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mc:AlternateContent xmlns:mc="http://schemas.openxmlformats.org/markup-compatibility/2006">
    <mc:Choice Requires="x15">
      <x15ac:absPath xmlns:x15ac="http://schemas.microsoft.com/office/spreadsheetml/2010/11/ac" url="C:\Users\ailen.quero\Box\QC Data\March 2020 - Present\2000441, 2000442 (Bulk, SC5' Oligo Blend Plates AS BD)\165544, 165545\"/>
    </mc:Choice>
  </mc:AlternateContent>
  <xr:revisionPtr revIDLastSave="0" documentId="13_ncr:1_{EB371875-A899-48E3-873B-576B7E9B8AC2}" xr6:coauthVersionLast="47" xr6:coauthVersionMax="47" xr10:uidLastSave="{00000000-0000-0000-0000-000000000000}"/>
  <bookViews>
    <workbookView xWindow="-108" yWindow="-108" windowWidth="23256" windowHeight="12576" firstSheet="11" activeTab="15" xr2:uid="{00000000-000D-0000-FFFF-FFFF00000000}"/>
  </bookViews>
  <sheets>
    <sheet name="SC5' Procedure" sheetId="1" r:id="rId1"/>
    <sheet name="SC3'v3 or LT Procedure" sheetId="2" r:id="rId2"/>
    <sheet name="Lot Number tracking" sheetId="3" r:id="rId3"/>
    <sheet name="BioAnalyzer" sheetId="4" r:id="rId4"/>
    <sheet name="Cq Input" sheetId="5" r:id="rId5"/>
    <sheet name="KAPA Standards Output" sheetId="6" r:id="rId6"/>
    <sheet name="Detailed Sample Analysis" sheetId="7" r:id="rId7"/>
    <sheet name="Sample Output" sheetId="8" r:id="rId8"/>
    <sheet name="PartA_Data_Tru" sheetId="9" r:id="rId9"/>
    <sheet name="PartA_Data_Nxt_v6" sheetId="10" r:id="rId10"/>
    <sheet name="PartA_Data_Nxt_v8" sheetId="11" r:id="rId11"/>
    <sheet name="PartB_Data_Tru" sheetId="12" r:id="rId12"/>
    <sheet name="PartB_Data_Nxt_v6" sheetId="13" r:id="rId13"/>
    <sheet name="PartB_Data_Nxt_v8" sheetId="14" r:id="rId14"/>
    <sheet name="Bulk DivVar Analysis" sheetId="15" r:id="rId15"/>
    <sheet name="Summary-QC records" sheetId="16" r:id="rId16"/>
    <sheet name="Preparing Template" sheetId="17" r:id="rId17"/>
    <sheet name="SC5' Preparing Template" sheetId="18" r:id="rId18"/>
    <sheet name="SC3'v3 or LT Preparing Template" sheetId="19" r:id="rId19"/>
    <sheet name="SC5' Sequences" sheetId="20" r:id="rId20"/>
    <sheet name="SC3'v3 Sequences" sheetId="21" r:id="rId21"/>
    <sheet name="Sequences" sheetId="22" r:id="rId22"/>
  </sheets>
  <definedNames>
    <definedName name="Description" localSheetId="3">#REF!</definedName>
    <definedName name="Description" localSheetId="9">#REF!</definedName>
    <definedName name="Description" localSheetId="10">#REF!</definedName>
    <definedName name="Description" localSheetId="12">#REF!</definedName>
    <definedName name="Description" localSheetId="13">#REF!</definedName>
    <definedName name="Description" localSheetId="18">#REF!</definedName>
    <definedName name="Description" localSheetId="1">#REF!</definedName>
    <definedName name="Description" localSheetId="20">#REF!</definedName>
    <definedName name="Description" localSheetId="17">#REF!</definedName>
    <definedName name="Description" localSheetId="19">#REF!</definedName>
    <definedName name="Description">#REF!</definedName>
    <definedName name="Genome" localSheetId="9">#REF!</definedName>
    <definedName name="Genome" localSheetId="10">#REF!</definedName>
    <definedName name="Genome" localSheetId="12">#REF!</definedName>
    <definedName name="Genome" localSheetId="13">#REF!</definedName>
    <definedName name="Genome" localSheetId="18">#REF!</definedName>
    <definedName name="Genome" localSheetId="1">#REF!</definedName>
    <definedName name="Genome" localSheetId="20">#REF!</definedName>
    <definedName name="Genome" localSheetId="17">#REF!</definedName>
    <definedName name="Genome" localSheetId="19">#REF!</definedName>
    <definedName name="Genome">#REF!</definedName>
    <definedName name="Genome_" localSheetId="9">#REF!</definedName>
    <definedName name="Genome_" localSheetId="10">#REF!</definedName>
    <definedName name="Genome_" localSheetId="12">#REF!</definedName>
    <definedName name="Genome_" localSheetId="13">#REF!</definedName>
    <definedName name="Genome_" localSheetId="18">#REF!</definedName>
    <definedName name="Genome_" localSheetId="1">#REF!</definedName>
    <definedName name="Genome_" localSheetId="20">#REF!</definedName>
    <definedName name="Genome_" localSheetId="17">#REF!</definedName>
    <definedName name="Genome_" localSheetId="19">#REF!</definedName>
    <definedName name="Genome_">#REF!</definedName>
    <definedName name="OLE_LINK3" localSheetId="1">#REF!</definedName>
    <definedName name="OLE_LINK3" localSheetId="0">#REF!</definedName>
    <definedName name="Part_Number" localSheetId="3">#REF!</definedName>
    <definedName name="Part_Number" localSheetId="9">#REF!</definedName>
    <definedName name="Part_Number" localSheetId="10">#REF!</definedName>
    <definedName name="Part_Number" localSheetId="12">#REF!</definedName>
    <definedName name="Part_Number" localSheetId="13">#REF!</definedName>
    <definedName name="Part_Number" localSheetId="18">#REF!</definedName>
    <definedName name="Part_Number" localSheetId="1">#REF!</definedName>
    <definedName name="Part_Number" localSheetId="20">#REF!</definedName>
    <definedName name="Part_Number" localSheetId="17">#REF!</definedName>
    <definedName name="Part_Number" localSheetId="19">#REF!</definedName>
    <definedName name="Part_Number">#REF!</definedName>
    <definedName name="_xlnm.Print_Area" localSheetId="16">'Preparing Template'!$A$1:$K$123</definedName>
    <definedName name="_xlnm.Print_Area" localSheetId="18">'SC3''v3 or LT Preparing Template'!$A$1:$J$212</definedName>
    <definedName name="_xlnm.Print_Area" localSheetId="17">'SC5'' Preparing Template'!$A$1:$K$136</definedName>
    <definedName name="Target_Set" localSheetId="9">#REF!</definedName>
    <definedName name="Target_Set" localSheetId="10">#REF!</definedName>
    <definedName name="Target_Set" localSheetId="12">#REF!</definedName>
    <definedName name="Target_Set" localSheetId="13">#REF!</definedName>
    <definedName name="Target_Set" localSheetId="18">#REF!</definedName>
    <definedName name="Target_Set" localSheetId="1">#REF!</definedName>
    <definedName name="Target_Set" localSheetId="20">#REF!</definedName>
    <definedName name="Target_Set" localSheetId="17">#REF!</definedName>
    <definedName name="Target_Set" localSheetId="19">#REF!</definedName>
    <definedName name="Target_Set">#REF!</definedName>
    <definedName name="TargetSet" localSheetId="9">#REF!</definedName>
    <definedName name="TargetSet" localSheetId="10">#REF!</definedName>
    <definedName name="TargetSet" localSheetId="12">#REF!</definedName>
    <definedName name="TargetSet" localSheetId="13">#REF!</definedName>
    <definedName name="TargetSet" localSheetId="18">#REF!</definedName>
    <definedName name="TargetSet" localSheetId="1">#REF!</definedName>
    <definedName name="TargetSet" localSheetId="20">#REF!</definedName>
    <definedName name="TargetSet" localSheetId="17">#REF!</definedName>
    <definedName name="TargetSet" localSheetId="19">#REF!</definedName>
    <definedName name="TargetSe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6" roundtripDataSignature="AMtx7mjHqzt2gsheOPtsYiAqbB7S9VW1WA=="/>
    </ext>
  </extLst>
</workbook>
</file>

<file path=xl/calcChain.xml><?xml version="1.0" encoding="utf-8"?>
<calcChain xmlns="http://schemas.openxmlformats.org/spreadsheetml/2006/main">
  <c r="K3" i="2" l="1"/>
  <c r="J3" i="2"/>
  <c r="I3" i="2"/>
  <c r="H3" i="2"/>
  <c r="I2" i="2"/>
  <c r="H2" i="2"/>
  <c r="I1" i="2"/>
  <c r="H1" i="2"/>
  <c r="R7" i="8"/>
  <c r="B8" i="7"/>
  <c r="R5" i="7"/>
  <c r="B9" i="7"/>
  <c r="R6" i="7"/>
  <c r="B10" i="7"/>
  <c r="R7" i="7"/>
  <c r="B11" i="7"/>
  <c r="R8" i="7"/>
  <c r="W6" i="7"/>
  <c r="U7" i="8"/>
  <c r="V7" i="8"/>
  <c r="W4" i="7"/>
  <c r="W7" i="7"/>
  <c r="W7" i="8"/>
  <c r="X7" i="8"/>
  <c r="T6" i="7"/>
  <c r="T7" i="7"/>
  <c r="T8" i="7"/>
  <c r="W8" i="7"/>
  <c r="Y7" i="8"/>
  <c r="Z7" i="8"/>
  <c r="R8" i="8"/>
  <c r="C8" i="7"/>
  <c r="R16" i="7"/>
  <c r="C9" i="7"/>
  <c r="R17" i="7"/>
  <c r="C10" i="7"/>
  <c r="R18" i="7"/>
  <c r="C11" i="7"/>
  <c r="R19" i="7"/>
  <c r="W17" i="7"/>
  <c r="U8" i="8"/>
  <c r="V8" i="8"/>
  <c r="W15" i="7"/>
  <c r="W18" i="7"/>
  <c r="W8" i="8"/>
  <c r="X8" i="8"/>
  <c r="T17" i="7"/>
  <c r="T18" i="7"/>
  <c r="T19" i="7"/>
  <c r="W19" i="7"/>
  <c r="Y8" i="8"/>
  <c r="Z8" i="8"/>
  <c r="R9" i="8"/>
  <c r="D8" i="7"/>
  <c r="R28" i="7"/>
  <c r="D9" i="7"/>
  <c r="R29" i="7"/>
  <c r="D10" i="7"/>
  <c r="R30" i="7"/>
  <c r="D11" i="7"/>
  <c r="R31" i="7"/>
  <c r="W29" i="7"/>
  <c r="U9" i="8"/>
  <c r="V9" i="8"/>
  <c r="W27" i="7"/>
  <c r="W30" i="7"/>
  <c r="W9" i="8"/>
  <c r="X9" i="8"/>
  <c r="T29" i="7"/>
  <c r="T30" i="7"/>
  <c r="T31" i="7"/>
  <c r="W31" i="7"/>
  <c r="Y9" i="8"/>
  <c r="Z9" i="8"/>
  <c r="R10" i="8"/>
  <c r="E8" i="7"/>
  <c r="R40" i="7"/>
  <c r="E9" i="7"/>
  <c r="R41" i="7"/>
  <c r="E10" i="7"/>
  <c r="R42" i="7"/>
  <c r="E11" i="7"/>
  <c r="R43" i="7"/>
  <c r="W41" i="7"/>
  <c r="U10" i="8"/>
  <c r="V10" i="8"/>
  <c r="W39" i="7"/>
  <c r="W42" i="7"/>
  <c r="W10" i="8"/>
  <c r="X10" i="8"/>
  <c r="T41" i="7"/>
  <c r="T42" i="7"/>
  <c r="T43" i="7"/>
  <c r="W43" i="7"/>
  <c r="Y10" i="8"/>
  <c r="Z10" i="8"/>
  <c r="R11" i="8"/>
  <c r="F8" i="7"/>
  <c r="R52" i="7"/>
  <c r="F9" i="7"/>
  <c r="R53" i="7"/>
  <c r="F10" i="7"/>
  <c r="R54" i="7"/>
  <c r="F11" i="7"/>
  <c r="R55" i="7"/>
  <c r="W53" i="7"/>
  <c r="U11" i="8"/>
  <c r="V11" i="8"/>
  <c r="W51" i="7"/>
  <c r="W54" i="7"/>
  <c r="W11" i="8"/>
  <c r="X11" i="8"/>
  <c r="T53" i="7"/>
  <c r="T54" i="7"/>
  <c r="T55" i="7"/>
  <c r="W55" i="7"/>
  <c r="Y11" i="8"/>
  <c r="Z11" i="8"/>
  <c r="R12" i="8"/>
  <c r="G8" i="7"/>
  <c r="R64" i="7"/>
  <c r="G9" i="7"/>
  <c r="R65" i="7"/>
  <c r="G10" i="7"/>
  <c r="R66" i="7"/>
  <c r="G11" i="7"/>
  <c r="R67" i="7"/>
  <c r="W65" i="7"/>
  <c r="U12" i="8"/>
  <c r="V12" i="8"/>
  <c r="W63" i="7"/>
  <c r="W66" i="7"/>
  <c r="W12" i="8"/>
  <c r="X12" i="8"/>
  <c r="T65" i="7"/>
  <c r="T66" i="7"/>
  <c r="T67" i="7"/>
  <c r="W67" i="7"/>
  <c r="Y12" i="8"/>
  <c r="Z12" i="8"/>
  <c r="R13" i="8"/>
  <c r="H8" i="7"/>
  <c r="R76" i="7"/>
  <c r="H9" i="7"/>
  <c r="R77" i="7"/>
  <c r="H10" i="7"/>
  <c r="R78" i="7"/>
  <c r="H11" i="7"/>
  <c r="R79" i="7"/>
  <c r="W77" i="7"/>
  <c r="U13" i="8"/>
  <c r="V13" i="8"/>
  <c r="W75" i="7"/>
  <c r="W78" i="7"/>
  <c r="W13" i="8"/>
  <c r="X13" i="8"/>
  <c r="T77" i="7"/>
  <c r="T78" i="7"/>
  <c r="T79" i="7"/>
  <c r="W79" i="7"/>
  <c r="Y13" i="8"/>
  <c r="Z13" i="8"/>
  <c r="R14" i="8"/>
  <c r="I8" i="7"/>
  <c r="R88" i="7"/>
  <c r="I9" i="7"/>
  <c r="R89" i="7"/>
  <c r="I10" i="7"/>
  <c r="R90" i="7"/>
  <c r="I11" i="7"/>
  <c r="R91" i="7"/>
  <c r="W89" i="7"/>
  <c r="U14" i="8"/>
  <c r="V14" i="8"/>
  <c r="W87" i="7"/>
  <c r="W90" i="7"/>
  <c r="W14" i="8"/>
  <c r="X14" i="8"/>
  <c r="T89" i="7"/>
  <c r="T90" i="7"/>
  <c r="T91" i="7"/>
  <c r="W91" i="7"/>
  <c r="Y14" i="8"/>
  <c r="Z14" i="8"/>
  <c r="R15" i="8"/>
  <c r="J8" i="7"/>
  <c r="R100" i="7"/>
  <c r="J9" i="7"/>
  <c r="R101" i="7"/>
  <c r="J10" i="7"/>
  <c r="R102" i="7"/>
  <c r="J11" i="7"/>
  <c r="R103" i="7"/>
  <c r="W101" i="7"/>
  <c r="U15" i="8"/>
  <c r="V15" i="8"/>
  <c r="W99" i="7"/>
  <c r="W102" i="7"/>
  <c r="W15" i="8"/>
  <c r="X15" i="8"/>
  <c r="T101" i="7"/>
  <c r="T102" i="7"/>
  <c r="T103" i="7"/>
  <c r="W103" i="7"/>
  <c r="Y15" i="8"/>
  <c r="Z15" i="8"/>
  <c r="R16" i="8"/>
  <c r="K8" i="7"/>
  <c r="R112" i="7"/>
  <c r="K9" i="7"/>
  <c r="R113" i="7"/>
  <c r="K10" i="7"/>
  <c r="R114" i="7"/>
  <c r="K11" i="7"/>
  <c r="R115" i="7"/>
  <c r="W113" i="7"/>
  <c r="U16" i="8"/>
  <c r="V16" i="8"/>
  <c r="W111" i="7"/>
  <c r="W114" i="7"/>
  <c r="W16" i="8"/>
  <c r="X16" i="8"/>
  <c r="T113" i="7"/>
  <c r="T114" i="7"/>
  <c r="T115" i="7"/>
  <c r="W115" i="7"/>
  <c r="Y16" i="8"/>
  <c r="Z16" i="8"/>
  <c r="R17" i="8"/>
  <c r="B12" i="7"/>
  <c r="R124" i="7"/>
  <c r="B13" i="7"/>
  <c r="R125" i="7"/>
  <c r="B14" i="7"/>
  <c r="R126" i="7"/>
  <c r="B15" i="7"/>
  <c r="R127" i="7"/>
  <c r="W125" i="7"/>
  <c r="U17" i="8"/>
  <c r="V17" i="8"/>
  <c r="W123" i="7"/>
  <c r="W126" i="7"/>
  <c r="W17" i="8"/>
  <c r="X17" i="8"/>
  <c r="T125" i="7"/>
  <c r="T126" i="7"/>
  <c r="T127" i="7"/>
  <c r="W127" i="7"/>
  <c r="Y17" i="8"/>
  <c r="Z17" i="8"/>
  <c r="R18" i="8"/>
  <c r="C12" i="7"/>
  <c r="R136" i="7"/>
  <c r="C13" i="7"/>
  <c r="R137" i="7"/>
  <c r="C14" i="7"/>
  <c r="R138" i="7"/>
  <c r="C15" i="7"/>
  <c r="R139" i="7"/>
  <c r="W137" i="7"/>
  <c r="U18" i="8"/>
  <c r="V18" i="8"/>
  <c r="W135" i="7"/>
  <c r="W138" i="7"/>
  <c r="W18" i="8"/>
  <c r="X18" i="8"/>
  <c r="T137" i="7"/>
  <c r="T138" i="7"/>
  <c r="T139" i="7"/>
  <c r="W139" i="7"/>
  <c r="Y18" i="8"/>
  <c r="Z18" i="8"/>
  <c r="R19" i="8"/>
  <c r="D12" i="7"/>
  <c r="R148" i="7"/>
  <c r="D13" i="7"/>
  <c r="R149" i="7"/>
  <c r="D14" i="7"/>
  <c r="R150" i="7"/>
  <c r="D15" i="7"/>
  <c r="R151" i="7"/>
  <c r="W149" i="7"/>
  <c r="U19" i="8"/>
  <c r="V19" i="8"/>
  <c r="W147" i="7"/>
  <c r="W150" i="7"/>
  <c r="W19" i="8"/>
  <c r="X19" i="8"/>
  <c r="T149" i="7"/>
  <c r="T150" i="7"/>
  <c r="T151" i="7"/>
  <c r="W151" i="7"/>
  <c r="Y19" i="8"/>
  <c r="Z19" i="8"/>
  <c r="R20" i="8"/>
  <c r="E12" i="7"/>
  <c r="R160" i="7"/>
  <c r="E13" i="7"/>
  <c r="R161" i="7"/>
  <c r="E14" i="7"/>
  <c r="R162" i="7"/>
  <c r="E15" i="7"/>
  <c r="R163" i="7"/>
  <c r="W161" i="7"/>
  <c r="U20" i="8"/>
  <c r="V20" i="8"/>
  <c r="W159" i="7"/>
  <c r="W162" i="7"/>
  <c r="W20" i="8"/>
  <c r="X20" i="8"/>
  <c r="T161" i="7"/>
  <c r="T162" i="7"/>
  <c r="T163" i="7"/>
  <c r="W163" i="7"/>
  <c r="Y20" i="8"/>
  <c r="Z20" i="8"/>
  <c r="R21" i="8"/>
  <c r="F12" i="7"/>
  <c r="R172" i="7"/>
  <c r="F13" i="7"/>
  <c r="R173" i="7"/>
  <c r="F14" i="7"/>
  <c r="R174" i="7"/>
  <c r="F15" i="7"/>
  <c r="R175" i="7"/>
  <c r="W173" i="7"/>
  <c r="U21" i="8"/>
  <c r="V21" i="8"/>
  <c r="W171" i="7"/>
  <c r="W174" i="7"/>
  <c r="W21" i="8"/>
  <c r="X21" i="8"/>
  <c r="T173" i="7"/>
  <c r="T174" i="7"/>
  <c r="T175" i="7"/>
  <c r="W175" i="7"/>
  <c r="Y21" i="8"/>
  <c r="Z21" i="8"/>
  <c r="R22" i="8"/>
  <c r="G12" i="7"/>
  <c r="R184" i="7"/>
  <c r="G13" i="7"/>
  <c r="R185" i="7"/>
  <c r="G14" i="7"/>
  <c r="R186" i="7"/>
  <c r="G15" i="7"/>
  <c r="R187" i="7"/>
  <c r="W185" i="7"/>
  <c r="U22" i="8"/>
  <c r="V22" i="8"/>
  <c r="W183" i="7"/>
  <c r="W186" i="7"/>
  <c r="W22" i="8"/>
  <c r="X22" i="8"/>
  <c r="T185" i="7"/>
  <c r="T186" i="7"/>
  <c r="T187" i="7"/>
  <c r="W187" i="7"/>
  <c r="Y22" i="8"/>
  <c r="Z22" i="8"/>
  <c r="R23" i="8"/>
  <c r="H12" i="7"/>
  <c r="R196" i="7"/>
  <c r="H13" i="7"/>
  <c r="R197" i="7"/>
  <c r="H14" i="7"/>
  <c r="R198" i="7"/>
  <c r="H15" i="7"/>
  <c r="R199" i="7"/>
  <c r="W197" i="7"/>
  <c r="U23" i="8"/>
  <c r="V23" i="8"/>
  <c r="W195" i="7"/>
  <c r="W198" i="7"/>
  <c r="W23" i="8"/>
  <c r="X23" i="8"/>
  <c r="T197" i="7"/>
  <c r="T198" i="7"/>
  <c r="T199" i="7"/>
  <c r="W199" i="7"/>
  <c r="Y23" i="8"/>
  <c r="Z23" i="8"/>
  <c r="R24" i="8"/>
  <c r="I12" i="7"/>
  <c r="R208" i="7"/>
  <c r="I13" i="7"/>
  <c r="R209" i="7"/>
  <c r="I14" i="7"/>
  <c r="R210" i="7"/>
  <c r="I15" i="7"/>
  <c r="R211" i="7"/>
  <c r="W209" i="7"/>
  <c r="U24" i="8"/>
  <c r="V24" i="8"/>
  <c r="W207" i="7"/>
  <c r="W210" i="7"/>
  <c r="W24" i="8"/>
  <c r="X24" i="8"/>
  <c r="T209" i="7"/>
  <c r="T210" i="7"/>
  <c r="T211" i="7"/>
  <c r="W211" i="7"/>
  <c r="Y24" i="8"/>
  <c r="Z24" i="8"/>
  <c r="R25" i="8"/>
  <c r="J12" i="7"/>
  <c r="R220" i="7"/>
  <c r="J13" i="7"/>
  <c r="R221" i="7"/>
  <c r="J14" i="7"/>
  <c r="R222" i="7"/>
  <c r="J15" i="7"/>
  <c r="R223" i="7"/>
  <c r="W221" i="7"/>
  <c r="U25" i="8"/>
  <c r="V25" i="8"/>
  <c r="W219" i="7"/>
  <c r="W222" i="7"/>
  <c r="W25" i="8"/>
  <c r="X25" i="8"/>
  <c r="T221" i="7"/>
  <c r="T222" i="7"/>
  <c r="T223" i="7"/>
  <c r="W223" i="7"/>
  <c r="Y25" i="8"/>
  <c r="Z25" i="8"/>
  <c r="R26" i="8"/>
  <c r="K12" i="7"/>
  <c r="R232" i="7"/>
  <c r="K13" i="7"/>
  <c r="R233" i="7"/>
  <c r="K14" i="7"/>
  <c r="R234" i="7"/>
  <c r="K15" i="7"/>
  <c r="R235" i="7"/>
  <c r="W233" i="7"/>
  <c r="U26" i="8"/>
  <c r="V26" i="8"/>
  <c r="W231" i="7"/>
  <c r="W234" i="7"/>
  <c r="W26" i="8"/>
  <c r="X26" i="8"/>
  <c r="T233" i="7"/>
  <c r="T234" i="7"/>
  <c r="T235" i="7"/>
  <c r="W235" i="7"/>
  <c r="Y26" i="8"/>
  <c r="Z26" i="8"/>
  <c r="P41" i="12"/>
  <c r="N41" i="12"/>
  <c r="P40" i="12"/>
  <c r="N40" i="12"/>
  <c r="P39" i="12"/>
  <c r="N39" i="12"/>
  <c r="P38" i="12"/>
  <c r="N38" i="12"/>
  <c r="P37" i="12"/>
  <c r="N37" i="12"/>
  <c r="P36" i="12"/>
  <c r="N36" i="12"/>
  <c r="P35" i="12"/>
  <c r="N35" i="12"/>
  <c r="P34" i="12"/>
  <c r="N34" i="12"/>
  <c r="P33" i="12"/>
  <c r="N33" i="12"/>
  <c r="P32" i="12"/>
  <c r="N32" i="12"/>
  <c r="P31" i="12"/>
  <c r="N31" i="12"/>
  <c r="P30" i="12"/>
  <c r="N30" i="12"/>
  <c r="P29" i="12"/>
  <c r="N29" i="12"/>
  <c r="P28" i="12"/>
  <c r="N28" i="12"/>
  <c r="P27" i="12"/>
  <c r="N27" i="12"/>
  <c r="P26" i="12"/>
  <c r="N26" i="12"/>
  <c r="P25" i="12"/>
  <c r="N25" i="12"/>
  <c r="P24" i="12"/>
  <c r="N24" i="12"/>
  <c r="P23" i="12"/>
  <c r="N23" i="12"/>
  <c r="P22" i="12"/>
  <c r="N22" i="12"/>
  <c r="P21" i="12"/>
  <c r="N21" i="12"/>
  <c r="P20" i="12"/>
  <c r="N20" i="12"/>
  <c r="P19" i="12"/>
  <c r="N19" i="12"/>
  <c r="P18" i="12"/>
  <c r="N18" i="12"/>
  <c r="P17" i="12"/>
  <c r="N17" i="12"/>
  <c r="P16" i="12"/>
  <c r="N16" i="12"/>
  <c r="P15" i="12"/>
  <c r="N15" i="12"/>
  <c r="P14" i="12"/>
  <c r="N14" i="12"/>
  <c r="P13" i="12"/>
  <c r="N13" i="12"/>
  <c r="P12" i="12"/>
  <c r="N12" i="12"/>
  <c r="P11" i="12"/>
  <c r="N11" i="12"/>
  <c r="P10" i="12"/>
  <c r="N10" i="12"/>
  <c r="P9" i="12"/>
  <c r="N9" i="12"/>
  <c r="P8" i="12"/>
  <c r="N8" i="12"/>
  <c r="P7" i="12"/>
  <c r="N7" i="12"/>
  <c r="P6" i="12"/>
  <c r="N6" i="12"/>
  <c r="P5" i="12"/>
  <c r="N5" i="12"/>
  <c r="P4" i="12"/>
  <c r="N4" i="12"/>
  <c r="P3" i="12"/>
  <c r="N3" i="12"/>
  <c r="P2" i="12"/>
  <c r="N2" i="12"/>
  <c r="P41" i="9"/>
  <c r="P40" i="9"/>
  <c r="P39" i="9"/>
  <c r="P38" i="9"/>
  <c r="P37" i="9"/>
  <c r="P36" i="9"/>
  <c r="P35" i="9"/>
  <c r="P34" i="9"/>
  <c r="P33" i="9"/>
  <c r="P32" i="9"/>
  <c r="P31" i="9"/>
  <c r="P30" i="9"/>
  <c r="P29" i="9"/>
  <c r="P28" i="9"/>
  <c r="P27" i="9"/>
  <c r="P26" i="9"/>
  <c r="P25" i="9"/>
  <c r="P24" i="9"/>
  <c r="P23" i="9"/>
  <c r="P22" i="9"/>
  <c r="P21" i="9"/>
  <c r="P20" i="9"/>
  <c r="P19" i="9"/>
  <c r="P18" i="9"/>
  <c r="P17" i="9"/>
  <c r="P16" i="9"/>
  <c r="P15" i="9"/>
  <c r="P14" i="9"/>
  <c r="P13" i="9"/>
  <c r="P12" i="9"/>
  <c r="P11" i="9"/>
  <c r="P10" i="9"/>
  <c r="P9" i="9"/>
  <c r="P8" i="9"/>
  <c r="P7" i="9"/>
  <c r="P6" i="9"/>
  <c r="P5" i="9"/>
  <c r="P4" i="9"/>
  <c r="P3" i="9"/>
  <c r="P2" i="9"/>
  <c r="N41" i="9"/>
  <c r="N40" i="9"/>
  <c r="N39" i="9"/>
  <c r="N38" i="9"/>
  <c r="N37" i="9"/>
  <c r="N36" i="9"/>
  <c r="N35" i="9"/>
  <c r="N34" i="9"/>
  <c r="N33" i="9"/>
  <c r="N32" i="9"/>
  <c r="N31" i="9"/>
  <c r="N30" i="9"/>
  <c r="N29" i="9"/>
  <c r="N28" i="9"/>
  <c r="N27" i="9"/>
  <c r="N26" i="9"/>
  <c r="N25" i="9"/>
  <c r="N24" i="9"/>
  <c r="N23" i="9"/>
  <c r="N22" i="9"/>
  <c r="N21" i="9"/>
  <c r="N20" i="9"/>
  <c r="N19" i="9"/>
  <c r="N18" i="9"/>
  <c r="N17" i="9"/>
  <c r="N16" i="9"/>
  <c r="N15" i="9"/>
  <c r="N14" i="9"/>
  <c r="N13" i="9"/>
  <c r="N12" i="9"/>
  <c r="N11" i="9"/>
  <c r="N10" i="9"/>
  <c r="N9" i="9"/>
  <c r="N8" i="9"/>
  <c r="N7" i="9"/>
  <c r="N6" i="9"/>
  <c r="N5" i="9"/>
  <c r="N4" i="9"/>
  <c r="N3" i="9"/>
  <c r="N2" i="9"/>
  <c r="I3841" i="14"/>
  <c r="I3840" i="14"/>
  <c r="I3839" i="14"/>
  <c r="I3838" i="14"/>
  <c r="I3837" i="14"/>
  <c r="I3836" i="14"/>
  <c r="I3835" i="14"/>
  <c r="I3834" i="14"/>
  <c r="I3833" i="14"/>
  <c r="I3832" i="14"/>
  <c r="I3831" i="14"/>
  <c r="I3830" i="14"/>
  <c r="I3829" i="14"/>
  <c r="I3828" i="14"/>
  <c r="I3827" i="14"/>
  <c r="I3826" i="14"/>
  <c r="I3825" i="14"/>
  <c r="I3824" i="14"/>
  <c r="I3823" i="14"/>
  <c r="I3822" i="14"/>
  <c r="I3821" i="14"/>
  <c r="I3820" i="14"/>
  <c r="I3819" i="14"/>
  <c r="I3818" i="14"/>
  <c r="I3817" i="14"/>
  <c r="I3816" i="14"/>
  <c r="I3815" i="14"/>
  <c r="I3814" i="14"/>
  <c r="I3813" i="14"/>
  <c r="I3812" i="14"/>
  <c r="I3811" i="14"/>
  <c r="I3810" i="14"/>
  <c r="I3809" i="14"/>
  <c r="I3808" i="14"/>
  <c r="I3807" i="14"/>
  <c r="I3806" i="14"/>
  <c r="I3805" i="14"/>
  <c r="I3804" i="14"/>
  <c r="I3803" i="14"/>
  <c r="I3802" i="14"/>
  <c r="I3801" i="14"/>
  <c r="I3800" i="14"/>
  <c r="I3799" i="14"/>
  <c r="I3798" i="14"/>
  <c r="I3797" i="14"/>
  <c r="I3796" i="14"/>
  <c r="I3795" i="14"/>
  <c r="I3794" i="14"/>
  <c r="I3793" i="14"/>
  <c r="I3792" i="14"/>
  <c r="I3791" i="14"/>
  <c r="I3790" i="14"/>
  <c r="I3789" i="14"/>
  <c r="I3788" i="14"/>
  <c r="I3787" i="14"/>
  <c r="I3786" i="14"/>
  <c r="I3785" i="14"/>
  <c r="I3784" i="14"/>
  <c r="I3783" i="14"/>
  <c r="I3782" i="14"/>
  <c r="I3781" i="14"/>
  <c r="I3780" i="14"/>
  <c r="I3779" i="14"/>
  <c r="I3778" i="14"/>
  <c r="I3777" i="14"/>
  <c r="I3776" i="14"/>
  <c r="I3775" i="14"/>
  <c r="I3774" i="14"/>
  <c r="I3773" i="14"/>
  <c r="I3772" i="14"/>
  <c r="I3771" i="14"/>
  <c r="I3770" i="14"/>
  <c r="I3769" i="14"/>
  <c r="I3768" i="14"/>
  <c r="I3767" i="14"/>
  <c r="I3766" i="14"/>
  <c r="I3765" i="14"/>
  <c r="I3764" i="14"/>
  <c r="I3763" i="14"/>
  <c r="I3762" i="14"/>
  <c r="I3761" i="14"/>
  <c r="I3760" i="14"/>
  <c r="I3759" i="14"/>
  <c r="I3758" i="14"/>
  <c r="I3757" i="14"/>
  <c r="I3756" i="14"/>
  <c r="I3755" i="14"/>
  <c r="I3754" i="14"/>
  <c r="I3753" i="14"/>
  <c r="I3752" i="14"/>
  <c r="I3751" i="14"/>
  <c r="I3750" i="14"/>
  <c r="I3749" i="14"/>
  <c r="I3748" i="14"/>
  <c r="I3747" i="14"/>
  <c r="I3746" i="14"/>
  <c r="I3745" i="14"/>
  <c r="I3744" i="14"/>
  <c r="I3743" i="14"/>
  <c r="I3742" i="14"/>
  <c r="I3741" i="14"/>
  <c r="I3740" i="14"/>
  <c r="I3739" i="14"/>
  <c r="I3738" i="14"/>
  <c r="I3737" i="14"/>
  <c r="I3736" i="14"/>
  <c r="I3735" i="14"/>
  <c r="I3734" i="14"/>
  <c r="I3733" i="14"/>
  <c r="I3732" i="14"/>
  <c r="I3731" i="14"/>
  <c r="I3730" i="14"/>
  <c r="I3729" i="14"/>
  <c r="I3728" i="14"/>
  <c r="I3727" i="14"/>
  <c r="I3726" i="14"/>
  <c r="I3725" i="14"/>
  <c r="I3724" i="14"/>
  <c r="I3723" i="14"/>
  <c r="I3722" i="14"/>
  <c r="I3721" i="14"/>
  <c r="I3720" i="14"/>
  <c r="I3719" i="14"/>
  <c r="I3718" i="14"/>
  <c r="I3717" i="14"/>
  <c r="I3716" i="14"/>
  <c r="I3715" i="14"/>
  <c r="I3714" i="14"/>
  <c r="I3713" i="14"/>
  <c r="I3712" i="14"/>
  <c r="I3711" i="14"/>
  <c r="I3710" i="14"/>
  <c r="I3709" i="14"/>
  <c r="I3708" i="14"/>
  <c r="I3707" i="14"/>
  <c r="I3706" i="14"/>
  <c r="I3705" i="14"/>
  <c r="I3704" i="14"/>
  <c r="I3703" i="14"/>
  <c r="I3702" i="14"/>
  <c r="I3701" i="14"/>
  <c r="I3700" i="14"/>
  <c r="I3699" i="14"/>
  <c r="I3698" i="14"/>
  <c r="I3697" i="14"/>
  <c r="I3696" i="14"/>
  <c r="I3695" i="14"/>
  <c r="I3694" i="14"/>
  <c r="I3693" i="14"/>
  <c r="I3692" i="14"/>
  <c r="I3691" i="14"/>
  <c r="I3690" i="14"/>
  <c r="I3689" i="14"/>
  <c r="I3688" i="14"/>
  <c r="I3687" i="14"/>
  <c r="I3686" i="14"/>
  <c r="I3685" i="14"/>
  <c r="I3684" i="14"/>
  <c r="I3683" i="14"/>
  <c r="I3682" i="14"/>
  <c r="I3681" i="14"/>
  <c r="I3680" i="14"/>
  <c r="I3679" i="14"/>
  <c r="I3678" i="14"/>
  <c r="I3677" i="14"/>
  <c r="I3676" i="14"/>
  <c r="I3675" i="14"/>
  <c r="I3674" i="14"/>
  <c r="I3673" i="14"/>
  <c r="I3672" i="14"/>
  <c r="I3671" i="14"/>
  <c r="I3670" i="14"/>
  <c r="I3669" i="14"/>
  <c r="I3668" i="14"/>
  <c r="I3667" i="14"/>
  <c r="I3666" i="14"/>
  <c r="I3665" i="14"/>
  <c r="I3664" i="14"/>
  <c r="I3663" i="14"/>
  <c r="I3662" i="14"/>
  <c r="I3661" i="14"/>
  <c r="I3660" i="14"/>
  <c r="I3659" i="14"/>
  <c r="I3658" i="14"/>
  <c r="I3657" i="14"/>
  <c r="I3656" i="14"/>
  <c r="I3655" i="14"/>
  <c r="I3654" i="14"/>
  <c r="I3653" i="14"/>
  <c r="I3652" i="14"/>
  <c r="I3651" i="14"/>
  <c r="I3650" i="14"/>
  <c r="I3649" i="14"/>
  <c r="I3648" i="14"/>
  <c r="I3647" i="14"/>
  <c r="I3646" i="14"/>
  <c r="I3645" i="14"/>
  <c r="I3644" i="14"/>
  <c r="I3643" i="14"/>
  <c r="I3642" i="14"/>
  <c r="I3641" i="14"/>
  <c r="I3640" i="14"/>
  <c r="I3639" i="14"/>
  <c r="I3638" i="14"/>
  <c r="I3637" i="14"/>
  <c r="I3636" i="14"/>
  <c r="I3635" i="14"/>
  <c r="I3634" i="14"/>
  <c r="I3633" i="14"/>
  <c r="I3632" i="14"/>
  <c r="I3631" i="14"/>
  <c r="I3630" i="14"/>
  <c r="I3629" i="14"/>
  <c r="I3628" i="14"/>
  <c r="I3627" i="14"/>
  <c r="I3626" i="14"/>
  <c r="I3625" i="14"/>
  <c r="I3624" i="14"/>
  <c r="I3623" i="14"/>
  <c r="I3622" i="14"/>
  <c r="I3621" i="14"/>
  <c r="I3620" i="14"/>
  <c r="I3619" i="14"/>
  <c r="I3618" i="14"/>
  <c r="I3617" i="14"/>
  <c r="I3616" i="14"/>
  <c r="I3615" i="14"/>
  <c r="I3614" i="14"/>
  <c r="I3613" i="14"/>
  <c r="I3612" i="14"/>
  <c r="I3611" i="14"/>
  <c r="I3610" i="14"/>
  <c r="I3609" i="14"/>
  <c r="I3608" i="14"/>
  <c r="I3607" i="14"/>
  <c r="I3606" i="14"/>
  <c r="I3605" i="14"/>
  <c r="I3604" i="14"/>
  <c r="I3603" i="14"/>
  <c r="I3602" i="14"/>
  <c r="I3601" i="14"/>
  <c r="I3600" i="14"/>
  <c r="I3599" i="14"/>
  <c r="I3598" i="14"/>
  <c r="I3597" i="14"/>
  <c r="I3596" i="14"/>
  <c r="I3595" i="14"/>
  <c r="I3594" i="14"/>
  <c r="I3593" i="14"/>
  <c r="I3592" i="14"/>
  <c r="I3591" i="14"/>
  <c r="I3590" i="14"/>
  <c r="I3589" i="14"/>
  <c r="I3588" i="14"/>
  <c r="I3587" i="14"/>
  <c r="I3586" i="14"/>
  <c r="I3585" i="14"/>
  <c r="I3584" i="14"/>
  <c r="I3583" i="14"/>
  <c r="I3582" i="14"/>
  <c r="I3581" i="14"/>
  <c r="I3580" i="14"/>
  <c r="I3579" i="14"/>
  <c r="I3578" i="14"/>
  <c r="I3577" i="14"/>
  <c r="I3576" i="14"/>
  <c r="I3575" i="14"/>
  <c r="I3574" i="14"/>
  <c r="I3573" i="14"/>
  <c r="I3572" i="14"/>
  <c r="I3571" i="14"/>
  <c r="I3570" i="14"/>
  <c r="I3569" i="14"/>
  <c r="I3568" i="14"/>
  <c r="I3567" i="14"/>
  <c r="I3566" i="14"/>
  <c r="I3565" i="14"/>
  <c r="I3564" i="14"/>
  <c r="I3563" i="14"/>
  <c r="I3562" i="14"/>
  <c r="I3561" i="14"/>
  <c r="I3560" i="14"/>
  <c r="I3559" i="14"/>
  <c r="I3558" i="14"/>
  <c r="I3557" i="14"/>
  <c r="I3556" i="14"/>
  <c r="I3555" i="14"/>
  <c r="I3554" i="14"/>
  <c r="I3553" i="14"/>
  <c r="I3552" i="14"/>
  <c r="I3551" i="14"/>
  <c r="I3550" i="14"/>
  <c r="I3549" i="14"/>
  <c r="I3548" i="14"/>
  <c r="I3547" i="14"/>
  <c r="I3546" i="14"/>
  <c r="I3545" i="14"/>
  <c r="I3544" i="14"/>
  <c r="I3543" i="14"/>
  <c r="I3542" i="14"/>
  <c r="I3541" i="14"/>
  <c r="I3540" i="14"/>
  <c r="I3539" i="14"/>
  <c r="I3538" i="14"/>
  <c r="I3537" i="14"/>
  <c r="I3536" i="14"/>
  <c r="I3535" i="14"/>
  <c r="I3534" i="14"/>
  <c r="I3533" i="14"/>
  <c r="I3532" i="14"/>
  <c r="I3531" i="14"/>
  <c r="I3530" i="14"/>
  <c r="I3529" i="14"/>
  <c r="I3528" i="14"/>
  <c r="I3527" i="14"/>
  <c r="I3526" i="14"/>
  <c r="I3525" i="14"/>
  <c r="I3524" i="14"/>
  <c r="I3523" i="14"/>
  <c r="I3522" i="14"/>
  <c r="I3521" i="14"/>
  <c r="I3520" i="14"/>
  <c r="I3519" i="14"/>
  <c r="I3518" i="14"/>
  <c r="I3517" i="14"/>
  <c r="I3516" i="14"/>
  <c r="I3515" i="14"/>
  <c r="I3514" i="14"/>
  <c r="I3513" i="14"/>
  <c r="I3512" i="14"/>
  <c r="I3511" i="14"/>
  <c r="I3510" i="14"/>
  <c r="I3509" i="14"/>
  <c r="I3508" i="14"/>
  <c r="I3507" i="14"/>
  <c r="I3506" i="14"/>
  <c r="I3505" i="14"/>
  <c r="I3504" i="14"/>
  <c r="I3503" i="14"/>
  <c r="I3502" i="14"/>
  <c r="I3501" i="14"/>
  <c r="I3500" i="14"/>
  <c r="I3499" i="14"/>
  <c r="I3498" i="14"/>
  <c r="I3497" i="14"/>
  <c r="I3496" i="14"/>
  <c r="I3495" i="14"/>
  <c r="I3494" i="14"/>
  <c r="I3493" i="14"/>
  <c r="I3492" i="14"/>
  <c r="I3491" i="14"/>
  <c r="I3490" i="14"/>
  <c r="I3489" i="14"/>
  <c r="I3488" i="14"/>
  <c r="I3487" i="14"/>
  <c r="I3486" i="14"/>
  <c r="I3485" i="14"/>
  <c r="I3484" i="14"/>
  <c r="I3483" i="14"/>
  <c r="I3482" i="14"/>
  <c r="I3481" i="14"/>
  <c r="I3480" i="14"/>
  <c r="I3479" i="14"/>
  <c r="I3478" i="14"/>
  <c r="I3477" i="14"/>
  <c r="I3476" i="14"/>
  <c r="I3475" i="14"/>
  <c r="I3474" i="14"/>
  <c r="I3473" i="14"/>
  <c r="I3472" i="14"/>
  <c r="I3471" i="14"/>
  <c r="I3470" i="14"/>
  <c r="I3469" i="14"/>
  <c r="I3468" i="14"/>
  <c r="I3467" i="14"/>
  <c r="I3466" i="14"/>
  <c r="I3465" i="14"/>
  <c r="I3464" i="14"/>
  <c r="I3463" i="14"/>
  <c r="I3462" i="14"/>
  <c r="I3461" i="14"/>
  <c r="I3460" i="14"/>
  <c r="I3459" i="14"/>
  <c r="I3458" i="14"/>
  <c r="I3457" i="14"/>
  <c r="I3456" i="14"/>
  <c r="I3455" i="14"/>
  <c r="I3454" i="14"/>
  <c r="I3453" i="14"/>
  <c r="I3452" i="14"/>
  <c r="I3451" i="14"/>
  <c r="I3450" i="14"/>
  <c r="I3449" i="14"/>
  <c r="I3448" i="14"/>
  <c r="I3447" i="14"/>
  <c r="I3446" i="14"/>
  <c r="I3445" i="14"/>
  <c r="I3444" i="14"/>
  <c r="I3443" i="14"/>
  <c r="I3442" i="14"/>
  <c r="I3441" i="14"/>
  <c r="I3440" i="14"/>
  <c r="I3439" i="14"/>
  <c r="I3438" i="14"/>
  <c r="I3437" i="14"/>
  <c r="I3436" i="14"/>
  <c r="I3435" i="14"/>
  <c r="I3434" i="14"/>
  <c r="I3433" i="14"/>
  <c r="I3432" i="14"/>
  <c r="I3431" i="14"/>
  <c r="I3430" i="14"/>
  <c r="I3429" i="14"/>
  <c r="I3428" i="14"/>
  <c r="I3427" i="14"/>
  <c r="I3426" i="14"/>
  <c r="I3425" i="14"/>
  <c r="I3424" i="14"/>
  <c r="I3423" i="14"/>
  <c r="I3422" i="14"/>
  <c r="I3421" i="14"/>
  <c r="I3420" i="14"/>
  <c r="I3419" i="14"/>
  <c r="I3418" i="14"/>
  <c r="I3417" i="14"/>
  <c r="I3416" i="14"/>
  <c r="I3415" i="14"/>
  <c r="I3414" i="14"/>
  <c r="I3413" i="14"/>
  <c r="I3412" i="14"/>
  <c r="I3411" i="14"/>
  <c r="I3410" i="14"/>
  <c r="I3409" i="14"/>
  <c r="I3408" i="14"/>
  <c r="I3407" i="14"/>
  <c r="I3406" i="14"/>
  <c r="I3405" i="14"/>
  <c r="I3404" i="14"/>
  <c r="I3403" i="14"/>
  <c r="I3402" i="14"/>
  <c r="I3401" i="14"/>
  <c r="I3400" i="14"/>
  <c r="I3399" i="14"/>
  <c r="I3398" i="14"/>
  <c r="I3397" i="14"/>
  <c r="I3396" i="14"/>
  <c r="I3395" i="14"/>
  <c r="I3394" i="14"/>
  <c r="I3393" i="14"/>
  <c r="I3392" i="14"/>
  <c r="I3391" i="14"/>
  <c r="I3390" i="14"/>
  <c r="I3389" i="14"/>
  <c r="I3388" i="14"/>
  <c r="I3387" i="14"/>
  <c r="I3386" i="14"/>
  <c r="I3385" i="14"/>
  <c r="I3384" i="14"/>
  <c r="I3383" i="14"/>
  <c r="I3382" i="14"/>
  <c r="I3381" i="14"/>
  <c r="I3380" i="14"/>
  <c r="I3379" i="14"/>
  <c r="I3378" i="14"/>
  <c r="I3377" i="14"/>
  <c r="I3376" i="14"/>
  <c r="I3375" i="14"/>
  <c r="I3374" i="14"/>
  <c r="I3373" i="14"/>
  <c r="I3372" i="14"/>
  <c r="I3371" i="14"/>
  <c r="I3370" i="14"/>
  <c r="I3369" i="14"/>
  <c r="I3368" i="14"/>
  <c r="I3367" i="14"/>
  <c r="I3366" i="14"/>
  <c r="I3365" i="14"/>
  <c r="I3364" i="14"/>
  <c r="I3363" i="14"/>
  <c r="I3362" i="14"/>
  <c r="I3361" i="14"/>
  <c r="I3360" i="14"/>
  <c r="I3359" i="14"/>
  <c r="I3358" i="14"/>
  <c r="I3357" i="14"/>
  <c r="I3356" i="14"/>
  <c r="I3355" i="14"/>
  <c r="I3354" i="14"/>
  <c r="I3353" i="14"/>
  <c r="I3352" i="14"/>
  <c r="I3351" i="14"/>
  <c r="I3350" i="14"/>
  <c r="I3349" i="14"/>
  <c r="I3348" i="14"/>
  <c r="I3347" i="14"/>
  <c r="I3346" i="14"/>
  <c r="I3345" i="14"/>
  <c r="I3344" i="14"/>
  <c r="I3343" i="14"/>
  <c r="I3342" i="14"/>
  <c r="I3341" i="14"/>
  <c r="I3340" i="14"/>
  <c r="I3339" i="14"/>
  <c r="I3338" i="14"/>
  <c r="I3337" i="14"/>
  <c r="I3336" i="14"/>
  <c r="I3335" i="14"/>
  <c r="I3334" i="14"/>
  <c r="I3333" i="14"/>
  <c r="I3332" i="14"/>
  <c r="I3331" i="14"/>
  <c r="I3330" i="14"/>
  <c r="I3329" i="14"/>
  <c r="I3328" i="14"/>
  <c r="I3327" i="14"/>
  <c r="I3326" i="14"/>
  <c r="I3325" i="14"/>
  <c r="I3324" i="14"/>
  <c r="I3323" i="14"/>
  <c r="I3322" i="14"/>
  <c r="I3321" i="14"/>
  <c r="I3320" i="14"/>
  <c r="I3319" i="14"/>
  <c r="I3318" i="14"/>
  <c r="I3317" i="14"/>
  <c r="I3316" i="14"/>
  <c r="I3315" i="14"/>
  <c r="I3314" i="14"/>
  <c r="I3313" i="14"/>
  <c r="I3312" i="14"/>
  <c r="I3311" i="14"/>
  <c r="I3310" i="14"/>
  <c r="I3309" i="14"/>
  <c r="I3308" i="14"/>
  <c r="I3307" i="14"/>
  <c r="I3306" i="14"/>
  <c r="I3305" i="14"/>
  <c r="I3304" i="14"/>
  <c r="I3303" i="14"/>
  <c r="I3302" i="14"/>
  <c r="I3301" i="14"/>
  <c r="I3300" i="14"/>
  <c r="I3299" i="14"/>
  <c r="I3298" i="14"/>
  <c r="I3297" i="14"/>
  <c r="I3296" i="14"/>
  <c r="I3295" i="14"/>
  <c r="I3294" i="14"/>
  <c r="I3293" i="14"/>
  <c r="I3292" i="14"/>
  <c r="I3291" i="14"/>
  <c r="I3290" i="14"/>
  <c r="I3289" i="14"/>
  <c r="I3288" i="14"/>
  <c r="I3287" i="14"/>
  <c r="I3286" i="14"/>
  <c r="I3285" i="14"/>
  <c r="I3284" i="14"/>
  <c r="I3283" i="14"/>
  <c r="I3282" i="14"/>
  <c r="I3281" i="14"/>
  <c r="I3280" i="14"/>
  <c r="I3279" i="14"/>
  <c r="I3278" i="14"/>
  <c r="I3277" i="14"/>
  <c r="I3276" i="14"/>
  <c r="I3275" i="14"/>
  <c r="I3274" i="14"/>
  <c r="I3273" i="14"/>
  <c r="I3272" i="14"/>
  <c r="I3271" i="14"/>
  <c r="I3270" i="14"/>
  <c r="I3269" i="14"/>
  <c r="I3268" i="14"/>
  <c r="I3267" i="14"/>
  <c r="I3266" i="14"/>
  <c r="I3265" i="14"/>
  <c r="I3264" i="14"/>
  <c r="I3263" i="14"/>
  <c r="I3262" i="14"/>
  <c r="I3261" i="14"/>
  <c r="I3260" i="14"/>
  <c r="I3259" i="14"/>
  <c r="I3258" i="14"/>
  <c r="I3257" i="14"/>
  <c r="I3256" i="14"/>
  <c r="I3255" i="14"/>
  <c r="I3254" i="14"/>
  <c r="I3253" i="14"/>
  <c r="I3252" i="14"/>
  <c r="I3251" i="14"/>
  <c r="I3250" i="14"/>
  <c r="I3249" i="14"/>
  <c r="I3248" i="14"/>
  <c r="I3247" i="14"/>
  <c r="I3246" i="14"/>
  <c r="I3245" i="14"/>
  <c r="I3244" i="14"/>
  <c r="I3243" i="14"/>
  <c r="I3242" i="14"/>
  <c r="I3241" i="14"/>
  <c r="I3240" i="14"/>
  <c r="I3239" i="14"/>
  <c r="I3238" i="14"/>
  <c r="I3237" i="14"/>
  <c r="I3236" i="14"/>
  <c r="I3235" i="14"/>
  <c r="I3234" i="14"/>
  <c r="I3233" i="14"/>
  <c r="I3232" i="14"/>
  <c r="I3231" i="14"/>
  <c r="I3230" i="14"/>
  <c r="I3229" i="14"/>
  <c r="I3228" i="14"/>
  <c r="I3227" i="14"/>
  <c r="I3226" i="14"/>
  <c r="I3225" i="14"/>
  <c r="I3224" i="14"/>
  <c r="I3223" i="14"/>
  <c r="I3222" i="14"/>
  <c r="I3221" i="14"/>
  <c r="I3220" i="14"/>
  <c r="I3219" i="14"/>
  <c r="I3218" i="14"/>
  <c r="I3217" i="14"/>
  <c r="I3216" i="14"/>
  <c r="I3215" i="14"/>
  <c r="I3214" i="14"/>
  <c r="I3213" i="14"/>
  <c r="I3212" i="14"/>
  <c r="I3211" i="14"/>
  <c r="I3210" i="14"/>
  <c r="I3209" i="14"/>
  <c r="I3208" i="14"/>
  <c r="I3207" i="14"/>
  <c r="I3206" i="14"/>
  <c r="I3205" i="14"/>
  <c r="I3204" i="14"/>
  <c r="I3203" i="14"/>
  <c r="I3202" i="14"/>
  <c r="I3201" i="14"/>
  <c r="I3200" i="14"/>
  <c r="I3199" i="14"/>
  <c r="I3198" i="14"/>
  <c r="I3197" i="14"/>
  <c r="I3196" i="14"/>
  <c r="I3195" i="14"/>
  <c r="I3194" i="14"/>
  <c r="I3193" i="14"/>
  <c r="I3192" i="14"/>
  <c r="I3191" i="14"/>
  <c r="I3190" i="14"/>
  <c r="I3189" i="14"/>
  <c r="I3188" i="14"/>
  <c r="I3187" i="14"/>
  <c r="I3186" i="14"/>
  <c r="I3185" i="14"/>
  <c r="I3184" i="14"/>
  <c r="I3183" i="14"/>
  <c r="I3182" i="14"/>
  <c r="I3181" i="14"/>
  <c r="I3180" i="14"/>
  <c r="I3179" i="14"/>
  <c r="I3178" i="14"/>
  <c r="I3177" i="14"/>
  <c r="I3176" i="14"/>
  <c r="I3175" i="14"/>
  <c r="I3174" i="14"/>
  <c r="I3173" i="14"/>
  <c r="I3172" i="14"/>
  <c r="I3171" i="14"/>
  <c r="I3170" i="14"/>
  <c r="I3169" i="14"/>
  <c r="I3168" i="14"/>
  <c r="I3167" i="14"/>
  <c r="I3166" i="14"/>
  <c r="I3165" i="14"/>
  <c r="I3164" i="14"/>
  <c r="I3163" i="14"/>
  <c r="I3162" i="14"/>
  <c r="I3161" i="14"/>
  <c r="I3160" i="14"/>
  <c r="I3159" i="14"/>
  <c r="I3158" i="14"/>
  <c r="I3157" i="14"/>
  <c r="I3156" i="14"/>
  <c r="I3155" i="14"/>
  <c r="I3154" i="14"/>
  <c r="I3153" i="14"/>
  <c r="I3152" i="14"/>
  <c r="I3151" i="14"/>
  <c r="I3150" i="14"/>
  <c r="I3149" i="14"/>
  <c r="I3148" i="14"/>
  <c r="I3147" i="14"/>
  <c r="I3146" i="14"/>
  <c r="I3145" i="14"/>
  <c r="I3144" i="14"/>
  <c r="I3143" i="14"/>
  <c r="I3142" i="14"/>
  <c r="I3141" i="14"/>
  <c r="I3140" i="14"/>
  <c r="I3139" i="14"/>
  <c r="I3138" i="14"/>
  <c r="I3137" i="14"/>
  <c r="I3136" i="14"/>
  <c r="I3135" i="14"/>
  <c r="I3134" i="14"/>
  <c r="I3133" i="14"/>
  <c r="I3132" i="14"/>
  <c r="I3131" i="14"/>
  <c r="I3130" i="14"/>
  <c r="I3129" i="14"/>
  <c r="I3128" i="14"/>
  <c r="I3127" i="14"/>
  <c r="I3126" i="14"/>
  <c r="I3125" i="14"/>
  <c r="I3124" i="14"/>
  <c r="I3123" i="14"/>
  <c r="I3122" i="14"/>
  <c r="I3121" i="14"/>
  <c r="I3120" i="14"/>
  <c r="I3119" i="14"/>
  <c r="I3118" i="14"/>
  <c r="I3117" i="14"/>
  <c r="I3116" i="14"/>
  <c r="I3115" i="14"/>
  <c r="I3114" i="14"/>
  <c r="I3113" i="14"/>
  <c r="I3112" i="14"/>
  <c r="I3111" i="14"/>
  <c r="I3110" i="14"/>
  <c r="I3109" i="14"/>
  <c r="I3108" i="14"/>
  <c r="I3107" i="14"/>
  <c r="I3106" i="14"/>
  <c r="I3105" i="14"/>
  <c r="I3104" i="14"/>
  <c r="I3103" i="14"/>
  <c r="I3102" i="14"/>
  <c r="I3101" i="14"/>
  <c r="I3100" i="14"/>
  <c r="I3099" i="14"/>
  <c r="I3098" i="14"/>
  <c r="I3097" i="14"/>
  <c r="I3096" i="14"/>
  <c r="I3095" i="14"/>
  <c r="I3094" i="14"/>
  <c r="I3093" i="14"/>
  <c r="I3092" i="14"/>
  <c r="I3091" i="14"/>
  <c r="I3090" i="14"/>
  <c r="I3089" i="14"/>
  <c r="I3088" i="14"/>
  <c r="I3087" i="14"/>
  <c r="I3086" i="14"/>
  <c r="I3085" i="14"/>
  <c r="I3084" i="14"/>
  <c r="I3083" i="14"/>
  <c r="I3082" i="14"/>
  <c r="I3081" i="14"/>
  <c r="I3080" i="14"/>
  <c r="I3079" i="14"/>
  <c r="I3078" i="14"/>
  <c r="I3077" i="14"/>
  <c r="I3076" i="14"/>
  <c r="I3075" i="14"/>
  <c r="I3074" i="14"/>
  <c r="I3073" i="14"/>
  <c r="I3072" i="14"/>
  <c r="I3071" i="14"/>
  <c r="I3070" i="14"/>
  <c r="I3069" i="14"/>
  <c r="I3068" i="14"/>
  <c r="I3067" i="14"/>
  <c r="I3066" i="14"/>
  <c r="I3065" i="14"/>
  <c r="I3064" i="14"/>
  <c r="I3063" i="14"/>
  <c r="I3062" i="14"/>
  <c r="I3061" i="14"/>
  <c r="I3060" i="14"/>
  <c r="I3059" i="14"/>
  <c r="I3058" i="14"/>
  <c r="I3057" i="14"/>
  <c r="I3056" i="14"/>
  <c r="I3055" i="14"/>
  <c r="I3054" i="14"/>
  <c r="I3053" i="14"/>
  <c r="I3052" i="14"/>
  <c r="I3051" i="14"/>
  <c r="I3050" i="14"/>
  <c r="I3049" i="14"/>
  <c r="I3048" i="14"/>
  <c r="I3047" i="14"/>
  <c r="I3046" i="14"/>
  <c r="I3045" i="14"/>
  <c r="I3044" i="14"/>
  <c r="I3043" i="14"/>
  <c r="I3042" i="14"/>
  <c r="I3041" i="14"/>
  <c r="I3040" i="14"/>
  <c r="I3039" i="14"/>
  <c r="I3038" i="14"/>
  <c r="I3037" i="14"/>
  <c r="I3036" i="14"/>
  <c r="I3035" i="14"/>
  <c r="I3034" i="14"/>
  <c r="I3033" i="14"/>
  <c r="I3032" i="14"/>
  <c r="I3031" i="14"/>
  <c r="I3030" i="14"/>
  <c r="I3029" i="14"/>
  <c r="I3028" i="14"/>
  <c r="I3027" i="14"/>
  <c r="I3026" i="14"/>
  <c r="I3025" i="14"/>
  <c r="I3024" i="14"/>
  <c r="I3023" i="14"/>
  <c r="I3022" i="14"/>
  <c r="I3021" i="14"/>
  <c r="I3020" i="14"/>
  <c r="I3019" i="14"/>
  <c r="I3018" i="14"/>
  <c r="I3017" i="14"/>
  <c r="I3016" i="14"/>
  <c r="I3015" i="14"/>
  <c r="I3014" i="14"/>
  <c r="I3013" i="14"/>
  <c r="I3012" i="14"/>
  <c r="I3011" i="14"/>
  <c r="I3010" i="14"/>
  <c r="I3009" i="14"/>
  <c r="I3008" i="14"/>
  <c r="I3007" i="14"/>
  <c r="I3006" i="14"/>
  <c r="I3005" i="14"/>
  <c r="I3004" i="14"/>
  <c r="I3003" i="14"/>
  <c r="I3002" i="14"/>
  <c r="I3001" i="14"/>
  <c r="I3000" i="14"/>
  <c r="I2999" i="14"/>
  <c r="I2998" i="14"/>
  <c r="I2997" i="14"/>
  <c r="I2996" i="14"/>
  <c r="I2995" i="14"/>
  <c r="I2994" i="14"/>
  <c r="I2993" i="14"/>
  <c r="I2992" i="14"/>
  <c r="I2991" i="14"/>
  <c r="I2990" i="14"/>
  <c r="I2989" i="14"/>
  <c r="I2988" i="14"/>
  <c r="I2987" i="14"/>
  <c r="I2986" i="14"/>
  <c r="I2985" i="14"/>
  <c r="I2984" i="14"/>
  <c r="I2983" i="14"/>
  <c r="I2982" i="14"/>
  <c r="I2981" i="14"/>
  <c r="I2980" i="14"/>
  <c r="I2979" i="14"/>
  <c r="I2978" i="14"/>
  <c r="I2977" i="14"/>
  <c r="I2976" i="14"/>
  <c r="I2975" i="14"/>
  <c r="I2974" i="14"/>
  <c r="I2973" i="14"/>
  <c r="I2972" i="14"/>
  <c r="I2971" i="14"/>
  <c r="I2970" i="14"/>
  <c r="I2969" i="14"/>
  <c r="I2968" i="14"/>
  <c r="I2967" i="14"/>
  <c r="I2966" i="14"/>
  <c r="I2965" i="14"/>
  <c r="I2964" i="14"/>
  <c r="I2963" i="14"/>
  <c r="I2962" i="14"/>
  <c r="I2961" i="14"/>
  <c r="I2960" i="14"/>
  <c r="I2959" i="14"/>
  <c r="I2958" i="14"/>
  <c r="I2957" i="14"/>
  <c r="I2956" i="14"/>
  <c r="I2955" i="14"/>
  <c r="I2954" i="14"/>
  <c r="I2953" i="14"/>
  <c r="I2952" i="14"/>
  <c r="I2951" i="14"/>
  <c r="I2950" i="14"/>
  <c r="I2949" i="14"/>
  <c r="I2948" i="14"/>
  <c r="I2947" i="14"/>
  <c r="I2946" i="14"/>
  <c r="I2945" i="14"/>
  <c r="I2944" i="14"/>
  <c r="I2943" i="14"/>
  <c r="I2942" i="14"/>
  <c r="I2941" i="14"/>
  <c r="I2940" i="14"/>
  <c r="I2939" i="14"/>
  <c r="I2938" i="14"/>
  <c r="I2937" i="14"/>
  <c r="I2936" i="14"/>
  <c r="I2935" i="14"/>
  <c r="I2934" i="14"/>
  <c r="I2933" i="14"/>
  <c r="I2932" i="14"/>
  <c r="I2931" i="14"/>
  <c r="I2930" i="14"/>
  <c r="I2929" i="14"/>
  <c r="I2928" i="14"/>
  <c r="I2927" i="14"/>
  <c r="I2926" i="14"/>
  <c r="I2925" i="14"/>
  <c r="I2924" i="14"/>
  <c r="I2923" i="14"/>
  <c r="I2922" i="14"/>
  <c r="I2921" i="14"/>
  <c r="I2920" i="14"/>
  <c r="I2919" i="14"/>
  <c r="I2918" i="14"/>
  <c r="I2917" i="14"/>
  <c r="I2916" i="14"/>
  <c r="I2915" i="14"/>
  <c r="I2914" i="14"/>
  <c r="I2913" i="14"/>
  <c r="I2912" i="14"/>
  <c r="I2911" i="14"/>
  <c r="I2910" i="14"/>
  <c r="I2909" i="14"/>
  <c r="I2908" i="14"/>
  <c r="I2907" i="14"/>
  <c r="I2906" i="14"/>
  <c r="I2905" i="14"/>
  <c r="I2904" i="14"/>
  <c r="I2903" i="14"/>
  <c r="I2902" i="14"/>
  <c r="I2901" i="14"/>
  <c r="I2900" i="14"/>
  <c r="I2899" i="14"/>
  <c r="I2898" i="14"/>
  <c r="I2897" i="14"/>
  <c r="I2896" i="14"/>
  <c r="I2895" i="14"/>
  <c r="I2894" i="14"/>
  <c r="I2893" i="14"/>
  <c r="I2892" i="14"/>
  <c r="I2891" i="14"/>
  <c r="I2890" i="14"/>
  <c r="I2889" i="14"/>
  <c r="I2888" i="14"/>
  <c r="I2887" i="14"/>
  <c r="I2886" i="14"/>
  <c r="I2885" i="14"/>
  <c r="I2884" i="14"/>
  <c r="I2883" i="14"/>
  <c r="I2882" i="14"/>
  <c r="I2881" i="14"/>
  <c r="I2880" i="14"/>
  <c r="I2879" i="14"/>
  <c r="I2878" i="14"/>
  <c r="I2877" i="14"/>
  <c r="I2876" i="14"/>
  <c r="I2875" i="14"/>
  <c r="I2874" i="14"/>
  <c r="I2873" i="14"/>
  <c r="I2872" i="14"/>
  <c r="I2871" i="14"/>
  <c r="I2870" i="14"/>
  <c r="I2869" i="14"/>
  <c r="I2868" i="14"/>
  <c r="I2867" i="14"/>
  <c r="I2866" i="14"/>
  <c r="I2865" i="14"/>
  <c r="I2864" i="14"/>
  <c r="I2863" i="14"/>
  <c r="I2862" i="14"/>
  <c r="I2861" i="14"/>
  <c r="I2860" i="14"/>
  <c r="I2859" i="14"/>
  <c r="I2858" i="14"/>
  <c r="I2857" i="14"/>
  <c r="I2856" i="14"/>
  <c r="I2855" i="14"/>
  <c r="I2854" i="14"/>
  <c r="I2853" i="14"/>
  <c r="I2852" i="14"/>
  <c r="I2851" i="14"/>
  <c r="I2850" i="14"/>
  <c r="I2849" i="14"/>
  <c r="I2848" i="14"/>
  <c r="I2847" i="14"/>
  <c r="I2846" i="14"/>
  <c r="I2845" i="14"/>
  <c r="I2844" i="14"/>
  <c r="I2843" i="14"/>
  <c r="I2842" i="14"/>
  <c r="I2841" i="14"/>
  <c r="I2840" i="14"/>
  <c r="I2839" i="14"/>
  <c r="I2838" i="14"/>
  <c r="I2837" i="14"/>
  <c r="I2836" i="14"/>
  <c r="I2835" i="14"/>
  <c r="I2834" i="14"/>
  <c r="I2833" i="14"/>
  <c r="I2832" i="14"/>
  <c r="I2831" i="14"/>
  <c r="I2830" i="14"/>
  <c r="I2829" i="14"/>
  <c r="I2828" i="14"/>
  <c r="I2827" i="14"/>
  <c r="I2826" i="14"/>
  <c r="I2825" i="14"/>
  <c r="I2824" i="14"/>
  <c r="I2823" i="14"/>
  <c r="I2822" i="14"/>
  <c r="I2821" i="14"/>
  <c r="I2820" i="14"/>
  <c r="I2819" i="14"/>
  <c r="I2818" i="14"/>
  <c r="I2817" i="14"/>
  <c r="I2816" i="14"/>
  <c r="I2815" i="14"/>
  <c r="I2814" i="14"/>
  <c r="I2813" i="14"/>
  <c r="I2812" i="14"/>
  <c r="I2811" i="14"/>
  <c r="I2810" i="14"/>
  <c r="I2809" i="14"/>
  <c r="I2808" i="14"/>
  <c r="I2807" i="14"/>
  <c r="I2806" i="14"/>
  <c r="I2805" i="14"/>
  <c r="I2804" i="14"/>
  <c r="I2803" i="14"/>
  <c r="I2802" i="14"/>
  <c r="I2801" i="14"/>
  <c r="I2800" i="14"/>
  <c r="I2799" i="14"/>
  <c r="I2798" i="14"/>
  <c r="I2797" i="14"/>
  <c r="I2796" i="14"/>
  <c r="I2795" i="14"/>
  <c r="I2794" i="14"/>
  <c r="I2793" i="14"/>
  <c r="I2792" i="14"/>
  <c r="I2791" i="14"/>
  <c r="I2790" i="14"/>
  <c r="I2789" i="14"/>
  <c r="I2788" i="14"/>
  <c r="I2787" i="14"/>
  <c r="I2786" i="14"/>
  <c r="I2785" i="14"/>
  <c r="I2784" i="14"/>
  <c r="I2783" i="14"/>
  <c r="I2782" i="14"/>
  <c r="I2781" i="14"/>
  <c r="I2780" i="14"/>
  <c r="I2779" i="14"/>
  <c r="I2778" i="14"/>
  <c r="I2777" i="14"/>
  <c r="I2776" i="14"/>
  <c r="I2775" i="14"/>
  <c r="I2774" i="14"/>
  <c r="I2773" i="14"/>
  <c r="I2772" i="14"/>
  <c r="I2771" i="14"/>
  <c r="I2770" i="14"/>
  <c r="I2769" i="14"/>
  <c r="I2768" i="14"/>
  <c r="I2767" i="14"/>
  <c r="I2766" i="14"/>
  <c r="I2765" i="14"/>
  <c r="I2764" i="14"/>
  <c r="I2763" i="14"/>
  <c r="I2762" i="14"/>
  <c r="I2761" i="14"/>
  <c r="I2760" i="14"/>
  <c r="I2759" i="14"/>
  <c r="I2758" i="14"/>
  <c r="I2757" i="14"/>
  <c r="I2756" i="14"/>
  <c r="I2755" i="14"/>
  <c r="I2754" i="14"/>
  <c r="I2753" i="14"/>
  <c r="I2752" i="14"/>
  <c r="I2751" i="14"/>
  <c r="I2750" i="14"/>
  <c r="I2749" i="14"/>
  <c r="I2748" i="14"/>
  <c r="I2747" i="14"/>
  <c r="I2746" i="14"/>
  <c r="I2745" i="14"/>
  <c r="I2744" i="14"/>
  <c r="I2743" i="14"/>
  <c r="I2742" i="14"/>
  <c r="I2741" i="14"/>
  <c r="I2740" i="14"/>
  <c r="I2739" i="14"/>
  <c r="I2738" i="14"/>
  <c r="I2737" i="14"/>
  <c r="I2736" i="14"/>
  <c r="I2735" i="14"/>
  <c r="I2734" i="14"/>
  <c r="I2733" i="14"/>
  <c r="I2732" i="14"/>
  <c r="I2731" i="14"/>
  <c r="I2730" i="14"/>
  <c r="I2729" i="14"/>
  <c r="I2728" i="14"/>
  <c r="I2727" i="14"/>
  <c r="I2726" i="14"/>
  <c r="I2725" i="14"/>
  <c r="I2724" i="14"/>
  <c r="I2723" i="14"/>
  <c r="I2722" i="14"/>
  <c r="I2721" i="14"/>
  <c r="I2720" i="14"/>
  <c r="I2719" i="14"/>
  <c r="I2718" i="14"/>
  <c r="I2717" i="14"/>
  <c r="I2716" i="14"/>
  <c r="I2715" i="14"/>
  <c r="I2714" i="14"/>
  <c r="I2713" i="14"/>
  <c r="I2712" i="14"/>
  <c r="I2711" i="14"/>
  <c r="I2710" i="14"/>
  <c r="I2709" i="14"/>
  <c r="I2708" i="14"/>
  <c r="I2707" i="14"/>
  <c r="I2706" i="14"/>
  <c r="I2705" i="14"/>
  <c r="I2704" i="14"/>
  <c r="I2703" i="14"/>
  <c r="I2702" i="14"/>
  <c r="I2701" i="14"/>
  <c r="I2700" i="14"/>
  <c r="I2699" i="14"/>
  <c r="I2698" i="14"/>
  <c r="I2697" i="14"/>
  <c r="I2696" i="14"/>
  <c r="I2695" i="14"/>
  <c r="I2694" i="14"/>
  <c r="I2693" i="14"/>
  <c r="I2692" i="14"/>
  <c r="I2691" i="14"/>
  <c r="I2690" i="14"/>
  <c r="I2689" i="14"/>
  <c r="I2688" i="14"/>
  <c r="I2687" i="14"/>
  <c r="I2686" i="14"/>
  <c r="I2685" i="14"/>
  <c r="I2684" i="14"/>
  <c r="I2683" i="14"/>
  <c r="I2682" i="14"/>
  <c r="I2681" i="14"/>
  <c r="I2680" i="14"/>
  <c r="I2679" i="14"/>
  <c r="I2678" i="14"/>
  <c r="I2677" i="14"/>
  <c r="I2676" i="14"/>
  <c r="I2675" i="14"/>
  <c r="I2674" i="14"/>
  <c r="I2673" i="14"/>
  <c r="I2672" i="14"/>
  <c r="I2671" i="14"/>
  <c r="I2670" i="14"/>
  <c r="I2669" i="14"/>
  <c r="I2668" i="14"/>
  <c r="I2667" i="14"/>
  <c r="I2666" i="14"/>
  <c r="I2665" i="14"/>
  <c r="I2664" i="14"/>
  <c r="I2663" i="14"/>
  <c r="I2662" i="14"/>
  <c r="I2661" i="14"/>
  <c r="I2660" i="14"/>
  <c r="I2659" i="14"/>
  <c r="I2658" i="14"/>
  <c r="I2657" i="14"/>
  <c r="I2656" i="14"/>
  <c r="I2655" i="14"/>
  <c r="I2654" i="14"/>
  <c r="I2653" i="14"/>
  <c r="I2652" i="14"/>
  <c r="I2651" i="14"/>
  <c r="I2650" i="14"/>
  <c r="I2649" i="14"/>
  <c r="I2648" i="14"/>
  <c r="I2647" i="14"/>
  <c r="I2646" i="14"/>
  <c r="I2645" i="14"/>
  <c r="I2644" i="14"/>
  <c r="I2643" i="14"/>
  <c r="I2642" i="14"/>
  <c r="I2641" i="14"/>
  <c r="I2640" i="14"/>
  <c r="I2639" i="14"/>
  <c r="I2638" i="14"/>
  <c r="I2637" i="14"/>
  <c r="I2636" i="14"/>
  <c r="I2635" i="14"/>
  <c r="I2634" i="14"/>
  <c r="I2633" i="14"/>
  <c r="I2632" i="14"/>
  <c r="I2631" i="14"/>
  <c r="I2630" i="14"/>
  <c r="I2629" i="14"/>
  <c r="I2628" i="14"/>
  <c r="I2627" i="14"/>
  <c r="I2626" i="14"/>
  <c r="I2625" i="14"/>
  <c r="I2624" i="14"/>
  <c r="I2623" i="14"/>
  <c r="I2622" i="14"/>
  <c r="I2621" i="14"/>
  <c r="I2620" i="14"/>
  <c r="I2619" i="14"/>
  <c r="I2618" i="14"/>
  <c r="I2617" i="14"/>
  <c r="I2616" i="14"/>
  <c r="I2615" i="14"/>
  <c r="I2614" i="14"/>
  <c r="I2613" i="14"/>
  <c r="I2612" i="14"/>
  <c r="I2611" i="14"/>
  <c r="I2610" i="14"/>
  <c r="I2609" i="14"/>
  <c r="I2608" i="14"/>
  <c r="I2607" i="14"/>
  <c r="I2606" i="14"/>
  <c r="I2605" i="14"/>
  <c r="I2604" i="14"/>
  <c r="I2603" i="14"/>
  <c r="I2602" i="14"/>
  <c r="I2601" i="14"/>
  <c r="I2600" i="14"/>
  <c r="I2599" i="14"/>
  <c r="I2598" i="14"/>
  <c r="I2597" i="14"/>
  <c r="I2596" i="14"/>
  <c r="I2595" i="14"/>
  <c r="I2594" i="14"/>
  <c r="I2593" i="14"/>
  <c r="I2592" i="14"/>
  <c r="I2591" i="14"/>
  <c r="I2590" i="14"/>
  <c r="I2589" i="14"/>
  <c r="I2588" i="14"/>
  <c r="I2587" i="14"/>
  <c r="I2586" i="14"/>
  <c r="I2585" i="14"/>
  <c r="I2584" i="14"/>
  <c r="I2583" i="14"/>
  <c r="I2582" i="14"/>
  <c r="I2581" i="14"/>
  <c r="I2580" i="14"/>
  <c r="I2579" i="14"/>
  <c r="I2578" i="14"/>
  <c r="I2577" i="14"/>
  <c r="I2576" i="14"/>
  <c r="I2575" i="14"/>
  <c r="I2574" i="14"/>
  <c r="I2573" i="14"/>
  <c r="I2572" i="14"/>
  <c r="I2571" i="14"/>
  <c r="I2570" i="14"/>
  <c r="I2569" i="14"/>
  <c r="I2568" i="14"/>
  <c r="I2567" i="14"/>
  <c r="I2566" i="14"/>
  <c r="I2565" i="14"/>
  <c r="I2564" i="14"/>
  <c r="I2563" i="14"/>
  <c r="I2562" i="14"/>
  <c r="I2561" i="14"/>
  <c r="I2560" i="14"/>
  <c r="I2559" i="14"/>
  <c r="I2558" i="14"/>
  <c r="I2557" i="14"/>
  <c r="I2556" i="14"/>
  <c r="I2555" i="14"/>
  <c r="I2554" i="14"/>
  <c r="I2553" i="14"/>
  <c r="I2552" i="14"/>
  <c r="I2551" i="14"/>
  <c r="I2550" i="14"/>
  <c r="I2549" i="14"/>
  <c r="I2548" i="14"/>
  <c r="I2547" i="14"/>
  <c r="I2546" i="14"/>
  <c r="I2545" i="14"/>
  <c r="I2544" i="14"/>
  <c r="I2543" i="14"/>
  <c r="I2542" i="14"/>
  <c r="I2541" i="14"/>
  <c r="I2540" i="14"/>
  <c r="I2539" i="14"/>
  <c r="I2538" i="14"/>
  <c r="I2537" i="14"/>
  <c r="I2536" i="14"/>
  <c r="I2535" i="14"/>
  <c r="I2534" i="14"/>
  <c r="I2533" i="14"/>
  <c r="I2532" i="14"/>
  <c r="I2531" i="14"/>
  <c r="I2530" i="14"/>
  <c r="I2529" i="14"/>
  <c r="I2528" i="14"/>
  <c r="I2527" i="14"/>
  <c r="I2526" i="14"/>
  <c r="I2525" i="14"/>
  <c r="I2524" i="14"/>
  <c r="I2523" i="14"/>
  <c r="I2522" i="14"/>
  <c r="I2521" i="14"/>
  <c r="I2520" i="14"/>
  <c r="I2519" i="14"/>
  <c r="I2518" i="14"/>
  <c r="I2517" i="14"/>
  <c r="I2516" i="14"/>
  <c r="I2515" i="14"/>
  <c r="I2514" i="14"/>
  <c r="I2513" i="14"/>
  <c r="I2512" i="14"/>
  <c r="I2511" i="14"/>
  <c r="I2510" i="14"/>
  <c r="I2509" i="14"/>
  <c r="I2508" i="14"/>
  <c r="I2507" i="14"/>
  <c r="I2506" i="14"/>
  <c r="I2505" i="14"/>
  <c r="I2504" i="14"/>
  <c r="I2503" i="14"/>
  <c r="I2502" i="14"/>
  <c r="I2501" i="14"/>
  <c r="I2500" i="14"/>
  <c r="I2499" i="14"/>
  <c r="I2498" i="14"/>
  <c r="I2497" i="14"/>
  <c r="I2496" i="14"/>
  <c r="I2495" i="14"/>
  <c r="I2494" i="14"/>
  <c r="I2493" i="14"/>
  <c r="I2492" i="14"/>
  <c r="I2491" i="14"/>
  <c r="I2490" i="14"/>
  <c r="I2489" i="14"/>
  <c r="I2488" i="14"/>
  <c r="I2487" i="14"/>
  <c r="I2486" i="14"/>
  <c r="I2485" i="14"/>
  <c r="I2484" i="14"/>
  <c r="I2483" i="14"/>
  <c r="I2482" i="14"/>
  <c r="I2481" i="14"/>
  <c r="I2480" i="14"/>
  <c r="I2479" i="14"/>
  <c r="I2478" i="14"/>
  <c r="I2477" i="14"/>
  <c r="I2476" i="14"/>
  <c r="I2475" i="14"/>
  <c r="I2474" i="14"/>
  <c r="I2473" i="14"/>
  <c r="I2472" i="14"/>
  <c r="I2471" i="14"/>
  <c r="I2470" i="14"/>
  <c r="I2469" i="14"/>
  <c r="I2468" i="14"/>
  <c r="I2467" i="14"/>
  <c r="I2466" i="14"/>
  <c r="I2465" i="14"/>
  <c r="I2464" i="14"/>
  <c r="I2463" i="14"/>
  <c r="I2462" i="14"/>
  <c r="I2461" i="14"/>
  <c r="I2460" i="14"/>
  <c r="I2459" i="14"/>
  <c r="I2458" i="14"/>
  <c r="I2457" i="14"/>
  <c r="I2456" i="14"/>
  <c r="I2455" i="14"/>
  <c r="I2454" i="14"/>
  <c r="I2453" i="14"/>
  <c r="I2452" i="14"/>
  <c r="I2451" i="14"/>
  <c r="I2450" i="14"/>
  <c r="I2449" i="14"/>
  <c r="I2448" i="14"/>
  <c r="I2447" i="14"/>
  <c r="I2446" i="14"/>
  <c r="I2445" i="14"/>
  <c r="I2444" i="14"/>
  <c r="I2443" i="14"/>
  <c r="I2442" i="14"/>
  <c r="I2441" i="14"/>
  <c r="I2440" i="14"/>
  <c r="I2439" i="14"/>
  <c r="I2438" i="14"/>
  <c r="I2437" i="14"/>
  <c r="I2436" i="14"/>
  <c r="I2435" i="14"/>
  <c r="I2434" i="14"/>
  <c r="I2433" i="14"/>
  <c r="I2432" i="14"/>
  <c r="I2431" i="14"/>
  <c r="I2430" i="14"/>
  <c r="I2429" i="14"/>
  <c r="I2428" i="14"/>
  <c r="I2427" i="14"/>
  <c r="I2426" i="14"/>
  <c r="I2425" i="14"/>
  <c r="I2424" i="14"/>
  <c r="I2423" i="14"/>
  <c r="I2422" i="14"/>
  <c r="I2421" i="14"/>
  <c r="I2420" i="14"/>
  <c r="I2419" i="14"/>
  <c r="I2418" i="14"/>
  <c r="I2417" i="14"/>
  <c r="I2416" i="14"/>
  <c r="I2415" i="14"/>
  <c r="I2414" i="14"/>
  <c r="I2413" i="14"/>
  <c r="I2412" i="14"/>
  <c r="I2411" i="14"/>
  <c r="I2410" i="14"/>
  <c r="I2409" i="14"/>
  <c r="I2408" i="14"/>
  <c r="I2407" i="14"/>
  <c r="I2406" i="14"/>
  <c r="I2405" i="14"/>
  <c r="I2404" i="14"/>
  <c r="I2403" i="14"/>
  <c r="I2402" i="14"/>
  <c r="I2401" i="14"/>
  <c r="I2400" i="14"/>
  <c r="I2399" i="14"/>
  <c r="I2398" i="14"/>
  <c r="I2397" i="14"/>
  <c r="I2396" i="14"/>
  <c r="I2395" i="14"/>
  <c r="I2394" i="14"/>
  <c r="I2393" i="14"/>
  <c r="I2392" i="14"/>
  <c r="I2391" i="14"/>
  <c r="I2390" i="14"/>
  <c r="I2389" i="14"/>
  <c r="I2388" i="14"/>
  <c r="I2387" i="14"/>
  <c r="I2386" i="14"/>
  <c r="I2385" i="14"/>
  <c r="I2384" i="14"/>
  <c r="I2383" i="14"/>
  <c r="I2382" i="14"/>
  <c r="I2381" i="14"/>
  <c r="I2380" i="14"/>
  <c r="I2379" i="14"/>
  <c r="I2378" i="14"/>
  <c r="I2377" i="14"/>
  <c r="I2376" i="14"/>
  <c r="I2375" i="14"/>
  <c r="I2374" i="14"/>
  <c r="I2373" i="14"/>
  <c r="I2372" i="14"/>
  <c r="I2371" i="14"/>
  <c r="I2370" i="14"/>
  <c r="I2369" i="14"/>
  <c r="I2368" i="14"/>
  <c r="I2367" i="14"/>
  <c r="I2366" i="14"/>
  <c r="I2365" i="14"/>
  <c r="I2364" i="14"/>
  <c r="I2363" i="14"/>
  <c r="I2362" i="14"/>
  <c r="I2361" i="14"/>
  <c r="I2360" i="14"/>
  <c r="I2359" i="14"/>
  <c r="I2358" i="14"/>
  <c r="I2357" i="14"/>
  <c r="I2356" i="14"/>
  <c r="I2355" i="14"/>
  <c r="I2354" i="14"/>
  <c r="I2353" i="14"/>
  <c r="I2352" i="14"/>
  <c r="I2351" i="14"/>
  <c r="I2350" i="14"/>
  <c r="I2349" i="14"/>
  <c r="I2348" i="14"/>
  <c r="I2347" i="14"/>
  <c r="I2346" i="14"/>
  <c r="I2345" i="14"/>
  <c r="I2344" i="14"/>
  <c r="I2343" i="14"/>
  <c r="I2342" i="14"/>
  <c r="I2341" i="14"/>
  <c r="I2340" i="14"/>
  <c r="I2339" i="14"/>
  <c r="I2338" i="14"/>
  <c r="I2337" i="14"/>
  <c r="I2336" i="14"/>
  <c r="I2335" i="14"/>
  <c r="I2334" i="14"/>
  <c r="I2333" i="14"/>
  <c r="I2332" i="14"/>
  <c r="I2331" i="14"/>
  <c r="I2330" i="14"/>
  <c r="I2329" i="14"/>
  <c r="I2328" i="14"/>
  <c r="I2327" i="14"/>
  <c r="I2326" i="14"/>
  <c r="I2325" i="14"/>
  <c r="I2324" i="14"/>
  <c r="I2323" i="14"/>
  <c r="I2322" i="14"/>
  <c r="I2321" i="14"/>
  <c r="I2320" i="14"/>
  <c r="I2319" i="14"/>
  <c r="I2318" i="14"/>
  <c r="I2317" i="14"/>
  <c r="I2316" i="14"/>
  <c r="I2315" i="14"/>
  <c r="I2314" i="14"/>
  <c r="I2313" i="14"/>
  <c r="I2312" i="14"/>
  <c r="I2311" i="14"/>
  <c r="I2310" i="14"/>
  <c r="I2309" i="14"/>
  <c r="I2308" i="14"/>
  <c r="I2307" i="14"/>
  <c r="I2306" i="14"/>
  <c r="I2305" i="14"/>
  <c r="I2304" i="14"/>
  <c r="I2303" i="14"/>
  <c r="I2302" i="14"/>
  <c r="I2301" i="14"/>
  <c r="I2300" i="14"/>
  <c r="I2299" i="14"/>
  <c r="I2298" i="14"/>
  <c r="I2297" i="14"/>
  <c r="I2296" i="14"/>
  <c r="I2295" i="14"/>
  <c r="I2294" i="14"/>
  <c r="I2293" i="14"/>
  <c r="I2292" i="14"/>
  <c r="I2291" i="14"/>
  <c r="I2290" i="14"/>
  <c r="I2289" i="14"/>
  <c r="I2288" i="14"/>
  <c r="I2287" i="14"/>
  <c r="I2286" i="14"/>
  <c r="I2285" i="14"/>
  <c r="I2284" i="14"/>
  <c r="I2283" i="14"/>
  <c r="I2282" i="14"/>
  <c r="I2281" i="14"/>
  <c r="I2280" i="14"/>
  <c r="I2279" i="14"/>
  <c r="I2278" i="14"/>
  <c r="I2277" i="14"/>
  <c r="I2276" i="14"/>
  <c r="I2275" i="14"/>
  <c r="I2274" i="14"/>
  <c r="I2273" i="14"/>
  <c r="I2272" i="14"/>
  <c r="I2271" i="14"/>
  <c r="I2270" i="14"/>
  <c r="I2269" i="14"/>
  <c r="I2268" i="14"/>
  <c r="I2267" i="14"/>
  <c r="I2266" i="14"/>
  <c r="I2265" i="14"/>
  <c r="I2264" i="14"/>
  <c r="I2263" i="14"/>
  <c r="I2262" i="14"/>
  <c r="I2261" i="14"/>
  <c r="I2260" i="14"/>
  <c r="I2259" i="14"/>
  <c r="I2258" i="14"/>
  <c r="I2257" i="14"/>
  <c r="I2256" i="14"/>
  <c r="I2255" i="14"/>
  <c r="I2254" i="14"/>
  <c r="I2253" i="14"/>
  <c r="I2252" i="14"/>
  <c r="I2251" i="14"/>
  <c r="I2250" i="14"/>
  <c r="I2249" i="14"/>
  <c r="I2248" i="14"/>
  <c r="I2247" i="14"/>
  <c r="I2246" i="14"/>
  <c r="I2245" i="14"/>
  <c r="I2244" i="14"/>
  <c r="I2243" i="14"/>
  <c r="I2242" i="14"/>
  <c r="I2241" i="14"/>
  <c r="I2240" i="14"/>
  <c r="I2239" i="14"/>
  <c r="I2238" i="14"/>
  <c r="I2237" i="14"/>
  <c r="I2236" i="14"/>
  <c r="I2235" i="14"/>
  <c r="I2234" i="14"/>
  <c r="I2233" i="14"/>
  <c r="I2232" i="14"/>
  <c r="I2231" i="14"/>
  <c r="I2230" i="14"/>
  <c r="I2229" i="14"/>
  <c r="I2228" i="14"/>
  <c r="I2227" i="14"/>
  <c r="I2226" i="14"/>
  <c r="I2225" i="14"/>
  <c r="I2224" i="14"/>
  <c r="I2223" i="14"/>
  <c r="I2222" i="14"/>
  <c r="I2221" i="14"/>
  <c r="I2220" i="14"/>
  <c r="I2219" i="14"/>
  <c r="I2218" i="14"/>
  <c r="I2217" i="14"/>
  <c r="I2216" i="14"/>
  <c r="I2215" i="14"/>
  <c r="I2214" i="14"/>
  <c r="I2213" i="14"/>
  <c r="I2212" i="14"/>
  <c r="I2211" i="14"/>
  <c r="I2210" i="14"/>
  <c r="I2209" i="14"/>
  <c r="I2208" i="14"/>
  <c r="I2207" i="14"/>
  <c r="I2206" i="14"/>
  <c r="I2205" i="14"/>
  <c r="I2204" i="14"/>
  <c r="I2203" i="14"/>
  <c r="I2202" i="14"/>
  <c r="I2201" i="14"/>
  <c r="I2200" i="14"/>
  <c r="I2199" i="14"/>
  <c r="I2198" i="14"/>
  <c r="I2197" i="14"/>
  <c r="I2196" i="14"/>
  <c r="I2195" i="14"/>
  <c r="I2194" i="14"/>
  <c r="I2193" i="14"/>
  <c r="I2192" i="14"/>
  <c r="I2191" i="14"/>
  <c r="I2190" i="14"/>
  <c r="I2189" i="14"/>
  <c r="I2188" i="14"/>
  <c r="I2187" i="14"/>
  <c r="I2186" i="14"/>
  <c r="I2185" i="14"/>
  <c r="I2184" i="14"/>
  <c r="I2183" i="14"/>
  <c r="I2182" i="14"/>
  <c r="I2181" i="14"/>
  <c r="I2180" i="14"/>
  <c r="I2179" i="14"/>
  <c r="I2178" i="14"/>
  <c r="I2177" i="14"/>
  <c r="I2176" i="14"/>
  <c r="I2175" i="14"/>
  <c r="I2174" i="14"/>
  <c r="I2173" i="14"/>
  <c r="I2172" i="14"/>
  <c r="I2171" i="14"/>
  <c r="I2170" i="14"/>
  <c r="I2169" i="14"/>
  <c r="I2168" i="14"/>
  <c r="I2167" i="14"/>
  <c r="I2166" i="14"/>
  <c r="I2165" i="14"/>
  <c r="I2164" i="14"/>
  <c r="I2163" i="14"/>
  <c r="I2162" i="14"/>
  <c r="I2161" i="14"/>
  <c r="I2160" i="14"/>
  <c r="I2159" i="14"/>
  <c r="I2158" i="14"/>
  <c r="I2157" i="14"/>
  <c r="I2156" i="14"/>
  <c r="I2155" i="14"/>
  <c r="I2154" i="14"/>
  <c r="I2153" i="14"/>
  <c r="I2152" i="14"/>
  <c r="I2151" i="14"/>
  <c r="I2150" i="14"/>
  <c r="I2149" i="14"/>
  <c r="I2148" i="14"/>
  <c r="I2147" i="14"/>
  <c r="I2146" i="14"/>
  <c r="I2145" i="14"/>
  <c r="I2144" i="14"/>
  <c r="I2143" i="14"/>
  <c r="I2142" i="14"/>
  <c r="I2141" i="14"/>
  <c r="I2140" i="14"/>
  <c r="I2139" i="14"/>
  <c r="I2138" i="14"/>
  <c r="I2137" i="14"/>
  <c r="I2136" i="14"/>
  <c r="I2135" i="14"/>
  <c r="I2134" i="14"/>
  <c r="I2133" i="14"/>
  <c r="I2132" i="14"/>
  <c r="I2131" i="14"/>
  <c r="I2130" i="14"/>
  <c r="I2129" i="14"/>
  <c r="I2128" i="14"/>
  <c r="I2127" i="14"/>
  <c r="I2126" i="14"/>
  <c r="I2125" i="14"/>
  <c r="I2124" i="14"/>
  <c r="I2123" i="14"/>
  <c r="I2122" i="14"/>
  <c r="I2121" i="14"/>
  <c r="I2120" i="14"/>
  <c r="I2119" i="14"/>
  <c r="I2118" i="14"/>
  <c r="I2117" i="14"/>
  <c r="I2116" i="14"/>
  <c r="I2115" i="14"/>
  <c r="I2114" i="14"/>
  <c r="I2113" i="14"/>
  <c r="I2112" i="14"/>
  <c r="I2111" i="14"/>
  <c r="I2110" i="14"/>
  <c r="I2109" i="14"/>
  <c r="I2108" i="14"/>
  <c r="I2107" i="14"/>
  <c r="I2106" i="14"/>
  <c r="I2105" i="14"/>
  <c r="I2104" i="14"/>
  <c r="I2103" i="14"/>
  <c r="I2102" i="14"/>
  <c r="I2101" i="14"/>
  <c r="I2100" i="14"/>
  <c r="I2099" i="14"/>
  <c r="I2098" i="14"/>
  <c r="I2097" i="14"/>
  <c r="I2096" i="14"/>
  <c r="I2095" i="14"/>
  <c r="I2094" i="14"/>
  <c r="I2093" i="14"/>
  <c r="I2092" i="14"/>
  <c r="I2091" i="14"/>
  <c r="I2090" i="14"/>
  <c r="I2089" i="14"/>
  <c r="I2088" i="14"/>
  <c r="I2087" i="14"/>
  <c r="I2086" i="14"/>
  <c r="I2085" i="14"/>
  <c r="I2084" i="14"/>
  <c r="I2083" i="14"/>
  <c r="I2082" i="14"/>
  <c r="I2081" i="14"/>
  <c r="I2080" i="14"/>
  <c r="I2079" i="14"/>
  <c r="I2078" i="14"/>
  <c r="I2077" i="14"/>
  <c r="I2076" i="14"/>
  <c r="I2075" i="14"/>
  <c r="I2074" i="14"/>
  <c r="I2073" i="14"/>
  <c r="I2072" i="14"/>
  <c r="I2071" i="14"/>
  <c r="I2070" i="14"/>
  <c r="I2069" i="14"/>
  <c r="I2068" i="14"/>
  <c r="I2067" i="14"/>
  <c r="I2066" i="14"/>
  <c r="I2065" i="14"/>
  <c r="I2064" i="14"/>
  <c r="I2063" i="14"/>
  <c r="I2062" i="14"/>
  <c r="I2061" i="14"/>
  <c r="I2060" i="14"/>
  <c r="I2059" i="14"/>
  <c r="I2058" i="14"/>
  <c r="I2057" i="14"/>
  <c r="I2056" i="14"/>
  <c r="I2055" i="14"/>
  <c r="I2054" i="14"/>
  <c r="I2053" i="14"/>
  <c r="I2052" i="14"/>
  <c r="I2051" i="14"/>
  <c r="I2050" i="14"/>
  <c r="I2049" i="14"/>
  <c r="I2048" i="14"/>
  <c r="I2047" i="14"/>
  <c r="I2046" i="14"/>
  <c r="I2045" i="14"/>
  <c r="I2044" i="14"/>
  <c r="I2043" i="14"/>
  <c r="I2042" i="14"/>
  <c r="I2041" i="14"/>
  <c r="I2040" i="14"/>
  <c r="I2039" i="14"/>
  <c r="I2038" i="14"/>
  <c r="I2037" i="14"/>
  <c r="I2036" i="14"/>
  <c r="I2035" i="14"/>
  <c r="I2034" i="14"/>
  <c r="I2033" i="14"/>
  <c r="I2032" i="14"/>
  <c r="I2031" i="14"/>
  <c r="I2030" i="14"/>
  <c r="I2029" i="14"/>
  <c r="I2028" i="14"/>
  <c r="I2027" i="14"/>
  <c r="I2026" i="14"/>
  <c r="I2025" i="14"/>
  <c r="I2024" i="14"/>
  <c r="I2023" i="14"/>
  <c r="I2022" i="14"/>
  <c r="I2021" i="14"/>
  <c r="I2020" i="14"/>
  <c r="I2019" i="14"/>
  <c r="I2018" i="14"/>
  <c r="I2017" i="14"/>
  <c r="I2016" i="14"/>
  <c r="I2015" i="14"/>
  <c r="I2014" i="14"/>
  <c r="I2013" i="14"/>
  <c r="I2012" i="14"/>
  <c r="I2011" i="14"/>
  <c r="I2010" i="14"/>
  <c r="I2009" i="14"/>
  <c r="I2008" i="14"/>
  <c r="I2007" i="14"/>
  <c r="I2006" i="14"/>
  <c r="I2005" i="14"/>
  <c r="I2004" i="14"/>
  <c r="I2003" i="14"/>
  <c r="I2002" i="14"/>
  <c r="I2001" i="14"/>
  <c r="I2000" i="14"/>
  <c r="I1999" i="14"/>
  <c r="I1998" i="14"/>
  <c r="I1997" i="14"/>
  <c r="I1996" i="14"/>
  <c r="I1995" i="14"/>
  <c r="I1994" i="14"/>
  <c r="I1993" i="14"/>
  <c r="I1992" i="14"/>
  <c r="I1991" i="14"/>
  <c r="I1990" i="14"/>
  <c r="I1989" i="14"/>
  <c r="I1988" i="14"/>
  <c r="I1987" i="14"/>
  <c r="I1986" i="14"/>
  <c r="I1985" i="14"/>
  <c r="I1984" i="14"/>
  <c r="I1983" i="14"/>
  <c r="I1982" i="14"/>
  <c r="I1981" i="14"/>
  <c r="I1980" i="14"/>
  <c r="I1979" i="14"/>
  <c r="I1978" i="14"/>
  <c r="I1977" i="14"/>
  <c r="I1976" i="14"/>
  <c r="I1975" i="14"/>
  <c r="I1974" i="14"/>
  <c r="I1973" i="14"/>
  <c r="I1972" i="14"/>
  <c r="I1971" i="14"/>
  <c r="I1970" i="14"/>
  <c r="I1969" i="14"/>
  <c r="I1968" i="14"/>
  <c r="I1967" i="14"/>
  <c r="I1966" i="14"/>
  <c r="I1965" i="14"/>
  <c r="I1964" i="14"/>
  <c r="I1963" i="14"/>
  <c r="I1962" i="14"/>
  <c r="I1961" i="14"/>
  <c r="I1960" i="14"/>
  <c r="I1959" i="14"/>
  <c r="I1958" i="14"/>
  <c r="I1957" i="14"/>
  <c r="I1956" i="14"/>
  <c r="I1955" i="14"/>
  <c r="I1954" i="14"/>
  <c r="I1953" i="14"/>
  <c r="I1952" i="14"/>
  <c r="I1951" i="14"/>
  <c r="I1950" i="14"/>
  <c r="I1949" i="14"/>
  <c r="I1948" i="14"/>
  <c r="I1947" i="14"/>
  <c r="I1946" i="14"/>
  <c r="I1945" i="14"/>
  <c r="I1944" i="14"/>
  <c r="I1943" i="14"/>
  <c r="I1942" i="14"/>
  <c r="I1941" i="14"/>
  <c r="I1940" i="14"/>
  <c r="I1939" i="14"/>
  <c r="I1938" i="14"/>
  <c r="I1937" i="14"/>
  <c r="I1936" i="14"/>
  <c r="I1935" i="14"/>
  <c r="I1934" i="14"/>
  <c r="I1933" i="14"/>
  <c r="I1932" i="14"/>
  <c r="I1931" i="14"/>
  <c r="I1930" i="14"/>
  <c r="I1929" i="14"/>
  <c r="I1928" i="14"/>
  <c r="I1927" i="14"/>
  <c r="I1926" i="14"/>
  <c r="I1925" i="14"/>
  <c r="I1924" i="14"/>
  <c r="I1923" i="14"/>
  <c r="I1922" i="14"/>
  <c r="I1921" i="14"/>
  <c r="I1920" i="14"/>
  <c r="I1919" i="14"/>
  <c r="I1918" i="14"/>
  <c r="I1917" i="14"/>
  <c r="I1916" i="14"/>
  <c r="I1915" i="14"/>
  <c r="I1914" i="14"/>
  <c r="I1913" i="14"/>
  <c r="I1912" i="14"/>
  <c r="I1911" i="14"/>
  <c r="I1910" i="14"/>
  <c r="I1909" i="14"/>
  <c r="I1908" i="14"/>
  <c r="I1907" i="14"/>
  <c r="I1906" i="14"/>
  <c r="I1905" i="14"/>
  <c r="I1904" i="14"/>
  <c r="I1903" i="14"/>
  <c r="I1902" i="14"/>
  <c r="I1901" i="14"/>
  <c r="I1900" i="14"/>
  <c r="I1899" i="14"/>
  <c r="I1898" i="14"/>
  <c r="I1897" i="14"/>
  <c r="I1896" i="14"/>
  <c r="I1895" i="14"/>
  <c r="I1894" i="14"/>
  <c r="I1893" i="14"/>
  <c r="I1892" i="14"/>
  <c r="I1891" i="14"/>
  <c r="I1890" i="14"/>
  <c r="I1889" i="14"/>
  <c r="I1888" i="14"/>
  <c r="I1887" i="14"/>
  <c r="I1886" i="14"/>
  <c r="I1885" i="14"/>
  <c r="I1884" i="14"/>
  <c r="I1883" i="14"/>
  <c r="I1882" i="14"/>
  <c r="I1881" i="14"/>
  <c r="I1880" i="14"/>
  <c r="I1879" i="14"/>
  <c r="I1878" i="14"/>
  <c r="I1877" i="14"/>
  <c r="I1876" i="14"/>
  <c r="I1875" i="14"/>
  <c r="I1874" i="14"/>
  <c r="I1873" i="14"/>
  <c r="I1872" i="14"/>
  <c r="I1871" i="14"/>
  <c r="I1870" i="14"/>
  <c r="I1869" i="14"/>
  <c r="I1868" i="14"/>
  <c r="I1867" i="14"/>
  <c r="I1866" i="14"/>
  <c r="I1865" i="14"/>
  <c r="I1864" i="14"/>
  <c r="I1863" i="14"/>
  <c r="I1862" i="14"/>
  <c r="I1861" i="14"/>
  <c r="I1860" i="14"/>
  <c r="I1859" i="14"/>
  <c r="I1858" i="14"/>
  <c r="I1857" i="14"/>
  <c r="I1856" i="14"/>
  <c r="I1855" i="14"/>
  <c r="I1854" i="14"/>
  <c r="I1853" i="14"/>
  <c r="I1852" i="14"/>
  <c r="I1851" i="14"/>
  <c r="I1850" i="14"/>
  <c r="I1849" i="14"/>
  <c r="I1848" i="14"/>
  <c r="I1847" i="14"/>
  <c r="I1846" i="14"/>
  <c r="I1845" i="14"/>
  <c r="I1844" i="14"/>
  <c r="I1843" i="14"/>
  <c r="I1842" i="14"/>
  <c r="I1841" i="14"/>
  <c r="I1840" i="14"/>
  <c r="I1839" i="14"/>
  <c r="I1838" i="14"/>
  <c r="I1837" i="14"/>
  <c r="I1836" i="14"/>
  <c r="I1835" i="14"/>
  <c r="I1834" i="14"/>
  <c r="I1833" i="14"/>
  <c r="I1832" i="14"/>
  <c r="I1831" i="14"/>
  <c r="I1830" i="14"/>
  <c r="I1829" i="14"/>
  <c r="I1828" i="14"/>
  <c r="I1827" i="14"/>
  <c r="I1826" i="14"/>
  <c r="I1825" i="14"/>
  <c r="I1824" i="14"/>
  <c r="I1823" i="14"/>
  <c r="I1822" i="14"/>
  <c r="I1821" i="14"/>
  <c r="I1820" i="14"/>
  <c r="I1819" i="14"/>
  <c r="I1818" i="14"/>
  <c r="I1817" i="14"/>
  <c r="I1816" i="14"/>
  <c r="I1815" i="14"/>
  <c r="I1814" i="14"/>
  <c r="I1813" i="14"/>
  <c r="I1812" i="14"/>
  <c r="I1811" i="14"/>
  <c r="I1810" i="14"/>
  <c r="I1809" i="14"/>
  <c r="I1808" i="14"/>
  <c r="I1807" i="14"/>
  <c r="I1806" i="14"/>
  <c r="I1805" i="14"/>
  <c r="I1804" i="14"/>
  <c r="I1803" i="14"/>
  <c r="I1802" i="14"/>
  <c r="I1801" i="14"/>
  <c r="I1800" i="14"/>
  <c r="I1799" i="14"/>
  <c r="I1798" i="14"/>
  <c r="I1797" i="14"/>
  <c r="I1796" i="14"/>
  <c r="I1795" i="14"/>
  <c r="I1794" i="14"/>
  <c r="I1793" i="14"/>
  <c r="I1792" i="14"/>
  <c r="I1791" i="14"/>
  <c r="I1790" i="14"/>
  <c r="I1789" i="14"/>
  <c r="I1788" i="14"/>
  <c r="I1787" i="14"/>
  <c r="I1786" i="14"/>
  <c r="I1785" i="14"/>
  <c r="I1784" i="14"/>
  <c r="I1783" i="14"/>
  <c r="I1782" i="14"/>
  <c r="I1781" i="14"/>
  <c r="I1780" i="14"/>
  <c r="I1779" i="14"/>
  <c r="I1778" i="14"/>
  <c r="I1777" i="14"/>
  <c r="I1776" i="14"/>
  <c r="I1775" i="14"/>
  <c r="I1774" i="14"/>
  <c r="I1773" i="14"/>
  <c r="I1772" i="14"/>
  <c r="I1771" i="14"/>
  <c r="I1770" i="14"/>
  <c r="I1769" i="14"/>
  <c r="I1768" i="14"/>
  <c r="I1767" i="14"/>
  <c r="I1766" i="14"/>
  <c r="I1765" i="14"/>
  <c r="I1764" i="14"/>
  <c r="I1763" i="14"/>
  <c r="I1762" i="14"/>
  <c r="I1761" i="14"/>
  <c r="I1760" i="14"/>
  <c r="I1759" i="14"/>
  <c r="I1758" i="14"/>
  <c r="I1757" i="14"/>
  <c r="I1756" i="14"/>
  <c r="I1755" i="14"/>
  <c r="I1754" i="14"/>
  <c r="I1753" i="14"/>
  <c r="I1752" i="14"/>
  <c r="I1751" i="14"/>
  <c r="I1750" i="14"/>
  <c r="I1749" i="14"/>
  <c r="I1748" i="14"/>
  <c r="I1747" i="14"/>
  <c r="I1746" i="14"/>
  <c r="I1745" i="14"/>
  <c r="I1744" i="14"/>
  <c r="I1743" i="14"/>
  <c r="I1742" i="14"/>
  <c r="I1741" i="14"/>
  <c r="I1740" i="14"/>
  <c r="I1739" i="14"/>
  <c r="I1738" i="14"/>
  <c r="I1737" i="14"/>
  <c r="I1736" i="14"/>
  <c r="I1735" i="14"/>
  <c r="I1734" i="14"/>
  <c r="I1733" i="14"/>
  <c r="I1732" i="14"/>
  <c r="I1731" i="14"/>
  <c r="I1730" i="14"/>
  <c r="I1729" i="14"/>
  <c r="I1728" i="14"/>
  <c r="I1727" i="14"/>
  <c r="I1726" i="14"/>
  <c r="I1725" i="14"/>
  <c r="I1724" i="14"/>
  <c r="I1723" i="14"/>
  <c r="I1722" i="14"/>
  <c r="I1721" i="14"/>
  <c r="I1720" i="14"/>
  <c r="I1719" i="14"/>
  <c r="I1718" i="14"/>
  <c r="I1717" i="14"/>
  <c r="I1716" i="14"/>
  <c r="I1715" i="14"/>
  <c r="I1714" i="14"/>
  <c r="I1713" i="14"/>
  <c r="I1712" i="14"/>
  <c r="I1711" i="14"/>
  <c r="I1710" i="14"/>
  <c r="I1709" i="14"/>
  <c r="I1708" i="14"/>
  <c r="I1707" i="14"/>
  <c r="I1706" i="14"/>
  <c r="I1705" i="14"/>
  <c r="I1704" i="14"/>
  <c r="I1703" i="14"/>
  <c r="I1702" i="14"/>
  <c r="I1701" i="14"/>
  <c r="I1700" i="14"/>
  <c r="I1699" i="14"/>
  <c r="I1698" i="14"/>
  <c r="I1697" i="14"/>
  <c r="I1696" i="14"/>
  <c r="I1695" i="14"/>
  <c r="I1694" i="14"/>
  <c r="I1693" i="14"/>
  <c r="I1692" i="14"/>
  <c r="I1691" i="14"/>
  <c r="I1690" i="14"/>
  <c r="I1689" i="14"/>
  <c r="I1688" i="14"/>
  <c r="I1687" i="14"/>
  <c r="I1686" i="14"/>
  <c r="I1685" i="14"/>
  <c r="I1684" i="14"/>
  <c r="I1683" i="14"/>
  <c r="I1682" i="14"/>
  <c r="I1681" i="14"/>
  <c r="I1680" i="14"/>
  <c r="I1679" i="14"/>
  <c r="I1678" i="14"/>
  <c r="I1677" i="14"/>
  <c r="I1676" i="14"/>
  <c r="I1675" i="14"/>
  <c r="I1674" i="14"/>
  <c r="I1673" i="14"/>
  <c r="I1672" i="14"/>
  <c r="I1671" i="14"/>
  <c r="I1670" i="14"/>
  <c r="I1669" i="14"/>
  <c r="I1668" i="14"/>
  <c r="I1667" i="14"/>
  <c r="I1666" i="14"/>
  <c r="I1665" i="14"/>
  <c r="I1664" i="14"/>
  <c r="I1663" i="14"/>
  <c r="I1662" i="14"/>
  <c r="I1661" i="14"/>
  <c r="I1660" i="14"/>
  <c r="I1659" i="14"/>
  <c r="I1658" i="14"/>
  <c r="I1657" i="14"/>
  <c r="I1656" i="14"/>
  <c r="I1655" i="14"/>
  <c r="I1654" i="14"/>
  <c r="I1653" i="14"/>
  <c r="I1652" i="14"/>
  <c r="I1651" i="14"/>
  <c r="I1650" i="14"/>
  <c r="I1649" i="14"/>
  <c r="I1648" i="14"/>
  <c r="I1647" i="14"/>
  <c r="I1646" i="14"/>
  <c r="I1645" i="14"/>
  <c r="I1644" i="14"/>
  <c r="I1643" i="14"/>
  <c r="I1642" i="14"/>
  <c r="I1641" i="14"/>
  <c r="I1640" i="14"/>
  <c r="I1639" i="14"/>
  <c r="I1638" i="14"/>
  <c r="I1637" i="14"/>
  <c r="I1636" i="14"/>
  <c r="I1635" i="14"/>
  <c r="I1634" i="14"/>
  <c r="I1633" i="14"/>
  <c r="I1632" i="14"/>
  <c r="I1631" i="14"/>
  <c r="I1630" i="14"/>
  <c r="I1629" i="14"/>
  <c r="I1628" i="14"/>
  <c r="I1627" i="14"/>
  <c r="I1626" i="14"/>
  <c r="I1625" i="14"/>
  <c r="I1624" i="14"/>
  <c r="I1623" i="14"/>
  <c r="I1622" i="14"/>
  <c r="I1621" i="14"/>
  <c r="I1620" i="14"/>
  <c r="I1619" i="14"/>
  <c r="I1618" i="14"/>
  <c r="I1617" i="14"/>
  <c r="I1616" i="14"/>
  <c r="I1615" i="14"/>
  <c r="I1614" i="14"/>
  <c r="I1613" i="14"/>
  <c r="I1612" i="14"/>
  <c r="I1611" i="14"/>
  <c r="I1610" i="14"/>
  <c r="I1609" i="14"/>
  <c r="I1608" i="14"/>
  <c r="I1607" i="14"/>
  <c r="I1606" i="14"/>
  <c r="I1605" i="14"/>
  <c r="I1604" i="14"/>
  <c r="I1603" i="14"/>
  <c r="I1602" i="14"/>
  <c r="I1601" i="14"/>
  <c r="I1600" i="14"/>
  <c r="I1599" i="14"/>
  <c r="I1598" i="14"/>
  <c r="I1597" i="14"/>
  <c r="I1596" i="14"/>
  <c r="I1595" i="14"/>
  <c r="I1594" i="14"/>
  <c r="I1593" i="14"/>
  <c r="I1592" i="14"/>
  <c r="I1591" i="14"/>
  <c r="I1590" i="14"/>
  <c r="I1589" i="14"/>
  <c r="I1588" i="14"/>
  <c r="I1587" i="14"/>
  <c r="I1586" i="14"/>
  <c r="I1585" i="14"/>
  <c r="I1584" i="14"/>
  <c r="I1583" i="14"/>
  <c r="I1582" i="14"/>
  <c r="I1581" i="14"/>
  <c r="I1580" i="14"/>
  <c r="I1579" i="14"/>
  <c r="I1578" i="14"/>
  <c r="I1577" i="14"/>
  <c r="I1576" i="14"/>
  <c r="I1575" i="14"/>
  <c r="I1574" i="14"/>
  <c r="I1573" i="14"/>
  <c r="I1572" i="14"/>
  <c r="I1571" i="14"/>
  <c r="I1570" i="14"/>
  <c r="I1569" i="14"/>
  <c r="I1568" i="14"/>
  <c r="I1567" i="14"/>
  <c r="I1566" i="14"/>
  <c r="I1565" i="14"/>
  <c r="I1564" i="14"/>
  <c r="I1563" i="14"/>
  <c r="I1562" i="14"/>
  <c r="I1561" i="14"/>
  <c r="I1560" i="14"/>
  <c r="I1559" i="14"/>
  <c r="I1558" i="14"/>
  <c r="I1557" i="14"/>
  <c r="I1556" i="14"/>
  <c r="I1555" i="14"/>
  <c r="I1554" i="14"/>
  <c r="I1553" i="14"/>
  <c r="I1552" i="14"/>
  <c r="I1551" i="14"/>
  <c r="I1550" i="14"/>
  <c r="I1549" i="14"/>
  <c r="I1548" i="14"/>
  <c r="I1547" i="14"/>
  <c r="I1546" i="14"/>
  <c r="I1545" i="14"/>
  <c r="I1544" i="14"/>
  <c r="I1543" i="14"/>
  <c r="I1542" i="14"/>
  <c r="I1541" i="14"/>
  <c r="I1540" i="14"/>
  <c r="I1539" i="14"/>
  <c r="I1538" i="14"/>
  <c r="I1537" i="14"/>
  <c r="I1536" i="14"/>
  <c r="I1535" i="14"/>
  <c r="I1534" i="14"/>
  <c r="I1533" i="14"/>
  <c r="I1532" i="14"/>
  <c r="I1531" i="14"/>
  <c r="I1530" i="14"/>
  <c r="I1529" i="14"/>
  <c r="I1528" i="14"/>
  <c r="I1527" i="14"/>
  <c r="I1526" i="14"/>
  <c r="I1525" i="14"/>
  <c r="I1524" i="14"/>
  <c r="I1523" i="14"/>
  <c r="I1522" i="14"/>
  <c r="I1521" i="14"/>
  <c r="I1520" i="14"/>
  <c r="I1519" i="14"/>
  <c r="I1518" i="14"/>
  <c r="I1517" i="14"/>
  <c r="I1516" i="14"/>
  <c r="I1515" i="14"/>
  <c r="I1514" i="14"/>
  <c r="I1513" i="14"/>
  <c r="I1512" i="14"/>
  <c r="I1511" i="14"/>
  <c r="I1510" i="14"/>
  <c r="I1509" i="14"/>
  <c r="I1508" i="14"/>
  <c r="I1507" i="14"/>
  <c r="I1506" i="14"/>
  <c r="I1505" i="14"/>
  <c r="I1504" i="14"/>
  <c r="I1503" i="14"/>
  <c r="I1502" i="14"/>
  <c r="I1501" i="14"/>
  <c r="I1500" i="14"/>
  <c r="I1499" i="14"/>
  <c r="I1498" i="14"/>
  <c r="I1497" i="14"/>
  <c r="I1496" i="14"/>
  <c r="I1495" i="14"/>
  <c r="I1494" i="14"/>
  <c r="I1493" i="14"/>
  <c r="I1492" i="14"/>
  <c r="I1491" i="14"/>
  <c r="I1490" i="14"/>
  <c r="I1489" i="14"/>
  <c r="I1488" i="14"/>
  <c r="I1487" i="14"/>
  <c r="I1486" i="14"/>
  <c r="I1485" i="14"/>
  <c r="I1484" i="14"/>
  <c r="I1483" i="14"/>
  <c r="I1482" i="14"/>
  <c r="I1481" i="14"/>
  <c r="I1480" i="14"/>
  <c r="I1479" i="14"/>
  <c r="I1478" i="14"/>
  <c r="I1477" i="14"/>
  <c r="I1476" i="14"/>
  <c r="I1475" i="14"/>
  <c r="I1474" i="14"/>
  <c r="I1473" i="14"/>
  <c r="I1472" i="14"/>
  <c r="I1471" i="14"/>
  <c r="I1470" i="14"/>
  <c r="I1469" i="14"/>
  <c r="I1468" i="14"/>
  <c r="I1467" i="14"/>
  <c r="I1466" i="14"/>
  <c r="I1465" i="14"/>
  <c r="I1464" i="14"/>
  <c r="I1463" i="14"/>
  <c r="I1462" i="14"/>
  <c r="I1461" i="14"/>
  <c r="I1460" i="14"/>
  <c r="I1459" i="14"/>
  <c r="I1458" i="14"/>
  <c r="I1457" i="14"/>
  <c r="I1456" i="14"/>
  <c r="I1455" i="14"/>
  <c r="I1454" i="14"/>
  <c r="I1453" i="14"/>
  <c r="I1452" i="14"/>
  <c r="I1451" i="14"/>
  <c r="I1450" i="14"/>
  <c r="I1449" i="14"/>
  <c r="I1448" i="14"/>
  <c r="I1447" i="14"/>
  <c r="I1446" i="14"/>
  <c r="I1445" i="14"/>
  <c r="I1444" i="14"/>
  <c r="I1443" i="14"/>
  <c r="I1442" i="14"/>
  <c r="I1441" i="14"/>
  <c r="I1440" i="14"/>
  <c r="I1439" i="14"/>
  <c r="I1438" i="14"/>
  <c r="I1437" i="14"/>
  <c r="I1436" i="14"/>
  <c r="I1435" i="14"/>
  <c r="I1434" i="14"/>
  <c r="I1433" i="14"/>
  <c r="I1432" i="14"/>
  <c r="I1431" i="14"/>
  <c r="I1430" i="14"/>
  <c r="I1429" i="14"/>
  <c r="I1428" i="14"/>
  <c r="I1427" i="14"/>
  <c r="I1426" i="14"/>
  <c r="I1425" i="14"/>
  <c r="I1424" i="14"/>
  <c r="I1423" i="14"/>
  <c r="I1422" i="14"/>
  <c r="I1421" i="14"/>
  <c r="I1420" i="14"/>
  <c r="I1419" i="14"/>
  <c r="I1418" i="14"/>
  <c r="I1417" i="14"/>
  <c r="I1416" i="14"/>
  <c r="I1415" i="14"/>
  <c r="I1414" i="14"/>
  <c r="I1413" i="14"/>
  <c r="I1412" i="14"/>
  <c r="I1411" i="14"/>
  <c r="I1410" i="14"/>
  <c r="I1409" i="14"/>
  <c r="I1408" i="14"/>
  <c r="I1407" i="14"/>
  <c r="I1406" i="14"/>
  <c r="I1405" i="14"/>
  <c r="I1404" i="14"/>
  <c r="I1403" i="14"/>
  <c r="I1402" i="14"/>
  <c r="I1401" i="14"/>
  <c r="I1400" i="14"/>
  <c r="I1399" i="14"/>
  <c r="I1398" i="14"/>
  <c r="I1397" i="14"/>
  <c r="I1396" i="14"/>
  <c r="I1395" i="14"/>
  <c r="I1394" i="14"/>
  <c r="I1393" i="14"/>
  <c r="I1392" i="14"/>
  <c r="I1391" i="14"/>
  <c r="I1390" i="14"/>
  <c r="I1389" i="14"/>
  <c r="I1388" i="14"/>
  <c r="I1387" i="14"/>
  <c r="I1386" i="14"/>
  <c r="I1385" i="14"/>
  <c r="I1384" i="14"/>
  <c r="I1383" i="14"/>
  <c r="I1382" i="14"/>
  <c r="I1381" i="14"/>
  <c r="I1380" i="14"/>
  <c r="I1379" i="14"/>
  <c r="I1378" i="14"/>
  <c r="I1377" i="14"/>
  <c r="I1376" i="14"/>
  <c r="I1375" i="14"/>
  <c r="I1374" i="14"/>
  <c r="I1373" i="14"/>
  <c r="I1372" i="14"/>
  <c r="I1371" i="14"/>
  <c r="I1370" i="14"/>
  <c r="I1369" i="14"/>
  <c r="I1368" i="14"/>
  <c r="I1367" i="14"/>
  <c r="I1366" i="14"/>
  <c r="I1365" i="14"/>
  <c r="I1364" i="14"/>
  <c r="I1363" i="14"/>
  <c r="I1362" i="14"/>
  <c r="I1361" i="14"/>
  <c r="I1360" i="14"/>
  <c r="I1359" i="14"/>
  <c r="I1358" i="14"/>
  <c r="I1357" i="14"/>
  <c r="I1356" i="14"/>
  <c r="I1355" i="14"/>
  <c r="I1354" i="14"/>
  <c r="I1353" i="14"/>
  <c r="I1352" i="14"/>
  <c r="I1351" i="14"/>
  <c r="I1350" i="14"/>
  <c r="I1349" i="14"/>
  <c r="I1348" i="14"/>
  <c r="I1347" i="14"/>
  <c r="I1346" i="14"/>
  <c r="I1345" i="14"/>
  <c r="I1344" i="14"/>
  <c r="I1343" i="14"/>
  <c r="I1342" i="14"/>
  <c r="I1341" i="14"/>
  <c r="I1340" i="14"/>
  <c r="I1339" i="14"/>
  <c r="I1338" i="14"/>
  <c r="I1337" i="14"/>
  <c r="I1336" i="14"/>
  <c r="I1335" i="14"/>
  <c r="I1334" i="14"/>
  <c r="I1333" i="14"/>
  <c r="I1332" i="14"/>
  <c r="I1331" i="14"/>
  <c r="I1330" i="14"/>
  <c r="I1329" i="14"/>
  <c r="I1328" i="14"/>
  <c r="I1327" i="14"/>
  <c r="I1326" i="14"/>
  <c r="I1325" i="14"/>
  <c r="I1324" i="14"/>
  <c r="I1323" i="14"/>
  <c r="I1322" i="14"/>
  <c r="I1321" i="14"/>
  <c r="I1320" i="14"/>
  <c r="I1319" i="14"/>
  <c r="I1318" i="14"/>
  <c r="I1317" i="14"/>
  <c r="I1316" i="14"/>
  <c r="I1315" i="14"/>
  <c r="I1314" i="14"/>
  <c r="I1313" i="14"/>
  <c r="I1312" i="14"/>
  <c r="I1311" i="14"/>
  <c r="I1310" i="14"/>
  <c r="I1309" i="14"/>
  <c r="I1308" i="14"/>
  <c r="I1307" i="14"/>
  <c r="I1306" i="14"/>
  <c r="I1305" i="14"/>
  <c r="I1304" i="14"/>
  <c r="I1303" i="14"/>
  <c r="I1302" i="14"/>
  <c r="I1301" i="14"/>
  <c r="I1300" i="14"/>
  <c r="I1299" i="14"/>
  <c r="I1298" i="14"/>
  <c r="I1297" i="14"/>
  <c r="I1296" i="14"/>
  <c r="I1295" i="14"/>
  <c r="I1294" i="14"/>
  <c r="I1293" i="14"/>
  <c r="I1292" i="14"/>
  <c r="I1291" i="14"/>
  <c r="I1290" i="14"/>
  <c r="I1289" i="14"/>
  <c r="I1288" i="14"/>
  <c r="I1287" i="14"/>
  <c r="I1286" i="14"/>
  <c r="I1285" i="14"/>
  <c r="I1284" i="14"/>
  <c r="I1283" i="14"/>
  <c r="I1282" i="14"/>
  <c r="I1281" i="14"/>
  <c r="I1280" i="14"/>
  <c r="I1279" i="14"/>
  <c r="I1278" i="14"/>
  <c r="I1277" i="14"/>
  <c r="I1276" i="14"/>
  <c r="I1275" i="14"/>
  <c r="I1274" i="14"/>
  <c r="I1273" i="14"/>
  <c r="I1272" i="14"/>
  <c r="I1271" i="14"/>
  <c r="I1270" i="14"/>
  <c r="I1269" i="14"/>
  <c r="I1268" i="14"/>
  <c r="I1267" i="14"/>
  <c r="I1266" i="14"/>
  <c r="I1265" i="14"/>
  <c r="I1264" i="14"/>
  <c r="I1263" i="14"/>
  <c r="I1262" i="14"/>
  <c r="I1261" i="14"/>
  <c r="I1260" i="14"/>
  <c r="I1259" i="14"/>
  <c r="I1258" i="14"/>
  <c r="I1257" i="14"/>
  <c r="I1256" i="14"/>
  <c r="I1255" i="14"/>
  <c r="I1254" i="14"/>
  <c r="I1253" i="14"/>
  <c r="I1252" i="14"/>
  <c r="I1251" i="14"/>
  <c r="I1250" i="14"/>
  <c r="I1249" i="14"/>
  <c r="I1248" i="14"/>
  <c r="I1247" i="14"/>
  <c r="I1246" i="14"/>
  <c r="I1245" i="14"/>
  <c r="I1244" i="14"/>
  <c r="I1243" i="14"/>
  <c r="I1242" i="14"/>
  <c r="I1241" i="14"/>
  <c r="I1240" i="14"/>
  <c r="I1239" i="14"/>
  <c r="I1238" i="14"/>
  <c r="I1237" i="14"/>
  <c r="I1236" i="14"/>
  <c r="I1235" i="14"/>
  <c r="I1234" i="14"/>
  <c r="I1233" i="14"/>
  <c r="I1232" i="14"/>
  <c r="I1231" i="14"/>
  <c r="I1230" i="14"/>
  <c r="I1229" i="14"/>
  <c r="I1228" i="14"/>
  <c r="I1227" i="14"/>
  <c r="I1226" i="14"/>
  <c r="I1225" i="14"/>
  <c r="I1224" i="14"/>
  <c r="I1223" i="14"/>
  <c r="I1222" i="14"/>
  <c r="I1221" i="14"/>
  <c r="I1220" i="14"/>
  <c r="I1219" i="14"/>
  <c r="I1218" i="14"/>
  <c r="I1217" i="14"/>
  <c r="I1216" i="14"/>
  <c r="I1215" i="14"/>
  <c r="I1214" i="14"/>
  <c r="I1213" i="14"/>
  <c r="I1212" i="14"/>
  <c r="I1211" i="14"/>
  <c r="I1210" i="14"/>
  <c r="I1209" i="14"/>
  <c r="I1208" i="14"/>
  <c r="I1207" i="14"/>
  <c r="I1206" i="14"/>
  <c r="I1205" i="14"/>
  <c r="I1204" i="14"/>
  <c r="I1203" i="14"/>
  <c r="I1202" i="14"/>
  <c r="I1201" i="14"/>
  <c r="I1200" i="14"/>
  <c r="I1199" i="14"/>
  <c r="I1198" i="14"/>
  <c r="I1197" i="14"/>
  <c r="I1196" i="14"/>
  <c r="I1195" i="14"/>
  <c r="I1194" i="14"/>
  <c r="I1193" i="14"/>
  <c r="I1192" i="14"/>
  <c r="I1191" i="14"/>
  <c r="I1190" i="14"/>
  <c r="I1189" i="14"/>
  <c r="I1188" i="14"/>
  <c r="I1187" i="14"/>
  <c r="I1186" i="14"/>
  <c r="I1185" i="14"/>
  <c r="I1184" i="14"/>
  <c r="I1183" i="14"/>
  <c r="I1182" i="14"/>
  <c r="I1181" i="14"/>
  <c r="I1180" i="14"/>
  <c r="I1179" i="14"/>
  <c r="I1178" i="14"/>
  <c r="I1177" i="14"/>
  <c r="I1176" i="14"/>
  <c r="I1175" i="14"/>
  <c r="I1174" i="14"/>
  <c r="I1173" i="14"/>
  <c r="I1172" i="14"/>
  <c r="I1171" i="14"/>
  <c r="I1170" i="14"/>
  <c r="I1169" i="14"/>
  <c r="I1168" i="14"/>
  <c r="I1167" i="14"/>
  <c r="I1166" i="14"/>
  <c r="I1165" i="14"/>
  <c r="I1164" i="14"/>
  <c r="I1163" i="14"/>
  <c r="I1162" i="14"/>
  <c r="I1161" i="14"/>
  <c r="I1160" i="14"/>
  <c r="I1159" i="14"/>
  <c r="I1158" i="14"/>
  <c r="I1157" i="14"/>
  <c r="I1156" i="14"/>
  <c r="I1155" i="14"/>
  <c r="I1154" i="14"/>
  <c r="I1153" i="14"/>
  <c r="I1152" i="14"/>
  <c r="I1151" i="14"/>
  <c r="I1150" i="14"/>
  <c r="I1149" i="14"/>
  <c r="I1148" i="14"/>
  <c r="I1147" i="14"/>
  <c r="I1146" i="14"/>
  <c r="I1145" i="14"/>
  <c r="I1144" i="14"/>
  <c r="I1143" i="14"/>
  <c r="I1142" i="14"/>
  <c r="I1141" i="14"/>
  <c r="I1140" i="14"/>
  <c r="I1139" i="14"/>
  <c r="I1138" i="14"/>
  <c r="I1137" i="14"/>
  <c r="I1136" i="14"/>
  <c r="I1135" i="14"/>
  <c r="I1134" i="14"/>
  <c r="I1133" i="14"/>
  <c r="I1132" i="14"/>
  <c r="I1131" i="14"/>
  <c r="I1130" i="14"/>
  <c r="I1129" i="14"/>
  <c r="I1128" i="14"/>
  <c r="I1127" i="14"/>
  <c r="I1126" i="14"/>
  <c r="I1125" i="14"/>
  <c r="I1124" i="14"/>
  <c r="I1123" i="14"/>
  <c r="I1122" i="14"/>
  <c r="I1121" i="14"/>
  <c r="I1120" i="14"/>
  <c r="I1119" i="14"/>
  <c r="I1118" i="14"/>
  <c r="I1117" i="14"/>
  <c r="I1116" i="14"/>
  <c r="I1115" i="14"/>
  <c r="I1114" i="14"/>
  <c r="I1113" i="14"/>
  <c r="I1112" i="14"/>
  <c r="I1111" i="14"/>
  <c r="I1110" i="14"/>
  <c r="I1109" i="14"/>
  <c r="I1108" i="14"/>
  <c r="I1107" i="14"/>
  <c r="I1106" i="14"/>
  <c r="I1105" i="14"/>
  <c r="I1104" i="14"/>
  <c r="I1103" i="14"/>
  <c r="I1102" i="14"/>
  <c r="I1101" i="14"/>
  <c r="I1100" i="14"/>
  <c r="I1099" i="14"/>
  <c r="I1098" i="14"/>
  <c r="I1097" i="14"/>
  <c r="I1096" i="14"/>
  <c r="I1095" i="14"/>
  <c r="I1094" i="14"/>
  <c r="I1093" i="14"/>
  <c r="I1092" i="14"/>
  <c r="I1091" i="14"/>
  <c r="I1090" i="14"/>
  <c r="I1089" i="14"/>
  <c r="I1088" i="14"/>
  <c r="I1087" i="14"/>
  <c r="I1086" i="14"/>
  <c r="I1085" i="14"/>
  <c r="I1084" i="14"/>
  <c r="I1083" i="14"/>
  <c r="I1082" i="14"/>
  <c r="I1081" i="14"/>
  <c r="I1080" i="14"/>
  <c r="I1079" i="14"/>
  <c r="I1078" i="14"/>
  <c r="I1077" i="14"/>
  <c r="I1076" i="14"/>
  <c r="I1075" i="14"/>
  <c r="I1074" i="14"/>
  <c r="I1073" i="14"/>
  <c r="I1072" i="14"/>
  <c r="I1071" i="14"/>
  <c r="I1070" i="14"/>
  <c r="I1069" i="14"/>
  <c r="I1068" i="14"/>
  <c r="I1067" i="14"/>
  <c r="I1066" i="14"/>
  <c r="I1065" i="14"/>
  <c r="I1064" i="14"/>
  <c r="I1063" i="14"/>
  <c r="I1062" i="14"/>
  <c r="I1061" i="14"/>
  <c r="I1060" i="14"/>
  <c r="I1059" i="14"/>
  <c r="I1058" i="14"/>
  <c r="I1057" i="14"/>
  <c r="I1056" i="14"/>
  <c r="I1055" i="14"/>
  <c r="I1054" i="14"/>
  <c r="I1053" i="14"/>
  <c r="I1052" i="14"/>
  <c r="I1051" i="14"/>
  <c r="I1050" i="14"/>
  <c r="I1049" i="14"/>
  <c r="I1048" i="14"/>
  <c r="I1047" i="14"/>
  <c r="I1046" i="14"/>
  <c r="I1045" i="14"/>
  <c r="I1044" i="14"/>
  <c r="I1043" i="14"/>
  <c r="I1042" i="14"/>
  <c r="I1041" i="14"/>
  <c r="I1040" i="14"/>
  <c r="I1039" i="14"/>
  <c r="I1038" i="14"/>
  <c r="I1037" i="14"/>
  <c r="I1036" i="14"/>
  <c r="I1035" i="14"/>
  <c r="I1034" i="14"/>
  <c r="I1033" i="14"/>
  <c r="I1032" i="14"/>
  <c r="I1031" i="14"/>
  <c r="I1030" i="14"/>
  <c r="I1029" i="14"/>
  <c r="I1028" i="14"/>
  <c r="I1027" i="14"/>
  <c r="I1026" i="14"/>
  <c r="I1025" i="14"/>
  <c r="I1024" i="14"/>
  <c r="I1023" i="14"/>
  <c r="I1022" i="14"/>
  <c r="I1021" i="14"/>
  <c r="I1020" i="14"/>
  <c r="I1019" i="14"/>
  <c r="I1018" i="14"/>
  <c r="I1017" i="14"/>
  <c r="I1016" i="14"/>
  <c r="I1015" i="14"/>
  <c r="I1014" i="14"/>
  <c r="I1013" i="14"/>
  <c r="I1012" i="14"/>
  <c r="I1011" i="14"/>
  <c r="I1010" i="14"/>
  <c r="I1009" i="14"/>
  <c r="I1008" i="14"/>
  <c r="I1007" i="14"/>
  <c r="I1006" i="14"/>
  <c r="I1005" i="14"/>
  <c r="I1004" i="14"/>
  <c r="I1003" i="14"/>
  <c r="I1002" i="14"/>
  <c r="I1001" i="14"/>
  <c r="I1000" i="14"/>
  <c r="I999" i="14"/>
  <c r="I998" i="14"/>
  <c r="I997" i="14"/>
  <c r="I996" i="14"/>
  <c r="I995" i="14"/>
  <c r="I994" i="14"/>
  <c r="I993" i="14"/>
  <c r="I992" i="14"/>
  <c r="I991" i="14"/>
  <c r="I990" i="14"/>
  <c r="I989" i="14"/>
  <c r="I988" i="14"/>
  <c r="I987" i="14"/>
  <c r="I986" i="14"/>
  <c r="I985" i="14"/>
  <c r="I984" i="14"/>
  <c r="I983" i="14"/>
  <c r="I982" i="14"/>
  <c r="I981" i="14"/>
  <c r="I980" i="14"/>
  <c r="I979" i="14"/>
  <c r="I978" i="14"/>
  <c r="I977" i="14"/>
  <c r="I976" i="14"/>
  <c r="I975" i="14"/>
  <c r="I974" i="14"/>
  <c r="I973" i="14"/>
  <c r="I972" i="14"/>
  <c r="I971" i="14"/>
  <c r="I970" i="14"/>
  <c r="I969" i="14"/>
  <c r="I968" i="14"/>
  <c r="I967" i="14"/>
  <c r="I966" i="14"/>
  <c r="I965" i="14"/>
  <c r="I964" i="14"/>
  <c r="I963" i="14"/>
  <c r="I962" i="14"/>
  <c r="I961" i="14"/>
  <c r="I960" i="14"/>
  <c r="I959" i="14"/>
  <c r="I958" i="14"/>
  <c r="I957" i="14"/>
  <c r="I956" i="14"/>
  <c r="I955" i="14"/>
  <c r="I954" i="14"/>
  <c r="I953" i="14"/>
  <c r="I952" i="14"/>
  <c r="I951" i="14"/>
  <c r="I950" i="14"/>
  <c r="I949" i="14"/>
  <c r="I948" i="14"/>
  <c r="I947" i="14"/>
  <c r="I946" i="14"/>
  <c r="I945" i="14"/>
  <c r="I944" i="14"/>
  <c r="I943" i="14"/>
  <c r="I942" i="14"/>
  <c r="I941" i="14"/>
  <c r="I940" i="14"/>
  <c r="I939" i="14"/>
  <c r="I938" i="14"/>
  <c r="I937" i="14"/>
  <c r="I936" i="14"/>
  <c r="I935" i="14"/>
  <c r="I934" i="14"/>
  <c r="I933" i="14"/>
  <c r="I932" i="14"/>
  <c r="I931" i="14"/>
  <c r="I930" i="14"/>
  <c r="I929" i="14"/>
  <c r="I928" i="14"/>
  <c r="I927" i="14"/>
  <c r="I926" i="14"/>
  <c r="I925" i="14"/>
  <c r="I924" i="14"/>
  <c r="I923" i="14"/>
  <c r="I922" i="14"/>
  <c r="I921" i="14"/>
  <c r="I920" i="14"/>
  <c r="I919" i="14"/>
  <c r="I918" i="14"/>
  <c r="I917" i="14"/>
  <c r="I916" i="14"/>
  <c r="I915" i="14"/>
  <c r="I914" i="14"/>
  <c r="I913" i="14"/>
  <c r="I912" i="14"/>
  <c r="I911" i="14"/>
  <c r="I910" i="14"/>
  <c r="I909" i="14"/>
  <c r="I908" i="14"/>
  <c r="I907" i="14"/>
  <c r="I906" i="14"/>
  <c r="I905" i="14"/>
  <c r="I904" i="14"/>
  <c r="I903" i="14"/>
  <c r="I902" i="14"/>
  <c r="I901" i="14"/>
  <c r="I900" i="14"/>
  <c r="I899" i="14"/>
  <c r="I898" i="14"/>
  <c r="I897" i="14"/>
  <c r="I896" i="14"/>
  <c r="I895" i="14"/>
  <c r="I894" i="14"/>
  <c r="I893" i="14"/>
  <c r="I892" i="14"/>
  <c r="I891" i="14"/>
  <c r="I890" i="14"/>
  <c r="I889" i="14"/>
  <c r="I888" i="14"/>
  <c r="I887" i="14"/>
  <c r="I886" i="14"/>
  <c r="I885" i="14"/>
  <c r="I884" i="14"/>
  <c r="I883" i="14"/>
  <c r="I882" i="14"/>
  <c r="I881" i="14"/>
  <c r="I880" i="14"/>
  <c r="I879" i="14"/>
  <c r="I878" i="14"/>
  <c r="I877" i="14"/>
  <c r="I876" i="14"/>
  <c r="I875" i="14"/>
  <c r="I874" i="14"/>
  <c r="I873" i="14"/>
  <c r="I872" i="14"/>
  <c r="I871" i="14"/>
  <c r="I870" i="14"/>
  <c r="I869" i="14"/>
  <c r="I868" i="14"/>
  <c r="I867" i="14"/>
  <c r="I866" i="14"/>
  <c r="I865" i="14"/>
  <c r="I864" i="14"/>
  <c r="I863" i="14"/>
  <c r="I862" i="14"/>
  <c r="I861" i="14"/>
  <c r="I860" i="14"/>
  <c r="I859" i="14"/>
  <c r="I858" i="14"/>
  <c r="I857" i="14"/>
  <c r="I856" i="14"/>
  <c r="I855" i="14"/>
  <c r="I854" i="14"/>
  <c r="I853" i="14"/>
  <c r="I852" i="14"/>
  <c r="I851" i="14"/>
  <c r="I850" i="14"/>
  <c r="I849" i="14"/>
  <c r="I848" i="14"/>
  <c r="I847" i="14"/>
  <c r="I846" i="14"/>
  <c r="I845" i="14"/>
  <c r="I844" i="14"/>
  <c r="I843" i="14"/>
  <c r="I842" i="14"/>
  <c r="I841" i="14"/>
  <c r="I840" i="14"/>
  <c r="I839" i="14"/>
  <c r="I838" i="14"/>
  <c r="I837" i="14"/>
  <c r="I836" i="14"/>
  <c r="I835" i="14"/>
  <c r="I834" i="14"/>
  <c r="I833" i="14"/>
  <c r="I832" i="14"/>
  <c r="I831" i="14"/>
  <c r="I830" i="14"/>
  <c r="I829" i="14"/>
  <c r="I828" i="14"/>
  <c r="I827" i="14"/>
  <c r="I826" i="14"/>
  <c r="I825" i="14"/>
  <c r="I824" i="14"/>
  <c r="I823" i="14"/>
  <c r="I822" i="14"/>
  <c r="I821" i="14"/>
  <c r="I820" i="14"/>
  <c r="I819" i="14"/>
  <c r="I818" i="14"/>
  <c r="I817" i="14"/>
  <c r="I816" i="14"/>
  <c r="I815" i="14"/>
  <c r="I814" i="14"/>
  <c r="I813" i="14"/>
  <c r="I812" i="14"/>
  <c r="I811" i="14"/>
  <c r="I810" i="14"/>
  <c r="I809" i="14"/>
  <c r="I808" i="14"/>
  <c r="I807" i="14"/>
  <c r="I806" i="14"/>
  <c r="I805" i="14"/>
  <c r="I804" i="14"/>
  <c r="I803" i="14"/>
  <c r="I802" i="14"/>
  <c r="I801" i="14"/>
  <c r="I800" i="14"/>
  <c r="I799" i="14"/>
  <c r="I798" i="14"/>
  <c r="I797" i="14"/>
  <c r="I796" i="14"/>
  <c r="I795" i="14"/>
  <c r="I794" i="14"/>
  <c r="I793" i="14"/>
  <c r="I792" i="14"/>
  <c r="I791" i="14"/>
  <c r="I790" i="14"/>
  <c r="I789" i="14"/>
  <c r="I788" i="14"/>
  <c r="I787" i="14"/>
  <c r="I786" i="14"/>
  <c r="I785" i="14"/>
  <c r="I784" i="14"/>
  <c r="I783" i="14"/>
  <c r="I782" i="14"/>
  <c r="I781" i="14"/>
  <c r="I780" i="14"/>
  <c r="I779" i="14"/>
  <c r="I778" i="14"/>
  <c r="I777" i="14"/>
  <c r="I776" i="14"/>
  <c r="I775" i="14"/>
  <c r="I774" i="14"/>
  <c r="I773" i="14"/>
  <c r="I772" i="14"/>
  <c r="I771" i="14"/>
  <c r="I770" i="14"/>
  <c r="I769" i="14"/>
  <c r="I768" i="14"/>
  <c r="I767" i="14"/>
  <c r="I766" i="14"/>
  <c r="I765" i="14"/>
  <c r="I764" i="14"/>
  <c r="I763" i="14"/>
  <c r="I762" i="14"/>
  <c r="I761" i="14"/>
  <c r="I760" i="14"/>
  <c r="I759" i="14"/>
  <c r="I758" i="14"/>
  <c r="I757" i="14"/>
  <c r="I756" i="14"/>
  <c r="I755" i="14"/>
  <c r="I754" i="14"/>
  <c r="I753" i="14"/>
  <c r="I752" i="14"/>
  <c r="I751" i="14"/>
  <c r="I750" i="14"/>
  <c r="I749" i="14"/>
  <c r="I748" i="14"/>
  <c r="I747" i="14"/>
  <c r="I746" i="14"/>
  <c r="I745" i="14"/>
  <c r="I744" i="14"/>
  <c r="I743" i="14"/>
  <c r="I742" i="14"/>
  <c r="I741" i="14"/>
  <c r="I740" i="14"/>
  <c r="I739" i="14"/>
  <c r="I738" i="14"/>
  <c r="I737" i="14"/>
  <c r="I736" i="14"/>
  <c r="I735" i="14"/>
  <c r="I734" i="14"/>
  <c r="I733" i="14"/>
  <c r="I732" i="14"/>
  <c r="I731" i="14"/>
  <c r="I730" i="14"/>
  <c r="I729" i="14"/>
  <c r="I728" i="14"/>
  <c r="I727" i="14"/>
  <c r="I726" i="14"/>
  <c r="I725" i="14"/>
  <c r="I724" i="14"/>
  <c r="I723" i="14"/>
  <c r="I722" i="14"/>
  <c r="I721" i="14"/>
  <c r="I720" i="14"/>
  <c r="I719" i="14"/>
  <c r="I718" i="14"/>
  <c r="I717" i="14"/>
  <c r="I716" i="14"/>
  <c r="I715" i="14"/>
  <c r="I714" i="14"/>
  <c r="I713" i="14"/>
  <c r="I712" i="14"/>
  <c r="I711" i="14"/>
  <c r="I710" i="14"/>
  <c r="I709" i="14"/>
  <c r="I708" i="14"/>
  <c r="I707" i="14"/>
  <c r="I706" i="14"/>
  <c r="I705" i="14"/>
  <c r="I704" i="14"/>
  <c r="I703" i="14"/>
  <c r="I702" i="14"/>
  <c r="I701" i="14"/>
  <c r="I700" i="14"/>
  <c r="I699" i="14"/>
  <c r="I698" i="14"/>
  <c r="I697" i="14"/>
  <c r="I696" i="14"/>
  <c r="I695" i="14"/>
  <c r="I694" i="14"/>
  <c r="I693" i="14"/>
  <c r="I692" i="14"/>
  <c r="I691" i="14"/>
  <c r="I690" i="14"/>
  <c r="I689" i="14"/>
  <c r="I688" i="14"/>
  <c r="I687" i="14"/>
  <c r="I686" i="14"/>
  <c r="I685" i="14"/>
  <c r="I684" i="14"/>
  <c r="I683" i="14"/>
  <c r="I682" i="14"/>
  <c r="I681" i="14"/>
  <c r="I680" i="14"/>
  <c r="I679" i="14"/>
  <c r="I678" i="14"/>
  <c r="I677" i="14"/>
  <c r="I676" i="14"/>
  <c r="I675" i="14"/>
  <c r="I674" i="14"/>
  <c r="I673" i="14"/>
  <c r="I672" i="14"/>
  <c r="I671" i="14"/>
  <c r="I670" i="14"/>
  <c r="I669" i="14"/>
  <c r="I668" i="14"/>
  <c r="I667" i="14"/>
  <c r="I666" i="14"/>
  <c r="I665" i="14"/>
  <c r="I664" i="14"/>
  <c r="I663" i="14"/>
  <c r="I662" i="14"/>
  <c r="I661" i="14"/>
  <c r="I660" i="14"/>
  <c r="I659" i="14"/>
  <c r="I658" i="14"/>
  <c r="I657" i="14"/>
  <c r="I656" i="14"/>
  <c r="I655" i="14"/>
  <c r="I654" i="14"/>
  <c r="I653" i="14"/>
  <c r="I652" i="14"/>
  <c r="I651" i="14"/>
  <c r="I650" i="14"/>
  <c r="I649" i="14"/>
  <c r="I648" i="14"/>
  <c r="I647" i="14"/>
  <c r="I646" i="14"/>
  <c r="I645" i="14"/>
  <c r="I644" i="14"/>
  <c r="I643" i="14"/>
  <c r="I642" i="14"/>
  <c r="I641" i="14"/>
  <c r="I640" i="14"/>
  <c r="I639" i="14"/>
  <c r="I638" i="14"/>
  <c r="I637" i="14"/>
  <c r="I636" i="14"/>
  <c r="I635" i="14"/>
  <c r="I634" i="14"/>
  <c r="I633" i="14"/>
  <c r="I632" i="14"/>
  <c r="I631" i="14"/>
  <c r="I630" i="14"/>
  <c r="I629" i="14"/>
  <c r="I628" i="14"/>
  <c r="I627" i="14"/>
  <c r="I626" i="14"/>
  <c r="I625" i="14"/>
  <c r="I624" i="14"/>
  <c r="I623" i="14"/>
  <c r="I622" i="14"/>
  <c r="I621" i="14"/>
  <c r="I620" i="14"/>
  <c r="I619" i="14"/>
  <c r="I618" i="14"/>
  <c r="I617" i="14"/>
  <c r="I616" i="14"/>
  <c r="I615" i="14"/>
  <c r="I614" i="14"/>
  <c r="I613" i="14"/>
  <c r="I612" i="14"/>
  <c r="I611" i="14"/>
  <c r="I610" i="14"/>
  <c r="I609" i="14"/>
  <c r="I608" i="14"/>
  <c r="I607" i="14"/>
  <c r="I606" i="14"/>
  <c r="I605" i="14"/>
  <c r="I604" i="14"/>
  <c r="I603" i="14"/>
  <c r="I602" i="14"/>
  <c r="I601" i="14"/>
  <c r="I600" i="14"/>
  <c r="I599" i="14"/>
  <c r="I598" i="14"/>
  <c r="I597" i="14"/>
  <c r="I596" i="14"/>
  <c r="I595" i="14"/>
  <c r="I594" i="14"/>
  <c r="I593" i="14"/>
  <c r="I592" i="14"/>
  <c r="I591" i="14"/>
  <c r="I590" i="14"/>
  <c r="I589" i="14"/>
  <c r="I588" i="14"/>
  <c r="I587" i="14"/>
  <c r="I586" i="14"/>
  <c r="I585" i="14"/>
  <c r="I584" i="14"/>
  <c r="I583" i="14"/>
  <c r="I582" i="14"/>
  <c r="I581" i="14"/>
  <c r="I580" i="14"/>
  <c r="I579" i="14"/>
  <c r="I578" i="14"/>
  <c r="I577" i="14"/>
  <c r="I576" i="14"/>
  <c r="I575" i="14"/>
  <c r="I574" i="14"/>
  <c r="I573" i="14"/>
  <c r="I572" i="14"/>
  <c r="I571" i="14"/>
  <c r="I570" i="14"/>
  <c r="I569" i="14"/>
  <c r="I568" i="14"/>
  <c r="I567" i="14"/>
  <c r="I566" i="14"/>
  <c r="I565" i="14"/>
  <c r="I564" i="14"/>
  <c r="I563" i="14"/>
  <c r="I562" i="14"/>
  <c r="I561" i="14"/>
  <c r="I560" i="14"/>
  <c r="I559" i="14"/>
  <c r="I558" i="14"/>
  <c r="I557" i="14"/>
  <c r="I556" i="14"/>
  <c r="I555" i="14"/>
  <c r="I554" i="14"/>
  <c r="I553" i="14"/>
  <c r="I552" i="14"/>
  <c r="I551" i="14"/>
  <c r="I550" i="14"/>
  <c r="I549" i="14"/>
  <c r="I548" i="14"/>
  <c r="I547" i="14"/>
  <c r="I546" i="14"/>
  <c r="I545" i="14"/>
  <c r="I544" i="14"/>
  <c r="I543" i="14"/>
  <c r="I542" i="14"/>
  <c r="I541" i="14"/>
  <c r="I540" i="14"/>
  <c r="I539" i="14"/>
  <c r="I538" i="14"/>
  <c r="I537" i="14"/>
  <c r="I536" i="14"/>
  <c r="I535" i="14"/>
  <c r="I534" i="14"/>
  <c r="I533" i="14"/>
  <c r="I532" i="14"/>
  <c r="I531" i="14"/>
  <c r="I530" i="14"/>
  <c r="I529" i="14"/>
  <c r="I528" i="14"/>
  <c r="I527" i="14"/>
  <c r="I526" i="14"/>
  <c r="I525" i="14"/>
  <c r="I524" i="14"/>
  <c r="I523" i="14"/>
  <c r="I522" i="14"/>
  <c r="I521" i="14"/>
  <c r="I520" i="14"/>
  <c r="I519" i="14"/>
  <c r="I518" i="14"/>
  <c r="I517" i="14"/>
  <c r="I516" i="14"/>
  <c r="I515" i="14"/>
  <c r="I514" i="14"/>
  <c r="I513" i="14"/>
  <c r="I512" i="14"/>
  <c r="I511" i="14"/>
  <c r="I510" i="14"/>
  <c r="I509" i="14"/>
  <c r="I508" i="14"/>
  <c r="I507" i="14"/>
  <c r="I506" i="14"/>
  <c r="I505" i="14"/>
  <c r="I504" i="14"/>
  <c r="I503" i="14"/>
  <c r="I502" i="14"/>
  <c r="I501" i="14"/>
  <c r="I500" i="14"/>
  <c r="I499" i="14"/>
  <c r="I498" i="14"/>
  <c r="I497" i="14"/>
  <c r="I496" i="14"/>
  <c r="I495" i="14"/>
  <c r="I494" i="14"/>
  <c r="I493" i="14"/>
  <c r="I492" i="14"/>
  <c r="I491" i="14"/>
  <c r="I490" i="14"/>
  <c r="I489" i="14"/>
  <c r="I488" i="14"/>
  <c r="I487" i="14"/>
  <c r="I486" i="14"/>
  <c r="I485" i="14"/>
  <c r="I484" i="14"/>
  <c r="I483" i="14"/>
  <c r="I482" i="14"/>
  <c r="I481" i="14"/>
  <c r="I480" i="14"/>
  <c r="I479" i="14"/>
  <c r="I478" i="14"/>
  <c r="I477" i="14"/>
  <c r="I476" i="14"/>
  <c r="I475" i="14"/>
  <c r="I474" i="14"/>
  <c r="I473" i="14"/>
  <c r="I472" i="14"/>
  <c r="I471" i="14"/>
  <c r="I470" i="14"/>
  <c r="I469" i="14"/>
  <c r="I468" i="14"/>
  <c r="I467" i="14"/>
  <c r="I466" i="14"/>
  <c r="I465" i="14"/>
  <c r="I464" i="14"/>
  <c r="I463" i="14"/>
  <c r="I462" i="14"/>
  <c r="I461" i="14"/>
  <c r="I460" i="14"/>
  <c r="I459" i="14"/>
  <c r="I458" i="14"/>
  <c r="I457" i="14"/>
  <c r="I456" i="14"/>
  <c r="I455" i="14"/>
  <c r="I454" i="14"/>
  <c r="I453" i="14"/>
  <c r="I452" i="14"/>
  <c r="I451" i="14"/>
  <c r="I450" i="14"/>
  <c r="I449" i="14"/>
  <c r="I448" i="14"/>
  <c r="I447" i="14"/>
  <c r="I446" i="14"/>
  <c r="I445" i="14"/>
  <c r="I444" i="14"/>
  <c r="I443" i="14"/>
  <c r="I442" i="14"/>
  <c r="I441" i="14"/>
  <c r="I440" i="14"/>
  <c r="I439" i="14"/>
  <c r="I438" i="14"/>
  <c r="I437" i="14"/>
  <c r="I436" i="14"/>
  <c r="I435" i="14"/>
  <c r="I434" i="14"/>
  <c r="I433" i="14"/>
  <c r="I432" i="14"/>
  <c r="I431" i="14"/>
  <c r="I430" i="14"/>
  <c r="I429" i="14"/>
  <c r="I428" i="14"/>
  <c r="I427" i="14"/>
  <c r="I426" i="14"/>
  <c r="I425" i="14"/>
  <c r="I424" i="14"/>
  <c r="I423" i="14"/>
  <c r="I422" i="14"/>
  <c r="I421" i="14"/>
  <c r="I420" i="14"/>
  <c r="I419" i="14"/>
  <c r="I418" i="14"/>
  <c r="I417" i="14"/>
  <c r="I416" i="14"/>
  <c r="I415" i="14"/>
  <c r="I414" i="14"/>
  <c r="I413" i="14"/>
  <c r="I412" i="14"/>
  <c r="I411" i="14"/>
  <c r="I410" i="14"/>
  <c r="I409" i="14"/>
  <c r="I408" i="14"/>
  <c r="I407" i="14"/>
  <c r="I406" i="14"/>
  <c r="I405" i="14"/>
  <c r="I404" i="14"/>
  <c r="I403" i="14"/>
  <c r="I402" i="14"/>
  <c r="I401" i="14"/>
  <c r="I400" i="14"/>
  <c r="I399" i="14"/>
  <c r="I398" i="14"/>
  <c r="I397" i="14"/>
  <c r="I396" i="14"/>
  <c r="I395" i="14"/>
  <c r="I394" i="14"/>
  <c r="I393" i="14"/>
  <c r="I392" i="14"/>
  <c r="I391" i="14"/>
  <c r="I390" i="14"/>
  <c r="I389" i="14"/>
  <c r="I388" i="14"/>
  <c r="I387" i="14"/>
  <c r="I386" i="14"/>
  <c r="I385" i="14"/>
  <c r="I384" i="14"/>
  <c r="I383" i="14"/>
  <c r="I382" i="14"/>
  <c r="I381" i="14"/>
  <c r="I380" i="14"/>
  <c r="I379" i="14"/>
  <c r="I378" i="14"/>
  <c r="I377" i="14"/>
  <c r="I376" i="14"/>
  <c r="I375" i="14"/>
  <c r="I374" i="14"/>
  <c r="I373" i="14"/>
  <c r="I372" i="14"/>
  <c r="I371" i="14"/>
  <c r="I370" i="14"/>
  <c r="I369" i="14"/>
  <c r="I368" i="14"/>
  <c r="I367" i="14"/>
  <c r="I366" i="14"/>
  <c r="I365" i="14"/>
  <c r="I364" i="14"/>
  <c r="I363" i="14"/>
  <c r="I362" i="14"/>
  <c r="I361" i="14"/>
  <c r="I360" i="14"/>
  <c r="I359" i="14"/>
  <c r="I358" i="14"/>
  <c r="I357" i="14"/>
  <c r="I356" i="14"/>
  <c r="I355" i="14"/>
  <c r="I354" i="14"/>
  <c r="I353" i="14"/>
  <c r="I352" i="14"/>
  <c r="I351" i="14"/>
  <c r="I350" i="14"/>
  <c r="I349" i="14"/>
  <c r="I348" i="14"/>
  <c r="I347" i="14"/>
  <c r="I346" i="14"/>
  <c r="I345" i="14"/>
  <c r="I344" i="14"/>
  <c r="I343" i="14"/>
  <c r="I342" i="14"/>
  <c r="I341" i="14"/>
  <c r="I340" i="14"/>
  <c r="I339" i="14"/>
  <c r="I338" i="14"/>
  <c r="I337" i="14"/>
  <c r="I336" i="14"/>
  <c r="I335" i="14"/>
  <c r="I334" i="14"/>
  <c r="I333" i="14"/>
  <c r="I332" i="14"/>
  <c r="I331" i="14"/>
  <c r="I330" i="14"/>
  <c r="I329" i="14"/>
  <c r="I328" i="14"/>
  <c r="I327" i="14"/>
  <c r="I326" i="14"/>
  <c r="I325" i="14"/>
  <c r="I324" i="14"/>
  <c r="I323" i="14"/>
  <c r="I322" i="14"/>
  <c r="I321" i="14"/>
  <c r="I320" i="14"/>
  <c r="I319" i="14"/>
  <c r="I318" i="14"/>
  <c r="I317" i="14"/>
  <c r="I316" i="14"/>
  <c r="I315" i="14"/>
  <c r="I314" i="14"/>
  <c r="I313" i="14"/>
  <c r="I312" i="14"/>
  <c r="I311" i="14"/>
  <c r="I310" i="14"/>
  <c r="I309" i="14"/>
  <c r="I308" i="14"/>
  <c r="I307" i="14"/>
  <c r="I306" i="14"/>
  <c r="I305" i="14"/>
  <c r="I304" i="14"/>
  <c r="I303" i="14"/>
  <c r="I302" i="14"/>
  <c r="I301" i="14"/>
  <c r="I300" i="14"/>
  <c r="I299" i="14"/>
  <c r="I298" i="14"/>
  <c r="I297" i="14"/>
  <c r="I296" i="14"/>
  <c r="I295" i="14"/>
  <c r="I294" i="14"/>
  <c r="I293" i="14"/>
  <c r="I292" i="14"/>
  <c r="I291" i="14"/>
  <c r="I290" i="14"/>
  <c r="I289" i="14"/>
  <c r="I288" i="14"/>
  <c r="I287" i="14"/>
  <c r="I286" i="14"/>
  <c r="I285" i="14"/>
  <c r="I284" i="14"/>
  <c r="I283" i="14"/>
  <c r="I282" i="14"/>
  <c r="I281" i="14"/>
  <c r="I280" i="14"/>
  <c r="I279" i="14"/>
  <c r="I278" i="14"/>
  <c r="I277" i="14"/>
  <c r="I276" i="14"/>
  <c r="I275" i="14"/>
  <c r="I274" i="14"/>
  <c r="I273" i="14"/>
  <c r="I272" i="14"/>
  <c r="I271" i="14"/>
  <c r="I270" i="14"/>
  <c r="I269" i="14"/>
  <c r="I268" i="14"/>
  <c r="I267" i="14"/>
  <c r="I266" i="14"/>
  <c r="I265" i="14"/>
  <c r="I264" i="14"/>
  <c r="I263" i="14"/>
  <c r="I262" i="14"/>
  <c r="I261" i="14"/>
  <c r="I260" i="14"/>
  <c r="I259" i="14"/>
  <c r="I258" i="14"/>
  <c r="I257" i="14"/>
  <c r="I256" i="14"/>
  <c r="I255" i="14"/>
  <c r="I254" i="14"/>
  <c r="I253" i="14"/>
  <c r="I252" i="14"/>
  <c r="I251" i="14"/>
  <c r="I250" i="14"/>
  <c r="I249" i="14"/>
  <c r="I248" i="14"/>
  <c r="I247" i="14"/>
  <c r="I246" i="14"/>
  <c r="I245" i="14"/>
  <c r="I244" i="14"/>
  <c r="I243" i="14"/>
  <c r="I242" i="14"/>
  <c r="I241" i="14"/>
  <c r="I240" i="14"/>
  <c r="I239" i="14"/>
  <c r="I238" i="14"/>
  <c r="I237" i="14"/>
  <c r="I236" i="14"/>
  <c r="I235" i="14"/>
  <c r="I234" i="14"/>
  <c r="I233" i="14"/>
  <c r="I232" i="14"/>
  <c r="I231" i="14"/>
  <c r="I230" i="14"/>
  <c r="I229" i="14"/>
  <c r="I228" i="14"/>
  <c r="I227" i="14"/>
  <c r="I226" i="14"/>
  <c r="I225" i="14"/>
  <c r="I224" i="14"/>
  <c r="I223" i="14"/>
  <c r="I222" i="14"/>
  <c r="I221" i="14"/>
  <c r="I220" i="14"/>
  <c r="I219" i="14"/>
  <c r="I218" i="14"/>
  <c r="I217" i="14"/>
  <c r="I216" i="14"/>
  <c r="I215" i="14"/>
  <c r="I214" i="14"/>
  <c r="I213" i="14"/>
  <c r="I212" i="14"/>
  <c r="I211" i="14"/>
  <c r="I210" i="14"/>
  <c r="I209" i="14"/>
  <c r="I208" i="14"/>
  <c r="I207" i="14"/>
  <c r="I206" i="14"/>
  <c r="I205" i="14"/>
  <c r="I204" i="14"/>
  <c r="I203" i="14"/>
  <c r="I202" i="14"/>
  <c r="I201" i="14"/>
  <c r="I200" i="14"/>
  <c r="I199" i="14"/>
  <c r="I198" i="14"/>
  <c r="I197" i="14"/>
  <c r="I196" i="14"/>
  <c r="I195" i="14"/>
  <c r="I194" i="14"/>
  <c r="I193" i="14"/>
  <c r="I192" i="14"/>
  <c r="I191" i="14"/>
  <c r="I190" i="14"/>
  <c r="I189" i="14"/>
  <c r="I188" i="14"/>
  <c r="I187" i="14"/>
  <c r="I186" i="14"/>
  <c r="I185" i="14"/>
  <c r="I184" i="14"/>
  <c r="I183" i="14"/>
  <c r="I182" i="14"/>
  <c r="I181" i="14"/>
  <c r="I180" i="14"/>
  <c r="I179" i="14"/>
  <c r="I178" i="14"/>
  <c r="I177" i="14"/>
  <c r="I176" i="14"/>
  <c r="I175" i="14"/>
  <c r="I174" i="14"/>
  <c r="I173" i="14"/>
  <c r="I172" i="14"/>
  <c r="I171" i="14"/>
  <c r="I170" i="14"/>
  <c r="I169" i="14"/>
  <c r="I168" i="14"/>
  <c r="I167" i="14"/>
  <c r="I166" i="14"/>
  <c r="I165" i="14"/>
  <c r="I164" i="14"/>
  <c r="I163" i="14"/>
  <c r="I162" i="14"/>
  <c r="I161" i="14"/>
  <c r="I160" i="14"/>
  <c r="I159" i="14"/>
  <c r="I158" i="14"/>
  <c r="I157" i="14"/>
  <c r="I156" i="14"/>
  <c r="I155" i="14"/>
  <c r="I154" i="14"/>
  <c r="I153" i="14"/>
  <c r="I152" i="14"/>
  <c r="I151" i="14"/>
  <c r="I150" i="14"/>
  <c r="I149" i="14"/>
  <c r="I148" i="14"/>
  <c r="I147" i="14"/>
  <c r="I146" i="14"/>
  <c r="I145" i="14"/>
  <c r="I144" i="14"/>
  <c r="I143" i="14"/>
  <c r="I142" i="14"/>
  <c r="I141" i="14"/>
  <c r="I140" i="14"/>
  <c r="I139" i="14"/>
  <c r="I138" i="14"/>
  <c r="I137" i="14"/>
  <c r="I136" i="14"/>
  <c r="I135" i="14"/>
  <c r="I134" i="14"/>
  <c r="I133" i="14"/>
  <c r="I132" i="14"/>
  <c r="I131" i="14"/>
  <c r="I130" i="14"/>
  <c r="I129" i="14"/>
  <c r="I128" i="14"/>
  <c r="I127" i="14"/>
  <c r="I126" i="14"/>
  <c r="I125" i="14"/>
  <c r="I124" i="14"/>
  <c r="I123" i="14"/>
  <c r="I122" i="14"/>
  <c r="I121" i="14"/>
  <c r="I120" i="14"/>
  <c r="I119" i="14"/>
  <c r="I118" i="14"/>
  <c r="I117" i="14"/>
  <c r="I116" i="14"/>
  <c r="I115" i="14"/>
  <c r="I114" i="14"/>
  <c r="I113" i="14"/>
  <c r="I112" i="14"/>
  <c r="I111" i="14"/>
  <c r="I110" i="14"/>
  <c r="I109" i="14"/>
  <c r="I108" i="14"/>
  <c r="I107" i="14"/>
  <c r="I106" i="14"/>
  <c r="I105" i="14"/>
  <c r="I104" i="14"/>
  <c r="I103" i="14"/>
  <c r="I102" i="14"/>
  <c r="I101" i="14"/>
  <c r="I100" i="14"/>
  <c r="I99" i="14"/>
  <c r="I98" i="14"/>
  <c r="I97" i="14"/>
  <c r="I96" i="14"/>
  <c r="I95" i="14"/>
  <c r="I94" i="14"/>
  <c r="I93" i="14"/>
  <c r="I92" i="14"/>
  <c r="I91" i="14"/>
  <c r="I90" i="14"/>
  <c r="I89" i="14"/>
  <c r="I88" i="14"/>
  <c r="I87" i="14"/>
  <c r="I86" i="14"/>
  <c r="I85" i="14"/>
  <c r="I84" i="14"/>
  <c r="I83" i="14"/>
  <c r="I82" i="14"/>
  <c r="I81" i="14"/>
  <c r="I80" i="14"/>
  <c r="I79" i="14"/>
  <c r="I78" i="14"/>
  <c r="I77" i="14"/>
  <c r="I76" i="14"/>
  <c r="I75" i="14"/>
  <c r="I74" i="14"/>
  <c r="I73" i="14"/>
  <c r="I72" i="14"/>
  <c r="I71" i="14"/>
  <c r="I70" i="14"/>
  <c r="I69" i="14"/>
  <c r="I68" i="14"/>
  <c r="I67" i="14"/>
  <c r="I66" i="14"/>
  <c r="I65" i="14"/>
  <c r="I64" i="14"/>
  <c r="I63" i="14"/>
  <c r="I62" i="14"/>
  <c r="I61" i="14"/>
  <c r="I60" i="14"/>
  <c r="I59" i="14"/>
  <c r="I58" i="14"/>
  <c r="I57" i="14"/>
  <c r="I56" i="14"/>
  <c r="I55" i="14"/>
  <c r="I54" i="14"/>
  <c r="I53" i="14"/>
  <c r="I52" i="14"/>
  <c r="I51" i="14"/>
  <c r="I50" i="14"/>
  <c r="I49" i="14"/>
  <c r="I48" i="14"/>
  <c r="I47" i="14"/>
  <c r="I46" i="14"/>
  <c r="I45" i="14"/>
  <c r="I44" i="14"/>
  <c r="I43" i="14"/>
  <c r="I42" i="14"/>
  <c r="I41" i="14"/>
  <c r="I40" i="14"/>
  <c r="I39" i="14"/>
  <c r="I38" i="14"/>
  <c r="I37" i="14"/>
  <c r="I36" i="14"/>
  <c r="I35" i="14"/>
  <c r="I34" i="14"/>
  <c r="I33" i="14"/>
  <c r="I32" i="14"/>
  <c r="I31" i="14"/>
  <c r="I30" i="14"/>
  <c r="I29" i="14"/>
  <c r="I28" i="14"/>
  <c r="I27" i="14"/>
  <c r="I26" i="14"/>
  <c r="I25" i="14"/>
  <c r="I24" i="14"/>
  <c r="I23" i="14"/>
  <c r="I22" i="14"/>
  <c r="I21" i="14"/>
  <c r="I20" i="14"/>
  <c r="I19" i="14"/>
  <c r="I18" i="14"/>
  <c r="I17" i="14"/>
  <c r="I16" i="14"/>
  <c r="I15" i="14"/>
  <c r="I14" i="14"/>
  <c r="I13" i="14"/>
  <c r="I12" i="14"/>
  <c r="I11" i="14"/>
  <c r="I10" i="14"/>
  <c r="I9" i="14"/>
  <c r="I8" i="14"/>
  <c r="I7" i="14"/>
  <c r="I6" i="14"/>
  <c r="I5" i="14"/>
  <c r="I4" i="14"/>
  <c r="I3" i="14"/>
  <c r="I2" i="14"/>
  <c r="I3841" i="13"/>
  <c r="I3840" i="13"/>
  <c r="I3839" i="13"/>
  <c r="I3838" i="13"/>
  <c r="I3837" i="13"/>
  <c r="I3836" i="13"/>
  <c r="I3835" i="13"/>
  <c r="I3834" i="13"/>
  <c r="I3833" i="13"/>
  <c r="I3832" i="13"/>
  <c r="I3831" i="13"/>
  <c r="I3830" i="13"/>
  <c r="I3829" i="13"/>
  <c r="I3828" i="13"/>
  <c r="I3827" i="13"/>
  <c r="I3826" i="13"/>
  <c r="I3825" i="13"/>
  <c r="I3824" i="13"/>
  <c r="I3823" i="13"/>
  <c r="I3822" i="13"/>
  <c r="I3821" i="13"/>
  <c r="I3820" i="13"/>
  <c r="I3819" i="13"/>
  <c r="I3818" i="13"/>
  <c r="I3817" i="13"/>
  <c r="I3816" i="13"/>
  <c r="I3815" i="13"/>
  <c r="I3814" i="13"/>
  <c r="I3813" i="13"/>
  <c r="I3812" i="13"/>
  <c r="I3811" i="13"/>
  <c r="I3810" i="13"/>
  <c r="I3809" i="13"/>
  <c r="I3808" i="13"/>
  <c r="I3807" i="13"/>
  <c r="I3806" i="13"/>
  <c r="I3805" i="13"/>
  <c r="I3804" i="13"/>
  <c r="I3803" i="13"/>
  <c r="I3802" i="13"/>
  <c r="I3801" i="13"/>
  <c r="I3800" i="13"/>
  <c r="I3799" i="13"/>
  <c r="I3798" i="13"/>
  <c r="I3797" i="13"/>
  <c r="I3796" i="13"/>
  <c r="I3795" i="13"/>
  <c r="I3794" i="13"/>
  <c r="I3793" i="13"/>
  <c r="I3792" i="13"/>
  <c r="I3791" i="13"/>
  <c r="I3790" i="13"/>
  <c r="I3789" i="13"/>
  <c r="I3788" i="13"/>
  <c r="I3787" i="13"/>
  <c r="I3786" i="13"/>
  <c r="I3785" i="13"/>
  <c r="I3784" i="13"/>
  <c r="I3783" i="13"/>
  <c r="I3782" i="13"/>
  <c r="I3781" i="13"/>
  <c r="I3780" i="13"/>
  <c r="I3779" i="13"/>
  <c r="I3778" i="13"/>
  <c r="I3777" i="13"/>
  <c r="I3776" i="13"/>
  <c r="I3775" i="13"/>
  <c r="I3774" i="13"/>
  <c r="I3773" i="13"/>
  <c r="I3772" i="13"/>
  <c r="I3771" i="13"/>
  <c r="I3770" i="13"/>
  <c r="I3769" i="13"/>
  <c r="I3768" i="13"/>
  <c r="I3767" i="13"/>
  <c r="I3766" i="13"/>
  <c r="I3765" i="13"/>
  <c r="I3764" i="13"/>
  <c r="I3763" i="13"/>
  <c r="I3762" i="13"/>
  <c r="I3761" i="13"/>
  <c r="I3760" i="13"/>
  <c r="I3759" i="13"/>
  <c r="I3758" i="13"/>
  <c r="I3757" i="13"/>
  <c r="I3756" i="13"/>
  <c r="I3755" i="13"/>
  <c r="I3754" i="13"/>
  <c r="I3753" i="13"/>
  <c r="I3752" i="13"/>
  <c r="I3751" i="13"/>
  <c r="I3750" i="13"/>
  <c r="I3749" i="13"/>
  <c r="I3748" i="13"/>
  <c r="I3747" i="13"/>
  <c r="I3746" i="13"/>
  <c r="I3745" i="13"/>
  <c r="I3744" i="13"/>
  <c r="I3743" i="13"/>
  <c r="I3742" i="13"/>
  <c r="I3741" i="13"/>
  <c r="I3740" i="13"/>
  <c r="I3739" i="13"/>
  <c r="I3738" i="13"/>
  <c r="I3737" i="13"/>
  <c r="I3736" i="13"/>
  <c r="I3735" i="13"/>
  <c r="I3734" i="13"/>
  <c r="I3733" i="13"/>
  <c r="I3732" i="13"/>
  <c r="I3731" i="13"/>
  <c r="I3730" i="13"/>
  <c r="I3729" i="13"/>
  <c r="I3728" i="13"/>
  <c r="I3727" i="13"/>
  <c r="I3726" i="13"/>
  <c r="I3725" i="13"/>
  <c r="I3724" i="13"/>
  <c r="I3723" i="13"/>
  <c r="I3722" i="13"/>
  <c r="I3721" i="13"/>
  <c r="I3720" i="13"/>
  <c r="I3719" i="13"/>
  <c r="I3718" i="13"/>
  <c r="I3717" i="13"/>
  <c r="I3716" i="13"/>
  <c r="I3715" i="13"/>
  <c r="I3714" i="13"/>
  <c r="I3713" i="13"/>
  <c r="I3712" i="13"/>
  <c r="I3711" i="13"/>
  <c r="I3710" i="13"/>
  <c r="I3709" i="13"/>
  <c r="I3708" i="13"/>
  <c r="I3707" i="13"/>
  <c r="I3706" i="13"/>
  <c r="I3705" i="13"/>
  <c r="I3704" i="13"/>
  <c r="I3703" i="13"/>
  <c r="I3702" i="13"/>
  <c r="I3701" i="13"/>
  <c r="I3700" i="13"/>
  <c r="I3699" i="13"/>
  <c r="I3698" i="13"/>
  <c r="I3697" i="13"/>
  <c r="I3696" i="13"/>
  <c r="I3695" i="13"/>
  <c r="I3694" i="13"/>
  <c r="I3693" i="13"/>
  <c r="I3692" i="13"/>
  <c r="I3691" i="13"/>
  <c r="I3690" i="13"/>
  <c r="I3689" i="13"/>
  <c r="I3688" i="13"/>
  <c r="I3687" i="13"/>
  <c r="I3686" i="13"/>
  <c r="I3685" i="13"/>
  <c r="I3684" i="13"/>
  <c r="I3683" i="13"/>
  <c r="I3682" i="13"/>
  <c r="I3681" i="13"/>
  <c r="I3680" i="13"/>
  <c r="I3679" i="13"/>
  <c r="I3678" i="13"/>
  <c r="I3677" i="13"/>
  <c r="I3676" i="13"/>
  <c r="I3675" i="13"/>
  <c r="I3674" i="13"/>
  <c r="I3673" i="13"/>
  <c r="I3672" i="13"/>
  <c r="I3671" i="13"/>
  <c r="I3670" i="13"/>
  <c r="I3669" i="13"/>
  <c r="I3668" i="13"/>
  <c r="I3667" i="13"/>
  <c r="I3666" i="13"/>
  <c r="I3665" i="13"/>
  <c r="I3664" i="13"/>
  <c r="I3663" i="13"/>
  <c r="I3662" i="13"/>
  <c r="I3661" i="13"/>
  <c r="I3660" i="13"/>
  <c r="I3659" i="13"/>
  <c r="I3658" i="13"/>
  <c r="I3657" i="13"/>
  <c r="I3656" i="13"/>
  <c r="I3655" i="13"/>
  <c r="I3654" i="13"/>
  <c r="I3653" i="13"/>
  <c r="I3652" i="13"/>
  <c r="I3651" i="13"/>
  <c r="I3650" i="13"/>
  <c r="I3649" i="13"/>
  <c r="I3648" i="13"/>
  <c r="I3647" i="13"/>
  <c r="I3646" i="13"/>
  <c r="I3645" i="13"/>
  <c r="I3644" i="13"/>
  <c r="I3643" i="13"/>
  <c r="I3642" i="13"/>
  <c r="I3641" i="13"/>
  <c r="I3640" i="13"/>
  <c r="I3639" i="13"/>
  <c r="I3638" i="13"/>
  <c r="I3637" i="13"/>
  <c r="I3636" i="13"/>
  <c r="I3635" i="13"/>
  <c r="I3634" i="13"/>
  <c r="I3633" i="13"/>
  <c r="I3632" i="13"/>
  <c r="I3631" i="13"/>
  <c r="I3630" i="13"/>
  <c r="I3629" i="13"/>
  <c r="I3628" i="13"/>
  <c r="I3627" i="13"/>
  <c r="I3626" i="13"/>
  <c r="I3625" i="13"/>
  <c r="I3624" i="13"/>
  <c r="I3623" i="13"/>
  <c r="I3622" i="13"/>
  <c r="I3621" i="13"/>
  <c r="I3620" i="13"/>
  <c r="I3619" i="13"/>
  <c r="I3618" i="13"/>
  <c r="I3617" i="13"/>
  <c r="I3616" i="13"/>
  <c r="I3615" i="13"/>
  <c r="I3614" i="13"/>
  <c r="I3613" i="13"/>
  <c r="I3612" i="13"/>
  <c r="I3611" i="13"/>
  <c r="I3610" i="13"/>
  <c r="I3609" i="13"/>
  <c r="I3608" i="13"/>
  <c r="I3607" i="13"/>
  <c r="I3606" i="13"/>
  <c r="I3605" i="13"/>
  <c r="I3604" i="13"/>
  <c r="I3603" i="13"/>
  <c r="I3602" i="13"/>
  <c r="I3601" i="13"/>
  <c r="I3600" i="13"/>
  <c r="I3599" i="13"/>
  <c r="I3598" i="13"/>
  <c r="I3597" i="13"/>
  <c r="I3596" i="13"/>
  <c r="I3595" i="13"/>
  <c r="I3594" i="13"/>
  <c r="I3593" i="13"/>
  <c r="I3592" i="13"/>
  <c r="I3591" i="13"/>
  <c r="I3590" i="13"/>
  <c r="I3589" i="13"/>
  <c r="I3588" i="13"/>
  <c r="I3587" i="13"/>
  <c r="I3586" i="13"/>
  <c r="I3585" i="13"/>
  <c r="I3584" i="13"/>
  <c r="I3583" i="13"/>
  <c r="I3582" i="13"/>
  <c r="I3581" i="13"/>
  <c r="I3580" i="13"/>
  <c r="I3579" i="13"/>
  <c r="I3578" i="13"/>
  <c r="I3577" i="13"/>
  <c r="I3576" i="13"/>
  <c r="I3575" i="13"/>
  <c r="I3574" i="13"/>
  <c r="I3573" i="13"/>
  <c r="I3572" i="13"/>
  <c r="I3571" i="13"/>
  <c r="I3570" i="13"/>
  <c r="I3569" i="13"/>
  <c r="I3568" i="13"/>
  <c r="I3567" i="13"/>
  <c r="I3566" i="13"/>
  <c r="I3565" i="13"/>
  <c r="I3564" i="13"/>
  <c r="I3563" i="13"/>
  <c r="I3562" i="13"/>
  <c r="I3561" i="13"/>
  <c r="I3560" i="13"/>
  <c r="I3559" i="13"/>
  <c r="I3558" i="13"/>
  <c r="I3557" i="13"/>
  <c r="I3556" i="13"/>
  <c r="I3555" i="13"/>
  <c r="I3554" i="13"/>
  <c r="I3553" i="13"/>
  <c r="I3552" i="13"/>
  <c r="I3551" i="13"/>
  <c r="I3550" i="13"/>
  <c r="I3549" i="13"/>
  <c r="I3548" i="13"/>
  <c r="I3547" i="13"/>
  <c r="I3546" i="13"/>
  <c r="I3545" i="13"/>
  <c r="I3544" i="13"/>
  <c r="I3543" i="13"/>
  <c r="I3542" i="13"/>
  <c r="I3541" i="13"/>
  <c r="I3540" i="13"/>
  <c r="I3539" i="13"/>
  <c r="I3538" i="13"/>
  <c r="I3537" i="13"/>
  <c r="I3536" i="13"/>
  <c r="I3535" i="13"/>
  <c r="I3534" i="13"/>
  <c r="I3533" i="13"/>
  <c r="I3532" i="13"/>
  <c r="I3531" i="13"/>
  <c r="I3530" i="13"/>
  <c r="I3529" i="13"/>
  <c r="I3528" i="13"/>
  <c r="I3527" i="13"/>
  <c r="I3526" i="13"/>
  <c r="I3525" i="13"/>
  <c r="I3524" i="13"/>
  <c r="I3523" i="13"/>
  <c r="I3522" i="13"/>
  <c r="I3521" i="13"/>
  <c r="I3520" i="13"/>
  <c r="I3519" i="13"/>
  <c r="I3518" i="13"/>
  <c r="I3517" i="13"/>
  <c r="I3516" i="13"/>
  <c r="I3515" i="13"/>
  <c r="I3514" i="13"/>
  <c r="I3513" i="13"/>
  <c r="I3512" i="13"/>
  <c r="I3511" i="13"/>
  <c r="I3510" i="13"/>
  <c r="I3509" i="13"/>
  <c r="I3508" i="13"/>
  <c r="I3507" i="13"/>
  <c r="I3506" i="13"/>
  <c r="I3505" i="13"/>
  <c r="I3504" i="13"/>
  <c r="I3503" i="13"/>
  <c r="I3502" i="13"/>
  <c r="I3501" i="13"/>
  <c r="I3500" i="13"/>
  <c r="I3499" i="13"/>
  <c r="I3498" i="13"/>
  <c r="I3497" i="13"/>
  <c r="I3496" i="13"/>
  <c r="I3495" i="13"/>
  <c r="I3494" i="13"/>
  <c r="I3493" i="13"/>
  <c r="I3492" i="13"/>
  <c r="I3491" i="13"/>
  <c r="I3490" i="13"/>
  <c r="I3489" i="13"/>
  <c r="I3488" i="13"/>
  <c r="I3487" i="13"/>
  <c r="I3486" i="13"/>
  <c r="I3485" i="13"/>
  <c r="I3484" i="13"/>
  <c r="I3483" i="13"/>
  <c r="I3482" i="13"/>
  <c r="I3481" i="13"/>
  <c r="I3480" i="13"/>
  <c r="I3479" i="13"/>
  <c r="I3478" i="13"/>
  <c r="I3477" i="13"/>
  <c r="I3476" i="13"/>
  <c r="I3475" i="13"/>
  <c r="I3474" i="13"/>
  <c r="I3473" i="13"/>
  <c r="I3472" i="13"/>
  <c r="I3471" i="13"/>
  <c r="I3470" i="13"/>
  <c r="I3469" i="13"/>
  <c r="I3468" i="13"/>
  <c r="I3467" i="13"/>
  <c r="I3466" i="13"/>
  <c r="I3465" i="13"/>
  <c r="I3464" i="13"/>
  <c r="I3463" i="13"/>
  <c r="I3462" i="13"/>
  <c r="I3461" i="13"/>
  <c r="I3460" i="13"/>
  <c r="I3459" i="13"/>
  <c r="I3458" i="13"/>
  <c r="I3457" i="13"/>
  <c r="I3456" i="13"/>
  <c r="I3455" i="13"/>
  <c r="I3454" i="13"/>
  <c r="I3453" i="13"/>
  <c r="I3452" i="13"/>
  <c r="I3451" i="13"/>
  <c r="I3450" i="13"/>
  <c r="I3449" i="13"/>
  <c r="I3448" i="13"/>
  <c r="I3447" i="13"/>
  <c r="I3446" i="13"/>
  <c r="I3445" i="13"/>
  <c r="I3444" i="13"/>
  <c r="I3443" i="13"/>
  <c r="I3442" i="13"/>
  <c r="I3441" i="13"/>
  <c r="I3440" i="13"/>
  <c r="I3439" i="13"/>
  <c r="I3438" i="13"/>
  <c r="I3437" i="13"/>
  <c r="I3436" i="13"/>
  <c r="I3435" i="13"/>
  <c r="I3434" i="13"/>
  <c r="I3433" i="13"/>
  <c r="I3432" i="13"/>
  <c r="I3431" i="13"/>
  <c r="I3430" i="13"/>
  <c r="I3429" i="13"/>
  <c r="I3428" i="13"/>
  <c r="I3427" i="13"/>
  <c r="I3426" i="13"/>
  <c r="I3425" i="13"/>
  <c r="I3424" i="13"/>
  <c r="I3423" i="13"/>
  <c r="I3422" i="13"/>
  <c r="I3421" i="13"/>
  <c r="I3420" i="13"/>
  <c r="I3419" i="13"/>
  <c r="I3418" i="13"/>
  <c r="I3417" i="13"/>
  <c r="I3416" i="13"/>
  <c r="I3415" i="13"/>
  <c r="I3414" i="13"/>
  <c r="I3413" i="13"/>
  <c r="I3412" i="13"/>
  <c r="I3411" i="13"/>
  <c r="I3410" i="13"/>
  <c r="I3409" i="13"/>
  <c r="I3408" i="13"/>
  <c r="I3407" i="13"/>
  <c r="I3406" i="13"/>
  <c r="I3405" i="13"/>
  <c r="I3404" i="13"/>
  <c r="I3403" i="13"/>
  <c r="I3402" i="13"/>
  <c r="I3401" i="13"/>
  <c r="I3400" i="13"/>
  <c r="I3399" i="13"/>
  <c r="I3398" i="13"/>
  <c r="I3397" i="13"/>
  <c r="I3396" i="13"/>
  <c r="I3395" i="13"/>
  <c r="I3394" i="13"/>
  <c r="I3393" i="13"/>
  <c r="I3392" i="13"/>
  <c r="I3391" i="13"/>
  <c r="I3390" i="13"/>
  <c r="I3389" i="13"/>
  <c r="I3388" i="13"/>
  <c r="I3387" i="13"/>
  <c r="I3386" i="13"/>
  <c r="I3385" i="13"/>
  <c r="I3384" i="13"/>
  <c r="I3383" i="13"/>
  <c r="I3382" i="13"/>
  <c r="I3381" i="13"/>
  <c r="I3380" i="13"/>
  <c r="I3379" i="13"/>
  <c r="I3378" i="13"/>
  <c r="I3377" i="13"/>
  <c r="I3376" i="13"/>
  <c r="I3375" i="13"/>
  <c r="I3374" i="13"/>
  <c r="I3373" i="13"/>
  <c r="I3372" i="13"/>
  <c r="I3371" i="13"/>
  <c r="I3370" i="13"/>
  <c r="I3369" i="13"/>
  <c r="I3368" i="13"/>
  <c r="I3367" i="13"/>
  <c r="I3366" i="13"/>
  <c r="I3365" i="13"/>
  <c r="I3364" i="13"/>
  <c r="I3363" i="13"/>
  <c r="I3362" i="13"/>
  <c r="I3361" i="13"/>
  <c r="I3360" i="13"/>
  <c r="I3359" i="13"/>
  <c r="I3358" i="13"/>
  <c r="I3357" i="13"/>
  <c r="I3356" i="13"/>
  <c r="I3355" i="13"/>
  <c r="I3354" i="13"/>
  <c r="I3353" i="13"/>
  <c r="I3352" i="13"/>
  <c r="I3351" i="13"/>
  <c r="I3350" i="13"/>
  <c r="I3349" i="13"/>
  <c r="I3348" i="13"/>
  <c r="I3347" i="13"/>
  <c r="I3346" i="13"/>
  <c r="I3345" i="13"/>
  <c r="I3344" i="13"/>
  <c r="I3343" i="13"/>
  <c r="I3342" i="13"/>
  <c r="I3341" i="13"/>
  <c r="I3340" i="13"/>
  <c r="I3339" i="13"/>
  <c r="I3338" i="13"/>
  <c r="I3337" i="13"/>
  <c r="I3336" i="13"/>
  <c r="I3335" i="13"/>
  <c r="I3334" i="13"/>
  <c r="I3333" i="13"/>
  <c r="I3332" i="13"/>
  <c r="I3331" i="13"/>
  <c r="I3330" i="13"/>
  <c r="I3329" i="13"/>
  <c r="I3328" i="13"/>
  <c r="I3327" i="13"/>
  <c r="I3326" i="13"/>
  <c r="I3325" i="13"/>
  <c r="I3324" i="13"/>
  <c r="I3323" i="13"/>
  <c r="I3322" i="13"/>
  <c r="I3321" i="13"/>
  <c r="I3320" i="13"/>
  <c r="I3319" i="13"/>
  <c r="I3318" i="13"/>
  <c r="I3317" i="13"/>
  <c r="I3316" i="13"/>
  <c r="I3315" i="13"/>
  <c r="I3314" i="13"/>
  <c r="I3313" i="13"/>
  <c r="I3312" i="13"/>
  <c r="I3311" i="13"/>
  <c r="I3310" i="13"/>
  <c r="I3309" i="13"/>
  <c r="I3308" i="13"/>
  <c r="I3307" i="13"/>
  <c r="I3306" i="13"/>
  <c r="I3305" i="13"/>
  <c r="I3304" i="13"/>
  <c r="I3303" i="13"/>
  <c r="I3302" i="13"/>
  <c r="I3301" i="13"/>
  <c r="I3300" i="13"/>
  <c r="I3299" i="13"/>
  <c r="I3298" i="13"/>
  <c r="I3297" i="13"/>
  <c r="I3296" i="13"/>
  <c r="I3295" i="13"/>
  <c r="I3294" i="13"/>
  <c r="I3293" i="13"/>
  <c r="I3292" i="13"/>
  <c r="I3291" i="13"/>
  <c r="I3290" i="13"/>
  <c r="I3289" i="13"/>
  <c r="I3288" i="13"/>
  <c r="I3287" i="13"/>
  <c r="I3286" i="13"/>
  <c r="I3285" i="13"/>
  <c r="I3284" i="13"/>
  <c r="I3283" i="13"/>
  <c r="I3282" i="13"/>
  <c r="I3281" i="13"/>
  <c r="I3280" i="13"/>
  <c r="I3279" i="13"/>
  <c r="I3278" i="13"/>
  <c r="I3277" i="13"/>
  <c r="I3276" i="13"/>
  <c r="I3275" i="13"/>
  <c r="I3274" i="13"/>
  <c r="I3273" i="13"/>
  <c r="I3272" i="13"/>
  <c r="I3271" i="13"/>
  <c r="I3270" i="13"/>
  <c r="I3269" i="13"/>
  <c r="I3268" i="13"/>
  <c r="I3267" i="13"/>
  <c r="I3266" i="13"/>
  <c r="I3265" i="13"/>
  <c r="I3264" i="13"/>
  <c r="I3263" i="13"/>
  <c r="I3262" i="13"/>
  <c r="I3261" i="13"/>
  <c r="I3260" i="13"/>
  <c r="I3259" i="13"/>
  <c r="I3258" i="13"/>
  <c r="I3257" i="13"/>
  <c r="I3256" i="13"/>
  <c r="I3255" i="13"/>
  <c r="I3254" i="13"/>
  <c r="I3253" i="13"/>
  <c r="I3252" i="13"/>
  <c r="I3251" i="13"/>
  <c r="I3250" i="13"/>
  <c r="I3249" i="13"/>
  <c r="I3248" i="13"/>
  <c r="I3247" i="13"/>
  <c r="I3246" i="13"/>
  <c r="I3245" i="13"/>
  <c r="I3244" i="13"/>
  <c r="I3243" i="13"/>
  <c r="I3242" i="13"/>
  <c r="I3241" i="13"/>
  <c r="I3240" i="13"/>
  <c r="I3239" i="13"/>
  <c r="I3238" i="13"/>
  <c r="I3237" i="13"/>
  <c r="I3236" i="13"/>
  <c r="I3235" i="13"/>
  <c r="I3234" i="13"/>
  <c r="I3233" i="13"/>
  <c r="I3232" i="13"/>
  <c r="I3231" i="13"/>
  <c r="I3230" i="13"/>
  <c r="I3229" i="13"/>
  <c r="I3228" i="13"/>
  <c r="I3227" i="13"/>
  <c r="I3226" i="13"/>
  <c r="I3225" i="13"/>
  <c r="I3224" i="13"/>
  <c r="I3223" i="13"/>
  <c r="I3222" i="13"/>
  <c r="I3221" i="13"/>
  <c r="I3220" i="13"/>
  <c r="I3219" i="13"/>
  <c r="I3218" i="13"/>
  <c r="I3217" i="13"/>
  <c r="I3216" i="13"/>
  <c r="I3215" i="13"/>
  <c r="I3214" i="13"/>
  <c r="I3213" i="13"/>
  <c r="I3212" i="13"/>
  <c r="I3211" i="13"/>
  <c r="I3210" i="13"/>
  <c r="I3209" i="13"/>
  <c r="I3208" i="13"/>
  <c r="I3207" i="13"/>
  <c r="I3206" i="13"/>
  <c r="I3205" i="13"/>
  <c r="I3204" i="13"/>
  <c r="I3203" i="13"/>
  <c r="I3202" i="13"/>
  <c r="I3201" i="13"/>
  <c r="I3200" i="13"/>
  <c r="I3199" i="13"/>
  <c r="I3198" i="13"/>
  <c r="I3197" i="13"/>
  <c r="I3196" i="13"/>
  <c r="I3195" i="13"/>
  <c r="I3194" i="13"/>
  <c r="I3193" i="13"/>
  <c r="I3192" i="13"/>
  <c r="I3191" i="13"/>
  <c r="I3190" i="13"/>
  <c r="I3189" i="13"/>
  <c r="I3188" i="13"/>
  <c r="I3187" i="13"/>
  <c r="I3186" i="13"/>
  <c r="I3185" i="13"/>
  <c r="I3184" i="13"/>
  <c r="I3183" i="13"/>
  <c r="I3182" i="13"/>
  <c r="I3181" i="13"/>
  <c r="I3180" i="13"/>
  <c r="I3179" i="13"/>
  <c r="I3178" i="13"/>
  <c r="I3177" i="13"/>
  <c r="I3176" i="13"/>
  <c r="I3175" i="13"/>
  <c r="I3174" i="13"/>
  <c r="I3173" i="13"/>
  <c r="I3172" i="13"/>
  <c r="I3171" i="13"/>
  <c r="I3170" i="13"/>
  <c r="I3169" i="13"/>
  <c r="I3168" i="13"/>
  <c r="I3167" i="13"/>
  <c r="I3166" i="13"/>
  <c r="I3165" i="13"/>
  <c r="I3164" i="13"/>
  <c r="I3163" i="13"/>
  <c r="I3162" i="13"/>
  <c r="I3161" i="13"/>
  <c r="I3160" i="13"/>
  <c r="I3159" i="13"/>
  <c r="I3158" i="13"/>
  <c r="I3157" i="13"/>
  <c r="I3156" i="13"/>
  <c r="I3155" i="13"/>
  <c r="I3154" i="13"/>
  <c r="I3153" i="13"/>
  <c r="I3152" i="13"/>
  <c r="I3151" i="13"/>
  <c r="I3150" i="13"/>
  <c r="I3149" i="13"/>
  <c r="I3148" i="13"/>
  <c r="I3147" i="13"/>
  <c r="I3146" i="13"/>
  <c r="I3145" i="13"/>
  <c r="I3144" i="13"/>
  <c r="I3143" i="13"/>
  <c r="I3142" i="13"/>
  <c r="I3141" i="13"/>
  <c r="I3140" i="13"/>
  <c r="I3139" i="13"/>
  <c r="I3138" i="13"/>
  <c r="I3137" i="13"/>
  <c r="I3136" i="13"/>
  <c r="I3135" i="13"/>
  <c r="I3134" i="13"/>
  <c r="I3133" i="13"/>
  <c r="I3132" i="13"/>
  <c r="I3131" i="13"/>
  <c r="I3130" i="13"/>
  <c r="I3129" i="13"/>
  <c r="I3128" i="13"/>
  <c r="I3127" i="13"/>
  <c r="I3126" i="13"/>
  <c r="I3125" i="13"/>
  <c r="I3124" i="13"/>
  <c r="I3123" i="13"/>
  <c r="I3122" i="13"/>
  <c r="I3121" i="13"/>
  <c r="I3120" i="13"/>
  <c r="I3119" i="13"/>
  <c r="I3118" i="13"/>
  <c r="I3117" i="13"/>
  <c r="I3116" i="13"/>
  <c r="I3115" i="13"/>
  <c r="I3114" i="13"/>
  <c r="I3113" i="13"/>
  <c r="I3112" i="13"/>
  <c r="I3111" i="13"/>
  <c r="I3110" i="13"/>
  <c r="I3109" i="13"/>
  <c r="I3108" i="13"/>
  <c r="I3107" i="13"/>
  <c r="I3106" i="13"/>
  <c r="I3105" i="13"/>
  <c r="I3104" i="13"/>
  <c r="I3103" i="13"/>
  <c r="I3102" i="13"/>
  <c r="I3101" i="13"/>
  <c r="I3100" i="13"/>
  <c r="I3099" i="13"/>
  <c r="I3098" i="13"/>
  <c r="I3097" i="13"/>
  <c r="I3096" i="13"/>
  <c r="I3095" i="13"/>
  <c r="I3094" i="13"/>
  <c r="I3093" i="13"/>
  <c r="I3092" i="13"/>
  <c r="I3091" i="13"/>
  <c r="I3090" i="13"/>
  <c r="I3089" i="13"/>
  <c r="I3088" i="13"/>
  <c r="I3087" i="13"/>
  <c r="I3086" i="13"/>
  <c r="I3085" i="13"/>
  <c r="I3084" i="13"/>
  <c r="I3083" i="13"/>
  <c r="I3082" i="13"/>
  <c r="I3081" i="13"/>
  <c r="I3080" i="13"/>
  <c r="I3079" i="13"/>
  <c r="I3078" i="13"/>
  <c r="I3077" i="13"/>
  <c r="I3076" i="13"/>
  <c r="I3075" i="13"/>
  <c r="I3074" i="13"/>
  <c r="I3073" i="13"/>
  <c r="I3072" i="13"/>
  <c r="I3071" i="13"/>
  <c r="I3070" i="13"/>
  <c r="I3069" i="13"/>
  <c r="I3068" i="13"/>
  <c r="I3067" i="13"/>
  <c r="I3066" i="13"/>
  <c r="I3065" i="13"/>
  <c r="I3064" i="13"/>
  <c r="I3063" i="13"/>
  <c r="I3062" i="13"/>
  <c r="I3061" i="13"/>
  <c r="I3060" i="13"/>
  <c r="I3059" i="13"/>
  <c r="I3058" i="13"/>
  <c r="I3057" i="13"/>
  <c r="I3056" i="13"/>
  <c r="I3055" i="13"/>
  <c r="I3054" i="13"/>
  <c r="I3053" i="13"/>
  <c r="I3052" i="13"/>
  <c r="I3051" i="13"/>
  <c r="I3050" i="13"/>
  <c r="I3049" i="13"/>
  <c r="I3048" i="13"/>
  <c r="I3047" i="13"/>
  <c r="I3046" i="13"/>
  <c r="I3045" i="13"/>
  <c r="I3044" i="13"/>
  <c r="I3043" i="13"/>
  <c r="I3042" i="13"/>
  <c r="I3041" i="13"/>
  <c r="I3040" i="13"/>
  <c r="I3039" i="13"/>
  <c r="I3038" i="13"/>
  <c r="I3037" i="13"/>
  <c r="I3036" i="13"/>
  <c r="I3035" i="13"/>
  <c r="I3034" i="13"/>
  <c r="I3033" i="13"/>
  <c r="I3032" i="13"/>
  <c r="I3031" i="13"/>
  <c r="I3030" i="13"/>
  <c r="I3029" i="13"/>
  <c r="I3028" i="13"/>
  <c r="I3027" i="13"/>
  <c r="I3026" i="13"/>
  <c r="I3025" i="13"/>
  <c r="I3024" i="13"/>
  <c r="I3023" i="13"/>
  <c r="I3022" i="13"/>
  <c r="I3021" i="13"/>
  <c r="I3020" i="13"/>
  <c r="I3019" i="13"/>
  <c r="I3018" i="13"/>
  <c r="I3017" i="13"/>
  <c r="I3016" i="13"/>
  <c r="I3015" i="13"/>
  <c r="I3014" i="13"/>
  <c r="I3013" i="13"/>
  <c r="I3012" i="13"/>
  <c r="I3011" i="13"/>
  <c r="I3010" i="13"/>
  <c r="I3009" i="13"/>
  <c r="I3008" i="13"/>
  <c r="I3007" i="13"/>
  <c r="I3006" i="13"/>
  <c r="I3005" i="13"/>
  <c r="I3004" i="13"/>
  <c r="I3003" i="13"/>
  <c r="I3002" i="13"/>
  <c r="I3001" i="13"/>
  <c r="I3000" i="13"/>
  <c r="I2999" i="13"/>
  <c r="I2998" i="13"/>
  <c r="I2997" i="13"/>
  <c r="I2996" i="13"/>
  <c r="I2995" i="13"/>
  <c r="I2994" i="13"/>
  <c r="I2993" i="13"/>
  <c r="I2992" i="13"/>
  <c r="I2991" i="13"/>
  <c r="I2990" i="13"/>
  <c r="I2989" i="13"/>
  <c r="I2988" i="13"/>
  <c r="I2987" i="13"/>
  <c r="I2986" i="13"/>
  <c r="I2985" i="13"/>
  <c r="I2984" i="13"/>
  <c r="I2983" i="13"/>
  <c r="I2982" i="13"/>
  <c r="I2981" i="13"/>
  <c r="I2980" i="13"/>
  <c r="I2979" i="13"/>
  <c r="I2978" i="13"/>
  <c r="I2977" i="13"/>
  <c r="I2976" i="13"/>
  <c r="I2975" i="13"/>
  <c r="I2974" i="13"/>
  <c r="I2973" i="13"/>
  <c r="I2972" i="13"/>
  <c r="I2971" i="13"/>
  <c r="I2970" i="13"/>
  <c r="I2969" i="13"/>
  <c r="I2968" i="13"/>
  <c r="I2967" i="13"/>
  <c r="I2966" i="13"/>
  <c r="I2965" i="13"/>
  <c r="I2964" i="13"/>
  <c r="I2963" i="13"/>
  <c r="I2962" i="13"/>
  <c r="I2961" i="13"/>
  <c r="I2960" i="13"/>
  <c r="I2959" i="13"/>
  <c r="I2958" i="13"/>
  <c r="I2957" i="13"/>
  <c r="I2956" i="13"/>
  <c r="I2955" i="13"/>
  <c r="I2954" i="13"/>
  <c r="I2953" i="13"/>
  <c r="I2952" i="13"/>
  <c r="I2951" i="13"/>
  <c r="I2950" i="13"/>
  <c r="I2949" i="13"/>
  <c r="I2948" i="13"/>
  <c r="I2947" i="13"/>
  <c r="I2946" i="13"/>
  <c r="I2945" i="13"/>
  <c r="I2944" i="13"/>
  <c r="I2943" i="13"/>
  <c r="I2942" i="13"/>
  <c r="I2941" i="13"/>
  <c r="I2940" i="13"/>
  <c r="I2939" i="13"/>
  <c r="I2938" i="13"/>
  <c r="I2937" i="13"/>
  <c r="I2936" i="13"/>
  <c r="I2935" i="13"/>
  <c r="I2934" i="13"/>
  <c r="I2933" i="13"/>
  <c r="I2932" i="13"/>
  <c r="I2931" i="13"/>
  <c r="I2930" i="13"/>
  <c r="I2929" i="13"/>
  <c r="I2928" i="13"/>
  <c r="I2927" i="13"/>
  <c r="I2926" i="13"/>
  <c r="I2925" i="13"/>
  <c r="I2924" i="13"/>
  <c r="I2923" i="13"/>
  <c r="I2922" i="13"/>
  <c r="I2921" i="13"/>
  <c r="I2920" i="13"/>
  <c r="I2919" i="13"/>
  <c r="I2918" i="13"/>
  <c r="I2917" i="13"/>
  <c r="I2916" i="13"/>
  <c r="I2915" i="13"/>
  <c r="I2914" i="13"/>
  <c r="I2913" i="13"/>
  <c r="I2912" i="13"/>
  <c r="I2911" i="13"/>
  <c r="I2910" i="13"/>
  <c r="I2909" i="13"/>
  <c r="I2908" i="13"/>
  <c r="I2907" i="13"/>
  <c r="I2906" i="13"/>
  <c r="I2905" i="13"/>
  <c r="I2904" i="13"/>
  <c r="I2903" i="13"/>
  <c r="I2902" i="13"/>
  <c r="I2901" i="13"/>
  <c r="I2900" i="13"/>
  <c r="I2899" i="13"/>
  <c r="I2898" i="13"/>
  <c r="I2897" i="13"/>
  <c r="I2896" i="13"/>
  <c r="I2895" i="13"/>
  <c r="I2894" i="13"/>
  <c r="I2893" i="13"/>
  <c r="I2892" i="13"/>
  <c r="I2891" i="13"/>
  <c r="I2890" i="13"/>
  <c r="I2889" i="13"/>
  <c r="I2888" i="13"/>
  <c r="I2887" i="13"/>
  <c r="I2886" i="13"/>
  <c r="I2885" i="13"/>
  <c r="I2884" i="13"/>
  <c r="I2883" i="13"/>
  <c r="I2882" i="13"/>
  <c r="I2881" i="13"/>
  <c r="I2880" i="13"/>
  <c r="I2879" i="13"/>
  <c r="I2878" i="13"/>
  <c r="I2877" i="13"/>
  <c r="I2876" i="13"/>
  <c r="I2875" i="13"/>
  <c r="I2874" i="13"/>
  <c r="I2873" i="13"/>
  <c r="I2872" i="13"/>
  <c r="I2871" i="13"/>
  <c r="I2870" i="13"/>
  <c r="I2869" i="13"/>
  <c r="I2868" i="13"/>
  <c r="I2867" i="13"/>
  <c r="I2866" i="13"/>
  <c r="I2865" i="13"/>
  <c r="I2864" i="13"/>
  <c r="I2863" i="13"/>
  <c r="I2862" i="13"/>
  <c r="I2861" i="13"/>
  <c r="I2860" i="13"/>
  <c r="I2859" i="13"/>
  <c r="I2858" i="13"/>
  <c r="I2857" i="13"/>
  <c r="I2856" i="13"/>
  <c r="I2855" i="13"/>
  <c r="I2854" i="13"/>
  <c r="I2853" i="13"/>
  <c r="I2852" i="13"/>
  <c r="I2851" i="13"/>
  <c r="I2850" i="13"/>
  <c r="I2849" i="13"/>
  <c r="I2848" i="13"/>
  <c r="I2847" i="13"/>
  <c r="I2846" i="13"/>
  <c r="I2845" i="13"/>
  <c r="I2844" i="13"/>
  <c r="I2843" i="13"/>
  <c r="I2842" i="13"/>
  <c r="I2841" i="13"/>
  <c r="I2840" i="13"/>
  <c r="I2839" i="13"/>
  <c r="I2838" i="13"/>
  <c r="I2837" i="13"/>
  <c r="I2836" i="13"/>
  <c r="I2835" i="13"/>
  <c r="I2834" i="13"/>
  <c r="I2833" i="13"/>
  <c r="I2832" i="13"/>
  <c r="I2831" i="13"/>
  <c r="I2830" i="13"/>
  <c r="I2829" i="13"/>
  <c r="I2828" i="13"/>
  <c r="I2827" i="13"/>
  <c r="I2826" i="13"/>
  <c r="I2825" i="13"/>
  <c r="I2824" i="13"/>
  <c r="I2823" i="13"/>
  <c r="I2822" i="13"/>
  <c r="I2821" i="13"/>
  <c r="I2820" i="13"/>
  <c r="I2819" i="13"/>
  <c r="I2818" i="13"/>
  <c r="I2817" i="13"/>
  <c r="I2816" i="13"/>
  <c r="I2815" i="13"/>
  <c r="I2814" i="13"/>
  <c r="I2813" i="13"/>
  <c r="I2812" i="13"/>
  <c r="I2811" i="13"/>
  <c r="I2810" i="13"/>
  <c r="I2809" i="13"/>
  <c r="I2808" i="13"/>
  <c r="I2807" i="13"/>
  <c r="I2806" i="13"/>
  <c r="I2805" i="13"/>
  <c r="I2804" i="13"/>
  <c r="I2803" i="13"/>
  <c r="I2802" i="13"/>
  <c r="I2801" i="13"/>
  <c r="I2800" i="13"/>
  <c r="I2799" i="13"/>
  <c r="I2798" i="13"/>
  <c r="I2797" i="13"/>
  <c r="I2796" i="13"/>
  <c r="I2795" i="13"/>
  <c r="I2794" i="13"/>
  <c r="I2793" i="13"/>
  <c r="I2792" i="13"/>
  <c r="I2791" i="13"/>
  <c r="I2790" i="13"/>
  <c r="I2789" i="13"/>
  <c r="I2788" i="13"/>
  <c r="I2787" i="13"/>
  <c r="I2786" i="13"/>
  <c r="I2785" i="13"/>
  <c r="I2784" i="13"/>
  <c r="I2783" i="13"/>
  <c r="I2782" i="13"/>
  <c r="I2781" i="13"/>
  <c r="I2780" i="13"/>
  <c r="I2779" i="13"/>
  <c r="I2778" i="13"/>
  <c r="I2777" i="13"/>
  <c r="I2776" i="13"/>
  <c r="I2775" i="13"/>
  <c r="I2774" i="13"/>
  <c r="I2773" i="13"/>
  <c r="I2772" i="13"/>
  <c r="I2771" i="13"/>
  <c r="I2770" i="13"/>
  <c r="I2769" i="13"/>
  <c r="I2768" i="13"/>
  <c r="I2767" i="13"/>
  <c r="I2766" i="13"/>
  <c r="I2765" i="13"/>
  <c r="I2764" i="13"/>
  <c r="I2763" i="13"/>
  <c r="I2762" i="13"/>
  <c r="I2761" i="13"/>
  <c r="I2760" i="13"/>
  <c r="I2759" i="13"/>
  <c r="I2758" i="13"/>
  <c r="I2757" i="13"/>
  <c r="I2756" i="13"/>
  <c r="I2755" i="13"/>
  <c r="I2754" i="13"/>
  <c r="I2753" i="13"/>
  <c r="I2752" i="13"/>
  <c r="I2751" i="13"/>
  <c r="I2750" i="13"/>
  <c r="I2749" i="13"/>
  <c r="I2748" i="13"/>
  <c r="I2747" i="13"/>
  <c r="I2746" i="13"/>
  <c r="I2745" i="13"/>
  <c r="I2744" i="13"/>
  <c r="I2743" i="13"/>
  <c r="I2742" i="13"/>
  <c r="I2741" i="13"/>
  <c r="I2740" i="13"/>
  <c r="I2739" i="13"/>
  <c r="I2738" i="13"/>
  <c r="I2737" i="13"/>
  <c r="I2736" i="13"/>
  <c r="I2735" i="13"/>
  <c r="I2734" i="13"/>
  <c r="I2733" i="13"/>
  <c r="I2732" i="13"/>
  <c r="I2731" i="13"/>
  <c r="I2730" i="13"/>
  <c r="I2729" i="13"/>
  <c r="I2728" i="13"/>
  <c r="I2727" i="13"/>
  <c r="I2726" i="13"/>
  <c r="I2725" i="13"/>
  <c r="I2724" i="13"/>
  <c r="I2723" i="13"/>
  <c r="I2722" i="13"/>
  <c r="I2721" i="13"/>
  <c r="I2720" i="13"/>
  <c r="I2719" i="13"/>
  <c r="I2718" i="13"/>
  <c r="I2717" i="13"/>
  <c r="I2716" i="13"/>
  <c r="I2715" i="13"/>
  <c r="I2714" i="13"/>
  <c r="I2713" i="13"/>
  <c r="I2712" i="13"/>
  <c r="I2711" i="13"/>
  <c r="I2710" i="13"/>
  <c r="I2709" i="13"/>
  <c r="I2708" i="13"/>
  <c r="I2707" i="13"/>
  <c r="I2706" i="13"/>
  <c r="I2705" i="13"/>
  <c r="I2704" i="13"/>
  <c r="I2703" i="13"/>
  <c r="I2702" i="13"/>
  <c r="I2701" i="13"/>
  <c r="I2700" i="13"/>
  <c r="I2699" i="13"/>
  <c r="I2698" i="13"/>
  <c r="I2697" i="13"/>
  <c r="I2696" i="13"/>
  <c r="I2695" i="13"/>
  <c r="I2694" i="13"/>
  <c r="I2693" i="13"/>
  <c r="I2692" i="13"/>
  <c r="I2691" i="13"/>
  <c r="I2690" i="13"/>
  <c r="I2689" i="13"/>
  <c r="I2688" i="13"/>
  <c r="I2687" i="13"/>
  <c r="I2686" i="13"/>
  <c r="I2685" i="13"/>
  <c r="I2684" i="13"/>
  <c r="I2683" i="13"/>
  <c r="I2682" i="13"/>
  <c r="I2681" i="13"/>
  <c r="I2680" i="13"/>
  <c r="I2679" i="13"/>
  <c r="I2678" i="13"/>
  <c r="I2677" i="13"/>
  <c r="I2676" i="13"/>
  <c r="I2675" i="13"/>
  <c r="I2674" i="13"/>
  <c r="I2673" i="13"/>
  <c r="I2672" i="13"/>
  <c r="I2671" i="13"/>
  <c r="I2670" i="13"/>
  <c r="I2669" i="13"/>
  <c r="I2668" i="13"/>
  <c r="I2667" i="13"/>
  <c r="I2666" i="13"/>
  <c r="I2665" i="13"/>
  <c r="I2664" i="13"/>
  <c r="I2663" i="13"/>
  <c r="I2662" i="13"/>
  <c r="I2661" i="13"/>
  <c r="I2660" i="13"/>
  <c r="I2659" i="13"/>
  <c r="I2658" i="13"/>
  <c r="I2657" i="13"/>
  <c r="I2656" i="13"/>
  <c r="I2655" i="13"/>
  <c r="I2654" i="13"/>
  <c r="I2653" i="13"/>
  <c r="I2652" i="13"/>
  <c r="I2651" i="13"/>
  <c r="I2650" i="13"/>
  <c r="I2649" i="13"/>
  <c r="I2648" i="13"/>
  <c r="I2647" i="13"/>
  <c r="I2646" i="13"/>
  <c r="I2645" i="13"/>
  <c r="I2644" i="13"/>
  <c r="I2643" i="13"/>
  <c r="I2642" i="13"/>
  <c r="I2641" i="13"/>
  <c r="I2640" i="13"/>
  <c r="I2639" i="13"/>
  <c r="I2638" i="13"/>
  <c r="I2637" i="13"/>
  <c r="I2636" i="13"/>
  <c r="I2635" i="13"/>
  <c r="I2634" i="13"/>
  <c r="I2633" i="13"/>
  <c r="I2632" i="13"/>
  <c r="I2631" i="13"/>
  <c r="I2630" i="13"/>
  <c r="I2629" i="13"/>
  <c r="I2628" i="13"/>
  <c r="I2627" i="13"/>
  <c r="I2626" i="13"/>
  <c r="I2625" i="13"/>
  <c r="I2624" i="13"/>
  <c r="I2623" i="13"/>
  <c r="I2622" i="13"/>
  <c r="I2621" i="13"/>
  <c r="I2620" i="13"/>
  <c r="I2619" i="13"/>
  <c r="I2618" i="13"/>
  <c r="I2617" i="13"/>
  <c r="I2616" i="13"/>
  <c r="I2615" i="13"/>
  <c r="I2614" i="13"/>
  <c r="I2613" i="13"/>
  <c r="I2612" i="13"/>
  <c r="I2611" i="13"/>
  <c r="I2610" i="13"/>
  <c r="I2609" i="13"/>
  <c r="I2608" i="13"/>
  <c r="I2607" i="13"/>
  <c r="I2606" i="13"/>
  <c r="I2605" i="13"/>
  <c r="I2604" i="13"/>
  <c r="I2603" i="13"/>
  <c r="I2602" i="13"/>
  <c r="I2601" i="13"/>
  <c r="I2600" i="13"/>
  <c r="I2599" i="13"/>
  <c r="I2598" i="13"/>
  <c r="I2597" i="13"/>
  <c r="I2596" i="13"/>
  <c r="I2595" i="13"/>
  <c r="I2594" i="13"/>
  <c r="I2593" i="13"/>
  <c r="I2592" i="13"/>
  <c r="I2591" i="13"/>
  <c r="I2590" i="13"/>
  <c r="I2589" i="13"/>
  <c r="I2588" i="13"/>
  <c r="I2587" i="13"/>
  <c r="I2586" i="13"/>
  <c r="I2585" i="13"/>
  <c r="I2584" i="13"/>
  <c r="I2583" i="13"/>
  <c r="I2582" i="13"/>
  <c r="I2581" i="13"/>
  <c r="I2580" i="13"/>
  <c r="I2579" i="13"/>
  <c r="I2578" i="13"/>
  <c r="I2577" i="13"/>
  <c r="I2576" i="13"/>
  <c r="I2575" i="13"/>
  <c r="I2574" i="13"/>
  <c r="I2573" i="13"/>
  <c r="I2572" i="13"/>
  <c r="I2571" i="13"/>
  <c r="I2570" i="13"/>
  <c r="I2569" i="13"/>
  <c r="I2568" i="13"/>
  <c r="I2567" i="13"/>
  <c r="I2566" i="13"/>
  <c r="I2565" i="13"/>
  <c r="I2564" i="13"/>
  <c r="I2563" i="13"/>
  <c r="I2562" i="13"/>
  <c r="I2561" i="13"/>
  <c r="I2560" i="13"/>
  <c r="I2559" i="13"/>
  <c r="I2558" i="13"/>
  <c r="I2557" i="13"/>
  <c r="I2556" i="13"/>
  <c r="I2555" i="13"/>
  <c r="I2554" i="13"/>
  <c r="I2553" i="13"/>
  <c r="I2552" i="13"/>
  <c r="I2551" i="13"/>
  <c r="I2550" i="13"/>
  <c r="I2549" i="13"/>
  <c r="I2548" i="13"/>
  <c r="I2547" i="13"/>
  <c r="I2546" i="13"/>
  <c r="I2545" i="13"/>
  <c r="I2544" i="13"/>
  <c r="I2543" i="13"/>
  <c r="I2542" i="13"/>
  <c r="I2541" i="13"/>
  <c r="I2540" i="13"/>
  <c r="I2539" i="13"/>
  <c r="I2538" i="13"/>
  <c r="I2537" i="13"/>
  <c r="I2536" i="13"/>
  <c r="I2535" i="13"/>
  <c r="I2534" i="13"/>
  <c r="I2533" i="13"/>
  <c r="I2532" i="13"/>
  <c r="I2531" i="13"/>
  <c r="I2530" i="13"/>
  <c r="I2529" i="13"/>
  <c r="I2528" i="13"/>
  <c r="I2527" i="13"/>
  <c r="I2526" i="13"/>
  <c r="I2525" i="13"/>
  <c r="I2524" i="13"/>
  <c r="I2523" i="13"/>
  <c r="I2522" i="13"/>
  <c r="I2521" i="13"/>
  <c r="I2520" i="13"/>
  <c r="I2519" i="13"/>
  <c r="I2518" i="13"/>
  <c r="I2517" i="13"/>
  <c r="I2516" i="13"/>
  <c r="I2515" i="13"/>
  <c r="I2514" i="13"/>
  <c r="I2513" i="13"/>
  <c r="I2512" i="13"/>
  <c r="I2511" i="13"/>
  <c r="I2510" i="13"/>
  <c r="I2509" i="13"/>
  <c r="I2508" i="13"/>
  <c r="I2507" i="13"/>
  <c r="I2506" i="13"/>
  <c r="I2505" i="13"/>
  <c r="I2504" i="13"/>
  <c r="I2503" i="13"/>
  <c r="I2502" i="13"/>
  <c r="I2501" i="13"/>
  <c r="I2500" i="13"/>
  <c r="I2499" i="13"/>
  <c r="I2498" i="13"/>
  <c r="I2497" i="13"/>
  <c r="I2496" i="13"/>
  <c r="I2495" i="13"/>
  <c r="I2494" i="13"/>
  <c r="I2493" i="13"/>
  <c r="I2492" i="13"/>
  <c r="I2491" i="13"/>
  <c r="I2490" i="13"/>
  <c r="I2489" i="13"/>
  <c r="I2488" i="13"/>
  <c r="I2487" i="13"/>
  <c r="I2486" i="13"/>
  <c r="I2485" i="13"/>
  <c r="I2484" i="13"/>
  <c r="I2483" i="13"/>
  <c r="I2482" i="13"/>
  <c r="I2481" i="13"/>
  <c r="I2480" i="13"/>
  <c r="I2479" i="13"/>
  <c r="I2478" i="13"/>
  <c r="I2477" i="13"/>
  <c r="I2476" i="13"/>
  <c r="I2475" i="13"/>
  <c r="I2474" i="13"/>
  <c r="I2473" i="13"/>
  <c r="I2472" i="13"/>
  <c r="I2471" i="13"/>
  <c r="I2470" i="13"/>
  <c r="I2469" i="13"/>
  <c r="I2468" i="13"/>
  <c r="I2467" i="13"/>
  <c r="I2466" i="13"/>
  <c r="I2465" i="13"/>
  <c r="I2464" i="13"/>
  <c r="I2463" i="13"/>
  <c r="I2462" i="13"/>
  <c r="I2461" i="13"/>
  <c r="I2460" i="13"/>
  <c r="I2459" i="13"/>
  <c r="I2458" i="13"/>
  <c r="I2457" i="13"/>
  <c r="I2456" i="13"/>
  <c r="I2455" i="13"/>
  <c r="I2454" i="13"/>
  <c r="I2453" i="13"/>
  <c r="I2452" i="13"/>
  <c r="I2451" i="13"/>
  <c r="I2450" i="13"/>
  <c r="I2449" i="13"/>
  <c r="I2448" i="13"/>
  <c r="I2447" i="13"/>
  <c r="I2446" i="13"/>
  <c r="I2445" i="13"/>
  <c r="I2444" i="13"/>
  <c r="I2443" i="13"/>
  <c r="I2442" i="13"/>
  <c r="I2441" i="13"/>
  <c r="I2440" i="13"/>
  <c r="I2439" i="13"/>
  <c r="I2438" i="13"/>
  <c r="I2437" i="13"/>
  <c r="I2436" i="13"/>
  <c r="I2435" i="13"/>
  <c r="I2434" i="13"/>
  <c r="I2433" i="13"/>
  <c r="I2432" i="13"/>
  <c r="I2431" i="13"/>
  <c r="I2430" i="13"/>
  <c r="I2429" i="13"/>
  <c r="I2428" i="13"/>
  <c r="I2427" i="13"/>
  <c r="I2426" i="13"/>
  <c r="I2425" i="13"/>
  <c r="I2424" i="13"/>
  <c r="I2423" i="13"/>
  <c r="I2422" i="13"/>
  <c r="I2421" i="13"/>
  <c r="I2420" i="13"/>
  <c r="I2419" i="13"/>
  <c r="I2418" i="13"/>
  <c r="I2417" i="13"/>
  <c r="I2416" i="13"/>
  <c r="I2415" i="13"/>
  <c r="I2414" i="13"/>
  <c r="I2413" i="13"/>
  <c r="I2412" i="13"/>
  <c r="I2411" i="13"/>
  <c r="I2410" i="13"/>
  <c r="I2409" i="13"/>
  <c r="I2408" i="13"/>
  <c r="I2407" i="13"/>
  <c r="I2406" i="13"/>
  <c r="I2405" i="13"/>
  <c r="I2404" i="13"/>
  <c r="I2403" i="13"/>
  <c r="I2402" i="13"/>
  <c r="I2401" i="13"/>
  <c r="I2400" i="13"/>
  <c r="I2399" i="13"/>
  <c r="I2398" i="13"/>
  <c r="I2397" i="13"/>
  <c r="I2396" i="13"/>
  <c r="I2395" i="13"/>
  <c r="I2394" i="13"/>
  <c r="I2393" i="13"/>
  <c r="I2392" i="13"/>
  <c r="I2391" i="13"/>
  <c r="I2390" i="13"/>
  <c r="I2389" i="13"/>
  <c r="I2388" i="13"/>
  <c r="I2387" i="13"/>
  <c r="I2386" i="13"/>
  <c r="I2385" i="13"/>
  <c r="I2384" i="13"/>
  <c r="I2383" i="13"/>
  <c r="I2382" i="13"/>
  <c r="I2381" i="13"/>
  <c r="I2380" i="13"/>
  <c r="I2379" i="13"/>
  <c r="I2378" i="13"/>
  <c r="I2377" i="13"/>
  <c r="I2376" i="13"/>
  <c r="I2375" i="13"/>
  <c r="I2374" i="13"/>
  <c r="I2373" i="13"/>
  <c r="I2372" i="13"/>
  <c r="I2371" i="13"/>
  <c r="I2370" i="13"/>
  <c r="I2369" i="13"/>
  <c r="I2368" i="13"/>
  <c r="I2367" i="13"/>
  <c r="I2366" i="13"/>
  <c r="I2365" i="13"/>
  <c r="I2364" i="13"/>
  <c r="I2363" i="13"/>
  <c r="I2362" i="13"/>
  <c r="I2361" i="13"/>
  <c r="I2360" i="13"/>
  <c r="I2359" i="13"/>
  <c r="I2358" i="13"/>
  <c r="I2357" i="13"/>
  <c r="I2356" i="13"/>
  <c r="I2355" i="13"/>
  <c r="I2354" i="13"/>
  <c r="I2353" i="13"/>
  <c r="I2352" i="13"/>
  <c r="I2351" i="13"/>
  <c r="I2350" i="13"/>
  <c r="I2349" i="13"/>
  <c r="I2348" i="13"/>
  <c r="I2347" i="13"/>
  <c r="I2346" i="13"/>
  <c r="I2345" i="13"/>
  <c r="I2344" i="13"/>
  <c r="I2343" i="13"/>
  <c r="I2342" i="13"/>
  <c r="I2341" i="13"/>
  <c r="I2340" i="13"/>
  <c r="I2339" i="13"/>
  <c r="I2338" i="13"/>
  <c r="I2337" i="13"/>
  <c r="I2336" i="13"/>
  <c r="I2335" i="13"/>
  <c r="I2334" i="13"/>
  <c r="I2333" i="13"/>
  <c r="I2332" i="13"/>
  <c r="I2331" i="13"/>
  <c r="I2330" i="13"/>
  <c r="I2329" i="13"/>
  <c r="I2328" i="13"/>
  <c r="I2327" i="13"/>
  <c r="I2326" i="13"/>
  <c r="I2325" i="13"/>
  <c r="I2324" i="13"/>
  <c r="I2323" i="13"/>
  <c r="I2322" i="13"/>
  <c r="I2321" i="13"/>
  <c r="I2320" i="13"/>
  <c r="I2319" i="13"/>
  <c r="I2318" i="13"/>
  <c r="I2317" i="13"/>
  <c r="I2316" i="13"/>
  <c r="I2315" i="13"/>
  <c r="I2314" i="13"/>
  <c r="I2313" i="13"/>
  <c r="I2312" i="13"/>
  <c r="I2311" i="13"/>
  <c r="I2310" i="13"/>
  <c r="I2309" i="13"/>
  <c r="I2308" i="13"/>
  <c r="I2307" i="13"/>
  <c r="I2306" i="13"/>
  <c r="I2305" i="13"/>
  <c r="I2304" i="13"/>
  <c r="I2303" i="13"/>
  <c r="I2302" i="13"/>
  <c r="I2301" i="13"/>
  <c r="I2300" i="13"/>
  <c r="I2299" i="13"/>
  <c r="I2298" i="13"/>
  <c r="I2297" i="13"/>
  <c r="I2296" i="13"/>
  <c r="I2295" i="13"/>
  <c r="I2294" i="13"/>
  <c r="I2293" i="13"/>
  <c r="I2292" i="13"/>
  <c r="I2291" i="13"/>
  <c r="I2290" i="13"/>
  <c r="I2289" i="13"/>
  <c r="I2288" i="13"/>
  <c r="I2287" i="13"/>
  <c r="I2286" i="13"/>
  <c r="I2285" i="13"/>
  <c r="I2284" i="13"/>
  <c r="I2283" i="13"/>
  <c r="I2282" i="13"/>
  <c r="I2281" i="13"/>
  <c r="I2280" i="13"/>
  <c r="I2279" i="13"/>
  <c r="I2278" i="13"/>
  <c r="I2277" i="13"/>
  <c r="I2276" i="13"/>
  <c r="I2275" i="13"/>
  <c r="I2274" i="13"/>
  <c r="I2273" i="13"/>
  <c r="I2272" i="13"/>
  <c r="I2271" i="13"/>
  <c r="I2270" i="13"/>
  <c r="I2269" i="13"/>
  <c r="I2268" i="13"/>
  <c r="I2267" i="13"/>
  <c r="I2266" i="13"/>
  <c r="I2265" i="13"/>
  <c r="I2264" i="13"/>
  <c r="I2263" i="13"/>
  <c r="I2262" i="13"/>
  <c r="I2261" i="13"/>
  <c r="I2260" i="13"/>
  <c r="I2259" i="13"/>
  <c r="I2258" i="13"/>
  <c r="I2257" i="13"/>
  <c r="I2256" i="13"/>
  <c r="I2255" i="13"/>
  <c r="I2254" i="13"/>
  <c r="I2253" i="13"/>
  <c r="I2252" i="13"/>
  <c r="I2251" i="13"/>
  <c r="I2250" i="13"/>
  <c r="I2249" i="13"/>
  <c r="I2248" i="13"/>
  <c r="I2247" i="13"/>
  <c r="I2246" i="13"/>
  <c r="I2245" i="13"/>
  <c r="I2244" i="13"/>
  <c r="I2243" i="13"/>
  <c r="I2242" i="13"/>
  <c r="I2241" i="13"/>
  <c r="I2240" i="13"/>
  <c r="I2239" i="13"/>
  <c r="I2238" i="13"/>
  <c r="I2237" i="13"/>
  <c r="I2236" i="13"/>
  <c r="I2235" i="13"/>
  <c r="I2234" i="13"/>
  <c r="I2233" i="13"/>
  <c r="I2232" i="13"/>
  <c r="I2231" i="13"/>
  <c r="I2230" i="13"/>
  <c r="I2229" i="13"/>
  <c r="I2228" i="13"/>
  <c r="I2227" i="13"/>
  <c r="I2226" i="13"/>
  <c r="I2225" i="13"/>
  <c r="I2224" i="13"/>
  <c r="I2223" i="13"/>
  <c r="I2222" i="13"/>
  <c r="I2221" i="13"/>
  <c r="I2220" i="13"/>
  <c r="I2219" i="13"/>
  <c r="I2218" i="13"/>
  <c r="I2217" i="13"/>
  <c r="I2216" i="13"/>
  <c r="I2215" i="13"/>
  <c r="I2214" i="13"/>
  <c r="I2213" i="13"/>
  <c r="I2212" i="13"/>
  <c r="I2211" i="13"/>
  <c r="I2210" i="13"/>
  <c r="I2209" i="13"/>
  <c r="I2208" i="13"/>
  <c r="I2207" i="13"/>
  <c r="I2206" i="13"/>
  <c r="I2205" i="13"/>
  <c r="I2204" i="13"/>
  <c r="I2203" i="13"/>
  <c r="I2202" i="13"/>
  <c r="I2201" i="13"/>
  <c r="I2200" i="13"/>
  <c r="I2199" i="13"/>
  <c r="I2198" i="13"/>
  <c r="I2197" i="13"/>
  <c r="I2196" i="13"/>
  <c r="I2195" i="13"/>
  <c r="I2194" i="13"/>
  <c r="I2193" i="13"/>
  <c r="I2192" i="13"/>
  <c r="I2191" i="13"/>
  <c r="I2190" i="13"/>
  <c r="I2189" i="13"/>
  <c r="I2188" i="13"/>
  <c r="I2187" i="13"/>
  <c r="I2186" i="13"/>
  <c r="I2185" i="13"/>
  <c r="I2184" i="13"/>
  <c r="I2183" i="13"/>
  <c r="I2182" i="13"/>
  <c r="I2181" i="13"/>
  <c r="I2180" i="13"/>
  <c r="I2179" i="13"/>
  <c r="I2178" i="13"/>
  <c r="I2177" i="13"/>
  <c r="I2176" i="13"/>
  <c r="I2175" i="13"/>
  <c r="I2174" i="13"/>
  <c r="I2173" i="13"/>
  <c r="I2172" i="13"/>
  <c r="I2171" i="13"/>
  <c r="I2170" i="13"/>
  <c r="I2169" i="13"/>
  <c r="I2168" i="13"/>
  <c r="I2167" i="13"/>
  <c r="I2166" i="13"/>
  <c r="I2165" i="13"/>
  <c r="I2164" i="13"/>
  <c r="I2163" i="13"/>
  <c r="I2162" i="13"/>
  <c r="I2161" i="13"/>
  <c r="I2160" i="13"/>
  <c r="I2159" i="13"/>
  <c r="I2158" i="13"/>
  <c r="I2157" i="13"/>
  <c r="I2156" i="13"/>
  <c r="I2155" i="13"/>
  <c r="I2154" i="13"/>
  <c r="I2153" i="13"/>
  <c r="I2152" i="13"/>
  <c r="I2151" i="13"/>
  <c r="I2150" i="13"/>
  <c r="I2149" i="13"/>
  <c r="I2148" i="13"/>
  <c r="I2147" i="13"/>
  <c r="I2146" i="13"/>
  <c r="I2145" i="13"/>
  <c r="I2144" i="13"/>
  <c r="I2143" i="13"/>
  <c r="I2142" i="13"/>
  <c r="I2141" i="13"/>
  <c r="I2140" i="13"/>
  <c r="I2139" i="13"/>
  <c r="I2138" i="13"/>
  <c r="I2137" i="13"/>
  <c r="I2136" i="13"/>
  <c r="I2135" i="13"/>
  <c r="I2134" i="13"/>
  <c r="I2133" i="13"/>
  <c r="I2132" i="13"/>
  <c r="I2131" i="13"/>
  <c r="I2130" i="13"/>
  <c r="I2129" i="13"/>
  <c r="I2128" i="13"/>
  <c r="I2127" i="13"/>
  <c r="I2126" i="13"/>
  <c r="I2125" i="13"/>
  <c r="I2124" i="13"/>
  <c r="I2123" i="13"/>
  <c r="I2122" i="13"/>
  <c r="I2121" i="13"/>
  <c r="I2120" i="13"/>
  <c r="I2119" i="13"/>
  <c r="I2118" i="13"/>
  <c r="I2117" i="13"/>
  <c r="I2116" i="13"/>
  <c r="I2115" i="13"/>
  <c r="I2114" i="13"/>
  <c r="I2113" i="13"/>
  <c r="I2112" i="13"/>
  <c r="I2111" i="13"/>
  <c r="I2110" i="13"/>
  <c r="I2109" i="13"/>
  <c r="I2108" i="13"/>
  <c r="I2107" i="13"/>
  <c r="I2106" i="13"/>
  <c r="I2105" i="13"/>
  <c r="I2104" i="13"/>
  <c r="I2103" i="13"/>
  <c r="I2102" i="13"/>
  <c r="I2101" i="13"/>
  <c r="I2100" i="13"/>
  <c r="I2099" i="13"/>
  <c r="I2098" i="13"/>
  <c r="I2097" i="13"/>
  <c r="I2096" i="13"/>
  <c r="I2095" i="13"/>
  <c r="I2094" i="13"/>
  <c r="I2093" i="13"/>
  <c r="I2092" i="13"/>
  <c r="I2091" i="13"/>
  <c r="I2090" i="13"/>
  <c r="I2089" i="13"/>
  <c r="I2088" i="13"/>
  <c r="I2087" i="13"/>
  <c r="I2086" i="13"/>
  <c r="I2085" i="13"/>
  <c r="I2084" i="13"/>
  <c r="I2083" i="13"/>
  <c r="I2082" i="13"/>
  <c r="I2081" i="13"/>
  <c r="I2080" i="13"/>
  <c r="I2079" i="13"/>
  <c r="I2078" i="13"/>
  <c r="I2077" i="13"/>
  <c r="I2076" i="13"/>
  <c r="I2075" i="13"/>
  <c r="I2074" i="13"/>
  <c r="I2073" i="13"/>
  <c r="I2072" i="13"/>
  <c r="I2071" i="13"/>
  <c r="I2070" i="13"/>
  <c r="I2069" i="13"/>
  <c r="I2068" i="13"/>
  <c r="I2067" i="13"/>
  <c r="I2066" i="13"/>
  <c r="I2065" i="13"/>
  <c r="I2064" i="13"/>
  <c r="I2063" i="13"/>
  <c r="I2062" i="13"/>
  <c r="I2061" i="13"/>
  <c r="I2060" i="13"/>
  <c r="I2059" i="13"/>
  <c r="I2058" i="13"/>
  <c r="I2057" i="13"/>
  <c r="I2056" i="13"/>
  <c r="I2055" i="13"/>
  <c r="I2054" i="13"/>
  <c r="I2053" i="13"/>
  <c r="I2052" i="13"/>
  <c r="I2051" i="13"/>
  <c r="I2050" i="13"/>
  <c r="I2049" i="13"/>
  <c r="I2048" i="13"/>
  <c r="I2047" i="13"/>
  <c r="I2046" i="13"/>
  <c r="I2045" i="13"/>
  <c r="I2044" i="13"/>
  <c r="I2043" i="13"/>
  <c r="I2042" i="13"/>
  <c r="I2041" i="13"/>
  <c r="I2040" i="13"/>
  <c r="I2039" i="13"/>
  <c r="I2038" i="13"/>
  <c r="I2037" i="13"/>
  <c r="I2036" i="13"/>
  <c r="I2035" i="13"/>
  <c r="I2034" i="13"/>
  <c r="I2033" i="13"/>
  <c r="I2032" i="13"/>
  <c r="I2031" i="13"/>
  <c r="I2030" i="13"/>
  <c r="I2029" i="13"/>
  <c r="I2028" i="13"/>
  <c r="I2027" i="13"/>
  <c r="I2026" i="13"/>
  <c r="I2025" i="13"/>
  <c r="I2024" i="13"/>
  <c r="I2023" i="13"/>
  <c r="I2022" i="13"/>
  <c r="I2021" i="13"/>
  <c r="I2020" i="13"/>
  <c r="I2019" i="13"/>
  <c r="I2018" i="13"/>
  <c r="I2017" i="13"/>
  <c r="I2016" i="13"/>
  <c r="I2015" i="13"/>
  <c r="I2014" i="13"/>
  <c r="I2013" i="13"/>
  <c r="I2012" i="13"/>
  <c r="I2011" i="13"/>
  <c r="I2010" i="13"/>
  <c r="I2009" i="13"/>
  <c r="I2008" i="13"/>
  <c r="I2007" i="13"/>
  <c r="I2006" i="13"/>
  <c r="I2005" i="13"/>
  <c r="I2004" i="13"/>
  <c r="I2003" i="13"/>
  <c r="I2002" i="13"/>
  <c r="I2001" i="13"/>
  <c r="I2000" i="13"/>
  <c r="I1999" i="13"/>
  <c r="I1998" i="13"/>
  <c r="I1997" i="13"/>
  <c r="I1996" i="13"/>
  <c r="I1995" i="13"/>
  <c r="I1994" i="13"/>
  <c r="I1993" i="13"/>
  <c r="I1992" i="13"/>
  <c r="I1991" i="13"/>
  <c r="I1990" i="13"/>
  <c r="I1989" i="13"/>
  <c r="I1988" i="13"/>
  <c r="I1987" i="13"/>
  <c r="I1986" i="13"/>
  <c r="I1985" i="13"/>
  <c r="I1984" i="13"/>
  <c r="I1983" i="13"/>
  <c r="I1982" i="13"/>
  <c r="I1981" i="13"/>
  <c r="I1980" i="13"/>
  <c r="I1979" i="13"/>
  <c r="I1978" i="13"/>
  <c r="I1977" i="13"/>
  <c r="I1976" i="13"/>
  <c r="I1975" i="13"/>
  <c r="I1974" i="13"/>
  <c r="I1973" i="13"/>
  <c r="I1972" i="13"/>
  <c r="I1971" i="13"/>
  <c r="I1970" i="13"/>
  <c r="I1969" i="13"/>
  <c r="I1968" i="13"/>
  <c r="I1967" i="13"/>
  <c r="I1966" i="13"/>
  <c r="I1965" i="13"/>
  <c r="I1964" i="13"/>
  <c r="I1963" i="13"/>
  <c r="I1962" i="13"/>
  <c r="I1961" i="13"/>
  <c r="I1960" i="13"/>
  <c r="I1959" i="13"/>
  <c r="I1958" i="13"/>
  <c r="I1957" i="13"/>
  <c r="I1956" i="13"/>
  <c r="I1955" i="13"/>
  <c r="I1954" i="13"/>
  <c r="I1953" i="13"/>
  <c r="I1952" i="13"/>
  <c r="I1951" i="13"/>
  <c r="I1950" i="13"/>
  <c r="I1949" i="13"/>
  <c r="I1948" i="13"/>
  <c r="I1947" i="13"/>
  <c r="I1946" i="13"/>
  <c r="I1945" i="13"/>
  <c r="I1944" i="13"/>
  <c r="I1943" i="13"/>
  <c r="I1942" i="13"/>
  <c r="I1941" i="13"/>
  <c r="I1940" i="13"/>
  <c r="I1939" i="13"/>
  <c r="I1938" i="13"/>
  <c r="I1937" i="13"/>
  <c r="I1936" i="13"/>
  <c r="I1935" i="13"/>
  <c r="I1934" i="13"/>
  <c r="I1933" i="13"/>
  <c r="I1932" i="13"/>
  <c r="I1931" i="13"/>
  <c r="I1930" i="13"/>
  <c r="I1929" i="13"/>
  <c r="I1928" i="13"/>
  <c r="I1927" i="13"/>
  <c r="I1926" i="13"/>
  <c r="I1925" i="13"/>
  <c r="I1924" i="13"/>
  <c r="I1923" i="13"/>
  <c r="I1922" i="13"/>
  <c r="I1921" i="13"/>
  <c r="I1920" i="13"/>
  <c r="I1919" i="13"/>
  <c r="I1918" i="13"/>
  <c r="I1917" i="13"/>
  <c r="I1916" i="13"/>
  <c r="I1915" i="13"/>
  <c r="I1914" i="13"/>
  <c r="I1913" i="13"/>
  <c r="I1912" i="13"/>
  <c r="I1911" i="13"/>
  <c r="I1910" i="13"/>
  <c r="I1909" i="13"/>
  <c r="I1908" i="13"/>
  <c r="I1907" i="13"/>
  <c r="I1906" i="13"/>
  <c r="I1905" i="13"/>
  <c r="I1904" i="13"/>
  <c r="I1903" i="13"/>
  <c r="I1902" i="13"/>
  <c r="I1901" i="13"/>
  <c r="I1900" i="13"/>
  <c r="I1899" i="13"/>
  <c r="I1898" i="13"/>
  <c r="I1897" i="13"/>
  <c r="I1896" i="13"/>
  <c r="I1895" i="13"/>
  <c r="I1894" i="13"/>
  <c r="I1893" i="13"/>
  <c r="I1892" i="13"/>
  <c r="I1891" i="13"/>
  <c r="I1890" i="13"/>
  <c r="I1889" i="13"/>
  <c r="I1888" i="13"/>
  <c r="I1887" i="13"/>
  <c r="I1886" i="13"/>
  <c r="I1885" i="13"/>
  <c r="I1884" i="13"/>
  <c r="I1883" i="13"/>
  <c r="I1882" i="13"/>
  <c r="I1881" i="13"/>
  <c r="I1880" i="13"/>
  <c r="I1879" i="13"/>
  <c r="I1878" i="13"/>
  <c r="I1877" i="13"/>
  <c r="I1876" i="13"/>
  <c r="I1875" i="13"/>
  <c r="I1874" i="13"/>
  <c r="I1873" i="13"/>
  <c r="I1872" i="13"/>
  <c r="I1871" i="13"/>
  <c r="I1870" i="13"/>
  <c r="I1869" i="13"/>
  <c r="I1868" i="13"/>
  <c r="I1867" i="13"/>
  <c r="I1866" i="13"/>
  <c r="I1865" i="13"/>
  <c r="I1864" i="13"/>
  <c r="I1863" i="13"/>
  <c r="I1862" i="13"/>
  <c r="I1861" i="13"/>
  <c r="I1860" i="13"/>
  <c r="I1859" i="13"/>
  <c r="I1858" i="13"/>
  <c r="I1857" i="13"/>
  <c r="I1856" i="13"/>
  <c r="I1855" i="13"/>
  <c r="I1854" i="13"/>
  <c r="I1853" i="13"/>
  <c r="I1852" i="13"/>
  <c r="I1851" i="13"/>
  <c r="I1850" i="13"/>
  <c r="I1849" i="13"/>
  <c r="I1848" i="13"/>
  <c r="I1847" i="13"/>
  <c r="I1846" i="13"/>
  <c r="I1845" i="13"/>
  <c r="I1844" i="13"/>
  <c r="I1843" i="13"/>
  <c r="I1842" i="13"/>
  <c r="I1841" i="13"/>
  <c r="I1840" i="13"/>
  <c r="I1839" i="13"/>
  <c r="I1838" i="13"/>
  <c r="I1837" i="13"/>
  <c r="I1836" i="13"/>
  <c r="I1835" i="13"/>
  <c r="I1834" i="13"/>
  <c r="I1833" i="13"/>
  <c r="I1832" i="13"/>
  <c r="I1831" i="13"/>
  <c r="I1830" i="13"/>
  <c r="I1829" i="13"/>
  <c r="I1828" i="13"/>
  <c r="I1827" i="13"/>
  <c r="I1826" i="13"/>
  <c r="I1825" i="13"/>
  <c r="I1824" i="13"/>
  <c r="I1823" i="13"/>
  <c r="I1822" i="13"/>
  <c r="I1821" i="13"/>
  <c r="I1820" i="13"/>
  <c r="I1819" i="13"/>
  <c r="I1818" i="13"/>
  <c r="I1817" i="13"/>
  <c r="I1816" i="13"/>
  <c r="I1815" i="13"/>
  <c r="I1814" i="13"/>
  <c r="I1813" i="13"/>
  <c r="I1812" i="13"/>
  <c r="I1811" i="13"/>
  <c r="I1810" i="13"/>
  <c r="I1809" i="13"/>
  <c r="I1808" i="13"/>
  <c r="I1807" i="13"/>
  <c r="I1806" i="13"/>
  <c r="I1805" i="13"/>
  <c r="I1804" i="13"/>
  <c r="I1803" i="13"/>
  <c r="I1802" i="13"/>
  <c r="I1801" i="13"/>
  <c r="I1800" i="13"/>
  <c r="I1799" i="13"/>
  <c r="I1798" i="13"/>
  <c r="I1797" i="13"/>
  <c r="I1796" i="13"/>
  <c r="I1795" i="13"/>
  <c r="I1794" i="13"/>
  <c r="I1793" i="13"/>
  <c r="I1792" i="13"/>
  <c r="I1791" i="13"/>
  <c r="I1790" i="13"/>
  <c r="I1789" i="13"/>
  <c r="I1788" i="13"/>
  <c r="I1787" i="13"/>
  <c r="I1786" i="13"/>
  <c r="I1785" i="13"/>
  <c r="I1784" i="13"/>
  <c r="I1783" i="13"/>
  <c r="I1782" i="13"/>
  <c r="I1781" i="13"/>
  <c r="I1780" i="13"/>
  <c r="I1779" i="13"/>
  <c r="I1778" i="13"/>
  <c r="I1777" i="13"/>
  <c r="I1776" i="13"/>
  <c r="I1775" i="13"/>
  <c r="I1774" i="13"/>
  <c r="I1773" i="13"/>
  <c r="I1772" i="13"/>
  <c r="I1771" i="13"/>
  <c r="I1770" i="13"/>
  <c r="I1769" i="13"/>
  <c r="I1768" i="13"/>
  <c r="I1767" i="13"/>
  <c r="I1766" i="13"/>
  <c r="I1765" i="13"/>
  <c r="I1764" i="13"/>
  <c r="I1763" i="13"/>
  <c r="I1762" i="13"/>
  <c r="I1761" i="13"/>
  <c r="I1760" i="13"/>
  <c r="I1759" i="13"/>
  <c r="I1758" i="13"/>
  <c r="I1757" i="13"/>
  <c r="I1756" i="13"/>
  <c r="I1755" i="13"/>
  <c r="I1754" i="13"/>
  <c r="I1753" i="13"/>
  <c r="I1752" i="13"/>
  <c r="I1751" i="13"/>
  <c r="I1750" i="13"/>
  <c r="I1749" i="13"/>
  <c r="I1748" i="13"/>
  <c r="I1747" i="13"/>
  <c r="I1746" i="13"/>
  <c r="I1745" i="13"/>
  <c r="I1744" i="13"/>
  <c r="I1743" i="13"/>
  <c r="I1742" i="13"/>
  <c r="I1741" i="13"/>
  <c r="I1740" i="13"/>
  <c r="I1739" i="13"/>
  <c r="I1738" i="13"/>
  <c r="I1737" i="13"/>
  <c r="I1736" i="13"/>
  <c r="I1735" i="13"/>
  <c r="I1734" i="13"/>
  <c r="I1733" i="13"/>
  <c r="I1732" i="13"/>
  <c r="I1731" i="13"/>
  <c r="I1730" i="13"/>
  <c r="I1729" i="13"/>
  <c r="I1728" i="13"/>
  <c r="I1727" i="13"/>
  <c r="I1726" i="13"/>
  <c r="I1725" i="13"/>
  <c r="I1724" i="13"/>
  <c r="I1723" i="13"/>
  <c r="I1722" i="13"/>
  <c r="I1721" i="13"/>
  <c r="I1720" i="13"/>
  <c r="I1719" i="13"/>
  <c r="I1718" i="13"/>
  <c r="I1717" i="13"/>
  <c r="I1716" i="13"/>
  <c r="I1715" i="13"/>
  <c r="I1714" i="13"/>
  <c r="I1713" i="13"/>
  <c r="I1712" i="13"/>
  <c r="I1711" i="13"/>
  <c r="I1710" i="13"/>
  <c r="I1709" i="13"/>
  <c r="I1708" i="13"/>
  <c r="I1707" i="13"/>
  <c r="I1706" i="13"/>
  <c r="I1705" i="13"/>
  <c r="I1704" i="13"/>
  <c r="I1703" i="13"/>
  <c r="I1702" i="13"/>
  <c r="I1701" i="13"/>
  <c r="I1700" i="13"/>
  <c r="I1699" i="13"/>
  <c r="I1698" i="13"/>
  <c r="I1697" i="13"/>
  <c r="I1696" i="13"/>
  <c r="I1695" i="13"/>
  <c r="I1694" i="13"/>
  <c r="I1693" i="13"/>
  <c r="I1692" i="13"/>
  <c r="I1691" i="13"/>
  <c r="I1690" i="13"/>
  <c r="I1689" i="13"/>
  <c r="I1688" i="13"/>
  <c r="I1687" i="13"/>
  <c r="I1686" i="13"/>
  <c r="I1685" i="13"/>
  <c r="I1684" i="13"/>
  <c r="I1683" i="13"/>
  <c r="I1682" i="13"/>
  <c r="I1681" i="13"/>
  <c r="I1680" i="13"/>
  <c r="I1679" i="13"/>
  <c r="I1678" i="13"/>
  <c r="I1677" i="13"/>
  <c r="I1676" i="13"/>
  <c r="I1675" i="13"/>
  <c r="I1674" i="13"/>
  <c r="I1673" i="13"/>
  <c r="I1672" i="13"/>
  <c r="I1671" i="13"/>
  <c r="I1670" i="13"/>
  <c r="I1669" i="13"/>
  <c r="I1668" i="13"/>
  <c r="I1667" i="13"/>
  <c r="I1666" i="13"/>
  <c r="I1665" i="13"/>
  <c r="I1664" i="13"/>
  <c r="I1663" i="13"/>
  <c r="I1662" i="13"/>
  <c r="I1661" i="13"/>
  <c r="I1660" i="13"/>
  <c r="I1659" i="13"/>
  <c r="I1658" i="13"/>
  <c r="I1657" i="13"/>
  <c r="I1656" i="13"/>
  <c r="I1655" i="13"/>
  <c r="I1654" i="13"/>
  <c r="I1653" i="13"/>
  <c r="I1652" i="13"/>
  <c r="I1651" i="13"/>
  <c r="I1650" i="13"/>
  <c r="I1649" i="13"/>
  <c r="I1648" i="13"/>
  <c r="I1647" i="13"/>
  <c r="I1646" i="13"/>
  <c r="I1645" i="13"/>
  <c r="I1644" i="13"/>
  <c r="I1643" i="13"/>
  <c r="I1642" i="13"/>
  <c r="I1641" i="13"/>
  <c r="I1640" i="13"/>
  <c r="I1639" i="13"/>
  <c r="I1638" i="13"/>
  <c r="I1637" i="13"/>
  <c r="I1636" i="13"/>
  <c r="I1635" i="13"/>
  <c r="I1634" i="13"/>
  <c r="I1633" i="13"/>
  <c r="I1632" i="13"/>
  <c r="I1631" i="13"/>
  <c r="I1630" i="13"/>
  <c r="I1629" i="13"/>
  <c r="I1628" i="13"/>
  <c r="I1627" i="13"/>
  <c r="I1626" i="13"/>
  <c r="I1625" i="13"/>
  <c r="I1624" i="13"/>
  <c r="I1623" i="13"/>
  <c r="I1622" i="13"/>
  <c r="I1621" i="13"/>
  <c r="I1620" i="13"/>
  <c r="I1619" i="13"/>
  <c r="I1618" i="13"/>
  <c r="I1617" i="13"/>
  <c r="I1616" i="13"/>
  <c r="I1615" i="13"/>
  <c r="I1614" i="13"/>
  <c r="I1613" i="13"/>
  <c r="I1612" i="13"/>
  <c r="I1611" i="13"/>
  <c r="I1610" i="13"/>
  <c r="I1609" i="13"/>
  <c r="I1608" i="13"/>
  <c r="I1607" i="13"/>
  <c r="I1606" i="13"/>
  <c r="I1605" i="13"/>
  <c r="I1604" i="13"/>
  <c r="I1603" i="13"/>
  <c r="I1602" i="13"/>
  <c r="I1601" i="13"/>
  <c r="I1600" i="13"/>
  <c r="I1599" i="13"/>
  <c r="I1598" i="13"/>
  <c r="I1597" i="13"/>
  <c r="I1596" i="13"/>
  <c r="I1595" i="13"/>
  <c r="I1594" i="13"/>
  <c r="I1593" i="13"/>
  <c r="I1592" i="13"/>
  <c r="I1591" i="13"/>
  <c r="I1590" i="13"/>
  <c r="I1589" i="13"/>
  <c r="I1588" i="13"/>
  <c r="I1587" i="13"/>
  <c r="I1586" i="13"/>
  <c r="I1585" i="13"/>
  <c r="I1584" i="13"/>
  <c r="I1583" i="13"/>
  <c r="I1582" i="13"/>
  <c r="I1581" i="13"/>
  <c r="I1580" i="13"/>
  <c r="I1579" i="13"/>
  <c r="I1578" i="13"/>
  <c r="I1577" i="13"/>
  <c r="I1576" i="13"/>
  <c r="I1575" i="13"/>
  <c r="I1574" i="13"/>
  <c r="I1573" i="13"/>
  <c r="I1572" i="13"/>
  <c r="I1571" i="13"/>
  <c r="I1570" i="13"/>
  <c r="I1569" i="13"/>
  <c r="I1568" i="13"/>
  <c r="I1567" i="13"/>
  <c r="I1566" i="13"/>
  <c r="I1565" i="13"/>
  <c r="I1564" i="13"/>
  <c r="I1563" i="13"/>
  <c r="I1562" i="13"/>
  <c r="I1561" i="13"/>
  <c r="I1560" i="13"/>
  <c r="I1559" i="13"/>
  <c r="I1558" i="13"/>
  <c r="I1557" i="13"/>
  <c r="I1556" i="13"/>
  <c r="I1555" i="13"/>
  <c r="I1554" i="13"/>
  <c r="I1553" i="13"/>
  <c r="I1552" i="13"/>
  <c r="I1551" i="13"/>
  <c r="I1550" i="13"/>
  <c r="I1549" i="13"/>
  <c r="I1548" i="13"/>
  <c r="I1547" i="13"/>
  <c r="I1546" i="13"/>
  <c r="I1545" i="13"/>
  <c r="I1544" i="13"/>
  <c r="I1543" i="13"/>
  <c r="I1542" i="13"/>
  <c r="I1541" i="13"/>
  <c r="I1540" i="13"/>
  <c r="I1539" i="13"/>
  <c r="I1538" i="13"/>
  <c r="I1537" i="13"/>
  <c r="I1536" i="13"/>
  <c r="I1535" i="13"/>
  <c r="I1534" i="13"/>
  <c r="I1533" i="13"/>
  <c r="I1532" i="13"/>
  <c r="I1531" i="13"/>
  <c r="I1530" i="13"/>
  <c r="I1529" i="13"/>
  <c r="I1528" i="13"/>
  <c r="I1527" i="13"/>
  <c r="I1526" i="13"/>
  <c r="I1525" i="13"/>
  <c r="I1524" i="13"/>
  <c r="I1523" i="13"/>
  <c r="I1522" i="13"/>
  <c r="I1521" i="13"/>
  <c r="I1520" i="13"/>
  <c r="I1519" i="13"/>
  <c r="I1518" i="13"/>
  <c r="I1517" i="13"/>
  <c r="I1516" i="13"/>
  <c r="I1515" i="13"/>
  <c r="I1514" i="13"/>
  <c r="I1513" i="13"/>
  <c r="I1512" i="13"/>
  <c r="I1511" i="13"/>
  <c r="I1510" i="13"/>
  <c r="I1509" i="13"/>
  <c r="I1508" i="13"/>
  <c r="I1507" i="13"/>
  <c r="I1506" i="13"/>
  <c r="I1505" i="13"/>
  <c r="I1504" i="13"/>
  <c r="I1503" i="13"/>
  <c r="I1502" i="13"/>
  <c r="I1501" i="13"/>
  <c r="I1500" i="13"/>
  <c r="I1499" i="13"/>
  <c r="I1498" i="13"/>
  <c r="I1497" i="13"/>
  <c r="I1496" i="13"/>
  <c r="I1495" i="13"/>
  <c r="I1494" i="13"/>
  <c r="I1493" i="13"/>
  <c r="I1492" i="13"/>
  <c r="I1491" i="13"/>
  <c r="I1490" i="13"/>
  <c r="I1489" i="13"/>
  <c r="I1488" i="13"/>
  <c r="I1487" i="13"/>
  <c r="I1486" i="13"/>
  <c r="I1485" i="13"/>
  <c r="I1484" i="13"/>
  <c r="I1483" i="13"/>
  <c r="I1482" i="13"/>
  <c r="I1481" i="13"/>
  <c r="I1480" i="13"/>
  <c r="I1479" i="13"/>
  <c r="I1478" i="13"/>
  <c r="I1477" i="13"/>
  <c r="I1476" i="13"/>
  <c r="I1475" i="13"/>
  <c r="I1474" i="13"/>
  <c r="I1473" i="13"/>
  <c r="I1472" i="13"/>
  <c r="I1471" i="13"/>
  <c r="I1470" i="13"/>
  <c r="I1469" i="13"/>
  <c r="I1468" i="13"/>
  <c r="I1467" i="13"/>
  <c r="I1466" i="13"/>
  <c r="I1465" i="13"/>
  <c r="I1464" i="13"/>
  <c r="I1463" i="13"/>
  <c r="I1462" i="13"/>
  <c r="I1461" i="13"/>
  <c r="I1460" i="13"/>
  <c r="I1459" i="13"/>
  <c r="I1458" i="13"/>
  <c r="I1457" i="13"/>
  <c r="I1456" i="13"/>
  <c r="I1455" i="13"/>
  <c r="I1454" i="13"/>
  <c r="I1453" i="13"/>
  <c r="I1452" i="13"/>
  <c r="I1451" i="13"/>
  <c r="I1450" i="13"/>
  <c r="I1449" i="13"/>
  <c r="I1448" i="13"/>
  <c r="I1447" i="13"/>
  <c r="I1446" i="13"/>
  <c r="I1445" i="13"/>
  <c r="I1444" i="13"/>
  <c r="I1443" i="13"/>
  <c r="I1442" i="13"/>
  <c r="I1441" i="13"/>
  <c r="I1440" i="13"/>
  <c r="I1439" i="13"/>
  <c r="I1438" i="13"/>
  <c r="I1437" i="13"/>
  <c r="I1436" i="13"/>
  <c r="I1435" i="13"/>
  <c r="I1434" i="13"/>
  <c r="I1433" i="13"/>
  <c r="I1432" i="13"/>
  <c r="I1431" i="13"/>
  <c r="I1430" i="13"/>
  <c r="I1429" i="13"/>
  <c r="I1428" i="13"/>
  <c r="I1427" i="13"/>
  <c r="I1426" i="13"/>
  <c r="I1425" i="13"/>
  <c r="I1424" i="13"/>
  <c r="I1423" i="13"/>
  <c r="I1422" i="13"/>
  <c r="I1421" i="13"/>
  <c r="I1420" i="13"/>
  <c r="I1419" i="13"/>
  <c r="I1418" i="13"/>
  <c r="I1417" i="13"/>
  <c r="I1416" i="13"/>
  <c r="I1415" i="13"/>
  <c r="I1414" i="13"/>
  <c r="I1413" i="13"/>
  <c r="I1412" i="13"/>
  <c r="I1411" i="13"/>
  <c r="I1410" i="13"/>
  <c r="I1409" i="13"/>
  <c r="I1408" i="13"/>
  <c r="I1407" i="13"/>
  <c r="I1406" i="13"/>
  <c r="I1405" i="13"/>
  <c r="I1404" i="13"/>
  <c r="I1403" i="13"/>
  <c r="I1402" i="13"/>
  <c r="I1401" i="13"/>
  <c r="I1400" i="13"/>
  <c r="I1399" i="13"/>
  <c r="I1398" i="13"/>
  <c r="I1397" i="13"/>
  <c r="I1396" i="13"/>
  <c r="I1395" i="13"/>
  <c r="I1394" i="13"/>
  <c r="I1393" i="13"/>
  <c r="I1392" i="13"/>
  <c r="I1391" i="13"/>
  <c r="I1390" i="13"/>
  <c r="I1389" i="13"/>
  <c r="I1388" i="13"/>
  <c r="I1387" i="13"/>
  <c r="I1386" i="13"/>
  <c r="I1385" i="13"/>
  <c r="I1384" i="13"/>
  <c r="I1383" i="13"/>
  <c r="I1382" i="13"/>
  <c r="I1381" i="13"/>
  <c r="I1380" i="13"/>
  <c r="I1379" i="13"/>
  <c r="I1378" i="13"/>
  <c r="I1377" i="13"/>
  <c r="I1376" i="13"/>
  <c r="I1375" i="13"/>
  <c r="I1374" i="13"/>
  <c r="I1373" i="13"/>
  <c r="I1372" i="13"/>
  <c r="I1371" i="13"/>
  <c r="I1370" i="13"/>
  <c r="I1369" i="13"/>
  <c r="I1368" i="13"/>
  <c r="I1367" i="13"/>
  <c r="I1366" i="13"/>
  <c r="I1365" i="13"/>
  <c r="I1364" i="13"/>
  <c r="I1363" i="13"/>
  <c r="I1362" i="13"/>
  <c r="I1361" i="13"/>
  <c r="I1360" i="13"/>
  <c r="I1359" i="13"/>
  <c r="I1358" i="13"/>
  <c r="I1357" i="13"/>
  <c r="I1356" i="13"/>
  <c r="I1355" i="13"/>
  <c r="I1354" i="13"/>
  <c r="I1353" i="13"/>
  <c r="I1352" i="13"/>
  <c r="I1351" i="13"/>
  <c r="I1350" i="13"/>
  <c r="I1349" i="13"/>
  <c r="I1348" i="13"/>
  <c r="I1347" i="13"/>
  <c r="I1346" i="13"/>
  <c r="I1345" i="13"/>
  <c r="I1344" i="13"/>
  <c r="I1343" i="13"/>
  <c r="I1342" i="13"/>
  <c r="I1341" i="13"/>
  <c r="I1340" i="13"/>
  <c r="I1339" i="13"/>
  <c r="I1338" i="13"/>
  <c r="I1337" i="13"/>
  <c r="I1336" i="13"/>
  <c r="I1335" i="13"/>
  <c r="I1334" i="13"/>
  <c r="I1333" i="13"/>
  <c r="I1332" i="13"/>
  <c r="I1331" i="13"/>
  <c r="I1330" i="13"/>
  <c r="I1329" i="13"/>
  <c r="I1328" i="13"/>
  <c r="I1327" i="13"/>
  <c r="I1326" i="13"/>
  <c r="I1325" i="13"/>
  <c r="I1324" i="13"/>
  <c r="I1323" i="13"/>
  <c r="I1322" i="13"/>
  <c r="I1321" i="13"/>
  <c r="I1320" i="13"/>
  <c r="I1319" i="13"/>
  <c r="I1318" i="13"/>
  <c r="I1317" i="13"/>
  <c r="I1316" i="13"/>
  <c r="I1315" i="13"/>
  <c r="I1314" i="13"/>
  <c r="I1313" i="13"/>
  <c r="I1312" i="13"/>
  <c r="I1311" i="13"/>
  <c r="I1310" i="13"/>
  <c r="I1309" i="13"/>
  <c r="I1308" i="13"/>
  <c r="I1307" i="13"/>
  <c r="I1306" i="13"/>
  <c r="I1305" i="13"/>
  <c r="I1304" i="13"/>
  <c r="I1303" i="13"/>
  <c r="I1302" i="13"/>
  <c r="I1301" i="13"/>
  <c r="I1300" i="13"/>
  <c r="I1299" i="13"/>
  <c r="I1298" i="13"/>
  <c r="I1297" i="13"/>
  <c r="I1296" i="13"/>
  <c r="I1295" i="13"/>
  <c r="I1294" i="13"/>
  <c r="I1293" i="13"/>
  <c r="I1292" i="13"/>
  <c r="I1291" i="13"/>
  <c r="I1290" i="13"/>
  <c r="I1289" i="13"/>
  <c r="I1288" i="13"/>
  <c r="I1287" i="13"/>
  <c r="I1286" i="13"/>
  <c r="I1285" i="13"/>
  <c r="I1284" i="13"/>
  <c r="I1283" i="13"/>
  <c r="I1282" i="13"/>
  <c r="I1281" i="13"/>
  <c r="I1280" i="13"/>
  <c r="I1279" i="13"/>
  <c r="I1278" i="13"/>
  <c r="I1277" i="13"/>
  <c r="I1276" i="13"/>
  <c r="I1275" i="13"/>
  <c r="I1274" i="13"/>
  <c r="I1273" i="13"/>
  <c r="I1272" i="13"/>
  <c r="I1271" i="13"/>
  <c r="I1270" i="13"/>
  <c r="I1269" i="13"/>
  <c r="I1268" i="13"/>
  <c r="I1267" i="13"/>
  <c r="I1266" i="13"/>
  <c r="I1265" i="13"/>
  <c r="I1264" i="13"/>
  <c r="I1263" i="13"/>
  <c r="I1262" i="13"/>
  <c r="I1261" i="13"/>
  <c r="I1260" i="13"/>
  <c r="I1259" i="13"/>
  <c r="I1258" i="13"/>
  <c r="I1257" i="13"/>
  <c r="I1256" i="13"/>
  <c r="I1255" i="13"/>
  <c r="I1254" i="13"/>
  <c r="I1253" i="13"/>
  <c r="I1252" i="13"/>
  <c r="I1251" i="13"/>
  <c r="I1250" i="13"/>
  <c r="I1249" i="13"/>
  <c r="I1248" i="13"/>
  <c r="I1247" i="13"/>
  <c r="I1246" i="13"/>
  <c r="I1245" i="13"/>
  <c r="I1244" i="13"/>
  <c r="I1243" i="13"/>
  <c r="I1242" i="13"/>
  <c r="I1241" i="13"/>
  <c r="I1240" i="13"/>
  <c r="I1239" i="13"/>
  <c r="I1238" i="13"/>
  <c r="I1237" i="13"/>
  <c r="I1236" i="13"/>
  <c r="I1235" i="13"/>
  <c r="I1234" i="13"/>
  <c r="I1233" i="13"/>
  <c r="I1232" i="13"/>
  <c r="I1231" i="13"/>
  <c r="I1230" i="13"/>
  <c r="I1229" i="13"/>
  <c r="I1228" i="13"/>
  <c r="I1227" i="13"/>
  <c r="I1226" i="13"/>
  <c r="I1225" i="13"/>
  <c r="I1224" i="13"/>
  <c r="I1223" i="13"/>
  <c r="I1222" i="13"/>
  <c r="I1221" i="13"/>
  <c r="I1220" i="13"/>
  <c r="I1219" i="13"/>
  <c r="I1218" i="13"/>
  <c r="I1217" i="13"/>
  <c r="I1216" i="13"/>
  <c r="I1215" i="13"/>
  <c r="I1214" i="13"/>
  <c r="I1213" i="13"/>
  <c r="I1212" i="13"/>
  <c r="I1211" i="13"/>
  <c r="I1210" i="13"/>
  <c r="I1209" i="13"/>
  <c r="I1208" i="13"/>
  <c r="I1207" i="13"/>
  <c r="I1206" i="13"/>
  <c r="I1205" i="13"/>
  <c r="I1204" i="13"/>
  <c r="I1203" i="13"/>
  <c r="I1202" i="13"/>
  <c r="I1201" i="13"/>
  <c r="I1200" i="13"/>
  <c r="I1199" i="13"/>
  <c r="I1198" i="13"/>
  <c r="I1197" i="13"/>
  <c r="I1196" i="13"/>
  <c r="I1195" i="13"/>
  <c r="I1194" i="13"/>
  <c r="I1193" i="13"/>
  <c r="I1192" i="13"/>
  <c r="I1191" i="13"/>
  <c r="I1190" i="13"/>
  <c r="I1189" i="13"/>
  <c r="I1188" i="13"/>
  <c r="I1187" i="13"/>
  <c r="I1186" i="13"/>
  <c r="I1185" i="13"/>
  <c r="I1184" i="13"/>
  <c r="I1183" i="13"/>
  <c r="I1182" i="13"/>
  <c r="I1181" i="13"/>
  <c r="I1180" i="13"/>
  <c r="I1179" i="13"/>
  <c r="I1178" i="13"/>
  <c r="I1177" i="13"/>
  <c r="I1176" i="13"/>
  <c r="I1175" i="13"/>
  <c r="I1174" i="13"/>
  <c r="I1173" i="13"/>
  <c r="I1172" i="13"/>
  <c r="I1171" i="13"/>
  <c r="I1170" i="13"/>
  <c r="I1169" i="13"/>
  <c r="I1168" i="13"/>
  <c r="I1167" i="13"/>
  <c r="I1166" i="13"/>
  <c r="I1165" i="13"/>
  <c r="I1164" i="13"/>
  <c r="I1163" i="13"/>
  <c r="I1162" i="13"/>
  <c r="I1161" i="13"/>
  <c r="I1160" i="13"/>
  <c r="I1159" i="13"/>
  <c r="I1158" i="13"/>
  <c r="I1157" i="13"/>
  <c r="I1156" i="13"/>
  <c r="I1155" i="13"/>
  <c r="I1154" i="13"/>
  <c r="I1153" i="13"/>
  <c r="I1152" i="13"/>
  <c r="I1151" i="13"/>
  <c r="I1150" i="13"/>
  <c r="I1149" i="13"/>
  <c r="I1148" i="13"/>
  <c r="I1147" i="13"/>
  <c r="I1146" i="13"/>
  <c r="I1145" i="13"/>
  <c r="I1144" i="13"/>
  <c r="I1143" i="13"/>
  <c r="I1142" i="13"/>
  <c r="I1141" i="13"/>
  <c r="I1140" i="13"/>
  <c r="I1139" i="13"/>
  <c r="I1138" i="13"/>
  <c r="I1137" i="13"/>
  <c r="I1136" i="13"/>
  <c r="I1135" i="13"/>
  <c r="I1134" i="13"/>
  <c r="I1133" i="13"/>
  <c r="I1132" i="13"/>
  <c r="I1131" i="13"/>
  <c r="I1130" i="13"/>
  <c r="I1129" i="13"/>
  <c r="I1128" i="13"/>
  <c r="I1127" i="13"/>
  <c r="I1126" i="13"/>
  <c r="I1125" i="13"/>
  <c r="I1124" i="13"/>
  <c r="I1123" i="13"/>
  <c r="I1122" i="13"/>
  <c r="I1121" i="13"/>
  <c r="I1120" i="13"/>
  <c r="I1119" i="13"/>
  <c r="I1118" i="13"/>
  <c r="I1117" i="13"/>
  <c r="I1116" i="13"/>
  <c r="I1115" i="13"/>
  <c r="I1114" i="13"/>
  <c r="I1113" i="13"/>
  <c r="I1112" i="13"/>
  <c r="I1111" i="13"/>
  <c r="I1110" i="13"/>
  <c r="I1109" i="13"/>
  <c r="I1108" i="13"/>
  <c r="I1107" i="13"/>
  <c r="I1106" i="13"/>
  <c r="I1105" i="13"/>
  <c r="I1104" i="13"/>
  <c r="I1103" i="13"/>
  <c r="I1102" i="13"/>
  <c r="I1101" i="13"/>
  <c r="I1100" i="13"/>
  <c r="I1099" i="13"/>
  <c r="I1098" i="13"/>
  <c r="I1097" i="13"/>
  <c r="I1096" i="13"/>
  <c r="I1095" i="13"/>
  <c r="I1094" i="13"/>
  <c r="I1093" i="13"/>
  <c r="I1092" i="13"/>
  <c r="I1091" i="13"/>
  <c r="I1090" i="13"/>
  <c r="I1089" i="13"/>
  <c r="I1088" i="13"/>
  <c r="I1087" i="13"/>
  <c r="I1086" i="13"/>
  <c r="I1085" i="13"/>
  <c r="I1084" i="13"/>
  <c r="I1083" i="13"/>
  <c r="I1082" i="13"/>
  <c r="I1081" i="13"/>
  <c r="I1080" i="13"/>
  <c r="I1079" i="13"/>
  <c r="I1078" i="13"/>
  <c r="I1077" i="13"/>
  <c r="I1076" i="13"/>
  <c r="I1075" i="13"/>
  <c r="I1074" i="13"/>
  <c r="I1073" i="13"/>
  <c r="I1072" i="13"/>
  <c r="I1071" i="13"/>
  <c r="I1070" i="13"/>
  <c r="I1069" i="13"/>
  <c r="I1068" i="13"/>
  <c r="I1067" i="13"/>
  <c r="I1066" i="13"/>
  <c r="I1065" i="13"/>
  <c r="I1064" i="13"/>
  <c r="I1063" i="13"/>
  <c r="I1062" i="13"/>
  <c r="I1061" i="13"/>
  <c r="I1060" i="13"/>
  <c r="I1059" i="13"/>
  <c r="I1058" i="13"/>
  <c r="I1057" i="13"/>
  <c r="I1056" i="13"/>
  <c r="I1055" i="13"/>
  <c r="I1054" i="13"/>
  <c r="I1053" i="13"/>
  <c r="I1052" i="13"/>
  <c r="I1051" i="13"/>
  <c r="I1050" i="13"/>
  <c r="I1049" i="13"/>
  <c r="I1048" i="13"/>
  <c r="I1047" i="13"/>
  <c r="I1046" i="13"/>
  <c r="I1045" i="13"/>
  <c r="I1044" i="13"/>
  <c r="I1043" i="13"/>
  <c r="I1042" i="13"/>
  <c r="I1041" i="13"/>
  <c r="I1040" i="13"/>
  <c r="I1039" i="13"/>
  <c r="I1038" i="13"/>
  <c r="I1037" i="13"/>
  <c r="I1036" i="13"/>
  <c r="I1035" i="13"/>
  <c r="I1034" i="13"/>
  <c r="I1033" i="13"/>
  <c r="I1032" i="13"/>
  <c r="I1031" i="13"/>
  <c r="I1030" i="13"/>
  <c r="I1029" i="13"/>
  <c r="I1028" i="13"/>
  <c r="I1027" i="13"/>
  <c r="I1026" i="13"/>
  <c r="I1025" i="13"/>
  <c r="I1024" i="13"/>
  <c r="I1023" i="13"/>
  <c r="I1022" i="13"/>
  <c r="I1021" i="13"/>
  <c r="I1020" i="13"/>
  <c r="I1019" i="13"/>
  <c r="I1018" i="13"/>
  <c r="I1017" i="13"/>
  <c r="I1016" i="13"/>
  <c r="I1015" i="13"/>
  <c r="I1014" i="13"/>
  <c r="I1013" i="13"/>
  <c r="I1012" i="13"/>
  <c r="I1011" i="13"/>
  <c r="I1010" i="13"/>
  <c r="I1009" i="13"/>
  <c r="I1008" i="13"/>
  <c r="I1007" i="13"/>
  <c r="I1006" i="13"/>
  <c r="I1005" i="13"/>
  <c r="I1004" i="13"/>
  <c r="I1003" i="13"/>
  <c r="I1002" i="13"/>
  <c r="I1001" i="13"/>
  <c r="I1000" i="13"/>
  <c r="I999" i="13"/>
  <c r="I998" i="13"/>
  <c r="I997" i="13"/>
  <c r="I996" i="13"/>
  <c r="I995" i="13"/>
  <c r="I994" i="13"/>
  <c r="I993" i="13"/>
  <c r="I992" i="13"/>
  <c r="I991" i="13"/>
  <c r="I990" i="13"/>
  <c r="I989" i="13"/>
  <c r="I988" i="13"/>
  <c r="I987" i="13"/>
  <c r="I986" i="13"/>
  <c r="I985" i="13"/>
  <c r="I984" i="13"/>
  <c r="I983" i="13"/>
  <c r="I982" i="13"/>
  <c r="I981" i="13"/>
  <c r="I980" i="13"/>
  <c r="I979" i="13"/>
  <c r="I978" i="13"/>
  <c r="I977" i="13"/>
  <c r="I976" i="13"/>
  <c r="I975" i="13"/>
  <c r="I974" i="13"/>
  <c r="I973" i="13"/>
  <c r="I972" i="13"/>
  <c r="I971" i="13"/>
  <c r="I970" i="13"/>
  <c r="I969" i="13"/>
  <c r="I968" i="13"/>
  <c r="I967" i="13"/>
  <c r="I966" i="13"/>
  <c r="I965" i="13"/>
  <c r="I964" i="13"/>
  <c r="I963" i="13"/>
  <c r="I962" i="13"/>
  <c r="I961" i="13"/>
  <c r="I960" i="13"/>
  <c r="I959" i="13"/>
  <c r="I958" i="13"/>
  <c r="I957" i="13"/>
  <c r="I956" i="13"/>
  <c r="I955" i="13"/>
  <c r="I954" i="13"/>
  <c r="I953" i="13"/>
  <c r="I952" i="13"/>
  <c r="I951" i="13"/>
  <c r="I950" i="13"/>
  <c r="I949" i="13"/>
  <c r="I948" i="13"/>
  <c r="I947" i="13"/>
  <c r="I946" i="13"/>
  <c r="I945" i="13"/>
  <c r="I944" i="13"/>
  <c r="I943" i="13"/>
  <c r="I942" i="13"/>
  <c r="I941" i="13"/>
  <c r="I940" i="13"/>
  <c r="I939" i="13"/>
  <c r="I938" i="13"/>
  <c r="I937" i="13"/>
  <c r="I936" i="13"/>
  <c r="I935" i="13"/>
  <c r="I934" i="13"/>
  <c r="I933" i="13"/>
  <c r="I932" i="13"/>
  <c r="I931" i="13"/>
  <c r="I930" i="13"/>
  <c r="I929" i="13"/>
  <c r="I928" i="13"/>
  <c r="I927" i="13"/>
  <c r="I926" i="13"/>
  <c r="I925" i="13"/>
  <c r="I924" i="13"/>
  <c r="I923" i="13"/>
  <c r="I922" i="13"/>
  <c r="I921" i="13"/>
  <c r="I920" i="13"/>
  <c r="I919" i="13"/>
  <c r="I918" i="13"/>
  <c r="I917" i="13"/>
  <c r="I916" i="13"/>
  <c r="I915" i="13"/>
  <c r="I914" i="13"/>
  <c r="I913" i="13"/>
  <c r="I912" i="13"/>
  <c r="I911" i="13"/>
  <c r="I910" i="13"/>
  <c r="I909" i="13"/>
  <c r="I908" i="13"/>
  <c r="I907" i="13"/>
  <c r="I906" i="13"/>
  <c r="I905" i="13"/>
  <c r="I904" i="13"/>
  <c r="I903" i="13"/>
  <c r="I902" i="13"/>
  <c r="I901" i="13"/>
  <c r="I900" i="13"/>
  <c r="I899" i="13"/>
  <c r="I898" i="13"/>
  <c r="I897" i="13"/>
  <c r="I896" i="13"/>
  <c r="I895" i="13"/>
  <c r="I894" i="13"/>
  <c r="I893" i="13"/>
  <c r="I892" i="13"/>
  <c r="I891" i="13"/>
  <c r="I890" i="13"/>
  <c r="I889" i="13"/>
  <c r="I888" i="13"/>
  <c r="I887" i="13"/>
  <c r="I886" i="13"/>
  <c r="I885" i="13"/>
  <c r="I884" i="13"/>
  <c r="I883" i="13"/>
  <c r="I882" i="13"/>
  <c r="I881" i="13"/>
  <c r="I880" i="13"/>
  <c r="I879" i="13"/>
  <c r="I878" i="13"/>
  <c r="I877" i="13"/>
  <c r="I876" i="13"/>
  <c r="I875" i="13"/>
  <c r="I874" i="13"/>
  <c r="I873" i="13"/>
  <c r="I872" i="13"/>
  <c r="I871" i="13"/>
  <c r="I870" i="13"/>
  <c r="I869" i="13"/>
  <c r="I868" i="13"/>
  <c r="I867" i="13"/>
  <c r="I866" i="13"/>
  <c r="I865" i="13"/>
  <c r="I864" i="13"/>
  <c r="I863" i="13"/>
  <c r="I862" i="13"/>
  <c r="I861" i="13"/>
  <c r="I860" i="13"/>
  <c r="I859" i="13"/>
  <c r="I858" i="13"/>
  <c r="I857" i="13"/>
  <c r="I856" i="13"/>
  <c r="I855" i="13"/>
  <c r="I854" i="13"/>
  <c r="I853" i="13"/>
  <c r="I852" i="13"/>
  <c r="I851" i="13"/>
  <c r="I850" i="13"/>
  <c r="I849" i="13"/>
  <c r="I848" i="13"/>
  <c r="I847" i="13"/>
  <c r="I846" i="13"/>
  <c r="I845" i="13"/>
  <c r="I844" i="13"/>
  <c r="I843" i="13"/>
  <c r="I842" i="13"/>
  <c r="I841" i="13"/>
  <c r="I840" i="13"/>
  <c r="I839" i="13"/>
  <c r="I838" i="13"/>
  <c r="I837" i="13"/>
  <c r="I836" i="13"/>
  <c r="I835" i="13"/>
  <c r="I834" i="13"/>
  <c r="I833" i="13"/>
  <c r="I832" i="13"/>
  <c r="I831" i="13"/>
  <c r="I830" i="13"/>
  <c r="I829" i="13"/>
  <c r="I828" i="13"/>
  <c r="I827" i="13"/>
  <c r="I826" i="13"/>
  <c r="I825" i="13"/>
  <c r="I824" i="13"/>
  <c r="I823" i="13"/>
  <c r="I822" i="13"/>
  <c r="I821" i="13"/>
  <c r="I820" i="13"/>
  <c r="I819" i="13"/>
  <c r="I818" i="13"/>
  <c r="I817" i="13"/>
  <c r="I816" i="13"/>
  <c r="I815" i="13"/>
  <c r="I814" i="13"/>
  <c r="I813" i="13"/>
  <c r="I812" i="13"/>
  <c r="I811" i="13"/>
  <c r="I810" i="13"/>
  <c r="I809" i="13"/>
  <c r="I808" i="13"/>
  <c r="I807" i="13"/>
  <c r="I806" i="13"/>
  <c r="I805" i="13"/>
  <c r="I804" i="13"/>
  <c r="I803" i="13"/>
  <c r="I802" i="13"/>
  <c r="I801" i="13"/>
  <c r="I800" i="13"/>
  <c r="I799" i="13"/>
  <c r="I798" i="13"/>
  <c r="I797" i="13"/>
  <c r="I796" i="13"/>
  <c r="I795" i="13"/>
  <c r="I794" i="13"/>
  <c r="I793" i="13"/>
  <c r="I792" i="13"/>
  <c r="I791" i="13"/>
  <c r="I790" i="13"/>
  <c r="I789" i="13"/>
  <c r="I788" i="13"/>
  <c r="I787" i="13"/>
  <c r="I786" i="13"/>
  <c r="I785" i="13"/>
  <c r="I784" i="13"/>
  <c r="I783" i="13"/>
  <c r="I782" i="13"/>
  <c r="I781" i="13"/>
  <c r="I780" i="13"/>
  <c r="I779" i="13"/>
  <c r="I778" i="13"/>
  <c r="I777" i="13"/>
  <c r="I776" i="13"/>
  <c r="I775" i="13"/>
  <c r="I774" i="13"/>
  <c r="I773" i="13"/>
  <c r="I772" i="13"/>
  <c r="I771" i="13"/>
  <c r="I770" i="13"/>
  <c r="I769" i="13"/>
  <c r="I768" i="13"/>
  <c r="I767" i="13"/>
  <c r="I766" i="13"/>
  <c r="I765" i="13"/>
  <c r="I764" i="13"/>
  <c r="I763" i="13"/>
  <c r="I762" i="13"/>
  <c r="I761" i="13"/>
  <c r="I760" i="13"/>
  <c r="I759" i="13"/>
  <c r="I758" i="13"/>
  <c r="I757" i="13"/>
  <c r="I756" i="13"/>
  <c r="I755" i="13"/>
  <c r="I754" i="13"/>
  <c r="I753" i="13"/>
  <c r="I752" i="13"/>
  <c r="I751" i="13"/>
  <c r="I750" i="13"/>
  <c r="I749" i="13"/>
  <c r="I748" i="13"/>
  <c r="I747" i="13"/>
  <c r="I746" i="13"/>
  <c r="I745" i="13"/>
  <c r="I744" i="13"/>
  <c r="I743" i="13"/>
  <c r="I742" i="13"/>
  <c r="I741" i="13"/>
  <c r="I740" i="13"/>
  <c r="I739" i="13"/>
  <c r="I738" i="13"/>
  <c r="I737" i="13"/>
  <c r="I736" i="13"/>
  <c r="I735" i="13"/>
  <c r="I734" i="13"/>
  <c r="I733" i="13"/>
  <c r="I732" i="13"/>
  <c r="I731" i="13"/>
  <c r="I730" i="13"/>
  <c r="I729" i="13"/>
  <c r="I728" i="13"/>
  <c r="I727" i="13"/>
  <c r="I726" i="13"/>
  <c r="I725" i="13"/>
  <c r="I724" i="13"/>
  <c r="I723" i="13"/>
  <c r="I722" i="13"/>
  <c r="I721" i="13"/>
  <c r="I720" i="13"/>
  <c r="I719" i="13"/>
  <c r="I718" i="13"/>
  <c r="I717" i="13"/>
  <c r="I716" i="13"/>
  <c r="I715" i="13"/>
  <c r="I714" i="13"/>
  <c r="I713" i="13"/>
  <c r="I712" i="13"/>
  <c r="I711" i="13"/>
  <c r="I710" i="13"/>
  <c r="I709" i="13"/>
  <c r="I708" i="13"/>
  <c r="I707" i="13"/>
  <c r="I706" i="13"/>
  <c r="I705" i="13"/>
  <c r="I704" i="13"/>
  <c r="I703" i="13"/>
  <c r="I702" i="13"/>
  <c r="I701" i="13"/>
  <c r="I700" i="13"/>
  <c r="I699" i="13"/>
  <c r="I698" i="13"/>
  <c r="I697" i="13"/>
  <c r="I696" i="13"/>
  <c r="I695" i="13"/>
  <c r="I694" i="13"/>
  <c r="I693" i="13"/>
  <c r="I692" i="13"/>
  <c r="I691" i="13"/>
  <c r="I690" i="13"/>
  <c r="I689" i="13"/>
  <c r="I688" i="13"/>
  <c r="I687" i="13"/>
  <c r="I686" i="13"/>
  <c r="I685" i="13"/>
  <c r="I684" i="13"/>
  <c r="I683" i="13"/>
  <c r="I682" i="13"/>
  <c r="I681" i="13"/>
  <c r="I680" i="13"/>
  <c r="I679" i="13"/>
  <c r="I678" i="13"/>
  <c r="I677" i="13"/>
  <c r="I676" i="13"/>
  <c r="I675" i="13"/>
  <c r="I674" i="13"/>
  <c r="I673" i="13"/>
  <c r="I672" i="13"/>
  <c r="I671" i="13"/>
  <c r="I670" i="13"/>
  <c r="I669" i="13"/>
  <c r="I668" i="13"/>
  <c r="I667" i="13"/>
  <c r="I666" i="13"/>
  <c r="I665" i="13"/>
  <c r="I664" i="13"/>
  <c r="I663" i="13"/>
  <c r="I662" i="13"/>
  <c r="I661" i="13"/>
  <c r="I660" i="13"/>
  <c r="I659" i="13"/>
  <c r="I658" i="13"/>
  <c r="I657" i="13"/>
  <c r="I656" i="13"/>
  <c r="I655" i="13"/>
  <c r="I654" i="13"/>
  <c r="I653" i="13"/>
  <c r="I652" i="13"/>
  <c r="I651" i="13"/>
  <c r="I650" i="13"/>
  <c r="I649" i="13"/>
  <c r="I648" i="13"/>
  <c r="I647" i="13"/>
  <c r="I646" i="13"/>
  <c r="I645" i="13"/>
  <c r="I644" i="13"/>
  <c r="I643" i="13"/>
  <c r="I642" i="13"/>
  <c r="I641" i="13"/>
  <c r="I640" i="13"/>
  <c r="I639" i="13"/>
  <c r="I638" i="13"/>
  <c r="I637" i="13"/>
  <c r="I636" i="13"/>
  <c r="I635" i="13"/>
  <c r="I634" i="13"/>
  <c r="I633" i="13"/>
  <c r="I632" i="13"/>
  <c r="I631" i="13"/>
  <c r="I630" i="13"/>
  <c r="I629" i="13"/>
  <c r="I628" i="13"/>
  <c r="I627" i="13"/>
  <c r="I626" i="13"/>
  <c r="I625" i="13"/>
  <c r="I624" i="13"/>
  <c r="I623" i="13"/>
  <c r="I622" i="13"/>
  <c r="I621" i="13"/>
  <c r="I620" i="13"/>
  <c r="I619" i="13"/>
  <c r="I618" i="13"/>
  <c r="I617" i="13"/>
  <c r="I616" i="13"/>
  <c r="I615" i="13"/>
  <c r="I614" i="13"/>
  <c r="I613" i="13"/>
  <c r="I612" i="13"/>
  <c r="I611" i="13"/>
  <c r="I610" i="13"/>
  <c r="I609" i="13"/>
  <c r="I608" i="13"/>
  <c r="I607" i="13"/>
  <c r="I606" i="13"/>
  <c r="I605" i="13"/>
  <c r="I604" i="13"/>
  <c r="I603" i="13"/>
  <c r="I602" i="13"/>
  <c r="I601" i="13"/>
  <c r="I600" i="13"/>
  <c r="I599" i="13"/>
  <c r="I598" i="13"/>
  <c r="I597" i="13"/>
  <c r="I596" i="13"/>
  <c r="I595" i="13"/>
  <c r="I594" i="13"/>
  <c r="I593" i="13"/>
  <c r="I592" i="13"/>
  <c r="I591" i="13"/>
  <c r="I590" i="13"/>
  <c r="I589" i="13"/>
  <c r="I588" i="13"/>
  <c r="I587" i="13"/>
  <c r="I586" i="13"/>
  <c r="I585" i="13"/>
  <c r="I584" i="13"/>
  <c r="I583" i="13"/>
  <c r="I582" i="13"/>
  <c r="I581" i="13"/>
  <c r="I580" i="13"/>
  <c r="I579" i="13"/>
  <c r="I578" i="13"/>
  <c r="I577" i="13"/>
  <c r="I576" i="13"/>
  <c r="I575" i="13"/>
  <c r="I574" i="13"/>
  <c r="I573" i="13"/>
  <c r="I572" i="13"/>
  <c r="I571" i="13"/>
  <c r="I570" i="13"/>
  <c r="I569" i="13"/>
  <c r="I568" i="13"/>
  <c r="I567" i="13"/>
  <c r="I566" i="13"/>
  <c r="I565" i="13"/>
  <c r="I564" i="13"/>
  <c r="I563" i="13"/>
  <c r="I562" i="13"/>
  <c r="I561" i="13"/>
  <c r="I560" i="13"/>
  <c r="I559" i="13"/>
  <c r="I558" i="13"/>
  <c r="I557" i="13"/>
  <c r="I556" i="13"/>
  <c r="I555" i="13"/>
  <c r="I554" i="13"/>
  <c r="I553" i="13"/>
  <c r="I552" i="13"/>
  <c r="I551" i="13"/>
  <c r="I550" i="13"/>
  <c r="I549" i="13"/>
  <c r="I548" i="13"/>
  <c r="I547" i="13"/>
  <c r="I546" i="13"/>
  <c r="I545" i="13"/>
  <c r="I544" i="13"/>
  <c r="I543" i="13"/>
  <c r="I542" i="13"/>
  <c r="I541" i="13"/>
  <c r="I540" i="13"/>
  <c r="I539" i="13"/>
  <c r="I538" i="13"/>
  <c r="I537" i="13"/>
  <c r="I536" i="13"/>
  <c r="I535" i="13"/>
  <c r="I534" i="13"/>
  <c r="I533" i="13"/>
  <c r="I532" i="13"/>
  <c r="I531" i="13"/>
  <c r="I530" i="13"/>
  <c r="I529" i="13"/>
  <c r="I528" i="13"/>
  <c r="I527" i="13"/>
  <c r="I526" i="13"/>
  <c r="I525" i="13"/>
  <c r="I524" i="13"/>
  <c r="I523" i="13"/>
  <c r="I522" i="13"/>
  <c r="I521" i="13"/>
  <c r="I520" i="13"/>
  <c r="I519" i="13"/>
  <c r="I518" i="13"/>
  <c r="I517" i="13"/>
  <c r="I516" i="13"/>
  <c r="I515" i="13"/>
  <c r="I514" i="13"/>
  <c r="I513" i="13"/>
  <c r="I512" i="13"/>
  <c r="I511" i="13"/>
  <c r="I510" i="13"/>
  <c r="I509" i="13"/>
  <c r="I508" i="13"/>
  <c r="I507" i="13"/>
  <c r="I506" i="13"/>
  <c r="I505" i="13"/>
  <c r="I504" i="13"/>
  <c r="I503" i="13"/>
  <c r="I502" i="13"/>
  <c r="I501" i="13"/>
  <c r="I500" i="13"/>
  <c r="I499" i="13"/>
  <c r="I498" i="13"/>
  <c r="I497" i="13"/>
  <c r="I496" i="13"/>
  <c r="I495" i="13"/>
  <c r="I494" i="13"/>
  <c r="I493" i="13"/>
  <c r="I492" i="13"/>
  <c r="I491" i="13"/>
  <c r="I490" i="13"/>
  <c r="I489" i="13"/>
  <c r="I488" i="13"/>
  <c r="I487" i="13"/>
  <c r="I486" i="13"/>
  <c r="I485" i="13"/>
  <c r="I484" i="13"/>
  <c r="I483" i="13"/>
  <c r="I482" i="13"/>
  <c r="I481" i="13"/>
  <c r="I480" i="13"/>
  <c r="I479" i="13"/>
  <c r="I478" i="13"/>
  <c r="I477" i="13"/>
  <c r="I476" i="13"/>
  <c r="I475" i="13"/>
  <c r="I474" i="13"/>
  <c r="I473" i="13"/>
  <c r="I472" i="13"/>
  <c r="I471" i="13"/>
  <c r="I470" i="13"/>
  <c r="I469" i="13"/>
  <c r="I468" i="13"/>
  <c r="I467" i="13"/>
  <c r="I466" i="13"/>
  <c r="I465" i="13"/>
  <c r="I464" i="13"/>
  <c r="I463" i="13"/>
  <c r="I462" i="13"/>
  <c r="I461" i="13"/>
  <c r="I460" i="13"/>
  <c r="I459" i="13"/>
  <c r="I458" i="13"/>
  <c r="I457" i="13"/>
  <c r="I456" i="13"/>
  <c r="I455" i="13"/>
  <c r="I454" i="13"/>
  <c r="I453" i="13"/>
  <c r="I452" i="13"/>
  <c r="I451" i="13"/>
  <c r="I450" i="13"/>
  <c r="I449" i="13"/>
  <c r="I448" i="13"/>
  <c r="I447" i="13"/>
  <c r="I446" i="13"/>
  <c r="I445" i="13"/>
  <c r="I444" i="13"/>
  <c r="I443" i="13"/>
  <c r="I442" i="13"/>
  <c r="I441" i="13"/>
  <c r="I440" i="13"/>
  <c r="I439" i="13"/>
  <c r="I438" i="13"/>
  <c r="I437" i="13"/>
  <c r="I436" i="13"/>
  <c r="I435" i="13"/>
  <c r="I434" i="13"/>
  <c r="I433" i="13"/>
  <c r="I432" i="13"/>
  <c r="I431" i="13"/>
  <c r="I430" i="13"/>
  <c r="I429" i="13"/>
  <c r="I428" i="13"/>
  <c r="I427" i="13"/>
  <c r="I426" i="13"/>
  <c r="I425" i="13"/>
  <c r="I424" i="13"/>
  <c r="I423" i="13"/>
  <c r="I422" i="13"/>
  <c r="I421" i="13"/>
  <c r="I420" i="13"/>
  <c r="I419" i="13"/>
  <c r="I418" i="13"/>
  <c r="I417" i="13"/>
  <c r="I416" i="13"/>
  <c r="I415" i="13"/>
  <c r="I414" i="13"/>
  <c r="I413" i="13"/>
  <c r="I412" i="13"/>
  <c r="I411" i="13"/>
  <c r="I410" i="13"/>
  <c r="I409" i="13"/>
  <c r="I408" i="13"/>
  <c r="I407" i="13"/>
  <c r="I406" i="13"/>
  <c r="I405" i="13"/>
  <c r="I404" i="13"/>
  <c r="I403" i="13"/>
  <c r="I402" i="13"/>
  <c r="I401" i="13"/>
  <c r="I400" i="13"/>
  <c r="I399" i="13"/>
  <c r="I398" i="13"/>
  <c r="I397" i="13"/>
  <c r="I396" i="13"/>
  <c r="I395" i="13"/>
  <c r="I394" i="13"/>
  <c r="I393" i="13"/>
  <c r="I392" i="13"/>
  <c r="I391" i="13"/>
  <c r="I390" i="13"/>
  <c r="I389" i="13"/>
  <c r="I388" i="13"/>
  <c r="I387" i="13"/>
  <c r="I386" i="13"/>
  <c r="I385" i="13"/>
  <c r="I384" i="13"/>
  <c r="I383" i="13"/>
  <c r="I382" i="13"/>
  <c r="I381" i="13"/>
  <c r="I380" i="13"/>
  <c r="I379" i="13"/>
  <c r="I378" i="13"/>
  <c r="I377" i="13"/>
  <c r="I376" i="13"/>
  <c r="I375" i="13"/>
  <c r="I374" i="13"/>
  <c r="I373" i="13"/>
  <c r="I372" i="13"/>
  <c r="I371" i="13"/>
  <c r="I370" i="13"/>
  <c r="I369" i="13"/>
  <c r="I368" i="13"/>
  <c r="I367" i="13"/>
  <c r="I366" i="13"/>
  <c r="I365" i="13"/>
  <c r="I364" i="13"/>
  <c r="I363" i="13"/>
  <c r="I362" i="13"/>
  <c r="I361" i="13"/>
  <c r="I360" i="13"/>
  <c r="I359" i="13"/>
  <c r="I358" i="13"/>
  <c r="I357" i="13"/>
  <c r="I356" i="13"/>
  <c r="I355" i="13"/>
  <c r="I354" i="13"/>
  <c r="I353" i="13"/>
  <c r="I352" i="13"/>
  <c r="I351" i="13"/>
  <c r="I350" i="13"/>
  <c r="I349" i="13"/>
  <c r="I348" i="13"/>
  <c r="I347" i="13"/>
  <c r="I346" i="13"/>
  <c r="I345" i="13"/>
  <c r="I344" i="13"/>
  <c r="I343" i="13"/>
  <c r="I342" i="13"/>
  <c r="I341" i="13"/>
  <c r="I340" i="13"/>
  <c r="I339" i="13"/>
  <c r="I338" i="13"/>
  <c r="I337" i="13"/>
  <c r="I336" i="13"/>
  <c r="I335" i="13"/>
  <c r="I334" i="13"/>
  <c r="I333" i="13"/>
  <c r="I332" i="13"/>
  <c r="I331" i="13"/>
  <c r="I330" i="13"/>
  <c r="I329" i="13"/>
  <c r="I328" i="13"/>
  <c r="I327" i="13"/>
  <c r="I326" i="13"/>
  <c r="I325" i="13"/>
  <c r="I324" i="13"/>
  <c r="I323" i="13"/>
  <c r="I322" i="13"/>
  <c r="I321" i="13"/>
  <c r="I320" i="13"/>
  <c r="I319" i="13"/>
  <c r="I318" i="13"/>
  <c r="I317" i="13"/>
  <c r="I316" i="13"/>
  <c r="I315" i="13"/>
  <c r="I314" i="13"/>
  <c r="I313" i="13"/>
  <c r="I312" i="13"/>
  <c r="I311" i="13"/>
  <c r="I310" i="13"/>
  <c r="I309" i="13"/>
  <c r="I308" i="13"/>
  <c r="I307" i="13"/>
  <c r="I306" i="13"/>
  <c r="I305" i="13"/>
  <c r="I304" i="13"/>
  <c r="I303" i="13"/>
  <c r="I302" i="13"/>
  <c r="I301" i="13"/>
  <c r="I300" i="13"/>
  <c r="I299" i="13"/>
  <c r="I298" i="13"/>
  <c r="I297" i="13"/>
  <c r="I296" i="13"/>
  <c r="I295" i="13"/>
  <c r="I294" i="13"/>
  <c r="I293" i="13"/>
  <c r="I292" i="13"/>
  <c r="I291" i="13"/>
  <c r="I290" i="13"/>
  <c r="I289" i="13"/>
  <c r="I288" i="13"/>
  <c r="I287" i="13"/>
  <c r="I286" i="13"/>
  <c r="I285" i="13"/>
  <c r="I284" i="13"/>
  <c r="I283" i="13"/>
  <c r="I282" i="13"/>
  <c r="I281" i="13"/>
  <c r="I280" i="13"/>
  <c r="I279" i="13"/>
  <c r="I278" i="13"/>
  <c r="I277" i="13"/>
  <c r="I276" i="13"/>
  <c r="I275" i="13"/>
  <c r="I274" i="13"/>
  <c r="I273" i="13"/>
  <c r="I272" i="13"/>
  <c r="I271" i="13"/>
  <c r="I270" i="13"/>
  <c r="I269" i="13"/>
  <c r="I268" i="13"/>
  <c r="I267" i="13"/>
  <c r="I266" i="13"/>
  <c r="I265" i="13"/>
  <c r="I264" i="13"/>
  <c r="I263" i="13"/>
  <c r="I262" i="13"/>
  <c r="I261" i="13"/>
  <c r="I260" i="13"/>
  <c r="I259" i="13"/>
  <c r="I258" i="13"/>
  <c r="I257" i="13"/>
  <c r="I256" i="13"/>
  <c r="I255" i="13"/>
  <c r="I254" i="13"/>
  <c r="I253" i="13"/>
  <c r="I252" i="13"/>
  <c r="I251" i="13"/>
  <c r="I250" i="13"/>
  <c r="I249" i="13"/>
  <c r="I248" i="13"/>
  <c r="I247" i="13"/>
  <c r="I246" i="13"/>
  <c r="I245" i="13"/>
  <c r="I244" i="13"/>
  <c r="I243" i="13"/>
  <c r="I242" i="13"/>
  <c r="I241" i="13"/>
  <c r="I240" i="13"/>
  <c r="I239" i="13"/>
  <c r="I238" i="13"/>
  <c r="I237" i="13"/>
  <c r="I236" i="13"/>
  <c r="I235" i="13"/>
  <c r="I234" i="13"/>
  <c r="I233" i="13"/>
  <c r="I232" i="13"/>
  <c r="I231" i="13"/>
  <c r="I230" i="13"/>
  <c r="I229" i="13"/>
  <c r="I228" i="13"/>
  <c r="I227" i="13"/>
  <c r="I226" i="13"/>
  <c r="I225" i="13"/>
  <c r="I224" i="13"/>
  <c r="I223" i="13"/>
  <c r="I222" i="13"/>
  <c r="I221" i="13"/>
  <c r="I220" i="13"/>
  <c r="I219" i="13"/>
  <c r="I218" i="13"/>
  <c r="I217" i="13"/>
  <c r="I216" i="13"/>
  <c r="I215" i="13"/>
  <c r="I214" i="13"/>
  <c r="I213" i="13"/>
  <c r="I212" i="13"/>
  <c r="I211" i="13"/>
  <c r="I210" i="13"/>
  <c r="I209" i="13"/>
  <c r="I208" i="13"/>
  <c r="I207" i="13"/>
  <c r="I206" i="13"/>
  <c r="I205" i="13"/>
  <c r="I204" i="13"/>
  <c r="I203" i="13"/>
  <c r="I202" i="13"/>
  <c r="I201" i="13"/>
  <c r="I200" i="13"/>
  <c r="I199" i="13"/>
  <c r="I198" i="13"/>
  <c r="I197" i="13"/>
  <c r="I196" i="13"/>
  <c r="I195" i="13"/>
  <c r="I194" i="13"/>
  <c r="I193" i="13"/>
  <c r="I192" i="13"/>
  <c r="I191" i="13"/>
  <c r="I190" i="13"/>
  <c r="I189" i="13"/>
  <c r="I188" i="13"/>
  <c r="I187" i="13"/>
  <c r="I186" i="13"/>
  <c r="I185" i="13"/>
  <c r="I184" i="13"/>
  <c r="I183" i="13"/>
  <c r="I182" i="13"/>
  <c r="I181" i="13"/>
  <c r="I180" i="13"/>
  <c r="I179" i="13"/>
  <c r="I178" i="13"/>
  <c r="I177" i="13"/>
  <c r="I176" i="13"/>
  <c r="I175" i="13"/>
  <c r="I174" i="13"/>
  <c r="I173" i="13"/>
  <c r="I172" i="13"/>
  <c r="I171" i="13"/>
  <c r="I170" i="13"/>
  <c r="I169" i="13"/>
  <c r="I168" i="13"/>
  <c r="I167" i="13"/>
  <c r="I166" i="13"/>
  <c r="I165" i="13"/>
  <c r="I164" i="13"/>
  <c r="I163" i="13"/>
  <c r="I162" i="13"/>
  <c r="I161" i="13"/>
  <c r="I160" i="13"/>
  <c r="I159" i="13"/>
  <c r="I158" i="13"/>
  <c r="I157" i="13"/>
  <c r="I156" i="13"/>
  <c r="I155" i="13"/>
  <c r="I154" i="13"/>
  <c r="I153" i="13"/>
  <c r="I152" i="13"/>
  <c r="I151" i="13"/>
  <c r="I150" i="13"/>
  <c r="I149" i="13"/>
  <c r="I148" i="13"/>
  <c r="I147" i="13"/>
  <c r="I146" i="13"/>
  <c r="I145" i="13"/>
  <c r="I144" i="13"/>
  <c r="I143" i="13"/>
  <c r="I142" i="13"/>
  <c r="I141" i="13"/>
  <c r="I140" i="13"/>
  <c r="I139" i="13"/>
  <c r="I138" i="13"/>
  <c r="I137" i="13"/>
  <c r="I136" i="13"/>
  <c r="I135" i="13"/>
  <c r="I134" i="13"/>
  <c r="I133" i="13"/>
  <c r="I132" i="13"/>
  <c r="I131" i="13"/>
  <c r="I130" i="13"/>
  <c r="I129" i="13"/>
  <c r="I128" i="13"/>
  <c r="I127" i="13"/>
  <c r="I126" i="13"/>
  <c r="I125" i="13"/>
  <c r="I124" i="13"/>
  <c r="I123" i="13"/>
  <c r="I122" i="13"/>
  <c r="I121" i="13"/>
  <c r="I120" i="13"/>
  <c r="I119" i="13"/>
  <c r="I118" i="13"/>
  <c r="I117" i="13"/>
  <c r="I116" i="13"/>
  <c r="I115" i="13"/>
  <c r="I114" i="13"/>
  <c r="I113" i="13"/>
  <c r="I112" i="13"/>
  <c r="I111" i="13"/>
  <c r="I110" i="13"/>
  <c r="I109" i="13"/>
  <c r="I108" i="13"/>
  <c r="I107" i="13"/>
  <c r="I106" i="13"/>
  <c r="I105" i="13"/>
  <c r="I104" i="13"/>
  <c r="I103" i="13"/>
  <c r="I102" i="13"/>
  <c r="I101" i="13"/>
  <c r="I100" i="13"/>
  <c r="I99" i="13"/>
  <c r="I98" i="13"/>
  <c r="I97" i="13"/>
  <c r="I96" i="13"/>
  <c r="I95" i="13"/>
  <c r="I94" i="13"/>
  <c r="I93" i="13"/>
  <c r="I92" i="13"/>
  <c r="I91" i="13"/>
  <c r="I90" i="13"/>
  <c r="I89" i="13"/>
  <c r="I88" i="13"/>
  <c r="I87" i="13"/>
  <c r="I86" i="13"/>
  <c r="I85" i="13"/>
  <c r="I84" i="13"/>
  <c r="I83" i="13"/>
  <c r="I82" i="13"/>
  <c r="I81" i="13"/>
  <c r="I80" i="13"/>
  <c r="I79" i="13"/>
  <c r="I78" i="13"/>
  <c r="I77" i="13"/>
  <c r="I76" i="13"/>
  <c r="I75" i="13"/>
  <c r="I74" i="13"/>
  <c r="I73" i="13"/>
  <c r="I72" i="13"/>
  <c r="I71" i="13"/>
  <c r="I70" i="13"/>
  <c r="I69" i="13"/>
  <c r="I68" i="13"/>
  <c r="I67" i="13"/>
  <c r="I66" i="13"/>
  <c r="I65" i="13"/>
  <c r="I64" i="13"/>
  <c r="I63" i="13"/>
  <c r="I62" i="13"/>
  <c r="I61" i="13"/>
  <c r="I60" i="13"/>
  <c r="I59" i="13"/>
  <c r="I58" i="13"/>
  <c r="I57" i="13"/>
  <c r="I56" i="13"/>
  <c r="I55" i="13"/>
  <c r="I54" i="13"/>
  <c r="I53" i="13"/>
  <c r="I52" i="13"/>
  <c r="I51" i="13"/>
  <c r="I50" i="13"/>
  <c r="I49" i="13"/>
  <c r="I48" i="13"/>
  <c r="I47" i="13"/>
  <c r="I46" i="13"/>
  <c r="I45" i="13"/>
  <c r="I44" i="13"/>
  <c r="I43" i="13"/>
  <c r="I42" i="13"/>
  <c r="I41" i="13"/>
  <c r="I40" i="13"/>
  <c r="I39" i="13"/>
  <c r="I38" i="13"/>
  <c r="I37" i="13"/>
  <c r="I36" i="13"/>
  <c r="I35" i="13"/>
  <c r="I34" i="13"/>
  <c r="I33" i="13"/>
  <c r="I32" i="13"/>
  <c r="I31" i="13"/>
  <c r="I30" i="13"/>
  <c r="I29" i="13"/>
  <c r="I28" i="13"/>
  <c r="I27" i="13"/>
  <c r="I26" i="13"/>
  <c r="I25" i="13"/>
  <c r="I24" i="13"/>
  <c r="I23" i="13"/>
  <c r="I22" i="13"/>
  <c r="I21" i="13"/>
  <c r="I20" i="13"/>
  <c r="I19" i="13"/>
  <c r="I18" i="13"/>
  <c r="I17" i="13"/>
  <c r="I16" i="13"/>
  <c r="I15" i="13"/>
  <c r="I14" i="13"/>
  <c r="I13" i="13"/>
  <c r="I12" i="13"/>
  <c r="I11" i="13"/>
  <c r="I10" i="13"/>
  <c r="I9" i="13"/>
  <c r="I8" i="13"/>
  <c r="I7" i="13"/>
  <c r="I6" i="13"/>
  <c r="I5" i="13"/>
  <c r="I4" i="13"/>
  <c r="I3" i="13"/>
  <c r="I2" i="13"/>
  <c r="I3841" i="12"/>
  <c r="I3840" i="12"/>
  <c r="I3839" i="12"/>
  <c r="I3838" i="12"/>
  <c r="I3837" i="12"/>
  <c r="I3836" i="12"/>
  <c r="I3835" i="12"/>
  <c r="I3834" i="12"/>
  <c r="I3833" i="12"/>
  <c r="I3832" i="12"/>
  <c r="I3831" i="12"/>
  <c r="I3830" i="12"/>
  <c r="I3829" i="12"/>
  <c r="I3828" i="12"/>
  <c r="I3827" i="12"/>
  <c r="I3826" i="12"/>
  <c r="I3825" i="12"/>
  <c r="I3824" i="12"/>
  <c r="I3823" i="12"/>
  <c r="I3822" i="12"/>
  <c r="I3821" i="12"/>
  <c r="I3820" i="12"/>
  <c r="I3819" i="12"/>
  <c r="I3818" i="12"/>
  <c r="I3817" i="12"/>
  <c r="I3816" i="12"/>
  <c r="I3815" i="12"/>
  <c r="I3814" i="12"/>
  <c r="I3813" i="12"/>
  <c r="I3812" i="12"/>
  <c r="I3811" i="12"/>
  <c r="I3810" i="12"/>
  <c r="I3809" i="12"/>
  <c r="I3808" i="12"/>
  <c r="I3807" i="12"/>
  <c r="I3806" i="12"/>
  <c r="I3805" i="12"/>
  <c r="I3804" i="12"/>
  <c r="I3803" i="12"/>
  <c r="I3802" i="12"/>
  <c r="I3801" i="12"/>
  <c r="I3800" i="12"/>
  <c r="I3799" i="12"/>
  <c r="I3798" i="12"/>
  <c r="I3797" i="12"/>
  <c r="I3796" i="12"/>
  <c r="I3795" i="12"/>
  <c r="I3794" i="12"/>
  <c r="I3793" i="12"/>
  <c r="I3792" i="12"/>
  <c r="I3791" i="12"/>
  <c r="I3790" i="12"/>
  <c r="I3789" i="12"/>
  <c r="I3788" i="12"/>
  <c r="I3787" i="12"/>
  <c r="I3786" i="12"/>
  <c r="I3785" i="12"/>
  <c r="I3784" i="12"/>
  <c r="I3783" i="12"/>
  <c r="I3782" i="12"/>
  <c r="I3781" i="12"/>
  <c r="I3780" i="12"/>
  <c r="I3779" i="12"/>
  <c r="I3778" i="12"/>
  <c r="I3777" i="12"/>
  <c r="I3776" i="12"/>
  <c r="I3775" i="12"/>
  <c r="I3774" i="12"/>
  <c r="I3773" i="12"/>
  <c r="I3772" i="12"/>
  <c r="I3771" i="12"/>
  <c r="I3770" i="12"/>
  <c r="I3769" i="12"/>
  <c r="I3768" i="12"/>
  <c r="I3767" i="12"/>
  <c r="I3766" i="12"/>
  <c r="I3765" i="12"/>
  <c r="I3764" i="12"/>
  <c r="I3763" i="12"/>
  <c r="I3762" i="12"/>
  <c r="I3761" i="12"/>
  <c r="I3760" i="12"/>
  <c r="I3759" i="12"/>
  <c r="I3758" i="12"/>
  <c r="I3757" i="12"/>
  <c r="I3756" i="12"/>
  <c r="I3755" i="12"/>
  <c r="I3754" i="12"/>
  <c r="I3753" i="12"/>
  <c r="I3752" i="12"/>
  <c r="I3751" i="12"/>
  <c r="I3750" i="12"/>
  <c r="I3749" i="12"/>
  <c r="I3748" i="12"/>
  <c r="I3747" i="12"/>
  <c r="I3746" i="12"/>
  <c r="I3745" i="12"/>
  <c r="I3744" i="12"/>
  <c r="I3743" i="12"/>
  <c r="I3742" i="12"/>
  <c r="I3741" i="12"/>
  <c r="I3740" i="12"/>
  <c r="I3739" i="12"/>
  <c r="I3738" i="12"/>
  <c r="I3737" i="12"/>
  <c r="I3736" i="12"/>
  <c r="I3735" i="12"/>
  <c r="I3734" i="12"/>
  <c r="I3733" i="12"/>
  <c r="I3732" i="12"/>
  <c r="I3731" i="12"/>
  <c r="I3730" i="12"/>
  <c r="I3729" i="12"/>
  <c r="I3728" i="12"/>
  <c r="I3727" i="12"/>
  <c r="I3726" i="12"/>
  <c r="I3725" i="12"/>
  <c r="I3724" i="12"/>
  <c r="I3723" i="12"/>
  <c r="I3722" i="12"/>
  <c r="I3721" i="12"/>
  <c r="I3720" i="12"/>
  <c r="I3719" i="12"/>
  <c r="I3718" i="12"/>
  <c r="I3717" i="12"/>
  <c r="I3716" i="12"/>
  <c r="I3715" i="12"/>
  <c r="I3714" i="12"/>
  <c r="I3713" i="12"/>
  <c r="I3712" i="12"/>
  <c r="I3711" i="12"/>
  <c r="I3710" i="12"/>
  <c r="I3709" i="12"/>
  <c r="I3708" i="12"/>
  <c r="I3707" i="12"/>
  <c r="I3706" i="12"/>
  <c r="I3705" i="12"/>
  <c r="I3704" i="12"/>
  <c r="I3703" i="12"/>
  <c r="I3702" i="12"/>
  <c r="I3701" i="12"/>
  <c r="I3700" i="12"/>
  <c r="I3699" i="12"/>
  <c r="I3698" i="12"/>
  <c r="I3697" i="12"/>
  <c r="I3696" i="12"/>
  <c r="I3695" i="12"/>
  <c r="I3694" i="12"/>
  <c r="I3693" i="12"/>
  <c r="I3692" i="12"/>
  <c r="I3691" i="12"/>
  <c r="I3690" i="12"/>
  <c r="I3689" i="12"/>
  <c r="I3688" i="12"/>
  <c r="I3687" i="12"/>
  <c r="I3686" i="12"/>
  <c r="I3685" i="12"/>
  <c r="I3684" i="12"/>
  <c r="I3683" i="12"/>
  <c r="I3682" i="12"/>
  <c r="I3681" i="12"/>
  <c r="I3680" i="12"/>
  <c r="I3679" i="12"/>
  <c r="I3678" i="12"/>
  <c r="I3677" i="12"/>
  <c r="I3676" i="12"/>
  <c r="I3675" i="12"/>
  <c r="I3674" i="12"/>
  <c r="I3673" i="12"/>
  <c r="I3672" i="12"/>
  <c r="I3671" i="12"/>
  <c r="I3670" i="12"/>
  <c r="I3669" i="12"/>
  <c r="I3668" i="12"/>
  <c r="I3667" i="12"/>
  <c r="I3666" i="12"/>
  <c r="I3665" i="12"/>
  <c r="I3664" i="12"/>
  <c r="I3663" i="12"/>
  <c r="I3662" i="12"/>
  <c r="I3661" i="12"/>
  <c r="I3660" i="12"/>
  <c r="I3659" i="12"/>
  <c r="I3658" i="12"/>
  <c r="I3657" i="12"/>
  <c r="I3656" i="12"/>
  <c r="I3655" i="12"/>
  <c r="I3654" i="12"/>
  <c r="I3653" i="12"/>
  <c r="I3652" i="12"/>
  <c r="I3651" i="12"/>
  <c r="I3650" i="12"/>
  <c r="I3649" i="12"/>
  <c r="I3648" i="12"/>
  <c r="I3647" i="12"/>
  <c r="I3646" i="12"/>
  <c r="I3645" i="12"/>
  <c r="I3644" i="12"/>
  <c r="I3643" i="12"/>
  <c r="I3642" i="12"/>
  <c r="I3641" i="12"/>
  <c r="I3640" i="12"/>
  <c r="I3639" i="12"/>
  <c r="I3638" i="12"/>
  <c r="I3637" i="12"/>
  <c r="I3636" i="12"/>
  <c r="I3635" i="12"/>
  <c r="I3634" i="12"/>
  <c r="I3633" i="12"/>
  <c r="I3632" i="12"/>
  <c r="I3631" i="12"/>
  <c r="I3630" i="12"/>
  <c r="I3629" i="12"/>
  <c r="I3628" i="12"/>
  <c r="I3627" i="12"/>
  <c r="I3626" i="12"/>
  <c r="I3625" i="12"/>
  <c r="I3624" i="12"/>
  <c r="I3623" i="12"/>
  <c r="I3622" i="12"/>
  <c r="I3621" i="12"/>
  <c r="I3620" i="12"/>
  <c r="I3619" i="12"/>
  <c r="I3618" i="12"/>
  <c r="I3617" i="12"/>
  <c r="I3616" i="12"/>
  <c r="I3615" i="12"/>
  <c r="I3614" i="12"/>
  <c r="I3613" i="12"/>
  <c r="I3612" i="12"/>
  <c r="I3611" i="12"/>
  <c r="I3610" i="12"/>
  <c r="I3609" i="12"/>
  <c r="I3608" i="12"/>
  <c r="I3607" i="12"/>
  <c r="I3606" i="12"/>
  <c r="I3605" i="12"/>
  <c r="I3604" i="12"/>
  <c r="I3603" i="12"/>
  <c r="I3602" i="12"/>
  <c r="I3601" i="12"/>
  <c r="I3600" i="12"/>
  <c r="I3599" i="12"/>
  <c r="I3598" i="12"/>
  <c r="I3597" i="12"/>
  <c r="I3596" i="12"/>
  <c r="I3595" i="12"/>
  <c r="I3594" i="12"/>
  <c r="I3593" i="12"/>
  <c r="I3592" i="12"/>
  <c r="I3591" i="12"/>
  <c r="I3590" i="12"/>
  <c r="I3589" i="12"/>
  <c r="I3588" i="12"/>
  <c r="I3587" i="12"/>
  <c r="I3586" i="12"/>
  <c r="I3585" i="12"/>
  <c r="I3584" i="12"/>
  <c r="I3583" i="12"/>
  <c r="I3582" i="12"/>
  <c r="I3581" i="12"/>
  <c r="I3580" i="12"/>
  <c r="I3579" i="12"/>
  <c r="I3578" i="12"/>
  <c r="I3577" i="12"/>
  <c r="I3576" i="12"/>
  <c r="I3575" i="12"/>
  <c r="I3574" i="12"/>
  <c r="I3573" i="12"/>
  <c r="I3572" i="12"/>
  <c r="I3571" i="12"/>
  <c r="I3570" i="12"/>
  <c r="I3569" i="12"/>
  <c r="I3568" i="12"/>
  <c r="I3567" i="12"/>
  <c r="I3566" i="12"/>
  <c r="I3565" i="12"/>
  <c r="I3564" i="12"/>
  <c r="I3563" i="12"/>
  <c r="I3562" i="12"/>
  <c r="I3561" i="12"/>
  <c r="I3560" i="12"/>
  <c r="I3559" i="12"/>
  <c r="I3558" i="12"/>
  <c r="I3557" i="12"/>
  <c r="I3556" i="12"/>
  <c r="I3555" i="12"/>
  <c r="I3554" i="12"/>
  <c r="I3553" i="12"/>
  <c r="I3552" i="12"/>
  <c r="I3551" i="12"/>
  <c r="I3550" i="12"/>
  <c r="I3549" i="12"/>
  <c r="I3548" i="12"/>
  <c r="I3547" i="12"/>
  <c r="I3546" i="12"/>
  <c r="I3545" i="12"/>
  <c r="I3544" i="12"/>
  <c r="I3543" i="12"/>
  <c r="I3542" i="12"/>
  <c r="I3541" i="12"/>
  <c r="I3540" i="12"/>
  <c r="I3539" i="12"/>
  <c r="I3538" i="12"/>
  <c r="I3537" i="12"/>
  <c r="I3536" i="12"/>
  <c r="I3535" i="12"/>
  <c r="I3534" i="12"/>
  <c r="I3533" i="12"/>
  <c r="I3532" i="12"/>
  <c r="I3531" i="12"/>
  <c r="I3530" i="12"/>
  <c r="I3529" i="12"/>
  <c r="I3528" i="12"/>
  <c r="I3527" i="12"/>
  <c r="I3526" i="12"/>
  <c r="I3525" i="12"/>
  <c r="I3524" i="12"/>
  <c r="I3523" i="12"/>
  <c r="I3522" i="12"/>
  <c r="I3521" i="12"/>
  <c r="I3520" i="12"/>
  <c r="I3519" i="12"/>
  <c r="I3518" i="12"/>
  <c r="I3517" i="12"/>
  <c r="I3516" i="12"/>
  <c r="I3515" i="12"/>
  <c r="I3514" i="12"/>
  <c r="I3513" i="12"/>
  <c r="I3512" i="12"/>
  <c r="I3511" i="12"/>
  <c r="I3510" i="12"/>
  <c r="I3509" i="12"/>
  <c r="I3508" i="12"/>
  <c r="I3507" i="12"/>
  <c r="I3506" i="12"/>
  <c r="I3505" i="12"/>
  <c r="I3504" i="12"/>
  <c r="I3503" i="12"/>
  <c r="I3502" i="12"/>
  <c r="I3501" i="12"/>
  <c r="I3500" i="12"/>
  <c r="I3499" i="12"/>
  <c r="I3498" i="12"/>
  <c r="I3497" i="12"/>
  <c r="I3496" i="12"/>
  <c r="I3495" i="12"/>
  <c r="I3494" i="12"/>
  <c r="I3493" i="12"/>
  <c r="I3492" i="12"/>
  <c r="I3491" i="12"/>
  <c r="I3490" i="12"/>
  <c r="I3489" i="12"/>
  <c r="I3488" i="12"/>
  <c r="I3487" i="12"/>
  <c r="I3486" i="12"/>
  <c r="I3485" i="12"/>
  <c r="I3484" i="12"/>
  <c r="I3483" i="12"/>
  <c r="I3482" i="12"/>
  <c r="I3481" i="12"/>
  <c r="I3480" i="12"/>
  <c r="I3479" i="12"/>
  <c r="I3478" i="12"/>
  <c r="I3477" i="12"/>
  <c r="I3476" i="12"/>
  <c r="I3475" i="12"/>
  <c r="I3474" i="12"/>
  <c r="I3473" i="12"/>
  <c r="I3472" i="12"/>
  <c r="I3471" i="12"/>
  <c r="I3470" i="12"/>
  <c r="I3469" i="12"/>
  <c r="I3468" i="12"/>
  <c r="I3467" i="12"/>
  <c r="I3466" i="12"/>
  <c r="I3465" i="12"/>
  <c r="I3464" i="12"/>
  <c r="I3463" i="12"/>
  <c r="I3462" i="12"/>
  <c r="I3461" i="12"/>
  <c r="I3460" i="12"/>
  <c r="I3459" i="12"/>
  <c r="I3458" i="12"/>
  <c r="I3457" i="12"/>
  <c r="I3456" i="12"/>
  <c r="I3455" i="12"/>
  <c r="I3454" i="12"/>
  <c r="I3453" i="12"/>
  <c r="I3452" i="12"/>
  <c r="I3451" i="12"/>
  <c r="I3450" i="12"/>
  <c r="I3449" i="12"/>
  <c r="I3448" i="12"/>
  <c r="I3447" i="12"/>
  <c r="I3446" i="12"/>
  <c r="I3445" i="12"/>
  <c r="I3444" i="12"/>
  <c r="I3443" i="12"/>
  <c r="I3442" i="12"/>
  <c r="I3441" i="12"/>
  <c r="I3440" i="12"/>
  <c r="I3439" i="12"/>
  <c r="I3438" i="12"/>
  <c r="I3437" i="12"/>
  <c r="I3436" i="12"/>
  <c r="I3435" i="12"/>
  <c r="I3434" i="12"/>
  <c r="I3433" i="12"/>
  <c r="I3432" i="12"/>
  <c r="I3431" i="12"/>
  <c r="I3430" i="12"/>
  <c r="I3429" i="12"/>
  <c r="I3428" i="12"/>
  <c r="I3427" i="12"/>
  <c r="I3426" i="12"/>
  <c r="I3425" i="12"/>
  <c r="I3424" i="12"/>
  <c r="I3423" i="12"/>
  <c r="I3422" i="12"/>
  <c r="I3421" i="12"/>
  <c r="I3420" i="12"/>
  <c r="I3419" i="12"/>
  <c r="I3418" i="12"/>
  <c r="I3417" i="12"/>
  <c r="I3416" i="12"/>
  <c r="I3415" i="12"/>
  <c r="I3414" i="12"/>
  <c r="I3413" i="12"/>
  <c r="I3412" i="12"/>
  <c r="I3411" i="12"/>
  <c r="I3410" i="12"/>
  <c r="I3409" i="12"/>
  <c r="I3408" i="12"/>
  <c r="I3407" i="12"/>
  <c r="I3406" i="12"/>
  <c r="I3405" i="12"/>
  <c r="I3404" i="12"/>
  <c r="I3403" i="12"/>
  <c r="I3402" i="12"/>
  <c r="I3401" i="12"/>
  <c r="I3400" i="12"/>
  <c r="I3399" i="12"/>
  <c r="I3398" i="12"/>
  <c r="I3397" i="12"/>
  <c r="I3396" i="12"/>
  <c r="I3395" i="12"/>
  <c r="I3394" i="12"/>
  <c r="I3393" i="12"/>
  <c r="I3392" i="12"/>
  <c r="I3391" i="12"/>
  <c r="I3390" i="12"/>
  <c r="I3389" i="12"/>
  <c r="I3388" i="12"/>
  <c r="I3387" i="12"/>
  <c r="I3386" i="12"/>
  <c r="I3385" i="12"/>
  <c r="I3384" i="12"/>
  <c r="I3383" i="12"/>
  <c r="I3382" i="12"/>
  <c r="I3381" i="12"/>
  <c r="I3380" i="12"/>
  <c r="I3379" i="12"/>
  <c r="I3378" i="12"/>
  <c r="I3377" i="12"/>
  <c r="I3376" i="12"/>
  <c r="I3375" i="12"/>
  <c r="I3374" i="12"/>
  <c r="I3373" i="12"/>
  <c r="I3372" i="12"/>
  <c r="I3371" i="12"/>
  <c r="I3370" i="12"/>
  <c r="I3369" i="12"/>
  <c r="I3368" i="12"/>
  <c r="I3367" i="12"/>
  <c r="I3366" i="12"/>
  <c r="I3365" i="12"/>
  <c r="I3364" i="12"/>
  <c r="I3363" i="12"/>
  <c r="I3362" i="12"/>
  <c r="I3361" i="12"/>
  <c r="I3360" i="12"/>
  <c r="I3359" i="12"/>
  <c r="I3358" i="12"/>
  <c r="I3357" i="12"/>
  <c r="I3356" i="12"/>
  <c r="I3355" i="12"/>
  <c r="I3354" i="12"/>
  <c r="I3353" i="12"/>
  <c r="I3352" i="12"/>
  <c r="I3351" i="12"/>
  <c r="I3350" i="12"/>
  <c r="I3349" i="12"/>
  <c r="I3348" i="12"/>
  <c r="I3347" i="12"/>
  <c r="I3346" i="12"/>
  <c r="I3345" i="12"/>
  <c r="I3344" i="12"/>
  <c r="I3343" i="12"/>
  <c r="I3342" i="12"/>
  <c r="I3341" i="12"/>
  <c r="I3340" i="12"/>
  <c r="I3339" i="12"/>
  <c r="I3338" i="12"/>
  <c r="I3337" i="12"/>
  <c r="I3336" i="12"/>
  <c r="I3335" i="12"/>
  <c r="I3334" i="12"/>
  <c r="I3333" i="12"/>
  <c r="I3332" i="12"/>
  <c r="I3331" i="12"/>
  <c r="I3330" i="12"/>
  <c r="I3329" i="12"/>
  <c r="I3328" i="12"/>
  <c r="I3327" i="12"/>
  <c r="I3326" i="12"/>
  <c r="I3325" i="12"/>
  <c r="I3324" i="12"/>
  <c r="I3323" i="12"/>
  <c r="I3322" i="12"/>
  <c r="I3321" i="12"/>
  <c r="I3320" i="12"/>
  <c r="I3319" i="12"/>
  <c r="I3318" i="12"/>
  <c r="I3317" i="12"/>
  <c r="I3316" i="12"/>
  <c r="I3315" i="12"/>
  <c r="I3314" i="12"/>
  <c r="I3313" i="12"/>
  <c r="I3312" i="12"/>
  <c r="I3311" i="12"/>
  <c r="I3310" i="12"/>
  <c r="I3309" i="12"/>
  <c r="I3308" i="12"/>
  <c r="I3307" i="12"/>
  <c r="I3306" i="12"/>
  <c r="I3305" i="12"/>
  <c r="I3304" i="12"/>
  <c r="I3303" i="12"/>
  <c r="I3302" i="12"/>
  <c r="I3301" i="12"/>
  <c r="I3300" i="12"/>
  <c r="I3299" i="12"/>
  <c r="I3298" i="12"/>
  <c r="I3297" i="12"/>
  <c r="I3296" i="12"/>
  <c r="I3295" i="12"/>
  <c r="I3294" i="12"/>
  <c r="I3293" i="12"/>
  <c r="I3292" i="12"/>
  <c r="I3291" i="12"/>
  <c r="I3290" i="12"/>
  <c r="I3289" i="12"/>
  <c r="I3288" i="12"/>
  <c r="I3287" i="12"/>
  <c r="I3286" i="12"/>
  <c r="I3285" i="12"/>
  <c r="I3284" i="12"/>
  <c r="I3283" i="12"/>
  <c r="I3282" i="12"/>
  <c r="I3281" i="12"/>
  <c r="I3280" i="12"/>
  <c r="I3279" i="12"/>
  <c r="I3278" i="12"/>
  <c r="I3277" i="12"/>
  <c r="I3276" i="12"/>
  <c r="I3275" i="12"/>
  <c r="I3274" i="12"/>
  <c r="I3273" i="12"/>
  <c r="I3272" i="12"/>
  <c r="I3271" i="12"/>
  <c r="I3270" i="12"/>
  <c r="I3269" i="12"/>
  <c r="I3268" i="12"/>
  <c r="I3267" i="12"/>
  <c r="I3266" i="12"/>
  <c r="I3265" i="12"/>
  <c r="I3264" i="12"/>
  <c r="I3263" i="12"/>
  <c r="I3262" i="12"/>
  <c r="I3261" i="12"/>
  <c r="I3260" i="12"/>
  <c r="I3259" i="12"/>
  <c r="I3258" i="12"/>
  <c r="I3257" i="12"/>
  <c r="I3256" i="12"/>
  <c r="I3255" i="12"/>
  <c r="I3254" i="12"/>
  <c r="I3253" i="12"/>
  <c r="I3252" i="12"/>
  <c r="I3251" i="12"/>
  <c r="I3250" i="12"/>
  <c r="I3249" i="12"/>
  <c r="I3248" i="12"/>
  <c r="I3247" i="12"/>
  <c r="I3246" i="12"/>
  <c r="I3245" i="12"/>
  <c r="I3244" i="12"/>
  <c r="I3243" i="12"/>
  <c r="I3242" i="12"/>
  <c r="I3241" i="12"/>
  <c r="I3240" i="12"/>
  <c r="I3239" i="12"/>
  <c r="I3238" i="12"/>
  <c r="I3237" i="12"/>
  <c r="I3236" i="12"/>
  <c r="I3235" i="12"/>
  <c r="I3234" i="12"/>
  <c r="I3233" i="12"/>
  <c r="I3232" i="12"/>
  <c r="I3231" i="12"/>
  <c r="I3230" i="12"/>
  <c r="I3229" i="12"/>
  <c r="I3228" i="12"/>
  <c r="I3227" i="12"/>
  <c r="I3226" i="12"/>
  <c r="I3225" i="12"/>
  <c r="I3224" i="12"/>
  <c r="I3223" i="12"/>
  <c r="I3222" i="12"/>
  <c r="I3221" i="12"/>
  <c r="I3220" i="12"/>
  <c r="I3219" i="12"/>
  <c r="I3218" i="12"/>
  <c r="I3217" i="12"/>
  <c r="I3216" i="12"/>
  <c r="I3215" i="12"/>
  <c r="I3214" i="12"/>
  <c r="I3213" i="12"/>
  <c r="I3212" i="12"/>
  <c r="I3211" i="12"/>
  <c r="I3210" i="12"/>
  <c r="I3209" i="12"/>
  <c r="I3208" i="12"/>
  <c r="I3207" i="12"/>
  <c r="I3206" i="12"/>
  <c r="I3205" i="12"/>
  <c r="I3204" i="12"/>
  <c r="I3203" i="12"/>
  <c r="I3202" i="12"/>
  <c r="I3201" i="12"/>
  <c r="I3200" i="12"/>
  <c r="I3199" i="12"/>
  <c r="I3198" i="12"/>
  <c r="I3197" i="12"/>
  <c r="I3196" i="12"/>
  <c r="I3195" i="12"/>
  <c r="I3194" i="12"/>
  <c r="I3193" i="12"/>
  <c r="I3192" i="12"/>
  <c r="I3191" i="12"/>
  <c r="I3190" i="12"/>
  <c r="I3189" i="12"/>
  <c r="I3188" i="12"/>
  <c r="I3187" i="12"/>
  <c r="I3186" i="12"/>
  <c r="I3185" i="12"/>
  <c r="I3184" i="12"/>
  <c r="I3183" i="12"/>
  <c r="I3182" i="12"/>
  <c r="I3181" i="12"/>
  <c r="I3180" i="12"/>
  <c r="I3179" i="12"/>
  <c r="I3178" i="12"/>
  <c r="I3177" i="12"/>
  <c r="I3176" i="12"/>
  <c r="I3175" i="12"/>
  <c r="I3174" i="12"/>
  <c r="I3173" i="12"/>
  <c r="I3172" i="12"/>
  <c r="I3171" i="12"/>
  <c r="I3170" i="12"/>
  <c r="I3169" i="12"/>
  <c r="I3168" i="12"/>
  <c r="I3167" i="12"/>
  <c r="I3166" i="12"/>
  <c r="I3165" i="12"/>
  <c r="I3164" i="12"/>
  <c r="I3163" i="12"/>
  <c r="I3162" i="12"/>
  <c r="I3161" i="12"/>
  <c r="I3160" i="12"/>
  <c r="I3159" i="12"/>
  <c r="I3158" i="12"/>
  <c r="I3157" i="12"/>
  <c r="I3156" i="12"/>
  <c r="I3155" i="12"/>
  <c r="I3154" i="12"/>
  <c r="I3153" i="12"/>
  <c r="I3152" i="12"/>
  <c r="I3151" i="12"/>
  <c r="I3150" i="12"/>
  <c r="I3149" i="12"/>
  <c r="I3148" i="12"/>
  <c r="I3147" i="12"/>
  <c r="I3146" i="12"/>
  <c r="I3145" i="12"/>
  <c r="I3144" i="12"/>
  <c r="I3143" i="12"/>
  <c r="I3142" i="12"/>
  <c r="I3141" i="12"/>
  <c r="I3140" i="12"/>
  <c r="I3139" i="12"/>
  <c r="I3138" i="12"/>
  <c r="I3137" i="12"/>
  <c r="I3136" i="12"/>
  <c r="I3135" i="12"/>
  <c r="I3134" i="12"/>
  <c r="I3133" i="12"/>
  <c r="I3132" i="12"/>
  <c r="I3131" i="12"/>
  <c r="I3130" i="12"/>
  <c r="I3129" i="12"/>
  <c r="I3128" i="12"/>
  <c r="I3127" i="12"/>
  <c r="I3126" i="12"/>
  <c r="I3125" i="12"/>
  <c r="I3124" i="12"/>
  <c r="I3123" i="12"/>
  <c r="I3122" i="12"/>
  <c r="I3121" i="12"/>
  <c r="I3120" i="12"/>
  <c r="I3119" i="12"/>
  <c r="I3118" i="12"/>
  <c r="I3117" i="12"/>
  <c r="I3116" i="12"/>
  <c r="I3115" i="12"/>
  <c r="I3114" i="12"/>
  <c r="I3113" i="12"/>
  <c r="I3112" i="12"/>
  <c r="I3111" i="12"/>
  <c r="I3110" i="12"/>
  <c r="I3109" i="12"/>
  <c r="I3108" i="12"/>
  <c r="I3107" i="12"/>
  <c r="I3106" i="12"/>
  <c r="I3105" i="12"/>
  <c r="I3104" i="12"/>
  <c r="I3103" i="12"/>
  <c r="I3102" i="12"/>
  <c r="I3101" i="12"/>
  <c r="I3100" i="12"/>
  <c r="I3099" i="12"/>
  <c r="I3098" i="12"/>
  <c r="I3097" i="12"/>
  <c r="I3096" i="12"/>
  <c r="I3095" i="12"/>
  <c r="I3094" i="12"/>
  <c r="I3093" i="12"/>
  <c r="I3092" i="12"/>
  <c r="I3091" i="12"/>
  <c r="I3090" i="12"/>
  <c r="I3089" i="12"/>
  <c r="I3088" i="12"/>
  <c r="I3087" i="12"/>
  <c r="I3086" i="12"/>
  <c r="I3085" i="12"/>
  <c r="I3084" i="12"/>
  <c r="I3083" i="12"/>
  <c r="I3082" i="12"/>
  <c r="I3081" i="12"/>
  <c r="I3080" i="12"/>
  <c r="I3079" i="12"/>
  <c r="I3078" i="12"/>
  <c r="I3077" i="12"/>
  <c r="I3076" i="12"/>
  <c r="I3075" i="12"/>
  <c r="I3074" i="12"/>
  <c r="I3073" i="12"/>
  <c r="I3072" i="12"/>
  <c r="I3071" i="12"/>
  <c r="I3070" i="12"/>
  <c r="I3069" i="12"/>
  <c r="I3068" i="12"/>
  <c r="I3067" i="12"/>
  <c r="I3066" i="12"/>
  <c r="I3065" i="12"/>
  <c r="I3064" i="12"/>
  <c r="I3063" i="12"/>
  <c r="I3062" i="12"/>
  <c r="I3061" i="12"/>
  <c r="I3060" i="12"/>
  <c r="I3059" i="12"/>
  <c r="I3058" i="12"/>
  <c r="I3057" i="12"/>
  <c r="I3056" i="12"/>
  <c r="I3055" i="12"/>
  <c r="I3054" i="12"/>
  <c r="I3053" i="12"/>
  <c r="I3052" i="12"/>
  <c r="I3051" i="12"/>
  <c r="I3050" i="12"/>
  <c r="I3049" i="12"/>
  <c r="I3048" i="12"/>
  <c r="I3047" i="12"/>
  <c r="I3046" i="12"/>
  <c r="I3045" i="12"/>
  <c r="I3044" i="12"/>
  <c r="I3043" i="12"/>
  <c r="I3042" i="12"/>
  <c r="I3041" i="12"/>
  <c r="I3040" i="12"/>
  <c r="I3039" i="12"/>
  <c r="I3038" i="12"/>
  <c r="I3037" i="12"/>
  <c r="I3036" i="12"/>
  <c r="I3035" i="12"/>
  <c r="I3034" i="12"/>
  <c r="I3033" i="12"/>
  <c r="I3032" i="12"/>
  <c r="I3031" i="12"/>
  <c r="I3030" i="12"/>
  <c r="I3029" i="12"/>
  <c r="I3028" i="12"/>
  <c r="I3027" i="12"/>
  <c r="I3026" i="12"/>
  <c r="I3025" i="12"/>
  <c r="I3024" i="12"/>
  <c r="I3023" i="12"/>
  <c r="I3022" i="12"/>
  <c r="I3021" i="12"/>
  <c r="I3020" i="12"/>
  <c r="I3019" i="12"/>
  <c r="I3018" i="12"/>
  <c r="I3017" i="12"/>
  <c r="I3016" i="12"/>
  <c r="I3015" i="12"/>
  <c r="I3014" i="12"/>
  <c r="I3013" i="12"/>
  <c r="I3012" i="12"/>
  <c r="I3011" i="12"/>
  <c r="I3010" i="12"/>
  <c r="I3009" i="12"/>
  <c r="I3008" i="12"/>
  <c r="I3007" i="12"/>
  <c r="I3006" i="12"/>
  <c r="I3005" i="12"/>
  <c r="I3004" i="12"/>
  <c r="I3003" i="12"/>
  <c r="I3002" i="12"/>
  <c r="I3001" i="12"/>
  <c r="I3000" i="12"/>
  <c r="I2999" i="12"/>
  <c r="I2998" i="12"/>
  <c r="I2997" i="12"/>
  <c r="I2996" i="12"/>
  <c r="I2995" i="12"/>
  <c r="I2994" i="12"/>
  <c r="I2993" i="12"/>
  <c r="I2992" i="12"/>
  <c r="I2991" i="12"/>
  <c r="I2990" i="12"/>
  <c r="I2989" i="12"/>
  <c r="I2988" i="12"/>
  <c r="I2987" i="12"/>
  <c r="I2986" i="12"/>
  <c r="I2985" i="12"/>
  <c r="I2984" i="12"/>
  <c r="I2983" i="12"/>
  <c r="I2982" i="12"/>
  <c r="I2981" i="12"/>
  <c r="I2980" i="12"/>
  <c r="I2979" i="12"/>
  <c r="I2978" i="12"/>
  <c r="I2977" i="12"/>
  <c r="I2976" i="12"/>
  <c r="I2975" i="12"/>
  <c r="I2974" i="12"/>
  <c r="I2973" i="12"/>
  <c r="I2972" i="12"/>
  <c r="I2971" i="12"/>
  <c r="I2970" i="12"/>
  <c r="I2969" i="12"/>
  <c r="I2968" i="12"/>
  <c r="I2967" i="12"/>
  <c r="I2966" i="12"/>
  <c r="I2965" i="12"/>
  <c r="I2964" i="12"/>
  <c r="I2963" i="12"/>
  <c r="I2962" i="12"/>
  <c r="I2961" i="12"/>
  <c r="I2960" i="12"/>
  <c r="I2959" i="12"/>
  <c r="I2958" i="12"/>
  <c r="I2957" i="12"/>
  <c r="I2956" i="12"/>
  <c r="I2955" i="12"/>
  <c r="I2954" i="12"/>
  <c r="I2953" i="12"/>
  <c r="I2952" i="12"/>
  <c r="I2951" i="12"/>
  <c r="I2950" i="12"/>
  <c r="I2949" i="12"/>
  <c r="I2948" i="12"/>
  <c r="I2947" i="12"/>
  <c r="I2946" i="12"/>
  <c r="I2945" i="12"/>
  <c r="I2944" i="12"/>
  <c r="I2943" i="12"/>
  <c r="I2942" i="12"/>
  <c r="I2941" i="12"/>
  <c r="I2940" i="12"/>
  <c r="I2939" i="12"/>
  <c r="I2938" i="12"/>
  <c r="I2937" i="12"/>
  <c r="I2936" i="12"/>
  <c r="I2935" i="12"/>
  <c r="I2934" i="12"/>
  <c r="I2933" i="12"/>
  <c r="I2932" i="12"/>
  <c r="I2931" i="12"/>
  <c r="I2930" i="12"/>
  <c r="I2929" i="12"/>
  <c r="I2928" i="12"/>
  <c r="I2927" i="12"/>
  <c r="I2926" i="12"/>
  <c r="I2925" i="12"/>
  <c r="I2924" i="12"/>
  <c r="I2923" i="12"/>
  <c r="I2922" i="12"/>
  <c r="I2921" i="12"/>
  <c r="I2920" i="12"/>
  <c r="I2919" i="12"/>
  <c r="I2918" i="12"/>
  <c r="I2917" i="12"/>
  <c r="I2916" i="12"/>
  <c r="I2915" i="12"/>
  <c r="I2914" i="12"/>
  <c r="I2913" i="12"/>
  <c r="I2912" i="12"/>
  <c r="I2911" i="12"/>
  <c r="I2910" i="12"/>
  <c r="I2909" i="12"/>
  <c r="I2908" i="12"/>
  <c r="I2907" i="12"/>
  <c r="I2906" i="12"/>
  <c r="I2905" i="12"/>
  <c r="I2904" i="12"/>
  <c r="I2903" i="12"/>
  <c r="I2902" i="12"/>
  <c r="I2901" i="12"/>
  <c r="I2900" i="12"/>
  <c r="I2899" i="12"/>
  <c r="I2898" i="12"/>
  <c r="I2897" i="12"/>
  <c r="I2896" i="12"/>
  <c r="I2895" i="12"/>
  <c r="I2894" i="12"/>
  <c r="I2893" i="12"/>
  <c r="I2892" i="12"/>
  <c r="I2891" i="12"/>
  <c r="I2890" i="12"/>
  <c r="I2889" i="12"/>
  <c r="I2888" i="12"/>
  <c r="I2887" i="12"/>
  <c r="I2886" i="12"/>
  <c r="I2885" i="12"/>
  <c r="I2884" i="12"/>
  <c r="I2883" i="12"/>
  <c r="I2882" i="12"/>
  <c r="I2881" i="12"/>
  <c r="I2880" i="12"/>
  <c r="I2879" i="12"/>
  <c r="I2878" i="12"/>
  <c r="I2877" i="12"/>
  <c r="I2876" i="12"/>
  <c r="I2875" i="12"/>
  <c r="I2874" i="12"/>
  <c r="I2873" i="12"/>
  <c r="I2872" i="12"/>
  <c r="I2871" i="12"/>
  <c r="I2870" i="12"/>
  <c r="I2869" i="12"/>
  <c r="I2868" i="12"/>
  <c r="I2867" i="12"/>
  <c r="I2866" i="12"/>
  <c r="I2865" i="12"/>
  <c r="I2864" i="12"/>
  <c r="I2863" i="12"/>
  <c r="I2862" i="12"/>
  <c r="I2861" i="12"/>
  <c r="I2860" i="12"/>
  <c r="I2859" i="12"/>
  <c r="I2858" i="12"/>
  <c r="I2857" i="12"/>
  <c r="I2856" i="12"/>
  <c r="I2855" i="12"/>
  <c r="I2854" i="12"/>
  <c r="I2853" i="12"/>
  <c r="I2852" i="12"/>
  <c r="I2851" i="12"/>
  <c r="I2850" i="12"/>
  <c r="I2849" i="12"/>
  <c r="I2848" i="12"/>
  <c r="I2847" i="12"/>
  <c r="I2846" i="12"/>
  <c r="I2845" i="12"/>
  <c r="I2844" i="12"/>
  <c r="I2843" i="12"/>
  <c r="I2842" i="12"/>
  <c r="I2841" i="12"/>
  <c r="I2840" i="12"/>
  <c r="I2839" i="12"/>
  <c r="I2838" i="12"/>
  <c r="I2837" i="12"/>
  <c r="I2836" i="12"/>
  <c r="I2835" i="12"/>
  <c r="I2834" i="12"/>
  <c r="I2833" i="12"/>
  <c r="I2832" i="12"/>
  <c r="I2831" i="12"/>
  <c r="I2830" i="12"/>
  <c r="I2829" i="12"/>
  <c r="I2828" i="12"/>
  <c r="I2827" i="12"/>
  <c r="I2826" i="12"/>
  <c r="I2825" i="12"/>
  <c r="I2824" i="12"/>
  <c r="I2823" i="12"/>
  <c r="I2822" i="12"/>
  <c r="I2821" i="12"/>
  <c r="I2820" i="12"/>
  <c r="I2819" i="12"/>
  <c r="I2818" i="12"/>
  <c r="I2817" i="12"/>
  <c r="I2816" i="12"/>
  <c r="I2815" i="12"/>
  <c r="I2814" i="12"/>
  <c r="I2813" i="12"/>
  <c r="I2812" i="12"/>
  <c r="I2811" i="12"/>
  <c r="I2810" i="12"/>
  <c r="I2809" i="12"/>
  <c r="I2808" i="12"/>
  <c r="I2807" i="12"/>
  <c r="I2806" i="12"/>
  <c r="I2805" i="12"/>
  <c r="I2804" i="12"/>
  <c r="I2803" i="12"/>
  <c r="I2802" i="12"/>
  <c r="I2801" i="12"/>
  <c r="I2800" i="12"/>
  <c r="I2799" i="12"/>
  <c r="I2798" i="12"/>
  <c r="I2797" i="12"/>
  <c r="I2796" i="12"/>
  <c r="I2795" i="12"/>
  <c r="I2794" i="12"/>
  <c r="I2793" i="12"/>
  <c r="I2792" i="12"/>
  <c r="I2791" i="12"/>
  <c r="I2790" i="12"/>
  <c r="I2789" i="12"/>
  <c r="I2788" i="12"/>
  <c r="I2787" i="12"/>
  <c r="I2786" i="12"/>
  <c r="I2785" i="12"/>
  <c r="I2784" i="12"/>
  <c r="I2783" i="12"/>
  <c r="I2782" i="12"/>
  <c r="I2781" i="12"/>
  <c r="I2780" i="12"/>
  <c r="I2779" i="12"/>
  <c r="I2778" i="12"/>
  <c r="I2777" i="12"/>
  <c r="I2776" i="12"/>
  <c r="I2775" i="12"/>
  <c r="I2774" i="12"/>
  <c r="I2773" i="12"/>
  <c r="I2772" i="12"/>
  <c r="I2771" i="12"/>
  <c r="I2770" i="12"/>
  <c r="I2769" i="12"/>
  <c r="I2768" i="12"/>
  <c r="I2767" i="12"/>
  <c r="I2766" i="12"/>
  <c r="I2765" i="12"/>
  <c r="I2764" i="12"/>
  <c r="I2763" i="12"/>
  <c r="I2762" i="12"/>
  <c r="I2761" i="12"/>
  <c r="I2760" i="12"/>
  <c r="I2759" i="12"/>
  <c r="I2758" i="12"/>
  <c r="I2757" i="12"/>
  <c r="I2756" i="12"/>
  <c r="I2755" i="12"/>
  <c r="I2754" i="12"/>
  <c r="I2753" i="12"/>
  <c r="I2752" i="12"/>
  <c r="I2751" i="12"/>
  <c r="I2750" i="12"/>
  <c r="I2749" i="12"/>
  <c r="I2748" i="12"/>
  <c r="I2747" i="12"/>
  <c r="I2746" i="12"/>
  <c r="I2745" i="12"/>
  <c r="I2744" i="12"/>
  <c r="I2743" i="12"/>
  <c r="I2742" i="12"/>
  <c r="I2741" i="12"/>
  <c r="I2740" i="12"/>
  <c r="I2739" i="12"/>
  <c r="I2738" i="12"/>
  <c r="I2737" i="12"/>
  <c r="I2736" i="12"/>
  <c r="I2735" i="12"/>
  <c r="I2734" i="12"/>
  <c r="I2733" i="12"/>
  <c r="I2732" i="12"/>
  <c r="I2731" i="12"/>
  <c r="I2730" i="12"/>
  <c r="I2729" i="12"/>
  <c r="I2728" i="12"/>
  <c r="I2727" i="12"/>
  <c r="I2726" i="12"/>
  <c r="I2725" i="12"/>
  <c r="I2724" i="12"/>
  <c r="I2723" i="12"/>
  <c r="I2722" i="12"/>
  <c r="I2721" i="12"/>
  <c r="I2720" i="12"/>
  <c r="I2719" i="12"/>
  <c r="I2718" i="12"/>
  <c r="I2717" i="12"/>
  <c r="I2716" i="12"/>
  <c r="I2715" i="12"/>
  <c r="I2714" i="12"/>
  <c r="I2713" i="12"/>
  <c r="I2712" i="12"/>
  <c r="I2711" i="12"/>
  <c r="I2710" i="12"/>
  <c r="I2709" i="12"/>
  <c r="I2708" i="12"/>
  <c r="I2707" i="12"/>
  <c r="I2706" i="12"/>
  <c r="I2705" i="12"/>
  <c r="I2704" i="12"/>
  <c r="I2703" i="12"/>
  <c r="I2702" i="12"/>
  <c r="I2701" i="12"/>
  <c r="I2700" i="12"/>
  <c r="I2699" i="12"/>
  <c r="I2698" i="12"/>
  <c r="I2697" i="12"/>
  <c r="I2696" i="12"/>
  <c r="I2695" i="12"/>
  <c r="I2694" i="12"/>
  <c r="I2693" i="12"/>
  <c r="I2692" i="12"/>
  <c r="I2691" i="12"/>
  <c r="I2690" i="12"/>
  <c r="I2689" i="12"/>
  <c r="I2688" i="12"/>
  <c r="I2687" i="12"/>
  <c r="I2686" i="12"/>
  <c r="I2685" i="12"/>
  <c r="I2684" i="12"/>
  <c r="I2683" i="12"/>
  <c r="I2682" i="12"/>
  <c r="I2681" i="12"/>
  <c r="I2680" i="12"/>
  <c r="I2679" i="12"/>
  <c r="I2678" i="12"/>
  <c r="I2677" i="12"/>
  <c r="I2676" i="12"/>
  <c r="I2675" i="12"/>
  <c r="I2674" i="12"/>
  <c r="I2673" i="12"/>
  <c r="I2672" i="12"/>
  <c r="I2671" i="12"/>
  <c r="I2670" i="12"/>
  <c r="I2669" i="12"/>
  <c r="I2668" i="12"/>
  <c r="I2667" i="12"/>
  <c r="I2666" i="12"/>
  <c r="I2665" i="12"/>
  <c r="I2664" i="12"/>
  <c r="I2663" i="12"/>
  <c r="I2662" i="12"/>
  <c r="I2661" i="12"/>
  <c r="I2660" i="12"/>
  <c r="I2659" i="12"/>
  <c r="I2658" i="12"/>
  <c r="I2657" i="12"/>
  <c r="I2656" i="12"/>
  <c r="I2655" i="12"/>
  <c r="I2654" i="12"/>
  <c r="I2653" i="12"/>
  <c r="I2652" i="12"/>
  <c r="I2651" i="12"/>
  <c r="I2650" i="12"/>
  <c r="I2649" i="12"/>
  <c r="I2648" i="12"/>
  <c r="I2647" i="12"/>
  <c r="I2646" i="12"/>
  <c r="I2645" i="12"/>
  <c r="I2644" i="12"/>
  <c r="I2643" i="12"/>
  <c r="I2642" i="12"/>
  <c r="I2641" i="12"/>
  <c r="I2640" i="12"/>
  <c r="I2639" i="12"/>
  <c r="I2638" i="12"/>
  <c r="I2637" i="12"/>
  <c r="I2636" i="12"/>
  <c r="I2635" i="12"/>
  <c r="I2634" i="12"/>
  <c r="I2633" i="12"/>
  <c r="I2632" i="12"/>
  <c r="I2631" i="12"/>
  <c r="I2630" i="12"/>
  <c r="I2629" i="12"/>
  <c r="I2628" i="12"/>
  <c r="I2627" i="12"/>
  <c r="I2626" i="12"/>
  <c r="I2625" i="12"/>
  <c r="I2624" i="12"/>
  <c r="I2623" i="12"/>
  <c r="I2622" i="12"/>
  <c r="I2621" i="12"/>
  <c r="I2620" i="12"/>
  <c r="I2619" i="12"/>
  <c r="I2618" i="12"/>
  <c r="I2617" i="12"/>
  <c r="I2616" i="12"/>
  <c r="I2615" i="12"/>
  <c r="I2614" i="12"/>
  <c r="I2613" i="12"/>
  <c r="I2612" i="12"/>
  <c r="I2611" i="12"/>
  <c r="I2610" i="12"/>
  <c r="I2609" i="12"/>
  <c r="I2608" i="12"/>
  <c r="I2607" i="12"/>
  <c r="I2606" i="12"/>
  <c r="I2605" i="12"/>
  <c r="I2604" i="12"/>
  <c r="I2603" i="12"/>
  <c r="I2602" i="12"/>
  <c r="I2601" i="12"/>
  <c r="I2600" i="12"/>
  <c r="I2599" i="12"/>
  <c r="I2598" i="12"/>
  <c r="I2597" i="12"/>
  <c r="I2596" i="12"/>
  <c r="I2595" i="12"/>
  <c r="I2594" i="12"/>
  <c r="I2593" i="12"/>
  <c r="I2592" i="12"/>
  <c r="I2591" i="12"/>
  <c r="I2590" i="12"/>
  <c r="I2589" i="12"/>
  <c r="I2588" i="12"/>
  <c r="I2587" i="12"/>
  <c r="I2586" i="12"/>
  <c r="I2585" i="12"/>
  <c r="I2584" i="12"/>
  <c r="I2583" i="12"/>
  <c r="I2582" i="12"/>
  <c r="I2581" i="12"/>
  <c r="I2580" i="12"/>
  <c r="I2579" i="12"/>
  <c r="I2578" i="12"/>
  <c r="I2577" i="12"/>
  <c r="I2576" i="12"/>
  <c r="I2575" i="12"/>
  <c r="I2574" i="12"/>
  <c r="I2573" i="12"/>
  <c r="I2572" i="12"/>
  <c r="I2571" i="12"/>
  <c r="I2570" i="12"/>
  <c r="I2569" i="12"/>
  <c r="I2568" i="12"/>
  <c r="I2567" i="12"/>
  <c r="I2566" i="12"/>
  <c r="I2565" i="12"/>
  <c r="I2564" i="12"/>
  <c r="I2563" i="12"/>
  <c r="I2562" i="12"/>
  <c r="I2561" i="12"/>
  <c r="I2560" i="12"/>
  <c r="I2559" i="12"/>
  <c r="I2558" i="12"/>
  <c r="I2557" i="12"/>
  <c r="I2556" i="12"/>
  <c r="I2555" i="12"/>
  <c r="I2554" i="12"/>
  <c r="I2553" i="12"/>
  <c r="I2552" i="12"/>
  <c r="I2551" i="12"/>
  <c r="I2550" i="12"/>
  <c r="I2549" i="12"/>
  <c r="I2548" i="12"/>
  <c r="I2547" i="12"/>
  <c r="I2546" i="12"/>
  <c r="I2545" i="12"/>
  <c r="I2544" i="12"/>
  <c r="I2543" i="12"/>
  <c r="I2542" i="12"/>
  <c r="I2541" i="12"/>
  <c r="I2540" i="12"/>
  <c r="I2539" i="12"/>
  <c r="I2538" i="12"/>
  <c r="I2537" i="12"/>
  <c r="I2536" i="12"/>
  <c r="I2535" i="12"/>
  <c r="I2534" i="12"/>
  <c r="I2533" i="12"/>
  <c r="I2532" i="12"/>
  <c r="I2531" i="12"/>
  <c r="I2530" i="12"/>
  <c r="I2529" i="12"/>
  <c r="I2528" i="12"/>
  <c r="I2527" i="12"/>
  <c r="I2526" i="12"/>
  <c r="I2525" i="12"/>
  <c r="I2524" i="12"/>
  <c r="I2523" i="12"/>
  <c r="I2522" i="12"/>
  <c r="I2521" i="12"/>
  <c r="I2520" i="12"/>
  <c r="I2519" i="12"/>
  <c r="I2518" i="12"/>
  <c r="I2517" i="12"/>
  <c r="I2516" i="12"/>
  <c r="I2515" i="12"/>
  <c r="I2514" i="12"/>
  <c r="I2513" i="12"/>
  <c r="I2512" i="12"/>
  <c r="I2511" i="12"/>
  <c r="I2510" i="12"/>
  <c r="I2509" i="12"/>
  <c r="I2508" i="12"/>
  <c r="I2507" i="12"/>
  <c r="I2506" i="12"/>
  <c r="I2505" i="12"/>
  <c r="I2504" i="12"/>
  <c r="I2503" i="12"/>
  <c r="I2502" i="12"/>
  <c r="I2501" i="12"/>
  <c r="I2500" i="12"/>
  <c r="I2499" i="12"/>
  <c r="I2498" i="12"/>
  <c r="I2497" i="12"/>
  <c r="I2496" i="12"/>
  <c r="I2495" i="12"/>
  <c r="I2494" i="12"/>
  <c r="I2493" i="12"/>
  <c r="I2492" i="12"/>
  <c r="I2491" i="12"/>
  <c r="I2490" i="12"/>
  <c r="I2489" i="12"/>
  <c r="I2488" i="12"/>
  <c r="I2487" i="12"/>
  <c r="I2486" i="12"/>
  <c r="I2485" i="12"/>
  <c r="I2484" i="12"/>
  <c r="I2483" i="12"/>
  <c r="I2482" i="12"/>
  <c r="I2481" i="12"/>
  <c r="I2480" i="12"/>
  <c r="I2479" i="12"/>
  <c r="I2478" i="12"/>
  <c r="I2477" i="12"/>
  <c r="I2476" i="12"/>
  <c r="I2475" i="12"/>
  <c r="I2474" i="12"/>
  <c r="I2473" i="12"/>
  <c r="I2472" i="12"/>
  <c r="I2471" i="12"/>
  <c r="I2470" i="12"/>
  <c r="I2469" i="12"/>
  <c r="I2468" i="12"/>
  <c r="I2467" i="12"/>
  <c r="I2466" i="12"/>
  <c r="I2465" i="12"/>
  <c r="I2464" i="12"/>
  <c r="I2463" i="12"/>
  <c r="I2462" i="12"/>
  <c r="I2461" i="12"/>
  <c r="I2460" i="12"/>
  <c r="I2459" i="12"/>
  <c r="I2458" i="12"/>
  <c r="I2457" i="12"/>
  <c r="I2456" i="12"/>
  <c r="I2455" i="12"/>
  <c r="I2454" i="12"/>
  <c r="I2453" i="12"/>
  <c r="I2452" i="12"/>
  <c r="I2451" i="12"/>
  <c r="I2450" i="12"/>
  <c r="I2449" i="12"/>
  <c r="I2448" i="12"/>
  <c r="I2447" i="12"/>
  <c r="I2446" i="12"/>
  <c r="I2445" i="12"/>
  <c r="I2444" i="12"/>
  <c r="I2443" i="12"/>
  <c r="I2442" i="12"/>
  <c r="I2441" i="12"/>
  <c r="I2440" i="12"/>
  <c r="I2439" i="12"/>
  <c r="I2438" i="12"/>
  <c r="I2437" i="12"/>
  <c r="I2436" i="12"/>
  <c r="I2435" i="12"/>
  <c r="I2434" i="12"/>
  <c r="I2433" i="12"/>
  <c r="I2432" i="12"/>
  <c r="I2431" i="12"/>
  <c r="I2430" i="12"/>
  <c r="I2429" i="12"/>
  <c r="I2428" i="12"/>
  <c r="I2427" i="12"/>
  <c r="I2426" i="12"/>
  <c r="I2425" i="12"/>
  <c r="I2424" i="12"/>
  <c r="I2423" i="12"/>
  <c r="I2422" i="12"/>
  <c r="I2421" i="12"/>
  <c r="I2420" i="12"/>
  <c r="I2419" i="12"/>
  <c r="I2418" i="12"/>
  <c r="I2417" i="12"/>
  <c r="I2416" i="12"/>
  <c r="I2415" i="12"/>
  <c r="I2414" i="12"/>
  <c r="I2413" i="12"/>
  <c r="I2412" i="12"/>
  <c r="I2411" i="12"/>
  <c r="I2410" i="12"/>
  <c r="I2409" i="12"/>
  <c r="I2408" i="12"/>
  <c r="I2407" i="12"/>
  <c r="I2406" i="12"/>
  <c r="I2405" i="12"/>
  <c r="I2404" i="12"/>
  <c r="I2403" i="12"/>
  <c r="I2402" i="12"/>
  <c r="I2401" i="12"/>
  <c r="I2400" i="12"/>
  <c r="I2399" i="12"/>
  <c r="I2398" i="12"/>
  <c r="I2397" i="12"/>
  <c r="I2396" i="12"/>
  <c r="I2395" i="12"/>
  <c r="I2394" i="12"/>
  <c r="I2393" i="12"/>
  <c r="I2392" i="12"/>
  <c r="I2391" i="12"/>
  <c r="I2390" i="12"/>
  <c r="I2389" i="12"/>
  <c r="I2388" i="12"/>
  <c r="I2387" i="12"/>
  <c r="I2386" i="12"/>
  <c r="I2385" i="12"/>
  <c r="I2384" i="12"/>
  <c r="I2383" i="12"/>
  <c r="I2382" i="12"/>
  <c r="I2381" i="12"/>
  <c r="I2380" i="12"/>
  <c r="I2379" i="12"/>
  <c r="I2378" i="12"/>
  <c r="I2377" i="12"/>
  <c r="I2376" i="12"/>
  <c r="I2375" i="12"/>
  <c r="I2374" i="12"/>
  <c r="I2373" i="12"/>
  <c r="I2372" i="12"/>
  <c r="I2371" i="12"/>
  <c r="I2370" i="12"/>
  <c r="I2369" i="12"/>
  <c r="I2368" i="12"/>
  <c r="I2367" i="12"/>
  <c r="I2366" i="12"/>
  <c r="I2365" i="12"/>
  <c r="I2364" i="12"/>
  <c r="I2363" i="12"/>
  <c r="I2362" i="12"/>
  <c r="I2361" i="12"/>
  <c r="I2360" i="12"/>
  <c r="I2359" i="12"/>
  <c r="I2358" i="12"/>
  <c r="I2357" i="12"/>
  <c r="I2356" i="12"/>
  <c r="I2355" i="12"/>
  <c r="I2354" i="12"/>
  <c r="I2353" i="12"/>
  <c r="I2352" i="12"/>
  <c r="I2351" i="12"/>
  <c r="I2350" i="12"/>
  <c r="I2349" i="12"/>
  <c r="I2348" i="12"/>
  <c r="I2347" i="12"/>
  <c r="I2346" i="12"/>
  <c r="I2345" i="12"/>
  <c r="I2344" i="12"/>
  <c r="I2343" i="12"/>
  <c r="I2342" i="12"/>
  <c r="I2341" i="12"/>
  <c r="I2340" i="12"/>
  <c r="I2339" i="12"/>
  <c r="I2338" i="12"/>
  <c r="I2337" i="12"/>
  <c r="I2336" i="12"/>
  <c r="I2335" i="12"/>
  <c r="I2334" i="12"/>
  <c r="I2333" i="12"/>
  <c r="I2332" i="12"/>
  <c r="I2331" i="12"/>
  <c r="I2330" i="12"/>
  <c r="I2329" i="12"/>
  <c r="I2328" i="12"/>
  <c r="I2327" i="12"/>
  <c r="I2326" i="12"/>
  <c r="I2325" i="12"/>
  <c r="I2324" i="12"/>
  <c r="I2323" i="12"/>
  <c r="I2322" i="12"/>
  <c r="I2321" i="12"/>
  <c r="I2320" i="12"/>
  <c r="I2319" i="12"/>
  <c r="I2318" i="12"/>
  <c r="I2317" i="12"/>
  <c r="I2316" i="12"/>
  <c r="I2315" i="12"/>
  <c r="I2314" i="12"/>
  <c r="I2313" i="12"/>
  <c r="I2312" i="12"/>
  <c r="I2311" i="12"/>
  <c r="I2310" i="12"/>
  <c r="I2309" i="12"/>
  <c r="I2308" i="12"/>
  <c r="I2307" i="12"/>
  <c r="I2306" i="12"/>
  <c r="I2305" i="12"/>
  <c r="I2304" i="12"/>
  <c r="I2303" i="12"/>
  <c r="I2302" i="12"/>
  <c r="I2301" i="12"/>
  <c r="I2300" i="12"/>
  <c r="I2299" i="12"/>
  <c r="I2298" i="12"/>
  <c r="I2297" i="12"/>
  <c r="I2296" i="12"/>
  <c r="I2295" i="12"/>
  <c r="I2294" i="12"/>
  <c r="I2293" i="12"/>
  <c r="I2292" i="12"/>
  <c r="I2291" i="12"/>
  <c r="I2290" i="12"/>
  <c r="I2289" i="12"/>
  <c r="I2288" i="12"/>
  <c r="I2287" i="12"/>
  <c r="I2286" i="12"/>
  <c r="I2285" i="12"/>
  <c r="I2284" i="12"/>
  <c r="I2283" i="12"/>
  <c r="I2282" i="12"/>
  <c r="I2281" i="12"/>
  <c r="I2280" i="12"/>
  <c r="I2279" i="12"/>
  <c r="I2278" i="12"/>
  <c r="I2277" i="12"/>
  <c r="I2276" i="12"/>
  <c r="I2275" i="12"/>
  <c r="I2274" i="12"/>
  <c r="I2273" i="12"/>
  <c r="I2272" i="12"/>
  <c r="I2271" i="12"/>
  <c r="I2270" i="12"/>
  <c r="I2269" i="12"/>
  <c r="I2268" i="12"/>
  <c r="I2267" i="12"/>
  <c r="I2266" i="12"/>
  <c r="I2265" i="12"/>
  <c r="I2264" i="12"/>
  <c r="I2263" i="12"/>
  <c r="I2262" i="12"/>
  <c r="I2261" i="12"/>
  <c r="I2260" i="12"/>
  <c r="I2259" i="12"/>
  <c r="I2258" i="12"/>
  <c r="I2257" i="12"/>
  <c r="I2256" i="12"/>
  <c r="I2255" i="12"/>
  <c r="I2254" i="12"/>
  <c r="I2253" i="12"/>
  <c r="I2252" i="12"/>
  <c r="I2251" i="12"/>
  <c r="I2250" i="12"/>
  <c r="I2249" i="12"/>
  <c r="I2248" i="12"/>
  <c r="I2247" i="12"/>
  <c r="I2246" i="12"/>
  <c r="I2245" i="12"/>
  <c r="I2244" i="12"/>
  <c r="I2243" i="12"/>
  <c r="I2242" i="12"/>
  <c r="I2241" i="12"/>
  <c r="I2240" i="12"/>
  <c r="I2239" i="12"/>
  <c r="I2238" i="12"/>
  <c r="I2237" i="12"/>
  <c r="I2236" i="12"/>
  <c r="I2235" i="12"/>
  <c r="I2234" i="12"/>
  <c r="I2233" i="12"/>
  <c r="I2232" i="12"/>
  <c r="I2231" i="12"/>
  <c r="I2230" i="12"/>
  <c r="I2229" i="12"/>
  <c r="I2228" i="12"/>
  <c r="I2227" i="12"/>
  <c r="I2226" i="12"/>
  <c r="I2225" i="12"/>
  <c r="I2224" i="12"/>
  <c r="I2223" i="12"/>
  <c r="I2222" i="12"/>
  <c r="I2221" i="12"/>
  <c r="I2220" i="12"/>
  <c r="I2219" i="12"/>
  <c r="I2218" i="12"/>
  <c r="I2217" i="12"/>
  <c r="I2216" i="12"/>
  <c r="I2215" i="12"/>
  <c r="I2214" i="12"/>
  <c r="I2213" i="12"/>
  <c r="I2212" i="12"/>
  <c r="I2211" i="12"/>
  <c r="I2210" i="12"/>
  <c r="I2209" i="12"/>
  <c r="I2208" i="12"/>
  <c r="I2207" i="12"/>
  <c r="I2206" i="12"/>
  <c r="I2205" i="12"/>
  <c r="I2204" i="12"/>
  <c r="I2203" i="12"/>
  <c r="I2202" i="12"/>
  <c r="I2201" i="12"/>
  <c r="I2200" i="12"/>
  <c r="I2199" i="12"/>
  <c r="I2198" i="12"/>
  <c r="I2197" i="12"/>
  <c r="I2196" i="12"/>
  <c r="I2195" i="12"/>
  <c r="I2194" i="12"/>
  <c r="I2193" i="12"/>
  <c r="I2192" i="12"/>
  <c r="I2191" i="12"/>
  <c r="I2190" i="12"/>
  <c r="I2189" i="12"/>
  <c r="I2188" i="12"/>
  <c r="I2187" i="12"/>
  <c r="I2186" i="12"/>
  <c r="I2185" i="12"/>
  <c r="I2184" i="12"/>
  <c r="I2183" i="12"/>
  <c r="I2182" i="12"/>
  <c r="I2181" i="12"/>
  <c r="I2180" i="12"/>
  <c r="I2179" i="12"/>
  <c r="I2178" i="12"/>
  <c r="I2177" i="12"/>
  <c r="I2176" i="12"/>
  <c r="I2175" i="12"/>
  <c r="I2174" i="12"/>
  <c r="I2173" i="12"/>
  <c r="I2172" i="12"/>
  <c r="I2171" i="12"/>
  <c r="I2170" i="12"/>
  <c r="I2169" i="12"/>
  <c r="I2168" i="12"/>
  <c r="I2167" i="12"/>
  <c r="I2166" i="12"/>
  <c r="I2165" i="12"/>
  <c r="I2164" i="12"/>
  <c r="I2163" i="12"/>
  <c r="I2162" i="12"/>
  <c r="I2161" i="12"/>
  <c r="I2160" i="12"/>
  <c r="I2159" i="12"/>
  <c r="I2158" i="12"/>
  <c r="I2157" i="12"/>
  <c r="I2156" i="12"/>
  <c r="I2155" i="12"/>
  <c r="I2154" i="12"/>
  <c r="I2153" i="12"/>
  <c r="I2152" i="12"/>
  <c r="I2151" i="12"/>
  <c r="I2150" i="12"/>
  <c r="I2149" i="12"/>
  <c r="I2148" i="12"/>
  <c r="I2147" i="12"/>
  <c r="I2146" i="12"/>
  <c r="I2145" i="12"/>
  <c r="I2144" i="12"/>
  <c r="I2143" i="12"/>
  <c r="I2142" i="12"/>
  <c r="I2141" i="12"/>
  <c r="I2140" i="12"/>
  <c r="I2139" i="12"/>
  <c r="I2138" i="12"/>
  <c r="I2137" i="12"/>
  <c r="I2136" i="12"/>
  <c r="I2135" i="12"/>
  <c r="I2134" i="12"/>
  <c r="I2133" i="12"/>
  <c r="I2132" i="12"/>
  <c r="I2131" i="12"/>
  <c r="I2130" i="12"/>
  <c r="I2129" i="12"/>
  <c r="I2128" i="12"/>
  <c r="I2127" i="12"/>
  <c r="I2126" i="12"/>
  <c r="I2125" i="12"/>
  <c r="I2124" i="12"/>
  <c r="I2123" i="12"/>
  <c r="I2122" i="12"/>
  <c r="I2121" i="12"/>
  <c r="I2120" i="12"/>
  <c r="I2119" i="12"/>
  <c r="I2118" i="12"/>
  <c r="I2117" i="12"/>
  <c r="I2116" i="12"/>
  <c r="I2115" i="12"/>
  <c r="I2114" i="12"/>
  <c r="I2113" i="12"/>
  <c r="I2112" i="12"/>
  <c r="I2111" i="12"/>
  <c r="I2110" i="12"/>
  <c r="I2109" i="12"/>
  <c r="I2108" i="12"/>
  <c r="I2107" i="12"/>
  <c r="I2106" i="12"/>
  <c r="I2105" i="12"/>
  <c r="I2104" i="12"/>
  <c r="I2103" i="12"/>
  <c r="I2102" i="12"/>
  <c r="I2101" i="12"/>
  <c r="I2100" i="12"/>
  <c r="I2099" i="12"/>
  <c r="I2098" i="12"/>
  <c r="I2097" i="12"/>
  <c r="I2096" i="12"/>
  <c r="I2095" i="12"/>
  <c r="I2094" i="12"/>
  <c r="I2093" i="12"/>
  <c r="I2092" i="12"/>
  <c r="I2091" i="12"/>
  <c r="I2090" i="12"/>
  <c r="I2089" i="12"/>
  <c r="I2088" i="12"/>
  <c r="I2087" i="12"/>
  <c r="I2086" i="12"/>
  <c r="I2085" i="12"/>
  <c r="I2084" i="12"/>
  <c r="I2083" i="12"/>
  <c r="I2082" i="12"/>
  <c r="I2081" i="12"/>
  <c r="I2080" i="12"/>
  <c r="I2079" i="12"/>
  <c r="I2078" i="12"/>
  <c r="I2077" i="12"/>
  <c r="I2076" i="12"/>
  <c r="I2075" i="12"/>
  <c r="I2074" i="12"/>
  <c r="I2073" i="12"/>
  <c r="I2072" i="12"/>
  <c r="I2071" i="12"/>
  <c r="I2070" i="12"/>
  <c r="I2069" i="12"/>
  <c r="I2068" i="12"/>
  <c r="I2067" i="12"/>
  <c r="I2066" i="12"/>
  <c r="I2065" i="12"/>
  <c r="I2064" i="12"/>
  <c r="I2063" i="12"/>
  <c r="I2062" i="12"/>
  <c r="I2061" i="12"/>
  <c r="I2060" i="12"/>
  <c r="I2059" i="12"/>
  <c r="I2058" i="12"/>
  <c r="I2057" i="12"/>
  <c r="I2056" i="12"/>
  <c r="I2055" i="12"/>
  <c r="I2054" i="12"/>
  <c r="I2053" i="12"/>
  <c r="I2052" i="12"/>
  <c r="I2051" i="12"/>
  <c r="I2050" i="12"/>
  <c r="I2049" i="12"/>
  <c r="I2048" i="12"/>
  <c r="I2047" i="12"/>
  <c r="I2046" i="12"/>
  <c r="I2045" i="12"/>
  <c r="I2044" i="12"/>
  <c r="I2043" i="12"/>
  <c r="I2042" i="12"/>
  <c r="I2041" i="12"/>
  <c r="I2040" i="12"/>
  <c r="I2039" i="12"/>
  <c r="I2038" i="12"/>
  <c r="I2037" i="12"/>
  <c r="I2036" i="12"/>
  <c r="I2035" i="12"/>
  <c r="I2034" i="12"/>
  <c r="I2033" i="12"/>
  <c r="I2032" i="12"/>
  <c r="I2031" i="12"/>
  <c r="I2030" i="12"/>
  <c r="I2029" i="12"/>
  <c r="I2028" i="12"/>
  <c r="I2027" i="12"/>
  <c r="I2026" i="12"/>
  <c r="I2025" i="12"/>
  <c r="I2024" i="12"/>
  <c r="I2023" i="12"/>
  <c r="I2022" i="12"/>
  <c r="I2021" i="12"/>
  <c r="I2020" i="12"/>
  <c r="I2019" i="12"/>
  <c r="I2018" i="12"/>
  <c r="I2017" i="12"/>
  <c r="I2016" i="12"/>
  <c r="I2015" i="12"/>
  <c r="I2014" i="12"/>
  <c r="I2013" i="12"/>
  <c r="I2012" i="12"/>
  <c r="I2011" i="12"/>
  <c r="I2010" i="12"/>
  <c r="I2009" i="12"/>
  <c r="I2008" i="12"/>
  <c r="I2007" i="12"/>
  <c r="I2006" i="12"/>
  <c r="I2005" i="12"/>
  <c r="I2004" i="12"/>
  <c r="I2003" i="12"/>
  <c r="I2002" i="12"/>
  <c r="I2001" i="12"/>
  <c r="I2000" i="12"/>
  <c r="I1999" i="12"/>
  <c r="I1998" i="12"/>
  <c r="I1997" i="12"/>
  <c r="I1996" i="12"/>
  <c r="I1995" i="12"/>
  <c r="I1994" i="12"/>
  <c r="I1993" i="12"/>
  <c r="I1992" i="12"/>
  <c r="I1991" i="12"/>
  <c r="I1990" i="12"/>
  <c r="I1989" i="12"/>
  <c r="I1988" i="12"/>
  <c r="I1987" i="12"/>
  <c r="I1986" i="12"/>
  <c r="I1985" i="12"/>
  <c r="I1984" i="12"/>
  <c r="I1983" i="12"/>
  <c r="I1982" i="12"/>
  <c r="I1981" i="12"/>
  <c r="I1980" i="12"/>
  <c r="I1979" i="12"/>
  <c r="I1978" i="12"/>
  <c r="I1977" i="12"/>
  <c r="I1976" i="12"/>
  <c r="I1975" i="12"/>
  <c r="I1974" i="12"/>
  <c r="I1973" i="12"/>
  <c r="I1972" i="12"/>
  <c r="I1971" i="12"/>
  <c r="I1970" i="12"/>
  <c r="I1969" i="12"/>
  <c r="I1968" i="12"/>
  <c r="I1967" i="12"/>
  <c r="I1966" i="12"/>
  <c r="I1965" i="12"/>
  <c r="I1964" i="12"/>
  <c r="I1963" i="12"/>
  <c r="I1962" i="12"/>
  <c r="I1961" i="12"/>
  <c r="I1960" i="12"/>
  <c r="I1959" i="12"/>
  <c r="I1958" i="12"/>
  <c r="I1957" i="12"/>
  <c r="I1956" i="12"/>
  <c r="I1955" i="12"/>
  <c r="I1954" i="12"/>
  <c r="I1953" i="12"/>
  <c r="I1952" i="12"/>
  <c r="I1951" i="12"/>
  <c r="I1950" i="12"/>
  <c r="I1949" i="12"/>
  <c r="I1948" i="12"/>
  <c r="I1947" i="12"/>
  <c r="I1946" i="12"/>
  <c r="I1945" i="12"/>
  <c r="I1944" i="12"/>
  <c r="I1943" i="12"/>
  <c r="I1942" i="12"/>
  <c r="I1941" i="12"/>
  <c r="I1940" i="12"/>
  <c r="I1939" i="12"/>
  <c r="I1938" i="12"/>
  <c r="I1937" i="12"/>
  <c r="I1936" i="12"/>
  <c r="I1935" i="12"/>
  <c r="I1934" i="12"/>
  <c r="I1933" i="12"/>
  <c r="I1932" i="12"/>
  <c r="I1931" i="12"/>
  <c r="I1930" i="12"/>
  <c r="I1929" i="12"/>
  <c r="I1928" i="12"/>
  <c r="I1927" i="12"/>
  <c r="I1926" i="12"/>
  <c r="I1925" i="12"/>
  <c r="I1924" i="12"/>
  <c r="I1923" i="12"/>
  <c r="I1922" i="12"/>
  <c r="I1921" i="12"/>
  <c r="I1920" i="12"/>
  <c r="I1919" i="12"/>
  <c r="I1918" i="12"/>
  <c r="I1917" i="12"/>
  <c r="I1916" i="12"/>
  <c r="I1915" i="12"/>
  <c r="I1914" i="12"/>
  <c r="I1913" i="12"/>
  <c r="I1912" i="12"/>
  <c r="I1911" i="12"/>
  <c r="I1910" i="12"/>
  <c r="I1909" i="12"/>
  <c r="I1908" i="12"/>
  <c r="I1907" i="12"/>
  <c r="I1906" i="12"/>
  <c r="I1905" i="12"/>
  <c r="I1904" i="12"/>
  <c r="I1903" i="12"/>
  <c r="I1902" i="12"/>
  <c r="I1901" i="12"/>
  <c r="I1900" i="12"/>
  <c r="I1899" i="12"/>
  <c r="I1898" i="12"/>
  <c r="I1897" i="12"/>
  <c r="I1896" i="12"/>
  <c r="I1895" i="12"/>
  <c r="I1894" i="12"/>
  <c r="I1893" i="12"/>
  <c r="I1892" i="12"/>
  <c r="I1891" i="12"/>
  <c r="I1890" i="12"/>
  <c r="I1889" i="12"/>
  <c r="I1888" i="12"/>
  <c r="I1887" i="12"/>
  <c r="I1886" i="12"/>
  <c r="I1885" i="12"/>
  <c r="I1884" i="12"/>
  <c r="I1883" i="12"/>
  <c r="I1882" i="12"/>
  <c r="I1881" i="12"/>
  <c r="I1880" i="12"/>
  <c r="I1879" i="12"/>
  <c r="I1878" i="12"/>
  <c r="I1877" i="12"/>
  <c r="I1876" i="12"/>
  <c r="I1875" i="12"/>
  <c r="I1874" i="12"/>
  <c r="I1873" i="12"/>
  <c r="I1872" i="12"/>
  <c r="I1871" i="12"/>
  <c r="I1870" i="12"/>
  <c r="I1869" i="12"/>
  <c r="I1868" i="12"/>
  <c r="I1867" i="12"/>
  <c r="I1866" i="12"/>
  <c r="I1865" i="12"/>
  <c r="I1864" i="12"/>
  <c r="I1863" i="12"/>
  <c r="I1862" i="12"/>
  <c r="I1861" i="12"/>
  <c r="I1860" i="12"/>
  <c r="I1859" i="12"/>
  <c r="I1858" i="12"/>
  <c r="I1857" i="12"/>
  <c r="I1856" i="12"/>
  <c r="I1855" i="12"/>
  <c r="I1854" i="12"/>
  <c r="I1853" i="12"/>
  <c r="I1852" i="12"/>
  <c r="I1851" i="12"/>
  <c r="I1850" i="12"/>
  <c r="I1849" i="12"/>
  <c r="I1848" i="12"/>
  <c r="I1847" i="12"/>
  <c r="I1846" i="12"/>
  <c r="I1845" i="12"/>
  <c r="I1844" i="12"/>
  <c r="I1843" i="12"/>
  <c r="I1842" i="12"/>
  <c r="I1841" i="12"/>
  <c r="I1840" i="12"/>
  <c r="I1839" i="12"/>
  <c r="I1838" i="12"/>
  <c r="I1837" i="12"/>
  <c r="I1836" i="12"/>
  <c r="I1835" i="12"/>
  <c r="I1834" i="12"/>
  <c r="I1833" i="12"/>
  <c r="I1832" i="12"/>
  <c r="I1831" i="12"/>
  <c r="I1830" i="12"/>
  <c r="I1829" i="12"/>
  <c r="I1828" i="12"/>
  <c r="I1827" i="12"/>
  <c r="I1826" i="12"/>
  <c r="I1825" i="12"/>
  <c r="I1824" i="12"/>
  <c r="I1823" i="12"/>
  <c r="I1822" i="12"/>
  <c r="I1821" i="12"/>
  <c r="I1820" i="12"/>
  <c r="I1819" i="12"/>
  <c r="I1818" i="12"/>
  <c r="I1817" i="12"/>
  <c r="I1816" i="12"/>
  <c r="I1815" i="12"/>
  <c r="I1814" i="12"/>
  <c r="I1813" i="12"/>
  <c r="I1812" i="12"/>
  <c r="I1811" i="12"/>
  <c r="I1810" i="12"/>
  <c r="I1809" i="12"/>
  <c r="I1808" i="12"/>
  <c r="I1807" i="12"/>
  <c r="I1806" i="12"/>
  <c r="I1805" i="12"/>
  <c r="I1804" i="12"/>
  <c r="I1803" i="12"/>
  <c r="I1802" i="12"/>
  <c r="I1801" i="12"/>
  <c r="I1800" i="12"/>
  <c r="I1799" i="12"/>
  <c r="I1798" i="12"/>
  <c r="I1797" i="12"/>
  <c r="I1796" i="12"/>
  <c r="I1795" i="12"/>
  <c r="I1794" i="12"/>
  <c r="I1793" i="12"/>
  <c r="I1792" i="12"/>
  <c r="I1791" i="12"/>
  <c r="I1790" i="12"/>
  <c r="I1789" i="12"/>
  <c r="I1788" i="12"/>
  <c r="I1787" i="12"/>
  <c r="I1786" i="12"/>
  <c r="I1785" i="12"/>
  <c r="I1784" i="12"/>
  <c r="I1783" i="12"/>
  <c r="I1782" i="12"/>
  <c r="I1781" i="12"/>
  <c r="I1780" i="12"/>
  <c r="I1779" i="12"/>
  <c r="I1778" i="12"/>
  <c r="I1777" i="12"/>
  <c r="I1776" i="12"/>
  <c r="I1775" i="12"/>
  <c r="I1774" i="12"/>
  <c r="I1773" i="12"/>
  <c r="I1772" i="12"/>
  <c r="I1771" i="12"/>
  <c r="I1770" i="12"/>
  <c r="I1769" i="12"/>
  <c r="I1768" i="12"/>
  <c r="I1767" i="12"/>
  <c r="I1766" i="12"/>
  <c r="I1765" i="12"/>
  <c r="I1764" i="12"/>
  <c r="I1763" i="12"/>
  <c r="I1762" i="12"/>
  <c r="I1761" i="12"/>
  <c r="I1760" i="12"/>
  <c r="I1759" i="12"/>
  <c r="I1758" i="12"/>
  <c r="I1757" i="12"/>
  <c r="I1756" i="12"/>
  <c r="I1755" i="12"/>
  <c r="I1754" i="12"/>
  <c r="I1753" i="12"/>
  <c r="I1752" i="12"/>
  <c r="I1751" i="12"/>
  <c r="I1750" i="12"/>
  <c r="I1749" i="12"/>
  <c r="I1748" i="12"/>
  <c r="I1747" i="12"/>
  <c r="I1746" i="12"/>
  <c r="I1745" i="12"/>
  <c r="I1744" i="12"/>
  <c r="I1743" i="12"/>
  <c r="I1742" i="12"/>
  <c r="I1741" i="12"/>
  <c r="I1740" i="12"/>
  <c r="I1739" i="12"/>
  <c r="I1738" i="12"/>
  <c r="I1737" i="12"/>
  <c r="I1736" i="12"/>
  <c r="I1735" i="12"/>
  <c r="I1734" i="12"/>
  <c r="I1733" i="12"/>
  <c r="I1732" i="12"/>
  <c r="I1731" i="12"/>
  <c r="I1730" i="12"/>
  <c r="I1729" i="12"/>
  <c r="I1728" i="12"/>
  <c r="I1727" i="12"/>
  <c r="I1726" i="12"/>
  <c r="I1725" i="12"/>
  <c r="I1724" i="12"/>
  <c r="I1723" i="12"/>
  <c r="I1722" i="12"/>
  <c r="I1721" i="12"/>
  <c r="I1720" i="12"/>
  <c r="I1719" i="12"/>
  <c r="I1718" i="12"/>
  <c r="I1717" i="12"/>
  <c r="I1716" i="12"/>
  <c r="I1715" i="12"/>
  <c r="I1714" i="12"/>
  <c r="I1713" i="12"/>
  <c r="I1712" i="12"/>
  <c r="I1711" i="12"/>
  <c r="I1710" i="12"/>
  <c r="I1709" i="12"/>
  <c r="I1708" i="12"/>
  <c r="I1707" i="12"/>
  <c r="I1706" i="12"/>
  <c r="I1705" i="12"/>
  <c r="I1704" i="12"/>
  <c r="I1703" i="12"/>
  <c r="I1702" i="12"/>
  <c r="I1701" i="12"/>
  <c r="I1700" i="12"/>
  <c r="I1699" i="12"/>
  <c r="I1698" i="12"/>
  <c r="I1697" i="12"/>
  <c r="I1696" i="12"/>
  <c r="I1695" i="12"/>
  <c r="I1694" i="12"/>
  <c r="I1693" i="12"/>
  <c r="I1692" i="12"/>
  <c r="I1691" i="12"/>
  <c r="I1690" i="12"/>
  <c r="I1689" i="12"/>
  <c r="I1688" i="12"/>
  <c r="I1687" i="12"/>
  <c r="I1686" i="12"/>
  <c r="I1685" i="12"/>
  <c r="I1684" i="12"/>
  <c r="I1683" i="12"/>
  <c r="I1682" i="12"/>
  <c r="I1681" i="12"/>
  <c r="I1680" i="12"/>
  <c r="I1679" i="12"/>
  <c r="I1678" i="12"/>
  <c r="I1677" i="12"/>
  <c r="I1676" i="12"/>
  <c r="I1675" i="12"/>
  <c r="I1674" i="12"/>
  <c r="I1673" i="12"/>
  <c r="I1672" i="12"/>
  <c r="I1671" i="12"/>
  <c r="I1670" i="12"/>
  <c r="I1669" i="12"/>
  <c r="I1668" i="12"/>
  <c r="I1667" i="12"/>
  <c r="I1666" i="12"/>
  <c r="I1665" i="12"/>
  <c r="I1664" i="12"/>
  <c r="I1663" i="12"/>
  <c r="I1662" i="12"/>
  <c r="I1661" i="12"/>
  <c r="I1660" i="12"/>
  <c r="I1659" i="12"/>
  <c r="I1658" i="12"/>
  <c r="I1657" i="12"/>
  <c r="I1656" i="12"/>
  <c r="I1655" i="12"/>
  <c r="I1654" i="12"/>
  <c r="I1653" i="12"/>
  <c r="I1652" i="12"/>
  <c r="I1651" i="12"/>
  <c r="I1650" i="12"/>
  <c r="I1649" i="12"/>
  <c r="I1648" i="12"/>
  <c r="I1647" i="12"/>
  <c r="I1646" i="12"/>
  <c r="I1645" i="12"/>
  <c r="I1644" i="12"/>
  <c r="I1643" i="12"/>
  <c r="I1642" i="12"/>
  <c r="I1641" i="12"/>
  <c r="I1640" i="12"/>
  <c r="I1639" i="12"/>
  <c r="I1638" i="12"/>
  <c r="I1637" i="12"/>
  <c r="I1636" i="12"/>
  <c r="I1635" i="12"/>
  <c r="I1634" i="12"/>
  <c r="I1633" i="12"/>
  <c r="I1632" i="12"/>
  <c r="I1631" i="12"/>
  <c r="I1630" i="12"/>
  <c r="I1629" i="12"/>
  <c r="I1628" i="12"/>
  <c r="I1627" i="12"/>
  <c r="I1626" i="12"/>
  <c r="I1625" i="12"/>
  <c r="I1624" i="12"/>
  <c r="I1623" i="12"/>
  <c r="I1622" i="12"/>
  <c r="I1621" i="12"/>
  <c r="I1620" i="12"/>
  <c r="I1619" i="12"/>
  <c r="I1618" i="12"/>
  <c r="I1617" i="12"/>
  <c r="I1616" i="12"/>
  <c r="I1615" i="12"/>
  <c r="I1614" i="12"/>
  <c r="I1613" i="12"/>
  <c r="I1612" i="12"/>
  <c r="I1611" i="12"/>
  <c r="I1610" i="12"/>
  <c r="I1609" i="12"/>
  <c r="I1608" i="12"/>
  <c r="I1607" i="12"/>
  <c r="I1606" i="12"/>
  <c r="I1605" i="12"/>
  <c r="I1604" i="12"/>
  <c r="I1603" i="12"/>
  <c r="I1602" i="12"/>
  <c r="I1601" i="12"/>
  <c r="I1600" i="12"/>
  <c r="I1599" i="12"/>
  <c r="I1598" i="12"/>
  <c r="I1597" i="12"/>
  <c r="I1596" i="12"/>
  <c r="I1595" i="12"/>
  <c r="I1594" i="12"/>
  <c r="I1593" i="12"/>
  <c r="I1592" i="12"/>
  <c r="I1591" i="12"/>
  <c r="I1590" i="12"/>
  <c r="I1589" i="12"/>
  <c r="I1588" i="12"/>
  <c r="I1587" i="12"/>
  <c r="I1586" i="12"/>
  <c r="I1585" i="12"/>
  <c r="I1584" i="12"/>
  <c r="I1583" i="12"/>
  <c r="I1582" i="12"/>
  <c r="I1581" i="12"/>
  <c r="I1580" i="12"/>
  <c r="I1579" i="12"/>
  <c r="I1578" i="12"/>
  <c r="I1577" i="12"/>
  <c r="I1576" i="12"/>
  <c r="I1575" i="12"/>
  <c r="I1574" i="12"/>
  <c r="I1573" i="12"/>
  <c r="I1572" i="12"/>
  <c r="I1571" i="12"/>
  <c r="I1570" i="12"/>
  <c r="I1569" i="12"/>
  <c r="I1568" i="12"/>
  <c r="I1567" i="12"/>
  <c r="I1566" i="12"/>
  <c r="I1565" i="12"/>
  <c r="I1564" i="12"/>
  <c r="I1563" i="12"/>
  <c r="I1562" i="12"/>
  <c r="I1561" i="12"/>
  <c r="I1560" i="12"/>
  <c r="I1559" i="12"/>
  <c r="I1558" i="12"/>
  <c r="I1557" i="12"/>
  <c r="I1556" i="12"/>
  <c r="I1555" i="12"/>
  <c r="I1554" i="12"/>
  <c r="I1553" i="12"/>
  <c r="I1552" i="12"/>
  <c r="I1551" i="12"/>
  <c r="I1550" i="12"/>
  <c r="I1549" i="12"/>
  <c r="I1548" i="12"/>
  <c r="I1547" i="12"/>
  <c r="I1546" i="12"/>
  <c r="I1545" i="12"/>
  <c r="I1544" i="12"/>
  <c r="I1543" i="12"/>
  <c r="I1542" i="12"/>
  <c r="I1541" i="12"/>
  <c r="I1540" i="12"/>
  <c r="I1539" i="12"/>
  <c r="I1538" i="12"/>
  <c r="I1537" i="12"/>
  <c r="I1536" i="12"/>
  <c r="I1535" i="12"/>
  <c r="I1534" i="12"/>
  <c r="I1533" i="12"/>
  <c r="I1532" i="12"/>
  <c r="I1531" i="12"/>
  <c r="I1530" i="12"/>
  <c r="I1529" i="12"/>
  <c r="I1528" i="12"/>
  <c r="I1527" i="12"/>
  <c r="I1526" i="12"/>
  <c r="I1525" i="12"/>
  <c r="I1524" i="12"/>
  <c r="I1523" i="12"/>
  <c r="I1522" i="12"/>
  <c r="I1521" i="12"/>
  <c r="I1520" i="12"/>
  <c r="I1519" i="12"/>
  <c r="I1518" i="12"/>
  <c r="I1517" i="12"/>
  <c r="I1516" i="12"/>
  <c r="I1515" i="12"/>
  <c r="I1514" i="12"/>
  <c r="I1513" i="12"/>
  <c r="I1512" i="12"/>
  <c r="I1511" i="12"/>
  <c r="I1510" i="12"/>
  <c r="I1509" i="12"/>
  <c r="I1508" i="12"/>
  <c r="I1507" i="12"/>
  <c r="I1506" i="12"/>
  <c r="I1505" i="12"/>
  <c r="I1504" i="12"/>
  <c r="I1503" i="12"/>
  <c r="I1502" i="12"/>
  <c r="I1501" i="12"/>
  <c r="I1500" i="12"/>
  <c r="I1499" i="12"/>
  <c r="I1498" i="12"/>
  <c r="I1497" i="12"/>
  <c r="I1496" i="12"/>
  <c r="I1495" i="12"/>
  <c r="I1494" i="12"/>
  <c r="I1493" i="12"/>
  <c r="I1492" i="12"/>
  <c r="I1491" i="12"/>
  <c r="I1490" i="12"/>
  <c r="I1489" i="12"/>
  <c r="I1488" i="12"/>
  <c r="I1487" i="12"/>
  <c r="I1486" i="12"/>
  <c r="I1485" i="12"/>
  <c r="I1484" i="12"/>
  <c r="I1483" i="12"/>
  <c r="I1482" i="12"/>
  <c r="I1481" i="12"/>
  <c r="I1480" i="12"/>
  <c r="I1479" i="12"/>
  <c r="I1478" i="12"/>
  <c r="I1477" i="12"/>
  <c r="I1476" i="12"/>
  <c r="I1475" i="12"/>
  <c r="I1474" i="12"/>
  <c r="I1473" i="12"/>
  <c r="I1472" i="12"/>
  <c r="I1471" i="12"/>
  <c r="I1470" i="12"/>
  <c r="I1469" i="12"/>
  <c r="I1468" i="12"/>
  <c r="I1467" i="12"/>
  <c r="I1466" i="12"/>
  <c r="I1465" i="12"/>
  <c r="I1464" i="12"/>
  <c r="I1463" i="12"/>
  <c r="I1462" i="12"/>
  <c r="I1461" i="12"/>
  <c r="I1460" i="12"/>
  <c r="I1459" i="12"/>
  <c r="I1458" i="12"/>
  <c r="I1457" i="12"/>
  <c r="I1456" i="12"/>
  <c r="I1455" i="12"/>
  <c r="I1454" i="12"/>
  <c r="I1453" i="12"/>
  <c r="I1452" i="12"/>
  <c r="I1451" i="12"/>
  <c r="I1450" i="12"/>
  <c r="I1449" i="12"/>
  <c r="I1448" i="12"/>
  <c r="I1447" i="12"/>
  <c r="I1446" i="12"/>
  <c r="I1445" i="12"/>
  <c r="I1444" i="12"/>
  <c r="I1443" i="12"/>
  <c r="I1442" i="12"/>
  <c r="I1441" i="12"/>
  <c r="I1440" i="12"/>
  <c r="I1439" i="12"/>
  <c r="I1438" i="12"/>
  <c r="I1437" i="12"/>
  <c r="I1436" i="12"/>
  <c r="I1435" i="12"/>
  <c r="I1434" i="12"/>
  <c r="I1433" i="12"/>
  <c r="I1432" i="12"/>
  <c r="I1431" i="12"/>
  <c r="I1430" i="12"/>
  <c r="I1429" i="12"/>
  <c r="I1428" i="12"/>
  <c r="I1427" i="12"/>
  <c r="I1426" i="12"/>
  <c r="I1425" i="12"/>
  <c r="I1424" i="12"/>
  <c r="I1423" i="12"/>
  <c r="I1422" i="12"/>
  <c r="I1421" i="12"/>
  <c r="I1420" i="12"/>
  <c r="I1419" i="12"/>
  <c r="I1418" i="12"/>
  <c r="I1417" i="12"/>
  <c r="I1416" i="12"/>
  <c r="I1415" i="12"/>
  <c r="I1414" i="12"/>
  <c r="I1413" i="12"/>
  <c r="I1412" i="12"/>
  <c r="I1411" i="12"/>
  <c r="I1410" i="12"/>
  <c r="I1409" i="12"/>
  <c r="I1408" i="12"/>
  <c r="I1407" i="12"/>
  <c r="I1406" i="12"/>
  <c r="I1405" i="12"/>
  <c r="I1404" i="12"/>
  <c r="I1403" i="12"/>
  <c r="I1402" i="12"/>
  <c r="I1401" i="12"/>
  <c r="I1400" i="12"/>
  <c r="I1399" i="12"/>
  <c r="I1398" i="12"/>
  <c r="I1397" i="12"/>
  <c r="I1396" i="12"/>
  <c r="I1395" i="12"/>
  <c r="I1394" i="12"/>
  <c r="I1393" i="12"/>
  <c r="I1392" i="12"/>
  <c r="I1391" i="12"/>
  <c r="I1390" i="12"/>
  <c r="I1389" i="12"/>
  <c r="I1388" i="12"/>
  <c r="I1387" i="12"/>
  <c r="I1386" i="12"/>
  <c r="I1385" i="12"/>
  <c r="I1384" i="12"/>
  <c r="I1383" i="12"/>
  <c r="I1382" i="12"/>
  <c r="I1381" i="12"/>
  <c r="I1380" i="12"/>
  <c r="I1379" i="12"/>
  <c r="I1378" i="12"/>
  <c r="I1377" i="12"/>
  <c r="I1376" i="12"/>
  <c r="I1375" i="12"/>
  <c r="I1374" i="12"/>
  <c r="I1373" i="12"/>
  <c r="I1372" i="12"/>
  <c r="I1371" i="12"/>
  <c r="I1370" i="12"/>
  <c r="I1369" i="12"/>
  <c r="I1368" i="12"/>
  <c r="I1367" i="12"/>
  <c r="I1366" i="12"/>
  <c r="I1365" i="12"/>
  <c r="I1364" i="12"/>
  <c r="I1363" i="12"/>
  <c r="I1362" i="12"/>
  <c r="I1361" i="12"/>
  <c r="I1360" i="12"/>
  <c r="I1359" i="12"/>
  <c r="I1358" i="12"/>
  <c r="I1357" i="12"/>
  <c r="I1356" i="12"/>
  <c r="I1355" i="12"/>
  <c r="I1354" i="12"/>
  <c r="I1353" i="12"/>
  <c r="I1352" i="12"/>
  <c r="I1351" i="12"/>
  <c r="I1350" i="12"/>
  <c r="I1349" i="12"/>
  <c r="I1348" i="12"/>
  <c r="I1347" i="12"/>
  <c r="I1346" i="12"/>
  <c r="I1345" i="12"/>
  <c r="I1344" i="12"/>
  <c r="I1343" i="12"/>
  <c r="I1342" i="12"/>
  <c r="I1341" i="12"/>
  <c r="I1340" i="12"/>
  <c r="I1339" i="12"/>
  <c r="I1338" i="12"/>
  <c r="I1337" i="12"/>
  <c r="I1336" i="12"/>
  <c r="I1335" i="12"/>
  <c r="I1334" i="12"/>
  <c r="I1333" i="12"/>
  <c r="I1332" i="12"/>
  <c r="I1331" i="12"/>
  <c r="I1330" i="12"/>
  <c r="I1329" i="12"/>
  <c r="I1328" i="12"/>
  <c r="I1327" i="12"/>
  <c r="I1326" i="12"/>
  <c r="I1325" i="12"/>
  <c r="I1324" i="12"/>
  <c r="I1323" i="12"/>
  <c r="I1322" i="12"/>
  <c r="I1321" i="12"/>
  <c r="I1320" i="12"/>
  <c r="I1319" i="12"/>
  <c r="I1318" i="12"/>
  <c r="I1317" i="12"/>
  <c r="I1316" i="12"/>
  <c r="I1315" i="12"/>
  <c r="I1314" i="12"/>
  <c r="I1313" i="12"/>
  <c r="I1312" i="12"/>
  <c r="I1311" i="12"/>
  <c r="I1310" i="12"/>
  <c r="I1309" i="12"/>
  <c r="I1308" i="12"/>
  <c r="I1307" i="12"/>
  <c r="I1306" i="12"/>
  <c r="I1305" i="12"/>
  <c r="I1304" i="12"/>
  <c r="I1303" i="12"/>
  <c r="I1302" i="12"/>
  <c r="I1301" i="12"/>
  <c r="I1300" i="12"/>
  <c r="I1299" i="12"/>
  <c r="I1298" i="12"/>
  <c r="I1297" i="12"/>
  <c r="I1296" i="12"/>
  <c r="I1295" i="12"/>
  <c r="I1294" i="12"/>
  <c r="I1293" i="12"/>
  <c r="I1292" i="12"/>
  <c r="I1291" i="12"/>
  <c r="I1290" i="12"/>
  <c r="I1289" i="12"/>
  <c r="I1288" i="12"/>
  <c r="I1287" i="12"/>
  <c r="I1286" i="12"/>
  <c r="I1285" i="12"/>
  <c r="I1284" i="12"/>
  <c r="I1283" i="12"/>
  <c r="I1282" i="12"/>
  <c r="I1281" i="12"/>
  <c r="I1280" i="12"/>
  <c r="I1279" i="12"/>
  <c r="I1278" i="12"/>
  <c r="I1277" i="12"/>
  <c r="I1276" i="12"/>
  <c r="I1275" i="12"/>
  <c r="I1274" i="12"/>
  <c r="I1273" i="12"/>
  <c r="I1272" i="12"/>
  <c r="I1271" i="12"/>
  <c r="I1270" i="12"/>
  <c r="I1269" i="12"/>
  <c r="I1268" i="12"/>
  <c r="I1267" i="12"/>
  <c r="I1266" i="12"/>
  <c r="I1265" i="12"/>
  <c r="I1264" i="12"/>
  <c r="I1263" i="12"/>
  <c r="I1262" i="12"/>
  <c r="I1261" i="12"/>
  <c r="I1260" i="12"/>
  <c r="I1259" i="12"/>
  <c r="I1258" i="12"/>
  <c r="I1257" i="12"/>
  <c r="I1256" i="12"/>
  <c r="I1255" i="12"/>
  <c r="I1254" i="12"/>
  <c r="I1253" i="12"/>
  <c r="I1252" i="12"/>
  <c r="I1251" i="12"/>
  <c r="I1250" i="12"/>
  <c r="I1249" i="12"/>
  <c r="I1248" i="12"/>
  <c r="I1247" i="12"/>
  <c r="I1246" i="12"/>
  <c r="I1245" i="12"/>
  <c r="I1244" i="12"/>
  <c r="I1243" i="12"/>
  <c r="I1242" i="12"/>
  <c r="I1241" i="12"/>
  <c r="I1240" i="12"/>
  <c r="I1239" i="12"/>
  <c r="I1238" i="12"/>
  <c r="I1237" i="12"/>
  <c r="I1236" i="12"/>
  <c r="I1235" i="12"/>
  <c r="I1234" i="12"/>
  <c r="I1233" i="12"/>
  <c r="I1232" i="12"/>
  <c r="I1231" i="12"/>
  <c r="I1230" i="12"/>
  <c r="I1229" i="12"/>
  <c r="I1228" i="12"/>
  <c r="I1227" i="12"/>
  <c r="I1226" i="12"/>
  <c r="I1225" i="12"/>
  <c r="I1224" i="12"/>
  <c r="I1223" i="12"/>
  <c r="I1222" i="12"/>
  <c r="I1221" i="12"/>
  <c r="I1220" i="12"/>
  <c r="I1219" i="12"/>
  <c r="I1218" i="12"/>
  <c r="I1217" i="12"/>
  <c r="I1216" i="12"/>
  <c r="I1215" i="12"/>
  <c r="I1214" i="12"/>
  <c r="I1213" i="12"/>
  <c r="I1212" i="12"/>
  <c r="I1211" i="12"/>
  <c r="I1210" i="12"/>
  <c r="I1209" i="12"/>
  <c r="I1208" i="12"/>
  <c r="I1207" i="12"/>
  <c r="I1206" i="12"/>
  <c r="I1205" i="12"/>
  <c r="I1204" i="12"/>
  <c r="I1203" i="12"/>
  <c r="I1202" i="12"/>
  <c r="I1201" i="12"/>
  <c r="I1200" i="12"/>
  <c r="I1199" i="12"/>
  <c r="I1198" i="12"/>
  <c r="I1197" i="12"/>
  <c r="I1196" i="12"/>
  <c r="I1195" i="12"/>
  <c r="I1194" i="12"/>
  <c r="I1193" i="12"/>
  <c r="I1192" i="12"/>
  <c r="I1191" i="12"/>
  <c r="I1190" i="12"/>
  <c r="I1189" i="12"/>
  <c r="I1188" i="12"/>
  <c r="I1187" i="12"/>
  <c r="I1186" i="12"/>
  <c r="I1185" i="12"/>
  <c r="I1184" i="12"/>
  <c r="I1183" i="12"/>
  <c r="I1182" i="12"/>
  <c r="I1181" i="12"/>
  <c r="I1180" i="12"/>
  <c r="I1179" i="12"/>
  <c r="I1178" i="12"/>
  <c r="I1177" i="12"/>
  <c r="I1176" i="12"/>
  <c r="I1175" i="12"/>
  <c r="I1174" i="12"/>
  <c r="I1173" i="12"/>
  <c r="I1172" i="12"/>
  <c r="I1171" i="12"/>
  <c r="I1170" i="12"/>
  <c r="I1169" i="12"/>
  <c r="I1168" i="12"/>
  <c r="I1167" i="12"/>
  <c r="I1166" i="12"/>
  <c r="I1165" i="12"/>
  <c r="I1164" i="12"/>
  <c r="I1163" i="12"/>
  <c r="I1162" i="12"/>
  <c r="I1161" i="12"/>
  <c r="I1160" i="12"/>
  <c r="I1159" i="12"/>
  <c r="I1158" i="12"/>
  <c r="I1157" i="12"/>
  <c r="I1156" i="12"/>
  <c r="I1155" i="12"/>
  <c r="I1154" i="12"/>
  <c r="I1153" i="12"/>
  <c r="I1152" i="12"/>
  <c r="I1151" i="12"/>
  <c r="I1150" i="12"/>
  <c r="I1149" i="12"/>
  <c r="I1148" i="12"/>
  <c r="I1147" i="12"/>
  <c r="I1146" i="12"/>
  <c r="I1145" i="12"/>
  <c r="I1144" i="12"/>
  <c r="I1143" i="12"/>
  <c r="I1142" i="12"/>
  <c r="I1141" i="12"/>
  <c r="I1140" i="12"/>
  <c r="I1139" i="12"/>
  <c r="I1138" i="12"/>
  <c r="I1137" i="12"/>
  <c r="I1136" i="12"/>
  <c r="I1135" i="12"/>
  <c r="I1134" i="12"/>
  <c r="I1133" i="12"/>
  <c r="I1132" i="12"/>
  <c r="I1131" i="12"/>
  <c r="I1130" i="12"/>
  <c r="I1129" i="12"/>
  <c r="I1128" i="12"/>
  <c r="I1127" i="12"/>
  <c r="I1126" i="12"/>
  <c r="I1125" i="12"/>
  <c r="I1124" i="12"/>
  <c r="I1123" i="12"/>
  <c r="I1122" i="12"/>
  <c r="I1121" i="12"/>
  <c r="I1120" i="12"/>
  <c r="I1119" i="12"/>
  <c r="I1118" i="12"/>
  <c r="I1117" i="12"/>
  <c r="I1116" i="12"/>
  <c r="I1115" i="12"/>
  <c r="I1114" i="12"/>
  <c r="I1113" i="12"/>
  <c r="I1112" i="12"/>
  <c r="I1111" i="12"/>
  <c r="I1110" i="12"/>
  <c r="I1109" i="12"/>
  <c r="I1108" i="12"/>
  <c r="I1107" i="12"/>
  <c r="I1106" i="12"/>
  <c r="I1105" i="12"/>
  <c r="I1104" i="12"/>
  <c r="I1103" i="12"/>
  <c r="I1102" i="12"/>
  <c r="I1101" i="12"/>
  <c r="I1100" i="12"/>
  <c r="I1099" i="12"/>
  <c r="I1098" i="12"/>
  <c r="I1097" i="12"/>
  <c r="I1096" i="12"/>
  <c r="I1095" i="12"/>
  <c r="I1094" i="12"/>
  <c r="I1093" i="12"/>
  <c r="I1092" i="12"/>
  <c r="I1091" i="12"/>
  <c r="I1090" i="12"/>
  <c r="I1089" i="12"/>
  <c r="I1088" i="12"/>
  <c r="I1087" i="12"/>
  <c r="I1086" i="12"/>
  <c r="I1085" i="12"/>
  <c r="I1084" i="12"/>
  <c r="I1083" i="12"/>
  <c r="I1082" i="12"/>
  <c r="I1081" i="12"/>
  <c r="I1080" i="12"/>
  <c r="I1079" i="12"/>
  <c r="I1078" i="12"/>
  <c r="I1077" i="12"/>
  <c r="I1076" i="12"/>
  <c r="I1075" i="12"/>
  <c r="I1074" i="12"/>
  <c r="I1073" i="12"/>
  <c r="I1072" i="12"/>
  <c r="I1071" i="12"/>
  <c r="I1070" i="12"/>
  <c r="I1069" i="12"/>
  <c r="I1068" i="12"/>
  <c r="I1067" i="12"/>
  <c r="I1066" i="12"/>
  <c r="I1065" i="12"/>
  <c r="I1064" i="12"/>
  <c r="I1063" i="12"/>
  <c r="I1062" i="12"/>
  <c r="I1061" i="12"/>
  <c r="I1060" i="12"/>
  <c r="I1059" i="12"/>
  <c r="I1058" i="12"/>
  <c r="I1057" i="12"/>
  <c r="I1056" i="12"/>
  <c r="I1055" i="12"/>
  <c r="I1054" i="12"/>
  <c r="I1053" i="12"/>
  <c r="I1052" i="12"/>
  <c r="I1051" i="12"/>
  <c r="I1050" i="12"/>
  <c r="I1049" i="12"/>
  <c r="I1048" i="12"/>
  <c r="I1047" i="12"/>
  <c r="I1046" i="12"/>
  <c r="I1045" i="12"/>
  <c r="I1044" i="12"/>
  <c r="I1043" i="12"/>
  <c r="I1042" i="12"/>
  <c r="I1041" i="12"/>
  <c r="I1040" i="12"/>
  <c r="I1039" i="12"/>
  <c r="I1038" i="12"/>
  <c r="I1037" i="12"/>
  <c r="I1036" i="12"/>
  <c r="I1035" i="12"/>
  <c r="I1034" i="12"/>
  <c r="I1033" i="12"/>
  <c r="I1032" i="12"/>
  <c r="I1031" i="12"/>
  <c r="I1030" i="12"/>
  <c r="I1029" i="12"/>
  <c r="I1028" i="12"/>
  <c r="I1027" i="12"/>
  <c r="I1026" i="12"/>
  <c r="I1025" i="12"/>
  <c r="I1024" i="12"/>
  <c r="I1023" i="12"/>
  <c r="I1022" i="12"/>
  <c r="I1021" i="12"/>
  <c r="I1020" i="12"/>
  <c r="I1019" i="12"/>
  <c r="I1018" i="12"/>
  <c r="I1017" i="12"/>
  <c r="I1016" i="12"/>
  <c r="I1015" i="12"/>
  <c r="I1014" i="12"/>
  <c r="I1013" i="12"/>
  <c r="I1012" i="12"/>
  <c r="I1011" i="12"/>
  <c r="I1010" i="12"/>
  <c r="I1009" i="12"/>
  <c r="I1008" i="12"/>
  <c r="I1007" i="12"/>
  <c r="I1006" i="12"/>
  <c r="I1005" i="12"/>
  <c r="I1004" i="12"/>
  <c r="I1003" i="12"/>
  <c r="I1002" i="12"/>
  <c r="I1001" i="12"/>
  <c r="I1000" i="12"/>
  <c r="I999" i="12"/>
  <c r="I998" i="12"/>
  <c r="I997" i="12"/>
  <c r="I996" i="12"/>
  <c r="I995" i="12"/>
  <c r="I994" i="12"/>
  <c r="I993" i="12"/>
  <c r="I992" i="12"/>
  <c r="I991" i="12"/>
  <c r="I990" i="12"/>
  <c r="I989" i="12"/>
  <c r="I988" i="12"/>
  <c r="I987" i="12"/>
  <c r="I986" i="12"/>
  <c r="I985" i="12"/>
  <c r="I984" i="12"/>
  <c r="I983" i="12"/>
  <c r="I982" i="12"/>
  <c r="I981" i="12"/>
  <c r="I980" i="12"/>
  <c r="I979" i="12"/>
  <c r="I978" i="12"/>
  <c r="I977" i="12"/>
  <c r="I976" i="12"/>
  <c r="I975" i="12"/>
  <c r="I974" i="12"/>
  <c r="I973" i="12"/>
  <c r="I972" i="12"/>
  <c r="I971" i="12"/>
  <c r="I970" i="12"/>
  <c r="I969" i="12"/>
  <c r="I968" i="12"/>
  <c r="I967" i="12"/>
  <c r="I966" i="12"/>
  <c r="I965" i="12"/>
  <c r="I964" i="12"/>
  <c r="I963" i="12"/>
  <c r="I962" i="12"/>
  <c r="I961" i="12"/>
  <c r="I960" i="12"/>
  <c r="I959" i="12"/>
  <c r="I958" i="12"/>
  <c r="I957" i="12"/>
  <c r="I956" i="12"/>
  <c r="I955" i="12"/>
  <c r="I954" i="12"/>
  <c r="I953" i="12"/>
  <c r="I952" i="12"/>
  <c r="I951" i="12"/>
  <c r="I950" i="12"/>
  <c r="I949" i="12"/>
  <c r="I948" i="12"/>
  <c r="I947" i="12"/>
  <c r="I946" i="12"/>
  <c r="I945" i="12"/>
  <c r="I944" i="12"/>
  <c r="I943" i="12"/>
  <c r="I942" i="12"/>
  <c r="I941" i="12"/>
  <c r="I940" i="12"/>
  <c r="I939" i="12"/>
  <c r="I938" i="12"/>
  <c r="I937" i="12"/>
  <c r="I936" i="12"/>
  <c r="I935" i="12"/>
  <c r="I934" i="12"/>
  <c r="I933" i="12"/>
  <c r="I932" i="12"/>
  <c r="I931" i="12"/>
  <c r="I930" i="12"/>
  <c r="I929" i="12"/>
  <c r="I928" i="12"/>
  <c r="I927" i="12"/>
  <c r="I926" i="12"/>
  <c r="I925" i="12"/>
  <c r="I924" i="12"/>
  <c r="I923" i="12"/>
  <c r="I922" i="12"/>
  <c r="I921" i="12"/>
  <c r="I920" i="12"/>
  <c r="I919" i="12"/>
  <c r="I918" i="12"/>
  <c r="I917" i="12"/>
  <c r="I916" i="12"/>
  <c r="I915" i="12"/>
  <c r="I914" i="12"/>
  <c r="I913" i="12"/>
  <c r="I912" i="12"/>
  <c r="I911" i="12"/>
  <c r="I910" i="12"/>
  <c r="I909" i="12"/>
  <c r="I908" i="12"/>
  <c r="I907" i="12"/>
  <c r="I906" i="12"/>
  <c r="I905" i="12"/>
  <c r="I904" i="12"/>
  <c r="I903" i="12"/>
  <c r="I902" i="12"/>
  <c r="I901" i="12"/>
  <c r="I900" i="12"/>
  <c r="I899" i="12"/>
  <c r="I898" i="12"/>
  <c r="I897" i="12"/>
  <c r="I896" i="12"/>
  <c r="I895" i="12"/>
  <c r="I894" i="12"/>
  <c r="I893" i="12"/>
  <c r="I892" i="12"/>
  <c r="I891" i="12"/>
  <c r="I890" i="12"/>
  <c r="I889" i="12"/>
  <c r="I888" i="12"/>
  <c r="I887" i="12"/>
  <c r="I886" i="12"/>
  <c r="I885" i="12"/>
  <c r="I884" i="12"/>
  <c r="I883" i="12"/>
  <c r="I882" i="12"/>
  <c r="I881" i="12"/>
  <c r="I880" i="12"/>
  <c r="I879" i="12"/>
  <c r="I878" i="12"/>
  <c r="I877" i="12"/>
  <c r="I876" i="12"/>
  <c r="I875" i="12"/>
  <c r="I874" i="12"/>
  <c r="I873" i="12"/>
  <c r="I872" i="12"/>
  <c r="I871" i="12"/>
  <c r="I870" i="12"/>
  <c r="I869" i="12"/>
  <c r="I868" i="12"/>
  <c r="I867" i="12"/>
  <c r="I866" i="12"/>
  <c r="I865" i="12"/>
  <c r="I864" i="12"/>
  <c r="I863" i="12"/>
  <c r="I862" i="12"/>
  <c r="I861" i="12"/>
  <c r="I860" i="12"/>
  <c r="I859" i="12"/>
  <c r="I858" i="12"/>
  <c r="I857" i="12"/>
  <c r="I856" i="12"/>
  <c r="I855" i="12"/>
  <c r="I854" i="12"/>
  <c r="I853" i="12"/>
  <c r="I852" i="12"/>
  <c r="I851" i="12"/>
  <c r="I850" i="12"/>
  <c r="I849" i="12"/>
  <c r="I848" i="12"/>
  <c r="I847" i="12"/>
  <c r="I846" i="12"/>
  <c r="I845" i="12"/>
  <c r="I844" i="12"/>
  <c r="I843" i="12"/>
  <c r="I842" i="12"/>
  <c r="I841" i="12"/>
  <c r="I840" i="12"/>
  <c r="I839" i="12"/>
  <c r="I838" i="12"/>
  <c r="I837" i="12"/>
  <c r="I836" i="12"/>
  <c r="I835" i="12"/>
  <c r="I834" i="12"/>
  <c r="I833" i="12"/>
  <c r="I832" i="12"/>
  <c r="I831" i="12"/>
  <c r="I830" i="12"/>
  <c r="I829" i="12"/>
  <c r="I828" i="12"/>
  <c r="I827" i="12"/>
  <c r="I826" i="12"/>
  <c r="I825" i="12"/>
  <c r="I824" i="12"/>
  <c r="I823" i="12"/>
  <c r="I822" i="12"/>
  <c r="I821" i="12"/>
  <c r="I820" i="12"/>
  <c r="I819" i="12"/>
  <c r="I818" i="12"/>
  <c r="I817" i="12"/>
  <c r="I816" i="12"/>
  <c r="I815" i="12"/>
  <c r="I814" i="12"/>
  <c r="I813" i="12"/>
  <c r="I812" i="12"/>
  <c r="I811" i="12"/>
  <c r="I810" i="12"/>
  <c r="I809" i="12"/>
  <c r="I808" i="12"/>
  <c r="I807" i="12"/>
  <c r="I806" i="12"/>
  <c r="I805" i="12"/>
  <c r="I804" i="12"/>
  <c r="I803" i="12"/>
  <c r="I802" i="12"/>
  <c r="I801" i="12"/>
  <c r="I800" i="12"/>
  <c r="I799" i="12"/>
  <c r="I798" i="12"/>
  <c r="I797" i="12"/>
  <c r="I796" i="12"/>
  <c r="I795" i="12"/>
  <c r="I794" i="12"/>
  <c r="I793" i="12"/>
  <c r="I792" i="12"/>
  <c r="I791" i="12"/>
  <c r="I790" i="12"/>
  <c r="I789" i="12"/>
  <c r="I788" i="12"/>
  <c r="I787" i="12"/>
  <c r="I786" i="12"/>
  <c r="I785" i="12"/>
  <c r="I784" i="12"/>
  <c r="I783" i="12"/>
  <c r="I782" i="12"/>
  <c r="I781" i="12"/>
  <c r="I780" i="12"/>
  <c r="I779" i="12"/>
  <c r="I778" i="12"/>
  <c r="I777" i="12"/>
  <c r="I776" i="12"/>
  <c r="I775" i="12"/>
  <c r="I774" i="12"/>
  <c r="I773" i="12"/>
  <c r="I772" i="12"/>
  <c r="I771" i="12"/>
  <c r="I770" i="12"/>
  <c r="I769" i="12"/>
  <c r="I768" i="12"/>
  <c r="I767" i="12"/>
  <c r="I766" i="12"/>
  <c r="I765" i="12"/>
  <c r="I764" i="12"/>
  <c r="I763" i="12"/>
  <c r="I762" i="12"/>
  <c r="I761" i="12"/>
  <c r="I760" i="12"/>
  <c r="I759" i="12"/>
  <c r="I758" i="12"/>
  <c r="I757" i="12"/>
  <c r="I756" i="12"/>
  <c r="I755" i="12"/>
  <c r="I754" i="12"/>
  <c r="I753" i="12"/>
  <c r="I752" i="12"/>
  <c r="I751" i="12"/>
  <c r="I750" i="12"/>
  <c r="I749" i="12"/>
  <c r="I748" i="12"/>
  <c r="I747" i="12"/>
  <c r="I746" i="12"/>
  <c r="I745" i="12"/>
  <c r="I744" i="12"/>
  <c r="I743" i="12"/>
  <c r="I742" i="12"/>
  <c r="I741" i="12"/>
  <c r="I740" i="12"/>
  <c r="I739" i="12"/>
  <c r="I738" i="12"/>
  <c r="I737" i="12"/>
  <c r="I736" i="12"/>
  <c r="I735" i="12"/>
  <c r="I734" i="12"/>
  <c r="I733" i="12"/>
  <c r="I732" i="12"/>
  <c r="I731" i="12"/>
  <c r="I730" i="12"/>
  <c r="I729" i="12"/>
  <c r="I728" i="12"/>
  <c r="I727" i="12"/>
  <c r="I726" i="12"/>
  <c r="I725" i="12"/>
  <c r="I724" i="12"/>
  <c r="I723" i="12"/>
  <c r="I722" i="12"/>
  <c r="I721" i="12"/>
  <c r="I720" i="12"/>
  <c r="I719" i="12"/>
  <c r="I718" i="12"/>
  <c r="I717" i="12"/>
  <c r="I716" i="12"/>
  <c r="I715" i="12"/>
  <c r="I714" i="12"/>
  <c r="I713" i="12"/>
  <c r="I712" i="12"/>
  <c r="I711" i="12"/>
  <c r="I710" i="12"/>
  <c r="I709" i="12"/>
  <c r="I708" i="12"/>
  <c r="I707" i="12"/>
  <c r="I706" i="12"/>
  <c r="I705" i="12"/>
  <c r="I704" i="12"/>
  <c r="I703" i="12"/>
  <c r="I702" i="12"/>
  <c r="I701" i="12"/>
  <c r="I700" i="12"/>
  <c r="I699" i="12"/>
  <c r="I698" i="12"/>
  <c r="I697" i="12"/>
  <c r="I696" i="12"/>
  <c r="I695" i="12"/>
  <c r="I694" i="12"/>
  <c r="I693" i="12"/>
  <c r="I692" i="12"/>
  <c r="I691" i="12"/>
  <c r="I690" i="12"/>
  <c r="I689" i="12"/>
  <c r="I688" i="12"/>
  <c r="I687" i="12"/>
  <c r="I686" i="12"/>
  <c r="I685" i="12"/>
  <c r="I684" i="12"/>
  <c r="I683" i="12"/>
  <c r="I682" i="12"/>
  <c r="I681" i="12"/>
  <c r="I680" i="12"/>
  <c r="I679" i="12"/>
  <c r="I678" i="12"/>
  <c r="I677" i="12"/>
  <c r="I676" i="12"/>
  <c r="I675" i="12"/>
  <c r="I674" i="12"/>
  <c r="I673" i="12"/>
  <c r="I672" i="12"/>
  <c r="I671" i="12"/>
  <c r="I670" i="12"/>
  <c r="I669" i="12"/>
  <c r="I668" i="12"/>
  <c r="I667" i="12"/>
  <c r="I666" i="12"/>
  <c r="I665" i="12"/>
  <c r="I664" i="12"/>
  <c r="I663" i="12"/>
  <c r="I662" i="12"/>
  <c r="I661" i="12"/>
  <c r="I660" i="12"/>
  <c r="I659" i="12"/>
  <c r="I658" i="12"/>
  <c r="I657" i="12"/>
  <c r="I656" i="12"/>
  <c r="I655" i="12"/>
  <c r="I654" i="12"/>
  <c r="I653" i="12"/>
  <c r="I652" i="12"/>
  <c r="I651" i="12"/>
  <c r="I650" i="12"/>
  <c r="I649" i="12"/>
  <c r="I648" i="12"/>
  <c r="I647" i="12"/>
  <c r="I646" i="12"/>
  <c r="I645" i="12"/>
  <c r="I644" i="12"/>
  <c r="I643" i="12"/>
  <c r="I642" i="12"/>
  <c r="I641" i="12"/>
  <c r="I640" i="12"/>
  <c r="I639" i="12"/>
  <c r="I638" i="12"/>
  <c r="I637" i="12"/>
  <c r="I636" i="12"/>
  <c r="I635" i="12"/>
  <c r="I634" i="12"/>
  <c r="I633" i="12"/>
  <c r="I632" i="12"/>
  <c r="I631" i="12"/>
  <c r="I630" i="12"/>
  <c r="I629" i="12"/>
  <c r="I628" i="12"/>
  <c r="I627" i="12"/>
  <c r="I626" i="12"/>
  <c r="I625" i="12"/>
  <c r="I624" i="12"/>
  <c r="I623" i="12"/>
  <c r="I622" i="12"/>
  <c r="I621" i="12"/>
  <c r="I620" i="12"/>
  <c r="I619" i="12"/>
  <c r="I618" i="12"/>
  <c r="I617" i="12"/>
  <c r="I616" i="12"/>
  <c r="I615" i="12"/>
  <c r="I614" i="12"/>
  <c r="I613" i="12"/>
  <c r="I612" i="12"/>
  <c r="I611" i="12"/>
  <c r="I610" i="12"/>
  <c r="I609" i="12"/>
  <c r="I608" i="12"/>
  <c r="I607" i="12"/>
  <c r="I606" i="12"/>
  <c r="I605" i="12"/>
  <c r="I604" i="12"/>
  <c r="I603" i="12"/>
  <c r="I602" i="12"/>
  <c r="I601" i="12"/>
  <c r="I600" i="12"/>
  <c r="I599" i="12"/>
  <c r="I598" i="12"/>
  <c r="I597" i="12"/>
  <c r="I596" i="12"/>
  <c r="I595" i="12"/>
  <c r="I594" i="12"/>
  <c r="I593" i="12"/>
  <c r="I592" i="12"/>
  <c r="I591" i="12"/>
  <c r="I590" i="12"/>
  <c r="I589" i="12"/>
  <c r="I588" i="12"/>
  <c r="I587" i="12"/>
  <c r="I586"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I9" i="12"/>
  <c r="I8" i="12"/>
  <c r="I7" i="12"/>
  <c r="I6" i="12"/>
  <c r="I5" i="12"/>
  <c r="I4" i="12"/>
  <c r="I3" i="12"/>
  <c r="I2" i="12"/>
  <c r="I3841" i="11"/>
  <c r="I3840" i="11"/>
  <c r="I3839" i="11"/>
  <c r="I3838" i="11"/>
  <c r="I3837" i="11"/>
  <c r="I3836" i="11"/>
  <c r="I3835" i="11"/>
  <c r="I3834" i="11"/>
  <c r="I3833" i="11"/>
  <c r="I3832" i="11"/>
  <c r="I3831" i="11"/>
  <c r="I3830" i="11"/>
  <c r="I3829" i="11"/>
  <c r="I3828" i="11"/>
  <c r="I3827" i="11"/>
  <c r="I3826" i="11"/>
  <c r="I3825" i="11"/>
  <c r="I3824" i="11"/>
  <c r="I3823" i="11"/>
  <c r="I3822" i="11"/>
  <c r="I3821" i="11"/>
  <c r="I3820" i="11"/>
  <c r="I3819" i="11"/>
  <c r="I3818" i="11"/>
  <c r="I3817" i="11"/>
  <c r="I3816" i="11"/>
  <c r="I3815" i="11"/>
  <c r="I3814" i="11"/>
  <c r="I3813" i="11"/>
  <c r="I3812" i="11"/>
  <c r="I3811" i="11"/>
  <c r="I3810" i="11"/>
  <c r="I3809" i="11"/>
  <c r="I3808" i="11"/>
  <c r="I3807" i="11"/>
  <c r="I3806" i="11"/>
  <c r="I3805" i="11"/>
  <c r="I3804" i="11"/>
  <c r="I3803" i="11"/>
  <c r="I3802" i="11"/>
  <c r="I3801" i="11"/>
  <c r="I3800" i="11"/>
  <c r="I3799" i="11"/>
  <c r="I3798" i="11"/>
  <c r="I3797" i="11"/>
  <c r="I3796" i="11"/>
  <c r="I3795" i="11"/>
  <c r="I3794" i="11"/>
  <c r="I3793" i="11"/>
  <c r="I3792" i="11"/>
  <c r="I3791" i="11"/>
  <c r="I3790" i="11"/>
  <c r="I3789" i="11"/>
  <c r="I3788" i="11"/>
  <c r="I3787" i="11"/>
  <c r="I3786" i="11"/>
  <c r="I3785" i="11"/>
  <c r="I3784" i="11"/>
  <c r="I3783" i="11"/>
  <c r="I3782" i="11"/>
  <c r="I3781" i="11"/>
  <c r="I3780" i="11"/>
  <c r="I3779" i="11"/>
  <c r="I3778" i="11"/>
  <c r="I3777" i="11"/>
  <c r="I3776" i="11"/>
  <c r="I3775" i="11"/>
  <c r="I3774" i="11"/>
  <c r="I3773" i="11"/>
  <c r="I3772" i="11"/>
  <c r="I3771" i="11"/>
  <c r="I3770" i="11"/>
  <c r="I3769" i="11"/>
  <c r="I3768" i="11"/>
  <c r="I3767" i="11"/>
  <c r="I3766" i="11"/>
  <c r="I3765" i="11"/>
  <c r="I3764" i="11"/>
  <c r="I3763" i="11"/>
  <c r="I3762" i="11"/>
  <c r="I3761" i="11"/>
  <c r="I3760" i="11"/>
  <c r="I3759" i="11"/>
  <c r="I3758" i="11"/>
  <c r="I3757" i="11"/>
  <c r="I3756" i="11"/>
  <c r="I3755" i="11"/>
  <c r="I3754" i="11"/>
  <c r="I3753" i="11"/>
  <c r="I3752" i="11"/>
  <c r="I3751" i="11"/>
  <c r="I3750" i="11"/>
  <c r="I3749" i="11"/>
  <c r="I3748" i="11"/>
  <c r="I3747" i="11"/>
  <c r="I3746" i="11"/>
  <c r="I3745" i="11"/>
  <c r="I3744" i="11"/>
  <c r="I3743" i="11"/>
  <c r="I3742" i="11"/>
  <c r="I3741" i="11"/>
  <c r="I3740" i="11"/>
  <c r="I3739" i="11"/>
  <c r="I3738" i="11"/>
  <c r="I3737" i="11"/>
  <c r="I3736" i="11"/>
  <c r="I3735" i="11"/>
  <c r="I3734" i="11"/>
  <c r="I3733" i="11"/>
  <c r="I3732" i="11"/>
  <c r="I3731" i="11"/>
  <c r="I3730" i="11"/>
  <c r="I3729" i="11"/>
  <c r="I3728" i="11"/>
  <c r="I3727" i="11"/>
  <c r="I3726" i="11"/>
  <c r="I3725" i="11"/>
  <c r="I3724" i="11"/>
  <c r="I3723" i="11"/>
  <c r="I3722" i="11"/>
  <c r="I3721" i="11"/>
  <c r="I3720" i="11"/>
  <c r="I3719" i="11"/>
  <c r="I3718" i="11"/>
  <c r="I3717" i="11"/>
  <c r="I3716" i="11"/>
  <c r="I3715" i="11"/>
  <c r="I3714" i="11"/>
  <c r="I3713" i="11"/>
  <c r="I3712" i="11"/>
  <c r="I3711" i="11"/>
  <c r="I3710" i="11"/>
  <c r="I3709" i="11"/>
  <c r="I3708" i="11"/>
  <c r="I3707" i="11"/>
  <c r="I3706" i="11"/>
  <c r="I3705" i="11"/>
  <c r="I3704" i="11"/>
  <c r="I3703" i="11"/>
  <c r="I3702" i="11"/>
  <c r="I3701" i="11"/>
  <c r="I3700" i="11"/>
  <c r="I3699" i="11"/>
  <c r="I3698" i="11"/>
  <c r="I3697" i="11"/>
  <c r="I3696" i="11"/>
  <c r="I3695" i="11"/>
  <c r="I3694" i="11"/>
  <c r="I3693" i="11"/>
  <c r="I3692" i="11"/>
  <c r="I3691" i="11"/>
  <c r="I3690" i="11"/>
  <c r="I3689" i="11"/>
  <c r="I3688" i="11"/>
  <c r="I3687" i="11"/>
  <c r="I3686" i="11"/>
  <c r="I3685" i="11"/>
  <c r="I3684" i="11"/>
  <c r="I3683" i="11"/>
  <c r="I3682" i="11"/>
  <c r="I3681" i="11"/>
  <c r="I3680" i="11"/>
  <c r="I3679" i="11"/>
  <c r="I3678" i="11"/>
  <c r="I3677" i="11"/>
  <c r="I3676" i="11"/>
  <c r="I3675" i="11"/>
  <c r="I3674" i="11"/>
  <c r="I3673" i="11"/>
  <c r="I3672" i="11"/>
  <c r="I3671" i="11"/>
  <c r="I3670" i="11"/>
  <c r="I3669" i="11"/>
  <c r="I3668" i="11"/>
  <c r="I3667" i="11"/>
  <c r="I3666" i="11"/>
  <c r="I3665" i="11"/>
  <c r="I3664" i="11"/>
  <c r="I3663" i="11"/>
  <c r="I3662" i="11"/>
  <c r="I3661" i="11"/>
  <c r="I3660" i="11"/>
  <c r="I3659" i="11"/>
  <c r="I3658" i="11"/>
  <c r="I3657" i="11"/>
  <c r="I3656" i="11"/>
  <c r="I3655" i="11"/>
  <c r="I3654" i="11"/>
  <c r="I3653" i="11"/>
  <c r="I3652" i="11"/>
  <c r="I3651" i="11"/>
  <c r="I3650" i="11"/>
  <c r="I3649" i="11"/>
  <c r="I3648" i="11"/>
  <c r="I3647" i="11"/>
  <c r="I3646" i="11"/>
  <c r="I3645" i="11"/>
  <c r="I3644" i="11"/>
  <c r="I3643" i="11"/>
  <c r="I3642" i="11"/>
  <c r="I3641" i="11"/>
  <c r="I3640" i="11"/>
  <c r="I3639" i="11"/>
  <c r="I3638" i="11"/>
  <c r="I3637" i="11"/>
  <c r="I3636" i="11"/>
  <c r="I3635" i="11"/>
  <c r="I3634" i="11"/>
  <c r="I3633" i="11"/>
  <c r="I3632" i="11"/>
  <c r="I3631" i="11"/>
  <c r="I3630" i="11"/>
  <c r="I3629" i="11"/>
  <c r="I3628" i="11"/>
  <c r="I3627" i="11"/>
  <c r="I3626" i="11"/>
  <c r="I3625" i="11"/>
  <c r="I3624" i="11"/>
  <c r="I3623" i="11"/>
  <c r="I3622" i="11"/>
  <c r="I3621" i="11"/>
  <c r="I3620" i="11"/>
  <c r="I3619" i="11"/>
  <c r="I3618" i="11"/>
  <c r="I3617" i="11"/>
  <c r="I3616" i="11"/>
  <c r="I3615" i="11"/>
  <c r="I3614" i="11"/>
  <c r="I3613" i="11"/>
  <c r="I3612" i="11"/>
  <c r="I3611" i="11"/>
  <c r="I3610" i="11"/>
  <c r="I3609" i="11"/>
  <c r="I3608" i="11"/>
  <c r="I3607" i="11"/>
  <c r="I3606" i="11"/>
  <c r="I3605" i="11"/>
  <c r="I3604" i="11"/>
  <c r="I3603" i="11"/>
  <c r="I3602" i="11"/>
  <c r="I3601" i="11"/>
  <c r="I3600" i="11"/>
  <c r="I3599" i="11"/>
  <c r="I3598" i="11"/>
  <c r="I3597" i="11"/>
  <c r="I3596" i="11"/>
  <c r="I3595" i="11"/>
  <c r="I3594" i="11"/>
  <c r="I3593" i="11"/>
  <c r="I3592" i="11"/>
  <c r="I3591" i="11"/>
  <c r="I3590" i="11"/>
  <c r="I3589" i="11"/>
  <c r="I3588" i="11"/>
  <c r="I3587" i="11"/>
  <c r="I3586" i="11"/>
  <c r="I3585" i="11"/>
  <c r="I3584" i="11"/>
  <c r="I3583" i="11"/>
  <c r="I3582" i="11"/>
  <c r="I3581" i="11"/>
  <c r="I3580" i="11"/>
  <c r="I3579" i="11"/>
  <c r="I3578" i="11"/>
  <c r="I3577" i="11"/>
  <c r="I3576" i="11"/>
  <c r="I3575" i="11"/>
  <c r="I3574" i="11"/>
  <c r="I3573" i="11"/>
  <c r="I3572" i="11"/>
  <c r="I3571" i="11"/>
  <c r="I3570" i="11"/>
  <c r="I3569" i="11"/>
  <c r="I3568" i="11"/>
  <c r="I3567" i="11"/>
  <c r="I3566" i="11"/>
  <c r="I3565" i="11"/>
  <c r="I3564" i="11"/>
  <c r="I3563" i="11"/>
  <c r="I3562" i="11"/>
  <c r="I3561" i="11"/>
  <c r="I3560" i="11"/>
  <c r="I3559" i="11"/>
  <c r="I3558" i="11"/>
  <c r="I3557" i="11"/>
  <c r="I3556" i="11"/>
  <c r="I3555" i="11"/>
  <c r="I3554" i="11"/>
  <c r="I3553" i="11"/>
  <c r="I3552" i="11"/>
  <c r="I3551" i="11"/>
  <c r="I3550" i="11"/>
  <c r="I3549" i="11"/>
  <c r="I3548" i="11"/>
  <c r="I3547" i="11"/>
  <c r="I3546" i="11"/>
  <c r="I3545" i="11"/>
  <c r="I3544" i="11"/>
  <c r="I3543" i="11"/>
  <c r="I3542" i="11"/>
  <c r="I3541" i="11"/>
  <c r="I3540" i="11"/>
  <c r="I3539" i="11"/>
  <c r="I3538" i="11"/>
  <c r="I3537" i="11"/>
  <c r="I3536" i="11"/>
  <c r="I3535" i="11"/>
  <c r="I3534" i="11"/>
  <c r="I3533" i="11"/>
  <c r="I3532" i="11"/>
  <c r="I3531" i="11"/>
  <c r="I3530" i="11"/>
  <c r="I3529" i="11"/>
  <c r="I3528" i="11"/>
  <c r="I3527" i="11"/>
  <c r="I3526" i="11"/>
  <c r="I3525" i="11"/>
  <c r="I3524" i="11"/>
  <c r="I3523" i="11"/>
  <c r="I3522" i="11"/>
  <c r="I3521" i="11"/>
  <c r="I3520" i="11"/>
  <c r="I3519" i="11"/>
  <c r="I3518" i="11"/>
  <c r="I3517" i="11"/>
  <c r="I3516" i="11"/>
  <c r="I3515" i="11"/>
  <c r="I3514" i="11"/>
  <c r="I3513" i="11"/>
  <c r="I3512" i="11"/>
  <c r="I3511" i="11"/>
  <c r="I3510" i="11"/>
  <c r="I3509" i="11"/>
  <c r="I3508" i="11"/>
  <c r="I3507" i="11"/>
  <c r="I3506" i="11"/>
  <c r="I3505" i="11"/>
  <c r="I3504" i="11"/>
  <c r="I3503" i="11"/>
  <c r="I3502" i="11"/>
  <c r="I3501" i="11"/>
  <c r="I3500" i="11"/>
  <c r="I3499" i="11"/>
  <c r="I3498" i="11"/>
  <c r="I3497" i="11"/>
  <c r="I3496" i="11"/>
  <c r="I3495" i="11"/>
  <c r="I3494" i="11"/>
  <c r="I3493" i="11"/>
  <c r="I3492" i="11"/>
  <c r="I3491" i="11"/>
  <c r="I3490" i="11"/>
  <c r="I3489" i="11"/>
  <c r="I3488" i="11"/>
  <c r="I3487" i="11"/>
  <c r="I3486" i="11"/>
  <c r="I3485" i="11"/>
  <c r="I3484" i="11"/>
  <c r="I3483" i="11"/>
  <c r="I3482" i="11"/>
  <c r="I3481" i="11"/>
  <c r="I3480" i="11"/>
  <c r="I3479" i="11"/>
  <c r="I3478" i="11"/>
  <c r="I3477" i="11"/>
  <c r="I3476" i="11"/>
  <c r="I3475" i="11"/>
  <c r="I3474" i="11"/>
  <c r="I3473" i="11"/>
  <c r="I3472" i="11"/>
  <c r="I3471" i="11"/>
  <c r="I3470" i="11"/>
  <c r="I3469" i="11"/>
  <c r="I3468" i="11"/>
  <c r="I3467" i="11"/>
  <c r="I3466" i="11"/>
  <c r="I3465" i="11"/>
  <c r="I3464" i="11"/>
  <c r="I3463" i="11"/>
  <c r="I3462" i="11"/>
  <c r="I3461" i="11"/>
  <c r="I3460" i="11"/>
  <c r="I3459" i="11"/>
  <c r="I3458" i="11"/>
  <c r="I3457" i="11"/>
  <c r="I3456" i="11"/>
  <c r="I3455" i="11"/>
  <c r="I3454" i="11"/>
  <c r="I3453" i="11"/>
  <c r="I3452" i="11"/>
  <c r="I3451" i="11"/>
  <c r="I3450" i="11"/>
  <c r="I3449" i="11"/>
  <c r="I3448" i="11"/>
  <c r="I3447" i="11"/>
  <c r="I3446" i="11"/>
  <c r="I3445" i="11"/>
  <c r="I3444" i="11"/>
  <c r="I3443" i="11"/>
  <c r="I3442" i="11"/>
  <c r="I3441" i="11"/>
  <c r="I3440" i="11"/>
  <c r="I3439" i="11"/>
  <c r="I3438" i="11"/>
  <c r="I3437" i="11"/>
  <c r="I3436" i="11"/>
  <c r="I3435" i="11"/>
  <c r="I3434" i="11"/>
  <c r="I3433" i="11"/>
  <c r="I3432" i="11"/>
  <c r="I3431" i="11"/>
  <c r="I3430" i="11"/>
  <c r="I3429" i="11"/>
  <c r="I3428" i="11"/>
  <c r="I3427" i="11"/>
  <c r="I3426" i="11"/>
  <c r="I3425" i="11"/>
  <c r="I3424" i="11"/>
  <c r="I3423" i="11"/>
  <c r="I3422" i="11"/>
  <c r="I3421" i="11"/>
  <c r="I3420" i="11"/>
  <c r="I3419" i="11"/>
  <c r="I3418" i="11"/>
  <c r="I3417" i="11"/>
  <c r="I3416" i="11"/>
  <c r="I3415" i="11"/>
  <c r="I3414" i="11"/>
  <c r="I3413" i="11"/>
  <c r="I3412" i="11"/>
  <c r="I3411" i="11"/>
  <c r="I3410" i="11"/>
  <c r="I3409" i="11"/>
  <c r="I3408" i="11"/>
  <c r="I3407" i="11"/>
  <c r="I3406" i="11"/>
  <c r="I3405" i="11"/>
  <c r="I3404" i="11"/>
  <c r="I3403" i="11"/>
  <c r="I3402" i="11"/>
  <c r="I3401" i="11"/>
  <c r="I3400" i="11"/>
  <c r="I3399" i="11"/>
  <c r="I3398" i="11"/>
  <c r="I3397" i="11"/>
  <c r="I3396" i="11"/>
  <c r="I3395" i="11"/>
  <c r="I3394" i="11"/>
  <c r="I3393" i="11"/>
  <c r="I3392" i="11"/>
  <c r="I3391" i="11"/>
  <c r="I3390" i="11"/>
  <c r="I3389" i="11"/>
  <c r="I3388" i="11"/>
  <c r="I3387" i="11"/>
  <c r="I3386" i="11"/>
  <c r="I3385" i="11"/>
  <c r="I3384" i="11"/>
  <c r="I3383" i="11"/>
  <c r="I3382" i="11"/>
  <c r="I3381" i="11"/>
  <c r="I3380" i="11"/>
  <c r="I3379" i="11"/>
  <c r="I3378" i="11"/>
  <c r="I3377" i="11"/>
  <c r="I3376" i="11"/>
  <c r="I3375" i="11"/>
  <c r="I3374" i="11"/>
  <c r="I3373" i="11"/>
  <c r="I3372" i="11"/>
  <c r="I3371" i="11"/>
  <c r="I3370" i="11"/>
  <c r="I3369" i="11"/>
  <c r="I3368" i="11"/>
  <c r="I3367" i="11"/>
  <c r="I3366" i="11"/>
  <c r="I3365" i="11"/>
  <c r="I3364" i="11"/>
  <c r="I3363" i="11"/>
  <c r="I3362" i="11"/>
  <c r="I3361" i="11"/>
  <c r="I3360" i="11"/>
  <c r="I3359" i="11"/>
  <c r="I3358" i="11"/>
  <c r="I3357" i="11"/>
  <c r="I3356" i="11"/>
  <c r="I3355" i="11"/>
  <c r="I3354" i="11"/>
  <c r="I3353" i="11"/>
  <c r="I3352" i="11"/>
  <c r="I3351" i="11"/>
  <c r="I3350" i="11"/>
  <c r="I3349" i="11"/>
  <c r="I3348" i="11"/>
  <c r="I3347" i="11"/>
  <c r="I3346" i="11"/>
  <c r="I3345" i="11"/>
  <c r="I3344" i="11"/>
  <c r="I3343" i="11"/>
  <c r="I3342" i="11"/>
  <c r="I3341" i="11"/>
  <c r="I3340" i="11"/>
  <c r="I3339" i="11"/>
  <c r="I3338" i="11"/>
  <c r="I3337" i="11"/>
  <c r="I3336" i="11"/>
  <c r="I3335" i="11"/>
  <c r="I3334" i="11"/>
  <c r="I3333" i="11"/>
  <c r="I3332" i="11"/>
  <c r="I3331" i="11"/>
  <c r="I3330" i="11"/>
  <c r="I3329" i="11"/>
  <c r="I3328" i="11"/>
  <c r="I3327" i="11"/>
  <c r="I3326" i="11"/>
  <c r="I3325" i="11"/>
  <c r="I3324" i="11"/>
  <c r="I3323" i="11"/>
  <c r="I3322" i="11"/>
  <c r="I3321" i="11"/>
  <c r="I3320" i="11"/>
  <c r="I3319" i="11"/>
  <c r="I3318" i="11"/>
  <c r="I3317" i="11"/>
  <c r="I3316" i="11"/>
  <c r="I3315" i="11"/>
  <c r="I3314" i="11"/>
  <c r="I3313" i="11"/>
  <c r="I3312" i="11"/>
  <c r="I3311" i="11"/>
  <c r="I3310" i="11"/>
  <c r="I3309" i="11"/>
  <c r="I3308" i="11"/>
  <c r="I3307" i="11"/>
  <c r="I3306" i="11"/>
  <c r="I3305" i="11"/>
  <c r="I3304" i="11"/>
  <c r="I3303" i="11"/>
  <c r="I3302" i="11"/>
  <c r="I3301" i="11"/>
  <c r="I3300" i="11"/>
  <c r="I3299" i="11"/>
  <c r="I3298" i="11"/>
  <c r="I3297" i="11"/>
  <c r="I3296" i="11"/>
  <c r="I3295" i="11"/>
  <c r="I3294" i="11"/>
  <c r="I3293" i="11"/>
  <c r="I3292" i="11"/>
  <c r="I3291" i="11"/>
  <c r="I3290" i="11"/>
  <c r="I3289" i="11"/>
  <c r="I3288" i="11"/>
  <c r="I3287" i="11"/>
  <c r="I3286" i="11"/>
  <c r="I3285" i="11"/>
  <c r="I3284" i="11"/>
  <c r="I3283" i="11"/>
  <c r="I3282" i="11"/>
  <c r="I3281" i="11"/>
  <c r="I3280" i="11"/>
  <c r="I3279" i="11"/>
  <c r="I3278" i="11"/>
  <c r="I3277" i="11"/>
  <c r="I3276" i="11"/>
  <c r="I3275" i="11"/>
  <c r="I3274" i="11"/>
  <c r="I3273" i="11"/>
  <c r="I3272" i="11"/>
  <c r="I3271" i="11"/>
  <c r="I3270" i="11"/>
  <c r="I3269" i="11"/>
  <c r="I3268" i="11"/>
  <c r="I3267" i="11"/>
  <c r="I3266" i="11"/>
  <c r="I3265" i="11"/>
  <c r="I3264" i="11"/>
  <c r="I3263" i="11"/>
  <c r="I3262" i="11"/>
  <c r="I3261" i="11"/>
  <c r="I3260" i="11"/>
  <c r="I3259" i="11"/>
  <c r="I3258" i="11"/>
  <c r="I3257" i="11"/>
  <c r="I3256" i="11"/>
  <c r="I3255" i="11"/>
  <c r="I3254" i="11"/>
  <c r="I3253" i="11"/>
  <c r="I3252" i="11"/>
  <c r="I3251" i="11"/>
  <c r="I3250" i="11"/>
  <c r="I3249" i="11"/>
  <c r="I3248" i="11"/>
  <c r="I3247" i="11"/>
  <c r="I3246" i="11"/>
  <c r="I3245" i="11"/>
  <c r="I3244" i="11"/>
  <c r="I3243" i="11"/>
  <c r="I3242" i="11"/>
  <c r="I3241" i="11"/>
  <c r="I3240" i="11"/>
  <c r="I3239" i="11"/>
  <c r="I3238" i="11"/>
  <c r="I3237" i="11"/>
  <c r="I3236" i="11"/>
  <c r="I3235" i="11"/>
  <c r="I3234" i="11"/>
  <c r="I3233" i="11"/>
  <c r="I3232" i="11"/>
  <c r="I3231" i="11"/>
  <c r="I3230" i="11"/>
  <c r="I3229" i="11"/>
  <c r="I3228" i="11"/>
  <c r="I3227" i="11"/>
  <c r="I3226" i="11"/>
  <c r="I3225" i="11"/>
  <c r="I3224" i="11"/>
  <c r="I3223" i="11"/>
  <c r="I3222" i="11"/>
  <c r="I3221" i="11"/>
  <c r="I3220" i="11"/>
  <c r="I3219" i="11"/>
  <c r="I3218" i="11"/>
  <c r="I3217" i="11"/>
  <c r="I3216" i="11"/>
  <c r="I3215" i="11"/>
  <c r="I3214" i="11"/>
  <c r="I3213" i="11"/>
  <c r="I3212" i="11"/>
  <c r="I3211" i="11"/>
  <c r="I3210" i="11"/>
  <c r="I3209" i="11"/>
  <c r="I3208" i="11"/>
  <c r="I3207" i="11"/>
  <c r="I3206" i="11"/>
  <c r="I3205" i="11"/>
  <c r="I3204" i="11"/>
  <c r="I3203" i="11"/>
  <c r="I3202" i="11"/>
  <c r="I3201" i="11"/>
  <c r="I3200" i="11"/>
  <c r="I3199" i="11"/>
  <c r="I3198" i="11"/>
  <c r="I3197" i="11"/>
  <c r="I3196" i="11"/>
  <c r="I3195" i="11"/>
  <c r="I3194" i="11"/>
  <c r="I3193" i="11"/>
  <c r="I3192" i="11"/>
  <c r="I3191" i="11"/>
  <c r="I3190" i="11"/>
  <c r="I3189" i="11"/>
  <c r="I3188" i="11"/>
  <c r="I3187" i="11"/>
  <c r="I3186" i="11"/>
  <c r="I3185" i="11"/>
  <c r="I3184" i="11"/>
  <c r="I3183" i="11"/>
  <c r="I3182" i="11"/>
  <c r="I3181" i="11"/>
  <c r="I3180" i="11"/>
  <c r="I3179" i="11"/>
  <c r="I3178" i="11"/>
  <c r="I3177" i="11"/>
  <c r="I3176" i="11"/>
  <c r="I3175" i="11"/>
  <c r="I3174" i="11"/>
  <c r="I3173" i="11"/>
  <c r="I3172" i="11"/>
  <c r="I3171" i="11"/>
  <c r="I3170" i="11"/>
  <c r="I3169" i="11"/>
  <c r="I3168" i="11"/>
  <c r="I3167" i="11"/>
  <c r="I3166" i="11"/>
  <c r="I3165" i="11"/>
  <c r="I3164" i="11"/>
  <c r="I3163" i="11"/>
  <c r="I3162" i="11"/>
  <c r="I3161" i="11"/>
  <c r="I3160" i="11"/>
  <c r="I3159" i="11"/>
  <c r="I3158" i="11"/>
  <c r="I3157" i="11"/>
  <c r="I3156" i="11"/>
  <c r="I3155" i="11"/>
  <c r="I3154" i="11"/>
  <c r="I3153" i="11"/>
  <c r="I3152" i="11"/>
  <c r="I3151" i="11"/>
  <c r="I3150" i="11"/>
  <c r="I3149" i="11"/>
  <c r="I3148" i="11"/>
  <c r="I3147" i="11"/>
  <c r="I3146" i="11"/>
  <c r="I3145" i="11"/>
  <c r="I3144" i="11"/>
  <c r="I3143" i="11"/>
  <c r="I3142" i="11"/>
  <c r="I3141" i="11"/>
  <c r="I3140" i="11"/>
  <c r="I3139" i="11"/>
  <c r="I3138" i="11"/>
  <c r="I3137" i="11"/>
  <c r="I3136" i="11"/>
  <c r="I3135" i="11"/>
  <c r="I3134" i="11"/>
  <c r="I3133" i="11"/>
  <c r="I3132" i="11"/>
  <c r="I3131" i="11"/>
  <c r="I3130" i="11"/>
  <c r="I3129" i="11"/>
  <c r="I3128" i="11"/>
  <c r="I3127" i="11"/>
  <c r="I3126" i="11"/>
  <c r="I3125" i="11"/>
  <c r="I3124" i="11"/>
  <c r="I3123" i="11"/>
  <c r="I3122" i="11"/>
  <c r="I3121" i="11"/>
  <c r="I3120" i="11"/>
  <c r="I3119" i="11"/>
  <c r="I3118" i="11"/>
  <c r="I3117" i="11"/>
  <c r="I3116" i="11"/>
  <c r="I3115" i="11"/>
  <c r="I3114" i="11"/>
  <c r="I3113" i="11"/>
  <c r="I3112" i="11"/>
  <c r="I3111" i="11"/>
  <c r="I3110" i="11"/>
  <c r="I3109" i="11"/>
  <c r="I3108" i="11"/>
  <c r="I3107" i="11"/>
  <c r="I3106" i="11"/>
  <c r="I3105" i="11"/>
  <c r="I3104" i="11"/>
  <c r="I3103" i="11"/>
  <c r="I3102" i="11"/>
  <c r="I3101" i="11"/>
  <c r="I3100" i="11"/>
  <c r="I3099" i="11"/>
  <c r="I3098" i="11"/>
  <c r="I3097" i="11"/>
  <c r="I3096" i="11"/>
  <c r="I3095" i="11"/>
  <c r="I3094" i="11"/>
  <c r="I3093" i="11"/>
  <c r="I3092" i="11"/>
  <c r="I3091" i="11"/>
  <c r="I3090" i="11"/>
  <c r="I3089" i="11"/>
  <c r="I3088" i="11"/>
  <c r="I3087" i="11"/>
  <c r="I3086" i="11"/>
  <c r="I3085" i="11"/>
  <c r="I3084" i="11"/>
  <c r="I3083" i="11"/>
  <c r="I3082" i="11"/>
  <c r="I3081" i="11"/>
  <c r="I3080" i="11"/>
  <c r="I3079" i="11"/>
  <c r="I3078" i="11"/>
  <c r="I3077" i="11"/>
  <c r="I3076" i="11"/>
  <c r="I3075" i="11"/>
  <c r="I3074" i="11"/>
  <c r="I3073" i="11"/>
  <c r="I3072" i="11"/>
  <c r="I3071" i="11"/>
  <c r="I3070" i="11"/>
  <c r="I3069" i="11"/>
  <c r="I3068" i="11"/>
  <c r="I3067" i="11"/>
  <c r="I3066" i="11"/>
  <c r="I3065" i="11"/>
  <c r="I3064" i="11"/>
  <c r="I3063" i="11"/>
  <c r="I3062" i="11"/>
  <c r="I3061" i="11"/>
  <c r="I3060" i="11"/>
  <c r="I3059" i="11"/>
  <c r="I3058" i="11"/>
  <c r="I3057" i="11"/>
  <c r="I3056" i="11"/>
  <c r="I3055" i="11"/>
  <c r="I3054" i="11"/>
  <c r="I3053" i="11"/>
  <c r="I3052" i="11"/>
  <c r="I3051" i="11"/>
  <c r="I3050" i="11"/>
  <c r="I3049" i="11"/>
  <c r="I3048" i="11"/>
  <c r="I3047" i="11"/>
  <c r="I3046" i="11"/>
  <c r="I3045" i="11"/>
  <c r="I3044" i="11"/>
  <c r="I3043" i="11"/>
  <c r="I3042" i="11"/>
  <c r="I3041" i="11"/>
  <c r="I3040" i="11"/>
  <c r="I3039" i="11"/>
  <c r="I3038" i="11"/>
  <c r="I3037" i="11"/>
  <c r="I3036" i="11"/>
  <c r="I3035" i="11"/>
  <c r="I3034" i="11"/>
  <c r="I3033" i="11"/>
  <c r="I3032" i="11"/>
  <c r="I3031" i="11"/>
  <c r="I3030" i="11"/>
  <c r="I3029" i="11"/>
  <c r="I3028" i="11"/>
  <c r="I3027" i="11"/>
  <c r="I3026" i="11"/>
  <c r="I3025" i="11"/>
  <c r="I3024" i="11"/>
  <c r="I3023" i="11"/>
  <c r="I3022" i="11"/>
  <c r="I3021" i="11"/>
  <c r="I3020" i="11"/>
  <c r="I3019" i="11"/>
  <c r="I3018" i="11"/>
  <c r="I3017" i="11"/>
  <c r="I3016" i="11"/>
  <c r="I3015" i="11"/>
  <c r="I3014" i="11"/>
  <c r="I3013" i="11"/>
  <c r="I3012" i="11"/>
  <c r="I3011" i="11"/>
  <c r="I3010" i="11"/>
  <c r="I3009" i="11"/>
  <c r="I3008" i="11"/>
  <c r="I3007" i="11"/>
  <c r="I3006" i="11"/>
  <c r="I3005" i="11"/>
  <c r="I3004" i="11"/>
  <c r="I3003" i="11"/>
  <c r="I3002" i="11"/>
  <c r="I3001" i="11"/>
  <c r="I3000" i="11"/>
  <c r="I2999" i="11"/>
  <c r="I2998" i="11"/>
  <c r="I2997" i="11"/>
  <c r="I2996" i="11"/>
  <c r="I2995" i="11"/>
  <c r="I2994" i="11"/>
  <c r="I2993" i="11"/>
  <c r="I2992" i="11"/>
  <c r="I2991" i="11"/>
  <c r="I2990" i="11"/>
  <c r="I2989" i="11"/>
  <c r="I2988" i="11"/>
  <c r="I2987" i="11"/>
  <c r="I2986" i="11"/>
  <c r="I2985" i="11"/>
  <c r="I2984" i="11"/>
  <c r="I2983" i="11"/>
  <c r="I2982" i="11"/>
  <c r="I2981" i="11"/>
  <c r="I2980" i="11"/>
  <c r="I2979" i="11"/>
  <c r="I2978" i="11"/>
  <c r="I2977" i="11"/>
  <c r="I2976" i="11"/>
  <c r="I2975" i="11"/>
  <c r="I2974" i="11"/>
  <c r="I2973" i="11"/>
  <c r="I2972" i="11"/>
  <c r="I2971" i="11"/>
  <c r="I2970" i="11"/>
  <c r="I2969" i="11"/>
  <c r="I2968" i="11"/>
  <c r="I2967" i="11"/>
  <c r="I2966" i="11"/>
  <c r="I2965" i="11"/>
  <c r="I2964" i="11"/>
  <c r="I2963" i="11"/>
  <c r="I2962" i="11"/>
  <c r="I2961" i="11"/>
  <c r="I2960" i="11"/>
  <c r="I2959" i="11"/>
  <c r="I2958" i="11"/>
  <c r="I2957" i="11"/>
  <c r="I2956" i="11"/>
  <c r="I2955" i="11"/>
  <c r="I2954" i="11"/>
  <c r="I2953" i="11"/>
  <c r="I2952" i="11"/>
  <c r="I2951" i="11"/>
  <c r="I2950" i="11"/>
  <c r="I2949" i="11"/>
  <c r="I2948" i="11"/>
  <c r="I2947" i="11"/>
  <c r="I2946" i="11"/>
  <c r="I2945" i="11"/>
  <c r="I2944" i="11"/>
  <c r="I2943" i="11"/>
  <c r="I2942" i="11"/>
  <c r="I2941" i="11"/>
  <c r="I2940" i="11"/>
  <c r="I2939" i="11"/>
  <c r="I2938" i="11"/>
  <c r="I2937" i="11"/>
  <c r="I2936" i="11"/>
  <c r="I2935" i="11"/>
  <c r="I2934" i="11"/>
  <c r="I2933" i="11"/>
  <c r="I2932" i="11"/>
  <c r="I2931" i="11"/>
  <c r="I2930" i="11"/>
  <c r="I2929" i="11"/>
  <c r="I2928" i="11"/>
  <c r="I2927" i="11"/>
  <c r="I2926" i="11"/>
  <c r="I2925" i="11"/>
  <c r="I2924" i="11"/>
  <c r="I2923" i="11"/>
  <c r="I2922" i="11"/>
  <c r="I2921" i="11"/>
  <c r="I2920" i="11"/>
  <c r="I2919" i="11"/>
  <c r="I2918" i="11"/>
  <c r="I2917" i="11"/>
  <c r="I2916" i="11"/>
  <c r="I2915" i="11"/>
  <c r="I2914" i="11"/>
  <c r="I2913" i="11"/>
  <c r="I2912" i="11"/>
  <c r="I2911" i="11"/>
  <c r="I2910" i="11"/>
  <c r="I2909" i="11"/>
  <c r="I2908" i="11"/>
  <c r="I2907" i="11"/>
  <c r="I2906" i="11"/>
  <c r="I2905" i="11"/>
  <c r="I2904" i="11"/>
  <c r="I2903" i="11"/>
  <c r="I2902" i="11"/>
  <c r="I2901" i="11"/>
  <c r="I2900" i="11"/>
  <c r="I2899" i="11"/>
  <c r="I2898" i="11"/>
  <c r="I2897" i="11"/>
  <c r="I2896" i="11"/>
  <c r="I2895" i="11"/>
  <c r="I2894" i="11"/>
  <c r="I2893" i="11"/>
  <c r="I2892" i="11"/>
  <c r="I2891" i="11"/>
  <c r="I2890" i="11"/>
  <c r="I2889" i="11"/>
  <c r="I2888" i="11"/>
  <c r="I2887" i="11"/>
  <c r="I2886" i="11"/>
  <c r="I2885" i="11"/>
  <c r="I2884" i="11"/>
  <c r="I2883" i="11"/>
  <c r="I2882" i="11"/>
  <c r="I2881" i="11"/>
  <c r="I2880" i="11"/>
  <c r="I2879" i="11"/>
  <c r="I2878" i="11"/>
  <c r="I2877" i="11"/>
  <c r="I2876" i="11"/>
  <c r="I2875" i="11"/>
  <c r="I2874" i="11"/>
  <c r="I2873" i="11"/>
  <c r="I2872" i="11"/>
  <c r="I2871" i="11"/>
  <c r="I2870" i="11"/>
  <c r="I2869" i="11"/>
  <c r="I2868" i="11"/>
  <c r="I2867" i="11"/>
  <c r="I2866" i="11"/>
  <c r="I2865" i="11"/>
  <c r="I2864" i="11"/>
  <c r="I2863" i="11"/>
  <c r="I2862" i="11"/>
  <c r="I2861" i="11"/>
  <c r="I2860" i="11"/>
  <c r="I2859" i="11"/>
  <c r="I2858" i="11"/>
  <c r="I2857" i="11"/>
  <c r="I2856" i="11"/>
  <c r="I2855" i="11"/>
  <c r="I2854" i="11"/>
  <c r="I2853" i="11"/>
  <c r="I2852" i="11"/>
  <c r="I2851" i="11"/>
  <c r="I2850" i="11"/>
  <c r="I2849" i="11"/>
  <c r="I2848" i="11"/>
  <c r="I2847" i="11"/>
  <c r="I2846" i="11"/>
  <c r="I2845" i="11"/>
  <c r="I2844" i="11"/>
  <c r="I2843" i="11"/>
  <c r="I2842" i="11"/>
  <c r="I2841" i="11"/>
  <c r="I2840" i="11"/>
  <c r="I2839" i="11"/>
  <c r="I2838" i="11"/>
  <c r="I2837" i="11"/>
  <c r="I2836" i="11"/>
  <c r="I2835" i="11"/>
  <c r="I2834" i="11"/>
  <c r="I2833" i="11"/>
  <c r="I2832" i="11"/>
  <c r="I2831" i="11"/>
  <c r="I2830" i="11"/>
  <c r="I2829" i="11"/>
  <c r="I2828" i="11"/>
  <c r="I2827" i="11"/>
  <c r="I2826" i="11"/>
  <c r="I2825" i="11"/>
  <c r="I2824" i="11"/>
  <c r="I2823" i="11"/>
  <c r="I2822" i="11"/>
  <c r="I2821" i="11"/>
  <c r="I2820" i="11"/>
  <c r="I2819" i="11"/>
  <c r="I2818" i="11"/>
  <c r="I2817" i="11"/>
  <c r="I2816" i="11"/>
  <c r="I2815" i="11"/>
  <c r="I2814" i="11"/>
  <c r="I2813" i="11"/>
  <c r="I2812" i="11"/>
  <c r="I2811" i="11"/>
  <c r="I2810" i="11"/>
  <c r="I2809" i="11"/>
  <c r="I2808" i="11"/>
  <c r="I2807" i="11"/>
  <c r="I2806" i="11"/>
  <c r="I2805" i="11"/>
  <c r="I2804" i="11"/>
  <c r="I2803" i="11"/>
  <c r="I2802" i="11"/>
  <c r="I2801" i="11"/>
  <c r="I2800" i="11"/>
  <c r="I2799" i="11"/>
  <c r="I2798" i="11"/>
  <c r="I2797" i="11"/>
  <c r="I2796" i="11"/>
  <c r="I2795" i="11"/>
  <c r="I2794" i="11"/>
  <c r="I2793" i="11"/>
  <c r="I2792" i="11"/>
  <c r="I2791" i="11"/>
  <c r="I2790" i="11"/>
  <c r="I2789" i="11"/>
  <c r="I2788" i="11"/>
  <c r="I2787" i="11"/>
  <c r="I2786" i="11"/>
  <c r="I2785" i="11"/>
  <c r="I2784" i="11"/>
  <c r="I2783" i="11"/>
  <c r="I2782" i="11"/>
  <c r="I2781" i="11"/>
  <c r="I2780" i="11"/>
  <c r="I2779" i="11"/>
  <c r="I2778" i="11"/>
  <c r="I2777" i="11"/>
  <c r="I2776" i="11"/>
  <c r="I2775" i="11"/>
  <c r="I2774" i="11"/>
  <c r="I2773" i="11"/>
  <c r="I2772" i="11"/>
  <c r="I2771" i="11"/>
  <c r="I2770" i="11"/>
  <c r="I2769" i="11"/>
  <c r="I2768" i="11"/>
  <c r="I2767" i="11"/>
  <c r="I2766" i="11"/>
  <c r="I2765" i="11"/>
  <c r="I2764" i="11"/>
  <c r="I2763" i="11"/>
  <c r="I2762" i="11"/>
  <c r="I2761" i="11"/>
  <c r="I2760" i="11"/>
  <c r="I2759" i="11"/>
  <c r="I2758" i="11"/>
  <c r="I2757" i="11"/>
  <c r="I2756" i="11"/>
  <c r="I2755" i="11"/>
  <c r="I2754" i="11"/>
  <c r="I2753" i="11"/>
  <c r="I2752" i="11"/>
  <c r="I2751" i="11"/>
  <c r="I2750" i="11"/>
  <c r="I2749" i="11"/>
  <c r="I2748" i="11"/>
  <c r="I2747" i="11"/>
  <c r="I2746" i="11"/>
  <c r="I2745" i="11"/>
  <c r="I2744" i="11"/>
  <c r="I2743" i="11"/>
  <c r="I2742" i="11"/>
  <c r="I2741" i="11"/>
  <c r="I2740" i="11"/>
  <c r="I2739" i="11"/>
  <c r="I2738" i="11"/>
  <c r="I2737" i="11"/>
  <c r="I2736" i="11"/>
  <c r="I2735" i="11"/>
  <c r="I2734" i="11"/>
  <c r="I2733" i="11"/>
  <c r="I2732" i="11"/>
  <c r="I2731" i="11"/>
  <c r="I2730" i="11"/>
  <c r="I2729" i="11"/>
  <c r="I2728" i="11"/>
  <c r="I2727" i="11"/>
  <c r="I2726" i="11"/>
  <c r="I2725" i="11"/>
  <c r="I2724" i="11"/>
  <c r="I2723" i="11"/>
  <c r="I2722" i="11"/>
  <c r="I2721" i="11"/>
  <c r="I2720" i="11"/>
  <c r="I2719" i="11"/>
  <c r="I2718" i="11"/>
  <c r="I2717" i="11"/>
  <c r="I2716" i="11"/>
  <c r="I2715" i="11"/>
  <c r="I2714" i="11"/>
  <c r="I2713" i="11"/>
  <c r="I2712" i="11"/>
  <c r="I2711" i="11"/>
  <c r="I2710" i="11"/>
  <c r="I2709" i="11"/>
  <c r="I2708" i="11"/>
  <c r="I2707" i="11"/>
  <c r="I2706" i="11"/>
  <c r="I2705" i="11"/>
  <c r="I2704" i="11"/>
  <c r="I2703" i="11"/>
  <c r="I2702" i="11"/>
  <c r="I2701" i="11"/>
  <c r="I2700" i="11"/>
  <c r="I2699" i="11"/>
  <c r="I2698" i="11"/>
  <c r="I2697" i="11"/>
  <c r="I2696" i="11"/>
  <c r="I2695" i="11"/>
  <c r="I2694" i="11"/>
  <c r="I2693" i="11"/>
  <c r="I2692" i="11"/>
  <c r="I2691" i="11"/>
  <c r="I2690" i="11"/>
  <c r="I2689" i="11"/>
  <c r="I2688" i="11"/>
  <c r="I2687" i="11"/>
  <c r="I2686" i="11"/>
  <c r="I2685" i="11"/>
  <c r="I2684" i="11"/>
  <c r="I2683" i="11"/>
  <c r="I2682" i="11"/>
  <c r="I2681" i="11"/>
  <c r="I2680" i="11"/>
  <c r="I2679" i="11"/>
  <c r="I2678" i="11"/>
  <c r="I2677" i="11"/>
  <c r="I2676" i="11"/>
  <c r="I2675" i="11"/>
  <c r="I2674" i="11"/>
  <c r="I2673" i="11"/>
  <c r="I2672" i="11"/>
  <c r="I2671" i="11"/>
  <c r="I2670" i="11"/>
  <c r="I2669" i="11"/>
  <c r="I2668" i="11"/>
  <c r="I2667" i="11"/>
  <c r="I2666" i="11"/>
  <c r="I2665" i="11"/>
  <c r="I2664" i="11"/>
  <c r="I2663" i="11"/>
  <c r="I2662" i="11"/>
  <c r="I2661" i="11"/>
  <c r="I2660" i="11"/>
  <c r="I2659" i="11"/>
  <c r="I2658" i="11"/>
  <c r="I2657" i="11"/>
  <c r="I2656" i="11"/>
  <c r="I2655" i="11"/>
  <c r="I2654" i="11"/>
  <c r="I2653" i="11"/>
  <c r="I2652" i="11"/>
  <c r="I2651" i="11"/>
  <c r="I2650" i="11"/>
  <c r="I2649" i="11"/>
  <c r="I2648" i="11"/>
  <c r="I2647" i="11"/>
  <c r="I2646" i="11"/>
  <c r="I2645" i="11"/>
  <c r="I2644" i="11"/>
  <c r="I2643" i="11"/>
  <c r="I2642" i="11"/>
  <c r="I2641" i="11"/>
  <c r="I2640" i="11"/>
  <c r="I2639" i="11"/>
  <c r="I2638" i="11"/>
  <c r="I2637" i="11"/>
  <c r="I2636" i="11"/>
  <c r="I2635" i="11"/>
  <c r="I2634" i="11"/>
  <c r="I2633" i="11"/>
  <c r="I2632" i="11"/>
  <c r="I2631" i="11"/>
  <c r="I2630" i="11"/>
  <c r="I2629" i="11"/>
  <c r="I2628" i="11"/>
  <c r="I2627" i="11"/>
  <c r="I2626" i="11"/>
  <c r="I2625" i="11"/>
  <c r="I2624" i="11"/>
  <c r="I2623" i="11"/>
  <c r="I2622" i="11"/>
  <c r="I2621" i="11"/>
  <c r="I2620" i="11"/>
  <c r="I2619" i="11"/>
  <c r="I2618" i="11"/>
  <c r="I2617" i="11"/>
  <c r="I2616" i="11"/>
  <c r="I2615" i="11"/>
  <c r="I2614" i="11"/>
  <c r="I2613" i="11"/>
  <c r="I2612" i="11"/>
  <c r="I2611" i="11"/>
  <c r="I2610" i="11"/>
  <c r="I2609" i="11"/>
  <c r="I2608" i="11"/>
  <c r="I2607" i="11"/>
  <c r="I2606" i="11"/>
  <c r="I2605" i="11"/>
  <c r="I2604" i="11"/>
  <c r="I2603" i="11"/>
  <c r="I2602" i="11"/>
  <c r="I2601" i="11"/>
  <c r="I2600" i="11"/>
  <c r="I2599" i="11"/>
  <c r="I2598" i="11"/>
  <c r="I2597" i="11"/>
  <c r="I2596" i="11"/>
  <c r="I2595" i="11"/>
  <c r="I2594" i="11"/>
  <c r="I2593" i="11"/>
  <c r="I2592" i="11"/>
  <c r="I2591" i="11"/>
  <c r="I2590" i="11"/>
  <c r="I2589" i="11"/>
  <c r="I2588" i="11"/>
  <c r="I2587" i="11"/>
  <c r="I2586" i="11"/>
  <c r="I2585" i="11"/>
  <c r="I2584" i="11"/>
  <c r="I2583" i="11"/>
  <c r="I2582" i="11"/>
  <c r="I2581" i="11"/>
  <c r="I2580" i="11"/>
  <c r="I2579" i="11"/>
  <c r="I2578" i="11"/>
  <c r="I2577" i="11"/>
  <c r="I2576" i="11"/>
  <c r="I2575" i="11"/>
  <c r="I2574" i="11"/>
  <c r="I2573" i="11"/>
  <c r="I2572" i="11"/>
  <c r="I2571" i="11"/>
  <c r="I2570" i="11"/>
  <c r="I2569" i="11"/>
  <c r="I2568" i="11"/>
  <c r="I2567" i="11"/>
  <c r="I2566" i="11"/>
  <c r="I2565" i="11"/>
  <c r="I2564" i="11"/>
  <c r="I2563" i="11"/>
  <c r="I2562" i="11"/>
  <c r="I2561" i="11"/>
  <c r="I2560" i="11"/>
  <c r="I2559" i="11"/>
  <c r="I2558" i="11"/>
  <c r="I2557" i="11"/>
  <c r="I2556" i="11"/>
  <c r="I2555" i="11"/>
  <c r="I2554" i="11"/>
  <c r="I2553" i="11"/>
  <c r="I2552" i="11"/>
  <c r="I2551" i="11"/>
  <c r="I2550" i="11"/>
  <c r="I2549" i="11"/>
  <c r="I2548" i="11"/>
  <c r="I2547" i="11"/>
  <c r="I2546" i="11"/>
  <c r="I2545" i="11"/>
  <c r="I2544" i="11"/>
  <c r="I2543" i="11"/>
  <c r="I2542" i="11"/>
  <c r="I2541" i="11"/>
  <c r="I2540" i="11"/>
  <c r="I2539" i="11"/>
  <c r="I2538" i="11"/>
  <c r="I2537" i="11"/>
  <c r="I2536" i="11"/>
  <c r="I2535" i="11"/>
  <c r="I2534" i="11"/>
  <c r="I2533" i="11"/>
  <c r="I2532" i="11"/>
  <c r="I2531" i="11"/>
  <c r="I2530" i="11"/>
  <c r="I2529" i="11"/>
  <c r="I2528" i="11"/>
  <c r="I2527" i="11"/>
  <c r="I2526" i="11"/>
  <c r="I2525" i="11"/>
  <c r="I2524" i="11"/>
  <c r="I2523" i="11"/>
  <c r="I2522" i="11"/>
  <c r="I2521" i="11"/>
  <c r="I2520" i="11"/>
  <c r="I2519" i="11"/>
  <c r="I2518" i="11"/>
  <c r="I2517" i="11"/>
  <c r="I2516" i="11"/>
  <c r="I2515" i="11"/>
  <c r="I2514" i="11"/>
  <c r="I2513" i="11"/>
  <c r="I2512" i="11"/>
  <c r="I2511" i="11"/>
  <c r="I2510" i="11"/>
  <c r="I2509" i="11"/>
  <c r="I2508" i="11"/>
  <c r="I2507" i="11"/>
  <c r="I2506" i="11"/>
  <c r="I2505" i="11"/>
  <c r="I2504" i="11"/>
  <c r="I2503" i="11"/>
  <c r="I2502" i="11"/>
  <c r="I2501" i="11"/>
  <c r="I2500" i="11"/>
  <c r="I2499" i="11"/>
  <c r="I2498" i="11"/>
  <c r="I2497" i="11"/>
  <c r="I2496" i="11"/>
  <c r="I2495" i="11"/>
  <c r="I2494" i="11"/>
  <c r="I2493" i="11"/>
  <c r="I2492" i="11"/>
  <c r="I2491" i="11"/>
  <c r="I2490" i="11"/>
  <c r="I2489" i="11"/>
  <c r="I2488" i="11"/>
  <c r="I2487" i="11"/>
  <c r="I2486" i="11"/>
  <c r="I2485" i="11"/>
  <c r="I2484" i="11"/>
  <c r="I2483" i="11"/>
  <c r="I2482" i="11"/>
  <c r="I2481" i="11"/>
  <c r="I2480" i="11"/>
  <c r="I2479" i="11"/>
  <c r="I2478" i="11"/>
  <c r="I2477" i="11"/>
  <c r="I2476" i="11"/>
  <c r="I2475" i="11"/>
  <c r="I2474" i="11"/>
  <c r="I2473" i="11"/>
  <c r="I2472" i="11"/>
  <c r="I2471" i="11"/>
  <c r="I2470" i="11"/>
  <c r="I2469" i="11"/>
  <c r="I2468" i="11"/>
  <c r="I2467" i="11"/>
  <c r="I2466" i="11"/>
  <c r="I2465" i="11"/>
  <c r="I2464" i="11"/>
  <c r="I2463" i="11"/>
  <c r="I2462" i="11"/>
  <c r="I2461" i="11"/>
  <c r="I2460" i="11"/>
  <c r="I2459" i="11"/>
  <c r="I2458" i="11"/>
  <c r="I2457" i="11"/>
  <c r="I2456" i="11"/>
  <c r="I2455" i="11"/>
  <c r="I2454" i="11"/>
  <c r="I2453" i="11"/>
  <c r="I2452" i="11"/>
  <c r="I2451" i="11"/>
  <c r="I2450" i="11"/>
  <c r="I2449" i="11"/>
  <c r="I2448" i="11"/>
  <c r="I2447" i="11"/>
  <c r="I2446" i="11"/>
  <c r="I2445" i="11"/>
  <c r="I2444" i="11"/>
  <c r="I2443" i="11"/>
  <c r="I2442" i="11"/>
  <c r="I2441" i="11"/>
  <c r="I2440" i="11"/>
  <c r="I2439" i="11"/>
  <c r="I2438" i="11"/>
  <c r="I2437" i="11"/>
  <c r="I2436" i="11"/>
  <c r="I2435" i="11"/>
  <c r="I2434" i="11"/>
  <c r="I2433" i="11"/>
  <c r="I2432" i="11"/>
  <c r="I2431" i="11"/>
  <c r="I2430" i="11"/>
  <c r="I2429" i="11"/>
  <c r="I2428" i="11"/>
  <c r="I2427" i="11"/>
  <c r="I2426" i="11"/>
  <c r="I2425" i="11"/>
  <c r="I2424" i="11"/>
  <c r="I2423" i="11"/>
  <c r="I2422" i="11"/>
  <c r="I2421" i="11"/>
  <c r="I2420" i="11"/>
  <c r="I2419" i="11"/>
  <c r="I2418" i="11"/>
  <c r="I2417" i="11"/>
  <c r="I2416" i="11"/>
  <c r="I2415" i="11"/>
  <c r="I2414" i="11"/>
  <c r="I2413" i="11"/>
  <c r="I2412" i="11"/>
  <c r="I2411" i="11"/>
  <c r="I2410" i="11"/>
  <c r="I2409" i="11"/>
  <c r="I2408" i="11"/>
  <c r="I2407" i="11"/>
  <c r="I2406" i="11"/>
  <c r="I2405" i="11"/>
  <c r="I2404" i="11"/>
  <c r="I2403" i="11"/>
  <c r="I2402" i="11"/>
  <c r="I2401" i="11"/>
  <c r="I2400" i="11"/>
  <c r="I2399" i="11"/>
  <c r="I2398" i="11"/>
  <c r="I2397" i="11"/>
  <c r="I2396" i="11"/>
  <c r="I2395" i="11"/>
  <c r="I2394" i="11"/>
  <c r="I2393" i="11"/>
  <c r="I2392" i="11"/>
  <c r="I2391" i="11"/>
  <c r="I2390" i="11"/>
  <c r="I2389" i="11"/>
  <c r="I2388" i="11"/>
  <c r="I2387" i="11"/>
  <c r="I2386" i="11"/>
  <c r="I2385" i="11"/>
  <c r="I2384" i="11"/>
  <c r="I2383" i="11"/>
  <c r="I2382" i="11"/>
  <c r="I2381" i="11"/>
  <c r="I2380" i="11"/>
  <c r="I2379" i="11"/>
  <c r="I2378" i="11"/>
  <c r="I2377" i="11"/>
  <c r="I2376" i="11"/>
  <c r="I2375" i="11"/>
  <c r="I2374" i="11"/>
  <c r="I2373" i="11"/>
  <c r="I2372" i="11"/>
  <c r="I2371" i="11"/>
  <c r="I2370" i="11"/>
  <c r="I2369" i="11"/>
  <c r="I2368" i="11"/>
  <c r="I2367" i="11"/>
  <c r="I2366" i="11"/>
  <c r="I2365" i="11"/>
  <c r="I2364" i="11"/>
  <c r="I2363" i="11"/>
  <c r="I2362" i="11"/>
  <c r="I2361" i="11"/>
  <c r="I2360" i="11"/>
  <c r="I2359" i="11"/>
  <c r="I2358" i="11"/>
  <c r="I2357" i="11"/>
  <c r="I2356" i="11"/>
  <c r="I2355" i="11"/>
  <c r="I2354" i="11"/>
  <c r="I2353" i="11"/>
  <c r="I2352" i="11"/>
  <c r="I2351" i="11"/>
  <c r="I2350" i="11"/>
  <c r="I2349" i="11"/>
  <c r="I2348" i="11"/>
  <c r="I2347" i="11"/>
  <c r="I2346" i="11"/>
  <c r="I2345" i="11"/>
  <c r="I2344" i="11"/>
  <c r="I2343" i="11"/>
  <c r="I2342" i="11"/>
  <c r="I2341" i="11"/>
  <c r="I2340" i="11"/>
  <c r="I2339" i="11"/>
  <c r="I2338" i="11"/>
  <c r="I2337" i="11"/>
  <c r="I2336" i="11"/>
  <c r="I2335" i="11"/>
  <c r="I2334" i="11"/>
  <c r="I2333" i="11"/>
  <c r="I2332" i="11"/>
  <c r="I2331" i="11"/>
  <c r="I2330" i="11"/>
  <c r="I2329" i="11"/>
  <c r="I2328" i="11"/>
  <c r="I2327" i="11"/>
  <c r="I2326" i="11"/>
  <c r="I2325" i="11"/>
  <c r="I2324" i="11"/>
  <c r="I2323" i="11"/>
  <c r="I2322" i="11"/>
  <c r="I2321" i="11"/>
  <c r="I2320" i="11"/>
  <c r="I2319" i="11"/>
  <c r="I2318" i="11"/>
  <c r="I2317" i="11"/>
  <c r="I2316" i="11"/>
  <c r="I2315" i="11"/>
  <c r="I2314" i="11"/>
  <c r="I2313" i="11"/>
  <c r="I2312" i="11"/>
  <c r="I2311" i="11"/>
  <c r="I2310" i="11"/>
  <c r="I2309" i="11"/>
  <c r="I2308" i="11"/>
  <c r="I2307" i="11"/>
  <c r="I2306" i="11"/>
  <c r="I2305" i="11"/>
  <c r="I2304" i="11"/>
  <c r="I2303" i="11"/>
  <c r="I2302" i="11"/>
  <c r="I2301" i="11"/>
  <c r="I2300" i="11"/>
  <c r="I2299" i="11"/>
  <c r="I2298" i="11"/>
  <c r="I2297" i="11"/>
  <c r="I2296" i="11"/>
  <c r="I2295" i="11"/>
  <c r="I2294" i="11"/>
  <c r="I2293" i="11"/>
  <c r="I2292" i="11"/>
  <c r="I2291" i="11"/>
  <c r="I2290" i="11"/>
  <c r="I2289" i="11"/>
  <c r="I2288" i="11"/>
  <c r="I2287" i="11"/>
  <c r="I2286" i="11"/>
  <c r="I2285" i="11"/>
  <c r="I2284" i="11"/>
  <c r="I2283" i="11"/>
  <c r="I2282" i="11"/>
  <c r="I2281" i="11"/>
  <c r="I2280" i="11"/>
  <c r="I2279" i="11"/>
  <c r="I2278" i="11"/>
  <c r="I2277" i="11"/>
  <c r="I2276" i="11"/>
  <c r="I2275" i="11"/>
  <c r="I2274" i="11"/>
  <c r="I2273" i="11"/>
  <c r="I2272" i="11"/>
  <c r="I2271" i="11"/>
  <c r="I2270" i="11"/>
  <c r="I2269" i="11"/>
  <c r="I2268" i="11"/>
  <c r="I2267" i="11"/>
  <c r="I2266" i="11"/>
  <c r="I2265" i="11"/>
  <c r="I2264" i="11"/>
  <c r="I2263" i="11"/>
  <c r="I2262" i="11"/>
  <c r="I2261" i="11"/>
  <c r="I2260" i="11"/>
  <c r="I2259" i="11"/>
  <c r="I2258" i="11"/>
  <c r="I2257" i="11"/>
  <c r="I2256" i="11"/>
  <c r="I2255" i="11"/>
  <c r="I2254" i="11"/>
  <c r="I2253" i="11"/>
  <c r="I2252" i="11"/>
  <c r="I2251" i="11"/>
  <c r="I2250" i="11"/>
  <c r="I2249" i="11"/>
  <c r="I2248" i="11"/>
  <c r="I2247" i="11"/>
  <c r="I2246" i="11"/>
  <c r="I2245" i="11"/>
  <c r="I2244" i="11"/>
  <c r="I2243" i="11"/>
  <c r="I2242" i="11"/>
  <c r="I2241" i="11"/>
  <c r="I2240" i="11"/>
  <c r="I2239" i="11"/>
  <c r="I2238" i="11"/>
  <c r="I2237" i="11"/>
  <c r="I2236" i="11"/>
  <c r="I2235" i="11"/>
  <c r="I2234" i="11"/>
  <c r="I2233" i="11"/>
  <c r="I2232" i="11"/>
  <c r="I2231" i="11"/>
  <c r="I2230" i="11"/>
  <c r="I2229" i="11"/>
  <c r="I2228" i="11"/>
  <c r="I2227" i="11"/>
  <c r="I2226" i="11"/>
  <c r="I2225" i="11"/>
  <c r="I2224" i="11"/>
  <c r="I2223" i="11"/>
  <c r="I2222" i="11"/>
  <c r="I2221" i="11"/>
  <c r="I2220" i="11"/>
  <c r="I2219" i="11"/>
  <c r="I2218" i="11"/>
  <c r="I2217" i="11"/>
  <c r="I2216" i="11"/>
  <c r="I2215" i="11"/>
  <c r="I2214" i="11"/>
  <c r="I2213" i="11"/>
  <c r="I2212" i="11"/>
  <c r="I2211" i="11"/>
  <c r="I2210" i="11"/>
  <c r="I2209" i="11"/>
  <c r="I2208" i="11"/>
  <c r="I2207" i="11"/>
  <c r="I2206" i="11"/>
  <c r="I2205" i="11"/>
  <c r="I2204" i="11"/>
  <c r="I2203" i="11"/>
  <c r="I2202" i="11"/>
  <c r="I2201" i="11"/>
  <c r="I2200" i="11"/>
  <c r="I2199" i="11"/>
  <c r="I2198" i="11"/>
  <c r="I2197" i="11"/>
  <c r="I2196" i="11"/>
  <c r="I2195" i="11"/>
  <c r="I2194" i="11"/>
  <c r="I2193" i="11"/>
  <c r="I2192" i="11"/>
  <c r="I2191" i="11"/>
  <c r="I2190" i="11"/>
  <c r="I2189" i="11"/>
  <c r="I2188" i="11"/>
  <c r="I2187" i="11"/>
  <c r="I2186" i="11"/>
  <c r="I2185" i="11"/>
  <c r="I2184" i="11"/>
  <c r="I2183" i="11"/>
  <c r="I2182" i="11"/>
  <c r="I2181" i="11"/>
  <c r="I2180" i="11"/>
  <c r="I2179" i="11"/>
  <c r="I2178" i="11"/>
  <c r="I2177" i="11"/>
  <c r="I2176" i="11"/>
  <c r="I2175" i="11"/>
  <c r="I2174" i="11"/>
  <c r="I2173" i="11"/>
  <c r="I2172" i="11"/>
  <c r="I2171" i="11"/>
  <c r="I2170" i="11"/>
  <c r="I2169" i="11"/>
  <c r="I2168" i="11"/>
  <c r="I2167" i="11"/>
  <c r="I2166" i="11"/>
  <c r="I2165" i="11"/>
  <c r="I2164" i="11"/>
  <c r="I2163" i="11"/>
  <c r="I2162" i="11"/>
  <c r="I2161" i="11"/>
  <c r="I2160" i="11"/>
  <c r="I2159" i="11"/>
  <c r="I2158" i="11"/>
  <c r="I2157" i="11"/>
  <c r="I2156" i="11"/>
  <c r="I2155" i="11"/>
  <c r="I2154" i="11"/>
  <c r="I2153" i="11"/>
  <c r="I2152" i="11"/>
  <c r="I2151" i="11"/>
  <c r="I2150" i="11"/>
  <c r="I2149" i="11"/>
  <c r="I2148" i="11"/>
  <c r="I2147" i="11"/>
  <c r="I2146" i="11"/>
  <c r="I2145" i="11"/>
  <c r="I2144" i="11"/>
  <c r="I2143" i="11"/>
  <c r="I2142" i="11"/>
  <c r="I2141" i="11"/>
  <c r="I2140" i="11"/>
  <c r="I2139" i="11"/>
  <c r="I2138" i="11"/>
  <c r="I2137" i="11"/>
  <c r="I2136" i="11"/>
  <c r="I2135" i="11"/>
  <c r="I2134" i="11"/>
  <c r="I2133" i="11"/>
  <c r="I2132" i="11"/>
  <c r="I2131" i="11"/>
  <c r="I2130" i="11"/>
  <c r="I2129" i="11"/>
  <c r="I2128" i="11"/>
  <c r="I2127" i="11"/>
  <c r="I2126" i="11"/>
  <c r="I2125" i="11"/>
  <c r="I2124" i="11"/>
  <c r="I2123" i="11"/>
  <c r="I2122" i="11"/>
  <c r="I2121" i="11"/>
  <c r="I2120" i="11"/>
  <c r="I2119" i="11"/>
  <c r="I2118" i="11"/>
  <c r="I2117" i="11"/>
  <c r="I2116" i="11"/>
  <c r="I2115" i="11"/>
  <c r="I2114" i="11"/>
  <c r="I2113" i="11"/>
  <c r="I2112" i="11"/>
  <c r="I2111" i="11"/>
  <c r="I2110" i="11"/>
  <c r="I2109" i="11"/>
  <c r="I2108" i="11"/>
  <c r="I2107" i="11"/>
  <c r="I2106" i="11"/>
  <c r="I2105" i="11"/>
  <c r="I2104" i="11"/>
  <c r="I2103" i="11"/>
  <c r="I2102" i="11"/>
  <c r="I2101" i="11"/>
  <c r="I2100" i="11"/>
  <c r="I2099" i="11"/>
  <c r="I2098" i="11"/>
  <c r="I2097" i="11"/>
  <c r="I2096" i="11"/>
  <c r="I2095" i="11"/>
  <c r="I2094" i="11"/>
  <c r="I2093" i="11"/>
  <c r="I2092" i="11"/>
  <c r="I2091" i="11"/>
  <c r="I2090" i="11"/>
  <c r="I2089" i="11"/>
  <c r="I2088" i="11"/>
  <c r="I2087" i="11"/>
  <c r="I2086" i="11"/>
  <c r="I2085" i="11"/>
  <c r="I2084" i="11"/>
  <c r="I2083" i="11"/>
  <c r="I2082" i="11"/>
  <c r="I2081" i="11"/>
  <c r="I2080" i="11"/>
  <c r="I2079" i="11"/>
  <c r="I2078" i="11"/>
  <c r="I2077" i="11"/>
  <c r="I2076" i="11"/>
  <c r="I2075" i="11"/>
  <c r="I2074" i="11"/>
  <c r="I2073" i="11"/>
  <c r="I2072" i="11"/>
  <c r="I2071" i="11"/>
  <c r="I2070" i="11"/>
  <c r="I2069" i="11"/>
  <c r="I2068" i="11"/>
  <c r="I2067" i="11"/>
  <c r="I2066" i="11"/>
  <c r="I2065" i="11"/>
  <c r="I2064" i="11"/>
  <c r="I2063" i="11"/>
  <c r="I2062" i="11"/>
  <c r="I2061" i="11"/>
  <c r="I2060" i="11"/>
  <c r="I2059" i="11"/>
  <c r="I2058" i="11"/>
  <c r="I2057" i="11"/>
  <c r="I2056" i="11"/>
  <c r="I2055" i="11"/>
  <c r="I2054" i="11"/>
  <c r="I2053" i="11"/>
  <c r="I2052" i="11"/>
  <c r="I2051" i="11"/>
  <c r="I2050" i="11"/>
  <c r="I2049" i="11"/>
  <c r="I2048" i="11"/>
  <c r="I2047" i="11"/>
  <c r="I2046" i="11"/>
  <c r="I2045" i="11"/>
  <c r="I2044" i="11"/>
  <c r="I2043" i="11"/>
  <c r="I2042" i="11"/>
  <c r="I2041" i="11"/>
  <c r="I2040" i="11"/>
  <c r="I2039" i="11"/>
  <c r="I2038" i="11"/>
  <c r="I2037" i="11"/>
  <c r="I2036" i="11"/>
  <c r="I2035" i="11"/>
  <c r="I2034" i="11"/>
  <c r="I2033" i="11"/>
  <c r="I2032" i="11"/>
  <c r="I2031" i="11"/>
  <c r="I2030" i="11"/>
  <c r="I2029" i="11"/>
  <c r="I2028" i="11"/>
  <c r="I2027" i="11"/>
  <c r="I2026" i="11"/>
  <c r="I2025" i="11"/>
  <c r="I2024" i="11"/>
  <c r="I2023" i="11"/>
  <c r="I2022" i="11"/>
  <c r="I2021" i="11"/>
  <c r="I2020" i="11"/>
  <c r="I2019" i="11"/>
  <c r="I2018" i="11"/>
  <c r="I2017" i="11"/>
  <c r="I2016" i="11"/>
  <c r="I2015" i="11"/>
  <c r="I2014" i="11"/>
  <c r="I2013" i="11"/>
  <c r="I2012" i="11"/>
  <c r="I2011" i="11"/>
  <c r="I2010" i="11"/>
  <c r="I2009" i="11"/>
  <c r="I2008" i="11"/>
  <c r="I2007" i="11"/>
  <c r="I2006" i="11"/>
  <c r="I2005" i="11"/>
  <c r="I2004" i="11"/>
  <c r="I2003" i="11"/>
  <c r="I2002" i="11"/>
  <c r="I2001" i="11"/>
  <c r="I2000" i="11"/>
  <c r="I1999" i="11"/>
  <c r="I1998" i="11"/>
  <c r="I1997" i="11"/>
  <c r="I1996" i="11"/>
  <c r="I1995" i="11"/>
  <c r="I1994" i="11"/>
  <c r="I1993" i="11"/>
  <c r="I1992" i="11"/>
  <c r="I1991" i="11"/>
  <c r="I1990" i="11"/>
  <c r="I1989" i="11"/>
  <c r="I1988" i="11"/>
  <c r="I1987" i="11"/>
  <c r="I1986" i="11"/>
  <c r="I1985" i="11"/>
  <c r="I1984" i="11"/>
  <c r="I1983" i="11"/>
  <c r="I1982" i="11"/>
  <c r="I1981" i="11"/>
  <c r="I1980" i="11"/>
  <c r="I1979" i="11"/>
  <c r="I1978" i="11"/>
  <c r="I1977" i="11"/>
  <c r="I1976" i="11"/>
  <c r="I1975" i="11"/>
  <c r="I1974" i="11"/>
  <c r="I1973" i="11"/>
  <c r="I1972" i="11"/>
  <c r="I1971" i="11"/>
  <c r="I1970" i="11"/>
  <c r="I1969" i="11"/>
  <c r="I1968" i="11"/>
  <c r="I1967" i="11"/>
  <c r="I1966" i="11"/>
  <c r="I1965" i="11"/>
  <c r="I1964" i="11"/>
  <c r="I1963" i="11"/>
  <c r="I1962" i="11"/>
  <c r="I1961" i="11"/>
  <c r="I1960" i="11"/>
  <c r="I1959" i="11"/>
  <c r="I1958" i="11"/>
  <c r="I1957" i="11"/>
  <c r="I1956" i="11"/>
  <c r="I1955" i="11"/>
  <c r="I1954" i="11"/>
  <c r="I1953" i="11"/>
  <c r="I1952" i="11"/>
  <c r="I1951" i="11"/>
  <c r="I1950" i="11"/>
  <c r="I1949" i="11"/>
  <c r="I1948" i="11"/>
  <c r="I1947" i="11"/>
  <c r="I1946" i="11"/>
  <c r="I1945" i="11"/>
  <c r="I1944" i="11"/>
  <c r="I1943" i="11"/>
  <c r="I1942" i="11"/>
  <c r="I1941" i="11"/>
  <c r="I1940" i="11"/>
  <c r="I1939" i="11"/>
  <c r="I1938" i="11"/>
  <c r="I1937" i="11"/>
  <c r="I1936" i="11"/>
  <c r="I1935" i="11"/>
  <c r="I1934" i="11"/>
  <c r="I1933" i="11"/>
  <c r="I1932" i="11"/>
  <c r="I1931" i="11"/>
  <c r="I1930" i="11"/>
  <c r="I1929" i="11"/>
  <c r="I1928" i="11"/>
  <c r="I1927" i="11"/>
  <c r="I1926" i="11"/>
  <c r="I1925" i="11"/>
  <c r="I1924" i="11"/>
  <c r="I1923" i="11"/>
  <c r="I1922" i="11"/>
  <c r="I1921" i="11"/>
  <c r="I1920" i="11"/>
  <c r="I1919" i="11"/>
  <c r="I1918" i="11"/>
  <c r="I1917" i="11"/>
  <c r="I1916" i="11"/>
  <c r="I1915" i="11"/>
  <c r="I1914" i="11"/>
  <c r="I1913" i="11"/>
  <c r="I1912" i="11"/>
  <c r="I1911" i="11"/>
  <c r="I1910" i="11"/>
  <c r="I1909" i="11"/>
  <c r="I1908" i="11"/>
  <c r="I1907" i="11"/>
  <c r="I1906" i="11"/>
  <c r="I1905" i="11"/>
  <c r="I1904" i="11"/>
  <c r="I1903" i="11"/>
  <c r="I1902" i="11"/>
  <c r="I1901" i="11"/>
  <c r="I1900" i="11"/>
  <c r="I1899" i="11"/>
  <c r="I1898" i="11"/>
  <c r="I1897" i="11"/>
  <c r="I1896" i="11"/>
  <c r="I1895" i="11"/>
  <c r="I1894" i="11"/>
  <c r="I1893" i="11"/>
  <c r="I1892" i="11"/>
  <c r="I1891" i="11"/>
  <c r="I1890" i="11"/>
  <c r="I1889" i="11"/>
  <c r="I1888" i="11"/>
  <c r="I1887" i="11"/>
  <c r="I1886" i="11"/>
  <c r="I1885" i="11"/>
  <c r="I1884" i="11"/>
  <c r="I1883" i="11"/>
  <c r="I1882" i="11"/>
  <c r="I1881" i="11"/>
  <c r="I1880" i="11"/>
  <c r="I1879" i="11"/>
  <c r="I1878" i="11"/>
  <c r="I1877" i="11"/>
  <c r="I1876" i="11"/>
  <c r="I1875" i="11"/>
  <c r="I1874" i="11"/>
  <c r="I1873" i="11"/>
  <c r="I1872" i="11"/>
  <c r="I1871" i="11"/>
  <c r="I1870" i="11"/>
  <c r="I1869" i="11"/>
  <c r="I1868" i="11"/>
  <c r="I1867" i="11"/>
  <c r="I1866" i="11"/>
  <c r="I1865" i="11"/>
  <c r="I1864" i="11"/>
  <c r="I1863" i="11"/>
  <c r="I1862" i="11"/>
  <c r="I1861" i="11"/>
  <c r="I1860" i="11"/>
  <c r="I1859" i="11"/>
  <c r="I1858" i="11"/>
  <c r="I1857" i="11"/>
  <c r="I1856" i="11"/>
  <c r="I1855" i="11"/>
  <c r="I1854" i="11"/>
  <c r="I1853" i="11"/>
  <c r="I1852" i="11"/>
  <c r="I1851" i="11"/>
  <c r="I1850" i="11"/>
  <c r="I1849" i="11"/>
  <c r="I1848" i="11"/>
  <c r="I1847" i="11"/>
  <c r="I1846" i="11"/>
  <c r="I1845" i="11"/>
  <c r="I1844" i="11"/>
  <c r="I1843" i="11"/>
  <c r="I1842" i="11"/>
  <c r="I1841" i="11"/>
  <c r="I1840" i="11"/>
  <c r="I1839" i="11"/>
  <c r="I1838" i="11"/>
  <c r="I1837" i="11"/>
  <c r="I1836" i="11"/>
  <c r="I1835" i="11"/>
  <c r="I1834" i="11"/>
  <c r="I1833" i="11"/>
  <c r="I1832" i="11"/>
  <c r="I1831" i="11"/>
  <c r="I1830" i="11"/>
  <c r="I1829" i="11"/>
  <c r="I1828" i="11"/>
  <c r="I1827" i="11"/>
  <c r="I1826" i="11"/>
  <c r="I1825" i="11"/>
  <c r="I1824" i="11"/>
  <c r="I1823" i="11"/>
  <c r="I1822" i="11"/>
  <c r="I1821" i="11"/>
  <c r="I1820" i="11"/>
  <c r="I1819" i="11"/>
  <c r="I1818" i="11"/>
  <c r="I1817" i="11"/>
  <c r="I1816" i="11"/>
  <c r="I1815" i="11"/>
  <c r="I1814" i="11"/>
  <c r="I1813" i="11"/>
  <c r="I1812" i="11"/>
  <c r="I1811" i="11"/>
  <c r="I1810" i="11"/>
  <c r="I1809" i="11"/>
  <c r="I1808" i="11"/>
  <c r="I1807" i="11"/>
  <c r="I1806" i="11"/>
  <c r="I1805" i="11"/>
  <c r="I1804" i="11"/>
  <c r="I1803" i="11"/>
  <c r="I1802" i="11"/>
  <c r="I1801" i="11"/>
  <c r="I1800" i="11"/>
  <c r="I1799" i="11"/>
  <c r="I1798" i="11"/>
  <c r="I1797" i="11"/>
  <c r="I1796" i="11"/>
  <c r="I1795" i="11"/>
  <c r="I1794" i="11"/>
  <c r="I1793" i="11"/>
  <c r="I1792" i="11"/>
  <c r="I1791" i="11"/>
  <c r="I1790" i="11"/>
  <c r="I1789" i="11"/>
  <c r="I1788" i="11"/>
  <c r="I1787" i="11"/>
  <c r="I1786" i="11"/>
  <c r="I1785" i="11"/>
  <c r="I1784" i="11"/>
  <c r="I1783" i="11"/>
  <c r="I1782" i="11"/>
  <c r="I1781" i="11"/>
  <c r="I1780" i="11"/>
  <c r="I1779" i="11"/>
  <c r="I1778" i="11"/>
  <c r="I1777" i="11"/>
  <c r="I1776" i="11"/>
  <c r="I1775" i="11"/>
  <c r="I1774" i="11"/>
  <c r="I1773" i="11"/>
  <c r="I1772" i="11"/>
  <c r="I1771" i="11"/>
  <c r="I1770" i="11"/>
  <c r="I1769" i="11"/>
  <c r="I1768" i="11"/>
  <c r="I1767" i="11"/>
  <c r="I1766" i="11"/>
  <c r="I1765" i="11"/>
  <c r="I1764" i="11"/>
  <c r="I1763" i="11"/>
  <c r="I1762" i="11"/>
  <c r="I1761" i="11"/>
  <c r="I1760" i="11"/>
  <c r="I1759" i="11"/>
  <c r="I1758" i="11"/>
  <c r="I1757" i="11"/>
  <c r="I1756" i="11"/>
  <c r="I1755" i="11"/>
  <c r="I1754" i="11"/>
  <c r="I1753" i="11"/>
  <c r="I1752" i="11"/>
  <c r="I1751" i="11"/>
  <c r="I1750" i="11"/>
  <c r="I1749" i="11"/>
  <c r="I1748" i="11"/>
  <c r="I1747" i="11"/>
  <c r="I1746" i="11"/>
  <c r="I1745" i="11"/>
  <c r="I1744" i="11"/>
  <c r="I1743" i="11"/>
  <c r="I1742" i="11"/>
  <c r="I1741" i="11"/>
  <c r="I1740" i="11"/>
  <c r="I1739" i="11"/>
  <c r="I1738" i="11"/>
  <c r="I1737" i="11"/>
  <c r="I1736" i="11"/>
  <c r="I1735" i="11"/>
  <c r="I1734" i="11"/>
  <c r="I1733" i="11"/>
  <c r="I1732" i="11"/>
  <c r="I1731" i="11"/>
  <c r="I1730" i="11"/>
  <c r="I1729" i="11"/>
  <c r="I1728" i="11"/>
  <c r="I1727" i="11"/>
  <c r="I1726" i="11"/>
  <c r="I1725" i="11"/>
  <c r="I1724" i="11"/>
  <c r="I1723" i="11"/>
  <c r="I1722" i="11"/>
  <c r="I1721" i="11"/>
  <c r="I1720" i="11"/>
  <c r="I1719" i="11"/>
  <c r="I1718" i="11"/>
  <c r="I1717" i="11"/>
  <c r="I1716" i="11"/>
  <c r="I1715" i="11"/>
  <c r="I1714" i="11"/>
  <c r="I1713" i="11"/>
  <c r="I1712" i="11"/>
  <c r="I1711" i="11"/>
  <c r="I1710" i="11"/>
  <c r="I1709" i="11"/>
  <c r="I1708" i="11"/>
  <c r="I1707" i="11"/>
  <c r="I1706" i="11"/>
  <c r="I1705" i="11"/>
  <c r="I1704" i="11"/>
  <c r="I1703" i="11"/>
  <c r="I1702" i="11"/>
  <c r="I1701" i="11"/>
  <c r="I1700" i="11"/>
  <c r="I1699" i="11"/>
  <c r="I1698" i="11"/>
  <c r="I1697" i="11"/>
  <c r="I1696" i="11"/>
  <c r="I1695" i="11"/>
  <c r="I1694" i="11"/>
  <c r="I1693" i="11"/>
  <c r="I1692" i="11"/>
  <c r="I1691" i="11"/>
  <c r="I1690" i="11"/>
  <c r="I1689" i="11"/>
  <c r="I1688" i="11"/>
  <c r="I1687" i="11"/>
  <c r="I1686" i="11"/>
  <c r="I1685" i="11"/>
  <c r="I1684" i="11"/>
  <c r="I1683" i="11"/>
  <c r="I1682" i="11"/>
  <c r="I1681" i="11"/>
  <c r="I1680" i="11"/>
  <c r="I1679" i="11"/>
  <c r="I1678" i="11"/>
  <c r="I1677" i="11"/>
  <c r="I1676" i="11"/>
  <c r="I1675" i="11"/>
  <c r="I1674" i="11"/>
  <c r="I1673" i="11"/>
  <c r="I1672" i="11"/>
  <c r="I1671" i="11"/>
  <c r="I1670" i="11"/>
  <c r="I1669" i="11"/>
  <c r="I1668" i="11"/>
  <c r="I1667" i="11"/>
  <c r="I1666" i="11"/>
  <c r="I1665" i="11"/>
  <c r="I1664" i="11"/>
  <c r="I1663" i="11"/>
  <c r="I1662" i="11"/>
  <c r="I1661" i="11"/>
  <c r="I1660" i="11"/>
  <c r="I1659" i="11"/>
  <c r="I1658" i="11"/>
  <c r="I1657" i="11"/>
  <c r="I1656" i="11"/>
  <c r="I1655" i="11"/>
  <c r="I1654" i="11"/>
  <c r="I1653" i="11"/>
  <c r="I1652" i="11"/>
  <c r="I1651" i="11"/>
  <c r="I1650" i="11"/>
  <c r="I1649" i="11"/>
  <c r="I1648" i="11"/>
  <c r="I1647" i="11"/>
  <c r="I1646" i="11"/>
  <c r="I1645" i="11"/>
  <c r="I1644" i="11"/>
  <c r="I1643" i="11"/>
  <c r="I1642" i="11"/>
  <c r="I1641" i="11"/>
  <c r="I1640" i="11"/>
  <c r="I1639" i="11"/>
  <c r="I1638" i="11"/>
  <c r="I1637" i="11"/>
  <c r="I1636" i="11"/>
  <c r="I1635" i="11"/>
  <c r="I1634" i="11"/>
  <c r="I1633" i="11"/>
  <c r="I1632" i="11"/>
  <c r="I1631" i="11"/>
  <c r="I1630" i="11"/>
  <c r="I1629" i="11"/>
  <c r="I1628" i="11"/>
  <c r="I1627" i="11"/>
  <c r="I1626" i="11"/>
  <c r="I1625" i="11"/>
  <c r="I1624" i="11"/>
  <c r="I1623" i="11"/>
  <c r="I1622" i="11"/>
  <c r="I1621" i="11"/>
  <c r="I1620" i="11"/>
  <c r="I1619" i="11"/>
  <c r="I1618" i="11"/>
  <c r="I1617" i="11"/>
  <c r="I1616" i="11"/>
  <c r="I1615" i="11"/>
  <c r="I1614" i="11"/>
  <c r="I1613" i="11"/>
  <c r="I1612" i="11"/>
  <c r="I1611" i="11"/>
  <c r="I1610" i="11"/>
  <c r="I1609" i="11"/>
  <c r="I1608" i="11"/>
  <c r="I1607" i="11"/>
  <c r="I1606" i="11"/>
  <c r="I1605" i="11"/>
  <c r="I1604" i="11"/>
  <c r="I1603" i="11"/>
  <c r="I1602" i="11"/>
  <c r="I1601" i="11"/>
  <c r="I1600" i="11"/>
  <c r="I1599" i="11"/>
  <c r="I1598" i="11"/>
  <c r="I1597" i="11"/>
  <c r="I1596" i="11"/>
  <c r="I1595" i="11"/>
  <c r="I1594" i="11"/>
  <c r="I1593" i="11"/>
  <c r="I1592" i="11"/>
  <c r="I1591" i="11"/>
  <c r="I1590" i="11"/>
  <c r="I1589" i="11"/>
  <c r="I1588" i="11"/>
  <c r="I1587" i="11"/>
  <c r="I1586" i="11"/>
  <c r="I1585" i="11"/>
  <c r="I1584" i="11"/>
  <c r="I1583" i="11"/>
  <c r="I1582" i="11"/>
  <c r="I1581" i="11"/>
  <c r="I1580" i="11"/>
  <c r="I1579" i="11"/>
  <c r="I1578" i="11"/>
  <c r="I1577" i="11"/>
  <c r="I1576" i="11"/>
  <c r="I1575" i="11"/>
  <c r="I1574" i="11"/>
  <c r="I1573" i="11"/>
  <c r="I1572" i="11"/>
  <c r="I1571" i="11"/>
  <c r="I1570" i="11"/>
  <c r="I1569" i="11"/>
  <c r="I1568" i="11"/>
  <c r="I1567" i="11"/>
  <c r="I1566" i="11"/>
  <c r="I1565" i="11"/>
  <c r="I1564" i="11"/>
  <c r="I1563" i="11"/>
  <c r="I1562" i="11"/>
  <c r="I1561" i="11"/>
  <c r="I1560" i="11"/>
  <c r="I1559" i="11"/>
  <c r="I1558" i="11"/>
  <c r="I1557" i="11"/>
  <c r="I1556" i="11"/>
  <c r="I1555" i="11"/>
  <c r="I1554" i="11"/>
  <c r="I1553" i="11"/>
  <c r="I1552" i="11"/>
  <c r="I1551" i="11"/>
  <c r="I1550" i="11"/>
  <c r="I1549" i="11"/>
  <c r="I1548" i="11"/>
  <c r="I1547" i="11"/>
  <c r="I1546" i="11"/>
  <c r="I1545" i="11"/>
  <c r="I1544" i="11"/>
  <c r="I1543" i="11"/>
  <c r="I1542" i="11"/>
  <c r="I1541" i="11"/>
  <c r="I1540" i="11"/>
  <c r="I1539" i="11"/>
  <c r="I1538" i="11"/>
  <c r="I1537" i="11"/>
  <c r="I1536" i="11"/>
  <c r="I1535" i="11"/>
  <c r="I1534" i="11"/>
  <c r="I1533" i="11"/>
  <c r="I1532" i="11"/>
  <c r="I1531" i="11"/>
  <c r="I1530" i="11"/>
  <c r="I1529" i="11"/>
  <c r="I1528" i="11"/>
  <c r="I1527" i="11"/>
  <c r="I1526" i="11"/>
  <c r="I1525" i="11"/>
  <c r="I1524" i="11"/>
  <c r="I1523" i="11"/>
  <c r="I1522" i="11"/>
  <c r="I1521" i="11"/>
  <c r="I1520" i="11"/>
  <c r="I1519" i="11"/>
  <c r="I1518" i="11"/>
  <c r="I1517" i="11"/>
  <c r="I1516" i="11"/>
  <c r="I1515" i="11"/>
  <c r="I1514" i="11"/>
  <c r="I1513" i="11"/>
  <c r="I1512" i="11"/>
  <c r="I1511" i="11"/>
  <c r="I1510" i="11"/>
  <c r="I1509" i="11"/>
  <c r="I1508" i="11"/>
  <c r="I1507" i="11"/>
  <c r="I1506" i="11"/>
  <c r="I1505" i="11"/>
  <c r="I1504" i="11"/>
  <c r="I1503" i="11"/>
  <c r="I1502" i="11"/>
  <c r="I1501" i="11"/>
  <c r="I1500" i="11"/>
  <c r="I1499" i="11"/>
  <c r="I1498" i="11"/>
  <c r="I1497" i="11"/>
  <c r="I1496" i="11"/>
  <c r="I1495" i="11"/>
  <c r="I1494" i="11"/>
  <c r="I1493" i="11"/>
  <c r="I1492" i="11"/>
  <c r="I1491" i="11"/>
  <c r="I1490" i="11"/>
  <c r="I1489" i="11"/>
  <c r="I1488" i="11"/>
  <c r="I1487" i="11"/>
  <c r="I1486" i="11"/>
  <c r="I1485" i="11"/>
  <c r="I1484" i="11"/>
  <c r="I1483" i="11"/>
  <c r="I1482" i="11"/>
  <c r="I1481" i="11"/>
  <c r="I1480" i="11"/>
  <c r="I1479" i="11"/>
  <c r="I1478" i="11"/>
  <c r="I1477" i="11"/>
  <c r="I1476" i="11"/>
  <c r="I1475" i="11"/>
  <c r="I1474" i="11"/>
  <c r="I1473" i="11"/>
  <c r="I1472" i="11"/>
  <c r="I1471" i="11"/>
  <c r="I1470" i="11"/>
  <c r="I1469" i="11"/>
  <c r="I1468" i="11"/>
  <c r="I1467" i="11"/>
  <c r="I1466" i="11"/>
  <c r="I1465" i="11"/>
  <c r="I1464" i="11"/>
  <c r="I1463" i="11"/>
  <c r="I1462" i="11"/>
  <c r="I1461" i="11"/>
  <c r="I1460" i="11"/>
  <c r="I1459" i="11"/>
  <c r="I1458" i="11"/>
  <c r="I1457" i="11"/>
  <c r="I1456" i="11"/>
  <c r="I1455" i="11"/>
  <c r="I1454" i="11"/>
  <c r="I1453" i="11"/>
  <c r="I1452" i="11"/>
  <c r="I1451" i="11"/>
  <c r="I1450" i="11"/>
  <c r="I1449" i="11"/>
  <c r="I1448" i="11"/>
  <c r="I1447" i="11"/>
  <c r="I1446" i="11"/>
  <c r="I1445" i="11"/>
  <c r="I1444" i="11"/>
  <c r="I1443" i="11"/>
  <c r="I1442" i="11"/>
  <c r="I1441" i="11"/>
  <c r="I1440" i="11"/>
  <c r="I1439" i="11"/>
  <c r="I1438" i="11"/>
  <c r="I1437" i="11"/>
  <c r="I1436" i="11"/>
  <c r="I1435" i="11"/>
  <c r="I1434" i="11"/>
  <c r="I1433" i="11"/>
  <c r="I1432" i="11"/>
  <c r="I1431" i="11"/>
  <c r="I1430" i="11"/>
  <c r="I1429" i="11"/>
  <c r="I1428" i="11"/>
  <c r="I1427" i="11"/>
  <c r="I1426" i="11"/>
  <c r="I1425" i="11"/>
  <c r="I1424" i="11"/>
  <c r="I1423" i="11"/>
  <c r="I1422" i="11"/>
  <c r="I1421" i="11"/>
  <c r="I1420" i="11"/>
  <c r="I1419" i="11"/>
  <c r="I1418" i="11"/>
  <c r="I1417" i="11"/>
  <c r="I1416" i="11"/>
  <c r="I1415" i="11"/>
  <c r="I1414" i="11"/>
  <c r="I1413" i="11"/>
  <c r="I1412" i="11"/>
  <c r="I1411" i="11"/>
  <c r="I1410" i="11"/>
  <c r="I1409" i="11"/>
  <c r="I1408" i="11"/>
  <c r="I1407" i="11"/>
  <c r="I1406" i="11"/>
  <c r="I1405" i="11"/>
  <c r="I1404" i="11"/>
  <c r="I1403" i="11"/>
  <c r="I1402" i="11"/>
  <c r="I1401" i="11"/>
  <c r="I1400" i="11"/>
  <c r="I1399" i="11"/>
  <c r="I1398" i="11"/>
  <c r="I1397" i="11"/>
  <c r="I1396" i="11"/>
  <c r="I1395" i="11"/>
  <c r="I1394" i="11"/>
  <c r="I1393" i="11"/>
  <c r="I1392" i="11"/>
  <c r="I1391" i="11"/>
  <c r="I1390" i="11"/>
  <c r="I1389" i="11"/>
  <c r="I1388" i="11"/>
  <c r="I1387" i="11"/>
  <c r="I1386" i="11"/>
  <c r="I1385" i="11"/>
  <c r="I1384" i="11"/>
  <c r="I1383" i="11"/>
  <c r="I1382" i="11"/>
  <c r="I1381" i="11"/>
  <c r="I1380" i="11"/>
  <c r="I1379" i="11"/>
  <c r="I1378" i="11"/>
  <c r="I1377" i="11"/>
  <c r="I1376" i="11"/>
  <c r="I1375" i="11"/>
  <c r="I1374" i="11"/>
  <c r="I1373" i="11"/>
  <c r="I1372" i="11"/>
  <c r="I1371" i="11"/>
  <c r="I1370" i="11"/>
  <c r="I1369" i="11"/>
  <c r="I1368" i="11"/>
  <c r="I1367" i="11"/>
  <c r="I1366" i="11"/>
  <c r="I1365" i="11"/>
  <c r="I1364" i="11"/>
  <c r="I1363" i="11"/>
  <c r="I1362" i="11"/>
  <c r="I1361" i="11"/>
  <c r="I1360" i="11"/>
  <c r="I1359" i="11"/>
  <c r="I1358" i="11"/>
  <c r="I1357" i="11"/>
  <c r="I1356" i="11"/>
  <c r="I1355" i="11"/>
  <c r="I1354" i="11"/>
  <c r="I1353" i="11"/>
  <c r="I1352" i="11"/>
  <c r="I1351" i="11"/>
  <c r="I1350" i="11"/>
  <c r="I1349" i="11"/>
  <c r="I1348" i="11"/>
  <c r="I1347" i="11"/>
  <c r="I1346" i="11"/>
  <c r="I1345" i="11"/>
  <c r="I1344" i="11"/>
  <c r="I1343" i="11"/>
  <c r="I1342" i="11"/>
  <c r="I1341" i="11"/>
  <c r="I1340" i="11"/>
  <c r="I1339" i="11"/>
  <c r="I1338" i="11"/>
  <c r="I1337" i="11"/>
  <c r="I1336" i="11"/>
  <c r="I1335" i="11"/>
  <c r="I1334" i="11"/>
  <c r="I1333" i="11"/>
  <c r="I1332" i="11"/>
  <c r="I1331" i="11"/>
  <c r="I1330" i="11"/>
  <c r="I1329" i="11"/>
  <c r="I1328" i="11"/>
  <c r="I1327" i="11"/>
  <c r="I1326" i="11"/>
  <c r="I1325" i="11"/>
  <c r="I1324" i="11"/>
  <c r="I1323" i="11"/>
  <c r="I1322" i="11"/>
  <c r="I1321" i="11"/>
  <c r="I1320" i="11"/>
  <c r="I1319" i="11"/>
  <c r="I1318" i="11"/>
  <c r="I1317" i="11"/>
  <c r="I1316" i="11"/>
  <c r="I1315" i="11"/>
  <c r="I1314" i="11"/>
  <c r="I1313" i="11"/>
  <c r="I1312" i="11"/>
  <c r="I1311" i="11"/>
  <c r="I1310" i="11"/>
  <c r="I1309" i="11"/>
  <c r="I1308" i="11"/>
  <c r="I1307" i="11"/>
  <c r="I1306" i="11"/>
  <c r="I1305" i="11"/>
  <c r="I1304" i="11"/>
  <c r="I1303" i="11"/>
  <c r="I1302" i="11"/>
  <c r="I1301" i="11"/>
  <c r="I1300" i="11"/>
  <c r="I1299" i="11"/>
  <c r="I1298" i="11"/>
  <c r="I1297" i="11"/>
  <c r="I1296" i="11"/>
  <c r="I1295" i="11"/>
  <c r="I1294" i="11"/>
  <c r="I1293" i="11"/>
  <c r="I1292" i="11"/>
  <c r="I1291" i="11"/>
  <c r="I1290" i="11"/>
  <c r="I1289" i="11"/>
  <c r="I1288" i="11"/>
  <c r="I1287" i="11"/>
  <c r="I1286" i="11"/>
  <c r="I1285" i="11"/>
  <c r="I1284" i="11"/>
  <c r="I1283" i="11"/>
  <c r="I1282" i="11"/>
  <c r="I1281" i="11"/>
  <c r="I1280" i="11"/>
  <c r="I1279" i="11"/>
  <c r="I1278" i="11"/>
  <c r="I1277" i="11"/>
  <c r="I1276" i="11"/>
  <c r="I1275" i="11"/>
  <c r="I1274" i="11"/>
  <c r="I1273" i="11"/>
  <c r="I1272" i="11"/>
  <c r="I1271" i="11"/>
  <c r="I1270" i="11"/>
  <c r="I1269" i="11"/>
  <c r="I1268" i="11"/>
  <c r="I1267" i="11"/>
  <c r="I1266" i="11"/>
  <c r="I1265" i="11"/>
  <c r="I1264" i="11"/>
  <c r="I1263" i="11"/>
  <c r="I1262" i="11"/>
  <c r="I1261" i="11"/>
  <c r="I1260" i="11"/>
  <c r="I1259" i="11"/>
  <c r="I1258" i="11"/>
  <c r="I1257" i="11"/>
  <c r="I1256" i="11"/>
  <c r="I1255" i="11"/>
  <c r="I1254" i="11"/>
  <c r="I1253" i="11"/>
  <c r="I1252" i="11"/>
  <c r="I1251" i="11"/>
  <c r="I1250" i="11"/>
  <c r="I1249" i="11"/>
  <c r="I1248" i="11"/>
  <c r="I1247" i="11"/>
  <c r="I1246" i="11"/>
  <c r="I1245" i="11"/>
  <c r="I1244" i="11"/>
  <c r="I1243" i="11"/>
  <c r="I1242" i="11"/>
  <c r="I1241" i="11"/>
  <c r="I1240" i="11"/>
  <c r="I1239" i="11"/>
  <c r="I1238" i="11"/>
  <c r="I1237" i="11"/>
  <c r="I1236" i="11"/>
  <c r="I1235" i="11"/>
  <c r="I1234" i="11"/>
  <c r="I1233" i="11"/>
  <c r="I1232" i="11"/>
  <c r="I1231" i="11"/>
  <c r="I1230" i="11"/>
  <c r="I1229" i="11"/>
  <c r="I1228" i="11"/>
  <c r="I1227" i="11"/>
  <c r="I1226" i="11"/>
  <c r="I1225" i="11"/>
  <c r="I1224" i="11"/>
  <c r="I1223" i="11"/>
  <c r="I1222" i="11"/>
  <c r="I1221" i="11"/>
  <c r="I1220" i="11"/>
  <c r="I1219" i="11"/>
  <c r="I1218" i="11"/>
  <c r="I1217" i="11"/>
  <c r="I1216" i="11"/>
  <c r="I1215" i="11"/>
  <c r="I1214" i="11"/>
  <c r="I1213" i="11"/>
  <c r="I1212" i="11"/>
  <c r="I1211" i="11"/>
  <c r="I1210" i="11"/>
  <c r="I1209" i="11"/>
  <c r="I1208" i="11"/>
  <c r="I1207" i="11"/>
  <c r="I1206" i="11"/>
  <c r="I1205" i="11"/>
  <c r="I1204" i="11"/>
  <c r="I1203" i="11"/>
  <c r="I1202" i="11"/>
  <c r="I1201" i="11"/>
  <c r="I1200" i="11"/>
  <c r="I1199" i="11"/>
  <c r="I1198" i="11"/>
  <c r="I1197" i="11"/>
  <c r="I1196" i="11"/>
  <c r="I1195" i="11"/>
  <c r="I1194" i="11"/>
  <c r="I1193" i="11"/>
  <c r="I1192" i="11"/>
  <c r="I1191" i="11"/>
  <c r="I1190" i="11"/>
  <c r="I1189" i="11"/>
  <c r="I1188" i="11"/>
  <c r="I1187" i="11"/>
  <c r="I1186" i="11"/>
  <c r="I1185" i="11"/>
  <c r="I1184" i="11"/>
  <c r="I1183" i="11"/>
  <c r="I1182" i="11"/>
  <c r="I1181" i="11"/>
  <c r="I1180" i="11"/>
  <c r="I1179" i="11"/>
  <c r="I1178" i="11"/>
  <c r="I1177" i="11"/>
  <c r="I1176" i="11"/>
  <c r="I1175" i="11"/>
  <c r="I1174" i="11"/>
  <c r="I1173" i="11"/>
  <c r="I1172" i="11"/>
  <c r="I1171" i="11"/>
  <c r="I1170" i="11"/>
  <c r="I1169" i="11"/>
  <c r="I1168" i="11"/>
  <c r="I1167" i="11"/>
  <c r="I1166" i="11"/>
  <c r="I1165" i="11"/>
  <c r="I1164" i="11"/>
  <c r="I1163" i="11"/>
  <c r="I1162" i="11"/>
  <c r="I1161" i="11"/>
  <c r="I1160" i="11"/>
  <c r="I1159" i="11"/>
  <c r="I1158" i="11"/>
  <c r="I1157" i="11"/>
  <c r="I1156" i="11"/>
  <c r="I1155" i="11"/>
  <c r="I1154" i="11"/>
  <c r="I1153" i="11"/>
  <c r="I1152" i="11"/>
  <c r="I1151" i="11"/>
  <c r="I1150" i="11"/>
  <c r="I1149" i="11"/>
  <c r="I1148" i="11"/>
  <c r="I1147" i="11"/>
  <c r="I1146" i="11"/>
  <c r="I1145" i="11"/>
  <c r="I1144" i="11"/>
  <c r="I1143" i="11"/>
  <c r="I1142" i="11"/>
  <c r="I1141" i="11"/>
  <c r="I1140" i="11"/>
  <c r="I1139" i="11"/>
  <c r="I1138" i="11"/>
  <c r="I1137" i="11"/>
  <c r="I1136" i="11"/>
  <c r="I1135" i="11"/>
  <c r="I1134" i="11"/>
  <c r="I1133" i="11"/>
  <c r="I1132" i="11"/>
  <c r="I1131" i="11"/>
  <c r="I1130" i="11"/>
  <c r="I1129" i="11"/>
  <c r="I1128" i="11"/>
  <c r="I1127" i="11"/>
  <c r="I1126" i="11"/>
  <c r="I1125" i="11"/>
  <c r="I1124" i="11"/>
  <c r="I1123" i="11"/>
  <c r="I1122" i="11"/>
  <c r="I1121" i="11"/>
  <c r="I1120" i="11"/>
  <c r="I1119" i="11"/>
  <c r="I1118" i="11"/>
  <c r="I1117" i="11"/>
  <c r="I1116" i="11"/>
  <c r="I1115" i="11"/>
  <c r="I1114" i="11"/>
  <c r="I1113" i="11"/>
  <c r="I1112" i="11"/>
  <c r="I1111" i="11"/>
  <c r="I1110" i="11"/>
  <c r="I1109" i="11"/>
  <c r="I1108" i="11"/>
  <c r="I1107" i="11"/>
  <c r="I1106" i="11"/>
  <c r="I1105" i="11"/>
  <c r="I1104" i="11"/>
  <c r="I1103" i="11"/>
  <c r="I1102" i="11"/>
  <c r="I1101" i="11"/>
  <c r="I1100" i="11"/>
  <c r="I1099" i="11"/>
  <c r="I1098" i="11"/>
  <c r="I1097" i="11"/>
  <c r="I1096" i="11"/>
  <c r="I1095" i="11"/>
  <c r="I1094" i="11"/>
  <c r="I1093" i="11"/>
  <c r="I1092" i="11"/>
  <c r="I1091" i="11"/>
  <c r="I1090" i="11"/>
  <c r="I1089" i="11"/>
  <c r="I1088" i="11"/>
  <c r="I1087" i="11"/>
  <c r="I1086" i="11"/>
  <c r="I1085" i="11"/>
  <c r="I1084" i="11"/>
  <c r="I1083" i="11"/>
  <c r="I1082" i="11"/>
  <c r="I1081" i="11"/>
  <c r="I1080" i="11"/>
  <c r="I1079" i="11"/>
  <c r="I1078" i="11"/>
  <c r="I1077" i="11"/>
  <c r="I1076" i="11"/>
  <c r="I1075" i="11"/>
  <c r="I1074" i="11"/>
  <c r="I1073" i="11"/>
  <c r="I1072" i="11"/>
  <c r="I1071" i="11"/>
  <c r="I1070" i="11"/>
  <c r="I1069" i="11"/>
  <c r="I1068" i="11"/>
  <c r="I1067" i="11"/>
  <c r="I1066" i="11"/>
  <c r="I1065" i="11"/>
  <c r="I1064" i="11"/>
  <c r="I1063" i="11"/>
  <c r="I1062" i="11"/>
  <c r="I1061" i="11"/>
  <c r="I1060" i="11"/>
  <c r="I1059" i="11"/>
  <c r="I1058" i="11"/>
  <c r="I1057" i="11"/>
  <c r="I1056" i="11"/>
  <c r="I1055" i="11"/>
  <c r="I1054" i="11"/>
  <c r="I1053" i="11"/>
  <c r="I1052" i="11"/>
  <c r="I1051" i="11"/>
  <c r="I1050" i="11"/>
  <c r="I1049" i="11"/>
  <c r="I1048" i="11"/>
  <c r="I1047" i="11"/>
  <c r="I1046" i="11"/>
  <c r="I1045" i="11"/>
  <c r="I1044" i="11"/>
  <c r="I1043" i="11"/>
  <c r="I1042" i="11"/>
  <c r="I1041" i="11"/>
  <c r="I1040" i="11"/>
  <c r="I1039" i="11"/>
  <c r="I1038" i="11"/>
  <c r="I1037" i="11"/>
  <c r="I1036" i="11"/>
  <c r="I1035" i="11"/>
  <c r="I1034" i="11"/>
  <c r="I1033" i="11"/>
  <c r="I1032" i="11"/>
  <c r="I1031" i="11"/>
  <c r="I1030" i="11"/>
  <c r="I1029" i="11"/>
  <c r="I1028" i="11"/>
  <c r="I1027" i="11"/>
  <c r="I1026" i="11"/>
  <c r="I1025" i="11"/>
  <c r="I1024" i="11"/>
  <c r="I1023" i="11"/>
  <c r="I1022" i="11"/>
  <c r="I1021" i="11"/>
  <c r="I1020" i="11"/>
  <c r="I1019" i="11"/>
  <c r="I1018" i="11"/>
  <c r="I1017" i="11"/>
  <c r="I1016" i="11"/>
  <c r="I1015" i="11"/>
  <c r="I1014" i="11"/>
  <c r="I1013" i="11"/>
  <c r="I1012" i="11"/>
  <c r="I1011" i="11"/>
  <c r="I1010" i="11"/>
  <c r="I1009" i="11"/>
  <c r="I1008" i="11"/>
  <c r="I1007" i="11"/>
  <c r="I1006" i="11"/>
  <c r="I1005" i="11"/>
  <c r="I1004" i="11"/>
  <c r="I1003" i="11"/>
  <c r="I1002" i="11"/>
  <c r="I1001" i="11"/>
  <c r="I1000" i="11"/>
  <c r="I999" i="11"/>
  <c r="I998" i="11"/>
  <c r="I997" i="11"/>
  <c r="I996" i="11"/>
  <c r="I995" i="11"/>
  <c r="I994" i="11"/>
  <c r="I993" i="11"/>
  <c r="I992" i="11"/>
  <c r="I991" i="11"/>
  <c r="I990" i="11"/>
  <c r="I989" i="11"/>
  <c r="I988" i="11"/>
  <c r="I987" i="11"/>
  <c r="I986" i="11"/>
  <c r="I985" i="11"/>
  <c r="I984" i="11"/>
  <c r="I983" i="11"/>
  <c r="I982" i="11"/>
  <c r="I981" i="11"/>
  <c r="I980" i="11"/>
  <c r="I979" i="11"/>
  <c r="I978" i="11"/>
  <c r="I977" i="11"/>
  <c r="I976" i="11"/>
  <c r="I975" i="11"/>
  <c r="I974" i="11"/>
  <c r="I973" i="11"/>
  <c r="I972" i="11"/>
  <c r="I971" i="11"/>
  <c r="I970" i="11"/>
  <c r="I969" i="11"/>
  <c r="I968" i="11"/>
  <c r="I967" i="11"/>
  <c r="I966" i="11"/>
  <c r="I965" i="11"/>
  <c r="I964" i="11"/>
  <c r="I963" i="11"/>
  <c r="I962" i="11"/>
  <c r="I961" i="11"/>
  <c r="I960" i="11"/>
  <c r="I959" i="11"/>
  <c r="I958" i="11"/>
  <c r="I957" i="11"/>
  <c r="I956" i="11"/>
  <c r="I955" i="11"/>
  <c r="I954" i="11"/>
  <c r="I953" i="11"/>
  <c r="I952" i="11"/>
  <c r="I951" i="11"/>
  <c r="I950" i="11"/>
  <c r="I949" i="11"/>
  <c r="I948" i="11"/>
  <c r="I947" i="11"/>
  <c r="I946" i="11"/>
  <c r="I945" i="11"/>
  <c r="I944" i="11"/>
  <c r="I943" i="11"/>
  <c r="I942" i="11"/>
  <c r="I941" i="11"/>
  <c r="I940" i="11"/>
  <c r="I939" i="11"/>
  <c r="I938" i="11"/>
  <c r="I937" i="11"/>
  <c r="I936" i="11"/>
  <c r="I935" i="11"/>
  <c r="I934" i="11"/>
  <c r="I933" i="11"/>
  <c r="I932" i="11"/>
  <c r="I931" i="11"/>
  <c r="I930" i="11"/>
  <c r="I929" i="11"/>
  <c r="I928" i="11"/>
  <c r="I927" i="11"/>
  <c r="I926" i="11"/>
  <c r="I925" i="11"/>
  <c r="I924" i="11"/>
  <c r="I923" i="11"/>
  <c r="I922" i="11"/>
  <c r="I921" i="11"/>
  <c r="I920" i="11"/>
  <c r="I919" i="11"/>
  <c r="I918" i="11"/>
  <c r="I917" i="11"/>
  <c r="I916" i="11"/>
  <c r="I915" i="11"/>
  <c r="I914" i="11"/>
  <c r="I913" i="11"/>
  <c r="I912" i="11"/>
  <c r="I911" i="11"/>
  <c r="I910" i="11"/>
  <c r="I909" i="11"/>
  <c r="I908" i="11"/>
  <c r="I907" i="11"/>
  <c r="I906" i="11"/>
  <c r="I905" i="11"/>
  <c r="I904" i="11"/>
  <c r="I903" i="11"/>
  <c r="I902" i="11"/>
  <c r="I901" i="11"/>
  <c r="I900" i="11"/>
  <c r="I899" i="11"/>
  <c r="I898" i="11"/>
  <c r="I897" i="11"/>
  <c r="I896" i="11"/>
  <c r="I895" i="11"/>
  <c r="I894" i="11"/>
  <c r="I893" i="11"/>
  <c r="I892" i="11"/>
  <c r="I891" i="11"/>
  <c r="I890" i="11"/>
  <c r="I889" i="11"/>
  <c r="I888" i="11"/>
  <c r="I887" i="11"/>
  <c r="I886" i="11"/>
  <c r="I885" i="11"/>
  <c r="I884" i="11"/>
  <c r="I883" i="11"/>
  <c r="I882" i="11"/>
  <c r="I881" i="11"/>
  <c r="I880" i="11"/>
  <c r="I879" i="11"/>
  <c r="I878" i="11"/>
  <c r="I877" i="11"/>
  <c r="I876" i="11"/>
  <c r="I875" i="11"/>
  <c r="I874" i="11"/>
  <c r="I873" i="11"/>
  <c r="I872" i="11"/>
  <c r="I871" i="11"/>
  <c r="I870" i="11"/>
  <c r="I869" i="11"/>
  <c r="I868" i="11"/>
  <c r="I867" i="11"/>
  <c r="I866" i="11"/>
  <c r="I865" i="11"/>
  <c r="I864" i="11"/>
  <c r="I863" i="11"/>
  <c r="I862" i="11"/>
  <c r="I861" i="11"/>
  <c r="I860" i="11"/>
  <c r="I859" i="11"/>
  <c r="I858" i="11"/>
  <c r="I857" i="11"/>
  <c r="I856" i="11"/>
  <c r="I855" i="11"/>
  <c r="I854" i="11"/>
  <c r="I853" i="11"/>
  <c r="I852" i="11"/>
  <c r="I851" i="11"/>
  <c r="I850" i="11"/>
  <c r="I849" i="11"/>
  <c r="I848" i="11"/>
  <c r="I847" i="11"/>
  <c r="I846" i="11"/>
  <c r="I845" i="11"/>
  <c r="I844" i="11"/>
  <c r="I843" i="11"/>
  <c r="I842" i="11"/>
  <c r="I841" i="11"/>
  <c r="I840" i="11"/>
  <c r="I839" i="11"/>
  <c r="I838" i="11"/>
  <c r="I837" i="11"/>
  <c r="I836" i="11"/>
  <c r="I835" i="11"/>
  <c r="I834" i="11"/>
  <c r="I833" i="11"/>
  <c r="I832" i="11"/>
  <c r="I831" i="11"/>
  <c r="I830" i="11"/>
  <c r="I829" i="11"/>
  <c r="I828" i="11"/>
  <c r="I827" i="11"/>
  <c r="I826" i="11"/>
  <c r="I825" i="11"/>
  <c r="I824" i="11"/>
  <c r="I823" i="11"/>
  <c r="I822" i="11"/>
  <c r="I821" i="11"/>
  <c r="I820" i="11"/>
  <c r="I819" i="11"/>
  <c r="I818" i="11"/>
  <c r="I817" i="11"/>
  <c r="I816" i="11"/>
  <c r="I815" i="11"/>
  <c r="I814" i="11"/>
  <c r="I813" i="11"/>
  <c r="I812" i="11"/>
  <c r="I811" i="11"/>
  <c r="I810" i="11"/>
  <c r="I809" i="11"/>
  <c r="I808" i="11"/>
  <c r="I807" i="11"/>
  <c r="I806" i="11"/>
  <c r="I805" i="11"/>
  <c r="I804" i="11"/>
  <c r="I803" i="11"/>
  <c r="I802" i="11"/>
  <c r="I801" i="11"/>
  <c r="I800" i="11"/>
  <c r="I799" i="11"/>
  <c r="I798" i="11"/>
  <c r="I797" i="11"/>
  <c r="I796" i="11"/>
  <c r="I795" i="11"/>
  <c r="I794" i="11"/>
  <c r="I793" i="11"/>
  <c r="I792" i="11"/>
  <c r="I791" i="11"/>
  <c r="I790" i="11"/>
  <c r="I789" i="11"/>
  <c r="I788" i="11"/>
  <c r="I787" i="11"/>
  <c r="I786" i="11"/>
  <c r="I785" i="11"/>
  <c r="I784" i="11"/>
  <c r="I783" i="11"/>
  <c r="I782" i="11"/>
  <c r="I781" i="11"/>
  <c r="I780" i="11"/>
  <c r="I779" i="11"/>
  <c r="I778" i="11"/>
  <c r="I777" i="11"/>
  <c r="I776" i="11"/>
  <c r="I775" i="11"/>
  <c r="I774" i="11"/>
  <c r="I773" i="11"/>
  <c r="I772" i="11"/>
  <c r="I771" i="11"/>
  <c r="I770" i="11"/>
  <c r="I769" i="11"/>
  <c r="I768" i="11"/>
  <c r="I767" i="11"/>
  <c r="I766" i="11"/>
  <c r="I765" i="11"/>
  <c r="I764" i="11"/>
  <c r="I763" i="11"/>
  <c r="I762" i="11"/>
  <c r="I761" i="11"/>
  <c r="I760" i="11"/>
  <c r="I759" i="11"/>
  <c r="I758" i="11"/>
  <c r="I757" i="11"/>
  <c r="I756" i="11"/>
  <c r="I755" i="11"/>
  <c r="I754" i="11"/>
  <c r="I753" i="11"/>
  <c r="I752" i="11"/>
  <c r="I751" i="11"/>
  <c r="I750" i="11"/>
  <c r="I749" i="11"/>
  <c r="I748" i="11"/>
  <c r="I747" i="11"/>
  <c r="I746" i="11"/>
  <c r="I745" i="11"/>
  <c r="I744" i="11"/>
  <c r="I743" i="11"/>
  <c r="I742" i="11"/>
  <c r="I741" i="11"/>
  <c r="I740" i="11"/>
  <c r="I739" i="11"/>
  <c r="I738" i="11"/>
  <c r="I737" i="11"/>
  <c r="I736" i="11"/>
  <c r="I735" i="11"/>
  <c r="I734" i="11"/>
  <c r="I733" i="11"/>
  <c r="I732" i="11"/>
  <c r="I731" i="11"/>
  <c r="I730" i="11"/>
  <c r="I729" i="11"/>
  <c r="I728" i="11"/>
  <c r="I727" i="11"/>
  <c r="I726" i="11"/>
  <c r="I725" i="11"/>
  <c r="I724" i="11"/>
  <c r="I723" i="11"/>
  <c r="I722" i="11"/>
  <c r="I721" i="11"/>
  <c r="I720" i="11"/>
  <c r="I719" i="11"/>
  <c r="I718" i="11"/>
  <c r="I717" i="11"/>
  <c r="I716" i="11"/>
  <c r="I715" i="11"/>
  <c r="I714" i="11"/>
  <c r="I713" i="11"/>
  <c r="I712" i="11"/>
  <c r="I711" i="11"/>
  <c r="I710" i="11"/>
  <c r="I709" i="11"/>
  <c r="I708" i="11"/>
  <c r="I707" i="11"/>
  <c r="I706" i="11"/>
  <c r="I705" i="11"/>
  <c r="I704" i="11"/>
  <c r="I703" i="11"/>
  <c r="I702" i="11"/>
  <c r="I701" i="11"/>
  <c r="I700" i="11"/>
  <c r="I699" i="11"/>
  <c r="I698" i="11"/>
  <c r="I697" i="11"/>
  <c r="I696" i="11"/>
  <c r="I695" i="11"/>
  <c r="I694" i="11"/>
  <c r="I693" i="11"/>
  <c r="I692" i="11"/>
  <c r="I691" i="11"/>
  <c r="I690" i="11"/>
  <c r="I689" i="11"/>
  <c r="I688" i="11"/>
  <c r="I687" i="11"/>
  <c r="I686" i="11"/>
  <c r="I685" i="11"/>
  <c r="I684" i="11"/>
  <c r="I683" i="11"/>
  <c r="I682" i="11"/>
  <c r="I681" i="11"/>
  <c r="I680" i="11"/>
  <c r="I679" i="11"/>
  <c r="I678" i="11"/>
  <c r="I677" i="11"/>
  <c r="I676" i="11"/>
  <c r="I675" i="11"/>
  <c r="I674" i="11"/>
  <c r="I673" i="11"/>
  <c r="I672" i="11"/>
  <c r="I671" i="11"/>
  <c r="I670" i="11"/>
  <c r="I669" i="11"/>
  <c r="I668" i="11"/>
  <c r="I667" i="11"/>
  <c r="I666" i="11"/>
  <c r="I665" i="11"/>
  <c r="I664" i="11"/>
  <c r="I663" i="11"/>
  <c r="I662" i="11"/>
  <c r="I661" i="11"/>
  <c r="I660" i="11"/>
  <c r="I659" i="11"/>
  <c r="I658" i="11"/>
  <c r="I657" i="11"/>
  <c r="I656" i="11"/>
  <c r="I655" i="11"/>
  <c r="I654" i="11"/>
  <c r="I653" i="11"/>
  <c r="I652" i="11"/>
  <c r="I651" i="11"/>
  <c r="I650" i="11"/>
  <c r="I649" i="11"/>
  <c r="I648" i="11"/>
  <c r="I647" i="11"/>
  <c r="I646" i="11"/>
  <c r="I645" i="11"/>
  <c r="I644" i="11"/>
  <c r="I643" i="11"/>
  <c r="I642" i="11"/>
  <c r="I641" i="11"/>
  <c r="I640" i="11"/>
  <c r="I639" i="11"/>
  <c r="I638" i="11"/>
  <c r="I637" i="11"/>
  <c r="I636" i="11"/>
  <c r="I635" i="11"/>
  <c r="I634" i="11"/>
  <c r="I633" i="11"/>
  <c r="I632" i="11"/>
  <c r="I631" i="11"/>
  <c r="I630" i="11"/>
  <c r="I629" i="11"/>
  <c r="I628" i="11"/>
  <c r="I627" i="11"/>
  <c r="I626" i="11"/>
  <c r="I625" i="11"/>
  <c r="I624" i="11"/>
  <c r="I623" i="11"/>
  <c r="I622" i="11"/>
  <c r="I621" i="11"/>
  <c r="I620" i="11"/>
  <c r="I619" i="11"/>
  <c r="I618" i="11"/>
  <c r="I617" i="11"/>
  <c r="I616" i="11"/>
  <c r="I615" i="11"/>
  <c r="I614" i="11"/>
  <c r="I613" i="11"/>
  <c r="I612" i="11"/>
  <c r="I611" i="11"/>
  <c r="I610" i="11"/>
  <c r="I609" i="11"/>
  <c r="I608" i="11"/>
  <c r="I607" i="11"/>
  <c r="I606" i="11"/>
  <c r="I605" i="11"/>
  <c r="I604" i="11"/>
  <c r="I603" i="11"/>
  <c r="I602" i="11"/>
  <c r="I601" i="11"/>
  <c r="I600" i="11"/>
  <c r="I599" i="11"/>
  <c r="I598" i="11"/>
  <c r="I597" i="11"/>
  <c r="I596" i="11"/>
  <c r="I595" i="11"/>
  <c r="I594" i="11"/>
  <c r="I593" i="11"/>
  <c r="I592" i="11"/>
  <c r="I591" i="11"/>
  <c r="I590" i="11"/>
  <c r="I589" i="11"/>
  <c r="I588" i="11"/>
  <c r="I587" i="11"/>
  <c r="I586" i="11"/>
  <c r="I585" i="11"/>
  <c r="I584" i="11"/>
  <c r="I583" i="11"/>
  <c r="I582" i="11"/>
  <c r="I581" i="11"/>
  <c r="I580" i="11"/>
  <c r="I579" i="11"/>
  <c r="I578" i="11"/>
  <c r="I577" i="11"/>
  <c r="I576" i="11"/>
  <c r="I575" i="11"/>
  <c r="I574" i="11"/>
  <c r="I573" i="11"/>
  <c r="I572" i="11"/>
  <c r="I571" i="11"/>
  <c r="I570" i="11"/>
  <c r="I569" i="11"/>
  <c r="I568" i="11"/>
  <c r="I567" i="11"/>
  <c r="I566" i="11"/>
  <c r="I565" i="11"/>
  <c r="I564" i="11"/>
  <c r="I563" i="11"/>
  <c r="I562" i="11"/>
  <c r="I561" i="11"/>
  <c r="I560" i="11"/>
  <c r="I559" i="11"/>
  <c r="I558" i="11"/>
  <c r="I557" i="11"/>
  <c r="I556" i="11"/>
  <c r="I555" i="11"/>
  <c r="I554" i="11"/>
  <c r="I553" i="11"/>
  <c r="I552" i="11"/>
  <c r="I551" i="11"/>
  <c r="I550" i="11"/>
  <c r="I549" i="11"/>
  <c r="I548" i="11"/>
  <c r="I547" i="11"/>
  <c r="I546" i="11"/>
  <c r="I545" i="11"/>
  <c r="I544" i="11"/>
  <c r="I543" i="11"/>
  <c r="I542" i="11"/>
  <c r="I541" i="11"/>
  <c r="I540" i="11"/>
  <c r="I539" i="11"/>
  <c r="I538" i="11"/>
  <c r="I537" i="11"/>
  <c r="I536" i="11"/>
  <c r="I535" i="11"/>
  <c r="I534" i="11"/>
  <c r="I533" i="11"/>
  <c r="I532" i="11"/>
  <c r="I531" i="11"/>
  <c r="I530" i="11"/>
  <c r="I529" i="11"/>
  <c r="I528" i="11"/>
  <c r="I527" i="11"/>
  <c r="I526" i="11"/>
  <c r="I525" i="11"/>
  <c r="I524" i="11"/>
  <c r="I523" i="11"/>
  <c r="I522" i="11"/>
  <c r="I521" i="11"/>
  <c r="I520" i="11"/>
  <c r="I519" i="11"/>
  <c r="I518" i="11"/>
  <c r="I517" i="11"/>
  <c r="I516" i="11"/>
  <c r="I515" i="11"/>
  <c r="I514" i="11"/>
  <c r="I513" i="11"/>
  <c r="I512" i="11"/>
  <c r="I511" i="11"/>
  <c r="I510" i="11"/>
  <c r="I509" i="11"/>
  <c r="I508" i="11"/>
  <c r="I507" i="11"/>
  <c r="I506" i="11"/>
  <c r="I505" i="11"/>
  <c r="I504" i="11"/>
  <c r="I503" i="11"/>
  <c r="I502" i="11"/>
  <c r="I501" i="11"/>
  <c r="I500" i="11"/>
  <c r="I499" i="11"/>
  <c r="I498" i="11"/>
  <c r="I497" i="11"/>
  <c r="I496" i="11"/>
  <c r="I495" i="11"/>
  <c r="I494" i="11"/>
  <c r="I493" i="11"/>
  <c r="I492" i="11"/>
  <c r="I491" i="11"/>
  <c r="I490" i="11"/>
  <c r="I489" i="11"/>
  <c r="I488" i="11"/>
  <c r="I487" i="11"/>
  <c r="I486" i="11"/>
  <c r="I485" i="11"/>
  <c r="I484" i="11"/>
  <c r="I483" i="11"/>
  <c r="I482" i="11"/>
  <c r="I481" i="11"/>
  <c r="I480" i="11"/>
  <c r="I479" i="11"/>
  <c r="I478" i="11"/>
  <c r="I477" i="11"/>
  <c r="I476" i="11"/>
  <c r="I475" i="11"/>
  <c r="I474" i="11"/>
  <c r="I473" i="11"/>
  <c r="I472" i="11"/>
  <c r="I471" i="11"/>
  <c r="I470" i="11"/>
  <c r="I469" i="11"/>
  <c r="I468" i="11"/>
  <c r="I467" i="11"/>
  <c r="I466" i="11"/>
  <c r="I465" i="11"/>
  <c r="I464" i="11"/>
  <c r="I463" i="11"/>
  <c r="I462" i="11"/>
  <c r="I461" i="11"/>
  <c r="I460" i="11"/>
  <c r="I459" i="11"/>
  <c r="I458" i="11"/>
  <c r="I457" i="11"/>
  <c r="I456" i="11"/>
  <c r="I455" i="11"/>
  <c r="I454" i="11"/>
  <c r="I453" i="11"/>
  <c r="I452" i="11"/>
  <c r="I451" i="11"/>
  <c r="I450" i="11"/>
  <c r="I449" i="11"/>
  <c r="I448" i="11"/>
  <c r="I447" i="11"/>
  <c r="I446" i="11"/>
  <c r="I445" i="11"/>
  <c r="I444" i="11"/>
  <c r="I443" i="11"/>
  <c r="I442" i="11"/>
  <c r="I441" i="11"/>
  <c r="I440" i="11"/>
  <c r="I439" i="11"/>
  <c r="I438" i="11"/>
  <c r="I437" i="11"/>
  <c r="I436" i="11"/>
  <c r="I435" i="11"/>
  <c r="I434" i="11"/>
  <c r="I433" i="11"/>
  <c r="I432" i="11"/>
  <c r="I431" i="11"/>
  <c r="I430" i="11"/>
  <c r="I429" i="11"/>
  <c r="I428" i="11"/>
  <c r="I427" i="11"/>
  <c r="I426" i="11"/>
  <c r="I425" i="11"/>
  <c r="I424" i="11"/>
  <c r="I423" i="11"/>
  <c r="I422" i="11"/>
  <c r="I421" i="11"/>
  <c r="I420" i="11"/>
  <c r="I419" i="11"/>
  <c r="I418" i="11"/>
  <c r="I417" i="11"/>
  <c r="I416" i="11"/>
  <c r="I415" i="11"/>
  <c r="I414" i="11"/>
  <c r="I413" i="11"/>
  <c r="I412" i="11"/>
  <c r="I411" i="11"/>
  <c r="I410" i="11"/>
  <c r="I409" i="11"/>
  <c r="I408" i="11"/>
  <c r="I407" i="11"/>
  <c r="I406" i="11"/>
  <c r="I405" i="11"/>
  <c r="I404" i="11"/>
  <c r="I403" i="11"/>
  <c r="I402" i="11"/>
  <c r="I401" i="11"/>
  <c r="I400" i="11"/>
  <c r="I399" i="11"/>
  <c r="I398" i="11"/>
  <c r="I397" i="11"/>
  <c r="I396" i="11"/>
  <c r="I395" i="11"/>
  <c r="I394" i="11"/>
  <c r="I393" i="11"/>
  <c r="I392" i="11"/>
  <c r="I391" i="11"/>
  <c r="I390" i="11"/>
  <c r="I389" i="11"/>
  <c r="I388" i="11"/>
  <c r="I387" i="11"/>
  <c r="I386" i="11"/>
  <c r="I385" i="11"/>
  <c r="I384" i="11"/>
  <c r="I383" i="11"/>
  <c r="I382" i="11"/>
  <c r="I381" i="11"/>
  <c r="I380" i="11"/>
  <c r="I379" i="11"/>
  <c r="I378" i="11"/>
  <c r="I377" i="11"/>
  <c r="I376" i="11"/>
  <c r="I375" i="11"/>
  <c r="I374" i="11"/>
  <c r="I373" i="11"/>
  <c r="I372" i="11"/>
  <c r="I371" i="11"/>
  <c r="I370" i="11"/>
  <c r="I369" i="11"/>
  <c r="I368" i="11"/>
  <c r="I367" i="11"/>
  <c r="I366" i="11"/>
  <c r="I365" i="11"/>
  <c r="I364" i="11"/>
  <c r="I363" i="11"/>
  <c r="I362" i="11"/>
  <c r="I361" i="11"/>
  <c r="I360" i="11"/>
  <c r="I359" i="11"/>
  <c r="I358" i="11"/>
  <c r="I357" i="11"/>
  <c r="I356" i="11"/>
  <c r="I355" i="11"/>
  <c r="I354" i="11"/>
  <c r="I353" i="11"/>
  <c r="I352" i="11"/>
  <c r="I351" i="11"/>
  <c r="I350" i="11"/>
  <c r="I349" i="11"/>
  <c r="I348" i="11"/>
  <c r="I347" i="11"/>
  <c r="I346" i="11"/>
  <c r="I345" i="11"/>
  <c r="I344" i="11"/>
  <c r="I343" i="11"/>
  <c r="I342" i="11"/>
  <c r="I341" i="11"/>
  <c r="I340" i="11"/>
  <c r="I339" i="11"/>
  <c r="I338" i="11"/>
  <c r="I337" i="11"/>
  <c r="I336" i="11"/>
  <c r="I335" i="11"/>
  <c r="I334" i="11"/>
  <c r="I333" i="11"/>
  <c r="I332" i="11"/>
  <c r="I331" i="11"/>
  <c r="I330" i="11"/>
  <c r="I329" i="11"/>
  <c r="I328" i="11"/>
  <c r="I327" i="11"/>
  <c r="I326" i="11"/>
  <c r="I325" i="11"/>
  <c r="I324" i="11"/>
  <c r="I323" i="11"/>
  <c r="I322" i="11"/>
  <c r="I321" i="11"/>
  <c r="I320" i="11"/>
  <c r="I319" i="11"/>
  <c r="I318" i="11"/>
  <c r="I317" i="11"/>
  <c r="I316" i="11"/>
  <c r="I315" i="11"/>
  <c r="I314" i="11"/>
  <c r="I313" i="11"/>
  <c r="I312" i="11"/>
  <c r="I311" i="11"/>
  <c r="I310" i="11"/>
  <c r="I309" i="11"/>
  <c r="I308" i="11"/>
  <c r="I307" i="11"/>
  <c r="I306" i="11"/>
  <c r="I305" i="11"/>
  <c r="I304" i="11"/>
  <c r="I303" i="11"/>
  <c r="I302" i="11"/>
  <c r="I301" i="11"/>
  <c r="I300" i="11"/>
  <c r="I299" i="11"/>
  <c r="I298" i="11"/>
  <c r="I297" i="11"/>
  <c r="I296" i="11"/>
  <c r="I295" i="11"/>
  <c r="I294" i="11"/>
  <c r="I293" i="11"/>
  <c r="I292" i="11"/>
  <c r="I291" i="11"/>
  <c r="I290" i="11"/>
  <c r="I289" i="11"/>
  <c r="I288" i="11"/>
  <c r="I287" i="11"/>
  <c r="I286" i="11"/>
  <c r="I285" i="11"/>
  <c r="I284" i="11"/>
  <c r="I283" i="11"/>
  <c r="I282" i="11"/>
  <c r="I281" i="11"/>
  <c r="I280" i="11"/>
  <c r="I279" i="11"/>
  <c r="I278" i="11"/>
  <c r="I277" i="11"/>
  <c r="I276" i="11"/>
  <c r="I275" i="11"/>
  <c r="I274" i="11"/>
  <c r="I273" i="11"/>
  <c r="I272" i="11"/>
  <c r="I271" i="11"/>
  <c r="I270" i="11"/>
  <c r="I269" i="11"/>
  <c r="I268" i="11"/>
  <c r="I267" i="11"/>
  <c r="I266" i="11"/>
  <c r="I265" i="11"/>
  <c r="I264" i="11"/>
  <c r="I263" i="11"/>
  <c r="I262" i="11"/>
  <c r="I261" i="11"/>
  <c r="I260" i="11"/>
  <c r="I259" i="11"/>
  <c r="I258" i="11"/>
  <c r="I257" i="11"/>
  <c r="I256" i="11"/>
  <c r="I255" i="11"/>
  <c r="I254" i="11"/>
  <c r="I253" i="11"/>
  <c r="I252" i="11"/>
  <c r="I251" i="11"/>
  <c r="I250" i="11"/>
  <c r="I249" i="11"/>
  <c r="I248" i="11"/>
  <c r="I247" i="11"/>
  <c r="I246" i="11"/>
  <c r="I245" i="11"/>
  <c r="I244" i="11"/>
  <c r="I243" i="11"/>
  <c r="I242" i="11"/>
  <c r="I241" i="11"/>
  <c r="I240" i="11"/>
  <c r="I239" i="11"/>
  <c r="I238" i="11"/>
  <c r="I237" i="11"/>
  <c r="I236" i="11"/>
  <c r="I235" i="11"/>
  <c r="I234" i="11"/>
  <c r="I233" i="11"/>
  <c r="I232" i="11"/>
  <c r="I231" i="11"/>
  <c r="I230" i="11"/>
  <c r="I229" i="11"/>
  <c r="I228" i="11"/>
  <c r="I227" i="11"/>
  <c r="I226" i="11"/>
  <c r="I225" i="11"/>
  <c r="I224" i="11"/>
  <c r="I223" i="11"/>
  <c r="I222" i="11"/>
  <c r="I221" i="11"/>
  <c r="I220" i="11"/>
  <c r="I219" i="11"/>
  <c r="I218" i="11"/>
  <c r="I217" i="11"/>
  <c r="I216" i="11"/>
  <c r="I215" i="11"/>
  <c r="I214" i="11"/>
  <c r="I213" i="11"/>
  <c r="I212" i="11"/>
  <c r="I211" i="11"/>
  <c r="I210" i="11"/>
  <c r="I209" i="11"/>
  <c r="I208" i="11"/>
  <c r="I207" i="11"/>
  <c r="I206" i="11"/>
  <c r="I205" i="11"/>
  <c r="I204" i="11"/>
  <c r="I203" i="11"/>
  <c r="I202" i="11"/>
  <c r="I201" i="11"/>
  <c r="I200" i="11"/>
  <c r="I199" i="11"/>
  <c r="I198" i="11"/>
  <c r="I197" i="11"/>
  <c r="I196" i="11"/>
  <c r="I195" i="11"/>
  <c r="I194" i="11"/>
  <c r="I193" i="11"/>
  <c r="I192" i="11"/>
  <c r="I191" i="11"/>
  <c r="I190" i="11"/>
  <c r="I189" i="11"/>
  <c r="I188" i="11"/>
  <c r="I187" i="11"/>
  <c r="I186" i="11"/>
  <c r="I185" i="11"/>
  <c r="I184" i="11"/>
  <c r="I183" i="11"/>
  <c r="I182" i="11"/>
  <c r="I181" i="11"/>
  <c r="I180" i="11"/>
  <c r="I179" i="11"/>
  <c r="I178" i="11"/>
  <c r="I177" i="11"/>
  <c r="I176" i="11"/>
  <c r="I175" i="11"/>
  <c r="I174" i="11"/>
  <c r="I173" i="11"/>
  <c r="I172" i="11"/>
  <c r="I171" i="11"/>
  <c r="I170" i="11"/>
  <c r="I169" i="11"/>
  <c r="I168" i="11"/>
  <c r="I167" i="11"/>
  <c r="I166" i="11"/>
  <c r="I165" i="11"/>
  <c r="I164" i="11"/>
  <c r="I163" i="11"/>
  <c r="I162" i="11"/>
  <c r="I161" i="11"/>
  <c r="I160" i="11"/>
  <c r="I159" i="11"/>
  <c r="I158" i="11"/>
  <c r="I157" i="11"/>
  <c r="I156" i="11"/>
  <c r="I155" i="11"/>
  <c r="I154" i="11"/>
  <c r="I153" i="11"/>
  <c r="I152" i="11"/>
  <c r="I151" i="11"/>
  <c r="I150" i="11"/>
  <c r="I149" i="11"/>
  <c r="I148" i="11"/>
  <c r="I147" i="11"/>
  <c r="I146" i="11"/>
  <c r="I145" i="11"/>
  <c r="I144" i="11"/>
  <c r="I143" i="11"/>
  <c r="I142" i="11"/>
  <c r="I141" i="11"/>
  <c r="I140" i="11"/>
  <c r="I139" i="11"/>
  <c r="I138" i="11"/>
  <c r="I137" i="11"/>
  <c r="I136" i="11"/>
  <c r="I135" i="11"/>
  <c r="I134" i="11"/>
  <c r="I133" i="11"/>
  <c r="I132" i="11"/>
  <c r="I131" i="11"/>
  <c r="I130" i="11"/>
  <c r="I129" i="11"/>
  <c r="I128" i="11"/>
  <c r="I127" i="11"/>
  <c r="I126" i="11"/>
  <c r="I125" i="11"/>
  <c r="I124" i="11"/>
  <c r="I123" i="11"/>
  <c r="I122" i="11"/>
  <c r="I121" i="11"/>
  <c r="I120" i="11"/>
  <c r="I119" i="11"/>
  <c r="I118" i="11"/>
  <c r="I117" i="11"/>
  <c r="I116" i="11"/>
  <c r="I115" i="11"/>
  <c r="I114" i="11"/>
  <c r="I113" i="11"/>
  <c r="I112" i="11"/>
  <c r="I111" i="11"/>
  <c r="I110" i="11"/>
  <c r="I109" i="11"/>
  <c r="I108" i="11"/>
  <c r="I107" i="11"/>
  <c r="I106" i="11"/>
  <c r="I105" i="11"/>
  <c r="I104" i="11"/>
  <c r="I103" i="11"/>
  <c r="I102" i="11"/>
  <c r="I101" i="11"/>
  <c r="I100" i="11"/>
  <c r="I99" i="11"/>
  <c r="I98" i="11"/>
  <c r="I97" i="11"/>
  <c r="I96" i="11"/>
  <c r="I95" i="11"/>
  <c r="I94" i="11"/>
  <c r="I93" i="11"/>
  <c r="I92" i="11"/>
  <c r="I91" i="11"/>
  <c r="I90" i="11"/>
  <c r="I89" i="11"/>
  <c r="I88" i="11"/>
  <c r="I87" i="11"/>
  <c r="I86" i="11"/>
  <c r="I85" i="11"/>
  <c r="I84" i="11"/>
  <c r="I83" i="11"/>
  <c r="I82" i="11"/>
  <c r="I81" i="11"/>
  <c r="I80" i="11"/>
  <c r="I79" i="11"/>
  <c r="I78" i="11"/>
  <c r="I77" i="11"/>
  <c r="I76" i="11"/>
  <c r="I75" i="11"/>
  <c r="I74" i="11"/>
  <c r="I73" i="11"/>
  <c r="I72" i="11"/>
  <c r="I71" i="11"/>
  <c r="I70" i="11"/>
  <c r="I69" i="11"/>
  <c r="I68" i="11"/>
  <c r="I67" i="11"/>
  <c r="I66" i="11"/>
  <c r="I65" i="11"/>
  <c r="I64" i="11"/>
  <c r="I63" i="11"/>
  <c r="I62" i="11"/>
  <c r="I61" i="11"/>
  <c r="I60" i="11"/>
  <c r="I59" i="11"/>
  <c r="I58" i="11"/>
  <c r="I57" i="11"/>
  <c r="I56" i="11"/>
  <c r="I55" i="11"/>
  <c r="I54" i="11"/>
  <c r="I53" i="11"/>
  <c r="I52" i="11"/>
  <c r="I51" i="11"/>
  <c r="I50" i="11"/>
  <c r="I49" i="11"/>
  <c r="I48" i="11"/>
  <c r="I47" i="11"/>
  <c r="I46" i="11"/>
  <c r="I45" i="11"/>
  <c r="I44" i="11"/>
  <c r="I43" i="11"/>
  <c r="I42" i="11"/>
  <c r="I41" i="11"/>
  <c r="I40" i="11"/>
  <c r="I39" i="11"/>
  <c r="I38" i="11"/>
  <c r="I37" i="11"/>
  <c r="I36" i="11"/>
  <c r="I35" i="11"/>
  <c r="I34" i="11"/>
  <c r="I33" i="11"/>
  <c r="I32" i="11"/>
  <c r="I31" i="11"/>
  <c r="I30" i="11"/>
  <c r="I29" i="11"/>
  <c r="I28" i="11"/>
  <c r="I27" i="11"/>
  <c r="I26" i="11"/>
  <c r="I25" i="11"/>
  <c r="I24" i="11"/>
  <c r="I23" i="11"/>
  <c r="I22" i="11"/>
  <c r="I21" i="11"/>
  <c r="I20" i="11"/>
  <c r="I19" i="11"/>
  <c r="I18" i="11"/>
  <c r="I17" i="11"/>
  <c r="I16" i="11"/>
  <c r="I15" i="11"/>
  <c r="I14" i="11"/>
  <c r="I13" i="11"/>
  <c r="I12" i="11"/>
  <c r="I11" i="11"/>
  <c r="I10" i="11"/>
  <c r="I9" i="11"/>
  <c r="I8" i="11"/>
  <c r="I7" i="11"/>
  <c r="I6" i="11"/>
  <c r="I5" i="11"/>
  <c r="I4" i="11"/>
  <c r="I3" i="11"/>
  <c r="I2" i="11"/>
  <c r="I3841" i="10"/>
  <c r="I3840" i="10"/>
  <c r="I3839" i="10"/>
  <c r="I3838" i="10"/>
  <c r="I3837" i="10"/>
  <c r="I3836" i="10"/>
  <c r="I3835" i="10"/>
  <c r="I3834" i="10"/>
  <c r="I3833" i="10"/>
  <c r="I3832" i="10"/>
  <c r="I3831" i="10"/>
  <c r="I3830" i="10"/>
  <c r="I3829" i="10"/>
  <c r="I3828" i="10"/>
  <c r="I3827" i="10"/>
  <c r="I3826" i="10"/>
  <c r="I3825" i="10"/>
  <c r="I3824" i="10"/>
  <c r="I3823" i="10"/>
  <c r="I3822" i="10"/>
  <c r="I3821" i="10"/>
  <c r="I3820" i="10"/>
  <c r="I3819" i="10"/>
  <c r="I3818" i="10"/>
  <c r="I3817" i="10"/>
  <c r="I3816" i="10"/>
  <c r="I3815" i="10"/>
  <c r="I3814" i="10"/>
  <c r="I3813" i="10"/>
  <c r="I3812" i="10"/>
  <c r="I3811" i="10"/>
  <c r="I3810" i="10"/>
  <c r="I3809" i="10"/>
  <c r="I3808" i="10"/>
  <c r="I3807" i="10"/>
  <c r="I3806" i="10"/>
  <c r="I3805" i="10"/>
  <c r="I3804" i="10"/>
  <c r="I3803" i="10"/>
  <c r="I3802" i="10"/>
  <c r="I3801" i="10"/>
  <c r="I3800" i="10"/>
  <c r="I3799" i="10"/>
  <c r="I3798" i="10"/>
  <c r="I3797" i="10"/>
  <c r="I3796" i="10"/>
  <c r="I3795" i="10"/>
  <c r="I3794" i="10"/>
  <c r="I3793" i="10"/>
  <c r="I3792" i="10"/>
  <c r="I3791" i="10"/>
  <c r="I3790" i="10"/>
  <c r="I3789" i="10"/>
  <c r="I3788" i="10"/>
  <c r="I3787" i="10"/>
  <c r="I3786" i="10"/>
  <c r="I3785" i="10"/>
  <c r="I3784" i="10"/>
  <c r="I3783" i="10"/>
  <c r="I3782" i="10"/>
  <c r="I3781" i="10"/>
  <c r="I3780" i="10"/>
  <c r="I3779" i="10"/>
  <c r="I3778" i="10"/>
  <c r="I3777" i="10"/>
  <c r="I3776" i="10"/>
  <c r="I3775" i="10"/>
  <c r="I3774" i="10"/>
  <c r="I3773" i="10"/>
  <c r="I3772" i="10"/>
  <c r="I3771" i="10"/>
  <c r="I3770" i="10"/>
  <c r="I3769" i="10"/>
  <c r="I3768" i="10"/>
  <c r="I3767" i="10"/>
  <c r="I3766" i="10"/>
  <c r="I3765" i="10"/>
  <c r="I3764" i="10"/>
  <c r="I3763" i="10"/>
  <c r="I3762" i="10"/>
  <c r="I3761" i="10"/>
  <c r="I3760" i="10"/>
  <c r="I3759" i="10"/>
  <c r="I3758" i="10"/>
  <c r="I3757" i="10"/>
  <c r="I3756" i="10"/>
  <c r="I3755" i="10"/>
  <c r="I3754" i="10"/>
  <c r="I3753" i="10"/>
  <c r="I3752" i="10"/>
  <c r="I3751" i="10"/>
  <c r="I3750" i="10"/>
  <c r="I3749" i="10"/>
  <c r="I3748" i="10"/>
  <c r="I3747" i="10"/>
  <c r="I3746" i="10"/>
  <c r="I3745" i="10"/>
  <c r="I3744" i="10"/>
  <c r="I3743" i="10"/>
  <c r="I3742" i="10"/>
  <c r="I3741" i="10"/>
  <c r="I3740" i="10"/>
  <c r="I3739" i="10"/>
  <c r="I3738" i="10"/>
  <c r="I3737" i="10"/>
  <c r="I3736" i="10"/>
  <c r="I3735" i="10"/>
  <c r="I3734" i="10"/>
  <c r="I3733" i="10"/>
  <c r="I3732" i="10"/>
  <c r="I3731" i="10"/>
  <c r="I3730" i="10"/>
  <c r="I3729" i="10"/>
  <c r="I3728" i="10"/>
  <c r="I3727" i="10"/>
  <c r="I3726" i="10"/>
  <c r="I3725" i="10"/>
  <c r="I3724" i="10"/>
  <c r="I3723" i="10"/>
  <c r="I3722" i="10"/>
  <c r="I3721" i="10"/>
  <c r="I3720" i="10"/>
  <c r="I3719" i="10"/>
  <c r="I3718" i="10"/>
  <c r="I3717" i="10"/>
  <c r="I3716" i="10"/>
  <c r="I3715" i="10"/>
  <c r="I3714" i="10"/>
  <c r="I3713" i="10"/>
  <c r="I3712" i="10"/>
  <c r="I3711" i="10"/>
  <c r="I3710" i="10"/>
  <c r="I3709" i="10"/>
  <c r="I3708" i="10"/>
  <c r="I3707" i="10"/>
  <c r="I3706" i="10"/>
  <c r="I3705" i="10"/>
  <c r="I3704" i="10"/>
  <c r="I3703" i="10"/>
  <c r="I3702" i="10"/>
  <c r="I3701" i="10"/>
  <c r="I3700" i="10"/>
  <c r="I3699" i="10"/>
  <c r="I3698" i="10"/>
  <c r="I3697" i="10"/>
  <c r="I3696" i="10"/>
  <c r="I3695" i="10"/>
  <c r="I3694" i="10"/>
  <c r="I3693" i="10"/>
  <c r="I3692" i="10"/>
  <c r="I3691" i="10"/>
  <c r="I3690" i="10"/>
  <c r="I3689" i="10"/>
  <c r="I3688" i="10"/>
  <c r="I3687" i="10"/>
  <c r="I3686" i="10"/>
  <c r="I3685" i="10"/>
  <c r="I3684" i="10"/>
  <c r="I3683" i="10"/>
  <c r="I3682" i="10"/>
  <c r="I3681" i="10"/>
  <c r="I3680" i="10"/>
  <c r="I3679" i="10"/>
  <c r="I3678" i="10"/>
  <c r="I3677" i="10"/>
  <c r="I3676" i="10"/>
  <c r="I3675" i="10"/>
  <c r="I3674" i="10"/>
  <c r="I3673" i="10"/>
  <c r="I3672" i="10"/>
  <c r="I3671" i="10"/>
  <c r="I3670" i="10"/>
  <c r="I3669" i="10"/>
  <c r="I3668" i="10"/>
  <c r="I3667" i="10"/>
  <c r="I3666" i="10"/>
  <c r="I3665" i="10"/>
  <c r="I3664" i="10"/>
  <c r="I3663" i="10"/>
  <c r="I3662" i="10"/>
  <c r="I3661" i="10"/>
  <c r="I3660" i="10"/>
  <c r="I3659" i="10"/>
  <c r="I3658" i="10"/>
  <c r="I3657" i="10"/>
  <c r="I3656" i="10"/>
  <c r="I3655" i="10"/>
  <c r="I3654" i="10"/>
  <c r="I3653" i="10"/>
  <c r="I3652" i="10"/>
  <c r="I3651" i="10"/>
  <c r="I3650" i="10"/>
  <c r="I3649" i="10"/>
  <c r="I3648" i="10"/>
  <c r="I3647" i="10"/>
  <c r="I3646" i="10"/>
  <c r="I3645" i="10"/>
  <c r="I3644" i="10"/>
  <c r="I3643" i="10"/>
  <c r="I3642" i="10"/>
  <c r="I3641" i="10"/>
  <c r="I3640" i="10"/>
  <c r="I3639" i="10"/>
  <c r="I3638" i="10"/>
  <c r="I3637" i="10"/>
  <c r="I3636" i="10"/>
  <c r="I3635" i="10"/>
  <c r="I3634" i="10"/>
  <c r="I3633" i="10"/>
  <c r="I3632" i="10"/>
  <c r="I3631" i="10"/>
  <c r="I3630" i="10"/>
  <c r="I3629" i="10"/>
  <c r="I3628" i="10"/>
  <c r="I3627" i="10"/>
  <c r="I3626" i="10"/>
  <c r="I3625" i="10"/>
  <c r="I3624" i="10"/>
  <c r="I3623" i="10"/>
  <c r="I3622" i="10"/>
  <c r="I3621" i="10"/>
  <c r="I3620" i="10"/>
  <c r="I3619" i="10"/>
  <c r="I3618" i="10"/>
  <c r="I3617" i="10"/>
  <c r="I3616" i="10"/>
  <c r="I3615" i="10"/>
  <c r="I3614" i="10"/>
  <c r="I3613" i="10"/>
  <c r="I3612" i="10"/>
  <c r="I3611" i="10"/>
  <c r="I3610" i="10"/>
  <c r="I3609" i="10"/>
  <c r="I3608" i="10"/>
  <c r="I3607" i="10"/>
  <c r="I3606" i="10"/>
  <c r="I3605" i="10"/>
  <c r="I3604" i="10"/>
  <c r="I3603" i="10"/>
  <c r="I3602" i="10"/>
  <c r="I3601" i="10"/>
  <c r="I3600" i="10"/>
  <c r="I3599" i="10"/>
  <c r="I3598" i="10"/>
  <c r="I3597" i="10"/>
  <c r="I3596" i="10"/>
  <c r="I3595" i="10"/>
  <c r="I3594" i="10"/>
  <c r="I3593" i="10"/>
  <c r="I3592" i="10"/>
  <c r="I3591" i="10"/>
  <c r="I3590" i="10"/>
  <c r="I3589" i="10"/>
  <c r="I3588" i="10"/>
  <c r="I3587" i="10"/>
  <c r="I3586" i="10"/>
  <c r="I3585" i="10"/>
  <c r="I3584" i="10"/>
  <c r="I3583" i="10"/>
  <c r="I3582" i="10"/>
  <c r="I3581" i="10"/>
  <c r="I3580" i="10"/>
  <c r="I3579" i="10"/>
  <c r="I3578" i="10"/>
  <c r="I3577" i="10"/>
  <c r="I3576" i="10"/>
  <c r="I3575" i="10"/>
  <c r="I3574" i="10"/>
  <c r="I3573" i="10"/>
  <c r="I3572" i="10"/>
  <c r="I3571" i="10"/>
  <c r="I3570" i="10"/>
  <c r="I3569" i="10"/>
  <c r="I3568" i="10"/>
  <c r="I3567" i="10"/>
  <c r="I3566" i="10"/>
  <c r="I3565" i="10"/>
  <c r="I3564" i="10"/>
  <c r="I3563" i="10"/>
  <c r="I3562" i="10"/>
  <c r="I3561" i="10"/>
  <c r="I3560" i="10"/>
  <c r="I3559" i="10"/>
  <c r="I3558" i="10"/>
  <c r="I3557" i="10"/>
  <c r="I3556" i="10"/>
  <c r="I3555" i="10"/>
  <c r="I3554" i="10"/>
  <c r="I3553" i="10"/>
  <c r="I3552" i="10"/>
  <c r="I3551" i="10"/>
  <c r="I3550" i="10"/>
  <c r="I3549" i="10"/>
  <c r="I3548" i="10"/>
  <c r="I3547" i="10"/>
  <c r="I3546" i="10"/>
  <c r="I3545" i="10"/>
  <c r="I3544" i="10"/>
  <c r="I3543" i="10"/>
  <c r="I3542" i="10"/>
  <c r="I3541" i="10"/>
  <c r="I3540" i="10"/>
  <c r="I3539" i="10"/>
  <c r="I3538" i="10"/>
  <c r="I3537" i="10"/>
  <c r="I3536" i="10"/>
  <c r="I3535" i="10"/>
  <c r="I3534" i="10"/>
  <c r="I3533" i="10"/>
  <c r="I3532" i="10"/>
  <c r="I3531" i="10"/>
  <c r="I3530" i="10"/>
  <c r="I3529" i="10"/>
  <c r="I3528" i="10"/>
  <c r="I3527" i="10"/>
  <c r="I3526" i="10"/>
  <c r="I3525" i="10"/>
  <c r="I3524" i="10"/>
  <c r="I3523" i="10"/>
  <c r="I3522" i="10"/>
  <c r="I3521" i="10"/>
  <c r="I3520" i="10"/>
  <c r="I3519" i="10"/>
  <c r="I3518" i="10"/>
  <c r="I3517" i="10"/>
  <c r="I3516" i="10"/>
  <c r="I3515" i="10"/>
  <c r="I3514" i="10"/>
  <c r="I3513" i="10"/>
  <c r="I3512" i="10"/>
  <c r="I3511" i="10"/>
  <c r="I3510" i="10"/>
  <c r="I3509" i="10"/>
  <c r="I3508" i="10"/>
  <c r="I3507" i="10"/>
  <c r="I3506" i="10"/>
  <c r="I3505" i="10"/>
  <c r="I3504" i="10"/>
  <c r="I3503" i="10"/>
  <c r="I3502" i="10"/>
  <c r="I3501" i="10"/>
  <c r="I3500" i="10"/>
  <c r="I3499" i="10"/>
  <c r="I3498" i="10"/>
  <c r="I3497" i="10"/>
  <c r="I3496" i="10"/>
  <c r="I3495" i="10"/>
  <c r="I3494" i="10"/>
  <c r="I3493" i="10"/>
  <c r="I3492" i="10"/>
  <c r="I3491" i="10"/>
  <c r="I3490" i="10"/>
  <c r="I3489" i="10"/>
  <c r="I3488" i="10"/>
  <c r="I3487" i="10"/>
  <c r="I3486" i="10"/>
  <c r="I3485" i="10"/>
  <c r="I3484" i="10"/>
  <c r="I3483" i="10"/>
  <c r="I3482" i="10"/>
  <c r="I3481" i="10"/>
  <c r="I3480" i="10"/>
  <c r="I3479" i="10"/>
  <c r="I3478" i="10"/>
  <c r="I3477" i="10"/>
  <c r="I3476" i="10"/>
  <c r="I3475" i="10"/>
  <c r="I3474" i="10"/>
  <c r="I3473" i="10"/>
  <c r="I3472" i="10"/>
  <c r="I3471" i="10"/>
  <c r="I3470" i="10"/>
  <c r="I3469" i="10"/>
  <c r="I3468" i="10"/>
  <c r="I3467" i="10"/>
  <c r="I3466" i="10"/>
  <c r="I3465" i="10"/>
  <c r="I3464" i="10"/>
  <c r="I3463" i="10"/>
  <c r="I3462" i="10"/>
  <c r="I3461" i="10"/>
  <c r="I3460" i="10"/>
  <c r="I3459" i="10"/>
  <c r="I3458" i="10"/>
  <c r="I3457" i="10"/>
  <c r="I3456" i="10"/>
  <c r="I3455" i="10"/>
  <c r="I3454" i="10"/>
  <c r="I3453" i="10"/>
  <c r="I3452" i="10"/>
  <c r="I3451" i="10"/>
  <c r="I3450" i="10"/>
  <c r="I3449" i="10"/>
  <c r="I3448" i="10"/>
  <c r="I3447" i="10"/>
  <c r="I3446" i="10"/>
  <c r="I3445" i="10"/>
  <c r="I3444" i="10"/>
  <c r="I3443" i="10"/>
  <c r="I3442" i="10"/>
  <c r="I3441" i="10"/>
  <c r="I3440" i="10"/>
  <c r="I3439" i="10"/>
  <c r="I3438" i="10"/>
  <c r="I3437" i="10"/>
  <c r="I3436" i="10"/>
  <c r="I3435" i="10"/>
  <c r="I3434" i="10"/>
  <c r="I3433" i="10"/>
  <c r="I3432" i="10"/>
  <c r="I3431" i="10"/>
  <c r="I3430" i="10"/>
  <c r="I3429" i="10"/>
  <c r="I3428" i="10"/>
  <c r="I3427" i="10"/>
  <c r="I3426" i="10"/>
  <c r="I3425" i="10"/>
  <c r="I3424" i="10"/>
  <c r="I3423" i="10"/>
  <c r="I3422" i="10"/>
  <c r="I3421" i="10"/>
  <c r="I3420" i="10"/>
  <c r="I3419" i="10"/>
  <c r="I3418" i="10"/>
  <c r="I3417" i="10"/>
  <c r="I3416" i="10"/>
  <c r="I3415" i="10"/>
  <c r="I3414" i="10"/>
  <c r="I3413" i="10"/>
  <c r="I3412" i="10"/>
  <c r="I3411" i="10"/>
  <c r="I3410" i="10"/>
  <c r="I3409" i="10"/>
  <c r="I3408" i="10"/>
  <c r="I3407" i="10"/>
  <c r="I3406" i="10"/>
  <c r="I3405" i="10"/>
  <c r="I3404" i="10"/>
  <c r="I3403" i="10"/>
  <c r="I3402" i="10"/>
  <c r="I3401" i="10"/>
  <c r="I3400" i="10"/>
  <c r="I3399" i="10"/>
  <c r="I3398" i="10"/>
  <c r="I3397" i="10"/>
  <c r="I3396" i="10"/>
  <c r="I3395" i="10"/>
  <c r="I3394" i="10"/>
  <c r="I3393" i="10"/>
  <c r="I3392" i="10"/>
  <c r="I3391" i="10"/>
  <c r="I3390" i="10"/>
  <c r="I3389" i="10"/>
  <c r="I3388" i="10"/>
  <c r="I3387" i="10"/>
  <c r="I3386" i="10"/>
  <c r="I3385" i="10"/>
  <c r="I3384" i="10"/>
  <c r="I3383" i="10"/>
  <c r="I3382" i="10"/>
  <c r="I3381" i="10"/>
  <c r="I3380" i="10"/>
  <c r="I3379" i="10"/>
  <c r="I3378" i="10"/>
  <c r="I3377" i="10"/>
  <c r="I3376" i="10"/>
  <c r="I3375" i="10"/>
  <c r="I3374" i="10"/>
  <c r="I3373" i="10"/>
  <c r="I3372" i="10"/>
  <c r="I3371" i="10"/>
  <c r="I3370" i="10"/>
  <c r="I3369" i="10"/>
  <c r="I3368" i="10"/>
  <c r="I3367" i="10"/>
  <c r="I3366" i="10"/>
  <c r="I3365" i="10"/>
  <c r="I3364" i="10"/>
  <c r="I3363" i="10"/>
  <c r="I3362" i="10"/>
  <c r="I3361" i="10"/>
  <c r="I3360" i="10"/>
  <c r="I3359" i="10"/>
  <c r="I3358" i="10"/>
  <c r="I3357" i="10"/>
  <c r="I3356" i="10"/>
  <c r="I3355" i="10"/>
  <c r="I3354" i="10"/>
  <c r="I3353" i="10"/>
  <c r="I3352" i="10"/>
  <c r="I3351" i="10"/>
  <c r="I3350" i="10"/>
  <c r="I3349" i="10"/>
  <c r="I3348" i="10"/>
  <c r="I3347" i="10"/>
  <c r="I3346" i="10"/>
  <c r="I3345" i="10"/>
  <c r="I3344" i="10"/>
  <c r="I3343" i="10"/>
  <c r="I3342" i="10"/>
  <c r="I3341" i="10"/>
  <c r="I3340" i="10"/>
  <c r="I3339" i="10"/>
  <c r="I3338" i="10"/>
  <c r="I3337" i="10"/>
  <c r="I3336" i="10"/>
  <c r="I3335" i="10"/>
  <c r="I3334" i="10"/>
  <c r="I3333" i="10"/>
  <c r="I3332" i="10"/>
  <c r="I3331" i="10"/>
  <c r="I3330" i="10"/>
  <c r="I3329" i="10"/>
  <c r="I3328" i="10"/>
  <c r="I3327" i="10"/>
  <c r="I3326" i="10"/>
  <c r="I3325" i="10"/>
  <c r="I3324" i="10"/>
  <c r="I3323" i="10"/>
  <c r="I3322" i="10"/>
  <c r="I3321" i="10"/>
  <c r="I3320" i="10"/>
  <c r="I3319" i="10"/>
  <c r="I3318" i="10"/>
  <c r="I3317" i="10"/>
  <c r="I3316" i="10"/>
  <c r="I3315" i="10"/>
  <c r="I3314" i="10"/>
  <c r="I3313" i="10"/>
  <c r="I3312" i="10"/>
  <c r="I3311" i="10"/>
  <c r="I3310" i="10"/>
  <c r="I3309" i="10"/>
  <c r="I3308" i="10"/>
  <c r="I3307" i="10"/>
  <c r="I3306" i="10"/>
  <c r="I3305" i="10"/>
  <c r="I3304" i="10"/>
  <c r="I3303" i="10"/>
  <c r="I3302" i="10"/>
  <c r="I3301" i="10"/>
  <c r="I3300" i="10"/>
  <c r="I3299" i="10"/>
  <c r="I3298" i="10"/>
  <c r="I3297" i="10"/>
  <c r="I3296" i="10"/>
  <c r="I3295" i="10"/>
  <c r="I3294" i="10"/>
  <c r="I3293" i="10"/>
  <c r="I3292" i="10"/>
  <c r="I3291" i="10"/>
  <c r="I3290" i="10"/>
  <c r="I3289" i="10"/>
  <c r="I3288" i="10"/>
  <c r="I3287" i="10"/>
  <c r="I3286" i="10"/>
  <c r="I3285" i="10"/>
  <c r="I3284" i="10"/>
  <c r="I3283" i="10"/>
  <c r="I3282" i="10"/>
  <c r="I3281" i="10"/>
  <c r="I3280" i="10"/>
  <c r="I3279" i="10"/>
  <c r="I3278" i="10"/>
  <c r="I3277" i="10"/>
  <c r="I3276" i="10"/>
  <c r="I3275" i="10"/>
  <c r="I3274" i="10"/>
  <c r="I3273" i="10"/>
  <c r="I3272" i="10"/>
  <c r="I3271" i="10"/>
  <c r="I3270" i="10"/>
  <c r="I3269" i="10"/>
  <c r="I3268" i="10"/>
  <c r="I3267" i="10"/>
  <c r="I3266" i="10"/>
  <c r="I3265" i="10"/>
  <c r="I3264" i="10"/>
  <c r="I3263" i="10"/>
  <c r="I3262" i="10"/>
  <c r="I3261" i="10"/>
  <c r="I3260" i="10"/>
  <c r="I3259" i="10"/>
  <c r="I3258" i="10"/>
  <c r="I3257" i="10"/>
  <c r="I3256" i="10"/>
  <c r="I3255" i="10"/>
  <c r="I3254" i="10"/>
  <c r="I3253" i="10"/>
  <c r="I3252" i="10"/>
  <c r="I3251" i="10"/>
  <c r="I3250" i="10"/>
  <c r="I3249" i="10"/>
  <c r="I3248" i="10"/>
  <c r="I3247" i="10"/>
  <c r="I3246" i="10"/>
  <c r="I3245" i="10"/>
  <c r="I3244" i="10"/>
  <c r="I3243" i="10"/>
  <c r="I3242" i="10"/>
  <c r="I3241" i="10"/>
  <c r="I3240" i="10"/>
  <c r="I3239" i="10"/>
  <c r="I3238" i="10"/>
  <c r="I3237" i="10"/>
  <c r="I3236" i="10"/>
  <c r="I3235" i="10"/>
  <c r="I3234" i="10"/>
  <c r="I3233" i="10"/>
  <c r="I3232" i="10"/>
  <c r="I3231" i="10"/>
  <c r="I3230" i="10"/>
  <c r="I3229" i="10"/>
  <c r="I3228" i="10"/>
  <c r="I3227" i="10"/>
  <c r="I3226" i="10"/>
  <c r="I3225" i="10"/>
  <c r="I3224" i="10"/>
  <c r="I3223" i="10"/>
  <c r="I3222" i="10"/>
  <c r="I3221" i="10"/>
  <c r="I3220" i="10"/>
  <c r="I3219" i="10"/>
  <c r="I3218" i="10"/>
  <c r="I3217" i="10"/>
  <c r="I3216" i="10"/>
  <c r="I3215" i="10"/>
  <c r="I3214" i="10"/>
  <c r="I3213" i="10"/>
  <c r="I3212" i="10"/>
  <c r="I3211" i="10"/>
  <c r="I3210" i="10"/>
  <c r="I3209" i="10"/>
  <c r="I3208" i="10"/>
  <c r="I3207" i="10"/>
  <c r="I3206" i="10"/>
  <c r="I3205" i="10"/>
  <c r="I3204" i="10"/>
  <c r="I3203" i="10"/>
  <c r="I3202" i="10"/>
  <c r="I3201" i="10"/>
  <c r="I3200" i="10"/>
  <c r="I3199" i="10"/>
  <c r="I3198" i="10"/>
  <c r="I3197" i="10"/>
  <c r="I3196" i="10"/>
  <c r="I3195" i="10"/>
  <c r="I3194" i="10"/>
  <c r="I3193" i="10"/>
  <c r="I3192" i="10"/>
  <c r="I3191" i="10"/>
  <c r="I3190" i="10"/>
  <c r="I3189" i="10"/>
  <c r="I3188" i="10"/>
  <c r="I3187" i="10"/>
  <c r="I3186" i="10"/>
  <c r="I3185" i="10"/>
  <c r="I3184" i="10"/>
  <c r="I3183" i="10"/>
  <c r="I3182" i="10"/>
  <c r="I3181" i="10"/>
  <c r="I3180" i="10"/>
  <c r="I3179" i="10"/>
  <c r="I3178" i="10"/>
  <c r="I3177" i="10"/>
  <c r="I3176" i="10"/>
  <c r="I3175" i="10"/>
  <c r="I3174" i="10"/>
  <c r="I3173" i="10"/>
  <c r="I3172" i="10"/>
  <c r="I3171" i="10"/>
  <c r="I3170" i="10"/>
  <c r="I3169" i="10"/>
  <c r="I3168" i="10"/>
  <c r="I3167" i="10"/>
  <c r="I3166" i="10"/>
  <c r="I3165" i="10"/>
  <c r="I3164" i="10"/>
  <c r="I3163" i="10"/>
  <c r="I3162" i="10"/>
  <c r="I3161" i="10"/>
  <c r="I3160" i="10"/>
  <c r="I3159" i="10"/>
  <c r="I3158" i="10"/>
  <c r="I3157" i="10"/>
  <c r="I3156" i="10"/>
  <c r="I3155" i="10"/>
  <c r="I3154" i="10"/>
  <c r="I3153" i="10"/>
  <c r="I3152" i="10"/>
  <c r="I3151" i="10"/>
  <c r="I3150" i="10"/>
  <c r="I3149" i="10"/>
  <c r="I3148" i="10"/>
  <c r="I3147" i="10"/>
  <c r="I3146" i="10"/>
  <c r="I3145" i="10"/>
  <c r="I3144" i="10"/>
  <c r="I3143" i="10"/>
  <c r="I3142" i="10"/>
  <c r="I3141" i="10"/>
  <c r="I3140" i="10"/>
  <c r="I3139" i="10"/>
  <c r="I3138" i="10"/>
  <c r="I3137" i="10"/>
  <c r="I3136" i="10"/>
  <c r="I3135" i="10"/>
  <c r="I3134" i="10"/>
  <c r="I3133" i="10"/>
  <c r="I3132" i="10"/>
  <c r="I3131" i="10"/>
  <c r="I3130" i="10"/>
  <c r="I3129" i="10"/>
  <c r="I3128" i="10"/>
  <c r="I3127" i="10"/>
  <c r="I3126" i="10"/>
  <c r="I3125" i="10"/>
  <c r="I3124" i="10"/>
  <c r="I3123" i="10"/>
  <c r="I3122" i="10"/>
  <c r="I3121" i="10"/>
  <c r="I3120" i="10"/>
  <c r="I3119" i="10"/>
  <c r="I3118" i="10"/>
  <c r="I3117" i="10"/>
  <c r="I3116" i="10"/>
  <c r="I3115" i="10"/>
  <c r="I3114" i="10"/>
  <c r="I3113" i="10"/>
  <c r="I3112" i="10"/>
  <c r="I3111" i="10"/>
  <c r="I3110" i="10"/>
  <c r="I3109" i="10"/>
  <c r="I3108" i="10"/>
  <c r="I3107" i="10"/>
  <c r="I3106" i="10"/>
  <c r="I3105" i="10"/>
  <c r="I3104" i="10"/>
  <c r="I3103" i="10"/>
  <c r="I3102" i="10"/>
  <c r="I3101" i="10"/>
  <c r="I3100" i="10"/>
  <c r="I3099" i="10"/>
  <c r="I3098" i="10"/>
  <c r="I3097" i="10"/>
  <c r="I3096" i="10"/>
  <c r="I3095" i="10"/>
  <c r="I3094" i="10"/>
  <c r="I3093" i="10"/>
  <c r="I3092" i="10"/>
  <c r="I3091" i="10"/>
  <c r="I3090" i="10"/>
  <c r="I3089" i="10"/>
  <c r="I3088" i="10"/>
  <c r="I3087" i="10"/>
  <c r="I3086" i="10"/>
  <c r="I3085" i="10"/>
  <c r="I3084" i="10"/>
  <c r="I3083" i="10"/>
  <c r="I3082" i="10"/>
  <c r="I3081" i="10"/>
  <c r="I3080" i="10"/>
  <c r="I3079" i="10"/>
  <c r="I3078" i="10"/>
  <c r="I3077" i="10"/>
  <c r="I3076" i="10"/>
  <c r="I3075" i="10"/>
  <c r="I3074" i="10"/>
  <c r="I3073" i="10"/>
  <c r="I3072" i="10"/>
  <c r="I3071" i="10"/>
  <c r="I3070" i="10"/>
  <c r="I3069" i="10"/>
  <c r="I3068" i="10"/>
  <c r="I3067" i="10"/>
  <c r="I3066" i="10"/>
  <c r="I3065" i="10"/>
  <c r="I3064" i="10"/>
  <c r="I3063" i="10"/>
  <c r="I3062" i="10"/>
  <c r="I3061" i="10"/>
  <c r="I3060" i="10"/>
  <c r="I3059" i="10"/>
  <c r="I3058" i="10"/>
  <c r="I3057" i="10"/>
  <c r="I3056" i="10"/>
  <c r="I3055" i="10"/>
  <c r="I3054" i="10"/>
  <c r="I3053" i="10"/>
  <c r="I3052" i="10"/>
  <c r="I3051" i="10"/>
  <c r="I3050" i="10"/>
  <c r="I3049" i="10"/>
  <c r="I3048" i="10"/>
  <c r="I3047" i="10"/>
  <c r="I3046" i="10"/>
  <c r="I3045" i="10"/>
  <c r="I3044" i="10"/>
  <c r="I3043" i="10"/>
  <c r="I3042" i="10"/>
  <c r="I3041" i="10"/>
  <c r="I3040" i="10"/>
  <c r="I3039" i="10"/>
  <c r="I3038" i="10"/>
  <c r="I3037" i="10"/>
  <c r="I3036" i="10"/>
  <c r="I3035" i="10"/>
  <c r="I3034" i="10"/>
  <c r="I3033" i="10"/>
  <c r="I3032" i="10"/>
  <c r="I3031" i="10"/>
  <c r="I3030" i="10"/>
  <c r="I3029" i="10"/>
  <c r="I3028" i="10"/>
  <c r="I3027" i="10"/>
  <c r="I3026" i="10"/>
  <c r="I3025" i="10"/>
  <c r="I3024" i="10"/>
  <c r="I3023" i="10"/>
  <c r="I3022" i="10"/>
  <c r="I3021" i="10"/>
  <c r="I3020" i="10"/>
  <c r="I3019" i="10"/>
  <c r="I3018" i="10"/>
  <c r="I3017" i="10"/>
  <c r="I3016" i="10"/>
  <c r="I3015" i="10"/>
  <c r="I3014" i="10"/>
  <c r="I3013" i="10"/>
  <c r="I3012" i="10"/>
  <c r="I3011" i="10"/>
  <c r="I3010" i="10"/>
  <c r="I3009" i="10"/>
  <c r="I3008" i="10"/>
  <c r="I3007" i="10"/>
  <c r="I3006" i="10"/>
  <c r="I3005" i="10"/>
  <c r="I3004" i="10"/>
  <c r="I3003" i="10"/>
  <c r="I3002" i="10"/>
  <c r="I3001" i="10"/>
  <c r="I3000" i="10"/>
  <c r="I2999" i="10"/>
  <c r="I2998" i="10"/>
  <c r="I2997" i="10"/>
  <c r="I2996" i="10"/>
  <c r="I2995" i="10"/>
  <c r="I2994" i="10"/>
  <c r="I2993" i="10"/>
  <c r="I2992" i="10"/>
  <c r="I2991" i="10"/>
  <c r="I2990" i="10"/>
  <c r="I2989" i="10"/>
  <c r="I2988" i="10"/>
  <c r="I2987" i="10"/>
  <c r="I2986" i="10"/>
  <c r="I2985" i="10"/>
  <c r="I2984" i="10"/>
  <c r="I2983" i="10"/>
  <c r="I2982" i="10"/>
  <c r="I2981" i="10"/>
  <c r="I2980" i="10"/>
  <c r="I2979" i="10"/>
  <c r="I2978" i="10"/>
  <c r="I2977" i="10"/>
  <c r="I2976" i="10"/>
  <c r="I2975" i="10"/>
  <c r="I2974" i="10"/>
  <c r="I2973" i="10"/>
  <c r="I2972" i="10"/>
  <c r="I2971" i="10"/>
  <c r="I2970" i="10"/>
  <c r="I2969" i="10"/>
  <c r="I2968" i="10"/>
  <c r="I2967" i="10"/>
  <c r="I2966" i="10"/>
  <c r="I2965" i="10"/>
  <c r="I2964" i="10"/>
  <c r="I2963" i="10"/>
  <c r="I2962" i="10"/>
  <c r="I2961" i="10"/>
  <c r="I2960" i="10"/>
  <c r="I2959" i="10"/>
  <c r="I2958" i="10"/>
  <c r="I2957" i="10"/>
  <c r="I2956" i="10"/>
  <c r="I2955" i="10"/>
  <c r="I2954" i="10"/>
  <c r="I2953" i="10"/>
  <c r="I2952" i="10"/>
  <c r="I2951" i="10"/>
  <c r="I2950" i="10"/>
  <c r="I2949" i="10"/>
  <c r="I2948" i="10"/>
  <c r="I2947" i="10"/>
  <c r="I2946" i="10"/>
  <c r="I2945" i="10"/>
  <c r="I2944" i="10"/>
  <c r="I2943" i="10"/>
  <c r="I2942" i="10"/>
  <c r="I2941" i="10"/>
  <c r="I2940" i="10"/>
  <c r="I2939" i="10"/>
  <c r="I2938" i="10"/>
  <c r="I2937" i="10"/>
  <c r="I2936" i="10"/>
  <c r="I2935" i="10"/>
  <c r="I2934" i="10"/>
  <c r="I2933" i="10"/>
  <c r="I2932" i="10"/>
  <c r="I2931" i="10"/>
  <c r="I2930" i="10"/>
  <c r="I2929" i="10"/>
  <c r="I2928" i="10"/>
  <c r="I2927" i="10"/>
  <c r="I2926" i="10"/>
  <c r="I2925" i="10"/>
  <c r="I2924" i="10"/>
  <c r="I2923" i="10"/>
  <c r="I2922" i="10"/>
  <c r="I2921" i="10"/>
  <c r="I2920" i="10"/>
  <c r="I2919" i="10"/>
  <c r="I2918" i="10"/>
  <c r="I2917" i="10"/>
  <c r="I2916" i="10"/>
  <c r="I2915" i="10"/>
  <c r="I2914" i="10"/>
  <c r="I2913" i="10"/>
  <c r="I2912" i="10"/>
  <c r="I2911" i="10"/>
  <c r="I2910" i="10"/>
  <c r="I2909" i="10"/>
  <c r="I2908" i="10"/>
  <c r="I2907" i="10"/>
  <c r="I2906" i="10"/>
  <c r="I2905" i="10"/>
  <c r="I2904" i="10"/>
  <c r="I2903" i="10"/>
  <c r="I2902" i="10"/>
  <c r="I2901" i="10"/>
  <c r="I2900" i="10"/>
  <c r="I2899" i="10"/>
  <c r="I2898" i="10"/>
  <c r="I2897" i="10"/>
  <c r="I2896" i="10"/>
  <c r="I2895" i="10"/>
  <c r="I2894" i="10"/>
  <c r="I2893" i="10"/>
  <c r="I2892" i="10"/>
  <c r="I2891" i="10"/>
  <c r="I2890" i="10"/>
  <c r="I2889" i="10"/>
  <c r="I2888" i="10"/>
  <c r="I2887" i="10"/>
  <c r="I2886" i="10"/>
  <c r="I2885" i="10"/>
  <c r="I2884" i="10"/>
  <c r="I2883" i="10"/>
  <c r="I2882" i="10"/>
  <c r="I2881" i="10"/>
  <c r="I2880" i="10"/>
  <c r="I2879" i="10"/>
  <c r="I2878" i="10"/>
  <c r="I2877" i="10"/>
  <c r="I2876" i="10"/>
  <c r="I2875" i="10"/>
  <c r="I2874" i="10"/>
  <c r="I2873" i="10"/>
  <c r="I2872" i="10"/>
  <c r="I2871" i="10"/>
  <c r="I2870" i="10"/>
  <c r="I2869" i="10"/>
  <c r="I2868" i="10"/>
  <c r="I2867" i="10"/>
  <c r="I2866" i="10"/>
  <c r="I2865" i="10"/>
  <c r="I2864" i="10"/>
  <c r="I2863" i="10"/>
  <c r="I2862" i="10"/>
  <c r="I2861" i="10"/>
  <c r="I2860" i="10"/>
  <c r="I2859" i="10"/>
  <c r="I2858" i="10"/>
  <c r="I2857" i="10"/>
  <c r="I2856" i="10"/>
  <c r="I2855" i="10"/>
  <c r="I2854" i="10"/>
  <c r="I2853" i="10"/>
  <c r="I2852" i="10"/>
  <c r="I2851" i="10"/>
  <c r="I2850" i="10"/>
  <c r="I2849" i="10"/>
  <c r="I2848" i="10"/>
  <c r="I2847" i="10"/>
  <c r="I2846" i="10"/>
  <c r="I2845" i="10"/>
  <c r="I2844" i="10"/>
  <c r="I2843" i="10"/>
  <c r="I2842" i="10"/>
  <c r="I2841" i="10"/>
  <c r="I2840" i="10"/>
  <c r="I2839" i="10"/>
  <c r="I2838" i="10"/>
  <c r="I2837" i="10"/>
  <c r="I2836" i="10"/>
  <c r="I2835" i="10"/>
  <c r="I2834" i="10"/>
  <c r="I2833" i="10"/>
  <c r="I2832" i="10"/>
  <c r="I2831" i="10"/>
  <c r="I2830" i="10"/>
  <c r="I2829" i="10"/>
  <c r="I2828" i="10"/>
  <c r="I2827" i="10"/>
  <c r="I2826" i="10"/>
  <c r="I2825" i="10"/>
  <c r="I2824" i="10"/>
  <c r="I2823" i="10"/>
  <c r="I2822" i="10"/>
  <c r="I2821" i="10"/>
  <c r="I2820" i="10"/>
  <c r="I2819" i="10"/>
  <c r="I2818" i="10"/>
  <c r="I2817" i="10"/>
  <c r="I2816" i="10"/>
  <c r="I2815" i="10"/>
  <c r="I2814" i="10"/>
  <c r="I2813" i="10"/>
  <c r="I2812" i="10"/>
  <c r="I2811" i="10"/>
  <c r="I2810" i="10"/>
  <c r="I2809" i="10"/>
  <c r="I2808" i="10"/>
  <c r="I2807" i="10"/>
  <c r="I2806" i="10"/>
  <c r="I2805" i="10"/>
  <c r="I2804" i="10"/>
  <c r="I2803" i="10"/>
  <c r="I2802" i="10"/>
  <c r="I2801" i="10"/>
  <c r="I2800" i="10"/>
  <c r="I2799" i="10"/>
  <c r="I2798" i="10"/>
  <c r="I2797" i="10"/>
  <c r="I2796" i="10"/>
  <c r="I2795" i="10"/>
  <c r="I2794" i="10"/>
  <c r="I2793" i="10"/>
  <c r="I2792" i="10"/>
  <c r="I2791" i="10"/>
  <c r="I2790" i="10"/>
  <c r="I2789" i="10"/>
  <c r="I2788" i="10"/>
  <c r="I2787" i="10"/>
  <c r="I2786" i="10"/>
  <c r="I2785" i="10"/>
  <c r="I2784" i="10"/>
  <c r="I2783" i="10"/>
  <c r="I2782" i="10"/>
  <c r="I2781" i="10"/>
  <c r="I2780" i="10"/>
  <c r="I2779" i="10"/>
  <c r="I2778" i="10"/>
  <c r="I2777" i="10"/>
  <c r="I2776" i="10"/>
  <c r="I2775" i="10"/>
  <c r="I2774" i="10"/>
  <c r="I2773" i="10"/>
  <c r="I2772" i="10"/>
  <c r="I2771" i="10"/>
  <c r="I2770" i="10"/>
  <c r="I2769" i="10"/>
  <c r="I2768" i="10"/>
  <c r="I2767" i="10"/>
  <c r="I2766" i="10"/>
  <c r="I2765" i="10"/>
  <c r="I2764" i="10"/>
  <c r="I2763" i="10"/>
  <c r="I2762" i="10"/>
  <c r="I2761" i="10"/>
  <c r="I2760" i="10"/>
  <c r="I2759" i="10"/>
  <c r="I2758" i="10"/>
  <c r="I2757" i="10"/>
  <c r="I2756" i="10"/>
  <c r="I2755" i="10"/>
  <c r="I2754" i="10"/>
  <c r="I2753" i="10"/>
  <c r="I2752" i="10"/>
  <c r="I2751" i="10"/>
  <c r="I2750" i="10"/>
  <c r="I2749" i="10"/>
  <c r="I2748" i="10"/>
  <c r="I2747" i="10"/>
  <c r="I2746" i="10"/>
  <c r="I2745" i="10"/>
  <c r="I2744" i="10"/>
  <c r="I2743" i="10"/>
  <c r="I2742" i="10"/>
  <c r="I2741" i="10"/>
  <c r="I2740" i="10"/>
  <c r="I2739" i="10"/>
  <c r="I2738" i="10"/>
  <c r="I2737" i="10"/>
  <c r="I2736" i="10"/>
  <c r="I2735" i="10"/>
  <c r="I2734" i="10"/>
  <c r="I2733" i="10"/>
  <c r="I2732" i="10"/>
  <c r="I2731" i="10"/>
  <c r="I2730" i="10"/>
  <c r="I2729" i="10"/>
  <c r="I2728" i="10"/>
  <c r="I2727" i="10"/>
  <c r="I2726" i="10"/>
  <c r="I2725" i="10"/>
  <c r="I2724" i="10"/>
  <c r="I2723" i="10"/>
  <c r="I2722" i="10"/>
  <c r="I2721" i="10"/>
  <c r="I2720" i="10"/>
  <c r="I2719" i="10"/>
  <c r="I2718" i="10"/>
  <c r="I2717" i="10"/>
  <c r="I2716" i="10"/>
  <c r="I2715" i="10"/>
  <c r="I2714" i="10"/>
  <c r="I2713" i="10"/>
  <c r="I2712" i="10"/>
  <c r="I2711" i="10"/>
  <c r="I2710" i="10"/>
  <c r="I2709" i="10"/>
  <c r="I2708" i="10"/>
  <c r="I2707" i="10"/>
  <c r="I2706" i="10"/>
  <c r="I2705" i="10"/>
  <c r="I2704" i="10"/>
  <c r="I2703" i="10"/>
  <c r="I2702" i="10"/>
  <c r="I2701" i="10"/>
  <c r="I2700" i="10"/>
  <c r="I2699" i="10"/>
  <c r="I2698" i="10"/>
  <c r="I2697" i="10"/>
  <c r="I2696" i="10"/>
  <c r="I2695" i="10"/>
  <c r="I2694" i="10"/>
  <c r="I2693" i="10"/>
  <c r="I2692" i="10"/>
  <c r="I2691" i="10"/>
  <c r="I2690" i="10"/>
  <c r="I2689" i="10"/>
  <c r="I2688" i="10"/>
  <c r="I2687" i="10"/>
  <c r="I2686" i="10"/>
  <c r="I2685" i="10"/>
  <c r="I2684" i="10"/>
  <c r="I2683" i="10"/>
  <c r="I2682" i="10"/>
  <c r="I2681" i="10"/>
  <c r="I2680" i="10"/>
  <c r="I2679" i="10"/>
  <c r="I2678" i="10"/>
  <c r="I2677" i="10"/>
  <c r="I2676" i="10"/>
  <c r="I2675" i="10"/>
  <c r="I2674" i="10"/>
  <c r="I2673" i="10"/>
  <c r="I2672" i="10"/>
  <c r="I2671" i="10"/>
  <c r="I2670" i="10"/>
  <c r="I2669" i="10"/>
  <c r="I2668" i="10"/>
  <c r="I2667" i="10"/>
  <c r="I2666" i="10"/>
  <c r="I2665" i="10"/>
  <c r="I2664" i="10"/>
  <c r="I2663" i="10"/>
  <c r="I2662" i="10"/>
  <c r="I2661" i="10"/>
  <c r="I2660" i="10"/>
  <c r="I2659" i="10"/>
  <c r="I2658" i="10"/>
  <c r="I2657" i="10"/>
  <c r="I2656" i="10"/>
  <c r="I2655" i="10"/>
  <c r="I2654" i="10"/>
  <c r="I2653" i="10"/>
  <c r="I2652" i="10"/>
  <c r="I2651" i="10"/>
  <c r="I2650" i="10"/>
  <c r="I2649" i="10"/>
  <c r="I2648" i="10"/>
  <c r="I2647" i="10"/>
  <c r="I2646" i="10"/>
  <c r="I2645" i="10"/>
  <c r="I2644" i="10"/>
  <c r="I2643" i="10"/>
  <c r="I2642" i="10"/>
  <c r="I2641" i="10"/>
  <c r="I2640" i="10"/>
  <c r="I2639" i="10"/>
  <c r="I2638" i="10"/>
  <c r="I2637" i="10"/>
  <c r="I2636" i="10"/>
  <c r="I2635" i="10"/>
  <c r="I2634" i="10"/>
  <c r="I2633" i="10"/>
  <c r="I2632" i="10"/>
  <c r="I2631" i="10"/>
  <c r="I2630" i="10"/>
  <c r="I2629" i="10"/>
  <c r="I2628" i="10"/>
  <c r="I2627" i="10"/>
  <c r="I2626" i="10"/>
  <c r="I2625" i="10"/>
  <c r="I2624" i="10"/>
  <c r="I2623" i="10"/>
  <c r="I2622" i="10"/>
  <c r="I2621" i="10"/>
  <c r="I2620" i="10"/>
  <c r="I2619" i="10"/>
  <c r="I2618" i="10"/>
  <c r="I2617" i="10"/>
  <c r="I2616" i="10"/>
  <c r="I2615" i="10"/>
  <c r="I2614" i="10"/>
  <c r="I2613" i="10"/>
  <c r="I2612" i="10"/>
  <c r="I2611" i="10"/>
  <c r="I2610" i="10"/>
  <c r="I2609" i="10"/>
  <c r="I2608" i="10"/>
  <c r="I2607" i="10"/>
  <c r="I2606" i="10"/>
  <c r="I2605" i="10"/>
  <c r="I2604" i="10"/>
  <c r="I2603" i="10"/>
  <c r="I2602" i="10"/>
  <c r="I2601" i="10"/>
  <c r="I2600" i="10"/>
  <c r="I2599" i="10"/>
  <c r="I2598" i="10"/>
  <c r="I2597" i="10"/>
  <c r="I2596" i="10"/>
  <c r="I2595" i="10"/>
  <c r="I2594" i="10"/>
  <c r="I2593" i="10"/>
  <c r="I2592" i="10"/>
  <c r="I2591" i="10"/>
  <c r="I2590" i="10"/>
  <c r="I2589" i="10"/>
  <c r="I2588" i="10"/>
  <c r="I2587" i="10"/>
  <c r="I2586" i="10"/>
  <c r="I2585" i="10"/>
  <c r="I2584" i="10"/>
  <c r="I2583" i="10"/>
  <c r="I2582" i="10"/>
  <c r="I2581" i="10"/>
  <c r="I2580" i="10"/>
  <c r="I2579" i="10"/>
  <c r="I2578" i="10"/>
  <c r="I2577" i="10"/>
  <c r="I2576" i="10"/>
  <c r="I2575" i="10"/>
  <c r="I2574" i="10"/>
  <c r="I2573" i="10"/>
  <c r="I2572" i="10"/>
  <c r="I2571" i="10"/>
  <c r="I2570" i="10"/>
  <c r="I2569" i="10"/>
  <c r="I2568" i="10"/>
  <c r="I2567" i="10"/>
  <c r="I2566" i="10"/>
  <c r="I2565" i="10"/>
  <c r="I2564" i="10"/>
  <c r="I2563" i="10"/>
  <c r="I2562" i="10"/>
  <c r="I2561" i="10"/>
  <c r="I2560" i="10"/>
  <c r="I2559" i="10"/>
  <c r="I2558" i="10"/>
  <c r="I2557" i="10"/>
  <c r="I2556" i="10"/>
  <c r="I2555" i="10"/>
  <c r="I2554" i="10"/>
  <c r="I2553" i="10"/>
  <c r="I2552" i="10"/>
  <c r="I2551" i="10"/>
  <c r="I2550" i="10"/>
  <c r="I2549" i="10"/>
  <c r="I2548" i="10"/>
  <c r="I2547" i="10"/>
  <c r="I2546" i="10"/>
  <c r="I2545" i="10"/>
  <c r="I2544" i="10"/>
  <c r="I2543" i="10"/>
  <c r="I2542" i="10"/>
  <c r="I2541" i="10"/>
  <c r="I2540" i="10"/>
  <c r="I2539" i="10"/>
  <c r="I2538" i="10"/>
  <c r="I2537" i="10"/>
  <c r="I2536" i="10"/>
  <c r="I2535" i="10"/>
  <c r="I2534" i="10"/>
  <c r="I2533" i="10"/>
  <c r="I2532" i="10"/>
  <c r="I2531" i="10"/>
  <c r="I2530" i="10"/>
  <c r="I2529" i="10"/>
  <c r="I2528" i="10"/>
  <c r="I2527" i="10"/>
  <c r="I2526" i="10"/>
  <c r="I2525" i="10"/>
  <c r="I2524" i="10"/>
  <c r="I2523" i="10"/>
  <c r="I2522" i="10"/>
  <c r="I2521" i="10"/>
  <c r="I2520" i="10"/>
  <c r="I2519" i="10"/>
  <c r="I2518" i="10"/>
  <c r="I2517" i="10"/>
  <c r="I2516" i="10"/>
  <c r="I2515" i="10"/>
  <c r="I2514" i="10"/>
  <c r="I2513" i="10"/>
  <c r="I2512" i="10"/>
  <c r="I2511" i="10"/>
  <c r="I2510" i="10"/>
  <c r="I2509" i="10"/>
  <c r="I2508" i="10"/>
  <c r="I2507" i="10"/>
  <c r="I2506" i="10"/>
  <c r="I2505" i="10"/>
  <c r="I2504" i="10"/>
  <c r="I2503" i="10"/>
  <c r="I2502" i="10"/>
  <c r="I2501" i="10"/>
  <c r="I2500" i="10"/>
  <c r="I2499" i="10"/>
  <c r="I2498" i="10"/>
  <c r="I2497" i="10"/>
  <c r="I2496" i="10"/>
  <c r="I2495" i="10"/>
  <c r="I2494" i="10"/>
  <c r="I2493" i="10"/>
  <c r="I2492" i="10"/>
  <c r="I2491" i="10"/>
  <c r="I2490" i="10"/>
  <c r="I2489" i="10"/>
  <c r="I2488" i="10"/>
  <c r="I2487" i="10"/>
  <c r="I2486" i="10"/>
  <c r="I2485" i="10"/>
  <c r="I2484" i="10"/>
  <c r="I2483" i="10"/>
  <c r="I2482" i="10"/>
  <c r="I2481" i="10"/>
  <c r="I2480" i="10"/>
  <c r="I2479" i="10"/>
  <c r="I2478" i="10"/>
  <c r="I2477" i="10"/>
  <c r="I2476" i="10"/>
  <c r="I2475" i="10"/>
  <c r="I2474" i="10"/>
  <c r="I2473" i="10"/>
  <c r="I2472" i="10"/>
  <c r="I2471" i="10"/>
  <c r="I2470" i="10"/>
  <c r="I2469" i="10"/>
  <c r="I2468" i="10"/>
  <c r="I2467" i="10"/>
  <c r="I2466" i="10"/>
  <c r="I2465" i="10"/>
  <c r="I2464" i="10"/>
  <c r="I2463" i="10"/>
  <c r="I2462" i="10"/>
  <c r="I2461" i="10"/>
  <c r="I2460" i="10"/>
  <c r="I2459" i="10"/>
  <c r="I2458" i="10"/>
  <c r="I2457" i="10"/>
  <c r="I2456" i="10"/>
  <c r="I2455" i="10"/>
  <c r="I2454" i="10"/>
  <c r="I2453" i="10"/>
  <c r="I2452" i="10"/>
  <c r="I2451" i="10"/>
  <c r="I2450" i="10"/>
  <c r="I2449" i="10"/>
  <c r="I2448" i="10"/>
  <c r="I2447" i="10"/>
  <c r="I2446" i="10"/>
  <c r="I2445" i="10"/>
  <c r="I2444" i="10"/>
  <c r="I2443" i="10"/>
  <c r="I2442" i="10"/>
  <c r="I2441" i="10"/>
  <c r="I2440" i="10"/>
  <c r="I2439" i="10"/>
  <c r="I2438" i="10"/>
  <c r="I2437" i="10"/>
  <c r="I2436" i="10"/>
  <c r="I2435" i="10"/>
  <c r="I2434" i="10"/>
  <c r="I2433" i="10"/>
  <c r="I2432" i="10"/>
  <c r="I2431" i="10"/>
  <c r="I2430" i="10"/>
  <c r="I2429" i="10"/>
  <c r="I2428" i="10"/>
  <c r="I2427" i="10"/>
  <c r="I2426" i="10"/>
  <c r="I2425" i="10"/>
  <c r="I2424" i="10"/>
  <c r="I2423" i="10"/>
  <c r="I2422" i="10"/>
  <c r="I2421" i="10"/>
  <c r="I2420" i="10"/>
  <c r="I2419" i="10"/>
  <c r="I2418" i="10"/>
  <c r="I2417" i="10"/>
  <c r="I2416" i="10"/>
  <c r="I2415" i="10"/>
  <c r="I2414" i="10"/>
  <c r="I2413" i="10"/>
  <c r="I2412" i="10"/>
  <c r="I2411" i="10"/>
  <c r="I2410" i="10"/>
  <c r="I2409" i="10"/>
  <c r="I2408" i="10"/>
  <c r="I2407" i="10"/>
  <c r="I2406" i="10"/>
  <c r="I2405" i="10"/>
  <c r="I2404" i="10"/>
  <c r="I2403" i="10"/>
  <c r="I2402" i="10"/>
  <c r="I2401" i="10"/>
  <c r="I2400" i="10"/>
  <c r="I2399" i="10"/>
  <c r="I2398" i="10"/>
  <c r="I2397" i="10"/>
  <c r="I2396" i="10"/>
  <c r="I2395" i="10"/>
  <c r="I2394" i="10"/>
  <c r="I2393" i="10"/>
  <c r="I2392" i="10"/>
  <c r="I2391" i="10"/>
  <c r="I2390" i="10"/>
  <c r="I2389" i="10"/>
  <c r="I2388" i="10"/>
  <c r="I2387" i="10"/>
  <c r="I2386" i="10"/>
  <c r="I2385" i="10"/>
  <c r="I2384" i="10"/>
  <c r="I2383" i="10"/>
  <c r="I2382" i="10"/>
  <c r="I2381" i="10"/>
  <c r="I2380" i="10"/>
  <c r="I2379" i="10"/>
  <c r="I2378" i="10"/>
  <c r="I2377" i="10"/>
  <c r="I2376" i="10"/>
  <c r="I2375" i="10"/>
  <c r="I2374" i="10"/>
  <c r="I2373" i="10"/>
  <c r="I2372" i="10"/>
  <c r="I2371" i="10"/>
  <c r="I2370" i="10"/>
  <c r="I2369" i="10"/>
  <c r="I2368" i="10"/>
  <c r="I2367" i="10"/>
  <c r="I2366" i="10"/>
  <c r="I2365" i="10"/>
  <c r="I2364" i="10"/>
  <c r="I2363" i="10"/>
  <c r="I2362" i="10"/>
  <c r="I2361" i="10"/>
  <c r="I2360" i="10"/>
  <c r="I2359" i="10"/>
  <c r="I2358" i="10"/>
  <c r="I2357" i="10"/>
  <c r="I2356" i="10"/>
  <c r="I2355" i="10"/>
  <c r="I2354" i="10"/>
  <c r="I2353" i="10"/>
  <c r="I2352" i="10"/>
  <c r="I2351" i="10"/>
  <c r="I2350" i="10"/>
  <c r="I2349" i="10"/>
  <c r="I2348" i="10"/>
  <c r="I2347" i="10"/>
  <c r="I2346" i="10"/>
  <c r="I2345" i="10"/>
  <c r="I2344" i="10"/>
  <c r="I2343" i="10"/>
  <c r="I2342" i="10"/>
  <c r="I2341" i="10"/>
  <c r="I2340" i="10"/>
  <c r="I2339" i="10"/>
  <c r="I2338" i="10"/>
  <c r="I2337" i="10"/>
  <c r="I2336" i="10"/>
  <c r="I2335" i="10"/>
  <c r="I2334" i="10"/>
  <c r="I2333" i="10"/>
  <c r="I2332" i="10"/>
  <c r="I2331" i="10"/>
  <c r="I2330" i="10"/>
  <c r="I2329" i="10"/>
  <c r="I2328" i="10"/>
  <c r="I2327" i="10"/>
  <c r="I2326" i="10"/>
  <c r="I2325" i="10"/>
  <c r="I2324" i="10"/>
  <c r="I2323" i="10"/>
  <c r="I2322" i="10"/>
  <c r="I2321" i="10"/>
  <c r="I2320" i="10"/>
  <c r="I2319" i="10"/>
  <c r="I2318" i="10"/>
  <c r="I2317" i="10"/>
  <c r="I2316" i="10"/>
  <c r="I2315" i="10"/>
  <c r="I2314" i="10"/>
  <c r="I2313" i="10"/>
  <c r="I2312" i="10"/>
  <c r="I2311" i="10"/>
  <c r="I2310" i="10"/>
  <c r="I2309" i="10"/>
  <c r="I2308" i="10"/>
  <c r="I2307" i="10"/>
  <c r="I2306" i="10"/>
  <c r="I2305" i="10"/>
  <c r="I2304" i="10"/>
  <c r="I2303" i="10"/>
  <c r="I2302" i="10"/>
  <c r="I2301" i="10"/>
  <c r="I2300" i="10"/>
  <c r="I2299" i="10"/>
  <c r="I2298" i="10"/>
  <c r="I2297" i="10"/>
  <c r="I2296" i="10"/>
  <c r="I2295" i="10"/>
  <c r="I2294" i="10"/>
  <c r="I2293" i="10"/>
  <c r="I2292" i="10"/>
  <c r="I2291" i="10"/>
  <c r="I2290" i="10"/>
  <c r="I2289" i="10"/>
  <c r="I2288" i="10"/>
  <c r="I2287" i="10"/>
  <c r="I2286" i="10"/>
  <c r="I2285" i="10"/>
  <c r="I2284" i="10"/>
  <c r="I2283" i="10"/>
  <c r="I2282" i="10"/>
  <c r="I2281" i="10"/>
  <c r="I2280" i="10"/>
  <c r="I2279" i="10"/>
  <c r="I2278" i="10"/>
  <c r="I2277" i="10"/>
  <c r="I2276" i="10"/>
  <c r="I2275" i="10"/>
  <c r="I2274" i="10"/>
  <c r="I2273" i="10"/>
  <c r="I2272" i="10"/>
  <c r="I2271" i="10"/>
  <c r="I2270" i="10"/>
  <c r="I2269" i="10"/>
  <c r="I2268" i="10"/>
  <c r="I2267" i="10"/>
  <c r="I2266" i="10"/>
  <c r="I2265" i="10"/>
  <c r="I2264" i="10"/>
  <c r="I2263" i="10"/>
  <c r="I2262" i="10"/>
  <c r="I2261" i="10"/>
  <c r="I2260" i="10"/>
  <c r="I2259" i="10"/>
  <c r="I2258" i="10"/>
  <c r="I2257" i="10"/>
  <c r="I2256" i="10"/>
  <c r="I2255" i="10"/>
  <c r="I2254" i="10"/>
  <c r="I2253" i="10"/>
  <c r="I2252" i="10"/>
  <c r="I2251" i="10"/>
  <c r="I2250" i="10"/>
  <c r="I2249" i="10"/>
  <c r="I2248" i="10"/>
  <c r="I2247" i="10"/>
  <c r="I2246" i="10"/>
  <c r="I2245" i="10"/>
  <c r="I2244" i="10"/>
  <c r="I2243" i="10"/>
  <c r="I2242" i="10"/>
  <c r="I2241" i="10"/>
  <c r="I2240" i="10"/>
  <c r="I2239" i="10"/>
  <c r="I2238" i="10"/>
  <c r="I2237" i="10"/>
  <c r="I2236" i="10"/>
  <c r="I2235" i="10"/>
  <c r="I2234" i="10"/>
  <c r="I2233" i="10"/>
  <c r="I2232" i="10"/>
  <c r="I2231" i="10"/>
  <c r="I2230" i="10"/>
  <c r="I2229" i="10"/>
  <c r="I2228" i="10"/>
  <c r="I2227" i="10"/>
  <c r="I2226" i="10"/>
  <c r="I2225" i="10"/>
  <c r="I2224" i="10"/>
  <c r="I2223" i="10"/>
  <c r="I2222" i="10"/>
  <c r="I2221" i="10"/>
  <c r="I2220" i="10"/>
  <c r="I2219" i="10"/>
  <c r="I2218" i="10"/>
  <c r="I2217" i="10"/>
  <c r="I2216" i="10"/>
  <c r="I2215" i="10"/>
  <c r="I2214" i="10"/>
  <c r="I2213" i="10"/>
  <c r="I2212" i="10"/>
  <c r="I2211" i="10"/>
  <c r="I2210" i="10"/>
  <c r="I2209" i="10"/>
  <c r="I2208" i="10"/>
  <c r="I2207" i="10"/>
  <c r="I2206" i="10"/>
  <c r="I2205" i="10"/>
  <c r="I2204" i="10"/>
  <c r="I2203" i="10"/>
  <c r="I2202" i="10"/>
  <c r="I2201" i="10"/>
  <c r="I2200" i="10"/>
  <c r="I2199" i="10"/>
  <c r="I2198" i="10"/>
  <c r="I2197" i="10"/>
  <c r="I2196" i="10"/>
  <c r="I2195" i="10"/>
  <c r="I2194" i="10"/>
  <c r="I2193" i="10"/>
  <c r="I2192" i="10"/>
  <c r="I2191" i="10"/>
  <c r="I2190" i="10"/>
  <c r="I2189" i="10"/>
  <c r="I2188" i="10"/>
  <c r="I2187" i="10"/>
  <c r="I2186" i="10"/>
  <c r="I2185" i="10"/>
  <c r="I2184" i="10"/>
  <c r="I2183" i="10"/>
  <c r="I2182" i="10"/>
  <c r="I2181" i="10"/>
  <c r="I2180" i="10"/>
  <c r="I2179" i="10"/>
  <c r="I2178" i="10"/>
  <c r="I2177" i="10"/>
  <c r="I2176" i="10"/>
  <c r="I2175" i="10"/>
  <c r="I2174" i="10"/>
  <c r="I2173" i="10"/>
  <c r="I2172" i="10"/>
  <c r="I2171" i="10"/>
  <c r="I2170" i="10"/>
  <c r="I2169" i="10"/>
  <c r="I2168" i="10"/>
  <c r="I2167" i="10"/>
  <c r="I2166" i="10"/>
  <c r="I2165" i="10"/>
  <c r="I2164" i="10"/>
  <c r="I2163" i="10"/>
  <c r="I2162" i="10"/>
  <c r="I2161" i="10"/>
  <c r="I2160" i="10"/>
  <c r="I2159" i="10"/>
  <c r="I2158" i="10"/>
  <c r="I2157" i="10"/>
  <c r="I2156" i="10"/>
  <c r="I2155" i="10"/>
  <c r="I2154" i="10"/>
  <c r="I2153" i="10"/>
  <c r="I2152" i="10"/>
  <c r="I2151" i="10"/>
  <c r="I2150" i="10"/>
  <c r="I2149" i="10"/>
  <c r="I2148" i="10"/>
  <c r="I2147" i="10"/>
  <c r="I2146" i="10"/>
  <c r="I2145" i="10"/>
  <c r="I2144" i="10"/>
  <c r="I2143" i="10"/>
  <c r="I2142" i="10"/>
  <c r="I2141" i="10"/>
  <c r="I2140" i="10"/>
  <c r="I2139" i="10"/>
  <c r="I2138" i="10"/>
  <c r="I2137" i="10"/>
  <c r="I2136" i="10"/>
  <c r="I2135" i="10"/>
  <c r="I2134" i="10"/>
  <c r="I2133" i="10"/>
  <c r="I2132" i="10"/>
  <c r="I2131" i="10"/>
  <c r="I2130" i="10"/>
  <c r="I2129" i="10"/>
  <c r="I2128" i="10"/>
  <c r="I2127" i="10"/>
  <c r="I2126" i="10"/>
  <c r="I2125" i="10"/>
  <c r="I2124" i="10"/>
  <c r="I2123" i="10"/>
  <c r="I2122" i="10"/>
  <c r="I2121" i="10"/>
  <c r="I2120" i="10"/>
  <c r="I2119" i="10"/>
  <c r="I2118" i="10"/>
  <c r="I2117" i="10"/>
  <c r="I2116" i="10"/>
  <c r="I2115" i="10"/>
  <c r="I2114" i="10"/>
  <c r="I2113" i="10"/>
  <c r="I2112" i="10"/>
  <c r="I2111" i="10"/>
  <c r="I2110" i="10"/>
  <c r="I2109" i="10"/>
  <c r="I2108" i="10"/>
  <c r="I2107" i="10"/>
  <c r="I2106" i="10"/>
  <c r="I2105" i="10"/>
  <c r="I2104" i="10"/>
  <c r="I2103" i="10"/>
  <c r="I2102" i="10"/>
  <c r="I2101" i="10"/>
  <c r="I2100" i="10"/>
  <c r="I2099" i="10"/>
  <c r="I2098" i="10"/>
  <c r="I2097" i="10"/>
  <c r="I2096" i="10"/>
  <c r="I2095" i="10"/>
  <c r="I2094" i="10"/>
  <c r="I2093" i="10"/>
  <c r="I2092" i="10"/>
  <c r="I2091" i="10"/>
  <c r="I2090" i="10"/>
  <c r="I2089" i="10"/>
  <c r="I2088" i="10"/>
  <c r="I2087" i="10"/>
  <c r="I2086" i="10"/>
  <c r="I2085" i="10"/>
  <c r="I2084" i="10"/>
  <c r="I2083" i="10"/>
  <c r="I2082" i="10"/>
  <c r="I2081" i="10"/>
  <c r="I2080" i="10"/>
  <c r="I2079" i="10"/>
  <c r="I2078" i="10"/>
  <c r="I2077" i="10"/>
  <c r="I2076" i="10"/>
  <c r="I2075" i="10"/>
  <c r="I2074" i="10"/>
  <c r="I2073" i="10"/>
  <c r="I2072" i="10"/>
  <c r="I2071" i="10"/>
  <c r="I2070" i="10"/>
  <c r="I2069" i="10"/>
  <c r="I2068" i="10"/>
  <c r="I2067" i="10"/>
  <c r="I2066" i="10"/>
  <c r="I2065" i="10"/>
  <c r="I2064" i="10"/>
  <c r="I2063" i="10"/>
  <c r="I2062" i="10"/>
  <c r="I2061" i="10"/>
  <c r="I2060" i="10"/>
  <c r="I2059" i="10"/>
  <c r="I2058" i="10"/>
  <c r="I2057" i="10"/>
  <c r="I2056" i="10"/>
  <c r="I2055" i="10"/>
  <c r="I2054" i="10"/>
  <c r="I2053" i="10"/>
  <c r="I2052" i="10"/>
  <c r="I2051" i="10"/>
  <c r="I2050" i="10"/>
  <c r="I2049" i="10"/>
  <c r="I2048" i="10"/>
  <c r="I2047" i="10"/>
  <c r="I2046" i="10"/>
  <c r="I2045" i="10"/>
  <c r="I2044" i="10"/>
  <c r="I2043" i="10"/>
  <c r="I2042" i="10"/>
  <c r="I2041" i="10"/>
  <c r="I2040" i="10"/>
  <c r="I2039" i="10"/>
  <c r="I2038" i="10"/>
  <c r="I2037" i="10"/>
  <c r="I2036" i="10"/>
  <c r="I2035" i="10"/>
  <c r="I2034" i="10"/>
  <c r="I2033" i="10"/>
  <c r="I2032" i="10"/>
  <c r="I2031" i="10"/>
  <c r="I2030" i="10"/>
  <c r="I2029" i="10"/>
  <c r="I2028" i="10"/>
  <c r="I2027" i="10"/>
  <c r="I2026" i="10"/>
  <c r="I2025" i="10"/>
  <c r="I2024" i="10"/>
  <c r="I2023" i="10"/>
  <c r="I2022" i="10"/>
  <c r="I2021" i="10"/>
  <c r="I2020" i="10"/>
  <c r="I2019" i="10"/>
  <c r="I2018" i="10"/>
  <c r="I2017" i="10"/>
  <c r="I2016" i="10"/>
  <c r="I2015" i="10"/>
  <c r="I2014" i="10"/>
  <c r="I2013" i="10"/>
  <c r="I2012" i="10"/>
  <c r="I2011" i="10"/>
  <c r="I2010" i="10"/>
  <c r="I2009" i="10"/>
  <c r="I2008" i="10"/>
  <c r="I2007" i="10"/>
  <c r="I2006" i="10"/>
  <c r="I2005" i="10"/>
  <c r="I2004" i="10"/>
  <c r="I2003" i="10"/>
  <c r="I2002" i="10"/>
  <c r="I2001" i="10"/>
  <c r="I2000" i="10"/>
  <c r="I1999" i="10"/>
  <c r="I1998" i="10"/>
  <c r="I1997" i="10"/>
  <c r="I1996" i="10"/>
  <c r="I1995" i="10"/>
  <c r="I1994" i="10"/>
  <c r="I1993" i="10"/>
  <c r="I1992" i="10"/>
  <c r="I1991" i="10"/>
  <c r="I1990" i="10"/>
  <c r="I1989" i="10"/>
  <c r="I1988" i="10"/>
  <c r="I1987" i="10"/>
  <c r="I1986" i="10"/>
  <c r="I1985" i="10"/>
  <c r="I1984" i="10"/>
  <c r="I1983" i="10"/>
  <c r="I1982" i="10"/>
  <c r="I1981" i="10"/>
  <c r="I1980" i="10"/>
  <c r="I1979" i="10"/>
  <c r="I1978" i="10"/>
  <c r="I1977" i="10"/>
  <c r="I1976" i="10"/>
  <c r="I1975" i="10"/>
  <c r="I1974" i="10"/>
  <c r="I1973" i="10"/>
  <c r="I1972" i="10"/>
  <c r="I1971" i="10"/>
  <c r="I1970" i="10"/>
  <c r="I1969" i="10"/>
  <c r="I1968" i="10"/>
  <c r="I1967" i="10"/>
  <c r="I1966" i="10"/>
  <c r="I1965" i="10"/>
  <c r="I1964" i="10"/>
  <c r="I1963" i="10"/>
  <c r="I1962" i="10"/>
  <c r="I1961" i="10"/>
  <c r="I1960" i="10"/>
  <c r="I1959" i="10"/>
  <c r="I1958" i="10"/>
  <c r="I1957" i="10"/>
  <c r="I1956" i="10"/>
  <c r="I1955" i="10"/>
  <c r="I1954" i="10"/>
  <c r="I1953" i="10"/>
  <c r="I1952" i="10"/>
  <c r="I1951" i="10"/>
  <c r="I1950" i="10"/>
  <c r="I1949" i="10"/>
  <c r="I1948" i="10"/>
  <c r="I1947" i="10"/>
  <c r="I1946" i="10"/>
  <c r="I1945" i="10"/>
  <c r="I1944" i="10"/>
  <c r="I1943" i="10"/>
  <c r="I1942" i="10"/>
  <c r="I1941" i="10"/>
  <c r="I1940" i="10"/>
  <c r="I1939" i="10"/>
  <c r="I1938" i="10"/>
  <c r="I1937" i="10"/>
  <c r="I1936" i="10"/>
  <c r="I1935" i="10"/>
  <c r="I1934" i="10"/>
  <c r="I1933" i="10"/>
  <c r="I1932" i="10"/>
  <c r="I1931" i="10"/>
  <c r="I1930" i="10"/>
  <c r="I1929" i="10"/>
  <c r="I1928" i="10"/>
  <c r="I1927" i="10"/>
  <c r="I1926" i="10"/>
  <c r="I1925" i="10"/>
  <c r="I1924" i="10"/>
  <c r="I1923" i="10"/>
  <c r="I1922" i="10"/>
  <c r="I1921" i="10"/>
  <c r="I1920" i="10"/>
  <c r="I1919" i="10"/>
  <c r="I1918" i="10"/>
  <c r="I1917" i="10"/>
  <c r="I1916" i="10"/>
  <c r="I1915" i="10"/>
  <c r="I1914" i="10"/>
  <c r="I1913" i="10"/>
  <c r="I1912" i="10"/>
  <c r="I1911" i="10"/>
  <c r="I1910" i="10"/>
  <c r="I1909" i="10"/>
  <c r="I1908" i="10"/>
  <c r="I1907" i="10"/>
  <c r="I1906" i="10"/>
  <c r="I1905" i="10"/>
  <c r="I1904" i="10"/>
  <c r="I1903" i="10"/>
  <c r="I1902" i="10"/>
  <c r="I1901" i="10"/>
  <c r="I1900" i="10"/>
  <c r="I1899" i="10"/>
  <c r="I1898" i="10"/>
  <c r="I1897" i="10"/>
  <c r="I1896" i="10"/>
  <c r="I1895" i="10"/>
  <c r="I1894" i="10"/>
  <c r="I1893" i="10"/>
  <c r="I1892" i="10"/>
  <c r="I1891" i="10"/>
  <c r="I1890" i="10"/>
  <c r="I1889" i="10"/>
  <c r="I1888" i="10"/>
  <c r="I1887" i="10"/>
  <c r="I1886" i="10"/>
  <c r="I1885" i="10"/>
  <c r="I1884" i="10"/>
  <c r="I1883" i="10"/>
  <c r="I1882" i="10"/>
  <c r="I1881" i="10"/>
  <c r="I1880" i="10"/>
  <c r="I1879" i="10"/>
  <c r="I1878" i="10"/>
  <c r="I1877" i="10"/>
  <c r="I1876" i="10"/>
  <c r="I1875" i="10"/>
  <c r="I1874" i="10"/>
  <c r="I1873" i="10"/>
  <c r="I1872" i="10"/>
  <c r="I1871" i="10"/>
  <c r="I1870" i="10"/>
  <c r="I1869" i="10"/>
  <c r="I1868" i="10"/>
  <c r="I1867" i="10"/>
  <c r="I1866" i="10"/>
  <c r="I1865" i="10"/>
  <c r="I1864" i="10"/>
  <c r="I1863" i="10"/>
  <c r="I1862" i="10"/>
  <c r="I1861" i="10"/>
  <c r="I1860" i="10"/>
  <c r="I1859" i="10"/>
  <c r="I1858" i="10"/>
  <c r="I1857" i="10"/>
  <c r="I1856" i="10"/>
  <c r="I1855" i="10"/>
  <c r="I1854" i="10"/>
  <c r="I1853" i="10"/>
  <c r="I1852" i="10"/>
  <c r="I1851" i="10"/>
  <c r="I1850" i="10"/>
  <c r="I1849" i="10"/>
  <c r="I1848" i="10"/>
  <c r="I1847" i="10"/>
  <c r="I1846" i="10"/>
  <c r="I1845" i="10"/>
  <c r="I1844" i="10"/>
  <c r="I1843" i="10"/>
  <c r="I1842" i="10"/>
  <c r="I1841" i="10"/>
  <c r="I1840" i="10"/>
  <c r="I1839" i="10"/>
  <c r="I1838" i="10"/>
  <c r="I1837" i="10"/>
  <c r="I1836" i="10"/>
  <c r="I1835" i="10"/>
  <c r="I1834" i="10"/>
  <c r="I1833" i="10"/>
  <c r="I1832" i="10"/>
  <c r="I1831" i="10"/>
  <c r="I1830" i="10"/>
  <c r="I1829" i="10"/>
  <c r="I1828" i="10"/>
  <c r="I1827" i="10"/>
  <c r="I1826" i="10"/>
  <c r="I1825" i="10"/>
  <c r="I1824" i="10"/>
  <c r="I1823" i="10"/>
  <c r="I1822" i="10"/>
  <c r="I1821" i="10"/>
  <c r="I1820" i="10"/>
  <c r="I1819" i="10"/>
  <c r="I1818" i="10"/>
  <c r="I1817" i="10"/>
  <c r="I1816" i="10"/>
  <c r="I1815" i="10"/>
  <c r="I1814" i="10"/>
  <c r="I1813" i="10"/>
  <c r="I1812" i="10"/>
  <c r="I1811" i="10"/>
  <c r="I1810" i="10"/>
  <c r="I1809" i="10"/>
  <c r="I1808" i="10"/>
  <c r="I1807" i="10"/>
  <c r="I1806" i="10"/>
  <c r="I1805" i="10"/>
  <c r="I1804" i="10"/>
  <c r="I1803" i="10"/>
  <c r="I1802" i="10"/>
  <c r="I1801" i="10"/>
  <c r="I1800" i="10"/>
  <c r="I1799" i="10"/>
  <c r="I1798" i="10"/>
  <c r="I1797" i="10"/>
  <c r="I1796" i="10"/>
  <c r="I1795" i="10"/>
  <c r="I1794" i="10"/>
  <c r="I1793" i="10"/>
  <c r="I1792" i="10"/>
  <c r="I1791" i="10"/>
  <c r="I1790" i="10"/>
  <c r="I1789" i="10"/>
  <c r="I1788" i="10"/>
  <c r="I1787" i="10"/>
  <c r="I1786" i="10"/>
  <c r="I1785" i="10"/>
  <c r="I1784" i="10"/>
  <c r="I1783" i="10"/>
  <c r="I1782" i="10"/>
  <c r="I1781" i="10"/>
  <c r="I1780" i="10"/>
  <c r="I1779" i="10"/>
  <c r="I1778" i="10"/>
  <c r="I1777" i="10"/>
  <c r="I1776" i="10"/>
  <c r="I1775" i="10"/>
  <c r="I1774" i="10"/>
  <c r="I1773" i="10"/>
  <c r="I1772" i="10"/>
  <c r="I1771" i="10"/>
  <c r="I1770" i="10"/>
  <c r="I1769" i="10"/>
  <c r="I1768" i="10"/>
  <c r="I1767" i="10"/>
  <c r="I1766" i="10"/>
  <c r="I1765" i="10"/>
  <c r="I1764" i="10"/>
  <c r="I1763" i="10"/>
  <c r="I1762" i="10"/>
  <c r="I1761" i="10"/>
  <c r="I1760" i="10"/>
  <c r="I1759" i="10"/>
  <c r="I1758" i="10"/>
  <c r="I1757" i="10"/>
  <c r="I1756" i="10"/>
  <c r="I1755" i="10"/>
  <c r="I1754" i="10"/>
  <c r="I1753" i="10"/>
  <c r="I1752" i="10"/>
  <c r="I1751" i="10"/>
  <c r="I1750" i="10"/>
  <c r="I1749" i="10"/>
  <c r="I1748" i="10"/>
  <c r="I1747" i="10"/>
  <c r="I1746" i="10"/>
  <c r="I1745" i="10"/>
  <c r="I1744" i="10"/>
  <c r="I1743" i="10"/>
  <c r="I1742" i="10"/>
  <c r="I1741" i="10"/>
  <c r="I1740" i="10"/>
  <c r="I1739" i="10"/>
  <c r="I1738" i="10"/>
  <c r="I1737" i="10"/>
  <c r="I1736" i="10"/>
  <c r="I1735" i="10"/>
  <c r="I1734" i="10"/>
  <c r="I1733" i="10"/>
  <c r="I1732" i="10"/>
  <c r="I1731" i="10"/>
  <c r="I1730" i="10"/>
  <c r="I1729" i="10"/>
  <c r="I1728" i="10"/>
  <c r="I1727" i="10"/>
  <c r="I1726" i="10"/>
  <c r="I1725" i="10"/>
  <c r="I1724" i="10"/>
  <c r="I1723" i="10"/>
  <c r="I1722" i="10"/>
  <c r="I1721" i="10"/>
  <c r="I1720" i="10"/>
  <c r="I1719" i="10"/>
  <c r="I1718" i="10"/>
  <c r="I1717" i="10"/>
  <c r="I1716" i="10"/>
  <c r="I1715" i="10"/>
  <c r="I1714" i="10"/>
  <c r="I1713" i="10"/>
  <c r="I1712" i="10"/>
  <c r="I1711" i="10"/>
  <c r="I1710" i="10"/>
  <c r="I1709" i="10"/>
  <c r="I1708" i="10"/>
  <c r="I1707" i="10"/>
  <c r="I1706" i="10"/>
  <c r="I1705" i="10"/>
  <c r="I1704" i="10"/>
  <c r="I1703" i="10"/>
  <c r="I1702" i="10"/>
  <c r="I1701" i="10"/>
  <c r="I1700" i="10"/>
  <c r="I1699" i="10"/>
  <c r="I1698" i="10"/>
  <c r="I1697" i="10"/>
  <c r="I1696" i="10"/>
  <c r="I1695" i="10"/>
  <c r="I1694" i="10"/>
  <c r="I1693" i="10"/>
  <c r="I1692" i="10"/>
  <c r="I1691" i="10"/>
  <c r="I1690" i="10"/>
  <c r="I1689" i="10"/>
  <c r="I1688" i="10"/>
  <c r="I1687" i="10"/>
  <c r="I1686" i="10"/>
  <c r="I1685" i="10"/>
  <c r="I1684" i="10"/>
  <c r="I1683" i="10"/>
  <c r="I1682" i="10"/>
  <c r="I1681" i="10"/>
  <c r="I1680" i="10"/>
  <c r="I1679" i="10"/>
  <c r="I1678" i="10"/>
  <c r="I1677" i="10"/>
  <c r="I1676" i="10"/>
  <c r="I1675" i="10"/>
  <c r="I1674" i="10"/>
  <c r="I1673" i="10"/>
  <c r="I1672" i="10"/>
  <c r="I1671" i="10"/>
  <c r="I1670" i="10"/>
  <c r="I1669" i="10"/>
  <c r="I1668" i="10"/>
  <c r="I1667" i="10"/>
  <c r="I1666" i="10"/>
  <c r="I1665" i="10"/>
  <c r="I1664" i="10"/>
  <c r="I1663" i="10"/>
  <c r="I1662" i="10"/>
  <c r="I1661" i="10"/>
  <c r="I1660" i="10"/>
  <c r="I1659" i="10"/>
  <c r="I1658" i="10"/>
  <c r="I1657" i="10"/>
  <c r="I1656" i="10"/>
  <c r="I1655" i="10"/>
  <c r="I1654" i="10"/>
  <c r="I1653" i="10"/>
  <c r="I1652" i="10"/>
  <c r="I1651" i="10"/>
  <c r="I1650" i="10"/>
  <c r="I1649" i="10"/>
  <c r="I1648" i="10"/>
  <c r="I1647" i="10"/>
  <c r="I1646" i="10"/>
  <c r="I1645" i="10"/>
  <c r="I1644" i="10"/>
  <c r="I1643" i="10"/>
  <c r="I1642" i="10"/>
  <c r="I1641" i="10"/>
  <c r="I1640" i="10"/>
  <c r="I1639" i="10"/>
  <c r="I1638" i="10"/>
  <c r="I1637" i="10"/>
  <c r="I1636" i="10"/>
  <c r="I1635" i="10"/>
  <c r="I1634" i="10"/>
  <c r="I1633" i="10"/>
  <c r="I1632" i="10"/>
  <c r="I1631" i="10"/>
  <c r="I1630" i="10"/>
  <c r="I1629" i="10"/>
  <c r="I1628" i="10"/>
  <c r="I1627" i="10"/>
  <c r="I1626" i="10"/>
  <c r="I1625" i="10"/>
  <c r="I1624" i="10"/>
  <c r="I1623" i="10"/>
  <c r="I1622" i="10"/>
  <c r="I1621" i="10"/>
  <c r="I1620" i="10"/>
  <c r="I1619" i="10"/>
  <c r="I1618" i="10"/>
  <c r="I1617" i="10"/>
  <c r="I1616" i="10"/>
  <c r="I1615" i="10"/>
  <c r="I1614" i="10"/>
  <c r="I1613" i="10"/>
  <c r="I1612" i="10"/>
  <c r="I1611" i="10"/>
  <c r="I1610" i="10"/>
  <c r="I1609" i="10"/>
  <c r="I1608" i="10"/>
  <c r="I1607" i="10"/>
  <c r="I1606" i="10"/>
  <c r="I1605" i="10"/>
  <c r="I1604" i="10"/>
  <c r="I1603" i="10"/>
  <c r="I1602" i="10"/>
  <c r="I1601" i="10"/>
  <c r="I1600" i="10"/>
  <c r="I1599" i="10"/>
  <c r="I1598" i="10"/>
  <c r="I1597" i="10"/>
  <c r="I1596" i="10"/>
  <c r="I1595" i="10"/>
  <c r="I1594" i="10"/>
  <c r="I1593" i="10"/>
  <c r="I1592" i="10"/>
  <c r="I1591" i="10"/>
  <c r="I1590" i="10"/>
  <c r="I1589" i="10"/>
  <c r="I1588" i="10"/>
  <c r="I1587" i="10"/>
  <c r="I1586" i="10"/>
  <c r="I1585" i="10"/>
  <c r="I1584" i="10"/>
  <c r="I1583" i="10"/>
  <c r="I1582" i="10"/>
  <c r="I1581" i="10"/>
  <c r="I1580" i="10"/>
  <c r="I1579" i="10"/>
  <c r="I1578" i="10"/>
  <c r="I1577" i="10"/>
  <c r="I1576" i="10"/>
  <c r="I1575" i="10"/>
  <c r="I1574" i="10"/>
  <c r="I1573" i="10"/>
  <c r="I1572" i="10"/>
  <c r="I1571" i="10"/>
  <c r="I1570" i="10"/>
  <c r="I1569" i="10"/>
  <c r="I1568" i="10"/>
  <c r="I1567" i="10"/>
  <c r="I1566" i="10"/>
  <c r="I1565" i="10"/>
  <c r="I1564" i="10"/>
  <c r="I1563" i="10"/>
  <c r="I1562" i="10"/>
  <c r="I1561" i="10"/>
  <c r="I1560" i="10"/>
  <c r="I1559" i="10"/>
  <c r="I1558" i="10"/>
  <c r="I1557" i="10"/>
  <c r="I1556" i="10"/>
  <c r="I1555" i="10"/>
  <c r="I1554" i="10"/>
  <c r="I1553" i="10"/>
  <c r="I1552" i="10"/>
  <c r="I1551" i="10"/>
  <c r="I1550" i="10"/>
  <c r="I1549" i="10"/>
  <c r="I1548" i="10"/>
  <c r="I1547" i="10"/>
  <c r="I1546" i="10"/>
  <c r="I1545" i="10"/>
  <c r="I1544" i="10"/>
  <c r="I1543" i="10"/>
  <c r="I1542" i="10"/>
  <c r="I1541" i="10"/>
  <c r="I1540" i="10"/>
  <c r="I1539" i="10"/>
  <c r="I1538" i="10"/>
  <c r="I1537" i="10"/>
  <c r="I1536" i="10"/>
  <c r="I1535" i="10"/>
  <c r="I1534" i="10"/>
  <c r="I1533" i="10"/>
  <c r="I1532" i="10"/>
  <c r="I1531" i="10"/>
  <c r="I1530" i="10"/>
  <c r="I1529" i="10"/>
  <c r="I1528" i="10"/>
  <c r="I1527" i="10"/>
  <c r="I1526" i="10"/>
  <c r="I1525" i="10"/>
  <c r="I1524" i="10"/>
  <c r="I1523" i="10"/>
  <c r="I1522" i="10"/>
  <c r="I1521" i="10"/>
  <c r="I1520" i="10"/>
  <c r="I1519" i="10"/>
  <c r="I1518" i="10"/>
  <c r="I1517" i="10"/>
  <c r="I1516" i="10"/>
  <c r="I1515" i="10"/>
  <c r="I1514" i="10"/>
  <c r="I1513" i="10"/>
  <c r="I1512" i="10"/>
  <c r="I1511" i="10"/>
  <c r="I1510" i="10"/>
  <c r="I1509" i="10"/>
  <c r="I1508" i="10"/>
  <c r="I1507" i="10"/>
  <c r="I1506" i="10"/>
  <c r="I1505" i="10"/>
  <c r="I1504" i="10"/>
  <c r="I1503" i="10"/>
  <c r="I1502" i="10"/>
  <c r="I1501" i="10"/>
  <c r="I1500" i="10"/>
  <c r="I1499" i="10"/>
  <c r="I1498" i="10"/>
  <c r="I1497" i="10"/>
  <c r="I1496" i="10"/>
  <c r="I1495" i="10"/>
  <c r="I1494" i="10"/>
  <c r="I1493" i="10"/>
  <c r="I1492" i="10"/>
  <c r="I1491" i="10"/>
  <c r="I1490" i="10"/>
  <c r="I1489" i="10"/>
  <c r="I1488" i="10"/>
  <c r="I1487" i="10"/>
  <c r="I1486" i="10"/>
  <c r="I1485" i="10"/>
  <c r="I1484" i="10"/>
  <c r="I1483" i="10"/>
  <c r="I1482" i="10"/>
  <c r="I1481" i="10"/>
  <c r="I1480" i="10"/>
  <c r="I1479" i="10"/>
  <c r="I1478" i="10"/>
  <c r="I1477" i="10"/>
  <c r="I1476" i="10"/>
  <c r="I1475" i="10"/>
  <c r="I1474" i="10"/>
  <c r="I1473" i="10"/>
  <c r="I1472" i="10"/>
  <c r="I1471" i="10"/>
  <c r="I1470" i="10"/>
  <c r="I1469" i="10"/>
  <c r="I1468" i="10"/>
  <c r="I1467" i="10"/>
  <c r="I1466" i="10"/>
  <c r="I1465" i="10"/>
  <c r="I1464" i="10"/>
  <c r="I1463" i="10"/>
  <c r="I1462" i="10"/>
  <c r="I1461" i="10"/>
  <c r="I1460" i="10"/>
  <c r="I1459" i="10"/>
  <c r="I1458" i="10"/>
  <c r="I1457" i="10"/>
  <c r="I1456" i="10"/>
  <c r="I1455" i="10"/>
  <c r="I1454" i="10"/>
  <c r="I1453" i="10"/>
  <c r="I1452" i="10"/>
  <c r="I1451" i="10"/>
  <c r="I1450" i="10"/>
  <c r="I1449" i="10"/>
  <c r="I1448" i="10"/>
  <c r="I1447" i="10"/>
  <c r="I1446" i="10"/>
  <c r="I1445" i="10"/>
  <c r="I1444" i="10"/>
  <c r="I1443" i="10"/>
  <c r="I1442" i="10"/>
  <c r="I1441" i="10"/>
  <c r="I1440" i="10"/>
  <c r="I1439" i="10"/>
  <c r="I1438" i="10"/>
  <c r="I1437" i="10"/>
  <c r="I1436" i="10"/>
  <c r="I1435" i="10"/>
  <c r="I1434" i="10"/>
  <c r="I1433" i="10"/>
  <c r="I1432" i="10"/>
  <c r="I1431" i="10"/>
  <c r="I1430" i="10"/>
  <c r="I1429" i="10"/>
  <c r="I1428" i="10"/>
  <c r="I1427" i="10"/>
  <c r="I1426" i="10"/>
  <c r="I1425" i="10"/>
  <c r="I1424" i="10"/>
  <c r="I1423" i="10"/>
  <c r="I1422" i="10"/>
  <c r="I1421" i="10"/>
  <c r="I1420" i="10"/>
  <c r="I1419" i="10"/>
  <c r="I1418" i="10"/>
  <c r="I1417" i="10"/>
  <c r="I1416" i="10"/>
  <c r="I1415" i="10"/>
  <c r="I1414" i="10"/>
  <c r="I1413" i="10"/>
  <c r="I1412" i="10"/>
  <c r="I1411" i="10"/>
  <c r="I1410" i="10"/>
  <c r="I1409" i="10"/>
  <c r="I1408" i="10"/>
  <c r="I1407" i="10"/>
  <c r="I1406" i="10"/>
  <c r="I1405" i="10"/>
  <c r="I1404" i="10"/>
  <c r="I1403" i="10"/>
  <c r="I1402" i="10"/>
  <c r="I1401" i="10"/>
  <c r="I1400" i="10"/>
  <c r="I1399" i="10"/>
  <c r="I1398" i="10"/>
  <c r="I1397" i="10"/>
  <c r="I1396" i="10"/>
  <c r="I1395" i="10"/>
  <c r="I1394" i="10"/>
  <c r="I1393" i="10"/>
  <c r="I1392" i="10"/>
  <c r="I1391" i="10"/>
  <c r="I1390" i="10"/>
  <c r="I1389" i="10"/>
  <c r="I1388" i="10"/>
  <c r="I1387" i="10"/>
  <c r="I1386" i="10"/>
  <c r="I1385" i="10"/>
  <c r="I1384" i="10"/>
  <c r="I1383" i="10"/>
  <c r="I1382" i="10"/>
  <c r="I1381" i="10"/>
  <c r="I1380" i="10"/>
  <c r="I1379" i="10"/>
  <c r="I1378" i="10"/>
  <c r="I1377" i="10"/>
  <c r="I1376" i="10"/>
  <c r="I1375" i="10"/>
  <c r="I1374" i="10"/>
  <c r="I1373" i="10"/>
  <c r="I1372" i="10"/>
  <c r="I1371" i="10"/>
  <c r="I1370" i="10"/>
  <c r="I1369" i="10"/>
  <c r="I1368" i="10"/>
  <c r="I1367" i="10"/>
  <c r="I1366" i="10"/>
  <c r="I1365" i="10"/>
  <c r="I1364" i="10"/>
  <c r="I1363" i="10"/>
  <c r="I1362" i="10"/>
  <c r="I1361" i="10"/>
  <c r="I1360" i="10"/>
  <c r="I1359" i="10"/>
  <c r="I1358" i="10"/>
  <c r="I1357" i="10"/>
  <c r="I1356" i="10"/>
  <c r="I1355" i="10"/>
  <c r="I1354" i="10"/>
  <c r="I1353" i="10"/>
  <c r="I1352" i="10"/>
  <c r="I1351" i="10"/>
  <c r="I1350" i="10"/>
  <c r="I1349" i="10"/>
  <c r="I1348" i="10"/>
  <c r="I1347" i="10"/>
  <c r="I1346" i="10"/>
  <c r="I1345" i="10"/>
  <c r="I1344" i="10"/>
  <c r="I1343" i="10"/>
  <c r="I1342" i="10"/>
  <c r="I1341" i="10"/>
  <c r="I1340" i="10"/>
  <c r="I1339" i="10"/>
  <c r="I1338" i="10"/>
  <c r="I1337" i="10"/>
  <c r="I1336" i="10"/>
  <c r="I1335" i="10"/>
  <c r="I1334" i="10"/>
  <c r="I1333" i="10"/>
  <c r="I1332" i="10"/>
  <c r="I1331" i="10"/>
  <c r="I1330" i="10"/>
  <c r="I1329" i="10"/>
  <c r="I1328" i="10"/>
  <c r="I1327" i="10"/>
  <c r="I1326" i="10"/>
  <c r="I1325" i="10"/>
  <c r="I1324" i="10"/>
  <c r="I1323" i="10"/>
  <c r="I1322" i="10"/>
  <c r="I1321" i="10"/>
  <c r="I1320" i="10"/>
  <c r="I1319" i="10"/>
  <c r="I1318" i="10"/>
  <c r="I1317" i="10"/>
  <c r="I1316" i="10"/>
  <c r="I1315" i="10"/>
  <c r="I1314" i="10"/>
  <c r="I1313" i="10"/>
  <c r="I1312" i="10"/>
  <c r="I1311" i="10"/>
  <c r="I1310" i="10"/>
  <c r="I1309" i="10"/>
  <c r="I1308" i="10"/>
  <c r="I1307" i="10"/>
  <c r="I1306" i="10"/>
  <c r="I1305" i="10"/>
  <c r="I1304" i="10"/>
  <c r="I1303" i="10"/>
  <c r="I1302" i="10"/>
  <c r="I1301" i="10"/>
  <c r="I1300" i="10"/>
  <c r="I1299" i="10"/>
  <c r="I1298" i="10"/>
  <c r="I1297" i="10"/>
  <c r="I1296" i="10"/>
  <c r="I1295" i="10"/>
  <c r="I1294" i="10"/>
  <c r="I1293" i="10"/>
  <c r="I1292" i="10"/>
  <c r="I1291" i="10"/>
  <c r="I1290" i="10"/>
  <c r="I1289" i="10"/>
  <c r="I1288" i="10"/>
  <c r="I1287" i="10"/>
  <c r="I1286" i="10"/>
  <c r="I1285" i="10"/>
  <c r="I1284" i="10"/>
  <c r="I1283" i="10"/>
  <c r="I1282" i="10"/>
  <c r="I1281" i="10"/>
  <c r="I1280" i="10"/>
  <c r="I1279" i="10"/>
  <c r="I1278" i="10"/>
  <c r="I1277" i="10"/>
  <c r="I1276" i="10"/>
  <c r="I1275" i="10"/>
  <c r="I1274" i="10"/>
  <c r="I1273" i="10"/>
  <c r="I1272" i="10"/>
  <c r="I1271" i="10"/>
  <c r="I1270" i="10"/>
  <c r="I1269" i="10"/>
  <c r="I1268" i="10"/>
  <c r="I1267" i="10"/>
  <c r="I1266" i="10"/>
  <c r="I1265" i="10"/>
  <c r="I1264" i="10"/>
  <c r="I1263" i="10"/>
  <c r="I1262" i="10"/>
  <c r="I1261" i="10"/>
  <c r="I1260" i="10"/>
  <c r="I1259" i="10"/>
  <c r="I1258" i="10"/>
  <c r="I1257" i="10"/>
  <c r="I1256" i="10"/>
  <c r="I1255" i="10"/>
  <c r="I1254" i="10"/>
  <c r="I1253" i="10"/>
  <c r="I1252" i="10"/>
  <c r="I1251" i="10"/>
  <c r="I1250" i="10"/>
  <c r="I1249" i="10"/>
  <c r="I1248" i="10"/>
  <c r="I1247" i="10"/>
  <c r="I1246" i="10"/>
  <c r="I1245" i="10"/>
  <c r="I1244" i="10"/>
  <c r="I1243" i="10"/>
  <c r="I1242" i="10"/>
  <c r="I1241" i="10"/>
  <c r="I1240" i="10"/>
  <c r="I1239" i="10"/>
  <c r="I1238" i="10"/>
  <c r="I1237" i="10"/>
  <c r="I1236" i="10"/>
  <c r="I1235" i="10"/>
  <c r="I1234" i="10"/>
  <c r="I1233" i="10"/>
  <c r="I1232" i="10"/>
  <c r="I1231" i="10"/>
  <c r="I1230" i="10"/>
  <c r="I1229" i="10"/>
  <c r="I1228" i="10"/>
  <c r="I1227" i="10"/>
  <c r="I1226" i="10"/>
  <c r="I1225" i="10"/>
  <c r="I1224" i="10"/>
  <c r="I1223" i="10"/>
  <c r="I1222" i="10"/>
  <c r="I1221" i="10"/>
  <c r="I1220" i="10"/>
  <c r="I1219" i="10"/>
  <c r="I1218" i="10"/>
  <c r="I1217" i="10"/>
  <c r="I1216" i="10"/>
  <c r="I1215" i="10"/>
  <c r="I1214" i="10"/>
  <c r="I1213" i="10"/>
  <c r="I1212" i="10"/>
  <c r="I1211" i="10"/>
  <c r="I1210" i="10"/>
  <c r="I1209" i="10"/>
  <c r="I1208" i="10"/>
  <c r="I1207" i="10"/>
  <c r="I1206" i="10"/>
  <c r="I1205" i="10"/>
  <c r="I1204" i="10"/>
  <c r="I1203" i="10"/>
  <c r="I1202" i="10"/>
  <c r="I1201" i="10"/>
  <c r="I1200" i="10"/>
  <c r="I1199" i="10"/>
  <c r="I1198" i="10"/>
  <c r="I1197" i="10"/>
  <c r="I1196" i="10"/>
  <c r="I1195" i="10"/>
  <c r="I1194" i="10"/>
  <c r="I1193" i="10"/>
  <c r="I1192" i="10"/>
  <c r="I1191" i="10"/>
  <c r="I1190" i="10"/>
  <c r="I1189" i="10"/>
  <c r="I1188" i="10"/>
  <c r="I1187" i="10"/>
  <c r="I1186" i="10"/>
  <c r="I1185" i="10"/>
  <c r="I1184" i="10"/>
  <c r="I1183" i="10"/>
  <c r="I1182" i="10"/>
  <c r="I1181" i="10"/>
  <c r="I1180" i="10"/>
  <c r="I1179" i="10"/>
  <c r="I1178" i="10"/>
  <c r="I1177" i="10"/>
  <c r="I1176" i="10"/>
  <c r="I1175" i="10"/>
  <c r="I1174" i="10"/>
  <c r="I1173" i="10"/>
  <c r="I1172" i="10"/>
  <c r="I1171" i="10"/>
  <c r="I1170" i="10"/>
  <c r="I1169" i="10"/>
  <c r="I1168" i="10"/>
  <c r="I1167" i="10"/>
  <c r="I1166" i="10"/>
  <c r="I1165" i="10"/>
  <c r="I1164" i="10"/>
  <c r="I1163" i="10"/>
  <c r="I1162" i="10"/>
  <c r="I1161" i="10"/>
  <c r="I1160" i="10"/>
  <c r="I1159" i="10"/>
  <c r="I1158" i="10"/>
  <c r="I1157" i="10"/>
  <c r="I1156" i="10"/>
  <c r="I1155" i="10"/>
  <c r="I1154" i="10"/>
  <c r="I1153" i="10"/>
  <c r="I1152" i="10"/>
  <c r="I1151" i="10"/>
  <c r="I1150" i="10"/>
  <c r="I1149" i="10"/>
  <c r="I1148" i="10"/>
  <c r="I1147" i="10"/>
  <c r="I1146" i="10"/>
  <c r="I1145" i="10"/>
  <c r="I1144" i="10"/>
  <c r="I1143" i="10"/>
  <c r="I1142" i="10"/>
  <c r="I1141" i="10"/>
  <c r="I1140" i="10"/>
  <c r="I1139" i="10"/>
  <c r="I1138" i="10"/>
  <c r="I1137" i="10"/>
  <c r="I1136" i="10"/>
  <c r="I1135" i="10"/>
  <c r="I1134" i="10"/>
  <c r="I1133" i="10"/>
  <c r="I1132" i="10"/>
  <c r="I1131" i="10"/>
  <c r="I1130" i="10"/>
  <c r="I1129" i="10"/>
  <c r="I1128" i="10"/>
  <c r="I1127" i="10"/>
  <c r="I1126" i="10"/>
  <c r="I1125" i="10"/>
  <c r="I1124" i="10"/>
  <c r="I1123" i="10"/>
  <c r="I1122" i="10"/>
  <c r="I1121" i="10"/>
  <c r="I1120" i="10"/>
  <c r="I1119" i="10"/>
  <c r="I1118" i="10"/>
  <c r="I1117" i="10"/>
  <c r="I1116" i="10"/>
  <c r="I1115" i="10"/>
  <c r="I1114" i="10"/>
  <c r="I1113" i="10"/>
  <c r="I1112" i="10"/>
  <c r="I1111" i="10"/>
  <c r="I1110" i="10"/>
  <c r="I1109" i="10"/>
  <c r="I1108" i="10"/>
  <c r="I1107" i="10"/>
  <c r="I1106" i="10"/>
  <c r="I1105" i="10"/>
  <c r="I1104" i="10"/>
  <c r="I1103" i="10"/>
  <c r="I1102" i="10"/>
  <c r="I1101" i="10"/>
  <c r="I1100" i="10"/>
  <c r="I1099" i="10"/>
  <c r="I1098" i="10"/>
  <c r="I1097" i="10"/>
  <c r="I1096" i="10"/>
  <c r="I1095" i="10"/>
  <c r="I1094" i="10"/>
  <c r="I1093" i="10"/>
  <c r="I1092" i="10"/>
  <c r="I1091" i="10"/>
  <c r="I1090" i="10"/>
  <c r="I1089" i="10"/>
  <c r="I1088" i="10"/>
  <c r="I1087" i="10"/>
  <c r="I1086" i="10"/>
  <c r="I1085" i="10"/>
  <c r="I1084" i="10"/>
  <c r="I1083" i="10"/>
  <c r="I1082" i="10"/>
  <c r="I1081" i="10"/>
  <c r="I1080" i="10"/>
  <c r="I1079" i="10"/>
  <c r="I1078" i="10"/>
  <c r="I1077" i="10"/>
  <c r="I1076" i="10"/>
  <c r="I1075" i="10"/>
  <c r="I1074" i="10"/>
  <c r="I1073" i="10"/>
  <c r="I1072" i="10"/>
  <c r="I1071" i="10"/>
  <c r="I1070" i="10"/>
  <c r="I1069" i="10"/>
  <c r="I1068" i="10"/>
  <c r="I1067" i="10"/>
  <c r="I1066" i="10"/>
  <c r="I1065" i="10"/>
  <c r="I1064" i="10"/>
  <c r="I1063" i="10"/>
  <c r="I1062" i="10"/>
  <c r="I1061" i="10"/>
  <c r="I1060" i="10"/>
  <c r="I1059" i="10"/>
  <c r="I1058" i="10"/>
  <c r="I1057" i="10"/>
  <c r="I1056" i="10"/>
  <c r="I1055" i="10"/>
  <c r="I1054" i="10"/>
  <c r="I1053" i="10"/>
  <c r="I1052" i="10"/>
  <c r="I1051" i="10"/>
  <c r="I1050" i="10"/>
  <c r="I1049" i="10"/>
  <c r="I1048" i="10"/>
  <c r="I1047" i="10"/>
  <c r="I1046" i="10"/>
  <c r="I1045" i="10"/>
  <c r="I1044" i="10"/>
  <c r="I1043" i="10"/>
  <c r="I1042" i="10"/>
  <c r="I1041" i="10"/>
  <c r="I1040" i="10"/>
  <c r="I1039" i="10"/>
  <c r="I1038" i="10"/>
  <c r="I1037" i="10"/>
  <c r="I1036" i="10"/>
  <c r="I1035" i="10"/>
  <c r="I1034" i="10"/>
  <c r="I1033" i="10"/>
  <c r="I1032" i="10"/>
  <c r="I1031" i="10"/>
  <c r="I1030" i="10"/>
  <c r="I1029" i="10"/>
  <c r="I1028" i="10"/>
  <c r="I1027" i="10"/>
  <c r="I1026" i="10"/>
  <c r="I1025" i="10"/>
  <c r="I1024" i="10"/>
  <c r="I1023" i="10"/>
  <c r="I1022" i="10"/>
  <c r="I1021" i="10"/>
  <c r="I1020" i="10"/>
  <c r="I1019" i="10"/>
  <c r="I1018" i="10"/>
  <c r="I1017" i="10"/>
  <c r="I1016" i="10"/>
  <c r="I1015" i="10"/>
  <c r="I1014" i="10"/>
  <c r="I1013" i="10"/>
  <c r="I1012" i="10"/>
  <c r="I1011" i="10"/>
  <c r="I1010" i="10"/>
  <c r="I1009" i="10"/>
  <c r="I1008" i="10"/>
  <c r="I1007" i="10"/>
  <c r="I1006" i="10"/>
  <c r="I1005" i="10"/>
  <c r="I1004" i="10"/>
  <c r="I1003" i="10"/>
  <c r="I1002" i="10"/>
  <c r="I1001" i="10"/>
  <c r="I1000" i="10"/>
  <c r="I999" i="10"/>
  <c r="I998" i="10"/>
  <c r="I997" i="10"/>
  <c r="I996" i="10"/>
  <c r="I995" i="10"/>
  <c r="I994" i="10"/>
  <c r="I993" i="10"/>
  <c r="I992" i="10"/>
  <c r="I991" i="10"/>
  <c r="I990" i="10"/>
  <c r="I989" i="10"/>
  <c r="I988" i="10"/>
  <c r="I987" i="10"/>
  <c r="I986" i="10"/>
  <c r="I985" i="10"/>
  <c r="I984" i="10"/>
  <c r="I983" i="10"/>
  <c r="I982" i="10"/>
  <c r="I981" i="10"/>
  <c r="I980" i="10"/>
  <c r="I979" i="10"/>
  <c r="I978" i="10"/>
  <c r="I977" i="10"/>
  <c r="I976" i="10"/>
  <c r="I975" i="10"/>
  <c r="I974" i="10"/>
  <c r="I973" i="10"/>
  <c r="I972" i="10"/>
  <c r="I971" i="10"/>
  <c r="I970" i="10"/>
  <c r="I969" i="10"/>
  <c r="I968" i="10"/>
  <c r="I967" i="10"/>
  <c r="I966" i="10"/>
  <c r="I965" i="10"/>
  <c r="I964" i="10"/>
  <c r="I963" i="10"/>
  <c r="I962" i="10"/>
  <c r="I961" i="10"/>
  <c r="I960" i="10"/>
  <c r="I959" i="10"/>
  <c r="I958" i="10"/>
  <c r="I957" i="10"/>
  <c r="I956" i="10"/>
  <c r="I955" i="10"/>
  <c r="I954" i="10"/>
  <c r="I953" i="10"/>
  <c r="I952" i="10"/>
  <c r="I951" i="10"/>
  <c r="I950" i="10"/>
  <c r="I949" i="10"/>
  <c r="I948" i="10"/>
  <c r="I947" i="10"/>
  <c r="I946" i="10"/>
  <c r="I945" i="10"/>
  <c r="I944" i="10"/>
  <c r="I943" i="10"/>
  <c r="I942" i="10"/>
  <c r="I941" i="10"/>
  <c r="I940" i="10"/>
  <c r="I939" i="10"/>
  <c r="I938" i="10"/>
  <c r="I937" i="10"/>
  <c r="I936" i="10"/>
  <c r="I935" i="10"/>
  <c r="I934" i="10"/>
  <c r="I933" i="10"/>
  <c r="I932" i="10"/>
  <c r="I931" i="10"/>
  <c r="I930" i="10"/>
  <c r="I929" i="10"/>
  <c r="I928" i="10"/>
  <c r="I927" i="10"/>
  <c r="I926" i="10"/>
  <c r="I925" i="10"/>
  <c r="I924" i="10"/>
  <c r="I923" i="10"/>
  <c r="I922" i="10"/>
  <c r="I921" i="10"/>
  <c r="I920" i="10"/>
  <c r="I919" i="10"/>
  <c r="I918" i="10"/>
  <c r="I917" i="10"/>
  <c r="I916" i="10"/>
  <c r="I915" i="10"/>
  <c r="I914" i="10"/>
  <c r="I913" i="10"/>
  <c r="I912" i="10"/>
  <c r="I911" i="10"/>
  <c r="I910" i="10"/>
  <c r="I909" i="10"/>
  <c r="I908" i="10"/>
  <c r="I907" i="10"/>
  <c r="I906" i="10"/>
  <c r="I905" i="10"/>
  <c r="I904" i="10"/>
  <c r="I903" i="10"/>
  <c r="I902" i="10"/>
  <c r="I901" i="10"/>
  <c r="I900" i="10"/>
  <c r="I899" i="10"/>
  <c r="I898" i="10"/>
  <c r="I897" i="10"/>
  <c r="I896" i="10"/>
  <c r="I895" i="10"/>
  <c r="I894" i="10"/>
  <c r="I893" i="10"/>
  <c r="I892" i="10"/>
  <c r="I891" i="10"/>
  <c r="I890" i="10"/>
  <c r="I889" i="10"/>
  <c r="I888" i="10"/>
  <c r="I887" i="10"/>
  <c r="I886" i="10"/>
  <c r="I885" i="10"/>
  <c r="I884" i="10"/>
  <c r="I883" i="10"/>
  <c r="I882" i="10"/>
  <c r="I881" i="10"/>
  <c r="I880" i="10"/>
  <c r="I879" i="10"/>
  <c r="I878" i="10"/>
  <c r="I877" i="10"/>
  <c r="I876" i="10"/>
  <c r="I875" i="10"/>
  <c r="I874" i="10"/>
  <c r="I873" i="10"/>
  <c r="I872" i="10"/>
  <c r="I871" i="10"/>
  <c r="I870" i="10"/>
  <c r="I869" i="10"/>
  <c r="I868" i="10"/>
  <c r="I867" i="10"/>
  <c r="I866" i="10"/>
  <c r="I865" i="10"/>
  <c r="I864" i="10"/>
  <c r="I863" i="10"/>
  <c r="I862" i="10"/>
  <c r="I861" i="10"/>
  <c r="I860" i="10"/>
  <c r="I859" i="10"/>
  <c r="I858" i="10"/>
  <c r="I857" i="10"/>
  <c r="I856" i="10"/>
  <c r="I855" i="10"/>
  <c r="I854" i="10"/>
  <c r="I853" i="10"/>
  <c r="I852" i="10"/>
  <c r="I851" i="10"/>
  <c r="I850" i="10"/>
  <c r="I849" i="10"/>
  <c r="I848" i="10"/>
  <c r="I847" i="10"/>
  <c r="I846" i="10"/>
  <c r="I845" i="10"/>
  <c r="I844" i="10"/>
  <c r="I843" i="10"/>
  <c r="I842" i="10"/>
  <c r="I841" i="10"/>
  <c r="I840" i="10"/>
  <c r="I839" i="10"/>
  <c r="I838" i="10"/>
  <c r="I837" i="10"/>
  <c r="I836" i="10"/>
  <c r="I835" i="10"/>
  <c r="I834" i="10"/>
  <c r="I833" i="10"/>
  <c r="I832" i="10"/>
  <c r="I831" i="10"/>
  <c r="I830" i="10"/>
  <c r="I829" i="10"/>
  <c r="I828" i="10"/>
  <c r="I827" i="10"/>
  <c r="I826" i="10"/>
  <c r="I825" i="10"/>
  <c r="I824" i="10"/>
  <c r="I823" i="10"/>
  <c r="I822" i="10"/>
  <c r="I821" i="10"/>
  <c r="I820" i="10"/>
  <c r="I819" i="10"/>
  <c r="I818" i="10"/>
  <c r="I817" i="10"/>
  <c r="I816" i="10"/>
  <c r="I815" i="10"/>
  <c r="I814" i="10"/>
  <c r="I813" i="10"/>
  <c r="I812" i="10"/>
  <c r="I811" i="10"/>
  <c r="I810" i="10"/>
  <c r="I809" i="10"/>
  <c r="I808" i="10"/>
  <c r="I807" i="10"/>
  <c r="I806" i="10"/>
  <c r="I805" i="10"/>
  <c r="I804" i="10"/>
  <c r="I803" i="10"/>
  <c r="I802" i="10"/>
  <c r="I801" i="10"/>
  <c r="I800" i="10"/>
  <c r="I799" i="10"/>
  <c r="I798" i="10"/>
  <c r="I797" i="10"/>
  <c r="I796" i="10"/>
  <c r="I795" i="10"/>
  <c r="I794" i="10"/>
  <c r="I793" i="10"/>
  <c r="I792" i="10"/>
  <c r="I791" i="10"/>
  <c r="I790" i="10"/>
  <c r="I789" i="10"/>
  <c r="I788" i="10"/>
  <c r="I787" i="10"/>
  <c r="I786" i="10"/>
  <c r="I785" i="10"/>
  <c r="I784" i="10"/>
  <c r="I783" i="10"/>
  <c r="I782" i="10"/>
  <c r="I781" i="10"/>
  <c r="I780" i="10"/>
  <c r="I779" i="10"/>
  <c r="I778" i="10"/>
  <c r="I777" i="10"/>
  <c r="I776" i="10"/>
  <c r="I775" i="10"/>
  <c r="I774" i="10"/>
  <c r="I773" i="10"/>
  <c r="I772" i="10"/>
  <c r="I771" i="10"/>
  <c r="I770" i="10"/>
  <c r="I769" i="10"/>
  <c r="I768" i="10"/>
  <c r="I767" i="10"/>
  <c r="I766" i="10"/>
  <c r="I765" i="10"/>
  <c r="I764" i="10"/>
  <c r="I763" i="10"/>
  <c r="I762" i="10"/>
  <c r="I761" i="10"/>
  <c r="I760" i="10"/>
  <c r="I759" i="10"/>
  <c r="I758" i="10"/>
  <c r="I757" i="10"/>
  <c r="I756" i="10"/>
  <c r="I755" i="10"/>
  <c r="I754" i="10"/>
  <c r="I753" i="10"/>
  <c r="I752" i="10"/>
  <c r="I751" i="10"/>
  <c r="I750" i="10"/>
  <c r="I749" i="10"/>
  <c r="I748" i="10"/>
  <c r="I747" i="10"/>
  <c r="I746" i="10"/>
  <c r="I745" i="10"/>
  <c r="I744" i="10"/>
  <c r="I743" i="10"/>
  <c r="I742" i="10"/>
  <c r="I741" i="10"/>
  <c r="I740" i="10"/>
  <c r="I739" i="10"/>
  <c r="I738" i="10"/>
  <c r="I737" i="10"/>
  <c r="I736" i="10"/>
  <c r="I735" i="10"/>
  <c r="I734" i="10"/>
  <c r="I733" i="10"/>
  <c r="I732" i="10"/>
  <c r="I731" i="10"/>
  <c r="I730" i="10"/>
  <c r="I729" i="10"/>
  <c r="I728" i="10"/>
  <c r="I727" i="10"/>
  <c r="I726" i="10"/>
  <c r="I725" i="10"/>
  <c r="I724" i="10"/>
  <c r="I723" i="10"/>
  <c r="I722" i="10"/>
  <c r="I721" i="10"/>
  <c r="I720" i="10"/>
  <c r="I719" i="10"/>
  <c r="I718" i="10"/>
  <c r="I717" i="10"/>
  <c r="I716" i="10"/>
  <c r="I715" i="10"/>
  <c r="I714" i="10"/>
  <c r="I713" i="10"/>
  <c r="I712" i="10"/>
  <c r="I711" i="10"/>
  <c r="I710" i="10"/>
  <c r="I709" i="10"/>
  <c r="I708" i="10"/>
  <c r="I707" i="10"/>
  <c r="I706" i="10"/>
  <c r="I705" i="10"/>
  <c r="I704" i="10"/>
  <c r="I703" i="10"/>
  <c r="I702" i="10"/>
  <c r="I701" i="10"/>
  <c r="I700" i="10"/>
  <c r="I699" i="10"/>
  <c r="I698" i="10"/>
  <c r="I697" i="10"/>
  <c r="I696" i="10"/>
  <c r="I695" i="10"/>
  <c r="I694" i="10"/>
  <c r="I693" i="10"/>
  <c r="I692" i="10"/>
  <c r="I691" i="10"/>
  <c r="I690" i="10"/>
  <c r="I689" i="10"/>
  <c r="I688" i="10"/>
  <c r="I687" i="10"/>
  <c r="I686" i="10"/>
  <c r="I685" i="10"/>
  <c r="I684" i="10"/>
  <c r="I683" i="10"/>
  <c r="I682" i="10"/>
  <c r="I681" i="10"/>
  <c r="I680" i="10"/>
  <c r="I679" i="10"/>
  <c r="I678" i="10"/>
  <c r="I677" i="10"/>
  <c r="I676" i="10"/>
  <c r="I675" i="10"/>
  <c r="I674" i="10"/>
  <c r="I673" i="10"/>
  <c r="I672" i="10"/>
  <c r="I671" i="10"/>
  <c r="I670" i="10"/>
  <c r="I669" i="10"/>
  <c r="I668" i="10"/>
  <c r="I667" i="10"/>
  <c r="I666" i="10"/>
  <c r="I665" i="10"/>
  <c r="I664" i="10"/>
  <c r="I663" i="10"/>
  <c r="I662" i="10"/>
  <c r="I661" i="10"/>
  <c r="I660" i="10"/>
  <c r="I659" i="10"/>
  <c r="I658" i="10"/>
  <c r="I657" i="10"/>
  <c r="I656" i="10"/>
  <c r="I655" i="10"/>
  <c r="I654" i="10"/>
  <c r="I653" i="10"/>
  <c r="I652" i="10"/>
  <c r="I651" i="10"/>
  <c r="I650" i="10"/>
  <c r="I649" i="10"/>
  <c r="I648" i="10"/>
  <c r="I647" i="10"/>
  <c r="I646" i="10"/>
  <c r="I645" i="10"/>
  <c r="I644" i="10"/>
  <c r="I643" i="10"/>
  <c r="I642" i="10"/>
  <c r="I641" i="10"/>
  <c r="I640" i="10"/>
  <c r="I639" i="10"/>
  <c r="I638" i="10"/>
  <c r="I637" i="10"/>
  <c r="I636" i="10"/>
  <c r="I635" i="10"/>
  <c r="I634" i="10"/>
  <c r="I633" i="10"/>
  <c r="I632" i="10"/>
  <c r="I631" i="10"/>
  <c r="I630" i="10"/>
  <c r="I629" i="10"/>
  <c r="I628" i="10"/>
  <c r="I627" i="10"/>
  <c r="I626" i="10"/>
  <c r="I625" i="10"/>
  <c r="I624" i="10"/>
  <c r="I623" i="10"/>
  <c r="I622" i="10"/>
  <c r="I621" i="10"/>
  <c r="I620" i="10"/>
  <c r="I619" i="10"/>
  <c r="I618" i="10"/>
  <c r="I617" i="10"/>
  <c r="I616" i="10"/>
  <c r="I615" i="10"/>
  <c r="I614" i="10"/>
  <c r="I613" i="10"/>
  <c r="I612" i="10"/>
  <c r="I611" i="10"/>
  <c r="I610" i="10"/>
  <c r="I609" i="10"/>
  <c r="I608" i="10"/>
  <c r="I607" i="10"/>
  <c r="I606" i="10"/>
  <c r="I605" i="10"/>
  <c r="I604" i="10"/>
  <c r="I603" i="10"/>
  <c r="I602" i="10"/>
  <c r="I601" i="10"/>
  <c r="I600" i="10"/>
  <c r="I599" i="10"/>
  <c r="I598" i="10"/>
  <c r="I597" i="10"/>
  <c r="I596" i="10"/>
  <c r="I595" i="10"/>
  <c r="I594" i="10"/>
  <c r="I593" i="10"/>
  <c r="I592" i="10"/>
  <c r="I591" i="10"/>
  <c r="I590" i="10"/>
  <c r="I589" i="10"/>
  <c r="I588" i="10"/>
  <c r="I587" i="10"/>
  <c r="I586" i="10"/>
  <c r="I585" i="10"/>
  <c r="I584" i="10"/>
  <c r="I583" i="10"/>
  <c r="I582" i="10"/>
  <c r="I581" i="10"/>
  <c r="I580" i="10"/>
  <c r="I579" i="10"/>
  <c r="I578" i="10"/>
  <c r="I577" i="10"/>
  <c r="I576" i="10"/>
  <c r="I575" i="10"/>
  <c r="I574" i="10"/>
  <c r="I573" i="10"/>
  <c r="I572" i="10"/>
  <c r="I571" i="10"/>
  <c r="I570" i="10"/>
  <c r="I569" i="10"/>
  <c r="I568" i="10"/>
  <c r="I567" i="10"/>
  <c r="I566" i="10"/>
  <c r="I565" i="10"/>
  <c r="I564" i="10"/>
  <c r="I563" i="10"/>
  <c r="I562" i="10"/>
  <c r="I561" i="10"/>
  <c r="I560" i="10"/>
  <c r="I559" i="10"/>
  <c r="I558" i="10"/>
  <c r="I557" i="10"/>
  <c r="I556" i="10"/>
  <c r="I555" i="10"/>
  <c r="I554" i="10"/>
  <c r="I553" i="10"/>
  <c r="I552" i="10"/>
  <c r="I551" i="10"/>
  <c r="I550" i="10"/>
  <c r="I549" i="10"/>
  <c r="I548" i="10"/>
  <c r="I547" i="10"/>
  <c r="I546" i="10"/>
  <c r="I545" i="10"/>
  <c r="I544" i="10"/>
  <c r="I543" i="10"/>
  <c r="I542" i="10"/>
  <c r="I541" i="10"/>
  <c r="I540" i="10"/>
  <c r="I539" i="10"/>
  <c r="I538" i="10"/>
  <c r="I537" i="10"/>
  <c r="I536" i="10"/>
  <c r="I535" i="10"/>
  <c r="I534" i="10"/>
  <c r="I533" i="10"/>
  <c r="I532" i="10"/>
  <c r="I531" i="10"/>
  <c r="I530" i="10"/>
  <c r="I529" i="10"/>
  <c r="I528" i="10"/>
  <c r="I527" i="10"/>
  <c r="I526" i="10"/>
  <c r="I525" i="10"/>
  <c r="I524" i="10"/>
  <c r="I523" i="10"/>
  <c r="I522" i="10"/>
  <c r="I521" i="10"/>
  <c r="I520" i="10"/>
  <c r="I519" i="10"/>
  <c r="I518" i="10"/>
  <c r="I517" i="10"/>
  <c r="I516" i="10"/>
  <c r="I515" i="10"/>
  <c r="I514" i="10"/>
  <c r="I513" i="10"/>
  <c r="I512" i="10"/>
  <c r="I511" i="10"/>
  <c r="I510" i="10"/>
  <c r="I509" i="10"/>
  <c r="I508" i="10"/>
  <c r="I507" i="10"/>
  <c r="I506" i="10"/>
  <c r="I505" i="10"/>
  <c r="I504" i="10"/>
  <c r="I503" i="10"/>
  <c r="I502" i="10"/>
  <c r="I501" i="10"/>
  <c r="I500" i="10"/>
  <c r="I499" i="10"/>
  <c r="I498" i="10"/>
  <c r="I497" i="10"/>
  <c r="I496" i="10"/>
  <c r="I495" i="10"/>
  <c r="I494" i="10"/>
  <c r="I493" i="10"/>
  <c r="I492" i="10"/>
  <c r="I491" i="10"/>
  <c r="I490" i="10"/>
  <c r="I489" i="10"/>
  <c r="I488" i="10"/>
  <c r="I487" i="10"/>
  <c r="I486" i="10"/>
  <c r="I485" i="10"/>
  <c r="I484" i="10"/>
  <c r="I483" i="10"/>
  <c r="I482" i="10"/>
  <c r="I481" i="10"/>
  <c r="I480" i="10"/>
  <c r="I479" i="10"/>
  <c r="I478" i="10"/>
  <c r="I477" i="10"/>
  <c r="I476" i="10"/>
  <c r="I475" i="10"/>
  <c r="I474" i="10"/>
  <c r="I473" i="10"/>
  <c r="I472" i="10"/>
  <c r="I471" i="10"/>
  <c r="I470" i="10"/>
  <c r="I469" i="10"/>
  <c r="I468" i="10"/>
  <c r="I467" i="10"/>
  <c r="I466" i="10"/>
  <c r="I465" i="10"/>
  <c r="I464" i="10"/>
  <c r="I463" i="10"/>
  <c r="I462" i="10"/>
  <c r="I461" i="10"/>
  <c r="I460" i="10"/>
  <c r="I459" i="10"/>
  <c r="I458" i="10"/>
  <c r="I457" i="10"/>
  <c r="I456" i="10"/>
  <c r="I455" i="10"/>
  <c r="I454" i="10"/>
  <c r="I453" i="10"/>
  <c r="I452" i="10"/>
  <c r="I451" i="10"/>
  <c r="I450" i="10"/>
  <c r="I449" i="10"/>
  <c r="I448" i="10"/>
  <c r="I447" i="10"/>
  <c r="I446" i="10"/>
  <c r="I445" i="10"/>
  <c r="I444" i="10"/>
  <c r="I443" i="10"/>
  <c r="I442" i="10"/>
  <c r="I441" i="10"/>
  <c r="I440" i="10"/>
  <c r="I439" i="10"/>
  <c r="I438" i="10"/>
  <c r="I437" i="10"/>
  <c r="I436" i="10"/>
  <c r="I435" i="10"/>
  <c r="I434" i="10"/>
  <c r="I433" i="10"/>
  <c r="I432" i="10"/>
  <c r="I431" i="10"/>
  <c r="I430" i="10"/>
  <c r="I429" i="10"/>
  <c r="I428" i="10"/>
  <c r="I427" i="10"/>
  <c r="I426" i="10"/>
  <c r="I425" i="10"/>
  <c r="I424" i="10"/>
  <c r="I423" i="10"/>
  <c r="I422" i="10"/>
  <c r="I421" i="10"/>
  <c r="I420" i="10"/>
  <c r="I419" i="10"/>
  <c r="I418" i="10"/>
  <c r="I417" i="10"/>
  <c r="I416" i="10"/>
  <c r="I415" i="10"/>
  <c r="I414" i="10"/>
  <c r="I413" i="10"/>
  <c r="I412" i="10"/>
  <c r="I411" i="10"/>
  <c r="I410" i="10"/>
  <c r="I409" i="10"/>
  <c r="I408" i="10"/>
  <c r="I407" i="10"/>
  <c r="I406" i="10"/>
  <c r="I405" i="10"/>
  <c r="I404" i="10"/>
  <c r="I403" i="10"/>
  <c r="I402" i="10"/>
  <c r="I401" i="10"/>
  <c r="I400" i="10"/>
  <c r="I399" i="10"/>
  <c r="I398" i="10"/>
  <c r="I397" i="10"/>
  <c r="I396" i="10"/>
  <c r="I395" i="10"/>
  <c r="I394" i="10"/>
  <c r="I393" i="10"/>
  <c r="I392" i="10"/>
  <c r="I391" i="10"/>
  <c r="I390" i="10"/>
  <c r="I389" i="10"/>
  <c r="I388" i="10"/>
  <c r="I387" i="10"/>
  <c r="I386" i="10"/>
  <c r="I385" i="10"/>
  <c r="I384" i="10"/>
  <c r="I383" i="10"/>
  <c r="I382" i="10"/>
  <c r="I381" i="10"/>
  <c r="I380" i="10"/>
  <c r="I379" i="10"/>
  <c r="I378" i="10"/>
  <c r="I377" i="10"/>
  <c r="I376" i="10"/>
  <c r="I375" i="10"/>
  <c r="I374" i="10"/>
  <c r="I373" i="10"/>
  <c r="I372" i="10"/>
  <c r="I371" i="10"/>
  <c r="I370" i="10"/>
  <c r="I369" i="10"/>
  <c r="I368" i="10"/>
  <c r="I367" i="10"/>
  <c r="I366" i="10"/>
  <c r="I365" i="10"/>
  <c r="I364" i="10"/>
  <c r="I363" i="10"/>
  <c r="I362" i="10"/>
  <c r="I361" i="10"/>
  <c r="I360" i="10"/>
  <c r="I359" i="10"/>
  <c r="I358" i="10"/>
  <c r="I357" i="10"/>
  <c r="I356" i="10"/>
  <c r="I355" i="10"/>
  <c r="I354" i="10"/>
  <c r="I353" i="10"/>
  <c r="I352" i="10"/>
  <c r="I351" i="10"/>
  <c r="I350" i="10"/>
  <c r="I349" i="10"/>
  <c r="I348" i="10"/>
  <c r="I347" i="10"/>
  <c r="I346" i="10"/>
  <c r="I345" i="10"/>
  <c r="I344" i="10"/>
  <c r="I343" i="10"/>
  <c r="I342" i="10"/>
  <c r="I341" i="10"/>
  <c r="I340" i="10"/>
  <c r="I339" i="10"/>
  <c r="I338" i="10"/>
  <c r="I337" i="10"/>
  <c r="I336" i="10"/>
  <c r="I335" i="10"/>
  <c r="I334" i="10"/>
  <c r="I333" i="10"/>
  <c r="I332" i="10"/>
  <c r="I331" i="10"/>
  <c r="I330" i="10"/>
  <c r="I329" i="10"/>
  <c r="I328" i="10"/>
  <c r="I327" i="10"/>
  <c r="I326" i="10"/>
  <c r="I325" i="10"/>
  <c r="I324" i="10"/>
  <c r="I323" i="10"/>
  <c r="I322" i="10"/>
  <c r="I321" i="10"/>
  <c r="I320" i="10"/>
  <c r="I319" i="10"/>
  <c r="I318" i="10"/>
  <c r="I317" i="10"/>
  <c r="I316" i="10"/>
  <c r="I315" i="10"/>
  <c r="I314" i="10"/>
  <c r="I313" i="10"/>
  <c r="I312" i="10"/>
  <c r="I311" i="10"/>
  <c r="I310" i="10"/>
  <c r="I309" i="10"/>
  <c r="I308" i="10"/>
  <c r="I307" i="10"/>
  <c r="I306" i="10"/>
  <c r="I305" i="10"/>
  <c r="I304" i="10"/>
  <c r="I303" i="10"/>
  <c r="I302" i="10"/>
  <c r="I301" i="10"/>
  <c r="I300" i="10"/>
  <c r="I299" i="10"/>
  <c r="I298" i="10"/>
  <c r="I297" i="10"/>
  <c r="I296" i="10"/>
  <c r="I295" i="10"/>
  <c r="I294" i="10"/>
  <c r="I293" i="10"/>
  <c r="I292" i="10"/>
  <c r="I291" i="10"/>
  <c r="I290" i="10"/>
  <c r="I289" i="10"/>
  <c r="I288" i="10"/>
  <c r="I287" i="10"/>
  <c r="I286" i="10"/>
  <c r="I285" i="10"/>
  <c r="I284" i="10"/>
  <c r="I283" i="10"/>
  <c r="I282" i="10"/>
  <c r="I281" i="10"/>
  <c r="I280" i="10"/>
  <c r="I279" i="10"/>
  <c r="I278" i="10"/>
  <c r="I277" i="10"/>
  <c r="I276" i="10"/>
  <c r="I275" i="10"/>
  <c r="I274" i="10"/>
  <c r="I273" i="10"/>
  <c r="I272" i="10"/>
  <c r="I271" i="10"/>
  <c r="I270" i="10"/>
  <c r="I269" i="10"/>
  <c r="I268" i="10"/>
  <c r="I267" i="10"/>
  <c r="I266" i="10"/>
  <c r="I265" i="10"/>
  <c r="I264" i="10"/>
  <c r="I263" i="10"/>
  <c r="I262" i="10"/>
  <c r="I261" i="10"/>
  <c r="I260" i="10"/>
  <c r="I259" i="10"/>
  <c r="I258" i="10"/>
  <c r="I257" i="10"/>
  <c r="I256" i="10"/>
  <c r="I255" i="10"/>
  <c r="I254" i="10"/>
  <c r="I253" i="10"/>
  <c r="I252" i="10"/>
  <c r="I251" i="10"/>
  <c r="I250" i="10"/>
  <c r="I249" i="10"/>
  <c r="I248" i="10"/>
  <c r="I247" i="10"/>
  <c r="I246" i="10"/>
  <c r="I245" i="10"/>
  <c r="I244" i="10"/>
  <c r="I243" i="10"/>
  <c r="I242" i="10"/>
  <c r="I241" i="10"/>
  <c r="I240" i="10"/>
  <c r="I239" i="10"/>
  <c r="I238" i="10"/>
  <c r="I237" i="10"/>
  <c r="I236" i="10"/>
  <c r="I235" i="10"/>
  <c r="I234" i="10"/>
  <c r="I233" i="10"/>
  <c r="I232" i="10"/>
  <c r="I231" i="10"/>
  <c r="I230" i="10"/>
  <c r="I229" i="10"/>
  <c r="I228" i="10"/>
  <c r="I227" i="10"/>
  <c r="I226" i="10"/>
  <c r="I225" i="10"/>
  <c r="I224" i="10"/>
  <c r="I223" i="10"/>
  <c r="I222" i="10"/>
  <c r="I221" i="10"/>
  <c r="I220" i="10"/>
  <c r="I219" i="10"/>
  <c r="I218" i="10"/>
  <c r="I217" i="10"/>
  <c r="I216" i="10"/>
  <c r="I215" i="10"/>
  <c r="I214" i="10"/>
  <c r="I213" i="10"/>
  <c r="I212" i="10"/>
  <c r="I211" i="10"/>
  <c r="I210" i="10"/>
  <c r="I209" i="10"/>
  <c r="I208" i="10"/>
  <c r="I207" i="10"/>
  <c r="I206" i="10"/>
  <c r="I205" i="10"/>
  <c r="I204" i="10"/>
  <c r="I203" i="10"/>
  <c r="I202" i="10"/>
  <c r="I201" i="10"/>
  <c r="I200" i="10"/>
  <c r="I199" i="10"/>
  <c r="I198" i="10"/>
  <c r="I197" i="10"/>
  <c r="I196" i="10"/>
  <c r="I195" i="10"/>
  <c r="I194" i="10"/>
  <c r="I193" i="10"/>
  <c r="I192" i="10"/>
  <c r="I191" i="10"/>
  <c r="I190" i="10"/>
  <c r="I189" i="10"/>
  <c r="I188" i="10"/>
  <c r="I187" i="10"/>
  <c r="I186" i="10"/>
  <c r="I185" i="10"/>
  <c r="I184" i="10"/>
  <c r="I183" i="10"/>
  <c r="I182" i="10"/>
  <c r="I181" i="10"/>
  <c r="I180" i="10"/>
  <c r="I179" i="10"/>
  <c r="I178" i="10"/>
  <c r="I177" i="10"/>
  <c r="I176" i="10"/>
  <c r="I175" i="10"/>
  <c r="I174" i="10"/>
  <c r="I173" i="10"/>
  <c r="I172" i="10"/>
  <c r="I171" i="10"/>
  <c r="I170" i="10"/>
  <c r="I169" i="10"/>
  <c r="I168" i="10"/>
  <c r="I167" i="10"/>
  <c r="I166" i="10"/>
  <c r="I165" i="10"/>
  <c r="I164" i="10"/>
  <c r="I163" i="10"/>
  <c r="I162" i="10"/>
  <c r="I161" i="10"/>
  <c r="I160" i="10"/>
  <c r="I159" i="10"/>
  <c r="I158" i="10"/>
  <c r="I157" i="10"/>
  <c r="I156" i="10"/>
  <c r="I155" i="10"/>
  <c r="I154" i="10"/>
  <c r="I153" i="10"/>
  <c r="I152" i="10"/>
  <c r="I151" i="10"/>
  <c r="I150" i="10"/>
  <c r="I149" i="10"/>
  <c r="I148" i="10"/>
  <c r="I147" i="10"/>
  <c r="I146" i="10"/>
  <c r="I145" i="10"/>
  <c r="I144" i="10"/>
  <c r="I143" i="10"/>
  <c r="I142" i="10"/>
  <c r="I141" i="10"/>
  <c r="I140" i="10"/>
  <c r="I139" i="10"/>
  <c r="I138" i="10"/>
  <c r="I137" i="10"/>
  <c r="I136" i="10"/>
  <c r="I135" i="10"/>
  <c r="I134" i="10"/>
  <c r="I133" i="10"/>
  <c r="I132" i="10"/>
  <c r="I131" i="10"/>
  <c r="I130" i="10"/>
  <c r="I129" i="10"/>
  <c r="I128" i="10"/>
  <c r="I127" i="10"/>
  <c r="I126" i="10"/>
  <c r="I125" i="10"/>
  <c r="I124" i="10"/>
  <c r="I123" i="10"/>
  <c r="I122" i="10"/>
  <c r="I121" i="10"/>
  <c r="I120" i="10"/>
  <c r="I11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I72" i="10"/>
  <c r="I71" i="10"/>
  <c r="I70" i="10"/>
  <c r="I69" i="10"/>
  <c r="I68" i="10"/>
  <c r="I67" i="10"/>
  <c r="I66" i="10"/>
  <c r="I65" i="10"/>
  <c r="I64" i="10"/>
  <c r="I63" i="10"/>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I15" i="10"/>
  <c r="I14" i="10"/>
  <c r="I13" i="10"/>
  <c r="I12" i="10"/>
  <c r="I11" i="10"/>
  <c r="I10" i="10"/>
  <c r="I9" i="10"/>
  <c r="I8" i="10"/>
  <c r="I7" i="10"/>
  <c r="I6" i="10"/>
  <c r="I5" i="10"/>
  <c r="I4" i="10"/>
  <c r="I3" i="10"/>
  <c r="I2" i="10"/>
  <c r="I3841" i="9"/>
  <c r="I3840" i="9"/>
  <c r="I3839" i="9"/>
  <c r="I3838" i="9"/>
  <c r="I3837" i="9"/>
  <c r="I3836" i="9"/>
  <c r="I3835" i="9"/>
  <c r="I3834" i="9"/>
  <c r="I3833" i="9"/>
  <c r="I3832" i="9"/>
  <c r="I3831" i="9"/>
  <c r="I3830" i="9"/>
  <c r="I3829" i="9"/>
  <c r="I3828" i="9"/>
  <c r="I3827" i="9"/>
  <c r="I3826" i="9"/>
  <c r="I3825" i="9"/>
  <c r="I3824" i="9"/>
  <c r="I3823" i="9"/>
  <c r="I3822" i="9"/>
  <c r="I3821" i="9"/>
  <c r="I3820" i="9"/>
  <c r="I3819" i="9"/>
  <c r="I3818" i="9"/>
  <c r="I3817" i="9"/>
  <c r="I3816" i="9"/>
  <c r="I3815" i="9"/>
  <c r="I3814" i="9"/>
  <c r="I3813" i="9"/>
  <c r="I3812" i="9"/>
  <c r="I3811" i="9"/>
  <c r="I3810" i="9"/>
  <c r="I3809" i="9"/>
  <c r="I3808" i="9"/>
  <c r="I3807" i="9"/>
  <c r="I3806" i="9"/>
  <c r="I3805" i="9"/>
  <c r="I3804" i="9"/>
  <c r="I3803" i="9"/>
  <c r="I3802" i="9"/>
  <c r="I3801" i="9"/>
  <c r="I3800" i="9"/>
  <c r="I3799" i="9"/>
  <c r="I3798" i="9"/>
  <c r="I3797" i="9"/>
  <c r="I3796" i="9"/>
  <c r="I3795" i="9"/>
  <c r="I3794" i="9"/>
  <c r="I3793" i="9"/>
  <c r="I3792" i="9"/>
  <c r="I3791" i="9"/>
  <c r="I3790" i="9"/>
  <c r="I3789" i="9"/>
  <c r="I3788" i="9"/>
  <c r="I3787" i="9"/>
  <c r="I3786" i="9"/>
  <c r="I3785" i="9"/>
  <c r="I3784" i="9"/>
  <c r="I3783" i="9"/>
  <c r="I3782" i="9"/>
  <c r="I3781" i="9"/>
  <c r="I3780" i="9"/>
  <c r="I3779" i="9"/>
  <c r="I3778" i="9"/>
  <c r="I3777" i="9"/>
  <c r="I3776" i="9"/>
  <c r="I3775" i="9"/>
  <c r="I3774" i="9"/>
  <c r="I3773" i="9"/>
  <c r="I3772" i="9"/>
  <c r="I3771" i="9"/>
  <c r="I3770" i="9"/>
  <c r="I3769" i="9"/>
  <c r="I3768" i="9"/>
  <c r="I3767" i="9"/>
  <c r="I3766" i="9"/>
  <c r="I3765" i="9"/>
  <c r="I3764" i="9"/>
  <c r="I3763" i="9"/>
  <c r="I3762" i="9"/>
  <c r="I3761" i="9"/>
  <c r="I3760" i="9"/>
  <c r="I3759" i="9"/>
  <c r="I3758" i="9"/>
  <c r="I3757" i="9"/>
  <c r="I3756" i="9"/>
  <c r="I3755" i="9"/>
  <c r="I3754" i="9"/>
  <c r="I3753" i="9"/>
  <c r="I3752" i="9"/>
  <c r="I3751" i="9"/>
  <c r="I3750" i="9"/>
  <c r="I3749" i="9"/>
  <c r="I3748" i="9"/>
  <c r="I3747" i="9"/>
  <c r="I3746" i="9"/>
  <c r="I3745" i="9"/>
  <c r="I3744" i="9"/>
  <c r="I3743" i="9"/>
  <c r="I3742" i="9"/>
  <c r="I3741" i="9"/>
  <c r="I3740" i="9"/>
  <c r="I3739" i="9"/>
  <c r="I3738" i="9"/>
  <c r="I3737" i="9"/>
  <c r="I3736" i="9"/>
  <c r="I3735" i="9"/>
  <c r="I3734" i="9"/>
  <c r="I3733" i="9"/>
  <c r="I3732" i="9"/>
  <c r="I3731" i="9"/>
  <c r="I3730" i="9"/>
  <c r="I3729" i="9"/>
  <c r="I3728" i="9"/>
  <c r="I3727" i="9"/>
  <c r="I3726" i="9"/>
  <c r="I3725" i="9"/>
  <c r="I3724" i="9"/>
  <c r="I3723" i="9"/>
  <c r="I3722" i="9"/>
  <c r="I3721" i="9"/>
  <c r="I3720" i="9"/>
  <c r="I3719" i="9"/>
  <c r="I3718" i="9"/>
  <c r="I3717" i="9"/>
  <c r="I3716" i="9"/>
  <c r="I3715" i="9"/>
  <c r="I3714" i="9"/>
  <c r="I3713" i="9"/>
  <c r="I3712" i="9"/>
  <c r="I3711" i="9"/>
  <c r="I3710" i="9"/>
  <c r="I3709" i="9"/>
  <c r="I3708" i="9"/>
  <c r="I3707" i="9"/>
  <c r="I3706" i="9"/>
  <c r="I3705" i="9"/>
  <c r="I3704" i="9"/>
  <c r="I3703" i="9"/>
  <c r="I3702" i="9"/>
  <c r="I3701" i="9"/>
  <c r="I3700" i="9"/>
  <c r="I3699" i="9"/>
  <c r="I3698" i="9"/>
  <c r="I3697" i="9"/>
  <c r="I3696" i="9"/>
  <c r="I3695" i="9"/>
  <c r="I3694" i="9"/>
  <c r="I3693" i="9"/>
  <c r="I3692" i="9"/>
  <c r="I3691" i="9"/>
  <c r="I3690" i="9"/>
  <c r="I3689" i="9"/>
  <c r="I3688" i="9"/>
  <c r="I3687" i="9"/>
  <c r="I3686" i="9"/>
  <c r="I3685" i="9"/>
  <c r="I3684" i="9"/>
  <c r="I3683" i="9"/>
  <c r="I3682" i="9"/>
  <c r="I3681" i="9"/>
  <c r="I3680" i="9"/>
  <c r="I3679" i="9"/>
  <c r="I3678" i="9"/>
  <c r="I3677" i="9"/>
  <c r="I3676" i="9"/>
  <c r="I3675" i="9"/>
  <c r="I3674" i="9"/>
  <c r="I3673" i="9"/>
  <c r="I3672" i="9"/>
  <c r="I3671" i="9"/>
  <c r="I3670" i="9"/>
  <c r="I3669" i="9"/>
  <c r="I3668" i="9"/>
  <c r="I3667" i="9"/>
  <c r="I3666" i="9"/>
  <c r="I3665" i="9"/>
  <c r="I3664" i="9"/>
  <c r="I3663" i="9"/>
  <c r="I3662" i="9"/>
  <c r="I3661" i="9"/>
  <c r="I3660" i="9"/>
  <c r="I3659" i="9"/>
  <c r="I3658" i="9"/>
  <c r="I3657" i="9"/>
  <c r="I3656" i="9"/>
  <c r="I3655" i="9"/>
  <c r="I3654" i="9"/>
  <c r="I3653" i="9"/>
  <c r="I3652" i="9"/>
  <c r="I3651" i="9"/>
  <c r="I3650" i="9"/>
  <c r="I3649" i="9"/>
  <c r="I3648" i="9"/>
  <c r="I3647" i="9"/>
  <c r="I3646" i="9"/>
  <c r="I3645" i="9"/>
  <c r="I3644" i="9"/>
  <c r="I3643" i="9"/>
  <c r="I3642" i="9"/>
  <c r="I3641" i="9"/>
  <c r="I3640" i="9"/>
  <c r="I3639" i="9"/>
  <c r="I3638" i="9"/>
  <c r="I3637" i="9"/>
  <c r="I3636" i="9"/>
  <c r="I3635" i="9"/>
  <c r="I3634" i="9"/>
  <c r="I3633" i="9"/>
  <c r="I3632" i="9"/>
  <c r="I3631" i="9"/>
  <c r="I3630" i="9"/>
  <c r="I3629" i="9"/>
  <c r="I3628" i="9"/>
  <c r="I3627" i="9"/>
  <c r="I3626" i="9"/>
  <c r="I3625" i="9"/>
  <c r="I3624" i="9"/>
  <c r="I3623" i="9"/>
  <c r="I3622" i="9"/>
  <c r="I3621" i="9"/>
  <c r="I3620" i="9"/>
  <c r="I3619" i="9"/>
  <c r="I3618" i="9"/>
  <c r="I3617" i="9"/>
  <c r="I3616" i="9"/>
  <c r="I3615" i="9"/>
  <c r="I3614" i="9"/>
  <c r="I3613" i="9"/>
  <c r="I3612" i="9"/>
  <c r="I3611" i="9"/>
  <c r="I3610" i="9"/>
  <c r="I3609" i="9"/>
  <c r="I3608" i="9"/>
  <c r="I3607" i="9"/>
  <c r="I3606" i="9"/>
  <c r="I3605" i="9"/>
  <c r="I3604" i="9"/>
  <c r="I3603" i="9"/>
  <c r="I3602" i="9"/>
  <c r="I3601" i="9"/>
  <c r="I3600" i="9"/>
  <c r="I3599" i="9"/>
  <c r="I3598" i="9"/>
  <c r="I3597" i="9"/>
  <c r="I3596" i="9"/>
  <c r="I3595" i="9"/>
  <c r="I3594" i="9"/>
  <c r="I3593" i="9"/>
  <c r="I3592" i="9"/>
  <c r="I3591" i="9"/>
  <c r="I3590" i="9"/>
  <c r="I3589" i="9"/>
  <c r="I3588" i="9"/>
  <c r="I3587" i="9"/>
  <c r="I3586" i="9"/>
  <c r="I3585" i="9"/>
  <c r="I3584" i="9"/>
  <c r="I3583" i="9"/>
  <c r="I3582" i="9"/>
  <c r="I3581" i="9"/>
  <c r="I3580" i="9"/>
  <c r="I3579" i="9"/>
  <c r="I3578" i="9"/>
  <c r="I3577" i="9"/>
  <c r="I3576" i="9"/>
  <c r="I3575" i="9"/>
  <c r="I3574" i="9"/>
  <c r="I3573" i="9"/>
  <c r="I3572" i="9"/>
  <c r="I3571" i="9"/>
  <c r="I3570" i="9"/>
  <c r="I3569" i="9"/>
  <c r="I3568" i="9"/>
  <c r="I3567" i="9"/>
  <c r="I3566" i="9"/>
  <c r="I3565" i="9"/>
  <c r="I3564" i="9"/>
  <c r="I3563" i="9"/>
  <c r="I3562" i="9"/>
  <c r="I3561" i="9"/>
  <c r="I3560" i="9"/>
  <c r="I3559" i="9"/>
  <c r="I3558" i="9"/>
  <c r="I3557" i="9"/>
  <c r="I3556" i="9"/>
  <c r="I3555" i="9"/>
  <c r="I3554" i="9"/>
  <c r="I3553" i="9"/>
  <c r="I3552" i="9"/>
  <c r="I3551" i="9"/>
  <c r="I3550" i="9"/>
  <c r="I3549" i="9"/>
  <c r="I3548" i="9"/>
  <c r="I3547" i="9"/>
  <c r="I3546" i="9"/>
  <c r="I3545" i="9"/>
  <c r="I3544" i="9"/>
  <c r="I3543" i="9"/>
  <c r="I3542" i="9"/>
  <c r="I3541" i="9"/>
  <c r="I3540" i="9"/>
  <c r="I3539" i="9"/>
  <c r="I3538" i="9"/>
  <c r="I3537" i="9"/>
  <c r="I3536" i="9"/>
  <c r="I3535" i="9"/>
  <c r="I3534" i="9"/>
  <c r="I3533" i="9"/>
  <c r="I3532" i="9"/>
  <c r="I3531" i="9"/>
  <c r="I3530" i="9"/>
  <c r="I3529" i="9"/>
  <c r="I3528" i="9"/>
  <c r="I3527" i="9"/>
  <c r="I3526" i="9"/>
  <c r="I3525" i="9"/>
  <c r="I3524" i="9"/>
  <c r="I3523" i="9"/>
  <c r="I3522" i="9"/>
  <c r="I3521" i="9"/>
  <c r="I3520" i="9"/>
  <c r="I3519" i="9"/>
  <c r="I3518" i="9"/>
  <c r="I3517" i="9"/>
  <c r="I3516" i="9"/>
  <c r="I3515" i="9"/>
  <c r="I3514" i="9"/>
  <c r="I3513" i="9"/>
  <c r="I3512" i="9"/>
  <c r="I3511" i="9"/>
  <c r="I3510" i="9"/>
  <c r="I3509" i="9"/>
  <c r="I3508" i="9"/>
  <c r="I3507" i="9"/>
  <c r="I3506" i="9"/>
  <c r="I3505" i="9"/>
  <c r="I3504" i="9"/>
  <c r="I3503" i="9"/>
  <c r="I3502" i="9"/>
  <c r="I3501" i="9"/>
  <c r="I3500" i="9"/>
  <c r="I3499" i="9"/>
  <c r="I3498" i="9"/>
  <c r="I3497" i="9"/>
  <c r="I3496" i="9"/>
  <c r="I3495" i="9"/>
  <c r="I3494" i="9"/>
  <c r="I3493" i="9"/>
  <c r="I3492" i="9"/>
  <c r="I3491" i="9"/>
  <c r="I3490" i="9"/>
  <c r="I3489" i="9"/>
  <c r="I3488" i="9"/>
  <c r="I3487" i="9"/>
  <c r="I3486" i="9"/>
  <c r="I3485" i="9"/>
  <c r="I3484" i="9"/>
  <c r="I3483" i="9"/>
  <c r="I3482" i="9"/>
  <c r="I3481" i="9"/>
  <c r="I3480" i="9"/>
  <c r="I3479" i="9"/>
  <c r="I3478" i="9"/>
  <c r="I3477" i="9"/>
  <c r="I3476" i="9"/>
  <c r="I3475" i="9"/>
  <c r="I3474" i="9"/>
  <c r="I3473" i="9"/>
  <c r="I3472" i="9"/>
  <c r="I3471" i="9"/>
  <c r="I3470" i="9"/>
  <c r="I3469" i="9"/>
  <c r="I3468" i="9"/>
  <c r="I3467" i="9"/>
  <c r="I3466" i="9"/>
  <c r="I3465" i="9"/>
  <c r="I3464" i="9"/>
  <c r="I3463" i="9"/>
  <c r="I3462" i="9"/>
  <c r="I3461" i="9"/>
  <c r="I3460" i="9"/>
  <c r="I3459" i="9"/>
  <c r="I3458" i="9"/>
  <c r="I3457" i="9"/>
  <c r="I3456" i="9"/>
  <c r="I3455" i="9"/>
  <c r="I3454" i="9"/>
  <c r="I3453" i="9"/>
  <c r="I3452" i="9"/>
  <c r="I3451" i="9"/>
  <c r="I3450" i="9"/>
  <c r="I3449" i="9"/>
  <c r="I3448" i="9"/>
  <c r="I3447" i="9"/>
  <c r="I3446" i="9"/>
  <c r="I3445" i="9"/>
  <c r="I3444" i="9"/>
  <c r="I3443" i="9"/>
  <c r="I3442" i="9"/>
  <c r="I3441" i="9"/>
  <c r="I3440" i="9"/>
  <c r="I3439" i="9"/>
  <c r="I3438" i="9"/>
  <c r="I3437" i="9"/>
  <c r="I3436" i="9"/>
  <c r="I3435" i="9"/>
  <c r="I3434" i="9"/>
  <c r="I3433" i="9"/>
  <c r="I3432" i="9"/>
  <c r="I3431" i="9"/>
  <c r="I3430" i="9"/>
  <c r="I3429" i="9"/>
  <c r="I3428" i="9"/>
  <c r="I3427" i="9"/>
  <c r="I3426" i="9"/>
  <c r="I3425" i="9"/>
  <c r="I3424" i="9"/>
  <c r="I3423" i="9"/>
  <c r="I3422" i="9"/>
  <c r="I3421" i="9"/>
  <c r="I3420" i="9"/>
  <c r="I3419" i="9"/>
  <c r="I3418" i="9"/>
  <c r="I3417" i="9"/>
  <c r="I3416" i="9"/>
  <c r="I3415" i="9"/>
  <c r="I3414" i="9"/>
  <c r="I3413" i="9"/>
  <c r="I3412" i="9"/>
  <c r="I3411" i="9"/>
  <c r="I3410" i="9"/>
  <c r="I3409" i="9"/>
  <c r="I3408" i="9"/>
  <c r="I3407" i="9"/>
  <c r="I3406" i="9"/>
  <c r="I3405" i="9"/>
  <c r="I3404" i="9"/>
  <c r="I3403" i="9"/>
  <c r="I3402" i="9"/>
  <c r="I3401" i="9"/>
  <c r="I3400" i="9"/>
  <c r="I3399" i="9"/>
  <c r="I3398" i="9"/>
  <c r="I3397" i="9"/>
  <c r="I3396" i="9"/>
  <c r="I3395" i="9"/>
  <c r="I3394" i="9"/>
  <c r="I3393" i="9"/>
  <c r="I3392" i="9"/>
  <c r="I3391" i="9"/>
  <c r="I3390" i="9"/>
  <c r="I3389" i="9"/>
  <c r="I3388" i="9"/>
  <c r="I3387" i="9"/>
  <c r="I3386" i="9"/>
  <c r="I3385" i="9"/>
  <c r="I3384" i="9"/>
  <c r="I3383" i="9"/>
  <c r="I3382" i="9"/>
  <c r="I3381" i="9"/>
  <c r="I3380" i="9"/>
  <c r="I3379" i="9"/>
  <c r="I3378" i="9"/>
  <c r="I3377" i="9"/>
  <c r="I3376" i="9"/>
  <c r="I3375" i="9"/>
  <c r="I3374" i="9"/>
  <c r="I3373" i="9"/>
  <c r="I3372" i="9"/>
  <c r="I3371" i="9"/>
  <c r="I3370" i="9"/>
  <c r="I3369" i="9"/>
  <c r="I3368" i="9"/>
  <c r="I3367" i="9"/>
  <c r="I3366" i="9"/>
  <c r="I3365" i="9"/>
  <c r="I3364" i="9"/>
  <c r="I3363" i="9"/>
  <c r="I3362" i="9"/>
  <c r="I3361" i="9"/>
  <c r="I3360" i="9"/>
  <c r="I3359" i="9"/>
  <c r="I3358" i="9"/>
  <c r="I3357" i="9"/>
  <c r="I3356" i="9"/>
  <c r="I3355" i="9"/>
  <c r="I3354" i="9"/>
  <c r="I3353" i="9"/>
  <c r="I3352" i="9"/>
  <c r="I3351" i="9"/>
  <c r="I3350" i="9"/>
  <c r="I3349" i="9"/>
  <c r="I3348" i="9"/>
  <c r="I3347" i="9"/>
  <c r="I3346" i="9"/>
  <c r="I3345" i="9"/>
  <c r="I3344" i="9"/>
  <c r="I3343" i="9"/>
  <c r="I3342" i="9"/>
  <c r="I3341" i="9"/>
  <c r="I3340" i="9"/>
  <c r="I3339" i="9"/>
  <c r="I3338" i="9"/>
  <c r="I3337" i="9"/>
  <c r="I3336" i="9"/>
  <c r="I3335" i="9"/>
  <c r="I3334" i="9"/>
  <c r="I3333" i="9"/>
  <c r="I3332" i="9"/>
  <c r="I3331" i="9"/>
  <c r="I3330" i="9"/>
  <c r="I3329" i="9"/>
  <c r="I3328" i="9"/>
  <c r="I3327" i="9"/>
  <c r="I3326" i="9"/>
  <c r="I3325" i="9"/>
  <c r="I3324" i="9"/>
  <c r="I3323" i="9"/>
  <c r="I3322" i="9"/>
  <c r="I3321" i="9"/>
  <c r="I3320" i="9"/>
  <c r="I3319" i="9"/>
  <c r="I3318" i="9"/>
  <c r="I3317" i="9"/>
  <c r="I3316" i="9"/>
  <c r="I3315" i="9"/>
  <c r="I3314" i="9"/>
  <c r="I3313" i="9"/>
  <c r="I3312" i="9"/>
  <c r="I3311" i="9"/>
  <c r="I3310" i="9"/>
  <c r="I3309" i="9"/>
  <c r="I3308" i="9"/>
  <c r="I3307" i="9"/>
  <c r="I3306" i="9"/>
  <c r="I3305" i="9"/>
  <c r="I3304" i="9"/>
  <c r="I3303" i="9"/>
  <c r="I3302" i="9"/>
  <c r="I3301" i="9"/>
  <c r="I3300" i="9"/>
  <c r="I3299" i="9"/>
  <c r="I3298" i="9"/>
  <c r="I3297" i="9"/>
  <c r="I3296" i="9"/>
  <c r="I3295" i="9"/>
  <c r="I3294" i="9"/>
  <c r="I3293" i="9"/>
  <c r="I3292" i="9"/>
  <c r="I3291" i="9"/>
  <c r="I3290" i="9"/>
  <c r="I3289" i="9"/>
  <c r="I3288" i="9"/>
  <c r="I3287" i="9"/>
  <c r="I3286" i="9"/>
  <c r="I3285" i="9"/>
  <c r="I3284" i="9"/>
  <c r="I3283" i="9"/>
  <c r="I3282" i="9"/>
  <c r="I3281" i="9"/>
  <c r="I3280" i="9"/>
  <c r="I3279" i="9"/>
  <c r="I3278" i="9"/>
  <c r="I3277" i="9"/>
  <c r="I3276" i="9"/>
  <c r="I3275" i="9"/>
  <c r="I3274" i="9"/>
  <c r="I3273" i="9"/>
  <c r="I3272" i="9"/>
  <c r="I3271" i="9"/>
  <c r="I3270" i="9"/>
  <c r="I3269" i="9"/>
  <c r="I3268" i="9"/>
  <c r="I3267" i="9"/>
  <c r="I3266" i="9"/>
  <c r="I3265" i="9"/>
  <c r="I3264" i="9"/>
  <c r="I3263" i="9"/>
  <c r="I3262" i="9"/>
  <c r="I3261" i="9"/>
  <c r="I3260" i="9"/>
  <c r="I3259" i="9"/>
  <c r="I3258" i="9"/>
  <c r="I3257" i="9"/>
  <c r="I3256" i="9"/>
  <c r="I3255" i="9"/>
  <c r="I3254" i="9"/>
  <c r="I3253" i="9"/>
  <c r="I3252" i="9"/>
  <c r="I3251" i="9"/>
  <c r="I3250" i="9"/>
  <c r="I3249" i="9"/>
  <c r="I3248" i="9"/>
  <c r="I3247" i="9"/>
  <c r="I3246" i="9"/>
  <c r="I3245" i="9"/>
  <c r="I3244" i="9"/>
  <c r="I3243" i="9"/>
  <c r="I3242" i="9"/>
  <c r="I3241" i="9"/>
  <c r="I3240" i="9"/>
  <c r="I3239" i="9"/>
  <c r="I3238" i="9"/>
  <c r="I3237" i="9"/>
  <c r="I3236" i="9"/>
  <c r="I3235" i="9"/>
  <c r="I3234" i="9"/>
  <c r="I3233" i="9"/>
  <c r="I3232" i="9"/>
  <c r="I3231" i="9"/>
  <c r="I3230" i="9"/>
  <c r="I3229" i="9"/>
  <c r="I3228" i="9"/>
  <c r="I3227" i="9"/>
  <c r="I3226" i="9"/>
  <c r="I3225" i="9"/>
  <c r="I3224" i="9"/>
  <c r="I3223" i="9"/>
  <c r="I3222" i="9"/>
  <c r="I3221" i="9"/>
  <c r="I3220" i="9"/>
  <c r="I3219" i="9"/>
  <c r="I3218" i="9"/>
  <c r="I3217" i="9"/>
  <c r="I3216" i="9"/>
  <c r="I3215" i="9"/>
  <c r="I3214" i="9"/>
  <c r="I3213" i="9"/>
  <c r="I3212" i="9"/>
  <c r="I3211" i="9"/>
  <c r="I3210" i="9"/>
  <c r="I3209" i="9"/>
  <c r="I3208" i="9"/>
  <c r="I3207" i="9"/>
  <c r="I3206" i="9"/>
  <c r="I3205" i="9"/>
  <c r="I3204" i="9"/>
  <c r="I3203" i="9"/>
  <c r="I3202" i="9"/>
  <c r="I3201" i="9"/>
  <c r="I3200" i="9"/>
  <c r="I3199" i="9"/>
  <c r="I3198" i="9"/>
  <c r="I3197" i="9"/>
  <c r="I3196" i="9"/>
  <c r="I3195" i="9"/>
  <c r="I3194" i="9"/>
  <c r="I3193" i="9"/>
  <c r="I3192" i="9"/>
  <c r="I3191" i="9"/>
  <c r="I3190" i="9"/>
  <c r="I3189" i="9"/>
  <c r="I3188" i="9"/>
  <c r="I3187" i="9"/>
  <c r="I3186" i="9"/>
  <c r="I3185" i="9"/>
  <c r="I3184" i="9"/>
  <c r="I3183" i="9"/>
  <c r="I3182" i="9"/>
  <c r="I3181" i="9"/>
  <c r="I3180" i="9"/>
  <c r="I3179" i="9"/>
  <c r="I3178" i="9"/>
  <c r="I3177" i="9"/>
  <c r="I3176" i="9"/>
  <c r="I3175" i="9"/>
  <c r="I3174" i="9"/>
  <c r="I3173" i="9"/>
  <c r="I3172" i="9"/>
  <c r="I3171" i="9"/>
  <c r="I3170" i="9"/>
  <c r="I3169" i="9"/>
  <c r="I3168" i="9"/>
  <c r="I3167" i="9"/>
  <c r="I3166" i="9"/>
  <c r="I3165" i="9"/>
  <c r="I3164" i="9"/>
  <c r="I3163" i="9"/>
  <c r="I3162" i="9"/>
  <c r="I3161" i="9"/>
  <c r="I3160" i="9"/>
  <c r="I3159" i="9"/>
  <c r="I3158" i="9"/>
  <c r="I3157" i="9"/>
  <c r="I3156" i="9"/>
  <c r="I3155" i="9"/>
  <c r="I3154" i="9"/>
  <c r="I3153" i="9"/>
  <c r="I3152" i="9"/>
  <c r="I3151" i="9"/>
  <c r="I3150" i="9"/>
  <c r="I3149" i="9"/>
  <c r="I3148" i="9"/>
  <c r="I3147" i="9"/>
  <c r="I3146" i="9"/>
  <c r="I3145" i="9"/>
  <c r="I3144" i="9"/>
  <c r="I3143" i="9"/>
  <c r="I3142" i="9"/>
  <c r="I3141" i="9"/>
  <c r="I3140" i="9"/>
  <c r="I3139" i="9"/>
  <c r="I3138" i="9"/>
  <c r="I3137" i="9"/>
  <c r="I3136" i="9"/>
  <c r="I3135" i="9"/>
  <c r="I3134" i="9"/>
  <c r="I3133" i="9"/>
  <c r="I3132" i="9"/>
  <c r="I3131" i="9"/>
  <c r="I3130" i="9"/>
  <c r="I3129" i="9"/>
  <c r="I3128" i="9"/>
  <c r="I3127" i="9"/>
  <c r="I3126" i="9"/>
  <c r="I3125" i="9"/>
  <c r="I3124" i="9"/>
  <c r="I3123" i="9"/>
  <c r="I3122" i="9"/>
  <c r="I3121" i="9"/>
  <c r="I3120" i="9"/>
  <c r="I3119" i="9"/>
  <c r="I3118" i="9"/>
  <c r="I3117" i="9"/>
  <c r="I3116" i="9"/>
  <c r="I3115" i="9"/>
  <c r="I3114" i="9"/>
  <c r="I3113" i="9"/>
  <c r="I3112" i="9"/>
  <c r="I3111" i="9"/>
  <c r="I3110" i="9"/>
  <c r="I3109" i="9"/>
  <c r="I3108" i="9"/>
  <c r="I3107" i="9"/>
  <c r="I3106" i="9"/>
  <c r="I3105" i="9"/>
  <c r="I3104" i="9"/>
  <c r="I3103" i="9"/>
  <c r="I3102" i="9"/>
  <c r="I3101" i="9"/>
  <c r="I3100" i="9"/>
  <c r="I3099" i="9"/>
  <c r="I3098" i="9"/>
  <c r="I3097" i="9"/>
  <c r="I3096" i="9"/>
  <c r="I3095" i="9"/>
  <c r="I3094" i="9"/>
  <c r="I3093" i="9"/>
  <c r="I3092" i="9"/>
  <c r="I3091" i="9"/>
  <c r="I3090" i="9"/>
  <c r="I3089" i="9"/>
  <c r="I3088" i="9"/>
  <c r="I3087" i="9"/>
  <c r="I3086" i="9"/>
  <c r="I3085" i="9"/>
  <c r="I3084" i="9"/>
  <c r="I3083" i="9"/>
  <c r="I3082" i="9"/>
  <c r="I3081" i="9"/>
  <c r="I3080" i="9"/>
  <c r="I3079" i="9"/>
  <c r="I3078" i="9"/>
  <c r="I3077" i="9"/>
  <c r="I3076" i="9"/>
  <c r="I3075" i="9"/>
  <c r="I3074" i="9"/>
  <c r="I3073" i="9"/>
  <c r="I3072" i="9"/>
  <c r="I3071" i="9"/>
  <c r="I3070" i="9"/>
  <c r="I3069" i="9"/>
  <c r="I3068" i="9"/>
  <c r="I3067" i="9"/>
  <c r="I3066" i="9"/>
  <c r="I3065" i="9"/>
  <c r="I3064" i="9"/>
  <c r="I3063" i="9"/>
  <c r="I3062" i="9"/>
  <c r="I3061" i="9"/>
  <c r="I3060" i="9"/>
  <c r="I3059" i="9"/>
  <c r="I3058" i="9"/>
  <c r="I3057" i="9"/>
  <c r="I3056" i="9"/>
  <c r="I3055" i="9"/>
  <c r="I3054" i="9"/>
  <c r="I3053" i="9"/>
  <c r="I3052" i="9"/>
  <c r="I3051" i="9"/>
  <c r="I3050" i="9"/>
  <c r="I3049" i="9"/>
  <c r="I3048" i="9"/>
  <c r="I3047" i="9"/>
  <c r="I3046" i="9"/>
  <c r="I3045" i="9"/>
  <c r="I3044" i="9"/>
  <c r="I3043" i="9"/>
  <c r="I3042" i="9"/>
  <c r="I3041" i="9"/>
  <c r="I3040" i="9"/>
  <c r="I3039" i="9"/>
  <c r="I3038" i="9"/>
  <c r="I3037" i="9"/>
  <c r="I3036" i="9"/>
  <c r="I3035" i="9"/>
  <c r="I3034" i="9"/>
  <c r="I3033" i="9"/>
  <c r="I3032" i="9"/>
  <c r="I3031" i="9"/>
  <c r="I3030" i="9"/>
  <c r="I3029" i="9"/>
  <c r="I3028" i="9"/>
  <c r="I3027" i="9"/>
  <c r="I3026" i="9"/>
  <c r="I3025" i="9"/>
  <c r="I3024" i="9"/>
  <c r="I3023" i="9"/>
  <c r="I3022" i="9"/>
  <c r="I3021" i="9"/>
  <c r="I3020" i="9"/>
  <c r="I3019" i="9"/>
  <c r="I3018" i="9"/>
  <c r="I3017" i="9"/>
  <c r="I3016" i="9"/>
  <c r="I3015" i="9"/>
  <c r="I3014" i="9"/>
  <c r="I3013" i="9"/>
  <c r="I3012" i="9"/>
  <c r="I3011" i="9"/>
  <c r="I3010" i="9"/>
  <c r="I3009" i="9"/>
  <c r="I3008" i="9"/>
  <c r="I3007" i="9"/>
  <c r="I3006" i="9"/>
  <c r="I3005" i="9"/>
  <c r="I3004" i="9"/>
  <c r="I3003" i="9"/>
  <c r="I3002" i="9"/>
  <c r="I3001" i="9"/>
  <c r="I3000" i="9"/>
  <c r="I2999" i="9"/>
  <c r="I2998" i="9"/>
  <c r="I2997" i="9"/>
  <c r="I2996" i="9"/>
  <c r="I2995" i="9"/>
  <c r="I2994" i="9"/>
  <c r="I2993" i="9"/>
  <c r="I2992" i="9"/>
  <c r="I2991" i="9"/>
  <c r="I2990" i="9"/>
  <c r="I2989" i="9"/>
  <c r="I2988" i="9"/>
  <c r="I2987" i="9"/>
  <c r="I2986" i="9"/>
  <c r="I2985" i="9"/>
  <c r="I2984" i="9"/>
  <c r="I2983" i="9"/>
  <c r="I2982" i="9"/>
  <c r="I2981" i="9"/>
  <c r="I2980" i="9"/>
  <c r="I2979" i="9"/>
  <c r="I2978" i="9"/>
  <c r="I2977" i="9"/>
  <c r="I2976" i="9"/>
  <c r="I2975" i="9"/>
  <c r="I2974" i="9"/>
  <c r="I2973" i="9"/>
  <c r="I2972" i="9"/>
  <c r="I2971" i="9"/>
  <c r="I2970" i="9"/>
  <c r="I2969" i="9"/>
  <c r="I2968" i="9"/>
  <c r="I2967" i="9"/>
  <c r="I2966" i="9"/>
  <c r="I2965" i="9"/>
  <c r="I2964" i="9"/>
  <c r="I2963" i="9"/>
  <c r="I2962" i="9"/>
  <c r="I2961" i="9"/>
  <c r="I2960" i="9"/>
  <c r="I2959" i="9"/>
  <c r="I2958" i="9"/>
  <c r="I2957" i="9"/>
  <c r="I2956" i="9"/>
  <c r="I2955" i="9"/>
  <c r="I2954" i="9"/>
  <c r="I2953" i="9"/>
  <c r="I2952" i="9"/>
  <c r="I2951" i="9"/>
  <c r="I2950" i="9"/>
  <c r="I2949" i="9"/>
  <c r="I2948" i="9"/>
  <c r="I2947" i="9"/>
  <c r="I2946" i="9"/>
  <c r="I2945" i="9"/>
  <c r="I2944" i="9"/>
  <c r="I2943" i="9"/>
  <c r="I2942" i="9"/>
  <c r="I2941" i="9"/>
  <c r="I2940" i="9"/>
  <c r="I2939" i="9"/>
  <c r="I2938" i="9"/>
  <c r="I2937" i="9"/>
  <c r="I2936" i="9"/>
  <c r="I2935" i="9"/>
  <c r="I2934" i="9"/>
  <c r="I2933" i="9"/>
  <c r="I2932" i="9"/>
  <c r="I2931" i="9"/>
  <c r="I2930" i="9"/>
  <c r="I2929" i="9"/>
  <c r="I2928" i="9"/>
  <c r="I2927" i="9"/>
  <c r="I2926" i="9"/>
  <c r="I2925" i="9"/>
  <c r="I2924" i="9"/>
  <c r="I2923" i="9"/>
  <c r="I2922" i="9"/>
  <c r="I2921" i="9"/>
  <c r="I2920" i="9"/>
  <c r="I2919" i="9"/>
  <c r="I2918" i="9"/>
  <c r="I2917" i="9"/>
  <c r="I2916" i="9"/>
  <c r="I2915" i="9"/>
  <c r="I2914" i="9"/>
  <c r="I2913" i="9"/>
  <c r="I2912" i="9"/>
  <c r="I2911" i="9"/>
  <c r="I2910" i="9"/>
  <c r="I2909" i="9"/>
  <c r="I2908" i="9"/>
  <c r="I2907" i="9"/>
  <c r="I2906" i="9"/>
  <c r="I2905" i="9"/>
  <c r="I2904" i="9"/>
  <c r="I2903" i="9"/>
  <c r="I2902" i="9"/>
  <c r="I2901" i="9"/>
  <c r="I2900" i="9"/>
  <c r="I2899" i="9"/>
  <c r="I2898" i="9"/>
  <c r="I2897" i="9"/>
  <c r="I2896" i="9"/>
  <c r="I2895" i="9"/>
  <c r="I2894" i="9"/>
  <c r="I2893" i="9"/>
  <c r="I2892" i="9"/>
  <c r="I2891" i="9"/>
  <c r="I2890" i="9"/>
  <c r="I2889" i="9"/>
  <c r="I2888" i="9"/>
  <c r="I2887" i="9"/>
  <c r="I2886" i="9"/>
  <c r="I2885" i="9"/>
  <c r="I2884" i="9"/>
  <c r="I2883" i="9"/>
  <c r="I2882" i="9"/>
  <c r="I2881" i="9"/>
  <c r="I2880" i="9"/>
  <c r="I2879" i="9"/>
  <c r="I2878" i="9"/>
  <c r="I2877" i="9"/>
  <c r="I2876" i="9"/>
  <c r="I2875" i="9"/>
  <c r="I2874" i="9"/>
  <c r="I2873" i="9"/>
  <c r="I2872" i="9"/>
  <c r="I2871" i="9"/>
  <c r="I2870" i="9"/>
  <c r="I2869" i="9"/>
  <c r="I2868" i="9"/>
  <c r="I2867" i="9"/>
  <c r="I2866" i="9"/>
  <c r="I2865" i="9"/>
  <c r="I2864" i="9"/>
  <c r="I2863" i="9"/>
  <c r="I2862" i="9"/>
  <c r="I2861" i="9"/>
  <c r="I2860" i="9"/>
  <c r="I2859" i="9"/>
  <c r="I2858" i="9"/>
  <c r="I2857" i="9"/>
  <c r="I2856" i="9"/>
  <c r="I2855" i="9"/>
  <c r="I2854" i="9"/>
  <c r="I2853" i="9"/>
  <c r="I2852" i="9"/>
  <c r="I2851" i="9"/>
  <c r="I2850" i="9"/>
  <c r="I2849" i="9"/>
  <c r="I2848" i="9"/>
  <c r="I2847" i="9"/>
  <c r="I2846" i="9"/>
  <c r="I2845" i="9"/>
  <c r="I2844" i="9"/>
  <c r="I2843" i="9"/>
  <c r="I2842" i="9"/>
  <c r="I2841" i="9"/>
  <c r="I2840" i="9"/>
  <c r="I2839" i="9"/>
  <c r="I2838" i="9"/>
  <c r="I2837" i="9"/>
  <c r="I2836" i="9"/>
  <c r="I2835" i="9"/>
  <c r="I2834" i="9"/>
  <c r="I2833" i="9"/>
  <c r="I2832" i="9"/>
  <c r="I2831" i="9"/>
  <c r="I2830" i="9"/>
  <c r="I2829" i="9"/>
  <c r="I2828" i="9"/>
  <c r="I2827" i="9"/>
  <c r="I2826" i="9"/>
  <c r="I2825" i="9"/>
  <c r="I2824" i="9"/>
  <c r="I2823" i="9"/>
  <c r="I2822" i="9"/>
  <c r="I2821" i="9"/>
  <c r="I2820" i="9"/>
  <c r="I2819" i="9"/>
  <c r="I2818" i="9"/>
  <c r="I2817" i="9"/>
  <c r="I2816" i="9"/>
  <c r="I2815" i="9"/>
  <c r="I2814" i="9"/>
  <c r="I2813" i="9"/>
  <c r="I2812" i="9"/>
  <c r="I2811" i="9"/>
  <c r="I2810" i="9"/>
  <c r="I2809" i="9"/>
  <c r="I2808" i="9"/>
  <c r="I2807" i="9"/>
  <c r="I2806" i="9"/>
  <c r="I2805" i="9"/>
  <c r="I2804" i="9"/>
  <c r="I2803" i="9"/>
  <c r="I2802" i="9"/>
  <c r="I2801" i="9"/>
  <c r="I2800" i="9"/>
  <c r="I2799" i="9"/>
  <c r="I2798" i="9"/>
  <c r="I2797" i="9"/>
  <c r="I2796" i="9"/>
  <c r="I2795" i="9"/>
  <c r="I2794" i="9"/>
  <c r="I2793" i="9"/>
  <c r="I2792" i="9"/>
  <c r="I2791" i="9"/>
  <c r="I2790" i="9"/>
  <c r="I2789" i="9"/>
  <c r="I2788" i="9"/>
  <c r="I2787" i="9"/>
  <c r="I2786" i="9"/>
  <c r="I2785" i="9"/>
  <c r="I2784" i="9"/>
  <c r="I2783" i="9"/>
  <c r="I2782" i="9"/>
  <c r="I2781" i="9"/>
  <c r="I2780" i="9"/>
  <c r="I2779" i="9"/>
  <c r="I2778" i="9"/>
  <c r="I2777" i="9"/>
  <c r="I2776" i="9"/>
  <c r="I2775" i="9"/>
  <c r="I2774" i="9"/>
  <c r="I2773" i="9"/>
  <c r="I2772" i="9"/>
  <c r="I2771" i="9"/>
  <c r="I2770" i="9"/>
  <c r="I2769" i="9"/>
  <c r="I2768" i="9"/>
  <c r="I2767" i="9"/>
  <c r="I2766" i="9"/>
  <c r="I2765" i="9"/>
  <c r="I2764" i="9"/>
  <c r="I2763" i="9"/>
  <c r="I2762" i="9"/>
  <c r="I2761" i="9"/>
  <c r="I2760" i="9"/>
  <c r="I2759" i="9"/>
  <c r="I2758" i="9"/>
  <c r="I2757" i="9"/>
  <c r="I2756" i="9"/>
  <c r="I2755" i="9"/>
  <c r="I2754" i="9"/>
  <c r="I2753" i="9"/>
  <c r="I2752" i="9"/>
  <c r="I2751" i="9"/>
  <c r="I2750" i="9"/>
  <c r="I2749" i="9"/>
  <c r="I2748" i="9"/>
  <c r="I2747" i="9"/>
  <c r="I2746" i="9"/>
  <c r="I2745" i="9"/>
  <c r="I2744" i="9"/>
  <c r="I2743" i="9"/>
  <c r="I2742" i="9"/>
  <c r="I2741" i="9"/>
  <c r="I2740" i="9"/>
  <c r="I2739" i="9"/>
  <c r="I2738" i="9"/>
  <c r="I2737" i="9"/>
  <c r="I2736" i="9"/>
  <c r="I2735" i="9"/>
  <c r="I2734" i="9"/>
  <c r="I2733" i="9"/>
  <c r="I2732" i="9"/>
  <c r="I2731" i="9"/>
  <c r="I2730" i="9"/>
  <c r="I2729" i="9"/>
  <c r="I2728" i="9"/>
  <c r="I2727" i="9"/>
  <c r="I2726" i="9"/>
  <c r="I2725" i="9"/>
  <c r="I2724" i="9"/>
  <c r="I2723" i="9"/>
  <c r="I2722" i="9"/>
  <c r="I2721" i="9"/>
  <c r="I2720" i="9"/>
  <c r="I2719" i="9"/>
  <c r="I2718" i="9"/>
  <c r="I2717" i="9"/>
  <c r="I2716" i="9"/>
  <c r="I2715" i="9"/>
  <c r="I2714" i="9"/>
  <c r="I2713" i="9"/>
  <c r="I2712" i="9"/>
  <c r="I2711" i="9"/>
  <c r="I2710" i="9"/>
  <c r="I2709" i="9"/>
  <c r="I2708" i="9"/>
  <c r="I2707" i="9"/>
  <c r="I2706" i="9"/>
  <c r="I2705" i="9"/>
  <c r="I2704" i="9"/>
  <c r="I2703" i="9"/>
  <c r="I2702" i="9"/>
  <c r="I2701" i="9"/>
  <c r="I2700" i="9"/>
  <c r="I2699" i="9"/>
  <c r="I2698" i="9"/>
  <c r="I2697" i="9"/>
  <c r="I2696" i="9"/>
  <c r="I2695" i="9"/>
  <c r="I2694" i="9"/>
  <c r="I2693" i="9"/>
  <c r="I2692" i="9"/>
  <c r="I2691" i="9"/>
  <c r="I2690" i="9"/>
  <c r="I2689" i="9"/>
  <c r="I2688" i="9"/>
  <c r="I2687" i="9"/>
  <c r="I2686" i="9"/>
  <c r="I2685" i="9"/>
  <c r="I2684" i="9"/>
  <c r="I2683" i="9"/>
  <c r="I2682" i="9"/>
  <c r="I2681" i="9"/>
  <c r="I2680" i="9"/>
  <c r="I2679" i="9"/>
  <c r="I2678" i="9"/>
  <c r="I2677" i="9"/>
  <c r="I2676" i="9"/>
  <c r="I2675" i="9"/>
  <c r="I2674" i="9"/>
  <c r="I2673" i="9"/>
  <c r="I2672" i="9"/>
  <c r="I2671" i="9"/>
  <c r="I2670" i="9"/>
  <c r="I2669" i="9"/>
  <c r="I2668" i="9"/>
  <c r="I2667" i="9"/>
  <c r="I2666" i="9"/>
  <c r="I2665" i="9"/>
  <c r="I2664" i="9"/>
  <c r="I2663" i="9"/>
  <c r="I2662" i="9"/>
  <c r="I2661" i="9"/>
  <c r="I2660" i="9"/>
  <c r="I2659" i="9"/>
  <c r="I2658" i="9"/>
  <c r="I2657" i="9"/>
  <c r="I2656" i="9"/>
  <c r="I2655" i="9"/>
  <c r="I2654" i="9"/>
  <c r="I2653" i="9"/>
  <c r="I2652" i="9"/>
  <c r="I2651" i="9"/>
  <c r="I2650" i="9"/>
  <c r="I2649" i="9"/>
  <c r="I2648" i="9"/>
  <c r="I2647" i="9"/>
  <c r="I2646" i="9"/>
  <c r="I2645" i="9"/>
  <c r="I2644" i="9"/>
  <c r="I2643" i="9"/>
  <c r="I2642" i="9"/>
  <c r="I2641" i="9"/>
  <c r="I2640" i="9"/>
  <c r="I2639" i="9"/>
  <c r="I2638" i="9"/>
  <c r="I2637" i="9"/>
  <c r="I2636" i="9"/>
  <c r="I2635" i="9"/>
  <c r="I2634" i="9"/>
  <c r="I2633" i="9"/>
  <c r="I2632" i="9"/>
  <c r="I2631" i="9"/>
  <c r="I2630" i="9"/>
  <c r="I2629" i="9"/>
  <c r="I2628" i="9"/>
  <c r="I2627" i="9"/>
  <c r="I2626" i="9"/>
  <c r="I2625" i="9"/>
  <c r="I2624" i="9"/>
  <c r="I2623" i="9"/>
  <c r="I2622" i="9"/>
  <c r="I2621" i="9"/>
  <c r="I2620" i="9"/>
  <c r="I2619" i="9"/>
  <c r="I2618" i="9"/>
  <c r="I2617" i="9"/>
  <c r="I2616" i="9"/>
  <c r="I2615" i="9"/>
  <c r="I2614" i="9"/>
  <c r="I2613" i="9"/>
  <c r="I2612" i="9"/>
  <c r="I2611" i="9"/>
  <c r="I2610" i="9"/>
  <c r="I2609" i="9"/>
  <c r="I2608" i="9"/>
  <c r="I2607" i="9"/>
  <c r="I2606" i="9"/>
  <c r="I2605" i="9"/>
  <c r="I2604" i="9"/>
  <c r="I2603" i="9"/>
  <c r="I2602" i="9"/>
  <c r="I2601" i="9"/>
  <c r="I2600" i="9"/>
  <c r="I2599" i="9"/>
  <c r="I2598" i="9"/>
  <c r="I2597" i="9"/>
  <c r="I2596" i="9"/>
  <c r="I2595" i="9"/>
  <c r="I2594" i="9"/>
  <c r="I2593" i="9"/>
  <c r="I2592" i="9"/>
  <c r="I2591" i="9"/>
  <c r="I2590" i="9"/>
  <c r="I2589" i="9"/>
  <c r="I2588" i="9"/>
  <c r="I2587" i="9"/>
  <c r="I2586" i="9"/>
  <c r="I2585" i="9"/>
  <c r="I2584" i="9"/>
  <c r="I2583" i="9"/>
  <c r="I2582" i="9"/>
  <c r="I2581" i="9"/>
  <c r="I2580" i="9"/>
  <c r="I2579" i="9"/>
  <c r="I2578" i="9"/>
  <c r="I2577" i="9"/>
  <c r="I2576" i="9"/>
  <c r="I2575" i="9"/>
  <c r="I2574" i="9"/>
  <c r="I2573" i="9"/>
  <c r="I2572" i="9"/>
  <c r="I2571" i="9"/>
  <c r="I2570" i="9"/>
  <c r="I2569" i="9"/>
  <c r="I2568" i="9"/>
  <c r="I2567" i="9"/>
  <c r="I2566" i="9"/>
  <c r="I2565" i="9"/>
  <c r="I2564" i="9"/>
  <c r="I2563" i="9"/>
  <c r="I2562" i="9"/>
  <c r="I2561" i="9"/>
  <c r="I2560" i="9"/>
  <c r="I2559" i="9"/>
  <c r="I2558" i="9"/>
  <c r="I2557" i="9"/>
  <c r="I2556" i="9"/>
  <c r="I2555" i="9"/>
  <c r="I2554" i="9"/>
  <c r="I2553" i="9"/>
  <c r="I2552" i="9"/>
  <c r="I2551" i="9"/>
  <c r="I2550" i="9"/>
  <c r="I2549" i="9"/>
  <c r="I2548" i="9"/>
  <c r="I2547" i="9"/>
  <c r="I2546" i="9"/>
  <c r="I2545" i="9"/>
  <c r="I2544" i="9"/>
  <c r="I2543" i="9"/>
  <c r="I2542" i="9"/>
  <c r="I2541" i="9"/>
  <c r="I2540" i="9"/>
  <c r="I2539" i="9"/>
  <c r="I2538" i="9"/>
  <c r="I2537" i="9"/>
  <c r="I2536" i="9"/>
  <c r="I2535" i="9"/>
  <c r="I2534" i="9"/>
  <c r="I2533" i="9"/>
  <c r="I2532" i="9"/>
  <c r="I2531" i="9"/>
  <c r="I2530" i="9"/>
  <c r="I2529" i="9"/>
  <c r="I2528" i="9"/>
  <c r="I2527" i="9"/>
  <c r="I2526" i="9"/>
  <c r="I2525" i="9"/>
  <c r="I2524" i="9"/>
  <c r="I2523" i="9"/>
  <c r="I2522" i="9"/>
  <c r="I2521" i="9"/>
  <c r="I2520" i="9"/>
  <c r="I2519" i="9"/>
  <c r="I2518" i="9"/>
  <c r="I2517" i="9"/>
  <c r="I2516" i="9"/>
  <c r="I2515" i="9"/>
  <c r="I2514" i="9"/>
  <c r="I2513" i="9"/>
  <c r="I2512" i="9"/>
  <c r="I2511" i="9"/>
  <c r="I2510" i="9"/>
  <c r="I2509" i="9"/>
  <c r="I2508" i="9"/>
  <c r="I2507" i="9"/>
  <c r="I2506" i="9"/>
  <c r="I2505" i="9"/>
  <c r="I2504" i="9"/>
  <c r="I2503" i="9"/>
  <c r="I2502" i="9"/>
  <c r="I2501" i="9"/>
  <c r="I2500" i="9"/>
  <c r="I2499" i="9"/>
  <c r="I2498" i="9"/>
  <c r="I2497" i="9"/>
  <c r="I2496" i="9"/>
  <c r="I2495" i="9"/>
  <c r="I2494" i="9"/>
  <c r="I2493" i="9"/>
  <c r="I2492" i="9"/>
  <c r="I2491" i="9"/>
  <c r="I2490" i="9"/>
  <c r="I2489" i="9"/>
  <c r="I2488" i="9"/>
  <c r="I2487" i="9"/>
  <c r="I2486" i="9"/>
  <c r="I2485" i="9"/>
  <c r="I2484" i="9"/>
  <c r="I2483" i="9"/>
  <c r="I2482" i="9"/>
  <c r="I2481" i="9"/>
  <c r="I2480" i="9"/>
  <c r="I2479" i="9"/>
  <c r="I2478" i="9"/>
  <c r="I2477" i="9"/>
  <c r="I2476" i="9"/>
  <c r="I2475" i="9"/>
  <c r="I2474" i="9"/>
  <c r="I2473" i="9"/>
  <c r="I2472" i="9"/>
  <c r="I2471" i="9"/>
  <c r="I2470" i="9"/>
  <c r="I2469" i="9"/>
  <c r="I2468" i="9"/>
  <c r="I2467" i="9"/>
  <c r="I2466" i="9"/>
  <c r="I2465" i="9"/>
  <c r="I2464" i="9"/>
  <c r="I2463" i="9"/>
  <c r="I2462" i="9"/>
  <c r="I2461" i="9"/>
  <c r="I2460" i="9"/>
  <c r="I2459" i="9"/>
  <c r="I2458" i="9"/>
  <c r="I2457" i="9"/>
  <c r="I2456" i="9"/>
  <c r="I2455" i="9"/>
  <c r="I2454" i="9"/>
  <c r="I2453" i="9"/>
  <c r="I2452" i="9"/>
  <c r="I2451" i="9"/>
  <c r="I2450" i="9"/>
  <c r="I2449" i="9"/>
  <c r="I2448" i="9"/>
  <c r="I2447" i="9"/>
  <c r="I2446" i="9"/>
  <c r="I2445" i="9"/>
  <c r="I2444" i="9"/>
  <c r="I2443" i="9"/>
  <c r="I2442" i="9"/>
  <c r="I2441" i="9"/>
  <c r="I2440" i="9"/>
  <c r="I2439" i="9"/>
  <c r="I2438" i="9"/>
  <c r="I2437" i="9"/>
  <c r="I2436" i="9"/>
  <c r="I2435" i="9"/>
  <c r="I2434" i="9"/>
  <c r="I2433" i="9"/>
  <c r="I2432" i="9"/>
  <c r="I2431" i="9"/>
  <c r="I2430" i="9"/>
  <c r="I2429" i="9"/>
  <c r="I2428" i="9"/>
  <c r="I2427" i="9"/>
  <c r="I2426" i="9"/>
  <c r="I2425" i="9"/>
  <c r="I2424" i="9"/>
  <c r="I2423" i="9"/>
  <c r="I2422" i="9"/>
  <c r="I2421" i="9"/>
  <c r="I2420" i="9"/>
  <c r="I2419" i="9"/>
  <c r="I2418" i="9"/>
  <c r="I2417" i="9"/>
  <c r="I2416" i="9"/>
  <c r="I2415" i="9"/>
  <c r="I2414" i="9"/>
  <c r="I2413" i="9"/>
  <c r="I2412" i="9"/>
  <c r="I2411" i="9"/>
  <c r="I2410" i="9"/>
  <c r="I2409" i="9"/>
  <c r="I2408" i="9"/>
  <c r="I2407" i="9"/>
  <c r="I2406" i="9"/>
  <c r="I2405" i="9"/>
  <c r="I2404" i="9"/>
  <c r="I2403" i="9"/>
  <c r="I2402" i="9"/>
  <c r="I2401" i="9"/>
  <c r="I2400" i="9"/>
  <c r="I2399" i="9"/>
  <c r="I2398" i="9"/>
  <c r="I2397" i="9"/>
  <c r="I2396" i="9"/>
  <c r="I2395" i="9"/>
  <c r="I2394" i="9"/>
  <c r="I2393" i="9"/>
  <c r="I2392" i="9"/>
  <c r="I2391" i="9"/>
  <c r="I2390" i="9"/>
  <c r="I2389" i="9"/>
  <c r="I2388" i="9"/>
  <c r="I2387" i="9"/>
  <c r="I2386" i="9"/>
  <c r="I2385" i="9"/>
  <c r="I2384" i="9"/>
  <c r="I2383" i="9"/>
  <c r="I2382" i="9"/>
  <c r="I2381" i="9"/>
  <c r="I2380" i="9"/>
  <c r="I2379" i="9"/>
  <c r="I2378" i="9"/>
  <c r="I2377" i="9"/>
  <c r="I2376" i="9"/>
  <c r="I2375" i="9"/>
  <c r="I2374" i="9"/>
  <c r="I2373" i="9"/>
  <c r="I2372" i="9"/>
  <c r="I2371" i="9"/>
  <c r="I2370" i="9"/>
  <c r="I2369" i="9"/>
  <c r="I2368" i="9"/>
  <c r="I2367" i="9"/>
  <c r="I2366" i="9"/>
  <c r="I2365" i="9"/>
  <c r="I2364" i="9"/>
  <c r="I2363" i="9"/>
  <c r="I2362" i="9"/>
  <c r="I2361" i="9"/>
  <c r="I2360" i="9"/>
  <c r="I2359" i="9"/>
  <c r="I2358" i="9"/>
  <c r="I2357" i="9"/>
  <c r="I2356" i="9"/>
  <c r="I2355" i="9"/>
  <c r="I2354" i="9"/>
  <c r="I2353" i="9"/>
  <c r="I2352" i="9"/>
  <c r="I2351" i="9"/>
  <c r="I2350" i="9"/>
  <c r="I2349" i="9"/>
  <c r="I2348" i="9"/>
  <c r="I2347" i="9"/>
  <c r="I2346" i="9"/>
  <c r="I2345" i="9"/>
  <c r="I2344" i="9"/>
  <c r="I2343" i="9"/>
  <c r="I2342" i="9"/>
  <c r="I2341" i="9"/>
  <c r="I2340" i="9"/>
  <c r="I2339" i="9"/>
  <c r="I2338" i="9"/>
  <c r="I2337" i="9"/>
  <c r="I2336" i="9"/>
  <c r="I2335" i="9"/>
  <c r="I2334" i="9"/>
  <c r="I2333" i="9"/>
  <c r="I2332" i="9"/>
  <c r="I2331" i="9"/>
  <c r="I2330" i="9"/>
  <c r="I2329" i="9"/>
  <c r="I2328" i="9"/>
  <c r="I2327" i="9"/>
  <c r="I2326" i="9"/>
  <c r="I2325" i="9"/>
  <c r="I2324" i="9"/>
  <c r="I2323" i="9"/>
  <c r="I2322" i="9"/>
  <c r="I2321" i="9"/>
  <c r="I2320" i="9"/>
  <c r="I2319" i="9"/>
  <c r="I2318" i="9"/>
  <c r="I2317" i="9"/>
  <c r="I2316" i="9"/>
  <c r="I2315" i="9"/>
  <c r="I2314" i="9"/>
  <c r="I2313" i="9"/>
  <c r="I2312" i="9"/>
  <c r="I2311" i="9"/>
  <c r="I2310" i="9"/>
  <c r="I2309" i="9"/>
  <c r="I2308" i="9"/>
  <c r="I2307" i="9"/>
  <c r="I2306" i="9"/>
  <c r="I2305" i="9"/>
  <c r="I2304" i="9"/>
  <c r="I2303" i="9"/>
  <c r="I2302" i="9"/>
  <c r="I2301" i="9"/>
  <c r="I2300" i="9"/>
  <c r="I2299" i="9"/>
  <c r="I2298" i="9"/>
  <c r="I2297" i="9"/>
  <c r="I2296" i="9"/>
  <c r="I2295" i="9"/>
  <c r="I2294" i="9"/>
  <c r="I2293" i="9"/>
  <c r="I2292" i="9"/>
  <c r="I2291" i="9"/>
  <c r="I2290" i="9"/>
  <c r="I2289" i="9"/>
  <c r="I2288" i="9"/>
  <c r="I2287" i="9"/>
  <c r="I2286" i="9"/>
  <c r="I2285" i="9"/>
  <c r="I2284" i="9"/>
  <c r="I2283" i="9"/>
  <c r="I2282" i="9"/>
  <c r="I2281" i="9"/>
  <c r="I2280" i="9"/>
  <c r="I2279" i="9"/>
  <c r="I2278" i="9"/>
  <c r="I2277" i="9"/>
  <c r="I2276" i="9"/>
  <c r="I2275" i="9"/>
  <c r="I2274" i="9"/>
  <c r="I2273" i="9"/>
  <c r="I2272" i="9"/>
  <c r="I2271" i="9"/>
  <c r="I2270" i="9"/>
  <c r="I2269" i="9"/>
  <c r="I2268" i="9"/>
  <c r="I2267" i="9"/>
  <c r="I2266" i="9"/>
  <c r="I2265" i="9"/>
  <c r="I2264" i="9"/>
  <c r="I2263" i="9"/>
  <c r="I2262" i="9"/>
  <c r="I2261" i="9"/>
  <c r="I2260" i="9"/>
  <c r="I2259" i="9"/>
  <c r="I2258" i="9"/>
  <c r="I2257" i="9"/>
  <c r="I2256" i="9"/>
  <c r="I2255" i="9"/>
  <c r="I2254" i="9"/>
  <c r="I2253" i="9"/>
  <c r="I2252" i="9"/>
  <c r="I2251" i="9"/>
  <c r="I2250" i="9"/>
  <c r="I2249" i="9"/>
  <c r="I2248" i="9"/>
  <c r="I2247" i="9"/>
  <c r="I2246" i="9"/>
  <c r="I2245" i="9"/>
  <c r="I2244" i="9"/>
  <c r="I2243" i="9"/>
  <c r="I2242" i="9"/>
  <c r="I2241" i="9"/>
  <c r="I2240" i="9"/>
  <c r="I2239" i="9"/>
  <c r="I2238" i="9"/>
  <c r="I2237" i="9"/>
  <c r="I2236" i="9"/>
  <c r="I2235" i="9"/>
  <c r="I2234" i="9"/>
  <c r="I2233" i="9"/>
  <c r="I2232" i="9"/>
  <c r="I2231" i="9"/>
  <c r="I2230" i="9"/>
  <c r="I2229" i="9"/>
  <c r="I2228" i="9"/>
  <c r="I2227" i="9"/>
  <c r="I2226" i="9"/>
  <c r="I2225" i="9"/>
  <c r="I2224" i="9"/>
  <c r="I2223" i="9"/>
  <c r="I2222" i="9"/>
  <c r="I2221" i="9"/>
  <c r="I2220" i="9"/>
  <c r="I2219" i="9"/>
  <c r="I2218" i="9"/>
  <c r="I2217" i="9"/>
  <c r="I2216" i="9"/>
  <c r="I2215" i="9"/>
  <c r="I2214" i="9"/>
  <c r="I2213" i="9"/>
  <c r="I2212" i="9"/>
  <c r="I2211" i="9"/>
  <c r="I2210" i="9"/>
  <c r="I2209" i="9"/>
  <c r="I2208" i="9"/>
  <c r="I2207" i="9"/>
  <c r="I2206" i="9"/>
  <c r="I2205" i="9"/>
  <c r="I2204" i="9"/>
  <c r="I2203" i="9"/>
  <c r="I2202" i="9"/>
  <c r="I2201" i="9"/>
  <c r="I2200" i="9"/>
  <c r="I2199" i="9"/>
  <c r="I2198" i="9"/>
  <c r="I2197" i="9"/>
  <c r="I2196" i="9"/>
  <c r="I2195" i="9"/>
  <c r="I2194" i="9"/>
  <c r="I2193" i="9"/>
  <c r="I2192" i="9"/>
  <c r="I2191" i="9"/>
  <c r="I2190" i="9"/>
  <c r="I2189" i="9"/>
  <c r="I2188" i="9"/>
  <c r="I2187" i="9"/>
  <c r="I2186" i="9"/>
  <c r="I2185" i="9"/>
  <c r="I2184" i="9"/>
  <c r="I2183" i="9"/>
  <c r="I2182" i="9"/>
  <c r="I2181" i="9"/>
  <c r="I2180" i="9"/>
  <c r="I2179" i="9"/>
  <c r="I2178" i="9"/>
  <c r="I2177" i="9"/>
  <c r="I2176" i="9"/>
  <c r="I2175" i="9"/>
  <c r="I2174" i="9"/>
  <c r="I2173" i="9"/>
  <c r="I2172" i="9"/>
  <c r="I2171" i="9"/>
  <c r="I2170" i="9"/>
  <c r="I2169" i="9"/>
  <c r="I2168" i="9"/>
  <c r="I2167" i="9"/>
  <c r="I2166" i="9"/>
  <c r="I2165" i="9"/>
  <c r="I2164" i="9"/>
  <c r="I2163" i="9"/>
  <c r="I2162" i="9"/>
  <c r="I2161" i="9"/>
  <c r="I2160" i="9"/>
  <c r="I2159" i="9"/>
  <c r="I2158" i="9"/>
  <c r="I2157" i="9"/>
  <c r="I2156" i="9"/>
  <c r="I2155" i="9"/>
  <c r="I2154" i="9"/>
  <c r="I2153" i="9"/>
  <c r="I2152" i="9"/>
  <c r="I2151" i="9"/>
  <c r="I2150" i="9"/>
  <c r="I2149" i="9"/>
  <c r="I2148" i="9"/>
  <c r="I2147" i="9"/>
  <c r="I2146" i="9"/>
  <c r="I2145" i="9"/>
  <c r="I2144" i="9"/>
  <c r="I2143" i="9"/>
  <c r="I2142" i="9"/>
  <c r="I2141" i="9"/>
  <c r="I2140" i="9"/>
  <c r="I2139" i="9"/>
  <c r="I2138" i="9"/>
  <c r="I2137" i="9"/>
  <c r="I2136" i="9"/>
  <c r="I2135" i="9"/>
  <c r="I2134" i="9"/>
  <c r="I2133" i="9"/>
  <c r="I2132" i="9"/>
  <c r="I2131" i="9"/>
  <c r="I2130" i="9"/>
  <c r="I2129" i="9"/>
  <c r="I2128" i="9"/>
  <c r="I2127" i="9"/>
  <c r="I2126" i="9"/>
  <c r="I2125" i="9"/>
  <c r="I2124" i="9"/>
  <c r="I2123" i="9"/>
  <c r="I2122" i="9"/>
  <c r="I2121" i="9"/>
  <c r="I2120" i="9"/>
  <c r="I2119" i="9"/>
  <c r="I2118" i="9"/>
  <c r="I2117" i="9"/>
  <c r="I2116" i="9"/>
  <c r="I2115" i="9"/>
  <c r="I2114" i="9"/>
  <c r="I2113" i="9"/>
  <c r="I2112" i="9"/>
  <c r="I2111" i="9"/>
  <c r="I2110" i="9"/>
  <c r="I2109" i="9"/>
  <c r="I2108" i="9"/>
  <c r="I2107" i="9"/>
  <c r="I2106" i="9"/>
  <c r="I2105" i="9"/>
  <c r="I2104" i="9"/>
  <c r="I2103" i="9"/>
  <c r="I2102" i="9"/>
  <c r="I2101" i="9"/>
  <c r="I2100" i="9"/>
  <c r="I2099" i="9"/>
  <c r="I2098" i="9"/>
  <c r="I2097" i="9"/>
  <c r="I2096" i="9"/>
  <c r="I2095" i="9"/>
  <c r="I2094" i="9"/>
  <c r="I2093" i="9"/>
  <c r="I2092" i="9"/>
  <c r="I2091" i="9"/>
  <c r="I2090" i="9"/>
  <c r="I2089" i="9"/>
  <c r="I2088" i="9"/>
  <c r="I2087" i="9"/>
  <c r="I2086" i="9"/>
  <c r="I2085" i="9"/>
  <c r="I2084" i="9"/>
  <c r="I2083" i="9"/>
  <c r="I2082" i="9"/>
  <c r="I2081" i="9"/>
  <c r="I2080" i="9"/>
  <c r="I2079" i="9"/>
  <c r="I2078" i="9"/>
  <c r="I2077" i="9"/>
  <c r="I2076" i="9"/>
  <c r="I2075" i="9"/>
  <c r="I2074" i="9"/>
  <c r="I2073" i="9"/>
  <c r="I2072" i="9"/>
  <c r="I2071" i="9"/>
  <c r="I2070" i="9"/>
  <c r="I2069" i="9"/>
  <c r="I2068" i="9"/>
  <c r="I2067" i="9"/>
  <c r="I2066" i="9"/>
  <c r="I2065" i="9"/>
  <c r="I2064" i="9"/>
  <c r="I2063" i="9"/>
  <c r="I2062" i="9"/>
  <c r="I2061" i="9"/>
  <c r="I2060" i="9"/>
  <c r="I2059" i="9"/>
  <c r="I2058" i="9"/>
  <c r="I2057" i="9"/>
  <c r="I2056" i="9"/>
  <c r="I2055" i="9"/>
  <c r="I2054" i="9"/>
  <c r="I2053" i="9"/>
  <c r="I2052" i="9"/>
  <c r="I2051" i="9"/>
  <c r="I2050" i="9"/>
  <c r="I2049" i="9"/>
  <c r="I2048" i="9"/>
  <c r="I2047" i="9"/>
  <c r="I2046" i="9"/>
  <c r="I2045" i="9"/>
  <c r="I2044" i="9"/>
  <c r="I2043" i="9"/>
  <c r="I2042" i="9"/>
  <c r="I2041" i="9"/>
  <c r="I2040" i="9"/>
  <c r="I2039" i="9"/>
  <c r="I2038" i="9"/>
  <c r="I2037" i="9"/>
  <c r="I2036" i="9"/>
  <c r="I2035" i="9"/>
  <c r="I2034" i="9"/>
  <c r="I2033" i="9"/>
  <c r="I2032" i="9"/>
  <c r="I2031" i="9"/>
  <c r="I2030" i="9"/>
  <c r="I2029" i="9"/>
  <c r="I2028" i="9"/>
  <c r="I2027" i="9"/>
  <c r="I2026" i="9"/>
  <c r="I2025" i="9"/>
  <c r="I2024" i="9"/>
  <c r="I2023" i="9"/>
  <c r="I2022" i="9"/>
  <c r="I2021" i="9"/>
  <c r="I2020" i="9"/>
  <c r="I2019" i="9"/>
  <c r="I2018" i="9"/>
  <c r="I2017" i="9"/>
  <c r="I2016" i="9"/>
  <c r="I2015" i="9"/>
  <c r="I2014" i="9"/>
  <c r="I2013" i="9"/>
  <c r="I2012" i="9"/>
  <c r="I2011" i="9"/>
  <c r="I2010" i="9"/>
  <c r="I2009" i="9"/>
  <c r="I2008" i="9"/>
  <c r="I2007" i="9"/>
  <c r="I2006" i="9"/>
  <c r="I2005" i="9"/>
  <c r="I2004" i="9"/>
  <c r="I2003" i="9"/>
  <c r="I2002" i="9"/>
  <c r="I2001" i="9"/>
  <c r="I2000" i="9"/>
  <c r="I1999" i="9"/>
  <c r="I1998" i="9"/>
  <c r="I1997" i="9"/>
  <c r="I1996" i="9"/>
  <c r="I1995" i="9"/>
  <c r="I1994" i="9"/>
  <c r="I1993" i="9"/>
  <c r="I1992" i="9"/>
  <c r="I1991" i="9"/>
  <c r="I1990" i="9"/>
  <c r="I1989" i="9"/>
  <c r="I1988" i="9"/>
  <c r="I1987" i="9"/>
  <c r="I1986" i="9"/>
  <c r="I1985" i="9"/>
  <c r="I1984" i="9"/>
  <c r="I1983" i="9"/>
  <c r="I1982" i="9"/>
  <c r="I1981" i="9"/>
  <c r="I1980" i="9"/>
  <c r="I1979" i="9"/>
  <c r="I1978" i="9"/>
  <c r="I1977" i="9"/>
  <c r="I1976" i="9"/>
  <c r="I1975" i="9"/>
  <c r="I1974" i="9"/>
  <c r="I1973" i="9"/>
  <c r="I1972" i="9"/>
  <c r="I1971" i="9"/>
  <c r="I1970" i="9"/>
  <c r="I1969" i="9"/>
  <c r="I1968" i="9"/>
  <c r="I1967" i="9"/>
  <c r="I1966" i="9"/>
  <c r="I1965" i="9"/>
  <c r="I1964" i="9"/>
  <c r="I1963" i="9"/>
  <c r="I1962" i="9"/>
  <c r="I1961" i="9"/>
  <c r="I1960" i="9"/>
  <c r="I1959" i="9"/>
  <c r="I1958" i="9"/>
  <c r="I1957" i="9"/>
  <c r="I1956" i="9"/>
  <c r="I1955" i="9"/>
  <c r="I1954" i="9"/>
  <c r="I1953" i="9"/>
  <c r="I1952" i="9"/>
  <c r="I1951" i="9"/>
  <c r="I1950" i="9"/>
  <c r="I1949" i="9"/>
  <c r="I1948" i="9"/>
  <c r="I1947" i="9"/>
  <c r="I1946" i="9"/>
  <c r="I1945" i="9"/>
  <c r="I1944" i="9"/>
  <c r="I1943" i="9"/>
  <c r="I1942" i="9"/>
  <c r="I1941" i="9"/>
  <c r="I1940" i="9"/>
  <c r="I1939" i="9"/>
  <c r="I1938" i="9"/>
  <c r="I1937" i="9"/>
  <c r="I1936" i="9"/>
  <c r="I1935" i="9"/>
  <c r="I1934" i="9"/>
  <c r="I1933" i="9"/>
  <c r="I1932" i="9"/>
  <c r="I1931" i="9"/>
  <c r="I1930" i="9"/>
  <c r="I1929" i="9"/>
  <c r="I1928" i="9"/>
  <c r="I1927" i="9"/>
  <c r="I1926" i="9"/>
  <c r="I1925" i="9"/>
  <c r="I1924" i="9"/>
  <c r="I1923" i="9"/>
  <c r="I1922" i="9"/>
  <c r="I1921" i="9"/>
  <c r="I1920" i="9"/>
  <c r="I1919" i="9"/>
  <c r="I1918" i="9"/>
  <c r="I1917" i="9"/>
  <c r="I1916" i="9"/>
  <c r="I1915" i="9"/>
  <c r="I1914" i="9"/>
  <c r="I1913" i="9"/>
  <c r="I1912" i="9"/>
  <c r="I1911" i="9"/>
  <c r="I1910" i="9"/>
  <c r="I1909" i="9"/>
  <c r="I1908" i="9"/>
  <c r="I1907" i="9"/>
  <c r="I1906" i="9"/>
  <c r="I1905" i="9"/>
  <c r="I1904" i="9"/>
  <c r="I1903" i="9"/>
  <c r="I1902" i="9"/>
  <c r="I1901" i="9"/>
  <c r="I1900" i="9"/>
  <c r="I1899" i="9"/>
  <c r="I1898" i="9"/>
  <c r="I1897" i="9"/>
  <c r="I1896" i="9"/>
  <c r="I1895" i="9"/>
  <c r="I1894" i="9"/>
  <c r="I1893" i="9"/>
  <c r="I1892" i="9"/>
  <c r="I1891" i="9"/>
  <c r="I1890" i="9"/>
  <c r="I1889" i="9"/>
  <c r="I1888" i="9"/>
  <c r="I1887" i="9"/>
  <c r="I1886" i="9"/>
  <c r="I1885" i="9"/>
  <c r="I1884" i="9"/>
  <c r="I1883" i="9"/>
  <c r="I1882" i="9"/>
  <c r="I1881" i="9"/>
  <c r="I1880" i="9"/>
  <c r="I1879" i="9"/>
  <c r="I1878" i="9"/>
  <c r="I1877" i="9"/>
  <c r="I1876" i="9"/>
  <c r="I1875" i="9"/>
  <c r="I1874" i="9"/>
  <c r="I1873" i="9"/>
  <c r="I1872" i="9"/>
  <c r="I1871" i="9"/>
  <c r="I1870" i="9"/>
  <c r="I1869" i="9"/>
  <c r="I1868" i="9"/>
  <c r="I1867" i="9"/>
  <c r="I1866" i="9"/>
  <c r="I1865" i="9"/>
  <c r="I1864" i="9"/>
  <c r="I1863" i="9"/>
  <c r="I1862" i="9"/>
  <c r="I1861" i="9"/>
  <c r="I1860" i="9"/>
  <c r="I1859" i="9"/>
  <c r="I1858" i="9"/>
  <c r="I1857" i="9"/>
  <c r="I1856" i="9"/>
  <c r="I1855" i="9"/>
  <c r="I1854" i="9"/>
  <c r="I1853" i="9"/>
  <c r="I1852" i="9"/>
  <c r="I1851" i="9"/>
  <c r="I1850" i="9"/>
  <c r="I1849" i="9"/>
  <c r="I1848" i="9"/>
  <c r="I1847" i="9"/>
  <c r="I1846" i="9"/>
  <c r="I1845" i="9"/>
  <c r="I1844" i="9"/>
  <c r="I1843" i="9"/>
  <c r="I1842" i="9"/>
  <c r="I1841" i="9"/>
  <c r="I1840" i="9"/>
  <c r="I1839" i="9"/>
  <c r="I1838" i="9"/>
  <c r="I1837" i="9"/>
  <c r="I1836" i="9"/>
  <c r="I1835" i="9"/>
  <c r="I1834" i="9"/>
  <c r="I1833" i="9"/>
  <c r="I1832" i="9"/>
  <c r="I1831" i="9"/>
  <c r="I1830" i="9"/>
  <c r="I1829" i="9"/>
  <c r="I1828" i="9"/>
  <c r="I1827" i="9"/>
  <c r="I1826" i="9"/>
  <c r="I1825" i="9"/>
  <c r="I1824" i="9"/>
  <c r="I1823" i="9"/>
  <c r="I1822" i="9"/>
  <c r="I1821" i="9"/>
  <c r="I1820" i="9"/>
  <c r="I1819" i="9"/>
  <c r="I1818" i="9"/>
  <c r="I1817" i="9"/>
  <c r="I1816" i="9"/>
  <c r="I1815" i="9"/>
  <c r="I1814" i="9"/>
  <c r="I1813" i="9"/>
  <c r="I1812" i="9"/>
  <c r="I1811" i="9"/>
  <c r="I1810" i="9"/>
  <c r="I1809" i="9"/>
  <c r="I1808" i="9"/>
  <c r="I1807" i="9"/>
  <c r="I1806" i="9"/>
  <c r="I1805" i="9"/>
  <c r="I1804" i="9"/>
  <c r="I1803" i="9"/>
  <c r="I1802" i="9"/>
  <c r="I1801" i="9"/>
  <c r="I1800" i="9"/>
  <c r="I1799" i="9"/>
  <c r="I1798" i="9"/>
  <c r="I1797" i="9"/>
  <c r="I1796" i="9"/>
  <c r="I1795" i="9"/>
  <c r="I1794" i="9"/>
  <c r="I1793" i="9"/>
  <c r="I1792" i="9"/>
  <c r="I1791" i="9"/>
  <c r="I1790" i="9"/>
  <c r="I1789" i="9"/>
  <c r="I1788" i="9"/>
  <c r="I1787" i="9"/>
  <c r="I1786" i="9"/>
  <c r="I1785" i="9"/>
  <c r="I1784" i="9"/>
  <c r="I1783" i="9"/>
  <c r="I1782" i="9"/>
  <c r="I1781" i="9"/>
  <c r="I1780" i="9"/>
  <c r="I1779" i="9"/>
  <c r="I1778" i="9"/>
  <c r="I1777" i="9"/>
  <c r="I1776" i="9"/>
  <c r="I1775" i="9"/>
  <c r="I1774" i="9"/>
  <c r="I1773" i="9"/>
  <c r="I1772" i="9"/>
  <c r="I1771" i="9"/>
  <c r="I1770" i="9"/>
  <c r="I1769" i="9"/>
  <c r="I1768" i="9"/>
  <c r="I1767" i="9"/>
  <c r="I1766" i="9"/>
  <c r="I1765" i="9"/>
  <c r="I1764" i="9"/>
  <c r="I1763" i="9"/>
  <c r="I1762" i="9"/>
  <c r="I1761" i="9"/>
  <c r="I1760" i="9"/>
  <c r="I1759" i="9"/>
  <c r="I1758" i="9"/>
  <c r="I1757" i="9"/>
  <c r="I1756" i="9"/>
  <c r="I1755" i="9"/>
  <c r="I1754" i="9"/>
  <c r="I1753" i="9"/>
  <c r="I1752" i="9"/>
  <c r="I1751" i="9"/>
  <c r="I1750" i="9"/>
  <c r="I1749" i="9"/>
  <c r="I1748" i="9"/>
  <c r="I1747" i="9"/>
  <c r="I1746" i="9"/>
  <c r="I1745" i="9"/>
  <c r="I1744" i="9"/>
  <c r="I1743" i="9"/>
  <c r="I1742" i="9"/>
  <c r="I1741" i="9"/>
  <c r="I1740" i="9"/>
  <c r="I1739" i="9"/>
  <c r="I1738" i="9"/>
  <c r="I1737" i="9"/>
  <c r="I1736" i="9"/>
  <c r="I1735" i="9"/>
  <c r="I1734" i="9"/>
  <c r="I1733" i="9"/>
  <c r="I1732" i="9"/>
  <c r="I1731" i="9"/>
  <c r="I1730" i="9"/>
  <c r="I1729" i="9"/>
  <c r="I1728" i="9"/>
  <c r="I1727" i="9"/>
  <c r="I1726" i="9"/>
  <c r="I1725" i="9"/>
  <c r="I1724" i="9"/>
  <c r="I1723" i="9"/>
  <c r="I1722" i="9"/>
  <c r="I1721" i="9"/>
  <c r="I1720" i="9"/>
  <c r="I1719" i="9"/>
  <c r="I1718" i="9"/>
  <c r="I1717" i="9"/>
  <c r="I1716" i="9"/>
  <c r="I1715" i="9"/>
  <c r="I1714" i="9"/>
  <c r="I1713" i="9"/>
  <c r="I1712" i="9"/>
  <c r="I1711" i="9"/>
  <c r="I1710" i="9"/>
  <c r="I1709" i="9"/>
  <c r="I1708" i="9"/>
  <c r="I1707" i="9"/>
  <c r="I1706" i="9"/>
  <c r="I1705" i="9"/>
  <c r="I1704" i="9"/>
  <c r="I1703" i="9"/>
  <c r="I1702" i="9"/>
  <c r="I1701" i="9"/>
  <c r="I1700" i="9"/>
  <c r="I1699" i="9"/>
  <c r="I1698" i="9"/>
  <c r="I1697" i="9"/>
  <c r="I1696" i="9"/>
  <c r="I1695" i="9"/>
  <c r="I1694" i="9"/>
  <c r="I1693" i="9"/>
  <c r="I1692" i="9"/>
  <c r="I1691" i="9"/>
  <c r="I1690" i="9"/>
  <c r="I1689" i="9"/>
  <c r="I1688" i="9"/>
  <c r="I1687" i="9"/>
  <c r="I1686" i="9"/>
  <c r="I1685" i="9"/>
  <c r="I1684" i="9"/>
  <c r="I1683" i="9"/>
  <c r="I1682" i="9"/>
  <c r="I1681" i="9"/>
  <c r="I1680" i="9"/>
  <c r="I1679" i="9"/>
  <c r="I1678" i="9"/>
  <c r="I1677" i="9"/>
  <c r="I1676" i="9"/>
  <c r="I1675" i="9"/>
  <c r="I1674" i="9"/>
  <c r="I1673" i="9"/>
  <c r="I1672" i="9"/>
  <c r="I1671" i="9"/>
  <c r="I1670" i="9"/>
  <c r="I1669" i="9"/>
  <c r="I1668" i="9"/>
  <c r="I1667" i="9"/>
  <c r="I1666" i="9"/>
  <c r="I1665" i="9"/>
  <c r="I1664" i="9"/>
  <c r="I1663" i="9"/>
  <c r="I1662" i="9"/>
  <c r="I1661" i="9"/>
  <c r="I1660" i="9"/>
  <c r="I1659" i="9"/>
  <c r="I1658" i="9"/>
  <c r="I1657" i="9"/>
  <c r="I1656" i="9"/>
  <c r="I1655" i="9"/>
  <c r="I1654" i="9"/>
  <c r="I1653" i="9"/>
  <c r="I1652" i="9"/>
  <c r="I1651" i="9"/>
  <c r="I1650" i="9"/>
  <c r="I1649" i="9"/>
  <c r="I1648" i="9"/>
  <c r="I1647" i="9"/>
  <c r="I1646" i="9"/>
  <c r="I1645" i="9"/>
  <c r="I1644" i="9"/>
  <c r="I1643" i="9"/>
  <c r="I1642" i="9"/>
  <c r="I1641" i="9"/>
  <c r="I1640" i="9"/>
  <c r="I1639" i="9"/>
  <c r="I1638" i="9"/>
  <c r="I1637" i="9"/>
  <c r="I1636" i="9"/>
  <c r="I1635" i="9"/>
  <c r="I1634" i="9"/>
  <c r="I1633" i="9"/>
  <c r="I1632" i="9"/>
  <c r="I1631" i="9"/>
  <c r="I1630" i="9"/>
  <c r="I1629" i="9"/>
  <c r="I1628" i="9"/>
  <c r="I1627" i="9"/>
  <c r="I1626" i="9"/>
  <c r="I1625" i="9"/>
  <c r="I1624" i="9"/>
  <c r="I1623" i="9"/>
  <c r="I1622" i="9"/>
  <c r="I1621" i="9"/>
  <c r="I1620" i="9"/>
  <c r="I1619" i="9"/>
  <c r="I1618" i="9"/>
  <c r="I1617" i="9"/>
  <c r="I1616" i="9"/>
  <c r="I1615" i="9"/>
  <c r="I1614" i="9"/>
  <c r="I1613" i="9"/>
  <c r="I1612" i="9"/>
  <c r="I1611" i="9"/>
  <c r="I1610" i="9"/>
  <c r="I1609" i="9"/>
  <c r="I1608" i="9"/>
  <c r="I1607" i="9"/>
  <c r="I1606" i="9"/>
  <c r="I1605" i="9"/>
  <c r="I1604" i="9"/>
  <c r="I1603" i="9"/>
  <c r="I1602" i="9"/>
  <c r="I1601" i="9"/>
  <c r="I1600" i="9"/>
  <c r="I1599" i="9"/>
  <c r="I1598" i="9"/>
  <c r="I1597" i="9"/>
  <c r="I1596" i="9"/>
  <c r="I1595" i="9"/>
  <c r="I1594" i="9"/>
  <c r="I1593" i="9"/>
  <c r="I1592" i="9"/>
  <c r="I1591" i="9"/>
  <c r="I1590" i="9"/>
  <c r="I1589" i="9"/>
  <c r="I1588" i="9"/>
  <c r="I1587" i="9"/>
  <c r="I1586" i="9"/>
  <c r="I1585" i="9"/>
  <c r="I1584" i="9"/>
  <c r="I1583" i="9"/>
  <c r="I1582" i="9"/>
  <c r="I1581" i="9"/>
  <c r="I1580" i="9"/>
  <c r="I1579" i="9"/>
  <c r="I1578" i="9"/>
  <c r="I1577" i="9"/>
  <c r="I1576" i="9"/>
  <c r="I1575" i="9"/>
  <c r="I1574" i="9"/>
  <c r="I1573" i="9"/>
  <c r="I1572" i="9"/>
  <c r="I1571" i="9"/>
  <c r="I1570" i="9"/>
  <c r="I1569" i="9"/>
  <c r="I1568" i="9"/>
  <c r="I1567" i="9"/>
  <c r="I1566" i="9"/>
  <c r="I1565" i="9"/>
  <c r="I1564" i="9"/>
  <c r="I1563" i="9"/>
  <c r="I1562" i="9"/>
  <c r="I1561" i="9"/>
  <c r="I1560" i="9"/>
  <c r="I1559" i="9"/>
  <c r="I1558" i="9"/>
  <c r="I1557" i="9"/>
  <c r="I1556" i="9"/>
  <c r="I1555" i="9"/>
  <c r="I1554" i="9"/>
  <c r="I1553" i="9"/>
  <c r="I1552" i="9"/>
  <c r="I1551" i="9"/>
  <c r="I1550" i="9"/>
  <c r="I1549" i="9"/>
  <c r="I1548" i="9"/>
  <c r="I1547" i="9"/>
  <c r="I1546" i="9"/>
  <c r="I1545" i="9"/>
  <c r="I1544" i="9"/>
  <c r="I1543" i="9"/>
  <c r="I1542" i="9"/>
  <c r="I1541" i="9"/>
  <c r="I1540" i="9"/>
  <c r="I1539" i="9"/>
  <c r="I1538" i="9"/>
  <c r="I1537" i="9"/>
  <c r="I1536" i="9"/>
  <c r="I1535" i="9"/>
  <c r="I1534" i="9"/>
  <c r="I1533" i="9"/>
  <c r="I1532" i="9"/>
  <c r="I1531" i="9"/>
  <c r="I1530" i="9"/>
  <c r="I1529" i="9"/>
  <c r="I1528" i="9"/>
  <c r="I1527" i="9"/>
  <c r="I1526" i="9"/>
  <c r="I1525" i="9"/>
  <c r="I1524" i="9"/>
  <c r="I1523" i="9"/>
  <c r="I1522" i="9"/>
  <c r="I1521" i="9"/>
  <c r="I1520" i="9"/>
  <c r="I1519" i="9"/>
  <c r="I1518" i="9"/>
  <c r="I1517" i="9"/>
  <c r="I1516" i="9"/>
  <c r="I1515" i="9"/>
  <c r="I1514" i="9"/>
  <c r="I1513" i="9"/>
  <c r="I1512" i="9"/>
  <c r="I1511" i="9"/>
  <c r="I1510" i="9"/>
  <c r="I1509" i="9"/>
  <c r="I1508" i="9"/>
  <c r="I1507" i="9"/>
  <c r="I1506" i="9"/>
  <c r="I1505" i="9"/>
  <c r="I1504" i="9"/>
  <c r="I1503" i="9"/>
  <c r="I1502" i="9"/>
  <c r="I1501" i="9"/>
  <c r="I1500" i="9"/>
  <c r="I1499" i="9"/>
  <c r="I1498" i="9"/>
  <c r="I1497" i="9"/>
  <c r="I1496" i="9"/>
  <c r="I1495" i="9"/>
  <c r="I1494" i="9"/>
  <c r="I1493" i="9"/>
  <c r="I1492" i="9"/>
  <c r="I1491" i="9"/>
  <c r="I1490" i="9"/>
  <c r="I1489" i="9"/>
  <c r="I1488" i="9"/>
  <c r="I1487" i="9"/>
  <c r="I1486" i="9"/>
  <c r="I1485" i="9"/>
  <c r="I1484" i="9"/>
  <c r="I1483" i="9"/>
  <c r="I1482" i="9"/>
  <c r="I1481" i="9"/>
  <c r="I1480" i="9"/>
  <c r="I1479" i="9"/>
  <c r="I1478" i="9"/>
  <c r="I1477" i="9"/>
  <c r="I1476" i="9"/>
  <c r="I1475" i="9"/>
  <c r="I1474" i="9"/>
  <c r="I1473" i="9"/>
  <c r="I1472" i="9"/>
  <c r="I1471" i="9"/>
  <c r="I1470" i="9"/>
  <c r="I1469" i="9"/>
  <c r="I1468" i="9"/>
  <c r="I1467" i="9"/>
  <c r="I1466" i="9"/>
  <c r="I1465" i="9"/>
  <c r="I1464" i="9"/>
  <c r="I1463" i="9"/>
  <c r="I1462" i="9"/>
  <c r="I1461" i="9"/>
  <c r="I1460" i="9"/>
  <c r="I1459" i="9"/>
  <c r="I1458" i="9"/>
  <c r="I1457" i="9"/>
  <c r="I1456" i="9"/>
  <c r="I1455" i="9"/>
  <c r="I1454" i="9"/>
  <c r="I1453" i="9"/>
  <c r="I1452" i="9"/>
  <c r="I1451" i="9"/>
  <c r="I1450" i="9"/>
  <c r="I1449" i="9"/>
  <c r="I1448" i="9"/>
  <c r="I1447" i="9"/>
  <c r="I1446" i="9"/>
  <c r="I1445" i="9"/>
  <c r="I1444" i="9"/>
  <c r="I1443" i="9"/>
  <c r="I1442" i="9"/>
  <c r="I1441" i="9"/>
  <c r="I1440" i="9"/>
  <c r="I1439" i="9"/>
  <c r="I1438" i="9"/>
  <c r="I1437" i="9"/>
  <c r="I1436" i="9"/>
  <c r="I1435" i="9"/>
  <c r="I1434" i="9"/>
  <c r="I1433" i="9"/>
  <c r="I1432" i="9"/>
  <c r="I1431" i="9"/>
  <c r="I1430" i="9"/>
  <c r="I1429" i="9"/>
  <c r="I1428" i="9"/>
  <c r="I1427" i="9"/>
  <c r="I1426" i="9"/>
  <c r="I1425" i="9"/>
  <c r="I1424" i="9"/>
  <c r="I1423" i="9"/>
  <c r="I1422" i="9"/>
  <c r="I1421" i="9"/>
  <c r="I1420" i="9"/>
  <c r="I1419" i="9"/>
  <c r="I1418" i="9"/>
  <c r="I1417" i="9"/>
  <c r="I1416" i="9"/>
  <c r="I1415" i="9"/>
  <c r="I1414" i="9"/>
  <c r="I1413" i="9"/>
  <c r="I1412" i="9"/>
  <c r="I1411" i="9"/>
  <c r="I1410" i="9"/>
  <c r="I1409" i="9"/>
  <c r="I1408" i="9"/>
  <c r="I1407" i="9"/>
  <c r="I1406" i="9"/>
  <c r="I1405" i="9"/>
  <c r="I1404" i="9"/>
  <c r="I1403" i="9"/>
  <c r="I1402" i="9"/>
  <c r="I1401" i="9"/>
  <c r="I1400" i="9"/>
  <c r="I1399" i="9"/>
  <c r="I1398" i="9"/>
  <c r="I1397" i="9"/>
  <c r="I1396" i="9"/>
  <c r="I1395" i="9"/>
  <c r="I1394" i="9"/>
  <c r="I1393" i="9"/>
  <c r="I1392" i="9"/>
  <c r="I1391" i="9"/>
  <c r="I1390" i="9"/>
  <c r="I1389" i="9"/>
  <c r="I1388" i="9"/>
  <c r="I1387" i="9"/>
  <c r="I1386" i="9"/>
  <c r="I1385" i="9"/>
  <c r="I1384" i="9"/>
  <c r="I1383" i="9"/>
  <c r="I1382" i="9"/>
  <c r="I1381" i="9"/>
  <c r="I1380" i="9"/>
  <c r="I1379" i="9"/>
  <c r="I1378" i="9"/>
  <c r="I1377" i="9"/>
  <c r="I1376" i="9"/>
  <c r="I1375" i="9"/>
  <c r="I1374" i="9"/>
  <c r="I1373" i="9"/>
  <c r="I1372" i="9"/>
  <c r="I1371" i="9"/>
  <c r="I1370" i="9"/>
  <c r="I1369" i="9"/>
  <c r="I1368" i="9"/>
  <c r="I1367" i="9"/>
  <c r="I1366" i="9"/>
  <c r="I1365" i="9"/>
  <c r="I1364" i="9"/>
  <c r="I1363" i="9"/>
  <c r="I1362" i="9"/>
  <c r="I1361" i="9"/>
  <c r="I1360" i="9"/>
  <c r="I1359" i="9"/>
  <c r="I1358" i="9"/>
  <c r="I1357" i="9"/>
  <c r="I1356" i="9"/>
  <c r="I1355" i="9"/>
  <c r="I1354" i="9"/>
  <c r="I1353" i="9"/>
  <c r="I1352" i="9"/>
  <c r="I1351" i="9"/>
  <c r="I1350" i="9"/>
  <c r="I1349" i="9"/>
  <c r="I1348" i="9"/>
  <c r="I1347" i="9"/>
  <c r="I1346" i="9"/>
  <c r="I1345" i="9"/>
  <c r="I1344" i="9"/>
  <c r="I1343" i="9"/>
  <c r="I1342" i="9"/>
  <c r="I1341" i="9"/>
  <c r="I1340" i="9"/>
  <c r="I1339" i="9"/>
  <c r="I1338" i="9"/>
  <c r="I1337" i="9"/>
  <c r="I1336" i="9"/>
  <c r="I1335" i="9"/>
  <c r="I1334" i="9"/>
  <c r="I1333" i="9"/>
  <c r="I1332" i="9"/>
  <c r="I1331" i="9"/>
  <c r="I1330" i="9"/>
  <c r="I1329" i="9"/>
  <c r="I1328" i="9"/>
  <c r="I1327" i="9"/>
  <c r="I1326" i="9"/>
  <c r="I1325" i="9"/>
  <c r="I1324" i="9"/>
  <c r="I1323" i="9"/>
  <c r="I1322" i="9"/>
  <c r="I1321" i="9"/>
  <c r="I1320" i="9"/>
  <c r="I1319" i="9"/>
  <c r="I1318" i="9"/>
  <c r="I1317" i="9"/>
  <c r="I1316" i="9"/>
  <c r="I1315" i="9"/>
  <c r="I1314" i="9"/>
  <c r="I1313" i="9"/>
  <c r="I1312" i="9"/>
  <c r="I1311" i="9"/>
  <c r="I1310" i="9"/>
  <c r="I1309" i="9"/>
  <c r="I1308" i="9"/>
  <c r="I1307" i="9"/>
  <c r="I1306" i="9"/>
  <c r="I1305" i="9"/>
  <c r="I1304" i="9"/>
  <c r="I1303" i="9"/>
  <c r="I1302" i="9"/>
  <c r="I1301" i="9"/>
  <c r="I1300" i="9"/>
  <c r="I1299" i="9"/>
  <c r="I1298" i="9"/>
  <c r="I1297" i="9"/>
  <c r="I1296" i="9"/>
  <c r="I1295" i="9"/>
  <c r="I1294" i="9"/>
  <c r="I1293" i="9"/>
  <c r="I1292" i="9"/>
  <c r="I1291" i="9"/>
  <c r="I1290" i="9"/>
  <c r="I1289" i="9"/>
  <c r="I1288" i="9"/>
  <c r="I1287" i="9"/>
  <c r="I1286" i="9"/>
  <c r="I1285" i="9"/>
  <c r="I1284" i="9"/>
  <c r="I1283" i="9"/>
  <c r="I1282" i="9"/>
  <c r="I1281" i="9"/>
  <c r="I1280" i="9"/>
  <c r="I1279" i="9"/>
  <c r="I1278" i="9"/>
  <c r="I1277" i="9"/>
  <c r="I1276" i="9"/>
  <c r="I1275" i="9"/>
  <c r="I1274" i="9"/>
  <c r="I1273" i="9"/>
  <c r="I1272" i="9"/>
  <c r="I1271" i="9"/>
  <c r="I1270" i="9"/>
  <c r="I1269" i="9"/>
  <c r="I1268" i="9"/>
  <c r="I1267" i="9"/>
  <c r="I1266" i="9"/>
  <c r="I1265" i="9"/>
  <c r="I1264" i="9"/>
  <c r="I1263" i="9"/>
  <c r="I1262" i="9"/>
  <c r="I1261" i="9"/>
  <c r="I1260" i="9"/>
  <c r="I1259" i="9"/>
  <c r="I1258" i="9"/>
  <c r="I1257" i="9"/>
  <c r="I1256" i="9"/>
  <c r="I1255" i="9"/>
  <c r="I1254" i="9"/>
  <c r="I1253" i="9"/>
  <c r="I1252" i="9"/>
  <c r="I1251" i="9"/>
  <c r="I1250" i="9"/>
  <c r="I1249" i="9"/>
  <c r="I1248" i="9"/>
  <c r="I1247" i="9"/>
  <c r="I1246" i="9"/>
  <c r="I1245" i="9"/>
  <c r="I1244" i="9"/>
  <c r="I1243" i="9"/>
  <c r="I1242" i="9"/>
  <c r="I1241" i="9"/>
  <c r="I1240" i="9"/>
  <c r="I1239" i="9"/>
  <c r="I1238" i="9"/>
  <c r="I1237" i="9"/>
  <c r="I1236" i="9"/>
  <c r="I1235" i="9"/>
  <c r="I1234" i="9"/>
  <c r="I1233" i="9"/>
  <c r="I1232" i="9"/>
  <c r="I1231" i="9"/>
  <c r="I1230" i="9"/>
  <c r="I1229" i="9"/>
  <c r="I1228" i="9"/>
  <c r="I1227" i="9"/>
  <c r="I1226" i="9"/>
  <c r="I1225" i="9"/>
  <c r="I1224" i="9"/>
  <c r="I1223" i="9"/>
  <c r="I1222" i="9"/>
  <c r="I1221" i="9"/>
  <c r="I1220" i="9"/>
  <c r="I1219" i="9"/>
  <c r="I1218" i="9"/>
  <c r="I1217" i="9"/>
  <c r="I1216" i="9"/>
  <c r="I1215" i="9"/>
  <c r="I1214" i="9"/>
  <c r="I1213" i="9"/>
  <c r="I1212" i="9"/>
  <c r="I1211" i="9"/>
  <c r="I1210" i="9"/>
  <c r="I1209" i="9"/>
  <c r="I1208" i="9"/>
  <c r="I1207" i="9"/>
  <c r="I1206" i="9"/>
  <c r="I1205" i="9"/>
  <c r="I1204" i="9"/>
  <c r="I1203" i="9"/>
  <c r="I1202" i="9"/>
  <c r="I1201" i="9"/>
  <c r="I1200" i="9"/>
  <c r="I1199" i="9"/>
  <c r="I1198" i="9"/>
  <c r="I1197" i="9"/>
  <c r="I1196" i="9"/>
  <c r="I1195" i="9"/>
  <c r="I1194" i="9"/>
  <c r="I1193" i="9"/>
  <c r="I1192" i="9"/>
  <c r="I1191" i="9"/>
  <c r="I1190" i="9"/>
  <c r="I1189" i="9"/>
  <c r="I1188" i="9"/>
  <c r="I1187" i="9"/>
  <c r="I1186" i="9"/>
  <c r="I1185" i="9"/>
  <c r="I1184" i="9"/>
  <c r="I1183" i="9"/>
  <c r="I1182" i="9"/>
  <c r="I1181" i="9"/>
  <c r="I1180" i="9"/>
  <c r="I1179" i="9"/>
  <c r="I1178" i="9"/>
  <c r="I1177" i="9"/>
  <c r="I1176" i="9"/>
  <c r="I1175" i="9"/>
  <c r="I1174" i="9"/>
  <c r="I1173" i="9"/>
  <c r="I1172" i="9"/>
  <c r="I1171" i="9"/>
  <c r="I1170" i="9"/>
  <c r="I1169" i="9"/>
  <c r="I1168" i="9"/>
  <c r="I1167" i="9"/>
  <c r="I1166" i="9"/>
  <c r="I1165" i="9"/>
  <c r="I1164" i="9"/>
  <c r="I1163" i="9"/>
  <c r="I1162" i="9"/>
  <c r="I1161" i="9"/>
  <c r="I1160" i="9"/>
  <c r="I1159" i="9"/>
  <c r="I1158" i="9"/>
  <c r="I1157" i="9"/>
  <c r="I1156" i="9"/>
  <c r="I1155" i="9"/>
  <c r="I1154" i="9"/>
  <c r="I1153" i="9"/>
  <c r="I1152" i="9"/>
  <c r="I1151" i="9"/>
  <c r="I1150" i="9"/>
  <c r="I1149" i="9"/>
  <c r="I1148" i="9"/>
  <c r="I1147" i="9"/>
  <c r="I1146" i="9"/>
  <c r="I1145" i="9"/>
  <c r="I1144" i="9"/>
  <c r="I1143" i="9"/>
  <c r="I1142" i="9"/>
  <c r="I1141" i="9"/>
  <c r="I1140" i="9"/>
  <c r="I1139" i="9"/>
  <c r="I1138" i="9"/>
  <c r="I1137" i="9"/>
  <c r="I1136" i="9"/>
  <c r="I1135" i="9"/>
  <c r="I1134" i="9"/>
  <c r="I1133" i="9"/>
  <c r="I1132" i="9"/>
  <c r="I1131" i="9"/>
  <c r="I1130" i="9"/>
  <c r="I1129" i="9"/>
  <c r="I1128" i="9"/>
  <c r="I1127" i="9"/>
  <c r="I1126" i="9"/>
  <c r="I1125" i="9"/>
  <c r="I1124" i="9"/>
  <c r="I1123" i="9"/>
  <c r="I1122" i="9"/>
  <c r="I1121" i="9"/>
  <c r="I1120" i="9"/>
  <c r="I1119" i="9"/>
  <c r="I1118" i="9"/>
  <c r="I1117" i="9"/>
  <c r="I1116" i="9"/>
  <c r="I1115" i="9"/>
  <c r="I1114" i="9"/>
  <c r="I1113" i="9"/>
  <c r="I1112" i="9"/>
  <c r="I1111" i="9"/>
  <c r="I1110" i="9"/>
  <c r="I1109" i="9"/>
  <c r="I1108" i="9"/>
  <c r="I1107" i="9"/>
  <c r="I1106" i="9"/>
  <c r="I1105" i="9"/>
  <c r="I1104" i="9"/>
  <c r="I1103" i="9"/>
  <c r="I1102" i="9"/>
  <c r="I1101" i="9"/>
  <c r="I1100" i="9"/>
  <c r="I1099" i="9"/>
  <c r="I1098" i="9"/>
  <c r="I1097" i="9"/>
  <c r="I1096" i="9"/>
  <c r="I1095" i="9"/>
  <c r="I1094" i="9"/>
  <c r="I1093" i="9"/>
  <c r="I1092" i="9"/>
  <c r="I1091" i="9"/>
  <c r="I1090" i="9"/>
  <c r="I1089" i="9"/>
  <c r="I1088" i="9"/>
  <c r="I1087" i="9"/>
  <c r="I1086" i="9"/>
  <c r="I1085" i="9"/>
  <c r="I1084" i="9"/>
  <c r="I1083" i="9"/>
  <c r="I1082" i="9"/>
  <c r="I1081" i="9"/>
  <c r="I1080" i="9"/>
  <c r="I1079" i="9"/>
  <c r="I1078" i="9"/>
  <c r="I1077" i="9"/>
  <c r="I1076" i="9"/>
  <c r="I1075" i="9"/>
  <c r="I1074" i="9"/>
  <c r="I1073" i="9"/>
  <c r="I1072" i="9"/>
  <c r="I1071" i="9"/>
  <c r="I1070" i="9"/>
  <c r="I1069" i="9"/>
  <c r="I1068" i="9"/>
  <c r="I1067" i="9"/>
  <c r="I1066" i="9"/>
  <c r="I1065" i="9"/>
  <c r="I1064" i="9"/>
  <c r="I1063" i="9"/>
  <c r="I1062" i="9"/>
  <c r="I1061" i="9"/>
  <c r="I1060" i="9"/>
  <c r="I1059" i="9"/>
  <c r="I1058" i="9"/>
  <c r="I1057" i="9"/>
  <c r="I1056" i="9"/>
  <c r="I1055" i="9"/>
  <c r="I1054" i="9"/>
  <c r="I1053" i="9"/>
  <c r="I1052" i="9"/>
  <c r="I1051" i="9"/>
  <c r="I1050" i="9"/>
  <c r="I1049" i="9"/>
  <c r="I1048" i="9"/>
  <c r="I1047" i="9"/>
  <c r="I1046" i="9"/>
  <c r="I1045" i="9"/>
  <c r="I1044" i="9"/>
  <c r="I1043" i="9"/>
  <c r="I1042" i="9"/>
  <c r="I1041" i="9"/>
  <c r="I1040" i="9"/>
  <c r="I1039" i="9"/>
  <c r="I1038" i="9"/>
  <c r="I1037" i="9"/>
  <c r="I1036" i="9"/>
  <c r="I1035" i="9"/>
  <c r="I1034" i="9"/>
  <c r="I1033" i="9"/>
  <c r="I1032" i="9"/>
  <c r="I1031" i="9"/>
  <c r="I1030" i="9"/>
  <c r="I1029" i="9"/>
  <c r="I1028" i="9"/>
  <c r="I1027" i="9"/>
  <c r="I1026" i="9"/>
  <c r="I1025" i="9"/>
  <c r="I1024" i="9"/>
  <c r="I1023" i="9"/>
  <c r="I1022" i="9"/>
  <c r="I1021" i="9"/>
  <c r="I1020" i="9"/>
  <c r="I1019" i="9"/>
  <c r="I1018" i="9"/>
  <c r="I1017" i="9"/>
  <c r="I1016" i="9"/>
  <c r="I1015" i="9"/>
  <c r="I1014" i="9"/>
  <c r="I1013" i="9"/>
  <c r="I1012" i="9"/>
  <c r="I1011" i="9"/>
  <c r="I1010" i="9"/>
  <c r="I1009" i="9"/>
  <c r="I1008" i="9"/>
  <c r="I1007" i="9"/>
  <c r="I1006" i="9"/>
  <c r="I1005" i="9"/>
  <c r="I1004" i="9"/>
  <c r="I1003" i="9"/>
  <c r="I1002" i="9"/>
  <c r="I1001" i="9"/>
  <c r="I1000" i="9"/>
  <c r="I999" i="9"/>
  <c r="I998" i="9"/>
  <c r="I997" i="9"/>
  <c r="I996" i="9"/>
  <c r="I995" i="9"/>
  <c r="I994" i="9"/>
  <c r="I993" i="9"/>
  <c r="I992" i="9"/>
  <c r="I991" i="9"/>
  <c r="I990" i="9"/>
  <c r="I989" i="9"/>
  <c r="I988" i="9"/>
  <c r="I987" i="9"/>
  <c r="I986" i="9"/>
  <c r="I985" i="9"/>
  <c r="I984" i="9"/>
  <c r="I983" i="9"/>
  <c r="I982" i="9"/>
  <c r="I981" i="9"/>
  <c r="I980" i="9"/>
  <c r="I979" i="9"/>
  <c r="I978" i="9"/>
  <c r="I977" i="9"/>
  <c r="I976" i="9"/>
  <c r="I975" i="9"/>
  <c r="I974" i="9"/>
  <c r="I973" i="9"/>
  <c r="I972" i="9"/>
  <c r="I971" i="9"/>
  <c r="I970" i="9"/>
  <c r="I969" i="9"/>
  <c r="I968" i="9"/>
  <c r="I967" i="9"/>
  <c r="I966" i="9"/>
  <c r="I965" i="9"/>
  <c r="I964" i="9"/>
  <c r="I963" i="9"/>
  <c r="I962" i="9"/>
  <c r="I961" i="9"/>
  <c r="I960" i="9"/>
  <c r="I959" i="9"/>
  <c r="I958" i="9"/>
  <c r="I957" i="9"/>
  <c r="I956" i="9"/>
  <c r="I955" i="9"/>
  <c r="I954" i="9"/>
  <c r="I953" i="9"/>
  <c r="I952" i="9"/>
  <c r="I951" i="9"/>
  <c r="I950" i="9"/>
  <c r="I949" i="9"/>
  <c r="I948" i="9"/>
  <c r="I947" i="9"/>
  <c r="I946" i="9"/>
  <c r="I945" i="9"/>
  <c r="I944" i="9"/>
  <c r="I943" i="9"/>
  <c r="I942" i="9"/>
  <c r="I941" i="9"/>
  <c r="I940" i="9"/>
  <c r="I939" i="9"/>
  <c r="I938" i="9"/>
  <c r="I937" i="9"/>
  <c r="I936" i="9"/>
  <c r="I935" i="9"/>
  <c r="I934" i="9"/>
  <c r="I933" i="9"/>
  <c r="I932" i="9"/>
  <c r="I931" i="9"/>
  <c r="I930" i="9"/>
  <c r="I929" i="9"/>
  <c r="I928" i="9"/>
  <c r="I927" i="9"/>
  <c r="I926" i="9"/>
  <c r="I925" i="9"/>
  <c r="I924" i="9"/>
  <c r="I923" i="9"/>
  <c r="I922" i="9"/>
  <c r="I921" i="9"/>
  <c r="I920" i="9"/>
  <c r="I919" i="9"/>
  <c r="I918" i="9"/>
  <c r="I917" i="9"/>
  <c r="I916" i="9"/>
  <c r="I915" i="9"/>
  <c r="I914" i="9"/>
  <c r="I913" i="9"/>
  <c r="I912" i="9"/>
  <c r="I911" i="9"/>
  <c r="I910" i="9"/>
  <c r="I909" i="9"/>
  <c r="I908" i="9"/>
  <c r="I907" i="9"/>
  <c r="I906" i="9"/>
  <c r="I905" i="9"/>
  <c r="I904" i="9"/>
  <c r="I903" i="9"/>
  <c r="I902" i="9"/>
  <c r="I901" i="9"/>
  <c r="I900" i="9"/>
  <c r="I899" i="9"/>
  <c r="I898" i="9"/>
  <c r="I897" i="9"/>
  <c r="I896" i="9"/>
  <c r="I895" i="9"/>
  <c r="I894" i="9"/>
  <c r="I893" i="9"/>
  <c r="I892" i="9"/>
  <c r="I891" i="9"/>
  <c r="I890" i="9"/>
  <c r="I889" i="9"/>
  <c r="I888" i="9"/>
  <c r="I887" i="9"/>
  <c r="I886" i="9"/>
  <c r="I885" i="9"/>
  <c r="I884" i="9"/>
  <c r="I883" i="9"/>
  <c r="I882" i="9"/>
  <c r="I881" i="9"/>
  <c r="I880" i="9"/>
  <c r="I879" i="9"/>
  <c r="I878" i="9"/>
  <c r="I877" i="9"/>
  <c r="I876" i="9"/>
  <c r="I875" i="9"/>
  <c r="I874" i="9"/>
  <c r="I873" i="9"/>
  <c r="I872" i="9"/>
  <c r="I871" i="9"/>
  <c r="I870" i="9"/>
  <c r="I869" i="9"/>
  <c r="I868" i="9"/>
  <c r="I867" i="9"/>
  <c r="I866" i="9"/>
  <c r="I865" i="9"/>
  <c r="I864" i="9"/>
  <c r="I863" i="9"/>
  <c r="I862" i="9"/>
  <c r="I861" i="9"/>
  <c r="I860" i="9"/>
  <c r="I859" i="9"/>
  <c r="I858" i="9"/>
  <c r="I857" i="9"/>
  <c r="I856" i="9"/>
  <c r="I855" i="9"/>
  <c r="I854" i="9"/>
  <c r="I853" i="9"/>
  <c r="I852" i="9"/>
  <c r="I851" i="9"/>
  <c r="I850" i="9"/>
  <c r="I849" i="9"/>
  <c r="I848" i="9"/>
  <c r="I847" i="9"/>
  <c r="I846" i="9"/>
  <c r="I845" i="9"/>
  <c r="I844" i="9"/>
  <c r="I843" i="9"/>
  <c r="I842" i="9"/>
  <c r="I841" i="9"/>
  <c r="I840" i="9"/>
  <c r="I839" i="9"/>
  <c r="I838" i="9"/>
  <c r="I837" i="9"/>
  <c r="I836" i="9"/>
  <c r="I835" i="9"/>
  <c r="I834" i="9"/>
  <c r="I833" i="9"/>
  <c r="I832" i="9"/>
  <c r="I831" i="9"/>
  <c r="I830" i="9"/>
  <c r="I829" i="9"/>
  <c r="I828" i="9"/>
  <c r="I827" i="9"/>
  <c r="I826" i="9"/>
  <c r="I825" i="9"/>
  <c r="I824" i="9"/>
  <c r="I823" i="9"/>
  <c r="I822" i="9"/>
  <c r="I821" i="9"/>
  <c r="I820" i="9"/>
  <c r="I819" i="9"/>
  <c r="I818" i="9"/>
  <c r="I817" i="9"/>
  <c r="I816" i="9"/>
  <c r="I815" i="9"/>
  <c r="I814" i="9"/>
  <c r="I813" i="9"/>
  <c r="I812" i="9"/>
  <c r="I811" i="9"/>
  <c r="I810" i="9"/>
  <c r="I809" i="9"/>
  <c r="I808" i="9"/>
  <c r="I807" i="9"/>
  <c r="I806" i="9"/>
  <c r="I805" i="9"/>
  <c r="I804" i="9"/>
  <c r="I803" i="9"/>
  <c r="I802" i="9"/>
  <c r="I801" i="9"/>
  <c r="I800" i="9"/>
  <c r="I799" i="9"/>
  <c r="I798" i="9"/>
  <c r="I797" i="9"/>
  <c r="I796" i="9"/>
  <c r="I795" i="9"/>
  <c r="I794" i="9"/>
  <c r="I793" i="9"/>
  <c r="I792" i="9"/>
  <c r="I791" i="9"/>
  <c r="I790" i="9"/>
  <c r="I789" i="9"/>
  <c r="I788" i="9"/>
  <c r="I787" i="9"/>
  <c r="I786" i="9"/>
  <c r="I785" i="9"/>
  <c r="I784" i="9"/>
  <c r="I783" i="9"/>
  <c r="I782" i="9"/>
  <c r="I781" i="9"/>
  <c r="I780" i="9"/>
  <c r="I779" i="9"/>
  <c r="I778" i="9"/>
  <c r="I777" i="9"/>
  <c r="I776" i="9"/>
  <c r="I775" i="9"/>
  <c r="I774" i="9"/>
  <c r="I773" i="9"/>
  <c r="I772" i="9"/>
  <c r="I771" i="9"/>
  <c r="I770" i="9"/>
  <c r="I769" i="9"/>
  <c r="I768" i="9"/>
  <c r="I767" i="9"/>
  <c r="I766" i="9"/>
  <c r="I765" i="9"/>
  <c r="I764" i="9"/>
  <c r="I763" i="9"/>
  <c r="I762" i="9"/>
  <c r="I761" i="9"/>
  <c r="I760" i="9"/>
  <c r="I759" i="9"/>
  <c r="I758" i="9"/>
  <c r="I757" i="9"/>
  <c r="I756" i="9"/>
  <c r="I755" i="9"/>
  <c r="I754" i="9"/>
  <c r="I753" i="9"/>
  <c r="I752" i="9"/>
  <c r="I751" i="9"/>
  <c r="I750" i="9"/>
  <c r="I749" i="9"/>
  <c r="I748" i="9"/>
  <c r="I747" i="9"/>
  <c r="I746" i="9"/>
  <c r="I745" i="9"/>
  <c r="I744" i="9"/>
  <c r="I743" i="9"/>
  <c r="I742" i="9"/>
  <c r="I741" i="9"/>
  <c r="I740" i="9"/>
  <c r="I739" i="9"/>
  <c r="I738" i="9"/>
  <c r="I737" i="9"/>
  <c r="I736" i="9"/>
  <c r="I735" i="9"/>
  <c r="I734" i="9"/>
  <c r="I733" i="9"/>
  <c r="I732" i="9"/>
  <c r="I731" i="9"/>
  <c r="I730" i="9"/>
  <c r="I729" i="9"/>
  <c r="I728" i="9"/>
  <c r="I727" i="9"/>
  <c r="I726" i="9"/>
  <c r="I725" i="9"/>
  <c r="I724" i="9"/>
  <c r="I723" i="9"/>
  <c r="I722" i="9"/>
  <c r="I721" i="9"/>
  <c r="I720" i="9"/>
  <c r="I719" i="9"/>
  <c r="I718" i="9"/>
  <c r="I717" i="9"/>
  <c r="I716" i="9"/>
  <c r="I715" i="9"/>
  <c r="I714" i="9"/>
  <c r="I713" i="9"/>
  <c r="I712" i="9"/>
  <c r="I711" i="9"/>
  <c r="I710" i="9"/>
  <c r="I709" i="9"/>
  <c r="I708" i="9"/>
  <c r="I707" i="9"/>
  <c r="I706" i="9"/>
  <c r="I705" i="9"/>
  <c r="I704" i="9"/>
  <c r="I703" i="9"/>
  <c r="I702" i="9"/>
  <c r="I701" i="9"/>
  <c r="I700" i="9"/>
  <c r="I699" i="9"/>
  <c r="I698" i="9"/>
  <c r="I697" i="9"/>
  <c r="I696" i="9"/>
  <c r="I695" i="9"/>
  <c r="I694" i="9"/>
  <c r="I693" i="9"/>
  <c r="I692" i="9"/>
  <c r="I691" i="9"/>
  <c r="I690" i="9"/>
  <c r="I689" i="9"/>
  <c r="I688" i="9"/>
  <c r="I687" i="9"/>
  <c r="I686" i="9"/>
  <c r="I685" i="9"/>
  <c r="I684" i="9"/>
  <c r="I683" i="9"/>
  <c r="I682" i="9"/>
  <c r="I681" i="9"/>
  <c r="I680" i="9"/>
  <c r="I679" i="9"/>
  <c r="I678" i="9"/>
  <c r="I677" i="9"/>
  <c r="I676" i="9"/>
  <c r="I675" i="9"/>
  <c r="I674" i="9"/>
  <c r="I673" i="9"/>
  <c r="I672" i="9"/>
  <c r="I671" i="9"/>
  <c r="I670" i="9"/>
  <c r="I669" i="9"/>
  <c r="I668" i="9"/>
  <c r="I667" i="9"/>
  <c r="I666" i="9"/>
  <c r="I665" i="9"/>
  <c r="I664" i="9"/>
  <c r="I663" i="9"/>
  <c r="I662" i="9"/>
  <c r="I661" i="9"/>
  <c r="I660" i="9"/>
  <c r="I659" i="9"/>
  <c r="I658" i="9"/>
  <c r="I657" i="9"/>
  <c r="I656" i="9"/>
  <c r="I655" i="9"/>
  <c r="I654" i="9"/>
  <c r="I653" i="9"/>
  <c r="I652" i="9"/>
  <c r="I651" i="9"/>
  <c r="I650" i="9"/>
  <c r="I649" i="9"/>
  <c r="I648" i="9"/>
  <c r="I647" i="9"/>
  <c r="I646" i="9"/>
  <c r="I645" i="9"/>
  <c r="I644" i="9"/>
  <c r="I643" i="9"/>
  <c r="I642" i="9"/>
  <c r="I641" i="9"/>
  <c r="I640" i="9"/>
  <c r="I639" i="9"/>
  <c r="I638" i="9"/>
  <c r="I637" i="9"/>
  <c r="I636" i="9"/>
  <c r="I635" i="9"/>
  <c r="I634" i="9"/>
  <c r="I633" i="9"/>
  <c r="I632" i="9"/>
  <c r="I631" i="9"/>
  <c r="I630" i="9"/>
  <c r="I629" i="9"/>
  <c r="I628" i="9"/>
  <c r="I627" i="9"/>
  <c r="I626" i="9"/>
  <c r="I625" i="9"/>
  <c r="I624" i="9"/>
  <c r="I623" i="9"/>
  <c r="I622" i="9"/>
  <c r="I621" i="9"/>
  <c r="I620" i="9"/>
  <c r="I619" i="9"/>
  <c r="I618" i="9"/>
  <c r="I617" i="9"/>
  <c r="I616" i="9"/>
  <c r="I615" i="9"/>
  <c r="I614" i="9"/>
  <c r="I613" i="9"/>
  <c r="I612" i="9"/>
  <c r="I611" i="9"/>
  <c r="I610" i="9"/>
  <c r="I609" i="9"/>
  <c r="I608" i="9"/>
  <c r="I607" i="9"/>
  <c r="I606" i="9"/>
  <c r="I605" i="9"/>
  <c r="I604" i="9"/>
  <c r="I603" i="9"/>
  <c r="I602" i="9"/>
  <c r="I601" i="9"/>
  <c r="I600" i="9"/>
  <c r="I599" i="9"/>
  <c r="I598" i="9"/>
  <c r="I597" i="9"/>
  <c r="I596" i="9"/>
  <c r="I595" i="9"/>
  <c r="I594" i="9"/>
  <c r="I593" i="9"/>
  <c r="I592" i="9"/>
  <c r="I591" i="9"/>
  <c r="I590" i="9"/>
  <c r="I589" i="9"/>
  <c r="I588" i="9"/>
  <c r="I587" i="9"/>
  <c r="I586" i="9"/>
  <c r="I585" i="9"/>
  <c r="I584" i="9"/>
  <c r="I583" i="9"/>
  <c r="I582" i="9"/>
  <c r="I581" i="9"/>
  <c r="I580" i="9"/>
  <c r="I579" i="9"/>
  <c r="I578" i="9"/>
  <c r="I577" i="9"/>
  <c r="I576" i="9"/>
  <c r="I575" i="9"/>
  <c r="I574" i="9"/>
  <c r="I573" i="9"/>
  <c r="I572" i="9"/>
  <c r="I571" i="9"/>
  <c r="I570" i="9"/>
  <c r="I569" i="9"/>
  <c r="I568" i="9"/>
  <c r="I567" i="9"/>
  <c r="I566" i="9"/>
  <c r="I565" i="9"/>
  <c r="I564" i="9"/>
  <c r="I563" i="9"/>
  <c r="I562" i="9"/>
  <c r="I561" i="9"/>
  <c r="I560" i="9"/>
  <c r="I559" i="9"/>
  <c r="I558" i="9"/>
  <c r="I557" i="9"/>
  <c r="I556" i="9"/>
  <c r="I555" i="9"/>
  <c r="I554" i="9"/>
  <c r="I553" i="9"/>
  <c r="I552" i="9"/>
  <c r="I551" i="9"/>
  <c r="I550" i="9"/>
  <c r="I549" i="9"/>
  <c r="I548" i="9"/>
  <c r="I547" i="9"/>
  <c r="I546" i="9"/>
  <c r="I545" i="9"/>
  <c r="I544" i="9"/>
  <c r="I543" i="9"/>
  <c r="I542" i="9"/>
  <c r="I541" i="9"/>
  <c r="I540" i="9"/>
  <c r="I539" i="9"/>
  <c r="I538" i="9"/>
  <c r="I537" i="9"/>
  <c r="I536" i="9"/>
  <c r="I535" i="9"/>
  <c r="I534" i="9"/>
  <c r="I533" i="9"/>
  <c r="I532" i="9"/>
  <c r="I531" i="9"/>
  <c r="I530" i="9"/>
  <c r="I529" i="9"/>
  <c r="I528" i="9"/>
  <c r="I527" i="9"/>
  <c r="I526" i="9"/>
  <c r="I525" i="9"/>
  <c r="I524" i="9"/>
  <c r="I523" i="9"/>
  <c r="I522" i="9"/>
  <c r="I521" i="9"/>
  <c r="I520" i="9"/>
  <c r="I519" i="9"/>
  <c r="I518" i="9"/>
  <c r="I517" i="9"/>
  <c r="I516" i="9"/>
  <c r="I515" i="9"/>
  <c r="I514" i="9"/>
  <c r="I513" i="9"/>
  <c r="I512" i="9"/>
  <c r="I511" i="9"/>
  <c r="I510" i="9"/>
  <c r="I509" i="9"/>
  <c r="I508" i="9"/>
  <c r="I507" i="9"/>
  <c r="I506" i="9"/>
  <c r="I505" i="9"/>
  <c r="I504" i="9"/>
  <c r="I503" i="9"/>
  <c r="I502" i="9"/>
  <c r="I501" i="9"/>
  <c r="I500" i="9"/>
  <c r="I499" i="9"/>
  <c r="I498" i="9"/>
  <c r="I497" i="9"/>
  <c r="I496" i="9"/>
  <c r="I495" i="9"/>
  <c r="I494" i="9"/>
  <c r="I493" i="9"/>
  <c r="I492" i="9"/>
  <c r="I491" i="9"/>
  <c r="I490" i="9"/>
  <c r="I489" i="9"/>
  <c r="I488" i="9"/>
  <c r="I487" i="9"/>
  <c r="I486" i="9"/>
  <c r="I485" i="9"/>
  <c r="I484" i="9"/>
  <c r="I483" i="9"/>
  <c r="I482" i="9"/>
  <c r="I481" i="9"/>
  <c r="I480" i="9"/>
  <c r="I479" i="9"/>
  <c r="I478" i="9"/>
  <c r="I477" i="9"/>
  <c r="I476" i="9"/>
  <c r="I475" i="9"/>
  <c r="I474" i="9"/>
  <c r="I473" i="9"/>
  <c r="I472" i="9"/>
  <c r="I471" i="9"/>
  <c r="I470" i="9"/>
  <c r="I469" i="9"/>
  <c r="I468" i="9"/>
  <c r="I467" i="9"/>
  <c r="I466" i="9"/>
  <c r="I465" i="9"/>
  <c r="I464" i="9"/>
  <c r="I463" i="9"/>
  <c r="I462" i="9"/>
  <c r="I461" i="9"/>
  <c r="I460" i="9"/>
  <c r="I459" i="9"/>
  <c r="I458" i="9"/>
  <c r="I457" i="9"/>
  <c r="I456" i="9"/>
  <c r="I455" i="9"/>
  <c r="I454" i="9"/>
  <c r="I453" i="9"/>
  <c r="I452" i="9"/>
  <c r="I451" i="9"/>
  <c r="I450" i="9"/>
  <c r="I449" i="9"/>
  <c r="I448" i="9"/>
  <c r="I447" i="9"/>
  <c r="I446" i="9"/>
  <c r="I445" i="9"/>
  <c r="I444" i="9"/>
  <c r="I443" i="9"/>
  <c r="I442" i="9"/>
  <c r="I441" i="9"/>
  <c r="I440" i="9"/>
  <c r="I439" i="9"/>
  <c r="I438" i="9"/>
  <c r="I437" i="9"/>
  <c r="I436" i="9"/>
  <c r="I435" i="9"/>
  <c r="I434" i="9"/>
  <c r="I433" i="9"/>
  <c r="I432" i="9"/>
  <c r="I431" i="9"/>
  <c r="I430" i="9"/>
  <c r="I429" i="9"/>
  <c r="I428" i="9"/>
  <c r="I427" i="9"/>
  <c r="I426" i="9"/>
  <c r="I425" i="9"/>
  <c r="I424" i="9"/>
  <c r="I423" i="9"/>
  <c r="I422" i="9"/>
  <c r="I421" i="9"/>
  <c r="I420" i="9"/>
  <c r="I419" i="9"/>
  <c r="I418" i="9"/>
  <c r="I417" i="9"/>
  <c r="I416" i="9"/>
  <c r="I415" i="9"/>
  <c r="I414" i="9"/>
  <c r="I413" i="9"/>
  <c r="I412" i="9"/>
  <c r="I411" i="9"/>
  <c r="I410" i="9"/>
  <c r="I409" i="9"/>
  <c r="I408" i="9"/>
  <c r="I407" i="9"/>
  <c r="I406" i="9"/>
  <c r="I405" i="9"/>
  <c r="I404" i="9"/>
  <c r="I403" i="9"/>
  <c r="I402" i="9"/>
  <c r="I401" i="9"/>
  <c r="I400" i="9"/>
  <c r="I399" i="9"/>
  <c r="I398" i="9"/>
  <c r="I397" i="9"/>
  <c r="I396" i="9"/>
  <c r="I395" i="9"/>
  <c r="I394" i="9"/>
  <c r="I393" i="9"/>
  <c r="I392" i="9"/>
  <c r="I391" i="9"/>
  <c r="I390" i="9"/>
  <c r="I389" i="9"/>
  <c r="I388" i="9"/>
  <c r="I387" i="9"/>
  <c r="I386" i="9"/>
  <c r="I385" i="9"/>
  <c r="I384" i="9"/>
  <c r="I383" i="9"/>
  <c r="I382" i="9"/>
  <c r="I381" i="9"/>
  <c r="I380" i="9"/>
  <c r="I379" i="9"/>
  <c r="I378" i="9"/>
  <c r="I377" i="9"/>
  <c r="I376" i="9"/>
  <c r="I375" i="9"/>
  <c r="I374" i="9"/>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6" i="9"/>
  <c r="I305" i="9"/>
  <c r="I304" i="9"/>
  <c r="I303" i="9"/>
  <c r="I302" i="9"/>
  <c r="I301" i="9"/>
  <c r="I300" i="9"/>
  <c r="I299" i="9"/>
  <c r="I298" i="9"/>
  <c r="I297" i="9"/>
  <c r="I296" i="9"/>
  <c r="I295" i="9"/>
  <c r="I294" i="9"/>
  <c r="I293" i="9"/>
  <c r="I292" i="9"/>
  <c r="I291" i="9"/>
  <c r="I290" i="9"/>
  <c r="I289" i="9"/>
  <c r="I288" i="9"/>
  <c r="I287" i="9"/>
  <c r="I286" i="9"/>
  <c r="I285" i="9"/>
  <c r="I284" i="9"/>
  <c r="I283" i="9"/>
  <c r="I282" i="9"/>
  <c r="I281" i="9"/>
  <c r="I280" i="9"/>
  <c r="I279" i="9"/>
  <c r="I278" i="9"/>
  <c r="I277" i="9"/>
  <c r="I276" i="9"/>
  <c r="I275" i="9"/>
  <c r="I274" i="9"/>
  <c r="I273" i="9"/>
  <c r="I272" i="9"/>
  <c r="I271" i="9"/>
  <c r="I270" i="9"/>
  <c r="I269" i="9"/>
  <c r="I268" i="9"/>
  <c r="I267" i="9"/>
  <c r="I266" i="9"/>
  <c r="I265" i="9"/>
  <c r="I264" i="9"/>
  <c r="I263" i="9"/>
  <c r="I262" i="9"/>
  <c r="I261" i="9"/>
  <c r="I260" i="9"/>
  <c r="I259" i="9"/>
  <c r="I258" i="9"/>
  <c r="I257" i="9"/>
  <c r="I256" i="9"/>
  <c r="I255" i="9"/>
  <c r="I254" i="9"/>
  <c r="I253" i="9"/>
  <c r="I252" i="9"/>
  <c r="I251" i="9"/>
  <c r="I250" i="9"/>
  <c r="I249" i="9"/>
  <c r="I248" i="9"/>
  <c r="I247" i="9"/>
  <c r="I246" i="9"/>
  <c r="I245" i="9"/>
  <c r="I244" i="9"/>
  <c r="I243" i="9"/>
  <c r="I242" i="9"/>
  <c r="I241" i="9"/>
  <c r="I240" i="9"/>
  <c r="I239" i="9"/>
  <c r="I238" i="9"/>
  <c r="I237" i="9"/>
  <c r="I236" i="9"/>
  <c r="I235" i="9"/>
  <c r="I234" i="9"/>
  <c r="I233" i="9"/>
  <c r="I232" i="9"/>
  <c r="I231" i="9"/>
  <c r="I230" i="9"/>
  <c r="I229" i="9"/>
  <c r="I228" i="9"/>
  <c r="I227" i="9"/>
  <c r="I226" i="9"/>
  <c r="I225" i="9"/>
  <c r="I224" i="9"/>
  <c r="I223" i="9"/>
  <c r="I222" i="9"/>
  <c r="I221" i="9"/>
  <c r="I220" i="9"/>
  <c r="I219" i="9"/>
  <c r="I218" i="9"/>
  <c r="I217" i="9"/>
  <c r="I216" i="9"/>
  <c r="I215" i="9"/>
  <c r="I214" i="9"/>
  <c r="I213" i="9"/>
  <c r="I212" i="9"/>
  <c r="I211" i="9"/>
  <c r="I210" i="9"/>
  <c r="I209" i="9"/>
  <c r="I208" i="9"/>
  <c r="I207" i="9"/>
  <c r="I206" i="9"/>
  <c r="I205" i="9"/>
  <c r="I204" i="9"/>
  <c r="I203" i="9"/>
  <c r="I202" i="9"/>
  <c r="I201" i="9"/>
  <c r="I200" i="9"/>
  <c r="I199" i="9"/>
  <c r="I198" i="9"/>
  <c r="I197" i="9"/>
  <c r="I196" i="9"/>
  <c r="I195" i="9"/>
  <c r="I194" i="9"/>
  <c r="I193" i="9"/>
  <c r="I192" i="9"/>
  <c r="I191" i="9"/>
  <c r="I190" i="9"/>
  <c r="I189" i="9"/>
  <c r="I188" i="9"/>
  <c r="I187" i="9"/>
  <c r="I186" i="9"/>
  <c r="I185" i="9"/>
  <c r="I184" i="9"/>
  <c r="I183" i="9"/>
  <c r="I182" i="9"/>
  <c r="I181" i="9"/>
  <c r="I180" i="9"/>
  <c r="I179" i="9"/>
  <c r="I178" i="9"/>
  <c r="I177" i="9"/>
  <c r="I176" i="9"/>
  <c r="I175" i="9"/>
  <c r="I174" i="9"/>
  <c r="I173" i="9"/>
  <c r="I172" i="9"/>
  <c r="I171" i="9"/>
  <c r="I170" i="9"/>
  <c r="I169" i="9"/>
  <c r="I168" i="9"/>
  <c r="I167" i="9"/>
  <c r="I166" i="9"/>
  <c r="I165" i="9"/>
  <c r="I164" i="9"/>
  <c r="I163" i="9"/>
  <c r="I162" i="9"/>
  <c r="I161" i="9"/>
  <c r="I160" i="9"/>
  <c r="I159" i="9"/>
  <c r="I158" i="9"/>
  <c r="I157" i="9"/>
  <c r="I156" i="9"/>
  <c r="I155" i="9"/>
  <c r="I154" i="9"/>
  <c r="I153" i="9"/>
  <c r="I152" i="9"/>
  <c r="I151" i="9"/>
  <c r="I150" i="9"/>
  <c r="I149" i="9"/>
  <c r="I148" i="9"/>
  <c r="I147" i="9"/>
  <c r="I146" i="9"/>
  <c r="I145" i="9"/>
  <c r="I144" i="9"/>
  <c r="I143" i="9"/>
  <c r="I142" i="9"/>
  <c r="I141" i="9"/>
  <c r="I140" i="9"/>
  <c r="I139" i="9"/>
  <c r="I138" i="9"/>
  <c r="I137" i="9"/>
  <c r="I136" i="9"/>
  <c r="I135" i="9"/>
  <c r="I134" i="9"/>
  <c r="I133" i="9"/>
  <c r="I132" i="9"/>
  <c r="I131" i="9"/>
  <c r="I130" i="9"/>
  <c r="I129" i="9"/>
  <c r="I128" i="9"/>
  <c r="I127" i="9"/>
  <c r="I126" i="9"/>
  <c r="I125" i="9"/>
  <c r="I124" i="9"/>
  <c r="I123" i="9"/>
  <c r="I122" i="9"/>
  <c r="I121" i="9"/>
  <c r="I120" i="9"/>
  <c r="I119" i="9"/>
  <c r="I118" i="9"/>
  <c r="I117" i="9"/>
  <c r="I116" i="9"/>
  <c r="I115" i="9"/>
  <c r="I114" i="9"/>
  <c r="I113" i="9"/>
  <c r="I112" i="9"/>
  <c r="I111" i="9"/>
  <c r="I110" i="9"/>
  <c r="I109" i="9"/>
  <c r="I108" i="9"/>
  <c r="I107" i="9"/>
  <c r="I106" i="9"/>
  <c r="I105" i="9"/>
  <c r="I104" i="9"/>
  <c r="I103" i="9"/>
  <c r="I102" i="9"/>
  <c r="I101" i="9"/>
  <c r="I100" i="9"/>
  <c r="I99" i="9"/>
  <c r="I98" i="9"/>
  <c r="I97" i="9"/>
  <c r="I96" i="9"/>
  <c r="I95" i="9"/>
  <c r="I94" i="9"/>
  <c r="I93" i="9"/>
  <c r="I92" i="9"/>
  <c r="I91" i="9"/>
  <c r="I90" i="9"/>
  <c r="I89" i="9"/>
  <c r="I88" i="9"/>
  <c r="I87"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7" i="9"/>
  <c r="I16" i="9"/>
  <c r="I15" i="9"/>
  <c r="I14" i="9"/>
  <c r="I13" i="9"/>
  <c r="I12" i="9"/>
  <c r="I11" i="9"/>
  <c r="I10" i="9"/>
  <c r="I9" i="9"/>
  <c r="I8" i="9"/>
  <c r="I7" i="9"/>
  <c r="I6" i="9"/>
  <c r="I5" i="9"/>
  <c r="I4" i="9"/>
  <c r="I3" i="9"/>
  <c r="I2" i="9"/>
  <c r="I3" i="22"/>
  <c r="G3" i="22"/>
  <c r="G2" i="22"/>
  <c r="G1" i="22"/>
  <c r="B1" i="22"/>
  <c r="I3" i="21"/>
  <c r="G3" i="21"/>
  <c r="G2" i="21"/>
  <c r="G1" i="21"/>
  <c r="B1" i="21"/>
  <c r="I3" i="20"/>
  <c r="G3" i="20"/>
  <c r="G2" i="20"/>
  <c r="G1" i="20"/>
  <c r="B1" i="20"/>
  <c r="I152" i="19"/>
  <c r="H152" i="19"/>
  <c r="F152" i="19"/>
  <c r="E152" i="19"/>
  <c r="C152" i="19"/>
  <c r="B152" i="19"/>
  <c r="H150" i="19"/>
  <c r="E150" i="19"/>
  <c r="B150" i="19"/>
  <c r="D146" i="19"/>
  <c r="D145" i="19"/>
  <c r="D143" i="19"/>
  <c r="D142" i="19"/>
  <c r="D141" i="19"/>
  <c r="D140" i="19"/>
  <c r="D144" i="19"/>
  <c r="A138" i="19"/>
  <c r="D136" i="19"/>
  <c r="D135" i="19"/>
  <c r="D133" i="19"/>
  <c r="D132" i="19"/>
  <c r="D131" i="19"/>
  <c r="D130" i="19"/>
  <c r="D134" i="19"/>
  <c r="A128" i="19"/>
  <c r="D126" i="19"/>
  <c r="D125" i="19"/>
  <c r="D123" i="19"/>
  <c r="D122" i="19"/>
  <c r="D121" i="19"/>
  <c r="D120" i="19"/>
  <c r="D124" i="19"/>
  <c r="A118" i="19"/>
  <c r="A71" i="19"/>
  <c r="A62" i="19"/>
  <c r="B48" i="19"/>
  <c r="A80" i="19"/>
  <c r="B42" i="19"/>
  <c r="B36" i="19"/>
  <c r="E26" i="19"/>
  <c r="D26" i="19"/>
  <c r="E25" i="19"/>
  <c r="D25" i="19"/>
  <c r="E24" i="19"/>
  <c r="D24" i="19"/>
  <c r="E23" i="19"/>
  <c r="D23" i="19"/>
  <c r="E20" i="19"/>
  <c r="D20" i="19"/>
  <c r="E19" i="19"/>
  <c r="D19" i="19"/>
  <c r="E18" i="19"/>
  <c r="D18" i="19"/>
  <c r="E17" i="19"/>
  <c r="D17" i="19"/>
  <c r="E14" i="19"/>
  <c r="D14" i="19"/>
  <c r="E13" i="19"/>
  <c r="D13" i="19"/>
  <c r="E12" i="19"/>
  <c r="D12" i="19"/>
  <c r="E11" i="19"/>
  <c r="D11" i="19"/>
  <c r="C100" i="18"/>
  <c r="B100" i="18"/>
  <c r="D96" i="18"/>
  <c r="D95" i="18"/>
  <c r="D93" i="18"/>
  <c r="D92" i="18"/>
  <c r="D91" i="18"/>
  <c r="L90" i="18"/>
  <c r="D90" i="18"/>
  <c r="E27" i="18"/>
  <c r="D27" i="18"/>
  <c r="E26" i="18"/>
  <c r="D26" i="18"/>
  <c r="E25" i="18"/>
  <c r="D25" i="18"/>
  <c r="E24" i="18"/>
  <c r="D24" i="18"/>
  <c r="C99" i="17"/>
  <c r="B99" i="17"/>
  <c r="D95" i="17"/>
  <c r="D94" i="17"/>
  <c r="D92" i="17"/>
  <c r="D91" i="17"/>
  <c r="D90" i="17"/>
  <c r="L89" i="17"/>
  <c r="D89" i="17"/>
  <c r="E27" i="17"/>
  <c r="D27" i="17"/>
  <c r="E26" i="17"/>
  <c r="D26" i="17"/>
  <c r="E25" i="17"/>
  <c r="D25" i="17"/>
  <c r="E24" i="17"/>
  <c r="D24" i="17"/>
  <c r="K60" i="16"/>
  <c r="E60" i="16"/>
  <c r="L59" i="16"/>
  <c r="K59" i="16"/>
  <c r="F59" i="16"/>
  <c r="E59" i="16"/>
  <c r="K58" i="16"/>
  <c r="E58" i="16"/>
  <c r="K57" i="16"/>
  <c r="E57" i="16"/>
  <c r="K56" i="16"/>
  <c r="E56" i="16"/>
  <c r="K53" i="16"/>
  <c r="E53" i="16"/>
  <c r="L52" i="16"/>
  <c r="K52" i="16"/>
  <c r="F52" i="16"/>
  <c r="E52" i="16"/>
  <c r="K51" i="16"/>
  <c r="E51" i="16"/>
  <c r="K50" i="16"/>
  <c r="E50" i="16"/>
  <c r="K49" i="16"/>
  <c r="E49" i="16"/>
  <c r="K46" i="16"/>
  <c r="E46" i="16"/>
  <c r="L45" i="16"/>
  <c r="K45" i="16"/>
  <c r="F45" i="16"/>
  <c r="E45" i="16"/>
  <c r="K44" i="16"/>
  <c r="E44" i="16"/>
  <c r="K43" i="16"/>
  <c r="E43" i="16"/>
  <c r="K42" i="16"/>
  <c r="E42" i="16"/>
  <c r="F24" i="16"/>
  <c r="E24" i="16"/>
  <c r="F23" i="16"/>
  <c r="E23" i="16"/>
  <c r="F22" i="16"/>
  <c r="E22" i="16"/>
  <c r="F21" i="16"/>
  <c r="E21" i="16"/>
  <c r="F20" i="16"/>
  <c r="E20" i="16"/>
  <c r="F19" i="16"/>
  <c r="E19" i="16"/>
  <c r="F18" i="16"/>
  <c r="E18" i="16"/>
  <c r="F17" i="16"/>
  <c r="E17" i="16"/>
  <c r="F16" i="16"/>
  <c r="E16" i="16"/>
  <c r="F15" i="16"/>
  <c r="E15" i="16"/>
  <c r="F14" i="16"/>
  <c r="E14" i="16"/>
  <c r="I3" i="16"/>
  <c r="G3" i="16"/>
  <c r="G2" i="16"/>
  <c r="G1" i="16"/>
  <c r="B1" i="16"/>
  <c r="K117" i="15"/>
  <c r="J117" i="15"/>
  <c r="J60" i="16"/>
  <c r="E117" i="15"/>
  <c r="D117" i="15"/>
  <c r="D60" i="16"/>
  <c r="K116" i="15"/>
  <c r="J116" i="15"/>
  <c r="J59" i="16"/>
  <c r="E116" i="15"/>
  <c r="D116" i="15"/>
  <c r="D59" i="16"/>
  <c r="K115" i="15"/>
  <c r="J115" i="15"/>
  <c r="J58" i="16"/>
  <c r="E115" i="15"/>
  <c r="D115" i="15"/>
  <c r="D58" i="16"/>
  <c r="K114" i="15"/>
  <c r="J114" i="15"/>
  <c r="J57" i="16"/>
  <c r="E114" i="15"/>
  <c r="D114" i="15"/>
  <c r="D57" i="16"/>
  <c r="I113" i="15"/>
  <c r="C113" i="15"/>
  <c r="C56" i="16"/>
  <c r="K63" i="15"/>
  <c r="J63" i="15"/>
  <c r="J53" i="16"/>
  <c r="E63" i="15"/>
  <c r="D63" i="15"/>
  <c r="D53" i="16"/>
  <c r="K62" i="15"/>
  <c r="J62" i="15"/>
  <c r="J52" i="16"/>
  <c r="E62" i="15"/>
  <c r="D62" i="15"/>
  <c r="D52" i="16"/>
  <c r="K61" i="15"/>
  <c r="J61" i="15"/>
  <c r="J51" i="16"/>
  <c r="E61" i="15"/>
  <c r="D61" i="15"/>
  <c r="D51" i="16"/>
  <c r="K60" i="15"/>
  <c r="J60" i="15"/>
  <c r="J50" i="16"/>
  <c r="E60" i="15"/>
  <c r="D60" i="15"/>
  <c r="D50" i="16"/>
  <c r="I59" i="15"/>
  <c r="C59" i="15"/>
  <c r="C49" i="16"/>
  <c r="S11" i="15"/>
  <c r="R11" i="15"/>
  <c r="Q11" i="15"/>
  <c r="S10" i="15"/>
  <c r="R10" i="15"/>
  <c r="Q10" i="15"/>
  <c r="K10" i="15"/>
  <c r="J10" i="15"/>
  <c r="J46" i="16"/>
  <c r="E10" i="15"/>
  <c r="D10" i="15"/>
  <c r="D46" i="16"/>
  <c r="S9" i="15"/>
  <c r="R9" i="15"/>
  <c r="Q9" i="15"/>
  <c r="K9" i="15"/>
  <c r="J9" i="15"/>
  <c r="J45" i="16"/>
  <c r="E9" i="15"/>
  <c r="D9" i="15"/>
  <c r="D45" i="16"/>
  <c r="K8" i="15"/>
  <c r="J8" i="15"/>
  <c r="J44" i="16"/>
  <c r="E8" i="15"/>
  <c r="D8" i="15"/>
  <c r="D44" i="16"/>
  <c r="K7" i="15"/>
  <c r="J7" i="15"/>
  <c r="J43" i="16"/>
  <c r="E7" i="15"/>
  <c r="D7" i="15"/>
  <c r="D43" i="16"/>
  <c r="I6" i="15"/>
  <c r="C6" i="15"/>
  <c r="H3841" i="14"/>
  <c r="G3841" i="14"/>
  <c r="H3840" i="14"/>
  <c r="G3840" i="14"/>
  <c r="H3839" i="14"/>
  <c r="G3839" i="14"/>
  <c r="H3838" i="14"/>
  <c r="G3838" i="14"/>
  <c r="H3837" i="14"/>
  <c r="G3837" i="14"/>
  <c r="H3836" i="14"/>
  <c r="G3836" i="14"/>
  <c r="H3835" i="14"/>
  <c r="G3835" i="14"/>
  <c r="H3834" i="14"/>
  <c r="G3834" i="14"/>
  <c r="H3833" i="14"/>
  <c r="G3833" i="14"/>
  <c r="H3832" i="14"/>
  <c r="G3832" i="14"/>
  <c r="H3831" i="14"/>
  <c r="G3831" i="14"/>
  <c r="H3830" i="14"/>
  <c r="G3830" i="14"/>
  <c r="H3829" i="14"/>
  <c r="G3829" i="14"/>
  <c r="H3828" i="14"/>
  <c r="G3828" i="14"/>
  <c r="H3827" i="14"/>
  <c r="G3827" i="14"/>
  <c r="H3826" i="14"/>
  <c r="G3826" i="14"/>
  <c r="H3825" i="14"/>
  <c r="G3825" i="14"/>
  <c r="H3824" i="14"/>
  <c r="G3824" i="14"/>
  <c r="H3823" i="14"/>
  <c r="G3823" i="14"/>
  <c r="H3822" i="14"/>
  <c r="G3822" i="14"/>
  <c r="H3821" i="14"/>
  <c r="G3821" i="14"/>
  <c r="H3820" i="14"/>
  <c r="G3820" i="14"/>
  <c r="H3819" i="14"/>
  <c r="G3819" i="14"/>
  <c r="H3818" i="14"/>
  <c r="G3818" i="14"/>
  <c r="H3817" i="14"/>
  <c r="G3817" i="14"/>
  <c r="H3816" i="14"/>
  <c r="G3816" i="14"/>
  <c r="H3815" i="14"/>
  <c r="G3815" i="14"/>
  <c r="H3814" i="14"/>
  <c r="G3814" i="14"/>
  <c r="H3813" i="14"/>
  <c r="G3813" i="14"/>
  <c r="H3812" i="14"/>
  <c r="G3812" i="14"/>
  <c r="H3811" i="14"/>
  <c r="G3811" i="14"/>
  <c r="H3810" i="14"/>
  <c r="G3810" i="14"/>
  <c r="H3809" i="14"/>
  <c r="G3809" i="14"/>
  <c r="H3808" i="14"/>
  <c r="G3808" i="14"/>
  <c r="H3807" i="14"/>
  <c r="G3807" i="14"/>
  <c r="H3806" i="14"/>
  <c r="G3806" i="14"/>
  <c r="H3805" i="14"/>
  <c r="G3805" i="14"/>
  <c r="H3804" i="14"/>
  <c r="G3804" i="14"/>
  <c r="H3803" i="14"/>
  <c r="G3803" i="14"/>
  <c r="H3802" i="14"/>
  <c r="G3802" i="14"/>
  <c r="H3801" i="14"/>
  <c r="G3801" i="14"/>
  <c r="H3800" i="14"/>
  <c r="G3800" i="14"/>
  <c r="H3799" i="14"/>
  <c r="G3799" i="14"/>
  <c r="H3798" i="14"/>
  <c r="G3798" i="14"/>
  <c r="H3797" i="14"/>
  <c r="G3797" i="14"/>
  <c r="H3796" i="14"/>
  <c r="G3796" i="14"/>
  <c r="H3795" i="14"/>
  <c r="G3795" i="14"/>
  <c r="H3794" i="14"/>
  <c r="G3794" i="14"/>
  <c r="H3793" i="14"/>
  <c r="G3793" i="14"/>
  <c r="H3792" i="14"/>
  <c r="G3792" i="14"/>
  <c r="H3791" i="14"/>
  <c r="G3791" i="14"/>
  <c r="H3790" i="14"/>
  <c r="G3790" i="14"/>
  <c r="H3789" i="14"/>
  <c r="G3789" i="14"/>
  <c r="H3788" i="14"/>
  <c r="G3788" i="14"/>
  <c r="H3787" i="14"/>
  <c r="G3787" i="14"/>
  <c r="H3786" i="14"/>
  <c r="G3786" i="14"/>
  <c r="H3785" i="14"/>
  <c r="G3785" i="14"/>
  <c r="H3784" i="14"/>
  <c r="G3784" i="14"/>
  <c r="H3783" i="14"/>
  <c r="G3783" i="14"/>
  <c r="H3782" i="14"/>
  <c r="G3782" i="14"/>
  <c r="H3781" i="14"/>
  <c r="G3781" i="14"/>
  <c r="H3780" i="14"/>
  <c r="G3780" i="14"/>
  <c r="H3779" i="14"/>
  <c r="G3779" i="14"/>
  <c r="H3778" i="14"/>
  <c r="G3778" i="14"/>
  <c r="H3777" i="14"/>
  <c r="G3777" i="14"/>
  <c r="H3776" i="14"/>
  <c r="G3776" i="14"/>
  <c r="H3775" i="14"/>
  <c r="G3775" i="14"/>
  <c r="H3774" i="14"/>
  <c r="G3774" i="14"/>
  <c r="H3773" i="14"/>
  <c r="G3773" i="14"/>
  <c r="H3772" i="14"/>
  <c r="G3772" i="14"/>
  <c r="H3771" i="14"/>
  <c r="G3771" i="14"/>
  <c r="H3770" i="14"/>
  <c r="G3770" i="14"/>
  <c r="H3769" i="14"/>
  <c r="G3769" i="14"/>
  <c r="H3768" i="14"/>
  <c r="G3768" i="14"/>
  <c r="H3767" i="14"/>
  <c r="G3767" i="14"/>
  <c r="H3766" i="14"/>
  <c r="G3766" i="14"/>
  <c r="H3765" i="14"/>
  <c r="G3765" i="14"/>
  <c r="H3764" i="14"/>
  <c r="G3764" i="14"/>
  <c r="H3763" i="14"/>
  <c r="G3763" i="14"/>
  <c r="H3762" i="14"/>
  <c r="G3762" i="14"/>
  <c r="H3761" i="14"/>
  <c r="G3761" i="14"/>
  <c r="H3760" i="14"/>
  <c r="G3760" i="14"/>
  <c r="H3759" i="14"/>
  <c r="G3759" i="14"/>
  <c r="H3758" i="14"/>
  <c r="G3758" i="14"/>
  <c r="H3757" i="14"/>
  <c r="G3757" i="14"/>
  <c r="H3756" i="14"/>
  <c r="G3756" i="14"/>
  <c r="H3755" i="14"/>
  <c r="G3755" i="14"/>
  <c r="H3754" i="14"/>
  <c r="G3754" i="14"/>
  <c r="H3753" i="14"/>
  <c r="G3753" i="14"/>
  <c r="H3752" i="14"/>
  <c r="G3752" i="14"/>
  <c r="H3751" i="14"/>
  <c r="G3751" i="14"/>
  <c r="H3750" i="14"/>
  <c r="G3750" i="14"/>
  <c r="H3749" i="14"/>
  <c r="G3749" i="14"/>
  <c r="H3748" i="14"/>
  <c r="G3748" i="14"/>
  <c r="H3747" i="14"/>
  <c r="G3747" i="14"/>
  <c r="H3746" i="14"/>
  <c r="G3746" i="14"/>
  <c r="H3745" i="14"/>
  <c r="G3745" i="14"/>
  <c r="H3744" i="14"/>
  <c r="G3744" i="14"/>
  <c r="H3743" i="14"/>
  <c r="G3743" i="14"/>
  <c r="H3742" i="14"/>
  <c r="G3742" i="14"/>
  <c r="H3741" i="14"/>
  <c r="G3741" i="14"/>
  <c r="H3740" i="14"/>
  <c r="G3740" i="14"/>
  <c r="H3739" i="14"/>
  <c r="G3739" i="14"/>
  <c r="H3738" i="14"/>
  <c r="G3738" i="14"/>
  <c r="H3737" i="14"/>
  <c r="G3737" i="14"/>
  <c r="H3736" i="14"/>
  <c r="G3736" i="14"/>
  <c r="H3735" i="14"/>
  <c r="G3735" i="14"/>
  <c r="H3734" i="14"/>
  <c r="G3734" i="14"/>
  <c r="H3733" i="14"/>
  <c r="G3733" i="14"/>
  <c r="H3732" i="14"/>
  <c r="G3732" i="14"/>
  <c r="H3731" i="14"/>
  <c r="G3731" i="14"/>
  <c r="H3730" i="14"/>
  <c r="G3730" i="14"/>
  <c r="H3729" i="14"/>
  <c r="G3729" i="14"/>
  <c r="H3728" i="14"/>
  <c r="G3728" i="14"/>
  <c r="H3727" i="14"/>
  <c r="G3727" i="14"/>
  <c r="H3726" i="14"/>
  <c r="G3726" i="14"/>
  <c r="H3725" i="14"/>
  <c r="G3725" i="14"/>
  <c r="H3724" i="14"/>
  <c r="G3724" i="14"/>
  <c r="H3723" i="14"/>
  <c r="G3723" i="14"/>
  <c r="H3722" i="14"/>
  <c r="G3722" i="14"/>
  <c r="H3721" i="14"/>
  <c r="G3721" i="14"/>
  <c r="H3720" i="14"/>
  <c r="G3720" i="14"/>
  <c r="H3719" i="14"/>
  <c r="G3719" i="14"/>
  <c r="H3718" i="14"/>
  <c r="G3718" i="14"/>
  <c r="H3717" i="14"/>
  <c r="G3717" i="14"/>
  <c r="H3716" i="14"/>
  <c r="G3716" i="14"/>
  <c r="H3715" i="14"/>
  <c r="G3715" i="14"/>
  <c r="H3714" i="14"/>
  <c r="G3714" i="14"/>
  <c r="H3713" i="14"/>
  <c r="G3713" i="14"/>
  <c r="H3712" i="14"/>
  <c r="G3712" i="14"/>
  <c r="H3711" i="14"/>
  <c r="G3711" i="14"/>
  <c r="H3710" i="14"/>
  <c r="G3710" i="14"/>
  <c r="H3709" i="14"/>
  <c r="G3709" i="14"/>
  <c r="H3708" i="14"/>
  <c r="G3708" i="14"/>
  <c r="H3707" i="14"/>
  <c r="G3707" i="14"/>
  <c r="H3706" i="14"/>
  <c r="G3706" i="14"/>
  <c r="H3705" i="14"/>
  <c r="G3705" i="14"/>
  <c r="H3704" i="14"/>
  <c r="G3704" i="14"/>
  <c r="H3703" i="14"/>
  <c r="G3703" i="14"/>
  <c r="H3702" i="14"/>
  <c r="G3702" i="14"/>
  <c r="H3701" i="14"/>
  <c r="G3701" i="14"/>
  <c r="H3700" i="14"/>
  <c r="G3700" i="14"/>
  <c r="H3699" i="14"/>
  <c r="G3699" i="14"/>
  <c r="H3698" i="14"/>
  <c r="G3698" i="14"/>
  <c r="H3697" i="14"/>
  <c r="G3697" i="14"/>
  <c r="H3696" i="14"/>
  <c r="G3696" i="14"/>
  <c r="H3695" i="14"/>
  <c r="G3695" i="14"/>
  <c r="H3694" i="14"/>
  <c r="G3694" i="14"/>
  <c r="H3693" i="14"/>
  <c r="G3693" i="14"/>
  <c r="H3692" i="14"/>
  <c r="G3692" i="14"/>
  <c r="H3691" i="14"/>
  <c r="G3691" i="14"/>
  <c r="H3690" i="14"/>
  <c r="G3690" i="14"/>
  <c r="H3689" i="14"/>
  <c r="G3689" i="14"/>
  <c r="H3688" i="14"/>
  <c r="G3688" i="14"/>
  <c r="H3687" i="14"/>
  <c r="G3687" i="14"/>
  <c r="H3686" i="14"/>
  <c r="G3686" i="14"/>
  <c r="H3685" i="14"/>
  <c r="G3685" i="14"/>
  <c r="H3684" i="14"/>
  <c r="G3684" i="14"/>
  <c r="H3683" i="14"/>
  <c r="G3683" i="14"/>
  <c r="H3682" i="14"/>
  <c r="G3682" i="14"/>
  <c r="H3681" i="14"/>
  <c r="G3681" i="14"/>
  <c r="H3680" i="14"/>
  <c r="G3680" i="14"/>
  <c r="H3679" i="14"/>
  <c r="G3679" i="14"/>
  <c r="H3678" i="14"/>
  <c r="G3678" i="14"/>
  <c r="H3677" i="14"/>
  <c r="G3677" i="14"/>
  <c r="H3676" i="14"/>
  <c r="G3676" i="14"/>
  <c r="H3675" i="14"/>
  <c r="G3675" i="14"/>
  <c r="H3674" i="14"/>
  <c r="G3674" i="14"/>
  <c r="H3673" i="14"/>
  <c r="G3673" i="14"/>
  <c r="H3672" i="14"/>
  <c r="G3672" i="14"/>
  <c r="H3671" i="14"/>
  <c r="G3671" i="14"/>
  <c r="H3670" i="14"/>
  <c r="G3670" i="14"/>
  <c r="H3669" i="14"/>
  <c r="G3669" i="14"/>
  <c r="H3668" i="14"/>
  <c r="G3668" i="14"/>
  <c r="H3667" i="14"/>
  <c r="G3667" i="14"/>
  <c r="H3666" i="14"/>
  <c r="G3666" i="14"/>
  <c r="H3665" i="14"/>
  <c r="G3665" i="14"/>
  <c r="H3664" i="14"/>
  <c r="G3664" i="14"/>
  <c r="H3663" i="14"/>
  <c r="G3663" i="14"/>
  <c r="H3662" i="14"/>
  <c r="G3662" i="14"/>
  <c r="H3661" i="14"/>
  <c r="G3661" i="14"/>
  <c r="H3660" i="14"/>
  <c r="G3660" i="14"/>
  <c r="H3659" i="14"/>
  <c r="G3659" i="14"/>
  <c r="H3658" i="14"/>
  <c r="G3658" i="14"/>
  <c r="H3657" i="14"/>
  <c r="G3657" i="14"/>
  <c r="H3656" i="14"/>
  <c r="G3656" i="14"/>
  <c r="H3655" i="14"/>
  <c r="G3655" i="14"/>
  <c r="H3654" i="14"/>
  <c r="G3654" i="14"/>
  <c r="H3653" i="14"/>
  <c r="G3653" i="14"/>
  <c r="H3652" i="14"/>
  <c r="G3652" i="14"/>
  <c r="H3651" i="14"/>
  <c r="G3651" i="14"/>
  <c r="H3650" i="14"/>
  <c r="G3650" i="14"/>
  <c r="H3649" i="14"/>
  <c r="G3649" i="14"/>
  <c r="H3648" i="14"/>
  <c r="G3648" i="14"/>
  <c r="H3647" i="14"/>
  <c r="G3647" i="14"/>
  <c r="H3646" i="14"/>
  <c r="G3646" i="14"/>
  <c r="H3645" i="14"/>
  <c r="G3645" i="14"/>
  <c r="H3644" i="14"/>
  <c r="G3644" i="14"/>
  <c r="H3643" i="14"/>
  <c r="G3643" i="14"/>
  <c r="H3642" i="14"/>
  <c r="G3642" i="14"/>
  <c r="H3641" i="14"/>
  <c r="G3641" i="14"/>
  <c r="H3640" i="14"/>
  <c r="G3640" i="14"/>
  <c r="H3639" i="14"/>
  <c r="G3639" i="14"/>
  <c r="H3638" i="14"/>
  <c r="G3638" i="14"/>
  <c r="H3637" i="14"/>
  <c r="G3637" i="14"/>
  <c r="H3636" i="14"/>
  <c r="G3636" i="14"/>
  <c r="H3635" i="14"/>
  <c r="G3635" i="14"/>
  <c r="H3634" i="14"/>
  <c r="G3634" i="14"/>
  <c r="H3633" i="14"/>
  <c r="G3633" i="14"/>
  <c r="H3632" i="14"/>
  <c r="G3632" i="14"/>
  <c r="H3631" i="14"/>
  <c r="G3631" i="14"/>
  <c r="H3630" i="14"/>
  <c r="G3630" i="14"/>
  <c r="H3629" i="14"/>
  <c r="G3629" i="14"/>
  <c r="H3628" i="14"/>
  <c r="G3628" i="14"/>
  <c r="H3627" i="14"/>
  <c r="G3627" i="14"/>
  <c r="H3626" i="14"/>
  <c r="G3626" i="14"/>
  <c r="H3625" i="14"/>
  <c r="G3625" i="14"/>
  <c r="H3624" i="14"/>
  <c r="G3624" i="14"/>
  <c r="H3623" i="14"/>
  <c r="G3623" i="14"/>
  <c r="H3622" i="14"/>
  <c r="G3622" i="14"/>
  <c r="H3621" i="14"/>
  <c r="G3621" i="14"/>
  <c r="H3620" i="14"/>
  <c r="G3620" i="14"/>
  <c r="H3619" i="14"/>
  <c r="G3619" i="14"/>
  <c r="H3618" i="14"/>
  <c r="G3618" i="14"/>
  <c r="H3617" i="14"/>
  <c r="G3617" i="14"/>
  <c r="H3616" i="14"/>
  <c r="G3616" i="14"/>
  <c r="H3615" i="14"/>
  <c r="G3615" i="14"/>
  <c r="H3614" i="14"/>
  <c r="G3614" i="14"/>
  <c r="H3613" i="14"/>
  <c r="G3613" i="14"/>
  <c r="H3612" i="14"/>
  <c r="G3612" i="14"/>
  <c r="H3611" i="14"/>
  <c r="G3611" i="14"/>
  <c r="H3610" i="14"/>
  <c r="G3610" i="14"/>
  <c r="H3609" i="14"/>
  <c r="G3609" i="14"/>
  <c r="H3608" i="14"/>
  <c r="G3608" i="14"/>
  <c r="H3607" i="14"/>
  <c r="G3607" i="14"/>
  <c r="H3606" i="14"/>
  <c r="G3606" i="14"/>
  <c r="H3605" i="14"/>
  <c r="G3605" i="14"/>
  <c r="H3604" i="14"/>
  <c r="G3604" i="14"/>
  <c r="H3603" i="14"/>
  <c r="G3603" i="14"/>
  <c r="H3602" i="14"/>
  <c r="G3602" i="14"/>
  <c r="H3601" i="14"/>
  <c r="G3601" i="14"/>
  <c r="H3600" i="14"/>
  <c r="G3600" i="14"/>
  <c r="H3599" i="14"/>
  <c r="G3599" i="14"/>
  <c r="H3598" i="14"/>
  <c r="G3598" i="14"/>
  <c r="H3597" i="14"/>
  <c r="G3597" i="14"/>
  <c r="H3596" i="14"/>
  <c r="G3596" i="14"/>
  <c r="H3595" i="14"/>
  <c r="G3595" i="14"/>
  <c r="H3594" i="14"/>
  <c r="G3594" i="14"/>
  <c r="H3593" i="14"/>
  <c r="G3593" i="14"/>
  <c r="H3592" i="14"/>
  <c r="G3592" i="14"/>
  <c r="H3591" i="14"/>
  <c r="G3591" i="14"/>
  <c r="H3590" i="14"/>
  <c r="G3590" i="14"/>
  <c r="H3589" i="14"/>
  <c r="G3589" i="14"/>
  <c r="H3588" i="14"/>
  <c r="G3588" i="14"/>
  <c r="H3587" i="14"/>
  <c r="G3587" i="14"/>
  <c r="H3586" i="14"/>
  <c r="G3586" i="14"/>
  <c r="H3585" i="14"/>
  <c r="G3585" i="14"/>
  <c r="H3584" i="14"/>
  <c r="G3584" i="14"/>
  <c r="H3583" i="14"/>
  <c r="G3583" i="14"/>
  <c r="H3582" i="14"/>
  <c r="G3582" i="14"/>
  <c r="H3581" i="14"/>
  <c r="G3581" i="14"/>
  <c r="H3580" i="14"/>
  <c r="G3580" i="14"/>
  <c r="H3579" i="14"/>
  <c r="G3579" i="14"/>
  <c r="H3578" i="14"/>
  <c r="G3578" i="14"/>
  <c r="H3577" i="14"/>
  <c r="G3577" i="14"/>
  <c r="H3576" i="14"/>
  <c r="G3576" i="14"/>
  <c r="H3575" i="14"/>
  <c r="G3575" i="14"/>
  <c r="H3574" i="14"/>
  <c r="G3574" i="14"/>
  <c r="H3573" i="14"/>
  <c r="G3573" i="14"/>
  <c r="H3572" i="14"/>
  <c r="G3572" i="14"/>
  <c r="H3571" i="14"/>
  <c r="G3571" i="14"/>
  <c r="H3570" i="14"/>
  <c r="G3570" i="14"/>
  <c r="H3569" i="14"/>
  <c r="G3569" i="14"/>
  <c r="H3568" i="14"/>
  <c r="G3568" i="14"/>
  <c r="H3567" i="14"/>
  <c r="G3567" i="14"/>
  <c r="H3566" i="14"/>
  <c r="G3566" i="14"/>
  <c r="H3565" i="14"/>
  <c r="G3565" i="14"/>
  <c r="H3564" i="14"/>
  <c r="G3564" i="14"/>
  <c r="H3563" i="14"/>
  <c r="G3563" i="14"/>
  <c r="H3562" i="14"/>
  <c r="G3562" i="14"/>
  <c r="H3561" i="14"/>
  <c r="G3561" i="14"/>
  <c r="H3560" i="14"/>
  <c r="G3560" i="14"/>
  <c r="H3559" i="14"/>
  <c r="G3559" i="14"/>
  <c r="H3558" i="14"/>
  <c r="G3558" i="14"/>
  <c r="H3557" i="14"/>
  <c r="G3557" i="14"/>
  <c r="H3556" i="14"/>
  <c r="G3556" i="14"/>
  <c r="H3555" i="14"/>
  <c r="G3555" i="14"/>
  <c r="H3554" i="14"/>
  <c r="G3554" i="14"/>
  <c r="H3553" i="14"/>
  <c r="G3553" i="14"/>
  <c r="H3552" i="14"/>
  <c r="G3552" i="14"/>
  <c r="H3551" i="14"/>
  <c r="G3551" i="14"/>
  <c r="H3550" i="14"/>
  <c r="G3550" i="14"/>
  <c r="H3549" i="14"/>
  <c r="G3549" i="14"/>
  <c r="H3548" i="14"/>
  <c r="G3548" i="14"/>
  <c r="H3547" i="14"/>
  <c r="G3547" i="14"/>
  <c r="H3546" i="14"/>
  <c r="G3546" i="14"/>
  <c r="H3545" i="14"/>
  <c r="G3545" i="14"/>
  <c r="H3544" i="14"/>
  <c r="G3544" i="14"/>
  <c r="H3543" i="14"/>
  <c r="G3543" i="14"/>
  <c r="H3542" i="14"/>
  <c r="G3542" i="14"/>
  <c r="H3541" i="14"/>
  <c r="G3541" i="14"/>
  <c r="H3540" i="14"/>
  <c r="G3540" i="14"/>
  <c r="H3539" i="14"/>
  <c r="G3539" i="14"/>
  <c r="H3538" i="14"/>
  <c r="G3538" i="14"/>
  <c r="H3537" i="14"/>
  <c r="G3537" i="14"/>
  <c r="H3536" i="14"/>
  <c r="G3536" i="14"/>
  <c r="H3535" i="14"/>
  <c r="G3535" i="14"/>
  <c r="H3534" i="14"/>
  <c r="G3534" i="14"/>
  <c r="H3533" i="14"/>
  <c r="G3533" i="14"/>
  <c r="H3532" i="14"/>
  <c r="G3532" i="14"/>
  <c r="H3531" i="14"/>
  <c r="G3531" i="14"/>
  <c r="H3530" i="14"/>
  <c r="G3530" i="14"/>
  <c r="H3529" i="14"/>
  <c r="G3529" i="14"/>
  <c r="H3528" i="14"/>
  <c r="G3528" i="14"/>
  <c r="H3527" i="14"/>
  <c r="G3527" i="14"/>
  <c r="H3526" i="14"/>
  <c r="G3526" i="14"/>
  <c r="H3525" i="14"/>
  <c r="G3525" i="14"/>
  <c r="H3524" i="14"/>
  <c r="G3524" i="14"/>
  <c r="H3523" i="14"/>
  <c r="G3523" i="14"/>
  <c r="H3522" i="14"/>
  <c r="G3522" i="14"/>
  <c r="H3521" i="14"/>
  <c r="G3521" i="14"/>
  <c r="H3520" i="14"/>
  <c r="G3520" i="14"/>
  <c r="H3519" i="14"/>
  <c r="G3519" i="14"/>
  <c r="H3518" i="14"/>
  <c r="G3518" i="14"/>
  <c r="H3517" i="14"/>
  <c r="G3517" i="14"/>
  <c r="H3516" i="14"/>
  <c r="G3516" i="14"/>
  <c r="H3515" i="14"/>
  <c r="G3515" i="14"/>
  <c r="H3514" i="14"/>
  <c r="G3514" i="14"/>
  <c r="H3513" i="14"/>
  <c r="G3513" i="14"/>
  <c r="H3512" i="14"/>
  <c r="G3512" i="14"/>
  <c r="H3511" i="14"/>
  <c r="G3511" i="14"/>
  <c r="H3510" i="14"/>
  <c r="G3510" i="14"/>
  <c r="H3509" i="14"/>
  <c r="G3509" i="14"/>
  <c r="H3508" i="14"/>
  <c r="G3508" i="14"/>
  <c r="H3507" i="14"/>
  <c r="G3507" i="14"/>
  <c r="H3506" i="14"/>
  <c r="G3506" i="14"/>
  <c r="H3505" i="14"/>
  <c r="G3505" i="14"/>
  <c r="H3504" i="14"/>
  <c r="G3504" i="14"/>
  <c r="H3503" i="14"/>
  <c r="G3503" i="14"/>
  <c r="H3502" i="14"/>
  <c r="G3502" i="14"/>
  <c r="H3501" i="14"/>
  <c r="G3501" i="14"/>
  <c r="H3500" i="14"/>
  <c r="G3500" i="14"/>
  <c r="H3499" i="14"/>
  <c r="G3499" i="14"/>
  <c r="H3498" i="14"/>
  <c r="G3498" i="14"/>
  <c r="H3497" i="14"/>
  <c r="G3497" i="14"/>
  <c r="H3496" i="14"/>
  <c r="G3496" i="14"/>
  <c r="H3495" i="14"/>
  <c r="G3495" i="14"/>
  <c r="H3494" i="14"/>
  <c r="G3494" i="14"/>
  <c r="H3493" i="14"/>
  <c r="G3493" i="14"/>
  <c r="H3492" i="14"/>
  <c r="G3492" i="14"/>
  <c r="H3491" i="14"/>
  <c r="G3491" i="14"/>
  <c r="H3490" i="14"/>
  <c r="G3490" i="14"/>
  <c r="H3489" i="14"/>
  <c r="G3489" i="14"/>
  <c r="H3488" i="14"/>
  <c r="G3488" i="14"/>
  <c r="H3487" i="14"/>
  <c r="G3487" i="14"/>
  <c r="H3486" i="14"/>
  <c r="G3486" i="14"/>
  <c r="H3485" i="14"/>
  <c r="G3485" i="14"/>
  <c r="H3484" i="14"/>
  <c r="G3484" i="14"/>
  <c r="H3483" i="14"/>
  <c r="G3483" i="14"/>
  <c r="H3482" i="14"/>
  <c r="G3482" i="14"/>
  <c r="H3481" i="14"/>
  <c r="G3481" i="14"/>
  <c r="H3480" i="14"/>
  <c r="G3480" i="14"/>
  <c r="H3479" i="14"/>
  <c r="G3479" i="14"/>
  <c r="H3478" i="14"/>
  <c r="G3478" i="14"/>
  <c r="H3477" i="14"/>
  <c r="G3477" i="14"/>
  <c r="H3476" i="14"/>
  <c r="G3476" i="14"/>
  <c r="H3475" i="14"/>
  <c r="G3475" i="14"/>
  <c r="H3474" i="14"/>
  <c r="G3474" i="14"/>
  <c r="H3473" i="14"/>
  <c r="G3473" i="14"/>
  <c r="H3472" i="14"/>
  <c r="G3472" i="14"/>
  <c r="H3471" i="14"/>
  <c r="G3471" i="14"/>
  <c r="H3470" i="14"/>
  <c r="G3470" i="14"/>
  <c r="H3469" i="14"/>
  <c r="G3469" i="14"/>
  <c r="H3468" i="14"/>
  <c r="G3468" i="14"/>
  <c r="H3467" i="14"/>
  <c r="G3467" i="14"/>
  <c r="H3466" i="14"/>
  <c r="G3466" i="14"/>
  <c r="H3465" i="14"/>
  <c r="G3465" i="14"/>
  <c r="H3464" i="14"/>
  <c r="G3464" i="14"/>
  <c r="H3463" i="14"/>
  <c r="G3463" i="14"/>
  <c r="H3462" i="14"/>
  <c r="G3462" i="14"/>
  <c r="H3461" i="14"/>
  <c r="G3461" i="14"/>
  <c r="H3460" i="14"/>
  <c r="G3460" i="14"/>
  <c r="H3459" i="14"/>
  <c r="G3459" i="14"/>
  <c r="H3458" i="14"/>
  <c r="G3458" i="14"/>
  <c r="H3457" i="14"/>
  <c r="G3457" i="14"/>
  <c r="H3456" i="14"/>
  <c r="G3456" i="14"/>
  <c r="H3455" i="14"/>
  <c r="G3455" i="14"/>
  <c r="H3454" i="14"/>
  <c r="G3454" i="14"/>
  <c r="H3453" i="14"/>
  <c r="G3453" i="14"/>
  <c r="H3452" i="14"/>
  <c r="G3452" i="14"/>
  <c r="H3451" i="14"/>
  <c r="G3451" i="14"/>
  <c r="H3450" i="14"/>
  <c r="G3450" i="14"/>
  <c r="H3449" i="14"/>
  <c r="G3449" i="14"/>
  <c r="H3448" i="14"/>
  <c r="G3448" i="14"/>
  <c r="H3447" i="14"/>
  <c r="G3447" i="14"/>
  <c r="H3446" i="14"/>
  <c r="G3446" i="14"/>
  <c r="H3445" i="14"/>
  <c r="G3445" i="14"/>
  <c r="H3444" i="14"/>
  <c r="G3444" i="14"/>
  <c r="H3443" i="14"/>
  <c r="G3443" i="14"/>
  <c r="H3442" i="14"/>
  <c r="G3442" i="14"/>
  <c r="H3441" i="14"/>
  <c r="G3441" i="14"/>
  <c r="H3440" i="14"/>
  <c r="G3440" i="14"/>
  <c r="H3439" i="14"/>
  <c r="G3439" i="14"/>
  <c r="H3438" i="14"/>
  <c r="G3438" i="14"/>
  <c r="H3437" i="14"/>
  <c r="G3437" i="14"/>
  <c r="H3436" i="14"/>
  <c r="G3436" i="14"/>
  <c r="H3435" i="14"/>
  <c r="G3435" i="14"/>
  <c r="H3434" i="14"/>
  <c r="G3434" i="14"/>
  <c r="H3433" i="14"/>
  <c r="G3433" i="14"/>
  <c r="H3432" i="14"/>
  <c r="G3432" i="14"/>
  <c r="H3431" i="14"/>
  <c r="G3431" i="14"/>
  <c r="H3430" i="14"/>
  <c r="G3430" i="14"/>
  <c r="H3429" i="14"/>
  <c r="G3429" i="14"/>
  <c r="H3428" i="14"/>
  <c r="G3428" i="14"/>
  <c r="H3427" i="14"/>
  <c r="G3427" i="14"/>
  <c r="H3426" i="14"/>
  <c r="G3426" i="14"/>
  <c r="H3425" i="14"/>
  <c r="G3425" i="14"/>
  <c r="H3424" i="14"/>
  <c r="G3424" i="14"/>
  <c r="H3423" i="14"/>
  <c r="G3423" i="14"/>
  <c r="H3422" i="14"/>
  <c r="G3422" i="14"/>
  <c r="H3421" i="14"/>
  <c r="G3421" i="14"/>
  <c r="H3420" i="14"/>
  <c r="G3420" i="14"/>
  <c r="H3419" i="14"/>
  <c r="G3419" i="14"/>
  <c r="H3418" i="14"/>
  <c r="G3418" i="14"/>
  <c r="H3417" i="14"/>
  <c r="G3417" i="14"/>
  <c r="H3416" i="14"/>
  <c r="G3416" i="14"/>
  <c r="H3415" i="14"/>
  <c r="G3415" i="14"/>
  <c r="H3414" i="14"/>
  <c r="G3414" i="14"/>
  <c r="H3413" i="14"/>
  <c r="G3413" i="14"/>
  <c r="H3412" i="14"/>
  <c r="G3412" i="14"/>
  <c r="H3411" i="14"/>
  <c r="G3411" i="14"/>
  <c r="H3410" i="14"/>
  <c r="G3410" i="14"/>
  <c r="H3409" i="14"/>
  <c r="G3409" i="14"/>
  <c r="H3408" i="14"/>
  <c r="G3408" i="14"/>
  <c r="H3407" i="14"/>
  <c r="G3407" i="14"/>
  <c r="H3406" i="14"/>
  <c r="G3406" i="14"/>
  <c r="H3405" i="14"/>
  <c r="G3405" i="14"/>
  <c r="H3404" i="14"/>
  <c r="G3404" i="14"/>
  <c r="H3403" i="14"/>
  <c r="G3403" i="14"/>
  <c r="H3402" i="14"/>
  <c r="G3402" i="14"/>
  <c r="H3401" i="14"/>
  <c r="G3401" i="14"/>
  <c r="H3400" i="14"/>
  <c r="G3400" i="14"/>
  <c r="H3399" i="14"/>
  <c r="G3399" i="14"/>
  <c r="H3398" i="14"/>
  <c r="G3398" i="14"/>
  <c r="H3397" i="14"/>
  <c r="G3397" i="14"/>
  <c r="H3396" i="14"/>
  <c r="G3396" i="14"/>
  <c r="H3395" i="14"/>
  <c r="G3395" i="14"/>
  <c r="H3394" i="14"/>
  <c r="G3394" i="14"/>
  <c r="H3393" i="14"/>
  <c r="G3393" i="14"/>
  <c r="H3392" i="14"/>
  <c r="G3392" i="14"/>
  <c r="H3391" i="14"/>
  <c r="G3391" i="14"/>
  <c r="H3390" i="14"/>
  <c r="G3390" i="14"/>
  <c r="H3389" i="14"/>
  <c r="G3389" i="14"/>
  <c r="H3388" i="14"/>
  <c r="G3388" i="14"/>
  <c r="H3387" i="14"/>
  <c r="G3387" i="14"/>
  <c r="H3386" i="14"/>
  <c r="G3386" i="14"/>
  <c r="H3385" i="14"/>
  <c r="G3385" i="14"/>
  <c r="H3384" i="14"/>
  <c r="G3384" i="14"/>
  <c r="H3383" i="14"/>
  <c r="G3383" i="14"/>
  <c r="H3382" i="14"/>
  <c r="G3382" i="14"/>
  <c r="H3381" i="14"/>
  <c r="G3381" i="14"/>
  <c r="H3380" i="14"/>
  <c r="G3380" i="14"/>
  <c r="H3379" i="14"/>
  <c r="G3379" i="14"/>
  <c r="H3378" i="14"/>
  <c r="G3378" i="14"/>
  <c r="H3377" i="14"/>
  <c r="G3377" i="14"/>
  <c r="H3376" i="14"/>
  <c r="G3376" i="14"/>
  <c r="H3375" i="14"/>
  <c r="G3375" i="14"/>
  <c r="H3374" i="14"/>
  <c r="G3374" i="14"/>
  <c r="H3373" i="14"/>
  <c r="G3373" i="14"/>
  <c r="H3372" i="14"/>
  <c r="G3372" i="14"/>
  <c r="H3371" i="14"/>
  <c r="G3371" i="14"/>
  <c r="H3370" i="14"/>
  <c r="G3370" i="14"/>
  <c r="H3369" i="14"/>
  <c r="G3369" i="14"/>
  <c r="H3368" i="14"/>
  <c r="G3368" i="14"/>
  <c r="H3367" i="14"/>
  <c r="G3367" i="14"/>
  <c r="H3366" i="14"/>
  <c r="G3366" i="14"/>
  <c r="H3365" i="14"/>
  <c r="G3365" i="14"/>
  <c r="H3364" i="14"/>
  <c r="G3364" i="14"/>
  <c r="H3363" i="14"/>
  <c r="G3363" i="14"/>
  <c r="H3362" i="14"/>
  <c r="G3362" i="14"/>
  <c r="H3361" i="14"/>
  <c r="G3361" i="14"/>
  <c r="H3360" i="14"/>
  <c r="G3360" i="14"/>
  <c r="H3359" i="14"/>
  <c r="G3359" i="14"/>
  <c r="H3358" i="14"/>
  <c r="G3358" i="14"/>
  <c r="H3357" i="14"/>
  <c r="G3357" i="14"/>
  <c r="H3356" i="14"/>
  <c r="G3356" i="14"/>
  <c r="H3355" i="14"/>
  <c r="G3355" i="14"/>
  <c r="H3354" i="14"/>
  <c r="G3354" i="14"/>
  <c r="H3353" i="14"/>
  <c r="G3353" i="14"/>
  <c r="H3352" i="14"/>
  <c r="G3352" i="14"/>
  <c r="H3351" i="14"/>
  <c r="G3351" i="14"/>
  <c r="H3350" i="14"/>
  <c r="G3350" i="14"/>
  <c r="H3349" i="14"/>
  <c r="G3349" i="14"/>
  <c r="H3348" i="14"/>
  <c r="G3348" i="14"/>
  <c r="H3347" i="14"/>
  <c r="G3347" i="14"/>
  <c r="H3346" i="14"/>
  <c r="G3346" i="14"/>
  <c r="H3345" i="14"/>
  <c r="G3345" i="14"/>
  <c r="H3344" i="14"/>
  <c r="G3344" i="14"/>
  <c r="H3343" i="14"/>
  <c r="G3343" i="14"/>
  <c r="H3342" i="14"/>
  <c r="G3342" i="14"/>
  <c r="H3341" i="14"/>
  <c r="G3341" i="14"/>
  <c r="H3340" i="14"/>
  <c r="G3340" i="14"/>
  <c r="H3339" i="14"/>
  <c r="G3339" i="14"/>
  <c r="H3338" i="14"/>
  <c r="G3338" i="14"/>
  <c r="H3337" i="14"/>
  <c r="G3337" i="14"/>
  <c r="H3336" i="14"/>
  <c r="G3336" i="14"/>
  <c r="H3335" i="14"/>
  <c r="G3335" i="14"/>
  <c r="H3334" i="14"/>
  <c r="G3334" i="14"/>
  <c r="H3333" i="14"/>
  <c r="G3333" i="14"/>
  <c r="H3332" i="14"/>
  <c r="G3332" i="14"/>
  <c r="H3331" i="14"/>
  <c r="G3331" i="14"/>
  <c r="H3330" i="14"/>
  <c r="G3330" i="14"/>
  <c r="H3329" i="14"/>
  <c r="G3329" i="14"/>
  <c r="H3328" i="14"/>
  <c r="G3328" i="14"/>
  <c r="H3327" i="14"/>
  <c r="G3327" i="14"/>
  <c r="H3326" i="14"/>
  <c r="G3326" i="14"/>
  <c r="H3325" i="14"/>
  <c r="G3325" i="14"/>
  <c r="H3324" i="14"/>
  <c r="G3324" i="14"/>
  <c r="H3323" i="14"/>
  <c r="G3323" i="14"/>
  <c r="H3322" i="14"/>
  <c r="G3322" i="14"/>
  <c r="H3321" i="14"/>
  <c r="G3321" i="14"/>
  <c r="H3320" i="14"/>
  <c r="G3320" i="14"/>
  <c r="H3319" i="14"/>
  <c r="G3319" i="14"/>
  <c r="H3318" i="14"/>
  <c r="G3318" i="14"/>
  <c r="H3317" i="14"/>
  <c r="G3317" i="14"/>
  <c r="H3316" i="14"/>
  <c r="G3316" i="14"/>
  <c r="H3315" i="14"/>
  <c r="G3315" i="14"/>
  <c r="H3314" i="14"/>
  <c r="G3314" i="14"/>
  <c r="H3313" i="14"/>
  <c r="G3313" i="14"/>
  <c r="H3312" i="14"/>
  <c r="G3312" i="14"/>
  <c r="H3311" i="14"/>
  <c r="G3311" i="14"/>
  <c r="H3310" i="14"/>
  <c r="G3310" i="14"/>
  <c r="H3309" i="14"/>
  <c r="G3309" i="14"/>
  <c r="H3308" i="14"/>
  <c r="G3308" i="14"/>
  <c r="H3307" i="14"/>
  <c r="G3307" i="14"/>
  <c r="H3306" i="14"/>
  <c r="G3306" i="14"/>
  <c r="H3305" i="14"/>
  <c r="G3305" i="14"/>
  <c r="H3304" i="14"/>
  <c r="G3304" i="14"/>
  <c r="H3303" i="14"/>
  <c r="G3303" i="14"/>
  <c r="H3302" i="14"/>
  <c r="G3302" i="14"/>
  <c r="H3301" i="14"/>
  <c r="G3301" i="14"/>
  <c r="H3300" i="14"/>
  <c r="G3300" i="14"/>
  <c r="H3299" i="14"/>
  <c r="G3299" i="14"/>
  <c r="H3298" i="14"/>
  <c r="G3298" i="14"/>
  <c r="H3297" i="14"/>
  <c r="G3297" i="14"/>
  <c r="H3296" i="14"/>
  <c r="G3296" i="14"/>
  <c r="H3295" i="14"/>
  <c r="G3295" i="14"/>
  <c r="H3294" i="14"/>
  <c r="G3294" i="14"/>
  <c r="H3293" i="14"/>
  <c r="G3293" i="14"/>
  <c r="H3292" i="14"/>
  <c r="G3292" i="14"/>
  <c r="H3291" i="14"/>
  <c r="G3291" i="14"/>
  <c r="H3290" i="14"/>
  <c r="G3290" i="14"/>
  <c r="H3289" i="14"/>
  <c r="G3289" i="14"/>
  <c r="H3288" i="14"/>
  <c r="G3288" i="14"/>
  <c r="H3287" i="14"/>
  <c r="G3287" i="14"/>
  <c r="H3286" i="14"/>
  <c r="G3286" i="14"/>
  <c r="H3285" i="14"/>
  <c r="G3285" i="14"/>
  <c r="H3284" i="14"/>
  <c r="G3284" i="14"/>
  <c r="H3283" i="14"/>
  <c r="G3283" i="14"/>
  <c r="H3282" i="14"/>
  <c r="G3282" i="14"/>
  <c r="H3281" i="14"/>
  <c r="G3281" i="14"/>
  <c r="H3280" i="14"/>
  <c r="G3280" i="14"/>
  <c r="H3279" i="14"/>
  <c r="G3279" i="14"/>
  <c r="H3278" i="14"/>
  <c r="G3278" i="14"/>
  <c r="H3277" i="14"/>
  <c r="G3277" i="14"/>
  <c r="H3276" i="14"/>
  <c r="G3276" i="14"/>
  <c r="H3275" i="14"/>
  <c r="G3275" i="14"/>
  <c r="H3274" i="14"/>
  <c r="G3274" i="14"/>
  <c r="H3273" i="14"/>
  <c r="G3273" i="14"/>
  <c r="H3272" i="14"/>
  <c r="G3272" i="14"/>
  <c r="H3271" i="14"/>
  <c r="G3271" i="14"/>
  <c r="H3270" i="14"/>
  <c r="G3270" i="14"/>
  <c r="H3269" i="14"/>
  <c r="G3269" i="14"/>
  <c r="H3268" i="14"/>
  <c r="G3268" i="14"/>
  <c r="H3267" i="14"/>
  <c r="G3267" i="14"/>
  <c r="H3266" i="14"/>
  <c r="G3266" i="14"/>
  <c r="H3265" i="14"/>
  <c r="G3265" i="14"/>
  <c r="H3264" i="14"/>
  <c r="G3264" i="14"/>
  <c r="H3263" i="14"/>
  <c r="G3263" i="14"/>
  <c r="H3262" i="14"/>
  <c r="G3262" i="14"/>
  <c r="H3261" i="14"/>
  <c r="G3261" i="14"/>
  <c r="H3260" i="14"/>
  <c r="G3260" i="14"/>
  <c r="H3259" i="14"/>
  <c r="G3259" i="14"/>
  <c r="H3258" i="14"/>
  <c r="G3258" i="14"/>
  <c r="H3257" i="14"/>
  <c r="G3257" i="14"/>
  <c r="H3256" i="14"/>
  <c r="G3256" i="14"/>
  <c r="H3255" i="14"/>
  <c r="G3255" i="14"/>
  <c r="H3254" i="14"/>
  <c r="G3254" i="14"/>
  <c r="H3253" i="14"/>
  <c r="G3253" i="14"/>
  <c r="H3252" i="14"/>
  <c r="G3252" i="14"/>
  <c r="H3251" i="14"/>
  <c r="G3251" i="14"/>
  <c r="H3250" i="14"/>
  <c r="G3250" i="14"/>
  <c r="H3249" i="14"/>
  <c r="G3249" i="14"/>
  <c r="H3248" i="14"/>
  <c r="G3248" i="14"/>
  <c r="H3247" i="14"/>
  <c r="G3247" i="14"/>
  <c r="H3246" i="14"/>
  <c r="G3246" i="14"/>
  <c r="H3245" i="14"/>
  <c r="G3245" i="14"/>
  <c r="H3244" i="14"/>
  <c r="G3244" i="14"/>
  <c r="H3243" i="14"/>
  <c r="G3243" i="14"/>
  <c r="H3242" i="14"/>
  <c r="G3242" i="14"/>
  <c r="H3241" i="14"/>
  <c r="G3241" i="14"/>
  <c r="H3240" i="14"/>
  <c r="G3240" i="14"/>
  <c r="H3239" i="14"/>
  <c r="G3239" i="14"/>
  <c r="H3238" i="14"/>
  <c r="G3238" i="14"/>
  <c r="H3237" i="14"/>
  <c r="G3237" i="14"/>
  <c r="H3236" i="14"/>
  <c r="G3236" i="14"/>
  <c r="H3235" i="14"/>
  <c r="G3235" i="14"/>
  <c r="H3234" i="14"/>
  <c r="G3234" i="14"/>
  <c r="H3233" i="14"/>
  <c r="G3233" i="14"/>
  <c r="H3232" i="14"/>
  <c r="G3232" i="14"/>
  <c r="H3231" i="14"/>
  <c r="G3231" i="14"/>
  <c r="H3230" i="14"/>
  <c r="G3230" i="14"/>
  <c r="H3229" i="14"/>
  <c r="G3229" i="14"/>
  <c r="H3228" i="14"/>
  <c r="G3228" i="14"/>
  <c r="H3227" i="14"/>
  <c r="G3227" i="14"/>
  <c r="H3226" i="14"/>
  <c r="G3226" i="14"/>
  <c r="H3225" i="14"/>
  <c r="G3225" i="14"/>
  <c r="H3224" i="14"/>
  <c r="G3224" i="14"/>
  <c r="H3223" i="14"/>
  <c r="G3223" i="14"/>
  <c r="H3222" i="14"/>
  <c r="G3222" i="14"/>
  <c r="H3221" i="14"/>
  <c r="G3221" i="14"/>
  <c r="H3220" i="14"/>
  <c r="G3220" i="14"/>
  <c r="H3219" i="14"/>
  <c r="G3219" i="14"/>
  <c r="H3218" i="14"/>
  <c r="G3218" i="14"/>
  <c r="H3217" i="14"/>
  <c r="G3217" i="14"/>
  <c r="H3216" i="14"/>
  <c r="G3216" i="14"/>
  <c r="H3215" i="14"/>
  <c r="G3215" i="14"/>
  <c r="H3214" i="14"/>
  <c r="G3214" i="14"/>
  <c r="H3213" i="14"/>
  <c r="G3213" i="14"/>
  <c r="H3212" i="14"/>
  <c r="G3212" i="14"/>
  <c r="H3211" i="14"/>
  <c r="G3211" i="14"/>
  <c r="H3210" i="14"/>
  <c r="G3210" i="14"/>
  <c r="H3209" i="14"/>
  <c r="G3209" i="14"/>
  <c r="H3208" i="14"/>
  <c r="G3208" i="14"/>
  <c r="H3207" i="14"/>
  <c r="G3207" i="14"/>
  <c r="H3206" i="14"/>
  <c r="G3206" i="14"/>
  <c r="H3205" i="14"/>
  <c r="G3205" i="14"/>
  <c r="H3204" i="14"/>
  <c r="G3204" i="14"/>
  <c r="H3203" i="14"/>
  <c r="G3203" i="14"/>
  <c r="H3202" i="14"/>
  <c r="G3202" i="14"/>
  <c r="H3201" i="14"/>
  <c r="G3201" i="14"/>
  <c r="H3200" i="14"/>
  <c r="G3200" i="14"/>
  <c r="H3199" i="14"/>
  <c r="G3199" i="14"/>
  <c r="H3198" i="14"/>
  <c r="G3198" i="14"/>
  <c r="H3197" i="14"/>
  <c r="G3197" i="14"/>
  <c r="H3196" i="14"/>
  <c r="G3196" i="14"/>
  <c r="H3195" i="14"/>
  <c r="G3195" i="14"/>
  <c r="H3194" i="14"/>
  <c r="G3194" i="14"/>
  <c r="H3193" i="14"/>
  <c r="G3193" i="14"/>
  <c r="H3192" i="14"/>
  <c r="G3192" i="14"/>
  <c r="H3191" i="14"/>
  <c r="G3191" i="14"/>
  <c r="H3190" i="14"/>
  <c r="G3190" i="14"/>
  <c r="H3189" i="14"/>
  <c r="G3189" i="14"/>
  <c r="H3188" i="14"/>
  <c r="G3188" i="14"/>
  <c r="H3187" i="14"/>
  <c r="G3187" i="14"/>
  <c r="H3186" i="14"/>
  <c r="G3186" i="14"/>
  <c r="H3185" i="14"/>
  <c r="G3185" i="14"/>
  <c r="H3184" i="14"/>
  <c r="G3184" i="14"/>
  <c r="H3183" i="14"/>
  <c r="G3183" i="14"/>
  <c r="H3182" i="14"/>
  <c r="G3182" i="14"/>
  <c r="H3181" i="14"/>
  <c r="G3181" i="14"/>
  <c r="H3180" i="14"/>
  <c r="G3180" i="14"/>
  <c r="H3179" i="14"/>
  <c r="G3179" i="14"/>
  <c r="H3178" i="14"/>
  <c r="G3178" i="14"/>
  <c r="H3177" i="14"/>
  <c r="G3177" i="14"/>
  <c r="H3176" i="14"/>
  <c r="G3176" i="14"/>
  <c r="H3175" i="14"/>
  <c r="G3175" i="14"/>
  <c r="H3174" i="14"/>
  <c r="G3174" i="14"/>
  <c r="H3173" i="14"/>
  <c r="G3173" i="14"/>
  <c r="H3172" i="14"/>
  <c r="G3172" i="14"/>
  <c r="H3171" i="14"/>
  <c r="G3171" i="14"/>
  <c r="H3170" i="14"/>
  <c r="G3170" i="14"/>
  <c r="H3169" i="14"/>
  <c r="G3169" i="14"/>
  <c r="H3168" i="14"/>
  <c r="G3168" i="14"/>
  <c r="H3167" i="14"/>
  <c r="G3167" i="14"/>
  <c r="H3166" i="14"/>
  <c r="G3166" i="14"/>
  <c r="H3165" i="14"/>
  <c r="G3165" i="14"/>
  <c r="H3164" i="14"/>
  <c r="G3164" i="14"/>
  <c r="H3163" i="14"/>
  <c r="G3163" i="14"/>
  <c r="H3162" i="14"/>
  <c r="G3162" i="14"/>
  <c r="H3161" i="14"/>
  <c r="G3161" i="14"/>
  <c r="H3160" i="14"/>
  <c r="G3160" i="14"/>
  <c r="H3159" i="14"/>
  <c r="G3159" i="14"/>
  <c r="H3158" i="14"/>
  <c r="G3158" i="14"/>
  <c r="H3157" i="14"/>
  <c r="G3157" i="14"/>
  <c r="H3156" i="14"/>
  <c r="G3156" i="14"/>
  <c r="H3155" i="14"/>
  <c r="G3155" i="14"/>
  <c r="H3154" i="14"/>
  <c r="G3154" i="14"/>
  <c r="H3153" i="14"/>
  <c r="G3153" i="14"/>
  <c r="H3152" i="14"/>
  <c r="G3152" i="14"/>
  <c r="H3151" i="14"/>
  <c r="G3151" i="14"/>
  <c r="H3150" i="14"/>
  <c r="G3150" i="14"/>
  <c r="H3149" i="14"/>
  <c r="G3149" i="14"/>
  <c r="H3148" i="14"/>
  <c r="G3148" i="14"/>
  <c r="H3147" i="14"/>
  <c r="G3147" i="14"/>
  <c r="H3146" i="14"/>
  <c r="G3146" i="14"/>
  <c r="H3145" i="14"/>
  <c r="G3145" i="14"/>
  <c r="H3144" i="14"/>
  <c r="G3144" i="14"/>
  <c r="H3143" i="14"/>
  <c r="G3143" i="14"/>
  <c r="H3142" i="14"/>
  <c r="G3142" i="14"/>
  <c r="H3141" i="14"/>
  <c r="G3141" i="14"/>
  <c r="H3140" i="14"/>
  <c r="G3140" i="14"/>
  <c r="H3139" i="14"/>
  <c r="G3139" i="14"/>
  <c r="H3138" i="14"/>
  <c r="G3138" i="14"/>
  <c r="H3137" i="14"/>
  <c r="G3137" i="14"/>
  <c r="H3136" i="14"/>
  <c r="G3136" i="14"/>
  <c r="H3135" i="14"/>
  <c r="G3135" i="14"/>
  <c r="H3134" i="14"/>
  <c r="G3134" i="14"/>
  <c r="H3133" i="14"/>
  <c r="G3133" i="14"/>
  <c r="H3132" i="14"/>
  <c r="G3132" i="14"/>
  <c r="H3131" i="14"/>
  <c r="G3131" i="14"/>
  <c r="H3130" i="14"/>
  <c r="G3130" i="14"/>
  <c r="H3129" i="14"/>
  <c r="G3129" i="14"/>
  <c r="H3128" i="14"/>
  <c r="G3128" i="14"/>
  <c r="H3127" i="14"/>
  <c r="G3127" i="14"/>
  <c r="H3126" i="14"/>
  <c r="G3126" i="14"/>
  <c r="H3125" i="14"/>
  <c r="G3125" i="14"/>
  <c r="H3124" i="14"/>
  <c r="G3124" i="14"/>
  <c r="H3123" i="14"/>
  <c r="G3123" i="14"/>
  <c r="H3122" i="14"/>
  <c r="G3122" i="14"/>
  <c r="H3121" i="14"/>
  <c r="G3121" i="14"/>
  <c r="H3120" i="14"/>
  <c r="G3120" i="14"/>
  <c r="H3119" i="14"/>
  <c r="G3119" i="14"/>
  <c r="H3118" i="14"/>
  <c r="G3118" i="14"/>
  <c r="H3117" i="14"/>
  <c r="G3117" i="14"/>
  <c r="H3116" i="14"/>
  <c r="G3116" i="14"/>
  <c r="H3115" i="14"/>
  <c r="G3115" i="14"/>
  <c r="H3114" i="14"/>
  <c r="G3114" i="14"/>
  <c r="H3113" i="14"/>
  <c r="G3113" i="14"/>
  <c r="H3112" i="14"/>
  <c r="G3112" i="14"/>
  <c r="H3111" i="14"/>
  <c r="G3111" i="14"/>
  <c r="H3110" i="14"/>
  <c r="G3110" i="14"/>
  <c r="H3109" i="14"/>
  <c r="G3109" i="14"/>
  <c r="H3108" i="14"/>
  <c r="G3108" i="14"/>
  <c r="H3107" i="14"/>
  <c r="G3107" i="14"/>
  <c r="H3106" i="14"/>
  <c r="G3106" i="14"/>
  <c r="H3105" i="14"/>
  <c r="G3105" i="14"/>
  <c r="H3104" i="14"/>
  <c r="G3104" i="14"/>
  <c r="H3103" i="14"/>
  <c r="G3103" i="14"/>
  <c r="H3102" i="14"/>
  <c r="G3102" i="14"/>
  <c r="H3101" i="14"/>
  <c r="G3101" i="14"/>
  <c r="H3100" i="14"/>
  <c r="G3100" i="14"/>
  <c r="H3099" i="14"/>
  <c r="G3099" i="14"/>
  <c r="H3098" i="14"/>
  <c r="G3098" i="14"/>
  <c r="H3097" i="14"/>
  <c r="G3097" i="14"/>
  <c r="H3096" i="14"/>
  <c r="G3096" i="14"/>
  <c r="H3095" i="14"/>
  <c r="G3095" i="14"/>
  <c r="H3094" i="14"/>
  <c r="G3094" i="14"/>
  <c r="H3093" i="14"/>
  <c r="G3093" i="14"/>
  <c r="H3092" i="14"/>
  <c r="G3092" i="14"/>
  <c r="H3091" i="14"/>
  <c r="G3091" i="14"/>
  <c r="H3090" i="14"/>
  <c r="G3090" i="14"/>
  <c r="H3089" i="14"/>
  <c r="G3089" i="14"/>
  <c r="H3088" i="14"/>
  <c r="G3088" i="14"/>
  <c r="H3087" i="14"/>
  <c r="G3087" i="14"/>
  <c r="H3086" i="14"/>
  <c r="G3086" i="14"/>
  <c r="H3085" i="14"/>
  <c r="G3085" i="14"/>
  <c r="H3084" i="14"/>
  <c r="G3084" i="14"/>
  <c r="H3083" i="14"/>
  <c r="G3083" i="14"/>
  <c r="H3082" i="14"/>
  <c r="G3082" i="14"/>
  <c r="H3081" i="14"/>
  <c r="G3081" i="14"/>
  <c r="H3080" i="14"/>
  <c r="G3080" i="14"/>
  <c r="H3079" i="14"/>
  <c r="G3079" i="14"/>
  <c r="H3078" i="14"/>
  <c r="G3078" i="14"/>
  <c r="H3077" i="14"/>
  <c r="G3077" i="14"/>
  <c r="H3076" i="14"/>
  <c r="G3076" i="14"/>
  <c r="H3075" i="14"/>
  <c r="G3075" i="14"/>
  <c r="H3074" i="14"/>
  <c r="G3074" i="14"/>
  <c r="H3073" i="14"/>
  <c r="G3073" i="14"/>
  <c r="H3072" i="14"/>
  <c r="G3072" i="14"/>
  <c r="H3071" i="14"/>
  <c r="G3071" i="14"/>
  <c r="H3070" i="14"/>
  <c r="G3070" i="14"/>
  <c r="H3069" i="14"/>
  <c r="G3069" i="14"/>
  <c r="H3068" i="14"/>
  <c r="G3068" i="14"/>
  <c r="H3067" i="14"/>
  <c r="G3067" i="14"/>
  <c r="H3066" i="14"/>
  <c r="G3066" i="14"/>
  <c r="H3065" i="14"/>
  <c r="G3065" i="14"/>
  <c r="H3064" i="14"/>
  <c r="G3064" i="14"/>
  <c r="H3063" i="14"/>
  <c r="G3063" i="14"/>
  <c r="H3062" i="14"/>
  <c r="G3062" i="14"/>
  <c r="H3061" i="14"/>
  <c r="G3061" i="14"/>
  <c r="H3060" i="14"/>
  <c r="G3060" i="14"/>
  <c r="H3059" i="14"/>
  <c r="G3059" i="14"/>
  <c r="H3058" i="14"/>
  <c r="G3058" i="14"/>
  <c r="H3057" i="14"/>
  <c r="G3057" i="14"/>
  <c r="H3056" i="14"/>
  <c r="G3056" i="14"/>
  <c r="H3055" i="14"/>
  <c r="G3055" i="14"/>
  <c r="H3054" i="14"/>
  <c r="G3054" i="14"/>
  <c r="H3053" i="14"/>
  <c r="G3053" i="14"/>
  <c r="H3052" i="14"/>
  <c r="G3052" i="14"/>
  <c r="H3051" i="14"/>
  <c r="G3051" i="14"/>
  <c r="H3050" i="14"/>
  <c r="G3050" i="14"/>
  <c r="H3049" i="14"/>
  <c r="G3049" i="14"/>
  <c r="H3048" i="14"/>
  <c r="G3048" i="14"/>
  <c r="H3047" i="14"/>
  <c r="G3047" i="14"/>
  <c r="H3046" i="14"/>
  <c r="G3046" i="14"/>
  <c r="H3045" i="14"/>
  <c r="G3045" i="14"/>
  <c r="H3044" i="14"/>
  <c r="G3044" i="14"/>
  <c r="H3043" i="14"/>
  <c r="G3043" i="14"/>
  <c r="H3042" i="14"/>
  <c r="G3042" i="14"/>
  <c r="H3041" i="14"/>
  <c r="G3041" i="14"/>
  <c r="H3040" i="14"/>
  <c r="G3040" i="14"/>
  <c r="H3039" i="14"/>
  <c r="G3039" i="14"/>
  <c r="H3038" i="14"/>
  <c r="G3038" i="14"/>
  <c r="H3037" i="14"/>
  <c r="G3037" i="14"/>
  <c r="H3036" i="14"/>
  <c r="G3036" i="14"/>
  <c r="H3035" i="14"/>
  <c r="G3035" i="14"/>
  <c r="H3034" i="14"/>
  <c r="G3034" i="14"/>
  <c r="H3033" i="14"/>
  <c r="G3033" i="14"/>
  <c r="H3032" i="14"/>
  <c r="G3032" i="14"/>
  <c r="H3031" i="14"/>
  <c r="G3031" i="14"/>
  <c r="H3030" i="14"/>
  <c r="G3030" i="14"/>
  <c r="H3029" i="14"/>
  <c r="G3029" i="14"/>
  <c r="H3028" i="14"/>
  <c r="G3028" i="14"/>
  <c r="H3027" i="14"/>
  <c r="G3027" i="14"/>
  <c r="H3026" i="14"/>
  <c r="G3026" i="14"/>
  <c r="H3025" i="14"/>
  <c r="G3025" i="14"/>
  <c r="H3024" i="14"/>
  <c r="G3024" i="14"/>
  <c r="H3023" i="14"/>
  <c r="G3023" i="14"/>
  <c r="H3022" i="14"/>
  <c r="G3022" i="14"/>
  <c r="H3021" i="14"/>
  <c r="G3021" i="14"/>
  <c r="H3020" i="14"/>
  <c r="G3020" i="14"/>
  <c r="H3019" i="14"/>
  <c r="G3019" i="14"/>
  <c r="H3018" i="14"/>
  <c r="G3018" i="14"/>
  <c r="H3017" i="14"/>
  <c r="G3017" i="14"/>
  <c r="H3016" i="14"/>
  <c r="G3016" i="14"/>
  <c r="H3015" i="14"/>
  <c r="G3015" i="14"/>
  <c r="H3014" i="14"/>
  <c r="G3014" i="14"/>
  <c r="H3013" i="14"/>
  <c r="G3013" i="14"/>
  <c r="H3012" i="14"/>
  <c r="G3012" i="14"/>
  <c r="H3011" i="14"/>
  <c r="G3011" i="14"/>
  <c r="H3010" i="14"/>
  <c r="G3010" i="14"/>
  <c r="H3009" i="14"/>
  <c r="G3009" i="14"/>
  <c r="H3008" i="14"/>
  <c r="G3008" i="14"/>
  <c r="H3007" i="14"/>
  <c r="G3007" i="14"/>
  <c r="H3006" i="14"/>
  <c r="G3006" i="14"/>
  <c r="H3005" i="14"/>
  <c r="G3005" i="14"/>
  <c r="H3004" i="14"/>
  <c r="G3004" i="14"/>
  <c r="H3003" i="14"/>
  <c r="G3003" i="14"/>
  <c r="H3002" i="14"/>
  <c r="G3002" i="14"/>
  <c r="H3001" i="14"/>
  <c r="G3001" i="14"/>
  <c r="H3000" i="14"/>
  <c r="G3000" i="14"/>
  <c r="H2999" i="14"/>
  <c r="G2999" i="14"/>
  <c r="H2998" i="14"/>
  <c r="G2998" i="14"/>
  <c r="H2997" i="14"/>
  <c r="G2997" i="14"/>
  <c r="H2996" i="14"/>
  <c r="G2996" i="14"/>
  <c r="H2995" i="14"/>
  <c r="G2995" i="14"/>
  <c r="H2994" i="14"/>
  <c r="G2994" i="14"/>
  <c r="H2993" i="14"/>
  <c r="G2993" i="14"/>
  <c r="H2992" i="14"/>
  <c r="G2992" i="14"/>
  <c r="H2991" i="14"/>
  <c r="G2991" i="14"/>
  <c r="H2990" i="14"/>
  <c r="G2990" i="14"/>
  <c r="H2989" i="14"/>
  <c r="G2989" i="14"/>
  <c r="H2988" i="14"/>
  <c r="G2988" i="14"/>
  <c r="H2987" i="14"/>
  <c r="G2987" i="14"/>
  <c r="H2986" i="14"/>
  <c r="G2986" i="14"/>
  <c r="H2985" i="14"/>
  <c r="G2985" i="14"/>
  <c r="H2984" i="14"/>
  <c r="G2984" i="14"/>
  <c r="H2983" i="14"/>
  <c r="G2983" i="14"/>
  <c r="H2982" i="14"/>
  <c r="G2982" i="14"/>
  <c r="H2981" i="14"/>
  <c r="G2981" i="14"/>
  <c r="H2980" i="14"/>
  <c r="G2980" i="14"/>
  <c r="H2979" i="14"/>
  <c r="G2979" i="14"/>
  <c r="H2978" i="14"/>
  <c r="G2978" i="14"/>
  <c r="H2977" i="14"/>
  <c r="G2977" i="14"/>
  <c r="H2976" i="14"/>
  <c r="G2976" i="14"/>
  <c r="H2975" i="14"/>
  <c r="G2975" i="14"/>
  <c r="H2974" i="14"/>
  <c r="G2974" i="14"/>
  <c r="H2973" i="14"/>
  <c r="G2973" i="14"/>
  <c r="H2972" i="14"/>
  <c r="G2972" i="14"/>
  <c r="H2971" i="14"/>
  <c r="G2971" i="14"/>
  <c r="H2970" i="14"/>
  <c r="G2970" i="14"/>
  <c r="H2969" i="14"/>
  <c r="G2969" i="14"/>
  <c r="H2968" i="14"/>
  <c r="G2968" i="14"/>
  <c r="H2967" i="14"/>
  <c r="G2967" i="14"/>
  <c r="H2966" i="14"/>
  <c r="G2966" i="14"/>
  <c r="H2965" i="14"/>
  <c r="G2965" i="14"/>
  <c r="H2964" i="14"/>
  <c r="G2964" i="14"/>
  <c r="H2963" i="14"/>
  <c r="G2963" i="14"/>
  <c r="H2962" i="14"/>
  <c r="G2962" i="14"/>
  <c r="H2961" i="14"/>
  <c r="G2961" i="14"/>
  <c r="H2960" i="14"/>
  <c r="G2960" i="14"/>
  <c r="H2959" i="14"/>
  <c r="G2959" i="14"/>
  <c r="H2958" i="14"/>
  <c r="G2958" i="14"/>
  <c r="H2957" i="14"/>
  <c r="G2957" i="14"/>
  <c r="H2956" i="14"/>
  <c r="G2956" i="14"/>
  <c r="H2955" i="14"/>
  <c r="G2955" i="14"/>
  <c r="H2954" i="14"/>
  <c r="G2954" i="14"/>
  <c r="H2953" i="14"/>
  <c r="G2953" i="14"/>
  <c r="H2952" i="14"/>
  <c r="G2952" i="14"/>
  <c r="H2951" i="14"/>
  <c r="G2951" i="14"/>
  <c r="H2950" i="14"/>
  <c r="G2950" i="14"/>
  <c r="H2949" i="14"/>
  <c r="G2949" i="14"/>
  <c r="H2948" i="14"/>
  <c r="G2948" i="14"/>
  <c r="H2947" i="14"/>
  <c r="G2947" i="14"/>
  <c r="H2946" i="14"/>
  <c r="G2946" i="14"/>
  <c r="H2945" i="14"/>
  <c r="G2945" i="14"/>
  <c r="H2944" i="14"/>
  <c r="G2944" i="14"/>
  <c r="H2943" i="14"/>
  <c r="G2943" i="14"/>
  <c r="H2942" i="14"/>
  <c r="G2942" i="14"/>
  <c r="H2941" i="14"/>
  <c r="G2941" i="14"/>
  <c r="H2940" i="14"/>
  <c r="G2940" i="14"/>
  <c r="H2939" i="14"/>
  <c r="G2939" i="14"/>
  <c r="H2938" i="14"/>
  <c r="G2938" i="14"/>
  <c r="H2937" i="14"/>
  <c r="G2937" i="14"/>
  <c r="H2936" i="14"/>
  <c r="G2936" i="14"/>
  <c r="H2935" i="14"/>
  <c r="G2935" i="14"/>
  <c r="H2934" i="14"/>
  <c r="G2934" i="14"/>
  <c r="H2933" i="14"/>
  <c r="G2933" i="14"/>
  <c r="H2932" i="14"/>
  <c r="G2932" i="14"/>
  <c r="H2931" i="14"/>
  <c r="G2931" i="14"/>
  <c r="H2930" i="14"/>
  <c r="G2930" i="14"/>
  <c r="H2929" i="14"/>
  <c r="G2929" i="14"/>
  <c r="H2928" i="14"/>
  <c r="G2928" i="14"/>
  <c r="H2927" i="14"/>
  <c r="G2927" i="14"/>
  <c r="H2926" i="14"/>
  <c r="G2926" i="14"/>
  <c r="H2925" i="14"/>
  <c r="G2925" i="14"/>
  <c r="H2924" i="14"/>
  <c r="G2924" i="14"/>
  <c r="H2923" i="14"/>
  <c r="G2923" i="14"/>
  <c r="H2922" i="14"/>
  <c r="G2922" i="14"/>
  <c r="H2921" i="14"/>
  <c r="G2921" i="14"/>
  <c r="H2920" i="14"/>
  <c r="G2920" i="14"/>
  <c r="H2919" i="14"/>
  <c r="G2919" i="14"/>
  <c r="H2918" i="14"/>
  <c r="G2918" i="14"/>
  <c r="H2917" i="14"/>
  <c r="G2917" i="14"/>
  <c r="H2916" i="14"/>
  <c r="G2916" i="14"/>
  <c r="H2915" i="14"/>
  <c r="G2915" i="14"/>
  <c r="H2914" i="14"/>
  <c r="G2914" i="14"/>
  <c r="H2913" i="14"/>
  <c r="G2913" i="14"/>
  <c r="H2912" i="14"/>
  <c r="G2912" i="14"/>
  <c r="H2911" i="14"/>
  <c r="G2911" i="14"/>
  <c r="H2910" i="14"/>
  <c r="G2910" i="14"/>
  <c r="H2909" i="14"/>
  <c r="G2909" i="14"/>
  <c r="H2908" i="14"/>
  <c r="G2908" i="14"/>
  <c r="H2907" i="14"/>
  <c r="G2907" i="14"/>
  <c r="H2906" i="14"/>
  <c r="G2906" i="14"/>
  <c r="H2905" i="14"/>
  <c r="G2905" i="14"/>
  <c r="H2904" i="14"/>
  <c r="G2904" i="14"/>
  <c r="H2903" i="14"/>
  <c r="G2903" i="14"/>
  <c r="H2902" i="14"/>
  <c r="G2902" i="14"/>
  <c r="H2901" i="14"/>
  <c r="G2901" i="14"/>
  <c r="H2900" i="14"/>
  <c r="G2900" i="14"/>
  <c r="H2899" i="14"/>
  <c r="G2899" i="14"/>
  <c r="H2898" i="14"/>
  <c r="G2898" i="14"/>
  <c r="H2897" i="14"/>
  <c r="G2897" i="14"/>
  <c r="H2896" i="14"/>
  <c r="G2896" i="14"/>
  <c r="H2895" i="14"/>
  <c r="G2895" i="14"/>
  <c r="H2894" i="14"/>
  <c r="G2894" i="14"/>
  <c r="H2893" i="14"/>
  <c r="G2893" i="14"/>
  <c r="H2892" i="14"/>
  <c r="G2892" i="14"/>
  <c r="H2891" i="14"/>
  <c r="G2891" i="14"/>
  <c r="H2890" i="14"/>
  <c r="G2890" i="14"/>
  <c r="H2889" i="14"/>
  <c r="G2889" i="14"/>
  <c r="H2888" i="14"/>
  <c r="G2888" i="14"/>
  <c r="H2887" i="14"/>
  <c r="G2887" i="14"/>
  <c r="H2886" i="14"/>
  <c r="G2886" i="14"/>
  <c r="H2885" i="14"/>
  <c r="G2885" i="14"/>
  <c r="H2884" i="14"/>
  <c r="G2884" i="14"/>
  <c r="H2883" i="14"/>
  <c r="G2883" i="14"/>
  <c r="H2882" i="14"/>
  <c r="G2882" i="14"/>
  <c r="H2881" i="14"/>
  <c r="G2881" i="14"/>
  <c r="H2880" i="14"/>
  <c r="G2880" i="14"/>
  <c r="H2879" i="14"/>
  <c r="G2879" i="14"/>
  <c r="H2878" i="14"/>
  <c r="G2878" i="14"/>
  <c r="H2877" i="14"/>
  <c r="G2877" i="14"/>
  <c r="H2876" i="14"/>
  <c r="G2876" i="14"/>
  <c r="H2875" i="14"/>
  <c r="G2875" i="14"/>
  <c r="H2874" i="14"/>
  <c r="G2874" i="14"/>
  <c r="H2873" i="14"/>
  <c r="G2873" i="14"/>
  <c r="H2872" i="14"/>
  <c r="G2872" i="14"/>
  <c r="H2871" i="14"/>
  <c r="G2871" i="14"/>
  <c r="H2870" i="14"/>
  <c r="G2870" i="14"/>
  <c r="H2869" i="14"/>
  <c r="G2869" i="14"/>
  <c r="H2868" i="14"/>
  <c r="G2868" i="14"/>
  <c r="H2867" i="14"/>
  <c r="G2867" i="14"/>
  <c r="H2866" i="14"/>
  <c r="G2866" i="14"/>
  <c r="H2865" i="14"/>
  <c r="G2865" i="14"/>
  <c r="H2864" i="14"/>
  <c r="G2864" i="14"/>
  <c r="H2863" i="14"/>
  <c r="G2863" i="14"/>
  <c r="H2862" i="14"/>
  <c r="G2862" i="14"/>
  <c r="H2861" i="14"/>
  <c r="G2861" i="14"/>
  <c r="H2860" i="14"/>
  <c r="G2860" i="14"/>
  <c r="H2859" i="14"/>
  <c r="G2859" i="14"/>
  <c r="H2858" i="14"/>
  <c r="G2858" i="14"/>
  <c r="H2857" i="14"/>
  <c r="G2857" i="14"/>
  <c r="H2856" i="14"/>
  <c r="G2856" i="14"/>
  <c r="H2855" i="14"/>
  <c r="G2855" i="14"/>
  <c r="H2854" i="14"/>
  <c r="G2854" i="14"/>
  <c r="H2853" i="14"/>
  <c r="G2853" i="14"/>
  <c r="H2852" i="14"/>
  <c r="G2852" i="14"/>
  <c r="H2851" i="14"/>
  <c r="G2851" i="14"/>
  <c r="H2850" i="14"/>
  <c r="G2850" i="14"/>
  <c r="H2849" i="14"/>
  <c r="G2849" i="14"/>
  <c r="H2848" i="14"/>
  <c r="G2848" i="14"/>
  <c r="H2847" i="14"/>
  <c r="G2847" i="14"/>
  <c r="H2846" i="14"/>
  <c r="G2846" i="14"/>
  <c r="H2845" i="14"/>
  <c r="G2845" i="14"/>
  <c r="H2844" i="14"/>
  <c r="G2844" i="14"/>
  <c r="H2843" i="14"/>
  <c r="G2843" i="14"/>
  <c r="H2842" i="14"/>
  <c r="G2842" i="14"/>
  <c r="H2841" i="14"/>
  <c r="G2841" i="14"/>
  <c r="H2840" i="14"/>
  <c r="G2840" i="14"/>
  <c r="H2839" i="14"/>
  <c r="G2839" i="14"/>
  <c r="H2838" i="14"/>
  <c r="G2838" i="14"/>
  <c r="H2837" i="14"/>
  <c r="G2837" i="14"/>
  <c r="H2836" i="14"/>
  <c r="G2836" i="14"/>
  <c r="H2835" i="14"/>
  <c r="G2835" i="14"/>
  <c r="H2834" i="14"/>
  <c r="G2834" i="14"/>
  <c r="H2833" i="14"/>
  <c r="G2833" i="14"/>
  <c r="H2832" i="14"/>
  <c r="G2832" i="14"/>
  <c r="H2831" i="14"/>
  <c r="G2831" i="14"/>
  <c r="H2830" i="14"/>
  <c r="G2830" i="14"/>
  <c r="H2829" i="14"/>
  <c r="G2829" i="14"/>
  <c r="H2828" i="14"/>
  <c r="G2828" i="14"/>
  <c r="H2827" i="14"/>
  <c r="G2827" i="14"/>
  <c r="H2826" i="14"/>
  <c r="G2826" i="14"/>
  <c r="H2825" i="14"/>
  <c r="G2825" i="14"/>
  <c r="H2824" i="14"/>
  <c r="G2824" i="14"/>
  <c r="H2823" i="14"/>
  <c r="G2823" i="14"/>
  <c r="H2822" i="14"/>
  <c r="G2822" i="14"/>
  <c r="H2821" i="14"/>
  <c r="G2821" i="14"/>
  <c r="H2820" i="14"/>
  <c r="G2820" i="14"/>
  <c r="H2819" i="14"/>
  <c r="G2819" i="14"/>
  <c r="H2818" i="14"/>
  <c r="G2818" i="14"/>
  <c r="H2817" i="14"/>
  <c r="G2817" i="14"/>
  <c r="H2816" i="14"/>
  <c r="G2816" i="14"/>
  <c r="H2815" i="14"/>
  <c r="G2815" i="14"/>
  <c r="H2814" i="14"/>
  <c r="G2814" i="14"/>
  <c r="H2813" i="14"/>
  <c r="G2813" i="14"/>
  <c r="H2812" i="14"/>
  <c r="G2812" i="14"/>
  <c r="H2811" i="14"/>
  <c r="G2811" i="14"/>
  <c r="H2810" i="14"/>
  <c r="G2810" i="14"/>
  <c r="H2809" i="14"/>
  <c r="G2809" i="14"/>
  <c r="H2808" i="14"/>
  <c r="G2808" i="14"/>
  <c r="H2807" i="14"/>
  <c r="G2807" i="14"/>
  <c r="H2806" i="14"/>
  <c r="G2806" i="14"/>
  <c r="H2805" i="14"/>
  <c r="G2805" i="14"/>
  <c r="H2804" i="14"/>
  <c r="G2804" i="14"/>
  <c r="H2803" i="14"/>
  <c r="G2803" i="14"/>
  <c r="H2802" i="14"/>
  <c r="G2802" i="14"/>
  <c r="H2801" i="14"/>
  <c r="G2801" i="14"/>
  <c r="H2800" i="14"/>
  <c r="G2800" i="14"/>
  <c r="H2799" i="14"/>
  <c r="G2799" i="14"/>
  <c r="H2798" i="14"/>
  <c r="G2798" i="14"/>
  <c r="H2797" i="14"/>
  <c r="G2797" i="14"/>
  <c r="H2796" i="14"/>
  <c r="G2796" i="14"/>
  <c r="H2795" i="14"/>
  <c r="G2795" i="14"/>
  <c r="H2794" i="14"/>
  <c r="G2794" i="14"/>
  <c r="H2793" i="14"/>
  <c r="G2793" i="14"/>
  <c r="H2792" i="14"/>
  <c r="G2792" i="14"/>
  <c r="H2791" i="14"/>
  <c r="G2791" i="14"/>
  <c r="H2790" i="14"/>
  <c r="G2790" i="14"/>
  <c r="H2789" i="14"/>
  <c r="G2789" i="14"/>
  <c r="H2788" i="14"/>
  <c r="G2788" i="14"/>
  <c r="H2787" i="14"/>
  <c r="G2787" i="14"/>
  <c r="H2786" i="14"/>
  <c r="G2786" i="14"/>
  <c r="H2785" i="14"/>
  <c r="G2785" i="14"/>
  <c r="H2784" i="14"/>
  <c r="G2784" i="14"/>
  <c r="H2783" i="14"/>
  <c r="G2783" i="14"/>
  <c r="H2782" i="14"/>
  <c r="G2782" i="14"/>
  <c r="H2781" i="14"/>
  <c r="G2781" i="14"/>
  <c r="H2780" i="14"/>
  <c r="G2780" i="14"/>
  <c r="H2779" i="14"/>
  <c r="G2779" i="14"/>
  <c r="H2778" i="14"/>
  <c r="G2778" i="14"/>
  <c r="H2777" i="14"/>
  <c r="G2777" i="14"/>
  <c r="H2776" i="14"/>
  <c r="G2776" i="14"/>
  <c r="H2775" i="14"/>
  <c r="G2775" i="14"/>
  <c r="H2774" i="14"/>
  <c r="G2774" i="14"/>
  <c r="H2773" i="14"/>
  <c r="G2773" i="14"/>
  <c r="H2772" i="14"/>
  <c r="G2772" i="14"/>
  <c r="H2771" i="14"/>
  <c r="G2771" i="14"/>
  <c r="H2770" i="14"/>
  <c r="G2770" i="14"/>
  <c r="H2769" i="14"/>
  <c r="G2769" i="14"/>
  <c r="H2768" i="14"/>
  <c r="G2768" i="14"/>
  <c r="H2767" i="14"/>
  <c r="G2767" i="14"/>
  <c r="H2766" i="14"/>
  <c r="G2766" i="14"/>
  <c r="H2765" i="14"/>
  <c r="G2765" i="14"/>
  <c r="H2764" i="14"/>
  <c r="G2764" i="14"/>
  <c r="H2763" i="14"/>
  <c r="G2763" i="14"/>
  <c r="H2762" i="14"/>
  <c r="G2762" i="14"/>
  <c r="H2761" i="14"/>
  <c r="G2761" i="14"/>
  <c r="H2760" i="14"/>
  <c r="G2760" i="14"/>
  <c r="H2759" i="14"/>
  <c r="G2759" i="14"/>
  <c r="H2758" i="14"/>
  <c r="G2758" i="14"/>
  <c r="H2757" i="14"/>
  <c r="G2757" i="14"/>
  <c r="H2756" i="14"/>
  <c r="G2756" i="14"/>
  <c r="H2755" i="14"/>
  <c r="G2755" i="14"/>
  <c r="H2754" i="14"/>
  <c r="G2754" i="14"/>
  <c r="H2753" i="14"/>
  <c r="G2753" i="14"/>
  <c r="H2752" i="14"/>
  <c r="G2752" i="14"/>
  <c r="H2751" i="14"/>
  <c r="G2751" i="14"/>
  <c r="H2750" i="14"/>
  <c r="G2750" i="14"/>
  <c r="H2749" i="14"/>
  <c r="G2749" i="14"/>
  <c r="H2748" i="14"/>
  <c r="G2748" i="14"/>
  <c r="H2747" i="14"/>
  <c r="G2747" i="14"/>
  <c r="H2746" i="14"/>
  <c r="G2746" i="14"/>
  <c r="H2745" i="14"/>
  <c r="G2745" i="14"/>
  <c r="H2744" i="14"/>
  <c r="G2744" i="14"/>
  <c r="H2743" i="14"/>
  <c r="G2743" i="14"/>
  <c r="H2742" i="14"/>
  <c r="G2742" i="14"/>
  <c r="H2741" i="14"/>
  <c r="G2741" i="14"/>
  <c r="H2740" i="14"/>
  <c r="G2740" i="14"/>
  <c r="H2739" i="14"/>
  <c r="G2739" i="14"/>
  <c r="H2738" i="14"/>
  <c r="G2738" i="14"/>
  <c r="H2737" i="14"/>
  <c r="G2737" i="14"/>
  <c r="H2736" i="14"/>
  <c r="G2736" i="14"/>
  <c r="H2735" i="14"/>
  <c r="G2735" i="14"/>
  <c r="H2734" i="14"/>
  <c r="G2734" i="14"/>
  <c r="H2733" i="14"/>
  <c r="G2733" i="14"/>
  <c r="H2732" i="14"/>
  <c r="G2732" i="14"/>
  <c r="H2731" i="14"/>
  <c r="G2731" i="14"/>
  <c r="H2730" i="14"/>
  <c r="G2730" i="14"/>
  <c r="H2729" i="14"/>
  <c r="G2729" i="14"/>
  <c r="H2728" i="14"/>
  <c r="G2728" i="14"/>
  <c r="H2727" i="14"/>
  <c r="G2727" i="14"/>
  <c r="H2726" i="14"/>
  <c r="G2726" i="14"/>
  <c r="H2725" i="14"/>
  <c r="G2725" i="14"/>
  <c r="H2724" i="14"/>
  <c r="G2724" i="14"/>
  <c r="H2723" i="14"/>
  <c r="G2723" i="14"/>
  <c r="H2722" i="14"/>
  <c r="G2722" i="14"/>
  <c r="H2721" i="14"/>
  <c r="G2721" i="14"/>
  <c r="H2720" i="14"/>
  <c r="G2720" i="14"/>
  <c r="H2719" i="14"/>
  <c r="G2719" i="14"/>
  <c r="H2718" i="14"/>
  <c r="G2718" i="14"/>
  <c r="H2717" i="14"/>
  <c r="G2717" i="14"/>
  <c r="H2716" i="14"/>
  <c r="G2716" i="14"/>
  <c r="H2715" i="14"/>
  <c r="G2715" i="14"/>
  <c r="H2714" i="14"/>
  <c r="G2714" i="14"/>
  <c r="H2713" i="14"/>
  <c r="G2713" i="14"/>
  <c r="H2712" i="14"/>
  <c r="G2712" i="14"/>
  <c r="H2711" i="14"/>
  <c r="G2711" i="14"/>
  <c r="H2710" i="14"/>
  <c r="G2710" i="14"/>
  <c r="H2709" i="14"/>
  <c r="G2709" i="14"/>
  <c r="H2708" i="14"/>
  <c r="G2708" i="14"/>
  <c r="H2707" i="14"/>
  <c r="G2707" i="14"/>
  <c r="H2706" i="14"/>
  <c r="G2706" i="14"/>
  <c r="H2705" i="14"/>
  <c r="G2705" i="14"/>
  <c r="H2704" i="14"/>
  <c r="G2704" i="14"/>
  <c r="H2703" i="14"/>
  <c r="G2703" i="14"/>
  <c r="H2702" i="14"/>
  <c r="G2702" i="14"/>
  <c r="H2701" i="14"/>
  <c r="G2701" i="14"/>
  <c r="H2700" i="14"/>
  <c r="G2700" i="14"/>
  <c r="H2699" i="14"/>
  <c r="G2699" i="14"/>
  <c r="H2698" i="14"/>
  <c r="G2698" i="14"/>
  <c r="H2697" i="14"/>
  <c r="G2697" i="14"/>
  <c r="H2696" i="14"/>
  <c r="G2696" i="14"/>
  <c r="H2695" i="14"/>
  <c r="G2695" i="14"/>
  <c r="H2694" i="14"/>
  <c r="G2694" i="14"/>
  <c r="H2693" i="14"/>
  <c r="G2693" i="14"/>
  <c r="H2692" i="14"/>
  <c r="G2692" i="14"/>
  <c r="H2691" i="14"/>
  <c r="G2691" i="14"/>
  <c r="H2690" i="14"/>
  <c r="G2690" i="14"/>
  <c r="H2689" i="14"/>
  <c r="G2689" i="14"/>
  <c r="H2688" i="14"/>
  <c r="G2688" i="14"/>
  <c r="H2687" i="14"/>
  <c r="G2687" i="14"/>
  <c r="H2686" i="14"/>
  <c r="G2686" i="14"/>
  <c r="H2685" i="14"/>
  <c r="G2685" i="14"/>
  <c r="H2684" i="14"/>
  <c r="G2684" i="14"/>
  <c r="H2683" i="14"/>
  <c r="G2683" i="14"/>
  <c r="H2682" i="14"/>
  <c r="G2682" i="14"/>
  <c r="H2681" i="14"/>
  <c r="G2681" i="14"/>
  <c r="H2680" i="14"/>
  <c r="G2680" i="14"/>
  <c r="H2679" i="14"/>
  <c r="G2679" i="14"/>
  <c r="H2678" i="14"/>
  <c r="G2678" i="14"/>
  <c r="H2677" i="14"/>
  <c r="G2677" i="14"/>
  <c r="H2676" i="14"/>
  <c r="G2676" i="14"/>
  <c r="H2675" i="14"/>
  <c r="G2675" i="14"/>
  <c r="H2674" i="14"/>
  <c r="G2674" i="14"/>
  <c r="H2673" i="14"/>
  <c r="G2673" i="14"/>
  <c r="H2672" i="14"/>
  <c r="G2672" i="14"/>
  <c r="H2671" i="14"/>
  <c r="G2671" i="14"/>
  <c r="H2670" i="14"/>
  <c r="G2670" i="14"/>
  <c r="H2669" i="14"/>
  <c r="G2669" i="14"/>
  <c r="H2668" i="14"/>
  <c r="G2668" i="14"/>
  <c r="H2667" i="14"/>
  <c r="G2667" i="14"/>
  <c r="H2666" i="14"/>
  <c r="G2666" i="14"/>
  <c r="H2665" i="14"/>
  <c r="G2665" i="14"/>
  <c r="H2664" i="14"/>
  <c r="G2664" i="14"/>
  <c r="H2663" i="14"/>
  <c r="G2663" i="14"/>
  <c r="H2662" i="14"/>
  <c r="G2662" i="14"/>
  <c r="H2661" i="14"/>
  <c r="G2661" i="14"/>
  <c r="H2660" i="14"/>
  <c r="G2660" i="14"/>
  <c r="H2659" i="14"/>
  <c r="G2659" i="14"/>
  <c r="H2658" i="14"/>
  <c r="G2658" i="14"/>
  <c r="H2657" i="14"/>
  <c r="G2657" i="14"/>
  <c r="H2656" i="14"/>
  <c r="G2656" i="14"/>
  <c r="H2655" i="14"/>
  <c r="G2655" i="14"/>
  <c r="H2654" i="14"/>
  <c r="G2654" i="14"/>
  <c r="H2653" i="14"/>
  <c r="G2653" i="14"/>
  <c r="H2652" i="14"/>
  <c r="G2652" i="14"/>
  <c r="H2651" i="14"/>
  <c r="G2651" i="14"/>
  <c r="H2650" i="14"/>
  <c r="G2650" i="14"/>
  <c r="H2649" i="14"/>
  <c r="G2649" i="14"/>
  <c r="H2648" i="14"/>
  <c r="G2648" i="14"/>
  <c r="H2647" i="14"/>
  <c r="G2647" i="14"/>
  <c r="H2646" i="14"/>
  <c r="G2646" i="14"/>
  <c r="H2645" i="14"/>
  <c r="G2645" i="14"/>
  <c r="H2644" i="14"/>
  <c r="G2644" i="14"/>
  <c r="H2643" i="14"/>
  <c r="G2643" i="14"/>
  <c r="H2642" i="14"/>
  <c r="G2642" i="14"/>
  <c r="H2641" i="14"/>
  <c r="G2641" i="14"/>
  <c r="H2640" i="14"/>
  <c r="G2640" i="14"/>
  <c r="H2639" i="14"/>
  <c r="G2639" i="14"/>
  <c r="H2638" i="14"/>
  <c r="G2638" i="14"/>
  <c r="H2637" i="14"/>
  <c r="G2637" i="14"/>
  <c r="H2636" i="14"/>
  <c r="G2636" i="14"/>
  <c r="H2635" i="14"/>
  <c r="G2635" i="14"/>
  <c r="H2634" i="14"/>
  <c r="G2634" i="14"/>
  <c r="H2633" i="14"/>
  <c r="G2633" i="14"/>
  <c r="H2632" i="14"/>
  <c r="G2632" i="14"/>
  <c r="H2631" i="14"/>
  <c r="G2631" i="14"/>
  <c r="H2630" i="14"/>
  <c r="G2630" i="14"/>
  <c r="H2629" i="14"/>
  <c r="G2629" i="14"/>
  <c r="H2628" i="14"/>
  <c r="G2628" i="14"/>
  <c r="H2627" i="14"/>
  <c r="G2627" i="14"/>
  <c r="H2626" i="14"/>
  <c r="G2626" i="14"/>
  <c r="H2625" i="14"/>
  <c r="G2625" i="14"/>
  <c r="H2624" i="14"/>
  <c r="G2624" i="14"/>
  <c r="H2623" i="14"/>
  <c r="G2623" i="14"/>
  <c r="H2622" i="14"/>
  <c r="G2622" i="14"/>
  <c r="H2621" i="14"/>
  <c r="G2621" i="14"/>
  <c r="H2620" i="14"/>
  <c r="G2620" i="14"/>
  <c r="H2619" i="14"/>
  <c r="G2619" i="14"/>
  <c r="H2618" i="14"/>
  <c r="G2618" i="14"/>
  <c r="H2617" i="14"/>
  <c r="G2617" i="14"/>
  <c r="H2616" i="14"/>
  <c r="G2616" i="14"/>
  <c r="H2615" i="14"/>
  <c r="G2615" i="14"/>
  <c r="H2614" i="14"/>
  <c r="G2614" i="14"/>
  <c r="H2613" i="14"/>
  <c r="G2613" i="14"/>
  <c r="H2612" i="14"/>
  <c r="G2612" i="14"/>
  <c r="H2611" i="14"/>
  <c r="G2611" i="14"/>
  <c r="H2610" i="14"/>
  <c r="G2610" i="14"/>
  <c r="H2609" i="14"/>
  <c r="G2609" i="14"/>
  <c r="H2608" i="14"/>
  <c r="G2608" i="14"/>
  <c r="H2607" i="14"/>
  <c r="G2607" i="14"/>
  <c r="H2606" i="14"/>
  <c r="G2606" i="14"/>
  <c r="H2605" i="14"/>
  <c r="G2605" i="14"/>
  <c r="H2604" i="14"/>
  <c r="G2604" i="14"/>
  <c r="H2603" i="14"/>
  <c r="G2603" i="14"/>
  <c r="H2602" i="14"/>
  <c r="G2602" i="14"/>
  <c r="H2601" i="14"/>
  <c r="G2601" i="14"/>
  <c r="H2600" i="14"/>
  <c r="G2600" i="14"/>
  <c r="H2599" i="14"/>
  <c r="G2599" i="14"/>
  <c r="H2598" i="14"/>
  <c r="G2598" i="14"/>
  <c r="H2597" i="14"/>
  <c r="G2597" i="14"/>
  <c r="H2596" i="14"/>
  <c r="G2596" i="14"/>
  <c r="H2595" i="14"/>
  <c r="G2595" i="14"/>
  <c r="H2594" i="14"/>
  <c r="G2594" i="14"/>
  <c r="H2593" i="14"/>
  <c r="G2593" i="14"/>
  <c r="H2592" i="14"/>
  <c r="G2592" i="14"/>
  <c r="H2591" i="14"/>
  <c r="G2591" i="14"/>
  <c r="H2590" i="14"/>
  <c r="G2590" i="14"/>
  <c r="H2589" i="14"/>
  <c r="G2589" i="14"/>
  <c r="H2588" i="14"/>
  <c r="G2588" i="14"/>
  <c r="H2587" i="14"/>
  <c r="G2587" i="14"/>
  <c r="H2586" i="14"/>
  <c r="G2586" i="14"/>
  <c r="H2585" i="14"/>
  <c r="G2585" i="14"/>
  <c r="H2584" i="14"/>
  <c r="G2584" i="14"/>
  <c r="H2583" i="14"/>
  <c r="G2583" i="14"/>
  <c r="H2582" i="14"/>
  <c r="G2582" i="14"/>
  <c r="H2581" i="14"/>
  <c r="G2581" i="14"/>
  <c r="H2580" i="14"/>
  <c r="G2580" i="14"/>
  <c r="H2579" i="14"/>
  <c r="G2579" i="14"/>
  <c r="H2578" i="14"/>
  <c r="G2578" i="14"/>
  <c r="H2577" i="14"/>
  <c r="G2577" i="14"/>
  <c r="H2576" i="14"/>
  <c r="G2576" i="14"/>
  <c r="H2575" i="14"/>
  <c r="G2575" i="14"/>
  <c r="H2574" i="14"/>
  <c r="G2574" i="14"/>
  <c r="H2573" i="14"/>
  <c r="G2573" i="14"/>
  <c r="H2572" i="14"/>
  <c r="G2572" i="14"/>
  <c r="H2571" i="14"/>
  <c r="G2571" i="14"/>
  <c r="H2570" i="14"/>
  <c r="G2570" i="14"/>
  <c r="H2569" i="14"/>
  <c r="G2569" i="14"/>
  <c r="H2568" i="14"/>
  <c r="G2568" i="14"/>
  <c r="H2567" i="14"/>
  <c r="G2567" i="14"/>
  <c r="H2566" i="14"/>
  <c r="G2566" i="14"/>
  <c r="H2565" i="14"/>
  <c r="G2565" i="14"/>
  <c r="H2564" i="14"/>
  <c r="G2564" i="14"/>
  <c r="H2563" i="14"/>
  <c r="G2563" i="14"/>
  <c r="H2562" i="14"/>
  <c r="G2562" i="14"/>
  <c r="H2561" i="14"/>
  <c r="G2561" i="14"/>
  <c r="H2560" i="14"/>
  <c r="G2560" i="14"/>
  <c r="H2559" i="14"/>
  <c r="G2559" i="14"/>
  <c r="H2558" i="14"/>
  <c r="G2558" i="14"/>
  <c r="H2557" i="14"/>
  <c r="G2557" i="14"/>
  <c r="H2556" i="14"/>
  <c r="G2556" i="14"/>
  <c r="H2555" i="14"/>
  <c r="G2555" i="14"/>
  <c r="H2554" i="14"/>
  <c r="G2554" i="14"/>
  <c r="H2553" i="14"/>
  <c r="G2553" i="14"/>
  <c r="H2552" i="14"/>
  <c r="G2552" i="14"/>
  <c r="H2551" i="14"/>
  <c r="G2551" i="14"/>
  <c r="H2550" i="14"/>
  <c r="G2550" i="14"/>
  <c r="H2549" i="14"/>
  <c r="G2549" i="14"/>
  <c r="H2548" i="14"/>
  <c r="G2548" i="14"/>
  <c r="H2547" i="14"/>
  <c r="G2547" i="14"/>
  <c r="H2546" i="14"/>
  <c r="G2546" i="14"/>
  <c r="H2545" i="14"/>
  <c r="G2545" i="14"/>
  <c r="H2544" i="14"/>
  <c r="G2544" i="14"/>
  <c r="H2543" i="14"/>
  <c r="G2543" i="14"/>
  <c r="H2542" i="14"/>
  <c r="G2542" i="14"/>
  <c r="H2541" i="14"/>
  <c r="G2541" i="14"/>
  <c r="H2540" i="14"/>
  <c r="G2540" i="14"/>
  <c r="H2539" i="14"/>
  <c r="G2539" i="14"/>
  <c r="H2538" i="14"/>
  <c r="G2538" i="14"/>
  <c r="H2537" i="14"/>
  <c r="G2537" i="14"/>
  <c r="H2536" i="14"/>
  <c r="G2536" i="14"/>
  <c r="H2535" i="14"/>
  <c r="G2535" i="14"/>
  <c r="H2534" i="14"/>
  <c r="G2534" i="14"/>
  <c r="H2533" i="14"/>
  <c r="G2533" i="14"/>
  <c r="H2532" i="14"/>
  <c r="G2532" i="14"/>
  <c r="H2531" i="14"/>
  <c r="G2531" i="14"/>
  <c r="H2530" i="14"/>
  <c r="G2530" i="14"/>
  <c r="H2529" i="14"/>
  <c r="G2529" i="14"/>
  <c r="H2528" i="14"/>
  <c r="G2528" i="14"/>
  <c r="H2527" i="14"/>
  <c r="G2527" i="14"/>
  <c r="H2526" i="14"/>
  <c r="G2526" i="14"/>
  <c r="H2525" i="14"/>
  <c r="G2525" i="14"/>
  <c r="H2524" i="14"/>
  <c r="G2524" i="14"/>
  <c r="H2523" i="14"/>
  <c r="G2523" i="14"/>
  <c r="H2522" i="14"/>
  <c r="G2522" i="14"/>
  <c r="H2521" i="14"/>
  <c r="G2521" i="14"/>
  <c r="H2520" i="14"/>
  <c r="G2520" i="14"/>
  <c r="H2519" i="14"/>
  <c r="G2519" i="14"/>
  <c r="H2518" i="14"/>
  <c r="G2518" i="14"/>
  <c r="H2517" i="14"/>
  <c r="G2517" i="14"/>
  <c r="H2516" i="14"/>
  <c r="G2516" i="14"/>
  <c r="H2515" i="14"/>
  <c r="G2515" i="14"/>
  <c r="H2514" i="14"/>
  <c r="G2514" i="14"/>
  <c r="H2513" i="14"/>
  <c r="G2513" i="14"/>
  <c r="H2512" i="14"/>
  <c r="G2512" i="14"/>
  <c r="H2511" i="14"/>
  <c r="G2511" i="14"/>
  <c r="H2510" i="14"/>
  <c r="G2510" i="14"/>
  <c r="H2509" i="14"/>
  <c r="G2509" i="14"/>
  <c r="H2508" i="14"/>
  <c r="G2508" i="14"/>
  <c r="H2507" i="14"/>
  <c r="G2507" i="14"/>
  <c r="H2506" i="14"/>
  <c r="G2506" i="14"/>
  <c r="H2505" i="14"/>
  <c r="G2505" i="14"/>
  <c r="H2504" i="14"/>
  <c r="G2504" i="14"/>
  <c r="H2503" i="14"/>
  <c r="G2503" i="14"/>
  <c r="H2502" i="14"/>
  <c r="G2502" i="14"/>
  <c r="H2501" i="14"/>
  <c r="G2501" i="14"/>
  <c r="H2500" i="14"/>
  <c r="G2500" i="14"/>
  <c r="H2499" i="14"/>
  <c r="G2499" i="14"/>
  <c r="H2498" i="14"/>
  <c r="G2498" i="14"/>
  <c r="H2497" i="14"/>
  <c r="G2497" i="14"/>
  <c r="H2496" i="14"/>
  <c r="G2496" i="14"/>
  <c r="H2495" i="14"/>
  <c r="G2495" i="14"/>
  <c r="H2494" i="14"/>
  <c r="G2494" i="14"/>
  <c r="H2493" i="14"/>
  <c r="G2493" i="14"/>
  <c r="H2492" i="14"/>
  <c r="G2492" i="14"/>
  <c r="H2491" i="14"/>
  <c r="G2491" i="14"/>
  <c r="H2490" i="14"/>
  <c r="G2490" i="14"/>
  <c r="H2489" i="14"/>
  <c r="G2489" i="14"/>
  <c r="H2488" i="14"/>
  <c r="G2488" i="14"/>
  <c r="H2487" i="14"/>
  <c r="G2487" i="14"/>
  <c r="H2486" i="14"/>
  <c r="G2486" i="14"/>
  <c r="H2485" i="14"/>
  <c r="G2485" i="14"/>
  <c r="H2484" i="14"/>
  <c r="G2484" i="14"/>
  <c r="H2483" i="14"/>
  <c r="G2483" i="14"/>
  <c r="H2482" i="14"/>
  <c r="G2482" i="14"/>
  <c r="H2481" i="14"/>
  <c r="G2481" i="14"/>
  <c r="H2480" i="14"/>
  <c r="G2480" i="14"/>
  <c r="H2479" i="14"/>
  <c r="G2479" i="14"/>
  <c r="H2478" i="14"/>
  <c r="G2478" i="14"/>
  <c r="H2477" i="14"/>
  <c r="G2477" i="14"/>
  <c r="H2476" i="14"/>
  <c r="G2476" i="14"/>
  <c r="H2475" i="14"/>
  <c r="G2475" i="14"/>
  <c r="H2474" i="14"/>
  <c r="G2474" i="14"/>
  <c r="H2473" i="14"/>
  <c r="G2473" i="14"/>
  <c r="H2472" i="14"/>
  <c r="G2472" i="14"/>
  <c r="H2471" i="14"/>
  <c r="G2471" i="14"/>
  <c r="H2470" i="14"/>
  <c r="G2470" i="14"/>
  <c r="H2469" i="14"/>
  <c r="G2469" i="14"/>
  <c r="H2468" i="14"/>
  <c r="G2468" i="14"/>
  <c r="H2467" i="14"/>
  <c r="G2467" i="14"/>
  <c r="H2466" i="14"/>
  <c r="G2466" i="14"/>
  <c r="H2465" i="14"/>
  <c r="G2465" i="14"/>
  <c r="H2464" i="14"/>
  <c r="G2464" i="14"/>
  <c r="H2463" i="14"/>
  <c r="G2463" i="14"/>
  <c r="H2462" i="14"/>
  <c r="G2462" i="14"/>
  <c r="H2461" i="14"/>
  <c r="G2461" i="14"/>
  <c r="H2460" i="14"/>
  <c r="G2460" i="14"/>
  <c r="H2459" i="14"/>
  <c r="G2459" i="14"/>
  <c r="H2458" i="14"/>
  <c r="G2458" i="14"/>
  <c r="H2457" i="14"/>
  <c r="G2457" i="14"/>
  <c r="H2456" i="14"/>
  <c r="G2456" i="14"/>
  <c r="H2455" i="14"/>
  <c r="G2455" i="14"/>
  <c r="H2454" i="14"/>
  <c r="G2454" i="14"/>
  <c r="H2453" i="14"/>
  <c r="G2453" i="14"/>
  <c r="H2452" i="14"/>
  <c r="G2452" i="14"/>
  <c r="H2451" i="14"/>
  <c r="G2451" i="14"/>
  <c r="H2450" i="14"/>
  <c r="G2450" i="14"/>
  <c r="H2449" i="14"/>
  <c r="G2449" i="14"/>
  <c r="H2448" i="14"/>
  <c r="G2448" i="14"/>
  <c r="H2447" i="14"/>
  <c r="G2447" i="14"/>
  <c r="H2446" i="14"/>
  <c r="G2446" i="14"/>
  <c r="H2445" i="14"/>
  <c r="G2445" i="14"/>
  <c r="H2444" i="14"/>
  <c r="G2444" i="14"/>
  <c r="H2443" i="14"/>
  <c r="G2443" i="14"/>
  <c r="H2442" i="14"/>
  <c r="G2442" i="14"/>
  <c r="H2441" i="14"/>
  <c r="G2441" i="14"/>
  <c r="H2440" i="14"/>
  <c r="G2440" i="14"/>
  <c r="H2439" i="14"/>
  <c r="G2439" i="14"/>
  <c r="H2438" i="14"/>
  <c r="G2438" i="14"/>
  <c r="H2437" i="14"/>
  <c r="G2437" i="14"/>
  <c r="H2436" i="14"/>
  <c r="G2436" i="14"/>
  <c r="H2435" i="14"/>
  <c r="G2435" i="14"/>
  <c r="H2434" i="14"/>
  <c r="G2434" i="14"/>
  <c r="H2433" i="14"/>
  <c r="G2433" i="14"/>
  <c r="H2432" i="14"/>
  <c r="G2432" i="14"/>
  <c r="H2431" i="14"/>
  <c r="G2431" i="14"/>
  <c r="H2430" i="14"/>
  <c r="G2430" i="14"/>
  <c r="H2429" i="14"/>
  <c r="G2429" i="14"/>
  <c r="H2428" i="14"/>
  <c r="G2428" i="14"/>
  <c r="H2427" i="14"/>
  <c r="G2427" i="14"/>
  <c r="H2426" i="14"/>
  <c r="G2426" i="14"/>
  <c r="H2425" i="14"/>
  <c r="G2425" i="14"/>
  <c r="H2424" i="14"/>
  <c r="G2424" i="14"/>
  <c r="H2423" i="14"/>
  <c r="G2423" i="14"/>
  <c r="H2422" i="14"/>
  <c r="G2422" i="14"/>
  <c r="H2421" i="14"/>
  <c r="G2421" i="14"/>
  <c r="H2420" i="14"/>
  <c r="G2420" i="14"/>
  <c r="H2419" i="14"/>
  <c r="G2419" i="14"/>
  <c r="H2418" i="14"/>
  <c r="G2418" i="14"/>
  <c r="H2417" i="14"/>
  <c r="G2417" i="14"/>
  <c r="H2416" i="14"/>
  <c r="G2416" i="14"/>
  <c r="H2415" i="14"/>
  <c r="G2415" i="14"/>
  <c r="H2414" i="14"/>
  <c r="G2414" i="14"/>
  <c r="H2413" i="14"/>
  <c r="G2413" i="14"/>
  <c r="H2412" i="14"/>
  <c r="G2412" i="14"/>
  <c r="H2411" i="14"/>
  <c r="G2411" i="14"/>
  <c r="H2410" i="14"/>
  <c r="G2410" i="14"/>
  <c r="H2409" i="14"/>
  <c r="G2409" i="14"/>
  <c r="H2408" i="14"/>
  <c r="G2408" i="14"/>
  <c r="H2407" i="14"/>
  <c r="G2407" i="14"/>
  <c r="H2406" i="14"/>
  <c r="G2406" i="14"/>
  <c r="H2405" i="14"/>
  <c r="G2405" i="14"/>
  <c r="H2404" i="14"/>
  <c r="G2404" i="14"/>
  <c r="H2403" i="14"/>
  <c r="G2403" i="14"/>
  <c r="H2402" i="14"/>
  <c r="G2402" i="14"/>
  <c r="H2401" i="14"/>
  <c r="G2401" i="14"/>
  <c r="H2400" i="14"/>
  <c r="G2400" i="14"/>
  <c r="H2399" i="14"/>
  <c r="G2399" i="14"/>
  <c r="H2398" i="14"/>
  <c r="G2398" i="14"/>
  <c r="H2397" i="14"/>
  <c r="G2397" i="14"/>
  <c r="H2396" i="14"/>
  <c r="G2396" i="14"/>
  <c r="H2395" i="14"/>
  <c r="G2395" i="14"/>
  <c r="H2394" i="14"/>
  <c r="G2394" i="14"/>
  <c r="H2393" i="14"/>
  <c r="G2393" i="14"/>
  <c r="H2392" i="14"/>
  <c r="G2392" i="14"/>
  <c r="H2391" i="14"/>
  <c r="G2391" i="14"/>
  <c r="H2390" i="14"/>
  <c r="G2390" i="14"/>
  <c r="H2389" i="14"/>
  <c r="G2389" i="14"/>
  <c r="H2388" i="14"/>
  <c r="G2388" i="14"/>
  <c r="H2387" i="14"/>
  <c r="G2387" i="14"/>
  <c r="H2386" i="14"/>
  <c r="G2386" i="14"/>
  <c r="H2385" i="14"/>
  <c r="G2385" i="14"/>
  <c r="H2384" i="14"/>
  <c r="G2384" i="14"/>
  <c r="H2383" i="14"/>
  <c r="G2383" i="14"/>
  <c r="H2382" i="14"/>
  <c r="G2382" i="14"/>
  <c r="H2381" i="14"/>
  <c r="G2381" i="14"/>
  <c r="H2380" i="14"/>
  <c r="G2380" i="14"/>
  <c r="H2379" i="14"/>
  <c r="G2379" i="14"/>
  <c r="H2378" i="14"/>
  <c r="G2378" i="14"/>
  <c r="H2377" i="14"/>
  <c r="G2377" i="14"/>
  <c r="H2376" i="14"/>
  <c r="G2376" i="14"/>
  <c r="H2375" i="14"/>
  <c r="G2375" i="14"/>
  <c r="H2374" i="14"/>
  <c r="G2374" i="14"/>
  <c r="H2373" i="14"/>
  <c r="G2373" i="14"/>
  <c r="H2372" i="14"/>
  <c r="G2372" i="14"/>
  <c r="H2371" i="14"/>
  <c r="G2371" i="14"/>
  <c r="H2370" i="14"/>
  <c r="G2370" i="14"/>
  <c r="H2369" i="14"/>
  <c r="G2369" i="14"/>
  <c r="H2368" i="14"/>
  <c r="G2368" i="14"/>
  <c r="H2367" i="14"/>
  <c r="G2367" i="14"/>
  <c r="H2366" i="14"/>
  <c r="G2366" i="14"/>
  <c r="H2365" i="14"/>
  <c r="G2365" i="14"/>
  <c r="H2364" i="14"/>
  <c r="G2364" i="14"/>
  <c r="H2363" i="14"/>
  <c r="G2363" i="14"/>
  <c r="H2362" i="14"/>
  <c r="G2362" i="14"/>
  <c r="H2361" i="14"/>
  <c r="G2361" i="14"/>
  <c r="H2360" i="14"/>
  <c r="G2360" i="14"/>
  <c r="H2359" i="14"/>
  <c r="G2359" i="14"/>
  <c r="H2358" i="14"/>
  <c r="G2358" i="14"/>
  <c r="H2357" i="14"/>
  <c r="G2357" i="14"/>
  <c r="H2356" i="14"/>
  <c r="G2356" i="14"/>
  <c r="H2355" i="14"/>
  <c r="G2355" i="14"/>
  <c r="H2354" i="14"/>
  <c r="G2354" i="14"/>
  <c r="H2353" i="14"/>
  <c r="G2353" i="14"/>
  <c r="H2352" i="14"/>
  <c r="G2352" i="14"/>
  <c r="H2351" i="14"/>
  <c r="G2351" i="14"/>
  <c r="H2350" i="14"/>
  <c r="G2350" i="14"/>
  <c r="H2349" i="14"/>
  <c r="G2349" i="14"/>
  <c r="H2348" i="14"/>
  <c r="G2348" i="14"/>
  <c r="H2347" i="14"/>
  <c r="G2347" i="14"/>
  <c r="H2346" i="14"/>
  <c r="G2346" i="14"/>
  <c r="H2345" i="14"/>
  <c r="G2345" i="14"/>
  <c r="H2344" i="14"/>
  <c r="G2344" i="14"/>
  <c r="H2343" i="14"/>
  <c r="G2343" i="14"/>
  <c r="H2342" i="14"/>
  <c r="G2342" i="14"/>
  <c r="H2341" i="14"/>
  <c r="G2341" i="14"/>
  <c r="H2340" i="14"/>
  <c r="G2340" i="14"/>
  <c r="H2339" i="14"/>
  <c r="G2339" i="14"/>
  <c r="H2338" i="14"/>
  <c r="G2338" i="14"/>
  <c r="H2337" i="14"/>
  <c r="G2337" i="14"/>
  <c r="H2336" i="14"/>
  <c r="G2336" i="14"/>
  <c r="H2335" i="14"/>
  <c r="G2335" i="14"/>
  <c r="H2334" i="14"/>
  <c r="G2334" i="14"/>
  <c r="H2333" i="14"/>
  <c r="G2333" i="14"/>
  <c r="H2332" i="14"/>
  <c r="G2332" i="14"/>
  <c r="H2331" i="14"/>
  <c r="G2331" i="14"/>
  <c r="H2330" i="14"/>
  <c r="G2330" i="14"/>
  <c r="H2329" i="14"/>
  <c r="G2329" i="14"/>
  <c r="H2328" i="14"/>
  <c r="G2328" i="14"/>
  <c r="H2327" i="14"/>
  <c r="G2327" i="14"/>
  <c r="H2326" i="14"/>
  <c r="G2326" i="14"/>
  <c r="H2325" i="14"/>
  <c r="G2325" i="14"/>
  <c r="H2324" i="14"/>
  <c r="G2324" i="14"/>
  <c r="H2323" i="14"/>
  <c r="G2323" i="14"/>
  <c r="H2322" i="14"/>
  <c r="G2322" i="14"/>
  <c r="H2321" i="14"/>
  <c r="G2321" i="14"/>
  <c r="H2320" i="14"/>
  <c r="G2320" i="14"/>
  <c r="H2319" i="14"/>
  <c r="G2319" i="14"/>
  <c r="H2318" i="14"/>
  <c r="G2318" i="14"/>
  <c r="H2317" i="14"/>
  <c r="G2317" i="14"/>
  <c r="H2316" i="14"/>
  <c r="G2316" i="14"/>
  <c r="H2315" i="14"/>
  <c r="G2315" i="14"/>
  <c r="H2314" i="14"/>
  <c r="G2314" i="14"/>
  <c r="H2313" i="14"/>
  <c r="G2313" i="14"/>
  <c r="H2312" i="14"/>
  <c r="G2312" i="14"/>
  <c r="H2311" i="14"/>
  <c r="G2311" i="14"/>
  <c r="H2310" i="14"/>
  <c r="G2310" i="14"/>
  <c r="H2309" i="14"/>
  <c r="G2309" i="14"/>
  <c r="H2308" i="14"/>
  <c r="G2308" i="14"/>
  <c r="H2307" i="14"/>
  <c r="G2307" i="14"/>
  <c r="H2306" i="14"/>
  <c r="G2306" i="14"/>
  <c r="H2305" i="14"/>
  <c r="G2305" i="14"/>
  <c r="H2304" i="14"/>
  <c r="G2304" i="14"/>
  <c r="H2303" i="14"/>
  <c r="G2303" i="14"/>
  <c r="H2302" i="14"/>
  <c r="G2302" i="14"/>
  <c r="H2301" i="14"/>
  <c r="G2301" i="14"/>
  <c r="H2300" i="14"/>
  <c r="G2300" i="14"/>
  <c r="H2299" i="14"/>
  <c r="G2299" i="14"/>
  <c r="H2298" i="14"/>
  <c r="G2298" i="14"/>
  <c r="H2297" i="14"/>
  <c r="G2297" i="14"/>
  <c r="H2296" i="14"/>
  <c r="G2296" i="14"/>
  <c r="H2295" i="14"/>
  <c r="G2295" i="14"/>
  <c r="H2294" i="14"/>
  <c r="G2294" i="14"/>
  <c r="H2293" i="14"/>
  <c r="G2293" i="14"/>
  <c r="H2292" i="14"/>
  <c r="G2292" i="14"/>
  <c r="H2291" i="14"/>
  <c r="G2291" i="14"/>
  <c r="H2290" i="14"/>
  <c r="G2290" i="14"/>
  <c r="H2289" i="14"/>
  <c r="G2289" i="14"/>
  <c r="H2288" i="14"/>
  <c r="G2288" i="14"/>
  <c r="H2287" i="14"/>
  <c r="G2287" i="14"/>
  <c r="H2286" i="14"/>
  <c r="G2286" i="14"/>
  <c r="H2285" i="14"/>
  <c r="G2285" i="14"/>
  <c r="H2284" i="14"/>
  <c r="G2284" i="14"/>
  <c r="H2283" i="14"/>
  <c r="G2283" i="14"/>
  <c r="H2282" i="14"/>
  <c r="G2282" i="14"/>
  <c r="H2281" i="14"/>
  <c r="G2281" i="14"/>
  <c r="H2280" i="14"/>
  <c r="G2280" i="14"/>
  <c r="H2279" i="14"/>
  <c r="G2279" i="14"/>
  <c r="H2278" i="14"/>
  <c r="G2278" i="14"/>
  <c r="H2277" i="14"/>
  <c r="G2277" i="14"/>
  <c r="H2276" i="14"/>
  <c r="G2276" i="14"/>
  <c r="H2275" i="14"/>
  <c r="G2275" i="14"/>
  <c r="H2274" i="14"/>
  <c r="G2274" i="14"/>
  <c r="H2273" i="14"/>
  <c r="G2273" i="14"/>
  <c r="H2272" i="14"/>
  <c r="G2272" i="14"/>
  <c r="H2271" i="14"/>
  <c r="G2271" i="14"/>
  <c r="H2270" i="14"/>
  <c r="G2270" i="14"/>
  <c r="H2269" i="14"/>
  <c r="G2269" i="14"/>
  <c r="H2268" i="14"/>
  <c r="G2268" i="14"/>
  <c r="H2267" i="14"/>
  <c r="G2267" i="14"/>
  <c r="H2266" i="14"/>
  <c r="G2266" i="14"/>
  <c r="H2265" i="14"/>
  <c r="G2265" i="14"/>
  <c r="H2264" i="14"/>
  <c r="G2264" i="14"/>
  <c r="H2263" i="14"/>
  <c r="G2263" i="14"/>
  <c r="H2262" i="14"/>
  <c r="G2262" i="14"/>
  <c r="H2261" i="14"/>
  <c r="G2261" i="14"/>
  <c r="H2260" i="14"/>
  <c r="G2260" i="14"/>
  <c r="H2259" i="14"/>
  <c r="G2259" i="14"/>
  <c r="H2258" i="14"/>
  <c r="G2258" i="14"/>
  <c r="H2257" i="14"/>
  <c r="G2257" i="14"/>
  <c r="H2256" i="14"/>
  <c r="G2256" i="14"/>
  <c r="H2255" i="14"/>
  <c r="G2255" i="14"/>
  <c r="H2254" i="14"/>
  <c r="G2254" i="14"/>
  <c r="H2253" i="14"/>
  <c r="G2253" i="14"/>
  <c r="H2252" i="14"/>
  <c r="G2252" i="14"/>
  <c r="H2251" i="14"/>
  <c r="G2251" i="14"/>
  <c r="H2250" i="14"/>
  <c r="G2250" i="14"/>
  <c r="H2249" i="14"/>
  <c r="G2249" i="14"/>
  <c r="H2248" i="14"/>
  <c r="G2248" i="14"/>
  <c r="H2247" i="14"/>
  <c r="G2247" i="14"/>
  <c r="H2246" i="14"/>
  <c r="G2246" i="14"/>
  <c r="H2245" i="14"/>
  <c r="G2245" i="14"/>
  <c r="H2244" i="14"/>
  <c r="G2244" i="14"/>
  <c r="H2243" i="14"/>
  <c r="G2243" i="14"/>
  <c r="H2242" i="14"/>
  <c r="G2242" i="14"/>
  <c r="H2241" i="14"/>
  <c r="G2241" i="14"/>
  <c r="H2240" i="14"/>
  <c r="G2240" i="14"/>
  <c r="H2239" i="14"/>
  <c r="G2239" i="14"/>
  <c r="H2238" i="14"/>
  <c r="G2238" i="14"/>
  <c r="H2237" i="14"/>
  <c r="G2237" i="14"/>
  <c r="H2236" i="14"/>
  <c r="G2236" i="14"/>
  <c r="H2235" i="14"/>
  <c r="G2235" i="14"/>
  <c r="H2234" i="14"/>
  <c r="G2234" i="14"/>
  <c r="H2233" i="14"/>
  <c r="G2233" i="14"/>
  <c r="H2232" i="14"/>
  <c r="G2232" i="14"/>
  <c r="H2231" i="14"/>
  <c r="G2231" i="14"/>
  <c r="H2230" i="14"/>
  <c r="G2230" i="14"/>
  <c r="H2229" i="14"/>
  <c r="G2229" i="14"/>
  <c r="H2228" i="14"/>
  <c r="G2228" i="14"/>
  <c r="H2227" i="14"/>
  <c r="G2227" i="14"/>
  <c r="H2226" i="14"/>
  <c r="G2226" i="14"/>
  <c r="H2225" i="14"/>
  <c r="G2225" i="14"/>
  <c r="H2224" i="14"/>
  <c r="G2224" i="14"/>
  <c r="H2223" i="14"/>
  <c r="G2223" i="14"/>
  <c r="H2222" i="14"/>
  <c r="G2222" i="14"/>
  <c r="H2221" i="14"/>
  <c r="G2221" i="14"/>
  <c r="H2220" i="14"/>
  <c r="G2220" i="14"/>
  <c r="H2219" i="14"/>
  <c r="G2219" i="14"/>
  <c r="H2218" i="14"/>
  <c r="G2218" i="14"/>
  <c r="H2217" i="14"/>
  <c r="G2217" i="14"/>
  <c r="H2216" i="14"/>
  <c r="G2216" i="14"/>
  <c r="H2215" i="14"/>
  <c r="G2215" i="14"/>
  <c r="H2214" i="14"/>
  <c r="G2214" i="14"/>
  <c r="H2213" i="14"/>
  <c r="G2213" i="14"/>
  <c r="H2212" i="14"/>
  <c r="G2212" i="14"/>
  <c r="H2211" i="14"/>
  <c r="G2211" i="14"/>
  <c r="H2210" i="14"/>
  <c r="G2210" i="14"/>
  <c r="H2209" i="14"/>
  <c r="G2209" i="14"/>
  <c r="H2208" i="14"/>
  <c r="G2208" i="14"/>
  <c r="H2207" i="14"/>
  <c r="G2207" i="14"/>
  <c r="H2206" i="14"/>
  <c r="G2206" i="14"/>
  <c r="H2205" i="14"/>
  <c r="G2205" i="14"/>
  <c r="H2204" i="14"/>
  <c r="G2204" i="14"/>
  <c r="H2203" i="14"/>
  <c r="G2203" i="14"/>
  <c r="H2202" i="14"/>
  <c r="G2202" i="14"/>
  <c r="H2201" i="14"/>
  <c r="G2201" i="14"/>
  <c r="H2200" i="14"/>
  <c r="G2200" i="14"/>
  <c r="H2199" i="14"/>
  <c r="G2199" i="14"/>
  <c r="H2198" i="14"/>
  <c r="G2198" i="14"/>
  <c r="H2197" i="14"/>
  <c r="G2197" i="14"/>
  <c r="H2196" i="14"/>
  <c r="G2196" i="14"/>
  <c r="H2195" i="14"/>
  <c r="G2195" i="14"/>
  <c r="H2194" i="14"/>
  <c r="G2194" i="14"/>
  <c r="H2193" i="14"/>
  <c r="G2193" i="14"/>
  <c r="H2192" i="14"/>
  <c r="G2192" i="14"/>
  <c r="H2191" i="14"/>
  <c r="G2191" i="14"/>
  <c r="H2190" i="14"/>
  <c r="G2190" i="14"/>
  <c r="H2189" i="14"/>
  <c r="G2189" i="14"/>
  <c r="H2188" i="14"/>
  <c r="G2188" i="14"/>
  <c r="H2187" i="14"/>
  <c r="G2187" i="14"/>
  <c r="H2186" i="14"/>
  <c r="G2186" i="14"/>
  <c r="H2185" i="14"/>
  <c r="G2185" i="14"/>
  <c r="H2184" i="14"/>
  <c r="G2184" i="14"/>
  <c r="H2183" i="14"/>
  <c r="G2183" i="14"/>
  <c r="H2182" i="14"/>
  <c r="G2182" i="14"/>
  <c r="H2181" i="14"/>
  <c r="G2181" i="14"/>
  <c r="H2180" i="14"/>
  <c r="G2180" i="14"/>
  <c r="H2179" i="14"/>
  <c r="G2179" i="14"/>
  <c r="H2178" i="14"/>
  <c r="G2178" i="14"/>
  <c r="H2177" i="14"/>
  <c r="G2177" i="14"/>
  <c r="H2176" i="14"/>
  <c r="G2176" i="14"/>
  <c r="H2175" i="14"/>
  <c r="G2175" i="14"/>
  <c r="H2174" i="14"/>
  <c r="G2174" i="14"/>
  <c r="H2173" i="14"/>
  <c r="G2173" i="14"/>
  <c r="H2172" i="14"/>
  <c r="G2172" i="14"/>
  <c r="H2171" i="14"/>
  <c r="G2171" i="14"/>
  <c r="H2170" i="14"/>
  <c r="G2170" i="14"/>
  <c r="H2169" i="14"/>
  <c r="G2169" i="14"/>
  <c r="H2168" i="14"/>
  <c r="G2168" i="14"/>
  <c r="H2167" i="14"/>
  <c r="G2167" i="14"/>
  <c r="H2166" i="14"/>
  <c r="G2166" i="14"/>
  <c r="H2165" i="14"/>
  <c r="G2165" i="14"/>
  <c r="H2164" i="14"/>
  <c r="G2164" i="14"/>
  <c r="H2163" i="14"/>
  <c r="G2163" i="14"/>
  <c r="H2162" i="14"/>
  <c r="G2162" i="14"/>
  <c r="H2161" i="14"/>
  <c r="G2161" i="14"/>
  <c r="H2160" i="14"/>
  <c r="G2160" i="14"/>
  <c r="H2159" i="14"/>
  <c r="G2159" i="14"/>
  <c r="H2158" i="14"/>
  <c r="G2158" i="14"/>
  <c r="H2157" i="14"/>
  <c r="G2157" i="14"/>
  <c r="H2156" i="14"/>
  <c r="G2156" i="14"/>
  <c r="H2155" i="14"/>
  <c r="G2155" i="14"/>
  <c r="H2154" i="14"/>
  <c r="G2154" i="14"/>
  <c r="H2153" i="14"/>
  <c r="G2153" i="14"/>
  <c r="H2152" i="14"/>
  <c r="G2152" i="14"/>
  <c r="H2151" i="14"/>
  <c r="G2151" i="14"/>
  <c r="H2150" i="14"/>
  <c r="G2150" i="14"/>
  <c r="H2149" i="14"/>
  <c r="G2149" i="14"/>
  <c r="H2148" i="14"/>
  <c r="G2148" i="14"/>
  <c r="H2147" i="14"/>
  <c r="G2147" i="14"/>
  <c r="H2146" i="14"/>
  <c r="G2146" i="14"/>
  <c r="H2145" i="14"/>
  <c r="G2145" i="14"/>
  <c r="H2144" i="14"/>
  <c r="G2144" i="14"/>
  <c r="H2143" i="14"/>
  <c r="G2143" i="14"/>
  <c r="H2142" i="14"/>
  <c r="G2142" i="14"/>
  <c r="H2141" i="14"/>
  <c r="G2141" i="14"/>
  <c r="H2140" i="14"/>
  <c r="G2140" i="14"/>
  <c r="H2139" i="14"/>
  <c r="G2139" i="14"/>
  <c r="H2138" i="14"/>
  <c r="G2138" i="14"/>
  <c r="H2137" i="14"/>
  <c r="G2137" i="14"/>
  <c r="H2136" i="14"/>
  <c r="G2136" i="14"/>
  <c r="H2135" i="14"/>
  <c r="G2135" i="14"/>
  <c r="H2134" i="14"/>
  <c r="G2134" i="14"/>
  <c r="H2133" i="14"/>
  <c r="G2133" i="14"/>
  <c r="H2132" i="14"/>
  <c r="G2132" i="14"/>
  <c r="H2131" i="14"/>
  <c r="G2131" i="14"/>
  <c r="H2130" i="14"/>
  <c r="G2130" i="14"/>
  <c r="H2129" i="14"/>
  <c r="G2129" i="14"/>
  <c r="H2128" i="14"/>
  <c r="G2128" i="14"/>
  <c r="H2127" i="14"/>
  <c r="G2127" i="14"/>
  <c r="H2126" i="14"/>
  <c r="G2126" i="14"/>
  <c r="H2125" i="14"/>
  <c r="G2125" i="14"/>
  <c r="H2124" i="14"/>
  <c r="G2124" i="14"/>
  <c r="H2123" i="14"/>
  <c r="G2123" i="14"/>
  <c r="H2122" i="14"/>
  <c r="G2122" i="14"/>
  <c r="H2121" i="14"/>
  <c r="G2121" i="14"/>
  <c r="H2120" i="14"/>
  <c r="G2120" i="14"/>
  <c r="H2119" i="14"/>
  <c r="G2119" i="14"/>
  <c r="H2118" i="14"/>
  <c r="G2118" i="14"/>
  <c r="H2117" i="14"/>
  <c r="G2117" i="14"/>
  <c r="H2116" i="14"/>
  <c r="G2116" i="14"/>
  <c r="H2115" i="14"/>
  <c r="G2115" i="14"/>
  <c r="H2114" i="14"/>
  <c r="G2114" i="14"/>
  <c r="H2113" i="14"/>
  <c r="G2113" i="14"/>
  <c r="H2112" i="14"/>
  <c r="G2112" i="14"/>
  <c r="H2111" i="14"/>
  <c r="G2111" i="14"/>
  <c r="H2110" i="14"/>
  <c r="G2110" i="14"/>
  <c r="H2109" i="14"/>
  <c r="G2109" i="14"/>
  <c r="H2108" i="14"/>
  <c r="G2108" i="14"/>
  <c r="H2107" i="14"/>
  <c r="G2107" i="14"/>
  <c r="H2106" i="14"/>
  <c r="G2106" i="14"/>
  <c r="H2105" i="14"/>
  <c r="G2105" i="14"/>
  <c r="H2104" i="14"/>
  <c r="G2104" i="14"/>
  <c r="H2103" i="14"/>
  <c r="G2103" i="14"/>
  <c r="H2102" i="14"/>
  <c r="G2102" i="14"/>
  <c r="H2101" i="14"/>
  <c r="G2101" i="14"/>
  <c r="H2100" i="14"/>
  <c r="G2100" i="14"/>
  <c r="H2099" i="14"/>
  <c r="G2099" i="14"/>
  <c r="H2098" i="14"/>
  <c r="G2098" i="14"/>
  <c r="H2097" i="14"/>
  <c r="G2097" i="14"/>
  <c r="H2096" i="14"/>
  <c r="G2096" i="14"/>
  <c r="H2095" i="14"/>
  <c r="G2095" i="14"/>
  <c r="H2094" i="14"/>
  <c r="G2094" i="14"/>
  <c r="H2093" i="14"/>
  <c r="G2093" i="14"/>
  <c r="H2092" i="14"/>
  <c r="G2092" i="14"/>
  <c r="H2091" i="14"/>
  <c r="G2091" i="14"/>
  <c r="H2090" i="14"/>
  <c r="G2090" i="14"/>
  <c r="H2089" i="14"/>
  <c r="G2089" i="14"/>
  <c r="H2088" i="14"/>
  <c r="G2088" i="14"/>
  <c r="H2087" i="14"/>
  <c r="G2087" i="14"/>
  <c r="H2086" i="14"/>
  <c r="G2086" i="14"/>
  <c r="H2085" i="14"/>
  <c r="G2085" i="14"/>
  <c r="H2084" i="14"/>
  <c r="G2084" i="14"/>
  <c r="H2083" i="14"/>
  <c r="G2083" i="14"/>
  <c r="H2082" i="14"/>
  <c r="G2082" i="14"/>
  <c r="H2081" i="14"/>
  <c r="G2081" i="14"/>
  <c r="H2080" i="14"/>
  <c r="G2080" i="14"/>
  <c r="H2079" i="14"/>
  <c r="G2079" i="14"/>
  <c r="H2078" i="14"/>
  <c r="G2078" i="14"/>
  <c r="H2077" i="14"/>
  <c r="G2077" i="14"/>
  <c r="H2076" i="14"/>
  <c r="G2076" i="14"/>
  <c r="H2075" i="14"/>
  <c r="G2075" i="14"/>
  <c r="H2074" i="14"/>
  <c r="G2074" i="14"/>
  <c r="H2073" i="14"/>
  <c r="G2073" i="14"/>
  <c r="H2072" i="14"/>
  <c r="G2072" i="14"/>
  <c r="H2071" i="14"/>
  <c r="G2071" i="14"/>
  <c r="H2070" i="14"/>
  <c r="G2070" i="14"/>
  <c r="H2069" i="14"/>
  <c r="G2069" i="14"/>
  <c r="H2068" i="14"/>
  <c r="G2068" i="14"/>
  <c r="H2067" i="14"/>
  <c r="G2067" i="14"/>
  <c r="H2066" i="14"/>
  <c r="G2066" i="14"/>
  <c r="H2065" i="14"/>
  <c r="G2065" i="14"/>
  <c r="H2064" i="14"/>
  <c r="G2064" i="14"/>
  <c r="H2063" i="14"/>
  <c r="G2063" i="14"/>
  <c r="H2062" i="14"/>
  <c r="G2062" i="14"/>
  <c r="H2061" i="14"/>
  <c r="G2061" i="14"/>
  <c r="H2060" i="14"/>
  <c r="G2060" i="14"/>
  <c r="H2059" i="14"/>
  <c r="G2059" i="14"/>
  <c r="H2058" i="14"/>
  <c r="G2058" i="14"/>
  <c r="H2057" i="14"/>
  <c r="G2057" i="14"/>
  <c r="H2056" i="14"/>
  <c r="G2056" i="14"/>
  <c r="H2055" i="14"/>
  <c r="G2055" i="14"/>
  <c r="H2054" i="14"/>
  <c r="G2054" i="14"/>
  <c r="H2053" i="14"/>
  <c r="G2053" i="14"/>
  <c r="H2052" i="14"/>
  <c r="G2052" i="14"/>
  <c r="H2051" i="14"/>
  <c r="G2051" i="14"/>
  <c r="H2050" i="14"/>
  <c r="G2050" i="14"/>
  <c r="H2049" i="14"/>
  <c r="G2049" i="14"/>
  <c r="H2048" i="14"/>
  <c r="G2048" i="14"/>
  <c r="H2047" i="14"/>
  <c r="G2047" i="14"/>
  <c r="H2046" i="14"/>
  <c r="G2046" i="14"/>
  <c r="H2045" i="14"/>
  <c r="G2045" i="14"/>
  <c r="H2044" i="14"/>
  <c r="G2044" i="14"/>
  <c r="H2043" i="14"/>
  <c r="G2043" i="14"/>
  <c r="H2042" i="14"/>
  <c r="G2042" i="14"/>
  <c r="H2041" i="14"/>
  <c r="G2041" i="14"/>
  <c r="H2040" i="14"/>
  <c r="G2040" i="14"/>
  <c r="H2039" i="14"/>
  <c r="G2039" i="14"/>
  <c r="H2038" i="14"/>
  <c r="G2038" i="14"/>
  <c r="H2037" i="14"/>
  <c r="G2037" i="14"/>
  <c r="H2036" i="14"/>
  <c r="G2036" i="14"/>
  <c r="H2035" i="14"/>
  <c r="G2035" i="14"/>
  <c r="H2034" i="14"/>
  <c r="G2034" i="14"/>
  <c r="H2033" i="14"/>
  <c r="G2033" i="14"/>
  <c r="H2032" i="14"/>
  <c r="G2032" i="14"/>
  <c r="H2031" i="14"/>
  <c r="G2031" i="14"/>
  <c r="H2030" i="14"/>
  <c r="G2030" i="14"/>
  <c r="H2029" i="14"/>
  <c r="G2029" i="14"/>
  <c r="H2028" i="14"/>
  <c r="G2028" i="14"/>
  <c r="H2027" i="14"/>
  <c r="G2027" i="14"/>
  <c r="H2026" i="14"/>
  <c r="G2026" i="14"/>
  <c r="H2025" i="14"/>
  <c r="G2025" i="14"/>
  <c r="H2024" i="14"/>
  <c r="G2024" i="14"/>
  <c r="H2023" i="14"/>
  <c r="G2023" i="14"/>
  <c r="H2022" i="14"/>
  <c r="G2022" i="14"/>
  <c r="H2021" i="14"/>
  <c r="G2021" i="14"/>
  <c r="H2020" i="14"/>
  <c r="G2020" i="14"/>
  <c r="H2019" i="14"/>
  <c r="G2019" i="14"/>
  <c r="H2018" i="14"/>
  <c r="G2018" i="14"/>
  <c r="H2017" i="14"/>
  <c r="G2017" i="14"/>
  <c r="H2016" i="14"/>
  <c r="G2016" i="14"/>
  <c r="H2015" i="14"/>
  <c r="G2015" i="14"/>
  <c r="H2014" i="14"/>
  <c r="G2014" i="14"/>
  <c r="H2013" i="14"/>
  <c r="G2013" i="14"/>
  <c r="H2012" i="14"/>
  <c r="G2012" i="14"/>
  <c r="H2011" i="14"/>
  <c r="G2011" i="14"/>
  <c r="H2010" i="14"/>
  <c r="G2010" i="14"/>
  <c r="H2009" i="14"/>
  <c r="G2009" i="14"/>
  <c r="H2008" i="14"/>
  <c r="G2008" i="14"/>
  <c r="H2007" i="14"/>
  <c r="G2007" i="14"/>
  <c r="H2006" i="14"/>
  <c r="G2006" i="14"/>
  <c r="H2005" i="14"/>
  <c r="G2005" i="14"/>
  <c r="H2004" i="14"/>
  <c r="G2004" i="14"/>
  <c r="H2003" i="14"/>
  <c r="G2003" i="14"/>
  <c r="H2002" i="14"/>
  <c r="G2002" i="14"/>
  <c r="H2001" i="14"/>
  <c r="G2001" i="14"/>
  <c r="H2000" i="14"/>
  <c r="G2000" i="14"/>
  <c r="H1999" i="14"/>
  <c r="G1999" i="14"/>
  <c r="H1998" i="14"/>
  <c r="G1998" i="14"/>
  <c r="H1997" i="14"/>
  <c r="G1997" i="14"/>
  <c r="H1996" i="14"/>
  <c r="G1996" i="14"/>
  <c r="H1995" i="14"/>
  <c r="G1995" i="14"/>
  <c r="H1994" i="14"/>
  <c r="G1994" i="14"/>
  <c r="H1993" i="14"/>
  <c r="G1993" i="14"/>
  <c r="H1992" i="14"/>
  <c r="G1992" i="14"/>
  <c r="H1991" i="14"/>
  <c r="G1991" i="14"/>
  <c r="H1990" i="14"/>
  <c r="G1990" i="14"/>
  <c r="H1989" i="14"/>
  <c r="G1989" i="14"/>
  <c r="H1988" i="14"/>
  <c r="G1988" i="14"/>
  <c r="H1987" i="14"/>
  <c r="G1987" i="14"/>
  <c r="H1986" i="14"/>
  <c r="G1986" i="14"/>
  <c r="H1985" i="14"/>
  <c r="G1985" i="14"/>
  <c r="H1984" i="14"/>
  <c r="G1984" i="14"/>
  <c r="H1983" i="14"/>
  <c r="G1983" i="14"/>
  <c r="H1982" i="14"/>
  <c r="G1982" i="14"/>
  <c r="H1981" i="14"/>
  <c r="G1981" i="14"/>
  <c r="H1980" i="14"/>
  <c r="G1980" i="14"/>
  <c r="H1979" i="14"/>
  <c r="G1979" i="14"/>
  <c r="H1978" i="14"/>
  <c r="G1978" i="14"/>
  <c r="H1977" i="14"/>
  <c r="G1977" i="14"/>
  <c r="H1976" i="14"/>
  <c r="G1976" i="14"/>
  <c r="H1975" i="14"/>
  <c r="G1975" i="14"/>
  <c r="H1974" i="14"/>
  <c r="G1974" i="14"/>
  <c r="H1973" i="14"/>
  <c r="G1973" i="14"/>
  <c r="H1972" i="14"/>
  <c r="G1972" i="14"/>
  <c r="H1971" i="14"/>
  <c r="G1971" i="14"/>
  <c r="H1970" i="14"/>
  <c r="G1970" i="14"/>
  <c r="H1969" i="14"/>
  <c r="G1969" i="14"/>
  <c r="H1968" i="14"/>
  <c r="G1968" i="14"/>
  <c r="H1967" i="14"/>
  <c r="G1967" i="14"/>
  <c r="H1966" i="14"/>
  <c r="G1966" i="14"/>
  <c r="H1965" i="14"/>
  <c r="G1965" i="14"/>
  <c r="H1964" i="14"/>
  <c r="G1964" i="14"/>
  <c r="H1963" i="14"/>
  <c r="G1963" i="14"/>
  <c r="H1962" i="14"/>
  <c r="G1962" i="14"/>
  <c r="H1961" i="14"/>
  <c r="G1961" i="14"/>
  <c r="H1960" i="14"/>
  <c r="G1960" i="14"/>
  <c r="H1959" i="14"/>
  <c r="G1959" i="14"/>
  <c r="H1958" i="14"/>
  <c r="G1958" i="14"/>
  <c r="H1957" i="14"/>
  <c r="G1957" i="14"/>
  <c r="H1956" i="14"/>
  <c r="G1956" i="14"/>
  <c r="H1955" i="14"/>
  <c r="G1955" i="14"/>
  <c r="H1954" i="14"/>
  <c r="G1954" i="14"/>
  <c r="H1953" i="14"/>
  <c r="G1953" i="14"/>
  <c r="H1952" i="14"/>
  <c r="G1952" i="14"/>
  <c r="H1951" i="14"/>
  <c r="G1951" i="14"/>
  <c r="H1950" i="14"/>
  <c r="G1950" i="14"/>
  <c r="H1949" i="14"/>
  <c r="G1949" i="14"/>
  <c r="H1948" i="14"/>
  <c r="G1948" i="14"/>
  <c r="H1947" i="14"/>
  <c r="G1947" i="14"/>
  <c r="H1946" i="14"/>
  <c r="G1946" i="14"/>
  <c r="H1945" i="14"/>
  <c r="G1945" i="14"/>
  <c r="H1944" i="14"/>
  <c r="G1944" i="14"/>
  <c r="H1943" i="14"/>
  <c r="G1943" i="14"/>
  <c r="H1942" i="14"/>
  <c r="G1942" i="14"/>
  <c r="H1941" i="14"/>
  <c r="G1941" i="14"/>
  <c r="H1940" i="14"/>
  <c r="G1940" i="14"/>
  <c r="H1939" i="14"/>
  <c r="G1939" i="14"/>
  <c r="H1938" i="14"/>
  <c r="G1938" i="14"/>
  <c r="H1937" i="14"/>
  <c r="G1937" i="14"/>
  <c r="H1936" i="14"/>
  <c r="G1936" i="14"/>
  <c r="H1935" i="14"/>
  <c r="G1935" i="14"/>
  <c r="H1934" i="14"/>
  <c r="G1934" i="14"/>
  <c r="H1933" i="14"/>
  <c r="G1933" i="14"/>
  <c r="H1932" i="14"/>
  <c r="G1932" i="14"/>
  <c r="H1931" i="14"/>
  <c r="G1931" i="14"/>
  <c r="H1930" i="14"/>
  <c r="G1930" i="14"/>
  <c r="H1929" i="14"/>
  <c r="G1929" i="14"/>
  <c r="H1928" i="14"/>
  <c r="G1928" i="14"/>
  <c r="H1927" i="14"/>
  <c r="G1927" i="14"/>
  <c r="H1926" i="14"/>
  <c r="G1926" i="14"/>
  <c r="H1925" i="14"/>
  <c r="G1925" i="14"/>
  <c r="H1924" i="14"/>
  <c r="G1924" i="14"/>
  <c r="H1923" i="14"/>
  <c r="G1923" i="14"/>
  <c r="H1922" i="14"/>
  <c r="G1922" i="14"/>
  <c r="H1921" i="14"/>
  <c r="G1921" i="14"/>
  <c r="H1920" i="14"/>
  <c r="G1920" i="14"/>
  <c r="H1919" i="14"/>
  <c r="G1919" i="14"/>
  <c r="H1918" i="14"/>
  <c r="G1918" i="14"/>
  <c r="H1917" i="14"/>
  <c r="G1917" i="14"/>
  <c r="H1916" i="14"/>
  <c r="G1916" i="14"/>
  <c r="H1915" i="14"/>
  <c r="G1915" i="14"/>
  <c r="H1914" i="14"/>
  <c r="G1914" i="14"/>
  <c r="H1913" i="14"/>
  <c r="G1913" i="14"/>
  <c r="H1912" i="14"/>
  <c r="G1912" i="14"/>
  <c r="H1911" i="14"/>
  <c r="G1911" i="14"/>
  <c r="H1910" i="14"/>
  <c r="G1910" i="14"/>
  <c r="H1909" i="14"/>
  <c r="G1909" i="14"/>
  <c r="H1908" i="14"/>
  <c r="G1908" i="14"/>
  <c r="H1907" i="14"/>
  <c r="G1907" i="14"/>
  <c r="H1906" i="14"/>
  <c r="G1906" i="14"/>
  <c r="H1905" i="14"/>
  <c r="G1905" i="14"/>
  <c r="H1904" i="14"/>
  <c r="G1904" i="14"/>
  <c r="H1903" i="14"/>
  <c r="G1903" i="14"/>
  <c r="H1902" i="14"/>
  <c r="G1902" i="14"/>
  <c r="H1901" i="14"/>
  <c r="G1901" i="14"/>
  <c r="H1900" i="14"/>
  <c r="G1900" i="14"/>
  <c r="H1899" i="14"/>
  <c r="G1899" i="14"/>
  <c r="H1898" i="14"/>
  <c r="G1898" i="14"/>
  <c r="H1897" i="14"/>
  <c r="G1897" i="14"/>
  <c r="H1896" i="14"/>
  <c r="G1896" i="14"/>
  <c r="H1895" i="14"/>
  <c r="G1895" i="14"/>
  <c r="H1894" i="14"/>
  <c r="G1894" i="14"/>
  <c r="H1893" i="14"/>
  <c r="G1893" i="14"/>
  <c r="H1892" i="14"/>
  <c r="G1892" i="14"/>
  <c r="H1891" i="14"/>
  <c r="G1891" i="14"/>
  <c r="H1890" i="14"/>
  <c r="G1890" i="14"/>
  <c r="H1889" i="14"/>
  <c r="G1889" i="14"/>
  <c r="H1888" i="14"/>
  <c r="G1888" i="14"/>
  <c r="H1887" i="14"/>
  <c r="G1887" i="14"/>
  <c r="H1886" i="14"/>
  <c r="G1886" i="14"/>
  <c r="H1885" i="14"/>
  <c r="G1885" i="14"/>
  <c r="H1884" i="14"/>
  <c r="G1884" i="14"/>
  <c r="H1883" i="14"/>
  <c r="G1883" i="14"/>
  <c r="H1882" i="14"/>
  <c r="G1882" i="14"/>
  <c r="H1881" i="14"/>
  <c r="G1881" i="14"/>
  <c r="H1880" i="14"/>
  <c r="G1880" i="14"/>
  <c r="H1879" i="14"/>
  <c r="G1879" i="14"/>
  <c r="H1878" i="14"/>
  <c r="G1878" i="14"/>
  <c r="H1877" i="14"/>
  <c r="G1877" i="14"/>
  <c r="H1876" i="14"/>
  <c r="G1876" i="14"/>
  <c r="H1875" i="14"/>
  <c r="G1875" i="14"/>
  <c r="H1874" i="14"/>
  <c r="G1874" i="14"/>
  <c r="H1873" i="14"/>
  <c r="G1873" i="14"/>
  <c r="H1872" i="14"/>
  <c r="G1872" i="14"/>
  <c r="H1871" i="14"/>
  <c r="G1871" i="14"/>
  <c r="H1870" i="14"/>
  <c r="G1870" i="14"/>
  <c r="H1869" i="14"/>
  <c r="G1869" i="14"/>
  <c r="H1868" i="14"/>
  <c r="G1868" i="14"/>
  <c r="H1867" i="14"/>
  <c r="G1867" i="14"/>
  <c r="H1866" i="14"/>
  <c r="G1866" i="14"/>
  <c r="H1865" i="14"/>
  <c r="G1865" i="14"/>
  <c r="H1864" i="14"/>
  <c r="G1864" i="14"/>
  <c r="H1863" i="14"/>
  <c r="G1863" i="14"/>
  <c r="H1862" i="14"/>
  <c r="G1862" i="14"/>
  <c r="H1861" i="14"/>
  <c r="G1861" i="14"/>
  <c r="H1860" i="14"/>
  <c r="G1860" i="14"/>
  <c r="H1859" i="14"/>
  <c r="G1859" i="14"/>
  <c r="H1858" i="14"/>
  <c r="G1858" i="14"/>
  <c r="H1857" i="14"/>
  <c r="G1857" i="14"/>
  <c r="H1856" i="14"/>
  <c r="G1856" i="14"/>
  <c r="H1855" i="14"/>
  <c r="G1855" i="14"/>
  <c r="H1854" i="14"/>
  <c r="G1854" i="14"/>
  <c r="H1853" i="14"/>
  <c r="G1853" i="14"/>
  <c r="H1852" i="14"/>
  <c r="G1852" i="14"/>
  <c r="H1851" i="14"/>
  <c r="G1851" i="14"/>
  <c r="H1850" i="14"/>
  <c r="G1850" i="14"/>
  <c r="H1849" i="14"/>
  <c r="G1849" i="14"/>
  <c r="H1848" i="14"/>
  <c r="G1848" i="14"/>
  <c r="H1847" i="14"/>
  <c r="G1847" i="14"/>
  <c r="H1846" i="14"/>
  <c r="G1846" i="14"/>
  <c r="H1845" i="14"/>
  <c r="G1845" i="14"/>
  <c r="H1844" i="14"/>
  <c r="G1844" i="14"/>
  <c r="H1843" i="14"/>
  <c r="G1843" i="14"/>
  <c r="H1842" i="14"/>
  <c r="G1842" i="14"/>
  <c r="H1841" i="14"/>
  <c r="G1841" i="14"/>
  <c r="H1840" i="14"/>
  <c r="G1840" i="14"/>
  <c r="H1839" i="14"/>
  <c r="G1839" i="14"/>
  <c r="H1838" i="14"/>
  <c r="G1838" i="14"/>
  <c r="H1837" i="14"/>
  <c r="G1837" i="14"/>
  <c r="H1836" i="14"/>
  <c r="G1836" i="14"/>
  <c r="H1835" i="14"/>
  <c r="G1835" i="14"/>
  <c r="H1834" i="14"/>
  <c r="G1834" i="14"/>
  <c r="H1833" i="14"/>
  <c r="G1833" i="14"/>
  <c r="H1832" i="14"/>
  <c r="G1832" i="14"/>
  <c r="H1831" i="14"/>
  <c r="G1831" i="14"/>
  <c r="H1830" i="14"/>
  <c r="G1830" i="14"/>
  <c r="H1829" i="14"/>
  <c r="G1829" i="14"/>
  <c r="H1828" i="14"/>
  <c r="G1828" i="14"/>
  <c r="H1827" i="14"/>
  <c r="G1827" i="14"/>
  <c r="H1826" i="14"/>
  <c r="G1826" i="14"/>
  <c r="H1825" i="14"/>
  <c r="G1825" i="14"/>
  <c r="H1824" i="14"/>
  <c r="G1824" i="14"/>
  <c r="H1823" i="14"/>
  <c r="G1823" i="14"/>
  <c r="H1822" i="14"/>
  <c r="G1822" i="14"/>
  <c r="H1821" i="14"/>
  <c r="G1821" i="14"/>
  <c r="H1820" i="14"/>
  <c r="G1820" i="14"/>
  <c r="H1819" i="14"/>
  <c r="G1819" i="14"/>
  <c r="H1818" i="14"/>
  <c r="G1818" i="14"/>
  <c r="H1817" i="14"/>
  <c r="G1817" i="14"/>
  <c r="H1816" i="14"/>
  <c r="G1816" i="14"/>
  <c r="H1815" i="14"/>
  <c r="G1815" i="14"/>
  <c r="H1814" i="14"/>
  <c r="G1814" i="14"/>
  <c r="H1813" i="14"/>
  <c r="G1813" i="14"/>
  <c r="H1812" i="14"/>
  <c r="G1812" i="14"/>
  <c r="H1811" i="14"/>
  <c r="G1811" i="14"/>
  <c r="H1810" i="14"/>
  <c r="G1810" i="14"/>
  <c r="H1809" i="14"/>
  <c r="G1809" i="14"/>
  <c r="H1808" i="14"/>
  <c r="G1808" i="14"/>
  <c r="H1807" i="14"/>
  <c r="G1807" i="14"/>
  <c r="H1806" i="14"/>
  <c r="G1806" i="14"/>
  <c r="H1805" i="14"/>
  <c r="G1805" i="14"/>
  <c r="H1804" i="14"/>
  <c r="G1804" i="14"/>
  <c r="H1803" i="14"/>
  <c r="G1803" i="14"/>
  <c r="H1802" i="14"/>
  <c r="G1802" i="14"/>
  <c r="H1801" i="14"/>
  <c r="G1801" i="14"/>
  <c r="H1800" i="14"/>
  <c r="G1800" i="14"/>
  <c r="H1799" i="14"/>
  <c r="G1799" i="14"/>
  <c r="H1798" i="14"/>
  <c r="G1798" i="14"/>
  <c r="H1797" i="14"/>
  <c r="G1797" i="14"/>
  <c r="H1796" i="14"/>
  <c r="G1796" i="14"/>
  <c r="H1795" i="14"/>
  <c r="G1795" i="14"/>
  <c r="H1794" i="14"/>
  <c r="G1794" i="14"/>
  <c r="H1793" i="14"/>
  <c r="G1793" i="14"/>
  <c r="H1792" i="14"/>
  <c r="G1792" i="14"/>
  <c r="H1791" i="14"/>
  <c r="G1791" i="14"/>
  <c r="H1790" i="14"/>
  <c r="G1790" i="14"/>
  <c r="H1789" i="14"/>
  <c r="G1789" i="14"/>
  <c r="H1788" i="14"/>
  <c r="G1788" i="14"/>
  <c r="H1787" i="14"/>
  <c r="G1787" i="14"/>
  <c r="H1786" i="14"/>
  <c r="G1786" i="14"/>
  <c r="H1785" i="14"/>
  <c r="G1785" i="14"/>
  <c r="H1784" i="14"/>
  <c r="G1784" i="14"/>
  <c r="H1783" i="14"/>
  <c r="G1783" i="14"/>
  <c r="H1782" i="14"/>
  <c r="G1782" i="14"/>
  <c r="H1781" i="14"/>
  <c r="G1781" i="14"/>
  <c r="H1780" i="14"/>
  <c r="G1780" i="14"/>
  <c r="H1779" i="14"/>
  <c r="G1779" i="14"/>
  <c r="H1778" i="14"/>
  <c r="G1778" i="14"/>
  <c r="H1777" i="14"/>
  <c r="G1777" i="14"/>
  <c r="H1776" i="14"/>
  <c r="G1776" i="14"/>
  <c r="H1775" i="14"/>
  <c r="G1775" i="14"/>
  <c r="H1774" i="14"/>
  <c r="G1774" i="14"/>
  <c r="H1773" i="14"/>
  <c r="G1773" i="14"/>
  <c r="H1772" i="14"/>
  <c r="G1772" i="14"/>
  <c r="H1771" i="14"/>
  <c r="G1771" i="14"/>
  <c r="H1770" i="14"/>
  <c r="G1770" i="14"/>
  <c r="H1769" i="14"/>
  <c r="G1769" i="14"/>
  <c r="H1768" i="14"/>
  <c r="G1768" i="14"/>
  <c r="H1767" i="14"/>
  <c r="G1767" i="14"/>
  <c r="H1766" i="14"/>
  <c r="G1766" i="14"/>
  <c r="H1765" i="14"/>
  <c r="G1765" i="14"/>
  <c r="H1764" i="14"/>
  <c r="G1764" i="14"/>
  <c r="H1763" i="14"/>
  <c r="G1763" i="14"/>
  <c r="H1762" i="14"/>
  <c r="G1762" i="14"/>
  <c r="H1761" i="14"/>
  <c r="G1761" i="14"/>
  <c r="H1760" i="14"/>
  <c r="G1760" i="14"/>
  <c r="H1759" i="14"/>
  <c r="G1759" i="14"/>
  <c r="H1758" i="14"/>
  <c r="G1758" i="14"/>
  <c r="H1757" i="14"/>
  <c r="G1757" i="14"/>
  <c r="H1756" i="14"/>
  <c r="G1756" i="14"/>
  <c r="H1755" i="14"/>
  <c r="G1755" i="14"/>
  <c r="H1754" i="14"/>
  <c r="G1754" i="14"/>
  <c r="H1753" i="14"/>
  <c r="G1753" i="14"/>
  <c r="H1752" i="14"/>
  <c r="G1752" i="14"/>
  <c r="H1751" i="14"/>
  <c r="G1751" i="14"/>
  <c r="H1750" i="14"/>
  <c r="G1750" i="14"/>
  <c r="H1749" i="14"/>
  <c r="G1749" i="14"/>
  <c r="H1748" i="14"/>
  <c r="G1748" i="14"/>
  <c r="H1747" i="14"/>
  <c r="G1747" i="14"/>
  <c r="H1746" i="14"/>
  <c r="G1746" i="14"/>
  <c r="H1745" i="14"/>
  <c r="G1745" i="14"/>
  <c r="H1744" i="14"/>
  <c r="G1744" i="14"/>
  <c r="H1743" i="14"/>
  <c r="G1743" i="14"/>
  <c r="H1742" i="14"/>
  <c r="G1742" i="14"/>
  <c r="H1741" i="14"/>
  <c r="G1741" i="14"/>
  <c r="H1740" i="14"/>
  <c r="G1740" i="14"/>
  <c r="H1739" i="14"/>
  <c r="G1739" i="14"/>
  <c r="H1738" i="14"/>
  <c r="G1738" i="14"/>
  <c r="H1737" i="14"/>
  <c r="G1737" i="14"/>
  <c r="H1736" i="14"/>
  <c r="G1736" i="14"/>
  <c r="H1735" i="14"/>
  <c r="G1735" i="14"/>
  <c r="H1734" i="14"/>
  <c r="G1734" i="14"/>
  <c r="H1733" i="14"/>
  <c r="G1733" i="14"/>
  <c r="H1732" i="14"/>
  <c r="G1732" i="14"/>
  <c r="H1731" i="14"/>
  <c r="G1731" i="14"/>
  <c r="H1730" i="14"/>
  <c r="G1730" i="14"/>
  <c r="H1729" i="14"/>
  <c r="G1729" i="14"/>
  <c r="H1728" i="14"/>
  <c r="G1728" i="14"/>
  <c r="H1727" i="14"/>
  <c r="G1727" i="14"/>
  <c r="H1726" i="14"/>
  <c r="G1726" i="14"/>
  <c r="H1725" i="14"/>
  <c r="G1725" i="14"/>
  <c r="H1724" i="14"/>
  <c r="G1724" i="14"/>
  <c r="H1723" i="14"/>
  <c r="G1723" i="14"/>
  <c r="H1722" i="14"/>
  <c r="G1722" i="14"/>
  <c r="H1721" i="14"/>
  <c r="G1721" i="14"/>
  <c r="H1720" i="14"/>
  <c r="G1720" i="14"/>
  <c r="H1719" i="14"/>
  <c r="G1719" i="14"/>
  <c r="H1718" i="14"/>
  <c r="G1718" i="14"/>
  <c r="H1717" i="14"/>
  <c r="G1717" i="14"/>
  <c r="H1716" i="14"/>
  <c r="G1716" i="14"/>
  <c r="H1715" i="14"/>
  <c r="G1715" i="14"/>
  <c r="H1714" i="14"/>
  <c r="G1714" i="14"/>
  <c r="H1713" i="14"/>
  <c r="G1713" i="14"/>
  <c r="H1712" i="14"/>
  <c r="G1712" i="14"/>
  <c r="H1711" i="14"/>
  <c r="G1711" i="14"/>
  <c r="H1710" i="14"/>
  <c r="G1710" i="14"/>
  <c r="H1709" i="14"/>
  <c r="G1709" i="14"/>
  <c r="H1708" i="14"/>
  <c r="G1708" i="14"/>
  <c r="H1707" i="14"/>
  <c r="G1707" i="14"/>
  <c r="H1706" i="14"/>
  <c r="G1706" i="14"/>
  <c r="H1705" i="14"/>
  <c r="G1705" i="14"/>
  <c r="H1704" i="14"/>
  <c r="G1704" i="14"/>
  <c r="H1703" i="14"/>
  <c r="G1703" i="14"/>
  <c r="H1702" i="14"/>
  <c r="G1702" i="14"/>
  <c r="H1701" i="14"/>
  <c r="G1701" i="14"/>
  <c r="H1700" i="14"/>
  <c r="G1700" i="14"/>
  <c r="H1699" i="14"/>
  <c r="G1699" i="14"/>
  <c r="H1698" i="14"/>
  <c r="G1698" i="14"/>
  <c r="H1697" i="14"/>
  <c r="G1697" i="14"/>
  <c r="H1696" i="14"/>
  <c r="G1696" i="14"/>
  <c r="H1695" i="14"/>
  <c r="G1695" i="14"/>
  <c r="H1694" i="14"/>
  <c r="G1694" i="14"/>
  <c r="H1693" i="14"/>
  <c r="G1693" i="14"/>
  <c r="H1692" i="14"/>
  <c r="G1692" i="14"/>
  <c r="H1691" i="14"/>
  <c r="G1691" i="14"/>
  <c r="H1690" i="14"/>
  <c r="G1690" i="14"/>
  <c r="H1689" i="14"/>
  <c r="G1689" i="14"/>
  <c r="H1688" i="14"/>
  <c r="G1688" i="14"/>
  <c r="H1687" i="14"/>
  <c r="G1687" i="14"/>
  <c r="H1686" i="14"/>
  <c r="G1686" i="14"/>
  <c r="H1685" i="14"/>
  <c r="G1685" i="14"/>
  <c r="H1684" i="14"/>
  <c r="G1684" i="14"/>
  <c r="H1683" i="14"/>
  <c r="G1683" i="14"/>
  <c r="H1682" i="14"/>
  <c r="G1682" i="14"/>
  <c r="H1681" i="14"/>
  <c r="G1681" i="14"/>
  <c r="H1680" i="14"/>
  <c r="G1680" i="14"/>
  <c r="H1679" i="14"/>
  <c r="G1679" i="14"/>
  <c r="H1678" i="14"/>
  <c r="G1678" i="14"/>
  <c r="H1677" i="14"/>
  <c r="G1677" i="14"/>
  <c r="H1676" i="14"/>
  <c r="G1676" i="14"/>
  <c r="H1675" i="14"/>
  <c r="G1675" i="14"/>
  <c r="H1674" i="14"/>
  <c r="G1674" i="14"/>
  <c r="H1673" i="14"/>
  <c r="G1673" i="14"/>
  <c r="H1672" i="14"/>
  <c r="G1672" i="14"/>
  <c r="H1671" i="14"/>
  <c r="G1671" i="14"/>
  <c r="H1670" i="14"/>
  <c r="G1670" i="14"/>
  <c r="H1669" i="14"/>
  <c r="G1669" i="14"/>
  <c r="H1668" i="14"/>
  <c r="G1668" i="14"/>
  <c r="H1667" i="14"/>
  <c r="G1667" i="14"/>
  <c r="H1666" i="14"/>
  <c r="G1666" i="14"/>
  <c r="H1665" i="14"/>
  <c r="G1665" i="14"/>
  <c r="H1664" i="14"/>
  <c r="G1664" i="14"/>
  <c r="H1663" i="14"/>
  <c r="G1663" i="14"/>
  <c r="H1662" i="14"/>
  <c r="G1662" i="14"/>
  <c r="H1661" i="14"/>
  <c r="G1661" i="14"/>
  <c r="H1660" i="14"/>
  <c r="G1660" i="14"/>
  <c r="H1659" i="14"/>
  <c r="G1659" i="14"/>
  <c r="H1658" i="14"/>
  <c r="G1658" i="14"/>
  <c r="H1657" i="14"/>
  <c r="G1657" i="14"/>
  <c r="H1656" i="14"/>
  <c r="G1656" i="14"/>
  <c r="H1655" i="14"/>
  <c r="G1655" i="14"/>
  <c r="H1654" i="14"/>
  <c r="G1654" i="14"/>
  <c r="H1653" i="14"/>
  <c r="G1653" i="14"/>
  <c r="H1652" i="14"/>
  <c r="G1652" i="14"/>
  <c r="H1651" i="14"/>
  <c r="G1651" i="14"/>
  <c r="H1650" i="14"/>
  <c r="G1650" i="14"/>
  <c r="H1649" i="14"/>
  <c r="G1649" i="14"/>
  <c r="H1648" i="14"/>
  <c r="G1648" i="14"/>
  <c r="H1647" i="14"/>
  <c r="G1647" i="14"/>
  <c r="H1646" i="14"/>
  <c r="G1646" i="14"/>
  <c r="H1645" i="14"/>
  <c r="G1645" i="14"/>
  <c r="H1644" i="14"/>
  <c r="G1644" i="14"/>
  <c r="H1643" i="14"/>
  <c r="G1643" i="14"/>
  <c r="H1642" i="14"/>
  <c r="G1642" i="14"/>
  <c r="H1641" i="14"/>
  <c r="G1641" i="14"/>
  <c r="H1640" i="14"/>
  <c r="G1640" i="14"/>
  <c r="H1639" i="14"/>
  <c r="G1639" i="14"/>
  <c r="H1638" i="14"/>
  <c r="G1638" i="14"/>
  <c r="H1637" i="14"/>
  <c r="G1637" i="14"/>
  <c r="H1636" i="14"/>
  <c r="G1636" i="14"/>
  <c r="H1635" i="14"/>
  <c r="G1635" i="14"/>
  <c r="H1634" i="14"/>
  <c r="G1634" i="14"/>
  <c r="H1633" i="14"/>
  <c r="G1633" i="14"/>
  <c r="H1632" i="14"/>
  <c r="G1632" i="14"/>
  <c r="H1631" i="14"/>
  <c r="G1631" i="14"/>
  <c r="H1630" i="14"/>
  <c r="G1630" i="14"/>
  <c r="H1629" i="14"/>
  <c r="G1629" i="14"/>
  <c r="H1628" i="14"/>
  <c r="G1628" i="14"/>
  <c r="H1627" i="14"/>
  <c r="G1627" i="14"/>
  <c r="H1626" i="14"/>
  <c r="G1626" i="14"/>
  <c r="H1625" i="14"/>
  <c r="G1625" i="14"/>
  <c r="H1624" i="14"/>
  <c r="G1624" i="14"/>
  <c r="H1623" i="14"/>
  <c r="G1623" i="14"/>
  <c r="H1622" i="14"/>
  <c r="G1622" i="14"/>
  <c r="H1621" i="14"/>
  <c r="G1621" i="14"/>
  <c r="H1620" i="14"/>
  <c r="G1620" i="14"/>
  <c r="H1619" i="14"/>
  <c r="G1619" i="14"/>
  <c r="H1618" i="14"/>
  <c r="G1618" i="14"/>
  <c r="H1617" i="14"/>
  <c r="G1617" i="14"/>
  <c r="H1616" i="14"/>
  <c r="G1616" i="14"/>
  <c r="H1615" i="14"/>
  <c r="G1615" i="14"/>
  <c r="H1614" i="14"/>
  <c r="G1614" i="14"/>
  <c r="H1613" i="14"/>
  <c r="G1613" i="14"/>
  <c r="H1612" i="14"/>
  <c r="G1612" i="14"/>
  <c r="H1611" i="14"/>
  <c r="G1611" i="14"/>
  <c r="H1610" i="14"/>
  <c r="G1610" i="14"/>
  <c r="H1609" i="14"/>
  <c r="G1609" i="14"/>
  <c r="H1608" i="14"/>
  <c r="G1608" i="14"/>
  <c r="H1607" i="14"/>
  <c r="G1607" i="14"/>
  <c r="H1606" i="14"/>
  <c r="G1606" i="14"/>
  <c r="H1605" i="14"/>
  <c r="G1605" i="14"/>
  <c r="H1604" i="14"/>
  <c r="G1604" i="14"/>
  <c r="H1603" i="14"/>
  <c r="G1603" i="14"/>
  <c r="H1602" i="14"/>
  <c r="G1602" i="14"/>
  <c r="H1601" i="14"/>
  <c r="G1601" i="14"/>
  <c r="H1600" i="14"/>
  <c r="G1600" i="14"/>
  <c r="H1599" i="14"/>
  <c r="G1599" i="14"/>
  <c r="H1598" i="14"/>
  <c r="G1598" i="14"/>
  <c r="H1597" i="14"/>
  <c r="G1597" i="14"/>
  <c r="H1596" i="14"/>
  <c r="G1596" i="14"/>
  <c r="H1595" i="14"/>
  <c r="G1595" i="14"/>
  <c r="H1594" i="14"/>
  <c r="G1594" i="14"/>
  <c r="H1593" i="14"/>
  <c r="G1593" i="14"/>
  <c r="H1592" i="14"/>
  <c r="G1592" i="14"/>
  <c r="H1591" i="14"/>
  <c r="G1591" i="14"/>
  <c r="H1590" i="14"/>
  <c r="G1590" i="14"/>
  <c r="H1589" i="14"/>
  <c r="G1589" i="14"/>
  <c r="H1588" i="14"/>
  <c r="G1588" i="14"/>
  <c r="H1587" i="14"/>
  <c r="G1587" i="14"/>
  <c r="H1586" i="14"/>
  <c r="G1586" i="14"/>
  <c r="H1585" i="14"/>
  <c r="G1585" i="14"/>
  <c r="H1584" i="14"/>
  <c r="G1584" i="14"/>
  <c r="H1583" i="14"/>
  <c r="G1583" i="14"/>
  <c r="H1582" i="14"/>
  <c r="G1582" i="14"/>
  <c r="H1581" i="14"/>
  <c r="G1581" i="14"/>
  <c r="H1580" i="14"/>
  <c r="G1580" i="14"/>
  <c r="H1579" i="14"/>
  <c r="G1579" i="14"/>
  <c r="H1578" i="14"/>
  <c r="G1578" i="14"/>
  <c r="H1577" i="14"/>
  <c r="G1577" i="14"/>
  <c r="H1576" i="14"/>
  <c r="G1576" i="14"/>
  <c r="H1575" i="14"/>
  <c r="G1575" i="14"/>
  <c r="H1574" i="14"/>
  <c r="G1574" i="14"/>
  <c r="H1573" i="14"/>
  <c r="G1573" i="14"/>
  <c r="H1572" i="14"/>
  <c r="G1572" i="14"/>
  <c r="H1571" i="14"/>
  <c r="G1571" i="14"/>
  <c r="H1570" i="14"/>
  <c r="G1570" i="14"/>
  <c r="H1569" i="14"/>
  <c r="G1569" i="14"/>
  <c r="H1568" i="14"/>
  <c r="G1568" i="14"/>
  <c r="H1567" i="14"/>
  <c r="G1567" i="14"/>
  <c r="H1566" i="14"/>
  <c r="G1566" i="14"/>
  <c r="H1565" i="14"/>
  <c r="G1565" i="14"/>
  <c r="H1564" i="14"/>
  <c r="G1564" i="14"/>
  <c r="H1563" i="14"/>
  <c r="G1563" i="14"/>
  <c r="H1562" i="14"/>
  <c r="G1562" i="14"/>
  <c r="H1561" i="14"/>
  <c r="G1561" i="14"/>
  <c r="H1560" i="14"/>
  <c r="G1560" i="14"/>
  <c r="H1559" i="14"/>
  <c r="G1559" i="14"/>
  <c r="H1558" i="14"/>
  <c r="G1558" i="14"/>
  <c r="H1557" i="14"/>
  <c r="G1557" i="14"/>
  <c r="H1556" i="14"/>
  <c r="G1556" i="14"/>
  <c r="H1555" i="14"/>
  <c r="G1555" i="14"/>
  <c r="H1554" i="14"/>
  <c r="G1554" i="14"/>
  <c r="H1553" i="14"/>
  <c r="G1553" i="14"/>
  <c r="H1552" i="14"/>
  <c r="G1552" i="14"/>
  <c r="H1551" i="14"/>
  <c r="G1551" i="14"/>
  <c r="H1550" i="14"/>
  <c r="G1550" i="14"/>
  <c r="H1549" i="14"/>
  <c r="G1549" i="14"/>
  <c r="H1548" i="14"/>
  <c r="G1548" i="14"/>
  <c r="H1547" i="14"/>
  <c r="G1547" i="14"/>
  <c r="H1546" i="14"/>
  <c r="G1546" i="14"/>
  <c r="H1545" i="14"/>
  <c r="G1545" i="14"/>
  <c r="H1544" i="14"/>
  <c r="G1544" i="14"/>
  <c r="H1543" i="14"/>
  <c r="G1543" i="14"/>
  <c r="H1542" i="14"/>
  <c r="G1542" i="14"/>
  <c r="H1541" i="14"/>
  <c r="G1541" i="14"/>
  <c r="H1540" i="14"/>
  <c r="G1540" i="14"/>
  <c r="H1539" i="14"/>
  <c r="G1539" i="14"/>
  <c r="H1538" i="14"/>
  <c r="G1538" i="14"/>
  <c r="Q41" i="14"/>
  <c r="Q40" i="14"/>
  <c r="Q39" i="14"/>
  <c r="Q38" i="14"/>
  <c r="Q37" i="14"/>
  <c r="Q36" i="14"/>
  <c r="Q35" i="14"/>
  <c r="Q34" i="14"/>
  <c r="Q33" i="14"/>
  <c r="Q32" i="14"/>
  <c r="Q31" i="14"/>
  <c r="Q30" i="14"/>
  <c r="Q29" i="14"/>
  <c r="Q28" i="14"/>
  <c r="Q27" i="14"/>
  <c r="Q26" i="14"/>
  <c r="Q25" i="14"/>
  <c r="Q24" i="14"/>
  <c r="Q23" i="14"/>
  <c r="Q22" i="14"/>
  <c r="Q21" i="14"/>
  <c r="Q20" i="14"/>
  <c r="Q19" i="14"/>
  <c r="Q18" i="14"/>
  <c r="Q17" i="14"/>
  <c r="Q16" i="14"/>
  <c r="Q15" i="14"/>
  <c r="Q14" i="14"/>
  <c r="Q13" i="14"/>
  <c r="Q12" i="14"/>
  <c r="Q11" i="14"/>
  <c r="Q10" i="14"/>
  <c r="Q9" i="14"/>
  <c r="Q8" i="14"/>
  <c r="Q7" i="14"/>
  <c r="Q6" i="14"/>
  <c r="Q5" i="14"/>
  <c r="Q4" i="14"/>
  <c r="Q3" i="14"/>
  <c r="Q2" i="14"/>
  <c r="H1" i="14"/>
  <c r="H3841" i="13"/>
  <c r="G3841" i="13"/>
  <c r="H3840" i="13"/>
  <c r="G3840" i="13"/>
  <c r="H3839" i="13"/>
  <c r="G3839" i="13"/>
  <c r="H3838" i="13"/>
  <c r="G3838" i="13"/>
  <c r="H3837" i="13"/>
  <c r="G3837" i="13"/>
  <c r="H3836" i="13"/>
  <c r="G3836" i="13"/>
  <c r="H3835" i="13"/>
  <c r="G3835" i="13"/>
  <c r="H3834" i="13"/>
  <c r="G3834" i="13"/>
  <c r="H3833" i="13"/>
  <c r="G3833" i="13"/>
  <c r="H3832" i="13"/>
  <c r="G3832" i="13"/>
  <c r="H3831" i="13"/>
  <c r="G3831" i="13"/>
  <c r="H3830" i="13"/>
  <c r="G3830" i="13"/>
  <c r="H3829" i="13"/>
  <c r="G3829" i="13"/>
  <c r="H3828" i="13"/>
  <c r="G3828" i="13"/>
  <c r="H3827" i="13"/>
  <c r="G3827" i="13"/>
  <c r="H3826" i="13"/>
  <c r="G3826" i="13"/>
  <c r="H3825" i="13"/>
  <c r="G3825" i="13"/>
  <c r="H3824" i="13"/>
  <c r="G3824" i="13"/>
  <c r="H3823" i="13"/>
  <c r="G3823" i="13"/>
  <c r="H3822" i="13"/>
  <c r="G3822" i="13"/>
  <c r="H3821" i="13"/>
  <c r="G3821" i="13"/>
  <c r="H3820" i="13"/>
  <c r="G3820" i="13"/>
  <c r="H3819" i="13"/>
  <c r="G3819" i="13"/>
  <c r="H3818" i="13"/>
  <c r="G3818" i="13"/>
  <c r="H3817" i="13"/>
  <c r="G3817" i="13"/>
  <c r="H3816" i="13"/>
  <c r="G3816" i="13"/>
  <c r="H3815" i="13"/>
  <c r="G3815" i="13"/>
  <c r="H3814" i="13"/>
  <c r="G3814" i="13"/>
  <c r="H3813" i="13"/>
  <c r="G3813" i="13"/>
  <c r="H3812" i="13"/>
  <c r="G3812" i="13"/>
  <c r="H3811" i="13"/>
  <c r="G3811" i="13"/>
  <c r="H3810" i="13"/>
  <c r="G3810" i="13"/>
  <c r="H3809" i="13"/>
  <c r="G3809" i="13"/>
  <c r="H3808" i="13"/>
  <c r="G3808" i="13"/>
  <c r="H3807" i="13"/>
  <c r="G3807" i="13"/>
  <c r="H3806" i="13"/>
  <c r="G3806" i="13"/>
  <c r="H3805" i="13"/>
  <c r="G3805" i="13"/>
  <c r="H3804" i="13"/>
  <c r="G3804" i="13"/>
  <c r="H3803" i="13"/>
  <c r="G3803" i="13"/>
  <c r="H3802" i="13"/>
  <c r="G3802" i="13"/>
  <c r="H3801" i="13"/>
  <c r="G3801" i="13"/>
  <c r="H3800" i="13"/>
  <c r="G3800" i="13"/>
  <c r="H3799" i="13"/>
  <c r="G3799" i="13"/>
  <c r="H3798" i="13"/>
  <c r="G3798" i="13"/>
  <c r="H3797" i="13"/>
  <c r="G3797" i="13"/>
  <c r="H3796" i="13"/>
  <c r="G3796" i="13"/>
  <c r="H3795" i="13"/>
  <c r="G3795" i="13"/>
  <c r="H3794" i="13"/>
  <c r="G3794" i="13"/>
  <c r="H3793" i="13"/>
  <c r="G3793" i="13"/>
  <c r="H3792" i="13"/>
  <c r="G3792" i="13"/>
  <c r="H3791" i="13"/>
  <c r="G3791" i="13"/>
  <c r="H3790" i="13"/>
  <c r="G3790" i="13"/>
  <c r="H3789" i="13"/>
  <c r="G3789" i="13"/>
  <c r="H3788" i="13"/>
  <c r="G3788" i="13"/>
  <c r="H3787" i="13"/>
  <c r="G3787" i="13"/>
  <c r="H3786" i="13"/>
  <c r="G3786" i="13"/>
  <c r="H3785" i="13"/>
  <c r="G3785" i="13"/>
  <c r="H3784" i="13"/>
  <c r="G3784" i="13"/>
  <c r="H3783" i="13"/>
  <c r="G3783" i="13"/>
  <c r="H3782" i="13"/>
  <c r="G3782" i="13"/>
  <c r="H3781" i="13"/>
  <c r="G3781" i="13"/>
  <c r="H3780" i="13"/>
  <c r="G3780" i="13"/>
  <c r="H3779" i="13"/>
  <c r="G3779" i="13"/>
  <c r="H3778" i="13"/>
  <c r="G3778" i="13"/>
  <c r="H3777" i="13"/>
  <c r="G3777" i="13"/>
  <c r="H3776" i="13"/>
  <c r="G3776" i="13"/>
  <c r="H3775" i="13"/>
  <c r="G3775" i="13"/>
  <c r="H3774" i="13"/>
  <c r="G3774" i="13"/>
  <c r="H3773" i="13"/>
  <c r="G3773" i="13"/>
  <c r="H3772" i="13"/>
  <c r="G3772" i="13"/>
  <c r="H3771" i="13"/>
  <c r="G3771" i="13"/>
  <c r="H3770" i="13"/>
  <c r="G3770" i="13"/>
  <c r="H3769" i="13"/>
  <c r="G3769" i="13"/>
  <c r="H3768" i="13"/>
  <c r="G3768" i="13"/>
  <c r="H3767" i="13"/>
  <c r="G3767" i="13"/>
  <c r="H3766" i="13"/>
  <c r="G3766" i="13"/>
  <c r="H3765" i="13"/>
  <c r="G3765" i="13"/>
  <c r="H3764" i="13"/>
  <c r="G3764" i="13"/>
  <c r="H3763" i="13"/>
  <c r="G3763" i="13"/>
  <c r="H3762" i="13"/>
  <c r="G3762" i="13"/>
  <c r="H3761" i="13"/>
  <c r="G3761" i="13"/>
  <c r="H3760" i="13"/>
  <c r="G3760" i="13"/>
  <c r="H3759" i="13"/>
  <c r="G3759" i="13"/>
  <c r="H3758" i="13"/>
  <c r="G3758" i="13"/>
  <c r="H3757" i="13"/>
  <c r="G3757" i="13"/>
  <c r="H3756" i="13"/>
  <c r="G3756" i="13"/>
  <c r="H3755" i="13"/>
  <c r="G3755" i="13"/>
  <c r="H3754" i="13"/>
  <c r="G3754" i="13"/>
  <c r="H3753" i="13"/>
  <c r="G3753" i="13"/>
  <c r="H3752" i="13"/>
  <c r="G3752" i="13"/>
  <c r="H3751" i="13"/>
  <c r="G3751" i="13"/>
  <c r="H3750" i="13"/>
  <c r="G3750" i="13"/>
  <c r="H3749" i="13"/>
  <c r="G3749" i="13"/>
  <c r="H3748" i="13"/>
  <c r="G3748" i="13"/>
  <c r="H3747" i="13"/>
  <c r="G3747" i="13"/>
  <c r="H3746" i="13"/>
  <c r="G3746" i="13"/>
  <c r="H3745" i="13"/>
  <c r="G3745" i="13"/>
  <c r="H3744" i="13"/>
  <c r="G3744" i="13"/>
  <c r="H3743" i="13"/>
  <c r="G3743" i="13"/>
  <c r="H3742" i="13"/>
  <c r="G3742" i="13"/>
  <c r="H3741" i="13"/>
  <c r="G3741" i="13"/>
  <c r="H3740" i="13"/>
  <c r="G3740" i="13"/>
  <c r="H3739" i="13"/>
  <c r="G3739" i="13"/>
  <c r="H3738" i="13"/>
  <c r="G3738" i="13"/>
  <c r="H3737" i="13"/>
  <c r="G3737" i="13"/>
  <c r="H3736" i="13"/>
  <c r="G3736" i="13"/>
  <c r="H3735" i="13"/>
  <c r="G3735" i="13"/>
  <c r="H3734" i="13"/>
  <c r="G3734" i="13"/>
  <c r="H3733" i="13"/>
  <c r="G3733" i="13"/>
  <c r="H3732" i="13"/>
  <c r="G3732" i="13"/>
  <c r="H3731" i="13"/>
  <c r="G3731" i="13"/>
  <c r="H3730" i="13"/>
  <c r="G3730" i="13"/>
  <c r="H3729" i="13"/>
  <c r="G3729" i="13"/>
  <c r="H3728" i="13"/>
  <c r="G3728" i="13"/>
  <c r="H3727" i="13"/>
  <c r="G3727" i="13"/>
  <c r="H3726" i="13"/>
  <c r="G3726" i="13"/>
  <c r="H3725" i="13"/>
  <c r="G3725" i="13"/>
  <c r="H3724" i="13"/>
  <c r="G3724" i="13"/>
  <c r="H3723" i="13"/>
  <c r="G3723" i="13"/>
  <c r="H3722" i="13"/>
  <c r="G3722" i="13"/>
  <c r="H3721" i="13"/>
  <c r="G3721" i="13"/>
  <c r="H3720" i="13"/>
  <c r="G3720" i="13"/>
  <c r="H3719" i="13"/>
  <c r="G3719" i="13"/>
  <c r="H3718" i="13"/>
  <c r="G3718" i="13"/>
  <c r="H3717" i="13"/>
  <c r="G3717" i="13"/>
  <c r="H3716" i="13"/>
  <c r="G3716" i="13"/>
  <c r="H3715" i="13"/>
  <c r="G3715" i="13"/>
  <c r="H3714" i="13"/>
  <c r="G3714" i="13"/>
  <c r="H3713" i="13"/>
  <c r="G3713" i="13"/>
  <c r="H3712" i="13"/>
  <c r="G3712" i="13"/>
  <c r="H3711" i="13"/>
  <c r="G3711" i="13"/>
  <c r="H3710" i="13"/>
  <c r="G3710" i="13"/>
  <c r="H3709" i="13"/>
  <c r="G3709" i="13"/>
  <c r="H3708" i="13"/>
  <c r="G3708" i="13"/>
  <c r="H3707" i="13"/>
  <c r="G3707" i="13"/>
  <c r="H3706" i="13"/>
  <c r="G3706" i="13"/>
  <c r="H3705" i="13"/>
  <c r="G3705" i="13"/>
  <c r="H3704" i="13"/>
  <c r="G3704" i="13"/>
  <c r="H3703" i="13"/>
  <c r="G3703" i="13"/>
  <c r="H3702" i="13"/>
  <c r="G3702" i="13"/>
  <c r="H3701" i="13"/>
  <c r="G3701" i="13"/>
  <c r="H3700" i="13"/>
  <c r="G3700" i="13"/>
  <c r="H3699" i="13"/>
  <c r="G3699" i="13"/>
  <c r="H3698" i="13"/>
  <c r="G3698" i="13"/>
  <c r="H3697" i="13"/>
  <c r="G3697" i="13"/>
  <c r="H3696" i="13"/>
  <c r="G3696" i="13"/>
  <c r="H3695" i="13"/>
  <c r="G3695" i="13"/>
  <c r="H3694" i="13"/>
  <c r="G3694" i="13"/>
  <c r="H3693" i="13"/>
  <c r="G3693" i="13"/>
  <c r="H3692" i="13"/>
  <c r="G3692" i="13"/>
  <c r="H3691" i="13"/>
  <c r="G3691" i="13"/>
  <c r="H3690" i="13"/>
  <c r="G3690" i="13"/>
  <c r="H3689" i="13"/>
  <c r="G3689" i="13"/>
  <c r="H3688" i="13"/>
  <c r="G3688" i="13"/>
  <c r="H3687" i="13"/>
  <c r="G3687" i="13"/>
  <c r="H3686" i="13"/>
  <c r="G3686" i="13"/>
  <c r="H3685" i="13"/>
  <c r="G3685" i="13"/>
  <c r="H3684" i="13"/>
  <c r="G3684" i="13"/>
  <c r="H3683" i="13"/>
  <c r="G3683" i="13"/>
  <c r="H3682" i="13"/>
  <c r="G3682" i="13"/>
  <c r="H3681" i="13"/>
  <c r="G3681" i="13"/>
  <c r="H3680" i="13"/>
  <c r="G3680" i="13"/>
  <c r="H3679" i="13"/>
  <c r="G3679" i="13"/>
  <c r="H3678" i="13"/>
  <c r="G3678" i="13"/>
  <c r="H3677" i="13"/>
  <c r="G3677" i="13"/>
  <c r="H3676" i="13"/>
  <c r="G3676" i="13"/>
  <c r="H3675" i="13"/>
  <c r="G3675" i="13"/>
  <c r="H3674" i="13"/>
  <c r="G3674" i="13"/>
  <c r="H3673" i="13"/>
  <c r="G3673" i="13"/>
  <c r="H3672" i="13"/>
  <c r="G3672" i="13"/>
  <c r="H3671" i="13"/>
  <c r="G3671" i="13"/>
  <c r="H3670" i="13"/>
  <c r="G3670" i="13"/>
  <c r="H3669" i="13"/>
  <c r="G3669" i="13"/>
  <c r="H3668" i="13"/>
  <c r="G3668" i="13"/>
  <c r="H3667" i="13"/>
  <c r="G3667" i="13"/>
  <c r="H3666" i="13"/>
  <c r="G3666" i="13"/>
  <c r="H3665" i="13"/>
  <c r="G3665" i="13"/>
  <c r="H3664" i="13"/>
  <c r="G3664" i="13"/>
  <c r="H3663" i="13"/>
  <c r="G3663" i="13"/>
  <c r="H3662" i="13"/>
  <c r="G3662" i="13"/>
  <c r="H3661" i="13"/>
  <c r="G3661" i="13"/>
  <c r="H3660" i="13"/>
  <c r="G3660" i="13"/>
  <c r="H3659" i="13"/>
  <c r="G3659" i="13"/>
  <c r="H3658" i="13"/>
  <c r="G3658" i="13"/>
  <c r="H3657" i="13"/>
  <c r="G3657" i="13"/>
  <c r="H3656" i="13"/>
  <c r="G3656" i="13"/>
  <c r="H3655" i="13"/>
  <c r="G3655" i="13"/>
  <c r="H3654" i="13"/>
  <c r="G3654" i="13"/>
  <c r="H3653" i="13"/>
  <c r="G3653" i="13"/>
  <c r="H3652" i="13"/>
  <c r="G3652" i="13"/>
  <c r="H3651" i="13"/>
  <c r="G3651" i="13"/>
  <c r="H3650" i="13"/>
  <c r="G3650" i="13"/>
  <c r="H3649" i="13"/>
  <c r="G3649" i="13"/>
  <c r="H3648" i="13"/>
  <c r="G3648" i="13"/>
  <c r="H3647" i="13"/>
  <c r="G3647" i="13"/>
  <c r="H3646" i="13"/>
  <c r="G3646" i="13"/>
  <c r="H3645" i="13"/>
  <c r="G3645" i="13"/>
  <c r="H3644" i="13"/>
  <c r="G3644" i="13"/>
  <c r="H3643" i="13"/>
  <c r="G3643" i="13"/>
  <c r="H3642" i="13"/>
  <c r="G3642" i="13"/>
  <c r="H3641" i="13"/>
  <c r="G3641" i="13"/>
  <c r="H3640" i="13"/>
  <c r="G3640" i="13"/>
  <c r="H3639" i="13"/>
  <c r="G3639" i="13"/>
  <c r="H3638" i="13"/>
  <c r="G3638" i="13"/>
  <c r="H3637" i="13"/>
  <c r="G3637" i="13"/>
  <c r="H3636" i="13"/>
  <c r="G3636" i="13"/>
  <c r="H3635" i="13"/>
  <c r="G3635" i="13"/>
  <c r="H3634" i="13"/>
  <c r="G3634" i="13"/>
  <c r="H3633" i="13"/>
  <c r="G3633" i="13"/>
  <c r="H3632" i="13"/>
  <c r="G3632" i="13"/>
  <c r="H3631" i="13"/>
  <c r="G3631" i="13"/>
  <c r="H3630" i="13"/>
  <c r="G3630" i="13"/>
  <c r="H3629" i="13"/>
  <c r="G3629" i="13"/>
  <c r="H3628" i="13"/>
  <c r="G3628" i="13"/>
  <c r="H3627" i="13"/>
  <c r="G3627" i="13"/>
  <c r="H3626" i="13"/>
  <c r="G3626" i="13"/>
  <c r="H3625" i="13"/>
  <c r="G3625" i="13"/>
  <c r="H3624" i="13"/>
  <c r="G3624" i="13"/>
  <c r="H3623" i="13"/>
  <c r="G3623" i="13"/>
  <c r="H3622" i="13"/>
  <c r="G3622" i="13"/>
  <c r="H3621" i="13"/>
  <c r="G3621" i="13"/>
  <c r="H3620" i="13"/>
  <c r="G3620" i="13"/>
  <c r="H3619" i="13"/>
  <c r="G3619" i="13"/>
  <c r="H3618" i="13"/>
  <c r="G3618" i="13"/>
  <c r="H3617" i="13"/>
  <c r="G3617" i="13"/>
  <c r="H3616" i="13"/>
  <c r="G3616" i="13"/>
  <c r="H3615" i="13"/>
  <c r="G3615" i="13"/>
  <c r="H3614" i="13"/>
  <c r="G3614" i="13"/>
  <c r="H3613" i="13"/>
  <c r="G3613" i="13"/>
  <c r="H3612" i="13"/>
  <c r="G3612" i="13"/>
  <c r="H3611" i="13"/>
  <c r="G3611" i="13"/>
  <c r="H3610" i="13"/>
  <c r="G3610" i="13"/>
  <c r="H3609" i="13"/>
  <c r="G3609" i="13"/>
  <c r="H3608" i="13"/>
  <c r="G3608" i="13"/>
  <c r="H3607" i="13"/>
  <c r="G3607" i="13"/>
  <c r="H3606" i="13"/>
  <c r="G3606" i="13"/>
  <c r="H3605" i="13"/>
  <c r="G3605" i="13"/>
  <c r="H3604" i="13"/>
  <c r="G3604" i="13"/>
  <c r="H3603" i="13"/>
  <c r="G3603" i="13"/>
  <c r="H3602" i="13"/>
  <c r="G3602" i="13"/>
  <c r="H3601" i="13"/>
  <c r="G3601" i="13"/>
  <c r="H3600" i="13"/>
  <c r="G3600" i="13"/>
  <c r="H3599" i="13"/>
  <c r="G3599" i="13"/>
  <c r="H3598" i="13"/>
  <c r="G3598" i="13"/>
  <c r="H3597" i="13"/>
  <c r="G3597" i="13"/>
  <c r="H3596" i="13"/>
  <c r="G3596" i="13"/>
  <c r="H3595" i="13"/>
  <c r="G3595" i="13"/>
  <c r="H3594" i="13"/>
  <c r="G3594" i="13"/>
  <c r="H3593" i="13"/>
  <c r="G3593" i="13"/>
  <c r="H3592" i="13"/>
  <c r="G3592" i="13"/>
  <c r="H3591" i="13"/>
  <c r="G3591" i="13"/>
  <c r="H3590" i="13"/>
  <c r="G3590" i="13"/>
  <c r="H3589" i="13"/>
  <c r="G3589" i="13"/>
  <c r="H3588" i="13"/>
  <c r="G3588" i="13"/>
  <c r="H3587" i="13"/>
  <c r="G3587" i="13"/>
  <c r="H3586" i="13"/>
  <c r="G3586" i="13"/>
  <c r="H3585" i="13"/>
  <c r="G3585" i="13"/>
  <c r="H3584" i="13"/>
  <c r="G3584" i="13"/>
  <c r="H3583" i="13"/>
  <c r="G3583" i="13"/>
  <c r="H3582" i="13"/>
  <c r="G3582" i="13"/>
  <c r="H3581" i="13"/>
  <c r="G3581" i="13"/>
  <c r="H3580" i="13"/>
  <c r="G3580" i="13"/>
  <c r="H3579" i="13"/>
  <c r="G3579" i="13"/>
  <c r="H3578" i="13"/>
  <c r="G3578" i="13"/>
  <c r="H3577" i="13"/>
  <c r="G3577" i="13"/>
  <c r="H3576" i="13"/>
  <c r="G3576" i="13"/>
  <c r="H3575" i="13"/>
  <c r="G3575" i="13"/>
  <c r="H3574" i="13"/>
  <c r="G3574" i="13"/>
  <c r="H3573" i="13"/>
  <c r="G3573" i="13"/>
  <c r="H3572" i="13"/>
  <c r="G3572" i="13"/>
  <c r="H3571" i="13"/>
  <c r="G3571" i="13"/>
  <c r="H3570" i="13"/>
  <c r="G3570" i="13"/>
  <c r="H3569" i="13"/>
  <c r="G3569" i="13"/>
  <c r="H3568" i="13"/>
  <c r="G3568" i="13"/>
  <c r="H3567" i="13"/>
  <c r="G3567" i="13"/>
  <c r="H3566" i="13"/>
  <c r="G3566" i="13"/>
  <c r="H3565" i="13"/>
  <c r="G3565" i="13"/>
  <c r="H3564" i="13"/>
  <c r="G3564" i="13"/>
  <c r="H3563" i="13"/>
  <c r="G3563" i="13"/>
  <c r="H3562" i="13"/>
  <c r="G3562" i="13"/>
  <c r="H3561" i="13"/>
  <c r="G3561" i="13"/>
  <c r="H3560" i="13"/>
  <c r="G3560" i="13"/>
  <c r="H3559" i="13"/>
  <c r="G3559" i="13"/>
  <c r="H3558" i="13"/>
  <c r="G3558" i="13"/>
  <c r="H3557" i="13"/>
  <c r="G3557" i="13"/>
  <c r="H3556" i="13"/>
  <c r="G3556" i="13"/>
  <c r="H3555" i="13"/>
  <c r="G3555" i="13"/>
  <c r="H3554" i="13"/>
  <c r="G3554" i="13"/>
  <c r="H3553" i="13"/>
  <c r="G3553" i="13"/>
  <c r="H3552" i="13"/>
  <c r="G3552" i="13"/>
  <c r="H3551" i="13"/>
  <c r="G3551" i="13"/>
  <c r="H3550" i="13"/>
  <c r="G3550" i="13"/>
  <c r="H3549" i="13"/>
  <c r="G3549" i="13"/>
  <c r="H3548" i="13"/>
  <c r="G3548" i="13"/>
  <c r="H3547" i="13"/>
  <c r="G3547" i="13"/>
  <c r="H3546" i="13"/>
  <c r="G3546" i="13"/>
  <c r="H3545" i="13"/>
  <c r="G3545" i="13"/>
  <c r="H3544" i="13"/>
  <c r="G3544" i="13"/>
  <c r="H3543" i="13"/>
  <c r="G3543" i="13"/>
  <c r="H3542" i="13"/>
  <c r="G3542" i="13"/>
  <c r="H3541" i="13"/>
  <c r="G3541" i="13"/>
  <c r="H3540" i="13"/>
  <c r="G3540" i="13"/>
  <c r="H3539" i="13"/>
  <c r="G3539" i="13"/>
  <c r="H3538" i="13"/>
  <c r="G3538" i="13"/>
  <c r="H3537" i="13"/>
  <c r="G3537" i="13"/>
  <c r="H3536" i="13"/>
  <c r="G3536" i="13"/>
  <c r="H3535" i="13"/>
  <c r="G3535" i="13"/>
  <c r="H3534" i="13"/>
  <c r="G3534" i="13"/>
  <c r="H3533" i="13"/>
  <c r="G3533" i="13"/>
  <c r="H3532" i="13"/>
  <c r="G3532" i="13"/>
  <c r="H3531" i="13"/>
  <c r="G3531" i="13"/>
  <c r="H3530" i="13"/>
  <c r="G3530" i="13"/>
  <c r="H3529" i="13"/>
  <c r="G3529" i="13"/>
  <c r="H3528" i="13"/>
  <c r="G3528" i="13"/>
  <c r="H3527" i="13"/>
  <c r="G3527" i="13"/>
  <c r="H3526" i="13"/>
  <c r="G3526" i="13"/>
  <c r="H3525" i="13"/>
  <c r="G3525" i="13"/>
  <c r="H3524" i="13"/>
  <c r="G3524" i="13"/>
  <c r="H3523" i="13"/>
  <c r="G3523" i="13"/>
  <c r="H3522" i="13"/>
  <c r="G3522" i="13"/>
  <c r="H3521" i="13"/>
  <c r="G3521" i="13"/>
  <c r="H3520" i="13"/>
  <c r="G3520" i="13"/>
  <c r="H3519" i="13"/>
  <c r="G3519" i="13"/>
  <c r="H3518" i="13"/>
  <c r="G3518" i="13"/>
  <c r="H3517" i="13"/>
  <c r="G3517" i="13"/>
  <c r="H3516" i="13"/>
  <c r="G3516" i="13"/>
  <c r="H3515" i="13"/>
  <c r="G3515" i="13"/>
  <c r="H3514" i="13"/>
  <c r="G3514" i="13"/>
  <c r="H3513" i="13"/>
  <c r="G3513" i="13"/>
  <c r="H3512" i="13"/>
  <c r="G3512" i="13"/>
  <c r="H3511" i="13"/>
  <c r="G3511" i="13"/>
  <c r="H3510" i="13"/>
  <c r="G3510" i="13"/>
  <c r="H3509" i="13"/>
  <c r="G3509" i="13"/>
  <c r="H3508" i="13"/>
  <c r="G3508" i="13"/>
  <c r="H3507" i="13"/>
  <c r="G3507" i="13"/>
  <c r="H3506" i="13"/>
  <c r="G3506" i="13"/>
  <c r="H3505" i="13"/>
  <c r="G3505" i="13"/>
  <c r="H3504" i="13"/>
  <c r="G3504" i="13"/>
  <c r="H3503" i="13"/>
  <c r="G3503" i="13"/>
  <c r="H3502" i="13"/>
  <c r="G3502" i="13"/>
  <c r="H3501" i="13"/>
  <c r="G3501" i="13"/>
  <c r="H3500" i="13"/>
  <c r="G3500" i="13"/>
  <c r="H3499" i="13"/>
  <c r="G3499" i="13"/>
  <c r="H3498" i="13"/>
  <c r="G3498" i="13"/>
  <c r="H3497" i="13"/>
  <c r="G3497" i="13"/>
  <c r="H3496" i="13"/>
  <c r="G3496" i="13"/>
  <c r="H3495" i="13"/>
  <c r="G3495" i="13"/>
  <c r="H3494" i="13"/>
  <c r="G3494" i="13"/>
  <c r="H3493" i="13"/>
  <c r="G3493" i="13"/>
  <c r="H3492" i="13"/>
  <c r="G3492" i="13"/>
  <c r="H3491" i="13"/>
  <c r="G3491" i="13"/>
  <c r="H3490" i="13"/>
  <c r="G3490" i="13"/>
  <c r="H3489" i="13"/>
  <c r="G3489" i="13"/>
  <c r="H3488" i="13"/>
  <c r="G3488" i="13"/>
  <c r="H3487" i="13"/>
  <c r="G3487" i="13"/>
  <c r="H3486" i="13"/>
  <c r="G3486" i="13"/>
  <c r="H3485" i="13"/>
  <c r="G3485" i="13"/>
  <c r="H3484" i="13"/>
  <c r="G3484" i="13"/>
  <c r="H3483" i="13"/>
  <c r="G3483" i="13"/>
  <c r="H3482" i="13"/>
  <c r="G3482" i="13"/>
  <c r="H3481" i="13"/>
  <c r="G3481" i="13"/>
  <c r="H3480" i="13"/>
  <c r="G3480" i="13"/>
  <c r="H3479" i="13"/>
  <c r="G3479" i="13"/>
  <c r="H3478" i="13"/>
  <c r="G3478" i="13"/>
  <c r="H3477" i="13"/>
  <c r="G3477" i="13"/>
  <c r="H3476" i="13"/>
  <c r="G3476" i="13"/>
  <c r="H3475" i="13"/>
  <c r="G3475" i="13"/>
  <c r="H3474" i="13"/>
  <c r="G3474" i="13"/>
  <c r="H3473" i="13"/>
  <c r="G3473" i="13"/>
  <c r="H3472" i="13"/>
  <c r="G3472" i="13"/>
  <c r="H3471" i="13"/>
  <c r="G3471" i="13"/>
  <c r="H3470" i="13"/>
  <c r="G3470" i="13"/>
  <c r="H3469" i="13"/>
  <c r="G3469" i="13"/>
  <c r="H3468" i="13"/>
  <c r="G3468" i="13"/>
  <c r="H3467" i="13"/>
  <c r="G3467" i="13"/>
  <c r="H3466" i="13"/>
  <c r="G3466" i="13"/>
  <c r="H3465" i="13"/>
  <c r="G3465" i="13"/>
  <c r="H3464" i="13"/>
  <c r="G3464" i="13"/>
  <c r="H3463" i="13"/>
  <c r="G3463" i="13"/>
  <c r="H3462" i="13"/>
  <c r="G3462" i="13"/>
  <c r="H3461" i="13"/>
  <c r="G3461" i="13"/>
  <c r="H3460" i="13"/>
  <c r="G3460" i="13"/>
  <c r="H3459" i="13"/>
  <c r="G3459" i="13"/>
  <c r="H3458" i="13"/>
  <c r="G3458" i="13"/>
  <c r="H3457" i="13"/>
  <c r="G3457" i="13"/>
  <c r="H3456" i="13"/>
  <c r="G3456" i="13"/>
  <c r="H3455" i="13"/>
  <c r="G3455" i="13"/>
  <c r="H3454" i="13"/>
  <c r="G3454" i="13"/>
  <c r="H3453" i="13"/>
  <c r="G3453" i="13"/>
  <c r="H3452" i="13"/>
  <c r="G3452" i="13"/>
  <c r="H3451" i="13"/>
  <c r="G3451" i="13"/>
  <c r="H3450" i="13"/>
  <c r="G3450" i="13"/>
  <c r="H3449" i="13"/>
  <c r="G3449" i="13"/>
  <c r="H3448" i="13"/>
  <c r="G3448" i="13"/>
  <c r="H3447" i="13"/>
  <c r="G3447" i="13"/>
  <c r="H3446" i="13"/>
  <c r="G3446" i="13"/>
  <c r="H3445" i="13"/>
  <c r="G3445" i="13"/>
  <c r="H3444" i="13"/>
  <c r="G3444" i="13"/>
  <c r="H3443" i="13"/>
  <c r="G3443" i="13"/>
  <c r="H3442" i="13"/>
  <c r="G3442" i="13"/>
  <c r="H3441" i="13"/>
  <c r="G3441" i="13"/>
  <c r="H3440" i="13"/>
  <c r="G3440" i="13"/>
  <c r="H3439" i="13"/>
  <c r="G3439" i="13"/>
  <c r="H3438" i="13"/>
  <c r="G3438" i="13"/>
  <c r="H3437" i="13"/>
  <c r="G3437" i="13"/>
  <c r="H3436" i="13"/>
  <c r="G3436" i="13"/>
  <c r="H3435" i="13"/>
  <c r="G3435" i="13"/>
  <c r="H3434" i="13"/>
  <c r="G3434" i="13"/>
  <c r="H3433" i="13"/>
  <c r="G3433" i="13"/>
  <c r="H3432" i="13"/>
  <c r="G3432" i="13"/>
  <c r="H3431" i="13"/>
  <c r="G3431" i="13"/>
  <c r="H3430" i="13"/>
  <c r="G3430" i="13"/>
  <c r="H3429" i="13"/>
  <c r="G3429" i="13"/>
  <c r="H3428" i="13"/>
  <c r="G3428" i="13"/>
  <c r="H3427" i="13"/>
  <c r="G3427" i="13"/>
  <c r="H3426" i="13"/>
  <c r="G3426" i="13"/>
  <c r="H3425" i="13"/>
  <c r="G3425" i="13"/>
  <c r="H3424" i="13"/>
  <c r="G3424" i="13"/>
  <c r="H3423" i="13"/>
  <c r="G3423" i="13"/>
  <c r="H3422" i="13"/>
  <c r="G3422" i="13"/>
  <c r="H3421" i="13"/>
  <c r="G3421" i="13"/>
  <c r="H3420" i="13"/>
  <c r="G3420" i="13"/>
  <c r="H3419" i="13"/>
  <c r="G3419" i="13"/>
  <c r="H3418" i="13"/>
  <c r="G3418" i="13"/>
  <c r="H3417" i="13"/>
  <c r="G3417" i="13"/>
  <c r="H3416" i="13"/>
  <c r="G3416" i="13"/>
  <c r="H3415" i="13"/>
  <c r="G3415" i="13"/>
  <c r="H3414" i="13"/>
  <c r="G3414" i="13"/>
  <c r="H3413" i="13"/>
  <c r="G3413" i="13"/>
  <c r="H3412" i="13"/>
  <c r="G3412" i="13"/>
  <c r="H3411" i="13"/>
  <c r="G3411" i="13"/>
  <c r="H3410" i="13"/>
  <c r="G3410" i="13"/>
  <c r="H3409" i="13"/>
  <c r="G3409" i="13"/>
  <c r="H3408" i="13"/>
  <c r="G3408" i="13"/>
  <c r="H3407" i="13"/>
  <c r="G3407" i="13"/>
  <c r="H3406" i="13"/>
  <c r="G3406" i="13"/>
  <c r="H3405" i="13"/>
  <c r="G3405" i="13"/>
  <c r="H3404" i="13"/>
  <c r="G3404" i="13"/>
  <c r="H3403" i="13"/>
  <c r="G3403" i="13"/>
  <c r="H3402" i="13"/>
  <c r="G3402" i="13"/>
  <c r="H3401" i="13"/>
  <c r="G3401" i="13"/>
  <c r="H3400" i="13"/>
  <c r="G3400" i="13"/>
  <c r="H3399" i="13"/>
  <c r="G3399" i="13"/>
  <c r="H3398" i="13"/>
  <c r="G3398" i="13"/>
  <c r="H3397" i="13"/>
  <c r="G3397" i="13"/>
  <c r="H3396" i="13"/>
  <c r="G3396" i="13"/>
  <c r="H3395" i="13"/>
  <c r="G3395" i="13"/>
  <c r="H3394" i="13"/>
  <c r="G3394" i="13"/>
  <c r="H3393" i="13"/>
  <c r="G3393" i="13"/>
  <c r="H3392" i="13"/>
  <c r="G3392" i="13"/>
  <c r="H3391" i="13"/>
  <c r="G3391" i="13"/>
  <c r="H3390" i="13"/>
  <c r="G3390" i="13"/>
  <c r="H3389" i="13"/>
  <c r="G3389" i="13"/>
  <c r="H3388" i="13"/>
  <c r="G3388" i="13"/>
  <c r="H3387" i="13"/>
  <c r="G3387" i="13"/>
  <c r="H3386" i="13"/>
  <c r="G3386" i="13"/>
  <c r="H3385" i="13"/>
  <c r="G3385" i="13"/>
  <c r="H3384" i="13"/>
  <c r="G3384" i="13"/>
  <c r="H3383" i="13"/>
  <c r="G3383" i="13"/>
  <c r="H3382" i="13"/>
  <c r="G3382" i="13"/>
  <c r="H3381" i="13"/>
  <c r="G3381" i="13"/>
  <c r="H3380" i="13"/>
  <c r="G3380" i="13"/>
  <c r="H3379" i="13"/>
  <c r="G3379" i="13"/>
  <c r="H3378" i="13"/>
  <c r="G3378" i="13"/>
  <c r="H3377" i="13"/>
  <c r="G3377" i="13"/>
  <c r="H3376" i="13"/>
  <c r="G3376" i="13"/>
  <c r="H3375" i="13"/>
  <c r="G3375" i="13"/>
  <c r="H3374" i="13"/>
  <c r="G3374" i="13"/>
  <c r="H3373" i="13"/>
  <c r="G3373" i="13"/>
  <c r="H3372" i="13"/>
  <c r="G3372" i="13"/>
  <c r="H3371" i="13"/>
  <c r="G3371" i="13"/>
  <c r="H3370" i="13"/>
  <c r="G3370" i="13"/>
  <c r="H3369" i="13"/>
  <c r="G3369" i="13"/>
  <c r="H3368" i="13"/>
  <c r="G3368" i="13"/>
  <c r="H3367" i="13"/>
  <c r="G3367" i="13"/>
  <c r="H3366" i="13"/>
  <c r="G3366" i="13"/>
  <c r="H3365" i="13"/>
  <c r="G3365" i="13"/>
  <c r="H3364" i="13"/>
  <c r="G3364" i="13"/>
  <c r="H3363" i="13"/>
  <c r="G3363" i="13"/>
  <c r="H3362" i="13"/>
  <c r="G3362" i="13"/>
  <c r="H3361" i="13"/>
  <c r="G3361" i="13"/>
  <c r="H3360" i="13"/>
  <c r="G3360" i="13"/>
  <c r="H3359" i="13"/>
  <c r="G3359" i="13"/>
  <c r="H3358" i="13"/>
  <c r="G3358" i="13"/>
  <c r="H3357" i="13"/>
  <c r="G3357" i="13"/>
  <c r="H3356" i="13"/>
  <c r="G3356" i="13"/>
  <c r="H3355" i="13"/>
  <c r="G3355" i="13"/>
  <c r="H3354" i="13"/>
  <c r="G3354" i="13"/>
  <c r="H3353" i="13"/>
  <c r="G3353" i="13"/>
  <c r="H3352" i="13"/>
  <c r="G3352" i="13"/>
  <c r="H3351" i="13"/>
  <c r="G3351" i="13"/>
  <c r="H3350" i="13"/>
  <c r="G3350" i="13"/>
  <c r="H3349" i="13"/>
  <c r="G3349" i="13"/>
  <c r="H3348" i="13"/>
  <c r="G3348" i="13"/>
  <c r="H3347" i="13"/>
  <c r="G3347" i="13"/>
  <c r="H3346" i="13"/>
  <c r="G3346" i="13"/>
  <c r="H3345" i="13"/>
  <c r="G3345" i="13"/>
  <c r="H3344" i="13"/>
  <c r="G3344" i="13"/>
  <c r="H3343" i="13"/>
  <c r="G3343" i="13"/>
  <c r="H3342" i="13"/>
  <c r="G3342" i="13"/>
  <c r="H3341" i="13"/>
  <c r="G3341" i="13"/>
  <c r="H3340" i="13"/>
  <c r="G3340" i="13"/>
  <c r="H3339" i="13"/>
  <c r="G3339" i="13"/>
  <c r="H3338" i="13"/>
  <c r="G3338" i="13"/>
  <c r="H3337" i="13"/>
  <c r="G3337" i="13"/>
  <c r="H3336" i="13"/>
  <c r="G3336" i="13"/>
  <c r="H3335" i="13"/>
  <c r="G3335" i="13"/>
  <c r="H3334" i="13"/>
  <c r="G3334" i="13"/>
  <c r="H3333" i="13"/>
  <c r="G3333" i="13"/>
  <c r="H3332" i="13"/>
  <c r="G3332" i="13"/>
  <c r="H3331" i="13"/>
  <c r="G3331" i="13"/>
  <c r="H3330" i="13"/>
  <c r="G3330" i="13"/>
  <c r="H3329" i="13"/>
  <c r="G3329" i="13"/>
  <c r="H3328" i="13"/>
  <c r="G3328" i="13"/>
  <c r="H3327" i="13"/>
  <c r="G3327" i="13"/>
  <c r="H3326" i="13"/>
  <c r="G3326" i="13"/>
  <c r="H3325" i="13"/>
  <c r="G3325" i="13"/>
  <c r="H3324" i="13"/>
  <c r="G3324" i="13"/>
  <c r="H3323" i="13"/>
  <c r="G3323" i="13"/>
  <c r="H3322" i="13"/>
  <c r="G3322" i="13"/>
  <c r="H3321" i="13"/>
  <c r="G3321" i="13"/>
  <c r="H3320" i="13"/>
  <c r="G3320" i="13"/>
  <c r="H3319" i="13"/>
  <c r="G3319" i="13"/>
  <c r="H3318" i="13"/>
  <c r="G3318" i="13"/>
  <c r="H3317" i="13"/>
  <c r="G3317" i="13"/>
  <c r="H3316" i="13"/>
  <c r="G3316" i="13"/>
  <c r="H3315" i="13"/>
  <c r="G3315" i="13"/>
  <c r="H3314" i="13"/>
  <c r="G3314" i="13"/>
  <c r="H3313" i="13"/>
  <c r="G3313" i="13"/>
  <c r="H3312" i="13"/>
  <c r="G3312" i="13"/>
  <c r="H3311" i="13"/>
  <c r="G3311" i="13"/>
  <c r="H3310" i="13"/>
  <c r="G3310" i="13"/>
  <c r="H3309" i="13"/>
  <c r="G3309" i="13"/>
  <c r="H3308" i="13"/>
  <c r="G3308" i="13"/>
  <c r="H3307" i="13"/>
  <c r="G3307" i="13"/>
  <c r="H3306" i="13"/>
  <c r="G3306" i="13"/>
  <c r="H3305" i="13"/>
  <c r="G3305" i="13"/>
  <c r="H3304" i="13"/>
  <c r="G3304" i="13"/>
  <c r="H3303" i="13"/>
  <c r="G3303" i="13"/>
  <c r="H3302" i="13"/>
  <c r="G3302" i="13"/>
  <c r="H3301" i="13"/>
  <c r="G3301" i="13"/>
  <c r="H3300" i="13"/>
  <c r="G3300" i="13"/>
  <c r="H3299" i="13"/>
  <c r="G3299" i="13"/>
  <c r="H3298" i="13"/>
  <c r="G3298" i="13"/>
  <c r="H3297" i="13"/>
  <c r="G3297" i="13"/>
  <c r="H3296" i="13"/>
  <c r="G3296" i="13"/>
  <c r="H3295" i="13"/>
  <c r="G3295" i="13"/>
  <c r="H3294" i="13"/>
  <c r="G3294" i="13"/>
  <c r="H3293" i="13"/>
  <c r="G3293" i="13"/>
  <c r="H3292" i="13"/>
  <c r="G3292" i="13"/>
  <c r="H3291" i="13"/>
  <c r="G3291" i="13"/>
  <c r="H3290" i="13"/>
  <c r="G3290" i="13"/>
  <c r="H3289" i="13"/>
  <c r="G3289" i="13"/>
  <c r="H3288" i="13"/>
  <c r="G3288" i="13"/>
  <c r="H3287" i="13"/>
  <c r="G3287" i="13"/>
  <c r="H3286" i="13"/>
  <c r="G3286" i="13"/>
  <c r="H3285" i="13"/>
  <c r="G3285" i="13"/>
  <c r="H3284" i="13"/>
  <c r="G3284" i="13"/>
  <c r="H3283" i="13"/>
  <c r="G3283" i="13"/>
  <c r="H3282" i="13"/>
  <c r="G3282" i="13"/>
  <c r="H3281" i="13"/>
  <c r="G3281" i="13"/>
  <c r="H3280" i="13"/>
  <c r="G3280" i="13"/>
  <c r="H3279" i="13"/>
  <c r="G3279" i="13"/>
  <c r="H3278" i="13"/>
  <c r="G3278" i="13"/>
  <c r="H3277" i="13"/>
  <c r="G3277" i="13"/>
  <c r="H3276" i="13"/>
  <c r="G3276" i="13"/>
  <c r="H3275" i="13"/>
  <c r="G3275" i="13"/>
  <c r="H3274" i="13"/>
  <c r="G3274" i="13"/>
  <c r="H3273" i="13"/>
  <c r="G3273" i="13"/>
  <c r="H3272" i="13"/>
  <c r="G3272" i="13"/>
  <c r="H3271" i="13"/>
  <c r="G3271" i="13"/>
  <c r="H3270" i="13"/>
  <c r="G3270" i="13"/>
  <c r="H3269" i="13"/>
  <c r="G3269" i="13"/>
  <c r="H3268" i="13"/>
  <c r="G3268" i="13"/>
  <c r="H3267" i="13"/>
  <c r="G3267" i="13"/>
  <c r="H3266" i="13"/>
  <c r="G3266" i="13"/>
  <c r="H3265" i="13"/>
  <c r="G3265" i="13"/>
  <c r="H3264" i="13"/>
  <c r="G3264" i="13"/>
  <c r="H3263" i="13"/>
  <c r="G3263" i="13"/>
  <c r="H3262" i="13"/>
  <c r="G3262" i="13"/>
  <c r="H3261" i="13"/>
  <c r="G3261" i="13"/>
  <c r="H3260" i="13"/>
  <c r="G3260" i="13"/>
  <c r="H3259" i="13"/>
  <c r="G3259" i="13"/>
  <c r="H3258" i="13"/>
  <c r="G3258" i="13"/>
  <c r="H3257" i="13"/>
  <c r="G3257" i="13"/>
  <c r="H3256" i="13"/>
  <c r="G3256" i="13"/>
  <c r="H3255" i="13"/>
  <c r="G3255" i="13"/>
  <c r="H3254" i="13"/>
  <c r="G3254" i="13"/>
  <c r="H3253" i="13"/>
  <c r="G3253" i="13"/>
  <c r="H3252" i="13"/>
  <c r="G3252" i="13"/>
  <c r="H3251" i="13"/>
  <c r="G3251" i="13"/>
  <c r="H3250" i="13"/>
  <c r="G3250" i="13"/>
  <c r="H3249" i="13"/>
  <c r="G3249" i="13"/>
  <c r="H3248" i="13"/>
  <c r="G3248" i="13"/>
  <c r="H3247" i="13"/>
  <c r="G3247" i="13"/>
  <c r="H3246" i="13"/>
  <c r="G3246" i="13"/>
  <c r="H3245" i="13"/>
  <c r="G3245" i="13"/>
  <c r="H3244" i="13"/>
  <c r="G3244" i="13"/>
  <c r="H3243" i="13"/>
  <c r="G3243" i="13"/>
  <c r="H3242" i="13"/>
  <c r="G3242" i="13"/>
  <c r="H3241" i="13"/>
  <c r="G3241" i="13"/>
  <c r="H3240" i="13"/>
  <c r="G3240" i="13"/>
  <c r="H3239" i="13"/>
  <c r="G3239" i="13"/>
  <c r="H3238" i="13"/>
  <c r="G3238" i="13"/>
  <c r="H3237" i="13"/>
  <c r="G3237" i="13"/>
  <c r="H3236" i="13"/>
  <c r="G3236" i="13"/>
  <c r="H3235" i="13"/>
  <c r="G3235" i="13"/>
  <c r="H3234" i="13"/>
  <c r="G3234" i="13"/>
  <c r="H3233" i="13"/>
  <c r="G3233" i="13"/>
  <c r="H3232" i="13"/>
  <c r="G3232" i="13"/>
  <c r="H3231" i="13"/>
  <c r="G3231" i="13"/>
  <c r="H3230" i="13"/>
  <c r="G3230" i="13"/>
  <c r="H3229" i="13"/>
  <c r="G3229" i="13"/>
  <c r="H3228" i="13"/>
  <c r="G3228" i="13"/>
  <c r="H3227" i="13"/>
  <c r="G3227" i="13"/>
  <c r="H3226" i="13"/>
  <c r="G3226" i="13"/>
  <c r="H3225" i="13"/>
  <c r="G3225" i="13"/>
  <c r="H3224" i="13"/>
  <c r="G3224" i="13"/>
  <c r="H3223" i="13"/>
  <c r="G3223" i="13"/>
  <c r="H3222" i="13"/>
  <c r="G3222" i="13"/>
  <c r="H3221" i="13"/>
  <c r="G3221" i="13"/>
  <c r="H3220" i="13"/>
  <c r="G3220" i="13"/>
  <c r="H3219" i="13"/>
  <c r="G3219" i="13"/>
  <c r="H3218" i="13"/>
  <c r="G3218" i="13"/>
  <c r="H3217" i="13"/>
  <c r="G3217" i="13"/>
  <c r="H3216" i="13"/>
  <c r="G3216" i="13"/>
  <c r="H3215" i="13"/>
  <c r="G3215" i="13"/>
  <c r="H3214" i="13"/>
  <c r="G3214" i="13"/>
  <c r="H3213" i="13"/>
  <c r="G3213" i="13"/>
  <c r="H3212" i="13"/>
  <c r="G3212" i="13"/>
  <c r="H3211" i="13"/>
  <c r="G3211" i="13"/>
  <c r="H3210" i="13"/>
  <c r="G3210" i="13"/>
  <c r="H3209" i="13"/>
  <c r="G3209" i="13"/>
  <c r="H3208" i="13"/>
  <c r="G3208" i="13"/>
  <c r="H3207" i="13"/>
  <c r="G3207" i="13"/>
  <c r="H3206" i="13"/>
  <c r="G3206" i="13"/>
  <c r="H3205" i="13"/>
  <c r="G3205" i="13"/>
  <c r="H3204" i="13"/>
  <c r="G3204" i="13"/>
  <c r="H3203" i="13"/>
  <c r="G3203" i="13"/>
  <c r="H3202" i="13"/>
  <c r="G3202" i="13"/>
  <c r="H3201" i="13"/>
  <c r="G3201" i="13"/>
  <c r="H3200" i="13"/>
  <c r="G3200" i="13"/>
  <c r="H3199" i="13"/>
  <c r="G3199" i="13"/>
  <c r="H3198" i="13"/>
  <c r="G3198" i="13"/>
  <c r="H3197" i="13"/>
  <c r="G3197" i="13"/>
  <c r="H3196" i="13"/>
  <c r="G3196" i="13"/>
  <c r="H3195" i="13"/>
  <c r="G3195" i="13"/>
  <c r="H3194" i="13"/>
  <c r="G3194" i="13"/>
  <c r="H3193" i="13"/>
  <c r="G3193" i="13"/>
  <c r="H3192" i="13"/>
  <c r="G3192" i="13"/>
  <c r="H3191" i="13"/>
  <c r="G3191" i="13"/>
  <c r="H3190" i="13"/>
  <c r="G3190" i="13"/>
  <c r="H3189" i="13"/>
  <c r="G3189" i="13"/>
  <c r="H3188" i="13"/>
  <c r="G3188" i="13"/>
  <c r="H3187" i="13"/>
  <c r="G3187" i="13"/>
  <c r="H3186" i="13"/>
  <c r="G3186" i="13"/>
  <c r="H3185" i="13"/>
  <c r="G3185" i="13"/>
  <c r="H3184" i="13"/>
  <c r="G3184" i="13"/>
  <c r="H3183" i="13"/>
  <c r="G3183" i="13"/>
  <c r="H3182" i="13"/>
  <c r="G3182" i="13"/>
  <c r="H3181" i="13"/>
  <c r="G3181" i="13"/>
  <c r="H3180" i="13"/>
  <c r="G3180" i="13"/>
  <c r="H3179" i="13"/>
  <c r="G3179" i="13"/>
  <c r="H3178" i="13"/>
  <c r="G3178" i="13"/>
  <c r="H3177" i="13"/>
  <c r="G3177" i="13"/>
  <c r="H3176" i="13"/>
  <c r="G3176" i="13"/>
  <c r="H3175" i="13"/>
  <c r="G3175" i="13"/>
  <c r="H3174" i="13"/>
  <c r="G3174" i="13"/>
  <c r="H3173" i="13"/>
  <c r="G3173" i="13"/>
  <c r="H3172" i="13"/>
  <c r="G3172" i="13"/>
  <c r="H3171" i="13"/>
  <c r="G3171" i="13"/>
  <c r="H3170" i="13"/>
  <c r="G3170" i="13"/>
  <c r="H3169" i="13"/>
  <c r="G3169" i="13"/>
  <c r="H3168" i="13"/>
  <c r="G3168" i="13"/>
  <c r="H3167" i="13"/>
  <c r="G3167" i="13"/>
  <c r="H3166" i="13"/>
  <c r="G3166" i="13"/>
  <c r="H3165" i="13"/>
  <c r="G3165" i="13"/>
  <c r="H3164" i="13"/>
  <c r="G3164" i="13"/>
  <c r="H3163" i="13"/>
  <c r="G3163" i="13"/>
  <c r="H3162" i="13"/>
  <c r="G3162" i="13"/>
  <c r="H3161" i="13"/>
  <c r="G3161" i="13"/>
  <c r="H3160" i="13"/>
  <c r="G3160" i="13"/>
  <c r="H3159" i="13"/>
  <c r="G3159" i="13"/>
  <c r="H3158" i="13"/>
  <c r="G3158" i="13"/>
  <c r="H3157" i="13"/>
  <c r="G3157" i="13"/>
  <c r="H3156" i="13"/>
  <c r="G3156" i="13"/>
  <c r="H3155" i="13"/>
  <c r="G3155" i="13"/>
  <c r="H3154" i="13"/>
  <c r="G3154" i="13"/>
  <c r="H3153" i="13"/>
  <c r="G3153" i="13"/>
  <c r="H3152" i="13"/>
  <c r="G3152" i="13"/>
  <c r="H3151" i="13"/>
  <c r="G3151" i="13"/>
  <c r="H3150" i="13"/>
  <c r="G3150" i="13"/>
  <c r="H3149" i="13"/>
  <c r="G3149" i="13"/>
  <c r="H3148" i="13"/>
  <c r="G3148" i="13"/>
  <c r="H3147" i="13"/>
  <c r="G3147" i="13"/>
  <c r="H3146" i="13"/>
  <c r="G3146" i="13"/>
  <c r="H3145" i="13"/>
  <c r="G3145" i="13"/>
  <c r="H3144" i="13"/>
  <c r="G3144" i="13"/>
  <c r="H3143" i="13"/>
  <c r="G3143" i="13"/>
  <c r="H3142" i="13"/>
  <c r="G3142" i="13"/>
  <c r="H3141" i="13"/>
  <c r="G3141" i="13"/>
  <c r="H3140" i="13"/>
  <c r="G3140" i="13"/>
  <c r="H3139" i="13"/>
  <c r="G3139" i="13"/>
  <c r="H3138" i="13"/>
  <c r="G3138" i="13"/>
  <c r="H3137" i="13"/>
  <c r="G3137" i="13"/>
  <c r="H3136" i="13"/>
  <c r="G3136" i="13"/>
  <c r="H3135" i="13"/>
  <c r="G3135" i="13"/>
  <c r="H3134" i="13"/>
  <c r="G3134" i="13"/>
  <c r="H3133" i="13"/>
  <c r="G3133" i="13"/>
  <c r="H3132" i="13"/>
  <c r="G3132" i="13"/>
  <c r="H3131" i="13"/>
  <c r="G3131" i="13"/>
  <c r="H3130" i="13"/>
  <c r="G3130" i="13"/>
  <c r="H3129" i="13"/>
  <c r="G3129" i="13"/>
  <c r="H3128" i="13"/>
  <c r="G3128" i="13"/>
  <c r="H3127" i="13"/>
  <c r="G3127" i="13"/>
  <c r="H3126" i="13"/>
  <c r="G3126" i="13"/>
  <c r="H3125" i="13"/>
  <c r="G3125" i="13"/>
  <c r="H3124" i="13"/>
  <c r="G3124" i="13"/>
  <c r="H3123" i="13"/>
  <c r="G3123" i="13"/>
  <c r="H3122" i="13"/>
  <c r="G3122" i="13"/>
  <c r="H3121" i="13"/>
  <c r="G3121" i="13"/>
  <c r="H3120" i="13"/>
  <c r="G3120" i="13"/>
  <c r="H3119" i="13"/>
  <c r="G3119" i="13"/>
  <c r="H3118" i="13"/>
  <c r="G3118" i="13"/>
  <c r="H3117" i="13"/>
  <c r="G3117" i="13"/>
  <c r="H3116" i="13"/>
  <c r="G3116" i="13"/>
  <c r="H3115" i="13"/>
  <c r="G3115" i="13"/>
  <c r="H3114" i="13"/>
  <c r="G3114" i="13"/>
  <c r="H3113" i="13"/>
  <c r="G3113" i="13"/>
  <c r="H3112" i="13"/>
  <c r="G3112" i="13"/>
  <c r="H3111" i="13"/>
  <c r="G3111" i="13"/>
  <c r="H3110" i="13"/>
  <c r="G3110" i="13"/>
  <c r="H3109" i="13"/>
  <c r="G3109" i="13"/>
  <c r="H3108" i="13"/>
  <c r="G3108" i="13"/>
  <c r="H3107" i="13"/>
  <c r="G3107" i="13"/>
  <c r="H3106" i="13"/>
  <c r="G3106" i="13"/>
  <c r="H3105" i="13"/>
  <c r="G3105" i="13"/>
  <c r="H3104" i="13"/>
  <c r="G3104" i="13"/>
  <c r="H3103" i="13"/>
  <c r="G3103" i="13"/>
  <c r="H3102" i="13"/>
  <c r="G3102" i="13"/>
  <c r="H3101" i="13"/>
  <c r="G3101" i="13"/>
  <c r="H3100" i="13"/>
  <c r="G3100" i="13"/>
  <c r="H3099" i="13"/>
  <c r="G3099" i="13"/>
  <c r="H3098" i="13"/>
  <c r="G3098" i="13"/>
  <c r="H3097" i="13"/>
  <c r="G3097" i="13"/>
  <c r="H3096" i="13"/>
  <c r="G3096" i="13"/>
  <c r="H3095" i="13"/>
  <c r="G3095" i="13"/>
  <c r="H3094" i="13"/>
  <c r="G3094" i="13"/>
  <c r="H3093" i="13"/>
  <c r="G3093" i="13"/>
  <c r="H3092" i="13"/>
  <c r="G3092" i="13"/>
  <c r="H3091" i="13"/>
  <c r="G3091" i="13"/>
  <c r="H3090" i="13"/>
  <c r="G3090" i="13"/>
  <c r="H3089" i="13"/>
  <c r="G3089" i="13"/>
  <c r="H3088" i="13"/>
  <c r="G3088" i="13"/>
  <c r="H3087" i="13"/>
  <c r="G3087" i="13"/>
  <c r="H3086" i="13"/>
  <c r="G3086" i="13"/>
  <c r="H3085" i="13"/>
  <c r="G3085" i="13"/>
  <c r="H3084" i="13"/>
  <c r="G3084" i="13"/>
  <c r="H3083" i="13"/>
  <c r="G3083" i="13"/>
  <c r="H3082" i="13"/>
  <c r="G3082" i="13"/>
  <c r="H3081" i="13"/>
  <c r="G3081" i="13"/>
  <c r="H3080" i="13"/>
  <c r="G3080" i="13"/>
  <c r="H3079" i="13"/>
  <c r="G3079" i="13"/>
  <c r="H3078" i="13"/>
  <c r="G3078" i="13"/>
  <c r="H3077" i="13"/>
  <c r="G3077" i="13"/>
  <c r="H3076" i="13"/>
  <c r="G3076" i="13"/>
  <c r="H3075" i="13"/>
  <c r="G3075" i="13"/>
  <c r="H3074" i="13"/>
  <c r="G3074" i="13"/>
  <c r="H3073" i="13"/>
  <c r="G3073" i="13"/>
  <c r="H3072" i="13"/>
  <c r="G3072" i="13"/>
  <c r="H3071" i="13"/>
  <c r="G3071" i="13"/>
  <c r="H3070" i="13"/>
  <c r="G3070" i="13"/>
  <c r="H3069" i="13"/>
  <c r="G3069" i="13"/>
  <c r="H3068" i="13"/>
  <c r="G3068" i="13"/>
  <c r="H3067" i="13"/>
  <c r="G3067" i="13"/>
  <c r="H3066" i="13"/>
  <c r="G3066" i="13"/>
  <c r="H3065" i="13"/>
  <c r="G3065" i="13"/>
  <c r="H3064" i="13"/>
  <c r="G3064" i="13"/>
  <c r="H3063" i="13"/>
  <c r="G3063" i="13"/>
  <c r="H3062" i="13"/>
  <c r="G3062" i="13"/>
  <c r="H3061" i="13"/>
  <c r="G3061" i="13"/>
  <c r="H3060" i="13"/>
  <c r="G3060" i="13"/>
  <c r="H3059" i="13"/>
  <c r="G3059" i="13"/>
  <c r="H3058" i="13"/>
  <c r="G3058" i="13"/>
  <c r="H3057" i="13"/>
  <c r="G3057" i="13"/>
  <c r="H3056" i="13"/>
  <c r="G3056" i="13"/>
  <c r="H3055" i="13"/>
  <c r="G3055" i="13"/>
  <c r="H3054" i="13"/>
  <c r="G3054" i="13"/>
  <c r="H3053" i="13"/>
  <c r="G3053" i="13"/>
  <c r="H3052" i="13"/>
  <c r="G3052" i="13"/>
  <c r="H3051" i="13"/>
  <c r="G3051" i="13"/>
  <c r="H3050" i="13"/>
  <c r="G3050" i="13"/>
  <c r="H3049" i="13"/>
  <c r="G3049" i="13"/>
  <c r="H3048" i="13"/>
  <c r="G3048" i="13"/>
  <c r="H3047" i="13"/>
  <c r="G3047" i="13"/>
  <c r="H3046" i="13"/>
  <c r="G3046" i="13"/>
  <c r="H3045" i="13"/>
  <c r="G3045" i="13"/>
  <c r="H3044" i="13"/>
  <c r="G3044" i="13"/>
  <c r="H3043" i="13"/>
  <c r="G3043" i="13"/>
  <c r="H3042" i="13"/>
  <c r="G3042" i="13"/>
  <c r="H3041" i="13"/>
  <c r="G3041" i="13"/>
  <c r="H3040" i="13"/>
  <c r="G3040" i="13"/>
  <c r="H3039" i="13"/>
  <c r="G3039" i="13"/>
  <c r="H3038" i="13"/>
  <c r="G3038" i="13"/>
  <c r="H3037" i="13"/>
  <c r="G3037" i="13"/>
  <c r="H3036" i="13"/>
  <c r="G3036" i="13"/>
  <c r="H3035" i="13"/>
  <c r="G3035" i="13"/>
  <c r="H3034" i="13"/>
  <c r="G3034" i="13"/>
  <c r="H3033" i="13"/>
  <c r="G3033" i="13"/>
  <c r="H3032" i="13"/>
  <c r="G3032" i="13"/>
  <c r="H3031" i="13"/>
  <c r="G3031" i="13"/>
  <c r="H3030" i="13"/>
  <c r="G3030" i="13"/>
  <c r="H3029" i="13"/>
  <c r="G3029" i="13"/>
  <c r="H3028" i="13"/>
  <c r="G3028" i="13"/>
  <c r="H3027" i="13"/>
  <c r="G3027" i="13"/>
  <c r="H3026" i="13"/>
  <c r="G3026" i="13"/>
  <c r="H3025" i="13"/>
  <c r="G3025" i="13"/>
  <c r="H3024" i="13"/>
  <c r="G3024" i="13"/>
  <c r="H3023" i="13"/>
  <c r="G3023" i="13"/>
  <c r="H3022" i="13"/>
  <c r="G3022" i="13"/>
  <c r="H3021" i="13"/>
  <c r="G3021" i="13"/>
  <c r="H3020" i="13"/>
  <c r="G3020" i="13"/>
  <c r="H3019" i="13"/>
  <c r="G3019" i="13"/>
  <c r="H3018" i="13"/>
  <c r="G3018" i="13"/>
  <c r="H3017" i="13"/>
  <c r="G3017" i="13"/>
  <c r="H3016" i="13"/>
  <c r="G3016" i="13"/>
  <c r="H3015" i="13"/>
  <c r="G3015" i="13"/>
  <c r="H3014" i="13"/>
  <c r="G3014" i="13"/>
  <c r="H3013" i="13"/>
  <c r="G3013" i="13"/>
  <c r="H3012" i="13"/>
  <c r="G3012" i="13"/>
  <c r="H3011" i="13"/>
  <c r="G3011" i="13"/>
  <c r="H3010" i="13"/>
  <c r="G3010" i="13"/>
  <c r="H3009" i="13"/>
  <c r="G3009" i="13"/>
  <c r="H3008" i="13"/>
  <c r="G3008" i="13"/>
  <c r="H3007" i="13"/>
  <c r="G3007" i="13"/>
  <c r="H3006" i="13"/>
  <c r="G3006" i="13"/>
  <c r="H3005" i="13"/>
  <c r="G3005" i="13"/>
  <c r="H3004" i="13"/>
  <c r="G3004" i="13"/>
  <c r="H3003" i="13"/>
  <c r="G3003" i="13"/>
  <c r="H3002" i="13"/>
  <c r="G3002" i="13"/>
  <c r="H3001" i="13"/>
  <c r="G3001" i="13"/>
  <c r="H3000" i="13"/>
  <c r="G3000" i="13"/>
  <c r="H2999" i="13"/>
  <c r="G2999" i="13"/>
  <c r="H2998" i="13"/>
  <c r="G2998" i="13"/>
  <c r="H2997" i="13"/>
  <c r="G2997" i="13"/>
  <c r="H2996" i="13"/>
  <c r="G2996" i="13"/>
  <c r="H2995" i="13"/>
  <c r="G2995" i="13"/>
  <c r="H2994" i="13"/>
  <c r="G2994" i="13"/>
  <c r="H2993" i="13"/>
  <c r="G2993" i="13"/>
  <c r="H2992" i="13"/>
  <c r="G2992" i="13"/>
  <c r="H2991" i="13"/>
  <c r="G2991" i="13"/>
  <c r="H2990" i="13"/>
  <c r="G2990" i="13"/>
  <c r="H2989" i="13"/>
  <c r="G2989" i="13"/>
  <c r="H2988" i="13"/>
  <c r="G2988" i="13"/>
  <c r="H2987" i="13"/>
  <c r="G2987" i="13"/>
  <c r="H2986" i="13"/>
  <c r="G2986" i="13"/>
  <c r="H2985" i="13"/>
  <c r="G2985" i="13"/>
  <c r="H2984" i="13"/>
  <c r="G2984" i="13"/>
  <c r="H2983" i="13"/>
  <c r="G2983" i="13"/>
  <c r="H2982" i="13"/>
  <c r="G2982" i="13"/>
  <c r="H2981" i="13"/>
  <c r="G2981" i="13"/>
  <c r="H2980" i="13"/>
  <c r="G2980" i="13"/>
  <c r="H2979" i="13"/>
  <c r="G2979" i="13"/>
  <c r="H2978" i="13"/>
  <c r="G2978" i="13"/>
  <c r="H2977" i="13"/>
  <c r="G2977" i="13"/>
  <c r="H2976" i="13"/>
  <c r="G2976" i="13"/>
  <c r="H2975" i="13"/>
  <c r="G2975" i="13"/>
  <c r="H2974" i="13"/>
  <c r="G2974" i="13"/>
  <c r="H2973" i="13"/>
  <c r="G2973" i="13"/>
  <c r="H2972" i="13"/>
  <c r="G2972" i="13"/>
  <c r="H2971" i="13"/>
  <c r="G2971" i="13"/>
  <c r="H2970" i="13"/>
  <c r="G2970" i="13"/>
  <c r="H2969" i="13"/>
  <c r="G2969" i="13"/>
  <c r="H2968" i="13"/>
  <c r="G2968" i="13"/>
  <c r="H2967" i="13"/>
  <c r="G2967" i="13"/>
  <c r="H2966" i="13"/>
  <c r="G2966" i="13"/>
  <c r="H2965" i="13"/>
  <c r="G2965" i="13"/>
  <c r="H2964" i="13"/>
  <c r="G2964" i="13"/>
  <c r="H2963" i="13"/>
  <c r="G2963" i="13"/>
  <c r="H2962" i="13"/>
  <c r="G2962" i="13"/>
  <c r="H2961" i="13"/>
  <c r="G2961" i="13"/>
  <c r="H2960" i="13"/>
  <c r="G2960" i="13"/>
  <c r="H2959" i="13"/>
  <c r="G2959" i="13"/>
  <c r="H2958" i="13"/>
  <c r="G2958" i="13"/>
  <c r="H2957" i="13"/>
  <c r="G2957" i="13"/>
  <c r="H2956" i="13"/>
  <c r="G2956" i="13"/>
  <c r="H2955" i="13"/>
  <c r="G2955" i="13"/>
  <c r="H2954" i="13"/>
  <c r="G2954" i="13"/>
  <c r="H2953" i="13"/>
  <c r="G2953" i="13"/>
  <c r="H2952" i="13"/>
  <c r="G2952" i="13"/>
  <c r="H2951" i="13"/>
  <c r="G2951" i="13"/>
  <c r="H2950" i="13"/>
  <c r="G2950" i="13"/>
  <c r="H2949" i="13"/>
  <c r="G2949" i="13"/>
  <c r="H2948" i="13"/>
  <c r="G2948" i="13"/>
  <c r="H2947" i="13"/>
  <c r="G2947" i="13"/>
  <c r="H2946" i="13"/>
  <c r="G2946" i="13"/>
  <c r="H2945" i="13"/>
  <c r="G2945" i="13"/>
  <c r="H2944" i="13"/>
  <c r="G2944" i="13"/>
  <c r="H2943" i="13"/>
  <c r="G2943" i="13"/>
  <c r="H2942" i="13"/>
  <c r="G2942" i="13"/>
  <c r="H2941" i="13"/>
  <c r="G2941" i="13"/>
  <c r="H2940" i="13"/>
  <c r="G2940" i="13"/>
  <c r="H2939" i="13"/>
  <c r="G2939" i="13"/>
  <c r="H2938" i="13"/>
  <c r="G2938" i="13"/>
  <c r="H2937" i="13"/>
  <c r="G2937" i="13"/>
  <c r="H2936" i="13"/>
  <c r="G2936" i="13"/>
  <c r="H2935" i="13"/>
  <c r="G2935" i="13"/>
  <c r="H2934" i="13"/>
  <c r="G2934" i="13"/>
  <c r="H2933" i="13"/>
  <c r="G2933" i="13"/>
  <c r="H2932" i="13"/>
  <c r="G2932" i="13"/>
  <c r="H2931" i="13"/>
  <c r="G2931" i="13"/>
  <c r="H2930" i="13"/>
  <c r="G2930" i="13"/>
  <c r="H2929" i="13"/>
  <c r="G2929" i="13"/>
  <c r="H2928" i="13"/>
  <c r="G2928" i="13"/>
  <c r="H2927" i="13"/>
  <c r="G2927" i="13"/>
  <c r="H2926" i="13"/>
  <c r="G2926" i="13"/>
  <c r="H2925" i="13"/>
  <c r="G2925" i="13"/>
  <c r="H2924" i="13"/>
  <c r="G2924" i="13"/>
  <c r="H2923" i="13"/>
  <c r="G2923" i="13"/>
  <c r="H2922" i="13"/>
  <c r="G2922" i="13"/>
  <c r="H2921" i="13"/>
  <c r="G2921" i="13"/>
  <c r="H2920" i="13"/>
  <c r="G2920" i="13"/>
  <c r="H2919" i="13"/>
  <c r="G2919" i="13"/>
  <c r="H2918" i="13"/>
  <c r="G2918" i="13"/>
  <c r="H2917" i="13"/>
  <c r="G2917" i="13"/>
  <c r="H2916" i="13"/>
  <c r="G2916" i="13"/>
  <c r="H2915" i="13"/>
  <c r="G2915" i="13"/>
  <c r="H2914" i="13"/>
  <c r="G2914" i="13"/>
  <c r="H2913" i="13"/>
  <c r="G2913" i="13"/>
  <c r="H2912" i="13"/>
  <c r="G2912" i="13"/>
  <c r="H2911" i="13"/>
  <c r="G2911" i="13"/>
  <c r="H2910" i="13"/>
  <c r="G2910" i="13"/>
  <c r="H2909" i="13"/>
  <c r="G2909" i="13"/>
  <c r="H2908" i="13"/>
  <c r="G2908" i="13"/>
  <c r="H2907" i="13"/>
  <c r="G2907" i="13"/>
  <c r="H2906" i="13"/>
  <c r="G2906" i="13"/>
  <c r="H2905" i="13"/>
  <c r="G2905" i="13"/>
  <c r="H2904" i="13"/>
  <c r="G2904" i="13"/>
  <c r="H2903" i="13"/>
  <c r="G2903" i="13"/>
  <c r="H2902" i="13"/>
  <c r="G2902" i="13"/>
  <c r="H2901" i="13"/>
  <c r="G2901" i="13"/>
  <c r="H2900" i="13"/>
  <c r="G2900" i="13"/>
  <c r="H2899" i="13"/>
  <c r="G2899" i="13"/>
  <c r="H2898" i="13"/>
  <c r="G2898" i="13"/>
  <c r="H2897" i="13"/>
  <c r="G2897" i="13"/>
  <c r="H2896" i="13"/>
  <c r="G2896" i="13"/>
  <c r="H2895" i="13"/>
  <c r="G2895" i="13"/>
  <c r="H2894" i="13"/>
  <c r="G2894" i="13"/>
  <c r="H2893" i="13"/>
  <c r="G2893" i="13"/>
  <c r="H2892" i="13"/>
  <c r="G2892" i="13"/>
  <c r="H2891" i="13"/>
  <c r="G2891" i="13"/>
  <c r="H2890" i="13"/>
  <c r="G2890" i="13"/>
  <c r="H2889" i="13"/>
  <c r="G2889" i="13"/>
  <c r="H2888" i="13"/>
  <c r="G2888" i="13"/>
  <c r="H2887" i="13"/>
  <c r="G2887" i="13"/>
  <c r="H2886" i="13"/>
  <c r="G2886" i="13"/>
  <c r="H2885" i="13"/>
  <c r="G2885" i="13"/>
  <c r="H2884" i="13"/>
  <c r="G2884" i="13"/>
  <c r="H2883" i="13"/>
  <c r="G2883" i="13"/>
  <c r="H2882" i="13"/>
  <c r="G2882" i="13"/>
  <c r="H2881" i="13"/>
  <c r="G2881" i="13"/>
  <c r="H2880" i="13"/>
  <c r="G2880" i="13"/>
  <c r="H2879" i="13"/>
  <c r="G2879" i="13"/>
  <c r="H2878" i="13"/>
  <c r="G2878" i="13"/>
  <c r="H2877" i="13"/>
  <c r="G2877" i="13"/>
  <c r="H2876" i="13"/>
  <c r="G2876" i="13"/>
  <c r="H2875" i="13"/>
  <c r="G2875" i="13"/>
  <c r="H2874" i="13"/>
  <c r="G2874" i="13"/>
  <c r="H2873" i="13"/>
  <c r="G2873" i="13"/>
  <c r="H2872" i="13"/>
  <c r="G2872" i="13"/>
  <c r="H2871" i="13"/>
  <c r="G2871" i="13"/>
  <c r="H2870" i="13"/>
  <c r="G2870" i="13"/>
  <c r="H2869" i="13"/>
  <c r="G2869" i="13"/>
  <c r="H2868" i="13"/>
  <c r="G2868" i="13"/>
  <c r="H2867" i="13"/>
  <c r="G2867" i="13"/>
  <c r="H2866" i="13"/>
  <c r="G2866" i="13"/>
  <c r="H2865" i="13"/>
  <c r="G2865" i="13"/>
  <c r="H2864" i="13"/>
  <c r="G2864" i="13"/>
  <c r="H2863" i="13"/>
  <c r="G2863" i="13"/>
  <c r="H2862" i="13"/>
  <c r="G2862" i="13"/>
  <c r="H2861" i="13"/>
  <c r="G2861" i="13"/>
  <c r="H2860" i="13"/>
  <c r="G2860" i="13"/>
  <c r="H2859" i="13"/>
  <c r="G2859" i="13"/>
  <c r="H2858" i="13"/>
  <c r="G2858" i="13"/>
  <c r="H2857" i="13"/>
  <c r="G2857" i="13"/>
  <c r="H2856" i="13"/>
  <c r="G2856" i="13"/>
  <c r="H2855" i="13"/>
  <c r="G2855" i="13"/>
  <c r="H2854" i="13"/>
  <c r="G2854" i="13"/>
  <c r="H2853" i="13"/>
  <c r="G2853" i="13"/>
  <c r="H2852" i="13"/>
  <c r="G2852" i="13"/>
  <c r="H2851" i="13"/>
  <c r="G2851" i="13"/>
  <c r="H2850" i="13"/>
  <c r="G2850" i="13"/>
  <c r="H2849" i="13"/>
  <c r="G2849" i="13"/>
  <c r="H2848" i="13"/>
  <c r="G2848" i="13"/>
  <c r="H2847" i="13"/>
  <c r="G2847" i="13"/>
  <c r="H2846" i="13"/>
  <c r="G2846" i="13"/>
  <c r="H2845" i="13"/>
  <c r="G2845" i="13"/>
  <c r="H2844" i="13"/>
  <c r="G2844" i="13"/>
  <c r="H2843" i="13"/>
  <c r="G2843" i="13"/>
  <c r="H2842" i="13"/>
  <c r="G2842" i="13"/>
  <c r="H2841" i="13"/>
  <c r="G2841" i="13"/>
  <c r="H2840" i="13"/>
  <c r="G2840" i="13"/>
  <c r="H2839" i="13"/>
  <c r="G2839" i="13"/>
  <c r="H2838" i="13"/>
  <c r="G2838" i="13"/>
  <c r="H2837" i="13"/>
  <c r="G2837" i="13"/>
  <c r="H2836" i="13"/>
  <c r="G2836" i="13"/>
  <c r="H2835" i="13"/>
  <c r="G2835" i="13"/>
  <c r="H2834" i="13"/>
  <c r="G2834" i="13"/>
  <c r="H2833" i="13"/>
  <c r="G2833" i="13"/>
  <c r="H2832" i="13"/>
  <c r="G2832" i="13"/>
  <c r="H2831" i="13"/>
  <c r="G2831" i="13"/>
  <c r="H2830" i="13"/>
  <c r="G2830" i="13"/>
  <c r="H2829" i="13"/>
  <c r="G2829" i="13"/>
  <c r="H2828" i="13"/>
  <c r="G2828" i="13"/>
  <c r="H2827" i="13"/>
  <c r="G2827" i="13"/>
  <c r="H2826" i="13"/>
  <c r="G2826" i="13"/>
  <c r="H2825" i="13"/>
  <c r="G2825" i="13"/>
  <c r="H2824" i="13"/>
  <c r="G2824" i="13"/>
  <c r="H2823" i="13"/>
  <c r="G2823" i="13"/>
  <c r="H2822" i="13"/>
  <c r="G2822" i="13"/>
  <c r="H2821" i="13"/>
  <c r="G2821" i="13"/>
  <c r="H2820" i="13"/>
  <c r="G2820" i="13"/>
  <c r="H2819" i="13"/>
  <c r="G2819" i="13"/>
  <c r="H2818" i="13"/>
  <c r="G2818" i="13"/>
  <c r="H2817" i="13"/>
  <c r="G2817" i="13"/>
  <c r="H2816" i="13"/>
  <c r="G2816" i="13"/>
  <c r="H2815" i="13"/>
  <c r="G2815" i="13"/>
  <c r="H2814" i="13"/>
  <c r="G2814" i="13"/>
  <c r="H2813" i="13"/>
  <c r="G2813" i="13"/>
  <c r="H2812" i="13"/>
  <c r="G2812" i="13"/>
  <c r="H2811" i="13"/>
  <c r="G2811" i="13"/>
  <c r="H2810" i="13"/>
  <c r="G2810" i="13"/>
  <c r="H2809" i="13"/>
  <c r="G2809" i="13"/>
  <c r="H2808" i="13"/>
  <c r="G2808" i="13"/>
  <c r="H2807" i="13"/>
  <c r="G2807" i="13"/>
  <c r="H2806" i="13"/>
  <c r="G2806" i="13"/>
  <c r="H2805" i="13"/>
  <c r="G2805" i="13"/>
  <c r="H2804" i="13"/>
  <c r="G2804" i="13"/>
  <c r="H2803" i="13"/>
  <c r="G2803" i="13"/>
  <c r="H2802" i="13"/>
  <c r="G2802" i="13"/>
  <c r="H2801" i="13"/>
  <c r="G2801" i="13"/>
  <c r="H2800" i="13"/>
  <c r="G2800" i="13"/>
  <c r="H2799" i="13"/>
  <c r="G2799" i="13"/>
  <c r="H2798" i="13"/>
  <c r="G2798" i="13"/>
  <c r="H2797" i="13"/>
  <c r="G2797" i="13"/>
  <c r="H2796" i="13"/>
  <c r="G2796" i="13"/>
  <c r="H2795" i="13"/>
  <c r="G2795" i="13"/>
  <c r="H2794" i="13"/>
  <c r="G2794" i="13"/>
  <c r="H2793" i="13"/>
  <c r="G2793" i="13"/>
  <c r="H2792" i="13"/>
  <c r="G2792" i="13"/>
  <c r="H2791" i="13"/>
  <c r="G2791" i="13"/>
  <c r="H2790" i="13"/>
  <c r="G2790" i="13"/>
  <c r="H2789" i="13"/>
  <c r="G2789" i="13"/>
  <c r="H2788" i="13"/>
  <c r="G2788" i="13"/>
  <c r="H2787" i="13"/>
  <c r="G2787" i="13"/>
  <c r="H2786" i="13"/>
  <c r="G2786" i="13"/>
  <c r="H2785" i="13"/>
  <c r="G2785" i="13"/>
  <c r="H2784" i="13"/>
  <c r="G2784" i="13"/>
  <c r="H2783" i="13"/>
  <c r="G2783" i="13"/>
  <c r="H2782" i="13"/>
  <c r="G2782" i="13"/>
  <c r="H2781" i="13"/>
  <c r="G2781" i="13"/>
  <c r="H2780" i="13"/>
  <c r="G2780" i="13"/>
  <c r="H2779" i="13"/>
  <c r="G2779" i="13"/>
  <c r="H2778" i="13"/>
  <c r="G2778" i="13"/>
  <c r="H2777" i="13"/>
  <c r="G2777" i="13"/>
  <c r="H2776" i="13"/>
  <c r="G2776" i="13"/>
  <c r="H2775" i="13"/>
  <c r="G2775" i="13"/>
  <c r="H2774" i="13"/>
  <c r="G2774" i="13"/>
  <c r="H2773" i="13"/>
  <c r="G2773" i="13"/>
  <c r="H2772" i="13"/>
  <c r="G2772" i="13"/>
  <c r="H2771" i="13"/>
  <c r="G2771" i="13"/>
  <c r="H2770" i="13"/>
  <c r="G2770" i="13"/>
  <c r="H2769" i="13"/>
  <c r="G2769" i="13"/>
  <c r="H2768" i="13"/>
  <c r="G2768" i="13"/>
  <c r="H2767" i="13"/>
  <c r="G2767" i="13"/>
  <c r="H2766" i="13"/>
  <c r="G2766" i="13"/>
  <c r="H2765" i="13"/>
  <c r="G2765" i="13"/>
  <c r="H2764" i="13"/>
  <c r="G2764" i="13"/>
  <c r="H2763" i="13"/>
  <c r="G2763" i="13"/>
  <c r="H2762" i="13"/>
  <c r="G2762" i="13"/>
  <c r="H2761" i="13"/>
  <c r="G2761" i="13"/>
  <c r="H2760" i="13"/>
  <c r="G2760" i="13"/>
  <c r="H2759" i="13"/>
  <c r="G2759" i="13"/>
  <c r="H2758" i="13"/>
  <c r="G2758" i="13"/>
  <c r="H2757" i="13"/>
  <c r="G2757" i="13"/>
  <c r="H2756" i="13"/>
  <c r="G2756" i="13"/>
  <c r="H2755" i="13"/>
  <c r="G2755" i="13"/>
  <c r="H2754" i="13"/>
  <c r="G2754" i="13"/>
  <c r="H2753" i="13"/>
  <c r="G2753" i="13"/>
  <c r="H2752" i="13"/>
  <c r="G2752" i="13"/>
  <c r="H2751" i="13"/>
  <c r="G2751" i="13"/>
  <c r="H2750" i="13"/>
  <c r="G2750" i="13"/>
  <c r="H2749" i="13"/>
  <c r="G2749" i="13"/>
  <c r="H2748" i="13"/>
  <c r="G2748" i="13"/>
  <c r="H2747" i="13"/>
  <c r="G2747" i="13"/>
  <c r="H2746" i="13"/>
  <c r="G2746" i="13"/>
  <c r="H2745" i="13"/>
  <c r="G2745" i="13"/>
  <c r="H2744" i="13"/>
  <c r="G2744" i="13"/>
  <c r="H2743" i="13"/>
  <c r="G2743" i="13"/>
  <c r="H2742" i="13"/>
  <c r="G2742" i="13"/>
  <c r="H2741" i="13"/>
  <c r="G2741" i="13"/>
  <c r="H2740" i="13"/>
  <c r="G2740" i="13"/>
  <c r="H2739" i="13"/>
  <c r="G2739" i="13"/>
  <c r="H2738" i="13"/>
  <c r="G2738" i="13"/>
  <c r="H2737" i="13"/>
  <c r="G2737" i="13"/>
  <c r="H2736" i="13"/>
  <c r="G2736" i="13"/>
  <c r="H2735" i="13"/>
  <c r="G2735" i="13"/>
  <c r="H2734" i="13"/>
  <c r="G2734" i="13"/>
  <c r="H2733" i="13"/>
  <c r="G2733" i="13"/>
  <c r="H2732" i="13"/>
  <c r="G2732" i="13"/>
  <c r="H2731" i="13"/>
  <c r="G2731" i="13"/>
  <c r="H2730" i="13"/>
  <c r="G2730" i="13"/>
  <c r="H2729" i="13"/>
  <c r="G2729" i="13"/>
  <c r="H2728" i="13"/>
  <c r="G2728" i="13"/>
  <c r="H2727" i="13"/>
  <c r="G2727" i="13"/>
  <c r="H2726" i="13"/>
  <c r="G2726" i="13"/>
  <c r="H2725" i="13"/>
  <c r="G2725" i="13"/>
  <c r="H2724" i="13"/>
  <c r="G2724" i="13"/>
  <c r="H2723" i="13"/>
  <c r="G2723" i="13"/>
  <c r="H2722" i="13"/>
  <c r="G2722" i="13"/>
  <c r="H2721" i="13"/>
  <c r="G2721" i="13"/>
  <c r="H2720" i="13"/>
  <c r="G2720" i="13"/>
  <c r="H2719" i="13"/>
  <c r="G2719" i="13"/>
  <c r="H2718" i="13"/>
  <c r="G2718" i="13"/>
  <c r="H2717" i="13"/>
  <c r="G2717" i="13"/>
  <c r="H2716" i="13"/>
  <c r="G2716" i="13"/>
  <c r="H2715" i="13"/>
  <c r="G2715" i="13"/>
  <c r="H2714" i="13"/>
  <c r="G2714" i="13"/>
  <c r="H2713" i="13"/>
  <c r="G2713" i="13"/>
  <c r="H2712" i="13"/>
  <c r="G2712" i="13"/>
  <c r="H2711" i="13"/>
  <c r="G2711" i="13"/>
  <c r="H2710" i="13"/>
  <c r="G2710" i="13"/>
  <c r="H2709" i="13"/>
  <c r="G2709" i="13"/>
  <c r="H2708" i="13"/>
  <c r="G2708" i="13"/>
  <c r="H2707" i="13"/>
  <c r="G2707" i="13"/>
  <c r="H2706" i="13"/>
  <c r="G2706" i="13"/>
  <c r="H2705" i="13"/>
  <c r="G2705" i="13"/>
  <c r="H2704" i="13"/>
  <c r="G2704" i="13"/>
  <c r="H2703" i="13"/>
  <c r="G2703" i="13"/>
  <c r="H2702" i="13"/>
  <c r="G2702" i="13"/>
  <c r="H2701" i="13"/>
  <c r="G2701" i="13"/>
  <c r="H2700" i="13"/>
  <c r="G2700" i="13"/>
  <c r="H2699" i="13"/>
  <c r="G2699" i="13"/>
  <c r="H2698" i="13"/>
  <c r="G2698" i="13"/>
  <c r="H2697" i="13"/>
  <c r="G2697" i="13"/>
  <c r="H2696" i="13"/>
  <c r="G2696" i="13"/>
  <c r="H2695" i="13"/>
  <c r="G2695" i="13"/>
  <c r="H2694" i="13"/>
  <c r="G2694" i="13"/>
  <c r="H2693" i="13"/>
  <c r="G2693" i="13"/>
  <c r="H2692" i="13"/>
  <c r="G2692" i="13"/>
  <c r="H2691" i="13"/>
  <c r="G2691" i="13"/>
  <c r="H2690" i="13"/>
  <c r="G2690" i="13"/>
  <c r="H2689" i="13"/>
  <c r="G2689" i="13"/>
  <c r="H2688" i="13"/>
  <c r="G2688" i="13"/>
  <c r="H2687" i="13"/>
  <c r="G2687" i="13"/>
  <c r="H2686" i="13"/>
  <c r="G2686" i="13"/>
  <c r="H2685" i="13"/>
  <c r="G2685" i="13"/>
  <c r="H2684" i="13"/>
  <c r="G2684" i="13"/>
  <c r="H2683" i="13"/>
  <c r="G2683" i="13"/>
  <c r="H2682" i="13"/>
  <c r="G2682" i="13"/>
  <c r="H2681" i="13"/>
  <c r="G2681" i="13"/>
  <c r="H2680" i="13"/>
  <c r="G2680" i="13"/>
  <c r="H2679" i="13"/>
  <c r="G2679" i="13"/>
  <c r="H2678" i="13"/>
  <c r="G2678" i="13"/>
  <c r="H2677" i="13"/>
  <c r="G2677" i="13"/>
  <c r="H2676" i="13"/>
  <c r="G2676" i="13"/>
  <c r="H2675" i="13"/>
  <c r="G2675" i="13"/>
  <c r="H2674" i="13"/>
  <c r="G2674" i="13"/>
  <c r="H2673" i="13"/>
  <c r="G2673" i="13"/>
  <c r="H2672" i="13"/>
  <c r="G2672" i="13"/>
  <c r="H2671" i="13"/>
  <c r="G2671" i="13"/>
  <c r="H2670" i="13"/>
  <c r="G2670" i="13"/>
  <c r="H2669" i="13"/>
  <c r="G2669" i="13"/>
  <c r="H2668" i="13"/>
  <c r="G2668" i="13"/>
  <c r="H2667" i="13"/>
  <c r="G2667" i="13"/>
  <c r="H2666" i="13"/>
  <c r="G2666" i="13"/>
  <c r="H2665" i="13"/>
  <c r="G2665" i="13"/>
  <c r="H2664" i="13"/>
  <c r="G2664" i="13"/>
  <c r="H2663" i="13"/>
  <c r="G2663" i="13"/>
  <c r="H2662" i="13"/>
  <c r="G2662" i="13"/>
  <c r="H2661" i="13"/>
  <c r="G2661" i="13"/>
  <c r="H2660" i="13"/>
  <c r="G2660" i="13"/>
  <c r="H2659" i="13"/>
  <c r="G2659" i="13"/>
  <c r="H2658" i="13"/>
  <c r="G2658" i="13"/>
  <c r="H2657" i="13"/>
  <c r="G2657" i="13"/>
  <c r="H2656" i="13"/>
  <c r="G2656" i="13"/>
  <c r="H2655" i="13"/>
  <c r="G2655" i="13"/>
  <c r="H2654" i="13"/>
  <c r="G2654" i="13"/>
  <c r="H2653" i="13"/>
  <c r="G2653" i="13"/>
  <c r="H2652" i="13"/>
  <c r="G2652" i="13"/>
  <c r="H2651" i="13"/>
  <c r="G2651" i="13"/>
  <c r="H2650" i="13"/>
  <c r="G2650" i="13"/>
  <c r="H2649" i="13"/>
  <c r="G2649" i="13"/>
  <c r="H2648" i="13"/>
  <c r="G2648" i="13"/>
  <c r="H2647" i="13"/>
  <c r="G2647" i="13"/>
  <c r="H2646" i="13"/>
  <c r="G2646" i="13"/>
  <c r="H2645" i="13"/>
  <c r="G2645" i="13"/>
  <c r="H2644" i="13"/>
  <c r="G2644" i="13"/>
  <c r="H2643" i="13"/>
  <c r="G2643" i="13"/>
  <c r="H2642" i="13"/>
  <c r="G2642" i="13"/>
  <c r="H2641" i="13"/>
  <c r="G2641" i="13"/>
  <c r="H2640" i="13"/>
  <c r="G2640" i="13"/>
  <c r="H2639" i="13"/>
  <c r="G2639" i="13"/>
  <c r="H2638" i="13"/>
  <c r="G2638" i="13"/>
  <c r="H2637" i="13"/>
  <c r="G2637" i="13"/>
  <c r="H2636" i="13"/>
  <c r="G2636" i="13"/>
  <c r="H2635" i="13"/>
  <c r="G2635" i="13"/>
  <c r="H2634" i="13"/>
  <c r="G2634" i="13"/>
  <c r="H2633" i="13"/>
  <c r="G2633" i="13"/>
  <c r="H2632" i="13"/>
  <c r="G2632" i="13"/>
  <c r="H2631" i="13"/>
  <c r="G2631" i="13"/>
  <c r="H2630" i="13"/>
  <c r="G2630" i="13"/>
  <c r="H2629" i="13"/>
  <c r="G2629" i="13"/>
  <c r="H2628" i="13"/>
  <c r="G2628" i="13"/>
  <c r="H2627" i="13"/>
  <c r="G2627" i="13"/>
  <c r="H2626" i="13"/>
  <c r="G2626" i="13"/>
  <c r="H2625" i="13"/>
  <c r="G2625" i="13"/>
  <c r="H2624" i="13"/>
  <c r="G2624" i="13"/>
  <c r="H2623" i="13"/>
  <c r="G2623" i="13"/>
  <c r="H2622" i="13"/>
  <c r="G2622" i="13"/>
  <c r="H2621" i="13"/>
  <c r="G2621" i="13"/>
  <c r="H2620" i="13"/>
  <c r="G2620" i="13"/>
  <c r="H2619" i="13"/>
  <c r="G2619" i="13"/>
  <c r="H2618" i="13"/>
  <c r="G2618" i="13"/>
  <c r="H2617" i="13"/>
  <c r="G2617" i="13"/>
  <c r="H2616" i="13"/>
  <c r="G2616" i="13"/>
  <c r="H2615" i="13"/>
  <c r="G2615" i="13"/>
  <c r="H2614" i="13"/>
  <c r="G2614" i="13"/>
  <c r="H2613" i="13"/>
  <c r="G2613" i="13"/>
  <c r="H2612" i="13"/>
  <c r="G2612" i="13"/>
  <c r="H2611" i="13"/>
  <c r="G2611" i="13"/>
  <c r="H2610" i="13"/>
  <c r="G2610" i="13"/>
  <c r="H2609" i="13"/>
  <c r="G2609" i="13"/>
  <c r="H2608" i="13"/>
  <c r="G2608" i="13"/>
  <c r="H2607" i="13"/>
  <c r="G2607" i="13"/>
  <c r="H2606" i="13"/>
  <c r="G2606" i="13"/>
  <c r="H2605" i="13"/>
  <c r="G2605" i="13"/>
  <c r="H2604" i="13"/>
  <c r="G2604" i="13"/>
  <c r="H2603" i="13"/>
  <c r="G2603" i="13"/>
  <c r="H2602" i="13"/>
  <c r="G2602" i="13"/>
  <c r="H2601" i="13"/>
  <c r="G2601" i="13"/>
  <c r="H2600" i="13"/>
  <c r="G2600" i="13"/>
  <c r="H2599" i="13"/>
  <c r="G2599" i="13"/>
  <c r="H2598" i="13"/>
  <c r="G2598" i="13"/>
  <c r="H2597" i="13"/>
  <c r="G2597" i="13"/>
  <c r="H2596" i="13"/>
  <c r="G2596" i="13"/>
  <c r="H2595" i="13"/>
  <c r="G2595" i="13"/>
  <c r="H2594" i="13"/>
  <c r="G2594" i="13"/>
  <c r="H2593" i="13"/>
  <c r="G2593" i="13"/>
  <c r="H2592" i="13"/>
  <c r="G2592" i="13"/>
  <c r="H2591" i="13"/>
  <c r="G2591" i="13"/>
  <c r="H2590" i="13"/>
  <c r="G2590" i="13"/>
  <c r="H2589" i="13"/>
  <c r="G2589" i="13"/>
  <c r="H2588" i="13"/>
  <c r="G2588" i="13"/>
  <c r="H2587" i="13"/>
  <c r="G2587" i="13"/>
  <c r="H2586" i="13"/>
  <c r="G2586" i="13"/>
  <c r="H2585" i="13"/>
  <c r="G2585" i="13"/>
  <c r="H2584" i="13"/>
  <c r="G2584" i="13"/>
  <c r="H2583" i="13"/>
  <c r="G2583" i="13"/>
  <c r="H2582" i="13"/>
  <c r="G2582" i="13"/>
  <c r="H2581" i="13"/>
  <c r="G2581" i="13"/>
  <c r="H2580" i="13"/>
  <c r="G2580" i="13"/>
  <c r="H2579" i="13"/>
  <c r="G2579" i="13"/>
  <c r="H2578" i="13"/>
  <c r="G2578" i="13"/>
  <c r="H2577" i="13"/>
  <c r="G2577" i="13"/>
  <c r="H2576" i="13"/>
  <c r="G2576" i="13"/>
  <c r="H2575" i="13"/>
  <c r="G2575" i="13"/>
  <c r="H2574" i="13"/>
  <c r="G2574" i="13"/>
  <c r="H2573" i="13"/>
  <c r="G2573" i="13"/>
  <c r="H2572" i="13"/>
  <c r="G2572" i="13"/>
  <c r="H2571" i="13"/>
  <c r="G2571" i="13"/>
  <c r="H2570" i="13"/>
  <c r="G2570" i="13"/>
  <c r="H2569" i="13"/>
  <c r="G2569" i="13"/>
  <c r="H2568" i="13"/>
  <c r="G2568" i="13"/>
  <c r="H2567" i="13"/>
  <c r="G2567" i="13"/>
  <c r="H2566" i="13"/>
  <c r="G2566" i="13"/>
  <c r="H2565" i="13"/>
  <c r="G2565" i="13"/>
  <c r="H2564" i="13"/>
  <c r="G2564" i="13"/>
  <c r="H2563" i="13"/>
  <c r="G2563" i="13"/>
  <c r="H2562" i="13"/>
  <c r="G2562" i="13"/>
  <c r="H2561" i="13"/>
  <c r="G2561" i="13"/>
  <c r="H2560" i="13"/>
  <c r="G2560" i="13"/>
  <c r="H2559" i="13"/>
  <c r="G2559" i="13"/>
  <c r="H2558" i="13"/>
  <c r="G2558" i="13"/>
  <c r="H2557" i="13"/>
  <c r="G2557" i="13"/>
  <c r="H2556" i="13"/>
  <c r="G2556" i="13"/>
  <c r="H2555" i="13"/>
  <c r="G2555" i="13"/>
  <c r="H2554" i="13"/>
  <c r="G2554" i="13"/>
  <c r="H2553" i="13"/>
  <c r="G2553" i="13"/>
  <c r="H2552" i="13"/>
  <c r="G2552" i="13"/>
  <c r="H2551" i="13"/>
  <c r="G2551" i="13"/>
  <c r="H2550" i="13"/>
  <c r="G2550" i="13"/>
  <c r="H2549" i="13"/>
  <c r="G2549" i="13"/>
  <c r="H2548" i="13"/>
  <c r="G2548" i="13"/>
  <c r="H2547" i="13"/>
  <c r="G2547" i="13"/>
  <c r="H2546" i="13"/>
  <c r="G2546" i="13"/>
  <c r="H2545" i="13"/>
  <c r="G2545" i="13"/>
  <c r="H2544" i="13"/>
  <c r="G2544" i="13"/>
  <c r="H2543" i="13"/>
  <c r="G2543" i="13"/>
  <c r="H2542" i="13"/>
  <c r="G2542" i="13"/>
  <c r="H2541" i="13"/>
  <c r="G2541" i="13"/>
  <c r="H2540" i="13"/>
  <c r="G2540" i="13"/>
  <c r="H2539" i="13"/>
  <c r="G2539" i="13"/>
  <c r="H2538" i="13"/>
  <c r="G2538" i="13"/>
  <c r="H2537" i="13"/>
  <c r="G2537" i="13"/>
  <c r="H2536" i="13"/>
  <c r="G2536" i="13"/>
  <c r="H2535" i="13"/>
  <c r="G2535" i="13"/>
  <c r="H2534" i="13"/>
  <c r="G2534" i="13"/>
  <c r="H2533" i="13"/>
  <c r="G2533" i="13"/>
  <c r="H2532" i="13"/>
  <c r="G2532" i="13"/>
  <c r="H2531" i="13"/>
  <c r="G2531" i="13"/>
  <c r="H2530" i="13"/>
  <c r="G2530" i="13"/>
  <c r="H2529" i="13"/>
  <c r="G2529" i="13"/>
  <c r="H2528" i="13"/>
  <c r="G2528" i="13"/>
  <c r="H2527" i="13"/>
  <c r="G2527" i="13"/>
  <c r="H2526" i="13"/>
  <c r="G2526" i="13"/>
  <c r="H2525" i="13"/>
  <c r="G2525" i="13"/>
  <c r="H2524" i="13"/>
  <c r="G2524" i="13"/>
  <c r="H2523" i="13"/>
  <c r="G2523" i="13"/>
  <c r="H2522" i="13"/>
  <c r="G2522" i="13"/>
  <c r="H2521" i="13"/>
  <c r="G2521" i="13"/>
  <c r="H2520" i="13"/>
  <c r="G2520" i="13"/>
  <c r="H2519" i="13"/>
  <c r="G2519" i="13"/>
  <c r="H2518" i="13"/>
  <c r="G2518" i="13"/>
  <c r="H2517" i="13"/>
  <c r="G2517" i="13"/>
  <c r="H2516" i="13"/>
  <c r="G2516" i="13"/>
  <c r="H2515" i="13"/>
  <c r="G2515" i="13"/>
  <c r="H2514" i="13"/>
  <c r="G2514" i="13"/>
  <c r="H2513" i="13"/>
  <c r="G2513" i="13"/>
  <c r="H2512" i="13"/>
  <c r="G2512" i="13"/>
  <c r="H2511" i="13"/>
  <c r="G2511" i="13"/>
  <c r="H2510" i="13"/>
  <c r="G2510" i="13"/>
  <c r="H2509" i="13"/>
  <c r="G2509" i="13"/>
  <c r="H2508" i="13"/>
  <c r="G2508" i="13"/>
  <c r="H2507" i="13"/>
  <c r="G2507" i="13"/>
  <c r="H2506" i="13"/>
  <c r="G2506" i="13"/>
  <c r="H2505" i="13"/>
  <c r="G2505" i="13"/>
  <c r="H2504" i="13"/>
  <c r="G2504" i="13"/>
  <c r="H2503" i="13"/>
  <c r="G2503" i="13"/>
  <c r="H2502" i="13"/>
  <c r="G2502" i="13"/>
  <c r="H2501" i="13"/>
  <c r="G2501" i="13"/>
  <c r="H2500" i="13"/>
  <c r="G2500" i="13"/>
  <c r="H2499" i="13"/>
  <c r="G2499" i="13"/>
  <c r="H2498" i="13"/>
  <c r="G2498" i="13"/>
  <c r="H2497" i="13"/>
  <c r="G2497" i="13"/>
  <c r="H2496" i="13"/>
  <c r="G2496" i="13"/>
  <c r="H2495" i="13"/>
  <c r="G2495" i="13"/>
  <c r="H2494" i="13"/>
  <c r="G2494" i="13"/>
  <c r="H2493" i="13"/>
  <c r="G2493" i="13"/>
  <c r="H2492" i="13"/>
  <c r="G2492" i="13"/>
  <c r="H2491" i="13"/>
  <c r="G2491" i="13"/>
  <c r="H2490" i="13"/>
  <c r="G2490" i="13"/>
  <c r="H2489" i="13"/>
  <c r="G2489" i="13"/>
  <c r="H2488" i="13"/>
  <c r="G2488" i="13"/>
  <c r="H2487" i="13"/>
  <c r="G2487" i="13"/>
  <c r="H2486" i="13"/>
  <c r="G2486" i="13"/>
  <c r="H2485" i="13"/>
  <c r="G2485" i="13"/>
  <c r="H2484" i="13"/>
  <c r="G2484" i="13"/>
  <c r="H2483" i="13"/>
  <c r="G2483" i="13"/>
  <c r="H2482" i="13"/>
  <c r="G2482" i="13"/>
  <c r="H2481" i="13"/>
  <c r="G2481" i="13"/>
  <c r="H2480" i="13"/>
  <c r="G2480" i="13"/>
  <c r="H2479" i="13"/>
  <c r="G2479" i="13"/>
  <c r="H2478" i="13"/>
  <c r="G2478" i="13"/>
  <c r="H2477" i="13"/>
  <c r="G2477" i="13"/>
  <c r="H2476" i="13"/>
  <c r="G2476" i="13"/>
  <c r="H2475" i="13"/>
  <c r="G2475" i="13"/>
  <c r="H2474" i="13"/>
  <c r="G2474" i="13"/>
  <c r="H2473" i="13"/>
  <c r="G2473" i="13"/>
  <c r="H2472" i="13"/>
  <c r="G2472" i="13"/>
  <c r="H2471" i="13"/>
  <c r="G2471" i="13"/>
  <c r="H2470" i="13"/>
  <c r="G2470" i="13"/>
  <c r="H2469" i="13"/>
  <c r="G2469" i="13"/>
  <c r="H2468" i="13"/>
  <c r="G2468" i="13"/>
  <c r="H2467" i="13"/>
  <c r="G2467" i="13"/>
  <c r="H2466" i="13"/>
  <c r="G2466" i="13"/>
  <c r="H2465" i="13"/>
  <c r="G2465" i="13"/>
  <c r="H2464" i="13"/>
  <c r="G2464" i="13"/>
  <c r="H2463" i="13"/>
  <c r="G2463" i="13"/>
  <c r="H2462" i="13"/>
  <c r="G2462" i="13"/>
  <c r="H2461" i="13"/>
  <c r="G2461" i="13"/>
  <c r="H2460" i="13"/>
  <c r="G2460" i="13"/>
  <c r="H2459" i="13"/>
  <c r="G2459" i="13"/>
  <c r="H2458" i="13"/>
  <c r="G2458" i="13"/>
  <c r="H2457" i="13"/>
  <c r="G2457" i="13"/>
  <c r="H2456" i="13"/>
  <c r="G2456" i="13"/>
  <c r="H2455" i="13"/>
  <c r="G2455" i="13"/>
  <c r="H2454" i="13"/>
  <c r="G2454" i="13"/>
  <c r="H2453" i="13"/>
  <c r="G2453" i="13"/>
  <c r="H2452" i="13"/>
  <c r="G2452" i="13"/>
  <c r="H2451" i="13"/>
  <c r="G2451" i="13"/>
  <c r="H2450" i="13"/>
  <c r="G2450" i="13"/>
  <c r="H2449" i="13"/>
  <c r="G2449" i="13"/>
  <c r="H2448" i="13"/>
  <c r="G2448" i="13"/>
  <c r="H2447" i="13"/>
  <c r="G2447" i="13"/>
  <c r="H2446" i="13"/>
  <c r="G2446" i="13"/>
  <c r="H2445" i="13"/>
  <c r="G2445" i="13"/>
  <c r="H2444" i="13"/>
  <c r="G2444" i="13"/>
  <c r="H2443" i="13"/>
  <c r="G2443" i="13"/>
  <c r="H2442" i="13"/>
  <c r="G2442" i="13"/>
  <c r="H2441" i="13"/>
  <c r="G2441" i="13"/>
  <c r="H2440" i="13"/>
  <c r="G2440" i="13"/>
  <c r="H2439" i="13"/>
  <c r="G2439" i="13"/>
  <c r="H2438" i="13"/>
  <c r="G2438" i="13"/>
  <c r="H2437" i="13"/>
  <c r="G2437" i="13"/>
  <c r="H2436" i="13"/>
  <c r="G2436" i="13"/>
  <c r="H2435" i="13"/>
  <c r="G2435" i="13"/>
  <c r="H2434" i="13"/>
  <c r="G2434" i="13"/>
  <c r="H2433" i="13"/>
  <c r="G2433" i="13"/>
  <c r="H2432" i="13"/>
  <c r="G2432" i="13"/>
  <c r="H2431" i="13"/>
  <c r="G2431" i="13"/>
  <c r="H2430" i="13"/>
  <c r="G2430" i="13"/>
  <c r="H2429" i="13"/>
  <c r="G2429" i="13"/>
  <c r="H2428" i="13"/>
  <c r="G2428" i="13"/>
  <c r="H2427" i="13"/>
  <c r="G2427" i="13"/>
  <c r="H2426" i="13"/>
  <c r="G2426" i="13"/>
  <c r="H2425" i="13"/>
  <c r="G2425" i="13"/>
  <c r="H2424" i="13"/>
  <c r="G2424" i="13"/>
  <c r="H2423" i="13"/>
  <c r="G2423" i="13"/>
  <c r="H2422" i="13"/>
  <c r="G2422" i="13"/>
  <c r="H2421" i="13"/>
  <c r="G2421" i="13"/>
  <c r="H2420" i="13"/>
  <c r="G2420" i="13"/>
  <c r="H2419" i="13"/>
  <c r="G2419" i="13"/>
  <c r="H2418" i="13"/>
  <c r="G2418" i="13"/>
  <c r="H2417" i="13"/>
  <c r="G2417" i="13"/>
  <c r="H2416" i="13"/>
  <c r="G2416" i="13"/>
  <c r="H2415" i="13"/>
  <c r="G2415" i="13"/>
  <c r="H2414" i="13"/>
  <c r="G2414" i="13"/>
  <c r="H2413" i="13"/>
  <c r="G2413" i="13"/>
  <c r="H2412" i="13"/>
  <c r="G2412" i="13"/>
  <c r="H2411" i="13"/>
  <c r="G2411" i="13"/>
  <c r="H2410" i="13"/>
  <c r="G2410" i="13"/>
  <c r="H2409" i="13"/>
  <c r="G2409" i="13"/>
  <c r="H2408" i="13"/>
  <c r="G2408" i="13"/>
  <c r="H2407" i="13"/>
  <c r="G2407" i="13"/>
  <c r="H2406" i="13"/>
  <c r="G2406" i="13"/>
  <c r="H2405" i="13"/>
  <c r="G2405" i="13"/>
  <c r="H2404" i="13"/>
  <c r="G2404" i="13"/>
  <c r="H2403" i="13"/>
  <c r="G2403" i="13"/>
  <c r="H2402" i="13"/>
  <c r="G2402" i="13"/>
  <c r="H2401" i="13"/>
  <c r="G2401" i="13"/>
  <c r="H2400" i="13"/>
  <c r="G2400" i="13"/>
  <c r="H2399" i="13"/>
  <c r="G2399" i="13"/>
  <c r="H2398" i="13"/>
  <c r="G2398" i="13"/>
  <c r="H2397" i="13"/>
  <c r="G2397" i="13"/>
  <c r="H2396" i="13"/>
  <c r="G2396" i="13"/>
  <c r="H2395" i="13"/>
  <c r="G2395" i="13"/>
  <c r="H2394" i="13"/>
  <c r="G2394" i="13"/>
  <c r="H2393" i="13"/>
  <c r="G2393" i="13"/>
  <c r="H2392" i="13"/>
  <c r="G2392" i="13"/>
  <c r="H2391" i="13"/>
  <c r="G2391" i="13"/>
  <c r="H2390" i="13"/>
  <c r="G2390" i="13"/>
  <c r="H2389" i="13"/>
  <c r="G2389" i="13"/>
  <c r="H2388" i="13"/>
  <c r="G2388" i="13"/>
  <c r="H2387" i="13"/>
  <c r="G2387" i="13"/>
  <c r="H2386" i="13"/>
  <c r="G2386" i="13"/>
  <c r="H2385" i="13"/>
  <c r="G2385" i="13"/>
  <c r="H2384" i="13"/>
  <c r="G2384" i="13"/>
  <c r="H2383" i="13"/>
  <c r="G2383" i="13"/>
  <c r="H2382" i="13"/>
  <c r="G2382" i="13"/>
  <c r="H2381" i="13"/>
  <c r="G2381" i="13"/>
  <c r="H2380" i="13"/>
  <c r="G2380" i="13"/>
  <c r="H2379" i="13"/>
  <c r="G2379" i="13"/>
  <c r="H2378" i="13"/>
  <c r="G2378" i="13"/>
  <c r="H2377" i="13"/>
  <c r="G2377" i="13"/>
  <c r="H2376" i="13"/>
  <c r="G2376" i="13"/>
  <c r="H2375" i="13"/>
  <c r="G2375" i="13"/>
  <c r="H2374" i="13"/>
  <c r="G2374" i="13"/>
  <c r="H2373" i="13"/>
  <c r="G2373" i="13"/>
  <c r="H2372" i="13"/>
  <c r="G2372" i="13"/>
  <c r="H2371" i="13"/>
  <c r="G2371" i="13"/>
  <c r="H2370" i="13"/>
  <c r="G2370" i="13"/>
  <c r="H2369" i="13"/>
  <c r="G2369" i="13"/>
  <c r="H2368" i="13"/>
  <c r="G2368" i="13"/>
  <c r="H2367" i="13"/>
  <c r="G2367" i="13"/>
  <c r="H2366" i="13"/>
  <c r="G2366" i="13"/>
  <c r="H2365" i="13"/>
  <c r="G2365" i="13"/>
  <c r="H2364" i="13"/>
  <c r="G2364" i="13"/>
  <c r="H2363" i="13"/>
  <c r="G2363" i="13"/>
  <c r="H2362" i="13"/>
  <c r="G2362" i="13"/>
  <c r="H2361" i="13"/>
  <c r="G2361" i="13"/>
  <c r="H2360" i="13"/>
  <c r="G2360" i="13"/>
  <c r="H2359" i="13"/>
  <c r="G2359" i="13"/>
  <c r="H2358" i="13"/>
  <c r="G2358" i="13"/>
  <c r="H2357" i="13"/>
  <c r="G2357" i="13"/>
  <c r="H2356" i="13"/>
  <c r="G2356" i="13"/>
  <c r="H2355" i="13"/>
  <c r="G2355" i="13"/>
  <c r="H2354" i="13"/>
  <c r="G2354" i="13"/>
  <c r="H2353" i="13"/>
  <c r="G2353" i="13"/>
  <c r="H2352" i="13"/>
  <c r="G2352" i="13"/>
  <c r="H2351" i="13"/>
  <c r="G2351" i="13"/>
  <c r="H2350" i="13"/>
  <c r="G2350" i="13"/>
  <c r="H2349" i="13"/>
  <c r="G2349" i="13"/>
  <c r="H2348" i="13"/>
  <c r="G2348" i="13"/>
  <c r="H2347" i="13"/>
  <c r="G2347" i="13"/>
  <c r="H2346" i="13"/>
  <c r="G2346" i="13"/>
  <c r="H2345" i="13"/>
  <c r="G2345" i="13"/>
  <c r="H2344" i="13"/>
  <c r="G2344" i="13"/>
  <c r="H2343" i="13"/>
  <c r="G2343" i="13"/>
  <c r="H2342" i="13"/>
  <c r="G2342" i="13"/>
  <c r="H2341" i="13"/>
  <c r="G2341" i="13"/>
  <c r="H2340" i="13"/>
  <c r="G2340" i="13"/>
  <c r="H2339" i="13"/>
  <c r="G2339" i="13"/>
  <c r="H2338" i="13"/>
  <c r="G2338" i="13"/>
  <c r="H2337" i="13"/>
  <c r="G2337" i="13"/>
  <c r="H2336" i="13"/>
  <c r="G2336" i="13"/>
  <c r="H2335" i="13"/>
  <c r="G2335" i="13"/>
  <c r="H2334" i="13"/>
  <c r="G2334" i="13"/>
  <c r="H2333" i="13"/>
  <c r="G2333" i="13"/>
  <c r="H2332" i="13"/>
  <c r="G2332" i="13"/>
  <c r="H2331" i="13"/>
  <c r="G2331" i="13"/>
  <c r="H2330" i="13"/>
  <c r="G2330" i="13"/>
  <c r="H2329" i="13"/>
  <c r="G2329" i="13"/>
  <c r="H2328" i="13"/>
  <c r="G2328" i="13"/>
  <c r="H2327" i="13"/>
  <c r="G2327" i="13"/>
  <c r="H2326" i="13"/>
  <c r="G2326" i="13"/>
  <c r="H2325" i="13"/>
  <c r="G2325" i="13"/>
  <c r="H2324" i="13"/>
  <c r="G2324" i="13"/>
  <c r="H2323" i="13"/>
  <c r="G2323" i="13"/>
  <c r="H2322" i="13"/>
  <c r="G2322" i="13"/>
  <c r="H2321" i="13"/>
  <c r="G2321" i="13"/>
  <c r="H2320" i="13"/>
  <c r="G2320" i="13"/>
  <c r="H2319" i="13"/>
  <c r="G2319" i="13"/>
  <c r="H2318" i="13"/>
  <c r="G2318" i="13"/>
  <c r="H2317" i="13"/>
  <c r="G2317" i="13"/>
  <c r="H2316" i="13"/>
  <c r="G2316" i="13"/>
  <c r="H2315" i="13"/>
  <c r="G2315" i="13"/>
  <c r="H2314" i="13"/>
  <c r="G2314" i="13"/>
  <c r="H2313" i="13"/>
  <c r="G2313" i="13"/>
  <c r="H2312" i="13"/>
  <c r="G2312" i="13"/>
  <c r="H2311" i="13"/>
  <c r="G2311" i="13"/>
  <c r="H2310" i="13"/>
  <c r="G2310" i="13"/>
  <c r="H2309" i="13"/>
  <c r="G2309" i="13"/>
  <c r="H2308" i="13"/>
  <c r="G2308" i="13"/>
  <c r="H2307" i="13"/>
  <c r="G2307" i="13"/>
  <c r="H2306" i="13"/>
  <c r="G2306" i="13"/>
  <c r="H2305" i="13"/>
  <c r="G2305" i="13"/>
  <c r="H2304" i="13"/>
  <c r="G2304" i="13"/>
  <c r="H2303" i="13"/>
  <c r="G2303" i="13"/>
  <c r="H2302" i="13"/>
  <c r="G2302" i="13"/>
  <c r="H2301" i="13"/>
  <c r="G2301" i="13"/>
  <c r="H2300" i="13"/>
  <c r="G2300" i="13"/>
  <c r="H2299" i="13"/>
  <c r="G2299" i="13"/>
  <c r="H2298" i="13"/>
  <c r="G2298" i="13"/>
  <c r="H2297" i="13"/>
  <c r="G2297" i="13"/>
  <c r="H2296" i="13"/>
  <c r="G2296" i="13"/>
  <c r="H2295" i="13"/>
  <c r="G2295" i="13"/>
  <c r="H2294" i="13"/>
  <c r="G2294" i="13"/>
  <c r="H2293" i="13"/>
  <c r="G2293" i="13"/>
  <c r="H2292" i="13"/>
  <c r="G2292" i="13"/>
  <c r="H2291" i="13"/>
  <c r="G2291" i="13"/>
  <c r="H2290" i="13"/>
  <c r="G2290" i="13"/>
  <c r="H2289" i="13"/>
  <c r="G2289" i="13"/>
  <c r="H2288" i="13"/>
  <c r="G2288" i="13"/>
  <c r="H2287" i="13"/>
  <c r="G2287" i="13"/>
  <c r="H2286" i="13"/>
  <c r="G2286" i="13"/>
  <c r="H2285" i="13"/>
  <c r="G2285" i="13"/>
  <c r="H2284" i="13"/>
  <c r="G2284" i="13"/>
  <c r="H2283" i="13"/>
  <c r="G2283" i="13"/>
  <c r="H2282" i="13"/>
  <c r="G2282" i="13"/>
  <c r="H2281" i="13"/>
  <c r="G2281" i="13"/>
  <c r="H2280" i="13"/>
  <c r="G2280" i="13"/>
  <c r="H2279" i="13"/>
  <c r="G2279" i="13"/>
  <c r="H2278" i="13"/>
  <c r="G2278" i="13"/>
  <c r="H2277" i="13"/>
  <c r="G2277" i="13"/>
  <c r="H2276" i="13"/>
  <c r="G2276" i="13"/>
  <c r="H2275" i="13"/>
  <c r="G2275" i="13"/>
  <c r="H2274" i="13"/>
  <c r="G2274" i="13"/>
  <c r="H2273" i="13"/>
  <c r="G2273" i="13"/>
  <c r="H2272" i="13"/>
  <c r="G2272" i="13"/>
  <c r="H2271" i="13"/>
  <c r="G2271" i="13"/>
  <c r="H2270" i="13"/>
  <c r="G2270" i="13"/>
  <c r="H2269" i="13"/>
  <c r="G2269" i="13"/>
  <c r="H2268" i="13"/>
  <c r="G2268" i="13"/>
  <c r="H2267" i="13"/>
  <c r="G2267" i="13"/>
  <c r="H2266" i="13"/>
  <c r="G2266" i="13"/>
  <c r="H2265" i="13"/>
  <c r="G2265" i="13"/>
  <c r="H2264" i="13"/>
  <c r="G2264" i="13"/>
  <c r="H2263" i="13"/>
  <c r="G2263" i="13"/>
  <c r="H2262" i="13"/>
  <c r="G2262" i="13"/>
  <c r="H2261" i="13"/>
  <c r="G2261" i="13"/>
  <c r="H2260" i="13"/>
  <c r="G2260" i="13"/>
  <c r="H2259" i="13"/>
  <c r="G2259" i="13"/>
  <c r="H2258" i="13"/>
  <c r="G2258" i="13"/>
  <c r="H2257" i="13"/>
  <c r="G2257" i="13"/>
  <c r="H2256" i="13"/>
  <c r="G2256" i="13"/>
  <c r="H2255" i="13"/>
  <c r="G2255" i="13"/>
  <c r="H2254" i="13"/>
  <c r="G2254" i="13"/>
  <c r="H2253" i="13"/>
  <c r="G2253" i="13"/>
  <c r="H2252" i="13"/>
  <c r="G2252" i="13"/>
  <c r="H2251" i="13"/>
  <c r="G2251" i="13"/>
  <c r="H2250" i="13"/>
  <c r="G2250" i="13"/>
  <c r="H2249" i="13"/>
  <c r="G2249" i="13"/>
  <c r="H2248" i="13"/>
  <c r="G2248" i="13"/>
  <c r="H2247" i="13"/>
  <c r="G2247" i="13"/>
  <c r="H2246" i="13"/>
  <c r="G2246" i="13"/>
  <c r="H2245" i="13"/>
  <c r="G2245" i="13"/>
  <c r="H2244" i="13"/>
  <c r="G2244" i="13"/>
  <c r="H2243" i="13"/>
  <c r="G2243" i="13"/>
  <c r="H2242" i="13"/>
  <c r="G2242" i="13"/>
  <c r="H2241" i="13"/>
  <c r="G2241" i="13"/>
  <c r="H2240" i="13"/>
  <c r="G2240" i="13"/>
  <c r="H2239" i="13"/>
  <c r="G2239" i="13"/>
  <c r="H2238" i="13"/>
  <c r="G2238" i="13"/>
  <c r="H2237" i="13"/>
  <c r="G2237" i="13"/>
  <c r="H2236" i="13"/>
  <c r="G2236" i="13"/>
  <c r="H2235" i="13"/>
  <c r="G2235" i="13"/>
  <c r="H2234" i="13"/>
  <c r="G2234" i="13"/>
  <c r="H2233" i="13"/>
  <c r="G2233" i="13"/>
  <c r="H2232" i="13"/>
  <c r="G2232" i="13"/>
  <c r="H2231" i="13"/>
  <c r="G2231" i="13"/>
  <c r="H2230" i="13"/>
  <c r="G2230" i="13"/>
  <c r="H2229" i="13"/>
  <c r="G2229" i="13"/>
  <c r="H2228" i="13"/>
  <c r="G2228" i="13"/>
  <c r="H2227" i="13"/>
  <c r="G2227" i="13"/>
  <c r="H2226" i="13"/>
  <c r="G2226" i="13"/>
  <c r="H2225" i="13"/>
  <c r="G2225" i="13"/>
  <c r="H2224" i="13"/>
  <c r="G2224" i="13"/>
  <c r="H2223" i="13"/>
  <c r="G2223" i="13"/>
  <c r="H2222" i="13"/>
  <c r="G2222" i="13"/>
  <c r="H2221" i="13"/>
  <c r="G2221" i="13"/>
  <c r="H2220" i="13"/>
  <c r="G2220" i="13"/>
  <c r="H2219" i="13"/>
  <c r="G2219" i="13"/>
  <c r="H2218" i="13"/>
  <c r="G2218" i="13"/>
  <c r="H2217" i="13"/>
  <c r="G2217" i="13"/>
  <c r="H2216" i="13"/>
  <c r="G2216" i="13"/>
  <c r="H2215" i="13"/>
  <c r="G2215" i="13"/>
  <c r="H2214" i="13"/>
  <c r="G2214" i="13"/>
  <c r="H2213" i="13"/>
  <c r="G2213" i="13"/>
  <c r="H2212" i="13"/>
  <c r="G2212" i="13"/>
  <c r="H2211" i="13"/>
  <c r="G2211" i="13"/>
  <c r="H2210" i="13"/>
  <c r="G2210" i="13"/>
  <c r="H2209" i="13"/>
  <c r="G2209" i="13"/>
  <c r="H2208" i="13"/>
  <c r="G2208" i="13"/>
  <c r="H2207" i="13"/>
  <c r="G2207" i="13"/>
  <c r="H2206" i="13"/>
  <c r="G2206" i="13"/>
  <c r="H2205" i="13"/>
  <c r="G2205" i="13"/>
  <c r="H2204" i="13"/>
  <c r="G2204" i="13"/>
  <c r="H2203" i="13"/>
  <c r="G2203" i="13"/>
  <c r="H2202" i="13"/>
  <c r="G2202" i="13"/>
  <c r="H2201" i="13"/>
  <c r="G2201" i="13"/>
  <c r="H2200" i="13"/>
  <c r="G2200" i="13"/>
  <c r="H2199" i="13"/>
  <c r="G2199" i="13"/>
  <c r="H2198" i="13"/>
  <c r="G2198" i="13"/>
  <c r="H2197" i="13"/>
  <c r="G2197" i="13"/>
  <c r="H2196" i="13"/>
  <c r="G2196" i="13"/>
  <c r="H2195" i="13"/>
  <c r="G2195" i="13"/>
  <c r="H2194" i="13"/>
  <c r="G2194" i="13"/>
  <c r="H2193" i="13"/>
  <c r="G2193" i="13"/>
  <c r="H2192" i="13"/>
  <c r="G2192" i="13"/>
  <c r="H2191" i="13"/>
  <c r="G2191" i="13"/>
  <c r="H2190" i="13"/>
  <c r="G2190" i="13"/>
  <c r="H2189" i="13"/>
  <c r="G2189" i="13"/>
  <c r="H2188" i="13"/>
  <c r="G2188" i="13"/>
  <c r="H2187" i="13"/>
  <c r="G2187" i="13"/>
  <c r="H2186" i="13"/>
  <c r="G2186" i="13"/>
  <c r="H2185" i="13"/>
  <c r="G2185" i="13"/>
  <c r="H2184" i="13"/>
  <c r="G2184" i="13"/>
  <c r="H2183" i="13"/>
  <c r="G2183" i="13"/>
  <c r="H2182" i="13"/>
  <c r="G2182" i="13"/>
  <c r="H2181" i="13"/>
  <c r="G2181" i="13"/>
  <c r="H2180" i="13"/>
  <c r="G2180" i="13"/>
  <c r="H2179" i="13"/>
  <c r="G2179" i="13"/>
  <c r="H2178" i="13"/>
  <c r="G2178" i="13"/>
  <c r="H2177" i="13"/>
  <c r="G2177" i="13"/>
  <c r="H2176" i="13"/>
  <c r="G2176" i="13"/>
  <c r="H2175" i="13"/>
  <c r="G2175" i="13"/>
  <c r="H2174" i="13"/>
  <c r="G2174" i="13"/>
  <c r="H2173" i="13"/>
  <c r="G2173" i="13"/>
  <c r="H2172" i="13"/>
  <c r="G2172" i="13"/>
  <c r="H2171" i="13"/>
  <c r="G2171" i="13"/>
  <c r="H2170" i="13"/>
  <c r="G2170" i="13"/>
  <c r="H2169" i="13"/>
  <c r="G2169" i="13"/>
  <c r="H2168" i="13"/>
  <c r="G2168" i="13"/>
  <c r="H2167" i="13"/>
  <c r="G2167" i="13"/>
  <c r="H2166" i="13"/>
  <c r="G2166" i="13"/>
  <c r="H2165" i="13"/>
  <c r="G2165" i="13"/>
  <c r="H2164" i="13"/>
  <c r="G2164" i="13"/>
  <c r="H2163" i="13"/>
  <c r="G2163" i="13"/>
  <c r="H2162" i="13"/>
  <c r="G2162" i="13"/>
  <c r="H2161" i="13"/>
  <c r="G2161" i="13"/>
  <c r="H2160" i="13"/>
  <c r="G2160" i="13"/>
  <c r="H2159" i="13"/>
  <c r="G2159" i="13"/>
  <c r="H2158" i="13"/>
  <c r="G2158" i="13"/>
  <c r="H2157" i="13"/>
  <c r="G2157" i="13"/>
  <c r="H2156" i="13"/>
  <c r="G2156" i="13"/>
  <c r="H2155" i="13"/>
  <c r="G2155" i="13"/>
  <c r="H2154" i="13"/>
  <c r="G2154" i="13"/>
  <c r="H2153" i="13"/>
  <c r="G2153" i="13"/>
  <c r="H2152" i="13"/>
  <c r="G2152" i="13"/>
  <c r="H2151" i="13"/>
  <c r="G2151" i="13"/>
  <c r="H2150" i="13"/>
  <c r="G2150" i="13"/>
  <c r="H2149" i="13"/>
  <c r="G2149" i="13"/>
  <c r="H2148" i="13"/>
  <c r="G2148" i="13"/>
  <c r="H2147" i="13"/>
  <c r="G2147" i="13"/>
  <c r="H2146" i="13"/>
  <c r="G2146" i="13"/>
  <c r="H2145" i="13"/>
  <c r="G2145" i="13"/>
  <c r="H2144" i="13"/>
  <c r="G2144" i="13"/>
  <c r="H2143" i="13"/>
  <c r="G2143" i="13"/>
  <c r="H2142" i="13"/>
  <c r="G2142" i="13"/>
  <c r="H2141" i="13"/>
  <c r="G2141" i="13"/>
  <c r="H2140" i="13"/>
  <c r="G2140" i="13"/>
  <c r="H2139" i="13"/>
  <c r="G2139" i="13"/>
  <c r="H2138" i="13"/>
  <c r="G2138" i="13"/>
  <c r="H2137" i="13"/>
  <c r="G2137" i="13"/>
  <c r="H2136" i="13"/>
  <c r="G2136" i="13"/>
  <c r="H2135" i="13"/>
  <c r="G2135" i="13"/>
  <c r="H2134" i="13"/>
  <c r="G2134" i="13"/>
  <c r="H2133" i="13"/>
  <c r="G2133" i="13"/>
  <c r="H2132" i="13"/>
  <c r="G2132" i="13"/>
  <c r="H2131" i="13"/>
  <c r="G2131" i="13"/>
  <c r="H2130" i="13"/>
  <c r="G2130" i="13"/>
  <c r="H2129" i="13"/>
  <c r="G2129" i="13"/>
  <c r="H2128" i="13"/>
  <c r="G2128" i="13"/>
  <c r="H2127" i="13"/>
  <c r="G2127" i="13"/>
  <c r="H2126" i="13"/>
  <c r="G2126" i="13"/>
  <c r="H2125" i="13"/>
  <c r="G2125" i="13"/>
  <c r="H2124" i="13"/>
  <c r="G2124" i="13"/>
  <c r="H2123" i="13"/>
  <c r="G2123" i="13"/>
  <c r="H2122" i="13"/>
  <c r="G2122" i="13"/>
  <c r="H2121" i="13"/>
  <c r="G2121" i="13"/>
  <c r="H2120" i="13"/>
  <c r="G2120" i="13"/>
  <c r="H2119" i="13"/>
  <c r="G2119" i="13"/>
  <c r="H2118" i="13"/>
  <c r="G2118" i="13"/>
  <c r="H2117" i="13"/>
  <c r="G2117" i="13"/>
  <c r="H2116" i="13"/>
  <c r="G2116" i="13"/>
  <c r="H2115" i="13"/>
  <c r="G2115" i="13"/>
  <c r="H2114" i="13"/>
  <c r="G2114" i="13"/>
  <c r="H2113" i="13"/>
  <c r="G2113" i="13"/>
  <c r="H2112" i="13"/>
  <c r="G2112" i="13"/>
  <c r="H2111" i="13"/>
  <c r="G2111" i="13"/>
  <c r="H2110" i="13"/>
  <c r="G2110" i="13"/>
  <c r="H2109" i="13"/>
  <c r="G2109" i="13"/>
  <c r="H2108" i="13"/>
  <c r="G2108" i="13"/>
  <c r="H2107" i="13"/>
  <c r="G2107" i="13"/>
  <c r="H2106" i="13"/>
  <c r="G2106" i="13"/>
  <c r="H2105" i="13"/>
  <c r="G2105" i="13"/>
  <c r="H2104" i="13"/>
  <c r="G2104" i="13"/>
  <c r="H2103" i="13"/>
  <c r="G2103" i="13"/>
  <c r="H2102" i="13"/>
  <c r="G2102" i="13"/>
  <c r="H2101" i="13"/>
  <c r="G2101" i="13"/>
  <c r="H2100" i="13"/>
  <c r="G2100" i="13"/>
  <c r="H2099" i="13"/>
  <c r="G2099" i="13"/>
  <c r="H2098" i="13"/>
  <c r="G2098" i="13"/>
  <c r="H2097" i="13"/>
  <c r="G2097" i="13"/>
  <c r="H2096" i="13"/>
  <c r="G2096" i="13"/>
  <c r="H2095" i="13"/>
  <c r="G2095" i="13"/>
  <c r="H2094" i="13"/>
  <c r="G2094" i="13"/>
  <c r="H2093" i="13"/>
  <c r="G2093" i="13"/>
  <c r="H2092" i="13"/>
  <c r="G2092" i="13"/>
  <c r="H2091" i="13"/>
  <c r="G2091" i="13"/>
  <c r="H2090" i="13"/>
  <c r="G2090" i="13"/>
  <c r="H2089" i="13"/>
  <c r="G2089" i="13"/>
  <c r="H2088" i="13"/>
  <c r="G2088" i="13"/>
  <c r="H2087" i="13"/>
  <c r="G2087" i="13"/>
  <c r="H2086" i="13"/>
  <c r="G2086" i="13"/>
  <c r="H2085" i="13"/>
  <c r="G2085" i="13"/>
  <c r="H2084" i="13"/>
  <c r="G2084" i="13"/>
  <c r="H2083" i="13"/>
  <c r="G2083" i="13"/>
  <c r="H2082" i="13"/>
  <c r="G2082" i="13"/>
  <c r="H2081" i="13"/>
  <c r="G2081" i="13"/>
  <c r="H2080" i="13"/>
  <c r="G2080" i="13"/>
  <c r="H2079" i="13"/>
  <c r="G2079" i="13"/>
  <c r="H2078" i="13"/>
  <c r="G2078" i="13"/>
  <c r="H2077" i="13"/>
  <c r="G2077" i="13"/>
  <c r="H2076" i="13"/>
  <c r="G2076" i="13"/>
  <c r="H2075" i="13"/>
  <c r="G2075" i="13"/>
  <c r="H2074" i="13"/>
  <c r="G2074" i="13"/>
  <c r="H2073" i="13"/>
  <c r="G2073" i="13"/>
  <c r="H2072" i="13"/>
  <c r="G2072" i="13"/>
  <c r="H2071" i="13"/>
  <c r="G2071" i="13"/>
  <c r="H2070" i="13"/>
  <c r="G2070" i="13"/>
  <c r="H2069" i="13"/>
  <c r="G2069" i="13"/>
  <c r="H2068" i="13"/>
  <c r="G2068" i="13"/>
  <c r="H2067" i="13"/>
  <c r="G2067" i="13"/>
  <c r="H2066" i="13"/>
  <c r="G2066" i="13"/>
  <c r="H2065" i="13"/>
  <c r="G2065" i="13"/>
  <c r="H2064" i="13"/>
  <c r="G2064" i="13"/>
  <c r="H2063" i="13"/>
  <c r="G2063" i="13"/>
  <c r="H2062" i="13"/>
  <c r="G2062" i="13"/>
  <c r="H2061" i="13"/>
  <c r="G2061" i="13"/>
  <c r="H2060" i="13"/>
  <c r="G2060" i="13"/>
  <c r="H2059" i="13"/>
  <c r="G2059" i="13"/>
  <c r="H2058" i="13"/>
  <c r="G2058" i="13"/>
  <c r="H2057" i="13"/>
  <c r="G2057" i="13"/>
  <c r="H2056" i="13"/>
  <c r="G2056" i="13"/>
  <c r="H2055" i="13"/>
  <c r="G2055" i="13"/>
  <c r="H2054" i="13"/>
  <c r="G2054" i="13"/>
  <c r="H2053" i="13"/>
  <c r="G2053" i="13"/>
  <c r="H2052" i="13"/>
  <c r="G2052" i="13"/>
  <c r="H2051" i="13"/>
  <c r="G2051" i="13"/>
  <c r="H2050" i="13"/>
  <c r="G2050" i="13"/>
  <c r="H2049" i="13"/>
  <c r="G2049" i="13"/>
  <c r="H2048" i="13"/>
  <c r="G2048" i="13"/>
  <c r="H2047" i="13"/>
  <c r="G2047" i="13"/>
  <c r="H2046" i="13"/>
  <c r="G2046" i="13"/>
  <c r="H2045" i="13"/>
  <c r="G2045" i="13"/>
  <c r="H2044" i="13"/>
  <c r="G2044" i="13"/>
  <c r="H2043" i="13"/>
  <c r="G2043" i="13"/>
  <c r="H2042" i="13"/>
  <c r="G2042" i="13"/>
  <c r="H2041" i="13"/>
  <c r="G2041" i="13"/>
  <c r="H2040" i="13"/>
  <c r="G2040" i="13"/>
  <c r="H2039" i="13"/>
  <c r="G2039" i="13"/>
  <c r="H2038" i="13"/>
  <c r="G2038" i="13"/>
  <c r="H2037" i="13"/>
  <c r="G2037" i="13"/>
  <c r="H2036" i="13"/>
  <c r="G2036" i="13"/>
  <c r="H2035" i="13"/>
  <c r="G2035" i="13"/>
  <c r="H2034" i="13"/>
  <c r="G2034" i="13"/>
  <c r="H2033" i="13"/>
  <c r="G2033" i="13"/>
  <c r="H2032" i="13"/>
  <c r="G2032" i="13"/>
  <c r="H2031" i="13"/>
  <c r="G2031" i="13"/>
  <c r="H2030" i="13"/>
  <c r="G2030" i="13"/>
  <c r="H2029" i="13"/>
  <c r="G2029" i="13"/>
  <c r="H2028" i="13"/>
  <c r="G2028" i="13"/>
  <c r="H2027" i="13"/>
  <c r="G2027" i="13"/>
  <c r="H2026" i="13"/>
  <c r="G2026" i="13"/>
  <c r="H2025" i="13"/>
  <c r="G2025" i="13"/>
  <c r="H2024" i="13"/>
  <c r="G2024" i="13"/>
  <c r="H2023" i="13"/>
  <c r="G2023" i="13"/>
  <c r="H2022" i="13"/>
  <c r="G2022" i="13"/>
  <c r="H2021" i="13"/>
  <c r="G2021" i="13"/>
  <c r="H2020" i="13"/>
  <c r="G2020" i="13"/>
  <c r="H2019" i="13"/>
  <c r="G2019" i="13"/>
  <c r="H2018" i="13"/>
  <c r="G2018" i="13"/>
  <c r="H2017" i="13"/>
  <c r="G2017" i="13"/>
  <c r="H2016" i="13"/>
  <c r="G2016" i="13"/>
  <c r="H2015" i="13"/>
  <c r="G2015" i="13"/>
  <c r="H2014" i="13"/>
  <c r="G2014" i="13"/>
  <c r="H2013" i="13"/>
  <c r="G2013" i="13"/>
  <c r="H2012" i="13"/>
  <c r="G2012" i="13"/>
  <c r="H2011" i="13"/>
  <c r="G2011" i="13"/>
  <c r="H2010" i="13"/>
  <c r="G2010" i="13"/>
  <c r="H2009" i="13"/>
  <c r="G2009" i="13"/>
  <c r="H2008" i="13"/>
  <c r="G2008" i="13"/>
  <c r="H2007" i="13"/>
  <c r="G2007" i="13"/>
  <c r="H2006" i="13"/>
  <c r="G2006" i="13"/>
  <c r="H2005" i="13"/>
  <c r="G2005" i="13"/>
  <c r="H2004" i="13"/>
  <c r="G2004" i="13"/>
  <c r="H2003" i="13"/>
  <c r="G2003" i="13"/>
  <c r="H2002" i="13"/>
  <c r="G2002" i="13"/>
  <c r="H2001" i="13"/>
  <c r="G2001" i="13"/>
  <c r="H2000" i="13"/>
  <c r="G2000" i="13"/>
  <c r="H1999" i="13"/>
  <c r="G1999" i="13"/>
  <c r="H1998" i="13"/>
  <c r="G1998" i="13"/>
  <c r="H1997" i="13"/>
  <c r="G1997" i="13"/>
  <c r="H1996" i="13"/>
  <c r="G1996" i="13"/>
  <c r="H1995" i="13"/>
  <c r="G1995" i="13"/>
  <c r="H1994" i="13"/>
  <c r="G1994" i="13"/>
  <c r="H1993" i="13"/>
  <c r="G1993" i="13"/>
  <c r="H1992" i="13"/>
  <c r="G1992" i="13"/>
  <c r="H1991" i="13"/>
  <c r="G1991" i="13"/>
  <c r="H1990" i="13"/>
  <c r="G1990" i="13"/>
  <c r="H1989" i="13"/>
  <c r="G1989" i="13"/>
  <c r="H1988" i="13"/>
  <c r="G1988" i="13"/>
  <c r="H1987" i="13"/>
  <c r="G1987" i="13"/>
  <c r="H1986" i="13"/>
  <c r="G1986" i="13"/>
  <c r="H1985" i="13"/>
  <c r="G1985" i="13"/>
  <c r="H1984" i="13"/>
  <c r="G1984" i="13"/>
  <c r="H1983" i="13"/>
  <c r="G1983" i="13"/>
  <c r="H1982" i="13"/>
  <c r="G1982" i="13"/>
  <c r="H1981" i="13"/>
  <c r="G1981" i="13"/>
  <c r="H1980" i="13"/>
  <c r="G1980" i="13"/>
  <c r="H1979" i="13"/>
  <c r="G1979" i="13"/>
  <c r="H1978" i="13"/>
  <c r="G1978" i="13"/>
  <c r="H1977" i="13"/>
  <c r="G1977" i="13"/>
  <c r="H1976" i="13"/>
  <c r="G1976" i="13"/>
  <c r="H1975" i="13"/>
  <c r="G1975" i="13"/>
  <c r="H1974" i="13"/>
  <c r="G1974" i="13"/>
  <c r="H1973" i="13"/>
  <c r="G1973" i="13"/>
  <c r="H1972" i="13"/>
  <c r="G1972" i="13"/>
  <c r="H1971" i="13"/>
  <c r="G1971" i="13"/>
  <c r="H1970" i="13"/>
  <c r="G1970" i="13"/>
  <c r="H1969" i="13"/>
  <c r="G1969" i="13"/>
  <c r="H1968" i="13"/>
  <c r="G1968" i="13"/>
  <c r="H1967" i="13"/>
  <c r="G1967" i="13"/>
  <c r="H1966" i="13"/>
  <c r="G1966" i="13"/>
  <c r="H1965" i="13"/>
  <c r="G1965" i="13"/>
  <c r="H1964" i="13"/>
  <c r="G1964" i="13"/>
  <c r="H1963" i="13"/>
  <c r="G1963" i="13"/>
  <c r="H1962" i="13"/>
  <c r="G1962" i="13"/>
  <c r="H1961" i="13"/>
  <c r="G1961" i="13"/>
  <c r="H1960" i="13"/>
  <c r="G1960" i="13"/>
  <c r="H1959" i="13"/>
  <c r="G1959" i="13"/>
  <c r="H1958" i="13"/>
  <c r="G1958" i="13"/>
  <c r="H1957" i="13"/>
  <c r="G1957" i="13"/>
  <c r="H1956" i="13"/>
  <c r="G1956" i="13"/>
  <c r="H1955" i="13"/>
  <c r="G1955" i="13"/>
  <c r="H1954" i="13"/>
  <c r="G1954" i="13"/>
  <c r="H1953" i="13"/>
  <c r="G1953" i="13"/>
  <c r="H1952" i="13"/>
  <c r="G1952" i="13"/>
  <c r="H1951" i="13"/>
  <c r="G1951" i="13"/>
  <c r="H1950" i="13"/>
  <c r="G1950" i="13"/>
  <c r="H1949" i="13"/>
  <c r="G1949" i="13"/>
  <c r="H1948" i="13"/>
  <c r="G1948" i="13"/>
  <c r="H1947" i="13"/>
  <c r="G1947" i="13"/>
  <c r="H1946" i="13"/>
  <c r="G1946" i="13"/>
  <c r="H1945" i="13"/>
  <c r="G1945" i="13"/>
  <c r="H1944" i="13"/>
  <c r="G1944" i="13"/>
  <c r="H1943" i="13"/>
  <c r="G1943" i="13"/>
  <c r="H1942" i="13"/>
  <c r="G1942" i="13"/>
  <c r="H1941" i="13"/>
  <c r="G1941" i="13"/>
  <c r="H1940" i="13"/>
  <c r="G1940" i="13"/>
  <c r="H1939" i="13"/>
  <c r="G1939" i="13"/>
  <c r="H1938" i="13"/>
  <c r="G1938" i="13"/>
  <c r="H1937" i="13"/>
  <c r="G1937" i="13"/>
  <c r="H1936" i="13"/>
  <c r="G1936" i="13"/>
  <c r="H1935" i="13"/>
  <c r="G1935" i="13"/>
  <c r="H1934" i="13"/>
  <c r="G1934" i="13"/>
  <c r="H1933" i="13"/>
  <c r="G1933" i="13"/>
  <c r="H1932" i="13"/>
  <c r="G1932" i="13"/>
  <c r="H1931" i="13"/>
  <c r="G1931" i="13"/>
  <c r="H1930" i="13"/>
  <c r="G1930" i="13"/>
  <c r="H1929" i="13"/>
  <c r="G1929" i="13"/>
  <c r="H1928" i="13"/>
  <c r="G1928" i="13"/>
  <c r="H1927" i="13"/>
  <c r="G1927" i="13"/>
  <c r="H1926" i="13"/>
  <c r="G1926" i="13"/>
  <c r="H1925" i="13"/>
  <c r="G1925" i="13"/>
  <c r="H1924" i="13"/>
  <c r="G1924" i="13"/>
  <c r="H1923" i="13"/>
  <c r="G1923" i="13"/>
  <c r="H1922" i="13"/>
  <c r="G1922" i="13"/>
  <c r="H1921" i="13"/>
  <c r="G1921" i="13"/>
  <c r="H1920" i="13"/>
  <c r="G1920" i="13"/>
  <c r="H1919" i="13"/>
  <c r="G1919" i="13"/>
  <c r="H1918" i="13"/>
  <c r="G1918" i="13"/>
  <c r="H1917" i="13"/>
  <c r="G1917" i="13"/>
  <c r="H1916" i="13"/>
  <c r="G1916" i="13"/>
  <c r="H1915" i="13"/>
  <c r="G1915" i="13"/>
  <c r="H1914" i="13"/>
  <c r="G1914" i="13"/>
  <c r="H1913" i="13"/>
  <c r="G1913" i="13"/>
  <c r="H1912" i="13"/>
  <c r="G1912" i="13"/>
  <c r="H1911" i="13"/>
  <c r="G1911" i="13"/>
  <c r="H1910" i="13"/>
  <c r="G1910" i="13"/>
  <c r="H1909" i="13"/>
  <c r="G1909" i="13"/>
  <c r="H1908" i="13"/>
  <c r="G1908" i="13"/>
  <c r="H1907" i="13"/>
  <c r="G1907" i="13"/>
  <c r="H1906" i="13"/>
  <c r="G1906" i="13"/>
  <c r="H1905" i="13"/>
  <c r="G1905" i="13"/>
  <c r="H1904" i="13"/>
  <c r="G1904" i="13"/>
  <c r="H1903" i="13"/>
  <c r="G1903" i="13"/>
  <c r="H1902" i="13"/>
  <c r="G1902" i="13"/>
  <c r="H1901" i="13"/>
  <c r="G1901" i="13"/>
  <c r="H1900" i="13"/>
  <c r="G1900" i="13"/>
  <c r="H1899" i="13"/>
  <c r="G1899" i="13"/>
  <c r="H1898" i="13"/>
  <c r="G1898" i="13"/>
  <c r="H1897" i="13"/>
  <c r="G1897" i="13"/>
  <c r="H1896" i="13"/>
  <c r="G1896" i="13"/>
  <c r="H1895" i="13"/>
  <c r="G1895" i="13"/>
  <c r="H1894" i="13"/>
  <c r="G1894" i="13"/>
  <c r="H1893" i="13"/>
  <c r="G1893" i="13"/>
  <c r="H1892" i="13"/>
  <c r="G1892" i="13"/>
  <c r="H1891" i="13"/>
  <c r="G1891" i="13"/>
  <c r="H1890" i="13"/>
  <c r="G1890" i="13"/>
  <c r="H1889" i="13"/>
  <c r="G1889" i="13"/>
  <c r="H1888" i="13"/>
  <c r="G1888" i="13"/>
  <c r="H1887" i="13"/>
  <c r="G1887" i="13"/>
  <c r="H1886" i="13"/>
  <c r="G1886" i="13"/>
  <c r="H1885" i="13"/>
  <c r="G1885" i="13"/>
  <c r="H1884" i="13"/>
  <c r="G1884" i="13"/>
  <c r="H1883" i="13"/>
  <c r="G1883" i="13"/>
  <c r="H1882" i="13"/>
  <c r="G1882" i="13"/>
  <c r="H1881" i="13"/>
  <c r="G1881" i="13"/>
  <c r="H1880" i="13"/>
  <c r="G1880" i="13"/>
  <c r="H1879" i="13"/>
  <c r="G1879" i="13"/>
  <c r="H1878" i="13"/>
  <c r="G1878" i="13"/>
  <c r="H1877" i="13"/>
  <c r="G1877" i="13"/>
  <c r="H1876" i="13"/>
  <c r="G1876" i="13"/>
  <c r="H1875" i="13"/>
  <c r="G1875" i="13"/>
  <c r="H1874" i="13"/>
  <c r="G1874" i="13"/>
  <c r="H1873" i="13"/>
  <c r="G1873" i="13"/>
  <c r="H1872" i="13"/>
  <c r="G1872" i="13"/>
  <c r="H1871" i="13"/>
  <c r="G1871" i="13"/>
  <c r="H1870" i="13"/>
  <c r="G1870" i="13"/>
  <c r="H1869" i="13"/>
  <c r="G1869" i="13"/>
  <c r="H1868" i="13"/>
  <c r="G1868" i="13"/>
  <c r="H1867" i="13"/>
  <c r="G1867" i="13"/>
  <c r="H1866" i="13"/>
  <c r="G1866" i="13"/>
  <c r="H1865" i="13"/>
  <c r="G1865" i="13"/>
  <c r="H1864" i="13"/>
  <c r="G1864" i="13"/>
  <c r="H1863" i="13"/>
  <c r="G1863" i="13"/>
  <c r="H1862" i="13"/>
  <c r="G1862" i="13"/>
  <c r="H1861" i="13"/>
  <c r="G1861" i="13"/>
  <c r="H1860" i="13"/>
  <c r="G1860" i="13"/>
  <c r="H1859" i="13"/>
  <c r="G1859" i="13"/>
  <c r="H1858" i="13"/>
  <c r="G1858" i="13"/>
  <c r="H1857" i="13"/>
  <c r="G1857" i="13"/>
  <c r="H1856" i="13"/>
  <c r="G1856" i="13"/>
  <c r="H1855" i="13"/>
  <c r="G1855" i="13"/>
  <c r="H1854" i="13"/>
  <c r="G1854" i="13"/>
  <c r="H1853" i="13"/>
  <c r="G1853" i="13"/>
  <c r="H1852" i="13"/>
  <c r="G1852" i="13"/>
  <c r="H1851" i="13"/>
  <c r="G1851" i="13"/>
  <c r="H1850" i="13"/>
  <c r="G1850" i="13"/>
  <c r="H1849" i="13"/>
  <c r="G1849" i="13"/>
  <c r="H1848" i="13"/>
  <c r="G1848" i="13"/>
  <c r="H1847" i="13"/>
  <c r="G1847" i="13"/>
  <c r="H1846" i="13"/>
  <c r="G1846" i="13"/>
  <c r="H1845" i="13"/>
  <c r="G1845" i="13"/>
  <c r="H1844" i="13"/>
  <c r="G1844" i="13"/>
  <c r="H1843" i="13"/>
  <c r="G1843" i="13"/>
  <c r="H1842" i="13"/>
  <c r="G1842" i="13"/>
  <c r="H1841" i="13"/>
  <c r="G1841" i="13"/>
  <c r="H1840" i="13"/>
  <c r="G1840" i="13"/>
  <c r="H1839" i="13"/>
  <c r="G1839" i="13"/>
  <c r="H1838" i="13"/>
  <c r="G1838" i="13"/>
  <c r="H1837" i="13"/>
  <c r="G1837" i="13"/>
  <c r="H1836" i="13"/>
  <c r="G1836" i="13"/>
  <c r="H1835" i="13"/>
  <c r="G1835" i="13"/>
  <c r="H1834" i="13"/>
  <c r="G1834" i="13"/>
  <c r="H1833" i="13"/>
  <c r="G1833" i="13"/>
  <c r="H1832" i="13"/>
  <c r="G1832" i="13"/>
  <c r="H1831" i="13"/>
  <c r="G1831" i="13"/>
  <c r="H1830" i="13"/>
  <c r="G1830" i="13"/>
  <c r="H1829" i="13"/>
  <c r="G1829" i="13"/>
  <c r="H1828" i="13"/>
  <c r="G1828" i="13"/>
  <c r="H1827" i="13"/>
  <c r="G1827" i="13"/>
  <c r="H1826" i="13"/>
  <c r="G1826" i="13"/>
  <c r="H1825" i="13"/>
  <c r="G1825" i="13"/>
  <c r="H1824" i="13"/>
  <c r="G1824" i="13"/>
  <c r="H1823" i="13"/>
  <c r="G1823" i="13"/>
  <c r="H1822" i="13"/>
  <c r="G1822" i="13"/>
  <c r="H1821" i="13"/>
  <c r="G1821" i="13"/>
  <c r="H1820" i="13"/>
  <c r="G1820" i="13"/>
  <c r="H1819" i="13"/>
  <c r="G1819" i="13"/>
  <c r="H1818" i="13"/>
  <c r="G1818" i="13"/>
  <c r="H1817" i="13"/>
  <c r="G1817" i="13"/>
  <c r="H1816" i="13"/>
  <c r="G1816" i="13"/>
  <c r="H1815" i="13"/>
  <c r="G1815" i="13"/>
  <c r="H1814" i="13"/>
  <c r="G1814" i="13"/>
  <c r="H1813" i="13"/>
  <c r="G1813" i="13"/>
  <c r="H1812" i="13"/>
  <c r="G1812" i="13"/>
  <c r="H1811" i="13"/>
  <c r="G1811" i="13"/>
  <c r="H1810" i="13"/>
  <c r="G1810" i="13"/>
  <c r="H1809" i="13"/>
  <c r="G1809" i="13"/>
  <c r="H1808" i="13"/>
  <c r="G1808" i="13"/>
  <c r="H1807" i="13"/>
  <c r="G1807" i="13"/>
  <c r="H1806" i="13"/>
  <c r="G1806" i="13"/>
  <c r="H1805" i="13"/>
  <c r="G1805" i="13"/>
  <c r="H1804" i="13"/>
  <c r="G1804" i="13"/>
  <c r="H1803" i="13"/>
  <c r="G1803" i="13"/>
  <c r="H1802" i="13"/>
  <c r="G1802" i="13"/>
  <c r="H1801" i="13"/>
  <c r="G1801" i="13"/>
  <c r="H1800" i="13"/>
  <c r="G1800" i="13"/>
  <c r="H1799" i="13"/>
  <c r="G1799" i="13"/>
  <c r="H1798" i="13"/>
  <c r="G1798" i="13"/>
  <c r="H1797" i="13"/>
  <c r="G1797" i="13"/>
  <c r="H1796" i="13"/>
  <c r="G1796" i="13"/>
  <c r="H1795" i="13"/>
  <c r="G1795" i="13"/>
  <c r="H1794" i="13"/>
  <c r="G1794" i="13"/>
  <c r="H1793" i="13"/>
  <c r="G1793" i="13"/>
  <c r="H1792" i="13"/>
  <c r="G1792" i="13"/>
  <c r="H1791" i="13"/>
  <c r="G1791" i="13"/>
  <c r="H1790" i="13"/>
  <c r="G1790" i="13"/>
  <c r="H1789" i="13"/>
  <c r="G1789" i="13"/>
  <c r="H1788" i="13"/>
  <c r="G1788" i="13"/>
  <c r="H1787" i="13"/>
  <c r="G1787" i="13"/>
  <c r="H1786" i="13"/>
  <c r="G1786" i="13"/>
  <c r="H1785" i="13"/>
  <c r="G1785" i="13"/>
  <c r="H1784" i="13"/>
  <c r="G1784" i="13"/>
  <c r="H1783" i="13"/>
  <c r="G1783" i="13"/>
  <c r="H1782" i="13"/>
  <c r="G1782" i="13"/>
  <c r="H1781" i="13"/>
  <c r="G1781" i="13"/>
  <c r="H1780" i="13"/>
  <c r="G1780" i="13"/>
  <c r="H1779" i="13"/>
  <c r="G1779" i="13"/>
  <c r="H1778" i="13"/>
  <c r="G1778" i="13"/>
  <c r="H1777" i="13"/>
  <c r="G1777" i="13"/>
  <c r="H1776" i="13"/>
  <c r="G1776" i="13"/>
  <c r="H1775" i="13"/>
  <c r="G1775" i="13"/>
  <c r="H1774" i="13"/>
  <c r="G1774" i="13"/>
  <c r="H1773" i="13"/>
  <c r="G1773" i="13"/>
  <c r="H1772" i="13"/>
  <c r="G1772" i="13"/>
  <c r="H1771" i="13"/>
  <c r="G1771" i="13"/>
  <c r="H1770" i="13"/>
  <c r="G1770" i="13"/>
  <c r="H1769" i="13"/>
  <c r="G1769" i="13"/>
  <c r="H1768" i="13"/>
  <c r="G1768" i="13"/>
  <c r="H1767" i="13"/>
  <c r="G1767" i="13"/>
  <c r="H1766" i="13"/>
  <c r="G1766" i="13"/>
  <c r="H1765" i="13"/>
  <c r="G1765" i="13"/>
  <c r="H1764" i="13"/>
  <c r="G1764" i="13"/>
  <c r="H1763" i="13"/>
  <c r="G1763" i="13"/>
  <c r="H1762" i="13"/>
  <c r="G1762" i="13"/>
  <c r="H1761" i="13"/>
  <c r="G1761" i="13"/>
  <c r="H1760" i="13"/>
  <c r="G1760" i="13"/>
  <c r="H1759" i="13"/>
  <c r="G1759" i="13"/>
  <c r="H1758" i="13"/>
  <c r="G1758" i="13"/>
  <c r="H1757" i="13"/>
  <c r="G1757" i="13"/>
  <c r="H1756" i="13"/>
  <c r="G1756" i="13"/>
  <c r="H1755" i="13"/>
  <c r="G1755" i="13"/>
  <c r="H1754" i="13"/>
  <c r="G1754" i="13"/>
  <c r="H1753" i="13"/>
  <c r="G1753" i="13"/>
  <c r="H1752" i="13"/>
  <c r="G1752" i="13"/>
  <c r="H1751" i="13"/>
  <c r="G1751" i="13"/>
  <c r="H1750" i="13"/>
  <c r="G1750" i="13"/>
  <c r="H1749" i="13"/>
  <c r="G1749" i="13"/>
  <c r="H1748" i="13"/>
  <c r="G1748" i="13"/>
  <c r="H1747" i="13"/>
  <c r="G1747" i="13"/>
  <c r="H1746" i="13"/>
  <c r="G1746" i="13"/>
  <c r="H1745" i="13"/>
  <c r="G1745" i="13"/>
  <c r="H1744" i="13"/>
  <c r="G1744" i="13"/>
  <c r="H1743" i="13"/>
  <c r="G1743" i="13"/>
  <c r="H1742" i="13"/>
  <c r="G1742" i="13"/>
  <c r="H1741" i="13"/>
  <c r="G1741" i="13"/>
  <c r="H1740" i="13"/>
  <c r="G1740" i="13"/>
  <c r="H1739" i="13"/>
  <c r="G1739" i="13"/>
  <c r="H1738" i="13"/>
  <c r="G1738" i="13"/>
  <c r="H1737" i="13"/>
  <c r="G1737" i="13"/>
  <c r="H1736" i="13"/>
  <c r="G1736" i="13"/>
  <c r="H1735" i="13"/>
  <c r="G1735" i="13"/>
  <c r="H1734" i="13"/>
  <c r="G1734" i="13"/>
  <c r="H1733" i="13"/>
  <c r="G1733" i="13"/>
  <c r="H1732" i="13"/>
  <c r="G1732" i="13"/>
  <c r="H1731" i="13"/>
  <c r="G1731" i="13"/>
  <c r="H1730" i="13"/>
  <c r="G1730" i="13"/>
  <c r="H1729" i="13"/>
  <c r="G1729" i="13"/>
  <c r="H1728" i="13"/>
  <c r="G1728" i="13"/>
  <c r="H1727" i="13"/>
  <c r="G1727" i="13"/>
  <c r="H1726" i="13"/>
  <c r="G1726" i="13"/>
  <c r="H1725" i="13"/>
  <c r="G1725" i="13"/>
  <c r="H1724" i="13"/>
  <c r="G1724" i="13"/>
  <c r="H1723" i="13"/>
  <c r="G1723" i="13"/>
  <c r="H1722" i="13"/>
  <c r="G1722" i="13"/>
  <c r="H1721" i="13"/>
  <c r="G1721" i="13"/>
  <c r="H1720" i="13"/>
  <c r="G1720" i="13"/>
  <c r="H1719" i="13"/>
  <c r="G1719" i="13"/>
  <c r="H1718" i="13"/>
  <c r="G1718" i="13"/>
  <c r="H1717" i="13"/>
  <c r="G1717" i="13"/>
  <c r="H1716" i="13"/>
  <c r="G1716" i="13"/>
  <c r="H1715" i="13"/>
  <c r="G1715" i="13"/>
  <c r="H1714" i="13"/>
  <c r="G1714" i="13"/>
  <c r="H1713" i="13"/>
  <c r="G1713" i="13"/>
  <c r="H1712" i="13"/>
  <c r="G1712" i="13"/>
  <c r="H1711" i="13"/>
  <c r="G1711" i="13"/>
  <c r="H1710" i="13"/>
  <c r="G1710" i="13"/>
  <c r="H1709" i="13"/>
  <c r="G1709" i="13"/>
  <c r="H1708" i="13"/>
  <c r="G1708" i="13"/>
  <c r="H1707" i="13"/>
  <c r="G1707" i="13"/>
  <c r="H1706" i="13"/>
  <c r="G1706" i="13"/>
  <c r="H1705" i="13"/>
  <c r="G1705" i="13"/>
  <c r="H1704" i="13"/>
  <c r="G1704" i="13"/>
  <c r="H1703" i="13"/>
  <c r="G1703" i="13"/>
  <c r="H1702" i="13"/>
  <c r="G1702" i="13"/>
  <c r="H1701" i="13"/>
  <c r="G1701" i="13"/>
  <c r="H1700" i="13"/>
  <c r="G1700" i="13"/>
  <c r="H1699" i="13"/>
  <c r="G1699" i="13"/>
  <c r="H1698" i="13"/>
  <c r="G1698" i="13"/>
  <c r="H1697" i="13"/>
  <c r="G1697" i="13"/>
  <c r="H1696" i="13"/>
  <c r="G1696" i="13"/>
  <c r="H1695" i="13"/>
  <c r="G1695" i="13"/>
  <c r="H1694" i="13"/>
  <c r="G1694" i="13"/>
  <c r="H1693" i="13"/>
  <c r="G1693" i="13"/>
  <c r="H1692" i="13"/>
  <c r="G1692" i="13"/>
  <c r="H1691" i="13"/>
  <c r="G1691" i="13"/>
  <c r="H1690" i="13"/>
  <c r="G1690" i="13"/>
  <c r="H1689" i="13"/>
  <c r="G1689" i="13"/>
  <c r="H1688" i="13"/>
  <c r="G1688" i="13"/>
  <c r="H1687" i="13"/>
  <c r="G1687" i="13"/>
  <c r="H1686" i="13"/>
  <c r="G1686" i="13"/>
  <c r="H1685" i="13"/>
  <c r="G1685" i="13"/>
  <c r="H1684" i="13"/>
  <c r="G1684" i="13"/>
  <c r="H1683" i="13"/>
  <c r="G1683" i="13"/>
  <c r="H1682" i="13"/>
  <c r="G1682" i="13"/>
  <c r="H1681" i="13"/>
  <c r="G1681" i="13"/>
  <c r="H1680" i="13"/>
  <c r="G1680" i="13"/>
  <c r="H1679" i="13"/>
  <c r="G1679" i="13"/>
  <c r="H1678" i="13"/>
  <c r="G1678" i="13"/>
  <c r="H1677" i="13"/>
  <c r="G1677" i="13"/>
  <c r="H1676" i="13"/>
  <c r="G1676" i="13"/>
  <c r="H1675" i="13"/>
  <c r="G1675" i="13"/>
  <c r="H1674" i="13"/>
  <c r="G1674" i="13"/>
  <c r="H1673" i="13"/>
  <c r="G1673" i="13"/>
  <c r="H1672" i="13"/>
  <c r="G1672" i="13"/>
  <c r="H1671" i="13"/>
  <c r="G1671" i="13"/>
  <c r="H1670" i="13"/>
  <c r="G1670" i="13"/>
  <c r="H1669" i="13"/>
  <c r="G1669" i="13"/>
  <c r="H1668" i="13"/>
  <c r="G1668" i="13"/>
  <c r="H1667" i="13"/>
  <c r="G1667" i="13"/>
  <c r="H1666" i="13"/>
  <c r="G1666" i="13"/>
  <c r="H1665" i="13"/>
  <c r="G1665" i="13"/>
  <c r="H1664" i="13"/>
  <c r="G1664" i="13"/>
  <c r="H1663" i="13"/>
  <c r="G1663" i="13"/>
  <c r="H1662" i="13"/>
  <c r="G1662" i="13"/>
  <c r="H1661" i="13"/>
  <c r="G1661" i="13"/>
  <c r="H1660" i="13"/>
  <c r="G1660" i="13"/>
  <c r="H1659" i="13"/>
  <c r="G1659" i="13"/>
  <c r="H1658" i="13"/>
  <c r="G1658" i="13"/>
  <c r="H1657" i="13"/>
  <c r="G1657" i="13"/>
  <c r="H1656" i="13"/>
  <c r="G1656" i="13"/>
  <c r="H1655" i="13"/>
  <c r="G1655" i="13"/>
  <c r="H1654" i="13"/>
  <c r="G1654" i="13"/>
  <c r="H1653" i="13"/>
  <c r="G1653" i="13"/>
  <c r="H1652" i="13"/>
  <c r="G1652" i="13"/>
  <c r="H1651" i="13"/>
  <c r="G1651" i="13"/>
  <c r="H1650" i="13"/>
  <c r="G1650" i="13"/>
  <c r="H1649" i="13"/>
  <c r="G1649" i="13"/>
  <c r="H1648" i="13"/>
  <c r="G1648" i="13"/>
  <c r="H1647" i="13"/>
  <c r="G1647" i="13"/>
  <c r="H1646" i="13"/>
  <c r="G1646" i="13"/>
  <c r="H1645" i="13"/>
  <c r="G1645" i="13"/>
  <c r="H1644" i="13"/>
  <c r="G1644" i="13"/>
  <c r="H1643" i="13"/>
  <c r="G1643" i="13"/>
  <c r="H1642" i="13"/>
  <c r="G1642" i="13"/>
  <c r="H1641" i="13"/>
  <c r="G1641" i="13"/>
  <c r="H1640" i="13"/>
  <c r="G1640" i="13"/>
  <c r="H1639" i="13"/>
  <c r="G1639" i="13"/>
  <c r="H1638" i="13"/>
  <c r="G1638" i="13"/>
  <c r="H1637" i="13"/>
  <c r="G1637" i="13"/>
  <c r="H1636" i="13"/>
  <c r="G1636" i="13"/>
  <c r="H1635" i="13"/>
  <c r="G1635" i="13"/>
  <c r="H1634" i="13"/>
  <c r="G1634" i="13"/>
  <c r="H1633" i="13"/>
  <c r="G1633" i="13"/>
  <c r="H1632" i="13"/>
  <c r="G1632" i="13"/>
  <c r="H1631" i="13"/>
  <c r="G1631" i="13"/>
  <c r="H1630" i="13"/>
  <c r="G1630" i="13"/>
  <c r="H1629" i="13"/>
  <c r="G1629" i="13"/>
  <c r="H1628" i="13"/>
  <c r="G1628" i="13"/>
  <c r="H1627" i="13"/>
  <c r="G1627" i="13"/>
  <c r="H1626" i="13"/>
  <c r="G1626" i="13"/>
  <c r="H1625" i="13"/>
  <c r="G1625" i="13"/>
  <c r="H1624" i="13"/>
  <c r="G1624" i="13"/>
  <c r="H1623" i="13"/>
  <c r="G1623" i="13"/>
  <c r="H1622" i="13"/>
  <c r="G1622" i="13"/>
  <c r="H1621" i="13"/>
  <c r="G1621" i="13"/>
  <c r="H1620" i="13"/>
  <c r="G1620" i="13"/>
  <c r="H1619" i="13"/>
  <c r="G1619" i="13"/>
  <c r="H1618" i="13"/>
  <c r="G1618" i="13"/>
  <c r="H1617" i="13"/>
  <c r="G1617" i="13"/>
  <c r="H1616" i="13"/>
  <c r="G1616" i="13"/>
  <c r="H1615" i="13"/>
  <c r="G1615" i="13"/>
  <c r="H1614" i="13"/>
  <c r="G1614" i="13"/>
  <c r="H1613" i="13"/>
  <c r="G1613" i="13"/>
  <c r="H1612" i="13"/>
  <c r="G1612" i="13"/>
  <c r="H1611" i="13"/>
  <c r="G1611" i="13"/>
  <c r="H1610" i="13"/>
  <c r="G1610" i="13"/>
  <c r="H1609" i="13"/>
  <c r="G1609" i="13"/>
  <c r="H1608" i="13"/>
  <c r="G1608" i="13"/>
  <c r="H1607" i="13"/>
  <c r="G1607" i="13"/>
  <c r="H1606" i="13"/>
  <c r="G1606" i="13"/>
  <c r="H1605" i="13"/>
  <c r="G1605" i="13"/>
  <c r="H1604" i="13"/>
  <c r="G1604" i="13"/>
  <c r="H1603" i="13"/>
  <c r="G1603" i="13"/>
  <c r="H1602" i="13"/>
  <c r="G1602" i="13"/>
  <c r="H1601" i="13"/>
  <c r="G1601" i="13"/>
  <c r="H1600" i="13"/>
  <c r="G1600" i="13"/>
  <c r="H1599" i="13"/>
  <c r="G1599" i="13"/>
  <c r="H1598" i="13"/>
  <c r="G1598" i="13"/>
  <c r="H1597" i="13"/>
  <c r="G1597" i="13"/>
  <c r="H1596" i="13"/>
  <c r="G1596" i="13"/>
  <c r="H1595" i="13"/>
  <c r="G1595" i="13"/>
  <c r="H1594" i="13"/>
  <c r="G1594" i="13"/>
  <c r="H1593" i="13"/>
  <c r="G1593" i="13"/>
  <c r="H1592" i="13"/>
  <c r="G1592" i="13"/>
  <c r="H1591" i="13"/>
  <c r="G1591" i="13"/>
  <c r="H1590" i="13"/>
  <c r="G1590" i="13"/>
  <c r="H1589" i="13"/>
  <c r="G1589" i="13"/>
  <c r="H1588" i="13"/>
  <c r="G1588" i="13"/>
  <c r="H1587" i="13"/>
  <c r="G1587" i="13"/>
  <c r="H1586" i="13"/>
  <c r="G1586" i="13"/>
  <c r="H1585" i="13"/>
  <c r="G1585" i="13"/>
  <c r="H1584" i="13"/>
  <c r="G1584" i="13"/>
  <c r="H1583" i="13"/>
  <c r="G1583" i="13"/>
  <c r="H1582" i="13"/>
  <c r="G1582" i="13"/>
  <c r="H1581" i="13"/>
  <c r="G1581" i="13"/>
  <c r="H1580" i="13"/>
  <c r="G1580" i="13"/>
  <c r="H1579" i="13"/>
  <c r="G1579" i="13"/>
  <c r="H1578" i="13"/>
  <c r="G1578" i="13"/>
  <c r="H1577" i="13"/>
  <c r="G1577" i="13"/>
  <c r="H1576" i="13"/>
  <c r="G1576" i="13"/>
  <c r="H1575" i="13"/>
  <c r="G1575" i="13"/>
  <c r="H1574" i="13"/>
  <c r="G1574" i="13"/>
  <c r="H1573" i="13"/>
  <c r="G1573" i="13"/>
  <c r="H1572" i="13"/>
  <c r="G1572" i="13"/>
  <c r="H1571" i="13"/>
  <c r="G1571" i="13"/>
  <c r="H1570" i="13"/>
  <c r="G1570" i="13"/>
  <c r="H1569" i="13"/>
  <c r="G1569" i="13"/>
  <c r="H1568" i="13"/>
  <c r="G1568" i="13"/>
  <c r="H1567" i="13"/>
  <c r="G1567" i="13"/>
  <c r="H1566" i="13"/>
  <c r="G1566" i="13"/>
  <c r="H1565" i="13"/>
  <c r="G1565" i="13"/>
  <c r="H1564" i="13"/>
  <c r="G1564" i="13"/>
  <c r="H1563" i="13"/>
  <c r="G1563" i="13"/>
  <c r="H1562" i="13"/>
  <c r="G1562" i="13"/>
  <c r="H1561" i="13"/>
  <c r="G1561" i="13"/>
  <c r="H1560" i="13"/>
  <c r="G1560" i="13"/>
  <c r="H1559" i="13"/>
  <c r="G1559" i="13"/>
  <c r="H1558" i="13"/>
  <c r="G1558" i="13"/>
  <c r="H1557" i="13"/>
  <c r="G1557" i="13"/>
  <c r="H1556" i="13"/>
  <c r="G1556" i="13"/>
  <c r="H1555" i="13"/>
  <c r="G1555" i="13"/>
  <c r="H1554" i="13"/>
  <c r="G1554" i="13"/>
  <c r="H1553" i="13"/>
  <c r="G1553" i="13"/>
  <c r="H1552" i="13"/>
  <c r="G1552" i="13"/>
  <c r="H1551" i="13"/>
  <c r="G1551" i="13"/>
  <c r="H1550" i="13"/>
  <c r="G1550" i="13"/>
  <c r="H1549" i="13"/>
  <c r="G1549" i="13"/>
  <c r="H1548" i="13"/>
  <c r="G1548" i="13"/>
  <c r="H1547" i="13"/>
  <c r="G1547" i="13"/>
  <c r="H1546" i="13"/>
  <c r="G1546" i="13"/>
  <c r="H1545" i="13"/>
  <c r="G1545" i="13"/>
  <c r="H1544" i="13"/>
  <c r="G1544" i="13"/>
  <c r="H1543" i="13"/>
  <c r="G1543" i="13"/>
  <c r="H1542" i="13"/>
  <c r="G1542" i="13"/>
  <c r="H1541" i="13"/>
  <c r="G1541" i="13"/>
  <c r="H1540" i="13"/>
  <c r="G1540" i="13"/>
  <c r="H1539" i="13"/>
  <c r="G1539" i="13"/>
  <c r="H1538" i="13"/>
  <c r="G1538" i="13"/>
  <c r="Q41" i="13"/>
  <c r="Q40" i="13"/>
  <c r="Q39" i="13"/>
  <c r="Q38" i="13"/>
  <c r="Q37" i="13"/>
  <c r="Q36" i="13"/>
  <c r="Q35" i="13"/>
  <c r="Q34" i="13"/>
  <c r="Q33" i="13"/>
  <c r="Q32" i="13"/>
  <c r="Q31" i="13"/>
  <c r="Q30" i="13"/>
  <c r="Q29" i="13"/>
  <c r="Q28" i="13"/>
  <c r="Q27" i="13"/>
  <c r="Q26" i="13"/>
  <c r="Q25" i="13"/>
  <c r="Q24" i="13"/>
  <c r="Q23" i="13"/>
  <c r="Q22" i="13"/>
  <c r="Q21" i="13"/>
  <c r="Q20" i="13"/>
  <c r="Q19" i="13"/>
  <c r="Q18" i="13"/>
  <c r="Q17" i="13"/>
  <c r="Q16" i="13"/>
  <c r="Q15" i="13"/>
  <c r="Q14" i="13"/>
  <c r="Q13" i="13"/>
  <c r="Q12" i="13"/>
  <c r="Q11" i="13"/>
  <c r="Q10" i="13"/>
  <c r="Q9" i="13"/>
  <c r="Q8" i="13"/>
  <c r="Q7" i="13"/>
  <c r="Q6" i="13"/>
  <c r="Q5" i="13"/>
  <c r="Q4" i="13"/>
  <c r="Q3" i="13"/>
  <c r="Q2" i="13"/>
  <c r="H1" i="13"/>
  <c r="H3841" i="12"/>
  <c r="G3841" i="12"/>
  <c r="H3840" i="12"/>
  <c r="G3840" i="12"/>
  <c r="H3839" i="12"/>
  <c r="G3839" i="12"/>
  <c r="H3838" i="12"/>
  <c r="G3838" i="12"/>
  <c r="H3837" i="12"/>
  <c r="G3837" i="12"/>
  <c r="H3836" i="12"/>
  <c r="G3836" i="12"/>
  <c r="H3835" i="12"/>
  <c r="G3835" i="12"/>
  <c r="H3834" i="12"/>
  <c r="G3834" i="12"/>
  <c r="H3833" i="12"/>
  <c r="G3833" i="12"/>
  <c r="H3832" i="12"/>
  <c r="G3832" i="12"/>
  <c r="H3831" i="12"/>
  <c r="G3831" i="12"/>
  <c r="H3830" i="12"/>
  <c r="G3830" i="12"/>
  <c r="H3829" i="12"/>
  <c r="G3829" i="12"/>
  <c r="H3828" i="12"/>
  <c r="G3828" i="12"/>
  <c r="H3827" i="12"/>
  <c r="G3827" i="12"/>
  <c r="H3826" i="12"/>
  <c r="G3826" i="12"/>
  <c r="H3825" i="12"/>
  <c r="G3825" i="12"/>
  <c r="H3824" i="12"/>
  <c r="G3824" i="12"/>
  <c r="H3823" i="12"/>
  <c r="G3823" i="12"/>
  <c r="H3822" i="12"/>
  <c r="G3822" i="12"/>
  <c r="H3821" i="12"/>
  <c r="G3821" i="12"/>
  <c r="H3820" i="12"/>
  <c r="G3820" i="12"/>
  <c r="H3819" i="12"/>
  <c r="G3819" i="12"/>
  <c r="H3818" i="12"/>
  <c r="G3818" i="12"/>
  <c r="H3817" i="12"/>
  <c r="G3817" i="12"/>
  <c r="H3816" i="12"/>
  <c r="G3816" i="12"/>
  <c r="H3815" i="12"/>
  <c r="G3815" i="12"/>
  <c r="H3814" i="12"/>
  <c r="G3814" i="12"/>
  <c r="H3813" i="12"/>
  <c r="G3813" i="12"/>
  <c r="H3812" i="12"/>
  <c r="G3812" i="12"/>
  <c r="H3811" i="12"/>
  <c r="G3811" i="12"/>
  <c r="H3810" i="12"/>
  <c r="G3810" i="12"/>
  <c r="H3809" i="12"/>
  <c r="G3809" i="12"/>
  <c r="H3808" i="12"/>
  <c r="G3808" i="12"/>
  <c r="H3807" i="12"/>
  <c r="G3807" i="12"/>
  <c r="H3806" i="12"/>
  <c r="G3806" i="12"/>
  <c r="H3805" i="12"/>
  <c r="G3805" i="12"/>
  <c r="H3804" i="12"/>
  <c r="G3804" i="12"/>
  <c r="H3803" i="12"/>
  <c r="G3803" i="12"/>
  <c r="H3802" i="12"/>
  <c r="G3802" i="12"/>
  <c r="H3801" i="12"/>
  <c r="G3801" i="12"/>
  <c r="H3800" i="12"/>
  <c r="G3800" i="12"/>
  <c r="H3799" i="12"/>
  <c r="G3799" i="12"/>
  <c r="H3798" i="12"/>
  <c r="G3798" i="12"/>
  <c r="H3797" i="12"/>
  <c r="G3797" i="12"/>
  <c r="H3796" i="12"/>
  <c r="G3796" i="12"/>
  <c r="H3795" i="12"/>
  <c r="G3795" i="12"/>
  <c r="H3794" i="12"/>
  <c r="G3794" i="12"/>
  <c r="H3793" i="12"/>
  <c r="G3793" i="12"/>
  <c r="H3792" i="12"/>
  <c r="G3792" i="12"/>
  <c r="H3791" i="12"/>
  <c r="G3791" i="12"/>
  <c r="H3790" i="12"/>
  <c r="G3790" i="12"/>
  <c r="H3789" i="12"/>
  <c r="G3789" i="12"/>
  <c r="H3788" i="12"/>
  <c r="G3788" i="12"/>
  <c r="H3787" i="12"/>
  <c r="G3787" i="12"/>
  <c r="H3786" i="12"/>
  <c r="G3786" i="12"/>
  <c r="H3785" i="12"/>
  <c r="G3785" i="12"/>
  <c r="H3784" i="12"/>
  <c r="G3784" i="12"/>
  <c r="H3783" i="12"/>
  <c r="G3783" i="12"/>
  <c r="H3782" i="12"/>
  <c r="G3782" i="12"/>
  <c r="H3781" i="12"/>
  <c r="G3781" i="12"/>
  <c r="H3780" i="12"/>
  <c r="G3780" i="12"/>
  <c r="H3779" i="12"/>
  <c r="G3779" i="12"/>
  <c r="H3778" i="12"/>
  <c r="G3778" i="12"/>
  <c r="H3777" i="12"/>
  <c r="G3777" i="12"/>
  <c r="H3776" i="12"/>
  <c r="G3776" i="12"/>
  <c r="H3775" i="12"/>
  <c r="G3775" i="12"/>
  <c r="H3774" i="12"/>
  <c r="G3774" i="12"/>
  <c r="H3773" i="12"/>
  <c r="G3773" i="12"/>
  <c r="H3772" i="12"/>
  <c r="G3772" i="12"/>
  <c r="H3771" i="12"/>
  <c r="G3771" i="12"/>
  <c r="H3770" i="12"/>
  <c r="G3770" i="12"/>
  <c r="H3769" i="12"/>
  <c r="G3769" i="12"/>
  <c r="H3768" i="12"/>
  <c r="G3768" i="12"/>
  <c r="H3767" i="12"/>
  <c r="G3767" i="12"/>
  <c r="H3766" i="12"/>
  <c r="G3766" i="12"/>
  <c r="H3765" i="12"/>
  <c r="G3765" i="12"/>
  <c r="H3764" i="12"/>
  <c r="G3764" i="12"/>
  <c r="H3763" i="12"/>
  <c r="G3763" i="12"/>
  <c r="H3762" i="12"/>
  <c r="G3762" i="12"/>
  <c r="H3761" i="12"/>
  <c r="G3761" i="12"/>
  <c r="H3760" i="12"/>
  <c r="G3760" i="12"/>
  <c r="H3759" i="12"/>
  <c r="G3759" i="12"/>
  <c r="H3758" i="12"/>
  <c r="G3758" i="12"/>
  <c r="H3757" i="12"/>
  <c r="G3757" i="12"/>
  <c r="H3756" i="12"/>
  <c r="G3756" i="12"/>
  <c r="H3755" i="12"/>
  <c r="G3755" i="12"/>
  <c r="H3754" i="12"/>
  <c r="G3754" i="12"/>
  <c r="H3753" i="12"/>
  <c r="G3753" i="12"/>
  <c r="H3752" i="12"/>
  <c r="G3752" i="12"/>
  <c r="H3751" i="12"/>
  <c r="G3751" i="12"/>
  <c r="H3750" i="12"/>
  <c r="G3750" i="12"/>
  <c r="H3749" i="12"/>
  <c r="G3749" i="12"/>
  <c r="H3748" i="12"/>
  <c r="G3748" i="12"/>
  <c r="H3747" i="12"/>
  <c r="G3747" i="12"/>
  <c r="H3746" i="12"/>
  <c r="G3746" i="12"/>
  <c r="H3745" i="12"/>
  <c r="G3745" i="12"/>
  <c r="H3744" i="12"/>
  <c r="G3744" i="12"/>
  <c r="H3743" i="12"/>
  <c r="G3743" i="12"/>
  <c r="H3742" i="12"/>
  <c r="G3742" i="12"/>
  <c r="H3741" i="12"/>
  <c r="G3741" i="12"/>
  <c r="H3740" i="12"/>
  <c r="G3740" i="12"/>
  <c r="H3739" i="12"/>
  <c r="G3739" i="12"/>
  <c r="H3738" i="12"/>
  <c r="G3738" i="12"/>
  <c r="H3737" i="12"/>
  <c r="G3737" i="12"/>
  <c r="H3736" i="12"/>
  <c r="G3736" i="12"/>
  <c r="H3735" i="12"/>
  <c r="G3735" i="12"/>
  <c r="H3734" i="12"/>
  <c r="G3734" i="12"/>
  <c r="H3733" i="12"/>
  <c r="G3733" i="12"/>
  <c r="H3732" i="12"/>
  <c r="G3732" i="12"/>
  <c r="H3731" i="12"/>
  <c r="G3731" i="12"/>
  <c r="H3730" i="12"/>
  <c r="G3730" i="12"/>
  <c r="H3729" i="12"/>
  <c r="G3729" i="12"/>
  <c r="H3728" i="12"/>
  <c r="G3728" i="12"/>
  <c r="H3727" i="12"/>
  <c r="G3727" i="12"/>
  <c r="H3726" i="12"/>
  <c r="G3726" i="12"/>
  <c r="H3725" i="12"/>
  <c r="G3725" i="12"/>
  <c r="H3724" i="12"/>
  <c r="G3724" i="12"/>
  <c r="H3723" i="12"/>
  <c r="G3723" i="12"/>
  <c r="H3722" i="12"/>
  <c r="G3722" i="12"/>
  <c r="H3721" i="12"/>
  <c r="G3721" i="12"/>
  <c r="H3720" i="12"/>
  <c r="G3720" i="12"/>
  <c r="H3719" i="12"/>
  <c r="G3719" i="12"/>
  <c r="H3718" i="12"/>
  <c r="G3718" i="12"/>
  <c r="H3717" i="12"/>
  <c r="G3717" i="12"/>
  <c r="H3716" i="12"/>
  <c r="G3716" i="12"/>
  <c r="H3715" i="12"/>
  <c r="G3715" i="12"/>
  <c r="H3714" i="12"/>
  <c r="G3714" i="12"/>
  <c r="H3713" i="12"/>
  <c r="G3713" i="12"/>
  <c r="H3712" i="12"/>
  <c r="G3712" i="12"/>
  <c r="H3711" i="12"/>
  <c r="G3711" i="12"/>
  <c r="H3710" i="12"/>
  <c r="G3710" i="12"/>
  <c r="H3709" i="12"/>
  <c r="G3709" i="12"/>
  <c r="H3708" i="12"/>
  <c r="G3708" i="12"/>
  <c r="H3707" i="12"/>
  <c r="G3707" i="12"/>
  <c r="H3706" i="12"/>
  <c r="G3706" i="12"/>
  <c r="H3705" i="12"/>
  <c r="G3705" i="12"/>
  <c r="H3704" i="12"/>
  <c r="G3704" i="12"/>
  <c r="H3703" i="12"/>
  <c r="G3703" i="12"/>
  <c r="H3702" i="12"/>
  <c r="G3702" i="12"/>
  <c r="H3701" i="12"/>
  <c r="G3701" i="12"/>
  <c r="H3700" i="12"/>
  <c r="G3700" i="12"/>
  <c r="H3699" i="12"/>
  <c r="G3699" i="12"/>
  <c r="H3698" i="12"/>
  <c r="G3698" i="12"/>
  <c r="H3697" i="12"/>
  <c r="G3697" i="12"/>
  <c r="H3696" i="12"/>
  <c r="G3696" i="12"/>
  <c r="H3695" i="12"/>
  <c r="G3695" i="12"/>
  <c r="H3694" i="12"/>
  <c r="G3694" i="12"/>
  <c r="H3693" i="12"/>
  <c r="G3693" i="12"/>
  <c r="H3692" i="12"/>
  <c r="G3692" i="12"/>
  <c r="H3691" i="12"/>
  <c r="G3691" i="12"/>
  <c r="H3690" i="12"/>
  <c r="G3690" i="12"/>
  <c r="H3689" i="12"/>
  <c r="G3689" i="12"/>
  <c r="H3688" i="12"/>
  <c r="G3688" i="12"/>
  <c r="H3687" i="12"/>
  <c r="G3687" i="12"/>
  <c r="H3686" i="12"/>
  <c r="G3686" i="12"/>
  <c r="H3685" i="12"/>
  <c r="G3685" i="12"/>
  <c r="H3684" i="12"/>
  <c r="G3684" i="12"/>
  <c r="H3683" i="12"/>
  <c r="G3683" i="12"/>
  <c r="H3682" i="12"/>
  <c r="G3682" i="12"/>
  <c r="H3681" i="12"/>
  <c r="G3681" i="12"/>
  <c r="H3680" i="12"/>
  <c r="G3680" i="12"/>
  <c r="H3679" i="12"/>
  <c r="G3679" i="12"/>
  <c r="H3678" i="12"/>
  <c r="G3678" i="12"/>
  <c r="H3677" i="12"/>
  <c r="G3677" i="12"/>
  <c r="H3676" i="12"/>
  <c r="G3676" i="12"/>
  <c r="H3675" i="12"/>
  <c r="G3675" i="12"/>
  <c r="H3674" i="12"/>
  <c r="G3674" i="12"/>
  <c r="H3673" i="12"/>
  <c r="G3673" i="12"/>
  <c r="H3672" i="12"/>
  <c r="G3672" i="12"/>
  <c r="H3671" i="12"/>
  <c r="G3671" i="12"/>
  <c r="H3670" i="12"/>
  <c r="G3670" i="12"/>
  <c r="H3669" i="12"/>
  <c r="G3669" i="12"/>
  <c r="H3668" i="12"/>
  <c r="G3668" i="12"/>
  <c r="H3667" i="12"/>
  <c r="G3667" i="12"/>
  <c r="H3666" i="12"/>
  <c r="G3666" i="12"/>
  <c r="H3665" i="12"/>
  <c r="G3665" i="12"/>
  <c r="H3664" i="12"/>
  <c r="G3664" i="12"/>
  <c r="H3663" i="12"/>
  <c r="G3663" i="12"/>
  <c r="H3662" i="12"/>
  <c r="G3662" i="12"/>
  <c r="H3661" i="12"/>
  <c r="G3661" i="12"/>
  <c r="H3660" i="12"/>
  <c r="G3660" i="12"/>
  <c r="H3659" i="12"/>
  <c r="G3659" i="12"/>
  <c r="H3658" i="12"/>
  <c r="G3658" i="12"/>
  <c r="H3657" i="12"/>
  <c r="G3657" i="12"/>
  <c r="H3656" i="12"/>
  <c r="G3656" i="12"/>
  <c r="H3655" i="12"/>
  <c r="G3655" i="12"/>
  <c r="H3654" i="12"/>
  <c r="G3654" i="12"/>
  <c r="H3653" i="12"/>
  <c r="G3653" i="12"/>
  <c r="H3652" i="12"/>
  <c r="G3652" i="12"/>
  <c r="H3651" i="12"/>
  <c r="G3651" i="12"/>
  <c r="H3650" i="12"/>
  <c r="G3650" i="12"/>
  <c r="H3649" i="12"/>
  <c r="G3649" i="12"/>
  <c r="H3648" i="12"/>
  <c r="G3648" i="12"/>
  <c r="H3647" i="12"/>
  <c r="G3647" i="12"/>
  <c r="H3646" i="12"/>
  <c r="G3646" i="12"/>
  <c r="H3645" i="12"/>
  <c r="G3645" i="12"/>
  <c r="H3644" i="12"/>
  <c r="G3644" i="12"/>
  <c r="H3643" i="12"/>
  <c r="G3643" i="12"/>
  <c r="H3642" i="12"/>
  <c r="G3642" i="12"/>
  <c r="H3641" i="12"/>
  <c r="G3641" i="12"/>
  <c r="H3640" i="12"/>
  <c r="G3640" i="12"/>
  <c r="H3639" i="12"/>
  <c r="G3639" i="12"/>
  <c r="H3638" i="12"/>
  <c r="G3638" i="12"/>
  <c r="H3637" i="12"/>
  <c r="G3637" i="12"/>
  <c r="H3636" i="12"/>
  <c r="G3636" i="12"/>
  <c r="H3635" i="12"/>
  <c r="G3635" i="12"/>
  <c r="H3634" i="12"/>
  <c r="G3634" i="12"/>
  <c r="H3633" i="12"/>
  <c r="G3633" i="12"/>
  <c r="H3632" i="12"/>
  <c r="G3632" i="12"/>
  <c r="H3631" i="12"/>
  <c r="G3631" i="12"/>
  <c r="H3630" i="12"/>
  <c r="G3630" i="12"/>
  <c r="H3629" i="12"/>
  <c r="G3629" i="12"/>
  <c r="H3628" i="12"/>
  <c r="G3628" i="12"/>
  <c r="H3627" i="12"/>
  <c r="G3627" i="12"/>
  <c r="H3626" i="12"/>
  <c r="G3626" i="12"/>
  <c r="H3625" i="12"/>
  <c r="G3625" i="12"/>
  <c r="H3624" i="12"/>
  <c r="G3624" i="12"/>
  <c r="H3623" i="12"/>
  <c r="G3623" i="12"/>
  <c r="H3622" i="12"/>
  <c r="G3622" i="12"/>
  <c r="H3621" i="12"/>
  <c r="G3621" i="12"/>
  <c r="H3620" i="12"/>
  <c r="G3620" i="12"/>
  <c r="H3619" i="12"/>
  <c r="G3619" i="12"/>
  <c r="H3618" i="12"/>
  <c r="G3618" i="12"/>
  <c r="H3617" i="12"/>
  <c r="G3617" i="12"/>
  <c r="H3616" i="12"/>
  <c r="G3616" i="12"/>
  <c r="H3615" i="12"/>
  <c r="G3615" i="12"/>
  <c r="H3614" i="12"/>
  <c r="G3614" i="12"/>
  <c r="H3613" i="12"/>
  <c r="G3613" i="12"/>
  <c r="H3612" i="12"/>
  <c r="G3612" i="12"/>
  <c r="H3611" i="12"/>
  <c r="G3611" i="12"/>
  <c r="H3610" i="12"/>
  <c r="G3610" i="12"/>
  <c r="H3609" i="12"/>
  <c r="G3609" i="12"/>
  <c r="H3608" i="12"/>
  <c r="G3608" i="12"/>
  <c r="H3607" i="12"/>
  <c r="G3607" i="12"/>
  <c r="H3606" i="12"/>
  <c r="G3606" i="12"/>
  <c r="H3605" i="12"/>
  <c r="G3605" i="12"/>
  <c r="H3604" i="12"/>
  <c r="G3604" i="12"/>
  <c r="H3603" i="12"/>
  <c r="G3603" i="12"/>
  <c r="H3602" i="12"/>
  <c r="G3602" i="12"/>
  <c r="H3601" i="12"/>
  <c r="G3601" i="12"/>
  <c r="H3600" i="12"/>
  <c r="G3600" i="12"/>
  <c r="H3599" i="12"/>
  <c r="G3599" i="12"/>
  <c r="H3598" i="12"/>
  <c r="G3598" i="12"/>
  <c r="H3597" i="12"/>
  <c r="G3597" i="12"/>
  <c r="H3596" i="12"/>
  <c r="G3596" i="12"/>
  <c r="H3595" i="12"/>
  <c r="G3595" i="12"/>
  <c r="H3594" i="12"/>
  <c r="G3594" i="12"/>
  <c r="H3593" i="12"/>
  <c r="G3593" i="12"/>
  <c r="H3592" i="12"/>
  <c r="G3592" i="12"/>
  <c r="H3591" i="12"/>
  <c r="G3591" i="12"/>
  <c r="H3590" i="12"/>
  <c r="G3590" i="12"/>
  <c r="H3589" i="12"/>
  <c r="G3589" i="12"/>
  <c r="H3588" i="12"/>
  <c r="G3588" i="12"/>
  <c r="H3587" i="12"/>
  <c r="G3587" i="12"/>
  <c r="H3586" i="12"/>
  <c r="G3586" i="12"/>
  <c r="H3585" i="12"/>
  <c r="G3585" i="12"/>
  <c r="H3584" i="12"/>
  <c r="G3584" i="12"/>
  <c r="H3583" i="12"/>
  <c r="G3583" i="12"/>
  <c r="H3582" i="12"/>
  <c r="G3582" i="12"/>
  <c r="H3581" i="12"/>
  <c r="G3581" i="12"/>
  <c r="H3580" i="12"/>
  <c r="G3580" i="12"/>
  <c r="H3579" i="12"/>
  <c r="G3579" i="12"/>
  <c r="H3578" i="12"/>
  <c r="G3578" i="12"/>
  <c r="H3577" i="12"/>
  <c r="G3577" i="12"/>
  <c r="H3576" i="12"/>
  <c r="G3576" i="12"/>
  <c r="H3575" i="12"/>
  <c r="G3575" i="12"/>
  <c r="H3574" i="12"/>
  <c r="G3574" i="12"/>
  <c r="H3573" i="12"/>
  <c r="G3573" i="12"/>
  <c r="H3572" i="12"/>
  <c r="G3572" i="12"/>
  <c r="H3571" i="12"/>
  <c r="G3571" i="12"/>
  <c r="H3570" i="12"/>
  <c r="G3570" i="12"/>
  <c r="H3569" i="12"/>
  <c r="G3569" i="12"/>
  <c r="H3568" i="12"/>
  <c r="G3568" i="12"/>
  <c r="H3567" i="12"/>
  <c r="G3567" i="12"/>
  <c r="H3566" i="12"/>
  <c r="G3566" i="12"/>
  <c r="H3565" i="12"/>
  <c r="G3565" i="12"/>
  <c r="H3564" i="12"/>
  <c r="G3564" i="12"/>
  <c r="H3563" i="12"/>
  <c r="G3563" i="12"/>
  <c r="H3562" i="12"/>
  <c r="G3562" i="12"/>
  <c r="H3561" i="12"/>
  <c r="G3561" i="12"/>
  <c r="H3560" i="12"/>
  <c r="G3560" i="12"/>
  <c r="H3559" i="12"/>
  <c r="G3559" i="12"/>
  <c r="H3558" i="12"/>
  <c r="G3558" i="12"/>
  <c r="H3557" i="12"/>
  <c r="G3557" i="12"/>
  <c r="H3556" i="12"/>
  <c r="G3556" i="12"/>
  <c r="H3555" i="12"/>
  <c r="G3555" i="12"/>
  <c r="H3554" i="12"/>
  <c r="G3554" i="12"/>
  <c r="H3553" i="12"/>
  <c r="G3553" i="12"/>
  <c r="H3552" i="12"/>
  <c r="G3552" i="12"/>
  <c r="H3551" i="12"/>
  <c r="G3551" i="12"/>
  <c r="H3550" i="12"/>
  <c r="G3550" i="12"/>
  <c r="H3549" i="12"/>
  <c r="G3549" i="12"/>
  <c r="H3548" i="12"/>
  <c r="G3548" i="12"/>
  <c r="H3547" i="12"/>
  <c r="G3547" i="12"/>
  <c r="H3546" i="12"/>
  <c r="G3546" i="12"/>
  <c r="H3545" i="12"/>
  <c r="G3545" i="12"/>
  <c r="H3544" i="12"/>
  <c r="G3544" i="12"/>
  <c r="H3543" i="12"/>
  <c r="G3543" i="12"/>
  <c r="H3542" i="12"/>
  <c r="G3542" i="12"/>
  <c r="H3541" i="12"/>
  <c r="G3541" i="12"/>
  <c r="H3540" i="12"/>
  <c r="G3540" i="12"/>
  <c r="H3539" i="12"/>
  <c r="G3539" i="12"/>
  <c r="H3538" i="12"/>
  <c r="G3538" i="12"/>
  <c r="H3537" i="12"/>
  <c r="G3537" i="12"/>
  <c r="H3536" i="12"/>
  <c r="G3536" i="12"/>
  <c r="H3535" i="12"/>
  <c r="G3535" i="12"/>
  <c r="H3534" i="12"/>
  <c r="G3534" i="12"/>
  <c r="H3533" i="12"/>
  <c r="G3533" i="12"/>
  <c r="H3532" i="12"/>
  <c r="G3532" i="12"/>
  <c r="H3531" i="12"/>
  <c r="G3531" i="12"/>
  <c r="H3530" i="12"/>
  <c r="G3530" i="12"/>
  <c r="H3529" i="12"/>
  <c r="G3529" i="12"/>
  <c r="H3528" i="12"/>
  <c r="G3528" i="12"/>
  <c r="H3527" i="12"/>
  <c r="G3527" i="12"/>
  <c r="H3526" i="12"/>
  <c r="G3526" i="12"/>
  <c r="H3525" i="12"/>
  <c r="G3525" i="12"/>
  <c r="H3524" i="12"/>
  <c r="G3524" i="12"/>
  <c r="H3523" i="12"/>
  <c r="G3523" i="12"/>
  <c r="H3522" i="12"/>
  <c r="G3522" i="12"/>
  <c r="H3521" i="12"/>
  <c r="G3521" i="12"/>
  <c r="H3520" i="12"/>
  <c r="G3520" i="12"/>
  <c r="H3519" i="12"/>
  <c r="G3519" i="12"/>
  <c r="H3518" i="12"/>
  <c r="G3518" i="12"/>
  <c r="H3517" i="12"/>
  <c r="G3517" i="12"/>
  <c r="H3516" i="12"/>
  <c r="G3516" i="12"/>
  <c r="H3515" i="12"/>
  <c r="G3515" i="12"/>
  <c r="H3514" i="12"/>
  <c r="G3514" i="12"/>
  <c r="H3513" i="12"/>
  <c r="G3513" i="12"/>
  <c r="H3512" i="12"/>
  <c r="G3512" i="12"/>
  <c r="H3511" i="12"/>
  <c r="G3511" i="12"/>
  <c r="H3510" i="12"/>
  <c r="G3510" i="12"/>
  <c r="H3509" i="12"/>
  <c r="G3509" i="12"/>
  <c r="H3508" i="12"/>
  <c r="G3508" i="12"/>
  <c r="H3507" i="12"/>
  <c r="G3507" i="12"/>
  <c r="H3506" i="12"/>
  <c r="G3506" i="12"/>
  <c r="H3505" i="12"/>
  <c r="G3505" i="12"/>
  <c r="H3504" i="12"/>
  <c r="G3504" i="12"/>
  <c r="H3503" i="12"/>
  <c r="G3503" i="12"/>
  <c r="H3502" i="12"/>
  <c r="G3502" i="12"/>
  <c r="H3501" i="12"/>
  <c r="G3501" i="12"/>
  <c r="H3500" i="12"/>
  <c r="G3500" i="12"/>
  <c r="H3499" i="12"/>
  <c r="G3499" i="12"/>
  <c r="H3498" i="12"/>
  <c r="G3498" i="12"/>
  <c r="H3497" i="12"/>
  <c r="G3497" i="12"/>
  <c r="H3496" i="12"/>
  <c r="G3496" i="12"/>
  <c r="H3495" i="12"/>
  <c r="G3495" i="12"/>
  <c r="H3494" i="12"/>
  <c r="G3494" i="12"/>
  <c r="H3493" i="12"/>
  <c r="G3493" i="12"/>
  <c r="H3492" i="12"/>
  <c r="G3492" i="12"/>
  <c r="H3491" i="12"/>
  <c r="G3491" i="12"/>
  <c r="H3490" i="12"/>
  <c r="G3490" i="12"/>
  <c r="H3489" i="12"/>
  <c r="G3489" i="12"/>
  <c r="H3488" i="12"/>
  <c r="G3488" i="12"/>
  <c r="H3487" i="12"/>
  <c r="G3487" i="12"/>
  <c r="H3486" i="12"/>
  <c r="G3486" i="12"/>
  <c r="H3485" i="12"/>
  <c r="G3485" i="12"/>
  <c r="H3484" i="12"/>
  <c r="G3484" i="12"/>
  <c r="H3483" i="12"/>
  <c r="G3483" i="12"/>
  <c r="H3482" i="12"/>
  <c r="G3482" i="12"/>
  <c r="H3481" i="12"/>
  <c r="G3481" i="12"/>
  <c r="H3480" i="12"/>
  <c r="G3480" i="12"/>
  <c r="H3479" i="12"/>
  <c r="G3479" i="12"/>
  <c r="H3478" i="12"/>
  <c r="G3478" i="12"/>
  <c r="H3477" i="12"/>
  <c r="G3477" i="12"/>
  <c r="H3476" i="12"/>
  <c r="G3476" i="12"/>
  <c r="H3475" i="12"/>
  <c r="G3475" i="12"/>
  <c r="H3474" i="12"/>
  <c r="G3474" i="12"/>
  <c r="H3473" i="12"/>
  <c r="G3473" i="12"/>
  <c r="H3472" i="12"/>
  <c r="G3472" i="12"/>
  <c r="H3471" i="12"/>
  <c r="G3471" i="12"/>
  <c r="H3470" i="12"/>
  <c r="G3470" i="12"/>
  <c r="H3469" i="12"/>
  <c r="G3469" i="12"/>
  <c r="H3468" i="12"/>
  <c r="G3468" i="12"/>
  <c r="H3467" i="12"/>
  <c r="G3467" i="12"/>
  <c r="H3466" i="12"/>
  <c r="G3466" i="12"/>
  <c r="H3465" i="12"/>
  <c r="G3465" i="12"/>
  <c r="H3464" i="12"/>
  <c r="G3464" i="12"/>
  <c r="H3463" i="12"/>
  <c r="G3463" i="12"/>
  <c r="H3462" i="12"/>
  <c r="G3462" i="12"/>
  <c r="H3461" i="12"/>
  <c r="G3461" i="12"/>
  <c r="H3460" i="12"/>
  <c r="G3460" i="12"/>
  <c r="H3459" i="12"/>
  <c r="G3459" i="12"/>
  <c r="H3458" i="12"/>
  <c r="G3458" i="12"/>
  <c r="H3457" i="12"/>
  <c r="G3457" i="12"/>
  <c r="H3456" i="12"/>
  <c r="G3456" i="12"/>
  <c r="H3455" i="12"/>
  <c r="G3455" i="12"/>
  <c r="H3454" i="12"/>
  <c r="G3454" i="12"/>
  <c r="H3453" i="12"/>
  <c r="G3453" i="12"/>
  <c r="H3452" i="12"/>
  <c r="G3452" i="12"/>
  <c r="H3451" i="12"/>
  <c r="G3451" i="12"/>
  <c r="H3450" i="12"/>
  <c r="G3450" i="12"/>
  <c r="H3449" i="12"/>
  <c r="G3449" i="12"/>
  <c r="H3448" i="12"/>
  <c r="G3448" i="12"/>
  <c r="H3447" i="12"/>
  <c r="G3447" i="12"/>
  <c r="H3446" i="12"/>
  <c r="G3446" i="12"/>
  <c r="H3445" i="12"/>
  <c r="G3445" i="12"/>
  <c r="H3444" i="12"/>
  <c r="G3444" i="12"/>
  <c r="H3443" i="12"/>
  <c r="G3443" i="12"/>
  <c r="H3442" i="12"/>
  <c r="G3442" i="12"/>
  <c r="H3441" i="12"/>
  <c r="G3441" i="12"/>
  <c r="H3440" i="12"/>
  <c r="G3440" i="12"/>
  <c r="H3439" i="12"/>
  <c r="G3439" i="12"/>
  <c r="H3438" i="12"/>
  <c r="G3438" i="12"/>
  <c r="H3437" i="12"/>
  <c r="G3437" i="12"/>
  <c r="H3436" i="12"/>
  <c r="G3436" i="12"/>
  <c r="H3435" i="12"/>
  <c r="G3435" i="12"/>
  <c r="H3434" i="12"/>
  <c r="G3434" i="12"/>
  <c r="H3433" i="12"/>
  <c r="G3433" i="12"/>
  <c r="H3432" i="12"/>
  <c r="G3432" i="12"/>
  <c r="H3431" i="12"/>
  <c r="G3431" i="12"/>
  <c r="H3430" i="12"/>
  <c r="G3430" i="12"/>
  <c r="H3429" i="12"/>
  <c r="G3429" i="12"/>
  <c r="H3428" i="12"/>
  <c r="G3428" i="12"/>
  <c r="H3427" i="12"/>
  <c r="G3427" i="12"/>
  <c r="H3426" i="12"/>
  <c r="G3426" i="12"/>
  <c r="H3425" i="12"/>
  <c r="G3425" i="12"/>
  <c r="H3424" i="12"/>
  <c r="G3424" i="12"/>
  <c r="H3423" i="12"/>
  <c r="G3423" i="12"/>
  <c r="H3422" i="12"/>
  <c r="G3422" i="12"/>
  <c r="H3421" i="12"/>
  <c r="G3421" i="12"/>
  <c r="H3420" i="12"/>
  <c r="G3420" i="12"/>
  <c r="H3419" i="12"/>
  <c r="G3419" i="12"/>
  <c r="H3418" i="12"/>
  <c r="G3418" i="12"/>
  <c r="H3417" i="12"/>
  <c r="G3417" i="12"/>
  <c r="H3416" i="12"/>
  <c r="G3416" i="12"/>
  <c r="H3415" i="12"/>
  <c r="G3415" i="12"/>
  <c r="H3414" i="12"/>
  <c r="G3414" i="12"/>
  <c r="H3413" i="12"/>
  <c r="G3413" i="12"/>
  <c r="H3412" i="12"/>
  <c r="G3412" i="12"/>
  <c r="H3411" i="12"/>
  <c r="G3411" i="12"/>
  <c r="H3410" i="12"/>
  <c r="G3410" i="12"/>
  <c r="H3409" i="12"/>
  <c r="G3409" i="12"/>
  <c r="H3408" i="12"/>
  <c r="G3408" i="12"/>
  <c r="H3407" i="12"/>
  <c r="G3407" i="12"/>
  <c r="H3406" i="12"/>
  <c r="G3406" i="12"/>
  <c r="H3405" i="12"/>
  <c r="G3405" i="12"/>
  <c r="H3404" i="12"/>
  <c r="G3404" i="12"/>
  <c r="H3403" i="12"/>
  <c r="G3403" i="12"/>
  <c r="H3402" i="12"/>
  <c r="G3402" i="12"/>
  <c r="H3401" i="12"/>
  <c r="G3401" i="12"/>
  <c r="H3400" i="12"/>
  <c r="G3400" i="12"/>
  <c r="H3399" i="12"/>
  <c r="G3399" i="12"/>
  <c r="H3398" i="12"/>
  <c r="G3398" i="12"/>
  <c r="H3397" i="12"/>
  <c r="G3397" i="12"/>
  <c r="H3396" i="12"/>
  <c r="G3396" i="12"/>
  <c r="H3395" i="12"/>
  <c r="G3395" i="12"/>
  <c r="H3394" i="12"/>
  <c r="G3394" i="12"/>
  <c r="H3393" i="12"/>
  <c r="G3393" i="12"/>
  <c r="H3392" i="12"/>
  <c r="G3392" i="12"/>
  <c r="H3391" i="12"/>
  <c r="G3391" i="12"/>
  <c r="H3390" i="12"/>
  <c r="G3390" i="12"/>
  <c r="H3389" i="12"/>
  <c r="G3389" i="12"/>
  <c r="H3388" i="12"/>
  <c r="G3388" i="12"/>
  <c r="H3387" i="12"/>
  <c r="G3387" i="12"/>
  <c r="H3386" i="12"/>
  <c r="G3386" i="12"/>
  <c r="H3385" i="12"/>
  <c r="G3385" i="12"/>
  <c r="H3384" i="12"/>
  <c r="G3384" i="12"/>
  <c r="H3383" i="12"/>
  <c r="G3383" i="12"/>
  <c r="H3382" i="12"/>
  <c r="G3382" i="12"/>
  <c r="H3381" i="12"/>
  <c r="G3381" i="12"/>
  <c r="H3380" i="12"/>
  <c r="G3380" i="12"/>
  <c r="H3379" i="12"/>
  <c r="G3379" i="12"/>
  <c r="H3378" i="12"/>
  <c r="G3378" i="12"/>
  <c r="H3377" i="12"/>
  <c r="G3377" i="12"/>
  <c r="H3376" i="12"/>
  <c r="G3376" i="12"/>
  <c r="H3375" i="12"/>
  <c r="G3375" i="12"/>
  <c r="H3374" i="12"/>
  <c r="G3374" i="12"/>
  <c r="H3373" i="12"/>
  <c r="G3373" i="12"/>
  <c r="H3372" i="12"/>
  <c r="G3372" i="12"/>
  <c r="H3371" i="12"/>
  <c r="G3371" i="12"/>
  <c r="H3370" i="12"/>
  <c r="G3370" i="12"/>
  <c r="H3369" i="12"/>
  <c r="G3369" i="12"/>
  <c r="H3368" i="12"/>
  <c r="G3368" i="12"/>
  <c r="H3367" i="12"/>
  <c r="G3367" i="12"/>
  <c r="H3366" i="12"/>
  <c r="G3366" i="12"/>
  <c r="H3365" i="12"/>
  <c r="G3365" i="12"/>
  <c r="H3364" i="12"/>
  <c r="G3364" i="12"/>
  <c r="H3363" i="12"/>
  <c r="G3363" i="12"/>
  <c r="H3362" i="12"/>
  <c r="G3362" i="12"/>
  <c r="H3361" i="12"/>
  <c r="G3361" i="12"/>
  <c r="H3360" i="12"/>
  <c r="G3360" i="12"/>
  <c r="H3359" i="12"/>
  <c r="G3359" i="12"/>
  <c r="H3358" i="12"/>
  <c r="G3358" i="12"/>
  <c r="H3357" i="12"/>
  <c r="G3357" i="12"/>
  <c r="H3356" i="12"/>
  <c r="G3356" i="12"/>
  <c r="H3355" i="12"/>
  <c r="G3355" i="12"/>
  <c r="H3354" i="12"/>
  <c r="G3354" i="12"/>
  <c r="H3353" i="12"/>
  <c r="G3353" i="12"/>
  <c r="H3352" i="12"/>
  <c r="G3352" i="12"/>
  <c r="H3351" i="12"/>
  <c r="G3351" i="12"/>
  <c r="H3350" i="12"/>
  <c r="G3350" i="12"/>
  <c r="H3349" i="12"/>
  <c r="G3349" i="12"/>
  <c r="H3348" i="12"/>
  <c r="G3348" i="12"/>
  <c r="H3347" i="12"/>
  <c r="G3347" i="12"/>
  <c r="H3346" i="12"/>
  <c r="G3346" i="12"/>
  <c r="H3345" i="12"/>
  <c r="G3345" i="12"/>
  <c r="H3344" i="12"/>
  <c r="G3344" i="12"/>
  <c r="H3343" i="12"/>
  <c r="G3343" i="12"/>
  <c r="H3342" i="12"/>
  <c r="G3342" i="12"/>
  <c r="H3341" i="12"/>
  <c r="G3341" i="12"/>
  <c r="H3340" i="12"/>
  <c r="G3340" i="12"/>
  <c r="H3339" i="12"/>
  <c r="G3339" i="12"/>
  <c r="H3338" i="12"/>
  <c r="G3338" i="12"/>
  <c r="H3337" i="12"/>
  <c r="G3337" i="12"/>
  <c r="H3336" i="12"/>
  <c r="G3336" i="12"/>
  <c r="H3335" i="12"/>
  <c r="G3335" i="12"/>
  <c r="H3334" i="12"/>
  <c r="G3334" i="12"/>
  <c r="H3333" i="12"/>
  <c r="G3333" i="12"/>
  <c r="H3332" i="12"/>
  <c r="G3332" i="12"/>
  <c r="H3331" i="12"/>
  <c r="G3331" i="12"/>
  <c r="H3330" i="12"/>
  <c r="G3330" i="12"/>
  <c r="H3329" i="12"/>
  <c r="G3329" i="12"/>
  <c r="H3328" i="12"/>
  <c r="G3328" i="12"/>
  <c r="H3327" i="12"/>
  <c r="G3327" i="12"/>
  <c r="H3326" i="12"/>
  <c r="G3326" i="12"/>
  <c r="H3325" i="12"/>
  <c r="G3325" i="12"/>
  <c r="H3324" i="12"/>
  <c r="G3324" i="12"/>
  <c r="H3323" i="12"/>
  <c r="G3323" i="12"/>
  <c r="H3322" i="12"/>
  <c r="G3322" i="12"/>
  <c r="H3321" i="12"/>
  <c r="G3321" i="12"/>
  <c r="H3320" i="12"/>
  <c r="G3320" i="12"/>
  <c r="H3319" i="12"/>
  <c r="G3319" i="12"/>
  <c r="H3318" i="12"/>
  <c r="G3318" i="12"/>
  <c r="H3317" i="12"/>
  <c r="G3317" i="12"/>
  <c r="H3316" i="12"/>
  <c r="G3316" i="12"/>
  <c r="H3315" i="12"/>
  <c r="G3315" i="12"/>
  <c r="H3314" i="12"/>
  <c r="G3314" i="12"/>
  <c r="H3313" i="12"/>
  <c r="G3313" i="12"/>
  <c r="H3312" i="12"/>
  <c r="G3312" i="12"/>
  <c r="H3311" i="12"/>
  <c r="G3311" i="12"/>
  <c r="H3310" i="12"/>
  <c r="G3310" i="12"/>
  <c r="H3309" i="12"/>
  <c r="G3309" i="12"/>
  <c r="H3308" i="12"/>
  <c r="G3308" i="12"/>
  <c r="H3307" i="12"/>
  <c r="G3307" i="12"/>
  <c r="H3306" i="12"/>
  <c r="G3306" i="12"/>
  <c r="H3305" i="12"/>
  <c r="G3305" i="12"/>
  <c r="H3304" i="12"/>
  <c r="G3304" i="12"/>
  <c r="H3303" i="12"/>
  <c r="G3303" i="12"/>
  <c r="H3302" i="12"/>
  <c r="G3302" i="12"/>
  <c r="H3301" i="12"/>
  <c r="G3301" i="12"/>
  <c r="H3300" i="12"/>
  <c r="G3300" i="12"/>
  <c r="H3299" i="12"/>
  <c r="G3299" i="12"/>
  <c r="H3298" i="12"/>
  <c r="G3298" i="12"/>
  <c r="H3297" i="12"/>
  <c r="G3297" i="12"/>
  <c r="H3296" i="12"/>
  <c r="G3296" i="12"/>
  <c r="H3295" i="12"/>
  <c r="G3295" i="12"/>
  <c r="H3294" i="12"/>
  <c r="G3294" i="12"/>
  <c r="H3293" i="12"/>
  <c r="G3293" i="12"/>
  <c r="H3292" i="12"/>
  <c r="G3292" i="12"/>
  <c r="H3291" i="12"/>
  <c r="G3291" i="12"/>
  <c r="H3290" i="12"/>
  <c r="G3290" i="12"/>
  <c r="H3289" i="12"/>
  <c r="G3289" i="12"/>
  <c r="H3288" i="12"/>
  <c r="G3288" i="12"/>
  <c r="H3287" i="12"/>
  <c r="G3287" i="12"/>
  <c r="H3286" i="12"/>
  <c r="G3286" i="12"/>
  <c r="H3285" i="12"/>
  <c r="G3285" i="12"/>
  <c r="H3284" i="12"/>
  <c r="G3284" i="12"/>
  <c r="H3283" i="12"/>
  <c r="G3283" i="12"/>
  <c r="H3282" i="12"/>
  <c r="G3282" i="12"/>
  <c r="H3281" i="12"/>
  <c r="G3281" i="12"/>
  <c r="H3280" i="12"/>
  <c r="G3280" i="12"/>
  <c r="H3279" i="12"/>
  <c r="G3279" i="12"/>
  <c r="H3278" i="12"/>
  <c r="G3278" i="12"/>
  <c r="H3277" i="12"/>
  <c r="G3277" i="12"/>
  <c r="H3276" i="12"/>
  <c r="G3276" i="12"/>
  <c r="H3275" i="12"/>
  <c r="G3275" i="12"/>
  <c r="H3274" i="12"/>
  <c r="G3274" i="12"/>
  <c r="H3273" i="12"/>
  <c r="G3273" i="12"/>
  <c r="H3272" i="12"/>
  <c r="G3272" i="12"/>
  <c r="H3271" i="12"/>
  <c r="G3271" i="12"/>
  <c r="H3270" i="12"/>
  <c r="G3270" i="12"/>
  <c r="H3269" i="12"/>
  <c r="G3269" i="12"/>
  <c r="H3268" i="12"/>
  <c r="G3268" i="12"/>
  <c r="H3267" i="12"/>
  <c r="G3267" i="12"/>
  <c r="H3266" i="12"/>
  <c r="G3266" i="12"/>
  <c r="H3265" i="12"/>
  <c r="G3265" i="12"/>
  <c r="H3264" i="12"/>
  <c r="G3264" i="12"/>
  <c r="H3263" i="12"/>
  <c r="G3263" i="12"/>
  <c r="H3262" i="12"/>
  <c r="G3262" i="12"/>
  <c r="H3261" i="12"/>
  <c r="G3261" i="12"/>
  <c r="H3260" i="12"/>
  <c r="G3260" i="12"/>
  <c r="H3259" i="12"/>
  <c r="G3259" i="12"/>
  <c r="H3258" i="12"/>
  <c r="G3258" i="12"/>
  <c r="H3257" i="12"/>
  <c r="G3257" i="12"/>
  <c r="H3256" i="12"/>
  <c r="G3256" i="12"/>
  <c r="H3255" i="12"/>
  <c r="G3255" i="12"/>
  <c r="H3254" i="12"/>
  <c r="G3254" i="12"/>
  <c r="H3253" i="12"/>
  <c r="G3253" i="12"/>
  <c r="H3252" i="12"/>
  <c r="G3252" i="12"/>
  <c r="H3251" i="12"/>
  <c r="G3251" i="12"/>
  <c r="H3250" i="12"/>
  <c r="G3250" i="12"/>
  <c r="H3249" i="12"/>
  <c r="G3249" i="12"/>
  <c r="H3248" i="12"/>
  <c r="G3248" i="12"/>
  <c r="H3247" i="12"/>
  <c r="G3247" i="12"/>
  <c r="H3246" i="12"/>
  <c r="G3246" i="12"/>
  <c r="H3245" i="12"/>
  <c r="G3245" i="12"/>
  <c r="H3244" i="12"/>
  <c r="G3244" i="12"/>
  <c r="H3243" i="12"/>
  <c r="G3243" i="12"/>
  <c r="H3242" i="12"/>
  <c r="G3242" i="12"/>
  <c r="H3241" i="12"/>
  <c r="G3241" i="12"/>
  <c r="H3240" i="12"/>
  <c r="G3240" i="12"/>
  <c r="H3239" i="12"/>
  <c r="G3239" i="12"/>
  <c r="H3238" i="12"/>
  <c r="G3238" i="12"/>
  <c r="H3237" i="12"/>
  <c r="G3237" i="12"/>
  <c r="H3236" i="12"/>
  <c r="G3236" i="12"/>
  <c r="H3235" i="12"/>
  <c r="G3235" i="12"/>
  <c r="H3234" i="12"/>
  <c r="G3234" i="12"/>
  <c r="H3233" i="12"/>
  <c r="G3233" i="12"/>
  <c r="H3232" i="12"/>
  <c r="G3232" i="12"/>
  <c r="H3231" i="12"/>
  <c r="G3231" i="12"/>
  <c r="H3230" i="12"/>
  <c r="G3230" i="12"/>
  <c r="H3229" i="12"/>
  <c r="G3229" i="12"/>
  <c r="H3228" i="12"/>
  <c r="G3228" i="12"/>
  <c r="H3227" i="12"/>
  <c r="G3227" i="12"/>
  <c r="H3226" i="12"/>
  <c r="G3226" i="12"/>
  <c r="H3225" i="12"/>
  <c r="G3225" i="12"/>
  <c r="H3224" i="12"/>
  <c r="G3224" i="12"/>
  <c r="H3223" i="12"/>
  <c r="G3223" i="12"/>
  <c r="H3222" i="12"/>
  <c r="G3222" i="12"/>
  <c r="H3221" i="12"/>
  <c r="G3221" i="12"/>
  <c r="H3220" i="12"/>
  <c r="G3220" i="12"/>
  <c r="H3219" i="12"/>
  <c r="G3219" i="12"/>
  <c r="H3218" i="12"/>
  <c r="G3218" i="12"/>
  <c r="H3217" i="12"/>
  <c r="G3217" i="12"/>
  <c r="H3216" i="12"/>
  <c r="G3216" i="12"/>
  <c r="H3215" i="12"/>
  <c r="G3215" i="12"/>
  <c r="H3214" i="12"/>
  <c r="G3214" i="12"/>
  <c r="H3213" i="12"/>
  <c r="G3213" i="12"/>
  <c r="H3212" i="12"/>
  <c r="G3212" i="12"/>
  <c r="H3211" i="12"/>
  <c r="G3211" i="12"/>
  <c r="H3210" i="12"/>
  <c r="G3210" i="12"/>
  <c r="H3209" i="12"/>
  <c r="G3209" i="12"/>
  <c r="H3208" i="12"/>
  <c r="G3208" i="12"/>
  <c r="H3207" i="12"/>
  <c r="G3207" i="12"/>
  <c r="H3206" i="12"/>
  <c r="G3206" i="12"/>
  <c r="H3205" i="12"/>
  <c r="G3205" i="12"/>
  <c r="H3204" i="12"/>
  <c r="G3204" i="12"/>
  <c r="H3203" i="12"/>
  <c r="G3203" i="12"/>
  <c r="H3202" i="12"/>
  <c r="G3202" i="12"/>
  <c r="H3201" i="12"/>
  <c r="G3201" i="12"/>
  <c r="H3200" i="12"/>
  <c r="G3200" i="12"/>
  <c r="H3199" i="12"/>
  <c r="G3199" i="12"/>
  <c r="H3198" i="12"/>
  <c r="G3198" i="12"/>
  <c r="H3197" i="12"/>
  <c r="G3197" i="12"/>
  <c r="H3196" i="12"/>
  <c r="G3196" i="12"/>
  <c r="H3195" i="12"/>
  <c r="G3195" i="12"/>
  <c r="H3194" i="12"/>
  <c r="G3194" i="12"/>
  <c r="H3193" i="12"/>
  <c r="G3193" i="12"/>
  <c r="H3192" i="12"/>
  <c r="G3192" i="12"/>
  <c r="H3191" i="12"/>
  <c r="G3191" i="12"/>
  <c r="H3190" i="12"/>
  <c r="G3190" i="12"/>
  <c r="H3189" i="12"/>
  <c r="G3189" i="12"/>
  <c r="H3188" i="12"/>
  <c r="G3188" i="12"/>
  <c r="H3187" i="12"/>
  <c r="G3187" i="12"/>
  <c r="H3186" i="12"/>
  <c r="G3186" i="12"/>
  <c r="H3185" i="12"/>
  <c r="G3185" i="12"/>
  <c r="H3184" i="12"/>
  <c r="G3184" i="12"/>
  <c r="H3183" i="12"/>
  <c r="G3183" i="12"/>
  <c r="H3182" i="12"/>
  <c r="G3182" i="12"/>
  <c r="H3181" i="12"/>
  <c r="G3181" i="12"/>
  <c r="H3180" i="12"/>
  <c r="G3180" i="12"/>
  <c r="H3179" i="12"/>
  <c r="G3179" i="12"/>
  <c r="H3178" i="12"/>
  <c r="G3178" i="12"/>
  <c r="H3177" i="12"/>
  <c r="G3177" i="12"/>
  <c r="H3176" i="12"/>
  <c r="G3176" i="12"/>
  <c r="H3175" i="12"/>
  <c r="G3175" i="12"/>
  <c r="H3174" i="12"/>
  <c r="G3174" i="12"/>
  <c r="H3173" i="12"/>
  <c r="G3173" i="12"/>
  <c r="H3172" i="12"/>
  <c r="G3172" i="12"/>
  <c r="H3171" i="12"/>
  <c r="G3171" i="12"/>
  <c r="H3170" i="12"/>
  <c r="G3170" i="12"/>
  <c r="H3169" i="12"/>
  <c r="G3169" i="12"/>
  <c r="H3168" i="12"/>
  <c r="G3168" i="12"/>
  <c r="H3167" i="12"/>
  <c r="G3167" i="12"/>
  <c r="H3166" i="12"/>
  <c r="G3166" i="12"/>
  <c r="H3165" i="12"/>
  <c r="G3165" i="12"/>
  <c r="H3164" i="12"/>
  <c r="G3164" i="12"/>
  <c r="H3163" i="12"/>
  <c r="G3163" i="12"/>
  <c r="H3162" i="12"/>
  <c r="G3162" i="12"/>
  <c r="H3161" i="12"/>
  <c r="G3161" i="12"/>
  <c r="H3160" i="12"/>
  <c r="G3160" i="12"/>
  <c r="H3159" i="12"/>
  <c r="G3159" i="12"/>
  <c r="H3158" i="12"/>
  <c r="G3158" i="12"/>
  <c r="H3157" i="12"/>
  <c r="G3157" i="12"/>
  <c r="H3156" i="12"/>
  <c r="G3156" i="12"/>
  <c r="H3155" i="12"/>
  <c r="G3155" i="12"/>
  <c r="H3154" i="12"/>
  <c r="G3154" i="12"/>
  <c r="H3153" i="12"/>
  <c r="G3153" i="12"/>
  <c r="H3152" i="12"/>
  <c r="G3152" i="12"/>
  <c r="H3151" i="12"/>
  <c r="G3151" i="12"/>
  <c r="H3150" i="12"/>
  <c r="G3150" i="12"/>
  <c r="H3149" i="12"/>
  <c r="G3149" i="12"/>
  <c r="H3148" i="12"/>
  <c r="G3148" i="12"/>
  <c r="H3147" i="12"/>
  <c r="G3147" i="12"/>
  <c r="H3146" i="12"/>
  <c r="G3146" i="12"/>
  <c r="H3145" i="12"/>
  <c r="G3145" i="12"/>
  <c r="H3144" i="12"/>
  <c r="G3144" i="12"/>
  <c r="H3143" i="12"/>
  <c r="G3143" i="12"/>
  <c r="H3142" i="12"/>
  <c r="G3142" i="12"/>
  <c r="H3141" i="12"/>
  <c r="G3141" i="12"/>
  <c r="H3140" i="12"/>
  <c r="G3140" i="12"/>
  <c r="H3139" i="12"/>
  <c r="G3139" i="12"/>
  <c r="H3138" i="12"/>
  <c r="G3138" i="12"/>
  <c r="H3137" i="12"/>
  <c r="G3137" i="12"/>
  <c r="H3136" i="12"/>
  <c r="G3136" i="12"/>
  <c r="H3135" i="12"/>
  <c r="G3135" i="12"/>
  <c r="H3134" i="12"/>
  <c r="G3134" i="12"/>
  <c r="H3133" i="12"/>
  <c r="G3133" i="12"/>
  <c r="H3132" i="12"/>
  <c r="G3132" i="12"/>
  <c r="H3131" i="12"/>
  <c r="G3131" i="12"/>
  <c r="H3130" i="12"/>
  <c r="G3130" i="12"/>
  <c r="H3129" i="12"/>
  <c r="G3129" i="12"/>
  <c r="H3128" i="12"/>
  <c r="G3128" i="12"/>
  <c r="H3127" i="12"/>
  <c r="G3127" i="12"/>
  <c r="H3126" i="12"/>
  <c r="G3126" i="12"/>
  <c r="H3125" i="12"/>
  <c r="G3125" i="12"/>
  <c r="H3124" i="12"/>
  <c r="G3124" i="12"/>
  <c r="H3123" i="12"/>
  <c r="G3123" i="12"/>
  <c r="H3122" i="12"/>
  <c r="G3122" i="12"/>
  <c r="H3121" i="12"/>
  <c r="G3121" i="12"/>
  <c r="H3120" i="12"/>
  <c r="G3120" i="12"/>
  <c r="H3119" i="12"/>
  <c r="G3119" i="12"/>
  <c r="H3118" i="12"/>
  <c r="G3118" i="12"/>
  <c r="H3117" i="12"/>
  <c r="G3117" i="12"/>
  <c r="H3116" i="12"/>
  <c r="G3116" i="12"/>
  <c r="H3115" i="12"/>
  <c r="G3115" i="12"/>
  <c r="H3114" i="12"/>
  <c r="G3114" i="12"/>
  <c r="H3113" i="12"/>
  <c r="G3113" i="12"/>
  <c r="H3112" i="12"/>
  <c r="G3112" i="12"/>
  <c r="H3111" i="12"/>
  <c r="G3111" i="12"/>
  <c r="H3110" i="12"/>
  <c r="G3110" i="12"/>
  <c r="H3109" i="12"/>
  <c r="G3109" i="12"/>
  <c r="H3108" i="12"/>
  <c r="G3108" i="12"/>
  <c r="H3107" i="12"/>
  <c r="G3107" i="12"/>
  <c r="H3106" i="12"/>
  <c r="G3106" i="12"/>
  <c r="H3105" i="12"/>
  <c r="G3105" i="12"/>
  <c r="H3104" i="12"/>
  <c r="G3104" i="12"/>
  <c r="H3103" i="12"/>
  <c r="G3103" i="12"/>
  <c r="H3102" i="12"/>
  <c r="G3102" i="12"/>
  <c r="H3101" i="12"/>
  <c r="G3101" i="12"/>
  <c r="H3100" i="12"/>
  <c r="G3100" i="12"/>
  <c r="H3099" i="12"/>
  <c r="G3099" i="12"/>
  <c r="H3098" i="12"/>
  <c r="G3098" i="12"/>
  <c r="H3097" i="12"/>
  <c r="G3097" i="12"/>
  <c r="H3096" i="12"/>
  <c r="G3096" i="12"/>
  <c r="H3095" i="12"/>
  <c r="G3095" i="12"/>
  <c r="H3094" i="12"/>
  <c r="G3094" i="12"/>
  <c r="H3093" i="12"/>
  <c r="G3093" i="12"/>
  <c r="H3092" i="12"/>
  <c r="G3092" i="12"/>
  <c r="H3091" i="12"/>
  <c r="G3091" i="12"/>
  <c r="H3090" i="12"/>
  <c r="G3090" i="12"/>
  <c r="H3089" i="12"/>
  <c r="G3089" i="12"/>
  <c r="H3088" i="12"/>
  <c r="G3088" i="12"/>
  <c r="H3087" i="12"/>
  <c r="G3087" i="12"/>
  <c r="H3086" i="12"/>
  <c r="G3086" i="12"/>
  <c r="H3085" i="12"/>
  <c r="G3085" i="12"/>
  <c r="H3084" i="12"/>
  <c r="G3084" i="12"/>
  <c r="H3083" i="12"/>
  <c r="G3083" i="12"/>
  <c r="H3082" i="12"/>
  <c r="G3082" i="12"/>
  <c r="H3081" i="12"/>
  <c r="G3081" i="12"/>
  <c r="H3080" i="12"/>
  <c r="G3080" i="12"/>
  <c r="H3079" i="12"/>
  <c r="G3079" i="12"/>
  <c r="H3078" i="12"/>
  <c r="G3078" i="12"/>
  <c r="H3077" i="12"/>
  <c r="G3077" i="12"/>
  <c r="H3076" i="12"/>
  <c r="G3076" i="12"/>
  <c r="H3075" i="12"/>
  <c r="G3075" i="12"/>
  <c r="H3074" i="12"/>
  <c r="G3074" i="12"/>
  <c r="H3073" i="12"/>
  <c r="G3073" i="12"/>
  <c r="H3072" i="12"/>
  <c r="G3072" i="12"/>
  <c r="H3071" i="12"/>
  <c r="G3071" i="12"/>
  <c r="H3070" i="12"/>
  <c r="G3070" i="12"/>
  <c r="H3069" i="12"/>
  <c r="G3069" i="12"/>
  <c r="H3068" i="12"/>
  <c r="G3068" i="12"/>
  <c r="H3067" i="12"/>
  <c r="G3067" i="12"/>
  <c r="H3066" i="12"/>
  <c r="G3066" i="12"/>
  <c r="H3065" i="12"/>
  <c r="G3065" i="12"/>
  <c r="H3064" i="12"/>
  <c r="G3064" i="12"/>
  <c r="H3063" i="12"/>
  <c r="G3063" i="12"/>
  <c r="H3062" i="12"/>
  <c r="G3062" i="12"/>
  <c r="H3061" i="12"/>
  <c r="G3061" i="12"/>
  <c r="H3060" i="12"/>
  <c r="G3060" i="12"/>
  <c r="H3059" i="12"/>
  <c r="G3059" i="12"/>
  <c r="H3058" i="12"/>
  <c r="G3058" i="12"/>
  <c r="H3057" i="12"/>
  <c r="G3057" i="12"/>
  <c r="H3056" i="12"/>
  <c r="G3056" i="12"/>
  <c r="H3055" i="12"/>
  <c r="G3055" i="12"/>
  <c r="H3054" i="12"/>
  <c r="G3054" i="12"/>
  <c r="H3053" i="12"/>
  <c r="G3053" i="12"/>
  <c r="H3052" i="12"/>
  <c r="G3052" i="12"/>
  <c r="H3051" i="12"/>
  <c r="G3051" i="12"/>
  <c r="H3050" i="12"/>
  <c r="G3050" i="12"/>
  <c r="H3049" i="12"/>
  <c r="G3049" i="12"/>
  <c r="H3048" i="12"/>
  <c r="G3048" i="12"/>
  <c r="H3047" i="12"/>
  <c r="G3047" i="12"/>
  <c r="H3046" i="12"/>
  <c r="G3046" i="12"/>
  <c r="H3045" i="12"/>
  <c r="G3045" i="12"/>
  <c r="H3044" i="12"/>
  <c r="G3044" i="12"/>
  <c r="H3043" i="12"/>
  <c r="G3043" i="12"/>
  <c r="H3042" i="12"/>
  <c r="G3042" i="12"/>
  <c r="H3041" i="12"/>
  <c r="G3041" i="12"/>
  <c r="H3040" i="12"/>
  <c r="G3040" i="12"/>
  <c r="H3039" i="12"/>
  <c r="G3039" i="12"/>
  <c r="H3038" i="12"/>
  <c r="G3038" i="12"/>
  <c r="H3037" i="12"/>
  <c r="G3037" i="12"/>
  <c r="H3036" i="12"/>
  <c r="G3036" i="12"/>
  <c r="H3035" i="12"/>
  <c r="G3035" i="12"/>
  <c r="H3034" i="12"/>
  <c r="G3034" i="12"/>
  <c r="H3033" i="12"/>
  <c r="G3033" i="12"/>
  <c r="H3032" i="12"/>
  <c r="G3032" i="12"/>
  <c r="H3031" i="12"/>
  <c r="G3031" i="12"/>
  <c r="H3030" i="12"/>
  <c r="G3030" i="12"/>
  <c r="H3029" i="12"/>
  <c r="G3029" i="12"/>
  <c r="H3028" i="12"/>
  <c r="G3028" i="12"/>
  <c r="H3027" i="12"/>
  <c r="G3027" i="12"/>
  <c r="H3026" i="12"/>
  <c r="G3026" i="12"/>
  <c r="H3025" i="12"/>
  <c r="G3025" i="12"/>
  <c r="H3024" i="12"/>
  <c r="G3024" i="12"/>
  <c r="H3023" i="12"/>
  <c r="G3023" i="12"/>
  <c r="H3022" i="12"/>
  <c r="G3022" i="12"/>
  <c r="H3021" i="12"/>
  <c r="G3021" i="12"/>
  <c r="H3020" i="12"/>
  <c r="G3020" i="12"/>
  <c r="H3019" i="12"/>
  <c r="G3019" i="12"/>
  <c r="H3018" i="12"/>
  <c r="G3018" i="12"/>
  <c r="H3017" i="12"/>
  <c r="G3017" i="12"/>
  <c r="H3016" i="12"/>
  <c r="G3016" i="12"/>
  <c r="H3015" i="12"/>
  <c r="G3015" i="12"/>
  <c r="H3014" i="12"/>
  <c r="G3014" i="12"/>
  <c r="H3013" i="12"/>
  <c r="G3013" i="12"/>
  <c r="H3012" i="12"/>
  <c r="G3012" i="12"/>
  <c r="H3011" i="12"/>
  <c r="G3011" i="12"/>
  <c r="H3010" i="12"/>
  <c r="G3010" i="12"/>
  <c r="H3009" i="12"/>
  <c r="G3009" i="12"/>
  <c r="H3008" i="12"/>
  <c r="G3008" i="12"/>
  <c r="H3007" i="12"/>
  <c r="G3007" i="12"/>
  <c r="H3006" i="12"/>
  <c r="G3006" i="12"/>
  <c r="H3005" i="12"/>
  <c r="G3005" i="12"/>
  <c r="H3004" i="12"/>
  <c r="G3004" i="12"/>
  <c r="H3003" i="12"/>
  <c r="G3003" i="12"/>
  <c r="H3002" i="12"/>
  <c r="G3002" i="12"/>
  <c r="H3001" i="12"/>
  <c r="G3001" i="12"/>
  <c r="H3000" i="12"/>
  <c r="G3000" i="12"/>
  <c r="H2999" i="12"/>
  <c r="G2999" i="12"/>
  <c r="H2998" i="12"/>
  <c r="G2998" i="12"/>
  <c r="H2997" i="12"/>
  <c r="G2997" i="12"/>
  <c r="H2996" i="12"/>
  <c r="G2996" i="12"/>
  <c r="H2995" i="12"/>
  <c r="G2995" i="12"/>
  <c r="H2994" i="12"/>
  <c r="G2994" i="12"/>
  <c r="H2993" i="12"/>
  <c r="G2993" i="12"/>
  <c r="H2992" i="12"/>
  <c r="G2992" i="12"/>
  <c r="H2991" i="12"/>
  <c r="G2991" i="12"/>
  <c r="H2990" i="12"/>
  <c r="G2990" i="12"/>
  <c r="H2989" i="12"/>
  <c r="G2989" i="12"/>
  <c r="H2988" i="12"/>
  <c r="G2988" i="12"/>
  <c r="H2987" i="12"/>
  <c r="G2987" i="12"/>
  <c r="H2986" i="12"/>
  <c r="G2986" i="12"/>
  <c r="H2985" i="12"/>
  <c r="G2985" i="12"/>
  <c r="H2984" i="12"/>
  <c r="G2984" i="12"/>
  <c r="H2983" i="12"/>
  <c r="G2983" i="12"/>
  <c r="H2982" i="12"/>
  <c r="G2982" i="12"/>
  <c r="H2981" i="12"/>
  <c r="G2981" i="12"/>
  <c r="H2980" i="12"/>
  <c r="G2980" i="12"/>
  <c r="H2979" i="12"/>
  <c r="G2979" i="12"/>
  <c r="H2978" i="12"/>
  <c r="G2978" i="12"/>
  <c r="H2977" i="12"/>
  <c r="G2977" i="12"/>
  <c r="H2976" i="12"/>
  <c r="G2976" i="12"/>
  <c r="H2975" i="12"/>
  <c r="G2975" i="12"/>
  <c r="H2974" i="12"/>
  <c r="G2974" i="12"/>
  <c r="H2973" i="12"/>
  <c r="G2973" i="12"/>
  <c r="H2972" i="12"/>
  <c r="G2972" i="12"/>
  <c r="H2971" i="12"/>
  <c r="G2971" i="12"/>
  <c r="H2970" i="12"/>
  <c r="G2970" i="12"/>
  <c r="H2969" i="12"/>
  <c r="G2969" i="12"/>
  <c r="H2968" i="12"/>
  <c r="G2968" i="12"/>
  <c r="H2967" i="12"/>
  <c r="G2967" i="12"/>
  <c r="H2966" i="12"/>
  <c r="G2966" i="12"/>
  <c r="H2965" i="12"/>
  <c r="G2965" i="12"/>
  <c r="H2964" i="12"/>
  <c r="G2964" i="12"/>
  <c r="H2963" i="12"/>
  <c r="G2963" i="12"/>
  <c r="H2962" i="12"/>
  <c r="G2962" i="12"/>
  <c r="H2961" i="12"/>
  <c r="G2961" i="12"/>
  <c r="H2960" i="12"/>
  <c r="G2960" i="12"/>
  <c r="H2959" i="12"/>
  <c r="G2959" i="12"/>
  <c r="H2958" i="12"/>
  <c r="G2958" i="12"/>
  <c r="H2957" i="12"/>
  <c r="G2957" i="12"/>
  <c r="H2956" i="12"/>
  <c r="G2956" i="12"/>
  <c r="H2955" i="12"/>
  <c r="G2955" i="12"/>
  <c r="H2954" i="12"/>
  <c r="G2954" i="12"/>
  <c r="H2953" i="12"/>
  <c r="G2953" i="12"/>
  <c r="H2952" i="12"/>
  <c r="G2952" i="12"/>
  <c r="H2951" i="12"/>
  <c r="G2951" i="12"/>
  <c r="H2950" i="12"/>
  <c r="G2950" i="12"/>
  <c r="H2949" i="12"/>
  <c r="G2949" i="12"/>
  <c r="H2948" i="12"/>
  <c r="G2948" i="12"/>
  <c r="H2947" i="12"/>
  <c r="G2947" i="12"/>
  <c r="H2946" i="12"/>
  <c r="G2946" i="12"/>
  <c r="H2945" i="12"/>
  <c r="G2945" i="12"/>
  <c r="H2944" i="12"/>
  <c r="G2944" i="12"/>
  <c r="H2943" i="12"/>
  <c r="G2943" i="12"/>
  <c r="H2942" i="12"/>
  <c r="G2942" i="12"/>
  <c r="H2941" i="12"/>
  <c r="G2941" i="12"/>
  <c r="H2940" i="12"/>
  <c r="G2940" i="12"/>
  <c r="H2939" i="12"/>
  <c r="G2939" i="12"/>
  <c r="H2938" i="12"/>
  <c r="G2938" i="12"/>
  <c r="H2937" i="12"/>
  <c r="G2937" i="12"/>
  <c r="H2936" i="12"/>
  <c r="G2936" i="12"/>
  <c r="H2935" i="12"/>
  <c r="G2935" i="12"/>
  <c r="H2934" i="12"/>
  <c r="G2934" i="12"/>
  <c r="H2933" i="12"/>
  <c r="G2933" i="12"/>
  <c r="H2932" i="12"/>
  <c r="G2932" i="12"/>
  <c r="H2931" i="12"/>
  <c r="G2931" i="12"/>
  <c r="H2930" i="12"/>
  <c r="G2930" i="12"/>
  <c r="H2929" i="12"/>
  <c r="G2929" i="12"/>
  <c r="H2928" i="12"/>
  <c r="G2928" i="12"/>
  <c r="H2927" i="12"/>
  <c r="G2927" i="12"/>
  <c r="H2926" i="12"/>
  <c r="G2926" i="12"/>
  <c r="H2925" i="12"/>
  <c r="G2925" i="12"/>
  <c r="H2924" i="12"/>
  <c r="G2924" i="12"/>
  <c r="H2923" i="12"/>
  <c r="G2923" i="12"/>
  <c r="H2922" i="12"/>
  <c r="G2922" i="12"/>
  <c r="H2921" i="12"/>
  <c r="G2921" i="12"/>
  <c r="H2920" i="12"/>
  <c r="G2920" i="12"/>
  <c r="H2919" i="12"/>
  <c r="G2919" i="12"/>
  <c r="H2918" i="12"/>
  <c r="G2918" i="12"/>
  <c r="H2917" i="12"/>
  <c r="G2917" i="12"/>
  <c r="H2916" i="12"/>
  <c r="G2916" i="12"/>
  <c r="H2915" i="12"/>
  <c r="G2915" i="12"/>
  <c r="H2914" i="12"/>
  <c r="G2914" i="12"/>
  <c r="H2913" i="12"/>
  <c r="G2913" i="12"/>
  <c r="H2912" i="12"/>
  <c r="G2912" i="12"/>
  <c r="H2911" i="12"/>
  <c r="G2911" i="12"/>
  <c r="H2910" i="12"/>
  <c r="G2910" i="12"/>
  <c r="H2909" i="12"/>
  <c r="G2909" i="12"/>
  <c r="H2908" i="12"/>
  <c r="G2908" i="12"/>
  <c r="H2907" i="12"/>
  <c r="G2907" i="12"/>
  <c r="H2906" i="12"/>
  <c r="G2906" i="12"/>
  <c r="H2905" i="12"/>
  <c r="G2905" i="12"/>
  <c r="H2904" i="12"/>
  <c r="G2904" i="12"/>
  <c r="H2903" i="12"/>
  <c r="G2903" i="12"/>
  <c r="H2902" i="12"/>
  <c r="G2902" i="12"/>
  <c r="H2901" i="12"/>
  <c r="G2901" i="12"/>
  <c r="H2900" i="12"/>
  <c r="G2900" i="12"/>
  <c r="H2899" i="12"/>
  <c r="G2899" i="12"/>
  <c r="H2898" i="12"/>
  <c r="G2898" i="12"/>
  <c r="H2897" i="12"/>
  <c r="G2897" i="12"/>
  <c r="H2896" i="12"/>
  <c r="G2896" i="12"/>
  <c r="H2895" i="12"/>
  <c r="G2895" i="12"/>
  <c r="H2894" i="12"/>
  <c r="G2894" i="12"/>
  <c r="H2893" i="12"/>
  <c r="G2893" i="12"/>
  <c r="H2892" i="12"/>
  <c r="G2892" i="12"/>
  <c r="H2891" i="12"/>
  <c r="G2891" i="12"/>
  <c r="H2890" i="12"/>
  <c r="G2890" i="12"/>
  <c r="H2889" i="12"/>
  <c r="G2889" i="12"/>
  <c r="H2888" i="12"/>
  <c r="G2888" i="12"/>
  <c r="H2887" i="12"/>
  <c r="G2887" i="12"/>
  <c r="H2886" i="12"/>
  <c r="G2886" i="12"/>
  <c r="H2885" i="12"/>
  <c r="G2885" i="12"/>
  <c r="H2884" i="12"/>
  <c r="G2884" i="12"/>
  <c r="H2883" i="12"/>
  <c r="G2883" i="12"/>
  <c r="H2882" i="12"/>
  <c r="G2882" i="12"/>
  <c r="H2881" i="12"/>
  <c r="G2881" i="12"/>
  <c r="H2880" i="12"/>
  <c r="G2880" i="12"/>
  <c r="H2879" i="12"/>
  <c r="G2879" i="12"/>
  <c r="H2878" i="12"/>
  <c r="G2878" i="12"/>
  <c r="H2877" i="12"/>
  <c r="G2877" i="12"/>
  <c r="H2876" i="12"/>
  <c r="G2876" i="12"/>
  <c r="H2875" i="12"/>
  <c r="G2875" i="12"/>
  <c r="H2874" i="12"/>
  <c r="G2874" i="12"/>
  <c r="H2873" i="12"/>
  <c r="G2873" i="12"/>
  <c r="H2872" i="12"/>
  <c r="G2872" i="12"/>
  <c r="H2871" i="12"/>
  <c r="G2871" i="12"/>
  <c r="H2870" i="12"/>
  <c r="G2870" i="12"/>
  <c r="H2869" i="12"/>
  <c r="G2869" i="12"/>
  <c r="H2868" i="12"/>
  <c r="G2868" i="12"/>
  <c r="H2867" i="12"/>
  <c r="G2867" i="12"/>
  <c r="H2866" i="12"/>
  <c r="G2866" i="12"/>
  <c r="H2865" i="12"/>
  <c r="G2865" i="12"/>
  <c r="H2864" i="12"/>
  <c r="G2864" i="12"/>
  <c r="H2863" i="12"/>
  <c r="G2863" i="12"/>
  <c r="H2862" i="12"/>
  <c r="G2862" i="12"/>
  <c r="H2861" i="12"/>
  <c r="G2861" i="12"/>
  <c r="H2860" i="12"/>
  <c r="G2860" i="12"/>
  <c r="H2859" i="12"/>
  <c r="G2859" i="12"/>
  <c r="H2858" i="12"/>
  <c r="G2858" i="12"/>
  <c r="H2857" i="12"/>
  <c r="G2857" i="12"/>
  <c r="H2856" i="12"/>
  <c r="G2856" i="12"/>
  <c r="H2855" i="12"/>
  <c r="G2855" i="12"/>
  <c r="H2854" i="12"/>
  <c r="G2854" i="12"/>
  <c r="H2853" i="12"/>
  <c r="G2853" i="12"/>
  <c r="H2852" i="12"/>
  <c r="G2852" i="12"/>
  <c r="H2851" i="12"/>
  <c r="G2851" i="12"/>
  <c r="H2850" i="12"/>
  <c r="G2850" i="12"/>
  <c r="H2849" i="12"/>
  <c r="G2849" i="12"/>
  <c r="H2848" i="12"/>
  <c r="G2848" i="12"/>
  <c r="H2847" i="12"/>
  <c r="G2847" i="12"/>
  <c r="H2846" i="12"/>
  <c r="G2846" i="12"/>
  <c r="H2845" i="12"/>
  <c r="G2845" i="12"/>
  <c r="H2844" i="12"/>
  <c r="G2844" i="12"/>
  <c r="H2843" i="12"/>
  <c r="G2843" i="12"/>
  <c r="H2842" i="12"/>
  <c r="G2842" i="12"/>
  <c r="H2841" i="12"/>
  <c r="G2841" i="12"/>
  <c r="H2840" i="12"/>
  <c r="G2840" i="12"/>
  <c r="H2839" i="12"/>
  <c r="G2839" i="12"/>
  <c r="H2838" i="12"/>
  <c r="G2838" i="12"/>
  <c r="H2837" i="12"/>
  <c r="G2837" i="12"/>
  <c r="H2836" i="12"/>
  <c r="G2836" i="12"/>
  <c r="H2835" i="12"/>
  <c r="G2835" i="12"/>
  <c r="H2834" i="12"/>
  <c r="G2834" i="12"/>
  <c r="H2833" i="12"/>
  <c r="G2833" i="12"/>
  <c r="H2832" i="12"/>
  <c r="G2832" i="12"/>
  <c r="H2831" i="12"/>
  <c r="G2831" i="12"/>
  <c r="H2830" i="12"/>
  <c r="G2830" i="12"/>
  <c r="H2829" i="12"/>
  <c r="G2829" i="12"/>
  <c r="H2828" i="12"/>
  <c r="G2828" i="12"/>
  <c r="H2827" i="12"/>
  <c r="G2827" i="12"/>
  <c r="H2826" i="12"/>
  <c r="G2826" i="12"/>
  <c r="H2825" i="12"/>
  <c r="G2825" i="12"/>
  <c r="H2824" i="12"/>
  <c r="G2824" i="12"/>
  <c r="H2823" i="12"/>
  <c r="G2823" i="12"/>
  <c r="H2822" i="12"/>
  <c r="G2822" i="12"/>
  <c r="H2821" i="12"/>
  <c r="G2821" i="12"/>
  <c r="H2820" i="12"/>
  <c r="G2820" i="12"/>
  <c r="H2819" i="12"/>
  <c r="G2819" i="12"/>
  <c r="H2818" i="12"/>
  <c r="G2818" i="12"/>
  <c r="H2817" i="12"/>
  <c r="G2817" i="12"/>
  <c r="H2816" i="12"/>
  <c r="G2816" i="12"/>
  <c r="H2815" i="12"/>
  <c r="G2815" i="12"/>
  <c r="H2814" i="12"/>
  <c r="G2814" i="12"/>
  <c r="H2813" i="12"/>
  <c r="G2813" i="12"/>
  <c r="H2812" i="12"/>
  <c r="G2812" i="12"/>
  <c r="H2811" i="12"/>
  <c r="G2811" i="12"/>
  <c r="H2810" i="12"/>
  <c r="G2810" i="12"/>
  <c r="H2809" i="12"/>
  <c r="G2809" i="12"/>
  <c r="H2808" i="12"/>
  <c r="G2808" i="12"/>
  <c r="H2807" i="12"/>
  <c r="G2807" i="12"/>
  <c r="H2806" i="12"/>
  <c r="G2806" i="12"/>
  <c r="H2805" i="12"/>
  <c r="G2805" i="12"/>
  <c r="H2804" i="12"/>
  <c r="G2804" i="12"/>
  <c r="H2803" i="12"/>
  <c r="G2803" i="12"/>
  <c r="H2802" i="12"/>
  <c r="G2802" i="12"/>
  <c r="H2801" i="12"/>
  <c r="G2801" i="12"/>
  <c r="H2800" i="12"/>
  <c r="G2800" i="12"/>
  <c r="H2799" i="12"/>
  <c r="G2799" i="12"/>
  <c r="H2798" i="12"/>
  <c r="G2798" i="12"/>
  <c r="H2797" i="12"/>
  <c r="G2797" i="12"/>
  <c r="H2796" i="12"/>
  <c r="G2796" i="12"/>
  <c r="H2795" i="12"/>
  <c r="G2795" i="12"/>
  <c r="H2794" i="12"/>
  <c r="G2794" i="12"/>
  <c r="H2793" i="12"/>
  <c r="G2793" i="12"/>
  <c r="H2792" i="12"/>
  <c r="G2792" i="12"/>
  <c r="H2791" i="12"/>
  <c r="G2791" i="12"/>
  <c r="H2790" i="12"/>
  <c r="G2790" i="12"/>
  <c r="H2789" i="12"/>
  <c r="G2789" i="12"/>
  <c r="H2788" i="12"/>
  <c r="G2788" i="12"/>
  <c r="H2787" i="12"/>
  <c r="G2787" i="12"/>
  <c r="H2786" i="12"/>
  <c r="G2786" i="12"/>
  <c r="H2785" i="12"/>
  <c r="G2785" i="12"/>
  <c r="H2784" i="12"/>
  <c r="G2784" i="12"/>
  <c r="H2783" i="12"/>
  <c r="G2783" i="12"/>
  <c r="H2782" i="12"/>
  <c r="G2782" i="12"/>
  <c r="H2781" i="12"/>
  <c r="G2781" i="12"/>
  <c r="H2780" i="12"/>
  <c r="G2780" i="12"/>
  <c r="H2779" i="12"/>
  <c r="G2779" i="12"/>
  <c r="H2778" i="12"/>
  <c r="G2778" i="12"/>
  <c r="H2777" i="12"/>
  <c r="G2777" i="12"/>
  <c r="H2776" i="12"/>
  <c r="G2776" i="12"/>
  <c r="H2775" i="12"/>
  <c r="G2775" i="12"/>
  <c r="H2774" i="12"/>
  <c r="G2774" i="12"/>
  <c r="H2773" i="12"/>
  <c r="G2773" i="12"/>
  <c r="H2772" i="12"/>
  <c r="G2772" i="12"/>
  <c r="H2771" i="12"/>
  <c r="G2771" i="12"/>
  <c r="H2770" i="12"/>
  <c r="G2770" i="12"/>
  <c r="H2769" i="12"/>
  <c r="G2769" i="12"/>
  <c r="H2768" i="12"/>
  <c r="G2768" i="12"/>
  <c r="H2767" i="12"/>
  <c r="G2767" i="12"/>
  <c r="H2766" i="12"/>
  <c r="G2766" i="12"/>
  <c r="H2765" i="12"/>
  <c r="G2765" i="12"/>
  <c r="H2764" i="12"/>
  <c r="G2764" i="12"/>
  <c r="H2763" i="12"/>
  <c r="G2763" i="12"/>
  <c r="H2762" i="12"/>
  <c r="G2762" i="12"/>
  <c r="H2761" i="12"/>
  <c r="G2761" i="12"/>
  <c r="H2760" i="12"/>
  <c r="G2760" i="12"/>
  <c r="H2759" i="12"/>
  <c r="G2759" i="12"/>
  <c r="H2758" i="12"/>
  <c r="G2758" i="12"/>
  <c r="H2757" i="12"/>
  <c r="G2757" i="12"/>
  <c r="H2756" i="12"/>
  <c r="G2756" i="12"/>
  <c r="H2755" i="12"/>
  <c r="G2755" i="12"/>
  <c r="H2754" i="12"/>
  <c r="G2754" i="12"/>
  <c r="H2753" i="12"/>
  <c r="G2753" i="12"/>
  <c r="H2752" i="12"/>
  <c r="G2752" i="12"/>
  <c r="H2751" i="12"/>
  <c r="G2751" i="12"/>
  <c r="H2750" i="12"/>
  <c r="G2750" i="12"/>
  <c r="H2749" i="12"/>
  <c r="G2749" i="12"/>
  <c r="H2748" i="12"/>
  <c r="G2748" i="12"/>
  <c r="H2747" i="12"/>
  <c r="G2747" i="12"/>
  <c r="H2746" i="12"/>
  <c r="G2746" i="12"/>
  <c r="H2745" i="12"/>
  <c r="G2745" i="12"/>
  <c r="H2744" i="12"/>
  <c r="G2744" i="12"/>
  <c r="H2743" i="12"/>
  <c r="G2743" i="12"/>
  <c r="H2742" i="12"/>
  <c r="G2742" i="12"/>
  <c r="H2741" i="12"/>
  <c r="G2741" i="12"/>
  <c r="H2740" i="12"/>
  <c r="G2740" i="12"/>
  <c r="H2739" i="12"/>
  <c r="G2739" i="12"/>
  <c r="H2738" i="12"/>
  <c r="G2738" i="12"/>
  <c r="H2737" i="12"/>
  <c r="G2737" i="12"/>
  <c r="H2736" i="12"/>
  <c r="G2736" i="12"/>
  <c r="H2735" i="12"/>
  <c r="G2735" i="12"/>
  <c r="H2734" i="12"/>
  <c r="G2734" i="12"/>
  <c r="H2733" i="12"/>
  <c r="G2733" i="12"/>
  <c r="H2732" i="12"/>
  <c r="G2732" i="12"/>
  <c r="H2731" i="12"/>
  <c r="G2731" i="12"/>
  <c r="H2730" i="12"/>
  <c r="G2730" i="12"/>
  <c r="H2729" i="12"/>
  <c r="G2729" i="12"/>
  <c r="H2728" i="12"/>
  <c r="G2728" i="12"/>
  <c r="H2727" i="12"/>
  <c r="G2727" i="12"/>
  <c r="H2726" i="12"/>
  <c r="G2726" i="12"/>
  <c r="H2725" i="12"/>
  <c r="G2725" i="12"/>
  <c r="H2724" i="12"/>
  <c r="G2724" i="12"/>
  <c r="H2723" i="12"/>
  <c r="G2723" i="12"/>
  <c r="H2722" i="12"/>
  <c r="G2722" i="12"/>
  <c r="H2721" i="12"/>
  <c r="G2721" i="12"/>
  <c r="H2720" i="12"/>
  <c r="G2720" i="12"/>
  <c r="H2719" i="12"/>
  <c r="G2719" i="12"/>
  <c r="H2718" i="12"/>
  <c r="G2718" i="12"/>
  <c r="H2717" i="12"/>
  <c r="G2717" i="12"/>
  <c r="H2716" i="12"/>
  <c r="G2716" i="12"/>
  <c r="H2715" i="12"/>
  <c r="G2715" i="12"/>
  <c r="H2714" i="12"/>
  <c r="G2714" i="12"/>
  <c r="H2713" i="12"/>
  <c r="G2713" i="12"/>
  <c r="H2712" i="12"/>
  <c r="G2712" i="12"/>
  <c r="H2711" i="12"/>
  <c r="G2711" i="12"/>
  <c r="H2710" i="12"/>
  <c r="G2710" i="12"/>
  <c r="H2709" i="12"/>
  <c r="G2709" i="12"/>
  <c r="H2708" i="12"/>
  <c r="G2708" i="12"/>
  <c r="H2707" i="12"/>
  <c r="G2707" i="12"/>
  <c r="H2706" i="12"/>
  <c r="G2706" i="12"/>
  <c r="H2705" i="12"/>
  <c r="G2705" i="12"/>
  <c r="H2704" i="12"/>
  <c r="G2704" i="12"/>
  <c r="H2703" i="12"/>
  <c r="G2703" i="12"/>
  <c r="H2702" i="12"/>
  <c r="G2702" i="12"/>
  <c r="H2701" i="12"/>
  <c r="G2701" i="12"/>
  <c r="H2700" i="12"/>
  <c r="G2700" i="12"/>
  <c r="H2699" i="12"/>
  <c r="G2699" i="12"/>
  <c r="H2698" i="12"/>
  <c r="G2698" i="12"/>
  <c r="H2697" i="12"/>
  <c r="G2697" i="12"/>
  <c r="H2696" i="12"/>
  <c r="G2696" i="12"/>
  <c r="H2695" i="12"/>
  <c r="G2695" i="12"/>
  <c r="H2694" i="12"/>
  <c r="G2694" i="12"/>
  <c r="H2693" i="12"/>
  <c r="G2693" i="12"/>
  <c r="H2692" i="12"/>
  <c r="G2692" i="12"/>
  <c r="H2691" i="12"/>
  <c r="G2691" i="12"/>
  <c r="H2690" i="12"/>
  <c r="G2690" i="12"/>
  <c r="H2689" i="12"/>
  <c r="G2689" i="12"/>
  <c r="H2688" i="12"/>
  <c r="G2688" i="12"/>
  <c r="H2687" i="12"/>
  <c r="G2687" i="12"/>
  <c r="H2686" i="12"/>
  <c r="G2686" i="12"/>
  <c r="H2685" i="12"/>
  <c r="G2685" i="12"/>
  <c r="H2684" i="12"/>
  <c r="G2684" i="12"/>
  <c r="H2683" i="12"/>
  <c r="G2683" i="12"/>
  <c r="H2682" i="12"/>
  <c r="G2682" i="12"/>
  <c r="H2681" i="12"/>
  <c r="G2681" i="12"/>
  <c r="H2680" i="12"/>
  <c r="G2680" i="12"/>
  <c r="H2679" i="12"/>
  <c r="G2679" i="12"/>
  <c r="H2678" i="12"/>
  <c r="G2678" i="12"/>
  <c r="H2677" i="12"/>
  <c r="G2677" i="12"/>
  <c r="H2676" i="12"/>
  <c r="G2676" i="12"/>
  <c r="H2675" i="12"/>
  <c r="G2675" i="12"/>
  <c r="H2674" i="12"/>
  <c r="G2674" i="12"/>
  <c r="H2673" i="12"/>
  <c r="G2673" i="12"/>
  <c r="H2672" i="12"/>
  <c r="G2672" i="12"/>
  <c r="H2671" i="12"/>
  <c r="G2671" i="12"/>
  <c r="H2670" i="12"/>
  <c r="G2670" i="12"/>
  <c r="H2669" i="12"/>
  <c r="G2669" i="12"/>
  <c r="H2668" i="12"/>
  <c r="G2668" i="12"/>
  <c r="H2667" i="12"/>
  <c r="G2667" i="12"/>
  <c r="H2666" i="12"/>
  <c r="G2666" i="12"/>
  <c r="H2665" i="12"/>
  <c r="G2665" i="12"/>
  <c r="H2664" i="12"/>
  <c r="G2664" i="12"/>
  <c r="H2663" i="12"/>
  <c r="G2663" i="12"/>
  <c r="H2662" i="12"/>
  <c r="G2662" i="12"/>
  <c r="H2661" i="12"/>
  <c r="G2661" i="12"/>
  <c r="H2660" i="12"/>
  <c r="G2660" i="12"/>
  <c r="H2659" i="12"/>
  <c r="G2659" i="12"/>
  <c r="H2658" i="12"/>
  <c r="G2658" i="12"/>
  <c r="H2657" i="12"/>
  <c r="G2657" i="12"/>
  <c r="H2656" i="12"/>
  <c r="G2656" i="12"/>
  <c r="H2655" i="12"/>
  <c r="G2655" i="12"/>
  <c r="H2654" i="12"/>
  <c r="G2654" i="12"/>
  <c r="H2653" i="12"/>
  <c r="G2653" i="12"/>
  <c r="H2652" i="12"/>
  <c r="G2652" i="12"/>
  <c r="H2651" i="12"/>
  <c r="G2651" i="12"/>
  <c r="H2650" i="12"/>
  <c r="G2650" i="12"/>
  <c r="H2649" i="12"/>
  <c r="G2649" i="12"/>
  <c r="H2648" i="12"/>
  <c r="G2648" i="12"/>
  <c r="H2647" i="12"/>
  <c r="G2647" i="12"/>
  <c r="H2646" i="12"/>
  <c r="G2646" i="12"/>
  <c r="H2645" i="12"/>
  <c r="G2645" i="12"/>
  <c r="H2644" i="12"/>
  <c r="G2644" i="12"/>
  <c r="H2643" i="12"/>
  <c r="G2643" i="12"/>
  <c r="H2642" i="12"/>
  <c r="G2642" i="12"/>
  <c r="H2641" i="12"/>
  <c r="G2641" i="12"/>
  <c r="H2640" i="12"/>
  <c r="G2640" i="12"/>
  <c r="H2639" i="12"/>
  <c r="G2639" i="12"/>
  <c r="H2638" i="12"/>
  <c r="G2638" i="12"/>
  <c r="H2637" i="12"/>
  <c r="G2637" i="12"/>
  <c r="H2636" i="12"/>
  <c r="G2636" i="12"/>
  <c r="H2635" i="12"/>
  <c r="G2635" i="12"/>
  <c r="H2634" i="12"/>
  <c r="G2634" i="12"/>
  <c r="H2633" i="12"/>
  <c r="G2633" i="12"/>
  <c r="H2632" i="12"/>
  <c r="G2632" i="12"/>
  <c r="H2631" i="12"/>
  <c r="G2631" i="12"/>
  <c r="H2630" i="12"/>
  <c r="G2630" i="12"/>
  <c r="H2629" i="12"/>
  <c r="G2629" i="12"/>
  <c r="H2628" i="12"/>
  <c r="G2628" i="12"/>
  <c r="H2627" i="12"/>
  <c r="G2627" i="12"/>
  <c r="H2626" i="12"/>
  <c r="G2626" i="12"/>
  <c r="H2625" i="12"/>
  <c r="G2625" i="12"/>
  <c r="H2624" i="12"/>
  <c r="G2624" i="12"/>
  <c r="H2623" i="12"/>
  <c r="G2623" i="12"/>
  <c r="H2622" i="12"/>
  <c r="G2622" i="12"/>
  <c r="H2621" i="12"/>
  <c r="G2621" i="12"/>
  <c r="H2620" i="12"/>
  <c r="G2620" i="12"/>
  <c r="H2619" i="12"/>
  <c r="G2619" i="12"/>
  <c r="H2618" i="12"/>
  <c r="G2618" i="12"/>
  <c r="H2617" i="12"/>
  <c r="G2617" i="12"/>
  <c r="H2616" i="12"/>
  <c r="G2616" i="12"/>
  <c r="H2615" i="12"/>
  <c r="G2615" i="12"/>
  <c r="H2614" i="12"/>
  <c r="G2614" i="12"/>
  <c r="H2613" i="12"/>
  <c r="G2613" i="12"/>
  <c r="H2612" i="12"/>
  <c r="G2612" i="12"/>
  <c r="H2611" i="12"/>
  <c r="G2611" i="12"/>
  <c r="H2610" i="12"/>
  <c r="G2610" i="12"/>
  <c r="H2609" i="12"/>
  <c r="G2609" i="12"/>
  <c r="H2608" i="12"/>
  <c r="G2608" i="12"/>
  <c r="H2607" i="12"/>
  <c r="G2607" i="12"/>
  <c r="H2606" i="12"/>
  <c r="G2606" i="12"/>
  <c r="H2605" i="12"/>
  <c r="G2605" i="12"/>
  <c r="H2604" i="12"/>
  <c r="G2604" i="12"/>
  <c r="H2603" i="12"/>
  <c r="G2603" i="12"/>
  <c r="H2602" i="12"/>
  <c r="G2602" i="12"/>
  <c r="H2601" i="12"/>
  <c r="G2601" i="12"/>
  <c r="H2600" i="12"/>
  <c r="G2600" i="12"/>
  <c r="H2599" i="12"/>
  <c r="G2599" i="12"/>
  <c r="H2598" i="12"/>
  <c r="G2598" i="12"/>
  <c r="H2597" i="12"/>
  <c r="G2597" i="12"/>
  <c r="H2596" i="12"/>
  <c r="G2596" i="12"/>
  <c r="H2595" i="12"/>
  <c r="G2595" i="12"/>
  <c r="H2594" i="12"/>
  <c r="G2594" i="12"/>
  <c r="H2593" i="12"/>
  <c r="G2593" i="12"/>
  <c r="H2592" i="12"/>
  <c r="G2592" i="12"/>
  <c r="H2591" i="12"/>
  <c r="G2591" i="12"/>
  <c r="H2590" i="12"/>
  <c r="G2590" i="12"/>
  <c r="H2589" i="12"/>
  <c r="G2589" i="12"/>
  <c r="H2588" i="12"/>
  <c r="G2588" i="12"/>
  <c r="H2587" i="12"/>
  <c r="G2587" i="12"/>
  <c r="H2586" i="12"/>
  <c r="G2586" i="12"/>
  <c r="H2585" i="12"/>
  <c r="G2585" i="12"/>
  <c r="H2584" i="12"/>
  <c r="G2584" i="12"/>
  <c r="H2583" i="12"/>
  <c r="G2583" i="12"/>
  <c r="H2582" i="12"/>
  <c r="G2582" i="12"/>
  <c r="H2581" i="12"/>
  <c r="G2581" i="12"/>
  <c r="H2580" i="12"/>
  <c r="G2580" i="12"/>
  <c r="H2579" i="12"/>
  <c r="G2579" i="12"/>
  <c r="H2578" i="12"/>
  <c r="G2578" i="12"/>
  <c r="H2577" i="12"/>
  <c r="G2577" i="12"/>
  <c r="H2576" i="12"/>
  <c r="G2576" i="12"/>
  <c r="H2575" i="12"/>
  <c r="G2575" i="12"/>
  <c r="H2574" i="12"/>
  <c r="G2574" i="12"/>
  <c r="H2573" i="12"/>
  <c r="G2573" i="12"/>
  <c r="H2572" i="12"/>
  <c r="G2572" i="12"/>
  <c r="H2571" i="12"/>
  <c r="G2571" i="12"/>
  <c r="H2570" i="12"/>
  <c r="G2570" i="12"/>
  <c r="H2569" i="12"/>
  <c r="G2569" i="12"/>
  <c r="H2568" i="12"/>
  <c r="G2568" i="12"/>
  <c r="H2567" i="12"/>
  <c r="G2567" i="12"/>
  <c r="H2566" i="12"/>
  <c r="G2566" i="12"/>
  <c r="H2565" i="12"/>
  <c r="G2565" i="12"/>
  <c r="H2564" i="12"/>
  <c r="G2564" i="12"/>
  <c r="H2563" i="12"/>
  <c r="G2563" i="12"/>
  <c r="H2562" i="12"/>
  <c r="G2562" i="12"/>
  <c r="H2561" i="12"/>
  <c r="G2561" i="12"/>
  <c r="H2560" i="12"/>
  <c r="G2560" i="12"/>
  <c r="H2559" i="12"/>
  <c r="G2559" i="12"/>
  <c r="H2558" i="12"/>
  <c r="G2558" i="12"/>
  <c r="H2557" i="12"/>
  <c r="G2557" i="12"/>
  <c r="H2556" i="12"/>
  <c r="G2556" i="12"/>
  <c r="H2555" i="12"/>
  <c r="G2555" i="12"/>
  <c r="H2554" i="12"/>
  <c r="G2554" i="12"/>
  <c r="H2553" i="12"/>
  <c r="G2553" i="12"/>
  <c r="H2552" i="12"/>
  <c r="G2552" i="12"/>
  <c r="H2551" i="12"/>
  <c r="G2551" i="12"/>
  <c r="H2550" i="12"/>
  <c r="G2550" i="12"/>
  <c r="H2549" i="12"/>
  <c r="G2549" i="12"/>
  <c r="H2548" i="12"/>
  <c r="G2548" i="12"/>
  <c r="H2547" i="12"/>
  <c r="G2547" i="12"/>
  <c r="H2546" i="12"/>
  <c r="G2546" i="12"/>
  <c r="H2545" i="12"/>
  <c r="G2545" i="12"/>
  <c r="H2544" i="12"/>
  <c r="G2544" i="12"/>
  <c r="H2543" i="12"/>
  <c r="G2543" i="12"/>
  <c r="H2542" i="12"/>
  <c r="G2542" i="12"/>
  <c r="H2541" i="12"/>
  <c r="G2541" i="12"/>
  <c r="H2540" i="12"/>
  <c r="G2540" i="12"/>
  <c r="H2539" i="12"/>
  <c r="G2539" i="12"/>
  <c r="H2538" i="12"/>
  <c r="G2538" i="12"/>
  <c r="H2537" i="12"/>
  <c r="G2537" i="12"/>
  <c r="H2536" i="12"/>
  <c r="G2536" i="12"/>
  <c r="H2535" i="12"/>
  <c r="G2535" i="12"/>
  <c r="H2534" i="12"/>
  <c r="G2534" i="12"/>
  <c r="H2533" i="12"/>
  <c r="G2533" i="12"/>
  <c r="H2532" i="12"/>
  <c r="G2532" i="12"/>
  <c r="H2531" i="12"/>
  <c r="G2531" i="12"/>
  <c r="H2530" i="12"/>
  <c r="G2530" i="12"/>
  <c r="H2529" i="12"/>
  <c r="G2529" i="12"/>
  <c r="H2528" i="12"/>
  <c r="G2528" i="12"/>
  <c r="H2527" i="12"/>
  <c r="G2527" i="12"/>
  <c r="H2526" i="12"/>
  <c r="G2526" i="12"/>
  <c r="H2525" i="12"/>
  <c r="G2525" i="12"/>
  <c r="H2524" i="12"/>
  <c r="G2524" i="12"/>
  <c r="H2523" i="12"/>
  <c r="G2523" i="12"/>
  <c r="H2522" i="12"/>
  <c r="G2522" i="12"/>
  <c r="H2521" i="12"/>
  <c r="G2521" i="12"/>
  <c r="H2520" i="12"/>
  <c r="G2520" i="12"/>
  <c r="H2519" i="12"/>
  <c r="G2519" i="12"/>
  <c r="H2518" i="12"/>
  <c r="G2518" i="12"/>
  <c r="H2517" i="12"/>
  <c r="G2517" i="12"/>
  <c r="H2516" i="12"/>
  <c r="G2516" i="12"/>
  <c r="H2515" i="12"/>
  <c r="G2515" i="12"/>
  <c r="H2514" i="12"/>
  <c r="G2514" i="12"/>
  <c r="H2513" i="12"/>
  <c r="G2513" i="12"/>
  <c r="H2512" i="12"/>
  <c r="G2512" i="12"/>
  <c r="H2511" i="12"/>
  <c r="G2511" i="12"/>
  <c r="H2510" i="12"/>
  <c r="G2510" i="12"/>
  <c r="H2509" i="12"/>
  <c r="G2509" i="12"/>
  <c r="H2508" i="12"/>
  <c r="G2508" i="12"/>
  <c r="H2507" i="12"/>
  <c r="G2507" i="12"/>
  <c r="H2506" i="12"/>
  <c r="G2506" i="12"/>
  <c r="H2505" i="12"/>
  <c r="G2505" i="12"/>
  <c r="H2504" i="12"/>
  <c r="G2504" i="12"/>
  <c r="H2503" i="12"/>
  <c r="G2503" i="12"/>
  <c r="H2502" i="12"/>
  <c r="G2502" i="12"/>
  <c r="H2501" i="12"/>
  <c r="G2501" i="12"/>
  <c r="H2500" i="12"/>
  <c r="G2500" i="12"/>
  <c r="H2499" i="12"/>
  <c r="G2499" i="12"/>
  <c r="H2498" i="12"/>
  <c r="G2498" i="12"/>
  <c r="H2497" i="12"/>
  <c r="G2497" i="12"/>
  <c r="H2496" i="12"/>
  <c r="G2496" i="12"/>
  <c r="H2495" i="12"/>
  <c r="G2495" i="12"/>
  <c r="H2494" i="12"/>
  <c r="G2494" i="12"/>
  <c r="H2493" i="12"/>
  <c r="G2493" i="12"/>
  <c r="H2492" i="12"/>
  <c r="G2492" i="12"/>
  <c r="H2491" i="12"/>
  <c r="G2491" i="12"/>
  <c r="H2490" i="12"/>
  <c r="G2490" i="12"/>
  <c r="H2489" i="12"/>
  <c r="G2489" i="12"/>
  <c r="H2488" i="12"/>
  <c r="G2488" i="12"/>
  <c r="H2487" i="12"/>
  <c r="G2487" i="12"/>
  <c r="H2486" i="12"/>
  <c r="G2486" i="12"/>
  <c r="H2485" i="12"/>
  <c r="G2485" i="12"/>
  <c r="H2484" i="12"/>
  <c r="G2484" i="12"/>
  <c r="H2483" i="12"/>
  <c r="G2483" i="12"/>
  <c r="H2482" i="12"/>
  <c r="G2482" i="12"/>
  <c r="H2481" i="12"/>
  <c r="G2481" i="12"/>
  <c r="H2480" i="12"/>
  <c r="G2480" i="12"/>
  <c r="H2479" i="12"/>
  <c r="G2479" i="12"/>
  <c r="H2478" i="12"/>
  <c r="G2478" i="12"/>
  <c r="H2477" i="12"/>
  <c r="G2477" i="12"/>
  <c r="H2476" i="12"/>
  <c r="G2476" i="12"/>
  <c r="H2475" i="12"/>
  <c r="G2475" i="12"/>
  <c r="H2474" i="12"/>
  <c r="G2474" i="12"/>
  <c r="H2473" i="12"/>
  <c r="G2473" i="12"/>
  <c r="H2472" i="12"/>
  <c r="G2472" i="12"/>
  <c r="H2471" i="12"/>
  <c r="G2471" i="12"/>
  <c r="H2470" i="12"/>
  <c r="G2470" i="12"/>
  <c r="H2469" i="12"/>
  <c r="G2469" i="12"/>
  <c r="H2468" i="12"/>
  <c r="G2468" i="12"/>
  <c r="H2467" i="12"/>
  <c r="G2467" i="12"/>
  <c r="H2466" i="12"/>
  <c r="G2466" i="12"/>
  <c r="H2465" i="12"/>
  <c r="G2465" i="12"/>
  <c r="H2464" i="12"/>
  <c r="G2464" i="12"/>
  <c r="H2463" i="12"/>
  <c r="G2463" i="12"/>
  <c r="H2462" i="12"/>
  <c r="G2462" i="12"/>
  <c r="H2461" i="12"/>
  <c r="G2461" i="12"/>
  <c r="H2460" i="12"/>
  <c r="G2460" i="12"/>
  <c r="H2459" i="12"/>
  <c r="G2459" i="12"/>
  <c r="H2458" i="12"/>
  <c r="G2458" i="12"/>
  <c r="H2457" i="12"/>
  <c r="G2457" i="12"/>
  <c r="H2456" i="12"/>
  <c r="G2456" i="12"/>
  <c r="H2455" i="12"/>
  <c r="G2455" i="12"/>
  <c r="H2454" i="12"/>
  <c r="G2454" i="12"/>
  <c r="H2453" i="12"/>
  <c r="G2453" i="12"/>
  <c r="H2452" i="12"/>
  <c r="G2452" i="12"/>
  <c r="H2451" i="12"/>
  <c r="G2451" i="12"/>
  <c r="H2450" i="12"/>
  <c r="G2450" i="12"/>
  <c r="H2449" i="12"/>
  <c r="G2449" i="12"/>
  <c r="H2448" i="12"/>
  <c r="G2448" i="12"/>
  <c r="H2447" i="12"/>
  <c r="G2447" i="12"/>
  <c r="H2446" i="12"/>
  <c r="G2446" i="12"/>
  <c r="H2445" i="12"/>
  <c r="G2445" i="12"/>
  <c r="H2444" i="12"/>
  <c r="G2444" i="12"/>
  <c r="H2443" i="12"/>
  <c r="G2443" i="12"/>
  <c r="H2442" i="12"/>
  <c r="G2442" i="12"/>
  <c r="H2441" i="12"/>
  <c r="G2441" i="12"/>
  <c r="H2440" i="12"/>
  <c r="G2440" i="12"/>
  <c r="H2439" i="12"/>
  <c r="G2439" i="12"/>
  <c r="H2438" i="12"/>
  <c r="G2438" i="12"/>
  <c r="H2437" i="12"/>
  <c r="G2437" i="12"/>
  <c r="H2436" i="12"/>
  <c r="G2436" i="12"/>
  <c r="H2435" i="12"/>
  <c r="G2435" i="12"/>
  <c r="H2434" i="12"/>
  <c r="G2434" i="12"/>
  <c r="H2433" i="12"/>
  <c r="G2433" i="12"/>
  <c r="H2432" i="12"/>
  <c r="G2432" i="12"/>
  <c r="H2431" i="12"/>
  <c r="G2431" i="12"/>
  <c r="H2430" i="12"/>
  <c r="G2430" i="12"/>
  <c r="H2429" i="12"/>
  <c r="G2429" i="12"/>
  <c r="H2428" i="12"/>
  <c r="G2428" i="12"/>
  <c r="H2427" i="12"/>
  <c r="G2427" i="12"/>
  <c r="H2426" i="12"/>
  <c r="G2426" i="12"/>
  <c r="H2425" i="12"/>
  <c r="G2425" i="12"/>
  <c r="H2424" i="12"/>
  <c r="G2424" i="12"/>
  <c r="H2423" i="12"/>
  <c r="G2423" i="12"/>
  <c r="H2422" i="12"/>
  <c r="G2422" i="12"/>
  <c r="H2421" i="12"/>
  <c r="G2421" i="12"/>
  <c r="H2420" i="12"/>
  <c r="G2420" i="12"/>
  <c r="H2419" i="12"/>
  <c r="G2419" i="12"/>
  <c r="H2418" i="12"/>
  <c r="G2418" i="12"/>
  <c r="H2417" i="12"/>
  <c r="G2417" i="12"/>
  <c r="H2416" i="12"/>
  <c r="G2416" i="12"/>
  <c r="H2415" i="12"/>
  <c r="G2415" i="12"/>
  <c r="H2414" i="12"/>
  <c r="G2414" i="12"/>
  <c r="H2413" i="12"/>
  <c r="G2413" i="12"/>
  <c r="H2412" i="12"/>
  <c r="G2412" i="12"/>
  <c r="H2411" i="12"/>
  <c r="G2411" i="12"/>
  <c r="H2410" i="12"/>
  <c r="G2410" i="12"/>
  <c r="H2409" i="12"/>
  <c r="G2409" i="12"/>
  <c r="H2408" i="12"/>
  <c r="G2408" i="12"/>
  <c r="H2407" i="12"/>
  <c r="G2407" i="12"/>
  <c r="H2406" i="12"/>
  <c r="G2406" i="12"/>
  <c r="H2405" i="12"/>
  <c r="G2405" i="12"/>
  <c r="H2404" i="12"/>
  <c r="G2404" i="12"/>
  <c r="H2403" i="12"/>
  <c r="G2403" i="12"/>
  <c r="H2402" i="12"/>
  <c r="G2402" i="12"/>
  <c r="H2401" i="12"/>
  <c r="G2401" i="12"/>
  <c r="H2400" i="12"/>
  <c r="G2400" i="12"/>
  <c r="H2399" i="12"/>
  <c r="G2399" i="12"/>
  <c r="H2398" i="12"/>
  <c r="G2398" i="12"/>
  <c r="H2397" i="12"/>
  <c r="G2397" i="12"/>
  <c r="H2396" i="12"/>
  <c r="G2396" i="12"/>
  <c r="H2395" i="12"/>
  <c r="G2395" i="12"/>
  <c r="H2394" i="12"/>
  <c r="G2394" i="12"/>
  <c r="H2393" i="12"/>
  <c r="G2393" i="12"/>
  <c r="H2392" i="12"/>
  <c r="G2392" i="12"/>
  <c r="H2391" i="12"/>
  <c r="G2391" i="12"/>
  <c r="H2390" i="12"/>
  <c r="G2390" i="12"/>
  <c r="H2389" i="12"/>
  <c r="G2389" i="12"/>
  <c r="H2388" i="12"/>
  <c r="G2388" i="12"/>
  <c r="H2387" i="12"/>
  <c r="G2387" i="12"/>
  <c r="H2386" i="12"/>
  <c r="G2386" i="12"/>
  <c r="H2385" i="12"/>
  <c r="G2385" i="12"/>
  <c r="H2384" i="12"/>
  <c r="G2384" i="12"/>
  <c r="H2383" i="12"/>
  <c r="G2383" i="12"/>
  <c r="H2382" i="12"/>
  <c r="G2382" i="12"/>
  <c r="H2381" i="12"/>
  <c r="G2381" i="12"/>
  <c r="H2380" i="12"/>
  <c r="G2380" i="12"/>
  <c r="H2379" i="12"/>
  <c r="G2379" i="12"/>
  <c r="H2378" i="12"/>
  <c r="G2378" i="12"/>
  <c r="H2377" i="12"/>
  <c r="G2377" i="12"/>
  <c r="H2376" i="12"/>
  <c r="G2376" i="12"/>
  <c r="H2375" i="12"/>
  <c r="G2375" i="12"/>
  <c r="H2374" i="12"/>
  <c r="G2374" i="12"/>
  <c r="H2373" i="12"/>
  <c r="G2373" i="12"/>
  <c r="H2372" i="12"/>
  <c r="G2372" i="12"/>
  <c r="H2371" i="12"/>
  <c r="G2371" i="12"/>
  <c r="H2370" i="12"/>
  <c r="G2370" i="12"/>
  <c r="H2369" i="12"/>
  <c r="G2369" i="12"/>
  <c r="H2368" i="12"/>
  <c r="G2368" i="12"/>
  <c r="H2367" i="12"/>
  <c r="G2367" i="12"/>
  <c r="H2366" i="12"/>
  <c r="G2366" i="12"/>
  <c r="H2365" i="12"/>
  <c r="G2365" i="12"/>
  <c r="H2364" i="12"/>
  <c r="G2364" i="12"/>
  <c r="H2363" i="12"/>
  <c r="G2363" i="12"/>
  <c r="H2362" i="12"/>
  <c r="G2362" i="12"/>
  <c r="H2361" i="12"/>
  <c r="G2361" i="12"/>
  <c r="H2360" i="12"/>
  <c r="G2360" i="12"/>
  <c r="H2359" i="12"/>
  <c r="G2359" i="12"/>
  <c r="H2358" i="12"/>
  <c r="G2358" i="12"/>
  <c r="H2357" i="12"/>
  <c r="G2357" i="12"/>
  <c r="H2356" i="12"/>
  <c r="G2356" i="12"/>
  <c r="H2355" i="12"/>
  <c r="G2355" i="12"/>
  <c r="H2354" i="12"/>
  <c r="G2354" i="12"/>
  <c r="H2353" i="12"/>
  <c r="G2353" i="12"/>
  <c r="H2352" i="12"/>
  <c r="G2352" i="12"/>
  <c r="H2351" i="12"/>
  <c r="G2351" i="12"/>
  <c r="H2350" i="12"/>
  <c r="G2350" i="12"/>
  <c r="H2349" i="12"/>
  <c r="G2349" i="12"/>
  <c r="H2348" i="12"/>
  <c r="G2348" i="12"/>
  <c r="H2347" i="12"/>
  <c r="G2347" i="12"/>
  <c r="H2346" i="12"/>
  <c r="G2346" i="12"/>
  <c r="H2345" i="12"/>
  <c r="G2345" i="12"/>
  <c r="H2344" i="12"/>
  <c r="G2344" i="12"/>
  <c r="H2343" i="12"/>
  <c r="G2343" i="12"/>
  <c r="H2342" i="12"/>
  <c r="G2342" i="12"/>
  <c r="H2341" i="12"/>
  <c r="G2341" i="12"/>
  <c r="H2340" i="12"/>
  <c r="G2340" i="12"/>
  <c r="H2339" i="12"/>
  <c r="G2339" i="12"/>
  <c r="H2338" i="12"/>
  <c r="G2338" i="12"/>
  <c r="H2337" i="12"/>
  <c r="G2337" i="12"/>
  <c r="H2336" i="12"/>
  <c r="G2336" i="12"/>
  <c r="H2335" i="12"/>
  <c r="G2335" i="12"/>
  <c r="H2334" i="12"/>
  <c r="G2334" i="12"/>
  <c r="H2333" i="12"/>
  <c r="G2333" i="12"/>
  <c r="H2332" i="12"/>
  <c r="G2332" i="12"/>
  <c r="H2331" i="12"/>
  <c r="G2331" i="12"/>
  <c r="H2330" i="12"/>
  <c r="G2330" i="12"/>
  <c r="H2329" i="12"/>
  <c r="G2329" i="12"/>
  <c r="H2328" i="12"/>
  <c r="G2328" i="12"/>
  <c r="H2327" i="12"/>
  <c r="G2327" i="12"/>
  <c r="H2326" i="12"/>
  <c r="G2326" i="12"/>
  <c r="H2325" i="12"/>
  <c r="G2325" i="12"/>
  <c r="H2324" i="12"/>
  <c r="G2324" i="12"/>
  <c r="H2323" i="12"/>
  <c r="G2323" i="12"/>
  <c r="H2322" i="12"/>
  <c r="G2322" i="12"/>
  <c r="H2321" i="12"/>
  <c r="G2321" i="12"/>
  <c r="H2320" i="12"/>
  <c r="G2320" i="12"/>
  <c r="H2319" i="12"/>
  <c r="G2319" i="12"/>
  <c r="H2318" i="12"/>
  <c r="G2318" i="12"/>
  <c r="H2317" i="12"/>
  <c r="G2317" i="12"/>
  <c r="H2316" i="12"/>
  <c r="G2316" i="12"/>
  <c r="H2315" i="12"/>
  <c r="G2315" i="12"/>
  <c r="H2314" i="12"/>
  <c r="G2314" i="12"/>
  <c r="H2313" i="12"/>
  <c r="G2313" i="12"/>
  <c r="H2312" i="12"/>
  <c r="G2312" i="12"/>
  <c r="H2311" i="12"/>
  <c r="G2311" i="12"/>
  <c r="H2310" i="12"/>
  <c r="G2310" i="12"/>
  <c r="H2309" i="12"/>
  <c r="G2309" i="12"/>
  <c r="H2308" i="12"/>
  <c r="G2308" i="12"/>
  <c r="H2307" i="12"/>
  <c r="G2307" i="12"/>
  <c r="H2306" i="12"/>
  <c r="G2306" i="12"/>
  <c r="H2305" i="12"/>
  <c r="G2305" i="12"/>
  <c r="H2304" i="12"/>
  <c r="G2304" i="12"/>
  <c r="H2303" i="12"/>
  <c r="G2303" i="12"/>
  <c r="H2302" i="12"/>
  <c r="G2302" i="12"/>
  <c r="H2301" i="12"/>
  <c r="G2301" i="12"/>
  <c r="H2300" i="12"/>
  <c r="G2300" i="12"/>
  <c r="H2299" i="12"/>
  <c r="G2299" i="12"/>
  <c r="H2298" i="12"/>
  <c r="G2298" i="12"/>
  <c r="H2297" i="12"/>
  <c r="G2297" i="12"/>
  <c r="H2296" i="12"/>
  <c r="G2296" i="12"/>
  <c r="H2295" i="12"/>
  <c r="G2295" i="12"/>
  <c r="H2294" i="12"/>
  <c r="G2294" i="12"/>
  <c r="H2293" i="12"/>
  <c r="G2293" i="12"/>
  <c r="H2292" i="12"/>
  <c r="G2292" i="12"/>
  <c r="H2291" i="12"/>
  <c r="G2291" i="12"/>
  <c r="H2290" i="12"/>
  <c r="G2290" i="12"/>
  <c r="H2289" i="12"/>
  <c r="G2289" i="12"/>
  <c r="H2288" i="12"/>
  <c r="G2288" i="12"/>
  <c r="H2287" i="12"/>
  <c r="G2287" i="12"/>
  <c r="H2286" i="12"/>
  <c r="G2286" i="12"/>
  <c r="H2285" i="12"/>
  <c r="G2285" i="12"/>
  <c r="H2284" i="12"/>
  <c r="G2284" i="12"/>
  <c r="H2283" i="12"/>
  <c r="G2283" i="12"/>
  <c r="H2282" i="12"/>
  <c r="G2282" i="12"/>
  <c r="H2281" i="12"/>
  <c r="G2281" i="12"/>
  <c r="H2280" i="12"/>
  <c r="G2280" i="12"/>
  <c r="H2279" i="12"/>
  <c r="G2279" i="12"/>
  <c r="H2278" i="12"/>
  <c r="G2278" i="12"/>
  <c r="H2277" i="12"/>
  <c r="G2277" i="12"/>
  <c r="H2276" i="12"/>
  <c r="G2276" i="12"/>
  <c r="H2275" i="12"/>
  <c r="G2275" i="12"/>
  <c r="H2274" i="12"/>
  <c r="G2274" i="12"/>
  <c r="H2273" i="12"/>
  <c r="G2273" i="12"/>
  <c r="H2272" i="12"/>
  <c r="G2272" i="12"/>
  <c r="H2271" i="12"/>
  <c r="G2271" i="12"/>
  <c r="H2270" i="12"/>
  <c r="G2270" i="12"/>
  <c r="H2269" i="12"/>
  <c r="G2269" i="12"/>
  <c r="H2268" i="12"/>
  <c r="G2268" i="12"/>
  <c r="H2267" i="12"/>
  <c r="G2267" i="12"/>
  <c r="H2266" i="12"/>
  <c r="G2266" i="12"/>
  <c r="H2265" i="12"/>
  <c r="G2265" i="12"/>
  <c r="H2264" i="12"/>
  <c r="G2264" i="12"/>
  <c r="H2263" i="12"/>
  <c r="G2263" i="12"/>
  <c r="H2262" i="12"/>
  <c r="G2262" i="12"/>
  <c r="H2261" i="12"/>
  <c r="G2261" i="12"/>
  <c r="H2260" i="12"/>
  <c r="G2260" i="12"/>
  <c r="H2259" i="12"/>
  <c r="G2259" i="12"/>
  <c r="H2258" i="12"/>
  <c r="G2258" i="12"/>
  <c r="H2257" i="12"/>
  <c r="G2257" i="12"/>
  <c r="H2256" i="12"/>
  <c r="G2256" i="12"/>
  <c r="H2255" i="12"/>
  <c r="G2255" i="12"/>
  <c r="H2254" i="12"/>
  <c r="G2254" i="12"/>
  <c r="H2253" i="12"/>
  <c r="G2253" i="12"/>
  <c r="H2252" i="12"/>
  <c r="G2252" i="12"/>
  <c r="H2251" i="12"/>
  <c r="G2251" i="12"/>
  <c r="H2250" i="12"/>
  <c r="G2250" i="12"/>
  <c r="H2249" i="12"/>
  <c r="G2249" i="12"/>
  <c r="H2248" i="12"/>
  <c r="G2248" i="12"/>
  <c r="H2247" i="12"/>
  <c r="G2247" i="12"/>
  <c r="H2246" i="12"/>
  <c r="G2246" i="12"/>
  <c r="H2245" i="12"/>
  <c r="G2245" i="12"/>
  <c r="H2244" i="12"/>
  <c r="G2244" i="12"/>
  <c r="H2243" i="12"/>
  <c r="G2243" i="12"/>
  <c r="H2242" i="12"/>
  <c r="G2242" i="12"/>
  <c r="H2241" i="12"/>
  <c r="G2241" i="12"/>
  <c r="H2240" i="12"/>
  <c r="G2240" i="12"/>
  <c r="H2239" i="12"/>
  <c r="G2239" i="12"/>
  <c r="H2238" i="12"/>
  <c r="G2238" i="12"/>
  <c r="H2237" i="12"/>
  <c r="G2237" i="12"/>
  <c r="H2236" i="12"/>
  <c r="G2236" i="12"/>
  <c r="H2235" i="12"/>
  <c r="G2235" i="12"/>
  <c r="H2234" i="12"/>
  <c r="G2234" i="12"/>
  <c r="H2233" i="12"/>
  <c r="G2233" i="12"/>
  <c r="H2232" i="12"/>
  <c r="G2232" i="12"/>
  <c r="H2231" i="12"/>
  <c r="G2231" i="12"/>
  <c r="H2230" i="12"/>
  <c r="G2230" i="12"/>
  <c r="H2229" i="12"/>
  <c r="G2229" i="12"/>
  <c r="H2228" i="12"/>
  <c r="G2228" i="12"/>
  <c r="H2227" i="12"/>
  <c r="G2227" i="12"/>
  <c r="H2226" i="12"/>
  <c r="G2226" i="12"/>
  <c r="H2225" i="12"/>
  <c r="G2225" i="12"/>
  <c r="H2224" i="12"/>
  <c r="G2224" i="12"/>
  <c r="H2223" i="12"/>
  <c r="G2223" i="12"/>
  <c r="H2222" i="12"/>
  <c r="G2222" i="12"/>
  <c r="H2221" i="12"/>
  <c r="G2221" i="12"/>
  <c r="H2220" i="12"/>
  <c r="G2220" i="12"/>
  <c r="H2219" i="12"/>
  <c r="G2219" i="12"/>
  <c r="H2218" i="12"/>
  <c r="G2218" i="12"/>
  <c r="H2217" i="12"/>
  <c r="G2217" i="12"/>
  <c r="H2216" i="12"/>
  <c r="G2216" i="12"/>
  <c r="H2215" i="12"/>
  <c r="G2215" i="12"/>
  <c r="H2214" i="12"/>
  <c r="G2214" i="12"/>
  <c r="H2213" i="12"/>
  <c r="G2213" i="12"/>
  <c r="H2212" i="12"/>
  <c r="G2212" i="12"/>
  <c r="H2211" i="12"/>
  <c r="G2211" i="12"/>
  <c r="H2210" i="12"/>
  <c r="G2210" i="12"/>
  <c r="H2209" i="12"/>
  <c r="G2209" i="12"/>
  <c r="H2208" i="12"/>
  <c r="G2208" i="12"/>
  <c r="H2207" i="12"/>
  <c r="G2207" i="12"/>
  <c r="H2206" i="12"/>
  <c r="G2206" i="12"/>
  <c r="H2205" i="12"/>
  <c r="G2205" i="12"/>
  <c r="H2204" i="12"/>
  <c r="G2204" i="12"/>
  <c r="H2203" i="12"/>
  <c r="G2203" i="12"/>
  <c r="H2202" i="12"/>
  <c r="G2202" i="12"/>
  <c r="H2201" i="12"/>
  <c r="G2201" i="12"/>
  <c r="H2200" i="12"/>
  <c r="G2200" i="12"/>
  <c r="H2199" i="12"/>
  <c r="G2199" i="12"/>
  <c r="H2198" i="12"/>
  <c r="G2198" i="12"/>
  <c r="H2197" i="12"/>
  <c r="G2197" i="12"/>
  <c r="H2196" i="12"/>
  <c r="G2196" i="12"/>
  <c r="H2195" i="12"/>
  <c r="G2195" i="12"/>
  <c r="H2194" i="12"/>
  <c r="G2194" i="12"/>
  <c r="H2193" i="12"/>
  <c r="G2193" i="12"/>
  <c r="H2192" i="12"/>
  <c r="G2192" i="12"/>
  <c r="H2191" i="12"/>
  <c r="G2191" i="12"/>
  <c r="H2190" i="12"/>
  <c r="G2190" i="12"/>
  <c r="H2189" i="12"/>
  <c r="G2189" i="12"/>
  <c r="H2188" i="12"/>
  <c r="G2188" i="12"/>
  <c r="H2187" i="12"/>
  <c r="G2187" i="12"/>
  <c r="H2186" i="12"/>
  <c r="G2186" i="12"/>
  <c r="H2185" i="12"/>
  <c r="G2185" i="12"/>
  <c r="H2184" i="12"/>
  <c r="G2184" i="12"/>
  <c r="H2183" i="12"/>
  <c r="G2183" i="12"/>
  <c r="H2182" i="12"/>
  <c r="G2182" i="12"/>
  <c r="H2181" i="12"/>
  <c r="G2181" i="12"/>
  <c r="H2180" i="12"/>
  <c r="G2180" i="12"/>
  <c r="H2179" i="12"/>
  <c r="G2179" i="12"/>
  <c r="H2178" i="12"/>
  <c r="G2178" i="12"/>
  <c r="H2177" i="12"/>
  <c r="G2177" i="12"/>
  <c r="H2176" i="12"/>
  <c r="G2176" i="12"/>
  <c r="H2175" i="12"/>
  <c r="G2175" i="12"/>
  <c r="H2174" i="12"/>
  <c r="G2174" i="12"/>
  <c r="H2173" i="12"/>
  <c r="G2173" i="12"/>
  <c r="H2172" i="12"/>
  <c r="G2172" i="12"/>
  <c r="H2171" i="12"/>
  <c r="G2171" i="12"/>
  <c r="H2170" i="12"/>
  <c r="G2170" i="12"/>
  <c r="H2169" i="12"/>
  <c r="G2169" i="12"/>
  <c r="H2168" i="12"/>
  <c r="G2168" i="12"/>
  <c r="H2167" i="12"/>
  <c r="G2167" i="12"/>
  <c r="H2166" i="12"/>
  <c r="G2166" i="12"/>
  <c r="H2165" i="12"/>
  <c r="G2165" i="12"/>
  <c r="H2164" i="12"/>
  <c r="G2164" i="12"/>
  <c r="H2163" i="12"/>
  <c r="G2163" i="12"/>
  <c r="H2162" i="12"/>
  <c r="G2162" i="12"/>
  <c r="H2161" i="12"/>
  <c r="G2161" i="12"/>
  <c r="H2160" i="12"/>
  <c r="G2160" i="12"/>
  <c r="H2159" i="12"/>
  <c r="G2159" i="12"/>
  <c r="H2158" i="12"/>
  <c r="G2158" i="12"/>
  <c r="H2157" i="12"/>
  <c r="G2157" i="12"/>
  <c r="H2156" i="12"/>
  <c r="G2156" i="12"/>
  <c r="H2155" i="12"/>
  <c r="G2155" i="12"/>
  <c r="H2154" i="12"/>
  <c r="G2154" i="12"/>
  <c r="H2153" i="12"/>
  <c r="G2153" i="12"/>
  <c r="H2152" i="12"/>
  <c r="G2152" i="12"/>
  <c r="H2151" i="12"/>
  <c r="G2151" i="12"/>
  <c r="H2150" i="12"/>
  <c r="G2150" i="12"/>
  <c r="H2149" i="12"/>
  <c r="G2149" i="12"/>
  <c r="H2148" i="12"/>
  <c r="G2148" i="12"/>
  <c r="H2147" i="12"/>
  <c r="G2147" i="12"/>
  <c r="H2146" i="12"/>
  <c r="G2146" i="12"/>
  <c r="H2145" i="12"/>
  <c r="G2145" i="12"/>
  <c r="H2144" i="12"/>
  <c r="G2144" i="12"/>
  <c r="H2143" i="12"/>
  <c r="G2143" i="12"/>
  <c r="H2142" i="12"/>
  <c r="G2142" i="12"/>
  <c r="H2141" i="12"/>
  <c r="G2141" i="12"/>
  <c r="H2140" i="12"/>
  <c r="G2140" i="12"/>
  <c r="H2139" i="12"/>
  <c r="G2139" i="12"/>
  <c r="H2138" i="12"/>
  <c r="G2138" i="12"/>
  <c r="H2137" i="12"/>
  <c r="G2137" i="12"/>
  <c r="H2136" i="12"/>
  <c r="G2136" i="12"/>
  <c r="H2135" i="12"/>
  <c r="G2135" i="12"/>
  <c r="H2134" i="12"/>
  <c r="G2134" i="12"/>
  <c r="H2133" i="12"/>
  <c r="G2133" i="12"/>
  <c r="H2132" i="12"/>
  <c r="G2132" i="12"/>
  <c r="H2131" i="12"/>
  <c r="G2131" i="12"/>
  <c r="H2130" i="12"/>
  <c r="G2130" i="12"/>
  <c r="H2129" i="12"/>
  <c r="G2129" i="12"/>
  <c r="H2128" i="12"/>
  <c r="G2128" i="12"/>
  <c r="H2127" i="12"/>
  <c r="G2127" i="12"/>
  <c r="H2126" i="12"/>
  <c r="G2126" i="12"/>
  <c r="H2125" i="12"/>
  <c r="G2125" i="12"/>
  <c r="H2124" i="12"/>
  <c r="G2124" i="12"/>
  <c r="H2123" i="12"/>
  <c r="G2123" i="12"/>
  <c r="H2122" i="12"/>
  <c r="G2122" i="12"/>
  <c r="H2121" i="12"/>
  <c r="G2121" i="12"/>
  <c r="H2120" i="12"/>
  <c r="G2120" i="12"/>
  <c r="H2119" i="12"/>
  <c r="G2119" i="12"/>
  <c r="H2118" i="12"/>
  <c r="G2118" i="12"/>
  <c r="H2117" i="12"/>
  <c r="G2117" i="12"/>
  <c r="H2116" i="12"/>
  <c r="G2116" i="12"/>
  <c r="H2115" i="12"/>
  <c r="G2115" i="12"/>
  <c r="H2114" i="12"/>
  <c r="G2114" i="12"/>
  <c r="H2113" i="12"/>
  <c r="G2113" i="12"/>
  <c r="H2112" i="12"/>
  <c r="G2112" i="12"/>
  <c r="H2111" i="12"/>
  <c r="G2111" i="12"/>
  <c r="H2110" i="12"/>
  <c r="G2110" i="12"/>
  <c r="H2109" i="12"/>
  <c r="G2109" i="12"/>
  <c r="H2108" i="12"/>
  <c r="G2108" i="12"/>
  <c r="H2107" i="12"/>
  <c r="G2107" i="12"/>
  <c r="H2106" i="12"/>
  <c r="G2106" i="12"/>
  <c r="H2105" i="12"/>
  <c r="G2105" i="12"/>
  <c r="H2104" i="12"/>
  <c r="G2104" i="12"/>
  <c r="H2103" i="12"/>
  <c r="G2103" i="12"/>
  <c r="H2102" i="12"/>
  <c r="G2102" i="12"/>
  <c r="H2101" i="12"/>
  <c r="G2101" i="12"/>
  <c r="H2100" i="12"/>
  <c r="G2100" i="12"/>
  <c r="H2099" i="12"/>
  <c r="G2099" i="12"/>
  <c r="H2098" i="12"/>
  <c r="G2098" i="12"/>
  <c r="H2097" i="12"/>
  <c r="G2097" i="12"/>
  <c r="H2096" i="12"/>
  <c r="G2096" i="12"/>
  <c r="H2095" i="12"/>
  <c r="G2095" i="12"/>
  <c r="H2094" i="12"/>
  <c r="G2094" i="12"/>
  <c r="H2093" i="12"/>
  <c r="G2093" i="12"/>
  <c r="H2092" i="12"/>
  <c r="G2092" i="12"/>
  <c r="H2091" i="12"/>
  <c r="G2091" i="12"/>
  <c r="H2090" i="12"/>
  <c r="G2090" i="12"/>
  <c r="H2089" i="12"/>
  <c r="G2089" i="12"/>
  <c r="H2088" i="12"/>
  <c r="G2088" i="12"/>
  <c r="H2087" i="12"/>
  <c r="G2087" i="12"/>
  <c r="H2086" i="12"/>
  <c r="G2086" i="12"/>
  <c r="H2085" i="12"/>
  <c r="G2085" i="12"/>
  <c r="H2084" i="12"/>
  <c r="G2084" i="12"/>
  <c r="H2083" i="12"/>
  <c r="G2083" i="12"/>
  <c r="H2082" i="12"/>
  <c r="G2082" i="12"/>
  <c r="H2081" i="12"/>
  <c r="G2081" i="12"/>
  <c r="H2080" i="12"/>
  <c r="G2080" i="12"/>
  <c r="H2079" i="12"/>
  <c r="G2079" i="12"/>
  <c r="H2078" i="12"/>
  <c r="G2078" i="12"/>
  <c r="H2077" i="12"/>
  <c r="G2077" i="12"/>
  <c r="H2076" i="12"/>
  <c r="G2076" i="12"/>
  <c r="H2075" i="12"/>
  <c r="G2075" i="12"/>
  <c r="H2074" i="12"/>
  <c r="G2074" i="12"/>
  <c r="H2073" i="12"/>
  <c r="G2073" i="12"/>
  <c r="H2072" i="12"/>
  <c r="G2072" i="12"/>
  <c r="H2071" i="12"/>
  <c r="G2071" i="12"/>
  <c r="H2070" i="12"/>
  <c r="G2070" i="12"/>
  <c r="H2069" i="12"/>
  <c r="G2069" i="12"/>
  <c r="H2068" i="12"/>
  <c r="G2068" i="12"/>
  <c r="H2067" i="12"/>
  <c r="G2067" i="12"/>
  <c r="H2066" i="12"/>
  <c r="G2066" i="12"/>
  <c r="H2065" i="12"/>
  <c r="G2065" i="12"/>
  <c r="H2064" i="12"/>
  <c r="G2064" i="12"/>
  <c r="H2063" i="12"/>
  <c r="G2063" i="12"/>
  <c r="H2062" i="12"/>
  <c r="G2062" i="12"/>
  <c r="H2061" i="12"/>
  <c r="G2061" i="12"/>
  <c r="H2060" i="12"/>
  <c r="G2060" i="12"/>
  <c r="H2059" i="12"/>
  <c r="G2059" i="12"/>
  <c r="H2058" i="12"/>
  <c r="G2058" i="12"/>
  <c r="H2057" i="12"/>
  <c r="G2057" i="12"/>
  <c r="H2056" i="12"/>
  <c r="G2056" i="12"/>
  <c r="H2055" i="12"/>
  <c r="G2055" i="12"/>
  <c r="H2054" i="12"/>
  <c r="G2054" i="12"/>
  <c r="H2053" i="12"/>
  <c r="G2053" i="12"/>
  <c r="H2052" i="12"/>
  <c r="G2052" i="12"/>
  <c r="H2051" i="12"/>
  <c r="G2051" i="12"/>
  <c r="H2050" i="12"/>
  <c r="G2050" i="12"/>
  <c r="H2049" i="12"/>
  <c r="G2049" i="12"/>
  <c r="H2048" i="12"/>
  <c r="G2048" i="12"/>
  <c r="H2047" i="12"/>
  <c r="G2047" i="12"/>
  <c r="H2046" i="12"/>
  <c r="G2046" i="12"/>
  <c r="H2045" i="12"/>
  <c r="G2045" i="12"/>
  <c r="H2044" i="12"/>
  <c r="G2044" i="12"/>
  <c r="H2043" i="12"/>
  <c r="G2043" i="12"/>
  <c r="H2042" i="12"/>
  <c r="G2042" i="12"/>
  <c r="H2041" i="12"/>
  <c r="G2041" i="12"/>
  <c r="H2040" i="12"/>
  <c r="G2040" i="12"/>
  <c r="H2039" i="12"/>
  <c r="G2039" i="12"/>
  <c r="H2038" i="12"/>
  <c r="G2038" i="12"/>
  <c r="H2037" i="12"/>
  <c r="G2037" i="12"/>
  <c r="H2036" i="12"/>
  <c r="G2036" i="12"/>
  <c r="H2035" i="12"/>
  <c r="G2035" i="12"/>
  <c r="H2034" i="12"/>
  <c r="G2034" i="12"/>
  <c r="H2033" i="12"/>
  <c r="G2033" i="12"/>
  <c r="H2032" i="12"/>
  <c r="G2032" i="12"/>
  <c r="H2031" i="12"/>
  <c r="G2031" i="12"/>
  <c r="H2030" i="12"/>
  <c r="G2030" i="12"/>
  <c r="H2029" i="12"/>
  <c r="G2029" i="12"/>
  <c r="H2028" i="12"/>
  <c r="G2028" i="12"/>
  <c r="H2027" i="12"/>
  <c r="G2027" i="12"/>
  <c r="H2026" i="12"/>
  <c r="G2026" i="12"/>
  <c r="H2025" i="12"/>
  <c r="G2025" i="12"/>
  <c r="H2024" i="12"/>
  <c r="G2024" i="12"/>
  <c r="H2023" i="12"/>
  <c r="G2023" i="12"/>
  <c r="H2022" i="12"/>
  <c r="G2022" i="12"/>
  <c r="H2021" i="12"/>
  <c r="G2021" i="12"/>
  <c r="H2020" i="12"/>
  <c r="G2020" i="12"/>
  <c r="H2019" i="12"/>
  <c r="G2019" i="12"/>
  <c r="H2018" i="12"/>
  <c r="G2018" i="12"/>
  <c r="H2017" i="12"/>
  <c r="G2017" i="12"/>
  <c r="H2016" i="12"/>
  <c r="G2016" i="12"/>
  <c r="H2015" i="12"/>
  <c r="G2015" i="12"/>
  <c r="H2014" i="12"/>
  <c r="G2014" i="12"/>
  <c r="H2013" i="12"/>
  <c r="G2013" i="12"/>
  <c r="H2012" i="12"/>
  <c r="G2012" i="12"/>
  <c r="H2011" i="12"/>
  <c r="G2011" i="12"/>
  <c r="H2010" i="12"/>
  <c r="G2010" i="12"/>
  <c r="H2009" i="12"/>
  <c r="G2009" i="12"/>
  <c r="H2008" i="12"/>
  <c r="G2008" i="12"/>
  <c r="H2007" i="12"/>
  <c r="G2007" i="12"/>
  <c r="H2006" i="12"/>
  <c r="G2006" i="12"/>
  <c r="H2005" i="12"/>
  <c r="G2005" i="12"/>
  <c r="H2004" i="12"/>
  <c r="G2004" i="12"/>
  <c r="H2003" i="12"/>
  <c r="G2003" i="12"/>
  <c r="H2002" i="12"/>
  <c r="G2002" i="12"/>
  <c r="H2001" i="12"/>
  <c r="G2001" i="12"/>
  <c r="H2000" i="12"/>
  <c r="G2000" i="12"/>
  <c r="H1999" i="12"/>
  <c r="G1999" i="12"/>
  <c r="H1998" i="12"/>
  <c r="G1998" i="12"/>
  <c r="H1997" i="12"/>
  <c r="G1997" i="12"/>
  <c r="H1996" i="12"/>
  <c r="G1996" i="12"/>
  <c r="H1995" i="12"/>
  <c r="G1995" i="12"/>
  <c r="H1994" i="12"/>
  <c r="G1994" i="12"/>
  <c r="H1993" i="12"/>
  <c r="G1993" i="12"/>
  <c r="H1992" i="12"/>
  <c r="G1992" i="12"/>
  <c r="H1991" i="12"/>
  <c r="G1991" i="12"/>
  <c r="H1990" i="12"/>
  <c r="G1990" i="12"/>
  <c r="H1989" i="12"/>
  <c r="G1989" i="12"/>
  <c r="H1988" i="12"/>
  <c r="G1988" i="12"/>
  <c r="H1987" i="12"/>
  <c r="G1987" i="12"/>
  <c r="H1986" i="12"/>
  <c r="G1986" i="12"/>
  <c r="H1985" i="12"/>
  <c r="G1985" i="12"/>
  <c r="H1984" i="12"/>
  <c r="G1984" i="12"/>
  <c r="H1983" i="12"/>
  <c r="G1983" i="12"/>
  <c r="H1982" i="12"/>
  <c r="G1982" i="12"/>
  <c r="H1981" i="12"/>
  <c r="G1981" i="12"/>
  <c r="H1980" i="12"/>
  <c r="G1980" i="12"/>
  <c r="H1979" i="12"/>
  <c r="G1979" i="12"/>
  <c r="H1978" i="12"/>
  <c r="G1978" i="12"/>
  <c r="H1977" i="12"/>
  <c r="G1977" i="12"/>
  <c r="H1976" i="12"/>
  <c r="G1976" i="12"/>
  <c r="H1975" i="12"/>
  <c r="G1975" i="12"/>
  <c r="H1974" i="12"/>
  <c r="G1974" i="12"/>
  <c r="H1973" i="12"/>
  <c r="G1973" i="12"/>
  <c r="H1972" i="12"/>
  <c r="G1972" i="12"/>
  <c r="H1971" i="12"/>
  <c r="G1971" i="12"/>
  <c r="H1970" i="12"/>
  <c r="G1970" i="12"/>
  <c r="H1969" i="12"/>
  <c r="G1969" i="12"/>
  <c r="H1968" i="12"/>
  <c r="G1968" i="12"/>
  <c r="H1967" i="12"/>
  <c r="G1967" i="12"/>
  <c r="H1966" i="12"/>
  <c r="G1966" i="12"/>
  <c r="H1965" i="12"/>
  <c r="G1965" i="12"/>
  <c r="H1964" i="12"/>
  <c r="G1964" i="12"/>
  <c r="H1963" i="12"/>
  <c r="G1963" i="12"/>
  <c r="H1962" i="12"/>
  <c r="G1962" i="12"/>
  <c r="H1961" i="12"/>
  <c r="G1961" i="12"/>
  <c r="H1960" i="12"/>
  <c r="G1960" i="12"/>
  <c r="H1959" i="12"/>
  <c r="G1959" i="12"/>
  <c r="H1958" i="12"/>
  <c r="G1958" i="12"/>
  <c r="H1957" i="12"/>
  <c r="G1957" i="12"/>
  <c r="H1956" i="12"/>
  <c r="G1956" i="12"/>
  <c r="H1955" i="12"/>
  <c r="G1955" i="12"/>
  <c r="H1954" i="12"/>
  <c r="G1954" i="12"/>
  <c r="H1953" i="12"/>
  <c r="G1953" i="12"/>
  <c r="H1952" i="12"/>
  <c r="G1952" i="12"/>
  <c r="H1951" i="12"/>
  <c r="G1951" i="12"/>
  <c r="H1950" i="12"/>
  <c r="G1950" i="12"/>
  <c r="H1949" i="12"/>
  <c r="G1949" i="12"/>
  <c r="H1948" i="12"/>
  <c r="G1948" i="12"/>
  <c r="H1947" i="12"/>
  <c r="G1947" i="12"/>
  <c r="H1946" i="12"/>
  <c r="G1946" i="12"/>
  <c r="H1945" i="12"/>
  <c r="G1945" i="12"/>
  <c r="H1944" i="12"/>
  <c r="G1944" i="12"/>
  <c r="H1943" i="12"/>
  <c r="G1943" i="12"/>
  <c r="H1942" i="12"/>
  <c r="G1942" i="12"/>
  <c r="H1941" i="12"/>
  <c r="G1941" i="12"/>
  <c r="H1940" i="12"/>
  <c r="G1940" i="12"/>
  <c r="H1939" i="12"/>
  <c r="G1939" i="12"/>
  <c r="H1938" i="12"/>
  <c r="G1938" i="12"/>
  <c r="H1937" i="12"/>
  <c r="G1937" i="12"/>
  <c r="H1936" i="12"/>
  <c r="G1936" i="12"/>
  <c r="H1935" i="12"/>
  <c r="G1935" i="12"/>
  <c r="H1934" i="12"/>
  <c r="G1934" i="12"/>
  <c r="H1933" i="12"/>
  <c r="G1933" i="12"/>
  <c r="H1932" i="12"/>
  <c r="G1932" i="12"/>
  <c r="H1931" i="12"/>
  <c r="G1931" i="12"/>
  <c r="H1930" i="12"/>
  <c r="G1930" i="12"/>
  <c r="H1929" i="12"/>
  <c r="G1929" i="12"/>
  <c r="H1928" i="12"/>
  <c r="G1928" i="12"/>
  <c r="H1927" i="12"/>
  <c r="G1927" i="12"/>
  <c r="H1926" i="12"/>
  <c r="G1926" i="12"/>
  <c r="H1925" i="12"/>
  <c r="G1925" i="12"/>
  <c r="H1924" i="12"/>
  <c r="G1924" i="12"/>
  <c r="H1923" i="12"/>
  <c r="G1923" i="12"/>
  <c r="H1922" i="12"/>
  <c r="G1922" i="12"/>
  <c r="Q41" i="12"/>
  <c r="Q40" i="12"/>
  <c r="Q39" i="12"/>
  <c r="Q38" i="12"/>
  <c r="Q37" i="12"/>
  <c r="Q36" i="12"/>
  <c r="Q35" i="12"/>
  <c r="Q34" i="12"/>
  <c r="Q33" i="12"/>
  <c r="Q32" i="12"/>
  <c r="Q31" i="12"/>
  <c r="Q30" i="12"/>
  <c r="Q29" i="12"/>
  <c r="Q28" i="12"/>
  <c r="Q27" i="12"/>
  <c r="Q26" i="12"/>
  <c r="Q25" i="12"/>
  <c r="Q24" i="12"/>
  <c r="Q23" i="12"/>
  <c r="Q22" i="12"/>
  <c r="Q21" i="12"/>
  <c r="Q20" i="12"/>
  <c r="Q19" i="12"/>
  <c r="Q18" i="12"/>
  <c r="Q17" i="12"/>
  <c r="Q16" i="12"/>
  <c r="Q15" i="12"/>
  <c r="Q14" i="12"/>
  <c r="Q13" i="12"/>
  <c r="Q12" i="12"/>
  <c r="Q11" i="12"/>
  <c r="Q10" i="12"/>
  <c r="Q9" i="12"/>
  <c r="Q8" i="12"/>
  <c r="Q7" i="12"/>
  <c r="Q6" i="12"/>
  <c r="Q5" i="12"/>
  <c r="Q4" i="12"/>
  <c r="Q3" i="12"/>
  <c r="Q2" i="12"/>
  <c r="H1" i="12"/>
  <c r="H3841" i="11"/>
  <c r="G3841" i="11"/>
  <c r="H3840" i="11"/>
  <c r="G3840" i="11"/>
  <c r="H3839" i="11"/>
  <c r="G3839" i="11"/>
  <c r="H3838" i="11"/>
  <c r="G3838" i="11"/>
  <c r="H3837" i="11"/>
  <c r="G3837" i="11"/>
  <c r="H3836" i="11"/>
  <c r="G3836" i="11"/>
  <c r="H3835" i="11"/>
  <c r="G3835" i="11"/>
  <c r="H3834" i="11"/>
  <c r="G3834" i="11"/>
  <c r="H3833" i="11"/>
  <c r="G3833" i="11"/>
  <c r="H3832" i="11"/>
  <c r="G3832" i="11"/>
  <c r="H3831" i="11"/>
  <c r="G3831" i="11"/>
  <c r="H3830" i="11"/>
  <c r="G3830" i="11"/>
  <c r="H3829" i="11"/>
  <c r="G3829" i="11"/>
  <c r="H3828" i="11"/>
  <c r="G3828" i="11"/>
  <c r="H3827" i="11"/>
  <c r="G3827" i="11"/>
  <c r="H3826" i="11"/>
  <c r="G3826" i="11"/>
  <c r="H3825" i="11"/>
  <c r="G3825" i="11"/>
  <c r="H3824" i="11"/>
  <c r="G3824" i="11"/>
  <c r="H3823" i="11"/>
  <c r="G3823" i="11"/>
  <c r="H3822" i="11"/>
  <c r="G3822" i="11"/>
  <c r="H3821" i="11"/>
  <c r="G3821" i="11"/>
  <c r="H3820" i="11"/>
  <c r="G3820" i="11"/>
  <c r="H3819" i="11"/>
  <c r="G3819" i="11"/>
  <c r="H3818" i="11"/>
  <c r="G3818" i="11"/>
  <c r="H3817" i="11"/>
  <c r="G3817" i="11"/>
  <c r="H3816" i="11"/>
  <c r="G3816" i="11"/>
  <c r="H3815" i="11"/>
  <c r="G3815" i="11"/>
  <c r="H3814" i="11"/>
  <c r="G3814" i="11"/>
  <c r="H3813" i="11"/>
  <c r="G3813" i="11"/>
  <c r="H3812" i="11"/>
  <c r="G3812" i="11"/>
  <c r="H3811" i="11"/>
  <c r="G3811" i="11"/>
  <c r="H3810" i="11"/>
  <c r="G3810" i="11"/>
  <c r="H3809" i="11"/>
  <c r="G3809" i="11"/>
  <c r="H3808" i="11"/>
  <c r="G3808" i="11"/>
  <c r="H3807" i="11"/>
  <c r="G3807" i="11"/>
  <c r="H3806" i="11"/>
  <c r="G3806" i="11"/>
  <c r="H3805" i="11"/>
  <c r="G3805" i="11"/>
  <c r="H3804" i="11"/>
  <c r="G3804" i="11"/>
  <c r="H3803" i="11"/>
  <c r="G3803" i="11"/>
  <c r="H3802" i="11"/>
  <c r="G3802" i="11"/>
  <c r="H3801" i="11"/>
  <c r="G3801" i="11"/>
  <c r="H3800" i="11"/>
  <c r="G3800" i="11"/>
  <c r="H3799" i="11"/>
  <c r="G3799" i="11"/>
  <c r="H3798" i="11"/>
  <c r="G3798" i="11"/>
  <c r="H3797" i="11"/>
  <c r="G3797" i="11"/>
  <c r="H3796" i="11"/>
  <c r="G3796" i="11"/>
  <c r="H3795" i="11"/>
  <c r="G3795" i="11"/>
  <c r="H3794" i="11"/>
  <c r="G3794" i="11"/>
  <c r="H3793" i="11"/>
  <c r="G3793" i="11"/>
  <c r="H3792" i="11"/>
  <c r="G3792" i="11"/>
  <c r="H3791" i="11"/>
  <c r="G3791" i="11"/>
  <c r="H3790" i="11"/>
  <c r="G3790" i="11"/>
  <c r="H3789" i="11"/>
  <c r="G3789" i="11"/>
  <c r="H3788" i="11"/>
  <c r="G3788" i="11"/>
  <c r="H3787" i="11"/>
  <c r="G3787" i="11"/>
  <c r="H3786" i="11"/>
  <c r="G3786" i="11"/>
  <c r="H3785" i="11"/>
  <c r="G3785" i="11"/>
  <c r="H3784" i="11"/>
  <c r="G3784" i="11"/>
  <c r="H3783" i="11"/>
  <c r="G3783" i="11"/>
  <c r="H3782" i="11"/>
  <c r="G3782" i="11"/>
  <c r="H3781" i="11"/>
  <c r="G3781" i="11"/>
  <c r="H3780" i="11"/>
  <c r="G3780" i="11"/>
  <c r="H3779" i="11"/>
  <c r="G3779" i="11"/>
  <c r="H3778" i="11"/>
  <c r="G3778" i="11"/>
  <c r="H3777" i="11"/>
  <c r="G3777" i="11"/>
  <c r="H3776" i="11"/>
  <c r="G3776" i="11"/>
  <c r="H3775" i="11"/>
  <c r="G3775" i="11"/>
  <c r="H3774" i="11"/>
  <c r="G3774" i="11"/>
  <c r="H3773" i="11"/>
  <c r="G3773" i="11"/>
  <c r="H3772" i="11"/>
  <c r="G3772" i="11"/>
  <c r="H3771" i="11"/>
  <c r="G3771" i="11"/>
  <c r="H3770" i="11"/>
  <c r="G3770" i="11"/>
  <c r="H3769" i="11"/>
  <c r="G3769" i="11"/>
  <c r="H3768" i="11"/>
  <c r="G3768" i="11"/>
  <c r="H3767" i="11"/>
  <c r="G3767" i="11"/>
  <c r="H3766" i="11"/>
  <c r="G3766" i="11"/>
  <c r="H3765" i="11"/>
  <c r="G3765" i="11"/>
  <c r="H3764" i="11"/>
  <c r="G3764" i="11"/>
  <c r="H3763" i="11"/>
  <c r="G3763" i="11"/>
  <c r="H3762" i="11"/>
  <c r="G3762" i="11"/>
  <c r="H3761" i="11"/>
  <c r="G3761" i="11"/>
  <c r="H3760" i="11"/>
  <c r="G3760" i="11"/>
  <c r="H3759" i="11"/>
  <c r="G3759" i="11"/>
  <c r="H3758" i="11"/>
  <c r="G3758" i="11"/>
  <c r="H3757" i="11"/>
  <c r="G3757" i="11"/>
  <c r="H3756" i="11"/>
  <c r="G3756" i="11"/>
  <c r="H3755" i="11"/>
  <c r="G3755" i="11"/>
  <c r="H3754" i="11"/>
  <c r="G3754" i="11"/>
  <c r="H3753" i="11"/>
  <c r="G3753" i="11"/>
  <c r="H3752" i="11"/>
  <c r="G3752" i="11"/>
  <c r="H3751" i="11"/>
  <c r="G3751" i="11"/>
  <c r="H3750" i="11"/>
  <c r="G3750" i="11"/>
  <c r="H3749" i="11"/>
  <c r="G3749" i="11"/>
  <c r="H3748" i="11"/>
  <c r="G3748" i="11"/>
  <c r="H3747" i="11"/>
  <c r="G3747" i="11"/>
  <c r="H3746" i="11"/>
  <c r="G3746" i="11"/>
  <c r="H3745" i="11"/>
  <c r="G3745" i="11"/>
  <c r="H3744" i="11"/>
  <c r="G3744" i="11"/>
  <c r="H3743" i="11"/>
  <c r="G3743" i="11"/>
  <c r="H3742" i="11"/>
  <c r="G3742" i="11"/>
  <c r="H3741" i="11"/>
  <c r="G3741" i="11"/>
  <c r="H3740" i="11"/>
  <c r="G3740" i="11"/>
  <c r="H3739" i="11"/>
  <c r="G3739" i="11"/>
  <c r="H3738" i="11"/>
  <c r="G3738" i="11"/>
  <c r="H3737" i="11"/>
  <c r="G3737" i="11"/>
  <c r="H3736" i="11"/>
  <c r="G3736" i="11"/>
  <c r="H3735" i="11"/>
  <c r="G3735" i="11"/>
  <c r="H3734" i="11"/>
  <c r="G3734" i="11"/>
  <c r="H3733" i="11"/>
  <c r="G3733" i="11"/>
  <c r="H3732" i="11"/>
  <c r="G3732" i="11"/>
  <c r="H3731" i="11"/>
  <c r="G3731" i="11"/>
  <c r="H3730" i="11"/>
  <c r="G3730" i="11"/>
  <c r="H3729" i="11"/>
  <c r="G3729" i="11"/>
  <c r="H3728" i="11"/>
  <c r="G3728" i="11"/>
  <c r="H3727" i="11"/>
  <c r="G3727" i="11"/>
  <c r="H3726" i="11"/>
  <c r="G3726" i="11"/>
  <c r="H3725" i="11"/>
  <c r="G3725" i="11"/>
  <c r="H3724" i="11"/>
  <c r="G3724" i="11"/>
  <c r="H3723" i="11"/>
  <c r="G3723" i="11"/>
  <c r="H3722" i="11"/>
  <c r="G3722" i="11"/>
  <c r="H3721" i="11"/>
  <c r="G3721" i="11"/>
  <c r="H3720" i="11"/>
  <c r="G3720" i="11"/>
  <c r="H3719" i="11"/>
  <c r="G3719" i="11"/>
  <c r="H3718" i="11"/>
  <c r="G3718" i="11"/>
  <c r="H3717" i="11"/>
  <c r="G3717" i="11"/>
  <c r="H3716" i="11"/>
  <c r="G3716" i="11"/>
  <c r="H3715" i="11"/>
  <c r="G3715" i="11"/>
  <c r="H3714" i="11"/>
  <c r="G3714" i="11"/>
  <c r="H3713" i="11"/>
  <c r="G3713" i="11"/>
  <c r="H3712" i="11"/>
  <c r="G3712" i="11"/>
  <c r="H3711" i="11"/>
  <c r="G3711" i="11"/>
  <c r="H3710" i="11"/>
  <c r="G3710" i="11"/>
  <c r="H3709" i="11"/>
  <c r="G3709" i="11"/>
  <c r="H3708" i="11"/>
  <c r="G3708" i="11"/>
  <c r="H3707" i="11"/>
  <c r="G3707" i="11"/>
  <c r="H3706" i="11"/>
  <c r="G3706" i="11"/>
  <c r="H3705" i="11"/>
  <c r="G3705" i="11"/>
  <c r="H3704" i="11"/>
  <c r="G3704" i="11"/>
  <c r="H3703" i="11"/>
  <c r="G3703" i="11"/>
  <c r="H3702" i="11"/>
  <c r="G3702" i="11"/>
  <c r="H3701" i="11"/>
  <c r="G3701" i="11"/>
  <c r="H3700" i="11"/>
  <c r="G3700" i="11"/>
  <c r="H3699" i="11"/>
  <c r="G3699" i="11"/>
  <c r="H3698" i="11"/>
  <c r="G3698" i="11"/>
  <c r="H3697" i="11"/>
  <c r="G3697" i="11"/>
  <c r="H3696" i="11"/>
  <c r="G3696" i="11"/>
  <c r="H3695" i="11"/>
  <c r="G3695" i="11"/>
  <c r="H3694" i="11"/>
  <c r="G3694" i="11"/>
  <c r="H3693" i="11"/>
  <c r="G3693" i="11"/>
  <c r="H3692" i="11"/>
  <c r="G3692" i="11"/>
  <c r="H3691" i="11"/>
  <c r="G3691" i="11"/>
  <c r="H3690" i="11"/>
  <c r="G3690" i="11"/>
  <c r="H3689" i="11"/>
  <c r="G3689" i="11"/>
  <c r="H3688" i="11"/>
  <c r="G3688" i="11"/>
  <c r="H3687" i="11"/>
  <c r="G3687" i="11"/>
  <c r="H3686" i="11"/>
  <c r="G3686" i="11"/>
  <c r="H3685" i="11"/>
  <c r="G3685" i="11"/>
  <c r="H3684" i="11"/>
  <c r="G3684" i="11"/>
  <c r="H3683" i="11"/>
  <c r="G3683" i="11"/>
  <c r="H3682" i="11"/>
  <c r="G3682" i="11"/>
  <c r="H3681" i="11"/>
  <c r="G3681" i="11"/>
  <c r="H3680" i="11"/>
  <c r="G3680" i="11"/>
  <c r="H3679" i="11"/>
  <c r="G3679" i="11"/>
  <c r="H3678" i="11"/>
  <c r="G3678" i="11"/>
  <c r="H3677" i="11"/>
  <c r="G3677" i="11"/>
  <c r="H3676" i="11"/>
  <c r="G3676" i="11"/>
  <c r="H3675" i="11"/>
  <c r="G3675" i="11"/>
  <c r="H3674" i="11"/>
  <c r="G3674" i="11"/>
  <c r="H3673" i="11"/>
  <c r="G3673" i="11"/>
  <c r="H3672" i="11"/>
  <c r="G3672" i="11"/>
  <c r="H3671" i="11"/>
  <c r="G3671" i="11"/>
  <c r="H3670" i="11"/>
  <c r="G3670" i="11"/>
  <c r="H3669" i="11"/>
  <c r="G3669" i="11"/>
  <c r="H3668" i="11"/>
  <c r="G3668" i="11"/>
  <c r="H3667" i="11"/>
  <c r="G3667" i="11"/>
  <c r="H3666" i="11"/>
  <c r="G3666" i="11"/>
  <c r="H3665" i="11"/>
  <c r="G3665" i="11"/>
  <c r="H3664" i="11"/>
  <c r="G3664" i="11"/>
  <c r="H3663" i="11"/>
  <c r="G3663" i="11"/>
  <c r="H3662" i="11"/>
  <c r="G3662" i="11"/>
  <c r="H3661" i="11"/>
  <c r="G3661" i="11"/>
  <c r="H3660" i="11"/>
  <c r="G3660" i="11"/>
  <c r="H3659" i="11"/>
  <c r="G3659" i="11"/>
  <c r="H3658" i="11"/>
  <c r="G3658" i="11"/>
  <c r="H3657" i="11"/>
  <c r="G3657" i="11"/>
  <c r="H3656" i="11"/>
  <c r="G3656" i="11"/>
  <c r="H3655" i="11"/>
  <c r="G3655" i="11"/>
  <c r="H3654" i="11"/>
  <c r="G3654" i="11"/>
  <c r="H3653" i="11"/>
  <c r="G3653" i="11"/>
  <c r="H3652" i="11"/>
  <c r="G3652" i="11"/>
  <c r="H3651" i="11"/>
  <c r="G3651" i="11"/>
  <c r="H3650" i="11"/>
  <c r="G3650" i="11"/>
  <c r="H3649" i="11"/>
  <c r="G3649" i="11"/>
  <c r="H3648" i="11"/>
  <c r="G3648" i="11"/>
  <c r="H3647" i="11"/>
  <c r="G3647" i="11"/>
  <c r="H3646" i="11"/>
  <c r="G3646" i="11"/>
  <c r="H3645" i="11"/>
  <c r="G3645" i="11"/>
  <c r="H3644" i="11"/>
  <c r="G3644" i="11"/>
  <c r="H3643" i="11"/>
  <c r="G3643" i="11"/>
  <c r="H3642" i="11"/>
  <c r="G3642" i="11"/>
  <c r="H3641" i="11"/>
  <c r="G3641" i="11"/>
  <c r="H3640" i="11"/>
  <c r="G3640" i="11"/>
  <c r="H3639" i="11"/>
  <c r="G3639" i="11"/>
  <c r="H3638" i="11"/>
  <c r="G3638" i="11"/>
  <c r="H3637" i="11"/>
  <c r="G3637" i="11"/>
  <c r="H3636" i="11"/>
  <c r="G3636" i="11"/>
  <c r="H3635" i="11"/>
  <c r="G3635" i="11"/>
  <c r="H3634" i="11"/>
  <c r="G3634" i="11"/>
  <c r="H3633" i="11"/>
  <c r="G3633" i="11"/>
  <c r="H3632" i="11"/>
  <c r="G3632" i="11"/>
  <c r="H3631" i="11"/>
  <c r="G3631" i="11"/>
  <c r="H3630" i="11"/>
  <c r="G3630" i="11"/>
  <c r="H3629" i="11"/>
  <c r="G3629" i="11"/>
  <c r="H3628" i="11"/>
  <c r="G3628" i="11"/>
  <c r="H3627" i="11"/>
  <c r="G3627" i="11"/>
  <c r="H3626" i="11"/>
  <c r="G3626" i="11"/>
  <c r="H3625" i="11"/>
  <c r="G3625" i="11"/>
  <c r="H3624" i="11"/>
  <c r="G3624" i="11"/>
  <c r="H3623" i="11"/>
  <c r="G3623" i="11"/>
  <c r="H3622" i="11"/>
  <c r="G3622" i="11"/>
  <c r="H3621" i="11"/>
  <c r="G3621" i="11"/>
  <c r="H3620" i="11"/>
  <c r="G3620" i="11"/>
  <c r="H3619" i="11"/>
  <c r="G3619" i="11"/>
  <c r="H3618" i="11"/>
  <c r="G3618" i="11"/>
  <c r="H3617" i="11"/>
  <c r="G3617" i="11"/>
  <c r="H3616" i="11"/>
  <c r="G3616" i="11"/>
  <c r="H3615" i="11"/>
  <c r="G3615" i="11"/>
  <c r="H3614" i="11"/>
  <c r="G3614" i="11"/>
  <c r="H3613" i="11"/>
  <c r="G3613" i="11"/>
  <c r="H3612" i="11"/>
  <c r="G3612" i="11"/>
  <c r="H3611" i="11"/>
  <c r="G3611" i="11"/>
  <c r="H3610" i="11"/>
  <c r="G3610" i="11"/>
  <c r="H3609" i="11"/>
  <c r="G3609" i="11"/>
  <c r="H3608" i="11"/>
  <c r="G3608" i="11"/>
  <c r="H3607" i="11"/>
  <c r="G3607" i="11"/>
  <c r="H3606" i="11"/>
  <c r="G3606" i="11"/>
  <c r="H3605" i="11"/>
  <c r="G3605" i="11"/>
  <c r="H3604" i="11"/>
  <c r="G3604" i="11"/>
  <c r="H3603" i="11"/>
  <c r="G3603" i="11"/>
  <c r="H3602" i="11"/>
  <c r="G3602" i="11"/>
  <c r="H3601" i="11"/>
  <c r="G3601" i="11"/>
  <c r="H3600" i="11"/>
  <c r="G3600" i="11"/>
  <c r="H3599" i="11"/>
  <c r="G3599" i="11"/>
  <c r="H3598" i="11"/>
  <c r="G3598" i="11"/>
  <c r="H3597" i="11"/>
  <c r="G3597" i="11"/>
  <c r="H3596" i="11"/>
  <c r="G3596" i="11"/>
  <c r="H3595" i="11"/>
  <c r="G3595" i="11"/>
  <c r="H3594" i="11"/>
  <c r="G3594" i="11"/>
  <c r="H3593" i="11"/>
  <c r="G3593" i="11"/>
  <c r="H3592" i="11"/>
  <c r="G3592" i="11"/>
  <c r="H3591" i="11"/>
  <c r="G3591" i="11"/>
  <c r="H3590" i="11"/>
  <c r="G3590" i="11"/>
  <c r="H3589" i="11"/>
  <c r="G3589" i="11"/>
  <c r="H3588" i="11"/>
  <c r="G3588" i="11"/>
  <c r="H3587" i="11"/>
  <c r="G3587" i="11"/>
  <c r="H3586" i="11"/>
  <c r="G3586" i="11"/>
  <c r="H3585" i="11"/>
  <c r="G3585" i="11"/>
  <c r="H3584" i="11"/>
  <c r="G3584" i="11"/>
  <c r="H3583" i="11"/>
  <c r="G3583" i="11"/>
  <c r="H3582" i="11"/>
  <c r="G3582" i="11"/>
  <c r="H3581" i="11"/>
  <c r="G3581" i="11"/>
  <c r="H3580" i="11"/>
  <c r="G3580" i="11"/>
  <c r="H3579" i="11"/>
  <c r="G3579" i="11"/>
  <c r="H3578" i="11"/>
  <c r="G3578" i="11"/>
  <c r="H3577" i="11"/>
  <c r="G3577" i="11"/>
  <c r="H3576" i="11"/>
  <c r="G3576" i="11"/>
  <c r="H3575" i="11"/>
  <c r="G3575" i="11"/>
  <c r="H3574" i="11"/>
  <c r="G3574" i="11"/>
  <c r="H3573" i="11"/>
  <c r="G3573" i="11"/>
  <c r="H3572" i="11"/>
  <c r="G3572" i="11"/>
  <c r="H3571" i="11"/>
  <c r="G3571" i="11"/>
  <c r="H3570" i="11"/>
  <c r="G3570" i="11"/>
  <c r="H3569" i="11"/>
  <c r="G3569" i="11"/>
  <c r="H3568" i="11"/>
  <c r="G3568" i="11"/>
  <c r="H3567" i="11"/>
  <c r="G3567" i="11"/>
  <c r="H3566" i="11"/>
  <c r="G3566" i="11"/>
  <c r="H3565" i="11"/>
  <c r="G3565" i="11"/>
  <c r="H3564" i="11"/>
  <c r="G3564" i="11"/>
  <c r="H3563" i="11"/>
  <c r="G3563" i="11"/>
  <c r="H3562" i="11"/>
  <c r="G3562" i="11"/>
  <c r="H3561" i="11"/>
  <c r="G3561" i="11"/>
  <c r="H3560" i="11"/>
  <c r="G3560" i="11"/>
  <c r="H3559" i="11"/>
  <c r="G3559" i="11"/>
  <c r="H3558" i="11"/>
  <c r="G3558" i="11"/>
  <c r="H3557" i="11"/>
  <c r="G3557" i="11"/>
  <c r="H3556" i="11"/>
  <c r="G3556" i="11"/>
  <c r="H3555" i="11"/>
  <c r="G3555" i="11"/>
  <c r="H3554" i="11"/>
  <c r="G3554" i="11"/>
  <c r="H3553" i="11"/>
  <c r="G3553" i="11"/>
  <c r="H3552" i="11"/>
  <c r="G3552" i="11"/>
  <c r="H3551" i="11"/>
  <c r="G3551" i="11"/>
  <c r="H3550" i="11"/>
  <c r="G3550" i="11"/>
  <c r="H3549" i="11"/>
  <c r="G3549" i="11"/>
  <c r="H3548" i="11"/>
  <c r="G3548" i="11"/>
  <c r="H3547" i="11"/>
  <c r="G3547" i="11"/>
  <c r="H3546" i="11"/>
  <c r="G3546" i="11"/>
  <c r="H3545" i="11"/>
  <c r="G3545" i="11"/>
  <c r="H3544" i="11"/>
  <c r="G3544" i="11"/>
  <c r="H3543" i="11"/>
  <c r="G3543" i="11"/>
  <c r="H3542" i="11"/>
  <c r="G3542" i="11"/>
  <c r="H3541" i="11"/>
  <c r="G3541" i="11"/>
  <c r="H3540" i="11"/>
  <c r="G3540" i="11"/>
  <c r="H3539" i="11"/>
  <c r="G3539" i="11"/>
  <c r="H3538" i="11"/>
  <c r="G3538" i="11"/>
  <c r="H3537" i="11"/>
  <c r="G3537" i="11"/>
  <c r="H3536" i="11"/>
  <c r="G3536" i="11"/>
  <c r="H3535" i="11"/>
  <c r="G3535" i="11"/>
  <c r="H3534" i="11"/>
  <c r="G3534" i="11"/>
  <c r="H3533" i="11"/>
  <c r="G3533" i="11"/>
  <c r="H3532" i="11"/>
  <c r="G3532" i="11"/>
  <c r="H3531" i="11"/>
  <c r="G3531" i="11"/>
  <c r="H3530" i="11"/>
  <c r="G3530" i="11"/>
  <c r="H3529" i="11"/>
  <c r="G3529" i="11"/>
  <c r="H3528" i="11"/>
  <c r="G3528" i="11"/>
  <c r="H3527" i="11"/>
  <c r="G3527" i="11"/>
  <c r="H3526" i="11"/>
  <c r="G3526" i="11"/>
  <c r="H3525" i="11"/>
  <c r="G3525" i="11"/>
  <c r="H3524" i="11"/>
  <c r="G3524" i="11"/>
  <c r="H3523" i="11"/>
  <c r="G3523" i="11"/>
  <c r="H3522" i="11"/>
  <c r="G3522" i="11"/>
  <c r="H3521" i="11"/>
  <c r="G3521" i="11"/>
  <c r="H3520" i="11"/>
  <c r="G3520" i="11"/>
  <c r="H3519" i="11"/>
  <c r="G3519" i="11"/>
  <c r="H3518" i="11"/>
  <c r="G3518" i="11"/>
  <c r="H3517" i="11"/>
  <c r="G3517" i="11"/>
  <c r="H3516" i="11"/>
  <c r="G3516" i="11"/>
  <c r="H3515" i="11"/>
  <c r="G3515" i="11"/>
  <c r="H3514" i="11"/>
  <c r="G3514" i="11"/>
  <c r="H3513" i="11"/>
  <c r="G3513" i="11"/>
  <c r="H3512" i="11"/>
  <c r="G3512" i="11"/>
  <c r="H3511" i="11"/>
  <c r="G3511" i="11"/>
  <c r="H3510" i="11"/>
  <c r="G3510" i="11"/>
  <c r="H3509" i="11"/>
  <c r="G3509" i="11"/>
  <c r="H3508" i="11"/>
  <c r="G3508" i="11"/>
  <c r="H3507" i="11"/>
  <c r="G3507" i="11"/>
  <c r="H3506" i="11"/>
  <c r="G3506" i="11"/>
  <c r="H3505" i="11"/>
  <c r="G3505" i="11"/>
  <c r="H3504" i="11"/>
  <c r="G3504" i="11"/>
  <c r="H3503" i="11"/>
  <c r="G3503" i="11"/>
  <c r="H3502" i="11"/>
  <c r="G3502" i="11"/>
  <c r="H3501" i="11"/>
  <c r="G3501" i="11"/>
  <c r="H3500" i="11"/>
  <c r="G3500" i="11"/>
  <c r="H3499" i="11"/>
  <c r="G3499" i="11"/>
  <c r="H3498" i="11"/>
  <c r="G3498" i="11"/>
  <c r="H3497" i="11"/>
  <c r="G3497" i="11"/>
  <c r="H3496" i="11"/>
  <c r="G3496" i="11"/>
  <c r="H3495" i="11"/>
  <c r="G3495" i="11"/>
  <c r="H3494" i="11"/>
  <c r="G3494" i="11"/>
  <c r="H3493" i="11"/>
  <c r="G3493" i="11"/>
  <c r="H3492" i="11"/>
  <c r="G3492" i="11"/>
  <c r="H3491" i="11"/>
  <c r="G3491" i="11"/>
  <c r="H3490" i="11"/>
  <c r="G3490" i="11"/>
  <c r="H3489" i="11"/>
  <c r="G3489" i="11"/>
  <c r="H3488" i="11"/>
  <c r="G3488" i="11"/>
  <c r="H3487" i="11"/>
  <c r="G3487" i="11"/>
  <c r="H3486" i="11"/>
  <c r="G3486" i="11"/>
  <c r="H3485" i="11"/>
  <c r="G3485" i="11"/>
  <c r="H3484" i="11"/>
  <c r="G3484" i="11"/>
  <c r="H3483" i="11"/>
  <c r="G3483" i="11"/>
  <c r="H3482" i="11"/>
  <c r="G3482" i="11"/>
  <c r="H3481" i="11"/>
  <c r="G3481" i="11"/>
  <c r="H3480" i="11"/>
  <c r="G3480" i="11"/>
  <c r="H3479" i="11"/>
  <c r="G3479" i="11"/>
  <c r="H3478" i="11"/>
  <c r="G3478" i="11"/>
  <c r="H3477" i="11"/>
  <c r="G3477" i="11"/>
  <c r="H3476" i="11"/>
  <c r="G3476" i="11"/>
  <c r="H3475" i="11"/>
  <c r="G3475" i="11"/>
  <c r="H3474" i="11"/>
  <c r="G3474" i="11"/>
  <c r="H3473" i="11"/>
  <c r="G3473" i="11"/>
  <c r="H3472" i="11"/>
  <c r="G3472" i="11"/>
  <c r="H3471" i="11"/>
  <c r="G3471" i="11"/>
  <c r="H3470" i="11"/>
  <c r="G3470" i="11"/>
  <c r="H3469" i="11"/>
  <c r="G3469" i="11"/>
  <c r="H3468" i="11"/>
  <c r="G3468" i="11"/>
  <c r="H3467" i="11"/>
  <c r="G3467" i="11"/>
  <c r="H3466" i="11"/>
  <c r="G3466" i="11"/>
  <c r="H3465" i="11"/>
  <c r="G3465" i="11"/>
  <c r="H3464" i="11"/>
  <c r="G3464" i="11"/>
  <c r="H3463" i="11"/>
  <c r="G3463" i="11"/>
  <c r="H3462" i="11"/>
  <c r="G3462" i="11"/>
  <c r="H3461" i="11"/>
  <c r="G3461" i="11"/>
  <c r="H3460" i="11"/>
  <c r="G3460" i="11"/>
  <c r="H3459" i="11"/>
  <c r="G3459" i="11"/>
  <c r="H3458" i="11"/>
  <c r="G3458" i="11"/>
  <c r="H3457" i="11"/>
  <c r="G3457" i="11"/>
  <c r="H3456" i="11"/>
  <c r="G3456" i="11"/>
  <c r="H3455" i="11"/>
  <c r="G3455" i="11"/>
  <c r="H3454" i="11"/>
  <c r="G3454" i="11"/>
  <c r="H3453" i="11"/>
  <c r="G3453" i="11"/>
  <c r="H3452" i="11"/>
  <c r="G3452" i="11"/>
  <c r="H3451" i="11"/>
  <c r="G3451" i="11"/>
  <c r="H3450" i="11"/>
  <c r="G3450" i="11"/>
  <c r="H3449" i="11"/>
  <c r="G3449" i="11"/>
  <c r="H3448" i="11"/>
  <c r="G3448" i="11"/>
  <c r="H3447" i="11"/>
  <c r="G3447" i="11"/>
  <c r="H3446" i="11"/>
  <c r="G3446" i="11"/>
  <c r="H3445" i="11"/>
  <c r="G3445" i="11"/>
  <c r="H3444" i="11"/>
  <c r="G3444" i="11"/>
  <c r="H3443" i="11"/>
  <c r="G3443" i="11"/>
  <c r="H3442" i="11"/>
  <c r="G3442" i="11"/>
  <c r="H3441" i="11"/>
  <c r="G3441" i="11"/>
  <c r="H3440" i="11"/>
  <c r="G3440" i="11"/>
  <c r="H3439" i="11"/>
  <c r="G3439" i="11"/>
  <c r="H3438" i="11"/>
  <c r="G3438" i="11"/>
  <c r="H3437" i="11"/>
  <c r="G3437" i="11"/>
  <c r="H3436" i="11"/>
  <c r="G3436" i="11"/>
  <c r="H3435" i="11"/>
  <c r="G3435" i="11"/>
  <c r="H3434" i="11"/>
  <c r="G3434" i="11"/>
  <c r="H3433" i="11"/>
  <c r="G3433" i="11"/>
  <c r="H3432" i="11"/>
  <c r="G3432" i="11"/>
  <c r="H3431" i="11"/>
  <c r="G3431" i="11"/>
  <c r="H3430" i="11"/>
  <c r="G3430" i="11"/>
  <c r="H3429" i="11"/>
  <c r="G3429" i="11"/>
  <c r="H3428" i="11"/>
  <c r="G3428" i="11"/>
  <c r="H3427" i="11"/>
  <c r="G3427" i="11"/>
  <c r="H3426" i="11"/>
  <c r="G3426" i="11"/>
  <c r="H3425" i="11"/>
  <c r="G3425" i="11"/>
  <c r="H3424" i="11"/>
  <c r="G3424" i="11"/>
  <c r="H3423" i="11"/>
  <c r="G3423" i="11"/>
  <c r="H3422" i="11"/>
  <c r="G3422" i="11"/>
  <c r="H3421" i="11"/>
  <c r="G3421" i="11"/>
  <c r="H3420" i="11"/>
  <c r="G3420" i="11"/>
  <c r="H3419" i="11"/>
  <c r="G3419" i="11"/>
  <c r="H3418" i="11"/>
  <c r="G3418" i="11"/>
  <c r="H3417" i="11"/>
  <c r="G3417" i="11"/>
  <c r="H3416" i="11"/>
  <c r="G3416" i="11"/>
  <c r="H3415" i="11"/>
  <c r="G3415" i="11"/>
  <c r="H3414" i="11"/>
  <c r="G3414" i="11"/>
  <c r="H3413" i="11"/>
  <c r="G3413" i="11"/>
  <c r="H3412" i="11"/>
  <c r="G3412" i="11"/>
  <c r="H3411" i="11"/>
  <c r="G3411" i="11"/>
  <c r="H3410" i="11"/>
  <c r="G3410" i="11"/>
  <c r="H3409" i="11"/>
  <c r="G3409" i="11"/>
  <c r="H3408" i="11"/>
  <c r="G3408" i="11"/>
  <c r="H3407" i="11"/>
  <c r="G3407" i="11"/>
  <c r="H3406" i="11"/>
  <c r="G3406" i="11"/>
  <c r="H3405" i="11"/>
  <c r="G3405" i="11"/>
  <c r="H3404" i="11"/>
  <c r="G3404" i="11"/>
  <c r="H3403" i="11"/>
  <c r="G3403" i="11"/>
  <c r="H3402" i="11"/>
  <c r="G3402" i="11"/>
  <c r="H3401" i="11"/>
  <c r="G3401" i="11"/>
  <c r="H3400" i="11"/>
  <c r="G3400" i="11"/>
  <c r="H3399" i="11"/>
  <c r="G3399" i="11"/>
  <c r="H3398" i="11"/>
  <c r="G3398" i="11"/>
  <c r="H3397" i="11"/>
  <c r="G3397" i="11"/>
  <c r="H3396" i="11"/>
  <c r="G3396" i="11"/>
  <c r="H3395" i="11"/>
  <c r="G3395" i="11"/>
  <c r="H3394" i="11"/>
  <c r="G3394" i="11"/>
  <c r="H3393" i="11"/>
  <c r="G3393" i="11"/>
  <c r="H3392" i="11"/>
  <c r="G3392" i="11"/>
  <c r="H3391" i="11"/>
  <c r="G3391" i="11"/>
  <c r="H3390" i="11"/>
  <c r="G3390" i="11"/>
  <c r="H3389" i="11"/>
  <c r="G3389" i="11"/>
  <c r="H3388" i="11"/>
  <c r="G3388" i="11"/>
  <c r="H3387" i="11"/>
  <c r="G3387" i="11"/>
  <c r="H3386" i="11"/>
  <c r="G3386" i="11"/>
  <c r="H3385" i="11"/>
  <c r="G3385" i="11"/>
  <c r="H3384" i="11"/>
  <c r="G3384" i="11"/>
  <c r="H3383" i="11"/>
  <c r="G3383" i="11"/>
  <c r="H3382" i="11"/>
  <c r="G3382" i="11"/>
  <c r="H3381" i="11"/>
  <c r="G3381" i="11"/>
  <c r="H3380" i="11"/>
  <c r="G3380" i="11"/>
  <c r="H3379" i="11"/>
  <c r="G3379" i="11"/>
  <c r="H3378" i="11"/>
  <c r="G3378" i="11"/>
  <c r="H3377" i="11"/>
  <c r="G3377" i="11"/>
  <c r="H3376" i="11"/>
  <c r="G3376" i="11"/>
  <c r="H3375" i="11"/>
  <c r="G3375" i="11"/>
  <c r="H3374" i="11"/>
  <c r="G3374" i="11"/>
  <c r="H3373" i="11"/>
  <c r="G3373" i="11"/>
  <c r="H3372" i="11"/>
  <c r="G3372" i="11"/>
  <c r="H3371" i="11"/>
  <c r="G3371" i="11"/>
  <c r="H3370" i="11"/>
  <c r="G3370" i="11"/>
  <c r="H3369" i="11"/>
  <c r="G3369" i="11"/>
  <c r="H3368" i="11"/>
  <c r="G3368" i="11"/>
  <c r="H3367" i="11"/>
  <c r="G3367" i="11"/>
  <c r="H3366" i="11"/>
  <c r="G3366" i="11"/>
  <c r="H3365" i="11"/>
  <c r="G3365" i="11"/>
  <c r="H3364" i="11"/>
  <c r="G3364" i="11"/>
  <c r="H3363" i="11"/>
  <c r="G3363" i="11"/>
  <c r="H3362" i="11"/>
  <c r="G3362" i="11"/>
  <c r="H3361" i="11"/>
  <c r="G3361" i="11"/>
  <c r="H3360" i="11"/>
  <c r="G3360" i="11"/>
  <c r="H3359" i="11"/>
  <c r="G3359" i="11"/>
  <c r="H3358" i="11"/>
  <c r="G3358" i="11"/>
  <c r="H3357" i="11"/>
  <c r="G3357" i="11"/>
  <c r="H3356" i="11"/>
  <c r="G3356" i="11"/>
  <c r="H3355" i="11"/>
  <c r="G3355" i="11"/>
  <c r="H3354" i="11"/>
  <c r="G3354" i="11"/>
  <c r="H3353" i="11"/>
  <c r="G3353" i="11"/>
  <c r="H3352" i="11"/>
  <c r="G3352" i="11"/>
  <c r="H3351" i="11"/>
  <c r="G3351" i="11"/>
  <c r="H3350" i="11"/>
  <c r="G3350" i="11"/>
  <c r="H3349" i="11"/>
  <c r="G3349" i="11"/>
  <c r="H3348" i="11"/>
  <c r="G3348" i="11"/>
  <c r="H3347" i="11"/>
  <c r="G3347" i="11"/>
  <c r="H3346" i="11"/>
  <c r="G3346" i="11"/>
  <c r="H3345" i="11"/>
  <c r="G3345" i="11"/>
  <c r="H3344" i="11"/>
  <c r="G3344" i="11"/>
  <c r="H3343" i="11"/>
  <c r="G3343" i="11"/>
  <c r="H3342" i="11"/>
  <c r="G3342" i="11"/>
  <c r="H3341" i="11"/>
  <c r="G3341" i="11"/>
  <c r="H3340" i="11"/>
  <c r="G3340" i="11"/>
  <c r="H3339" i="11"/>
  <c r="G3339" i="11"/>
  <c r="H3338" i="11"/>
  <c r="G3338" i="11"/>
  <c r="H3337" i="11"/>
  <c r="G3337" i="11"/>
  <c r="H3336" i="11"/>
  <c r="G3336" i="11"/>
  <c r="H3335" i="11"/>
  <c r="G3335" i="11"/>
  <c r="H3334" i="11"/>
  <c r="G3334" i="11"/>
  <c r="H3333" i="11"/>
  <c r="G3333" i="11"/>
  <c r="H3332" i="11"/>
  <c r="G3332" i="11"/>
  <c r="H3331" i="11"/>
  <c r="G3331" i="11"/>
  <c r="H3330" i="11"/>
  <c r="G3330" i="11"/>
  <c r="H3329" i="11"/>
  <c r="G3329" i="11"/>
  <c r="H3328" i="11"/>
  <c r="G3328" i="11"/>
  <c r="H3327" i="11"/>
  <c r="G3327" i="11"/>
  <c r="H3326" i="11"/>
  <c r="G3326" i="11"/>
  <c r="H3325" i="11"/>
  <c r="G3325" i="11"/>
  <c r="H3324" i="11"/>
  <c r="G3324" i="11"/>
  <c r="H3323" i="11"/>
  <c r="G3323" i="11"/>
  <c r="H3322" i="11"/>
  <c r="G3322" i="11"/>
  <c r="H3321" i="11"/>
  <c r="G3321" i="11"/>
  <c r="H3320" i="11"/>
  <c r="G3320" i="11"/>
  <c r="H3319" i="11"/>
  <c r="G3319" i="11"/>
  <c r="H3318" i="11"/>
  <c r="G3318" i="11"/>
  <c r="H3317" i="11"/>
  <c r="G3317" i="11"/>
  <c r="H3316" i="11"/>
  <c r="G3316" i="11"/>
  <c r="H3315" i="11"/>
  <c r="G3315" i="11"/>
  <c r="H3314" i="11"/>
  <c r="G3314" i="11"/>
  <c r="H3313" i="11"/>
  <c r="G3313" i="11"/>
  <c r="H3312" i="11"/>
  <c r="G3312" i="11"/>
  <c r="H3311" i="11"/>
  <c r="G3311" i="11"/>
  <c r="H3310" i="11"/>
  <c r="G3310" i="11"/>
  <c r="H3309" i="11"/>
  <c r="G3309" i="11"/>
  <c r="H3308" i="11"/>
  <c r="G3308" i="11"/>
  <c r="H3307" i="11"/>
  <c r="G3307" i="11"/>
  <c r="H3306" i="11"/>
  <c r="G3306" i="11"/>
  <c r="H3305" i="11"/>
  <c r="G3305" i="11"/>
  <c r="H3304" i="11"/>
  <c r="G3304" i="11"/>
  <c r="H3303" i="11"/>
  <c r="G3303" i="11"/>
  <c r="H3302" i="11"/>
  <c r="G3302" i="11"/>
  <c r="H3301" i="11"/>
  <c r="G3301" i="11"/>
  <c r="H3300" i="11"/>
  <c r="G3300" i="11"/>
  <c r="H3299" i="11"/>
  <c r="G3299" i="11"/>
  <c r="H3298" i="11"/>
  <c r="G3298" i="11"/>
  <c r="H3297" i="11"/>
  <c r="G3297" i="11"/>
  <c r="H3296" i="11"/>
  <c r="G3296" i="11"/>
  <c r="H3295" i="11"/>
  <c r="G3295" i="11"/>
  <c r="H3294" i="11"/>
  <c r="G3294" i="11"/>
  <c r="H3293" i="11"/>
  <c r="G3293" i="11"/>
  <c r="H3292" i="11"/>
  <c r="G3292" i="11"/>
  <c r="H3291" i="11"/>
  <c r="G3291" i="11"/>
  <c r="H3290" i="11"/>
  <c r="G3290" i="11"/>
  <c r="H3289" i="11"/>
  <c r="G3289" i="11"/>
  <c r="H3288" i="11"/>
  <c r="G3288" i="11"/>
  <c r="H3287" i="11"/>
  <c r="G3287" i="11"/>
  <c r="H3286" i="11"/>
  <c r="G3286" i="11"/>
  <c r="H3285" i="11"/>
  <c r="G3285" i="11"/>
  <c r="H3284" i="11"/>
  <c r="G3284" i="11"/>
  <c r="H3283" i="11"/>
  <c r="G3283" i="11"/>
  <c r="H3282" i="11"/>
  <c r="G3282" i="11"/>
  <c r="H3281" i="11"/>
  <c r="G3281" i="11"/>
  <c r="H3280" i="11"/>
  <c r="G3280" i="11"/>
  <c r="H3279" i="11"/>
  <c r="G3279" i="11"/>
  <c r="H3278" i="11"/>
  <c r="G3278" i="11"/>
  <c r="H3277" i="11"/>
  <c r="G3277" i="11"/>
  <c r="H3276" i="11"/>
  <c r="G3276" i="11"/>
  <c r="H3275" i="11"/>
  <c r="G3275" i="11"/>
  <c r="H3274" i="11"/>
  <c r="G3274" i="11"/>
  <c r="H3273" i="11"/>
  <c r="G3273" i="11"/>
  <c r="H3272" i="11"/>
  <c r="G3272" i="11"/>
  <c r="H3271" i="11"/>
  <c r="G3271" i="11"/>
  <c r="H3270" i="11"/>
  <c r="G3270" i="11"/>
  <c r="H3269" i="11"/>
  <c r="G3269" i="11"/>
  <c r="H3268" i="11"/>
  <c r="G3268" i="11"/>
  <c r="H3267" i="11"/>
  <c r="G3267" i="11"/>
  <c r="H3266" i="11"/>
  <c r="G3266" i="11"/>
  <c r="H3265" i="11"/>
  <c r="G3265" i="11"/>
  <c r="H3264" i="11"/>
  <c r="G3264" i="11"/>
  <c r="H3263" i="11"/>
  <c r="G3263" i="11"/>
  <c r="H3262" i="11"/>
  <c r="G3262" i="11"/>
  <c r="H3261" i="11"/>
  <c r="G3261" i="11"/>
  <c r="H3260" i="11"/>
  <c r="G3260" i="11"/>
  <c r="H3259" i="11"/>
  <c r="G3259" i="11"/>
  <c r="H3258" i="11"/>
  <c r="G3258" i="11"/>
  <c r="H3257" i="11"/>
  <c r="G3257" i="11"/>
  <c r="H3256" i="11"/>
  <c r="G3256" i="11"/>
  <c r="H3255" i="11"/>
  <c r="G3255" i="11"/>
  <c r="H3254" i="11"/>
  <c r="G3254" i="11"/>
  <c r="H3253" i="11"/>
  <c r="G3253" i="11"/>
  <c r="H3252" i="11"/>
  <c r="G3252" i="11"/>
  <c r="H3251" i="11"/>
  <c r="G3251" i="11"/>
  <c r="H3250" i="11"/>
  <c r="G3250" i="11"/>
  <c r="H3249" i="11"/>
  <c r="G3249" i="11"/>
  <c r="H3248" i="11"/>
  <c r="G3248" i="11"/>
  <c r="H3247" i="11"/>
  <c r="G3247" i="11"/>
  <c r="H3246" i="11"/>
  <c r="G3246" i="11"/>
  <c r="H3245" i="11"/>
  <c r="G3245" i="11"/>
  <c r="H3244" i="11"/>
  <c r="G3244" i="11"/>
  <c r="H3243" i="11"/>
  <c r="G3243" i="11"/>
  <c r="H3242" i="11"/>
  <c r="G3242" i="11"/>
  <c r="H3241" i="11"/>
  <c r="G3241" i="11"/>
  <c r="H3240" i="11"/>
  <c r="G3240" i="11"/>
  <c r="H3239" i="11"/>
  <c r="G3239" i="11"/>
  <c r="H3238" i="11"/>
  <c r="G3238" i="11"/>
  <c r="H3237" i="11"/>
  <c r="G3237" i="11"/>
  <c r="H3236" i="11"/>
  <c r="G3236" i="11"/>
  <c r="H3235" i="11"/>
  <c r="G3235" i="11"/>
  <c r="H3234" i="11"/>
  <c r="G3234" i="11"/>
  <c r="H3233" i="11"/>
  <c r="G3233" i="11"/>
  <c r="H3232" i="11"/>
  <c r="G3232" i="11"/>
  <c r="H3231" i="11"/>
  <c r="G3231" i="11"/>
  <c r="H3230" i="11"/>
  <c r="G3230" i="11"/>
  <c r="H3229" i="11"/>
  <c r="G3229" i="11"/>
  <c r="H3228" i="11"/>
  <c r="G3228" i="11"/>
  <c r="H3227" i="11"/>
  <c r="G3227" i="11"/>
  <c r="H3226" i="11"/>
  <c r="G3226" i="11"/>
  <c r="H3225" i="11"/>
  <c r="G3225" i="11"/>
  <c r="H3224" i="11"/>
  <c r="G3224" i="11"/>
  <c r="H3223" i="11"/>
  <c r="G3223" i="11"/>
  <c r="H3222" i="11"/>
  <c r="G3222" i="11"/>
  <c r="H3221" i="11"/>
  <c r="G3221" i="11"/>
  <c r="H3220" i="11"/>
  <c r="G3220" i="11"/>
  <c r="H3219" i="11"/>
  <c r="G3219" i="11"/>
  <c r="H3218" i="11"/>
  <c r="G3218" i="11"/>
  <c r="H3217" i="11"/>
  <c r="G3217" i="11"/>
  <c r="H3216" i="11"/>
  <c r="G3216" i="11"/>
  <c r="H3215" i="11"/>
  <c r="G3215" i="11"/>
  <c r="H3214" i="11"/>
  <c r="G3214" i="11"/>
  <c r="H3213" i="11"/>
  <c r="G3213" i="11"/>
  <c r="H3212" i="11"/>
  <c r="G3212" i="11"/>
  <c r="H3211" i="11"/>
  <c r="G3211" i="11"/>
  <c r="H3210" i="11"/>
  <c r="G3210" i="11"/>
  <c r="H3209" i="11"/>
  <c r="G3209" i="11"/>
  <c r="H3208" i="11"/>
  <c r="G3208" i="11"/>
  <c r="H3207" i="11"/>
  <c r="G3207" i="11"/>
  <c r="H3206" i="11"/>
  <c r="G3206" i="11"/>
  <c r="H3205" i="11"/>
  <c r="G3205" i="11"/>
  <c r="H3204" i="11"/>
  <c r="G3204" i="11"/>
  <c r="H3203" i="11"/>
  <c r="G3203" i="11"/>
  <c r="H3202" i="11"/>
  <c r="G3202" i="11"/>
  <c r="H3201" i="11"/>
  <c r="G3201" i="11"/>
  <c r="H3200" i="11"/>
  <c r="G3200" i="11"/>
  <c r="H3199" i="11"/>
  <c r="G3199" i="11"/>
  <c r="H3198" i="11"/>
  <c r="G3198" i="11"/>
  <c r="H3197" i="11"/>
  <c r="G3197" i="11"/>
  <c r="H3196" i="11"/>
  <c r="G3196" i="11"/>
  <c r="H3195" i="11"/>
  <c r="G3195" i="11"/>
  <c r="H3194" i="11"/>
  <c r="G3194" i="11"/>
  <c r="H3193" i="11"/>
  <c r="G3193" i="11"/>
  <c r="H3192" i="11"/>
  <c r="G3192" i="11"/>
  <c r="H3191" i="11"/>
  <c r="G3191" i="11"/>
  <c r="H3190" i="11"/>
  <c r="G3190" i="11"/>
  <c r="H3189" i="11"/>
  <c r="G3189" i="11"/>
  <c r="H3188" i="11"/>
  <c r="G3188" i="11"/>
  <c r="H3187" i="11"/>
  <c r="G3187" i="11"/>
  <c r="H3186" i="11"/>
  <c r="G3186" i="11"/>
  <c r="H3185" i="11"/>
  <c r="G3185" i="11"/>
  <c r="H3184" i="11"/>
  <c r="G3184" i="11"/>
  <c r="H3183" i="11"/>
  <c r="G3183" i="11"/>
  <c r="H3182" i="11"/>
  <c r="G3182" i="11"/>
  <c r="H3181" i="11"/>
  <c r="G3181" i="11"/>
  <c r="H3180" i="11"/>
  <c r="G3180" i="11"/>
  <c r="H3179" i="11"/>
  <c r="G3179" i="11"/>
  <c r="H3178" i="11"/>
  <c r="G3178" i="11"/>
  <c r="H3177" i="11"/>
  <c r="G3177" i="11"/>
  <c r="H3176" i="11"/>
  <c r="G3176" i="11"/>
  <c r="H3175" i="11"/>
  <c r="G3175" i="11"/>
  <c r="H3174" i="11"/>
  <c r="G3174" i="11"/>
  <c r="H3173" i="11"/>
  <c r="G3173" i="11"/>
  <c r="H3172" i="11"/>
  <c r="G3172" i="11"/>
  <c r="H3171" i="11"/>
  <c r="G3171" i="11"/>
  <c r="H3170" i="11"/>
  <c r="G3170" i="11"/>
  <c r="H3169" i="11"/>
  <c r="G3169" i="11"/>
  <c r="H3168" i="11"/>
  <c r="G3168" i="11"/>
  <c r="H3167" i="11"/>
  <c r="G3167" i="11"/>
  <c r="H3166" i="11"/>
  <c r="G3166" i="11"/>
  <c r="H3165" i="11"/>
  <c r="G3165" i="11"/>
  <c r="H3164" i="11"/>
  <c r="G3164" i="11"/>
  <c r="H3163" i="11"/>
  <c r="G3163" i="11"/>
  <c r="H3162" i="11"/>
  <c r="G3162" i="11"/>
  <c r="H3161" i="11"/>
  <c r="G3161" i="11"/>
  <c r="H3160" i="11"/>
  <c r="G3160" i="11"/>
  <c r="H3159" i="11"/>
  <c r="G3159" i="11"/>
  <c r="H3158" i="11"/>
  <c r="G3158" i="11"/>
  <c r="H3157" i="11"/>
  <c r="G3157" i="11"/>
  <c r="H3156" i="11"/>
  <c r="G3156" i="11"/>
  <c r="H3155" i="11"/>
  <c r="G3155" i="11"/>
  <c r="H3154" i="11"/>
  <c r="G3154" i="11"/>
  <c r="H3153" i="11"/>
  <c r="G3153" i="11"/>
  <c r="H3152" i="11"/>
  <c r="G3152" i="11"/>
  <c r="H3151" i="11"/>
  <c r="G3151" i="11"/>
  <c r="H3150" i="11"/>
  <c r="G3150" i="11"/>
  <c r="H3149" i="11"/>
  <c r="G3149" i="11"/>
  <c r="H3148" i="11"/>
  <c r="G3148" i="11"/>
  <c r="H3147" i="11"/>
  <c r="G3147" i="11"/>
  <c r="H3146" i="11"/>
  <c r="G3146" i="11"/>
  <c r="H3145" i="11"/>
  <c r="G3145" i="11"/>
  <c r="H3144" i="11"/>
  <c r="G3144" i="11"/>
  <c r="H3143" i="11"/>
  <c r="G3143" i="11"/>
  <c r="H3142" i="11"/>
  <c r="G3142" i="11"/>
  <c r="H3141" i="11"/>
  <c r="G3141" i="11"/>
  <c r="H3140" i="11"/>
  <c r="G3140" i="11"/>
  <c r="H3139" i="11"/>
  <c r="G3139" i="11"/>
  <c r="H3138" i="11"/>
  <c r="G3138" i="11"/>
  <c r="H3137" i="11"/>
  <c r="G3137" i="11"/>
  <c r="H3136" i="11"/>
  <c r="G3136" i="11"/>
  <c r="H3135" i="11"/>
  <c r="G3135" i="11"/>
  <c r="H3134" i="11"/>
  <c r="G3134" i="11"/>
  <c r="H3133" i="11"/>
  <c r="G3133" i="11"/>
  <c r="H3132" i="11"/>
  <c r="G3132" i="11"/>
  <c r="H3131" i="11"/>
  <c r="G3131" i="11"/>
  <c r="H3130" i="11"/>
  <c r="G3130" i="11"/>
  <c r="H3129" i="11"/>
  <c r="G3129" i="11"/>
  <c r="H3128" i="11"/>
  <c r="G3128" i="11"/>
  <c r="H3127" i="11"/>
  <c r="G3127" i="11"/>
  <c r="H3126" i="11"/>
  <c r="G3126" i="11"/>
  <c r="H3125" i="11"/>
  <c r="G3125" i="11"/>
  <c r="H3124" i="11"/>
  <c r="G3124" i="11"/>
  <c r="H3123" i="11"/>
  <c r="G3123" i="11"/>
  <c r="H3122" i="11"/>
  <c r="G3122" i="11"/>
  <c r="H3121" i="11"/>
  <c r="G3121" i="11"/>
  <c r="H3120" i="11"/>
  <c r="G3120" i="11"/>
  <c r="H3119" i="11"/>
  <c r="G3119" i="11"/>
  <c r="H3118" i="11"/>
  <c r="G3118" i="11"/>
  <c r="H3117" i="11"/>
  <c r="G3117" i="11"/>
  <c r="H3116" i="11"/>
  <c r="G3116" i="11"/>
  <c r="H3115" i="11"/>
  <c r="G3115" i="11"/>
  <c r="H3114" i="11"/>
  <c r="G3114" i="11"/>
  <c r="H3113" i="11"/>
  <c r="G3113" i="11"/>
  <c r="H3112" i="11"/>
  <c r="G3112" i="11"/>
  <c r="H3111" i="11"/>
  <c r="G3111" i="11"/>
  <c r="H3110" i="11"/>
  <c r="G3110" i="11"/>
  <c r="H3109" i="11"/>
  <c r="G3109" i="11"/>
  <c r="H3108" i="11"/>
  <c r="G3108" i="11"/>
  <c r="H3107" i="11"/>
  <c r="G3107" i="11"/>
  <c r="H3106" i="11"/>
  <c r="G3106" i="11"/>
  <c r="H3105" i="11"/>
  <c r="G3105" i="11"/>
  <c r="H3104" i="11"/>
  <c r="G3104" i="11"/>
  <c r="H3103" i="11"/>
  <c r="G3103" i="11"/>
  <c r="H3102" i="11"/>
  <c r="G3102" i="11"/>
  <c r="H3101" i="11"/>
  <c r="G3101" i="11"/>
  <c r="H3100" i="11"/>
  <c r="G3100" i="11"/>
  <c r="H3099" i="11"/>
  <c r="G3099" i="11"/>
  <c r="H3098" i="11"/>
  <c r="G3098" i="11"/>
  <c r="H3097" i="11"/>
  <c r="G3097" i="11"/>
  <c r="H3096" i="11"/>
  <c r="G3096" i="11"/>
  <c r="H3095" i="11"/>
  <c r="G3095" i="11"/>
  <c r="H3094" i="11"/>
  <c r="G3094" i="11"/>
  <c r="H3093" i="11"/>
  <c r="G3093" i="11"/>
  <c r="H3092" i="11"/>
  <c r="G3092" i="11"/>
  <c r="H3091" i="11"/>
  <c r="G3091" i="11"/>
  <c r="H3090" i="11"/>
  <c r="G3090" i="11"/>
  <c r="H3089" i="11"/>
  <c r="G3089" i="11"/>
  <c r="H3088" i="11"/>
  <c r="G3088" i="11"/>
  <c r="H3087" i="11"/>
  <c r="G3087" i="11"/>
  <c r="H3086" i="11"/>
  <c r="G3086" i="11"/>
  <c r="H3085" i="11"/>
  <c r="G3085" i="11"/>
  <c r="H3084" i="11"/>
  <c r="G3084" i="11"/>
  <c r="H3083" i="11"/>
  <c r="G3083" i="11"/>
  <c r="H3082" i="11"/>
  <c r="G3082" i="11"/>
  <c r="H3081" i="11"/>
  <c r="G3081" i="11"/>
  <c r="H3080" i="11"/>
  <c r="G3080" i="11"/>
  <c r="H3079" i="11"/>
  <c r="G3079" i="11"/>
  <c r="H3078" i="11"/>
  <c r="G3078" i="11"/>
  <c r="H3077" i="11"/>
  <c r="G3077" i="11"/>
  <c r="H3076" i="11"/>
  <c r="G3076" i="11"/>
  <c r="H3075" i="11"/>
  <c r="G3075" i="11"/>
  <c r="H3074" i="11"/>
  <c r="G3074" i="11"/>
  <c r="H3073" i="11"/>
  <c r="G3073" i="11"/>
  <c r="H3072" i="11"/>
  <c r="G3072" i="11"/>
  <c r="H3071" i="11"/>
  <c r="G3071" i="11"/>
  <c r="H3070" i="11"/>
  <c r="G3070" i="11"/>
  <c r="H3069" i="11"/>
  <c r="G3069" i="11"/>
  <c r="H3068" i="11"/>
  <c r="G3068" i="11"/>
  <c r="H3067" i="11"/>
  <c r="G3067" i="11"/>
  <c r="H3066" i="11"/>
  <c r="G3066" i="11"/>
  <c r="H3065" i="11"/>
  <c r="G3065" i="11"/>
  <c r="H3064" i="11"/>
  <c r="G3064" i="11"/>
  <c r="H3063" i="11"/>
  <c r="G3063" i="11"/>
  <c r="H3062" i="11"/>
  <c r="G3062" i="11"/>
  <c r="H3061" i="11"/>
  <c r="G3061" i="11"/>
  <c r="H3060" i="11"/>
  <c r="G3060" i="11"/>
  <c r="H3059" i="11"/>
  <c r="G3059" i="11"/>
  <c r="H3058" i="11"/>
  <c r="G3058" i="11"/>
  <c r="H3057" i="11"/>
  <c r="G3057" i="11"/>
  <c r="H3056" i="11"/>
  <c r="G3056" i="11"/>
  <c r="H3055" i="11"/>
  <c r="G3055" i="11"/>
  <c r="H3054" i="11"/>
  <c r="G3054" i="11"/>
  <c r="H3053" i="11"/>
  <c r="G3053" i="11"/>
  <c r="H3052" i="11"/>
  <c r="G3052" i="11"/>
  <c r="H3051" i="11"/>
  <c r="G3051" i="11"/>
  <c r="H3050" i="11"/>
  <c r="G3050" i="11"/>
  <c r="H3049" i="11"/>
  <c r="G3049" i="11"/>
  <c r="H3048" i="11"/>
  <c r="G3048" i="11"/>
  <c r="H3047" i="11"/>
  <c r="G3047" i="11"/>
  <c r="H3046" i="11"/>
  <c r="G3046" i="11"/>
  <c r="H3045" i="11"/>
  <c r="G3045" i="11"/>
  <c r="H3044" i="11"/>
  <c r="G3044" i="11"/>
  <c r="H3043" i="11"/>
  <c r="G3043" i="11"/>
  <c r="H3042" i="11"/>
  <c r="G3042" i="11"/>
  <c r="H3041" i="11"/>
  <c r="G3041" i="11"/>
  <c r="H3040" i="11"/>
  <c r="G3040" i="11"/>
  <c r="H3039" i="11"/>
  <c r="G3039" i="11"/>
  <c r="H3038" i="11"/>
  <c r="G3038" i="11"/>
  <c r="H3037" i="11"/>
  <c r="G3037" i="11"/>
  <c r="H3036" i="11"/>
  <c r="G3036" i="11"/>
  <c r="H3035" i="11"/>
  <c r="G3035" i="11"/>
  <c r="H3034" i="11"/>
  <c r="G3034" i="11"/>
  <c r="H3033" i="11"/>
  <c r="G3033" i="11"/>
  <c r="H3032" i="11"/>
  <c r="G3032" i="11"/>
  <c r="H3031" i="11"/>
  <c r="G3031" i="11"/>
  <c r="H3030" i="11"/>
  <c r="G3030" i="11"/>
  <c r="H3029" i="11"/>
  <c r="G3029" i="11"/>
  <c r="H3028" i="11"/>
  <c r="G3028" i="11"/>
  <c r="H3027" i="11"/>
  <c r="G3027" i="11"/>
  <c r="H3026" i="11"/>
  <c r="G3026" i="11"/>
  <c r="H3025" i="11"/>
  <c r="G3025" i="11"/>
  <c r="H3024" i="11"/>
  <c r="G3024" i="11"/>
  <c r="H3023" i="11"/>
  <c r="G3023" i="11"/>
  <c r="H3022" i="11"/>
  <c r="G3022" i="11"/>
  <c r="H3021" i="11"/>
  <c r="G3021" i="11"/>
  <c r="H3020" i="11"/>
  <c r="G3020" i="11"/>
  <c r="H3019" i="11"/>
  <c r="G3019" i="11"/>
  <c r="H3018" i="11"/>
  <c r="G3018" i="11"/>
  <c r="H3017" i="11"/>
  <c r="G3017" i="11"/>
  <c r="H3016" i="11"/>
  <c r="G3016" i="11"/>
  <c r="H3015" i="11"/>
  <c r="G3015" i="11"/>
  <c r="H3014" i="11"/>
  <c r="G3014" i="11"/>
  <c r="H3013" i="11"/>
  <c r="G3013" i="11"/>
  <c r="H3012" i="11"/>
  <c r="G3012" i="11"/>
  <c r="H3011" i="11"/>
  <c r="G3011" i="11"/>
  <c r="H3010" i="11"/>
  <c r="G3010" i="11"/>
  <c r="H3009" i="11"/>
  <c r="G3009" i="11"/>
  <c r="H3008" i="11"/>
  <c r="G3008" i="11"/>
  <c r="H3007" i="11"/>
  <c r="G3007" i="11"/>
  <c r="H3006" i="11"/>
  <c r="G3006" i="11"/>
  <c r="H3005" i="11"/>
  <c r="G3005" i="11"/>
  <c r="H3004" i="11"/>
  <c r="G3004" i="11"/>
  <c r="H3003" i="11"/>
  <c r="G3003" i="11"/>
  <c r="H3002" i="11"/>
  <c r="G3002" i="11"/>
  <c r="H3001" i="11"/>
  <c r="G3001" i="11"/>
  <c r="H3000" i="11"/>
  <c r="G3000" i="11"/>
  <c r="H2999" i="11"/>
  <c r="G2999" i="11"/>
  <c r="H2998" i="11"/>
  <c r="G2998" i="11"/>
  <c r="H2997" i="11"/>
  <c r="G2997" i="11"/>
  <c r="H2996" i="11"/>
  <c r="G2996" i="11"/>
  <c r="H2995" i="11"/>
  <c r="G2995" i="11"/>
  <c r="H2994" i="11"/>
  <c r="G2994" i="11"/>
  <c r="H2993" i="11"/>
  <c r="G2993" i="11"/>
  <c r="H2992" i="11"/>
  <c r="G2992" i="11"/>
  <c r="H2991" i="11"/>
  <c r="G2991" i="11"/>
  <c r="H2990" i="11"/>
  <c r="G2990" i="11"/>
  <c r="H2989" i="11"/>
  <c r="G2989" i="11"/>
  <c r="H2988" i="11"/>
  <c r="G2988" i="11"/>
  <c r="H2987" i="11"/>
  <c r="G2987" i="11"/>
  <c r="H2986" i="11"/>
  <c r="G2986" i="11"/>
  <c r="H2985" i="11"/>
  <c r="G2985" i="11"/>
  <c r="H2984" i="11"/>
  <c r="G2984" i="11"/>
  <c r="H2983" i="11"/>
  <c r="G2983" i="11"/>
  <c r="H2982" i="11"/>
  <c r="G2982" i="11"/>
  <c r="H2981" i="11"/>
  <c r="G2981" i="11"/>
  <c r="H2980" i="11"/>
  <c r="G2980" i="11"/>
  <c r="H2979" i="11"/>
  <c r="G2979" i="11"/>
  <c r="H2978" i="11"/>
  <c r="G2978" i="11"/>
  <c r="H2977" i="11"/>
  <c r="G2977" i="11"/>
  <c r="H2976" i="11"/>
  <c r="G2976" i="11"/>
  <c r="H2975" i="11"/>
  <c r="G2975" i="11"/>
  <c r="H2974" i="11"/>
  <c r="G2974" i="11"/>
  <c r="H2973" i="11"/>
  <c r="G2973" i="11"/>
  <c r="H2972" i="11"/>
  <c r="G2972" i="11"/>
  <c r="H2971" i="11"/>
  <c r="G2971" i="11"/>
  <c r="H2970" i="11"/>
  <c r="G2970" i="11"/>
  <c r="H2969" i="11"/>
  <c r="G2969" i="11"/>
  <c r="H2968" i="11"/>
  <c r="G2968" i="11"/>
  <c r="H2967" i="11"/>
  <c r="G2967" i="11"/>
  <c r="H2966" i="11"/>
  <c r="G2966" i="11"/>
  <c r="H2965" i="11"/>
  <c r="G2965" i="11"/>
  <c r="H2964" i="11"/>
  <c r="G2964" i="11"/>
  <c r="H2963" i="11"/>
  <c r="G2963" i="11"/>
  <c r="H2962" i="11"/>
  <c r="G2962" i="11"/>
  <c r="H2961" i="11"/>
  <c r="G2961" i="11"/>
  <c r="H2960" i="11"/>
  <c r="G2960" i="11"/>
  <c r="H2959" i="11"/>
  <c r="G2959" i="11"/>
  <c r="H2958" i="11"/>
  <c r="G2958" i="11"/>
  <c r="H2957" i="11"/>
  <c r="G2957" i="11"/>
  <c r="H2956" i="11"/>
  <c r="G2956" i="11"/>
  <c r="H2955" i="11"/>
  <c r="G2955" i="11"/>
  <c r="H2954" i="11"/>
  <c r="G2954" i="11"/>
  <c r="H2953" i="11"/>
  <c r="G2953" i="11"/>
  <c r="H2952" i="11"/>
  <c r="G2952" i="11"/>
  <c r="H2951" i="11"/>
  <c r="G2951" i="11"/>
  <c r="H2950" i="11"/>
  <c r="G2950" i="11"/>
  <c r="H2949" i="11"/>
  <c r="G2949" i="11"/>
  <c r="H2948" i="11"/>
  <c r="G2948" i="11"/>
  <c r="H2947" i="11"/>
  <c r="G2947" i="11"/>
  <c r="H2946" i="11"/>
  <c r="G2946" i="11"/>
  <c r="H2945" i="11"/>
  <c r="G2945" i="11"/>
  <c r="H2944" i="11"/>
  <c r="G2944" i="11"/>
  <c r="H2943" i="11"/>
  <c r="G2943" i="11"/>
  <c r="H2942" i="11"/>
  <c r="G2942" i="11"/>
  <c r="H2941" i="11"/>
  <c r="G2941" i="11"/>
  <c r="H2940" i="11"/>
  <c r="G2940" i="11"/>
  <c r="H2939" i="11"/>
  <c r="G2939" i="11"/>
  <c r="H2938" i="11"/>
  <c r="G2938" i="11"/>
  <c r="H2937" i="11"/>
  <c r="G2937" i="11"/>
  <c r="H2936" i="11"/>
  <c r="G2936" i="11"/>
  <c r="H2935" i="11"/>
  <c r="G2935" i="11"/>
  <c r="H2934" i="11"/>
  <c r="G2934" i="11"/>
  <c r="H2933" i="11"/>
  <c r="G2933" i="11"/>
  <c r="H2932" i="11"/>
  <c r="G2932" i="11"/>
  <c r="H2931" i="11"/>
  <c r="G2931" i="11"/>
  <c r="H2930" i="11"/>
  <c r="G2930" i="11"/>
  <c r="H2929" i="11"/>
  <c r="G2929" i="11"/>
  <c r="H2928" i="11"/>
  <c r="G2928" i="11"/>
  <c r="H2927" i="11"/>
  <c r="G2927" i="11"/>
  <c r="H2926" i="11"/>
  <c r="G2926" i="11"/>
  <c r="H2925" i="11"/>
  <c r="G2925" i="11"/>
  <c r="H2924" i="11"/>
  <c r="G2924" i="11"/>
  <c r="H2923" i="11"/>
  <c r="G2923" i="11"/>
  <c r="H2922" i="11"/>
  <c r="G2922" i="11"/>
  <c r="H2921" i="11"/>
  <c r="G2921" i="11"/>
  <c r="H2920" i="11"/>
  <c r="G2920" i="11"/>
  <c r="H2919" i="11"/>
  <c r="G2919" i="11"/>
  <c r="H2918" i="11"/>
  <c r="G2918" i="11"/>
  <c r="H2917" i="11"/>
  <c r="G2917" i="11"/>
  <c r="H2916" i="11"/>
  <c r="G2916" i="11"/>
  <c r="H2915" i="11"/>
  <c r="G2915" i="11"/>
  <c r="H2914" i="11"/>
  <c r="G2914" i="11"/>
  <c r="H2913" i="11"/>
  <c r="G2913" i="11"/>
  <c r="H2912" i="11"/>
  <c r="G2912" i="11"/>
  <c r="H2911" i="11"/>
  <c r="G2911" i="11"/>
  <c r="H2910" i="11"/>
  <c r="G2910" i="11"/>
  <c r="H2909" i="11"/>
  <c r="G2909" i="11"/>
  <c r="H2908" i="11"/>
  <c r="G2908" i="11"/>
  <c r="H2907" i="11"/>
  <c r="G2907" i="11"/>
  <c r="H2906" i="11"/>
  <c r="G2906" i="11"/>
  <c r="H2905" i="11"/>
  <c r="G2905" i="11"/>
  <c r="H2904" i="11"/>
  <c r="G2904" i="11"/>
  <c r="H2903" i="11"/>
  <c r="G2903" i="11"/>
  <c r="H2902" i="11"/>
  <c r="G2902" i="11"/>
  <c r="H2901" i="11"/>
  <c r="G2901" i="11"/>
  <c r="H2900" i="11"/>
  <c r="G2900" i="11"/>
  <c r="H2899" i="11"/>
  <c r="G2899" i="11"/>
  <c r="H2898" i="11"/>
  <c r="G2898" i="11"/>
  <c r="H2897" i="11"/>
  <c r="G2897" i="11"/>
  <c r="H2896" i="11"/>
  <c r="G2896" i="11"/>
  <c r="H2895" i="11"/>
  <c r="G2895" i="11"/>
  <c r="H2894" i="11"/>
  <c r="G2894" i="11"/>
  <c r="H2893" i="11"/>
  <c r="G2893" i="11"/>
  <c r="H2892" i="11"/>
  <c r="G2892" i="11"/>
  <c r="H2891" i="11"/>
  <c r="G2891" i="11"/>
  <c r="H2890" i="11"/>
  <c r="G2890" i="11"/>
  <c r="H2889" i="11"/>
  <c r="G2889" i="11"/>
  <c r="H2888" i="11"/>
  <c r="G2888" i="11"/>
  <c r="H2887" i="11"/>
  <c r="G2887" i="11"/>
  <c r="H2886" i="11"/>
  <c r="G2886" i="11"/>
  <c r="H2885" i="11"/>
  <c r="G2885" i="11"/>
  <c r="H2884" i="11"/>
  <c r="G2884" i="11"/>
  <c r="H2883" i="11"/>
  <c r="G2883" i="11"/>
  <c r="H2882" i="11"/>
  <c r="G2882" i="11"/>
  <c r="H2881" i="11"/>
  <c r="G2881" i="11"/>
  <c r="H2880" i="11"/>
  <c r="G2880" i="11"/>
  <c r="H2879" i="11"/>
  <c r="G2879" i="11"/>
  <c r="H2878" i="11"/>
  <c r="G2878" i="11"/>
  <c r="H2877" i="11"/>
  <c r="G2877" i="11"/>
  <c r="H2876" i="11"/>
  <c r="G2876" i="11"/>
  <c r="H2875" i="11"/>
  <c r="G2875" i="11"/>
  <c r="H2874" i="11"/>
  <c r="G2874" i="11"/>
  <c r="H2873" i="11"/>
  <c r="G2873" i="11"/>
  <c r="H2872" i="11"/>
  <c r="G2872" i="11"/>
  <c r="H2871" i="11"/>
  <c r="G2871" i="11"/>
  <c r="H2870" i="11"/>
  <c r="G2870" i="11"/>
  <c r="H2869" i="11"/>
  <c r="G2869" i="11"/>
  <c r="H2868" i="11"/>
  <c r="G2868" i="11"/>
  <c r="H2867" i="11"/>
  <c r="G2867" i="11"/>
  <c r="H2866" i="11"/>
  <c r="G2866" i="11"/>
  <c r="H2865" i="11"/>
  <c r="G2865" i="11"/>
  <c r="H2864" i="11"/>
  <c r="G2864" i="11"/>
  <c r="H2863" i="11"/>
  <c r="G2863" i="11"/>
  <c r="H2862" i="11"/>
  <c r="G2862" i="11"/>
  <c r="H2861" i="11"/>
  <c r="G2861" i="11"/>
  <c r="H2860" i="11"/>
  <c r="G2860" i="11"/>
  <c r="H2859" i="11"/>
  <c r="G2859" i="11"/>
  <c r="H2858" i="11"/>
  <c r="G2858" i="11"/>
  <c r="H2857" i="11"/>
  <c r="G2857" i="11"/>
  <c r="H2856" i="11"/>
  <c r="G2856" i="11"/>
  <c r="H2855" i="11"/>
  <c r="G2855" i="11"/>
  <c r="H2854" i="11"/>
  <c r="G2854" i="11"/>
  <c r="H2853" i="11"/>
  <c r="G2853" i="11"/>
  <c r="H2852" i="11"/>
  <c r="G2852" i="11"/>
  <c r="H2851" i="11"/>
  <c r="G2851" i="11"/>
  <c r="H2850" i="11"/>
  <c r="G2850" i="11"/>
  <c r="H2849" i="11"/>
  <c r="G2849" i="11"/>
  <c r="H2848" i="11"/>
  <c r="G2848" i="11"/>
  <c r="H2847" i="11"/>
  <c r="G2847" i="11"/>
  <c r="H2846" i="11"/>
  <c r="G2846" i="11"/>
  <c r="H2845" i="11"/>
  <c r="G2845" i="11"/>
  <c r="H2844" i="11"/>
  <c r="G2844" i="11"/>
  <c r="H2843" i="11"/>
  <c r="G2843" i="11"/>
  <c r="H2842" i="11"/>
  <c r="G2842" i="11"/>
  <c r="H2841" i="11"/>
  <c r="G2841" i="11"/>
  <c r="H2840" i="11"/>
  <c r="G2840" i="11"/>
  <c r="H2839" i="11"/>
  <c r="G2839" i="11"/>
  <c r="H2838" i="11"/>
  <c r="G2838" i="11"/>
  <c r="H2837" i="11"/>
  <c r="G2837" i="11"/>
  <c r="H2836" i="11"/>
  <c r="G2836" i="11"/>
  <c r="H2835" i="11"/>
  <c r="G2835" i="11"/>
  <c r="H2834" i="11"/>
  <c r="G2834" i="11"/>
  <c r="H2833" i="11"/>
  <c r="G2833" i="11"/>
  <c r="H2832" i="11"/>
  <c r="G2832" i="11"/>
  <c r="H2831" i="11"/>
  <c r="G2831" i="11"/>
  <c r="H2830" i="11"/>
  <c r="G2830" i="11"/>
  <c r="H2829" i="11"/>
  <c r="G2829" i="11"/>
  <c r="H2828" i="11"/>
  <c r="G2828" i="11"/>
  <c r="H2827" i="11"/>
  <c r="G2827" i="11"/>
  <c r="H2826" i="11"/>
  <c r="G2826" i="11"/>
  <c r="H2825" i="11"/>
  <c r="G2825" i="11"/>
  <c r="H2824" i="11"/>
  <c r="G2824" i="11"/>
  <c r="H2823" i="11"/>
  <c r="G2823" i="11"/>
  <c r="H2822" i="11"/>
  <c r="G2822" i="11"/>
  <c r="H2821" i="11"/>
  <c r="G2821" i="11"/>
  <c r="H2820" i="11"/>
  <c r="G2820" i="11"/>
  <c r="H2819" i="11"/>
  <c r="G2819" i="11"/>
  <c r="H2818" i="11"/>
  <c r="G2818" i="11"/>
  <c r="H2817" i="11"/>
  <c r="G2817" i="11"/>
  <c r="H2816" i="11"/>
  <c r="G2816" i="11"/>
  <c r="H2815" i="11"/>
  <c r="G2815" i="11"/>
  <c r="H2814" i="11"/>
  <c r="G2814" i="11"/>
  <c r="H2813" i="11"/>
  <c r="G2813" i="11"/>
  <c r="H2812" i="11"/>
  <c r="G2812" i="11"/>
  <c r="H2811" i="11"/>
  <c r="G2811" i="11"/>
  <c r="H2810" i="11"/>
  <c r="G2810" i="11"/>
  <c r="H2809" i="11"/>
  <c r="G2809" i="11"/>
  <c r="H2808" i="11"/>
  <c r="G2808" i="11"/>
  <c r="H2807" i="11"/>
  <c r="G2807" i="11"/>
  <c r="H2806" i="11"/>
  <c r="G2806" i="11"/>
  <c r="H2805" i="11"/>
  <c r="G2805" i="11"/>
  <c r="H2804" i="11"/>
  <c r="G2804" i="11"/>
  <c r="H2803" i="11"/>
  <c r="G2803" i="11"/>
  <c r="H2802" i="11"/>
  <c r="G2802" i="11"/>
  <c r="H2801" i="11"/>
  <c r="G2801" i="11"/>
  <c r="H2800" i="11"/>
  <c r="G2800" i="11"/>
  <c r="H2799" i="11"/>
  <c r="G2799" i="11"/>
  <c r="H2798" i="11"/>
  <c r="G2798" i="11"/>
  <c r="H2797" i="11"/>
  <c r="G2797" i="11"/>
  <c r="H2796" i="11"/>
  <c r="G2796" i="11"/>
  <c r="H2795" i="11"/>
  <c r="G2795" i="11"/>
  <c r="H2794" i="11"/>
  <c r="G2794" i="11"/>
  <c r="H2793" i="11"/>
  <c r="G2793" i="11"/>
  <c r="H2792" i="11"/>
  <c r="G2792" i="11"/>
  <c r="H2791" i="11"/>
  <c r="G2791" i="11"/>
  <c r="H2790" i="11"/>
  <c r="G2790" i="11"/>
  <c r="H2789" i="11"/>
  <c r="G2789" i="11"/>
  <c r="H2788" i="11"/>
  <c r="G2788" i="11"/>
  <c r="H2787" i="11"/>
  <c r="G2787" i="11"/>
  <c r="H2786" i="11"/>
  <c r="G2786" i="11"/>
  <c r="H2785" i="11"/>
  <c r="G2785" i="11"/>
  <c r="H2784" i="11"/>
  <c r="G2784" i="11"/>
  <c r="H2783" i="11"/>
  <c r="G2783" i="11"/>
  <c r="H2782" i="11"/>
  <c r="G2782" i="11"/>
  <c r="H2781" i="11"/>
  <c r="G2781" i="11"/>
  <c r="H2780" i="11"/>
  <c r="G2780" i="11"/>
  <c r="H2779" i="11"/>
  <c r="G2779" i="11"/>
  <c r="H2778" i="11"/>
  <c r="G2778" i="11"/>
  <c r="H2777" i="11"/>
  <c r="G2777" i="11"/>
  <c r="H2776" i="11"/>
  <c r="G2776" i="11"/>
  <c r="H2775" i="11"/>
  <c r="G2775" i="11"/>
  <c r="H2774" i="11"/>
  <c r="G2774" i="11"/>
  <c r="H2773" i="11"/>
  <c r="G2773" i="11"/>
  <c r="H2772" i="11"/>
  <c r="G2772" i="11"/>
  <c r="H2771" i="11"/>
  <c r="G2771" i="11"/>
  <c r="H2770" i="11"/>
  <c r="G2770" i="11"/>
  <c r="H2769" i="11"/>
  <c r="G2769" i="11"/>
  <c r="H2768" i="11"/>
  <c r="G2768" i="11"/>
  <c r="H2767" i="11"/>
  <c r="G2767" i="11"/>
  <c r="H2766" i="11"/>
  <c r="G2766" i="11"/>
  <c r="H2765" i="11"/>
  <c r="G2765" i="11"/>
  <c r="H2764" i="11"/>
  <c r="G2764" i="11"/>
  <c r="H2763" i="11"/>
  <c r="G2763" i="11"/>
  <c r="H2762" i="11"/>
  <c r="G2762" i="11"/>
  <c r="H2761" i="11"/>
  <c r="G2761" i="11"/>
  <c r="H2760" i="11"/>
  <c r="G2760" i="11"/>
  <c r="H2759" i="11"/>
  <c r="G2759" i="11"/>
  <c r="H2758" i="11"/>
  <c r="G2758" i="11"/>
  <c r="H2757" i="11"/>
  <c r="G2757" i="11"/>
  <c r="H2756" i="11"/>
  <c r="G2756" i="11"/>
  <c r="H2755" i="11"/>
  <c r="G2755" i="11"/>
  <c r="H2754" i="11"/>
  <c r="G2754" i="11"/>
  <c r="H2753" i="11"/>
  <c r="G2753" i="11"/>
  <c r="H2752" i="11"/>
  <c r="G2752" i="11"/>
  <c r="H2751" i="11"/>
  <c r="G2751" i="11"/>
  <c r="H2750" i="11"/>
  <c r="G2750" i="11"/>
  <c r="H2749" i="11"/>
  <c r="G2749" i="11"/>
  <c r="H2748" i="11"/>
  <c r="G2748" i="11"/>
  <c r="H2747" i="11"/>
  <c r="G2747" i="11"/>
  <c r="H2746" i="11"/>
  <c r="G2746" i="11"/>
  <c r="H2745" i="11"/>
  <c r="G2745" i="11"/>
  <c r="H2744" i="11"/>
  <c r="G2744" i="11"/>
  <c r="H2743" i="11"/>
  <c r="G2743" i="11"/>
  <c r="H2742" i="11"/>
  <c r="G2742" i="11"/>
  <c r="H2741" i="11"/>
  <c r="G2741" i="11"/>
  <c r="H2740" i="11"/>
  <c r="G2740" i="11"/>
  <c r="H2739" i="11"/>
  <c r="G2739" i="11"/>
  <c r="H2738" i="11"/>
  <c r="G2738" i="11"/>
  <c r="H2737" i="11"/>
  <c r="G2737" i="11"/>
  <c r="H2736" i="11"/>
  <c r="G2736" i="11"/>
  <c r="H2735" i="11"/>
  <c r="G2735" i="11"/>
  <c r="H2734" i="11"/>
  <c r="G2734" i="11"/>
  <c r="H2733" i="11"/>
  <c r="G2733" i="11"/>
  <c r="H2732" i="11"/>
  <c r="G2732" i="11"/>
  <c r="H2731" i="11"/>
  <c r="G2731" i="11"/>
  <c r="H2730" i="11"/>
  <c r="G2730" i="11"/>
  <c r="H2729" i="11"/>
  <c r="G2729" i="11"/>
  <c r="H2728" i="11"/>
  <c r="G2728" i="11"/>
  <c r="H2727" i="11"/>
  <c r="G2727" i="11"/>
  <c r="H2726" i="11"/>
  <c r="G2726" i="11"/>
  <c r="H2725" i="11"/>
  <c r="G2725" i="11"/>
  <c r="H2724" i="11"/>
  <c r="G2724" i="11"/>
  <c r="H2723" i="11"/>
  <c r="G2723" i="11"/>
  <c r="H2722" i="11"/>
  <c r="G2722" i="11"/>
  <c r="H2721" i="11"/>
  <c r="G2721" i="11"/>
  <c r="H2720" i="11"/>
  <c r="G2720" i="11"/>
  <c r="H2719" i="11"/>
  <c r="G2719" i="11"/>
  <c r="H2718" i="11"/>
  <c r="G2718" i="11"/>
  <c r="H2717" i="11"/>
  <c r="G2717" i="11"/>
  <c r="H2716" i="11"/>
  <c r="G2716" i="11"/>
  <c r="H2715" i="11"/>
  <c r="G2715" i="11"/>
  <c r="H2714" i="11"/>
  <c r="G2714" i="11"/>
  <c r="H2713" i="11"/>
  <c r="G2713" i="11"/>
  <c r="H2712" i="11"/>
  <c r="G2712" i="11"/>
  <c r="H2711" i="11"/>
  <c r="G2711" i="11"/>
  <c r="H2710" i="11"/>
  <c r="G2710" i="11"/>
  <c r="H2709" i="11"/>
  <c r="G2709" i="11"/>
  <c r="H2708" i="11"/>
  <c r="G2708" i="11"/>
  <c r="H2707" i="11"/>
  <c r="G2707" i="11"/>
  <c r="H2706" i="11"/>
  <c r="G2706" i="11"/>
  <c r="H2705" i="11"/>
  <c r="G2705" i="11"/>
  <c r="H2704" i="11"/>
  <c r="G2704" i="11"/>
  <c r="H2703" i="11"/>
  <c r="G2703" i="11"/>
  <c r="H2702" i="11"/>
  <c r="G2702" i="11"/>
  <c r="H2701" i="11"/>
  <c r="G2701" i="11"/>
  <c r="H2700" i="11"/>
  <c r="G2700" i="11"/>
  <c r="H2699" i="11"/>
  <c r="G2699" i="11"/>
  <c r="H2698" i="11"/>
  <c r="G2698" i="11"/>
  <c r="H2697" i="11"/>
  <c r="G2697" i="11"/>
  <c r="H2696" i="11"/>
  <c r="G2696" i="11"/>
  <c r="H2695" i="11"/>
  <c r="G2695" i="11"/>
  <c r="H2694" i="11"/>
  <c r="G2694" i="11"/>
  <c r="H2693" i="11"/>
  <c r="G2693" i="11"/>
  <c r="H2692" i="11"/>
  <c r="G2692" i="11"/>
  <c r="H2691" i="11"/>
  <c r="G2691" i="11"/>
  <c r="H2690" i="11"/>
  <c r="G2690" i="11"/>
  <c r="H2689" i="11"/>
  <c r="G2689" i="11"/>
  <c r="H2688" i="11"/>
  <c r="G2688" i="11"/>
  <c r="H2687" i="11"/>
  <c r="G2687" i="11"/>
  <c r="H2686" i="11"/>
  <c r="G2686" i="11"/>
  <c r="H2685" i="11"/>
  <c r="G2685" i="11"/>
  <c r="H2684" i="11"/>
  <c r="G2684" i="11"/>
  <c r="H2683" i="11"/>
  <c r="G2683" i="11"/>
  <c r="H2682" i="11"/>
  <c r="G2682" i="11"/>
  <c r="H2681" i="11"/>
  <c r="G2681" i="11"/>
  <c r="H2680" i="11"/>
  <c r="G2680" i="11"/>
  <c r="H2679" i="11"/>
  <c r="G2679" i="11"/>
  <c r="H2678" i="11"/>
  <c r="G2678" i="11"/>
  <c r="H2677" i="11"/>
  <c r="G2677" i="11"/>
  <c r="H2676" i="11"/>
  <c r="G2676" i="11"/>
  <c r="H2675" i="11"/>
  <c r="G2675" i="11"/>
  <c r="H2674" i="11"/>
  <c r="G2674" i="11"/>
  <c r="H2673" i="11"/>
  <c r="G2673" i="11"/>
  <c r="H2672" i="11"/>
  <c r="G2672" i="11"/>
  <c r="H2671" i="11"/>
  <c r="G2671" i="11"/>
  <c r="H2670" i="11"/>
  <c r="G2670" i="11"/>
  <c r="H2669" i="11"/>
  <c r="G2669" i="11"/>
  <c r="H2668" i="11"/>
  <c r="G2668" i="11"/>
  <c r="H2667" i="11"/>
  <c r="G2667" i="11"/>
  <c r="H2666" i="11"/>
  <c r="G2666" i="11"/>
  <c r="H2665" i="11"/>
  <c r="G2665" i="11"/>
  <c r="H2664" i="11"/>
  <c r="G2664" i="11"/>
  <c r="H2663" i="11"/>
  <c r="G2663" i="11"/>
  <c r="H2662" i="11"/>
  <c r="G2662" i="11"/>
  <c r="H2661" i="11"/>
  <c r="G2661" i="11"/>
  <c r="H2660" i="11"/>
  <c r="G2660" i="11"/>
  <c r="H2659" i="11"/>
  <c r="G2659" i="11"/>
  <c r="H2658" i="11"/>
  <c r="G2658" i="11"/>
  <c r="H2657" i="11"/>
  <c r="G2657" i="11"/>
  <c r="H2656" i="11"/>
  <c r="G2656" i="11"/>
  <c r="H2655" i="11"/>
  <c r="G2655" i="11"/>
  <c r="H2654" i="11"/>
  <c r="G2654" i="11"/>
  <c r="H2653" i="11"/>
  <c r="G2653" i="11"/>
  <c r="H2652" i="11"/>
  <c r="G2652" i="11"/>
  <c r="H2651" i="11"/>
  <c r="G2651" i="11"/>
  <c r="H2650" i="11"/>
  <c r="G2650" i="11"/>
  <c r="H2649" i="11"/>
  <c r="G2649" i="11"/>
  <c r="H2648" i="11"/>
  <c r="G2648" i="11"/>
  <c r="H2647" i="11"/>
  <c r="G2647" i="11"/>
  <c r="H2646" i="11"/>
  <c r="G2646" i="11"/>
  <c r="H2645" i="11"/>
  <c r="G2645" i="11"/>
  <c r="H2644" i="11"/>
  <c r="G2644" i="11"/>
  <c r="H2643" i="11"/>
  <c r="G2643" i="11"/>
  <c r="H2642" i="11"/>
  <c r="G2642" i="11"/>
  <c r="H2641" i="11"/>
  <c r="G2641" i="11"/>
  <c r="H2640" i="11"/>
  <c r="G2640" i="11"/>
  <c r="H2639" i="11"/>
  <c r="G2639" i="11"/>
  <c r="H2638" i="11"/>
  <c r="G2638" i="11"/>
  <c r="H2637" i="11"/>
  <c r="G2637" i="11"/>
  <c r="H2636" i="11"/>
  <c r="G2636" i="11"/>
  <c r="H2635" i="11"/>
  <c r="G2635" i="11"/>
  <c r="H2634" i="11"/>
  <c r="G2634" i="11"/>
  <c r="H2633" i="11"/>
  <c r="G2633" i="11"/>
  <c r="H2632" i="11"/>
  <c r="G2632" i="11"/>
  <c r="H2631" i="11"/>
  <c r="G2631" i="11"/>
  <c r="H2630" i="11"/>
  <c r="G2630" i="11"/>
  <c r="H2629" i="11"/>
  <c r="G2629" i="11"/>
  <c r="H2628" i="11"/>
  <c r="G2628" i="11"/>
  <c r="H2627" i="11"/>
  <c r="G2627" i="11"/>
  <c r="H2626" i="11"/>
  <c r="G2626" i="11"/>
  <c r="H2625" i="11"/>
  <c r="G2625" i="11"/>
  <c r="H2624" i="11"/>
  <c r="G2624" i="11"/>
  <c r="H2623" i="11"/>
  <c r="G2623" i="11"/>
  <c r="H2622" i="11"/>
  <c r="G2622" i="11"/>
  <c r="H2621" i="11"/>
  <c r="G2621" i="11"/>
  <c r="H2620" i="11"/>
  <c r="G2620" i="11"/>
  <c r="H2619" i="11"/>
  <c r="G2619" i="11"/>
  <c r="H2618" i="11"/>
  <c r="G2618" i="11"/>
  <c r="H2617" i="11"/>
  <c r="G2617" i="11"/>
  <c r="H2616" i="11"/>
  <c r="G2616" i="11"/>
  <c r="H2615" i="11"/>
  <c r="G2615" i="11"/>
  <c r="H2614" i="11"/>
  <c r="G2614" i="11"/>
  <c r="H2613" i="11"/>
  <c r="G2613" i="11"/>
  <c r="H2612" i="11"/>
  <c r="G2612" i="11"/>
  <c r="H2611" i="11"/>
  <c r="G2611" i="11"/>
  <c r="H2610" i="11"/>
  <c r="G2610" i="11"/>
  <c r="H2609" i="11"/>
  <c r="G2609" i="11"/>
  <c r="H2608" i="11"/>
  <c r="G2608" i="11"/>
  <c r="H2607" i="11"/>
  <c r="G2607" i="11"/>
  <c r="H2606" i="11"/>
  <c r="G2606" i="11"/>
  <c r="H2605" i="11"/>
  <c r="G2605" i="11"/>
  <c r="H2604" i="11"/>
  <c r="G2604" i="11"/>
  <c r="H2603" i="11"/>
  <c r="G2603" i="11"/>
  <c r="H2602" i="11"/>
  <c r="G2602" i="11"/>
  <c r="H2601" i="11"/>
  <c r="G2601" i="11"/>
  <c r="H2600" i="11"/>
  <c r="G2600" i="11"/>
  <c r="H2599" i="11"/>
  <c r="G2599" i="11"/>
  <c r="H2598" i="11"/>
  <c r="G2598" i="11"/>
  <c r="H2597" i="11"/>
  <c r="G2597" i="11"/>
  <c r="H2596" i="11"/>
  <c r="G2596" i="11"/>
  <c r="H2595" i="11"/>
  <c r="G2595" i="11"/>
  <c r="H2594" i="11"/>
  <c r="G2594" i="11"/>
  <c r="H2593" i="11"/>
  <c r="G2593" i="11"/>
  <c r="H2592" i="11"/>
  <c r="G2592" i="11"/>
  <c r="H2591" i="11"/>
  <c r="G2591" i="11"/>
  <c r="H2590" i="11"/>
  <c r="G2590" i="11"/>
  <c r="H2589" i="11"/>
  <c r="G2589" i="11"/>
  <c r="H2588" i="11"/>
  <c r="G2588" i="11"/>
  <c r="H2587" i="11"/>
  <c r="G2587" i="11"/>
  <c r="H2586" i="11"/>
  <c r="G2586" i="11"/>
  <c r="H2585" i="11"/>
  <c r="G2585" i="11"/>
  <c r="H2584" i="11"/>
  <c r="G2584" i="11"/>
  <c r="H2583" i="11"/>
  <c r="G2583" i="11"/>
  <c r="H2582" i="11"/>
  <c r="G2582" i="11"/>
  <c r="H2581" i="11"/>
  <c r="G2581" i="11"/>
  <c r="H2580" i="11"/>
  <c r="G2580" i="11"/>
  <c r="H2579" i="11"/>
  <c r="G2579" i="11"/>
  <c r="H2578" i="11"/>
  <c r="G2578" i="11"/>
  <c r="H2577" i="11"/>
  <c r="G2577" i="11"/>
  <c r="H2576" i="11"/>
  <c r="G2576" i="11"/>
  <c r="H2575" i="11"/>
  <c r="G2575" i="11"/>
  <c r="H2574" i="11"/>
  <c r="G2574" i="11"/>
  <c r="H2573" i="11"/>
  <c r="G2573" i="11"/>
  <c r="H2572" i="11"/>
  <c r="G2572" i="11"/>
  <c r="H2571" i="11"/>
  <c r="G2571" i="11"/>
  <c r="H2570" i="11"/>
  <c r="G2570" i="11"/>
  <c r="H2569" i="11"/>
  <c r="G2569" i="11"/>
  <c r="H2568" i="11"/>
  <c r="G2568" i="11"/>
  <c r="H2567" i="11"/>
  <c r="G2567" i="11"/>
  <c r="H2566" i="11"/>
  <c r="G2566" i="11"/>
  <c r="H2565" i="11"/>
  <c r="G2565" i="11"/>
  <c r="H2564" i="11"/>
  <c r="G2564" i="11"/>
  <c r="H2563" i="11"/>
  <c r="G2563" i="11"/>
  <c r="H2562" i="11"/>
  <c r="G2562" i="11"/>
  <c r="H2561" i="11"/>
  <c r="G2561" i="11"/>
  <c r="H2560" i="11"/>
  <c r="G2560" i="11"/>
  <c r="H2559" i="11"/>
  <c r="G2559" i="11"/>
  <c r="H2558" i="11"/>
  <c r="G2558" i="11"/>
  <c r="H2557" i="11"/>
  <c r="G2557" i="11"/>
  <c r="H2556" i="11"/>
  <c r="G2556" i="11"/>
  <c r="H2555" i="11"/>
  <c r="G2555" i="11"/>
  <c r="H2554" i="11"/>
  <c r="G2554" i="11"/>
  <c r="H2553" i="11"/>
  <c r="G2553" i="11"/>
  <c r="H2552" i="11"/>
  <c r="G2552" i="11"/>
  <c r="H2551" i="11"/>
  <c r="G2551" i="11"/>
  <c r="H2550" i="11"/>
  <c r="G2550" i="11"/>
  <c r="H2549" i="11"/>
  <c r="G2549" i="11"/>
  <c r="H2548" i="11"/>
  <c r="G2548" i="11"/>
  <c r="H2547" i="11"/>
  <c r="G2547" i="11"/>
  <c r="H2546" i="11"/>
  <c r="G2546" i="11"/>
  <c r="H2545" i="11"/>
  <c r="G2545" i="11"/>
  <c r="H2544" i="11"/>
  <c r="G2544" i="11"/>
  <c r="H2543" i="11"/>
  <c r="G2543" i="11"/>
  <c r="H2542" i="11"/>
  <c r="G2542" i="11"/>
  <c r="H2541" i="11"/>
  <c r="G2541" i="11"/>
  <c r="H2540" i="11"/>
  <c r="G2540" i="11"/>
  <c r="H2539" i="11"/>
  <c r="G2539" i="11"/>
  <c r="H2538" i="11"/>
  <c r="G2538" i="11"/>
  <c r="H2537" i="11"/>
  <c r="G2537" i="11"/>
  <c r="H2536" i="11"/>
  <c r="G2536" i="11"/>
  <c r="H2535" i="11"/>
  <c r="G2535" i="11"/>
  <c r="H2534" i="11"/>
  <c r="G2534" i="11"/>
  <c r="H2533" i="11"/>
  <c r="G2533" i="11"/>
  <c r="H2532" i="11"/>
  <c r="G2532" i="11"/>
  <c r="H2531" i="11"/>
  <c r="G2531" i="11"/>
  <c r="H2530" i="11"/>
  <c r="G2530" i="11"/>
  <c r="H2529" i="11"/>
  <c r="G2529" i="11"/>
  <c r="H2528" i="11"/>
  <c r="G2528" i="11"/>
  <c r="H2527" i="11"/>
  <c r="G2527" i="11"/>
  <c r="H2526" i="11"/>
  <c r="G2526" i="11"/>
  <c r="H2525" i="11"/>
  <c r="G2525" i="11"/>
  <c r="H2524" i="11"/>
  <c r="G2524" i="11"/>
  <c r="H2523" i="11"/>
  <c r="G2523" i="11"/>
  <c r="H2522" i="11"/>
  <c r="G2522" i="11"/>
  <c r="H2521" i="11"/>
  <c r="G2521" i="11"/>
  <c r="H2520" i="11"/>
  <c r="G2520" i="11"/>
  <c r="H2519" i="11"/>
  <c r="G2519" i="11"/>
  <c r="H2518" i="11"/>
  <c r="G2518" i="11"/>
  <c r="H2517" i="11"/>
  <c r="G2517" i="11"/>
  <c r="H2516" i="11"/>
  <c r="G2516" i="11"/>
  <c r="H2515" i="11"/>
  <c r="G2515" i="11"/>
  <c r="H2514" i="11"/>
  <c r="G2514" i="11"/>
  <c r="H2513" i="11"/>
  <c r="G2513" i="11"/>
  <c r="H2512" i="11"/>
  <c r="G2512" i="11"/>
  <c r="H2511" i="11"/>
  <c r="G2511" i="11"/>
  <c r="H2510" i="11"/>
  <c r="G2510" i="11"/>
  <c r="H2509" i="11"/>
  <c r="G2509" i="11"/>
  <c r="H2508" i="11"/>
  <c r="G2508" i="11"/>
  <c r="H2507" i="11"/>
  <c r="G2507" i="11"/>
  <c r="H2506" i="11"/>
  <c r="G2506" i="11"/>
  <c r="H2505" i="11"/>
  <c r="G2505" i="11"/>
  <c r="H2504" i="11"/>
  <c r="G2504" i="11"/>
  <c r="H2503" i="11"/>
  <c r="G2503" i="11"/>
  <c r="H2502" i="11"/>
  <c r="G2502" i="11"/>
  <c r="H2501" i="11"/>
  <c r="G2501" i="11"/>
  <c r="H2500" i="11"/>
  <c r="G2500" i="11"/>
  <c r="H2499" i="11"/>
  <c r="G2499" i="11"/>
  <c r="H2498" i="11"/>
  <c r="G2498" i="11"/>
  <c r="H2497" i="11"/>
  <c r="G2497" i="11"/>
  <c r="H2496" i="11"/>
  <c r="G2496" i="11"/>
  <c r="H2495" i="11"/>
  <c r="G2495" i="11"/>
  <c r="H2494" i="11"/>
  <c r="G2494" i="11"/>
  <c r="H2493" i="11"/>
  <c r="G2493" i="11"/>
  <c r="H2492" i="11"/>
  <c r="G2492" i="11"/>
  <c r="H2491" i="11"/>
  <c r="G2491" i="11"/>
  <c r="H2490" i="11"/>
  <c r="G2490" i="11"/>
  <c r="H2489" i="11"/>
  <c r="G2489" i="11"/>
  <c r="H2488" i="11"/>
  <c r="G2488" i="11"/>
  <c r="H2487" i="11"/>
  <c r="G2487" i="11"/>
  <c r="H2486" i="11"/>
  <c r="G2486" i="11"/>
  <c r="H2485" i="11"/>
  <c r="G2485" i="11"/>
  <c r="H2484" i="11"/>
  <c r="G2484" i="11"/>
  <c r="H2483" i="11"/>
  <c r="G2483" i="11"/>
  <c r="H2482" i="11"/>
  <c r="G2482" i="11"/>
  <c r="H2481" i="11"/>
  <c r="G2481" i="11"/>
  <c r="H2480" i="11"/>
  <c r="G2480" i="11"/>
  <c r="H2479" i="11"/>
  <c r="G2479" i="11"/>
  <c r="H2478" i="11"/>
  <c r="G2478" i="11"/>
  <c r="H2477" i="11"/>
  <c r="G2477" i="11"/>
  <c r="H2476" i="11"/>
  <c r="G2476" i="11"/>
  <c r="H2475" i="11"/>
  <c r="G2475" i="11"/>
  <c r="H2474" i="11"/>
  <c r="G2474" i="11"/>
  <c r="H2473" i="11"/>
  <c r="G2473" i="11"/>
  <c r="H2472" i="11"/>
  <c r="G2472" i="11"/>
  <c r="H2471" i="11"/>
  <c r="G2471" i="11"/>
  <c r="H2470" i="11"/>
  <c r="G2470" i="11"/>
  <c r="H2469" i="11"/>
  <c r="G2469" i="11"/>
  <c r="H2468" i="11"/>
  <c r="G2468" i="11"/>
  <c r="H2467" i="11"/>
  <c r="G2467" i="11"/>
  <c r="H2466" i="11"/>
  <c r="G2466" i="11"/>
  <c r="H2465" i="11"/>
  <c r="G2465" i="11"/>
  <c r="H2464" i="11"/>
  <c r="G2464" i="11"/>
  <c r="H2463" i="11"/>
  <c r="G2463" i="11"/>
  <c r="H2462" i="11"/>
  <c r="G2462" i="11"/>
  <c r="H2461" i="11"/>
  <c r="G2461" i="11"/>
  <c r="H2460" i="11"/>
  <c r="G2460" i="11"/>
  <c r="H2459" i="11"/>
  <c r="G2459" i="11"/>
  <c r="H2458" i="11"/>
  <c r="G2458" i="11"/>
  <c r="H2457" i="11"/>
  <c r="G2457" i="11"/>
  <c r="H2456" i="11"/>
  <c r="G2456" i="11"/>
  <c r="H2455" i="11"/>
  <c r="G2455" i="11"/>
  <c r="H2454" i="11"/>
  <c r="G2454" i="11"/>
  <c r="H2453" i="11"/>
  <c r="G2453" i="11"/>
  <c r="H2452" i="11"/>
  <c r="G2452" i="11"/>
  <c r="H2451" i="11"/>
  <c r="G2451" i="11"/>
  <c r="H2450" i="11"/>
  <c r="G2450" i="11"/>
  <c r="H2449" i="11"/>
  <c r="G2449" i="11"/>
  <c r="H2448" i="11"/>
  <c r="G2448" i="11"/>
  <c r="H2447" i="11"/>
  <c r="G2447" i="11"/>
  <c r="H2446" i="11"/>
  <c r="G2446" i="11"/>
  <c r="H2445" i="11"/>
  <c r="G2445" i="11"/>
  <c r="H2444" i="11"/>
  <c r="G2444" i="11"/>
  <c r="H2443" i="11"/>
  <c r="G2443" i="11"/>
  <c r="H2442" i="11"/>
  <c r="G2442" i="11"/>
  <c r="H2441" i="11"/>
  <c r="G2441" i="11"/>
  <c r="H2440" i="11"/>
  <c r="G2440" i="11"/>
  <c r="H2439" i="11"/>
  <c r="G2439" i="11"/>
  <c r="H2438" i="11"/>
  <c r="G2438" i="11"/>
  <c r="H2437" i="11"/>
  <c r="G2437" i="11"/>
  <c r="H2436" i="11"/>
  <c r="G2436" i="11"/>
  <c r="H2435" i="11"/>
  <c r="G2435" i="11"/>
  <c r="H2434" i="11"/>
  <c r="G2434" i="11"/>
  <c r="H2433" i="11"/>
  <c r="G2433" i="11"/>
  <c r="H2432" i="11"/>
  <c r="G2432" i="11"/>
  <c r="H2431" i="11"/>
  <c r="G2431" i="11"/>
  <c r="H2430" i="11"/>
  <c r="G2430" i="11"/>
  <c r="H2429" i="11"/>
  <c r="G2429" i="11"/>
  <c r="H2428" i="11"/>
  <c r="G2428" i="11"/>
  <c r="H2427" i="11"/>
  <c r="G2427" i="11"/>
  <c r="H2426" i="11"/>
  <c r="G2426" i="11"/>
  <c r="H2425" i="11"/>
  <c r="G2425" i="11"/>
  <c r="H2424" i="11"/>
  <c r="G2424" i="11"/>
  <c r="H2423" i="11"/>
  <c r="G2423" i="11"/>
  <c r="H2422" i="11"/>
  <c r="G2422" i="11"/>
  <c r="H2421" i="11"/>
  <c r="G2421" i="11"/>
  <c r="H2420" i="11"/>
  <c r="G2420" i="11"/>
  <c r="H2419" i="11"/>
  <c r="G2419" i="11"/>
  <c r="H2418" i="11"/>
  <c r="G2418" i="11"/>
  <c r="H2417" i="11"/>
  <c r="G2417" i="11"/>
  <c r="H2416" i="11"/>
  <c r="G2416" i="11"/>
  <c r="H2415" i="11"/>
  <c r="G2415" i="11"/>
  <c r="H2414" i="11"/>
  <c r="G2414" i="11"/>
  <c r="H2413" i="11"/>
  <c r="G2413" i="11"/>
  <c r="H2412" i="11"/>
  <c r="G2412" i="11"/>
  <c r="H2411" i="11"/>
  <c r="G2411" i="11"/>
  <c r="H2410" i="11"/>
  <c r="G2410" i="11"/>
  <c r="H2409" i="11"/>
  <c r="G2409" i="11"/>
  <c r="H2408" i="11"/>
  <c r="G2408" i="11"/>
  <c r="H2407" i="11"/>
  <c r="G2407" i="11"/>
  <c r="H2406" i="11"/>
  <c r="G2406" i="11"/>
  <c r="H2405" i="11"/>
  <c r="G2405" i="11"/>
  <c r="H2404" i="11"/>
  <c r="G2404" i="11"/>
  <c r="H2403" i="11"/>
  <c r="G2403" i="11"/>
  <c r="H2402" i="11"/>
  <c r="G2402" i="11"/>
  <c r="H2401" i="11"/>
  <c r="G2401" i="11"/>
  <c r="H2400" i="11"/>
  <c r="G2400" i="11"/>
  <c r="H2399" i="11"/>
  <c r="G2399" i="11"/>
  <c r="H2398" i="11"/>
  <c r="G2398" i="11"/>
  <c r="H2397" i="11"/>
  <c r="G2397" i="11"/>
  <c r="H2396" i="11"/>
  <c r="G2396" i="11"/>
  <c r="H2395" i="11"/>
  <c r="G2395" i="11"/>
  <c r="H2394" i="11"/>
  <c r="G2394" i="11"/>
  <c r="H2393" i="11"/>
  <c r="G2393" i="11"/>
  <c r="H2392" i="11"/>
  <c r="G2392" i="11"/>
  <c r="H2391" i="11"/>
  <c r="G2391" i="11"/>
  <c r="H2390" i="11"/>
  <c r="G2390" i="11"/>
  <c r="H2389" i="11"/>
  <c r="G2389" i="11"/>
  <c r="H2388" i="11"/>
  <c r="G2388" i="11"/>
  <c r="H2387" i="11"/>
  <c r="G2387" i="11"/>
  <c r="H2386" i="11"/>
  <c r="G2386" i="11"/>
  <c r="H2385" i="11"/>
  <c r="G2385" i="11"/>
  <c r="H2384" i="11"/>
  <c r="G2384" i="11"/>
  <c r="H2383" i="11"/>
  <c r="G2383" i="11"/>
  <c r="H2382" i="11"/>
  <c r="G2382" i="11"/>
  <c r="H2381" i="11"/>
  <c r="G2381" i="11"/>
  <c r="H2380" i="11"/>
  <c r="G2380" i="11"/>
  <c r="H2379" i="11"/>
  <c r="G2379" i="11"/>
  <c r="H2378" i="11"/>
  <c r="G2378" i="11"/>
  <c r="H2377" i="11"/>
  <c r="G2377" i="11"/>
  <c r="H2376" i="11"/>
  <c r="G2376" i="11"/>
  <c r="H2375" i="11"/>
  <c r="G2375" i="11"/>
  <c r="H2374" i="11"/>
  <c r="G2374" i="11"/>
  <c r="H2373" i="11"/>
  <c r="G2373" i="11"/>
  <c r="H2372" i="11"/>
  <c r="G2372" i="11"/>
  <c r="H2371" i="11"/>
  <c r="G2371" i="11"/>
  <c r="H2370" i="11"/>
  <c r="G2370" i="11"/>
  <c r="H2369" i="11"/>
  <c r="G2369" i="11"/>
  <c r="H2368" i="11"/>
  <c r="G2368" i="11"/>
  <c r="H2367" i="11"/>
  <c r="G2367" i="11"/>
  <c r="H2366" i="11"/>
  <c r="G2366" i="11"/>
  <c r="H2365" i="11"/>
  <c r="G2365" i="11"/>
  <c r="H2364" i="11"/>
  <c r="G2364" i="11"/>
  <c r="H2363" i="11"/>
  <c r="G2363" i="11"/>
  <c r="H2362" i="11"/>
  <c r="G2362" i="11"/>
  <c r="H2361" i="11"/>
  <c r="G2361" i="11"/>
  <c r="H2360" i="11"/>
  <c r="G2360" i="11"/>
  <c r="H2359" i="11"/>
  <c r="G2359" i="11"/>
  <c r="H2358" i="11"/>
  <c r="G2358" i="11"/>
  <c r="H2357" i="11"/>
  <c r="G2357" i="11"/>
  <c r="H2356" i="11"/>
  <c r="G2356" i="11"/>
  <c r="H2355" i="11"/>
  <c r="G2355" i="11"/>
  <c r="H2354" i="11"/>
  <c r="G2354" i="11"/>
  <c r="H2353" i="11"/>
  <c r="G2353" i="11"/>
  <c r="H2352" i="11"/>
  <c r="G2352" i="11"/>
  <c r="H2351" i="11"/>
  <c r="G2351" i="11"/>
  <c r="H2350" i="11"/>
  <c r="G2350" i="11"/>
  <c r="H2349" i="11"/>
  <c r="G2349" i="11"/>
  <c r="H2348" i="11"/>
  <c r="G2348" i="11"/>
  <c r="H2347" i="11"/>
  <c r="G2347" i="11"/>
  <c r="H2346" i="11"/>
  <c r="G2346" i="11"/>
  <c r="H2345" i="11"/>
  <c r="G2345" i="11"/>
  <c r="H2344" i="11"/>
  <c r="G2344" i="11"/>
  <c r="H2343" i="11"/>
  <c r="G2343" i="11"/>
  <c r="H2342" i="11"/>
  <c r="G2342" i="11"/>
  <c r="H2341" i="11"/>
  <c r="G2341" i="11"/>
  <c r="H2340" i="11"/>
  <c r="G2340" i="11"/>
  <c r="H2339" i="11"/>
  <c r="G2339" i="11"/>
  <c r="H2338" i="11"/>
  <c r="G2338" i="11"/>
  <c r="H2337" i="11"/>
  <c r="G2337" i="11"/>
  <c r="H2336" i="11"/>
  <c r="G2336" i="11"/>
  <c r="H2335" i="11"/>
  <c r="G2335" i="11"/>
  <c r="H2334" i="11"/>
  <c r="G2334" i="11"/>
  <c r="H2333" i="11"/>
  <c r="G2333" i="11"/>
  <c r="H2332" i="11"/>
  <c r="G2332" i="11"/>
  <c r="H2331" i="11"/>
  <c r="G2331" i="11"/>
  <c r="H2330" i="11"/>
  <c r="G2330" i="11"/>
  <c r="H2329" i="11"/>
  <c r="G2329" i="11"/>
  <c r="H2328" i="11"/>
  <c r="G2328" i="11"/>
  <c r="H2327" i="11"/>
  <c r="G2327" i="11"/>
  <c r="H2326" i="11"/>
  <c r="G2326" i="11"/>
  <c r="H2325" i="11"/>
  <c r="G2325" i="11"/>
  <c r="H2324" i="11"/>
  <c r="G2324" i="11"/>
  <c r="H2323" i="11"/>
  <c r="G2323" i="11"/>
  <c r="H2322" i="11"/>
  <c r="G2322" i="11"/>
  <c r="H2321" i="11"/>
  <c r="G2321" i="11"/>
  <c r="H2320" i="11"/>
  <c r="G2320" i="11"/>
  <c r="H2319" i="11"/>
  <c r="G2319" i="11"/>
  <c r="H2318" i="11"/>
  <c r="G2318" i="11"/>
  <c r="H2317" i="11"/>
  <c r="G2317" i="11"/>
  <c r="H2316" i="11"/>
  <c r="G2316" i="11"/>
  <c r="H2315" i="11"/>
  <c r="G2315" i="11"/>
  <c r="H2314" i="11"/>
  <c r="G2314" i="11"/>
  <c r="H2313" i="11"/>
  <c r="G2313" i="11"/>
  <c r="H2312" i="11"/>
  <c r="G2312" i="11"/>
  <c r="H2311" i="11"/>
  <c r="G2311" i="11"/>
  <c r="H2310" i="11"/>
  <c r="G2310" i="11"/>
  <c r="H2309" i="11"/>
  <c r="G2309" i="11"/>
  <c r="H2308" i="11"/>
  <c r="G2308" i="11"/>
  <c r="H2307" i="11"/>
  <c r="G2307" i="11"/>
  <c r="H2306" i="11"/>
  <c r="G2306" i="11"/>
  <c r="H2305" i="11"/>
  <c r="G2305" i="11"/>
  <c r="H2304" i="11"/>
  <c r="G2304" i="11"/>
  <c r="H2303" i="11"/>
  <c r="G2303" i="11"/>
  <c r="H2302" i="11"/>
  <c r="G2302" i="11"/>
  <c r="H2301" i="11"/>
  <c r="G2301" i="11"/>
  <c r="H2300" i="11"/>
  <c r="G2300" i="11"/>
  <c r="H2299" i="11"/>
  <c r="G2299" i="11"/>
  <c r="H2298" i="11"/>
  <c r="G2298" i="11"/>
  <c r="H2297" i="11"/>
  <c r="G2297" i="11"/>
  <c r="H2296" i="11"/>
  <c r="G2296" i="11"/>
  <c r="H2295" i="11"/>
  <c r="G2295" i="11"/>
  <c r="H2294" i="11"/>
  <c r="G2294" i="11"/>
  <c r="H2293" i="11"/>
  <c r="G2293" i="11"/>
  <c r="H2292" i="11"/>
  <c r="G2292" i="11"/>
  <c r="H2291" i="11"/>
  <c r="G2291" i="11"/>
  <c r="H2290" i="11"/>
  <c r="G2290" i="11"/>
  <c r="H2289" i="11"/>
  <c r="G2289" i="11"/>
  <c r="H2288" i="11"/>
  <c r="G2288" i="11"/>
  <c r="H2287" i="11"/>
  <c r="G2287" i="11"/>
  <c r="H2286" i="11"/>
  <c r="G2286" i="11"/>
  <c r="H2285" i="11"/>
  <c r="G2285" i="11"/>
  <c r="H2284" i="11"/>
  <c r="G2284" i="11"/>
  <c r="H2283" i="11"/>
  <c r="G2283" i="11"/>
  <c r="H2282" i="11"/>
  <c r="G2282" i="11"/>
  <c r="H2281" i="11"/>
  <c r="G2281" i="11"/>
  <c r="H2280" i="11"/>
  <c r="G2280" i="11"/>
  <c r="H2279" i="11"/>
  <c r="G2279" i="11"/>
  <c r="H2278" i="11"/>
  <c r="G2278" i="11"/>
  <c r="H2277" i="11"/>
  <c r="G2277" i="11"/>
  <c r="H2276" i="11"/>
  <c r="G2276" i="11"/>
  <c r="H2275" i="11"/>
  <c r="G2275" i="11"/>
  <c r="H2274" i="11"/>
  <c r="G2274" i="11"/>
  <c r="H2273" i="11"/>
  <c r="G2273" i="11"/>
  <c r="H2272" i="11"/>
  <c r="G2272" i="11"/>
  <c r="H2271" i="11"/>
  <c r="G2271" i="11"/>
  <c r="H2270" i="11"/>
  <c r="G2270" i="11"/>
  <c r="H2269" i="11"/>
  <c r="G2269" i="11"/>
  <c r="H2268" i="11"/>
  <c r="G2268" i="11"/>
  <c r="H2267" i="11"/>
  <c r="G2267" i="11"/>
  <c r="H2266" i="11"/>
  <c r="G2266" i="11"/>
  <c r="H2265" i="11"/>
  <c r="G2265" i="11"/>
  <c r="H2264" i="11"/>
  <c r="G2264" i="11"/>
  <c r="H2263" i="11"/>
  <c r="G2263" i="11"/>
  <c r="H2262" i="11"/>
  <c r="G2262" i="11"/>
  <c r="H2261" i="11"/>
  <c r="G2261" i="11"/>
  <c r="H2260" i="11"/>
  <c r="G2260" i="11"/>
  <c r="H2259" i="11"/>
  <c r="G2259" i="11"/>
  <c r="H2258" i="11"/>
  <c r="G2258" i="11"/>
  <c r="H2257" i="11"/>
  <c r="G2257" i="11"/>
  <c r="H2256" i="11"/>
  <c r="G2256" i="11"/>
  <c r="H2255" i="11"/>
  <c r="G2255" i="11"/>
  <c r="H2254" i="11"/>
  <c r="G2254" i="11"/>
  <c r="H2253" i="11"/>
  <c r="G2253" i="11"/>
  <c r="H2252" i="11"/>
  <c r="G2252" i="11"/>
  <c r="H2251" i="11"/>
  <c r="G2251" i="11"/>
  <c r="H2250" i="11"/>
  <c r="G2250" i="11"/>
  <c r="H2249" i="11"/>
  <c r="G2249" i="11"/>
  <c r="H2248" i="11"/>
  <c r="G2248" i="11"/>
  <c r="H2247" i="11"/>
  <c r="G2247" i="11"/>
  <c r="H2246" i="11"/>
  <c r="G2246" i="11"/>
  <c r="H2245" i="11"/>
  <c r="G2245" i="11"/>
  <c r="H2244" i="11"/>
  <c r="G2244" i="11"/>
  <c r="H2243" i="11"/>
  <c r="G2243" i="11"/>
  <c r="H2242" i="11"/>
  <c r="G2242" i="11"/>
  <c r="H2241" i="11"/>
  <c r="G2241" i="11"/>
  <c r="H2240" i="11"/>
  <c r="G2240" i="11"/>
  <c r="H2239" i="11"/>
  <c r="G2239" i="11"/>
  <c r="H2238" i="11"/>
  <c r="G2238" i="11"/>
  <c r="H2237" i="11"/>
  <c r="G2237" i="11"/>
  <c r="H2236" i="11"/>
  <c r="G2236" i="11"/>
  <c r="H2235" i="11"/>
  <c r="G2235" i="11"/>
  <c r="H2234" i="11"/>
  <c r="G2234" i="11"/>
  <c r="H2233" i="11"/>
  <c r="G2233" i="11"/>
  <c r="H2232" i="11"/>
  <c r="G2232" i="11"/>
  <c r="H2231" i="11"/>
  <c r="G2231" i="11"/>
  <c r="H2230" i="11"/>
  <c r="G2230" i="11"/>
  <c r="H2229" i="11"/>
  <c r="G2229" i="11"/>
  <c r="H2228" i="11"/>
  <c r="G2228" i="11"/>
  <c r="H2227" i="11"/>
  <c r="G2227" i="11"/>
  <c r="H2226" i="11"/>
  <c r="G2226" i="11"/>
  <c r="H2225" i="11"/>
  <c r="G2225" i="11"/>
  <c r="H2224" i="11"/>
  <c r="G2224" i="11"/>
  <c r="H2223" i="11"/>
  <c r="G2223" i="11"/>
  <c r="H2222" i="11"/>
  <c r="G2222" i="11"/>
  <c r="H2221" i="11"/>
  <c r="G2221" i="11"/>
  <c r="H2220" i="11"/>
  <c r="G2220" i="11"/>
  <c r="H2219" i="11"/>
  <c r="G2219" i="11"/>
  <c r="H2218" i="11"/>
  <c r="G2218" i="11"/>
  <c r="H2217" i="11"/>
  <c r="G2217" i="11"/>
  <c r="H2216" i="11"/>
  <c r="G2216" i="11"/>
  <c r="H2215" i="11"/>
  <c r="G2215" i="11"/>
  <c r="H2214" i="11"/>
  <c r="G2214" i="11"/>
  <c r="H2213" i="11"/>
  <c r="G2213" i="11"/>
  <c r="H2212" i="11"/>
  <c r="G2212" i="11"/>
  <c r="H2211" i="11"/>
  <c r="G2211" i="11"/>
  <c r="H2210" i="11"/>
  <c r="G2210" i="11"/>
  <c r="H2209" i="11"/>
  <c r="G2209" i="11"/>
  <c r="H2208" i="11"/>
  <c r="G2208" i="11"/>
  <c r="H2207" i="11"/>
  <c r="G2207" i="11"/>
  <c r="H2206" i="11"/>
  <c r="G2206" i="11"/>
  <c r="H2205" i="11"/>
  <c r="G2205" i="11"/>
  <c r="H2204" i="11"/>
  <c r="G2204" i="11"/>
  <c r="H2203" i="11"/>
  <c r="G2203" i="11"/>
  <c r="H2202" i="11"/>
  <c r="G2202" i="11"/>
  <c r="H2201" i="11"/>
  <c r="G2201" i="11"/>
  <c r="H2200" i="11"/>
  <c r="G2200" i="11"/>
  <c r="H2199" i="11"/>
  <c r="G2199" i="11"/>
  <c r="H2198" i="11"/>
  <c r="G2198" i="11"/>
  <c r="H2197" i="11"/>
  <c r="G2197" i="11"/>
  <c r="H2196" i="11"/>
  <c r="G2196" i="11"/>
  <c r="H2195" i="11"/>
  <c r="G2195" i="11"/>
  <c r="H2194" i="11"/>
  <c r="G2194" i="11"/>
  <c r="H2193" i="11"/>
  <c r="G2193" i="11"/>
  <c r="H2192" i="11"/>
  <c r="G2192" i="11"/>
  <c r="H2191" i="11"/>
  <c r="G2191" i="11"/>
  <c r="H2190" i="11"/>
  <c r="G2190" i="11"/>
  <c r="H2189" i="11"/>
  <c r="G2189" i="11"/>
  <c r="H2188" i="11"/>
  <c r="G2188" i="11"/>
  <c r="H2187" i="11"/>
  <c r="G2187" i="11"/>
  <c r="H2186" i="11"/>
  <c r="G2186" i="11"/>
  <c r="H2185" i="11"/>
  <c r="G2185" i="11"/>
  <c r="H2184" i="11"/>
  <c r="G2184" i="11"/>
  <c r="H2183" i="11"/>
  <c r="G2183" i="11"/>
  <c r="H2182" i="11"/>
  <c r="G2182" i="11"/>
  <c r="H2181" i="11"/>
  <c r="G2181" i="11"/>
  <c r="H2180" i="11"/>
  <c r="G2180" i="11"/>
  <c r="H2179" i="11"/>
  <c r="G2179" i="11"/>
  <c r="H2178" i="11"/>
  <c r="G2178" i="11"/>
  <c r="H2177" i="11"/>
  <c r="G2177" i="11"/>
  <c r="H2176" i="11"/>
  <c r="G2176" i="11"/>
  <c r="H2175" i="11"/>
  <c r="G2175" i="11"/>
  <c r="H2174" i="11"/>
  <c r="G2174" i="11"/>
  <c r="H2173" i="11"/>
  <c r="G2173" i="11"/>
  <c r="H2172" i="11"/>
  <c r="G2172" i="11"/>
  <c r="H2171" i="11"/>
  <c r="G2171" i="11"/>
  <c r="H2170" i="11"/>
  <c r="G2170" i="11"/>
  <c r="H2169" i="11"/>
  <c r="G2169" i="11"/>
  <c r="H2168" i="11"/>
  <c r="G2168" i="11"/>
  <c r="H2167" i="11"/>
  <c r="G2167" i="11"/>
  <c r="H2166" i="11"/>
  <c r="G2166" i="11"/>
  <c r="H2165" i="11"/>
  <c r="G2165" i="11"/>
  <c r="H2164" i="11"/>
  <c r="G2164" i="11"/>
  <c r="H2163" i="11"/>
  <c r="G2163" i="11"/>
  <c r="H2162" i="11"/>
  <c r="G2162" i="11"/>
  <c r="H2161" i="11"/>
  <c r="G2161" i="11"/>
  <c r="H2160" i="11"/>
  <c r="G2160" i="11"/>
  <c r="H2159" i="11"/>
  <c r="G2159" i="11"/>
  <c r="H2158" i="11"/>
  <c r="G2158" i="11"/>
  <c r="H2157" i="11"/>
  <c r="G2157" i="11"/>
  <c r="H2156" i="11"/>
  <c r="G2156" i="11"/>
  <c r="H2155" i="11"/>
  <c r="G2155" i="11"/>
  <c r="H2154" i="11"/>
  <c r="G2154" i="11"/>
  <c r="H2153" i="11"/>
  <c r="G2153" i="11"/>
  <c r="H2152" i="11"/>
  <c r="G2152" i="11"/>
  <c r="H2151" i="11"/>
  <c r="G2151" i="11"/>
  <c r="H2150" i="11"/>
  <c r="G2150" i="11"/>
  <c r="H2149" i="11"/>
  <c r="G2149" i="11"/>
  <c r="H2148" i="11"/>
  <c r="G2148" i="11"/>
  <c r="H2147" i="11"/>
  <c r="G2147" i="11"/>
  <c r="H2146" i="11"/>
  <c r="G2146" i="11"/>
  <c r="H2145" i="11"/>
  <c r="G2145" i="11"/>
  <c r="H2144" i="11"/>
  <c r="G2144" i="11"/>
  <c r="H2143" i="11"/>
  <c r="G2143" i="11"/>
  <c r="H2142" i="11"/>
  <c r="G2142" i="11"/>
  <c r="H2141" i="11"/>
  <c r="G2141" i="11"/>
  <c r="H2140" i="11"/>
  <c r="G2140" i="11"/>
  <c r="H2139" i="11"/>
  <c r="G2139" i="11"/>
  <c r="H2138" i="11"/>
  <c r="G2138" i="11"/>
  <c r="H2137" i="11"/>
  <c r="G2137" i="11"/>
  <c r="H2136" i="11"/>
  <c r="G2136" i="11"/>
  <c r="H2135" i="11"/>
  <c r="G2135" i="11"/>
  <c r="H2134" i="11"/>
  <c r="G2134" i="11"/>
  <c r="H2133" i="11"/>
  <c r="G2133" i="11"/>
  <c r="H2132" i="11"/>
  <c r="G2132" i="11"/>
  <c r="H2131" i="11"/>
  <c r="G2131" i="11"/>
  <c r="H2130" i="11"/>
  <c r="G2130" i="11"/>
  <c r="H2129" i="11"/>
  <c r="G2129" i="11"/>
  <c r="H2128" i="11"/>
  <c r="G2128" i="11"/>
  <c r="H2127" i="11"/>
  <c r="G2127" i="11"/>
  <c r="H2126" i="11"/>
  <c r="G2126" i="11"/>
  <c r="H2125" i="11"/>
  <c r="G2125" i="11"/>
  <c r="H2124" i="11"/>
  <c r="G2124" i="11"/>
  <c r="H2123" i="11"/>
  <c r="G2123" i="11"/>
  <c r="H2122" i="11"/>
  <c r="G2122" i="11"/>
  <c r="H2121" i="11"/>
  <c r="G2121" i="11"/>
  <c r="H2120" i="11"/>
  <c r="G2120" i="11"/>
  <c r="H2119" i="11"/>
  <c r="G2119" i="11"/>
  <c r="H2118" i="11"/>
  <c r="G2118" i="11"/>
  <c r="H2117" i="11"/>
  <c r="G2117" i="11"/>
  <c r="H2116" i="11"/>
  <c r="G2116" i="11"/>
  <c r="H2115" i="11"/>
  <c r="G2115" i="11"/>
  <c r="H2114" i="11"/>
  <c r="G2114" i="11"/>
  <c r="H2113" i="11"/>
  <c r="G2113" i="11"/>
  <c r="H2112" i="11"/>
  <c r="G2112" i="11"/>
  <c r="H2111" i="11"/>
  <c r="G2111" i="11"/>
  <c r="H2110" i="11"/>
  <c r="G2110" i="11"/>
  <c r="H2109" i="11"/>
  <c r="G2109" i="11"/>
  <c r="H2108" i="11"/>
  <c r="G2108" i="11"/>
  <c r="H2107" i="11"/>
  <c r="G2107" i="11"/>
  <c r="H2106" i="11"/>
  <c r="G2106" i="11"/>
  <c r="H2105" i="11"/>
  <c r="G2105" i="11"/>
  <c r="H2104" i="11"/>
  <c r="G2104" i="11"/>
  <c r="H2103" i="11"/>
  <c r="G2103" i="11"/>
  <c r="H2102" i="11"/>
  <c r="G2102" i="11"/>
  <c r="H2101" i="11"/>
  <c r="G2101" i="11"/>
  <c r="H2100" i="11"/>
  <c r="G2100" i="11"/>
  <c r="H2099" i="11"/>
  <c r="G2099" i="11"/>
  <c r="H2098" i="11"/>
  <c r="G2098" i="11"/>
  <c r="H2097" i="11"/>
  <c r="G2097" i="11"/>
  <c r="H2096" i="11"/>
  <c r="G2096" i="11"/>
  <c r="H2095" i="11"/>
  <c r="G2095" i="11"/>
  <c r="H2094" i="11"/>
  <c r="G2094" i="11"/>
  <c r="H2093" i="11"/>
  <c r="G2093" i="11"/>
  <c r="H2092" i="11"/>
  <c r="G2092" i="11"/>
  <c r="H2091" i="11"/>
  <c r="G2091" i="11"/>
  <c r="H2090" i="11"/>
  <c r="G2090" i="11"/>
  <c r="H2089" i="11"/>
  <c r="G2089" i="11"/>
  <c r="H2088" i="11"/>
  <c r="G2088" i="11"/>
  <c r="H2087" i="11"/>
  <c r="G2087" i="11"/>
  <c r="H2086" i="11"/>
  <c r="G2086" i="11"/>
  <c r="H2085" i="11"/>
  <c r="G2085" i="11"/>
  <c r="H2084" i="11"/>
  <c r="G2084" i="11"/>
  <c r="H2083" i="11"/>
  <c r="G2083" i="11"/>
  <c r="H2082" i="11"/>
  <c r="G2082" i="11"/>
  <c r="H2081" i="11"/>
  <c r="G2081" i="11"/>
  <c r="H2080" i="11"/>
  <c r="G2080" i="11"/>
  <c r="H2079" i="11"/>
  <c r="G2079" i="11"/>
  <c r="H2078" i="11"/>
  <c r="G2078" i="11"/>
  <c r="H2077" i="11"/>
  <c r="G2077" i="11"/>
  <c r="H2076" i="11"/>
  <c r="G2076" i="11"/>
  <c r="H2075" i="11"/>
  <c r="G2075" i="11"/>
  <c r="H2074" i="11"/>
  <c r="G2074" i="11"/>
  <c r="H2073" i="11"/>
  <c r="G2073" i="11"/>
  <c r="H2072" i="11"/>
  <c r="G2072" i="11"/>
  <c r="H2071" i="11"/>
  <c r="G2071" i="11"/>
  <c r="H2070" i="11"/>
  <c r="G2070" i="11"/>
  <c r="H2069" i="11"/>
  <c r="G2069" i="11"/>
  <c r="H2068" i="11"/>
  <c r="G2068" i="11"/>
  <c r="H2067" i="11"/>
  <c r="G2067" i="11"/>
  <c r="H2066" i="11"/>
  <c r="G2066" i="11"/>
  <c r="H2065" i="11"/>
  <c r="G2065" i="11"/>
  <c r="H2064" i="11"/>
  <c r="G2064" i="11"/>
  <c r="H2063" i="11"/>
  <c r="G2063" i="11"/>
  <c r="H2062" i="11"/>
  <c r="G2062" i="11"/>
  <c r="H2061" i="11"/>
  <c r="G2061" i="11"/>
  <c r="H2060" i="11"/>
  <c r="G2060" i="11"/>
  <c r="H2059" i="11"/>
  <c r="G2059" i="11"/>
  <c r="H2058" i="11"/>
  <c r="G2058" i="11"/>
  <c r="H2057" i="11"/>
  <c r="G2057" i="11"/>
  <c r="H2056" i="11"/>
  <c r="G2056" i="11"/>
  <c r="H2055" i="11"/>
  <c r="G2055" i="11"/>
  <c r="H2054" i="11"/>
  <c r="G2054" i="11"/>
  <c r="H2053" i="11"/>
  <c r="G2053" i="11"/>
  <c r="H2052" i="11"/>
  <c r="G2052" i="11"/>
  <c r="H2051" i="11"/>
  <c r="G2051" i="11"/>
  <c r="H2050" i="11"/>
  <c r="G2050" i="11"/>
  <c r="H2049" i="11"/>
  <c r="G2049" i="11"/>
  <c r="H2048" i="11"/>
  <c r="G2048" i="11"/>
  <c r="H2047" i="11"/>
  <c r="G2047" i="11"/>
  <c r="H2046" i="11"/>
  <c r="G2046" i="11"/>
  <c r="H2045" i="11"/>
  <c r="G2045" i="11"/>
  <c r="H2044" i="11"/>
  <c r="G2044" i="11"/>
  <c r="H2043" i="11"/>
  <c r="G2043" i="11"/>
  <c r="H2042" i="11"/>
  <c r="G2042" i="11"/>
  <c r="H2041" i="11"/>
  <c r="G2041" i="11"/>
  <c r="H2040" i="11"/>
  <c r="G2040" i="11"/>
  <c r="H2039" i="11"/>
  <c r="G2039" i="11"/>
  <c r="H2038" i="11"/>
  <c r="G2038" i="11"/>
  <c r="H2037" i="11"/>
  <c r="G2037" i="11"/>
  <c r="H2036" i="11"/>
  <c r="G2036" i="11"/>
  <c r="H2035" i="11"/>
  <c r="G2035" i="11"/>
  <c r="H2034" i="11"/>
  <c r="G2034" i="11"/>
  <c r="H2033" i="11"/>
  <c r="G2033" i="11"/>
  <c r="H2032" i="11"/>
  <c r="G2032" i="11"/>
  <c r="H2031" i="11"/>
  <c r="G2031" i="11"/>
  <c r="H2030" i="11"/>
  <c r="G2030" i="11"/>
  <c r="H2029" i="11"/>
  <c r="G2029" i="11"/>
  <c r="H2028" i="11"/>
  <c r="G2028" i="11"/>
  <c r="H2027" i="11"/>
  <c r="G2027" i="11"/>
  <c r="H2026" i="11"/>
  <c r="G2026" i="11"/>
  <c r="H2025" i="11"/>
  <c r="G2025" i="11"/>
  <c r="H2024" i="11"/>
  <c r="G2024" i="11"/>
  <c r="H2023" i="11"/>
  <c r="G2023" i="11"/>
  <c r="H2022" i="11"/>
  <c r="G2022" i="11"/>
  <c r="H2021" i="11"/>
  <c r="G2021" i="11"/>
  <c r="H2020" i="11"/>
  <c r="G2020" i="11"/>
  <c r="H2019" i="11"/>
  <c r="G2019" i="11"/>
  <c r="H2018" i="11"/>
  <c r="G2018" i="11"/>
  <c r="H2017" i="11"/>
  <c r="G2017" i="11"/>
  <c r="H2016" i="11"/>
  <c r="G2016" i="11"/>
  <c r="H2015" i="11"/>
  <c r="G2015" i="11"/>
  <c r="H2014" i="11"/>
  <c r="G2014" i="11"/>
  <c r="H2013" i="11"/>
  <c r="G2013" i="11"/>
  <c r="H2012" i="11"/>
  <c r="G2012" i="11"/>
  <c r="H2011" i="11"/>
  <c r="G2011" i="11"/>
  <c r="H2010" i="11"/>
  <c r="G2010" i="11"/>
  <c r="H2009" i="11"/>
  <c r="G2009" i="11"/>
  <c r="H2008" i="11"/>
  <c r="G2008" i="11"/>
  <c r="H2007" i="11"/>
  <c r="G2007" i="11"/>
  <c r="H2006" i="11"/>
  <c r="G2006" i="11"/>
  <c r="H2005" i="11"/>
  <c r="G2005" i="11"/>
  <c r="H2004" i="11"/>
  <c r="G2004" i="11"/>
  <c r="H2003" i="11"/>
  <c r="G2003" i="11"/>
  <c r="H2002" i="11"/>
  <c r="G2002" i="11"/>
  <c r="H2001" i="11"/>
  <c r="G2001" i="11"/>
  <c r="H2000" i="11"/>
  <c r="G2000" i="11"/>
  <c r="H1999" i="11"/>
  <c r="G1999" i="11"/>
  <c r="H1998" i="11"/>
  <c r="G1998" i="11"/>
  <c r="H1997" i="11"/>
  <c r="G1997" i="11"/>
  <c r="H1996" i="11"/>
  <c r="G1996" i="11"/>
  <c r="H1995" i="11"/>
  <c r="G1995" i="11"/>
  <c r="H1994" i="11"/>
  <c r="G1994" i="11"/>
  <c r="H1993" i="11"/>
  <c r="G1993" i="11"/>
  <c r="H1992" i="11"/>
  <c r="G1992" i="11"/>
  <c r="H1991" i="11"/>
  <c r="G1991" i="11"/>
  <c r="H1990" i="11"/>
  <c r="G1990" i="11"/>
  <c r="H1989" i="11"/>
  <c r="G1989" i="11"/>
  <c r="H1988" i="11"/>
  <c r="G1988" i="11"/>
  <c r="H1987" i="11"/>
  <c r="G1987" i="11"/>
  <c r="H1986" i="11"/>
  <c r="G1986" i="11"/>
  <c r="H1985" i="11"/>
  <c r="G1985" i="11"/>
  <c r="H1984" i="11"/>
  <c r="G1984" i="11"/>
  <c r="H1983" i="11"/>
  <c r="G1983" i="11"/>
  <c r="H1982" i="11"/>
  <c r="G1982" i="11"/>
  <c r="H1981" i="11"/>
  <c r="G1981" i="11"/>
  <c r="H1980" i="11"/>
  <c r="G1980" i="11"/>
  <c r="H1979" i="11"/>
  <c r="G1979" i="11"/>
  <c r="H1978" i="11"/>
  <c r="G1978" i="11"/>
  <c r="H1977" i="11"/>
  <c r="G1977" i="11"/>
  <c r="H1976" i="11"/>
  <c r="G1976" i="11"/>
  <c r="H1975" i="11"/>
  <c r="G1975" i="11"/>
  <c r="H1974" i="11"/>
  <c r="G1974" i="11"/>
  <c r="H1973" i="11"/>
  <c r="G1973" i="11"/>
  <c r="H1972" i="11"/>
  <c r="G1972" i="11"/>
  <c r="H1971" i="11"/>
  <c r="G1971" i="11"/>
  <c r="H1970" i="11"/>
  <c r="G1970" i="11"/>
  <c r="H1969" i="11"/>
  <c r="G1969" i="11"/>
  <c r="H1968" i="11"/>
  <c r="G1968" i="11"/>
  <c r="H1967" i="11"/>
  <c r="G1967" i="11"/>
  <c r="H1966" i="11"/>
  <c r="G1966" i="11"/>
  <c r="H1965" i="11"/>
  <c r="G1965" i="11"/>
  <c r="H1964" i="11"/>
  <c r="G1964" i="11"/>
  <c r="H1963" i="11"/>
  <c r="G1963" i="11"/>
  <c r="H1962" i="11"/>
  <c r="G1962" i="11"/>
  <c r="H1961" i="11"/>
  <c r="G1961" i="11"/>
  <c r="H1960" i="11"/>
  <c r="G1960" i="11"/>
  <c r="H1959" i="11"/>
  <c r="G1959" i="11"/>
  <c r="H1958" i="11"/>
  <c r="G1958" i="11"/>
  <c r="H1957" i="11"/>
  <c r="G1957" i="11"/>
  <c r="H1956" i="11"/>
  <c r="G1956" i="11"/>
  <c r="H1955" i="11"/>
  <c r="G1955" i="11"/>
  <c r="H1954" i="11"/>
  <c r="G1954" i="11"/>
  <c r="H1953" i="11"/>
  <c r="G1953" i="11"/>
  <c r="H1952" i="11"/>
  <c r="G1952" i="11"/>
  <c r="H1951" i="11"/>
  <c r="G1951" i="11"/>
  <c r="H1950" i="11"/>
  <c r="G1950" i="11"/>
  <c r="H1949" i="11"/>
  <c r="G1949" i="11"/>
  <c r="H1948" i="11"/>
  <c r="G1948" i="11"/>
  <c r="H1947" i="11"/>
  <c r="G1947" i="11"/>
  <c r="H1946" i="11"/>
  <c r="G1946" i="11"/>
  <c r="H1945" i="11"/>
  <c r="G1945" i="11"/>
  <c r="H1944" i="11"/>
  <c r="G1944" i="11"/>
  <c r="H1943" i="11"/>
  <c r="G1943" i="11"/>
  <c r="H1942" i="11"/>
  <c r="G1942" i="11"/>
  <c r="H1941" i="11"/>
  <c r="G1941" i="11"/>
  <c r="H1940" i="11"/>
  <c r="G1940" i="11"/>
  <c r="H1939" i="11"/>
  <c r="G1939" i="11"/>
  <c r="H1938" i="11"/>
  <c r="G1938" i="11"/>
  <c r="H1937" i="11"/>
  <c r="G1937" i="11"/>
  <c r="H1936" i="11"/>
  <c r="G1936" i="11"/>
  <c r="H1935" i="11"/>
  <c r="G1935" i="11"/>
  <c r="H1934" i="11"/>
  <c r="G1934" i="11"/>
  <c r="H1933" i="11"/>
  <c r="G1933" i="11"/>
  <c r="H1932" i="11"/>
  <c r="G1932" i="11"/>
  <c r="H1931" i="11"/>
  <c r="G1931" i="11"/>
  <c r="H1930" i="11"/>
  <c r="G1930" i="11"/>
  <c r="H1929" i="11"/>
  <c r="G1929" i="11"/>
  <c r="H1928" i="11"/>
  <c r="G1928" i="11"/>
  <c r="H1927" i="11"/>
  <c r="G1927" i="11"/>
  <c r="H1926" i="11"/>
  <c r="G1926" i="11"/>
  <c r="H1925" i="11"/>
  <c r="G1925" i="11"/>
  <c r="H1924" i="11"/>
  <c r="G1924" i="11"/>
  <c r="H1923" i="11"/>
  <c r="G1923" i="11"/>
  <c r="H1922" i="11"/>
  <c r="G1922" i="11"/>
  <c r="Q41" i="11"/>
  <c r="Q40" i="11"/>
  <c r="Q39" i="11"/>
  <c r="Q38" i="11"/>
  <c r="Q37" i="11"/>
  <c r="Q36" i="11"/>
  <c r="Q35" i="11"/>
  <c r="Q34" i="11"/>
  <c r="Q33" i="11"/>
  <c r="Q32" i="11"/>
  <c r="Q31" i="11"/>
  <c r="Q30" i="11"/>
  <c r="Q29" i="11"/>
  <c r="Q28" i="11"/>
  <c r="Q27" i="11"/>
  <c r="Q26" i="11"/>
  <c r="Q25" i="11"/>
  <c r="Q24" i="11"/>
  <c r="Q23" i="11"/>
  <c r="Q22" i="11"/>
  <c r="Q21" i="11"/>
  <c r="Q20" i="11"/>
  <c r="Q19" i="11"/>
  <c r="Q18" i="11"/>
  <c r="Q17" i="11"/>
  <c r="Q16" i="11"/>
  <c r="Q15" i="11"/>
  <c r="Q14" i="11"/>
  <c r="Q13" i="11"/>
  <c r="Q12" i="11"/>
  <c r="Q11" i="11"/>
  <c r="Q10" i="11"/>
  <c r="Q9" i="11"/>
  <c r="Q8" i="11"/>
  <c r="Q7" i="11"/>
  <c r="Q6" i="11"/>
  <c r="Q5" i="11"/>
  <c r="Q4" i="11"/>
  <c r="Q3" i="11"/>
  <c r="Q2" i="11"/>
  <c r="H1" i="11"/>
  <c r="H3841" i="10"/>
  <c r="G3841" i="10"/>
  <c r="H3840" i="10"/>
  <c r="G3840" i="10"/>
  <c r="H3839" i="10"/>
  <c r="G3839" i="10"/>
  <c r="H3838" i="10"/>
  <c r="G3838" i="10"/>
  <c r="H3837" i="10"/>
  <c r="G3837" i="10"/>
  <c r="H3836" i="10"/>
  <c r="G3836" i="10"/>
  <c r="H3835" i="10"/>
  <c r="G3835" i="10"/>
  <c r="H3834" i="10"/>
  <c r="G3834" i="10"/>
  <c r="H3833" i="10"/>
  <c r="G3833" i="10"/>
  <c r="H3832" i="10"/>
  <c r="G3832" i="10"/>
  <c r="H3831" i="10"/>
  <c r="G3831" i="10"/>
  <c r="H3830" i="10"/>
  <c r="G3830" i="10"/>
  <c r="H3829" i="10"/>
  <c r="G3829" i="10"/>
  <c r="H3828" i="10"/>
  <c r="G3828" i="10"/>
  <c r="H3827" i="10"/>
  <c r="G3827" i="10"/>
  <c r="H3826" i="10"/>
  <c r="G3826" i="10"/>
  <c r="H3825" i="10"/>
  <c r="G3825" i="10"/>
  <c r="H3824" i="10"/>
  <c r="G3824" i="10"/>
  <c r="H3823" i="10"/>
  <c r="G3823" i="10"/>
  <c r="H3822" i="10"/>
  <c r="G3822" i="10"/>
  <c r="H3821" i="10"/>
  <c r="G3821" i="10"/>
  <c r="H3820" i="10"/>
  <c r="G3820" i="10"/>
  <c r="H3819" i="10"/>
  <c r="G3819" i="10"/>
  <c r="H3818" i="10"/>
  <c r="G3818" i="10"/>
  <c r="H3817" i="10"/>
  <c r="G3817" i="10"/>
  <c r="H3816" i="10"/>
  <c r="G3816" i="10"/>
  <c r="H3815" i="10"/>
  <c r="G3815" i="10"/>
  <c r="H3814" i="10"/>
  <c r="G3814" i="10"/>
  <c r="H3813" i="10"/>
  <c r="G3813" i="10"/>
  <c r="H3812" i="10"/>
  <c r="G3812" i="10"/>
  <c r="H3811" i="10"/>
  <c r="G3811" i="10"/>
  <c r="H3810" i="10"/>
  <c r="G3810" i="10"/>
  <c r="H3809" i="10"/>
  <c r="G3809" i="10"/>
  <c r="H3808" i="10"/>
  <c r="G3808" i="10"/>
  <c r="H3807" i="10"/>
  <c r="G3807" i="10"/>
  <c r="H3806" i="10"/>
  <c r="G3806" i="10"/>
  <c r="H3805" i="10"/>
  <c r="G3805" i="10"/>
  <c r="H3804" i="10"/>
  <c r="G3804" i="10"/>
  <c r="H3803" i="10"/>
  <c r="G3803" i="10"/>
  <c r="H3802" i="10"/>
  <c r="G3802" i="10"/>
  <c r="H3801" i="10"/>
  <c r="G3801" i="10"/>
  <c r="H3800" i="10"/>
  <c r="G3800" i="10"/>
  <c r="H3799" i="10"/>
  <c r="G3799" i="10"/>
  <c r="H3798" i="10"/>
  <c r="G3798" i="10"/>
  <c r="H3797" i="10"/>
  <c r="G3797" i="10"/>
  <c r="H3796" i="10"/>
  <c r="G3796" i="10"/>
  <c r="H3795" i="10"/>
  <c r="G3795" i="10"/>
  <c r="H3794" i="10"/>
  <c r="G3794" i="10"/>
  <c r="H3793" i="10"/>
  <c r="G3793" i="10"/>
  <c r="H3792" i="10"/>
  <c r="G3792" i="10"/>
  <c r="H3791" i="10"/>
  <c r="G3791" i="10"/>
  <c r="H3790" i="10"/>
  <c r="G3790" i="10"/>
  <c r="H3789" i="10"/>
  <c r="G3789" i="10"/>
  <c r="H3788" i="10"/>
  <c r="G3788" i="10"/>
  <c r="H3787" i="10"/>
  <c r="G3787" i="10"/>
  <c r="H3786" i="10"/>
  <c r="G3786" i="10"/>
  <c r="H3785" i="10"/>
  <c r="G3785" i="10"/>
  <c r="H3784" i="10"/>
  <c r="G3784" i="10"/>
  <c r="H3783" i="10"/>
  <c r="G3783" i="10"/>
  <c r="H3782" i="10"/>
  <c r="G3782" i="10"/>
  <c r="H3781" i="10"/>
  <c r="G3781" i="10"/>
  <c r="H3780" i="10"/>
  <c r="G3780" i="10"/>
  <c r="H3779" i="10"/>
  <c r="G3779" i="10"/>
  <c r="H3778" i="10"/>
  <c r="G3778" i="10"/>
  <c r="H3777" i="10"/>
  <c r="G3777" i="10"/>
  <c r="H3776" i="10"/>
  <c r="G3776" i="10"/>
  <c r="H3775" i="10"/>
  <c r="G3775" i="10"/>
  <c r="H3774" i="10"/>
  <c r="G3774" i="10"/>
  <c r="H3773" i="10"/>
  <c r="G3773" i="10"/>
  <c r="H3772" i="10"/>
  <c r="G3772" i="10"/>
  <c r="H3771" i="10"/>
  <c r="G3771" i="10"/>
  <c r="H3770" i="10"/>
  <c r="G3770" i="10"/>
  <c r="H3769" i="10"/>
  <c r="G3769" i="10"/>
  <c r="H3768" i="10"/>
  <c r="G3768" i="10"/>
  <c r="H3767" i="10"/>
  <c r="G3767" i="10"/>
  <c r="H3766" i="10"/>
  <c r="G3766" i="10"/>
  <c r="H3765" i="10"/>
  <c r="G3765" i="10"/>
  <c r="H3764" i="10"/>
  <c r="G3764" i="10"/>
  <c r="H3763" i="10"/>
  <c r="G3763" i="10"/>
  <c r="H3762" i="10"/>
  <c r="G3762" i="10"/>
  <c r="H3761" i="10"/>
  <c r="G3761" i="10"/>
  <c r="H3760" i="10"/>
  <c r="G3760" i="10"/>
  <c r="H3759" i="10"/>
  <c r="G3759" i="10"/>
  <c r="H3758" i="10"/>
  <c r="G3758" i="10"/>
  <c r="H3757" i="10"/>
  <c r="G3757" i="10"/>
  <c r="H3756" i="10"/>
  <c r="G3756" i="10"/>
  <c r="H3755" i="10"/>
  <c r="G3755" i="10"/>
  <c r="H3754" i="10"/>
  <c r="G3754" i="10"/>
  <c r="H3753" i="10"/>
  <c r="G3753" i="10"/>
  <c r="H3752" i="10"/>
  <c r="G3752" i="10"/>
  <c r="H3751" i="10"/>
  <c r="G3751" i="10"/>
  <c r="H3750" i="10"/>
  <c r="G3750" i="10"/>
  <c r="H3749" i="10"/>
  <c r="G3749" i="10"/>
  <c r="H3748" i="10"/>
  <c r="G3748" i="10"/>
  <c r="H3747" i="10"/>
  <c r="G3747" i="10"/>
  <c r="H3746" i="10"/>
  <c r="G3746" i="10"/>
  <c r="H3745" i="10"/>
  <c r="G3745" i="10"/>
  <c r="H3744" i="10"/>
  <c r="G3744" i="10"/>
  <c r="H3743" i="10"/>
  <c r="G3743" i="10"/>
  <c r="H3742" i="10"/>
  <c r="G3742" i="10"/>
  <c r="H3741" i="10"/>
  <c r="G3741" i="10"/>
  <c r="H3740" i="10"/>
  <c r="G3740" i="10"/>
  <c r="H3739" i="10"/>
  <c r="G3739" i="10"/>
  <c r="H3738" i="10"/>
  <c r="G3738" i="10"/>
  <c r="H3737" i="10"/>
  <c r="G3737" i="10"/>
  <c r="H3736" i="10"/>
  <c r="G3736" i="10"/>
  <c r="H3735" i="10"/>
  <c r="G3735" i="10"/>
  <c r="H3734" i="10"/>
  <c r="G3734" i="10"/>
  <c r="H3733" i="10"/>
  <c r="G3733" i="10"/>
  <c r="H3732" i="10"/>
  <c r="G3732" i="10"/>
  <c r="H3731" i="10"/>
  <c r="G3731" i="10"/>
  <c r="H3730" i="10"/>
  <c r="G3730" i="10"/>
  <c r="H3729" i="10"/>
  <c r="G3729" i="10"/>
  <c r="H3728" i="10"/>
  <c r="G3728" i="10"/>
  <c r="H3727" i="10"/>
  <c r="G3727" i="10"/>
  <c r="H3726" i="10"/>
  <c r="G3726" i="10"/>
  <c r="H3725" i="10"/>
  <c r="G3725" i="10"/>
  <c r="H3724" i="10"/>
  <c r="G3724" i="10"/>
  <c r="H3723" i="10"/>
  <c r="G3723" i="10"/>
  <c r="H3722" i="10"/>
  <c r="G3722" i="10"/>
  <c r="H3721" i="10"/>
  <c r="G3721" i="10"/>
  <c r="H3720" i="10"/>
  <c r="G3720" i="10"/>
  <c r="H3719" i="10"/>
  <c r="G3719" i="10"/>
  <c r="H3718" i="10"/>
  <c r="G3718" i="10"/>
  <c r="H3717" i="10"/>
  <c r="G3717" i="10"/>
  <c r="H3716" i="10"/>
  <c r="G3716" i="10"/>
  <c r="H3715" i="10"/>
  <c r="G3715" i="10"/>
  <c r="H3714" i="10"/>
  <c r="G3714" i="10"/>
  <c r="H3713" i="10"/>
  <c r="G3713" i="10"/>
  <c r="H3712" i="10"/>
  <c r="G3712" i="10"/>
  <c r="H3711" i="10"/>
  <c r="G3711" i="10"/>
  <c r="H3710" i="10"/>
  <c r="G3710" i="10"/>
  <c r="H3709" i="10"/>
  <c r="G3709" i="10"/>
  <c r="H3708" i="10"/>
  <c r="G3708" i="10"/>
  <c r="H3707" i="10"/>
  <c r="G3707" i="10"/>
  <c r="H3706" i="10"/>
  <c r="G3706" i="10"/>
  <c r="H3705" i="10"/>
  <c r="G3705" i="10"/>
  <c r="H3704" i="10"/>
  <c r="G3704" i="10"/>
  <c r="H3703" i="10"/>
  <c r="G3703" i="10"/>
  <c r="H3702" i="10"/>
  <c r="G3702" i="10"/>
  <c r="H3701" i="10"/>
  <c r="G3701" i="10"/>
  <c r="H3700" i="10"/>
  <c r="G3700" i="10"/>
  <c r="H3699" i="10"/>
  <c r="G3699" i="10"/>
  <c r="H3698" i="10"/>
  <c r="G3698" i="10"/>
  <c r="H3697" i="10"/>
  <c r="G3697" i="10"/>
  <c r="H3696" i="10"/>
  <c r="G3696" i="10"/>
  <c r="H3695" i="10"/>
  <c r="G3695" i="10"/>
  <c r="H3694" i="10"/>
  <c r="G3694" i="10"/>
  <c r="H3693" i="10"/>
  <c r="G3693" i="10"/>
  <c r="H3692" i="10"/>
  <c r="G3692" i="10"/>
  <c r="H3691" i="10"/>
  <c r="G3691" i="10"/>
  <c r="H3690" i="10"/>
  <c r="G3690" i="10"/>
  <c r="H3689" i="10"/>
  <c r="G3689" i="10"/>
  <c r="H3688" i="10"/>
  <c r="G3688" i="10"/>
  <c r="H3687" i="10"/>
  <c r="G3687" i="10"/>
  <c r="H3686" i="10"/>
  <c r="G3686" i="10"/>
  <c r="H3685" i="10"/>
  <c r="G3685" i="10"/>
  <c r="H3684" i="10"/>
  <c r="G3684" i="10"/>
  <c r="H3683" i="10"/>
  <c r="G3683" i="10"/>
  <c r="H3682" i="10"/>
  <c r="G3682" i="10"/>
  <c r="H3681" i="10"/>
  <c r="G3681" i="10"/>
  <c r="H3680" i="10"/>
  <c r="G3680" i="10"/>
  <c r="H3679" i="10"/>
  <c r="G3679" i="10"/>
  <c r="H3678" i="10"/>
  <c r="G3678" i="10"/>
  <c r="H3677" i="10"/>
  <c r="G3677" i="10"/>
  <c r="H3676" i="10"/>
  <c r="G3676" i="10"/>
  <c r="H3675" i="10"/>
  <c r="G3675" i="10"/>
  <c r="H3674" i="10"/>
  <c r="G3674" i="10"/>
  <c r="H3673" i="10"/>
  <c r="G3673" i="10"/>
  <c r="H3672" i="10"/>
  <c r="G3672" i="10"/>
  <c r="H3671" i="10"/>
  <c r="G3671" i="10"/>
  <c r="H3670" i="10"/>
  <c r="G3670" i="10"/>
  <c r="H3669" i="10"/>
  <c r="G3669" i="10"/>
  <c r="H3668" i="10"/>
  <c r="G3668" i="10"/>
  <c r="H3667" i="10"/>
  <c r="G3667" i="10"/>
  <c r="H3666" i="10"/>
  <c r="G3666" i="10"/>
  <c r="H3665" i="10"/>
  <c r="G3665" i="10"/>
  <c r="H3664" i="10"/>
  <c r="G3664" i="10"/>
  <c r="H3663" i="10"/>
  <c r="G3663" i="10"/>
  <c r="H3662" i="10"/>
  <c r="G3662" i="10"/>
  <c r="H3661" i="10"/>
  <c r="G3661" i="10"/>
  <c r="H3660" i="10"/>
  <c r="G3660" i="10"/>
  <c r="H3659" i="10"/>
  <c r="G3659" i="10"/>
  <c r="H3658" i="10"/>
  <c r="G3658" i="10"/>
  <c r="H3657" i="10"/>
  <c r="G3657" i="10"/>
  <c r="H3656" i="10"/>
  <c r="G3656" i="10"/>
  <c r="H3655" i="10"/>
  <c r="G3655" i="10"/>
  <c r="H3654" i="10"/>
  <c r="G3654" i="10"/>
  <c r="H3653" i="10"/>
  <c r="G3653" i="10"/>
  <c r="H3652" i="10"/>
  <c r="G3652" i="10"/>
  <c r="H3651" i="10"/>
  <c r="G3651" i="10"/>
  <c r="H3650" i="10"/>
  <c r="G3650" i="10"/>
  <c r="H3649" i="10"/>
  <c r="G3649" i="10"/>
  <c r="H3648" i="10"/>
  <c r="G3648" i="10"/>
  <c r="H3647" i="10"/>
  <c r="G3647" i="10"/>
  <c r="H3646" i="10"/>
  <c r="G3646" i="10"/>
  <c r="H3645" i="10"/>
  <c r="G3645" i="10"/>
  <c r="H3644" i="10"/>
  <c r="G3644" i="10"/>
  <c r="H3643" i="10"/>
  <c r="G3643" i="10"/>
  <c r="H3642" i="10"/>
  <c r="G3642" i="10"/>
  <c r="H3641" i="10"/>
  <c r="G3641" i="10"/>
  <c r="H3640" i="10"/>
  <c r="G3640" i="10"/>
  <c r="H3639" i="10"/>
  <c r="G3639" i="10"/>
  <c r="H3638" i="10"/>
  <c r="G3638" i="10"/>
  <c r="H3637" i="10"/>
  <c r="G3637" i="10"/>
  <c r="H3636" i="10"/>
  <c r="G3636" i="10"/>
  <c r="H3635" i="10"/>
  <c r="G3635" i="10"/>
  <c r="H3634" i="10"/>
  <c r="G3634" i="10"/>
  <c r="H3633" i="10"/>
  <c r="G3633" i="10"/>
  <c r="H3632" i="10"/>
  <c r="G3632" i="10"/>
  <c r="H3631" i="10"/>
  <c r="G3631" i="10"/>
  <c r="H3630" i="10"/>
  <c r="G3630" i="10"/>
  <c r="H3629" i="10"/>
  <c r="G3629" i="10"/>
  <c r="H3628" i="10"/>
  <c r="G3628" i="10"/>
  <c r="H3627" i="10"/>
  <c r="G3627" i="10"/>
  <c r="H3626" i="10"/>
  <c r="G3626" i="10"/>
  <c r="H3625" i="10"/>
  <c r="G3625" i="10"/>
  <c r="H3624" i="10"/>
  <c r="G3624" i="10"/>
  <c r="H3623" i="10"/>
  <c r="G3623" i="10"/>
  <c r="H3622" i="10"/>
  <c r="G3622" i="10"/>
  <c r="H3621" i="10"/>
  <c r="G3621" i="10"/>
  <c r="H3620" i="10"/>
  <c r="G3620" i="10"/>
  <c r="H3619" i="10"/>
  <c r="G3619" i="10"/>
  <c r="H3618" i="10"/>
  <c r="G3618" i="10"/>
  <c r="H3617" i="10"/>
  <c r="G3617" i="10"/>
  <c r="H3616" i="10"/>
  <c r="G3616" i="10"/>
  <c r="H3615" i="10"/>
  <c r="G3615" i="10"/>
  <c r="H3614" i="10"/>
  <c r="G3614" i="10"/>
  <c r="H3613" i="10"/>
  <c r="G3613" i="10"/>
  <c r="H3612" i="10"/>
  <c r="G3612" i="10"/>
  <c r="H3611" i="10"/>
  <c r="G3611" i="10"/>
  <c r="H3610" i="10"/>
  <c r="G3610" i="10"/>
  <c r="H3609" i="10"/>
  <c r="G3609" i="10"/>
  <c r="H3608" i="10"/>
  <c r="G3608" i="10"/>
  <c r="H3607" i="10"/>
  <c r="G3607" i="10"/>
  <c r="H3606" i="10"/>
  <c r="G3606" i="10"/>
  <c r="H3605" i="10"/>
  <c r="G3605" i="10"/>
  <c r="H3604" i="10"/>
  <c r="G3604" i="10"/>
  <c r="H3603" i="10"/>
  <c r="G3603" i="10"/>
  <c r="H3602" i="10"/>
  <c r="G3602" i="10"/>
  <c r="H3601" i="10"/>
  <c r="G3601" i="10"/>
  <c r="H3600" i="10"/>
  <c r="G3600" i="10"/>
  <c r="H3599" i="10"/>
  <c r="G3599" i="10"/>
  <c r="H3598" i="10"/>
  <c r="G3598" i="10"/>
  <c r="H3597" i="10"/>
  <c r="G3597" i="10"/>
  <c r="H3596" i="10"/>
  <c r="G3596" i="10"/>
  <c r="H3595" i="10"/>
  <c r="G3595" i="10"/>
  <c r="H3594" i="10"/>
  <c r="G3594" i="10"/>
  <c r="H3593" i="10"/>
  <c r="G3593" i="10"/>
  <c r="H3592" i="10"/>
  <c r="G3592" i="10"/>
  <c r="H3591" i="10"/>
  <c r="G3591" i="10"/>
  <c r="H3590" i="10"/>
  <c r="G3590" i="10"/>
  <c r="H3589" i="10"/>
  <c r="G3589" i="10"/>
  <c r="H3588" i="10"/>
  <c r="G3588" i="10"/>
  <c r="H3587" i="10"/>
  <c r="G3587" i="10"/>
  <c r="H3586" i="10"/>
  <c r="G3586" i="10"/>
  <c r="H3585" i="10"/>
  <c r="G3585" i="10"/>
  <c r="H3584" i="10"/>
  <c r="G3584" i="10"/>
  <c r="H3583" i="10"/>
  <c r="G3583" i="10"/>
  <c r="H3582" i="10"/>
  <c r="G3582" i="10"/>
  <c r="H3581" i="10"/>
  <c r="G3581" i="10"/>
  <c r="H3580" i="10"/>
  <c r="G3580" i="10"/>
  <c r="H3579" i="10"/>
  <c r="G3579" i="10"/>
  <c r="H3578" i="10"/>
  <c r="G3578" i="10"/>
  <c r="H3577" i="10"/>
  <c r="G3577" i="10"/>
  <c r="H3576" i="10"/>
  <c r="G3576" i="10"/>
  <c r="H3575" i="10"/>
  <c r="G3575" i="10"/>
  <c r="H3574" i="10"/>
  <c r="G3574" i="10"/>
  <c r="H3573" i="10"/>
  <c r="G3573" i="10"/>
  <c r="H3572" i="10"/>
  <c r="G3572" i="10"/>
  <c r="H3571" i="10"/>
  <c r="G3571" i="10"/>
  <c r="H3570" i="10"/>
  <c r="G3570" i="10"/>
  <c r="H3569" i="10"/>
  <c r="G3569" i="10"/>
  <c r="H3568" i="10"/>
  <c r="G3568" i="10"/>
  <c r="H3567" i="10"/>
  <c r="G3567" i="10"/>
  <c r="H3566" i="10"/>
  <c r="G3566" i="10"/>
  <c r="H3565" i="10"/>
  <c r="G3565" i="10"/>
  <c r="H3564" i="10"/>
  <c r="G3564" i="10"/>
  <c r="H3563" i="10"/>
  <c r="G3563" i="10"/>
  <c r="H3562" i="10"/>
  <c r="G3562" i="10"/>
  <c r="H3561" i="10"/>
  <c r="G3561" i="10"/>
  <c r="H3560" i="10"/>
  <c r="G3560" i="10"/>
  <c r="H3559" i="10"/>
  <c r="G3559" i="10"/>
  <c r="H3558" i="10"/>
  <c r="G3558" i="10"/>
  <c r="H3557" i="10"/>
  <c r="G3557" i="10"/>
  <c r="H3556" i="10"/>
  <c r="G3556" i="10"/>
  <c r="H3555" i="10"/>
  <c r="G3555" i="10"/>
  <c r="H3554" i="10"/>
  <c r="G3554" i="10"/>
  <c r="H3553" i="10"/>
  <c r="G3553" i="10"/>
  <c r="H3552" i="10"/>
  <c r="G3552" i="10"/>
  <c r="H3551" i="10"/>
  <c r="G3551" i="10"/>
  <c r="H3550" i="10"/>
  <c r="G3550" i="10"/>
  <c r="H3549" i="10"/>
  <c r="G3549" i="10"/>
  <c r="H3548" i="10"/>
  <c r="G3548" i="10"/>
  <c r="H3547" i="10"/>
  <c r="G3547" i="10"/>
  <c r="H3546" i="10"/>
  <c r="G3546" i="10"/>
  <c r="H3545" i="10"/>
  <c r="G3545" i="10"/>
  <c r="H3544" i="10"/>
  <c r="G3544" i="10"/>
  <c r="H3543" i="10"/>
  <c r="G3543" i="10"/>
  <c r="H3542" i="10"/>
  <c r="G3542" i="10"/>
  <c r="H3541" i="10"/>
  <c r="G3541" i="10"/>
  <c r="H3540" i="10"/>
  <c r="G3540" i="10"/>
  <c r="H3539" i="10"/>
  <c r="G3539" i="10"/>
  <c r="H3538" i="10"/>
  <c r="G3538" i="10"/>
  <c r="H3537" i="10"/>
  <c r="G3537" i="10"/>
  <c r="H3536" i="10"/>
  <c r="G3536" i="10"/>
  <c r="H3535" i="10"/>
  <c r="G3535" i="10"/>
  <c r="H3534" i="10"/>
  <c r="G3534" i="10"/>
  <c r="H3533" i="10"/>
  <c r="G3533" i="10"/>
  <c r="H3532" i="10"/>
  <c r="G3532" i="10"/>
  <c r="H3531" i="10"/>
  <c r="G3531" i="10"/>
  <c r="H3530" i="10"/>
  <c r="G3530" i="10"/>
  <c r="H3529" i="10"/>
  <c r="G3529" i="10"/>
  <c r="H3528" i="10"/>
  <c r="G3528" i="10"/>
  <c r="H3527" i="10"/>
  <c r="G3527" i="10"/>
  <c r="H3526" i="10"/>
  <c r="G3526" i="10"/>
  <c r="H3525" i="10"/>
  <c r="G3525" i="10"/>
  <c r="H3524" i="10"/>
  <c r="G3524" i="10"/>
  <c r="H3523" i="10"/>
  <c r="G3523" i="10"/>
  <c r="H3522" i="10"/>
  <c r="G3522" i="10"/>
  <c r="H3521" i="10"/>
  <c r="G3521" i="10"/>
  <c r="H3520" i="10"/>
  <c r="G3520" i="10"/>
  <c r="H3519" i="10"/>
  <c r="G3519" i="10"/>
  <c r="H3518" i="10"/>
  <c r="G3518" i="10"/>
  <c r="H3517" i="10"/>
  <c r="G3517" i="10"/>
  <c r="H3516" i="10"/>
  <c r="G3516" i="10"/>
  <c r="H3515" i="10"/>
  <c r="G3515" i="10"/>
  <c r="H3514" i="10"/>
  <c r="G3514" i="10"/>
  <c r="H3513" i="10"/>
  <c r="G3513" i="10"/>
  <c r="H3512" i="10"/>
  <c r="G3512" i="10"/>
  <c r="H3511" i="10"/>
  <c r="G3511" i="10"/>
  <c r="H3510" i="10"/>
  <c r="G3510" i="10"/>
  <c r="H3509" i="10"/>
  <c r="G3509" i="10"/>
  <c r="H3508" i="10"/>
  <c r="G3508" i="10"/>
  <c r="H3507" i="10"/>
  <c r="G3507" i="10"/>
  <c r="H3506" i="10"/>
  <c r="G3506" i="10"/>
  <c r="H3505" i="10"/>
  <c r="G3505" i="10"/>
  <c r="H3504" i="10"/>
  <c r="G3504" i="10"/>
  <c r="H3503" i="10"/>
  <c r="G3503" i="10"/>
  <c r="H3502" i="10"/>
  <c r="G3502" i="10"/>
  <c r="H3501" i="10"/>
  <c r="G3501" i="10"/>
  <c r="H3500" i="10"/>
  <c r="G3500" i="10"/>
  <c r="H3499" i="10"/>
  <c r="G3499" i="10"/>
  <c r="H3498" i="10"/>
  <c r="G3498" i="10"/>
  <c r="H3497" i="10"/>
  <c r="G3497" i="10"/>
  <c r="H3496" i="10"/>
  <c r="G3496" i="10"/>
  <c r="H3495" i="10"/>
  <c r="G3495" i="10"/>
  <c r="H3494" i="10"/>
  <c r="G3494" i="10"/>
  <c r="H3493" i="10"/>
  <c r="G3493" i="10"/>
  <c r="H3492" i="10"/>
  <c r="G3492" i="10"/>
  <c r="H3491" i="10"/>
  <c r="G3491" i="10"/>
  <c r="H3490" i="10"/>
  <c r="G3490" i="10"/>
  <c r="H3489" i="10"/>
  <c r="G3489" i="10"/>
  <c r="H3488" i="10"/>
  <c r="G3488" i="10"/>
  <c r="H3487" i="10"/>
  <c r="G3487" i="10"/>
  <c r="H3486" i="10"/>
  <c r="G3486" i="10"/>
  <c r="H3485" i="10"/>
  <c r="G3485" i="10"/>
  <c r="H3484" i="10"/>
  <c r="G3484" i="10"/>
  <c r="H3483" i="10"/>
  <c r="G3483" i="10"/>
  <c r="H3482" i="10"/>
  <c r="G3482" i="10"/>
  <c r="H3481" i="10"/>
  <c r="G3481" i="10"/>
  <c r="H3480" i="10"/>
  <c r="G3480" i="10"/>
  <c r="H3479" i="10"/>
  <c r="G3479" i="10"/>
  <c r="H3478" i="10"/>
  <c r="G3478" i="10"/>
  <c r="H3477" i="10"/>
  <c r="G3477" i="10"/>
  <c r="H3476" i="10"/>
  <c r="G3476" i="10"/>
  <c r="H3475" i="10"/>
  <c r="G3475" i="10"/>
  <c r="H3474" i="10"/>
  <c r="G3474" i="10"/>
  <c r="H3473" i="10"/>
  <c r="G3473" i="10"/>
  <c r="H3472" i="10"/>
  <c r="G3472" i="10"/>
  <c r="H3471" i="10"/>
  <c r="G3471" i="10"/>
  <c r="H3470" i="10"/>
  <c r="G3470" i="10"/>
  <c r="H3469" i="10"/>
  <c r="G3469" i="10"/>
  <c r="H3468" i="10"/>
  <c r="G3468" i="10"/>
  <c r="H3467" i="10"/>
  <c r="G3467" i="10"/>
  <c r="H3466" i="10"/>
  <c r="G3466" i="10"/>
  <c r="H3465" i="10"/>
  <c r="G3465" i="10"/>
  <c r="H3464" i="10"/>
  <c r="G3464" i="10"/>
  <c r="H3463" i="10"/>
  <c r="G3463" i="10"/>
  <c r="H3462" i="10"/>
  <c r="G3462" i="10"/>
  <c r="H3461" i="10"/>
  <c r="G3461" i="10"/>
  <c r="H3460" i="10"/>
  <c r="G3460" i="10"/>
  <c r="H3459" i="10"/>
  <c r="G3459" i="10"/>
  <c r="H3458" i="10"/>
  <c r="G3458" i="10"/>
  <c r="H3457" i="10"/>
  <c r="G3457" i="10"/>
  <c r="H3456" i="10"/>
  <c r="G3456" i="10"/>
  <c r="H3455" i="10"/>
  <c r="G3455" i="10"/>
  <c r="H3454" i="10"/>
  <c r="G3454" i="10"/>
  <c r="H3453" i="10"/>
  <c r="G3453" i="10"/>
  <c r="H3452" i="10"/>
  <c r="G3452" i="10"/>
  <c r="H3451" i="10"/>
  <c r="G3451" i="10"/>
  <c r="H3450" i="10"/>
  <c r="G3450" i="10"/>
  <c r="H3449" i="10"/>
  <c r="G3449" i="10"/>
  <c r="H3448" i="10"/>
  <c r="G3448" i="10"/>
  <c r="H3447" i="10"/>
  <c r="G3447" i="10"/>
  <c r="H3446" i="10"/>
  <c r="G3446" i="10"/>
  <c r="H3445" i="10"/>
  <c r="G3445" i="10"/>
  <c r="H3444" i="10"/>
  <c r="G3444" i="10"/>
  <c r="H3443" i="10"/>
  <c r="G3443" i="10"/>
  <c r="H3442" i="10"/>
  <c r="G3442" i="10"/>
  <c r="H3441" i="10"/>
  <c r="G3441" i="10"/>
  <c r="H3440" i="10"/>
  <c r="G3440" i="10"/>
  <c r="H3439" i="10"/>
  <c r="G3439" i="10"/>
  <c r="H3438" i="10"/>
  <c r="G3438" i="10"/>
  <c r="H3437" i="10"/>
  <c r="G3437" i="10"/>
  <c r="H3436" i="10"/>
  <c r="G3436" i="10"/>
  <c r="H3435" i="10"/>
  <c r="G3435" i="10"/>
  <c r="H3434" i="10"/>
  <c r="G3434" i="10"/>
  <c r="H3433" i="10"/>
  <c r="G3433" i="10"/>
  <c r="H3432" i="10"/>
  <c r="G3432" i="10"/>
  <c r="H3431" i="10"/>
  <c r="G3431" i="10"/>
  <c r="H3430" i="10"/>
  <c r="G3430" i="10"/>
  <c r="H3429" i="10"/>
  <c r="G3429" i="10"/>
  <c r="H3428" i="10"/>
  <c r="G3428" i="10"/>
  <c r="H3427" i="10"/>
  <c r="G3427" i="10"/>
  <c r="H3426" i="10"/>
  <c r="G3426" i="10"/>
  <c r="H3425" i="10"/>
  <c r="G3425" i="10"/>
  <c r="H3424" i="10"/>
  <c r="G3424" i="10"/>
  <c r="H3423" i="10"/>
  <c r="G3423" i="10"/>
  <c r="H3422" i="10"/>
  <c r="G3422" i="10"/>
  <c r="H3421" i="10"/>
  <c r="G3421" i="10"/>
  <c r="H3420" i="10"/>
  <c r="G3420" i="10"/>
  <c r="H3419" i="10"/>
  <c r="G3419" i="10"/>
  <c r="H3418" i="10"/>
  <c r="G3418" i="10"/>
  <c r="H3417" i="10"/>
  <c r="G3417" i="10"/>
  <c r="H3416" i="10"/>
  <c r="G3416" i="10"/>
  <c r="H3415" i="10"/>
  <c r="G3415" i="10"/>
  <c r="H3414" i="10"/>
  <c r="G3414" i="10"/>
  <c r="H3413" i="10"/>
  <c r="G3413" i="10"/>
  <c r="H3412" i="10"/>
  <c r="G3412" i="10"/>
  <c r="H3411" i="10"/>
  <c r="G3411" i="10"/>
  <c r="H3410" i="10"/>
  <c r="G3410" i="10"/>
  <c r="H3409" i="10"/>
  <c r="G3409" i="10"/>
  <c r="H3408" i="10"/>
  <c r="G3408" i="10"/>
  <c r="H3407" i="10"/>
  <c r="G3407" i="10"/>
  <c r="H3406" i="10"/>
  <c r="G3406" i="10"/>
  <c r="H3405" i="10"/>
  <c r="G3405" i="10"/>
  <c r="H3404" i="10"/>
  <c r="G3404" i="10"/>
  <c r="H3403" i="10"/>
  <c r="G3403" i="10"/>
  <c r="H3402" i="10"/>
  <c r="G3402" i="10"/>
  <c r="H3401" i="10"/>
  <c r="G3401" i="10"/>
  <c r="H3400" i="10"/>
  <c r="G3400" i="10"/>
  <c r="H3399" i="10"/>
  <c r="G3399" i="10"/>
  <c r="H3398" i="10"/>
  <c r="G3398" i="10"/>
  <c r="H3397" i="10"/>
  <c r="G3397" i="10"/>
  <c r="H3396" i="10"/>
  <c r="G3396" i="10"/>
  <c r="H3395" i="10"/>
  <c r="G3395" i="10"/>
  <c r="H3394" i="10"/>
  <c r="G3394" i="10"/>
  <c r="H3393" i="10"/>
  <c r="G3393" i="10"/>
  <c r="H3392" i="10"/>
  <c r="G3392" i="10"/>
  <c r="H3391" i="10"/>
  <c r="G3391" i="10"/>
  <c r="H3390" i="10"/>
  <c r="G3390" i="10"/>
  <c r="H3389" i="10"/>
  <c r="G3389" i="10"/>
  <c r="H3388" i="10"/>
  <c r="G3388" i="10"/>
  <c r="H3387" i="10"/>
  <c r="G3387" i="10"/>
  <c r="H3386" i="10"/>
  <c r="G3386" i="10"/>
  <c r="H3385" i="10"/>
  <c r="G3385" i="10"/>
  <c r="H3384" i="10"/>
  <c r="G3384" i="10"/>
  <c r="H3383" i="10"/>
  <c r="G3383" i="10"/>
  <c r="H3382" i="10"/>
  <c r="G3382" i="10"/>
  <c r="H3381" i="10"/>
  <c r="G3381" i="10"/>
  <c r="H3380" i="10"/>
  <c r="G3380" i="10"/>
  <c r="H3379" i="10"/>
  <c r="G3379" i="10"/>
  <c r="H3378" i="10"/>
  <c r="G3378" i="10"/>
  <c r="H3377" i="10"/>
  <c r="G3377" i="10"/>
  <c r="H3376" i="10"/>
  <c r="G3376" i="10"/>
  <c r="H3375" i="10"/>
  <c r="G3375" i="10"/>
  <c r="H3374" i="10"/>
  <c r="G3374" i="10"/>
  <c r="H3373" i="10"/>
  <c r="G3373" i="10"/>
  <c r="H3372" i="10"/>
  <c r="G3372" i="10"/>
  <c r="H3371" i="10"/>
  <c r="G3371" i="10"/>
  <c r="H3370" i="10"/>
  <c r="G3370" i="10"/>
  <c r="H3369" i="10"/>
  <c r="G3369" i="10"/>
  <c r="H3368" i="10"/>
  <c r="G3368" i="10"/>
  <c r="H3367" i="10"/>
  <c r="G3367" i="10"/>
  <c r="H3366" i="10"/>
  <c r="G3366" i="10"/>
  <c r="H3365" i="10"/>
  <c r="G3365" i="10"/>
  <c r="H3364" i="10"/>
  <c r="G3364" i="10"/>
  <c r="H3363" i="10"/>
  <c r="G3363" i="10"/>
  <c r="H3362" i="10"/>
  <c r="G3362" i="10"/>
  <c r="H3361" i="10"/>
  <c r="G3361" i="10"/>
  <c r="H3360" i="10"/>
  <c r="G3360" i="10"/>
  <c r="H3359" i="10"/>
  <c r="G3359" i="10"/>
  <c r="H3358" i="10"/>
  <c r="G3358" i="10"/>
  <c r="H3357" i="10"/>
  <c r="G3357" i="10"/>
  <c r="H3356" i="10"/>
  <c r="G3356" i="10"/>
  <c r="H3355" i="10"/>
  <c r="G3355" i="10"/>
  <c r="H3354" i="10"/>
  <c r="G3354" i="10"/>
  <c r="H3353" i="10"/>
  <c r="G3353" i="10"/>
  <c r="H3352" i="10"/>
  <c r="G3352" i="10"/>
  <c r="H3351" i="10"/>
  <c r="G3351" i="10"/>
  <c r="H3350" i="10"/>
  <c r="G3350" i="10"/>
  <c r="H3349" i="10"/>
  <c r="G3349" i="10"/>
  <c r="H3348" i="10"/>
  <c r="G3348" i="10"/>
  <c r="H3347" i="10"/>
  <c r="G3347" i="10"/>
  <c r="H3346" i="10"/>
  <c r="G3346" i="10"/>
  <c r="H3345" i="10"/>
  <c r="G3345" i="10"/>
  <c r="H3344" i="10"/>
  <c r="G3344" i="10"/>
  <c r="H3343" i="10"/>
  <c r="G3343" i="10"/>
  <c r="H3342" i="10"/>
  <c r="G3342" i="10"/>
  <c r="H3341" i="10"/>
  <c r="G3341" i="10"/>
  <c r="H3340" i="10"/>
  <c r="G3340" i="10"/>
  <c r="H3339" i="10"/>
  <c r="G3339" i="10"/>
  <c r="H3338" i="10"/>
  <c r="G3338" i="10"/>
  <c r="H3337" i="10"/>
  <c r="G3337" i="10"/>
  <c r="H3336" i="10"/>
  <c r="G3336" i="10"/>
  <c r="H3335" i="10"/>
  <c r="G3335" i="10"/>
  <c r="H3334" i="10"/>
  <c r="G3334" i="10"/>
  <c r="H3333" i="10"/>
  <c r="G3333" i="10"/>
  <c r="H3332" i="10"/>
  <c r="G3332" i="10"/>
  <c r="H3331" i="10"/>
  <c r="G3331" i="10"/>
  <c r="H3330" i="10"/>
  <c r="G3330" i="10"/>
  <c r="H3329" i="10"/>
  <c r="G3329" i="10"/>
  <c r="H3328" i="10"/>
  <c r="G3328" i="10"/>
  <c r="H3327" i="10"/>
  <c r="G3327" i="10"/>
  <c r="H3326" i="10"/>
  <c r="G3326" i="10"/>
  <c r="H3325" i="10"/>
  <c r="G3325" i="10"/>
  <c r="H3324" i="10"/>
  <c r="G3324" i="10"/>
  <c r="H3323" i="10"/>
  <c r="G3323" i="10"/>
  <c r="H3322" i="10"/>
  <c r="G3322" i="10"/>
  <c r="H3321" i="10"/>
  <c r="G3321" i="10"/>
  <c r="H3320" i="10"/>
  <c r="G3320" i="10"/>
  <c r="H3319" i="10"/>
  <c r="G3319" i="10"/>
  <c r="H3318" i="10"/>
  <c r="G3318" i="10"/>
  <c r="H3317" i="10"/>
  <c r="G3317" i="10"/>
  <c r="H3316" i="10"/>
  <c r="G3316" i="10"/>
  <c r="H3315" i="10"/>
  <c r="G3315" i="10"/>
  <c r="H3314" i="10"/>
  <c r="G3314" i="10"/>
  <c r="H3313" i="10"/>
  <c r="G3313" i="10"/>
  <c r="H3312" i="10"/>
  <c r="G3312" i="10"/>
  <c r="H3311" i="10"/>
  <c r="G3311" i="10"/>
  <c r="H3310" i="10"/>
  <c r="G3310" i="10"/>
  <c r="H3309" i="10"/>
  <c r="G3309" i="10"/>
  <c r="H3308" i="10"/>
  <c r="G3308" i="10"/>
  <c r="H3307" i="10"/>
  <c r="G3307" i="10"/>
  <c r="H3306" i="10"/>
  <c r="G3306" i="10"/>
  <c r="H3305" i="10"/>
  <c r="G3305" i="10"/>
  <c r="H3304" i="10"/>
  <c r="G3304" i="10"/>
  <c r="H3303" i="10"/>
  <c r="G3303" i="10"/>
  <c r="H3302" i="10"/>
  <c r="G3302" i="10"/>
  <c r="H3301" i="10"/>
  <c r="G3301" i="10"/>
  <c r="H3300" i="10"/>
  <c r="G3300" i="10"/>
  <c r="H3299" i="10"/>
  <c r="G3299" i="10"/>
  <c r="H3298" i="10"/>
  <c r="G3298" i="10"/>
  <c r="H3297" i="10"/>
  <c r="G3297" i="10"/>
  <c r="H3296" i="10"/>
  <c r="G3296" i="10"/>
  <c r="H3295" i="10"/>
  <c r="G3295" i="10"/>
  <c r="H3294" i="10"/>
  <c r="G3294" i="10"/>
  <c r="H3293" i="10"/>
  <c r="G3293" i="10"/>
  <c r="H3292" i="10"/>
  <c r="G3292" i="10"/>
  <c r="H3291" i="10"/>
  <c r="G3291" i="10"/>
  <c r="H3290" i="10"/>
  <c r="G3290" i="10"/>
  <c r="H3289" i="10"/>
  <c r="G3289" i="10"/>
  <c r="H3288" i="10"/>
  <c r="G3288" i="10"/>
  <c r="H3287" i="10"/>
  <c r="G3287" i="10"/>
  <c r="H3286" i="10"/>
  <c r="G3286" i="10"/>
  <c r="H3285" i="10"/>
  <c r="G3285" i="10"/>
  <c r="H3284" i="10"/>
  <c r="G3284" i="10"/>
  <c r="H3283" i="10"/>
  <c r="G3283" i="10"/>
  <c r="H3282" i="10"/>
  <c r="G3282" i="10"/>
  <c r="H3281" i="10"/>
  <c r="G3281" i="10"/>
  <c r="H3280" i="10"/>
  <c r="G3280" i="10"/>
  <c r="H3279" i="10"/>
  <c r="G3279" i="10"/>
  <c r="H3278" i="10"/>
  <c r="G3278" i="10"/>
  <c r="H3277" i="10"/>
  <c r="G3277" i="10"/>
  <c r="H3276" i="10"/>
  <c r="G3276" i="10"/>
  <c r="H3275" i="10"/>
  <c r="G3275" i="10"/>
  <c r="H3274" i="10"/>
  <c r="G3274" i="10"/>
  <c r="H3273" i="10"/>
  <c r="G3273" i="10"/>
  <c r="H3272" i="10"/>
  <c r="G3272" i="10"/>
  <c r="H3271" i="10"/>
  <c r="G3271" i="10"/>
  <c r="H3270" i="10"/>
  <c r="G3270" i="10"/>
  <c r="H3269" i="10"/>
  <c r="G3269" i="10"/>
  <c r="H3268" i="10"/>
  <c r="G3268" i="10"/>
  <c r="H3267" i="10"/>
  <c r="G3267" i="10"/>
  <c r="H3266" i="10"/>
  <c r="G3266" i="10"/>
  <c r="H3265" i="10"/>
  <c r="G3265" i="10"/>
  <c r="H3264" i="10"/>
  <c r="G3264" i="10"/>
  <c r="H3263" i="10"/>
  <c r="G3263" i="10"/>
  <c r="H3262" i="10"/>
  <c r="G3262" i="10"/>
  <c r="H3261" i="10"/>
  <c r="G3261" i="10"/>
  <c r="H3260" i="10"/>
  <c r="G3260" i="10"/>
  <c r="H3259" i="10"/>
  <c r="G3259" i="10"/>
  <c r="H3258" i="10"/>
  <c r="G3258" i="10"/>
  <c r="H3257" i="10"/>
  <c r="G3257" i="10"/>
  <c r="H3256" i="10"/>
  <c r="G3256" i="10"/>
  <c r="H3255" i="10"/>
  <c r="G3255" i="10"/>
  <c r="H3254" i="10"/>
  <c r="G3254" i="10"/>
  <c r="H3253" i="10"/>
  <c r="G3253" i="10"/>
  <c r="H3252" i="10"/>
  <c r="G3252" i="10"/>
  <c r="H3251" i="10"/>
  <c r="G3251" i="10"/>
  <c r="H3250" i="10"/>
  <c r="G3250" i="10"/>
  <c r="H3249" i="10"/>
  <c r="G3249" i="10"/>
  <c r="H3248" i="10"/>
  <c r="G3248" i="10"/>
  <c r="H3247" i="10"/>
  <c r="G3247" i="10"/>
  <c r="H3246" i="10"/>
  <c r="G3246" i="10"/>
  <c r="H3245" i="10"/>
  <c r="G3245" i="10"/>
  <c r="H3244" i="10"/>
  <c r="G3244" i="10"/>
  <c r="H3243" i="10"/>
  <c r="G3243" i="10"/>
  <c r="H3242" i="10"/>
  <c r="G3242" i="10"/>
  <c r="H3241" i="10"/>
  <c r="G3241" i="10"/>
  <c r="H3240" i="10"/>
  <c r="G3240" i="10"/>
  <c r="H3239" i="10"/>
  <c r="G3239" i="10"/>
  <c r="H3238" i="10"/>
  <c r="G3238" i="10"/>
  <c r="H3237" i="10"/>
  <c r="G3237" i="10"/>
  <c r="H3236" i="10"/>
  <c r="G3236" i="10"/>
  <c r="H3235" i="10"/>
  <c r="G3235" i="10"/>
  <c r="H3234" i="10"/>
  <c r="G3234" i="10"/>
  <c r="H3233" i="10"/>
  <c r="G3233" i="10"/>
  <c r="H3232" i="10"/>
  <c r="G3232" i="10"/>
  <c r="H3231" i="10"/>
  <c r="G3231" i="10"/>
  <c r="H3230" i="10"/>
  <c r="G3230" i="10"/>
  <c r="H3229" i="10"/>
  <c r="G3229" i="10"/>
  <c r="H3228" i="10"/>
  <c r="G3228" i="10"/>
  <c r="H3227" i="10"/>
  <c r="G3227" i="10"/>
  <c r="H3226" i="10"/>
  <c r="G3226" i="10"/>
  <c r="H3225" i="10"/>
  <c r="G3225" i="10"/>
  <c r="H3224" i="10"/>
  <c r="G3224" i="10"/>
  <c r="H3223" i="10"/>
  <c r="G3223" i="10"/>
  <c r="H3222" i="10"/>
  <c r="G3222" i="10"/>
  <c r="H3221" i="10"/>
  <c r="G3221" i="10"/>
  <c r="H3220" i="10"/>
  <c r="G3220" i="10"/>
  <c r="H3219" i="10"/>
  <c r="G3219" i="10"/>
  <c r="H3218" i="10"/>
  <c r="G3218" i="10"/>
  <c r="H3217" i="10"/>
  <c r="G3217" i="10"/>
  <c r="H3216" i="10"/>
  <c r="G3216" i="10"/>
  <c r="H3215" i="10"/>
  <c r="G3215" i="10"/>
  <c r="H3214" i="10"/>
  <c r="G3214" i="10"/>
  <c r="H3213" i="10"/>
  <c r="G3213" i="10"/>
  <c r="H3212" i="10"/>
  <c r="G3212" i="10"/>
  <c r="H3211" i="10"/>
  <c r="G3211" i="10"/>
  <c r="H3210" i="10"/>
  <c r="G3210" i="10"/>
  <c r="H3209" i="10"/>
  <c r="G3209" i="10"/>
  <c r="H3208" i="10"/>
  <c r="G3208" i="10"/>
  <c r="H3207" i="10"/>
  <c r="G3207" i="10"/>
  <c r="H3206" i="10"/>
  <c r="G3206" i="10"/>
  <c r="H3205" i="10"/>
  <c r="G3205" i="10"/>
  <c r="H3204" i="10"/>
  <c r="G3204" i="10"/>
  <c r="H3203" i="10"/>
  <c r="G3203" i="10"/>
  <c r="H3202" i="10"/>
  <c r="G3202" i="10"/>
  <c r="H3201" i="10"/>
  <c r="G3201" i="10"/>
  <c r="H3200" i="10"/>
  <c r="G3200" i="10"/>
  <c r="H3199" i="10"/>
  <c r="G3199" i="10"/>
  <c r="H3198" i="10"/>
  <c r="G3198" i="10"/>
  <c r="H3197" i="10"/>
  <c r="G3197" i="10"/>
  <c r="H3196" i="10"/>
  <c r="G3196" i="10"/>
  <c r="H3195" i="10"/>
  <c r="G3195" i="10"/>
  <c r="H3194" i="10"/>
  <c r="G3194" i="10"/>
  <c r="H3193" i="10"/>
  <c r="G3193" i="10"/>
  <c r="H3192" i="10"/>
  <c r="G3192" i="10"/>
  <c r="H3191" i="10"/>
  <c r="G3191" i="10"/>
  <c r="H3190" i="10"/>
  <c r="G3190" i="10"/>
  <c r="H3189" i="10"/>
  <c r="G3189" i="10"/>
  <c r="H3188" i="10"/>
  <c r="G3188" i="10"/>
  <c r="H3187" i="10"/>
  <c r="G3187" i="10"/>
  <c r="H3186" i="10"/>
  <c r="G3186" i="10"/>
  <c r="H3185" i="10"/>
  <c r="G3185" i="10"/>
  <c r="H3184" i="10"/>
  <c r="G3184" i="10"/>
  <c r="H3183" i="10"/>
  <c r="G3183" i="10"/>
  <c r="H3182" i="10"/>
  <c r="G3182" i="10"/>
  <c r="H3181" i="10"/>
  <c r="G3181" i="10"/>
  <c r="H3180" i="10"/>
  <c r="G3180" i="10"/>
  <c r="H3179" i="10"/>
  <c r="G3179" i="10"/>
  <c r="H3178" i="10"/>
  <c r="G3178" i="10"/>
  <c r="H3177" i="10"/>
  <c r="G3177" i="10"/>
  <c r="H3176" i="10"/>
  <c r="G3176" i="10"/>
  <c r="H3175" i="10"/>
  <c r="G3175" i="10"/>
  <c r="H3174" i="10"/>
  <c r="G3174" i="10"/>
  <c r="H3173" i="10"/>
  <c r="G3173" i="10"/>
  <c r="H3172" i="10"/>
  <c r="G3172" i="10"/>
  <c r="H3171" i="10"/>
  <c r="G3171" i="10"/>
  <c r="H3170" i="10"/>
  <c r="G3170" i="10"/>
  <c r="H3169" i="10"/>
  <c r="G3169" i="10"/>
  <c r="H3168" i="10"/>
  <c r="G3168" i="10"/>
  <c r="H3167" i="10"/>
  <c r="G3167" i="10"/>
  <c r="H3166" i="10"/>
  <c r="G3166" i="10"/>
  <c r="H3165" i="10"/>
  <c r="G3165" i="10"/>
  <c r="H3164" i="10"/>
  <c r="G3164" i="10"/>
  <c r="H3163" i="10"/>
  <c r="G3163" i="10"/>
  <c r="H3162" i="10"/>
  <c r="G3162" i="10"/>
  <c r="H3161" i="10"/>
  <c r="G3161" i="10"/>
  <c r="H3160" i="10"/>
  <c r="G3160" i="10"/>
  <c r="H3159" i="10"/>
  <c r="G3159" i="10"/>
  <c r="H3158" i="10"/>
  <c r="G3158" i="10"/>
  <c r="H3157" i="10"/>
  <c r="G3157" i="10"/>
  <c r="H3156" i="10"/>
  <c r="G3156" i="10"/>
  <c r="H3155" i="10"/>
  <c r="G3155" i="10"/>
  <c r="H3154" i="10"/>
  <c r="G3154" i="10"/>
  <c r="H3153" i="10"/>
  <c r="G3153" i="10"/>
  <c r="H3152" i="10"/>
  <c r="G3152" i="10"/>
  <c r="H3151" i="10"/>
  <c r="G3151" i="10"/>
  <c r="H3150" i="10"/>
  <c r="G3150" i="10"/>
  <c r="H3149" i="10"/>
  <c r="G3149" i="10"/>
  <c r="H3148" i="10"/>
  <c r="G3148" i="10"/>
  <c r="H3147" i="10"/>
  <c r="G3147" i="10"/>
  <c r="H3146" i="10"/>
  <c r="G3146" i="10"/>
  <c r="H3145" i="10"/>
  <c r="G3145" i="10"/>
  <c r="H3144" i="10"/>
  <c r="G3144" i="10"/>
  <c r="H3143" i="10"/>
  <c r="G3143" i="10"/>
  <c r="H3142" i="10"/>
  <c r="G3142" i="10"/>
  <c r="H3141" i="10"/>
  <c r="G3141" i="10"/>
  <c r="H3140" i="10"/>
  <c r="G3140" i="10"/>
  <c r="H3139" i="10"/>
  <c r="G3139" i="10"/>
  <c r="H3138" i="10"/>
  <c r="G3138" i="10"/>
  <c r="H3137" i="10"/>
  <c r="G3137" i="10"/>
  <c r="H3136" i="10"/>
  <c r="G3136" i="10"/>
  <c r="H3135" i="10"/>
  <c r="G3135" i="10"/>
  <c r="H3134" i="10"/>
  <c r="G3134" i="10"/>
  <c r="H3133" i="10"/>
  <c r="G3133" i="10"/>
  <c r="H3132" i="10"/>
  <c r="G3132" i="10"/>
  <c r="H3131" i="10"/>
  <c r="G3131" i="10"/>
  <c r="H3130" i="10"/>
  <c r="G3130" i="10"/>
  <c r="H3129" i="10"/>
  <c r="G3129" i="10"/>
  <c r="H3128" i="10"/>
  <c r="G3128" i="10"/>
  <c r="H3127" i="10"/>
  <c r="G3127" i="10"/>
  <c r="H3126" i="10"/>
  <c r="G3126" i="10"/>
  <c r="H3125" i="10"/>
  <c r="G3125" i="10"/>
  <c r="H3124" i="10"/>
  <c r="G3124" i="10"/>
  <c r="H3123" i="10"/>
  <c r="G3123" i="10"/>
  <c r="H3122" i="10"/>
  <c r="G3122" i="10"/>
  <c r="H3121" i="10"/>
  <c r="G3121" i="10"/>
  <c r="H3120" i="10"/>
  <c r="G3120" i="10"/>
  <c r="H3119" i="10"/>
  <c r="G3119" i="10"/>
  <c r="H3118" i="10"/>
  <c r="G3118" i="10"/>
  <c r="H3117" i="10"/>
  <c r="G3117" i="10"/>
  <c r="H3116" i="10"/>
  <c r="G3116" i="10"/>
  <c r="H3115" i="10"/>
  <c r="G3115" i="10"/>
  <c r="H3114" i="10"/>
  <c r="G3114" i="10"/>
  <c r="H3113" i="10"/>
  <c r="G3113" i="10"/>
  <c r="H3112" i="10"/>
  <c r="G3112" i="10"/>
  <c r="H3111" i="10"/>
  <c r="G3111" i="10"/>
  <c r="H3110" i="10"/>
  <c r="G3110" i="10"/>
  <c r="H3109" i="10"/>
  <c r="G3109" i="10"/>
  <c r="H3108" i="10"/>
  <c r="G3108" i="10"/>
  <c r="H3107" i="10"/>
  <c r="G3107" i="10"/>
  <c r="H3106" i="10"/>
  <c r="G3106" i="10"/>
  <c r="H3105" i="10"/>
  <c r="G3105" i="10"/>
  <c r="H3104" i="10"/>
  <c r="G3104" i="10"/>
  <c r="H3103" i="10"/>
  <c r="G3103" i="10"/>
  <c r="H3102" i="10"/>
  <c r="G3102" i="10"/>
  <c r="H3101" i="10"/>
  <c r="G3101" i="10"/>
  <c r="H3100" i="10"/>
  <c r="G3100" i="10"/>
  <c r="H3099" i="10"/>
  <c r="G3099" i="10"/>
  <c r="H3098" i="10"/>
  <c r="G3098" i="10"/>
  <c r="H3097" i="10"/>
  <c r="G3097" i="10"/>
  <c r="H3096" i="10"/>
  <c r="G3096" i="10"/>
  <c r="H3095" i="10"/>
  <c r="G3095" i="10"/>
  <c r="H3094" i="10"/>
  <c r="G3094" i="10"/>
  <c r="H3093" i="10"/>
  <c r="G3093" i="10"/>
  <c r="H3092" i="10"/>
  <c r="G3092" i="10"/>
  <c r="H3091" i="10"/>
  <c r="G3091" i="10"/>
  <c r="H3090" i="10"/>
  <c r="G3090" i="10"/>
  <c r="H3089" i="10"/>
  <c r="G3089" i="10"/>
  <c r="H3088" i="10"/>
  <c r="G3088" i="10"/>
  <c r="H3087" i="10"/>
  <c r="G3087" i="10"/>
  <c r="H3086" i="10"/>
  <c r="G3086" i="10"/>
  <c r="H3085" i="10"/>
  <c r="G3085" i="10"/>
  <c r="H3084" i="10"/>
  <c r="G3084" i="10"/>
  <c r="H3083" i="10"/>
  <c r="G3083" i="10"/>
  <c r="H3082" i="10"/>
  <c r="G3082" i="10"/>
  <c r="H3081" i="10"/>
  <c r="G3081" i="10"/>
  <c r="H3080" i="10"/>
  <c r="G3080" i="10"/>
  <c r="H3079" i="10"/>
  <c r="G3079" i="10"/>
  <c r="H3078" i="10"/>
  <c r="G3078" i="10"/>
  <c r="H3077" i="10"/>
  <c r="G3077" i="10"/>
  <c r="H3076" i="10"/>
  <c r="G3076" i="10"/>
  <c r="H3075" i="10"/>
  <c r="G3075" i="10"/>
  <c r="H3074" i="10"/>
  <c r="G3074" i="10"/>
  <c r="H3073" i="10"/>
  <c r="G3073" i="10"/>
  <c r="H3072" i="10"/>
  <c r="G3072" i="10"/>
  <c r="H3071" i="10"/>
  <c r="G3071" i="10"/>
  <c r="H3070" i="10"/>
  <c r="G3070" i="10"/>
  <c r="H3069" i="10"/>
  <c r="G3069" i="10"/>
  <c r="H3068" i="10"/>
  <c r="G3068" i="10"/>
  <c r="H3067" i="10"/>
  <c r="G3067" i="10"/>
  <c r="H3066" i="10"/>
  <c r="G3066" i="10"/>
  <c r="H3065" i="10"/>
  <c r="G3065" i="10"/>
  <c r="H3064" i="10"/>
  <c r="G3064" i="10"/>
  <c r="H3063" i="10"/>
  <c r="G3063" i="10"/>
  <c r="H3062" i="10"/>
  <c r="G3062" i="10"/>
  <c r="H3061" i="10"/>
  <c r="G3061" i="10"/>
  <c r="H3060" i="10"/>
  <c r="G3060" i="10"/>
  <c r="H3059" i="10"/>
  <c r="G3059" i="10"/>
  <c r="H3058" i="10"/>
  <c r="G3058" i="10"/>
  <c r="H3057" i="10"/>
  <c r="G3057" i="10"/>
  <c r="H3056" i="10"/>
  <c r="G3056" i="10"/>
  <c r="H3055" i="10"/>
  <c r="G3055" i="10"/>
  <c r="H3054" i="10"/>
  <c r="G3054" i="10"/>
  <c r="H3053" i="10"/>
  <c r="G3053" i="10"/>
  <c r="H3052" i="10"/>
  <c r="G3052" i="10"/>
  <c r="H3051" i="10"/>
  <c r="G3051" i="10"/>
  <c r="H3050" i="10"/>
  <c r="G3050" i="10"/>
  <c r="H3049" i="10"/>
  <c r="G3049" i="10"/>
  <c r="H3048" i="10"/>
  <c r="G3048" i="10"/>
  <c r="H3047" i="10"/>
  <c r="G3047" i="10"/>
  <c r="H3046" i="10"/>
  <c r="G3046" i="10"/>
  <c r="H3045" i="10"/>
  <c r="G3045" i="10"/>
  <c r="H3044" i="10"/>
  <c r="G3044" i="10"/>
  <c r="H3043" i="10"/>
  <c r="G3043" i="10"/>
  <c r="H3042" i="10"/>
  <c r="G3042" i="10"/>
  <c r="H3041" i="10"/>
  <c r="G3041" i="10"/>
  <c r="H3040" i="10"/>
  <c r="G3040" i="10"/>
  <c r="H3039" i="10"/>
  <c r="G3039" i="10"/>
  <c r="H3038" i="10"/>
  <c r="G3038" i="10"/>
  <c r="H3037" i="10"/>
  <c r="G3037" i="10"/>
  <c r="H3036" i="10"/>
  <c r="G3036" i="10"/>
  <c r="H3035" i="10"/>
  <c r="G3035" i="10"/>
  <c r="H3034" i="10"/>
  <c r="G3034" i="10"/>
  <c r="H3033" i="10"/>
  <c r="G3033" i="10"/>
  <c r="H3032" i="10"/>
  <c r="G3032" i="10"/>
  <c r="H3031" i="10"/>
  <c r="G3031" i="10"/>
  <c r="H3030" i="10"/>
  <c r="G3030" i="10"/>
  <c r="H3029" i="10"/>
  <c r="G3029" i="10"/>
  <c r="H3028" i="10"/>
  <c r="G3028" i="10"/>
  <c r="H3027" i="10"/>
  <c r="G3027" i="10"/>
  <c r="H3026" i="10"/>
  <c r="G3026" i="10"/>
  <c r="H3025" i="10"/>
  <c r="G3025" i="10"/>
  <c r="H3024" i="10"/>
  <c r="G3024" i="10"/>
  <c r="H3023" i="10"/>
  <c r="G3023" i="10"/>
  <c r="H3022" i="10"/>
  <c r="G3022" i="10"/>
  <c r="H3021" i="10"/>
  <c r="G3021" i="10"/>
  <c r="H3020" i="10"/>
  <c r="G3020" i="10"/>
  <c r="H3019" i="10"/>
  <c r="G3019" i="10"/>
  <c r="H3018" i="10"/>
  <c r="G3018" i="10"/>
  <c r="H3017" i="10"/>
  <c r="G3017" i="10"/>
  <c r="H3016" i="10"/>
  <c r="G3016" i="10"/>
  <c r="H3015" i="10"/>
  <c r="G3015" i="10"/>
  <c r="H3014" i="10"/>
  <c r="G3014" i="10"/>
  <c r="H3013" i="10"/>
  <c r="G3013" i="10"/>
  <c r="H3012" i="10"/>
  <c r="G3012" i="10"/>
  <c r="H3011" i="10"/>
  <c r="G3011" i="10"/>
  <c r="H3010" i="10"/>
  <c r="G3010" i="10"/>
  <c r="H3009" i="10"/>
  <c r="G3009" i="10"/>
  <c r="H3008" i="10"/>
  <c r="G3008" i="10"/>
  <c r="H3007" i="10"/>
  <c r="G3007" i="10"/>
  <c r="H3006" i="10"/>
  <c r="G3006" i="10"/>
  <c r="H3005" i="10"/>
  <c r="G3005" i="10"/>
  <c r="H3004" i="10"/>
  <c r="G3004" i="10"/>
  <c r="H3003" i="10"/>
  <c r="G3003" i="10"/>
  <c r="H3002" i="10"/>
  <c r="G3002" i="10"/>
  <c r="H3001" i="10"/>
  <c r="G3001" i="10"/>
  <c r="H3000" i="10"/>
  <c r="G3000" i="10"/>
  <c r="H2999" i="10"/>
  <c r="G2999" i="10"/>
  <c r="H2998" i="10"/>
  <c r="G2998" i="10"/>
  <c r="H2997" i="10"/>
  <c r="G2997" i="10"/>
  <c r="H2996" i="10"/>
  <c r="G2996" i="10"/>
  <c r="H2995" i="10"/>
  <c r="G2995" i="10"/>
  <c r="H2994" i="10"/>
  <c r="G2994" i="10"/>
  <c r="H2993" i="10"/>
  <c r="G2993" i="10"/>
  <c r="H2992" i="10"/>
  <c r="G2992" i="10"/>
  <c r="H2991" i="10"/>
  <c r="G2991" i="10"/>
  <c r="H2990" i="10"/>
  <c r="G2990" i="10"/>
  <c r="H2989" i="10"/>
  <c r="G2989" i="10"/>
  <c r="H2988" i="10"/>
  <c r="G2988" i="10"/>
  <c r="H2987" i="10"/>
  <c r="G2987" i="10"/>
  <c r="H2986" i="10"/>
  <c r="G2986" i="10"/>
  <c r="H2985" i="10"/>
  <c r="G2985" i="10"/>
  <c r="H2984" i="10"/>
  <c r="G2984" i="10"/>
  <c r="H2983" i="10"/>
  <c r="G2983" i="10"/>
  <c r="H2982" i="10"/>
  <c r="G2982" i="10"/>
  <c r="H2981" i="10"/>
  <c r="G2981" i="10"/>
  <c r="H2980" i="10"/>
  <c r="G2980" i="10"/>
  <c r="H2979" i="10"/>
  <c r="G2979" i="10"/>
  <c r="H2978" i="10"/>
  <c r="G2978" i="10"/>
  <c r="H2977" i="10"/>
  <c r="G2977" i="10"/>
  <c r="H2976" i="10"/>
  <c r="G2976" i="10"/>
  <c r="H2975" i="10"/>
  <c r="G2975" i="10"/>
  <c r="H2974" i="10"/>
  <c r="G2974" i="10"/>
  <c r="H2973" i="10"/>
  <c r="G2973" i="10"/>
  <c r="H2972" i="10"/>
  <c r="G2972" i="10"/>
  <c r="H2971" i="10"/>
  <c r="G2971" i="10"/>
  <c r="H2970" i="10"/>
  <c r="G2970" i="10"/>
  <c r="H2969" i="10"/>
  <c r="G2969" i="10"/>
  <c r="H2968" i="10"/>
  <c r="G2968" i="10"/>
  <c r="H2967" i="10"/>
  <c r="G2967" i="10"/>
  <c r="H2966" i="10"/>
  <c r="G2966" i="10"/>
  <c r="H2965" i="10"/>
  <c r="G2965" i="10"/>
  <c r="H2964" i="10"/>
  <c r="G2964" i="10"/>
  <c r="H2963" i="10"/>
  <c r="G2963" i="10"/>
  <c r="H2962" i="10"/>
  <c r="G2962" i="10"/>
  <c r="H2961" i="10"/>
  <c r="G2961" i="10"/>
  <c r="H2960" i="10"/>
  <c r="G2960" i="10"/>
  <c r="H2959" i="10"/>
  <c r="G2959" i="10"/>
  <c r="H2958" i="10"/>
  <c r="G2958" i="10"/>
  <c r="H2957" i="10"/>
  <c r="G2957" i="10"/>
  <c r="H2956" i="10"/>
  <c r="G2956" i="10"/>
  <c r="H2955" i="10"/>
  <c r="G2955" i="10"/>
  <c r="H2954" i="10"/>
  <c r="G2954" i="10"/>
  <c r="H2953" i="10"/>
  <c r="G2953" i="10"/>
  <c r="H2952" i="10"/>
  <c r="G2952" i="10"/>
  <c r="H2951" i="10"/>
  <c r="G2951" i="10"/>
  <c r="H2950" i="10"/>
  <c r="G2950" i="10"/>
  <c r="H2949" i="10"/>
  <c r="G2949" i="10"/>
  <c r="H2948" i="10"/>
  <c r="G2948" i="10"/>
  <c r="H2947" i="10"/>
  <c r="G2947" i="10"/>
  <c r="H2946" i="10"/>
  <c r="G2946" i="10"/>
  <c r="H2945" i="10"/>
  <c r="G2945" i="10"/>
  <c r="H2944" i="10"/>
  <c r="G2944" i="10"/>
  <c r="H2943" i="10"/>
  <c r="G2943" i="10"/>
  <c r="H2942" i="10"/>
  <c r="G2942" i="10"/>
  <c r="H2941" i="10"/>
  <c r="G2941" i="10"/>
  <c r="H2940" i="10"/>
  <c r="G2940" i="10"/>
  <c r="H2939" i="10"/>
  <c r="G2939" i="10"/>
  <c r="H2938" i="10"/>
  <c r="G2938" i="10"/>
  <c r="H2937" i="10"/>
  <c r="G2937" i="10"/>
  <c r="H2936" i="10"/>
  <c r="G2936" i="10"/>
  <c r="H2935" i="10"/>
  <c r="G2935" i="10"/>
  <c r="H2934" i="10"/>
  <c r="G2934" i="10"/>
  <c r="H2933" i="10"/>
  <c r="G2933" i="10"/>
  <c r="H2932" i="10"/>
  <c r="G2932" i="10"/>
  <c r="H2931" i="10"/>
  <c r="G2931" i="10"/>
  <c r="H2930" i="10"/>
  <c r="G2930" i="10"/>
  <c r="H2929" i="10"/>
  <c r="G2929" i="10"/>
  <c r="H2928" i="10"/>
  <c r="G2928" i="10"/>
  <c r="H2927" i="10"/>
  <c r="G2927" i="10"/>
  <c r="H2926" i="10"/>
  <c r="G2926" i="10"/>
  <c r="H2925" i="10"/>
  <c r="G2925" i="10"/>
  <c r="H2924" i="10"/>
  <c r="G2924" i="10"/>
  <c r="H2923" i="10"/>
  <c r="G2923" i="10"/>
  <c r="H2922" i="10"/>
  <c r="G2922" i="10"/>
  <c r="H2921" i="10"/>
  <c r="G2921" i="10"/>
  <c r="H2920" i="10"/>
  <c r="G2920" i="10"/>
  <c r="H2919" i="10"/>
  <c r="G2919" i="10"/>
  <c r="H2918" i="10"/>
  <c r="G2918" i="10"/>
  <c r="H2917" i="10"/>
  <c r="G2917" i="10"/>
  <c r="H2916" i="10"/>
  <c r="G2916" i="10"/>
  <c r="H2915" i="10"/>
  <c r="G2915" i="10"/>
  <c r="H2914" i="10"/>
  <c r="G2914" i="10"/>
  <c r="H2913" i="10"/>
  <c r="G2913" i="10"/>
  <c r="H2912" i="10"/>
  <c r="G2912" i="10"/>
  <c r="H2911" i="10"/>
  <c r="G2911" i="10"/>
  <c r="H2910" i="10"/>
  <c r="G2910" i="10"/>
  <c r="H2909" i="10"/>
  <c r="G2909" i="10"/>
  <c r="H2908" i="10"/>
  <c r="G2908" i="10"/>
  <c r="H2907" i="10"/>
  <c r="G2907" i="10"/>
  <c r="H2906" i="10"/>
  <c r="G2906" i="10"/>
  <c r="H2905" i="10"/>
  <c r="G2905" i="10"/>
  <c r="H2904" i="10"/>
  <c r="G2904" i="10"/>
  <c r="H2903" i="10"/>
  <c r="G2903" i="10"/>
  <c r="H2902" i="10"/>
  <c r="G2902" i="10"/>
  <c r="H2901" i="10"/>
  <c r="G2901" i="10"/>
  <c r="H2900" i="10"/>
  <c r="G2900" i="10"/>
  <c r="H2899" i="10"/>
  <c r="G2899" i="10"/>
  <c r="H2898" i="10"/>
  <c r="G2898" i="10"/>
  <c r="H2897" i="10"/>
  <c r="G2897" i="10"/>
  <c r="H2896" i="10"/>
  <c r="G2896" i="10"/>
  <c r="H2895" i="10"/>
  <c r="G2895" i="10"/>
  <c r="H2894" i="10"/>
  <c r="G2894" i="10"/>
  <c r="H2893" i="10"/>
  <c r="G2893" i="10"/>
  <c r="H2892" i="10"/>
  <c r="G2892" i="10"/>
  <c r="H2891" i="10"/>
  <c r="G2891" i="10"/>
  <c r="H2890" i="10"/>
  <c r="G2890" i="10"/>
  <c r="H2889" i="10"/>
  <c r="G2889" i="10"/>
  <c r="H2888" i="10"/>
  <c r="G2888" i="10"/>
  <c r="H2887" i="10"/>
  <c r="G2887" i="10"/>
  <c r="H2886" i="10"/>
  <c r="G2886" i="10"/>
  <c r="H2885" i="10"/>
  <c r="G2885" i="10"/>
  <c r="H2884" i="10"/>
  <c r="G2884" i="10"/>
  <c r="H2883" i="10"/>
  <c r="G2883" i="10"/>
  <c r="H2882" i="10"/>
  <c r="G2882" i="10"/>
  <c r="H2881" i="10"/>
  <c r="G2881" i="10"/>
  <c r="H2880" i="10"/>
  <c r="G2880" i="10"/>
  <c r="H2879" i="10"/>
  <c r="G2879" i="10"/>
  <c r="H2878" i="10"/>
  <c r="G2878" i="10"/>
  <c r="H2877" i="10"/>
  <c r="G2877" i="10"/>
  <c r="H2876" i="10"/>
  <c r="G2876" i="10"/>
  <c r="H2875" i="10"/>
  <c r="G2875" i="10"/>
  <c r="H2874" i="10"/>
  <c r="G2874" i="10"/>
  <c r="H2873" i="10"/>
  <c r="G2873" i="10"/>
  <c r="H2872" i="10"/>
  <c r="G2872" i="10"/>
  <c r="H2871" i="10"/>
  <c r="G2871" i="10"/>
  <c r="H2870" i="10"/>
  <c r="G2870" i="10"/>
  <c r="H2869" i="10"/>
  <c r="G2869" i="10"/>
  <c r="H2868" i="10"/>
  <c r="G2868" i="10"/>
  <c r="H2867" i="10"/>
  <c r="G2867" i="10"/>
  <c r="H2866" i="10"/>
  <c r="G2866" i="10"/>
  <c r="H2865" i="10"/>
  <c r="G2865" i="10"/>
  <c r="H2864" i="10"/>
  <c r="G2864" i="10"/>
  <c r="H2863" i="10"/>
  <c r="G2863" i="10"/>
  <c r="H2862" i="10"/>
  <c r="G2862" i="10"/>
  <c r="H2861" i="10"/>
  <c r="G2861" i="10"/>
  <c r="H2860" i="10"/>
  <c r="G2860" i="10"/>
  <c r="H2859" i="10"/>
  <c r="G2859" i="10"/>
  <c r="H2858" i="10"/>
  <c r="G2858" i="10"/>
  <c r="H2857" i="10"/>
  <c r="G2857" i="10"/>
  <c r="H2856" i="10"/>
  <c r="G2856" i="10"/>
  <c r="H2855" i="10"/>
  <c r="G2855" i="10"/>
  <c r="H2854" i="10"/>
  <c r="G2854" i="10"/>
  <c r="H2853" i="10"/>
  <c r="G2853" i="10"/>
  <c r="H2852" i="10"/>
  <c r="G2852" i="10"/>
  <c r="H2851" i="10"/>
  <c r="G2851" i="10"/>
  <c r="H2850" i="10"/>
  <c r="G2850" i="10"/>
  <c r="H2849" i="10"/>
  <c r="G2849" i="10"/>
  <c r="H2848" i="10"/>
  <c r="G2848" i="10"/>
  <c r="H2847" i="10"/>
  <c r="G2847" i="10"/>
  <c r="H2846" i="10"/>
  <c r="G2846" i="10"/>
  <c r="H2845" i="10"/>
  <c r="G2845" i="10"/>
  <c r="H2844" i="10"/>
  <c r="G2844" i="10"/>
  <c r="H2843" i="10"/>
  <c r="G2843" i="10"/>
  <c r="H2842" i="10"/>
  <c r="G2842" i="10"/>
  <c r="H2841" i="10"/>
  <c r="G2841" i="10"/>
  <c r="H2840" i="10"/>
  <c r="G2840" i="10"/>
  <c r="H2839" i="10"/>
  <c r="G2839" i="10"/>
  <c r="H2838" i="10"/>
  <c r="G2838" i="10"/>
  <c r="H2837" i="10"/>
  <c r="G2837" i="10"/>
  <c r="H2836" i="10"/>
  <c r="G2836" i="10"/>
  <c r="H2835" i="10"/>
  <c r="G2835" i="10"/>
  <c r="H2834" i="10"/>
  <c r="G2834" i="10"/>
  <c r="H2833" i="10"/>
  <c r="G2833" i="10"/>
  <c r="H2832" i="10"/>
  <c r="G2832" i="10"/>
  <c r="H2831" i="10"/>
  <c r="G2831" i="10"/>
  <c r="H2830" i="10"/>
  <c r="G2830" i="10"/>
  <c r="H2829" i="10"/>
  <c r="G2829" i="10"/>
  <c r="H2828" i="10"/>
  <c r="G2828" i="10"/>
  <c r="H2827" i="10"/>
  <c r="G2827" i="10"/>
  <c r="H2826" i="10"/>
  <c r="G2826" i="10"/>
  <c r="H2825" i="10"/>
  <c r="G2825" i="10"/>
  <c r="H2824" i="10"/>
  <c r="G2824" i="10"/>
  <c r="H2823" i="10"/>
  <c r="G2823" i="10"/>
  <c r="H2822" i="10"/>
  <c r="G2822" i="10"/>
  <c r="H2821" i="10"/>
  <c r="G2821" i="10"/>
  <c r="H2820" i="10"/>
  <c r="G2820" i="10"/>
  <c r="H2819" i="10"/>
  <c r="G2819" i="10"/>
  <c r="H2818" i="10"/>
  <c r="G2818" i="10"/>
  <c r="H2817" i="10"/>
  <c r="G2817" i="10"/>
  <c r="H2816" i="10"/>
  <c r="G2816" i="10"/>
  <c r="H2815" i="10"/>
  <c r="G2815" i="10"/>
  <c r="H2814" i="10"/>
  <c r="G2814" i="10"/>
  <c r="H2813" i="10"/>
  <c r="G2813" i="10"/>
  <c r="H2812" i="10"/>
  <c r="G2812" i="10"/>
  <c r="H2811" i="10"/>
  <c r="G2811" i="10"/>
  <c r="H2810" i="10"/>
  <c r="G2810" i="10"/>
  <c r="H2809" i="10"/>
  <c r="G2809" i="10"/>
  <c r="H2808" i="10"/>
  <c r="G2808" i="10"/>
  <c r="H2807" i="10"/>
  <c r="G2807" i="10"/>
  <c r="H2806" i="10"/>
  <c r="G2806" i="10"/>
  <c r="H2805" i="10"/>
  <c r="G2805" i="10"/>
  <c r="H2804" i="10"/>
  <c r="G2804" i="10"/>
  <c r="H2803" i="10"/>
  <c r="G2803" i="10"/>
  <c r="H2802" i="10"/>
  <c r="G2802" i="10"/>
  <c r="H2801" i="10"/>
  <c r="G2801" i="10"/>
  <c r="H2800" i="10"/>
  <c r="G2800" i="10"/>
  <c r="H2799" i="10"/>
  <c r="G2799" i="10"/>
  <c r="H2798" i="10"/>
  <c r="G2798" i="10"/>
  <c r="H2797" i="10"/>
  <c r="G2797" i="10"/>
  <c r="H2796" i="10"/>
  <c r="G2796" i="10"/>
  <c r="H2795" i="10"/>
  <c r="G2795" i="10"/>
  <c r="H2794" i="10"/>
  <c r="G2794" i="10"/>
  <c r="H2793" i="10"/>
  <c r="G2793" i="10"/>
  <c r="H2792" i="10"/>
  <c r="G2792" i="10"/>
  <c r="H2791" i="10"/>
  <c r="G2791" i="10"/>
  <c r="H2790" i="10"/>
  <c r="G2790" i="10"/>
  <c r="H2789" i="10"/>
  <c r="G2789" i="10"/>
  <c r="H2788" i="10"/>
  <c r="G2788" i="10"/>
  <c r="H2787" i="10"/>
  <c r="G2787" i="10"/>
  <c r="H2786" i="10"/>
  <c r="G2786" i="10"/>
  <c r="H2785" i="10"/>
  <c r="G2785" i="10"/>
  <c r="H2784" i="10"/>
  <c r="G2784" i="10"/>
  <c r="H2783" i="10"/>
  <c r="G2783" i="10"/>
  <c r="H2782" i="10"/>
  <c r="G2782" i="10"/>
  <c r="H2781" i="10"/>
  <c r="G2781" i="10"/>
  <c r="H2780" i="10"/>
  <c r="G2780" i="10"/>
  <c r="H2779" i="10"/>
  <c r="G2779" i="10"/>
  <c r="H2778" i="10"/>
  <c r="G2778" i="10"/>
  <c r="H2777" i="10"/>
  <c r="G2777" i="10"/>
  <c r="H2776" i="10"/>
  <c r="G2776" i="10"/>
  <c r="H2775" i="10"/>
  <c r="G2775" i="10"/>
  <c r="H2774" i="10"/>
  <c r="G2774" i="10"/>
  <c r="H2773" i="10"/>
  <c r="G2773" i="10"/>
  <c r="H2772" i="10"/>
  <c r="G2772" i="10"/>
  <c r="H2771" i="10"/>
  <c r="G2771" i="10"/>
  <c r="H2770" i="10"/>
  <c r="G2770" i="10"/>
  <c r="H2769" i="10"/>
  <c r="G2769" i="10"/>
  <c r="H2768" i="10"/>
  <c r="G2768" i="10"/>
  <c r="H2767" i="10"/>
  <c r="G2767" i="10"/>
  <c r="H2766" i="10"/>
  <c r="G2766" i="10"/>
  <c r="H2765" i="10"/>
  <c r="G2765" i="10"/>
  <c r="H2764" i="10"/>
  <c r="G2764" i="10"/>
  <c r="H2763" i="10"/>
  <c r="G2763" i="10"/>
  <c r="H2762" i="10"/>
  <c r="G2762" i="10"/>
  <c r="H2761" i="10"/>
  <c r="G2761" i="10"/>
  <c r="H2760" i="10"/>
  <c r="G2760" i="10"/>
  <c r="H2759" i="10"/>
  <c r="G2759" i="10"/>
  <c r="H2758" i="10"/>
  <c r="G2758" i="10"/>
  <c r="H2757" i="10"/>
  <c r="G2757" i="10"/>
  <c r="H2756" i="10"/>
  <c r="G2756" i="10"/>
  <c r="H2755" i="10"/>
  <c r="G2755" i="10"/>
  <c r="H2754" i="10"/>
  <c r="G2754" i="10"/>
  <c r="H2753" i="10"/>
  <c r="G2753" i="10"/>
  <c r="H2752" i="10"/>
  <c r="G2752" i="10"/>
  <c r="H2751" i="10"/>
  <c r="G2751" i="10"/>
  <c r="H2750" i="10"/>
  <c r="G2750" i="10"/>
  <c r="H2749" i="10"/>
  <c r="G2749" i="10"/>
  <c r="H2748" i="10"/>
  <c r="G2748" i="10"/>
  <c r="H2747" i="10"/>
  <c r="G2747" i="10"/>
  <c r="H2746" i="10"/>
  <c r="G2746" i="10"/>
  <c r="H2745" i="10"/>
  <c r="G2745" i="10"/>
  <c r="H2744" i="10"/>
  <c r="G2744" i="10"/>
  <c r="H2743" i="10"/>
  <c r="G2743" i="10"/>
  <c r="H2742" i="10"/>
  <c r="G2742" i="10"/>
  <c r="H2741" i="10"/>
  <c r="G2741" i="10"/>
  <c r="H2740" i="10"/>
  <c r="G2740" i="10"/>
  <c r="H2739" i="10"/>
  <c r="G2739" i="10"/>
  <c r="H2738" i="10"/>
  <c r="G2738" i="10"/>
  <c r="H2737" i="10"/>
  <c r="G2737" i="10"/>
  <c r="H2736" i="10"/>
  <c r="G2736" i="10"/>
  <c r="H2735" i="10"/>
  <c r="G2735" i="10"/>
  <c r="H2734" i="10"/>
  <c r="G2734" i="10"/>
  <c r="H2733" i="10"/>
  <c r="G2733" i="10"/>
  <c r="H2732" i="10"/>
  <c r="G2732" i="10"/>
  <c r="H2731" i="10"/>
  <c r="G2731" i="10"/>
  <c r="H2730" i="10"/>
  <c r="G2730" i="10"/>
  <c r="H2729" i="10"/>
  <c r="G2729" i="10"/>
  <c r="H2728" i="10"/>
  <c r="G2728" i="10"/>
  <c r="H2727" i="10"/>
  <c r="G2727" i="10"/>
  <c r="H2726" i="10"/>
  <c r="G2726" i="10"/>
  <c r="H2725" i="10"/>
  <c r="G2725" i="10"/>
  <c r="H2724" i="10"/>
  <c r="G2724" i="10"/>
  <c r="H2723" i="10"/>
  <c r="G2723" i="10"/>
  <c r="H2722" i="10"/>
  <c r="G2722" i="10"/>
  <c r="H2721" i="10"/>
  <c r="G2721" i="10"/>
  <c r="H2720" i="10"/>
  <c r="G2720" i="10"/>
  <c r="H2719" i="10"/>
  <c r="G2719" i="10"/>
  <c r="H2718" i="10"/>
  <c r="G2718" i="10"/>
  <c r="H2717" i="10"/>
  <c r="G2717" i="10"/>
  <c r="H2716" i="10"/>
  <c r="G2716" i="10"/>
  <c r="H2715" i="10"/>
  <c r="G2715" i="10"/>
  <c r="H2714" i="10"/>
  <c r="G2714" i="10"/>
  <c r="H2713" i="10"/>
  <c r="G2713" i="10"/>
  <c r="H2712" i="10"/>
  <c r="G2712" i="10"/>
  <c r="H2711" i="10"/>
  <c r="G2711" i="10"/>
  <c r="H2710" i="10"/>
  <c r="G2710" i="10"/>
  <c r="H2709" i="10"/>
  <c r="G2709" i="10"/>
  <c r="H2708" i="10"/>
  <c r="G2708" i="10"/>
  <c r="H2707" i="10"/>
  <c r="G2707" i="10"/>
  <c r="H2706" i="10"/>
  <c r="G2706" i="10"/>
  <c r="H2705" i="10"/>
  <c r="G2705" i="10"/>
  <c r="H2704" i="10"/>
  <c r="G2704" i="10"/>
  <c r="H2703" i="10"/>
  <c r="G2703" i="10"/>
  <c r="H2702" i="10"/>
  <c r="G2702" i="10"/>
  <c r="H2701" i="10"/>
  <c r="G2701" i="10"/>
  <c r="H2700" i="10"/>
  <c r="G2700" i="10"/>
  <c r="H2699" i="10"/>
  <c r="G2699" i="10"/>
  <c r="H2698" i="10"/>
  <c r="G2698" i="10"/>
  <c r="H2697" i="10"/>
  <c r="G2697" i="10"/>
  <c r="H2696" i="10"/>
  <c r="G2696" i="10"/>
  <c r="H2695" i="10"/>
  <c r="G2695" i="10"/>
  <c r="H2694" i="10"/>
  <c r="G2694" i="10"/>
  <c r="H2693" i="10"/>
  <c r="G2693" i="10"/>
  <c r="H2692" i="10"/>
  <c r="G2692" i="10"/>
  <c r="H2691" i="10"/>
  <c r="G2691" i="10"/>
  <c r="H2690" i="10"/>
  <c r="G2690" i="10"/>
  <c r="H2689" i="10"/>
  <c r="G2689" i="10"/>
  <c r="H2688" i="10"/>
  <c r="G2688" i="10"/>
  <c r="H2687" i="10"/>
  <c r="G2687" i="10"/>
  <c r="H2686" i="10"/>
  <c r="G2686" i="10"/>
  <c r="H2685" i="10"/>
  <c r="G2685" i="10"/>
  <c r="H2684" i="10"/>
  <c r="G2684" i="10"/>
  <c r="H2683" i="10"/>
  <c r="G2683" i="10"/>
  <c r="H2682" i="10"/>
  <c r="G2682" i="10"/>
  <c r="H2681" i="10"/>
  <c r="G2681" i="10"/>
  <c r="H2680" i="10"/>
  <c r="G2680" i="10"/>
  <c r="H2679" i="10"/>
  <c r="G2679" i="10"/>
  <c r="H2678" i="10"/>
  <c r="G2678" i="10"/>
  <c r="H2677" i="10"/>
  <c r="G2677" i="10"/>
  <c r="H2676" i="10"/>
  <c r="G2676" i="10"/>
  <c r="H2675" i="10"/>
  <c r="G2675" i="10"/>
  <c r="H2674" i="10"/>
  <c r="G2674" i="10"/>
  <c r="H2673" i="10"/>
  <c r="G2673" i="10"/>
  <c r="H2672" i="10"/>
  <c r="G2672" i="10"/>
  <c r="H2671" i="10"/>
  <c r="G2671" i="10"/>
  <c r="H2670" i="10"/>
  <c r="G2670" i="10"/>
  <c r="H2669" i="10"/>
  <c r="G2669" i="10"/>
  <c r="H2668" i="10"/>
  <c r="G2668" i="10"/>
  <c r="H2667" i="10"/>
  <c r="G2667" i="10"/>
  <c r="H2666" i="10"/>
  <c r="G2666" i="10"/>
  <c r="H2665" i="10"/>
  <c r="G2665" i="10"/>
  <c r="H2664" i="10"/>
  <c r="G2664" i="10"/>
  <c r="H2663" i="10"/>
  <c r="G2663" i="10"/>
  <c r="H2662" i="10"/>
  <c r="G2662" i="10"/>
  <c r="H2661" i="10"/>
  <c r="G2661" i="10"/>
  <c r="H2660" i="10"/>
  <c r="G2660" i="10"/>
  <c r="H2659" i="10"/>
  <c r="G2659" i="10"/>
  <c r="H2658" i="10"/>
  <c r="G2658" i="10"/>
  <c r="H2657" i="10"/>
  <c r="G2657" i="10"/>
  <c r="H2656" i="10"/>
  <c r="G2656" i="10"/>
  <c r="H2655" i="10"/>
  <c r="G2655" i="10"/>
  <c r="H2654" i="10"/>
  <c r="G2654" i="10"/>
  <c r="H2653" i="10"/>
  <c r="G2653" i="10"/>
  <c r="H2652" i="10"/>
  <c r="G2652" i="10"/>
  <c r="H2651" i="10"/>
  <c r="G2651" i="10"/>
  <c r="H2650" i="10"/>
  <c r="G2650" i="10"/>
  <c r="H2649" i="10"/>
  <c r="G2649" i="10"/>
  <c r="H2648" i="10"/>
  <c r="G2648" i="10"/>
  <c r="H2647" i="10"/>
  <c r="G2647" i="10"/>
  <c r="H2646" i="10"/>
  <c r="G2646" i="10"/>
  <c r="H2645" i="10"/>
  <c r="G2645" i="10"/>
  <c r="H2644" i="10"/>
  <c r="G2644" i="10"/>
  <c r="H2643" i="10"/>
  <c r="G2643" i="10"/>
  <c r="H2642" i="10"/>
  <c r="G2642" i="10"/>
  <c r="H2641" i="10"/>
  <c r="G2641" i="10"/>
  <c r="H2640" i="10"/>
  <c r="G2640" i="10"/>
  <c r="H2639" i="10"/>
  <c r="G2639" i="10"/>
  <c r="H2638" i="10"/>
  <c r="G2638" i="10"/>
  <c r="H2637" i="10"/>
  <c r="G2637" i="10"/>
  <c r="H2636" i="10"/>
  <c r="G2636" i="10"/>
  <c r="H2635" i="10"/>
  <c r="G2635" i="10"/>
  <c r="H2634" i="10"/>
  <c r="G2634" i="10"/>
  <c r="H2633" i="10"/>
  <c r="G2633" i="10"/>
  <c r="H2632" i="10"/>
  <c r="G2632" i="10"/>
  <c r="H2631" i="10"/>
  <c r="G2631" i="10"/>
  <c r="H2630" i="10"/>
  <c r="G2630" i="10"/>
  <c r="H2629" i="10"/>
  <c r="G2629" i="10"/>
  <c r="H2628" i="10"/>
  <c r="G2628" i="10"/>
  <c r="H2627" i="10"/>
  <c r="G2627" i="10"/>
  <c r="H2626" i="10"/>
  <c r="G2626" i="10"/>
  <c r="H2625" i="10"/>
  <c r="G2625" i="10"/>
  <c r="H2624" i="10"/>
  <c r="G2624" i="10"/>
  <c r="H2623" i="10"/>
  <c r="G2623" i="10"/>
  <c r="H2622" i="10"/>
  <c r="G2622" i="10"/>
  <c r="H2621" i="10"/>
  <c r="G2621" i="10"/>
  <c r="H2620" i="10"/>
  <c r="G2620" i="10"/>
  <c r="H2619" i="10"/>
  <c r="G2619" i="10"/>
  <c r="H2618" i="10"/>
  <c r="G2618" i="10"/>
  <c r="H2617" i="10"/>
  <c r="G2617" i="10"/>
  <c r="H2616" i="10"/>
  <c r="G2616" i="10"/>
  <c r="H2615" i="10"/>
  <c r="G2615" i="10"/>
  <c r="H2614" i="10"/>
  <c r="G2614" i="10"/>
  <c r="H2613" i="10"/>
  <c r="G2613" i="10"/>
  <c r="H2612" i="10"/>
  <c r="G2612" i="10"/>
  <c r="H2611" i="10"/>
  <c r="G2611" i="10"/>
  <c r="H2610" i="10"/>
  <c r="G2610" i="10"/>
  <c r="H2609" i="10"/>
  <c r="G2609" i="10"/>
  <c r="H2608" i="10"/>
  <c r="G2608" i="10"/>
  <c r="H2607" i="10"/>
  <c r="G2607" i="10"/>
  <c r="H2606" i="10"/>
  <c r="G2606" i="10"/>
  <c r="H2605" i="10"/>
  <c r="G2605" i="10"/>
  <c r="H2604" i="10"/>
  <c r="G2604" i="10"/>
  <c r="H2603" i="10"/>
  <c r="G2603" i="10"/>
  <c r="H2602" i="10"/>
  <c r="G2602" i="10"/>
  <c r="H2601" i="10"/>
  <c r="G2601" i="10"/>
  <c r="H2600" i="10"/>
  <c r="G2600" i="10"/>
  <c r="H2599" i="10"/>
  <c r="G2599" i="10"/>
  <c r="H2598" i="10"/>
  <c r="G2598" i="10"/>
  <c r="H2597" i="10"/>
  <c r="G2597" i="10"/>
  <c r="H2596" i="10"/>
  <c r="G2596" i="10"/>
  <c r="H2595" i="10"/>
  <c r="G2595" i="10"/>
  <c r="H2594" i="10"/>
  <c r="G2594" i="10"/>
  <c r="H2593" i="10"/>
  <c r="G2593" i="10"/>
  <c r="H2592" i="10"/>
  <c r="G2592" i="10"/>
  <c r="H2591" i="10"/>
  <c r="G2591" i="10"/>
  <c r="H2590" i="10"/>
  <c r="G2590" i="10"/>
  <c r="H2589" i="10"/>
  <c r="G2589" i="10"/>
  <c r="H2588" i="10"/>
  <c r="G2588" i="10"/>
  <c r="H2587" i="10"/>
  <c r="G2587" i="10"/>
  <c r="H2586" i="10"/>
  <c r="G2586" i="10"/>
  <c r="H2585" i="10"/>
  <c r="G2585" i="10"/>
  <c r="H2584" i="10"/>
  <c r="G2584" i="10"/>
  <c r="H2583" i="10"/>
  <c r="G2583" i="10"/>
  <c r="H2582" i="10"/>
  <c r="G2582" i="10"/>
  <c r="H2581" i="10"/>
  <c r="G2581" i="10"/>
  <c r="H2580" i="10"/>
  <c r="G2580" i="10"/>
  <c r="H2579" i="10"/>
  <c r="G2579" i="10"/>
  <c r="H2578" i="10"/>
  <c r="G2578" i="10"/>
  <c r="H2577" i="10"/>
  <c r="G2577" i="10"/>
  <c r="H2576" i="10"/>
  <c r="G2576" i="10"/>
  <c r="H2575" i="10"/>
  <c r="G2575" i="10"/>
  <c r="H2574" i="10"/>
  <c r="G2574" i="10"/>
  <c r="H2573" i="10"/>
  <c r="G2573" i="10"/>
  <c r="H2572" i="10"/>
  <c r="G2572" i="10"/>
  <c r="H2571" i="10"/>
  <c r="G2571" i="10"/>
  <c r="H2570" i="10"/>
  <c r="G2570" i="10"/>
  <c r="H2569" i="10"/>
  <c r="G2569" i="10"/>
  <c r="H2568" i="10"/>
  <c r="G2568" i="10"/>
  <c r="H2567" i="10"/>
  <c r="G2567" i="10"/>
  <c r="H2566" i="10"/>
  <c r="G2566" i="10"/>
  <c r="H2565" i="10"/>
  <c r="G2565" i="10"/>
  <c r="H2564" i="10"/>
  <c r="G2564" i="10"/>
  <c r="H2563" i="10"/>
  <c r="G2563" i="10"/>
  <c r="H2562" i="10"/>
  <c r="G2562" i="10"/>
  <c r="H2561" i="10"/>
  <c r="G2561" i="10"/>
  <c r="H2560" i="10"/>
  <c r="G2560" i="10"/>
  <c r="H2559" i="10"/>
  <c r="G2559" i="10"/>
  <c r="H2558" i="10"/>
  <c r="G2558" i="10"/>
  <c r="H2557" i="10"/>
  <c r="G2557" i="10"/>
  <c r="H2556" i="10"/>
  <c r="G2556" i="10"/>
  <c r="H2555" i="10"/>
  <c r="G2555" i="10"/>
  <c r="H2554" i="10"/>
  <c r="G2554" i="10"/>
  <c r="H2553" i="10"/>
  <c r="G2553" i="10"/>
  <c r="H2552" i="10"/>
  <c r="G2552" i="10"/>
  <c r="H2551" i="10"/>
  <c r="G2551" i="10"/>
  <c r="H2550" i="10"/>
  <c r="G2550" i="10"/>
  <c r="H2549" i="10"/>
  <c r="G2549" i="10"/>
  <c r="H2548" i="10"/>
  <c r="G2548" i="10"/>
  <c r="H2547" i="10"/>
  <c r="G2547" i="10"/>
  <c r="H2546" i="10"/>
  <c r="G2546" i="10"/>
  <c r="H2545" i="10"/>
  <c r="G2545" i="10"/>
  <c r="H2544" i="10"/>
  <c r="G2544" i="10"/>
  <c r="H2543" i="10"/>
  <c r="G2543" i="10"/>
  <c r="H2542" i="10"/>
  <c r="G2542" i="10"/>
  <c r="H2541" i="10"/>
  <c r="G2541" i="10"/>
  <c r="H2540" i="10"/>
  <c r="G2540" i="10"/>
  <c r="H2539" i="10"/>
  <c r="G2539" i="10"/>
  <c r="H2538" i="10"/>
  <c r="G2538" i="10"/>
  <c r="H2537" i="10"/>
  <c r="G2537" i="10"/>
  <c r="H2536" i="10"/>
  <c r="G2536" i="10"/>
  <c r="H2535" i="10"/>
  <c r="G2535" i="10"/>
  <c r="H2534" i="10"/>
  <c r="G2534" i="10"/>
  <c r="H2533" i="10"/>
  <c r="G2533" i="10"/>
  <c r="H2532" i="10"/>
  <c r="G2532" i="10"/>
  <c r="H2531" i="10"/>
  <c r="G2531" i="10"/>
  <c r="H2530" i="10"/>
  <c r="G2530" i="10"/>
  <c r="H2529" i="10"/>
  <c r="G2529" i="10"/>
  <c r="H2528" i="10"/>
  <c r="G2528" i="10"/>
  <c r="H2527" i="10"/>
  <c r="G2527" i="10"/>
  <c r="H2526" i="10"/>
  <c r="G2526" i="10"/>
  <c r="H2525" i="10"/>
  <c r="G2525" i="10"/>
  <c r="H2524" i="10"/>
  <c r="G2524" i="10"/>
  <c r="H2523" i="10"/>
  <c r="G2523" i="10"/>
  <c r="H2522" i="10"/>
  <c r="G2522" i="10"/>
  <c r="H2521" i="10"/>
  <c r="G2521" i="10"/>
  <c r="H2520" i="10"/>
  <c r="G2520" i="10"/>
  <c r="H2519" i="10"/>
  <c r="G2519" i="10"/>
  <c r="H2518" i="10"/>
  <c r="G2518" i="10"/>
  <c r="H2517" i="10"/>
  <c r="G2517" i="10"/>
  <c r="H2516" i="10"/>
  <c r="G2516" i="10"/>
  <c r="H2515" i="10"/>
  <c r="G2515" i="10"/>
  <c r="H2514" i="10"/>
  <c r="G2514" i="10"/>
  <c r="H2513" i="10"/>
  <c r="G2513" i="10"/>
  <c r="H2512" i="10"/>
  <c r="G2512" i="10"/>
  <c r="H2511" i="10"/>
  <c r="G2511" i="10"/>
  <c r="H2510" i="10"/>
  <c r="G2510" i="10"/>
  <c r="H2509" i="10"/>
  <c r="G2509" i="10"/>
  <c r="H2508" i="10"/>
  <c r="G2508" i="10"/>
  <c r="H2507" i="10"/>
  <c r="G2507" i="10"/>
  <c r="H2506" i="10"/>
  <c r="G2506" i="10"/>
  <c r="H2505" i="10"/>
  <c r="G2505" i="10"/>
  <c r="H2504" i="10"/>
  <c r="G2504" i="10"/>
  <c r="H2503" i="10"/>
  <c r="G2503" i="10"/>
  <c r="H2502" i="10"/>
  <c r="G2502" i="10"/>
  <c r="H2501" i="10"/>
  <c r="G2501" i="10"/>
  <c r="H2500" i="10"/>
  <c r="G2500" i="10"/>
  <c r="H2499" i="10"/>
  <c r="G2499" i="10"/>
  <c r="H2498" i="10"/>
  <c r="G2498" i="10"/>
  <c r="H2497" i="10"/>
  <c r="G2497" i="10"/>
  <c r="H2496" i="10"/>
  <c r="G2496" i="10"/>
  <c r="H2495" i="10"/>
  <c r="G2495" i="10"/>
  <c r="H2494" i="10"/>
  <c r="G2494" i="10"/>
  <c r="H2493" i="10"/>
  <c r="G2493" i="10"/>
  <c r="H2492" i="10"/>
  <c r="G2492" i="10"/>
  <c r="H2491" i="10"/>
  <c r="G2491" i="10"/>
  <c r="H2490" i="10"/>
  <c r="G2490" i="10"/>
  <c r="H2489" i="10"/>
  <c r="G2489" i="10"/>
  <c r="H2488" i="10"/>
  <c r="G2488" i="10"/>
  <c r="H2487" i="10"/>
  <c r="G2487" i="10"/>
  <c r="H2486" i="10"/>
  <c r="G2486" i="10"/>
  <c r="H2485" i="10"/>
  <c r="G2485" i="10"/>
  <c r="H2484" i="10"/>
  <c r="G2484" i="10"/>
  <c r="H2483" i="10"/>
  <c r="G2483" i="10"/>
  <c r="H2482" i="10"/>
  <c r="G2482" i="10"/>
  <c r="H2481" i="10"/>
  <c r="G2481" i="10"/>
  <c r="H2480" i="10"/>
  <c r="G2480" i="10"/>
  <c r="H2479" i="10"/>
  <c r="G2479" i="10"/>
  <c r="H2478" i="10"/>
  <c r="G2478" i="10"/>
  <c r="H2477" i="10"/>
  <c r="G2477" i="10"/>
  <c r="H2476" i="10"/>
  <c r="G2476" i="10"/>
  <c r="H2475" i="10"/>
  <c r="G2475" i="10"/>
  <c r="H2474" i="10"/>
  <c r="G2474" i="10"/>
  <c r="H2473" i="10"/>
  <c r="G2473" i="10"/>
  <c r="H2472" i="10"/>
  <c r="G2472" i="10"/>
  <c r="H2471" i="10"/>
  <c r="G2471" i="10"/>
  <c r="H2470" i="10"/>
  <c r="G2470" i="10"/>
  <c r="H2469" i="10"/>
  <c r="G2469" i="10"/>
  <c r="H2468" i="10"/>
  <c r="G2468" i="10"/>
  <c r="H2467" i="10"/>
  <c r="G2467" i="10"/>
  <c r="H2466" i="10"/>
  <c r="G2466" i="10"/>
  <c r="H2465" i="10"/>
  <c r="G2465" i="10"/>
  <c r="H2464" i="10"/>
  <c r="G2464" i="10"/>
  <c r="H2463" i="10"/>
  <c r="G2463" i="10"/>
  <c r="H2462" i="10"/>
  <c r="G2462" i="10"/>
  <c r="H2461" i="10"/>
  <c r="G2461" i="10"/>
  <c r="H2460" i="10"/>
  <c r="G2460" i="10"/>
  <c r="H2459" i="10"/>
  <c r="G2459" i="10"/>
  <c r="H2458" i="10"/>
  <c r="G2458" i="10"/>
  <c r="H2457" i="10"/>
  <c r="G2457" i="10"/>
  <c r="H2456" i="10"/>
  <c r="G2456" i="10"/>
  <c r="H2455" i="10"/>
  <c r="G2455" i="10"/>
  <c r="H2454" i="10"/>
  <c r="G2454" i="10"/>
  <c r="H2453" i="10"/>
  <c r="G2453" i="10"/>
  <c r="H2452" i="10"/>
  <c r="G2452" i="10"/>
  <c r="H2451" i="10"/>
  <c r="G2451" i="10"/>
  <c r="H2450" i="10"/>
  <c r="G2450" i="10"/>
  <c r="H2449" i="10"/>
  <c r="G2449" i="10"/>
  <c r="H2448" i="10"/>
  <c r="G2448" i="10"/>
  <c r="H2447" i="10"/>
  <c r="G2447" i="10"/>
  <c r="H2446" i="10"/>
  <c r="G2446" i="10"/>
  <c r="H2445" i="10"/>
  <c r="G2445" i="10"/>
  <c r="H2444" i="10"/>
  <c r="G2444" i="10"/>
  <c r="H2443" i="10"/>
  <c r="G2443" i="10"/>
  <c r="H2442" i="10"/>
  <c r="G2442" i="10"/>
  <c r="H2441" i="10"/>
  <c r="G2441" i="10"/>
  <c r="H2440" i="10"/>
  <c r="G2440" i="10"/>
  <c r="H2439" i="10"/>
  <c r="G2439" i="10"/>
  <c r="H2438" i="10"/>
  <c r="G2438" i="10"/>
  <c r="H2437" i="10"/>
  <c r="G2437" i="10"/>
  <c r="H2436" i="10"/>
  <c r="G2436" i="10"/>
  <c r="H2435" i="10"/>
  <c r="G2435" i="10"/>
  <c r="H2434" i="10"/>
  <c r="G2434" i="10"/>
  <c r="H2433" i="10"/>
  <c r="G2433" i="10"/>
  <c r="H2432" i="10"/>
  <c r="G2432" i="10"/>
  <c r="H2431" i="10"/>
  <c r="G2431" i="10"/>
  <c r="H2430" i="10"/>
  <c r="G2430" i="10"/>
  <c r="H2429" i="10"/>
  <c r="G2429" i="10"/>
  <c r="H2428" i="10"/>
  <c r="G2428" i="10"/>
  <c r="H2427" i="10"/>
  <c r="G2427" i="10"/>
  <c r="H2426" i="10"/>
  <c r="G2426" i="10"/>
  <c r="H2425" i="10"/>
  <c r="G2425" i="10"/>
  <c r="H2424" i="10"/>
  <c r="G2424" i="10"/>
  <c r="H2423" i="10"/>
  <c r="G2423" i="10"/>
  <c r="H2422" i="10"/>
  <c r="G2422" i="10"/>
  <c r="H2421" i="10"/>
  <c r="G2421" i="10"/>
  <c r="H2420" i="10"/>
  <c r="G2420" i="10"/>
  <c r="H2419" i="10"/>
  <c r="G2419" i="10"/>
  <c r="H2418" i="10"/>
  <c r="G2418" i="10"/>
  <c r="H2417" i="10"/>
  <c r="G2417" i="10"/>
  <c r="H2416" i="10"/>
  <c r="G2416" i="10"/>
  <c r="H2415" i="10"/>
  <c r="G2415" i="10"/>
  <c r="H2414" i="10"/>
  <c r="G2414" i="10"/>
  <c r="H2413" i="10"/>
  <c r="G2413" i="10"/>
  <c r="H2412" i="10"/>
  <c r="G2412" i="10"/>
  <c r="H2411" i="10"/>
  <c r="G2411" i="10"/>
  <c r="H2410" i="10"/>
  <c r="G2410" i="10"/>
  <c r="H2409" i="10"/>
  <c r="G2409" i="10"/>
  <c r="H2408" i="10"/>
  <c r="G2408" i="10"/>
  <c r="H2407" i="10"/>
  <c r="G2407" i="10"/>
  <c r="H2406" i="10"/>
  <c r="G2406" i="10"/>
  <c r="H2405" i="10"/>
  <c r="G2405" i="10"/>
  <c r="H2404" i="10"/>
  <c r="G2404" i="10"/>
  <c r="H2403" i="10"/>
  <c r="G2403" i="10"/>
  <c r="H2402" i="10"/>
  <c r="G2402" i="10"/>
  <c r="H2401" i="10"/>
  <c r="G2401" i="10"/>
  <c r="H2400" i="10"/>
  <c r="G2400" i="10"/>
  <c r="H2399" i="10"/>
  <c r="G2399" i="10"/>
  <c r="H2398" i="10"/>
  <c r="G2398" i="10"/>
  <c r="H2397" i="10"/>
  <c r="G2397" i="10"/>
  <c r="H2396" i="10"/>
  <c r="G2396" i="10"/>
  <c r="H2395" i="10"/>
  <c r="G2395" i="10"/>
  <c r="H2394" i="10"/>
  <c r="G2394" i="10"/>
  <c r="H2393" i="10"/>
  <c r="G2393" i="10"/>
  <c r="H2392" i="10"/>
  <c r="G2392" i="10"/>
  <c r="H2391" i="10"/>
  <c r="G2391" i="10"/>
  <c r="H2390" i="10"/>
  <c r="G2390" i="10"/>
  <c r="H2389" i="10"/>
  <c r="G2389" i="10"/>
  <c r="H2388" i="10"/>
  <c r="G2388" i="10"/>
  <c r="H2387" i="10"/>
  <c r="G2387" i="10"/>
  <c r="H2386" i="10"/>
  <c r="G2386" i="10"/>
  <c r="H2385" i="10"/>
  <c r="G2385" i="10"/>
  <c r="H2384" i="10"/>
  <c r="G2384" i="10"/>
  <c r="H2383" i="10"/>
  <c r="G2383" i="10"/>
  <c r="H2382" i="10"/>
  <c r="G2382" i="10"/>
  <c r="H2381" i="10"/>
  <c r="G2381" i="10"/>
  <c r="H2380" i="10"/>
  <c r="G2380" i="10"/>
  <c r="H2379" i="10"/>
  <c r="G2379" i="10"/>
  <c r="H2378" i="10"/>
  <c r="G2378" i="10"/>
  <c r="H2377" i="10"/>
  <c r="G2377" i="10"/>
  <c r="H2376" i="10"/>
  <c r="G2376" i="10"/>
  <c r="H2375" i="10"/>
  <c r="G2375" i="10"/>
  <c r="H2374" i="10"/>
  <c r="G2374" i="10"/>
  <c r="H2373" i="10"/>
  <c r="G2373" i="10"/>
  <c r="H2372" i="10"/>
  <c r="G2372" i="10"/>
  <c r="H2371" i="10"/>
  <c r="G2371" i="10"/>
  <c r="H2370" i="10"/>
  <c r="G2370" i="10"/>
  <c r="H2369" i="10"/>
  <c r="G2369" i="10"/>
  <c r="H2368" i="10"/>
  <c r="G2368" i="10"/>
  <c r="H2367" i="10"/>
  <c r="G2367" i="10"/>
  <c r="H2366" i="10"/>
  <c r="G2366" i="10"/>
  <c r="H2365" i="10"/>
  <c r="G2365" i="10"/>
  <c r="H2364" i="10"/>
  <c r="G2364" i="10"/>
  <c r="H2363" i="10"/>
  <c r="G2363" i="10"/>
  <c r="H2362" i="10"/>
  <c r="G2362" i="10"/>
  <c r="H2361" i="10"/>
  <c r="G2361" i="10"/>
  <c r="H2360" i="10"/>
  <c r="G2360" i="10"/>
  <c r="H2359" i="10"/>
  <c r="G2359" i="10"/>
  <c r="H2358" i="10"/>
  <c r="G2358" i="10"/>
  <c r="H2357" i="10"/>
  <c r="G2357" i="10"/>
  <c r="H2356" i="10"/>
  <c r="G2356" i="10"/>
  <c r="H2355" i="10"/>
  <c r="G2355" i="10"/>
  <c r="H2354" i="10"/>
  <c r="G2354" i="10"/>
  <c r="H2353" i="10"/>
  <c r="G2353" i="10"/>
  <c r="H2352" i="10"/>
  <c r="G2352" i="10"/>
  <c r="H2351" i="10"/>
  <c r="G2351" i="10"/>
  <c r="H2350" i="10"/>
  <c r="G2350" i="10"/>
  <c r="H2349" i="10"/>
  <c r="G2349" i="10"/>
  <c r="H2348" i="10"/>
  <c r="G2348" i="10"/>
  <c r="H2347" i="10"/>
  <c r="G2347" i="10"/>
  <c r="H2346" i="10"/>
  <c r="G2346" i="10"/>
  <c r="H2345" i="10"/>
  <c r="G2345" i="10"/>
  <c r="H2344" i="10"/>
  <c r="G2344" i="10"/>
  <c r="H2343" i="10"/>
  <c r="G2343" i="10"/>
  <c r="H2342" i="10"/>
  <c r="G2342" i="10"/>
  <c r="H2341" i="10"/>
  <c r="G2341" i="10"/>
  <c r="H2340" i="10"/>
  <c r="G2340" i="10"/>
  <c r="H2339" i="10"/>
  <c r="G2339" i="10"/>
  <c r="H2338" i="10"/>
  <c r="G2338" i="10"/>
  <c r="H2337" i="10"/>
  <c r="G2337" i="10"/>
  <c r="H2336" i="10"/>
  <c r="G2336" i="10"/>
  <c r="H2335" i="10"/>
  <c r="G2335" i="10"/>
  <c r="H2334" i="10"/>
  <c r="G2334" i="10"/>
  <c r="H2333" i="10"/>
  <c r="G2333" i="10"/>
  <c r="H2332" i="10"/>
  <c r="G2332" i="10"/>
  <c r="H2331" i="10"/>
  <c r="G2331" i="10"/>
  <c r="H2330" i="10"/>
  <c r="G2330" i="10"/>
  <c r="H2329" i="10"/>
  <c r="G2329" i="10"/>
  <c r="H2328" i="10"/>
  <c r="G2328" i="10"/>
  <c r="H2327" i="10"/>
  <c r="G2327" i="10"/>
  <c r="H2326" i="10"/>
  <c r="G2326" i="10"/>
  <c r="H2325" i="10"/>
  <c r="G2325" i="10"/>
  <c r="H2324" i="10"/>
  <c r="G2324" i="10"/>
  <c r="H2323" i="10"/>
  <c r="G2323" i="10"/>
  <c r="H2322" i="10"/>
  <c r="G2322" i="10"/>
  <c r="H2321" i="10"/>
  <c r="G2321" i="10"/>
  <c r="H2320" i="10"/>
  <c r="G2320" i="10"/>
  <c r="H2319" i="10"/>
  <c r="G2319" i="10"/>
  <c r="H2318" i="10"/>
  <c r="G2318" i="10"/>
  <c r="H2317" i="10"/>
  <c r="G2317" i="10"/>
  <c r="H2316" i="10"/>
  <c r="G2316" i="10"/>
  <c r="H2315" i="10"/>
  <c r="G2315" i="10"/>
  <c r="H2314" i="10"/>
  <c r="G2314" i="10"/>
  <c r="H2313" i="10"/>
  <c r="G2313" i="10"/>
  <c r="H2312" i="10"/>
  <c r="G2312" i="10"/>
  <c r="H2311" i="10"/>
  <c r="G2311" i="10"/>
  <c r="H2310" i="10"/>
  <c r="G2310" i="10"/>
  <c r="H2309" i="10"/>
  <c r="G2309" i="10"/>
  <c r="H2308" i="10"/>
  <c r="G2308" i="10"/>
  <c r="H2307" i="10"/>
  <c r="G2307" i="10"/>
  <c r="H2306" i="10"/>
  <c r="G2306" i="10"/>
  <c r="H2305" i="10"/>
  <c r="G2305" i="10"/>
  <c r="H2304" i="10"/>
  <c r="G2304" i="10"/>
  <c r="H2303" i="10"/>
  <c r="G2303" i="10"/>
  <c r="H2302" i="10"/>
  <c r="G2302" i="10"/>
  <c r="H2301" i="10"/>
  <c r="G2301" i="10"/>
  <c r="H2300" i="10"/>
  <c r="G2300" i="10"/>
  <c r="H2299" i="10"/>
  <c r="G2299" i="10"/>
  <c r="H2298" i="10"/>
  <c r="G2298" i="10"/>
  <c r="H2297" i="10"/>
  <c r="G2297" i="10"/>
  <c r="H2296" i="10"/>
  <c r="G2296" i="10"/>
  <c r="H2295" i="10"/>
  <c r="G2295" i="10"/>
  <c r="H2294" i="10"/>
  <c r="G2294" i="10"/>
  <c r="H2293" i="10"/>
  <c r="G2293" i="10"/>
  <c r="H2292" i="10"/>
  <c r="G2292" i="10"/>
  <c r="H2291" i="10"/>
  <c r="G2291" i="10"/>
  <c r="H2290" i="10"/>
  <c r="G2290" i="10"/>
  <c r="H2289" i="10"/>
  <c r="G2289" i="10"/>
  <c r="H2288" i="10"/>
  <c r="G2288" i="10"/>
  <c r="H2287" i="10"/>
  <c r="G2287" i="10"/>
  <c r="H2286" i="10"/>
  <c r="G2286" i="10"/>
  <c r="H2285" i="10"/>
  <c r="G2285" i="10"/>
  <c r="H2284" i="10"/>
  <c r="G2284" i="10"/>
  <c r="H2283" i="10"/>
  <c r="G2283" i="10"/>
  <c r="H2282" i="10"/>
  <c r="G2282" i="10"/>
  <c r="H2281" i="10"/>
  <c r="G2281" i="10"/>
  <c r="H2280" i="10"/>
  <c r="G2280" i="10"/>
  <c r="H2279" i="10"/>
  <c r="G2279" i="10"/>
  <c r="H2278" i="10"/>
  <c r="G2278" i="10"/>
  <c r="H2277" i="10"/>
  <c r="G2277" i="10"/>
  <c r="H2276" i="10"/>
  <c r="G2276" i="10"/>
  <c r="H2275" i="10"/>
  <c r="G2275" i="10"/>
  <c r="H2274" i="10"/>
  <c r="G2274" i="10"/>
  <c r="H2273" i="10"/>
  <c r="G2273" i="10"/>
  <c r="H2272" i="10"/>
  <c r="G2272" i="10"/>
  <c r="H2271" i="10"/>
  <c r="G2271" i="10"/>
  <c r="H2270" i="10"/>
  <c r="G2270" i="10"/>
  <c r="H2269" i="10"/>
  <c r="G2269" i="10"/>
  <c r="H2268" i="10"/>
  <c r="G2268" i="10"/>
  <c r="H2267" i="10"/>
  <c r="G2267" i="10"/>
  <c r="H2266" i="10"/>
  <c r="G2266" i="10"/>
  <c r="H2265" i="10"/>
  <c r="G2265" i="10"/>
  <c r="H2264" i="10"/>
  <c r="G2264" i="10"/>
  <c r="H2263" i="10"/>
  <c r="G2263" i="10"/>
  <c r="H2262" i="10"/>
  <c r="G2262" i="10"/>
  <c r="H2261" i="10"/>
  <c r="G2261" i="10"/>
  <c r="H2260" i="10"/>
  <c r="G2260" i="10"/>
  <c r="H2259" i="10"/>
  <c r="G2259" i="10"/>
  <c r="H2258" i="10"/>
  <c r="G2258" i="10"/>
  <c r="H2257" i="10"/>
  <c r="G2257" i="10"/>
  <c r="H2256" i="10"/>
  <c r="G2256" i="10"/>
  <c r="H2255" i="10"/>
  <c r="G2255" i="10"/>
  <c r="H2254" i="10"/>
  <c r="G2254" i="10"/>
  <c r="H2253" i="10"/>
  <c r="G2253" i="10"/>
  <c r="H2252" i="10"/>
  <c r="G2252" i="10"/>
  <c r="H2251" i="10"/>
  <c r="G2251" i="10"/>
  <c r="H2250" i="10"/>
  <c r="G2250" i="10"/>
  <c r="H2249" i="10"/>
  <c r="G2249" i="10"/>
  <c r="H2248" i="10"/>
  <c r="G2248" i="10"/>
  <c r="H2247" i="10"/>
  <c r="G2247" i="10"/>
  <c r="H2246" i="10"/>
  <c r="G2246" i="10"/>
  <c r="H2245" i="10"/>
  <c r="G2245" i="10"/>
  <c r="H2244" i="10"/>
  <c r="G2244" i="10"/>
  <c r="H2243" i="10"/>
  <c r="G2243" i="10"/>
  <c r="H2242" i="10"/>
  <c r="G2242" i="10"/>
  <c r="H2241" i="10"/>
  <c r="G2241" i="10"/>
  <c r="H2240" i="10"/>
  <c r="G2240" i="10"/>
  <c r="H2239" i="10"/>
  <c r="G2239" i="10"/>
  <c r="H2238" i="10"/>
  <c r="G2238" i="10"/>
  <c r="H2237" i="10"/>
  <c r="G2237" i="10"/>
  <c r="H2236" i="10"/>
  <c r="G2236" i="10"/>
  <c r="H2235" i="10"/>
  <c r="G2235" i="10"/>
  <c r="H2234" i="10"/>
  <c r="G2234" i="10"/>
  <c r="H2233" i="10"/>
  <c r="G2233" i="10"/>
  <c r="H2232" i="10"/>
  <c r="G2232" i="10"/>
  <c r="H2231" i="10"/>
  <c r="G2231" i="10"/>
  <c r="H2230" i="10"/>
  <c r="G2230" i="10"/>
  <c r="H2229" i="10"/>
  <c r="G2229" i="10"/>
  <c r="H2228" i="10"/>
  <c r="G2228" i="10"/>
  <c r="H2227" i="10"/>
  <c r="G2227" i="10"/>
  <c r="H2226" i="10"/>
  <c r="G2226" i="10"/>
  <c r="H2225" i="10"/>
  <c r="G2225" i="10"/>
  <c r="H2224" i="10"/>
  <c r="G2224" i="10"/>
  <c r="H2223" i="10"/>
  <c r="G2223" i="10"/>
  <c r="H2222" i="10"/>
  <c r="G2222" i="10"/>
  <c r="H2221" i="10"/>
  <c r="G2221" i="10"/>
  <c r="H2220" i="10"/>
  <c r="G2220" i="10"/>
  <c r="H2219" i="10"/>
  <c r="G2219" i="10"/>
  <c r="H2218" i="10"/>
  <c r="G2218" i="10"/>
  <c r="H2217" i="10"/>
  <c r="G2217" i="10"/>
  <c r="H2216" i="10"/>
  <c r="G2216" i="10"/>
  <c r="H2215" i="10"/>
  <c r="G2215" i="10"/>
  <c r="H2214" i="10"/>
  <c r="G2214" i="10"/>
  <c r="H2213" i="10"/>
  <c r="G2213" i="10"/>
  <c r="H2212" i="10"/>
  <c r="G2212" i="10"/>
  <c r="H2211" i="10"/>
  <c r="G2211" i="10"/>
  <c r="H2210" i="10"/>
  <c r="G2210" i="10"/>
  <c r="H2209" i="10"/>
  <c r="G2209" i="10"/>
  <c r="H2208" i="10"/>
  <c r="G2208" i="10"/>
  <c r="H2207" i="10"/>
  <c r="G2207" i="10"/>
  <c r="H2206" i="10"/>
  <c r="G2206" i="10"/>
  <c r="H2205" i="10"/>
  <c r="G2205" i="10"/>
  <c r="H2204" i="10"/>
  <c r="G2204" i="10"/>
  <c r="H2203" i="10"/>
  <c r="G2203" i="10"/>
  <c r="H2202" i="10"/>
  <c r="G2202" i="10"/>
  <c r="H2201" i="10"/>
  <c r="G2201" i="10"/>
  <c r="H2200" i="10"/>
  <c r="G2200" i="10"/>
  <c r="H2199" i="10"/>
  <c r="G2199" i="10"/>
  <c r="H2198" i="10"/>
  <c r="G2198" i="10"/>
  <c r="H2197" i="10"/>
  <c r="G2197" i="10"/>
  <c r="H2196" i="10"/>
  <c r="G2196" i="10"/>
  <c r="H2195" i="10"/>
  <c r="G2195" i="10"/>
  <c r="H2194" i="10"/>
  <c r="G2194" i="10"/>
  <c r="H2193" i="10"/>
  <c r="G2193" i="10"/>
  <c r="H2192" i="10"/>
  <c r="G2192" i="10"/>
  <c r="H2191" i="10"/>
  <c r="G2191" i="10"/>
  <c r="H2190" i="10"/>
  <c r="G2190" i="10"/>
  <c r="H2189" i="10"/>
  <c r="G2189" i="10"/>
  <c r="H2188" i="10"/>
  <c r="G2188" i="10"/>
  <c r="H2187" i="10"/>
  <c r="G2187" i="10"/>
  <c r="H2186" i="10"/>
  <c r="G2186" i="10"/>
  <c r="H2185" i="10"/>
  <c r="G2185" i="10"/>
  <c r="H2184" i="10"/>
  <c r="G2184" i="10"/>
  <c r="H2183" i="10"/>
  <c r="G2183" i="10"/>
  <c r="H2182" i="10"/>
  <c r="G2182" i="10"/>
  <c r="H2181" i="10"/>
  <c r="G2181" i="10"/>
  <c r="H2180" i="10"/>
  <c r="G2180" i="10"/>
  <c r="H2179" i="10"/>
  <c r="G2179" i="10"/>
  <c r="H2178" i="10"/>
  <c r="G2178" i="10"/>
  <c r="H2177" i="10"/>
  <c r="G2177" i="10"/>
  <c r="H2176" i="10"/>
  <c r="G2176" i="10"/>
  <c r="H2175" i="10"/>
  <c r="G2175" i="10"/>
  <c r="H2174" i="10"/>
  <c r="G2174" i="10"/>
  <c r="H2173" i="10"/>
  <c r="G2173" i="10"/>
  <c r="H2172" i="10"/>
  <c r="G2172" i="10"/>
  <c r="H2171" i="10"/>
  <c r="G2171" i="10"/>
  <c r="H2170" i="10"/>
  <c r="G2170" i="10"/>
  <c r="H2169" i="10"/>
  <c r="G2169" i="10"/>
  <c r="H2168" i="10"/>
  <c r="G2168" i="10"/>
  <c r="H2167" i="10"/>
  <c r="G2167" i="10"/>
  <c r="H2166" i="10"/>
  <c r="G2166" i="10"/>
  <c r="H2165" i="10"/>
  <c r="G2165" i="10"/>
  <c r="H2164" i="10"/>
  <c r="G2164" i="10"/>
  <c r="H2163" i="10"/>
  <c r="G2163" i="10"/>
  <c r="H2162" i="10"/>
  <c r="G2162" i="10"/>
  <c r="H2161" i="10"/>
  <c r="G2161" i="10"/>
  <c r="H2160" i="10"/>
  <c r="G2160" i="10"/>
  <c r="H2159" i="10"/>
  <c r="G2159" i="10"/>
  <c r="H2158" i="10"/>
  <c r="G2158" i="10"/>
  <c r="H2157" i="10"/>
  <c r="G2157" i="10"/>
  <c r="H2156" i="10"/>
  <c r="G2156" i="10"/>
  <c r="H2155" i="10"/>
  <c r="G2155" i="10"/>
  <c r="H2154" i="10"/>
  <c r="G2154" i="10"/>
  <c r="H2153" i="10"/>
  <c r="G2153" i="10"/>
  <c r="H2152" i="10"/>
  <c r="G2152" i="10"/>
  <c r="H2151" i="10"/>
  <c r="G2151" i="10"/>
  <c r="H2150" i="10"/>
  <c r="G2150" i="10"/>
  <c r="H2149" i="10"/>
  <c r="G2149" i="10"/>
  <c r="H2148" i="10"/>
  <c r="G2148" i="10"/>
  <c r="H2147" i="10"/>
  <c r="G2147" i="10"/>
  <c r="H2146" i="10"/>
  <c r="G2146" i="10"/>
  <c r="H2145" i="10"/>
  <c r="G2145" i="10"/>
  <c r="H2144" i="10"/>
  <c r="G2144" i="10"/>
  <c r="H2143" i="10"/>
  <c r="G2143" i="10"/>
  <c r="H2142" i="10"/>
  <c r="G2142" i="10"/>
  <c r="H2141" i="10"/>
  <c r="G2141" i="10"/>
  <c r="H2140" i="10"/>
  <c r="G2140" i="10"/>
  <c r="H2139" i="10"/>
  <c r="G2139" i="10"/>
  <c r="H2138" i="10"/>
  <c r="G2138" i="10"/>
  <c r="H2137" i="10"/>
  <c r="G2137" i="10"/>
  <c r="H2136" i="10"/>
  <c r="G2136" i="10"/>
  <c r="H2135" i="10"/>
  <c r="G2135" i="10"/>
  <c r="H2134" i="10"/>
  <c r="G2134" i="10"/>
  <c r="H2133" i="10"/>
  <c r="G2133" i="10"/>
  <c r="H2132" i="10"/>
  <c r="G2132" i="10"/>
  <c r="H2131" i="10"/>
  <c r="G2131" i="10"/>
  <c r="H2130" i="10"/>
  <c r="G2130" i="10"/>
  <c r="H2129" i="10"/>
  <c r="G2129" i="10"/>
  <c r="H2128" i="10"/>
  <c r="G2128" i="10"/>
  <c r="H2127" i="10"/>
  <c r="G2127" i="10"/>
  <c r="H2126" i="10"/>
  <c r="G2126" i="10"/>
  <c r="H2125" i="10"/>
  <c r="G2125" i="10"/>
  <c r="H2124" i="10"/>
  <c r="G2124" i="10"/>
  <c r="H2123" i="10"/>
  <c r="G2123" i="10"/>
  <c r="H2122" i="10"/>
  <c r="G2122" i="10"/>
  <c r="H2121" i="10"/>
  <c r="G2121" i="10"/>
  <c r="H2120" i="10"/>
  <c r="G2120" i="10"/>
  <c r="H2119" i="10"/>
  <c r="G2119" i="10"/>
  <c r="H2118" i="10"/>
  <c r="G2118" i="10"/>
  <c r="H2117" i="10"/>
  <c r="G2117" i="10"/>
  <c r="H2116" i="10"/>
  <c r="G2116" i="10"/>
  <c r="H2115" i="10"/>
  <c r="G2115" i="10"/>
  <c r="H2114" i="10"/>
  <c r="G2114" i="10"/>
  <c r="H2113" i="10"/>
  <c r="G2113" i="10"/>
  <c r="H2112" i="10"/>
  <c r="G2112" i="10"/>
  <c r="H2111" i="10"/>
  <c r="G2111" i="10"/>
  <c r="H2110" i="10"/>
  <c r="G2110" i="10"/>
  <c r="H2109" i="10"/>
  <c r="G2109" i="10"/>
  <c r="H2108" i="10"/>
  <c r="G2108" i="10"/>
  <c r="H2107" i="10"/>
  <c r="G2107" i="10"/>
  <c r="H2106" i="10"/>
  <c r="G2106" i="10"/>
  <c r="H2105" i="10"/>
  <c r="G2105" i="10"/>
  <c r="H2104" i="10"/>
  <c r="G2104" i="10"/>
  <c r="H2103" i="10"/>
  <c r="G2103" i="10"/>
  <c r="H2102" i="10"/>
  <c r="G2102" i="10"/>
  <c r="H2101" i="10"/>
  <c r="G2101" i="10"/>
  <c r="H2100" i="10"/>
  <c r="G2100" i="10"/>
  <c r="H2099" i="10"/>
  <c r="G2099" i="10"/>
  <c r="H2098" i="10"/>
  <c r="G2098" i="10"/>
  <c r="H2097" i="10"/>
  <c r="G2097" i="10"/>
  <c r="H2096" i="10"/>
  <c r="G2096" i="10"/>
  <c r="H2095" i="10"/>
  <c r="G2095" i="10"/>
  <c r="H2094" i="10"/>
  <c r="G2094" i="10"/>
  <c r="H2093" i="10"/>
  <c r="G2093" i="10"/>
  <c r="H2092" i="10"/>
  <c r="G2092" i="10"/>
  <c r="H2091" i="10"/>
  <c r="G2091" i="10"/>
  <c r="H2090" i="10"/>
  <c r="G2090" i="10"/>
  <c r="H2089" i="10"/>
  <c r="G2089" i="10"/>
  <c r="H2088" i="10"/>
  <c r="G2088" i="10"/>
  <c r="H2087" i="10"/>
  <c r="G2087" i="10"/>
  <c r="H2086" i="10"/>
  <c r="G2086" i="10"/>
  <c r="H2085" i="10"/>
  <c r="G2085" i="10"/>
  <c r="H2084" i="10"/>
  <c r="G2084" i="10"/>
  <c r="H2083" i="10"/>
  <c r="G2083" i="10"/>
  <c r="H2082" i="10"/>
  <c r="G2082" i="10"/>
  <c r="H2081" i="10"/>
  <c r="G2081" i="10"/>
  <c r="H2080" i="10"/>
  <c r="G2080" i="10"/>
  <c r="H2079" i="10"/>
  <c r="G2079" i="10"/>
  <c r="H2078" i="10"/>
  <c r="G2078" i="10"/>
  <c r="H2077" i="10"/>
  <c r="G2077" i="10"/>
  <c r="H2076" i="10"/>
  <c r="G2076" i="10"/>
  <c r="H2075" i="10"/>
  <c r="G2075" i="10"/>
  <c r="H2074" i="10"/>
  <c r="G2074" i="10"/>
  <c r="H2073" i="10"/>
  <c r="G2073" i="10"/>
  <c r="H2072" i="10"/>
  <c r="G2072" i="10"/>
  <c r="H2071" i="10"/>
  <c r="G2071" i="10"/>
  <c r="H2070" i="10"/>
  <c r="G2070" i="10"/>
  <c r="H2069" i="10"/>
  <c r="G2069" i="10"/>
  <c r="H2068" i="10"/>
  <c r="G2068" i="10"/>
  <c r="H2067" i="10"/>
  <c r="G2067" i="10"/>
  <c r="H2066" i="10"/>
  <c r="G2066" i="10"/>
  <c r="H2065" i="10"/>
  <c r="G2065" i="10"/>
  <c r="H2064" i="10"/>
  <c r="G2064" i="10"/>
  <c r="H2063" i="10"/>
  <c r="G2063" i="10"/>
  <c r="H2062" i="10"/>
  <c r="G2062" i="10"/>
  <c r="H2061" i="10"/>
  <c r="G2061" i="10"/>
  <c r="H2060" i="10"/>
  <c r="G2060" i="10"/>
  <c r="H2059" i="10"/>
  <c r="G2059" i="10"/>
  <c r="H2058" i="10"/>
  <c r="G2058" i="10"/>
  <c r="H2057" i="10"/>
  <c r="G2057" i="10"/>
  <c r="H2056" i="10"/>
  <c r="G2056" i="10"/>
  <c r="H2055" i="10"/>
  <c r="G2055" i="10"/>
  <c r="H2054" i="10"/>
  <c r="G2054" i="10"/>
  <c r="H2053" i="10"/>
  <c r="G2053" i="10"/>
  <c r="H2052" i="10"/>
  <c r="G2052" i="10"/>
  <c r="H2051" i="10"/>
  <c r="G2051" i="10"/>
  <c r="H2050" i="10"/>
  <c r="G2050" i="10"/>
  <c r="H2049" i="10"/>
  <c r="G2049" i="10"/>
  <c r="H2048" i="10"/>
  <c r="G2048" i="10"/>
  <c r="H2047" i="10"/>
  <c r="G2047" i="10"/>
  <c r="H2046" i="10"/>
  <c r="G2046" i="10"/>
  <c r="H2045" i="10"/>
  <c r="G2045" i="10"/>
  <c r="H2044" i="10"/>
  <c r="G2044" i="10"/>
  <c r="H2043" i="10"/>
  <c r="G2043" i="10"/>
  <c r="H2042" i="10"/>
  <c r="G2042" i="10"/>
  <c r="H2041" i="10"/>
  <c r="G2041" i="10"/>
  <c r="H2040" i="10"/>
  <c r="G2040" i="10"/>
  <c r="H2039" i="10"/>
  <c r="G2039" i="10"/>
  <c r="H2038" i="10"/>
  <c r="G2038" i="10"/>
  <c r="H2037" i="10"/>
  <c r="G2037" i="10"/>
  <c r="H2036" i="10"/>
  <c r="G2036" i="10"/>
  <c r="H2035" i="10"/>
  <c r="G2035" i="10"/>
  <c r="H2034" i="10"/>
  <c r="G2034" i="10"/>
  <c r="H2033" i="10"/>
  <c r="G2033" i="10"/>
  <c r="H2032" i="10"/>
  <c r="G2032" i="10"/>
  <c r="H2031" i="10"/>
  <c r="G2031" i="10"/>
  <c r="H2030" i="10"/>
  <c r="G2030" i="10"/>
  <c r="H2029" i="10"/>
  <c r="G2029" i="10"/>
  <c r="H2028" i="10"/>
  <c r="G2028" i="10"/>
  <c r="H2027" i="10"/>
  <c r="G2027" i="10"/>
  <c r="H2026" i="10"/>
  <c r="G2026" i="10"/>
  <c r="H2025" i="10"/>
  <c r="G2025" i="10"/>
  <c r="H2024" i="10"/>
  <c r="G2024" i="10"/>
  <c r="H2023" i="10"/>
  <c r="G2023" i="10"/>
  <c r="H2022" i="10"/>
  <c r="G2022" i="10"/>
  <c r="H2021" i="10"/>
  <c r="G2021" i="10"/>
  <c r="H2020" i="10"/>
  <c r="G2020" i="10"/>
  <c r="H2019" i="10"/>
  <c r="G2019" i="10"/>
  <c r="H2018" i="10"/>
  <c r="G2018" i="10"/>
  <c r="H2017" i="10"/>
  <c r="G2017" i="10"/>
  <c r="H2016" i="10"/>
  <c r="G2016" i="10"/>
  <c r="H2015" i="10"/>
  <c r="G2015" i="10"/>
  <c r="H2014" i="10"/>
  <c r="G2014" i="10"/>
  <c r="H2013" i="10"/>
  <c r="G2013" i="10"/>
  <c r="H2012" i="10"/>
  <c r="G2012" i="10"/>
  <c r="H2011" i="10"/>
  <c r="G2011" i="10"/>
  <c r="H2010" i="10"/>
  <c r="G2010" i="10"/>
  <c r="H2009" i="10"/>
  <c r="G2009" i="10"/>
  <c r="H2008" i="10"/>
  <c r="G2008" i="10"/>
  <c r="H2007" i="10"/>
  <c r="G2007" i="10"/>
  <c r="H2006" i="10"/>
  <c r="G2006" i="10"/>
  <c r="H2005" i="10"/>
  <c r="G2005" i="10"/>
  <c r="H2004" i="10"/>
  <c r="G2004" i="10"/>
  <c r="H2003" i="10"/>
  <c r="G2003" i="10"/>
  <c r="H2002" i="10"/>
  <c r="G2002" i="10"/>
  <c r="H2001" i="10"/>
  <c r="G2001" i="10"/>
  <c r="H2000" i="10"/>
  <c r="G2000" i="10"/>
  <c r="H1999" i="10"/>
  <c r="G1999" i="10"/>
  <c r="H1998" i="10"/>
  <c r="G1998" i="10"/>
  <c r="H1997" i="10"/>
  <c r="G1997" i="10"/>
  <c r="H1996" i="10"/>
  <c r="G1996" i="10"/>
  <c r="H1995" i="10"/>
  <c r="G1995" i="10"/>
  <c r="H1994" i="10"/>
  <c r="G1994" i="10"/>
  <c r="H1993" i="10"/>
  <c r="G1993" i="10"/>
  <c r="H1992" i="10"/>
  <c r="G1992" i="10"/>
  <c r="H1991" i="10"/>
  <c r="G1991" i="10"/>
  <c r="H1990" i="10"/>
  <c r="G1990" i="10"/>
  <c r="H1989" i="10"/>
  <c r="G1989" i="10"/>
  <c r="H1988" i="10"/>
  <c r="G1988" i="10"/>
  <c r="H1987" i="10"/>
  <c r="G1987" i="10"/>
  <c r="H1986" i="10"/>
  <c r="G1986" i="10"/>
  <c r="H1985" i="10"/>
  <c r="G1985" i="10"/>
  <c r="H1984" i="10"/>
  <c r="G1984" i="10"/>
  <c r="H1983" i="10"/>
  <c r="G1983" i="10"/>
  <c r="H1982" i="10"/>
  <c r="G1982" i="10"/>
  <c r="H1981" i="10"/>
  <c r="G1981" i="10"/>
  <c r="H1980" i="10"/>
  <c r="G1980" i="10"/>
  <c r="H1979" i="10"/>
  <c r="G1979" i="10"/>
  <c r="H1978" i="10"/>
  <c r="G1978" i="10"/>
  <c r="H1977" i="10"/>
  <c r="G1977" i="10"/>
  <c r="H1976" i="10"/>
  <c r="G1976" i="10"/>
  <c r="H1975" i="10"/>
  <c r="G1975" i="10"/>
  <c r="H1974" i="10"/>
  <c r="G1974" i="10"/>
  <c r="H1973" i="10"/>
  <c r="G1973" i="10"/>
  <c r="H1972" i="10"/>
  <c r="G1972" i="10"/>
  <c r="H1971" i="10"/>
  <c r="G1971" i="10"/>
  <c r="H1970" i="10"/>
  <c r="G1970" i="10"/>
  <c r="H1969" i="10"/>
  <c r="G1969" i="10"/>
  <c r="H1968" i="10"/>
  <c r="G1968" i="10"/>
  <c r="H1967" i="10"/>
  <c r="G1967" i="10"/>
  <c r="H1966" i="10"/>
  <c r="G1966" i="10"/>
  <c r="H1965" i="10"/>
  <c r="G1965" i="10"/>
  <c r="H1964" i="10"/>
  <c r="G1964" i="10"/>
  <c r="H1963" i="10"/>
  <c r="G1963" i="10"/>
  <c r="H1962" i="10"/>
  <c r="G1962" i="10"/>
  <c r="H1961" i="10"/>
  <c r="G1961" i="10"/>
  <c r="H1960" i="10"/>
  <c r="G1960" i="10"/>
  <c r="H1959" i="10"/>
  <c r="G1959" i="10"/>
  <c r="H1958" i="10"/>
  <c r="G1958" i="10"/>
  <c r="H1957" i="10"/>
  <c r="G1957" i="10"/>
  <c r="H1956" i="10"/>
  <c r="G1956" i="10"/>
  <c r="H1955" i="10"/>
  <c r="G1955" i="10"/>
  <c r="H1954" i="10"/>
  <c r="G1954" i="10"/>
  <c r="H1953" i="10"/>
  <c r="G1953" i="10"/>
  <c r="H1952" i="10"/>
  <c r="G1952" i="10"/>
  <c r="H1951" i="10"/>
  <c r="G1951" i="10"/>
  <c r="H1950" i="10"/>
  <c r="G1950" i="10"/>
  <c r="H1949" i="10"/>
  <c r="G1949" i="10"/>
  <c r="H1948" i="10"/>
  <c r="G1948" i="10"/>
  <c r="H1947" i="10"/>
  <c r="G1947" i="10"/>
  <c r="H1946" i="10"/>
  <c r="G1946" i="10"/>
  <c r="H1945" i="10"/>
  <c r="G1945" i="10"/>
  <c r="H1944" i="10"/>
  <c r="G1944" i="10"/>
  <c r="H1943" i="10"/>
  <c r="G1943" i="10"/>
  <c r="H1942" i="10"/>
  <c r="G1942" i="10"/>
  <c r="H1941" i="10"/>
  <c r="G1941" i="10"/>
  <c r="H1940" i="10"/>
  <c r="G1940" i="10"/>
  <c r="H1939" i="10"/>
  <c r="G1939" i="10"/>
  <c r="H1938" i="10"/>
  <c r="G1938" i="10"/>
  <c r="H1937" i="10"/>
  <c r="G1937" i="10"/>
  <c r="H1936" i="10"/>
  <c r="G1936" i="10"/>
  <c r="H1935" i="10"/>
  <c r="G1935" i="10"/>
  <c r="H1934" i="10"/>
  <c r="G1934" i="10"/>
  <c r="H1933" i="10"/>
  <c r="G1933" i="10"/>
  <c r="H1932" i="10"/>
  <c r="G1932" i="10"/>
  <c r="H1931" i="10"/>
  <c r="G1931" i="10"/>
  <c r="H1930" i="10"/>
  <c r="G1930" i="10"/>
  <c r="H1929" i="10"/>
  <c r="G1929" i="10"/>
  <c r="H1928" i="10"/>
  <c r="G1928" i="10"/>
  <c r="H1927" i="10"/>
  <c r="G1927" i="10"/>
  <c r="H1926" i="10"/>
  <c r="G1926" i="10"/>
  <c r="H1925" i="10"/>
  <c r="G1925" i="10"/>
  <c r="H1924" i="10"/>
  <c r="G1924" i="10"/>
  <c r="H1923" i="10"/>
  <c r="G1923" i="10"/>
  <c r="H1922" i="10"/>
  <c r="G192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Q5" i="10"/>
  <c r="Q4" i="10"/>
  <c r="Q3" i="10"/>
  <c r="Q2" i="10"/>
  <c r="H1" i="10"/>
  <c r="H3841" i="9"/>
  <c r="G3841" i="9"/>
  <c r="H3840" i="9"/>
  <c r="G3840" i="9"/>
  <c r="H3839" i="9"/>
  <c r="G3839" i="9"/>
  <c r="H3838" i="9"/>
  <c r="G3838" i="9"/>
  <c r="H3837" i="9"/>
  <c r="G3837" i="9"/>
  <c r="H3836" i="9"/>
  <c r="G3836" i="9"/>
  <c r="H3835" i="9"/>
  <c r="G3835" i="9"/>
  <c r="H3834" i="9"/>
  <c r="G3834" i="9"/>
  <c r="H3833" i="9"/>
  <c r="G3833" i="9"/>
  <c r="H3832" i="9"/>
  <c r="G3832" i="9"/>
  <c r="H3831" i="9"/>
  <c r="G3831" i="9"/>
  <c r="H3830" i="9"/>
  <c r="G3830" i="9"/>
  <c r="H3829" i="9"/>
  <c r="G3829" i="9"/>
  <c r="H3828" i="9"/>
  <c r="G3828" i="9"/>
  <c r="H3827" i="9"/>
  <c r="G3827" i="9"/>
  <c r="H3826" i="9"/>
  <c r="G3826" i="9"/>
  <c r="H3825" i="9"/>
  <c r="G3825" i="9"/>
  <c r="H3824" i="9"/>
  <c r="G3824" i="9"/>
  <c r="H3823" i="9"/>
  <c r="G3823" i="9"/>
  <c r="H3822" i="9"/>
  <c r="G3822" i="9"/>
  <c r="H3821" i="9"/>
  <c r="G3821" i="9"/>
  <c r="H3820" i="9"/>
  <c r="G3820" i="9"/>
  <c r="H3819" i="9"/>
  <c r="G3819" i="9"/>
  <c r="H3818" i="9"/>
  <c r="G3818" i="9"/>
  <c r="H3817" i="9"/>
  <c r="G3817" i="9"/>
  <c r="H3816" i="9"/>
  <c r="G3816" i="9"/>
  <c r="H3815" i="9"/>
  <c r="G3815" i="9"/>
  <c r="H3814" i="9"/>
  <c r="G3814" i="9"/>
  <c r="H3813" i="9"/>
  <c r="G3813" i="9"/>
  <c r="H3812" i="9"/>
  <c r="G3812" i="9"/>
  <c r="H3811" i="9"/>
  <c r="G3811" i="9"/>
  <c r="H3810" i="9"/>
  <c r="G3810" i="9"/>
  <c r="H3809" i="9"/>
  <c r="G3809" i="9"/>
  <c r="H3808" i="9"/>
  <c r="G3808" i="9"/>
  <c r="H3807" i="9"/>
  <c r="G3807" i="9"/>
  <c r="H3806" i="9"/>
  <c r="G3806" i="9"/>
  <c r="H3805" i="9"/>
  <c r="G3805" i="9"/>
  <c r="H3804" i="9"/>
  <c r="G3804" i="9"/>
  <c r="H3803" i="9"/>
  <c r="G3803" i="9"/>
  <c r="H3802" i="9"/>
  <c r="G3802" i="9"/>
  <c r="H3801" i="9"/>
  <c r="G3801" i="9"/>
  <c r="H3800" i="9"/>
  <c r="G3800" i="9"/>
  <c r="H3799" i="9"/>
  <c r="G3799" i="9"/>
  <c r="H3798" i="9"/>
  <c r="G3798" i="9"/>
  <c r="H3797" i="9"/>
  <c r="G3797" i="9"/>
  <c r="H3796" i="9"/>
  <c r="G3796" i="9"/>
  <c r="H3795" i="9"/>
  <c r="G3795" i="9"/>
  <c r="H3794" i="9"/>
  <c r="G3794" i="9"/>
  <c r="H3793" i="9"/>
  <c r="G3793" i="9"/>
  <c r="H3792" i="9"/>
  <c r="G3792" i="9"/>
  <c r="H3791" i="9"/>
  <c r="G3791" i="9"/>
  <c r="H3790" i="9"/>
  <c r="G3790" i="9"/>
  <c r="H3789" i="9"/>
  <c r="G3789" i="9"/>
  <c r="H3788" i="9"/>
  <c r="G3788" i="9"/>
  <c r="H3787" i="9"/>
  <c r="G3787" i="9"/>
  <c r="H3786" i="9"/>
  <c r="G3786" i="9"/>
  <c r="H3785" i="9"/>
  <c r="G3785" i="9"/>
  <c r="H3784" i="9"/>
  <c r="G3784" i="9"/>
  <c r="H3783" i="9"/>
  <c r="G3783" i="9"/>
  <c r="H3782" i="9"/>
  <c r="G3782" i="9"/>
  <c r="H3781" i="9"/>
  <c r="G3781" i="9"/>
  <c r="H3780" i="9"/>
  <c r="G3780" i="9"/>
  <c r="H3779" i="9"/>
  <c r="G3779" i="9"/>
  <c r="H3778" i="9"/>
  <c r="G3778" i="9"/>
  <c r="H3777" i="9"/>
  <c r="G3777" i="9"/>
  <c r="H3776" i="9"/>
  <c r="G3776" i="9"/>
  <c r="H3775" i="9"/>
  <c r="G3775" i="9"/>
  <c r="H3774" i="9"/>
  <c r="G3774" i="9"/>
  <c r="H3773" i="9"/>
  <c r="G3773" i="9"/>
  <c r="H3772" i="9"/>
  <c r="G3772" i="9"/>
  <c r="H3771" i="9"/>
  <c r="G3771" i="9"/>
  <c r="H3770" i="9"/>
  <c r="G3770" i="9"/>
  <c r="H3769" i="9"/>
  <c r="G3769" i="9"/>
  <c r="H3768" i="9"/>
  <c r="G3768" i="9"/>
  <c r="H3767" i="9"/>
  <c r="G3767" i="9"/>
  <c r="H3766" i="9"/>
  <c r="G3766" i="9"/>
  <c r="H3765" i="9"/>
  <c r="G3765" i="9"/>
  <c r="H3764" i="9"/>
  <c r="G3764" i="9"/>
  <c r="H3763" i="9"/>
  <c r="G3763" i="9"/>
  <c r="H3762" i="9"/>
  <c r="G3762" i="9"/>
  <c r="H3761" i="9"/>
  <c r="G3761" i="9"/>
  <c r="H3760" i="9"/>
  <c r="G3760" i="9"/>
  <c r="H3759" i="9"/>
  <c r="G3759" i="9"/>
  <c r="H3758" i="9"/>
  <c r="G3758" i="9"/>
  <c r="H3757" i="9"/>
  <c r="G3757" i="9"/>
  <c r="H3756" i="9"/>
  <c r="G3756" i="9"/>
  <c r="H3755" i="9"/>
  <c r="G3755" i="9"/>
  <c r="H3754" i="9"/>
  <c r="G3754" i="9"/>
  <c r="H3753" i="9"/>
  <c r="G3753" i="9"/>
  <c r="H3752" i="9"/>
  <c r="G3752" i="9"/>
  <c r="H3751" i="9"/>
  <c r="G3751" i="9"/>
  <c r="H3750" i="9"/>
  <c r="G3750" i="9"/>
  <c r="H3749" i="9"/>
  <c r="G3749" i="9"/>
  <c r="H3748" i="9"/>
  <c r="G3748" i="9"/>
  <c r="H3747" i="9"/>
  <c r="G3747" i="9"/>
  <c r="H3746" i="9"/>
  <c r="G3746" i="9"/>
  <c r="H3745" i="9"/>
  <c r="G3745" i="9"/>
  <c r="H3744" i="9"/>
  <c r="G3744" i="9"/>
  <c r="H3743" i="9"/>
  <c r="G3743" i="9"/>
  <c r="H3742" i="9"/>
  <c r="G3742" i="9"/>
  <c r="H3741" i="9"/>
  <c r="G3741" i="9"/>
  <c r="H3740" i="9"/>
  <c r="G3740" i="9"/>
  <c r="H3739" i="9"/>
  <c r="G3739" i="9"/>
  <c r="H3738" i="9"/>
  <c r="G3738" i="9"/>
  <c r="H3737" i="9"/>
  <c r="G3737" i="9"/>
  <c r="H3736" i="9"/>
  <c r="G3736" i="9"/>
  <c r="H3735" i="9"/>
  <c r="G3735" i="9"/>
  <c r="H3734" i="9"/>
  <c r="G3734" i="9"/>
  <c r="H3733" i="9"/>
  <c r="G3733" i="9"/>
  <c r="H3732" i="9"/>
  <c r="G3732" i="9"/>
  <c r="H3731" i="9"/>
  <c r="G3731" i="9"/>
  <c r="H3730" i="9"/>
  <c r="G3730" i="9"/>
  <c r="H3729" i="9"/>
  <c r="G3729" i="9"/>
  <c r="H3728" i="9"/>
  <c r="G3728" i="9"/>
  <c r="H3727" i="9"/>
  <c r="G3727" i="9"/>
  <c r="H3726" i="9"/>
  <c r="G3726" i="9"/>
  <c r="H3725" i="9"/>
  <c r="G3725" i="9"/>
  <c r="H3724" i="9"/>
  <c r="G3724" i="9"/>
  <c r="H3723" i="9"/>
  <c r="G3723" i="9"/>
  <c r="H3722" i="9"/>
  <c r="G3722" i="9"/>
  <c r="H3721" i="9"/>
  <c r="G3721" i="9"/>
  <c r="H3720" i="9"/>
  <c r="G3720" i="9"/>
  <c r="H3719" i="9"/>
  <c r="G3719" i="9"/>
  <c r="H3718" i="9"/>
  <c r="G3718" i="9"/>
  <c r="H3717" i="9"/>
  <c r="G3717" i="9"/>
  <c r="H3716" i="9"/>
  <c r="G3716" i="9"/>
  <c r="H3715" i="9"/>
  <c r="G3715" i="9"/>
  <c r="H3714" i="9"/>
  <c r="G3714" i="9"/>
  <c r="H3713" i="9"/>
  <c r="G3713" i="9"/>
  <c r="H3712" i="9"/>
  <c r="G3712" i="9"/>
  <c r="H3711" i="9"/>
  <c r="G3711" i="9"/>
  <c r="H3710" i="9"/>
  <c r="G3710" i="9"/>
  <c r="H3709" i="9"/>
  <c r="G3709" i="9"/>
  <c r="H3708" i="9"/>
  <c r="G3708" i="9"/>
  <c r="H3707" i="9"/>
  <c r="G3707" i="9"/>
  <c r="H3706" i="9"/>
  <c r="G3706" i="9"/>
  <c r="H3705" i="9"/>
  <c r="G3705" i="9"/>
  <c r="H3704" i="9"/>
  <c r="G3704" i="9"/>
  <c r="H3703" i="9"/>
  <c r="G3703" i="9"/>
  <c r="H3702" i="9"/>
  <c r="G3702" i="9"/>
  <c r="H3701" i="9"/>
  <c r="G3701" i="9"/>
  <c r="H3700" i="9"/>
  <c r="G3700" i="9"/>
  <c r="H3699" i="9"/>
  <c r="G3699" i="9"/>
  <c r="H3698" i="9"/>
  <c r="G3698" i="9"/>
  <c r="H3697" i="9"/>
  <c r="G3697" i="9"/>
  <c r="H3696" i="9"/>
  <c r="G3696" i="9"/>
  <c r="H3695" i="9"/>
  <c r="G3695" i="9"/>
  <c r="H3694" i="9"/>
  <c r="G3694" i="9"/>
  <c r="H3693" i="9"/>
  <c r="G3693" i="9"/>
  <c r="H3692" i="9"/>
  <c r="G3692" i="9"/>
  <c r="H3691" i="9"/>
  <c r="G3691" i="9"/>
  <c r="H3690" i="9"/>
  <c r="G3690" i="9"/>
  <c r="H3689" i="9"/>
  <c r="G3689" i="9"/>
  <c r="H3688" i="9"/>
  <c r="G3688" i="9"/>
  <c r="H3687" i="9"/>
  <c r="G3687" i="9"/>
  <c r="H3686" i="9"/>
  <c r="G3686" i="9"/>
  <c r="H3685" i="9"/>
  <c r="G3685" i="9"/>
  <c r="H3684" i="9"/>
  <c r="G3684" i="9"/>
  <c r="H3683" i="9"/>
  <c r="G3683" i="9"/>
  <c r="H3682" i="9"/>
  <c r="G3682" i="9"/>
  <c r="H3681" i="9"/>
  <c r="G3681" i="9"/>
  <c r="H3680" i="9"/>
  <c r="G3680" i="9"/>
  <c r="H3679" i="9"/>
  <c r="G3679" i="9"/>
  <c r="H3678" i="9"/>
  <c r="G3678" i="9"/>
  <c r="H3677" i="9"/>
  <c r="G3677" i="9"/>
  <c r="H3676" i="9"/>
  <c r="G3676" i="9"/>
  <c r="H3675" i="9"/>
  <c r="G3675" i="9"/>
  <c r="H3674" i="9"/>
  <c r="G3674" i="9"/>
  <c r="H3673" i="9"/>
  <c r="G3673" i="9"/>
  <c r="H3672" i="9"/>
  <c r="G3672" i="9"/>
  <c r="H3671" i="9"/>
  <c r="G3671" i="9"/>
  <c r="H3670" i="9"/>
  <c r="G3670" i="9"/>
  <c r="H3669" i="9"/>
  <c r="G3669" i="9"/>
  <c r="H3668" i="9"/>
  <c r="G3668" i="9"/>
  <c r="H3667" i="9"/>
  <c r="G3667" i="9"/>
  <c r="H3666" i="9"/>
  <c r="G3666" i="9"/>
  <c r="H3665" i="9"/>
  <c r="G3665" i="9"/>
  <c r="H3664" i="9"/>
  <c r="G3664" i="9"/>
  <c r="H3663" i="9"/>
  <c r="G3663" i="9"/>
  <c r="H3662" i="9"/>
  <c r="G3662" i="9"/>
  <c r="H3661" i="9"/>
  <c r="G3661" i="9"/>
  <c r="H3660" i="9"/>
  <c r="G3660" i="9"/>
  <c r="H3659" i="9"/>
  <c r="G3659" i="9"/>
  <c r="H3658" i="9"/>
  <c r="G3658" i="9"/>
  <c r="H3657" i="9"/>
  <c r="G3657" i="9"/>
  <c r="H3656" i="9"/>
  <c r="G3656" i="9"/>
  <c r="H3655" i="9"/>
  <c r="G3655" i="9"/>
  <c r="H3654" i="9"/>
  <c r="G3654" i="9"/>
  <c r="H3653" i="9"/>
  <c r="G3653" i="9"/>
  <c r="H3652" i="9"/>
  <c r="G3652" i="9"/>
  <c r="H3651" i="9"/>
  <c r="G3651" i="9"/>
  <c r="H3650" i="9"/>
  <c r="G3650" i="9"/>
  <c r="H3649" i="9"/>
  <c r="G3649" i="9"/>
  <c r="H3648" i="9"/>
  <c r="G3648" i="9"/>
  <c r="H3647" i="9"/>
  <c r="G3647" i="9"/>
  <c r="H3646" i="9"/>
  <c r="G3646" i="9"/>
  <c r="H3645" i="9"/>
  <c r="G3645" i="9"/>
  <c r="H3644" i="9"/>
  <c r="G3644" i="9"/>
  <c r="H3643" i="9"/>
  <c r="G3643" i="9"/>
  <c r="H3642" i="9"/>
  <c r="G3642" i="9"/>
  <c r="H3641" i="9"/>
  <c r="G3641" i="9"/>
  <c r="H3640" i="9"/>
  <c r="G3640" i="9"/>
  <c r="H3639" i="9"/>
  <c r="G3639" i="9"/>
  <c r="H3638" i="9"/>
  <c r="G3638" i="9"/>
  <c r="H3637" i="9"/>
  <c r="G3637" i="9"/>
  <c r="H3636" i="9"/>
  <c r="G3636" i="9"/>
  <c r="H3635" i="9"/>
  <c r="G3635" i="9"/>
  <c r="H3634" i="9"/>
  <c r="G3634" i="9"/>
  <c r="H3633" i="9"/>
  <c r="G3633" i="9"/>
  <c r="H3632" i="9"/>
  <c r="G3632" i="9"/>
  <c r="H3631" i="9"/>
  <c r="G3631" i="9"/>
  <c r="H3630" i="9"/>
  <c r="G3630" i="9"/>
  <c r="H3629" i="9"/>
  <c r="G3629" i="9"/>
  <c r="H3628" i="9"/>
  <c r="G3628" i="9"/>
  <c r="H3627" i="9"/>
  <c r="G3627" i="9"/>
  <c r="H3626" i="9"/>
  <c r="G3626" i="9"/>
  <c r="H3625" i="9"/>
  <c r="G3625" i="9"/>
  <c r="H3624" i="9"/>
  <c r="G3624" i="9"/>
  <c r="H3623" i="9"/>
  <c r="G3623" i="9"/>
  <c r="H3622" i="9"/>
  <c r="G3622" i="9"/>
  <c r="H3621" i="9"/>
  <c r="G3621" i="9"/>
  <c r="H3620" i="9"/>
  <c r="G3620" i="9"/>
  <c r="H3619" i="9"/>
  <c r="G3619" i="9"/>
  <c r="H3618" i="9"/>
  <c r="G3618" i="9"/>
  <c r="H3617" i="9"/>
  <c r="G3617" i="9"/>
  <c r="H3616" i="9"/>
  <c r="G3616" i="9"/>
  <c r="H3615" i="9"/>
  <c r="G3615" i="9"/>
  <c r="H3614" i="9"/>
  <c r="G3614" i="9"/>
  <c r="H3613" i="9"/>
  <c r="G3613" i="9"/>
  <c r="H3612" i="9"/>
  <c r="G3612" i="9"/>
  <c r="H3611" i="9"/>
  <c r="G3611" i="9"/>
  <c r="H3610" i="9"/>
  <c r="G3610" i="9"/>
  <c r="H3609" i="9"/>
  <c r="G3609" i="9"/>
  <c r="H3608" i="9"/>
  <c r="G3608" i="9"/>
  <c r="H3607" i="9"/>
  <c r="G3607" i="9"/>
  <c r="H3606" i="9"/>
  <c r="G3606" i="9"/>
  <c r="H3605" i="9"/>
  <c r="G3605" i="9"/>
  <c r="H3604" i="9"/>
  <c r="G3604" i="9"/>
  <c r="H3603" i="9"/>
  <c r="G3603" i="9"/>
  <c r="H3602" i="9"/>
  <c r="G3602" i="9"/>
  <c r="H3601" i="9"/>
  <c r="G3601" i="9"/>
  <c r="H3600" i="9"/>
  <c r="G3600" i="9"/>
  <c r="H3599" i="9"/>
  <c r="G3599" i="9"/>
  <c r="H3598" i="9"/>
  <c r="G3598" i="9"/>
  <c r="H3597" i="9"/>
  <c r="G3597" i="9"/>
  <c r="H3596" i="9"/>
  <c r="G3596" i="9"/>
  <c r="H3595" i="9"/>
  <c r="G3595" i="9"/>
  <c r="H3594" i="9"/>
  <c r="G3594" i="9"/>
  <c r="H3593" i="9"/>
  <c r="G3593" i="9"/>
  <c r="H3592" i="9"/>
  <c r="G3592" i="9"/>
  <c r="H3591" i="9"/>
  <c r="G3591" i="9"/>
  <c r="H3590" i="9"/>
  <c r="G3590" i="9"/>
  <c r="H3589" i="9"/>
  <c r="G3589" i="9"/>
  <c r="H3588" i="9"/>
  <c r="G3588" i="9"/>
  <c r="H3587" i="9"/>
  <c r="G3587" i="9"/>
  <c r="H3586" i="9"/>
  <c r="G3586" i="9"/>
  <c r="H3585" i="9"/>
  <c r="G3585" i="9"/>
  <c r="H3584" i="9"/>
  <c r="G3584" i="9"/>
  <c r="H3583" i="9"/>
  <c r="G3583" i="9"/>
  <c r="H3582" i="9"/>
  <c r="G3582" i="9"/>
  <c r="H3581" i="9"/>
  <c r="G3581" i="9"/>
  <c r="H3580" i="9"/>
  <c r="G3580" i="9"/>
  <c r="H3579" i="9"/>
  <c r="G3579" i="9"/>
  <c r="H3578" i="9"/>
  <c r="G3578" i="9"/>
  <c r="H3577" i="9"/>
  <c r="G3577" i="9"/>
  <c r="H3576" i="9"/>
  <c r="G3576" i="9"/>
  <c r="H3575" i="9"/>
  <c r="G3575" i="9"/>
  <c r="H3574" i="9"/>
  <c r="G3574" i="9"/>
  <c r="H3573" i="9"/>
  <c r="G3573" i="9"/>
  <c r="H3572" i="9"/>
  <c r="G3572" i="9"/>
  <c r="H3571" i="9"/>
  <c r="G3571" i="9"/>
  <c r="H3570" i="9"/>
  <c r="G3570" i="9"/>
  <c r="H3569" i="9"/>
  <c r="G3569" i="9"/>
  <c r="H3568" i="9"/>
  <c r="G3568" i="9"/>
  <c r="H3567" i="9"/>
  <c r="G3567" i="9"/>
  <c r="H3566" i="9"/>
  <c r="G3566" i="9"/>
  <c r="H3565" i="9"/>
  <c r="G3565" i="9"/>
  <c r="H3564" i="9"/>
  <c r="G3564" i="9"/>
  <c r="H3563" i="9"/>
  <c r="G3563" i="9"/>
  <c r="H3562" i="9"/>
  <c r="G3562" i="9"/>
  <c r="H3561" i="9"/>
  <c r="G3561" i="9"/>
  <c r="H3560" i="9"/>
  <c r="G3560" i="9"/>
  <c r="H3559" i="9"/>
  <c r="G3559" i="9"/>
  <c r="H3558" i="9"/>
  <c r="G3558" i="9"/>
  <c r="H3557" i="9"/>
  <c r="G3557" i="9"/>
  <c r="H3556" i="9"/>
  <c r="G3556" i="9"/>
  <c r="H3555" i="9"/>
  <c r="G3555" i="9"/>
  <c r="H3554" i="9"/>
  <c r="G3554" i="9"/>
  <c r="H3553" i="9"/>
  <c r="G3553" i="9"/>
  <c r="H3552" i="9"/>
  <c r="G3552" i="9"/>
  <c r="H3551" i="9"/>
  <c r="G3551" i="9"/>
  <c r="H3550" i="9"/>
  <c r="G3550" i="9"/>
  <c r="H3549" i="9"/>
  <c r="G3549" i="9"/>
  <c r="H3548" i="9"/>
  <c r="G3548" i="9"/>
  <c r="H3547" i="9"/>
  <c r="G3547" i="9"/>
  <c r="H3546" i="9"/>
  <c r="G3546" i="9"/>
  <c r="H3545" i="9"/>
  <c r="G3545" i="9"/>
  <c r="H3544" i="9"/>
  <c r="G3544" i="9"/>
  <c r="H3543" i="9"/>
  <c r="G3543" i="9"/>
  <c r="H3542" i="9"/>
  <c r="G3542" i="9"/>
  <c r="H3541" i="9"/>
  <c r="G3541" i="9"/>
  <c r="H3540" i="9"/>
  <c r="G3540" i="9"/>
  <c r="H3539" i="9"/>
  <c r="G3539" i="9"/>
  <c r="H3538" i="9"/>
  <c r="G3538" i="9"/>
  <c r="H3537" i="9"/>
  <c r="G3537" i="9"/>
  <c r="H3536" i="9"/>
  <c r="G3536" i="9"/>
  <c r="H3535" i="9"/>
  <c r="G3535" i="9"/>
  <c r="H3534" i="9"/>
  <c r="G3534" i="9"/>
  <c r="H3533" i="9"/>
  <c r="G3533" i="9"/>
  <c r="H3532" i="9"/>
  <c r="G3532" i="9"/>
  <c r="H3531" i="9"/>
  <c r="G3531" i="9"/>
  <c r="H3530" i="9"/>
  <c r="G3530" i="9"/>
  <c r="H3529" i="9"/>
  <c r="G3529" i="9"/>
  <c r="H3528" i="9"/>
  <c r="G3528" i="9"/>
  <c r="H3527" i="9"/>
  <c r="G3527" i="9"/>
  <c r="H3526" i="9"/>
  <c r="G3526" i="9"/>
  <c r="H3525" i="9"/>
  <c r="G3525" i="9"/>
  <c r="H3524" i="9"/>
  <c r="G3524" i="9"/>
  <c r="H3523" i="9"/>
  <c r="G3523" i="9"/>
  <c r="H3522" i="9"/>
  <c r="G3522" i="9"/>
  <c r="H3521" i="9"/>
  <c r="G3521" i="9"/>
  <c r="H3520" i="9"/>
  <c r="G3520" i="9"/>
  <c r="H3519" i="9"/>
  <c r="G3519" i="9"/>
  <c r="H3518" i="9"/>
  <c r="G3518" i="9"/>
  <c r="H3517" i="9"/>
  <c r="G3517" i="9"/>
  <c r="H3516" i="9"/>
  <c r="G3516" i="9"/>
  <c r="H3515" i="9"/>
  <c r="G3515" i="9"/>
  <c r="H3514" i="9"/>
  <c r="G3514" i="9"/>
  <c r="H3513" i="9"/>
  <c r="G3513" i="9"/>
  <c r="H3512" i="9"/>
  <c r="G3512" i="9"/>
  <c r="H3511" i="9"/>
  <c r="G3511" i="9"/>
  <c r="H3510" i="9"/>
  <c r="G3510" i="9"/>
  <c r="H3509" i="9"/>
  <c r="G3509" i="9"/>
  <c r="H3508" i="9"/>
  <c r="G3508" i="9"/>
  <c r="H3507" i="9"/>
  <c r="G3507" i="9"/>
  <c r="H3506" i="9"/>
  <c r="G3506" i="9"/>
  <c r="H3505" i="9"/>
  <c r="G3505" i="9"/>
  <c r="H3504" i="9"/>
  <c r="G3504" i="9"/>
  <c r="H3503" i="9"/>
  <c r="G3503" i="9"/>
  <c r="H3502" i="9"/>
  <c r="G3502" i="9"/>
  <c r="H3501" i="9"/>
  <c r="G3501" i="9"/>
  <c r="H3500" i="9"/>
  <c r="G3500" i="9"/>
  <c r="H3499" i="9"/>
  <c r="G3499" i="9"/>
  <c r="H3498" i="9"/>
  <c r="G3498" i="9"/>
  <c r="H3497" i="9"/>
  <c r="G3497" i="9"/>
  <c r="H3496" i="9"/>
  <c r="G3496" i="9"/>
  <c r="H3495" i="9"/>
  <c r="G3495" i="9"/>
  <c r="H3494" i="9"/>
  <c r="G3494" i="9"/>
  <c r="H3493" i="9"/>
  <c r="G3493" i="9"/>
  <c r="H3492" i="9"/>
  <c r="G3492" i="9"/>
  <c r="H3491" i="9"/>
  <c r="G3491" i="9"/>
  <c r="H3490" i="9"/>
  <c r="G3490" i="9"/>
  <c r="H3489" i="9"/>
  <c r="G3489" i="9"/>
  <c r="H3488" i="9"/>
  <c r="G3488" i="9"/>
  <c r="H3487" i="9"/>
  <c r="G3487" i="9"/>
  <c r="H3486" i="9"/>
  <c r="G3486" i="9"/>
  <c r="H3485" i="9"/>
  <c r="G3485" i="9"/>
  <c r="H3484" i="9"/>
  <c r="G3484" i="9"/>
  <c r="H3483" i="9"/>
  <c r="G3483" i="9"/>
  <c r="H3482" i="9"/>
  <c r="G3482" i="9"/>
  <c r="H3481" i="9"/>
  <c r="G3481" i="9"/>
  <c r="H3480" i="9"/>
  <c r="G3480" i="9"/>
  <c r="H3479" i="9"/>
  <c r="G3479" i="9"/>
  <c r="H3478" i="9"/>
  <c r="G3478" i="9"/>
  <c r="H3477" i="9"/>
  <c r="G3477" i="9"/>
  <c r="H3476" i="9"/>
  <c r="G3476" i="9"/>
  <c r="H3475" i="9"/>
  <c r="G3475" i="9"/>
  <c r="H3474" i="9"/>
  <c r="G3474" i="9"/>
  <c r="H3473" i="9"/>
  <c r="G3473" i="9"/>
  <c r="H3472" i="9"/>
  <c r="G3472" i="9"/>
  <c r="H3471" i="9"/>
  <c r="G3471" i="9"/>
  <c r="H3470" i="9"/>
  <c r="G3470" i="9"/>
  <c r="H3469" i="9"/>
  <c r="G3469" i="9"/>
  <c r="H3468" i="9"/>
  <c r="G3468" i="9"/>
  <c r="H3467" i="9"/>
  <c r="G3467" i="9"/>
  <c r="H3466" i="9"/>
  <c r="G3466" i="9"/>
  <c r="H3465" i="9"/>
  <c r="G3465" i="9"/>
  <c r="H3464" i="9"/>
  <c r="G3464" i="9"/>
  <c r="H3463" i="9"/>
  <c r="G3463" i="9"/>
  <c r="H3462" i="9"/>
  <c r="G3462" i="9"/>
  <c r="H3461" i="9"/>
  <c r="G3461" i="9"/>
  <c r="H3460" i="9"/>
  <c r="G3460" i="9"/>
  <c r="H3459" i="9"/>
  <c r="G3459" i="9"/>
  <c r="H3458" i="9"/>
  <c r="G3458" i="9"/>
  <c r="H3457" i="9"/>
  <c r="G3457" i="9"/>
  <c r="H3456" i="9"/>
  <c r="G3456" i="9"/>
  <c r="H3455" i="9"/>
  <c r="G3455" i="9"/>
  <c r="H3454" i="9"/>
  <c r="G3454" i="9"/>
  <c r="H3453" i="9"/>
  <c r="G3453" i="9"/>
  <c r="H3452" i="9"/>
  <c r="G3452" i="9"/>
  <c r="H3451" i="9"/>
  <c r="G3451" i="9"/>
  <c r="H3450" i="9"/>
  <c r="G3450" i="9"/>
  <c r="H3449" i="9"/>
  <c r="G3449" i="9"/>
  <c r="H3448" i="9"/>
  <c r="G3448" i="9"/>
  <c r="H3447" i="9"/>
  <c r="G3447" i="9"/>
  <c r="H3446" i="9"/>
  <c r="G3446" i="9"/>
  <c r="H3445" i="9"/>
  <c r="G3445" i="9"/>
  <c r="H3444" i="9"/>
  <c r="G3444" i="9"/>
  <c r="H3443" i="9"/>
  <c r="G3443" i="9"/>
  <c r="H3442" i="9"/>
  <c r="G3442" i="9"/>
  <c r="H3441" i="9"/>
  <c r="G3441" i="9"/>
  <c r="H3440" i="9"/>
  <c r="G3440" i="9"/>
  <c r="H3439" i="9"/>
  <c r="G3439" i="9"/>
  <c r="H3438" i="9"/>
  <c r="G3438" i="9"/>
  <c r="H3437" i="9"/>
  <c r="G3437" i="9"/>
  <c r="H3436" i="9"/>
  <c r="G3436" i="9"/>
  <c r="H3435" i="9"/>
  <c r="G3435" i="9"/>
  <c r="H3434" i="9"/>
  <c r="G3434" i="9"/>
  <c r="H3433" i="9"/>
  <c r="G3433" i="9"/>
  <c r="H3432" i="9"/>
  <c r="G3432" i="9"/>
  <c r="H3431" i="9"/>
  <c r="G3431" i="9"/>
  <c r="H3430" i="9"/>
  <c r="G3430" i="9"/>
  <c r="H3429" i="9"/>
  <c r="G3429" i="9"/>
  <c r="H3428" i="9"/>
  <c r="G3428" i="9"/>
  <c r="H3427" i="9"/>
  <c r="G3427" i="9"/>
  <c r="H3426" i="9"/>
  <c r="G3426" i="9"/>
  <c r="H3425" i="9"/>
  <c r="G3425" i="9"/>
  <c r="H3424" i="9"/>
  <c r="G3424" i="9"/>
  <c r="H3423" i="9"/>
  <c r="G3423" i="9"/>
  <c r="H3422" i="9"/>
  <c r="G3422" i="9"/>
  <c r="H3421" i="9"/>
  <c r="G3421" i="9"/>
  <c r="H3420" i="9"/>
  <c r="G3420" i="9"/>
  <c r="H3419" i="9"/>
  <c r="G3419" i="9"/>
  <c r="H3418" i="9"/>
  <c r="G3418" i="9"/>
  <c r="H3417" i="9"/>
  <c r="G3417" i="9"/>
  <c r="H3416" i="9"/>
  <c r="G3416" i="9"/>
  <c r="H3415" i="9"/>
  <c r="G3415" i="9"/>
  <c r="H3414" i="9"/>
  <c r="G3414" i="9"/>
  <c r="H3413" i="9"/>
  <c r="G3413" i="9"/>
  <c r="H3412" i="9"/>
  <c r="G3412" i="9"/>
  <c r="H3411" i="9"/>
  <c r="G3411" i="9"/>
  <c r="H3410" i="9"/>
  <c r="G3410" i="9"/>
  <c r="H3409" i="9"/>
  <c r="G3409" i="9"/>
  <c r="H3408" i="9"/>
  <c r="G3408" i="9"/>
  <c r="H3407" i="9"/>
  <c r="G3407" i="9"/>
  <c r="H3406" i="9"/>
  <c r="G3406" i="9"/>
  <c r="H3405" i="9"/>
  <c r="G3405" i="9"/>
  <c r="H3404" i="9"/>
  <c r="G3404" i="9"/>
  <c r="H3403" i="9"/>
  <c r="G3403" i="9"/>
  <c r="H3402" i="9"/>
  <c r="G3402" i="9"/>
  <c r="H3401" i="9"/>
  <c r="G3401" i="9"/>
  <c r="H3400" i="9"/>
  <c r="G3400" i="9"/>
  <c r="H3399" i="9"/>
  <c r="G3399" i="9"/>
  <c r="H3398" i="9"/>
  <c r="G3398" i="9"/>
  <c r="H3397" i="9"/>
  <c r="G3397" i="9"/>
  <c r="H3396" i="9"/>
  <c r="G3396" i="9"/>
  <c r="H3395" i="9"/>
  <c r="G3395" i="9"/>
  <c r="H3394" i="9"/>
  <c r="G3394" i="9"/>
  <c r="H3393" i="9"/>
  <c r="G3393" i="9"/>
  <c r="H3392" i="9"/>
  <c r="G3392" i="9"/>
  <c r="H3391" i="9"/>
  <c r="G3391" i="9"/>
  <c r="H3390" i="9"/>
  <c r="G3390" i="9"/>
  <c r="H3389" i="9"/>
  <c r="G3389" i="9"/>
  <c r="H3388" i="9"/>
  <c r="G3388" i="9"/>
  <c r="H3387" i="9"/>
  <c r="G3387" i="9"/>
  <c r="H3386" i="9"/>
  <c r="G3386" i="9"/>
  <c r="H3385" i="9"/>
  <c r="G3385" i="9"/>
  <c r="H3384" i="9"/>
  <c r="G3384" i="9"/>
  <c r="H3383" i="9"/>
  <c r="G3383" i="9"/>
  <c r="H3382" i="9"/>
  <c r="G3382" i="9"/>
  <c r="H3381" i="9"/>
  <c r="G3381" i="9"/>
  <c r="H3380" i="9"/>
  <c r="G3380" i="9"/>
  <c r="H3379" i="9"/>
  <c r="G3379" i="9"/>
  <c r="H3378" i="9"/>
  <c r="G3378" i="9"/>
  <c r="H3377" i="9"/>
  <c r="G3377" i="9"/>
  <c r="H3376" i="9"/>
  <c r="G3376" i="9"/>
  <c r="H3375" i="9"/>
  <c r="G3375" i="9"/>
  <c r="H3374" i="9"/>
  <c r="G3374" i="9"/>
  <c r="H3373" i="9"/>
  <c r="G3373" i="9"/>
  <c r="H3372" i="9"/>
  <c r="G3372" i="9"/>
  <c r="H3371" i="9"/>
  <c r="G3371" i="9"/>
  <c r="H3370" i="9"/>
  <c r="G3370" i="9"/>
  <c r="H3369" i="9"/>
  <c r="G3369" i="9"/>
  <c r="H3368" i="9"/>
  <c r="G3368" i="9"/>
  <c r="H3367" i="9"/>
  <c r="G3367" i="9"/>
  <c r="H3366" i="9"/>
  <c r="G3366" i="9"/>
  <c r="H3365" i="9"/>
  <c r="G3365" i="9"/>
  <c r="H3364" i="9"/>
  <c r="G3364" i="9"/>
  <c r="H3363" i="9"/>
  <c r="G3363" i="9"/>
  <c r="H3362" i="9"/>
  <c r="G3362" i="9"/>
  <c r="H3361" i="9"/>
  <c r="G3361" i="9"/>
  <c r="H3360" i="9"/>
  <c r="G3360" i="9"/>
  <c r="H3359" i="9"/>
  <c r="G3359" i="9"/>
  <c r="H3358" i="9"/>
  <c r="G3358" i="9"/>
  <c r="H3357" i="9"/>
  <c r="G3357" i="9"/>
  <c r="H3356" i="9"/>
  <c r="G3356" i="9"/>
  <c r="H3355" i="9"/>
  <c r="G3355" i="9"/>
  <c r="H3354" i="9"/>
  <c r="G3354" i="9"/>
  <c r="H3353" i="9"/>
  <c r="G3353" i="9"/>
  <c r="H3352" i="9"/>
  <c r="G3352" i="9"/>
  <c r="H3351" i="9"/>
  <c r="G3351" i="9"/>
  <c r="H3350" i="9"/>
  <c r="G3350" i="9"/>
  <c r="H3349" i="9"/>
  <c r="G3349" i="9"/>
  <c r="H3348" i="9"/>
  <c r="G3348" i="9"/>
  <c r="H3347" i="9"/>
  <c r="G3347" i="9"/>
  <c r="H3346" i="9"/>
  <c r="G3346" i="9"/>
  <c r="H3345" i="9"/>
  <c r="G3345" i="9"/>
  <c r="H3344" i="9"/>
  <c r="G3344" i="9"/>
  <c r="H3343" i="9"/>
  <c r="G3343" i="9"/>
  <c r="H3342" i="9"/>
  <c r="G3342" i="9"/>
  <c r="H3341" i="9"/>
  <c r="G3341" i="9"/>
  <c r="H3340" i="9"/>
  <c r="G3340" i="9"/>
  <c r="H3339" i="9"/>
  <c r="G3339" i="9"/>
  <c r="H3338" i="9"/>
  <c r="G3338" i="9"/>
  <c r="H3337" i="9"/>
  <c r="G3337" i="9"/>
  <c r="H3336" i="9"/>
  <c r="G3336" i="9"/>
  <c r="H3335" i="9"/>
  <c r="G3335" i="9"/>
  <c r="H3334" i="9"/>
  <c r="G3334" i="9"/>
  <c r="H3333" i="9"/>
  <c r="G3333" i="9"/>
  <c r="H3332" i="9"/>
  <c r="G3332" i="9"/>
  <c r="H3331" i="9"/>
  <c r="G3331" i="9"/>
  <c r="H3330" i="9"/>
  <c r="G3330" i="9"/>
  <c r="H3329" i="9"/>
  <c r="G3329" i="9"/>
  <c r="H3328" i="9"/>
  <c r="G3328" i="9"/>
  <c r="H3327" i="9"/>
  <c r="G3327" i="9"/>
  <c r="H3326" i="9"/>
  <c r="G3326" i="9"/>
  <c r="H3325" i="9"/>
  <c r="G3325" i="9"/>
  <c r="H3324" i="9"/>
  <c r="G3324" i="9"/>
  <c r="H3323" i="9"/>
  <c r="G3323" i="9"/>
  <c r="H3322" i="9"/>
  <c r="G3322" i="9"/>
  <c r="H3321" i="9"/>
  <c r="G3321" i="9"/>
  <c r="H3320" i="9"/>
  <c r="G3320" i="9"/>
  <c r="H3319" i="9"/>
  <c r="G3319" i="9"/>
  <c r="H3318" i="9"/>
  <c r="G3318" i="9"/>
  <c r="H3317" i="9"/>
  <c r="G3317" i="9"/>
  <c r="H3316" i="9"/>
  <c r="G3316" i="9"/>
  <c r="H3315" i="9"/>
  <c r="G3315" i="9"/>
  <c r="H3314" i="9"/>
  <c r="G3314" i="9"/>
  <c r="H3313" i="9"/>
  <c r="G3313" i="9"/>
  <c r="H3312" i="9"/>
  <c r="G3312" i="9"/>
  <c r="H3311" i="9"/>
  <c r="G3311" i="9"/>
  <c r="H3310" i="9"/>
  <c r="G3310" i="9"/>
  <c r="H3309" i="9"/>
  <c r="G3309" i="9"/>
  <c r="H3308" i="9"/>
  <c r="G3308" i="9"/>
  <c r="H3307" i="9"/>
  <c r="G3307" i="9"/>
  <c r="H3306" i="9"/>
  <c r="G3306" i="9"/>
  <c r="H3305" i="9"/>
  <c r="G3305" i="9"/>
  <c r="H3304" i="9"/>
  <c r="G3304" i="9"/>
  <c r="H3303" i="9"/>
  <c r="G3303" i="9"/>
  <c r="H3302" i="9"/>
  <c r="G3302" i="9"/>
  <c r="H3301" i="9"/>
  <c r="G3301" i="9"/>
  <c r="H3300" i="9"/>
  <c r="G3300" i="9"/>
  <c r="H3299" i="9"/>
  <c r="G3299" i="9"/>
  <c r="H3298" i="9"/>
  <c r="G3298" i="9"/>
  <c r="H3297" i="9"/>
  <c r="G3297" i="9"/>
  <c r="H3296" i="9"/>
  <c r="G3296" i="9"/>
  <c r="H3295" i="9"/>
  <c r="G3295" i="9"/>
  <c r="H3294" i="9"/>
  <c r="G3294" i="9"/>
  <c r="H3293" i="9"/>
  <c r="G3293" i="9"/>
  <c r="H3292" i="9"/>
  <c r="G3292" i="9"/>
  <c r="H3291" i="9"/>
  <c r="G3291" i="9"/>
  <c r="H3290" i="9"/>
  <c r="G3290" i="9"/>
  <c r="H3289" i="9"/>
  <c r="G3289" i="9"/>
  <c r="H3288" i="9"/>
  <c r="G3288" i="9"/>
  <c r="H3287" i="9"/>
  <c r="G3287" i="9"/>
  <c r="H3286" i="9"/>
  <c r="G3286" i="9"/>
  <c r="H3285" i="9"/>
  <c r="G3285" i="9"/>
  <c r="H3284" i="9"/>
  <c r="G3284" i="9"/>
  <c r="H3283" i="9"/>
  <c r="G3283" i="9"/>
  <c r="H3282" i="9"/>
  <c r="G3282" i="9"/>
  <c r="H3281" i="9"/>
  <c r="G3281" i="9"/>
  <c r="H3280" i="9"/>
  <c r="G3280" i="9"/>
  <c r="H3279" i="9"/>
  <c r="G3279" i="9"/>
  <c r="H3278" i="9"/>
  <c r="G3278" i="9"/>
  <c r="H3277" i="9"/>
  <c r="G3277" i="9"/>
  <c r="H3276" i="9"/>
  <c r="G3276" i="9"/>
  <c r="H3275" i="9"/>
  <c r="G3275" i="9"/>
  <c r="H3274" i="9"/>
  <c r="G3274" i="9"/>
  <c r="H3273" i="9"/>
  <c r="G3273" i="9"/>
  <c r="H3272" i="9"/>
  <c r="G3272" i="9"/>
  <c r="H3271" i="9"/>
  <c r="G3271" i="9"/>
  <c r="H3270" i="9"/>
  <c r="G3270" i="9"/>
  <c r="H3269" i="9"/>
  <c r="G3269" i="9"/>
  <c r="H3268" i="9"/>
  <c r="G3268" i="9"/>
  <c r="H3267" i="9"/>
  <c r="G3267" i="9"/>
  <c r="H3266" i="9"/>
  <c r="G3266" i="9"/>
  <c r="H3265" i="9"/>
  <c r="G3265" i="9"/>
  <c r="H3264" i="9"/>
  <c r="G3264" i="9"/>
  <c r="H3263" i="9"/>
  <c r="G3263" i="9"/>
  <c r="H3262" i="9"/>
  <c r="G3262" i="9"/>
  <c r="H3261" i="9"/>
  <c r="G3261" i="9"/>
  <c r="H3260" i="9"/>
  <c r="G3260" i="9"/>
  <c r="H3259" i="9"/>
  <c r="G3259" i="9"/>
  <c r="H3258" i="9"/>
  <c r="G3258" i="9"/>
  <c r="H3257" i="9"/>
  <c r="G3257" i="9"/>
  <c r="H3256" i="9"/>
  <c r="G3256" i="9"/>
  <c r="H3255" i="9"/>
  <c r="G3255" i="9"/>
  <c r="H3254" i="9"/>
  <c r="G3254" i="9"/>
  <c r="H3253" i="9"/>
  <c r="G3253" i="9"/>
  <c r="H3252" i="9"/>
  <c r="G3252" i="9"/>
  <c r="H3251" i="9"/>
  <c r="G3251" i="9"/>
  <c r="H3250" i="9"/>
  <c r="G3250" i="9"/>
  <c r="H3249" i="9"/>
  <c r="G3249" i="9"/>
  <c r="H3248" i="9"/>
  <c r="G3248" i="9"/>
  <c r="H3247" i="9"/>
  <c r="G3247" i="9"/>
  <c r="H3246" i="9"/>
  <c r="G3246" i="9"/>
  <c r="H3245" i="9"/>
  <c r="G3245" i="9"/>
  <c r="H3244" i="9"/>
  <c r="G3244" i="9"/>
  <c r="H3243" i="9"/>
  <c r="G3243" i="9"/>
  <c r="H3242" i="9"/>
  <c r="G3242" i="9"/>
  <c r="H3241" i="9"/>
  <c r="G3241" i="9"/>
  <c r="H3240" i="9"/>
  <c r="G3240" i="9"/>
  <c r="H3239" i="9"/>
  <c r="G3239" i="9"/>
  <c r="H3238" i="9"/>
  <c r="G3238" i="9"/>
  <c r="H3237" i="9"/>
  <c r="G3237" i="9"/>
  <c r="H3236" i="9"/>
  <c r="G3236" i="9"/>
  <c r="H3235" i="9"/>
  <c r="G3235" i="9"/>
  <c r="H3234" i="9"/>
  <c r="G3234" i="9"/>
  <c r="H3233" i="9"/>
  <c r="G3233" i="9"/>
  <c r="H3232" i="9"/>
  <c r="G3232" i="9"/>
  <c r="H3231" i="9"/>
  <c r="G3231" i="9"/>
  <c r="H3230" i="9"/>
  <c r="G3230" i="9"/>
  <c r="H3229" i="9"/>
  <c r="G3229" i="9"/>
  <c r="H3228" i="9"/>
  <c r="G3228" i="9"/>
  <c r="H3227" i="9"/>
  <c r="G3227" i="9"/>
  <c r="H3226" i="9"/>
  <c r="G3226" i="9"/>
  <c r="H3225" i="9"/>
  <c r="G3225" i="9"/>
  <c r="H3224" i="9"/>
  <c r="G3224" i="9"/>
  <c r="H3223" i="9"/>
  <c r="G3223" i="9"/>
  <c r="H3222" i="9"/>
  <c r="G3222" i="9"/>
  <c r="H3221" i="9"/>
  <c r="G3221" i="9"/>
  <c r="H3220" i="9"/>
  <c r="G3220" i="9"/>
  <c r="H3219" i="9"/>
  <c r="G3219" i="9"/>
  <c r="H3218" i="9"/>
  <c r="G3218" i="9"/>
  <c r="H3217" i="9"/>
  <c r="G3217" i="9"/>
  <c r="H3216" i="9"/>
  <c r="G3216" i="9"/>
  <c r="H3215" i="9"/>
  <c r="G3215" i="9"/>
  <c r="H3214" i="9"/>
  <c r="G3214" i="9"/>
  <c r="H3213" i="9"/>
  <c r="G3213" i="9"/>
  <c r="H3212" i="9"/>
  <c r="G3212" i="9"/>
  <c r="H3211" i="9"/>
  <c r="G3211" i="9"/>
  <c r="H3210" i="9"/>
  <c r="G3210" i="9"/>
  <c r="H3209" i="9"/>
  <c r="G3209" i="9"/>
  <c r="H3208" i="9"/>
  <c r="G3208" i="9"/>
  <c r="H3207" i="9"/>
  <c r="G3207" i="9"/>
  <c r="H3206" i="9"/>
  <c r="G3206" i="9"/>
  <c r="H3205" i="9"/>
  <c r="G3205" i="9"/>
  <c r="H3204" i="9"/>
  <c r="G3204" i="9"/>
  <c r="H3203" i="9"/>
  <c r="G3203" i="9"/>
  <c r="H3202" i="9"/>
  <c r="G3202" i="9"/>
  <c r="H3201" i="9"/>
  <c r="G3201" i="9"/>
  <c r="H3200" i="9"/>
  <c r="G3200" i="9"/>
  <c r="H3199" i="9"/>
  <c r="G3199" i="9"/>
  <c r="H3198" i="9"/>
  <c r="G3198" i="9"/>
  <c r="H3197" i="9"/>
  <c r="G3197" i="9"/>
  <c r="H3196" i="9"/>
  <c r="G3196" i="9"/>
  <c r="H3195" i="9"/>
  <c r="G3195" i="9"/>
  <c r="H3194" i="9"/>
  <c r="G3194" i="9"/>
  <c r="H3193" i="9"/>
  <c r="G3193" i="9"/>
  <c r="H3192" i="9"/>
  <c r="G3192" i="9"/>
  <c r="H3191" i="9"/>
  <c r="G3191" i="9"/>
  <c r="H3190" i="9"/>
  <c r="G3190" i="9"/>
  <c r="H3189" i="9"/>
  <c r="G3189" i="9"/>
  <c r="H3188" i="9"/>
  <c r="G3188" i="9"/>
  <c r="H3187" i="9"/>
  <c r="G3187" i="9"/>
  <c r="H3186" i="9"/>
  <c r="G3186" i="9"/>
  <c r="H3185" i="9"/>
  <c r="G3185" i="9"/>
  <c r="H3184" i="9"/>
  <c r="G3184" i="9"/>
  <c r="H3183" i="9"/>
  <c r="G3183" i="9"/>
  <c r="H3182" i="9"/>
  <c r="G3182" i="9"/>
  <c r="H3181" i="9"/>
  <c r="G3181" i="9"/>
  <c r="H3180" i="9"/>
  <c r="G3180" i="9"/>
  <c r="H3179" i="9"/>
  <c r="G3179" i="9"/>
  <c r="H3178" i="9"/>
  <c r="G3178" i="9"/>
  <c r="H3177" i="9"/>
  <c r="G3177" i="9"/>
  <c r="H3176" i="9"/>
  <c r="G3176" i="9"/>
  <c r="H3175" i="9"/>
  <c r="G3175" i="9"/>
  <c r="H3174" i="9"/>
  <c r="G3174" i="9"/>
  <c r="H3173" i="9"/>
  <c r="G3173" i="9"/>
  <c r="H3172" i="9"/>
  <c r="G3172" i="9"/>
  <c r="H3171" i="9"/>
  <c r="G3171" i="9"/>
  <c r="H3170" i="9"/>
  <c r="G3170" i="9"/>
  <c r="H3169" i="9"/>
  <c r="G3169" i="9"/>
  <c r="H3168" i="9"/>
  <c r="G3168" i="9"/>
  <c r="H3167" i="9"/>
  <c r="G3167" i="9"/>
  <c r="H3166" i="9"/>
  <c r="G3166" i="9"/>
  <c r="H3165" i="9"/>
  <c r="G3165" i="9"/>
  <c r="H3164" i="9"/>
  <c r="G3164" i="9"/>
  <c r="H3163" i="9"/>
  <c r="G3163" i="9"/>
  <c r="H3162" i="9"/>
  <c r="G3162" i="9"/>
  <c r="H3161" i="9"/>
  <c r="G3161" i="9"/>
  <c r="H3160" i="9"/>
  <c r="G3160" i="9"/>
  <c r="H3159" i="9"/>
  <c r="G3159" i="9"/>
  <c r="H3158" i="9"/>
  <c r="G3158" i="9"/>
  <c r="H3157" i="9"/>
  <c r="G3157" i="9"/>
  <c r="H3156" i="9"/>
  <c r="G3156" i="9"/>
  <c r="H3155" i="9"/>
  <c r="G3155" i="9"/>
  <c r="H3154" i="9"/>
  <c r="G3154" i="9"/>
  <c r="H3153" i="9"/>
  <c r="G3153" i="9"/>
  <c r="H3152" i="9"/>
  <c r="G3152" i="9"/>
  <c r="H3151" i="9"/>
  <c r="G3151" i="9"/>
  <c r="H3150" i="9"/>
  <c r="G3150" i="9"/>
  <c r="H3149" i="9"/>
  <c r="G3149" i="9"/>
  <c r="H3148" i="9"/>
  <c r="G3148" i="9"/>
  <c r="H3147" i="9"/>
  <c r="G3147" i="9"/>
  <c r="H3146" i="9"/>
  <c r="G3146" i="9"/>
  <c r="H3145" i="9"/>
  <c r="G3145" i="9"/>
  <c r="H3144" i="9"/>
  <c r="G3144" i="9"/>
  <c r="H3143" i="9"/>
  <c r="G3143" i="9"/>
  <c r="H3142" i="9"/>
  <c r="G3142" i="9"/>
  <c r="H3141" i="9"/>
  <c r="G3141" i="9"/>
  <c r="H3140" i="9"/>
  <c r="G3140" i="9"/>
  <c r="H3139" i="9"/>
  <c r="G3139" i="9"/>
  <c r="H3138" i="9"/>
  <c r="G3138" i="9"/>
  <c r="H3137" i="9"/>
  <c r="G3137" i="9"/>
  <c r="H3136" i="9"/>
  <c r="G3136" i="9"/>
  <c r="H3135" i="9"/>
  <c r="G3135" i="9"/>
  <c r="H3134" i="9"/>
  <c r="G3134" i="9"/>
  <c r="H3133" i="9"/>
  <c r="G3133" i="9"/>
  <c r="H3132" i="9"/>
  <c r="G3132" i="9"/>
  <c r="H3131" i="9"/>
  <c r="G3131" i="9"/>
  <c r="H3130" i="9"/>
  <c r="G3130" i="9"/>
  <c r="H3129" i="9"/>
  <c r="G3129" i="9"/>
  <c r="H3128" i="9"/>
  <c r="G3128" i="9"/>
  <c r="H3127" i="9"/>
  <c r="G3127" i="9"/>
  <c r="H3126" i="9"/>
  <c r="G3126" i="9"/>
  <c r="H3125" i="9"/>
  <c r="G3125" i="9"/>
  <c r="H3124" i="9"/>
  <c r="G3124" i="9"/>
  <c r="H3123" i="9"/>
  <c r="G3123" i="9"/>
  <c r="H3122" i="9"/>
  <c r="G3122" i="9"/>
  <c r="H3121" i="9"/>
  <c r="G3121" i="9"/>
  <c r="H3120" i="9"/>
  <c r="G3120" i="9"/>
  <c r="H3119" i="9"/>
  <c r="G3119" i="9"/>
  <c r="H3118" i="9"/>
  <c r="G3118" i="9"/>
  <c r="H3117" i="9"/>
  <c r="G3117" i="9"/>
  <c r="H3116" i="9"/>
  <c r="G3116" i="9"/>
  <c r="H3115" i="9"/>
  <c r="G3115" i="9"/>
  <c r="H3114" i="9"/>
  <c r="G3114" i="9"/>
  <c r="H3113" i="9"/>
  <c r="G3113" i="9"/>
  <c r="H3112" i="9"/>
  <c r="G3112" i="9"/>
  <c r="H3111" i="9"/>
  <c r="G3111" i="9"/>
  <c r="H3110" i="9"/>
  <c r="G3110" i="9"/>
  <c r="H3109" i="9"/>
  <c r="G3109" i="9"/>
  <c r="H3108" i="9"/>
  <c r="G3108" i="9"/>
  <c r="H3107" i="9"/>
  <c r="G3107" i="9"/>
  <c r="H3106" i="9"/>
  <c r="G3106" i="9"/>
  <c r="H3105" i="9"/>
  <c r="G3105" i="9"/>
  <c r="H3104" i="9"/>
  <c r="G3104" i="9"/>
  <c r="H3103" i="9"/>
  <c r="G3103" i="9"/>
  <c r="H3102" i="9"/>
  <c r="G3102" i="9"/>
  <c r="H3101" i="9"/>
  <c r="G3101" i="9"/>
  <c r="H3100" i="9"/>
  <c r="G3100" i="9"/>
  <c r="H3099" i="9"/>
  <c r="G3099" i="9"/>
  <c r="H3098" i="9"/>
  <c r="G3098" i="9"/>
  <c r="H3097" i="9"/>
  <c r="G3097" i="9"/>
  <c r="H3096" i="9"/>
  <c r="G3096" i="9"/>
  <c r="H3095" i="9"/>
  <c r="G3095" i="9"/>
  <c r="H3094" i="9"/>
  <c r="G3094" i="9"/>
  <c r="H3093" i="9"/>
  <c r="G3093" i="9"/>
  <c r="H3092" i="9"/>
  <c r="G3092" i="9"/>
  <c r="H3091" i="9"/>
  <c r="G3091" i="9"/>
  <c r="H3090" i="9"/>
  <c r="G3090" i="9"/>
  <c r="H3089" i="9"/>
  <c r="G3089" i="9"/>
  <c r="H3088" i="9"/>
  <c r="G3088" i="9"/>
  <c r="H3087" i="9"/>
  <c r="G3087" i="9"/>
  <c r="H3086" i="9"/>
  <c r="G3086" i="9"/>
  <c r="H3085" i="9"/>
  <c r="G3085" i="9"/>
  <c r="H3084" i="9"/>
  <c r="G3084" i="9"/>
  <c r="H3083" i="9"/>
  <c r="G3083" i="9"/>
  <c r="H3082" i="9"/>
  <c r="G3082" i="9"/>
  <c r="H3081" i="9"/>
  <c r="G3081" i="9"/>
  <c r="H3080" i="9"/>
  <c r="G3080" i="9"/>
  <c r="H3079" i="9"/>
  <c r="G3079" i="9"/>
  <c r="H3078" i="9"/>
  <c r="G3078" i="9"/>
  <c r="H3077" i="9"/>
  <c r="G3077" i="9"/>
  <c r="H3076" i="9"/>
  <c r="G3076" i="9"/>
  <c r="H3075" i="9"/>
  <c r="G3075" i="9"/>
  <c r="H3074" i="9"/>
  <c r="G3074" i="9"/>
  <c r="H3073" i="9"/>
  <c r="G3073" i="9"/>
  <c r="H3072" i="9"/>
  <c r="G3072" i="9"/>
  <c r="H3071" i="9"/>
  <c r="G3071" i="9"/>
  <c r="H3070" i="9"/>
  <c r="G3070" i="9"/>
  <c r="H3069" i="9"/>
  <c r="G3069" i="9"/>
  <c r="H3068" i="9"/>
  <c r="G3068" i="9"/>
  <c r="H3067" i="9"/>
  <c r="G3067" i="9"/>
  <c r="H3066" i="9"/>
  <c r="G3066" i="9"/>
  <c r="H3065" i="9"/>
  <c r="G3065" i="9"/>
  <c r="H3064" i="9"/>
  <c r="G3064" i="9"/>
  <c r="H3063" i="9"/>
  <c r="G3063" i="9"/>
  <c r="H3062" i="9"/>
  <c r="G3062" i="9"/>
  <c r="H3061" i="9"/>
  <c r="G3061" i="9"/>
  <c r="H3060" i="9"/>
  <c r="G3060" i="9"/>
  <c r="H3059" i="9"/>
  <c r="G3059" i="9"/>
  <c r="H3058" i="9"/>
  <c r="G3058" i="9"/>
  <c r="H3057" i="9"/>
  <c r="G3057" i="9"/>
  <c r="H3056" i="9"/>
  <c r="G3056" i="9"/>
  <c r="H3055" i="9"/>
  <c r="G3055" i="9"/>
  <c r="H3054" i="9"/>
  <c r="G3054" i="9"/>
  <c r="H3053" i="9"/>
  <c r="G3053" i="9"/>
  <c r="H3052" i="9"/>
  <c r="G3052" i="9"/>
  <c r="H3051" i="9"/>
  <c r="G3051" i="9"/>
  <c r="H3050" i="9"/>
  <c r="G3050" i="9"/>
  <c r="H3049" i="9"/>
  <c r="G3049" i="9"/>
  <c r="H3048" i="9"/>
  <c r="G3048" i="9"/>
  <c r="H3047" i="9"/>
  <c r="G3047" i="9"/>
  <c r="H3046" i="9"/>
  <c r="G3046" i="9"/>
  <c r="H3045" i="9"/>
  <c r="G3045" i="9"/>
  <c r="H3044" i="9"/>
  <c r="G3044" i="9"/>
  <c r="H3043" i="9"/>
  <c r="G3043" i="9"/>
  <c r="H3042" i="9"/>
  <c r="G3042" i="9"/>
  <c r="H3041" i="9"/>
  <c r="G3041" i="9"/>
  <c r="H3040" i="9"/>
  <c r="G3040" i="9"/>
  <c r="H3039" i="9"/>
  <c r="G3039" i="9"/>
  <c r="H3038" i="9"/>
  <c r="G3038" i="9"/>
  <c r="H3037" i="9"/>
  <c r="G3037" i="9"/>
  <c r="H3036" i="9"/>
  <c r="G3036" i="9"/>
  <c r="H3035" i="9"/>
  <c r="G3035" i="9"/>
  <c r="H3034" i="9"/>
  <c r="G3034" i="9"/>
  <c r="H3033" i="9"/>
  <c r="G3033" i="9"/>
  <c r="H3032" i="9"/>
  <c r="G3032" i="9"/>
  <c r="H3031" i="9"/>
  <c r="G3031" i="9"/>
  <c r="H3030" i="9"/>
  <c r="G3030" i="9"/>
  <c r="H3029" i="9"/>
  <c r="G3029" i="9"/>
  <c r="H3028" i="9"/>
  <c r="G3028" i="9"/>
  <c r="H3027" i="9"/>
  <c r="G3027" i="9"/>
  <c r="H3026" i="9"/>
  <c r="G3026" i="9"/>
  <c r="H3025" i="9"/>
  <c r="G3025" i="9"/>
  <c r="H3024" i="9"/>
  <c r="G3024" i="9"/>
  <c r="H3023" i="9"/>
  <c r="G3023" i="9"/>
  <c r="H3022" i="9"/>
  <c r="G3022" i="9"/>
  <c r="H3021" i="9"/>
  <c r="G3021" i="9"/>
  <c r="H3020" i="9"/>
  <c r="G3020" i="9"/>
  <c r="H3019" i="9"/>
  <c r="G3019" i="9"/>
  <c r="H3018" i="9"/>
  <c r="G3018" i="9"/>
  <c r="H3017" i="9"/>
  <c r="G3017" i="9"/>
  <c r="H3016" i="9"/>
  <c r="G3016" i="9"/>
  <c r="H3015" i="9"/>
  <c r="G3015" i="9"/>
  <c r="H3014" i="9"/>
  <c r="G3014" i="9"/>
  <c r="H3013" i="9"/>
  <c r="G3013" i="9"/>
  <c r="H3012" i="9"/>
  <c r="G3012" i="9"/>
  <c r="H3011" i="9"/>
  <c r="G3011" i="9"/>
  <c r="H3010" i="9"/>
  <c r="G3010" i="9"/>
  <c r="H3009" i="9"/>
  <c r="G3009" i="9"/>
  <c r="H3008" i="9"/>
  <c r="G3008" i="9"/>
  <c r="H3007" i="9"/>
  <c r="G3007" i="9"/>
  <c r="H3006" i="9"/>
  <c r="G3006" i="9"/>
  <c r="H3005" i="9"/>
  <c r="G3005" i="9"/>
  <c r="H3004" i="9"/>
  <c r="G3004" i="9"/>
  <c r="H3003" i="9"/>
  <c r="G3003" i="9"/>
  <c r="H3002" i="9"/>
  <c r="G3002" i="9"/>
  <c r="H3001" i="9"/>
  <c r="G3001" i="9"/>
  <c r="H3000" i="9"/>
  <c r="G3000" i="9"/>
  <c r="H2999" i="9"/>
  <c r="G2999" i="9"/>
  <c r="H2998" i="9"/>
  <c r="G2998" i="9"/>
  <c r="H2997" i="9"/>
  <c r="G2997" i="9"/>
  <c r="H2996" i="9"/>
  <c r="G2996" i="9"/>
  <c r="H2995" i="9"/>
  <c r="G2995" i="9"/>
  <c r="H2994" i="9"/>
  <c r="G2994" i="9"/>
  <c r="H2993" i="9"/>
  <c r="G2993" i="9"/>
  <c r="H2992" i="9"/>
  <c r="G2992" i="9"/>
  <c r="H2991" i="9"/>
  <c r="G2991" i="9"/>
  <c r="H2990" i="9"/>
  <c r="G2990" i="9"/>
  <c r="H2989" i="9"/>
  <c r="G2989" i="9"/>
  <c r="H2988" i="9"/>
  <c r="G2988" i="9"/>
  <c r="H2987" i="9"/>
  <c r="G2987" i="9"/>
  <c r="H2986" i="9"/>
  <c r="G2986" i="9"/>
  <c r="H2985" i="9"/>
  <c r="G2985" i="9"/>
  <c r="H2984" i="9"/>
  <c r="G2984" i="9"/>
  <c r="H2983" i="9"/>
  <c r="G2983" i="9"/>
  <c r="H2982" i="9"/>
  <c r="G2982" i="9"/>
  <c r="H2981" i="9"/>
  <c r="G2981" i="9"/>
  <c r="H2980" i="9"/>
  <c r="G2980" i="9"/>
  <c r="H2979" i="9"/>
  <c r="G2979" i="9"/>
  <c r="H2978" i="9"/>
  <c r="G2978" i="9"/>
  <c r="H2977" i="9"/>
  <c r="G2977" i="9"/>
  <c r="H2976" i="9"/>
  <c r="G2976" i="9"/>
  <c r="H2975" i="9"/>
  <c r="G2975" i="9"/>
  <c r="H2974" i="9"/>
  <c r="G2974" i="9"/>
  <c r="H2973" i="9"/>
  <c r="G2973" i="9"/>
  <c r="H2972" i="9"/>
  <c r="G2972" i="9"/>
  <c r="H2971" i="9"/>
  <c r="G2971" i="9"/>
  <c r="H2970" i="9"/>
  <c r="G2970" i="9"/>
  <c r="H2969" i="9"/>
  <c r="G2969" i="9"/>
  <c r="H2968" i="9"/>
  <c r="G2968" i="9"/>
  <c r="H2967" i="9"/>
  <c r="G2967" i="9"/>
  <c r="H2966" i="9"/>
  <c r="G2966" i="9"/>
  <c r="H2965" i="9"/>
  <c r="G2965" i="9"/>
  <c r="H2964" i="9"/>
  <c r="G2964" i="9"/>
  <c r="H2963" i="9"/>
  <c r="G2963" i="9"/>
  <c r="H2962" i="9"/>
  <c r="G2962" i="9"/>
  <c r="H2961" i="9"/>
  <c r="G2961" i="9"/>
  <c r="H2960" i="9"/>
  <c r="G2960" i="9"/>
  <c r="H2959" i="9"/>
  <c r="G2959" i="9"/>
  <c r="H2958" i="9"/>
  <c r="G2958" i="9"/>
  <c r="H2957" i="9"/>
  <c r="G2957" i="9"/>
  <c r="H2956" i="9"/>
  <c r="G2956" i="9"/>
  <c r="H2955" i="9"/>
  <c r="G2955" i="9"/>
  <c r="H2954" i="9"/>
  <c r="G2954" i="9"/>
  <c r="H2953" i="9"/>
  <c r="G2953" i="9"/>
  <c r="H2952" i="9"/>
  <c r="G2952" i="9"/>
  <c r="H2951" i="9"/>
  <c r="G2951" i="9"/>
  <c r="H2950" i="9"/>
  <c r="G2950" i="9"/>
  <c r="H2949" i="9"/>
  <c r="G2949" i="9"/>
  <c r="H2948" i="9"/>
  <c r="G2948" i="9"/>
  <c r="H2947" i="9"/>
  <c r="G2947" i="9"/>
  <c r="H2946" i="9"/>
  <c r="G2946" i="9"/>
  <c r="H2945" i="9"/>
  <c r="G2945" i="9"/>
  <c r="H2944" i="9"/>
  <c r="G2944" i="9"/>
  <c r="H2943" i="9"/>
  <c r="G2943" i="9"/>
  <c r="H2942" i="9"/>
  <c r="G2942" i="9"/>
  <c r="H2941" i="9"/>
  <c r="G2941" i="9"/>
  <c r="H2940" i="9"/>
  <c r="G2940" i="9"/>
  <c r="H2939" i="9"/>
  <c r="G2939" i="9"/>
  <c r="H2938" i="9"/>
  <c r="G2938" i="9"/>
  <c r="H2937" i="9"/>
  <c r="G2937" i="9"/>
  <c r="H2936" i="9"/>
  <c r="G2936" i="9"/>
  <c r="H2935" i="9"/>
  <c r="G2935" i="9"/>
  <c r="H2934" i="9"/>
  <c r="G2934" i="9"/>
  <c r="H2933" i="9"/>
  <c r="G2933" i="9"/>
  <c r="H2932" i="9"/>
  <c r="G2932" i="9"/>
  <c r="H2931" i="9"/>
  <c r="G2931" i="9"/>
  <c r="H2930" i="9"/>
  <c r="G2930" i="9"/>
  <c r="H2929" i="9"/>
  <c r="G2929" i="9"/>
  <c r="H2928" i="9"/>
  <c r="G2928" i="9"/>
  <c r="H2927" i="9"/>
  <c r="G2927" i="9"/>
  <c r="H2926" i="9"/>
  <c r="G2926" i="9"/>
  <c r="H2925" i="9"/>
  <c r="G2925" i="9"/>
  <c r="H2924" i="9"/>
  <c r="G2924" i="9"/>
  <c r="H2923" i="9"/>
  <c r="G2923" i="9"/>
  <c r="H2922" i="9"/>
  <c r="G2922" i="9"/>
  <c r="H2921" i="9"/>
  <c r="G2921" i="9"/>
  <c r="H2920" i="9"/>
  <c r="G2920" i="9"/>
  <c r="H2919" i="9"/>
  <c r="G2919" i="9"/>
  <c r="H2918" i="9"/>
  <c r="G2918" i="9"/>
  <c r="H2917" i="9"/>
  <c r="G2917" i="9"/>
  <c r="H2916" i="9"/>
  <c r="G2916" i="9"/>
  <c r="H2915" i="9"/>
  <c r="G2915" i="9"/>
  <c r="H2914" i="9"/>
  <c r="G2914" i="9"/>
  <c r="H2913" i="9"/>
  <c r="G2913" i="9"/>
  <c r="H2912" i="9"/>
  <c r="G2912" i="9"/>
  <c r="H2911" i="9"/>
  <c r="G2911" i="9"/>
  <c r="H2910" i="9"/>
  <c r="G2910" i="9"/>
  <c r="H2909" i="9"/>
  <c r="G2909" i="9"/>
  <c r="H2908" i="9"/>
  <c r="G2908" i="9"/>
  <c r="H2907" i="9"/>
  <c r="G2907" i="9"/>
  <c r="H2906" i="9"/>
  <c r="G2906" i="9"/>
  <c r="H2905" i="9"/>
  <c r="G2905" i="9"/>
  <c r="H2904" i="9"/>
  <c r="G2904" i="9"/>
  <c r="H2903" i="9"/>
  <c r="G2903" i="9"/>
  <c r="H2902" i="9"/>
  <c r="G2902" i="9"/>
  <c r="H2901" i="9"/>
  <c r="G2901" i="9"/>
  <c r="H2900" i="9"/>
  <c r="G2900" i="9"/>
  <c r="H2899" i="9"/>
  <c r="G2899" i="9"/>
  <c r="H2898" i="9"/>
  <c r="G2898" i="9"/>
  <c r="H2897" i="9"/>
  <c r="G2897" i="9"/>
  <c r="H2896" i="9"/>
  <c r="G2896" i="9"/>
  <c r="H2895" i="9"/>
  <c r="G2895" i="9"/>
  <c r="H2894" i="9"/>
  <c r="G2894" i="9"/>
  <c r="H2893" i="9"/>
  <c r="G2893" i="9"/>
  <c r="H2892" i="9"/>
  <c r="G2892" i="9"/>
  <c r="H2891" i="9"/>
  <c r="G2891" i="9"/>
  <c r="H2890" i="9"/>
  <c r="G2890" i="9"/>
  <c r="H2889" i="9"/>
  <c r="G2889" i="9"/>
  <c r="H2888" i="9"/>
  <c r="G2888" i="9"/>
  <c r="H2887" i="9"/>
  <c r="G2887" i="9"/>
  <c r="H2886" i="9"/>
  <c r="G2886" i="9"/>
  <c r="H2885" i="9"/>
  <c r="G2885" i="9"/>
  <c r="H2884" i="9"/>
  <c r="G2884" i="9"/>
  <c r="H2883" i="9"/>
  <c r="G2883" i="9"/>
  <c r="H2882" i="9"/>
  <c r="G2882" i="9"/>
  <c r="H2881" i="9"/>
  <c r="G2881" i="9"/>
  <c r="H2880" i="9"/>
  <c r="G2880" i="9"/>
  <c r="H2879" i="9"/>
  <c r="G2879" i="9"/>
  <c r="H2878" i="9"/>
  <c r="G2878" i="9"/>
  <c r="H2877" i="9"/>
  <c r="G2877" i="9"/>
  <c r="H2876" i="9"/>
  <c r="G2876" i="9"/>
  <c r="H2875" i="9"/>
  <c r="G2875" i="9"/>
  <c r="H2874" i="9"/>
  <c r="G2874" i="9"/>
  <c r="H2873" i="9"/>
  <c r="G2873" i="9"/>
  <c r="H2872" i="9"/>
  <c r="G2872" i="9"/>
  <c r="H2871" i="9"/>
  <c r="G2871" i="9"/>
  <c r="H2870" i="9"/>
  <c r="G2870" i="9"/>
  <c r="H2869" i="9"/>
  <c r="G2869" i="9"/>
  <c r="H2868" i="9"/>
  <c r="G2868" i="9"/>
  <c r="H2867" i="9"/>
  <c r="G2867" i="9"/>
  <c r="H2866" i="9"/>
  <c r="G2866" i="9"/>
  <c r="H2865" i="9"/>
  <c r="G2865" i="9"/>
  <c r="H2864" i="9"/>
  <c r="G2864" i="9"/>
  <c r="H2863" i="9"/>
  <c r="G2863" i="9"/>
  <c r="H2862" i="9"/>
  <c r="G2862" i="9"/>
  <c r="H2861" i="9"/>
  <c r="G2861" i="9"/>
  <c r="H2860" i="9"/>
  <c r="G2860" i="9"/>
  <c r="H2859" i="9"/>
  <c r="G2859" i="9"/>
  <c r="H2858" i="9"/>
  <c r="G2858" i="9"/>
  <c r="H2857" i="9"/>
  <c r="G2857" i="9"/>
  <c r="H2856" i="9"/>
  <c r="G2856" i="9"/>
  <c r="H2855" i="9"/>
  <c r="G2855" i="9"/>
  <c r="H2854" i="9"/>
  <c r="G2854" i="9"/>
  <c r="H2853" i="9"/>
  <c r="G2853" i="9"/>
  <c r="H2852" i="9"/>
  <c r="G2852" i="9"/>
  <c r="H2851" i="9"/>
  <c r="G2851" i="9"/>
  <c r="H2850" i="9"/>
  <c r="G2850" i="9"/>
  <c r="H2849" i="9"/>
  <c r="G2849" i="9"/>
  <c r="H2848" i="9"/>
  <c r="G2848" i="9"/>
  <c r="H2847" i="9"/>
  <c r="G2847" i="9"/>
  <c r="H2846" i="9"/>
  <c r="G2846" i="9"/>
  <c r="H2845" i="9"/>
  <c r="G2845" i="9"/>
  <c r="H2844" i="9"/>
  <c r="G2844" i="9"/>
  <c r="H2843" i="9"/>
  <c r="G2843" i="9"/>
  <c r="H2842" i="9"/>
  <c r="G2842" i="9"/>
  <c r="H2841" i="9"/>
  <c r="G2841" i="9"/>
  <c r="H2840" i="9"/>
  <c r="G2840" i="9"/>
  <c r="H2839" i="9"/>
  <c r="G2839" i="9"/>
  <c r="H2838" i="9"/>
  <c r="G2838" i="9"/>
  <c r="H2837" i="9"/>
  <c r="G2837" i="9"/>
  <c r="H2836" i="9"/>
  <c r="G2836" i="9"/>
  <c r="H2835" i="9"/>
  <c r="G2835" i="9"/>
  <c r="H2834" i="9"/>
  <c r="G2834" i="9"/>
  <c r="H2833" i="9"/>
  <c r="G2833" i="9"/>
  <c r="H2832" i="9"/>
  <c r="G2832" i="9"/>
  <c r="H2831" i="9"/>
  <c r="G2831" i="9"/>
  <c r="H2830" i="9"/>
  <c r="G2830" i="9"/>
  <c r="H2829" i="9"/>
  <c r="G2829" i="9"/>
  <c r="H2828" i="9"/>
  <c r="G2828" i="9"/>
  <c r="H2827" i="9"/>
  <c r="G2827" i="9"/>
  <c r="H2826" i="9"/>
  <c r="G2826" i="9"/>
  <c r="H2825" i="9"/>
  <c r="G2825" i="9"/>
  <c r="H2824" i="9"/>
  <c r="G2824" i="9"/>
  <c r="H2823" i="9"/>
  <c r="G2823" i="9"/>
  <c r="H2822" i="9"/>
  <c r="G2822" i="9"/>
  <c r="H2821" i="9"/>
  <c r="G2821" i="9"/>
  <c r="H2820" i="9"/>
  <c r="G2820" i="9"/>
  <c r="H2819" i="9"/>
  <c r="G2819" i="9"/>
  <c r="H2818" i="9"/>
  <c r="G2818" i="9"/>
  <c r="H2817" i="9"/>
  <c r="G2817" i="9"/>
  <c r="H2816" i="9"/>
  <c r="G2816" i="9"/>
  <c r="H2815" i="9"/>
  <c r="G2815" i="9"/>
  <c r="H2814" i="9"/>
  <c r="G2814" i="9"/>
  <c r="H2813" i="9"/>
  <c r="G2813" i="9"/>
  <c r="H2812" i="9"/>
  <c r="G2812" i="9"/>
  <c r="H2811" i="9"/>
  <c r="G2811" i="9"/>
  <c r="H2810" i="9"/>
  <c r="G2810" i="9"/>
  <c r="H2809" i="9"/>
  <c r="G2809" i="9"/>
  <c r="H2808" i="9"/>
  <c r="G2808" i="9"/>
  <c r="H2807" i="9"/>
  <c r="G2807" i="9"/>
  <c r="H2806" i="9"/>
  <c r="G2806" i="9"/>
  <c r="H2805" i="9"/>
  <c r="G2805" i="9"/>
  <c r="H2804" i="9"/>
  <c r="G2804" i="9"/>
  <c r="H2803" i="9"/>
  <c r="G2803" i="9"/>
  <c r="H2802" i="9"/>
  <c r="G2802" i="9"/>
  <c r="H2801" i="9"/>
  <c r="G2801" i="9"/>
  <c r="H2800" i="9"/>
  <c r="G2800" i="9"/>
  <c r="H2799" i="9"/>
  <c r="G2799" i="9"/>
  <c r="H2798" i="9"/>
  <c r="G2798" i="9"/>
  <c r="H2797" i="9"/>
  <c r="G2797" i="9"/>
  <c r="H2796" i="9"/>
  <c r="G2796" i="9"/>
  <c r="H2795" i="9"/>
  <c r="G2795" i="9"/>
  <c r="H2794" i="9"/>
  <c r="G2794" i="9"/>
  <c r="H2793" i="9"/>
  <c r="G2793" i="9"/>
  <c r="H2792" i="9"/>
  <c r="G2792" i="9"/>
  <c r="H2791" i="9"/>
  <c r="G2791" i="9"/>
  <c r="H2790" i="9"/>
  <c r="G2790" i="9"/>
  <c r="H2789" i="9"/>
  <c r="G2789" i="9"/>
  <c r="H2788" i="9"/>
  <c r="G2788" i="9"/>
  <c r="H2787" i="9"/>
  <c r="G2787" i="9"/>
  <c r="H2786" i="9"/>
  <c r="G2786" i="9"/>
  <c r="H2785" i="9"/>
  <c r="G2785" i="9"/>
  <c r="H2784" i="9"/>
  <c r="G2784" i="9"/>
  <c r="H2783" i="9"/>
  <c r="G2783" i="9"/>
  <c r="H2782" i="9"/>
  <c r="G2782" i="9"/>
  <c r="H2781" i="9"/>
  <c r="G2781" i="9"/>
  <c r="H2780" i="9"/>
  <c r="G2780" i="9"/>
  <c r="H2779" i="9"/>
  <c r="G2779" i="9"/>
  <c r="H2778" i="9"/>
  <c r="G2778" i="9"/>
  <c r="H2777" i="9"/>
  <c r="G2777" i="9"/>
  <c r="H2776" i="9"/>
  <c r="G2776" i="9"/>
  <c r="H2775" i="9"/>
  <c r="G2775" i="9"/>
  <c r="H2774" i="9"/>
  <c r="G2774" i="9"/>
  <c r="H2773" i="9"/>
  <c r="G2773" i="9"/>
  <c r="H2772" i="9"/>
  <c r="G2772" i="9"/>
  <c r="H2771" i="9"/>
  <c r="G2771" i="9"/>
  <c r="H2770" i="9"/>
  <c r="G2770" i="9"/>
  <c r="H2769" i="9"/>
  <c r="G2769" i="9"/>
  <c r="H2768" i="9"/>
  <c r="G2768" i="9"/>
  <c r="H2767" i="9"/>
  <c r="G2767" i="9"/>
  <c r="H2766" i="9"/>
  <c r="G2766" i="9"/>
  <c r="H2765" i="9"/>
  <c r="G2765" i="9"/>
  <c r="H2764" i="9"/>
  <c r="G2764" i="9"/>
  <c r="H2763" i="9"/>
  <c r="G2763" i="9"/>
  <c r="H2762" i="9"/>
  <c r="G2762" i="9"/>
  <c r="H2761" i="9"/>
  <c r="G2761" i="9"/>
  <c r="H2760" i="9"/>
  <c r="G2760" i="9"/>
  <c r="H2759" i="9"/>
  <c r="G2759" i="9"/>
  <c r="H2758" i="9"/>
  <c r="G2758" i="9"/>
  <c r="H2757" i="9"/>
  <c r="G2757" i="9"/>
  <c r="H2756" i="9"/>
  <c r="G2756" i="9"/>
  <c r="H2755" i="9"/>
  <c r="G2755" i="9"/>
  <c r="H2754" i="9"/>
  <c r="G2754" i="9"/>
  <c r="H2753" i="9"/>
  <c r="G2753" i="9"/>
  <c r="H2752" i="9"/>
  <c r="G2752" i="9"/>
  <c r="H2751" i="9"/>
  <c r="G2751" i="9"/>
  <c r="H2750" i="9"/>
  <c r="G2750" i="9"/>
  <c r="H2749" i="9"/>
  <c r="G2749" i="9"/>
  <c r="H2748" i="9"/>
  <c r="G2748" i="9"/>
  <c r="H2747" i="9"/>
  <c r="G2747" i="9"/>
  <c r="H2746" i="9"/>
  <c r="G2746" i="9"/>
  <c r="H2745" i="9"/>
  <c r="G2745" i="9"/>
  <c r="H2744" i="9"/>
  <c r="G2744" i="9"/>
  <c r="H2743" i="9"/>
  <c r="G2743" i="9"/>
  <c r="H2742" i="9"/>
  <c r="G2742" i="9"/>
  <c r="H2741" i="9"/>
  <c r="G2741" i="9"/>
  <c r="H2740" i="9"/>
  <c r="G2740" i="9"/>
  <c r="H2739" i="9"/>
  <c r="G2739" i="9"/>
  <c r="H2738" i="9"/>
  <c r="G2738" i="9"/>
  <c r="H2737" i="9"/>
  <c r="G2737" i="9"/>
  <c r="H2736" i="9"/>
  <c r="G2736" i="9"/>
  <c r="H2735" i="9"/>
  <c r="G2735" i="9"/>
  <c r="H2734" i="9"/>
  <c r="G2734" i="9"/>
  <c r="H2733" i="9"/>
  <c r="G2733" i="9"/>
  <c r="H2732" i="9"/>
  <c r="G2732" i="9"/>
  <c r="H2731" i="9"/>
  <c r="G2731" i="9"/>
  <c r="H2730" i="9"/>
  <c r="G2730" i="9"/>
  <c r="H2729" i="9"/>
  <c r="G2729" i="9"/>
  <c r="H2728" i="9"/>
  <c r="G2728" i="9"/>
  <c r="H2727" i="9"/>
  <c r="G2727" i="9"/>
  <c r="H2726" i="9"/>
  <c r="G2726" i="9"/>
  <c r="H2725" i="9"/>
  <c r="G2725" i="9"/>
  <c r="H2724" i="9"/>
  <c r="G2724" i="9"/>
  <c r="H2723" i="9"/>
  <c r="G2723" i="9"/>
  <c r="H2722" i="9"/>
  <c r="G2722" i="9"/>
  <c r="H2721" i="9"/>
  <c r="G2721" i="9"/>
  <c r="H2720" i="9"/>
  <c r="G2720" i="9"/>
  <c r="H2719" i="9"/>
  <c r="G2719" i="9"/>
  <c r="H2718" i="9"/>
  <c r="G2718" i="9"/>
  <c r="H2717" i="9"/>
  <c r="G2717" i="9"/>
  <c r="H2716" i="9"/>
  <c r="G2716" i="9"/>
  <c r="H2715" i="9"/>
  <c r="G2715" i="9"/>
  <c r="H2714" i="9"/>
  <c r="G2714" i="9"/>
  <c r="H2713" i="9"/>
  <c r="G2713" i="9"/>
  <c r="H2712" i="9"/>
  <c r="G2712" i="9"/>
  <c r="H2711" i="9"/>
  <c r="G2711" i="9"/>
  <c r="H2710" i="9"/>
  <c r="G2710" i="9"/>
  <c r="H2709" i="9"/>
  <c r="G2709" i="9"/>
  <c r="H2708" i="9"/>
  <c r="G2708" i="9"/>
  <c r="H2707" i="9"/>
  <c r="G2707" i="9"/>
  <c r="H2706" i="9"/>
  <c r="G2706" i="9"/>
  <c r="H2705" i="9"/>
  <c r="G2705" i="9"/>
  <c r="H2704" i="9"/>
  <c r="G2704" i="9"/>
  <c r="H2703" i="9"/>
  <c r="G2703" i="9"/>
  <c r="H2702" i="9"/>
  <c r="G2702" i="9"/>
  <c r="H2701" i="9"/>
  <c r="G2701" i="9"/>
  <c r="H2700" i="9"/>
  <c r="G2700" i="9"/>
  <c r="H2699" i="9"/>
  <c r="G2699" i="9"/>
  <c r="H2698" i="9"/>
  <c r="G2698" i="9"/>
  <c r="H2697" i="9"/>
  <c r="G2697" i="9"/>
  <c r="H2696" i="9"/>
  <c r="G2696" i="9"/>
  <c r="H2695" i="9"/>
  <c r="G2695" i="9"/>
  <c r="H2694" i="9"/>
  <c r="G2694" i="9"/>
  <c r="H2693" i="9"/>
  <c r="G2693" i="9"/>
  <c r="H2692" i="9"/>
  <c r="G2692" i="9"/>
  <c r="H2691" i="9"/>
  <c r="G2691" i="9"/>
  <c r="H2690" i="9"/>
  <c r="G2690" i="9"/>
  <c r="H2689" i="9"/>
  <c r="G2689" i="9"/>
  <c r="H2688" i="9"/>
  <c r="G2688" i="9"/>
  <c r="H2687" i="9"/>
  <c r="G2687" i="9"/>
  <c r="H2686" i="9"/>
  <c r="G2686" i="9"/>
  <c r="H2685" i="9"/>
  <c r="G2685" i="9"/>
  <c r="H2684" i="9"/>
  <c r="G2684" i="9"/>
  <c r="H2683" i="9"/>
  <c r="G2683" i="9"/>
  <c r="H2682" i="9"/>
  <c r="G2682" i="9"/>
  <c r="H2681" i="9"/>
  <c r="G2681" i="9"/>
  <c r="H2680" i="9"/>
  <c r="G2680" i="9"/>
  <c r="H2679" i="9"/>
  <c r="G2679" i="9"/>
  <c r="H2678" i="9"/>
  <c r="G2678" i="9"/>
  <c r="H2677" i="9"/>
  <c r="G2677" i="9"/>
  <c r="H2676" i="9"/>
  <c r="G2676" i="9"/>
  <c r="H2675" i="9"/>
  <c r="G2675" i="9"/>
  <c r="H2674" i="9"/>
  <c r="G2674" i="9"/>
  <c r="H2673" i="9"/>
  <c r="G2673" i="9"/>
  <c r="H2672" i="9"/>
  <c r="G2672" i="9"/>
  <c r="H2671" i="9"/>
  <c r="G2671" i="9"/>
  <c r="H2670" i="9"/>
  <c r="G2670" i="9"/>
  <c r="H2669" i="9"/>
  <c r="G2669" i="9"/>
  <c r="H2668" i="9"/>
  <c r="G2668" i="9"/>
  <c r="H2667" i="9"/>
  <c r="G2667" i="9"/>
  <c r="H2666" i="9"/>
  <c r="G2666" i="9"/>
  <c r="H2665" i="9"/>
  <c r="G2665" i="9"/>
  <c r="H2664" i="9"/>
  <c r="G2664" i="9"/>
  <c r="H2663" i="9"/>
  <c r="G2663" i="9"/>
  <c r="H2662" i="9"/>
  <c r="G2662" i="9"/>
  <c r="H2661" i="9"/>
  <c r="G2661" i="9"/>
  <c r="H2660" i="9"/>
  <c r="G2660" i="9"/>
  <c r="H2659" i="9"/>
  <c r="G2659" i="9"/>
  <c r="H2658" i="9"/>
  <c r="G2658" i="9"/>
  <c r="H2657" i="9"/>
  <c r="G2657" i="9"/>
  <c r="H2656" i="9"/>
  <c r="G2656" i="9"/>
  <c r="H2655" i="9"/>
  <c r="G2655" i="9"/>
  <c r="H2654" i="9"/>
  <c r="G2654" i="9"/>
  <c r="H2653" i="9"/>
  <c r="G2653" i="9"/>
  <c r="H2652" i="9"/>
  <c r="G2652" i="9"/>
  <c r="H2651" i="9"/>
  <c r="G2651" i="9"/>
  <c r="H2650" i="9"/>
  <c r="G2650" i="9"/>
  <c r="H2649" i="9"/>
  <c r="G2649" i="9"/>
  <c r="H2648" i="9"/>
  <c r="G2648" i="9"/>
  <c r="H2647" i="9"/>
  <c r="G2647" i="9"/>
  <c r="H2646" i="9"/>
  <c r="G2646" i="9"/>
  <c r="H2645" i="9"/>
  <c r="G2645" i="9"/>
  <c r="H2644" i="9"/>
  <c r="G2644" i="9"/>
  <c r="H2643" i="9"/>
  <c r="G2643" i="9"/>
  <c r="H2642" i="9"/>
  <c r="G2642" i="9"/>
  <c r="H2641" i="9"/>
  <c r="G2641" i="9"/>
  <c r="H2640" i="9"/>
  <c r="G2640" i="9"/>
  <c r="H2639" i="9"/>
  <c r="G2639" i="9"/>
  <c r="H2638" i="9"/>
  <c r="G2638" i="9"/>
  <c r="H2637" i="9"/>
  <c r="G2637" i="9"/>
  <c r="H2636" i="9"/>
  <c r="G2636" i="9"/>
  <c r="H2635" i="9"/>
  <c r="G2635" i="9"/>
  <c r="H2634" i="9"/>
  <c r="G2634" i="9"/>
  <c r="H2633" i="9"/>
  <c r="G2633" i="9"/>
  <c r="H2632" i="9"/>
  <c r="G2632" i="9"/>
  <c r="H2631" i="9"/>
  <c r="G2631" i="9"/>
  <c r="H2630" i="9"/>
  <c r="G2630" i="9"/>
  <c r="H2629" i="9"/>
  <c r="G2629" i="9"/>
  <c r="H2628" i="9"/>
  <c r="G2628" i="9"/>
  <c r="H2627" i="9"/>
  <c r="G2627" i="9"/>
  <c r="H2626" i="9"/>
  <c r="G2626" i="9"/>
  <c r="H2625" i="9"/>
  <c r="G2625" i="9"/>
  <c r="H2624" i="9"/>
  <c r="G2624" i="9"/>
  <c r="H2623" i="9"/>
  <c r="G2623" i="9"/>
  <c r="H2622" i="9"/>
  <c r="G2622" i="9"/>
  <c r="H2621" i="9"/>
  <c r="G2621" i="9"/>
  <c r="H2620" i="9"/>
  <c r="G2620" i="9"/>
  <c r="H2619" i="9"/>
  <c r="G2619" i="9"/>
  <c r="H2618" i="9"/>
  <c r="G2618" i="9"/>
  <c r="H2617" i="9"/>
  <c r="G2617" i="9"/>
  <c r="H2616" i="9"/>
  <c r="G2616" i="9"/>
  <c r="H2615" i="9"/>
  <c r="G2615" i="9"/>
  <c r="H2614" i="9"/>
  <c r="G2614" i="9"/>
  <c r="H2613" i="9"/>
  <c r="G2613" i="9"/>
  <c r="H2612" i="9"/>
  <c r="G2612" i="9"/>
  <c r="H2611" i="9"/>
  <c r="G2611" i="9"/>
  <c r="H2610" i="9"/>
  <c r="G2610" i="9"/>
  <c r="H2609" i="9"/>
  <c r="G2609" i="9"/>
  <c r="H2608" i="9"/>
  <c r="G2608" i="9"/>
  <c r="H2607" i="9"/>
  <c r="G2607" i="9"/>
  <c r="H2606" i="9"/>
  <c r="G2606" i="9"/>
  <c r="H2605" i="9"/>
  <c r="G2605" i="9"/>
  <c r="H2604" i="9"/>
  <c r="G2604" i="9"/>
  <c r="H2603" i="9"/>
  <c r="G2603" i="9"/>
  <c r="H2602" i="9"/>
  <c r="G2602" i="9"/>
  <c r="H2601" i="9"/>
  <c r="G2601" i="9"/>
  <c r="H2600" i="9"/>
  <c r="G2600" i="9"/>
  <c r="H2599" i="9"/>
  <c r="G2599" i="9"/>
  <c r="H2598" i="9"/>
  <c r="G2598" i="9"/>
  <c r="H2597" i="9"/>
  <c r="G2597" i="9"/>
  <c r="H2596" i="9"/>
  <c r="G2596" i="9"/>
  <c r="H2595" i="9"/>
  <c r="G2595" i="9"/>
  <c r="H2594" i="9"/>
  <c r="G2594" i="9"/>
  <c r="H2593" i="9"/>
  <c r="G2593" i="9"/>
  <c r="H2592" i="9"/>
  <c r="G2592" i="9"/>
  <c r="H2591" i="9"/>
  <c r="G2591" i="9"/>
  <c r="H2590" i="9"/>
  <c r="G2590" i="9"/>
  <c r="H2589" i="9"/>
  <c r="G2589" i="9"/>
  <c r="H2588" i="9"/>
  <c r="G2588" i="9"/>
  <c r="H2587" i="9"/>
  <c r="G2587" i="9"/>
  <c r="H2586" i="9"/>
  <c r="G2586" i="9"/>
  <c r="H2585" i="9"/>
  <c r="G2585" i="9"/>
  <c r="H2584" i="9"/>
  <c r="G2584" i="9"/>
  <c r="H2583" i="9"/>
  <c r="G2583" i="9"/>
  <c r="H2582" i="9"/>
  <c r="G2582" i="9"/>
  <c r="H2581" i="9"/>
  <c r="G2581" i="9"/>
  <c r="H2580" i="9"/>
  <c r="G2580" i="9"/>
  <c r="H2579" i="9"/>
  <c r="G2579" i="9"/>
  <c r="H2578" i="9"/>
  <c r="G2578" i="9"/>
  <c r="H2577" i="9"/>
  <c r="G2577" i="9"/>
  <c r="H2576" i="9"/>
  <c r="G2576" i="9"/>
  <c r="H2575" i="9"/>
  <c r="G2575" i="9"/>
  <c r="H2574" i="9"/>
  <c r="G2574" i="9"/>
  <c r="H2573" i="9"/>
  <c r="G2573" i="9"/>
  <c r="H2572" i="9"/>
  <c r="G2572" i="9"/>
  <c r="H2571" i="9"/>
  <c r="G2571" i="9"/>
  <c r="H2570" i="9"/>
  <c r="G2570" i="9"/>
  <c r="H2569" i="9"/>
  <c r="G2569" i="9"/>
  <c r="H2568" i="9"/>
  <c r="G2568" i="9"/>
  <c r="H2567" i="9"/>
  <c r="G2567" i="9"/>
  <c r="H2566" i="9"/>
  <c r="G2566" i="9"/>
  <c r="H2565" i="9"/>
  <c r="G2565" i="9"/>
  <c r="H2564" i="9"/>
  <c r="G2564" i="9"/>
  <c r="H2563" i="9"/>
  <c r="G2563" i="9"/>
  <c r="H2562" i="9"/>
  <c r="G2562" i="9"/>
  <c r="H2561" i="9"/>
  <c r="G2561" i="9"/>
  <c r="H2560" i="9"/>
  <c r="G2560" i="9"/>
  <c r="H2559" i="9"/>
  <c r="G2559" i="9"/>
  <c r="H2558" i="9"/>
  <c r="G2558" i="9"/>
  <c r="H2557" i="9"/>
  <c r="G2557" i="9"/>
  <c r="H2556" i="9"/>
  <c r="G2556" i="9"/>
  <c r="H2555" i="9"/>
  <c r="G2555" i="9"/>
  <c r="H2554" i="9"/>
  <c r="G2554" i="9"/>
  <c r="H2553" i="9"/>
  <c r="G2553" i="9"/>
  <c r="H2552" i="9"/>
  <c r="G2552" i="9"/>
  <c r="H2551" i="9"/>
  <c r="G2551" i="9"/>
  <c r="H2550" i="9"/>
  <c r="G2550" i="9"/>
  <c r="H2549" i="9"/>
  <c r="G2549" i="9"/>
  <c r="H2548" i="9"/>
  <c r="G2548" i="9"/>
  <c r="H2547" i="9"/>
  <c r="G2547" i="9"/>
  <c r="H2546" i="9"/>
  <c r="G2546" i="9"/>
  <c r="H2545" i="9"/>
  <c r="G2545" i="9"/>
  <c r="H2544" i="9"/>
  <c r="G2544" i="9"/>
  <c r="H2543" i="9"/>
  <c r="G2543" i="9"/>
  <c r="H2542" i="9"/>
  <c r="G2542" i="9"/>
  <c r="H2541" i="9"/>
  <c r="G2541" i="9"/>
  <c r="H2540" i="9"/>
  <c r="G2540" i="9"/>
  <c r="H2539" i="9"/>
  <c r="G2539" i="9"/>
  <c r="H2538" i="9"/>
  <c r="G2538" i="9"/>
  <c r="H2537" i="9"/>
  <c r="G2537" i="9"/>
  <c r="H2536" i="9"/>
  <c r="G2536" i="9"/>
  <c r="H2535" i="9"/>
  <c r="G2535" i="9"/>
  <c r="H2534" i="9"/>
  <c r="G2534" i="9"/>
  <c r="H2533" i="9"/>
  <c r="G2533" i="9"/>
  <c r="H2532" i="9"/>
  <c r="G2532" i="9"/>
  <c r="H2531" i="9"/>
  <c r="G2531" i="9"/>
  <c r="H2530" i="9"/>
  <c r="G2530" i="9"/>
  <c r="H2529" i="9"/>
  <c r="G2529" i="9"/>
  <c r="H2528" i="9"/>
  <c r="G2528" i="9"/>
  <c r="H2527" i="9"/>
  <c r="G2527" i="9"/>
  <c r="H2526" i="9"/>
  <c r="G2526" i="9"/>
  <c r="H2525" i="9"/>
  <c r="G2525" i="9"/>
  <c r="H2524" i="9"/>
  <c r="G2524" i="9"/>
  <c r="H2523" i="9"/>
  <c r="G2523" i="9"/>
  <c r="H2522" i="9"/>
  <c r="G2522" i="9"/>
  <c r="H2521" i="9"/>
  <c r="G2521" i="9"/>
  <c r="H2520" i="9"/>
  <c r="G2520" i="9"/>
  <c r="H2519" i="9"/>
  <c r="G2519" i="9"/>
  <c r="H2518" i="9"/>
  <c r="G2518" i="9"/>
  <c r="H2517" i="9"/>
  <c r="G2517" i="9"/>
  <c r="H2516" i="9"/>
  <c r="G2516" i="9"/>
  <c r="H2515" i="9"/>
  <c r="G2515" i="9"/>
  <c r="H2514" i="9"/>
  <c r="G2514" i="9"/>
  <c r="H2513" i="9"/>
  <c r="G2513" i="9"/>
  <c r="H2512" i="9"/>
  <c r="G2512" i="9"/>
  <c r="H2511" i="9"/>
  <c r="G2511" i="9"/>
  <c r="H2510" i="9"/>
  <c r="G2510" i="9"/>
  <c r="H2509" i="9"/>
  <c r="G2509" i="9"/>
  <c r="H2508" i="9"/>
  <c r="G2508" i="9"/>
  <c r="H2507" i="9"/>
  <c r="G2507" i="9"/>
  <c r="H2506" i="9"/>
  <c r="G2506" i="9"/>
  <c r="H2505" i="9"/>
  <c r="G2505" i="9"/>
  <c r="H2504" i="9"/>
  <c r="G2504" i="9"/>
  <c r="H2503" i="9"/>
  <c r="G2503" i="9"/>
  <c r="H2502" i="9"/>
  <c r="G2502" i="9"/>
  <c r="H2501" i="9"/>
  <c r="G2501" i="9"/>
  <c r="H2500" i="9"/>
  <c r="G2500" i="9"/>
  <c r="H2499" i="9"/>
  <c r="G2499" i="9"/>
  <c r="H2498" i="9"/>
  <c r="G2498" i="9"/>
  <c r="H2497" i="9"/>
  <c r="G2497" i="9"/>
  <c r="H2496" i="9"/>
  <c r="G2496" i="9"/>
  <c r="H2495" i="9"/>
  <c r="G2495" i="9"/>
  <c r="H2494" i="9"/>
  <c r="G2494" i="9"/>
  <c r="H2493" i="9"/>
  <c r="G2493" i="9"/>
  <c r="H2492" i="9"/>
  <c r="G2492" i="9"/>
  <c r="H2491" i="9"/>
  <c r="G2491" i="9"/>
  <c r="H2490" i="9"/>
  <c r="G2490" i="9"/>
  <c r="H2489" i="9"/>
  <c r="G2489" i="9"/>
  <c r="H2488" i="9"/>
  <c r="G2488" i="9"/>
  <c r="H2487" i="9"/>
  <c r="G2487" i="9"/>
  <c r="H2486" i="9"/>
  <c r="G2486" i="9"/>
  <c r="H2485" i="9"/>
  <c r="G2485" i="9"/>
  <c r="H2484" i="9"/>
  <c r="G2484" i="9"/>
  <c r="H2483" i="9"/>
  <c r="G2483" i="9"/>
  <c r="H2482" i="9"/>
  <c r="G2482" i="9"/>
  <c r="H2481" i="9"/>
  <c r="G2481" i="9"/>
  <c r="H2480" i="9"/>
  <c r="G2480" i="9"/>
  <c r="H2479" i="9"/>
  <c r="G2479" i="9"/>
  <c r="H2478" i="9"/>
  <c r="G2478" i="9"/>
  <c r="H2477" i="9"/>
  <c r="G2477" i="9"/>
  <c r="H2476" i="9"/>
  <c r="G2476" i="9"/>
  <c r="H2475" i="9"/>
  <c r="G2475" i="9"/>
  <c r="H2474" i="9"/>
  <c r="G2474" i="9"/>
  <c r="H2473" i="9"/>
  <c r="G2473" i="9"/>
  <c r="H2472" i="9"/>
  <c r="G2472" i="9"/>
  <c r="H2471" i="9"/>
  <c r="G2471" i="9"/>
  <c r="H2470" i="9"/>
  <c r="G2470" i="9"/>
  <c r="H2469" i="9"/>
  <c r="G2469" i="9"/>
  <c r="H2468" i="9"/>
  <c r="G2468" i="9"/>
  <c r="H2467" i="9"/>
  <c r="G2467" i="9"/>
  <c r="H2466" i="9"/>
  <c r="G2466" i="9"/>
  <c r="H2465" i="9"/>
  <c r="G2465" i="9"/>
  <c r="H2464" i="9"/>
  <c r="G2464" i="9"/>
  <c r="H2463" i="9"/>
  <c r="G2463" i="9"/>
  <c r="H2462" i="9"/>
  <c r="G2462" i="9"/>
  <c r="H2461" i="9"/>
  <c r="G2461" i="9"/>
  <c r="H2460" i="9"/>
  <c r="G2460" i="9"/>
  <c r="H2459" i="9"/>
  <c r="G2459" i="9"/>
  <c r="H2458" i="9"/>
  <c r="G2458" i="9"/>
  <c r="H2457" i="9"/>
  <c r="G2457" i="9"/>
  <c r="H2456" i="9"/>
  <c r="G2456" i="9"/>
  <c r="H2455" i="9"/>
  <c r="G2455" i="9"/>
  <c r="H2454" i="9"/>
  <c r="G2454" i="9"/>
  <c r="H2453" i="9"/>
  <c r="G2453" i="9"/>
  <c r="H2452" i="9"/>
  <c r="G2452" i="9"/>
  <c r="H2451" i="9"/>
  <c r="G2451" i="9"/>
  <c r="H2450" i="9"/>
  <c r="G2450" i="9"/>
  <c r="H2449" i="9"/>
  <c r="G2449" i="9"/>
  <c r="H2448" i="9"/>
  <c r="G2448" i="9"/>
  <c r="H2447" i="9"/>
  <c r="G2447" i="9"/>
  <c r="H2446" i="9"/>
  <c r="G2446" i="9"/>
  <c r="H2445" i="9"/>
  <c r="G2445" i="9"/>
  <c r="H2444" i="9"/>
  <c r="G2444" i="9"/>
  <c r="H2443" i="9"/>
  <c r="G2443" i="9"/>
  <c r="H2442" i="9"/>
  <c r="G2442" i="9"/>
  <c r="H2441" i="9"/>
  <c r="G2441" i="9"/>
  <c r="H2440" i="9"/>
  <c r="G2440" i="9"/>
  <c r="H2439" i="9"/>
  <c r="G2439" i="9"/>
  <c r="H2438" i="9"/>
  <c r="G2438" i="9"/>
  <c r="H2437" i="9"/>
  <c r="G2437" i="9"/>
  <c r="H2436" i="9"/>
  <c r="G2436" i="9"/>
  <c r="H2435" i="9"/>
  <c r="G2435" i="9"/>
  <c r="H2434" i="9"/>
  <c r="G2434" i="9"/>
  <c r="H2433" i="9"/>
  <c r="G2433" i="9"/>
  <c r="H2432" i="9"/>
  <c r="G2432" i="9"/>
  <c r="H2431" i="9"/>
  <c r="G2431" i="9"/>
  <c r="H2430" i="9"/>
  <c r="G2430" i="9"/>
  <c r="H2429" i="9"/>
  <c r="G2429" i="9"/>
  <c r="H2428" i="9"/>
  <c r="G2428" i="9"/>
  <c r="H2427" i="9"/>
  <c r="G2427" i="9"/>
  <c r="H2426" i="9"/>
  <c r="G2426" i="9"/>
  <c r="H2425" i="9"/>
  <c r="G2425" i="9"/>
  <c r="H2424" i="9"/>
  <c r="G2424" i="9"/>
  <c r="H2423" i="9"/>
  <c r="G2423" i="9"/>
  <c r="H2422" i="9"/>
  <c r="G2422" i="9"/>
  <c r="H2421" i="9"/>
  <c r="G2421" i="9"/>
  <c r="H2420" i="9"/>
  <c r="G2420" i="9"/>
  <c r="H2419" i="9"/>
  <c r="G2419" i="9"/>
  <c r="H2418" i="9"/>
  <c r="G2418" i="9"/>
  <c r="H2417" i="9"/>
  <c r="G2417" i="9"/>
  <c r="H2416" i="9"/>
  <c r="G2416" i="9"/>
  <c r="H2415" i="9"/>
  <c r="G2415" i="9"/>
  <c r="H2414" i="9"/>
  <c r="G2414" i="9"/>
  <c r="H2413" i="9"/>
  <c r="G2413" i="9"/>
  <c r="H2412" i="9"/>
  <c r="G2412" i="9"/>
  <c r="H2411" i="9"/>
  <c r="G2411" i="9"/>
  <c r="H2410" i="9"/>
  <c r="G2410" i="9"/>
  <c r="H2409" i="9"/>
  <c r="G2409" i="9"/>
  <c r="H2408" i="9"/>
  <c r="G2408" i="9"/>
  <c r="H2407" i="9"/>
  <c r="G2407" i="9"/>
  <c r="H2406" i="9"/>
  <c r="G2406" i="9"/>
  <c r="H2405" i="9"/>
  <c r="G2405" i="9"/>
  <c r="H2404" i="9"/>
  <c r="G2404" i="9"/>
  <c r="H2403" i="9"/>
  <c r="G2403" i="9"/>
  <c r="H2402" i="9"/>
  <c r="G2402" i="9"/>
  <c r="H2401" i="9"/>
  <c r="G2401" i="9"/>
  <c r="H2400" i="9"/>
  <c r="G2400" i="9"/>
  <c r="H2399" i="9"/>
  <c r="G2399" i="9"/>
  <c r="H2398" i="9"/>
  <c r="G2398" i="9"/>
  <c r="H2397" i="9"/>
  <c r="G2397" i="9"/>
  <c r="H2396" i="9"/>
  <c r="G2396" i="9"/>
  <c r="H2395" i="9"/>
  <c r="G2395" i="9"/>
  <c r="H2394" i="9"/>
  <c r="G2394" i="9"/>
  <c r="H2393" i="9"/>
  <c r="G2393" i="9"/>
  <c r="H2392" i="9"/>
  <c r="G2392" i="9"/>
  <c r="H2391" i="9"/>
  <c r="G2391" i="9"/>
  <c r="H2390" i="9"/>
  <c r="G2390" i="9"/>
  <c r="H2389" i="9"/>
  <c r="G2389" i="9"/>
  <c r="H2388" i="9"/>
  <c r="G2388" i="9"/>
  <c r="H2387" i="9"/>
  <c r="G2387" i="9"/>
  <c r="H2386" i="9"/>
  <c r="G2386" i="9"/>
  <c r="H2385" i="9"/>
  <c r="G2385" i="9"/>
  <c r="H2384" i="9"/>
  <c r="G2384" i="9"/>
  <c r="H2383" i="9"/>
  <c r="G2383" i="9"/>
  <c r="H2382" i="9"/>
  <c r="G2382" i="9"/>
  <c r="H2381" i="9"/>
  <c r="G2381" i="9"/>
  <c r="H2380" i="9"/>
  <c r="G2380" i="9"/>
  <c r="H2379" i="9"/>
  <c r="G2379" i="9"/>
  <c r="H2378" i="9"/>
  <c r="G2378" i="9"/>
  <c r="H2377" i="9"/>
  <c r="G2377" i="9"/>
  <c r="H2376" i="9"/>
  <c r="G2376" i="9"/>
  <c r="H2375" i="9"/>
  <c r="G2375" i="9"/>
  <c r="H2374" i="9"/>
  <c r="G2374" i="9"/>
  <c r="H2373" i="9"/>
  <c r="G2373" i="9"/>
  <c r="H2372" i="9"/>
  <c r="G2372" i="9"/>
  <c r="H2371" i="9"/>
  <c r="G2371" i="9"/>
  <c r="H2370" i="9"/>
  <c r="G2370" i="9"/>
  <c r="H2369" i="9"/>
  <c r="G2369" i="9"/>
  <c r="H2368" i="9"/>
  <c r="G2368" i="9"/>
  <c r="H2367" i="9"/>
  <c r="G2367" i="9"/>
  <c r="H2366" i="9"/>
  <c r="G2366" i="9"/>
  <c r="H2365" i="9"/>
  <c r="G2365" i="9"/>
  <c r="H2364" i="9"/>
  <c r="G2364" i="9"/>
  <c r="H2363" i="9"/>
  <c r="G2363" i="9"/>
  <c r="H2362" i="9"/>
  <c r="G2362" i="9"/>
  <c r="H2361" i="9"/>
  <c r="G2361" i="9"/>
  <c r="H2360" i="9"/>
  <c r="G2360" i="9"/>
  <c r="H2359" i="9"/>
  <c r="G2359" i="9"/>
  <c r="H2358" i="9"/>
  <c r="G2358" i="9"/>
  <c r="H2357" i="9"/>
  <c r="G2357" i="9"/>
  <c r="H2356" i="9"/>
  <c r="G2356" i="9"/>
  <c r="H2355" i="9"/>
  <c r="G2355" i="9"/>
  <c r="H2354" i="9"/>
  <c r="G2354" i="9"/>
  <c r="H2353" i="9"/>
  <c r="G2353" i="9"/>
  <c r="H2352" i="9"/>
  <c r="G2352" i="9"/>
  <c r="H2351" i="9"/>
  <c r="G2351" i="9"/>
  <c r="H2350" i="9"/>
  <c r="G2350" i="9"/>
  <c r="H2349" i="9"/>
  <c r="G2349" i="9"/>
  <c r="H2348" i="9"/>
  <c r="G2348" i="9"/>
  <c r="H2347" i="9"/>
  <c r="G2347" i="9"/>
  <c r="H2346" i="9"/>
  <c r="G2346" i="9"/>
  <c r="H2345" i="9"/>
  <c r="G2345" i="9"/>
  <c r="H2344" i="9"/>
  <c r="G2344" i="9"/>
  <c r="H2343" i="9"/>
  <c r="G2343" i="9"/>
  <c r="H2342" i="9"/>
  <c r="G2342" i="9"/>
  <c r="H2341" i="9"/>
  <c r="G2341" i="9"/>
  <c r="H2340" i="9"/>
  <c r="G2340" i="9"/>
  <c r="H2339" i="9"/>
  <c r="G2339" i="9"/>
  <c r="H2338" i="9"/>
  <c r="G2338" i="9"/>
  <c r="H2337" i="9"/>
  <c r="G2337" i="9"/>
  <c r="H2336" i="9"/>
  <c r="G2336" i="9"/>
  <c r="H2335" i="9"/>
  <c r="G2335" i="9"/>
  <c r="H2334" i="9"/>
  <c r="G2334" i="9"/>
  <c r="H2333" i="9"/>
  <c r="G2333" i="9"/>
  <c r="H2332" i="9"/>
  <c r="G2332" i="9"/>
  <c r="H2331" i="9"/>
  <c r="G2331" i="9"/>
  <c r="H2330" i="9"/>
  <c r="G2330" i="9"/>
  <c r="H2329" i="9"/>
  <c r="G2329" i="9"/>
  <c r="H2328" i="9"/>
  <c r="G2328" i="9"/>
  <c r="H2327" i="9"/>
  <c r="G2327" i="9"/>
  <c r="H2326" i="9"/>
  <c r="G2326" i="9"/>
  <c r="H2325" i="9"/>
  <c r="G2325" i="9"/>
  <c r="H2324" i="9"/>
  <c r="G2324" i="9"/>
  <c r="H2323" i="9"/>
  <c r="G2323" i="9"/>
  <c r="H2322" i="9"/>
  <c r="G2322" i="9"/>
  <c r="H2321" i="9"/>
  <c r="G2321" i="9"/>
  <c r="H2320" i="9"/>
  <c r="G2320" i="9"/>
  <c r="H2319" i="9"/>
  <c r="G2319" i="9"/>
  <c r="H2318" i="9"/>
  <c r="G2318" i="9"/>
  <c r="H2317" i="9"/>
  <c r="G2317" i="9"/>
  <c r="H2316" i="9"/>
  <c r="G2316" i="9"/>
  <c r="H2315" i="9"/>
  <c r="G2315" i="9"/>
  <c r="H2314" i="9"/>
  <c r="G2314" i="9"/>
  <c r="H2313" i="9"/>
  <c r="G2313" i="9"/>
  <c r="H2312" i="9"/>
  <c r="G2312" i="9"/>
  <c r="H2311" i="9"/>
  <c r="G2311" i="9"/>
  <c r="H2310" i="9"/>
  <c r="G2310" i="9"/>
  <c r="H2309" i="9"/>
  <c r="G2309" i="9"/>
  <c r="H2308" i="9"/>
  <c r="G2308" i="9"/>
  <c r="H2307" i="9"/>
  <c r="G2307" i="9"/>
  <c r="H2306" i="9"/>
  <c r="G2306" i="9"/>
  <c r="H2305" i="9"/>
  <c r="G2305" i="9"/>
  <c r="H2304" i="9"/>
  <c r="G2304" i="9"/>
  <c r="H2303" i="9"/>
  <c r="G2303" i="9"/>
  <c r="H2302" i="9"/>
  <c r="G2302" i="9"/>
  <c r="H2301" i="9"/>
  <c r="G2301" i="9"/>
  <c r="H2300" i="9"/>
  <c r="G2300" i="9"/>
  <c r="H2299" i="9"/>
  <c r="G2299" i="9"/>
  <c r="H2298" i="9"/>
  <c r="G2298" i="9"/>
  <c r="H2297" i="9"/>
  <c r="G2297" i="9"/>
  <c r="H2296" i="9"/>
  <c r="G2296" i="9"/>
  <c r="H2295" i="9"/>
  <c r="G2295" i="9"/>
  <c r="H2294" i="9"/>
  <c r="G2294" i="9"/>
  <c r="H2293" i="9"/>
  <c r="G2293" i="9"/>
  <c r="H2292" i="9"/>
  <c r="G2292" i="9"/>
  <c r="H2291" i="9"/>
  <c r="G2291" i="9"/>
  <c r="H2290" i="9"/>
  <c r="G2290" i="9"/>
  <c r="H2289" i="9"/>
  <c r="G2289" i="9"/>
  <c r="H2288" i="9"/>
  <c r="G2288" i="9"/>
  <c r="H2287" i="9"/>
  <c r="G2287" i="9"/>
  <c r="H2286" i="9"/>
  <c r="G2286" i="9"/>
  <c r="H2285" i="9"/>
  <c r="G2285" i="9"/>
  <c r="H2284" i="9"/>
  <c r="G2284" i="9"/>
  <c r="H2283" i="9"/>
  <c r="G2283" i="9"/>
  <c r="H2282" i="9"/>
  <c r="G2282" i="9"/>
  <c r="H2281" i="9"/>
  <c r="G2281" i="9"/>
  <c r="H2280" i="9"/>
  <c r="G2280" i="9"/>
  <c r="H2279" i="9"/>
  <c r="G2279" i="9"/>
  <c r="H2278" i="9"/>
  <c r="G2278" i="9"/>
  <c r="H2277" i="9"/>
  <c r="G2277" i="9"/>
  <c r="H2276" i="9"/>
  <c r="G2276" i="9"/>
  <c r="H2275" i="9"/>
  <c r="G2275" i="9"/>
  <c r="H2274" i="9"/>
  <c r="G2274" i="9"/>
  <c r="H2273" i="9"/>
  <c r="G2273" i="9"/>
  <c r="H2272" i="9"/>
  <c r="G2272" i="9"/>
  <c r="H2271" i="9"/>
  <c r="G2271" i="9"/>
  <c r="H2270" i="9"/>
  <c r="G2270" i="9"/>
  <c r="H2269" i="9"/>
  <c r="G2269" i="9"/>
  <c r="H2268" i="9"/>
  <c r="G2268" i="9"/>
  <c r="H2267" i="9"/>
  <c r="G2267" i="9"/>
  <c r="H2266" i="9"/>
  <c r="G2266" i="9"/>
  <c r="H2265" i="9"/>
  <c r="G2265" i="9"/>
  <c r="H2264" i="9"/>
  <c r="G2264" i="9"/>
  <c r="H2263" i="9"/>
  <c r="G2263" i="9"/>
  <c r="H2262" i="9"/>
  <c r="G2262" i="9"/>
  <c r="H2261" i="9"/>
  <c r="G2261" i="9"/>
  <c r="H2260" i="9"/>
  <c r="G2260" i="9"/>
  <c r="H2259" i="9"/>
  <c r="G2259" i="9"/>
  <c r="H2258" i="9"/>
  <c r="G2258" i="9"/>
  <c r="H2257" i="9"/>
  <c r="G2257" i="9"/>
  <c r="H2256" i="9"/>
  <c r="G2256" i="9"/>
  <c r="H2255" i="9"/>
  <c r="G2255" i="9"/>
  <c r="H2254" i="9"/>
  <c r="G2254" i="9"/>
  <c r="H2253" i="9"/>
  <c r="G2253" i="9"/>
  <c r="H2252" i="9"/>
  <c r="G2252" i="9"/>
  <c r="H2251" i="9"/>
  <c r="G2251" i="9"/>
  <c r="H2250" i="9"/>
  <c r="G2250" i="9"/>
  <c r="H2249" i="9"/>
  <c r="G2249" i="9"/>
  <c r="H2248" i="9"/>
  <c r="G2248" i="9"/>
  <c r="H2247" i="9"/>
  <c r="G2247" i="9"/>
  <c r="H2246" i="9"/>
  <c r="G2246" i="9"/>
  <c r="H2245" i="9"/>
  <c r="G2245" i="9"/>
  <c r="H2244" i="9"/>
  <c r="G2244" i="9"/>
  <c r="H2243" i="9"/>
  <c r="G2243" i="9"/>
  <c r="H2242" i="9"/>
  <c r="G2242" i="9"/>
  <c r="H2241" i="9"/>
  <c r="G2241" i="9"/>
  <c r="H2240" i="9"/>
  <c r="G2240" i="9"/>
  <c r="H2239" i="9"/>
  <c r="G2239" i="9"/>
  <c r="H2238" i="9"/>
  <c r="G2238" i="9"/>
  <c r="H2237" i="9"/>
  <c r="G2237" i="9"/>
  <c r="H2236" i="9"/>
  <c r="G2236" i="9"/>
  <c r="H2235" i="9"/>
  <c r="G2235" i="9"/>
  <c r="H2234" i="9"/>
  <c r="G2234" i="9"/>
  <c r="H2233" i="9"/>
  <c r="G2233" i="9"/>
  <c r="H2232" i="9"/>
  <c r="G2232" i="9"/>
  <c r="H2231" i="9"/>
  <c r="G2231" i="9"/>
  <c r="H2230" i="9"/>
  <c r="G2230" i="9"/>
  <c r="H2229" i="9"/>
  <c r="G2229" i="9"/>
  <c r="H2228" i="9"/>
  <c r="G2228" i="9"/>
  <c r="H2227" i="9"/>
  <c r="G2227" i="9"/>
  <c r="H2226" i="9"/>
  <c r="G2226" i="9"/>
  <c r="H2225" i="9"/>
  <c r="G2225" i="9"/>
  <c r="H2224" i="9"/>
  <c r="G2224" i="9"/>
  <c r="H2223" i="9"/>
  <c r="G2223" i="9"/>
  <c r="H2222" i="9"/>
  <c r="G2222" i="9"/>
  <c r="H2221" i="9"/>
  <c r="G2221" i="9"/>
  <c r="H2220" i="9"/>
  <c r="G2220" i="9"/>
  <c r="H2219" i="9"/>
  <c r="G2219" i="9"/>
  <c r="H2218" i="9"/>
  <c r="G2218" i="9"/>
  <c r="H2217" i="9"/>
  <c r="G2217" i="9"/>
  <c r="H2216" i="9"/>
  <c r="G2216" i="9"/>
  <c r="H2215" i="9"/>
  <c r="G2215" i="9"/>
  <c r="H2214" i="9"/>
  <c r="G2214" i="9"/>
  <c r="H2213" i="9"/>
  <c r="G2213" i="9"/>
  <c r="H2212" i="9"/>
  <c r="G2212" i="9"/>
  <c r="H2211" i="9"/>
  <c r="G2211" i="9"/>
  <c r="H2210" i="9"/>
  <c r="G2210" i="9"/>
  <c r="H2209" i="9"/>
  <c r="G2209" i="9"/>
  <c r="H2208" i="9"/>
  <c r="G2208" i="9"/>
  <c r="H2207" i="9"/>
  <c r="G2207" i="9"/>
  <c r="H2206" i="9"/>
  <c r="G2206" i="9"/>
  <c r="H2205" i="9"/>
  <c r="G2205" i="9"/>
  <c r="H2204" i="9"/>
  <c r="G2204" i="9"/>
  <c r="H2203" i="9"/>
  <c r="G2203" i="9"/>
  <c r="H2202" i="9"/>
  <c r="G2202" i="9"/>
  <c r="H2201" i="9"/>
  <c r="G2201" i="9"/>
  <c r="H2200" i="9"/>
  <c r="G2200" i="9"/>
  <c r="H2199" i="9"/>
  <c r="G2199" i="9"/>
  <c r="H2198" i="9"/>
  <c r="G2198" i="9"/>
  <c r="H2197" i="9"/>
  <c r="G2197" i="9"/>
  <c r="H2196" i="9"/>
  <c r="G2196" i="9"/>
  <c r="H2195" i="9"/>
  <c r="G2195" i="9"/>
  <c r="H2194" i="9"/>
  <c r="G2194" i="9"/>
  <c r="H2193" i="9"/>
  <c r="G2193" i="9"/>
  <c r="H2192" i="9"/>
  <c r="G2192" i="9"/>
  <c r="H2191" i="9"/>
  <c r="G2191" i="9"/>
  <c r="H2190" i="9"/>
  <c r="G2190" i="9"/>
  <c r="H2189" i="9"/>
  <c r="G2189" i="9"/>
  <c r="H2188" i="9"/>
  <c r="G2188" i="9"/>
  <c r="H2187" i="9"/>
  <c r="G2187" i="9"/>
  <c r="H2186" i="9"/>
  <c r="G2186" i="9"/>
  <c r="H2185" i="9"/>
  <c r="G2185" i="9"/>
  <c r="H2184" i="9"/>
  <c r="G2184" i="9"/>
  <c r="H2183" i="9"/>
  <c r="G2183" i="9"/>
  <c r="H2182" i="9"/>
  <c r="G2182" i="9"/>
  <c r="H2181" i="9"/>
  <c r="G2181" i="9"/>
  <c r="H2180" i="9"/>
  <c r="G2180" i="9"/>
  <c r="H2179" i="9"/>
  <c r="G2179" i="9"/>
  <c r="H2178" i="9"/>
  <c r="G2178" i="9"/>
  <c r="H2177" i="9"/>
  <c r="G2177" i="9"/>
  <c r="H2176" i="9"/>
  <c r="G2176" i="9"/>
  <c r="H2175" i="9"/>
  <c r="G2175" i="9"/>
  <c r="H2174" i="9"/>
  <c r="G2174" i="9"/>
  <c r="H2173" i="9"/>
  <c r="G2173" i="9"/>
  <c r="H2172" i="9"/>
  <c r="G2172" i="9"/>
  <c r="H2171" i="9"/>
  <c r="G2171" i="9"/>
  <c r="H2170" i="9"/>
  <c r="G2170" i="9"/>
  <c r="H2169" i="9"/>
  <c r="G2169" i="9"/>
  <c r="H2168" i="9"/>
  <c r="G2168" i="9"/>
  <c r="H2167" i="9"/>
  <c r="G2167" i="9"/>
  <c r="H2166" i="9"/>
  <c r="G2166" i="9"/>
  <c r="H2165" i="9"/>
  <c r="G2165" i="9"/>
  <c r="H2164" i="9"/>
  <c r="G2164" i="9"/>
  <c r="H2163" i="9"/>
  <c r="G2163" i="9"/>
  <c r="H2162" i="9"/>
  <c r="G2162" i="9"/>
  <c r="H2161" i="9"/>
  <c r="G2161" i="9"/>
  <c r="H2160" i="9"/>
  <c r="G2160" i="9"/>
  <c r="H2159" i="9"/>
  <c r="G2159" i="9"/>
  <c r="H2158" i="9"/>
  <c r="G2158" i="9"/>
  <c r="H2157" i="9"/>
  <c r="G2157" i="9"/>
  <c r="H2156" i="9"/>
  <c r="G2156" i="9"/>
  <c r="H2155" i="9"/>
  <c r="G2155" i="9"/>
  <c r="H2154" i="9"/>
  <c r="G2154" i="9"/>
  <c r="H2153" i="9"/>
  <c r="G2153" i="9"/>
  <c r="H2152" i="9"/>
  <c r="G2152" i="9"/>
  <c r="H2151" i="9"/>
  <c r="G2151" i="9"/>
  <c r="H2150" i="9"/>
  <c r="G2150" i="9"/>
  <c r="H2149" i="9"/>
  <c r="G2149" i="9"/>
  <c r="H2148" i="9"/>
  <c r="G2148" i="9"/>
  <c r="H2147" i="9"/>
  <c r="G2147" i="9"/>
  <c r="H2146" i="9"/>
  <c r="G2146" i="9"/>
  <c r="H2145" i="9"/>
  <c r="G2145" i="9"/>
  <c r="H2144" i="9"/>
  <c r="G2144" i="9"/>
  <c r="H2143" i="9"/>
  <c r="G2143" i="9"/>
  <c r="H2142" i="9"/>
  <c r="G2142" i="9"/>
  <c r="H2141" i="9"/>
  <c r="G2141" i="9"/>
  <c r="H2140" i="9"/>
  <c r="G2140" i="9"/>
  <c r="H2139" i="9"/>
  <c r="G2139" i="9"/>
  <c r="H2138" i="9"/>
  <c r="G2138" i="9"/>
  <c r="H2137" i="9"/>
  <c r="G2137" i="9"/>
  <c r="H2136" i="9"/>
  <c r="G2136" i="9"/>
  <c r="H2135" i="9"/>
  <c r="G2135" i="9"/>
  <c r="H2134" i="9"/>
  <c r="G2134" i="9"/>
  <c r="H2133" i="9"/>
  <c r="G2133" i="9"/>
  <c r="H2132" i="9"/>
  <c r="G2132" i="9"/>
  <c r="H2131" i="9"/>
  <c r="G2131" i="9"/>
  <c r="H2130" i="9"/>
  <c r="G2130" i="9"/>
  <c r="H2129" i="9"/>
  <c r="G2129" i="9"/>
  <c r="H2128" i="9"/>
  <c r="G2128" i="9"/>
  <c r="H2127" i="9"/>
  <c r="G2127" i="9"/>
  <c r="H2126" i="9"/>
  <c r="G2126" i="9"/>
  <c r="H2125" i="9"/>
  <c r="G2125" i="9"/>
  <c r="H2124" i="9"/>
  <c r="G2124" i="9"/>
  <c r="H2123" i="9"/>
  <c r="G2123" i="9"/>
  <c r="H2122" i="9"/>
  <c r="G2122" i="9"/>
  <c r="H2121" i="9"/>
  <c r="G2121" i="9"/>
  <c r="H2120" i="9"/>
  <c r="G2120" i="9"/>
  <c r="H2119" i="9"/>
  <c r="G2119" i="9"/>
  <c r="H2118" i="9"/>
  <c r="G2118" i="9"/>
  <c r="H2117" i="9"/>
  <c r="G2117" i="9"/>
  <c r="H2116" i="9"/>
  <c r="G2116" i="9"/>
  <c r="H2115" i="9"/>
  <c r="G2115" i="9"/>
  <c r="H2114" i="9"/>
  <c r="G2114" i="9"/>
  <c r="H2113" i="9"/>
  <c r="G2113" i="9"/>
  <c r="H2112" i="9"/>
  <c r="G2112" i="9"/>
  <c r="H2111" i="9"/>
  <c r="G2111" i="9"/>
  <c r="H2110" i="9"/>
  <c r="G2110" i="9"/>
  <c r="H2109" i="9"/>
  <c r="G2109" i="9"/>
  <c r="H2108" i="9"/>
  <c r="G2108" i="9"/>
  <c r="H2107" i="9"/>
  <c r="G2107" i="9"/>
  <c r="H2106" i="9"/>
  <c r="G2106" i="9"/>
  <c r="H2105" i="9"/>
  <c r="G2105" i="9"/>
  <c r="H2104" i="9"/>
  <c r="G2104" i="9"/>
  <c r="H2103" i="9"/>
  <c r="G2103" i="9"/>
  <c r="H2102" i="9"/>
  <c r="G2102" i="9"/>
  <c r="H2101" i="9"/>
  <c r="G2101" i="9"/>
  <c r="H2100" i="9"/>
  <c r="G2100" i="9"/>
  <c r="H2099" i="9"/>
  <c r="G2099" i="9"/>
  <c r="H2098" i="9"/>
  <c r="G2098" i="9"/>
  <c r="H2097" i="9"/>
  <c r="G2097" i="9"/>
  <c r="H2096" i="9"/>
  <c r="G2096" i="9"/>
  <c r="H2095" i="9"/>
  <c r="G2095" i="9"/>
  <c r="H2094" i="9"/>
  <c r="G2094" i="9"/>
  <c r="H2093" i="9"/>
  <c r="G2093" i="9"/>
  <c r="H2092" i="9"/>
  <c r="G2092" i="9"/>
  <c r="H2091" i="9"/>
  <c r="G2091" i="9"/>
  <c r="H2090" i="9"/>
  <c r="G2090" i="9"/>
  <c r="H2089" i="9"/>
  <c r="G2089" i="9"/>
  <c r="H2088" i="9"/>
  <c r="G2088" i="9"/>
  <c r="H2087" i="9"/>
  <c r="G2087" i="9"/>
  <c r="H2086" i="9"/>
  <c r="G2086" i="9"/>
  <c r="H2085" i="9"/>
  <c r="G2085" i="9"/>
  <c r="H2084" i="9"/>
  <c r="G2084" i="9"/>
  <c r="H2083" i="9"/>
  <c r="G2083" i="9"/>
  <c r="H2082" i="9"/>
  <c r="G2082" i="9"/>
  <c r="H2081" i="9"/>
  <c r="G2081" i="9"/>
  <c r="H2080" i="9"/>
  <c r="G2080" i="9"/>
  <c r="H2079" i="9"/>
  <c r="G2079" i="9"/>
  <c r="H2078" i="9"/>
  <c r="G2078" i="9"/>
  <c r="H2077" i="9"/>
  <c r="G2077" i="9"/>
  <c r="H2076" i="9"/>
  <c r="G2076" i="9"/>
  <c r="H2075" i="9"/>
  <c r="G2075" i="9"/>
  <c r="H2074" i="9"/>
  <c r="G2074" i="9"/>
  <c r="H2073" i="9"/>
  <c r="G2073" i="9"/>
  <c r="H2072" i="9"/>
  <c r="G2072" i="9"/>
  <c r="H2071" i="9"/>
  <c r="G2071" i="9"/>
  <c r="H2070" i="9"/>
  <c r="G2070" i="9"/>
  <c r="H2069" i="9"/>
  <c r="G2069" i="9"/>
  <c r="H2068" i="9"/>
  <c r="G2068" i="9"/>
  <c r="H2067" i="9"/>
  <c r="G2067" i="9"/>
  <c r="H2066" i="9"/>
  <c r="G2066" i="9"/>
  <c r="H2065" i="9"/>
  <c r="G2065" i="9"/>
  <c r="H2064" i="9"/>
  <c r="G2064" i="9"/>
  <c r="H2063" i="9"/>
  <c r="G2063" i="9"/>
  <c r="H2062" i="9"/>
  <c r="G2062" i="9"/>
  <c r="H2061" i="9"/>
  <c r="G2061" i="9"/>
  <c r="H2060" i="9"/>
  <c r="G2060" i="9"/>
  <c r="H2059" i="9"/>
  <c r="G2059" i="9"/>
  <c r="H2058" i="9"/>
  <c r="G2058" i="9"/>
  <c r="H2057" i="9"/>
  <c r="G2057" i="9"/>
  <c r="H2056" i="9"/>
  <c r="G2056" i="9"/>
  <c r="H2055" i="9"/>
  <c r="G2055" i="9"/>
  <c r="H2054" i="9"/>
  <c r="G2054" i="9"/>
  <c r="H2053" i="9"/>
  <c r="G2053" i="9"/>
  <c r="H2052" i="9"/>
  <c r="G2052" i="9"/>
  <c r="H2051" i="9"/>
  <c r="G2051" i="9"/>
  <c r="H2050" i="9"/>
  <c r="G2050" i="9"/>
  <c r="H2049" i="9"/>
  <c r="G2049" i="9"/>
  <c r="H2048" i="9"/>
  <c r="G2048" i="9"/>
  <c r="H2047" i="9"/>
  <c r="G2047" i="9"/>
  <c r="H2046" i="9"/>
  <c r="G2046" i="9"/>
  <c r="H2045" i="9"/>
  <c r="G2045" i="9"/>
  <c r="H2044" i="9"/>
  <c r="G2044" i="9"/>
  <c r="H2043" i="9"/>
  <c r="G2043" i="9"/>
  <c r="H2042" i="9"/>
  <c r="G2042" i="9"/>
  <c r="H2041" i="9"/>
  <c r="G2041" i="9"/>
  <c r="H2040" i="9"/>
  <c r="G2040" i="9"/>
  <c r="H2039" i="9"/>
  <c r="G2039" i="9"/>
  <c r="H2038" i="9"/>
  <c r="G2038" i="9"/>
  <c r="H2037" i="9"/>
  <c r="G2037" i="9"/>
  <c r="H2036" i="9"/>
  <c r="G2036" i="9"/>
  <c r="H2035" i="9"/>
  <c r="G2035" i="9"/>
  <c r="H2034" i="9"/>
  <c r="G2034" i="9"/>
  <c r="H2033" i="9"/>
  <c r="G2033" i="9"/>
  <c r="H2032" i="9"/>
  <c r="G2032" i="9"/>
  <c r="H2031" i="9"/>
  <c r="G2031" i="9"/>
  <c r="H2030" i="9"/>
  <c r="G2030" i="9"/>
  <c r="H2029" i="9"/>
  <c r="G2029" i="9"/>
  <c r="H2028" i="9"/>
  <c r="G2028" i="9"/>
  <c r="H2027" i="9"/>
  <c r="G2027" i="9"/>
  <c r="H2026" i="9"/>
  <c r="G2026" i="9"/>
  <c r="H2025" i="9"/>
  <c r="G2025" i="9"/>
  <c r="H2024" i="9"/>
  <c r="G2024" i="9"/>
  <c r="H2023" i="9"/>
  <c r="G2023" i="9"/>
  <c r="H2022" i="9"/>
  <c r="G2022" i="9"/>
  <c r="H2021" i="9"/>
  <c r="G2021" i="9"/>
  <c r="H2020" i="9"/>
  <c r="G2020" i="9"/>
  <c r="H2019" i="9"/>
  <c r="G2019" i="9"/>
  <c r="H2018" i="9"/>
  <c r="G2018" i="9"/>
  <c r="H2017" i="9"/>
  <c r="G2017" i="9"/>
  <c r="H2016" i="9"/>
  <c r="G2016" i="9"/>
  <c r="H2015" i="9"/>
  <c r="G2015" i="9"/>
  <c r="H2014" i="9"/>
  <c r="G2014" i="9"/>
  <c r="H2013" i="9"/>
  <c r="G2013" i="9"/>
  <c r="H2012" i="9"/>
  <c r="G2012" i="9"/>
  <c r="H2011" i="9"/>
  <c r="G2011" i="9"/>
  <c r="H2010" i="9"/>
  <c r="G2010" i="9"/>
  <c r="H2009" i="9"/>
  <c r="G2009" i="9"/>
  <c r="H2008" i="9"/>
  <c r="G2008" i="9"/>
  <c r="H2007" i="9"/>
  <c r="G2007" i="9"/>
  <c r="H2006" i="9"/>
  <c r="G2006" i="9"/>
  <c r="H2005" i="9"/>
  <c r="G2005" i="9"/>
  <c r="H2004" i="9"/>
  <c r="G2004" i="9"/>
  <c r="H2003" i="9"/>
  <c r="G2003" i="9"/>
  <c r="H2002" i="9"/>
  <c r="G2002" i="9"/>
  <c r="H2001" i="9"/>
  <c r="G2001" i="9"/>
  <c r="H2000" i="9"/>
  <c r="G2000" i="9"/>
  <c r="H1999" i="9"/>
  <c r="G1999" i="9"/>
  <c r="H1998" i="9"/>
  <c r="G1998" i="9"/>
  <c r="H1997" i="9"/>
  <c r="G1997" i="9"/>
  <c r="H1996" i="9"/>
  <c r="G1996" i="9"/>
  <c r="H1995" i="9"/>
  <c r="G1995" i="9"/>
  <c r="H1994" i="9"/>
  <c r="G1994" i="9"/>
  <c r="H1993" i="9"/>
  <c r="G1993" i="9"/>
  <c r="H1992" i="9"/>
  <c r="G1992" i="9"/>
  <c r="H1991" i="9"/>
  <c r="G1991" i="9"/>
  <c r="H1990" i="9"/>
  <c r="G1990" i="9"/>
  <c r="H1989" i="9"/>
  <c r="G1989" i="9"/>
  <c r="H1988" i="9"/>
  <c r="G1988" i="9"/>
  <c r="H1987" i="9"/>
  <c r="G1987" i="9"/>
  <c r="H1986" i="9"/>
  <c r="G1986" i="9"/>
  <c r="H1985" i="9"/>
  <c r="G1985" i="9"/>
  <c r="H1984" i="9"/>
  <c r="G1984" i="9"/>
  <c r="H1983" i="9"/>
  <c r="G1983" i="9"/>
  <c r="H1982" i="9"/>
  <c r="G1982" i="9"/>
  <c r="H1981" i="9"/>
  <c r="G1981" i="9"/>
  <c r="H1980" i="9"/>
  <c r="G1980" i="9"/>
  <c r="H1979" i="9"/>
  <c r="G1979" i="9"/>
  <c r="H1978" i="9"/>
  <c r="G1978" i="9"/>
  <c r="H1977" i="9"/>
  <c r="G1977" i="9"/>
  <c r="H1976" i="9"/>
  <c r="G1976" i="9"/>
  <c r="H1975" i="9"/>
  <c r="G1975" i="9"/>
  <c r="H1974" i="9"/>
  <c r="G1974" i="9"/>
  <c r="H1973" i="9"/>
  <c r="G1973" i="9"/>
  <c r="H1972" i="9"/>
  <c r="G1972" i="9"/>
  <c r="H1971" i="9"/>
  <c r="G1971" i="9"/>
  <c r="H1970" i="9"/>
  <c r="G1970" i="9"/>
  <c r="H1969" i="9"/>
  <c r="G1969" i="9"/>
  <c r="H1968" i="9"/>
  <c r="G1968" i="9"/>
  <c r="H1967" i="9"/>
  <c r="G1967" i="9"/>
  <c r="H1966" i="9"/>
  <c r="G1966" i="9"/>
  <c r="H1965" i="9"/>
  <c r="G1965" i="9"/>
  <c r="H1964" i="9"/>
  <c r="G1964" i="9"/>
  <c r="H1963" i="9"/>
  <c r="G1963" i="9"/>
  <c r="H1962" i="9"/>
  <c r="G1962" i="9"/>
  <c r="H1961" i="9"/>
  <c r="G1961" i="9"/>
  <c r="H1960" i="9"/>
  <c r="G1960" i="9"/>
  <c r="H1959" i="9"/>
  <c r="G1959" i="9"/>
  <c r="H1958" i="9"/>
  <c r="G1958" i="9"/>
  <c r="H1957" i="9"/>
  <c r="G1957" i="9"/>
  <c r="H1956" i="9"/>
  <c r="G1956" i="9"/>
  <c r="H1955" i="9"/>
  <c r="G1955" i="9"/>
  <c r="H1954" i="9"/>
  <c r="G1954" i="9"/>
  <c r="H1953" i="9"/>
  <c r="G1953" i="9"/>
  <c r="H1952" i="9"/>
  <c r="G1952" i="9"/>
  <c r="H1951" i="9"/>
  <c r="G1951" i="9"/>
  <c r="H1950" i="9"/>
  <c r="G1950" i="9"/>
  <c r="H1949" i="9"/>
  <c r="G1949" i="9"/>
  <c r="H1948" i="9"/>
  <c r="G1948" i="9"/>
  <c r="H1947" i="9"/>
  <c r="G1947" i="9"/>
  <c r="H1946" i="9"/>
  <c r="G1946" i="9"/>
  <c r="H1945" i="9"/>
  <c r="G1945" i="9"/>
  <c r="H1944" i="9"/>
  <c r="G1944" i="9"/>
  <c r="H1943" i="9"/>
  <c r="G1943" i="9"/>
  <c r="H1942" i="9"/>
  <c r="G1942" i="9"/>
  <c r="H1941" i="9"/>
  <c r="G1941" i="9"/>
  <c r="H1940" i="9"/>
  <c r="G1940" i="9"/>
  <c r="H1939" i="9"/>
  <c r="G1939" i="9"/>
  <c r="H1938" i="9"/>
  <c r="G1938" i="9"/>
  <c r="H1937" i="9"/>
  <c r="G1937" i="9"/>
  <c r="H1936" i="9"/>
  <c r="G1936" i="9"/>
  <c r="H1935" i="9"/>
  <c r="G1935" i="9"/>
  <c r="H1934" i="9"/>
  <c r="G1934" i="9"/>
  <c r="H1933" i="9"/>
  <c r="G1933" i="9"/>
  <c r="H1932" i="9"/>
  <c r="G1932" i="9"/>
  <c r="H1931" i="9"/>
  <c r="G1931" i="9"/>
  <c r="H1930" i="9"/>
  <c r="G1930" i="9"/>
  <c r="H1929" i="9"/>
  <c r="G1929" i="9"/>
  <c r="H1928" i="9"/>
  <c r="G1928" i="9"/>
  <c r="H1927" i="9"/>
  <c r="G1927" i="9"/>
  <c r="H1926" i="9"/>
  <c r="G1926" i="9"/>
  <c r="H1925" i="9"/>
  <c r="G1925" i="9"/>
  <c r="H1924" i="9"/>
  <c r="G1924" i="9"/>
  <c r="H1923" i="9"/>
  <c r="G1923" i="9"/>
  <c r="H1922" i="9"/>
  <c r="G1922" i="9"/>
  <c r="Q41" i="9"/>
  <c r="Q40" i="9"/>
  <c r="Q39" i="9"/>
  <c r="Q38" i="9"/>
  <c r="Q37" i="9"/>
  <c r="Q36" i="9"/>
  <c r="Q35" i="9"/>
  <c r="Q34" i="9"/>
  <c r="Q33" i="9"/>
  <c r="Q32" i="9"/>
  <c r="Q31" i="9"/>
  <c r="Q30" i="9"/>
  <c r="Q29" i="9"/>
  <c r="Q28" i="9"/>
  <c r="Q27" i="9"/>
  <c r="Q26" i="9"/>
  <c r="Q25" i="9"/>
  <c r="Q24" i="9"/>
  <c r="Q23" i="9"/>
  <c r="Q22" i="9"/>
  <c r="Q21" i="9"/>
  <c r="Q20" i="9"/>
  <c r="Q19" i="9"/>
  <c r="Q18" i="9"/>
  <c r="Q17" i="9"/>
  <c r="Q16" i="9"/>
  <c r="Q15" i="9"/>
  <c r="Q14" i="9"/>
  <c r="Q13" i="9"/>
  <c r="Q12" i="9"/>
  <c r="Q11" i="9"/>
  <c r="Q10" i="9"/>
  <c r="Q9" i="9"/>
  <c r="Q8" i="9"/>
  <c r="Q7" i="9"/>
  <c r="Q6" i="9"/>
  <c r="Q5" i="9"/>
  <c r="Q4" i="9"/>
  <c r="Q3" i="9"/>
  <c r="Q2" i="9"/>
  <c r="H1" i="9"/>
  <c r="K17" i="8"/>
  <c r="J17" i="8"/>
  <c r="I17" i="8"/>
  <c r="H17" i="8"/>
  <c r="G17" i="8"/>
  <c r="F17" i="8"/>
  <c r="E17" i="8"/>
  <c r="D17" i="8"/>
  <c r="C17" i="8"/>
  <c r="B17" i="8"/>
  <c r="K16" i="8"/>
  <c r="J16" i="8"/>
  <c r="I16" i="8"/>
  <c r="H16" i="8"/>
  <c r="G16" i="8"/>
  <c r="F16" i="8"/>
  <c r="E16" i="8"/>
  <c r="D16" i="8"/>
  <c r="C16" i="8"/>
  <c r="B16" i="8"/>
  <c r="M15" i="8"/>
  <c r="L15" i="8"/>
  <c r="K15" i="8"/>
  <c r="J15" i="8"/>
  <c r="I15" i="8"/>
  <c r="H15" i="8"/>
  <c r="G15" i="8"/>
  <c r="F15" i="8"/>
  <c r="E15" i="8"/>
  <c r="D15" i="8"/>
  <c r="C15" i="8"/>
  <c r="B15" i="8"/>
  <c r="M14" i="8"/>
  <c r="L14" i="8"/>
  <c r="K14" i="8"/>
  <c r="J14" i="8"/>
  <c r="I14" i="8"/>
  <c r="H14" i="8"/>
  <c r="G14" i="8"/>
  <c r="F14" i="8"/>
  <c r="E14" i="8"/>
  <c r="D14" i="8"/>
  <c r="C14" i="8"/>
  <c r="B14" i="8"/>
  <c r="M13" i="8"/>
  <c r="L13" i="8"/>
  <c r="K13" i="8"/>
  <c r="J13" i="8"/>
  <c r="I13" i="8"/>
  <c r="H13" i="8"/>
  <c r="G13" i="8"/>
  <c r="F13" i="8"/>
  <c r="E13" i="8"/>
  <c r="D13" i="8"/>
  <c r="C13" i="8"/>
  <c r="B13" i="8"/>
  <c r="M12" i="8"/>
  <c r="L12" i="8"/>
  <c r="K12" i="8"/>
  <c r="J12" i="8"/>
  <c r="I12" i="8"/>
  <c r="H12" i="8"/>
  <c r="G12" i="8"/>
  <c r="F12" i="8"/>
  <c r="E12" i="8"/>
  <c r="D12" i="8"/>
  <c r="C12" i="8"/>
  <c r="B12" i="8"/>
  <c r="M11" i="8"/>
  <c r="L11" i="8"/>
  <c r="K11" i="8"/>
  <c r="J11" i="8"/>
  <c r="I11" i="8"/>
  <c r="H11" i="8"/>
  <c r="G11" i="8"/>
  <c r="F11" i="8"/>
  <c r="E11" i="8"/>
  <c r="D11" i="8"/>
  <c r="C11" i="8"/>
  <c r="B11" i="8"/>
  <c r="M10" i="8"/>
  <c r="L10" i="8"/>
  <c r="K10" i="8"/>
  <c r="J10" i="8"/>
  <c r="I10" i="8"/>
  <c r="H10" i="8"/>
  <c r="G10" i="8"/>
  <c r="F10" i="8"/>
  <c r="E10" i="8"/>
  <c r="D10" i="8"/>
  <c r="C10" i="8"/>
  <c r="B10" i="8"/>
  <c r="Q235" i="7"/>
  <c r="Q234" i="7"/>
  <c r="Q233" i="7"/>
  <c r="Q232" i="7"/>
  <c r="Q223" i="7"/>
  <c r="Q222" i="7"/>
  <c r="Q221" i="7"/>
  <c r="Q220" i="7"/>
  <c r="Q211" i="7"/>
  <c r="Q210" i="7"/>
  <c r="Q209" i="7"/>
  <c r="Q208" i="7"/>
  <c r="Q199" i="7"/>
  <c r="Q198" i="7"/>
  <c r="Q197" i="7"/>
  <c r="Q196" i="7"/>
  <c r="Q187" i="7"/>
  <c r="Q186" i="7"/>
  <c r="Q185" i="7"/>
  <c r="Q184" i="7"/>
  <c r="Q175" i="7"/>
  <c r="Q174" i="7"/>
  <c r="Q173" i="7"/>
  <c r="Q172" i="7"/>
  <c r="Q163" i="7"/>
  <c r="Q162" i="7"/>
  <c r="Q161" i="7"/>
  <c r="Q160" i="7"/>
  <c r="Q151" i="7"/>
  <c r="Q150" i="7"/>
  <c r="Q149" i="7"/>
  <c r="W148" i="7"/>
  <c r="Q148" i="7"/>
  <c r="Q139" i="7"/>
  <c r="Q138" i="7"/>
  <c r="Q137" i="7"/>
  <c r="Q136" i="7"/>
  <c r="Q127" i="7"/>
  <c r="Q126" i="7"/>
  <c r="Q125" i="7"/>
  <c r="Q124" i="7"/>
  <c r="Q115" i="7"/>
  <c r="Q114" i="7"/>
  <c r="Q113" i="7"/>
  <c r="Q112" i="7"/>
  <c r="Q103" i="7"/>
  <c r="Q102" i="7"/>
  <c r="Q101" i="7"/>
  <c r="Q100" i="7"/>
  <c r="Q91" i="7"/>
  <c r="Q90" i="7"/>
  <c r="Q89" i="7"/>
  <c r="Q88" i="7"/>
  <c r="Q79" i="7"/>
  <c r="Q78" i="7"/>
  <c r="Q77" i="7"/>
  <c r="Q76" i="7"/>
  <c r="Q67" i="7"/>
  <c r="Q66" i="7"/>
  <c r="Q65" i="7"/>
  <c r="Q64" i="7"/>
  <c r="Q55" i="7"/>
  <c r="Q54" i="7"/>
  <c r="Q53" i="7"/>
  <c r="Q52" i="7"/>
  <c r="Q43" i="7"/>
  <c r="Q42" i="7"/>
  <c r="Q41" i="7"/>
  <c r="W40" i="7"/>
  <c r="Q40" i="7"/>
  <c r="Q31" i="7"/>
  <c r="Q30" i="7"/>
  <c r="Q29" i="7"/>
  <c r="Q28" i="7"/>
  <c r="I20" i="7"/>
  <c r="Q19" i="7"/>
  <c r="I19" i="7"/>
  <c r="Q18" i="7"/>
  <c r="Q17" i="7"/>
  <c r="Q16" i="7"/>
  <c r="W208" i="7"/>
  <c r="M13" i="7"/>
  <c r="L13" i="7"/>
  <c r="M12" i="7"/>
  <c r="L12" i="7"/>
  <c r="M11" i="7"/>
  <c r="L11" i="7"/>
  <c r="M10" i="7"/>
  <c r="L10" i="7"/>
  <c r="M9" i="7"/>
  <c r="L9" i="7"/>
  <c r="Q8" i="7"/>
  <c r="M8" i="7"/>
  <c r="L8" i="7"/>
  <c r="W88" i="7"/>
  <c r="Q7" i="7"/>
  <c r="Q6" i="7"/>
  <c r="Q5" i="7"/>
  <c r="K22" i="6"/>
  <c r="J22" i="6"/>
  <c r="I22" i="6"/>
  <c r="H22" i="6"/>
  <c r="G22" i="6"/>
  <c r="F22" i="6"/>
  <c r="E22" i="6"/>
  <c r="D22" i="6"/>
  <c r="C22" i="6"/>
  <c r="B22" i="6"/>
  <c r="K21" i="6"/>
  <c r="J21" i="6"/>
  <c r="I21" i="6"/>
  <c r="H21" i="6"/>
  <c r="G21" i="6"/>
  <c r="F21" i="6"/>
  <c r="E21" i="6"/>
  <c r="D21" i="6"/>
  <c r="C21" i="6"/>
  <c r="B21" i="6"/>
  <c r="M20" i="6"/>
  <c r="T10" i="6"/>
  <c r="L20" i="6"/>
  <c r="K20" i="6"/>
  <c r="J20" i="6"/>
  <c r="I20" i="6"/>
  <c r="H20" i="6"/>
  <c r="G20" i="6"/>
  <c r="F20" i="6"/>
  <c r="E20" i="6"/>
  <c r="D20" i="6"/>
  <c r="C20" i="6"/>
  <c r="B20" i="6"/>
  <c r="M19" i="6"/>
  <c r="L19" i="6"/>
  <c r="K19" i="6"/>
  <c r="J19" i="6"/>
  <c r="I19" i="6"/>
  <c r="H19" i="6"/>
  <c r="G19" i="6"/>
  <c r="F19" i="6"/>
  <c r="E19" i="6"/>
  <c r="D19" i="6"/>
  <c r="C19" i="6"/>
  <c r="B19" i="6"/>
  <c r="M18" i="6"/>
  <c r="L18" i="6"/>
  <c r="K18" i="6"/>
  <c r="J18" i="6"/>
  <c r="I18" i="6"/>
  <c r="H18" i="6"/>
  <c r="G18" i="6"/>
  <c r="F18" i="6"/>
  <c r="E18" i="6"/>
  <c r="D18" i="6"/>
  <c r="C18" i="6"/>
  <c r="B18" i="6"/>
  <c r="M17" i="6"/>
  <c r="L17" i="6"/>
  <c r="S7" i="6"/>
  <c r="K17" i="6"/>
  <c r="J17" i="6"/>
  <c r="I17" i="6"/>
  <c r="H17" i="6"/>
  <c r="G17" i="6"/>
  <c r="F17" i="6"/>
  <c r="E17" i="6"/>
  <c r="D17" i="6"/>
  <c r="C17" i="6"/>
  <c r="B17" i="6"/>
  <c r="M16" i="6"/>
  <c r="L16" i="6"/>
  <c r="S6" i="6"/>
  <c r="T6" i="6"/>
  <c r="U6" i="6"/>
  <c r="K16" i="6"/>
  <c r="J16" i="6"/>
  <c r="I16" i="6"/>
  <c r="H16" i="6"/>
  <c r="G16" i="6"/>
  <c r="F16" i="6"/>
  <c r="E16" i="6"/>
  <c r="D16" i="6"/>
  <c r="C16" i="6"/>
  <c r="B16" i="6"/>
  <c r="M15" i="6"/>
  <c r="T5" i="6"/>
  <c r="L15" i="6"/>
  <c r="S5" i="6"/>
  <c r="U5" i="6"/>
  <c r="K15" i="6"/>
  <c r="J15" i="6"/>
  <c r="I15" i="6"/>
  <c r="H15" i="6"/>
  <c r="G15" i="6"/>
  <c r="F15" i="6"/>
  <c r="E15" i="6"/>
  <c r="D15" i="6"/>
  <c r="C15" i="6"/>
  <c r="B15" i="6"/>
  <c r="U11" i="6"/>
  <c r="T11" i="6"/>
  <c r="S11" i="6"/>
  <c r="R11" i="6"/>
  <c r="S10" i="6"/>
  <c r="R10" i="6"/>
  <c r="S9" i="6"/>
  <c r="T9" i="6"/>
  <c r="U9" i="6"/>
  <c r="S8" i="6"/>
  <c r="T8" i="6"/>
  <c r="U8" i="6"/>
  <c r="V9" i="6"/>
  <c r="W9" i="6"/>
  <c r="R9" i="6"/>
  <c r="R8" i="6"/>
  <c r="T7" i="6"/>
  <c r="U7" i="6"/>
  <c r="R7" i="6"/>
  <c r="R6" i="6"/>
  <c r="R5" i="6"/>
  <c r="I3" i="5"/>
  <c r="G3" i="5"/>
  <c r="G2" i="5"/>
  <c r="G1" i="5"/>
  <c r="B1" i="5"/>
  <c r="C312" i="2"/>
  <c r="C309" i="2"/>
  <c r="C306" i="2"/>
  <c r="G177" i="2"/>
  <c r="G168" i="2"/>
  <c r="G142" i="2"/>
  <c r="G133" i="2"/>
  <c r="J125" i="2"/>
  <c r="I125" i="2"/>
  <c r="J124" i="2"/>
  <c r="I124" i="2"/>
  <c r="J123" i="2"/>
  <c r="I123" i="2"/>
  <c r="J122" i="2"/>
  <c r="I122" i="2"/>
  <c r="Q16" i="2"/>
  <c r="P16" i="2"/>
  <c r="O16" i="2"/>
  <c r="Q15" i="2"/>
  <c r="P15" i="2"/>
  <c r="O15" i="2"/>
  <c r="C15" i="2"/>
  <c r="G200" i="1"/>
  <c r="G189" i="1"/>
  <c r="G159" i="1"/>
  <c r="G148" i="1"/>
  <c r="J139" i="1"/>
  <c r="I139" i="1"/>
  <c r="J138" i="1"/>
  <c r="I138" i="1"/>
  <c r="J137" i="1"/>
  <c r="I137" i="1"/>
  <c r="J136" i="1"/>
  <c r="I136" i="1"/>
  <c r="Q17" i="1"/>
  <c r="P17" i="1"/>
  <c r="O17" i="1"/>
  <c r="C17" i="1"/>
  <c r="C2" i="15"/>
  <c r="D113" i="15"/>
  <c r="D56" i="16"/>
  <c r="J6" i="15"/>
  <c r="J42" i="16"/>
  <c r="J59" i="15"/>
  <c r="J49" i="16"/>
  <c r="J113" i="15"/>
  <c r="J56" i="16"/>
  <c r="D6" i="15"/>
  <c r="D42" i="16"/>
  <c r="D59" i="15"/>
  <c r="D49" i="16"/>
  <c r="I114" i="15"/>
  <c r="I60" i="15"/>
  <c r="I61" i="15"/>
  <c r="I7" i="15"/>
  <c r="I43" i="16"/>
  <c r="F113" i="15"/>
  <c r="F56" i="16"/>
  <c r="C114" i="15"/>
  <c r="C60" i="15"/>
  <c r="C61" i="15"/>
  <c r="C7" i="15"/>
  <c r="C42" i="16"/>
  <c r="U10" i="6"/>
  <c r="Q16" i="6"/>
  <c r="R16" i="6"/>
  <c r="V8" i="6"/>
  <c r="W8" i="6"/>
  <c r="V7" i="6"/>
  <c r="W7" i="6"/>
  <c r="V6" i="6"/>
  <c r="W172" i="7"/>
  <c r="W184" i="7"/>
  <c r="W232" i="7"/>
  <c r="W136" i="7"/>
  <c r="W220" i="7"/>
  <c r="W76" i="7"/>
  <c r="W124" i="7"/>
  <c r="W28" i="7"/>
  <c r="W100" i="7"/>
  <c r="W64" i="7"/>
  <c r="W160" i="7"/>
  <c r="V10" i="6"/>
  <c r="W10" i="6"/>
  <c r="W5" i="7"/>
  <c r="W52" i="7"/>
  <c r="W112" i="7"/>
  <c r="W16" i="7"/>
  <c r="W196" i="7"/>
  <c r="I42" i="16"/>
  <c r="I49" i="16"/>
  <c r="I56" i="16"/>
  <c r="L6" i="15"/>
  <c r="L42" i="16"/>
  <c r="F59" i="15"/>
  <c r="F49" i="16"/>
  <c r="L59" i="15"/>
  <c r="L49" i="16"/>
  <c r="F6" i="15"/>
  <c r="F42" i="16"/>
  <c r="L113" i="15"/>
  <c r="L56" i="16"/>
  <c r="I57" i="16"/>
  <c r="G1536" i="14"/>
  <c r="H1536" i="14"/>
  <c r="G1534" i="14"/>
  <c r="H1534" i="14"/>
  <c r="G1532" i="14"/>
  <c r="H1532" i="14"/>
  <c r="G1530" i="14"/>
  <c r="H1530" i="14"/>
  <c r="G1528" i="14"/>
  <c r="H1528" i="14"/>
  <c r="G1526" i="14"/>
  <c r="H1526" i="14"/>
  <c r="G1524" i="14"/>
  <c r="H1524" i="14"/>
  <c r="G1522" i="14"/>
  <c r="H1522" i="14"/>
  <c r="G1520" i="14"/>
  <c r="H1520" i="14"/>
  <c r="G1518" i="14"/>
  <c r="H1518" i="14"/>
  <c r="G1516" i="14"/>
  <c r="H1516" i="14"/>
  <c r="G1514" i="14"/>
  <c r="H1514" i="14"/>
  <c r="G1512" i="14"/>
  <c r="H1512" i="14"/>
  <c r="G1510" i="14"/>
  <c r="H1510" i="14"/>
  <c r="G1508" i="14"/>
  <c r="H1508" i="14"/>
  <c r="G1506" i="14"/>
  <c r="H1506" i="14"/>
  <c r="G1504" i="14"/>
  <c r="H1504" i="14"/>
  <c r="G1502" i="14"/>
  <c r="H1502" i="14"/>
  <c r="G1500" i="14"/>
  <c r="H1500" i="14"/>
  <c r="G1498" i="14"/>
  <c r="H1498" i="14"/>
  <c r="G1496" i="14"/>
  <c r="H1496" i="14"/>
  <c r="G1494" i="14"/>
  <c r="H1494" i="14"/>
  <c r="G1492" i="14"/>
  <c r="H1492" i="14"/>
  <c r="G1490" i="14"/>
  <c r="H1490" i="14"/>
  <c r="G1488" i="14"/>
  <c r="H1488" i="14"/>
  <c r="G1486" i="14"/>
  <c r="H1486" i="14"/>
  <c r="G1484" i="14"/>
  <c r="H1484" i="14"/>
  <c r="G1482" i="14"/>
  <c r="H1482" i="14"/>
  <c r="G1480" i="14"/>
  <c r="H1480" i="14"/>
  <c r="G1478" i="14"/>
  <c r="H1478" i="14"/>
  <c r="G1476" i="14"/>
  <c r="H1476" i="14"/>
  <c r="G1474" i="14"/>
  <c r="H1474" i="14"/>
  <c r="G1472" i="14"/>
  <c r="H1472" i="14"/>
  <c r="G1470" i="14"/>
  <c r="H1470" i="14"/>
  <c r="G1468" i="14"/>
  <c r="H1468" i="14"/>
  <c r="G1466" i="14"/>
  <c r="H1466" i="14"/>
  <c r="G1464" i="14"/>
  <c r="H1464" i="14"/>
  <c r="G1462" i="14"/>
  <c r="H1462" i="14"/>
  <c r="G1460" i="14"/>
  <c r="H1460" i="14"/>
  <c r="G1458" i="14"/>
  <c r="H1458" i="14"/>
  <c r="G1456" i="14"/>
  <c r="H1456" i="14"/>
  <c r="G1454" i="14"/>
  <c r="H1454" i="14"/>
  <c r="G1452" i="14"/>
  <c r="H1452" i="14"/>
  <c r="G1450" i="14"/>
  <c r="H1450" i="14"/>
  <c r="G1448" i="14"/>
  <c r="H1448" i="14"/>
  <c r="G1446" i="14"/>
  <c r="H1446" i="14"/>
  <c r="G1444" i="14"/>
  <c r="H1444" i="14"/>
  <c r="G1442" i="14"/>
  <c r="H1442" i="14"/>
  <c r="G1440" i="14"/>
  <c r="H1440" i="14"/>
  <c r="G1438" i="14"/>
  <c r="H1438" i="14"/>
  <c r="G1436" i="14"/>
  <c r="H1436" i="14"/>
  <c r="G1434" i="14"/>
  <c r="H1434" i="14"/>
  <c r="G1432" i="14"/>
  <c r="H1432" i="14"/>
  <c r="G1430" i="14"/>
  <c r="H1430" i="14"/>
  <c r="G1428" i="14"/>
  <c r="H1428" i="14"/>
  <c r="G1426" i="14"/>
  <c r="H1426" i="14"/>
  <c r="G1424" i="14"/>
  <c r="H1424" i="14"/>
  <c r="G1422" i="14"/>
  <c r="H1422" i="14"/>
  <c r="G1420" i="14"/>
  <c r="H1420" i="14"/>
  <c r="G1418" i="14"/>
  <c r="H1418" i="14"/>
  <c r="G1416" i="14"/>
  <c r="H1416" i="14"/>
  <c r="G1414" i="14"/>
  <c r="H1414" i="14"/>
  <c r="G1412" i="14"/>
  <c r="H1412" i="14"/>
  <c r="G1410" i="14"/>
  <c r="H1410" i="14"/>
  <c r="G1408" i="14"/>
  <c r="H1408" i="14"/>
  <c r="G1406" i="14"/>
  <c r="H1406" i="14"/>
  <c r="G1404" i="14"/>
  <c r="H1404" i="14"/>
  <c r="G1402" i="14"/>
  <c r="H1402" i="14"/>
  <c r="G1400" i="14"/>
  <c r="H1400" i="14"/>
  <c r="G1398" i="14"/>
  <c r="H1398" i="14"/>
  <c r="G1396" i="14"/>
  <c r="H1396" i="14"/>
  <c r="G1394" i="14"/>
  <c r="H1394" i="14"/>
  <c r="G1392" i="14"/>
  <c r="H1392" i="14"/>
  <c r="L114" i="15"/>
  <c r="L57" i="16"/>
  <c r="G1389" i="14"/>
  <c r="H1389" i="14"/>
  <c r="G1386" i="14"/>
  <c r="H1386" i="14"/>
  <c r="G1381" i="14"/>
  <c r="H1381" i="14"/>
  <c r="G1378" i="14"/>
  <c r="H1378" i="14"/>
  <c r="G1373" i="14"/>
  <c r="H1373" i="14"/>
  <c r="G1535" i="14"/>
  <c r="H1535" i="14"/>
  <c r="G1531" i="14"/>
  <c r="H1531" i="14"/>
  <c r="G1527" i="14"/>
  <c r="H1527" i="14"/>
  <c r="G1523" i="14"/>
  <c r="H1523" i="14"/>
  <c r="G1519" i="14"/>
  <c r="H1519" i="14"/>
  <c r="G1515" i="14"/>
  <c r="H1515" i="14"/>
  <c r="G1511" i="14"/>
  <c r="H1511" i="14"/>
  <c r="G1507" i="14"/>
  <c r="H1507" i="14"/>
  <c r="G1503" i="14"/>
  <c r="H1503" i="14"/>
  <c r="G1499" i="14"/>
  <c r="H1499" i="14"/>
  <c r="G1495" i="14"/>
  <c r="H1495" i="14"/>
  <c r="G1491" i="14"/>
  <c r="H1491" i="14"/>
  <c r="G1487" i="14"/>
  <c r="H1487" i="14"/>
  <c r="G1483" i="14"/>
  <c r="H1483" i="14"/>
  <c r="G1479" i="14"/>
  <c r="H1479" i="14"/>
  <c r="G1475" i="14"/>
  <c r="H1475" i="14"/>
  <c r="G1471" i="14"/>
  <c r="H1471" i="14"/>
  <c r="G1467" i="14"/>
  <c r="H1467" i="14"/>
  <c r="G1463" i="14"/>
  <c r="H1463" i="14"/>
  <c r="G1459" i="14"/>
  <c r="H1459" i="14"/>
  <c r="G1455" i="14"/>
  <c r="H1455" i="14"/>
  <c r="G1451" i="14"/>
  <c r="H1451" i="14"/>
  <c r="G1447" i="14"/>
  <c r="H1447" i="14"/>
  <c r="G1443" i="14"/>
  <c r="H1443" i="14"/>
  <c r="G1439" i="14"/>
  <c r="H1439" i="14"/>
  <c r="G1435" i="14"/>
  <c r="H1435" i="14"/>
  <c r="G1431" i="14"/>
  <c r="H1431" i="14"/>
  <c r="G1427" i="14"/>
  <c r="H1427" i="14"/>
  <c r="G1423" i="14"/>
  <c r="H1423" i="14"/>
  <c r="G1419" i="14"/>
  <c r="H1419" i="14"/>
  <c r="G1415" i="14"/>
  <c r="H1415" i="14"/>
  <c r="G1411" i="14"/>
  <c r="H1411" i="14"/>
  <c r="G1407" i="14"/>
  <c r="H1407" i="14"/>
  <c r="G1403" i="14"/>
  <c r="H1403" i="14"/>
  <c r="G1399" i="14"/>
  <c r="H1399" i="14"/>
  <c r="G1395" i="14"/>
  <c r="H1395" i="14"/>
  <c r="G1391" i="14"/>
  <c r="H1391" i="14"/>
  <c r="G1388" i="14"/>
  <c r="H1388" i="14"/>
  <c r="G1383" i="14"/>
  <c r="H1383" i="14"/>
  <c r="G1380" i="14"/>
  <c r="H1380" i="14"/>
  <c r="G1375" i="14"/>
  <c r="H1375" i="14"/>
  <c r="G1372" i="14"/>
  <c r="H1372" i="14"/>
  <c r="G1370" i="14"/>
  <c r="H1370" i="14"/>
  <c r="G1368" i="14"/>
  <c r="H1368" i="14"/>
  <c r="G1366" i="14"/>
  <c r="H1366" i="14"/>
  <c r="G1364" i="14"/>
  <c r="H1364" i="14"/>
  <c r="G1362" i="14"/>
  <c r="H1362" i="14"/>
  <c r="G1360" i="14"/>
  <c r="H1360" i="14"/>
  <c r="G1358" i="14"/>
  <c r="H1358" i="14"/>
  <c r="G1356" i="14"/>
  <c r="H1356" i="14"/>
  <c r="G1354" i="14"/>
  <c r="H1354" i="14"/>
  <c r="G1352" i="14"/>
  <c r="H1352" i="14"/>
  <c r="G1350" i="14"/>
  <c r="H1350" i="14"/>
  <c r="G1348" i="14"/>
  <c r="H1348" i="14"/>
  <c r="G1346" i="14"/>
  <c r="H1346" i="14"/>
  <c r="G1344" i="14"/>
  <c r="H1344" i="14"/>
  <c r="G1342" i="14"/>
  <c r="H1342" i="14"/>
  <c r="G1340" i="14"/>
  <c r="H1340" i="14"/>
  <c r="G1338" i="14"/>
  <c r="H1338" i="14"/>
  <c r="G1336" i="14"/>
  <c r="H1336" i="14"/>
  <c r="G1334" i="14"/>
  <c r="H1334" i="14"/>
  <c r="G1332" i="14"/>
  <c r="H1332" i="14"/>
  <c r="G1330" i="14"/>
  <c r="H1330" i="14"/>
  <c r="G1328" i="14"/>
  <c r="H1328" i="14"/>
  <c r="G1326" i="14"/>
  <c r="H1326" i="14"/>
  <c r="G1324" i="14"/>
  <c r="H1324" i="14"/>
  <c r="G1322" i="14"/>
  <c r="H1322" i="14"/>
  <c r="G1320" i="14"/>
  <c r="H1320" i="14"/>
  <c r="G1318" i="14"/>
  <c r="H1318" i="14"/>
  <c r="G1316" i="14"/>
  <c r="H1316" i="14"/>
  <c r="G1314" i="14"/>
  <c r="H1314" i="14"/>
  <c r="G1312" i="14"/>
  <c r="H1312" i="14"/>
  <c r="G1310" i="14"/>
  <c r="H1310" i="14"/>
  <c r="G1308" i="14"/>
  <c r="H1308" i="14"/>
  <c r="G1306" i="14"/>
  <c r="H1306" i="14"/>
  <c r="G1304" i="14"/>
  <c r="H1304" i="14"/>
  <c r="G1302" i="14"/>
  <c r="H1302" i="14"/>
  <c r="G1300" i="14"/>
  <c r="H1300" i="14"/>
  <c r="G1298" i="14"/>
  <c r="H1298" i="14"/>
  <c r="G1296" i="14"/>
  <c r="H1296" i="14"/>
  <c r="G1294" i="14"/>
  <c r="H1294" i="14"/>
  <c r="G1390" i="14"/>
  <c r="H1390" i="14"/>
  <c r="G1385" i="14"/>
  <c r="H1385" i="14"/>
  <c r="G1374" i="14"/>
  <c r="H1374" i="14"/>
  <c r="G1291" i="14"/>
  <c r="H1291" i="14"/>
  <c r="G1533" i="14"/>
  <c r="H1533" i="14"/>
  <c r="G1525" i="14"/>
  <c r="H1525" i="14"/>
  <c r="G1517" i="14"/>
  <c r="H1517" i="14"/>
  <c r="G1509" i="14"/>
  <c r="H1509" i="14"/>
  <c r="G1501" i="14"/>
  <c r="H1501" i="14"/>
  <c r="G1493" i="14"/>
  <c r="H1493" i="14"/>
  <c r="G1485" i="14"/>
  <c r="H1485" i="14"/>
  <c r="G1477" i="14"/>
  <c r="H1477" i="14"/>
  <c r="G1469" i="14"/>
  <c r="H1469" i="14"/>
  <c r="G1461" i="14"/>
  <c r="H1461" i="14"/>
  <c r="G1453" i="14"/>
  <c r="H1453" i="14"/>
  <c r="G1445" i="14"/>
  <c r="H1445" i="14"/>
  <c r="G1437" i="14"/>
  <c r="H1437" i="14"/>
  <c r="G1429" i="14"/>
  <c r="H1429" i="14"/>
  <c r="G1421" i="14"/>
  <c r="H1421" i="14"/>
  <c r="G1413" i="14"/>
  <c r="H1413" i="14"/>
  <c r="G1405" i="14"/>
  <c r="H1405" i="14"/>
  <c r="G1397" i="14"/>
  <c r="H1397" i="14"/>
  <c r="G1384" i="14"/>
  <c r="H1384" i="14"/>
  <c r="G1379" i="14"/>
  <c r="H1379" i="14"/>
  <c r="G1369" i="14"/>
  <c r="H1369" i="14"/>
  <c r="G1365" i="14"/>
  <c r="H1365" i="14"/>
  <c r="G1361" i="14"/>
  <c r="H1361" i="14"/>
  <c r="G1357" i="14"/>
  <c r="H1357" i="14"/>
  <c r="G1353" i="14"/>
  <c r="H1353" i="14"/>
  <c r="G1349" i="14"/>
  <c r="H1349" i="14"/>
  <c r="G1345" i="14"/>
  <c r="H1345" i="14"/>
  <c r="G1341" i="14"/>
  <c r="H1341" i="14"/>
  <c r="G1337" i="14"/>
  <c r="H1337" i="14"/>
  <c r="G1333" i="14"/>
  <c r="H1333" i="14"/>
  <c r="G1329" i="14"/>
  <c r="H1329" i="14"/>
  <c r="G1325" i="14"/>
  <c r="H1325" i="14"/>
  <c r="G1321" i="14"/>
  <c r="H1321" i="14"/>
  <c r="G1317" i="14"/>
  <c r="H1317" i="14"/>
  <c r="G1313" i="14"/>
  <c r="H1313" i="14"/>
  <c r="G1309" i="14"/>
  <c r="H1309" i="14"/>
  <c r="G1305" i="14"/>
  <c r="H1305" i="14"/>
  <c r="G1301" i="14"/>
  <c r="H1301" i="14"/>
  <c r="G1297" i="14"/>
  <c r="H1297" i="14"/>
  <c r="G1293" i="14"/>
  <c r="H1293" i="14"/>
  <c r="G1290" i="14"/>
  <c r="H1290" i="14"/>
  <c r="G1288" i="14"/>
  <c r="H1288" i="14"/>
  <c r="G1286" i="14"/>
  <c r="H1286" i="14"/>
  <c r="G1284" i="14"/>
  <c r="H1284" i="14"/>
  <c r="G1282" i="14"/>
  <c r="H1282" i="14"/>
  <c r="G1280" i="14"/>
  <c r="H1280" i="14"/>
  <c r="G1278" i="14"/>
  <c r="H1278" i="14"/>
  <c r="G1276" i="14"/>
  <c r="H1276" i="14"/>
  <c r="G1274" i="14"/>
  <c r="H1274" i="14"/>
  <c r="G1272" i="14"/>
  <c r="H1272" i="14"/>
  <c r="G1270" i="14"/>
  <c r="H1270" i="14"/>
  <c r="G1268" i="14"/>
  <c r="H1268" i="14"/>
  <c r="G1266" i="14"/>
  <c r="H1266" i="14"/>
  <c r="G1264" i="14"/>
  <c r="H1264" i="14"/>
  <c r="G1262" i="14"/>
  <c r="H1262" i="14"/>
  <c r="G1260" i="14"/>
  <c r="H1260" i="14"/>
  <c r="G1258" i="14"/>
  <c r="H1258" i="14"/>
  <c r="G1256" i="14"/>
  <c r="H1256" i="14"/>
  <c r="G1254" i="14"/>
  <c r="H1254" i="14"/>
  <c r="G1252" i="14"/>
  <c r="H1252" i="14"/>
  <c r="G1250" i="14"/>
  <c r="H1250" i="14"/>
  <c r="G1248" i="14"/>
  <c r="H1248" i="14"/>
  <c r="G1246" i="14"/>
  <c r="H1246" i="14"/>
  <c r="G1244" i="14"/>
  <c r="H1244" i="14"/>
  <c r="G1242" i="14"/>
  <c r="H1242" i="14"/>
  <c r="G1240" i="14"/>
  <c r="H1240" i="14"/>
  <c r="G1238" i="14"/>
  <c r="H1238" i="14"/>
  <c r="G1236" i="14"/>
  <c r="H1236" i="14"/>
  <c r="G1234" i="14"/>
  <c r="H1234" i="14"/>
  <c r="G1232" i="14"/>
  <c r="H1232" i="14"/>
  <c r="G1230" i="14"/>
  <c r="H1230" i="14"/>
  <c r="G1228" i="14"/>
  <c r="H1228" i="14"/>
  <c r="G1226" i="14"/>
  <c r="H1226" i="14"/>
  <c r="G1224" i="14"/>
  <c r="H1224" i="14"/>
  <c r="G1222" i="14"/>
  <c r="H1222" i="14"/>
  <c r="G1220" i="14"/>
  <c r="H1220" i="14"/>
  <c r="G1218" i="14"/>
  <c r="H1218" i="14"/>
  <c r="G1216" i="14"/>
  <c r="H1216" i="14"/>
  <c r="G1214" i="14"/>
  <c r="H1214" i="14"/>
  <c r="G1212" i="14"/>
  <c r="H1212" i="14"/>
  <c r="G1210" i="14"/>
  <c r="H1210" i="14"/>
  <c r="G1208" i="14"/>
  <c r="H1208" i="14"/>
  <c r="G1206" i="14"/>
  <c r="H1206" i="14"/>
  <c r="G1377" i="14"/>
  <c r="H1377" i="14"/>
  <c r="G1203" i="14"/>
  <c r="H1203" i="14"/>
  <c r="G1200" i="14"/>
  <c r="H1200" i="14"/>
  <c r="G1198" i="14"/>
  <c r="H1198" i="14"/>
  <c r="G1196" i="14"/>
  <c r="H1196" i="14"/>
  <c r="G1194" i="14"/>
  <c r="H1194" i="14"/>
  <c r="G1192" i="14"/>
  <c r="H1192" i="14"/>
  <c r="G1190" i="14"/>
  <c r="H1190" i="14"/>
  <c r="G1188" i="14"/>
  <c r="H1188" i="14"/>
  <c r="G1186" i="14"/>
  <c r="H1186" i="14"/>
  <c r="G1184" i="14"/>
  <c r="H1184" i="14"/>
  <c r="G1182" i="14"/>
  <c r="H1182" i="14"/>
  <c r="G1180" i="14"/>
  <c r="H1180" i="14"/>
  <c r="G1178" i="14"/>
  <c r="H1178" i="14"/>
  <c r="G1176" i="14"/>
  <c r="H1176" i="14"/>
  <c r="G1174" i="14"/>
  <c r="H1174" i="14"/>
  <c r="G1172" i="14"/>
  <c r="H1172" i="14"/>
  <c r="G1170" i="14"/>
  <c r="H1170" i="14"/>
  <c r="G1168" i="14"/>
  <c r="H1168" i="14"/>
  <c r="G1166" i="14"/>
  <c r="H1166" i="14"/>
  <c r="G1164" i="14"/>
  <c r="H1164" i="14"/>
  <c r="G1162" i="14"/>
  <c r="H1162" i="14"/>
  <c r="G1160" i="14"/>
  <c r="H1160" i="14"/>
  <c r="G1158" i="14"/>
  <c r="H1158" i="14"/>
  <c r="G1156" i="14"/>
  <c r="H1156" i="14"/>
  <c r="G1154" i="14"/>
  <c r="H1154" i="14"/>
  <c r="G1152" i="14"/>
  <c r="H1152" i="14"/>
  <c r="G1150" i="14"/>
  <c r="H1150" i="14"/>
  <c r="G1148" i="14"/>
  <c r="H1148" i="14"/>
  <c r="G1146" i="14"/>
  <c r="H1146" i="14"/>
  <c r="G1144" i="14"/>
  <c r="H1144" i="14"/>
  <c r="G1142" i="14"/>
  <c r="H1142" i="14"/>
  <c r="G1140" i="14"/>
  <c r="H1140" i="14"/>
  <c r="G1138" i="14"/>
  <c r="H1138" i="14"/>
  <c r="G1136" i="14"/>
  <c r="H1136" i="14"/>
  <c r="G1134" i="14"/>
  <c r="H1134" i="14"/>
  <c r="G1132" i="14"/>
  <c r="H1132" i="14"/>
  <c r="G1130" i="14"/>
  <c r="H1130" i="14"/>
  <c r="G1128" i="14"/>
  <c r="H1128" i="14"/>
  <c r="G1126" i="14"/>
  <c r="H1126" i="14"/>
  <c r="G1124" i="14"/>
  <c r="H1124" i="14"/>
  <c r="G1122" i="14"/>
  <c r="H1122" i="14"/>
  <c r="G1120" i="14"/>
  <c r="H1120" i="14"/>
  <c r="G1118" i="14"/>
  <c r="H1118" i="14"/>
  <c r="G1116" i="14"/>
  <c r="H1116" i="14"/>
  <c r="G1114" i="14"/>
  <c r="H1114" i="14"/>
  <c r="G1112" i="14"/>
  <c r="H1112" i="14"/>
  <c r="G1110" i="14"/>
  <c r="H1110" i="14"/>
  <c r="G1108" i="14"/>
  <c r="H1108" i="14"/>
  <c r="G1106" i="14"/>
  <c r="H1106" i="14"/>
  <c r="G1104" i="14"/>
  <c r="H1104" i="14"/>
  <c r="G1102" i="14"/>
  <c r="H1102" i="14"/>
  <c r="G1100" i="14"/>
  <c r="H1100" i="14"/>
  <c r="G1098" i="14"/>
  <c r="H1098" i="14"/>
  <c r="G1096" i="14"/>
  <c r="H1096" i="14"/>
  <c r="G1094" i="14"/>
  <c r="H1094" i="14"/>
  <c r="G1092" i="14"/>
  <c r="H1092" i="14"/>
  <c r="G1090" i="14"/>
  <c r="H1090" i="14"/>
  <c r="G1088" i="14"/>
  <c r="H1088" i="14"/>
  <c r="G1086" i="14"/>
  <c r="H1086" i="14"/>
  <c r="G1084" i="14"/>
  <c r="H1084" i="14"/>
  <c r="G1082" i="14"/>
  <c r="H1082" i="14"/>
  <c r="G1080" i="14"/>
  <c r="H1080" i="14"/>
  <c r="G1078" i="14"/>
  <c r="H1078" i="14"/>
  <c r="G1076" i="14"/>
  <c r="H1076" i="14"/>
  <c r="G1074" i="14"/>
  <c r="H1074" i="14"/>
  <c r="G1072" i="14"/>
  <c r="H1072" i="14"/>
  <c r="G1070" i="14"/>
  <c r="H1070" i="14"/>
  <c r="G1068" i="14"/>
  <c r="H1068" i="14"/>
  <c r="G1066" i="14"/>
  <c r="H1066" i="14"/>
  <c r="G1064" i="14"/>
  <c r="H1064" i="14"/>
  <c r="G1062" i="14"/>
  <c r="H1062" i="14"/>
  <c r="G1060" i="14"/>
  <c r="H1060" i="14"/>
  <c r="G1058" i="14"/>
  <c r="H1058" i="14"/>
  <c r="G1056" i="14"/>
  <c r="H1056" i="14"/>
  <c r="G1054" i="14"/>
  <c r="H1054" i="14"/>
  <c r="G1052" i="14"/>
  <c r="H1052" i="14"/>
  <c r="G1050" i="14"/>
  <c r="H1050" i="14"/>
  <c r="G1048" i="14"/>
  <c r="H1048" i="14"/>
  <c r="G1046" i="14"/>
  <c r="H1046" i="14"/>
  <c r="G1044" i="14"/>
  <c r="H1044" i="14"/>
  <c r="G1042" i="14"/>
  <c r="H1042" i="14"/>
  <c r="G1040" i="14"/>
  <c r="H1040" i="14"/>
  <c r="G1038" i="14"/>
  <c r="H1038" i="14"/>
  <c r="G1036" i="14"/>
  <c r="H1036" i="14"/>
  <c r="G1034" i="14"/>
  <c r="H1034" i="14"/>
  <c r="G1032" i="14"/>
  <c r="H1032" i="14"/>
  <c r="G1030" i="14"/>
  <c r="H1030" i="14"/>
  <c r="G1028" i="14"/>
  <c r="H1028" i="14"/>
  <c r="G1026" i="14"/>
  <c r="H1026" i="14"/>
  <c r="G1024" i="14"/>
  <c r="H1024" i="14"/>
  <c r="G1022" i="14"/>
  <c r="H1022" i="14"/>
  <c r="G1020" i="14"/>
  <c r="H1020" i="14"/>
  <c r="G1018" i="14"/>
  <c r="H1018" i="14"/>
  <c r="G1016" i="14"/>
  <c r="H1016" i="14"/>
  <c r="G1014" i="14"/>
  <c r="H1014" i="14"/>
  <c r="G1012" i="14"/>
  <c r="H1012" i="14"/>
  <c r="G1010" i="14"/>
  <c r="H1010" i="14"/>
  <c r="G1008" i="14"/>
  <c r="H1008" i="14"/>
  <c r="G1006" i="14"/>
  <c r="H1006" i="14"/>
  <c r="G1004" i="14"/>
  <c r="H1004" i="14"/>
  <c r="G1002" i="14"/>
  <c r="H1002" i="14"/>
  <c r="G1000" i="14"/>
  <c r="H1000" i="14"/>
  <c r="G998" i="14"/>
  <c r="H998" i="14"/>
  <c r="G996" i="14"/>
  <c r="H996" i="14"/>
  <c r="G994" i="14"/>
  <c r="H994" i="14"/>
  <c r="G992" i="14"/>
  <c r="H992" i="14"/>
  <c r="G990" i="14"/>
  <c r="H990" i="14"/>
  <c r="G988" i="14"/>
  <c r="H988" i="14"/>
  <c r="G986" i="14"/>
  <c r="H986" i="14"/>
  <c r="G984" i="14"/>
  <c r="H984" i="14"/>
  <c r="G982" i="14"/>
  <c r="H982" i="14"/>
  <c r="G980" i="14"/>
  <c r="H980" i="14"/>
  <c r="G978" i="14"/>
  <c r="H978" i="14"/>
  <c r="G976" i="14"/>
  <c r="H976" i="14"/>
  <c r="G974" i="14"/>
  <c r="H974" i="14"/>
  <c r="G972" i="14"/>
  <c r="H972" i="14"/>
  <c r="G970" i="14"/>
  <c r="H970" i="14"/>
  <c r="G968" i="14"/>
  <c r="H968" i="14"/>
  <c r="G966" i="14"/>
  <c r="H966" i="14"/>
  <c r="G964" i="14"/>
  <c r="H964" i="14"/>
  <c r="G962" i="14"/>
  <c r="H962" i="14"/>
  <c r="G960" i="14"/>
  <c r="H960" i="14"/>
  <c r="G958" i="14"/>
  <c r="H958" i="14"/>
  <c r="G956" i="14"/>
  <c r="H956" i="14"/>
  <c r="G954" i="14"/>
  <c r="H954" i="14"/>
  <c r="G952" i="14"/>
  <c r="H952" i="14"/>
  <c r="G1529" i="14"/>
  <c r="H1529" i="14"/>
  <c r="G1513" i="14"/>
  <c r="H1513" i="14"/>
  <c r="G1497" i="14"/>
  <c r="H1497" i="14"/>
  <c r="G1481" i="14"/>
  <c r="H1481" i="14"/>
  <c r="G1465" i="14"/>
  <c r="H1465" i="14"/>
  <c r="G1449" i="14"/>
  <c r="H1449" i="14"/>
  <c r="G1433" i="14"/>
  <c r="H1433" i="14"/>
  <c r="G1417" i="14"/>
  <c r="H1417" i="14"/>
  <c r="G1401" i="14"/>
  <c r="H1401" i="14"/>
  <c r="G1387" i="14"/>
  <c r="H1387" i="14"/>
  <c r="G1376" i="14"/>
  <c r="H1376" i="14"/>
  <c r="G1367" i="14"/>
  <c r="H1367" i="14"/>
  <c r="G1359" i="14"/>
  <c r="H1359" i="14"/>
  <c r="G1351" i="14"/>
  <c r="H1351" i="14"/>
  <c r="G1343" i="14"/>
  <c r="H1343" i="14"/>
  <c r="G1335" i="14"/>
  <c r="H1335" i="14"/>
  <c r="G1327" i="14"/>
  <c r="H1327" i="14"/>
  <c r="G1319" i="14"/>
  <c r="H1319" i="14"/>
  <c r="G1311" i="14"/>
  <c r="H1311" i="14"/>
  <c r="G1303" i="14"/>
  <c r="H1303" i="14"/>
  <c r="G1295" i="14"/>
  <c r="H1295" i="14"/>
  <c r="G1289" i="14"/>
  <c r="H1289" i="14"/>
  <c r="G1285" i="14"/>
  <c r="H1285" i="14"/>
  <c r="G1281" i="14"/>
  <c r="H1281" i="14"/>
  <c r="G1277" i="14"/>
  <c r="H1277" i="14"/>
  <c r="G1273" i="14"/>
  <c r="H1273" i="14"/>
  <c r="G1269" i="14"/>
  <c r="H1269" i="14"/>
  <c r="G1265" i="14"/>
  <c r="H1265" i="14"/>
  <c r="G1261" i="14"/>
  <c r="H1261" i="14"/>
  <c r="G1257" i="14"/>
  <c r="H1257" i="14"/>
  <c r="G1253" i="14"/>
  <c r="H1253" i="14"/>
  <c r="G1249" i="14"/>
  <c r="H1249" i="14"/>
  <c r="G1245" i="14"/>
  <c r="H1245" i="14"/>
  <c r="G1241" i="14"/>
  <c r="H1241" i="14"/>
  <c r="G1237" i="14"/>
  <c r="H1237" i="14"/>
  <c r="G1233" i="14"/>
  <c r="H1233" i="14"/>
  <c r="G1229" i="14"/>
  <c r="H1229" i="14"/>
  <c r="G1225" i="14"/>
  <c r="H1225" i="14"/>
  <c r="G1221" i="14"/>
  <c r="H1221" i="14"/>
  <c r="G1217" i="14"/>
  <c r="H1217" i="14"/>
  <c r="G1213" i="14"/>
  <c r="H1213" i="14"/>
  <c r="G1209" i="14"/>
  <c r="H1209" i="14"/>
  <c r="G1205" i="14"/>
  <c r="H1205" i="14"/>
  <c r="G1202" i="14"/>
  <c r="H1202" i="14"/>
  <c r="G1292" i="14"/>
  <c r="H1292" i="14"/>
  <c r="G1204" i="14"/>
  <c r="H1204" i="14"/>
  <c r="G1199" i="14"/>
  <c r="H1199" i="14"/>
  <c r="G1195" i="14"/>
  <c r="H1195" i="14"/>
  <c r="G1191" i="14"/>
  <c r="H1191" i="14"/>
  <c r="G1187" i="14"/>
  <c r="H1187" i="14"/>
  <c r="G1183" i="14"/>
  <c r="H1183" i="14"/>
  <c r="G1179" i="14"/>
  <c r="H1179" i="14"/>
  <c r="G1175" i="14"/>
  <c r="H1175" i="14"/>
  <c r="G1171" i="14"/>
  <c r="H1171" i="14"/>
  <c r="G1167" i="14"/>
  <c r="H1167" i="14"/>
  <c r="G1163" i="14"/>
  <c r="H1163" i="14"/>
  <c r="G1159" i="14"/>
  <c r="H1159" i="14"/>
  <c r="G1155" i="14"/>
  <c r="H1155" i="14"/>
  <c r="G1151" i="14"/>
  <c r="H1151" i="14"/>
  <c r="G1147" i="14"/>
  <c r="H1147" i="14"/>
  <c r="G1143" i="14"/>
  <c r="H1143" i="14"/>
  <c r="G1139" i="14"/>
  <c r="H1139" i="14"/>
  <c r="G1135" i="14"/>
  <c r="H1135" i="14"/>
  <c r="G1131" i="14"/>
  <c r="H1131" i="14"/>
  <c r="G1127" i="14"/>
  <c r="H1127" i="14"/>
  <c r="G1123" i="14"/>
  <c r="H1123" i="14"/>
  <c r="G1119" i="14"/>
  <c r="H1119" i="14"/>
  <c r="G1115" i="14"/>
  <c r="H1115" i="14"/>
  <c r="G1111" i="14"/>
  <c r="H1111" i="14"/>
  <c r="G1107" i="14"/>
  <c r="H1107" i="14"/>
  <c r="G1103" i="14"/>
  <c r="H1103" i="14"/>
  <c r="G1099" i="14"/>
  <c r="H1099" i="14"/>
  <c r="G1095" i="14"/>
  <c r="H1095" i="14"/>
  <c r="G1091" i="14"/>
  <c r="H1091" i="14"/>
  <c r="G1087" i="14"/>
  <c r="H1087" i="14"/>
  <c r="G1083" i="14"/>
  <c r="H1083" i="14"/>
  <c r="G1079" i="14"/>
  <c r="H1079" i="14"/>
  <c r="G1075" i="14"/>
  <c r="H1075" i="14"/>
  <c r="G1071" i="14"/>
  <c r="H1071" i="14"/>
  <c r="G1067" i="14"/>
  <c r="H1067" i="14"/>
  <c r="G1063" i="14"/>
  <c r="H1063" i="14"/>
  <c r="G1059" i="14"/>
  <c r="H1059" i="14"/>
  <c r="G1055" i="14"/>
  <c r="H1055" i="14"/>
  <c r="G1051" i="14"/>
  <c r="H1051" i="14"/>
  <c r="G1047" i="14"/>
  <c r="H1047" i="14"/>
  <c r="G1043" i="14"/>
  <c r="H1043" i="14"/>
  <c r="G1039" i="14"/>
  <c r="H1039" i="14"/>
  <c r="G1035" i="14"/>
  <c r="H1035" i="14"/>
  <c r="G1031" i="14"/>
  <c r="H1031" i="14"/>
  <c r="G1027" i="14"/>
  <c r="H1027" i="14"/>
  <c r="G1023" i="14"/>
  <c r="H1023" i="14"/>
  <c r="G1019" i="14"/>
  <c r="H1019" i="14"/>
  <c r="G1015" i="14"/>
  <c r="H1015" i="14"/>
  <c r="G1011" i="14"/>
  <c r="H1011" i="14"/>
  <c r="G1007" i="14"/>
  <c r="H1007" i="14"/>
  <c r="G1003" i="14"/>
  <c r="H1003" i="14"/>
  <c r="G999" i="14"/>
  <c r="H999" i="14"/>
  <c r="G995" i="14"/>
  <c r="H995" i="14"/>
  <c r="G991" i="14"/>
  <c r="H991" i="14"/>
  <c r="G987" i="14"/>
  <c r="H987" i="14"/>
  <c r="G983" i="14"/>
  <c r="H983" i="14"/>
  <c r="G979" i="14"/>
  <c r="H979" i="14"/>
  <c r="G975" i="14"/>
  <c r="H975" i="14"/>
  <c r="G971" i="14"/>
  <c r="H971" i="14"/>
  <c r="G967" i="14"/>
  <c r="H967" i="14"/>
  <c r="G963" i="14"/>
  <c r="H963" i="14"/>
  <c r="G959" i="14"/>
  <c r="H959" i="14"/>
  <c r="G955" i="14"/>
  <c r="H955" i="14"/>
  <c r="G951" i="14"/>
  <c r="H951" i="14"/>
  <c r="G1521" i="14"/>
  <c r="H1521" i="14"/>
  <c r="G1489" i="14"/>
  <c r="H1489" i="14"/>
  <c r="G1457" i="14"/>
  <c r="H1457" i="14"/>
  <c r="G1425" i="14"/>
  <c r="H1425" i="14"/>
  <c r="G1393" i="14"/>
  <c r="H1393" i="14"/>
  <c r="G1371" i="14"/>
  <c r="H1371" i="14"/>
  <c r="G1355" i="14"/>
  <c r="H1355" i="14"/>
  <c r="G1339" i="14"/>
  <c r="H1339" i="14"/>
  <c r="G1323" i="14"/>
  <c r="H1323" i="14"/>
  <c r="G1307" i="14"/>
  <c r="H1307" i="14"/>
  <c r="G1283" i="14"/>
  <c r="H1283" i="14"/>
  <c r="G1275" i="14"/>
  <c r="H1275" i="14"/>
  <c r="G1267" i="14"/>
  <c r="H1267" i="14"/>
  <c r="G1259" i="14"/>
  <c r="H1259" i="14"/>
  <c r="G1251" i="14"/>
  <c r="H1251" i="14"/>
  <c r="G1243" i="14"/>
  <c r="H1243" i="14"/>
  <c r="G1235" i="14"/>
  <c r="H1235" i="14"/>
  <c r="G1227" i="14"/>
  <c r="H1227" i="14"/>
  <c r="G1219" i="14"/>
  <c r="H1219" i="14"/>
  <c r="G1211" i="14"/>
  <c r="H1211" i="14"/>
  <c r="G948" i="14"/>
  <c r="H948" i="14"/>
  <c r="G946" i="14"/>
  <c r="H946" i="14"/>
  <c r="G944" i="14"/>
  <c r="H944" i="14"/>
  <c r="G942" i="14"/>
  <c r="H942" i="14"/>
  <c r="G940" i="14"/>
  <c r="H940" i="14"/>
  <c r="G938" i="14"/>
  <c r="H938" i="14"/>
  <c r="G936" i="14"/>
  <c r="H936" i="14"/>
  <c r="G934" i="14"/>
  <c r="H934" i="14"/>
  <c r="G932" i="14"/>
  <c r="H932" i="14"/>
  <c r="G930" i="14"/>
  <c r="H930" i="14"/>
  <c r="G928" i="14"/>
  <c r="H928" i="14"/>
  <c r="G926" i="14"/>
  <c r="H926" i="14"/>
  <c r="G924" i="14"/>
  <c r="H924" i="14"/>
  <c r="G922" i="14"/>
  <c r="H922" i="14"/>
  <c r="G920" i="14"/>
  <c r="H920" i="14"/>
  <c r="G918" i="14"/>
  <c r="H918" i="14"/>
  <c r="G916" i="14"/>
  <c r="H916" i="14"/>
  <c r="G914" i="14"/>
  <c r="H914" i="14"/>
  <c r="G912" i="14"/>
  <c r="H912" i="14"/>
  <c r="G910" i="14"/>
  <c r="H910" i="14"/>
  <c r="G908" i="14"/>
  <c r="H908" i="14"/>
  <c r="G906" i="14"/>
  <c r="H906" i="14"/>
  <c r="G904" i="14"/>
  <c r="H904" i="14"/>
  <c r="G902" i="14"/>
  <c r="H902" i="14"/>
  <c r="G900" i="14"/>
  <c r="H900" i="14"/>
  <c r="G898" i="14"/>
  <c r="H898" i="14"/>
  <c r="G896" i="14"/>
  <c r="H896" i="14"/>
  <c r="G894" i="14"/>
  <c r="H894" i="14"/>
  <c r="G1382" i="14"/>
  <c r="H1382" i="14"/>
  <c r="G1197" i="14"/>
  <c r="H1197" i="14"/>
  <c r="G1189" i="14"/>
  <c r="H1189" i="14"/>
  <c r="G1181" i="14"/>
  <c r="H1181" i="14"/>
  <c r="G1173" i="14"/>
  <c r="H1173" i="14"/>
  <c r="G1165" i="14"/>
  <c r="H1165" i="14"/>
  <c r="G1157" i="14"/>
  <c r="H1157" i="14"/>
  <c r="G1149" i="14"/>
  <c r="H1149" i="14"/>
  <c r="G1141" i="14"/>
  <c r="H1141" i="14"/>
  <c r="G1133" i="14"/>
  <c r="H1133" i="14"/>
  <c r="G1125" i="14"/>
  <c r="H1125" i="14"/>
  <c r="G1117" i="14"/>
  <c r="H1117" i="14"/>
  <c r="G1109" i="14"/>
  <c r="H1109" i="14"/>
  <c r="G1101" i="14"/>
  <c r="H1101" i="14"/>
  <c r="G1093" i="14"/>
  <c r="H1093" i="14"/>
  <c r="G1085" i="14"/>
  <c r="H1085" i="14"/>
  <c r="G1077" i="14"/>
  <c r="H1077" i="14"/>
  <c r="G1069" i="14"/>
  <c r="H1069" i="14"/>
  <c r="G1061" i="14"/>
  <c r="H1061" i="14"/>
  <c r="G1053" i="14"/>
  <c r="H1053" i="14"/>
  <c r="G1045" i="14"/>
  <c r="H1045" i="14"/>
  <c r="G1037" i="14"/>
  <c r="H1037" i="14"/>
  <c r="G1029" i="14"/>
  <c r="H1029" i="14"/>
  <c r="G1021" i="14"/>
  <c r="H1021" i="14"/>
  <c r="G1013" i="14"/>
  <c r="H1013" i="14"/>
  <c r="G1005" i="14"/>
  <c r="H1005" i="14"/>
  <c r="G997" i="14"/>
  <c r="H997" i="14"/>
  <c r="G989" i="14"/>
  <c r="H989" i="14"/>
  <c r="G981" i="14"/>
  <c r="H981" i="14"/>
  <c r="G973" i="14"/>
  <c r="H973" i="14"/>
  <c r="G965" i="14"/>
  <c r="H965" i="14"/>
  <c r="G957" i="14"/>
  <c r="H957" i="14"/>
  <c r="G950" i="14"/>
  <c r="H950" i="14"/>
  <c r="G891" i="14"/>
  <c r="H891" i="14"/>
  <c r="G888" i="14"/>
  <c r="H888" i="14"/>
  <c r="G883" i="14"/>
  <c r="H883" i="14"/>
  <c r="G880" i="14"/>
  <c r="H880" i="14"/>
  <c r="G875" i="14"/>
  <c r="H875" i="14"/>
  <c r="G872" i="14"/>
  <c r="H872" i="14"/>
  <c r="G867" i="14"/>
  <c r="H867" i="14"/>
  <c r="G864" i="14"/>
  <c r="H864" i="14"/>
  <c r="G859" i="14"/>
  <c r="H859" i="14"/>
  <c r="G856" i="14"/>
  <c r="H856" i="14"/>
  <c r="G851" i="14"/>
  <c r="H851" i="14"/>
  <c r="G848" i="14"/>
  <c r="H848" i="14"/>
  <c r="G843" i="14"/>
  <c r="H843" i="14"/>
  <c r="G840" i="14"/>
  <c r="H840" i="14"/>
  <c r="G835" i="14"/>
  <c r="H835" i="14"/>
  <c r="G832" i="14"/>
  <c r="H832" i="14"/>
  <c r="G827" i="14"/>
  <c r="H827" i="14"/>
  <c r="G824" i="14"/>
  <c r="H824" i="14"/>
  <c r="G819" i="14"/>
  <c r="H819" i="14"/>
  <c r="G816" i="14"/>
  <c r="H816" i="14"/>
  <c r="G811" i="14"/>
  <c r="H811" i="14"/>
  <c r="G808" i="14"/>
  <c r="H808" i="14"/>
  <c r="G803" i="14"/>
  <c r="H803" i="14"/>
  <c r="G800" i="14"/>
  <c r="H800" i="14"/>
  <c r="G795" i="14"/>
  <c r="H795" i="14"/>
  <c r="G792" i="14"/>
  <c r="H792" i="14"/>
  <c r="G787" i="14"/>
  <c r="H787" i="14"/>
  <c r="G784" i="14"/>
  <c r="H784" i="14"/>
  <c r="G779" i="14"/>
  <c r="H779" i="14"/>
  <c r="G777" i="14"/>
  <c r="H777" i="14"/>
  <c r="G775" i="14"/>
  <c r="H775" i="14"/>
  <c r="G773" i="14"/>
  <c r="H773" i="14"/>
  <c r="G771" i="14"/>
  <c r="H771" i="14"/>
  <c r="G769" i="14"/>
  <c r="H769" i="14"/>
  <c r="G767" i="14"/>
  <c r="H767" i="14"/>
  <c r="G765" i="14"/>
  <c r="H765" i="14"/>
  <c r="G763" i="14"/>
  <c r="H763" i="14"/>
  <c r="G761" i="14"/>
  <c r="H761" i="14"/>
  <c r="G759" i="14"/>
  <c r="H759" i="14"/>
  <c r="G757" i="14"/>
  <c r="H757" i="14"/>
  <c r="G755" i="14"/>
  <c r="H755" i="14"/>
  <c r="G753" i="14"/>
  <c r="H753" i="14"/>
  <c r="G751" i="14"/>
  <c r="H751" i="14"/>
  <c r="G749" i="14"/>
  <c r="H749" i="14"/>
  <c r="G747" i="14"/>
  <c r="H747" i="14"/>
  <c r="G745" i="14"/>
  <c r="H745" i="14"/>
  <c r="G743" i="14"/>
  <c r="H743" i="14"/>
  <c r="G741" i="14"/>
  <c r="H741" i="14"/>
  <c r="G739" i="14"/>
  <c r="H739" i="14"/>
  <c r="G737" i="14"/>
  <c r="H737" i="14"/>
  <c r="G735" i="14"/>
  <c r="H735" i="14"/>
  <c r="G733" i="14"/>
  <c r="H733" i="14"/>
  <c r="G731" i="14"/>
  <c r="H731" i="14"/>
  <c r="G729" i="14"/>
  <c r="H729" i="14"/>
  <c r="G727" i="14"/>
  <c r="H727" i="14"/>
  <c r="G725" i="14"/>
  <c r="H725" i="14"/>
  <c r="G723" i="14"/>
  <c r="H723" i="14"/>
  <c r="G721" i="14"/>
  <c r="H721" i="14"/>
  <c r="G719" i="14"/>
  <c r="H719" i="14"/>
  <c r="G717" i="14"/>
  <c r="H717" i="14"/>
  <c r="G715" i="14"/>
  <c r="H715" i="14"/>
  <c r="G713" i="14"/>
  <c r="H713" i="14"/>
  <c r="G711" i="14"/>
  <c r="H711" i="14"/>
  <c r="G709" i="14"/>
  <c r="H709" i="14"/>
  <c r="G707" i="14"/>
  <c r="H707" i="14"/>
  <c r="G705" i="14"/>
  <c r="H705" i="14"/>
  <c r="G703" i="14"/>
  <c r="H703" i="14"/>
  <c r="G701" i="14"/>
  <c r="H701" i="14"/>
  <c r="G699" i="14"/>
  <c r="H699" i="14"/>
  <c r="G697" i="14"/>
  <c r="H697" i="14"/>
  <c r="G695" i="14"/>
  <c r="H695" i="14"/>
  <c r="G693" i="14"/>
  <c r="H693" i="14"/>
  <c r="G691" i="14"/>
  <c r="H691" i="14"/>
  <c r="G689" i="14"/>
  <c r="H689" i="14"/>
  <c r="G687" i="14"/>
  <c r="H687" i="14"/>
  <c r="G685" i="14"/>
  <c r="H685" i="14"/>
  <c r="G683" i="14"/>
  <c r="H683" i="14"/>
  <c r="G681" i="14"/>
  <c r="H681" i="14"/>
  <c r="G679" i="14"/>
  <c r="H679" i="14"/>
  <c r="G677" i="14"/>
  <c r="H677" i="14"/>
  <c r="G675" i="14"/>
  <c r="H675" i="14"/>
  <c r="G673" i="14"/>
  <c r="H673" i="14"/>
  <c r="G671" i="14"/>
  <c r="H671" i="14"/>
  <c r="G669" i="14"/>
  <c r="H669" i="14"/>
  <c r="G667" i="14"/>
  <c r="H667" i="14"/>
  <c r="G665" i="14"/>
  <c r="H665" i="14"/>
  <c r="G663" i="14"/>
  <c r="H663" i="14"/>
  <c r="G661" i="14"/>
  <c r="H661" i="14"/>
  <c r="G659" i="14"/>
  <c r="H659" i="14"/>
  <c r="G657" i="14"/>
  <c r="H657" i="14"/>
  <c r="G655" i="14"/>
  <c r="H655" i="14"/>
  <c r="G653" i="14"/>
  <c r="H653" i="14"/>
  <c r="G651" i="14"/>
  <c r="H651" i="14"/>
  <c r="G649" i="14"/>
  <c r="H649" i="14"/>
  <c r="G647" i="14"/>
  <c r="H647" i="14"/>
  <c r="G645" i="14"/>
  <c r="H645" i="14"/>
  <c r="G643" i="14"/>
  <c r="H643" i="14"/>
  <c r="G641" i="14"/>
  <c r="H641" i="14"/>
  <c r="G639" i="14"/>
  <c r="H639" i="14"/>
  <c r="G637" i="14"/>
  <c r="H637" i="14"/>
  <c r="G635" i="14"/>
  <c r="H635" i="14"/>
  <c r="G633" i="14"/>
  <c r="H633" i="14"/>
  <c r="G631" i="14"/>
  <c r="H631" i="14"/>
  <c r="G629" i="14"/>
  <c r="H629" i="14"/>
  <c r="G627" i="14"/>
  <c r="H627" i="14"/>
  <c r="G625" i="14"/>
  <c r="H625" i="14"/>
  <c r="G623" i="14"/>
  <c r="H623" i="14"/>
  <c r="G621" i="14"/>
  <c r="H621" i="14"/>
  <c r="G619" i="14"/>
  <c r="H619" i="14"/>
  <c r="G617" i="14"/>
  <c r="H617" i="14"/>
  <c r="G615" i="14"/>
  <c r="H615" i="14"/>
  <c r="G613" i="14"/>
  <c r="H613" i="14"/>
  <c r="G611" i="14"/>
  <c r="H611" i="14"/>
  <c r="G609" i="14"/>
  <c r="H609" i="14"/>
  <c r="G607" i="14"/>
  <c r="H607" i="14"/>
  <c r="G605" i="14"/>
  <c r="H605" i="14"/>
  <c r="G603" i="14"/>
  <c r="H603" i="14"/>
  <c r="G601" i="14"/>
  <c r="H601" i="14"/>
  <c r="G599" i="14"/>
  <c r="H599" i="14"/>
  <c r="G597" i="14"/>
  <c r="H597" i="14"/>
  <c r="G595" i="14"/>
  <c r="H595" i="14"/>
  <c r="G593" i="14"/>
  <c r="H593" i="14"/>
  <c r="G591" i="14"/>
  <c r="H591" i="14"/>
  <c r="G589" i="14"/>
  <c r="H589" i="14"/>
  <c r="G587" i="14"/>
  <c r="H587" i="14"/>
  <c r="G585" i="14"/>
  <c r="H585" i="14"/>
  <c r="G583" i="14"/>
  <c r="H583" i="14"/>
  <c r="G581" i="14"/>
  <c r="H581" i="14"/>
  <c r="G579" i="14"/>
  <c r="H579" i="14"/>
  <c r="G577" i="14"/>
  <c r="H577" i="14"/>
  <c r="G575" i="14"/>
  <c r="H575" i="14"/>
  <c r="G573" i="14"/>
  <c r="H573" i="14"/>
  <c r="G571" i="14"/>
  <c r="H571" i="14"/>
  <c r="G569" i="14"/>
  <c r="H569" i="14"/>
  <c r="G567" i="14"/>
  <c r="H567" i="14"/>
  <c r="G565" i="14"/>
  <c r="H565" i="14"/>
  <c r="G563" i="14"/>
  <c r="H563" i="14"/>
  <c r="G561" i="14"/>
  <c r="H561" i="14"/>
  <c r="G559" i="14"/>
  <c r="H559" i="14"/>
  <c r="G557" i="14"/>
  <c r="H557" i="14"/>
  <c r="G555" i="14"/>
  <c r="H555" i="14"/>
  <c r="G553" i="14"/>
  <c r="H553" i="14"/>
  <c r="G551" i="14"/>
  <c r="H551" i="14"/>
  <c r="G549" i="14"/>
  <c r="H549" i="14"/>
  <c r="G547" i="14"/>
  <c r="H547" i="14"/>
  <c r="G545" i="14"/>
  <c r="H545" i="14"/>
  <c r="G543" i="14"/>
  <c r="H543" i="14"/>
  <c r="G541" i="14"/>
  <c r="H541" i="14"/>
  <c r="G539" i="14"/>
  <c r="H539" i="14"/>
  <c r="G537" i="14"/>
  <c r="H537" i="14"/>
  <c r="G535" i="14"/>
  <c r="H535" i="14"/>
  <c r="G533" i="14"/>
  <c r="H533" i="14"/>
  <c r="G531" i="14"/>
  <c r="H531" i="14"/>
  <c r="G529" i="14"/>
  <c r="H529" i="14"/>
  <c r="G527" i="14"/>
  <c r="H527" i="14"/>
  <c r="G525" i="14"/>
  <c r="H525" i="14"/>
  <c r="G523" i="14"/>
  <c r="H523" i="14"/>
  <c r="G521" i="14"/>
  <c r="H521" i="14"/>
  <c r="G519" i="14"/>
  <c r="H519" i="14"/>
  <c r="G517" i="14"/>
  <c r="H517" i="14"/>
  <c r="G515" i="14"/>
  <c r="H515" i="14"/>
  <c r="G513" i="14"/>
  <c r="H513" i="14"/>
  <c r="G511" i="14"/>
  <c r="H511" i="14"/>
  <c r="G509" i="14"/>
  <c r="H509" i="14"/>
  <c r="G507" i="14"/>
  <c r="H507" i="14"/>
  <c r="G505" i="14"/>
  <c r="H505" i="14"/>
  <c r="G503" i="14"/>
  <c r="H503" i="14"/>
  <c r="G501" i="14"/>
  <c r="H501" i="14"/>
  <c r="G499" i="14"/>
  <c r="H499" i="14"/>
  <c r="G497" i="14"/>
  <c r="H497" i="14"/>
  <c r="G495" i="14"/>
  <c r="H495" i="14"/>
  <c r="G493" i="14"/>
  <c r="H493" i="14"/>
  <c r="G491" i="14"/>
  <c r="H491" i="14"/>
  <c r="G489" i="14"/>
  <c r="H489" i="14"/>
  <c r="G487" i="14"/>
  <c r="H487" i="14"/>
  <c r="G485" i="14"/>
  <c r="H485" i="14"/>
  <c r="G483" i="14"/>
  <c r="H483" i="14"/>
  <c r="G481" i="14"/>
  <c r="H481" i="14"/>
  <c r="G479" i="14"/>
  <c r="H479" i="14"/>
  <c r="G477" i="14"/>
  <c r="H477" i="14"/>
  <c r="G475" i="14"/>
  <c r="H475" i="14"/>
  <c r="G473" i="14"/>
  <c r="H473" i="14"/>
  <c r="G471" i="14"/>
  <c r="H471" i="14"/>
  <c r="G469" i="14"/>
  <c r="H469" i="14"/>
  <c r="G467" i="14"/>
  <c r="H467" i="14"/>
  <c r="G465" i="14"/>
  <c r="H465" i="14"/>
  <c r="G463" i="14"/>
  <c r="H463" i="14"/>
  <c r="G461" i="14"/>
  <c r="H461" i="14"/>
  <c r="G459" i="14"/>
  <c r="H459" i="14"/>
  <c r="G457" i="14"/>
  <c r="H457" i="14"/>
  <c r="G455" i="14"/>
  <c r="H455" i="14"/>
  <c r="G453" i="14"/>
  <c r="H453" i="14"/>
  <c r="G451" i="14"/>
  <c r="H451" i="14"/>
  <c r="G449" i="14"/>
  <c r="H449" i="14"/>
  <c r="G447" i="14"/>
  <c r="H447" i="14"/>
  <c r="G445" i="14"/>
  <c r="H445" i="14"/>
  <c r="G443" i="14"/>
  <c r="H443" i="14"/>
  <c r="G441" i="14"/>
  <c r="H441" i="14"/>
  <c r="G439" i="14"/>
  <c r="H439" i="14"/>
  <c r="G437" i="14"/>
  <c r="H437" i="14"/>
  <c r="G435" i="14"/>
  <c r="H435" i="14"/>
  <c r="G433" i="14"/>
  <c r="H433" i="14"/>
  <c r="G431" i="14"/>
  <c r="H431" i="14"/>
  <c r="G429" i="14"/>
  <c r="H429" i="14"/>
  <c r="G427" i="14"/>
  <c r="H427" i="14"/>
  <c r="G425" i="14"/>
  <c r="H425" i="14"/>
  <c r="G423" i="14"/>
  <c r="H423" i="14"/>
  <c r="G421" i="14"/>
  <c r="H421" i="14"/>
  <c r="G419" i="14"/>
  <c r="H419" i="14"/>
  <c r="G417" i="14"/>
  <c r="H417" i="14"/>
  <c r="G415" i="14"/>
  <c r="H415" i="14"/>
  <c r="G413" i="14"/>
  <c r="H413" i="14"/>
  <c r="G411" i="14"/>
  <c r="H411" i="14"/>
  <c r="G409" i="14"/>
  <c r="H409" i="14"/>
  <c r="G407" i="14"/>
  <c r="H407" i="14"/>
  <c r="G405" i="14"/>
  <c r="H405" i="14"/>
  <c r="G403" i="14"/>
  <c r="H403" i="14"/>
  <c r="G401" i="14"/>
  <c r="H401" i="14"/>
  <c r="G399" i="14"/>
  <c r="H399" i="14"/>
  <c r="G397" i="14"/>
  <c r="H397" i="14"/>
  <c r="G395" i="14"/>
  <c r="H395" i="14"/>
  <c r="G393" i="14"/>
  <c r="H393" i="14"/>
  <c r="G391" i="14"/>
  <c r="H391" i="14"/>
  <c r="G389" i="14"/>
  <c r="H389" i="14"/>
  <c r="G387" i="14"/>
  <c r="H387" i="14"/>
  <c r="G385" i="14"/>
  <c r="H385" i="14"/>
  <c r="G383" i="14"/>
  <c r="H383" i="14"/>
  <c r="G381" i="14"/>
  <c r="H381" i="14"/>
  <c r="G379" i="14"/>
  <c r="H379" i="14"/>
  <c r="G377" i="14"/>
  <c r="H377" i="14"/>
  <c r="G375" i="14"/>
  <c r="H375" i="14"/>
  <c r="G373" i="14"/>
  <c r="H373" i="14"/>
  <c r="G371" i="14"/>
  <c r="H371" i="14"/>
  <c r="G369" i="14"/>
  <c r="H369" i="14"/>
  <c r="G367" i="14"/>
  <c r="H367" i="14"/>
  <c r="G365" i="14"/>
  <c r="H365" i="14"/>
  <c r="G363" i="14"/>
  <c r="H363" i="14"/>
  <c r="G361" i="14"/>
  <c r="H361" i="14"/>
  <c r="G359" i="14"/>
  <c r="H359" i="14"/>
  <c r="G357" i="14"/>
  <c r="H357" i="14"/>
  <c r="G355" i="14"/>
  <c r="H355" i="14"/>
  <c r="G353" i="14"/>
  <c r="H353" i="14"/>
  <c r="G351" i="14"/>
  <c r="H351" i="14"/>
  <c r="G349" i="14"/>
  <c r="H349" i="14"/>
  <c r="G347" i="14"/>
  <c r="H347" i="14"/>
  <c r="G345" i="14"/>
  <c r="H345" i="14"/>
  <c r="G343" i="14"/>
  <c r="H343" i="14"/>
  <c r="G341" i="14"/>
  <c r="H341" i="14"/>
  <c r="G339" i="14"/>
  <c r="H339" i="14"/>
  <c r="G337" i="14"/>
  <c r="H337" i="14"/>
  <c r="G335" i="14"/>
  <c r="H335" i="14"/>
  <c r="G333" i="14"/>
  <c r="H333" i="14"/>
  <c r="G331" i="14"/>
  <c r="H331" i="14"/>
  <c r="G329" i="14"/>
  <c r="H329" i="14"/>
  <c r="G327" i="14"/>
  <c r="H327" i="14"/>
  <c r="G325" i="14"/>
  <c r="H325" i="14"/>
  <c r="G323" i="14"/>
  <c r="H323" i="14"/>
  <c r="G321" i="14"/>
  <c r="H321" i="14"/>
  <c r="G319" i="14"/>
  <c r="H319" i="14"/>
  <c r="G317" i="14"/>
  <c r="H317" i="14"/>
  <c r="G315" i="14"/>
  <c r="H315" i="14"/>
  <c r="G313" i="14"/>
  <c r="H313" i="14"/>
  <c r="G311" i="14"/>
  <c r="H311" i="14"/>
  <c r="G309" i="14"/>
  <c r="H309" i="14"/>
  <c r="G307" i="14"/>
  <c r="H307" i="14"/>
  <c r="G305" i="14"/>
  <c r="H305" i="14"/>
  <c r="G303" i="14"/>
  <c r="H303" i="14"/>
  <c r="G301" i="14"/>
  <c r="H301" i="14"/>
  <c r="G299" i="14"/>
  <c r="H299" i="14"/>
  <c r="G297" i="14"/>
  <c r="H297" i="14"/>
  <c r="G1193" i="14"/>
  <c r="H1193" i="14"/>
  <c r="G1185" i="14"/>
  <c r="H1185" i="14"/>
  <c r="G1177" i="14"/>
  <c r="H1177" i="14"/>
  <c r="G1169" i="14"/>
  <c r="H1169" i="14"/>
  <c r="G1161" i="14"/>
  <c r="H1161" i="14"/>
  <c r="G1153" i="14"/>
  <c r="H1153" i="14"/>
  <c r="G1145" i="14"/>
  <c r="H1145" i="14"/>
  <c r="G1137" i="14"/>
  <c r="H1137" i="14"/>
  <c r="G1129" i="14"/>
  <c r="H1129" i="14"/>
  <c r="G1121" i="14"/>
  <c r="H1121" i="14"/>
  <c r="G1113" i="14"/>
  <c r="H1113" i="14"/>
  <c r="G1105" i="14"/>
  <c r="H1105" i="14"/>
  <c r="G1097" i="14"/>
  <c r="H1097" i="14"/>
  <c r="G1089" i="14"/>
  <c r="H1089" i="14"/>
  <c r="G1081" i="14"/>
  <c r="H1081" i="14"/>
  <c r="G1073" i="14"/>
  <c r="H1073" i="14"/>
  <c r="G1065" i="14"/>
  <c r="H1065" i="14"/>
  <c r="G1057" i="14"/>
  <c r="H1057" i="14"/>
  <c r="G1049" i="14"/>
  <c r="H1049" i="14"/>
  <c r="G1041" i="14"/>
  <c r="H1041" i="14"/>
  <c r="G1033" i="14"/>
  <c r="H1033" i="14"/>
  <c r="G1025" i="14"/>
  <c r="H1025" i="14"/>
  <c r="G1017" i="14"/>
  <c r="H1017" i="14"/>
  <c r="G1009" i="14"/>
  <c r="H1009" i="14"/>
  <c r="G1001" i="14"/>
  <c r="H1001" i="14"/>
  <c r="G993" i="14"/>
  <c r="H993" i="14"/>
  <c r="G985" i="14"/>
  <c r="H985" i="14"/>
  <c r="G977" i="14"/>
  <c r="H977" i="14"/>
  <c r="G969" i="14"/>
  <c r="H969" i="14"/>
  <c r="G961" i="14"/>
  <c r="H961" i="14"/>
  <c r="G953" i="14"/>
  <c r="H953" i="14"/>
  <c r="G892" i="14"/>
  <c r="H892" i="14"/>
  <c r="G887" i="14"/>
  <c r="H887" i="14"/>
  <c r="G884" i="14"/>
  <c r="H884" i="14"/>
  <c r="G1505" i="14"/>
  <c r="H1505" i="14"/>
  <c r="G1315" i="14"/>
  <c r="H1315" i="14"/>
  <c r="G1271" i="14"/>
  <c r="H1271" i="14"/>
  <c r="G1239" i="14"/>
  <c r="H1239" i="14"/>
  <c r="G1207" i="14"/>
  <c r="H1207" i="14"/>
  <c r="G1473" i="14"/>
  <c r="H1473" i="14"/>
  <c r="G1363" i="14"/>
  <c r="H1363" i="14"/>
  <c r="G1299" i="14"/>
  <c r="H1299" i="14"/>
  <c r="G1263" i="14"/>
  <c r="H1263" i="14"/>
  <c r="G1231" i="14"/>
  <c r="H1231" i="14"/>
  <c r="G1201" i="14"/>
  <c r="H1201" i="14"/>
  <c r="G947" i="14"/>
  <c r="H947" i="14"/>
  <c r="G939" i="14"/>
  <c r="H939" i="14"/>
  <c r="G931" i="14"/>
  <c r="H931" i="14"/>
  <c r="G923" i="14"/>
  <c r="H923" i="14"/>
  <c r="G915" i="14"/>
  <c r="H915" i="14"/>
  <c r="G907" i="14"/>
  <c r="H907" i="14"/>
  <c r="G899" i="14"/>
  <c r="H899" i="14"/>
  <c r="G886" i="14"/>
  <c r="H886" i="14"/>
  <c r="G878" i="14"/>
  <c r="H878" i="14"/>
  <c r="G874" i="14"/>
  <c r="H874" i="14"/>
  <c r="G871" i="14"/>
  <c r="H871" i="14"/>
  <c r="G860" i="14"/>
  <c r="H860" i="14"/>
  <c r="G857" i="14"/>
  <c r="H857" i="14"/>
  <c r="G853" i="14"/>
  <c r="H853" i="14"/>
  <c r="G846" i="14"/>
  <c r="H846" i="14"/>
  <c r="G842" i="14"/>
  <c r="H842" i="14"/>
  <c r="G839" i="14"/>
  <c r="H839" i="14"/>
  <c r="G828" i="14"/>
  <c r="H828" i="14"/>
  <c r="G825" i="14"/>
  <c r="H825" i="14"/>
  <c r="G821" i="14"/>
  <c r="H821" i="14"/>
  <c r="G814" i="14"/>
  <c r="H814" i="14"/>
  <c r="G810" i="14"/>
  <c r="H810" i="14"/>
  <c r="G807" i="14"/>
  <c r="H807" i="14"/>
  <c r="G796" i="14"/>
  <c r="H796" i="14"/>
  <c r="G793" i="14"/>
  <c r="H793" i="14"/>
  <c r="G789" i="14"/>
  <c r="H789" i="14"/>
  <c r="G782" i="14"/>
  <c r="H782" i="14"/>
  <c r="G776" i="14"/>
  <c r="H776" i="14"/>
  <c r="G768" i="14"/>
  <c r="H768" i="14"/>
  <c r="G760" i="14"/>
  <c r="H760" i="14"/>
  <c r="G752" i="14"/>
  <c r="H752" i="14"/>
  <c r="G744" i="14"/>
  <c r="H744" i="14"/>
  <c r="G736" i="14"/>
  <c r="H736" i="14"/>
  <c r="G728" i="14"/>
  <c r="H728" i="14"/>
  <c r="G720" i="14"/>
  <c r="H720" i="14"/>
  <c r="G712" i="14"/>
  <c r="H712" i="14"/>
  <c r="G704" i="14"/>
  <c r="H704" i="14"/>
  <c r="G696" i="14"/>
  <c r="H696" i="14"/>
  <c r="G688" i="14"/>
  <c r="H688" i="14"/>
  <c r="G680" i="14"/>
  <c r="H680" i="14"/>
  <c r="G672" i="14"/>
  <c r="H672" i="14"/>
  <c r="G664" i="14"/>
  <c r="H664" i="14"/>
  <c r="G656" i="14"/>
  <c r="H656" i="14"/>
  <c r="G648" i="14"/>
  <c r="H648" i="14"/>
  <c r="G640" i="14"/>
  <c r="H640" i="14"/>
  <c r="G632" i="14"/>
  <c r="H632" i="14"/>
  <c r="G624" i="14"/>
  <c r="H624" i="14"/>
  <c r="G616" i="14"/>
  <c r="H616" i="14"/>
  <c r="G608" i="14"/>
  <c r="H608" i="14"/>
  <c r="G600" i="14"/>
  <c r="H600" i="14"/>
  <c r="G592" i="14"/>
  <c r="H592" i="14"/>
  <c r="G584" i="14"/>
  <c r="H584" i="14"/>
  <c r="G576" i="14"/>
  <c r="H576" i="14"/>
  <c r="G568" i="14"/>
  <c r="H568" i="14"/>
  <c r="G560" i="14"/>
  <c r="H560" i="14"/>
  <c r="G552" i="14"/>
  <c r="H552" i="14"/>
  <c r="G544" i="14"/>
  <c r="H544" i="14"/>
  <c r="G536" i="14"/>
  <c r="H536" i="14"/>
  <c r="G528" i="14"/>
  <c r="H528" i="14"/>
  <c r="G520" i="14"/>
  <c r="H520" i="14"/>
  <c r="G512" i="14"/>
  <c r="H512" i="14"/>
  <c r="G504" i="14"/>
  <c r="H504" i="14"/>
  <c r="G496" i="14"/>
  <c r="H496" i="14"/>
  <c r="G488" i="14"/>
  <c r="H488" i="14"/>
  <c r="G480" i="14"/>
  <c r="H480" i="14"/>
  <c r="G472" i="14"/>
  <c r="H472" i="14"/>
  <c r="G464" i="14"/>
  <c r="H464" i="14"/>
  <c r="G456" i="14"/>
  <c r="H456" i="14"/>
  <c r="G448" i="14"/>
  <c r="H448" i="14"/>
  <c r="G440" i="14"/>
  <c r="H440" i="14"/>
  <c r="G432" i="14"/>
  <c r="H432" i="14"/>
  <c r="G424" i="14"/>
  <c r="H424" i="14"/>
  <c r="G416" i="14"/>
  <c r="H416" i="14"/>
  <c r="G408" i="14"/>
  <c r="H408" i="14"/>
  <c r="G400" i="14"/>
  <c r="H400" i="14"/>
  <c r="G392" i="14"/>
  <c r="H392" i="14"/>
  <c r="G384" i="14"/>
  <c r="H384" i="14"/>
  <c r="G376" i="14"/>
  <c r="H376" i="14"/>
  <c r="G368" i="14"/>
  <c r="H368" i="14"/>
  <c r="G360" i="14"/>
  <c r="H360" i="14"/>
  <c r="G352" i="14"/>
  <c r="H352" i="14"/>
  <c r="G1441" i="14"/>
  <c r="H1441" i="14"/>
  <c r="G1347" i="14"/>
  <c r="H1347" i="14"/>
  <c r="G1287" i="14"/>
  <c r="H1287" i="14"/>
  <c r="G1255" i="14"/>
  <c r="H1255" i="14"/>
  <c r="G1223" i="14"/>
  <c r="H1223" i="14"/>
  <c r="G945" i="14"/>
  <c r="H945" i="14"/>
  <c r="G937" i="14"/>
  <c r="H937" i="14"/>
  <c r="G929" i="14"/>
  <c r="H929" i="14"/>
  <c r="G921" i="14"/>
  <c r="H921" i="14"/>
  <c r="G913" i="14"/>
  <c r="H913" i="14"/>
  <c r="G905" i="14"/>
  <c r="H905" i="14"/>
  <c r="G897" i="14"/>
  <c r="H897" i="14"/>
  <c r="G890" i="14"/>
  <c r="H890" i="14"/>
  <c r="G885" i="14"/>
  <c r="H885" i="14"/>
  <c r="G881" i="14"/>
  <c r="H881" i="14"/>
  <c r="G877" i="14"/>
  <c r="H877" i="14"/>
  <c r="G870" i="14"/>
  <c r="H870" i="14"/>
  <c r="G866" i="14"/>
  <c r="H866" i="14"/>
  <c r="G863" i="14"/>
  <c r="H863" i="14"/>
  <c r="G852" i="14"/>
  <c r="H852" i="14"/>
  <c r="G849" i="14"/>
  <c r="H849" i="14"/>
  <c r="G845" i="14"/>
  <c r="H845" i="14"/>
  <c r="G838" i="14"/>
  <c r="H838" i="14"/>
  <c r="G834" i="14"/>
  <c r="H834" i="14"/>
  <c r="G831" i="14"/>
  <c r="H831" i="14"/>
  <c r="G820" i="14"/>
  <c r="H820" i="14"/>
  <c r="G817" i="14"/>
  <c r="H817" i="14"/>
  <c r="G813" i="14"/>
  <c r="H813" i="14"/>
  <c r="G806" i="14"/>
  <c r="H806" i="14"/>
  <c r="G802" i="14"/>
  <c r="H802" i="14"/>
  <c r="G799" i="14"/>
  <c r="H799" i="14"/>
  <c r="G788" i="14"/>
  <c r="H788" i="14"/>
  <c r="G785" i="14"/>
  <c r="H785" i="14"/>
  <c r="G781" i="14"/>
  <c r="H781" i="14"/>
  <c r="G778" i="14"/>
  <c r="H778" i="14"/>
  <c r="G770" i="14"/>
  <c r="H770" i="14"/>
  <c r="G762" i="14"/>
  <c r="H762" i="14"/>
  <c r="G754" i="14"/>
  <c r="H754" i="14"/>
  <c r="G746" i="14"/>
  <c r="H746" i="14"/>
  <c r="G738" i="14"/>
  <c r="H738" i="14"/>
  <c r="G730" i="14"/>
  <c r="H730" i="14"/>
  <c r="G722" i="14"/>
  <c r="H722" i="14"/>
  <c r="G714" i="14"/>
  <c r="H714" i="14"/>
  <c r="G706" i="14"/>
  <c r="H706" i="14"/>
  <c r="G698" i="14"/>
  <c r="H698" i="14"/>
  <c r="G690" i="14"/>
  <c r="H690" i="14"/>
  <c r="G682" i="14"/>
  <c r="H682" i="14"/>
  <c r="G674" i="14"/>
  <c r="H674" i="14"/>
  <c r="G666" i="14"/>
  <c r="H666" i="14"/>
  <c r="G658" i="14"/>
  <c r="H658" i="14"/>
  <c r="G650" i="14"/>
  <c r="H650" i="14"/>
  <c r="G642" i="14"/>
  <c r="H642" i="14"/>
  <c r="G634" i="14"/>
  <c r="H634" i="14"/>
  <c r="G626" i="14"/>
  <c r="H626" i="14"/>
  <c r="G618" i="14"/>
  <c r="H618" i="14"/>
  <c r="G610" i="14"/>
  <c r="H610" i="14"/>
  <c r="G602" i="14"/>
  <c r="H602" i="14"/>
  <c r="G594" i="14"/>
  <c r="H594" i="14"/>
  <c r="G586" i="14"/>
  <c r="H586" i="14"/>
  <c r="G578" i="14"/>
  <c r="H578" i="14"/>
  <c r="G570" i="14"/>
  <c r="H570" i="14"/>
  <c r="G562" i="14"/>
  <c r="H562" i="14"/>
  <c r="G554" i="14"/>
  <c r="H554" i="14"/>
  <c r="G546" i="14"/>
  <c r="H546" i="14"/>
  <c r="G538" i="14"/>
  <c r="H538" i="14"/>
  <c r="G530" i="14"/>
  <c r="H530" i="14"/>
  <c r="G522" i="14"/>
  <c r="H522" i="14"/>
  <c r="G514" i="14"/>
  <c r="H514" i="14"/>
  <c r="G506" i="14"/>
  <c r="H506" i="14"/>
  <c r="G498" i="14"/>
  <c r="H498" i="14"/>
  <c r="G490" i="14"/>
  <c r="H490" i="14"/>
  <c r="G482" i="14"/>
  <c r="H482" i="14"/>
  <c r="G474" i="14"/>
  <c r="H474" i="14"/>
  <c r="G466" i="14"/>
  <c r="H466" i="14"/>
  <c r="G458" i="14"/>
  <c r="H458" i="14"/>
  <c r="G450" i="14"/>
  <c r="H450" i="14"/>
  <c r="G442" i="14"/>
  <c r="H442" i="14"/>
  <c r="G434" i="14"/>
  <c r="H434" i="14"/>
  <c r="G426" i="14"/>
  <c r="H426" i="14"/>
  <c r="G1537" i="14"/>
  <c r="H1537" i="14"/>
  <c r="G1409" i="14"/>
  <c r="H1409" i="14"/>
  <c r="G1331" i="14"/>
  <c r="H1331" i="14"/>
  <c r="G1279" i="14"/>
  <c r="H1279" i="14"/>
  <c r="G1247" i="14"/>
  <c r="H1247" i="14"/>
  <c r="G1215" i="14"/>
  <c r="H1215" i="14"/>
  <c r="G943" i="14"/>
  <c r="H943" i="14"/>
  <c r="G935" i="14"/>
  <c r="H935" i="14"/>
  <c r="G927" i="14"/>
  <c r="H927" i="14"/>
  <c r="G919" i="14"/>
  <c r="H919" i="14"/>
  <c r="G911" i="14"/>
  <c r="H911" i="14"/>
  <c r="G903" i="14"/>
  <c r="H903" i="14"/>
  <c r="G895" i="14"/>
  <c r="H895" i="14"/>
  <c r="G889" i="14"/>
  <c r="H889" i="14"/>
  <c r="G876" i="14"/>
  <c r="H876" i="14"/>
  <c r="G873" i="14"/>
  <c r="H873" i="14"/>
  <c r="G869" i="14"/>
  <c r="H869" i="14"/>
  <c r="G862" i="14"/>
  <c r="H862" i="14"/>
  <c r="G858" i="14"/>
  <c r="H858" i="14"/>
  <c r="G855" i="14"/>
  <c r="H855" i="14"/>
  <c r="G844" i="14"/>
  <c r="H844" i="14"/>
  <c r="G841" i="14"/>
  <c r="H841" i="14"/>
  <c r="G837" i="14"/>
  <c r="H837" i="14"/>
  <c r="G830" i="14"/>
  <c r="H830" i="14"/>
  <c r="G826" i="14"/>
  <c r="H826" i="14"/>
  <c r="G823" i="14"/>
  <c r="H823" i="14"/>
  <c r="G812" i="14"/>
  <c r="H812" i="14"/>
  <c r="G809" i="14"/>
  <c r="H809" i="14"/>
  <c r="G805" i="14"/>
  <c r="H805" i="14"/>
  <c r="G798" i="14"/>
  <c r="H798" i="14"/>
  <c r="G794" i="14"/>
  <c r="H794" i="14"/>
  <c r="G791" i="14"/>
  <c r="H791" i="14"/>
  <c r="G780" i="14"/>
  <c r="H780" i="14"/>
  <c r="G772" i="14"/>
  <c r="H772" i="14"/>
  <c r="G764" i="14"/>
  <c r="H764" i="14"/>
  <c r="G756" i="14"/>
  <c r="H756" i="14"/>
  <c r="G748" i="14"/>
  <c r="H748" i="14"/>
  <c r="G740" i="14"/>
  <c r="H740" i="14"/>
  <c r="G732" i="14"/>
  <c r="H732" i="14"/>
  <c r="G724" i="14"/>
  <c r="H724" i="14"/>
  <c r="G716" i="14"/>
  <c r="H716" i="14"/>
  <c r="G708" i="14"/>
  <c r="H708" i="14"/>
  <c r="G700" i="14"/>
  <c r="H700" i="14"/>
  <c r="G692" i="14"/>
  <c r="H692" i="14"/>
  <c r="G684" i="14"/>
  <c r="H684" i="14"/>
  <c r="G676" i="14"/>
  <c r="H676" i="14"/>
  <c r="G668" i="14"/>
  <c r="H668" i="14"/>
  <c r="G660" i="14"/>
  <c r="H660" i="14"/>
  <c r="G652" i="14"/>
  <c r="H652" i="14"/>
  <c r="G644" i="14"/>
  <c r="H644" i="14"/>
  <c r="G636" i="14"/>
  <c r="H636" i="14"/>
  <c r="G628" i="14"/>
  <c r="H628" i="14"/>
  <c r="G620" i="14"/>
  <c r="H620" i="14"/>
  <c r="G612" i="14"/>
  <c r="H612" i="14"/>
  <c r="G604" i="14"/>
  <c r="H604" i="14"/>
  <c r="G596" i="14"/>
  <c r="H596" i="14"/>
  <c r="G588" i="14"/>
  <c r="H588" i="14"/>
  <c r="G580" i="14"/>
  <c r="H580" i="14"/>
  <c r="G572" i="14"/>
  <c r="H572" i="14"/>
  <c r="G564" i="14"/>
  <c r="H564" i="14"/>
  <c r="G556" i="14"/>
  <c r="H556" i="14"/>
  <c r="G548" i="14"/>
  <c r="H548" i="14"/>
  <c r="G540" i="14"/>
  <c r="H540" i="14"/>
  <c r="G532" i="14"/>
  <c r="H532" i="14"/>
  <c r="G524" i="14"/>
  <c r="H524" i="14"/>
  <c r="G516" i="14"/>
  <c r="H516" i="14"/>
  <c r="G508" i="14"/>
  <c r="H508" i="14"/>
  <c r="G500" i="14"/>
  <c r="H500" i="14"/>
  <c r="G492" i="14"/>
  <c r="H492" i="14"/>
  <c r="G925" i="14"/>
  <c r="H925" i="14"/>
  <c r="G893" i="14"/>
  <c r="H893" i="14"/>
  <c r="G861" i="14"/>
  <c r="H861" i="14"/>
  <c r="G847" i="14"/>
  <c r="H847" i="14"/>
  <c r="G833" i="14"/>
  <c r="H833" i="14"/>
  <c r="G818" i="14"/>
  <c r="H818" i="14"/>
  <c r="G804" i="14"/>
  <c r="H804" i="14"/>
  <c r="G790" i="14"/>
  <c r="H790" i="14"/>
  <c r="G766" i="14"/>
  <c r="H766" i="14"/>
  <c r="G734" i="14"/>
  <c r="H734" i="14"/>
  <c r="G702" i="14"/>
  <c r="H702" i="14"/>
  <c r="G670" i="14"/>
  <c r="H670" i="14"/>
  <c r="G638" i="14"/>
  <c r="H638" i="14"/>
  <c r="G606" i="14"/>
  <c r="H606" i="14"/>
  <c r="G574" i="14"/>
  <c r="H574" i="14"/>
  <c r="G542" i="14"/>
  <c r="H542" i="14"/>
  <c r="G510" i="14"/>
  <c r="H510" i="14"/>
  <c r="G476" i="14"/>
  <c r="H476" i="14"/>
  <c r="G460" i="14"/>
  <c r="H460" i="14"/>
  <c r="G444" i="14"/>
  <c r="H444" i="14"/>
  <c r="G428" i="14"/>
  <c r="H428" i="14"/>
  <c r="G412" i="14"/>
  <c r="H412" i="14"/>
  <c r="G398" i="14"/>
  <c r="H398" i="14"/>
  <c r="G394" i="14"/>
  <c r="H394" i="14"/>
  <c r="G380" i="14"/>
  <c r="H380" i="14"/>
  <c r="G366" i="14"/>
  <c r="H366" i="14"/>
  <c r="G362" i="14"/>
  <c r="H362" i="14"/>
  <c r="G348" i="14"/>
  <c r="H348" i="14"/>
  <c r="G342" i="14"/>
  <c r="H342" i="14"/>
  <c r="G334" i="14"/>
  <c r="H334" i="14"/>
  <c r="G326" i="14"/>
  <c r="H326" i="14"/>
  <c r="G318" i="14"/>
  <c r="H318" i="14"/>
  <c r="G949" i="14"/>
  <c r="H949" i="14"/>
  <c r="G917" i="14"/>
  <c r="H917" i="14"/>
  <c r="G829" i="14"/>
  <c r="H829" i="14"/>
  <c r="G815" i="14"/>
  <c r="H815" i="14"/>
  <c r="G801" i="14"/>
  <c r="H801" i="14"/>
  <c r="G786" i="14"/>
  <c r="H786" i="14"/>
  <c r="G774" i="14"/>
  <c r="H774" i="14"/>
  <c r="G742" i="14"/>
  <c r="H742" i="14"/>
  <c r="G710" i="14"/>
  <c r="H710" i="14"/>
  <c r="G678" i="14"/>
  <c r="H678" i="14"/>
  <c r="G646" i="14"/>
  <c r="H646" i="14"/>
  <c r="G614" i="14"/>
  <c r="H614" i="14"/>
  <c r="G582" i="14"/>
  <c r="H582" i="14"/>
  <c r="G550" i="14"/>
  <c r="H550" i="14"/>
  <c r="G518" i="14"/>
  <c r="H518" i="14"/>
  <c r="G486" i="14"/>
  <c r="H486" i="14"/>
  <c r="G470" i="14"/>
  <c r="H470" i="14"/>
  <c r="G454" i="14"/>
  <c r="H454" i="14"/>
  <c r="G438" i="14"/>
  <c r="H438" i="14"/>
  <c r="G422" i="14"/>
  <c r="H422" i="14"/>
  <c r="G418" i="14"/>
  <c r="H418" i="14"/>
  <c r="G404" i="14"/>
  <c r="H404" i="14"/>
  <c r="G390" i="14"/>
  <c r="H390" i="14"/>
  <c r="G386" i="14"/>
  <c r="H386" i="14"/>
  <c r="G372" i="14"/>
  <c r="H372" i="14"/>
  <c r="G358" i="14"/>
  <c r="H358" i="14"/>
  <c r="G354" i="14"/>
  <c r="H354" i="14"/>
  <c r="G344" i="14"/>
  <c r="H344" i="14"/>
  <c r="G336" i="14"/>
  <c r="H336" i="14"/>
  <c r="G328" i="14"/>
  <c r="H328" i="14"/>
  <c r="G320" i="14"/>
  <c r="H320" i="14"/>
  <c r="G941" i="14"/>
  <c r="H941" i="14"/>
  <c r="G909" i="14"/>
  <c r="H909" i="14"/>
  <c r="G882" i="14"/>
  <c r="H882" i="14"/>
  <c r="G868" i="14"/>
  <c r="H868" i="14"/>
  <c r="G854" i="14"/>
  <c r="H854" i="14"/>
  <c r="G797" i="14"/>
  <c r="H797" i="14"/>
  <c r="G783" i="14"/>
  <c r="H783" i="14"/>
  <c r="G750" i="14"/>
  <c r="H750" i="14"/>
  <c r="G718" i="14"/>
  <c r="H718" i="14"/>
  <c r="G686" i="14"/>
  <c r="H686" i="14"/>
  <c r="G654" i="14"/>
  <c r="H654" i="14"/>
  <c r="G622" i="14"/>
  <c r="H622" i="14"/>
  <c r="G590" i="14"/>
  <c r="H590" i="14"/>
  <c r="G558" i="14"/>
  <c r="H558" i="14"/>
  <c r="G526" i="14"/>
  <c r="H526" i="14"/>
  <c r="G494" i="14"/>
  <c r="H494" i="14"/>
  <c r="G484" i="14"/>
  <c r="H484" i="14"/>
  <c r="G468" i="14"/>
  <c r="H468" i="14"/>
  <c r="G452" i="14"/>
  <c r="H452" i="14"/>
  <c r="G436" i="14"/>
  <c r="H436" i="14"/>
  <c r="G414" i="14"/>
  <c r="H414" i="14"/>
  <c r="G410" i="14"/>
  <c r="H410" i="14"/>
  <c r="G396" i="14"/>
  <c r="H396" i="14"/>
  <c r="G382" i="14"/>
  <c r="H382" i="14"/>
  <c r="G378" i="14"/>
  <c r="H378" i="14"/>
  <c r="G364" i="14"/>
  <c r="H364" i="14"/>
  <c r="G350" i="14"/>
  <c r="H350" i="14"/>
  <c r="G346" i="14"/>
  <c r="H346" i="14"/>
  <c r="G338" i="14"/>
  <c r="H338" i="14"/>
  <c r="G330" i="14"/>
  <c r="H330" i="14"/>
  <c r="G322" i="14"/>
  <c r="H322" i="14"/>
  <c r="G933" i="14"/>
  <c r="H933" i="14"/>
  <c r="G901" i="14"/>
  <c r="H901" i="14"/>
  <c r="G879" i="14"/>
  <c r="H879" i="14"/>
  <c r="G865" i="14"/>
  <c r="H865" i="14"/>
  <c r="G850" i="14"/>
  <c r="H850" i="14"/>
  <c r="G836" i="14"/>
  <c r="H836" i="14"/>
  <c r="G822" i="14"/>
  <c r="H822" i="14"/>
  <c r="G758" i="14"/>
  <c r="H758" i="14"/>
  <c r="G726" i="14"/>
  <c r="H726" i="14"/>
  <c r="G694" i="14"/>
  <c r="H694" i="14"/>
  <c r="G662" i="14"/>
  <c r="H662" i="14"/>
  <c r="G630" i="14"/>
  <c r="H630" i="14"/>
  <c r="G598" i="14"/>
  <c r="H598" i="14"/>
  <c r="G566" i="14"/>
  <c r="H566" i="14"/>
  <c r="G534" i="14"/>
  <c r="H534" i="14"/>
  <c r="G502" i="14"/>
  <c r="H502" i="14"/>
  <c r="G478" i="14"/>
  <c r="H478" i="14"/>
  <c r="G462" i="14"/>
  <c r="H462" i="14"/>
  <c r="G446" i="14"/>
  <c r="H446" i="14"/>
  <c r="G430" i="14"/>
  <c r="H430" i="14"/>
  <c r="G420" i="14"/>
  <c r="H420" i="14"/>
  <c r="G406" i="14"/>
  <c r="H406" i="14"/>
  <c r="G402" i="14"/>
  <c r="H402" i="14"/>
  <c r="G388" i="14"/>
  <c r="H388" i="14"/>
  <c r="G374" i="14"/>
  <c r="H374" i="14"/>
  <c r="G370" i="14"/>
  <c r="H370" i="14"/>
  <c r="G356" i="14"/>
  <c r="H356" i="14"/>
  <c r="G340" i="14"/>
  <c r="H340" i="14"/>
  <c r="G332" i="14"/>
  <c r="H332" i="14"/>
  <c r="G324" i="14"/>
  <c r="H324" i="14"/>
  <c r="G316" i="14"/>
  <c r="H316" i="14"/>
  <c r="G314" i="14"/>
  <c r="H314" i="14"/>
  <c r="G306" i="14"/>
  <c r="H306" i="14"/>
  <c r="G298" i="14"/>
  <c r="H298" i="14"/>
  <c r="G41" i="14"/>
  <c r="H41" i="14"/>
  <c r="G37" i="14"/>
  <c r="H37" i="14"/>
  <c r="G33" i="14"/>
  <c r="H33" i="14"/>
  <c r="G29" i="14"/>
  <c r="H29" i="14"/>
  <c r="G25" i="14"/>
  <c r="H25" i="14"/>
  <c r="G21" i="14"/>
  <c r="H21" i="14"/>
  <c r="G17" i="14"/>
  <c r="H17" i="14"/>
  <c r="G13" i="14"/>
  <c r="H13" i="14"/>
  <c r="G9" i="14"/>
  <c r="H9" i="14"/>
  <c r="G308" i="14"/>
  <c r="H308" i="14"/>
  <c r="G300" i="14"/>
  <c r="H300" i="14"/>
  <c r="G295" i="14"/>
  <c r="H295" i="14"/>
  <c r="G293" i="14"/>
  <c r="H293" i="14"/>
  <c r="G291" i="14"/>
  <c r="H291" i="14"/>
  <c r="G289" i="14"/>
  <c r="H289" i="14"/>
  <c r="G287" i="14"/>
  <c r="H287" i="14"/>
  <c r="G285" i="14"/>
  <c r="H285" i="14"/>
  <c r="G283" i="14"/>
  <c r="H283" i="14"/>
  <c r="G281" i="14"/>
  <c r="H281" i="14"/>
  <c r="G279" i="14"/>
  <c r="H279" i="14"/>
  <c r="G277" i="14"/>
  <c r="H277" i="14"/>
  <c r="G275" i="14"/>
  <c r="H275" i="14"/>
  <c r="G273" i="14"/>
  <c r="H273" i="14"/>
  <c r="G271" i="14"/>
  <c r="H271" i="14"/>
  <c r="G269" i="14"/>
  <c r="H269" i="14"/>
  <c r="G267" i="14"/>
  <c r="H267" i="14"/>
  <c r="G265" i="14"/>
  <c r="H265" i="14"/>
  <c r="G263" i="14"/>
  <c r="H263" i="14"/>
  <c r="G261" i="14"/>
  <c r="H261" i="14"/>
  <c r="G259" i="14"/>
  <c r="H259" i="14"/>
  <c r="G257" i="14"/>
  <c r="H257" i="14"/>
  <c r="G255" i="14"/>
  <c r="H255" i="14"/>
  <c r="G253" i="14"/>
  <c r="H253" i="14"/>
  <c r="G251" i="14"/>
  <c r="H251" i="14"/>
  <c r="G249" i="14"/>
  <c r="H249" i="14"/>
  <c r="G247" i="14"/>
  <c r="H247" i="14"/>
  <c r="G245" i="14"/>
  <c r="H245" i="14"/>
  <c r="G243" i="14"/>
  <c r="H243" i="14"/>
  <c r="G241" i="14"/>
  <c r="H241" i="14"/>
  <c r="G239" i="14"/>
  <c r="H239" i="14"/>
  <c r="G237" i="14"/>
  <c r="H237" i="14"/>
  <c r="G235" i="14"/>
  <c r="H235" i="14"/>
  <c r="G233" i="14"/>
  <c r="H233" i="14"/>
  <c r="G231" i="14"/>
  <c r="H231" i="14"/>
  <c r="G229" i="14"/>
  <c r="H229" i="14"/>
  <c r="G227" i="14"/>
  <c r="H227" i="14"/>
  <c r="G225" i="14"/>
  <c r="H225" i="14"/>
  <c r="G223" i="14"/>
  <c r="H223" i="14"/>
  <c r="G221" i="14"/>
  <c r="H221" i="14"/>
  <c r="G219" i="14"/>
  <c r="H219" i="14"/>
  <c r="G217" i="14"/>
  <c r="H217" i="14"/>
  <c r="G215" i="14"/>
  <c r="H215" i="14"/>
  <c r="G213" i="14"/>
  <c r="H213" i="14"/>
  <c r="G211" i="14"/>
  <c r="H211" i="14"/>
  <c r="G209" i="14"/>
  <c r="H209" i="14"/>
  <c r="G207" i="14"/>
  <c r="H207" i="14"/>
  <c r="G205" i="14"/>
  <c r="H205" i="14"/>
  <c r="G203" i="14"/>
  <c r="H203" i="14"/>
  <c r="G201" i="14"/>
  <c r="H201" i="14"/>
  <c r="G199" i="14"/>
  <c r="H199" i="14"/>
  <c r="G197" i="14"/>
  <c r="H197" i="14"/>
  <c r="G195" i="14"/>
  <c r="H195" i="14"/>
  <c r="G193" i="14"/>
  <c r="H193" i="14"/>
  <c r="G191" i="14"/>
  <c r="H191" i="14"/>
  <c r="G189" i="14"/>
  <c r="H189" i="14"/>
  <c r="G187" i="14"/>
  <c r="H187" i="14"/>
  <c r="G185" i="14"/>
  <c r="H185" i="14"/>
  <c r="G183" i="14"/>
  <c r="H183" i="14"/>
  <c r="G181" i="14"/>
  <c r="H181" i="14"/>
  <c r="G179" i="14"/>
  <c r="H179" i="14"/>
  <c r="G177" i="14"/>
  <c r="H177" i="14"/>
  <c r="G175" i="14"/>
  <c r="H175" i="14"/>
  <c r="G173" i="14"/>
  <c r="H173" i="14"/>
  <c r="G171" i="14"/>
  <c r="H171" i="14"/>
  <c r="G169" i="14"/>
  <c r="H169" i="14"/>
  <c r="G167" i="14"/>
  <c r="H167" i="14"/>
  <c r="G165" i="14"/>
  <c r="H165" i="14"/>
  <c r="G163" i="14"/>
  <c r="H163" i="14"/>
  <c r="G161" i="14"/>
  <c r="H161" i="14"/>
  <c r="G159" i="14"/>
  <c r="H159" i="14"/>
  <c r="G157" i="14"/>
  <c r="H157" i="14"/>
  <c r="G155" i="14"/>
  <c r="H155" i="14"/>
  <c r="G153" i="14"/>
  <c r="H153" i="14"/>
  <c r="G151" i="14"/>
  <c r="H151" i="14"/>
  <c r="G149" i="14"/>
  <c r="H149" i="14"/>
  <c r="G147" i="14"/>
  <c r="H147" i="14"/>
  <c r="G145" i="14"/>
  <c r="H145" i="14"/>
  <c r="G143" i="14"/>
  <c r="H143" i="14"/>
  <c r="G141" i="14"/>
  <c r="H141" i="14"/>
  <c r="G139" i="14"/>
  <c r="H139" i="14"/>
  <c r="G137" i="14"/>
  <c r="H137" i="14"/>
  <c r="G135" i="14"/>
  <c r="H135" i="14"/>
  <c r="G133" i="14"/>
  <c r="H133" i="14"/>
  <c r="G131" i="14"/>
  <c r="H131" i="14"/>
  <c r="G129" i="14"/>
  <c r="H129" i="14"/>
  <c r="G127" i="14"/>
  <c r="H127" i="14"/>
  <c r="G125" i="14"/>
  <c r="H125" i="14"/>
  <c r="G123" i="14"/>
  <c r="H123" i="14"/>
  <c r="G121" i="14"/>
  <c r="H121" i="14"/>
  <c r="G119" i="14"/>
  <c r="H119" i="14"/>
  <c r="G117" i="14"/>
  <c r="H117" i="14"/>
  <c r="G115" i="14"/>
  <c r="H115" i="14"/>
  <c r="G113" i="14"/>
  <c r="H113" i="14"/>
  <c r="G111" i="14"/>
  <c r="H111" i="14"/>
  <c r="G109" i="14"/>
  <c r="H109" i="14"/>
  <c r="G107" i="14"/>
  <c r="H107" i="14"/>
  <c r="G105" i="14"/>
  <c r="H105" i="14"/>
  <c r="G103" i="14"/>
  <c r="H103" i="14"/>
  <c r="G101" i="14"/>
  <c r="H101" i="14"/>
  <c r="G99" i="14"/>
  <c r="H99" i="14"/>
  <c r="G97" i="14"/>
  <c r="H97" i="14"/>
  <c r="G95" i="14"/>
  <c r="H95" i="14"/>
  <c r="G93" i="14"/>
  <c r="H93" i="14"/>
  <c r="G91" i="14"/>
  <c r="H91" i="14"/>
  <c r="G89" i="14"/>
  <c r="H89" i="14"/>
  <c r="G87" i="14"/>
  <c r="H87" i="14"/>
  <c r="G85" i="14"/>
  <c r="H85" i="14"/>
  <c r="G83" i="14"/>
  <c r="H83" i="14"/>
  <c r="G81" i="14"/>
  <c r="H81" i="14"/>
  <c r="G79" i="14"/>
  <c r="H79" i="14"/>
  <c r="G77" i="14"/>
  <c r="H77" i="14"/>
  <c r="G75" i="14"/>
  <c r="H75" i="14"/>
  <c r="G73" i="14"/>
  <c r="H73" i="14"/>
  <c r="G71" i="14"/>
  <c r="H71" i="14"/>
  <c r="G69" i="14"/>
  <c r="H69" i="14"/>
  <c r="G67" i="14"/>
  <c r="H67" i="14"/>
  <c r="G65" i="14"/>
  <c r="H65" i="14"/>
  <c r="G63" i="14"/>
  <c r="H63" i="14"/>
  <c r="G61" i="14"/>
  <c r="H61" i="14"/>
  <c r="G59" i="14"/>
  <c r="H59" i="14"/>
  <c r="G57" i="14"/>
  <c r="H57" i="14"/>
  <c r="G55" i="14"/>
  <c r="H55" i="14"/>
  <c r="G53" i="14"/>
  <c r="H53" i="14"/>
  <c r="G51" i="14"/>
  <c r="H51" i="14"/>
  <c r="G49" i="14"/>
  <c r="H49" i="14"/>
  <c r="G47" i="14"/>
  <c r="H47" i="14"/>
  <c r="G45" i="14"/>
  <c r="H45" i="14"/>
  <c r="G43" i="14"/>
  <c r="H43" i="14"/>
  <c r="G40" i="14"/>
  <c r="H40" i="14"/>
  <c r="G36" i="14"/>
  <c r="H36" i="14"/>
  <c r="G32" i="14"/>
  <c r="H32" i="14"/>
  <c r="G28" i="14"/>
  <c r="H28" i="14"/>
  <c r="G24" i="14"/>
  <c r="H24" i="14"/>
  <c r="G20" i="14"/>
  <c r="H20" i="14"/>
  <c r="G16" i="14"/>
  <c r="H16" i="14"/>
  <c r="G12" i="14"/>
  <c r="H12" i="14"/>
  <c r="G8" i="14"/>
  <c r="H8" i="14"/>
  <c r="G310" i="14"/>
  <c r="H310" i="14"/>
  <c r="G302" i="14"/>
  <c r="H302" i="14"/>
  <c r="G39" i="14"/>
  <c r="H39" i="14"/>
  <c r="G35" i="14"/>
  <c r="H35" i="14"/>
  <c r="G31" i="14"/>
  <c r="H31" i="14"/>
  <c r="G27" i="14"/>
  <c r="H27" i="14"/>
  <c r="G312" i="14"/>
  <c r="H312" i="14"/>
  <c r="G304" i="14"/>
  <c r="H304" i="14"/>
  <c r="G296" i="14"/>
  <c r="H296" i="14"/>
  <c r="G294" i="14"/>
  <c r="H294" i="14"/>
  <c r="G292" i="14"/>
  <c r="H292" i="14"/>
  <c r="G290" i="14"/>
  <c r="H290" i="14"/>
  <c r="G288" i="14"/>
  <c r="H288" i="14"/>
  <c r="G286" i="14"/>
  <c r="H286" i="14"/>
  <c r="G284" i="14"/>
  <c r="H284" i="14"/>
  <c r="G282" i="14"/>
  <c r="H282" i="14"/>
  <c r="G280" i="14"/>
  <c r="H280" i="14"/>
  <c r="G278" i="14"/>
  <c r="H278" i="14"/>
  <c r="G276" i="14"/>
  <c r="H276" i="14"/>
  <c r="G274" i="14"/>
  <c r="H274" i="14"/>
  <c r="G272" i="14"/>
  <c r="H272" i="14"/>
  <c r="G270" i="14"/>
  <c r="H270" i="14"/>
  <c r="G268" i="14"/>
  <c r="H268" i="14"/>
  <c r="G266" i="14"/>
  <c r="H266" i="14"/>
  <c r="G264" i="14"/>
  <c r="H264" i="14"/>
  <c r="G262" i="14"/>
  <c r="H262" i="14"/>
  <c r="G260" i="14"/>
  <c r="H260" i="14"/>
  <c r="G258" i="14"/>
  <c r="H258" i="14"/>
  <c r="G256" i="14"/>
  <c r="H256" i="14"/>
  <c r="G254" i="14"/>
  <c r="H254" i="14"/>
  <c r="G252" i="14"/>
  <c r="H252" i="14"/>
  <c r="G250" i="14"/>
  <c r="H250" i="14"/>
  <c r="G248" i="14"/>
  <c r="H248" i="14"/>
  <c r="G246" i="14"/>
  <c r="H246" i="14"/>
  <c r="G244" i="14"/>
  <c r="H244" i="14"/>
  <c r="G242" i="14"/>
  <c r="H242" i="14"/>
  <c r="G240" i="14"/>
  <c r="H240" i="14"/>
  <c r="G238" i="14"/>
  <c r="H238" i="14"/>
  <c r="G236" i="14"/>
  <c r="H236" i="14"/>
  <c r="G234" i="14"/>
  <c r="H234" i="14"/>
  <c r="G232" i="14"/>
  <c r="H232" i="14"/>
  <c r="G230" i="14"/>
  <c r="H230" i="14"/>
  <c r="G228" i="14"/>
  <c r="H228" i="14"/>
  <c r="G226" i="14"/>
  <c r="H226" i="14"/>
  <c r="G224" i="14"/>
  <c r="H224" i="14"/>
  <c r="G222" i="14"/>
  <c r="H222" i="14"/>
  <c r="G220" i="14"/>
  <c r="H220" i="14"/>
  <c r="G218" i="14"/>
  <c r="H218" i="14"/>
  <c r="G216" i="14"/>
  <c r="H216" i="14"/>
  <c r="G214" i="14"/>
  <c r="H214" i="14"/>
  <c r="G212" i="14"/>
  <c r="H212" i="14"/>
  <c r="G210" i="14"/>
  <c r="H210" i="14"/>
  <c r="G208" i="14"/>
  <c r="H208" i="14"/>
  <c r="G206" i="14"/>
  <c r="H206" i="14"/>
  <c r="G204" i="14"/>
  <c r="H204" i="14"/>
  <c r="G202" i="14"/>
  <c r="H202" i="14"/>
  <c r="G200" i="14"/>
  <c r="H200" i="14"/>
  <c r="G198" i="14"/>
  <c r="H198" i="14"/>
  <c r="G196" i="14"/>
  <c r="H196" i="14"/>
  <c r="G194" i="14"/>
  <c r="H194" i="14"/>
  <c r="G192" i="14"/>
  <c r="H192" i="14"/>
  <c r="G190" i="14"/>
  <c r="H190" i="14"/>
  <c r="G188" i="14"/>
  <c r="H188" i="14"/>
  <c r="G186" i="14"/>
  <c r="H186" i="14"/>
  <c r="G184" i="14"/>
  <c r="H184" i="14"/>
  <c r="G182" i="14"/>
  <c r="H182" i="14"/>
  <c r="G180" i="14"/>
  <c r="H180" i="14"/>
  <c r="G178" i="14"/>
  <c r="H178" i="14"/>
  <c r="G176" i="14"/>
  <c r="H176" i="14"/>
  <c r="G174" i="14"/>
  <c r="H174" i="14"/>
  <c r="G172" i="14"/>
  <c r="H172" i="14"/>
  <c r="G170" i="14"/>
  <c r="H170" i="14"/>
  <c r="G168" i="14"/>
  <c r="H168" i="14"/>
  <c r="G166" i="14"/>
  <c r="H166" i="14"/>
  <c r="G164" i="14"/>
  <c r="H164" i="14"/>
  <c r="G162" i="14"/>
  <c r="H162" i="14"/>
  <c r="G160" i="14"/>
  <c r="H160" i="14"/>
  <c r="G158" i="14"/>
  <c r="H158" i="14"/>
  <c r="G156" i="14"/>
  <c r="H156" i="14"/>
  <c r="G154" i="14"/>
  <c r="H154" i="14"/>
  <c r="G152" i="14"/>
  <c r="H152" i="14"/>
  <c r="G150" i="14"/>
  <c r="H150" i="14"/>
  <c r="G148" i="14"/>
  <c r="H148" i="14"/>
  <c r="G146" i="14"/>
  <c r="H146" i="14"/>
  <c r="G144" i="14"/>
  <c r="H144" i="14"/>
  <c r="G142" i="14"/>
  <c r="H142" i="14"/>
  <c r="G140" i="14"/>
  <c r="H140" i="14"/>
  <c r="G138" i="14"/>
  <c r="H138" i="14"/>
  <c r="G136" i="14"/>
  <c r="H136" i="14"/>
  <c r="G134" i="14"/>
  <c r="H134" i="14"/>
  <c r="G132" i="14"/>
  <c r="H132" i="14"/>
  <c r="G130" i="14"/>
  <c r="H130" i="14"/>
  <c r="G128" i="14"/>
  <c r="H128" i="14"/>
  <c r="G126" i="14"/>
  <c r="H126" i="14"/>
  <c r="G124" i="14"/>
  <c r="H124" i="14"/>
  <c r="G122" i="14"/>
  <c r="H122" i="14"/>
  <c r="G120" i="14"/>
  <c r="H120" i="14"/>
  <c r="G118" i="14"/>
  <c r="H118" i="14"/>
  <c r="G116" i="14"/>
  <c r="H116" i="14"/>
  <c r="G114" i="14"/>
  <c r="H114" i="14"/>
  <c r="G112" i="14"/>
  <c r="H112" i="14"/>
  <c r="G110" i="14"/>
  <c r="H110" i="14"/>
  <c r="G108" i="14"/>
  <c r="H108" i="14"/>
  <c r="G106" i="14"/>
  <c r="H106" i="14"/>
  <c r="G104" i="14"/>
  <c r="H104" i="14"/>
  <c r="G102" i="14"/>
  <c r="H102" i="14"/>
  <c r="G100" i="14"/>
  <c r="H100" i="14"/>
  <c r="G98" i="14"/>
  <c r="H98" i="14"/>
  <c r="G96" i="14"/>
  <c r="H96" i="14"/>
  <c r="G94" i="14"/>
  <c r="H94" i="14"/>
  <c r="G92" i="14"/>
  <c r="H92" i="14"/>
  <c r="G90" i="14"/>
  <c r="H90" i="14"/>
  <c r="G88" i="14"/>
  <c r="H88" i="14"/>
  <c r="G86" i="14"/>
  <c r="H86" i="14"/>
  <c r="G84" i="14"/>
  <c r="H84" i="14"/>
  <c r="G82" i="14"/>
  <c r="H82" i="14"/>
  <c r="G80" i="14"/>
  <c r="H80" i="14"/>
  <c r="G78" i="14"/>
  <c r="H78" i="14"/>
  <c r="G76" i="14"/>
  <c r="H76" i="14"/>
  <c r="G74" i="14"/>
  <c r="H74" i="14"/>
  <c r="G72" i="14"/>
  <c r="H72" i="14"/>
  <c r="G70" i="14"/>
  <c r="H70" i="14"/>
  <c r="G68" i="14"/>
  <c r="H68" i="14"/>
  <c r="G66" i="14"/>
  <c r="H66" i="14"/>
  <c r="G64" i="14"/>
  <c r="H64" i="14"/>
  <c r="G62" i="14"/>
  <c r="H62" i="14"/>
  <c r="G60" i="14"/>
  <c r="H60" i="14"/>
  <c r="G58" i="14"/>
  <c r="H58" i="14"/>
  <c r="G56" i="14"/>
  <c r="H56" i="14"/>
  <c r="G54" i="14"/>
  <c r="H54" i="14"/>
  <c r="G52" i="14"/>
  <c r="H52" i="14"/>
  <c r="G50" i="14"/>
  <c r="H50" i="14"/>
  <c r="G48" i="14"/>
  <c r="H48" i="14"/>
  <c r="G46" i="14"/>
  <c r="H46" i="14"/>
  <c r="G44" i="14"/>
  <c r="H44" i="14"/>
  <c r="G42" i="14"/>
  <c r="H42" i="14"/>
  <c r="G38" i="14"/>
  <c r="H38" i="14"/>
  <c r="G34" i="14"/>
  <c r="H34" i="14"/>
  <c r="G30" i="14"/>
  <c r="H30" i="14"/>
  <c r="G26" i="14"/>
  <c r="H26" i="14"/>
  <c r="G22" i="14"/>
  <c r="H22" i="14"/>
  <c r="G18" i="14"/>
  <c r="H18" i="14"/>
  <c r="G14" i="14"/>
  <c r="H14" i="14"/>
  <c r="G10" i="14"/>
  <c r="H10" i="14"/>
  <c r="G6" i="14"/>
  <c r="H6" i="14"/>
  <c r="G3" i="14"/>
  <c r="H3" i="14"/>
  <c r="G2" i="14"/>
  <c r="H2" i="14"/>
  <c r="G5" i="14"/>
  <c r="H5" i="14"/>
  <c r="G23" i="14"/>
  <c r="H23" i="14"/>
  <c r="G19" i="14"/>
  <c r="H19" i="14"/>
  <c r="G15" i="14"/>
  <c r="H15" i="14"/>
  <c r="G11" i="14"/>
  <c r="H11" i="14"/>
  <c r="G7" i="14"/>
  <c r="H7" i="14"/>
  <c r="G4" i="14"/>
  <c r="H4" i="14"/>
  <c r="I115" i="15"/>
  <c r="I51" i="16"/>
  <c r="L61" i="15"/>
  <c r="L51" i="16"/>
  <c r="I50" i="16"/>
  <c r="G1537" i="13"/>
  <c r="H1537" i="13"/>
  <c r="G1535" i="13"/>
  <c r="H1535" i="13"/>
  <c r="G1533" i="13"/>
  <c r="H1533" i="13"/>
  <c r="G1531" i="13"/>
  <c r="H1531" i="13"/>
  <c r="G1529" i="13"/>
  <c r="H1529" i="13"/>
  <c r="G1527" i="13"/>
  <c r="H1527" i="13"/>
  <c r="G1525" i="13"/>
  <c r="H1525" i="13"/>
  <c r="G1523" i="13"/>
  <c r="H1523" i="13"/>
  <c r="G1521" i="13"/>
  <c r="H1521" i="13"/>
  <c r="G1519" i="13"/>
  <c r="H1519" i="13"/>
  <c r="G1517" i="13"/>
  <c r="H1517" i="13"/>
  <c r="G1515" i="13"/>
  <c r="H1515" i="13"/>
  <c r="G1513" i="13"/>
  <c r="H1513" i="13"/>
  <c r="G1511" i="13"/>
  <c r="H1511" i="13"/>
  <c r="G1509" i="13"/>
  <c r="H1509" i="13"/>
  <c r="G1507" i="13"/>
  <c r="H1507" i="13"/>
  <c r="G1505" i="13"/>
  <c r="H1505" i="13"/>
  <c r="G1503" i="13"/>
  <c r="H1503" i="13"/>
  <c r="G1501" i="13"/>
  <c r="H1501" i="13"/>
  <c r="G1499" i="13"/>
  <c r="H1499" i="13"/>
  <c r="G1497" i="13"/>
  <c r="H1497" i="13"/>
  <c r="G1495" i="13"/>
  <c r="H1495" i="13"/>
  <c r="G1493" i="13"/>
  <c r="H1493" i="13"/>
  <c r="G1491" i="13"/>
  <c r="H1491" i="13"/>
  <c r="G1489" i="13"/>
  <c r="H1489" i="13"/>
  <c r="G1487" i="13"/>
  <c r="H1487" i="13"/>
  <c r="G1485" i="13"/>
  <c r="H1485" i="13"/>
  <c r="G1483" i="13"/>
  <c r="H1483" i="13"/>
  <c r="G1481" i="13"/>
  <c r="H1481" i="13"/>
  <c r="G1479" i="13"/>
  <c r="H1479" i="13"/>
  <c r="G1477" i="13"/>
  <c r="H1477" i="13"/>
  <c r="G1475" i="13"/>
  <c r="H1475" i="13"/>
  <c r="G1473" i="13"/>
  <c r="H1473" i="13"/>
  <c r="G1471" i="13"/>
  <c r="H1471" i="13"/>
  <c r="G1469" i="13"/>
  <c r="H1469" i="13"/>
  <c r="G1467" i="13"/>
  <c r="H1467" i="13"/>
  <c r="G1465" i="13"/>
  <c r="H1465" i="13"/>
  <c r="G1463" i="13"/>
  <c r="H1463" i="13"/>
  <c r="G1461" i="13"/>
  <c r="H1461" i="13"/>
  <c r="G1459" i="13"/>
  <c r="H1459" i="13"/>
  <c r="G1457" i="13"/>
  <c r="H1457" i="13"/>
  <c r="G1455" i="13"/>
  <c r="H1455" i="13"/>
  <c r="G1453" i="13"/>
  <c r="H1453" i="13"/>
  <c r="G1451" i="13"/>
  <c r="H1451" i="13"/>
  <c r="G1449" i="13"/>
  <c r="H1449" i="13"/>
  <c r="G1447" i="13"/>
  <c r="H1447" i="13"/>
  <c r="G1445" i="13"/>
  <c r="H1445" i="13"/>
  <c r="G1443" i="13"/>
  <c r="H1443" i="13"/>
  <c r="G1441" i="13"/>
  <c r="H1441" i="13"/>
  <c r="G1439" i="13"/>
  <c r="H1439" i="13"/>
  <c r="G1437" i="13"/>
  <c r="H1437" i="13"/>
  <c r="G1435" i="13"/>
  <c r="H1435" i="13"/>
  <c r="G1433" i="13"/>
  <c r="H1433" i="13"/>
  <c r="G1431" i="13"/>
  <c r="H1431" i="13"/>
  <c r="G1429" i="13"/>
  <c r="H1429" i="13"/>
  <c r="G1427" i="13"/>
  <c r="H1427" i="13"/>
  <c r="L60" i="15"/>
  <c r="L50" i="16"/>
  <c r="G1424" i="13"/>
  <c r="H1424" i="13"/>
  <c r="G1419" i="13"/>
  <c r="H1419" i="13"/>
  <c r="G1416" i="13"/>
  <c r="H1416" i="13"/>
  <c r="G1411" i="13"/>
  <c r="H1411" i="13"/>
  <c r="G1408" i="13"/>
  <c r="H1408" i="13"/>
  <c r="G1403" i="13"/>
  <c r="H1403" i="13"/>
  <c r="G1400" i="13"/>
  <c r="H1400" i="13"/>
  <c r="G1395" i="13"/>
  <c r="H1395" i="13"/>
  <c r="G1392" i="13"/>
  <c r="H1392" i="13"/>
  <c r="G1387" i="13"/>
  <c r="H1387" i="13"/>
  <c r="G1384" i="13"/>
  <c r="H1384" i="13"/>
  <c r="G1379" i="13"/>
  <c r="H1379" i="13"/>
  <c r="G1376" i="13"/>
  <c r="H1376" i="13"/>
  <c r="G1371" i="13"/>
  <c r="H1371" i="13"/>
  <c r="G1369" i="13"/>
  <c r="H1369" i="13"/>
  <c r="G1367" i="13"/>
  <c r="H1367" i="13"/>
  <c r="G1365" i="13"/>
  <c r="H1365" i="13"/>
  <c r="G1363" i="13"/>
  <c r="H1363" i="13"/>
  <c r="G1361" i="13"/>
  <c r="H1361" i="13"/>
  <c r="G1359" i="13"/>
  <c r="H1359" i="13"/>
  <c r="G1357" i="13"/>
  <c r="H1357" i="13"/>
  <c r="G1355" i="13"/>
  <c r="H1355" i="13"/>
  <c r="G1353" i="13"/>
  <c r="H1353" i="13"/>
  <c r="G1351" i="13"/>
  <c r="H1351" i="13"/>
  <c r="G1349" i="13"/>
  <c r="H1349" i="13"/>
  <c r="G1347" i="13"/>
  <c r="H1347" i="13"/>
  <c r="G1345" i="13"/>
  <c r="H1345" i="13"/>
  <c r="G1343" i="13"/>
  <c r="H1343" i="13"/>
  <c r="G1341" i="13"/>
  <c r="H1341" i="13"/>
  <c r="G1339" i="13"/>
  <c r="H1339" i="13"/>
  <c r="G1337" i="13"/>
  <c r="H1337" i="13"/>
  <c r="G1335" i="13"/>
  <c r="H1335" i="13"/>
  <c r="G1333" i="13"/>
  <c r="H1333" i="13"/>
  <c r="G1331" i="13"/>
  <c r="H1331" i="13"/>
  <c r="G1329" i="13"/>
  <c r="H1329" i="13"/>
  <c r="G1327" i="13"/>
  <c r="H1327" i="13"/>
  <c r="G1325" i="13"/>
  <c r="H1325" i="13"/>
  <c r="G1323" i="13"/>
  <c r="H1323" i="13"/>
  <c r="G1321" i="13"/>
  <c r="H1321" i="13"/>
  <c r="G1319" i="13"/>
  <c r="H1319" i="13"/>
  <c r="G1317" i="13"/>
  <c r="H1317" i="13"/>
  <c r="G1315" i="13"/>
  <c r="H1315" i="13"/>
  <c r="G1313" i="13"/>
  <c r="H1313" i="13"/>
  <c r="G1311" i="13"/>
  <c r="H1311" i="13"/>
  <c r="G1309" i="13"/>
  <c r="H1309" i="13"/>
  <c r="G1307" i="13"/>
  <c r="H1307" i="13"/>
  <c r="G1305" i="13"/>
  <c r="H1305" i="13"/>
  <c r="G1303" i="13"/>
  <c r="H1303" i="13"/>
  <c r="G1301" i="13"/>
  <c r="H1301" i="13"/>
  <c r="G1299" i="13"/>
  <c r="H1299" i="13"/>
  <c r="G1536" i="13"/>
  <c r="H1536" i="13"/>
  <c r="G1532" i="13"/>
  <c r="H1532" i="13"/>
  <c r="G1528" i="13"/>
  <c r="H1528" i="13"/>
  <c r="G1524" i="13"/>
  <c r="H1524" i="13"/>
  <c r="G1520" i="13"/>
  <c r="H1520" i="13"/>
  <c r="G1516" i="13"/>
  <c r="H1516" i="13"/>
  <c r="G1512" i="13"/>
  <c r="H1512" i="13"/>
  <c r="G1508" i="13"/>
  <c r="H1508" i="13"/>
  <c r="G1504" i="13"/>
  <c r="H1504" i="13"/>
  <c r="G1500" i="13"/>
  <c r="H1500" i="13"/>
  <c r="G1496" i="13"/>
  <c r="H1496" i="13"/>
  <c r="G1492" i="13"/>
  <c r="H1492" i="13"/>
  <c r="G1488" i="13"/>
  <c r="H1488" i="13"/>
  <c r="G1484" i="13"/>
  <c r="H1484" i="13"/>
  <c r="G1480" i="13"/>
  <c r="H1480" i="13"/>
  <c r="G1476" i="13"/>
  <c r="H1476" i="13"/>
  <c r="G1472" i="13"/>
  <c r="H1472" i="13"/>
  <c r="G1468" i="13"/>
  <c r="H1468" i="13"/>
  <c r="G1464" i="13"/>
  <c r="H1464" i="13"/>
  <c r="G1460" i="13"/>
  <c r="H1460" i="13"/>
  <c r="G1456" i="13"/>
  <c r="H1456" i="13"/>
  <c r="G1452" i="13"/>
  <c r="H1452" i="13"/>
  <c r="G1448" i="13"/>
  <c r="H1448" i="13"/>
  <c r="G1444" i="13"/>
  <c r="H1444" i="13"/>
  <c r="G1440" i="13"/>
  <c r="H1440" i="13"/>
  <c r="G1436" i="13"/>
  <c r="H1436" i="13"/>
  <c r="G1432" i="13"/>
  <c r="H1432" i="13"/>
  <c r="G1428" i="13"/>
  <c r="H1428" i="13"/>
  <c r="G1425" i="13"/>
  <c r="H1425" i="13"/>
  <c r="G1422" i="13"/>
  <c r="H1422" i="13"/>
  <c r="G1417" i="13"/>
  <c r="H1417" i="13"/>
  <c r="G1414" i="13"/>
  <c r="H1414" i="13"/>
  <c r="G1409" i="13"/>
  <c r="H1409" i="13"/>
  <c r="G1406" i="13"/>
  <c r="H1406" i="13"/>
  <c r="G1401" i="13"/>
  <c r="H1401" i="13"/>
  <c r="G1398" i="13"/>
  <c r="H1398" i="13"/>
  <c r="G1393" i="13"/>
  <c r="H1393" i="13"/>
  <c r="G1390" i="13"/>
  <c r="H1390" i="13"/>
  <c r="G1385" i="13"/>
  <c r="H1385" i="13"/>
  <c r="G1382" i="13"/>
  <c r="H1382" i="13"/>
  <c r="G1377" i="13"/>
  <c r="H1377" i="13"/>
  <c r="G1374" i="13"/>
  <c r="H1374" i="13"/>
  <c r="G1534" i="13"/>
  <c r="H1534" i="13"/>
  <c r="G1526" i="13"/>
  <c r="H1526" i="13"/>
  <c r="G1518" i="13"/>
  <c r="H1518" i="13"/>
  <c r="G1510" i="13"/>
  <c r="H1510" i="13"/>
  <c r="G1502" i="13"/>
  <c r="H1502" i="13"/>
  <c r="G1494" i="13"/>
  <c r="H1494" i="13"/>
  <c r="G1486" i="13"/>
  <c r="H1486" i="13"/>
  <c r="G1478" i="13"/>
  <c r="H1478" i="13"/>
  <c r="G1470" i="13"/>
  <c r="H1470" i="13"/>
  <c r="G1462" i="13"/>
  <c r="H1462" i="13"/>
  <c r="G1454" i="13"/>
  <c r="H1454" i="13"/>
  <c r="G1446" i="13"/>
  <c r="H1446" i="13"/>
  <c r="G1438" i="13"/>
  <c r="H1438" i="13"/>
  <c r="G1430" i="13"/>
  <c r="H1430" i="13"/>
  <c r="G1418" i="13"/>
  <c r="H1418" i="13"/>
  <c r="G1413" i="13"/>
  <c r="H1413" i="13"/>
  <c r="G1402" i="13"/>
  <c r="H1402" i="13"/>
  <c r="G1397" i="13"/>
  <c r="H1397" i="13"/>
  <c r="G1386" i="13"/>
  <c r="H1386" i="13"/>
  <c r="G1381" i="13"/>
  <c r="H1381" i="13"/>
  <c r="G1530" i="13"/>
  <c r="H1530" i="13"/>
  <c r="G1498" i="13"/>
  <c r="H1498" i="13"/>
  <c r="G1466" i="13"/>
  <c r="H1466" i="13"/>
  <c r="G1434" i="13"/>
  <c r="H1434" i="13"/>
  <c r="G1410" i="13"/>
  <c r="H1410" i="13"/>
  <c r="G1404" i="13"/>
  <c r="H1404" i="13"/>
  <c r="G1396" i="13"/>
  <c r="H1396" i="13"/>
  <c r="G1389" i="13"/>
  <c r="H1389" i="13"/>
  <c r="G1383" i="13"/>
  <c r="H1383" i="13"/>
  <c r="G1375" i="13"/>
  <c r="H1375" i="13"/>
  <c r="G1364" i="13"/>
  <c r="H1364" i="13"/>
  <c r="G1358" i="13"/>
  <c r="H1358" i="13"/>
  <c r="G1348" i="13"/>
  <c r="H1348" i="13"/>
  <c r="G1342" i="13"/>
  <c r="H1342" i="13"/>
  <c r="G1332" i="13"/>
  <c r="H1332" i="13"/>
  <c r="G1326" i="13"/>
  <c r="H1326" i="13"/>
  <c r="G1316" i="13"/>
  <c r="H1316" i="13"/>
  <c r="G1310" i="13"/>
  <c r="H1310" i="13"/>
  <c r="G1300" i="13"/>
  <c r="H1300" i="13"/>
  <c r="G1296" i="13"/>
  <c r="H1296" i="13"/>
  <c r="G1291" i="13"/>
  <c r="H1291" i="13"/>
  <c r="G1288" i="13"/>
  <c r="H1288" i="13"/>
  <c r="G1283" i="13"/>
  <c r="H1283" i="13"/>
  <c r="G1280" i="13"/>
  <c r="H1280" i="13"/>
  <c r="G1275" i="13"/>
  <c r="H1275" i="13"/>
  <c r="G1272" i="13"/>
  <c r="H1272" i="13"/>
  <c r="G1267" i="13"/>
  <c r="H1267" i="13"/>
  <c r="G1264" i="13"/>
  <c r="H1264" i="13"/>
  <c r="G1259" i="13"/>
  <c r="H1259" i="13"/>
  <c r="G1256" i="13"/>
  <c r="H1256" i="13"/>
  <c r="G1251" i="13"/>
  <c r="H1251" i="13"/>
  <c r="G1248" i="13"/>
  <c r="H1248" i="13"/>
  <c r="G1243" i="13"/>
  <c r="H1243" i="13"/>
  <c r="G1240" i="13"/>
  <c r="H1240" i="13"/>
  <c r="G1235" i="13"/>
  <c r="H1235" i="13"/>
  <c r="G1232" i="13"/>
  <c r="H1232" i="13"/>
  <c r="G1227" i="13"/>
  <c r="H1227" i="13"/>
  <c r="G1224" i="13"/>
  <c r="H1224" i="13"/>
  <c r="G1219" i="13"/>
  <c r="H1219" i="13"/>
  <c r="G1216" i="13"/>
  <c r="H1216" i="13"/>
  <c r="G1211" i="13"/>
  <c r="H1211" i="13"/>
  <c r="G1208" i="13"/>
  <c r="H1208" i="13"/>
  <c r="G1203" i="13"/>
  <c r="H1203" i="13"/>
  <c r="G1200" i="13"/>
  <c r="H1200" i="13"/>
  <c r="G1195" i="13"/>
  <c r="H1195" i="13"/>
  <c r="G1192" i="13"/>
  <c r="H1192" i="13"/>
  <c r="G1187" i="13"/>
  <c r="H1187" i="13"/>
  <c r="G1184" i="13"/>
  <c r="H1184" i="13"/>
  <c r="G1179" i="13"/>
  <c r="H1179" i="13"/>
  <c r="G1176" i="13"/>
  <c r="H1176" i="13"/>
  <c r="G1171" i="13"/>
  <c r="H1171" i="13"/>
  <c r="G1168" i="13"/>
  <c r="H1168" i="13"/>
  <c r="G1163" i="13"/>
  <c r="H1163" i="13"/>
  <c r="G1160" i="13"/>
  <c r="H1160" i="13"/>
  <c r="G1522" i="13"/>
  <c r="H1522" i="13"/>
  <c r="G1490" i="13"/>
  <c r="H1490" i="13"/>
  <c r="G1458" i="13"/>
  <c r="H1458" i="13"/>
  <c r="G1426" i="13"/>
  <c r="H1426" i="13"/>
  <c r="G1420" i="13"/>
  <c r="H1420" i="13"/>
  <c r="G1412" i="13"/>
  <c r="H1412" i="13"/>
  <c r="G1405" i="13"/>
  <c r="H1405" i="13"/>
  <c r="G1399" i="13"/>
  <c r="H1399" i="13"/>
  <c r="G1391" i="13"/>
  <c r="H1391" i="13"/>
  <c r="G1370" i="13"/>
  <c r="H1370" i="13"/>
  <c r="G1360" i="13"/>
  <c r="H1360" i="13"/>
  <c r="G1354" i="13"/>
  <c r="H1354" i="13"/>
  <c r="G1344" i="13"/>
  <c r="H1344" i="13"/>
  <c r="G1338" i="13"/>
  <c r="H1338" i="13"/>
  <c r="G1328" i="13"/>
  <c r="H1328" i="13"/>
  <c r="G1322" i="13"/>
  <c r="H1322" i="13"/>
  <c r="G1312" i="13"/>
  <c r="H1312" i="13"/>
  <c r="G1306" i="13"/>
  <c r="H1306" i="13"/>
  <c r="G1297" i="13"/>
  <c r="H1297" i="13"/>
  <c r="G1294" i="13"/>
  <c r="H1294" i="13"/>
  <c r="G1289" i="13"/>
  <c r="H1289" i="13"/>
  <c r="G1286" i="13"/>
  <c r="H1286" i="13"/>
  <c r="G1281" i="13"/>
  <c r="H1281" i="13"/>
  <c r="G1278" i="13"/>
  <c r="H1278" i="13"/>
  <c r="G1273" i="13"/>
  <c r="H1273" i="13"/>
  <c r="G1270" i="13"/>
  <c r="H1270" i="13"/>
  <c r="G1265" i="13"/>
  <c r="H1265" i="13"/>
  <c r="G1262" i="13"/>
  <c r="H1262" i="13"/>
  <c r="G1257" i="13"/>
  <c r="H1257" i="13"/>
  <c r="G1254" i="13"/>
  <c r="H1254" i="13"/>
  <c r="G1249" i="13"/>
  <c r="H1249" i="13"/>
  <c r="G1246" i="13"/>
  <c r="H1246" i="13"/>
  <c r="G1241" i="13"/>
  <c r="H1241" i="13"/>
  <c r="G1238" i="13"/>
  <c r="H1238" i="13"/>
  <c r="G1233" i="13"/>
  <c r="H1233" i="13"/>
  <c r="G1230" i="13"/>
  <c r="H1230" i="13"/>
  <c r="G1225" i="13"/>
  <c r="H1225" i="13"/>
  <c r="G1222" i="13"/>
  <c r="H1222" i="13"/>
  <c r="G1217" i="13"/>
  <c r="H1217" i="13"/>
  <c r="G1214" i="13"/>
  <c r="H1214" i="13"/>
  <c r="G1209" i="13"/>
  <c r="H1209" i="13"/>
  <c r="G1206" i="13"/>
  <c r="H1206" i="13"/>
  <c r="G1201" i="13"/>
  <c r="H1201" i="13"/>
  <c r="G1198" i="13"/>
  <c r="H1198" i="13"/>
  <c r="G1193" i="13"/>
  <c r="H1193" i="13"/>
  <c r="G1190" i="13"/>
  <c r="H1190" i="13"/>
  <c r="G1185" i="13"/>
  <c r="H1185" i="13"/>
  <c r="G1182" i="13"/>
  <c r="H1182" i="13"/>
  <c r="G1177" i="13"/>
  <c r="H1177" i="13"/>
  <c r="G1174" i="13"/>
  <c r="H1174" i="13"/>
  <c r="G1169" i="13"/>
  <c r="H1169" i="13"/>
  <c r="G1166" i="13"/>
  <c r="H1166" i="13"/>
  <c r="G1161" i="13"/>
  <c r="H1161" i="13"/>
  <c r="G1158" i="13"/>
  <c r="H1158" i="13"/>
  <c r="G1153" i="13"/>
  <c r="H1153" i="13"/>
  <c r="G1506" i="13"/>
  <c r="H1506" i="13"/>
  <c r="G1442" i="13"/>
  <c r="H1442" i="13"/>
  <c r="G1423" i="13"/>
  <c r="H1423" i="13"/>
  <c r="G1394" i="13"/>
  <c r="H1394" i="13"/>
  <c r="G1380" i="13"/>
  <c r="H1380" i="13"/>
  <c r="G1368" i="13"/>
  <c r="H1368" i="13"/>
  <c r="G1346" i="13"/>
  <c r="H1346" i="13"/>
  <c r="G1336" i="13"/>
  <c r="H1336" i="13"/>
  <c r="G1314" i="13"/>
  <c r="H1314" i="13"/>
  <c r="G1304" i="13"/>
  <c r="H1304" i="13"/>
  <c r="G1290" i="13"/>
  <c r="H1290" i="13"/>
  <c r="G1285" i="13"/>
  <c r="H1285" i="13"/>
  <c r="G1274" i="13"/>
  <c r="H1274" i="13"/>
  <c r="G1269" i="13"/>
  <c r="H1269" i="13"/>
  <c r="G1258" i="13"/>
  <c r="H1258" i="13"/>
  <c r="G1253" i="13"/>
  <c r="H1253" i="13"/>
  <c r="G1242" i="13"/>
  <c r="H1242" i="13"/>
  <c r="G1237" i="13"/>
  <c r="H1237" i="13"/>
  <c r="G1226" i="13"/>
  <c r="H1226" i="13"/>
  <c r="G1221" i="13"/>
  <c r="H1221" i="13"/>
  <c r="G1210" i="13"/>
  <c r="H1210" i="13"/>
  <c r="G1205" i="13"/>
  <c r="H1205" i="13"/>
  <c r="G1194" i="13"/>
  <c r="H1194" i="13"/>
  <c r="G1189" i="13"/>
  <c r="H1189" i="13"/>
  <c r="G1178" i="13"/>
  <c r="H1178" i="13"/>
  <c r="G1173" i="13"/>
  <c r="H1173" i="13"/>
  <c r="G1162" i="13"/>
  <c r="H1162" i="13"/>
  <c r="G1157" i="13"/>
  <c r="H1157" i="13"/>
  <c r="G1150" i="13"/>
  <c r="H1150" i="13"/>
  <c r="G1145" i="13"/>
  <c r="H1145" i="13"/>
  <c r="G1142" i="13"/>
  <c r="H1142" i="13"/>
  <c r="G1137" i="13"/>
  <c r="H1137" i="13"/>
  <c r="G1134" i="13"/>
  <c r="H1134" i="13"/>
  <c r="G1129" i="13"/>
  <c r="H1129" i="13"/>
  <c r="G1126" i="13"/>
  <c r="H1126" i="13"/>
  <c r="G1121" i="13"/>
  <c r="H1121" i="13"/>
  <c r="G1118" i="13"/>
  <c r="H1118" i="13"/>
  <c r="G1113" i="13"/>
  <c r="H1113" i="13"/>
  <c r="G1110" i="13"/>
  <c r="H1110" i="13"/>
  <c r="G1105" i="13"/>
  <c r="H1105" i="13"/>
  <c r="G1102" i="13"/>
  <c r="H1102" i="13"/>
  <c r="G1097" i="13"/>
  <c r="H1097" i="13"/>
  <c r="G1094" i="13"/>
  <c r="H1094" i="13"/>
  <c r="G1089" i="13"/>
  <c r="H1089" i="13"/>
  <c r="G1086" i="13"/>
  <c r="H1086" i="13"/>
  <c r="G1081" i="13"/>
  <c r="H1081" i="13"/>
  <c r="G1078" i="13"/>
  <c r="H1078" i="13"/>
  <c r="G1073" i="13"/>
  <c r="H1073" i="13"/>
  <c r="G1070" i="13"/>
  <c r="H1070" i="13"/>
  <c r="G1065" i="13"/>
  <c r="H1065" i="13"/>
  <c r="G1062" i="13"/>
  <c r="H1062" i="13"/>
  <c r="G1057" i="13"/>
  <c r="H1057" i="13"/>
  <c r="G1054" i="13"/>
  <c r="H1054" i="13"/>
  <c r="G1049" i="13"/>
  <c r="H1049" i="13"/>
  <c r="G1046" i="13"/>
  <c r="H1046" i="13"/>
  <c r="G1415" i="13"/>
  <c r="H1415" i="13"/>
  <c r="G1373" i="13"/>
  <c r="H1373" i="13"/>
  <c r="G1330" i="13"/>
  <c r="H1330" i="13"/>
  <c r="G1318" i="13"/>
  <c r="H1318" i="13"/>
  <c r="G1302" i="13"/>
  <c r="H1302" i="13"/>
  <c r="G1293" i="13"/>
  <c r="H1293" i="13"/>
  <c r="G1287" i="13"/>
  <c r="H1287" i="13"/>
  <c r="G1279" i="13"/>
  <c r="H1279" i="13"/>
  <c r="G1250" i="13"/>
  <c r="H1250" i="13"/>
  <c r="G1244" i="13"/>
  <c r="H1244" i="13"/>
  <c r="G1236" i="13"/>
  <c r="H1236" i="13"/>
  <c r="G1229" i="13"/>
  <c r="H1229" i="13"/>
  <c r="G1223" i="13"/>
  <c r="H1223" i="13"/>
  <c r="G1215" i="13"/>
  <c r="H1215" i="13"/>
  <c r="G1186" i="13"/>
  <c r="H1186" i="13"/>
  <c r="G1180" i="13"/>
  <c r="H1180" i="13"/>
  <c r="G1172" i="13"/>
  <c r="H1172" i="13"/>
  <c r="G1165" i="13"/>
  <c r="H1165" i="13"/>
  <c r="G1159" i="13"/>
  <c r="H1159" i="13"/>
  <c r="G1152" i="13"/>
  <c r="H1152" i="13"/>
  <c r="G1149" i="13"/>
  <c r="H1149" i="13"/>
  <c r="G1138" i="13"/>
  <c r="H1138" i="13"/>
  <c r="G1135" i="13"/>
  <c r="H1135" i="13"/>
  <c r="G1131" i="13"/>
  <c r="H1131" i="13"/>
  <c r="G1124" i="13"/>
  <c r="H1124" i="13"/>
  <c r="G1120" i="13"/>
  <c r="H1120" i="13"/>
  <c r="G1117" i="13"/>
  <c r="H1117" i="13"/>
  <c r="G1106" i="13"/>
  <c r="H1106" i="13"/>
  <c r="G1103" i="13"/>
  <c r="H1103" i="13"/>
  <c r="G1099" i="13"/>
  <c r="H1099" i="13"/>
  <c r="G1092" i="13"/>
  <c r="H1092" i="13"/>
  <c r="G1088" i="13"/>
  <c r="H1088" i="13"/>
  <c r="G1085" i="13"/>
  <c r="H1085" i="13"/>
  <c r="G1074" i="13"/>
  <c r="H1074" i="13"/>
  <c r="G1071" i="13"/>
  <c r="H1071" i="13"/>
  <c r="G1067" i="13"/>
  <c r="H1067" i="13"/>
  <c r="G1060" i="13"/>
  <c r="H1060" i="13"/>
  <c r="G1056" i="13"/>
  <c r="H1056" i="13"/>
  <c r="G1053" i="13"/>
  <c r="H1053" i="13"/>
  <c r="G1040" i="13"/>
  <c r="H1040" i="13"/>
  <c r="G1037" i="13"/>
  <c r="H1037" i="13"/>
  <c r="G1032" i="13"/>
  <c r="H1032" i="13"/>
  <c r="G1029" i="13"/>
  <c r="H1029" i="13"/>
  <c r="G1024" i="13"/>
  <c r="H1024" i="13"/>
  <c r="G1021" i="13"/>
  <c r="H1021" i="13"/>
  <c r="G1016" i="13"/>
  <c r="H1016" i="13"/>
  <c r="G1013" i="13"/>
  <c r="H1013" i="13"/>
  <c r="G1008" i="13"/>
  <c r="H1008" i="13"/>
  <c r="G1005" i="13"/>
  <c r="H1005" i="13"/>
  <c r="G1000" i="13"/>
  <c r="H1000" i="13"/>
  <c r="G997" i="13"/>
  <c r="H997" i="13"/>
  <c r="G992" i="13"/>
  <c r="H992" i="13"/>
  <c r="G989" i="13"/>
  <c r="H989" i="13"/>
  <c r="G984" i="13"/>
  <c r="H984" i="13"/>
  <c r="G981" i="13"/>
  <c r="H981" i="13"/>
  <c r="G976" i="13"/>
  <c r="H976" i="13"/>
  <c r="G973" i="13"/>
  <c r="H973" i="13"/>
  <c r="G968" i="13"/>
  <c r="H968" i="13"/>
  <c r="G965" i="13"/>
  <c r="H965" i="13"/>
  <c r="G960" i="13"/>
  <c r="H960" i="13"/>
  <c r="G957" i="13"/>
  <c r="H957" i="13"/>
  <c r="G952" i="13"/>
  <c r="H952" i="13"/>
  <c r="G949" i="13"/>
  <c r="H949" i="13"/>
  <c r="G944" i="13"/>
  <c r="H944" i="13"/>
  <c r="G941" i="13"/>
  <c r="H941" i="13"/>
  <c r="G936" i="13"/>
  <c r="H936" i="13"/>
  <c r="G933" i="13"/>
  <c r="H933" i="13"/>
  <c r="G928" i="13"/>
  <c r="H928" i="13"/>
  <c r="G925" i="13"/>
  <c r="H925" i="13"/>
  <c r="G920" i="13"/>
  <c r="H920" i="13"/>
  <c r="G917" i="13"/>
  <c r="H917" i="13"/>
  <c r="G912" i="13"/>
  <c r="H912" i="13"/>
  <c r="G909" i="13"/>
  <c r="H909" i="13"/>
  <c r="G904" i="13"/>
  <c r="H904" i="13"/>
  <c r="G901" i="13"/>
  <c r="H901" i="13"/>
  <c r="G896" i="13"/>
  <c r="H896" i="13"/>
  <c r="G893" i="13"/>
  <c r="H893" i="13"/>
  <c r="G888" i="13"/>
  <c r="H888" i="13"/>
  <c r="G885" i="13"/>
  <c r="H885" i="13"/>
  <c r="G880" i="13"/>
  <c r="H880" i="13"/>
  <c r="G877" i="13"/>
  <c r="H877" i="13"/>
  <c r="G872" i="13"/>
  <c r="H872" i="13"/>
  <c r="G869" i="13"/>
  <c r="H869" i="13"/>
  <c r="G864" i="13"/>
  <c r="H864" i="13"/>
  <c r="G861" i="13"/>
  <c r="H861" i="13"/>
  <c r="G856" i="13"/>
  <c r="H856" i="13"/>
  <c r="G853" i="13"/>
  <c r="H853" i="13"/>
  <c r="G848" i="13"/>
  <c r="H848" i="13"/>
  <c r="G845" i="13"/>
  <c r="H845" i="13"/>
  <c r="G840" i="13"/>
  <c r="H840" i="13"/>
  <c r="G837" i="13"/>
  <c r="H837" i="13"/>
  <c r="G832" i="13"/>
  <c r="H832" i="13"/>
  <c r="G829" i="13"/>
  <c r="H829" i="13"/>
  <c r="G824" i="13"/>
  <c r="H824" i="13"/>
  <c r="G821" i="13"/>
  <c r="H821" i="13"/>
  <c r="G816" i="13"/>
  <c r="H816" i="13"/>
  <c r="G813" i="13"/>
  <c r="H813" i="13"/>
  <c r="G808" i="13"/>
  <c r="H808" i="13"/>
  <c r="G805" i="13"/>
  <c r="H805" i="13"/>
  <c r="G800" i="13"/>
  <c r="H800" i="13"/>
  <c r="G797" i="13"/>
  <c r="H797" i="13"/>
  <c r="G792" i="13"/>
  <c r="H792" i="13"/>
  <c r="G789" i="13"/>
  <c r="H789" i="13"/>
  <c r="G784" i="13"/>
  <c r="H784" i="13"/>
  <c r="G781" i="13"/>
  <c r="H781" i="13"/>
  <c r="G776" i="13"/>
  <c r="H776" i="13"/>
  <c r="G773" i="13"/>
  <c r="H773" i="13"/>
  <c r="G768" i="13"/>
  <c r="H768" i="13"/>
  <c r="G765" i="13"/>
  <c r="H765" i="13"/>
  <c r="G760" i="13"/>
  <c r="H760" i="13"/>
  <c r="G1514" i="13"/>
  <c r="H1514" i="13"/>
  <c r="G1474" i="13"/>
  <c r="H1474" i="13"/>
  <c r="G1407" i="13"/>
  <c r="H1407" i="13"/>
  <c r="G1362" i="13"/>
  <c r="H1362" i="13"/>
  <c r="G1324" i="13"/>
  <c r="H1324" i="13"/>
  <c r="G1308" i="13"/>
  <c r="H1308" i="13"/>
  <c r="G1292" i="13"/>
  <c r="H1292" i="13"/>
  <c r="G1282" i="13"/>
  <c r="H1282" i="13"/>
  <c r="G1263" i="13"/>
  <c r="H1263" i="13"/>
  <c r="G1255" i="13"/>
  <c r="H1255" i="13"/>
  <c r="G1245" i="13"/>
  <c r="H1245" i="13"/>
  <c r="G1234" i="13"/>
  <c r="H1234" i="13"/>
  <c r="G1207" i="13"/>
  <c r="H1207" i="13"/>
  <c r="G1197" i="13"/>
  <c r="H1197" i="13"/>
  <c r="G1188" i="13"/>
  <c r="H1188" i="13"/>
  <c r="G1147" i="13"/>
  <c r="H1147" i="13"/>
  <c r="G1143" i="13"/>
  <c r="H1143" i="13"/>
  <c r="G1133" i="13"/>
  <c r="H1133" i="13"/>
  <c r="G1128" i="13"/>
  <c r="H1128" i="13"/>
  <c r="G1123" i="13"/>
  <c r="H1123" i="13"/>
  <c r="G1119" i="13"/>
  <c r="H1119" i="13"/>
  <c r="G1114" i="13"/>
  <c r="H1114" i="13"/>
  <c r="G1109" i="13"/>
  <c r="H1109" i="13"/>
  <c r="G1104" i="13"/>
  <c r="H1104" i="13"/>
  <c r="G1100" i="13"/>
  <c r="H1100" i="13"/>
  <c r="G1095" i="13"/>
  <c r="H1095" i="13"/>
  <c r="G1090" i="13"/>
  <c r="H1090" i="13"/>
  <c r="G1080" i="13"/>
  <c r="H1080" i="13"/>
  <c r="G1076" i="13"/>
  <c r="H1076" i="13"/>
  <c r="G1066" i="13"/>
  <c r="H1066" i="13"/>
  <c r="G1052" i="13"/>
  <c r="H1052" i="13"/>
  <c r="G1043" i="13"/>
  <c r="H1043" i="13"/>
  <c r="G1039" i="13"/>
  <c r="H1039" i="13"/>
  <c r="G1036" i="13"/>
  <c r="H1036" i="13"/>
  <c r="G1025" i="13"/>
  <c r="H1025" i="13"/>
  <c r="G1022" i="13"/>
  <c r="H1022" i="13"/>
  <c r="G1018" i="13"/>
  <c r="H1018" i="13"/>
  <c r="G1011" i="13"/>
  <c r="H1011" i="13"/>
  <c r="G1007" i="13"/>
  <c r="H1007" i="13"/>
  <c r="G1004" i="13"/>
  <c r="H1004" i="13"/>
  <c r="G993" i="13"/>
  <c r="H993" i="13"/>
  <c r="G990" i="13"/>
  <c r="H990" i="13"/>
  <c r="G986" i="13"/>
  <c r="H986" i="13"/>
  <c r="G979" i="13"/>
  <c r="H979" i="13"/>
  <c r="G975" i="13"/>
  <c r="H975" i="13"/>
  <c r="G972" i="13"/>
  <c r="H972" i="13"/>
  <c r="G961" i="13"/>
  <c r="H961" i="13"/>
  <c r="G958" i="13"/>
  <c r="H958" i="13"/>
  <c r="G954" i="13"/>
  <c r="H954" i="13"/>
  <c r="G947" i="13"/>
  <c r="H947" i="13"/>
  <c r="G943" i="13"/>
  <c r="H943" i="13"/>
  <c r="G940" i="13"/>
  <c r="H940" i="13"/>
  <c r="G929" i="13"/>
  <c r="H929" i="13"/>
  <c r="G926" i="13"/>
  <c r="H926" i="13"/>
  <c r="G922" i="13"/>
  <c r="H922" i="13"/>
  <c r="G915" i="13"/>
  <c r="H915" i="13"/>
  <c r="G1378" i="13"/>
  <c r="H1378" i="13"/>
  <c r="G1356" i="13"/>
  <c r="H1356" i="13"/>
  <c r="G1340" i="13"/>
  <c r="H1340" i="13"/>
  <c r="G1320" i="13"/>
  <c r="H1320" i="13"/>
  <c r="G1298" i="13"/>
  <c r="H1298" i="13"/>
  <c r="G1271" i="13"/>
  <c r="H1271" i="13"/>
  <c r="G1261" i="13"/>
  <c r="H1261" i="13"/>
  <c r="G1252" i="13"/>
  <c r="H1252" i="13"/>
  <c r="G1213" i="13"/>
  <c r="H1213" i="13"/>
  <c r="G1204" i="13"/>
  <c r="H1204" i="13"/>
  <c r="G1196" i="13"/>
  <c r="H1196" i="13"/>
  <c r="G1167" i="13"/>
  <c r="H1167" i="13"/>
  <c r="G1156" i="13"/>
  <c r="H1156" i="13"/>
  <c r="G1151" i="13"/>
  <c r="H1151" i="13"/>
  <c r="G1146" i="13"/>
  <c r="H1146" i="13"/>
  <c r="G1141" i="13"/>
  <c r="H1141" i="13"/>
  <c r="G1136" i="13"/>
  <c r="H1136" i="13"/>
  <c r="G1132" i="13"/>
  <c r="H1132" i="13"/>
  <c r="G1127" i="13"/>
  <c r="H1127" i="13"/>
  <c r="G1122" i="13"/>
  <c r="H1122" i="13"/>
  <c r="G1112" i="13"/>
  <c r="H1112" i="13"/>
  <c r="G1108" i="13"/>
  <c r="H1108" i="13"/>
  <c r="G1098" i="13"/>
  <c r="H1098" i="13"/>
  <c r="G1084" i="13"/>
  <c r="H1084" i="13"/>
  <c r="G1075" i="13"/>
  <c r="H1075" i="13"/>
  <c r="G1061" i="13"/>
  <c r="H1061" i="13"/>
  <c r="G1051" i="13"/>
  <c r="H1051" i="13"/>
  <c r="G1047" i="13"/>
  <c r="H1047" i="13"/>
  <c r="G1042" i="13"/>
  <c r="H1042" i="13"/>
  <c r="G1035" i="13"/>
  <c r="H1035" i="13"/>
  <c r="G1031" i="13"/>
  <c r="H1031" i="13"/>
  <c r="G1028" i="13"/>
  <c r="H1028" i="13"/>
  <c r="G1017" i="13"/>
  <c r="H1017" i="13"/>
  <c r="G1014" i="13"/>
  <c r="H1014" i="13"/>
  <c r="G1010" i="13"/>
  <c r="H1010" i="13"/>
  <c r="G1003" i="13"/>
  <c r="H1003" i="13"/>
  <c r="G999" i="13"/>
  <c r="H999" i="13"/>
  <c r="G996" i="13"/>
  <c r="H996" i="13"/>
  <c r="G985" i="13"/>
  <c r="H985" i="13"/>
  <c r="G982" i="13"/>
  <c r="H982" i="13"/>
  <c r="G978" i="13"/>
  <c r="H978" i="13"/>
  <c r="G971" i="13"/>
  <c r="H971" i="13"/>
  <c r="G967" i="13"/>
  <c r="H967" i="13"/>
  <c r="G964" i="13"/>
  <c r="H964" i="13"/>
  <c r="G953" i="13"/>
  <c r="H953" i="13"/>
  <c r="G950" i="13"/>
  <c r="H950" i="13"/>
  <c r="G946" i="13"/>
  <c r="H946" i="13"/>
  <c r="G939" i="13"/>
  <c r="H939" i="13"/>
  <c r="G935" i="13"/>
  <c r="H935" i="13"/>
  <c r="G932" i="13"/>
  <c r="H932" i="13"/>
  <c r="G921" i="13"/>
  <c r="H921" i="13"/>
  <c r="G918" i="13"/>
  <c r="H918" i="13"/>
  <c r="G914" i="13"/>
  <c r="H914" i="13"/>
  <c r="G1421" i="13"/>
  <c r="H1421" i="13"/>
  <c r="G1372" i="13"/>
  <c r="H1372" i="13"/>
  <c r="G1334" i="13"/>
  <c r="H1334" i="13"/>
  <c r="G1277" i="13"/>
  <c r="H1277" i="13"/>
  <c r="G1260" i="13"/>
  <c r="H1260" i="13"/>
  <c r="G1220" i="13"/>
  <c r="H1220" i="13"/>
  <c r="G1202" i="13"/>
  <c r="H1202" i="13"/>
  <c r="G1183" i="13"/>
  <c r="H1183" i="13"/>
  <c r="G1164" i="13"/>
  <c r="H1164" i="13"/>
  <c r="G1140" i="13"/>
  <c r="H1140" i="13"/>
  <c r="G1130" i="13"/>
  <c r="H1130" i="13"/>
  <c r="G1093" i="13"/>
  <c r="H1093" i="13"/>
  <c r="G1083" i="13"/>
  <c r="H1083" i="13"/>
  <c r="G1064" i="13"/>
  <c r="H1064" i="13"/>
  <c r="G1055" i="13"/>
  <c r="H1055" i="13"/>
  <c r="G1045" i="13"/>
  <c r="H1045" i="13"/>
  <c r="G1038" i="13"/>
  <c r="H1038" i="13"/>
  <c r="G1023" i="13"/>
  <c r="H1023" i="13"/>
  <c r="G1009" i="13"/>
  <c r="H1009" i="13"/>
  <c r="G1002" i="13"/>
  <c r="H1002" i="13"/>
  <c r="G995" i="13"/>
  <c r="H995" i="13"/>
  <c r="G988" i="13"/>
  <c r="H988" i="13"/>
  <c r="G974" i="13"/>
  <c r="H974" i="13"/>
  <c r="G959" i="13"/>
  <c r="H959" i="13"/>
  <c r="G945" i="13"/>
  <c r="H945" i="13"/>
  <c r="G938" i="13"/>
  <c r="H938" i="13"/>
  <c r="G931" i="13"/>
  <c r="H931" i="13"/>
  <c r="G924" i="13"/>
  <c r="H924" i="13"/>
  <c r="G911" i="13"/>
  <c r="H911" i="13"/>
  <c r="G907" i="13"/>
  <c r="H907" i="13"/>
  <c r="G903" i="13"/>
  <c r="H903" i="13"/>
  <c r="G900" i="13"/>
  <c r="H900" i="13"/>
  <c r="G889" i="13"/>
  <c r="H889" i="13"/>
  <c r="G886" i="13"/>
  <c r="H886" i="13"/>
  <c r="G882" i="13"/>
  <c r="H882" i="13"/>
  <c r="G875" i="13"/>
  <c r="H875" i="13"/>
  <c r="G871" i="13"/>
  <c r="H871" i="13"/>
  <c r="G868" i="13"/>
  <c r="H868" i="13"/>
  <c r="G857" i="13"/>
  <c r="H857" i="13"/>
  <c r="G854" i="13"/>
  <c r="H854" i="13"/>
  <c r="G850" i="13"/>
  <c r="H850" i="13"/>
  <c r="G843" i="13"/>
  <c r="H843" i="13"/>
  <c r="G839" i="13"/>
  <c r="H839" i="13"/>
  <c r="G836" i="13"/>
  <c r="H836" i="13"/>
  <c r="G825" i="13"/>
  <c r="H825" i="13"/>
  <c r="G822" i="13"/>
  <c r="H822" i="13"/>
  <c r="G818" i="13"/>
  <c r="H818" i="13"/>
  <c r="G811" i="13"/>
  <c r="H811" i="13"/>
  <c r="G807" i="13"/>
  <c r="H807" i="13"/>
  <c r="G804" i="13"/>
  <c r="H804" i="13"/>
  <c r="G793" i="13"/>
  <c r="H793" i="13"/>
  <c r="G790" i="13"/>
  <c r="H790" i="13"/>
  <c r="G786" i="13"/>
  <c r="H786" i="13"/>
  <c r="G779" i="13"/>
  <c r="H779" i="13"/>
  <c r="G775" i="13"/>
  <c r="H775" i="13"/>
  <c r="G772" i="13"/>
  <c r="H772" i="13"/>
  <c r="G761" i="13"/>
  <c r="H761" i="13"/>
  <c r="G758" i="13"/>
  <c r="H758" i="13"/>
  <c r="G755" i="13"/>
  <c r="H755" i="13"/>
  <c r="G750" i="13"/>
  <c r="H750" i="13"/>
  <c r="G747" i="13"/>
  <c r="H747" i="13"/>
  <c r="G742" i="13"/>
  <c r="H742" i="13"/>
  <c r="G739" i="13"/>
  <c r="H739" i="13"/>
  <c r="G734" i="13"/>
  <c r="H734" i="13"/>
  <c r="G731" i="13"/>
  <c r="H731" i="13"/>
  <c r="G726" i="13"/>
  <c r="H726" i="13"/>
  <c r="G723" i="13"/>
  <c r="H723" i="13"/>
  <c r="G718" i="13"/>
  <c r="H718" i="13"/>
  <c r="G715" i="13"/>
  <c r="H715" i="13"/>
  <c r="G710" i="13"/>
  <c r="H710" i="13"/>
  <c r="G707" i="13"/>
  <c r="H707" i="13"/>
  <c r="G702" i="13"/>
  <c r="H702" i="13"/>
  <c r="G699" i="13"/>
  <c r="H699" i="13"/>
  <c r="G694" i="13"/>
  <c r="H694" i="13"/>
  <c r="G691" i="13"/>
  <c r="H691" i="13"/>
  <c r="G686" i="13"/>
  <c r="H686" i="13"/>
  <c r="G683" i="13"/>
  <c r="H683" i="13"/>
  <c r="G678" i="13"/>
  <c r="H678" i="13"/>
  <c r="G675" i="13"/>
  <c r="H675" i="13"/>
  <c r="G670" i="13"/>
  <c r="H670" i="13"/>
  <c r="G667" i="13"/>
  <c r="H667" i="13"/>
  <c r="G662" i="13"/>
  <c r="H662" i="13"/>
  <c r="G659" i="13"/>
  <c r="H659" i="13"/>
  <c r="G654" i="13"/>
  <c r="H654" i="13"/>
  <c r="G651" i="13"/>
  <c r="H651" i="13"/>
  <c r="G646" i="13"/>
  <c r="H646" i="13"/>
  <c r="G643" i="13"/>
  <c r="H643" i="13"/>
  <c r="G638" i="13"/>
  <c r="H638" i="13"/>
  <c r="G635" i="13"/>
  <c r="H635" i="13"/>
  <c r="G630" i="13"/>
  <c r="H630" i="13"/>
  <c r="G627" i="13"/>
  <c r="H627" i="13"/>
  <c r="G622" i="13"/>
  <c r="H622" i="13"/>
  <c r="G619" i="13"/>
  <c r="H619" i="13"/>
  <c r="G614" i="13"/>
  <c r="H614" i="13"/>
  <c r="G611" i="13"/>
  <c r="H611" i="13"/>
  <c r="G606" i="13"/>
  <c r="H606" i="13"/>
  <c r="G603" i="13"/>
  <c r="H603" i="13"/>
  <c r="G598" i="13"/>
  <c r="H598" i="13"/>
  <c r="G595" i="13"/>
  <c r="H595" i="13"/>
  <c r="G590" i="13"/>
  <c r="H590" i="13"/>
  <c r="G587" i="13"/>
  <c r="H587" i="13"/>
  <c r="G582" i="13"/>
  <c r="H582" i="13"/>
  <c r="G579" i="13"/>
  <c r="H579" i="13"/>
  <c r="G574" i="13"/>
  <c r="H574" i="13"/>
  <c r="G571" i="13"/>
  <c r="H571" i="13"/>
  <c r="G566" i="13"/>
  <c r="H566" i="13"/>
  <c r="G563" i="13"/>
  <c r="H563" i="13"/>
  <c r="G558" i="13"/>
  <c r="H558" i="13"/>
  <c r="G555" i="13"/>
  <c r="H555" i="13"/>
  <c r="G550" i="13"/>
  <c r="H550" i="13"/>
  <c r="G547" i="13"/>
  <c r="H547" i="13"/>
  <c r="G542" i="13"/>
  <c r="H542" i="13"/>
  <c r="G539" i="13"/>
  <c r="H539" i="13"/>
  <c r="G534" i="13"/>
  <c r="H534" i="13"/>
  <c r="G1482" i="13"/>
  <c r="H1482" i="13"/>
  <c r="G1366" i="13"/>
  <c r="H1366" i="13"/>
  <c r="G1295" i="13"/>
  <c r="H1295" i="13"/>
  <c r="G1276" i="13"/>
  <c r="H1276" i="13"/>
  <c r="G1239" i="13"/>
  <c r="H1239" i="13"/>
  <c r="G1218" i="13"/>
  <c r="H1218" i="13"/>
  <c r="G1199" i="13"/>
  <c r="H1199" i="13"/>
  <c r="G1181" i="13"/>
  <c r="H1181" i="13"/>
  <c r="G1148" i="13"/>
  <c r="H1148" i="13"/>
  <c r="G1139" i="13"/>
  <c r="H1139" i="13"/>
  <c r="G1111" i="13"/>
  <c r="H1111" i="13"/>
  <c r="G1101" i="13"/>
  <c r="H1101" i="13"/>
  <c r="G1091" i="13"/>
  <c r="H1091" i="13"/>
  <c r="G1082" i="13"/>
  <c r="H1082" i="13"/>
  <c r="G1072" i="13"/>
  <c r="H1072" i="13"/>
  <c r="G1063" i="13"/>
  <c r="H1063" i="13"/>
  <c r="G1044" i="13"/>
  <c r="H1044" i="13"/>
  <c r="G1030" i="13"/>
  <c r="H1030" i="13"/>
  <c r="G1015" i="13"/>
  <c r="H1015" i="13"/>
  <c r="G1001" i="13"/>
  <c r="H1001" i="13"/>
  <c r="G994" i="13"/>
  <c r="H994" i="13"/>
  <c r="G987" i="13"/>
  <c r="H987" i="13"/>
  <c r="G980" i="13"/>
  <c r="H980" i="13"/>
  <c r="G966" i="13"/>
  <c r="H966" i="13"/>
  <c r="G951" i="13"/>
  <c r="H951" i="13"/>
  <c r="G937" i="13"/>
  <c r="H937" i="13"/>
  <c r="G930" i="13"/>
  <c r="H930" i="13"/>
  <c r="G923" i="13"/>
  <c r="H923" i="13"/>
  <c r="G916" i="13"/>
  <c r="H916" i="13"/>
  <c r="G910" i="13"/>
  <c r="H910" i="13"/>
  <c r="G906" i="13"/>
  <c r="H906" i="13"/>
  <c r="G899" i="13"/>
  <c r="H899" i="13"/>
  <c r="G895" i="13"/>
  <c r="H895" i="13"/>
  <c r="G892" i="13"/>
  <c r="H892" i="13"/>
  <c r="G881" i="13"/>
  <c r="H881" i="13"/>
  <c r="G878" i="13"/>
  <c r="H878" i="13"/>
  <c r="G874" i="13"/>
  <c r="H874" i="13"/>
  <c r="G867" i="13"/>
  <c r="H867" i="13"/>
  <c r="G863" i="13"/>
  <c r="H863" i="13"/>
  <c r="G860" i="13"/>
  <c r="H860" i="13"/>
  <c r="G849" i="13"/>
  <c r="H849" i="13"/>
  <c r="G846" i="13"/>
  <c r="H846" i="13"/>
  <c r="G842" i="13"/>
  <c r="H842" i="13"/>
  <c r="G835" i="13"/>
  <c r="H835" i="13"/>
  <c r="G831" i="13"/>
  <c r="H831" i="13"/>
  <c r="G828" i="13"/>
  <c r="H828" i="13"/>
  <c r="G817" i="13"/>
  <c r="H817" i="13"/>
  <c r="G814" i="13"/>
  <c r="H814" i="13"/>
  <c r="G810" i="13"/>
  <c r="H810" i="13"/>
  <c r="G803" i="13"/>
  <c r="H803" i="13"/>
  <c r="G799" i="13"/>
  <c r="H799" i="13"/>
  <c r="G796" i="13"/>
  <c r="H796" i="13"/>
  <c r="G785" i="13"/>
  <c r="H785" i="13"/>
  <c r="G782" i="13"/>
  <c r="H782" i="13"/>
  <c r="G778" i="13"/>
  <c r="H778" i="13"/>
  <c r="G771" i="13"/>
  <c r="H771" i="13"/>
  <c r="G767" i="13"/>
  <c r="H767" i="13"/>
  <c r="G764" i="13"/>
  <c r="H764" i="13"/>
  <c r="G757" i="13"/>
  <c r="H757" i="13"/>
  <c r="G752" i="13"/>
  <c r="H752" i="13"/>
  <c r="G749" i="13"/>
  <c r="H749" i="13"/>
  <c r="G744" i="13"/>
  <c r="H744" i="13"/>
  <c r="G741" i="13"/>
  <c r="H741" i="13"/>
  <c r="G736" i="13"/>
  <c r="H736" i="13"/>
  <c r="G733" i="13"/>
  <c r="H733" i="13"/>
  <c r="G728" i="13"/>
  <c r="H728" i="13"/>
  <c r="G725" i="13"/>
  <c r="H725" i="13"/>
  <c r="G720" i="13"/>
  <c r="H720" i="13"/>
  <c r="G717" i="13"/>
  <c r="H717" i="13"/>
  <c r="G712" i="13"/>
  <c r="H712" i="13"/>
  <c r="G709" i="13"/>
  <c r="H709" i="13"/>
  <c r="G704" i="13"/>
  <c r="H704" i="13"/>
  <c r="G701" i="13"/>
  <c r="H701" i="13"/>
  <c r="G696" i="13"/>
  <c r="H696" i="13"/>
  <c r="G693" i="13"/>
  <c r="H693" i="13"/>
  <c r="G688" i="13"/>
  <c r="H688" i="13"/>
  <c r="G685" i="13"/>
  <c r="H685" i="13"/>
  <c r="G680" i="13"/>
  <c r="H680" i="13"/>
  <c r="G677" i="13"/>
  <c r="H677" i="13"/>
  <c r="G672" i="13"/>
  <c r="H672" i="13"/>
  <c r="G669" i="13"/>
  <c r="H669" i="13"/>
  <c r="G664" i="13"/>
  <c r="H664" i="13"/>
  <c r="G661" i="13"/>
  <c r="H661" i="13"/>
  <c r="G656" i="13"/>
  <c r="H656" i="13"/>
  <c r="G653" i="13"/>
  <c r="H653" i="13"/>
  <c r="G648" i="13"/>
  <c r="H648" i="13"/>
  <c r="G645" i="13"/>
  <c r="H645" i="13"/>
  <c r="G640" i="13"/>
  <c r="H640" i="13"/>
  <c r="G637" i="13"/>
  <c r="H637" i="13"/>
  <c r="G632" i="13"/>
  <c r="H632" i="13"/>
  <c r="G629" i="13"/>
  <c r="H629" i="13"/>
  <c r="G624" i="13"/>
  <c r="H624" i="13"/>
  <c r="G621" i="13"/>
  <c r="H621" i="13"/>
  <c r="G616" i="13"/>
  <c r="H616" i="13"/>
  <c r="G613" i="13"/>
  <c r="H613" i="13"/>
  <c r="G608" i="13"/>
  <c r="H608" i="13"/>
  <c r="G605" i="13"/>
  <c r="H605" i="13"/>
  <c r="G600" i="13"/>
  <c r="H600" i="13"/>
  <c r="G597" i="13"/>
  <c r="H597" i="13"/>
  <c r="G592" i="13"/>
  <c r="H592" i="13"/>
  <c r="G589" i="13"/>
  <c r="H589" i="13"/>
  <c r="G584" i="13"/>
  <c r="H584" i="13"/>
  <c r="G581" i="13"/>
  <c r="H581" i="13"/>
  <c r="G576" i="13"/>
  <c r="H576" i="13"/>
  <c r="G573" i="13"/>
  <c r="H573" i="13"/>
  <c r="G568" i="13"/>
  <c r="H568" i="13"/>
  <c r="G565" i="13"/>
  <c r="H565" i="13"/>
  <c r="G560" i="13"/>
  <c r="H560" i="13"/>
  <c r="G557" i="13"/>
  <c r="H557" i="13"/>
  <c r="G552" i="13"/>
  <c r="H552" i="13"/>
  <c r="G549" i="13"/>
  <c r="H549" i="13"/>
  <c r="G544" i="13"/>
  <c r="H544" i="13"/>
  <c r="G541" i="13"/>
  <c r="H541" i="13"/>
  <c r="G536" i="13"/>
  <c r="H536" i="13"/>
  <c r="G533" i="13"/>
  <c r="H533" i="13"/>
  <c r="G1352" i="13"/>
  <c r="H1352" i="13"/>
  <c r="G1268" i="13"/>
  <c r="H1268" i="13"/>
  <c r="G1231" i="13"/>
  <c r="H1231" i="13"/>
  <c r="G1212" i="13"/>
  <c r="H1212" i="13"/>
  <c r="G1175" i="13"/>
  <c r="H1175" i="13"/>
  <c r="G1155" i="13"/>
  <c r="H1155" i="13"/>
  <c r="G1144" i="13"/>
  <c r="H1144" i="13"/>
  <c r="G1116" i="13"/>
  <c r="H1116" i="13"/>
  <c r="G1107" i="13"/>
  <c r="H1107" i="13"/>
  <c r="G1079" i="13"/>
  <c r="H1079" i="13"/>
  <c r="G1069" i="13"/>
  <c r="H1069" i="13"/>
  <c r="G1059" i="13"/>
  <c r="H1059" i="13"/>
  <c r="G1050" i="13"/>
  <c r="H1050" i="13"/>
  <c r="G1041" i="13"/>
  <c r="H1041" i="13"/>
  <c r="G1034" i="13"/>
  <c r="H1034" i="13"/>
  <c r="G1027" i="13"/>
  <c r="H1027" i="13"/>
  <c r="G1020" i="13"/>
  <c r="H1020" i="13"/>
  <c r="G1006" i="13"/>
  <c r="H1006" i="13"/>
  <c r="G991" i="13"/>
  <c r="H991" i="13"/>
  <c r="G977" i="13"/>
  <c r="H977" i="13"/>
  <c r="G970" i="13"/>
  <c r="H970" i="13"/>
  <c r="G963" i="13"/>
  <c r="H963" i="13"/>
  <c r="G956" i="13"/>
  <c r="H956" i="13"/>
  <c r="G1350" i="13"/>
  <c r="H1350" i="13"/>
  <c r="G1247" i="13"/>
  <c r="H1247" i="13"/>
  <c r="G1170" i="13"/>
  <c r="H1170" i="13"/>
  <c r="G1125" i="13"/>
  <c r="H1125" i="13"/>
  <c r="G1087" i="13"/>
  <c r="H1087" i="13"/>
  <c r="G1048" i="13"/>
  <c r="H1048" i="13"/>
  <c r="G1019" i="13"/>
  <c r="H1019" i="13"/>
  <c r="G962" i="13"/>
  <c r="H962" i="13"/>
  <c r="G897" i="13"/>
  <c r="H897" i="13"/>
  <c r="G890" i="13"/>
  <c r="H890" i="13"/>
  <c r="G883" i="13"/>
  <c r="H883" i="13"/>
  <c r="G876" i="13"/>
  <c r="H876" i="13"/>
  <c r="G862" i="13"/>
  <c r="H862" i="13"/>
  <c r="G847" i="13"/>
  <c r="H847" i="13"/>
  <c r="G833" i="13"/>
  <c r="H833" i="13"/>
  <c r="G826" i="13"/>
  <c r="H826" i="13"/>
  <c r="G819" i="13"/>
  <c r="H819" i="13"/>
  <c r="G812" i="13"/>
  <c r="H812" i="13"/>
  <c r="G798" i="13"/>
  <c r="H798" i="13"/>
  <c r="G783" i="13"/>
  <c r="H783" i="13"/>
  <c r="G769" i="13"/>
  <c r="H769" i="13"/>
  <c r="G762" i="13"/>
  <c r="H762" i="13"/>
  <c r="G756" i="13"/>
  <c r="H756" i="13"/>
  <c r="G745" i="13"/>
  <c r="H745" i="13"/>
  <c r="G740" i="13"/>
  <c r="H740" i="13"/>
  <c r="G729" i="13"/>
  <c r="H729" i="13"/>
  <c r="G724" i="13"/>
  <c r="H724" i="13"/>
  <c r="G713" i="13"/>
  <c r="H713" i="13"/>
  <c r="G708" i="13"/>
  <c r="H708" i="13"/>
  <c r="G697" i="13"/>
  <c r="H697" i="13"/>
  <c r="G692" i="13"/>
  <c r="H692" i="13"/>
  <c r="G681" i="13"/>
  <c r="H681" i="13"/>
  <c r="G676" i="13"/>
  <c r="H676" i="13"/>
  <c r="G665" i="13"/>
  <c r="H665" i="13"/>
  <c r="G660" i="13"/>
  <c r="H660" i="13"/>
  <c r="G649" i="13"/>
  <c r="H649" i="13"/>
  <c r="G644" i="13"/>
  <c r="H644" i="13"/>
  <c r="G633" i="13"/>
  <c r="H633" i="13"/>
  <c r="G628" i="13"/>
  <c r="H628" i="13"/>
  <c r="G617" i="13"/>
  <c r="H617" i="13"/>
  <c r="G612" i="13"/>
  <c r="H612" i="13"/>
  <c r="G601" i="13"/>
  <c r="H601" i="13"/>
  <c r="G596" i="13"/>
  <c r="H596" i="13"/>
  <c r="G585" i="13"/>
  <c r="H585" i="13"/>
  <c r="G580" i="13"/>
  <c r="H580" i="13"/>
  <c r="G569" i="13"/>
  <c r="H569" i="13"/>
  <c r="G564" i="13"/>
  <c r="H564" i="13"/>
  <c r="G553" i="13"/>
  <c r="H553" i="13"/>
  <c r="G548" i="13"/>
  <c r="H548" i="13"/>
  <c r="G537" i="13"/>
  <c r="H537" i="13"/>
  <c r="G532" i="13"/>
  <c r="H532" i="13"/>
  <c r="G1228" i="13"/>
  <c r="H1228" i="13"/>
  <c r="G1154" i="13"/>
  <c r="H1154" i="13"/>
  <c r="G1115" i="13"/>
  <c r="H1115" i="13"/>
  <c r="G1077" i="13"/>
  <c r="H1077" i="13"/>
  <c r="G1012" i="13"/>
  <c r="H1012" i="13"/>
  <c r="G983" i="13"/>
  <c r="H983" i="13"/>
  <c r="G955" i="13"/>
  <c r="H955" i="13"/>
  <c r="G902" i="13"/>
  <c r="H902" i="13"/>
  <c r="G887" i="13"/>
  <c r="H887" i="13"/>
  <c r="G873" i="13"/>
  <c r="H873" i="13"/>
  <c r="G866" i="13"/>
  <c r="H866" i="13"/>
  <c r="G859" i="13"/>
  <c r="H859" i="13"/>
  <c r="G852" i="13"/>
  <c r="H852" i="13"/>
  <c r="G838" i="13"/>
  <c r="H838" i="13"/>
  <c r="G823" i="13"/>
  <c r="H823" i="13"/>
  <c r="G809" i="13"/>
  <c r="H809" i="13"/>
  <c r="G802" i="13"/>
  <c r="H802" i="13"/>
  <c r="G795" i="13"/>
  <c r="H795" i="13"/>
  <c r="G788" i="13"/>
  <c r="H788" i="13"/>
  <c r="G774" i="13"/>
  <c r="H774" i="13"/>
  <c r="G759" i="13"/>
  <c r="H759" i="13"/>
  <c r="G754" i="13"/>
  <c r="H754" i="13"/>
  <c r="G743" i="13"/>
  <c r="H743" i="13"/>
  <c r="G738" i="13"/>
  <c r="H738" i="13"/>
  <c r="G727" i="13"/>
  <c r="H727" i="13"/>
  <c r="G722" i="13"/>
  <c r="H722" i="13"/>
  <c r="G711" i="13"/>
  <c r="H711" i="13"/>
  <c r="G706" i="13"/>
  <c r="H706" i="13"/>
  <c r="G695" i="13"/>
  <c r="H695" i="13"/>
  <c r="G690" i="13"/>
  <c r="H690" i="13"/>
  <c r="G679" i="13"/>
  <c r="H679" i="13"/>
  <c r="G674" i="13"/>
  <c r="H674" i="13"/>
  <c r="G663" i="13"/>
  <c r="H663" i="13"/>
  <c r="G658" i="13"/>
  <c r="H658" i="13"/>
  <c r="G647" i="13"/>
  <c r="H647" i="13"/>
  <c r="G642" i="13"/>
  <c r="H642" i="13"/>
  <c r="G631" i="13"/>
  <c r="H631" i="13"/>
  <c r="G626" i="13"/>
  <c r="H626" i="13"/>
  <c r="G615" i="13"/>
  <c r="H615" i="13"/>
  <c r="G610" i="13"/>
  <c r="H610" i="13"/>
  <c r="G599" i="13"/>
  <c r="H599" i="13"/>
  <c r="G594" i="13"/>
  <c r="H594" i="13"/>
  <c r="G583" i="13"/>
  <c r="H583" i="13"/>
  <c r="G578" i="13"/>
  <c r="H578" i="13"/>
  <c r="G567" i="13"/>
  <c r="H567" i="13"/>
  <c r="G562" i="13"/>
  <c r="H562" i="13"/>
  <c r="G551" i="13"/>
  <c r="H551" i="13"/>
  <c r="G546" i="13"/>
  <c r="H546" i="13"/>
  <c r="G535" i="13"/>
  <c r="H535" i="13"/>
  <c r="G531" i="13"/>
  <c r="H531" i="13"/>
  <c r="G529" i="13"/>
  <c r="H529" i="13"/>
  <c r="G527" i="13"/>
  <c r="H527" i="13"/>
  <c r="G525" i="13"/>
  <c r="H525" i="13"/>
  <c r="G523" i="13"/>
  <c r="H523" i="13"/>
  <c r="G521" i="13"/>
  <c r="H521" i="13"/>
  <c r="G519" i="13"/>
  <c r="H519" i="13"/>
  <c r="G517" i="13"/>
  <c r="H517" i="13"/>
  <c r="G515" i="13"/>
  <c r="H515" i="13"/>
  <c r="G513" i="13"/>
  <c r="H513" i="13"/>
  <c r="G511" i="13"/>
  <c r="H511" i="13"/>
  <c r="G509" i="13"/>
  <c r="H509" i="13"/>
  <c r="G507" i="13"/>
  <c r="H507" i="13"/>
  <c r="G505" i="13"/>
  <c r="H505" i="13"/>
  <c r="G503" i="13"/>
  <c r="H503" i="13"/>
  <c r="G501" i="13"/>
  <c r="H501" i="13"/>
  <c r="G499" i="13"/>
  <c r="H499" i="13"/>
  <c r="G497" i="13"/>
  <c r="H497" i="13"/>
  <c r="G495" i="13"/>
  <c r="H495" i="13"/>
  <c r="G493" i="13"/>
  <c r="H493" i="13"/>
  <c r="G491" i="13"/>
  <c r="H491" i="13"/>
  <c r="G489" i="13"/>
  <c r="H489" i="13"/>
  <c r="G487" i="13"/>
  <c r="H487" i="13"/>
  <c r="G485" i="13"/>
  <c r="H485" i="13"/>
  <c r="G483" i="13"/>
  <c r="H483" i="13"/>
  <c r="G481" i="13"/>
  <c r="H481" i="13"/>
  <c r="G479" i="13"/>
  <c r="H479" i="13"/>
  <c r="G477" i="13"/>
  <c r="H477" i="13"/>
  <c r="G475" i="13"/>
  <c r="H475" i="13"/>
  <c r="G473" i="13"/>
  <c r="H473" i="13"/>
  <c r="G471" i="13"/>
  <c r="H471" i="13"/>
  <c r="G469" i="13"/>
  <c r="H469" i="13"/>
  <c r="G467" i="13"/>
  <c r="H467" i="13"/>
  <c r="G465" i="13"/>
  <c r="H465" i="13"/>
  <c r="G463" i="13"/>
  <c r="H463" i="13"/>
  <c r="G461" i="13"/>
  <c r="H461" i="13"/>
  <c r="G459" i="13"/>
  <c r="H459" i="13"/>
  <c r="G457" i="13"/>
  <c r="H457" i="13"/>
  <c r="G455" i="13"/>
  <c r="H455" i="13"/>
  <c r="G453" i="13"/>
  <c r="H453" i="13"/>
  <c r="G451" i="13"/>
  <c r="H451" i="13"/>
  <c r="G449" i="13"/>
  <c r="H449" i="13"/>
  <c r="G447" i="13"/>
  <c r="H447" i="13"/>
  <c r="G445" i="13"/>
  <c r="H445" i="13"/>
  <c r="G443" i="13"/>
  <c r="H443" i="13"/>
  <c r="G441" i="13"/>
  <c r="H441" i="13"/>
  <c r="G439" i="13"/>
  <c r="H439" i="13"/>
  <c r="G437" i="13"/>
  <c r="H437" i="13"/>
  <c r="G435" i="13"/>
  <c r="H435" i="13"/>
  <c r="G433" i="13"/>
  <c r="H433" i="13"/>
  <c r="G431" i="13"/>
  <c r="H431" i="13"/>
  <c r="G429" i="13"/>
  <c r="H429" i="13"/>
  <c r="G427" i="13"/>
  <c r="H427" i="13"/>
  <c r="G425" i="13"/>
  <c r="H425" i="13"/>
  <c r="G423" i="13"/>
  <c r="H423" i="13"/>
  <c r="G421" i="13"/>
  <c r="H421" i="13"/>
  <c r="G419" i="13"/>
  <c r="H419" i="13"/>
  <c r="G417" i="13"/>
  <c r="H417" i="13"/>
  <c r="G415" i="13"/>
  <c r="H415" i="13"/>
  <c r="G413" i="13"/>
  <c r="H413" i="13"/>
  <c r="G411" i="13"/>
  <c r="H411" i="13"/>
  <c r="G409" i="13"/>
  <c r="H409" i="13"/>
  <c r="G407" i="13"/>
  <c r="H407" i="13"/>
  <c r="G405" i="13"/>
  <c r="H405" i="13"/>
  <c r="G403" i="13"/>
  <c r="H403" i="13"/>
  <c r="G401" i="13"/>
  <c r="H401" i="13"/>
  <c r="G399" i="13"/>
  <c r="H399" i="13"/>
  <c r="G397" i="13"/>
  <c r="H397" i="13"/>
  <c r="G395" i="13"/>
  <c r="H395" i="13"/>
  <c r="G393" i="13"/>
  <c r="H393" i="13"/>
  <c r="G391" i="13"/>
  <c r="H391" i="13"/>
  <c r="G389" i="13"/>
  <c r="H389" i="13"/>
  <c r="G387" i="13"/>
  <c r="H387" i="13"/>
  <c r="G385" i="13"/>
  <c r="H385" i="13"/>
  <c r="G383" i="13"/>
  <c r="H383" i="13"/>
  <c r="G381" i="13"/>
  <c r="H381" i="13"/>
  <c r="G379" i="13"/>
  <c r="H379" i="13"/>
  <c r="G377" i="13"/>
  <c r="H377" i="13"/>
  <c r="G375" i="13"/>
  <c r="H375" i="13"/>
  <c r="G373" i="13"/>
  <c r="H373" i="13"/>
  <c r="G371" i="13"/>
  <c r="H371" i="13"/>
  <c r="G369" i="13"/>
  <c r="H369" i="13"/>
  <c r="G367" i="13"/>
  <c r="H367" i="13"/>
  <c r="G365" i="13"/>
  <c r="H365" i="13"/>
  <c r="G363" i="13"/>
  <c r="H363" i="13"/>
  <c r="G361" i="13"/>
  <c r="H361" i="13"/>
  <c r="G359" i="13"/>
  <c r="H359" i="13"/>
  <c r="G357" i="13"/>
  <c r="H357" i="13"/>
  <c r="G355" i="13"/>
  <c r="H355" i="13"/>
  <c r="G353" i="13"/>
  <c r="H353" i="13"/>
  <c r="G351" i="13"/>
  <c r="H351" i="13"/>
  <c r="G349" i="13"/>
  <c r="H349" i="13"/>
  <c r="G347" i="13"/>
  <c r="H347" i="13"/>
  <c r="G345" i="13"/>
  <c r="H345" i="13"/>
  <c r="G1450" i="13"/>
  <c r="H1450" i="13"/>
  <c r="G1284" i="13"/>
  <c r="H1284" i="13"/>
  <c r="G1068" i="13"/>
  <c r="H1068" i="13"/>
  <c r="G1033" i="13"/>
  <c r="H1033" i="13"/>
  <c r="G948" i="13"/>
  <c r="H948" i="13"/>
  <c r="G934" i="13"/>
  <c r="H934" i="13"/>
  <c r="G919" i="13"/>
  <c r="H919" i="13"/>
  <c r="G908" i="13"/>
  <c r="H908" i="13"/>
  <c r="G894" i="13"/>
  <c r="H894" i="13"/>
  <c r="G879" i="13"/>
  <c r="H879" i="13"/>
  <c r="G865" i="13"/>
  <c r="H865" i="13"/>
  <c r="G858" i="13"/>
  <c r="H858" i="13"/>
  <c r="G851" i="13"/>
  <c r="H851" i="13"/>
  <c r="G844" i="13"/>
  <c r="H844" i="13"/>
  <c r="G830" i="13"/>
  <c r="H830" i="13"/>
  <c r="G815" i="13"/>
  <c r="H815" i="13"/>
  <c r="G801" i="13"/>
  <c r="H801" i="13"/>
  <c r="G794" i="13"/>
  <c r="H794" i="13"/>
  <c r="G787" i="13"/>
  <c r="H787" i="13"/>
  <c r="G780" i="13"/>
  <c r="H780" i="13"/>
  <c r="G766" i="13"/>
  <c r="H766" i="13"/>
  <c r="G753" i="13"/>
  <c r="H753" i="13"/>
  <c r="G748" i="13"/>
  <c r="H748" i="13"/>
  <c r="G737" i="13"/>
  <c r="H737" i="13"/>
  <c r="G732" i="13"/>
  <c r="H732" i="13"/>
  <c r="G721" i="13"/>
  <c r="H721" i="13"/>
  <c r="G716" i="13"/>
  <c r="H716" i="13"/>
  <c r="G705" i="13"/>
  <c r="H705" i="13"/>
  <c r="G700" i="13"/>
  <c r="H700" i="13"/>
  <c r="G689" i="13"/>
  <c r="H689" i="13"/>
  <c r="G684" i="13"/>
  <c r="H684" i="13"/>
  <c r="G673" i="13"/>
  <c r="H673" i="13"/>
  <c r="G668" i="13"/>
  <c r="H668" i="13"/>
  <c r="G657" i="13"/>
  <c r="H657" i="13"/>
  <c r="G652" i="13"/>
  <c r="H652" i="13"/>
  <c r="G641" i="13"/>
  <c r="H641" i="13"/>
  <c r="G636" i="13"/>
  <c r="H636" i="13"/>
  <c r="G625" i="13"/>
  <c r="H625" i="13"/>
  <c r="G620" i="13"/>
  <c r="H620" i="13"/>
  <c r="G609" i="13"/>
  <c r="H609" i="13"/>
  <c r="G604" i="13"/>
  <c r="H604" i="13"/>
  <c r="G593" i="13"/>
  <c r="H593" i="13"/>
  <c r="G588" i="13"/>
  <c r="H588" i="13"/>
  <c r="G577" i="13"/>
  <c r="H577" i="13"/>
  <c r="G572" i="13"/>
  <c r="H572" i="13"/>
  <c r="G561" i="13"/>
  <c r="H561" i="13"/>
  <c r="G556" i="13"/>
  <c r="H556" i="13"/>
  <c r="G545" i="13"/>
  <c r="H545" i="13"/>
  <c r="G540" i="13"/>
  <c r="H540" i="13"/>
  <c r="G1191" i="13"/>
  <c r="H1191" i="13"/>
  <c r="G1026" i="13"/>
  <c r="H1026" i="13"/>
  <c r="G927" i="13"/>
  <c r="H927" i="13"/>
  <c r="G891" i="13"/>
  <c r="H891" i="13"/>
  <c r="G834" i="13"/>
  <c r="H834" i="13"/>
  <c r="G806" i="13"/>
  <c r="H806" i="13"/>
  <c r="G777" i="13"/>
  <c r="H777" i="13"/>
  <c r="G751" i="13"/>
  <c r="H751" i="13"/>
  <c r="G730" i="13"/>
  <c r="H730" i="13"/>
  <c r="G687" i="13"/>
  <c r="H687" i="13"/>
  <c r="G666" i="13"/>
  <c r="H666" i="13"/>
  <c r="G623" i="13"/>
  <c r="H623" i="13"/>
  <c r="G602" i="13"/>
  <c r="H602" i="13"/>
  <c r="G559" i="13"/>
  <c r="H559" i="13"/>
  <c r="G538" i="13"/>
  <c r="H538" i="13"/>
  <c r="G526" i="13"/>
  <c r="H526" i="13"/>
  <c r="G518" i="13"/>
  <c r="H518" i="13"/>
  <c r="G510" i="13"/>
  <c r="H510" i="13"/>
  <c r="G502" i="13"/>
  <c r="H502" i="13"/>
  <c r="G494" i="13"/>
  <c r="H494" i="13"/>
  <c r="G486" i="13"/>
  <c r="H486" i="13"/>
  <c r="G478" i="13"/>
  <c r="H478" i="13"/>
  <c r="G470" i="13"/>
  <c r="H470" i="13"/>
  <c r="G462" i="13"/>
  <c r="H462" i="13"/>
  <c r="G454" i="13"/>
  <c r="H454" i="13"/>
  <c r="G446" i="13"/>
  <c r="H446" i="13"/>
  <c r="G438" i="13"/>
  <c r="H438" i="13"/>
  <c r="G430" i="13"/>
  <c r="H430" i="13"/>
  <c r="G422" i="13"/>
  <c r="H422" i="13"/>
  <c r="G414" i="13"/>
  <c r="H414" i="13"/>
  <c r="G406" i="13"/>
  <c r="H406" i="13"/>
  <c r="G398" i="13"/>
  <c r="H398" i="13"/>
  <c r="G390" i="13"/>
  <c r="H390" i="13"/>
  <c r="G382" i="13"/>
  <c r="H382" i="13"/>
  <c r="G374" i="13"/>
  <c r="H374" i="13"/>
  <c r="G366" i="13"/>
  <c r="H366" i="13"/>
  <c r="G358" i="13"/>
  <c r="H358" i="13"/>
  <c r="G350" i="13"/>
  <c r="H350" i="13"/>
  <c r="G343" i="13"/>
  <c r="H343" i="13"/>
  <c r="G339" i="13"/>
  <c r="H339" i="13"/>
  <c r="G335" i="13"/>
  <c r="H335" i="13"/>
  <c r="G331" i="13"/>
  <c r="H331" i="13"/>
  <c r="G327" i="13"/>
  <c r="H327" i="13"/>
  <c r="G323" i="13"/>
  <c r="H323" i="13"/>
  <c r="G319" i="13"/>
  <c r="H319" i="13"/>
  <c r="G315" i="13"/>
  <c r="H315" i="13"/>
  <c r="G311" i="13"/>
  <c r="H311" i="13"/>
  <c r="G307" i="13"/>
  <c r="H307" i="13"/>
  <c r="G303" i="13"/>
  <c r="H303" i="13"/>
  <c r="G299" i="13"/>
  <c r="H299" i="13"/>
  <c r="G295" i="13"/>
  <c r="H295" i="13"/>
  <c r="G291" i="13"/>
  <c r="H291" i="13"/>
  <c r="G287" i="13"/>
  <c r="H287" i="13"/>
  <c r="G283" i="13"/>
  <c r="H283" i="13"/>
  <c r="G279" i="13"/>
  <c r="H279" i="13"/>
  <c r="G275" i="13"/>
  <c r="H275" i="13"/>
  <c r="G271" i="13"/>
  <c r="H271" i="13"/>
  <c r="G267" i="13"/>
  <c r="H267" i="13"/>
  <c r="G263" i="13"/>
  <c r="H263" i="13"/>
  <c r="G259" i="13"/>
  <c r="H259" i="13"/>
  <c r="G255" i="13"/>
  <c r="H255" i="13"/>
  <c r="G251" i="13"/>
  <c r="H251" i="13"/>
  <c r="G247" i="13"/>
  <c r="H247" i="13"/>
  <c r="G243" i="13"/>
  <c r="H243" i="13"/>
  <c r="G239" i="13"/>
  <c r="H239" i="13"/>
  <c r="G235" i="13"/>
  <c r="H235" i="13"/>
  <c r="G231" i="13"/>
  <c r="H231" i="13"/>
  <c r="G227" i="13"/>
  <c r="H227" i="13"/>
  <c r="G223" i="13"/>
  <c r="H223" i="13"/>
  <c r="G219" i="13"/>
  <c r="H219" i="13"/>
  <c r="G215" i="13"/>
  <c r="H215" i="13"/>
  <c r="G211" i="13"/>
  <c r="H211" i="13"/>
  <c r="G207" i="13"/>
  <c r="H207" i="13"/>
  <c r="G203" i="13"/>
  <c r="H203" i="13"/>
  <c r="G199" i="13"/>
  <c r="H199" i="13"/>
  <c r="G195" i="13"/>
  <c r="H195" i="13"/>
  <c r="G191" i="13"/>
  <c r="H191" i="13"/>
  <c r="G187" i="13"/>
  <c r="H187" i="13"/>
  <c r="G183" i="13"/>
  <c r="H183" i="13"/>
  <c r="G179" i="13"/>
  <c r="H179" i="13"/>
  <c r="G175" i="13"/>
  <c r="H175" i="13"/>
  <c r="G171" i="13"/>
  <c r="H171" i="13"/>
  <c r="G167" i="13"/>
  <c r="H167" i="13"/>
  <c r="G163" i="13"/>
  <c r="H163" i="13"/>
  <c r="G159" i="13"/>
  <c r="H159" i="13"/>
  <c r="G155" i="13"/>
  <c r="H155" i="13"/>
  <c r="G151" i="13"/>
  <c r="H151" i="13"/>
  <c r="G147" i="13"/>
  <c r="H147" i="13"/>
  <c r="G143" i="13"/>
  <c r="H143" i="13"/>
  <c r="G140" i="13"/>
  <c r="H140" i="13"/>
  <c r="G138" i="13"/>
  <c r="H138" i="13"/>
  <c r="G136" i="13"/>
  <c r="H136" i="13"/>
  <c r="G134" i="13"/>
  <c r="H134" i="13"/>
  <c r="G132" i="13"/>
  <c r="H132" i="13"/>
  <c r="G130" i="13"/>
  <c r="H130" i="13"/>
  <c r="G128" i="13"/>
  <c r="H128" i="13"/>
  <c r="G126" i="13"/>
  <c r="H126" i="13"/>
  <c r="G124" i="13"/>
  <c r="H124" i="13"/>
  <c r="G122" i="13"/>
  <c r="H122" i="13"/>
  <c r="G120" i="13"/>
  <c r="H120" i="13"/>
  <c r="G118" i="13"/>
  <c r="H118" i="13"/>
  <c r="G116" i="13"/>
  <c r="H116" i="13"/>
  <c r="G114" i="13"/>
  <c r="H114" i="13"/>
  <c r="G112" i="13"/>
  <c r="H112" i="13"/>
  <c r="G110" i="13"/>
  <c r="H110" i="13"/>
  <c r="G108" i="13"/>
  <c r="H108" i="13"/>
  <c r="G106" i="13"/>
  <c r="H106" i="13"/>
  <c r="G104" i="13"/>
  <c r="H104" i="13"/>
  <c r="G102" i="13"/>
  <c r="H102" i="13"/>
  <c r="G100" i="13"/>
  <c r="H100" i="13"/>
  <c r="G98" i="13"/>
  <c r="H98" i="13"/>
  <c r="G96" i="13"/>
  <c r="H96" i="13"/>
  <c r="G94" i="13"/>
  <c r="H94" i="13"/>
  <c r="G92" i="13"/>
  <c r="H92" i="13"/>
  <c r="G90" i="13"/>
  <c r="H90" i="13"/>
  <c r="G88" i="13"/>
  <c r="H88" i="13"/>
  <c r="G86" i="13"/>
  <c r="H86" i="13"/>
  <c r="G84" i="13"/>
  <c r="H84" i="13"/>
  <c r="G82" i="13"/>
  <c r="H82" i="13"/>
  <c r="G80" i="13"/>
  <c r="H80" i="13"/>
  <c r="G78" i="13"/>
  <c r="H78" i="13"/>
  <c r="G76" i="13"/>
  <c r="H76" i="13"/>
  <c r="G74" i="13"/>
  <c r="H74" i="13"/>
  <c r="G72" i="13"/>
  <c r="H72" i="13"/>
  <c r="G70" i="13"/>
  <c r="H70" i="13"/>
  <c r="G68" i="13"/>
  <c r="H68" i="13"/>
  <c r="G66" i="13"/>
  <c r="H66" i="13"/>
  <c r="G64" i="13"/>
  <c r="H64" i="13"/>
  <c r="G62" i="13"/>
  <c r="H62" i="13"/>
  <c r="G60" i="13"/>
  <c r="H60" i="13"/>
  <c r="G58" i="13"/>
  <c r="H58" i="13"/>
  <c r="G56" i="13"/>
  <c r="H56" i="13"/>
  <c r="G54" i="13"/>
  <c r="H54" i="13"/>
  <c r="G52" i="13"/>
  <c r="H52" i="13"/>
  <c r="G50" i="13"/>
  <c r="H50" i="13"/>
  <c r="G48" i="13"/>
  <c r="H48" i="13"/>
  <c r="G46" i="13"/>
  <c r="H46" i="13"/>
  <c r="G44" i="13"/>
  <c r="H44" i="13"/>
  <c r="G42" i="13"/>
  <c r="H42" i="13"/>
  <c r="G38" i="13"/>
  <c r="H38" i="13"/>
  <c r="G34" i="13"/>
  <c r="H34" i="13"/>
  <c r="G30" i="13"/>
  <c r="H30" i="13"/>
  <c r="G26" i="13"/>
  <c r="H26" i="13"/>
  <c r="G22" i="13"/>
  <c r="H22" i="13"/>
  <c r="G18" i="13"/>
  <c r="H18" i="13"/>
  <c r="G14" i="13"/>
  <c r="H14" i="13"/>
  <c r="G10" i="13"/>
  <c r="H10" i="13"/>
  <c r="G6" i="13"/>
  <c r="H6" i="13"/>
  <c r="G2" i="13"/>
  <c r="H2" i="13"/>
  <c r="G998" i="13"/>
  <c r="H998" i="13"/>
  <c r="G913" i="13"/>
  <c r="H913" i="13"/>
  <c r="G884" i="13"/>
  <c r="H884" i="13"/>
  <c r="G855" i="13"/>
  <c r="H855" i="13"/>
  <c r="G827" i="13"/>
  <c r="H827" i="13"/>
  <c r="G770" i="13"/>
  <c r="H770" i="13"/>
  <c r="G746" i="13"/>
  <c r="H746" i="13"/>
  <c r="G703" i="13"/>
  <c r="H703" i="13"/>
  <c r="G682" i="13"/>
  <c r="H682" i="13"/>
  <c r="G639" i="13"/>
  <c r="H639" i="13"/>
  <c r="G618" i="13"/>
  <c r="H618" i="13"/>
  <c r="G575" i="13"/>
  <c r="H575" i="13"/>
  <c r="G554" i="13"/>
  <c r="H554" i="13"/>
  <c r="G524" i="13"/>
  <c r="H524" i="13"/>
  <c r="G516" i="13"/>
  <c r="H516" i="13"/>
  <c r="G508" i="13"/>
  <c r="H508" i="13"/>
  <c r="G500" i="13"/>
  <c r="H500" i="13"/>
  <c r="G492" i="13"/>
  <c r="H492" i="13"/>
  <c r="G484" i="13"/>
  <c r="H484" i="13"/>
  <c r="G476" i="13"/>
  <c r="H476" i="13"/>
  <c r="G468" i="13"/>
  <c r="H468" i="13"/>
  <c r="G460" i="13"/>
  <c r="H460" i="13"/>
  <c r="G452" i="13"/>
  <c r="H452" i="13"/>
  <c r="G444" i="13"/>
  <c r="H444" i="13"/>
  <c r="G436" i="13"/>
  <c r="H436" i="13"/>
  <c r="G428" i="13"/>
  <c r="H428" i="13"/>
  <c r="G420" i="13"/>
  <c r="H420" i="13"/>
  <c r="G412" i="13"/>
  <c r="H412" i="13"/>
  <c r="G404" i="13"/>
  <c r="H404" i="13"/>
  <c r="G396" i="13"/>
  <c r="H396" i="13"/>
  <c r="G388" i="13"/>
  <c r="H388" i="13"/>
  <c r="G380" i="13"/>
  <c r="H380" i="13"/>
  <c r="G372" i="13"/>
  <c r="H372" i="13"/>
  <c r="G364" i="13"/>
  <c r="H364" i="13"/>
  <c r="G356" i="13"/>
  <c r="H356" i="13"/>
  <c r="G348" i="13"/>
  <c r="H348" i="13"/>
  <c r="G342" i="13"/>
  <c r="H342" i="13"/>
  <c r="G338" i="13"/>
  <c r="H338" i="13"/>
  <c r="G334" i="13"/>
  <c r="H334" i="13"/>
  <c r="G330" i="13"/>
  <c r="H330" i="13"/>
  <c r="G326" i="13"/>
  <c r="H326" i="13"/>
  <c r="G322" i="13"/>
  <c r="H322" i="13"/>
  <c r="G318" i="13"/>
  <c r="H318" i="13"/>
  <c r="G314" i="13"/>
  <c r="H314" i="13"/>
  <c r="G310" i="13"/>
  <c r="H310" i="13"/>
  <c r="G306" i="13"/>
  <c r="H306" i="13"/>
  <c r="G302" i="13"/>
  <c r="H302" i="13"/>
  <c r="G298" i="13"/>
  <c r="H298" i="13"/>
  <c r="G294" i="13"/>
  <c r="H294" i="13"/>
  <c r="G290" i="13"/>
  <c r="H290" i="13"/>
  <c r="G286" i="13"/>
  <c r="H286" i="13"/>
  <c r="G282" i="13"/>
  <c r="H282" i="13"/>
  <c r="G278" i="13"/>
  <c r="H278" i="13"/>
  <c r="G274" i="13"/>
  <c r="H274" i="13"/>
  <c r="G270" i="13"/>
  <c r="H270" i="13"/>
  <c r="G266" i="13"/>
  <c r="H266" i="13"/>
  <c r="G262" i="13"/>
  <c r="H262" i="13"/>
  <c r="G258" i="13"/>
  <c r="H258" i="13"/>
  <c r="G254" i="13"/>
  <c r="H254" i="13"/>
  <c r="G250" i="13"/>
  <c r="H250" i="13"/>
  <c r="G246" i="13"/>
  <c r="H246" i="13"/>
  <c r="G242" i="13"/>
  <c r="H242" i="13"/>
  <c r="G238" i="13"/>
  <c r="H238" i="13"/>
  <c r="G234" i="13"/>
  <c r="H234" i="13"/>
  <c r="G230" i="13"/>
  <c r="H230" i="13"/>
  <c r="G226" i="13"/>
  <c r="H226" i="13"/>
  <c r="G222" i="13"/>
  <c r="H222" i="13"/>
  <c r="G218" i="13"/>
  <c r="H218" i="13"/>
  <c r="G214" i="13"/>
  <c r="H214" i="13"/>
  <c r="G210" i="13"/>
  <c r="H210" i="13"/>
  <c r="G206" i="13"/>
  <c r="H206" i="13"/>
  <c r="G202" i="13"/>
  <c r="H202" i="13"/>
  <c r="G198" i="13"/>
  <c r="H198" i="13"/>
  <c r="G194" i="13"/>
  <c r="H194" i="13"/>
  <c r="G190" i="13"/>
  <c r="H190" i="13"/>
  <c r="G186" i="13"/>
  <c r="H186" i="13"/>
  <c r="G182" i="13"/>
  <c r="H182" i="13"/>
  <c r="G178" i="13"/>
  <c r="H178" i="13"/>
  <c r="G174" i="13"/>
  <c r="H174" i="13"/>
  <c r="G170" i="13"/>
  <c r="H170" i="13"/>
  <c r="G166" i="13"/>
  <c r="H166" i="13"/>
  <c r="G162" i="13"/>
  <c r="H162" i="13"/>
  <c r="G158" i="13"/>
  <c r="H158" i="13"/>
  <c r="G154" i="13"/>
  <c r="H154" i="13"/>
  <c r="G150" i="13"/>
  <c r="H150" i="13"/>
  <c r="G146" i="13"/>
  <c r="H146" i="13"/>
  <c r="G142" i="13"/>
  <c r="H142" i="13"/>
  <c r="G41" i="13"/>
  <c r="H41" i="13"/>
  <c r="G37" i="13"/>
  <c r="H37" i="13"/>
  <c r="G33" i="13"/>
  <c r="H33" i="13"/>
  <c r="G29" i="13"/>
  <c r="H29" i="13"/>
  <c r="G25" i="13"/>
  <c r="H25" i="13"/>
  <c r="G21" i="13"/>
  <c r="H21" i="13"/>
  <c r="G17" i="13"/>
  <c r="H17" i="13"/>
  <c r="G13" i="13"/>
  <c r="H13" i="13"/>
  <c r="G9" i="13"/>
  <c r="H9" i="13"/>
  <c r="G5" i="13"/>
  <c r="H5" i="13"/>
  <c r="G1388" i="13"/>
  <c r="H1388" i="13"/>
  <c r="G1096" i="13"/>
  <c r="H1096" i="13"/>
  <c r="G969" i="13"/>
  <c r="H969" i="13"/>
  <c r="G905" i="13"/>
  <c r="H905" i="13"/>
  <c r="G820" i="13"/>
  <c r="H820" i="13"/>
  <c r="G791" i="13"/>
  <c r="H791" i="13"/>
  <c r="G763" i="13"/>
  <c r="H763" i="13"/>
  <c r="G719" i="13"/>
  <c r="H719" i="13"/>
  <c r="G698" i="13"/>
  <c r="H698" i="13"/>
  <c r="G655" i="13"/>
  <c r="H655" i="13"/>
  <c r="G634" i="13"/>
  <c r="H634" i="13"/>
  <c r="G591" i="13"/>
  <c r="H591" i="13"/>
  <c r="G570" i="13"/>
  <c r="H570" i="13"/>
  <c r="G530" i="13"/>
  <c r="H530" i="13"/>
  <c r="G522" i="13"/>
  <c r="H522" i="13"/>
  <c r="G514" i="13"/>
  <c r="H514" i="13"/>
  <c r="G506" i="13"/>
  <c r="H506" i="13"/>
  <c r="G498" i="13"/>
  <c r="H498" i="13"/>
  <c r="G490" i="13"/>
  <c r="H490" i="13"/>
  <c r="G482" i="13"/>
  <c r="H482" i="13"/>
  <c r="G474" i="13"/>
  <c r="H474" i="13"/>
  <c r="G466" i="13"/>
  <c r="H466" i="13"/>
  <c r="G458" i="13"/>
  <c r="H458" i="13"/>
  <c r="G450" i="13"/>
  <c r="H450" i="13"/>
  <c r="G442" i="13"/>
  <c r="H442" i="13"/>
  <c r="G434" i="13"/>
  <c r="H434" i="13"/>
  <c r="G426" i="13"/>
  <c r="H426" i="13"/>
  <c r="G418" i="13"/>
  <c r="H418" i="13"/>
  <c r="G410" i="13"/>
  <c r="H410" i="13"/>
  <c r="G402" i="13"/>
  <c r="H402" i="13"/>
  <c r="G394" i="13"/>
  <c r="H394" i="13"/>
  <c r="G386" i="13"/>
  <c r="H386" i="13"/>
  <c r="G378" i="13"/>
  <c r="H378" i="13"/>
  <c r="G370" i="13"/>
  <c r="H370" i="13"/>
  <c r="G362" i="13"/>
  <c r="H362" i="13"/>
  <c r="G354" i="13"/>
  <c r="H354" i="13"/>
  <c r="G346" i="13"/>
  <c r="H346" i="13"/>
  <c r="G341" i="13"/>
  <c r="H341" i="13"/>
  <c r="G337" i="13"/>
  <c r="H337" i="13"/>
  <c r="G333" i="13"/>
  <c r="H333" i="13"/>
  <c r="G329" i="13"/>
  <c r="H329" i="13"/>
  <c r="G325" i="13"/>
  <c r="H325" i="13"/>
  <c r="G321" i="13"/>
  <c r="H321" i="13"/>
  <c r="G317" i="13"/>
  <c r="H317" i="13"/>
  <c r="G313" i="13"/>
  <c r="H313" i="13"/>
  <c r="G309" i="13"/>
  <c r="H309" i="13"/>
  <c r="G305" i="13"/>
  <c r="H305" i="13"/>
  <c r="G301" i="13"/>
  <c r="H301" i="13"/>
  <c r="G297" i="13"/>
  <c r="H297" i="13"/>
  <c r="G293" i="13"/>
  <c r="H293" i="13"/>
  <c r="G289" i="13"/>
  <c r="H289" i="13"/>
  <c r="G285" i="13"/>
  <c r="H285" i="13"/>
  <c r="G281" i="13"/>
  <c r="H281" i="13"/>
  <c r="G277" i="13"/>
  <c r="H277" i="13"/>
  <c r="G273" i="13"/>
  <c r="H273" i="13"/>
  <c r="G269" i="13"/>
  <c r="H269" i="13"/>
  <c r="G265" i="13"/>
  <c r="H265" i="13"/>
  <c r="G261" i="13"/>
  <c r="H261" i="13"/>
  <c r="G257" i="13"/>
  <c r="H257" i="13"/>
  <c r="G253" i="13"/>
  <c r="H253" i="13"/>
  <c r="G249" i="13"/>
  <c r="H249" i="13"/>
  <c r="G245" i="13"/>
  <c r="H245" i="13"/>
  <c r="G241" i="13"/>
  <c r="H241" i="13"/>
  <c r="G237" i="13"/>
  <c r="H237" i="13"/>
  <c r="G233" i="13"/>
  <c r="H233" i="13"/>
  <c r="G229" i="13"/>
  <c r="H229" i="13"/>
  <c r="G225" i="13"/>
  <c r="H225" i="13"/>
  <c r="G221" i="13"/>
  <c r="H221" i="13"/>
  <c r="G217" i="13"/>
  <c r="H217" i="13"/>
  <c r="G213" i="13"/>
  <c r="H213" i="13"/>
  <c r="G209" i="13"/>
  <c r="H209" i="13"/>
  <c r="G205" i="13"/>
  <c r="H205" i="13"/>
  <c r="G201" i="13"/>
  <c r="H201" i="13"/>
  <c r="G197" i="13"/>
  <c r="H197" i="13"/>
  <c r="G193" i="13"/>
  <c r="H193" i="13"/>
  <c r="G189" i="13"/>
  <c r="H189" i="13"/>
  <c r="G185" i="13"/>
  <c r="H185" i="13"/>
  <c r="G181" i="13"/>
  <c r="H181" i="13"/>
  <c r="G177" i="13"/>
  <c r="H177" i="13"/>
  <c r="G173" i="13"/>
  <c r="H173" i="13"/>
  <c r="G169" i="13"/>
  <c r="H169" i="13"/>
  <c r="G165" i="13"/>
  <c r="H165" i="13"/>
  <c r="G161" i="13"/>
  <c r="H161" i="13"/>
  <c r="G157" i="13"/>
  <c r="H157" i="13"/>
  <c r="G153" i="13"/>
  <c r="H153" i="13"/>
  <c r="G149" i="13"/>
  <c r="H149" i="13"/>
  <c r="G145" i="13"/>
  <c r="H145" i="13"/>
  <c r="G141" i="13"/>
  <c r="H141" i="13"/>
  <c r="G139" i="13"/>
  <c r="H139" i="13"/>
  <c r="G137" i="13"/>
  <c r="H137" i="13"/>
  <c r="G135" i="13"/>
  <c r="H135" i="13"/>
  <c r="G133" i="13"/>
  <c r="H133" i="13"/>
  <c r="G131" i="13"/>
  <c r="H131" i="13"/>
  <c r="G129" i="13"/>
  <c r="H129" i="13"/>
  <c r="G127" i="13"/>
  <c r="H127" i="13"/>
  <c r="G125" i="13"/>
  <c r="H125" i="13"/>
  <c r="G123" i="13"/>
  <c r="H123" i="13"/>
  <c r="G121" i="13"/>
  <c r="H121" i="13"/>
  <c r="G119" i="13"/>
  <c r="H119" i="13"/>
  <c r="G117" i="13"/>
  <c r="H117" i="13"/>
  <c r="G115" i="13"/>
  <c r="H115" i="13"/>
  <c r="G113" i="13"/>
  <c r="H113" i="13"/>
  <c r="G111" i="13"/>
  <c r="H111" i="13"/>
  <c r="G109" i="13"/>
  <c r="H109" i="13"/>
  <c r="G107" i="13"/>
  <c r="H107" i="13"/>
  <c r="G105" i="13"/>
  <c r="H105" i="13"/>
  <c r="G103" i="13"/>
  <c r="H103" i="13"/>
  <c r="G101" i="13"/>
  <c r="H101" i="13"/>
  <c r="G99" i="13"/>
  <c r="H99" i="13"/>
  <c r="G97" i="13"/>
  <c r="H97" i="13"/>
  <c r="G95" i="13"/>
  <c r="H95" i="13"/>
  <c r="G93" i="13"/>
  <c r="H93" i="13"/>
  <c r="G91" i="13"/>
  <c r="H91" i="13"/>
  <c r="G89" i="13"/>
  <c r="H89" i="13"/>
  <c r="G87" i="13"/>
  <c r="H87" i="13"/>
  <c r="G85" i="13"/>
  <c r="H85" i="13"/>
  <c r="G83" i="13"/>
  <c r="H83" i="13"/>
  <c r="G81" i="13"/>
  <c r="H81" i="13"/>
  <c r="G79" i="13"/>
  <c r="H79" i="13"/>
  <c r="G77" i="13"/>
  <c r="H77" i="13"/>
  <c r="G75" i="13"/>
  <c r="H75" i="13"/>
  <c r="G73" i="13"/>
  <c r="H73" i="13"/>
  <c r="G71" i="13"/>
  <c r="H71" i="13"/>
  <c r="G69" i="13"/>
  <c r="H69" i="13"/>
  <c r="G67" i="13"/>
  <c r="H67" i="13"/>
  <c r="G65" i="13"/>
  <c r="H65" i="13"/>
  <c r="G63" i="13"/>
  <c r="H63" i="13"/>
  <c r="G61" i="13"/>
  <c r="H61" i="13"/>
  <c r="G59" i="13"/>
  <c r="H59" i="13"/>
  <c r="G57" i="13"/>
  <c r="H57" i="13"/>
  <c r="G55" i="13"/>
  <c r="H55" i="13"/>
  <c r="G53" i="13"/>
  <c r="H53" i="13"/>
  <c r="G51" i="13"/>
  <c r="H51" i="13"/>
  <c r="G49" i="13"/>
  <c r="H49" i="13"/>
  <c r="G47" i="13"/>
  <c r="H47" i="13"/>
  <c r="G45" i="13"/>
  <c r="H45" i="13"/>
  <c r="G43" i="13"/>
  <c r="H43" i="13"/>
  <c r="G40" i="13"/>
  <c r="H40" i="13"/>
  <c r="G36" i="13"/>
  <c r="H36" i="13"/>
  <c r="G32" i="13"/>
  <c r="H32" i="13"/>
  <c r="G28" i="13"/>
  <c r="H28" i="13"/>
  <c r="G24" i="13"/>
  <c r="H24" i="13"/>
  <c r="G20" i="13"/>
  <c r="H20" i="13"/>
  <c r="G16" i="13"/>
  <c r="H16" i="13"/>
  <c r="G12" i="13"/>
  <c r="H12" i="13"/>
  <c r="G8" i="13"/>
  <c r="H8" i="13"/>
  <c r="G4" i="13"/>
  <c r="H4" i="13"/>
  <c r="G1266" i="13"/>
  <c r="H1266" i="13"/>
  <c r="G1058" i="13"/>
  <c r="H1058" i="13"/>
  <c r="G942" i="13"/>
  <c r="H942" i="13"/>
  <c r="G898" i="13"/>
  <c r="H898" i="13"/>
  <c r="G870" i="13"/>
  <c r="H870" i="13"/>
  <c r="G841" i="13"/>
  <c r="H841" i="13"/>
  <c r="G735" i="13"/>
  <c r="H735" i="13"/>
  <c r="G714" i="13"/>
  <c r="H714" i="13"/>
  <c r="G671" i="13"/>
  <c r="H671" i="13"/>
  <c r="G650" i="13"/>
  <c r="H650" i="13"/>
  <c r="G607" i="13"/>
  <c r="H607" i="13"/>
  <c r="G586" i="13"/>
  <c r="H586" i="13"/>
  <c r="G543" i="13"/>
  <c r="H543" i="13"/>
  <c r="G528" i="13"/>
  <c r="H528" i="13"/>
  <c r="G520" i="13"/>
  <c r="H520" i="13"/>
  <c r="G512" i="13"/>
  <c r="H512" i="13"/>
  <c r="G504" i="13"/>
  <c r="H504" i="13"/>
  <c r="G496" i="13"/>
  <c r="H496" i="13"/>
  <c r="G488" i="13"/>
  <c r="H488" i="13"/>
  <c r="G480" i="13"/>
  <c r="H480" i="13"/>
  <c r="G472" i="13"/>
  <c r="H472" i="13"/>
  <c r="G464" i="13"/>
  <c r="H464" i="13"/>
  <c r="G456" i="13"/>
  <c r="H456" i="13"/>
  <c r="G448" i="13"/>
  <c r="H448" i="13"/>
  <c r="G440" i="13"/>
  <c r="H440" i="13"/>
  <c r="G432" i="13"/>
  <c r="H432" i="13"/>
  <c r="G424" i="13"/>
  <c r="H424" i="13"/>
  <c r="G416" i="13"/>
  <c r="H416" i="13"/>
  <c r="G408" i="13"/>
  <c r="H408" i="13"/>
  <c r="G400" i="13"/>
  <c r="H400" i="13"/>
  <c r="G392" i="13"/>
  <c r="H392" i="13"/>
  <c r="G384" i="13"/>
  <c r="H384" i="13"/>
  <c r="G376" i="13"/>
  <c r="H376" i="13"/>
  <c r="G368" i="13"/>
  <c r="H368" i="13"/>
  <c r="G360" i="13"/>
  <c r="H360" i="13"/>
  <c r="G352" i="13"/>
  <c r="H352" i="13"/>
  <c r="G344" i="13"/>
  <c r="H344" i="13"/>
  <c r="G340" i="13"/>
  <c r="H340" i="13"/>
  <c r="G336" i="13"/>
  <c r="H336" i="13"/>
  <c r="G332" i="13"/>
  <c r="H332" i="13"/>
  <c r="G328" i="13"/>
  <c r="H328" i="13"/>
  <c r="G324" i="13"/>
  <c r="H324" i="13"/>
  <c r="G320" i="13"/>
  <c r="H320" i="13"/>
  <c r="G316" i="13"/>
  <c r="H316" i="13"/>
  <c r="G312" i="13"/>
  <c r="H312" i="13"/>
  <c r="G308" i="13"/>
  <c r="H308" i="13"/>
  <c r="G304" i="13"/>
  <c r="H304" i="13"/>
  <c r="G300" i="13"/>
  <c r="H300" i="13"/>
  <c r="G296" i="13"/>
  <c r="H296" i="13"/>
  <c r="G292" i="13"/>
  <c r="H292" i="13"/>
  <c r="G288" i="13"/>
  <c r="H288" i="13"/>
  <c r="G284" i="13"/>
  <c r="H284" i="13"/>
  <c r="G280" i="13"/>
  <c r="H280" i="13"/>
  <c r="G276" i="13"/>
  <c r="H276" i="13"/>
  <c r="G272" i="13"/>
  <c r="H272" i="13"/>
  <c r="G268" i="13"/>
  <c r="H268" i="13"/>
  <c r="G264" i="13"/>
  <c r="H264" i="13"/>
  <c r="G260" i="13"/>
  <c r="H260" i="13"/>
  <c r="G256" i="13"/>
  <c r="H256" i="13"/>
  <c r="G252" i="13"/>
  <c r="H252" i="13"/>
  <c r="G248" i="13"/>
  <c r="H248" i="13"/>
  <c r="G244" i="13"/>
  <c r="H244" i="13"/>
  <c r="G240" i="13"/>
  <c r="H240" i="13"/>
  <c r="G236" i="13"/>
  <c r="H236" i="13"/>
  <c r="G232" i="13"/>
  <c r="H232" i="13"/>
  <c r="G228" i="13"/>
  <c r="H228" i="13"/>
  <c r="G224" i="13"/>
  <c r="H224" i="13"/>
  <c r="G220" i="13"/>
  <c r="H220" i="13"/>
  <c r="G216" i="13"/>
  <c r="H216" i="13"/>
  <c r="G212" i="13"/>
  <c r="H212" i="13"/>
  <c r="G208" i="13"/>
  <c r="H208" i="13"/>
  <c r="G204" i="13"/>
  <c r="H204" i="13"/>
  <c r="G200" i="13"/>
  <c r="H200" i="13"/>
  <c r="G196" i="13"/>
  <c r="H196" i="13"/>
  <c r="G192" i="13"/>
  <c r="H192" i="13"/>
  <c r="G188" i="13"/>
  <c r="H188" i="13"/>
  <c r="G184" i="13"/>
  <c r="H184" i="13"/>
  <c r="G180" i="13"/>
  <c r="H180" i="13"/>
  <c r="G176" i="13"/>
  <c r="H176" i="13"/>
  <c r="G172" i="13"/>
  <c r="H172" i="13"/>
  <c r="G168" i="13"/>
  <c r="H168" i="13"/>
  <c r="G164" i="13"/>
  <c r="H164" i="13"/>
  <c r="G160" i="13"/>
  <c r="H160" i="13"/>
  <c r="G156" i="13"/>
  <c r="H156" i="13"/>
  <c r="G152" i="13"/>
  <c r="H152" i="13"/>
  <c r="G148" i="13"/>
  <c r="H148" i="13"/>
  <c r="G144" i="13"/>
  <c r="H144" i="13"/>
  <c r="G39" i="13"/>
  <c r="H39" i="13"/>
  <c r="G35" i="13"/>
  <c r="H35" i="13"/>
  <c r="G31" i="13"/>
  <c r="H31" i="13"/>
  <c r="G27" i="13"/>
  <c r="H27" i="13"/>
  <c r="G23" i="13"/>
  <c r="H23" i="13"/>
  <c r="G19" i="13"/>
  <c r="H19" i="13"/>
  <c r="G15" i="13"/>
  <c r="H15" i="13"/>
  <c r="G11" i="13"/>
  <c r="H11" i="13"/>
  <c r="G7" i="13"/>
  <c r="H7" i="13"/>
  <c r="G3" i="13"/>
  <c r="H3" i="13"/>
  <c r="L7" i="15"/>
  <c r="L43" i="16"/>
  <c r="G1921" i="12"/>
  <c r="H1921" i="12"/>
  <c r="G1919" i="12"/>
  <c r="H1919" i="12"/>
  <c r="G1917" i="12"/>
  <c r="H1917" i="12"/>
  <c r="G1915" i="12"/>
  <c r="H1915" i="12"/>
  <c r="G1913" i="12"/>
  <c r="H1913" i="12"/>
  <c r="G1911" i="12"/>
  <c r="H1911" i="12"/>
  <c r="G1909" i="12"/>
  <c r="H1909" i="12"/>
  <c r="G1907" i="12"/>
  <c r="H1907" i="12"/>
  <c r="G1905" i="12"/>
  <c r="H1905" i="12"/>
  <c r="G1903" i="12"/>
  <c r="H1903" i="12"/>
  <c r="G1901" i="12"/>
  <c r="H1901" i="12"/>
  <c r="G1899" i="12"/>
  <c r="H1899" i="12"/>
  <c r="G1897" i="12"/>
  <c r="H1897" i="12"/>
  <c r="G1895" i="12"/>
  <c r="H1895" i="12"/>
  <c r="G1893" i="12"/>
  <c r="H1893" i="12"/>
  <c r="G1891" i="12"/>
  <c r="H1891" i="12"/>
  <c r="G1889" i="12"/>
  <c r="H1889" i="12"/>
  <c r="G1887" i="12"/>
  <c r="H1887" i="12"/>
  <c r="G1885" i="12"/>
  <c r="H1885" i="12"/>
  <c r="G1883" i="12"/>
  <c r="H1883" i="12"/>
  <c r="G1881" i="12"/>
  <c r="H1881" i="12"/>
  <c r="G1879" i="12"/>
  <c r="H1879" i="12"/>
  <c r="G1877" i="12"/>
  <c r="H1877" i="12"/>
  <c r="G1875" i="12"/>
  <c r="H1875" i="12"/>
  <c r="G1873" i="12"/>
  <c r="H1873" i="12"/>
  <c r="G1871" i="12"/>
  <c r="H1871" i="12"/>
  <c r="G1869" i="12"/>
  <c r="H1869" i="12"/>
  <c r="G1867" i="12"/>
  <c r="H1867" i="12"/>
  <c r="G1865" i="12"/>
  <c r="H1865" i="12"/>
  <c r="G1863" i="12"/>
  <c r="H1863" i="12"/>
  <c r="G1861" i="12"/>
  <c r="H1861" i="12"/>
  <c r="G1859" i="12"/>
  <c r="H1859" i="12"/>
  <c r="G1857" i="12"/>
  <c r="H1857" i="12"/>
  <c r="G1855" i="12"/>
  <c r="H1855" i="12"/>
  <c r="G1853" i="12"/>
  <c r="H1853" i="12"/>
  <c r="G1851" i="12"/>
  <c r="H1851" i="12"/>
  <c r="G1849" i="12"/>
  <c r="H1849" i="12"/>
  <c r="G1847" i="12"/>
  <c r="H1847" i="12"/>
  <c r="G1845" i="12"/>
  <c r="H1845" i="12"/>
  <c r="G1843" i="12"/>
  <c r="H1843" i="12"/>
  <c r="G1841" i="12"/>
  <c r="H1841" i="12"/>
  <c r="G1839" i="12"/>
  <c r="H1839" i="12"/>
  <c r="G1837" i="12"/>
  <c r="H1837" i="12"/>
  <c r="G1835" i="12"/>
  <c r="H1835" i="12"/>
  <c r="G1833" i="12"/>
  <c r="H1833" i="12"/>
  <c r="G1831" i="12"/>
  <c r="H1831" i="12"/>
  <c r="G1829" i="12"/>
  <c r="H1829" i="12"/>
  <c r="G1827" i="12"/>
  <c r="H1827" i="12"/>
  <c r="G1825" i="12"/>
  <c r="H1825" i="12"/>
  <c r="G1823" i="12"/>
  <c r="H1823" i="12"/>
  <c r="G1821" i="12"/>
  <c r="H1821" i="12"/>
  <c r="G1819" i="12"/>
  <c r="H1819" i="12"/>
  <c r="G1817" i="12"/>
  <c r="H1817" i="12"/>
  <c r="G1815" i="12"/>
  <c r="H1815" i="12"/>
  <c r="G1813" i="12"/>
  <c r="H1813" i="12"/>
  <c r="G1811" i="12"/>
  <c r="H1811" i="12"/>
  <c r="G1809" i="12"/>
  <c r="H1809" i="12"/>
  <c r="G1807" i="12"/>
  <c r="H1807" i="12"/>
  <c r="G1805" i="12"/>
  <c r="H1805" i="12"/>
  <c r="G1803" i="12"/>
  <c r="H1803" i="12"/>
  <c r="G1801" i="12"/>
  <c r="H1801" i="12"/>
  <c r="G1799" i="12"/>
  <c r="H1799" i="12"/>
  <c r="G1797" i="12"/>
  <c r="H1797" i="12"/>
  <c r="G1795" i="12"/>
  <c r="H1795" i="12"/>
  <c r="G1793" i="12"/>
  <c r="H1793" i="12"/>
  <c r="G1791" i="12"/>
  <c r="H1791" i="12"/>
  <c r="G1789" i="12"/>
  <c r="H1789" i="12"/>
  <c r="G1787" i="12"/>
  <c r="H1787" i="12"/>
  <c r="G1785" i="12"/>
  <c r="H1785" i="12"/>
  <c r="G1783" i="12"/>
  <c r="H1783" i="12"/>
  <c r="G1781" i="12"/>
  <c r="H1781" i="12"/>
  <c r="G1779" i="12"/>
  <c r="H1779" i="12"/>
  <c r="G1777" i="12"/>
  <c r="H1777" i="12"/>
  <c r="G1775" i="12"/>
  <c r="H1775" i="12"/>
  <c r="G1773" i="12"/>
  <c r="H1773" i="12"/>
  <c r="G1771" i="12"/>
  <c r="H1771" i="12"/>
  <c r="G1769" i="12"/>
  <c r="H1769" i="12"/>
  <c r="G1767" i="12"/>
  <c r="H1767" i="12"/>
  <c r="G1765" i="12"/>
  <c r="H1765" i="12"/>
  <c r="G1763" i="12"/>
  <c r="H1763" i="12"/>
  <c r="G1761" i="12"/>
  <c r="H1761" i="12"/>
  <c r="G1759" i="12"/>
  <c r="H1759" i="12"/>
  <c r="G1757" i="12"/>
  <c r="H1757" i="12"/>
  <c r="G1755" i="12"/>
  <c r="H1755" i="12"/>
  <c r="G1753" i="12"/>
  <c r="H1753" i="12"/>
  <c r="G1752" i="12"/>
  <c r="H1752" i="12"/>
  <c r="G1750" i="12"/>
  <c r="H1750" i="12"/>
  <c r="G1748" i="12"/>
  <c r="H1748" i="12"/>
  <c r="G1746" i="12"/>
  <c r="H1746" i="12"/>
  <c r="G1744" i="12"/>
  <c r="H1744" i="12"/>
  <c r="G1742" i="12"/>
  <c r="H1742" i="12"/>
  <c r="G1740" i="12"/>
  <c r="H1740" i="12"/>
  <c r="G1738" i="12"/>
  <c r="H1738" i="12"/>
  <c r="G1736" i="12"/>
  <c r="H1736" i="12"/>
  <c r="G1734" i="12"/>
  <c r="H1734" i="12"/>
  <c r="G1732" i="12"/>
  <c r="H1732" i="12"/>
  <c r="G1730" i="12"/>
  <c r="H1730" i="12"/>
  <c r="G1728" i="12"/>
  <c r="H1728" i="12"/>
  <c r="G1726" i="12"/>
  <c r="H1726" i="12"/>
  <c r="G1724" i="12"/>
  <c r="H1724" i="12"/>
  <c r="G1722" i="12"/>
  <c r="H1722" i="12"/>
  <c r="G1720" i="12"/>
  <c r="H1720" i="12"/>
  <c r="G1718" i="12"/>
  <c r="H1718" i="12"/>
  <c r="G1716" i="12"/>
  <c r="H1716" i="12"/>
  <c r="G1714" i="12"/>
  <c r="H1714" i="12"/>
  <c r="G1712" i="12"/>
  <c r="H1712" i="12"/>
  <c r="G1710" i="12"/>
  <c r="H1710" i="12"/>
  <c r="G1708" i="12"/>
  <c r="H1708" i="12"/>
  <c r="G1706" i="12"/>
  <c r="H1706" i="12"/>
  <c r="G1704" i="12"/>
  <c r="H1704" i="12"/>
  <c r="G1702" i="12"/>
  <c r="H1702" i="12"/>
  <c r="G1700" i="12"/>
  <c r="H1700" i="12"/>
  <c r="G1698" i="12"/>
  <c r="H1698" i="12"/>
  <c r="G1696" i="12"/>
  <c r="H1696" i="12"/>
  <c r="G1694" i="12"/>
  <c r="H1694" i="12"/>
  <c r="G1692" i="12"/>
  <c r="H1692" i="12"/>
  <c r="G1690" i="12"/>
  <c r="H1690" i="12"/>
  <c r="G1688" i="12"/>
  <c r="H1688" i="12"/>
  <c r="G1686" i="12"/>
  <c r="H1686" i="12"/>
  <c r="G1684" i="12"/>
  <c r="H1684" i="12"/>
  <c r="G1682" i="12"/>
  <c r="H1682" i="12"/>
  <c r="G1680" i="12"/>
  <c r="H1680" i="12"/>
  <c r="G1678" i="12"/>
  <c r="H1678" i="12"/>
  <c r="G1676" i="12"/>
  <c r="H1676" i="12"/>
  <c r="G1674" i="12"/>
  <c r="H1674" i="12"/>
  <c r="G1672" i="12"/>
  <c r="H1672" i="12"/>
  <c r="G1670" i="12"/>
  <c r="H1670" i="12"/>
  <c r="G1920" i="12"/>
  <c r="H1920" i="12"/>
  <c r="G1910" i="12"/>
  <c r="H1910" i="12"/>
  <c r="G1904" i="12"/>
  <c r="H1904" i="12"/>
  <c r="G1894" i="12"/>
  <c r="H1894" i="12"/>
  <c r="G1888" i="12"/>
  <c r="H1888" i="12"/>
  <c r="G1878" i="12"/>
  <c r="H1878" i="12"/>
  <c r="G1872" i="12"/>
  <c r="H1872" i="12"/>
  <c r="G1862" i="12"/>
  <c r="H1862" i="12"/>
  <c r="G1856" i="12"/>
  <c r="H1856" i="12"/>
  <c r="G1846" i="12"/>
  <c r="H1846" i="12"/>
  <c r="G1840" i="12"/>
  <c r="H1840" i="12"/>
  <c r="G1830" i="12"/>
  <c r="H1830" i="12"/>
  <c r="G1824" i="12"/>
  <c r="H1824" i="12"/>
  <c r="G1814" i="12"/>
  <c r="H1814" i="12"/>
  <c r="G1808" i="12"/>
  <c r="H1808" i="12"/>
  <c r="G1798" i="12"/>
  <c r="H1798" i="12"/>
  <c r="G1792" i="12"/>
  <c r="H1792" i="12"/>
  <c r="G1782" i="12"/>
  <c r="H1782" i="12"/>
  <c r="G1776" i="12"/>
  <c r="H1776" i="12"/>
  <c r="G1766" i="12"/>
  <c r="H1766" i="12"/>
  <c r="G1760" i="12"/>
  <c r="H1760" i="12"/>
  <c r="G1756" i="12"/>
  <c r="H1756" i="12"/>
  <c r="G1747" i="12"/>
  <c r="H1747" i="12"/>
  <c r="G1739" i="12"/>
  <c r="H1739" i="12"/>
  <c r="G1731" i="12"/>
  <c r="H1731" i="12"/>
  <c r="G1723" i="12"/>
  <c r="H1723" i="12"/>
  <c r="G1715" i="12"/>
  <c r="H1715" i="12"/>
  <c r="G1707" i="12"/>
  <c r="H1707" i="12"/>
  <c r="G1699" i="12"/>
  <c r="H1699" i="12"/>
  <c r="G1691" i="12"/>
  <c r="H1691" i="12"/>
  <c r="G1683" i="12"/>
  <c r="H1683" i="12"/>
  <c r="G1675" i="12"/>
  <c r="H1675" i="12"/>
  <c r="G1914" i="12"/>
  <c r="H1914" i="12"/>
  <c r="G1908" i="12"/>
  <c r="H1908" i="12"/>
  <c r="G1898" i="12"/>
  <c r="H1898" i="12"/>
  <c r="G1892" i="12"/>
  <c r="H1892" i="12"/>
  <c r="G1882" i="12"/>
  <c r="H1882" i="12"/>
  <c r="G1876" i="12"/>
  <c r="H1876" i="12"/>
  <c r="G1866" i="12"/>
  <c r="H1866" i="12"/>
  <c r="G1860" i="12"/>
  <c r="H1860" i="12"/>
  <c r="G1850" i="12"/>
  <c r="H1850" i="12"/>
  <c r="G1844" i="12"/>
  <c r="H1844" i="12"/>
  <c r="G1834" i="12"/>
  <c r="H1834" i="12"/>
  <c r="G1828" i="12"/>
  <c r="H1828" i="12"/>
  <c r="G1818" i="12"/>
  <c r="H1818" i="12"/>
  <c r="G1812" i="12"/>
  <c r="H1812" i="12"/>
  <c r="G1802" i="12"/>
  <c r="H1802" i="12"/>
  <c r="G1796" i="12"/>
  <c r="H1796" i="12"/>
  <c r="G1786" i="12"/>
  <c r="H1786" i="12"/>
  <c r="G1780" i="12"/>
  <c r="H1780" i="12"/>
  <c r="G1770" i="12"/>
  <c r="H1770" i="12"/>
  <c r="G1764" i="12"/>
  <c r="H1764" i="12"/>
  <c r="G1749" i="12"/>
  <c r="H1749" i="12"/>
  <c r="G1741" i="12"/>
  <c r="H1741" i="12"/>
  <c r="G1733" i="12"/>
  <c r="H1733" i="12"/>
  <c r="G1725" i="12"/>
  <c r="H1725" i="12"/>
  <c r="G1717" i="12"/>
  <c r="H1717" i="12"/>
  <c r="G1709" i="12"/>
  <c r="H1709" i="12"/>
  <c r="G1701" i="12"/>
  <c r="H1701" i="12"/>
  <c r="G1693" i="12"/>
  <c r="H1693" i="12"/>
  <c r="G1685" i="12"/>
  <c r="H1685" i="12"/>
  <c r="G1677" i="12"/>
  <c r="H1677" i="12"/>
  <c r="G1669" i="12"/>
  <c r="H1669" i="12"/>
  <c r="G1667" i="12"/>
  <c r="H1667" i="12"/>
  <c r="G1665" i="12"/>
  <c r="H1665" i="12"/>
  <c r="G1663" i="12"/>
  <c r="H1663" i="12"/>
  <c r="G1661" i="12"/>
  <c r="H1661" i="12"/>
  <c r="G1659" i="12"/>
  <c r="H1659" i="12"/>
  <c r="G1657" i="12"/>
  <c r="H1657" i="12"/>
  <c r="G1655" i="12"/>
  <c r="H1655" i="12"/>
  <c r="G1653" i="12"/>
  <c r="H1653" i="12"/>
  <c r="G1651" i="12"/>
  <c r="H1651" i="12"/>
  <c r="G1649" i="12"/>
  <c r="H1649" i="12"/>
  <c r="G1647" i="12"/>
  <c r="H1647" i="12"/>
  <c r="G1645" i="12"/>
  <c r="H1645" i="12"/>
  <c r="G1643" i="12"/>
  <c r="H1643" i="12"/>
  <c r="G1641" i="12"/>
  <c r="H1641" i="12"/>
  <c r="G1639" i="12"/>
  <c r="H1639" i="12"/>
  <c r="G1637" i="12"/>
  <c r="H1637" i="12"/>
  <c r="G1635" i="12"/>
  <c r="H1635" i="12"/>
  <c r="G1633" i="12"/>
  <c r="H1633" i="12"/>
  <c r="G1631" i="12"/>
  <c r="H1631" i="12"/>
  <c r="G1629" i="12"/>
  <c r="H1629" i="12"/>
  <c r="G1627" i="12"/>
  <c r="H1627" i="12"/>
  <c r="I8" i="15"/>
  <c r="G1918" i="12"/>
  <c r="H1918" i="12"/>
  <c r="G1896" i="12"/>
  <c r="H1896" i="12"/>
  <c r="G1886" i="12"/>
  <c r="H1886" i="12"/>
  <c r="G1864" i="12"/>
  <c r="H1864" i="12"/>
  <c r="G1854" i="12"/>
  <c r="H1854" i="12"/>
  <c r="G1832" i="12"/>
  <c r="H1832" i="12"/>
  <c r="G1822" i="12"/>
  <c r="H1822" i="12"/>
  <c r="G1800" i="12"/>
  <c r="H1800" i="12"/>
  <c r="G1790" i="12"/>
  <c r="H1790" i="12"/>
  <c r="G1768" i="12"/>
  <c r="H1768" i="12"/>
  <c r="G1758" i="12"/>
  <c r="H1758" i="12"/>
  <c r="G1751" i="12"/>
  <c r="H1751" i="12"/>
  <c r="G1735" i="12"/>
  <c r="H1735" i="12"/>
  <c r="G1719" i="12"/>
  <c r="H1719" i="12"/>
  <c r="G1703" i="12"/>
  <c r="H1703" i="12"/>
  <c r="G1687" i="12"/>
  <c r="H1687" i="12"/>
  <c r="G1671" i="12"/>
  <c r="H1671" i="12"/>
  <c r="G1624" i="12"/>
  <c r="H1624" i="12"/>
  <c r="G1622" i="12"/>
  <c r="H1622" i="12"/>
  <c r="G1620" i="12"/>
  <c r="H1620" i="12"/>
  <c r="G1618" i="12"/>
  <c r="H1618" i="12"/>
  <c r="G1616" i="12"/>
  <c r="H1616" i="12"/>
  <c r="G1614" i="12"/>
  <c r="H1614" i="12"/>
  <c r="G1612" i="12"/>
  <c r="H1612" i="12"/>
  <c r="G1610" i="12"/>
  <c r="H1610" i="12"/>
  <c r="G1608" i="12"/>
  <c r="H1608" i="12"/>
  <c r="G1606" i="12"/>
  <c r="H1606" i="12"/>
  <c r="G1604" i="12"/>
  <c r="H1604" i="12"/>
  <c r="G1602" i="12"/>
  <c r="H1602" i="12"/>
  <c r="G1600" i="12"/>
  <c r="H1600" i="12"/>
  <c r="G1598" i="12"/>
  <c r="H1598" i="12"/>
  <c r="G1596" i="12"/>
  <c r="H1596" i="12"/>
  <c r="G1594" i="12"/>
  <c r="H1594" i="12"/>
  <c r="G1592" i="12"/>
  <c r="H1592" i="12"/>
  <c r="G1590" i="12"/>
  <c r="H1590" i="12"/>
  <c r="G1588" i="12"/>
  <c r="H1588" i="12"/>
  <c r="G1586" i="12"/>
  <c r="H1586" i="12"/>
  <c r="G1584" i="12"/>
  <c r="H1584" i="12"/>
  <c r="G1582" i="12"/>
  <c r="H1582" i="12"/>
  <c r="G1580" i="12"/>
  <c r="H1580" i="12"/>
  <c r="G1578" i="12"/>
  <c r="H1578" i="12"/>
  <c r="G1576" i="12"/>
  <c r="H1576" i="12"/>
  <c r="G1574" i="12"/>
  <c r="H1574" i="12"/>
  <c r="G1572" i="12"/>
  <c r="H1572" i="12"/>
  <c r="G1570" i="12"/>
  <c r="H1570" i="12"/>
  <c r="G1568" i="12"/>
  <c r="H1568" i="12"/>
  <c r="G1566" i="12"/>
  <c r="H1566" i="12"/>
  <c r="G1564" i="12"/>
  <c r="H1564" i="12"/>
  <c r="G1562" i="12"/>
  <c r="H1562" i="12"/>
  <c r="G1560" i="12"/>
  <c r="H1560" i="12"/>
  <c r="G1558" i="12"/>
  <c r="H1558" i="12"/>
  <c r="G1556" i="12"/>
  <c r="H1556" i="12"/>
  <c r="G1554" i="12"/>
  <c r="H1554" i="12"/>
  <c r="G1552" i="12"/>
  <c r="H1552" i="12"/>
  <c r="G1550" i="12"/>
  <c r="H1550" i="12"/>
  <c r="G1548" i="12"/>
  <c r="H1548" i="12"/>
  <c r="G1546" i="12"/>
  <c r="H1546" i="12"/>
  <c r="G1544" i="12"/>
  <c r="H1544" i="12"/>
  <c r="G1542" i="12"/>
  <c r="H1542" i="12"/>
  <c r="G1540" i="12"/>
  <c r="H1540" i="12"/>
  <c r="G1538" i="12"/>
  <c r="H1538" i="12"/>
  <c r="G1536" i="12"/>
  <c r="H1536" i="12"/>
  <c r="G1534" i="12"/>
  <c r="H1534" i="12"/>
  <c r="G1532" i="12"/>
  <c r="H1532" i="12"/>
  <c r="G1530" i="12"/>
  <c r="H1530" i="12"/>
  <c r="G1528" i="12"/>
  <c r="H1528" i="12"/>
  <c r="G1526" i="12"/>
  <c r="H1526" i="12"/>
  <c r="G1524" i="12"/>
  <c r="H1524" i="12"/>
  <c r="G1522" i="12"/>
  <c r="H1522" i="12"/>
  <c r="G1520" i="12"/>
  <c r="H1520" i="12"/>
  <c r="G1518" i="12"/>
  <c r="H1518" i="12"/>
  <c r="G1516" i="12"/>
  <c r="H1516" i="12"/>
  <c r="G1514" i="12"/>
  <c r="H1514" i="12"/>
  <c r="G1512" i="12"/>
  <c r="H1512" i="12"/>
  <c r="G1510" i="12"/>
  <c r="H1510" i="12"/>
  <c r="G1508" i="12"/>
  <c r="H1508" i="12"/>
  <c r="G1506" i="12"/>
  <c r="H1506" i="12"/>
  <c r="G1504" i="12"/>
  <c r="H1504" i="12"/>
  <c r="G1502" i="12"/>
  <c r="H1502" i="12"/>
  <c r="G1500" i="12"/>
  <c r="H1500" i="12"/>
  <c r="G1498" i="12"/>
  <c r="H1498" i="12"/>
  <c r="G1496" i="12"/>
  <c r="H1496" i="12"/>
  <c r="G1494" i="12"/>
  <c r="H1494" i="12"/>
  <c r="G1492" i="12"/>
  <c r="H1492" i="12"/>
  <c r="G1490" i="12"/>
  <c r="H1490" i="12"/>
  <c r="G1488" i="12"/>
  <c r="H1488" i="12"/>
  <c r="G1486" i="12"/>
  <c r="H1486" i="12"/>
  <c r="G1484" i="12"/>
  <c r="H1484" i="12"/>
  <c r="G1482" i="12"/>
  <c r="H1482" i="12"/>
  <c r="G1480" i="12"/>
  <c r="H1480" i="12"/>
  <c r="G1478" i="12"/>
  <c r="H1478" i="12"/>
  <c r="G1476" i="12"/>
  <c r="H1476" i="12"/>
  <c r="G1474" i="12"/>
  <c r="H1474" i="12"/>
  <c r="G1472" i="12"/>
  <c r="H1472" i="12"/>
  <c r="G1470" i="12"/>
  <c r="H1470" i="12"/>
  <c r="G1468" i="12"/>
  <c r="H1468" i="12"/>
  <c r="G1466" i="12"/>
  <c r="H1466" i="12"/>
  <c r="G1464" i="12"/>
  <c r="H1464" i="12"/>
  <c r="G1462" i="12"/>
  <c r="H1462" i="12"/>
  <c r="G1460" i="12"/>
  <c r="H1460" i="12"/>
  <c r="G1458" i="12"/>
  <c r="H1458" i="12"/>
  <c r="G1456" i="12"/>
  <c r="H1456" i="12"/>
  <c r="G1454" i="12"/>
  <c r="H1454" i="12"/>
  <c r="G1452" i="12"/>
  <c r="H1452" i="12"/>
  <c r="G1450" i="12"/>
  <c r="H1450" i="12"/>
  <c r="G1448" i="12"/>
  <c r="H1448" i="12"/>
  <c r="G1446" i="12"/>
  <c r="H1446" i="12"/>
  <c r="G1444" i="12"/>
  <c r="H1444" i="12"/>
  <c r="G1442" i="12"/>
  <c r="H1442" i="12"/>
  <c r="G1440" i="12"/>
  <c r="H1440" i="12"/>
  <c r="G1438" i="12"/>
  <c r="H1438" i="12"/>
  <c r="G1916" i="12"/>
  <c r="H1916" i="12"/>
  <c r="G1906" i="12"/>
  <c r="H1906" i="12"/>
  <c r="G1884" i="12"/>
  <c r="H1884" i="12"/>
  <c r="G1874" i="12"/>
  <c r="H1874" i="12"/>
  <c r="G1852" i="12"/>
  <c r="H1852" i="12"/>
  <c r="G1842" i="12"/>
  <c r="H1842" i="12"/>
  <c r="G1820" i="12"/>
  <c r="H1820" i="12"/>
  <c r="G1810" i="12"/>
  <c r="H1810" i="12"/>
  <c r="G1788" i="12"/>
  <c r="H1788" i="12"/>
  <c r="G1778" i="12"/>
  <c r="H1778" i="12"/>
  <c r="G1745" i="12"/>
  <c r="H1745" i="12"/>
  <c r="G1729" i="12"/>
  <c r="H1729" i="12"/>
  <c r="G1713" i="12"/>
  <c r="H1713" i="12"/>
  <c r="G1697" i="12"/>
  <c r="H1697" i="12"/>
  <c r="G1681" i="12"/>
  <c r="H1681" i="12"/>
  <c r="G1666" i="12"/>
  <c r="H1666" i="12"/>
  <c r="G1662" i="12"/>
  <c r="H1662" i="12"/>
  <c r="G1658" i="12"/>
  <c r="H1658" i="12"/>
  <c r="G1654" i="12"/>
  <c r="H1654" i="12"/>
  <c r="G1650" i="12"/>
  <c r="H1650" i="12"/>
  <c r="G1646" i="12"/>
  <c r="H1646" i="12"/>
  <c r="G1642" i="12"/>
  <c r="H1642" i="12"/>
  <c r="G1638" i="12"/>
  <c r="H1638" i="12"/>
  <c r="G1634" i="12"/>
  <c r="H1634" i="12"/>
  <c r="G1630" i="12"/>
  <c r="H1630" i="12"/>
  <c r="G1626" i="12"/>
  <c r="H1626" i="12"/>
  <c r="G1912" i="12"/>
  <c r="H1912" i="12"/>
  <c r="G1870" i="12"/>
  <c r="H1870" i="12"/>
  <c r="G1848" i="12"/>
  <c r="H1848" i="12"/>
  <c r="G1806" i="12"/>
  <c r="H1806" i="12"/>
  <c r="G1784" i="12"/>
  <c r="H1784" i="12"/>
  <c r="G1727" i="12"/>
  <c r="H1727" i="12"/>
  <c r="G1695" i="12"/>
  <c r="H1695" i="12"/>
  <c r="G1625" i="12"/>
  <c r="H1625" i="12"/>
  <c r="G1621" i="12"/>
  <c r="H1621" i="12"/>
  <c r="G1617" i="12"/>
  <c r="H1617" i="12"/>
  <c r="G1613" i="12"/>
  <c r="H1613" i="12"/>
  <c r="G1609" i="12"/>
  <c r="H1609" i="12"/>
  <c r="G1605" i="12"/>
  <c r="H1605" i="12"/>
  <c r="G1601" i="12"/>
  <c r="H1601" i="12"/>
  <c r="G1597" i="12"/>
  <c r="H1597" i="12"/>
  <c r="G1593" i="12"/>
  <c r="H1593" i="12"/>
  <c r="G1589" i="12"/>
  <c r="H1589" i="12"/>
  <c r="G1585" i="12"/>
  <c r="H1585" i="12"/>
  <c r="G1581" i="12"/>
  <c r="H1581" i="12"/>
  <c r="G1577" i="12"/>
  <c r="H1577" i="12"/>
  <c r="G1573" i="12"/>
  <c r="H1573" i="12"/>
  <c r="G1569" i="12"/>
  <c r="H1569" i="12"/>
  <c r="G1565" i="12"/>
  <c r="H1565" i="12"/>
  <c r="G1561" i="12"/>
  <c r="H1561" i="12"/>
  <c r="G1557" i="12"/>
  <c r="H1557" i="12"/>
  <c r="G1553" i="12"/>
  <c r="H1553" i="12"/>
  <c r="G1549" i="12"/>
  <c r="H1549" i="12"/>
  <c r="G1545" i="12"/>
  <c r="H1545" i="12"/>
  <c r="G1541" i="12"/>
  <c r="H1541" i="12"/>
  <c r="G1537" i="12"/>
  <c r="H1537" i="12"/>
  <c r="G1533" i="12"/>
  <c r="H1533" i="12"/>
  <c r="G1529" i="12"/>
  <c r="H1529" i="12"/>
  <c r="G1525" i="12"/>
  <c r="H1525" i="12"/>
  <c r="G1521" i="12"/>
  <c r="H1521" i="12"/>
  <c r="G1517" i="12"/>
  <c r="H1517" i="12"/>
  <c r="G1513" i="12"/>
  <c r="H1513" i="12"/>
  <c r="G1509" i="12"/>
  <c r="H1509" i="12"/>
  <c r="G1505" i="12"/>
  <c r="H1505" i="12"/>
  <c r="G1501" i="12"/>
  <c r="H1501" i="12"/>
  <c r="G1497" i="12"/>
  <c r="H1497" i="12"/>
  <c r="G1493" i="12"/>
  <c r="H1493" i="12"/>
  <c r="G1489" i="12"/>
  <c r="H1489" i="12"/>
  <c r="G1485" i="12"/>
  <c r="H1485" i="12"/>
  <c r="G1481" i="12"/>
  <c r="H1481" i="12"/>
  <c r="G1477" i="12"/>
  <c r="H1477" i="12"/>
  <c r="G1473" i="12"/>
  <c r="H1473" i="12"/>
  <c r="G1469" i="12"/>
  <c r="H1469" i="12"/>
  <c r="G1465" i="12"/>
  <c r="H1465" i="12"/>
  <c r="G1461" i="12"/>
  <c r="H1461" i="12"/>
  <c r="G1457" i="12"/>
  <c r="H1457" i="12"/>
  <c r="G1453" i="12"/>
  <c r="H1453" i="12"/>
  <c r="G1449" i="12"/>
  <c r="H1449" i="12"/>
  <c r="G1445" i="12"/>
  <c r="H1445" i="12"/>
  <c r="G1441" i="12"/>
  <c r="H1441" i="12"/>
  <c r="G1437" i="12"/>
  <c r="H1437" i="12"/>
  <c r="G1432" i="12"/>
  <c r="H1432" i="12"/>
  <c r="G1429" i="12"/>
  <c r="H1429" i="12"/>
  <c r="G1424" i="12"/>
  <c r="H1424" i="12"/>
  <c r="G1421" i="12"/>
  <c r="H1421" i="12"/>
  <c r="G1416" i="12"/>
  <c r="H1416" i="12"/>
  <c r="G1413" i="12"/>
  <c r="H1413" i="12"/>
  <c r="G1408" i="12"/>
  <c r="H1408" i="12"/>
  <c r="G1405" i="12"/>
  <c r="H1405" i="12"/>
  <c r="G1400" i="12"/>
  <c r="H1400" i="12"/>
  <c r="G1397" i="12"/>
  <c r="H1397" i="12"/>
  <c r="G1890" i="12"/>
  <c r="H1890" i="12"/>
  <c r="G1868" i="12"/>
  <c r="H1868" i="12"/>
  <c r="G1826" i="12"/>
  <c r="H1826" i="12"/>
  <c r="G1804" i="12"/>
  <c r="H1804" i="12"/>
  <c r="G1762" i="12"/>
  <c r="H1762" i="12"/>
  <c r="G1737" i="12"/>
  <c r="H1737" i="12"/>
  <c r="G1705" i="12"/>
  <c r="H1705" i="12"/>
  <c r="G1673" i="12"/>
  <c r="H1673" i="12"/>
  <c r="G1664" i="12"/>
  <c r="H1664" i="12"/>
  <c r="G1656" i="12"/>
  <c r="H1656" i="12"/>
  <c r="G1648" i="12"/>
  <c r="H1648" i="12"/>
  <c r="G1640" i="12"/>
  <c r="H1640" i="12"/>
  <c r="G1632" i="12"/>
  <c r="H1632" i="12"/>
  <c r="G1434" i="12"/>
  <c r="H1434" i="12"/>
  <c r="G1431" i="12"/>
  <c r="H1431" i="12"/>
  <c r="G1426" i="12"/>
  <c r="H1426" i="12"/>
  <c r="G1423" i="12"/>
  <c r="H1423" i="12"/>
  <c r="G1418" i="12"/>
  <c r="H1418" i="12"/>
  <c r="G1415" i="12"/>
  <c r="H1415" i="12"/>
  <c r="G1410" i="12"/>
  <c r="H1410" i="12"/>
  <c r="G1407" i="12"/>
  <c r="H1407" i="12"/>
  <c r="G1402" i="12"/>
  <c r="H1402" i="12"/>
  <c r="G1399" i="12"/>
  <c r="H1399" i="12"/>
  <c r="G1394" i="12"/>
  <c r="H1394" i="12"/>
  <c r="G1902" i="12"/>
  <c r="H1902" i="12"/>
  <c r="G1816" i="12"/>
  <c r="H1816" i="12"/>
  <c r="G1774" i="12"/>
  <c r="H1774" i="12"/>
  <c r="G1743" i="12"/>
  <c r="H1743" i="12"/>
  <c r="G1679" i="12"/>
  <c r="H1679" i="12"/>
  <c r="G1619" i="12"/>
  <c r="H1619" i="12"/>
  <c r="G1611" i="12"/>
  <c r="H1611" i="12"/>
  <c r="G1603" i="12"/>
  <c r="H1603" i="12"/>
  <c r="G1595" i="12"/>
  <c r="H1595" i="12"/>
  <c r="G1587" i="12"/>
  <c r="H1587" i="12"/>
  <c r="G1579" i="12"/>
  <c r="H1579" i="12"/>
  <c r="G1571" i="12"/>
  <c r="H1571" i="12"/>
  <c r="G1563" i="12"/>
  <c r="H1563" i="12"/>
  <c r="G1555" i="12"/>
  <c r="H1555" i="12"/>
  <c r="G1547" i="12"/>
  <c r="H1547" i="12"/>
  <c r="G1539" i="12"/>
  <c r="H1539" i="12"/>
  <c r="G1531" i="12"/>
  <c r="H1531" i="12"/>
  <c r="G1523" i="12"/>
  <c r="H1523" i="12"/>
  <c r="G1515" i="12"/>
  <c r="H1515" i="12"/>
  <c r="G1507" i="12"/>
  <c r="H1507" i="12"/>
  <c r="G1499" i="12"/>
  <c r="H1499" i="12"/>
  <c r="G1491" i="12"/>
  <c r="H1491" i="12"/>
  <c r="G1483" i="12"/>
  <c r="H1483" i="12"/>
  <c r="G1475" i="12"/>
  <c r="H1475" i="12"/>
  <c r="G1467" i="12"/>
  <c r="H1467" i="12"/>
  <c r="G1459" i="12"/>
  <c r="H1459" i="12"/>
  <c r="G1451" i="12"/>
  <c r="H1451" i="12"/>
  <c r="G1443" i="12"/>
  <c r="H1443" i="12"/>
  <c r="G1436" i="12"/>
  <c r="H1436" i="12"/>
  <c r="G1425" i="12"/>
  <c r="H1425" i="12"/>
  <c r="G1420" i="12"/>
  <c r="H1420" i="12"/>
  <c r="G1409" i="12"/>
  <c r="H1409" i="12"/>
  <c r="G1404" i="12"/>
  <c r="H1404" i="12"/>
  <c r="G1393" i="12"/>
  <c r="H1393" i="12"/>
  <c r="G1388" i="12"/>
  <c r="H1388" i="12"/>
  <c r="G1385" i="12"/>
  <c r="H1385" i="12"/>
  <c r="G1380" i="12"/>
  <c r="H1380" i="12"/>
  <c r="G1900" i="12"/>
  <c r="H1900" i="12"/>
  <c r="G1858" i="12"/>
  <c r="H1858" i="12"/>
  <c r="G1772" i="12"/>
  <c r="H1772" i="12"/>
  <c r="G1721" i="12"/>
  <c r="H1721" i="12"/>
  <c r="G1660" i="12"/>
  <c r="H1660" i="12"/>
  <c r="G1644" i="12"/>
  <c r="H1644" i="12"/>
  <c r="G1628" i="12"/>
  <c r="H1628" i="12"/>
  <c r="G1435" i="12"/>
  <c r="H1435" i="12"/>
  <c r="G1430" i="12"/>
  <c r="H1430" i="12"/>
  <c r="G1419" i="12"/>
  <c r="H1419" i="12"/>
  <c r="G1414" i="12"/>
  <c r="H1414" i="12"/>
  <c r="G1403" i="12"/>
  <c r="H1403" i="12"/>
  <c r="G1398" i="12"/>
  <c r="H1398" i="12"/>
  <c r="G1390" i="12"/>
  <c r="H1390" i="12"/>
  <c r="G1387" i="12"/>
  <c r="H1387" i="12"/>
  <c r="G1382" i="12"/>
  <c r="H1382" i="12"/>
  <c r="G1379" i="12"/>
  <c r="H1379" i="12"/>
  <c r="G1374" i="12"/>
  <c r="H1374" i="12"/>
  <c r="G1371" i="12"/>
  <c r="H1371" i="12"/>
  <c r="G1369" i="12"/>
  <c r="H1369" i="12"/>
  <c r="G1367" i="12"/>
  <c r="H1367" i="12"/>
  <c r="G1365" i="12"/>
  <c r="H1365" i="12"/>
  <c r="G1363" i="12"/>
  <c r="H1363" i="12"/>
  <c r="G1361" i="12"/>
  <c r="H1361" i="12"/>
  <c r="G1359" i="12"/>
  <c r="H1359" i="12"/>
  <c r="G1357" i="12"/>
  <c r="H1357" i="12"/>
  <c r="G1355" i="12"/>
  <c r="H1355" i="12"/>
  <c r="G1353" i="12"/>
  <c r="H1353" i="12"/>
  <c r="G1351" i="12"/>
  <c r="H1351" i="12"/>
  <c r="G1349" i="12"/>
  <c r="H1349" i="12"/>
  <c r="G1347" i="12"/>
  <c r="H1347" i="12"/>
  <c r="G1345" i="12"/>
  <c r="H1345" i="12"/>
  <c r="G1343" i="12"/>
  <c r="H1343" i="12"/>
  <c r="G1341" i="12"/>
  <c r="H1341" i="12"/>
  <c r="G1339" i="12"/>
  <c r="H1339" i="12"/>
  <c r="G1337" i="12"/>
  <c r="H1337" i="12"/>
  <c r="G1335" i="12"/>
  <c r="H1335" i="12"/>
  <c r="G1333" i="12"/>
  <c r="H1333" i="12"/>
  <c r="G1331" i="12"/>
  <c r="H1331" i="12"/>
  <c r="G1329" i="12"/>
  <c r="H1329" i="12"/>
  <c r="G1327" i="12"/>
  <c r="H1327" i="12"/>
  <c r="G1325" i="12"/>
  <c r="H1325" i="12"/>
  <c r="G1323" i="12"/>
  <c r="H1323" i="12"/>
  <c r="G1321" i="12"/>
  <c r="H1321" i="12"/>
  <c r="G1319" i="12"/>
  <c r="H1319" i="12"/>
  <c r="G1317" i="12"/>
  <c r="H1317" i="12"/>
  <c r="G1315" i="12"/>
  <c r="H1315" i="12"/>
  <c r="G1313" i="12"/>
  <c r="H1313" i="12"/>
  <c r="G1311" i="12"/>
  <c r="H1311" i="12"/>
  <c r="G1309" i="12"/>
  <c r="H1309" i="12"/>
  <c r="G1307" i="12"/>
  <c r="H1307" i="12"/>
  <c r="G1305" i="12"/>
  <c r="H1305" i="12"/>
  <c r="G1303" i="12"/>
  <c r="H1303" i="12"/>
  <c r="G1301" i="12"/>
  <c r="H1301" i="12"/>
  <c r="G1299" i="12"/>
  <c r="H1299" i="12"/>
  <c r="G1297" i="12"/>
  <c r="H1297" i="12"/>
  <c r="G1295" i="12"/>
  <c r="H1295" i="12"/>
  <c r="G1293" i="12"/>
  <c r="H1293" i="12"/>
  <c r="G1291" i="12"/>
  <c r="H1291" i="12"/>
  <c r="G1289" i="12"/>
  <c r="H1289" i="12"/>
  <c r="G1287" i="12"/>
  <c r="H1287" i="12"/>
  <c r="G1285" i="12"/>
  <c r="H1285" i="12"/>
  <c r="G1283" i="12"/>
  <c r="H1283" i="12"/>
  <c r="G1281" i="12"/>
  <c r="H1281" i="12"/>
  <c r="G1279" i="12"/>
  <c r="H1279" i="12"/>
  <c r="G1277" i="12"/>
  <c r="H1277" i="12"/>
  <c r="G1275" i="12"/>
  <c r="H1275" i="12"/>
  <c r="G1273" i="12"/>
  <c r="H1273" i="12"/>
  <c r="G1271" i="12"/>
  <c r="H1271" i="12"/>
  <c r="G1269" i="12"/>
  <c r="H1269" i="12"/>
  <c r="G1267" i="12"/>
  <c r="H1267" i="12"/>
  <c r="G1265" i="12"/>
  <c r="H1265" i="12"/>
  <c r="G1263" i="12"/>
  <c r="H1263" i="12"/>
  <c r="G1261" i="12"/>
  <c r="H1261" i="12"/>
  <c r="G1259" i="12"/>
  <c r="H1259" i="12"/>
  <c r="G1257" i="12"/>
  <c r="H1257" i="12"/>
  <c r="G1255" i="12"/>
  <c r="H1255" i="12"/>
  <c r="G1253" i="12"/>
  <c r="H1253" i="12"/>
  <c r="G1251" i="12"/>
  <c r="H1251" i="12"/>
  <c r="G1249" i="12"/>
  <c r="H1249" i="12"/>
  <c r="G1247" i="12"/>
  <c r="H1247" i="12"/>
  <c r="G1245" i="12"/>
  <c r="H1245" i="12"/>
  <c r="G1243" i="12"/>
  <c r="H1243" i="12"/>
  <c r="G1241" i="12"/>
  <c r="H1241" i="12"/>
  <c r="G1239" i="12"/>
  <c r="H1239" i="12"/>
  <c r="G1237" i="12"/>
  <c r="H1237" i="12"/>
  <c r="G1235" i="12"/>
  <c r="H1235" i="12"/>
  <c r="G1233" i="12"/>
  <c r="H1233" i="12"/>
  <c r="G1231" i="12"/>
  <c r="H1231" i="12"/>
  <c r="G1229" i="12"/>
  <c r="H1229" i="12"/>
  <c r="G1227" i="12"/>
  <c r="H1227" i="12"/>
  <c r="G1225" i="12"/>
  <c r="H1225" i="12"/>
  <c r="G1223" i="12"/>
  <c r="H1223" i="12"/>
  <c r="G1221" i="12"/>
  <c r="H1221" i="12"/>
  <c r="G1219" i="12"/>
  <c r="H1219" i="12"/>
  <c r="G1217" i="12"/>
  <c r="H1217" i="12"/>
  <c r="G1215" i="12"/>
  <c r="H1215" i="12"/>
  <c r="G1213" i="12"/>
  <c r="H1213" i="12"/>
  <c r="G1211" i="12"/>
  <c r="H1211" i="12"/>
  <c r="G1209" i="12"/>
  <c r="H1209" i="12"/>
  <c r="G1207" i="12"/>
  <c r="H1207" i="12"/>
  <c r="G1205" i="12"/>
  <c r="H1205" i="12"/>
  <c r="G1203" i="12"/>
  <c r="H1203" i="12"/>
  <c r="G1201" i="12"/>
  <c r="H1201" i="12"/>
  <c r="G1199" i="12"/>
  <c r="H1199" i="12"/>
  <c r="G1197" i="12"/>
  <c r="H1197" i="12"/>
  <c r="G1195" i="12"/>
  <c r="H1195" i="12"/>
  <c r="G1193" i="12"/>
  <c r="H1193" i="12"/>
  <c r="G1191" i="12"/>
  <c r="H1191" i="12"/>
  <c r="G1189" i="12"/>
  <c r="H1189" i="12"/>
  <c r="G1187" i="12"/>
  <c r="H1187" i="12"/>
  <c r="G1185" i="12"/>
  <c r="H1185" i="12"/>
  <c r="G1183" i="12"/>
  <c r="H1183" i="12"/>
  <c r="G1181" i="12"/>
  <c r="H1181" i="12"/>
  <c r="G1179" i="12"/>
  <c r="H1179" i="12"/>
  <c r="G1177" i="12"/>
  <c r="H1177" i="12"/>
  <c r="G1175" i="12"/>
  <c r="H1175" i="12"/>
  <c r="G1173" i="12"/>
  <c r="H1173" i="12"/>
  <c r="G1171" i="12"/>
  <c r="H1171" i="12"/>
  <c r="G1169" i="12"/>
  <c r="H1169" i="12"/>
  <c r="G1167" i="12"/>
  <c r="H1167" i="12"/>
  <c r="G1165" i="12"/>
  <c r="H1165" i="12"/>
  <c r="G1163" i="12"/>
  <c r="H1163" i="12"/>
  <c r="G1161" i="12"/>
  <c r="H1161" i="12"/>
  <c r="G1159" i="12"/>
  <c r="H1159" i="12"/>
  <c r="G1157" i="12"/>
  <c r="H1157" i="12"/>
  <c r="G1155" i="12"/>
  <c r="H1155" i="12"/>
  <c r="G1153" i="12"/>
  <c r="H1153" i="12"/>
  <c r="G1151" i="12"/>
  <c r="H1151" i="12"/>
  <c r="G1149" i="12"/>
  <c r="H1149" i="12"/>
  <c r="G1147" i="12"/>
  <c r="H1147" i="12"/>
  <c r="G1145" i="12"/>
  <c r="H1145" i="12"/>
  <c r="G1143" i="12"/>
  <c r="H1143" i="12"/>
  <c r="G1141" i="12"/>
  <c r="H1141" i="12"/>
  <c r="G1139" i="12"/>
  <c r="H1139" i="12"/>
  <c r="G1137" i="12"/>
  <c r="H1137" i="12"/>
  <c r="G1135" i="12"/>
  <c r="H1135" i="12"/>
  <c r="G1133" i="12"/>
  <c r="H1133" i="12"/>
  <c r="G1880" i="12"/>
  <c r="H1880" i="12"/>
  <c r="G1623" i="12"/>
  <c r="H1623" i="12"/>
  <c r="G1607" i="12"/>
  <c r="H1607" i="12"/>
  <c r="G1591" i="12"/>
  <c r="H1591" i="12"/>
  <c r="G1575" i="12"/>
  <c r="H1575" i="12"/>
  <c r="G1559" i="12"/>
  <c r="H1559" i="12"/>
  <c r="G1543" i="12"/>
  <c r="H1543" i="12"/>
  <c r="G1527" i="12"/>
  <c r="H1527" i="12"/>
  <c r="G1511" i="12"/>
  <c r="H1511" i="12"/>
  <c r="G1495" i="12"/>
  <c r="H1495" i="12"/>
  <c r="G1479" i="12"/>
  <c r="H1479" i="12"/>
  <c r="G1463" i="12"/>
  <c r="H1463" i="12"/>
  <c r="G1447" i="12"/>
  <c r="H1447" i="12"/>
  <c r="G1433" i="12"/>
  <c r="H1433" i="12"/>
  <c r="G1412" i="12"/>
  <c r="H1412" i="12"/>
  <c r="G1401" i="12"/>
  <c r="H1401" i="12"/>
  <c r="G1392" i="12"/>
  <c r="H1392" i="12"/>
  <c r="G1381" i="12"/>
  <c r="H1381" i="12"/>
  <c r="G1377" i="12"/>
  <c r="H1377" i="12"/>
  <c r="G1373" i="12"/>
  <c r="H1373" i="12"/>
  <c r="G1370" i="12"/>
  <c r="H1370" i="12"/>
  <c r="G1362" i="12"/>
  <c r="H1362" i="12"/>
  <c r="G1354" i="12"/>
  <c r="H1354" i="12"/>
  <c r="G1346" i="12"/>
  <c r="H1346" i="12"/>
  <c r="G1338" i="12"/>
  <c r="H1338" i="12"/>
  <c r="G1330" i="12"/>
  <c r="H1330" i="12"/>
  <c r="G1322" i="12"/>
  <c r="H1322" i="12"/>
  <c r="G1314" i="12"/>
  <c r="H1314" i="12"/>
  <c r="G1306" i="12"/>
  <c r="H1306" i="12"/>
  <c r="G1298" i="12"/>
  <c r="H1298" i="12"/>
  <c r="G1290" i="12"/>
  <c r="H1290" i="12"/>
  <c r="G1282" i="12"/>
  <c r="H1282" i="12"/>
  <c r="G1274" i="12"/>
  <c r="H1274" i="12"/>
  <c r="G1266" i="12"/>
  <c r="H1266" i="12"/>
  <c r="G1258" i="12"/>
  <c r="H1258" i="12"/>
  <c r="G1250" i="12"/>
  <c r="H1250" i="12"/>
  <c r="G1242" i="12"/>
  <c r="H1242" i="12"/>
  <c r="G1234" i="12"/>
  <c r="H1234" i="12"/>
  <c r="G1226" i="12"/>
  <c r="H1226" i="12"/>
  <c r="G1218" i="12"/>
  <c r="H1218" i="12"/>
  <c r="G1210" i="12"/>
  <c r="H1210" i="12"/>
  <c r="G1202" i="12"/>
  <c r="H1202" i="12"/>
  <c r="G1194" i="12"/>
  <c r="H1194" i="12"/>
  <c r="G1186" i="12"/>
  <c r="H1186" i="12"/>
  <c r="G1178" i="12"/>
  <c r="H1178" i="12"/>
  <c r="G1170" i="12"/>
  <c r="H1170" i="12"/>
  <c r="G1162" i="12"/>
  <c r="H1162" i="12"/>
  <c r="G1154" i="12"/>
  <c r="H1154" i="12"/>
  <c r="G1146" i="12"/>
  <c r="H1146" i="12"/>
  <c r="G1138" i="12"/>
  <c r="H1138" i="12"/>
  <c r="G1794" i="12"/>
  <c r="H1794" i="12"/>
  <c r="G1689" i="12"/>
  <c r="H1689" i="12"/>
  <c r="G1652" i="12"/>
  <c r="H1652" i="12"/>
  <c r="G1422" i="12"/>
  <c r="H1422" i="12"/>
  <c r="G1411" i="12"/>
  <c r="H1411" i="12"/>
  <c r="G1391" i="12"/>
  <c r="H1391" i="12"/>
  <c r="G1386" i="12"/>
  <c r="H1386" i="12"/>
  <c r="G1376" i="12"/>
  <c r="H1376" i="12"/>
  <c r="G1364" i="12"/>
  <c r="H1364" i="12"/>
  <c r="G1356" i="12"/>
  <c r="H1356" i="12"/>
  <c r="G1348" i="12"/>
  <c r="H1348" i="12"/>
  <c r="G1340" i="12"/>
  <c r="H1340" i="12"/>
  <c r="G1332" i="12"/>
  <c r="H1332" i="12"/>
  <c r="G1324" i="12"/>
  <c r="H1324" i="12"/>
  <c r="G1316" i="12"/>
  <c r="H1316" i="12"/>
  <c r="G1308" i="12"/>
  <c r="H1308" i="12"/>
  <c r="G1300" i="12"/>
  <c r="H1300" i="12"/>
  <c r="G1292" i="12"/>
  <c r="H1292" i="12"/>
  <c r="G1284" i="12"/>
  <c r="H1284" i="12"/>
  <c r="G1276" i="12"/>
  <c r="H1276" i="12"/>
  <c r="G1268" i="12"/>
  <c r="H1268" i="12"/>
  <c r="G1260" i="12"/>
  <c r="H1260" i="12"/>
  <c r="G1252" i="12"/>
  <c r="H1252" i="12"/>
  <c r="G1244" i="12"/>
  <c r="H1244" i="12"/>
  <c r="G1236" i="12"/>
  <c r="H1236" i="12"/>
  <c r="G1228" i="12"/>
  <c r="H1228" i="12"/>
  <c r="G1220" i="12"/>
  <c r="H1220" i="12"/>
  <c r="G1212" i="12"/>
  <c r="H1212" i="12"/>
  <c r="G1204" i="12"/>
  <c r="H1204" i="12"/>
  <c r="G1196" i="12"/>
  <c r="H1196" i="12"/>
  <c r="G1188" i="12"/>
  <c r="H1188" i="12"/>
  <c r="G1180" i="12"/>
  <c r="H1180" i="12"/>
  <c r="G1172" i="12"/>
  <c r="H1172" i="12"/>
  <c r="G1164" i="12"/>
  <c r="H1164" i="12"/>
  <c r="G1156" i="12"/>
  <c r="H1156" i="12"/>
  <c r="G1148" i="12"/>
  <c r="H1148" i="12"/>
  <c r="G1140" i="12"/>
  <c r="H1140" i="12"/>
  <c r="G1132" i="12"/>
  <c r="H1132" i="12"/>
  <c r="G1130" i="12"/>
  <c r="H1130" i="12"/>
  <c r="G1128" i="12"/>
  <c r="H1128" i="12"/>
  <c r="G1126" i="12"/>
  <c r="H1126" i="12"/>
  <c r="G1124" i="12"/>
  <c r="H1124" i="12"/>
  <c r="G1122" i="12"/>
  <c r="H1122" i="12"/>
  <c r="G1120" i="12"/>
  <c r="H1120" i="12"/>
  <c r="G1118" i="12"/>
  <c r="H1118" i="12"/>
  <c r="G1116" i="12"/>
  <c r="H1116" i="12"/>
  <c r="G1114" i="12"/>
  <c r="H1114" i="12"/>
  <c r="G1112" i="12"/>
  <c r="H1112" i="12"/>
  <c r="G1110" i="12"/>
  <c r="H1110" i="12"/>
  <c r="G1108" i="12"/>
  <c r="H1108" i="12"/>
  <c r="G1106" i="12"/>
  <c r="H1106" i="12"/>
  <c r="G1104" i="12"/>
  <c r="H1104" i="12"/>
  <c r="G1102" i="12"/>
  <c r="H1102" i="12"/>
  <c r="G1100" i="12"/>
  <c r="H1100" i="12"/>
  <c r="G1098" i="12"/>
  <c r="H1098" i="12"/>
  <c r="G1096" i="12"/>
  <c r="H1096" i="12"/>
  <c r="G1094" i="12"/>
  <c r="H1094" i="12"/>
  <c r="G1092" i="12"/>
  <c r="H1092" i="12"/>
  <c r="G1090" i="12"/>
  <c r="H1090" i="12"/>
  <c r="G1088" i="12"/>
  <c r="H1088" i="12"/>
  <c r="G1086" i="12"/>
  <c r="H1086" i="12"/>
  <c r="G1084" i="12"/>
  <c r="H1084" i="12"/>
  <c r="G1082" i="12"/>
  <c r="H1082" i="12"/>
  <c r="G1080" i="12"/>
  <c r="H1080" i="12"/>
  <c r="G1078" i="12"/>
  <c r="H1078" i="12"/>
  <c r="G1076" i="12"/>
  <c r="H1076" i="12"/>
  <c r="G1074" i="12"/>
  <c r="H1074" i="12"/>
  <c r="G1072" i="12"/>
  <c r="H1072" i="12"/>
  <c r="G1070" i="12"/>
  <c r="H1070" i="12"/>
  <c r="G1068" i="12"/>
  <c r="H1068" i="12"/>
  <c r="G1066" i="12"/>
  <c r="H1066" i="12"/>
  <c r="G1064" i="12"/>
  <c r="H1064" i="12"/>
  <c r="G1062" i="12"/>
  <c r="H1062" i="12"/>
  <c r="G1060" i="12"/>
  <c r="H1060" i="12"/>
  <c r="G1058" i="12"/>
  <c r="H1058" i="12"/>
  <c r="G1056" i="12"/>
  <c r="H1056" i="12"/>
  <c r="G1054" i="12"/>
  <c r="H1054" i="12"/>
  <c r="G1052" i="12"/>
  <c r="H1052" i="12"/>
  <c r="G1050" i="12"/>
  <c r="H1050" i="12"/>
  <c r="G1048" i="12"/>
  <c r="H1048" i="12"/>
  <c r="G1046" i="12"/>
  <c r="H1046" i="12"/>
  <c r="G1044" i="12"/>
  <c r="H1044" i="12"/>
  <c r="G1042" i="12"/>
  <c r="H1042" i="12"/>
  <c r="G1040" i="12"/>
  <c r="H1040" i="12"/>
  <c r="G1038" i="12"/>
  <c r="H1038" i="12"/>
  <c r="G1036" i="12"/>
  <c r="H1036" i="12"/>
  <c r="G1034" i="12"/>
  <c r="H1034" i="12"/>
  <c r="G1032" i="12"/>
  <c r="H1032" i="12"/>
  <c r="G1030" i="12"/>
  <c r="H1030" i="12"/>
  <c r="G1028" i="12"/>
  <c r="H1028" i="12"/>
  <c r="G1836" i="12"/>
  <c r="H1836" i="12"/>
  <c r="G1636" i="12"/>
  <c r="H1636" i="12"/>
  <c r="G1395" i="12"/>
  <c r="H1395" i="12"/>
  <c r="G1383" i="12"/>
  <c r="H1383" i="12"/>
  <c r="G1368" i="12"/>
  <c r="H1368" i="12"/>
  <c r="G1352" i="12"/>
  <c r="H1352" i="12"/>
  <c r="G1336" i="12"/>
  <c r="H1336" i="12"/>
  <c r="G1320" i="12"/>
  <c r="H1320" i="12"/>
  <c r="G1304" i="12"/>
  <c r="H1304" i="12"/>
  <c r="G1288" i="12"/>
  <c r="H1288" i="12"/>
  <c r="G1272" i="12"/>
  <c r="H1272" i="12"/>
  <c r="G1256" i="12"/>
  <c r="H1256" i="12"/>
  <c r="G1240" i="12"/>
  <c r="H1240" i="12"/>
  <c r="G1224" i="12"/>
  <c r="H1224" i="12"/>
  <c r="G1208" i="12"/>
  <c r="H1208" i="12"/>
  <c r="G1192" i="12"/>
  <c r="H1192" i="12"/>
  <c r="G1176" i="12"/>
  <c r="H1176" i="12"/>
  <c r="G1160" i="12"/>
  <c r="H1160" i="12"/>
  <c r="G1144" i="12"/>
  <c r="H1144" i="12"/>
  <c r="G1129" i="12"/>
  <c r="H1129" i="12"/>
  <c r="G1125" i="12"/>
  <c r="H1125" i="12"/>
  <c r="G1121" i="12"/>
  <c r="H1121" i="12"/>
  <c r="G1117" i="12"/>
  <c r="H1117" i="12"/>
  <c r="G1113" i="12"/>
  <c r="H1113" i="12"/>
  <c r="G1109" i="12"/>
  <c r="H1109" i="12"/>
  <c r="G1105" i="12"/>
  <c r="H1105" i="12"/>
  <c r="G1101" i="12"/>
  <c r="H1101" i="12"/>
  <c r="G1097" i="12"/>
  <c r="H1097" i="12"/>
  <c r="G1093" i="12"/>
  <c r="H1093" i="12"/>
  <c r="G1089" i="12"/>
  <c r="H1089" i="12"/>
  <c r="G1085" i="12"/>
  <c r="H1085" i="12"/>
  <c r="G1081" i="12"/>
  <c r="H1081" i="12"/>
  <c r="G1077" i="12"/>
  <c r="H1077" i="12"/>
  <c r="G1073" i="12"/>
  <c r="H1073" i="12"/>
  <c r="G1069" i="12"/>
  <c r="H1069" i="12"/>
  <c r="G1065" i="12"/>
  <c r="H1065" i="12"/>
  <c r="G1061" i="12"/>
  <c r="H1061" i="12"/>
  <c r="G1057" i="12"/>
  <c r="H1057" i="12"/>
  <c r="G1053" i="12"/>
  <c r="H1053" i="12"/>
  <c r="G1049" i="12"/>
  <c r="H1049" i="12"/>
  <c r="G1045" i="12"/>
  <c r="H1045" i="12"/>
  <c r="G1041" i="12"/>
  <c r="H1041" i="12"/>
  <c r="G1037" i="12"/>
  <c r="H1037" i="12"/>
  <c r="G1033" i="12"/>
  <c r="H1033" i="12"/>
  <c r="G1029" i="12"/>
  <c r="H1029" i="12"/>
  <c r="G1023" i="12"/>
  <c r="H1023" i="12"/>
  <c r="G1021" i="12"/>
  <c r="H1021" i="12"/>
  <c r="G1019" i="12"/>
  <c r="H1019" i="12"/>
  <c r="G1017" i="12"/>
  <c r="H1017" i="12"/>
  <c r="G1015" i="12"/>
  <c r="H1015" i="12"/>
  <c r="G1013" i="12"/>
  <c r="H1013" i="12"/>
  <c r="G1011" i="12"/>
  <c r="H1011" i="12"/>
  <c r="G1009" i="12"/>
  <c r="H1009" i="12"/>
  <c r="G1007" i="12"/>
  <c r="H1007" i="12"/>
  <c r="G1005" i="12"/>
  <c r="H1005" i="12"/>
  <c r="G1003" i="12"/>
  <c r="H1003" i="12"/>
  <c r="G1001" i="12"/>
  <c r="H1001" i="12"/>
  <c r="G999" i="12"/>
  <c r="H999" i="12"/>
  <c r="G997" i="12"/>
  <c r="H997" i="12"/>
  <c r="G995" i="12"/>
  <c r="H995" i="12"/>
  <c r="G993" i="12"/>
  <c r="H993" i="12"/>
  <c r="G991" i="12"/>
  <c r="H991" i="12"/>
  <c r="G989" i="12"/>
  <c r="H989" i="12"/>
  <c r="G987" i="12"/>
  <c r="H987" i="12"/>
  <c r="G985" i="12"/>
  <c r="H985" i="12"/>
  <c r="G983" i="12"/>
  <c r="H983" i="12"/>
  <c r="G981" i="12"/>
  <c r="H981" i="12"/>
  <c r="G979" i="12"/>
  <c r="H979" i="12"/>
  <c r="G977" i="12"/>
  <c r="H977" i="12"/>
  <c r="G975" i="12"/>
  <c r="H975" i="12"/>
  <c r="G973" i="12"/>
  <c r="H973" i="12"/>
  <c r="G971" i="12"/>
  <c r="H971" i="12"/>
  <c r="G969" i="12"/>
  <c r="H969" i="12"/>
  <c r="G967" i="12"/>
  <c r="H967" i="12"/>
  <c r="G965" i="12"/>
  <c r="H965" i="12"/>
  <c r="G963" i="12"/>
  <c r="H963" i="12"/>
  <c r="G961" i="12"/>
  <c r="H961" i="12"/>
  <c r="G959" i="12"/>
  <c r="H959" i="12"/>
  <c r="G957" i="12"/>
  <c r="H957" i="12"/>
  <c r="G955" i="12"/>
  <c r="H955" i="12"/>
  <c r="G953" i="12"/>
  <c r="H953" i="12"/>
  <c r="G951" i="12"/>
  <c r="H951" i="12"/>
  <c r="G949" i="12"/>
  <c r="H949" i="12"/>
  <c r="G947" i="12"/>
  <c r="H947" i="12"/>
  <c r="G945" i="12"/>
  <c r="H945" i="12"/>
  <c r="G943" i="12"/>
  <c r="H943" i="12"/>
  <c r="G941" i="12"/>
  <c r="H941" i="12"/>
  <c r="G939" i="12"/>
  <c r="H939" i="12"/>
  <c r="G937" i="12"/>
  <c r="H937" i="12"/>
  <c r="G935" i="12"/>
  <c r="H935" i="12"/>
  <c r="G933" i="12"/>
  <c r="H933" i="12"/>
  <c r="G931" i="12"/>
  <c r="H931" i="12"/>
  <c r="G929" i="12"/>
  <c r="H929" i="12"/>
  <c r="G927" i="12"/>
  <c r="H927" i="12"/>
  <c r="G925" i="12"/>
  <c r="H925" i="12"/>
  <c r="G923" i="12"/>
  <c r="H923" i="12"/>
  <c r="G921" i="12"/>
  <c r="H921" i="12"/>
  <c r="G919" i="12"/>
  <c r="H919" i="12"/>
  <c r="G917" i="12"/>
  <c r="H917" i="12"/>
  <c r="G915" i="12"/>
  <c r="H915" i="12"/>
  <c r="G913" i="12"/>
  <c r="H913" i="12"/>
  <c r="G911" i="12"/>
  <c r="H911" i="12"/>
  <c r="G909" i="12"/>
  <c r="H909" i="12"/>
  <c r="G907" i="12"/>
  <c r="H907" i="12"/>
  <c r="G905" i="12"/>
  <c r="H905" i="12"/>
  <c r="G903" i="12"/>
  <c r="H903" i="12"/>
  <c r="G901" i="12"/>
  <c r="H901" i="12"/>
  <c r="G899" i="12"/>
  <c r="H899" i="12"/>
  <c r="G897" i="12"/>
  <c r="H897" i="12"/>
  <c r="G895" i="12"/>
  <c r="H895" i="12"/>
  <c r="G893" i="12"/>
  <c r="H893" i="12"/>
  <c r="G891" i="12"/>
  <c r="H891" i="12"/>
  <c r="G889" i="12"/>
  <c r="H889" i="12"/>
  <c r="G887" i="12"/>
  <c r="H887" i="12"/>
  <c r="G885" i="12"/>
  <c r="H885" i="12"/>
  <c r="G883" i="12"/>
  <c r="H883" i="12"/>
  <c r="G881" i="12"/>
  <c r="H881" i="12"/>
  <c r="G879" i="12"/>
  <c r="H879" i="12"/>
  <c r="G877" i="12"/>
  <c r="H877" i="12"/>
  <c r="G875" i="12"/>
  <c r="H875" i="12"/>
  <c r="G873" i="12"/>
  <c r="H873" i="12"/>
  <c r="G871" i="12"/>
  <c r="H871" i="12"/>
  <c r="G869" i="12"/>
  <c r="H869" i="12"/>
  <c r="G867" i="12"/>
  <c r="H867" i="12"/>
  <c r="G865" i="12"/>
  <c r="H865" i="12"/>
  <c r="G863" i="12"/>
  <c r="H863" i="12"/>
  <c r="G861" i="12"/>
  <c r="H861" i="12"/>
  <c r="G859" i="12"/>
  <c r="H859" i="12"/>
  <c r="G857" i="12"/>
  <c r="H857" i="12"/>
  <c r="G855" i="12"/>
  <c r="H855" i="12"/>
  <c r="G853" i="12"/>
  <c r="H853" i="12"/>
  <c r="G851" i="12"/>
  <c r="H851" i="12"/>
  <c r="G849" i="12"/>
  <c r="H849" i="12"/>
  <c r="G847" i="12"/>
  <c r="H847" i="12"/>
  <c r="G845" i="12"/>
  <c r="H845" i="12"/>
  <c r="G843" i="12"/>
  <c r="H843" i="12"/>
  <c r="G841" i="12"/>
  <c r="H841" i="12"/>
  <c r="G839" i="12"/>
  <c r="H839" i="12"/>
  <c r="G837" i="12"/>
  <c r="H837" i="12"/>
  <c r="G835" i="12"/>
  <c r="H835" i="12"/>
  <c r="G833" i="12"/>
  <c r="H833" i="12"/>
  <c r="G831" i="12"/>
  <c r="H831" i="12"/>
  <c r="G829" i="12"/>
  <c r="H829" i="12"/>
  <c r="G827" i="12"/>
  <c r="H827" i="12"/>
  <c r="G825" i="12"/>
  <c r="H825" i="12"/>
  <c r="G823" i="12"/>
  <c r="H823" i="12"/>
  <c r="G821" i="12"/>
  <c r="H821" i="12"/>
  <c r="G819" i="12"/>
  <c r="H819" i="12"/>
  <c r="G817" i="12"/>
  <c r="H817" i="12"/>
  <c r="G815" i="12"/>
  <c r="H815" i="12"/>
  <c r="G813" i="12"/>
  <c r="H813" i="12"/>
  <c r="G811" i="12"/>
  <c r="H811" i="12"/>
  <c r="G809" i="12"/>
  <c r="H809" i="12"/>
  <c r="G807" i="12"/>
  <c r="H807" i="12"/>
  <c r="G805" i="12"/>
  <c r="H805" i="12"/>
  <c r="G803" i="12"/>
  <c r="H803" i="12"/>
  <c r="G801" i="12"/>
  <c r="H801" i="12"/>
  <c r="G799" i="12"/>
  <c r="H799" i="12"/>
  <c r="G797" i="12"/>
  <c r="H797" i="12"/>
  <c r="G795" i="12"/>
  <c r="H795" i="12"/>
  <c r="G793" i="12"/>
  <c r="H793" i="12"/>
  <c r="G791" i="12"/>
  <c r="H791" i="12"/>
  <c r="G789" i="12"/>
  <c r="H789" i="12"/>
  <c r="G787" i="12"/>
  <c r="H787" i="12"/>
  <c r="G785" i="12"/>
  <c r="H785" i="12"/>
  <c r="G783" i="12"/>
  <c r="H783" i="12"/>
  <c r="G781" i="12"/>
  <c r="H781" i="12"/>
  <c r="G779" i="12"/>
  <c r="H779" i="12"/>
  <c r="G777" i="12"/>
  <c r="H777" i="12"/>
  <c r="G775" i="12"/>
  <c r="H775" i="12"/>
  <c r="G773" i="12"/>
  <c r="H773" i="12"/>
  <c r="G771" i="12"/>
  <c r="H771" i="12"/>
  <c r="G769" i="12"/>
  <c r="H769" i="12"/>
  <c r="G767" i="12"/>
  <c r="H767" i="12"/>
  <c r="G765" i="12"/>
  <c r="H765" i="12"/>
  <c r="G763" i="12"/>
  <c r="H763" i="12"/>
  <c r="G761" i="12"/>
  <c r="H761" i="12"/>
  <c r="G759" i="12"/>
  <c r="H759" i="12"/>
  <c r="G757" i="12"/>
  <c r="H757" i="12"/>
  <c r="G755" i="12"/>
  <c r="H755" i="12"/>
  <c r="G753" i="12"/>
  <c r="H753" i="12"/>
  <c r="G751" i="12"/>
  <c r="H751" i="12"/>
  <c r="G749" i="12"/>
  <c r="H749" i="12"/>
  <c r="G747" i="12"/>
  <c r="H747" i="12"/>
  <c r="G745" i="12"/>
  <c r="H745" i="12"/>
  <c r="G743" i="12"/>
  <c r="H743" i="12"/>
  <c r="G741" i="12"/>
  <c r="H741" i="12"/>
  <c r="G739" i="12"/>
  <c r="H739" i="12"/>
  <c r="G737" i="12"/>
  <c r="H737" i="12"/>
  <c r="G735" i="12"/>
  <c r="H735" i="12"/>
  <c r="G733" i="12"/>
  <c r="H733" i="12"/>
  <c r="G731" i="12"/>
  <c r="H731" i="12"/>
  <c r="G729" i="12"/>
  <c r="H729" i="12"/>
  <c r="G727" i="12"/>
  <c r="H727" i="12"/>
  <c r="G725" i="12"/>
  <c r="H725" i="12"/>
  <c r="G723" i="12"/>
  <c r="H723" i="12"/>
  <c r="G721" i="12"/>
  <c r="H721" i="12"/>
  <c r="G719" i="12"/>
  <c r="H719" i="12"/>
  <c r="G717" i="12"/>
  <c r="H717" i="12"/>
  <c r="G715" i="12"/>
  <c r="H715" i="12"/>
  <c r="G713" i="12"/>
  <c r="H713" i="12"/>
  <c r="G711" i="12"/>
  <c r="H711" i="12"/>
  <c r="G709" i="12"/>
  <c r="H709" i="12"/>
  <c r="G707" i="12"/>
  <c r="H707" i="12"/>
  <c r="G705" i="12"/>
  <c r="H705" i="12"/>
  <c r="G703" i="12"/>
  <c r="H703" i="12"/>
  <c r="G701" i="12"/>
  <c r="H701" i="12"/>
  <c r="G699" i="12"/>
  <c r="H699" i="12"/>
  <c r="G697" i="12"/>
  <c r="H697" i="12"/>
  <c r="G695" i="12"/>
  <c r="H695" i="12"/>
  <c r="G693" i="12"/>
  <c r="H693" i="12"/>
  <c r="G691" i="12"/>
  <c r="H691" i="12"/>
  <c r="G689" i="12"/>
  <c r="H689" i="12"/>
  <c r="G687" i="12"/>
  <c r="H687" i="12"/>
  <c r="G685" i="12"/>
  <c r="H685" i="12"/>
  <c r="G683" i="12"/>
  <c r="H683" i="12"/>
  <c r="G681" i="12"/>
  <c r="H681" i="12"/>
  <c r="G679" i="12"/>
  <c r="H679" i="12"/>
  <c r="G677" i="12"/>
  <c r="H677" i="12"/>
  <c r="G675" i="12"/>
  <c r="H675" i="12"/>
  <c r="G673" i="12"/>
  <c r="H673" i="12"/>
  <c r="G671" i="12"/>
  <c r="H671" i="12"/>
  <c r="G669" i="12"/>
  <c r="H669" i="12"/>
  <c r="G667" i="12"/>
  <c r="H667" i="12"/>
  <c r="G665" i="12"/>
  <c r="H665" i="12"/>
  <c r="G663" i="12"/>
  <c r="H663" i="12"/>
  <c r="G661" i="12"/>
  <c r="H661" i="12"/>
  <c r="G659" i="12"/>
  <c r="H659" i="12"/>
  <c r="G657" i="12"/>
  <c r="H657" i="12"/>
  <c r="G655" i="12"/>
  <c r="H655" i="12"/>
  <c r="G653" i="12"/>
  <c r="H653" i="12"/>
  <c r="G651" i="12"/>
  <c r="H651" i="12"/>
  <c r="G649" i="12"/>
  <c r="H649" i="12"/>
  <c r="G647" i="12"/>
  <c r="H647" i="12"/>
  <c r="G645" i="12"/>
  <c r="H645" i="12"/>
  <c r="G643" i="12"/>
  <c r="H643" i="12"/>
  <c r="G641" i="12"/>
  <c r="H641" i="12"/>
  <c r="G639" i="12"/>
  <c r="H639" i="12"/>
  <c r="G637" i="12"/>
  <c r="H637" i="12"/>
  <c r="G635" i="12"/>
  <c r="H635" i="12"/>
  <c r="G633" i="12"/>
  <c r="H633" i="12"/>
  <c r="G631" i="12"/>
  <c r="H631" i="12"/>
  <c r="G629" i="12"/>
  <c r="H629" i="12"/>
  <c r="G627" i="12"/>
  <c r="H627" i="12"/>
  <c r="G625" i="12"/>
  <c r="H625" i="12"/>
  <c r="G623" i="12"/>
  <c r="H623" i="12"/>
  <c r="G621" i="12"/>
  <c r="H621" i="12"/>
  <c r="G619" i="12"/>
  <c r="H619" i="12"/>
  <c r="G617" i="12"/>
  <c r="H617" i="12"/>
  <c r="G615" i="12"/>
  <c r="H615" i="12"/>
  <c r="G613" i="12"/>
  <c r="H613" i="12"/>
  <c r="G611" i="12"/>
  <c r="H611" i="12"/>
  <c r="G609" i="12"/>
  <c r="H609" i="12"/>
  <c r="G607" i="12"/>
  <c r="H607" i="12"/>
  <c r="G605" i="12"/>
  <c r="H605" i="12"/>
  <c r="G603" i="12"/>
  <c r="H603" i="12"/>
  <c r="G601" i="12"/>
  <c r="H601" i="12"/>
  <c r="G599" i="12"/>
  <c r="H599" i="12"/>
  <c r="G597" i="12"/>
  <c r="H597" i="12"/>
  <c r="G595" i="12"/>
  <c r="H595" i="12"/>
  <c r="G593" i="12"/>
  <c r="H593" i="12"/>
  <c r="G591" i="12"/>
  <c r="H591" i="12"/>
  <c r="G589" i="12"/>
  <c r="H589" i="12"/>
  <c r="G587" i="12"/>
  <c r="H587" i="12"/>
  <c r="G585" i="12"/>
  <c r="H585" i="12"/>
  <c r="G583" i="12"/>
  <c r="H583" i="12"/>
  <c r="G581" i="12"/>
  <c r="H581" i="12"/>
  <c r="G579" i="12"/>
  <c r="H579" i="12"/>
  <c r="G577" i="12"/>
  <c r="H577" i="12"/>
  <c r="G575" i="12"/>
  <c r="H575" i="12"/>
  <c r="G573" i="12"/>
  <c r="H573" i="12"/>
  <c r="G571" i="12"/>
  <c r="H571" i="12"/>
  <c r="G569" i="12"/>
  <c r="H569" i="12"/>
  <c r="G567" i="12"/>
  <c r="H567" i="12"/>
  <c r="G565" i="12"/>
  <c r="H565" i="12"/>
  <c r="G563" i="12"/>
  <c r="H563" i="12"/>
  <c r="G561" i="12"/>
  <c r="H561" i="12"/>
  <c r="G559" i="12"/>
  <c r="H559" i="12"/>
  <c r="G557" i="12"/>
  <c r="H557" i="12"/>
  <c r="G555" i="12"/>
  <c r="H555" i="12"/>
  <c r="G553" i="12"/>
  <c r="H553" i="12"/>
  <c r="G551" i="12"/>
  <c r="H551" i="12"/>
  <c r="G549" i="12"/>
  <c r="H549" i="12"/>
  <c r="G547" i="12"/>
  <c r="H547" i="12"/>
  <c r="G545" i="12"/>
  <c r="H545" i="12"/>
  <c r="G543" i="12"/>
  <c r="H543" i="12"/>
  <c r="G541" i="12"/>
  <c r="H541" i="12"/>
  <c r="G539" i="12"/>
  <c r="H539" i="12"/>
  <c r="G537" i="12"/>
  <c r="H537" i="12"/>
  <c r="G535" i="12"/>
  <c r="H535" i="12"/>
  <c r="G533" i="12"/>
  <c r="H533" i="12"/>
  <c r="G531" i="12"/>
  <c r="H531" i="12"/>
  <c r="G529" i="12"/>
  <c r="H529" i="12"/>
  <c r="G527" i="12"/>
  <c r="H527" i="12"/>
  <c r="G525" i="12"/>
  <c r="H525" i="12"/>
  <c r="G523" i="12"/>
  <c r="H523" i="12"/>
  <c r="G521" i="12"/>
  <c r="H521" i="12"/>
  <c r="G519" i="12"/>
  <c r="H519" i="12"/>
  <c r="G517" i="12"/>
  <c r="H517" i="12"/>
  <c r="G515" i="12"/>
  <c r="H515" i="12"/>
  <c r="G513" i="12"/>
  <c r="H513" i="12"/>
  <c r="G1754" i="12"/>
  <c r="H1754" i="12"/>
  <c r="G1615" i="12"/>
  <c r="H1615" i="12"/>
  <c r="G1583" i="12"/>
  <c r="H1583" i="12"/>
  <c r="G1551" i="12"/>
  <c r="H1551" i="12"/>
  <c r="G1519" i="12"/>
  <c r="H1519" i="12"/>
  <c r="G1487" i="12"/>
  <c r="H1487" i="12"/>
  <c r="G1455" i="12"/>
  <c r="H1455" i="12"/>
  <c r="G1428" i="12"/>
  <c r="H1428" i="12"/>
  <c r="G1389" i="12"/>
  <c r="H1389" i="12"/>
  <c r="G1372" i="12"/>
  <c r="H1372" i="12"/>
  <c r="G1366" i="12"/>
  <c r="H1366" i="12"/>
  <c r="G1350" i="12"/>
  <c r="H1350" i="12"/>
  <c r="G1334" i="12"/>
  <c r="H1334" i="12"/>
  <c r="G1318" i="12"/>
  <c r="H1318" i="12"/>
  <c r="G1302" i="12"/>
  <c r="H1302" i="12"/>
  <c r="G1286" i="12"/>
  <c r="H1286" i="12"/>
  <c r="G1270" i="12"/>
  <c r="H1270" i="12"/>
  <c r="G1254" i="12"/>
  <c r="H1254" i="12"/>
  <c r="G1238" i="12"/>
  <c r="H1238" i="12"/>
  <c r="G1222" i="12"/>
  <c r="H1222" i="12"/>
  <c r="G1206" i="12"/>
  <c r="H1206" i="12"/>
  <c r="G1190" i="12"/>
  <c r="H1190" i="12"/>
  <c r="G1838" i="12"/>
  <c r="H1838" i="12"/>
  <c r="G1567" i="12"/>
  <c r="H1567" i="12"/>
  <c r="G1503" i="12"/>
  <c r="H1503" i="12"/>
  <c r="G1439" i="12"/>
  <c r="H1439" i="12"/>
  <c r="G1396" i="12"/>
  <c r="H1396" i="12"/>
  <c r="G1375" i="12"/>
  <c r="H1375" i="12"/>
  <c r="G1342" i="12"/>
  <c r="H1342" i="12"/>
  <c r="G1310" i="12"/>
  <c r="H1310" i="12"/>
  <c r="G1278" i="12"/>
  <c r="H1278" i="12"/>
  <c r="G1246" i="12"/>
  <c r="H1246" i="12"/>
  <c r="G1214" i="12"/>
  <c r="H1214" i="12"/>
  <c r="G1182" i="12"/>
  <c r="H1182" i="12"/>
  <c r="G1166" i="12"/>
  <c r="H1166" i="12"/>
  <c r="G1158" i="12"/>
  <c r="H1158" i="12"/>
  <c r="G1152" i="12"/>
  <c r="H1152" i="12"/>
  <c r="G1131" i="12"/>
  <c r="H1131" i="12"/>
  <c r="G1115" i="12"/>
  <c r="H1115" i="12"/>
  <c r="G1099" i="12"/>
  <c r="H1099" i="12"/>
  <c r="G1083" i="12"/>
  <c r="H1083" i="12"/>
  <c r="G1067" i="12"/>
  <c r="H1067" i="12"/>
  <c r="G1051" i="12"/>
  <c r="H1051" i="12"/>
  <c r="G1035" i="12"/>
  <c r="H1035" i="12"/>
  <c r="G1025" i="12"/>
  <c r="H1025" i="12"/>
  <c r="G1022" i="12"/>
  <c r="H1022" i="12"/>
  <c r="G1014" i="12"/>
  <c r="H1014" i="12"/>
  <c r="G1006" i="12"/>
  <c r="H1006" i="12"/>
  <c r="G998" i="12"/>
  <c r="H998" i="12"/>
  <c r="G990" i="12"/>
  <c r="H990" i="12"/>
  <c r="G982" i="12"/>
  <c r="H982" i="12"/>
  <c r="G974" i="12"/>
  <c r="H974" i="12"/>
  <c r="G966" i="12"/>
  <c r="H966" i="12"/>
  <c r="G958" i="12"/>
  <c r="H958" i="12"/>
  <c r="G950" i="12"/>
  <c r="H950" i="12"/>
  <c r="G942" i="12"/>
  <c r="H942" i="12"/>
  <c r="G934" i="12"/>
  <c r="H934" i="12"/>
  <c r="G926" i="12"/>
  <c r="H926" i="12"/>
  <c r="G918" i="12"/>
  <c r="H918" i="12"/>
  <c r="G910" i="12"/>
  <c r="H910" i="12"/>
  <c r="G902" i="12"/>
  <c r="H902" i="12"/>
  <c r="G894" i="12"/>
  <c r="H894" i="12"/>
  <c r="G886" i="12"/>
  <c r="H886" i="12"/>
  <c r="G878" i="12"/>
  <c r="H878" i="12"/>
  <c r="G870" i="12"/>
  <c r="H870" i="12"/>
  <c r="G862" i="12"/>
  <c r="H862" i="12"/>
  <c r="G854" i="12"/>
  <c r="H854" i="12"/>
  <c r="G846" i="12"/>
  <c r="H846" i="12"/>
  <c r="G838" i="12"/>
  <c r="H838" i="12"/>
  <c r="G830" i="12"/>
  <c r="H830" i="12"/>
  <c r="G822" i="12"/>
  <c r="H822" i="12"/>
  <c r="G814" i="12"/>
  <c r="H814" i="12"/>
  <c r="G806" i="12"/>
  <c r="H806" i="12"/>
  <c r="G798" i="12"/>
  <c r="H798" i="12"/>
  <c r="G790" i="12"/>
  <c r="H790" i="12"/>
  <c r="G782" i="12"/>
  <c r="H782" i="12"/>
  <c r="G774" i="12"/>
  <c r="H774" i="12"/>
  <c r="G766" i="12"/>
  <c r="H766" i="12"/>
  <c r="G758" i="12"/>
  <c r="H758" i="12"/>
  <c r="G750" i="12"/>
  <c r="H750" i="12"/>
  <c r="G742" i="12"/>
  <c r="H742" i="12"/>
  <c r="G734" i="12"/>
  <c r="H734" i="12"/>
  <c r="G726" i="12"/>
  <c r="H726" i="12"/>
  <c r="G718" i="12"/>
  <c r="H718" i="12"/>
  <c r="G710" i="12"/>
  <c r="H710" i="12"/>
  <c r="G702" i="12"/>
  <c r="H702" i="12"/>
  <c r="G694" i="12"/>
  <c r="H694" i="12"/>
  <c r="G686" i="12"/>
  <c r="H686" i="12"/>
  <c r="G678" i="12"/>
  <c r="H678" i="12"/>
  <c r="G670" i="12"/>
  <c r="H670" i="12"/>
  <c r="G662" i="12"/>
  <c r="H662" i="12"/>
  <c r="G654" i="12"/>
  <c r="H654" i="12"/>
  <c r="G646" i="12"/>
  <c r="H646" i="12"/>
  <c r="G638" i="12"/>
  <c r="H638" i="12"/>
  <c r="G630" i="12"/>
  <c r="H630" i="12"/>
  <c r="G622" i="12"/>
  <c r="H622" i="12"/>
  <c r="G614" i="12"/>
  <c r="H614" i="12"/>
  <c r="G606" i="12"/>
  <c r="H606" i="12"/>
  <c r="G598" i="12"/>
  <c r="H598" i="12"/>
  <c r="G590" i="12"/>
  <c r="H590" i="12"/>
  <c r="G582" i="12"/>
  <c r="H582" i="12"/>
  <c r="G574" i="12"/>
  <c r="H574" i="12"/>
  <c r="G566" i="12"/>
  <c r="H566" i="12"/>
  <c r="G558" i="12"/>
  <c r="H558" i="12"/>
  <c r="G550" i="12"/>
  <c r="H550" i="12"/>
  <c r="G542" i="12"/>
  <c r="H542" i="12"/>
  <c r="G534" i="12"/>
  <c r="H534" i="12"/>
  <c r="G526" i="12"/>
  <c r="H526" i="12"/>
  <c r="G518" i="12"/>
  <c r="H518" i="12"/>
  <c r="G1427" i="12"/>
  <c r="H1427" i="12"/>
  <c r="G1360" i="12"/>
  <c r="H1360" i="12"/>
  <c r="G1328" i="12"/>
  <c r="H1328" i="12"/>
  <c r="G1296" i="12"/>
  <c r="H1296" i="12"/>
  <c r="G1264" i="12"/>
  <c r="H1264" i="12"/>
  <c r="G1232" i="12"/>
  <c r="H1232" i="12"/>
  <c r="G1200" i="12"/>
  <c r="H1200" i="12"/>
  <c r="G1150" i="12"/>
  <c r="H1150" i="12"/>
  <c r="G1142" i="12"/>
  <c r="H1142" i="12"/>
  <c r="G1136" i="12"/>
  <c r="H1136" i="12"/>
  <c r="G1119" i="12"/>
  <c r="H1119" i="12"/>
  <c r="G1103" i="12"/>
  <c r="H1103" i="12"/>
  <c r="G1087" i="12"/>
  <c r="H1087" i="12"/>
  <c r="G1071" i="12"/>
  <c r="H1071" i="12"/>
  <c r="G1055" i="12"/>
  <c r="H1055" i="12"/>
  <c r="G1039" i="12"/>
  <c r="H1039" i="12"/>
  <c r="G1024" i="12"/>
  <c r="H1024" i="12"/>
  <c r="G1016" i="12"/>
  <c r="H1016" i="12"/>
  <c r="G1008" i="12"/>
  <c r="H1008" i="12"/>
  <c r="G1000" i="12"/>
  <c r="H1000" i="12"/>
  <c r="G992" i="12"/>
  <c r="H992" i="12"/>
  <c r="G984" i="12"/>
  <c r="H984" i="12"/>
  <c r="G976" i="12"/>
  <c r="H976" i="12"/>
  <c r="G968" i="12"/>
  <c r="H968" i="12"/>
  <c r="G960" i="12"/>
  <c r="H960" i="12"/>
  <c r="G952" i="12"/>
  <c r="H952" i="12"/>
  <c r="G944" i="12"/>
  <c r="H944" i="12"/>
  <c r="G936" i="12"/>
  <c r="H936" i="12"/>
  <c r="G928" i="12"/>
  <c r="H928" i="12"/>
  <c r="G920" i="12"/>
  <c r="H920" i="12"/>
  <c r="G912" i="12"/>
  <c r="H912" i="12"/>
  <c r="G904" i="12"/>
  <c r="H904" i="12"/>
  <c r="G896" i="12"/>
  <c r="H896" i="12"/>
  <c r="G888" i="12"/>
  <c r="H888" i="12"/>
  <c r="G880" i="12"/>
  <c r="H880" i="12"/>
  <c r="G872" i="12"/>
  <c r="H872" i="12"/>
  <c r="G864" i="12"/>
  <c r="H864" i="12"/>
  <c r="G856" i="12"/>
  <c r="H856" i="12"/>
  <c r="G848" i="12"/>
  <c r="H848" i="12"/>
  <c r="G840" i="12"/>
  <c r="H840" i="12"/>
  <c r="G832" i="12"/>
  <c r="H832" i="12"/>
  <c r="G824" i="12"/>
  <c r="H824" i="12"/>
  <c r="G816" i="12"/>
  <c r="H816" i="12"/>
  <c r="G808" i="12"/>
  <c r="H808" i="12"/>
  <c r="G800" i="12"/>
  <c r="H800" i="12"/>
  <c r="G792" i="12"/>
  <c r="H792" i="12"/>
  <c r="G784" i="12"/>
  <c r="H784" i="12"/>
  <c r="G776" i="12"/>
  <c r="H776" i="12"/>
  <c r="G768" i="12"/>
  <c r="H768" i="12"/>
  <c r="G760" i="12"/>
  <c r="H760" i="12"/>
  <c r="G752" i="12"/>
  <c r="H752" i="12"/>
  <c r="G744" i="12"/>
  <c r="H744" i="12"/>
  <c r="G736" i="12"/>
  <c r="H736" i="12"/>
  <c r="G728" i="12"/>
  <c r="H728" i="12"/>
  <c r="G720" i="12"/>
  <c r="H720" i="12"/>
  <c r="G712" i="12"/>
  <c r="H712" i="12"/>
  <c r="G704" i="12"/>
  <c r="H704" i="12"/>
  <c r="G696" i="12"/>
  <c r="H696" i="12"/>
  <c r="G688" i="12"/>
  <c r="H688" i="12"/>
  <c r="G680" i="12"/>
  <c r="H680" i="12"/>
  <c r="G672" i="12"/>
  <c r="H672" i="12"/>
  <c r="G664" i="12"/>
  <c r="H664" i="12"/>
  <c r="G656" i="12"/>
  <c r="H656" i="12"/>
  <c r="G648" i="12"/>
  <c r="H648" i="12"/>
  <c r="G640" i="12"/>
  <c r="H640" i="12"/>
  <c r="G632" i="12"/>
  <c r="H632" i="12"/>
  <c r="G624" i="12"/>
  <c r="H624" i="12"/>
  <c r="G616" i="12"/>
  <c r="H616" i="12"/>
  <c r="G608" i="12"/>
  <c r="H608" i="12"/>
  <c r="G600" i="12"/>
  <c r="H600" i="12"/>
  <c r="G592" i="12"/>
  <c r="H592" i="12"/>
  <c r="G584" i="12"/>
  <c r="H584" i="12"/>
  <c r="G576" i="12"/>
  <c r="H576" i="12"/>
  <c r="G568" i="12"/>
  <c r="H568" i="12"/>
  <c r="G560" i="12"/>
  <c r="H560" i="12"/>
  <c r="G552" i="12"/>
  <c r="H552" i="12"/>
  <c r="G544" i="12"/>
  <c r="H544" i="12"/>
  <c r="G536" i="12"/>
  <c r="H536" i="12"/>
  <c r="G528" i="12"/>
  <c r="H528" i="12"/>
  <c r="G520" i="12"/>
  <c r="H520" i="12"/>
  <c r="G512" i="12"/>
  <c r="H512" i="12"/>
  <c r="G510" i="12"/>
  <c r="H510" i="12"/>
  <c r="G508" i="12"/>
  <c r="H508" i="12"/>
  <c r="G506" i="12"/>
  <c r="H506" i="12"/>
  <c r="G504" i="12"/>
  <c r="H504" i="12"/>
  <c r="G502" i="12"/>
  <c r="H502" i="12"/>
  <c r="G500" i="12"/>
  <c r="H500" i="12"/>
  <c r="G498" i="12"/>
  <c r="H498" i="12"/>
  <c r="G496" i="12"/>
  <c r="H496" i="12"/>
  <c r="G494" i="12"/>
  <c r="H494" i="12"/>
  <c r="G492" i="12"/>
  <c r="H492" i="12"/>
  <c r="G490" i="12"/>
  <c r="H490" i="12"/>
  <c r="G488" i="12"/>
  <c r="H488" i="12"/>
  <c r="G486" i="12"/>
  <c r="H486" i="12"/>
  <c r="G484" i="12"/>
  <c r="H484" i="12"/>
  <c r="G482" i="12"/>
  <c r="H482" i="12"/>
  <c r="G480" i="12"/>
  <c r="H480" i="12"/>
  <c r="G478" i="12"/>
  <c r="H478" i="12"/>
  <c r="G476" i="12"/>
  <c r="H476" i="12"/>
  <c r="G474" i="12"/>
  <c r="H474" i="12"/>
  <c r="G472" i="12"/>
  <c r="H472" i="12"/>
  <c r="G470" i="12"/>
  <c r="H470" i="12"/>
  <c r="G468" i="12"/>
  <c r="H468" i="12"/>
  <c r="G466" i="12"/>
  <c r="H466" i="12"/>
  <c r="G464" i="12"/>
  <c r="H464" i="12"/>
  <c r="G462" i="12"/>
  <c r="H462" i="12"/>
  <c r="G460" i="12"/>
  <c r="H460" i="12"/>
  <c r="G458" i="12"/>
  <c r="H458" i="12"/>
  <c r="G456" i="12"/>
  <c r="H456" i="12"/>
  <c r="G454" i="12"/>
  <c r="H454" i="12"/>
  <c r="G452" i="12"/>
  <c r="H452" i="12"/>
  <c r="G450" i="12"/>
  <c r="H450" i="12"/>
  <c r="G448" i="12"/>
  <c r="H448" i="12"/>
  <c r="G446" i="12"/>
  <c r="H446" i="12"/>
  <c r="G444" i="12"/>
  <c r="H444" i="12"/>
  <c r="G442" i="12"/>
  <c r="H442" i="12"/>
  <c r="G440" i="12"/>
  <c r="H440" i="12"/>
  <c r="G438" i="12"/>
  <c r="H438" i="12"/>
  <c r="G436" i="12"/>
  <c r="H436" i="12"/>
  <c r="G434" i="12"/>
  <c r="H434" i="12"/>
  <c r="G432" i="12"/>
  <c r="H432" i="12"/>
  <c r="G430" i="12"/>
  <c r="H430" i="12"/>
  <c r="G428" i="12"/>
  <c r="H428" i="12"/>
  <c r="G426" i="12"/>
  <c r="H426" i="12"/>
  <c r="G424" i="12"/>
  <c r="H424" i="12"/>
  <c r="G422" i="12"/>
  <c r="H422" i="12"/>
  <c r="G420" i="12"/>
  <c r="H420" i="12"/>
  <c r="G418" i="12"/>
  <c r="H418" i="12"/>
  <c r="G416" i="12"/>
  <c r="H416" i="12"/>
  <c r="G414" i="12"/>
  <c r="H414" i="12"/>
  <c r="G412" i="12"/>
  <c r="H412" i="12"/>
  <c r="G410" i="12"/>
  <c r="H410" i="12"/>
  <c r="G408" i="12"/>
  <c r="H408" i="12"/>
  <c r="G406" i="12"/>
  <c r="H406" i="12"/>
  <c r="G404" i="12"/>
  <c r="H404" i="12"/>
  <c r="G402" i="12"/>
  <c r="H402" i="12"/>
  <c r="G400" i="12"/>
  <c r="H400" i="12"/>
  <c r="G398" i="12"/>
  <c r="H398" i="12"/>
  <c r="G396" i="12"/>
  <c r="H396" i="12"/>
  <c r="G394" i="12"/>
  <c r="H394" i="12"/>
  <c r="G392" i="12"/>
  <c r="H392" i="12"/>
  <c r="G390" i="12"/>
  <c r="H390" i="12"/>
  <c r="G388" i="12"/>
  <c r="H388" i="12"/>
  <c r="G386" i="12"/>
  <c r="H386" i="12"/>
  <c r="G384" i="12"/>
  <c r="H384" i="12"/>
  <c r="G382" i="12"/>
  <c r="H382" i="12"/>
  <c r="G380" i="12"/>
  <c r="H380" i="12"/>
  <c r="G378" i="12"/>
  <c r="H378" i="12"/>
  <c r="G376" i="12"/>
  <c r="H376" i="12"/>
  <c r="G374" i="12"/>
  <c r="H374" i="12"/>
  <c r="G372" i="12"/>
  <c r="H372" i="12"/>
  <c r="G370" i="12"/>
  <c r="H370" i="12"/>
  <c r="G368" i="12"/>
  <c r="H368" i="12"/>
  <c r="G366" i="12"/>
  <c r="H366" i="12"/>
  <c r="G364" i="12"/>
  <c r="H364" i="12"/>
  <c r="G1711" i="12"/>
  <c r="H1711" i="12"/>
  <c r="G1599" i="12"/>
  <c r="H1599" i="12"/>
  <c r="G1535" i="12"/>
  <c r="H1535" i="12"/>
  <c r="G1471" i="12"/>
  <c r="H1471" i="12"/>
  <c r="G1417" i="12"/>
  <c r="H1417" i="12"/>
  <c r="G1384" i="12"/>
  <c r="H1384" i="12"/>
  <c r="G1358" i="12"/>
  <c r="H1358" i="12"/>
  <c r="G1326" i="12"/>
  <c r="H1326" i="12"/>
  <c r="G1294" i="12"/>
  <c r="H1294" i="12"/>
  <c r="G1262" i="12"/>
  <c r="H1262" i="12"/>
  <c r="G1230" i="12"/>
  <c r="H1230" i="12"/>
  <c r="G1198" i="12"/>
  <c r="H1198" i="12"/>
  <c r="G1134" i="12"/>
  <c r="H1134" i="12"/>
  <c r="G1123" i="12"/>
  <c r="H1123" i="12"/>
  <c r="G1107" i="12"/>
  <c r="H1107" i="12"/>
  <c r="G1091" i="12"/>
  <c r="H1091" i="12"/>
  <c r="G1075" i="12"/>
  <c r="H1075" i="12"/>
  <c r="G1059" i="12"/>
  <c r="H1059" i="12"/>
  <c r="G1043" i="12"/>
  <c r="H1043" i="12"/>
  <c r="G1027" i="12"/>
  <c r="H1027" i="12"/>
  <c r="G1018" i="12"/>
  <c r="H1018" i="12"/>
  <c r="G1010" i="12"/>
  <c r="H1010" i="12"/>
  <c r="G1002" i="12"/>
  <c r="H1002" i="12"/>
  <c r="G994" i="12"/>
  <c r="H994" i="12"/>
  <c r="G986" i="12"/>
  <c r="H986" i="12"/>
  <c r="G978" i="12"/>
  <c r="H978" i="12"/>
  <c r="G970" i="12"/>
  <c r="H970" i="12"/>
  <c r="G962" i="12"/>
  <c r="H962" i="12"/>
  <c r="G954" i="12"/>
  <c r="H954" i="12"/>
  <c r="G946" i="12"/>
  <c r="H946" i="12"/>
  <c r="G938" i="12"/>
  <c r="H938" i="12"/>
  <c r="G930" i="12"/>
  <c r="H930" i="12"/>
  <c r="G922" i="12"/>
  <c r="H922" i="12"/>
  <c r="G914" i="12"/>
  <c r="H914" i="12"/>
  <c r="G906" i="12"/>
  <c r="H906" i="12"/>
  <c r="G898" i="12"/>
  <c r="H898" i="12"/>
  <c r="G890" i="12"/>
  <c r="H890" i="12"/>
  <c r="G882" i="12"/>
  <c r="H882" i="12"/>
  <c r="G874" i="12"/>
  <c r="H874" i="12"/>
  <c r="G866" i="12"/>
  <c r="H866" i="12"/>
  <c r="G858" i="12"/>
  <c r="H858" i="12"/>
  <c r="G850" i="12"/>
  <c r="H850" i="12"/>
  <c r="G842" i="12"/>
  <c r="H842" i="12"/>
  <c r="G834" i="12"/>
  <c r="H834" i="12"/>
  <c r="G826" i="12"/>
  <c r="H826" i="12"/>
  <c r="G818" i="12"/>
  <c r="H818" i="12"/>
  <c r="G810" i="12"/>
  <c r="H810" i="12"/>
  <c r="G802" i="12"/>
  <c r="H802" i="12"/>
  <c r="G794" i="12"/>
  <c r="H794" i="12"/>
  <c r="G786" i="12"/>
  <c r="H786" i="12"/>
  <c r="G778" i="12"/>
  <c r="H778" i="12"/>
  <c r="G770" i="12"/>
  <c r="H770" i="12"/>
  <c r="G762" i="12"/>
  <c r="H762" i="12"/>
  <c r="G754" i="12"/>
  <c r="H754" i="12"/>
  <c r="G746" i="12"/>
  <c r="H746" i="12"/>
  <c r="G738" i="12"/>
  <c r="H738" i="12"/>
  <c r="G730" i="12"/>
  <c r="H730" i="12"/>
  <c r="G722" i="12"/>
  <c r="H722" i="12"/>
  <c r="G714" i="12"/>
  <c r="H714" i="12"/>
  <c r="G706" i="12"/>
  <c r="H706" i="12"/>
  <c r="G698" i="12"/>
  <c r="H698" i="12"/>
  <c r="G690" i="12"/>
  <c r="H690" i="12"/>
  <c r="G682" i="12"/>
  <c r="H682" i="12"/>
  <c r="G674" i="12"/>
  <c r="H674" i="12"/>
  <c r="G666" i="12"/>
  <c r="H666" i="12"/>
  <c r="G658" i="12"/>
  <c r="H658" i="12"/>
  <c r="G650" i="12"/>
  <c r="H650" i="12"/>
  <c r="G642" i="12"/>
  <c r="H642" i="12"/>
  <c r="G634" i="12"/>
  <c r="H634" i="12"/>
  <c r="G626" i="12"/>
  <c r="H626" i="12"/>
  <c r="G618" i="12"/>
  <c r="H618" i="12"/>
  <c r="G610" i="12"/>
  <c r="H610" i="12"/>
  <c r="G602" i="12"/>
  <c r="H602" i="12"/>
  <c r="G594" i="12"/>
  <c r="H594" i="12"/>
  <c r="G586" i="12"/>
  <c r="H586" i="12"/>
  <c r="G578" i="12"/>
  <c r="H578" i="12"/>
  <c r="G570" i="12"/>
  <c r="H570" i="12"/>
  <c r="G562" i="12"/>
  <c r="H562" i="12"/>
  <c r="G554" i="12"/>
  <c r="H554" i="12"/>
  <c r="G546" i="12"/>
  <c r="H546" i="12"/>
  <c r="G538" i="12"/>
  <c r="H538" i="12"/>
  <c r="G530" i="12"/>
  <c r="H530" i="12"/>
  <c r="G522" i="12"/>
  <c r="H522" i="12"/>
  <c r="G514" i="12"/>
  <c r="H514" i="12"/>
  <c r="G1312" i="12"/>
  <c r="H1312" i="12"/>
  <c r="G1184" i="12"/>
  <c r="H1184" i="12"/>
  <c r="G1127" i="12"/>
  <c r="H1127" i="12"/>
  <c r="G1063" i="12"/>
  <c r="H1063" i="12"/>
  <c r="G1012" i="12"/>
  <c r="H1012" i="12"/>
  <c r="G980" i="12"/>
  <c r="H980" i="12"/>
  <c r="G948" i="12"/>
  <c r="H948" i="12"/>
  <c r="G916" i="12"/>
  <c r="H916" i="12"/>
  <c r="G884" i="12"/>
  <c r="H884" i="12"/>
  <c r="G852" i="12"/>
  <c r="H852" i="12"/>
  <c r="G820" i="12"/>
  <c r="H820" i="12"/>
  <c r="G788" i="12"/>
  <c r="H788" i="12"/>
  <c r="G756" i="12"/>
  <c r="H756" i="12"/>
  <c r="G724" i="12"/>
  <c r="H724" i="12"/>
  <c r="G692" i="12"/>
  <c r="H692" i="12"/>
  <c r="G660" i="12"/>
  <c r="H660" i="12"/>
  <c r="G628" i="12"/>
  <c r="H628" i="12"/>
  <c r="G596" i="12"/>
  <c r="H596" i="12"/>
  <c r="G564" i="12"/>
  <c r="H564" i="12"/>
  <c r="G532" i="12"/>
  <c r="H532" i="12"/>
  <c r="G511" i="12"/>
  <c r="H511" i="12"/>
  <c r="G503" i="12"/>
  <c r="H503" i="12"/>
  <c r="G495" i="12"/>
  <c r="H495" i="12"/>
  <c r="G487" i="12"/>
  <c r="H487" i="12"/>
  <c r="G479" i="12"/>
  <c r="H479" i="12"/>
  <c r="G471" i="12"/>
  <c r="H471" i="12"/>
  <c r="G463" i="12"/>
  <c r="H463" i="12"/>
  <c r="G455" i="12"/>
  <c r="H455" i="12"/>
  <c r="G447" i="12"/>
  <c r="H447" i="12"/>
  <c r="G439" i="12"/>
  <c r="H439" i="12"/>
  <c r="G431" i="12"/>
  <c r="H431" i="12"/>
  <c r="G423" i="12"/>
  <c r="H423" i="12"/>
  <c r="G415" i="12"/>
  <c r="H415" i="12"/>
  <c r="G407" i="12"/>
  <c r="H407" i="12"/>
  <c r="G399" i="12"/>
  <c r="H399" i="12"/>
  <c r="G391" i="12"/>
  <c r="H391" i="12"/>
  <c r="G383" i="12"/>
  <c r="H383" i="12"/>
  <c r="G375" i="12"/>
  <c r="H375" i="12"/>
  <c r="G367" i="12"/>
  <c r="H367" i="12"/>
  <c r="G361" i="12"/>
  <c r="H361" i="12"/>
  <c r="G357" i="12"/>
  <c r="H357" i="12"/>
  <c r="G353" i="12"/>
  <c r="H353" i="12"/>
  <c r="G349" i="12"/>
  <c r="H349" i="12"/>
  <c r="G345" i="12"/>
  <c r="H345" i="12"/>
  <c r="G341" i="12"/>
  <c r="H341" i="12"/>
  <c r="G337" i="12"/>
  <c r="H337" i="12"/>
  <c r="G333" i="12"/>
  <c r="H333" i="12"/>
  <c r="G329" i="12"/>
  <c r="H329" i="12"/>
  <c r="G325" i="12"/>
  <c r="H325" i="12"/>
  <c r="G321" i="12"/>
  <c r="H321" i="12"/>
  <c r="G1668" i="12"/>
  <c r="H1668" i="12"/>
  <c r="G1406" i="12"/>
  <c r="H1406" i="12"/>
  <c r="G1344" i="12"/>
  <c r="H1344" i="12"/>
  <c r="G1216" i="12"/>
  <c r="H1216" i="12"/>
  <c r="G1174" i="12"/>
  <c r="H1174" i="12"/>
  <c r="G1079" i="12"/>
  <c r="H1079" i="12"/>
  <c r="G1020" i="12"/>
  <c r="H1020" i="12"/>
  <c r="G988" i="12"/>
  <c r="H988" i="12"/>
  <c r="G956" i="12"/>
  <c r="H956" i="12"/>
  <c r="G924" i="12"/>
  <c r="H924" i="12"/>
  <c r="G892" i="12"/>
  <c r="H892" i="12"/>
  <c r="G860" i="12"/>
  <c r="H860" i="12"/>
  <c r="G828" i="12"/>
  <c r="H828" i="12"/>
  <c r="G796" i="12"/>
  <c r="H796" i="12"/>
  <c r="G764" i="12"/>
  <c r="H764" i="12"/>
  <c r="G732" i="12"/>
  <c r="H732" i="12"/>
  <c r="G700" i="12"/>
  <c r="H700" i="12"/>
  <c r="G668" i="12"/>
  <c r="H668" i="12"/>
  <c r="G636" i="12"/>
  <c r="H636" i="12"/>
  <c r="G604" i="12"/>
  <c r="H604" i="12"/>
  <c r="G572" i="12"/>
  <c r="H572" i="12"/>
  <c r="G540" i="12"/>
  <c r="H540" i="12"/>
  <c r="G509" i="12"/>
  <c r="H509" i="12"/>
  <c r="G501" i="12"/>
  <c r="H501" i="12"/>
  <c r="G493" i="12"/>
  <c r="H493" i="12"/>
  <c r="G485" i="12"/>
  <c r="H485" i="12"/>
  <c r="G477" i="12"/>
  <c r="H477" i="12"/>
  <c r="G469" i="12"/>
  <c r="H469" i="12"/>
  <c r="G461" i="12"/>
  <c r="H461" i="12"/>
  <c r="G453" i="12"/>
  <c r="H453" i="12"/>
  <c r="G445" i="12"/>
  <c r="H445" i="12"/>
  <c r="G437" i="12"/>
  <c r="H437" i="12"/>
  <c r="G429" i="12"/>
  <c r="H429" i="12"/>
  <c r="G421" i="12"/>
  <c r="H421" i="12"/>
  <c r="G413" i="12"/>
  <c r="H413" i="12"/>
  <c r="G405" i="12"/>
  <c r="H405" i="12"/>
  <c r="G397" i="12"/>
  <c r="H397" i="12"/>
  <c r="G389" i="12"/>
  <c r="H389" i="12"/>
  <c r="G381" i="12"/>
  <c r="H381" i="12"/>
  <c r="G373" i="12"/>
  <c r="H373" i="12"/>
  <c r="G365" i="12"/>
  <c r="H365" i="12"/>
  <c r="G360" i="12"/>
  <c r="H360" i="12"/>
  <c r="G356" i="12"/>
  <c r="H356" i="12"/>
  <c r="G352" i="12"/>
  <c r="H352" i="12"/>
  <c r="G348" i="12"/>
  <c r="H348" i="12"/>
  <c r="G344" i="12"/>
  <c r="H344" i="12"/>
  <c r="G340" i="12"/>
  <c r="H340" i="12"/>
  <c r="G336" i="12"/>
  <c r="H336" i="12"/>
  <c r="G332" i="12"/>
  <c r="H332" i="12"/>
  <c r="G328" i="12"/>
  <c r="H328" i="12"/>
  <c r="G324" i="12"/>
  <c r="H324" i="12"/>
  <c r="G320" i="12"/>
  <c r="H320" i="12"/>
  <c r="G317" i="12"/>
  <c r="H317" i="12"/>
  <c r="G315" i="12"/>
  <c r="H315" i="12"/>
  <c r="G313" i="12"/>
  <c r="H313" i="12"/>
  <c r="G311" i="12"/>
  <c r="H311" i="12"/>
  <c r="G309" i="12"/>
  <c r="H309" i="12"/>
  <c r="G307" i="12"/>
  <c r="H307" i="12"/>
  <c r="G305" i="12"/>
  <c r="H305" i="12"/>
  <c r="G303" i="12"/>
  <c r="H303" i="12"/>
  <c r="G301" i="12"/>
  <c r="H301" i="12"/>
  <c r="G299" i="12"/>
  <c r="H299" i="12"/>
  <c r="G297" i="12"/>
  <c r="H297" i="12"/>
  <c r="G295" i="12"/>
  <c r="H295" i="12"/>
  <c r="G293" i="12"/>
  <c r="H293" i="12"/>
  <c r="G291" i="12"/>
  <c r="H291" i="12"/>
  <c r="G289" i="12"/>
  <c r="H289" i="12"/>
  <c r="G287" i="12"/>
  <c r="H287" i="12"/>
  <c r="G285" i="12"/>
  <c r="H285" i="12"/>
  <c r="G283" i="12"/>
  <c r="H283" i="12"/>
  <c r="G281" i="12"/>
  <c r="H281" i="12"/>
  <c r="G279" i="12"/>
  <c r="H279" i="12"/>
  <c r="G277" i="12"/>
  <c r="H277" i="12"/>
  <c r="G275" i="12"/>
  <c r="H275" i="12"/>
  <c r="G273" i="12"/>
  <c r="H273" i="12"/>
  <c r="G271" i="12"/>
  <c r="H271" i="12"/>
  <c r="G269" i="12"/>
  <c r="H269" i="12"/>
  <c r="G267" i="12"/>
  <c r="H267" i="12"/>
  <c r="G265" i="12"/>
  <c r="H265" i="12"/>
  <c r="G263" i="12"/>
  <c r="H263" i="12"/>
  <c r="G261" i="12"/>
  <c r="H261" i="12"/>
  <c r="G259" i="12"/>
  <c r="H259" i="12"/>
  <c r="G257" i="12"/>
  <c r="H257" i="12"/>
  <c r="G255" i="12"/>
  <c r="H255" i="12"/>
  <c r="G253" i="12"/>
  <c r="H253" i="12"/>
  <c r="G251" i="12"/>
  <c r="H251" i="12"/>
  <c r="G249" i="12"/>
  <c r="H249" i="12"/>
  <c r="G247" i="12"/>
  <c r="H247" i="12"/>
  <c r="G245" i="12"/>
  <c r="H245" i="12"/>
  <c r="G243" i="12"/>
  <c r="H243" i="12"/>
  <c r="G241" i="12"/>
  <c r="H241" i="12"/>
  <c r="G239" i="12"/>
  <c r="H239" i="12"/>
  <c r="G237" i="12"/>
  <c r="H237" i="12"/>
  <c r="G235" i="12"/>
  <c r="H235" i="12"/>
  <c r="G233" i="12"/>
  <c r="H233" i="12"/>
  <c r="G231" i="12"/>
  <c r="H231" i="12"/>
  <c r="G229" i="12"/>
  <c r="H229" i="12"/>
  <c r="G227" i="12"/>
  <c r="H227" i="12"/>
  <c r="G225" i="12"/>
  <c r="H225" i="12"/>
  <c r="G223" i="12"/>
  <c r="H223" i="12"/>
  <c r="G221" i="12"/>
  <c r="H221" i="12"/>
  <c r="G219" i="12"/>
  <c r="H219" i="12"/>
  <c r="G217" i="12"/>
  <c r="H217" i="12"/>
  <c r="G215" i="12"/>
  <c r="H215" i="12"/>
  <c r="G213" i="12"/>
  <c r="H213" i="12"/>
  <c r="G211" i="12"/>
  <c r="H211" i="12"/>
  <c r="G209" i="12"/>
  <c r="H209" i="12"/>
  <c r="G207" i="12"/>
  <c r="H207" i="12"/>
  <c r="G205" i="12"/>
  <c r="H205" i="12"/>
  <c r="G203" i="12"/>
  <c r="H203" i="12"/>
  <c r="G201" i="12"/>
  <c r="H201" i="12"/>
  <c r="G199" i="12"/>
  <c r="H199" i="12"/>
  <c r="G197" i="12"/>
  <c r="H197" i="12"/>
  <c r="G195" i="12"/>
  <c r="H195" i="12"/>
  <c r="G193" i="12"/>
  <c r="H193" i="12"/>
  <c r="G191" i="12"/>
  <c r="H191" i="12"/>
  <c r="G189" i="12"/>
  <c r="H189" i="12"/>
  <c r="G187" i="12"/>
  <c r="H187" i="12"/>
  <c r="G185" i="12"/>
  <c r="H185" i="12"/>
  <c r="G183" i="12"/>
  <c r="H183" i="12"/>
  <c r="G181" i="12"/>
  <c r="H181" i="12"/>
  <c r="G179" i="12"/>
  <c r="H179" i="12"/>
  <c r="G177" i="12"/>
  <c r="H177" i="12"/>
  <c r="G175" i="12"/>
  <c r="H175" i="12"/>
  <c r="G173" i="12"/>
  <c r="H173" i="12"/>
  <c r="G171" i="12"/>
  <c r="H171" i="12"/>
  <c r="G169" i="12"/>
  <c r="H169" i="12"/>
  <c r="G167" i="12"/>
  <c r="H167" i="12"/>
  <c r="G165" i="12"/>
  <c r="H165" i="12"/>
  <c r="G163" i="12"/>
  <c r="H163" i="12"/>
  <c r="G161" i="12"/>
  <c r="H161" i="12"/>
  <c r="G159" i="12"/>
  <c r="H159" i="12"/>
  <c r="G157" i="12"/>
  <c r="H157" i="12"/>
  <c r="G155" i="12"/>
  <c r="H155" i="12"/>
  <c r="G153" i="12"/>
  <c r="H153" i="12"/>
  <c r="G151" i="12"/>
  <c r="H151" i="12"/>
  <c r="G149" i="12"/>
  <c r="H149" i="12"/>
  <c r="G147" i="12"/>
  <c r="H147" i="12"/>
  <c r="G145" i="12"/>
  <c r="H145" i="12"/>
  <c r="G143" i="12"/>
  <c r="H143" i="12"/>
  <c r="G141" i="12"/>
  <c r="H141" i="12"/>
  <c r="G139" i="12"/>
  <c r="H139" i="12"/>
  <c r="G137" i="12"/>
  <c r="H137" i="12"/>
  <c r="G135" i="12"/>
  <c r="H135" i="12"/>
  <c r="G133" i="12"/>
  <c r="H133" i="12"/>
  <c r="G131" i="12"/>
  <c r="H131" i="12"/>
  <c r="G129" i="12"/>
  <c r="H129" i="12"/>
  <c r="G127" i="12"/>
  <c r="H127" i="12"/>
  <c r="G125" i="12"/>
  <c r="H125" i="12"/>
  <c r="G123" i="12"/>
  <c r="H123" i="12"/>
  <c r="G121" i="12"/>
  <c r="H121" i="12"/>
  <c r="G119" i="12"/>
  <c r="H119" i="12"/>
  <c r="G117" i="12"/>
  <c r="H117" i="12"/>
  <c r="G115" i="12"/>
  <c r="H115" i="12"/>
  <c r="G113" i="12"/>
  <c r="H113" i="12"/>
  <c r="G111" i="12"/>
  <c r="H111" i="12"/>
  <c r="G109" i="12"/>
  <c r="H109" i="12"/>
  <c r="G107" i="12"/>
  <c r="H107" i="12"/>
  <c r="G105" i="12"/>
  <c r="H105" i="12"/>
  <c r="G103" i="12"/>
  <c r="H103" i="12"/>
  <c r="G101" i="12"/>
  <c r="H101" i="12"/>
  <c r="G99" i="12"/>
  <c r="H99" i="12"/>
  <c r="G97" i="12"/>
  <c r="H97" i="12"/>
  <c r="G95" i="12"/>
  <c r="H95" i="12"/>
  <c r="G93" i="12"/>
  <c r="H93" i="12"/>
  <c r="G91" i="12"/>
  <c r="H91" i="12"/>
  <c r="G89" i="12"/>
  <c r="H89" i="12"/>
  <c r="G87" i="12"/>
  <c r="H87" i="12"/>
  <c r="G85" i="12"/>
  <c r="H85" i="12"/>
  <c r="G83" i="12"/>
  <c r="H83" i="12"/>
  <c r="G81" i="12"/>
  <c r="H81" i="12"/>
  <c r="G79" i="12"/>
  <c r="H79" i="12"/>
  <c r="G77" i="12"/>
  <c r="H77" i="12"/>
  <c r="G75" i="12"/>
  <c r="H75" i="12"/>
  <c r="G73" i="12"/>
  <c r="H73" i="12"/>
  <c r="G71" i="12"/>
  <c r="H71" i="12"/>
  <c r="G69" i="12"/>
  <c r="H69" i="12"/>
  <c r="G67" i="12"/>
  <c r="H67" i="12"/>
  <c r="G65" i="12"/>
  <c r="H65" i="12"/>
  <c r="G63" i="12"/>
  <c r="H63" i="12"/>
  <c r="G61" i="12"/>
  <c r="H61" i="12"/>
  <c r="G59" i="12"/>
  <c r="H59" i="12"/>
  <c r="G57" i="12"/>
  <c r="H57" i="12"/>
  <c r="G55" i="12"/>
  <c r="H55" i="12"/>
  <c r="G53" i="12"/>
  <c r="H53" i="12"/>
  <c r="G51" i="12"/>
  <c r="H51" i="12"/>
  <c r="G49" i="12"/>
  <c r="H49" i="12"/>
  <c r="G47" i="12"/>
  <c r="H47" i="12"/>
  <c r="G45" i="12"/>
  <c r="H45" i="12"/>
  <c r="G43" i="12"/>
  <c r="H43" i="12"/>
  <c r="G40" i="12"/>
  <c r="H40" i="12"/>
  <c r="G36" i="12"/>
  <c r="H36" i="12"/>
  <c r="G32" i="12"/>
  <c r="H32" i="12"/>
  <c r="G28" i="12"/>
  <c r="H28" i="12"/>
  <c r="G24" i="12"/>
  <c r="H24" i="12"/>
  <c r="G20" i="12"/>
  <c r="H20" i="12"/>
  <c r="G16" i="12"/>
  <c r="H16" i="12"/>
  <c r="G1378" i="12"/>
  <c r="H1378" i="12"/>
  <c r="G1248" i="12"/>
  <c r="H1248" i="12"/>
  <c r="G1168" i="12"/>
  <c r="H1168" i="12"/>
  <c r="G1095" i="12"/>
  <c r="H1095" i="12"/>
  <c r="G1031" i="12"/>
  <c r="H1031" i="12"/>
  <c r="G996" i="12"/>
  <c r="H996" i="12"/>
  <c r="G964" i="12"/>
  <c r="H964" i="12"/>
  <c r="G932" i="12"/>
  <c r="H932" i="12"/>
  <c r="G900" i="12"/>
  <c r="H900" i="12"/>
  <c r="G868" i="12"/>
  <c r="H868" i="12"/>
  <c r="G836" i="12"/>
  <c r="H836" i="12"/>
  <c r="G804" i="12"/>
  <c r="H804" i="12"/>
  <c r="G772" i="12"/>
  <c r="H772" i="12"/>
  <c r="G740" i="12"/>
  <c r="H740" i="12"/>
  <c r="G708" i="12"/>
  <c r="H708" i="12"/>
  <c r="G676" i="12"/>
  <c r="H676" i="12"/>
  <c r="G644" i="12"/>
  <c r="H644" i="12"/>
  <c r="G612" i="12"/>
  <c r="H612" i="12"/>
  <c r="G580" i="12"/>
  <c r="H580" i="12"/>
  <c r="G548" i="12"/>
  <c r="H548" i="12"/>
  <c r="G516" i="12"/>
  <c r="H516" i="12"/>
  <c r="G507" i="12"/>
  <c r="H507" i="12"/>
  <c r="G499" i="12"/>
  <c r="H499" i="12"/>
  <c r="G491" i="12"/>
  <c r="H491" i="12"/>
  <c r="G483" i="12"/>
  <c r="H483" i="12"/>
  <c r="G475" i="12"/>
  <c r="H475" i="12"/>
  <c r="G467" i="12"/>
  <c r="H467" i="12"/>
  <c r="G459" i="12"/>
  <c r="H459" i="12"/>
  <c r="G451" i="12"/>
  <c r="H451" i="12"/>
  <c r="G443" i="12"/>
  <c r="H443" i="12"/>
  <c r="G435" i="12"/>
  <c r="H435" i="12"/>
  <c r="G427" i="12"/>
  <c r="H427" i="12"/>
  <c r="G419" i="12"/>
  <c r="H419" i="12"/>
  <c r="G411" i="12"/>
  <c r="H411" i="12"/>
  <c r="G403" i="12"/>
  <c r="H403" i="12"/>
  <c r="G395" i="12"/>
  <c r="H395" i="12"/>
  <c r="G387" i="12"/>
  <c r="H387" i="12"/>
  <c r="G379" i="12"/>
  <c r="H379" i="12"/>
  <c r="G371" i="12"/>
  <c r="H371" i="12"/>
  <c r="G363" i="12"/>
  <c r="H363" i="12"/>
  <c r="G359" i="12"/>
  <c r="H359" i="12"/>
  <c r="G355" i="12"/>
  <c r="H355" i="12"/>
  <c r="G351" i="12"/>
  <c r="H351" i="12"/>
  <c r="G347" i="12"/>
  <c r="H347" i="12"/>
  <c r="G343" i="12"/>
  <c r="H343" i="12"/>
  <c r="G339" i="12"/>
  <c r="H339" i="12"/>
  <c r="G335" i="12"/>
  <c r="H335" i="12"/>
  <c r="G331" i="12"/>
  <c r="H331" i="12"/>
  <c r="G327" i="12"/>
  <c r="H327" i="12"/>
  <c r="G323" i="12"/>
  <c r="H323" i="12"/>
  <c r="G319" i="12"/>
  <c r="H319" i="12"/>
  <c r="G39" i="12"/>
  <c r="H39" i="12"/>
  <c r="G35" i="12"/>
  <c r="H35" i="12"/>
  <c r="G31" i="12"/>
  <c r="H31" i="12"/>
  <c r="G27" i="12"/>
  <c r="H27" i="12"/>
  <c r="G23" i="12"/>
  <c r="H23" i="12"/>
  <c r="G19" i="12"/>
  <c r="H19" i="12"/>
  <c r="G1280" i="12"/>
  <c r="H1280" i="12"/>
  <c r="G1047" i="12"/>
  <c r="H1047" i="12"/>
  <c r="G908" i="12"/>
  <c r="H908" i="12"/>
  <c r="G780" i="12"/>
  <c r="H780" i="12"/>
  <c r="G652" i="12"/>
  <c r="H652" i="12"/>
  <c r="G524" i="12"/>
  <c r="H524" i="12"/>
  <c r="G489" i="12"/>
  <c r="H489" i="12"/>
  <c r="G457" i="12"/>
  <c r="H457" i="12"/>
  <c r="G425" i="12"/>
  <c r="H425" i="12"/>
  <c r="G393" i="12"/>
  <c r="H393" i="12"/>
  <c r="G362" i="12"/>
  <c r="H362" i="12"/>
  <c r="G346" i="12"/>
  <c r="H346" i="12"/>
  <c r="G330" i="12"/>
  <c r="H330" i="12"/>
  <c r="G316" i="12"/>
  <c r="H316" i="12"/>
  <c r="G308" i="12"/>
  <c r="H308" i="12"/>
  <c r="G300" i="12"/>
  <c r="H300" i="12"/>
  <c r="G292" i="12"/>
  <c r="H292" i="12"/>
  <c r="G284" i="12"/>
  <c r="H284" i="12"/>
  <c r="G276" i="12"/>
  <c r="H276" i="12"/>
  <c r="G268" i="12"/>
  <c r="H268" i="12"/>
  <c r="G260" i="12"/>
  <c r="H260" i="12"/>
  <c r="G252" i="12"/>
  <c r="H252" i="12"/>
  <c r="G244" i="12"/>
  <c r="H244" i="12"/>
  <c r="G236" i="12"/>
  <c r="H236" i="12"/>
  <c r="G228" i="12"/>
  <c r="H228" i="12"/>
  <c r="G220" i="12"/>
  <c r="H220" i="12"/>
  <c r="G212" i="12"/>
  <c r="H212" i="12"/>
  <c r="G204" i="12"/>
  <c r="H204" i="12"/>
  <c r="G196" i="12"/>
  <c r="H196" i="12"/>
  <c r="G188" i="12"/>
  <c r="H188" i="12"/>
  <c r="G180" i="12"/>
  <c r="H180" i="12"/>
  <c r="G172" i="12"/>
  <c r="H172" i="12"/>
  <c r="G164" i="12"/>
  <c r="H164" i="12"/>
  <c r="G12" i="12"/>
  <c r="H12" i="12"/>
  <c r="G8" i="12"/>
  <c r="H8" i="12"/>
  <c r="G4" i="12"/>
  <c r="H4" i="12"/>
  <c r="G1111" i="12"/>
  <c r="H1111" i="12"/>
  <c r="G1026" i="12"/>
  <c r="H1026" i="12"/>
  <c r="G940" i="12"/>
  <c r="H940" i="12"/>
  <c r="G812" i="12"/>
  <c r="H812" i="12"/>
  <c r="G684" i="12"/>
  <c r="H684" i="12"/>
  <c r="G556" i="12"/>
  <c r="H556" i="12"/>
  <c r="G481" i="12"/>
  <c r="H481" i="12"/>
  <c r="G449" i="12"/>
  <c r="H449" i="12"/>
  <c r="G417" i="12"/>
  <c r="H417" i="12"/>
  <c r="G385" i="12"/>
  <c r="H385" i="12"/>
  <c r="G358" i="12"/>
  <c r="H358" i="12"/>
  <c r="G342" i="12"/>
  <c r="H342" i="12"/>
  <c r="G326" i="12"/>
  <c r="H326" i="12"/>
  <c r="G314" i="12"/>
  <c r="H314" i="12"/>
  <c r="G306" i="12"/>
  <c r="H306" i="12"/>
  <c r="G298" i="12"/>
  <c r="H298" i="12"/>
  <c r="G290" i="12"/>
  <c r="H290" i="12"/>
  <c r="G282" i="12"/>
  <c r="H282" i="12"/>
  <c r="G274" i="12"/>
  <c r="H274" i="12"/>
  <c r="G266" i="12"/>
  <c r="H266" i="12"/>
  <c r="G258" i="12"/>
  <c r="H258" i="12"/>
  <c r="G250" i="12"/>
  <c r="H250" i="12"/>
  <c r="G242" i="12"/>
  <c r="H242" i="12"/>
  <c r="G234" i="12"/>
  <c r="H234" i="12"/>
  <c r="G226" i="12"/>
  <c r="H226" i="12"/>
  <c r="G218" i="12"/>
  <c r="H218" i="12"/>
  <c r="G210" i="12"/>
  <c r="H210" i="12"/>
  <c r="G202" i="12"/>
  <c r="H202" i="12"/>
  <c r="G194" i="12"/>
  <c r="H194" i="12"/>
  <c r="G186" i="12"/>
  <c r="H186" i="12"/>
  <c r="G178" i="12"/>
  <c r="H178" i="12"/>
  <c r="G170" i="12"/>
  <c r="H170" i="12"/>
  <c r="G162" i="12"/>
  <c r="H162" i="12"/>
  <c r="G156" i="12"/>
  <c r="H156" i="12"/>
  <c r="G152" i="12"/>
  <c r="H152" i="12"/>
  <c r="G148" i="12"/>
  <c r="H148" i="12"/>
  <c r="G144" i="12"/>
  <c r="H144" i="12"/>
  <c r="G140" i="12"/>
  <c r="H140" i="12"/>
  <c r="G136" i="12"/>
  <c r="H136" i="12"/>
  <c r="G132" i="12"/>
  <c r="H132" i="12"/>
  <c r="G128" i="12"/>
  <c r="H128" i="12"/>
  <c r="G124" i="12"/>
  <c r="H124" i="12"/>
  <c r="G120" i="12"/>
  <c r="H120" i="12"/>
  <c r="G116" i="12"/>
  <c r="H116" i="12"/>
  <c r="G112" i="12"/>
  <c r="H112" i="12"/>
  <c r="G108" i="12"/>
  <c r="H108" i="12"/>
  <c r="G104" i="12"/>
  <c r="H104" i="12"/>
  <c r="G100" i="12"/>
  <c r="H100" i="12"/>
  <c r="G96" i="12"/>
  <c r="H96" i="12"/>
  <c r="G92" i="12"/>
  <c r="H92" i="12"/>
  <c r="G88" i="12"/>
  <c r="H88" i="12"/>
  <c r="G84" i="12"/>
  <c r="H84" i="12"/>
  <c r="G80" i="12"/>
  <c r="H80" i="12"/>
  <c r="G76" i="12"/>
  <c r="H76" i="12"/>
  <c r="G72" i="12"/>
  <c r="H72" i="12"/>
  <c r="G68" i="12"/>
  <c r="H68" i="12"/>
  <c r="G64" i="12"/>
  <c r="H64" i="12"/>
  <c r="G60" i="12"/>
  <c r="H60" i="12"/>
  <c r="G56" i="12"/>
  <c r="H56" i="12"/>
  <c r="G52" i="12"/>
  <c r="H52" i="12"/>
  <c r="G48" i="12"/>
  <c r="H48" i="12"/>
  <c r="G44" i="12"/>
  <c r="H44" i="12"/>
  <c r="G11" i="12"/>
  <c r="H11" i="12"/>
  <c r="G7" i="12"/>
  <c r="H7" i="12"/>
  <c r="G3" i="12"/>
  <c r="H3" i="12"/>
  <c r="G972" i="12"/>
  <c r="H972" i="12"/>
  <c r="G844" i="12"/>
  <c r="H844" i="12"/>
  <c r="G716" i="12"/>
  <c r="H716" i="12"/>
  <c r="G588" i="12"/>
  <c r="H588" i="12"/>
  <c r="G505" i="12"/>
  <c r="H505" i="12"/>
  <c r="G473" i="12"/>
  <c r="H473" i="12"/>
  <c r="G441" i="12"/>
  <c r="H441" i="12"/>
  <c r="G409" i="12"/>
  <c r="H409" i="12"/>
  <c r="G377" i="12"/>
  <c r="H377" i="12"/>
  <c r="G354" i="12"/>
  <c r="H354" i="12"/>
  <c r="G338" i="12"/>
  <c r="H338" i="12"/>
  <c r="G322" i="12"/>
  <c r="H322" i="12"/>
  <c r="G312" i="12"/>
  <c r="H312" i="12"/>
  <c r="G304" i="12"/>
  <c r="H304" i="12"/>
  <c r="G296" i="12"/>
  <c r="H296" i="12"/>
  <c r="G288" i="12"/>
  <c r="H288" i="12"/>
  <c r="G280" i="12"/>
  <c r="H280" i="12"/>
  <c r="G272" i="12"/>
  <c r="H272" i="12"/>
  <c r="G264" i="12"/>
  <c r="H264" i="12"/>
  <c r="G256" i="12"/>
  <c r="H256" i="12"/>
  <c r="G248" i="12"/>
  <c r="H248" i="12"/>
  <c r="G240" i="12"/>
  <c r="H240" i="12"/>
  <c r="G232" i="12"/>
  <c r="H232" i="12"/>
  <c r="G224" i="12"/>
  <c r="H224" i="12"/>
  <c r="G216" i="12"/>
  <c r="H216" i="12"/>
  <c r="G208" i="12"/>
  <c r="H208" i="12"/>
  <c r="G200" i="12"/>
  <c r="H200" i="12"/>
  <c r="G192" i="12"/>
  <c r="H192" i="12"/>
  <c r="G184" i="12"/>
  <c r="H184" i="12"/>
  <c r="G176" i="12"/>
  <c r="H176" i="12"/>
  <c r="G168" i="12"/>
  <c r="H168" i="12"/>
  <c r="G160" i="12"/>
  <c r="H160" i="12"/>
  <c r="G41" i="12"/>
  <c r="H41" i="12"/>
  <c r="G37" i="12"/>
  <c r="H37" i="12"/>
  <c r="G33" i="12"/>
  <c r="H33" i="12"/>
  <c r="G29" i="12"/>
  <c r="H29" i="12"/>
  <c r="G25" i="12"/>
  <c r="H25" i="12"/>
  <c r="G21" i="12"/>
  <c r="H21" i="12"/>
  <c r="G17" i="12"/>
  <c r="H17" i="12"/>
  <c r="G15" i="12"/>
  <c r="H15" i="12"/>
  <c r="G14" i="12"/>
  <c r="H14" i="12"/>
  <c r="G10" i="12"/>
  <c r="H10" i="12"/>
  <c r="G6" i="12"/>
  <c r="H6" i="12"/>
  <c r="G2" i="12"/>
  <c r="H2" i="12"/>
  <c r="G1004" i="12"/>
  <c r="H1004" i="12"/>
  <c r="G876" i="12"/>
  <c r="H876" i="12"/>
  <c r="G748" i="12"/>
  <c r="H748" i="12"/>
  <c r="G620" i="12"/>
  <c r="H620" i="12"/>
  <c r="G497" i="12"/>
  <c r="H497" i="12"/>
  <c r="G465" i="12"/>
  <c r="H465" i="12"/>
  <c r="G433" i="12"/>
  <c r="H433" i="12"/>
  <c r="G401" i="12"/>
  <c r="H401" i="12"/>
  <c r="G369" i="12"/>
  <c r="H369" i="12"/>
  <c r="G350" i="12"/>
  <c r="H350" i="12"/>
  <c r="G334" i="12"/>
  <c r="H334" i="12"/>
  <c r="G318" i="12"/>
  <c r="H318" i="12"/>
  <c r="G310" i="12"/>
  <c r="H310" i="12"/>
  <c r="G302" i="12"/>
  <c r="H302" i="12"/>
  <c r="G294" i="12"/>
  <c r="H294" i="12"/>
  <c r="G286" i="12"/>
  <c r="H286" i="12"/>
  <c r="G278" i="12"/>
  <c r="H278" i="12"/>
  <c r="G270" i="12"/>
  <c r="H270" i="12"/>
  <c r="G262" i="12"/>
  <c r="H262" i="12"/>
  <c r="G254" i="12"/>
  <c r="H254" i="12"/>
  <c r="G246" i="12"/>
  <c r="H246" i="12"/>
  <c r="G238" i="12"/>
  <c r="H238" i="12"/>
  <c r="G230" i="12"/>
  <c r="H230" i="12"/>
  <c r="G222" i="12"/>
  <c r="H222" i="12"/>
  <c r="G214" i="12"/>
  <c r="H214" i="12"/>
  <c r="G206" i="12"/>
  <c r="H206" i="12"/>
  <c r="G198" i="12"/>
  <c r="H198" i="12"/>
  <c r="G190" i="12"/>
  <c r="H190" i="12"/>
  <c r="G182" i="12"/>
  <c r="H182" i="12"/>
  <c r="G174" i="12"/>
  <c r="H174" i="12"/>
  <c r="G166" i="12"/>
  <c r="H166" i="12"/>
  <c r="G158" i="12"/>
  <c r="H158" i="12"/>
  <c r="G154" i="12"/>
  <c r="H154" i="12"/>
  <c r="G150" i="12"/>
  <c r="H150" i="12"/>
  <c r="G146" i="12"/>
  <c r="H146" i="12"/>
  <c r="G142" i="12"/>
  <c r="H142" i="12"/>
  <c r="G138" i="12"/>
  <c r="H138" i="12"/>
  <c r="G134" i="12"/>
  <c r="H134" i="12"/>
  <c r="G130" i="12"/>
  <c r="H130" i="12"/>
  <c r="G126" i="12"/>
  <c r="H126" i="12"/>
  <c r="G122" i="12"/>
  <c r="H122" i="12"/>
  <c r="G118" i="12"/>
  <c r="H118" i="12"/>
  <c r="G114" i="12"/>
  <c r="H114" i="12"/>
  <c r="G110" i="12"/>
  <c r="H110" i="12"/>
  <c r="G106" i="12"/>
  <c r="H106" i="12"/>
  <c r="G102" i="12"/>
  <c r="H102" i="12"/>
  <c r="G98" i="12"/>
  <c r="H98" i="12"/>
  <c r="G94" i="12"/>
  <c r="H94" i="12"/>
  <c r="G90" i="12"/>
  <c r="H90" i="12"/>
  <c r="G86" i="12"/>
  <c r="H86" i="12"/>
  <c r="G82" i="12"/>
  <c r="H82" i="12"/>
  <c r="G78" i="12"/>
  <c r="H78" i="12"/>
  <c r="G74" i="12"/>
  <c r="H74" i="12"/>
  <c r="G70" i="12"/>
  <c r="H70" i="12"/>
  <c r="G66" i="12"/>
  <c r="H66" i="12"/>
  <c r="G62" i="12"/>
  <c r="H62" i="12"/>
  <c r="G58" i="12"/>
  <c r="H58" i="12"/>
  <c r="G54" i="12"/>
  <c r="H54" i="12"/>
  <c r="G50" i="12"/>
  <c r="H50" i="12"/>
  <c r="G46" i="12"/>
  <c r="H46" i="12"/>
  <c r="G42" i="12"/>
  <c r="H42" i="12"/>
  <c r="G38" i="12"/>
  <c r="H38" i="12"/>
  <c r="G34" i="12"/>
  <c r="H34" i="12"/>
  <c r="G30" i="12"/>
  <c r="H30" i="12"/>
  <c r="G26" i="12"/>
  <c r="H26" i="12"/>
  <c r="G22" i="12"/>
  <c r="H22" i="12"/>
  <c r="G18" i="12"/>
  <c r="H18" i="12"/>
  <c r="G13" i="12"/>
  <c r="H13" i="12"/>
  <c r="G9" i="12"/>
  <c r="H9" i="12"/>
  <c r="G5" i="12"/>
  <c r="H5" i="12"/>
  <c r="C57" i="16"/>
  <c r="G1921" i="11"/>
  <c r="H1921" i="11"/>
  <c r="G1919" i="11"/>
  <c r="H1919" i="11"/>
  <c r="G1917" i="11"/>
  <c r="H1917" i="11"/>
  <c r="G1915" i="11"/>
  <c r="H1915" i="11"/>
  <c r="G1913" i="11"/>
  <c r="H1913" i="11"/>
  <c r="G1911" i="11"/>
  <c r="H1911" i="11"/>
  <c r="G1909" i="11"/>
  <c r="H1909" i="11"/>
  <c r="G1907" i="11"/>
  <c r="H1907" i="11"/>
  <c r="G1905" i="11"/>
  <c r="H1905" i="11"/>
  <c r="G1903" i="11"/>
  <c r="H1903" i="11"/>
  <c r="G1901" i="11"/>
  <c r="H1901" i="11"/>
  <c r="G1899" i="11"/>
  <c r="H1899" i="11"/>
  <c r="G1897" i="11"/>
  <c r="H1897" i="11"/>
  <c r="G1895" i="11"/>
  <c r="H1895" i="11"/>
  <c r="G1893" i="11"/>
  <c r="H1893" i="11"/>
  <c r="G1891" i="11"/>
  <c r="H1891" i="11"/>
  <c r="G1889" i="11"/>
  <c r="H1889" i="11"/>
  <c r="G1887" i="11"/>
  <c r="H1887" i="11"/>
  <c r="G1885" i="11"/>
  <c r="H1885" i="11"/>
  <c r="G1883" i="11"/>
  <c r="H1883" i="11"/>
  <c r="G1881" i="11"/>
  <c r="H1881" i="11"/>
  <c r="G1879" i="11"/>
  <c r="H1879" i="11"/>
  <c r="G1877" i="11"/>
  <c r="H1877" i="11"/>
  <c r="G1875" i="11"/>
  <c r="H1875" i="11"/>
  <c r="G1873" i="11"/>
  <c r="H1873" i="11"/>
  <c r="G1871" i="11"/>
  <c r="H1871" i="11"/>
  <c r="G1869" i="11"/>
  <c r="H1869" i="11"/>
  <c r="G1867" i="11"/>
  <c r="H1867" i="11"/>
  <c r="G1865" i="11"/>
  <c r="H1865" i="11"/>
  <c r="G1863" i="11"/>
  <c r="H1863" i="11"/>
  <c r="G1861" i="11"/>
  <c r="H1861" i="11"/>
  <c r="G1859" i="11"/>
  <c r="H1859" i="11"/>
  <c r="G1857" i="11"/>
  <c r="H1857" i="11"/>
  <c r="G1855" i="11"/>
  <c r="H1855" i="11"/>
  <c r="G1853" i="11"/>
  <c r="H1853" i="11"/>
  <c r="G1851" i="11"/>
  <c r="H1851" i="11"/>
  <c r="G1849" i="11"/>
  <c r="H1849" i="11"/>
  <c r="G1847" i="11"/>
  <c r="H1847" i="11"/>
  <c r="G1845" i="11"/>
  <c r="H1845" i="11"/>
  <c r="G1843" i="11"/>
  <c r="H1843" i="11"/>
  <c r="G1841" i="11"/>
  <c r="H1841" i="11"/>
  <c r="G1839" i="11"/>
  <c r="H1839" i="11"/>
  <c r="G1837" i="11"/>
  <c r="H1837" i="11"/>
  <c r="G1835" i="11"/>
  <c r="H1835" i="11"/>
  <c r="G1833" i="11"/>
  <c r="H1833" i="11"/>
  <c r="G1831" i="11"/>
  <c r="H1831" i="11"/>
  <c r="G1829" i="11"/>
  <c r="H1829" i="11"/>
  <c r="G1827" i="11"/>
  <c r="H1827" i="11"/>
  <c r="G1825" i="11"/>
  <c r="H1825" i="11"/>
  <c r="G1823" i="11"/>
  <c r="H1823" i="11"/>
  <c r="G1821" i="11"/>
  <c r="H1821" i="11"/>
  <c r="G1819" i="11"/>
  <c r="H1819" i="11"/>
  <c r="G1817" i="11"/>
  <c r="H1817" i="11"/>
  <c r="G1815" i="11"/>
  <c r="H1815" i="11"/>
  <c r="G1813" i="11"/>
  <c r="H1813" i="11"/>
  <c r="G1811" i="11"/>
  <c r="H1811" i="11"/>
  <c r="G1809" i="11"/>
  <c r="H1809" i="11"/>
  <c r="G1807" i="11"/>
  <c r="H1807" i="11"/>
  <c r="G1805" i="11"/>
  <c r="H1805" i="11"/>
  <c r="G1803" i="11"/>
  <c r="H1803" i="11"/>
  <c r="G1801" i="11"/>
  <c r="H1801" i="11"/>
  <c r="G1799" i="11"/>
  <c r="H1799" i="11"/>
  <c r="G1797" i="11"/>
  <c r="H1797" i="11"/>
  <c r="G1795" i="11"/>
  <c r="H1795" i="11"/>
  <c r="G1793" i="11"/>
  <c r="H1793" i="11"/>
  <c r="G1791" i="11"/>
  <c r="H1791" i="11"/>
  <c r="G1789" i="11"/>
  <c r="H1789" i="11"/>
  <c r="G1787" i="11"/>
  <c r="H1787" i="11"/>
  <c r="G1785" i="11"/>
  <c r="H1785" i="11"/>
  <c r="G1783" i="11"/>
  <c r="H1783" i="11"/>
  <c r="G1781" i="11"/>
  <c r="H1781" i="11"/>
  <c r="G1779" i="11"/>
  <c r="H1779" i="11"/>
  <c r="G1777" i="11"/>
  <c r="H1777" i="11"/>
  <c r="G1775" i="11"/>
  <c r="H1775" i="11"/>
  <c r="G1773" i="11"/>
  <c r="H1773" i="11"/>
  <c r="G1771" i="11"/>
  <c r="H1771" i="11"/>
  <c r="G1769" i="11"/>
  <c r="H1769" i="11"/>
  <c r="G1767" i="11"/>
  <c r="H1767" i="11"/>
  <c r="G1765" i="11"/>
  <c r="H1765" i="11"/>
  <c r="G1763" i="11"/>
  <c r="H1763" i="11"/>
  <c r="F114" i="15"/>
  <c r="F57" i="16"/>
  <c r="G1920" i="11"/>
  <c r="H1920" i="11"/>
  <c r="G1912" i="11"/>
  <c r="H1912" i="11"/>
  <c r="G1904" i="11"/>
  <c r="H1904" i="11"/>
  <c r="G1896" i="11"/>
  <c r="H1896" i="11"/>
  <c r="G1888" i="11"/>
  <c r="H1888" i="11"/>
  <c r="G1880" i="11"/>
  <c r="H1880" i="11"/>
  <c r="G1872" i="11"/>
  <c r="H1872" i="11"/>
  <c r="G1864" i="11"/>
  <c r="H1864" i="11"/>
  <c r="G1856" i="11"/>
  <c r="H1856" i="11"/>
  <c r="G1848" i="11"/>
  <c r="H1848" i="11"/>
  <c r="G1840" i="11"/>
  <c r="H1840" i="11"/>
  <c r="G1832" i="11"/>
  <c r="H1832" i="11"/>
  <c r="G1824" i="11"/>
  <c r="H1824" i="11"/>
  <c r="G1816" i="11"/>
  <c r="H1816" i="11"/>
  <c r="G1808" i="11"/>
  <c r="H1808" i="11"/>
  <c r="G1800" i="11"/>
  <c r="H1800" i="11"/>
  <c r="G1792" i="11"/>
  <c r="H1792" i="11"/>
  <c r="G1784" i="11"/>
  <c r="H1784" i="11"/>
  <c r="G1776" i="11"/>
  <c r="H1776" i="11"/>
  <c r="G1768" i="11"/>
  <c r="H1768" i="11"/>
  <c r="G1761" i="11"/>
  <c r="H1761" i="11"/>
  <c r="G1918" i="11"/>
  <c r="H1918" i="11"/>
  <c r="G1910" i="11"/>
  <c r="H1910" i="11"/>
  <c r="G1902" i="11"/>
  <c r="H1902" i="11"/>
  <c r="G1894" i="11"/>
  <c r="H1894" i="11"/>
  <c r="G1886" i="11"/>
  <c r="H1886" i="11"/>
  <c r="G1878" i="11"/>
  <c r="H1878" i="11"/>
  <c r="G1870" i="11"/>
  <c r="H1870" i="11"/>
  <c r="G1862" i="11"/>
  <c r="H1862" i="11"/>
  <c r="G1854" i="11"/>
  <c r="H1854" i="11"/>
  <c r="G1846" i="11"/>
  <c r="H1846" i="11"/>
  <c r="G1838" i="11"/>
  <c r="H1838" i="11"/>
  <c r="G1830" i="11"/>
  <c r="H1830" i="11"/>
  <c r="G1822" i="11"/>
  <c r="H1822" i="11"/>
  <c r="G1814" i="11"/>
  <c r="H1814" i="11"/>
  <c r="G1806" i="11"/>
  <c r="H1806" i="11"/>
  <c r="G1798" i="11"/>
  <c r="H1798" i="11"/>
  <c r="G1790" i="11"/>
  <c r="H1790" i="11"/>
  <c r="G1782" i="11"/>
  <c r="H1782" i="11"/>
  <c r="G1774" i="11"/>
  <c r="H1774" i="11"/>
  <c r="G1766" i="11"/>
  <c r="H1766" i="11"/>
  <c r="G1760" i="11"/>
  <c r="H1760" i="11"/>
  <c r="G1757" i="11"/>
  <c r="H1757" i="11"/>
  <c r="G1755" i="11"/>
  <c r="H1755" i="11"/>
  <c r="G1753" i="11"/>
  <c r="H1753" i="11"/>
  <c r="G1751" i="11"/>
  <c r="H1751" i="11"/>
  <c r="G1749" i="11"/>
  <c r="H1749" i="11"/>
  <c r="G1747" i="11"/>
  <c r="H1747" i="11"/>
  <c r="G1745" i="11"/>
  <c r="H1745" i="11"/>
  <c r="G1743" i="11"/>
  <c r="H1743" i="11"/>
  <c r="G1741" i="11"/>
  <c r="H1741" i="11"/>
  <c r="G1739" i="11"/>
  <c r="H1739" i="11"/>
  <c r="G1737" i="11"/>
  <c r="H1737" i="11"/>
  <c r="G1735" i="11"/>
  <c r="H1735" i="11"/>
  <c r="G1733" i="11"/>
  <c r="H1733" i="11"/>
  <c r="G1731" i="11"/>
  <c r="H1731" i="11"/>
  <c r="G1729" i="11"/>
  <c r="H1729" i="11"/>
  <c r="G1727" i="11"/>
  <c r="H1727" i="11"/>
  <c r="G1725" i="11"/>
  <c r="H1725" i="11"/>
  <c r="G1723" i="11"/>
  <c r="H1723" i="11"/>
  <c r="G1721" i="11"/>
  <c r="H1721" i="11"/>
  <c r="G1719" i="11"/>
  <c r="H1719" i="11"/>
  <c r="G1717" i="11"/>
  <c r="H1717" i="11"/>
  <c r="G1715" i="11"/>
  <c r="H1715" i="11"/>
  <c r="G1713" i="11"/>
  <c r="H1713" i="11"/>
  <c r="G1711" i="11"/>
  <c r="H1711" i="11"/>
  <c r="G1709" i="11"/>
  <c r="H1709" i="11"/>
  <c r="G1707" i="11"/>
  <c r="H1707" i="11"/>
  <c r="G1705" i="11"/>
  <c r="H1705" i="11"/>
  <c r="G1703" i="11"/>
  <c r="H1703" i="11"/>
  <c r="G1701" i="11"/>
  <c r="H1701" i="11"/>
  <c r="G1699" i="11"/>
  <c r="H1699" i="11"/>
  <c r="G1697" i="11"/>
  <c r="H1697" i="11"/>
  <c r="G1695" i="11"/>
  <c r="H1695" i="11"/>
  <c r="G1693" i="11"/>
  <c r="H1693" i="11"/>
  <c r="G1691" i="11"/>
  <c r="H1691" i="11"/>
  <c r="G1689" i="11"/>
  <c r="H1689" i="11"/>
  <c r="G1687" i="11"/>
  <c r="H1687" i="11"/>
  <c r="G1685" i="11"/>
  <c r="H1685" i="11"/>
  <c r="G1683" i="11"/>
  <c r="H1683" i="11"/>
  <c r="G1681" i="11"/>
  <c r="H1681" i="11"/>
  <c r="G1679" i="11"/>
  <c r="H1679" i="11"/>
  <c r="G1677" i="11"/>
  <c r="H1677" i="11"/>
  <c r="G1675" i="11"/>
  <c r="H1675" i="11"/>
  <c r="G1673" i="11"/>
  <c r="H1673" i="11"/>
  <c r="G1671" i="11"/>
  <c r="H1671" i="11"/>
  <c r="G1669" i="11"/>
  <c r="H1669" i="11"/>
  <c r="G1667" i="11"/>
  <c r="H1667" i="11"/>
  <c r="G1665" i="11"/>
  <c r="H1665" i="11"/>
  <c r="G1663" i="11"/>
  <c r="H1663" i="11"/>
  <c r="G1661" i="11"/>
  <c r="H1661" i="11"/>
  <c r="G1659" i="11"/>
  <c r="H1659" i="11"/>
  <c r="G1657" i="11"/>
  <c r="H1657" i="11"/>
  <c r="G1655" i="11"/>
  <c r="H1655" i="11"/>
  <c r="G1653" i="11"/>
  <c r="H1653" i="11"/>
  <c r="G1651" i="11"/>
  <c r="H1651" i="11"/>
  <c r="G1649" i="11"/>
  <c r="H1649" i="11"/>
  <c r="G1647" i="11"/>
  <c r="H1647" i="11"/>
  <c r="G1645" i="11"/>
  <c r="H1645" i="11"/>
  <c r="G1643" i="11"/>
  <c r="H1643" i="11"/>
  <c r="G1641" i="11"/>
  <c r="H1641" i="11"/>
  <c r="G1639" i="11"/>
  <c r="H1639" i="11"/>
  <c r="G1916" i="11"/>
  <c r="H1916" i="11"/>
  <c r="G1900" i="11"/>
  <c r="H1900" i="11"/>
  <c r="G1884" i="11"/>
  <c r="H1884" i="11"/>
  <c r="G1868" i="11"/>
  <c r="H1868" i="11"/>
  <c r="G1852" i="11"/>
  <c r="H1852" i="11"/>
  <c r="G1836" i="11"/>
  <c r="H1836" i="11"/>
  <c r="G1820" i="11"/>
  <c r="H1820" i="11"/>
  <c r="G1804" i="11"/>
  <c r="H1804" i="11"/>
  <c r="G1788" i="11"/>
  <c r="H1788" i="11"/>
  <c r="G1772" i="11"/>
  <c r="H1772" i="11"/>
  <c r="G1759" i="11"/>
  <c r="H1759" i="11"/>
  <c r="G1636" i="11"/>
  <c r="H1636" i="11"/>
  <c r="G1633" i="11"/>
  <c r="H1633" i="11"/>
  <c r="G1914" i="11"/>
  <c r="H1914" i="11"/>
  <c r="G1898" i="11"/>
  <c r="H1898" i="11"/>
  <c r="G1882" i="11"/>
  <c r="H1882" i="11"/>
  <c r="G1866" i="11"/>
  <c r="H1866" i="11"/>
  <c r="G1850" i="11"/>
  <c r="H1850" i="11"/>
  <c r="G1834" i="11"/>
  <c r="H1834" i="11"/>
  <c r="G1818" i="11"/>
  <c r="H1818" i="11"/>
  <c r="G1802" i="11"/>
  <c r="H1802" i="11"/>
  <c r="G1786" i="11"/>
  <c r="H1786" i="11"/>
  <c r="G1770" i="11"/>
  <c r="H1770" i="11"/>
  <c r="G1758" i="11"/>
  <c r="H1758" i="11"/>
  <c r="G1754" i="11"/>
  <c r="H1754" i="11"/>
  <c r="G1750" i="11"/>
  <c r="H1750" i="11"/>
  <c r="G1746" i="11"/>
  <c r="H1746" i="11"/>
  <c r="G1742" i="11"/>
  <c r="H1742" i="11"/>
  <c r="G1738" i="11"/>
  <c r="H1738" i="11"/>
  <c r="G1734" i="11"/>
  <c r="H1734" i="11"/>
  <c r="G1730" i="11"/>
  <c r="H1730" i="11"/>
  <c r="G1726" i="11"/>
  <c r="H1726" i="11"/>
  <c r="G1722" i="11"/>
  <c r="H1722" i="11"/>
  <c r="G1718" i="11"/>
  <c r="H1718" i="11"/>
  <c r="G1714" i="11"/>
  <c r="H1714" i="11"/>
  <c r="G1710" i="11"/>
  <c r="H1710" i="11"/>
  <c r="G1706" i="11"/>
  <c r="H1706" i="11"/>
  <c r="G1702" i="11"/>
  <c r="H1702" i="11"/>
  <c r="G1698" i="11"/>
  <c r="H1698" i="11"/>
  <c r="G1694" i="11"/>
  <c r="H1694" i="11"/>
  <c r="G1690" i="11"/>
  <c r="H1690" i="11"/>
  <c r="G1686" i="11"/>
  <c r="H1686" i="11"/>
  <c r="G1682" i="11"/>
  <c r="H1682" i="11"/>
  <c r="G1678" i="11"/>
  <c r="H1678" i="11"/>
  <c r="G1674" i="11"/>
  <c r="H1674" i="11"/>
  <c r="G1670" i="11"/>
  <c r="H1670" i="11"/>
  <c r="G1666" i="11"/>
  <c r="H1666" i="11"/>
  <c r="G1662" i="11"/>
  <c r="H1662" i="11"/>
  <c r="G1658" i="11"/>
  <c r="H1658" i="11"/>
  <c r="G1654" i="11"/>
  <c r="H1654" i="11"/>
  <c r="G1650" i="11"/>
  <c r="H1650" i="11"/>
  <c r="G1646" i="11"/>
  <c r="H1646" i="11"/>
  <c r="G1642" i="11"/>
  <c r="H1642" i="11"/>
  <c r="G1638" i="11"/>
  <c r="H1638" i="11"/>
  <c r="G1635" i="11"/>
  <c r="H1635" i="11"/>
  <c r="G1630" i="11"/>
  <c r="H1630" i="11"/>
  <c r="G1628" i="11"/>
  <c r="H1628" i="11"/>
  <c r="G1626" i="11"/>
  <c r="H1626" i="11"/>
  <c r="G1624" i="11"/>
  <c r="H1624" i="11"/>
  <c r="G1622" i="11"/>
  <c r="H1622" i="11"/>
  <c r="G1620" i="11"/>
  <c r="H1620" i="11"/>
  <c r="G1618" i="11"/>
  <c r="H1618" i="11"/>
  <c r="G1616" i="11"/>
  <c r="H1616" i="11"/>
  <c r="G1614" i="11"/>
  <c r="H1614" i="11"/>
  <c r="G1612" i="11"/>
  <c r="H1612" i="11"/>
  <c r="G1610" i="11"/>
  <c r="H1610" i="11"/>
  <c r="G1608" i="11"/>
  <c r="H1608" i="11"/>
  <c r="G1606" i="11"/>
  <c r="H1606" i="11"/>
  <c r="G1604" i="11"/>
  <c r="H1604" i="11"/>
  <c r="G1602" i="11"/>
  <c r="H1602" i="11"/>
  <c r="G1600" i="11"/>
  <c r="H1600" i="11"/>
  <c r="G1598" i="11"/>
  <c r="H1598" i="11"/>
  <c r="G1596" i="11"/>
  <c r="H1596" i="11"/>
  <c r="G1594" i="11"/>
  <c r="H1594" i="11"/>
  <c r="G1592" i="11"/>
  <c r="H1592" i="11"/>
  <c r="G1590" i="11"/>
  <c r="H1590" i="11"/>
  <c r="G1588" i="11"/>
  <c r="H1588" i="11"/>
  <c r="G1586" i="11"/>
  <c r="H1586" i="11"/>
  <c r="G1584" i="11"/>
  <c r="H1584" i="11"/>
  <c r="G1582" i="11"/>
  <c r="H1582" i="11"/>
  <c r="G1580" i="11"/>
  <c r="H1580" i="11"/>
  <c r="G1578" i="11"/>
  <c r="H1578" i="11"/>
  <c r="G1576" i="11"/>
  <c r="H1576" i="11"/>
  <c r="G1574" i="11"/>
  <c r="H1574" i="11"/>
  <c r="G1572" i="11"/>
  <c r="H1572" i="11"/>
  <c r="G1570" i="11"/>
  <c r="H1570" i="11"/>
  <c r="G1568" i="11"/>
  <c r="H1568" i="11"/>
  <c r="G1566" i="11"/>
  <c r="H1566" i="11"/>
  <c r="G1564" i="11"/>
  <c r="H1564" i="11"/>
  <c r="G1562" i="11"/>
  <c r="H1562" i="11"/>
  <c r="G1560" i="11"/>
  <c r="H1560" i="11"/>
  <c r="G1558" i="11"/>
  <c r="H1558" i="11"/>
  <c r="G1556" i="11"/>
  <c r="H1556" i="11"/>
  <c r="G1554" i="11"/>
  <c r="H1554" i="11"/>
  <c r="G1552" i="11"/>
  <c r="H1552" i="11"/>
  <c r="G1908" i="11"/>
  <c r="H1908" i="11"/>
  <c r="G1892" i="11"/>
  <c r="H1892" i="11"/>
  <c r="G1876" i="11"/>
  <c r="H1876" i="11"/>
  <c r="G1860" i="11"/>
  <c r="H1860" i="11"/>
  <c r="G1844" i="11"/>
  <c r="H1844" i="11"/>
  <c r="G1828" i="11"/>
  <c r="H1828" i="11"/>
  <c r="G1812" i="11"/>
  <c r="H1812" i="11"/>
  <c r="G1796" i="11"/>
  <c r="H1796" i="11"/>
  <c r="G1780" i="11"/>
  <c r="H1780" i="11"/>
  <c r="G1764" i="11"/>
  <c r="H1764" i="11"/>
  <c r="G1637" i="11"/>
  <c r="H1637" i="11"/>
  <c r="G1632" i="11"/>
  <c r="H1632" i="11"/>
  <c r="G1874" i="11"/>
  <c r="H1874" i="11"/>
  <c r="G1810" i="11"/>
  <c r="H1810" i="11"/>
  <c r="G1756" i="11"/>
  <c r="H1756" i="11"/>
  <c r="G1740" i="11"/>
  <c r="H1740" i="11"/>
  <c r="G1724" i="11"/>
  <c r="H1724" i="11"/>
  <c r="G1708" i="11"/>
  <c r="H1708" i="11"/>
  <c r="G1692" i="11"/>
  <c r="H1692" i="11"/>
  <c r="G1676" i="11"/>
  <c r="H1676" i="11"/>
  <c r="G1660" i="11"/>
  <c r="H1660" i="11"/>
  <c r="G1644" i="11"/>
  <c r="H1644" i="11"/>
  <c r="G1631" i="11"/>
  <c r="H1631" i="11"/>
  <c r="G1623" i="11"/>
  <c r="H1623" i="11"/>
  <c r="G1615" i="11"/>
  <c r="H1615" i="11"/>
  <c r="G1607" i="11"/>
  <c r="H1607" i="11"/>
  <c r="G1599" i="11"/>
  <c r="H1599" i="11"/>
  <c r="G1591" i="11"/>
  <c r="H1591" i="11"/>
  <c r="G1583" i="11"/>
  <c r="H1583" i="11"/>
  <c r="G1575" i="11"/>
  <c r="H1575" i="11"/>
  <c r="G1567" i="11"/>
  <c r="H1567" i="11"/>
  <c r="G1559" i="11"/>
  <c r="H1559" i="11"/>
  <c r="G1551" i="11"/>
  <c r="H1551" i="11"/>
  <c r="G1548" i="11"/>
  <c r="H1548" i="11"/>
  <c r="G1906" i="11"/>
  <c r="H1906" i="11"/>
  <c r="G1826" i="11"/>
  <c r="H1826" i="11"/>
  <c r="G1752" i="11"/>
  <c r="H1752" i="11"/>
  <c r="G1732" i="11"/>
  <c r="H1732" i="11"/>
  <c r="G1712" i="11"/>
  <c r="H1712" i="11"/>
  <c r="G1688" i="11"/>
  <c r="H1688" i="11"/>
  <c r="G1668" i="11"/>
  <c r="H1668" i="11"/>
  <c r="G1648" i="11"/>
  <c r="H1648" i="11"/>
  <c r="G1629" i="11"/>
  <c r="H1629" i="11"/>
  <c r="G1619" i="11"/>
  <c r="H1619" i="11"/>
  <c r="G1609" i="11"/>
  <c r="H1609" i="11"/>
  <c r="G1597" i="11"/>
  <c r="H1597" i="11"/>
  <c r="G1587" i="11"/>
  <c r="H1587" i="11"/>
  <c r="G1577" i="11"/>
  <c r="H1577" i="11"/>
  <c r="G1565" i="11"/>
  <c r="H1565" i="11"/>
  <c r="G1555" i="11"/>
  <c r="H1555" i="11"/>
  <c r="G1545" i="11"/>
  <c r="H1545" i="11"/>
  <c r="G1540" i="11"/>
  <c r="H1540" i="11"/>
  <c r="G1537" i="11"/>
  <c r="H1537" i="11"/>
  <c r="G1532" i="11"/>
  <c r="H1532" i="11"/>
  <c r="G1529" i="11"/>
  <c r="H1529" i="11"/>
  <c r="G1524" i="11"/>
  <c r="H1524" i="11"/>
  <c r="G1521" i="11"/>
  <c r="H1521" i="11"/>
  <c r="G1516" i="11"/>
  <c r="H1516" i="11"/>
  <c r="G1513" i="11"/>
  <c r="H1513" i="11"/>
  <c r="G1508" i="11"/>
  <c r="H1508" i="11"/>
  <c r="G1505" i="11"/>
  <c r="H1505" i="11"/>
  <c r="G1500" i="11"/>
  <c r="H1500" i="11"/>
  <c r="G1497" i="11"/>
  <c r="H1497" i="11"/>
  <c r="G1492" i="11"/>
  <c r="H1492" i="11"/>
  <c r="G1489" i="11"/>
  <c r="H1489" i="11"/>
  <c r="G1484" i="11"/>
  <c r="H1484" i="11"/>
  <c r="G1481" i="11"/>
  <c r="H1481" i="11"/>
  <c r="G1476" i="11"/>
  <c r="H1476" i="11"/>
  <c r="G1473" i="11"/>
  <c r="H1473" i="11"/>
  <c r="G1468" i="11"/>
  <c r="H1468" i="11"/>
  <c r="G1465" i="11"/>
  <c r="H1465" i="11"/>
  <c r="G1460" i="11"/>
  <c r="H1460" i="11"/>
  <c r="G1457" i="11"/>
  <c r="H1457" i="11"/>
  <c r="G1452" i="11"/>
  <c r="H1452" i="11"/>
  <c r="G1449" i="11"/>
  <c r="H1449" i="11"/>
  <c r="G1444" i="11"/>
  <c r="H1444" i="11"/>
  <c r="G1441" i="11"/>
  <c r="H1441" i="11"/>
  <c r="G1436" i="11"/>
  <c r="H1436" i="11"/>
  <c r="G1433" i="11"/>
  <c r="H1433" i="11"/>
  <c r="G1428" i="11"/>
  <c r="H1428" i="11"/>
  <c r="G1425" i="11"/>
  <c r="H1425" i="11"/>
  <c r="G1420" i="11"/>
  <c r="H1420" i="11"/>
  <c r="G1417" i="11"/>
  <c r="H1417" i="11"/>
  <c r="G1412" i="11"/>
  <c r="H1412" i="11"/>
  <c r="G1409" i="11"/>
  <c r="H1409" i="11"/>
  <c r="G1404" i="11"/>
  <c r="H1404" i="11"/>
  <c r="G1401" i="11"/>
  <c r="H1401" i="11"/>
  <c r="G1396" i="11"/>
  <c r="H1396" i="11"/>
  <c r="G1393" i="11"/>
  <c r="H1393" i="11"/>
  <c r="G1388" i="11"/>
  <c r="H1388" i="11"/>
  <c r="G1385" i="11"/>
  <c r="H1385" i="11"/>
  <c r="G1380" i="11"/>
  <c r="H1380" i="11"/>
  <c r="G1377" i="11"/>
  <c r="H1377" i="11"/>
  <c r="G1372" i="11"/>
  <c r="H1372" i="11"/>
  <c r="G1369" i="11"/>
  <c r="H1369" i="11"/>
  <c r="G1364" i="11"/>
  <c r="H1364" i="11"/>
  <c r="G1890" i="11"/>
  <c r="H1890" i="11"/>
  <c r="G1794" i="11"/>
  <c r="H1794" i="11"/>
  <c r="G1748" i="11"/>
  <c r="H1748" i="11"/>
  <c r="G1728" i="11"/>
  <c r="H1728" i="11"/>
  <c r="G1704" i="11"/>
  <c r="H1704" i="11"/>
  <c r="G1684" i="11"/>
  <c r="H1684" i="11"/>
  <c r="G1664" i="11"/>
  <c r="H1664" i="11"/>
  <c r="G1640" i="11"/>
  <c r="H1640" i="11"/>
  <c r="G1627" i="11"/>
  <c r="H1627" i="11"/>
  <c r="G1617" i="11"/>
  <c r="H1617" i="11"/>
  <c r="G1605" i="11"/>
  <c r="H1605" i="11"/>
  <c r="G1595" i="11"/>
  <c r="H1595" i="11"/>
  <c r="G1585" i="11"/>
  <c r="H1585" i="11"/>
  <c r="G1573" i="11"/>
  <c r="H1573" i="11"/>
  <c r="G1563" i="11"/>
  <c r="H1563" i="11"/>
  <c r="G1553" i="11"/>
  <c r="H1553" i="11"/>
  <c r="G1547" i="11"/>
  <c r="H1547" i="11"/>
  <c r="G1542" i="11"/>
  <c r="H1542" i="11"/>
  <c r="G1539" i="11"/>
  <c r="H1539" i="11"/>
  <c r="G1534" i="11"/>
  <c r="H1534" i="11"/>
  <c r="G1531" i="11"/>
  <c r="H1531" i="11"/>
  <c r="G1526" i="11"/>
  <c r="H1526" i="11"/>
  <c r="G1523" i="11"/>
  <c r="H1523" i="11"/>
  <c r="G1518" i="11"/>
  <c r="H1518" i="11"/>
  <c r="G1515" i="11"/>
  <c r="H1515" i="11"/>
  <c r="G1510" i="11"/>
  <c r="H1510" i="11"/>
  <c r="G1507" i="11"/>
  <c r="H1507" i="11"/>
  <c r="G1502" i="11"/>
  <c r="H1502" i="11"/>
  <c r="G1499" i="11"/>
  <c r="H1499" i="11"/>
  <c r="G1494" i="11"/>
  <c r="H1494" i="11"/>
  <c r="G1491" i="11"/>
  <c r="H1491" i="11"/>
  <c r="G1486" i="11"/>
  <c r="H1486" i="11"/>
  <c r="G1483" i="11"/>
  <c r="H1483" i="11"/>
  <c r="G1478" i="11"/>
  <c r="H1478" i="11"/>
  <c r="G1475" i="11"/>
  <c r="H1475" i="11"/>
  <c r="G1470" i="11"/>
  <c r="H1470" i="11"/>
  <c r="G1467" i="11"/>
  <c r="H1467" i="11"/>
  <c r="G1462" i="11"/>
  <c r="H1462" i="11"/>
  <c r="G1459" i="11"/>
  <c r="H1459" i="11"/>
  <c r="G1454" i="11"/>
  <c r="H1454" i="11"/>
  <c r="G1451" i="11"/>
  <c r="H1451" i="11"/>
  <c r="G1446" i="11"/>
  <c r="H1446" i="11"/>
  <c r="G1443" i="11"/>
  <c r="H1443" i="11"/>
  <c r="G1438" i="11"/>
  <c r="H1438" i="11"/>
  <c r="G1435" i="11"/>
  <c r="H1435" i="11"/>
  <c r="G1430" i="11"/>
  <c r="H1430" i="11"/>
  <c r="G1427" i="11"/>
  <c r="H1427" i="11"/>
  <c r="G1422" i="11"/>
  <c r="H1422" i="11"/>
  <c r="G1419" i="11"/>
  <c r="H1419" i="11"/>
  <c r="G1414" i="11"/>
  <c r="H1414" i="11"/>
  <c r="G1411" i="11"/>
  <c r="H1411" i="11"/>
  <c r="G1406" i="11"/>
  <c r="H1406" i="11"/>
  <c r="G1403" i="11"/>
  <c r="H1403" i="11"/>
  <c r="G1398" i="11"/>
  <c r="H1398" i="11"/>
  <c r="G1395" i="11"/>
  <c r="H1395" i="11"/>
  <c r="G1390" i="11"/>
  <c r="H1390" i="11"/>
  <c r="G1387" i="11"/>
  <c r="H1387" i="11"/>
  <c r="G1382" i="11"/>
  <c r="H1382" i="11"/>
  <c r="G1379" i="11"/>
  <c r="H1379" i="11"/>
  <c r="G1374" i="11"/>
  <c r="H1374" i="11"/>
  <c r="G1371" i="11"/>
  <c r="H1371" i="11"/>
  <c r="G1366" i="11"/>
  <c r="H1366" i="11"/>
  <c r="G1858" i="11"/>
  <c r="H1858" i="11"/>
  <c r="G1778" i="11"/>
  <c r="H1778" i="11"/>
  <c r="G1744" i="11"/>
  <c r="H1744" i="11"/>
  <c r="G1720" i="11"/>
  <c r="H1720" i="11"/>
  <c r="G1700" i="11"/>
  <c r="H1700" i="11"/>
  <c r="G1680" i="11"/>
  <c r="H1680" i="11"/>
  <c r="G1656" i="11"/>
  <c r="H1656" i="11"/>
  <c r="G1625" i="11"/>
  <c r="H1625" i="11"/>
  <c r="G1613" i="11"/>
  <c r="H1613" i="11"/>
  <c r="G1603" i="11"/>
  <c r="H1603" i="11"/>
  <c r="G1593" i="11"/>
  <c r="H1593" i="11"/>
  <c r="G1581" i="11"/>
  <c r="H1581" i="11"/>
  <c r="G1571" i="11"/>
  <c r="H1571" i="11"/>
  <c r="G1561" i="11"/>
  <c r="H1561" i="11"/>
  <c r="G1550" i="11"/>
  <c r="H1550" i="11"/>
  <c r="G1544" i="11"/>
  <c r="H1544" i="11"/>
  <c r="G1541" i="11"/>
  <c r="H1541" i="11"/>
  <c r="G1536" i="11"/>
  <c r="H1536" i="11"/>
  <c r="G1533" i="11"/>
  <c r="H1533" i="11"/>
  <c r="G1528" i="11"/>
  <c r="H1528" i="11"/>
  <c r="G1525" i="11"/>
  <c r="H1525" i="11"/>
  <c r="G1520" i="11"/>
  <c r="H1520" i="11"/>
  <c r="G1517" i="11"/>
  <c r="H1517" i="11"/>
  <c r="G1512" i="11"/>
  <c r="H1512" i="11"/>
  <c r="G1509" i="11"/>
  <c r="H1509" i="11"/>
  <c r="G1504" i="11"/>
  <c r="H1504" i="11"/>
  <c r="G1501" i="11"/>
  <c r="H1501" i="11"/>
  <c r="G1496" i="11"/>
  <c r="H1496" i="11"/>
  <c r="G1493" i="11"/>
  <c r="H1493" i="11"/>
  <c r="G1488" i="11"/>
  <c r="H1488" i="11"/>
  <c r="G1485" i="11"/>
  <c r="H1485" i="11"/>
  <c r="G1480" i="11"/>
  <c r="H1480" i="11"/>
  <c r="G1477" i="11"/>
  <c r="H1477" i="11"/>
  <c r="G1472" i="11"/>
  <c r="H1472" i="11"/>
  <c r="G1469" i="11"/>
  <c r="H1469" i="11"/>
  <c r="G1464" i="11"/>
  <c r="H1464" i="11"/>
  <c r="G1461" i="11"/>
  <c r="H1461" i="11"/>
  <c r="G1456" i="11"/>
  <c r="H1456" i="11"/>
  <c r="G1453" i="11"/>
  <c r="H1453" i="11"/>
  <c r="G1448" i="11"/>
  <c r="H1448" i="11"/>
  <c r="G1445" i="11"/>
  <c r="H1445" i="11"/>
  <c r="G1440" i="11"/>
  <c r="H1440" i="11"/>
  <c r="G1437" i="11"/>
  <c r="H1437" i="11"/>
  <c r="G1432" i="11"/>
  <c r="H1432" i="11"/>
  <c r="G1429" i="11"/>
  <c r="H1429" i="11"/>
  <c r="G1424" i="11"/>
  <c r="H1424" i="11"/>
  <c r="G1421" i="11"/>
  <c r="H1421" i="11"/>
  <c r="G1416" i="11"/>
  <c r="H1416" i="11"/>
  <c r="G1413" i="11"/>
  <c r="H1413" i="11"/>
  <c r="G1408" i="11"/>
  <c r="H1408" i="11"/>
  <c r="G1405" i="11"/>
  <c r="H1405" i="11"/>
  <c r="G1400" i="11"/>
  <c r="H1400" i="11"/>
  <c r="G1397" i="11"/>
  <c r="H1397" i="11"/>
  <c r="G1392" i="11"/>
  <c r="H1392" i="11"/>
  <c r="G1389" i="11"/>
  <c r="H1389" i="11"/>
  <c r="G1384" i="11"/>
  <c r="H1384" i="11"/>
  <c r="G1381" i="11"/>
  <c r="H1381" i="11"/>
  <c r="G1376" i="11"/>
  <c r="H1376" i="11"/>
  <c r="G1373" i="11"/>
  <c r="H1373" i="11"/>
  <c r="G1842" i="11"/>
  <c r="H1842" i="11"/>
  <c r="G1696" i="11"/>
  <c r="H1696" i="11"/>
  <c r="G1621" i="11"/>
  <c r="H1621" i="11"/>
  <c r="G1579" i="11"/>
  <c r="H1579" i="11"/>
  <c r="G1546" i="11"/>
  <c r="H1546" i="11"/>
  <c r="G1535" i="11"/>
  <c r="H1535" i="11"/>
  <c r="G1514" i="11"/>
  <c r="H1514" i="11"/>
  <c r="G1503" i="11"/>
  <c r="H1503" i="11"/>
  <c r="G1482" i="11"/>
  <c r="H1482" i="11"/>
  <c r="G1471" i="11"/>
  <c r="H1471" i="11"/>
  <c r="G1450" i="11"/>
  <c r="H1450" i="11"/>
  <c r="G1439" i="11"/>
  <c r="H1439" i="11"/>
  <c r="G1418" i="11"/>
  <c r="H1418" i="11"/>
  <c r="G1407" i="11"/>
  <c r="H1407" i="11"/>
  <c r="G1386" i="11"/>
  <c r="H1386" i="11"/>
  <c r="G1375" i="11"/>
  <c r="H1375" i="11"/>
  <c r="G1367" i="11"/>
  <c r="H1367" i="11"/>
  <c r="G1360" i="11"/>
  <c r="H1360" i="11"/>
  <c r="G1357" i="11"/>
  <c r="H1357" i="11"/>
  <c r="G1352" i="11"/>
  <c r="H1352" i="11"/>
  <c r="G1349" i="11"/>
  <c r="H1349" i="11"/>
  <c r="G1344" i="11"/>
  <c r="H1344" i="11"/>
  <c r="G1341" i="11"/>
  <c r="H1341" i="11"/>
  <c r="G1336" i="11"/>
  <c r="H1336" i="11"/>
  <c r="G1333" i="11"/>
  <c r="H1333" i="11"/>
  <c r="G1328" i="11"/>
  <c r="H1328" i="11"/>
  <c r="G1325" i="11"/>
  <c r="H1325" i="11"/>
  <c r="G1320" i="11"/>
  <c r="H1320" i="11"/>
  <c r="G1317" i="11"/>
  <c r="H1317" i="11"/>
  <c r="G1312" i="11"/>
  <c r="H1312" i="11"/>
  <c r="G1309" i="11"/>
  <c r="H1309" i="11"/>
  <c r="G1304" i="11"/>
  <c r="H1304" i="11"/>
  <c r="G1301" i="11"/>
  <c r="H1301" i="11"/>
  <c r="G1296" i="11"/>
  <c r="H1296" i="11"/>
  <c r="G1293" i="11"/>
  <c r="H1293" i="11"/>
  <c r="G1288" i="11"/>
  <c r="H1288" i="11"/>
  <c r="G1285" i="11"/>
  <c r="H1285" i="11"/>
  <c r="G1280" i="11"/>
  <c r="H1280" i="11"/>
  <c r="G1277" i="11"/>
  <c r="H1277" i="11"/>
  <c r="G1272" i="11"/>
  <c r="H1272" i="11"/>
  <c r="G1269" i="11"/>
  <c r="H1269" i="11"/>
  <c r="G1264" i="11"/>
  <c r="H1264" i="11"/>
  <c r="G1261" i="11"/>
  <c r="H1261" i="11"/>
  <c r="G1256" i="11"/>
  <c r="H1256" i="11"/>
  <c r="G1253" i="11"/>
  <c r="H1253" i="11"/>
  <c r="G1736" i="11"/>
  <c r="H1736" i="11"/>
  <c r="G1652" i="11"/>
  <c r="H1652" i="11"/>
  <c r="G1601" i="11"/>
  <c r="H1601" i="11"/>
  <c r="G1557" i="11"/>
  <c r="H1557" i="11"/>
  <c r="G1530" i="11"/>
  <c r="H1530" i="11"/>
  <c r="G1519" i="11"/>
  <c r="H1519" i="11"/>
  <c r="G1498" i="11"/>
  <c r="H1498" i="11"/>
  <c r="G1487" i="11"/>
  <c r="H1487" i="11"/>
  <c r="G1466" i="11"/>
  <c r="H1466" i="11"/>
  <c r="G1455" i="11"/>
  <c r="H1455" i="11"/>
  <c r="G1434" i="11"/>
  <c r="H1434" i="11"/>
  <c r="G1423" i="11"/>
  <c r="H1423" i="11"/>
  <c r="G1402" i="11"/>
  <c r="H1402" i="11"/>
  <c r="G1391" i="11"/>
  <c r="H1391" i="11"/>
  <c r="G1370" i="11"/>
  <c r="H1370" i="11"/>
  <c r="G1361" i="11"/>
  <c r="H1361" i="11"/>
  <c r="G1356" i="11"/>
  <c r="H1356" i="11"/>
  <c r="G1353" i="11"/>
  <c r="H1353" i="11"/>
  <c r="G1348" i="11"/>
  <c r="H1348" i="11"/>
  <c r="G1345" i="11"/>
  <c r="H1345" i="11"/>
  <c r="G1340" i="11"/>
  <c r="H1340" i="11"/>
  <c r="G1337" i="11"/>
  <c r="H1337" i="11"/>
  <c r="G1332" i="11"/>
  <c r="H1332" i="11"/>
  <c r="G1329" i="11"/>
  <c r="H1329" i="11"/>
  <c r="G1324" i="11"/>
  <c r="H1324" i="11"/>
  <c r="G1321" i="11"/>
  <c r="H1321" i="11"/>
  <c r="G1316" i="11"/>
  <c r="H1316" i="11"/>
  <c r="G1313" i="11"/>
  <c r="H1313" i="11"/>
  <c r="G1308" i="11"/>
  <c r="H1308" i="11"/>
  <c r="G1305" i="11"/>
  <c r="H1305" i="11"/>
  <c r="G1300" i="11"/>
  <c r="H1300" i="11"/>
  <c r="G1297" i="11"/>
  <c r="H1297" i="11"/>
  <c r="G1292" i="11"/>
  <c r="H1292" i="11"/>
  <c r="G1289" i="11"/>
  <c r="H1289" i="11"/>
  <c r="G1284" i="11"/>
  <c r="H1284" i="11"/>
  <c r="G1281" i="11"/>
  <c r="H1281" i="11"/>
  <c r="G1276" i="11"/>
  <c r="H1276" i="11"/>
  <c r="G1273" i="11"/>
  <c r="H1273" i="11"/>
  <c r="G1268" i="11"/>
  <c r="H1268" i="11"/>
  <c r="G1265" i="11"/>
  <c r="H1265" i="11"/>
  <c r="G1260" i="11"/>
  <c r="H1260" i="11"/>
  <c r="G1257" i="11"/>
  <c r="H1257" i="11"/>
  <c r="G1252" i="11"/>
  <c r="H1252" i="11"/>
  <c r="G1762" i="11"/>
  <c r="H1762" i="11"/>
  <c r="G1611" i="11"/>
  <c r="H1611" i="11"/>
  <c r="G1543" i="11"/>
  <c r="H1543" i="11"/>
  <c r="G1522" i="11"/>
  <c r="H1522" i="11"/>
  <c r="G1479" i="11"/>
  <c r="H1479" i="11"/>
  <c r="G1458" i="11"/>
  <c r="H1458" i="11"/>
  <c r="G1415" i="11"/>
  <c r="H1415" i="11"/>
  <c r="G1394" i="11"/>
  <c r="H1394" i="11"/>
  <c r="G1362" i="11"/>
  <c r="H1362" i="11"/>
  <c r="G1351" i="11"/>
  <c r="H1351" i="11"/>
  <c r="G1346" i="11"/>
  <c r="H1346" i="11"/>
  <c r="G1335" i="11"/>
  <c r="H1335" i="11"/>
  <c r="G1330" i="11"/>
  <c r="H1330" i="11"/>
  <c r="G1319" i="11"/>
  <c r="H1319" i="11"/>
  <c r="G1314" i="11"/>
  <c r="H1314" i="11"/>
  <c r="G1303" i="11"/>
  <c r="H1303" i="11"/>
  <c r="G1298" i="11"/>
  <c r="H1298" i="11"/>
  <c r="G1287" i="11"/>
  <c r="H1287" i="11"/>
  <c r="G1282" i="11"/>
  <c r="H1282" i="11"/>
  <c r="G1271" i="11"/>
  <c r="H1271" i="11"/>
  <c r="G1266" i="11"/>
  <c r="H1266" i="11"/>
  <c r="G1255" i="11"/>
  <c r="H1255" i="11"/>
  <c r="G1250" i="11"/>
  <c r="H1250" i="11"/>
  <c r="G1246" i="11"/>
  <c r="H1246" i="11"/>
  <c r="G1242" i="11"/>
  <c r="H1242" i="11"/>
  <c r="G1238" i="11"/>
  <c r="H1238" i="11"/>
  <c r="G1234" i="11"/>
  <c r="H1234" i="11"/>
  <c r="G1230" i="11"/>
  <c r="H1230" i="11"/>
  <c r="G1226" i="11"/>
  <c r="H1226" i="11"/>
  <c r="G1222" i="11"/>
  <c r="H1222" i="11"/>
  <c r="G1218" i="11"/>
  <c r="H1218" i="11"/>
  <c r="G1214" i="11"/>
  <c r="H1214" i="11"/>
  <c r="G1210" i="11"/>
  <c r="H1210" i="11"/>
  <c r="G1206" i="11"/>
  <c r="H1206" i="11"/>
  <c r="G1202" i="11"/>
  <c r="H1202" i="11"/>
  <c r="G1198" i="11"/>
  <c r="H1198" i="11"/>
  <c r="G1194" i="11"/>
  <c r="H1194" i="11"/>
  <c r="G1190" i="11"/>
  <c r="H1190" i="11"/>
  <c r="G1186" i="11"/>
  <c r="H1186" i="11"/>
  <c r="G1182" i="11"/>
  <c r="H1182" i="11"/>
  <c r="G1178" i="11"/>
  <c r="H1178" i="11"/>
  <c r="G1174" i="11"/>
  <c r="H1174" i="11"/>
  <c r="G1170" i="11"/>
  <c r="H1170" i="11"/>
  <c r="G1166" i="11"/>
  <c r="H1166" i="11"/>
  <c r="G1162" i="11"/>
  <c r="H1162" i="11"/>
  <c r="G1158" i="11"/>
  <c r="H1158" i="11"/>
  <c r="G1154" i="11"/>
  <c r="H1154" i="11"/>
  <c r="G1150" i="11"/>
  <c r="H1150" i="11"/>
  <c r="G1146" i="11"/>
  <c r="H1146" i="11"/>
  <c r="G1142" i="11"/>
  <c r="H1142" i="11"/>
  <c r="G1138" i="11"/>
  <c r="H1138" i="11"/>
  <c r="G1134" i="11"/>
  <c r="H1134" i="11"/>
  <c r="G1130" i="11"/>
  <c r="H1130" i="11"/>
  <c r="G1126" i="11"/>
  <c r="H1126" i="11"/>
  <c r="G1122" i="11"/>
  <c r="H1122" i="11"/>
  <c r="G1118" i="11"/>
  <c r="H1118" i="11"/>
  <c r="G1114" i="11"/>
  <c r="H1114" i="11"/>
  <c r="G1110" i="11"/>
  <c r="H1110" i="11"/>
  <c r="G1106" i="11"/>
  <c r="H1106" i="11"/>
  <c r="G1102" i="11"/>
  <c r="H1102" i="11"/>
  <c r="G1098" i="11"/>
  <c r="H1098" i="11"/>
  <c r="G1094" i="11"/>
  <c r="H1094" i="11"/>
  <c r="G1090" i="11"/>
  <c r="H1090" i="11"/>
  <c r="G1086" i="11"/>
  <c r="H1086" i="11"/>
  <c r="G1082" i="11"/>
  <c r="H1082" i="11"/>
  <c r="G1078" i="11"/>
  <c r="H1078" i="11"/>
  <c r="G1074" i="11"/>
  <c r="H1074" i="11"/>
  <c r="G1070" i="11"/>
  <c r="H1070" i="11"/>
  <c r="G1066" i="11"/>
  <c r="H1066" i="11"/>
  <c r="G1062" i="11"/>
  <c r="H1062" i="11"/>
  <c r="G1058" i="11"/>
  <c r="H1058" i="11"/>
  <c r="G1054" i="11"/>
  <c r="H1054" i="11"/>
  <c r="G1050" i="11"/>
  <c r="H1050" i="11"/>
  <c r="G1046" i="11"/>
  <c r="H1046" i="11"/>
  <c r="G1042" i="11"/>
  <c r="H1042" i="11"/>
  <c r="G1036" i="11"/>
  <c r="H1036" i="11"/>
  <c r="G1033" i="11"/>
  <c r="H1033" i="11"/>
  <c r="G1028" i="11"/>
  <c r="H1028" i="11"/>
  <c r="G1025" i="11"/>
  <c r="H1025" i="11"/>
  <c r="G1020" i="11"/>
  <c r="H1020" i="11"/>
  <c r="G1017" i="11"/>
  <c r="H1017" i="11"/>
  <c r="G1012" i="11"/>
  <c r="H1012" i="11"/>
  <c r="G1009" i="11"/>
  <c r="H1009" i="11"/>
  <c r="G1004" i="11"/>
  <c r="H1004" i="11"/>
  <c r="G1001" i="11"/>
  <c r="H1001" i="11"/>
  <c r="G996" i="11"/>
  <c r="H996" i="11"/>
  <c r="G993" i="11"/>
  <c r="H993" i="11"/>
  <c r="G988" i="11"/>
  <c r="H988" i="11"/>
  <c r="G985" i="11"/>
  <c r="H985" i="11"/>
  <c r="G980" i="11"/>
  <c r="H980" i="11"/>
  <c r="G977" i="11"/>
  <c r="H977" i="11"/>
  <c r="G972" i="11"/>
  <c r="H972" i="11"/>
  <c r="G969" i="11"/>
  <c r="H969" i="11"/>
  <c r="G964" i="11"/>
  <c r="H964" i="11"/>
  <c r="G961" i="11"/>
  <c r="H961" i="11"/>
  <c r="G956" i="11"/>
  <c r="H956" i="11"/>
  <c r="G953" i="11"/>
  <c r="H953" i="11"/>
  <c r="G948" i="11"/>
  <c r="H948" i="11"/>
  <c r="G945" i="11"/>
  <c r="H945" i="11"/>
  <c r="G940" i="11"/>
  <c r="H940" i="11"/>
  <c r="G937" i="11"/>
  <c r="H937" i="11"/>
  <c r="G932" i="11"/>
  <c r="H932" i="11"/>
  <c r="G930" i="11"/>
  <c r="H930" i="11"/>
  <c r="G928" i="11"/>
  <c r="H928" i="11"/>
  <c r="G926" i="11"/>
  <c r="H926" i="11"/>
  <c r="G924" i="11"/>
  <c r="H924" i="11"/>
  <c r="G922" i="11"/>
  <c r="H922" i="11"/>
  <c r="G920" i="11"/>
  <c r="H920" i="11"/>
  <c r="G918" i="11"/>
  <c r="H918" i="11"/>
  <c r="G916" i="11"/>
  <c r="H916" i="11"/>
  <c r="G914" i="11"/>
  <c r="H914" i="11"/>
  <c r="G912" i="11"/>
  <c r="H912" i="11"/>
  <c r="G910" i="11"/>
  <c r="H910" i="11"/>
  <c r="G908" i="11"/>
  <c r="H908" i="11"/>
  <c r="G906" i="11"/>
  <c r="H906" i="11"/>
  <c r="G904" i="11"/>
  <c r="H904" i="11"/>
  <c r="G902" i="11"/>
  <c r="H902" i="11"/>
  <c r="G900" i="11"/>
  <c r="H900" i="11"/>
  <c r="G898" i="11"/>
  <c r="H898" i="11"/>
  <c r="G896" i="11"/>
  <c r="H896" i="11"/>
  <c r="G894" i="11"/>
  <c r="H894" i="11"/>
  <c r="G892" i="11"/>
  <c r="H892" i="11"/>
  <c r="G890" i="11"/>
  <c r="H890" i="11"/>
  <c r="G888" i="11"/>
  <c r="H888" i="11"/>
  <c r="G886" i="11"/>
  <c r="H886" i="11"/>
  <c r="G884" i="11"/>
  <c r="H884" i="11"/>
  <c r="G882" i="11"/>
  <c r="H882" i="11"/>
  <c r="G880" i="11"/>
  <c r="H880" i="11"/>
  <c r="G878" i="11"/>
  <c r="H878" i="11"/>
  <c r="G876" i="11"/>
  <c r="H876" i="11"/>
  <c r="G874" i="11"/>
  <c r="H874" i="11"/>
  <c r="G872" i="11"/>
  <c r="H872" i="11"/>
  <c r="G870" i="11"/>
  <c r="H870" i="11"/>
  <c r="G868" i="11"/>
  <c r="H868" i="11"/>
  <c r="G866" i="11"/>
  <c r="H866" i="11"/>
  <c r="G864" i="11"/>
  <c r="H864" i="11"/>
  <c r="G862" i="11"/>
  <c r="H862" i="11"/>
  <c r="G860" i="11"/>
  <c r="H860" i="11"/>
  <c r="G858" i="11"/>
  <c r="H858" i="11"/>
  <c r="G856" i="11"/>
  <c r="H856" i="11"/>
  <c r="G854" i="11"/>
  <c r="H854" i="11"/>
  <c r="G852" i="11"/>
  <c r="H852" i="11"/>
  <c r="G1716" i="11"/>
  <c r="H1716" i="11"/>
  <c r="G1589" i="11"/>
  <c r="H1589" i="11"/>
  <c r="G1538" i="11"/>
  <c r="H1538" i="11"/>
  <c r="G1495" i="11"/>
  <c r="H1495" i="11"/>
  <c r="G1474" i="11"/>
  <c r="H1474" i="11"/>
  <c r="G1431" i="11"/>
  <c r="H1431" i="11"/>
  <c r="G1410" i="11"/>
  <c r="H1410" i="11"/>
  <c r="G1368" i="11"/>
  <c r="H1368" i="11"/>
  <c r="G1355" i="11"/>
  <c r="H1355" i="11"/>
  <c r="G1350" i="11"/>
  <c r="H1350" i="11"/>
  <c r="G1339" i="11"/>
  <c r="H1339" i="11"/>
  <c r="G1334" i="11"/>
  <c r="H1334" i="11"/>
  <c r="G1323" i="11"/>
  <c r="H1323" i="11"/>
  <c r="G1318" i="11"/>
  <c r="H1318" i="11"/>
  <c r="G1307" i="11"/>
  <c r="H1307" i="11"/>
  <c r="G1302" i="11"/>
  <c r="H1302" i="11"/>
  <c r="G1291" i="11"/>
  <c r="H1291" i="11"/>
  <c r="G1286" i="11"/>
  <c r="H1286" i="11"/>
  <c r="G1275" i="11"/>
  <c r="H1275" i="11"/>
  <c r="G1270" i="11"/>
  <c r="H1270" i="11"/>
  <c r="G1259" i="11"/>
  <c r="H1259" i="11"/>
  <c r="G1254" i="11"/>
  <c r="H1254" i="11"/>
  <c r="G1249" i="11"/>
  <c r="H1249" i="11"/>
  <c r="G1245" i="11"/>
  <c r="H1245" i="11"/>
  <c r="G1241" i="11"/>
  <c r="H1241" i="11"/>
  <c r="G1237" i="11"/>
  <c r="H1237" i="11"/>
  <c r="G1233" i="11"/>
  <c r="H1233" i="11"/>
  <c r="G1229" i="11"/>
  <c r="H1229" i="11"/>
  <c r="G1225" i="11"/>
  <c r="H1225" i="11"/>
  <c r="G1221" i="11"/>
  <c r="H1221" i="11"/>
  <c r="G1217" i="11"/>
  <c r="H1217" i="11"/>
  <c r="G1213" i="11"/>
  <c r="H1213" i="11"/>
  <c r="G1209" i="11"/>
  <c r="H1209" i="11"/>
  <c r="G1205" i="11"/>
  <c r="H1205" i="11"/>
  <c r="G1201" i="11"/>
  <c r="H1201" i="11"/>
  <c r="G1197" i="11"/>
  <c r="H1197" i="11"/>
  <c r="G1193" i="11"/>
  <c r="H1193" i="11"/>
  <c r="G1189" i="11"/>
  <c r="H1189" i="11"/>
  <c r="G1185" i="11"/>
  <c r="H1185" i="11"/>
  <c r="G1181" i="11"/>
  <c r="H1181" i="11"/>
  <c r="G1177" i="11"/>
  <c r="H1177" i="11"/>
  <c r="G1173" i="11"/>
  <c r="H1173" i="11"/>
  <c r="G1169" i="11"/>
  <c r="H1169" i="11"/>
  <c r="G1165" i="11"/>
  <c r="H1165" i="11"/>
  <c r="G1161" i="11"/>
  <c r="H1161" i="11"/>
  <c r="G1157" i="11"/>
  <c r="H1157" i="11"/>
  <c r="G1153" i="11"/>
  <c r="H1153" i="11"/>
  <c r="G1149" i="11"/>
  <c r="H1149" i="11"/>
  <c r="G1145" i="11"/>
  <c r="H1145" i="11"/>
  <c r="G1141" i="11"/>
  <c r="H1141" i="11"/>
  <c r="G1137" i="11"/>
  <c r="H1137" i="11"/>
  <c r="G1133" i="11"/>
  <c r="H1133" i="11"/>
  <c r="G1129" i="11"/>
  <c r="H1129" i="11"/>
  <c r="G1125" i="11"/>
  <c r="H1125" i="11"/>
  <c r="G1121" i="11"/>
  <c r="H1121" i="11"/>
  <c r="G1117" i="11"/>
  <c r="H1117" i="11"/>
  <c r="G1113" i="11"/>
  <c r="H1113" i="11"/>
  <c r="G1109" i="11"/>
  <c r="H1109" i="11"/>
  <c r="G1105" i="11"/>
  <c r="H1105" i="11"/>
  <c r="G1101" i="11"/>
  <c r="H1101" i="11"/>
  <c r="G1097" i="11"/>
  <c r="H1097" i="11"/>
  <c r="G1093" i="11"/>
  <c r="H1093" i="11"/>
  <c r="G1089" i="11"/>
  <c r="H1089" i="11"/>
  <c r="G1085" i="11"/>
  <c r="H1085" i="11"/>
  <c r="G1081" i="11"/>
  <c r="H1081" i="11"/>
  <c r="G1077" i="11"/>
  <c r="H1077" i="11"/>
  <c r="G1073" i="11"/>
  <c r="H1073" i="11"/>
  <c r="G1069" i="11"/>
  <c r="H1069" i="11"/>
  <c r="G1065" i="11"/>
  <c r="H1065" i="11"/>
  <c r="G1061" i="11"/>
  <c r="H1061" i="11"/>
  <c r="G1057" i="11"/>
  <c r="H1057" i="11"/>
  <c r="G1053" i="11"/>
  <c r="H1053" i="11"/>
  <c r="G1049" i="11"/>
  <c r="H1049" i="11"/>
  <c r="G1045" i="11"/>
  <c r="H1045" i="11"/>
  <c r="G1041" i="11"/>
  <c r="H1041" i="11"/>
  <c r="G1038" i="11"/>
  <c r="H1038" i="11"/>
  <c r="G1035" i="11"/>
  <c r="H1035" i="11"/>
  <c r="G1030" i="11"/>
  <c r="H1030" i="11"/>
  <c r="G1027" i="11"/>
  <c r="H1027" i="11"/>
  <c r="G1022" i="11"/>
  <c r="H1022" i="11"/>
  <c r="G1019" i="11"/>
  <c r="H1019" i="11"/>
  <c r="G1014" i="11"/>
  <c r="H1014" i="11"/>
  <c r="G1011" i="11"/>
  <c r="H1011" i="11"/>
  <c r="G1006" i="11"/>
  <c r="H1006" i="11"/>
  <c r="G1003" i="11"/>
  <c r="H1003" i="11"/>
  <c r="G998" i="11"/>
  <c r="H998" i="11"/>
  <c r="G995" i="11"/>
  <c r="H995" i="11"/>
  <c r="G990" i="11"/>
  <c r="H990" i="11"/>
  <c r="G987" i="11"/>
  <c r="H987" i="11"/>
  <c r="G982" i="11"/>
  <c r="H982" i="11"/>
  <c r="G979" i="11"/>
  <c r="H979" i="11"/>
  <c r="G974" i="11"/>
  <c r="H974" i="11"/>
  <c r="G971" i="11"/>
  <c r="H971" i="11"/>
  <c r="G966" i="11"/>
  <c r="H966" i="11"/>
  <c r="G963" i="11"/>
  <c r="H963" i="11"/>
  <c r="G958" i="11"/>
  <c r="H958" i="11"/>
  <c r="G955" i="11"/>
  <c r="H955" i="11"/>
  <c r="G950" i="11"/>
  <c r="H950" i="11"/>
  <c r="G947" i="11"/>
  <c r="H947" i="11"/>
  <c r="G942" i="11"/>
  <c r="H942" i="11"/>
  <c r="G939" i="11"/>
  <c r="H939" i="11"/>
  <c r="G934" i="11"/>
  <c r="H934" i="11"/>
  <c r="G1672" i="11"/>
  <c r="H1672" i="11"/>
  <c r="G1569" i="11"/>
  <c r="H1569" i="11"/>
  <c r="G1511" i="11"/>
  <c r="H1511" i="11"/>
  <c r="G1490" i="11"/>
  <c r="H1490" i="11"/>
  <c r="G1447" i="11"/>
  <c r="H1447" i="11"/>
  <c r="G1426" i="11"/>
  <c r="H1426" i="11"/>
  <c r="G1383" i="11"/>
  <c r="H1383" i="11"/>
  <c r="G1365" i="11"/>
  <c r="H1365" i="11"/>
  <c r="G1359" i="11"/>
  <c r="H1359" i="11"/>
  <c r="G1354" i="11"/>
  <c r="H1354" i="11"/>
  <c r="G1343" i="11"/>
  <c r="H1343" i="11"/>
  <c r="G1338" i="11"/>
  <c r="H1338" i="11"/>
  <c r="G1327" i="11"/>
  <c r="H1327" i="11"/>
  <c r="G1322" i="11"/>
  <c r="H1322" i="11"/>
  <c r="G1311" i="11"/>
  <c r="H1311" i="11"/>
  <c r="G1306" i="11"/>
  <c r="H1306" i="11"/>
  <c r="G1295" i="11"/>
  <c r="H1295" i="11"/>
  <c r="G1290" i="11"/>
  <c r="H1290" i="11"/>
  <c r="G1279" i="11"/>
  <c r="H1279" i="11"/>
  <c r="G1274" i="11"/>
  <c r="H1274" i="11"/>
  <c r="G1263" i="11"/>
  <c r="H1263" i="11"/>
  <c r="G1258" i="11"/>
  <c r="H1258" i="11"/>
  <c r="G1248" i="11"/>
  <c r="H1248" i="11"/>
  <c r="G1244" i="11"/>
  <c r="H1244" i="11"/>
  <c r="G1240" i="11"/>
  <c r="H1240" i="11"/>
  <c r="G1236" i="11"/>
  <c r="H1236" i="11"/>
  <c r="G1232" i="11"/>
  <c r="H1232" i="11"/>
  <c r="G1228" i="11"/>
  <c r="H1228" i="11"/>
  <c r="G1224" i="11"/>
  <c r="H1224" i="11"/>
  <c r="G1220" i="11"/>
  <c r="H1220" i="11"/>
  <c r="G1216" i="11"/>
  <c r="H1216" i="11"/>
  <c r="G1212" i="11"/>
  <c r="H1212" i="11"/>
  <c r="G1208" i="11"/>
  <c r="H1208" i="11"/>
  <c r="G1204" i="11"/>
  <c r="H1204" i="11"/>
  <c r="G1200" i="11"/>
  <c r="H1200" i="11"/>
  <c r="G1196" i="11"/>
  <c r="H1196" i="11"/>
  <c r="G1192" i="11"/>
  <c r="H1192" i="11"/>
  <c r="G1188" i="11"/>
  <c r="H1188" i="11"/>
  <c r="G1184" i="11"/>
  <c r="H1184" i="11"/>
  <c r="G1180" i="11"/>
  <c r="H1180" i="11"/>
  <c r="G1176" i="11"/>
  <c r="H1176" i="11"/>
  <c r="G1172" i="11"/>
  <c r="H1172" i="11"/>
  <c r="G1168" i="11"/>
  <c r="H1168" i="11"/>
  <c r="G1164" i="11"/>
  <c r="H1164" i="11"/>
  <c r="G1160" i="11"/>
  <c r="H1160" i="11"/>
  <c r="G1156" i="11"/>
  <c r="H1156" i="11"/>
  <c r="G1152" i="11"/>
  <c r="H1152" i="11"/>
  <c r="G1148" i="11"/>
  <c r="H1148" i="11"/>
  <c r="G1144" i="11"/>
  <c r="H1144" i="11"/>
  <c r="G1140" i="11"/>
  <c r="H1140" i="11"/>
  <c r="G1136" i="11"/>
  <c r="H1136" i="11"/>
  <c r="G1132" i="11"/>
  <c r="H1132" i="11"/>
  <c r="G1128" i="11"/>
  <c r="H1128" i="11"/>
  <c r="G1124" i="11"/>
  <c r="H1124" i="11"/>
  <c r="G1120" i="11"/>
  <c r="H1120" i="11"/>
  <c r="G1116" i="11"/>
  <c r="H1116" i="11"/>
  <c r="G1112" i="11"/>
  <c r="H1112" i="11"/>
  <c r="G1108" i="11"/>
  <c r="H1108" i="11"/>
  <c r="G1104" i="11"/>
  <c r="H1104" i="11"/>
  <c r="G1100" i="11"/>
  <c r="H1100" i="11"/>
  <c r="G1096" i="11"/>
  <c r="H1096" i="11"/>
  <c r="G1092" i="11"/>
  <c r="H1092" i="11"/>
  <c r="G1088" i="11"/>
  <c r="H1088" i="11"/>
  <c r="G1084" i="11"/>
  <c r="H1084" i="11"/>
  <c r="G1080" i="11"/>
  <c r="H1080" i="11"/>
  <c r="G1076" i="11"/>
  <c r="H1076" i="11"/>
  <c r="G1072" i="11"/>
  <c r="H1072" i="11"/>
  <c r="G1068" i="11"/>
  <c r="H1068" i="11"/>
  <c r="G1064" i="11"/>
  <c r="H1064" i="11"/>
  <c r="G1060" i="11"/>
  <c r="H1060" i="11"/>
  <c r="G1056" i="11"/>
  <c r="H1056" i="11"/>
  <c r="G1052" i="11"/>
  <c r="H1052" i="11"/>
  <c r="G1048" i="11"/>
  <c r="H1048" i="11"/>
  <c r="G1044" i="11"/>
  <c r="H1044" i="11"/>
  <c r="G1040" i="11"/>
  <c r="H1040" i="11"/>
  <c r="G1037" i="11"/>
  <c r="H1037" i="11"/>
  <c r="G1032" i="11"/>
  <c r="H1032" i="11"/>
  <c r="G1029" i="11"/>
  <c r="H1029" i="11"/>
  <c r="G1024" i="11"/>
  <c r="H1024" i="11"/>
  <c r="G1021" i="11"/>
  <c r="H1021" i="11"/>
  <c r="G1016" i="11"/>
  <c r="H1016" i="11"/>
  <c r="G1013" i="11"/>
  <c r="H1013" i="11"/>
  <c r="G1008" i="11"/>
  <c r="H1008" i="11"/>
  <c r="G1005" i="11"/>
  <c r="H1005" i="11"/>
  <c r="G1000" i="11"/>
  <c r="H1000" i="11"/>
  <c r="G997" i="11"/>
  <c r="H997" i="11"/>
  <c r="G992" i="11"/>
  <c r="H992" i="11"/>
  <c r="G989" i="11"/>
  <c r="H989" i="11"/>
  <c r="G984" i="11"/>
  <c r="H984" i="11"/>
  <c r="G981" i="11"/>
  <c r="H981" i="11"/>
  <c r="G976" i="11"/>
  <c r="H976" i="11"/>
  <c r="G973" i="11"/>
  <c r="H973" i="11"/>
  <c r="G968" i="11"/>
  <c r="H968" i="11"/>
  <c r="G965" i="11"/>
  <c r="H965" i="11"/>
  <c r="G960" i="11"/>
  <c r="H960" i="11"/>
  <c r="G957" i="11"/>
  <c r="H957" i="11"/>
  <c r="G952" i="11"/>
  <c r="H952" i="11"/>
  <c r="G949" i="11"/>
  <c r="H949" i="11"/>
  <c r="G944" i="11"/>
  <c r="H944" i="11"/>
  <c r="G941" i="11"/>
  <c r="H941" i="11"/>
  <c r="G936" i="11"/>
  <c r="H936" i="11"/>
  <c r="G933" i="11"/>
  <c r="H933" i="11"/>
  <c r="G931" i="11"/>
  <c r="H931" i="11"/>
  <c r="G929" i="11"/>
  <c r="H929" i="11"/>
  <c r="G927" i="11"/>
  <c r="H927" i="11"/>
  <c r="G925" i="11"/>
  <c r="H925" i="11"/>
  <c r="G923" i="11"/>
  <c r="H923" i="11"/>
  <c r="G921" i="11"/>
  <c r="H921" i="11"/>
  <c r="G919" i="11"/>
  <c r="H919" i="11"/>
  <c r="G917" i="11"/>
  <c r="H917" i="11"/>
  <c r="G915" i="11"/>
  <c r="H915" i="11"/>
  <c r="G913" i="11"/>
  <c r="H913" i="11"/>
  <c r="G911" i="11"/>
  <c r="H911" i="11"/>
  <c r="G909" i="11"/>
  <c r="H909" i="11"/>
  <c r="G907" i="11"/>
  <c r="H907" i="11"/>
  <c r="G905" i="11"/>
  <c r="H905" i="11"/>
  <c r="G903" i="11"/>
  <c r="H903" i="11"/>
  <c r="G901" i="11"/>
  <c r="H901" i="11"/>
  <c r="G899" i="11"/>
  <c r="H899" i="11"/>
  <c r="G897" i="11"/>
  <c r="H897" i="11"/>
  <c r="G895" i="11"/>
  <c r="H895" i="11"/>
  <c r="G893" i="11"/>
  <c r="H893" i="11"/>
  <c r="G891" i="11"/>
  <c r="H891" i="11"/>
  <c r="G889" i="11"/>
  <c r="H889" i="11"/>
  <c r="G887" i="11"/>
  <c r="H887" i="11"/>
  <c r="G885" i="11"/>
  <c r="H885" i="11"/>
  <c r="G883" i="11"/>
  <c r="H883" i="11"/>
  <c r="G881" i="11"/>
  <c r="H881" i="11"/>
  <c r="G879" i="11"/>
  <c r="H879" i="11"/>
  <c r="G877" i="11"/>
  <c r="H877" i="11"/>
  <c r="G875" i="11"/>
  <c r="H875" i="11"/>
  <c r="G873" i="11"/>
  <c r="H873" i="11"/>
  <c r="G871" i="11"/>
  <c r="H871" i="11"/>
  <c r="G869" i="11"/>
  <c r="H869" i="11"/>
  <c r="G867" i="11"/>
  <c r="H867" i="11"/>
  <c r="G865" i="11"/>
  <c r="H865" i="11"/>
  <c r="G863" i="11"/>
  <c r="H863" i="11"/>
  <c r="G861" i="11"/>
  <c r="H861" i="11"/>
  <c r="G859" i="11"/>
  <c r="H859" i="11"/>
  <c r="G857" i="11"/>
  <c r="H857" i="11"/>
  <c r="G855" i="11"/>
  <c r="H855" i="11"/>
  <c r="G1634" i="11"/>
  <c r="H1634" i="11"/>
  <c r="G1399" i="11"/>
  <c r="H1399" i="11"/>
  <c r="G1331" i="11"/>
  <c r="H1331" i="11"/>
  <c r="G1310" i="11"/>
  <c r="H1310" i="11"/>
  <c r="G1267" i="11"/>
  <c r="H1267" i="11"/>
  <c r="G1247" i="11"/>
  <c r="H1247" i="11"/>
  <c r="G1231" i="11"/>
  <c r="H1231" i="11"/>
  <c r="G1215" i="11"/>
  <c r="H1215" i="11"/>
  <c r="G1199" i="11"/>
  <c r="H1199" i="11"/>
  <c r="G1183" i="11"/>
  <c r="H1183" i="11"/>
  <c r="G1167" i="11"/>
  <c r="H1167" i="11"/>
  <c r="G1151" i="11"/>
  <c r="H1151" i="11"/>
  <c r="G1135" i="11"/>
  <c r="H1135" i="11"/>
  <c r="G1119" i="11"/>
  <c r="H1119" i="11"/>
  <c r="G1103" i="11"/>
  <c r="H1103" i="11"/>
  <c r="G1087" i="11"/>
  <c r="H1087" i="11"/>
  <c r="G1071" i="11"/>
  <c r="H1071" i="11"/>
  <c r="G1055" i="11"/>
  <c r="H1055" i="11"/>
  <c r="G1039" i="11"/>
  <c r="H1039" i="11"/>
  <c r="G1018" i="11"/>
  <c r="H1018" i="11"/>
  <c r="G1007" i="11"/>
  <c r="H1007" i="11"/>
  <c r="G986" i="11"/>
  <c r="H986" i="11"/>
  <c r="G975" i="11"/>
  <c r="H975" i="11"/>
  <c r="G954" i="11"/>
  <c r="H954" i="11"/>
  <c r="G943" i="11"/>
  <c r="H943" i="11"/>
  <c r="G853" i="11"/>
  <c r="H853" i="11"/>
  <c r="G850" i="11"/>
  <c r="H850" i="11"/>
  <c r="G847" i="11"/>
  <c r="H847" i="11"/>
  <c r="G842" i="11"/>
  <c r="H842" i="11"/>
  <c r="G840" i="11"/>
  <c r="H840" i="11"/>
  <c r="G838" i="11"/>
  <c r="H838" i="11"/>
  <c r="G836" i="11"/>
  <c r="H836" i="11"/>
  <c r="G834" i="11"/>
  <c r="H834" i="11"/>
  <c r="G832" i="11"/>
  <c r="H832" i="11"/>
  <c r="G830" i="11"/>
  <c r="H830" i="11"/>
  <c r="G828" i="11"/>
  <c r="H828" i="11"/>
  <c r="G826" i="11"/>
  <c r="H826" i="11"/>
  <c r="G824" i="11"/>
  <c r="H824" i="11"/>
  <c r="G822" i="11"/>
  <c r="H822" i="11"/>
  <c r="G820" i="11"/>
  <c r="H820" i="11"/>
  <c r="G818" i="11"/>
  <c r="H818" i="11"/>
  <c r="G816" i="11"/>
  <c r="H816" i="11"/>
  <c r="G814" i="11"/>
  <c r="H814" i="11"/>
  <c r="G812" i="11"/>
  <c r="H812" i="11"/>
  <c r="G810" i="11"/>
  <c r="H810" i="11"/>
  <c r="G808" i="11"/>
  <c r="H808" i="11"/>
  <c r="G806" i="11"/>
  <c r="H806" i="11"/>
  <c r="G804" i="11"/>
  <c r="H804" i="11"/>
  <c r="G802" i="11"/>
  <c r="H802" i="11"/>
  <c r="G800" i="11"/>
  <c r="H800" i="11"/>
  <c r="G798" i="11"/>
  <c r="H798" i="11"/>
  <c r="G796" i="11"/>
  <c r="H796" i="11"/>
  <c r="G794" i="11"/>
  <c r="H794" i="11"/>
  <c r="G792" i="11"/>
  <c r="H792" i="11"/>
  <c r="G790" i="11"/>
  <c r="H790" i="11"/>
  <c r="G788" i="11"/>
  <c r="H788" i="11"/>
  <c r="G786" i="11"/>
  <c r="H786" i="11"/>
  <c r="G784" i="11"/>
  <c r="H784" i="11"/>
  <c r="G782" i="11"/>
  <c r="H782" i="11"/>
  <c r="G780" i="11"/>
  <c r="H780" i="11"/>
  <c r="G778" i="11"/>
  <c r="H778" i="11"/>
  <c r="G776" i="11"/>
  <c r="H776" i="11"/>
  <c r="G774" i="11"/>
  <c r="H774" i="11"/>
  <c r="G772" i="11"/>
  <c r="H772" i="11"/>
  <c r="G770" i="11"/>
  <c r="H770" i="11"/>
  <c r="G768" i="11"/>
  <c r="H768" i="11"/>
  <c r="G766" i="11"/>
  <c r="H766" i="11"/>
  <c r="G764" i="11"/>
  <c r="H764" i="11"/>
  <c r="G762" i="11"/>
  <c r="H762" i="11"/>
  <c r="G760" i="11"/>
  <c r="H760" i="11"/>
  <c r="G758" i="11"/>
  <c r="H758" i="11"/>
  <c r="G756" i="11"/>
  <c r="H756" i="11"/>
  <c r="G754" i="11"/>
  <c r="H754" i="11"/>
  <c r="G752" i="11"/>
  <c r="H752" i="11"/>
  <c r="G750" i="11"/>
  <c r="H750" i="11"/>
  <c r="G748" i="11"/>
  <c r="H748" i="11"/>
  <c r="G746" i="11"/>
  <c r="H746" i="11"/>
  <c r="G744" i="11"/>
  <c r="H744" i="11"/>
  <c r="G742" i="11"/>
  <c r="H742" i="11"/>
  <c r="G740" i="11"/>
  <c r="H740" i="11"/>
  <c r="G738" i="11"/>
  <c r="H738" i="11"/>
  <c r="G736" i="11"/>
  <c r="H736" i="11"/>
  <c r="G734" i="11"/>
  <c r="H734" i="11"/>
  <c r="G732" i="11"/>
  <c r="H732" i="11"/>
  <c r="G730" i="11"/>
  <c r="H730" i="11"/>
  <c r="G728" i="11"/>
  <c r="H728" i="11"/>
  <c r="G726" i="11"/>
  <c r="H726" i="11"/>
  <c r="G724" i="11"/>
  <c r="H724" i="11"/>
  <c r="G722" i="11"/>
  <c r="H722" i="11"/>
  <c r="G720" i="11"/>
  <c r="H720" i="11"/>
  <c r="G718" i="11"/>
  <c r="H718" i="11"/>
  <c r="G716" i="11"/>
  <c r="H716" i="11"/>
  <c r="G714" i="11"/>
  <c r="H714" i="11"/>
  <c r="G712" i="11"/>
  <c r="H712" i="11"/>
  <c r="G710" i="11"/>
  <c r="H710" i="11"/>
  <c r="G708" i="11"/>
  <c r="H708" i="11"/>
  <c r="G706" i="11"/>
  <c r="H706" i="11"/>
  <c r="G704" i="11"/>
  <c r="H704" i="11"/>
  <c r="G702" i="11"/>
  <c r="H702" i="11"/>
  <c r="G700" i="11"/>
  <c r="H700" i="11"/>
  <c r="G698" i="11"/>
  <c r="H698" i="11"/>
  <c r="G696" i="11"/>
  <c r="H696" i="11"/>
  <c r="G694" i="11"/>
  <c r="H694" i="11"/>
  <c r="G692" i="11"/>
  <c r="H692" i="11"/>
  <c r="G690" i="11"/>
  <c r="H690" i="11"/>
  <c r="G688" i="11"/>
  <c r="H688" i="11"/>
  <c r="G686" i="11"/>
  <c r="H686" i="11"/>
  <c r="G684" i="11"/>
  <c r="H684" i="11"/>
  <c r="G682" i="11"/>
  <c r="H682" i="11"/>
  <c r="G680" i="11"/>
  <c r="H680" i="11"/>
  <c r="G678" i="11"/>
  <c r="H678" i="11"/>
  <c r="G676" i="11"/>
  <c r="H676" i="11"/>
  <c r="G674" i="11"/>
  <c r="H674" i="11"/>
  <c r="G672" i="11"/>
  <c r="H672" i="11"/>
  <c r="G670" i="11"/>
  <c r="H670" i="11"/>
  <c r="G668" i="11"/>
  <c r="H668" i="11"/>
  <c r="G666" i="11"/>
  <c r="H666" i="11"/>
  <c r="G664" i="11"/>
  <c r="H664" i="11"/>
  <c r="G662" i="11"/>
  <c r="H662" i="11"/>
  <c r="G660" i="11"/>
  <c r="H660" i="11"/>
  <c r="G658" i="11"/>
  <c r="H658" i="11"/>
  <c r="G656" i="11"/>
  <c r="H656" i="11"/>
  <c r="G654" i="11"/>
  <c r="H654" i="11"/>
  <c r="G652" i="11"/>
  <c r="H652" i="11"/>
  <c r="G650" i="11"/>
  <c r="H650" i="11"/>
  <c r="G648" i="11"/>
  <c r="H648" i="11"/>
  <c r="G646" i="11"/>
  <c r="H646" i="11"/>
  <c r="G644" i="11"/>
  <c r="H644" i="11"/>
  <c r="G642" i="11"/>
  <c r="H642" i="11"/>
  <c r="G640" i="11"/>
  <c r="H640" i="11"/>
  <c r="G638" i="11"/>
  <c r="H638" i="11"/>
  <c r="G636" i="11"/>
  <c r="H636" i="11"/>
  <c r="G634" i="11"/>
  <c r="H634" i="11"/>
  <c r="G632" i="11"/>
  <c r="H632" i="11"/>
  <c r="G630" i="11"/>
  <c r="H630" i="11"/>
  <c r="G628" i="11"/>
  <c r="H628" i="11"/>
  <c r="G626" i="11"/>
  <c r="H626" i="11"/>
  <c r="G624" i="11"/>
  <c r="H624" i="11"/>
  <c r="G622" i="11"/>
  <c r="H622" i="11"/>
  <c r="G620" i="11"/>
  <c r="H620" i="11"/>
  <c r="G618" i="11"/>
  <c r="H618" i="11"/>
  <c r="G616" i="11"/>
  <c r="H616" i="11"/>
  <c r="G614" i="11"/>
  <c r="H614" i="11"/>
  <c r="G612" i="11"/>
  <c r="H612" i="11"/>
  <c r="G610" i="11"/>
  <c r="H610" i="11"/>
  <c r="G608" i="11"/>
  <c r="H608" i="11"/>
  <c r="G606" i="11"/>
  <c r="H606" i="11"/>
  <c r="G604" i="11"/>
  <c r="H604" i="11"/>
  <c r="G1549" i="11"/>
  <c r="H1549" i="11"/>
  <c r="G1463" i="11"/>
  <c r="H1463" i="11"/>
  <c r="G1378" i="11"/>
  <c r="H1378" i="11"/>
  <c r="G1347" i="11"/>
  <c r="H1347" i="11"/>
  <c r="G1326" i="11"/>
  <c r="H1326" i="11"/>
  <c r="G1283" i="11"/>
  <c r="H1283" i="11"/>
  <c r="G1262" i="11"/>
  <c r="H1262" i="11"/>
  <c r="G1243" i="11"/>
  <c r="H1243" i="11"/>
  <c r="G1227" i="11"/>
  <c r="H1227" i="11"/>
  <c r="G1211" i="11"/>
  <c r="H1211" i="11"/>
  <c r="G1195" i="11"/>
  <c r="H1195" i="11"/>
  <c r="G1179" i="11"/>
  <c r="H1179" i="11"/>
  <c r="G1163" i="11"/>
  <c r="H1163" i="11"/>
  <c r="G1147" i="11"/>
  <c r="H1147" i="11"/>
  <c r="G1131" i="11"/>
  <c r="H1131" i="11"/>
  <c r="G1115" i="11"/>
  <c r="H1115" i="11"/>
  <c r="G1099" i="11"/>
  <c r="H1099" i="11"/>
  <c r="G1083" i="11"/>
  <c r="H1083" i="11"/>
  <c r="G1067" i="11"/>
  <c r="H1067" i="11"/>
  <c r="G1051" i="11"/>
  <c r="H1051" i="11"/>
  <c r="G1026" i="11"/>
  <c r="H1026" i="11"/>
  <c r="G1015" i="11"/>
  <c r="H1015" i="11"/>
  <c r="G994" i="11"/>
  <c r="H994" i="11"/>
  <c r="G983" i="11"/>
  <c r="H983" i="11"/>
  <c r="G962" i="11"/>
  <c r="H962" i="11"/>
  <c r="G951" i="11"/>
  <c r="H951" i="11"/>
  <c r="G849" i="11"/>
  <c r="H849" i="11"/>
  <c r="G844" i="11"/>
  <c r="H844" i="11"/>
  <c r="G1527" i="11"/>
  <c r="H1527" i="11"/>
  <c r="G1442" i="11"/>
  <c r="H1442" i="11"/>
  <c r="G1363" i="11"/>
  <c r="H1363" i="11"/>
  <c r="G1342" i="11"/>
  <c r="H1342" i="11"/>
  <c r="G1299" i="11"/>
  <c r="H1299" i="11"/>
  <c r="G1278" i="11"/>
  <c r="H1278" i="11"/>
  <c r="G1239" i="11"/>
  <c r="H1239" i="11"/>
  <c r="G1223" i="11"/>
  <c r="H1223" i="11"/>
  <c r="G1207" i="11"/>
  <c r="H1207" i="11"/>
  <c r="G1191" i="11"/>
  <c r="H1191" i="11"/>
  <c r="G1175" i="11"/>
  <c r="H1175" i="11"/>
  <c r="G1159" i="11"/>
  <c r="H1159" i="11"/>
  <c r="G1143" i="11"/>
  <c r="H1143" i="11"/>
  <c r="G1127" i="11"/>
  <c r="H1127" i="11"/>
  <c r="G1111" i="11"/>
  <c r="H1111" i="11"/>
  <c r="G1095" i="11"/>
  <c r="H1095" i="11"/>
  <c r="G1079" i="11"/>
  <c r="H1079" i="11"/>
  <c r="G1063" i="11"/>
  <c r="H1063" i="11"/>
  <c r="G1047" i="11"/>
  <c r="H1047" i="11"/>
  <c r="G1034" i="11"/>
  <c r="H1034" i="11"/>
  <c r="G1023" i="11"/>
  <c r="H1023" i="11"/>
  <c r="G1002" i="11"/>
  <c r="H1002" i="11"/>
  <c r="G991" i="11"/>
  <c r="H991" i="11"/>
  <c r="G970" i="11"/>
  <c r="H970" i="11"/>
  <c r="G959" i="11"/>
  <c r="H959" i="11"/>
  <c r="G938" i="11"/>
  <c r="H938" i="11"/>
  <c r="G851" i="11"/>
  <c r="H851" i="11"/>
  <c r="G846" i="11"/>
  <c r="H846" i="11"/>
  <c r="G843" i="11"/>
  <c r="H843" i="11"/>
  <c r="G841" i="11"/>
  <c r="H841" i="11"/>
  <c r="G839" i="11"/>
  <c r="H839" i="11"/>
  <c r="G837" i="11"/>
  <c r="H837" i="11"/>
  <c r="G835" i="11"/>
  <c r="H835" i="11"/>
  <c r="G833" i="11"/>
  <c r="H833" i="11"/>
  <c r="G831" i="11"/>
  <c r="H831" i="11"/>
  <c r="G829" i="11"/>
  <c r="H829" i="11"/>
  <c r="G827" i="11"/>
  <c r="H827" i="11"/>
  <c r="G825" i="11"/>
  <c r="H825" i="11"/>
  <c r="G823" i="11"/>
  <c r="H823" i="11"/>
  <c r="G821" i="11"/>
  <c r="H821" i="11"/>
  <c r="G819" i="11"/>
  <c r="H819" i="11"/>
  <c r="G817" i="11"/>
  <c r="H817" i="11"/>
  <c r="G815" i="11"/>
  <c r="H815" i="11"/>
  <c r="G813" i="11"/>
  <c r="H813" i="11"/>
  <c r="G811" i="11"/>
  <c r="H811" i="11"/>
  <c r="G809" i="11"/>
  <c r="H809" i="11"/>
  <c r="G807" i="11"/>
  <c r="H807" i="11"/>
  <c r="G805" i="11"/>
  <c r="H805" i="11"/>
  <c r="G803" i="11"/>
  <c r="H803" i="11"/>
  <c r="G801" i="11"/>
  <c r="H801" i="11"/>
  <c r="G799" i="11"/>
  <c r="H799" i="11"/>
  <c r="G797" i="11"/>
  <c r="H797" i="11"/>
  <c r="G795" i="11"/>
  <c r="H795" i="11"/>
  <c r="G793" i="11"/>
  <c r="H793" i="11"/>
  <c r="G791" i="11"/>
  <c r="H791" i="11"/>
  <c r="G789" i="11"/>
  <c r="H789" i="11"/>
  <c r="G787" i="11"/>
  <c r="H787" i="11"/>
  <c r="G785" i="11"/>
  <c r="H785" i="11"/>
  <c r="G783" i="11"/>
  <c r="H783" i="11"/>
  <c r="G781" i="11"/>
  <c r="H781" i="11"/>
  <c r="G779" i="11"/>
  <c r="H779" i="11"/>
  <c r="G777" i="11"/>
  <c r="H777" i="11"/>
  <c r="G775" i="11"/>
  <c r="H775" i="11"/>
  <c r="G773" i="11"/>
  <c r="H773" i="11"/>
  <c r="G771" i="11"/>
  <c r="H771" i="11"/>
  <c r="G769" i="11"/>
  <c r="H769" i="11"/>
  <c r="G767" i="11"/>
  <c r="H767" i="11"/>
  <c r="G765" i="11"/>
  <c r="H765" i="11"/>
  <c r="G763" i="11"/>
  <c r="H763" i="11"/>
  <c r="G761" i="11"/>
  <c r="H761" i="11"/>
  <c r="G759" i="11"/>
  <c r="H759" i="11"/>
  <c r="G757" i="11"/>
  <c r="H757" i="11"/>
  <c r="G755" i="11"/>
  <c r="H755" i="11"/>
  <c r="G753" i="11"/>
  <c r="H753" i="11"/>
  <c r="G751" i="11"/>
  <c r="H751" i="11"/>
  <c r="G749" i="11"/>
  <c r="H749" i="11"/>
  <c r="G747" i="11"/>
  <c r="H747" i="11"/>
  <c r="G745" i="11"/>
  <c r="H745" i="11"/>
  <c r="G743" i="11"/>
  <c r="H743" i="11"/>
  <c r="G741" i="11"/>
  <c r="H741" i="11"/>
  <c r="G739" i="11"/>
  <c r="H739" i="11"/>
  <c r="G737" i="11"/>
  <c r="H737" i="11"/>
  <c r="G735" i="11"/>
  <c r="H735" i="11"/>
  <c r="G733" i="11"/>
  <c r="H733" i="11"/>
  <c r="G731" i="11"/>
  <c r="H731" i="11"/>
  <c r="G729" i="11"/>
  <c r="H729" i="11"/>
  <c r="G727" i="11"/>
  <c r="H727" i="11"/>
  <c r="G725" i="11"/>
  <c r="H725" i="11"/>
  <c r="G723" i="11"/>
  <c r="H723" i="11"/>
  <c r="G721" i="11"/>
  <c r="H721" i="11"/>
  <c r="G719" i="11"/>
  <c r="H719" i="11"/>
  <c r="G717" i="11"/>
  <c r="H717" i="11"/>
  <c r="G715" i="11"/>
  <c r="H715" i="11"/>
  <c r="G713" i="11"/>
  <c r="H713" i="11"/>
  <c r="G711" i="11"/>
  <c r="H711" i="11"/>
  <c r="G709" i="11"/>
  <c r="H709" i="11"/>
  <c r="G707" i="11"/>
  <c r="H707" i="11"/>
  <c r="G705" i="11"/>
  <c r="H705" i="11"/>
  <c r="G703" i="11"/>
  <c r="H703" i="11"/>
  <c r="G701" i="11"/>
  <c r="H701" i="11"/>
  <c r="G699" i="11"/>
  <c r="H699" i="11"/>
  <c r="G697" i="11"/>
  <c r="H697" i="11"/>
  <c r="G695" i="11"/>
  <c r="H695" i="11"/>
  <c r="G693" i="11"/>
  <c r="H693" i="11"/>
  <c r="G691" i="11"/>
  <c r="H691" i="11"/>
  <c r="G689" i="11"/>
  <c r="H689" i="11"/>
  <c r="G687" i="11"/>
  <c r="H687" i="11"/>
  <c r="G685" i="11"/>
  <c r="H685" i="11"/>
  <c r="G683" i="11"/>
  <c r="H683" i="11"/>
  <c r="G681" i="11"/>
  <c r="H681" i="11"/>
  <c r="G679" i="11"/>
  <c r="H679" i="11"/>
  <c r="G677" i="11"/>
  <c r="H677" i="11"/>
  <c r="G675" i="11"/>
  <c r="H675" i="11"/>
  <c r="G673" i="11"/>
  <c r="H673" i="11"/>
  <c r="G671" i="11"/>
  <c r="H671" i="11"/>
  <c r="G669" i="11"/>
  <c r="H669" i="11"/>
  <c r="G667" i="11"/>
  <c r="H667" i="11"/>
  <c r="G665" i="11"/>
  <c r="H665" i="11"/>
  <c r="G663" i="11"/>
  <c r="H663" i="11"/>
  <c r="G661" i="11"/>
  <c r="H661" i="11"/>
  <c r="G659" i="11"/>
  <c r="H659" i="11"/>
  <c r="G657" i="11"/>
  <c r="H657" i="11"/>
  <c r="G655" i="11"/>
  <c r="H655" i="11"/>
  <c r="G653" i="11"/>
  <c r="H653" i="11"/>
  <c r="G651" i="11"/>
  <c r="H651" i="11"/>
  <c r="G649" i="11"/>
  <c r="H649" i="11"/>
  <c r="G647" i="11"/>
  <c r="H647" i="11"/>
  <c r="G645" i="11"/>
  <c r="H645" i="11"/>
  <c r="G643" i="11"/>
  <c r="H643" i="11"/>
  <c r="G641" i="11"/>
  <c r="H641" i="11"/>
  <c r="G639" i="11"/>
  <c r="H639" i="11"/>
  <c r="G637" i="11"/>
  <c r="H637" i="11"/>
  <c r="G635" i="11"/>
  <c r="H635" i="11"/>
  <c r="G633" i="11"/>
  <c r="H633" i="11"/>
  <c r="G631" i="11"/>
  <c r="H631" i="11"/>
  <c r="G629" i="11"/>
  <c r="H629" i="11"/>
  <c r="G627" i="11"/>
  <c r="H627" i="11"/>
  <c r="G625" i="11"/>
  <c r="H625" i="11"/>
  <c r="G623" i="11"/>
  <c r="H623" i="11"/>
  <c r="G621" i="11"/>
  <c r="H621" i="11"/>
  <c r="G619" i="11"/>
  <c r="H619" i="11"/>
  <c r="G617" i="11"/>
  <c r="H617" i="11"/>
  <c r="G615" i="11"/>
  <c r="H615" i="11"/>
  <c r="G613" i="11"/>
  <c r="H613" i="11"/>
  <c r="G611" i="11"/>
  <c r="H611" i="11"/>
  <c r="G609" i="11"/>
  <c r="H609" i="11"/>
  <c r="G607" i="11"/>
  <c r="H607" i="11"/>
  <c r="G605" i="11"/>
  <c r="H605" i="11"/>
  <c r="G603" i="11"/>
  <c r="H603" i="11"/>
  <c r="G601" i="11"/>
  <c r="H601" i="11"/>
  <c r="G599" i="11"/>
  <c r="H599" i="11"/>
  <c r="G597" i="11"/>
  <c r="H597" i="11"/>
  <c r="G595" i="11"/>
  <c r="H595" i="11"/>
  <c r="G593" i="11"/>
  <c r="H593" i="11"/>
  <c r="G591" i="11"/>
  <c r="H591" i="11"/>
  <c r="G589" i="11"/>
  <c r="H589" i="11"/>
  <c r="G587" i="11"/>
  <c r="H587" i="11"/>
  <c r="G585" i="11"/>
  <c r="H585" i="11"/>
  <c r="G583" i="11"/>
  <c r="H583" i="11"/>
  <c r="G581" i="11"/>
  <c r="H581" i="11"/>
  <c r="G579" i="11"/>
  <c r="H579" i="11"/>
  <c r="G577" i="11"/>
  <c r="H577" i="11"/>
  <c r="G575" i="11"/>
  <c r="H575" i="11"/>
  <c r="G573" i="11"/>
  <c r="H573" i="11"/>
  <c r="G571" i="11"/>
  <c r="H571" i="11"/>
  <c r="G569" i="11"/>
  <c r="H569" i="11"/>
  <c r="G567" i="11"/>
  <c r="H567" i="11"/>
  <c r="G565" i="11"/>
  <c r="H565" i="11"/>
  <c r="G563" i="11"/>
  <c r="H563" i="11"/>
  <c r="G561" i="11"/>
  <c r="H561" i="11"/>
  <c r="G559" i="11"/>
  <c r="H559" i="11"/>
  <c r="G557" i="11"/>
  <c r="H557" i="11"/>
  <c r="G555" i="11"/>
  <c r="H555" i="11"/>
  <c r="G553" i="11"/>
  <c r="H553" i="11"/>
  <c r="G551" i="11"/>
  <c r="H551" i="11"/>
  <c r="G549" i="11"/>
  <c r="H549" i="11"/>
  <c r="G547" i="11"/>
  <c r="H547" i="11"/>
  <c r="G545" i="11"/>
  <c r="H545" i="11"/>
  <c r="G543" i="11"/>
  <c r="H543" i="11"/>
  <c r="G541" i="11"/>
  <c r="H541" i="11"/>
  <c r="G539" i="11"/>
  <c r="H539" i="11"/>
  <c r="G537" i="11"/>
  <c r="H537" i="11"/>
  <c r="G535" i="11"/>
  <c r="H535" i="11"/>
  <c r="G533" i="11"/>
  <c r="H533" i="11"/>
  <c r="G531" i="11"/>
  <c r="H531" i="11"/>
  <c r="G529" i="11"/>
  <c r="H529" i="11"/>
  <c r="G527" i="11"/>
  <c r="H527" i="11"/>
  <c r="G525" i="11"/>
  <c r="H525" i="11"/>
  <c r="G523" i="11"/>
  <c r="H523" i="11"/>
  <c r="G521" i="11"/>
  <c r="H521" i="11"/>
  <c r="G519" i="11"/>
  <c r="H519" i="11"/>
  <c r="G517" i="11"/>
  <c r="H517" i="11"/>
  <c r="G515" i="11"/>
  <c r="H515" i="11"/>
  <c r="G513" i="11"/>
  <c r="H513" i="11"/>
  <c r="G511" i="11"/>
  <c r="H511" i="11"/>
  <c r="G509" i="11"/>
  <c r="H509" i="11"/>
  <c r="G507" i="11"/>
  <c r="H507" i="11"/>
  <c r="G505" i="11"/>
  <c r="H505" i="11"/>
  <c r="G503" i="11"/>
  <c r="H503" i="11"/>
  <c r="G501" i="11"/>
  <c r="H501" i="11"/>
  <c r="G499" i="11"/>
  <c r="H499" i="11"/>
  <c r="G497" i="11"/>
  <c r="H497" i="11"/>
  <c r="G495" i="11"/>
  <c r="H495" i="11"/>
  <c r="G493" i="11"/>
  <c r="H493" i="11"/>
  <c r="G491" i="11"/>
  <c r="H491" i="11"/>
  <c r="G489" i="11"/>
  <c r="H489" i="11"/>
  <c r="G487" i="11"/>
  <c r="H487" i="11"/>
  <c r="G485" i="11"/>
  <c r="H485" i="11"/>
  <c r="G483" i="11"/>
  <c r="H483" i="11"/>
  <c r="G481" i="11"/>
  <c r="H481" i="11"/>
  <c r="G479" i="11"/>
  <c r="H479" i="11"/>
  <c r="G477" i="11"/>
  <c r="H477" i="11"/>
  <c r="G475" i="11"/>
  <c r="H475" i="11"/>
  <c r="G473" i="11"/>
  <c r="H473" i="11"/>
  <c r="G471" i="11"/>
  <c r="H471" i="11"/>
  <c r="G469" i="11"/>
  <c r="H469" i="11"/>
  <c r="G467" i="11"/>
  <c r="H467" i="11"/>
  <c r="G465" i="11"/>
  <c r="H465" i="11"/>
  <c r="G463" i="11"/>
  <c r="H463" i="11"/>
  <c r="G461" i="11"/>
  <c r="H461" i="11"/>
  <c r="G459" i="11"/>
  <c r="H459" i="11"/>
  <c r="G457" i="11"/>
  <c r="H457" i="11"/>
  <c r="G455" i="11"/>
  <c r="H455" i="11"/>
  <c r="G453" i="11"/>
  <c r="H453" i="11"/>
  <c r="G451" i="11"/>
  <c r="H451" i="11"/>
  <c r="G449" i="11"/>
  <c r="H449" i="11"/>
  <c r="G447" i="11"/>
  <c r="H447" i="11"/>
  <c r="G445" i="11"/>
  <c r="H445" i="11"/>
  <c r="G443" i="11"/>
  <c r="H443" i="11"/>
  <c r="G441" i="11"/>
  <c r="H441" i="11"/>
  <c r="G439" i="11"/>
  <c r="H439" i="11"/>
  <c r="G437" i="11"/>
  <c r="H437" i="11"/>
  <c r="G435" i="11"/>
  <c r="H435" i="11"/>
  <c r="G433" i="11"/>
  <c r="H433" i="11"/>
  <c r="G431" i="11"/>
  <c r="H431" i="11"/>
  <c r="G429" i="11"/>
  <c r="H429" i="11"/>
  <c r="G427" i="11"/>
  <c r="H427" i="11"/>
  <c r="G425" i="11"/>
  <c r="H425" i="11"/>
  <c r="G423" i="11"/>
  <c r="H423" i="11"/>
  <c r="G421" i="11"/>
  <c r="H421" i="11"/>
  <c r="G419" i="11"/>
  <c r="H419" i="11"/>
  <c r="G417" i="11"/>
  <c r="H417" i="11"/>
  <c r="G415" i="11"/>
  <c r="H415" i="11"/>
  <c r="G413" i="11"/>
  <c r="H413" i="11"/>
  <c r="G411" i="11"/>
  <c r="H411" i="11"/>
  <c r="G409" i="11"/>
  <c r="H409" i="11"/>
  <c r="G407" i="11"/>
  <c r="H407" i="11"/>
  <c r="G405" i="11"/>
  <c r="H405" i="11"/>
  <c r="G403" i="11"/>
  <c r="H403" i="11"/>
  <c r="G401" i="11"/>
  <c r="H401" i="11"/>
  <c r="G399" i="11"/>
  <c r="H399" i="11"/>
  <c r="G397" i="11"/>
  <c r="H397" i="11"/>
  <c r="G395" i="11"/>
  <c r="H395" i="11"/>
  <c r="G393" i="11"/>
  <c r="H393" i="11"/>
  <c r="G391" i="11"/>
  <c r="H391" i="11"/>
  <c r="G389" i="11"/>
  <c r="H389" i="11"/>
  <c r="G387" i="11"/>
  <c r="H387" i="11"/>
  <c r="G385" i="11"/>
  <c r="H385" i="11"/>
  <c r="G383" i="11"/>
  <c r="H383" i="11"/>
  <c r="G381" i="11"/>
  <c r="H381" i="11"/>
  <c r="G379" i="11"/>
  <c r="H379" i="11"/>
  <c r="G377" i="11"/>
  <c r="H377" i="11"/>
  <c r="G375" i="11"/>
  <c r="H375" i="11"/>
  <c r="G373" i="11"/>
  <c r="H373" i="11"/>
  <c r="G371" i="11"/>
  <c r="H371" i="11"/>
  <c r="G369" i="11"/>
  <c r="H369" i="11"/>
  <c r="G367" i="11"/>
  <c r="H367" i="11"/>
  <c r="G365" i="11"/>
  <c r="H365" i="11"/>
  <c r="G363" i="11"/>
  <c r="H363" i="11"/>
  <c r="G361" i="11"/>
  <c r="H361" i="11"/>
  <c r="G359" i="11"/>
  <c r="H359" i="11"/>
  <c r="G357" i="11"/>
  <c r="H357" i="11"/>
  <c r="G355" i="11"/>
  <c r="H355" i="11"/>
  <c r="G353" i="11"/>
  <c r="H353" i="11"/>
  <c r="G351" i="11"/>
  <c r="H351" i="11"/>
  <c r="G349" i="11"/>
  <c r="H349" i="11"/>
  <c r="G347" i="11"/>
  <c r="H347" i="11"/>
  <c r="G345" i="11"/>
  <c r="H345" i="11"/>
  <c r="G343" i="11"/>
  <c r="H343" i="11"/>
  <c r="G341" i="11"/>
  <c r="H341" i="11"/>
  <c r="G339" i="11"/>
  <c r="H339" i="11"/>
  <c r="G337" i="11"/>
  <c r="H337" i="11"/>
  <c r="G335" i="11"/>
  <c r="H335" i="11"/>
  <c r="G333" i="11"/>
  <c r="H333" i="11"/>
  <c r="G331" i="11"/>
  <c r="H331" i="11"/>
  <c r="G329" i="11"/>
  <c r="H329" i="11"/>
  <c r="G327" i="11"/>
  <c r="H327" i="11"/>
  <c r="G325" i="11"/>
  <c r="H325" i="11"/>
  <c r="G323" i="11"/>
  <c r="H323" i="11"/>
  <c r="G321" i="11"/>
  <c r="H321" i="11"/>
  <c r="G319" i="11"/>
  <c r="H319" i="11"/>
  <c r="G317" i="11"/>
  <c r="H317" i="11"/>
  <c r="G315" i="11"/>
  <c r="H315" i="11"/>
  <c r="G313" i="11"/>
  <c r="H313" i="11"/>
  <c r="G311" i="11"/>
  <c r="H311" i="11"/>
  <c r="G309" i="11"/>
  <c r="H309" i="11"/>
  <c r="G307" i="11"/>
  <c r="H307" i="11"/>
  <c r="G305" i="11"/>
  <c r="H305" i="11"/>
  <c r="G303" i="11"/>
  <c r="H303" i="11"/>
  <c r="G301" i="11"/>
  <c r="H301" i="11"/>
  <c r="G299" i="11"/>
  <c r="H299" i="11"/>
  <c r="G297" i="11"/>
  <c r="H297" i="11"/>
  <c r="G295" i="11"/>
  <c r="H295" i="11"/>
  <c r="G293" i="11"/>
  <c r="H293" i="11"/>
  <c r="G291" i="11"/>
  <c r="H291" i="11"/>
  <c r="G289" i="11"/>
  <c r="H289" i="11"/>
  <c r="G287" i="11"/>
  <c r="H287" i="11"/>
  <c r="G285" i="11"/>
  <c r="H285" i="11"/>
  <c r="G283" i="11"/>
  <c r="H283" i="11"/>
  <c r="G281" i="11"/>
  <c r="H281" i="11"/>
  <c r="G279" i="11"/>
  <c r="H279" i="11"/>
  <c r="G277" i="11"/>
  <c r="H277" i="11"/>
  <c r="G275" i="11"/>
  <c r="H275" i="11"/>
  <c r="G273" i="11"/>
  <c r="H273" i="11"/>
  <c r="G271" i="11"/>
  <c r="H271" i="11"/>
  <c r="G269" i="11"/>
  <c r="H269" i="11"/>
  <c r="G267" i="11"/>
  <c r="H267" i="11"/>
  <c r="G265" i="11"/>
  <c r="H265" i="11"/>
  <c r="G263" i="11"/>
  <c r="H263" i="11"/>
  <c r="G261" i="11"/>
  <c r="H261" i="11"/>
  <c r="G259" i="11"/>
  <c r="H259" i="11"/>
  <c r="G257" i="11"/>
  <c r="H257" i="11"/>
  <c r="G255" i="11"/>
  <c r="H255" i="11"/>
  <c r="G253" i="11"/>
  <c r="H253" i="11"/>
  <c r="G1506" i="11"/>
  <c r="H1506" i="11"/>
  <c r="G1315" i="11"/>
  <c r="H1315" i="11"/>
  <c r="G1235" i="11"/>
  <c r="H1235" i="11"/>
  <c r="G1171" i="11"/>
  <c r="H1171" i="11"/>
  <c r="G1107" i="11"/>
  <c r="H1107" i="11"/>
  <c r="G1043" i="11"/>
  <c r="H1043" i="11"/>
  <c r="G999" i="11"/>
  <c r="H999" i="11"/>
  <c r="G251" i="11"/>
  <c r="H251" i="11"/>
  <c r="G249" i="11"/>
  <c r="H249" i="11"/>
  <c r="G247" i="11"/>
  <c r="H247" i="11"/>
  <c r="G245" i="11"/>
  <c r="H245" i="11"/>
  <c r="G243" i="11"/>
  <c r="H243" i="11"/>
  <c r="G241" i="11"/>
  <c r="H241" i="11"/>
  <c r="G239" i="11"/>
  <c r="H239" i="11"/>
  <c r="G237" i="11"/>
  <c r="H237" i="11"/>
  <c r="G235" i="11"/>
  <c r="H235" i="11"/>
  <c r="G233" i="11"/>
  <c r="H233" i="11"/>
  <c r="G231" i="11"/>
  <c r="H231" i="11"/>
  <c r="G229" i="11"/>
  <c r="H229" i="11"/>
  <c r="G227" i="11"/>
  <c r="H227" i="11"/>
  <c r="G225" i="11"/>
  <c r="H225" i="11"/>
  <c r="G223" i="11"/>
  <c r="H223" i="11"/>
  <c r="G221" i="11"/>
  <c r="H221" i="11"/>
  <c r="G219" i="11"/>
  <c r="H219" i="11"/>
  <c r="G217" i="11"/>
  <c r="H217" i="11"/>
  <c r="G215" i="11"/>
  <c r="H215" i="11"/>
  <c r="G213" i="11"/>
  <c r="H213" i="11"/>
  <c r="G211" i="11"/>
  <c r="H211" i="11"/>
  <c r="G209" i="11"/>
  <c r="H209" i="11"/>
  <c r="G207" i="11"/>
  <c r="H207" i="11"/>
  <c r="G205" i="11"/>
  <c r="H205" i="11"/>
  <c r="G203" i="11"/>
  <c r="H203" i="11"/>
  <c r="G201" i="11"/>
  <c r="H201" i="11"/>
  <c r="G199" i="11"/>
  <c r="H199" i="11"/>
  <c r="G197" i="11"/>
  <c r="H197" i="11"/>
  <c r="G195" i="11"/>
  <c r="H195" i="11"/>
  <c r="G193" i="11"/>
  <c r="H193" i="11"/>
  <c r="G191" i="11"/>
  <c r="H191" i="11"/>
  <c r="G189" i="11"/>
  <c r="H189" i="11"/>
  <c r="G187" i="11"/>
  <c r="H187" i="11"/>
  <c r="G185" i="11"/>
  <c r="H185" i="11"/>
  <c r="G183" i="11"/>
  <c r="H183" i="11"/>
  <c r="G181" i="11"/>
  <c r="H181" i="11"/>
  <c r="G179" i="11"/>
  <c r="H179" i="11"/>
  <c r="G177" i="11"/>
  <c r="H177" i="11"/>
  <c r="G175" i="11"/>
  <c r="H175" i="11"/>
  <c r="G173" i="11"/>
  <c r="H173" i="11"/>
  <c r="G171" i="11"/>
  <c r="H171" i="11"/>
  <c r="G169" i="11"/>
  <c r="H169" i="11"/>
  <c r="G167" i="11"/>
  <c r="H167" i="11"/>
  <c r="G165" i="11"/>
  <c r="H165" i="11"/>
  <c r="G163" i="11"/>
  <c r="H163" i="11"/>
  <c r="G161" i="11"/>
  <c r="H161" i="11"/>
  <c r="G159" i="11"/>
  <c r="H159" i="11"/>
  <c r="G157" i="11"/>
  <c r="H157" i="11"/>
  <c r="G155" i="11"/>
  <c r="H155" i="11"/>
  <c r="G153" i="11"/>
  <c r="H153" i="11"/>
  <c r="G151" i="11"/>
  <c r="H151" i="11"/>
  <c r="G149" i="11"/>
  <c r="H149" i="11"/>
  <c r="G147" i="11"/>
  <c r="H147" i="11"/>
  <c r="G145" i="11"/>
  <c r="H145" i="11"/>
  <c r="G143" i="11"/>
  <c r="H143" i="11"/>
  <c r="G141" i="11"/>
  <c r="H141" i="11"/>
  <c r="G139" i="11"/>
  <c r="H139" i="11"/>
  <c r="G137" i="11"/>
  <c r="H137" i="11"/>
  <c r="G135" i="11"/>
  <c r="H135" i="11"/>
  <c r="G133" i="11"/>
  <c r="H133" i="11"/>
  <c r="G131" i="11"/>
  <c r="H131" i="11"/>
  <c r="G129" i="11"/>
  <c r="H129" i="11"/>
  <c r="G127" i="11"/>
  <c r="H127" i="11"/>
  <c r="G125" i="11"/>
  <c r="H125" i="11"/>
  <c r="G123" i="11"/>
  <c r="H123" i="11"/>
  <c r="G121" i="11"/>
  <c r="H121" i="11"/>
  <c r="G119" i="11"/>
  <c r="H119" i="11"/>
  <c r="G117" i="11"/>
  <c r="H117" i="11"/>
  <c r="G115" i="11"/>
  <c r="H115" i="11"/>
  <c r="G113" i="11"/>
  <c r="H113" i="11"/>
  <c r="G111" i="11"/>
  <c r="H111" i="11"/>
  <c r="G109" i="11"/>
  <c r="H109" i="11"/>
  <c r="G107" i="11"/>
  <c r="H107" i="11"/>
  <c r="G105" i="11"/>
  <c r="H105" i="11"/>
  <c r="G103" i="11"/>
  <c r="H103" i="11"/>
  <c r="G101" i="11"/>
  <c r="H101" i="11"/>
  <c r="G99" i="11"/>
  <c r="H99" i="11"/>
  <c r="G97" i="11"/>
  <c r="H97" i="11"/>
  <c r="G95" i="11"/>
  <c r="H95" i="11"/>
  <c r="G93" i="11"/>
  <c r="H93" i="11"/>
  <c r="G91" i="11"/>
  <c r="H91" i="11"/>
  <c r="G89" i="11"/>
  <c r="H89" i="11"/>
  <c r="G87" i="11"/>
  <c r="H87" i="11"/>
  <c r="G85" i="11"/>
  <c r="H85" i="11"/>
  <c r="G83" i="11"/>
  <c r="H83" i="11"/>
  <c r="G81" i="11"/>
  <c r="H81" i="11"/>
  <c r="G79" i="11"/>
  <c r="H79" i="11"/>
  <c r="G77" i="11"/>
  <c r="H77" i="11"/>
  <c r="G75" i="11"/>
  <c r="H75" i="11"/>
  <c r="G73" i="11"/>
  <c r="H73" i="11"/>
  <c r="G71" i="11"/>
  <c r="H71" i="11"/>
  <c r="G69" i="11"/>
  <c r="H69" i="11"/>
  <c r="G67" i="11"/>
  <c r="H67" i="11"/>
  <c r="G65" i="11"/>
  <c r="H65" i="11"/>
  <c r="G63" i="11"/>
  <c r="H63" i="11"/>
  <c r="G61" i="11"/>
  <c r="H61" i="11"/>
  <c r="G59" i="11"/>
  <c r="H59" i="11"/>
  <c r="G57" i="11"/>
  <c r="H57" i="11"/>
  <c r="G55" i="11"/>
  <c r="H55" i="11"/>
  <c r="G53" i="11"/>
  <c r="H53" i="11"/>
  <c r="G51" i="11"/>
  <c r="H51" i="11"/>
  <c r="G49" i="11"/>
  <c r="H49" i="11"/>
  <c r="G47" i="11"/>
  <c r="H47" i="11"/>
  <c r="G45" i="11"/>
  <c r="H45" i="11"/>
  <c r="G43" i="11"/>
  <c r="H43" i="11"/>
  <c r="G40" i="11"/>
  <c r="H40" i="11"/>
  <c r="G36" i="11"/>
  <c r="H36" i="11"/>
  <c r="G32" i="11"/>
  <c r="H32" i="11"/>
  <c r="G28" i="11"/>
  <c r="H28" i="11"/>
  <c r="G24" i="11"/>
  <c r="H24" i="11"/>
  <c r="G20" i="11"/>
  <c r="H20" i="11"/>
  <c r="G16" i="11"/>
  <c r="H16" i="11"/>
  <c r="G12" i="11"/>
  <c r="H12" i="11"/>
  <c r="G8" i="11"/>
  <c r="H8" i="11"/>
  <c r="G4" i="11"/>
  <c r="H4" i="11"/>
  <c r="G1294" i="11"/>
  <c r="H1294" i="11"/>
  <c r="G1219" i="11"/>
  <c r="H1219" i="11"/>
  <c r="G1155" i="11"/>
  <c r="H1155" i="11"/>
  <c r="G1091" i="11"/>
  <c r="H1091" i="11"/>
  <c r="G1031" i="11"/>
  <c r="H1031" i="11"/>
  <c r="G946" i="11"/>
  <c r="H946" i="11"/>
  <c r="G602" i="11"/>
  <c r="H602" i="11"/>
  <c r="G598" i="11"/>
  <c r="H598" i="11"/>
  <c r="G594" i="11"/>
  <c r="H594" i="11"/>
  <c r="G590" i="11"/>
  <c r="H590" i="11"/>
  <c r="G586" i="11"/>
  <c r="H586" i="11"/>
  <c r="G582" i="11"/>
  <c r="H582" i="11"/>
  <c r="G578" i="11"/>
  <c r="H578" i="11"/>
  <c r="G574" i="11"/>
  <c r="H574" i="11"/>
  <c r="G570" i="11"/>
  <c r="H570" i="11"/>
  <c r="G566" i="11"/>
  <c r="H566" i="11"/>
  <c r="G562" i="11"/>
  <c r="H562" i="11"/>
  <c r="G558" i="11"/>
  <c r="H558" i="11"/>
  <c r="G554" i="11"/>
  <c r="H554" i="11"/>
  <c r="G550" i="11"/>
  <c r="H550" i="11"/>
  <c r="G546" i="11"/>
  <c r="H546" i="11"/>
  <c r="G542" i="11"/>
  <c r="H542" i="11"/>
  <c r="G538" i="11"/>
  <c r="H538" i="11"/>
  <c r="G534" i="11"/>
  <c r="H534" i="11"/>
  <c r="G530" i="11"/>
  <c r="H530" i="11"/>
  <c r="G526" i="11"/>
  <c r="H526" i="11"/>
  <c r="G522" i="11"/>
  <c r="H522" i="11"/>
  <c r="G518" i="11"/>
  <c r="H518" i="11"/>
  <c r="G514" i="11"/>
  <c r="H514" i="11"/>
  <c r="G510" i="11"/>
  <c r="H510" i="11"/>
  <c r="G506" i="11"/>
  <c r="H506" i="11"/>
  <c r="G502" i="11"/>
  <c r="H502" i="11"/>
  <c r="G498" i="11"/>
  <c r="H498" i="11"/>
  <c r="G494" i="11"/>
  <c r="H494" i="11"/>
  <c r="G490" i="11"/>
  <c r="H490" i="11"/>
  <c r="G486" i="11"/>
  <c r="H486" i="11"/>
  <c r="G482" i="11"/>
  <c r="H482" i="11"/>
  <c r="G478" i="11"/>
  <c r="H478" i="11"/>
  <c r="G474" i="11"/>
  <c r="H474" i="11"/>
  <c r="G470" i="11"/>
  <c r="H470" i="11"/>
  <c r="G466" i="11"/>
  <c r="H466" i="11"/>
  <c r="G462" i="11"/>
  <c r="H462" i="11"/>
  <c r="G458" i="11"/>
  <c r="H458" i="11"/>
  <c r="G454" i="11"/>
  <c r="H454" i="11"/>
  <c r="G450" i="11"/>
  <c r="H450" i="11"/>
  <c r="G446" i="11"/>
  <c r="H446" i="11"/>
  <c r="G442" i="11"/>
  <c r="H442" i="11"/>
  <c r="G438" i="11"/>
  <c r="H438" i="11"/>
  <c r="G434" i="11"/>
  <c r="H434" i="11"/>
  <c r="G430" i="11"/>
  <c r="H430" i="11"/>
  <c r="G426" i="11"/>
  <c r="H426" i="11"/>
  <c r="G422" i="11"/>
  <c r="H422" i="11"/>
  <c r="G418" i="11"/>
  <c r="H418" i="11"/>
  <c r="G414" i="11"/>
  <c r="H414" i="11"/>
  <c r="G410" i="11"/>
  <c r="H410" i="11"/>
  <c r="G406" i="11"/>
  <c r="H406" i="11"/>
  <c r="G402" i="11"/>
  <c r="H402" i="11"/>
  <c r="G398" i="11"/>
  <c r="H398" i="11"/>
  <c r="G394" i="11"/>
  <c r="H394" i="11"/>
  <c r="G390" i="11"/>
  <c r="H390" i="11"/>
  <c r="G386" i="11"/>
  <c r="H386" i="11"/>
  <c r="G382" i="11"/>
  <c r="H382" i="11"/>
  <c r="G378" i="11"/>
  <c r="H378" i="11"/>
  <c r="G374" i="11"/>
  <c r="H374" i="11"/>
  <c r="G370" i="11"/>
  <c r="H370" i="11"/>
  <c r="G366" i="11"/>
  <c r="H366" i="11"/>
  <c r="G362" i="11"/>
  <c r="H362" i="11"/>
  <c r="G358" i="11"/>
  <c r="H358" i="11"/>
  <c r="G354" i="11"/>
  <c r="H354" i="11"/>
  <c r="G350" i="11"/>
  <c r="H350" i="11"/>
  <c r="G346" i="11"/>
  <c r="H346" i="11"/>
  <c r="G342" i="11"/>
  <c r="H342" i="11"/>
  <c r="G338" i="11"/>
  <c r="H338" i="11"/>
  <c r="G334" i="11"/>
  <c r="H334" i="11"/>
  <c r="G330" i="11"/>
  <c r="H330" i="11"/>
  <c r="G326" i="11"/>
  <c r="H326" i="11"/>
  <c r="G322" i="11"/>
  <c r="H322" i="11"/>
  <c r="G318" i="11"/>
  <c r="H318" i="11"/>
  <c r="G314" i="11"/>
  <c r="H314" i="11"/>
  <c r="G310" i="11"/>
  <c r="H310" i="11"/>
  <c r="G306" i="11"/>
  <c r="H306" i="11"/>
  <c r="G302" i="11"/>
  <c r="H302" i="11"/>
  <c r="G298" i="11"/>
  <c r="H298" i="11"/>
  <c r="G294" i="11"/>
  <c r="H294" i="11"/>
  <c r="G290" i="11"/>
  <c r="H290" i="11"/>
  <c r="G286" i="11"/>
  <c r="H286" i="11"/>
  <c r="G282" i="11"/>
  <c r="H282" i="11"/>
  <c r="G278" i="11"/>
  <c r="H278" i="11"/>
  <c r="G274" i="11"/>
  <c r="H274" i="11"/>
  <c r="G270" i="11"/>
  <c r="H270" i="11"/>
  <c r="G266" i="11"/>
  <c r="H266" i="11"/>
  <c r="G262" i="11"/>
  <c r="H262" i="11"/>
  <c r="G258" i="11"/>
  <c r="H258" i="11"/>
  <c r="G254" i="11"/>
  <c r="H254" i="11"/>
  <c r="G39" i="11"/>
  <c r="H39" i="11"/>
  <c r="G35" i="11"/>
  <c r="H35" i="11"/>
  <c r="G31" i="11"/>
  <c r="H31" i="11"/>
  <c r="G27" i="11"/>
  <c r="H27" i="11"/>
  <c r="G23" i="11"/>
  <c r="H23" i="11"/>
  <c r="G19" i="11"/>
  <c r="H19" i="11"/>
  <c r="G15" i="11"/>
  <c r="H15" i="11"/>
  <c r="G11" i="11"/>
  <c r="H11" i="11"/>
  <c r="G7" i="11"/>
  <c r="H7" i="11"/>
  <c r="G3" i="11"/>
  <c r="H3" i="11"/>
  <c r="G1358" i="11"/>
  <c r="H1358" i="11"/>
  <c r="G1203" i="11"/>
  <c r="H1203" i="11"/>
  <c r="G1139" i="11"/>
  <c r="H1139" i="11"/>
  <c r="G1075" i="11"/>
  <c r="H1075" i="11"/>
  <c r="G978" i="11"/>
  <c r="H978" i="11"/>
  <c r="G935" i="11"/>
  <c r="H935" i="11"/>
  <c r="G848" i="11"/>
  <c r="H848" i="11"/>
  <c r="G250" i="11"/>
  <c r="H250" i="11"/>
  <c r="G248" i="11"/>
  <c r="H248" i="11"/>
  <c r="G246" i="11"/>
  <c r="H246" i="11"/>
  <c r="G244" i="11"/>
  <c r="H244" i="11"/>
  <c r="G242" i="11"/>
  <c r="H242" i="11"/>
  <c r="G240" i="11"/>
  <c r="H240" i="11"/>
  <c r="G238" i="11"/>
  <c r="H238" i="11"/>
  <c r="G236" i="11"/>
  <c r="H236" i="11"/>
  <c r="G234" i="11"/>
  <c r="H234" i="11"/>
  <c r="G232" i="11"/>
  <c r="H232" i="11"/>
  <c r="G230" i="11"/>
  <c r="H230" i="11"/>
  <c r="G228" i="11"/>
  <c r="H228" i="11"/>
  <c r="G226" i="11"/>
  <c r="H226" i="11"/>
  <c r="G224" i="11"/>
  <c r="H224" i="11"/>
  <c r="G222" i="11"/>
  <c r="H222" i="11"/>
  <c r="G220" i="11"/>
  <c r="H220" i="11"/>
  <c r="G218" i="11"/>
  <c r="H218" i="11"/>
  <c r="G216" i="11"/>
  <c r="H216" i="11"/>
  <c r="G214" i="11"/>
  <c r="H214" i="11"/>
  <c r="G212" i="11"/>
  <c r="H212" i="11"/>
  <c r="G210" i="11"/>
  <c r="H210" i="11"/>
  <c r="G208" i="11"/>
  <c r="H208" i="11"/>
  <c r="G206" i="11"/>
  <c r="H206" i="11"/>
  <c r="G204" i="11"/>
  <c r="H204" i="11"/>
  <c r="G202" i="11"/>
  <c r="H202" i="11"/>
  <c r="G200" i="11"/>
  <c r="H200" i="11"/>
  <c r="G198" i="11"/>
  <c r="H198" i="11"/>
  <c r="G196" i="11"/>
  <c r="H196" i="11"/>
  <c r="G194" i="11"/>
  <c r="H194" i="11"/>
  <c r="G192" i="11"/>
  <c r="H192" i="11"/>
  <c r="G190" i="11"/>
  <c r="H190" i="11"/>
  <c r="G188" i="11"/>
  <c r="H188" i="11"/>
  <c r="G186" i="11"/>
  <c r="H186" i="11"/>
  <c r="G184" i="11"/>
  <c r="H184" i="11"/>
  <c r="G182" i="11"/>
  <c r="H182" i="11"/>
  <c r="G180" i="11"/>
  <c r="H180" i="11"/>
  <c r="G178" i="11"/>
  <c r="H178" i="11"/>
  <c r="G176" i="11"/>
  <c r="H176" i="11"/>
  <c r="G174" i="11"/>
  <c r="H174" i="11"/>
  <c r="G172" i="11"/>
  <c r="H172" i="11"/>
  <c r="G170" i="11"/>
  <c r="H170" i="11"/>
  <c r="G168" i="11"/>
  <c r="H168" i="11"/>
  <c r="G166" i="11"/>
  <c r="H166" i="11"/>
  <c r="G164" i="11"/>
  <c r="H164" i="11"/>
  <c r="G162" i="11"/>
  <c r="H162" i="11"/>
  <c r="G160" i="11"/>
  <c r="H160" i="11"/>
  <c r="G158" i="11"/>
  <c r="H158" i="11"/>
  <c r="G156" i="11"/>
  <c r="H156" i="11"/>
  <c r="G154" i="11"/>
  <c r="H154" i="11"/>
  <c r="G152" i="11"/>
  <c r="H152" i="11"/>
  <c r="G150" i="11"/>
  <c r="H150" i="11"/>
  <c r="G148" i="11"/>
  <c r="H148" i="11"/>
  <c r="G146" i="11"/>
  <c r="H146" i="11"/>
  <c r="G144" i="11"/>
  <c r="H144" i="11"/>
  <c r="G142" i="11"/>
  <c r="H142" i="11"/>
  <c r="G140" i="11"/>
  <c r="H140" i="11"/>
  <c r="G138" i="11"/>
  <c r="H138" i="11"/>
  <c r="G136" i="11"/>
  <c r="H136" i="11"/>
  <c r="G134" i="11"/>
  <c r="H134" i="11"/>
  <c r="G132" i="11"/>
  <c r="H132" i="11"/>
  <c r="G130" i="11"/>
  <c r="H130" i="11"/>
  <c r="G128" i="11"/>
  <c r="H128" i="11"/>
  <c r="G126" i="11"/>
  <c r="H126" i="11"/>
  <c r="G124" i="11"/>
  <c r="H124" i="11"/>
  <c r="G122" i="11"/>
  <c r="H122" i="11"/>
  <c r="G120" i="11"/>
  <c r="H120" i="11"/>
  <c r="G118" i="11"/>
  <c r="H118" i="11"/>
  <c r="G116" i="11"/>
  <c r="H116" i="11"/>
  <c r="G114" i="11"/>
  <c r="H114" i="11"/>
  <c r="G112" i="11"/>
  <c r="H112" i="11"/>
  <c r="G110" i="11"/>
  <c r="H110" i="11"/>
  <c r="G108" i="11"/>
  <c r="H108" i="11"/>
  <c r="G106" i="11"/>
  <c r="H106" i="11"/>
  <c r="G104" i="11"/>
  <c r="H104" i="11"/>
  <c r="G102" i="11"/>
  <c r="H102" i="11"/>
  <c r="G100" i="11"/>
  <c r="H100" i="11"/>
  <c r="G98" i="11"/>
  <c r="H98" i="11"/>
  <c r="G96" i="11"/>
  <c r="H96" i="11"/>
  <c r="G94" i="11"/>
  <c r="H94" i="11"/>
  <c r="G92" i="11"/>
  <c r="H92" i="11"/>
  <c r="G90" i="11"/>
  <c r="H90" i="11"/>
  <c r="G88" i="11"/>
  <c r="H88" i="11"/>
  <c r="G86" i="11"/>
  <c r="H86" i="11"/>
  <c r="G84" i="11"/>
  <c r="H84" i="11"/>
  <c r="G82" i="11"/>
  <c r="H82" i="11"/>
  <c r="G80" i="11"/>
  <c r="H80" i="11"/>
  <c r="G78" i="11"/>
  <c r="H78" i="11"/>
  <c r="G76" i="11"/>
  <c r="H76" i="11"/>
  <c r="G74" i="11"/>
  <c r="H74" i="11"/>
  <c r="G72" i="11"/>
  <c r="H72" i="11"/>
  <c r="G70" i="11"/>
  <c r="H70" i="11"/>
  <c r="G68" i="11"/>
  <c r="H68" i="11"/>
  <c r="G66" i="11"/>
  <c r="H66" i="11"/>
  <c r="G64" i="11"/>
  <c r="H64" i="11"/>
  <c r="G62" i="11"/>
  <c r="H62" i="11"/>
  <c r="G60" i="11"/>
  <c r="H60" i="11"/>
  <c r="G58" i="11"/>
  <c r="H58" i="11"/>
  <c r="G56" i="11"/>
  <c r="H56" i="11"/>
  <c r="G54" i="11"/>
  <c r="H54" i="11"/>
  <c r="G52" i="11"/>
  <c r="H52" i="11"/>
  <c r="G50" i="11"/>
  <c r="H50" i="11"/>
  <c r="G48" i="11"/>
  <c r="H48" i="11"/>
  <c r="G46" i="11"/>
  <c r="H46" i="11"/>
  <c r="G44" i="11"/>
  <c r="H44" i="11"/>
  <c r="G42" i="11"/>
  <c r="H42" i="11"/>
  <c r="G38" i="11"/>
  <c r="H38" i="11"/>
  <c r="G34" i="11"/>
  <c r="H34" i="11"/>
  <c r="G30" i="11"/>
  <c r="H30" i="11"/>
  <c r="G26" i="11"/>
  <c r="H26" i="11"/>
  <c r="G22" i="11"/>
  <c r="H22" i="11"/>
  <c r="G18" i="11"/>
  <c r="H18" i="11"/>
  <c r="G14" i="11"/>
  <c r="H14" i="11"/>
  <c r="G10" i="11"/>
  <c r="H10" i="11"/>
  <c r="G6" i="11"/>
  <c r="H6" i="11"/>
  <c r="G2" i="11"/>
  <c r="H2" i="11"/>
  <c r="G1251" i="11"/>
  <c r="H1251" i="11"/>
  <c r="G1187" i="11"/>
  <c r="H1187" i="11"/>
  <c r="G1123" i="11"/>
  <c r="H1123" i="11"/>
  <c r="G1059" i="11"/>
  <c r="H1059" i="11"/>
  <c r="G1010" i="11"/>
  <c r="H1010" i="11"/>
  <c r="G967" i="11"/>
  <c r="H967" i="11"/>
  <c r="G845" i="11"/>
  <c r="H845" i="11"/>
  <c r="G600" i="11"/>
  <c r="H600" i="11"/>
  <c r="G596" i="11"/>
  <c r="H596" i="11"/>
  <c r="G592" i="11"/>
  <c r="H592" i="11"/>
  <c r="G588" i="11"/>
  <c r="H588" i="11"/>
  <c r="G584" i="11"/>
  <c r="H584" i="11"/>
  <c r="G580" i="11"/>
  <c r="H580" i="11"/>
  <c r="G576" i="11"/>
  <c r="H576" i="11"/>
  <c r="G572" i="11"/>
  <c r="H572" i="11"/>
  <c r="G568" i="11"/>
  <c r="H568" i="11"/>
  <c r="G564" i="11"/>
  <c r="H564" i="11"/>
  <c r="G560" i="11"/>
  <c r="H560" i="11"/>
  <c r="G556" i="11"/>
  <c r="H556" i="11"/>
  <c r="G552" i="11"/>
  <c r="H552" i="11"/>
  <c r="G548" i="11"/>
  <c r="H548" i="11"/>
  <c r="G544" i="11"/>
  <c r="H544" i="11"/>
  <c r="G540" i="11"/>
  <c r="H540" i="11"/>
  <c r="G536" i="11"/>
  <c r="H536" i="11"/>
  <c r="G532" i="11"/>
  <c r="H532" i="11"/>
  <c r="G528" i="11"/>
  <c r="H528" i="11"/>
  <c r="G524" i="11"/>
  <c r="H524" i="11"/>
  <c r="G520" i="11"/>
  <c r="H520" i="11"/>
  <c r="G516" i="11"/>
  <c r="H516" i="11"/>
  <c r="G512" i="11"/>
  <c r="H512" i="11"/>
  <c r="G508" i="11"/>
  <c r="H508" i="11"/>
  <c r="G504" i="11"/>
  <c r="H504" i="11"/>
  <c r="G500" i="11"/>
  <c r="H500" i="11"/>
  <c r="G496" i="11"/>
  <c r="H496" i="11"/>
  <c r="G492" i="11"/>
  <c r="H492" i="11"/>
  <c r="G488" i="11"/>
  <c r="H488" i="11"/>
  <c r="G484" i="11"/>
  <c r="H484" i="11"/>
  <c r="G480" i="11"/>
  <c r="H480" i="11"/>
  <c r="G476" i="11"/>
  <c r="H476" i="11"/>
  <c r="G472" i="11"/>
  <c r="H472" i="11"/>
  <c r="G468" i="11"/>
  <c r="H468" i="11"/>
  <c r="G464" i="11"/>
  <c r="H464" i="11"/>
  <c r="G460" i="11"/>
  <c r="H460" i="11"/>
  <c r="G456" i="11"/>
  <c r="H456" i="11"/>
  <c r="G452" i="11"/>
  <c r="H452" i="11"/>
  <c r="G448" i="11"/>
  <c r="H448" i="11"/>
  <c r="G444" i="11"/>
  <c r="H444" i="11"/>
  <c r="G440" i="11"/>
  <c r="H440" i="11"/>
  <c r="G436" i="11"/>
  <c r="H436" i="11"/>
  <c r="G432" i="11"/>
  <c r="H432" i="11"/>
  <c r="G428" i="11"/>
  <c r="H428" i="11"/>
  <c r="G424" i="11"/>
  <c r="H424" i="11"/>
  <c r="G420" i="11"/>
  <c r="H420" i="11"/>
  <c r="G416" i="11"/>
  <c r="H416" i="11"/>
  <c r="G412" i="11"/>
  <c r="H412" i="11"/>
  <c r="G408" i="11"/>
  <c r="H408" i="11"/>
  <c r="G404" i="11"/>
  <c r="H404" i="11"/>
  <c r="G400" i="11"/>
  <c r="H400" i="11"/>
  <c r="G396" i="11"/>
  <c r="H396" i="11"/>
  <c r="G392" i="11"/>
  <c r="H392" i="11"/>
  <c r="G388" i="11"/>
  <c r="H388" i="11"/>
  <c r="G384" i="11"/>
  <c r="H384" i="11"/>
  <c r="G380" i="11"/>
  <c r="H380" i="11"/>
  <c r="G376" i="11"/>
  <c r="H376" i="11"/>
  <c r="G372" i="11"/>
  <c r="H372" i="11"/>
  <c r="G368" i="11"/>
  <c r="H368" i="11"/>
  <c r="G364" i="11"/>
  <c r="H364" i="11"/>
  <c r="G360" i="11"/>
  <c r="H360" i="11"/>
  <c r="G356" i="11"/>
  <c r="H356" i="11"/>
  <c r="G352" i="11"/>
  <c r="H352" i="11"/>
  <c r="G348" i="11"/>
  <c r="H348" i="11"/>
  <c r="G344" i="11"/>
  <c r="H344" i="11"/>
  <c r="G340" i="11"/>
  <c r="H340" i="11"/>
  <c r="G336" i="11"/>
  <c r="H336" i="11"/>
  <c r="G332" i="11"/>
  <c r="H332" i="11"/>
  <c r="G328" i="11"/>
  <c r="H328" i="11"/>
  <c r="G324" i="11"/>
  <c r="H324" i="11"/>
  <c r="G320" i="11"/>
  <c r="H320" i="11"/>
  <c r="G316" i="11"/>
  <c r="H316" i="11"/>
  <c r="G312" i="11"/>
  <c r="H312" i="11"/>
  <c r="G308" i="11"/>
  <c r="H308" i="11"/>
  <c r="G304" i="11"/>
  <c r="H304" i="11"/>
  <c r="G300" i="11"/>
  <c r="H300" i="11"/>
  <c r="G296" i="11"/>
  <c r="H296" i="11"/>
  <c r="G292" i="11"/>
  <c r="H292" i="11"/>
  <c r="G288" i="11"/>
  <c r="H288" i="11"/>
  <c r="G284" i="11"/>
  <c r="H284" i="11"/>
  <c r="G280" i="11"/>
  <c r="H280" i="11"/>
  <c r="G276" i="11"/>
  <c r="H276" i="11"/>
  <c r="G272" i="11"/>
  <c r="H272" i="11"/>
  <c r="G268" i="11"/>
  <c r="H268" i="11"/>
  <c r="G264" i="11"/>
  <c r="H264" i="11"/>
  <c r="G260" i="11"/>
  <c r="H260" i="11"/>
  <c r="G256" i="11"/>
  <c r="H256" i="11"/>
  <c r="G252" i="11"/>
  <c r="H252" i="11"/>
  <c r="G21" i="11"/>
  <c r="H21" i="11"/>
  <c r="G5" i="11"/>
  <c r="H5" i="11"/>
  <c r="G41" i="11"/>
  <c r="H41" i="11"/>
  <c r="G33" i="11"/>
  <c r="H33" i="11"/>
  <c r="G29" i="11"/>
  <c r="H29" i="11"/>
  <c r="G9" i="11"/>
  <c r="H9" i="11"/>
  <c r="G37" i="11"/>
  <c r="H37" i="11"/>
  <c r="G25" i="11"/>
  <c r="H25" i="11"/>
  <c r="G17" i="11"/>
  <c r="H17" i="11"/>
  <c r="G13" i="11"/>
  <c r="H13" i="11"/>
  <c r="C115" i="15"/>
  <c r="C51" i="16"/>
  <c r="F61" i="15"/>
  <c r="F51" i="16"/>
  <c r="C50" i="16"/>
  <c r="F60" i="15"/>
  <c r="F50" i="16"/>
  <c r="G1920" i="10"/>
  <c r="H1920" i="10"/>
  <c r="G1918" i="10"/>
  <c r="H1918" i="10"/>
  <c r="G1916" i="10"/>
  <c r="H1916" i="10"/>
  <c r="G1914" i="10"/>
  <c r="H1914" i="10"/>
  <c r="G1912" i="10"/>
  <c r="H1912" i="10"/>
  <c r="G1910" i="10"/>
  <c r="H1910" i="10"/>
  <c r="G1908" i="10"/>
  <c r="H1908" i="10"/>
  <c r="G1906" i="10"/>
  <c r="H1906" i="10"/>
  <c r="G1904" i="10"/>
  <c r="H1904" i="10"/>
  <c r="G1902" i="10"/>
  <c r="H1902" i="10"/>
  <c r="G1900" i="10"/>
  <c r="H1900" i="10"/>
  <c r="G1898" i="10"/>
  <c r="H1898" i="10"/>
  <c r="G1896" i="10"/>
  <c r="H1896" i="10"/>
  <c r="G1894" i="10"/>
  <c r="H1894" i="10"/>
  <c r="G1892" i="10"/>
  <c r="H1892" i="10"/>
  <c r="G1890" i="10"/>
  <c r="H1890" i="10"/>
  <c r="G1888" i="10"/>
  <c r="H1888" i="10"/>
  <c r="G1886" i="10"/>
  <c r="H1886" i="10"/>
  <c r="G1884" i="10"/>
  <c r="H1884" i="10"/>
  <c r="G1882" i="10"/>
  <c r="H1882" i="10"/>
  <c r="G1880" i="10"/>
  <c r="H1880" i="10"/>
  <c r="G1878" i="10"/>
  <c r="H1878" i="10"/>
  <c r="G1876" i="10"/>
  <c r="H1876" i="10"/>
  <c r="G1874" i="10"/>
  <c r="H1874" i="10"/>
  <c r="G1872" i="10"/>
  <c r="H1872" i="10"/>
  <c r="G1870" i="10"/>
  <c r="H1870" i="10"/>
  <c r="G1868" i="10"/>
  <c r="H1868" i="10"/>
  <c r="G1866" i="10"/>
  <c r="H1866" i="10"/>
  <c r="G1864" i="10"/>
  <c r="H1864" i="10"/>
  <c r="G1862" i="10"/>
  <c r="H1862" i="10"/>
  <c r="G1860" i="10"/>
  <c r="H1860" i="10"/>
  <c r="G1858" i="10"/>
  <c r="H1858" i="10"/>
  <c r="G1856" i="10"/>
  <c r="H1856" i="10"/>
  <c r="G1854" i="10"/>
  <c r="H1854" i="10"/>
  <c r="G1852" i="10"/>
  <c r="H1852" i="10"/>
  <c r="G1850" i="10"/>
  <c r="H1850" i="10"/>
  <c r="G1848" i="10"/>
  <c r="H1848" i="10"/>
  <c r="G1846" i="10"/>
  <c r="H1846" i="10"/>
  <c r="G1844" i="10"/>
  <c r="H1844" i="10"/>
  <c r="G1842" i="10"/>
  <c r="H1842" i="10"/>
  <c r="G1840" i="10"/>
  <c r="H1840" i="10"/>
  <c r="G1838" i="10"/>
  <c r="H1838" i="10"/>
  <c r="G1836" i="10"/>
  <c r="H1836" i="10"/>
  <c r="G1834" i="10"/>
  <c r="H1834" i="10"/>
  <c r="G1832" i="10"/>
  <c r="H1832" i="10"/>
  <c r="G1830" i="10"/>
  <c r="H1830" i="10"/>
  <c r="G1828" i="10"/>
  <c r="H1828" i="10"/>
  <c r="G1826" i="10"/>
  <c r="H1826" i="10"/>
  <c r="G1824" i="10"/>
  <c r="H1824" i="10"/>
  <c r="G1822" i="10"/>
  <c r="H1822" i="10"/>
  <c r="G1820" i="10"/>
  <c r="H1820" i="10"/>
  <c r="G1818" i="10"/>
  <c r="H1818" i="10"/>
  <c r="G1816" i="10"/>
  <c r="H1816" i="10"/>
  <c r="G1814" i="10"/>
  <c r="H1814" i="10"/>
  <c r="G1812" i="10"/>
  <c r="H1812" i="10"/>
  <c r="G1810" i="10"/>
  <c r="H1810" i="10"/>
  <c r="G1808" i="10"/>
  <c r="H1808" i="10"/>
  <c r="G1806" i="10"/>
  <c r="H1806" i="10"/>
  <c r="G1804" i="10"/>
  <c r="H1804" i="10"/>
  <c r="G1802" i="10"/>
  <c r="H1802" i="10"/>
  <c r="G1800" i="10"/>
  <c r="H1800" i="10"/>
  <c r="G1798" i="10"/>
  <c r="H1798" i="10"/>
  <c r="G1796" i="10"/>
  <c r="H1796" i="10"/>
  <c r="G1794" i="10"/>
  <c r="H1794" i="10"/>
  <c r="G1792" i="10"/>
  <c r="H1792" i="10"/>
  <c r="G1790" i="10"/>
  <c r="H1790" i="10"/>
  <c r="G1788" i="10"/>
  <c r="H1788" i="10"/>
  <c r="G1786" i="10"/>
  <c r="H1786" i="10"/>
  <c r="G1784" i="10"/>
  <c r="H1784" i="10"/>
  <c r="G1782" i="10"/>
  <c r="H1782" i="10"/>
  <c r="G1780" i="10"/>
  <c r="H1780" i="10"/>
  <c r="G1778" i="10"/>
  <c r="H1778" i="10"/>
  <c r="G1776" i="10"/>
  <c r="H1776" i="10"/>
  <c r="G1774" i="10"/>
  <c r="H1774" i="10"/>
  <c r="G1772" i="10"/>
  <c r="H1772" i="10"/>
  <c r="G1770" i="10"/>
  <c r="H1770" i="10"/>
  <c r="G1917" i="10"/>
  <c r="H1917" i="10"/>
  <c r="G1909" i="10"/>
  <c r="H1909" i="10"/>
  <c r="G1901" i="10"/>
  <c r="H1901" i="10"/>
  <c r="G1893" i="10"/>
  <c r="H1893" i="10"/>
  <c r="G1885" i="10"/>
  <c r="H1885" i="10"/>
  <c r="G1877" i="10"/>
  <c r="H1877" i="10"/>
  <c r="G1869" i="10"/>
  <c r="H1869" i="10"/>
  <c r="G1861" i="10"/>
  <c r="H1861" i="10"/>
  <c r="G1853" i="10"/>
  <c r="H1853" i="10"/>
  <c r="G1845" i="10"/>
  <c r="H1845" i="10"/>
  <c r="G1837" i="10"/>
  <c r="H1837" i="10"/>
  <c r="G1829" i="10"/>
  <c r="H1829" i="10"/>
  <c r="G1821" i="10"/>
  <c r="H1821" i="10"/>
  <c r="G1813" i="10"/>
  <c r="H1813" i="10"/>
  <c r="G1805" i="10"/>
  <c r="H1805" i="10"/>
  <c r="G1797" i="10"/>
  <c r="H1797" i="10"/>
  <c r="G1789" i="10"/>
  <c r="H1789" i="10"/>
  <c r="G1781" i="10"/>
  <c r="H1781" i="10"/>
  <c r="G1773" i="10"/>
  <c r="H1773" i="10"/>
  <c r="G1768" i="10"/>
  <c r="H1768" i="10"/>
  <c r="G1765" i="10"/>
  <c r="H1765" i="10"/>
  <c r="G1760" i="10"/>
  <c r="H1760" i="10"/>
  <c r="G1757" i="10"/>
  <c r="H1757" i="10"/>
  <c r="G1755" i="10"/>
  <c r="H1755" i="10"/>
  <c r="G1753" i="10"/>
  <c r="H1753" i="10"/>
  <c r="G1751" i="10"/>
  <c r="H1751" i="10"/>
  <c r="G1749" i="10"/>
  <c r="H1749" i="10"/>
  <c r="G1915" i="10"/>
  <c r="H1915" i="10"/>
  <c r="G1907" i="10"/>
  <c r="H1907" i="10"/>
  <c r="G1899" i="10"/>
  <c r="H1899" i="10"/>
  <c r="G1891" i="10"/>
  <c r="H1891" i="10"/>
  <c r="G1883" i="10"/>
  <c r="H1883" i="10"/>
  <c r="G1875" i="10"/>
  <c r="H1875" i="10"/>
  <c r="G1867" i="10"/>
  <c r="H1867" i="10"/>
  <c r="G1859" i="10"/>
  <c r="H1859" i="10"/>
  <c r="G1851" i="10"/>
  <c r="H1851" i="10"/>
  <c r="G1843" i="10"/>
  <c r="H1843" i="10"/>
  <c r="G1835" i="10"/>
  <c r="H1835" i="10"/>
  <c r="G1827" i="10"/>
  <c r="H1827" i="10"/>
  <c r="G1819" i="10"/>
  <c r="H1819" i="10"/>
  <c r="G1811" i="10"/>
  <c r="H1811" i="10"/>
  <c r="G1803" i="10"/>
  <c r="H1803" i="10"/>
  <c r="G1795" i="10"/>
  <c r="H1795" i="10"/>
  <c r="G1787" i="10"/>
  <c r="H1787" i="10"/>
  <c r="G1779" i="10"/>
  <c r="H1779" i="10"/>
  <c r="G1771" i="10"/>
  <c r="H1771" i="10"/>
  <c r="G1767" i="10"/>
  <c r="H1767" i="10"/>
  <c r="G1762" i="10"/>
  <c r="H1762" i="10"/>
  <c r="G1759" i="10"/>
  <c r="H1759" i="10"/>
  <c r="G1913" i="10"/>
  <c r="H1913" i="10"/>
  <c r="G1897" i="10"/>
  <c r="H1897" i="10"/>
  <c r="G1881" i="10"/>
  <c r="H1881" i="10"/>
  <c r="G1865" i="10"/>
  <c r="H1865" i="10"/>
  <c r="G1849" i="10"/>
  <c r="H1849" i="10"/>
  <c r="G1833" i="10"/>
  <c r="H1833" i="10"/>
  <c r="G1817" i="10"/>
  <c r="H1817" i="10"/>
  <c r="G1801" i="10"/>
  <c r="H1801" i="10"/>
  <c r="G1785" i="10"/>
  <c r="H1785" i="10"/>
  <c r="G1769" i="10"/>
  <c r="H1769" i="10"/>
  <c r="G1764" i="10"/>
  <c r="H1764" i="10"/>
  <c r="G1754" i="10"/>
  <c r="H1754" i="10"/>
  <c r="G1750" i="10"/>
  <c r="H1750" i="10"/>
  <c r="G1747" i="10"/>
  <c r="H1747" i="10"/>
  <c r="G1744" i="10"/>
  <c r="H1744" i="10"/>
  <c r="G1739" i="10"/>
  <c r="H1739" i="10"/>
  <c r="G1736" i="10"/>
  <c r="H1736" i="10"/>
  <c r="G1731" i="10"/>
  <c r="H1731" i="10"/>
  <c r="G1728" i="10"/>
  <c r="H1728" i="10"/>
  <c r="G1723" i="10"/>
  <c r="H1723" i="10"/>
  <c r="G1720" i="10"/>
  <c r="H1720" i="10"/>
  <c r="G1715" i="10"/>
  <c r="H1715" i="10"/>
  <c r="G1712" i="10"/>
  <c r="H1712" i="10"/>
  <c r="G1707" i="10"/>
  <c r="H1707" i="10"/>
  <c r="G1704" i="10"/>
  <c r="H1704" i="10"/>
  <c r="G1699" i="10"/>
  <c r="H1699" i="10"/>
  <c r="G1696" i="10"/>
  <c r="H1696" i="10"/>
  <c r="G1691" i="10"/>
  <c r="H1691" i="10"/>
  <c r="G1688" i="10"/>
  <c r="H1688" i="10"/>
  <c r="G1683" i="10"/>
  <c r="H1683" i="10"/>
  <c r="G1680" i="10"/>
  <c r="H1680" i="10"/>
  <c r="G1675" i="10"/>
  <c r="H1675" i="10"/>
  <c r="G1672" i="10"/>
  <c r="H1672" i="10"/>
  <c r="G1667" i="10"/>
  <c r="H1667" i="10"/>
  <c r="G1664" i="10"/>
  <c r="H1664" i="10"/>
  <c r="G1659" i="10"/>
  <c r="H1659" i="10"/>
  <c r="G1656" i="10"/>
  <c r="H1656" i="10"/>
  <c r="G1651" i="10"/>
  <c r="H1651" i="10"/>
  <c r="G1648" i="10"/>
  <c r="H1648" i="10"/>
  <c r="G1643" i="10"/>
  <c r="H1643" i="10"/>
  <c r="G1640" i="10"/>
  <c r="H1640" i="10"/>
  <c r="G1635" i="10"/>
  <c r="H1635" i="10"/>
  <c r="G1921" i="10"/>
  <c r="H1921" i="10"/>
  <c r="G1905" i="10"/>
  <c r="H1905" i="10"/>
  <c r="G1889" i="10"/>
  <c r="H1889" i="10"/>
  <c r="G1873" i="10"/>
  <c r="H1873" i="10"/>
  <c r="G1857" i="10"/>
  <c r="H1857" i="10"/>
  <c r="G1841" i="10"/>
  <c r="H1841" i="10"/>
  <c r="G1825" i="10"/>
  <c r="H1825" i="10"/>
  <c r="G1809" i="10"/>
  <c r="H1809" i="10"/>
  <c r="G1793" i="10"/>
  <c r="H1793" i="10"/>
  <c r="G1777" i="10"/>
  <c r="H1777" i="10"/>
  <c r="G1761" i="10"/>
  <c r="H1761" i="10"/>
  <c r="G1756" i="10"/>
  <c r="H1756" i="10"/>
  <c r="G1752" i="10"/>
  <c r="H1752" i="10"/>
  <c r="G1748" i="10"/>
  <c r="H1748" i="10"/>
  <c r="G1743" i="10"/>
  <c r="H1743" i="10"/>
  <c r="G1740" i="10"/>
  <c r="H1740" i="10"/>
  <c r="G1735" i="10"/>
  <c r="H1735" i="10"/>
  <c r="G1732" i="10"/>
  <c r="H1732" i="10"/>
  <c r="G1727" i="10"/>
  <c r="H1727" i="10"/>
  <c r="G1724" i="10"/>
  <c r="H1724" i="10"/>
  <c r="G1719" i="10"/>
  <c r="H1719" i="10"/>
  <c r="G1716" i="10"/>
  <c r="H1716" i="10"/>
  <c r="G1711" i="10"/>
  <c r="H1711" i="10"/>
  <c r="G1708" i="10"/>
  <c r="H1708" i="10"/>
  <c r="G1703" i="10"/>
  <c r="H1703" i="10"/>
  <c r="G1700" i="10"/>
  <c r="H1700" i="10"/>
  <c r="G1695" i="10"/>
  <c r="H1695" i="10"/>
  <c r="G1692" i="10"/>
  <c r="H1692" i="10"/>
  <c r="G1687" i="10"/>
  <c r="H1687" i="10"/>
  <c r="G1684" i="10"/>
  <c r="H1684" i="10"/>
  <c r="G1679" i="10"/>
  <c r="H1679" i="10"/>
  <c r="G1676" i="10"/>
  <c r="H1676" i="10"/>
  <c r="G1671" i="10"/>
  <c r="H1671" i="10"/>
  <c r="G1668" i="10"/>
  <c r="H1668" i="10"/>
  <c r="G1663" i="10"/>
  <c r="H1663" i="10"/>
  <c r="G1660" i="10"/>
  <c r="H1660" i="10"/>
  <c r="G1655" i="10"/>
  <c r="H1655" i="10"/>
  <c r="G1652" i="10"/>
  <c r="H1652" i="10"/>
  <c r="G1647" i="10"/>
  <c r="H1647" i="10"/>
  <c r="G1644" i="10"/>
  <c r="H1644" i="10"/>
  <c r="G1639" i="10"/>
  <c r="H1639" i="10"/>
  <c r="G1636" i="10"/>
  <c r="H1636" i="10"/>
  <c r="G1903" i="10"/>
  <c r="H1903" i="10"/>
  <c r="G1871" i="10"/>
  <c r="H1871" i="10"/>
  <c r="G1839" i="10"/>
  <c r="H1839" i="10"/>
  <c r="G1807" i="10"/>
  <c r="H1807" i="10"/>
  <c r="G1775" i="10"/>
  <c r="H1775" i="10"/>
  <c r="G1745" i="10"/>
  <c r="H1745" i="10"/>
  <c r="G1734" i="10"/>
  <c r="H1734" i="10"/>
  <c r="G1729" i="10"/>
  <c r="H1729" i="10"/>
  <c r="G1718" i="10"/>
  <c r="H1718" i="10"/>
  <c r="G1713" i="10"/>
  <c r="H1713" i="10"/>
  <c r="G1702" i="10"/>
  <c r="H1702" i="10"/>
  <c r="G1697" i="10"/>
  <c r="H1697" i="10"/>
  <c r="G1686" i="10"/>
  <c r="H1686" i="10"/>
  <c r="G1681" i="10"/>
  <c r="H1681" i="10"/>
  <c r="G1670" i="10"/>
  <c r="H1670" i="10"/>
  <c r="G1665" i="10"/>
  <c r="H1665" i="10"/>
  <c r="G1654" i="10"/>
  <c r="H1654" i="10"/>
  <c r="G1649" i="10"/>
  <c r="H1649" i="10"/>
  <c r="G1638" i="10"/>
  <c r="H1638" i="10"/>
  <c r="G1633" i="10"/>
  <c r="H1633" i="10"/>
  <c r="G1629" i="10"/>
  <c r="H1629" i="10"/>
  <c r="G1625" i="10"/>
  <c r="H1625" i="10"/>
  <c r="G1621" i="10"/>
  <c r="H1621" i="10"/>
  <c r="G1617" i="10"/>
  <c r="H1617" i="10"/>
  <c r="G1613" i="10"/>
  <c r="H1613" i="10"/>
  <c r="G1609" i="10"/>
  <c r="H1609" i="10"/>
  <c r="G1605" i="10"/>
  <c r="H1605" i="10"/>
  <c r="G1601" i="10"/>
  <c r="H1601" i="10"/>
  <c r="G1597" i="10"/>
  <c r="H1597" i="10"/>
  <c r="G1593" i="10"/>
  <c r="H1593" i="10"/>
  <c r="G1589" i="10"/>
  <c r="H1589" i="10"/>
  <c r="G1585" i="10"/>
  <c r="H1585" i="10"/>
  <c r="G1581" i="10"/>
  <c r="H1581" i="10"/>
  <c r="G1577" i="10"/>
  <c r="H1577" i="10"/>
  <c r="G1575" i="10"/>
  <c r="H1575" i="10"/>
  <c r="G1573" i="10"/>
  <c r="H1573" i="10"/>
  <c r="G1571" i="10"/>
  <c r="H1571" i="10"/>
  <c r="G1569" i="10"/>
  <c r="H1569" i="10"/>
  <c r="G1567" i="10"/>
  <c r="H1567" i="10"/>
  <c r="G1565" i="10"/>
  <c r="H1565" i="10"/>
  <c r="G1563" i="10"/>
  <c r="H1563" i="10"/>
  <c r="G1561" i="10"/>
  <c r="H1561" i="10"/>
  <c r="G1559" i="10"/>
  <c r="H1559" i="10"/>
  <c r="G1557" i="10"/>
  <c r="H1557" i="10"/>
  <c r="G1555" i="10"/>
  <c r="H1555" i="10"/>
  <c r="G1553" i="10"/>
  <c r="H1553" i="10"/>
  <c r="G1551" i="10"/>
  <c r="H1551" i="10"/>
  <c r="G1549" i="10"/>
  <c r="H1549" i="10"/>
  <c r="G1547" i="10"/>
  <c r="H1547" i="10"/>
  <c r="G1545" i="10"/>
  <c r="H1545" i="10"/>
  <c r="G1543" i="10"/>
  <c r="H1543" i="10"/>
  <c r="G1541" i="10"/>
  <c r="H1541" i="10"/>
  <c r="G1539" i="10"/>
  <c r="H1539" i="10"/>
  <c r="G1537" i="10"/>
  <c r="H1537" i="10"/>
  <c r="G1535" i="10"/>
  <c r="H1535" i="10"/>
  <c r="G1533" i="10"/>
  <c r="H1533" i="10"/>
  <c r="G1531" i="10"/>
  <c r="H1531" i="10"/>
  <c r="G1529" i="10"/>
  <c r="H1529" i="10"/>
  <c r="G1527" i="10"/>
  <c r="H1527" i="10"/>
  <c r="G1525" i="10"/>
  <c r="H1525" i="10"/>
  <c r="G1523" i="10"/>
  <c r="H1523" i="10"/>
  <c r="G1521" i="10"/>
  <c r="H1521" i="10"/>
  <c r="G1519" i="10"/>
  <c r="H1519" i="10"/>
  <c r="G1517" i="10"/>
  <c r="H1517" i="10"/>
  <c r="G1515" i="10"/>
  <c r="H1515" i="10"/>
  <c r="G1513" i="10"/>
  <c r="H1513" i="10"/>
  <c r="G1511" i="10"/>
  <c r="H1511" i="10"/>
  <c r="G1509" i="10"/>
  <c r="H1509" i="10"/>
  <c r="G1507" i="10"/>
  <c r="H1507" i="10"/>
  <c r="G1505" i="10"/>
  <c r="H1505" i="10"/>
  <c r="G1503" i="10"/>
  <c r="H1503" i="10"/>
  <c r="G1501" i="10"/>
  <c r="H1501" i="10"/>
  <c r="G1499" i="10"/>
  <c r="H1499" i="10"/>
  <c r="G1497" i="10"/>
  <c r="H1497" i="10"/>
  <c r="G1495" i="10"/>
  <c r="H1495" i="10"/>
  <c r="G1493" i="10"/>
  <c r="H1493" i="10"/>
  <c r="G1491" i="10"/>
  <c r="H1491" i="10"/>
  <c r="G1489" i="10"/>
  <c r="H1489" i="10"/>
  <c r="G1487" i="10"/>
  <c r="H1487" i="10"/>
  <c r="G1485" i="10"/>
  <c r="H1485" i="10"/>
  <c r="G1483" i="10"/>
  <c r="H1483" i="10"/>
  <c r="G1481" i="10"/>
  <c r="H1481" i="10"/>
  <c r="G1479" i="10"/>
  <c r="H1479" i="10"/>
  <c r="G1477" i="10"/>
  <c r="H1477" i="10"/>
  <c r="G1475" i="10"/>
  <c r="H1475" i="10"/>
  <c r="G1473" i="10"/>
  <c r="H1473" i="10"/>
  <c r="G1471" i="10"/>
  <c r="H1471" i="10"/>
  <c r="G1469" i="10"/>
  <c r="H1469" i="10"/>
  <c r="G1467" i="10"/>
  <c r="H1467" i="10"/>
  <c r="G1465" i="10"/>
  <c r="H1465" i="10"/>
  <c r="G1463" i="10"/>
  <c r="H1463" i="10"/>
  <c r="G1461" i="10"/>
  <c r="H1461" i="10"/>
  <c r="G1459" i="10"/>
  <c r="H1459" i="10"/>
  <c r="G1457" i="10"/>
  <c r="H1457" i="10"/>
  <c r="G1455" i="10"/>
  <c r="H1455" i="10"/>
  <c r="G1453" i="10"/>
  <c r="H1453" i="10"/>
  <c r="G1451" i="10"/>
  <c r="H1451" i="10"/>
  <c r="G1449" i="10"/>
  <c r="H1449" i="10"/>
  <c r="G1447" i="10"/>
  <c r="H1447" i="10"/>
  <c r="G1445" i="10"/>
  <c r="H1445" i="10"/>
  <c r="G1443" i="10"/>
  <c r="H1443" i="10"/>
  <c r="G1441" i="10"/>
  <c r="H1441" i="10"/>
  <c r="G1439" i="10"/>
  <c r="H1439" i="10"/>
  <c r="G1437" i="10"/>
  <c r="H1437" i="10"/>
  <c r="G1435" i="10"/>
  <c r="H1435" i="10"/>
  <c r="G1433" i="10"/>
  <c r="H1433" i="10"/>
  <c r="G1431" i="10"/>
  <c r="H1431" i="10"/>
  <c r="G1429" i="10"/>
  <c r="H1429" i="10"/>
  <c r="G1427" i="10"/>
  <c r="H1427" i="10"/>
  <c r="G1425" i="10"/>
  <c r="H1425" i="10"/>
  <c r="G1423" i="10"/>
  <c r="H1423" i="10"/>
  <c r="G1421" i="10"/>
  <c r="H1421" i="10"/>
  <c r="G1419" i="10"/>
  <c r="H1419" i="10"/>
  <c r="G1417" i="10"/>
  <c r="H1417" i="10"/>
  <c r="G1415" i="10"/>
  <c r="H1415" i="10"/>
  <c r="G1413" i="10"/>
  <c r="H1413" i="10"/>
  <c r="G1411" i="10"/>
  <c r="H1411" i="10"/>
  <c r="G1409" i="10"/>
  <c r="H1409" i="10"/>
  <c r="G1407" i="10"/>
  <c r="H1407" i="10"/>
  <c r="G1405" i="10"/>
  <c r="H1405" i="10"/>
  <c r="G1403" i="10"/>
  <c r="H1403" i="10"/>
  <c r="G1401" i="10"/>
  <c r="H1401" i="10"/>
  <c r="G1399" i="10"/>
  <c r="H1399" i="10"/>
  <c r="G1397" i="10"/>
  <c r="H1397" i="10"/>
  <c r="G1395" i="10"/>
  <c r="H1395" i="10"/>
  <c r="G1393" i="10"/>
  <c r="H1393" i="10"/>
  <c r="G1391" i="10"/>
  <c r="H1391" i="10"/>
  <c r="G1389" i="10"/>
  <c r="H1389" i="10"/>
  <c r="G1387" i="10"/>
  <c r="H1387" i="10"/>
  <c r="G1385" i="10"/>
  <c r="H1385" i="10"/>
  <c r="G1383" i="10"/>
  <c r="H1383" i="10"/>
  <c r="G1381" i="10"/>
  <c r="H1381" i="10"/>
  <c r="G1379" i="10"/>
  <c r="H1379" i="10"/>
  <c r="G1377" i="10"/>
  <c r="H1377" i="10"/>
  <c r="G1375" i="10"/>
  <c r="H1375" i="10"/>
  <c r="G1373" i="10"/>
  <c r="H1373" i="10"/>
  <c r="G1371" i="10"/>
  <c r="H1371" i="10"/>
  <c r="G1369" i="10"/>
  <c r="H1369" i="10"/>
  <c r="G1367" i="10"/>
  <c r="H1367" i="10"/>
  <c r="G1365" i="10"/>
  <c r="H1365" i="10"/>
  <c r="G1363" i="10"/>
  <c r="H1363" i="10"/>
  <c r="G1361" i="10"/>
  <c r="H1361" i="10"/>
  <c r="G1359" i="10"/>
  <c r="H1359" i="10"/>
  <c r="G1357" i="10"/>
  <c r="H1357" i="10"/>
  <c r="G1355" i="10"/>
  <c r="H1355" i="10"/>
  <c r="G1353" i="10"/>
  <c r="H1353" i="10"/>
  <c r="G1351" i="10"/>
  <c r="H1351" i="10"/>
  <c r="G1349" i="10"/>
  <c r="H1349" i="10"/>
  <c r="G1347" i="10"/>
  <c r="H1347" i="10"/>
  <c r="G1345" i="10"/>
  <c r="H1345" i="10"/>
  <c r="G1343" i="10"/>
  <c r="H1343" i="10"/>
  <c r="G1341" i="10"/>
  <c r="H1341" i="10"/>
  <c r="G1339" i="10"/>
  <c r="H1339" i="10"/>
  <c r="G1337" i="10"/>
  <c r="H1337" i="10"/>
  <c r="G1335" i="10"/>
  <c r="H1335" i="10"/>
  <c r="G1333" i="10"/>
  <c r="H1333" i="10"/>
  <c r="G1331" i="10"/>
  <c r="H1331" i="10"/>
  <c r="G1329" i="10"/>
  <c r="H1329" i="10"/>
  <c r="G1895" i="10"/>
  <c r="H1895" i="10"/>
  <c r="G1863" i="10"/>
  <c r="H1863" i="10"/>
  <c r="G1831" i="10"/>
  <c r="H1831" i="10"/>
  <c r="G1799" i="10"/>
  <c r="H1799" i="10"/>
  <c r="G1758" i="10"/>
  <c r="H1758" i="10"/>
  <c r="G1738" i="10"/>
  <c r="H1738" i="10"/>
  <c r="G1733" i="10"/>
  <c r="H1733" i="10"/>
  <c r="G1722" i="10"/>
  <c r="H1722" i="10"/>
  <c r="G1717" i="10"/>
  <c r="H1717" i="10"/>
  <c r="G1706" i="10"/>
  <c r="H1706" i="10"/>
  <c r="G1701" i="10"/>
  <c r="H1701" i="10"/>
  <c r="G1690" i="10"/>
  <c r="H1690" i="10"/>
  <c r="G1685" i="10"/>
  <c r="H1685" i="10"/>
  <c r="G1674" i="10"/>
  <c r="H1674" i="10"/>
  <c r="G1669" i="10"/>
  <c r="H1669" i="10"/>
  <c r="G1658" i="10"/>
  <c r="H1658" i="10"/>
  <c r="G1653" i="10"/>
  <c r="H1653" i="10"/>
  <c r="G1642" i="10"/>
  <c r="H1642" i="10"/>
  <c r="G1637" i="10"/>
  <c r="H1637" i="10"/>
  <c r="G1632" i="10"/>
  <c r="H1632" i="10"/>
  <c r="G1628" i="10"/>
  <c r="H1628" i="10"/>
  <c r="G1624" i="10"/>
  <c r="H1624" i="10"/>
  <c r="G1620" i="10"/>
  <c r="H1620" i="10"/>
  <c r="G1616" i="10"/>
  <c r="H1616" i="10"/>
  <c r="G1612" i="10"/>
  <c r="H1612" i="10"/>
  <c r="G1608" i="10"/>
  <c r="H1608" i="10"/>
  <c r="G1604" i="10"/>
  <c r="H1604" i="10"/>
  <c r="G1600" i="10"/>
  <c r="H1600" i="10"/>
  <c r="G1596" i="10"/>
  <c r="H1596" i="10"/>
  <c r="G1592" i="10"/>
  <c r="H1592" i="10"/>
  <c r="G1588" i="10"/>
  <c r="H1588" i="10"/>
  <c r="G1584" i="10"/>
  <c r="H1584" i="10"/>
  <c r="G1580" i="10"/>
  <c r="H1580" i="10"/>
  <c r="G1919" i="10"/>
  <c r="H1919" i="10"/>
  <c r="G1887" i="10"/>
  <c r="H1887" i="10"/>
  <c r="G1855" i="10"/>
  <c r="H1855" i="10"/>
  <c r="G1823" i="10"/>
  <c r="H1823" i="10"/>
  <c r="G1791" i="10"/>
  <c r="H1791" i="10"/>
  <c r="G1766" i="10"/>
  <c r="H1766" i="10"/>
  <c r="G1742" i="10"/>
  <c r="H1742" i="10"/>
  <c r="G1737" i="10"/>
  <c r="H1737" i="10"/>
  <c r="G1726" i="10"/>
  <c r="H1726" i="10"/>
  <c r="G1721" i="10"/>
  <c r="H1721" i="10"/>
  <c r="G1710" i="10"/>
  <c r="H1710" i="10"/>
  <c r="G1705" i="10"/>
  <c r="H1705" i="10"/>
  <c r="G1694" i="10"/>
  <c r="H1694" i="10"/>
  <c r="G1689" i="10"/>
  <c r="H1689" i="10"/>
  <c r="G1678" i="10"/>
  <c r="H1678" i="10"/>
  <c r="G1673" i="10"/>
  <c r="H1673" i="10"/>
  <c r="G1662" i="10"/>
  <c r="H1662" i="10"/>
  <c r="G1657" i="10"/>
  <c r="H1657" i="10"/>
  <c r="G1646" i="10"/>
  <c r="H1646" i="10"/>
  <c r="G1641" i="10"/>
  <c r="H1641" i="10"/>
  <c r="G1631" i="10"/>
  <c r="H1631" i="10"/>
  <c r="G1627" i="10"/>
  <c r="H1627" i="10"/>
  <c r="G1623" i="10"/>
  <c r="H1623" i="10"/>
  <c r="G1619" i="10"/>
  <c r="H1619" i="10"/>
  <c r="G1615" i="10"/>
  <c r="H1615" i="10"/>
  <c r="G1611" i="10"/>
  <c r="H1611" i="10"/>
  <c r="G1607" i="10"/>
  <c r="H1607" i="10"/>
  <c r="G1603" i="10"/>
  <c r="H1603" i="10"/>
  <c r="G1599" i="10"/>
  <c r="H1599" i="10"/>
  <c r="G1595" i="10"/>
  <c r="H1595" i="10"/>
  <c r="G1591" i="10"/>
  <c r="H1591" i="10"/>
  <c r="G1587" i="10"/>
  <c r="H1587" i="10"/>
  <c r="G1583" i="10"/>
  <c r="H1583" i="10"/>
  <c r="G1579" i="10"/>
  <c r="H1579" i="10"/>
  <c r="G1576" i="10"/>
  <c r="H1576" i="10"/>
  <c r="G1574" i="10"/>
  <c r="H1574" i="10"/>
  <c r="G1572" i="10"/>
  <c r="H1572" i="10"/>
  <c r="G1570" i="10"/>
  <c r="H1570" i="10"/>
  <c r="G1568" i="10"/>
  <c r="H1568" i="10"/>
  <c r="G1566" i="10"/>
  <c r="H1566" i="10"/>
  <c r="G1564" i="10"/>
  <c r="H1564" i="10"/>
  <c r="G1562" i="10"/>
  <c r="H1562" i="10"/>
  <c r="G1560" i="10"/>
  <c r="H1560" i="10"/>
  <c r="G1558" i="10"/>
  <c r="H1558" i="10"/>
  <c r="G1556" i="10"/>
  <c r="H1556" i="10"/>
  <c r="G1554" i="10"/>
  <c r="H1554" i="10"/>
  <c r="G1552" i="10"/>
  <c r="H1552" i="10"/>
  <c r="G1550" i="10"/>
  <c r="H1550" i="10"/>
  <c r="G1548" i="10"/>
  <c r="H1548" i="10"/>
  <c r="G1546" i="10"/>
  <c r="H1546" i="10"/>
  <c r="G1544" i="10"/>
  <c r="H1544" i="10"/>
  <c r="G1542" i="10"/>
  <c r="H1542" i="10"/>
  <c r="G1540" i="10"/>
  <c r="H1540" i="10"/>
  <c r="G1538" i="10"/>
  <c r="H1538" i="10"/>
  <c r="G1536" i="10"/>
  <c r="H1536" i="10"/>
  <c r="G1534" i="10"/>
  <c r="H1534" i="10"/>
  <c r="G1532" i="10"/>
  <c r="H1532" i="10"/>
  <c r="G1530" i="10"/>
  <c r="H1530" i="10"/>
  <c r="G1528" i="10"/>
  <c r="H1528" i="10"/>
  <c r="G1526" i="10"/>
  <c r="H1526" i="10"/>
  <c r="G1524" i="10"/>
  <c r="H1524" i="10"/>
  <c r="G1522" i="10"/>
  <c r="H1522" i="10"/>
  <c r="G1520" i="10"/>
  <c r="H1520" i="10"/>
  <c r="G1518" i="10"/>
  <c r="H1518" i="10"/>
  <c r="G1516" i="10"/>
  <c r="H1516" i="10"/>
  <c r="G1514" i="10"/>
  <c r="H1514" i="10"/>
  <c r="G1512" i="10"/>
  <c r="H1512" i="10"/>
  <c r="G1510" i="10"/>
  <c r="H1510" i="10"/>
  <c r="G1508" i="10"/>
  <c r="H1508" i="10"/>
  <c r="G1506" i="10"/>
  <c r="H1506" i="10"/>
  <c r="G1504" i="10"/>
  <c r="H1504" i="10"/>
  <c r="G1502" i="10"/>
  <c r="H1502" i="10"/>
  <c r="G1500" i="10"/>
  <c r="H1500" i="10"/>
  <c r="G1498" i="10"/>
  <c r="H1498" i="10"/>
  <c r="G1496" i="10"/>
  <c r="H1496" i="10"/>
  <c r="G1494" i="10"/>
  <c r="H1494" i="10"/>
  <c r="G1492" i="10"/>
  <c r="H1492" i="10"/>
  <c r="G1490" i="10"/>
  <c r="H1490" i="10"/>
  <c r="G1488" i="10"/>
  <c r="H1488" i="10"/>
  <c r="G1486" i="10"/>
  <c r="H1486" i="10"/>
  <c r="G1484" i="10"/>
  <c r="H1484" i="10"/>
  <c r="G1482" i="10"/>
  <c r="H1482" i="10"/>
  <c r="G1480" i="10"/>
  <c r="H1480" i="10"/>
  <c r="G1478" i="10"/>
  <c r="H1478" i="10"/>
  <c r="G1476" i="10"/>
  <c r="H1476" i="10"/>
  <c r="G1474" i="10"/>
  <c r="H1474" i="10"/>
  <c r="G1472" i="10"/>
  <c r="H1472" i="10"/>
  <c r="G1470" i="10"/>
  <c r="H1470" i="10"/>
  <c r="G1468" i="10"/>
  <c r="H1468" i="10"/>
  <c r="G1466" i="10"/>
  <c r="H1466" i="10"/>
  <c r="G1464" i="10"/>
  <c r="H1464" i="10"/>
  <c r="G1462" i="10"/>
  <c r="H1462" i="10"/>
  <c r="G1460" i="10"/>
  <c r="H1460" i="10"/>
  <c r="G1458" i="10"/>
  <c r="H1458" i="10"/>
  <c r="G1456" i="10"/>
  <c r="H1456" i="10"/>
  <c r="G1454" i="10"/>
  <c r="H1454" i="10"/>
  <c r="G1452" i="10"/>
  <c r="H1452" i="10"/>
  <c r="G1450" i="10"/>
  <c r="H1450" i="10"/>
  <c r="G1448" i="10"/>
  <c r="H1448" i="10"/>
  <c r="G1446" i="10"/>
  <c r="H1446" i="10"/>
  <c r="G1444" i="10"/>
  <c r="H1444" i="10"/>
  <c r="G1442" i="10"/>
  <c r="H1442" i="10"/>
  <c r="G1440" i="10"/>
  <c r="H1440" i="10"/>
  <c r="G1438" i="10"/>
  <c r="H1438" i="10"/>
  <c r="G1436" i="10"/>
  <c r="H1436" i="10"/>
  <c r="G1434" i="10"/>
  <c r="H1434" i="10"/>
  <c r="G1432" i="10"/>
  <c r="H1432" i="10"/>
  <c r="G1430" i="10"/>
  <c r="H1430" i="10"/>
  <c r="G1428" i="10"/>
  <c r="H1428" i="10"/>
  <c r="G1426" i="10"/>
  <c r="H1426" i="10"/>
  <c r="G1424" i="10"/>
  <c r="H1424" i="10"/>
  <c r="G1422" i="10"/>
  <c r="H1422" i="10"/>
  <c r="G1420" i="10"/>
  <c r="H1420" i="10"/>
  <c r="G1418" i="10"/>
  <c r="H1418" i="10"/>
  <c r="G1416" i="10"/>
  <c r="H1416" i="10"/>
  <c r="G1414" i="10"/>
  <c r="H1414" i="10"/>
  <c r="G1412" i="10"/>
  <c r="H1412" i="10"/>
  <c r="G1410" i="10"/>
  <c r="H1410" i="10"/>
  <c r="G1408" i="10"/>
  <c r="H1408" i="10"/>
  <c r="G1406" i="10"/>
  <c r="H1406" i="10"/>
  <c r="G1404" i="10"/>
  <c r="H1404" i="10"/>
  <c r="G1402" i="10"/>
  <c r="H1402" i="10"/>
  <c r="G1400" i="10"/>
  <c r="H1400" i="10"/>
  <c r="G1398" i="10"/>
  <c r="H1398" i="10"/>
  <c r="G1396" i="10"/>
  <c r="H1396" i="10"/>
  <c r="G1394" i="10"/>
  <c r="H1394" i="10"/>
  <c r="G1392" i="10"/>
  <c r="H1392" i="10"/>
  <c r="G1390" i="10"/>
  <c r="H1390" i="10"/>
  <c r="G1388" i="10"/>
  <c r="H1388" i="10"/>
  <c r="G1386" i="10"/>
  <c r="H1386" i="10"/>
  <c r="G1384" i="10"/>
  <c r="H1384" i="10"/>
  <c r="G1382" i="10"/>
  <c r="H1382" i="10"/>
  <c r="G1380" i="10"/>
  <c r="H1380" i="10"/>
  <c r="G1378" i="10"/>
  <c r="H1378" i="10"/>
  <c r="G1376" i="10"/>
  <c r="H1376" i="10"/>
  <c r="G1374" i="10"/>
  <c r="H1374" i="10"/>
  <c r="G1372" i="10"/>
  <c r="H1372" i="10"/>
  <c r="G1370" i="10"/>
  <c r="H1370" i="10"/>
  <c r="G1368" i="10"/>
  <c r="H1368" i="10"/>
  <c r="G1366" i="10"/>
  <c r="H1366" i="10"/>
  <c r="G1364" i="10"/>
  <c r="H1364" i="10"/>
  <c r="G1362" i="10"/>
  <c r="H1362" i="10"/>
  <c r="G1360" i="10"/>
  <c r="H1360" i="10"/>
  <c r="G1358" i="10"/>
  <c r="H1358" i="10"/>
  <c r="G1356" i="10"/>
  <c r="H1356" i="10"/>
  <c r="G1354" i="10"/>
  <c r="H1354" i="10"/>
  <c r="G1352" i="10"/>
  <c r="H1352" i="10"/>
  <c r="G1350" i="10"/>
  <c r="H1350" i="10"/>
  <c r="G1847" i="10"/>
  <c r="H1847" i="10"/>
  <c r="G1730" i="10"/>
  <c r="H1730" i="10"/>
  <c r="G1709" i="10"/>
  <c r="H1709" i="10"/>
  <c r="G1666" i="10"/>
  <c r="H1666" i="10"/>
  <c r="G1645" i="10"/>
  <c r="H1645" i="10"/>
  <c r="G1626" i="10"/>
  <c r="H1626" i="10"/>
  <c r="G1610" i="10"/>
  <c r="H1610" i="10"/>
  <c r="G1594" i="10"/>
  <c r="H1594" i="10"/>
  <c r="G1578" i="10"/>
  <c r="H1578" i="10"/>
  <c r="G1325" i="10"/>
  <c r="H1325" i="10"/>
  <c r="G1322" i="10"/>
  <c r="H1322" i="10"/>
  <c r="G1320" i="10"/>
  <c r="H1320" i="10"/>
  <c r="G1318" i="10"/>
  <c r="H1318" i="10"/>
  <c r="G1316" i="10"/>
  <c r="H1316" i="10"/>
  <c r="G1314" i="10"/>
  <c r="H1314" i="10"/>
  <c r="G1312" i="10"/>
  <c r="H1312" i="10"/>
  <c r="G1310" i="10"/>
  <c r="H1310" i="10"/>
  <c r="G1308" i="10"/>
  <c r="H1308" i="10"/>
  <c r="G1306" i="10"/>
  <c r="H1306" i="10"/>
  <c r="G1304" i="10"/>
  <c r="H1304" i="10"/>
  <c r="G1302" i="10"/>
  <c r="H1302" i="10"/>
  <c r="G1300" i="10"/>
  <c r="H1300" i="10"/>
  <c r="G1298" i="10"/>
  <c r="H1298" i="10"/>
  <c r="G1296" i="10"/>
  <c r="H1296" i="10"/>
  <c r="G1294" i="10"/>
  <c r="H1294" i="10"/>
  <c r="G1292" i="10"/>
  <c r="H1292" i="10"/>
  <c r="G1290" i="10"/>
  <c r="H1290" i="10"/>
  <c r="G1288" i="10"/>
  <c r="H1288" i="10"/>
  <c r="G1286" i="10"/>
  <c r="H1286" i="10"/>
  <c r="G1284" i="10"/>
  <c r="H1284" i="10"/>
  <c r="G1282" i="10"/>
  <c r="H1282" i="10"/>
  <c r="G1280" i="10"/>
  <c r="H1280" i="10"/>
  <c r="G1278" i="10"/>
  <c r="H1278" i="10"/>
  <c r="G1276" i="10"/>
  <c r="H1276" i="10"/>
  <c r="G1274" i="10"/>
  <c r="H1274" i="10"/>
  <c r="G1272" i="10"/>
  <c r="H1272" i="10"/>
  <c r="G1270" i="10"/>
  <c r="H1270" i="10"/>
  <c r="G1268" i="10"/>
  <c r="H1268" i="10"/>
  <c r="G1266" i="10"/>
  <c r="H1266" i="10"/>
  <c r="G1264" i="10"/>
  <c r="H1264" i="10"/>
  <c r="G1262" i="10"/>
  <c r="H1262" i="10"/>
  <c r="G1260" i="10"/>
  <c r="H1260" i="10"/>
  <c r="G1258" i="10"/>
  <c r="H1258" i="10"/>
  <c r="G1256" i="10"/>
  <c r="H1256" i="10"/>
  <c r="G1254" i="10"/>
  <c r="H1254" i="10"/>
  <c r="G1252" i="10"/>
  <c r="H1252" i="10"/>
  <c r="G1250" i="10"/>
  <c r="H1250" i="10"/>
  <c r="G1248" i="10"/>
  <c r="H1248" i="10"/>
  <c r="G1246" i="10"/>
  <c r="H1246" i="10"/>
  <c r="G1244" i="10"/>
  <c r="H1244" i="10"/>
  <c r="G1242" i="10"/>
  <c r="H1242" i="10"/>
  <c r="G1240" i="10"/>
  <c r="H1240" i="10"/>
  <c r="G1238" i="10"/>
  <c r="H1238" i="10"/>
  <c r="G1236" i="10"/>
  <c r="H1236" i="10"/>
  <c r="G1234" i="10"/>
  <c r="H1234" i="10"/>
  <c r="G1232" i="10"/>
  <c r="H1232" i="10"/>
  <c r="G1230" i="10"/>
  <c r="H1230" i="10"/>
  <c r="G1228" i="10"/>
  <c r="H1228" i="10"/>
  <c r="G1226" i="10"/>
  <c r="H1226" i="10"/>
  <c r="G1224" i="10"/>
  <c r="H1224" i="10"/>
  <c r="G1222" i="10"/>
  <c r="H1222" i="10"/>
  <c r="G1220" i="10"/>
  <c r="H1220" i="10"/>
  <c r="G1218" i="10"/>
  <c r="H1218" i="10"/>
  <c r="G1216" i="10"/>
  <c r="H1216" i="10"/>
  <c r="G1214" i="10"/>
  <c r="H1214" i="10"/>
  <c r="G1212" i="10"/>
  <c r="H1212" i="10"/>
  <c r="G1210" i="10"/>
  <c r="H1210" i="10"/>
  <c r="G1208" i="10"/>
  <c r="H1208" i="10"/>
  <c r="G1206" i="10"/>
  <c r="H1206" i="10"/>
  <c r="G1204" i="10"/>
  <c r="H1204" i="10"/>
  <c r="G1202" i="10"/>
  <c r="H1202" i="10"/>
  <c r="G1200" i="10"/>
  <c r="H1200" i="10"/>
  <c r="G1198" i="10"/>
  <c r="H1198" i="10"/>
  <c r="G1196" i="10"/>
  <c r="H1196" i="10"/>
  <c r="G1194" i="10"/>
  <c r="H1194" i="10"/>
  <c r="G1192" i="10"/>
  <c r="H1192" i="10"/>
  <c r="G1190" i="10"/>
  <c r="H1190" i="10"/>
  <c r="G1188" i="10"/>
  <c r="H1188" i="10"/>
  <c r="G1186" i="10"/>
  <c r="H1186" i="10"/>
  <c r="G1184" i="10"/>
  <c r="H1184" i="10"/>
  <c r="G1182" i="10"/>
  <c r="H1182" i="10"/>
  <c r="G1180" i="10"/>
  <c r="H1180" i="10"/>
  <c r="G1178" i="10"/>
  <c r="H1178" i="10"/>
  <c r="G1176" i="10"/>
  <c r="H1176" i="10"/>
  <c r="G1174" i="10"/>
  <c r="H1174" i="10"/>
  <c r="G1172" i="10"/>
  <c r="H1172" i="10"/>
  <c r="G1170" i="10"/>
  <c r="H1170" i="10"/>
  <c r="G1168" i="10"/>
  <c r="H1168" i="10"/>
  <c r="G1166" i="10"/>
  <c r="H1166" i="10"/>
  <c r="G1164" i="10"/>
  <c r="H1164" i="10"/>
  <c r="G1162" i="10"/>
  <c r="H1162" i="10"/>
  <c r="G1160" i="10"/>
  <c r="H1160" i="10"/>
  <c r="G1158" i="10"/>
  <c r="H1158" i="10"/>
  <c r="G1156" i="10"/>
  <c r="H1156" i="10"/>
  <c r="G1154" i="10"/>
  <c r="H1154" i="10"/>
  <c r="G1152" i="10"/>
  <c r="H1152" i="10"/>
  <c r="G1150" i="10"/>
  <c r="H1150" i="10"/>
  <c r="G1148" i="10"/>
  <c r="H1148" i="10"/>
  <c r="G1146" i="10"/>
  <c r="H1146" i="10"/>
  <c r="G1144" i="10"/>
  <c r="H1144" i="10"/>
  <c r="G1142" i="10"/>
  <c r="H1142" i="10"/>
  <c r="G1140" i="10"/>
  <c r="H1140" i="10"/>
  <c r="G1138" i="10"/>
  <c r="H1138" i="10"/>
  <c r="G1136" i="10"/>
  <c r="H1136" i="10"/>
  <c r="G1134" i="10"/>
  <c r="H1134" i="10"/>
  <c r="G1132" i="10"/>
  <c r="H1132" i="10"/>
  <c r="G1130" i="10"/>
  <c r="H1130" i="10"/>
  <c r="G1128" i="10"/>
  <c r="H1128" i="10"/>
  <c r="G1126" i="10"/>
  <c r="H1126" i="10"/>
  <c r="G1124" i="10"/>
  <c r="H1124" i="10"/>
  <c r="G1122" i="10"/>
  <c r="H1122" i="10"/>
  <c r="G1120" i="10"/>
  <c r="H1120" i="10"/>
  <c r="G1118" i="10"/>
  <c r="H1118" i="10"/>
  <c r="G1116" i="10"/>
  <c r="H1116" i="10"/>
  <c r="G1114" i="10"/>
  <c r="H1114" i="10"/>
  <c r="G1112" i="10"/>
  <c r="H1112" i="10"/>
  <c r="G1110" i="10"/>
  <c r="H1110" i="10"/>
  <c r="G1108" i="10"/>
  <c r="H1108" i="10"/>
  <c r="G1106" i="10"/>
  <c r="H1106" i="10"/>
  <c r="G1104" i="10"/>
  <c r="H1104" i="10"/>
  <c r="G1102" i="10"/>
  <c r="H1102" i="10"/>
  <c r="G1100" i="10"/>
  <c r="H1100" i="10"/>
  <c r="G1098" i="10"/>
  <c r="H1098" i="10"/>
  <c r="G1096" i="10"/>
  <c r="H1096" i="10"/>
  <c r="G1094" i="10"/>
  <c r="H1094" i="10"/>
  <c r="G1092" i="10"/>
  <c r="H1092" i="10"/>
  <c r="G1090" i="10"/>
  <c r="H1090" i="10"/>
  <c r="G1088" i="10"/>
  <c r="H1088" i="10"/>
  <c r="G1086" i="10"/>
  <c r="H1086" i="10"/>
  <c r="G1084" i="10"/>
  <c r="H1084" i="10"/>
  <c r="G1082" i="10"/>
  <c r="H1082" i="10"/>
  <c r="G1080" i="10"/>
  <c r="H1080" i="10"/>
  <c r="G1078" i="10"/>
  <c r="H1078" i="10"/>
  <c r="G1076" i="10"/>
  <c r="H1076" i="10"/>
  <c r="G1815" i="10"/>
  <c r="H1815" i="10"/>
  <c r="G1746" i="10"/>
  <c r="H1746" i="10"/>
  <c r="G1725" i="10"/>
  <c r="H1725" i="10"/>
  <c r="G1682" i="10"/>
  <c r="H1682" i="10"/>
  <c r="G1661" i="10"/>
  <c r="H1661" i="10"/>
  <c r="G1622" i="10"/>
  <c r="H1622" i="10"/>
  <c r="G1606" i="10"/>
  <c r="H1606" i="10"/>
  <c r="G1590" i="10"/>
  <c r="H1590" i="10"/>
  <c r="G1346" i="10"/>
  <c r="H1346" i="10"/>
  <c r="G1342" i="10"/>
  <c r="H1342" i="10"/>
  <c r="G1338" i="10"/>
  <c r="H1338" i="10"/>
  <c r="G1334" i="10"/>
  <c r="H1334" i="10"/>
  <c r="G1330" i="10"/>
  <c r="H1330" i="10"/>
  <c r="G1327" i="10"/>
  <c r="H1327" i="10"/>
  <c r="G1324" i="10"/>
  <c r="H1324" i="10"/>
  <c r="G1911" i="10"/>
  <c r="H1911" i="10"/>
  <c r="G1783" i="10"/>
  <c r="H1783" i="10"/>
  <c r="G1741" i="10"/>
  <c r="H1741" i="10"/>
  <c r="G1698" i="10"/>
  <c r="H1698" i="10"/>
  <c r="G1677" i="10"/>
  <c r="H1677" i="10"/>
  <c r="G1634" i="10"/>
  <c r="H1634" i="10"/>
  <c r="G1618" i="10"/>
  <c r="H1618" i="10"/>
  <c r="G1602" i="10"/>
  <c r="H1602" i="10"/>
  <c r="G1586" i="10"/>
  <c r="H1586" i="10"/>
  <c r="G1326" i="10"/>
  <c r="H1326" i="10"/>
  <c r="G1321" i="10"/>
  <c r="H1321" i="10"/>
  <c r="G1319" i="10"/>
  <c r="H1319" i="10"/>
  <c r="G1317" i="10"/>
  <c r="H1317" i="10"/>
  <c r="G1315" i="10"/>
  <c r="H1315" i="10"/>
  <c r="G1313" i="10"/>
  <c r="H1313" i="10"/>
  <c r="G1311" i="10"/>
  <c r="H1311" i="10"/>
  <c r="G1309" i="10"/>
  <c r="H1309" i="10"/>
  <c r="G1307" i="10"/>
  <c r="H1307" i="10"/>
  <c r="G1305" i="10"/>
  <c r="H1305" i="10"/>
  <c r="G1303" i="10"/>
  <c r="H1303" i="10"/>
  <c r="G1301" i="10"/>
  <c r="H1301" i="10"/>
  <c r="G1299" i="10"/>
  <c r="H1299" i="10"/>
  <c r="G1297" i="10"/>
  <c r="H1297" i="10"/>
  <c r="G1295" i="10"/>
  <c r="H1295" i="10"/>
  <c r="G1293" i="10"/>
  <c r="H1293" i="10"/>
  <c r="G1291" i="10"/>
  <c r="H1291" i="10"/>
  <c r="G1289" i="10"/>
  <c r="H1289" i="10"/>
  <c r="G1287" i="10"/>
  <c r="H1287" i="10"/>
  <c r="G1285" i="10"/>
  <c r="H1285" i="10"/>
  <c r="G1283" i="10"/>
  <c r="H1283" i="10"/>
  <c r="G1281" i="10"/>
  <c r="H1281" i="10"/>
  <c r="G1279" i="10"/>
  <c r="H1279" i="10"/>
  <c r="G1277" i="10"/>
  <c r="H1277" i="10"/>
  <c r="G1275" i="10"/>
  <c r="H1275" i="10"/>
  <c r="G1273" i="10"/>
  <c r="H1273" i="10"/>
  <c r="G1271" i="10"/>
  <c r="H1271" i="10"/>
  <c r="G1269" i="10"/>
  <c r="H1269" i="10"/>
  <c r="G1267" i="10"/>
  <c r="H1267" i="10"/>
  <c r="G1265" i="10"/>
  <c r="H1265" i="10"/>
  <c r="G1263" i="10"/>
  <c r="H1263" i="10"/>
  <c r="G1261" i="10"/>
  <c r="H1261" i="10"/>
  <c r="G1259" i="10"/>
  <c r="H1259" i="10"/>
  <c r="G1257" i="10"/>
  <c r="H1257" i="10"/>
  <c r="G1255" i="10"/>
  <c r="H1255" i="10"/>
  <c r="G1253" i="10"/>
  <c r="H1253" i="10"/>
  <c r="G1251" i="10"/>
  <c r="H1251" i="10"/>
  <c r="G1249" i="10"/>
  <c r="H1249" i="10"/>
  <c r="G1247" i="10"/>
  <c r="H1247" i="10"/>
  <c r="G1245" i="10"/>
  <c r="H1245" i="10"/>
  <c r="G1243" i="10"/>
  <c r="H1243" i="10"/>
  <c r="G1241" i="10"/>
  <c r="H1241" i="10"/>
  <c r="G1239" i="10"/>
  <c r="H1239" i="10"/>
  <c r="G1237" i="10"/>
  <c r="H1237" i="10"/>
  <c r="G1235" i="10"/>
  <c r="H1235" i="10"/>
  <c r="G1233" i="10"/>
  <c r="H1233" i="10"/>
  <c r="G1231" i="10"/>
  <c r="H1231" i="10"/>
  <c r="G1229" i="10"/>
  <c r="H1229" i="10"/>
  <c r="G1227" i="10"/>
  <c r="H1227" i="10"/>
  <c r="G1225" i="10"/>
  <c r="H1225" i="10"/>
  <c r="G1223" i="10"/>
  <c r="H1223" i="10"/>
  <c r="G1221" i="10"/>
  <c r="H1221" i="10"/>
  <c r="G1219" i="10"/>
  <c r="H1219" i="10"/>
  <c r="G1217" i="10"/>
  <c r="H1217" i="10"/>
  <c r="G1215" i="10"/>
  <c r="H1215" i="10"/>
  <c r="G1213" i="10"/>
  <c r="H1213" i="10"/>
  <c r="G1211" i="10"/>
  <c r="H1211" i="10"/>
  <c r="G1650" i="10"/>
  <c r="H1650" i="10"/>
  <c r="G1582" i="10"/>
  <c r="H1582" i="10"/>
  <c r="G1336" i="10"/>
  <c r="H1336" i="10"/>
  <c r="G1323" i="10"/>
  <c r="H1323" i="10"/>
  <c r="G1137" i="10"/>
  <c r="H1137" i="10"/>
  <c r="G1129" i="10"/>
  <c r="H1129" i="10"/>
  <c r="G1121" i="10"/>
  <c r="H1121" i="10"/>
  <c r="G1113" i="10"/>
  <c r="H1113" i="10"/>
  <c r="G1105" i="10"/>
  <c r="H1105" i="10"/>
  <c r="G1097" i="10"/>
  <c r="H1097" i="10"/>
  <c r="G1089" i="10"/>
  <c r="H1089" i="10"/>
  <c r="G1081" i="10"/>
  <c r="H1081" i="10"/>
  <c r="G1879" i="10"/>
  <c r="H1879" i="10"/>
  <c r="G1693" i="10"/>
  <c r="H1693" i="10"/>
  <c r="G1614" i="10"/>
  <c r="H1614" i="10"/>
  <c r="G1344" i="10"/>
  <c r="H1344" i="10"/>
  <c r="G1328" i="10"/>
  <c r="H1328" i="10"/>
  <c r="G1141" i="10"/>
  <c r="H1141" i="10"/>
  <c r="G1133" i="10"/>
  <c r="H1133" i="10"/>
  <c r="G1125" i="10"/>
  <c r="H1125" i="10"/>
  <c r="G1117" i="10"/>
  <c r="H1117" i="10"/>
  <c r="G1109" i="10"/>
  <c r="H1109" i="10"/>
  <c r="G1101" i="10"/>
  <c r="H1101" i="10"/>
  <c r="G1093" i="10"/>
  <c r="H1093" i="10"/>
  <c r="G1085" i="10"/>
  <c r="H1085" i="10"/>
  <c r="G1077" i="10"/>
  <c r="H1077" i="10"/>
  <c r="G1630" i="10"/>
  <c r="H1630" i="10"/>
  <c r="G1348" i="10"/>
  <c r="H1348" i="10"/>
  <c r="G1209" i="10"/>
  <c r="H1209" i="10"/>
  <c r="G1201" i="10"/>
  <c r="H1201" i="10"/>
  <c r="G1193" i="10"/>
  <c r="H1193" i="10"/>
  <c r="G1185" i="10"/>
  <c r="H1185" i="10"/>
  <c r="G1177" i="10"/>
  <c r="H1177" i="10"/>
  <c r="G1169" i="10"/>
  <c r="H1169" i="10"/>
  <c r="G1161" i="10"/>
  <c r="H1161" i="10"/>
  <c r="G1153" i="10"/>
  <c r="H1153" i="10"/>
  <c r="G1145" i="10"/>
  <c r="H1145" i="10"/>
  <c r="G1139" i="10"/>
  <c r="H1139" i="10"/>
  <c r="G1123" i="10"/>
  <c r="H1123" i="10"/>
  <c r="G1107" i="10"/>
  <c r="H1107" i="10"/>
  <c r="G1091" i="10"/>
  <c r="H1091" i="10"/>
  <c r="G1075" i="10"/>
  <c r="H1075" i="10"/>
  <c r="G1071" i="10"/>
  <c r="H1071" i="10"/>
  <c r="G1067" i="10"/>
  <c r="H1067" i="10"/>
  <c r="G1063" i="10"/>
  <c r="H1063" i="10"/>
  <c r="G1059" i="10"/>
  <c r="H1059" i="10"/>
  <c r="G1055" i="10"/>
  <c r="H1055" i="10"/>
  <c r="G1051" i="10"/>
  <c r="H1051" i="10"/>
  <c r="G1047" i="10"/>
  <c r="H1047" i="10"/>
  <c r="G1043" i="10"/>
  <c r="H1043" i="10"/>
  <c r="G1039" i="10"/>
  <c r="H1039" i="10"/>
  <c r="G1035" i="10"/>
  <c r="H1035" i="10"/>
  <c r="G1031" i="10"/>
  <c r="H1031" i="10"/>
  <c r="G1027" i="10"/>
  <c r="H1027" i="10"/>
  <c r="G1023" i="10"/>
  <c r="H1023" i="10"/>
  <c r="G1019" i="10"/>
  <c r="H1019" i="10"/>
  <c r="G1015" i="10"/>
  <c r="H1015" i="10"/>
  <c r="G1011" i="10"/>
  <c r="H1011" i="10"/>
  <c r="G1007" i="10"/>
  <c r="H1007" i="10"/>
  <c r="G1003" i="10"/>
  <c r="H1003" i="10"/>
  <c r="G999" i="10"/>
  <c r="H999" i="10"/>
  <c r="G995" i="10"/>
  <c r="H995" i="10"/>
  <c r="G991" i="10"/>
  <c r="H991" i="10"/>
  <c r="G987" i="10"/>
  <c r="H987" i="10"/>
  <c r="G983" i="10"/>
  <c r="H983" i="10"/>
  <c r="G979" i="10"/>
  <c r="H979" i="10"/>
  <c r="G975" i="10"/>
  <c r="H975" i="10"/>
  <c r="G971" i="10"/>
  <c r="H971" i="10"/>
  <c r="G967" i="10"/>
  <c r="H967" i="10"/>
  <c r="G963" i="10"/>
  <c r="H963" i="10"/>
  <c r="G959" i="10"/>
  <c r="H959" i="10"/>
  <c r="G955" i="10"/>
  <c r="H955" i="10"/>
  <c r="G951" i="10"/>
  <c r="H951" i="10"/>
  <c r="G947" i="10"/>
  <c r="H947" i="10"/>
  <c r="G943" i="10"/>
  <c r="H943" i="10"/>
  <c r="G939" i="10"/>
  <c r="H939" i="10"/>
  <c r="G935" i="10"/>
  <c r="H935" i="10"/>
  <c r="G931" i="10"/>
  <c r="H931" i="10"/>
  <c r="G927" i="10"/>
  <c r="H927" i="10"/>
  <c r="G923" i="10"/>
  <c r="H923" i="10"/>
  <c r="G919" i="10"/>
  <c r="H919" i="10"/>
  <c r="G915" i="10"/>
  <c r="H915" i="10"/>
  <c r="G911" i="10"/>
  <c r="H911" i="10"/>
  <c r="G907" i="10"/>
  <c r="H907" i="10"/>
  <c r="G903" i="10"/>
  <c r="H903" i="10"/>
  <c r="G899" i="10"/>
  <c r="H899" i="10"/>
  <c r="G895" i="10"/>
  <c r="H895" i="10"/>
  <c r="G891" i="10"/>
  <c r="H891" i="10"/>
  <c r="G887" i="10"/>
  <c r="H887" i="10"/>
  <c r="G883" i="10"/>
  <c r="H883" i="10"/>
  <c r="G879" i="10"/>
  <c r="H879" i="10"/>
  <c r="G875" i="10"/>
  <c r="H875" i="10"/>
  <c r="G871" i="10"/>
  <c r="H871" i="10"/>
  <c r="G866" i="10"/>
  <c r="H866" i="10"/>
  <c r="G863" i="10"/>
  <c r="H863" i="10"/>
  <c r="G858" i="10"/>
  <c r="H858" i="10"/>
  <c r="G855" i="10"/>
  <c r="H855" i="10"/>
  <c r="G850" i="10"/>
  <c r="H850" i="10"/>
  <c r="G847" i="10"/>
  <c r="H847" i="10"/>
  <c r="G842" i="10"/>
  <c r="H842" i="10"/>
  <c r="G839" i="10"/>
  <c r="H839" i="10"/>
  <c r="G834" i="10"/>
  <c r="H834" i="10"/>
  <c r="G831" i="10"/>
  <c r="H831" i="10"/>
  <c r="G826" i="10"/>
  <c r="H826" i="10"/>
  <c r="G823" i="10"/>
  <c r="H823" i="10"/>
  <c r="G1763" i="10"/>
  <c r="H1763" i="10"/>
  <c r="G1598" i="10"/>
  <c r="H1598" i="10"/>
  <c r="G1340" i="10"/>
  <c r="H1340" i="10"/>
  <c r="G1207" i="10"/>
  <c r="H1207" i="10"/>
  <c r="G1199" i="10"/>
  <c r="H1199" i="10"/>
  <c r="G1191" i="10"/>
  <c r="H1191" i="10"/>
  <c r="G1183" i="10"/>
  <c r="H1183" i="10"/>
  <c r="G1175" i="10"/>
  <c r="H1175" i="10"/>
  <c r="G1167" i="10"/>
  <c r="H1167" i="10"/>
  <c r="G1159" i="10"/>
  <c r="H1159" i="10"/>
  <c r="G1151" i="10"/>
  <c r="H1151" i="10"/>
  <c r="G1143" i="10"/>
  <c r="H1143" i="10"/>
  <c r="G1127" i="10"/>
  <c r="H1127" i="10"/>
  <c r="G1111" i="10"/>
  <c r="H1111" i="10"/>
  <c r="G1095" i="10"/>
  <c r="H1095" i="10"/>
  <c r="G1332" i="10"/>
  <c r="H1332" i="10"/>
  <c r="G1205" i="10"/>
  <c r="H1205" i="10"/>
  <c r="G1189" i="10"/>
  <c r="H1189" i="10"/>
  <c r="G1173" i="10"/>
  <c r="H1173" i="10"/>
  <c r="G1157" i="10"/>
  <c r="H1157" i="10"/>
  <c r="G1131" i="10"/>
  <c r="H1131" i="10"/>
  <c r="G1099" i="10"/>
  <c r="H1099" i="10"/>
  <c r="G1083" i="10"/>
  <c r="H1083" i="10"/>
  <c r="G1070" i="10"/>
  <c r="H1070" i="10"/>
  <c r="G1065" i="10"/>
  <c r="H1065" i="10"/>
  <c r="G1060" i="10"/>
  <c r="H1060" i="10"/>
  <c r="G1054" i="10"/>
  <c r="H1054" i="10"/>
  <c r="G1049" i="10"/>
  <c r="H1049" i="10"/>
  <c r="G1044" i="10"/>
  <c r="H1044" i="10"/>
  <c r="G1038" i="10"/>
  <c r="H1038" i="10"/>
  <c r="G1033" i="10"/>
  <c r="H1033" i="10"/>
  <c r="G1028" i="10"/>
  <c r="H1028" i="10"/>
  <c r="G1022" i="10"/>
  <c r="H1022" i="10"/>
  <c r="G1017" i="10"/>
  <c r="H1017" i="10"/>
  <c r="G1012" i="10"/>
  <c r="H1012" i="10"/>
  <c r="G1006" i="10"/>
  <c r="H1006" i="10"/>
  <c r="G1001" i="10"/>
  <c r="H1001" i="10"/>
  <c r="G996" i="10"/>
  <c r="H996" i="10"/>
  <c r="G990" i="10"/>
  <c r="H990" i="10"/>
  <c r="G985" i="10"/>
  <c r="H985" i="10"/>
  <c r="G980" i="10"/>
  <c r="H980" i="10"/>
  <c r="G974" i="10"/>
  <c r="H974" i="10"/>
  <c r="G969" i="10"/>
  <c r="H969" i="10"/>
  <c r="G964" i="10"/>
  <c r="H964" i="10"/>
  <c r="G958" i="10"/>
  <c r="H958" i="10"/>
  <c r="G953" i="10"/>
  <c r="H953" i="10"/>
  <c r="G948" i="10"/>
  <c r="H948" i="10"/>
  <c r="G942" i="10"/>
  <c r="H942" i="10"/>
  <c r="G937" i="10"/>
  <c r="H937" i="10"/>
  <c r="G932" i="10"/>
  <c r="H932" i="10"/>
  <c r="G926" i="10"/>
  <c r="H926" i="10"/>
  <c r="G921" i="10"/>
  <c r="H921" i="10"/>
  <c r="G916" i="10"/>
  <c r="H916" i="10"/>
  <c r="G910" i="10"/>
  <c r="H910" i="10"/>
  <c r="G905" i="10"/>
  <c r="H905" i="10"/>
  <c r="G900" i="10"/>
  <c r="H900" i="10"/>
  <c r="G894" i="10"/>
  <c r="H894" i="10"/>
  <c r="G889" i="10"/>
  <c r="H889" i="10"/>
  <c r="G884" i="10"/>
  <c r="H884" i="10"/>
  <c r="G878" i="10"/>
  <c r="H878" i="10"/>
  <c r="G873" i="10"/>
  <c r="H873" i="10"/>
  <c r="G869" i="10"/>
  <c r="H869" i="10"/>
  <c r="G865" i="10"/>
  <c r="H865" i="10"/>
  <c r="G862" i="10"/>
  <c r="H862" i="10"/>
  <c r="G851" i="10"/>
  <c r="H851" i="10"/>
  <c r="G848" i="10"/>
  <c r="H848" i="10"/>
  <c r="G844" i="10"/>
  <c r="H844" i="10"/>
  <c r="G837" i="10"/>
  <c r="H837" i="10"/>
  <c r="G833" i="10"/>
  <c r="H833" i="10"/>
  <c r="G830" i="10"/>
  <c r="H830" i="10"/>
  <c r="G817" i="10"/>
  <c r="H817" i="10"/>
  <c r="G814" i="10"/>
  <c r="H814" i="10"/>
  <c r="G809" i="10"/>
  <c r="H809" i="10"/>
  <c r="G806" i="10"/>
  <c r="H806" i="10"/>
  <c r="G801" i="10"/>
  <c r="H801" i="10"/>
  <c r="G798" i="10"/>
  <c r="H798" i="10"/>
  <c r="G793" i="10"/>
  <c r="H793" i="10"/>
  <c r="G790" i="10"/>
  <c r="H790" i="10"/>
  <c r="G785" i="10"/>
  <c r="H785" i="10"/>
  <c r="G782" i="10"/>
  <c r="H782" i="10"/>
  <c r="G777" i="10"/>
  <c r="H777" i="10"/>
  <c r="G774" i="10"/>
  <c r="H774" i="10"/>
  <c r="G769" i="10"/>
  <c r="H769" i="10"/>
  <c r="G766" i="10"/>
  <c r="H766" i="10"/>
  <c r="G761" i="10"/>
  <c r="H761" i="10"/>
  <c r="G758" i="10"/>
  <c r="H758" i="10"/>
  <c r="G753" i="10"/>
  <c r="H753" i="10"/>
  <c r="G750" i="10"/>
  <c r="H750" i="10"/>
  <c r="G745" i="10"/>
  <c r="H745" i="10"/>
  <c r="G742" i="10"/>
  <c r="H742" i="10"/>
  <c r="G737" i="10"/>
  <c r="H737" i="10"/>
  <c r="G734" i="10"/>
  <c r="H734" i="10"/>
  <c r="G729" i="10"/>
  <c r="H729" i="10"/>
  <c r="G726" i="10"/>
  <c r="H726" i="10"/>
  <c r="G721" i="10"/>
  <c r="H721" i="10"/>
  <c r="G718" i="10"/>
  <c r="H718" i="10"/>
  <c r="G713" i="10"/>
  <c r="H713" i="10"/>
  <c r="G710" i="10"/>
  <c r="H710" i="10"/>
  <c r="G705" i="10"/>
  <c r="H705" i="10"/>
  <c r="G702" i="10"/>
  <c r="H702" i="10"/>
  <c r="G697" i="10"/>
  <c r="H697" i="10"/>
  <c r="G694" i="10"/>
  <c r="H694" i="10"/>
  <c r="G689" i="10"/>
  <c r="H689" i="10"/>
  <c r="G686" i="10"/>
  <c r="H686" i="10"/>
  <c r="G681" i="10"/>
  <c r="H681" i="10"/>
  <c r="G678" i="10"/>
  <c r="H678" i="10"/>
  <c r="G673" i="10"/>
  <c r="H673" i="10"/>
  <c r="G670" i="10"/>
  <c r="H670" i="10"/>
  <c r="G665" i="10"/>
  <c r="H665" i="10"/>
  <c r="G662" i="10"/>
  <c r="H662" i="10"/>
  <c r="G657" i="10"/>
  <c r="H657" i="10"/>
  <c r="G654" i="10"/>
  <c r="H654" i="10"/>
  <c r="G649" i="10"/>
  <c r="H649" i="10"/>
  <c r="G646" i="10"/>
  <c r="H646" i="10"/>
  <c r="G641" i="10"/>
  <c r="H641" i="10"/>
  <c r="G638" i="10"/>
  <c r="H638" i="10"/>
  <c r="G633" i="10"/>
  <c r="H633" i="10"/>
  <c r="G630" i="10"/>
  <c r="H630" i="10"/>
  <c r="G625" i="10"/>
  <c r="H625" i="10"/>
  <c r="G622" i="10"/>
  <c r="H622" i="10"/>
  <c r="G617" i="10"/>
  <c r="H617" i="10"/>
  <c r="G614" i="10"/>
  <c r="H614" i="10"/>
  <c r="G609" i="10"/>
  <c r="H609" i="10"/>
  <c r="G606" i="10"/>
  <c r="H606" i="10"/>
  <c r="G601" i="10"/>
  <c r="H601" i="10"/>
  <c r="G598" i="10"/>
  <c r="H598" i="10"/>
  <c r="G593" i="10"/>
  <c r="H593" i="10"/>
  <c r="G590" i="10"/>
  <c r="H590" i="10"/>
  <c r="G585" i="10"/>
  <c r="H585" i="10"/>
  <c r="G582" i="10"/>
  <c r="H582" i="10"/>
  <c r="G577" i="10"/>
  <c r="H577" i="10"/>
  <c r="G574" i="10"/>
  <c r="H574" i="10"/>
  <c r="G569" i="10"/>
  <c r="H569" i="10"/>
  <c r="G566" i="10"/>
  <c r="H566" i="10"/>
  <c r="G561" i="10"/>
  <c r="H561" i="10"/>
  <c r="G558" i="10"/>
  <c r="H558" i="10"/>
  <c r="G553" i="10"/>
  <c r="H553" i="10"/>
  <c r="G550" i="10"/>
  <c r="H550" i="10"/>
  <c r="G545" i="10"/>
  <c r="H545" i="10"/>
  <c r="G542" i="10"/>
  <c r="H542" i="10"/>
  <c r="G537" i="10"/>
  <c r="H537" i="10"/>
  <c r="G534" i="10"/>
  <c r="H534" i="10"/>
  <c r="G529" i="10"/>
  <c r="H529" i="10"/>
  <c r="G526" i="10"/>
  <c r="H526" i="10"/>
  <c r="G521" i="10"/>
  <c r="H521" i="10"/>
  <c r="G518" i="10"/>
  <c r="H518" i="10"/>
  <c r="G513" i="10"/>
  <c r="H513" i="10"/>
  <c r="G510" i="10"/>
  <c r="H510" i="10"/>
  <c r="G505" i="10"/>
  <c r="H505" i="10"/>
  <c r="G502" i="10"/>
  <c r="H502" i="10"/>
  <c r="G497" i="10"/>
  <c r="H497" i="10"/>
  <c r="G494" i="10"/>
  <c r="H494" i="10"/>
  <c r="G489" i="10"/>
  <c r="H489" i="10"/>
  <c r="G486" i="10"/>
  <c r="H486" i="10"/>
  <c r="G481" i="10"/>
  <c r="H481" i="10"/>
  <c r="G478" i="10"/>
  <c r="H478" i="10"/>
  <c r="G473" i="10"/>
  <c r="H473" i="10"/>
  <c r="G470" i="10"/>
  <c r="H470" i="10"/>
  <c r="G465" i="10"/>
  <c r="H465" i="10"/>
  <c r="G462" i="10"/>
  <c r="H462" i="10"/>
  <c r="G457" i="10"/>
  <c r="H457" i="10"/>
  <c r="G454" i="10"/>
  <c r="H454" i="10"/>
  <c r="G449" i="10"/>
  <c r="H449" i="10"/>
  <c r="G446" i="10"/>
  <c r="H446" i="10"/>
  <c r="G441" i="10"/>
  <c r="H441" i="10"/>
  <c r="G438" i="10"/>
  <c r="H438" i="10"/>
  <c r="G433" i="10"/>
  <c r="H433" i="10"/>
  <c r="G430" i="10"/>
  <c r="H430" i="10"/>
  <c r="G425" i="10"/>
  <c r="H425" i="10"/>
  <c r="G422" i="10"/>
  <c r="H422" i="10"/>
  <c r="G417" i="10"/>
  <c r="H417" i="10"/>
  <c r="G414" i="10"/>
  <c r="H414" i="10"/>
  <c r="G409" i="10"/>
  <c r="H409" i="10"/>
  <c r="G406" i="10"/>
  <c r="H406" i="10"/>
  <c r="G401" i="10"/>
  <c r="H401" i="10"/>
  <c r="G398" i="10"/>
  <c r="H398" i="10"/>
  <c r="G393" i="10"/>
  <c r="H393" i="10"/>
  <c r="G390" i="10"/>
  <c r="H390" i="10"/>
  <c r="G385" i="10"/>
  <c r="H385" i="10"/>
  <c r="G382" i="10"/>
  <c r="H382" i="10"/>
  <c r="G377" i="10"/>
  <c r="H377" i="10"/>
  <c r="G374" i="10"/>
  <c r="H374" i="10"/>
  <c r="G369" i="10"/>
  <c r="H369" i="10"/>
  <c r="G366" i="10"/>
  <c r="H366" i="10"/>
  <c r="G361" i="10"/>
  <c r="H361" i="10"/>
  <c r="G358" i="10"/>
  <c r="H358" i="10"/>
  <c r="G353" i="10"/>
  <c r="H353" i="10"/>
  <c r="G350" i="10"/>
  <c r="H350" i="10"/>
  <c r="G345" i="10"/>
  <c r="H345" i="10"/>
  <c r="G343" i="10"/>
  <c r="H343" i="10"/>
  <c r="G341" i="10"/>
  <c r="H341" i="10"/>
  <c r="G339" i="10"/>
  <c r="H339" i="10"/>
  <c r="G337" i="10"/>
  <c r="H337" i="10"/>
  <c r="G335" i="10"/>
  <c r="H335" i="10"/>
  <c r="G333" i="10"/>
  <c r="H333" i="10"/>
  <c r="G331" i="10"/>
  <c r="H331" i="10"/>
  <c r="G329" i="10"/>
  <c r="H329" i="10"/>
  <c r="G327" i="10"/>
  <c r="H327" i="10"/>
  <c r="G325" i="10"/>
  <c r="H325" i="10"/>
  <c r="G323" i="10"/>
  <c r="H323" i="10"/>
  <c r="G321" i="10"/>
  <c r="H321" i="10"/>
  <c r="G319" i="10"/>
  <c r="H319" i="10"/>
  <c r="G317" i="10"/>
  <c r="H317" i="10"/>
  <c r="G315" i="10"/>
  <c r="H315" i="10"/>
  <c r="G313" i="10"/>
  <c r="H313" i="10"/>
  <c r="G311" i="10"/>
  <c r="H311" i="10"/>
  <c r="G309" i="10"/>
  <c r="H309" i="10"/>
  <c r="G307" i="10"/>
  <c r="H307" i="10"/>
  <c r="G305" i="10"/>
  <c r="H305" i="10"/>
  <c r="G303" i="10"/>
  <c r="H303" i="10"/>
  <c r="G301" i="10"/>
  <c r="H301" i="10"/>
  <c r="G299" i="10"/>
  <c r="H299" i="10"/>
  <c r="G297" i="10"/>
  <c r="H297" i="10"/>
  <c r="G295" i="10"/>
  <c r="H295" i="10"/>
  <c r="G293" i="10"/>
  <c r="H293" i="10"/>
  <c r="G291" i="10"/>
  <c r="H291" i="10"/>
  <c r="G289" i="10"/>
  <c r="H289" i="10"/>
  <c r="G287" i="10"/>
  <c r="H287" i="10"/>
  <c r="G285" i="10"/>
  <c r="H285" i="10"/>
  <c r="G283" i="10"/>
  <c r="H283" i="10"/>
  <c r="G281" i="10"/>
  <c r="H281" i="10"/>
  <c r="G279" i="10"/>
  <c r="H279" i="10"/>
  <c r="G277" i="10"/>
  <c r="H277" i="10"/>
  <c r="G275" i="10"/>
  <c r="H275" i="10"/>
  <c r="G273" i="10"/>
  <c r="H273" i="10"/>
  <c r="G271" i="10"/>
  <c r="H271" i="10"/>
  <c r="G269" i="10"/>
  <c r="H269" i="10"/>
  <c r="G267" i="10"/>
  <c r="H267" i="10"/>
  <c r="G265" i="10"/>
  <c r="H265" i="10"/>
  <c r="G263" i="10"/>
  <c r="H263" i="10"/>
  <c r="G261" i="10"/>
  <c r="H261" i="10"/>
  <c r="G259" i="10"/>
  <c r="H259" i="10"/>
  <c r="G257" i="10"/>
  <c r="H257" i="10"/>
  <c r="G255" i="10"/>
  <c r="H255" i="10"/>
  <c r="G253" i="10"/>
  <c r="H253" i="10"/>
  <c r="G251" i="10"/>
  <c r="H251" i="10"/>
  <c r="G249" i="10"/>
  <c r="H249" i="10"/>
  <c r="G247" i="10"/>
  <c r="H247" i="10"/>
  <c r="G245" i="10"/>
  <c r="H245" i="10"/>
  <c r="G243" i="10"/>
  <c r="H243" i="10"/>
  <c r="G241" i="10"/>
  <c r="H241" i="10"/>
  <c r="G239" i="10"/>
  <c r="H239" i="10"/>
  <c r="G237" i="10"/>
  <c r="H237" i="10"/>
  <c r="G235" i="10"/>
  <c r="H235" i="10"/>
  <c r="G233" i="10"/>
  <c r="H233" i="10"/>
  <c r="G231" i="10"/>
  <c r="H231" i="10"/>
  <c r="G229" i="10"/>
  <c r="H229" i="10"/>
  <c r="G227" i="10"/>
  <c r="H227" i="10"/>
  <c r="G225" i="10"/>
  <c r="H225" i="10"/>
  <c r="G223" i="10"/>
  <c r="H223" i="10"/>
  <c r="G221" i="10"/>
  <c r="H221" i="10"/>
  <c r="G219" i="10"/>
  <c r="H219" i="10"/>
  <c r="G217" i="10"/>
  <c r="H217" i="10"/>
  <c r="G215" i="10"/>
  <c r="H215" i="10"/>
  <c r="G213" i="10"/>
  <c r="H213" i="10"/>
  <c r="G211" i="10"/>
  <c r="H211" i="10"/>
  <c r="G209" i="10"/>
  <c r="H209" i="10"/>
  <c r="G207" i="10"/>
  <c r="H207" i="10"/>
  <c r="G205" i="10"/>
  <c r="H205" i="10"/>
  <c r="G203" i="10"/>
  <c r="H203" i="10"/>
  <c r="G201" i="10"/>
  <c r="H201" i="10"/>
  <c r="G199" i="10"/>
  <c r="H199" i="10"/>
  <c r="G197" i="10"/>
  <c r="H197" i="10"/>
  <c r="G195" i="10"/>
  <c r="H195" i="10"/>
  <c r="G193" i="10"/>
  <c r="H193" i="10"/>
  <c r="G191" i="10"/>
  <c r="H191" i="10"/>
  <c r="G189" i="10"/>
  <c r="H189" i="10"/>
  <c r="G187" i="10"/>
  <c r="H187" i="10"/>
  <c r="G185" i="10"/>
  <c r="H185" i="10"/>
  <c r="G183" i="10"/>
  <c r="H183" i="10"/>
  <c r="G181" i="10"/>
  <c r="H181" i="10"/>
  <c r="G179" i="10"/>
  <c r="H179" i="10"/>
  <c r="G177" i="10"/>
  <c r="H177" i="10"/>
  <c r="G175" i="10"/>
  <c r="H175" i="10"/>
  <c r="G173" i="10"/>
  <c r="H173" i="10"/>
  <c r="G171" i="10"/>
  <c r="H171" i="10"/>
  <c r="G169" i="10"/>
  <c r="H169" i="10"/>
  <c r="G167" i="10"/>
  <c r="H167" i="10"/>
  <c r="G165" i="10"/>
  <c r="H165" i="10"/>
  <c r="G163" i="10"/>
  <c r="H163" i="10"/>
  <c r="G161" i="10"/>
  <c r="H161" i="10"/>
  <c r="G1203" i="10"/>
  <c r="H1203" i="10"/>
  <c r="G1187" i="10"/>
  <c r="H1187" i="10"/>
  <c r="G1171" i="10"/>
  <c r="H1171" i="10"/>
  <c r="G1155" i="10"/>
  <c r="H1155" i="10"/>
  <c r="G1119" i="10"/>
  <c r="H1119" i="10"/>
  <c r="G1074" i="10"/>
  <c r="H1074" i="10"/>
  <c r="G1069" i="10"/>
  <c r="H1069" i="10"/>
  <c r="G1064" i="10"/>
  <c r="H1064" i="10"/>
  <c r="G1058" i="10"/>
  <c r="H1058" i="10"/>
  <c r="G1053" i="10"/>
  <c r="H1053" i="10"/>
  <c r="G1048" i="10"/>
  <c r="H1048" i="10"/>
  <c r="G1042" i="10"/>
  <c r="H1042" i="10"/>
  <c r="G1037" i="10"/>
  <c r="H1037" i="10"/>
  <c r="G1032" i="10"/>
  <c r="H1032" i="10"/>
  <c r="G1026" i="10"/>
  <c r="H1026" i="10"/>
  <c r="G1021" i="10"/>
  <c r="H1021" i="10"/>
  <c r="G1016" i="10"/>
  <c r="H1016" i="10"/>
  <c r="G1010" i="10"/>
  <c r="H1010" i="10"/>
  <c r="G1005" i="10"/>
  <c r="H1005" i="10"/>
  <c r="G1000" i="10"/>
  <c r="H1000" i="10"/>
  <c r="G994" i="10"/>
  <c r="H994" i="10"/>
  <c r="G989" i="10"/>
  <c r="H989" i="10"/>
  <c r="G984" i="10"/>
  <c r="H984" i="10"/>
  <c r="G978" i="10"/>
  <c r="H978" i="10"/>
  <c r="G973" i="10"/>
  <c r="H973" i="10"/>
  <c r="G968" i="10"/>
  <c r="H968" i="10"/>
  <c r="G962" i="10"/>
  <c r="H962" i="10"/>
  <c r="G957" i="10"/>
  <c r="H957" i="10"/>
  <c r="G952" i="10"/>
  <c r="H952" i="10"/>
  <c r="G946" i="10"/>
  <c r="H946" i="10"/>
  <c r="G941" i="10"/>
  <c r="H941" i="10"/>
  <c r="G936" i="10"/>
  <c r="H936" i="10"/>
  <c r="G930" i="10"/>
  <c r="H930" i="10"/>
  <c r="G925" i="10"/>
  <c r="H925" i="10"/>
  <c r="G920" i="10"/>
  <c r="H920" i="10"/>
  <c r="G914" i="10"/>
  <c r="H914" i="10"/>
  <c r="G909" i="10"/>
  <c r="H909" i="10"/>
  <c r="G904" i="10"/>
  <c r="H904" i="10"/>
  <c r="G898" i="10"/>
  <c r="H898" i="10"/>
  <c r="G893" i="10"/>
  <c r="H893" i="10"/>
  <c r="G888" i="10"/>
  <c r="H888" i="10"/>
  <c r="G882" i="10"/>
  <c r="H882" i="10"/>
  <c r="G877" i="10"/>
  <c r="H877" i="10"/>
  <c r="G872" i="10"/>
  <c r="H872" i="10"/>
  <c r="G868" i="10"/>
  <c r="H868" i="10"/>
  <c r="G861" i="10"/>
  <c r="H861" i="10"/>
  <c r="G857" i="10"/>
  <c r="H857" i="10"/>
  <c r="G854" i="10"/>
  <c r="H854" i="10"/>
  <c r="G843" i="10"/>
  <c r="H843" i="10"/>
  <c r="G840" i="10"/>
  <c r="H840" i="10"/>
  <c r="G836" i="10"/>
  <c r="H836" i="10"/>
  <c r="G829" i="10"/>
  <c r="H829" i="10"/>
  <c r="G825" i="10"/>
  <c r="H825" i="10"/>
  <c r="G822" i="10"/>
  <c r="H822" i="10"/>
  <c r="G819" i="10"/>
  <c r="H819" i="10"/>
  <c r="G816" i="10"/>
  <c r="H816" i="10"/>
  <c r="G811" i="10"/>
  <c r="H811" i="10"/>
  <c r="G808" i="10"/>
  <c r="H808" i="10"/>
  <c r="G803" i="10"/>
  <c r="H803" i="10"/>
  <c r="G800" i="10"/>
  <c r="H800" i="10"/>
  <c r="G795" i="10"/>
  <c r="H795" i="10"/>
  <c r="G792" i="10"/>
  <c r="H792" i="10"/>
  <c r="G787" i="10"/>
  <c r="H787" i="10"/>
  <c r="G784" i="10"/>
  <c r="H784" i="10"/>
  <c r="G779" i="10"/>
  <c r="H779" i="10"/>
  <c r="G776" i="10"/>
  <c r="H776" i="10"/>
  <c r="G771" i="10"/>
  <c r="H771" i="10"/>
  <c r="G768" i="10"/>
  <c r="H768" i="10"/>
  <c r="G763" i="10"/>
  <c r="H763" i="10"/>
  <c r="G760" i="10"/>
  <c r="H760" i="10"/>
  <c r="G755" i="10"/>
  <c r="H755" i="10"/>
  <c r="G752" i="10"/>
  <c r="H752" i="10"/>
  <c r="G747" i="10"/>
  <c r="H747" i="10"/>
  <c r="G744" i="10"/>
  <c r="H744" i="10"/>
  <c r="G739" i="10"/>
  <c r="H739" i="10"/>
  <c r="G736" i="10"/>
  <c r="H736" i="10"/>
  <c r="G731" i="10"/>
  <c r="H731" i="10"/>
  <c r="G728" i="10"/>
  <c r="H728" i="10"/>
  <c r="G723" i="10"/>
  <c r="H723" i="10"/>
  <c r="G720" i="10"/>
  <c r="H720" i="10"/>
  <c r="G715" i="10"/>
  <c r="H715" i="10"/>
  <c r="G712" i="10"/>
  <c r="H712" i="10"/>
  <c r="G707" i="10"/>
  <c r="H707" i="10"/>
  <c r="G704" i="10"/>
  <c r="H704" i="10"/>
  <c r="G699" i="10"/>
  <c r="H699" i="10"/>
  <c r="G696" i="10"/>
  <c r="H696" i="10"/>
  <c r="G691" i="10"/>
  <c r="H691" i="10"/>
  <c r="G688" i="10"/>
  <c r="H688" i="10"/>
  <c r="G683" i="10"/>
  <c r="H683" i="10"/>
  <c r="G680" i="10"/>
  <c r="H680" i="10"/>
  <c r="G675" i="10"/>
  <c r="H675" i="10"/>
  <c r="G672" i="10"/>
  <c r="H672" i="10"/>
  <c r="G667" i="10"/>
  <c r="H667" i="10"/>
  <c r="G664" i="10"/>
  <c r="H664" i="10"/>
  <c r="G659" i="10"/>
  <c r="H659" i="10"/>
  <c r="G656" i="10"/>
  <c r="H656" i="10"/>
  <c r="G651" i="10"/>
  <c r="H651" i="10"/>
  <c r="G648" i="10"/>
  <c r="H648" i="10"/>
  <c r="G643" i="10"/>
  <c r="H643" i="10"/>
  <c r="G640" i="10"/>
  <c r="H640" i="10"/>
  <c r="G635" i="10"/>
  <c r="H635" i="10"/>
  <c r="G632" i="10"/>
  <c r="H632" i="10"/>
  <c r="G627" i="10"/>
  <c r="H627" i="10"/>
  <c r="G624" i="10"/>
  <c r="H624" i="10"/>
  <c r="G619" i="10"/>
  <c r="H619" i="10"/>
  <c r="G616" i="10"/>
  <c r="H616" i="10"/>
  <c r="G611" i="10"/>
  <c r="H611" i="10"/>
  <c r="G608" i="10"/>
  <c r="H608" i="10"/>
  <c r="G603" i="10"/>
  <c r="H603" i="10"/>
  <c r="G600" i="10"/>
  <c r="H600" i="10"/>
  <c r="G595" i="10"/>
  <c r="H595" i="10"/>
  <c r="G592" i="10"/>
  <c r="H592" i="10"/>
  <c r="G587" i="10"/>
  <c r="H587" i="10"/>
  <c r="G584" i="10"/>
  <c r="H584" i="10"/>
  <c r="G579" i="10"/>
  <c r="H579" i="10"/>
  <c r="G576" i="10"/>
  <c r="H576" i="10"/>
  <c r="G571" i="10"/>
  <c r="H571" i="10"/>
  <c r="G568" i="10"/>
  <c r="H568" i="10"/>
  <c r="G563" i="10"/>
  <c r="H563" i="10"/>
  <c r="G560" i="10"/>
  <c r="H560" i="10"/>
  <c r="G555" i="10"/>
  <c r="H555" i="10"/>
  <c r="G552" i="10"/>
  <c r="H552" i="10"/>
  <c r="G547" i="10"/>
  <c r="H547" i="10"/>
  <c r="G544" i="10"/>
  <c r="H544" i="10"/>
  <c r="G539" i="10"/>
  <c r="H539" i="10"/>
  <c r="G536" i="10"/>
  <c r="H536" i="10"/>
  <c r="G531" i="10"/>
  <c r="H531" i="10"/>
  <c r="G528" i="10"/>
  <c r="H528" i="10"/>
  <c r="G523" i="10"/>
  <c r="H523" i="10"/>
  <c r="G520" i="10"/>
  <c r="H520" i="10"/>
  <c r="G515" i="10"/>
  <c r="H515" i="10"/>
  <c r="G512" i="10"/>
  <c r="H512" i="10"/>
  <c r="G507" i="10"/>
  <c r="H507" i="10"/>
  <c r="G504" i="10"/>
  <c r="H504" i="10"/>
  <c r="G499" i="10"/>
  <c r="H499" i="10"/>
  <c r="G496" i="10"/>
  <c r="H496" i="10"/>
  <c r="G491" i="10"/>
  <c r="H491" i="10"/>
  <c r="G488" i="10"/>
  <c r="H488" i="10"/>
  <c r="G483" i="10"/>
  <c r="H483" i="10"/>
  <c r="G480" i="10"/>
  <c r="H480" i="10"/>
  <c r="G475" i="10"/>
  <c r="H475" i="10"/>
  <c r="G472" i="10"/>
  <c r="H472" i="10"/>
  <c r="G467" i="10"/>
  <c r="H467" i="10"/>
  <c r="G464" i="10"/>
  <c r="H464" i="10"/>
  <c r="G459" i="10"/>
  <c r="H459" i="10"/>
  <c r="G456" i="10"/>
  <c r="H456" i="10"/>
  <c r="G451" i="10"/>
  <c r="H451" i="10"/>
  <c r="G448" i="10"/>
  <c r="H448" i="10"/>
  <c r="G443" i="10"/>
  <c r="H443" i="10"/>
  <c r="G440" i="10"/>
  <c r="H440" i="10"/>
  <c r="G435" i="10"/>
  <c r="H435" i="10"/>
  <c r="G432" i="10"/>
  <c r="H432" i="10"/>
  <c r="G427" i="10"/>
  <c r="H427" i="10"/>
  <c r="G424" i="10"/>
  <c r="H424" i="10"/>
  <c r="G419" i="10"/>
  <c r="H419" i="10"/>
  <c r="G416" i="10"/>
  <c r="H416" i="10"/>
  <c r="G411" i="10"/>
  <c r="H411" i="10"/>
  <c r="G408" i="10"/>
  <c r="H408" i="10"/>
  <c r="G403" i="10"/>
  <c r="H403" i="10"/>
  <c r="G400" i="10"/>
  <c r="H400" i="10"/>
  <c r="G395" i="10"/>
  <c r="H395" i="10"/>
  <c r="G392" i="10"/>
  <c r="H392" i="10"/>
  <c r="G387" i="10"/>
  <c r="H387" i="10"/>
  <c r="G384" i="10"/>
  <c r="H384" i="10"/>
  <c r="G379" i="10"/>
  <c r="H379" i="10"/>
  <c r="G376" i="10"/>
  <c r="H376" i="10"/>
  <c r="G371" i="10"/>
  <c r="H371" i="10"/>
  <c r="G368" i="10"/>
  <c r="H368" i="10"/>
  <c r="G363" i="10"/>
  <c r="H363" i="10"/>
  <c r="G360" i="10"/>
  <c r="H360" i="10"/>
  <c r="G355" i="10"/>
  <c r="H355" i="10"/>
  <c r="G352" i="10"/>
  <c r="H352" i="10"/>
  <c r="G347" i="10"/>
  <c r="H347" i="10"/>
  <c r="G1714" i="10"/>
  <c r="H1714" i="10"/>
  <c r="G1197" i="10"/>
  <c r="H1197" i="10"/>
  <c r="G1181" i="10"/>
  <c r="H1181" i="10"/>
  <c r="G1165" i="10"/>
  <c r="H1165" i="10"/>
  <c r="G1149" i="10"/>
  <c r="H1149" i="10"/>
  <c r="G1147" i="10"/>
  <c r="H1147" i="10"/>
  <c r="G1066" i="10"/>
  <c r="H1066" i="10"/>
  <c r="G1056" i="10"/>
  <c r="H1056" i="10"/>
  <c r="G1045" i="10"/>
  <c r="H1045" i="10"/>
  <c r="G1034" i="10"/>
  <c r="H1034" i="10"/>
  <c r="G1024" i="10"/>
  <c r="H1024" i="10"/>
  <c r="G1013" i="10"/>
  <c r="H1013" i="10"/>
  <c r="G1002" i="10"/>
  <c r="H1002" i="10"/>
  <c r="G992" i="10"/>
  <c r="H992" i="10"/>
  <c r="G981" i="10"/>
  <c r="H981" i="10"/>
  <c r="G970" i="10"/>
  <c r="H970" i="10"/>
  <c r="G960" i="10"/>
  <c r="H960" i="10"/>
  <c r="G949" i="10"/>
  <c r="H949" i="10"/>
  <c r="G938" i="10"/>
  <c r="H938" i="10"/>
  <c r="G928" i="10"/>
  <c r="H928" i="10"/>
  <c r="G917" i="10"/>
  <c r="H917" i="10"/>
  <c r="G906" i="10"/>
  <c r="H906" i="10"/>
  <c r="G896" i="10"/>
  <c r="H896" i="10"/>
  <c r="G885" i="10"/>
  <c r="H885" i="10"/>
  <c r="G874" i="10"/>
  <c r="H874" i="10"/>
  <c r="G859" i="10"/>
  <c r="H859" i="10"/>
  <c r="G852" i="10"/>
  <c r="H852" i="10"/>
  <c r="G845" i="10"/>
  <c r="H845" i="10"/>
  <c r="G838" i="10"/>
  <c r="H838" i="10"/>
  <c r="G824" i="10"/>
  <c r="H824" i="10"/>
  <c r="G812" i="10"/>
  <c r="H812" i="10"/>
  <c r="G807" i="10"/>
  <c r="H807" i="10"/>
  <c r="G796" i="10"/>
  <c r="H796" i="10"/>
  <c r="G791" i="10"/>
  <c r="H791" i="10"/>
  <c r="G780" i="10"/>
  <c r="H780" i="10"/>
  <c r="G775" i="10"/>
  <c r="H775" i="10"/>
  <c r="G764" i="10"/>
  <c r="H764" i="10"/>
  <c r="G759" i="10"/>
  <c r="H759" i="10"/>
  <c r="G748" i="10"/>
  <c r="H748" i="10"/>
  <c r="G743" i="10"/>
  <c r="H743" i="10"/>
  <c r="G732" i="10"/>
  <c r="H732" i="10"/>
  <c r="G727" i="10"/>
  <c r="H727" i="10"/>
  <c r="G716" i="10"/>
  <c r="H716" i="10"/>
  <c r="G711" i="10"/>
  <c r="H711" i="10"/>
  <c r="G700" i="10"/>
  <c r="H700" i="10"/>
  <c r="G695" i="10"/>
  <c r="H695" i="10"/>
  <c r="G684" i="10"/>
  <c r="H684" i="10"/>
  <c r="G679" i="10"/>
  <c r="H679" i="10"/>
  <c r="G668" i="10"/>
  <c r="H668" i="10"/>
  <c r="G663" i="10"/>
  <c r="H663" i="10"/>
  <c r="G652" i="10"/>
  <c r="H652" i="10"/>
  <c r="G647" i="10"/>
  <c r="H647" i="10"/>
  <c r="G636" i="10"/>
  <c r="H636" i="10"/>
  <c r="G631" i="10"/>
  <c r="H631" i="10"/>
  <c r="G620" i="10"/>
  <c r="H620" i="10"/>
  <c r="G615" i="10"/>
  <c r="H615" i="10"/>
  <c r="G604" i="10"/>
  <c r="H604" i="10"/>
  <c r="G599" i="10"/>
  <c r="H599" i="10"/>
  <c r="G588" i="10"/>
  <c r="H588" i="10"/>
  <c r="G583" i="10"/>
  <c r="H583" i="10"/>
  <c r="G572" i="10"/>
  <c r="H572" i="10"/>
  <c r="G567" i="10"/>
  <c r="H567" i="10"/>
  <c r="G556" i="10"/>
  <c r="H556" i="10"/>
  <c r="G551" i="10"/>
  <c r="H551" i="10"/>
  <c r="G540" i="10"/>
  <c r="H540" i="10"/>
  <c r="G535" i="10"/>
  <c r="H535" i="10"/>
  <c r="G524" i="10"/>
  <c r="H524" i="10"/>
  <c r="G519" i="10"/>
  <c r="H519" i="10"/>
  <c r="G508" i="10"/>
  <c r="H508" i="10"/>
  <c r="G503" i="10"/>
  <c r="H503" i="10"/>
  <c r="G492" i="10"/>
  <c r="H492" i="10"/>
  <c r="G487" i="10"/>
  <c r="H487" i="10"/>
  <c r="G476" i="10"/>
  <c r="H476" i="10"/>
  <c r="G471" i="10"/>
  <c r="H471" i="10"/>
  <c r="G460" i="10"/>
  <c r="H460" i="10"/>
  <c r="G455" i="10"/>
  <c r="H455" i="10"/>
  <c r="G444" i="10"/>
  <c r="H444" i="10"/>
  <c r="G439" i="10"/>
  <c r="H439" i="10"/>
  <c r="G428" i="10"/>
  <c r="H428" i="10"/>
  <c r="G423" i="10"/>
  <c r="H423" i="10"/>
  <c r="G412" i="10"/>
  <c r="H412" i="10"/>
  <c r="G407" i="10"/>
  <c r="H407" i="10"/>
  <c r="G396" i="10"/>
  <c r="H396" i="10"/>
  <c r="G391" i="10"/>
  <c r="H391" i="10"/>
  <c r="G380" i="10"/>
  <c r="H380" i="10"/>
  <c r="G375" i="10"/>
  <c r="H375" i="10"/>
  <c r="G364" i="10"/>
  <c r="H364" i="10"/>
  <c r="G359" i="10"/>
  <c r="H359" i="10"/>
  <c r="G348" i="10"/>
  <c r="H348" i="10"/>
  <c r="G157" i="10"/>
  <c r="H157" i="10"/>
  <c r="G39" i="10"/>
  <c r="H39" i="10"/>
  <c r="G35" i="10"/>
  <c r="H35" i="10"/>
  <c r="G31" i="10"/>
  <c r="H31" i="10"/>
  <c r="G27" i="10"/>
  <c r="H27" i="10"/>
  <c r="G23" i="10"/>
  <c r="H23" i="10"/>
  <c r="G19" i="10"/>
  <c r="H19" i="10"/>
  <c r="G15" i="10"/>
  <c r="H15" i="10"/>
  <c r="G11" i="10"/>
  <c r="H11" i="10"/>
  <c r="G7" i="10"/>
  <c r="H7" i="10"/>
  <c r="G3" i="10"/>
  <c r="H3" i="10"/>
  <c r="G1025" i="10"/>
  <c r="H1025" i="10"/>
  <c r="G961" i="10"/>
  <c r="H961" i="10"/>
  <c r="G940" i="10"/>
  <c r="H940" i="10"/>
  <c r="G908" i="10"/>
  <c r="H908" i="10"/>
  <c r="G886" i="10"/>
  <c r="H886" i="10"/>
  <c r="G867" i="10"/>
  <c r="H867" i="10"/>
  <c r="G853" i="10"/>
  <c r="H853" i="10"/>
  <c r="G797" i="10"/>
  <c r="H797" i="10"/>
  <c r="G786" i="10"/>
  <c r="H786" i="10"/>
  <c r="G749" i="10"/>
  <c r="H749" i="10"/>
  <c r="G738" i="10"/>
  <c r="H738" i="10"/>
  <c r="G717" i="10"/>
  <c r="H717" i="10"/>
  <c r="G701" i="10"/>
  <c r="H701" i="10"/>
  <c r="G690" i="10"/>
  <c r="H690" i="10"/>
  <c r="G674" i="10"/>
  <c r="H674" i="10"/>
  <c r="G653" i="10"/>
  <c r="H653" i="10"/>
  <c r="G637" i="10"/>
  <c r="H637" i="10"/>
  <c r="G626" i="10"/>
  <c r="H626" i="10"/>
  <c r="G589" i="10"/>
  <c r="H589" i="10"/>
  <c r="G578" i="10"/>
  <c r="H578" i="10"/>
  <c r="G562" i="10"/>
  <c r="H562" i="10"/>
  <c r="G541" i="10"/>
  <c r="H541" i="10"/>
  <c r="G530" i="10"/>
  <c r="H530" i="10"/>
  <c r="G514" i="10"/>
  <c r="H514" i="10"/>
  <c r="G493" i="10"/>
  <c r="H493" i="10"/>
  <c r="G482" i="10"/>
  <c r="H482" i="10"/>
  <c r="G466" i="10"/>
  <c r="H466" i="10"/>
  <c r="G445" i="10"/>
  <c r="H445" i="10"/>
  <c r="G429" i="10"/>
  <c r="H429" i="10"/>
  <c r="G418" i="10"/>
  <c r="H418" i="10"/>
  <c r="G402" i="10"/>
  <c r="H402" i="10"/>
  <c r="G381" i="10"/>
  <c r="H381" i="10"/>
  <c r="G365" i="10"/>
  <c r="H365" i="10"/>
  <c r="G354" i="10"/>
  <c r="H354" i="10"/>
  <c r="G344" i="10"/>
  <c r="H344" i="10"/>
  <c r="G332" i="10"/>
  <c r="H332" i="10"/>
  <c r="G1195" i="10"/>
  <c r="H1195" i="10"/>
  <c r="G1135" i="10"/>
  <c r="H1135" i="10"/>
  <c r="G1087" i="10"/>
  <c r="H1087" i="10"/>
  <c r="G1073" i="10"/>
  <c r="H1073" i="10"/>
  <c r="G1062" i="10"/>
  <c r="H1062" i="10"/>
  <c r="G1052" i="10"/>
  <c r="H1052" i="10"/>
  <c r="G1041" i="10"/>
  <c r="H1041" i="10"/>
  <c r="G1030" i="10"/>
  <c r="H1030" i="10"/>
  <c r="G1020" i="10"/>
  <c r="H1020" i="10"/>
  <c r="G1009" i="10"/>
  <c r="H1009" i="10"/>
  <c r="G998" i="10"/>
  <c r="H998" i="10"/>
  <c r="G988" i="10"/>
  <c r="H988" i="10"/>
  <c r="G977" i="10"/>
  <c r="H977" i="10"/>
  <c r="G966" i="10"/>
  <c r="H966" i="10"/>
  <c r="G956" i="10"/>
  <c r="H956" i="10"/>
  <c r="G945" i="10"/>
  <c r="H945" i="10"/>
  <c r="G934" i="10"/>
  <c r="H934" i="10"/>
  <c r="G924" i="10"/>
  <c r="H924" i="10"/>
  <c r="G913" i="10"/>
  <c r="H913" i="10"/>
  <c r="G902" i="10"/>
  <c r="H902" i="10"/>
  <c r="G892" i="10"/>
  <c r="H892" i="10"/>
  <c r="G881" i="10"/>
  <c r="H881" i="10"/>
  <c r="G864" i="10"/>
  <c r="H864" i="10"/>
  <c r="G849" i="10"/>
  <c r="H849" i="10"/>
  <c r="G835" i="10"/>
  <c r="H835" i="10"/>
  <c r="G828" i="10"/>
  <c r="H828" i="10"/>
  <c r="G821" i="10"/>
  <c r="H821" i="10"/>
  <c r="G810" i="10"/>
  <c r="H810" i="10"/>
  <c r="G805" i="10"/>
  <c r="H805" i="10"/>
  <c r="G794" i="10"/>
  <c r="H794" i="10"/>
  <c r="G789" i="10"/>
  <c r="H789" i="10"/>
  <c r="G778" i="10"/>
  <c r="H778" i="10"/>
  <c r="G773" i="10"/>
  <c r="H773" i="10"/>
  <c r="G762" i="10"/>
  <c r="H762" i="10"/>
  <c r="G757" i="10"/>
  <c r="H757" i="10"/>
  <c r="G746" i="10"/>
  <c r="H746" i="10"/>
  <c r="G741" i="10"/>
  <c r="H741" i="10"/>
  <c r="G730" i="10"/>
  <c r="H730" i="10"/>
  <c r="G725" i="10"/>
  <c r="H725" i="10"/>
  <c r="G714" i="10"/>
  <c r="H714" i="10"/>
  <c r="G709" i="10"/>
  <c r="H709" i="10"/>
  <c r="G698" i="10"/>
  <c r="H698" i="10"/>
  <c r="G693" i="10"/>
  <c r="H693" i="10"/>
  <c r="G682" i="10"/>
  <c r="H682" i="10"/>
  <c r="G677" i="10"/>
  <c r="H677" i="10"/>
  <c r="G666" i="10"/>
  <c r="H666" i="10"/>
  <c r="G661" i="10"/>
  <c r="H661" i="10"/>
  <c r="G650" i="10"/>
  <c r="H650" i="10"/>
  <c r="G645" i="10"/>
  <c r="H645" i="10"/>
  <c r="G634" i="10"/>
  <c r="H634" i="10"/>
  <c r="G629" i="10"/>
  <c r="H629" i="10"/>
  <c r="G618" i="10"/>
  <c r="H618" i="10"/>
  <c r="G613" i="10"/>
  <c r="H613" i="10"/>
  <c r="G602" i="10"/>
  <c r="H602" i="10"/>
  <c r="G597" i="10"/>
  <c r="H597" i="10"/>
  <c r="G586" i="10"/>
  <c r="H586" i="10"/>
  <c r="G581" i="10"/>
  <c r="H581" i="10"/>
  <c r="G570" i="10"/>
  <c r="H570" i="10"/>
  <c r="G565" i="10"/>
  <c r="H565" i="10"/>
  <c r="G554" i="10"/>
  <c r="H554" i="10"/>
  <c r="G549" i="10"/>
  <c r="H549" i="10"/>
  <c r="G538" i="10"/>
  <c r="H538" i="10"/>
  <c r="G533" i="10"/>
  <c r="H533" i="10"/>
  <c r="G522" i="10"/>
  <c r="H522" i="10"/>
  <c r="G517" i="10"/>
  <c r="H517" i="10"/>
  <c r="G506" i="10"/>
  <c r="H506" i="10"/>
  <c r="G501" i="10"/>
  <c r="H501" i="10"/>
  <c r="G490" i="10"/>
  <c r="H490" i="10"/>
  <c r="G485" i="10"/>
  <c r="H485" i="10"/>
  <c r="G474" i="10"/>
  <c r="H474" i="10"/>
  <c r="G469" i="10"/>
  <c r="H469" i="10"/>
  <c r="G458" i="10"/>
  <c r="H458" i="10"/>
  <c r="G453" i="10"/>
  <c r="H453" i="10"/>
  <c r="G442" i="10"/>
  <c r="H442" i="10"/>
  <c r="G437" i="10"/>
  <c r="H437" i="10"/>
  <c r="G426" i="10"/>
  <c r="H426" i="10"/>
  <c r="G421" i="10"/>
  <c r="H421" i="10"/>
  <c r="G410" i="10"/>
  <c r="H410" i="10"/>
  <c r="G405" i="10"/>
  <c r="H405" i="10"/>
  <c r="G394" i="10"/>
  <c r="H394" i="10"/>
  <c r="G389" i="10"/>
  <c r="H389" i="10"/>
  <c r="G378" i="10"/>
  <c r="H378" i="10"/>
  <c r="G373" i="10"/>
  <c r="H373" i="10"/>
  <c r="G362" i="10"/>
  <c r="H362" i="10"/>
  <c r="G357" i="10"/>
  <c r="H357" i="10"/>
  <c r="G346" i="10"/>
  <c r="H346" i="10"/>
  <c r="G342" i="10"/>
  <c r="H342" i="10"/>
  <c r="G338" i="10"/>
  <c r="H338" i="10"/>
  <c r="G334" i="10"/>
  <c r="H334" i="10"/>
  <c r="G330" i="10"/>
  <c r="H330" i="10"/>
  <c r="G326" i="10"/>
  <c r="H326" i="10"/>
  <c r="G322" i="10"/>
  <c r="H322" i="10"/>
  <c r="G318" i="10"/>
  <c r="H318" i="10"/>
  <c r="G314" i="10"/>
  <c r="H314" i="10"/>
  <c r="G310" i="10"/>
  <c r="H310" i="10"/>
  <c r="G306" i="10"/>
  <c r="H306" i="10"/>
  <c r="G302" i="10"/>
  <c r="H302" i="10"/>
  <c r="G298" i="10"/>
  <c r="H298" i="10"/>
  <c r="G294" i="10"/>
  <c r="H294" i="10"/>
  <c r="G290" i="10"/>
  <c r="H290" i="10"/>
  <c r="G286" i="10"/>
  <c r="H286" i="10"/>
  <c r="G282" i="10"/>
  <c r="H282" i="10"/>
  <c r="G278" i="10"/>
  <c r="H278" i="10"/>
  <c r="G274" i="10"/>
  <c r="H274" i="10"/>
  <c r="G270" i="10"/>
  <c r="H270" i="10"/>
  <c r="G266" i="10"/>
  <c r="H266" i="10"/>
  <c r="G262" i="10"/>
  <c r="H262" i="10"/>
  <c r="G258" i="10"/>
  <c r="H258" i="10"/>
  <c r="G254" i="10"/>
  <c r="H254" i="10"/>
  <c r="G250" i="10"/>
  <c r="H250" i="10"/>
  <c r="G246" i="10"/>
  <c r="H246" i="10"/>
  <c r="G242" i="10"/>
  <c r="H242" i="10"/>
  <c r="G238" i="10"/>
  <c r="H238" i="10"/>
  <c r="G234" i="10"/>
  <c r="H234" i="10"/>
  <c r="G230" i="10"/>
  <c r="H230" i="10"/>
  <c r="G226" i="10"/>
  <c r="H226" i="10"/>
  <c r="G222" i="10"/>
  <c r="H222" i="10"/>
  <c r="G218" i="10"/>
  <c r="H218" i="10"/>
  <c r="G214" i="10"/>
  <c r="H214" i="10"/>
  <c r="G210" i="10"/>
  <c r="H210" i="10"/>
  <c r="G206" i="10"/>
  <c r="H206" i="10"/>
  <c r="G202" i="10"/>
  <c r="H202" i="10"/>
  <c r="G198" i="10"/>
  <c r="H198" i="10"/>
  <c r="G194" i="10"/>
  <c r="H194" i="10"/>
  <c r="G190" i="10"/>
  <c r="H190" i="10"/>
  <c r="G186" i="10"/>
  <c r="H186" i="10"/>
  <c r="G182" i="10"/>
  <c r="H182" i="10"/>
  <c r="G178" i="10"/>
  <c r="H178" i="10"/>
  <c r="G174" i="10"/>
  <c r="H174" i="10"/>
  <c r="G170" i="10"/>
  <c r="H170" i="10"/>
  <c r="G166" i="10"/>
  <c r="H166" i="10"/>
  <c r="G162" i="10"/>
  <c r="H162" i="10"/>
  <c r="G159" i="10"/>
  <c r="H159" i="10"/>
  <c r="G156" i="10"/>
  <c r="H156" i="10"/>
  <c r="G154" i="10"/>
  <c r="H154" i="10"/>
  <c r="G152" i="10"/>
  <c r="H152" i="10"/>
  <c r="G150" i="10"/>
  <c r="H150" i="10"/>
  <c r="G148" i="10"/>
  <c r="H148" i="10"/>
  <c r="G146" i="10"/>
  <c r="H146" i="10"/>
  <c r="G144" i="10"/>
  <c r="H144" i="10"/>
  <c r="G142" i="10"/>
  <c r="H142" i="10"/>
  <c r="G140" i="10"/>
  <c r="H140" i="10"/>
  <c r="G138" i="10"/>
  <c r="H138" i="10"/>
  <c r="G136" i="10"/>
  <c r="H136" i="10"/>
  <c r="G134" i="10"/>
  <c r="H134" i="10"/>
  <c r="G132" i="10"/>
  <c r="H132" i="10"/>
  <c r="G130" i="10"/>
  <c r="H130" i="10"/>
  <c r="G128" i="10"/>
  <c r="H128" i="10"/>
  <c r="G126" i="10"/>
  <c r="H126" i="10"/>
  <c r="G124" i="10"/>
  <c r="H124" i="10"/>
  <c r="G122" i="10"/>
  <c r="H122" i="10"/>
  <c r="G120" i="10"/>
  <c r="H120" i="10"/>
  <c r="G118" i="10"/>
  <c r="H118" i="10"/>
  <c r="G116" i="10"/>
  <c r="H116" i="10"/>
  <c r="G114" i="10"/>
  <c r="H114" i="10"/>
  <c r="G112" i="10"/>
  <c r="H112" i="10"/>
  <c r="G110" i="10"/>
  <c r="H110" i="10"/>
  <c r="G108" i="10"/>
  <c r="H108" i="10"/>
  <c r="G106" i="10"/>
  <c r="H106" i="10"/>
  <c r="G104" i="10"/>
  <c r="H104" i="10"/>
  <c r="G102" i="10"/>
  <c r="H102" i="10"/>
  <c r="G100" i="10"/>
  <c r="H100" i="10"/>
  <c r="G98" i="10"/>
  <c r="H98" i="10"/>
  <c r="G96" i="10"/>
  <c r="H96" i="10"/>
  <c r="G94" i="10"/>
  <c r="H94" i="10"/>
  <c r="G92" i="10"/>
  <c r="H92" i="10"/>
  <c r="G90" i="10"/>
  <c r="H90" i="10"/>
  <c r="G88" i="10"/>
  <c r="H88" i="10"/>
  <c r="G86" i="10"/>
  <c r="H86" i="10"/>
  <c r="G84" i="10"/>
  <c r="H84" i="10"/>
  <c r="G82" i="10"/>
  <c r="H82" i="10"/>
  <c r="G80" i="10"/>
  <c r="H80" i="10"/>
  <c r="G78" i="10"/>
  <c r="H78" i="10"/>
  <c r="G76" i="10"/>
  <c r="H76" i="10"/>
  <c r="G74" i="10"/>
  <c r="H74" i="10"/>
  <c r="G72" i="10"/>
  <c r="H72" i="10"/>
  <c r="G70" i="10"/>
  <c r="H70" i="10"/>
  <c r="G68" i="10"/>
  <c r="H68" i="10"/>
  <c r="G66" i="10"/>
  <c r="H66" i="10"/>
  <c r="G64" i="10"/>
  <c r="H64" i="10"/>
  <c r="G62" i="10"/>
  <c r="H62" i="10"/>
  <c r="G60" i="10"/>
  <c r="H60" i="10"/>
  <c r="G58" i="10"/>
  <c r="H58" i="10"/>
  <c r="G56" i="10"/>
  <c r="H56" i="10"/>
  <c r="G54" i="10"/>
  <c r="H54" i="10"/>
  <c r="G52" i="10"/>
  <c r="H52" i="10"/>
  <c r="G50" i="10"/>
  <c r="H50" i="10"/>
  <c r="G48" i="10"/>
  <c r="H48" i="10"/>
  <c r="G46" i="10"/>
  <c r="H46" i="10"/>
  <c r="G44" i="10"/>
  <c r="H44" i="10"/>
  <c r="G42" i="10"/>
  <c r="H42" i="10"/>
  <c r="G38" i="10"/>
  <c r="H38" i="10"/>
  <c r="G34" i="10"/>
  <c r="H34" i="10"/>
  <c r="G30" i="10"/>
  <c r="H30" i="10"/>
  <c r="G26" i="10"/>
  <c r="H26" i="10"/>
  <c r="G22" i="10"/>
  <c r="H22" i="10"/>
  <c r="G18" i="10"/>
  <c r="H18" i="10"/>
  <c r="G14" i="10"/>
  <c r="H14" i="10"/>
  <c r="G10" i="10"/>
  <c r="H10" i="10"/>
  <c r="G6" i="10"/>
  <c r="H6" i="10"/>
  <c r="G2" i="10"/>
  <c r="H2" i="10"/>
  <c r="G1179" i="10"/>
  <c r="H1179" i="10"/>
  <c r="G1103" i="10"/>
  <c r="H1103" i="10"/>
  <c r="G1072" i="10"/>
  <c r="H1072" i="10"/>
  <c r="G1061" i="10"/>
  <c r="H1061" i="10"/>
  <c r="G1050" i="10"/>
  <c r="H1050" i="10"/>
  <c r="G1040" i="10"/>
  <c r="H1040" i="10"/>
  <c r="G1029" i="10"/>
  <c r="H1029" i="10"/>
  <c r="G1018" i="10"/>
  <c r="H1018" i="10"/>
  <c r="G1008" i="10"/>
  <c r="H1008" i="10"/>
  <c r="G997" i="10"/>
  <c r="H997" i="10"/>
  <c r="G986" i="10"/>
  <c r="H986" i="10"/>
  <c r="G976" i="10"/>
  <c r="H976" i="10"/>
  <c r="G965" i="10"/>
  <c r="H965" i="10"/>
  <c r="G954" i="10"/>
  <c r="H954" i="10"/>
  <c r="G944" i="10"/>
  <c r="H944" i="10"/>
  <c r="G933" i="10"/>
  <c r="H933" i="10"/>
  <c r="G922" i="10"/>
  <c r="H922" i="10"/>
  <c r="G912" i="10"/>
  <c r="H912" i="10"/>
  <c r="G901" i="10"/>
  <c r="H901" i="10"/>
  <c r="G890" i="10"/>
  <c r="H890" i="10"/>
  <c r="G880" i="10"/>
  <c r="H880" i="10"/>
  <c r="G870" i="10"/>
  <c r="H870" i="10"/>
  <c r="G856" i="10"/>
  <c r="H856" i="10"/>
  <c r="G841" i="10"/>
  <c r="H841" i="10"/>
  <c r="G827" i="10"/>
  <c r="H827" i="10"/>
  <c r="G820" i="10"/>
  <c r="H820" i="10"/>
  <c r="G815" i="10"/>
  <c r="H815" i="10"/>
  <c r="G804" i="10"/>
  <c r="H804" i="10"/>
  <c r="G799" i="10"/>
  <c r="H799" i="10"/>
  <c r="G788" i="10"/>
  <c r="H788" i="10"/>
  <c r="G783" i="10"/>
  <c r="H783" i="10"/>
  <c r="G772" i="10"/>
  <c r="H772" i="10"/>
  <c r="G767" i="10"/>
  <c r="H767" i="10"/>
  <c r="G756" i="10"/>
  <c r="H756" i="10"/>
  <c r="G751" i="10"/>
  <c r="H751" i="10"/>
  <c r="G740" i="10"/>
  <c r="H740" i="10"/>
  <c r="G735" i="10"/>
  <c r="H735" i="10"/>
  <c r="G724" i="10"/>
  <c r="H724" i="10"/>
  <c r="G719" i="10"/>
  <c r="H719" i="10"/>
  <c r="G708" i="10"/>
  <c r="H708" i="10"/>
  <c r="G703" i="10"/>
  <c r="H703" i="10"/>
  <c r="G692" i="10"/>
  <c r="H692" i="10"/>
  <c r="G687" i="10"/>
  <c r="H687" i="10"/>
  <c r="G676" i="10"/>
  <c r="H676" i="10"/>
  <c r="G671" i="10"/>
  <c r="H671" i="10"/>
  <c r="G660" i="10"/>
  <c r="H660" i="10"/>
  <c r="G655" i="10"/>
  <c r="H655" i="10"/>
  <c r="G644" i="10"/>
  <c r="H644" i="10"/>
  <c r="G639" i="10"/>
  <c r="H639" i="10"/>
  <c r="G628" i="10"/>
  <c r="H628" i="10"/>
  <c r="G623" i="10"/>
  <c r="H623" i="10"/>
  <c r="G612" i="10"/>
  <c r="H612" i="10"/>
  <c r="G607" i="10"/>
  <c r="H607" i="10"/>
  <c r="G596" i="10"/>
  <c r="H596" i="10"/>
  <c r="G591" i="10"/>
  <c r="H591" i="10"/>
  <c r="G580" i="10"/>
  <c r="H580" i="10"/>
  <c r="G575" i="10"/>
  <c r="H575" i="10"/>
  <c r="G564" i="10"/>
  <c r="H564" i="10"/>
  <c r="G559" i="10"/>
  <c r="H559" i="10"/>
  <c r="G548" i="10"/>
  <c r="H548" i="10"/>
  <c r="G543" i="10"/>
  <c r="H543" i="10"/>
  <c r="G532" i="10"/>
  <c r="H532" i="10"/>
  <c r="G527" i="10"/>
  <c r="H527" i="10"/>
  <c r="G516" i="10"/>
  <c r="H516" i="10"/>
  <c r="G511" i="10"/>
  <c r="H511" i="10"/>
  <c r="G500" i="10"/>
  <c r="H500" i="10"/>
  <c r="G495" i="10"/>
  <c r="H495" i="10"/>
  <c r="G484" i="10"/>
  <c r="H484" i="10"/>
  <c r="G479" i="10"/>
  <c r="H479" i="10"/>
  <c r="G468" i="10"/>
  <c r="H468" i="10"/>
  <c r="G463" i="10"/>
  <c r="H463" i="10"/>
  <c r="G452" i="10"/>
  <c r="H452" i="10"/>
  <c r="G447" i="10"/>
  <c r="H447" i="10"/>
  <c r="G436" i="10"/>
  <c r="H436" i="10"/>
  <c r="G431" i="10"/>
  <c r="H431" i="10"/>
  <c r="G420" i="10"/>
  <c r="H420" i="10"/>
  <c r="G415" i="10"/>
  <c r="H415" i="10"/>
  <c r="G404" i="10"/>
  <c r="H404" i="10"/>
  <c r="G399" i="10"/>
  <c r="H399" i="10"/>
  <c r="G388" i="10"/>
  <c r="H388" i="10"/>
  <c r="G383" i="10"/>
  <c r="H383" i="10"/>
  <c r="G372" i="10"/>
  <c r="H372" i="10"/>
  <c r="G367" i="10"/>
  <c r="H367" i="10"/>
  <c r="G356" i="10"/>
  <c r="H356" i="10"/>
  <c r="G351" i="10"/>
  <c r="H351" i="10"/>
  <c r="G158" i="10"/>
  <c r="H158" i="10"/>
  <c r="G41" i="10"/>
  <c r="H41" i="10"/>
  <c r="G37" i="10"/>
  <c r="H37" i="10"/>
  <c r="G33" i="10"/>
  <c r="H33" i="10"/>
  <c r="G29" i="10"/>
  <c r="H29" i="10"/>
  <c r="G25" i="10"/>
  <c r="H25" i="10"/>
  <c r="G21" i="10"/>
  <c r="H21" i="10"/>
  <c r="G17" i="10"/>
  <c r="H17" i="10"/>
  <c r="G13" i="10"/>
  <c r="H13" i="10"/>
  <c r="G9" i="10"/>
  <c r="H9" i="10"/>
  <c r="G5" i="10"/>
  <c r="H5" i="10"/>
  <c r="G1163" i="10"/>
  <c r="H1163" i="10"/>
  <c r="G1115" i="10"/>
  <c r="H1115" i="10"/>
  <c r="G1079" i="10"/>
  <c r="H1079" i="10"/>
  <c r="G1068" i="10"/>
  <c r="H1068" i="10"/>
  <c r="G1057" i="10"/>
  <c r="H1057" i="10"/>
  <c r="G1046" i="10"/>
  <c r="H1046" i="10"/>
  <c r="G1036" i="10"/>
  <c r="H1036" i="10"/>
  <c r="G1014" i="10"/>
  <c r="H1014" i="10"/>
  <c r="G1004" i="10"/>
  <c r="H1004" i="10"/>
  <c r="G993" i="10"/>
  <c r="H993" i="10"/>
  <c r="G982" i="10"/>
  <c r="H982" i="10"/>
  <c r="G972" i="10"/>
  <c r="H972" i="10"/>
  <c r="G950" i="10"/>
  <c r="H950" i="10"/>
  <c r="G929" i="10"/>
  <c r="H929" i="10"/>
  <c r="G918" i="10"/>
  <c r="H918" i="10"/>
  <c r="G897" i="10"/>
  <c r="H897" i="10"/>
  <c r="G876" i="10"/>
  <c r="H876" i="10"/>
  <c r="G860" i="10"/>
  <c r="H860" i="10"/>
  <c r="G846" i="10"/>
  <c r="H846" i="10"/>
  <c r="G832" i="10"/>
  <c r="H832" i="10"/>
  <c r="G818" i="10"/>
  <c r="H818" i="10"/>
  <c r="G813" i="10"/>
  <c r="H813" i="10"/>
  <c r="G802" i="10"/>
  <c r="H802" i="10"/>
  <c r="G781" i="10"/>
  <c r="H781" i="10"/>
  <c r="G770" i="10"/>
  <c r="H770" i="10"/>
  <c r="G765" i="10"/>
  <c r="H765" i="10"/>
  <c r="G754" i="10"/>
  <c r="H754" i="10"/>
  <c r="G733" i="10"/>
  <c r="H733" i="10"/>
  <c r="G722" i="10"/>
  <c r="H722" i="10"/>
  <c r="G706" i="10"/>
  <c r="H706" i="10"/>
  <c r="G685" i="10"/>
  <c r="H685" i="10"/>
  <c r="G669" i="10"/>
  <c r="H669" i="10"/>
  <c r="G658" i="10"/>
  <c r="H658" i="10"/>
  <c r="G642" i="10"/>
  <c r="H642" i="10"/>
  <c r="G621" i="10"/>
  <c r="H621" i="10"/>
  <c r="G610" i="10"/>
  <c r="H610" i="10"/>
  <c r="G605" i="10"/>
  <c r="H605" i="10"/>
  <c r="G594" i="10"/>
  <c r="H594" i="10"/>
  <c r="G573" i="10"/>
  <c r="H573" i="10"/>
  <c r="G557" i="10"/>
  <c r="H557" i="10"/>
  <c r="G546" i="10"/>
  <c r="H546" i="10"/>
  <c r="G525" i="10"/>
  <c r="H525" i="10"/>
  <c r="G509" i="10"/>
  <c r="H509" i="10"/>
  <c r="G498" i="10"/>
  <c r="H498" i="10"/>
  <c r="G477" i="10"/>
  <c r="H477" i="10"/>
  <c r="G461" i="10"/>
  <c r="H461" i="10"/>
  <c r="G450" i="10"/>
  <c r="H450" i="10"/>
  <c r="G434" i="10"/>
  <c r="H434" i="10"/>
  <c r="G413" i="10"/>
  <c r="H413" i="10"/>
  <c r="G397" i="10"/>
  <c r="H397" i="10"/>
  <c r="G386" i="10"/>
  <c r="H386" i="10"/>
  <c r="G370" i="10"/>
  <c r="H370" i="10"/>
  <c r="G349" i="10"/>
  <c r="H349" i="10"/>
  <c r="G336" i="10"/>
  <c r="H336" i="10"/>
  <c r="G324" i="10"/>
  <c r="H324" i="10"/>
  <c r="G308" i="10"/>
  <c r="H308" i="10"/>
  <c r="G292" i="10"/>
  <c r="H292" i="10"/>
  <c r="G276" i="10"/>
  <c r="H276" i="10"/>
  <c r="G260" i="10"/>
  <c r="H260" i="10"/>
  <c r="G244" i="10"/>
  <c r="H244" i="10"/>
  <c r="G228" i="10"/>
  <c r="H228" i="10"/>
  <c r="G212" i="10"/>
  <c r="H212" i="10"/>
  <c r="G196" i="10"/>
  <c r="H196" i="10"/>
  <c r="G180" i="10"/>
  <c r="H180" i="10"/>
  <c r="G164" i="10"/>
  <c r="H164" i="10"/>
  <c r="G153" i="10"/>
  <c r="H153" i="10"/>
  <c r="G145" i="10"/>
  <c r="H145" i="10"/>
  <c r="G137" i="10"/>
  <c r="H137" i="10"/>
  <c r="G129" i="10"/>
  <c r="H129" i="10"/>
  <c r="G121" i="10"/>
  <c r="H121" i="10"/>
  <c r="G113" i="10"/>
  <c r="H113" i="10"/>
  <c r="G105" i="10"/>
  <c r="H105" i="10"/>
  <c r="G97" i="10"/>
  <c r="H97" i="10"/>
  <c r="G89" i="10"/>
  <c r="H89" i="10"/>
  <c r="G81" i="10"/>
  <c r="H81" i="10"/>
  <c r="G73" i="10"/>
  <c r="H73" i="10"/>
  <c r="G65" i="10"/>
  <c r="H65" i="10"/>
  <c r="G57" i="10"/>
  <c r="H57" i="10"/>
  <c r="G49" i="10"/>
  <c r="H49" i="10"/>
  <c r="G320" i="10"/>
  <c r="H320" i="10"/>
  <c r="G304" i="10"/>
  <c r="H304" i="10"/>
  <c r="G288" i="10"/>
  <c r="H288" i="10"/>
  <c r="G272" i="10"/>
  <c r="H272" i="10"/>
  <c r="G256" i="10"/>
  <c r="H256" i="10"/>
  <c r="G240" i="10"/>
  <c r="H240" i="10"/>
  <c r="G224" i="10"/>
  <c r="H224" i="10"/>
  <c r="G208" i="10"/>
  <c r="H208" i="10"/>
  <c r="G192" i="10"/>
  <c r="H192" i="10"/>
  <c r="G176" i="10"/>
  <c r="H176" i="10"/>
  <c r="G160" i="10"/>
  <c r="H160" i="10"/>
  <c r="G151" i="10"/>
  <c r="H151" i="10"/>
  <c r="G143" i="10"/>
  <c r="H143" i="10"/>
  <c r="G135" i="10"/>
  <c r="H135" i="10"/>
  <c r="G127" i="10"/>
  <c r="H127" i="10"/>
  <c r="G119" i="10"/>
  <c r="H119" i="10"/>
  <c r="G111" i="10"/>
  <c r="H111" i="10"/>
  <c r="G103" i="10"/>
  <c r="H103" i="10"/>
  <c r="G95" i="10"/>
  <c r="H95" i="10"/>
  <c r="G87" i="10"/>
  <c r="H87" i="10"/>
  <c r="G79" i="10"/>
  <c r="H79" i="10"/>
  <c r="G71" i="10"/>
  <c r="H71" i="10"/>
  <c r="G63" i="10"/>
  <c r="H63" i="10"/>
  <c r="G55" i="10"/>
  <c r="H55" i="10"/>
  <c r="G47" i="10"/>
  <c r="H47" i="10"/>
  <c r="G340" i="10"/>
  <c r="H340" i="10"/>
  <c r="G316" i="10"/>
  <c r="H316" i="10"/>
  <c r="G300" i="10"/>
  <c r="H300" i="10"/>
  <c r="G284" i="10"/>
  <c r="H284" i="10"/>
  <c r="G268" i="10"/>
  <c r="H268" i="10"/>
  <c r="G252" i="10"/>
  <c r="H252" i="10"/>
  <c r="G236" i="10"/>
  <c r="H236" i="10"/>
  <c r="G220" i="10"/>
  <c r="H220" i="10"/>
  <c r="G204" i="10"/>
  <c r="H204" i="10"/>
  <c r="G188" i="10"/>
  <c r="H188" i="10"/>
  <c r="G172" i="10"/>
  <c r="H172" i="10"/>
  <c r="G149" i="10"/>
  <c r="H149" i="10"/>
  <c r="G141" i="10"/>
  <c r="H141" i="10"/>
  <c r="G133" i="10"/>
  <c r="H133" i="10"/>
  <c r="G125" i="10"/>
  <c r="H125" i="10"/>
  <c r="G117" i="10"/>
  <c r="H117" i="10"/>
  <c r="G109" i="10"/>
  <c r="H109" i="10"/>
  <c r="G101" i="10"/>
  <c r="H101" i="10"/>
  <c r="G93" i="10"/>
  <c r="H93" i="10"/>
  <c r="G85" i="10"/>
  <c r="H85" i="10"/>
  <c r="G77" i="10"/>
  <c r="H77" i="10"/>
  <c r="G69" i="10"/>
  <c r="H69" i="10"/>
  <c r="G61" i="10"/>
  <c r="H61" i="10"/>
  <c r="G53" i="10"/>
  <c r="H53" i="10"/>
  <c r="G45" i="10"/>
  <c r="H45" i="10"/>
  <c r="G328" i="10"/>
  <c r="H328" i="10"/>
  <c r="G312" i="10"/>
  <c r="H312" i="10"/>
  <c r="G296" i="10"/>
  <c r="H296" i="10"/>
  <c r="G280" i="10"/>
  <c r="H280" i="10"/>
  <c r="G264" i="10"/>
  <c r="H264" i="10"/>
  <c r="G248" i="10"/>
  <c r="H248" i="10"/>
  <c r="G232" i="10"/>
  <c r="H232" i="10"/>
  <c r="G216" i="10"/>
  <c r="H216" i="10"/>
  <c r="G200" i="10"/>
  <c r="H200" i="10"/>
  <c r="G184" i="10"/>
  <c r="H184" i="10"/>
  <c r="G168" i="10"/>
  <c r="H168" i="10"/>
  <c r="G155" i="10"/>
  <c r="H155" i="10"/>
  <c r="G147" i="10"/>
  <c r="H147" i="10"/>
  <c r="G139" i="10"/>
  <c r="H139" i="10"/>
  <c r="G131" i="10"/>
  <c r="H131" i="10"/>
  <c r="G123" i="10"/>
  <c r="H123" i="10"/>
  <c r="G115" i="10"/>
  <c r="H115" i="10"/>
  <c r="G107" i="10"/>
  <c r="H107" i="10"/>
  <c r="G99" i="10"/>
  <c r="H99" i="10"/>
  <c r="G91" i="10"/>
  <c r="H91" i="10"/>
  <c r="G83" i="10"/>
  <c r="H83" i="10"/>
  <c r="G75" i="10"/>
  <c r="H75" i="10"/>
  <c r="G67" i="10"/>
  <c r="H67" i="10"/>
  <c r="G59" i="10"/>
  <c r="H59" i="10"/>
  <c r="G51" i="10"/>
  <c r="H51" i="10"/>
  <c r="G43" i="10"/>
  <c r="H43" i="10"/>
  <c r="G40" i="10"/>
  <c r="H40" i="10"/>
  <c r="G36" i="10"/>
  <c r="H36" i="10"/>
  <c r="G32" i="10"/>
  <c r="H32" i="10"/>
  <c r="G28" i="10"/>
  <c r="H28" i="10"/>
  <c r="G24" i="10"/>
  <c r="H24" i="10"/>
  <c r="G20" i="10"/>
  <c r="H20" i="10"/>
  <c r="G16" i="10"/>
  <c r="H16" i="10"/>
  <c r="G12" i="10"/>
  <c r="H12" i="10"/>
  <c r="G8" i="10"/>
  <c r="H8" i="10"/>
  <c r="G4" i="10"/>
  <c r="H4" i="10"/>
  <c r="F7" i="15"/>
  <c r="F43" i="16"/>
  <c r="G1921" i="9"/>
  <c r="H1921" i="9"/>
  <c r="G1919" i="9"/>
  <c r="H1919" i="9"/>
  <c r="G1917" i="9"/>
  <c r="H1917" i="9"/>
  <c r="G1915" i="9"/>
  <c r="H1915" i="9"/>
  <c r="G1913" i="9"/>
  <c r="H1913" i="9"/>
  <c r="G1911" i="9"/>
  <c r="H1911" i="9"/>
  <c r="G1909" i="9"/>
  <c r="H1909" i="9"/>
  <c r="G1907" i="9"/>
  <c r="H1907" i="9"/>
  <c r="G1905" i="9"/>
  <c r="H1905" i="9"/>
  <c r="G1903" i="9"/>
  <c r="H1903" i="9"/>
  <c r="G1901" i="9"/>
  <c r="H1901" i="9"/>
  <c r="G1899" i="9"/>
  <c r="H1899" i="9"/>
  <c r="G1897" i="9"/>
  <c r="H1897" i="9"/>
  <c r="G1895" i="9"/>
  <c r="H1895" i="9"/>
  <c r="G1893" i="9"/>
  <c r="H1893" i="9"/>
  <c r="G1891" i="9"/>
  <c r="H1891" i="9"/>
  <c r="G1889" i="9"/>
  <c r="H1889" i="9"/>
  <c r="G1887" i="9"/>
  <c r="H1887" i="9"/>
  <c r="G1885" i="9"/>
  <c r="H1885" i="9"/>
  <c r="G1883" i="9"/>
  <c r="H1883" i="9"/>
  <c r="G1881" i="9"/>
  <c r="H1881" i="9"/>
  <c r="G1879" i="9"/>
  <c r="H1879" i="9"/>
  <c r="G1877" i="9"/>
  <c r="H1877" i="9"/>
  <c r="G1875" i="9"/>
  <c r="H1875" i="9"/>
  <c r="G1873" i="9"/>
  <c r="H1873" i="9"/>
  <c r="G1871" i="9"/>
  <c r="H1871" i="9"/>
  <c r="G1869" i="9"/>
  <c r="H1869" i="9"/>
  <c r="G1867" i="9"/>
  <c r="H1867" i="9"/>
  <c r="G1865" i="9"/>
  <c r="H1865" i="9"/>
  <c r="G1863" i="9"/>
  <c r="H1863" i="9"/>
  <c r="G1861" i="9"/>
  <c r="H1861" i="9"/>
  <c r="G1859" i="9"/>
  <c r="H1859" i="9"/>
  <c r="G1857" i="9"/>
  <c r="H1857" i="9"/>
  <c r="G1855" i="9"/>
  <c r="H1855" i="9"/>
  <c r="G1853" i="9"/>
  <c r="H1853" i="9"/>
  <c r="G1851" i="9"/>
  <c r="H1851" i="9"/>
  <c r="G1849" i="9"/>
  <c r="H1849" i="9"/>
  <c r="G1847" i="9"/>
  <c r="H1847" i="9"/>
  <c r="G1845" i="9"/>
  <c r="H1845" i="9"/>
  <c r="G1843" i="9"/>
  <c r="H1843" i="9"/>
  <c r="G1841" i="9"/>
  <c r="H1841" i="9"/>
  <c r="G1839" i="9"/>
  <c r="H1839" i="9"/>
  <c r="G1837" i="9"/>
  <c r="H1837" i="9"/>
  <c r="G1835" i="9"/>
  <c r="H1835" i="9"/>
  <c r="G1833" i="9"/>
  <c r="H1833" i="9"/>
  <c r="G1831" i="9"/>
  <c r="H1831" i="9"/>
  <c r="G1829" i="9"/>
  <c r="H1829" i="9"/>
  <c r="G1827" i="9"/>
  <c r="H1827" i="9"/>
  <c r="G1825" i="9"/>
  <c r="H1825" i="9"/>
  <c r="G1823" i="9"/>
  <c r="H1823" i="9"/>
  <c r="G1821" i="9"/>
  <c r="H1821" i="9"/>
  <c r="G1819" i="9"/>
  <c r="H1819" i="9"/>
  <c r="G1817" i="9"/>
  <c r="H1817" i="9"/>
  <c r="G1815" i="9"/>
  <c r="H1815" i="9"/>
  <c r="G1813" i="9"/>
  <c r="H1813" i="9"/>
  <c r="G1811" i="9"/>
  <c r="H1811" i="9"/>
  <c r="G1809" i="9"/>
  <c r="H1809" i="9"/>
  <c r="G1807" i="9"/>
  <c r="H1807" i="9"/>
  <c r="G1805" i="9"/>
  <c r="H1805" i="9"/>
  <c r="G1803" i="9"/>
  <c r="H1803" i="9"/>
  <c r="G1801" i="9"/>
  <c r="H1801" i="9"/>
  <c r="G1799" i="9"/>
  <c r="H1799" i="9"/>
  <c r="G1797" i="9"/>
  <c r="H1797" i="9"/>
  <c r="G1795" i="9"/>
  <c r="H1795" i="9"/>
  <c r="G1793" i="9"/>
  <c r="H1793" i="9"/>
  <c r="G1791" i="9"/>
  <c r="H1791" i="9"/>
  <c r="G1789" i="9"/>
  <c r="H1789" i="9"/>
  <c r="G1787" i="9"/>
  <c r="H1787" i="9"/>
  <c r="G1785" i="9"/>
  <c r="H1785" i="9"/>
  <c r="G1783" i="9"/>
  <c r="H1783" i="9"/>
  <c r="G1781" i="9"/>
  <c r="H1781" i="9"/>
  <c r="G1914" i="9"/>
  <c r="H1914" i="9"/>
  <c r="G1906" i="9"/>
  <c r="H1906" i="9"/>
  <c r="G1898" i="9"/>
  <c r="H1898" i="9"/>
  <c r="G1890" i="9"/>
  <c r="H1890" i="9"/>
  <c r="G1882" i="9"/>
  <c r="H1882" i="9"/>
  <c r="G1874" i="9"/>
  <c r="H1874" i="9"/>
  <c r="G1866" i="9"/>
  <c r="H1866" i="9"/>
  <c r="G1858" i="9"/>
  <c r="H1858" i="9"/>
  <c r="G1850" i="9"/>
  <c r="H1850" i="9"/>
  <c r="G1842" i="9"/>
  <c r="H1842" i="9"/>
  <c r="G1834" i="9"/>
  <c r="H1834" i="9"/>
  <c r="G1826" i="9"/>
  <c r="H1826" i="9"/>
  <c r="G1818" i="9"/>
  <c r="H1818" i="9"/>
  <c r="G1810" i="9"/>
  <c r="H1810" i="9"/>
  <c r="G1802" i="9"/>
  <c r="H1802" i="9"/>
  <c r="G1794" i="9"/>
  <c r="H1794" i="9"/>
  <c r="G1786" i="9"/>
  <c r="H1786" i="9"/>
  <c r="G1779" i="9"/>
  <c r="H1779" i="9"/>
  <c r="G1775" i="9"/>
  <c r="H1775" i="9"/>
  <c r="G1771" i="9"/>
  <c r="H1771" i="9"/>
  <c r="G1767" i="9"/>
  <c r="H1767" i="9"/>
  <c r="G1763" i="9"/>
  <c r="H1763" i="9"/>
  <c r="G1759" i="9"/>
  <c r="H1759" i="9"/>
  <c r="G1755" i="9"/>
  <c r="H1755" i="9"/>
  <c r="G1918" i="9"/>
  <c r="H1918" i="9"/>
  <c r="G1908" i="9"/>
  <c r="H1908" i="9"/>
  <c r="G1896" i="9"/>
  <c r="H1896" i="9"/>
  <c r="G1886" i="9"/>
  <c r="H1886" i="9"/>
  <c r="G1876" i="9"/>
  <c r="H1876" i="9"/>
  <c r="G1864" i="9"/>
  <c r="H1864" i="9"/>
  <c r="G1854" i="9"/>
  <c r="H1854" i="9"/>
  <c r="G1844" i="9"/>
  <c r="H1844" i="9"/>
  <c r="G1832" i="9"/>
  <c r="H1832" i="9"/>
  <c r="G1822" i="9"/>
  <c r="H1822" i="9"/>
  <c r="G1812" i="9"/>
  <c r="H1812" i="9"/>
  <c r="G1800" i="9"/>
  <c r="H1800" i="9"/>
  <c r="G1790" i="9"/>
  <c r="H1790" i="9"/>
  <c r="G1780" i="9"/>
  <c r="H1780" i="9"/>
  <c r="G1774" i="9"/>
  <c r="H1774" i="9"/>
  <c r="G1769" i="9"/>
  <c r="H1769" i="9"/>
  <c r="G1764" i="9"/>
  <c r="H1764" i="9"/>
  <c r="G1758" i="9"/>
  <c r="H1758" i="9"/>
  <c r="G1751" i="9"/>
  <c r="H1751" i="9"/>
  <c r="G1748" i="9"/>
  <c r="H1748" i="9"/>
  <c r="G1743" i="9"/>
  <c r="H1743" i="9"/>
  <c r="G1740" i="9"/>
  <c r="H1740" i="9"/>
  <c r="G1735" i="9"/>
  <c r="H1735" i="9"/>
  <c r="G1732" i="9"/>
  <c r="H1732" i="9"/>
  <c r="G1727" i="9"/>
  <c r="H1727" i="9"/>
  <c r="G1724" i="9"/>
  <c r="H1724" i="9"/>
  <c r="G1719" i="9"/>
  <c r="H1719" i="9"/>
  <c r="G1716" i="9"/>
  <c r="H1716" i="9"/>
  <c r="G1711" i="9"/>
  <c r="H1711" i="9"/>
  <c r="G1708" i="9"/>
  <c r="H1708" i="9"/>
  <c r="G1703" i="9"/>
  <c r="H1703" i="9"/>
  <c r="G1700" i="9"/>
  <c r="H1700" i="9"/>
  <c r="G1695" i="9"/>
  <c r="H1695" i="9"/>
  <c r="G1692" i="9"/>
  <c r="H1692" i="9"/>
  <c r="G1687" i="9"/>
  <c r="H1687" i="9"/>
  <c r="G1684" i="9"/>
  <c r="H1684" i="9"/>
  <c r="G1679" i="9"/>
  <c r="H1679" i="9"/>
  <c r="G1676" i="9"/>
  <c r="H1676" i="9"/>
  <c r="G1671" i="9"/>
  <c r="H1671" i="9"/>
  <c r="G1668" i="9"/>
  <c r="H1668" i="9"/>
  <c r="G1663" i="9"/>
  <c r="H1663" i="9"/>
  <c r="G1660" i="9"/>
  <c r="H1660" i="9"/>
  <c r="G1655" i="9"/>
  <c r="H1655" i="9"/>
  <c r="G1652" i="9"/>
  <c r="H1652" i="9"/>
  <c r="G1647" i="9"/>
  <c r="H1647" i="9"/>
  <c r="G1644" i="9"/>
  <c r="H1644" i="9"/>
  <c r="G1639" i="9"/>
  <c r="H1639" i="9"/>
  <c r="G1636" i="9"/>
  <c r="H1636" i="9"/>
  <c r="G1631" i="9"/>
  <c r="H1631" i="9"/>
  <c r="G1629" i="9"/>
  <c r="H1629" i="9"/>
  <c r="G1627" i="9"/>
  <c r="H1627" i="9"/>
  <c r="G1625" i="9"/>
  <c r="H1625" i="9"/>
  <c r="G1623" i="9"/>
  <c r="H1623" i="9"/>
  <c r="G1621" i="9"/>
  <c r="H1621" i="9"/>
  <c r="G1619" i="9"/>
  <c r="H1619" i="9"/>
  <c r="G1617" i="9"/>
  <c r="H1617" i="9"/>
  <c r="G1615" i="9"/>
  <c r="H1615" i="9"/>
  <c r="G1613" i="9"/>
  <c r="H1613" i="9"/>
  <c r="G1611" i="9"/>
  <c r="H1611" i="9"/>
  <c r="G1609" i="9"/>
  <c r="H1609" i="9"/>
  <c r="G1607" i="9"/>
  <c r="H1607" i="9"/>
  <c r="G1605" i="9"/>
  <c r="H1605" i="9"/>
  <c r="G1603" i="9"/>
  <c r="H1603" i="9"/>
  <c r="G1601" i="9"/>
  <c r="H1601" i="9"/>
  <c r="G1599" i="9"/>
  <c r="H1599" i="9"/>
  <c r="G1597" i="9"/>
  <c r="H1597" i="9"/>
  <c r="G1595" i="9"/>
  <c r="H1595" i="9"/>
  <c r="G1593" i="9"/>
  <c r="H1593" i="9"/>
  <c r="G1591" i="9"/>
  <c r="H1591" i="9"/>
  <c r="G1589" i="9"/>
  <c r="H1589" i="9"/>
  <c r="G1916" i="9"/>
  <c r="H1916" i="9"/>
  <c r="G1904" i="9"/>
  <c r="H1904" i="9"/>
  <c r="G1894" i="9"/>
  <c r="H1894" i="9"/>
  <c r="G1884" i="9"/>
  <c r="H1884" i="9"/>
  <c r="G1872" i="9"/>
  <c r="H1872" i="9"/>
  <c r="G1862" i="9"/>
  <c r="H1862" i="9"/>
  <c r="G1852" i="9"/>
  <c r="H1852" i="9"/>
  <c r="G1840" i="9"/>
  <c r="H1840" i="9"/>
  <c r="G1830" i="9"/>
  <c r="H1830" i="9"/>
  <c r="G1820" i="9"/>
  <c r="H1820" i="9"/>
  <c r="G1808" i="9"/>
  <c r="H1808" i="9"/>
  <c r="G1798" i="9"/>
  <c r="H1798" i="9"/>
  <c r="G1788" i="9"/>
  <c r="H1788" i="9"/>
  <c r="G1778" i="9"/>
  <c r="H1778" i="9"/>
  <c r="G1773" i="9"/>
  <c r="H1773" i="9"/>
  <c r="G1768" i="9"/>
  <c r="H1768" i="9"/>
  <c r="G1762" i="9"/>
  <c r="H1762" i="9"/>
  <c r="G1757" i="9"/>
  <c r="H1757" i="9"/>
  <c r="G1753" i="9"/>
  <c r="H1753" i="9"/>
  <c r="G1750" i="9"/>
  <c r="H1750" i="9"/>
  <c r="G1745" i="9"/>
  <c r="H1745" i="9"/>
  <c r="G1742" i="9"/>
  <c r="H1742" i="9"/>
  <c r="G1737" i="9"/>
  <c r="H1737" i="9"/>
  <c r="G1734" i="9"/>
  <c r="H1734" i="9"/>
  <c r="G1729" i="9"/>
  <c r="H1729" i="9"/>
  <c r="G1726" i="9"/>
  <c r="H1726" i="9"/>
  <c r="G1721" i="9"/>
  <c r="H1721" i="9"/>
  <c r="G1718" i="9"/>
  <c r="H1718" i="9"/>
  <c r="G1713" i="9"/>
  <c r="H1713" i="9"/>
  <c r="G1710" i="9"/>
  <c r="H1710" i="9"/>
  <c r="G1705" i="9"/>
  <c r="H1705" i="9"/>
  <c r="G1702" i="9"/>
  <c r="H1702" i="9"/>
  <c r="G1697" i="9"/>
  <c r="H1697" i="9"/>
  <c r="G1694" i="9"/>
  <c r="H1694" i="9"/>
  <c r="G1689" i="9"/>
  <c r="H1689" i="9"/>
  <c r="G1686" i="9"/>
  <c r="H1686" i="9"/>
  <c r="G1681" i="9"/>
  <c r="H1681" i="9"/>
  <c r="G1678" i="9"/>
  <c r="H1678" i="9"/>
  <c r="G1673" i="9"/>
  <c r="H1673" i="9"/>
  <c r="G1670" i="9"/>
  <c r="H1670" i="9"/>
  <c r="G1665" i="9"/>
  <c r="H1665" i="9"/>
  <c r="G1662" i="9"/>
  <c r="H1662" i="9"/>
  <c r="G1657" i="9"/>
  <c r="H1657" i="9"/>
  <c r="G1654" i="9"/>
  <c r="H1654" i="9"/>
  <c r="G1649" i="9"/>
  <c r="H1649" i="9"/>
  <c r="G1646" i="9"/>
  <c r="H1646" i="9"/>
  <c r="G1641" i="9"/>
  <c r="H1641" i="9"/>
  <c r="G1638" i="9"/>
  <c r="H1638" i="9"/>
  <c r="G1633" i="9"/>
  <c r="H1633" i="9"/>
  <c r="G1912" i="9"/>
  <c r="H1912" i="9"/>
  <c r="G1902" i="9"/>
  <c r="H1902" i="9"/>
  <c r="G1892" i="9"/>
  <c r="H1892" i="9"/>
  <c r="G1880" i="9"/>
  <c r="H1880" i="9"/>
  <c r="G1870" i="9"/>
  <c r="H1870" i="9"/>
  <c r="G1860" i="9"/>
  <c r="H1860" i="9"/>
  <c r="G1920" i="9"/>
  <c r="H1920" i="9"/>
  <c r="G1910" i="9"/>
  <c r="H1910" i="9"/>
  <c r="G1900" i="9"/>
  <c r="H1900" i="9"/>
  <c r="G1888" i="9"/>
  <c r="H1888" i="9"/>
  <c r="G1878" i="9"/>
  <c r="H1878" i="9"/>
  <c r="G1868" i="9"/>
  <c r="H1868" i="9"/>
  <c r="G1856" i="9"/>
  <c r="H1856" i="9"/>
  <c r="G1846" i="9"/>
  <c r="H1846" i="9"/>
  <c r="G1836" i="9"/>
  <c r="H1836" i="9"/>
  <c r="G1824" i="9"/>
  <c r="H1824" i="9"/>
  <c r="G1814" i="9"/>
  <c r="H1814" i="9"/>
  <c r="G1804" i="9"/>
  <c r="H1804" i="9"/>
  <c r="G1792" i="9"/>
  <c r="H1792" i="9"/>
  <c r="G1782" i="9"/>
  <c r="H1782" i="9"/>
  <c r="G1776" i="9"/>
  <c r="H1776" i="9"/>
  <c r="G1770" i="9"/>
  <c r="H1770" i="9"/>
  <c r="G1765" i="9"/>
  <c r="H1765" i="9"/>
  <c r="G1760" i="9"/>
  <c r="H1760" i="9"/>
  <c r="G1754" i="9"/>
  <c r="H1754" i="9"/>
  <c r="G1749" i="9"/>
  <c r="H1749" i="9"/>
  <c r="G1746" i="9"/>
  <c r="H1746" i="9"/>
  <c r="G1741" i="9"/>
  <c r="H1741" i="9"/>
  <c r="G1738" i="9"/>
  <c r="H1738" i="9"/>
  <c r="G1733" i="9"/>
  <c r="H1733" i="9"/>
  <c r="G1730" i="9"/>
  <c r="H1730" i="9"/>
  <c r="G1725" i="9"/>
  <c r="H1725" i="9"/>
  <c r="G1722" i="9"/>
  <c r="H1722" i="9"/>
  <c r="G1717" i="9"/>
  <c r="H1717" i="9"/>
  <c r="G1714" i="9"/>
  <c r="H1714" i="9"/>
  <c r="G1709" i="9"/>
  <c r="H1709" i="9"/>
  <c r="G1706" i="9"/>
  <c r="H1706" i="9"/>
  <c r="G1701" i="9"/>
  <c r="H1701" i="9"/>
  <c r="G1698" i="9"/>
  <c r="H1698" i="9"/>
  <c r="G1693" i="9"/>
  <c r="H1693" i="9"/>
  <c r="G1690" i="9"/>
  <c r="H1690" i="9"/>
  <c r="G1685" i="9"/>
  <c r="H1685" i="9"/>
  <c r="G1682" i="9"/>
  <c r="H1682" i="9"/>
  <c r="G1677" i="9"/>
  <c r="H1677" i="9"/>
  <c r="G1674" i="9"/>
  <c r="H1674" i="9"/>
  <c r="G1669" i="9"/>
  <c r="H1669" i="9"/>
  <c r="G1666" i="9"/>
  <c r="H1666" i="9"/>
  <c r="G1661" i="9"/>
  <c r="H1661" i="9"/>
  <c r="G1658" i="9"/>
  <c r="H1658" i="9"/>
  <c r="G1653" i="9"/>
  <c r="H1653" i="9"/>
  <c r="G1650" i="9"/>
  <c r="H1650" i="9"/>
  <c r="G1645" i="9"/>
  <c r="H1645" i="9"/>
  <c r="G1642" i="9"/>
  <c r="H1642" i="9"/>
  <c r="G1637" i="9"/>
  <c r="H1637" i="9"/>
  <c r="G1634" i="9"/>
  <c r="H1634" i="9"/>
  <c r="G1838" i="9"/>
  <c r="H1838" i="9"/>
  <c r="G1796" i="9"/>
  <c r="H1796" i="9"/>
  <c r="G1766" i="9"/>
  <c r="H1766" i="9"/>
  <c r="G1739" i="9"/>
  <c r="H1739" i="9"/>
  <c r="G1728" i="9"/>
  <c r="H1728" i="9"/>
  <c r="G1707" i="9"/>
  <c r="H1707" i="9"/>
  <c r="G1696" i="9"/>
  <c r="H1696" i="9"/>
  <c r="G1675" i="9"/>
  <c r="H1675" i="9"/>
  <c r="G1664" i="9"/>
  <c r="H1664" i="9"/>
  <c r="G1643" i="9"/>
  <c r="H1643" i="9"/>
  <c r="G1632" i="9"/>
  <c r="H1632" i="9"/>
  <c r="G1624" i="9"/>
  <c r="H1624" i="9"/>
  <c r="G1616" i="9"/>
  <c r="H1616" i="9"/>
  <c r="G1610" i="9"/>
  <c r="H1610" i="9"/>
  <c r="G1606" i="9"/>
  <c r="H1606" i="9"/>
  <c r="G1602" i="9"/>
  <c r="H1602" i="9"/>
  <c r="G1598" i="9"/>
  <c r="H1598" i="9"/>
  <c r="G1594" i="9"/>
  <c r="H1594" i="9"/>
  <c r="G1590" i="9"/>
  <c r="H1590" i="9"/>
  <c r="G1828" i="9"/>
  <c r="H1828" i="9"/>
  <c r="G1784" i="9"/>
  <c r="H1784" i="9"/>
  <c r="G1761" i="9"/>
  <c r="H1761" i="9"/>
  <c r="G1747" i="9"/>
  <c r="H1747" i="9"/>
  <c r="G1736" i="9"/>
  <c r="H1736" i="9"/>
  <c r="G1715" i="9"/>
  <c r="H1715" i="9"/>
  <c r="G1704" i="9"/>
  <c r="H1704" i="9"/>
  <c r="G1683" i="9"/>
  <c r="H1683" i="9"/>
  <c r="G1672" i="9"/>
  <c r="H1672" i="9"/>
  <c r="G1651" i="9"/>
  <c r="H1651" i="9"/>
  <c r="G1640" i="9"/>
  <c r="H1640" i="9"/>
  <c r="G1630" i="9"/>
  <c r="H1630" i="9"/>
  <c r="G1622" i="9"/>
  <c r="H1622" i="9"/>
  <c r="G1614" i="9"/>
  <c r="H1614" i="9"/>
  <c r="G1587" i="9"/>
  <c r="H1587" i="9"/>
  <c r="G1585" i="9"/>
  <c r="H1585" i="9"/>
  <c r="G1583" i="9"/>
  <c r="H1583" i="9"/>
  <c r="G1581" i="9"/>
  <c r="H1581" i="9"/>
  <c r="G1579" i="9"/>
  <c r="H1579" i="9"/>
  <c r="G1577" i="9"/>
  <c r="H1577" i="9"/>
  <c r="G1575" i="9"/>
  <c r="H1575" i="9"/>
  <c r="G1573" i="9"/>
  <c r="H1573" i="9"/>
  <c r="G1571" i="9"/>
  <c r="H1571" i="9"/>
  <c r="G1569" i="9"/>
  <c r="H1569" i="9"/>
  <c r="G1567" i="9"/>
  <c r="H1567" i="9"/>
  <c r="G1565" i="9"/>
  <c r="H1565" i="9"/>
  <c r="G1563" i="9"/>
  <c r="H1563" i="9"/>
  <c r="G1561" i="9"/>
  <c r="H1561" i="9"/>
  <c r="G1559" i="9"/>
  <c r="H1559" i="9"/>
  <c r="G1557" i="9"/>
  <c r="H1557" i="9"/>
  <c r="G1555" i="9"/>
  <c r="H1555" i="9"/>
  <c r="G1553" i="9"/>
  <c r="H1553" i="9"/>
  <c r="G1551" i="9"/>
  <c r="H1551" i="9"/>
  <c r="G1549" i="9"/>
  <c r="H1549" i="9"/>
  <c r="G1547" i="9"/>
  <c r="H1547" i="9"/>
  <c r="G1545" i="9"/>
  <c r="H1545" i="9"/>
  <c r="G1543" i="9"/>
  <c r="H1543" i="9"/>
  <c r="G1541" i="9"/>
  <c r="H1541" i="9"/>
  <c r="G1539" i="9"/>
  <c r="H1539" i="9"/>
  <c r="G1537" i="9"/>
  <c r="H1537" i="9"/>
  <c r="G1535" i="9"/>
  <c r="H1535" i="9"/>
  <c r="G1533" i="9"/>
  <c r="H1533" i="9"/>
  <c r="G1531" i="9"/>
  <c r="H1531" i="9"/>
  <c r="G1529" i="9"/>
  <c r="H1529" i="9"/>
  <c r="G1527" i="9"/>
  <c r="H1527" i="9"/>
  <c r="G1525" i="9"/>
  <c r="H1525" i="9"/>
  <c r="G1523" i="9"/>
  <c r="H1523" i="9"/>
  <c r="G1521" i="9"/>
  <c r="H1521" i="9"/>
  <c r="G1519" i="9"/>
  <c r="H1519" i="9"/>
  <c r="G1517" i="9"/>
  <c r="H1517" i="9"/>
  <c r="G1515" i="9"/>
  <c r="H1515" i="9"/>
  <c r="G1513" i="9"/>
  <c r="H1513" i="9"/>
  <c r="G1511" i="9"/>
  <c r="H1511" i="9"/>
  <c r="G1509" i="9"/>
  <c r="H1509" i="9"/>
  <c r="G1507" i="9"/>
  <c r="H1507" i="9"/>
  <c r="G1505" i="9"/>
  <c r="H1505" i="9"/>
  <c r="G1503" i="9"/>
  <c r="H1503" i="9"/>
  <c r="G1501" i="9"/>
  <c r="H1501" i="9"/>
  <c r="G1499" i="9"/>
  <c r="H1499" i="9"/>
  <c r="G1497" i="9"/>
  <c r="H1497" i="9"/>
  <c r="G1495" i="9"/>
  <c r="H1495" i="9"/>
  <c r="G1493" i="9"/>
  <c r="H1493" i="9"/>
  <c r="G1491" i="9"/>
  <c r="H1491" i="9"/>
  <c r="G1489" i="9"/>
  <c r="H1489" i="9"/>
  <c r="G1487" i="9"/>
  <c r="H1487" i="9"/>
  <c r="G1485" i="9"/>
  <c r="H1485" i="9"/>
  <c r="G1483" i="9"/>
  <c r="H1483" i="9"/>
  <c r="G1481" i="9"/>
  <c r="H1481" i="9"/>
  <c r="G1479" i="9"/>
  <c r="H1479" i="9"/>
  <c r="G1477" i="9"/>
  <c r="H1477" i="9"/>
  <c r="G1475" i="9"/>
  <c r="H1475" i="9"/>
  <c r="G1473" i="9"/>
  <c r="H1473" i="9"/>
  <c r="G1471" i="9"/>
  <c r="H1471" i="9"/>
  <c r="G1469" i="9"/>
  <c r="H1469" i="9"/>
  <c r="G1467" i="9"/>
  <c r="H1467" i="9"/>
  <c r="G1465" i="9"/>
  <c r="H1465" i="9"/>
  <c r="G1816" i="9"/>
  <c r="H1816" i="9"/>
  <c r="G1756" i="9"/>
  <c r="H1756" i="9"/>
  <c r="G1712" i="9"/>
  <c r="H1712" i="9"/>
  <c r="G1691" i="9"/>
  <c r="H1691" i="9"/>
  <c r="G1648" i="9"/>
  <c r="H1648" i="9"/>
  <c r="G1628" i="9"/>
  <c r="H1628" i="9"/>
  <c r="G1612" i="9"/>
  <c r="H1612" i="9"/>
  <c r="G1604" i="9"/>
  <c r="H1604" i="9"/>
  <c r="G1596" i="9"/>
  <c r="H1596" i="9"/>
  <c r="G1462" i="9"/>
  <c r="H1462" i="9"/>
  <c r="G1460" i="9"/>
  <c r="H1460" i="9"/>
  <c r="G1458" i="9"/>
  <c r="H1458" i="9"/>
  <c r="G1456" i="9"/>
  <c r="H1456" i="9"/>
  <c r="G1454" i="9"/>
  <c r="H1454" i="9"/>
  <c r="G1452" i="9"/>
  <c r="H1452" i="9"/>
  <c r="G1450" i="9"/>
  <c r="H1450" i="9"/>
  <c r="G1448" i="9"/>
  <c r="H1448" i="9"/>
  <c r="G1446" i="9"/>
  <c r="H1446" i="9"/>
  <c r="G1444" i="9"/>
  <c r="H1444" i="9"/>
  <c r="G1442" i="9"/>
  <c r="H1442" i="9"/>
  <c r="G1440" i="9"/>
  <c r="H1440" i="9"/>
  <c r="G1438" i="9"/>
  <c r="H1438" i="9"/>
  <c r="G1436" i="9"/>
  <c r="H1436" i="9"/>
  <c r="G1434" i="9"/>
  <c r="H1434" i="9"/>
  <c r="G1432" i="9"/>
  <c r="H1432" i="9"/>
  <c r="G1430" i="9"/>
  <c r="H1430" i="9"/>
  <c r="G1428" i="9"/>
  <c r="H1428" i="9"/>
  <c r="G1426" i="9"/>
  <c r="H1426" i="9"/>
  <c r="G1424" i="9"/>
  <c r="H1424" i="9"/>
  <c r="G1422" i="9"/>
  <c r="H1422" i="9"/>
  <c r="G1420" i="9"/>
  <c r="H1420" i="9"/>
  <c r="G1418" i="9"/>
  <c r="H1418" i="9"/>
  <c r="G1416" i="9"/>
  <c r="H1416" i="9"/>
  <c r="G1414" i="9"/>
  <c r="H1414" i="9"/>
  <c r="G1412" i="9"/>
  <c r="H1412" i="9"/>
  <c r="G1410" i="9"/>
  <c r="H1410" i="9"/>
  <c r="G1408" i="9"/>
  <c r="H1408" i="9"/>
  <c r="G1406" i="9"/>
  <c r="H1406" i="9"/>
  <c r="G1404" i="9"/>
  <c r="H1404" i="9"/>
  <c r="G1402" i="9"/>
  <c r="H1402" i="9"/>
  <c r="G1400" i="9"/>
  <c r="H1400" i="9"/>
  <c r="G1398" i="9"/>
  <c r="H1398" i="9"/>
  <c r="G1396" i="9"/>
  <c r="H1396" i="9"/>
  <c r="G1394" i="9"/>
  <c r="H1394" i="9"/>
  <c r="G1392" i="9"/>
  <c r="H1392" i="9"/>
  <c r="G1390" i="9"/>
  <c r="H1390" i="9"/>
  <c r="G1388" i="9"/>
  <c r="H1388" i="9"/>
  <c r="G1386" i="9"/>
  <c r="H1386" i="9"/>
  <c r="G1384" i="9"/>
  <c r="H1384" i="9"/>
  <c r="G1382" i="9"/>
  <c r="H1382" i="9"/>
  <c r="G1380" i="9"/>
  <c r="H1380" i="9"/>
  <c r="G1378" i="9"/>
  <c r="H1378" i="9"/>
  <c r="G1376" i="9"/>
  <c r="H1376" i="9"/>
  <c r="G1374" i="9"/>
  <c r="H1374" i="9"/>
  <c r="G1372" i="9"/>
  <c r="H1372" i="9"/>
  <c r="G1370" i="9"/>
  <c r="H1370" i="9"/>
  <c r="G1368" i="9"/>
  <c r="H1368" i="9"/>
  <c r="G1366" i="9"/>
  <c r="H1366" i="9"/>
  <c r="G1364" i="9"/>
  <c r="H1364" i="9"/>
  <c r="G1362" i="9"/>
  <c r="H1362" i="9"/>
  <c r="G1360" i="9"/>
  <c r="H1360" i="9"/>
  <c r="G1358" i="9"/>
  <c r="H1358" i="9"/>
  <c r="G1356" i="9"/>
  <c r="H1356" i="9"/>
  <c r="G1354" i="9"/>
  <c r="H1354" i="9"/>
  <c r="G1352" i="9"/>
  <c r="H1352" i="9"/>
  <c r="G1350" i="9"/>
  <c r="H1350" i="9"/>
  <c r="G1348" i="9"/>
  <c r="H1348" i="9"/>
  <c r="G1346" i="9"/>
  <c r="H1346" i="9"/>
  <c r="G1344" i="9"/>
  <c r="H1344" i="9"/>
  <c r="G1342" i="9"/>
  <c r="H1342" i="9"/>
  <c r="G1340" i="9"/>
  <c r="H1340" i="9"/>
  <c r="G1338" i="9"/>
  <c r="H1338" i="9"/>
  <c r="G1336" i="9"/>
  <c r="H1336" i="9"/>
  <c r="G1334" i="9"/>
  <c r="H1334" i="9"/>
  <c r="G1332" i="9"/>
  <c r="H1332" i="9"/>
  <c r="G1330" i="9"/>
  <c r="H1330" i="9"/>
  <c r="G1328" i="9"/>
  <c r="H1328" i="9"/>
  <c r="G1326" i="9"/>
  <c r="H1326" i="9"/>
  <c r="G1324" i="9"/>
  <c r="H1324" i="9"/>
  <c r="G1322" i="9"/>
  <c r="H1322" i="9"/>
  <c r="G1320" i="9"/>
  <c r="H1320" i="9"/>
  <c r="G1318" i="9"/>
  <c r="H1318" i="9"/>
  <c r="G1316" i="9"/>
  <c r="H1316" i="9"/>
  <c r="G1314" i="9"/>
  <c r="H1314" i="9"/>
  <c r="G1312" i="9"/>
  <c r="H1312" i="9"/>
  <c r="G1310" i="9"/>
  <c r="H1310" i="9"/>
  <c r="G1308" i="9"/>
  <c r="H1308" i="9"/>
  <c r="G1306" i="9"/>
  <c r="H1306" i="9"/>
  <c r="G1304" i="9"/>
  <c r="H1304" i="9"/>
  <c r="G1302" i="9"/>
  <c r="H1302" i="9"/>
  <c r="G1300" i="9"/>
  <c r="H1300" i="9"/>
  <c r="G1298" i="9"/>
  <c r="H1298" i="9"/>
  <c r="G1296" i="9"/>
  <c r="H1296" i="9"/>
  <c r="G1294" i="9"/>
  <c r="H1294" i="9"/>
  <c r="G1292" i="9"/>
  <c r="H1292" i="9"/>
  <c r="G1290" i="9"/>
  <c r="H1290" i="9"/>
  <c r="G1288" i="9"/>
  <c r="H1288" i="9"/>
  <c r="G1286" i="9"/>
  <c r="H1286" i="9"/>
  <c r="G1284" i="9"/>
  <c r="H1284" i="9"/>
  <c r="G1282" i="9"/>
  <c r="H1282" i="9"/>
  <c r="G1280" i="9"/>
  <c r="H1280" i="9"/>
  <c r="G1278" i="9"/>
  <c r="H1278" i="9"/>
  <c r="G1276" i="9"/>
  <c r="H1276" i="9"/>
  <c r="G1274" i="9"/>
  <c r="H1274" i="9"/>
  <c r="G1272" i="9"/>
  <c r="H1272" i="9"/>
  <c r="G1270" i="9"/>
  <c r="H1270" i="9"/>
  <c r="G1268" i="9"/>
  <c r="H1268" i="9"/>
  <c r="G1266" i="9"/>
  <c r="H1266" i="9"/>
  <c r="G1264" i="9"/>
  <c r="H1264" i="9"/>
  <c r="G1262" i="9"/>
  <c r="H1262" i="9"/>
  <c r="G1260" i="9"/>
  <c r="H1260" i="9"/>
  <c r="G1258" i="9"/>
  <c r="H1258" i="9"/>
  <c r="G1256" i="9"/>
  <c r="H1256" i="9"/>
  <c r="G1254" i="9"/>
  <c r="H1254" i="9"/>
  <c r="G1252" i="9"/>
  <c r="H1252" i="9"/>
  <c r="G1250" i="9"/>
  <c r="H1250" i="9"/>
  <c r="G1248" i="9"/>
  <c r="H1248" i="9"/>
  <c r="G1246" i="9"/>
  <c r="H1246" i="9"/>
  <c r="G1244" i="9"/>
  <c r="H1244" i="9"/>
  <c r="G1242" i="9"/>
  <c r="H1242" i="9"/>
  <c r="G1240" i="9"/>
  <c r="H1240" i="9"/>
  <c r="G1238" i="9"/>
  <c r="H1238" i="9"/>
  <c r="G1236" i="9"/>
  <c r="H1236" i="9"/>
  <c r="G1234" i="9"/>
  <c r="H1234" i="9"/>
  <c r="G1232" i="9"/>
  <c r="H1232" i="9"/>
  <c r="G1230" i="9"/>
  <c r="H1230" i="9"/>
  <c r="G1228" i="9"/>
  <c r="H1228" i="9"/>
  <c r="G1226" i="9"/>
  <c r="H1226" i="9"/>
  <c r="G1224" i="9"/>
  <c r="H1224" i="9"/>
  <c r="G1222" i="9"/>
  <c r="H1222" i="9"/>
  <c r="G1220" i="9"/>
  <c r="H1220" i="9"/>
  <c r="G1218" i="9"/>
  <c r="H1218" i="9"/>
  <c r="G1216" i="9"/>
  <c r="H1216" i="9"/>
  <c r="G1214" i="9"/>
  <c r="H1214" i="9"/>
  <c r="G1212" i="9"/>
  <c r="H1212" i="9"/>
  <c r="G1210" i="9"/>
  <c r="H1210" i="9"/>
  <c r="G1806" i="9"/>
  <c r="H1806" i="9"/>
  <c r="G1744" i="9"/>
  <c r="H1744" i="9"/>
  <c r="G1720" i="9"/>
  <c r="H1720" i="9"/>
  <c r="G1688" i="9"/>
  <c r="H1688" i="9"/>
  <c r="G1659" i="9"/>
  <c r="H1659" i="9"/>
  <c r="G1635" i="9"/>
  <c r="H1635" i="9"/>
  <c r="G1600" i="9"/>
  <c r="H1600" i="9"/>
  <c r="G1584" i="9"/>
  <c r="H1584" i="9"/>
  <c r="G1574" i="9"/>
  <c r="H1574" i="9"/>
  <c r="G1568" i="9"/>
  <c r="H1568" i="9"/>
  <c r="G1558" i="9"/>
  <c r="H1558" i="9"/>
  <c r="G1552" i="9"/>
  <c r="H1552" i="9"/>
  <c r="G1542" i="9"/>
  <c r="H1542" i="9"/>
  <c r="G1536" i="9"/>
  <c r="H1536" i="9"/>
  <c r="G1526" i="9"/>
  <c r="H1526" i="9"/>
  <c r="G1520" i="9"/>
  <c r="H1520" i="9"/>
  <c r="G1510" i="9"/>
  <c r="H1510" i="9"/>
  <c r="G1504" i="9"/>
  <c r="H1504" i="9"/>
  <c r="G1494" i="9"/>
  <c r="H1494" i="9"/>
  <c r="G1488" i="9"/>
  <c r="H1488" i="9"/>
  <c r="G1478" i="9"/>
  <c r="H1478" i="9"/>
  <c r="G1472" i="9"/>
  <c r="H1472" i="9"/>
  <c r="G1457" i="9"/>
  <c r="H1457" i="9"/>
  <c r="G1449" i="9"/>
  <c r="H1449" i="9"/>
  <c r="G1441" i="9"/>
  <c r="H1441" i="9"/>
  <c r="G1433" i="9"/>
  <c r="H1433" i="9"/>
  <c r="G1425" i="9"/>
  <c r="H1425" i="9"/>
  <c r="G1417" i="9"/>
  <c r="H1417" i="9"/>
  <c r="G1409" i="9"/>
  <c r="H1409" i="9"/>
  <c r="G1401" i="9"/>
  <c r="H1401" i="9"/>
  <c r="G1393" i="9"/>
  <c r="H1393" i="9"/>
  <c r="G1385" i="9"/>
  <c r="H1385" i="9"/>
  <c r="G1377" i="9"/>
  <c r="H1377" i="9"/>
  <c r="G1369" i="9"/>
  <c r="H1369" i="9"/>
  <c r="G1361" i="9"/>
  <c r="H1361" i="9"/>
  <c r="G1353" i="9"/>
  <c r="H1353" i="9"/>
  <c r="G1345" i="9"/>
  <c r="H1345" i="9"/>
  <c r="G1337" i="9"/>
  <c r="H1337" i="9"/>
  <c r="G1329" i="9"/>
  <c r="H1329" i="9"/>
  <c r="G1321" i="9"/>
  <c r="H1321" i="9"/>
  <c r="G1313" i="9"/>
  <c r="H1313" i="9"/>
  <c r="G1305" i="9"/>
  <c r="H1305" i="9"/>
  <c r="G1297" i="9"/>
  <c r="H1297" i="9"/>
  <c r="G1289" i="9"/>
  <c r="H1289" i="9"/>
  <c r="G1281" i="9"/>
  <c r="H1281" i="9"/>
  <c r="G1273" i="9"/>
  <c r="H1273" i="9"/>
  <c r="G1265" i="9"/>
  <c r="H1265" i="9"/>
  <c r="G1257" i="9"/>
  <c r="H1257" i="9"/>
  <c r="G1249" i="9"/>
  <c r="H1249" i="9"/>
  <c r="G1241" i="9"/>
  <c r="H1241" i="9"/>
  <c r="G1233" i="9"/>
  <c r="H1233" i="9"/>
  <c r="G1225" i="9"/>
  <c r="H1225" i="9"/>
  <c r="G1217" i="9"/>
  <c r="H1217" i="9"/>
  <c r="G1209" i="9"/>
  <c r="H1209" i="9"/>
  <c r="G1207" i="9"/>
  <c r="H1207" i="9"/>
  <c r="G1205" i="9"/>
  <c r="H1205" i="9"/>
  <c r="G1203" i="9"/>
  <c r="H1203" i="9"/>
  <c r="G1201" i="9"/>
  <c r="H1201" i="9"/>
  <c r="G1199" i="9"/>
  <c r="H1199" i="9"/>
  <c r="G1197" i="9"/>
  <c r="H1197" i="9"/>
  <c r="G1195" i="9"/>
  <c r="H1195" i="9"/>
  <c r="G1193" i="9"/>
  <c r="H1193" i="9"/>
  <c r="G1191" i="9"/>
  <c r="H1191" i="9"/>
  <c r="G1189" i="9"/>
  <c r="H1189" i="9"/>
  <c r="G1187" i="9"/>
  <c r="H1187" i="9"/>
  <c r="G1185" i="9"/>
  <c r="H1185" i="9"/>
  <c r="G1183" i="9"/>
  <c r="H1183" i="9"/>
  <c r="G1181" i="9"/>
  <c r="H1181" i="9"/>
  <c r="G1179" i="9"/>
  <c r="H1179" i="9"/>
  <c r="G1177" i="9"/>
  <c r="H1177" i="9"/>
  <c r="G1175" i="9"/>
  <c r="H1175" i="9"/>
  <c r="G1173" i="9"/>
  <c r="H1173" i="9"/>
  <c r="G1171" i="9"/>
  <c r="H1171" i="9"/>
  <c r="G1169" i="9"/>
  <c r="H1169" i="9"/>
  <c r="G1167" i="9"/>
  <c r="H1167" i="9"/>
  <c r="G1165" i="9"/>
  <c r="H1165" i="9"/>
  <c r="G1163" i="9"/>
  <c r="H1163" i="9"/>
  <c r="G1161" i="9"/>
  <c r="H1161" i="9"/>
  <c r="G1159" i="9"/>
  <c r="H1159" i="9"/>
  <c r="G1157" i="9"/>
  <c r="H1157" i="9"/>
  <c r="G1155" i="9"/>
  <c r="H1155" i="9"/>
  <c r="G1153" i="9"/>
  <c r="H1153" i="9"/>
  <c r="G1151" i="9"/>
  <c r="H1151" i="9"/>
  <c r="G1149" i="9"/>
  <c r="H1149" i="9"/>
  <c r="G1147" i="9"/>
  <c r="H1147" i="9"/>
  <c r="G1145" i="9"/>
  <c r="H1145" i="9"/>
  <c r="G1143" i="9"/>
  <c r="H1143" i="9"/>
  <c r="G1141" i="9"/>
  <c r="H1141" i="9"/>
  <c r="G1139" i="9"/>
  <c r="H1139" i="9"/>
  <c r="G1137" i="9"/>
  <c r="H1137" i="9"/>
  <c r="G1135" i="9"/>
  <c r="H1135" i="9"/>
  <c r="G1133" i="9"/>
  <c r="H1133" i="9"/>
  <c r="G1131" i="9"/>
  <c r="H1131" i="9"/>
  <c r="G1129" i="9"/>
  <c r="H1129" i="9"/>
  <c r="G1127" i="9"/>
  <c r="H1127" i="9"/>
  <c r="G1125" i="9"/>
  <c r="H1125" i="9"/>
  <c r="G1123" i="9"/>
  <c r="H1123" i="9"/>
  <c r="G1777" i="9"/>
  <c r="H1777" i="9"/>
  <c r="G1680" i="9"/>
  <c r="H1680" i="9"/>
  <c r="G1656" i="9"/>
  <c r="H1656" i="9"/>
  <c r="G1626" i="9"/>
  <c r="H1626" i="9"/>
  <c r="G1608" i="9"/>
  <c r="H1608" i="9"/>
  <c r="G1588" i="9"/>
  <c r="H1588" i="9"/>
  <c r="G1578" i="9"/>
  <c r="H1578" i="9"/>
  <c r="G1572" i="9"/>
  <c r="H1572" i="9"/>
  <c r="G1562" i="9"/>
  <c r="H1562" i="9"/>
  <c r="G1556" i="9"/>
  <c r="H1556" i="9"/>
  <c r="G1546" i="9"/>
  <c r="H1546" i="9"/>
  <c r="G1540" i="9"/>
  <c r="H1540" i="9"/>
  <c r="G1530" i="9"/>
  <c r="H1530" i="9"/>
  <c r="G1524" i="9"/>
  <c r="H1524" i="9"/>
  <c r="G1514" i="9"/>
  <c r="H1514" i="9"/>
  <c r="G1508" i="9"/>
  <c r="H1508" i="9"/>
  <c r="G1498" i="9"/>
  <c r="H1498" i="9"/>
  <c r="G1492" i="9"/>
  <c r="H1492" i="9"/>
  <c r="G1482" i="9"/>
  <c r="H1482" i="9"/>
  <c r="G1476" i="9"/>
  <c r="H1476" i="9"/>
  <c r="G1466" i="9"/>
  <c r="H1466" i="9"/>
  <c r="G1459" i="9"/>
  <c r="H1459" i="9"/>
  <c r="G1451" i="9"/>
  <c r="H1451" i="9"/>
  <c r="G1443" i="9"/>
  <c r="H1443" i="9"/>
  <c r="G1435" i="9"/>
  <c r="H1435" i="9"/>
  <c r="G1427" i="9"/>
  <c r="H1427" i="9"/>
  <c r="G1419" i="9"/>
  <c r="H1419" i="9"/>
  <c r="G1411" i="9"/>
  <c r="H1411" i="9"/>
  <c r="G1403" i="9"/>
  <c r="H1403" i="9"/>
  <c r="G1395" i="9"/>
  <c r="H1395" i="9"/>
  <c r="G1387" i="9"/>
  <c r="H1387" i="9"/>
  <c r="G1379" i="9"/>
  <c r="H1379" i="9"/>
  <c r="G1371" i="9"/>
  <c r="H1371" i="9"/>
  <c r="G1363" i="9"/>
  <c r="H1363" i="9"/>
  <c r="G1355" i="9"/>
  <c r="H1355" i="9"/>
  <c r="G1347" i="9"/>
  <c r="H1347" i="9"/>
  <c r="G1339" i="9"/>
  <c r="H1339" i="9"/>
  <c r="G1331" i="9"/>
  <c r="H1331" i="9"/>
  <c r="G1323" i="9"/>
  <c r="H1323" i="9"/>
  <c r="G1315" i="9"/>
  <c r="H1315" i="9"/>
  <c r="G1307" i="9"/>
  <c r="H1307" i="9"/>
  <c r="G1299" i="9"/>
  <c r="H1299" i="9"/>
  <c r="G1291" i="9"/>
  <c r="H1291" i="9"/>
  <c r="G1283" i="9"/>
  <c r="H1283" i="9"/>
  <c r="G1275" i="9"/>
  <c r="H1275" i="9"/>
  <c r="G1267" i="9"/>
  <c r="H1267" i="9"/>
  <c r="G1259" i="9"/>
  <c r="H1259" i="9"/>
  <c r="G1251" i="9"/>
  <c r="H1251" i="9"/>
  <c r="G1243" i="9"/>
  <c r="H1243" i="9"/>
  <c r="G1235" i="9"/>
  <c r="H1235" i="9"/>
  <c r="G1227" i="9"/>
  <c r="H1227" i="9"/>
  <c r="G1219" i="9"/>
  <c r="H1219" i="9"/>
  <c r="G1211" i="9"/>
  <c r="H1211" i="9"/>
  <c r="G1772" i="9"/>
  <c r="H1772" i="9"/>
  <c r="G1731" i="9"/>
  <c r="H1731" i="9"/>
  <c r="G1620" i="9"/>
  <c r="H1620" i="9"/>
  <c r="G1582" i="9"/>
  <c r="H1582" i="9"/>
  <c r="G1576" i="9"/>
  <c r="H1576" i="9"/>
  <c r="G1566" i="9"/>
  <c r="H1566" i="9"/>
  <c r="G1560" i="9"/>
  <c r="H1560" i="9"/>
  <c r="G1550" i="9"/>
  <c r="H1550" i="9"/>
  <c r="G1544" i="9"/>
  <c r="H1544" i="9"/>
  <c r="G1534" i="9"/>
  <c r="H1534" i="9"/>
  <c r="G1528" i="9"/>
  <c r="H1528" i="9"/>
  <c r="G1518" i="9"/>
  <c r="H1518" i="9"/>
  <c r="G1512" i="9"/>
  <c r="H1512" i="9"/>
  <c r="G1502" i="9"/>
  <c r="H1502" i="9"/>
  <c r="G1496" i="9"/>
  <c r="H1496" i="9"/>
  <c r="G1486" i="9"/>
  <c r="H1486" i="9"/>
  <c r="G1480" i="9"/>
  <c r="H1480" i="9"/>
  <c r="G1470" i="9"/>
  <c r="H1470" i="9"/>
  <c r="G1464" i="9"/>
  <c r="H1464" i="9"/>
  <c r="G1461" i="9"/>
  <c r="H1461" i="9"/>
  <c r="G1453" i="9"/>
  <c r="H1453" i="9"/>
  <c r="G1445" i="9"/>
  <c r="H1445" i="9"/>
  <c r="G1437" i="9"/>
  <c r="H1437" i="9"/>
  <c r="G1429" i="9"/>
  <c r="H1429" i="9"/>
  <c r="G1421" i="9"/>
  <c r="H1421" i="9"/>
  <c r="G1413" i="9"/>
  <c r="H1413" i="9"/>
  <c r="G1405" i="9"/>
  <c r="H1405" i="9"/>
  <c r="G1397" i="9"/>
  <c r="H1397" i="9"/>
  <c r="G1389" i="9"/>
  <c r="H1389" i="9"/>
  <c r="G1381" i="9"/>
  <c r="H1381" i="9"/>
  <c r="G1373" i="9"/>
  <c r="H1373" i="9"/>
  <c r="G1365" i="9"/>
  <c r="H1365" i="9"/>
  <c r="G1357" i="9"/>
  <c r="H1357" i="9"/>
  <c r="G1349" i="9"/>
  <c r="H1349" i="9"/>
  <c r="G1341" i="9"/>
  <c r="H1341" i="9"/>
  <c r="G1333" i="9"/>
  <c r="H1333" i="9"/>
  <c r="G1325" i="9"/>
  <c r="H1325" i="9"/>
  <c r="G1317" i="9"/>
  <c r="H1317" i="9"/>
  <c r="G1309" i="9"/>
  <c r="H1309" i="9"/>
  <c r="G1301" i="9"/>
  <c r="H1301" i="9"/>
  <c r="G1293" i="9"/>
  <c r="H1293" i="9"/>
  <c r="G1285" i="9"/>
  <c r="H1285" i="9"/>
  <c r="G1277" i="9"/>
  <c r="H1277" i="9"/>
  <c r="G1269" i="9"/>
  <c r="H1269" i="9"/>
  <c r="G1261" i="9"/>
  <c r="H1261" i="9"/>
  <c r="G1253" i="9"/>
  <c r="H1253" i="9"/>
  <c r="G1245" i="9"/>
  <c r="H1245" i="9"/>
  <c r="G1237" i="9"/>
  <c r="H1237" i="9"/>
  <c r="G1229" i="9"/>
  <c r="H1229" i="9"/>
  <c r="G1221" i="9"/>
  <c r="H1221" i="9"/>
  <c r="G1213" i="9"/>
  <c r="H1213" i="9"/>
  <c r="G1208" i="9"/>
  <c r="H1208" i="9"/>
  <c r="G1206" i="9"/>
  <c r="H1206" i="9"/>
  <c r="G1204" i="9"/>
  <c r="H1204" i="9"/>
  <c r="G1202" i="9"/>
  <c r="H1202" i="9"/>
  <c r="G1200" i="9"/>
  <c r="H1200" i="9"/>
  <c r="G1198" i="9"/>
  <c r="H1198" i="9"/>
  <c r="G1196" i="9"/>
  <c r="H1196" i="9"/>
  <c r="G1194" i="9"/>
  <c r="H1194" i="9"/>
  <c r="G1192" i="9"/>
  <c r="H1192" i="9"/>
  <c r="G1190" i="9"/>
  <c r="H1190" i="9"/>
  <c r="G1188" i="9"/>
  <c r="H1188" i="9"/>
  <c r="G1186" i="9"/>
  <c r="H1186" i="9"/>
  <c r="G1184" i="9"/>
  <c r="H1184" i="9"/>
  <c r="G1182" i="9"/>
  <c r="H1182" i="9"/>
  <c r="G1180" i="9"/>
  <c r="H1180" i="9"/>
  <c r="G1178" i="9"/>
  <c r="H1178" i="9"/>
  <c r="G1176" i="9"/>
  <c r="H1176" i="9"/>
  <c r="G1174" i="9"/>
  <c r="H1174" i="9"/>
  <c r="G1172" i="9"/>
  <c r="H1172" i="9"/>
  <c r="G1170" i="9"/>
  <c r="H1170" i="9"/>
  <c r="G1168" i="9"/>
  <c r="H1168" i="9"/>
  <c r="G1166" i="9"/>
  <c r="H1166" i="9"/>
  <c r="G1164" i="9"/>
  <c r="H1164" i="9"/>
  <c r="G1162" i="9"/>
  <c r="H1162" i="9"/>
  <c r="G1160" i="9"/>
  <c r="H1160" i="9"/>
  <c r="G1158" i="9"/>
  <c r="H1158" i="9"/>
  <c r="G1156" i="9"/>
  <c r="H1156" i="9"/>
  <c r="G1154" i="9"/>
  <c r="H1154" i="9"/>
  <c r="G1152" i="9"/>
  <c r="H1152" i="9"/>
  <c r="G1150" i="9"/>
  <c r="H1150" i="9"/>
  <c r="G1148" i="9"/>
  <c r="H1148" i="9"/>
  <c r="G1146" i="9"/>
  <c r="H1146" i="9"/>
  <c r="G1144" i="9"/>
  <c r="H1144" i="9"/>
  <c r="G1142" i="9"/>
  <c r="H1142" i="9"/>
  <c r="G1140" i="9"/>
  <c r="H1140" i="9"/>
  <c r="G1138" i="9"/>
  <c r="H1138" i="9"/>
  <c r="G1136" i="9"/>
  <c r="H1136" i="9"/>
  <c r="G1134" i="9"/>
  <c r="H1134" i="9"/>
  <c r="G1132" i="9"/>
  <c r="H1132" i="9"/>
  <c r="G1130" i="9"/>
  <c r="H1130" i="9"/>
  <c r="G1128" i="9"/>
  <c r="H1128" i="9"/>
  <c r="G1126" i="9"/>
  <c r="H1126" i="9"/>
  <c r="G1124" i="9"/>
  <c r="H1124" i="9"/>
  <c r="G1752" i="9"/>
  <c r="H1752" i="9"/>
  <c r="G1586" i="9"/>
  <c r="H1586" i="9"/>
  <c r="G1564" i="9"/>
  <c r="H1564" i="9"/>
  <c r="G1522" i="9"/>
  <c r="H1522" i="9"/>
  <c r="G1500" i="9"/>
  <c r="H1500" i="9"/>
  <c r="G1439" i="9"/>
  <c r="H1439" i="9"/>
  <c r="G1407" i="9"/>
  <c r="H1407" i="9"/>
  <c r="G1375" i="9"/>
  <c r="H1375" i="9"/>
  <c r="G1343" i="9"/>
  <c r="H1343" i="9"/>
  <c r="G1311" i="9"/>
  <c r="H1311" i="9"/>
  <c r="G1279" i="9"/>
  <c r="H1279" i="9"/>
  <c r="G1247" i="9"/>
  <c r="H1247" i="9"/>
  <c r="G1215" i="9"/>
  <c r="H1215" i="9"/>
  <c r="G1723" i="9"/>
  <c r="H1723" i="9"/>
  <c r="G1618" i="9"/>
  <c r="H1618" i="9"/>
  <c r="G1580" i="9"/>
  <c r="H1580" i="9"/>
  <c r="G1538" i="9"/>
  <c r="H1538" i="9"/>
  <c r="G1516" i="9"/>
  <c r="H1516" i="9"/>
  <c r="G1474" i="9"/>
  <c r="H1474" i="9"/>
  <c r="G1447" i="9"/>
  <c r="H1447" i="9"/>
  <c r="G1415" i="9"/>
  <c r="H1415" i="9"/>
  <c r="G1383" i="9"/>
  <c r="H1383" i="9"/>
  <c r="G1351" i="9"/>
  <c r="H1351" i="9"/>
  <c r="G1319" i="9"/>
  <c r="H1319" i="9"/>
  <c r="G1287" i="9"/>
  <c r="H1287" i="9"/>
  <c r="G1255" i="9"/>
  <c r="H1255" i="9"/>
  <c r="G1223" i="9"/>
  <c r="H1223" i="9"/>
  <c r="G1121" i="9"/>
  <c r="H1121" i="9"/>
  <c r="G1119" i="9"/>
  <c r="H1119" i="9"/>
  <c r="G1117" i="9"/>
  <c r="H1117" i="9"/>
  <c r="G1115" i="9"/>
  <c r="H1115" i="9"/>
  <c r="G1113" i="9"/>
  <c r="H1113" i="9"/>
  <c r="G1111" i="9"/>
  <c r="H1111" i="9"/>
  <c r="G1109" i="9"/>
  <c r="H1109" i="9"/>
  <c r="G1107" i="9"/>
  <c r="H1107" i="9"/>
  <c r="G1105" i="9"/>
  <c r="H1105" i="9"/>
  <c r="G1103" i="9"/>
  <c r="H1103" i="9"/>
  <c r="G1101" i="9"/>
  <c r="H1101" i="9"/>
  <c r="G1099" i="9"/>
  <c r="H1099" i="9"/>
  <c r="G1097" i="9"/>
  <c r="H1097" i="9"/>
  <c r="G1095" i="9"/>
  <c r="H1095" i="9"/>
  <c r="G1093" i="9"/>
  <c r="H1093" i="9"/>
  <c r="G1091" i="9"/>
  <c r="H1091" i="9"/>
  <c r="G1089" i="9"/>
  <c r="H1089" i="9"/>
  <c r="G1087" i="9"/>
  <c r="H1087" i="9"/>
  <c r="G1085" i="9"/>
  <c r="H1085" i="9"/>
  <c r="G1083" i="9"/>
  <c r="H1083" i="9"/>
  <c r="G1081" i="9"/>
  <c r="H1081" i="9"/>
  <c r="G1079" i="9"/>
  <c r="H1079" i="9"/>
  <c r="G1077" i="9"/>
  <c r="H1077" i="9"/>
  <c r="G1075" i="9"/>
  <c r="H1075" i="9"/>
  <c r="G1073" i="9"/>
  <c r="H1073" i="9"/>
  <c r="G1071" i="9"/>
  <c r="H1071" i="9"/>
  <c r="G1069" i="9"/>
  <c r="H1069" i="9"/>
  <c r="G1067" i="9"/>
  <c r="H1067" i="9"/>
  <c r="G1065" i="9"/>
  <c r="H1065" i="9"/>
  <c r="G1063" i="9"/>
  <c r="H1063" i="9"/>
  <c r="G1061" i="9"/>
  <c r="H1061" i="9"/>
  <c r="G1059" i="9"/>
  <c r="H1059" i="9"/>
  <c r="G1057" i="9"/>
  <c r="H1057" i="9"/>
  <c r="G1055" i="9"/>
  <c r="H1055" i="9"/>
  <c r="G1053" i="9"/>
  <c r="H1053" i="9"/>
  <c r="G1051" i="9"/>
  <c r="H1051" i="9"/>
  <c r="G1049" i="9"/>
  <c r="H1049" i="9"/>
  <c r="G1047" i="9"/>
  <c r="H1047" i="9"/>
  <c r="G1045" i="9"/>
  <c r="H1045" i="9"/>
  <c r="G1043" i="9"/>
  <c r="H1043" i="9"/>
  <c r="G1041" i="9"/>
  <c r="H1041" i="9"/>
  <c r="G1039" i="9"/>
  <c r="H1039" i="9"/>
  <c r="G1037" i="9"/>
  <c r="H1037" i="9"/>
  <c r="G1035" i="9"/>
  <c r="H1035" i="9"/>
  <c r="G1033" i="9"/>
  <c r="H1033" i="9"/>
  <c r="G1031" i="9"/>
  <c r="H1031" i="9"/>
  <c r="G1029" i="9"/>
  <c r="H1029" i="9"/>
  <c r="G1027" i="9"/>
  <c r="H1027" i="9"/>
  <c r="G1025" i="9"/>
  <c r="H1025" i="9"/>
  <c r="G1023" i="9"/>
  <c r="H1023" i="9"/>
  <c r="G1021" i="9"/>
  <c r="H1021" i="9"/>
  <c r="G1019" i="9"/>
  <c r="H1019" i="9"/>
  <c r="G1017" i="9"/>
  <c r="H1017" i="9"/>
  <c r="G1015" i="9"/>
  <c r="H1015" i="9"/>
  <c r="G1013" i="9"/>
  <c r="H1013" i="9"/>
  <c r="G1011" i="9"/>
  <c r="H1011" i="9"/>
  <c r="G1009" i="9"/>
  <c r="H1009" i="9"/>
  <c r="G1007" i="9"/>
  <c r="H1007" i="9"/>
  <c r="G1005" i="9"/>
  <c r="H1005" i="9"/>
  <c r="G1003" i="9"/>
  <c r="H1003" i="9"/>
  <c r="G1001" i="9"/>
  <c r="H1001" i="9"/>
  <c r="G999" i="9"/>
  <c r="H999" i="9"/>
  <c r="G997" i="9"/>
  <c r="H997" i="9"/>
  <c r="G995" i="9"/>
  <c r="H995" i="9"/>
  <c r="G993" i="9"/>
  <c r="H993" i="9"/>
  <c r="G991" i="9"/>
  <c r="H991" i="9"/>
  <c r="G989" i="9"/>
  <c r="H989" i="9"/>
  <c r="G987" i="9"/>
  <c r="H987" i="9"/>
  <c r="G985" i="9"/>
  <c r="H985" i="9"/>
  <c r="G983" i="9"/>
  <c r="H983" i="9"/>
  <c r="G981" i="9"/>
  <c r="H981" i="9"/>
  <c r="G979" i="9"/>
  <c r="H979" i="9"/>
  <c r="G977" i="9"/>
  <c r="H977" i="9"/>
  <c r="G975" i="9"/>
  <c r="H975" i="9"/>
  <c r="G973" i="9"/>
  <c r="H973" i="9"/>
  <c r="G971" i="9"/>
  <c r="H971" i="9"/>
  <c r="G969" i="9"/>
  <c r="H969" i="9"/>
  <c r="G967" i="9"/>
  <c r="H967" i="9"/>
  <c r="G965" i="9"/>
  <c r="H965" i="9"/>
  <c r="G963" i="9"/>
  <c r="H963" i="9"/>
  <c r="G961" i="9"/>
  <c r="H961" i="9"/>
  <c r="G959" i="9"/>
  <c r="H959" i="9"/>
  <c r="G957" i="9"/>
  <c r="H957" i="9"/>
  <c r="G955" i="9"/>
  <c r="H955" i="9"/>
  <c r="G953" i="9"/>
  <c r="H953" i="9"/>
  <c r="G951" i="9"/>
  <c r="H951" i="9"/>
  <c r="G949" i="9"/>
  <c r="H949" i="9"/>
  <c r="G947" i="9"/>
  <c r="H947" i="9"/>
  <c r="G945" i="9"/>
  <c r="H945" i="9"/>
  <c r="G943" i="9"/>
  <c r="H943" i="9"/>
  <c r="G941" i="9"/>
  <c r="H941" i="9"/>
  <c r="G939" i="9"/>
  <c r="H939" i="9"/>
  <c r="G937" i="9"/>
  <c r="H937" i="9"/>
  <c r="G935" i="9"/>
  <c r="H935" i="9"/>
  <c r="G933" i="9"/>
  <c r="H933" i="9"/>
  <c r="G931" i="9"/>
  <c r="H931" i="9"/>
  <c r="G929" i="9"/>
  <c r="H929" i="9"/>
  <c r="G927" i="9"/>
  <c r="H927" i="9"/>
  <c r="G925" i="9"/>
  <c r="H925" i="9"/>
  <c r="G923" i="9"/>
  <c r="H923" i="9"/>
  <c r="G921" i="9"/>
  <c r="H921" i="9"/>
  <c r="G919" i="9"/>
  <c r="H919" i="9"/>
  <c r="G917" i="9"/>
  <c r="H917" i="9"/>
  <c r="G915" i="9"/>
  <c r="H915" i="9"/>
  <c r="G913" i="9"/>
  <c r="H913" i="9"/>
  <c r="G911" i="9"/>
  <c r="H911" i="9"/>
  <c r="G909" i="9"/>
  <c r="H909" i="9"/>
  <c r="G907" i="9"/>
  <c r="H907" i="9"/>
  <c r="G905" i="9"/>
  <c r="H905" i="9"/>
  <c r="G903" i="9"/>
  <c r="H903" i="9"/>
  <c r="G901" i="9"/>
  <c r="H901" i="9"/>
  <c r="G899" i="9"/>
  <c r="H899" i="9"/>
  <c r="G897" i="9"/>
  <c r="H897" i="9"/>
  <c r="G895" i="9"/>
  <c r="H895" i="9"/>
  <c r="G893" i="9"/>
  <c r="H893" i="9"/>
  <c r="G891" i="9"/>
  <c r="H891" i="9"/>
  <c r="G889" i="9"/>
  <c r="H889" i="9"/>
  <c r="G887" i="9"/>
  <c r="H887" i="9"/>
  <c r="G885" i="9"/>
  <c r="H885" i="9"/>
  <c r="G883" i="9"/>
  <c r="H883" i="9"/>
  <c r="G881" i="9"/>
  <c r="H881" i="9"/>
  <c r="G879" i="9"/>
  <c r="H879" i="9"/>
  <c r="G877" i="9"/>
  <c r="H877" i="9"/>
  <c r="G875" i="9"/>
  <c r="H875" i="9"/>
  <c r="G873" i="9"/>
  <c r="H873" i="9"/>
  <c r="G871" i="9"/>
  <c r="H871" i="9"/>
  <c r="G869" i="9"/>
  <c r="H869" i="9"/>
  <c r="G1699" i="9"/>
  <c r="H1699" i="9"/>
  <c r="G1532" i="9"/>
  <c r="H1532" i="9"/>
  <c r="G1490" i="9"/>
  <c r="H1490" i="9"/>
  <c r="G1455" i="9"/>
  <c r="H1455" i="9"/>
  <c r="G1391" i="9"/>
  <c r="H1391" i="9"/>
  <c r="G1327" i="9"/>
  <c r="H1327" i="9"/>
  <c r="G1263" i="9"/>
  <c r="H1263" i="9"/>
  <c r="G867" i="9"/>
  <c r="H867" i="9"/>
  <c r="G865" i="9"/>
  <c r="H865" i="9"/>
  <c r="G863" i="9"/>
  <c r="H863" i="9"/>
  <c r="G861" i="9"/>
  <c r="H861" i="9"/>
  <c r="G859" i="9"/>
  <c r="H859" i="9"/>
  <c r="G857" i="9"/>
  <c r="H857" i="9"/>
  <c r="G855" i="9"/>
  <c r="H855" i="9"/>
  <c r="G853" i="9"/>
  <c r="H853" i="9"/>
  <c r="G851" i="9"/>
  <c r="H851" i="9"/>
  <c r="G849" i="9"/>
  <c r="H849" i="9"/>
  <c r="G847" i="9"/>
  <c r="H847" i="9"/>
  <c r="G845" i="9"/>
  <c r="H845" i="9"/>
  <c r="G843" i="9"/>
  <c r="H843" i="9"/>
  <c r="G841" i="9"/>
  <c r="H841" i="9"/>
  <c r="G839" i="9"/>
  <c r="H839" i="9"/>
  <c r="G837" i="9"/>
  <c r="H837" i="9"/>
  <c r="G835" i="9"/>
  <c r="H835" i="9"/>
  <c r="G833" i="9"/>
  <c r="H833" i="9"/>
  <c r="G831" i="9"/>
  <c r="H831" i="9"/>
  <c r="G829" i="9"/>
  <c r="H829" i="9"/>
  <c r="G827" i="9"/>
  <c r="H827" i="9"/>
  <c r="G825" i="9"/>
  <c r="H825" i="9"/>
  <c r="G823" i="9"/>
  <c r="H823" i="9"/>
  <c r="G821" i="9"/>
  <c r="H821" i="9"/>
  <c r="G819" i="9"/>
  <c r="H819" i="9"/>
  <c r="G817" i="9"/>
  <c r="H817" i="9"/>
  <c r="G815" i="9"/>
  <c r="H815" i="9"/>
  <c r="G813" i="9"/>
  <c r="H813" i="9"/>
  <c r="G811" i="9"/>
  <c r="H811" i="9"/>
  <c r="G809" i="9"/>
  <c r="H809" i="9"/>
  <c r="G807" i="9"/>
  <c r="H807" i="9"/>
  <c r="G805" i="9"/>
  <c r="H805" i="9"/>
  <c r="G803" i="9"/>
  <c r="H803" i="9"/>
  <c r="G801" i="9"/>
  <c r="H801" i="9"/>
  <c r="G799" i="9"/>
  <c r="H799" i="9"/>
  <c r="G797" i="9"/>
  <c r="H797" i="9"/>
  <c r="G795" i="9"/>
  <c r="H795" i="9"/>
  <c r="G793" i="9"/>
  <c r="H793" i="9"/>
  <c r="G791" i="9"/>
  <c r="H791" i="9"/>
  <c r="G789" i="9"/>
  <c r="H789" i="9"/>
  <c r="G787" i="9"/>
  <c r="H787" i="9"/>
  <c r="G785" i="9"/>
  <c r="H785" i="9"/>
  <c r="G783" i="9"/>
  <c r="H783" i="9"/>
  <c r="G781" i="9"/>
  <c r="H781" i="9"/>
  <c r="G779" i="9"/>
  <c r="H779" i="9"/>
  <c r="G777" i="9"/>
  <c r="H777" i="9"/>
  <c r="G775" i="9"/>
  <c r="H775" i="9"/>
  <c r="G773" i="9"/>
  <c r="H773" i="9"/>
  <c r="G771" i="9"/>
  <c r="H771" i="9"/>
  <c r="G769" i="9"/>
  <c r="H769" i="9"/>
  <c r="G767" i="9"/>
  <c r="H767" i="9"/>
  <c r="G765" i="9"/>
  <c r="H765" i="9"/>
  <c r="G763" i="9"/>
  <c r="H763" i="9"/>
  <c r="G761" i="9"/>
  <c r="H761" i="9"/>
  <c r="G759" i="9"/>
  <c r="H759" i="9"/>
  <c r="G757" i="9"/>
  <c r="H757" i="9"/>
  <c r="G755" i="9"/>
  <c r="H755" i="9"/>
  <c r="G753" i="9"/>
  <c r="H753" i="9"/>
  <c r="G751" i="9"/>
  <c r="H751" i="9"/>
  <c r="G749" i="9"/>
  <c r="H749" i="9"/>
  <c r="G747" i="9"/>
  <c r="H747" i="9"/>
  <c r="G745" i="9"/>
  <c r="H745" i="9"/>
  <c r="G743" i="9"/>
  <c r="H743" i="9"/>
  <c r="G741" i="9"/>
  <c r="H741" i="9"/>
  <c r="G739" i="9"/>
  <c r="H739" i="9"/>
  <c r="G737" i="9"/>
  <c r="H737" i="9"/>
  <c r="G735" i="9"/>
  <c r="H735" i="9"/>
  <c r="G733" i="9"/>
  <c r="H733" i="9"/>
  <c r="G731" i="9"/>
  <c r="H731" i="9"/>
  <c r="G729" i="9"/>
  <c r="H729" i="9"/>
  <c r="G727" i="9"/>
  <c r="H727" i="9"/>
  <c r="G725" i="9"/>
  <c r="H725" i="9"/>
  <c r="G723" i="9"/>
  <c r="H723" i="9"/>
  <c r="G721" i="9"/>
  <c r="H721" i="9"/>
  <c r="G719" i="9"/>
  <c r="H719" i="9"/>
  <c r="G717" i="9"/>
  <c r="H717" i="9"/>
  <c r="G715" i="9"/>
  <c r="H715" i="9"/>
  <c r="G713" i="9"/>
  <c r="H713" i="9"/>
  <c r="G711" i="9"/>
  <c r="H711" i="9"/>
  <c r="G709" i="9"/>
  <c r="H709" i="9"/>
  <c r="G707" i="9"/>
  <c r="H707" i="9"/>
  <c r="G705" i="9"/>
  <c r="H705" i="9"/>
  <c r="G703" i="9"/>
  <c r="H703" i="9"/>
  <c r="G701" i="9"/>
  <c r="H701" i="9"/>
  <c r="G699" i="9"/>
  <c r="H699" i="9"/>
  <c r="G697" i="9"/>
  <c r="H697" i="9"/>
  <c r="G695" i="9"/>
  <c r="H695" i="9"/>
  <c r="G693" i="9"/>
  <c r="H693" i="9"/>
  <c r="G691" i="9"/>
  <c r="H691" i="9"/>
  <c r="G689" i="9"/>
  <c r="H689" i="9"/>
  <c r="G687" i="9"/>
  <c r="H687" i="9"/>
  <c r="G685" i="9"/>
  <c r="H685" i="9"/>
  <c r="G683" i="9"/>
  <c r="H683" i="9"/>
  <c r="G681" i="9"/>
  <c r="H681" i="9"/>
  <c r="G679" i="9"/>
  <c r="H679" i="9"/>
  <c r="G1667" i="9"/>
  <c r="H1667" i="9"/>
  <c r="G1570" i="9"/>
  <c r="H1570" i="9"/>
  <c r="G1484" i="9"/>
  <c r="H1484" i="9"/>
  <c r="G1431" i="9"/>
  <c r="H1431" i="9"/>
  <c r="G1367" i="9"/>
  <c r="H1367" i="9"/>
  <c r="G1303" i="9"/>
  <c r="H1303" i="9"/>
  <c r="G1239" i="9"/>
  <c r="H1239" i="9"/>
  <c r="G1122" i="9"/>
  <c r="H1122" i="9"/>
  <c r="G1118" i="9"/>
  <c r="H1118" i="9"/>
  <c r="G1114" i="9"/>
  <c r="H1114" i="9"/>
  <c r="G1110" i="9"/>
  <c r="H1110" i="9"/>
  <c r="G1106" i="9"/>
  <c r="H1106" i="9"/>
  <c r="G1102" i="9"/>
  <c r="H1102" i="9"/>
  <c r="G1098" i="9"/>
  <c r="H1098" i="9"/>
  <c r="G1094" i="9"/>
  <c r="H1094" i="9"/>
  <c r="G1090" i="9"/>
  <c r="H1090" i="9"/>
  <c r="G1086" i="9"/>
  <c r="H1086" i="9"/>
  <c r="G1082" i="9"/>
  <c r="H1082" i="9"/>
  <c r="G1078" i="9"/>
  <c r="H1078" i="9"/>
  <c r="G1074" i="9"/>
  <c r="H1074" i="9"/>
  <c r="G1070" i="9"/>
  <c r="H1070" i="9"/>
  <c r="G1066" i="9"/>
  <c r="H1066" i="9"/>
  <c r="G1062" i="9"/>
  <c r="H1062" i="9"/>
  <c r="G1058" i="9"/>
  <c r="H1058" i="9"/>
  <c r="G1054" i="9"/>
  <c r="H1054" i="9"/>
  <c r="G1050" i="9"/>
  <c r="H1050" i="9"/>
  <c r="G1046" i="9"/>
  <c r="H1046" i="9"/>
  <c r="G1042" i="9"/>
  <c r="H1042" i="9"/>
  <c r="G1038" i="9"/>
  <c r="H1038" i="9"/>
  <c r="G1034" i="9"/>
  <c r="H1034" i="9"/>
  <c r="G1030" i="9"/>
  <c r="H1030" i="9"/>
  <c r="G1026" i="9"/>
  <c r="H1026" i="9"/>
  <c r="G1022" i="9"/>
  <c r="H1022" i="9"/>
  <c r="G1018" i="9"/>
  <c r="H1018" i="9"/>
  <c r="G1014" i="9"/>
  <c r="H1014" i="9"/>
  <c r="G1010" i="9"/>
  <c r="H1010" i="9"/>
  <c r="G1006" i="9"/>
  <c r="H1006" i="9"/>
  <c r="G1002" i="9"/>
  <c r="H1002" i="9"/>
  <c r="G998" i="9"/>
  <c r="H998" i="9"/>
  <c r="G994" i="9"/>
  <c r="H994" i="9"/>
  <c r="G990" i="9"/>
  <c r="H990" i="9"/>
  <c r="G986" i="9"/>
  <c r="H986" i="9"/>
  <c r="G982" i="9"/>
  <c r="H982" i="9"/>
  <c r="G978" i="9"/>
  <c r="H978" i="9"/>
  <c r="G974" i="9"/>
  <c r="H974" i="9"/>
  <c r="G970" i="9"/>
  <c r="H970" i="9"/>
  <c r="G966" i="9"/>
  <c r="H966" i="9"/>
  <c r="G962" i="9"/>
  <c r="H962" i="9"/>
  <c r="G958" i="9"/>
  <c r="H958" i="9"/>
  <c r="G954" i="9"/>
  <c r="H954" i="9"/>
  <c r="G950" i="9"/>
  <c r="H950" i="9"/>
  <c r="G946" i="9"/>
  <c r="H946" i="9"/>
  <c r="G942" i="9"/>
  <c r="H942" i="9"/>
  <c r="G938" i="9"/>
  <c r="H938" i="9"/>
  <c r="G934" i="9"/>
  <c r="H934" i="9"/>
  <c r="G930" i="9"/>
  <c r="H930" i="9"/>
  <c r="G926" i="9"/>
  <c r="H926" i="9"/>
  <c r="G922" i="9"/>
  <c r="H922" i="9"/>
  <c r="G918" i="9"/>
  <c r="H918" i="9"/>
  <c r="G914" i="9"/>
  <c r="H914" i="9"/>
  <c r="G910" i="9"/>
  <c r="H910" i="9"/>
  <c r="G906" i="9"/>
  <c r="H906" i="9"/>
  <c r="G902" i="9"/>
  <c r="H902" i="9"/>
  <c r="G898" i="9"/>
  <c r="H898" i="9"/>
  <c r="G894" i="9"/>
  <c r="H894" i="9"/>
  <c r="G890" i="9"/>
  <c r="H890" i="9"/>
  <c r="G886" i="9"/>
  <c r="H886" i="9"/>
  <c r="G882" i="9"/>
  <c r="H882" i="9"/>
  <c r="G878" i="9"/>
  <c r="H878" i="9"/>
  <c r="G874" i="9"/>
  <c r="H874" i="9"/>
  <c r="G870" i="9"/>
  <c r="H870" i="9"/>
  <c r="G1554" i="9"/>
  <c r="H1554" i="9"/>
  <c r="G1468" i="9"/>
  <c r="H1468" i="9"/>
  <c r="G1423" i="9"/>
  <c r="H1423" i="9"/>
  <c r="G1359" i="9"/>
  <c r="H1359" i="9"/>
  <c r="G1295" i="9"/>
  <c r="H1295" i="9"/>
  <c r="G1848" i="9"/>
  <c r="H1848" i="9"/>
  <c r="G1592" i="9"/>
  <c r="H1592" i="9"/>
  <c r="G1548" i="9"/>
  <c r="H1548" i="9"/>
  <c r="G1506" i="9"/>
  <c r="H1506" i="9"/>
  <c r="G1463" i="9"/>
  <c r="H1463" i="9"/>
  <c r="G1399" i="9"/>
  <c r="H1399" i="9"/>
  <c r="G1335" i="9"/>
  <c r="H1335" i="9"/>
  <c r="G1271" i="9"/>
  <c r="H1271" i="9"/>
  <c r="G1120" i="9"/>
  <c r="H1120" i="9"/>
  <c r="G1116" i="9"/>
  <c r="H1116" i="9"/>
  <c r="G1112" i="9"/>
  <c r="H1112" i="9"/>
  <c r="G1108" i="9"/>
  <c r="H1108" i="9"/>
  <c r="G1104" i="9"/>
  <c r="H1104" i="9"/>
  <c r="G1100" i="9"/>
  <c r="H1100" i="9"/>
  <c r="G1096" i="9"/>
  <c r="H1096" i="9"/>
  <c r="G1092" i="9"/>
  <c r="H1092" i="9"/>
  <c r="G1088" i="9"/>
  <c r="H1088" i="9"/>
  <c r="G1084" i="9"/>
  <c r="H1084" i="9"/>
  <c r="G1080" i="9"/>
  <c r="H1080" i="9"/>
  <c r="G1076" i="9"/>
  <c r="H1076" i="9"/>
  <c r="G1072" i="9"/>
  <c r="H1072" i="9"/>
  <c r="G1068" i="9"/>
  <c r="H1068" i="9"/>
  <c r="G1064" i="9"/>
  <c r="H1064" i="9"/>
  <c r="G1060" i="9"/>
  <c r="H1060" i="9"/>
  <c r="G1056" i="9"/>
  <c r="H1056" i="9"/>
  <c r="G1052" i="9"/>
  <c r="H1052" i="9"/>
  <c r="G1048" i="9"/>
  <c r="H1048" i="9"/>
  <c r="G1044" i="9"/>
  <c r="H1044" i="9"/>
  <c r="G1040" i="9"/>
  <c r="H1040" i="9"/>
  <c r="G1036" i="9"/>
  <c r="H1036" i="9"/>
  <c r="G1032" i="9"/>
  <c r="H1032" i="9"/>
  <c r="G1028" i="9"/>
  <c r="H1028" i="9"/>
  <c r="G1024" i="9"/>
  <c r="H1024" i="9"/>
  <c r="G1020" i="9"/>
  <c r="H1020" i="9"/>
  <c r="G1016" i="9"/>
  <c r="H1016" i="9"/>
  <c r="G1012" i="9"/>
  <c r="H1012" i="9"/>
  <c r="G1008" i="9"/>
  <c r="H1008" i="9"/>
  <c r="G1004" i="9"/>
  <c r="H1004" i="9"/>
  <c r="G1000" i="9"/>
  <c r="H1000" i="9"/>
  <c r="G996" i="9"/>
  <c r="H996" i="9"/>
  <c r="G992" i="9"/>
  <c r="H992" i="9"/>
  <c r="G988" i="9"/>
  <c r="H988" i="9"/>
  <c r="G984" i="9"/>
  <c r="H984" i="9"/>
  <c r="G980" i="9"/>
  <c r="H980" i="9"/>
  <c r="G976" i="9"/>
  <c r="H976" i="9"/>
  <c r="G972" i="9"/>
  <c r="H972" i="9"/>
  <c r="G968" i="9"/>
  <c r="H968" i="9"/>
  <c r="G964" i="9"/>
  <c r="H964" i="9"/>
  <c r="G960" i="9"/>
  <c r="H960" i="9"/>
  <c r="G956" i="9"/>
  <c r="H956" i="9"/>
  <c r="G952" i="9"/>
  <c r="H952" i="9"/>
  <c r="G948" i="9"/>
  <c r="H948" i="9"/>
  <c r="G944" i="9"/>
  <c r="H944" i="9"/>
  <c r="G940" i="9"/>
  <c r="H940" i="9"/>
  <c r="G936" i="9"/>
  <c r="H936" i="9"/>
  <c r="G932" i="9"/>
  <c r="H932" i="9"/>
  <c r="G928" i="9"/>
  <c r="H928" i="9"/>
  <c r="G924" i="9"/>
  <c r="H924" i="9"/>
  <c r="G920" i="9"/>
  <c r="H920" i="9"/>
  <c r="G916" i="9"/>
  <c r="H916" i="9"/>
  <c r="G912" i="9"/>
  <c r="H912" i="9"/>
  <c r="G908" i="9"/>
  <c r="H908" i="9"/>
  <c r="G904" i="9"/>
  <c r="H904" i="9"/>
  <c r="G900" i="9"/>
  <c r="H900" i="9"/>
  <c r="G896" i="9"/>
  <c r="H896" i="9"/>
  <c r="G892" i="9"/>
  <c r="H892" i="9"/>
  <c r="G888" i="9"/>
  <c r="H888" i="9"/>
  <c r="G884" i="9"/>
  <c r="H884" i="9"/>
  <c r="G880" i="9"/>
  <c r="H880" i="9"/>
  <c r="G876" i="9"/>
  <c r="H876" i="9"/>
  <c r="G872" i="9"/>
  <c r="H872" i="9"/>
  <c r="G868" i="9"/>
  <c r="H868" i="9"/>
  <c r="G866" i="9"/>
  <c r="H866" i="9"/>
  <c r="G858" i="9"/>
  <c r="H858" i="9"/>
  <c r="G850" i="9"/>
  <c r="H850" i="9"/>
  <c r="G842" i="9"/>
  <c r="H842" i="9"/>
  <c r="G834" i="9"/>
  <c r="H834" i="9"/>
  <c r="G826" i="9"/>
  <c r="H826" i="9"/>
  <c r="G818" i="9"/>
  <c r="H818" i="9"/>
  <c r="G810" i="9"/>
  <c r="H810" i="9"/>
  <c r="G802" i="9"/>
  <c r="H802" i="9"/>
  <c r="G794" i="9"/>
  <c r="H794" i="9"/>
  <c r="G786" i="9"/>
  <c r="H786" i="9"/>
  <c r="G778" i="9"/>
  <c r="H778" i="9"/>
  <c r="G770" i="9"/>
  <c r="H770" i="9"/>
  <c r="G762" i="9"/>
  <c r="H762" i="9"/>
  <c r="G754" i="9"/>
  <c r="H754" i="9"/>
  <c r="G746" i="9"/>
  <c r="H746" i="9"/>
  <c r="G738" i="9"/>
  <c r="H738" i="9"/>
  <c r="G730" i="9"/>
  <c r="H730" i="9"/>
  <c r="G722" i="9"/>
  <c r="H722" i="9"/>
  <c r="G714" i="9"/>
  <c r="H714" i="9"/>
  <c r="G706" i="9"/>
  <c r="H706" i="9"/>
  <c r="G698" i="9"/>
  <c r="H698" i="9"/>
  <c r="G694" i="9"/>
  <c r="H694" i="9"/>
  <c r="G690" i="9"/>
  <c r="H690" i="9"/>
  <c r="G686" i="9"/>
  <c r="H686" i="9"/>
  <c r="G678" i="9"/>
  <c r="H678" i="9"/>
  <c r="G676" i="9"/>
  <c r="H676" i="9"/>
  <c r="G674" i="9"/>
  <c r="H674" i="9"/>
  <c r="G672" i="9"/>
  <c r="H672" i="9"/>
  <c r="G670" i="9"/>
  <c r="H670" i="9"/>
  <c r="G668" i="9"/>
  <c r="H668" i="9"/>
  <c r="G666" i="9"/>
  <c r="H666" i="9"/>
  <c r="G664" i="9"/>
  <c r="H664" i="9"/>
  <c r="G662" i="9"/>
  <c r="H662" i="9"/>
  <c r="G660" i="9"/>
  <c r="H660" i="9"/>
  <c r="G658" i="9"/>
  <c r="H658" i="9"/>
  <c r="G656" i="9"/>
  <c r="H656" i="9"/>
  <c r="G654" i="9"/>
  <c r="H654" i="9"/>
  <c r="G652" i="9"/>
  <c r="H652" i="9"/>
  <c r="G650" i="9"/>
  <c r="H650" i="9"/>
  <c r="G648" i="9"/>
  <c r="H648" i="9"/>
  <c r="G646" i="9"/>
  <c r="H646" i="9"/>
  <c r="G644" i="9"/>
  <c r="H644" i="9"/>
  <c r="G642" i="9"/>
  <c r="H642" i="9"/>
  <c r="G640" i="9"/>
  <c r="H640" i="9"/>
  <c r="G638" i="9"/>
  <c r="H638" i="9"/>
  <c r="G636" i="9"/>
  <c r="H636" i="9"/>
  <c r="G634" i="9"/>
  <c r="H634" i="9"/>
  <c r="G632" i="9"/>
  <c r="H632" i="9"/>
  <c r="G630" i="9"/>
  <c r="H630" i="9"/>
  <c r="G628" i="9"/>
  <c r="H628" i="9"/>
  <c r="G626" i="9"/>
  <c r="H626" i="9"/>
  <c r="G624" i="9"/>
  <c r="H624" i="9"/>
  <c r="G622" i="9"/>
  <c r="H622" i="9"/>
  <c r="G620" i="9"/>
  <c r="H620" i="9"/>
  <c r="G618" i="9"/>
  <c r="H618" i="9"/>
  <c r="G616" i="9"/>
  <c r="H616" i="9"/>
  <c r="G614" i="9"/>
  <c r="H614" i="9"/>
  <c r="G612" i="9"/>
  <c r="H612" i="9"/>
  <c r="G610" i="9"/>
  <c r="H610" i="9"/>
  <c r="G608" i="9"/>
  <c r="H608" i="9"/>
  <c r="G606" i="9"/>
  <c r="H606" i="9"/>
  <c r="G604" i="9"/>
  <c r="H604" i="9"/>
  <c r="G602" i="9"/>
  <c r="H602" i="9"/>
  <c r="G600" i="9"/>
  <c r="H600" i="9"/>
  <c r="G598" i="9"/>
  <c r="H598" i="9"/>
  <c r="G596" i="9"/>
  <c r="H596" i="9"/>
  <c r="G594" i="9"/>
  <c r="H594" i="9"/>
  <c r="G592" i="9"/>
  <c r="H592" i="9"/>
  <c r="G590" i="9"/>
  <c r="H590" i="9"/>
  <c r="G588" i="9"/>
  <c r="H588" i="9"/>
  <c r="G586" i="9"/>
  <c r="H586" i="9"/>
  <c r="G584" i="9"/>
  <c r="H584" i="9"/>
  <c r="G582" i="9"/>
  <c r="H582" i="9"/>
  <c r="G580" i="9"/>
  <c r="H580" i="9"/>
  <c r="G578" i="9"/>
  <c r="H578" i="9"/>
  <c r="G576" i="9"/>
  <c r="H576" i="9"/>
  <c r="G574" i="9"/>
  <c r="H574" i="9"/>
  <c r="G572" i="9"/>
  <c r="H572" i="9"/>
  <c r="G570" i="9"/>
  <c r="H570" i="9"/>
  <c r="G568" i="9"/>
  <c r="H568" i="9"/>
  <c r="G566" i="9"/>
  <c r="H566" i="9"/>
  <c r="G564" i="9"/>
  <c r="H564" i="9"/>
  <c r="G562" i="9"/>
  <c r="H562" i="9"/>
  <c r="G560" i="9"/>
  <c r="H560" i="9"/>
  <c r="G558" i="9"/>
  <c r="H558" i="9"/>
  <c r="G556" i="9"/>
  <c r="H556" i="9"/>
  <c r="G554" i="9"/>
  <c r="H554" i="9"/>
  <c r="G552" i="9"/>
  <c r="H552" i="9"/>
  <c r="G550" i="9"/>
  <c r="H550" i="9"/>
  <c r="G548" i="9"/>
  <c r="H548" i="9"/>
  <c r="G546" i="9"/>
  <c r="H546" i="9"/>
  <c r="G544" i="9"/>
  <c r="H544" i="9"/>
  <c r="G542" i="9"/>
  <c r="H542" i="9"/>
  <c r="G540" i="9"/>
  <c r="H540" i="9"/>
  <c r="G538" i="9"/>
  <c r="H538" i="9"/>
  <c r="G536" i="9"/>
  <c r="H536" i="9"/>
  <c r="G534" i="9"/>
  <c r="H534" i="9"/>
  <c r="G532" i="9"/>
  <c r="H532" i="9"/>
  <c r="G530" i="9"/>
  <c r="H530" i="9"/>
  <c r="G528" i="9"/>
  <c r="H528" i="9"/>
  <c r="G526" i="9"/>
  <c r="H526" i="9"/>
  <c r="G524" i="9"/>
  <c r="H524" i="9"/>
  <c r="G522" i="9"/>
  <c r="H522" i="9"/>
  <c r="G520" i="9"/>
  <c r="H520" i="9"/>
  <c r="G518" i="9"/>
  <c r="H518" i="9"/>
  <c r="G516" i="9"/>
  <c r="H516" i="9"/>
  <c r="G514" i="9"/>
  <c r="H514" i="9"/>
  <c r="G512" i="9"/>
  <c r="H512" i="9"/>
  <c r="G510" i="9"/>
  <c r="H510" i="9"/>
  <c r="G508" i="9"/>
  <c r="H508" i="9"/>
  <c r="G506" i="9"/>
  <c r="H506" i="9"/>
  <c r="G504" i="9"/>
  <c r="H504" i="9"/>
  <c r="G502" i="9"/>
  <c r="H502" i="9"/>
  <c r="G500" i="9"/>
  <c r="H500" i="9"/>
  <c r="G498" i="9"/>
  <c r="H498" i="9"/>
  <c r="G496" i="9"/>
  <c r="H496" i="9"/>
  <c r="G494" i="9"/>
  <c r="H494" i="9"/>
  <c r="G492" i="9"/>
  <c r="H492" i="9"/>
  <c r="G490" i="9"/>
  <c r="H490" i="9"/>
  <c r="G488" i="9"/>
  <c r="H488" i="9"/>
  <c r="G486" i="9"/>
  <c r="H486" i="9"/>
  <c r="G484" i="9"/>
  <c r="H484" i="9"/>
  <c r="G482" i="9"/>
  <c r="H482" i="9"/>
  <c r="G480" i="9"/>
  <c r="H480" i="9"/>
  <c r="G478" i="9"/>
  <c r="H478" i="9"/>
  <c r="G476" i="9"/>
  <c r="H476" i="9"/>
  <c r="G474" i="9"/>
  <c r="H474" i="9"/>
  <c r="G472" i="9"/>
  <c r="H472" i="9"/>
  <c r="G470" i="9"/>
  <c r="H470" i="9"/>
  <c r="G468" i="9"/>
  <c r="H468" i="9"/>
  <c r="G466" i="9"/>
  <c r="H466" i="9"/>
  <c r="G464" i="9"/>
  <c r="H464" i="9"/>
  <c r="G462" i="9"/>
  <c r="H462" i="9"/>
  <c r="G460" i="9"/>
  <c r="H460" i="9"/>
  <c r="G458" i="9"/>
  <c r="H458" i="9"/>
  <c r="G456" i="9"/>
  <c r="H456" i="9"/>
  <c r="G454" i="9"/>
  <c r="H454" i="9"/>
  <c r="G452" i="9"/>
  <c r="H452" i="9"/>
  <c r="G450" i="9"/>
  <c r="H450" i="9"/>
  <c r="G448" i="9"/>
  <c r="H448" i="9"/>
  <c r="G446" i="9"/>
  <c r="H446" i="9"/>
  <c r="G444" i="9"/>
  <c r="H444" i="9"/>
  <c r="G442" i="9"/>
  <c r="H442" i="9"/>
  <c r="G440" i="9"/>
  <c r="H440" i="9"/>
  <c r="G438" i="9"/>
  <c r="H438" i="9"/>
  <c r="G436" i="9"/>
  <c r="H436" i="9"/>
  <c r="G434" i="9"/>
  <c r="H434" i="9"/>
  <c r="G432" i="9"/>
  <c r="H432" i="9"/>
  <c r="G430" i="9"/>
  <c r="H430" i="9"/>
  <c r="G428" i="9"/>
  <c r="H428" i="9"/>
  <c r="G426" i="9"/>
  <c r="H426" i="9"/>
  <c r="G424" i="9"/>
  <c r="H424" i="9"/>
  <c r="G422" i="9"/>
  <c r="H422" i="9"/>
  <c r="G420" i="9"/>
  <c r="H420" i="9"/>
  <c r="G418" i="9"/>
  <c r="H418" i="9"/>
  <c r="G416" i="9"/>
  <c r="H416" i="9"/>
  <c r="G414" i="9"/>
  <c r="H414" i="9"/>
  <c r="G412" i="9"/>
  <c r="H412" i="9"/>
  <c r="G410" i="9"/>
  <c r="H410" i="9"/>
  <c r="G408" i="9"/>
  <c r="H408" i="9"/>
  <c r="G406" i="9"/>
  <c r="H406" i="9"/>
  <c r="G404" i="9"/>
  <c r="H404" i="9"/>
  <c r="G402" i="9"/>
  <c r="H402" i="9"/>
  <c r="G400" i="9"/>
  <c r="H400" i="9"/>
  <c r="G398" i="9"/>
  <c r="H398" i="9"/>
  <c r="G396" i="9"/>
  <c r="H396" i="9"/>
  <c r="G394" i="9"/>
  <c r="H394" i="9"/>
  <c r="G392" i="9"/>
  <c r="H392" i="9"/>
  <c r="G390" i="9"/>
  <c r="H390" i="9"/>
  <c r="G388" i="9"/>
  <c r="H388" i="9"/>
  <c r="G386" i="9"/>
  <c r="H386" i="9"/>
  <c r="G384" i="9"/>
  <c r="H384" i="9"/>
  <c r="G382" i="9"/>
  <c r="H382" i="9"/>
  <c r="G380" i="9"/>
  <c r="H380" i="9"/>
  <c r="G378" i="9"/>
  <c r="H378" i="9"/>
  <c r="G376" i="9"/>
  <c r="H376" i="9"/>
  <c r="G374" i="9"/>
  <c r="H374" i="9"/>
  <c r="G372" i="9"/>
  <c r="H372" i="9"/>
  <c r="G370" i="9"/>
  <c r="H370" i="9"/>
  <c r="G368" i="9"/>
  <c r="H368" i="9"/>
  <c r="G366" i="9"/>
  <c r="H366" i="9"/>
  <c r="G364" i="9"/>
  <c r="H364" i="9"/>
  <c r="G362" i="9"/>
  <c r="H362" i="9"/>
  <c r="G360" i="9"/>
  <c r="H360" i="9"/>
  <c r="G358" i="9"/>
  <c r="H358" i="9"/>
  <c r="G356" i="9"/>
  <c r="H356" i="9"/>
  <c r="G354" i="9"/>
  <c r="H354" i="9"/>
  <c r="G352" i="9"/>
  <c r="H352" i="9"/>
  <c r="G350" i="9"/>
  <c r="H350" i="9"/>
  <c r="G348" i="9"/>
  <c r="H348" i="9"/>
  <c r="G346" i="9"/>
  <c r="H346" i="9"/>
  <c r="G344" i="9"/>
  <c r="H344" i="9"/>
  <c r="G342" i="9"/>
  <c r="H342" i="9"/>
  <c r="G340" i="9"/>
  <c r="H340" i="9"/>
  <c r="G338" i="9"/>
  <c r="H338" i="9"/>
  <c r="G336" i="9"/>
  <c r="H336" i="9"/>
  <c r="G334" i="9"/>
  <c r="H334" i="9"/>
  <c r="G332" i="9"/>
  <c r="H332" i="9"/>
  <c r="G330" i="9"/>
  <c r="H330" i="9"/>
  <c r="G328" i="9"/>
  <c r="H328" i="9"/>
  <c r="G326" i="9"/>
  <c r="H326" i="9"/>
  <c r="G324" i="9"/>
  <c r="H324" i="9"/>
  <c r="G322" i="9"/>
  <c r="H322" i="9"/>
  <c r="G320" i="9"/>
  <c r="H320" i="9"/>
  <c r="G318" i="9"/>
  <c r="H318" i="9"/>
  <c r="G316" i="9"/>
  <c r="H316" i="9"/>
  <c r="G314" i="9"/>
  <c r="H314" i="9"/>
  <c r="G312" i="9"/>
  <c r="H312" i="9"/>
  <c r="G310" i="9"/>
  <c r="H310" i="9"/>
  <c r="G308" i="9"/>
  <c r="H308" i="9"/>
  <c r="G306" i="9"/>
  <c r="H306" i="9"/>
  <c r="G304" i="9"/>
  <c r="H304" i="9"/>
  <c r="G302" i="9"/>
  <c r="H302" i="9"/>
  <c r="G300" i="9"/>
  <c r="H300" i="9"/>
  <c r="G298" i="9"/>
  <c r="H298" i="9"/>
  <c r="G296" i="9"/>
  <c r="H296" i="9"/>
  <c r="G294" i="9"/>
  <c r="H294" i="9"/>
  <c r="G292" i="9"/>
  <c r="H292" i="9"/>
  <c r="G290" i="9"/>
  <c r="H290" i="9"/>
  <c r="G288" i="9"/>
  <c r="H288" i="9"/>
  <c r="G286" i="9"/>
  <c r="H286" i="9"/>
  <c r="G284" i="9"/>
  <c r="H284" i="9"/>
  <c r="G282" i="9"/>
  <c r="H282" i="9"/>
  <c r="G280" i="9"/>
  <c r="H280" i="9"/>
  <c r="G278" i="9"/>
  <c r="H278" i="9"/>
  <c r="G276" i="9"/>
  <c r="H276" i="9"/>
  <c r="G274" i="9"/>
  <c r="H274" i="9"/>
  <c r="G272" i="9"/>
  <c r="H272" i="9"/>
  <c r="G270" i="9"/>
  <c r="H270" i="9"/>
  <c r="G268" i="9"/>
  <c r="H268" i="9"/>
  <c r="G266" i="9"/>
  <c r="H266" i="9"/>
  <c r="G264" i="9"/>
  <c r="H264" i="9"/>
  <c r="G262" i="9"/>
  <c r="H262" i="9"/>
  <c r="G260" i="9"/>
  <c r="H260" i="9"/>
  <c r="G258" i="9"/>
  <c r="H258" i="9"/>
  <c r="G256" i="9"/>
  <c r="H256" i="9"/>
  <c r="G254" i="9"/>
  <c r="H254" i="9"/>
  <c r="G252" i="9"/>
  <c r="H252" i="9"/>
  <c r="G250" i="9"/>
  <c r="H250" i="9"/>
  <c r="G248" i="9"/>
  <c r="H248" i="9"/>
  <c r="G246" i="9"/>
  <c r="H246" i="9"/>
  <c r="G244" i="9"/>
  <c r="H244" i="9"/>
  <c r="G242" i="9"/>
  <c r="H242" i="9"/>
  <c r="G240" i="9"/>
  <c r="H240" i="9"/>
  <c r="G238" i="9"/>
  <c r="H238" i="9"/>
  <c r="G236" i="9"/>
  <c r="H236" i="9"/>
  <c r="G234" i="9"/>
  <c r="H234" i="9"/>
  <c r="G232" i="9"/>
  <c r="H232" i="9"/>
  <c r="G230" i="9"/>
  <c r="H230" i="9"/>
  <c r="G228" i="9"/>
  <c r="H228" i="9"/>
  <c r="G226" i="9"/>
  <c r="H226" i="9"/>
  <c r="G224" i="9"/>
  <c r="H224" i="9"/>
  <c r="G222" i="9"/>
  <c r="H222" i="9"/>
  <c r="G220" i="9"/>
  <c r="H220" i="9"/>
  <c r="G218" i="9"/>
  <c r="H218" i="9"/>
  <c r="G216" i="9"/>
  <c r="H216" i="9"/>
  <c r="G214" i="9"/>
  <c r="H214" i="9"/>
  <c r="G212" i="9"/>
  <c r="H212" i="9"/>
  <c r="G210" i="9"/>
  <c r="H210" i="9"/>
  <c r="G208" i="9"/>
  <c r="H208" i="9"/>
  <c r="G206" i="9"/>
  <c r="H206" i="9"/>
  <c r="G862" i="9"/>
  <c r="H862" i="9"/>
  <c r="G854" i="9"/>
  <c r="H854" i="9"/>
  <c r="G846" i="9"/>
  <c r="H846" i="9"/>
  <c r="G838" i="9"/>
  <c r="H838" i="9"/>
  <c r="G830" i="9"/>
  <c r="H830" i="9"/>
  <c r="G822" i="9"/>
  <c r="H822" i="9"/>
  <c r="G814" i="9"/>
  <c r="H814" i="9"/>
  <c r="G806" i="9"/>
  <c r="H806" i="9"/>
  <c r="G798" i="9"/>
  <c r="H798" i="9"/>
  <c r="G790" i="9"/>
  <c r="H790" i="9"/>
  <c r="G782" i="9"/>
  <c r="H782" i="9"/>
  <c r="G774" i="9"/>
  <c r="H774" i="9"/>
  <c r="G766" i="9"/>
  <c r="H766" i="9"/>
  <c r="G758" i="9"/>
  <c r="H758" i="9"/>
  <c r="G750" i="9"/>
  <c r="H750" i="9"/>
  <c r="G742" i="9"/>
  <c r="H742" i="9"/>
  <c r="G734" i="9"/>
  <c r="H734" i="9"/>
  <c r="G726" i="9"/>
  <c r="H726" i="9"/>
  <c r="G718" i="9"/>
  <c r="H718" i="9"/>
  <c r="G710" i="9"/>
  <c r="H710" i="9"/>
  <c r="G702" i="9"/>
  <c r="H702" i="9"/>
  <c r="G696" i="9"/>
  <c r="H696" i="9"/>
  <c r="G692" i="9"/>
  <c r="H692" i="9"/>
  <c r="G688" i="9"/>
  <c r="H688" i="9"/>
  <c r="G682" i="9"/>
  <c r="H682" i="9"/>
  <c r="G677" i="9"/>
  <c r="H677" i="9"/>
  <c r="G675" i="9"/>
  <c r="H675" i="9"/>
  <c r="G673" i="9"/>
  <c r="H673" i="9"/>
  <c r="G671" i="9"/>
  <c r="H671" i="9"/>
  <c r="G669" i="9"/>
  <c r="H669" i="9"/>
  <c r="G667" i="9"/>
  <c r="H667" i="9"/>
  <c r="G665" i="9"/>
  <c r="H665" i="9"/>
  <c r="G663" i="9"/>
  <c r="H663" i="9"/>
  <c r="G661" i="9"/>
  <c r="H661" i="9"/>
  <c r="G659" i="9"/>
  <c r="H659" i="9"/>
  <c r="G657" i="9"/>
  <c r="H657" i="9"/>
  <c r="G655" i="9"/>
  <c r="H655" i="9"/>
  <c r="G653" i="9"/>
  <c r="H653" i="9"/>
  <c r="G651" i="9"/>
  <c r="H651" i="9"/>
  <c r="G649" i="9"/>
  <c r="H649" i="9"/>
  <c r="G647" i="9"/>
  <c r="H647" i="9"/>
  <c r="G645" i="9"/>
  <c r="H645" i="9"/>
  <c r="G643" i="9"/>
  <c r="H643" i="9"/>
  <c r="G641" i="9"/>
  <c r="H641" i="9"/>
  <c r="G639" i="9"/>
  <c r="H639" i="9"/>
  <c r="G637" i="9"/>
  <c r="H637" i="9"/>
  <c r="G635" i="9"/>
  <c r="H635" i="9"/>
  <c r="G633" i="9"/>
  <c r="H633" i="9"/>
  <c r="G631" i="9"/>
  <c r="H631" i="9"/>
  <c r="G629" i="9"/>
  <c r="H629" i="9"/>
  <c r="G627" i="9"/>
  <c r="H627" i="9"/>
  <c r="G625" i="9"/>
  <c r="H625" i="9"/>
  <c r="G623" i="9"/>
  <c r="H623" i="9"/>
  <c r="G621" i="9"/>
  <c r="H621" i="9"/>
  <c r="G619" i="9"/>
  <c r="H619" i="9"/>
  <c r="G617" i="9"/>
  <c r="H617" i="9"/>
  <c r="G615" i="9"/>
  <c r="H615" i="9"/>
  <c r="G613" i="9"/>
  <c r="H613" i="9"/>
  <c r="G611" i="9"/>
  <c r="H611" i="9"/>
  <c r="G609" i="9"/>
  <c r="H609" i="9"/>
  <c r="G607" i="9"/>
  <c r="H607" i="9"/>
  <c r="G605" i="9"/>
  <c r="H605" i="9"/>
  <c r="G603" i="9"/>
  <c r="H603" i="9"/>
  <c r="G601" i="9"/>
  <c r="H601" i="9"/>
  <c r="G599" i="9"/>
  <c r="H599" i="9"/>
  <c r="G597" i="9"/>
  <c r="H597" i="9"/>
  <c r="G595" i="9"/>
  <c r="H595" i="9"/>
  <c r="G593" i="9"/>
  <c r="H593" i="9"/>
  <c r="G591" i="9"/>
  <c r="H591" i="9"/>
  <c r="G589" i="9"/>
  <c r="H589" i="9"/>
  <c r="G587" i="9"/>
  <c r="H587" i="9"/>
  <c r="G585" i="9"/>
  <c r="H585" i="9"/>
  <c r="G583" i="9"/>
  <c r="H583" i="9"/>
  <c r="G581" i="9"/>
  <c r="H581" i="9"/>
  <c r="G579" i="9"/>
  <c r="H579" i="9"/>
  <c r="G577" i="9"/>
  <c r="H577" i="9"/>
  <c r="G575" i="9"/>
  <c r="H575" i="9"/>
  <c r="G573" i="9"/>
  <c r="H573" i="9"/>
  <c r="G571" i="9"/>
  <c r="H571" i="9"/>
  <c r="G569" i="9"/>
  <c r="H569" i="9"/>
  <c r="G567" i="9"/>
  <c r="H567" i="9"/>
  <c r="G565" i="9"/>
  <c r="H565" i="9"/>
  <c r="G563" i="9"/>
  <c r="H563" i="9"/>
  <c r="G561" i="9"/>
  <c r="H561" i="9"/>
  <c r="G559" i="9"/>
  <c r="H559" i="9"/>
  <c r="G557" i="9"/>
  <c r="H557" i="9"/>
  <c r="G555" i="9"/>
  <c r="H555" i="9"/>
  <c r="G553" i="9"/>
  <c r="H553" i="9"/>
  <c r="G551" i="9"/>
  <c r="H551" i="9"/>
  <c r="G549" i="9"/>
  <c r="H549" i="9"/>
  <c r="G547" i="9"/>
  <c r="H547" i="9"/>
  <c r="G545" i="9"/>
  <c r="H545" i="9"/>
  <c r="G543" i="9"/>
  <c r="H543" i="9"/>
  <c r="G541" i="9"/>
  <c r="H541" i="9"/>
  <c r="G539" i="9"/>
  <c r="H539" i="9"/>
  <c r="G537" i="9"/>
  <c r="H537" i="9"/>
  <c r="G535" i="9"/>
  <c r="H535" i="9"/>
  <c r="G533" i="9"/>
  <c r="H533" i="9"/>
  <c r="G531" i="9"/>
  <c r="H531" i="9"/>
  <c r="G529" i="9"/>
  <c r="H529" i="9"/>
  <c r="G527" i="9"/>
  <c r="H527" i="9"/>
  <c r="G525" i="9"/>
  <c r="H525" i="9"/>
  <c r="G523" i="9"/>
  <c r="H523" i="9"/>
  <c r="G521" i="9"/>
  <c r="H521" i="9"/>
  <c r="G519" i="9"/>
  <c r="H519" i="9"/>
  <c r="G517" i="9"/>
  <c r="H517" i="9"/>
  <c r="G515" i="9"/>
  <c r="H515" i="9"/>
  <c r="G513" i="9"/>
  <c r="H513" i="9"/>
  <c r="G511" i="9"/>
  <c r="H511" i="9"/>
  <c r="G509" i="9"/>
  <c r="H509" i="9"/>
  <c r="G507" i="9"/>
  <c r="H507" i="9"/>
  <c r="G505" i="9"/>
  <c r="H505" i="9"/>
  <c r="G503" i="9"/>
  <c r="H503" i="9"/>
  <c r="G501" i="9"/>
  <c r="H501" i="9"/>
  <c r="G499" i="9"/>
  <c r="H499" i="9"/>
  <c r="G497" i="9"/>
  <c r="H497" i="9"/>
  <c r="G495" i="9"/>
  <c r="H495" i="9"/>
  <c r="G493" i="9"/>
  <c r="H493" i="9"/>
  <c r="G491" i="9"/>
  <c r="H491" i="9"/>
  <c r="G489" i="9"/>
  <c r="H489" i="9"/>
  <c r="G487" i="9"/>
  <c r="H487" i="9"/>
  <c r="G485" i="9"/>
  <c r="H485" i="9"/>
  <c r="G483" i="9"/>
  <c r="H483" i="9"/>
  <c r="G481" i="9"/>
  <c r="H481" i="9"/>
  <c r="G479" i="9"/>
  <c r="H479" i="9"/>
  <c r="G477" i="9"/>
  <c r="H477" i="9"/>
  <c r="G475" i="9"/>
  <c r="H475" i="9"/>
  <c r="G473" i="9"/>
  <c r="H473" i="9"/>
  <c r="G471" i="9"/>
  <c r="H471" i="9"/>
  <c r="G469" i="9"/>
  <c r="H469" i="9"/>
  <c r="G467" i="9"/>
  <c r="H467" i="9"/>
  <c r="G465" i="9"/>
  <c r="H465" i="9"/>
  <c r="G463" i="9"/>
  <c r="H463" i="9"/>
  <c r="G461" i="9"/>
  <c r="H461" i="9"/>
  <c r="G459" i="9"/>
  <c r="H459" i="9"/>
  <c r="G457" i="9"/>
  <c r="H457" i="9"/>
  <c r="G455" i="9"/>
  <c r="H455" i="9"/>
  <c r="G453" i="9"/>
  <c r="H453" i="9"/>
  <c r="G451" i="9"/>
  <c r="H451" i="9"/>
  <c r="G449" i="9"/>
  <c r="H449" i="9"/>
  <c r="G447" i="9"/>
  <c r="H447" i="9"/>
  <c r="G445" i="9"/>
  <c r="H445" i="9"/>
  <c r="G443" i="9"/>
  <c r="H443" i="9"/>
  <c r="G441" i="9"/>
  <c r="H441" i="9"/>
  <c r="G439" i="9"/>
  <c r="H439" i="9"/>
  <c r="G437" i="9"/>
  <c r="H437" i="9"/>
  <c r="G435" i="9"/>
  <c r="H435" i="9"/>
  <c r="G433" i="9"/>
  <c r="H433" i="9"/>
  <c r="G431" i="9"/>
  <c r="H431" i="9"/>
  <c r="G429" i="9"/>
  <c r="H429" i="9"/>
  <c r="G427" i="9"/>
  <c r="H427" i="9"/>
  <c r="G425" i="9"/>
  <c r="H425" i="9"/>
  <c r="G423" i="9"/>
  <c r="H423" i="9"/>
  <c r="G421" i="9"/>
  <c r="H421" i="9"/>
  <c r="G419" i="9"/>
  <c r="H419" i="9"/>
  <c r="G417" i="9"/>
  <c r="H417" i="9"/>
  <c r="G415" i="9"/>
  <c r="H415" i="9"/>
  <c r="G413" i="9"/>
  <c r="H413" i="9"/>
  <c r="G411" i="9"/>
  <c r="H411" i="9"/>
  <c r="G409" i="9"/>
  <c r="H409" i="9"/>
  <c r="G407" i="9"/>
  <c r="H407" i="9"/>
  <c r="G405" i="9"/>
  <c r="H405" i="9"/>
  <c r="G403" i="9"/>
  <c r="H403" i="9"/>
  <c r="G401" i="9"/>
  <c r="H401" i="9"/>
  <c r="G399" i="9"/>
  <c r="H399" i="9"/>
  <c r="G397" i="9"/>
  <c r="H397" i="9"/>
  <c r="G395" i="9"/>
  <c r="H395" i="9"/>
  <c r="G393" i="9"/>
  <c r="H393" i="9"/>
  <c r="G391" i="9"/>
  <c r="H391" i="9"/>
  <c r="G389" i="9"/>
  <c r="H389" i="9"/>
  <c r="G387" i="9"/>
  <c r="H387" i="9"/>
  <c r="G385" i="9"/>
  <c r="H385" i="9"/>
  <c r="G383" i="9"/>
  <c r="H383" i="9"/>
  <c r="G381" i="9"/>
  <c r="H381" i="9"/>
  <c r="G379" i="9"/>
  <c r="H379" i="9"/>
  <c r="G377" i="9"/>
  <c r="H377" i="9"/>
  <c r="G375" i="9"/>
  <c r="H375" i="9"/>
  <c r="G373" i="9"/>
  <c r="H373" i="9"/>
  <c r="G371" i="9"/>
  <c r="H371" i="9"/>
  <c r="G369" i="9"/>
  <c r="H369" i="9"/>
  <c r="G367" i="9"/>
  <c r="H367" i="9"/>
  <c r="G365" i="9"/>
  <c r="H365" i="9"/>
  <c r="G363" i="9"/>
  <c r="H363" i="9"/>
  <c r="G361" i="9"/>
  <c r="H361" i="9"/>
  <c r="G359" i="9"/>
  <c r="H359" i="9"/>
  <c r="G357" i="9"/>
  <c r="H357" i="9"/>
  <c r="G355" i="9"/>
  <c r="H355" i="9"/>
  <c r="G353" i="9"/>
  <c r="H353" i="9"/>
  <c r="G351" i="9"/>
  <c r="H351" i="9"/>
  <c r="G349" i="9"/>
  <c r="H349" i="9"/>
  <c r="G347" i="9"/>
  <c r="H347" i="9"/>
  <c r="G345" i="9"/>
  <c r="H345" i="9"/>
  <c r="G343" i="9"/>
  <c r="H343" i="9"/>
  <c r="G341" i="9"/>
  <c r="H341" i="9"/>
  <c r="G339" i="9"/>
  <c r="H339" i="9"/>
  <c r="G337" i="9"/>
  <c r="H337" i="9"/>
  <c r="G335" i="9"/>
  <c r="H335" i="9"/>
  <c r="G333" i="9"/>
  <c r="H333" i="9"/>
  <c r="G331" i="9"/>
  <c r="H331" i="9"/>
  <c r="G329" i="9"/>
  <c r="H329" i="9"/>
  <c r="G327" i="9"/>
  <c r="H327" i="9"/>
  <c r="G325" i="9"/>
  <c r="H325" i="9"/>
  <c r="G323" i="9"/>
  <c r="H323" i="9"/>
  <c r="G321" i="9"/>
  <c r="H321" i="9"/>
  <c r="G319" i="9"/>
  <c r="H319" i="9"/>
  <c r="G317" i="9"/>
  <c r="H317" i="9"/>
  <c r="G315" i="9"/>
  <c r="H315" i="9"/>
  <c r="G313" i="9"/>
  <c r="H313" i="9"/>
  <c r="G311" i="9"/>
  <c r="H311" i="9"/>
  <c r="G309" i="9"/>
  <c r="H309" i="9"/>
  <c r="G307" i="9"/>
  <c r="H307" i="9"/>
  <c r="G305" i="9"/>
  <c r="H305" i="9"/>
  <c r="G303" i="9"/>
  <c r="H303" i="9"/>
  <c r="G301" i="9"/>
  <c r="H301" i="9"/>
  <c r="G299" i="9"/>
  <c r="H299" i="9"/>
  <c r="G297" i="9"/>
  <c r="H297" i="9"/>
  <c r="G295" i="9"/>
  <c r="H295" i="9"/>
  <c r="G293" i="9"/>
  <c r="H293" i="9"/>
  <c r="G291" i="9"/>
  <c r="H291" i="9"/>
  <c r="G289" i="9"/>
  <c r="H289" i="9"/>
  <c r="G287" i="9"/>
  <c r="H287" i="9"/>
  <c r="G285" i="9"/>
  <c r="H285" i="9"/>
  <c r="G283" i="9"/>
  <c r="H283" i="9"/>
  <c r="G281" i="9"/>
  <c r="H281" i="9"/>
  <c r="G279" i="9"/>
  <c r="H279" i="9"/>
  <c r="G277" i="9"/>
  <c r="H277" i="9"/>
  <c r="G275" i="9"/>
  <c r="H275" i="9"/>
  <c r="G273" i="9"/>
  <c r="H273" i="9"/>
  <c r="G271" i="9"/>
  <c r="H271" i="9"/>
  <c r="G269" i="9"/>
  <c r="H269" i="9"/>
  <c r="G267" i="9"/>
  <c r="H267" i="9"/>
  <c r="G265" i="9"/>
  <c r="H265" i="9"/>
  <c r="G263" i="9"/>
  <c r="H263" i="9"/>
  <c r="G261" i="9"/>
  <c r="H261" i="9"/>
  <c r="G259" i="9"/>
  <c r="H259" i="9"/>
  <c r="G257" i="9"/>
  <c r="H257" i="9"/>
  <c r="G255" i="9"/>
  <c r="H255" i="9"/>
  <c r="G253" i="9"/>
  <c r="H253" i="9"/>
  <c r="G251" i="9"/>
  <c r="H251" i="9"/>
  <c r="G249" i="9"/>
  <c r="H249" i="9"/>
  <c r="G247" i="9"/>
  <c r="H247" i="9"/>
  <c r="G245" i="9"/>
  <c r="H245" i="9"/>
  <c r="G243" i="9"/>
  <c r="H243" i="9"/>
  <c r="G241" i="9"/>
  <c r="H241" i="9"/>
  <c r="G239" i="9"/>
  <c r="H239" i="9"/>
  <c r="G237" i="9"/>
  <c r="H237" i="9"/>
  <c r="G235" i="9"/>
  <c r="H235" i="9"/>
  <c r="G233" i="9"/>
  <c r="H233" i="9"/>
  <c r="G231" i="9"/>
  <c r="H231" i="9"/>
  <c r="G229" i="9"/>
  <c r="H229" i="9"/>
  <c r="G227" i="9"/>
  <c r="H227" i="9"/>
  <c r="G225" i="9"/>
  <c r="H225" i="9"/>
  <c r="G223" i="9"/>
  <c r="H223" i="9"/>
  <c r="G221" i="9"/>
  <c r="H221" i="9"/>
  <c r="G219" i="9"/>
  <c r="H219" i="9"/>
  <c r="G217" i="9"/>
  <c r="H217" i="9"/>
  <c r="G215" i="9"/>
  <c r="H215" i="9"/>
  <c r="G213" i="9"/>
  <c r="H213" i="9"/>
  <c r="G211" i="9"/>
  <c r="H211" i="9"/>
  <c r="G209" i="9"/>
  <c r="H209" i="9"/>
  <c r="G207" i="9"/>
  <c r="H207" i="9"/>
  <c r="G205" i="9"/>
  <c r="H205" i="9"/>
  <c r="G203" i="9"/>
  <c r="H203" i="9"/>
  <c r="G201" i="9"/>
  <c r="H201" i="9"/>
  <c r="G199" i="9"/>
  <c r="H199" i="9"/>
  <c r="G197" i="9"/>
  <c r="H197" i="9"/>
  <c r="G195" i="9"/>
  <c r="H195" i="9"/>
  <c r="G193" i="9"/>
  <c r="H193" i="9"/>
  <c r="G191" i="9"/>
  <c r="H191" i="9"/>
  <c r="G189" i="9"/>
  <c r="H189" i="9"/>
  <c r="G187" i="9"/>
  <c r="H187" i="9"/>
  <c r="G185" i="9"/>
  <c r="H185" i="9"/>
  <c r="G183" i="9"/>
  <c r="H183" i="9"/>
  <c r="G181" i="9"/>
  <c r="H181" i="9"/>
  <c r="G179" i="9"/>
  <c r="H179" i="9"/>
  <c r="G177" i="9"/>
  <c r="H177" i="9"/>
  <c r="G175" i="9"/>
  <c r="H175" i="9"/>
  <c r="G173" i="9"/>
  <c r="H173" i="9"/>
  <c r="G171" i="9"/>
  <c r="H171" i="9"/>
  <c r="G169" i="9"/>
  <c r="H169" i="9"/>
  <c r="G167" i="9"/>
  <c r="H167" i="9"/>
  <c r="G165" i="9"/>
  <c r="H165" i="9"/>
  <c r="G163" i="9"/>
  <c r="H163" i="9"/>
  <c r="G161" i="9"/>
  <c r="H161" i="9"/>
  <c r="G159" i="9"/>
  <c r="H159" i="9"/>
  <c r="G157" i="9"/>
  <c r="H157" i="9"/>
  <c r="G155" i="9"/>
  <c r="H155" i="9"/>
  <c r="G153" i="9"/>
  <c r="H153" i="9"/>
  <c r="G151" i="9"/>
  <c r="H151" i="9"/>
  <c r="G149" i="9"/>
  <c r="H149" i="9"/>
  <c r="G147" i="9"/>
  <c r="H147" i="9"/>
  <c r="G145" i="9"/>
  <c r="H145" i="9"/>
  <c r="G143" i="9"/>
  <c r="H143" i="9"/>
  <c r="G141" i="9"/>
  <c r="H141" i="9"/>
  <c r="G139" i="9"/>
  <c r="H139" i="9"/>
  <c r="G137" i="9"/>
  <c r="H137" i="9"/>
  <c r="G135" i="9"/>
  <c r="H135" i="9"/>
  <c r="G133" i="9"/>
  <c r="H133" i="9"/>
  <c r="G131" i="9"/>
  <c r="H131" i="9"/>
  <c r="G129" i="9"/>
  <c r="H129" i="9"/>
  <c r="G127" i="9"/>
  <c r="H127" i="9"/>
  <c r="G125" i="9"/>
  <c r="H125" i="9"/>
  <c r="G123" i="9"/>
  <c r="H123" i="9"/>
  <c r="G121" i="9"/>
  <c r="H121" i="9"/>
  <c r="G119" i="9"/>
  <c r="H119" i="9"/>
  <c r="G117" i="9"/>
  <c r="H117" i="9"/>
  <c r="G115" i="9"/>
  <c r="H115" i="9"/>
  <c r="G113" i="9"/>
  <c r="H113" i="9"/>
  <c r="G111" i="9"/>
  <c r="H111" i="9"/>
  <c r="G109" i="9"/>
  <c r="H109" i="9"/>
  <c r="G107" i="9"/>
  <c r="H107" i="9"/>
  <c r="G105" i="9"/>
  <c r="H105" i="9"/>
  <c r="G103" i="9"/>
  <c r="H103" i="9"/>
  <c r="G101" i="9"/>
  <c r="H101" i="9"/>
  <c r="G99" i="9"/>
  <c r="H99" i="9"/>
  <c r="G97" i="9"/>
  <c r="H97" i="9"/>
  <c r="G95" i="9"/>
  <c r="H95" i="9"/>
  <c r="G93" i="9"/>
  <c r="H93" i="9"/>
  <c r="G91" i="9"/>
  <c r="H91" i="9"/>
  <c r="G89" i="9"/>
  <c r="H89" i="9"/>
  <c r="G860" i="9"/>
  <c r="H860" i="9"/>
  <c r="G852" i="9"/>
  <c r="H852" i="9"/>
  <c r="G844" i="9"/>
  <c r="H844" i="9"/>
  <c r="G836" i="9"/>
  <c r="H836" i="9"/>
  <c r="G828" i="9"/>
  <c r="H828" i="9"/>
  <c r="G820" i="9"/>
  <c r="H820" i="9"/>
  <c r="G812" i="9"/>
  <c r="H812" i="9"/>
  <c r="G804" i="9"/>
  <c r="H804" i="9"/>
  <c r="G796" i="9"/>
  <c r="H796" i="9"/>
  <c r="G788" i="9"/>
  <c r="H788" i="9"/>
  <c r="G780" i="9"/>
  <c r="H780" i="9"/>
  <c r="G772" i="9"/>
  <c r="H772" i="9"/>
  <c r="G764" i="9"/>
  <c r="H764" i="9"/>
  <c r="G756" i="9"/>
  <c r="H756" i="9"/>
  <c r="G748" i="9"/>
  <c r="H748" i="9"/>
  <c r="G740" i="9"/>
  <c r="H740" i="9"/>
  <c r="G732" i="9"/>
  <c r="H732" i="9"/>
  <c r="G724" i="9"/>
  <c r="H724" i="9"/>
  <c r="G716" i="9"/>
  <c r="H716" i="9"/>
  <c r="G708" i="9"/>
  <c r="H708" i="9"/>
  <c r="G700" i="9"/>
  <c r="H700" i="9"/>
  <c r="G684" i="9"/>
  <c r="H684" i="9"/>
  <c r="G840" i="9"/>
  <c r="H840" i="9"/>
  <c r="G808" i="9"/>
  <c r="H808" i="9"/>
  <c r="G776" i="9"/>
  <c r="H776" i="9"/>
  <c r="G744" i="9"/>
  <c r="H744" i="9"/>
  <c r="G712" i="9"/>
  <c r="H712" i="9"/>
  <c r="G864" i="9"/>
  <c r="H864" i="9"/>
  <c r="G832" i="9"/>
  <c r="H832" i="9"/>
  <c r="G800" i="9"/>
  <c r="H800" i="9"/>
  <c r="G768" i="9"/>
  <c r="H768" i="9"/>
  <c r="G736" i="9"/>
  <c r="H736" i="9"/>
  <c r="G704" i="9"/>
  <c r="H704" i="9"/>
  <c r="G204" i="9"/>
  <c r="H204" i="9"/>
  <c r="G200" i="9"/>
  <c r="H200" i="9"/>
  <c r="G196" i="9"/>
  <c r="H196" i="9"/>
  <c r="G192" i="9"/>
  <c r="H192" i="9"/>
  <c r="G188" i="9"/>
  <c r="H188" i="9"/>
  <c r="G184" i="9"/>
  <c r="H184" i="9"/>
  <c r="G180" i="9"/>
  <c r="H180" i="9"/>
  <c r="G176" i="9"/>
  <c r="H176" i="9"/>
  <c r="G172" i="9"/>
  <c r="H172" i="9"/>
  <c r="G168" i="9"/>
  <c r="H168" i="9"/>
  <c r="G164" i="9"/>
  <c r="H164" i="9"/>
  <c r="G160" i="9"/>
  <c r="H160" i="9"/>
  <c r="G156" i="9"/>
  <c r="H156" i="9"/>
  <c r="G152" i="9"/>
  <c r="H152" i="9"/>
  <c r="G148" i="9"/>
  <c r="H148" i="9"/>
  <c r="G144" i="9"/>
  <c r="H144" i="9"/>
  <c r="G140" i="9"/>
  <c r="H140" i="9"/>
  <c r="G136" i="9"/>
  <c r="H136" i="9"/>
  <c r="G132" i="9"/>
  <c r="H132" i="9"/>
  <c r="G128" i="9"/>
  <c r="H128" i="9"/>
  <c r="G124" i="9"/>
  <c r="H124" i="9"/>
  <c r="G120" i="9"/>
  <c r="H120" i="9"/>
  <c r="G116" i="9"/>
  <c r="H116" i="9"/>
  <c r="G112" i="9"/>
  <c r="H112" i="9"/>
  <c r="G108" i="9"/>
  <c r="H108" i="9"/>
  <c r="G104" i="9"/>
  <c r="H104" i="9"/>
  <c r="G100" i="9"/>
  <c r="H100" i="9"/>
  <c r="G96" i="9"/>
  <c r="H96" i="9"/>
  <c r="G92" i="9"/>
  <c r="H92" i="9"/>
  <c r="G88" i="9"/>
  <c r="H88" i="9"/>
  <c r="G86" i="9"/>
  <c r="H86" i="9"/>
  <c r="G84" i="9"/>
  <c r="H84" i="9"/>
  <c r="G82" i="9"/>
  <c r="H82" i="9"/>
  <c r="G80" i="9"/>
  <c r="H80" i="9"/>
  <c r="G78" i="9"/>
  <c r="H78" i="9"/>
  <c r="G76" i="9"/>
  <c r="H76" i="9"/>
  <c r="G74" i="9"/>
  <c r="H74" i="9"/>
  <c r="G72" i="9"/>
  <c r="H72" i="9"/>
  <c r="G70" i="9"/>
  <c r="H70" i="9"/>
  <c r="G68" i="9"/>
  <c r="H68" i="9"/>
  <c r="G66" i="9"/>
  <c r="H66" i="9"/>
  <c r="G64" i="9"/>
  <c r="H64" i="9"/>
  <c r="G62" i="9"/>
  <c r="H62" i="9"/>
  <c r="G60" i="9"/>
  <c r="H60" i="9"/>
  <c r="G58" i="9"/>
  <c r="H58" i="9"/>
  <c r="G56" i="9"/>
  <c r="H56" i="9"/>
  <c r="G54" i="9"/>
  <c r="H54" i="9"/>
  <c r="G52" i="9"/>
  <c r="H52" i="9"/>
  <c r="G50" i="9"/>
  <c r="H50" i="9"/>
  <c r="G48" i="9"/>
  <c r="H48" i="9"/>
  <c r="G46" i="9"/>
  <c r="H46" i="9"/>
  <c r="G44" i="9"/>
  <c r="H44" i="9"/>
  <c r="G42" i="9"/>
  <c r="H42" i="9"/>
  <c r="G38" i="9"/>
  <c r="H38" i="9"/>
  <c r="G34" i="9"/>
  <c r="H34" i="9"/>
  <c r="G30" i="9"/>
  <c r="H30" i="9"/>
  <c r="G26" i="9"/>
  <c r="H26" i="9"/>
  <c r="G22" i="9"/>
  <c r="H22" i="9"/>
  <c r="G18" i="9"/>
  <c r="H18" i="9"/>
  <c r="G14" i="9"/>
  <c r="H14" i="9"/>
  <c r="G10" i="9"/>
  <c r="H10" i="9"/>
  <c r="G6" i="9"/>
  <c r="H6" i="9"/>
  <c r="G2" i="9"/>
  <c r="H2" i="9"/>
  <c r="G13" i="9"/>
  <c r="H13" i="9"/>
  <c r="G9" i="9"/>
  <c r="H9" i="9"/>
  <c r="G198" i="9"/>
  <c r="H198" i="9"/>
  <c r="G162" i="9"/>
  <c r="H162" i="9"/>
  <c r="G150" i="9"/>
  <c r="H150" i="9"/>
  <c r="G138" i="9"/>
  <c r="H138" i="9"/>
  <c r="G130" i="9"/>
  <c r="H130" i="9"/>
  <c r="G118" i="9"/>
  <c r="H118" i="9"/>
  <c r="G110" i="9"/>
  <c r="H110" i="9"/>
  <c r="G98" i="9"/>
  <c r="H98" i="9"/>
  <c r="G87" i="9"/>
  <c r="H87" i="9"/>
  <c r="G83" i="9"/>
  <c r="H83" i="9"/>
  <c r="G77" i="9"/>
  <c r="H77" i="9"/>
  <c r="G73" i="9"/>
  <c r="H73" i="9"/>
  <c r="G67" i="9"/>
  <c r="H67" i="9"/>
  <c r="G61" i="9"/>
  <c r="H61" i="9"/>
  <c r="G57" i="9"/>
  <c r="H57" i="9"/>
  <c r="G51" i="9"/>
  <c r="H51" i="9"/>
  <c r="G45" i="9"/>
  <c r="H45" i="9"/>
  <c r="G28" i="9"/>
  <c r="H28" i="9"/>
  <c r="G20" i="9"/>
  <c r="H20" i="9"/>
  <c r="G12" i="9"/>
  <c r="H12" i="9"/>
  <c r="G8" i="9"/>
  <c r="H8" i="9"/>
  <c r="G35" i="9"/>
  <c r="H35" i="9"/>
  <c r="G23" i="9"/>
  <c r="H23" i="9"/>
  <c r="G15" i="9"/>
  <c r="H15" i="9"/>
  <c r="G3" i="9"/>
  <c r="H3" i="9"/>
  <c r="G856" i="9"/>
  <c r="H856" i="9"/>
  <c r="G824" i="9"/>
  <c r="H824" i="9"/>
  <c r="G792" i="9"/>
  <c r="H792" i="9"/>
  <c r="G760" i="9"/>
  <c r="H760" i="9"/>
  <c r="G728" i="9"/>
  <c r="H728" i="9"/>
  <c r="G41" i="9"/>
  <c r="H41" i="9"/>
  <c r="G37" i="9"/>
  <c r="H37" i="9"/>
  <c r="G33" i="9"/>
  <c r="H33" i="9"/>
  <c r="G29" i="9"/>
  <c r="H29" i="9"/>
  <c r="G25" i="9"/>
  <c r="H25" i="9"/>
  <c r="G21" i="9"/>
  <c r="H21" i="9"/>
  <c r="G17" i="9"/>
  <c r="H17" i="9"/>
  <c r="G5" i="9"/>
  <c r="H5" i="9"/>
  <c r="G194" i="9"/>
  <c r="H194" i="9"/>
  <c r="G158" i="9"/>
  <c r="H158" i="9"/>
  <c r="G146" i="9"/>
  <c r="H146" i="9"/>
  <c r="G134" i="9"/>
  <c r="H134" i="9"/>
  <c r="G126" i="9"/>
  <c r="H126" i="9"/>
  <c r="G114" i="9"/>
  <c r="H114" i="9"/>
  <c r="G102" i="9"/>
  <c r="H102" i="9"/>
  <c r="G90" i="9"/>
  <c r="H90" i="9"/>
  <c r="G81" i="9"/>
  <c r="H81" i="9"/>
  <c r="G75" i="9"/>
  <c r="H75" i="9"/>
  <c r="G69" i="9"/>
  <c r="H69" i="9"/>
  <c r="G65" i="9"/>
  <c r="H65" i="9"/>
  <c r="G59" i="9"/>
  <c r="H59" i="9"/>
  <c r="G53" i="9"/>
  <c r="H53" i="9"/>
  <c r="G49" i="9"/>
  <c r="H49" i="9"/>
  <c r="G43" i="9"/>
  <c r="H43" i="9"/>
  <c r="G40" i="9"/>
  <c r="H40" i="9"/>
  <c r="G32" i="9"/>
  <c r="H32" i="9"/>
  <c r="G24" i="9"/>
  <c r="H24" i="9"/>
  <c r="G16" i="9"/>
  <c r="H16" i="9"/>
  <c r="G4" i="9"/>
  <c r="H4" i="9"/>
  <c r="G19" i="9"/>
  <c r="H19" i="9"/>
  <c r="G11" i="9"/>
  <c r="H11" i="9"/>
  <c r="G7" i="9"/>
  <c r="H7" i="9"/>
  <c r="G1231" i="9"/>
  <c r="H1231" i="9"/>
  <c r="G848" i="9"/>
  <c r="H848" i="9"/>
  <c r="G816" i="9"/>
  <c r="H816" i="9"/>
  <c r="G784" i="9"/>
  <c r="H784" i="9"/>
  <c r="G752" i="9"/>
  <c r="H752" i="9"/>
  <c r="G720" i="9"/>
  <c r="H720" i="9"/>
  <c r="G680" i="9"/>
  <c r="H680" i="9"/>
  <c r="G202" i="9"/>
  <c r="H202" i="9"/>
  <c r="G190" i="9"/>
  <c r="H190" i="9"/>
  <c r="G186" i="9"/>
  <c r="H186" i="9"/>
  <c r="G182" i="9"/>
  <c r="H182" i="9"/>
  <c r="G178" i="9"/>
  <c r="H178" i="9"/>
  <c r="G174" i="9"/>
  <c r="H174" i="9"/>
  <c r="G170" i="9"/>
  <c r="H170" i="9"/>
  <c r="G166" i="9"/>
  <c r="H166" i="9"/>
  <c r="G154" i="9"/>
  <c r="H154" i="9"/>
  <c r="G142" i="9"/>
  <c r="H142" i="9"/>
  <c r="G122" i="9"/>
  <c r="H122" i="9"/>
  <c r="G106" i="9"/>
  <c r="H106" i="9"/>
  <c r="G94" i="9"/>
  <c r="H94" i="9"/>
  <c r="G85" i="9"/>
  <c r="H85" i="9"/>
  <c r="G79" i="9"/>
  <c r="H79" i="9"/>
  <c r="G71" i="9"/>
  <c r="H71" i="9"/>
  <c r="G63" i="9"/>
  <c r="H63" i="9"/>
  <c r="G55" i="9"/>
  <c r="H55" i="9"/>
  <c r="G47" i="9"/>
  <c r="H47" i="9"/>
  <c r="G36" i="9"/>
  <c r="H36" i="9"/>
  <c r="G39" i="9"/>
  <c r="H39" i="9"/>
  <c r="G31" i="9"/>
  <c r="H31" i="9"/>
  <c r="G27" i="9"/>
  <c r="H27" i="9"/>
  <c r="C43" i="16"/>
  <c r="C8" i="15"/>
  <c r="Q14" i="6"/>
  <c r="Q17" i="6"/>
  <c r="R17" i="6"/>
  <c r="Q19" i="6"/>
  <c r="R19" i="6"/>
  <c r="W6" i="6"/>
  <c r="Q18" i="6"/>
  <c r="I118" i="15" a="1"/>
  <c r="I118" i="15"/>
  <c r="I64" i="15" a="1"/>
  <c r="I64" i="15"/>
  <c r="C118" i="15" a="1"/>
  <c r="C118" i="15"/>
  <c r="C64" i="15" a="1"/>
  <c r="C64" i="15"/>
  <c r="C11" i="15" a="1"/>
  <c r="C11" i="15"/>
  <c r="I11" i="15" a="1"/>
  <c r="I11" i="15"/>
  <c r="I58" i="16"/>
  <c r="L115" i="15"/>
  <c r="L58" i="16"/>
  <c r="L39" i="14"/>
  <c r="M39" i="14"/>
  <c r="L35" i="14"/>
  <c r="M35" i="14"/>
  <c r="L31" i="14"/>
  <c r="M31" i="14"/>
  <c r="L27" i="14"/>
  <c r="M27" i="14"/>
  <c r="L23" i="14"/>
  <c r="M23" i="14"/>
  <c r="L19" i="14"/>
  <c r="M19" i="14"/>
  <c r="L15" i="14"/>
  <c r="M15" i="14"/>
  <c r="L11" i="14"/>
  <c r="M11" i="14"/>
  <c r="L7" i="14"/>
  <c r="M7" i="14"/>
  <c r="L38" i="14"/>
  <c r="M38" i="14"/>
  <c r="L34" i="14"/>
  <c r="M34" i="14"/>
  <c r="L30" i="14"/>
  <c r="M30" i="14"/>
  <c r="L26" i="14"/>
  <c r="M26" i="14"/>
  <c r="L22" i="14"/>
  <c r="M22" i="14"/>
  <c r="L18" i="14"/>
  <c r="M18" i="14"/>
  <c r="L14" i="14"/>
  <c r="M14" i="14"/>
  <c r="L10" i="14"/>
  <c r="M10" i="14"/>
  <c r="L6" i="14"/>
  <c r="M6" i="14"/>
  <c r="L41" i="14"/>
  <c r="M41" i="14"/>
  <c r="L37" i="14"/>
  <c r="M37" i="14"/>
  <c r="L33" i="14"/>
  <c r="M33" i="14"/>
  <c r="L29" i="14"/>
  <c r="M29" i="14"/>
  <c r="L25" i="14"/>
  <c r="M25" i="14"/>
  <c r="L40" i="14"/>
  <c r="M40" i="14"/>
  <c r="L36" i="14"/>
  <c r="M36" i="14"/>
  <c r="L32" i="14"/>
  <c r="M32" i="14"/>
  <c r="L28" i="14"/>
  <c r="M28" i="14"/>
  <c r="L24" i="14"/>
  <c r="M24" i="14"/>
  <c r="L20" i="14"/>
  <c r="M20" i="14"/>
  <c r="L16" i="14"/>
  <c r="M16" i="14"/>
  <c r="L12" i="14"/>
  <c r="M12" i="14"/>
  <c r="L8" i="14"/>
  <c r="M8" i="14"/>
  <c r="L5" i="14"/>
  <c r="M5" i="14"/>
  <c r="L4" i="14"/>
  <c r="M4" i="14"/>
  <c r="L3" i="14"/>
  <c r="M3" i="14"/>
  <c r="L21" i="14"/>
  <c r="M21" i="14"/>
  <c r="L17" i="14"/>
  <c r="M17" i="14"/>
  <c r="L13" i="14"/>
  <c r="M13" i="14"/>
  <c r="L9" i="14"/>
  <c r="M9" i="14"/>
  <c r="L2" i="14"/>
  <c r="M2" i="14"/>
  <c r="I116" i="15"/>
  <c r="I59" i="16"/>
  <c r="L40" i="13"/>
  <c r="M40" i="13"/>
  <c r="L36" i="13"/>
  <c r="M36" i="13"/>
  <c r="L32" i="13"/>
  <c r="M32" i="13"/>
  <c r="L28" i="13"/>
  <c r="M28" i="13"/>
  <c r="L24" i="13"/>
  <c r="M24" i="13"/>
  <c r="L20" i="13"/>
  <c r="M20" i="13"/>
  <c r="L16" i="13"/>
  <c r="M16" i="13"/>
  <c r="L12" i="13"/>
  <c r="M12" i="13"/>
  <c r="L8" i="13"/>
  <c r="M8" i="13"/>
  <c r="L4" i="13"/>
  <c r="M4" i="13"/>
  <c r="L39" i="13"/>
  <c r="M39" i="13"/>
  <c r="L35" i="13"/>
  <c r="M35" i="13"/>
  <c r="L31" i="13"/>
  <c r="M31" i="13"/>
  <c r="L27" i="13"/>
  <c r="M27" i="13"/>
  <c r="L23" i="13"/>
  <c r="M23" i="13"/>
  <c r="L19" i="13"/>
  <c r="M19" i="13"/>
  <c r="L15" i="13"/>
  <c r="M15" i="13"/>
  <c r="L11" i="13"/>
  <c r="M11" i="13"/>
  <c r="L7" i="13"/>
  <c r="M7" i="13"/>
  <c r="L3" i="13"/>
  <c r="M3" i="13"/>
  <c r="L38" i="13"/>
  <c r="M38" i="13"/>
  <c r="L34" i="13"/>
  <c r="M34" i="13"/>
  <c r="L30" i="13"/>
  <c r="M30" i="13"/>
  <c r="L26" i="13"/>
  <c r="M26" i="13"/>
  <c r="L22" i="13"/>
  <c r="M22" i="13"/>
  <c r="L18" i="13"/>
  <c r="M18" i="13"/>
  <c r="L14" i="13"/>
  <c r="M14" i="13"/>
  <c r="L10" i="13"/>
  <c r="M10" i="13"/>
  <c r="L6" i="13"/>
  <c r="M6" i="13"/>
  <c r="L2" i="13"/>
  <c r="M2" i="13"/>
  <c r="L41" i="13"/>
  <c r="M41" i="13"/>
  <c r="L37" i="13"/>
  <c r="M37" i="13"/>
  <c r="L33" i="13"/>
  <c r="M33" i="13"/>
  <c r="L29" i="13"/>
  <c r="M29" i="13"/>
  <c r="L25" i="13"/>
  <c r="M25" i="13"/>
  <c r="L21" i="13"/>
  <c r="M21" i="13"/>
  <c r="L17" i="13"/>
  <c r="M17" i="13"/>
  <c r="L13" i="13"/>
  <c r="M13" i="13"/>
  <c r="L9" i="13"/>
  <c r="M9" i="13"/>
  <c r="L5" i="13"/>
  <c r="M5" i="13"/>
  <c r="I62" i="15"/>
  <c r="I52" i="16"/>
  <c r="L38" i="12"/>
  <c r="M38" i="12"/>
  <c r="L34" i="12"/>
  <c r="M34" i="12"/>
  <c r="L30" i="12"/>
  <c r="M30" i="12"/>
  <c r="L26" i="12"/>
  <c r="M26" i="12"/>
  <c r="L22" i="12"/>
  <c r="M22" i="12"/>
  <c r="L18" i="12"/>
  <c r="M18" i="12"/>
  <c r="L14" i="12"/>
  <c r="M14" i="12"/>
  <c r="L41" i="12"/>
  <c r="M41" i="12"/>
  <c r="L37" i="12"/>
  <c r="M37" i="12"/>
  <c r="L33" i="12"/>
  <c r="M33" i="12"/>
  <c r="L29" i="12"/>
  <c r="M29" i="12"/>
  <c r="L25" i="12"/>
  <c r="M25" i="12"/>
  <c r="L21" i="12"/>
  <c r="M21" i="12"/>
  <c r="L17" i="12"/>
  <c r="M17" i="12"/>
  <c r="L40" i="12"/>
  <c r="M40" i="12"/>
  <c r="L39" i="12"/>
  <c r="M39" i="12"/>
  <c r="L36" i="12"/>
  <c r="M36" i="12"/>
  <c r="L35" i="12"/>
  <c r="M35" i="12"/>
  <c r="L32" i="12"/>
  <c r="M32" i="12"/>
  <c r="L31" i="12"/>
  <c r="M31" i="12"/>
  <c r="L28" i="12"/>
  <c r="M28" i="12"/>
  <c r="L27" i="12"/>
  <c r="M27" i="12"/>
  <c r="L24" i="12"/>
  <c r="M24" i="12"/>
  <c r="L23" i="12"/>
  <c r="M23" i="12"/>
  <c r="L20" i="12"/>
  <c r="M20" i="12"/>
  <c r="L19" i="12"/>
  <c r="M19" i="12"/>
  <c r="L10" i="12"/>
  <c r="M10" i="12"/>
  <c r="L6" i="12"/>
  <c r="M6" i="12"/>
  <c r="L2" i="12"/>
  <c r="M2" i="12"/>
  <c r="L16" i="12"/>
  <c r="M16" i="12"/>
  <c r="L15" i="12"/>
  <c r="M15" i="12"/>
  <c r="L13" i="12"/>
  <c r="M13" i="12"/>
  <c r="L9" i="12"/>
  <c r="M9" i="12"/>
  <c r="L5" i="12"/>
  <c r="M5" i="12"/>
  <c r="L12" i="12"/>
  <c r="M12" i="12"/>
  <c r="L8" i="12"/>
  <c r="M8" i="12"/>
  <c r="L4" i="12"/>
  <c r="M4" i="12"/>
  <c r="L11" i="12"/>
  <c r="M11" i="12"/>
  <c r="L7" i="12"/>
  <c r="M7" i="12"/>
  <c r="L3" i="12"/>
  <c r="M3" i="12"/>
  <c r="I9" i="15"/>
  <c r="I45" i="16"/>
  <c r="L8" i="15"/>
  <c r="I44" i="16"/>
  <c r="C58" i="16"/>
  <c r="F115" i="15"/>
  <c r="F58" i="16"/>
  <c r="L38" i="11"/>
  <c r="M38" i="11"/>
  <c r="L34" i="11"/>
  <c r="M34" i="11"/>
  <c r="L30" i="11"/>
  <c r="M30" i="11"/>
  <c r="L26" i="11"/>
  <c r="M26" i="11"/>
  <c r="L22" i="11"/>
  <c r="M22" i="11"/>
  <c r="L18" i="11"/>
  <c r="M18" i="11"/>
  <c r="L14" i="11"/>
  <c r="M14" i="11"/>
  <c r="L10" i="11"/>
  <c r="M10" i="11"/>
  <c r="L6" i="11"/>
  <c r="M6" i="11"/>
  <c r="L2" i="11"/>
  <c r="M2" i="11"/>
  <c r="L41" i="11"/>
  <c r="M41" i="11"/>
  <c r="L37" i="11"/>
  <c r="M37" i="11"/>
  <c r="L33" i="11"/>
  <c r="M33" i="11"/>
  <c r="L29" i="11"/>
  <c r="M29" i="11"/>
  <c r="L25" i="11"/>
  <c r="M25" i="11"/>
  <c r="L21" i="11"/>
  <c r="M21" i="11"/>
  <c r="L17" i="11"/>
  <c r="M17" i="11"/>
  <c r="L13" i="11"/>
  <c r="M13" i="11"/>
  <c r="L9" i="11"/>
  <c r="M9" i="11"/>
  <c r="L5" i="11"/>
  <c r="M5" i="11"/>
  <c r="L40" i="11"/>
  <c r="M40" i="11"/>
  <c r="L36" i="11"/>
  <c r="M36" i="11"/>
  <c r="L32" i="11"/>
  <c r="M32" i="11"/>
  <c r="L28" i="11"/>
  <c r="M28" i="11"/>
  <c r="L24" i="11"/>
  <c r="M24" i="11"/>
  <c r="L20" i="11"/>
  <c r="M20" i="11"/>
  <c r="L16" i="11"/>
  <c r="M16" i="11"/>
  <c r="L12" i="11"/>
  <c r="M12" i="11"/>
  <c r="L8" i="11"/>
  <c r="M8" i="11"/>
  <c r="L4" i="11"/>
  <c r="M4" i="11"/>
  <c r="L39" i="11"/>
  <c r="M39" i="11"/>
  <c r="L19" i="11"/>
  <c r="M19" i="11"/>
  <c r="L7" i="11"/>
  <c r="M7" i="11"/>
  <c r="L35" i="11"/>
  <c r="M35" i="11"/>
  <c r="L15" i="11"/>
  <c r="M15" i="11"/>
  <c r="L27" i="11"/>
  <c r="M27" i="11"/>
  <c r="L23" i="11"/>
  <c r="M23" i="11"/>
  <c r="L3" i="11"/>
  <c r="M3" i="11"/>
  <c r="L31" i="11"/>
  <c r="M31" i="11"/>
  <c r="L11" i="11"/>
  <c r="M11" i="11"/>
  <c r="C116" i="15"/>
  <c r="C59" i="16"/>
  <c r="L41" i="10"/>
  <c r="M41" i="10"/>
  <c r="L37" i="10"/>
  <c r="M37" i="10"/>
  <c r="L33" i="10"/>
  <c r="M33" i="10"/>
  <c r="L29" i="10"/>
  <c r="M29" i="10"/>
  <c r="L25" i="10"/>
  <c r="M25" i="10"/>
  <c r="L21" i="10"/>
  <c r="M21" i="10"/>
  <c r="L17" i="10"/>
  <c r="M17" i="10"/>
  <c r="L13" i="10"/>
  <c r="M13" i="10"/>
  <c r="L9" i="10"/>
  <c r="M9" i="10"/>
  <c r="L5" i="10"/>
  <c r="M5" i="10"/>
  <c r="L40" i="10"/>
  <c r="M40" i="10"/>
  <c r="L36" i="10"/>
  <c r="M36" i="10"/>
  <c r="L32" i="10"/>
  <c r="M32" i="10"/>
  <c r="L28" i="10"/>
  <c r="M28" i="10"/>
  <c r="L24" i="10"/>
  <c r="M24" i="10"/>
  <c r="L20" i="10"/>
  <c r="M20" i="10"/>
  <c r="L16" i="10"/>
  <c r="M16" i="10"/>
  <c r="L12" i="10"/>
  <c r="M12" i="10"/>
  <c r="L8" i="10"/>
  <c r="M8" i="10"/>
  <c r="L4" i="10"/>
  <c r="M4" i="10"/>
  <c r="L39" i="10"/>
  <c r="M39" i="10"/>
  <c r="L35" i="10"/>
  <c r="M35" i="10"/>
  <c r="L31" i="10"/>
  <c r="M31" i="10"/>
  <c r="L27" i="10"/>
  <c r="M27" i="10"/>
  <c r="L23" i="10"/>
  <c r="M23" i="10"/>
  <c r="L19" i="10"/>
  <c r="M19" i="10"/>
  <c r="L15" i="10"/>
  <c r="M15" i="10"/>
  <c r="L11" i="10"/>
  <c r="M11" i="10"/>
  <c r="L7" i="10"/>
  <c r="M7" i="10"/>
  <c r="L3" i="10"/>
  <c r="M3" i="10"/>
  <c r="L38" i="10"/>
  <c r="M38" i="10"/>
  <c r="L34" i="10"/>
  <c r="M34" i="10"/>
  <c r="L30" i="10"/>
  <c r="M30" i="10"/>
  <c r="L26" i="10"/>
  <c r="M26" i="10"/>
  <c r="L22" i="10"/>
  <c r="M22" i="10"/>
  <c r="L18" i="10"/>
  <c r="M18" i="10"/>
  <c r="L14" i="10"/>
  <c r="M14" i="10"/>
  <c r="L10" i="10"/>
  <c r="M10" i="10"/>
  <c r="L6" i="10"/>
  <c r="M6" i="10"/>
  <c r="L2" i="10"/>
  <c r="M2" i="10"/>
  <c r="C62" i="15"/>
  <c r="C52" i="16"/>
  <c r="F8" i="15"/>
  <c r="F44" i="16"/>
  <c r="C44" i="16"/>
  <c r="L41" i="9"/>
  <c r="M41" i="9"/>
  <c r="L40" i="9"/>
  <c r="M40" i="9"/>
  <c r="L36" i="9"/>
  <c r="M36" i="9"/>
  <c r="L32" i="9"/>
  <c r="M32" i="9"/>
  <c r="L28" i="9"/>
  <c r="M28" i="9"/>
  <c r="L24" i="9"/>
  <c r="M24" i="9"/>
  <c r="L20" i="9"/>
  <c r="M20" i="9"/>
  <c r="L16" i="9"/>
  <c r="M16" i="9"/>
  <c r="L12" i="9"/>
  <c r="M12" i="9"/>
  <c r="L8" i="9"/>
  <c r="M8" i="9"/>
  <c r="L4" i="9"/>
  <c r="M4" i="9"/>
  <c r="L19" i="9"/>
  <c r="M19" i="9"/>
  <c r="L7" i="9"/>
  <c r="M7" i="9"/>
  <c r="L3" i="9"/>
  <c r="M3" i="9"/>
  <c r="L38" i="9"/>
  <c r="M38" i="9"/>
  <c r="L26" i="9"/>
  <c r="M26" i="9"/>
  <c r="L18" i="9"/>
  <c r="M18" i="9"/>
  <c r="L6" i="9"/>
  <c r="M6" i="9"/>
  <c r="L33" i="9"/>
  <c r="M33" i="9"/>
  <c r="L21" i="9"/>
  <c r="M21" i="9"/>
  <c r="L13" i="9"/>
  <c r="M13" i="9"/>
  <c r="L39" i="9"/>
  <c r="M39" i="9"/>
  <c r="L35" i="9"/>
  <c r="M35" i="9"/>
  <c r="L31" i="9"/>
  <c r="M31" i="9"/>
  <c r="L27" i="9"/>
  <c r="M27" i="9"/>
  <c r="L23" i="9"/>
  <c r="M23" i="9"/>
  <c r="L15" i="9"/>
  <c r="M15" i="9"/>
  <c r="L11" i="9"/>
  <c r="M11" i="9"/>
  <c r="L30" i="9"/>
  <c r="M30" i="9"/>
  <c r="L22" i="9"/>
  <c r="M22" i="9"/>
  <c r="L10" i="9"/>
  <c r="M10" i="9"/>
  <c r="L2" i="9"/>
  <c r="M2" i="9"/>
  <c r="L37" i="9"/>
  <c r="M37" i="9"/>
  <c r="L29" i="9"/>
  <c r="M29" i="9"/>
  <c r="L17" i="9"/>
  <c r="M17" i="9"/>
  <c r="L5" i="9"/>
  <c r="M5" i="9"/>
  <c r="L34" i="9"/>
  <c r="M34" i="9"/>
  <c r="L14" i="9"/>
  <c r="M14" i="9"/>
  <c r="L25" i="9"/>
  <c r="M25" i="9"/>
  <c r="L9" i="9"/>
  <c r="M9" i="9"/>
  <c r="C9" i="15"/>
  <c r="C45" i="16"/>
  <c r="I149" i="15" a="1"/>
  <c r="I149" i="15"/>
  <c r="I95" i="15" a="1"/>
  <c r="I95" i="15"/>
  <c r="C149" i="15" a="1"/>
  <c r="C149" i="15"/>
  <c r="C95" i="15" a="1"/>
  <c r="C95" i="15"/>
  <c r="C42" i="15" a="1"/>
  <c r="C42" i="15"/>
  <c r="I42" i="15" a="1"/>
  <c r="I42" i="15"/>
  <c r="D70" i="16"/>
  <c r="I117" i="15"/>
  <c r="I63" i="15"/>
  <c r="I10" i="15"/>
  <c r="C117" i="15"/>
  <c r="C63" i="15"/>
  <c r="C10" i="15"/>
  <c r="D62" i="16"/>
  <c r="I60" i="16"/>
  <c r="L117" i="15"/>
  <c r="L60" i="16"/>
  <c r="I53" i="16"/>
  <c r="L63" i="15"/>
  <c r="L53" i="16"/>
  <c r="I46" i="16"/>
  <c r="L10" i="15"/>
  <c r="L46" i="16"/>
  <c r="C60" i="16"/>
  <c r="F117" i="15"/>
  <c r="F60" i="16"/>
  <c r="F63" i="15"/>
  <c r="F53" i="16"/>
  <c r="C53" i="16"/>
  <c r="C46" i="16"/>
  <c r="F10" i="15"/>
  <c r="F46" i="16"/>
  <c r="Q15" i="6"/>
  <c r="S5" i="7"/>
  <c r="S6" i="7"/>
  <c r="S7" i="7"/>
  <c r="S8" i="7"/>
  <c r="W9" i="7"/>
  <c r="D315" i="1"/>
  <c r="D307" i="2"/>
  <c r="S124" i="7"/>
  <c r="S125" i="7"/>
  <c r="S126" i="7"/>
  <c r="S127" i="7"/>
  <c r="W128" i="7"/>
  <c r="S17" i="8"/>
  <c r="D313" i="2"/>
  <c r="S64" i="7"/>
  <c r="S65" i="7"/>
  <c r="S66" i="7"/>
  <c r="S67" i="7"/>
  <c r="W68" i="7"/>
  <c r="S12" i="8"/>
  <c r="D310" i="2"/>
  <c r="S113" i="7"/>
  <c r="S149" i="7"/>
  <c r="S91" i="7"/>
  <c r="S41" i="7"/>
  <c r="S18" i="7"/>
  <c r="S139" i="7"/>
  <c r="S150" i="7"/>
  <c r="S77" i="7"/>
  <c r="S211" i="7"/>
  <c r="S114" i="7"/>
  <c r="S173" i="7"/>
  <c r="S53" i="7"/>
  <c r="S79" i="7"/>
  <c r="S31" i="7"/>
  <c r="S186" i="7"/>
  <c r="S103" i="7"/>
  <c r="S234" i="7"/>
  <c r="S17" i="7"/>
  <c r="S54" i="7"/>
  <c r="S89" i="7"/>
  <c r="S138" i="7"/>
  <c r="S29" i="7"/>
  <c r="S223" i="7"/>
  <c r="S187" i="7"/>
  <c r="S233" i="7"/>
  <c r="S19" i="7"/>
  <c r="S221" i="7"/>
  <c r="S222" i="7"/>
  <c r="S101" i="7"/>
  <c r="S137" i="7"/>
  <c r="S42" i="7"/>
  <c r="S30" i="7"/>
  <c r="S161" i="7"/>
  <c r="S55" i="7"/>
  <c r="S78" i="7"/>
  <c r="S198" i="7"/>
  <c r="S151" i="7"/>
  <c r="S163" i="7"/>
  <c r="S185" i="7"/>
  <c r="S115" i="7"/>
  <c r="S199" i="7"/>
  <c r="S174" i="7"/>
  <c r="S102" i="7"/>
  <c r="S162" i="7"/>
  <c r="S43" i="7"/>
  <c r="S175" i="7"/>
  <c r="S197" i="7"/>
  <c r="S209" i="7"/>
  <c r="S210" i="7"/>
  <c r="S235" i="7"/>
  <c r="S90" i="7"/>
  <c r="S232" i="7"/>
  <c r="W236" i="7"/>
  <c r="S26" i="8"/>
  <c r="T26" i="8"/>
  <c r="S220" i="7"/>
  <c r="W224" i="7"/>
  <c r="S25" i="8"/>
  <c r="T25" i="8"/>
  <c r="S208" i="7"/>
  <c r="W212" i="7"/>
  <c r="S24" i="8"/>
  <c r="T24" i="8"/>
  <c r="S196" i="7"/>
  <c r="W200" i="7"/>
  <c r="S23" i="8"/>
  <c r="T23" i="8"/>
  <c r="S184" i="7"/>
  <c r="W188" i="7"/>
  <c r="S22" i="8"/>
  <c r="T22" i="8"/>
  <c r="S172" i="7"/>
  <c r="W176" i="7"/>
  <c r="S21" i="8"/>
  <c r="T21" i="8"/>
  <c r="S160" i="7"/>
  <c r="W164" i="7"/>
  <c r="S20" i="8"/>
  <c r="T20" i="8"/>
  <c r="S148" i="7"/>
  <c r="W152" i="7"/>
  <c r="S19" i="8"/>
  <c r="T19" i="8"/>
  <c r="S136" i="7"/>
  <c r="W140" i="7"/>
  <c r="S18" i="8"/>
  <c r="T18" i="8"/>
  <c r="T17" i="8"/>
  <c r="S112" i="7"/>
  <c r="W116" i="7"/>
  <c r="S16" i="8"/>
  <c r="T16" i="8"/>
  <c r="S100" i="7"/>
  <c r="W104" i="7"/>
  <c r="S15" i="8"/>
  <c r="T15" i="8"/>
  <c r="S88" i="7"/>
  <c r="W92" i="7"/>
  <c r="S14" i="8"/>
  <c r="T14" i="8"/>
  <c r="S76" i="7"/>
  <c r="W80" i="7"/>
  <c r="S13" i="8"/>
  <c r="T13" i="8"/>
  <c r="T12" i="8"/>
  <c r="S52" i="7"/>
  <c r="W56" i="7"/>
  <c r="S11" i="8"/>
  <c r="T11" i="8"/>
  <c r="S40" i="7"/>
  <c r="W44" i="7"/>
  <c r="T10" i="8"/>
  <c r="S28" i="7"/>
  <c r="W32" i="7"/>
  <c r="T9" i="8"/>
  <c r="S16" i="7"/>
  <c r="W20" i="7"/>
  <c r="T8" i="8"/>
  <c r="T7" i="8"/>
  <c r="AA7" i="8"/>
  <c r="AB7" i="8"/>
  <c r="F307" i="2"/>
  <c r="F315" i="1"/>
  <c r="AA12" i="8"/>
  <c r="E310" i="2"/>
  <c r="AB12" i="8"/>
  <c r="F310" i="2"/>
  <c r="AA17" i="8"/>
  <c r="E313" i="2"/>
  <c r="AB17" i="8"/>
  <c r="F313" i="2"/>
  <c r="E315" i="1"/>
  <c r="E307" i="2"/>
  <c r="AA26" i="8"/>
  <c r="AC26" i="8"/>
  <c r="AB26" i="8"/>
  <c r="AA25" i="8"/>
  <c r="AC25" i="8"/>
  <c r="AB25" i="8"/>
  <c r="AA24" i="8"/>
  <c r="AC24" i="8"/>
  <c r="AB24" i="8"/>
  <c r="AA23" i="8"/>
  <c r="AC23" i="8"/>
  <c r="AB23" i="8"/>
  <c r="AA22" i="8"/>
  <c r="AC22" i="8"/>
  <c r="AB22" i="8"/>
  <c r="AA21" i="8"/>
  <c r="AC21" i="8"/>
  <c r="AB21" i="8"/>
  <c r="AA20" i="8"/>
  <c r="AC20" i="8"/>
  <c r="AB20" i="8"/>
  <c r="AA19" i="8"/>
  <c r="AC19" i="8"/>
  <c r="AB19" i="8"/>
  <c r="AA18" i="8"/>
  <c r="AC18" i="8"/>
  <c r="AB18" i="8"/>
  <c r="AC17" i="8"/>
  <c r="AA16" i="8"/>
  <c r="AC16" i="8"/>
  <c r="AB16" i="8"/>
  <c r="AA15" i="8"/>
  <c r="AC15" i="8"/>
  <c r="AB15" i="8"/>
  <c r="AA14" i="8"/>
  <c r="AC14" i="8"/>
  <c r="AB14" i="8"/>
  <c r="AA13" i="8"/>
  <c r="AC13" i="8"/>
  <c r="AB13" i="8"/>
  <c r="AC12" i="8"/>
  <c r="AA11" i="8"/>
  <c r="AC11" i="8"/>
  <c r="AB11" i="8"/>
  <c r="AA10" i="8"/>
  <c r="AB10" i="8"/>
  <c r="AC10" i="8"/>
  <c r="AA9" i="8"/>
  <c r="AB9" i="8"/>
  <c r="AC9" i="8"/>
  <c r="AA8" i="8"/>
  <c r="AB8" i="8"/>
  <c r="AC8" i="8"/>
  <c r="AC7" i="8"/>
  <c r="AC6" i="8"/>
  <c r="AB6" i="8"/>
  <c r="AA6"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<sst xmlns="http://schemas.openxmlformats.org/spreadsheetml/2006/main" count="17532" uniqueCount="2068">
  <si>
    <t>Quality Control Method: SC5'/SC5'v2, Gel Bead Oligo Bulk QC Assay</t>
  </si>
  <si>
    <t xml:space="preserve">Doc #: </t>
  </si>
  <si>
    <t xml:space="preserve">Rev: </t>
  </si>
  <si>
    <t>A</t>
  </si>
  <si>
    <t xml:space="preserve">ECO #: </t>
  </si>
  <si>
    <t>Eff.:</t>
  </si>
  <si>
    <t>1. Scope</t>
  </si>
  <si>
    <t>This procedure outlines the Bulk QC of incoming raw material IDT Oligo plates that will be used for Gel Bead Functionalization.  The Operator will be provided with at least 1mL of pooled oligos for each AS and BD overhang to complete this assay.  This QC will determine whether or not each individual oligo for gel bead functionalization is present and functional, and will identify the need for replacement wells and/or plates before functionalization occurs.  This QC Method applies to Single Cell 5'/5'v2  Ligation 1 and Ligation 2 Oligo Plates (2000168, 2000167).</t>
  </si>
  <si>
    <t>Please make sure to use a new QCM excel document for each lot of IDT Oligo plates being tested</t>
  </si>
  <si>
    <t>1.1 QC Summary</t>
  </si>
  <si>
    <t>Fill out table below prior to starting procedure</t>
  </si>
  <si>
    <t>Part Number</t>
  </si>
  <si>
    <t>Product Line</t>
  </si>
  <si>
    <t>Oligos per Part A</t>
  </si>
  <si>
    <t>Oligos per Part B</t>
  </si>
  <si>
    <t>Diversity</t>
  </si>
  <si>
    <t>Part Number(s)</t>
  </si>
  <si>
    <t>2000168, 2000167</t>
  </si>
  <si>
    <t>Enter Here</t>
  </si>
  <si>
    <t xml:space="preserve"> Single Cell 5'</t>
  </si>
  <si>
    <t>Lot Number(s)</t>
  </si>
  <si>
    <t>Work Order #(s)</t>
  </si>
  <si>
    <t>QC date</t>
  </si>
  <si>
    <t>2. Required Material</t>
  </si>
  <si>
    <t>Description</t>
  </si>
  <si>
    <t>Source</t>
  </si>
  <si>
    <t>Part # / Catalog #</t>
  </si>
  <si>
    <t>Presterilized Low-Retention Filter Tips</t>
  </si>
  <si>
    <t>Rainin</t>
  </si>
  <si>
    <t>17001863, 17001864, 17001865, 17002936</t>
  </si>
  <si>
    <t>Hard-Shell 96-Well Skirted PCR Plates</t>
  </si>
  <si>
    <t>Bio-Rad</t>
  </si>
  <si>
    <t>HSP9665</t>
  </si>
  <si>
    <t>Eppendorf tubes, 1.5mL</t>
  </si>
  <si>
    <t>Eppendorf</t>
  </si>
  <si>
    <t>TempAssure PCR strips</t>
  </si>
  <si>
    <t>USA Scientific</t>
  </si>
  <si>
    <t>1402-4700</t>
  </si>
  <si>
    <t>15mL Falcon tube</t>
  </si>
  <si>
    <t>Corning</t>
  </si>
  <si>
    <t>14-959-53A</t>
  </si>
  <si>
    <t>50mL Falcon tube</t>
  </si>
  <si>
    <t>Microseal ‘B’ Adhesive Seals, Optical</t>
  </si>
  <si>
    <t>MSB1001</t>
  </si>
  <si>
    <t>Magnetic Holder for 8-strip tubes</t>
  </si>
  <si>
    <t>10X Genomics</t>
  </si>
  <si>
    <t>SPRI Ampure Paramagnetic Beads</t>
  </si>
  <si>
    <t>Beckman Coulter</t>
  </si>
  <si>
    <t>B23817</t>
  </si>
  <si>
    <t>Elution Buffer</t>
  </si>
  <si>
    <t>Qiagen</t>
  </si>
  <si>
    <t>Additive A</t>
  </si>
  <si>
    <t>Bulk, RT Z1 Solution pH8.3</t>
  </si>
  <si>
    <t>Ambion Nuclease Free Water</t>
  </si>
  <si>
    <t>Life Technologies</t>
  </si>
  <si>
    <t>AM9932</t>
  </si>
  <si>
    <t>100% Ethanol, 200 Proof</t>
  </si>
  <si>
    <t>Sigma-Aldrich</t>
  </si>
  <si>
    <t>E7023</t>
  </si>
  <si>
    <t>*LB agar plates with 50ug/mL kanamycin</t>
  </si>
  <si>
    <t>Teknova</t>
  </si>
  <si>
    <t>L1025</t>
  </si>
  <si>
    <t>*LB Brith with 50ug/mL kanamycin</t>
  </si>
  <si>
    <t>L8145</t>
  </si>
  <si>
    <t>*Inoculation loops</t>
  </si>
  <si>
    <t>VWR</t>
  </si>
  <si>
    <t>50806-404 (pack of 1000)</t>
  </si>
  <si>
    <t>*QIAprep Spin Miniprep Kit</t>
  </si>
  <si>
    <t>R2 primer 5' - GTGACTGGAGTTCAGACGTGTGCTCTTCCGATCT - 3'</t>
  </si>
  <si>
    <t>IDT</t>
  </si>
  <si>
    <t>Custom</t>
  </si>
  <si>
    <t>PolyT primer 5' - TTTTTTTTTTTTTTTTTTTTTTTTTTTTTTVN - 3'</t>
  </si>
  <si>
    <t>pR2 primer 5' - GTGACTGGAGTTC - 3'</t>
  </si>
  <si>
    <t>SC5' SPACERrc 5' - TTTCTTATATGGG - 3'</t>
  </si>
  <si>
    <t>Pooled AS Oligos: Overhangs Alpha, Beta, Gamma, and Delta</t>
  </si>
  <si>
    <t>Pooled BD Oligos: Overhangs Alpha, Beta, Gamma, and Delta</t>
  </si>
  <si>
    <t>Bulk, Single Cell VDJ 5' Unfunctionalized Gel Beads</t>
  </si>
  <si>
    <t>Bulk, 1X Ligation Buffer</t>
  </si>
  <si>
    <t>Bulk, 5X Ligation Buffer</t>
  </si>
  <si>
    <t>Bulk,  ATP 100mM</t>
  </si>
  <si>
    <t>DTT-Free T4 Ligase</t>
  </si>
  <si>
    <t>Bulk, 8M Urea for Ligation 2</t>
  </si>
  <si>
    <t>SI-PCR Primer</t>
  </si>
  <si>
    <t>Chromium i7 Sample Index Plate</t>
  </si>
  <si>
    <t xml:space="preserve">Amplification Master Mix </t>
  </si>
  <si>
    <t>KAPA Library Quantification Kit (includes 2X KAPA SYBR FAST qPCR Master Mix and Illumina DNA Standards 1-6)</t>
  </si>
  <si>
    <t>KAPA Biosystems</t>
  </si>
  <si>
    <t>KK4824</t>
  </si>
  <si>
    <t>* required for template preparation only</t>
  </si>
  <si>
    <t>Equipment: Use the indicated below or equivalent</t>
  </si>
  <si>
    <t>single/multi-channel pipettes</t>
  </si>
  <si>
    <t>17014382, 17014384, 17014388, 17014391, 17014393, 17011790, 1701382, 17013805, 17013803, 17013804, 17014496</t>
  </si>
  <si>
    <t>Centrifuge for microcentrifuge tubes and 8-tube strips</t>
  </si>
  <si>
    <t>Thermo Scientific</t>
  </si>
  <si>
    <t>Centrifuge for 50mL Falcon Tubes</t>
  </si>
  <si>
    <t>Vortexer</t>
  </si>
  <si>
    <t>58816-121</t>
  </si>
  <si>
    <t>C1000 Touch Thermal Cycler with 96-Deep Well Reaction Module</t>
  </si>
  <si>
    <t>185-1197</t>
  </si>
  <si>
    <t>CFX96 Touch Deep Well or Fast Block Real-Time PCR Detection System</t>
  </si>
  <si>
    <t>185-4095 / 185-5195</t>
  </si>
  <si>
    <t>NanoDrop</t>
  </si>
  <si>
    <t>ND-2000</t>
  </si>
  <si>
    <t>Eppendorf ThermoMixer C w/ SmartBlock (15mL)</t>
  </si>
  <si>
    <t>*37C incubator with shaking platform</t>
  </si>
  <si>
    <t>97009-894</t>
  </si>
  <si>
    <t>3. Associated Documents</t>
  </si>
  <si>
    <t>Document description</t>
  </si>
  <si>
    <t>Revision</t>
  </si>
  <si>
    <t>RD00001_GemCode Internal SOP</t>
  </si>
  <si>
    <t>4. Safety and Material Handling</t>
  </si>
  <si>
    <t>4.1.  Wear gloves at all times.  Clean work area and surfaces with 70% Isopropanol wipes.</t>
  </si>
  <si>
    <t>4.2.  Ensure all reagents are handled with care to avoid contamination.</t>
  </si>
  <si>
    <t>5.  Reagent Preparation</t>
  </si>
  <si>
    <t xml:space="preserve">5.1 Prepare template for this assay using the guide in the "Preparing Template"  or "SC5' Preparing Template" tab, as appropriate.  (SC5' gel beads will use the SC5' template.)  </t>
  </si>
  <si>
    <t xml:space="preserve">5.2 Thaw an aliquot of SC5' Unfunctionalized Gel Beads for use in bulk functionalization </t>
  </si>
  <si>
    <t>6. Bulk Functionalization: Day 1</t>
  </si>
  <si>
    <t xml:space="preserve">6.1 Pooled Oligos for bulk functionalization should be provided in 15mL Falcon tubes.  Four tubes of AS  and four tubes of BD pooled oligos are needed for bulk functionalization. </t>
  </si>
  <si>
    <t>6.1.1. Four 15mL falcon tubes should be provided with pooled AS oligos, one tube each for Alpha, Beta, Gamma, and Delta Overhangs.  Enter the RM lot number and WO number in table 6.1 below</t>
  </si>
  <si>
    <t>Table 6.1</t>
  </si>
  <si>
    <t>Oligo RM Lot</t>
  </si>
  <si>
    <t xml:space="preserve">WO </t>
  </si>
  <si>
    <t xml:space="preserve">6.1.1.1. If processing IDT remake/replacement plates, 15mL falcon tubes, one each for overhang requiring replacemet plates,  will be provided containing pools of replacement plates only.  Replacements may be provided for a single overhang or multiple overhangs.  In the table below, select which overhangs are provided as replacements.  For overhangs not provided as replacements, use an oligo pool from a previous passing lot. </t>
  </si>
  <si>
    <t>6.1.1.2. If processing remake/replacement plates and one or more overhangs are not provided as replacements, use an oligo pool from a previous passing lot.  Select which overhangs will be used from a previous passing lot and enter the RM and WO numbers in table 6.2 below</t>
  </si>
  <si>
    <t>Table 6.2</t>
  </si>
  <si>
    <t>AS OH</t>
  </si>
  <si>
    <t>Replacement/Previous Passing Lot</t>
  </si>
  <si>
    <t>WO</t>
  </si>
  <si>
    <t>Alpha</t>
  </si>
  <si>
    <t>Select</t>
  </si>
  <si>
    <t>Beta</t>
  </si>
  <si>
    <t>Gamma</t>
  </si>
  <si>
    <t>Delta</t>
  </si>
  <si>
    <t>6.1.2. Four 15mL falcon tubes should be provided with pooled BD oligos, one tube each for Alpha, Beta, Gamma, and Delta Overhangs.  Enter the RM lot number and WO number in table 6.3 below</t>
  </si>
  <si>
    <t>Table 6.3</t>
  </si>
  <si>
    <t xml:space="preserve">6.1.2.1.  If processing IDT remake/replacement plates, 15mL falcon tubes, one each for overhang requiring replacemet plates,  will be provided containing pools of replacement plates only.  Replacements may be provided for a single overhang or multiple overhangs.  In the table below, select which overhangs are provided as replacements.  For overhangs not provided as replacements, use an oligo pool from a previous passing lot. </t>
  </si>
  <si>
    <t>6.1.2.2. If processing remake/replacement plates and one or more overhangs are not provided as replacements, use an oligo pool from a previous passing lot.  Select which overhangs will be used from a previous passing lot and enter the RM and WO numbers in table 6.4 below</t>
  </si>
  <si>
    <t>Table 6.4</t>
  </si>
  <si>
    <t>BD OH</t>
  </si>
  <si>
    <t>6.2 Label four 50ml falcon tubes, one for each overhang: 5' Bulk Functionalization-Alpha, 5' Bulk Functionalization-Beta, 5' Bulk Functionalization-Gamma, 5' Bulk Functionalization-Delta.  Include the  lot number of the  set of oligos being tested.</t>
  </si>
  <si>
    <t>6.3 Aliquot 2.5mL (2.70g) of SC5' Unfunctionalized Gel Beads into each of the four 50ml falcon tubes.  Record the weight added in table 6.5 below.  Keep tubes at room temperature until ready for ATP Mix, Ligation Master Mix, and Oligo Addition</t>
  </si>
  <si>
    <t>Table 6.5</t>
  </si>
  <si>
    <t>Tube ID</t>
  </si>
  <si>
    <t xml:space="preserve"> Volume of GBs (mL)</t>
  </si>
  <si>
    <t>Weight of GBs (g)</t>
  </si>
  <si>
    <t>Actual Weight Added (g)</t>
  </si>
  <si>
    <t>Variation</t>
  </si>
  <si>
    <t>Pass/Fail</t>
  </si>
  <si>
    <t>5' Bulk. Func. Alpha</t>
  </si>
  <si>
    <t>5' Bulk. Func. Beta</t>
  </si>
  <si>
    <t>5' Bulk. Func. Gamma</t>
  </si>
  <si>
    <t>5' Bulk. Func. Delta</t>
  </si>
  <si>
    <t xml:space="preserve">6.4. Prepare Ligation 1 ATP Mix in a 15mL falcon tube according to table 6.6 below.  Once formulation is complete, place on ice until ready for use.  </t>
  </si>
  <si>
    <t>Table 6.6</t>
  </si>
  <si>
    <t>Lig 1 ATP Mix Component</t>
  </si>
  <si>
    <t>10x PN</t>
  </si>
  <si>
    <t>Stock Conc.</t>
  </si>
  <si>
    <t>Desired Conc.</t>
  </si>
  <si>
    <t xml:space="preserve">Desired Volume (uL) </t>
  </si>
  <si>
    <t>Lot Number</t>
  </si>
  <si>
    <t>1X Ligation Buffer</t>
  </si>
  <si>
    <t>1X</t>
  </si>
  <si>
    <t>-</t>
  </si>
  <si>
    <t>ATP</t>
  </si>
  <si>
    <t>100mM</t>
  </si>
  <si>
    <t>2.4mM</t>
  </si>
  <si>
    <t>Total Volume (ul)</t>
  </si>
  <si>
    <t xml:space="preserve">6.5. Prepare Ligation 1 Master Mix in a 15mL falcon tube according to table 6.7 below.  Once formulation is complete, place on ice until ready for use. </t>
  </si>
  <si>
    <t>Table 6.7</t>
  </si>
  <si>
    <t>Lig 1 Master Mix Component</t>
  </si>
  <si>
    <t>5X Ligation Buffer</t>
  </si>
  <si>
    <t>5X</t>
  </si>
  <si>
    <t>Nuclease Free Water</t>
  </si>
  <si>
    <t>1000U/ul</t>
  </si>
  <si>
    <t>20U/ul</t>
  </si>
  <si>
    <t>6.6. Prepare the Bulk Functionalization reaction for Ligation 1.  To each of the four 50ml falcon tubes from step 6.2 add the following:</t>
  </si>
  <si>
    <t xml:space="preserve">6.6.1 Vortex the 15ml falcon tube from step 6.4 containing ATP mix, add 625ul of ATP mix to each of the four 50ml falcon tubes from 6.2 </t>
  </si>
  <si>
    <t>6.6.2 Vortex the 15ml falcon tube from step 6.5 containing Ligation 1 Master Mix, add 400ul of Ligation Master Mix to each of the four 50mL falcon tubes from 6.2</t>
  </si>
  <si>
    <t>6.6.3 Vortex each of the four 15mL falcon tubes containing pooled AS oligos from step 6.1.1</t>
  </si>
  <si>
    <t>6.6.3.1 Add 480ul of Alpha AS Pooled Oligos to the 50mL falcon tube labeled "5' Bulk Functionalization - Alpha"</t>
  </si>
  <si>
    <t>6.6.3.2 Add 480ul of Beta AS Pooled Oligos to the 50mL falcon tube labeled "5' Bulk Functionalization - Beta"</t>
  </si>
  <si>
    <t>6.6.3.1 Add 480ul of Gamma AS Pooled Oligos to the 50mL falcon tube labeled "5' Bulk Functionalization - Gamma"</t>
  </si>
  <si>
    <t>6.6.3.1 Add 480ul of Delta AS Pooled Oligos to the 50mL falcon tube labeled "5' Bulk Functionalization - Delta"</t>
  </si>
  <si>
    <t xml:space="preserve">6.6.4 Once ATP Mix, Ligation 1 Master Mix, and pooled AS oligos have all been added to the gel beads in each 50mL falcon tube, mix thorougly by swirling each tube for 10-15 seconds. </t>
  </si>
  <si>
    <t xml:space="preserve">6.7. Place the four 50mL falcon tubes in a 22C incubator for 1 hour. </t>
  </si>
  <si>
    <t xml:space="preserve">6.8. After the 1 hour incubation at 22C, remove the four 50mL falcon tubes from the incubator. </t>
  </si>
  <si>
    <t>6.9. Remove the caps from each of the 50mL falcon tubes and fill with 1X ligation buffer</t>
  </si>
  <si>
    <t>6.10. Seal the tubes tightly and mix by inverting 10X</t>
  </si>
  <si>
    <t xml:space="preserve">6.11. Place the 50mL tubes in a centrifuge and pellet the beads using the following parameters: 1200rpm, 5 minutes, Acc=7 Dec=3 </t>
  </si>
  <si>
    <t>6.12. Once the first spin is complete, remove caps and decant the 1X ligation buffer.  Attempt to decant as much 1X ligation buffer as possible without pouring out beads</t>
  </si>
  <si>
    <t>6.13. Repeat steps 6.9-6.11 two more times for a total of 3 washes</t>
  </si>
  <si>
    <t>6.14. After the third 1X ligation buffer wash, decant all the 1X ligation buffer leaving the packed gel beads in the tube.  Cap the tubes and proceed to Ligation 2 setup</t>
  </si>
  <si>
    <t xml:space="preserve">6.15. Prepare Ligation 2 ATP Mix in a 15mL falcon tube according to table 6.8 below.  Once formulation is complete, place on ice until ready for use.  </t>
  </si>
  <si>
    <t>Table 6.8</t>
  </si>
  <si>
    <t>Lig 2 ATP Mix Component</t>
  </si>
  <si>
    <t xml:space="preserve">6.16. Prepare Ligation 2 Master Mix in a 15mL falcon tube according to table 6.9 below.  Once formulation is complete, place on ice until ready for use. </t>
  </si>
  <si>
    <t>Table 6.9</t>
  </si>
  <si>
    <t>Lig 2 Master Mix Component</t>
  </si>
  <si>
    <t>100U/ul</t>
  </si>
  <si>
    <t>6.17. Prepare the Bulk Functionalization reaction for Ligation 2.  To each of the four 50ml falcon tubes from step 6.2 add the following:</t>
  </si>
  <si>
    <t xml:space="preserve">6.17.1 Vortex the 15ml falcon tube from step 6.15 containing ATP mix, add 625ul of ATP mix to each of the four 50ml falcon tubes from 6.14 </t>
  </si>
  <si>
    <t>6.17.2 Vortex the 15ml falcon tube from step 6.16 containing Ligation 2 Master Mix, add 400ul of Ligation Master Mix to each of the four 50mL falcon tubes from 6.14</t>
  </si>
  <si>
    <t>6.17.3 Vortex each of the four 15mL falcon tubes containing pooled BD oligos from step 6.1.2</t>
  </si>
  <si>
    <t>6.17.3.1 Add 480ul of Alpha BD Pooled Oligos to the 50mL falcon tube labeled "5' Bulk Functionalization - Alpha"</t>
  </si>
  <si>
    <t>6.17.3.2 Add 480ul of Beta BD Pooled Oligos to the 50mL falcon tube labeled "5' Bulk Functionalization - Beta"</t>
  </si>
  <si>
    <t>6.17.3.1 Add 480ul of Gamma BD Pooled Oligos to the 50mL falcon tube labeled "5' Bulk Functionalization - Gamma"</t>
  </si>
  <si>
    <t>6.17.3.1 Add 480ul of Delta BD Pooled Oligos to the 50mL falcon tube labeled "5' Bulk Functionalization - Delta"</t>
  </si>
  <si>
    <t xml:space="preserve">6.17.4 Once ATP Mix, Ligation 2 Master Mix, and pooled  BD oligos have all been added to the gel beads in each 50mL falcon tube, mix thorougly by swirling each tube for 10-15 seconds. </t>
  </si>
  <si>
    <t>6.18. Place the four  50mL falcon tubes in a 22C incubator overnight (12-16hours)</t>
  </si>
  <si>
    <t>7. Bulk Functionalization: Day 2</t>
  </si>
  <si>
    <t xml:space="preserve">7.1. Set a water bath to 80C.  Place a 2L bottle of 8M Urea Buffer in the 80C bath and allow to heat to 65C (approximately 1 hour).  </t>
  </si>
  <si>
    <t xml:space="preserve">7.2. Once the 8M Urea Buffer has reached 65C, remove the four 50mL falcon tubes containing the ligaiton 2 bulk functionalization reaction.  </t>
  </si>
  <si>
    <t xml:space="preserve">7.3. Remove the caps and fill the 50mL falcon tubes with 65C Urea Buffer.  Be sure to place the 8M Urea buffer back in the water bath to keep warm. </t>
  </si>
  <si>
    <t>7.4. Seal the tubes tightly and mix by inverting 10X</t>
  </si>
  <si>
    <t xml:space="preserve">7.5. Place the 50mL tubes in a centrifuge and pellet the beads using the following parameters: 1200rpm, 5 minutes, Acc=7 Dec=3 </t>
  </si>
  <si>
    <t>7.7. Repeat steps 7.3-7.6 two more times for a total of 3 washes</t>
  </si>
  <si>
    <t>7.8. After the third Urea Buffer wash, decant the Urea Buffer then fill each 50mL falcon tube with RT Z1 Buffer</t>
  </si>
  <si>
    <t>7.9. Seal the tubes tightly and mix by inverting 10X</t>
  </si>
  <si>
    <t xml:space="preserve">7.10. Place the 50mL tubes in a centrifuge and pellet the beads using the following parameters: 1200rpm, 5 minutes, Acc=7 Dec=3 </t>
  </si>
  <si>
    <t>7.11. Once the first spin is complete, remove caps and decant the 1X ligation buffer.  Attempt to decant as much 1X ligation buffer as possible without pouring out beads</t>
  </si>
  <si>
    <t>7.12. Repeat steps 6.9-6.11 two more times for a total of 3 washes</t>
  </si>
  <si>
    <t>7.13. After the third RT Z1 wash, decant all the RTZ1 buffer leaving the packed gel beads in the tube.  Seal the tubes, and proceed to section 8 for Diversity Library preparation</t>
  </si>
  <si>
    <t>8.  Diversity Sample Preparation and Library Amplification</t>
  </si>
  <si>
    <t xml:space="preserve">8.1.  Pool 1250ul from each of the four 50mL falcon tubes in step 7.13 into a new 15mL falcon tube.  5mL of pooled gel beads is needed for Diversity sample preparation. </t>
  </si>
  <si>
    <t xml:space="preserve">8.2.  Set a ThermoMixer to continuously mix the 15mL tube at 95C.  </t>
  </si>
  <si>
    <t xml:space="preserve">8.3.  Briefly vortex the 15mL tube, containing the gel beads, to mix thoroughly </t>
  </si>
  <si>
    <t>8.4.  Add 250µL of 1M DTT to the 5mL of gel beads.  The final DTT concentration is ~50mM.  Vortex the 15mL tube to mix thoroughly.</t>
  </si>
  <si>
    <t xml:space="preserve">8.5.  Set the 15mL tube on the ThermoMixer, set at 95C with maximum shaking.  </t>
  </si>
  <si>
    <t xml:space="preserve">8.6.  After 10 min, let the 15mL tube sit at room temperature to cool down.  </t>
  </si>
  <si>
    <t>8.7.  Using a 0.5mL tube, prepare the reaction mix using the table below:</t>
  </si>
  <si>
    <t>Component</t>
  </si>
  <si>
    <t>[Stock]</t>
  </si>
  <si>
    <t>Vol. (µL)</t>
  </si>
  <si>
    <t>Amplification Master Mix</t>
  </si>
  <si>
    <t>2X</t>
  </si>
  <si>
    <t>Template*</t>
  </si>
  <si>
    <t>1nM</t>
  </si>
  <si>
    <t>10uM</t>
  </si>
  <si>
    <t>*SC5' gel beads will use the SC5' template.</t>
  </si>
  <si>
    <t>8.8 Add 13uL of the above reaction mix to well 1 of an 8-well 0.2mL PCR strip</t>
  </si>
  <si>
    <t>8.9 To well 1, add 5uL of nuclease-free water</t>
  </si>
  <si>
    <t>8.4.1 Add 1uL of DTT-dissolved gel beads from step 8.6 to the same well</t>
  </si>
  <si>
    <r>
      <t xml:space="preserve">8.4.1.1 </t>
    </r>
    <r>
      <rPr>
        <b/>
        <sz val="11"/>
        <color theme="1"/>
        <rFont val="Calibri"/>
        <family val="2"/>
      </rPr>
      <t>Make sure to vortex the disolved beads before aspirating</t>
    </r>
  </si>
  <si>
    <t>8.10 Add 1uL of i7 Sample index to well 1 using the Chromium i7 Sample Index Plate</t>
  </si>
  <si>
    <t>8.5.1 Record which index went in each well in the table at the end of this section</t>
  </si>
  <si>
    <t>8.11 Mix by pipetting up and down 15X</t>
  </si>
  <si>
    <t>8.12 Place on thermocycler with the appropriate settings below:</t>
  </si>
  <si>
    <t>Heated Lid On, at 105°C</t>
  </si>
  <si>
    <t>Cycling Step</t>
  </si>
  <si>
    <r>
      <t>Temp. (</t>
    </r>
    <r>
      <rPr>
        <b/>
        <sz val="11"/>
        <color theme="1"/>
        <rFont val="Calibri"/>
        <family val="2"/>
      </rPr>
      <t>°C)</t>
    </r>
  </si>
  <si>
    <t>Duration</t>
  </si>
  <si>
    <t>Number of Cycles</t>
  </si>
  <si>
    <t>Initial Denaturation</t>
  </si>
  <si>
    <t>3 min</t>
  </si>
  <si>
    <t>Denaturation</t>
  </si>
  <si>
    <t>15 sec</t>
  </si>
  <si>
    <t>11x (12 Total Cycles)</t>
  </si>
  <si>
    <t>SC5'/ SC5'v2</t>
  </si>
  <si>
    <t>Annealing</t>
  </si>
  <si>
    <t>20 sec</t>
  </si>
  <si>
    <t>part 210170/2000239</t>
  </si>
  <si>
    <t>Extension</t>
  </si>
  <si>
    <t>30 sec</t>
  </si>
  <si>
    <t>Final Extension</t>
  </si>
  <si>
    <t>5 min</t>
  </si>
  <si>
    <t>Hold</t>
  </si>
  <si>
    <t>Forever</t>
  </si>
  <si>
    <t>8.13 When program has completed, stop the program and remove the plate from  the thermocycler</t>
  </si>
  <si>
    <t>8.14 Record sample indices used in the table below (Step 8.5.1)</t>
  </si>
  <si>
    <t>Sample</t>
  </si>
  <si>
    <t>Sample Index Used</t>
  </si>
  <si>
    <t>9.  Perform a SPRI Cleanup</t>
  </si>
  <si>
    <t>9.1 Mix a tube of SPRI beads by vigorously shaking</t>
  </si>
  <si>
    <t>9.2 Dispense ~0.5mL into the larger portion of a split trough</t>
  </si>
  <si>
    <t>9.3 Using a multichannel pipet transfer 20uL of SPRI beads to each of the 8 wells</t>
  </si>
  <si>
    <t>9.4 Mix by pipetting up and down 15X</t>
  </si>
  <si>
    <t>9.5 Incubate for 5 minutes</t>
  </si>
  <si>
    <t>9.6 Prepare 4mL of 80% Ethanol by mixing 3.2mL of 100% Ethanol with 0.8mL of water</t>
  </si>
  <si>
    <t>9.7 Put on 8-well strip on magnetic rack (low position) for 2 minutes</t>
  </si>
  <si>
    <t>9.8 Remove supernatant</t>
  </si>
  <si>
    <t>9.9 Add 100uL of 80% ethanol while still on magnetic rack</t>
  </si>
  <si>
    <t>9.10 Incubate for 30 seconds</t>
  </si>
  <si>
    <t>9.11 Remove ethanol</t>
  </si>
  <si>
    <t>9.12 Repeat steps 9.9 - 9.11 for a total of two ethanol washes</t>
  </si>
  <si>
    <t>9.13 Briefly centrifuge the stip and place back on the rack (low position)</t>
  </si>
  <si>
    <t>9.14 Using a P20 multichannel pipette remove the last traces of ethanol</t>
  </si>
  <si>
    <t>9.15 Let dry for 30 seconds</t>
  </si>
  <si>
    <t>9.16 Add 30.5uL of EB to each well and remove from magnetic rack</t>
  </si>
  <si>
    <t>9.17 Mix by pipetting up and down 15X</t>
  </si>
  <si>
    <t>9.18 Incubate for 2 minutes</t>
  </si>
  <si>
    <t>9.19 Place on magnetic rack for 2 minutes</t>
  </si>
  <si>
    <t>9.20 Transfer 30uL of supernatant to a fresh strip</t>
  </si>
  <si>
    <t>10. Bioanalyzer Analysis with DNA High Sensitivity Kit</t>
  </si>
  <si>
    <t xml:space="preserve">10.1 Run 1ul sample at 1:10 dilution on an Agilent Bioanalyzer High Sensitivity chip. </t>
  </si>
  <si>
    <t>11.  Library Quantitation and Analysis</t>
  </si>
  <si>
    <t xml:space="preserve">11.1   Proceed to quantification using the "Quantifying Prepared Libraries" section in the RD00001_GemCode Internal SOP. </t>
  </si>
  <si>
    <t>11.1.1. Load the SC3'v2 or SC5' Diversity sample as sample #1</t>
  </si>
  <si>
    <t>11.1.2. Load the SC3'v2 or SC5' Variance samples as samples #2-5</t>
  </si>
  <si>
    <t xml:space="preserve">11.2   Export Cq data csv file.  </t>
  </si>
  <si>
    <t>11.2.1 Copy and paste the Cq values from the csv file onto "Cq Input" sheet.  This will populate Cq information on the following tab regarding standards and samples.</t>
  </si>
  <si>
    <t xml:space="preserve">11.3  In tab "KAPA Quant sheet" cells D61 and D63, type information regarding intercept and slope.  </t>
  </si>
  <si>
    <t xml:space="preserve">11.4.1 Add sample description of samples (column D).  </t>
  </si>
  <si>
    <t xml:space="preserve">11.4  "Sample Output" will include the final concentration and mass available of libraries. </t>
  </si>
  <si>
    <t>11.5  Use the table below to dilute the samples in nuclease-free water, values will auto-populate from the "Sample Output" Worksheet</t>
  </si>
  <si>
    <r>
      <t xml:space="preserve">11.6.1 </t>
    </r>
    <r>
      <rPr>
        <b/>
        <sz val="11"/>
        <rFont val="Arial"/>
        <family val="2"/>
      </rPr>
      <t>note each product must be at a concentration &gt;3nM to proceed</t>
    </r>
  </si>
  <si>
    <t>Concentration (nM)</t>
  </si>
  <si>
    <t>Sample to Add (uL)</t>
  </si>
  <si>
    <t>Water to Add (uL)</t>
  </si>
  <si>
    <r>
      <t xml:space="preserve">11.7  </t>
    </r>
    <r>
      <rPr>
        <sz val="11"/>
        <rFont val="Calibri (Body)"/>
      </rPr>
      <t xml:space="preserve">For Bulk diversity:  Pool 25µL of each Diversity sample into a 1.5mL Eppendorf tube.  </t>
    </r>
  </si>
  <si>
    <t xml:space="preserve">11.8.  Appropriately label the tube and submit for sequencing. </t>
  </si>
  <si>
    <t>12.  Sequencing Information and Parameters</t>
  </si>
  <si>
    <t>Fxnl Gel Bead Type</t>
  </si>
  <si>
    <t>Sequencer</t>
  </si>
  <si>
    <t>Loading Qty.</t>
  </si>
  <si>
    <t>DNA Size</t>
  </si>
  <si>
    <t>Cycle Setup</t>
  </si>
  <si>
    <t>Reads Required</t>
  </si>
  <si>
    <t># of Bulk DivVar Samples per Flowcell Allowed</t>
  </si>
  <si>
    <t>Single Cell</t>
  </si>
  <si>
    <t>13. Xena Sample Sheet Information:</t>
  </si>
  <si>
    <t>13.1  Fill out the following fields on the Xena Sample Sheet for each sample submission:</t>
  </si>
  <si>
    <t>Field</t>
  </si>
  <si>
    <t>Parameter</t>
  </si>
  <si>
    <t>Product</t>
  </si>
  <si>
    <t>Longranger 2.0</t>
  </si>
  <si>
    <t>Enter Desciption for Each Sample</t>
  </si>
  <si>
    <t>Genome</t>
  </si>
  <si>
    <t>Gelbead QC SC3Pv2</t>
  </si>
  <si>
    <t>Sample Index Set</t>
  </si>
  <si>
    <t>SI-GA-(Enter Indexes used)</t>
  </si>
  <si>
    <t>Degenerate Primer Length</t>
  </si>
  <si>
    <t>Barcode Read</t>
  </si>
  <si>
    <t>R1</t>
  </si>
  <si>
    <t>Barcode Length</t>
  </si>
  <si>
    <t>Template Mass</t>
  </si>
  <si>
    <t>Gelbead Lot Name</t>
  </si>
  <si>
    <t>Enter Lot Number</t>
  </si>
  <si>
    <t>Instrument Name</t>
  </si>
  <si>
    <t>13.2. When uploading the Sample Sheet to Xena, input the following additional Sample Information:</t>
  </si>
  <si>
    <t>Lane</t>
  </si>
  <si>
    <t>Do not select lane(s)</t>
  </si>
  <si>
    <t>Flow Cell ID</t>
  </si>
  <si>
    <t>Enter Flow Cell ID from Sequencing Queue</t>
  </si>
  <si>
    <t>Read1 length</t>
  </si>
  <si>
    <t>Read2 length</t>
  </si>
  <si>
    <t>Barcode Set</t>
  </si>
  <si>
    <t>4M-august-2015</t>
  </si>
  <si>
    <t>Loading Concentration</t>
  </si>
  <si>
    <t>14. QC Data</t>
  </si>
  <si>
    <r>
      <t>14.1 When sequencing run has completed contact Ann Renschler, Alex Gagnon or Elliott Meer and ask them to run the "</t>
    </r>
    <r>
      <rPr>
        <b/>
        <sz val="11"/>
        <color theme="1"/>
        <rFont val="Calibri"/>
        <family val="2"/>
      </rPr>
      <t>Bulk DivVar R Script</t>
    </r>
    <r>
      <rPr>
        <sz val="11"/>
        <color theme="1"/>
        <rFont val="Calibri"/>
        <family val="2"/>
      </rPr>
      <t>" for your data.  If replacement plates are being tested, include this information along with your analysis request.</t>
    </r>
  </si>
  <si>
    <t>14.1.1 Please provide the following data in a 'CSV' file: (Example shown)</t>
  </si>
  <si>
    <t>Flow Cell</t>
  </si>
  <si>
    <t>Read1 Length</t>
  </si>
  <si>
    <t>Read2 Length</t>
  </si>
  <si>
    <t>Analysis ID</t>
  </si>
  <si>
    <t>Sequencing ID</t>
  </si>
  <si>
    <t>longranger2.0</t>
  </si>
  <si>
    <t>Bulk QC VDJ LN092320</t>
  </si>
  <si>
    <t>SI-P2-B1</t>
  </si>
  <si>
    <t>HHLLKBCX3</t>
  </si>
  <si>
    <t>Bulk QC VDJ LN100720</t>
  </si>
  <si>
    <t>SI-P2-D1</t>
  </si>
  <si>
    <t>3'v3 Bulk QC_LN081020_Tru_Div-1</t>
  </si>
  <si>
    <t>3M-february-2018</t>
  </si>
  <si>
    <t>SI-P2-A2</t>
  </si>
  <si>
    <t>3'v3 Bulk QC_LN081020_Nxt-X22-v2-6_Div-1</t>
  </si>
  <si>
    <t>SI-P2-C2</t>
  </si>
  <si>
    <t>3'v3 Bulk QC_LN081020_Nxt-X22-v2-8_Div-1</t>
  </si>
  <si>
    <t>SI-P2-E2</t>
  </si>
  <si>
    <t>14.1.2 After running the analysis, you will be contacted and provided with two data files per analysis, those file will have the following naming scheme:</t>
  </si>
  <si>
    <t xml:space="preserve">data.plateA.cts.all.1050341.csv </t>
  </si>
  <si>
    <t>File contains all the Part A Data for Analysis 1050341</t>
  </si>
  <si>
    <t>data.plateB.cts.all.1050341.csv</t>
  </si>
  <si>
    <t>File contains all the Part B Data for Analysis 1050342</t>
  </si>
  <si>
    <t>14.1.3 Open these files in Microsoft Excel and perform the following maniputlations to prepare the data for copying into this QCM:</t>
  </si>
  <si>
    <t>14.1.3.1 Copy and paste the data from the  CSV to the corresponding PartA_Data_Tru or PartB_Data_Tru tab in this QCM (Do not copy the header information)</t>
  </si>
  <si>
    <t>Quality Control Method: SC3'v3, LT SC3', Gel Bead Oligo Bulk QC Assay</t>
  </si>
  <si>
    <t>This procedure outlines the Bulk QC of incoming raw material IDT Oligo plates that will be used for Gel Bead Functionalization.  The Operator will be provided with at least 1mL of pooled oligos for each AS and BD overhang to complete this assay.  This QC will determine whether or not each individual oligo for gel bead functionalization is present and functional, and will identify the need for replacement wells and/or plates before functionalization occurs.  This QC Method applies to Single Cell 3'v3 Ligation 1 and Ligation 2 Oligo Plates (2000107, 2000108) and LT SC3' Ligation 1 and Ligation 2 Oligo Plates (2000361, 2000362).</t>
  </si>
  <si>
    <t>2000107, 2000108</t>
  </si>
  <si>
    <t>Single Cell 3'v3</t>
  </si>
  <si>
    <t>2000361, 2000362</t>
  </si>
  <si>
    <t xml:space="preserve">LT SC3' </t>
  </si>
  <si>
    <t>10x – R2: 5' - GTGACTGGAGTTCAGACGTGTGCTCTTCCGATCT - 3'</t>
  </si>
  <si>
    <t>10x – SC3v3 dT: 5' - TTTTTTTTTTTTTTTTTTTTTTTTTTTTTTVN - 3'</t>
  </si>
  <si>
    <t>10x – SC3v3 X22_v2_8: 5' - CCTTAGCCGCTAATAGGTGAGC - 3'</t>
  </si>
  <si>
    <t xml:space="preserve">10x – SC3v3 X22_v2_6: 5' - TTGCTAGGACCGGCCTTAAAGC - 3' </t>
  </si>
  <si>
    <t>Nxt SI-Primer: 5' - AATGATACGGCGACCACCGAGATCTACACTCGTCGGCAGCGTCAGATGTGTATAAGAGACAG - 3'</t>
  </si>
  <si>
    <t>Pooled AS Oligos: Overhang 1, Overhnag 2, Overhang 3, and Overhang 4</t>
  </si>
  <si>
    <t>Pooled BD Oligos: Overhang 1, Overhnag 2, Overhang 3, and Overhang 4</t>
  </si>
  <si>
    <t>Bulk, Single Cell 3'v3 Unfunctionalized Gel Beads</t>
  </si>
  <si>
    <t>Single/multi-channel pipettes</t>
  </si>
  <si>
    <t>5.1 Prepare template for this assay using the guide in the "Preparing Template SC3'v3"</t>
  </si>
  <si>
    <t xml:space="preserve">5.2 Thaw an aliquot of SC3'v3 Unfunctionalized Gel Beads for use in bulk functionalization </t>
  </si>
  <si>
    <t>6.1 Pooled Oligos for bulk functionalization should be provided in 15mL Falcon tubes.  Four tubes of AS  and four tubes of BD pooled oligos are needed for bulk functionalization. Enter the RM lot number and WO number in table 6.1 below</t>
  </si>
  <si>
    <t xml:space="preserve">6.1.1. Four 15mL falcon tubes should be provided with pooled AS oligos, one tube each for Overhang 1, Overhang 2, Overhang 3, and Overhang 4.  </t>
  </si>
  <si>
    <t>Overhang 1</t>
  </si>
  <si>
    <t>Overhang 2</t>
  </si>
  <si>
    <t>Overhang 3</t>
  </si>
  <si>
    <t>Overhang 4</t>
  </si>
  <si>
    <t>6.1.2. Four 15mL falcon tubes should be provided with pooled BD oligos, one tube each for Overhang 1, Overhang 2, Overhang 3, and Overhang 4.  Enter the RM lot number and WO number in table 6.3 below</t>
  </si>
  <si>
    <t>6.2 Label four 50ml falcon tubes, one for each overhang: 3' Bulk Functionalization-OH1, 3' Bulk Functionalization-OH2, 3' Bulk Functionalization-OH3, 3' Bulk Functionalization-OH4.  Include the  lot number of the  set of oligos being tested.</t>
  </si>
  <si>
    <t>6.3 Aliquot 2.8mL (3.03g) of SC3' Unfunctionalized Gel Beads into each of the four 50ml falcon tubes.  Record the weight added in the table below.  Keep tubes at room temperature until ready for ATP Mix, Ligation Master Mix, and Oligo Addition.</t>
  </si>
  <si>
    <t>3' Bulk. Func. OH1</t>
  </si>
  <si>
    <t>3' Bulk Func. OH2</t>
  </si>
  <si>
    <t>3' Bulk Func. OH3</t>
  </si>
  <si>
    <t>3' Bulk Func. OH4</t>
  </si>
  <si>
    <t xml:space="preserve">6.4. Prepare Ligation 1 ATP Mix in a 15mL falcon tube according to the table below.  Once formulation is complete, place on ice until ready for use.  </t>
  </si>
  <si>
    <t xml:space="preserve">6.5. Prepare Ligation 1 Master Mix in a 15mL falcon tube according to the table below.  Once formulation is complete, place on ice until ready for use. </t>
  </si>
  <si>
    <t xml:space="preserve">6.6.1 Vortex the 15ml falcon tube from step 6.4 containing ATP mix, add 500ul of ATP mix to each of the four 50ml falcon tubes from 6.2 </t>
  </si>
  <si>
    <t>6.6.3.1 Add 300ul of Overhang 1 AS Pooled Oligos to the 50mL falcon tube labeled "3' Bulk Functionalization - OH1"</t>
  </si>
  <si>
    <t>6.6.3.2 Add 300ul of Overhang 2 AS Pooled Oligos to the 50mL falcon tube labeled "3' Bulk Functionalization - OH2"</t>
  </si>
  <si>
    <t>6.6.3.1 Add 300ul of Overhang 3 AS Pooled Oligos to the 50mL falcon tube labeled "3' Bulk Functionalization - OH3"</t>
  </si>
  <si>
    <t>6.6.3.1 Add 300ul of Overhang 4 AS Pooled Oligos to the 50mL falcon tube labeled "3' Bulk Functionalization - OH4"</t>
  </si>
  <si>
    <t xml:space="preserve">6.15. Prepare Ligation 2 ATP Mix in a 15mL falcon tube according to the table below.  Once formulation is complete, place on ice until ready for use.  </t>
  </si>
  <si>
    <t xml:space="preserve">6.16. Prepare Ligation 2 Master Mix in a 15mL falcon tube according to the table below.  Once formulation is complete, place on ice until ready for use. </t>
  </si>
  <si>
    <t xml:space="preserve">6.17.1 Vortex the 15ml falcon tube from step 6.15 containing ATP mix, add 500ul of ATP mix to each of the four 50ml falcon tubes from 6.14 </t>
  </si>
  <si>
    <t>6.17.2 Vortex the 15ml falcon tube from step 6.16 containing Ligation 2 Master Mix, add 400ul of Ligation 2 Master Mix to each of the four 50mL falcon tubes from 6.14</t>
  </si>
  <si>
    <t>6.17.3.1 Add 300ul of Overhang 1 BD Pooled Oligos to the 50mL falcon tube labeled "3' Bulk Functionalization - OH1"</t>
  </si>
  <si>
    <t>6.17.3.2 Add 300ul of Overhang 2 BD Pooled Oligos to the 50mL falcon tube labeled "3' Bulk Functionalization - OH2"</t>
  </si>
  <si>
    <t>6.17.3.1 Add 300ul of Overhang 3 BD Pooled Oligos to the 50mL falcon tube labeled "3' Bulk Functionalization - OH3"</t>
  </si>
  <si>
    <t>6.17.3.1 Add 300ul of Overhang 4 BD Pooled Oligos to the 50mL falcon tube labeled "3' Bulk Functionalization - OH4"</t>
  </si>
  <si>
    <t xml:space="preserve">6.17.4 Once ATP Mix, Ligation 2 Master Mix, and pooled oligos have all been added to the gel beads in each 50mL falcon tube, mix thorougly by swirling each tube for 10-15 seconds. </t>
  </si>
  <si>
    <t>8.  Diversity Sample Preparation</t>
  </si>
  <si>
    <t xml:space="preserve">8.1.  Gel beads for Diversity and Variance assay should be provided in a 15mL Falcon tube.  This is a pool of all four overhangs at the end of gel bead functionalization process.  Check that the gel bead sample received is a minimum of 5mL in volume using the mark on the tube.  </t>
  </si>
  <si>
    <t>8.6.  After 10 min, let the 15mL tube sit at room temperature to cool down.  While this is cooling, proceed to the next step.</t>
  </si>
  <si>
    <t>8.7.  Using a 0.5mL tube, prepare the reaction mix using the table below (***Note: Each well of the strip tube uses a different reaction mix***):</t>
  </si>
  <si>
    <t>Poly(dT) Reaction Mix</t>
  </si>
  <si>
    <t>SI-PCR Primer (220111)*</t>
  </si>
  <si>
    <t>100uM</t>
  </si>
  <si>
    <t>*Note: Ensure the correct Template and Primers are used. Template is the same as SC3' v2.</t>
  </si>
  <si>
    <t>x22_v2_6 Reaction Mix</t>
  </si>
  <si>
    <t>x22_v2_6 Template*</t>
  </si>
  <si>
    <t>Nxt SI-Primer</t>
  </si>
  <si>
    <t>*Note: Ensure the correct Template and Primers are used</t>
  </si>
  <si>
    <t>x22_v2_8 Reaction Mix</t>
  </si>
  <si>
    <t>x22_v2_8 Template*</t>
  </si>
  <si>
    <t>8.8 Add 13uL of the above reaction mixes to the corresponding wells of a 8-well 0.2mL PCR strip (dT in well 1, x22_v2_6 in well 2, and x22_v2_8 in well 3).</t>
  </si>
  <si>
    <t>8.9 To each of the three wells, add 5uL of nuclease-free water</t>
  </si>
  <si>
    <t>8.4.1 Add 1uL of DTT-dissolved gel beads from step 8.6 to the same wells</t>
  </si>
  <si>
    <r>
      <t xml:space="preserve">8.4.1.1 </t>
    </r>
    <r>
      <rPr>
        <b/>
        <sz val="11"/>
        <color theme="1"/>
        <rFont val="Calibri"/>
        <family val="2"/>
      </rPr>
      <t>Make sure to vortex the disolved beads before aspirating</t>
    </r>
  </si>
  <si>
    <t>8.10 Add 1uL of i7 Sample index to each of the 3 wells, using the Chromium i7 Sample Index Plate</t>
  </si>
  <si>
    <t>Step</t>
  </si>
  <si>
    <r>
      <t>Temp. (</t>
    </r>
    <r>
      <rPr>
        <b/>
        <sz val="11"/>
        <color theme="1"/>
        <rFont val="Calibri"/>
        <family val="2"/>
      </rPr>
      <t>°C)</t>
    </r>
  </si>
  <si>
    <t>SC3'v3</t>
  </si>
  <si>
    <t>(2000058)</t>
  </si>
  <si>
    <t>15x (16 Total Cycles)</t>
  </si>
  <si>
    <t>or</t>
  </si>
  <si>
    <t>LT</t>
  </si>
  <si>
    <t>(2000360)</t>
  </si>
  <si>
    <t xml:space="preserve">8.14 Record sample indices used in the table below </t>
  </si>
  <si>
    <t>Poly(dT)</t>
  </si>
  <si>
    <t>x22_v2_6</t>
  </si>
  <si>
    <t>x22_v2_8</t>
  </si>
  <si>
    <t>9.3 Using a multichannel pipet transfer 20uL of SPRI beads to each well of each strip that contains sample</t>
  </si>
  <si>
    <t xml:space="preserve">11.1.  Proceed to quantification using the "Quantifying Prepared Libraries" section in the RD00001_GemCode Internal SOP. </t>
  </si>
  <si>
    <t>10.1.1. Load the SC3'v3 or LT Samples as follows:</t>
  </si>
  <si>
    <t>Sample 1</t>
  </si>
  <si>
    <t>Sample 6</t>
  </si>
  <si>
    <t>Sample 11</t>
  </si>
  <si>
    <t xml:space="preserve">11.2.  Export Cq data csv file.  </t>
  </si>
  <si>
    <t xml:space="preserve">11.3.  In tab "KAPA Quant sheet" cells D61 and D63, type information regarding intercept and slope.  </t>
  </si>
  <si>
    <t xml:space="preserve">11.3.1 Add sample description of samples (column D).  </t>
  </si>
  <si>
    <t xml:space="preserve">11.4. "Sample Output" will include the final concentration and mass available of libraries. </t>
  </si>
  <si>
    <t>11.5.  Use the table below to dilute the samples in nuclease-free water, values will auto-populate from the "Sample Output" Worksheet</t>
  </si>
  <si>
    <r>
      <t xml:space="preserve">11.5.1 </t>
    </r>
    <r>
      <rPr>
        <b/>
        <sz val="11"/>
        <rFont val="Arial"/>
        <family val="2"/>
      </rPr>
      <t>note each product must be at a concentraiton &gt;3nM to proceed</t>
    </r>
  </si>
  <si>
    <r>
      <t xml:space="preserve">11.6 For Bulk </t>
    </r>
    <r>
      <rPr>
        <b/>
        <u/>
        <sz val="11"/>
        <rFont val="Arial"/>
        <family val="2"/>
      </rPr>
      <t>diversity:</t>
    </r>
    <r>
      <rPr>
        <sz val="11"/>
        <color theme="1"/>
        <rFont val="Arial"/>
        <family val="2"/>
      </rPr>
      <t xml:space="preserve">  Pool 25µL of each Diversity sample into a 1.5mL Eppendorf tube.  </t>
    </r>
  </si>
  <si>
    <t xml:space="preserve">11.7.  Appropriately label the tube and submit for sequencing. </t>
  </si>
  <si>
    <t>3'v3: 3M-february-2018</t>
  </si>
  <si>
    <r>
      <t>14.1 When sequencing run has completed contact Ann Renschler, Alex Gagnon or Elliott Meer and ask them to run the "</t>
    </r>
    <r>
      <rPr>
        <b/>
        <sz val="11"/>
        <rFont val="Arial"/>
        <family val="2"/>
      </rPr>
      <t>Bulk DivVar R Script</t>
    </r>
    <r>
      <rPr>
        <sz val="11"/>
        <color theme="1"/>
        <rFont val="Arial"/>
        <family val="2"/>
      </rPr>
      <t>" for your data.  If replacement plates are being tested, include this information along with your analysis request.</t>
    </r>
  </si>
  <si>
    <t>14.1.3.1 Copy and paste the data from the  CSV to the corresponding PartA_Data_Tru/Nxt_v6/Nxt_v8 or PartB_Data_Tru/Nxt_v6/Nxt_v8 tab in this QCM (Do not copy the header information)</t>
  </si>
  <si>
    <t>Lot</t>
  </si>
  <si>
    <t>Expiration Date</t>
  </si>
  <si>
    <t xml:space="preserve">1X Z1 Solution </t>
  </si>
  <si>
    <t>Template</t>
  </si>
  <si>
    <t>SPRI Beads</t>
  </si>
  <si>
    <t>1M DTT</t>
  </si>
  <si>
    <t>i7 Sample Index Plate</t>
  </si>
  <si>
    <t xml:space="preserve">For SC5',  paste BioAnalyzer gragh: </t>
  </si>
  <si>
    <t>Paste BioA Graph Here</t>
  </si>
  <si>
    <t>For SC3'v3/LT SC3', paste BioAnalyzer graph:</t>
  </si>
  <si>
    <t>Paste dT BioA Graph Here</t>
  </si>
  <si>
    <t>Paste x22_v2_6 Graph Here</t>
  </si>
  <si>
    <t>Paste x22_v2_8 Graph Here</t>
  </si>
  <si>
    <t xml:space="preserve">Rev.: </t>
  </si>
  <si>
    <t xml:space="preserve">ECO:                                                                        </t>
  </si>
  <si>
    <t>Well</t>
  </si>
  <si>
    <t>Cq</t>
  </si>
  <si>
    <t>A01</t>
  </si>
  <si>
    <t>A02</t>
  </si>
  <si>
    <t>A03</t>
  </si>
  <si>
    <t>A04</t>
  </si>
  <si>
    <t>A05</t>
  </si>
  <si>
    <t>A06</t>
  </si>
  <si>
    <t>A07</t>
  </si>
  <si>
    <t>A08</t>
  </si>
  <si>
    <t>A09</t>
  </si>
  <si>
    <t>A10</t>
  </si>
  <si>
    <t>A11</t>
  </si>
  <si>
    <t>A12</t>
  </si>
  <si>
    <t>B01</t>
  </si>
  <si>
    <t>B02</t>
  </si>
  <si>
    <t>B03</t>
  </si>
  <si>
    <t>B04</t>
  </si>
  <si>
    <t>B05</t>
  </si>
  <si>
    <t>B06</t>
  </si>
  <si>
    <t>B07</t>
  </si>
  <si>
    <t>B08</t>
  </si>
  <si>
    <t>B09</t>
  </si>
  <si>
    <t>B10</t>
  </si>
  <si>
    <t>B11</t>
  </si>
  <si>
    <t>B12</t>
  </si>
  <si>
    <t>C01</t>
  </si>
  <si>
    <t>C02</t>
  </si>
  <si>
    <t>C03</t>
  </si>
  <si>
    <t>C04</t>
  </si>
  <si>
    <t>C05</t>
  </si>
  <si>
    <t>C06</t>
  </si>
  <si>
    <t>C07</t>
  </si>
  <si>
    <t>C08</t>
  </si>
  <si>
    <t>C09</t>
  </si>
  <si>
    <t>C10</t>
  </si>
  <si>
    <t>C11</t>
  </si>
  <si>
    <t>C12</t>
  </si>
  <si>
    <t>D01</t>
  </si>
  <si>
    <t>D02</t>
  </si>
  <si>
    <t>D03</t>
  </si>
  <si>
    <t>D04</t>
  </si>
  <si>
    <t>D05</t>
  </si>
  <si>
    <t>D06</t>
  </si>
  <si>
    <t>D07</t>
  </si>
  <si>
    <t>D08</t>
  </si>
  <si>
    <t>D09</t>
  </si>
  <si>
    <t>D10</t>
  </si>
  <si>
    <t>D11</t>
  </si>
  <si>
    <t>D12</t>
  </si>
  <si>
    <t>E01</t>
  </si>
  <si>
    <t>E02</t>
  </si>
  <si>
    <t>E03</t>
  </si>
  <si>
    <t>E04</t>
  </si>
  <si>
    <t>E05</t>
  </si>
  <si>
    <t>E06</t>
  </si>
  <si>
    <t>E07</t>
  </si>
  <si>
    <t>E08</t>
  </si>
  <si>
    <t>E09</t>
  </si>
  <si>
    <t>E10</t>
  </si>
  <si>
    <t>E11</t>
  </si>
  <si>
    <t>E12</t>
  </si>
  <si>
    <t>F01</t>
  </si>
  <si>
    <t>F02</t>
  </si>
  <si>
    <t>F03</t>
  </si>
  <si>
    <t>F04</t>
  </si>
  <si>
    <t>F05</t>
  </si>
  <si>
    <t>F06</t>
  </si>
  <si>
    <t>F07</t>
  </si>
  <si>
    <t>F08</t>
  </si>
  <si>
    <t>F09</t>
  </si>
  <si>
    <t>F10</t>
  </si>
  <si>
    <t>F11</t>
  </si>
  <si>
    <t>F12</t>
  </si>
  <si>
    <t>G01</t>
  </si>
  <si>
    <t>G02</t>
  </si>
  <si>
    <t>G03</t>
  </si>
  <si>
    <t>G04</t>
  </si>
  <si>
    <t>G05</t>
  </si>
  <si>
    <t>G06</t>
  </si>
  <si>
    <t>G07</t>
  </si>
  <si>
    <t>G08</t>
  </si>
  <si>
    <t>G09</t>
  </si>
  <si>
    <t>G10</t>
  </si>
  <si>
    <t>G11</t>
  </si>
  <si>
    <t>G12</t>
  </si>
  <si>
    <t>H01</t>
  </si>
  <si>
    <t>H02</t>
  </si>
  <si>
    <t>H03</t>
  </si>
  <si>
    <t>H04</t>
  </si>
  <si>
    <t>H05</t>
  </si>
  <si>
    <t>H06</t>
  </si>
  <si>
    <t>H07</t>
  </si>
  <si>
    <t>H08</t>
  </si>
  <si>
    <t>H09</t>
  </si>
  <si>
    <t>H10</t>
  </si>
  <si>
    <t>H11</t>
  </si>
  <si>
    <t>H12</t>
  </si>
  <si>
    <t>Note and Conlusions:</t>
  </si>
  <si>
    <t>KAPA DNA Standards</t>
  </si>
  <si>
    <t>Standard</t>
  </si>
  <si>
    <t>Standard Conc</t>
  </si>
  <si>
    <t>Log(Conc)</t>
  </si>
  <si>
    <t>Cq Replicate 1</t>
  </si>
  <si>
    <t>Cq Replicate 2</t>
  </si>
  <si>
    <t>Median Cq</t>
  </si>
  <si>
    <t>ΔCq</t>
  </si>
  <si>
    <t>ΔCq Pass or Fail</t>
  </si>
  <si>
    <t>Run Plate Map</t>
  </si>
  <si>
    <t>NTC</t>
  </si>
  <si>
    <t>Ct Values</t>
  </si>
  <si>
    <t>Value</t>
  </si>
  <si>
    <t>Pass or Fail</t>
  </si>
  <si>
    <t>Notes</t>
  </si>
  <si>
    <t>01</t>
  </si>
  <si>
    <t>02</t>
  </si>
  <si>
    <t>03</t>
  </si>
  <si>
    <t>04</t>
  </si>
  <si>
    <t>05</t>
  </si>
  <si>
    <t>06</t>
  </si>
  <si>
    <t>07</t>
  </si>
  <si>
    <t>08</t>
  </si>
  <si>
    <t>09</t>
  </si>
  <si>
    <t>10</t>
  </si>
  <si>
    <t>11</t>
  </si>
  <si>
    <t>12</t>
  </si>
  <si>
    <t>Slope</t>
  </si>
  <si>
    <t>Value should be the same as the graph</t>
  </si>
  <si>
    <t>Intercept</t>
  </si>
  <si>
    <t>B</t>
  </si>
  <si>
    <t>Rsq</t>
  </si>
  <si>
    <t>Value should be between 0.99 and 1.0</t>
  </si>
  <si>
    <t>*Color when failed</t>
  </si>
  <si>
    <t>C</t>
  </si>
  <si>
    <t>Efficiency</t>
  </si>
  <si>
    <t>Value should be between 90% and 110%</t>
  </si>
  <si>
    <t>D</t>
  </si>
  <si>
    <t>E</t>
  </si>
  <si>
    <t>Median ΔCq</t>
  </si>
  <si>
    <t>Value should be between 3.1 and 3.6</t>
  </si>
  <si>
    <t>F</t>
  </si>
  <si>
    <t>G</t>
  </si>
  <si>
    <t>H</t>
  </si>
  <si>
    <t>KAPA Standard Curve Graph Details</t>
  </si>
  <si>
    <t>Chart Title</t>
  </si>
  <si>
    <t>KAPA Standard Curve</t>
  </si>
  <si>
    <t>X Axis Title</t>
  </si>
  <si>
    <t>Log(Concentration in pM)</t>
  </si>
  <si>
    <t>Y Axis Title</t>
  </si>
  <si>
    <t>Median Cq Value</t>
  </si>
  <si>
    <t>Enter Sample Name Here</t>
  </si>
  <si>
    <t>X-Fold Dilution</t>
  </si>
  <si>
    <t>Log(X-Fold Dilution)</t>
  </si>
  <si>
    <t>Average ΔCq</t>
  </si>
  <si>
    <t>Calculated Concentration (nM)</t>
  </si>
  <si>
    <t>Special Fraction Sizing</t>
  </si>
  <si>
    <t>Sample 2</t>
  </si>
  <si>
    <t>Length Correction</t>
  </si>
  <si>
    <t>Standard Length (bp)</t>
  </si>
  <si>
    <t>Default Product Length (bp)</t>
  </si>
  <si>
    <t>KAPA Sample Dilution Graph Details</t>
  </si>
  <si>
    <t>Log(X-Fold DIlution)</t>
  </si>
  <si>
    <t>Cq Value</t>
  </si>
  <si>
    <t>Sample 3</t>
  </si>
  <si>
    <t>Sample 4</t>
  </si>
  <si>
    <t>Sample 5</t>
  </si>
  <si>
    <t>Sample 7</t>
  </si>
  <si>
    <t>Sample 8</t>
  </si>
  <si>
    <t>Sample 9</t>
  </si>
  <si>
    <t>Sample 10</t>
  </si>
  <si>
    <t>Sample 12</t>
  </si>
  <si>
    <t>Sample 13</t>
  </si>
  <si>
    <t>Sample 14</t>
  </si>
  <si>
    <t>Sample 15</t>
  </si>
  <si>
    <t>Sample 16</t>
  </si>
  <si>
    <t>Sample 17</t>
  </si>
  <si>
    <t>Sample 18</t>
  </si>
  <si>
    <t>Sample 19</t>
  </si>
  <si>
    <t>Sample 20</t>
  </si>
  <si>
    <t>Library Concentration</t>
  </si>
  <si>
    <t>Desired Library Volume (uL):</t>
  </si>
  <si>
    <t>Sample Description</t>
  </si>
  <si>
    <t xml:space="preserve">Product Length </t>
  </si>
  <si>
    <t>Calculated Conc. (nM)</t>
  </si>
  <si>
    <t>Product Yield (µg)</t>
  </si>
  <si>
    <t>Rsq Pass or Fail</t>
  </si>
  <si>
    <t>Efficiency Pass or Fail</t>
  </si>
  <si>
    <t>Average ΔCq Pass or Fail</t>
  </si>
  <si>
    <t>Custom Product Length (bp)</t>
  </si>
  <si>
    <t>Diversity/Variance Library Graph #1 Details</t>
  </si>
  <si>
    <t>qPCR Concentration (nM, via P5-P7)</t>
  </si>
  <si>
    <t>Diversity/Variance Library Graph #2 Details</t>
  </si>
  <si>
    <t>Library Yield</t>
  </si>
  <si>
    <t>Sample Name</t>
  </si>
  <si>
    <r>
      <t>Product Yield (</t>
    </r>
    <r>
      <rPr>
        <sz val="12"/>
        <color theme="1"/>
        <rFont val="Calibri"/>
        <family val="2"/>
      </rPr>
      <t>µg)</t>
    </r>
  </si>
  <si>
    <t>type</t>
  </si>
  <si>
    <t>plate</t>
  </si>
  <si>
    <t>well</t>
  </si>
  <si>
    <t>sequence</t>
  </si>
  <si>
    <t>ctsa</t>
  </si>
  <si>
    <t>% of Median</t>
  </si>
  <si>
    <t>Plate_Well</t>
  </si>
  <si>
    <t>Plate Name</t>
  </si>
  <si>
    <t># of Failed Wells</t>
  </si>
  <si>
    <t>Replace Plate?</t>
  </si>
  <si>
    <t>Plate Type</t>
  </si>
  <si>
    <t>Part Type</t>
  </si>
  <si>
    <t>Plate Number</t>
  </si>
  <si>
    <t>Reported Plate Name</t>
  </si>
  <si>
    <t>Alpha_1</t>
  </si>
  <si>
    <t>Mavi_Tru_Nxt</t>
  </si>
  <si>
    <t>_AS</t>
  </si>
  <si>
    <t>_1.1</t>
  </si>
  <si>
    <t>Alpha_2</t>
  </si>
  <si>
    <t>_1.2</t>
  </si>
  <si>
    <t>Alpha_3</t>
  </si>
  <si>
    <t>_1.3</t>
  </si>
  <si>
    <t>Alpha_4</t>
  </si>
  <si>
    <t>_1.4</t>
  </si>
  <si>
    <t>Alpha_5</t>
  </si>
  <si>
    <t>_1.5</t>
  </si>
  <si>
    <t>Alpha_6</t>
  </si>
  <si>
    <t>_1.6</t>
  </si>
  <si>
    <t>Alpha_7</t>
  </si>
  <si>
    <t>_1.7</t>
  </si>
  <si>
    <t>Alpha_8</t>
  </si>
  <si>
    <t>_1.8</t>
  </si>
  <si>
    <t>Alpha_9</t>
  </si>
  <si>
    <t>_1.9</t>
  </si>
  <si>
    <t>Alpha_10</t>
  </si>
  <si>
    <t>_1.10</t>
  </si>
  <si>
    <t>Beta_1</t>
  </si>
  <si>
    <t>_2.1</t>
  </si>
  <si>
    <t>Beta_2</t>
  </si>
  <si>
    <t>_2.2</t>
  </si>
  <si>
    <t>Beta_3</t>
  </si>
  <si>
    <t>_2.3</t>
  </si>
  <si>
    <t>Beta_4</t>
  </si>
  <si>
    <t>_2.4</t>
  </si>
  <si>
    <t>Beta_5</t>
  </si>
  <si>
    <t>_2.5</t>
  </si>
  <si>
    <t>Beta_6</t>
  </si>
  <si>
    <t>_2.6</t>
  </si>
  <si>
    <t>Beta_7</t>
  </si>
  <si>
    <t>_2.7</t>
  </si>
  <si>
    <t>Beta_8</t>
  </si>
  <si>
    <t>_2.8</t>
  </si>
  <si>
    <t>Beta_9</t>
  </si>
  <si>
    <t>_2.9</t>
  </si>
  <si>
    <t>Beta_10</t>
  </si>
  <si>
    <t>_2.10</t>
  </si>
  <si>
    <t>Delta_1</t>
  </si>
  <si>
    <t>_3.1</t>
  </si>
  <si>
    <t>Delta_2</t>
  </si>
  <si>
    <t>_3.2</t>
  </si>
  <si>
    <t>Delta_3</t>
  </si>
  <si>
    <t>_3.3</t>
  </si>
  <si>
    <t>Delta_4</t>
  </si>
  <si>
    <t>_3.4</t>
  </si>
  <si>
    <t>Delta_5</t>
  </si>
  <si>
    <t>_3.5</t>
  </si>
  <si>
    <t>Delta_6</t>
  </si>
  <si>
    <t>_3.6</t>
  </si>
  <si>
    <t>Delta_7</t>
  </si>
  <si>
    <t>_3.7</t>
  </si>
  <si>
    <t>Delta_8</t>
  </si>
  <si>
    <t>_3.8</t>
  </si>
  <si>
    <t>Delta_9</t>
  </si>
  <si>
    <t>_3.9</t>
  </si>
  <si>
    <t>Delta_10</t>
  </si>
  <si>
    <t>_3.10</t>
  </si>
  <si>
    <t>Gamma_1</t>
  </si>
  <si>
    <t>_4.1</t>
  </si>
  <si>
    <t>Gamma_2</t>
  </si>
  <si>
    <t>_4.2</t>
  </si>
  <si>
    <t>Gamma_3</t>
  </si>
  <si>
    <t>_4.3</t>
  </si>
  <si>
    <t>Gamma_4</t>
  </si>
  <si>
    <t>_4.4</t>
  </si>
  <si>
    <t>Gamma_5</t>
  </si>
  <si>
    <t>_4.5</t>
  </si>
  <si>
    <t>Gamma_6</t>
  </si>
  <si>
    <t>_4.6</t>
  </si>
  <si>
    <t>Gamma_7</t>
  </si>
  <si>
    <t>_4.7</t>
  </si>
  <si>
    <t>Gamma_8</t>
  </si>
  <si>
    <t>_4.8</t>
  </si>
  <si>
    <t>Gamma_9</t>
  </si>
  <si>
    <t>_4.9</t>
  </si>
  <si>
    <t>Gamma_10</t>
  </si>
  <si>
    <t>_4.10</t>
  </si>
  <si>
    <t>_BD</t>
  </si>
  <si>
    <t>Product Line:</t>
  </si>
  <si>
    <t>PartA_Data_Tru</t>
  </si>
  <si>
    <t>QC Value</t>
  </si>
  <si>
    <t>Specification</t>
  </si>
  <si>
    <t>Specification Type</t>
  </si>
  <si>
    <t>PartB_Data_Tru</t>
  </si>
  <si>
    <t>Sequence Count Check</t>
  </si>
  <si>
    <t>Match Exactly</t>
  </si>
  <si>
    <t>Read Count, Median Well</t>
  </si>
  <si>
    <t>Read Count, % S.D. Well</t>
  </si>
  <si>
    <t># of Wells Failing Read Count</t>
  </si>
  <si>
    <t># of Plates Needing Replacement</t>
  </si>
  <si>
    <t>List of Failing Wells</t>
  </si>
  <si>
    <t>Minimum</t>
  </si>
  <si>
    <t>Maximum</t>
  </si>
  <si>
    <t>Below, per well</t>
  </si>
  <si>
    <t>Plate Replacement Threshold</t>
  </si>
  <si>
    <t>Wells</t>
  </si>
  <si>
    <t># of Replacement Plate Failure Threshold</t>
  </si>
  <si>
    <t>Plate</t>
  </si>
  <si>
    <t>List of Plates to be Replaced</t>
  </si>
  <si>
    <t>PartA_Data_Nxt_v6</t>
  </si>
  <si>
    <t>PartB_Data_Nxt_v6</t>
  </si>
  <si>
    <t>PartA_Data_Nxt_v8</t>
  </si>
  <si>
    <t>PartB_Data_Nxt_v8</t>
  </si>
  <si>
    <t>ECO:</t>
  </si>
  <si>
    <t>Note: Some values on this sheet are autofilled from elsewhere in the document</t>
  </si>
  <si>
    <t>1)</t>
  </si>
  <si>
    <t>QC Summary</t>
  </si>
  <si>
    <t>2)</t>
  </si>
  <si>
    <t>QC Materials Used</t>
  </si>
  <si>
    <t>3)</t>
  </si>
  <si>
    <t>QC Notes</t>
  </si>
  <si>
    <t>SC3'v3 Poly(dT)/ SC5'</t>
  </si>
  <si>
    <t>SC3'v3 x22_v2_6</t>
  </si>
  <si>
    <t>SC3'v3 x22_v2_8</t>
  </si>
  <si>
    <t>LT Poly(dT)</t>
  </si>
  <si>
    <t>LT x22_v2_6</t>
  </si>
  <si>
    <t>LT x22_v2_8</t>
  </si>
  <si>
    <t>4)</t>
  </si>
  <si>
    <t>Associated Documents</t>
  </si>
  <si>
    <t>3.1. Indicate Rev # used:</t>
  </si>
  <si>
    <t>Rev Used</t>
  </si>
  <si>
    <t>5)</t>
  </si>
  <si>
    <t>QC Results</t>
  </si>
  <si>
    <t>Part A        (Oligo Set 1)</t>
  </si>
  <si>
    <t>Part B       (Oligo Set 2)</t>
  </si>
  <si>
    <t>*Note: For SC3'v3 or LT oligo plates, the same plate name may be listed more than once for either Part A or Part B, this indicates that it failed in multiple contexts (e.g Tru and Nxt_v6 and/or Nxt_v8)</t>
  </si>
  <si>
    <t>6)</t>
  </si>
  <si>
    <t>Disposition</t>
  </si>
  <si>
    <t>Disposition (X which applies):</t>
  </si>
  <si>
    <t xml:space="preserve">Pass _____ </t>
  </si>
  <si>
    <t xml:space="preserve"> Fail _____</t>
  </si>
  <si>
    <t>Deviation # (NA if none):</t>
  </si>
  <si>
    <t>Nonconformance # (NA if none):</t>
  </si>
  <si>
    <t>Discrepant Action (NA if none):</t>
  </si>
  <si>
    <t>Discrepant Report #:</t>
  </si>
  <si>
    <t>Completed By:</t>
  </si>
  <si>
    <t>Initials   ________     Date: ____________</t>
  </si>
  <si>
    <t>7)</t>
  </si>
  <si>
    <t>Approval and release (sign and date after print out):</t>
  </si>
  <si>
    <t>Released by: ___________________________</t>
  </si>
  <si>
    <t>Date:________________</t>
  </si>
  <si>
    <r>
      <t xml:space="preserve">1.0 Growing </t>
    </r>
    <r>
      <rPr>
        <b/>
        <i/>
        <sz val="11"/>
        <color theme="1"/>
        <rFont val="Calibri"/>
        <family val="2"/>
      </rPr>
      <t>E. coli</t>
    </r>
    <r>
      <rPr>
        <b/>
        <sz val="11"/>
        <color theme="1"/>
        <rFont val="Calibri"/>
        <family val="2"/>
      </rPr>
      <t xml:space="preserve"> strains containing template plasmid</t>
    </r>
  </si>
  <si>
    <t>1.1 Locate cyro-preserved stocks of GB tester strains (GB-tester-1, GB-tester-2, GB-tester-3, and GB-tester-4) in the -80C freezer</t>
  </si>
  <si>
    <t>1.2 Using a sterile loop, transfer ~ 25uL of frozen stock to an agar Petri dish containing kanamycin</t>
  </si>
  <si>
    <t>1.3 Streak the bacteria out over the plate to obtain individual colonies</t>
  </si>
  <si>
    <t>1.3.1 repeat previous two steps for each of the four strains</t>
  </si>
  <si>
    <t>1.4 Incubate plates overnight at 37C</t>
  </si>
  <si>
    <t>1.5 When individual colonies are visible, transfer a single colony to a fresh 15mL tube of containing 5mL of LB broth with kanamycin</t>
  </si>
  <si>
    <t>1.5.1 repeat for each of the four strains</t>
  </si>
  <si>
    <t>1.6 place tubes in a 37C incubator with the shaker on overnight</t>
  </si>
  <si>
    <t>2.0 Isolating GB-tester plasmids</t>
  </si>
  <si>
    <t>2.1 Verify that all four tubes of bacteria have grown  overnight and that they are visibly turbid and opaque</t>
  </si>
  <si>
    <t>2.2 Transfer 1 mL of each culture to its own 1.5mL Micro-centrifuge tube</t>
  </si>
  <si>
    <t>2.3 Centrifuge tube at 13000RPM for 1 minute</t>
  </si>
  <si>
    <t>2.4 Remove supernatant from each tube</t>
  </si>
  <si>
    <t>2.5 Follow Qiagen Mini-prep protocol as directed by the manufacturer</t>
  </si>
  <si>
    <t>2.6 Elute in 50uL of EB</t>
  </si>
  <si>
    <t>3.0 Quantify and dilute plasmids</t>
  </si>
  <si>
    <t>3.1 Determine concentration of each plasmid using the NanoDrop</t>
  </si>
  <si>
    <t>3.2 Enter concentrations from the NanoDrop to the table below to determine dilution for a 0.1ng/uL solution</t>
  </si>
  <si>
    <t>Concentration (ng/uL)</t>
  </si>
  <si>
    <t>Plasmid to add (uL)</t>
  </si>
  <si>
    <t>Water to add (uL)</t>
  </si>
  <si>
    <t>GB-Tester-1</t>
  </si>
  <si>
    <t>GB-Tester-2</t>
  </si>
  <si>
    <t>GB-Tester-3</t>
  </si>
  <si>
    <t>GB-Tester-4</t>
  </si>
  <si>
    <t>3.3 Using the table make 1mL of a 0.1ng/uL solution of each plasmid</t>
  </si>
  <si>
    <t>3.4 Concentrated plasmids stocks can be used for 2 years when stored at -20C</t>
  </si>
  <si>
    <t>3.5 Diluted primers can be used for 2 weeks when stored at 4C</t>
  </si>
  <si>
    <t>4.0 Template amplification</t>
  </si>
  <si>
    <t>4.1 If necessary, dilute 100uM primer stocks of R2 and PolyT primer to 10uM by making a 1:10 dilution (10uL primer into 90uL of EB)</t>
  </si>
  <si>
    <t>4.2 Setup the master mix from the table below</t>
  </si>
  <si>
    <t>Volume (uL)</t>
  </si>
  <si>
    <t>Amplification master Mix</t>
  </si>
  <si>
    <t>R2 Primer (10uM)</t>
  </si>
  <si>
    <t>PolyT Primer (10uM)</t>
  </si>
  <si>
    <t>Water</t>
  </si>
  <si>
    <t>4.3 Mix by pipetting up and down 15X</t>
  </si>
  <si>
    <t>4.4 Distribute 45uL of master mix to 16 tubes in two 8-well PCR stip tubes</t>
  </si>
  <si>
    <t>4.5 Add 5uL of the 0.1ng/uL GB tester plasmid to 4 of the 16 wells</t>
  </si>
  <si>
    <t>4.5.1 repeat for each of the diluted plasmids so that each plasmid is put into 4 of 16 wells</t>
  </si>
  <si>
    <t>4.6 Mix by pipetting up and down 15X</t>
  </si>
  <si>
    <t>4.7 Run on thermal cycler using protocol below</t>
  </si>
  <si>
    <t>Temperature</t>
  </si>
  <si>
    <t>Time</t>
  </si>
  <si>
    <t>Repeat step 2-4</t>
  </si>
  <si>
    <t>29X</t>
  </si>
  <si>
    <t>(30 total cycles)</t>
  </si>
  <si>
    <t>5.0 Template cleanup</t>
  </si>
  <si>
    <t>5.1 Using a multichannel pipet transfer the contents of one stip to the other so that each well now contains 100uL of PCR product</t>
  </si>
  <si>
    <t>5.2 Mix a tube of SPRI beads by vigorously shaking</t>
  </si>
  <si>
    <t>5.3 Dispense ~1mL into the larger portion of a split trough</t>
  </si>
  <si>
    <t>5.4 Using a multichannel pipet transfer 100uL of SPRI beads to each of the 8 wells</t>
  </si>
  <si>
    <t>5.5 Mix by pipetting up and down 15X</t>
  </si>
  <si>
    <t>5.6 Incubate for 5 minutes</t>
  </si>
  <si>
    <t>5.7 Prepare 4mL of 80% Ethanol by mixing 3.2mL of 100% Ethanol with 0.8mL of water</t>
  </si>
  <si>
    <t>5.7 Put on magnetic rack for 2 minutes</t>
  </si>
  <si>
    <t>5.8 Remove supernatant</t>
  </si>
  <si>
    <t>5.9 Add 200uL of 80% ethanol while still on magnetic rack</t>
  </si>
  <si>
    <t>5.10 Incubate for 1 minute</t>
  </si>
  <si>
    <t>5.11 Remove ethanol</t>
  </si>
  <si>
    <t>5.12 Repeat steps 5.9 - 5.11 for a total of two ethanol washes</t>
  </si>
  <si>
    <t xml:space="preserve">5.13 Briefly centrifuge the stip and place back on the rack </t>
  </si>
  <si>
    <t>5.14 Using a P20 multichannel pipette remove the last traces of ethanol</t>
  </si>
  <si>
    <t>5.15 Remove from the rack and let dry for 2 minutes</t>
  </si>
  <si>
    <t>5.16 Add 35.5uL of EB to each well</t>
  </si>
  <si>
    <t>5.17 Mix by pipetting up and down 15X</t>
  </si>
  <si>
    <t>5.18 Incubate for 2 minutes</t>
  </si>
  <si>
    <t>5.19 Place on magnetic rack for 2 minutes</t>
  </si>
  <si>
    <t>5.20 Transfer 35uL of supernatant to a fresh strip</t>
  </si>
  <si>
    <t>6.0  Final template preparation</t>
  </si>
  <si>
    <t>6.1  Combine the contents of tubes 1 and 2 into a single 1.5mL micro-centrifuge tube</t>
  </si>
  <si>
    <t xml:space="preserve">6.1.1 Repeat for tubes 3-4, 5-6, and 7-8. </t>
  </si>
  <si>
    <t>6.2 Quantitate each tube on the NanoDrop</t>
  </si>
  <si>
    <t>6.3 Combine the contents of each tube using the table below</t>
  </si>
  <si>
    <t>Volume in final mix (uL)</t>
  </si>
  <si>
    <t>6.4 Final Concentration (ng/uL):</t>
  </si>
  <si>
    <t>6.5 Final Concentration (nM):</t>
  </si>
  <si>
    <t>6.6 Dilute template stock to 1nM in 1mL using table below</t>
  </si>
  <si>
    <t>Volume template stock (uL)</t>
  </si>
  <si>
    <t>Volume water (uL)</t>
  </si>
  <si>
    <t>6.7 Stock solution is good for 2 years at -20C</t>
  </si>
  <si>
    <t>6.7.1 If yield is sufficient, stocks should be aliquoted to multiple tubes to avoid repeated freeze thaws</t>
  </si>
  <si>
    <t>6.8 1nM solution is good for 2 weeks at -20C</t>
  </si>
  <si>
    <t xml:space="preserve">6.9 1nM solution is the starting template used for this assay </t>
  </si>
  <si>
    <r>
      <t xml:space="preserve">1.0 Growing </t>
    </r>
    <r>
      <rPr>
        <b/>
        <i/>
        <sz val="11"/>
        <color theme="1"/>
        <rFont val="Calibri"/>
        <family val="2"/>
      </rPr>
      <t>E. coli</t>
    </r>
    <r>
      <rPr>
        <b/>
        <sz val="11"/>
        <color theme="1"/>
        <rFont val="Calibri"/>
        <family val="2"/>
      </rPr>
      <t xml:space="preserve"> strains containing template plasmid</t>
    </r>
  </si>
  <si>
    <t>1.1 Locate cyro-preserved stocks of GB tester strains (DivVar-Seq-1, DivVar-Seq-2, DivVar-Seq-3, and DivVar-Seq-4) in the -80C freezer</t>
  </si>
  <si>
    <t>DivVar-Seq-1</t>
  </si>
  <si>
    <t>DivVar-Seq-2</t>
  </si>
  <si>
    <t>DivVar-Seq-3</t>
  </si>
  <si>
    <t>DivVar-Seq-4</t>
  </si>
  <si>
    <t>4.1 If necessary, dilute 100uM primer stocks to 10uM by making a 1:10 dilution (10uL primer into 90uL of EB)</t>
  </si>
  <si>
    <t>10x - SC5' Primer (10uM)</t>
  </si>
  <si>
    <t>10x - pR2 (10uM)</t>
  </si>
  <si>
    <t>Selected 32C from BA Data showing most specific (347bp) product made at this temp</t>
  </si>
  <si>
    <t>5.1 In a new 8-strip tube, combine 2 - 50uL PCR reactions for each DivVar-Seq reaction, into 1 - 100uL reaction</t>
  </si>
  <si>
    <t xml:space="preserve">Note: Done to reduce the number of SPRI cleanups necessary </t>
  </si>
  <si>
    <t>6.2 Quantitate each tube on the Qubit</t>
  </si>
  <si>
    <t>1.0 Resuspend IDT Plasmids in 200uL 1x TE, Low EDTA</t>
  </si>
  <si>
    <t>2.0 Measure concnetrations on NanoDrop</t>
  </si>
  <si>
    <t>2.1 Blank NanoDrop with 2uL of 1x TE, Low EDTA</t>
  </si>
  <si>
    <t>2.2 Measure concentration of each resuspended plasmid, using 2uL on NanoDrop</t>
  </si>
  <si>
    <t>3.1 Enter concentrations from the NanoDrop to the table below to determine dilution for a 0.1ng/uL solution</t>
  </si>
  <si>
    <t>Poly(dT) Plasmids</t>
  </si>
  <si>
    <t>dT_seq1</t>
  </si>
  <si>
    <t>dT_seq2</t>
  </si>
  <si>
    <t>dT_seq3</t>
  </si>
  <si>
    <t>dT_seq4</t>
  </si>
  <si>
    <t>x22_v2_6 Plasmids</t>
  </si>
  <si>
    <t>x22_6_seq1</t>
  </si>
  <si>
    <t>x22_6_seq2</t>
  </si>
  <si>
    <t>x22_6_seq3</t>
  </si>
  <si>
    <t>x22_6_seq4</t>
  </si>
  <si>
    <t>x22_v2_8 Plasmids</t>
  </si>
  <si>
    <t>x22_8_seq1</t>
  </si>
  <si>
    <t>x22_8_seq2</t>
  </si>
  <si>
    <t>x22_8_seq3</t>
  </si>
  <si>
    <t>x22_8_seq4</t>
  </si>
  <si>
    <t>3.3 Using the tables above, make 1mL of a 0.1ng/uL solution of each plasmid</t>
  </si>
  <si>
    <t>3.5 Diluted plasmids can be used for 2 weeks when stored at 4C</t>
  </si>
  <si>
    <t>4.1 If necessary, dilute 100uM primer stocks of R2, SC3v3 dT, SC3v3 X22_v2_6 and SC3v3 X22_v2_6 primers to 10uM by making a 1:10 dilution (10uL primer into 90uL of EB)</t>
  </si>
  <si>
    <t>4.2 Setup the master mixes from the tables below, mixes should be used for their corresponding plasmids (e.g Poly(dT), x22_*)</t>
  </si>
  <si>
    <t>dT Primer (10uM)</t>
  </si>
  <si>
    <t>X22_v2_6 (10uM)</t>
  </si>
  <si>
    <t>X22_v2_8 (10uM)</t>
  </si>
  <si>
    <t>4.4 Label 2 - 8 Well Strip tubes, each: Poly(dT), x22_v2_6, and x22_v2_8.  For a total of 6 strips.</t>
  </si>
  <si>
    <t>4.4.1. Pipette 45uL of the corresponding master mix into all 16 wells of the corresponding strip tubes.</t>
  </si>
  <si>
    <t>4.5 Add 5uL of each 0.1ng/uL diluted plasmid to 4 wells of a strip tube.</t>
  </si>
  <si>
    <t>4.5.1 Following the format of: *_seq1 = wells 1-4 of Strip 1, *seq2 = wells 5-8 of Strip 1, *seq3 = wells 1-4 of Strip 2, *seq4 = wells 5-8 of Strip 2</t>
  </si>
  <si>
    <r>
      <t>4.7 Run on thermal cycler using protocol below ***</t>
    </r>
    <r>
      <rPr>
        <b/>
        <sz val="11"/>
        <color theme="1"/>
        <rFont val="Calibri"/>
        <family val="2"/>
      </rPr>
      <t>(Note the different protocols for different plasmids)***</t>
    </r>
  </si>
  <si>
    <t>5.1 Equilibrate SPRI beads to room temperature, for at least 30min</t>
  </si>
  <si>
    <t>5.4 Using a multichannel pipet transfer 50uL of SPRI beads to each of  well contaning amplified template</t>
  </si>
  <si>
    <t>5.7 Prepare 40mL of 80% Ethanol by mixing 32mL of 100% Ethanol with 8mL of water</t>
  </si>
  <si>
    <t>5.16 Add 20.5uL of EB to each well</t>
  </si>
  <si>
    <t>5.20 Transfer 20uL of supernatant to a fresh strip</t>
  </si>
  <si>
    <t>6.1  For the corresponding templates (e.g Poly(dT) or x22_v2_*) combine wells of replicate tubes into a single 1.5mL micro-centrifuge tube</t>
  </si>
  <si>
    <t>6.1.1 Following the format of: *_seq1 = wells 1-4 of Strip 1, *seq2 = wells 5-8 of Strip 1, *seq3 = wells 1-4 of Strip 2, *seq4 = wells 5-8 of Strip 2</t>
  </si>
  <si>
    <t>6.1.2. Example 1.5mL tube label: Poly(dT)_seq1 (this would combine wells 1-4 of strip 1 of poly(dT) template)</t>
  </si>
  <si>
    <t>6.3 Combine the contents of corresponding Template tubes, using the tables below:</t>
  </si>
  <si>
    <t>Poly(dT) Template</t>
  </si>
  <si>
    <t>MW</t>
  </si>
  <si>
    <t>dT - 1</t>
  </si>
  <si>
    <t>dT - 2</t>
  </si>
  <si>
    <t>dT - 3</t>
  </si>
  <si>
    <t>dT - 4</t>
  </si>
  <si>
    <t>Final Concentration (ng/uL):</t>
  </si>
  <si>
    <t>Final Concentration (nM):</t>
  </si>
  <si>
    <t>x22_v2_6 Template</t>
  </si>
  <si>
    <t>x22_v2_6 - 1</t>
  </si>
  <si>
    <t>x22_v2_6 - 2</t>
  </si>
  <si>
    <t>x22_v2_6 - 3</t>
  </si>
  <si>
    <t>x22_v2_6 - 4</t>
  </si>
  <si>
    <t>x22_v2_8 Template</t>
  </si>
  <si>
    <t>x22_v2_8 - 1</t>
  </si>
  <si>
    <t>x22_v2_8 - 2</t>
  </si>
  <si>
    <t>x22_v2_8 - 3</t>
  </si>
  <si>
    <t>x22_v2_8 - 4</t>
  </si>
  <si>
    <t>6.4 Dilute template stocks to 1nM in 1mL using table below</t>
  </si>
  <si>
    <t>Volume EB (uL)</t>
  </si>
  <si>
    <t>6.5 Stock solution is good for 2 years at -20C</t>
  </si>
  <si>
    <t>6.5.1 If yield is sufficient, stocks should be aliquoted to multiple tubes to avoid repeated freeze thaws</t>
  </si>
  <si>
    <t>6.6 1nM solution is good for 2 weeks at -20C</t>
  </si>
  <si>
    <t xml:space="preserve">6.7 1nM solution is the starting template used for this assay </t>
  </si>
  <si>
    <t xml:space="preserve">Sales Nbr: 12411480 Ref ID: 155061482 </t>
  </si>
  <si>
    <t>Gene Name: pUCIDT-KAN : pIDTSMART-KAN SC5 DivVarSeq1</t>
  </si>
  <si>
    <t xml:space="preserve">Gene Size: 347 bp Plasmid Weight: 1,885,781.3 g/mole </t>
  </si>
  <si>
    <t xml:space="preserve">Sequence Detail </t>
  </si>
  <si>
    <t>Order Date: 01/20/2017</t>
  </si>
  <si>
    <r>
      <t xml:space="preserve">00001 </t>
    </r>
    <r>
      <rPr>
        <sz val="9"/>
        <color rgb="FF9E9EA3"/>
        <rFont val="CourierNew"/>
      </rPr>
      <t xml:space="preserve">TCGCGCGTTT CGGTGATGAC GGTGAAAACC TCTGACACAT GCAGCTCCCG GAGACGGTCA CAGCTTGTCT GTAAGCGGAT </t>
    </r>
    <r>
      <rPr>
        <sz val="9"/>
        <color theme="1"/>
        <rFont val="CourierNew"/>
      </rPr>
      <t xml:space="preserve">00081 </t>
    </r>
    <r>
      <rPr>
        <sz val="9"/>
        <color rgb="FF9E9EA3"/>
        <rFont val="CourierNew"/>
      </rPr>
      <t xml:space="preserve">GCCGGGAGCA GACAAGCCCG TCAGGGCGCG TCAGCGGGTG TTGGCGGGTG TCGGGGCTGG CTTAACTATG CGGCATCAGA </t>
    </r>
    <r>
      <rPr>
        <sz val="9"/>
        <color theme="1"/>
        <rFont val="CourierNew"/>
      </rPr>
      <t xml:space="preserve">00161 </t>
    </r>
    <r>
      <rPr>
        <sz val="9"/>
        <color rgb="FF9E9EA3"/>
        <rFont val="CourierNew"/>
      </rPr>
      <t xml:space="preserve">GCAGATTGTA CTGAGAGTGC ACCAAATGCG GTGTGAAATA CCGCACAGAT GCGTAAGGAG AAAATACCGC ATCAGGCGCC </t>
    </r>
    <r>
      <rPr>
        <sz val="9"/>
        <color theme="1"/>
        <rFont val="CourierNew"/>
      </rPr>
      <t xml:space="preserve">00241 </t>
    </r>
    <r>
      <rPr>
        <sz val="9"/>
        <color rgb="FF9E9EA3"/>
        <rFont val="CourierNew"/>
      </rPr>
      <t xml:space="preserve">ATTCGCCATT CAGGCTGCGC AACTGTTGGG AAGGGCGATC GGTGCGGGCC TCATCGCTAT TACGCCAGCT GGCGAAAGGG </t>
    </r>
    <r>
      <rPr>
        <sz val="9"/>
        <color theme="1"/>
        <rFont val="CourierNew"/>
      </rPr>
      <t xml:space="preserve">00321 </t>
    </r>
    <r>
      <rPr>
        <sz val="9"/>
        <color rgb="FF9E9EA3"/>
        <rFont val="CourierNew"/>
      </rPr>
      <t>GGATGTGCTG CAAGGCGATT AAGTTGGGTA A</t>
    </r>
    <r>
      <rPr>
        <sz val="9"/>
        <color rgb="FFED6621"/>
        <rFont val="CourierNew"/>
      </rPr>
      <t>CGCCAGGGT TTTCCCAGTC ACG</t>
    </r>
    <r>
      <rPr>
        <sz val="9"/>
        <color rgb="FF9E9EA3"/>
        <rFont val="CourierNew"/>
      </rPr>
      <t xml:space="preserve">ACGTTGT </t>
    </r>
    <r>
      <rPr>
        <sz val="9"/>
        <color rgb="FFED6621"/>
        <rFont val="CourierNew"/>
      </rPr>
      <t>AAAACGACGG CCAGT</t>
    </r>
    <r>
      <rPr>
        <sz val="9"/>
        <color rgb="FF9E9EA3"/>
        <rFont val="CourierNew"/>
      </rPr>
      <t xml:space="preserve">GCAAC </t>
    </r>
    <r>
      <rPr>
        <sz val="9"/>
        <color theme="1"/>
        <rFont val="CourierNew"/>
      </rPr>
      <t xml:space="preserve">00401 </t>
    </r>
    <r>
      <rPr>
        <sz val="9"/>
        <color rgb="FF9E9EA3"/>
        <rFont val="CourierNew"/>
      </rPr>
      <t xml:space="preserve">GCGATGACGA TGGATAGCGA TTCATCGATG AGCTGACCCG ATCGCCGCCG CCGGAGGGTT GCGTTTGAGA CGGGCGACAG </t>
    </r>
    <r>
      <rPr>
        <sz val="9"/>
        <color theme="1"/>
        <rFont val="CourierNew"/>
      </rPr>
      <t xml:space="preserve">00481 </t>
    </r>
    <r>
      <rPr>
        <sz val="9"/>
        <color rgb="FF9E9EA3"/>
        <rFont val="CourierNew"/>
      </rPr>
      <t>AT</t>
    </r>
    <r>
      <rPr>
        <sz val="9"/>
        <color rgb="FF00007F"/>
        <rFont val="CourierNew"/>
      </rPr>
      <t xml:space="preserve">GTGACTGG AGTTCAGACG TGTGCTCTTC CGATCTGGGC TTGGCAAAAT GACTTTCCAC CTTGGGTATT CTACCGTATA </t>
    </r>
    <r>
      <rPr>
        <sz val="9"/>
        <color theme="1"/>
        <rFont val="CourierNew"/>
      </rPr>
      <t xml:space="preserve">00561 </t>
    </r>
    <r>
      <rPr>
        <sz val="9"/>
        <color rgb="FF00007F"/>
        <rFont val="CourierNew"/>
      </rPr>
      <t xml:space="preserve">ATGACGTACA GAAGTACCAC GACACTGGGT CTCAACTCCG GAAGTCGGCC CCGCTATGAC CCAAGCATAC AAGTGGGCCG </t>
    </r>
    <r>
      <rPr>
        <sz val="9"/>
        <color theme="1"/>
        <rFont val="CourierNew"/>
      </rPr>
      <t xml:space="preserve">00641 </t>
    </r>
    <r>
      <rPr>
        <sz val="9"/>
        <color rgb="FF00007F"/>
        <rFont val="CourierNew"/>
      </rPr>
      <t xml:space="preserve">AGAGCCCACA ATGAGTCCAG AATACTATTA GTACCAGACC CTTCACGCGC CTACAGCATC CCGGCGGTTT GGCGAATTAA </t>
    </r>
    <r>
      <rPr>
        <sz val="9"/>
        <color theme="1"/>
        <rFont val="CourierNew"/>
      </rPr>
      <t xml:space="preserve">00721 </t>
    </r>
    <r>
      <rPr>
        <sz val="9"/>
        <color rgb="FF00007F"/>
        <rFont val="CourierNew"/>
      </rPr>
      <t xml:space="preserve">CGCGGTGGAA AAGCACGGCG TAGACAGTTG GTTAGACTGT CTACTCGTGT TTTGCTCGTT CTCTGAATTA TGTTGAAATA </t>
    </r>
    <r>
      <rPr>
        <sz val="9"/>
        <color theme="1"/>
        <rFont val="CourierNew"/>
      </rPr>
      <t xml:space="preserve">00801 </t>
    </r>
    <r>
      <rPr>
        <sz val="9"/>
        <color rgb="FF00007F"/>
        <rFont val="CourierNew"/>
      </rPr>
      <t>GGGGGGGTCA TCTATTCCCA TATAAGAAA</t>
    </r>
    <r>
      <rPr>
        <sz val="9"/>
        <color rgb="FF9E9EA3"/>
        <rFont val="CourierNew"/>
      </rPr>
      <t>A TCAGTTCTGG ACCAGCGAGC TGTGCTGCGA CTCGTGGCGT AATCATG</t>
    </r>
    <r>
      <rPr>
        <sz val="9"/>
        <color rgb="FFED6621"/>
        <rFont val="CourierNew"/>
      </rPr>
      <t xml:space="preserve">GTC </t>
    </r>
    <r>
      <rPr>
        <sz val="9"/>
        <color theme="1"/>
        <rFont val="CourierNew"/>
      </rPr>
      <t xml:space="preserve">00881 </t>
    </r>
    <r>
      <rPr>
        <sz val="9"/>
        <color rgb="FFED6621"/>
        <rFont val="CourierNew"/>
      </rPr>
      <t>ATAGCTGTT</t>
    </r>
    <r>
      <rPr>
        <sz val="9"/>
        <color rgb="FF9E9EA3"/>
        <rFont val="CourierNew"/>
      </rPr>
      <t>T CCTGT</t>
    </r>
    <r>
      <rPr>
        <sz val="9"/>
        <color rgb="FFED6621"/>
        <rFont val="CourierNew"/>
      </rPr>
      <t>GTGAA ATTGTTATCC GCT</t>
    </r>
    <r>
      <rPr>
        <sz val="9"/>
        <color rgb="FF9E9EA3"/>
        <rFont val="CourierNew"/>
      </rPr>
      <t xml:space="preserve">CACAATT CCACACAACA TACGAGCCGG AAGCATAAAG TGTAAAGCCT </t>
    </r>
    <r>
      <rPr>
        <sz val="9"/>
        <color theme="1"/>
        <rFont val="CourierNew"/>
      </rPr>
      <t xml:space="preserve">00961 </t>
    </r>
    <r>
      <rPr>
        <sz val="9"/>
        <color rgb="FF9E9EA3"/>
        <rFont val="CourierNew"/>
      </rPr>
      <t xml:space="preserve">GGGGTGCCTA ATGAGTGAGC TAACTCACAT TAATTGCGTT GCGCTCACTG CCCGCTTTCC AGTCGGGAAA CCTGTCGTGC </t>
    </r>
    <r>
      <rPr>
        <sz val="9"/>
        <color theme="1"/>
        <rFont val="CourierNew"/>
      </rPr>
      <t xml:space="preserve">01041 </t>
    </r>
    <r>
      <rPr>
        <sz val="9"/>
        <color rgb="FF9E9EA3"/>
        <rFont val="CourierNew"/>
      </rPr>
      <t xml:space="preserve">CAGCTGCATT AATGAATCGG CCAACGCGCG GGGAGAGGCG GTTTGCGTAT TGGGCGCTCT TCCGCTTCCT CGCTCACTGA </t>
    </r>
    <r>
      <rPr>
        <sz val="9"/>
        <color theme="1"/>
        <rFont val="CourierNew"/>
      </rPr>
      <t xml:space="preserve">01121 </t>
    </r>
    <r>
      <rPr>
        <sz val="9"/>
        <color rgb="FF9E9EA3"/>
        <rFont val="CourierNew"/>
      </rPr>
      <t xml:space="preserve">CTCGCTGCGC TCGGTCGTTC GGCTGCGGCG AGCGGTATCA GCTCACTCAA AGGCGGTAAT ACGGTTATCC ACAGAATCAG </t>
    </r>
    <r>
      <rPr>
        <sz val="9"/>
        <color theme="1"/>
        <rFont val="CourierNew"/>
      </rPr>
      <t xml:space="preserve">01201 </t>
    </r>
    <r>
      <rPr>
        <sz val="9"/>
        <color rgb="FF9E9EA3"/>
        <rFont val="CourierNew"/>
      </rPr>
      <t>GGGATAACGC AGGAAAGAAC ATGTGAGCAA AAGGCCAGCA AAAGGCCAGG AACCGTAAAA AGGC</t>
    </r>
    <r>
      <rPr>
        <sz val="9"/>
        <color rgb="FF009300"/>
        <rFont val="CourierNew"/>
      </rPr>
      <t xml:space="preserve">CGCGTT GCTGGCGTTT </t>
    </r>
    <r>
      <rPr>
        <sz val="9"/>
        <color theme="1"/>
        <rFont val="CourierNew"/>
      </rPr>
      <t xml:space="preserve">01281 </t>
    </r>
    <r>
      <rPr>
        <sz val="9"/>
        <color rgb="FF009300"/>
        <rFont val="CourierNew"/>
      </rPr>
      <t xml:space="preserve">TTCCATAGGC TCCGCCCCCC TGACGAGCAT CACAAAAATC GACGCTCAAG TCAGAGGTGG CGAAACCCGA CAGGACTATA </t>
    </r>
    <r>
      <rPr>
        <sz val="9"/>
        <color theme="1"/>
        <rFont val="CourierNew"/>
      </rPr>
      <t xml:space="preserve">01361 </t>
    </r>
    <r>
      <rPr>
        <sz val="9"/>
        <color rgb="FF009300"/>
        <rFont val="CourierNew"/>
      </rPr>
      <t xml:space="preserve">AAGATACCAG GCGTTTCCCC CTGGAAGCTC CCTCGTGCGC TCTCCTGTTC CGACCCTGTC GCTTACCGGA TACCTGTCCG </t>
    </r>
    <r>
      <rPr>
        <sz val="9"/>
        <color theme="1"/>
        <rFont val="CourierNew"/>
      </rPr>
      <t xml:space="preserve">01441 </t>
    </r>
    <r>
      <rPr>
        <sz val="9"/>
        <color rgb="FF009300"/>
        <rFont val="CourierNew"/>
      </rPr>
      <t xml:space="preserve">CCTTTCTCCC TTCGGGAAGC GTGGCGCTTT CTCATAGCTC ACGCTGTAGG TATCTCAGTT CGGTGTAGGT CGTTCGCTCC </t>
    </r>
    <r>
      <rPr>
        <sz val="9"/>
        <color theme="1"/>
        <rFont val="CourierNew"/>
      </rPr>
      <t xml:space="preserve">01521 </t>
    </r>
    <r>
      <rPr>
        <sz val="9"/>
        <color rgb="FF009300"/>
        <rFont val="CourierNew"/>
      </rPr>
      <t xml:space="preserve">AAGCTGGGCT GTGTGCACGA ACCCCCCGTT CAGCCCGACC GCTGCGCCTT ATCCGGTAAC TATCGTCTTG AGTCCAACCC </t>
    </r>
    <r>
      <rPr>
        <sz val="9"/>
        <color theme="1"/>
        <rFont val="CourierNew"/>
      </rPr>
      <t xml:space="preserve">01601 </t>
    </r>
    <r>
      <rPr>
        <sz val="9"/>
        <color rgb="FF009300"/>
        <rFont val="CourierNew"/>
      </rPr>
      <t xml:space="preserve">GGTAAGACAC GACTTATCGC CACTGGCAGC AGCCACTGGT AACAGGATTA GCAGAGCGAG GTATGTAGGC GGTGCTACAG </t>
    </r>
    <r>
      <rPr>
        <sz val="9"/>
        <color theme="1"/>
        <rFont val="CourierNew"/>
      </rPr>
      <t xml:space="preserve">01681 </t>
    </r>
    <r>
      <rPr>
        <sz val="9"/>
        <color rgb="FF009300"/>
        <rFont val="CourierNew"/>
      </rPr>
      <t xml:space="preserve">AGTTCTTGAA GTGGTGGCCT AACTACGGCT ACACTAGAAG AACAGTATTT GGTATCTGCG CTCTGCTGAA GCCAGTTACC </t>
    </r>
    <r>
      <rPr>
        <sz val="9"/>
        <color theme="1"/>
        <rFont val="CourierNew"/>
      </rPr>
      <t xml:space="preserve">01761 </t>
    </r>
    <r>
      <rPr>
        <sz val="9"/>
        <color rgb="FF009300"/>
        <rFont val="CourierNew"/>
      </rPr>
      <t xml:space="preserve">TTCGGAAAAA GAGTTGGTAG CTCTTGATCC GGCAAACAAA CCACCGCTGG TAGCGGTGGT TTTTTTGTTT GCAAGCAGCA </t>
    </r>
    <r>
      <rPr>
        <sz val="9"/>
        <color theme="1"/>
        <rFont val="CourierNew"/>
      </rPr>
      <t xml:space="preserve">01841 </t>
    </r>
    <r>
      <rPr>
        <sz val="9"/>
        <color rgb="FF009300"/>
        <rFont val="CourierNew"/>
      </rPr>
      <t>GATTACGCGC AGAAAAAAAG GATCTCAAGA AGATCCTTT</t>
    </r>
    <r>
      <rPr>
        <sz val="9"/>
        <color rgb="FF9E9EA3"/>
        <rFont val="CourierNew"/>
      </rPr>
      <t xml:space="preserve">G ATCTTTTCTA CGGGGTCTGA CGCTCAGTGG AACGAAAACT </t>
    </r>
    <r>
      <rPr>
        <sz val="9"/>
        <color theme="1"/>
        <rFont val="CourierNew"/>
      </rPr>
      <t xml:space="preserve">01921 </t>
    </r>
    <r>
      <rPr>
        <sz val="9"/>
        <color rgb="FF9E9EA3"/>
        <rFont val="CourierNew"/>
      </rPr>
      <t xml:space="preserve">CACGTTAAGG GATTTTGGTC ATGAGATTAT CAAAAAGGAT CTTCACCTAG ATCCTTTTAA ATTAAAAATG AAGTTTTAAA </t>
    </r>
    <r>
      <rPr>
        <sz val="9"/>
        <color theme="1"/>
        <rFont val="CourierNew"/>
      </rPr>
      <t xml:space="preserve">02001 </t>
    </r>
    <r>
      <rPr>
        <sz val="9"/>
        <color rgb="FF9E9EA3"/>
        <rFont val="CourierNew"/>
      </rPr>
      <t>TCAATCTAAA GTATATATGA GTAAACTTGG TCTGACAG</t>
    </r>
    <r>
      <rPr>
        <sz val="9"/>
        <color rgb="FF009300"/>
        <rFont val="CourierNew"/>
      </rPr>
      <t xml:space="preserve">TT AGAAAAACTC ATCGAGCATC AAGTGAAACT GCAATTTATT </t>
    </r>
    <r>
      <rPr>
        <sz val="9"/>
        <color theme="1"/>
        <rFont val="CourierNew"/>
      </rPr>
      <t xml:space="preserve">02081 </t>
    </r>
    <r>
      <rPr>
        <sz val="9"/>
        <color rgb="FF009300"/>
        <rFont val="CourierNew"/>
      </rPr>
      <t xml:space="preserve">CATATCAGGA TTATCAATAC CATATTTTTG AAAAAGCCGT TTCTGTAATG AAGGAGAAAA CTCACCGAGG CAGTTCCATA </t>
    </r>
    <r>
      <rPr>
        <sz val="9"/>
        <color theme="1"/>
        <rFont val="CourierNew"/>
      </rPr>
      <t xml:space="preserve">02161 </t>
    </r>
    <r>
      <rPr>
        <sz val="9"/>
        <color rgb="FF009300"/>
        <rFont val="CourierNew"/>
      </rPr>
      <t xml:space="preserve">GGATGGCAAG ATCCTGGTAT CGGTCTGCGA TTCCGACTCG TCCAACATCA ATACAACCTA TTAATTTCCC CTCGTCAAAA </t>
    </r>
    <r>
      <rPr>
        <sz val="9"/>
        <color theme="1"/>
        <rFont val="CourierNew"/>
      </rPr>
      <t xml:space="preserve">02241 </t>
    </r>
    <r>
      <rPr>
        <sz val="9"/>
        <color rgb="FF009300"/>
        <rFont val="CourierNew"/>
      </rPr>
      <t xml:space="preserve">ATAAGGTTAT CAAGTGAGAA ATCACCATGA GTGACGACTG AATCCGGTGA GAATGGCAAG AGTTTATGCA TTTCTTTCCA </t>
    </r>
    <r>
      <rPr>
        <sz val="9"/>
        <color theme="1"/>
        <rFont val="CourierNew"/>
      </rPr>
      <t xml:space="preserve">02321 </t>
    </r>
    <r>
      <rPr>
        <sz val="9"/>
        <color rgb="FF009300"/>
        <rFont val="CourierNew"/>
      </rPr>
      <t xml:space="preserve">GACTTGTTCA ACAGGCCAGC CATTACGCTC GTCATCAAAA TCACTCGCAC CAACCAAACC GTTATTCATT CGTGATTGCG </t>
    </r>
    <r>
      <rPr>
        <sz val="9"/>
        <color theme="1"/>
        <rFont val="CourierNew"/>
      </rPr>
      <t xml:space="preserve">02401 </t>
    </r>
    <r>
      <rPr>
        <sz val="9"/>
        <color rgb="FF009300"/>
        <rFont val="CourierNew"/>
      </rPr>
      <t xml:space="preserve">CCTGAGCGAG ACGAAATACG CGATCGCCGT TAAAAGGACA ATTACAAACA GGAATCGAAT GCAACCGGCG CAGGAACACT </t>
    </r>
    <r>
      <rPr>
        <sz val="9"/>
        <color theme="1"/>
        <rFont val="CourierNew"/>
      </rPr>
      <t xml:space="preserve">02481 </t>
    </r>
    <r>
      <rPr>
        <sz val="9"/>
        <color rgb="FF009300"/>
        <rFont val="CourierNew"/>
      </rPr>
      <t xml:space="preserve">GCCAGCGCAT CAACAATATT TTCACCTGAA TCAGGATATT CTTCTAATAC CTGGAATGCT GTTTTCCCTG GGATCGCAGT </t>
    </r>
    <r>
      <rPr>
        <sz val="9"/>
        <color theme="1"/>
        <rFont val="CourierNew"/>
      </rPr>
      <t xml:space="preserve">02561 </t>
    </r>
    <r>
      <rPr>
        <sz val="9"/>
        <color rgb="FF009300"/>
        <rFont val="CourierNew"/>
      </rPr>
      <t xml:space="preserve">GGTGAGTAAC CATGCATCAT CAGGAGTACG GATAAAATGC TTGATGGTCG GAAGAGGCAT AAATTCCGTC AGCCAGTTTA </t>
    </r>
    <r>
      <rPr>
        <sz val="9"/>
        <color theme="1"/>
        <rFont val="CourierNew"/>
      </rPr>
      <t xml:space="preserve">02641 </t>
    </r>
    <r>
      <rPr>
        <sz val="9"/>
        <color rgb="FF009300"/>
        <rFont val="CourierNew"/>
      </rPr>
      <t xml:space="preserve">GCCTGACCAT CTCATCTGTA ACATCATTGG CAACGCTACC TTTGCCATGT TTCAGAAACA ACTCTGGCGC ATCGGGCTTC </t>
    </r>
    <r>
      <rPr>
        <sz val="9"/>
        <color theme="1"/>
        <rFont val="CourierNew"/>
      </rPr>
      <t xml:space="preserve">02721 </t>
    </r>
    <r>
      <rPr>
        <sz val="9"/>
        <color rgb="FF009300"/>
        <rFont val="CourierNew"/>
      </rPr>
      <t xml:space="preserve">CCATACAATC GATAGATTGT CGCACCTGAT TGCCCGACAT TATCGCGAGC CCATTTATAC CCATATAAAT CAGCATCCAT </t>
    </r>
    <r>
      <rPr>
        <sz val="9"/>
        <color theme="1"/>
        <rFont val="CourierNew"/>
      </rPr>
      <t xml:space="preserve">02801 </t>
    </r>
    <r>
      <rPr>
        <sz val="9"/>
        <color rgb="FF009300"/>
        <rFont val="CourierNew"/>
      </rPr>
      <t>GTTGGAATTT AATCGCGGCT TCAAGCAAGA CGTTTCCCGT TGAATATGGC TCAT</t>
    </r>
    <r>
      <rPr>
        <sz val="9"/>
        <color rgb="FF9E9EA3"/>
        <rFont val="CourierNew"/>
      </rPr>
      <t xml:space="preserve">TTTAGC TTCCTTAGCT CCTGAAAATC </t>
    </r>
    <r>
      <rPr>
        <sz val="9"/>
        <color theme="1"/>
        <rFont val="CourierNew"/>
      </rPr>
      <t xml:space="preserve">02881 </t>
    </r>
    <r>
      <rPr>
        <sz val="9"/>
        <color rgb="FF9E9EA3"/>
        <rFont val="CourierNew"/>
      </rPr>
      <t xml:space="preserve">TCGATAACTC AAAAAATACG CCCGGTAGTG ATCTTATTTC ATTATGGTGA AAGTTGGAAC CTCTTACGTG CCGATCACAC </t>
    </r>
    <r>
      <rPr>
        <sz val="9"/>
        <color theme="1"/>
        <rFont val="CourierNew"/>
      </rPr>
      <t xml:space="preserve">02961 </t>
    </r>
    <r>
      <rPr>
        <sz val="9"/>
        <color rgb="FF9E9EA3"/>
        <rFont val="CourierNew"/>
      </rPr>
      <t xml:space="preserve">ATTTCCCCGA AAAGTGCCAC CTGACGTCTA AGAAACCATT ATTATCATGA CATTAACCTA TAAAAATAGG CGTATCACGA </t>
    </r>
    <r>
      <rPr>
        <sz val="9"/>
        <color theme="1"/>
        <rFont val="CourierNew"/>
      </rPr>
      <t xml:space="preserve">03041 </t>
    </r>
    <r>
      <rPr>
        <sz val="9"/>
        <color rgb="FF9E9EA3"/>
        <rFont val="CourierNew"/>
      </rPr>
      <t xml:space="preserve">GGCCCTTTCG TC </t>
    </r>
  </si>
  <si>
    <t xml:space="preserve">Only the synthesized DNA fragment (in blue) has been sequence verified and IDT does not guarantee the correctness of the vector sequence. </t>
  </si>
  <si>
    <t>Sales Nbr: 12411480 Ref ID: 155061483</t>
  </si>
  <si>
    <t>Gene Name: pUCIDT-KAN : pIDTSMART-KAN SC5 DivVarSeq2</t>
  </si>
  <si>
    <t>Gene Size: 347 bp Plasmid Weight: 1,885,777.4 g/mole</t>
  </si>
  <si>
    <r>
      <t xml:space="preserve">00001 </t>
    </r>
    <r>
      <rPr>
        <sz val="9"/>
        <color rgb="FF9E9EA3"/>
        <rFont val="CourierNew"/>
      </rPr>
      <t xml:space="preserve">TCGCGCGTTT CGGTGATGAC GGTGAAAACC TCTGACACAT GCAGCTCCCG GAGACGGTCA CAGCTTGTCT GTAAGCGGAT </t>
    </r>
    <r>
      <rPr>
        <sz val="9"/>
        <color theme="1"/>
        <rFont val="CourierNew"/>
      </rPr>
      <t xml:space="preserve">00081 </t>
    </r>
    <r>
      <rPr>
        <sz val="9"/>
        <color rgb="FF9E9EA3"/>
        <rFont val="CourierNew"/>
      </rPr>
      <t xml:space="preserve">GCCGGGAGCA GACAAGCCCG TCAGGGCGCG TCAGCGGGTG TTGGCGGGTG TCGGGGCTGG CTTAACTATG CGGCATCAGA </t>
    </r>
    <r>
      <rPr>
        <sz val="9"/>
        <color theme="1"/>
        <rFont val="CourierNew"/>
      </rPr>
      <t xml:space="preserve">00161 </t>
    </r>
    <r>
      <rPr>
        <sz val="9"/>
        <color rgb="FF9E9EA3"/>
        <rFont val="CourierNew"/>
      </rPr>
      <t xml:space="preserve">GCAGATTGTA CTGAGAGTGC ACCAAATGCG GTGTGAAATA CCGCACAGAT GCGTAAGGAG AAAATACCGC ATCAGGCGCC </t>
    </r>
    <r>
      <rPr>
        <sz val="9"/>
        <color theme="1"/>
        <rFont val="CourierNew"/>
      </rPr>
      <t xml:space="preserve">00241 </t>
    </r>
    <r>
      <rPr>
        <sz val="9"/>
        <color rgb="FF9E9EA3"/>
        <rFont val="CourierNew"/>
      </rPr>
      <t xml:space="preserve">ATTCGCCATT CAGGCTGCGC AACTGTTGGG AAGGGCGATC GGTGCGGGCC TCATCGCTAT TACGCCAGCT GGCGAAAGGG </t>
    </r>
    <r>
      <rPr>
        <sz val="9"/>
        <color theme="1"/>
        <rFont val="CourierNew"/>
      </rPr>
      <t xml:space="preserve">00321 </t>
    </r>
    <r>
      <rPr>
        <sz val="9"/>
        <color rgb="FF9E9EA3"/>
        <rFont val="CourierNew"/>
      </rPr>
      <t>GGATGTGCTG CAAGGCGATT AAGTTGGGTA A</t>
    </r>
    <r>
      <rPr>
        <sz val="9"/>
        <color rgb="FFED6621"/>
        <rFont val="CourierNew"/>
      </rPr>
      <t>CGCCAGGGT TTTCCCAGTC ACG</t>
    </r>
    <r>
      <rPr>
        <sz val="9"/>
        <color rgb="FF9E9EA3"/>
        <rFont val="CourierNew"/>
      </rPr>
      <t xml:space="preserve">ACGTTGT </t>
    </r>
    <r>
      <rPr>
        <sz val="9"/>
        <color rgb="FFED6621"/>
        <rFont val="CourierNew"/>
      </rPr>
      <t>AAAACGACGG CCAGT</t>
    </r>
    <r>
      <rPr>
        <sz val="9"/>
        <color rgb="FF9E9EA3"/>
        <rFont val="CourierNew"/>
      </rPr>
      <t xml:space="preserve">GCAAC </t>
    </r>
    <r>
      <rPr>
        <sz val="9"/>
        <color theme="1"/>
        <rFont val="CourierNew"/>
      </rPr>
      <t xml:space="preserve">00401 </t>
    </r>
    <r>
      <rPr>
        <sz val="9"/>
        <color rgb="FF9E9EA3"/>
        <rFont val="CourierNew"/>
      </rPr>
      <t xml:space="preserve">GCGATGACGA TGGATAGCGA TTCATCGATG AGCTGACCCG ATCGCCGCCG CCGGAGGGTT GCGTTTGAGA CGGGCGACAG </t>
    </r>
    <r>
      <rPr>
        <sz val="9"/>
        <color theme="1"/>
        <rFont val="CourierNew"/>
      </rPr>
      <t xml:space="preserve">00481 </t>
    </r>
    <r>
      <rPr>
        <sz val="9"/>
        <color rgb="FF9E9EA3"/>
        <rFont val="CourierNew"/>
      </rPr>
      <t>AT</t>
    </r>
    <r>
      <rPr>
        <sz val="9"/>
        <color rgb="FF00007F"/>
        <rFont val="CourierNew"/>
      </rPr>
      <t xml:space="preserve">GTGACTGG AGTTCAGACG TGTGCTCTTC CGATCTAAAA ACATTGTTCC ATACGAGTGG GGCTTCCCCG TCGAGCGTAG </t>
    </r>
    <r>
      <rPr>
        <sz val="9"/>
        <color theme="1"/>
        <rFont val="CourierNew"/>
      </rPr>
      <t xml:space="preserve">00561 </t>
    </r>
    <r>
      <rPr>
        <sz val="9"/>
        <color rgb="FF00007F"/>
        <rFont val="CourierNew"/>
      </rPr>
      <t xml:space="preserve">TACGTCATGC ACGCGGTGTA ATACACCAAC TAGCTGAAAC CCGAGGCTTG AAAAACCCCG AACTAAGACT GTTATCCGTT </t>
    </r>
    <r>
      <rPr>
        <sz val="9"/>
        <color theme="1"/>
        <rFont val="CourierNew"/>
      </rPr>
      <t xml:space="preserve">00641 </t>
    </r>
    <r>
      <rPr>
        <sz val="9"/>
        <color rgb="FF00007F"/>
        <rFont val="CourierNew"/>
      </rPr>
      <t xml:space="preserve">CAGCGGTTAG GGACAAAAGA GCGGGGCGGG ACCGTTTCTG GGCGGTCAAT TACACAACCG AGATACACCA CTAACCAGTC </t>
    </r>
    <r>
      <rPr>
        <sz val="9"/>
        <color theme="1"/>
        <rFont val="CourierNew"/>
      </rPr>
      <t xml:space="preserve">00721 </t>
    </r>
    <r>
      <rPr>
        <sz val="9"/>
        <color rgb="FF00007F"/>
        <rFont val="CourierNew"/>
      </rPr>
      <t xml:space="preserve">TCTATACTCC CGTTCATTAT CTTGGGCAAT AAATAGGGTC GGGTGACGAA CCGAAGATGA GAAATTTCCT CTAAATGGCG </t>
    </r>
    <r>
      <rPr>
        <sz val="9"/>
        <color theme="1"/>
        <rFont val="CourierNew"/>
      </rPr>
      <t xml:space="preserve">00801 </t>
    </r>
    <r>
      <rPr>
        <sz val="9"/>
        <color rgb="FF00007F"/>
        <rFont val="CourierNew"/>
      </rPr>
      <t>TCTATCAGTT GGATCGCCCA TATAAGAAA</t>
    </r>
    <r>
      <rPr>
        <sz val="9"/>
        <color rgb="FF9E9EA3"/>
        <rFont val="CourierNew"/>
      </rPr>
      <t>A TCAGTTCTGG ACCAGCGAGC TGTGCTGCGA CTCGTGGCGT AATCATG</t>
    </r>
    <r>
      <rPr>
        <sz val="9"/>
        <color rgb="FFED6621"/>
        <rFont val="CourierNew"/>
      </rPr>
      <t xml:space="preserve">GTC </t>
    </r>
    <r>
      <rPr>
        <sz val="9"/>
        <color theme="1"/>
        <rFont val="CourierNew"/>
      </rPr>
      <t xml:space="preserve">00881 </t>
    </r>
    <r>
      <rPr>
        <sz val="9"/>
        <color rgb="FFED6621"/>
        <rFont val="CourierNew"/>
      </rPr>
      <t>ATAGCTGTT</t>
    </r>
    <r>
      <rPr>
        <sz val="9"/>
        <color rgb="FF9E9EA3"/>
        <rFont val="CourierNew"/>
      </rPr>
      <t>T CCTGT</t>
    </r>
    <r>
      <rPr>
        <sz val="9"/>
        <color rgb="FFED6621"/>
        <rFont val="CourierNew"/>
      </rPr>
      <t>GTGAA ATTGTTATCC GCT</t>
    </r>
    <r>
      <rPr>
        <sz val="9"/>
        <color rgb="FF9E9EA3"/>
        <rFont val="CourierNew"/>
      </rPr>
      <t xml:space="preserve">CACAATT CCACACAACA TACGAGCCGG AAGCATAAAG TGTAAAGCCT </t>
    </r>
    <r>
      <rPr>
        <sz val="9"/>
        <color theme="1"/>
        <rFont val="CourierNew"/>
      </rPr>
      <t xml:space="preserve">00961 </t>
    </r>
    <r>
      <rPr>
        <sz val="9"/>
        <color rgb="FF9E9EA3"/>
        <rFont val="CourierNew"/>
      </rPr>
      <t xml:space="preserve">GGGGTGCCTA ATGAGTGAGC TAACTCACAT TAATTGCGTT GCGCTCACTG CCCGCTTTCC AGTCGGGAAA CCTGTCGTGC </t>
    </r>
    <r>
      <rPr>
        <sz val="9"/>
        <color theme="1"/>
        <rFont val="CourierNew"/>
      </rPr>
      <t xml:space="preserve">01041 </t>
    </r>
    <r>
      <rPr>
        <sz val="9"/>
        <color rgb="FF9E9EA3"/>
        <rFont val="CourierNew"/>
      </rPr>
      <t xml:space="preserve">CAGCTGCATT AATGAATCGG CCAACGCGCG GGGAGAGGCG GTTTGCGTAT TGGGCGCTCT TCCGCTTCCT CGCTCACTGA </t>
    </r>
    <r>
      <rPr>
        <sz val="9"/>
        <color theme="1"/>
        <rFont val="CourierNew"/>
      </rPr>
      <t xml:space="preserve">01121 </t>
    </r>
    <r>
      <rPr>
        <sz val="9"/>
        <color rgb="FF9E9EA3"/>
        <rFont val="CourierNew"/>
      </rPr>
      <t xml:space="preserve">CTCGCTGCGC TCGGTCGTTC GGCTGCGGCG AGCGGTATCA GCTCACTCAA AGGCGGTAAT ACGGTTATCC ACAGAATCAG </t>
    </r>
    <r>
      <rPr>
        <sz val="9"/>
        <color theme="1"/>
        <rFont val="CourierNew"/>
      </rPr>
      <t xml:space="preserve">01201 </t>
    </r>
    <r>
      <rPr>
        <sz val="9"/>
        <color rgb="FF9E9EA3"/>
        <rFont val="CourierNew"/>
      </rPr>
      <t>GGGATAACGC AGGAAAGAAC ATGTGAGCAA AAGGCCAGCA AAAGGCCAGG AACCGTAAAA AGGC</t>
    </r>
    <r>
      <rPr>
        <sz val="9"/>
        <color rgb="FF009300"/>
        <rFont val="CourierNew"/>
      </rPr>
      <t xml:space="preserve">CGCGTT GCTGGCGTTT </t>
    </r>
    <r>
      <rPr>
        <sz val="9"/>
        <color theme="1"/>
        <rFont val="CourierNew"/>
      </rPr>
      <t xml:space="preserve">01281 </t>
    </r>
    <r>
      <rPr>
        <sz val="9"/>
        <color rgb="FF009300"/>
        <rFont val="CourierNew"/>
      </rPr>
      <t xml:space="preserve">TTCCATAGGC TCCGCCCCCC TGACGAGCAT CACAAAAATC GACGCTCAAG TCAGAGGTGG CGAAACCCGA CAGGACTATA </t>
    </r>
    <r>
      <rPr>
        <sz val="9"/>
        <color theme="1"/>
        <rFont val="CourierNew"/>
      </rPr>
      <t xml:space="preserve">01361 </t>
    </r>
    <r>
      <rPr>
        <sz val="9"/>
        <color rgb="FF009300"/>
        <rFont val="CourierNew"/>
      </rPr>
      <t xml:space="preserve">AAGATACCAG GCGTTTCCCC CTGGAAGCTC CCTCGTGCGC TCTCCTGTTC CGACCCTGTC GCTTACCGGA TACCTGTCCG </t>
    </r>
    <r>
      <rPr>
        <sz val="9"/>
        <color theme="1"/>
        <rFont val="CourierNew"/>
      </rPr>
      <t xml:space="preserve">01441 </t>
    </r>
    <r>
      <rPr>
        <sz val="9"/>
        <color rgb="FF009300"/>
        <rFont val="CourierNew"/>
      </rPr>
      <t xml:space="preserve">CCTTTCTCCC TTCGGGAAGC GTGGCGCTTT CTCATAGCTC ACGCTGTAGG TATCTCAGTT CGGTGTAGGT CGTTCGCTCC </t>
    </r>
    <r>
      <rPr>
        <sz val="9"/>
        <color theme="1"/>
        <rFont val="CourierNew"/>
      </rPr>
      <t xml:space="preserve">01521 </t>
    </r>
    <r>
      <rPr>
        <sz val="9"/>
        <color rgb="FF009300"/>
        <rFont val="CourierNew"/>
      </rPr>
      <t xml:space="preserve">AAGCTGGGCT GTGTGCACGA ACCCCCCGTT CAGCCCGACC GCTGCGCCTT ATCCGGTAAC TATCGTCTTG AGTCCAACCC </t>
    </r>
    <r>
      <rPr>
        <sz val="9"/>
        <color theme="1"/>
        <rFont val="CourierNew"/>
      </rPr>
      <t xml:space="preserve">01601 </t>
    </r>
    <r>
      <rPr>
        <sz val="9"/>
        <color rgb="FF009300"/>
        <rFont val="CourierNew"/>
      </rPr>
      <t xml:space="preserve">GGTAAGACAC GACTTATCGC CACTGGCAGC AGCCACTGGT AACAGGATTA GCAGAGCGAG GTATGTAGGC GGTGCTACAG </t>
    </r>
    <r>
      <rPr>
        <sz val="9"/>
        <color theme="1"/>
        <rFont val="CourierNew"/>
      </rPr>
      <t xml:space="preserve">01681 </t>
    </r>
    <r>
      <rPr>
        <sz val="9"/>
        <color rgb="FF009300"/>
        <rFont val="CourierNew"/>
      </rPr>
      <t xml:space="preserve">AGTTCTTGAA GTGGTGGCCT AACTACGGCT ACACTAGAAG AACAGTATTT GGTATCTGCG CTCTGCTGAA GCCAGTTACC </t>
    </r>
    <r>
      <rPr>
        <sz val="9"/>
        <color theme="1"/>
        <rFont val="CourierNew"/>
      </rPr>
      <t xml:space="preserve">01761 </t>
    </r>
    <r>
      <rPr>
        <sz val="9"/>
        <color rgb="FF009300"/>
        <rFont val="CourierNew"/>
      </rPr>
      <t xml:space="preserve">TTCGGAAAAA GAGTTGGTAG CTCTTGATCC GGCAAACAAA CCACCGCTGG TAGCGGTGGT TTTTTTGTTT GCAAGCAGCA </t>
    </r>
    <r>
      <rPr>
        <sz val="9"/>
        <color theme="1"/>
        <rFont val="CourierNew"/>
      </rPr>
      <t xml:space="preserve">01841 </t>
    </r>
    <r>
      <rPr>
        <sz val="9"/>
        <color rgb="FF009300"/>
        <rFont val="CourierNew"/>
      </rPr>
      <t>GATTACGCGC AGAAAAAAAG GATCTCAAGA AGATCCTTT</t>
    </r>
    <r>
      <rPr>
        <sz val="9"/>
        <color rgb="FF9E9EA3"/>
        <rFont val="CourierNew"/>
      </rPr>
      <t xml:space="preserve">G ATCTTTTCTA CGGGGTCTGA CGCTCAGTGG AACGAAAACT </t>
    </r>
    <r>
      <rPr>
        <sz val="9"/>
        <color theme="1"/>
        <rFont val="CourierNew"/>
      </rPr>
      <t xml:space="preserve">01921 </t>
    </r>
    <r>
      <rPr>
        <sz val="9"/>
        <color rgb="FF9E9EA3"/>
        <rFont val="CourierNew"/>
      </rPr>
      <t xml:space="preserve">CACGTTAAGG GATTTTGGTC ATGAGATTAT CAAAAAGGAT CTTCACCTAG ATCCTTTTAA ATTAAAAATG AAGTTTTAAA </t>
    </r>
    <r>
      <rPr>
        <sz val="9"/>
        <color theme="1"/>
        <rFont val="CourierNew"/>
      </rPr>
      <t xml:space="preserve">02001 </t>
    </r>
    <r>
      <rPr>
        <sz val="9"/>
        <color rgb="FF9E9EA3"/>
        <rFont val="CourierNew"/>
      </rPr>
      <t>TCAATCTAAA GTATATATGA GTAAACTTGG TCTGACAG</t>
    </r>
    <r>
      <rPr>
        <sz val="9"/>
        <color rgb="FF009300"/>
        <rFont val="CourierNew"/>
      </rPr>
      <t xml:space="preserve">TT AGAAAAACTC ATCGAGCATC AAGTGAAACT GCAATTTATT </t>
    </r>
    <r>
      <rPr>
        <sz val="9"/>
        <color theme="1"/>
        <rFont val="CourierNew"/>
      </rPr>
      <t xml:space="preserve">02081 </t>
    </r>
    <r>
      <rPr>
        <sz val="9"/>
        <color rgb="FF009300"/>
        <rFont val="CourierNew"/>
      </rPr>
      <t xml:space="preserve">CATATCAGGA TTATCAATAC CATATTTTTG AAAAAGCCGT TTCTGTAATG AAGGAGAAAA CTCACCGAGG CAGTTCCATA </t>
    </r>
    <r>
      <rPr>
        <sz val="9"/>
        <color theme="1"/>
        <rFont val="CourierNew"/>
      </rPr>
      <t xml:space="preserve">02161 </t>
    </r>
    <r>
      <rPr>
        <sz val="9"/>
        <color rgb="FF009300"/>
        <rFont val="CourierNew"/>
      </rPr>
      <t xml:space="preserve">GGATGGCAAG ATCCTGGTAT CGGTCTGCGA TTCCGACTCG TCCAACATCA ATACAACCTA TTAATTTCCC CTCGTCAAAA </t>
    </r>
    <r>
      <rPr>
        <sz val="9"/>
        <color theme="1"/>
        <rFont val="CourierNew"/>
      </rPr>
      <t xml:space="preserve">02241 </t>
    </r>
    <r>
      <rPr>
        <sz val="9"/>
        <color rgb="FF009300"/>
        <rFont val="CourierNew"/>
      </rPr>
      <t xml:space="preserve">ATAAGGTTAT CAAGTGAGAA ATCACCATGA GTGACGACTG AATCCGGTGA GAATGGCAAG AGTTTATGCA TTTCTTTCCA </t>
    </r>
    <r>
      <rPr>
        <sz val="9"/>
        <color theme="1"/>
        <rFont val="CourierNew"/>
      </rPr>
      <t xml:space="preserve">02321 </t>
    </r>
    <r>
      <rPr>
        <sz val="9"/>
        <color rgb="FF009300"/>
        <rFont val="CourierNew"/>
      </rPr>
      <t xml:space="preserve">GACTTGTTCA ACAGGCCAGC CATTACGCTC GTCATCAAAA TCACTCGCAC CAACCAAACC GTTATTCATT CGTGATTGCG </t>
    </r>
    <r>
      <rPr>
        <sz val="9"/>
        <color theme="1"/>
        <rFont val="CourierNew"/>
      </rPr>
      <t xml:space="preserve">02401 </t>
    </r>
    <r>
      <rPr>
        <sz val="9"/>
        <color rgb="FF009300"/>
        <rFont val="CourierNew"/>
      </rPr>
      <t xml:space="preserve">CCTGAGCGAG ACGAAATACG CGATCGCCGT TAAAAGGACA ATTACAAACA GGAATCGAAT GCAACCGGCG CAGGAACACT </t>
    </r>
    <r>
      <rPr>
        <sz val="9"/>
        <color theme="1"/>
        <rFont val="CourierNew"/>
      </rPr>
      <t xml:space="preserve">02481 </t>
    </r>
    <r>
      <rPr>
        <sz val="9"/>
        <color rgb="FF009300"/>
        <rFont val="CourierNew"/>
      </rPr>
      <t xml:space="preserve">GCCAGCGCAT CAACAATATT TTCACCTGAA TCAGGATATT CTTCTAATAC CTGGAATGCT GTTTTCCCTG GGATCGCAGT </t>
    </r>
    <r>
      <rPr>
        <sz val="9"/>
        <color theme="1"/>
        <rFont val="CourierNew"/>
      </rPr>
      <t xml:space="preserve">02561 </t>
    </r>
    <r>
      <rPr>
        <sz val="9"/>
        <color rgb="FF009300"/>
        <rFont val="CourierNew"/>
      </rPr>
      <t xml:space="preserve">GGTGAGTAAC CATGCATCAT CAGGAGTACG GATAAAATGC TTGATGGTCG GAAGAGGCAT AAATTCCGTC AGCCAGTTTA </t>
    </r>
    <r>
      <rPr>
        <sz val="9"/>
        <color theme="1"/>
        <rFont val="CourierNew"/>
      </rPr>
      <t xml:space="preserve">02641 </t>
    </r>
    <r>
      <rPr>
        <sz val="9"/>
        <color rgb="FF009300"/>
        <rFont val="CourierNew"/>
      </rPr>
      <t xml:space="preserve">GCCTGACCAT CTCATCTGTA ACATCATTGG CAACGCTACC TTTGCCATGT TTCAGAAACA ACTCTGGCGC ATCGGGCTTC </t>
    </r>
    <r>
      <rPr>
        <sz val="9"/>
        <color theme="1"/>
        <rFont val="CourierNew"/>
      </rPr>
      <t xml:space="preserve">02721 </t>
    </r>
    <r>
      <rPr>
        <sz val="9"/>
        <color rgb="FF009300"/>
        <rFont val="CourierNew"/>
      </rPr>
      <t xml:space="preserve">CCATACAATC GATAGATTGT CGCACCTGAT TGCCCGACAT TATCGCGAGC CCATTTATAC CCATATAAAT CAGCATCCAT </t>
    </r>
    <r>
      <rPr>
        <sz val="9"/>
        <color theme="1"/>
        <rFont val="CourierNew"/>
      </rPr>
      <t xml:space="preserve">02801 </t>
    </r>
    <r>
      <rPr>
        <sz val="9"/>
        <color rgb="FF009300"/>
        <rFont val="CourierNew"/>
      </rPr>
      <t>GTTGGAATTT AATCGCGGCT TCAAGCAAGA CGTTTCCCGT TGAATATGGC TCAT</t>
    </r>
    <r>
      <rPr>
        <sz val="9"/>
        <color rgb="FF9E9EA3"/>
        <rFont val="CourierNew"/>
      </rPr>
      <t xml:space="preserve">TTTAGC TTCCTTAGCT CCTGAAAATC </t>
    </r>
    <r>
      <rPr>
        <sz val="9"/>
        <color theme="1"/>
        <rFont val="CourierNew"/>
      </rPr>
      <t xml:space="preserve">02881 </t>
    </r>
    <r>
      <rPr>
        <sz val="9"/>
        <color rgb="FF9E9EA3"/>
        <rFont val="CourierNew"/>
      </rPr>
      <t xml:space="preserve">TCGATAACTC AAAAAATACG CCCGGTAGTG ATCTTATTTC ATTATGGTGA AAGTTGGAAC CTCTTACGTG CCGATCACAC </t>
    </r>
    <r>
      <rPr>
        <sz val="9"/>
        <color theme="1"/>
        <rFont val="CourierNew"/>
      </rPr>
      <t xml:space="preserve">02961 </t>
    </r>
    <r>
      <rPr>
        <sz val="9"/>
        <color rgb="FF9E9EA3"/>
        <rFont val="CourierNew"/>
      </rPr>
      <t xml:space="preserve">ATTTCCCCGA AAAGTGCCAC CTGACGTCTA AGAAACCATT ATTATCATGA CATTAACCTA TAAAAATAGG CGTATCACGA </t>
    </r>
    <r>
      <rPr>
        <sz val="9"/>
        <color theme="1"/>
        <rFont val="CourierNew"/>
      </rPr>
      <t xml:space="preserve">03041 </t>
    </r>
    <r>
      <rPr>
        <sz val="9"/>
        <color rgb="FF9E9EA3"/>
        <rFont val="CourierNew"/>
      </rPr>
      <t xml:space="preserve">GGCCCTTTCG TC </t>
    </r>
  </si>
  <si>
    <t xml:space="preserve">Sales Nbr: 12411480 Ref ID: 155061484 </t>
  </si>
  <si>
    <t>Gene Name: pUCIDT-KAN : pIDTSMART-KAN SC5 DivVarSeq3</t>
  </si>
  <si>
    <t>Gene Size: 348 bp Plasmid Weight: 1,886,405.6 g/mole</t>
  </si>
  <si>
    <r>
      <t xml:space="preserve">00001 </t>
    </r>
    <r>
      <rPr>
        <sz val="9"/>
        <color rgb="FF9E9EA3"/>
        <rFont val="CourierNew"/>
      </rPr>
      <t xml:space="preserve">TCGCGCGTTT CGGTGATGAC GGTGAAAACC TCTGACACAT GCAGCTCCCG GAGACGGTCA CAGCTTGTCT GTAAGCGGAT </t>
    </r>
    <r>
      <rPr>
        <sz val="9"/>
        <color theme="1"/>
        <rFont val="CourierNew"/>
      </rPr>
      <t xml:space="preserve">00081 </t>
    </r>
    <r>
      <rPr>
        <sz val="9"/>
        <color rgb="FF9E9EA3"/>
        <rFont val="CourierNew"/>
      </rPr>
      <t xml:space="preserve">GCCGGGAGCA GACAAGCCCG TCAGGGCGCG TCAGCGGGTG TTGGCGGGTG TCGGGGCTGG CTTAACTATG CGGCATCAGA </t>
    </r>
    <r>
      <rPr>
        <sz val="9"/>
        <color theme="1"/>
        <rFont val="CourierNew"/>
      </rPr>
      <t xml:space="preserve">00161 </t>
    </r>
    <r>
      <rPr>
        <sz val="9"/>
        <color rgb="FF9E9EA3"/>
        <rFont val="CourierNew"/>
      </rPr>
      <t xml:space="preserve">GCAGATTGTA CTGAGAGTGC ACCAAATGCG GTGTGAAATA CCGCACAGAT GCGTAAGGAG AAAATACCGC ATCAGGCGCC </t>
    </r>
    <r>
      <rPr>
        <sz val="9"/>
        <color theme="1"/>
        <rFont val="CourierNew"/>
      </rPr>
      <t xml:space="preserve">00241 </t>
    </r>
    <r>
      <rPr>
        <sz val="9"/>
        <color rgb="FF9E9EA3"/>
        <rFont val="CourierNew"/>
      </rPr>
      <t xml:space="preserve">ATTCGCCATT CAGGCTGCGC AACTGTTGGG AAGGGCGATC GGTGCGGGCC TCATCGCTAT TACGCCAGCT GGCGAAAGGG </t>
    </r>
    <r>
      <rPr>
        <sz val="9"/>
        <color theme="1"/>
        <rFont val="CourierNew"/>
      </rPr>
      <t xml:space="preserve">00321 </t>
    </r>
    <r>
      <rPr>
        <sz val="9"/>
        <color rgb="FF9E9EA3"/>
        <rFont val="CourierNew"/>
      </rPr>
      <t>GGATGTGCTG CAAGGCGATT AAGTTGGGTA A</t>
    </r>
    <r>
      <rPr>
        <sz val="9"/>
        <color rgb="FFED6621"/>
        <rFont val="CourierNew"/>
      </rPr>
      <t>CGCCAGGGT TTTCCCAGTC ACG</t>
    </r>
    <r>
      <rPr>
        <sz val="9"/>
        <color rgb="FF9E9EA3"/>
        <rFont val="CourierNew"/>
      </rPr>
      <t xml:space="preserve">ACGTTGT </t>
    </r>
    <r>
      <rPr>
        <sz val="9"/>
        <color rgb="FFED6621"/>
        <rFont val="CourierNew"/>
      </rPr>
      <t>AAAACGACGG CCAGT</t>
    </r>
    <r>
      <rPr>
        <sz val="9"/>
        <color rgb="FF9E9EA3"/>
        <rFont val="CourierNew"/>
      </rPr>
      <t xml:space="preserve">GCAAC </t>
    </r>
    <r>
      <rPr>
        <sz val="9"/>
        <color theme="1"/>
        <rFont val="CourierNew"/>
      </rPr>
      <t xml:space="preserve">00401 </t>
    </r>
    <r>
      <rPr>
        <sz val="9"/>
        <color rgb="FF9E9EA3"/>
        <rFont val="CourierNew"/>
      </rPr>
      <t xml:space="preserve">GCGATGACGA TGGATAGCGA TTCATCGATG AGCTGACCCG ATCGCCGCCG CCGGAGGGTT GCGTTTGAGA CGGGCGACAG </t>
    </r>
    <r>
      <rPr>
        <sz val="9"/>
        <color theme="1"/>
        <rFont val="CourierNew"/>
      </rPr>
      <t xml:space="preserve">00481 </t>
    </r>
    <r>
      <rPr>
        <sz val="9"/>
        <color rgb="FF9E9EA3"/>
        <rFont val="CourierNew"/>
      </rPr>
      <t>AT</t>
    </r>
    <r>
      <rPr>
        <sz val="9"/>
        <color rgb="FF00007F"/>
        <rFont val="CourierNew"/>
      </rPr>
      <t xml:space="preserve">GTGACTGG AGTTCAGACG TGTGCTCTTC CGATCTTTCT GGCCACCCTG CCTAACAGCA TAGCCAGTGA GATGATACCC </t>
    </r>
    <r>
      <rPr>
        <sz val="9"/>
        <color theme="1"/>
        <rFont val="CourierNew"/>
      </rPr>
      <t xml:space="preserve">00561 </t>
    </r>
    <r>
      <rPr>
        <sz val="9"/>
        <color rgb="FF00007F"/>
        <rFont val="CourierNew"/>
      </rPr>
      <t xml:space="preserve">CGACGACGAG CTTACCGAGT TGTTGGTCCG ACAGGTGGTT TTCCCTAAAA TTTTGTAAGA GTTCCGCCTA CGACCATAGC </t>
    </r>
    <r>
      <rPr>
        <sz val="9"/>
        <color theme="1"/>
        <rFont val="CourierNew"/>
      </rPr>
      <t xml:space="preserve">00641 </t>
    </r>
    <r>
      <rPr>
        <sz val="9"/>
        <color rgb="FF00007F"/>
        <rFont val="CourierNew"/>
      </rPr>
      <t xml:space="preserve">GTCAAAGGTC TCCGCCTTCC CTCTACTCCC CATAAGAGAA ACGTCATTCA GCTTGCGTGA GATCGACAGC AAGTTGGCGG </t>
    </r>
    <r>
      <rPr>
        <sz val="9"/>
        <color theme="1"/>
        <rFont val="CourierNew"/>
      </rPr>
      <t xml:space="preserve">00721 </t>
    </r>
    <r>
      <rPr>
        <sz val="9"/>
        <color rgb="FF00007F"/>
        <rFont val="CourierNew"/>
      </rPr>
      <t xml:space="preserve">AAACCGTATG TTAGGGAAGC ACCTACTCGC TGGCTTACCG ACCGAGACTG AGACTCGCAG TGGCACCAGG ACGCTGCTAC </t>
    </r>
    <r>
      <rPr>
        <sz val="9"/>
        <color theme="1"/>
        <rFont val="CourierNew"/>
      </rPr>
      <t xml:space="preserve">00801 </t>
    </r>
    <r>
      <rPr>
        <sz val="9"/>
        <color rgb="FF00007F"/>
        <rFont val="CourierNew"/>
      </rPr>
      <t xml:space="preserve">CACTATTAAG ATCGAAGCCC ATATAAGAAA </t>
    </r>
    <r>
      <rPr>
        <sz val="9"/>
        <color rgb="FF9E9EA3"/>
        <rFont val="CourierNew"/>
      </rPr>
      <t>ATCAGTTCTG GACCAGCGAG CTGTGCTGCG ACTCGTGGCG TAATCATG</t>
    </r>
    <r>
      <rPr>
        <sz val="9"/>
        <color rgb="FFED6621"/>
        <rFont val="CourierNew"/>
      </rPr>
      <t xml:space="preserve">GT </t>
    </r>
    <r>
      <rPr>
        <sz val="9"/>
        <color theme="1"/>
        <rFont val="CourierNew"/>
      </rPr>
      <t xml:space="preserve">00881 </t>
    </r>
    <r>
      <rPr>
        <sz val="9"/>
        <color rgb="FFED6621"/>
        <rFont val="CourierNew"/>
      </rPr>
      <t xml:space="preserve">CATAGCTGTT </t>
    </r>
    <r>
      <rPr>
        <sz val="9"/>
        <color rgb="FF9E9EA3"/>
        <rFont val="CourierNew"/>
      </rPr>
      <t>TCCTGT</t>
    </r>
    <r>
      <rPr>
        <sz val="9"/>
        <color rgb="FFED6621"/>
        <rFont val="CourierNew"/>
      </rPr>
      <t>GTGA AATTGTTATC CGCT</t>
    </r>
    <r>
      <rPr>
        <sz val="9"/>
        <color rgb="FF9E9EA3"/>
        <rFont val="CourierNew"/>
      </rPr>
      <t xml:space="preserve">CACAAT TCCACACAAC ATACGAGCCG GAAGCATAAA GTGTAAAGCC </t>
    </r>
    <r>
      <rPr>
        <sz val="9"/>
        <color theme="1"/>
        <rFont val="CourierNew"/>
      </rPr>
      <t xml:space="preserve">00961 </t>
    </r>
    <r>
      <rPr>
        <sz val="9"/>
        <color rgb="FF9E9EA3"/>
        <rFont val="CourierNew"/>
      </rPr>
      <t xml:space="preserve">TGGGGTGCCT AATGAGTGAG CTAACTCACA TTAATTGCGT TGCGCTCACT GCCCGCTTTC CAGTCGGGAA ACCTGTCGTG </t>
    </r>
    <r>
      <rPr>
        <sz val="9"/>
        <color theme="1"/>
        <rFont val="CourierNew"/>
      </rPr>
      <t xml:space="preserve">01041 </t>
    </r>
    <r>
      <rPr>
        <sz val="9"/>
        <color rgb="FF9E9EA3"/>
        <rFont val="CourierNew"/>
      </rPr>
      <t xml:space="preserve">CCAGCTGCAT TAATGAATCG GCCAACGCGC GGGGAGAGGC GGTTTGCGTA TTGGGCGCTC TTCCGCTTCC TCGCTCACTG </t>
    </r>
    <r>
      <rPr>
        <sz val="9"/>
        <color theme="1"/>
        <rFont val="CourierNew"/>
      </rPr>
      <t xml:space="preserve">01121 </t>
    </r>
    <r>
      <rPr>
        <sz val="9"/>
        <color rgb="FF9E9EA3"/>
        <rFont val="CourierNew"/>
      </rPr>
      <t xml:space="preserve">ACTCGCTGCG CTCGGTCGTT CGGCTGCGGC GAGCGGTATC AGCTCACTCA AAGGCGGTAA TACGGTTATC CACAGAATCA </t>
    </r>
    <r>
      <rPr>
        <sz val="9"/>
        <color theme="1"/>
        <rFont val="CourierNew"/>
      </rPr>
      <t xml:space="preserve">01201 </t>
    </r>
    <r>
      <rPr>
        <sz val="9"/>
        <color rgb="FF9E9EA3"/>
        <rFont val="CourierNew"/>
      </rPr>
      <t>GGGGATAACG CAGGAAAGAA CATGTGAGCA AAAGGCCAGC AAAAGGCCAG GAACCGTAAA AAGGC</t>
    </r>
    <r>
      <rPr>
        <sz val="9"/>
        <color rgb="FF009300"/>
        <rFont val="CourierNew"/>
      </rPr>
      <t xml:space="preserve">CGCGT TGCTGGCGTT </t>
    </r>
    <r>
      <rPr>
        <sz val="9"/>
        <color theme="1"/>
        <rFont val="CourierNew"/>
      </rPr>
      <t xml:space="preserve">01281 </t>
    </r>
    <r>
      <rPr>
        <sz val="9"/>
        <color rgb="FF009300"/>
        <rFont val="CourierNew"/>
      </rPr>
      <t xml:space="preserve">TTTCCATAGG CTCCGCCCCC CTGACGAGCA TCACAAAAAT CGACGCTCAA GTCAGAGGTG GCGAAACCCG ACAGGACTAT </t>
    </r>
    <r>
      <rPr>
        <sz val="9"/>
        <color theme="1"/>
        <rFont val="CourierNew"/>
      </rPr>
      <t xml:space="preserve">01361 </t>
    </r>
    <r>
      <rPr>
        <sz val="9"/>
        <color rgb="FF009300"/>
        <rFont val="CourierNew"/>
      </rPr>
      <t xml:space="preserve">AAAGATACCA GGCGTTTCCC CCTGGAAGCT CCCTCGTGCG CTCTCCTGTT CCGACCCTGT CGCTTACCGG ATACCTGTCC </t>
    </r>
    <r>
      <rPr>
        <sz val="9"/>
        <color theme="1"/>
        <rFont val="CourierNew"/>
      </rPr>
      <t xml:space="preserve">01441 </t>
    </r>
    <r>
      <rPr>
        <sz val="9"/>
        <color rgb="FF009300"/>
        <rFont val="CourierNew"/>
      </rPr>
      <t xml:space="preserve">GCCTTTCTCC CTTCGGGAAG CGTGGCGCTT TCTCATAGCT CACGCTGTAG GTATCTCAGT TCGGTGTAGG TCGTTCGCTC </t>
    </r>
    <r>
      <rPr>
        <sz val="9"/>
        <color theme="1"/>
        <rFont val="CourierNew"/>
      </rPr>
      <t xml:space="preserve">01521 </t>
    </r>
    <r>
      <rPr>
        <sz val="9"/>
        <color rgb="FF009300"/>
        <rFont val="CourierNew"/>
      </rPr>
      <t xml:space="preserve">CAAGCTGGGC TGTGTGCACG AACCCCCCGT TCAGCCCGAC CGCTGCGCCT TATCCGGTAA CTATCGTCTT GAGTCCAACC </t>
    </r>
    <r>
      <rPr>
        <sz val="9"/>
        <color theme="1"/>
        <rFont val="CourierNew"/>
      </rPr>
      <t xml:space="preserve">01601 </t>
    </r>
    <r>
      <rPr>
        <sz val="9"/>
        <color rgb="FF009300"/>
        <rFont val="CourierNew"/>
      </rPr>
      <t xml:space="preserve">CGGTAAGACA CGACTTATCG CCACTGGCAG CAGCCACTGG TAACAGGATT AGCAGAGCGA GGTATGTAGG CGGTGCTACA </t>
    </r>
    <r>
      <rPr>
        <sz val="9"/>
        <color theme="1"/>
        <rFont val="CourierNew"/>
      </rPr>
      <t xml:space="preserve">01681 </t>
    </r>
    <r>
      <rPr>
        <sz val="9"/>
        <color rgb="FF009300"/>
        <rFont val="CourierNew"/>
      </rPr>
      <t xml:space="preserve">GAGTTCTTGA AGTGGTGGCC TAACTACGGC TACACTAGAA GAACAGTATT TGGTATCTGC GCTCTGCTGA AGCCAGTTAC </t>
    </r>
    <r>
      <rPr>
        <sz val="9"/>
        <color theme="1"/>
        <rFont val="CourierNew"/>
      </rPr>
      <t xml:space="preserve">01761 </t>
    </r>
    <r>
      <rPr>
        <sz val="9"/>
        <color rgb="FF009300"/>
        <rFont val="CourierNew"/>
      </rPr>
      <t xml:space="preserve">CTTCGGAAAA AGAGTTGGTA GCTCTTGATC CGGCAAACAA ACCACCGCTG GTAGCGGTGG TTTTTTTGTT TGCAAGCAGC </t>
    </r>
    <r>
      <rPr>
        <sz val="9"/>
        <color theme="1"/>
        <rFont val="CourierNew"/>
      </rPr>
      <t xml:space="preserve">01841 </t>
    </r>
    <r>
      <rPr>
        <sz val="9"/>
        <color rgb="FF009300"/>
        <rFont val="CourierNew"/>
      </rPr>
      <t xml:space="preserve">AGATTACGCG CAGAAAAAAA GGATCTCAAG AAGATCCTTT </t>
    </r>
    <r>
      <rPr>
        <sz val="9"/>
        <color rgb="FF9E9EA3"/>
        <rFont val="CourierNew"/>
      </rPr>
      <t xml:space="preserve">GATCTTTTCT ACGGGGTCTG ACGCTCAGTG GAACGAAAAC </t>
    </r>
    <r>
      <rPr>
        <sz val="9"/>
        <color theme="1"/>
        <rFont val="CourierNew"/>
      </rPr>
      <t xml:space="preserve">01921 </t>
    </r>
    <r>
      <rPr>
        <sz val="9"/>
        <color rgb="FF9E9EA3"/>
        <rFont val="CourierNew"/>
      </rPr>
      <t xml:space="preserve">TCACGTTAAG GGATTTTGGT CATGAGATTA TCAAAAAGGA TCTTCACCTA GATCCTTTTA AATTAAAAAT GAAGTTTTAA </t>
    </r>
    <r>
      <rPr>
        <sz val="9"/>
        <color theme="1"/>
        <rFont val="CourierNew"/>
      </rPr>
      <t xml:space="preserve">02001 </t>
    </r>
    <r>
      <rPr>
        <sz val="9"/>
        <color rgb="FF9E9EA3"/>
        <rFont val="CourierNew"/>
      </rPr>
      <t>ATCAATCTAA AGTATATATG AGTAAACTTG GTCTGACAG</t>
    </r>
    <r>
      <rPr>
        <sz val="9"/>
        <color rgb="FF009300"/>
        <rFont val="CourierNew"/>
      </rPr>
      <t xml:space="preserve">T TAGAAAAACT CATCGAGCAT CAAGTGAAAC TGCAATTTAT </t>
    </r>
    <r>
      <rPr>
        <sz val="9"/>
        <color theme="1"/>
        <rFont val="CourierNew"/>
      </rPr>
      <t xml:space="preserve">02081 </t>
    </r>
    <r>
      <rPr>
        <sz val="9"/>
        <color rgb="FF009300"/>
        <rFont val="CourierNew"/>
      </rPr>
      <t xml:space="preserve">TCATATCAGG ATTATCAATA CCATATTTTT GAAAAAGCCG TTTCTGTAAT GAAGGAGAAA ACTCACCGAG GCAGTTCCAT </t>
    </r>
    <r>
      <rPr>
        <sz val="9"/>
        <color theme="1"/>
        <rFont val="CourierNew"/>
      </rPr>
      <t xml:space="preserve">02161 </t>
    </r>
    <r>
      <rPr>
        <sz val="9"/>
        <color rgb="FF009300"/>
        <rFont val="CourierNew"/>
      </rPr>
      <t xml:space="preserve">AGGATGGCAA GATCCTGGTA TCGGTCTGCG ATTCCGACTC GTCCAACATC AATACAACCT ATTAATTTCC CCTCGTCAAA </t>
    </r>
    <r>
      <rPr>
        <sz val="9"/>
        <color theme="1"/>
        <rFont val="CourierNew"/>
      </rPr>
      <t xml:space="preserve">02241 </t>
    </r>
    <r>
      <rPr>
        <sz val="9"/>
        <color rgb="FF009300"/>
        <rFont val="CourierNew"/>
      </rPr>
      <t xml:space="preserve">AATAAGGTTA TCAAGTGAGA AATCACCATG AGTGACGACT GAATCCGGTG AGAATGGCAA GAGTTTATGC ATTTCTTTCC </t>
    </r>
    <r>
      <rPr>
        <sz val="9"/>
        <color theme="1"/>
        <rFont val="CourierNew"/>
      </rPr>
      <t xml:space="preserve">02321 </t>
    </r>
    <r>
      <rPr>
        <sz val="9"/>
        <color rgb="FF009300"/>
        <rFont val="CourierNew"/>
      </rPr>
      <t xml:space="preserve">AGACTTGTTC AACAGGCCAG CCATTACGCT CGTCATCAAA ATCACTCGCA CCAACCAAAC CGTTATTCAT TCGTGATTGC </t>
    </r>
    <r>
      <rPr>
        <sz val="9"/>
        <color theme="1"/>
        <rFont val="CourierNew"/>
      </rPr>
      <t xml:space="preserve">02401 </t>
    </r>
    <r>
      <rPr>
        <sz val="9"/>
        <color rgb="FF009300"/>
        <rFont val="CourierNew"/>
      </rPr>
      <t xml:space="preserve">GCCTGAGCGA GACGAAATAC GCGATCGCCG TTAAAAGGAC AATTACAAAC AGGAATCGAA TGCAACCGGC GCAGGAACAC </t>
    </r>
    <r>
      <rPr>
        <sz val="9"/>
        <color theme="1"/>
        <rFont val="CourierNew"/>
      </rPr>
      <t xml:space="preserve">02481 </t>
    </r>
    <r>
      <rPr>
        <sz val="9"/>
        <color rgb="FF009300"/>
        <rFont val="CourierNew"/>
      </rPr>
      <t xml:space="preserve">TGCCAGCGCA TCAACAATAT TTTCACCTGA ATCAGGATAT TCTTCTAATA CCTGGAATGC TGTTTTCCCT GGGATCGCAG </t>
    </r>
    <r>
      <rPr>
        <sz val="9"/>
        <color theme="1"/>
        <rFont val="CourierNew"/>
      </rPr>
      <t xml:space="preserve">02561 </t>
    </r>
    <r>
      <rPr>
        <sz val="9"/>
        <color rgb="FF009300"/>
        <rFont val="CourierNew"/>
      </rPr>
      <t xml:space="preserve">TGGTGAGTAA CCATGCATCA TCAGGAGTAC GGATAAAATG CTTGATGGTC GGAAGAGGCA TAAATTCCGT CAGCCAGTTT </t>
    </r>
    <r>
      <rPr>
        <sz val="9"/>
        <color theme="1"/>
        <rFont val="CourierNew"/>
      </rPr>
      <t xml:space="preserve">02641 </t>
    </r>
    <r>
      <rPr>
        <sz val="9"/>
        <color rgb="FF009300"/>
        <rFont val="CourierNew"/>
      </rPr>
      <t xml:space="preserve">AGCCTGACCA TCTCATCTGT AACATCATTG GCAACGCTAC CTTTGCCATG TTTCAGAAAC AACTCTGGCG CATCGGGCTT </t>
    </r>
    <r>
      <rPr>
        <sz val="9"/>
        <color theme="1"/>
        <rFont val="CourierNew"/>
      </rPr>
      <t xml:space="preserve">02721 </t>
    </r>
    <r>
      <rPr>
        <sz val="9"/>
        <color rgb="FF009300"/>
        <rFont val="CourierNew"/>
      </rPr>
      <t xml:space="preserve">CCCATACAAT CGATAGATTG TCGCACCTGA TTGCCCGACA TTATCGCGAG CCCATTTATA CCCATATAAA TCAGCATCCA </t>
    </r>
    <r>
      <rPr>
        <sz val="9"/>
        <color theme="1"/>
        <rFont val="CourierNew"/>
      </rPr>
      <t xml:space="preserve">02801 </t>
    </r>
    <r>
      <rPr>
        <sz val="9"/>
        <color rgb="FF009300"/>
        <rFont val="CourierNew"/>
      </rPr>
      <t>TGTTGGAATT TAATCGCGGC TTCAAGCAAG ACGTTTCCCG TTGAATATGG CTCAT</t>
    </r>
    <r>
      <rPr>
        <sz val="9"/>
        <color rgb="FF9E9EA3"/>
        <rFont val="CourierNew"/>
      </rPr>
      <t xml:space="preserve">TTTAG CTTCCTTAGC TCCTGAAAAT </t>
    </r>
    <r>
      <rPr>
        <sz val="9"/>
        <color theme="1"/>
        <rFont val="CourierNew"/>
      </rPr>
      <t xml:space="preserve">02881 </t>
    </r>
    <r>
      <rPr>
        <sz val="9"/>
        <color rgb="FF9E9EA3"/>
        <rFont val="CourierNew"/>
      </rPr>
      <t xml:space="preserve">CTCGATAACT CAAAAAATAC GCCCGGTAGT GATCTTATTT CATTATGGTG AAAGTTGGAA CCTCTTACGT GCCGATCACA </t>
    </r>
    <r>
      <rPr>
        <sz val="9"/>
        <color theme="1"/>
        <rFont val="CourierNew"/>
      </rPr>
      <t xml:space="preserve">02961 </t>
    </r>
    <r>
      <rPr>
        <sz val="9"/>
        <color rgb="FF9E9EA3"/>
        <rFont val="CourierNew"/>
      </rPr>
      <t xml:space="preserve">CATTTCCCCG AAAAGTGCCA CCTGACGTCT AAGAAACCAT TATTATCATG ACATTAACCT ATAAAAATAG GCGTATCACG </t>
    </r>
    <r>
      <rPr>
        <sz val="9"/>
        <color theme="1"/>
        <rFont val="CourierNew"/>
      </rPr>
      <t xml:space="preserve">03041 </t>
    </r>
    <r>
      <rPr>
        <sz val="9"/>
        <color rgb="FF9E9EA3"/>
        <rFont val="CourierNew"/>
      </rPr>
      <t xml:space="preserve">AGGCCCTTTC GTC </t>
    </r>
  </si>
  <si>
    <t xml:space="preserve">Sales Nbr: 12411480 Ref ID: 155061485 </t>
  </si>
  <si>
    <t>Gene Name: pUCIDT-KAN : pIDTSMART-KAN SC5 DivVarSeq4</t>
  </si>
  <si>
    <t>Gene Size: 347 bp Plasmid Weight: 1,885,771.4 g/mole</t>
  </si>
  <si>
    <r>
      <t xml:space="preserve">00001 </t>
    </r>
    <r>
      <rPr>
        <sz val="9"/>
        <color rgb="FF9E9EA3"/>
        <rFont val="CourierNew"/>
      </rPr>
      <t xml:space="preserve">TCGCGCGTTT CGGTGATGAC GGTGAAAACC TCTGACACAT GCAGCTCCCG GAGACGGTCA CAGCTTGTCT GTAAGCGGAT </t>
    </r>
    <r>
      <rPr>
        <sz val="9"/>
        <color theme="1"/>
        <rFont val="CourierNew"/>
      </rPr>
      <t xml:space="preserve">00081 </t>
    </r>
    <r>
      <rPr>
        <sz val="9"/>
        <color rgb="FF9E9EA3"/>
        <rFont val="CourierNew"/>
      </rPr>
      <t xml:space="preserve">GCCGGGAGCA GACAAGCCCG TCAGGGCGCG TCAGCGGGTG TTGGCGGGTG TCGGGGCTGG CTTAACTATG CGGCATCAGA </t>
    </r>
    <r>
      <rPr>
        <sz val="9"/>
        <color theme="1"/>
        <rFont val="CourierNew"/>
      </rPr>
      <t xml:space="preserve">00161 </t>
    </r>
    <r>
      <rPr>
        <sz val="9"/>
        <color rgb="FF9E9EA3"/>
        <rFont val="CourierNew"/>
      </rPr>
      <t xml:space="preserve">GCAGATTGTA CTGAGAGTGC ACCAAATGCG GTGTGAAATA CCGCACAGAT GCGTAAGGAG AAAATACCGC ATCAGGCGCC </t>
    </r>
    <r>
      <rPr>
        <sz val="9"/>
        <color theme="1"/>
        <rFont val="CourierNew"/>
      </rPr>
      <t xml:space="preserve">00241 </t>
    </r>
    <r>
      <rPr>
        <sz val="9"/>
        <color rgb="FF9E9EA3"/>
        <rFont val="CourierNew"/>
      </rPr>
      <t xml:space="preserve">ATTCGCCATT CAGGCTGCGC AACTGTTGGG AAGGGCGATC GGTGCGGGCC TCATCGCTAT TACGCCAGCT GGCGAAAGGG </t>
    </r>
    <r>
      <rPr>
        <sz val="9"/>
        <color theme="1"/>
        <rFont val="CourierNew"/>
      </rPr>
      <t xml:space="preserve">00321 </t>
    </r>
    <r>
      <rPr>
        <sz val="9"/>
        <color rgb="FF9E9EA3"/>
        <rFont val="CourierNew"/>
      </rPr>
      <t>GGATGTGCTG CAAGGCGATT AAGTTGGGTA A</t>
    </r>
    <r>
      <rPr>
        <sz val="9"/>
        <color rgb="FFED6621"/>
        <rFont val="CourierNew"/>
      </rPr>
      <t>CGCCAGGGT TTTCCCAGTC ACG</t>
    </r>
    <r>
      <rPr>
        <sz val="9"/>
        <color rgb="FF9E9EA3"/>
        <rFont val="CourierNew"/>
      </rPr>
      <t xml:space="preserve">ACGTTGT </t>
    </r>
    <r>
      <rPr>
        <sz val="9"/>
        <color rgb="FFED6621"/>
        <rFont val="CourierNew"/>
      </rPr>
      <t>AAAACGACGG CCAGT</t>
    </r>
    <r>
      <rPr>
        <sz val="9"/>
        <color rgb="FF9E9EA3"/>
        <rFont val="CourierNew"/>
      </rPr>
      <t xml:space="preserve">GCAAC </t>
    </r>
    <r>
      <rPr>
        <sz val="9"/>
        <color theme="1"/>
        <rFont val="CourierNew"/>
      </rPr>
      <t xml:space="preserve">00401 </t>
    </r>
    <r>
      <rPr>
        <sz val="9"/>
        <color rgb="FF9E9EA3"/>
        <rFont val="CourierNew"/>
      </rPr>
      <t xml:space="preserve">GCGATGACGA TGGATAGCGA TTCATCGATG AGCTGACCCG ATCGCCGCCG CCGGAGGGTT GCGTTTGAGA CGGGCGACAG </t>
    </r>
    <r>
      <rPr>
        <sz val="9"/>
        <color theme="1"/>
        <rFont val="CourierNew"/>
      </rPr>
      <t xml:space="preserve">00481 </t>
    </r>
    <r>
      <rPr>
        <sz val="9"/>
        <color rgb="FF9E9EA3"/>
        <rFont val="CourierNew"/>
      </rPr>
      <t>AT</t>
    </r>
    <r>
      <rPr>
        <sz val="9"/>
        <color rgb="FF00007F"/>
        <rFont val="CourierNew"/>
      </rPr>
      <t xml:space="preserve">GTGACTGG AGTTCAGACG TGTGCTCTTC CGATCTCCTG CATAGTGGGA TGGGCGTATT ACAAATAGAC AGCTTACGGT </t>
    </r>
    <r>
      <rPr>
        <sz val="9"/>
        <color theme="1"/>
        <rFont val="CourierNew"/>
      </rPr>
      <t xml:space="preserve">00561 </t>
    </r>
    <r>
      <rPr>
        <sz val="9"/>
        <color rgb="FF00007F"/>
        <rFont val="CourierNew"/>
      </rPr>
      <t xml:space="preserve">GCTTATGCTT TGCTATATCG CCGGTAATTA GGTTCACTGA AGTTAATCGT GGCGCGGTTT TGGGTTTGGG TCCGATATAA </t>
    </r>
    <r>
      <rPr>
        <sz val="9"/>
        <color theme="1"/>
        <rFont val="CourierNew"/>
      </rPr>
      <t xml:space="preserve">00641 </t>
    </r>
    <r>
      <rPr>
        <sz val="9"/>
        <color rgb="FF00007F"/>
        <rFont val="CourierNew"/>
      </rPr>
      <t xml:space="preserve">TCTTTTACGT CATTTGGGTT TGACTAGAAT TGGTGCCTGT TAAATGAGTG AGGGTTTGAT TTCATTTGAG TCTCGTCACT </t>
    </r>
    <r>
      <rPr>
        <sz val="9"/>
        <color theme="1"/>
        <rFont val="CourierNew"/>
      </rPr>
      <t xml:space="preserve">00721 </t>
    </r>
    <r>
      <rPr>
        <sz val="9"/>
        <color rgb="FF00007F"/>
        <rFont val="CourierNew"/>
      </rPr>
      <t xml:space="preserve">GTGTACACGT GCCATTCCTA GGACTTAGCA CCCGCCTAAA TATACTTACC GACTGATACC ACTGCGGGAC GACGCCTCGT </t>
    </r>
    <r>
      <rPr>
        <sz val="9"/>
        <color theme="1"/>
        <rFont val="CourierNew"/>
      </rPr>
      <t xml:space="preserve">00801 </t>
    </r>
    <r>
      <rPr>
        <sz val="9"/>
        <color rgb="FF00007F"/>
        <rFont val="CourierNew"/>
      </rPr>
      <t>ATACCACCGC CAGCGCCCCA TATAAGAAA</t>
    </r>
    <r>
      <rPr>
        <sz val="9"/>
        <color rgb="FF9E9EA3"/>
        <rFont val="CourierNew"/>
      </rPr>
      <t>A TCAGTTCTGG ACCAGCGAGC TGTGCTGCGA CTCGTGGCGT AATCATG</t>
    </r>
    <r>
      <rPr>
        <sz val="9"/>
        <color rgb="FFED6621"/>
        <rFont val="CourierNew"/>
      </rPr>
      <t xml:space="preserve">GTC </t>
    </r>
    <r>
      <rPr>
        <sz val="9"/>
        <color theme="1"/>
        <rFont val="CourierNew"/>
      </rPr>
      <t xml:space="preserve">00881 </t>
    </r>
    <r>
      <rPr>
        <sz val="9"/>
        <color rgb="FFED6621"/>
        <rFont val="CourierNew"/>
      </rPr>
      <t>ATAGCTGTT</t>
    </r>
    <r>
      <rPr>
        <sz val="9"/>
        <color rgb="FF9E9EA3"/>
        <rFont val="CourierNew"/>
      </rPr>
      <t>T CCTGT</t>
    </r>
    <r>
      <rPr>
        <sz val="9"/>
        <color rgb="FFED6621"/>
        <rFont val="CourierNew"/>
      </rPr>
      <t>GTGAA ATTGTTATCC GCT</t>
    </r>
    <r>
      <rPr>
        <sz val="9"/>
        <color rgb="FF9E9EA3"/>
        <rFont val="CourierNew"/>
      </rPr>
      <t xml:space="preserve">CACAATT CCACACAACA TACGAGCCGG AAGCATAAAG TGTAAAGCCT </t>
    </r>
    <r>
      <rPr>
        <sz val="9"/>
        <color theme="1"/>
        <rFont val="CourierNew"/>
      </rPr>
      <t xml:space="preserve">00961 </t>
    </r>
    <r>
      <rPr>
        <sz val="9"/>
        <color rgb="FF9E9EA3"/>
        <rFont val="CourierNew"/>
      </rPr>
      <t xml:space="preserve">GGGGTGCCTA ATGAGTGAGC TAACTCACAT TAATTGCGTT GCGCTCACTG CCCGCTTTCC AGTCGGGAAA CCTGTCGTGC </t>
    </r>
    <r>
      <rPr>
        <sz val="9"/>
        <color theme="1"/>
        <rFont val="CourierNew"/>
      </rPr>
      <t xml:space="preserve">01041 </t>
    </r>
    <r>
      <rPr>
        <sz val="9"/>
        <color rgb="FF9E9EA3"/>
        <rFont val="CourierNew"/>
      </rPr>
      <t xml:space="preserve">CAGCTGCATT AATGAATCGG CCAACGCGCG GGGAGAGGCG GTTTGCGTAT TGGGCGCTCT TCCGCTTCCT CGCTCACTGA </t>
    </r>
    <r>
      <rPr>
        <sz val="9"/>
        <color theme="1"/>
        <rFont val="CourierNew"/>
      </rPr>
      <t xml:space="preserve">01121 </t>
    </r>
    <r>
      <rPr>
        <sz val="9"/>
        <color rgb="FF9E9EA3"/>
        <rFont val="CourierNew"/>
      </rPr>
      <t xml:space="preserve">CTCGCTGCGC TCGGTCGTTC GGCTGCGGCG AGCGGTATCA GCTCACTCAA AGGCGGTAAT ACGGTTATCC ACAGAATCAG </t>
    </r>
    <r>
      <rPr>
        <sz val="9"/>
        <color theme="1"/>
        <rFont val="CourierNew"/>
      </rPr>
      <t xml:space="preserve">01201 </t>
    </r>
    <r>
      <rPr>
        <sz val="9"/>
        <color rgb="FF9E9EA3"/>
        <rFont val="CourierNew"/>
      </rPr>
      <t>GGGATAACGC AGGAAAGAAC ATGTGAGCAA AAGGCCAGCA AAAGGCCAGG AACCGTAAAA AGGC</t>
    </r>
    <r>
      <rPr>
        <sz val="9"/>
        <color rgb="FF009300"/>
        <rFont val="CourierNew"/>
      </rPr>
      <t xml:space="preserve">CGCGTT GCTGGCGTTT </t>
    </r>
    <r>
      <rPr>
        <sz val="9"/>
        <color theme="1"/>
        <rFont val="CourierNew"/>
      </rPr>
      <t xml:space="preserve">01281 </t>
    </r>
    <r>
      <rPr>
        <sz val="9"/>
        <color rgb="FF009300"/>
        <rFont val="CourierNew"/>
      </rPr>
      <t xml:space="preserve">TTCCATAGGC TCCGCCCCCC TGACGAGCAT CACAAAAATC GACGCTCAAG TCAGAGGTGG CGAAACCCGA CAGGACTATA </t>
    </r>
    <r>
      <rPr>
        <sz val="9"/>
        <color theme="1"/>
        <rFont val="CourierNew"/>
      </rPr>
      <t xml:space="preserve">01361 </t>
    </r>
    <r>
      <rPr>
        <sz val="9"/>
        <color rgb="FF009300"/>
        <rFont val="CourierNew"/>
      </rPr>
      <t xml:space="preserve">AAGATACCAG GCGTTTCCCC CTGGAAGCTC CCTCGTGCGC TCTCCTGTTC CGACCCTGTC GCTTACCGGA TACCTGTCCG </t>
    </r>
    <r>
      <rPr>
        <sz val="9"/>
        <color theme="1"/>
        <rFont val="CourierNew"/>
      </rPr>
      <t xml:space="preserve">01441 </t>
    </r>
    <r>
      <rPr>
        <sz val="9"/>
        <color rgb="FF009300"/>
        <rFont val="CourierNew"/>
      </rPr>
      <t xml:space="preserve">CCTTTCTCCC TTCGGGAAGC GTGGCGCTTT CTCATAGCTC ACGCTGTAGG TATCTCAGTT CGGTGTAGGT CGTTCGCTCC </t>
    </r>
    <r>
      <rPr>
        <sz val="9"/>
        <color theme="1"/>
        <rFont val="CourierNew"/>
      </rPr>
      <t xml:space="preserve">01521 </t>
    </r>
    <r>
      <rPr>
        <sz val="9"/>
        <color rgb="FF009300"/>
        <rFont val="CourierNew"/>
      </rPr>
      <t xml:space="preserve">AAGCTGGGCT GTGTGCACGA ACCCCCCGTT CAGCCCGACC GCTGCGCCTT ATCCGGTAAC TATCGTCTTG AGTCCAACCC </t>
    </r>
    <r>
      <rPr>
        <sz val="9"/>
        <color theme="1"/>
        <rFont val="CourierNew"/>
      </rPr>
      <t xml:space="preserve">01601 </t>
    </r>
    <r>
      <rPr>
        <sz val="9"/>
        <color rgb="FF009300"/>
        <rFont val="CourierNew"/>
      </rPr>
      <t xml:space="preserve">GGTAAGACAC GACTTATCGC CACTGGCAGC AGCCACTGGT AACAGGATTA GCAGAGCGAG GTATGTAGGC GGTGCTACAG </t>
    </r>
    <r>
      <rPr>
        <sz val="9"/>
        <color theme="1"/>
        <rFont val="CourierNew"/>
      </rPr>
      <t xml:space="preserve">01681 </t>
    </r>
    <r>
      <rPr>
        <sz val="9"/>
        <color rgb="FF009300"/>
        <rFont val="CourierNew"/>
      </rPr>
      <t xml:space="preserve">AGTTCTTGAA GTGGTGGCCT AACTACGGCT ACACTAGAAG AACAGTATTT GGTATCTGCG CTCTGCTGAA GCCAGTTACC </t>
    </r>
    <r>
      <rPr>
        <sz val="9"/>
        <color theme="1"/>
        <rFont val="CourierNew"/>
      </rPr>
      <t xml:space="preserve">01761 </t>
    </r>
    <r>
      <rPr>
        <sz val="9"/>
        <color rgb="FF009300"/>
        <rFont val="CourierNew"/>
      </rPr>
      <t xml:space="preserve">TTCGGAAAAA GAGTTGGTAG CTCTTGATCC GGCAAACAAA CCACCGCTGG TAGCGGTGGT TTTTTTGTTT GCAAGCAGCA </t>
    </r>
    <r>
      <rPr>
        <sz val="9"/>
        <color theme="1"/>
        <rFont val="CourierNew"/>
      </rPr>
      <t xml:space="preserve">01841 </t>
    </r>
    <r>
      <rPr>
        <sz val="9"/>
        <color rgb="FF009300"/>
        <rFont val="CourierNew"/>
      </rPr>
      <t>GATTACGCGC AGAAAAAAAG GATCTCAAGA AGATCCTTT</t>
    </r>
    <r>
      <rPr>
        <sz val="9"/>
        <color rgb="FF9E9EA3"/>
        <rFont val="CourierNew"/>
      </rPr>
      <t xml:space="preserve">G ATCTTTTCTA CGGGGTCTGA CGCTCAGTGG AACGAAAACT </t>
    </r>
    <r>
      <rPr>
        <sz val="9"/>
        <color theme="1"/>
        <rFont val="CourierNew"/>
      </rPr>
      <t xml:space="preserve">01921 </t>
    </r>
    <r>
      <rPr>
        <sz val="9"/>
        <color rgb="FF9E9EA3"/>
        <rFont val="CourierNew"/>
      </rPr>
      <t xml:space="preserve">CACGTTAAGG GATTTTGGTC ATGAGATTAT CAAAAAGGAT CTTCACCTAG ATCCTTTTAA ATTAAAAATG AAGTTTTAAA </t>
    </r>
    <r>
      <rPr>
        <sz val="9"/>
        <color theme="1"/>
        <rFont val="CourierNew"/>
      </rPr>
      <t xml:space="preserve">02001 </t>
    </r>
    <r>
      <rPr>
        <sz val="9"/>
        <color rgb="FF9E9EA3"/>
        <rFont val="CourierNew"/>
      </rPr>
      <t>TCAATCTAAA GTATATATGA GTAAACTTGG TCTGACAG</t>
    </r>
    <r>
      <rPr>
        <sz val="9"/>
        <color rgb="FF009300"/>
        <rFont val="CourierNew"/>
      </rPr>
      <t xml:space="preserve">TT AGAAAAACTC ATCGAGCATC AAGTGAAACT GCAATTTATT </t>
    </r>
    <r>
      <rPr>
        <sz val="9"/>
        <color theme="1"/>
        <rFont val="CourierNew"/>
      </rPr>
      <t xml:space="preserve">02081 </t>
    </r>
    <r>
      <rPr>
        <sz val="9"/>
        <color rgb="FF009300"/>
        <rFont val="CourierNew"/>
      </rPr>
      <t xml:space="preserve">CATATCAGGA TTATCAATAC CATATTTTTG AAAAAGCCGT TTCTGTAATG AAGGAGAAAA CTCACCGAGG CAGTTCCATA </t>
    </r>
    <r>
      <rPr>
        <sz val="9"/>
        <color theme="1"/>
        <rFont val="CourierNew"/>
      </rPr>
      <t xml:space="preserve">02161 </t>
    </r>
    <r>
      <rPr>
        <sz val="9"/>
        <color rgb="FF009300"/>
        <rFont val="CourierNew"/>
      </rPr>
      <t xml:space="preserve">GGATGGCAAG ATCCTGGTAT CGGTCTGCGA TTCCGACTCG TCCAACATCA ATACAACCTA TTAATTTCCC CTCGTCAAAA </t>
    </r>
    <r>
      <rPr>
        <sz val="9"/>
        <color theme="1"/>
        <rFont val="CourierNew"/>
      </rPr>
      <t xml:space="preserve">02241 </t>
    </r>
    <r>
      <rPr>
        <sz val="9"/>
        <color rgb="FF009300"/>
        <rFont val="CourierNew"/>
      </rPr>
      <t xml:space="preserve">ATAAGGTTAT CAAGTGAGAA ATCACCATGA GTGACGACTG AATCCGGTGA GAATGGCAAG AGTTTATGCA TTTCTTTCCA </t>
    </r>
    <r>
      <rPr>
        <sz val="9"/>
        <color theme="1"/>
        <rFont val="CourierNew"/>
      </rPr>
      <t xml:space="preserve">02321 </t>
    </r>
    <r>
      <rPr>
        <sz val="9"/>
        <color rgb="FF009300"/>
        <rFont val="CourierNew"/>
      </rPr>
      <t xml:space="preserve">GACTTGTTCA ACAGGCCAGC CATTACGCTC GTCATCAAAA TCACTCGCAC CAACCAAACC GTTATTCATT CGTGATTGCG </t>
    </r>
    <r>
      <rPr>
        <sz val="9"/>
        <color theme="1"/>
        <rFont val="CourierNew"/>
      </rPr>
      <t xml:space="preserve">02401 </t>
    </r>
    <r>
      <rPr>
        <sz val="9"/>
        <color rgb="FF009300"/>
        <rFont val="CourierNew"/>
      </rPr>
      <t xml:space="preserve">CCTGAGCGAG ACGAAATACG CGATCGCCGT TAAAAGGACA ATTACAAACA GGAATCGAAT GCAACCGGCG CAGGAACACT </t>
    </r>
    <r>
      <rPr>
        <sz val="9"/>
        <color theme="1"/>
        <rFont val="CourierNew"/>
      </rPr>
      <t xml:space="preserve">02481 </t>
    </r>
    <r>
      <rPr>
        <sz val="9"/>
        <color rgb="FF009300"/>
        <rFont val="CourierNew"/>
      </rPr>
      <t xml:space="preserve">GCCAGCGCAT CAACAATATT TTCACCTGAA TCAGGATATT CTTCTAATAC CTGGAATGCT GTTTTCCCTG GGATCGCAGT </t>
    </r>
    <r>
      <rPr>
        <sz val="9"/>
        <color theme="1"/>
        <rFont val="CourierNew"/>
      </rPr>
      <t xml:space="preserve">02561 </t>
    </r>
    <r>
      <rPr>
        <sz val="9"/>
        <color rgb="FF009300"/>
        <rFont val="CourierNew"/>
      </rPr>
      <t xml:space="preserve">GGTGAGTAAC CATGCATCAT CAGGAGTACG GATAAAATGC TTGATGGTCG GAAGAGGCAT AAATTCCGTC AGCCAGTTTA </t>
    </r>
    <r>
      <rPr>
        <sz val="9"/>
        <color theme="1"/>
        <rFont val="CourierNew"/>
      </rPr>
      <t xml:space="preserve">02641 </t>
    </r>
    <r>
      <rPr>
        <sz val="9"/>
        <color rgb="FF009300"/>
        <rFont val="CourierNew"/>
      </rPr>
      <t xml:space="preserve">GCCTGACCAT CTCATCTGTA ACATCATTGG CAACGCTACC TTTGCCATGT TTCAGAAACA ACTCTGGCGC ATCGGGCTTC </t>
    </r>
    <r>
      <rPr>
        <sz val="9"/>
        <color theme="1"/>
        <rFont val="CourierNew"/>
      </rPr>
      <t xml:space="preserve">02721 </t>
    </r>
    <r>
      <rPr>
        <sz val="9"/>
        <color rgb="FF009300"/>
        <rFont val="CourierNew"/>
      </rPr>
      <t xml:space="preserve">CCATACAATC GATAGATTGT CGCACCTGAT TGCCCGACAT TATCGCGAGC CCATTTATAC CCATATAAAT CAGCATCCAT </t>
    </r>
    <r>
      <rPr>
        <sz val="9"/>
        <color theme="1"/>
        <rFont val="CourierNew"/>
      </rPr>
      <t xml:space="preserve">02801 </t>
    </r>
    <r>
      <rPr>
        <sz val="9"/>
        <color rgb="FF009300"/>
        <rFont val="CourierNew"/>
      </rPr>
      <t>GTTGGAATTT AATCGCGGCT TCAAGCAAGA CGTTTCCCGT TGAATATGGC TCAT</t>
    </r>
    <r>
      <rPr>
        <sz val="9"/>
        <color rgb="FF9E9EA3"/>
        <rFont val="CourierNew"/>
      </rPr>
      <t xml:space="preserve">TTTAGC TTCCTTAGCT CCTGAAAATC </t>
    </r>
    <r>
      <rPr>
        <sz val="9"/>
        <color theme="1"/>
        <rFont val="CourierNew"/>
      </rPr>
      <t xml:space="preserve">02881 </t>
    </r>
    <r>
      <rPr>
        <sz val="9"/>
        <color rgb="FF9E9EA3"/>
        <rFont val="CourierNew"/>
      </rPr>
      <t xml:space="preserve">TCGATAACTC AAAAAATACG CCCGGTAGTG ATCTTATTTC ATTATGGTGA AAGTTGGAAC CTCTTACGTG CCGATCACAC </t>
    </r>
    <r>
      <rPr>
        <sz val="9"/>
        <color theme="1"/>
        <rFont val="CourierNew"/>
      </rPr>
      <t xml:space="preserve">02961 </t>
    </r>
    <r>
      <rPr>
        <sz val="9"/>
        <color rgb="FF9E9EA3"/>
        <rFont val="CourierNew"/>
      </rPr>
      <t xml:space="preserve">ATTTCCCCGA AAAGTGCCAC CTGACGTCTA AGAAACCATT ATTATCATGA CATTAACCTA TAAAAATAGG CGTATCACGA </t>
    </r>
    <r>
      <rPr>
        <sz val="9"/>
        <color theme="1"/>
        <rFont val="CourierNew"/>
      </rPr>
      <t xml:space="preserve">03041 </t>
    </r>
    <r>
      <rPr>
        <sz val="9"/>
        <color rgb="FF9E9EA3"/>
        <rFont val="CourierNew"/>
      </rPr>
      <t xml:space="preserve">GGCCCTTTCG TC </t>
    </r>
  </si>
  <si>
    <t>Gene Name: pIDTSMART-KAN SC3v3 DivVar dT-Seq1</t>
  </si>
  <si>
    <t>Gene Size: 364 bp</t>
  </si>
  <si>
    <r>
      <t>GTGACTGGAGTTCAGACGTGTGCTCTTCCGATCT</t>
    </r>
    <r>
      <rPr>
        <sz val="10"/>
        <color rgb="FF000000"/>
        <rFont val="Courier New"/>
        <family val="1"/>
      </rPr>
      <t>GGGCTTGGCAAAATGACTTTCCACCTTGGGTATTCTACCGTATAATGACGTACAGAAGTACCACGACACTGGGTCTCAACTCCGGAAGTCGGCCCCGCTATGACCCAAGCATACAAGTGGGCCGAGAGCCCACAATGAGTCCAGAATACTATTAGTACCAGACCCTTCACGCGCCTACAGCATCCCGGCGGTTTGGCGAATTAACGCGGTGGAAAAGCACGGCGTAGACAGTTGGTTAGACTGTCTACTCGTGTTTTGCTCGTTCTCTGAATTATGTTGAAATAGGGGGGGTCATCTATT</t>
    </r>
    <r>
      <rPr>
        <sz val="10"/>
        <color rgb="FF5B9BD5"/>
        <rFont val="Courier New"/>
        <family val="1"/>
      </rPr>
      <t>AAAAAAAAAAAAAAAAAAAAAAAAAAAAAA</t>
    </r>
  </si>
  <si>
    <t>Gene Name: pIDTSMART-KAN SC3v3 DivVar dT-Seq2</t>
  </si>
  <si>
    <r>
      <t>GTGACTGGAGTTCAGACGTGTGCTCTTCCGATCT</t>
    </r>
    <r>
      <rPr>
        <sz val="10"/>
        <color rgb="FF000000"/>
        <rFont val="Courier New"/>
        <family val="1"/>
      </rPr>
      <t>AAAAACATTGTTCCATACGAGTGGGGCTTCCCCGTCGAGCGTAGTACGTCATGCACGCGGTGTAATACACCAACTAGCTGAAACCCGAGGCTTGAAAAACCCCGAACTAAGACTGTTATCCGTTCAGCGGTTAGGGACAAAAGAGCGGGGCGGGACCGTTTCTGGGCGGTCAATTACACAACCGAGATACACCACTAACCAGTCTCTATACTCCCGTTCATTATCTTGGGCAATAAATAGGGTCGGGTGACGAACCGAAGATGAGAAATTTCCTCTAAATGGCGTCTATCAGTTGGATCG</t>
    </r>
    <r>
      <rPr>
        <sz val="10"/>
        <color rgb="FF5B9BD5"/>
        <rFont val="Courier New"/>
        <family val="1"/>
      </rPr>
      <t>AAAAAAAAAAAAAAAAAAAAAAAAAAAAAA</t>
    </r>
  </si>
  <si>
    <t>Gene Name: pIDTSMART-KAN SC3v3 DivVar dT-Seq3</t>
  </si>
  <si>
    <t>Gene Size: 365 bp</t>
  </si>
  <si>
    <r>
      <t>GTGACTGGAGTTCAGACGTGTGCTCTTCCGATCT</t>
    </r>
    <r>
      <rPr>
        <sz val="10"/>
        <color rgb="FF000000"/>
        <rFont val="Courier New"/>
        <family val="1"/>
      </rPr>
      <t>TTCTGGCCACCCTGCCTAACAGCATAGCCAGTGAGATGATACCCCGACGACGAGCTTACCGAGTTGTTGGTCCGACAGGTGGTTTTCCCTAAAATTTTGTAAGAGTTCCGCCTACGACCATAGCGTCAAAGGTCTCCGCCTTCCCTCTACTCCCCATAAGAGAAACGTCATTCAGCTTGCGTGAGATCGACAGCAAGTTGGCGGAAACCGTATGTTAGGGAAGCACCTACTCGCTGGCTTACCGACCGAGACTGAGACTCGCAGTGGCACCAGGACGCTGCTACCACTATTAAGATCGAAG</t>
    </r>
    <r>
      <rPr>
        <sz val="10"/>
        <color rgb="FF5B9BD5"/>
        <rFont val="Courier New"/>
        <family val="1"/>
      </rPr>
      <t>AAAAAAAAAAAAAAAAAAAAAAAAAAAAAA</t>
    </r>
  </si>
  <si>
    <t>Gene Name: pIDTSMART-KAN SC3v3 DivVar dT-Seq4</t>
  </si>
  <si>
    <r>
      <t>GTGACTGGAGTTCAGACGTGTGCTCTTCCGATCT</t>
    </r>
    <r>
      <rPr>
        <sz val="10"/>
        <color rgb="FF000000"/>
        <rFont val="Courier New"/>
        <family val="1"/>
      </rPr>
      <t>CCTGCATAGTGGGATGGGCGTATTACAAATAGACAGCTTACGGTGCTTATGCTTTGCTATATCGCCGGTAATTAGGTTCACTGAAGTTAATCGTGGCGCGGTTTTGGGTTTGGGTCCGATATAATCTTTTACGTCATTTGGGTTTGACTAGAATTGGTGCCTGTTAAATGAGTGAGGGTTTGATTTCATTTGAGTCTCGTCACTGTGTACACGTGCCATTCCTAGGACTTAGCACCCGCCTAAATATACTTACCGACTGATACCACTGCGGGACGACGCCTCGTATACCACCGCCAGCGC</t>
    </r>
    <r>
      <rPr>
        <sz val="10"/>
        <color rgb="FF5B9BD5"/>
        <rFont val="Courier New"/>
        <family val="1"/>
      </rPr>
      <t>AAAAAAAAAAAAAAAAAAAAAAAAAAAAAA</t>
    </r>
  </si>
  <si>
    <t>Gene Name: pIDTSMART-KAN SC3v3 DivVar X22_v2_8-Seq1</t>
  </si>
  <si>
    <t>Gene Size: 356 bp</t>
  </si>
  <si>
    <r>
      <t>GTGACTGGAGTTCAGACGTGTGCTCTTCCGATCT</t>
    </r>
    <r>
      <rPr>
        <sz val="10"/>
        <color rgb="FF000000"/>
        <rFont val="Courier New"/>
        <family val="1"/>
      </rPr>
      <t>GGGCTTGGCAAAATGACTTTCCACCTTGGGTATTCTACCGTATAATGACGTACAGAAGTACCACGACACTGGGTCTCAACTCCGGAAGTCGGCCCCGCTATGACCCAAGCATACAAGTGGGCCGAGAGCCCACAATGAGTCCAGAATACTATTAGTACCAGACCCTTCACGCGCCTACAGCATCCCGGCGGTTTGGCGAATTAACGCGGTGGAAAAGCACGGCGTAGACAGTTGGTTAGACTGTCTACTCGTGTTTTGCTCGTTCTCTGAATTATGTTGAAATAGGGGGGGTCATCTATT</t>
    </r>
    <r>
      <rPr>
        <sz val="10"/>
        <color rgb="FF5B9BD5"/>
        <rFont val="Courier New"/>
        <family val="1"/>
      </rPr>
      <t>GCTCACCTATTAGCGGCTAAGG</t>
    </r>
  </si>
  <si>
    <t>Gene Name: pIDTSMART-KAN SC3v3 DivVar X22_v2_8-Seq2</t>
  </si>
  <si>
    <r>
      <t>GTGACTGGAGTTCAGACGTGTGCTCTTCCGATCT</t>
    </r>
    <r>
      <rPr>
        <sz val="10"/>
        <color rgb="FF000000"/>
        <rFont val="Courier New"/>
        <family val="1"/>
      </rPr>
      <t>AAAAACATTGTTCCATACGAGTGGGGCTTCCCCGTCGAGCGTAGTACGTCATGCACGCGGTGTAATACACCAACTAGCTGAAACCCGAGGCTTGAAAAACCCCGAACTAAGACTGTTATCCGTTCAGCGGTTAGGGACAAAAGAGCGGGGCGGGACCGTTTCTGGGCGGTCAATTACACAACCGAGATACACCACTAACCAGTCTCTATACTCCCGTTCATTATCTTGGGCAATAAATAGGGTCGGGTGACGAACCGAAGATGAGAAATTTCCTCTAAATGGCGTCTATCAGTTGGATCG</t>
    </r>
    <r>
      <rPr>
        <sz val="10"/>
        <color rgb="FF5B9BD5"/>
        <rFont val="Courier New"/>
        <family val="1"/>
      </rPr>
      <t>GCTCACCTATTAGCGGCTAAGG</t>
    </r>
  </si>
  <si>
    <t>Gene Name: pIDTSMART-KAN SC3v3 DivVar X22_v2_8-Seq3</t>
  </si>
  <si>
    <t>Gene Size: 357 bp</t>
  </si>
  <si>
    <r>
      <t>GTGACTGGAGTTCAGACGTGTGCTCTTCCGATCT</t>
    </r>
    <r>
      <rPr>
        <sz val="10"/>
        <color rgb="FF000000"/>
        <rFont val="Courier New"/>
        <family val="1"/>
      </rPr>
      <t>TTCTGGCCACCCTGCCTAACAGCATAGCCAGTGAGATGATACCCCGACGACGAGCTTACCGAGTTGTTGGTCCGACAGGTGGTTTTCCCTAAAATTTTGTAAGAGTTCCGCCTACGACCATAGCGTCAAAGGTCTCCGCCTTCCCTCTACTCCCCATAAGAGAAACGTCATTCAGCTTGCGTGAGATCGACAGCAAGTTGGCGGAAACCGTATGTTAGGGAAGCACCTACTCGCTGGCTTACCGACCGAGACTGAGACTCGCAGTGGCACCAGGACGCTGCTACCACTATTAAGATCGAAG</t>
    </r>
    <r>
      <rPr>
        <sz val="10"/>
        <color rgb="FF5B9BD5"/>
        <rFont val="Courier New"/>
        <family val="1"/>
      </rPr>
      <t>GCTCACCTATTAGCGGCTAAGG</t>
    </r>
  </si>
  <si>
    <t>Gene Name: pIDTSMART-KAN SC3v3 DivVar X22_v2_8-Seq4</t>
  </si>
  <si>
    <r>
      <t>GTGACTGGAGTTCAGACGTGTGCTCTTCCGATCT</t>
    </r>
    <r>
      <rPr>
        <sz val="10"/>
        <color rgb="FF000000"/>
        <rFont val="Courier New"/>
        <family val="1"/>
      </rPr>
      <t>CCTGCATAGTGGGATGGGCGTATTACAAATAGACAGCTTACGGTGCTTATGCTTTGCTATATCGCCGGTAATTAGGTTCACTGAAGTTAATCGTGGCGCGGTTTTGGGTTTGGGTCCGATATAATCTTTTACGTCATTTGGGTTTGACTAGAATTGGTGCCTGTTAAATGAGTGAGGGTTTGATTTCATTTGAGTCTCGTCACTGTGTACACGTGCCATTCCTAGGACTTAGCACCCGCCTAAATATACTTACCGACTGATACCACTGCGGGACGACGCCTCGTATACCACCGCCAGCGC</t>
    </r>
    <r>
      <rPr>
        <sz val="10"/>
        <color rgb="FF5B9BD5"/>
        <rFont val="Courier New"/>
        <family val="1"/>
      </rPr>
      <t>GCTCACCTATTAGCGGCTAAGG</t>
    </r>
  </si>
  <si>
    <t>Gene Name: pIDTSMART-KAN SC3v3 DivVar X22_v2_6-Seq1</t>
  </si>
  <si>
    <r>
      <t>GTGACTGGAGTTCAGACGTGTGCTCTTCCGATCT</t>
    </r>
    <r>
      <rPr>
        <sz val="10"/>
        <color rgb="FF000000"/>
        <rFont val="Courier New"/>
        <family val="1"/>
      </rPr>
      <t>GGGCTTGGCAAAATGACTTTCCACCTTGGGTATTCTACCGTATAATGACGTACAGAAGTACCACGACACTGGGTCTCAACTCCGGAAGTCGGCCCCGCTATGACCCAAGCATACAAGTGGGCCGAGAGCCCACAATGAGTCCAGAATACTATTAGTACCAGACCCTTCACGCGCCTACAGCATCCCGGCGGTTTGGCGAATTAACGCGGTGGAAAAGCACGGCGTAGACAGTTGGTTAGACTGTCTACTCGTGTTTTGCTCGTTCTCTGAATTATGTTGAAATAGGGGGGGTCATCTATT</t>
    </r>
    <r>
      <rPr>
        <sz val="10"/>
        <color rgb="FF5B9BD5"/>
        <rFont val="Courier New"/>
        <family val="1"/>
      </rPr>
      <t>GCTTTAAGGCCGGTCCTAGCAA</t>
    </r>
  </si>
  <si>
    <t>Gene Name: pIDTSMART-KAN SC3v3 DivVar X22_v2_6-Seq2</t>
  </si>
  <si>
    <r>
      <t>GTGACTGGAGTTCAGACGTGTGCTCTTCCGATCT</t>
    </r>
    <r>
      <rPr>
        <sz val="10"/>
        <color rgb="FF000000"/>
        <rFont val="Courier New"/>
        <family val="1"/>
      </rPr>
      <t>AAAAACATTGTTCCATACGAGTGGGGCTTCCCCGTCGAGCGTAGTACGTCATGCACGCGGTGTAATACACCAACTAGCTGAAACCCGAGGCTTGAAAAACCCCGAACTAAGACTGTTATCCGTTCAGCGGTTAGGGACAAAAGAGCGGGGCGGGACCGTTTCTGGGCGGTCAATTACACAACCGAGATACACCACTAACCAGTCTCTATACTCCCGTTCATTATCTTGGGCAATAAATAGGGTCGGGTGACGAACCGAAGATGAGAAATTTCCTCTAAATGGCGTCTATCAGTTGGATCG</t>
    </r>
    <r>
      <rPr>
        <sz val="10"/>
        <color rgb="FF5B9BD5"/>
        <rFont val="Courier New"/>
        <family val="1"/>
      </rPr>
      <t>GCTTTAAGGCCGGTCCTAGCAA</t>
    </r>
  </si>
  <si>
    <t>Gene Name: pIDTSMART-KAN SC3v3 DivVar X22_v2_6-Seq3</t>
  </si>
  <si>
    <r>
      <t>GTGACTGGAGTTCAGACGTGTGCTCTTCCGATCT</t>
    </r>
    <r>
      <rPr>
        <sz val="10"/>
        <color rgb="FF000000"/>
        <rFont val="Courier New"/>
        <family val="1"/>
      </rPr>
      <t>TTCTGGCCACCCTGCCTAACAGCATAGCCAGTGAGATGATACCCCGACGACGAGCTTACCGAGTTGTTGGTCCGACAGGTGGTTTTCCCTAAAATTTTGTAAGAGTTCCGCCTACGACCATAGCGTCAAAGGTCTCCGCCTTCCCTCTACTCCCCATAAGAGAAACGTCATTCAGCTTGCGTGAGATCGACAGCAAGTTGGCGGAAACCGTATGTTAGGGAAGCACCTACTCGCTGGCTTACCGACCGAGACTGAGACTCGCAGTGGCACCAGGACGCTGCTACCACTATTAAGATCGAAG</t>
    </r>
    <r>
      <rPr>
        <sz val="10"/>
        <color rgb="FF5B9BD5"/>
        <rFont val="Courier New"/>
        <family val="1"/>
      </rPr>
      <t>GCTTTAAGGCCGGTCCTAGCAA</t>
    </r>
  </si>
  <si>
    <t>Gene Name: pIDTSMART-KAN SC3v3 DivVar X22_v2_6-Seq4</t>
  </si>
  <si>
    <r>
      <t>GTGACTGGAGTTCAGACGTGTGCTCTTCCGATCT</t>
    </r>
    <r>
      <rPr>
        <sz val="10"/>
        <color rgb="FF000000"/>
        <rFont val="Courier New"/>
        <family val="1"/>
      </rPr>
      <t>CCTGCATAGTGGGATGGGCGTATTACAAATAGACAGCTTACGGTGCTTATGCTTTGCTATATCGCCGGTAATTAGGTTCACTGAAGTTAATCGTGGCGCGGTTTTGGGTTTGGGTCCGATATAATCTTTTACGTCATTTGGGTTTGACTAGAATTGGTGCCTGTTAAATGAGTGAGGGTTTGATTTCATTTGAGTCTCGTCACTGTGTACACGTGCCATTCCTAGGACTTAGCACCCGCCTAAATATACTTACCGACTGATACCACTGCGGGACGACGCCTCGTATACCACCGCCAGCGC</t>
    </r>
    <r>
      <rPr>
        <sz val="10"/>
        <color rgb="FF5B9BD5"/>
        <rFont val="Courier New"/>
        <family val="1"/>
      </rPr>
      <t>GCTTTAAGGCCGGTCCTAGCAA</t>
    </r>
  </si>
  <si>
    <t xml:space="preserve">Sales Nbr: 12183310 Ref ID: 151040682 </t>
  </si>
  <si>
    <t>Gene Name: pIDTSMART-KAN : GB Barcode Tester 1</t>
  </si>
  <si>
    <t xml:space="preserve">Gene Size: 364 bp Plasmid Weight: 1,468,056.3 g/mole </t>
  </si>
  <si>
    <t xml:space="preserve">Order Date: 10/03/2016 </t>
  </si>
  <si>
    <r>
      <t xml:space="preserve">00001 </t>
    </r>
    <r>
      <rPr>
        <sz val="9"/>
        <color rgb="FF9E9EA3"/>
        <rFont val="CourierNew"/>
      </rPr>
      <t>CCCGT</t>
    </r>
    <r>
      <rPr>
        <sz val="9"/>
        <color rgb="FFED6621"/>
        <rFont val="CourierNew"/>
      </rPr>
      <t>GTAAA ACGACGGCCA GT</t>
    </r>
    <r>
      <rPr>
        <sz val="9"/>
        <color rgb="FF9E9EA3"/>
        <rFont val="CourierNew"/>
      </rPr>
      <t xml:space="preserve">TTATCTAG TCAGCTTGAT TCTAGCTGAT CGTGGACCGG AAGGTGAGCC AGTGAGTTGA </t>
    </r>
    <r>
      <rPr>
        <sz val="9"/>
        <color theme="1"/>
        <rFont val="CourierNew"/>
      </rPr>
      <t xml:space="preserve">00081 </t>
    </r>
    <r>
      <rPr>
        <sz val="9"/>
        <color rgb="FF9E9EA3"/>
        <rFont val="CourierNew"/>
      </rPr>
      <t xml:space="preserve">TTGCAGTCCA GTTACGCTGG AGTCTGAGGC TCGTCCTGAA TGATATGCGA CCGCCGGAGG GTTGCGTTTG AGACGGGCGA </t>
    </r>
    <r>
      <rPr>
        <sz val="9"/>
        <color theme="1"/>
        <rFont val="CourierNew"/>
      </rPr>
      <t xml:space="preserve">00161 </t>
    </r>
    <r>
      <rPr>
        <sz val="9"/>
        <color rgb="FF9E9EA3"/>
        <rFont val="CourierNew"/>
      </rPr>
      <t xml:space="preserve">CAGATCGACA CTGCTCGATC CGCTCGCACC </t>
    </r>
    <r>
      <rPr>
        <sz val="9"/>
        <color rgb="FF00007F"/>
        <rFont val="CourierNew"/>
      </rPr>
      <t xml:space="preserve">GTGACTGGAG TTCAGACGTG TGCTCTTCCG ATCTGGGCTT GGCAAAATGA </t>
    </r>
    <r>
      <rPr>
        <sz val="9"/>
        <color theme="1"/>
        <rFont val="CourierNew"/>
      </rPr>
      <t xml:space="preserve">00241 </t>
    </r>
    <r>
      <rPr>
        <sz val="9"/>
        <color rgb="FF00007F"/>
        <rFont val="CourierNew"/>
      </rPr>
      <t xml:space="preserve">CTTTCCACCT TGGGTATTCT ACCGTATAAT GACGTACAGA AGTACCACGA CACTGGGTCT CAACTCCGGA AGTCGGCCCC </t>
    </r>
    <r>
      <rPr>
        <sz val="9"/>
        <color theme="1"/>
        <rFont val="CourierNew"/>
      </rPr>
      <t xml:space="preserve">00321 </t>
    </r>
    <r>
      <rPr>
        <sz val="9"/>
        <color rgb="FF00007F"/>
        <rFont val="CourierNew"/>
      </rPr>
      <t xml:space="preserve">GCTATGACCC AAGCATACAA GTGGGCCGAG AGCCCACAAT GAGTCCAGAA TACTATTAGT ACCAGACCCT TCACGCGCCT </t>
    </r>
    <r>
      <rPr>
        <sz val="9"/>
        <color theme="1"/>
        <rFont val="CourierNew"/>
      </rPr>
      <t xml:space="preserve">00401 </t>
    </r>
    <r>
      <rPr>
        <sz val="9"/>
        <color rgb="FF00007F"/>
        <rFont val="CourierNew"/>
      </rPr>
      <t xml:space="preserve">ACAGCATCCC GGCGGTTTGG CGAATTAACG CGGTGGAAAA GCACGGCGTA GACAGTTGGT TAGACTGTCT ACTCGTGTTT </t>
    </r>
    <r>
      <rPr>
        <sz val="9"/>
        <color theme="1"/>
        <rFont val="CourierNew"/>
      </rPr>
      <t xml:space="preserve">00481 </t>
    </r>
    <r>
      <rPr>
        <sz val="9"/>
        <color rgb="FF00007F"/>
        <rFont val="CourierNew"/>
      </rPr>
      <t>TGCTCGTTCT CTGAATTATG TTGAAATAGG GGGGGTCATC TATTAAAAAA AAAAAAAAAA AAAAAAAAAA AAAA</t>
    </r>
    <r>
      <rPr>
        <sz val="9"/>
        <color rgb="FF9E9EA3"/>
        <rFont val="CourierNew"/>
      </rPr>
      <t xml:space="preserve">GGATCG </t>
    </r>
    <r>
      <rPr>
        <sz val="9"/>
        <color theme="1"/>
        <rFont val="CourierNew"/>
      </rPr>
      <t xml:space="preserve">00561 </t>
    </r>
    <r>
      <rPr>
        <sz val="9"/>
        <color rgb="FF9E9EA3"/>
        <rFont val="CourierNew"/>
      </rPr>
      <t xml:space="preserve">ACGAGAGCAG CGCGACTGGA TCACTACTGG ACCGCGAGCT GTGCTGCGAC CCGTGATCTT ACGGCATTAT ACGTATGATC </t>
    </r>
    <r>
      <rPr>
        <sz val="9"/>
        <color theme="1"/>
        <rFont val="CourierNew"/>
      </rPr>
      <t xml:space="preserve">00641 </t>
    </r>
    <r>
      <rPr>
        <sz val="9"/>
        <color rgb="FF9E9EA3"/>
        <rFont val="CourierNew"/>
      </rPr>
      <t>GGTCCACGAT CAGCTAGATT ATCTAGTCAG CTTGAT</t>
    </r>
    <r>
      <rPr>
        <sz val="9"/>
        <color rgb="FFED6621"/>
        <rFont val="CourierNew"/>
      </rPr>
      <t>GTCA TAGCTGTTTC CTG</t>
    </r>
    <r>
      <rPr>
        <sz val="9"/>
        <color rgb="FF9E9EA3"/>
        <rFont val="CourierNew"/>
      </rPr>
      <t xml:space="preserve">AGGCTCA ATACTGACCA TTTAAATCAT </t>
    </r>
    <r>
      <rPr>
        <sz val="9"/>
        <color theme="1"/>
        <rFont val="CourierNew"/>
      </rPr>
      <t xml:space="preserve">00721 </t>
    </r>
    <r>
      <rPr>
        <sz val="9"/>
        <color rgb="FF9E9EA3"/>
        <rFont val="CourierNew"/>
      </rPr>
      <t xml:space="preserve">ACCTGACCTC CATAGCAGAA AGTCAAAAGC CTCCGACCGG AGGCTTTTGA CTTGATCGGC ACGTAAGAGG TTCCAACTTT </t>
    </r>
    <r>
      <rPr>
        <sz val="9"/>
        <color theme="1"/>
        <rFont val="CourierNew"/>
      </rPr>
      <t xml:space="preserve">00801 </t>
    </r>
    <r>
      <rPr>
        <sz val="9"/>
        <color rgb="FF9E9EA3"/>
        <rFont val="CourierNew"/>
      </rPr>
      <t>CACCATAATG AAATAAGATC ACTACCGGGC GTATTTTTTG AGTTATCGAG ATTTTCAGGA GCTAAGGAAG CTAAA</t>
    </r>
    <r>
      <rPr>
        <sz val="9"/>
        <color rgb="FF009300"/>
        <rFont val="CourierNew"/>
      </rPr>
      <t xml:space="preserve">ATGAG </t>
    </r>
    <r>
      <rPr>
        <sz val="9"/>
        <color theme="1"/>
        <rFont val="CourierNew"/>
      </rPr>
      <t xml:space="preserve">00881 </t>
    </r>
    <r>
      <rPr>
        <sz val="9"/>
        <color rgb="FF009300"/>
        <rFont val="CourierNew"/>
      </rPr>
      <t xml:space="preserve">CCATATTCAA CGGGAAACGT CTTGCTTGAA GCCGCGATTA AATTCCAACA TGGATGCTGA TTTATATGGG TATAAATGGG </t>
    </r>
    <r>
      <rPr>
        <sz val="9"/>
        <color theme="1"/>
        <rFont val="CourierNew"/>
      </rPr>
      <t xml:space="preserve">00961 </t>
    </r>
    <r>
      <rPr>
        <sz val="9"/>
        <color rgb="FF009300"/>
        <rFont val="CourierNew"/>
      </rPr>
      <t xml:space="preserve">CTCGCGATAA TGTCGGGCAA TCAGGTGCGA CAATCTATCG ATTGTATGGG AAGCCCGATG CGCCAGAGTT GTTTCTGAAA </t>
    </r>
    <r>
      <rPr>
        <sz val="9"/>
        <color theme="1"/>
        <rFont val="CourierNew"/>
      </rPr>
      <t xml:space="preserve">01041 </t>
    </r>
    <r>
      <rPr>
        <sz val="9"/>
        <color rgb="FF009300"/>
        <rFont val="CourierNew"/>
      </rPr>
      <t xml:space="preserve">CATGGCAAAG GTAGCGTTGC CAATGATGTT ACAGATGAGA TGGTCAGGCT AAACTGGCTG ACGGAATTTA TGCCTCTTCC </t>
    </r>
    <r>
      <rPr>
        <sz val="9"/>
        <color theme="1"/>
        <rFont val="CourierNew"/>
      </rPr>
      <t xml:space="preserve">01121 </t>
    </r>
    <r>
      <rPr>
        <sz val="9"/>
        <color rgb="FF009300"/>
        <rFont val="CourierNew"/>
      </rPr>
      <t xml:space="preserve">GACCATCAAG CATTTTATCC GTACTCCTGA TGATGCATGG TTACTCACCA CTGCGATCCC AGGGAAAACA GCATTCCAGG </t>
    </r>
    <r>
      <rPr>
        <sz val="9"/>
        <color theme="1"/>
        <rFont val="CourierNew"/>
      </rPr>
      <t xml:space="preserve">01201 </t>
    </r>
    <r>
      <rPr>
        <sz val="9"/>
        <color rgb="FF009300"/>
        <rFont val="CourierNew"/>
      </rPr>
      <t xml:space="preserve">TATTAGAAGA ATATCCTGAT TCAGGTGAAA ATATTGTTGA TGCGCTGGCA GTGTTCCTGC GCCGGTTGCA TTCGATTCCT </t>
    </r>
    <r>
      <rPr>
        <sz val="9"/>
        <color theme="1"/>
        <rFont val="CourierNew"/>
      </rPr>
      <t xml:space="preserve">01281 </t>
    </r>
    <r>
      <rPr>
        <sz val="9"/>
        <color rgb="FF009300"/>
        <rFont val="CourierNew"/>
      </rPr>
      <t xml:space="preserve">GTTTGTAATT GTCCTTTTAA CGGCGATCGC GTATTTCGTC TCGCTCAGGC GCAATCACGA ATGAATAACG GTTTGGTTGG </t>
    </r>
    <r>
      <rPr>
        <sz val="9"/>
        <color theme="1"/>
        <rFont val="CourierNew"/>
      </rPr>
      <t xml:space="preserve">01361 </t>
    </r>
    <r>
      <rPr>
        <sz val="9"/>
        <color rgb="FF009300"/>
        <rFont val="CourierNew"/>
      </rPr>
      <t xml:space="preserve">TGCGAGTGAT TTTGATGACG AGCGTAATGG CTGGCCTGTT GAACAAGTCT GGAAAGAAAT GCATAAACTC TTGCCATTCT </t>
    </r>
    <r>
      <rPr>
        <sz val="9"/>
        <color theme="1"/>
        <rFont val="CourierNew"/>
      </rPr>
      <t xml:space="preserve">01441 </t>
    </r>
    <r>
      <rPr>
        <sz val="9"/>
        <color rgb="FF009300"/>
        <rFont val="CourierNew"/>
      </rPr>
      <t xml:space="preserve">CACCGGATTC AGTCGTCACT CATGGTGATT TCTCACTTGA TAACCTTATT TTTGACGAGG GGAAATTAAT AGGTTGTATT </t>
    </r>
    <r>
      <rPr>
        <sz val="9"/>
        <color theme="1"/>
        <rFont val="CourierNew"/>
      </rPr>
      <t xml:space="preserve">01521 </t>
    </r>
    <r>
      <rPr>
        <sz val="9"/>
        <color rgb="FF009300"/>
        <rFont val="CourierNew"/>
      </rPr>
      <t xml:space="preserve">GATGTTGGAC GAGTCGGAAT CGCAGACCGA TACCAGGATC TTGCCATCCT ATGGAACTGC CTCGGTGAGT TTTCTCCTTC </t>
    </r>
    <r>
      <rPr>
        <sz val="9"/>
        <color theme="1"/>
        <rFont val="CourierNew"/>
      </rPr>
      <t xml:space="preserve">01601 </t>
    </r>
    <r>
      <rPr>
        <sz val="9"/>
        <color rgb="FF009300"/>
        <rFont val="CourierNew"/>
      </rPr>
      <t xml:space="preserve">ATTACAGAAA CGGCTTTTTC AAAAATATGG TATTGATAAT CCTGATATGA ATAAATTGCA GTTTCACTTG ATGCTCGATG </t>
    </r>
    <r>
      <rPr>
        <sz val="9"/>
        <color theme="1"/>
        <rFont val="CourierNew"/>
      </rPr>
      <t xml:space="preserve">01681 </t>
    </r>
    <r>
      <rPr>
        <sz val="9"/>
        <color rgb="FF009300"/>
        <rFont val="CourierNew"/>
      </rPr>
      <t>AGTTTTTCTA A</t>
    </r>
    <r>
      <rPr>
        <sz val="9"/>
        <color rgb="FF9E9EA3"/>
        <rFont val="CourierNew"/>
      </rPr>
      <t>TGAGGACCT AAATGTAATC ACCTGGCTCA CCTTCGGGTG GGCCTTTCT</t>
    </r>
    <r>
      <rPr>
        <sz val="9"/>
        <color rgb="FF009300"/>
        <rFont val="CourierNew"/>
      </rPr>
      <t xml:space="preserve">G CGTTGCTGGC GTTTTTCCAT </t>
    </r>
    <r>
      <rPr>
        <sz val="9"/>
        <color theme="1"/>
        <rFont val="CourierNew"/>
      </rPr>
      <t xml:space="preserve">01761 </t>
    </r>
    <r>
      <rPr>
        <sz val="9"/>
        <color rgb="FF009300"/>
        <rFont val="CourierNew"/>
      </rPr>
      <t xml:space="preserve">AGGCTCCGCC CCCCTGACGA GCATCACAAA AATCGATGCT CAAGTCAGAG GTGGCGAAAC CCGACAGGAC TATAAAGATA </t>
    </r>
    <r>
      <rPr>
        <sz val="9"/>
        <color theme="1"/>
        <rFont val="CourierNew"/>
      </rPr>
      <t xml:space="preserve">01841 </t>
    </r>
    <r>
      <rPr>
        <sz val="9"/>
        <color rgb="FF009300"/>
        <rFont val="CourierNew"/>
      </rPr>
      <t xml:space="preserve">CCAGGCGTTT CCCCCTGGAA GCTCCCTCGT GCGCTCTCCT GTTCCGACCC TGCCGCTTAC CGGATACCTG TCCGCCTTTC </t>
    </r>
    <r>
      <rPr>
        <sz val="9"/>
        <color theme="1"/>
        <rFont val="CourierNew"/>
      </rPr>
      <t xml:space="preserve">01921 </t>
    </r>
    <r>
      <rPr>
        <sz val="9"/>
        <color rgb="FF009300"/>
        <rFont val="CourierNew"/>
      </rPr>
      <t xml:space="preserve">TCCCTTCGGG AAGCGTGGCG CTTTCTCATA GCTCACGCTG TAGGTATCTC AGTTCGGTGT AGGTCGTTCG CTCCAAGCTG </t>
    </r>
    <r>
      <rPr>
        <sz val="9"/>
        <color theme="1"/>
        <rFont val="CourierNew"/>
      </rPr>
      <t xml:space="preserve">02001 </t>
    </r>
    <r>
      <rPr>
        <sz val="9"/>
        <color rgb="FF009300"/>
        <rFont val="CourierNew"/>
      </rPr>
      <t xml:space="preserve">GGCTGTGTGC ACGAACCCCC CGTTCAGCCC GACCGCTGCG CCTTATCCGG TAACTATCGT CTTGAGTCCA ACCCGGTAAG </t>
    </r>
    <r>
      <rPr>
        <sz val="9"/>
        <color theme="1"/>
        <rFont val="CourierNew"/>
      </rPr>
      <t xml:space="preserve">02081 </t>
    </r>
    <r>
      <rPr>
        <sz val="9"/>
        <color rgb="FF009300"/>
        <rFont val="CourierNew"/>
      </rPr>
      <t xml:space="preserve">ACACGACTTA TCGCCACTGG CAGCAGCCAC TGGTAACAGG ATTAGCAGAG CGAGGTATGT AGGCGGTGCT ACAGAGTTCT </t>
    </r>
    <r>
      <rPr>
        <sz val="9"/>
        <color theme="1"/>
        <rFont val="CourierNew"/>
      </rPr>
      <t xml:space="preserve">02161 </t>
    </r>
    <r>
      <rPr>
        <sz val="9"/>
        <color rgb="FF009300"/>
        <rFont val="CourierNew"/>
      </rPr>
      <t xml:space="preserve">TGAAGTGGTG GCCTAACTAC GGCTACACTA GAAGAACAGT ATTTGGTATC TGCGCTCTGC TGAAGCCAGT TACCTCGGAA </t>
    </r>
    <r>
      <rPr>
        <sz val="9"/>
        <color theme="1"/>
        <rFont val="CourierNew"/>
      </rPr>
      <t xml:space="preserve">02241 </t>
    </r>
    <r>
      <rPr>
        <sz val="9"/>
        <color rgb="FF009300"/>
        <rFont val="CourierNew"/>
      </rPr>
      <t xml:space="preserve">AAAGAGTTGG TAGCTCTTGA TCCGGCAAAC AAACCACCGC TGGTAGCGGT GGTTTTTTTG TTTGCAAGCA GCAGATTACG </t>
    </r>
    <r>
      <rPr>
        <sz val="9"/>
        <color theme="1"/>
        <rFont val="CourierNew"/>
      </rPr>
      <t xml:space="preserve">02321 </t>
    </r>
    <r>
      <rPr>
        <sz val="9"/>
        <color rgb="FF009300"/>
        <rFont val="CourierNew"/>
      </rPr>
      <t>CGCAGAAAAA AAGGATCTCA AGAAGATCCT TTGAT</t>
    </r>
    <r>
      <rPr>
        <sz val="9"/>
        <color rgb="FF9E9EA3"/>
        <rFont val="CourierNew"/>
      </rPr>
      <t xml:space="preserve">TTTCT ACCGAAGAAA GGCCCA </t>
    </r>
  </si>
  <si>
    <t xml:space="preserve">Sales Nbr: 12183310 Ref ID: 151040683 </t>
  </si>
  <si>
    <t>Gene Name: pIDTSMART-KAN : GB Barcode Tester 2</t>
  </si>
  <si>
    <t xml:space="preserve">Gene Size: 364 bp Plasmid Weight: 1,468,052.3 g/mole </t>
  </si>
  <si>
    <r>
      <t xml:space="preserve">00001 </t>
    </r>
    <r>
      <rPr>
        <sz val="9"/>
        <color rgb="FF9E9EA3"/>
        <rFont val="CourierNew"/>
      </rPr>
      <t>CCCGT</t>
    </r>
    <r>
      <rPr>
        <sz val="9"/>
        <color rgb="FFED6621"/>
        <rFont val="CourierNew"/>
      </rPr>
      <t>GTAAA ACGACGGCCA GT</t>
    </r>
    <r>
      <rPr>
        <sz val="9"/>
        <color rgb="FF9E9EA3"/>
        <rFont val="CourierNew"/>
      </rPr>
      <t xml:space="preserve">TTATCTAG TCAGCTTGAT TCTAGCTGAT CGTGGACCGG AAGGTGAGCC AGTGAGTTGA </t>
    </r>
    <r>
      <rPr>
        <sz val="9"/>
        <color theme="1"/>
        <rFont val="CourierNew"/>
      </rPr>
      <t xml:space="preserve">00081 </t>
    </r>
    <r>
      <rPr>
        <sz val="9"/>
        <color rgb="FF9E9EA3"/>
        <rFont val="CourierNew"/>
      </rPr>
      <t xml:space="preserve">TTGCAGTCCA GTTACGCTGG AGTCTGAGGC TCGTCCTGAA TGATATGCGA CCGCCGGAGG GTTGCGTTTG AGACGGGCGA </t>
    </r>
    <r>
      <rPr>
        <sz val="9"/>
        <color theme="1"/>
        <rFont val="CourierNew"/>
      </rPr>
      <t xml:space="preserve">00161 </t>
    </r>
    <r>
      <rPr>
        <sz val="9"/>
        <color rgb="FF9E9EA3"/>
        <rFont val="CourierNew"/>
      </rPr>
      <t xml:space="preserve">CAGATCCAGT CGCGCTGCTC TCGTCGATCC </t>
    </r>
    <r>
      <rPr>
        <sz val="9"/>
        <color rgb="FF00007F"/>
        <rFont val="CourierNew"/>
      </rPr>
      <t xml:space="preserve">TTTTTTTTTT TTTTTTTTTT TTTTTTTTTT CGATCCAACT GATAGACGCC </t>
    </r>
    <r>
      <rPr>
        <sz val="9"/>
        <color theme="1"/>
        <rFont val="CourierNew"/>
      </rPr>
      <t xml:space="preserve">00241 </t>
    </r>
    <r>
      <rPr>
        <sz val="9"/>
        <color rgb="FF00007F"/>
        <rFont val="CourierNew"/>
      </rPr>
      <t xml:space="preserve">ATTTAGAGGA AATTTCTCAT CTTCGGTTCG TCACCCGACC CTATTTATTG CCCAAGATAA TGAACGGGAG TATAGAGACT </t>
    </r>
    <r>
      <rPr>
        <sz val="9"/>
        <color theme="1"/>
        <rFont val="CourierNew"/>
      </rPr>
      <t xml:space="preserve">00321 </t>
    </r>
    <r>
      <rPr>
        <sz val="9"/>
        <color rgb="FF00007F"/>
        <rFont val="CourierNew"/>
      </rPr>
      <t xml:space="preserve">GGTTAGTGGT GTATCTCGGT TGTGTAATTG ACCGCCCAGA AACGGTCCCG CCCCGCTCTT TTGTCCCTAA CCGCTGAACG </t>
    </r>
    <r>
      <rPr>
        <sz val="9"/>
        <color theme="1"/>
        <rFont val="CourierNew"/>
      </rPr>
      <t xml:space="preserve">00401 </t>
    </r>
    <r>
      <rPr>
        <sz val="9"/>
        <color rgb="FF00007F"/>
        <rFont val="CourierNew"/>
      </rPr>
      <t xml:space="preserve">GATAACAGTC TTAGTTCGGG GTTTTTCAAG CCTCGGGTTT CAGCTAGTTG GTGTATTACA CCGCGTGCAT GACGTACTAC </t>
    </r>
    <r>
      <rPr>
        <sz val="9"/>
        <color theme="1"/>
        <rFont val="CourierNew"/>
      </rPr>
      <t xml:space="preserve">00481 </t>
    </r>
    <r>
      <rPr>
        <sz val="9"/>
        <color rgb="FF00007F"/>
        <rFont val="CourierNew"/>
      </rPr>
      <t>GCTCGACGGG GAAGCCCCAC TCGTATGGAA CAATGTTTTT AGATCGGAAG AGCACACGTC TGAACTCCAG TCAC</t>
    </r>
    <r>
      <rPr>
        <sz val="9"/>
        <color rgb="FF9E9EA3"/>
        <rFont val="CourierNew"/>
      </rPr>
      <t xml:space="preserve">GGTGCG </t>
    </r>
    <r>
      <rPr>
        <sz val="9"/>
        <color theme="1"/>
        <rFont val="CourierNew"/>
      </rPr>
      <t xml:space="preserve">00561 </t>
    </r>
    <r>
      <rPr>
        <sz val="9"/>
        <color rgb="FF9E9EA3"/>
        <rFont val="CourierNew"/>
      </rPr>
      <t xml:space="preserve">AGCGGATCGA GCAGTGTCGA TCACTACTGG ACCGCGAGCT GTGCTGCGAC CCGTGATCTT ACGGCATTAT ACGTATGATC </t>
    </r>
    <r>
      <rPr>
        <sz val="9"/>
        <color theme="1"/>
        <rFont val="CourierNew"/>
      </rPr>
      <t xml:space="preserve">00641 </t>
    </r>
    <r>
      <rPr>
        <sz val="9"/>
        <color rgb="FF9E9EA3"/>
        <rFont val="CourierNew"/>
      </rPr>
      <t>GGTCCACGAT CAGCTAGATT ATCTAGTCAG CTTGAT</t>
    </r>
    <r>
      <rPr>
        <sz val="9"/>
        <color rgb="FFED6621"/>
        <rFont val="CourierNew"/>
      </rPr>
      <t>GTCA TAGCTGTTTC CTG</t>
    </r>
    <r>
      <rPr>
        <sz val="9"/>
        <color rgb="FF9E9EA3"/>
        <rFont val="CourierNew"/>
      </rPr>
      <t xml:space="preserve">AGGCTCA ATACTGACCA TTTAAATCAT </t>
    </r>
    <r>
      <rPr>
        <sz val="9"/>
        <color theme="1"/>
        <rFont val="CourierNew"/>
      </rPr>
      <t xml:space="preserve">00721 </t>
    </r>
    <r>
      <rPr>
        <sz val="9"/>
        <color rgb="FF9E9EA3"/>
        <rFont val="CourierNew"/>
      </rPr>
      <t xml:space="preserve">ACCTGACCTC CATAGCAGAA AGTCAAAAGC CTCCGACCGG AGGCTTTTGA CTTGATCGGC ACGTAAGAGG TTCCAACTTT </t>
    </r>
    <r>
      <rPr>
        <sz val="9"/>
        <color theme="1"/>
        <rFont val="CourierNew"/>
      </rPr>
      <t xml:space="preserve">00801 </t>
    </r>
    <r>
      <rPr>
        <sz val="9"/>
        <color rgb="FF9E9EA3"/>
        <rFont val="CourierNew"/>
      </rPr>
      <t>CACCATAATG AAATAAGATC ACTACCGGGC GTATTTTTTG AGTTATCGAG ATTTTCAGGA GCTAAGGAAG CTAAA</t>
    </r>
    <r>
      <rPr>
        <sz val="9"/>
        <color rgb="FF009300"/>
        <rFont val="CourierNew"/>
      </rPr>
      <t xml:space="preserve">ATGAG </t>
    </r>
    <r>
      <rPr>
        <sz val="9"/>
        <color theme="1"/>
        <rFont val="CourierNew"/>
      </rPr>
      <t xml:space="preserve">00881 </t>
    </r>
    <r>
      <rPr>
        <sz val="9"/>
        <color rgb="FF009300"/>
        <rFont val="CourierNew"/>
      </rPr>
      <t xml:space="preserve">CCATATTCAA CGGGAAACGT CTTGCTTGAA GCCGCGATTA AATTCCAACA TGGATGCTGA TTTATATGGG TATAAATGGG </t>
    </r>
    <r>
      <rPr>
        <sz val="9"/>
        <color theme="1"/>
        <rFont val="CourierNew"/>
      </rPr>
      <t xml:space="preserve">00961 </t>
    </r>
    <r>
      <rPr>
        <sz val="9"/>
        <color rgb="FF009300"/>
        <rFont val="CourierNew"/>
      </rPr>
      <t xml:space="preserve">CTCGCGATAA TGTCGGGCAA TCAGGTGCGA CAATCTATCG ATTGTATGGG AAGCCCGATG CGCCAGAGTT GTTTCTGAAA </t>
    </r>
    <r>
      <rPr>
        <sz val="9"/>
        <color theme="1"/>
        <rFont val="CourierNew"/>
      </rPr>
      <t xml:space="preserve">01041 </t>
    </r>
    <r>
      <rPr>
        <sz val="9"/>
        <color rgb="FF009300"/>
        <rFont val="CourierNew"/>
      </rPr>
      <t xml:space="preserve">CATGGCAAAG GTAGCGTTGC CAATGATGTT ACAGATGAGA TGGTCAGGCT AAACTGGCTG ACGGAATTTA TGCCTCTTCC </t>
    </r>
    <r>
      <rPr>
        <sz val="9"/>
        <color theme="1"/>
        <rFont val="CourierNew"/>
      </rPr>
      <t xml:space="preserve">01121 </t>
    </r>
    <r>
      <rPr>
        <sz val="9"/>
        <color rgb="FF009300"/>
        <rFont val="CourierNew"/>
      </rPr>
      <t xml:space="preserve">GACCATCAAG CATTTTATCC GTACTCCTGA TGATGCATGG TTACTCACCA CTGCGATCCC AGGGAAAACA GCATTCCAGG </t>
    </r>
    <r>
      <rPr>
        <sz val="9"/>
        <color theme="1"/>
        <rFont val="CourierNew"/>
      </rPr>
      <t xml:space="preserve">01201 </t>
    </r>
    <r>
      <rPr>
        <sz val="9"/>
        <color rgb="FF009300"/>
        <rFont val="CourierNew"/>
      </rPr>
      <t xml:space="preserve">TATTAGAAGA ATATCCTGAT TCAGGTGAAA ATATTGTTGA TGCGCTGGCA GTGTTCCTGC GCCGGTTGCA TTCGATTCCT </t>
    </r>
    <r>
      <rPr>
        <sz val="9"/>
        <color theme="1"/>
        <rFont val="CourierNew"/>
      </rPr>
      <t xml:space="preserve">01281 </t>
    </r>
    <r>
      <rPr>
        <sz val="9"/>
        <color rgb="FF009300"/>
        <rFont val="CourierNew"/>
      </rPr>
      <t xml:space="preserve">GTTTGTAATT GTCCTTTTAA CGGCGATCGC GTATTTCGTC TCGCTCAGGC GCAATCACGA ATGAATAACG GTTTGGTTGG </t>
    </r>
    <r>
      <rPr>
        <sz val="9"/>
        <color theme="1"/>
        <rFont val="CourierNew"/>
      </rPr>
      <t xml:space="preserve">01361 </t>
    </r>
    <r>
      <rPr>
        <sz val="9"/>
        <color rgb="FF009300"/>
        <rFont val="CourierNew"/>
      </rPr>
      <t xml:space="preserve">TGCGAGTGAT TTTGATGACG AGCGTAATGG CTGGCCTGTT GAACAAGTCT GGAAAGAAAT GCATAAACTC TTGCCATTCT </t>
    </r>
    <r>
      <rPr>
        <sz val="9"/>
        <color theme="1"/>
        <rFont val="CourierNew"/>
      </rPr>
      <t xml:space="preserve">01441 </t>
    </r>
    <r>
      <rPr>
        <sz val="9"/>
        <color rgb="FF009300"/>
        <rFont val="CourierNew"/>
      </rPr>
      <t xml:space="preserve">CACCGGATTC AGTCGTCACT CATGGTGATT TCTCACTTGA TAACCTTATT TTTGACGAGG GGAAATTAAT AGGTTGTATT </t>
    </r>
    <r>
      <rPr>
        <sz val="9"/>
        <color theme="1"/>
        <rFont val="CourierNew"/>
      </rPr>
      <t xml:space="preserve">01521 </t>
    </r>
    <r>
      <rPr>
        <sz val="9"/>
        <color rgb="FF009300"/>
        <rFont val="CourierNew"/>
      </rPr>
      <t xml:space="preserve">GATGTTGGAC GAGTCGGAAT CGCAGACCGA TACCAGGATC TTGCCATCCT ATGGAACTGC CTCGGTGAGT TTTCTCCTTC </t>
    </r>
    <r>
      <rPr>
        <sz val="9"/>
        <color theme="1"/>
        <rFont val="CourierNew"/>
      </rPr>
      <t xml:space="preserve">01601 </t>
    </r>
    <r>
      <rPr>
        <sz val="9"/>
        <color rgb="FF009300"/>
        <rFont val="CourierNew"/>
      </rPr>
      <t xml:space="preserve">ATTACAGAAA CGGCTTTTTC AAAAATATGG TATTGATAAT CCTGATATGA ATAAATTGCA GTTTCACTTG ATGCTCGATG </t>
    </r>
    <r>
      <rPr>
        <sz val="9"/>
        <color theme="1"/>
        <rFont val="CourierNew"/>
      </rPr>
      <t xml:space="preserve">01681 </t>
    </r>
    <r>
      <rPr>
        <sz val="9"/>
        <color rgb="FF009300"/>
        <rFont val="CourierNew"/>
      </rPr>
      <t>AGTTTTTCTA A</t>
    </r>
    <r>
      <rPr>
        <sz val="9"/>
        <color rgb="FF9E9EA3"/>
        <rFont val="CourierNew"/>
      </rPr>
      <t>TGAGGACCT AAATGTAATC ACCTGGCTCA CCTTCGGGTG GGCCTTTCT</t>
    </r>
    <r>
      <rPr>
        <sz val="9"/>
        <color rgb="FF009300"/>
        <rFont val="CourierNew"/>
      </rPr>
      <t xml:space="preserve">G CGTTGCTGGC GTTTTTCCAT </t>
    </r>
    <r>
      <rPr>
        <sz val="9"/>
        <color theme="1"/>
        <rFont val="CourierNew"/>
      </rPr>
      <t xml:space="preserve">01761 </t>
    </r>
    <r>
      <rPr>
        <sz val="9"/>
        <color rgb="FF009300"/>
        <rFont val="CourierNew"/>
      </rPr>
      <t xml:space="preserve">AGGCTCCGCC CCCCTGACGA GCATCACAAA AATCGATGCT CAAGTCAGAG GTGGCGAAAC CCGACAGGAC TATAAAGATA </t>
    </r>
    <r>
      <rPr>
        <sz val="9"/>
        <color theme="1"/>
        <rFont val="CourierNew"/>
      </rPr>
      <t xml:space="preserve">01841 </t>
    </r>
    <r>
      <rPr>
        <sz val="9"/>
        <color rgb="FF009300"/>
        <rFont val="CourierNew"/>
      </rPr>
      <t xml:space="preserve">CCAGGCGTTT CCCCCTGGAA GCTCCCTCGT GCGCTCTCCT GTTCCGACCC TGCCGCTTAC CGGATACCTG TCCGCCTTTC </t>
    </r>
    <r>
      <rPr>
        <sz val="9"/>
        <color theme="1"/>
        <rFont val="CourierNew"/>
      </rPr>
      <t xml:space="preserve">01921 </t>
    </r>
    <r>
      <rPr>
        <sz val="9"/>
        <color rgb="FF009300"/>
        <rFont val="CourierNew"/>
      </rPr>
      <t xml:space="preserve">TCCCTTCGGG AAGCGTGGCG CTTTCTCATA GCTCACGCTG TAGGTATCTC AGTTCGGTGT AGGTCGTTCG CTCCAAGCTG </t>
    </r>
    <r>
      <rPr>
        <sz val="9"/>
        <color theme="1"/>
        <rFont val="CourierNew"/>
      </rPr>
      <t xml:space="preserve">02001 </t>
    </r>
    <r>
      <rPr>
        <sz val="9"/>
        <color rgb="FF009300"/>
        <rFont val="CourierNew"/>
      </rPr>
      <t xml:space="preserve">GGCTGTGTGC ACGAACCCCC CGTTCAGCCC GACCGCTGCG CCTTATCCGG TAACTATCGT CTTGAGTCCA ACCCGGTAAG </t>
    </r>
    <r>
      <rPr>
        <sz val="9"/>
        <color theme="1"/>
        <rFont val="CourierNew"/>
      </rPr>
      <t xml:space="preserve">02081 </t>
    </r>
    <r>
      <rPr>
        <sz val="9"/>
        <color rgb="FF009300"/>
        <rFont val="CourierNew"/>
      </rPr>
      <t xml:space="preserve">ACACGACTTA TCGCCACTGG CAGCAGCCAC TGGTAACAGG ATTAGCAGAG CGAGGTATGT AGGCGGTGCT ACAGAGTTCT </t>
    </r>
    <r>
      <rPr>
        <sz val="9"/>
        <color theme="1"/>
        <rFont val="CourierNew"/>
      </rPr>
      <t xml:space="preserve">02161 </t>
    </r>
    <r>
      <rPr>
        <sz val="9"/>
        <color rgb="FF009300"/>
        <rFont val="CourierNew"/>
      </rPr>
      <t xml:space="preserve">TGAAGTGGTG GCCTAACTAC GGCTACACTA GAAGAACAGT ATTTGGTATC TGCGCTCTGC TGAAGCCAGT TACCTCGGAA </t>
    </r>
    <r>
      <rPr>
        <sz val="9"/>
        <color theme="1"/>
        <rFont val="CourierNew"/>
      </rPr>
      <t xml:space="preserve">02241 </t>
    </r>
    <r>
      <rPr>
        <sz val="9"/>
        <color rgb="FF009300"/>
        <rFont val="CourierNew"/>
      </rPr>
      <t xml:space="preserve">AAAGAGTTGG TAGCTCTTGA TCCGGCAAAC AAACCACCGC TGGTAGCGGT GGTTTTTTTG TTTGCAAGCA GCAGATTACG </t>
    </r>
    <r>
      <rPr>
        <sz val="9"/>
        <color theme="1"/>
        <rFont val="CourierNew"/>
      </rPr>
      <t xml:space="preserve">02321 </t>
    </r>
    <r>
      <rPr>
        <sz val="9"/>
        <color rgb="FF009300"/>
        <rFont val="CourierNew"/>
      </rPr>
      <t>CGCAGAAAAA AAGGATCTCA AGAAGATCCT TTGAT</t>
    </r>
    <r>
      <rPr>
        <sz val="9"/>
        <color rgb="FF9E9EA3"/>
        <rFont val="CourierNew"/>
      </rPr>
      <t xml:space="preserve">TTTCT ACCGAAGAAA GGCCCA </t>
    </r>
  </si>
  <si>
    <t xml:space="preserve">Sales Nbr: 12183310 Ref ID: 151040684 </t>
  </si>
  <si>
    <t>Gene Name: pIDTSMART-KAN : GB Barcode Tester 3</t>
  </si>
  <si>
    <t xml:space="preserve">Gene Size: 365 bp Plasmid Weight: 1,468,680.6 g/mole </t>
  </si>
  <si>
    <r>
      <t xml:space="preserve">00001 </t>
    </r>
    <r>
      <rPr>
        <sz val="9"/>
        <color rgb="FF9E9EA3"/>
        <rFont val="CourierNew"/>
      </rPr>
      <t>CCCGT</t>
    </r>
    <r>
      <rPr>
        <sz val="9"/>
        <color rgb="FFED6621"/>
        <rFont val="CourierNew"/>
      </rPr>
      <t>GTAAA ACGACGGCCA GT</t>
    </r>
    <r>
      <rPr>
        <sz val="9"/>
        <color rgb="FF9E9EA3"/>
        <rFont val="CourierNew"/>
      </rPr>
      <t xml:space="preserve">TTATCTAG TCAGCTTGAT TCTAGCTGAT CGTGGACCGG AAGGTGAGCC AGTGAGTTGA </t>
    </r>
    <r>
      <rPr>
        <sz val="9"/>
        <color theme="1"/>
        <rFont val="CourierNew"/>
      </rPr>
      <t xml:space="preserve">00081 </t>
    </r>
    <r>
      <rPr>
        <sz val="9"/>
        <color rgb="FF9E9EA3"/>
        <rFont val="CourierNew"/>
      </rPr>
      <t xml:space="preserve">TTGCAGTCCA GTTACGCTGG AGTCTGAGGC TCGTCCTGAA TGATATGCGA CCGCCGGAGG GTTGCGTTTG AGACGGGCGA </t>
    </r>
    <r>
      <rPr>
        <sz val="9"/>
        <color theme="1"/>
        <rFont val="CourierNew"/>
      </rPr>
      <t xml:space="preserve">00161 </t>
    </r>
    <r>
      <rPr>
        <sz val="9"/>
        <color rgb="FF9E9EA3"/>
        <rFont val="CourierNew"/>
      </rPr>
      <t xml:space="preserve">CAGATCCAGT CGCGCTGCTC TCGTCGATCC </t>
    </r>
    <r>
      <rPr>
        <sz val="9"/>
        <color rgb="FF00007F"/>
        <rFont val="CourierNew"/>
      </rPr>
      <t xml:space="preserve">TTTTTTTTTT TTTTTTTTTT TTTTTTTTTT CTTCGATCTT AATAGTGGTA </t>
    </r>
    <r>
      <rPr>
        <sz val="9"/>
        <color theme="1"/>
        <rFont val="CourierNew"/>
      </rPr>
      <t xml:space="preserve">00241 </t>
    </r>
    <r>
      <rPr>
        <sz val="9"/>
        <color rgb="FF00007F"/>
        <rFont val="CourierNew"/>
      </rPr>
      <t xml:space="preserve">GCAGCGTCCT GGTGCCACTG CGAGTCTCAG TCTCGGTCGG TAAGCCAGCG AGTAGGTGCT TCCCTAACAT ACGGTTTCCG </t>
    </r>
    <r>
      <rPr>
        <sz val="9"/>
        <color theme="1"/>
        <rFont val="CourierNew"/>
      </rPr>
      <t xml:space="preserve">00321 </t>
    </r>
    <r>
      <rPr>
        <sz val="9"/>
        <color rgb="FF00007F"/>
        <rFont val="CourierNew"/>
      </rPr>
      <t xml:space="preserve">CCAACTTGCT GTCGATCTCA CGCAAGCTGA ATGACGTTTC TCTTATGGGG AGTAGAGGGA AGGCGGAGAC CTTTGACGCT </t>
    </r>
    <r>
      <rPr>
        <sz val="9"/>
        <color theme="1"/>
        <rFont val="CourierNew"/>
      </rPr>
      <t xml:space="preserve">00401 </t>
    </r>
    <r>
      <rPr>
        <sz val="9"/>
        <color rgb="FF00007F"/>
        <rFont val="CourierNew"/>
      </rPr>
      <t xml:space="preserve">ATGGTCGTAG GCGGAACTCT TACAAAATTT TAGGGAAAAC CACCTGTCGG ACCAACAACT CGGTAAGCTC GTCGTCGGGG </t>
    </r>
    <r>
      <rPr>
        <sz val="9"/>
        <color theme="1"/>
        <rFont val="CourierNew"/>
      </rPr>
      <t xml:space="preserve">00481 </t>
    </r>
    <r>
      <rPr>
        <sz val="9"/>
        <color rgb="FF00007F"/>
        <rFont val="CourierNew"/>
      </rPr>
      <t>TATCATCTCA CTGGCTATGC TGTTAGGCAG GGTGGCCAGA AAGATCGGAA GAGCACACGT CTGAACTCCA GTCAC</t>
    </r>
    <r>
      <rPr>
        <sz val="9"/>
        <color rgb="FF9E9EA3"/>
        <rFont val="CourierNew"/>
      </rPr>
      <t xml:space="preserve">GGTGC </t>
    </r>
    <r>
      <rPr>
        <sz val="9"/>
        <color theme="1"/>
        <rFont val="CourierNew"/>
      </rPr>
      <t xml:space="preserve">00561 </t>
    </r>
    <r>
      <rPr>
        <sz val="9"/>
        <color rgb="FF9E9EA3"/>
        <rFont val="CourierNew"/>
      </rPr>
      <t xml:space="preserve">GAGCGGATCG AGCAGTGTCG ATCACTACTG GACCGCGAGC TGTGCTGCGA CCCGTGATCT TACGGCATTA TACGTATGAT </t>
    </r>
    <r>
      <rPr>
        <sz val="9"/>
        <color theme="1"/>
        <rFont val="CourierNew"/>
      </rPr>
      <t xml:space="preserve">00641 </t>
    </r>
    <r>
      <rPr>
        <sz val="9"/>
        <color rgb="FF9E9EA3"/>
        <rFont val="CourierNew"/>
      </rPr>
      <t>CGGTCCACGA TCAGCTAGAT TATCTAGTCA GCTTGAT</t>
    </r>
    <r>
      <rPr>
        <sz val="9"/>
        <color rgb="FFED6621"/>
        <rFont val="CourierNew"/>
      </rPr>
      <t>GTC ATAGCTGTTT CCTG</t>
    </r>
    <r>
      <rPr>
        <sz val="9"/>
        <color rgb="FF9E9EA3"/>
        <rFont val="CourierNew"/>
      </rPr>
      <t xml:space="preserve">AGGCTC AATACTGACC ATTTAAATCA </t>
    </r>
    <r>
      <rPr>
        <sz val="9"/>
        <color theme="1"/>
        <rFont val="CourierNew"/>
      </rPr>
      <t xml:space="preserve">00721 </t>
    </r>
    <r>
      <rPr>
        <sz val="9"/>
        <color rgb="FF9E9EA3"/>
        <rFont val="CourierNew"/>
      </rPr>
      <t xml:space="preserve">TACCTGACCT CCATAGCAGA AAGTCAAAAG CCTCCGACCG GAGGCTTTTG ACTTGATCGG CACGTAAGAG GTTCCAACTT </t>
    </r>
    <r>
      <rPr>
        <sz val="9"/>
        <color theme="1"/>
        <rFont val="CourierNew"/>
      </rPr>
      <t xml:space="preserve">00801 </t>
    </r>
    <r>
      <rPr>
        <sz val="9"/>
        <color rgb="FF9E9EA3"/>
        <rFont val="CourierNew"/>
      </rPr>
      <t>TCACCATAAT GAAATAAGAT CACTACCGGG CGTATTTTTT GAGTTATCGA GATTTTCAGG AGCTAAGGAA GCTAAA</t>
    </r>
    <r>
      <rPr>
        <sz val="9"/>
        <color rgb="FF009300"/>
        <rFont val="CourierNew"/>
      </rPr>
      <t xml:space="preserve">ATGA </t>
    </r>
    <r>
      <rPr>
        <sz val="9"/>
        <color theme="1"/>
        <rFont val="CourierNew"/>
      </rPr>
      <t xml:space="preserve">00881 </t>
    </r>
    <r>
      <rPr>
        <sz val="9"/>
        <color rgb="FF009300"/>
        <rFont val="CourierNew"/>
      </rPr>
      <t xml:space="preserve">GCCATATTCA ACGGGAAACG TCTTGCTTGA AGCCGCGATT AAATTCCAAC ATGGATGCTG ATTTATATGG GTATAAATGG </t>
    </r>
    <r>
      <rPr>
        <sz val="9"/>
        <color theme="1"/>
        <rFont val="CourierNew"/>
      </rPr>
      <t xml:space="preserve">00961 </t>
    </r>
    <r>
      <rPr>
        <sz val="9"/>
        <color rgb="FF009300"/>
        <rFont val="CourierNew"/>
      </rPr>
      <t xml:space="preserve">GCTCGCGATA ATGTCGGGCA ATCAGGTGCG ACAATCTATC GATTGTATGG GAAGCCCGAT GCGCCAGAGT TGTTTCTGAA </t>
    </r>
    <r>
      <rPr>
        <sz val="9"/>
        <color theme="1"/>
        <rFont val="CourierNew"/>
      </rPr>
      <t xml:space="preserve">01041 </t>
    </r>
    <r>
      <rPr>
        <sz val="9"/>
        <color rgb="FF009300"/>
        <rFont val="CourierNew"/>
      </rPr>
      <t xml:space="preserve">ACATGGCAAA GGTAGCGTTG CCAATGATGT TACAGATGAG ATGGTCAGGC TAAACTGGCT GACGGAATTT ATGCCTCTTC </t>
    </r>
    <r>
      <rPr>
        <sz val="9"/>
        <color theme="1"/>
        <rFont val="CourierNew"/>
      </rPr>
      <t xml:space="preserve">01121 </t>
    </r>
    <r>
      <rPr>
        <sz val="9"/>
        <color rgb="FF009300"/>
        <rFont val="CourierNew"/>
      </rPr>
      <t xml:space="preserve">CGACCATCAA GCATTTTATC CGTACTCCTG ATGATGCATG GTTACTCACC ACTGCGATCC CAGGGAAAAC AGCATTCCAG </t>
    </r>
    <r>
      <rPr>
        <sz val="9"/>
        <color theme="1"/>
        <rFont val="CourierNew"/>
      </rPr>
      <t xml:space="preserve">01201 </t>
    </r>
    <r>
      <rPr>
        <sz val="9"/>
        <color rgb="FF009300"/>
        <rFont val="CourierNew"/>
      </rPr>
      <t xml:space="preserve">GTATTAGAAG AATATCCTGA TTCAGGTGAA AATATTGTTG ATGCGCTGGC AGTGTTCCTG CGCCGGTTGC ATTCGATTCC </t>
    </r>
    <r>
      <rPr>
        <sz val="9"/>
        <color theme="1"/>
        <rFont val="CourierNew"/>
      </rPr>
      <t xml:space="preserve">01281 </t>
    </r>
    <r>
      <rPr>
        <sz val="9"/>
        <color rgb="FF009300"/>
        <rFont val="CourierNew"/>
      </rPr>
      <t xml:space="preserve">TGTTTGTAAT TGTCCTTTTA ACGGCGATCG CGTATTTCGT CTCGCTCAGG CGCAATCACG AATGAATAAC GGTTTGGTTG </t>
    </r>
    <r>
      <rPr>
        <sz val="9"/>
        <color theme="1"/>
        <rFont val="CourierNew"/>
      </rPr>
      <t xml:space="preserve">01361 </t>
    </r>
    <r>
      <rPr>
        <sz val="9"/>
        <color rgb="FF009300"/>
        <rFont val="CourierNew"/>
      </rPr>
      <t xml:space="preserve">GTGCGAGTGA TTTTGATGAC GAGCGTAATG GCTGGCCTGT TGAACAAGTC TGGAAAGAAA TGCATAAACT CTTGCCATTC </t>
    </r>
    <r>
      <rPr>
        <sz val="9"/>
        <color theme="1"/>
        <rFont val="CourierNew"/>
      </rPr>
      <t xml:space="preserve">01441 </t>
    </r>
    <r>
      <rPr>
        <sz val="9"/>
        <color rgb="FF009300"/>
        <rFont val="CourierNew"/>
      </rPr>
      <t xml:space="preserve">TCACCGGATT CAGTCGTCAC TCATGGTGAT TTCTCACTTG ATAACCTTAT TTTTGACGAG GGGAAATTAA TAGGTTGTAT </t>
    </r>
    <r>
      <rPr>
        <sz val="9"/>
        <color theme="1"/>
        <rFont val="CourierNew"/>
      </rPr>
      <t xml:space="preserve">01521 </t>
    </r>
    <r>
      <rPr>
        <sz val="9"/>
        <color rgb="FF009300"/>
        <rFont val="CourierNew"/>
      </rPr>
      <t xml:space="preserve">TGATGTTGGA CGAGTCGGAA TCGCAGACCG ATACCAGGAT CTTGCCATCC TATGGAACTG CCTCGGTGAG TTTTCTCCTT </t>
    </r>
    <r>
      <rPr>
        <sz val="9"/>
        <color theme="1"/>
        <rFont val="CourierNew"/>
      </rPr>
      <t xml:space="preserve">01601 </t>
    </r>
    <r>
      <rPr>
        <sz val="9"/>
        <color rgb="FF009300"/>
        <rFont val="CourierNew"/>
      </rPr>
      <t xml:space="preserve">CATTACAGAA ACGGCTTTTT CAAAAATATG GTATTGATAA TCCTGATATG AATAAATTGC AGTTTCACTT GATGCTCGAT </t>
    </r>
    <r>
      <rPr>
        <sz val="9"/>
        <color theme="1"/>
        <rFont val="CourierNew"/>
      </rPr>
      <t xml:space="preserve">01681 </t>
    </r>
    <r>
      <rPr>
        <sz val="9"/>
        <color rgb="FF009300"/>
        <rFont val="CourierNew"/>
      </rPr>
      <t>GAGTTTTTCT AA</t>
    </r>
    <r>
      <rPr>
        <sz val="9"/>
        <color rgb="FF9E9EA3"/>
        <rFont val="CourierNew"/>
      </rPr>
      <t xml:space="preserve">TGAGGACC TAAATGTAAT CACCTGGCTC ACCTTCGGGT GGGCCTTTCT </t>
    </r>
    <r>
      <rPr>
        <sz val="9"/>
        <color rgb="FF009300"/>
        <rFont val="CourierNew"/>
      </rPr>
      <t xml:space="preserve">GCGTTGCTGG CGTTTTTCCA </t>
    </r>
    <r>
      <rPr>
        <sz val="9"/>
        <color theme="1"/>
        <rFont val="CourierNew"/>
      </rPr>
      <t xml:space="preserve">01761 </t>
    </r>
    <r>
      <rPr>
        <sz val="9"/>
        <color rgb="FF009300"/>
        <rFont val="CourierNew"/>
      </rPr>
      <t xml:space="preserve">TAGGCTCCGC CCCCCTGACG AGCATCACAA AAATCGATGC TCAAGTCAGA GGTGGCGAAA CCCGACAGGA CTATAAAGAT </t>
    </r>
    <r>
      <rPr>
        <sz val="9"/>
        <color theme="1"/>
        <rFont val="CourierNew"/>
      </rPr>
      <t xml:space="preserve">01841 </t>
    </r>
    <r>
      <rPr>
        <sz val="9"/>
        <color rgb="FF009300"/>
        <rFont val="CourierNew"/>
      </rPr>
      <t xml:space="preserve">ACCAGGCGTT TCCCCCTGGA AGCTCCCTCG TGCGCTCTCC TGTTCCGACC CTGCCGCTTA CCGGATACCT GTCCGCCTTT </t>
    </r>
    <r>
      <rPr>
        <sz val="9"/>
        <color theme="1"/>
        <rFont val="CourierNew"/>
      </rPr>
      <t xml:space="preserve">01921 </t>
    </r>
    <r>
      <rPr>
        <sz val="9"/>
        <color rgb="FF009300"/>
        <rFont val="CourierNew"/>
      </rPr>
      <t xml:space="preserve">CTCCCTTCGG GAAGCGTGGC GCTTTCTCAT AGCTCACGCT GTAGGTATCT CAGTTCGGTG TAGGTCGTTC GCTCCAAGCT </t>
    </r>
    <r>
      <rPr>
        <sz val="9"/>
        <color theme="1"/>
        <rFont val="CourierNew"/>
      </rPr>
      <t xml:space="preserve">02001 </t>
    </r>
    <r>
      <rPr>
        <sz val="9"/>
        <color rgb="FF009300"/>
        <rFont val="CourierNew"/>
      </rPr>
      <t xml:space="preserve">GGGCTGTGTG CACGAACCCC CCGTTCAGCC CGACCGCTGC GCCTTATCCG GTAACTATCG TCTTGAGTCC AACCCGGTAA </t>
    </r>
    <r>
      <rPr>
        <sz val="9"/>
        <color theme="1"/>
        <rFont val="CourierNew"/>
      </rPr>
      <t xml:space="preserve">02081 </t>
    </r>
    <r>
      <rPr>
        <sz val="9"/>
        <color rgb="FF009300"/>
        <rFont val="CourierNew"/>
      </rPr>
      <t xml:space="preserve">GACACGACTT ATCGCCACTG GCAGCAGCCA CTGGTAACAG GATTAGCAGA GCGAGGTATG TAGGCGGTGC TACAGAGTTC </t>
    </r>
    <r>
      <rPr>
        <sz val="9"/>
        <color theme="1"/>
        <rFont val="CourierNew"/>
      </rPr>
      <t xml:space="preserve">02161 </t>
    </r>
    <r>
      <rPr>
        <sz val="9"/>
        <color rgb="FF009300"/>
        <rFont val="CourierNew"/>
      </rPr>
      <t xml:space="preserve">TTGAAGTGGT GGCCTAACTA CGGCTACACT AGAAGAACAG TATTTGGTAT CTGCGCTCTG CTGAAGCCAG TTACCTCGGA </t>
    </r>
    <r>
      <rPr>
        <sz val="9"/>
        <color theme="1"/>
        <rFont val="CourierNew"/>
      </rPr>
      <t xml:space="preserve">02241 </t>
    </r>
    <r>
      <rPr>
        <sz val="9"/>
        <color rgb="FF009300"/>
        <rFont val="CourierNew"/>
      </rPr>
      <t xml:space="preserve">AAAAGAGTTG GTAGCTCTTG ATCCGGCAAA CAAACCACCG CTGGTAGCGG TGGTTTTTTT GTTTGCAAGC AGCAGATTAC </t>
    </r>
    <r>
      <rPr>
        <sz val="9"/>
        <color theme="1"/>
        <rFont val="CourierNew"/>
      </rPr>
      <t xml:space="preserve">02321 </t>
    </r>
    <r>
      <rPr>
        <sz val="9"/>
        <color rgb="FF009300"/>
        <rFont val="CourierNew"/>
      </rPr>
      <t>GCGCAGAAAA AAAGGATCTC AAGAAGATCC TTTGAT</t>
    </r>
    <r>
      <rPr>
        <sz val="9"/>
        <color rgb="FF9E9EA3"/>
        <rFont val="CourierNew"/>
      </rPr>
      <t xml:space="preserve">TTTC TACCGAAGAA AGGCCCA </t>
    </r>
  </si>
  <si>
    <t xml:space="preserve">Sales Nbr: 12183310 Ref ID: 151040685 </t>
  </si>
  <si>
    <t>Gene Name: pIDTSMART-KAN : GB Barcode Tester 4</t>
  </si>
  <si>
    <t xml:space="preserve">Gene Size: 364 bp Plasmid Weight: 1,468,046.4 g/mole </t>
  </si>
  <si>
    <r>
      <t xml:space="preserve">00001 </t>
    </r>
    <r>
      <rPr>
        <sz val="9"/>
        <color rgb="FF9E9EA3"/>
        <rFont val="CourierNew"/>
      </rPr>
      <t>CCCGT</t>
    </r>
    <r>
      <rPr>
        <sz val="9"/>
        <color rgb="FFED6621"/>
        <rFont val="CourierNew"/>
      </rPr>
      <t>GTAAA ACGACGGCCA GT</t>
    </r>
    <r>
      <rPr>
        <sz val="9"/>
        <color rgb="FF9E9EA3"/>
        <rFont val="CourierNew"/>
      </rPr>
      <t xml:space="preserve">TTATCTAG TCAGCTTGAT TCTAGCTGAT CGTGGACCGG AAGGTGAGCC AGTGAGTTGA </t>
    </r>
    <r>
      <rPr>
        <sz val="9"/>
        <color theme="1"/>
        <rFont val="CourierNew"/>
      </rPr>
      <t xml:space="preserve">00081 </t>
    </r>
    <r>
      <rPr>
        <sz val="9"/>
        <color rgb="FF9E9EA3"/>
        <rFont val="CourierNew"/>
      </rPr>
      <t xml:space="preserve">TTGCAGTCCA GTTACGCTGG AGTCTGAGGC TCGTCCTGAA TGATATGCGA CCGCCGGAGG GTTGCGTTTG AGACGGGCGA </t>
    </r>
    <r>
      <rPr>
        <sz val="9"/>
        <color theme="1"/>
        <rFont val="CourierNew"/>
      </rPr>
      <t xml:space="preserve">00161 </t>
    </r>
    <r>
      <rPr>
        <sz val="9"/>
        <color rgb="FF9E9EA3"/>
        <rFont val="CourierNew"/>
      </rPr>
      <t xml:space="preserve">CAGATCGACA CTGCTCGATC CGCTCGCACC </t>
    </r>
    <r>
      <rPr>
        <sz val="9"/>
        <color rgb="FF00007F"/>
        <rFont val="CourierNew"/>
      </rPr>
      <t xml:space="preserve">GTGACTGGAG TTCAGACGTG TGCTCTTCCG ATCTCCTGCA TAGTGGGATG </t>
    </r>
    <r>
      <rPr>
        <sz val="9"/>
        <color theme="1"/>
        <rFont val="CourierNew"/>
      </rPr>
      <t xml:space="preserve">00241 </t>
    </r>
    <r>
      <rPr>
        <sz val="9"/>
        <color rgb="FF00007F"/>
        <rFont val="CourierNew"/>
      </rPr>
      <t xml:space="preserve">GGCGTATTAC AAATAGACAG CTTACGGTGC TTATGCTTTG CTATATCGCC GGTAATTAGG TTCACTGAAG TTAATCGTGG </t>
    </r>
    <r>
      <rPr>
        <sz val="9"/>
        <color theme="1"/>
        <rFont val="CourierNew"/>
      </rPr>
      <t xml:space="preserve">00321 </t>
    </r>
    <r>
      <rPr>
        <sz val="9"/>
        <color rgb="FF00007F"/>
        <rFont val="CourierNew"/>
      </rPr>
      <t xml:space="preserve">CGCGGTTTTG GGTTTGGGTC CGATATAATC TTTTACGTCA TTTGGGTTTG ACTAGAATTG GTGCCTGTTA AATGAGTGAG </t>
    </r>
    <r>
      <rPr>
        <sz val="9"/>
        <color theme="1"/>
        <rFont val="CourierNew"/>
      </rPr>
      <t xml:space="preserve">00401 </t>
    </r>
    <r>
      <rPr>
        <sz val="9"/>
        <color rgb="FF00007F"/>
        <rFont val="CourierNew"/>
      </rPr>
      <t xml:space="preserve">GGTTTGATTT CATTTGAGTC TCGTCACTGT GTACACGTGC CATTCCTAGG ACTTAGCACC CGCCTAAATA TACTTACCGA </t>
    </r>
    <r>
      <rPr>
        <sz val="9"/>
        <color theme="1"/>
        <rFont val="CourierNew"/>
      </rPr>
      <t xml:space="preserve">00481 </t>
    </r>
    <r>
      <rPr>
        <sz val="9"/>
        <color rgb="FF00007F"/>
        <rFont val="CourierNew"/>
      </rPr>
      <t>CTGATACCAC TGCGGGACGA CGCCTCGTAT ACCACCGCCA GCGCAAAAAA AAAAAAAAAA AAAAAAAAAA AAAA</t>
    </r>
    <r>
      <rPr>
        <sz val="9"/>
        <color rgb="FF9E9EA3"/>
        <rFont val="CourierNew"/>
      </rPr>
      <t xml:space="preserve">GGATCG </t>
    </r>
    <r>
      <rPr>
        <sz val="9"/>
        <color theme="1"/>
        <rFont val="CourierNew"/>
      </rPr>
      <t xml:space="preserve">00561 </t>
    </r>
    <r>
      <rPr>
        <sz val="9"/>
        <color rgb="FF9E9EA3"/>
        <rFont val="CourierNew"/>
      </rPr>
      <t xml:space="preserve">ACGAGAGCAG CGCGACTGGA TCACTACTGG ACCGCGAGCT GTGCTGCGAC CCGTGATCTT ACGGCATTAT ACGTATGATC </t>
    </r>
    <r>
      <rPr>
        <sz val="9"/>
        <color theme="1"/>
        <rFont val="CourierNew"/>
      </rPr>
      <t xml:space="preserve">00641 </t>
    </r>
    <r>
      <rPr>
        <sz val="9"/>
        <color rgb="FF9E9EA3"/>
        <rFont val="CourierNew"/>
      </rPr>
      <t>GGTCCACGAT CAGCTAGATT ATCTAGTCAG CTTGAT</t>
    </r>
    <r>
      <rPr>
        <sz val="9"/>
        <color rgb="FFED6621"/>
        <rFont val="CourierNew"/>
      </rPr>
      <t>GTCA TAGCTGTTTC CTG</t>
    </r>
    <r>
      <rPr>
        <sz val="9"/>
        <color rgb="FF9E9EA3"/>
        <rFont val="CourierNew"/>
      </rPr>
      <t xml:space="preserve">AGGCTCA ATACTGACCA TTTAAATCAT </t>
    </r>
    <r>
      <rPr>
        <sz val="9"/>
        <color theme="1"/>
        <rFont val="CourierNew"/>
      </rPr>
      <t xml:space="preserve">00721 </t>
    </r>
    <r>
      <rPr>
        <sz val="9"/>
        <color rgb="FF9E9EA3"/>
        <rFont val="CourierNew"/>
      </rPr>
      <t xml:space="preserve">ACCTGACCTC CATAGCAGAA AGTCAAAAGC CTCCGACCGG AGGCTTTTGA CTTGATCGGC ACGTAAGAGG TTCCAACTTT </t>
    </r>
    <r>
      <rPr>
        <sz val="9"/>
        <color theme="1"/>
        <rFont val="CourierNew"/>
      </rPr>
      <t xml:space="preserve">00801 </t>
    </r>
    <r>
      <rPr>
        <sz val="9"/>
        <color rgb="FF9E9EA3"/>
        <rFont val="CourierNew"/>
      </rPr>
      <t>CACCATAATG AAATAAGATC ACTACCGGGC GTATTTTTTG AGTTATCGAG ATTTTCAGGA GCTAAGGAAG CTAAA</t>
    </r>
    <r>
      <rPr>
        <sz val="9"/>
        <color rgb="FF009300"/>
        <rFont val="CourierNew"/>
      </rPr>
      <t xml:space="preserve">ATGAG </t>
    </r>
    <r>
      <rPr>
        <sz val="9"/>
        <color theme="1"/>
        <rFont val="CourierNew"/>
      </rPr>
      <t xml:space="preserve">00881 </t>
    </r>
    <r>
      <rPr>
        <sz val="9"/>
        <color rgb="FF009300"/>
        <rFont val="CourierNew"/>
      </rPr>
      <t xml:space="preserve">CCATATTCAA CGGGAAACGT CTTGCTTGAA GCCGCGATTA AATTCCAACA TGGATGCTGA TTTATATGGG TATAAATGGG </t>
    </r>
    <r>
      <rPr>
        <sz val="9"/>
        <color theme="1"/>
        <rFont val="CourierNew"/>
      </rPr>
      <t xml:space="preserve">00961 </t>
    </r>
    <r>
      <rPr>
        <sz val="9"/>
        <color rgb="FF009300"/>
        <rFont val="CourierNew"/>
      </rPr>
      <t xml:space="preserve">CTCGCGATAA TGTCGGGCAA TCAGGTGCGA CAATCTATCG ATTGTATGGG AAGCCCGATG CGCCAGAGTT GTTTCTGAAA </t>
    </r>
    <r>
      <rPr>
        <sz val="9"/>
        <color theme="1"/>
        <rFont val="CourierNew"/>
      </rPr>
      <t xml:space="preserve">01041 </t>
    </r>
    <r>
      <rPr>
        <sz val="9"/>
        <color rgb="FF009300"/>
        <rFont val="CourierNew"/>
      </rPr>
      <t xml:space="preserve">CATGGCAAAG GTAGCGTTGC CAATGATGTT ACAGATGAGA TGGTCAGGCT AAACTGGCTG ACGGAATTTA TGCCTCTTCC </t>
    </r>
    <r>
      <rPr>
        <sz val="9"/>
        <color theme="1"/>
        <rFont val="CourierNew"/>
      </rPr>
      <t xml:space="preserve">01121 </t>
    </r>
    <r>
      <rPr>
        <sz val="9"/>
        <color rgb="FF009300"/>
        <rFont val="CourierNew"/>
      </rPr>
      <t xml:space="preserve">GACCATCAAG CATTTTATCC GTACTCCTGA TGATGCATGG TTACTCACCA CTGCGATCCC AGGGAAAACA GCATTCCAGG </t>
    </r>
    <r>
      <rPr>
        <sz val="9"/>
        <color theme="1"/>
        <rFont val="CourierNew"/>
      </rPr>
      <t xml:space="preserve">01201 </t>
    </r>
    <r>
      <rPr>
        <sz val="9"/>
        <color rgb="FF009300"/>
        <rFont val="CourierNew"/>
      </rPr>
      <t xml:space="preserve">TATTAGAAGA ATATCCTGAT TCAGGTGAAA ATATTGTTGA TGCGCTGGCA GTGTTCCTGC GCCGGTTGCA TTCGATTCCT </t>
    </r>
    <r>
      <rPr>
        <sz val="9"/>
        <color theme="1"/>
        <rFont val="CourierNew"/>
      </rPr>
      <t xml:space="preserve">01281 </t>
    </r>
    <r>
      <rPr>
        <sz val="9"/>
        <color rgb="FF009300"/>
        <rFont val="CourierNew"/>
      </rPr>
      <t xml:space="preserve">GTTTGTAATT GTCCTTTTAA CGGCGATCGC GTATTTCGTC TCGCTCAGGC GCAATCACGA ATGAATAACG GTTTGGTTGG </t>
    </r>
    <r>
      <rPr>
        <sz val="9"/>
        <color theme="1"/>
        <rFont val="CourierNew"/>
      </rPr>
      <t xml:space="preserve">01361 </t>
    </r>
    <r>
      <rPr>
        <sz val="9"/>
        <color rgb="FF009300"/>
        <rFont val="CourierNew"/>
      </rPr>
      <t xml:space="preserve">TGCGAGTGAT TTTGATGACG AGCGTAATGG CTGGCCTGTT GAACAAGTCT GGAAAGAAAT GCATAAACTC TTGCCATTCT </t>
    </r>
    <r>
      <rPr>
        <sz val="9"/>
        <color theme="1"/>
        <rFont val="CourierNew"/>
      </rPr>
      <t xml:space="preserve">01441 </t>
    </r>
    <r>
      <rPr>
        <sz val="9"/>
        <color rgb="FF009300"/>
        <rFont val="CourierNew"/>
      </rPr>
      <t xml:space="preserve">CACCGGATTC AGTCGTCACT CATGGTGATT TCTCACTTGA TAACCTTATT TTTGACGAGG GGAAATTAAT AGGTTGTATT </t>
    </r>
    <r>
      <rPr>
        <sz val="9"/>
        <color theme="1"/>
        <rFont val="CourierNew"/>
      </rPr>
      <t xml:space="preserve">01521 </t>
    </r>
    <r>
      <rPr>
        <sz val="9"/>
        <color rgb="FF009300"/>
        <rFont val="CourierNew"/>
      </rPr>
      <t xml:space="preserve">GATGTTGGAC GAGTCGGAAT CGCAGACCGA TACCAGGATC TTGCCATCCT ATGGAACTGC CTCGGTGAGT TTTCTCCTTC </t>
    </r>
    <r>
      <rPr>
        <sz val="9"/>
        <color theme="1"/>
        <rFont val="CourierNew"/>
      </rPr>
      <t xml:space="preserve">01601 </t>
    </r>
    <r>
      <rPr>
        <sz val="9"/>
        <color rgb="FF009300"/>
        <rFont val="CourierNew"/>
      </rPr>
      <t xml:space="preserve">ATTACAGAAA CGGCTTTTTC AAAAATATGG TATTGATAAT CCTGATATGA ATAAATTGCA GTTTCACTTG ATGCTCGATG </t>
    </r>
    <r>
      <rPr>
        <sz val="9"/>
        <color theme="1"/>
        <rFont val="CourierNew"/>
      </rPr>
      <t xml:space="preserve">01681 </t>
    </r>
    <r>
      <rPr>
        <sz val="9"/>
        <color rgb="FF009300"/>
        <rFont val="CourierNew"/>
      </rPr>
      <t>AGTTTTTCTA A</t>
    </r>
    <r>
      <rPr>
        <sz val="9"/>
        <color rgb="FF9E9EA3"/>
        <rFont val="CourierNew"/>
      </rPr>
      <t>TGAGGACCT AAATGTAATC ACCTGGCTCA CCTTCGGGTG GGCCTTTCT</t>
    </r>
    <r>
      <rPr>
        <sz val="9"/>
        <color rgb="FF009300"/>
        <rFont val="CourierNew"/>
      </rPr>
      <t xml:space="preserve">G CGTTGCTGGC GTTTTTCCAT </t>
    </r>
    <r>
      <rPr>
        <sz val="9"/>
        <color theme="1"/>
        <rFont val="CourierNew"/>
      </rPr>
      <t xml:space="preserve">01761 </t>
    </r>
    <r>
      <rPr>
        <sz val="9"/>
        <color rgb="FF009300"/>
        <rFont val="CourierNew"/>
      </rPr>
      <t xml:space="preserve">AGGCTCCGCC CCCCTGACGA GCATCACAAA AATCGATGCT CAAGTCAGAG GTGGCGAAAC CCGACAGGAC TATAAAGATA </t>
    </r>
    <r>
      <rPr>
        <sz val="9"/>
        <color theme="1"/>
        <rFont val="CourierNew"/>
      </rPr>
      <t xml:space="preserve">01841 </t>
    </r>
    <r>
      <rPr>
        <sz val="9"/>
        <color rgb="FF009300"/>
        <rFont val="CourierNew"/>
      </rPr>
      <t xml:space="preserve">CCAGGCGTTT CCCCCTGGAA GCTCCCTCGT GCGCTCTCCT GTTCCGACCC TGCCGCTTAC CGGATACCTG TCCGCCTTTC </t>
    </r>
    <r>
      <rPr>
        <sz val="9"/>
        <color theme="1"/>
        <rFont val="CourierNew"/>
      </rPr>
      <t xml:space="preserve">01921 </t>
    </r>
    <r>
      <rPr>
        <sz val="9"/>
        <color rgb="FF009300"/>
        <rFont val="CourierNew"/>
      </rPr>
      <t xml:space="preserve">TCCCTTCGGG AAGCGTGGCG CTTTCTCATA GCTCACGCTG TAGGTATCTC AGTTCGGTGT AGGTCGTTCG CTCCAAGCTG </t>
    </r>
    <r>
      <rPr>
        <sz val="9"/>
        <color theme="1"/>
        <rFont val="CourierNew"/>
      </rPr>
      <t xml:space="preserve">02001 </t>
    </r>
    <r>
      <rPr>
        <sz val="9"/>
        <color rgb="FF009300"/>
        <rFont val="CourierNew"/>
      </rPr>
      <t xml:space="preserve">GGCTGTGTGC ACGAACCCCC CGTTCAGCCC GACCGCTGCG CCTTATCCGG TAACTATCGT CTTGAGTCCA ACCCGGTAAG </t>
    </r>
    <r>
      <rPr>
        <sz val="9"/>
        <color theme="1"/>
        <rFont val="CourierNew"/>
      </rPr>
      <t xml:space="preserve">02081 </t>
    </r>
    <r>
      <rPr>
        <sz val="9"/>
        <color rgb="FF009300"/>
        <rFont val="CourierNew"/>
      </rPr>
      <t xml:space="preserve">ACACGACTTA TCGCCACTGG CAGCAGCCAC TGGTAACAGG ATTAGCAGAG CGAGGTATGT AGGCGGTGCT ACAGAGTTCT </t>
    </r>
    <r>
      <rPr>
        <sz val="9"/>
        <color theme="1"/>
        <rFont val="CourierNew"/>
      </rPr>
      <t xml:space="preserve">02161 </t>
    </r>
    <r>
      <rPr>
        <sz val="9"/>
        <color rgb="FF009300"/>
        <rFont val="CourierNew"/>
      </rPr>
      <t xml:space="preserve">TGAAGTGGTG GCCTAACTAC GGCTACACTA GAAGAACAGT ATTTGGTATC TGCGCTCTGC TGAAGCCAGT TACCTCGGAA </t>
    </r>
    <r>
      <rPr>
        <sz val="9"/>
        <color theme="1"/>
        <rFont val="CourierNew"/>
      </rPr>
      <t xml:space="preserve">02241 </t>
    </r>
    <r>
      <rPr>
        <sz val="9"/>
        <color rgb="FF009300"/>
        <rFont val="CourierNew"/>
      </rPr>
      <t xml:space="preserve">AAAGAGTTGG TAGCTCTTGA TCCGGCAAAC AAACCACCGC TGGTAGCGGT GGTTTTTTTG TTTGCAAGCA GCAGATTACG </t>
    </r>
    <r>
      <rPr>
        <sz val="9"/>
        <color theme="1"/>
        <rFont val="CourierNew"/>
      </rPr>
      <t xml:space="preserve">02321 </t>
    </r>
    <r>
      <rPr>
        <sz val="9"/>
        <color rgb="FF009300"/>
        <rFont val="CourierNew"/>
      </rPr>
      <t>CGCAGAAAAA AAGGATCTCA AGAAGATCCT TTGAT</t>
    </r>
    <r>
      <rPr>
        <sz val="9"/>
        <color rgb="FF9E9EA3"/>
        <rFont val="CourierNew"/>
      </rPr>
      <t xml:space="preserve">TTTCT ACCGAAGAAA GGCCCA </t>
    </r>
  </si>
  <si>
    <t>SC3' v3 or LT</t>
  </si>
  <si>
    <r>
      <t>SC5</t>
    </r>
    <r>
      <rPr>
        <b/>
        <sz val="11"/>
        <color theme="1"/>
        <rFont val="Arial"/>
        <family val="2"/>
      </rPr>
      <t>'</t>
    </r>
  </si>
  <si>
    <t>SC5'</t>
  </si>
  <si>
    <t>_Alpha_1</t>
  </si>
  <si>
    <t>_Alpha_2</t>
  </si>
  <si>
    <t>_Alpha_3</t>
  </si>
  <si>
    <t>_Alpha_4</t>
  </si>
  <si>
    <t>_Alpha_5</t>
  </si>
  <si>
    <t>_Alpha_6</t>
  </si>
  <si>
    <t>_Alpha_7</t>
  </si>
  <si>
    <t>_Alpha_8</t>
  </si>
  <si>
    <t>_Alpha_9</t>
  </si>
  <si>
    <t>_Alpha_10</t>
  </si>
  <si>
    <t>_Beta_1</t>
  </si>
  <si>
    <t>_Beta_2</t>
  </si>
  <si>
    <t>_Beta_3</t>
  </si>
  <si>
    <t>_Beta_4</t>
  </si>
  <si>
    <t>_Beta_5</t>
  </si>
  <si>
    <t>_Beta_6</t>
  </si>
  <si>
    <t>_Beta_7</t>
  </si>
  <si>
    <t>_Beta_8</t>
  </si>
  <si>
    <t>_Beta_9</t>
  </si>
  <si>
    <t>_Beta_10</t>
  </si>
  <si>
    <t>_Delta_1</t>
  </si>
  <si>
    <t>_Delta_2</t>
  </si>
  <si>
    <t>_Delta_3</t>
  </si>
  <si>
    <t>_Delta_4</t>
  </si>
  <si>
    <t>_Delta_5</t>
  </si>
  <si>
    <t>_Delta_6</t>
  </si>
  <si>
    <t>_Delta_7</t>
  </si>
  <si>
    <t>_Delta_8</t>
  </si>
  <si>
    <t>_Delta_9</t>
  </si>
  <si>
    <t>_Delta_10</t>
  </si>
  <si>
    <t>_Gamma_1</t>
  </si>
  <si>
    <t>_Gamma_2</t>
  </si>
  <si>
    <t>_Gamma_3</t>
  </si>
  <si>
    <t>_Gamma_4</t>
  </si>
  <si>
    <t>_Gamma_5</t>
  </si>
  <si>
    <t>_Gamma_6</t>
  </si>
  <si>
    <t>_Gamma_7</t>
  </si>
  <si>
    <t>_Gamma_8</t>
  </si>
  <si>
    <t>_Gamma_9</t>
  </si>
  <si>
    <t>_Gamma_10</t>
  </si>
  <si>
    <t>210168, 210167</t>
  </si>
  <si>
    <t>Final Pool Concentration (nM)</t>
  </si>
  <si>
    <t>000157</t>
  </si>
  <si>
    <t>150M</t>
  </si>
  <si>
    <t>NextSeq Mid Output</t>
  </si>
  <si>
    <t>28, 8, 0, 40</t>
  </si>
  <si>
    <t>Select Current HiSeq or NextSeq Sequencer (e.g. Hiseq004)</t>
  </si>
  <si>
    <t>1.2pM</t>
  </si>
  <si>
    <t>NextSeq</t>
  </si>
  <si>
    <t>1.2 (NextSeq)</t>
  </si>
  <si>
    <t>1-4</t>
  </si>
  <si>
    <t>Record Only</t>
  </si>
  <si>
    <t>7.6. Once the first spin is complete, remove caps and decant the Urea buffer.  Attempt to decant as much 1X Urea buffer as possible without pouring out beads</t>
  </si>
  <si>
    <t>7.6. Once the first spin is complete, remove caps and decant the 1X urea buffer.  Attempt to decant as much 1X urea buffer as possible without pouring out beads</t>
  </si>
  <si>
    <t>NA</t>
  </si>
  <si>
    <t>7022521/030221</t>
  </si>
  <si>
    <t>AG02262021</t>
  </si>
  <si>
    <t>SC5.737K</t>
  </si>
  <si>
    <t>A1</t>
  </si>
  <si>
    <t>AGAGCGA</t>
  </si>
  <si>
    <t>A2</t>
  </si>
  <si>
    <t>CTGAAGT</t>
  </si>
  <si>
    <t>A3</t>
  </si>
  <si>
    <t>ACATGGT</t>
  </si>
  <si>
    <t>A4</t>
  </si>
  <si>
    <t>CGGAGCT</t>
  </si>
  <si>
    <t>A5</t>
  </si>
  <si>
    <t>GTTCATT</t>
  </si>
  <si>
    <t>A6</t>
  </si>
  <si>
    <t>CTAGTGA</t>
  </si>
  <si>
    <t>A7</t>
  </si>
  <si>
    <t>CTACATT</t>
  </si>
  <si>
    <t>A8</t>
  </si>
  <si>
    <t>ACACCAA</t>
  </si>
  <si>
    <t>A9</t>
  </si>
  <si>
    <t>AGATCTG</t>
  </si>
  <si>
    <t>TGGCTGG</t>
  </si>
  <si>
    <t>TGGTTAG</t>
  </si>
  <si>
    <t>TGCGCAG</t>
  </si>
  <si>
    <t>B1</t>
  </si>
  <si>
    <t>CGATTGA</t>
  </si>
  <si>
    <t>B2</t>
  </si>
  <si>
    <t>CTTCTCT</t>
  </si>
  <si>
    <t>B3</t>
  </si>
  <si>
    <t>ACCAGTA</t>
  </si>
  <si>
    <t>B4</t>
  </si>
  <si>
    <t>TGTTCCG</t>
  </si>
  <si>
    <t>B5</t>
  </si>
  <si>
    <t>GCATGCG</t>
  </si>
  <si>
    <t>B6</t>
  </si>
  <si>
    <t>GTACTTT</t>
  </si>
  <si>
    <t>B7</t>
  </si>
  <si>
    <t>TAGGCAT</t>
  </si>
  <si>
    <t>B8</t>
  </si>
  <si>
    <t>AAGGCAG</t>
  </si>
  <si>
    <t>B9</t>
  </si>
  <si>
    <t>GACGTTA</t>
  </si>
  <si>
    <t>TGCACCT</t>
  </si>
  <si>
    <t>AGTCTTT</t>
  </si>
  <si>
    <t>AGCCTAA</t>
  </si>
  <si>
    <t>C1</t>
  </si>
  <si>
    <t>TAGACCA</t>
  </si>
  <si>
    <t>C2</t>
  </si>
  <si>
    <t>CAGGTGC</t>
  </si>
  <si>
    <t>C3</t>
  </si>
  <si>
    <t>AGAGCTT</t>
  </si>
  <si>
    <t>C4</t>
  </si>
  <si>
    <t>TCGGTAA</t>
  </si>
  <si>
    <t>C5</t>
  </si>
  <si>
    <t>GGATGTT</t>
  </si>
  <si>
    <t>C6</t>
  </si>
  <si>
    <t>TTAACTC</t>
  </si>
  <si>
    <t>C7</t>
  </si>
  <si>
    <t>AACCATG</t>
  </si>
  <si>
    <t>C8</t>
  </si>
  <si>
    <t>AGCGGTC</t>
  </si>
  <si>
    <t>C9</t>
  </si>
  <si>
    <t>TCAGGTA</t>
  </si>
  <si>
    <t>GGCTCGA</t>
  </si>
  <si>
    <t>CGACTTC</t>
  </si>
  <si>
    <t>CAGATCA</t>
  </si>
  <si>
    <t>D1</t>
  </si>
  <si>
    <t>AAATGCC</t>
  </si>
  <si>
    <t>D2</t>
  </si>
  <si>
    <t>CGTAGCG</t>
  </si>
  <si>
    <t>D3</t>
  </si>
  <si>
    <t>ACGGAGA</t>
  </si>
  <si>
    <t>D4</t>
  </si>
  <si>
    <t>CGAGCAC</t>
  </si>
  <si>
    <t>D5</t>
  </si>
  <si>
    <t>AGAATAG</t>
  </si>
  <si>
    <t>D6</t>
  </si>
  <si>
    <t>AGCGTCG</t>
  </si>
  <si>
    <t>D7</t>
  </si>
  <si>
    <t>GATGAGG</t>
  </si>
  <si>
    <t>D8</t>
  </si>
  <si>
    <t>GTGTTAG</t>
  </si>
  <si>
    <t>D9</t>
  </si>
  <si>
    <t>GGACAGA</t>
  </si>
  <si>
    <t>GTACTCC</t>
  </si>
  <si>
    <t>GCTGCAG</t>
  </si>
  <si>
    <t>CCTAGCT</t>
  </si>
  <si>
    <t>E1</t>
  </si>
  <si>
    <t>CTTTGCG</t>
  </si>
  <si>
    <t>E2</t>
  </si>
  <si>
    <t>TCAGCTC</t>
  </si>
  <si>
    <t>E3</t>
  </si>
  <si>
    <t>TACGGTA</t>
  </si>
  <si>
    <t>E4</t>
  </si>
  <si>
    <t>GAGGTGA</t>
  </si>
  <si>
    <t>E5</t>
  </si>
  <si>
    <t>ACGGCCA</t>
  </si>
  <si>
    <t>E6</t>
  </si>
  <si>
    <t>GCTGCGA</t>
  </si>
  <si>
    <t>E7</t>
  </si>
  <si>
    <t>GAAACTC</t>
  </si>
  <si>
    <t>E8</t>
  </si>
  <si>
    <t>ACGGGTC</t>
  </si>
  <si>
    <t>E9</t>
  </si>
  <si>
    <t>CGCTGGA</t>
  </si>
  <si>
    <t>CATCGAA</t>
  </si>
  <si>
    <t>GACAGAG</t>
  </si>
  <si>
    <t>CGATCGG</t>
  </si>
  <si>
    <t>F1</t>
  </si>
  <si>
    <t>TCAGCAA</t>
  </si>
  <si>
    <t>F2</t>
  </si>
  <si>
    <t>TGAGAGG</t>
  </si>
  <si>
    <t>F3</t>
  </si>
  <si>
    <t>ACTTTCA</t>
  </si>
  <si>
    <t>F4</t>
  </si>
  <si>
    <t>CCATTCG</t>
  </si>
  <si>
    <t>F5</t>
  </si>
  <si>
    <t>GCAGCCA</t>
  </si>
  <si>
    <t>F6</t>
  </si>
  <si>
    <t>TGACTAG</t>
  </si>
  <si>
    <t>F7</t>
  </si>
  <si>
    <t>TCTATTG</t>
  </si>
  <si>
    <t>F8</t>
  </si>
  <si>
    <t>GACGCGT</t>
  </si>
  <si>
    <t>F9</t>
  </si>
  <si>
    <t>ACCTTTA</t>
  </si>
  <si>
    <t>CCGTGGA</t>
  </si>
  <si>
    <t>AGCATAC</t>
  </si>
  <si>
    <t>GTCGGGT</t>
  </si>
  <si>
    <t>G1</t>
  </si>
  <si>
    <t>CTCCTAG</t>
  </si>
  <si>
    <t>G2</t>
  </si>
  <si>
    <t>TTGACTT</t>
  </si>
  <si>
    <t>G3</t>
  </si>
  <si>
    <t>CCGGTAG</t>
  </si>
  <si>
    <t>G4</t>
  </si>
  <si>
    <t>TGTCCCA</t>
  </si>
  <si>
    <t>G5</t>
  </si>
  <si>
    <t>TGTATTC</t>
  </si>
  <si>
    <t>G6</t>
  </si>
  <si>
    <t>GACTAAC</t>
  </si>
  <si>
    <t>G7</t>
  </si>
  <si>
    <t>GGGTTGC</t>
  </si>
  <si>
    <t>G8</t>
  </si>
  <si>
    <t>GATCGAT</t>
  </si>
  <si>
    <t>G9</t>
  </si>
  <si>
    <t>GACTGCG</t>
  </si>
  <si>
    <t>CAGCTAA</t>
  </si>
  <si>
    <t>CCACTAC</t>
  </si>
  <si>
    <t>GGGCACT</t>
  </si>
  <si>
    <t>H1</t>
  </si>
  <si>
    <t>ATTATCC</t>
  </si>
  <si>
    <t>H2</t>
  </si>
  <si>
    <t>GTCACAA</t>
  </si>
  <si>
    <t>H3</t>
  </si>
  <si>
    <t>ACGCCGA</t>
  </si>
  <si>
    <t>H4</t>
  </si>
  <si>
    <t>CAAGTTG</t>
  </si>
  <si>
    <t>H5</t>
  </si>
  <si>
    <t>ATTTCTG</t>
  </si>
  <si>
    <t>H6</t>
  </si>
  <si>
    <t>TTTATGC</t>
  </si>
  <si>
    <t>H7</t>
  </si>
  <si>
    <t>AGGTCCG</t>
  </si>
  <si>
    <t>H8</t>
  </si>
  <si>
    <t>GGCAATT</t>
  </si>
  <si>
    <t>H9</t>
  </si>
  <si>
    <t>CAAGGCC</t>
  </si>
  <si>
    <t>ACTTACT</t>
  </si>
  <si>
    <t>CCTTCCC</t>
  </si>
  <si>
    <t>CCCTCCT</t>
  </si>
  <si>
    <t>GAAGCAG</t>
  </si>
  <si>
    <t>ATGTGTG</t>
  </si>
  <si>
    <t>ACTGAGT</t>
  </si>
  <si>
    <t>CTTAACT</t>
  </si>
  <si>
    <t>CTGCTGT</t>
  </si>
  <si>
    <t>CTGATCC</t>
  </si>
  <si>
    <t>GGTATTG</t>
  </si>
  <si>
    <t>ATTGGTG</t>
  </si>
  <si>
    <t>TACACGA</t>
  </si>
  <si>
    <t>AGCTTGA</t>
  </si>
  <si>
    <t>TGGCGCA</t>
  </si>
  <si>
    <t>AATCCAG</t>
  </si>
  <si>
    <t>CATATTC</t>
  </si>
  <si>
    <t>TACTCAT</t>
  </si>
  <si>
    <t>ACATCAG</t>
  </si>
  <si>
    <t>CATCGGG</t>
  </si>
  <si>
    <t>CTCGGGA</t>
  </si>
  <si>
    <t>TTAGGCA</t>
  </si>
  <si>
    <t>GGGACCT</t>
  </si>
  <si>
    <t>GTCAAGT</t>
  </si>
  <si>
    <t>TCCCGAT</t>
  </si>
  <si>
    <t>GCAGTTA</t>
  </si>
  <si>
    <t>AGATTGC</t>
  </si>
  <si>
    <t>CCCAATC</t>
  </si>
  <si>
    <t>ACTGTCC</t>
  </si>
  <si>
    <t>GGGAATG</t>
  </si>
  <si>
    <t>ATCTGCC</t>
  </si>
  <si>
    <t>TTCTACA</t>
  </si>
  <si>
    <t>TCGTACC</t>
  </si>
  <si>
    <t>CCGTACT</t>
  </si>
  <si>
    <t>CTAACTT</t>
  </si>
  <si>
    <t>CAGAATC</t>
  </si>
  <si>
    <t>TTTGTCA</t>
  </si>
  <si>
    <t>TAGTTGG</t>
  </si>
  <si>
    <t>TTGAACG</t>
  </si>
  <si>
    <t>CGGGTCA</t>
  </si>
  <si>
    <t>ATGAGGG</t>
  </si>
  <si>
    <t>GGCTGGT</t>
  </si>
  <si>
    <t>CACCAGG</t>
  </si>
  <si>
    <t>AACGTTG</t>
  </si>
  <si>
    <t>TAGTGGT</t>
  </si>
  <si>
    <t>GGAGCAA</t>
  </si>
  <si>
    <t>TAAGTGC</t>
  </si>
  <si>
    <t>CGTGAGC</t>
  </si>
  <si>
    <t>GCCTCTA</t>
  </si>
  <si>
    <t>ATCTACT</t>
  </si>
  <si>
    <t>GGTGCGT</t>
  </si>
  <si>
    <t>GCACATA</t>
  </si>
  <si>
    <t>CCCAGTT</t>
  </si>
  <si>
    <t>CACACCT</t>
  </si>
  <si>
    <t>TTCTCCT</t>
  </si>
  <si>
    <t>GTAGGCC</t>
  </si>
  <si>
    <t>GTGCGGT</t>
  </si>
  <si>
    <t>CCACGGA</t>
  </si>
  <si>
    <t>GTAACGT</t>
  </si>
  <si>
    <t>AAGACCT</t>
  </si>
  <si>
    <t>CGGCTAG</t>
  </si>
  <si>
    <t>TGGGCGT</t>
  </si>
  <si>
    <t>GTCACGG</t>
  </si>
  <si>
    <t>CATGGCG</t>
  </si>
  <si>
    <t>AGACGTT</t>
  </si>
  <si>
    <t>CGACCTT</t>
  </si>
  <si>
    <t>TTCTCAA</t>
  </si>
  <si>
    <t>AGGGATG</t>
  </si>
  <si>
    <t>CATCCAC</t>
  </si>
  <si>
    <t>GCATGTA</t>
  </si>
  <si>
    <t>CAGCCGA</t>
  </si>
  <si>
    <t>CGCGGTA</t>
  </si>
  <si>
    <t>GATGCTA</t>
  </si>
  <si>
    <t>GGACGTC</t>
  </si>
  <si>
    <t>CGGAGTC</t>
  </si>
  <si>
    <t>TCGGGAC</t>
  </si>
  <si>
    <t>TCTGAGA</t>
  </si>
  <si>
    <t>TCTTCGG</t>
  </si>
  <si>
    <t>TGGCCAG</t>
  </si>
  <si>
    <t>GGCCGAT</t>
  </si>
  <si>
    <t>AGGGTGA</t>
  </si>
  <si>
    <t>GGTGAAG</t>
  </si>
  <si>
    <t>TGATTTC</t>
  </si>
  <si>
    <t>GAAATGA</t>
  </si>
  <si>
    <t>CGGACAC</t>
  </si>
  <si>
    <t>TTTGCGC</t>
  </si>
  <si>
    <t>TGGGAAG</t>
  </si>
  <si>
    <t>CTCGTCA</t>
  </si>
  <si>
    <t>GGAACTT</t>
  </si>
  <si>
    <t>TTATGCT</t>
  </si>
  <si>
    <t>CTGAAAC</t>
  </si>
  <si>
    <t>CTGTTTA</t>
  </si>
  <si>
    <t>AGCTCCT</t>
  </si>
  <si>
    <t>TCTCTAA</t>
  </si>
  <si>
    <t>CCTCAGT</t>
  </si>
  <si>
    <t>GGACATT</t>
  </si>
  <si>
    <t>TCAACGA</t>
  </si>
  <si>
    <t>GCGGGTT</t>
  </si>
  <si>
    <t>GATCGTA</t>
  </si>
  <si>
    <t>TGACTTT</t>
  </si>
  <si>
    <t>CGAACAT</t>
  </si>
  <si>
    <t>CAGCGAC</t>
  </si>
  <si>
    <t>AACACGT</t>
  </si>
  <si>
    <t>CGTCACT</t>
  </si>
  <si>
    <t>CATGACA</t>
  </si>
  <si>
    <t>CTCAGAA</t>
  </si>
  <si>
    <t>TCACAAG</t>
  </si>
  <si>
    <t>CGTGTAA</t>
  </si>
  <si>
    <t>CCTCTGA</t>
  </si>
  <si>
    <t>CAGAGAG</t>
  </si>
  <si>
    <t>GACACGC</t>
  </si>
  <si>
    <t>TATCAGG</t>
  </si>
  <si>
    <t>AGTGTCA</t>
  </si>
  <si>
    <t>CGTAGGC</t>
  </si>
  <si>
    <t>TCGCGAG</t>
  </si>
  <si>
    <t>CGCCAAG</t>
  </si>
  <si>
    <t>TTAGTTC</t>
  </si>
  <si>
    <t>GTGCAGC</t>
  </si>
  <si>
    <t>GTATTCT</t>
  </si>
  <si>
    <t>CGATGGC</t>
  </si>
  <si>
    <t>TGAGGGA</t>
  </si>
  <si>
    <t>CATTCGC</t>
  </si>
  <si>
    <t>CGCTATC</t>
  </si>
  <si>
    <t>CCGGGAT</t>
  </si>
  <si>
    <t>TCAGATG</t>
  </si>
  <si>
    <t>AACTCCC</t>
  </si>
  <si>
    <t>GGCGACT</t>
  </si>
  <si>
    <t>CTCGAAA</t>
  </si>
  <si>
    <t>CTCGGAG</t>
  </si>
  <si>
    <t>GTACGTA</t>
  </si>
  <si>
    <t>CTTAGGA</t>
  </si>
  <si>
    <t>ACGAGGA</t>
  </si>
  <si>
    <t>ACACCGG</t>
  </si>
  <si>
    <t>CCTATTA</t>
  </si>
  <si>
    <t>ACGAGCC</t>
  </si>
  <si>
    <t>AGTTGGT</t>
  </si>
  <si>
    <t>ATCATCT</t>
  </si>
  <si>
    <t>TCAGGAT</t>
  </si>
  <si>
    <t>GATCGCG</t>
  </si>
  <si>
    <t>CATTATC</t>
  </si>
  <si>
    <t>GTCTTCG</t>
  </si>
  <si>
    <t>ATAGACC</t>
  </si>
  <si>
    <t>TATTACC</t>
  </si>
  <si>
    <t>TCTTTCC</t>
  </si>
  <si>
    <t>GCTGCTT</t>
  </si>
  <si>
    <t>CTTGGCT</t>
  </si>
  <si>
    <t>AAGCCGC</t>
  </si>
  <si>
    <t>CACAAAC</t>
  </si>
  <si>
    <t>TGTGTTT</t>
  </si>
  <si>
    <t>CATCAGA</t>
  </si>
  <si>
    <t>AATCGGT</t>
  </si>
  <si>
    <t>CACCACT</t>
  </si>
  <si>
    <t>GCATGAT</t>
  </si>
  <si>
    <t>CTGATAG</t>
  </si>
  <si>
    <t>CGTCCAT</t>
  </si>
  <si>
    <t>GGGATGA</t>
  </si>
  <si>
    <t>GCTTGAA</t>
  </si>
  <si>
    <t>CATCAAG</t>
  </si>
  <si>
    <t>CTGCCTA</t>
  </si>
  <si>
    <t>TACAGTG</t>
  </si>
  <si>
    <t>GTTAAGC</t>
  </si>
  <si>
    <t>CACACAA</t>
  </si>
  <si>
    <t>GTTACAG</t>
  </si>
  <si>
    <t>CCCATAC</t>
  </si>
  <si>
    <t>TGAAAGA</t>
  </si>
  <si>
    <t>CTACGTC</t>
  </si>
  <si>
    <t>GTGGGTC</t>
  </si>
  <si>
    <t>TAAACCG</t>
  </si>
  <si>
    <t>TAGAGCT</t>
  </si>
  <si>
    <t>GATTCAG</t>
  </si>
  <si>
    <t>CCGTTCA</t>
  </si>
  <si>
    <t>CTGCGGA</t>
  </si>
  <si>
    <t>ATGGGAG</t>
  </si>
  <si>
    <t>CGTTGGG</t>
  </si>
  <si>
    <t>TTCGAAG</t>
  </si>
  <si>
    <t>GAACATC</t>
  </si>
  <si>
    <t>ACACTGA</t>
  </si>
  <si>
    <t>TGCCCAT</t>
  </si>
  <si>
    <t>CAGCTGG</t>
  </si>
  <si>
    <t>GAACCTA</t>
  </si>
  <si>
    <t>CTAGCCT</t>
  </si>
  <si>
    <t>TACTTAC</t>
  </si>
  <si>
    <t>GCTTCCA</t>
  </si>
  <si>
    <t>GGATTAC</t>
  </si>
  <si>
    <t>TTTACTG</t>
  </si>
  <si>
    <t>AGCTCTC</t>
  </si>
  <si>
    <t>CAGTCCT</t>
  </si>
  <si>
    <t>ACGCAGC</t>
  </si>
  <si>
    <t>CAAGAAA</t>
  </si>
  <si>
    <t>GTGCTTC</t>
  </si>
  <si>
    <t>GCTGGGT</t>
  </si>
  <si>
    <t>CCAGCGA</t>
  </si>
  <si>
    <t>GATCTAG</t>
  </si>
  <si>
    <t>CTACCCA</t>
  </si>
  <si>
    <t>GTCATTT</t>
  </si>
  <si>
    <t>TGACGGC</t>
  </si>
  <si>
    <t>AAAGCAA</t>
  </si>
  <si>
    <t>TCGAGGC</t>
  </si>
  <si>
    <t>ATTGGAC</t>
  </si>
  <si>
    <t>CGATGTA</t>
  </si>
  <si>
    <t>GATCAGT</t>
  </si>
  <si>
    <t>CGTTCTG</t>
  </si>
  <si>
    <t>TGAGCAT</t>
  </si>
  <si>
    <t>TTGCCGT</t>
  </si>
  <si>
    <t>ATGCGAT</t>
  </si>
  <si>
    <t>CGAGAAG</t>
  </si>
  <si>
    <t>GTCTCGT</t>
  </si>
  <si>
    <t>AAACGGG</t>
  </si>
  <si>
    <t>TTTCCTC</t>
  </si>
  <si>
    <t>CTCACAC</t>
  </si>
  <si>
    <t>GCGCAGT</t>
  </si>
  <si>
    <t>TACCTTA</t>
  </si>
  <si>
    <t>AAAGTAG</t>
  </si>
  <si>
    <t>GGGTCTG</t>
  </si>
  <si>
    <t>GACCAAT</t>
  </si>
  <si>
    <t>GACGGCT</t>
  </si>
  <si>
    <t>TGGTTCC</t>
  </si>
  <si>
    <t>AAGTCTG</t>
  </si>
  <si>
    <t>CCTTCGA</t>
  </si>
  <si>
    <t>CAGTAAC</t>
  </si>
  <si>
    <t>GACTACA</t>
  </si>
  <si>
    <t>AAAGATG</t>
  </si>
  <si>
    <t>TACTTGT</t>
  </si>
  <si>
    <t>CACATAG</t>
  </si>
  <si>
    <t>AGTGAGG</t>
  </si>
  <si>
    <t>CTCATTA</t>
  </si>
  <si>
    <t>CATATGG</t>
  </si>
  <si>
    <t>CTAAGAC</t>
  </si>
  <si>
    <t>TAAGAGA</t>
  </si>
  <si>
    <t>ATCCACC</t>
  </si>
  <si>
    <t>TGCTACC</t>
  </si>
  <si>
    <t>ACAGCCG</t>
  </si>
  <si>
    <t>ACACCCT</t>
  </si>
  <si>
    <t>TTGGAAC</t>
  </si>
  <si>
    <t>ATCCGAA</t>
  </si>
  <si>
    <t>CGGTTAA</t>
  </si>
  <si>
    <t>GTTCTCG</t>
  </si>
  <si>
    <t>CCTACCA</t>
  </si>
  <si>
    <t>ACTTGTT</t>
  </si>
  <si>
    <t>ACATACG</t>
  </si>
  <si>
    <t>CAAGATC</t>
  </si>
  <si>
    <t>GATGAAA</t>
  </si>
  <si>
    <t>TTCGGTC</t>
  </si>
  <si>
    <t>ATAAGAG</t>
  </si>
  <si>
    <t>CTCTAAT</t>
  </si>
  <si>
    <t>TACCTAT</t>
  </si>
  <si>
    <t>GTATCTT</t>
  </si>
  <si>
    <t>CCATGTC</t>
  </si>
  <si>
    <t>TCGTAGA</t>
  </si>
  <si>
    <t>GGTGTTA</t>
  </si>
  <si>
    <t>GTGTGCG</t>
  </si>
  <si>
    <t>ACGATGT</t>
  </si>
  <si>
    <t>CAACCTC</t>
  </si>
  <si>
    <t>GCACTCT</t>
  </si>
  <si>
    <t>TCATTAC</t>
  </si>
  <si>
    <t>CGCGTTT</t>
  </si>
  <si>
    <t>AGAGTGG</t>
  </si>
  <si>
    <t>CACAGGC</t>
  </si>
  <si>
    <t>AGGTCAT</t>
  </si>
  <si>
    <t>GCGAGAA</t>
  </si>
  <si>
    <t>CTTACCG</t>
  </si>
  <si>
    <t>GTCCTCA</t>
  </si>
  <si>
    <t>CCACCTA</t>
  </si>
  <si>
    <t>GAGCAGA</t>
  </si>
  <si>
    <t>AGGGAGT</t>
  </si>
  <si>
    <t>ATCATGG</t>
  </si>
  <si>
    <t>CAACTAG</t>
  </si>
  <si>
    <t>GCATACA</t>
  </si>
  <si>
    <t>GAATAAG</t>
  </si>
  <si>
    <t>AACTGGT</t>
  </si>
  <si>
    <t>GTAGTCA</t>
  </si>
  <si>
    <t>ATAACGC</t>
  </si>
  <si>
    <t>CACACTC</t>
  </si>
  <si>
    <t>TACGGAT</t>
  </si>
  <si>
    <t>TAGCCGG</t>
  </si>
  <si>
    <t>AACTTTC</t>
  </si>
  <si>
    <t>GGAATAA</t>
  </si>
  <si>
    <t>CCTTACG</t>
  </si>
  <si>
    <t>TGCCAAA</t>
  </si>
  <si>
    <t>CTCTACG</t>
  </si>
  <si>
    <t>ACTGATG</t>
  </si>
  <si>
    <t>GCTCTGT</t>
  </si>
  <si>
    <t>ACGCCAG</t>
  </si>
  <si>
    <t>TCACGAA</t>
  </si>
  <si>
    <t>CTGTGCT</t>
  </si>
  <si>
    <t>TGCCCTA</t>
  </si>
  <si>
    <t>AACTCAG</t>
  </si>
  <si>
    <t>AAGGAGC</t>
  </si>
  <si>
    <t>TGAGCCG</t>
  </si>
  <si>
    <t>TGGACGC</t>
  </si>
  <si>
    <t>CGGACTG</t>
  </si>
  <si>
    <t>CCAATCC</t>
  </si>
  <si>
    <t>ACCCACT</t>
  </si>
  <si>
    <t>CACAGTA</t>
  </si>
  <si>
    <t>CGTCTAC</t>
  </si>
  <si>
    <t>GGGCATC</t>
  </si>
  <si>
    <t>AACTCTT</t>
  </si>
  <si>
    <t>TCAATCT</t>
  </si>
  <si>
    <t>CGAATGT</t>
  </si>
  <si>
    <t>CAGCAGC</t>
  </si>
  <si>
    <t>GTGCATA</t>
  </si>
  <si>
    <t>TGCGTGG</t>
  </si>
  <si>
    <t>TGACAAC</t>
  </si>
  <si>
    <t>CGTGTCT</t>
  </si>
  <si>
    <t>ACTGCTC</t>
  </si>
  <si>
    <t>CGTCAGG</t>
  </si>
  <si>
    <t>CTAATGG</t>
  </si>
  <si>
    <t>GCAAACT</t>
  </si>
  <si>
    <t>TCTCATA</t>
  </si>
  <si>
    <t>TCCACAC</t>
  </si>
  <si>
    <t>ACGATAC</t>
  </si>
  <si>
    <t>CACTCCA</t>
  </si>
  <si>
    <t>ACTGAAC</t>
  </si>
  <si>
    <t>ATTACTC</t>
  </si>
  <si>
    <t>GGGAGAT</t>
  </si>
  <si>
    <t>ACAGCTA</t>
  </si>
  <si>
    <t>CGAGCCA</t>
  </si>
  <si>
    <t>GTAACTG</t>
  </si>
  <si>
    <t>ATCACGA</t>
  </si>
  <si>
    <t>GACCTGG</t>
  </si>
  <si>
    <t>CCTACAC</t>
  </si>
  <si>
    <t>GCTCCTA</t>
  </si>
  <si>
    <t>CACCTTG</t>
  </si>
  <si>
    <t>GAATGAA</t>
  </si>
  <si>
    <t>CTCGTAC</t>
  </si>
  <si>
    <t>CTAGAGT</t>
  </si>
  <si>
    <t>AGTGGGA</t>
  </si>
  <si>
    <t>CCTAAAG</t>
  </si>
  <si>
    <t>GCCAAAT</t>
  </si>
  <si>
    <t>GCGACCA</t>
  </si>
  <si>
    <t>TACTCGC</t>
  </si>
  <si>
    <t>CGCTTCA</t>
  </si>
  <si>
    <t>TGCTGCT</t>
  </si>
  <si>
    <t>CATGCCT</t>
  </si>
  <si>
    <t>TTGTAGG</t>
  </si>
  <si>
    <t>TATGCCC</t>
  </si>
  <si>
    <t>TTAGGAC</t>
  </si>
  <si>
    <t>ACGTCAA</t>
  </si>
  <si>
    <t>CGGACGT</t>
  </si>
  <si>
    <t>AAACCTG</t>
  </si>
  <si>
    <t>GAGTCCG</t>
  </si>
  <si>
    <t>TGCGGGT</t>
  </si>
  <si>
    <t>AGCGTAT</t>
  </si>
  <si>
    <t>AGGCCAC</t>
  </si>
  <si>
    <t>CTCTGGT</t>
  </si>
  <si>
    <t>GCAATCA</t>
  </si>
  <si>
    <t>TCTGGAA</t>
  </si>
  <si>
    <t>GTTTCTA</t>
  </si>
  <si>
    <t>GGACAAG</t>
  </si>
  <si>
    <t>GTGAAGG</t>
  </si>
  <si>
    <t>GACGTGC</t>
  </si>
  <si>
    <t>TCGCGTT</t>
  </si>
  <si>
    <t>ACGGGCT</t>
  </si>
  <si>
    <t>TAAGCGT</t>
  </si>
  <si>
    <t>TGTGGTA</t>
  </si>
  <si>
    <t>TTCCCAG</t>
  </si>
  <si>
    <t>CCTTTCT</t>
  </si>
  <si>
    <t>GGCGTGT</t>
  </si>
  <si>
    <t>GTCGTAA</t>
  </si>
  <si>
    <t>GGAAAGC</t>
  </si>
  <si>
    <t>CAACCAA</t>
  </si>
  <si>
    <t>TATCTCA</t>
  </si>
  <si>
    <t>TTGGCAA</t>
  </si>
  <si>
    <t>GCGCCAA</t>
  </si>
  <si>
    <t>CAGCATA</t>
  </si>
  <si>
    <t>CACATTT</t>
  </si>
  <si>
    <t>AGCAGCC</t>
  </si>
  <si>
    <t>CGTTAGA</t>
  </si>
  <si>
    <t>ATCGAGT</t>
  </si>
  <si>
    <t>ATTCTAC</t>
  </si>
  <si>
    <t>CTACACC</t>
  </si>
  <si>
    <t>TTGCGTC</t>
  </si>
  <si>
    <t>TTCTTAG</t>
  </si>
  <si>
    <t>AAGGTTC</t>
  </si>
  <si>
    <t>AGGCCGT</t>
  </si>
  <si>
    <t>TCATTTG</t>
  </si>
  <si>
    <t>CTGGTCT</t>
  </si>
  <si>
    <t>ACCGTAA</t>
  </si>
  <si>
    <t>GCGCGAT</t>
  </si>
  <si>
    <t>ACTATCT</t>
  </si>
  <si>
    <t>AGTAGTC</t>
  </si>
  <si>
    <t>TACGGGC</t>
  </si>
  <si>
    <t>AACCGCG</t>
  </si>
  <si>
    <t>GCGCAAC</t>
  </si>
  <si>
    <t>CTCGAGG</t>
  </si>
  <si>
    <t>GTTCGGG</t>
  </si>
  <si>
    <t>TTTGGTT</t>
  </si>
  <si>
    <t>GAACGGA</t>
  </si>
  <si>
    <t>ctsb</t>
  </si>
  <si>
    <t>TGTGAAT</t>
  </si>
  <si>
    <t>TCTCGGC</t>
  </si>
  <si>
    <t>ATGTAAC</t>
  </si>
  <si>
    <t>CAGCCTC</t>
  </si>
  <si>
    <t>TGGTAAT</t>
  </si>
  <si>
    <t>CACCGCT</t>
  </si>
  <si>
    <t>ATCCGAG</t>
  </si>
  <si>
    <t>ATCTGAA</t>
  </si>
  <si>
    <t>AGTTGGC</t>
  </si>
  <si>
    <t>CGTCTAT</t>
  </si>
  <si>
    <t>TTATCGC</t>
  </si>
  <si>
    <t>CACGCCT</t>
  </si>
  <si>
    <t>GTGCACA</t>
  </si>
  <si>
    <t>TCCCACG</t>
  </si>
  <si>
    <t>TGTCCAT</t>
  </si>
  <si>
    <t>TGAAGAG</t>
  </si>
  <si>
    <t>GTAGCCA</t>
  </si>
  <si>
    <t>CTCTCGG</t>
  </si>
  <si>
    <t>GTGCTTT</t>
  </si>
  <si>
    <t>AGATGAG</t>
  </si>
  <si>
    <t>GCACATG</t>
  </si>
  <si>
    <t>TGCTGCC</t>
  </si>
  <si>
    <t>CACAGGT</t>
  </si>
  <si>
    <t>ATATGCA</t>
  </si>
  <si>
    <t>TGTTTGC</t>
  </si>
  <si>
    <t>CCGGTAA</t>
  </si>
  <si>
    <t>CACACAG</t>
  </si>
  <si>
    <t>TGGAGTC</t>
  </si>
  <si>
    <t>CGAGAAA</t>
  </si>
  <si>
    <t>AGCTTCT</t>
  </si>
  <si>
    <t>CCAGTTT</t>
  </si>
  <si>
    <t>AAGCCCA</t>
  </si>
  <si>
    <t>TGCGTGA</t>
  </si>
  <si>
    <t>GGAACGG</t>
  </si>
  <si>
    <t>AGTCTGG</t>
  </si>
  <si>
    <t>TTAGGTA</t>
  </si>
  <si>
    <t>GCTCAGA</t>
  </si>
  <si>
    <t>GGTTTCT</t>
  </si>
  <si>
    <t>GCAAAGA</t>
  </si>
  <si>
    <t>TGGGATC</t>
  </si>
  <si>
    <t>GAATCGC</t>
  </si>
  <si>
    <t>GTACTCT</t>
  </si>
  <si>
    <t>CAGATCG</t>
  </si>
  <si>
    <t>TGACATA</t>
  </si>
  <si>
    <t>ACTGTAA</t>
  </si>
  <si>
    <t>CGCCTTG</t>
  </si>
  <si>
    <t>CTGCCCA</t>
  </si>
  <si>
    <t>AAACCTA</t>
  </si>
  <si>
    <t>CCCTAAT</t>
  </si>
  <si>
    <t>AAGGCCT</t>
  </si>
  <si>
    <t>AAGGTGA</t>
  </si>
  <si>
    <t>AGCAATT</t>
  </si>
  <si>
    <t>ACCACGA</t>
  </si>
  <si>
    <t>GCTCTTA</t>
  </si>
  <si>
    <t>ATACACA</t>
  </si>
  <si>
    <t>AGCTATA</t>
  </si>
  <si>
    <t>CTAGTTC</t>
  </si>
  <si>
    <t>AAACGCC</t>
  </si>
  <si>
    <t>TGGACGT</t>
  </si>
  <si>
    <t>GCGACAT</t>
  </si>
  <si>
    <t>ATTACCC</t>
  </si>
  <si>
    <t>TCGATAA</t>
  </si>
  <si>
    <t>TACGCGA</t>
  </si>
  <si>
    <t>TGGGTTG</t>
  </si>
  <si>
    <t>ACCTAGG</t>
  </si>
  <si>
    <t>ACAGACC</t>
  </si>
  <si>
    <t>TTACGGG</t>
  </si>
  <si>
    <t>TGAATTG</t>
  </si>
  <si>
    <t>GGATGGG</t>
  </si>
  <si>
    <t>GTGACCA</t>
  </si>
  <si>
    <t>CCCAATT</t>
  </si>
  <si>
    <t>CGCCTCA</t>
  </si>
  <si>
    <t>GATATAC</t>
  </si>
  <si>
    <t>TACGTTC</t>
  </si>
  <si>
    <t>TGAACGC</t>
  </si>
  <si>
    <t>TTCCACA</t>
  </si>
  <si>
    <t>CAGCGTA</t>
  </si>
  <si>
    <t>TTCGATC</t>
  </si>
  <si>
    <t>AGTAATC</t>
  </si>
  <si>
    <t>GGCATGT</t>
  </si>
  <si>
    <t>CGTTGCC</t>
  </si>
  <si>
    <t>TGTACCT</t>
  </si>
  <si>
    <t>ACTTGAA</t>
  </si>
  <si>
    <t>CAGGTCA</t>
  </si>
  <si>
    <t>TGATCGG</t>
  </si>
  <si>
    <t>TGACTCT</t>
  </si>
  <si>
    <t>TACGATA</t>
  </si>
  <si>
    <t>AGAGCTC</t>
  </si>
  <si>
    <t>TTTAGGA</t>
  </si>
  <si>
    <t>AGGTAGA</t>
  </si>
  <si>
    <t>ATCCCGC</t>
  </si>
  <si>
    <t>CGTCAAG</t>
  </si>
  <si>
    <t>CCAACAG</t>
  </si>
  <si>
    <t>GTCGGAT</t>
  </si>
  <si>
    <t>GACACCA</t>
  </si>
  <si>
    <t>TAGGTGC</t>
  </si>
  <si>
    <t>CCTCGTG</t>
  </si>
  <si>
    <t>CTAGTCT</t>
  </si>
  <si>
    <t>TCGTTTG</t>
  </si>
  <si>
    <t>TGCCAGA</t>
  </si>
  <si>
    <t>TCTTGCA</t>
  </si>
  <si>
    <t>ACGCAAC</t>
  </si>
  <si>
    <t>CGATAGC</t>
  </si>
  <si>
    <t>ATGAGAG</t>
  </si>
  <si>
    <t>GGCACTA</t>
  </si>
  <si>
    <t>CTGCAAG</t>
  </si>
  <si>
    <t>TATCTCG</t>
  </si>
  <si>
    <t>TACCGGA</t>
  </si>
  <si>
    <t>CCGATTT</t>
  </si>
  <si>
    <t>CACCGTC</t>
  </si>
  <si>
    <t>TGCAAGC</t>
  </si>
  <si>
    <t>CATCATC</t>
  </si>
  <si>
    <t>CGCTTAT</t>
  </si>
  <si>
    <t>CTTCGCG</t>
  </si>
  <si>
    <t>GCATGTG</t>
  </si>
  <si>
    <t>TCATGCT</t>
  </si>
  <si>
    <t>AGTCGGT</t>
  </si>
  <si>
    <t>CTGATAA</t>
  </si>
  <si>
    <t>GTCATCT</t>
  </si>
  <si>
    <t>GTTACCT</t>
  </si>
  <si>
    <t>TGTGGCA</t>
  </si>
  <si>
    <t>ATGGCGT</t>
  </si>
  <si>
    <t>AACAACT</t>
  </si>
  <si>
    <t>GCAATTA</t>
  </si>
  <si>
    <t>CCACGCT</t>
  </si>
  <si>
    <t>GCGTACA</t>
  </si>
  <si>
    <t>CTACCGC</t>
  </si>
  <si>
    <t>CGAAGGG</t>
  </si>
  <si>
    <t>TGTCCCG</t>
  </si>
  <si>
    <t>ACATAAC</t>
  </si>
  <si>
    <t>GTGGGTT</t>
  </si>
  <si>
    <t>GAATTAC</t>
  </si>
  <si>
    <t>ATCGATA</t>
  </si>
  <si>
    <t>CCGCCTA</t>
  </si>
  <si>
    <t>TATTGGA</t>
  </si>
  <si>
    <t>CTTATCG</t>
  </si>
  <si>
    <t>CCACTAT</t>
  </si>
  <si>
    <t>AAACCGC</t>
  </si>
  <si>
    <t>GGCTCTC</t>
  </si>
  <si>
    <t>ACACTAA</t>
  </si>
  <si>
    <t>ATCCCAT</t>
  </si>
  <si>
    <t>TGGTCCC</t>
  </si>
  <si>
    <t>TCAATAG</t>
  </si>
  <si>
    <t>AATCTCC</t>
  </si>
  <si>
    <t>TACATGA</t>
  </si>
  <si>
    <t>ACAATAC</t>
  </si>
  <si>
    <t>TTGCAGG</t>
  </si>
  <si>
    <t>CCATCGC</t>
  </si>
  <si>
    <t>CGTGTCC</t>
  </si>
  <si>
    <t>AATAGGG</t>
  </si>
  <si>
    <t>AGTGAGA</t>
  </si>
  <si>
    <t>TTCGCGC</t>
  </si>
  <si>
    <t>ATGCCTT</t>
  </si>
  <si>
    <t>TCTCAAC</t>
  </si>
  <si>
    <t>GGTATCG</t>
  </si>
  <si>
    <t>TTAAGTG</t>
  </si>
  <si>
    <t>AAACGAG</t>
  </si>
  <si>
    <t>ATAGGAG</t>
  </si>
  <si>
    <t>AGCCTAG</t>
  </si>
  <si>
    <t>GAACTGC</t>
  </si>
  <si>
    <t>AACTGTA</t>
  </si>
  <si>
    <t>GATGGTC</t>
  </si>
  <si>
    <t>ATGCCAG</t>
  </si>
  <si>
    <t>TTGAGTA</t>
  </si>
  <si>
    <t>ATGTTAG</t>
  </si>
  <si>
    <t>ACGACGT</t>
  </si>
  <si>
    <t>ACCGGAT</t>
  </si>
  <si>
    <t>GATGGAA</t>
  </si>
  <si>
    <t>CCTTGAT</t>
  </si>
  <si>
    <t>CGCTCCA</t>
  </si>
  <si>
    <t>TTGAGAT</t>
  </si>
  <si>
    <t>CGTTCCG</t>
  </si>
  <si>
    <t>ATGTCGG</t>
  </si>
  <si>
    <t>TCCTCCT</t>
  </si>
  <si>
    <t>ACTACAA</t>
  </si>
  <si>
    <t>GACATTA</t>
  </si>
  <si>
    <t>TATCGAA</t>
  </si>
  <si>
    <t>GTAGCTG</t>
  </si>
  <si>
    <t>AGTACCG</t>
  </si>
  <si>
    <t>AGGTTGC</t>
  </si>
  <si>
    <t>CTGGAAC</t>
  </si>
  <si>
    <t>TGTACTC</t>
  </si>
  <si>
    <t>ATGGGTC</t>
  </si>
  <si>
    <t>GATTCGG</t>
  </si>
  <si>
    <t>CAATATG</t>
  </si>
  <si>
    <t>CGTTTAC</t>
  </si>
  <si>
    <t>CTCCTCT</t>
  </si>
  <si>
    <t>CTCCCAG</t>
  </si>
  <si>
    <t>ATCACGG</t>
  </si>
  <si>
    <t>GTGATAT</t>
  </si>
  <si>
    <t>ATGTGTA</t>
  </si>
  <si>
    <t>AAGAAGC</t>
  </si>
  <si>
    <t>GGATACC</t>
  </si>
  <si>
    <t>GCATGGT</t>
  </si>
  <si>
    <t>CTAGCCC</t>
  </si>
  <si>
    <t>GTTCCTA</t>
  </si>
  <si>
    <t>TCATCCA</t>
  </si>
  <si>
    <t>TAGATGT</t>
  </si>
  <si>
    <t>CCCGAAA</t>
  </si>
  <si>
    <t>GCGATAC</t>
  </si>
  <si>
    <t>CCGTCGT</t>
  </si>
  <si>
    <t>TAACCCT</t>
  </si>
  <si>
    <t>AGCCCAA</t>
  </si>
  <si>
    <t>CGTAGTG</t>
  </si>
  <si>
    <t>AGCTGGT</t>
  </si>
  <si>
    <t>GGAAACA</t>
  </si>
  <si>
    <t>ACAAAGG</t>
  </si>
  <si>
    <t>AATTGTG</t>
  </si>
  <si>
    <t>CCCAACC</t>
  </si>
  <si>
    <t>ACGCACA</t>
  </si>
  <si>
    <t>GGCTTGA</t>
  </si>
  <si>
    <t>ACGCTTT</t>
  </si>
  <si>
    <t>AAGGTTT</t>
  </si>
  <si>
    <t>CTAAGAT</t>
  </si>
  <si>
    <t>CTTTGGT</t>
  </si>
  <si>
    <t>CTAACAA</t>
  </si>
  <si>
    <t>GGTTCCC</t>
  </si>
  <si>
    <t>TTTGCGT</t>
  </si>
  <si>
    <t>CGACGTA</t>
  </si>
  <si>
    <t>TAAGTAC</t>
  </si>
  <si>
    <t>TCCGGTC</t>
  </si>
  <si>
    <t>TTGTCGT</t>
  </si>
  <si>
    <t>CTCAACT</t>
  </si>
  <si>
    <t>TGTACGG</t>
  </si>
  <si>
    <t>TGCCATT</t>
  </si>
  <si>
    <t>AGTAAGG</t>
  </si>
  <si>
    <t>ACTAAGT</t>
  </si>
  <si>
    <t>ACTCGGA</t>
  </si>
  <si>
    <t>GATGCGT</t>
  </si>
  <si>
    <t>TCAAGCG</t>
  </si>
  <si>
    <t>ACTTTCG</t>
  </si>
  <si>
    <t>TCCATAC</t>
  </si>
  <si>
    <t>ATAGTCA</t>
  </si>
  <si>
    <t>CGATATA</t>
  </si>
  <si>
    <t>GGTGTTG</t>
  </si>
  <si>
    <t>GGTCGAT</t>
  </si>
  <si>
    <t>ACAAGCC</t>
  </si>
  <si>
    <t>TTAGCGG</t>
  </si>
  <si>
    <t>TTAACGA</t>
  </si>
  <si>
    <t>CTGTCTA</t>
  </si>
  <si>
    <t>AGGGCTT</t>
  </si>
  <si>
    <t>TGGAGAA</t>
  </si>
  <si>
    <t>TAGTGCG</t>
  </si>
  <si>
    <t>CCACGTC</t>
  </si>
  <si>
    <t>TGGTAGC</t>
  </si>
  <si>
    <t>TGGGCTA</t>
  </si>
  <si>
    <t>AGTACAT</t>
  </si>
  <si>
    <t>GAGTACC</t>
  </si>
  <si>
    <t>ATCGGGT</t>
  </si>
  <si>
    <t>AAACCAT</t>
  </si>
  <si>
    <t>TCGCCGT</t>
  </si>
  <si>
    <t>ACTGGGT</t>
  </si>
  <si>
    <t>TACGACG</t>
  </si>
  <si>
    <t>TACACCT</t>
  </si>
  <si>
    <t>TGGCACA</t>
  </si>
  <si>
    <t>TTTCCTT</t>
  </si>
  <si>
    <t>ATCTGCT</t>
  </si>
  <si>
    <t>GAATGGA</t>
  </si>
  <si>
    <t>GTGCAAC</t>
  </si>
  <si>
    <t>GCCATAG</t>
  </si>
  <si>
    <t>ACTAGAT</t>
  </si>
  <si>
    <t>CAGACTG</t>
  </si>
  <si>
    <t>GAGTAGA</t>
  </si>
  <si>
    <t>AGGTTAT</t>
  </si>
  <si>
    <t>CGTAATA</t>
  </si>
  <si>
    <t>GGCTTCC</t>
  </si>
  <si>
    <t>TCGTACT</t>
  </si>
  <si>
    <t>AGACTTA</t>
  </si>
  <si>
    <t>TTCGCAT</t>
  </si>
  <si>
    <t>GAGTTGC</t>
  </si>
  <si>
    <t>GCTAGCA</t>
  </si>
  <si>
    <t>CGATTCT</t>
  </si>
  <si>
    <t>TCCAGGA</t>
  </si>
  <si>
    <t>GGAGTAA</t>
  </si>
  <si>
    <t>CAATCTC</t>
  </si>
  <si>
    <t>AGACTAT</t>
  </si>
  <si>
    <t>GTAAACT</t>
  </si>
  <si>
    <t>GGTCTCC</t>
  </si>
  <si>
    <t>CGTGAGT</t>
  </si>
  <si>
    <t>GAGTTTA</t>
  </si>
  <si>
    <t>CTCCTTC</t>
  </si>
  <si>
    <t>ACACGAC</t>
  </si>
  <si>
    <t>AGCTGCA</t>
  </si>
  <si>
    <t>TCAAGGC</t>
  </si>
  <si>
    <t>AGGGATA</t>
  </si>
  <si>
    <t>CGGCTTC</t>
  </si>
  <si>
    <t>CGATGAC</t>
  </si>
  <si>
    <t>TAGCCGA</t>
  </si>
  <si>
    <t>CTAGTGG</t>
  </si>
  <si>
    <t>GTGCTAG</t>
  </si>
  <si>
    <t>CAGGCTA</t>
  </si>
  <si>
    <t>TACGTAA</t>
  </si>
  <si>
    <t>GACGAAA</t>
  </si>
  <si>
    <t>TCCGTAT</t>
  </si>
  <si>
    <t>TTGTAGA</t>
  </si>
  <si>
    <t>GGTGTGT</t>
  </si>
  <si>
    <t>GTGTTAA</t>
  </si>
  <si>
    <t>TCACGCC</t>
  </si>
  <si>
    <t>ACCTTTG</t>
  </si>
  <si>
    <t>TACTTGC</t>
  </si>
  <si>
    <t>GTGTGGT</t>
  </si>
  <si>
    <t>ATGTGGC</t>
  </si>
  <si>
    <t>CTAACTC</t>
  </si>
  <si>
    <t>CCAGGAT</t>
  </si>
  <si>
    <t>ATCCTGT</t>
  </si>
  <si>
    <t>ATATGGT</t>
  </si>
  <si>
    <t>CTATGCT</t>
  </si>
  <si>
    <t>GGATCTG</t>
  </si>
  <si>
    <t>AGGTACC</t>
  </si>
  <si>
    <t>GTGATTA</t>
  </si>
  <si>
    <t>ATATACG</t>
  </si>
  <si>
    <t>GACAGCT</t>
  </si>
  <si>
    <t>GAGCGTT</t>
  </si>
  <si>
    <t>AATGTGT</t>
  </si>
  <si>
    <t>CCAGAAC</t>
  </si>
  <si>
    <t>ACCCACC</t>
  </si>
  <si>
    <t>TTACCCA</t>
  </si>
  <si>
    <t>GCTAGAC</t>
  </si>
  <si>
    <t>AACAATC</t>
  </si>
  <si>
    <t>CAAATCA</t>
  </si>
  <si>
    <t>GCCGAAT</t>
  </si>
  <si>
    <t>AAGGACA</t>
  </si>
  <si>
    <t>TGCGATG</t>
  </si>
  <si>
    <t>GCCCGTT</t>
  </si>
  <si>
    <t>GCCCTTG</t>
  </si>
  <si>
    <t>CCACCTG</t>
  </si>
  <si>
    <t>AATGTTG</t>
  </si>
  <si>
    <t>ACAGAGA</t>
  </si>
  <si>
    <t>CTAGGCA</t>
  </si>
  <si>
    <t>GATCGCA</t>
  </si>
  <si>
    <t>TAATCCC</t>
  </si>
  <si>
    <t>GCTCATT</t>
  </si>
  <si>
    <t>GCAGGTT</t>
  </si>
  <si>
    <t>GCATTGG</t>
  </si>
  <si>
    <t>AGGACGG</t>
  </si>
  <si>
    <t>GAGCGAG</t>
  </si>
  <si>
    <t>ACTAGGC</t>
  </si>
  <si>
    <t>TGTCTCA</t>
  </si>
  <si>
    <t>ATAGCAT</t>
  </si>
  <si>
    <t>AAGATTC</t>
  </si>
  <si>
    <t>GACAGAA</t>
  </si>
  <si>
    <t>ATGCGAC</t>
  </si>
  <si>
    <t>AGACGAA</t>
  </si>
  <si>
    <t>AATTCCC</t>
  </si>
  <si>
    <t>CTGAACG</t>
  </si>
  <si>
    <t>GCCCTCA</t>
  </si>
  <si>
    <t>AACTCGG</t>
  </si>
  <si>
    <t>AAAGTGG</t>
  </si>
  <si>
    <t>GCTACGA</t>
  </si>
  <si>
    <t>CTGTTCA</t>
  </si>
  <si>
    <t>GCGCTCT</t>
  </si>
  <si>
    <t>GCTATCT</t>
  </si>
  <si>
    <t>GAGTCTG</t>
  </si>
  <si>
    <t>CATGGCA</t>
  </si>
  <si>
    <t>CTGCGAA</t>
  </si>
  <si>
    <t>TCTCCTC</t>
  </si>
  <si>
    <t>TAGGCCA</t>
  </si>
  <si>
    <t>TGAAGTT</t>
  </si>
  <si>
    <t>TCGAGTG</t>
  </si>
  <si>
    <t>AGTGACC</t>
  </si>
  <si>
    <t>GACCACA</t>
  </si>
  <si>
    <t>CGTGAAC</t>
  </si>
  <si>
    <t>TACGCCC</t>
  </si>
  <si>
    <t>CCAGTAG</t>
  </si>
  <si>
    <t>GACTGGT</t>
  </si>
  <si>
    <t>CTAAACA</t>
  </si>
  <si>
    <t>TGTTAGA</t>
  </si>
  <si>
    <t>AGAACAG</t>
  </si>
  <si>
    <t>CGGATCA</t>
  </si>
  <si>
    <t>CAACGGT</t>
  </si>
  <si>
    <t>ACAGGCT</t>
  </si>
  <si>
    <t>GCTAGGT</t>
  </si>
  <si>
    <t>AAGGGTA</t>
  </si>
  <si>
    <t>TGTTGAA</t>
  </si>
  <si>
    <t>GATGTAT</t>
  </si>
  <si>
    <t>CGATCCC</t>
  </si>
  <si>
    <t>CCCAGCT</t>
  </si>
  <si>
    <t>CTGAAAT</t>
  </si>
  <si>
    <t>TATGACA</t>
  </si>
  <si>
    <t>CCTATGT</t>
  </si>
  <si>
    <t>TAGCGGT</t>
  </si>
  <si>
    <t>CTACCTA</t>
  </si>
  <si>
    <t>GCAGTCA</t>
  </si>
  <si>
    <t>TGAACAT</t>
  </si>
  <si>
    <t>2000441, 2000442</t>
  </si>
  <si>
    <t>165544, 165545</t>
  </si>
  <si>
    <t>Use As Is _NA__     Rework _NA___     Scrap__NA___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</si>
</sst>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
    <numFmt numFmtId="165" formatCode="yyyy\-mm\-dd"/>
    <numFmt numFmtId="166" formatCode="General&quot; pM&quot;"/>
    <numFmt numFmtId="167" formatCode="0.000"/>
    <numFmt numFmtId="168" formatCode="0.0000"/>
    <numFmt numFmtId="169" formatCode="0.0%"/>
    <numFmt numFmtId="170" formatCode="0.0"/>
    <numFmt numFmtId="171" formatCode="General\ &quot;bp&quot;"/>
  </numFmts>
  <fonts count="64">
    <font>
      <sz val="11"/>
      <color theme="1"/>
      <name val="Arial"/>
    </font>
    <font>
      <sz val="11"/>
      <color theme="1"/>
      <name val="Calibri"/>
      <family val="2"/>
    </font>
    <font>
      <sz val="11"/>
      <name val="Arial"/>
      <family val="2"/>
    </font>
    <font>
      <sz val="14"/>
      <color theme="1"/>
      <name val="Calibri"/>
      <family val="2"/>
    </font>
    <font>
      <sz val="9"/>
      <color theme="1"/>
      <name val="Calibri"/>
      <family val="2"/>
    </font>
    <font>
      <sz val="10"/>
      <color theme="1"/>
      <name val="Calibri"/>
      <family val="2"/>
    </font>
    <font>
      <b/>
      <sz val="12"/>
      <color rgb="FF1F497D"/>
      <name val="Calibri"/>
      <family val="2"/>
    </font>
    <font>
      <b/>
      <sz val="11"/>
      <color rgb="FFFFFF00"/>
      <name val="Calibri"/>
      <family val="2"/>
    </font>
    <font>
      <sz val="11"/>
      <color rgb="FFFF0000"/>
      <name val="Calibri"/>
      <family val="2"/>
    </font>
    <font>
      <b/>
      <sz val="11"/>
      <color theme="1"/>
      <name val="Calibri"/>
      <family val="2"/>
    </font>
    <font>
      <b/>
      <sz val="11"/>
      <color rgb="FFFF0000"/>
      <name val="Calibri"/>
      <family val="2"/>
    </font>
    <font>
      <sz val="10"/>
      <color rgb="FFFF0000"/>
      <name val="Calibri"/>
      <family val="2"/>
    </font>
    <font>
      <i/>
      <sz val="10"/>
      <color theme="1"/>
      <name val="Calibri"/>
      <family val="2"/>
    </font>
    <font>
      <sz val="10"/>
      <color rgb="FF333333"/>
      <name val="Calibri"/>
      <family val="2"/>
    </font>
    <font>
      <i/>
      <sz val="10"/>
      <color rgb="FF333333"/>
      <name val="Calibri"/>
      <family val="2"/>
    </font>
    <font>
      <sz val="10"/>
      <color rgb="FF222222"/>
      <name val="Calibri"/>
      <family val="2"/>
    </font>
    <font>
      <b/>
      <sz val="10"/>
      <color theme="1"/>
      <name val="Calibri"/>
      <family val="2"/>
    </font>
    <font>
      <sz val="10"/>
      <color rgb="FF000000"/>
      <name val="Arial"/>
      <family val="2"/>
    </font>
    <font>
      <sz val="10"/>
      <color rgb="FF222222"/>
      <name val="Arial"/>
      <family val="2"/>
    </font>
    <font>
      <sz val="11"/>
      <color theme="0"/>
      <name val="Calibri"/>
      <family val="2"/>
    </font>
    <font>
      <sz val="12"/>
      <color theme="1"/>
      <name val="Calibri"/>
      <family val="2"/>
    </font>
    <font>
      <sz val="8"/>
      <color theme="1"/>
      <name val="Calibri"/>
      <family val="2"/>
    </font>
    <font>
      <b/>
      <sz val="8"/>
      <color rgb="FF1F497D"/>
      <name val="Calibri"/>
      <family val="2"/>
    </font>
    <font>
      <sz val="10"/>
      <color rgb="FFA5A5A5"/>
      <name val="Arial"/>
      <family val="2"/>
    </font>
    <font>
      <b/>
      <sz val="14"/>
      <color theme="1"/>
      <name val="Arial"/>
      <family val="2"/>
    </font>
    <font>
      <b/>
      <sz val="14"/>
      <color theme="1"/>
      <name val="Helvetica Neue"/>
      <family val="2"/>
    </font>
    <font>
      <sz val="8"/>
      <color theme="1"/>
      <name val="Helvetica Neue"/>
      <family val="2"/>
    </font>
    <font>
      <sz val="11"/>
      <color rgb="FF000000"/>
      <name val="Calibri"/>
      <family val="2"/>
    </font>
    <font>
      <sz val="12"/>
      <color rgb="FF222222"/>
      <name val="Arial"/>
      <family val="2"/>
    </font>
    <font>
      <u/>
      <sz val="8"/>
      <color theme="10"/>
      <name val="Arial"/>
      <family val="2"/>
    </font>
    <font>
      <b/>
      <sz val="12"/>
      <color theme="1"/>
      <name val="Calibri"/>
      <family val="2"/>
    </font>
    <font>
      <sz val="12"/>
      <color theme="1"/>
      <name val="Helvetica Neue"/>
      <family val="2"/>
    </font>
    <font>
      <sz val="18"/>
      <color theme="1"/>
      <name val="Calibri"/>
      <family val="2"/>
    </font>
    <font>
      <b/>
      <sz val="18"/>
      <color theme="1"/>
      <name val="Calibri"/>
      <family val="2"/>
    </font>
    <font>
      <b/>
      <sz val="20"/>
      <color theme="1"/>
      <name val="Calibri"/>
      <family val="2"/>
    </font>
    <font>
      <b/>
      <sz val="15"/>
      <color rgb="FF333333"/>
      <name val="Calibri"/>
      <family val="2"/>
    </font>
    <font>
      <b/>
      <sz val="14"/>
      <color theme="1"/>
      <name val="Calibri"/>
      <family val="2"/>
    </font>
    <font>
      <sz val="14"/>
      <color theme="1"/>
      <name val="Helvetica Neue"/>
      <family val="2"/>
    </font>
    <font>
      <sz val="15"/>
      <color rgb="FF333333"/>
      <name val="Arial"/>
      <family val="2"/>
    </font>
    <font>
      <b/>
      <sz val="11"/>
      <color theme="1"/>
      <name val="Arial"/>
      <family val="2"/>
    </font>
    <font>
      <b/>
      <sz val="11"/>
      <color theme="0"/>
      <name val="Arial"/>
      <family val="2"/>
    </font>
    <font>
      <b/>
      <u/>
      <sz val="11"/>
      <color theme="1"/>
      <name val="Arial"/>
      <family val="2"/>
    </font>
    <font>
      <b/>
      <u/>
      <sz val="11"/>
      <color theme="1"/>
      <name val="Arial"/>
      <family val="2"/>
    </font>
    <font>
      <b/>
      <u/>
      <sz val="11"/>
      <color theme="1"/>
      <name val="Arial"/>
      <family val="2"/>
    </font>
    <font>
      <sz val="18"/>
      <color rgb="FFFF0000"/>
      <name val="Calibri"/>
      <family val="2"/>
    </font>
    <font>
      <u/>
      <sz val="11"/>
      <color theme="1"/>
      <name val="Calibri"/>
      <family val="2"/>
    </font>
    <font>
      <sz val="16"/>
      <color theme="1"/>
      <name val="Arial"/>
      <family val="2"/>
    </font>
    <font>
      <sz val="9"/>
      <color theme="1"/>
      <name val="Courier"/>
      <family val="1"/>
    </font>
    <font>
      <sz val="10"/>
      <color rgb="FF000000"/>
      <name val="Courier New"/>
      <family val="1"/>
    </font>
    <font>
      <sz val="10"/>
      <color theme="1"/>
      <name val="Courier New"/>
      <family val="1"/>
    </font>
    <font>
      <sz val="10"/>
      <color rgb="FFFF0000"/>
      <name val="Courier New"/>
      <family val="1"/>
    </font>
    <font>
      <b/>
      <sz val="11"/>
      <name val="Arial"/>
      <family val="2"/>
    </font>
    <font>
      <sz val="11"/>
      <name val="Calibri (Body)"/>
    </font>
    <font>
      <b/>
      <u/>
      <sz val="11"/>
      <name val="Arial"/>
      <family val="2"/>
    </font>
    <font>
      <b/>
      <i/>
      <sz val="11"/>
      <color theme="1"/>
      <name val="Calibri"/>
      <family val="2"/>
    </font>
    <font>
      <sz val="9"/>
      <color rgb="FF9E9EA3"/>
      <name val="CourierNew"/>
    </font>
    <font>
      <sz val="9"/>
      <color theme="1"/>
      <name val="CourierNew"/>
    </font>
    <font>
      <sz val="9"/>
      <color rgb="FFED6621"/>
      <name val="CourierNew"/>
    </font>
    <font>
      <sz val="9"/>
      <color rgb="FF00007F"/>
      <name val="CourierNew"/>
    </font>
    <font>
      <sz val="9"/>
      <color rgb="FF009300"/>
      <name val="CourierNew"/>
    </font>
    <font>
      <sz val="10"/>
      <color rgb="FF5B9BD5"/>
      <name val="Courier New"/>
      <family val="1"/>
    </font>
    <font>
      <sz val="11"/>
      <color theme="1"/>
      <name val="Arial"/>
      <family val="2"/>
    </font>
    <font>
      <sz val="8"/>
      <name val="Arial"/>
      <family val="2"/>
    </font>
    <font>
      <sz val="11"/>
      <color rgb="FF000000"/>
      <name val="Arial"/>
      <family val="2"/>
    </font>
  </fonts>
  <fills count="28">
    <fill>
      <patternFill patternType="none"/>
    </fill>
    <fill>
      <patternFill patternType="gray125"/>
    </fill>
    <fill>
      <patternFill patternType="solid">
        <fgColor theme="0"/>
        <bgColor theme="0"/>
      </patternFill>
    </fill>
    <fill>
      <patternFill patternType="solid">
        <fgColor rgb="FFDEEAF6"/>
        <bgColor rgb="FFDEEAF6"/>
      </patternFill>
    </fill>
    <fill>
      <patternFill patternType="solid">
        <fgColor rgb="FFF4B083"/>
        <bgColor rgb="FFF4B083"/>
      </patternFill>
    </fill>
    <fill>
      <patternFill patternType="solid">
        <fgColor rgb="FF9CC2E5"/>
        <bgColor rgb="FF9CC2E5"/>
      </patternFill>
    </fill>
    <fill>
      <patternFill patternType="solid">
        <fgColor rgb="FFC9DAF8"/>
        <bgColor rgb="FFC9DAF8"/>
      </patternFill>
    </fill>
    <fill>
      <patternFill patternType="solid">
        <fgColor rgb="FFBDD6EE"/>
        <bgColor rgb="FFBDD6EE"/>
      </patternFill>
    </fill>
    <fill>
      <patternFill patternType="solid">
        <fgColor rgb="FFFFFFFF"/>
        <bgColor rgb="FFFFFFFF"/>
      </patternFill>
    </fill>
    <fill>
      <patternFill patternType="solid">
        <fgColor rgb="FFA8D08D"/>
        <bgColor rgb="FFA8D08D"/>
      </patternFill>
    </fill>
    <fill>
      <patternFill patternType="solid">
        <fgColor rgb="FFA5A5A5"/>
        <bgColor rgb="FFA5A5A5"/>
      </patternFill>
    </fill>
    <fill>
      <patternFill patternType="solid">
        <fgColor rgb="FFD9E2F3"/>
        <bgColor rgb="FFD9E2F3"/>
      </patternFill>
    </fill>
    <fill>
      <patternFill patternType="solid">
        <fgColor rgb="FFE8F5F8"/>
        <bgColor rgb="FFE8F5F8"/>
      </patternFill>
    </fill>
    <fill>
      <patternFill patternType="solid">
        <fgColor rgb="FFFFD965"/>
        <bgColor rgb="FFFFD965"/>
      </patternFill>
    </fill>
    <fill>
      <patternFill patternType="solid">
        <fgColor rgb="FFC8C8C8"/>
        <bgColor rgb="FFC8C8C8"/>
      </patternFill>
    </fill>
    <fill>
      <patternFill patternType="solid">
        <fgColor rgb="FFFFFF00"/>
        <bgColor rgb="FFFFFF00"/>
      </patternFill>
    </fill>
    <fill>
      <patternFill patternType="solid">
        <fgColor rgb="FFEEFBAB"/>
        <bgColor rgb="FFEEFBAB"/>
      </patternFill>
    </fill>
    <fill>
      <patternFill patternType="solid">
        <fgColor rgb="FFF5F4F4"/>
        <bgColor rgb="FFF5F4F4"/>
      </patternFill>
    </fill>
    <fill>
      <patternFill patternType="solid">
        <fgColor rgb="FFC00000"/>
        <bgColor rgb="FFC00000"/>
      </patternFill>
    </fill>
    <fill>
      <patternFill patternType="solid">
        <fgColor rgb="FF002060"/>
        <bgColor rgb="FF002060"/>
      </patternFill>
    </fill>
    <fill>
      <patternFill patternType="solid">
        <fgColor rgb="FF7030A0"/>
        <bgColor rgb="FF7030A0"/>
      </patternFill>
    </fill>
    <fill>
      <patternFill patternType="solid">
        <fgColor rgb="FF00B050"/>
        <bgColor rgb="FF00B050"/>
      </patternFill>
    </fill>
    <fill>
      <patternFill patternType="solid">
        <fgColor rgb="FFFFC000"/>
        <bgColor rgb="FFFFC000"/>
      </patternFill>
    </fill>
    <fill>
      <patternFill patternType="solid">
        <fgColor rgb="FF00B0F0"/>
        <bgColor rgb="FF00B0F0"/>
      </patternFill>
    </fill>
    <fill>
      <patternFill patternType="solid">
        <fgColor rgb="FFF7CAAC"/>
        <bgColor rgb="FFF7CAAC"/>
      </patternFill>
    </fill>
    <fill>
      <patternFill patternType="solid">
        <fgColor rgb="FFFEFE00"/>
        <bgColor rgb="FFFEFE00"/>
      </patternFill>
    </fill>
    <fill>
      <patternFill patternType="solid">
        <fgColor theme="4" tint="0.59996337778862885"/>
        <bgColor rgb="FF9CC2E5"/>
      </patternFill>
    </fill>
    <fill>
      <patternFill patternType="solid">
        <fgColor rgb="FFFFFF00"/>
        <bgColor indexed="64"/>
      </patternFill>
    </fill>
  </fills>
  <borders count="105">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right style="thin">
        <color rgb="FF000000"/>
      </right>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style="thin">
        <color rgb="FF000000"/>
      </bottom>
      <diagonal/>
    </border>
    <border>
      <left style="thin">
        <color rgb="FF000000"/>
      </left>
      <right/>
      <top/>
      <bottom/>
      <diagonal/>
    </border>
    <border>
      <left/>
      <right/>
      <top style="thin">
        <color rgb="FF000000"/>
      </top>
      <bottom/>
      <diagonal/>
    </border>
    <border>
      <left/>
      <right/>
      <top style="medium">
        <color rgb="FF000000"/>
      </top>
      <bottom/>
      <diagonal/>
    </border>
    <border>
      <left/>
      <right/>
      <top/>
      <bottom style="medium">
        <color rgb="FF000000"/>
      </bottom>
      <diagonal/>
    </border>
    <border>
      <left/>
      <right/>
      <top style="medium">
        <color rgb="FF000000"/>
      </top>
      <bottom/>
      <diagonal/>
    </border>
    <border>
      <left/>
      <right/>
      <top/>
      <bottom style="medium">
        <color rgb="FF000000"/>
      </bottom>
      <diagonal/>
    </border>
    <border>
      <left style="medium">
        <color rgb="FFDDDDDD"/>
      </left>
      <right style="medium">
        <color rgb="FFDDDDDD"/>
      </right>
      <top style="medium">
        <color rgb="FFDDDDDD"/>
      </top>
      <bottom style="medium">
        <color rgb="FFDDDDDD"/>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thin">
        <color rgb="FFB2B2B2"/>
      </right>
      <top/>
      <bottom/>
      <diagonal/>
    </border>
    <border>
      <left style="thin">
        <color rgb="FFB2B2B2"/>
      </left>
      <right/>
      <top style="thin">
        <color rgb="FFB2B2B2"/>
      </top>
      <bottom style="thin">
        <color rgb="FFB2B2B2"/>
      </bottom>
      <diagonal/>
    </border>
    <border>
      <left/>
      <right/>
      <top style="thin">
        <color rgb="FFB2B2B2"/>
      </top>
      <bottom style="thin">
        <color rgb="FFB2B2B2"/>
      </bottom>
      <diagonal/>
    </border>
    <border>
      <left/>
      <right style="thin">
        <color rgb="FFB2B2B2"/>
      </right>
      <top style="thin">
        <color rgb="FFB2B2B2"/>
      </top>
      <bottom style="thin">
        <color rgb="FFB2B2B2"/>
      </bottom>
      <diagonal/>
    </border>
    <border>
      <left style="medium">
        <color rgb="FF000000"/>
      </left>
      <right style="medium">
        <color rgb="FF000000"/>
      </right>
      <top style="medium">
        <color rgb="FF000000"/>
      </top>
      <bottom/>
      <diagonal/>
    </border>
    <border>
      <left style="medium">
        <color rgb="FF000000"/>
      </left>
      <right style="thin">
        <color rgb="FF000000"/>
      </right>
      <top style="thin">
        <color rgb="FF000000"/>
      </top>
      <bottom/>
      <diagonal/>
    </border>
    <border>
      <left/>
      <right style="medium">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right style="medium">
        <color rgb="FF000000"/>
      </right>
      <top/>
      <bottom style="thin">
        <color rgb="FF000000"/>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bottom style="thin">
        <color rgb="FF000000"/>
      </bottom>
      <diagonal/>
    </border>
  </borders>
  <cellStyleXfs count="2">
    <xf numFmtId="0" fontId="0" fillId="0" borderId="0"/>
    <xf numFmtId="0" fontId="61" fillId="0" borderId="40"/>
  </cellStyleXfs>
  <cellXfs count="701">
    <xf numFmtId="0" fontId="0" fillId="0" borderId="0" xfId="0" applyFont="1" applyAlignment="1"/>
    <xf numFmtId="0" fontId="4" fillId="0" borderId="1" xfId="0" applyFont="1" applyBorder="1" applyAlignment="1">
      <alignment horizontal="left"/>
    </xf>
    <xf numFmtId="0" fontId="5" fillId="0" borderId="3" xfId="0" applyFont="1" applyBorder="1" applyAlignment="1">
      <alignment horizontal="left"/>
    </xf>
    <xf numFmtId="0" fontId="4" fillId="0" borderId="3" xfId="0" applyFont="1" applyBorder="1" applyAlignment="1">
      <alignment horizontal="left"/>
    </xf>
    <xf numFmtId="0" fontId="6" fillId="0" borderId="2" xfId="0" applyFont="1" applyBorder="1" applyAlignment="1">
      <alignment wrapText="1"/>
    </xf>
    <xf numFmtId="0" fontId="7" fillId="0" borderId="0" xfId="0" applyFont="1"/>
    <xf numFmtId="0" fontId="1" fillId="0" borderId="0" xfId="0" applyFont="1"/>
    <xf numFmtId="0" fontId="4" fillId="0" borderId="4" xfId="0" applyFont="1" applyBorder="1" applyAlignment="1">
      <alignment horizontal="left"/>
    </xf>
    <xf numFmtId="0" fontId="5" fillId="0" borderId="0" xfId="0" applyFont="1" applyAlignment="1">
      <alignment horizontal="left"/>
    </xf>
    <xf numFmtId="0" fontId="4" fillId="0" borderId="0" xfId="0" applyFont="1" applyAlignment="1">
      <alignment horizontal="left"/>
    </xf>
    <xf numFmtId="0" fontId="6" fillId="0" borderId="5" xfId="0" applyFont="1" applyBorder="1" applyAlignment="1">
      <alignment wrapText="1"/>
    </xf>
    <xf numFmtId="0" fontId="4" fillId="0" borderId="6" xfId="0" applyFont="1" applyBorder="1" applyAlignment="1">
      <alignment horizontal="left"/>
    </xf>
    <xf numFmtId="164" fontId="5" fillId="0" borderId="8" xfId="0" applyNumberFormat="1" applyFont="1" applyBorder="1" applyAlignment="1">
      <alignment horizontal="left"/>
    </xf>
    <xf numFmtId="15" fontId="4" fillId="0" borderId="8" xfId="0" quotePrefix="1" applyNumberFormat="1" applyFont="1" applyBorder="1" applyAlignment="1">
      <alignment horizontal="left"/>
    </xf>
    <xf numFmtId="165" fontId="5" fillId="0" borderId="7" xfId="0" applyNumberFormat="1" applyFont="1" applyBorder="1" applyAlignment="1">
      <alignment horizontal="left"/>
    </xf>
    <xf numFmtId="0" fontId="8" fillId="0" borderId="0" xfId="0" applyFont="1"/>
    <xf numFmtId="0" fontId="1" fillId="2" borderId="9" xfId="0" applyFont="1" applyFill="1" applyBorder="1"/>
    <xf numFmtId="0" fontId="9" fillId="2" borderId="9" xfId="0" applyFont="1" applyFill="1" applyBorder="1"/>
    <xf numFmtId="0" fontId="0" fillId="0" borderId="0" xfId="0" applyFont="1"/>
    <xf numFmtId="0" fontId="1" fillId="2" borderId="9" xfId="0" applyFont="1" applyFill="1" applyBorder="1" applyAlignment="1">
      <alignment horizontal="left" vertical="top"/>
    </xf>
    <xf numFmtId="0" fontId="1" fillId="2" borderId="9" xfId="0" applyFont="1" applyFill="1" applyBorder="1" applyAlignment="1">
      <alignment horizontal="left" vertical="top" wrapText="1"/>
    </xf>
    <xf numFmtId="0" fontId="1" fillId="0" borderId="18" xfId="0" applyFont="1" applyBorder="1" applyAlignment="1">
      <alignment horizontal="center"/>
    </xf>
    <xf numFmtId="0" fontId="9" fillId="0" borderId="19" xfId="0" applyFont="1" applyBorder="1"/>
    <xf numFmtId="0" fontId="1" fillId="0" borderId="20" xfId="0" applyFont="1" applyBorder="1"/>
    <xf numFmtId="0" fontId="1" fillId="0" borderId="0" xfId="0" applyFont="1" applyAlignment="1">
      <alignment horizontal="center"/>
    </xf>
    <xf numFmtId="0" fontId="9" fillId="2" borderId="9" xfId="0" applyFont="1" applyFill="1" applyBorder="1" applyAlignment="1">
      <alignment vertical="top"/>
    </xf>
    <xf numFmtId="0" fontId="1" fillId="2" borderId="9" xfId="0" applyFont="1" applyFill="1" applyBorder="1" applyAlignment="1">
      <alignment vertical="top" wrapText="1"/>
    </xf>
    <xf numFmtId="0" fontId="5" fillId="0" borderId="19" xfId="0" applyFont="1" applyBorder="1" applyAlignment="1">
      <alignment horizontal="left"/>
    </xf>
    <xf numFmtId="0" fontId="5" fillId="0" borderId="21" xfId="0" applyFont="1" applyBorder="1" applyAlignment="1">
      <alignment horizontal="left"/>
    </xf>
    <xf numFmtId="0" fontId="5" fillId="0" borderId="20" xfId="0" applyFont="1" applyBorder="1" applyAlignment="1">
      <alignment horizontal="left"/>
    </xf>
    <xf numFmtId="0" fontId="8" fillId="0" borderId="22" xfId="0" applyFont="1" applyBorder="1" applyAlignment="1">
      <alignment vertical="center" wrapText="1"/>
    </xf>
    <xf numFmtId="0" fontId="5" fillId="2" borderId="23" xfId="0" applyFont="1" applyFill="1" applyBorder="1" applyAlignment="1">
      <alignment horizontal="left"/>
    </xf>
    <xf numFmtId="0" fontId="5" fillId="2" borderId="24" xfId="0" applyFont="1" applyFill="1" applyBorder="1" applyAlignment="1">
      <alignment horizontal="left"/>
    </xf>
    <xf numFmtId="0" fontId="5" fillId="2" borderId="25" xfId="0" applyFont="1" applyFill="1" applyBorder="1" applyAlignment="1">
      <alignment horizontal="left"/>
    </xf>
    <xf numFmtId="0" fontId="5" fillId="0" borderId="26" xfId="0" applyFont="1" applyBorder="1" applyAlignment="1">
      <alignment horizontal="left"/>
    </xf>
    <xf numFmtId="0" fontId="5" fillId="0" borderId="27" xfId="0" applyFont="1" applyBorder="1" applyAlignment="1">
      <alignment horizontal="left"/>
    </xf>
    <xf numFmtId="0" fontId="5" fillId="0" borderId="28" xfId="0" applyFont="1" applyBorder="1" applyAlignment="1">
      <alignment horizontal="left"/>
    </xf>
    <xf numFmtId="0" fontId="8" fillId="0" borderId="0" xfId="0" applyFont="1" applyAlignment="1">
      <alignment vertical="center" wrapText="1"/>
    </xf>
    <xf numFmtId="0" fontId="5" fillId="0" borderId="29" xfId="0" applyFont="1" applyBorder="1" applyAlignment="1">
      <alignment horizontal="left"/>
    </xf>
    <xf numFmtId="0" fontId="5" fillId="0" borderId="30" xfId="0" applyFont="1" applyBorder="1" applyAlignment="1">
      <alignment horizontal="left"/>
    </xf>
    <xf numFmtId="0" fontId="8" fillId="0" borderId="22" xfId="0" applyFont="1" applyBorder="1" applyAlignment="1">
      <alignment vertical="center"/>
    </xf>
    <xf numFmtId="0" fontId="11" fillId="0" borderId="20" xfId="0" applyFont="1" applyBorder="1" applyAlignment="1">
      <alignment horizontal="left"/>
    </xf>
    <xf numFmtId="0" fontId="11" fillId="0" borderId="21" xfId="0" applyFont="1" applyBorder="1" applyAlignment="1">
      <alignment horizontal="left"/>
    </xf>
    <xf numFmtId="0" fontId="12" fillId="0" borderId="19" xfId="0" applyFont="1" applyBorder="1" applyAlignment="1">
      <alignment horizontal="left"/>
    </xf>
    <xf numFmtId="0" fontId="12" fillId="0" borderId="21" xfId="0" applyFont="1" applyBorder="1" applyAlignment="1">
      <alignment horizontal="left"/>
    </xf>
    <xf numFmtId="0" fontId="12" fillId="0" borderId="20" xfId="0" applyFont="1" applyBorder="1" applyAlignment="1">
      <alignment horizontal="left"/>
    </xf>
    <xf numFmtId="0" fontId="8" fillId="0" borderId="0" xfId="0" applyFont="1" applyAlignment="1">
      <alignment horizontal="center" vertical="center" wrapText="1"/>
    </xf>
    <xf numFmtId="0" fontId="5" fillId="0" borderId="19" xfId="0" applyFont="1" applyBorder="1" applyAlignment="1">
      <alignment horizontal="left" vertical="center"/>
    </xf>
    <xf numFmtId="0" fontId="0" fillId="0" borderId="21" xfId="0" applyFont="1" applyBorder="1"/>
    <xf numFmtId="0" fontId="0" fillId="0" borderId="20" xfId="0" applyFont="1" applyBorder="1"/>
    <xf numFmtId="0" fontId="5" fillId="0" borderId="19" xfId="0" applyFont="1" applyBorder="1"/>
    <xf numFmtId="0" fontId="5" fillId="0" borderId="26" xfId="0" applyFont="1" applyBorder="1" applyAlignment="1">
      <alignment vertical="center"/>
    </xf>
    <xf numFmtId="0" fontId="5" fillId="0" borderId="27" xfId="0" applyFont="1" applyBorder="1" applyAlignment="1">
      <alignment vertical="center"/>
    </xf>
    <xf numFmtId="0" fontId="5" fillId="0" borderId="28" xfId="0" applyFont="1" applyBorder="1" applyAlignment="1">
      <alignment vertical="center"/>
    </xf>
    <xf numFmtId="0" fontId="5" fillId="0" borderId="26" xfId="0" applyFont="1" applyBorder="1" applyAlignment="1">
      <alignment horizontal="left" vertical="center"/>
    </xf>
    <xf numFmtId="0" fontId="5" fillId="0" borderId="27" xfId="0" applyFont="1" applyBorder="1" applyAlignment="1">
      <alignment vertical="center" wrapText="1"/>
    </xf>
    <xf numFmtId="0" fontId="5" fillId="0" borderId="28" xfId="0" applyFont="1" applyBorder="1" applyAlignment="1">
      <alignment vertical="center" wrapText="1"/>
    </xf>
    <xf numFmtId="0" fontId="5" fillId="0" borderId="26" xfId="0" applyFont="1" applyBorder="1" applyAlignment="1">
      <alignment horizontal="left" vertical="center" wrapText="1"/>
    </xf>
    <xf numFmtId="0" fontId="12"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left" vertical="center" wrapText="1"/>
    </xf>
    <xf numFmtId="0" fontId="5" fillId="0" borderId="0" xfId="0" applyFont="1" applyAlignment="1">
      <alignment horizontal="left" vertical="center"/>
    </xf>
    <xf numFmtId="0" fontId="5" fillId="0" borderId="0" xfId="0" applyFont="1" applyAlignment="1">
      <alignment horizontal="center"/>
    </xf>
    <xf numFmtId="0" fontId="5" fillId="2" borderId="18" xfId="0" applyFont="1" applyFill="1" applyBorder="1" applyAlignment="1">
      <alignment horizontal="left"/>
    </xf>
    <xf numFmtId="0" fontId="5" fillId="0" borderId="0" xfId="0" applyFont="1"/>
    <xf numFmtId="0" fontId="5" fillId="0" borderId="20" xfId="0" applyFont="1" applyBorder="1"/>
    <xf numFmtId="0" fontId="8" fillId="0" borderId="22" xfId="0" applyFont="1" applyBorder="1"/>
    <xf numFmtId="0" fontId="12" fillId="2" borderId="18" xfId="0" applyFont="1" applyFill="1" applyBorder="1" applyAlignment="1">
      <alignment horizontal="left"/>
    </xf>
    <xf numFmtId="0" fontId="12" fillId="2" borderId="23" xfId="0" applyFont="1" applyFill="1" applyBorder="1"/>
    <xf numFmtId="0" fontId="12" fillId="2" borderId="24" xfId="0" applyFont="1" applyFill="1" applyBorder="1"/>
    <xf numFmtId="0" fontId="12" fillId="2" borderId="25" xfId="0" applyFont="1" applyFill="1" applyBorder="1"/>
    <xf numFmtId="0" fontId="5" fillId="2" borderId="9" xfId="0" applyFont="1" applyFill="1" applyBorder="1"/>
    <xf numFmtId="0" fontId="13" fillId="0" borderId="0" xfId="0" applyFont="1" applyAlignment="1">
      <alignment horizontal="left"/>
    </xf>
    <xf numFmtId="0" fontId="5" fillId="2" borderId="9" xfId="0" applyFont="1" applyFill="1" applyBorder="1" applyAlignment="1">
      <alignment horizontal="left"/>
    </xf>
    <xf numFmtId="0" fontId="8" fillId="2" borderId="9" xfId="0" applyFont="1" applyFill="1" applyBorder="1"/>
    <xf numFmtId="0" fontId="1" fillId="5" borderId="23" xfId="0" applyFont="1" applyFill="1" applyBorder="1" applyAlignment="1">
      <alignment horizontal="left"/>
    </xf>
    <xf numFmtId="0" fontId="1" fillId="5" borderId="24" xfId="0" applyFont="1" applyFill="1" applyBorder="1" applyAlignment="1">
      <alignment horizontal="left"/>
    </xf>
    <xf numFmtId="0" fontId="1" fillId="0" borderId="22" xfId="0" applyFont="1" applyBorder="1" applyAlignment="1">
      <alignment horizontal="left"/>
    </xf>
    <xf numFmtId="0" fontId="1" fillId="0" borderId="0" xfId="0" applyFont="1" applyAlignment="1">
      <alignment horizontal="left"/>
    </xf>
    <xf numFmtId="0" fontId="15" fillId="0" borderId="19" xfId="0" applyFont="1" applyBorder="1"/>
    <xf numFmtId="0" fontId="1" fillId="2" borderId="24" xfId="0" applyFont="1" applyFill="1" applyBorder="1"/>
    <xf numFmtId="0" fontId="1" fillId="3" borderId="24" xfId="0" applyFont="1" applyFill="1" applyBorder="1"/>
    <xf numFmtId="0" fontId="1" fillId="0" borderId="22" xfId="0" applyFont="1" applyBorder="1"/>
    <xf numFmtId="0" fontId="1" fillId="0" borderId="0" xfId="0" applyFont="1" applyAlignment="1">
      <alignment horizontal="left" vertical="center"/>
    </xf>
    <xf numFmtId="0" fontId="1" fillId="2" borderId="9" xfId="0" applyFont="1" applyFill="1" applyBorder="1" applyAlignment="1">
      <alignment wrapText="1"/>
    </xf>
    <xf numFmtId="0" fontId="1" fillId="2" borderId="9" xfId="0" applyFont="1" applyFill="1" applyBorder="1" applyAlignment="1">
      <alignment horizontal="left" wrapText="1"/>
    </xf>
    <xf numFmtId="0" fontId="1" fillId="2" borderId="18" xfId="0" applyFont="1" applyFill="1" applyBorder="1" applyAlignment="1">
      <alignment horizontal="center" wrapText="1"/>
    </xf>
    <xf numFmtId="0" fontId="1" fillId="6" borderId="18" xfId="0" applyFont="1" applyFill="1" applyBorder="1" applyAlignment="1">
      <alignment horizontal="center" wrapText="1"/>
    </xf>
    <xf numFmtId="0" fontId="1" fillId="2" borderId="9" xfId="0" applyFont="1" applyFill="1" applyBorder="1" applyAlignment="1">
      <alignment horizontal="center" wrapText="1"/>
    </xf>
    <xf numFmtId="0" fontId="9" fillId="2" borderId="18" xfId="0" applyFont="1" applyFill="1" applyBorder="1" applyAlignment="1">
      <alignment horizontal="center" wrapText="1"/>
    </xf>
    <xf numFmtId="0" fontId="1" fillId="2" borderId="18" xfId="0" applyFont="1" applyFill="1" applyBorder="1" applyAlignment="1">
      <alignment horizontal="left" wrapText="1"/>
    </xf>
    <xf numFmtId="0" fontId="9" fillId="2" borderId="9" xfId="0" applyFont="1" applyFill="1" applyBorder="1" applyAlignment="1">
      <alignment horizontal="left" wrapText="1"/>
    </xf>
    <xf numFmtId="2" fontId="1" fillId="2" borderId="18" xfId="0" applyNumberFormat="1" applyFont="1" applyFill="1" applyBorder="1" applyAlignment="1">
      <alignment horizontal="center" wrapText="1"/>
    </xf>
    <xf numFmtId="0" fontId="9" fillId="2" borderId="18" xfId="0" applyFont="1" applyFill="1" applyBorder="1" applyAlignment="1">
      <alignment horizontal="left" wrapText="1"/>
    </xf>
    <xf numFmtId="0" fontId="9" fillId="2" borderId="9" xfId="0" applyFont="1" applyFill="1" applyBorder="1" applyAlignment="1">
      <alignment horizontal="center" wrapText="1"/>
    </xf>
    <xf numFmtId="2" fontId="1" fillId="2" borderId="9" xfId="0" applyNumberFormat="1" applyFont="1" applyFill="1" applyBorder="1" applyAlignment="1">
      <alignment horizontal="center" wrapText="1"/>
    </xf>
    <xf numFmtId="0" fontId="9" fillId="2" borderId="9" xfId="0" applyFont="1" applyFill="1" applyBorder="1" applyAlignment="1">
      <alignment wrapText="1"/>
    </xf>
    <xf numFmtId="0" fontId="16" fillId="8" borderId="9" xfId="0" applyFont="1" applyFill="1" applyBorder="1" applyAlignment="1">
      <alignment horizontal="center" vertical="center" wrapText="1"/>
    </xf>
    <xf numFmtId="0" fontId="16" fillId="8" borderId="9" xfId="0" applyFont="1" applyFill="1" applyBorder="1" applyAlignment="1">
      <alignment horizontal="center" vertical="center"/>
    </xf>
    <xf numFmtId="0" fontId="1" fillId="2" borderId="18" xfId="0" applyFont="1" applyFill="1" applyBorder="1" applyAlignment="1">
      <alignment wrapText="1"/>
    </xf>
    <xf numFmtId="0" fontId="9" fillId="2" borderId="9" xfId="0" applyFont="1" applyFill="1" applyBorder="1" applyAlignment="1">
      <alignment horizontal="left"/>
    </xf>
    <xf numFmtId="0" fontId="1" fillId="2" borderId="9" xfId="0" applyFont="1" applyFill="1" applyBorder="1" applyAlignment="1">
      <alignment vertical="center"/>
    </xf>
    <xf numFmtId="0" fontId="1" fillId="2" borderId="9" xfId="0" applyFont="1" applyFill="1" applyBorder="1" applyAlignment="1">
      <alignment horizontal="left"/>
    </xf>
    <xf numFmtId="49" fontId="1" fillId="0" borderId="0" xfId="0" applyNumberFormat="1" applyFont="1" applyAlignment="1">
      <alignment horizontal="left"/>
    </xf>
    <xf numFmtId="0" fontId="9" fillId="0" borderId="0" xfId="0" applyFont="1"/>
    <xf numFmtId="0" fontId="9" fillId="5" borderId="18" xfId="0" applyFont="1" applyFill="1" applyBorder="1" applyAlignment="1">
      <alignment horizontal="center" wrapText="1"/>
    </xf>
    <xf numFmtId="0" fontId="10" fillId="0" borderId="0" xfId="0" applyFont="1" applyAlignment="1">
      <alignment vertical="center" wrapText="1"/>
    </xf>
    <xf numFmtId="0" fontId="1" fillId="4" borderId="18" xfId="0" applyFont="1" applyFill="1" applyBorder="1" applyAlignment="1">
      <alignment horizontal="center" wrapText="1"/>
    </xf>
    <xf numFmtId="2" fontId="1" fillId="0" borderId="27" xfId="0" applyNumberFormat="1" applyFont="1" applyBorder="1" applyAlignment="1">
      <alignment horizontal="center"/>
    </xf>
    <xf numFmtId="2" fontId="1" fillId="0" borderId="0" xfId="0" applyNumberFormat="1" applyFont="1" applyAlignment="1">
      <alignment horizontal="center"/>
    </xf>
    <xf numFmtId="0" fontId="1" fillId="2" borderId="9" xfId="0" applyFont="1" applyFill="1" applyBorder="1" applyAlignment="1">
      <alignment vertical="center" wrapText="1"/>
    </xf>
    <xf numFmtId="0" fontId="1" fillId="2" borderId="9" xfId="0" applyFont="1" applyFill="1" applyBorder="1" applyAlignment="1">
      <alignment horizontal="left" vertical="center"/>
    </xf>
    <xf numFmtId="0" fontId="1" fillId="2" borderId="41" xfId="0" applyFont="1" applyFill="1" applyBorder="1"/>
    <xf numFmtId="0" fontId="1" fillId="2" borderId="42" xfId="0" applyFont="1" applyFill="1" applyBorder="1"/>
    <xf numFmtId="0" fontId="9" fillId="5" borderId="25" xfId="0" applyFont="1" applyFill="1" applyBorder="1" applyAlignment="1">
      <alignment horizontal="center"/>
    </xf>
    <xf numFmtId="0" fontId="9" fillId="5" borderId="18" xfId="0" applyFont="1" applyFill="1" applyBorder="1" applyAlignment="1">
      <alignment horizontal="center"/>
    </xf>
    <xf numFmtId="0" fontId="1" fillId="2" borderId="43" xfId="0" applyFont="1" applyFill="1" applyBorder="1"/>
    <xf numFmtId="0" fontId="1" fillId="2" borderId="44" xfId="0" applyFont="1" applyFill="1" applyBorder="1"/>
    <xf numFmtId="0" fontId="1" fillId="2" borderId="25" xfId="0" applyFont="1" applyFill="1" applyBorder="1" applyAlignment="1">
      <alignment horizontal="center" vertical="center"/>
    </xf>
    <xf numFmtId="0" fontId="1" fillId="4" borderId="18" xfId="0" applyFont="1" applyFill="1" applyBorder="1" applyAlignment="1">
      <alignment horizontal="center" vertical="center" wrapText="1"/>
    </xf>
    <xf numFmtId="0" fontId="1" fillId="2" borderId="52" xfId="0" applyFont="1" applyFill="1" applyBorder="1"/>
    <xf numFmtId="0" fontId="1" fillId="2" borderId="53" xfId="0" applyFont="1" applyFill="1" applyBorder="1"/>
    <xf numFmtId="0" fontId="1" fillId="2" borderId="9" xfId="0" applyFont="1" applyFill="1" applyBorder="1" applyAlignment="1">
      <alignment horizontal="center" vertical="center"/>
    </xf>
    <xf numFmtId="0" fontId="1" fillId="2" borderId="9" xfId="0" applyFont="1" applyFill="1" applyBorder="1" applyAlignment="1">
      <alignment horizontal="center" vertical="center" wrapText="1"/>
    </xf>
    <xf numFmtId="0" fontId="1" fillId="2" borderId="32" xfId="0" applyFont="1" applyFill="1" applyBorder="1" applyAlignment="1">
      <alignment horizontal="left" vertical="center" wrapText="1"/>
    </xf>
    <xf numFmtId="0" fontId="1" fillId="2" borderId="9" xfId="0" applyFont="1" applyFill="1" applyBorder="1" applyAlignment="1">
      <alignment horizontal="left" vertical="center" wrapText="1"/>
    </xf>
    <xf numFmtId="0" fontId="9" fillId="2" borderId="9" xfId="0" applyFont="1" applyFill="1" applyBorder="1" applyAlignment="1">
      <alignment horizontal="left" vertical="top" wrapText="1"/>
    </xf>
    <xf numFmtId="0" fontId="1" fillId="2" borderId="9" xfId="0" applyFont="1" applyFill="1" applyBorder="1" applyAlignment="1"/>
    <xf numFmtId="0" fontId="1" fillId="2" borderId="9" xfId="0" applyFont="1" applyFill="1" applyBorder="1" applyAlignment="1">
      <alignment horizontal="left"/>
    </xf>
    <xf numFmtId="0" fontId="1" fillId="2" borderId="9" xfId="0" applyFont="1" applyFill="1" applyBorder="1" applyAlignment="1">
      <alignment horizontal="center"/>
    </xf>
    <xf numFmtId="0" fontId="9" fillId="5" borderId="18" xfId="0" applyFont="1" applyFill="1" applyBorder="1" applyAlignment="1">
      <alignment horizontal="left" wrapText="1"/>
    </xf>
    <xf numFmtId="4" fontId="1" fillId="4" borderId="18" xfId="0" applyNumberFormat="1" applyFont="1" applyFill="1" applyBorder="1" applyAlignment="1">
      <alignment horizontal="left" wrapText="1"/>
    </xf>
    <xf numFmtId="2" fontId="1" fillId="4" borderId="18" xfId="0" applyNumberFormat="1" applyFont="1" applyFill="1" applyBorder="1" applyAlignment="1">
      <alignment horizontal="left" wrapText="1"/>
    </xf>
    <xf numFmtId="0" fontId="1" fillId="2" borderId="9" xfId="0" applyFont="1" applyFill="1" applyBorder="1"/>
    <xf numFmtId="0" fontId="10" fillId="0" borderId="0" xfId="0" applyFont="1" applyAlignment="1">
      <alignment horizontal="left"/>
    </xf>
    <xf numFmtId="0" fontId="10" fillId="0" borderId="0" xfId="0" applyFont="1"/>
    <xf numFmtId="0" fontId="9" fillId="2" borderId="9" xfId="0" applyFont="1" applyFill="1" applyBorder="1" applyAlignment="1">
      <alignment horizontal="center"/>
    </xf>
    <xf numFmtId="0" fontId="17" fillId="0" borderId="0" xfId="0" applyFont="1"/>
    <xf numFmtId="0" fontId="17" fillId="0" borderId="18" xfId="0" applyFont="1" applyBorder="1"/>
    <xf numFmtId="0" fontId="1" fillId="0" borderId="0" xfId="0" applyFont="1" applyAlignment="1">
      <alignment wrapText="1"/>
    </xf>
    <xf numFmtId="0" fontId="18" fillId="0" borderId="18" xfId="0" applyFont="1" applyBorder="1"/>
    <xf numFmtId="0" fontId="1" fillId="2" borderId="0" xfId="0" applyFont="1" applyFill="1" applyAlignment="1">
      <alignment horizontal="center" wrapText="1"/>
    </xf>
    <xf numFmtId="0" fontId="1" fillId="2" borderId="18" xfId="0" applyFont="1" applyFill="1" applyBorder="1" applyAlignment="1">
      <alignment horizontal="left" wrapText="1"/>
    </xf>
    <xf numFmtId="0" fontId="9" fillId="2" borderId="0" xfId="0" applyFont="1" applyFill="1" applyAlignment="1">
      <alignment horizontal="left" wrapText="1"/>
    </xf>
    <xf numFmtId="0" fontId="9" fillId="2" borderId="9" xfId="0" applyFont="1" applyFill="1" applyBorder="1" applyAlignment="1">
      <alignment horizontal="left"/>
    </xf>
    <xf numFmtId="0" fontId="1" fillId="0" borderId="0" xfId="0" applyFont="1" applyAlignment="1">
      <alignment horizontal="left" wrapText="1"/>
    </xf>
    <xf numFmtId="0" fontId="1" fillId="2" borderId="41" xfId="0" applyFont="1" applyFill="1" applyBorder="1" applyAlignment="1">
      <alignment horizontal="left" wrapText="1"/>
    </xf>
    <xf numFmtId="0" fontId="19" fillId="2" borderId="42" xfId="0" applyFont="1" applyFill="1" applyBorder="1" applyAlignment="1">
      <alignment horizontal="left"/>
    </xf>
    <xf numFmtId="0" fontId="9" fillId="2" borderId="55" xfId="0" applyFont="1" applyFill="1" applyBorder="1"/>
    <xf numFmtId="0" fontId="1" fillId="2" borderId="55" xfId="0" applyFont="1" applyFill="1" applyBorder="1" applyAlignment="1">
      <alignment vertical="center" wrapText="1"/>
    </xf>
    <xf numFmtId="0" fontId="1" fillId="2" borderId="39" xfId="0" applyFont="1" applyFill="1" applyBorder="1" applyAlignment="1">
      <alignment horizontal="left" vertical="center" wrapText="1"/>
    </xf>
    <xf numFmtId="0" fontId="1" fillId="2" borderId="34" xfId="0" applyFont="1" applyFill="1" applyBorder="1" applyAlignment="1">
      <alignment horizontal="left" vertical="center" wrapText="1"/>
    </xf>
    <xf numFmtId="0" fontId="9" fillId="5" borderId="36" xfId="0" applyFont="1" applyFill="1" applyBorder="1" applyAlignment="1">
      <alignment horizontal="center" wrapText="1"/>
    </xf>
    <xf numFmtId="0" fontId="1" fillId="2" borderId="0" xfId="0" applyFont="1" applyFill="1" applyAlignment="1">
      <alignment horizontal="left"/>
    </xf>
    <xf numFmtId="0" fontId="1" fillId="2" borderId="0" xfId="0" applyFont="1" applyFill="1" applyAlignment="1">
      <alignment horizontal="left" vertical="center"/>
    </xf>
    <xf numFmtId="0" fontId="1" fillId="2" borderId="0" xfId="0" applyFont="1" applyFill="1"/>
    <xf numFmtId="4" fontId="1" fillId="0" borderId="0" xfId="0" applyNumberFormat="1" applyFont="1" applyAlignment="1">
      <alignment horizontal="left" wrapText="1"/>
    </xf>
    <xf numFmtId="2" fontId="1" fillId="0" borderId="0" xfId="0" applyNumberFormat="1" applyFont="1" applyAlignment="1">
      <alignment horizontal="left" wrapText="1"/>
    </xf>
    <xf numFmtId="0" fontId="9" fillId="0" borderId="0" xfId="0" applyFont="1" applyAlignment="1"/>
    <xf numFmtId="0" fontId="1" fillId="0" borderId="0" xfId="0" applyFont="1" applyAlignment="1"/>
    <xf numFmtId="0" fontId="1" fillId="2" borderId="23" xfId="0" applyFont="1" applyFill="1" applyBorder="1" applyAlignment="1">
      <alignment horizontal="left"/>
    </xf>
    <xf numFmtId="0" fontId="5" fillId="2" borderId="56" xfId="0" applyFont="1" applyFill="1" applyBorder="1" applyAlignment="1">
      <alignment horizontal="left"/>
    </xf>
    <xf numFmtId="0" fontId="5" fillId="0" borderId="22" xfId="0" applyFont="1" applyBorder="1" applyAlignment="1">
      <alignment horizontal="left"/>
    </xf>
    <xf numFmtId="0" fontId="21" fillId="2" borderId="41" xfId="0" applyFont="1" applyFill="1" applyBorder="1" applyAlignment="1">
      <alignment horizontal="right"/>
    </xf>
    <xf numFmtId="0" fontId="21" fillId="0" borderId="3" xfId="0" applyFont="1" applyBorder="1" applyAlignment="1">
      <alignment horizontal="left"/>
    </xf>
    <xf numFmtId="0" fontId="21" fillId="2" borderId="57" xfId="0" applyFont="1" applyFill="1" applyBorder="1" applyAlignment="1">
      <alignment horizontal="right"/>
    </xf>
    <xf numFmtId="0" fontId="22" fillId="2" borderId="44" xfId="0" applyFont="1" applyFill="1" applyBorder="1" applyAlignment="1">
      <alignment wrapText="1"/>
    </xf>
    <xf numFmtId="0" fontId="23" fillId="0" borderId="0" xfId="0" applyFont="1"/>
    <xf numFmtId="0" fontId="21" fillId="2" borderId="43" xfId="0" applyFont="1" applyFill="1" applyBorder="1" applyAlignment="1">
      <alignment horizontal="right"/>
    </xf>
    <xf numFmtId="0" fontId="21" fillId="2" borderId="9" xfId="0" applyFont="1" applyFill="1" applyBorder="1" applyAlignment="1">
      <alignment horizontal="left"/>
    </xf>
    <xf numFmtId="0" fontId="21" fillId="2" borderId="9" xfId="0" applyFont="1" applyFill="1" applyBorder="1" applyAlignment="1">
      <alignment horizontal="right"/>
    </xf>
    <xf numFmtId="0" fontId="21" fillId="2" borderId="52" xfId="0" applyFont="1" applyFill="1" applyBorder="1" applyAlignment="1">
      <alignment horizontal="right" wrapText="1"/>
    </xf>
    <xf numFmtId="164" fontId="21" fillId="2" borderId="58" xfId="0" applyNumberFormat="1" applyFont="1" applyFill="1" applyBorder="1" applyAlignment="1">
      <alignment horizontal="left"/>
    </xf>
    <xf numFmtId="15" fontId="21" fillId="2" borderId="58" xfId="0" quotePrefix="1" applyNumberFormat="1" applyFont="1" applyFill="1" applyBorder="1" applyAlignment="1">
      <alignment horizontal="right"/>
    </xf>
    <xf numFmtId="165" fontId="21" fillId="2" borderId="53" xfId="0" applyNumberFormat="1" applyFont="1" applyFill="1" applyBorder="1" applyAlignment="1">
      <alignment horizontal="left"/>
    </xf>
    <xf numFmtId="0" fontId="24" fillId="0" borderId="0" xfId="0" applyFont="1"/>
    <xf numFmtId="0" fontId="25" fillId="10" borderId="9" xfId="0" applyFont="1" applyFill="1" applyBorder="1" applyAlignment="1">
      <alignment vertical="top"/>
    </xf>
    <xf numFmtId="0" fontId="26" fillId="0" borderId="0" xfId="0" applyFont="1" applyAlignment="1">
      <alignment vertical="top"/>
    </xf>
    <xf numFmtId="0" fontId="1" fillId="0" borderId="0" xfId="0" applyFont="1" applyAlignment="1">
      <alignment horizontal="center" vertical="center"/>
    </xf>
    <xf numFmtId="0" fontId="26" fillId="10" borderId="9" xfId="0" applyFont="1" applyFill="1" applyBorder="1" applyAlignment="1">
      <alignment vertical="top"/>
    </xf>
    <xf numFmtId="0" fontId="27" fillId="0" borderId="0" xfId="0" applyFont="1"/>
    <xf numFmtId="0" fontId="26" fillId="0" borderId="0" xfId="0" applyFont="1" applyAlignment="1">
      <alignment vertical="center" wrapText="1"/>
    </xf>
    <xf numFmtId="0" fontId="18" fillId="0" borderId="61" xfId="0" applyFont="1" applyBorder="1" applyAlignment="1">
      <alignment vertical="center" wrapText="1"/>
    </xf>
    <xf numFmtId="0" fontId="28" fillId="0" borderId="0" xfId="0" applyFont="1" applyAlignment="1">
      <alignment vertical="center" wrapText="1"/>
    </xf>
    <xf numFmtId="0" fontId="29" fillId="0" borderId="0" xfId="0" applyFont="1" applyAlignment="1">
      <alignment vertical="center" wrapText="1"/>
    </xf>
    <xf numFmtId="0" fontId="21" fillId="0" borderId="0" xfId="0" applyFont="1" applyAlignment="1">
      <alignment vertical="top"/>
    </xf>
    <xf numFmtId="0" fontId="20" fillId="0" borderId="0" xfId="0" applyFont="1" applyAlignment="1">
      <alignment vertical="top"/>
    </xf>
    <xf numFmtId="0" fontId="20" fillId="0" borderId="0" xfId="0" applyFont="1" applyAlignment="1">
      <alignment horizontal="center" vertical="top"/>
    </xf>
    <xf numFmtId="0" fontId="5" fillId="0" borderId="0" xfId="0" applyFont="1" applyAlignment="1">
      <alignment vertical="top"/>
    </xf>
    <xf numFmtId="0" fontId="16" fillId="0" borderId="0" xfId="0" applyFont="1" applyAlignment="1">
      <alignment horizontal="center" vertical="center"/>
    </xf>
    <xf numFmtId="0" fontId="5" fillId="0" borderId="0" xfId="0" applyFont="1" applyAlignment="1">
      <alignment horizontal="center" vertical="center"/>
    </xf>
    <xf numFmtId="0" fontId="20" fillId="0" borderId="0" xfId="0" applyFont="1" applyAlignment="1">
      <alignment horizontal="center" vertical="center"/>
    </xf>
    <xf numFmtId="2" fontId="20" fillId="0" borderId="0" xfId="0" applyNumberFormat="1" applyFont="1" applyAlignment="1">
      <alignment vertical="center"/>
    </xf>
    <xf numFmtId="0" fontId="30" fillId="0" borderId="65" xfId="0" applyFont="1" applyBorder="1" applyAlignment="1">
      <alignment horizontal="center" vertical="center"/>
    </xf>
    <xf numFmtId="0" fontId="30" fillId="0" borderId="65" xfId="0" applyFont="1" applyBorder="1" applyAlignment="1">
      <alignment horizontal="center" vertical="center" wrapText="1"/>
    </xf>
    <xf numFmtId="0" fontId="20" fillId="11" borderId="66" xfId="0" applyFont="1" applyFill="1" applyBorder="1" applyAlignment="1">
      <alignment horizontal="center" vertical="top"/>
    </xf>
    <xf numFmtId="166" fontId="20" fillId="11" borderId="66" xfId="0" applyNumberFormat="1" applyFont="1" applyFill="1" applyBorder="1" applyAlignment="1">
      <alignment horizontal="center" vertical="center"/>
    </xf>
    <xf numFmtId="167" fontId="20" fillId="11" borderId="66" xfId="0" applyNumberFormat="1" applyFont="1" applyFill="1" applyBorder="1" applyAlignment="1">
      <alignment horizontal="center" vertical="top"/>
    </xf>
    <xf numFmtId="2" fontId="20" fillId="11" borderId="66" xfId="0" applyNumberFormat="1" applyFont="1" applyFill="1" applyBorder="1" applyAlignment="1">
      <alignment horizontal="center" vertical="center"/>
    </xf>
    <xf numFmtId="0" fontId="20" fillId="11" borderId="66" xfId="0" applyFont="1" applyFill="1" applyBorder="1" applyAlignment="1">
      <alignment horizontal="center" vertical="center"/>
    </xf>
    <xf numFmtId="49" fontId="16" fillId="0" borderId="0" xfId="0" applyNumberFormat="1" applyFont="1" applyAlignment="1">
      <alignment horizontal="center" vertical="center"/>
    </xf>
    <xf numFmtId="0" fontId="20" fillId="12" borderId="67" xfId="0" applyFont="1" applyFill="1" applyBorder="1" applyAlignment="1">
      <alignment horizontal="center" vertical="top"/>
    </xf>
    <xf numFmtId="166" fontId="20" fillId="12" borderId="67" xfId="0" applyNumberFormat="1" applyFont="1" applyFill="1" applyBorder="1" applyAlignment="1">
      <alignment horizontal="center" vertical="center"/>
    </xf>
    <xf numFmtId="167" fontId="20" fillId="12" borderId="67" xfId="0" applyNumberFormat="1" applyFont="1" applyFill="1" applyBorder="1" applyAlignment="1">
      <alignment horizontal="center" vertical="top"/>
    </xf>
    <xf numFmtId="2" fontId="20" fillId="12" borderId="67" xfId="0" applyNumberFormat="1" applyFont="1" applyFill="1" applyBorder="1" applyAlignment="1">
      <alignment horizontal="center" vertical="center"/>
    </xf>
    <xf numFmtId="0" fontId="20" fillId="12" borderId="67" xfId="0" applyFont="1" applyFill="1" applyBorder="1" applyAlignment="1">
      <alignment horizontal="center" vertical="center"/>
    </xf>
    <xf numFmtId="0" fontId="30" fillId="0" borderId="0" xfId="0" applyFont="1" applyAlignment="1">
      <alignment horizontal="center" vertical="center"/>
    </xf>
    <xf numFmtId="49" fontId="30" fillId="0" borderId="0" xfId="0" applyNumberFormat="1" applyFont="1" applyAlignment="1">
      <alignment horizontal="center" vertical="center"/>
    </xf>
    <xf numFmtId="0" fontId="30" fillId="11" borderId="66" xfId="0" applyFont="1" applyFill="1" applyBorder="1" applyAlignment="1">
      <alignment horizontal="center" vertical="center"/>
    </xf>
    <xf numFmtId="168" fontId="20" fillId="11" borderId="66" xfId="0" applyNumberFormat="1" applyFont="1" applyFill="1" applyBorder="1" applyAlignment="1">
      <alignment horizontal="center" vertical="center"/>
    </xf>
    <xf numFmtId="2" fontId="20" fillId="11" borderId="71" xfId="0" applyNumberFormat="1" applyFont="1" applyFill="1" applyBorder="1" applyAlignment="1">
      <alignment horizontal="center" vertical="center"/>
    </xf>
    <xf numFmtId="2" fontId="20" fillId="11" borderId="72" xfId="0" applyNumberFormat="1" applyFont="1" applyFill="1" applyBorder="1" applyAlignment="1">
      <alignment horizontal="center" vertical="center"/>
    </xf>
    <xf numFmtId="2" fontId="20" fillId="11" borderId="73" xfId="0" applyNumberFormat="1" applyFont="1" applyFill="1" applyBorder="1" applyAlignment="1">
      <alignment horizontal="center" vertical="center"/>
    </xf>
    <xf numFmtId="2" fontId="20" fillId="13" borderId="74" xfId="0" applyNumberFormat="1" applyFont="1" applyFill="1" applyBorder="1" applyAlignment="1">
      <alignment horizontal="center" vertical="center"/>
    </xf>
    <xf numFmtId="2" fontId="20" fillId="13" borderId="73" xfId="0" applyNumberFormat="1" applyFont="1" applyFill="1" applyBorder="1" applyAlignment="1">
      <alignment horizontal="center" vertical="center"/>
    </xf>
    <xf numFmtId="2" fontId="20" fillId="11" borderId="75" xfId="0" applyNumberFormat="1" applyFont="1" applyFill="1" applyBorder="1" applyAlignment="1">
      <alignment horizontal="center" vertical="center"/>
    </xf>
    <xf numFmtId="2" fontId="20" fillId="11" borderId="18" xfId="0" applyNumberFormat="1" applyFont="1" applyFill="1" applyBorder="1" applyAlignment="1">
      <alignment horizontal="center" vertical="center"/>
    </xf>
    <xf numFmtId="2" fontId="20" fillId="11" borderId="76" xfId="0" applyNumberFormat="1" applyFont="1" applyFill="1" applyBorder="1" applyAlignment="1">
      <alignment horizontal="center" vertical="center"/>
    </xf>
    <xf numFmtId="2" fontId="20" fillId="14" borderId="25" xfId="0" applyNumberFormat="1" applyFont="1" applyFill="1" applyBorder="1" applyAlignment="1">
      <alignment horizontal="center" vertical="center"/>
    </xf>
    <xf numFmtId="2" fontId="20" fillId="14" borderId="76" xfId="0" applyNumberFormat="1" applyFont="1" applyFill="1" applyBorder="1" applyAlignment="1">
      <alignment horizontal="center" vertical="center"/>
    </xf>
    <xf numFmtId="0" fontId="31" fillId="11" borderId="66" xfId="0" applyFont="1" applyFill="1" applyBorder="1" applyAlignment="1">
      <alignment horizontal="center" vertical="center"/>
    </xf>
    <xf numFmtId="0" fontId="5" fillId="15" borderId="9" xfId="0" applyFont="1" applyFill="1" applyBorder="1" applyAlignment="1">
      <alignment horizontal="center" vertical="center"/>
    </xf>
    <xf numFmtId="0" fontId="5" fillId="15" borderId="9" xfId="0" applyFont="1" applyFill="1" applyBorder="1" applyAlignment="1">
      <alignment vertical="top"/>
    </xf>
    <xf numFmtId="2" fontId="20" fillId="16" borderId="25" xfId="0" applyNumberFormat="1" applyFont="1" applyFill="1" applyBorder="1" applyAlignment="1">
      <alignment horizontal="center" vertical="center"/>
    </xf>
    <xf numFmtId="2" fontId="20" fillId="16" borderId="76" xfId="0" applyNumberFormat="1" applyFont="1" applyFill="1" applyBorder="1" applyAlignment="1">
      <alignment horizontal="center" vertical="center"/>
    </xf>
    <xf numFmtId="0" fontId="30" fillId="11" borderId="66" xfId="0" applyFont="1" applyFill="1" applyBorder="1" applyAlignment="1">
      <alignment horizontal="center" vertical="top"/>
    </xf>
    <xf numFmtId="169" fontId="20" fillId="11" borderId="66" xfId="0" applyNumberFormat="1" applyFont="1" applyFill="1" applyBorder="1" applyAlignment="1">
      <alignment horizontal="center" vertical="top"/>
    </xf>
    <xf numFmtId="2" fontId="20" fillId="11" borderId="77" xfId="0" applyNumberFormat="1" applyFont="1" applyFill="1" applyBorder="1" applyAlignment="1">
      <alignment horizontal="center" vertical="center"/>
    </xf>
    <xf numFmtId="2" fontId="20" fillId="11" borderId="78" xfId="0" applyNumberFormat="1" applyFont="1" applyFill="1" applyBorder="1" applyAlignment="1">
      <alignment horizontal="center" vertical="center"/>
    </xf>
    <xf numFmtId="2" fontId="20" fillId="11" borderId="79" xfId="0" applyNumberFormat="1" applyFont="1" applyFill="1" applyBorder="1" applyAlignment="1">
      <alignment horizontal="center" vertical="center"/>
    </xf>
    <xf numFmtId="2" fontId="20" fillId="4" borderId="25" xfId="0" applyNumberFormat="1" applyFont="1" applyFill="1" applyBorder="1" applyAlignment="1">
      <alignment horizontal="center" vertical="center"/>
    </xf>
    <xf numFmtId="2" fontId="20" fillId="4" borderId="76" xfId="0" applyNumberFormat="1" applyFont="1" applyFill="1" applyBorder="1" applyAlignment="1">
      <alignment horizontal="center" vertical="center"/>
    </xf>
    <xf numFmtId="2" fontId="20" fillId="11" borderId="80" xfId="0" applyNumberFormat="1" applyFont="1" applyFill="1" applyBorder="1" applyAlignment="1">
      <alignment horizontal="center" vertical="center"/>
    </xf>
    <xf numFmtId="2" fontId="20" fillId="11" borderId="81" xfId="0" applyNumberFormat="1" applyFont="1" applyFill="1" applyBorder="1" applyAlignment="1">
      <alignment horizontal="center" vertical="center"/>
    </xf>
    <xf numFmtId="2" fontId="20" fillId="17" borderId="25" xfId="0" applyNumberFormat="1" applyFont="1" applyFill="1" applyBorder="1" applyAlignment="1">
      <alignment horizontal="center" vertical="center"/>
    </xf>
    <xf numFmtId="2" fontId="20" fillId="17" borderId="76" xfId="0" applyNumberFormat="1" applyFont="1" applyFill="1" applyBorder="1" applyAlignment="1">
      <alignment horizontal="center" vertical="center"/>
    </xf>
    <xf numFmtId="0" fontId="30" fillId="11" borderId="67" xfId="0" applyFont="1" applyFill="1" applyBorder="1" applyAlignment="1">
      <alignment horizontal="center" vertical="center"/>
    </xf>
    <xf numFmtId="2" fontId="20" fillId="11" borderId="67" xfId="0" applyNumberFormat="1" applyFont="1" applyFill="1" applyBorder="1" applyAlignment="1">
      <alignment horizontal="center" vertical="center"/>
    </xf>
    <xf numFmtId="0" fontId="20" fillId="11" borderId="67" xfId="0" applyFont="1" applyFill="1" applyBorder="1" applyAlignment="1">
      <alignment horizontal="center" vertical="center"/>
    </xf>
    <xf numFmtId="2" fontId="20" fillId="9" borderId="77" xfId="0" applyNumberFormat="1" applyFont="1" applyFill="1" applyBorder="1" applyAlignment="1">
      <alignment horizontal="center" vertical="center"/>
    </xf>
    <xf numFmtId="2" fontId="20" fillId="9" borderId="79" xfId="0" applyNumberFormat="1" applyFont="1" applyFill="1" applyBorder="1" applyAlignment="1">
      <alignment horizontal="center" vertical="center"/>
    </xf>
    <xf numFmtId="0" fontId="20" fillId="0" borderId="0" xfId="0" applyFont="1" applyAlignment="1">
      <alignment horizontal="left" vertical="top"/>
    </xf>
    <xf numFmtId="0" fontId="1" fillId="0" borderId="0" xfId="0" applyFont="1" applyAlignment="1">
      <alignment vertical="top"/>
    </xf>
    <xf numFmtId="0" fontId="32" fillId="0" borderId="0" xfId="0" applyFont="1" applyAlignment="1">
      <alignment vertical="top"/>
    </xf>
    <xf numFmtId="0" fontId="32" fillId="0" borderId="0" xfId="0" applyFont="1"/>
    <xf numFmtId="0" fontId="33" fillId="0" borderId="0" xfId="0" applyFont="1" applyAlignment="1">
      <alignment horizontal="center" vertical="center"/>
    </xf>
    <xf numFmtId="0" fontId="33" fillId="0" borderId="65" xfId="0" applyFont="1" applyBorder="1" applyAlignment="1">
      <alignment horizontal="center" vertical="center"/>
    </xf>
    <xf numFmtId="0" fontId="32" fillId="0" borderId="0" xfId="0" applyFont="1" applyAlignment="1">
      <alignment horizontal="center" vertical="center"/>
    </xf>
    <xf numFmtId="2" fontId="32" fillId="0" borderId="0" xfId="0" applyNumberFormat="1" applyFont="1" applyAlignment="1">
      <alignment vertical="center"/>
    </xf>
    <xf numFmtId="0" fontId="33" fillId="0" borderId="65" xfId="0" applyFont="1" applyBorder="1" applyAlignment="1">
      <alignment horizontal="center" vertical="center" wrapText="1"/>
    </xf>
    <xf numFmtId="0" fontId="33" fillId="11" borderId="41" xfId="0" applyFont="1" applyFill="1" applyBorder="1" applyAlignment="1">
      <alignment horizontal="left" vertical="center"/>
    </xf>
    <xf numFmtId="168" fontId="32" fillId="11" borderId="86" xfId="0" applyNumberFormat="1" applyFont="1" applyFill="1" applyBorder="1" applyAlignment="1">
      <alignment horizontal="center" vertical="center"/>
    </xf>
    <xf numFmtId="0" fontId="32" fillId="11" borderId="86" xfId="0" applyFont="1" applyFill="1" applyBorder="1" applyAlignment="1">
      <alignment horizontal="center" vertical="center"/>
    </xf>
    <xf numFmtId="2" fontId="32" fillId="11" borderId="86" xfId="0" applyNumberFormat="1" applyFont="1" applyFill="1" applyBorder="1" applyAlignment="1">
      <alignment horizontal="center" vertical="top"/>
    </xf>
    <xf numFmtId="2" fontId="32" fillId="11" borderId="86" xfId="0" applyNumberFormat="1" applyFont="1" applyFill="1" applyBorder="1" applyAlignment="1">
      <alignment horizontal="center" vertical="center"/>
    </xf>
    <xf numFmtId="2" fontId="32" fillId="0" borderId="0" xfId="0" applyNumberFormat="1" applyFont="1" applyAlignment="1">
      <alignment horizontal="center" vertical="center"/>
    </xf>
    <xf numFmtId="0" fontId="33" fillId="11" borderId="43" xfId="0" applyFont="1" applyFill="1" applyBorder="1" applyAlignment="1">
      <alignment horizontal="left" vertical="center"/>
    </xf>
    <xf numFmtId="168" fontId="32" fillId="11" borderId="66" xfId="0" applyNumberFormat="1" applyFont="1" applyFill="1" applyBorder="1" applyAlignment="1">
      <alignment horizontal="center" vertical="center"/>
    </xf>
    <xf numFmtId="0" fontId="32" fillId="11" borderId="66" xfId="0" applyFont="1" applyFill="1" applyBorder="1" applyAlignment="1">
      <alignment horizontal="center" vertical="center"/>
    </xf>
    <xf numFmtId="2" fontId="32" fillId="11" borderId="66" xfId="0" applyNumberFormat="1" applyFont="1" applyFill="1" applyBorder="1" applyAlignment="1">
      <alignment horizontal="center" vertical="top"/>
    </xf>
    <xf numFmtId="2" fontId="32" fillId="11" borderId="66" xfId="0" applyNumberFormat="1" applyFont="1" applyFill="1" applyBorder="1" applyAlignment="1">
      <alignment horizontal="center" vertical="center"/>
    </xf>
    <xf numFmtId="49" fontId="33" fillId="0" borderId="0" xfId="0" applyNumberFormat="1" applyFont="1" applyAlignment="1">
      <alignment horizontal="center" vertical="center"/>
    </xf>
    <xf numFmtId="0" fontId="33" fillId="11" borderId="43" xfId="0" applyFont="1" applyFill="1" applyBorder="1" applyAlignment="1">
      <alignment horizontal="left" vertical="top"/>
    </xf>
    <xf numFmtId="169" fontId="32" fillId="11" borderId="66" xfId="0" applyNumberFormat="1" applyFont="1" applyFill="1" applyBorder="1" applyAlignment="1">
      <alignment horizontal="center" vertical="top"/>
    </xf>
    <xf numFmtId="0" fontId="32" fillId="0" borderId="0" xfId="0" applyFont="1" applyAlignment="1">
      <alignment horizontal="center"/>
    </xf>
    <xf numFmtId="2" fontId="32" fillId="11" borderId="71" xfId="0" applyNumberFormat="1" applyFont="1" applyFill="1" applyBorder="1" applyAlignment="1">
      <alignment horizontal="center" vertical="center"/>
    </xf>
    <xf numFmtId="2" fontId="32" fillId="11" borderId="72" xfId="0" applyNumberFormat="1" applyFont="1" applyFill="1" applyBorder="1" applyAlignment="1">
      <alignment horizontal="center" vertical="center"/>
    </xf>
    <xf numFmtId="2" fontId="32" fillId="11" borderId="73" xfId="0" applyNumberFormat="1" applyFont="1" applyFill="1" applyBorder="1" applyAlignment="1">
      <alignment horizontal="center" vertical="center"/>
    </xf>
    <xf numFmtId="2" fontId="32" fillId="13" borderId="74" xfId="0" applyNumberFormat="1" applyFont="1" applyFill="1" applyBorder="1" applyAlignment="1">
      <alignment horizontal="center" vertical="center"/>
    </xf>
    <xf numFmtId="2" fontId="32" fillId="13" borderId="73" xfId="0" applyNumberFormat="1" applyFont="1" applyFill="1" applyBorder="1" applyAlignment="1">
      <alignment horizontal="center" vertical="center"/>
    </xf>
    <xf numFmtId="0" fontId="32" fillId="11" borderId="67" xfId="0" applyFont="1" applyFill="1" applyBorder="1" applyAlignment="1">
      <alignment horizontal="center" vertical="center"/>
    </xf>
    <xf numFmtId="2" fontId="32" fillId="11" borderId="67" xfId="0" applyNumberFormat="1" applyFont="1" applyFill="1" applyBorder="1" applyAlignment="1">
      <alignment horizontal="center" vertical="top"/>
    </xf>
    <xf numFmtId="2" fontId="32" fillId="11" borderId="67" xfId="0" applyNumberFormat="1" applyFont="1" applyFill="1" applyBorder="1" applyAlignment="1">
      <alignment horizontal="center" vertical="center"/>
    </xf>
    <xf numFmtId="2" fontId="32" fillId="11" borderId="75" xfId="0" applyNumberFormat="1" applyFont="1" applyFill="1" applyBorder="1" applyAlignment="1">
      <alignment horizontal="center" vertical="center"/>
    </xf>
    <xf numFmtId="2" fontId="32" fillId="11" borderId="18" xfId="0" applyNumberFormat="1" applyFont="1" applyFill="1" applyBorder="1" applyAlignment="1">
      <alignment horizontal="center" vertical="center"/>
    </xf>
    <xf numFmtId="2" fontId="32" fillId="11" borderId="76" xfId="0" applyNumberFormat="1" applyFont="1" applyFill="1" applyBorder="1" applyAlignment="1">
      <alignment horizontal="center" vertical="center"/>
    </xf>
    <xf numFmtId="2" fontId="32" fillId="14" borderId="25" xfId="0" applyNumberFormat="1" applyFont="1" applyFill="1" applyBorder="1" applyAlignment="1">
      <alignment horizontal="center" vertical="center"/>
    </xf>
    <xf numFmtId="2" fontId="32" fillId="14" borderId="76" xfId="0" applyNumberFormat="1" applyFont="1" applyFill="1" applyBorder="1" applyAlignment="1">
      <alignment horizontal="center" vertical="center"/>
    </xf>
    <xf numFmtId="167" fontId="32" fillId="0" borderId="0" xfId="0" applyNumberFormat="1" applyFont="1" applyAlignment="1">
      <alignment vertical="top"/>
    </xf>
    <xf numFmtId="0" fontId="33" fillId="11" borderId="65" xfId="0" applyFont="1" applyFill="1" applyBorder="1" applyAlignment="1">
      <alignment horizontal="left" vertical="center" wrapText="1"/>
    </xf>
    <xf numFmtId="170" fontId="33" fillId="11" borderId="53" xfId="0" applyNumberFormat="1" applyFont="1" applyFill="1" applyBorder="1" applyAlignment="1">
      <alignment horizontal="center" vertical="center"/>
    </xf>
    <xf numFmtId="2" fontId="32" fillId="16" borderId="25" xfId="0" applyNumberFormat="1" applyFont="1" applyFill="1" applyBorder="1" applyAlignment="1">
      <alignment horizontal="center" vertical="center"/>
    </xf>
    <xf numFmtId="2" fontId="32" fillId="16" borderId="76" xfId="0" applyNumberFormat="1" applyFont="1" applyFill="1" applyBorder="1" applyAlignment="1">
      <alignment horizontal="center" vertical="center"/>
    </xf>
    <xf numFmtId="0" fontId="32" fillId="11" borderId="18" xfId="0" applyFont="1" applyFill="1" applyBorder="1" applyAlignment="1">
      <alignment vertical="top"/>
    </xf>
    <xf numFmtId="171" fontId="32" fillId="11" borderId="18" xfId="0" applyNumberFormat="1" applyFont="1" applyFill="1" applyBorder="1" applyAlignment="1">
      <alignment vertical="top"/>
    </xf>
    <xf numFmtId="2" fontId="32" fillId="11" borderId="77" xfId="0" applyNumberFormat="1" applyFont="1" applyFill="1" applyBorder="1" applyAlignment="1">
      <alignment horizontal="center" vertical="center"/>
    </xf>
    <xf numFmtId="2" fontId="32" fillId="11" borderId="78" xfId="0" applyNumberFormat="1" applyFont="1" applyFill="1" applyBorder="1" applyAlignment="1">
      <alignment horizontal="center" vertical="center"/>
    </xf>
    <xf numFmtId="2" fontId="32" fillId="11" borderId="79" xfId="0" applyNumberFormat="1" applyFont="1" applyFill="1" applyBorder="1" applyAlignment="1">
      <alignment horizontal="center" vertical="center"/>
    </xf>
    <xf numFmtId="2" fontId="32" fillId="4" borderId="25" xfId="0" applyNumberFormat="1" applyFont="1" applyFill="1" applyBorder="1" applyAlignment="1">
      <alignment horizontal="center" vertical="center"/>
    </xf>
    <xf numFmtId="2" fontId="32" fillId="4" borderId="76" xfId="0" applyNumberFormat="1" applyFont="1" applyFill="1" applyBorder="1" applyAlignment="1">
      <alignment horizontal="center" vertical="center"/>
    </xf>
    <xf numFmtId="168" fontId="32" fillId="0" borderId="0" xfId="0" applyNumberFormat="1" applyFont="1" applyAlignment="1">
      <alignment horizontal="center" vertical="center"/>
    </xf>
    <xf numFmtId="2" fontId="32" fillId="11" borderId="80" xfId="0" applyNumberFormat="1" applyFont="1" applyFill="1" applyBorder="1" applyAlignment="1">
      <alignment horizontal="center" vertical="center"/>
    </xf>
    <xf numFmtId="2" fontId="32" fillId="11" borderId="81" xfId="0" applyNumberFormat="1" applyFont="1" applyFill="1" applyBorder="1" applyAlignment="1">
      <alignment horizontal="center" vertical="center"/>
    </xf>
    <xf numFmtId="2" fontId="32" fillId="17" borderId="25" xfId="0" applyNumberFormat="1" applyFont="1" applyFill="1" applyBorder="1" applyAlignment="1">
      <alignment horizontal="center" vertical="center"/>
    </xf>
    <xf numFmtId="2" fontId="32" fillId="17" borderId="76" xfId="0" applyNumberFormat="1" applyFont="1" applyFill="1" applyBorder="1" applyAlignment="1">
      <alignment horizontal="center" vertical="center"/>
    </xf>
    <xf numFmtId="0" fontId="32" fillId="0" borderId="0" xfId="0" applyFont="1" applyAlignment="1">
      <alignment horizontal="center" vertical="top"/>
    </xf>
    <xf numFmtId="2" fontId="32" fillId="9" borderId="77" xfId="0" applyNumberFormat="1" applyFont="1" applyFill="1" applyBorder="1" applyAlignment="1">
      <alignment horizontal="center" vertical="center"/>
    </xf>
    <xf numFmtId="2" fontId="32" fillId="9" borderId="79" xfId="0" applyNumberFormat="1" applyFont="1" applyFill="1" applyBorder="1" applyAlignment="1">
      <alignment horizontal="center" vertical="center"/>
    </xf>
    <xf numFmtId="0" fontId="33" fillId="0" borderId="91" xfId="0" applyFont="1" applyBorder="1" applyAlignment="1">
      <alignment horizontal="center" vertical="center" wrapText="1"/>
    </xf>
    <xf numFmtId="2" fontId="32" fillId="11" borderId="41" xfId="0" applyNumberFormat="1" applyFont="1" applyFill="1" applyBorder="1" applyAlignment="1">
      <alignment horizontal="center" vertical="top"/>
    </xf>
    <xf numFmtId="2" fontId="32" fillId="11" borderId="42" xfId="0" applyNumberFormat="1" applyFont="1" applyFill="1" applyBorder="1" applyAlignment="1">
      <alignment horizontal="center" vertical="center"/>
    </xf>
    <xf numFmtId="2" fontId="32" fillId="11" borderId="43" xfId="0" applyNumberFormat="1" applyFont="1" applyFill="1" applyBorder="1" applyAlignment="1">
      <alignment horizontal="center" vertical="top"/>
    </xf>
    <xf numFmtId="2" fontId="32" fillId="11" borderId="44" xfId="0" applyNumberFormat="1" applyFont="1" applyFill="1" applyBorder="1" applyAlignment="1">
      <alignment horizontal="center" vertical="center"/>
    </xf>
    <xf numFmtId="2" fontId="32" fillId="11" borderId="52" xfId="0" applyNumberFormat="1" applyFont="1" applyFill="1" applyBorder="1" applyAlignment="1">
      <alignment horizontal="center" vertical="top"/>
    </xf>
    <xf numFmtId="2" fontId="32" fillId="11" borderId="53" xfId="0" applyNumberFormat="1" applyFont="1" applyFill="1" applyBorder="1" applyAlignment="1">
      <alignment horizontal="center" vertical="center"/>
    </xf>
    <xf numFmtId="0" fontId="16" fillId="0" borderId="62" xfId="0" applyFont="1" applyBorder="1" applyAlignment="1">
      <alignment horizontal="center" vertical="center"/>
    </xf>
    <xf numFmtId="0" fontId="16" fillId="0" borderId="64" xfId="0" applyFont="1" applyBorder="1" applyAlignment="1">
      <alignment horizontal="center" vertical="center"/>
    </xf>
    <xf numFmtId="0" fontId="30" fillId="0" borderId="91" xfId="0" applyFont="1" applyBorder="1" applyAlignment="1">
      <alignment horizontal="center" vertical="center" wrapText="1"/>
    </xf>
    <xf numFmtId="0" fontId="35" fillId="0" borderId="65" xfId="0" applyFont="1" applyBorder="1" applyAlignment="1">
      <alignment horizontal="center" vertical="center" wrapText="1"/>
    </xf>
    <xf numFmtId="0" fontId="3" fillId="11" borderId="86" xfId="0" applyFont="1" applyFill="1" applyBorder="1" applyAlignment="1">
      <alignment horizontal="center" vertical="top"/>
    </xf>
    <xf numFmtId="0" fontId="3" fillId="11" borderId="86" xfId="0" applyFont="1" applyFill="1" applyBorder="1" applyAlignment="1">
      <alignment horizontal="center" vertical="center"/>
    </xf>
    <xf numFmtId="171" fontId="3" fillId="11" borderId="86" xfId="0" applyNumberFormat="1" applyFont="1" applyFill="1" applyBorder="1" applyAlignment="1">
      <alignment horizontal="center" vertical="center"/>
    </xf>
    <xf numFmtId="2" fontId="36" fillId="11" borderId="41" xfId="0" applyNumberFormat="1" applyFont="1" applyFill="1" applyBorder="1" applyAlignment="1">
      <alignment horizontal="center" vertical="top"/>
    </xf>
    <xf numFmtId="2" fontId="36" fillId="11" borderId="86" xfId="0" applyNumberFormat="1" applyFont="1" applyFill="1" applyBorder="1" applyAlignment="1">
      <alignment horizontal="center" vertical="center"/>
    </xf>
    <xf numFmtId="168" fontId="3" fillId="11" borderId="42" xfId="0" applyNumberFormat="1" applyFont="1" applyFill="1" applyBorder="1" applyAlignment="1">
      <alignment horizontal="center" vertical="center"/>
    </xf>
    <xf numFmtId="0" fontId="37" fillId="11" borderId="86" xfId="0" applyFont="1" applyFill="1" applyBorder="1" applyAlignment="1">
      <alignment horizontal="center" vertical="center"/>
    </xf>
    <xf numFmtId="10" fontId="3" fillId="11" borderId="41" xfId="0" applyNumberFormat="1" applyFont="1" applyFill="1" applyBorder="1" applyAlignment="1">
      <alignment horizontal="center" vertical="center"/>
    </xf>
    <xf numFmtId="2" fontId="3" fillId="11" borderId="42" xfId="0" applyNumberFormat="1" applyFont="1" applyFill="1" applyBorder="1" applyAlignment="1">
      <alignment horizontal="center" vertical="center"/>
    </xf>
    <xf numFmtId="2" fontId="30" fillId="0" borderId="0" xfId="0" applyNumberFormat="1" applyFont="1" applyAlignment="1">
      <alignment horizontal="center" vertical="center"/>
    </xf>
    <xf numFmtId="0" fontId="3" fillId="11" borderId="66" xfId="0" applyFont="1" applyFill="1" applyBorder="1" applyAlignment="1">
      <alignment horizontal="center" vertical="top"/>
    </xf>
    <xf numFmtId="0" fontId="3" fillId="11" borderId="66" xfId="0" applyFont="1" applyFill="1" applyBorder="1" applyAlignment="1">
      <alignment horizontal="center" vertical="center"/>
    </xf>
    <xf numFmtId="171" fontId="3" fillId="11" borderId="66" xfId="0" applyNumberFormat="1" applyFont="1" applyFill="1" applyBorder="1" applyAlignment="1">
      <alignment horizontal="center" vertical="center"/>
    </xf>
    <xf numFmtId="2" fontId="36" fillId="11" borderId="43" xfId="0" applyNumberFormat="1" applyFont="1" applyFill="1" applyBorder="1" applyAlignment="1">
      <alignment horizontal="center" vertical="top"/>
    </xf>
    <xf numFmtId="2" fontId="36" fillId="11" borderId="66" xfId="0" applyNumberFormat="1" applyFont="1" applyFill="1" applyBorder="1" applyAlignment="1">
      <alignment horizontal="center" vertical="center"/>
    </xf>
    <xf numFmtId="168" fontId="3" fillId="11" borderId="44" xfId="0" applyNumberFormat="1" applyFont="1" applyFill="1" applyBorder="1" applyAlignment="1">
      <alignment horizontal="center" vertical="center"/>
    </xf>
    <xf numFmtId="0" fontId="37" fillId="11" borderId="66" xfId="0" applyFont="1" applyFill="1" applyBorder="1" applyAlignment="1">
      <alignment horizontal="center" vertical="center"/>
    </xf>
    <xf numFmtId="10" fontId="3" fillId="11" borderId="43" xfId="0" applyNumberFormat="1" applyFont="1" applyFill="1" applyBorder="1" applyAlignment="1">
      <alignment horizontal="center" vertical="center"/>
    </xf>
    <xf numFmtId="2" fontId="3" fillId="11" borderId="44" xfId="0" applyNumberFormat="1" applyFont="1" applyFill="1" applyBorder="1" applyAlignment="1">
      <alignment horizontal="center" vertical="center"/>
    </xf>
    <xf numFmtId="0" fontId="3" fillId="11" borderId="67" xfId="0" applyFont="1" applyFill="1" applyBorder="1" applyAlignment="1">
      <alignment horizontal="center" vertical="top"/>
    </xf>
    <xf numFmtId="0" fontId="3" fillId="11" borderId="67" xfId="0" applyFont="1" applyFill="1" applyBorder="1" applyAlignment="1">
      <alignment horizontal="center" vertical="center"/>
    </xf>
    <xf numFmtId="171" fontId="3" fillId="11" borderId="67" xfId="0" applyNumberFormat="1" applyFont="1" applyFill="1" applyBorder="1" applyAlignment="1">
      <alignment horizontal="center" vertical="center"/>
    </xf>
    <xf numFmtId="2" fontId="36" fillId="11" borderId="52" xfId="0" applyNumberFormat="1" applyFont="1" applyFill="1" applyBorder="1" applyAlignment="1">
      <alignment horizontal="center" vertical="top"/>
    </xf>
    <xf numFmtId="2" fontId="36" fillId="11" borderId="67" xfId="0" applyNumberFormat="1" applyFont="1" applyFill="1" applyBorder="1" applyAlignment="1">
      <alignment horizontal="center" vertical="center"/>
    </xf>
    <xf numFmtId="168" fontId="3" fillId="11" borderId="53" xfId="0" applyNumberFormat="1" applyFont="1" applyFill="1" applyBorder="1" applyAlignment="1">
      <alignment horizontal="center" vertical="center"/>
    </xf>
    <xf numFmtId="0" fontId="37" fillId="11" borderId="67" xfId="0" applyFont="1" applyFill="1" applyBorder="1" applyAlignment="1">
      <alignment horizontal="center" vertical="center"/>
    </xf>
    <xf numFmtId="10" fontId="3" fillId="11" borderId="52" xfId="0" applyNumberFormat="1" applyFont="1" applyFill="1" applyBorder="1" applyAlignment="1">
      <alignment horizontal="center" vertical="center"/>
    </xf>
    <xf numFmtId="2" fontId="3" fillId="11" borderId="53" xfId="0" applyNumberFormat="1" applyFont="1" applyFill="1" applyBorder="1" applyAlignment="1">
      <alignment horizontal="center" vertical="center"/>
    </xf>
    <xf numFmtId="168" fontId="1" fillId="0" borderId="0" xfId="0" applyNumberFormat="1" applyFont="1"/>
    <xf numFmtId="0" fontId="0" fillId="4" borderId="18" xfId="0" applyFont="1" applyFill="1" applyBorder="1" applyAlignment="1">
      <alignment horizontal="center" vertical="center"/>
    </xf>
    <xf numFmtId="0" fontId="0" fillId="0" borderId="0" xfId="0" applyFont="1" applyAlignment="1">
      <alignment horizontal="center" vertical="center"/>
    </xf>
    <xf numFmtId="10" fontId="0" fillId="4" borderId="18" xfId="0" applyNumberFormat="1" applyFont="1" applyFill="1" applyBorder="1" applyAlignment="1">
      <alignment horizontal="center" vertical="center"/>
    </xf>
    <xf numFmtId="0" fontId="39" fillId="0" borderId="18" xfId="0" applyFont="1" applyBorder="1"/>
    <xf numFmtId="0" fontId="0" fillId="4" borderId="18" xfId="0" applyFont="1" applyFill="1" applyBorder="1"/>
    <xf numFmtId="0" fontId="40" fillId="18" borderId="71" xfId="0" applyFont="1" applyFill="1" applyBorder="1" applyAlignment="1">
      <alignment horizontal="center" vertical="center"/>
    </xf>
    <xf numFmtId="0" fontId="41" fillId="0" borderId="72" xfId="0" applyFont="1" applyBorder="1" applyAlignment="1">
      <alignment horizontal="center" vertical="center"/>
    </xf>
    <xf numFmtId="0" fontId="42" fillId="0" borderId="73" xfId="0" applyFont="1" applyBorder="1" applyAlignment="1">
      <alignment horizontal="center" vertical="center"/>
    </xf>
    <xf numFmtId="0" fontId="40" fillId="19" borderId="71" xfId="0" applyFont="1" applyFill="1" applyBorder="1" applyAlignment="1">
      <alignment horizontal="center" vertical="center"/>
    </xf>
    <xf numFmtId="0" fontId="39" fillId="0" borderId="75" xfId="0" applyFont="1" applyBorder="1" applyAlignment="1">
      <alignment horizontal="center" vertical="center"/>
    </xf>
    <xf numFmtId="0" fontId="0" fillId="0" borderId="18" xfId="0" applyFont="1" applyBorder="1" applyAlignment="1">
      <alignment horizontal="center" vertical="center"/>
    </xf>
    <xf numFmtId="0" fontId="0" fillId="0" borderId="76" xfId="0" applyFont="1" applyBorder="1" applyAlignment="1">
      <alignment horizontal="center" vertical="center"/>
    </xf>
    <xf numFmtId="1" fontId="0" fillId="0" borderId="18" xfId="0" applyNumberFormat="1" applyFont="1" applyBorder="1" applyAlignment="1">
      <alignment horizontal="center" vertical="center"/>
    </xf>
    <xf numFmtId="169" fontId="0" fillId="0" borderId="18" xfId="0" applyNumberFormat="1" applyFont="1" applyBorder="1" applyAlignment="1">
      <alignment horizontal="center" vertical="center"/>
    </xf>
    <xf numFmtId="10" fontId="0" fillId="0" borderId="18" xfId="0" applyNumberFormat="1" applyFont="1" applyBorder="1" applyAlignment="1">
      <alignment horizontal="center" vertical="center"/>
    </xf>
    <xf numFmtId="0" fontId="0" fillId="0" borderId="18" xfId="0" applyFont="1" applyBorder="1"/>
    <xf numFmtId="0" fontId="40" fillId="20" borderId="71" xfId="0" applyFont="1" applyFill="1" applyBorder="1" applyAlignment="1">
      <alignment horizontal="center" vertical="center"/>
    </xf>
    <xf numFmtId="0" fontId="40" fillId="21" borderId="71" xfId="0" applyFont="1" applyFill="1" applyBorder="1" applyAlignment="1">
      <alignment horizontal="center" vertical="center"/>
    </xf>
    <xf numFmtId="0" fontId="40" fillId="22" borderId="71" xfId="0" applyFont="1" applyFill="1" applyBorder="1" applyAlignment="1">
      <alignment horizontal="center" vertical="center"/>
    </xf>
    <xf numFmtId="0" fontId="40" fillId="23" borderId="71" xfId="0" applyFont="1" applyFill="1" applyBorder="1" applyAlignment="1">
      <alignment horizontal="center" vertical="center"/>
    </xf>
    <xf numFmtId="0" fontId="4" fillId="2" borderId="41" xfId="0" applyFont="1" applyFill="1" applyBorder="1" applyAlignment="1">
      <alignment horizontal="right"/>
    </xf>
    <xf numFmtId="0" fontId="4" fillId="2" borderId="57" xfId="0" applyFont="1" applyFill="1" applyBorder="1" applyAlignment="1">
      <alignment horizontal="left"/>
    </xf>
    <xf numFmtId="0" fontId="4" fillId="2" borderId="43" xfId="0" applyFont="1" applyFill="1" applyBorder="1" applyAlignment="1">
      <alignment horizontal="right"/>
    </xf>
    <xf numFmtId="0" fontId="4" fillId="2" borderId="9" xfId="0" applyFont="1" applyFill="1" applyBorder="1" applyAlignment="1">
      <alignment horizontal="left"/>
    </xf>
    <xf numFmtId="0" fontId="4" fillId="2" borderId="52" xfId="0" applyFont="1" applyFill="1" applyBorder="1" applyAlignment="1">
      <alignment horizontal="right"/>
    </xf>
    <xf numFmtId="164" fontId="4" fillId="2" borderId="58" xfId="0" applyNumberFormat="1" applyFont="1" applyFill="1" applyBorder="1" applyAlignment="1">
      <alignment horizontal="left"/>
    </xf>
    <xf numFmtId="15" fontId="4" fillId="2" borderId="58" xfId="0" quotePrefix="1" applyNumberFormat="1" applyFont="1" applyFill="1" applyBorder="1" applyAlignment="1">
      <alignment horizontal="right"/>
    </xf>
    <xf numFmtId="165" fontId="4" fillId="2" borderId="53" xfId="0" applyNumberFormat="1" applyFont="1" applyFill="1" applyBorder="1" applyAlignment="1">
      <alignment horizontal="left"/>
    </xf>
    <xf numFmtId="0" fontId="9" fillId="2" borderId="9" xfId="0" applyFont="1" applyFill="1" applyBorder="1" applyAlignment="1">
      <alignment horizontal="right"/>
    </xf>
    <xf numFmtId="0" fontId="1" fillId="4" borderId="18" xfId="0" applyFont="1" applyFill="1" applyBorder="1" applyAlignment="1">
      <alignment horizontal="center"/>
    </xf>
    <xf numFmtId="0" fontId="16" fillId="2" borderId="9" xfId="0" applyFont="1" applyFill="1" applyBorder="1" applyAlignment="1">
      <alignment horizontal="left"/>
    </xf>
    <xf numFmtId="0" fontId="16" fillId="5" borderId="18" xfId="0" applyFont="1" applyFill="1" applyBorder="1" applyAlignment="1">
      <alignment horizontal="center" vertical="center" wrapText="1"/>
    </xf>
    <xf numFmtId="0" fontId="1" fillId="0" borderId="18" xfId="0" applyFont="1" applyBorder="1" applyAlignment="1">
      <alignment horizontal="center" vertical="center"/>
    </xf>
    <xf numFmtId="0" fontId="1" fillId="4" borderId="18" xfId="0" applyFont="1" applyFill="1" applyBorder="1" applyAlignment="1">
      <alignment horizontal="center" vertical="center"/>
    </xf>
    <xf numFmtId="0" fontId="9" fillId="5" borderId="23" xfId="0" applyFont="1" applyFill="1" applyBorder="1" applyAlignment="1">
      <alignment horizontal="left"/>
    </xf>
    <xf numFmtId="0" fontId="40" fillId="0" borderId="0" xfId="0" applyFont="1" applyAlignment="1">
      <alignment horizontal="center" vertical="center"/>
    </xf>
    <xf numFmtId="0" fontId="43" fillId="0" borderId="0" xfId="0" applyFont="1" applyAlignment="1">
      <alignment horizontal="center" vertical="center"/>
    </xf>
    <xf numFmtId="0" fontId="9" fillId="0" borderId="0" xfId="0" applyFont="1" applyAlignment="1">
      <alignment horizontal="center"/>
    </xf>
    <xf numFmtId="0" fontId="19" fillId="0" borderId="0" xfId="0" applyFont="1" applyAlignment="1">
      <alignment horizontal="right"/>
    </xf>
    <xf numFmtId="0" fontId="39" fillId="0" borderId="77" xfId="0" applyFont="1" applyBorder="1" applyAlignment="1">
      <alignment horizontal="center" vertical="center"/>
    </xf>
    <xf numFmtId="0" fontId="0" fillId="0" borderId="78" xfId="0" applyFont="1" applyBorder="1" applyAlignment="1">
      <alignment horizontal="center" vertical="center"/>
    </xf>
    <xf numFmtId="0" fontId="0" fillId="0" borderId="79" xfId="0" applyFont="1" applyBorder="1" applyAlignment="1">
      <alignment horizontal="center" vertical="center"/>
    </xf>
    <xf numFmtId="0" fontId="39" fillId="0" borderId="0" xfId="0" applyFont="1" applyAlignment="1">
      <alignment horizontal="center" vertical="center"/>
    </xf>
    <xf numFmtId="1" fontId="0" fillId="0" borderId="0" xfId="0" applyNumberFormat="1" applyFont="1" applyAlignment="1">
      <alignment horizontal="center" vertical="center"/>
    </xf>
    <xf numFmtId="10" fontId="0" fillId="0" borderId="0" xfId="0" applyNumberFormat="1" applyFont="1" applyAlignment="1">
      <alignment horizontal="center" vertical="center"/>
    </xf>
    <xf numFmtId="0" fontId="0" fillId="0" borderId="0" xfId="0" applyFont="1" applyAlignment="1">
      <alignment wrapText="1"/>
    </xf>
    <xf numFmtId="0" fontId="1" fillId="5" borderId="23" xfId="0" applyFont="1" applyFill="1" applyBorder="1"/>
    <xf numFmtId="0" fontId="1" fillId="5" borderId="24" xfId="0" applyFont="1" applyFill="1" applyBorder="1"/>
    <xf numFmtId="0" fontId="1" fillId="5" borderId="25" xfId="0" applyFont="1" applyFill="1" applyBorder="1"/>
    <xf numFmtId="0" fontId="1" fillId="2" borderId="23" xfId="0" applyFont="1" applyFill="1" applyBorder="1"/>
    <xf numFmtId="0" fontId="1" fillId="0" borderId="28" xfId="0" applyFont="1" applyBorder="1"/>
    <xf numFmtId="0" fontId="1" fillId="2" borderId="23" xfId="0" applyFont="1" applyFill="1" applyBorder="1" applyAlignment="1">
      <alignment horizontal="center"/>
    </xf>
    <xf numFmtId="0" fontId="1" fillId="2" borderId="24" xfId="0" applyFont="1" applyFill="1" applyBorder="1" applyAlignment="1">
      <alignment horizontal="center"/>
    </xf>
    <xf numFmtId="0" fontId="1" fillId="2" borderId="25" xfId="0" applyFont="1" applyFill="1" applyBorder="1" applyAlignment="1">
      <alignment horizontal="center"/>
    </xf>
    <xf numFmtId="0" fontId="1" fillId="2" borderId="18" xfId="0" applyFont="1" applyFill="1" applyBorder="1"/>
    <xf numFmtId="0" fontId="1" fillId="2" borderId="25" xfId="0" applyFont="1" applyFill="1" applyBorder="1"/>
    <xf numFmtId="0" fontId="20" fillId="2" borderId="9" xfId="0" applyFont="1" applyFill="1" applyBorder="1" applyAlignment="1">
      <alignment horizontal="left" vertical="center"/>
    </xf>
    <xf numFmtId="0" fontId="9" fillId="5" borderId="18" xfId="0" applyFont="1" applyFill="1" applyBorder="1"/>
    <xf numFmtId="0" fontId="9" fillId="2" borderId="18" xfId="0" applyFont="1" applyFill="1" applyBorder="1"/>
    <xf numFmtId="0" fontId="1" fillId="24" borderId="18" xfId="0" applyFont="1" applyFill="1" applyBorder="1"/>
    <xf numFmtId="20" fontId="1" fillId="24" borderId="18" xfId="0" applyNumberFormat="1" applyFont="1" applyFill="1" applyBorder="1"/>
    <xf numFmtId="0" fontId="1" fillId="24" borderId="18" xfId="0" applyFont="1" applyFill="1" applyBorder="1" applyAlignment="1">
      <alignment horizontal="right"/>
    </xf>
    <xf numFmtId="170" fontId="1" fillId="24" borderId="18" xfId="0" applyNumberFormat="1" applyFont="1" applyFill="1" applyBorder="1"/>
    <xf numFmtId="0" fontId="1" fillId="24" borderId="9" xfId="0" applyFont="1" applyFill="1" applyBorder="1"/>
    <xf numFmtId="0" fontId="45" fillId="0" borderId="0" xfId="0" applyFont="1"/>
    <xf numFmtId="9" fontId="1" fillId="2" borderId="9" xfId="0" applyNumberFormat="1" applyFont="1" applyFill="1" applyBorder="1"/>
    <xf numFmtId="170" fontId="1" fillId="2" borderId="9" xfId="0" applyNumberFormat="1" applyFont="1" applyFill="1" applyBorder="1"/>
    <xf numFmtId="0" fontId="9" fillId="5" borderId="101" xfId="0" applyFont="1" applyFill="1" applyBorder="1"/>
    <xf numFmtId="0" fontId="9" fillId="5" borderId="102" xfId="0" applyFont="1" applyFill="1" applyBorder="1"/>
    <xf numFmtId="0" fontId="9" fillId="5" borderId="103" xfId="0" applyFont="1" applyFill="1" applyBorder="1"/>
    <xf numFmtId="0" fontId="1" fillId="24" borderId="104" xfId="0" applyFont="1" applyFill="1" applyBorder="1"/>
    <xf numFmtId="0" fontId="1" fillId="24" borderId="81" xfId="0" applyFont="1" applyFill="1" applyBorder="1"/>
    <xf numFmtId="20" fontId="1" fillId="24" borderId="81" xfId="0" applyNumberFormat="1" applyFont="1" applyFill="1" applyBorder="1"/>
    <xf numFmtId="0" fontId="1" fillId="24" borderId="25" xfId="0" applyFont="1" applyFill="1" applyBorder="1"/>
    <xf numFmtId="0" fontId="9" fillId="25" borderId="18" xfId="0" applyFont="1" applyFill="1" applyBorder="1" applyAlignment="1">
      <alignment horizontal="right"/>
    </xf>
    <xf numFmtId="0" fontId="9" fillId="0" borderId="0" xfId="0" applyFont="1" applyAlignment="1">
      <alignment horizontal="center" vertical="center" wrapText="1"/>
    </xf>
    <xf numFmtId="0" fontId="1" fillId="0" borderId="0" xfId="0" applyFont="1" applyAlignment="1">
      <alignment horizontal="right"/>
    </xf>
    <xf numFmtId="0" fontId="19" fillId="2" borderId="9" xfId="0" applyFont="1" applyFill="1" applyBorder="1"/>
    <xf numFmtId="0" fontId="9" fillId="5" borderId="71" xfId="0" applyFont="1" applyFill="1" applyBorder="1"/>
    <xf numFmtId="0" fontId="9" fillId="5" borderId="72" xfId="0" applyFont="1" applyFill="1" applyBorder="1" applyAlignment="1">
      <alignment horizontal="center" wrapText="1"/>
    </xf>
    <xf numFmtId="0" fontId="9" fillId="5" borderId="73" xfId="0" applyFont="1" applyFill="1" applyBorder="1" applyAlignment="1">
      <alignment horizontal="center" wrapText="1"/>
    </xf>
    <xf numFmtId="0" fontId="9" fillId="2" borderId="75" xfId="0" applyFont="1" applyFill="1" applyBorder="1"/>
    <xf numFmtId="170" fontId="1" fillId="24" borderId="76" xfId="0" applyNumberFormat="1" applyFont="1" applyFill="1" applyBorder="1"/>
    <xf numFmtId="0" fontId="9" fillId="2" borderId="77" xfId="0" applyFont="1" applyFill="1" applyBorder="1"/>
    <xf numFmtId="170" fontId="1" fillId="24" borderId="79" xfId="0" applyNumberFormat="1" applyFont="1" applyFill="1" applyBorder="1"/>
    <xf numFmtId="170" fontId="19" fillId="2" borderId="9" xfId="0" applyNumberFormat="1" applyFont="1" applyFill="1" applyBorder="1"/>
    <xf numFmtId="170" fontId="1" fillId="0" borderId="0" xfId="0" applyNumberFormat="1" applyFont="1"/>
    <xf numFmtId="0" fontId="9" fillId="5" borderId="81" xfId="0" applyFont="1" applyFill="1" applyBorder="1" applyAlignment="1">
      <alignment horizontal="center" wrapText="1"/>
    </xf>
    <xf numFmtId="0" fontId="20" fillId="0" borderId="0" xfId="0" applyFont="1"/>
    <xf numFmtId="0" fontId="46" fillId="0" borderId="0" xfId="0" applyFont="1"/>
    <xf numFmtId="0" fontId="20" fillId="0" borderId="8" xfId="0" applyFont="1" applyBorder="1"/>
    <xf numFmtId="0" fontId="1" fillId="0" borderId="8" xfId="0" applyFont="1" applyBorder="1"/>
    <xf numFmtId="0" fontId="20" fillId="0" borderId="0" xfId="0" applyFont="1" applyAlignment="1">
      <alignment wrapText="1"/>
    </xf>
    <xf numFmtId="0" fontId="46" fillId="0" borderId="0" xfId="0" applyFont="1" applyAlignment="1">
      <alignment wrapText="1"/>
    </xf>
    <xf numFmtId="0" fontId="20" fillId="0" borderId="8" xfId="0" applyFont="1" applyBorder="1" applyAlignment="1">
      <alignment wrapText="1"/>
    </xf>
    <xf numFmtId="0" fontId="48" fillId="0" borderId="0" xfId="0" applyFont="1" applyAlignment="1">
      <alignment vertical="center"/>
    </xf>
    <xf numFmtId="0" fontId="49" fillId="0" borderId="0" xfId="0" applyFont="1"/>
    <xf numFmtId="0" fontId="50" fillId="0" borderId="0" xfId="0" applyFont="1" applyAlignment="1">
      <alignment vertical="center" wrapText="1"/>
    </xf>
    <xf numFmtId="0" fontId="49" fillId="0" borderId="0" xfId="0" applyFont="1" applyAlignment="1">
      <alignment vertical="center"/>
    </xf>
    <xf numFmtId="0" fontId="50" fillId="0" borderId="0" xfId="0" applyFont="1" applyAlignment="1">
      <alignment wrapText="1"/>
    </xf>
    <xf numFmtId="0" fontId="47" fillId="0" borderId="0" xfId="0" applyFont="1" applyAlignment="1">
      <alignment wrapText="1"/>
    </xf>
    <xf numFmtId="0" fontId="61" fillId="4" borderId="18" xfId="0" applyFont="1" applyFill="1" applyBorder="1" applyAlignment="1">
      <alignment horizontal="center" vertical="center"/>
    </xf>
    <xf numFmtId="0" fontId="0" fillId="0" borderId="0" xfId="0" applyFont="1" applyAlignment="1"/>
    <xf numFmtId="0" fontId="1" fillId="0" borderId="0" xfId="0" applyFont="1" applyAlignment="1">
      <alignment horizontal="center"/>
    </xf>
    <xf numFmtId="0" fontId="0" fillId="0" borderId="0" xfId="0"/>
    <xf numFmtId="0" fontId="34" fillId="0" borderId="0" xfId="0" applyFont="1" applyAlignment="1">
      <alignment horizontal="center" vertical="center"/>
    </xf>
    <xf numFmtId="0" fontId="16" fillId="3" borderId="65" xfId="0" applyFont="1" applyFill="1" applyBorder="1" applyAlignment="1">
      <alignment horizontal="center" vertical="center"/>
    </xf>
    <xf numFmtId="2" fontId="38" fillId="0" borderId="0" xfId="0" applyNumberFormat="1" applyFont="1"/>
    <xf numFmtId="0" fontId="4" fillId="0" borderId="68" xfId="0" applyFont="1" applyBorder="1" applyAlignment="1">
      <alignment horizontal="left"/>
    </xf>
    <xf numFmtId="0" fontId="5" fillId="0" borderId="69" xfId="0" quotePrefix="1" applyFont="1" applyBorder="1" applyAlignment="1">
      <alignment horizontal="left"/>
    </xf>
    <xf numFmtId="0" fontId="4" fillId="0" borderId="69" xfId="0" applyFont="1" applyBorder="1" applyAlignment="1">
      <alignment horizontal="left"/>
    </xf>
    <xf numFmtId="0" fontId="6" fillId="0" borderId="70" xfId="0" applyFont="1" applyBorder="1" applyAlignment="1">
      <alignment wrapText="1"/>
    </xf>
    <xf numFmtId="0" fontId="4" fillId="0" borderId="50" xfId="0" applyFont="1" applyBorder="1" applyAlignment="1">
      <alignment horizontal="left"/>
    </xf>
    <xf numFmtId="0" fontId="6" fillId="0" borderId="51" xfId="0" applyFont="1" applyBorder="1" applyAlignment="1">
      <alignment wrapText="1"/>
    </xf>
    <xf numFmtId="0" fontId="4" fillId="0" borderId="82" xfId="0" applyFont="1" applyBorder="1" applyAlignment="1">
      <alignment horizontal="left"/>
    </xf>
    <xf numFmtId="164" fontId="5" fillId="0" borderId="83" xfId="0" applyNumberFormat="1" applyFont="1" applyBorder="1" applyAlignment="1">
      <alignment horizontal="left"/>
    </xf>
    <xf numFmtId="15" fontId="4" fillId="0" borderId="83" xfId="0" quotePrefix="1" applyNumberFormat="1" applyFont="1" applyBorder="1" applyAlignment="1">
      <alignment horizontal="left"/>
    </xf>
    <xf numFmtId="165" fontId="5" fillId="0" borderId="84" xfId="0" applyNumberFormat="1" applyFont="1" applyBorder="1" applyAlignment="1">
      <alignment horizontal="left"/>
    </xf>
    <xf numFmtId="0" fontId="27" fillId="8" borderId="40" xfId="0" applyFont="1" applyFill="1" applyBorder="1" applyAlignment="1">
      <alignment horizontal="left"/>
    </xf>
    <xf numFmtId="0" fontId="27" fillId="8" borderId="40" xfId="0" applyFont="1" applyFill="1" applyBorder="1" applyAlignment="1">
      <alignment horizontal="left" wrapText="1"/>
    </xf>
    <xf numFmtId="0" fontId="27" fillId="0" borderId="40" xfId="0" applyFont="1" applyBorder="1" applyAlignment="1"/>
    <xf numFmtId="0" fontId="8" fillId="0" borderId="40" xfId="0" applyFont="1" applyBorder="1" applyAlignment="1"/>
    <xf numFmtId="0" fontId="63" fillId="0" borderId="40" xfId="0" applyFont="1" applyBorder="1" applyAlignment="1"/>
    <xf numFmtId="0" fontId="27" fillId="8" borderId="81" xfId="0" applyFont="1" applyFill="1" applyBorder="1" applyAlignment="1">
      <alignment horizontal="center" wrapText="1"/>
    </xf>
    <xf numFmtId="0" fontId="27" fillId="8" borderId="104" xfId="0" applyFont="1" applyFill="1" applyBorder="1" applyAlignment="1">
      <alignment horizontal="center" wrapText="1"/>
    </xf>
    <xf numFmtId="0" fontId="1" fillId="3" borderId="23" xfId="0" applyFont="1" applyFill="1" applyBorder="1" applyProtection="1">
      <protection locked="0"/>
    </xf>
    <xf numFmtId="0" fontId="1" fillId="6" borderId="18" xfId="0" applyFont="1" applyFill="1" applyBorder="1" applyAlignment="1" applyProtection="1">
      <alignment horizontal="center" wrapText="1"/>
      <protection locked="0"/>
    </xf>
    <xf numFmtId="0" fontId="1" fillId="7" borderId="18" xfId="0" applyFont="1" applyFill="1" applyBorder="1" applyAlignment="1" applyProtection="1">
      <alignment horizontal="center" wrapText="1"/>
      <protection locked="0"/>
    </xf>
    <xf numFmtId="0" fontId="1" fillId="3" borderId="18" xfId="0" applyFont="1" applyFill="1" applyBorder="1" applyAlignment="1" applyProtection="1">
      <alignment horizontal="center"/>
      <protection locked="0"/>
    </xf>
    <xf numFmtId="0" fontId="20" fillId="7" borderId="41" xfId="0" applyFont="1" applyFill="1" applyBorder="1" applyProtection="1">
      <protection locked="0"/>
    </xf>
    <xf numFmtId="0" fontId="20" fillId="7" borderId="57" xfId="0" applyFont="1" applyFill="1" applyBorder="1" applyProtection="1">
      <protection locked="0"/>
    </xf>
    <xf numFmtId="0" fontId="20" fillId="7" borderId="42" xfId="0" applyFont="1" applyFill="1" applyBorder="1" applyProtection="1">
      <protection locked="0"/>
    </xf>
    <xf numFmtId="0" fontId="20" fillId="7" borderId="43" xfId="0" applyFont="1" applyFill="1" applyBorder="1" applyProtection="1">
      <protection locked="0"/>
    </xf>
    <xf numFmtId="0" fontId="20" fillId="7" borderId="9" xfId="0" applyFont="1" applyFill="1" applyBorder="1" applyProtection="1">
      <protection locked="0"/>
    </xf>
    <xf numFmtId="0" fontId="20" fillId="7" borderId="44" xfId="0" applyFont="1" applyFill="1" applyBorder="1" applyProtection="1">
      <protection locked="0"/>
    </xf>
    <xf numFmtId="0" fontId="20" fillId="7" borderId="52" xfId="0" applyFont="1" applyFill="1" applyBorder="1" applyProtection="1">
      <protection locked="0"/>
    </xf>
    <xf numFmtId="0" fontId="20" fillId="7" borderId="58" xfId="0" applyFont="1" applyFill="1" applyBorder="1" applyProtection="1">
      <protection locked="0"/>
    </xf>
    <xf numFmtId="0" fontId="20" fillId="7" borderId="53" xfId="0" applyFont="1" applyFill="1" applyBorder="1" applyProtection="1">
      <protection locked="0"/>
    </xf>
    <xf numFmtId="171" fontId="32" fillId="11" borderId="18" xfId="0" applyNumberFormat="1" applyFont="1" applyFill="1" applyBorder="1" applyAlignment="1" applyProtection="1">
      <alignment vertical="top"/>
      <protection locked="0"/>
    </xf>
    <xf numFmtId="0" fontId="3" fillId="11" borderId="86" xfId="0" applyFont="1" applyFill="1" applyBorder="1" applyAlignment="1" applyProtection="1">
      <alignment horizontal="center" vertical="center"/>
      <protection locked="0"/>
    </xf>
    <xf numFmtId="0" fontId="3" fillId="11" borderId="66" xfId="0" applyFont="1" applyFill="1" applyBorder="1" applyAlignment="1" applyProtection="1">
      <alignment horizontal="center" vertical="center"/>
      <protection locked="0"/>
    </xf>
    <xf numFmtId="0" fontId="3" fillId="11" borderId="67" xfId="0" applyFont="1" applyFill="1" applyBorder="1" applyAlignment="1" applyProtection="1">
      <alignment horizontal="center" vertical="center"/>
      <protection locked="0"/>
    </xf>
    <xf numFmtId="2" fontId="16" fillId="3" borderId="64" xfId="0" applyNumberFormat="1" applyFont="1" applyFill="1" applyBorder="1" applyAlignment="1" applyProtection="1">
      <alignment horizontal="center" vertical="center"/>
      <protection locked="0"/>
    </xf>
    <xf numFmtId="0" fontId="0" fillId="5" borderId="18" xfId="0" applyFont="1" applyFill="1" applyBorder="1" applyAlignment="1" applyProtection="1">
      <alignment horizontal="center" vertical="center"/>
      <protection locked="0"/>
    </xf>
    <xf numFmtId="0" fontId="1" fillId="3" borderId="18" xfId="0" applyFont="1" applyFill="1" applyBorder="1" applyProtection="1">
      <protection locked="0"/>
    </xf>
    <xf numFmtId="0" fontId="1" fillId="26" borderId="18" xfId="0" applyFont="1" applyFill="1" applyBorder="1" applyProtection="1">
      <protection locked="0"/>
    </xf>
    <xf numFmtId="0" fontId="1" fillId="3" borderId="78" xfId="0" applyFont="1" applyFill="1" applyBorder="1" applyProtection="1">
      <protection locked="0"/>
    </xf>
    <xf numFmtId="49" fontId="17" fillId="0" borderId="18" xfId="0" applyNumberFormat="1" applyFont="1" applyBorder="1" applyAlignment="1">
      <alignment horizontal="right"/>
    </xf>
    <xf numFmtId="14" fontId="1" fillId="3" borderId="18" xfId="0" applyNumberFormat="1" applyFont="1" applyFill="1" applyBorder="1" applyAlignment="1" applyProtection="1">
      <alignment horizontal="center"/>
      <protection locked="0"/>
    </xf>
    <xf numFmtId="15" fontId="1" fillId="3" borderId="18" xfId="0" applyNumberFormat="1" applyFont="1" applyFill="1" applyBorder="1" applyAlignment="1" applyProtection="1">
      <alignment horizontal="center"/>
      <protection locked="0"/>
    </xf>
    <xf numFmtId="2" fontId="30" fillId="27" borderId="0" xfId="0" applyNumberFormat="1" applyFont="1" applyFill="1" applyAlignment="1">
      <alignment horizontal="center" vertical="center"/>
    </xf>
    <xf numFmtId="0" fontId="61" fillId="0" borderId="0" xfId="0" applyFont="1" applyAlignment="1"/>
    <xf numFmtId="0" fontId="27" fillId="8" borderId="23" xfId="0" applyFont="1" applyFill="1" applyBorder="1" applyAlignment="1">
      <alignment horizontal="center" wrapText="1"/>
    </xf>
    <xf numFmtId="0" fontId="27" fillId="8" borderId="25" xfId="0" applyFont="1" applyFill="1" applyBorder="1" applyAlignment="1">
      <alignment horizontal="center" wrapText="1"/>
    </xf>
    <xf numFmtId="0" fontId="1" fillId="4" borderId="19" xfId="0" applyFont="1" applyFill="1" applyBorder="1" applyAlignment="1">
      <alignment horizontal="center"/>
    </xf>
    <xf numFmtId="0" fontId="2" fillId="0" borderId="21" xfId="0" applyFont="1" applyBorder="1"/>
    <xf numFmtId="0" fontId="2" fillId="0" borderId="20" xfId="0" applyFont="1" applyBorder="1"/>
    <xf numFmtId="0" fontId="1" fillId="3" borderId="19" xfId="0" applyFont="1" applyFill="1" applyBorder="1" applyAlignment="1" applyProtection="1">
      <alignment horizontal="center"/>
      <protection locked="0"/>
    </xf>
    <xf numFmtId="0" fontId="2" fillId="0" borderId="21" xfId="0" applyFont="1" applyBorder="1" applyProtection="1">
      <protection locked="0"/>
    </xf>
    <xf numFmtId="0" fontId="2" fillId="0" borderId="20" xfId="0" applyFont="1" applyBorder="1" applyProtection="1">
      <protection locked="0"/>
    </xf>
    <xf numFmtId="0" fontId="9" fillId="5" borderId="19" xfId="0" applyFont="1" applyFill="1" applyBorder="1" applyAlignment="1">
      <alignment horizontal="center"/>
    </xf>
    <xf numFmtId="0" fontId="1" fillId="2" borderId="10" xfId="0" applyFont="1" applyFill="1" applyBorder="1" applyAlignment="1">
      <alignment horizontal="left" wrapText="1"/>
    </xf>
    <xf numFmtId="0" fontId="2" fillId="0" borderId="11" xfId="0" applyFont="1" applyBorder="1"/>
    <xf numFmtId="0" fontId="2" fillId="0" borderId="12" xfId="0" applyFont="1" applyBorder="1"/>
    <xf numFmtId="0" fontId="1" fillId="2" borderId="32" xfId="0" applyFont="1" applyFill="1" applyBorder="1" applyAlignment="1">
      <alignment horizontal="left" wrapText="1"/>
    </xf>
    <xf numFmtId="0" fontId="2" fillId="0" borderId="33" xfId="0" applyFont="1" applyBorder="1"/>
    <xf numFmtId="0" fontId="2" fillId="0" borderId="34" xfId="0" applyFont="1" applyBorder="1"/>
    <xf numFmtId="0" fontId="1" fillId="0" borderId="19" xfId="0" applyFont="1" applyBorder="1" applyAlignment="1">
      <alignment horizontal="center" vertical="center"/>
    </xf>
    <xf numFmtId="0" fontId="8" fillId="0" borderId="0" xfId="0" applyFont="1" applyAlignment="1">
      <alignment horizontal="center"/>
    </xf>
    <xf numFmtId="0" fontId="0" fillId="0" borderId="0" xfId="0" applyFont="1" applyAlignment="1"/>
    <xf numFmtId="0" fontId="9" fillId="2" borderId="32" xfId="0" applyFont="1" applyFill="1" applyBorder="1" applyAlignment="1">
      <alignment horizontal="center"/>
    </xf>
    <xf numFmtId="0" fontId="9" fillId="5" borderId="19" xfId="0" applyFont="1" applyFill="1" applyBorder="1" applyAlignment="1">
      <alignment horizontal="center" wrapText="1"/>
    </xf>
    <xf numFmtId="0" fontId="10" fillId="0" borderId="0" xfId="0" applyFont="1" applyAlignment="1">
      <alignment horizontal="center" wrapText="1"/>
    </xf>
    <xf numFmtId="0" fontId="1" fillId="2" borderId="32" xfId="0" applyFont="1" applyFill="1" applyBorder="1" applyAlignment="1">
      <alignment horizontal="left" vertical="center" wrapText="1"/>
    </xf>
    <xf numFmtId="0" fontId="1" fillId="2" borderId="39" xfId="0" applyFont="1" applyFill="1" applyBorder="1" applyAlignment="1">
      <alignment horizontal="left"/>
    </xf>
    <xf numFmtId="0" fontId="2" fillId="0" borderId="40" xfId="0" applyFont="1" applyBorder="1"/>
    <xf numFmtId="0" fontId="1" fillId="4" borderId="19" xfId="0" applyFont="1" applyFill="1" applyBorder="1" applyAlignment="1">
      <alignment horizontal="center" vertical="center" wrapText="1"/>
    </xf>
    <xf numFmtId="0" fontId="1" fillId="4" borderId="26" xfId="0" applyFont="1" applyFill="1" applyBorder="1" applyAlignment="1">
      <alignment horizontal="center" vertical="center" wrapText="1"/>
    </xf>
    <xf numFmtId="0" fontId="2" fillId="0" borderId="28" xfId="0" applyFont="1" applyBorder="1"/>
    <xf numFmtId="0" fontId="2" fillId="0" borderId="22" xfId="0" applyFont="1" applyBorder="1"/>
    <xf numFmtId="0" fontId="2" fillId="0" borderId="47" xfId="0" applyFont="1" applyBorder="1"/>
    <xf numFmtId="0" fontId="2" fillId="0" borderId="31" xfId="0" applyFont="1" applyBorder="1"/>
    <xf numFmtId="0" fontId="2" fillId="0" borderId="30" xfId="0" applyFont="1" applyBorder="1"/>
    <xf numFmtId="0" fontId="9" fillId="2" borderId="45" xfId="0" applyFont="1" applyFill="1" applyBorder="1" applyAlignment="1">
      <alignment horizontal="center"/>
    </xf>
    <xf numFmtId="0" fontId="2" fillId="0" borderId="46" xfId="0" applyFont="1" applyBorder="1"/>
    <xf numFmtId="0" fontId="9" fillId="2" borderId="48" xfId="0" applyFont="1" applyFill="1" applyBorder="1" applyAlignment="1">
      <alignment horizontal="center" wrapText="1"/>
    </xf>
    <xf numFmtId="0" fontId="2" fillId="0" borderId="49" xfId="0" applyFont="1" applyBorder="1"/>
    <xf numFmtId="0" fontId="2" fillId="0" borderId="50" xfId="0" applyFont="1" applyBorder="1"/>
    <xf numFmtId="0" fontId="2" fillId="0" borderId="51" xfId="0" applyFont="1" applyBorder="1"/>
    <xf numFmtId="0" fontId="1" fillId="2" borderId="1" xfId="0" applyFont="1" applyFill="1" applyBorder="1" applyAlignment="1">
      <alignment horizontal="center"/>
    </xf>
    <xf numFmtId="0" fontId="2" fillId="0" borderId="2"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3" fillId="0" borderId="1" xfId="0" applyFont="1" applyBorder="1" applyAlignment="1">
      <alignment horizontal="center" vertical="center" wrapText="1"/>
    </xf>
    <xf numFmtId="0" fontId="2" fillId="0" borderId="3" xfId="0" applyFont="1" applyBorder="1"/>
    <xf numFmtId="0" fontId="2" fillId="0" borderId="8" xfId="0" applyFont="1" applyBorder="1"/>
    <xf numFmtId="0" fontId="1" fillId="2" borderId="10" xfId="0" applyFont="1" applyFill="1" applyBorder="1" applyAlignment="1">
      <alignment horizontal="left" vertical="top" wrapText="1"/>
    </xf>
    <xf numFmtId="0" fontId="2" fillId="0" borderId="13" xfId="0" applyFont="1" applyBorder="1"/>
    <xf numFmtId="0" fontId="2" fillId="0" borderId="14" xfId="0" applyFont="1" applyBorder="1"/>
    <xf numFmtId="0" fontId="2" fillId="0" borderId="15" xfId="0" applyFont="1" applyBorder="1"/>
    <xf numFmtId="0" fontId="2" fillId="0" borderId="16" xfId="0" applyFont="1" applyBorder="1"/>
    <xf numFmtId="0" fontId="2" fillId="0" borderId="17" xfId="0" applyFont="1" applyBorder="1"/>
    <xf numFmtId="0" fontId="10" fillId="2" borderId="10" xfId="0" applyFont="1" applyFill="1" applyBorder="1" applyAlignment="1">
      <alignment horizontal="left" vertical="top" wrapText="1"/>
    </xf>
    <xf numFmtId="14" fontId="1" fillId="3" borderId="19" xfId="0" applyNumberFormat="1" applyFont="1" applyFill="1" applyBorder="1" applyAlignment="1" applyProtection="1">
      <alignment horizontal="center"/>
      <protection locked="0"/>
    </xf>
    <xf numFmtId="0" fontId="1" fillId="5" borderId="19" xfId="0" applyFont="1" applyFill="1" applyBorder="1" applyAlignment="1">
      <alignment horizontal="left"/>
    </xf>
    <xf numFmtId="0" fontId="5" fillId="0" borderId="19" xfId="0" applyFont="1" applyBorder="1" applyAlignment="1">
      <alignment horizontal="left"/>
    </xf>
    <xf numFmtId="0" fontId="5" fillId="2" borderId="19" xfId="0" applyFont="1" applyFill="1" applyBorder="1" applyAlignment="1">
      <alignment horizontal="left"/>
    </xf>
    <xf numFmtId="0" fontId="12" fillId="0" borderId="19" xfId="0" applyFont="1" applyBorder="1" applyAlignment="1">
      <alignment horizontal="left"/>
    </xf>
    <xf numFmtId="0" fontId="14" fillId="0" borderId="19" xfId="0" applyFont="1" applyBorder="1" applyAlignment="1">
      <alignment horizontal="left"/>
    </xf>
    <xf numFmtId="0" fontId="12" fillId="0" borderId="26" xfId="0" applyFont="1" applyBorder="1" applyAlignment="1">
      <alignment horizontal="left"/>
    </xf>
    <xf numFmtId="0" fontId="12" fillId="0" borderId="19" xfId="0" applyFont="1" applyBorder="1" applyAlignment="1">
      <alignment horizontal="left" vertical="center"/>
    </xf>
    <xf numFmtId="0" fontId="5" fillId="0" borderId="26" xfId="0" applyFont="1" applyBorder="1" applyAlignment="1">
      <alignment horizontal="left"/>
    </xf>
    <xf numFmtId="0" fontId="5" fillId="0" borderId="19" xfId="0" applyFont="1" applyBorder="1" applyAlignment="1">
      <alignment horizontal="left" vertical="center"/>
    </xf>
    <xf numFmtId="0" fontId="5" fillId="2" borderId="19" xfId="0" applyFont="1" applyFill="1" applyBorder="1" applyAlignment="1">
      <alignment horizontal="left" vertical="top"/>
    </xf>
    <xf numFmtId="0" fontId="5" fillId="0" borderId="19" xfId="0" applyFont="1" applyBorder="1" applyAlignment="1">
      <alignment horizontal="left" wrapText="1"/>
    </xf>
    <xf numFmtId="0" fontId="5" fillId="0" borderId="19" xfId="0" applyFont="1" applyBorder="1" applyAlignment="1">
      <alignment horizontal="left" vertical="center" wrapText="1"/>
    </xf>
    <xf numFmtId="0" fontId="16" fillId="8" borderId="35" xfId="0" applyFont="1" applyFill="1" applyBorder="1" applyAlignment="1">
      <alignment horizontal="center" vertical="center" wrapText="1"/>
    </xf>
    <xf numFmtId="0" fontId="2" fillId="0" borderId="36" xfId="0" applyFont="1" applyBorder="1"/>
    <xf numFmtId="0" fontId="16" fillId="8" borderId="26" xfId="0" applyFont="1" applyFill="1" applyBorder="1" applyAlignment="1">
      <alignment horizontal="center" vertical="center" wrapText="1"/>
    </xf>
    <xf numFmtId="0" fontId="16" fillId="8" borderId="35" xfId="0" applyFont="1" applyFill="1" applyBorder="1" applyAlignment="1">
      <alignment horizontal="center" vertical="center"/>
    </xf>
    <xf numFmtId="0" fontId="1" fillId="2" borderId="19" xfId="0" applyFont="1" applyFill="1" applyBorder="1" applyAlignment="1">
      <alignment horizontal="left" wrapText="1"/>
    </xf>
    <xf numFmtId="0" fontId="5" fillId="0" borderId="26" xfId="0" applyFont="1" applyBorder="1" applyAlignment="1">
      <alignment horizontal="left" wrapText="1"/>
    </xf>
    <xf numFmtId="0" fontId="2" fillId="0" borderId="27" xfId="0" applyFont="1" applyBorder="1"/>
    <xf numFmtId="0" fontId="2" fillId="0" borderId="29" xfId="0" applyFont="1" applyBorder="1"/>
    <xf numFmtId="0" fontId="5" fillId="0" borderId="26" xfId="0" applyFont="1" applyBorder="1" applyAlignment="1">
      <alignment horizontal="left" vertical="center" wrapText="1"/>
    </xf>
    <xf numFmtId="0" fontId="5" fillId="0" borderId="26" xfId="0" applyFont="1" applyBorder="1" applyAlignment="1">
      <alignment horizontal="left" vertical="center"/>
    </xf>
    <xf numFmtId="0" fontId="5" fillId="0" borderId="19" xfId="0" applyFont="1" applyBorder="1" applyAlignment="1">
      <alignment horizontal="center" wrapText="1"/>
    </xf>
    <xf numFmtId="0" fontId="1" fillId="0" borderId="0" xfId="0" applyFont="1" applyAlignment="1">
      <alignment horizontal="center"/>
    </xf>
    <xf numFmtId="0" fontId="13" fillId="0" borderId="19" xfId="0" applyFont="1" applyBorder="1" applyAlignment="1">
      <alignment horizontal="left"/>
    </xf>
    <xf numFmtId="0" fontId="1" fillId="2" borderId="19" xfId="0" applyFont="1" applyFill="1" applyBorder="1" applyAlignment="1">
      <alignment horizontal="center" wrapText="1"/>
    </xf>
    <xf numFmtId="0" fontId="9" fillId="2" borderId="19" xfId="0" applyFont="1" applyFill="1" applyBorder="1" applyAlignment="1">
      <alignment horizontal="center" wrapText="1"/>
    </xf>
    <xf numFmtId="0" fontId="9" fillId="2" borderId="32" xfId="0" applyFont="1" applyFill="1" applyBorder="1" applyAlignment="1">
      <alignment horizontal="left" wrapText="1"/>
    </xf>
    <xf numFmtId="0" fontId="9" fillId="7" borderId="19" xfId="0" applyFont="1" applyFill="1" applyBorder="1" applyAlignment="1" applyProtection="1">
      <alignment horizontal="center" wrapText="1"/>
      <protection locked="0"/>
    </xf>
    <xf numFmtId="0" fontId="9" fillId="2" borderId="35" xfId="0" applyFont="1" applyFill="1" applyBorder="1" applyAlignment="1">
      <alignment horizontal="center" wrapText="1"/>
    </xf>
    <xf numFmtId="0" fontId="9" fillId="2" borderId="26" xfId="0" applyFont="1" applyFill="1" applyBorder="1" applyAlignment="1">
      <alignment horizontal="center" wrapText="1"/>
    </xf>
    <xf numFmtId="0" fontId="9" fillId="2" borderId="26" xfId="0" applyFont="1" applyFill="1" applyBorder="1" applyAlignment="1">
      <alignment horizontal="center" vertical="center" wrapText="1"/>
    </xf>
    <xf numFmtId="0" fontId="9" fillId="2" borderId="19" xfId="0" applyFont="1" applyFill="1" applyBorder="1" applyAlignment="1">
      <alignment horizontal="right" wrapText="1"/>
    </xf>
    <xf numFmtId="0" fontId="9" fillId="2" borderId="37" xfId="0" applyFont="1" applyFill="1" applyBorder="1" applyAlignment="1">
      <alignment horizontal="right" wrapText="1"/>
    </xf>
    <xf numFmtId="0" fontId="2" fillId="0" borderId="38" xfId="0" applyFont="1" applyBorder="1"/>
    <xf numFmtId="0" fontId="5" fillId="8" borderId="19" xfId="0" applyFont="1" applyFill="1" applyBorder="1" applyAlignment="1">
      <alignment horizontal="center" vertical="center" wrapText="1"/>
    </xf>
    <xf numFmtId="0" fontId="9" fillId="2" borderId="45" xfId="0" quotePrefix="1" applyFont="1" applyFill="1" applyBorder="1" applyAlignment="1">
      <alignment horizontal="center"/>
    </xf>
    <xf numFmtId="0" fontId="2" fillId="0" borderId="54" xfId="0" applyFont="1" applyBorder="1"/>
    <xf numFmtId="0" fontId="9" fillId="5" borderId="19" xfId="0" applyFont="1" applyFill="1" applyBorder="1" applyAlignment="1">
      <alignment horizontal="center" vertical="center" wrapText="1"/>
    </xf>
    <xf numFmtId="0" fontId="1" fillId="4" borderId="23" xfId="0" applyFont="1" applyFill="1" applyBorder="1" applyAlignment="1">
      <alignment horizontal="center"/>
    </xf>
    <xf numFmtId="0" fontId="1" fillId="4" borderId="54" xfId="0" applyFont="1" applyFill="1" applyBorder="1" applyAlignment="1">
      <alignment horizontal="center"/>
    </xf>
    <xf numFmtId="0" fontId="1" fillId="4" borderId="25" xfId="0" applyFont="1" applyFill="1" applyBorder="1" applyAlignment="1">
      <alignment horizontal="center"/>
    </xf>
    <xf numFmtId="0" fontId="9" fillId="5" borderId="23" xfId="0" applyFont="1" applyFill="1" applyBorder="1" applyAlignment="1">
      <alignment horizontal="center"/>
    </xf>
    <xf numFmtId="0" fontId="9" fillId="5" borderId="54" xfId="0" applyFont="1" applyFill="1" applyBorder="1" applyAlignment="1">
      <alignment horizontal="center"/>
    </xf>
    <xf numFmtId="0" fontId="9" fillId="5" borderId="25" xfId="0" applyFont="1" applyFill="1" applyBorder="1" applyAlignment="1">
      <alignment horizontal="center"/>
    </xf>
    <xf numFmtId="49" fontId="1" fillId="4" borderId="23" xfId="0" applyNumberFormat="1" applyFont="1" applyFill="1" applyBorder="1" applyAlignment="1">
      <alignment horizontal="center"/>
    </xf>
    <xf numFmtId="49" fontId="1" fillId="4" borderId="54" xfId="0" applyNumberFormat="1" applyFont="1" applyFill="1" applyBorder="1" applyAlignment="1">
      <alignment horizontal="center"/>
    </xf>
    <xf numFmtId="49" fontId="1" fillId="4" borderId="25" xfId="0" applyNumberFormat="1" applyFont="1" applyFill="1" applyBorder="1" applyAlignment="1">
      <alignment horizontal="center"/>
    </xf>
    <xf numFmtId="0" fontId="1" fillId="3" borderId="23" xfId="0" applyFont="1" applyFill="1" applyBorder="1" applyAlignment="1" applyProtection="1">
      <alignment horizontal="center"/>
      <protection locked="0"/>
    </xf>
    <xf numFmtId="0" fontId="1" fillId="3" borderId="54" xfId="0" applyFont="1" applyFill="1" applyBorder="1" applyAlignment="1" applyProtection="1">
      <alignment horizontal="center"/>
      <protection locked="0"/>
    </xf>
    <xf numFmtId="0" fontId="1" fillId="3" borderId="25" xfId="0" applyFont="1" applyFill="1" applyBorder="1" applyAlignment="1" applyProtection="1">
      <alignment horizontal="center"/>
      <protection locked="0"/>
    </xf>
    <xf numFmtId="0" fontId="9" fillId="9" borderId="19" xfId="0" applyFont="1" applyFill="1" applyBorder="1" applyAlignment="1">
      <alignment horizontal="center" wrapText="1"/>
    </xf>
    <xf numFmtId="0" fontId="5" fillId="0" borderId="31" xfId="0" applyFont="1" applyBorder="1" applyAlignment="1">
      <alignment horizontal="left"/>
    </xf>
    <xf numFmtId="0" fontId="1" fillId="2" borderId="19" xfId="0" applyFont="1" applyFill="1" applyBorder="1" applyAlignment="1">
      <alignment horizontal="left"/>
    </xf>
    <xf numFmtId="0" fontId="5" fillId="2" borderId="19" xfId="0" applyFont="1" applyFill="1" applyBorder="1" applyAlignment="1">
      <alignment horizontal="left" wrapText="1"/>
    </xf>
    <xf numFmtId="0" fontId="1" fillId="7" borderId="45" xfId="0" applyFont="1" applyFill="1" applyBorder="1" applyAlignment="1" applyProtection="1">
      <alignment horizontal="center"/>
      <protection locked="0"/>
    </xf>
    <xf numFmtId="0" fontId="2" fillId="0" borderId="33" xfId="0" applyFont="1" applyBorder="1" applyProtection="1">
      <protection locked="0"/>
    </xf>
    <xf numFmtId="0" fontId="2" fillId="0" borderId="46" xfId="0" applyFont="1" applyBorder="1" applyProtection="1">
      <protection locked="0"/>
    </xf>
    <xf numFmtId="0" fontId="3" fillId="2" borderId="1" xfId="0" applyFont="1" applyFill="1" applyBorder="1" applyAlignment="1">
      <alignment horizontal="center" vertical="center" wrapText="1"/>
    </xf>
    <xf numFmtId="0" fontId="2" fillId="0" borderId="59" xfId="0" applyFont="1" applyBorder="1"/>
    <xf numFmtId="0" fontId="2" fillId="0" borderId="60" xfId="0" applyFont="1" applyBorder="1"/>
    <xf numFmtId="0" fontId="30" fillId="0" borderId="62" xfId="0" applyFont="1" applyBorder="1" applyAlignment="1">
      <alignment horizontal="center" vertical="center"/>
    </xf>
    <xf numFmtId="0" fontId="2" fillId="0" borderId="63" xfId="0" applyFont="1" applyBorder="1"/>
    <xf numFmtId="0" fontId="2" fillId="0" borderId="64" xfId="0" applyFont="1" applyBorder="1"/>
    <xf numFmtId="0" fontId="1" fillId="11" borderId="10" xfId="0" applyFont="1" applyFill="1" applyBorder="1" applyAlignment="1" applyProtection="1">
      <alignment horizontal="center"/>
      <protection locked="0"/>
    </xf>
    <xf numFmtId="0" fontId="2" fillId="0" borderId="11" xfId="0" applyFont="1" applyBorder="1" applyProtection="1">
      <protection locked="0"/>
    </xf>
    <xf numFmtId="0" fontId="2" fillId="0" borderId="12" xfId="0" applyFont="1" applyBorder="1" applyProtection="1">
      <protection locked="0"/>
    </xf>
    <xf numFmtId="0" fontId="2" fillId="0" borderId="13" xfId="0" applyFont="1" applyBorder="1" applyProtection="1">
      <protection locked="0"/>
    </xf>
    <xf numFmtId="0" fontId="0" fillId="0" borderId="0" xfId="0" applyFont="1" applyAlignment="1" applyProtection="1">
      <protection locked="0"/>
    </xf>
    <xf numFmtId="0" fontId="2" fillId="0" borderId="14" xfId="0" applyFont="1" applyBorder="1" applyProtection="1">
      <protection locked="0"/>
    </xf>
    <xf numFmtId="0" fontId="2" fillId="0" borderId="15" xfId="0" applyFont="1" applyBorder="1" applyProtection="1">
      <protection locked="0"/>
    </xf>
    <xf numFmtId="0" fontId="2" fillId="0" borderId="16" xfId="0" applyFont="1" applyBorder="1" applyProtection="1">
      <protection locked="0"/>
    </xf>
    <xf numFmtId="0" fontId="2" fillId="0" borderId="17" xfId="0" applyFont="1" applyBorder="1" applyProtection="1">
      <protection locked="0"/>
    </xf>
    <xf numFmtId="0" fontId="30" fillId="0" borderId="0" xfId="0" applyFont="1" applyAlignment="1">
      <alignment horizontal="center" vertical="center"/>
    </xf>
    <xf numFmtId="0" fontId="30" fillId="0" borderId="62" xfId="0" applyFont="1" applyBorder="1" applyAlignment="1">
      <alignment horizontal="center" vertical="center" wrapText="1"/>
    </xf>
    <xf numFmtId="0" fontId="20" fillId="11" borderId="68" xfId="0" applyFont="1" applyFill="1" applyBorder="1" applyAlignment="1">
      <alignment horizontal="center" vertical="top"/>
    </xf>
    <xf numFmtId="0" fontId="2" fillId="0" borderId="69" xfId="0" applyFont="1" applyBorder="1"/>
    <xf numFmtId="0" fontId="2" fillId="0" borderId="70" xfId="0" applyFont="1" applyBorder="1"/>
    <xf numFmtId="0" fontId="30" fillId="11" borderId="68" xfId="0" applyFont="1" applyFill="1" applyBorder="1" applyAlignment="1">
      <alignment horizontal="center"/>
    </xf>
    <xf numFmtId="0" fontId="30" fillId="11" borderId="45" xfId="0" applyFont="1" applyFill="1" applyBorder="1" applyAlignment="1">
      <alignment horizontal="center"/>
    </xf>
    <xf numFmtId="0" fontId="20" fillId="11" borderId="45" xfId="0" applyFont="1" applyFill="1" applyBorder="1" applyAlignment="1">
      <alignment horizontal="center"/>
    </xf>
    <xf numFmtId="0" fontId="30" fillId="11" borderId="82" xfId="0" applyFont="1" applyFill="1" applyBorder="1" applyAlignment="1">
      <alignment horizontal="center"/>
    </xf>
    <xf numFmtId="0" fontId="2" fillId="0" borderId="83" xfId="0" applyFont="1" applyBorder="1"/>
    <xf numFmtId="0" fontId="2" fillId="0" borderId="84" xfId="0" applyFont="1" applyBorder="1"/>
    <xf numFmtId="0" fontId="20" fillId="11" borderId="82" xfId="0" applyFont="1" applyFill="1" applyBorder="1" applyAlignment="1">
      <alignment horizontal="center"/>
    </xf>
    <xf numFmtId="0" fontId="20" fillId="11" borderId="45" xfId="0" applyFont="1" applyFill="1" applyBorder="1" applyAlignment="1">
      <alignment horizontal="center" vertical="top"/>
    </xf>
    <xf numFmtId="0" fontId="20" fillId="11" borderId="82" xfId="0" applyFont="1" applyFill="1" applyBorder="1" applyAlignment="1">
      <alignment horizontal="center" vertical="top"/>
    </xf>
    <xf numFmtId="0" fontId="30" fillId="0" borderId="62" xfId="0" applyFont="1" applyBorder="1" applyAlignment="1">
      <alignment horizontal="center"/>
    </xf>
    <xf numFmtId="0" fontId="20" fillId="11" borderId="68" xfId="0" applyFont="1" applyFill="1" applyBorder="1" applyAlignment="1">
      <alignment horizontal="center"/>
    </xf>
    <xf numFmtId="2" fontId="33" fillId="3" borderId="85" xfId="0" applyNumberFormat="1" applyFont="1" applyFill="1" applyBorder="1" applyAlignment="1" applyProtection="1">
      <alignment horizontal="center" vertical="center"/>
      <protection locked="0"/>
    </xf>
    <xf numFmtId="0" fontId="2" fillId="0" borderId="63" xfId="0" applyFont="1" applyBorder="1" applyProtection="1">
      <protection locked="0"/>
    </xf>
    <xf numFmtId="0" fontId="2" fillId="0" borderId="64" xfId="0" applyFont="1" applyBorder="1" applyProtection="1">
      <protection locked="0"/>
    </xf>
    <xf numFmtId="0" fontId="33" fillId="0" borderId="62" xfId="0" applyFont="1" applyBorder="1" applyAlignment="1">
      <alignment horizontal="center" vertical="center"/>
    </xf>
    <xf numFmtId="0" fontId="33" fillId="0" borderId="0" xfId="0" applyFont="1" applyAlignment="1">
      <alignment horizontal="center" vertical="center"/>
    </xf>
    <xf numFmtId="0" fontId="33" fillId="0" borderId="62" xfId="0" quotePrefix="1" applyFont="1" applyBorder="1" applyAlignment="1">
      <alignment horizontal="center" vertical="center"/>
    </xf>
    <xf numFmtId="0" fontId="2" fillId="0" borderId="87" xfId="0" applyFont="1" applyBorder="1"/>
    <xf numFmtId="171" fontId="32" fillId="11" borderId="88" xfId="0" applyNumberFormat="1" applyFont="1" applyFill="1" applyBorder="1" applyAlignment="1">
      <alignment horizontal="center" vertical="center"/>
    </xf>
    <xf numFmtId="0" fontId="2" fillId="0" borderId="89" xfId="0" applyFont="1" applyBorder="1"/>
    <xf numFmtId="0" fontId="2" fillId="0" borderId="90" xfId="0" applyFont="1" applyBorder="1"/>
    <xf numFmtId="0" fontId="33" fillId="11" borderId="68" xfId="0" applyFont="1" applyFill="1" applyBorder="1" applyAlignment="1">
      <alignment horizontal="center"/>
    </xf>
    <xf numFmtId="0" fontId="32" fillId="11" borderId="45" xfId="0" applyFont="1" applyFill="1" applyBorder="1" applyAlignment="1">
      <alignment horizontal="center"/>
    </xf>
    <xf numFmtId="0" fontId="33" fillId="11" borderId="82" xfId="0" applyFont="1" applyFill="1" applyBorder="1" applyAlignment="1">
      <alignment horizontal="center"/>
    </xf>
    <xf numFmtId="0" fontId="32" fillId="11" borderId="82" xfId="0" applyFont="1" applyFill="1" applyBorder="1" applyAlignment="1">
      <alignment horizontal="center"/>
    </xf>
    <xf numFmtId="2" fontId="33" fillId="3" borderId="85" xfId="0" applyNumberFormat="1" applyFont="1" applyFill="1" applyBorder="1" applyAlignment="1">
      <alignment horizontal="center" vertical="center"/>
    </xf>
    <xf numFmtId="0" fontId="34" fillId="0" borderId="62" xfId="0" applyFont="1" applyBorder="1" applyAlignment="1">
      <alignment horizontal="center" vertical="center"/>
    </xf>
    <xf numFmtId="0" fontId="34" fillId="0" borderId="85" xfId="0" applyFont="1" applyBorder="1" applyAlignment="1">
      <alignment horizontal="center" vertical="center"/>
    </xf>
    <xf numFmtId="0" fontId="34" fillId="0" borderId="64" xfId="0" applyFont="1" applyBorder="1" applyAlignment="1">
      <alignment horizontal="center" vertical="center"/>
    </xf>
    <xf numFmtId="0" fontId="34" fillId="0" borderId="62" xfId="0" quotePrefix="1" applyFont="1" applyBorder="1" applyAlignment="1">
      <alignment horizontal="center" vertical="center"/>
    </xf>
    <xf numFmtId="171" fontId="20" fillId="11" borderId="88" xfId="0" applyNumberFormat="1" applyFont="1" applyFill="1" applyBorder="1" applyAlignment="1">
      <alignment horizontal="center" vertical="center"/>
    </xf>
    <xf numFmtId="171" fontId="20" fillId="11" borderId="88" xfId="0" applyNumberFormat="1" applyFont="1" applyFill="1" applyBorder="1" applyAlignment="1" applyProtection="1">
      <alignment horizontal="center" vertical="center"/>
      <protection locked="0"/>
    </xf>
    <xf numFmtId="0" fontId="2" fillId="0" borderId="89" xfId="0" applyFont="1" applyBorder="1" applyProtection="1">
      <protection locked="0"/>
    </xf>
    <xf numFmtId="0" fontId="2" fillId="0" borderId="90" xfId="0" applyFont="1" applyBorder="1" applyProtection="1">
      <protection locked="0"/>
    </xf>
    <xf numFmtId="0" fontId="34" fillId="0" borderId="62" xfId="0" applyFont="1" applyBorder="1" applyAlignment="1">
      <alignment horizontal="center"/>
    </xf>
    <xf numFmtId="0" fontId="0" fillId="0" borderId="26" xfId="0" applyFont="1" applyBorder="1" applyAlignment="1">
      <alignment horizontal="center" vertical="center" wrapText="1"/>
    </xf>
    <xf numFmtId="0" fontId="0" fillId="0" borderId="56" xfId="0" applyFont="1" applyBorder="1" applyAlignment="1">
      <alignment horizontal="center" vertical="center" wrapText="1"/>
    </xf>
    <xf numFmtId="0" fontId="0" fillId="0" borderId="93"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29" xfId="0" applyFont="1" applyBorder="1" applyAlignment="1">
      <alignment horizontal="center" vertical="center" wrapText="1"/>
    </xf>
    <xf numFmtId="0" fontId="0" fillId="0" borderId="96" xfId="0" applyFont="1" applyBorder="1" applyAlignment="1">
      <alignment horizontal="center" vertical="center" wrapText="1"/>
    </xf>
    <xf numFmtId="0" fontId="39" fillId="0" borderId="92" xfId="0" applyFont="1" applyBorder="1" applyAlignment="1">
      <alignment horizontal="center" vertical="center"/>
    </xf>
    <xf numFmtId="0" fontId="2" fillId="0" borderId="94" xfId="0" applyFont="1" applyBorder="1"/>
    <xf numFmtId="0" fontId="2" fillId="0" borderId="95" xfId="0" applyFont="1" applyBorder="1"/>
    <xf numFmtId="0" fontId="0" fillId="0" borderId="26" xfId="0" applyFont="1" applyBorder="1" applyAlignment="1">
      <alignment horizontal="center" vertical="center"/>
    </xf>
    <xf numFmtId="0" fontId="0" fillId="0" borderId="56" xfId="0" applyFont="1" applyBorder="1" applyAlignment="1">
      <alignment horizontal="center" vertical="center"/>
    </xf>
    <xf numFmtId="0" fontId="0" fillId="0" borderId="93" xfId="0" applyFont="1" applyBorder="1" applyAlignment="1">
      <alignment horizontal="center" vertical="center"/>
    </xf>
    <xf numFmtId="0" fontId="0" fillId="0" borderId="55" xfId="0" applyFont="1" applyBorder="1" applyAlignment="1">
      <alignment horizontal="center" vertical="center"/>
    </xf>
    <xf numFmtId="0" fontId="0" fillId="0" borderId="40" xfId="0" applyFont="1" applyBorder="1" applyAlignment="1">
      <alignment horizontal="center" vertical="center"/>
    </xf>
    <xf numFmtId="0" fontId="0" fillId="0" borderId="51" xfId="0" applyFont="1" applyBorder="1" applyAlignment="1">
      <alignment horizontal="center" vertical="center"/>
    </xf>
    <xf numFmtId="0" fontId="0" fillId="0" borderId="98" xfId="0" applyFont="1" applyBorder="1" applyAlignment="1">
      <alignment horizontal="center" vertical="center"/>
    </xf>
    <xf numFmtId="0" fontId="0" fillId="0" borderId="83" xfId="0" applyFont="1" applyBorder="1" applyAlignment="1">
      <alignment horizontal="center" vertical="center"/>
    </xf>
    <xf numFmtId="0" fontId="0" fillId="0" borderId="84" xfId="0" applyFont="1" applyBorder="1" applyAlignment="1">
      <alignment horizontal="center" vertical="center"/>
    </xf>
    <xf numFmtId="0" fontId="2" fillId="0" borderId="97" xfId="0" applyFont="1" applyBorder="1"/>
    <xf numFmtId="0" fontId="1" fillId="0" borderId="69" xfId="0" applyFont="1" applyBorder="1" applyAlignment="1">
      <alignment horizontal="left" vertical="top" wrapText="1"/>
    </xf>
    <xf numFmtId="0" fontId="1" fillId="0" borderId="40" xfId="0" applyFont="1" applyBorder="1" applyAlignment="1">
      <alignment horizontal="left" vertical="top" wrapText="1"/>
    </xf>
    <xf numFmtId="0" fontId="36" fillId="2" borderId="32" xfId="0" applyFont="1" applyFill="1" applyBorder="1" applyAlignment="1">
      <alignment horizontal="center"/>
    </xf>
    <xf numFmtId="14" fontId="1" fillId="4" borderId="19" xfId="0" applyNumberFormat="1" applyFont="1" applyFill="1" applyBorder="1" applyAlignment="1">
      <alignment horizontal="center"/>
    </xf>
    <xf numFmtId="0" fontId="5" fillId="2" borderId="19" xfId="0" applyFont="1" applyFill="1" applyBorder="1" applyAlignment="1">
      <alignment horizontal="center" wrapText="1"/>
    </xf>
    <xf numFmtId="0" fontId="39" fillId="0" borderId="91" xfId="0" applyFont="1" applyBorder="1" applyAlignment="1">
      <alignment horizontal="center" vertical="center" wrapText="1"/>
    </xf>
    <xf numFmtId="0" fontId="2" fillId="0" borderId="99" xfId="0" applyFont="1" applyBorder="1"/>
    <xf numFmtId="0" fontId="2" fillId="0" borderId="100" xfId="0" applyFont="1" applyBorder="1"/>
    <xf numFmtId="0" fontId="44" fillId="0" borderId="68" xfId="0" applyFont="1" applyBorder="1" applyAlignment="1">
      <alignment horizontal="center" vertical="center"/>
    </xf>
    <xf numFmtId="0" fontId="44" fillId="0" borderId="69" xfId="0" applyFont="1" applyBorder="1" applyAlignment="1">
      <alignment horizontal="center" vertical="center"/>
    </xf>
    <xf numFmtId="0" fontId="44" fillId="0" borderId="70" xfId="0" applyFont="1" applyBorder="1" applyAlignment="1">
      <alignment horizontal="center" vertical="center"/>
    </xf>
    <xf numFmtId="0" fontId="44" fillId="0" borderId="50" xfId="0" applyFont="1" applyBorder="1" applyAlignment="1">
      <alignment horizontal="center" vertical="center"/>
    </xf>
    <xf numFmtId="0" fontId="44" fillId="0" borderId="40" xfId="0" applyFont="1" applyBorder="1" applyAlignment="1">
      <alignment horizontal="center" vertical="center"/>
    </xf>
    <xf numFmtId="0" fontId="44" fillId="0" borderId="51" xfId="0" applyFont="1" applyBorder="1" applyAlignment="1">
      <alignment horizontal="center" vertical="center"/>
    </xf>
    <xf numFmtId="0" fontId="44" fillId="0" borderId="82" xfId="0" applyFont="1" applyBorder="1" applyAlignment="1">
      <alignment horizontal="center" vertical="center"/>
    </xf>
    <xf numFmtId="0" fontId="44" fillId="0" borderId="83" xfId="0" applyFont="1" applyBorder="1" applyAlignment="1">
      <alignment horizontal="center" vertical="center"/>
    </xf>
    <xf numFmtId="0" fontId="44" fillId="0" borderId="84" xfId="0" applyFont="1" applyBorder="1" applyAlignment="1">
      <alignment horizontal="center" vertical="center"/>
    </xf>
    <xf numFmtId="0" fontId="39" fillId="0" borderId="91" xfId="0" applyFont="1" applyBorder="1" applyAlignment="1">
      <alignment horizontal="center" vertical="center"/>
    </xf>
    <xf numFmtId="0" fontId="9" fillId="2" borderId="19" xfId="0" applyFont="1" applyFill="1" applyBorder="1" applyAlignment="1">
      <alignment horizontal="center"/>
    </xf>
    <xf numFmtId="0" fontId="9" fillId="5" borderId="62" xfId="0" applyFont="1" applyFill="1" applyBorder="1" applyAlignment="1">
      <alignment horizontal="center"/>
    </xf>
    <xf numFmtId="0" fontId="9" fillId="5" borderId="91" xfId="0" applyFont="1" applyFill="1" applyBorder="1" applyAlignment="1">
      <alignment horizontal="center" vertical="center" wrapText="1"/>
    </xf>
    <xf numFmtId="0" fontId="47" fillId="0" borderId="0" xfId="0" applyFont="1" applyAlignment="1">
      <alignment horizontal="center" wrapText="1"/>
    </xf>
  </cellXfs>
  <cellStyles count="2">
    <cellStyle name="Normal" xfId="0" builtinId="0"/>
    <cellStyle name="Normal 2" xfId="1" xr:uid="{FDF0F1C1-FA0C-F241-891D-7739A98272E2}"/>
  </cellStyles>
  <dxfs count="100">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theme="1"/>
      </font>
      <fill>
        <patternFill patternType="solid">
          <fgColor rgb="FF00B050"/>
          <bgColor rgb="FF00B050"/>
        </patternFill>
      </fill>
    </dxf>
    <dxf>
      <font>
        <color theme="1"/>
      </font>
      <fill>
        <patternFill patternType="solid">
          <fgColor rgb="FFFF0000"/>
          <bgColor rgb="FFFF0000"/>
        </patternFill>
      </fill>
    </dxf>
    <dxf>
      <font>
        <color theme="1"/>
      </font>
      <fill>
        <patternFill patternType="solid">
          <fgColor rgb="FF00B050"/>
          <bgColor rgb="FF00B050"/>
        </patternFill>
      </fill>
    </dxf>
    <dxf>
      <font>
        <color theme="1"/>
      </font>
      <fill>
        <patternFill patternType="solid">
          <fgColor rgb="FFFF0000"/>
          <bgColor rgb="FFFF0000"/>
        </patternFill>
      </fill>
    </dxf>
    <dxf>
      <font>
        <color theme="1"/>
      </font>
      <fill>
        <patternFill patternType="solid">
          <fgColor rgb="FF00B050"/>
          <bgColor rgb="FF00B050"/>
        </patternFill>
      </fill>
    </dxf>
    <dxf>
      <font>
        <color theme="1"/>
      </font>
      <fill>
        <patternFill patternType="solid">
          <fgColor rgb="FFFF0000"/>
          <bgColor rgb="FFFF0000"/>
        </patternFill>
      </fill>
    </dxf>
    <dxf>
      <font>
        <color theme="1"/>
      </font>
      <fill>
        <patternFill patternType="solid">
          <fgColor rgb="FF00B050"/>
          <bgColor rgb="FF00B050"/>
        </patternFill>
      </fill>
    </dxf>
    <dxf>
      <font>
        <color theme="1"/>
      </font>
      <fill>
        <patternFill patternType="solid">
          <fgColor rgb="FFFF0000"/>
          <bgColor rgb="FFFF0000"/>
        </patternFill>
      </fill>
    </dxf>
    <dxf>
      <font>
        <color theme="1"/>
      </font>
      <fill>
        <patternFill patternType="solid">
          <fgColor rgb="FF00B050"/>
          <bgColor rgb="FF00B050"/>
        </patternFill>
      </fill>
    </dxf>
    <dxf>
      <font>
        <color theme="1"/>
      </font>
      <fill>
        <patternFill patternType="solid">
          <fgColor rgb="FFFF0000"/>
          <bgColor rgb="FFFF0000"/>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theme="1"/>
      </font>
      <fill>
        <patternFill patternType="solid">
          <fgColor rgb="FFFF9B9B"/>
          <bgColor rgb="FFFF9B9B"/>
        </patternFill>
      </fill>
      <border>
        <left style="thin">
          <color rgb="FF000000"/>
        </left>
        <right style="thin">
          <color rgb="FF000000"/>
        </right>
      </border>
    </dxf>
    <dxf>
      <fill>
        <patternFill patternType="solid">
          <fgColor rgb="FF99FFCC"/>
          <bgColor rgb="FF99FFCC"/>
        </patternFill>
      </fill>
      <border>
        <left style="thin">
          <color rgb="FF000000"/>
        </left>
        <right style="thin">
          <color rgb="FF000000"/>
        </right>
      </border>
    </dxf>
    <dxf>
      <fill>
        <patternFill patternType="solid">
          <fgColor rgb="FFFF9F9F"/>
          <bgColor rgb="FFFF9F9F"/>
        </patternFill>
      </fill>
      <border>
        <left style="thin">
          <color rgb="FF000000"/>
        </left>
        <right style="thin">
          <color rgb="FF000000"/>
        </right>
      </border>
    </dxf>
    <dxf>
      <fill>
        <patternFill patternType="solid">
          <fgColor rgb="FFA7FFD3"/>
          <bgColor rgb="FFA7FFD3"/>
        </patternFill>
      </fill>
      <border>
        <left style="thin">
          <color rgb="FF000000"/>
        </left>
        <right style="thin">
          <color rgb="FF000000"/>
        </right>
      </border>
    </dxf>
    <dxf>
      <fill>
        <patternFill patternType="solid">
          <fgColor rgb="FFFF9F9F"/>
          <bgColor rgb="FFFF9F9F"/>
        </patternFill>
      </fill>
      <border>
        <left style="thin">
          <color rgb="FF000000"/>
        </left>
        <right style="thin">
          <color rgb="FF000000"/>
        </right>
      </border>
    </dxf>
    <dxf>
      <fill>
        <patternFill patternType="solid">
          <fgColor rgb="FFA7FFD3"/>
          <bgColor rgb="FFA7FFD3"/>
        </patternFill>
      </fill>
      <border>
        <left style="thin">
          <color rgb="FF000000"/>
        </left>
        <right style="thin">
          <color rgb="FF000000"/>
        </right>
      </border>
    </dxf>
    <dxf>
      <font>
        <color theme="1"/>
      </font>
      <fill>
        <patternFill patternType="solid">
          <fgColor rgb="FFFF9B9B"/>
          <bgColor rgb="FFFF9B9B"/>
        </patternFill>
      </fill>
      <border>
        <left style="thin">
          <color rgb="FF000000"/>
        </left>
        <right style="thin">
          <color rgb="FF000000"/>
        </right>
      </border>
    </dxf>
    <dxf>
      <fill>
        <patternFill patternType="solid">
          <fgColor rgb="FF99FFCC"/>
          <bgColor rgb="FF99FFCC"/>
        </patternFill>
      </fill>
      <border>
        <left style="thin">
          <color rgb="FF000000"/>
        </left>
        <right style="thin">
          <color rgb="FF000000"/>
        </right>
      </border>
    </dxf>
    <dxf>
      <fill>
        <patternFill patternType="solid">
          <fgColor rgb="FFAFFFD7"/>
          <bgColor rgb="FFAFFFD7"/>
        </patternFill>
      </fill>
    </dxf>
    <dxf>
      <fill>
        <patternFill patternType="solid">
          <fgColor rgb="FFFF9F9F"/>
          <bgColor rgb="FFFF9F9F"/>
        </patternFill>
      </fill>
    </dxf>
    <dxf>
      <fill>
        <patternFill patternType="solid">
          <fgColor rgb="FFA7FFD3"/>
          <bgColor rgb="FFA7FFD3"/>
        </patternFill>
      </fill>
    </dxf>
    <dxf>
      <fill>
        <patternFill patternType="solid">
          <fgColor rgb="FFAFFFD7"/>
          <bgColor rgb="FFAFFFD7"/>
        </patternFill>
      </fill>
    </dxf>
    <dxf>
      <fill>
        <patternFill patternType="solid">
          <fgColor rgb="FFAFFFD7"/>
          <bgColor rgb="FFAFFFD7"/>
        </patternFill>
      </fill>
    </dxf>
    <dxf>
      <fill>
        <patternFill patternType="solid">
          <fgColor rgb="FFAFFFD7"/>
          <bgColor rgb="FFAFFFD7"/>
        </patternFill>
      </fill>
    </dxf>
    <dxf>
      <fill>
        <patternFill patternType="solid">
          <fgColor rgb="FFAFFFD7"/>
          <bgColor rgb="FFAFFFD7"/>
        </patternFill>
      </fill>
    </dxf>
    <dxf>
      <font>
        <color theme="1"/>
      </font>
      <fill>
        <patternFill patternType="solid">
          <fgColor rgb="FFFF9B9B"/>
          <bgColor rgb="FFFF9B9B"/>
        </patternFill>
      </fill>
    </dxf>
    <dxf>
      <fill>
        <patternFill patternType="solid">
          <fgColor rgb="FF99FFCC"/>
          <bgColor rgb="FF99FFCC"/>
        </patternFill>
      </fill>
    </dxf>
    <dxf>
      <fill>
        <patternFill patternType="solid">
          <fgColor rgb="FFFF9F9F"/>
          <bgColor rgb="FFFF9F9F"/>
        </patternFill>
      </fill>
    </dxf>
    <dxf>
      <fill>
        <patternFill patternType="solid">
          <fgColor rgb="FFA7FFD3"/>
          <bgColor rgb="FFA7FFD3"/>
        </patternFill>
      </fill>
    </dxf>
    <dxf>
      <font>
        <color theme="1"/>
      </font>
      <fill>
        <patternFill patternType="solid">
          <fgColor rgb="FFFF9B9B"/>
          <bgColor rgb="FFFF9B9B"/>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lang="en-US" b="0" i="0">
                <a:solidFill>
                  <a:srgbClr val="757575"/>
                </a:solidFill>
                <a:latin typeface="+mn-lt"/>
              </a:rPr>
              <a:t>Library Concentration</a:t>
            </a:r>
          </a:p>
        </c:rich>
      </c:tx>
      <c:overlay val="0"/>
    </c:title>
    <c:autoTitleDeleted val="0"/>
    <c:plotArea>
      <c:layout>
        <c:manualLayout>
          <c:xMode val="edge"/>
          <c:yMode val="edge"/>
          <c:x val="0.102525673300948"/>
          <c:y val="9.2870267139200102E-2"/>
          <c:w val="0.84243357669609897"/>
          <c:h val="0.69408070049335102"/>
        </c:manualLayout>
      </c:layout>
      <c:barChart>
        <c:barDir val="col"/>
        <c:grouping val="clustered"/>
        <c:varyColors val="1"/>
        <c:ser>
          <c:idx val="0"/>
          <c:order val="0"/>
          <c:invertIfNegative val="1"/>
          <c:cat>
            <c:numRef>
              <c:f>'Sample Output'!$Q$7:$Q$26</c:f>
              <c:numCache>
                <c:formatCode>General</c:formatCode>
                <c:ptCount val="20"/>
              </c:numCache>
            </c:numRef>
          </c:cat>
          <c:val>
            <c:numRef>
              <c:f>'Sample Output'!$S$7:$S$26</c:f>
              <c:numCache>
                <c:formatCode>0.00</c:formatCode>
                <c:ptCount val="20"/>
                <c:pt idx="0">
                  <c:v>11.81</c:v>
                </c:pt>
                <c:pt idx="1">
                  <c:v>12.52</c:v>
                </c:pt>
                <c:pt idx="2">
                  <c:v>13.19</c:v>
                </c:pt>
                <c:pt idx="3">
                  <c:v>13.51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425D-D14B-87E8-5CB556920AB8}"/>
            </c:ext>
          </c:extLst>
        </c:ser>
        <c:dLbls>
          <c:showLegendKey val="0"/>
          <c:showVal val="0"/>
          <c:showCatName val="0"/>
          <c:showSerName val="0"/>
          <c:showPercent val="0"/>
          <c:showBubbleSize val="0"/>
        </c:dLbls>
        <c:gapWidth val="150"/>
        <c:axId val="1715946924"/>
        <c:axId val="1283816333"/>
      </c:barChart>
      <c:catAx>
        <c:axId val="1715946924"/>
        <c:scaling>
          <c:orientation val="minMax"/>
        </c:scaling>
        <c:delete val="0"/>
        <c:axPos val="b"/>
        <c:title>
          <c:tx>
            <c:rich>
              <a:bodyPr/>
              <a:lstStyle/>
              <a:p>
                <a:pPr lvl="0">
                  <a:defRPr b="0" i="0">
                    <a:solidFill>
                      <a:srgbClr val="000000"/>
                    </a:solidFill>
                    <a:latin typeface="+mn-lt"/>
                  </a:defRPr>
                </a:pPr>
                <a:r>
                  <a:rPr lang="en-US" b="0" i="0">
                    <a:solidFill>
                      <a:srgbClr val="000000"/>
                    </a:solidFill>
                    <a:latin typeface="+mn-lt"/>
                  </a:rPr>
                  <a:t>Sample</a:t>
                </a:r>
              </a:p>
            </c:rich>
          </c:tx>
          <c:layout>
            <c:manualLayout>
              <c:xMode val="edge"/>
              <c:yMode val="edge"/>
              <c:x val="0.47940042011171902"/>
              <c:y val="0.94456567118419898"/>
            </c:manualLayout>
          </c:layout>
          <c:overlay val="0"/>
        </c:title>
        <c:numFmt formatCode="General" sourceLinked="1"/>
        <c:majorTickMark val="none"/>
        <c:minorTickMark val="none"/>
        <c:tickLblPos val="nextTo"/>
        <c:txPr>
          <a:bodyPr rot="-1800000"/>
          <a:lstStyle/>
          <a:p>
            <a:pPr lvl="0">
              <a:defRPr sz="1800" b="0" i="0">
                <a:solidFill>
                  <a:srgbClr val="000000"/>
                </a:solidFill>
                <a:latin typeface="+mn-lt"/>
              </a:defRPr>
            </a:pPr>
            <a:endParaRPr lang="en-US"/>
          </a:p>
        </c:txPr>
        <c:crossAx val="1283816333"/>
        <c:crosses val="autoZero"/>
        <c:auto val="1"/>
        <c:lblAlgn val="ctr"/>
        <c:lblOffset val="100"/>
        <c:noMultiLvlLbl val="1"/>
      </c:catAx>
      <c:valAx>
        <c:axId val="1283816333"/>
        <c:scaling>
          <c:orientation val="minMax"/>
        </c:scaling>
        <c:delete val="0"/>
        <c:axPos val="l"/>
        <c:numFmt formatCode="0.00" sourceLinked="1"/>
        <c:majorTickMark val="cross"/>
        <c:minorTickMark val="cross"/>
        <c:tickLblPos val="nextTo"/>
        <c:spPr>
          <a:ln>
            <a:noFill/>
          </a:ln>
        </c:spPr>
        <c:crossAx val="1715946924"/>
        <c:crosses val="autoZero"/>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lang="en-US" b="0" i="0">
                <a:solidFill>
                  <a:srgbClr val="757575"/>
                </a:solidFill>
                <a:latin typeface="+mn-lt"/>
              </a:rPr>
              <a:t>Library Yield</a:t>
            </a:r>
          </a:p>
        </c:rich>
      </c:tx>
      <c:overlay val="0"/>
    </c:title>
    <c:autoTitleDeleted val="0"/>
    <c:plotArea>
      <c:layout>
        <c:manualLayout>
          <c:xMode val="edge"/>
          <c:yMode val="edge"/>
          <c:x val="0.102525673300948"/>
          <c:y val="9.2870267139200102E-2"/>
          <c:w val="0.84243357669609897"/>
          <c:h val="0.69408070049335102"/>
        </c:manualLayout>
      </c:layout>
      <c:barChart>
        <c:barDir val="col"/>
        <c:grouping val="clustered"/>
        <c:varyColors val="1"/>
        <c:ser>
          <c:idx val="0"/>
          <c:order val="0"/>
          <c:invertIfNegative val="1"/>
          <c:cat>
            <c:numRef>
              <c:f>'Sample Output'!$Q$7:$Q$26</c:f>
              <c:numCache>
                <c:formatCode>General</c:formatCode>
                <c:ptCount val="20"/>
              </c:numCache>
            </c:numRef>
          </c:cat>
          <c:val>
            <c:numRef>
              <c:f>'Sample Output'!$T$7:$T$26</c:f>
              <c:numCache>
                <c:formatCode>0.00</c:formatCode>
                <c:ptCount val="20"/>
                <c:pt idx="0">
                  <c:v>0.13231333499999998</c:v>
                </c:pt>
                <c:pt idx="1">
                  <c:v>0.14026782000000002</c:v>
                </c:pt>
                <c:pt idx="2">
                  <c:v>0.14777416500000001</c:v>
                </c:pt>
                <c:pt idx="3">
                  <c:v>0.15135928499999998</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A5D4-6744-ACE1-83C88ED51D1D}"/>
            </c:ext>
          </c:extLst>
        </c:ser>
        <c:dLbls>
          <c:showLegendKey val="0"/>
          <c:showVal val="0"/>
          <c:showCatName val="0"/>
          <c:showSerName val="0"/>
          <c:showPercent val="0"/>
          <c:showBubbleSize val="0"/>
        </c:dLbls>
        <c:gapWidth val="150"/>
        <c:axId val="659914317"/>
        <c:axId val="1028103689"/>
      </c:barChart>
      <c:catAx>
        <c:axId val="659914317"/>
        <c:scaling>
          <c:orientation val="minMax"/>
        </c:scaling>
        <c:delete val="0"/>
        <c:axPos val="b"/>
        <c:title>
          <c:tx>
            <c:rich>
              <a:bodyPr/>
              <a:lstStyle/>
              <a:p>
                <a:pPr lvl="0">
                  <a:defRPr b="0" i="0">
                    <a:solidFill>
                      <a:srgbClr val="000000"/>
                    </a:solidFill>
                    <a:latin typeface="+mn-lt"/>
                  </a:defRPr>
                </a:pPr>
                <a:r>
                  <a:rPr lang="en-US" b="0" i="0">
                    <a:solidFill>
                      <a:srgbClr val="000000"/>
                    </a:solidFill>
                    <a:latin typeface="+mn-lt"/>
                  </a:rPr>
                  <a:t>Sample</a:t>
                </a:r>
              </a:p>
            </c:rich>
          </c:tx>
          <c:layout>
            <c:manualLayout>
              <c:xMode val="edge"/>
              <c:yMode val="edge"/>
              <c:x val="0.47940042011171902"/>
              <c:y val="0.94456567118419898"/>
            </c:manualLayout>
          </c:layout>
          <c:overlay val="0"/>
        </c:title>
        <c:numFmt formatCode="General" sourceLinked="1"/>
        <c:majorTickMark val="none"/>
        <c:minorTickMark val="none"/>
        <c:tickLblPos val="nextTo"/>
        <c:txPr>
          <a:bodyPr rot="-1800000"/>
          <a:lstStyle/>
          <a:p>
            <a:pPr lvl="0">
              <a:defRPr sz="1800" b="0" i="0">
                <a:solidFill>
                  <a:srgbClr val="000000"/>
                </a:solidFill>
                <a:latin typeface="+mn-lt"/>
              </a:defRPr>
            </a:pPr>
            <a:endParaRPr lang="en-US"/>
          </a:p>
        </c:txPr>
        <c:crossAx val="1028103689"/>
        <c:crosses val="autoZero"/>
        <c:auto val="1"/>
        <c:lblAlgn val="ctr"/>
        <c:lblOffset val="100"/>
        <c:noMultiLvlLbl val="1"/>
      </c:catAx>
      <c:valAx>
        <c:axId val="1028103689"/>
        <c:scaling>
          <c:orientation val="minMax"/>
        </c:scaling>
        <c:delete val="0"/>
        <c:axPos val="l"/>
        <c:numFmt formatCode="0.00" sourceLinked="1"/>
        <c:majorTickMark val="cross"/>
        <c:minorTickMark val="cross"/>
        <c:tickLblPos val="nextTo"/>
        <c:spPr>
          <a:ln>
            <a:noFill/>
          </a:ln>
        </c:spPr>
        <c:crossAx val="659914317"/>
        <c:crosses val="autoZero"/>
        <c:crossBetween val="between"/>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gif"/></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47625</xdr:rowOff>
    </xdr:from>
    <xdr:ext cx="704850" cy="466725"/>
    <xdr:pic>
      <xdr:nvPicPr>
        <xdr:cNvPr id="2" name="image2.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361950</xdr:colOff>
      <xdr:row>290</xdr:row>
      <xdr:rowOff>104775</xdr:rowOff>
    </xdr:from>
    <xdr:ext cx="3543300" cy="1647825"/>
    <xdr:pic>
      <xdr:nvPicPr>
        <xdr:cNvPr id="3" name="image1.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47625</xdr:rowOff>
    </xdr:from>
    <xdr:ext cx="704850" cy="466725"/>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361950</xdr:colOff>
      <xdr:row>281</xdr:row>
      <xdr:rowOff>104775</xdr:rowOff>
    </xdr:from>
    <xdr:ext cx="3543300" cy="1647825"/>
    <xdr:pic>
      <xdr:nvPicPr>
        <xdr:cNvPr id="3" name="image1.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0</xdr:colOff>
      <xdr:row>101</xdr:row>
      <xdr:rowOff>0</xdr:rowOff>
    </xdr:from>
    <xdr:ext cx="9525" cy="9525"/>
    <xdr:pic>
      <xdr:nvPicPr>
        <xdr:cNvPr id="2" name="image4.gif" descr="https://ssl.gstatic.com/ui/v1/icons/mail/images/cleardot.gif">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28575</xdr:colOff>
      <xdr:row>0</xdr:row>
      <xdr:rowOff>57150</xdr:rowOff>
    </xdr:from>
    <xdr:ext cx="790575" cy="533400"/>
    <xdr:pic>
      <xdr:nvPicPr>
        <xdr:cNvPr id="3" name="image3.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15</xdr:col>
      <xdr:colOff>85725</xdr:colOff>
      <xdr:row>27</xdr:row>
      <xdr:rowOff>95250</xdr:rowOff>
    </xdr:from>
    <xdr:ext cx="16116300" cy="8982075"/>
    <xdr:graphicFrame macro="">
      <xdr:nvGraphicFramePr>
        <xdr:cNvPr id="206025934" name="Chart 1">
          <a:extLst>
            <a:ext uri="{FF2B5EF4-FFF2-40B4-BE49-F238E27FC236}">
              <a16:creationId xmlns:a16="http://schemas.microsoft.com/office/drawing/2014/main" id="{00000000-0008-0000-0700-0000CEB447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15</xdr:col>
      <xdr:colOff>0</xdr:colOff>
      <xdr:row>65</xdr:row>
      <xdr:rowOff>0</xdr:rowOff>
    </xdr:from>
    <xdr:ext cx="16116300" cy="8915400"/>
    <xdr:graphicFrame macro="">
      <xdr:nvGraphicFramePr>
        <xdr:cNvPr id="1978208720" name="Chart 2">
          <a:extLst>
            <a:ext uri="{FF2B5EF4-FFF2-40B4-BE49-F238E27FC236}">
              <a16:creationId xmlns:a16="http://schemas.microsoft.com/office/drawing/2014/main" id="{00000000-0008-0000-0700-0000D011E9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28575</xdr:colOff>
      <xdr:row>0</xdr:row>
      <xdr:rowOff>85725</xdr:rowOff>
    </xdr:from>
    <xdr:ext cx="533400" cy="352425"/>
    <xdr:pic>
      <xdr:nvPicPr>
        <xdr:cNvPr id="2" name="image5.pn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28575</xdr:colOff>
      <xdr:row>0</xdr:row>
      <xdr:rowOff>85725</xdr:rowOff>
    </xdr:from>
    <xdr:ext cx="523875" cy="352425"/>
    <xdr:pic>
      <xdr:nvPicPr>
        <xdr:cNvPr id="2" name="image5.png">
          <a:extLst>
            <a:ext uri="{FF2B5EF4-FFF2-40B4-BE49-F238E27FC236}">
              <a16:creationId xmlns:a16="http://schemas.microsoft.com/office/drawing/2014/main" id="{00000000-0008-0000-1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28575</xdr:colOff>
      <xdr:row>0</xdr:row>
      <xdr:rowOff>85725</xdr:rowOff>
    </xdr:from>
    <xdr:ext cx="523875" cy="352425"/>
    <xdr:pic>
      <xdr:nvPicPr>
        <xdr:cNvPr id="3" name="image5.png">
          <a:extLst>
            <a:ext uri="{FF2B5EF4-FFF2-40B4-BE49-F238E27FC236}">
              <a16:creationId xmlns:a16="http://schemas.microsoft.com/office/drawing/2014/main" id="{00000000-0008-0000-13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28575</xdr:colOff>
      <xdr:row>0</xdr:row>
      <xdr:rowOff>85725</xdr:rowOff>
    </xdr:from>
    <xdr:ext cx="523875" cy="352425"/>
    <xdr:pic>
      <xdr:nvPicPr>
        <xdr:cNvPr id="2" name="image5.png">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28575</xdr:colOff>
      <xdr:row>0</xdr:row>
      <xdr:rowOff>85725</xdr:rowOff>
    </xdr:from>
    <xdr:ext cx="523875" cy="352425"/>
    <xdr:pic>
      <xdr:nvPicPr>
        <xdr:cNvPr id="3" name="image5.png">
          <a:extLst>
            <a:ext uri="{FF2B5EF4-FFF2-40B4-BE49-F238E27FC236}">
              <a16:creationId xmlns:a16="http://schemas.microsoft.com/office/drawing/2014/main" id="{00000000-0008-0000-1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28575</xdr:colOff>
      <xdr:row>0</xdr:row>
      <xdr:rowOff>85725</xdr:rowOff>
    </xdr:from>
    <xdr:ext cx="523875" cy="333375"/>
    <xdr:pic>
      <xdr:nvPicPr>
        <xdr:cNvPr id="2" name="image5.png">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D1042"/>
  <sheetViews>
    <sheetView showGridLines="0" view="pageBreakPreview" topLeftCell="A265" zoomScaleNormal="100" zoomScaleSheetLayoutView="100" workbookViewId="0">
      <selection activeCell="H290" sqref="H290"/>
    </sheetView>
  </sheetViews>
  <sheetFormatPr defaultColWidth="12.69921875" defaultRowHeight="15" customHeight="1"/>
  <cols>
    <col min="1" max="2" width="6.69921875" customWidth="1"/>
    <col min="3" max="3" width="25.19921875" customWidth="1"/>
    <col min="4" max="4" width="37.19921875" customWidth="1"/>
    <col min="5" max="5" width="18.19921875" customWidth="1"/>
    <col min="6" max="6" width="19.19921875" customWidth="1"/>
    <col min="7" max="7" width="10.69921875" customWidth="1"/>
    <col min="8" max="8" width="11.5" customWidth="1"/>
    <col min="9" max="9" width="14.69921875" customWidth="1"/>
    <col min="10" max="10" width="12" customWidth="1"/>
    <col min="12" max="12" width="25.19921875" customWidth="1"/>
    <col min="13" max="13" width="16" customWidth="1"/>
    <col min="14" max="14" width="22" customWidth="1"/>
    <col min="15" max="15" width="16.5" customWidth="1"/>
    <col min="16" max="16" width="17.69921875" customWidth="1"/>
    <col min="17" max="17" width="16.19921875" customWidth="1"/>
    <col min="18" max="18" width="9.69921875" customWidth="1"/>
    <col min="19" max="19" width="11.19921875" customWidth="1"/>
    <col min="20" max="28" width="8" customWidth="1"/>
  </cols>
  <sheetData>
    <row r="1" spans="1:30" ht="14.25" customHeight="1">
      <c r="A1" s="527"/>
      <c r="B1" s="528"/>
      <c r="C1" s="533" t="s">
        <v>0</v>
      </c>
      <c r="D1" s="534"/>
      <c r="E1" s="534"/>
      <c r="F1" s="534"/>
      <c r="G1" s="528"/>
      <c r="H1" s="446" t="s">
        <v>1</v>
      </c>
      <c r="I1" s="447" t="s">
        <v>1112</v>
      </c>
      <c r="J1" s="448"/>
      <c r="K1" s="449"/>
      <c r="L1" s="5"/>
      <c r="M1" s="6"/>
      <c r="N1" s="6"/>
      <c r="O1" s="6"/>
      <c r="P1" s="6"/>
      <c r="Q1" s="6"/>
      <c r="R1" s="6"/>
      <c r="S1" s="6"/>
      <c r="T1" s="6"/>
      <c r="U1" s="6"/>
      <c r="V1" s="6"/>
      <c r="W1" s="6"/>
      <c r="X1" s="6"/>
      <c r="Y1" s="6"/>
      <c r="Z1" s="6"/>
      <c r="AA1" s="6"/>
      <c r="AB1" s="6"/>
    </row>
    <row r="2" spans="1:30" ht="14.25" customHeight="1">
      <c r="A2" s="529"/>
      <c r="B2" s="530"/>
      <c r="C2" s="529"/>
      <c r="D2" s="507"/>
      <c r="E2" s="507"/>
      <c r="F2" s="507"/>
      <c r="G2" s="530"/>
      <c r="H2" s="450" t="s">
        <v>2</v>
      </c>
      <c r="I2" s="8" t="s">
        <v>614</v>
      </c>
      <c r="J2" s="9"/>
      <c r="K2" s="451"/>
      <c r="L2" s="5"/>
      <c r="M2" s="6"/>
      <c r="N2" s="6"/>
      <c r="O2" s="6"/>
      <c r="P2" s="6"/>
      <c r="Q2" s="6"/>
      <c r="R2" s="6"/>
      <c r="S2" s="6"/>
      <c r="T2" s="6"/>
      <c r="U2" s="6"/>
      <c r="V2" s="6"/>
      <c r="W2" s="6"/>
      <c r="X2" s="6"/>
      <c r="Y2" s="6"/>
      <c r="Z2" s="6"/>
      <c r="AA2" s="6"/>
      <c r="AB2" s="6"/>
    </row>
    <row r="3" spans="1:30" ht="14.25" customHeight="1">
      <c r="A3" s="531"/>
      <c r="B3" s="532"/>
      <c r="C3" s="531"/>
      <c r="D3" s="535"/>
      <c r="E3" s="535"/>
      <c r="F3" s="535"/>
      <c r="G3" s="532"/>
      <c r="H3" s="452" t="s">
        <v>4</v>
      </c>
      <c r="I3" s="453">
        <v>3367</v>
      </c>
      <c r="J3" s="454" t="s">
        <v>5</v>
      </c>
      <c r="K3" s="455">
        <v>44378</v>
      </c>
      <c r="L3" s="15"/>
      <c r="M3" s="6"/>
      <c r="N3" s="6"/>
      <c r="O3" s="6"/>
      <c r="P3" s="6"/>
      <c r="Q3" s="6"/>
      <c r="R3" s="6"/>
      <c r="S3" s="6"/>
      <c r="T3" s="6"/>
      <c r="U3" s="6"/>
      <c r="V3" s="6"/>
      <c r="W3" s="6"/>
      <c r="X3" s="6"/>
      <c r="Y3" s="6"/>
      <c r="Z3" s="6"/>
      <c r="AA3" s="6"/>
      <c r="AB3" s="6"/>
    </row>
    <row r="4" spans="1:30" ht="14.25" customHeight="1">
      <c r="A4" s="16"/>
      <c r="B4" s="16"/>
      <c r="C4" s="16"/>
      <c r="D4" s="16"/>
      <c r="E4" s="16"/>
      <c r="F4" s="16"/>
      <c r="G4" s="16"/>
      <c r="H4" s="16"/>
      <c r="I4" s="16"/>
      <c r="J4" s="16"/>
      <c r="K4" s="16"/>
      <c r="L4" s="15"/>
      <c r="M4" s="6"/>
      <c r="N4" s="6"/>
      <c r="O4" s="6"/>
      <c r="P4" s="6"/>
      <c r="Q4" s="6"/>
      <c r="R4" s="6"/>
      <c r="S4" s="6"/>
      <c r="T4" s="6"/>
      <c r="U4" s="6"/>
      <c r="V4" s="6"/>
      <c r="W4" s="6"/>
      <c r="X4" s="6"/>
      <c r="Y4" s="6"/>
      <c r="Z4" s="6"/>
      <c r="AA4" s="6"/>
      <c r="AB4" s="6"/>
    </row>
    <row r="5" spans="1:30" ht="14.25" customHeight="1">
      <c r="A5" s="17" t="s">
        <v>6</v>
      </c>
      <c r="B5" s="16"/>
      <c r="C5" s="16"/>
      <c r="D5" s="16"/>
      <c r="E5" s="16"/>
      <c r="F5" s="16"/>
      <c r="G5" s="16"/>
      <c r="H5" s="16"/>
      <c r="I5" s="16"/>
      <c r="J5" s="16"/>
      <c r="K5" s="16"/>
      <c r="L5" s="15"/>
      <c r="M5" s="6"/>
      <c r="N5" s="6"/>
      <c r="O5" s="6"/>
      <c r="P5" s="6"/>
      <c r="Q5" s="6"/>
      <c r="R5" s="6"/>
      <c r="S5" s="6"/>
      <c r="T5" s="6"/>
      <c r="U5" s="6"/>
      <c r="V5" s="6"/>
      <c r="W5" s="6"/>
      <c r="X5" s="6"/>
      <c r="Y5" s="6"/>
      <c r="Z5" s="6"/>
      <c r="AA5" s="6"/>
      <c r="AB5" s="6"/>
    </row>
    <row r="6" spans="1:30" ht="15.75" customHeight="1">
      <c r="A6" s="536" t="s">
        <v>7</v>
      </c>
      <c r="B6" s="500"/>
      <c r="C6" s="500"/>
      <c r="D6" s="500"/>
      <c r="E6" s="500"/>
      <c r="F6" s="500"/>
      <c r="G6" s="500"/>
      <c r="H6" s="500"/>
      <c r="I6" s="500"/>
      <c r="J6" s="500"/>
      <c r="K6" s="501"/>
      <c r="L6" s="15"/>
      <c r="M6" s="6"/>
      <c r="N6" s="6"/>
      <c r="O6" s="6"/>
      <c r="P6" s="6"/>
      <c r="Q6" s="6"/>
      <c r="R6" s="6"/>
      <c r="S6" s="6"/>
      <c r="T6" s="6"/>
      <c r="U6" s="6"/>
      <c r="V6" s="6"/>
      <c r="W6" s="6"/>
      <c r="X6" s="6"/>
      <c r="Y6" s="6"/>
      <c r="Z6" s="6"/>
      <c r="AA6" s="6"/>
      <c r="AB6" s="6"/>
    </row>
    <row r="7" spans="1:30" ht="14.25" customHeight="1">
      <c r="A7" s="537"/>
      <c r="B7" s="507"/>
      <c r="C7" s="507"/>
      <c r="D7" s="507"/>
      <c r="E7" s="507"/>
      <c r="F7" s="507"/>
      <c r="G7" s="507"/>
      <c r="H7" s="507"/>
      <c r="I7" s="507"/>
      <c r="J7" s="507"/>
      <c r="K7" s="538"/>
      <c r="L7" s="15"/>
      <c r="M7" s="6"/>
      <c r="N7" s="6"/>
      <c r="O7" s="6"/>
      <c r="P7" s="6"/>
      <c r="Q7" s="6"/>
      <c r="R7" s="6"/>
      <c r="S7" s="6"/>
      <c r="T7" s="6"/>
      <c r="U7" s="6"/>
      <c r="V7" s="6"/>
      <c r="W7" s="6"/>
      <c r="X7" s="6"/>
      <c r="Y7" s="6"/>
      <c r="Z7" s="6"/>
      <c r="AA7" s="6"/>
      <c r="AB7" s="6"/>
    </row>
    <row r="8" spans="1:30" ht="14.25" customHeight="1">
      <c r="A8" s="537"/>
      <c r="B8" s="507"/>
      <c r="C8" s="507"/>
      <c r="D8" s="507"/>
      <c r="E8" s="507"/>
      <c r="F8" s="507"/>
      <c r="G8" s="507"/>
      <c r="H8" s="507"/>
      <c r="I8" s="507"/>
      <c r="J8" s="507"/>
      <c r="K8" s="538"/>
      <c r="L8" s="15"/>
      <c r="M8" s="6"/>
      <c r="N8" s="6"/>
      <c r="O8" s="6"/>
      <c r="P8" s="6"/>
      <c r="Q8" s="6"/>
      <c r="R8" s="6"/>
      <c r="S8" s="6"/>
      <c r="T8" s="6"/>
      <c r="U8" s="6"/>
      <c r="V8" s="6"/>
      <c r="W8" s="6"/>
      <c r="X8" s="6"/>
      <c r="Y8" s="6"/>
      <c r="Z8" s="6"/>
      <c r="AA8" s="6"/>
      <c r="AB8" s="6"/>
    </row>
    <row r="9" spans="1:30" ht="14.25" customHeight="1">
      <c r="A9" s="537"/>
      <c r="B9" s="507"/>
      <c r="C9" s="507"/>
      <c r="D9" s="507"/>
      <c r="E9" s="507"/>
      <c r="F9" s="507"/>
      <c r="G9" s="507"/>
      <c r="H9" s="507"/>
      <c r="I9" s="507"/>
      <c r="J9" s="507"/>
      <c r="K9" s="538"/>
      <c r="L9" s="15"/>
      <c r="M9" s="6"/>
      <c r="N9" s="6"/>
      <c r="O9" s="6"/>
      <c r="P9" s="6"/>
      <c r="Q9" s="6"/>
      <c r="R9" s="6"/>
      <c r="S9" s="6"/>
      <c r="T9" s="6"/>
      <c r="U9" s="6"/>
      <c r="V9" s="6"/>
      <c r="W9" s="6"/>
      <c r="X9" s="6"/>
      <c r="Y9" s="6"/>
      <c r="Z9" s="6"/>
      <c r="AA9" s="6"/>
      <c r="AB9" s="6"/>
    </row>
    <row r="10" spans="1:30" ht="14.25" customHeight="1">
      <c r="A10" s="539"/>
      <c r="B10" s="540"/>
      <c r="C10" s="540"/>
      <c r="D10" s="540"/>
      <c r="E10" s="540"/>
      <c r="F10" s="540"/>
      <c r="G10" s="540"/>
      <c r="H10" s="540"/>
      <c r="I10" s="540"/>
      <c r="J10" s="540"/>
      <c r="K10" s="541"/>
      <c r="L10" s="15"/>
      <c r="M10" s="6"/>
      <c r="N10" s="6"/>
      <c r="O10" s="6"/>
      <c r="P10" s="6"/>
      <c r="Q10" s="6"/>
      <c r="R10" s="6"/>
      <c r="S10" s="6"/>
      <c r="T10" s="6"/>
      <c r="U10" s="6"/>
      <c r="V10" s="6"/>
      <c r="W10" s="6"/>
      <c r="X10" s="6"/>
      <c r="Y10" s="6"/>
      <c r="Z10" s="6"/>
      <c r="AA10" s="6"/>
      <c r="AB10" s="6"/>
      <c r="AC10" s="18"/>
      <c r="AD10" s="18"/>
    </row>
    <row r="11" spans="1:30" ht="14.25" customHeight="1">
      <c r="A11" s="542" t="s">
        <v>8</v>
      </c>
      <c r="B11" s="500"/>
      <c r="C11" s="500"/>
      <c r="D11" s="500"/>
      <c r="E11" s="500"/>
      <c r="F11" s="500"/>
      <c r="G11" s="500"/>
      <c r="H11" s="500"/>
      <c r="I11" s="500"/>
      <c r="J11" s="500"/>
      <c r="K11" s="501"/>
      <c r="L11" s="15"/>
      <c r="M11" s="6"/>
      <c r="N11" s="6"/>
      <c r="O11" s="6"/>
      <c r="P11" s="6"/>
      <c r="Q11" s="6"/>
      <c r="R11" s="6"/>
      <c r="S11" s="6"/>
      <c r="T11" s="6"/>
      <c r="U11" s="6"/>
      <c r="V11" s="6"/>
      <c r="W11" s="6"/>
      <c r="X11" s="6"/>
      <c r="Y11" s="6"/>
      <c r="Z11" s="6"/>
      <c r="AA11" s="6"/>
      <c r="AB11" s="6"/>
      <c r="AC11" s="18"/>
      <c r="AD11" s="18"/>
    </row>
    <row r="12" spans="1:30" ht="14.25" customHeight="1">
      <c r="A12" s="539"/>
      <c r="B12" s="540"/>
      <c r="C12" s="540"/>
      <c r="D12" s="540"/>
      <c r="E12" s="540"/>
      <c r="F12" s="540"/>
      <c r="G12" s="540"/>
      <c r="H12" s="540"/>
      <c r="I12" s="540"/>
      <c r="J12" s="540"/>
      <c r="K12" s="541"/>
      <c r="L12" s="15"/>
      <c r="M12" s="6"/>
      <c r="N12" s="6"/>
      <c r="O12" s="6"/>
      <c r="P12" s="6"/>
      <c r="Q12" s="6"/>
      <c r="R12" s="6"/>
      <c r="S12" s="6"/>
      <c r="T12" s="6"/>
      <c r="U12" s="6"/>
      <c r="V12" s="6"/>
      <c r="W12" s="6"/>
      <c r="X12" s="6"/>
      <c r="Y12" s="6"/>
      <c r="Z12" s="6"/>
      <c r="AA12" s="6"/>
      <c r="AB12" s="6"/>
      <c r="AC12" s="18"/>
      <c r="AD12" s="18"/>
    </row>
    <row r="13" spans="1:30" ht="14.25" customHeight="1">
      <c r="A13" s="19" t="s">
        <v>9</v>
      </c>
      <c r="B13" s="19"/>
      <c r="C13" s="19"/>
      <c r="D13" s="19"/>
      <c r="E13" s="19"/>
      <c r="F13" s="19"/>
      <c r="G13" s="19"/>
      <c r="H13" s="19"/>
      <c r="I13" s="19"/>
      <c r="J13" s="19"/>
      <c r="K13" s="19"/>
      <c r="L13" s="15"/>
      <c r="M13" s="6"/>
      <c r="N13" s="6"/>
      <c r="O13" s="6"/>
      <c r="P13" s="6"/>
      <c r="Q13" s="6"/>
      <c r="R13" s="6"/>
      <c r="S13" s="6"/>
      <c r="T13" s="6"/>
      <c r="U13" s="6"/>
      <c r="V13" s="6"/>
      <c r="W13" s="6"/>
      <c r="X13" s="6"/>
      <c r="Y13" s="6"/>
      <c r="Z13" s="6"/>
      <c r="AA13" s="6"/>
      <c r="AB13" s="6"/>
    </row>
    <row r="14" spans="1:30" ht="14.25" customHeight="1">
      <c r="A14" s="19" t="s">
        <v>10</v>
      </c>
      <c r="B14" s="19"/>
      <c r="C14" s="19"/>
      <c r="D14" s="19"/>
      <c r="E14" s="19"/>
      <c r="F14" s="19"/>
      <c r="G14" s="19"/>
      <c r="H14" s="19"/>
      <c r="I14" s="19"/>
      <c r="J14" s="19"/>
      <c r="K14" s="19"/>
      <c r="L14" s="15"/>
      <c r="M14" s="6"/>
      <c r="N14" s="6"/>
      <c r="O14" s="6"/>
      <c r="P14" s="6"/>
      <c r="Q14" s="6"/>
      <c r="R14" s="6"/>
      <c r="S14" s="6"/>
      <c r="T14" s="6"/>
      <c r="U14" s="6"/>
      <c r="V14" s="6"/>
      <c r="W14" s="6"/>
      <c r="X14" s="6"/>
      <c r="Y14" s="6"/>
      <c r="Z14" s="6"/>
      <c r="AA14" s="6"/>
      <c r="AB14" s="6"/>
    </row>
    <row r="15" spans="1:30" ht="14.25" customHeight="1">
      <c r="A15" s="20"/>
      <c r="B15" s="20"/>
      <c r="C15" s="20"/>
      <c r="D15" s="20"/>
      <c r="E15" s="20"/>
      <c r="F15" s="20"/>
      <c r="G15" s="20"/>
      <c r="H15" s="20"/>
      <c r="I15" s="20"/>
      <c r="J15" s="20"/>
      <c r="K15" s="20"/>
      <c r="L15" s="15"/>
      <c r="M15" s="21" t="s">
        <v>11</v>
      </c>
      <c r="N15" s="21" t="s">
        <v>12</v>
      </c>
      <c r="O15" s="21" t="s">
        <v>13</v>
      </c>
      <c r="P15" s="21" t="s">
        <v>14</v>
      </c>
      <c r="Q15" s="21" t="s">
        <v>15</v>
      </c>
      <c r="R15" s="6"/>
      <c r="S15" s="6"/>
      <c r="T15" s="6"/>
      <c r="U15" s="6"/>
      <c r="V15" s="6"/>
      <c r="W15" s="6"/>
      <c r="X15" s="6"/>
      <c r="Y15" s="6"/>
      <c r="Z15" s="6"/>
      <c r="AA15" s="6"/>
      <c r="AB15" s="6"/>
    </row>
    <row r="16" spans="1:30" ht="14.25" customHeight="1">
      <c r="A16" s="22" t="s">
        <v>16</v>
      </c>
      <c r="B16" s="23"/>
      <c r="C16" s="495" t="s">
        <v>1110</v>
      </c>
      <c r="D16" s="496"/>
      <c r="E16" s="497"/>
      <c r="F16" s="20"/>
      <c r="G16" s="20"/>
      <c r="H16" s="20"/>
      <c r="I16" s="20"/>
      <c r="J16" s="20"/>
      <c r="K16" s="20"/>
      <c r="L16" s="15"/>
      <c r="M16" s="21" t="s">
        <v>18</v>
      </c>
      <c r="N16" s="21" t="s">
        <v>18</v>
      </c>
      <c r="O16" s="21" t="s">
        <v>18</v>
      </c>
      <c r="P16" s="21" t="s">
        <v>18</v>
      </c>
      <c r="Q16" s="21" t="s">
        <v>18</v>
      </c>
      <c r="R16" s="6"/>
      <c r="S16" s="6"/>
      <c r="T16" s="6"/>
      <c r="U16" s="6"/>
      <c r="V16" s="6"/>
      <c r="W16" s="6"/>
      <c r="X16" s="6"/>
      <c r="Y16" s="6"/>
      <c r="Z16" s="6"/>
      <c r="AA16" s="6"/>
      <c r="AB16" s="6"/>
    </row>
    <row r="17" spans="1:30" ht="14.25" customHeight="1">
      <c r="A17" s="22" t="s">
        <v>12</v>
      </c>
      <c r="B17" s="23"/>
      <c r="C17" s="492" t="str">
        <f>VLOOKUP(C16,M15:N18,2,FALSE)</f>
        <v xml:space="preserve"> Single Cell 5'</v>
      </c>
      <c r="D17" s="493"/>
      <c r="E17" s="494"/>
      <c r="F17" s="20"/>
      <c r="G17" s="20"/>
      <c r="H17" s="20"/>
      <c r="I17" s="20"/>
      <c r="J17" s="20"/>
      <c r="K17" s="20"/>
      <c r="L17" s="15"/>
      <c r="M17" s="21" t="s">
        <v>1110</v>
      </c>
      <c r="N17" s="21" t="s">
        <v>19</v>
      </c>
      <c r="O17" s="21">
        <f>96*5*4</f>
        <v>1920</v>
      </c>
      <c r="P17" s="21">
        <f>96*4*4</f>
        <v>1536</v>
      </c>
      <c r="Q17" s="21">
        <f>(96*5)*(96*4)*4</f>
        <v>737280</v>
      </c>
      <c r="R17" s="6"/>
      <c r="S17" s="6"/>
      <c r="T17" s="6"/>
      <c r="U17" s="6"/>
      <c r="V17" s="6"/>
      <c r="W17" s="6"/>
      <c r="X17" s="6"/>
      <c r="Y17" s="6"/>
      <c r="Z17" s="6"/>
      <c r="AA17" s="6"/>
      <c r="AB17" s="6"/>
    </row>
    <row r="18" spans="1:30" ht="14.25" customHeight="1">
      <c r="A18" s="22" t="s">
        <v>20</v>
      </c>
      <c r="B18" s="23"/>
      <c r="C18" s="495" t="s">
        <v>18</v>
      </c>
      <c r="D18" s="496"/>
      <c r="E18" s="497"/>
      <c r="F18" s="20"/>
      <c r="G18" s="20"/>
      <c r="H18" s="20"/>
      <c r="I18" s="20"/>
      <c r="J18" s="20"/>
      <c r="K18" s="20"/>
      <c r="L18" s="15"/>
      <c r="M18" s="24"/>
      <c r="N18" s="24"/>
      <c r="O18" s="6"/>
      <c r="P18" s="6"/>
      <c r="Q18" s="6"/>
      <c r="R18" s="6"/>
      <c r="S18" s="6"/>
      <c r="T18" s="6"/>
      <c r="U18" s="6"/>
      <c r="V18" s="6"/>
      <c r="W18" s="6"/>
      <c r="X18" s="6"/>
      <c r="Y18" s="6"/>
      <c r="Z18" s="6"/>
      <c r="AA18" s="6"/>
      <c r="AB18" s="6"/>
      <c r="AC18" s="18"/>
      <c r="AD18" s="18"/>
    </row>
    <row r="19" spans="1:30" ht="14.25" customHeight="1">
      <c r="A19" s="22" t="s">
        <v>21</v>
      </c>
      <c r="B19" s="23"/>
      <c r="C19" s="495" t="s">
        <v>18</v>
      </c>
      <c r="D19" s="496"/>
      <c r="E19" s="497"/>
      <c r="F19" s="20"/>
      <c r="G19" s="20"/>
      <c r="H19" s="20"/>
      <c r="I19" s="20"/>
      <c r="J19" s="20"/>
      <c r="K19" s="20"/>
      <c r="L19" s="15"/>
      <c r="M19" s="6"/>
      <c r="N19" s="6"/>
      <c r="O19" s="6"/>
      <c r="P19" s="6"/>
      <c r="Q19" s="6"/>
      <c r="R19" s="6"/>
      <c r="S19" s="6"/>
      <c r="T19" s="6"/>
      <c r="U19" s="6"/>
      <c r="V19" s="6"/>
      <c r="W19" s="6"/>
      <c r="X19" s="6"/>
      <c r="Y19" s="6"/>
      <c r="Z19" s="6"/>
      <c r="AA19" s="6"/>
      <c r="AB19" s="6"/>
    </row>
    <row r="20" spans="1:30" ht="14.25" customHeight="1">
      <c r="A20" s="22" t="s">
        <v>22</v>
      </c>
      <c r="B20" s="23"/>
      <c r="C20" s="543" t="s">
        <v>18</v>
      </c>
      <c r="D20" s="496"/>
      <c r="E20" s="497"/>
      <c r="F20" s="20"/>
      <c r="G20" s="20"/>
      <c r="H20" s="20"/>
      <c r="I20" s="20"/>
      <c r="J20" s="20"/>
      <c r="K20" s="20"/>
      <c r="L20" s="15"/>
      <c r="M20" s="6"/>
      <c r="N20" s="6"/>
      <c r="O20" s="6"/>
      <c r="P20" s="6"/>
      <c r="Q20" s="6"/>
      <c r="R20" s="6"/>
      <c r="S20" s="6"/>
      <c r="T20" s="6"/>
      <c r="U20" s="6"/>
      <c r="V20" s="6"/>
      <c r="W20" s="6"/>
      <c r="X20" s="6"/>
      <c r="Y20" s="6"/>
      <c r="Z20" s="6"/>
      <c r="AA20" s="6"/>
      <c r="AB20" s="6"/>
    </row>
    <row r="21" spans="1:30" ht="14.25" customHeight="1">
      <c r="A21" s="20"/>
      <c r="B21" s="20"/>
      <c r="C21" s="20"/>
      <c r="D21" s="20"/>
      <c r="E21" s="20"/>
      <c r="F21" s="20"/>
      <c r="G21" s="20"/>
      <c r="H21" s="20"/>
      <c r="I21" s="20"/>
      <c r="J21" s="20"/>
      <c r="K21" s="20"/>
      <c r="L21" s="15"/>
      <c r="M21" s="6"/>
      <c r="N21" s="6"/>
      <c r="O21" s="6"/>
      <c r="P21" s="6"/>
      <c r="Q21" s="6"/>
      <c r="R21" s="6"/>
      <c r="S21" s="6"/>
      <c r="T21" s="6"/>
      <c r="U21" s="6"/>
      <c r="V21" s="6"/>
      <c r="W21" s="6"/>
      <c r="X21" s="6"/>
      <c r="Y21" s="6"/>
      <c r="Z21" s="6"/>
      <c r="AA21" s="6"/>
      <c r="AB21" s="6"/>
    </row>
    <row r="22" spans="1:30" ht="14.25" customHeight="1">
      <c r="A22" s="25" t="s">
        <v>23</v>
      </c>
      <c r="B22" s="26"/>
      <c r="C22" s="26"/>
      <c r="D22" s="26"/>
      <c r="E22" s="26"/>
      <c r="F22" s="26"/>
      <c r="G22" s="26"/>
      <c r="H22" s="26"/>
      <c r="I22" s="26"/>
      <c r="J22" s="26"/>
      <c r="K22" s="26"/>
      <c r="L22" s="15"/>
      <c r="M22" s="6"/>
      <c r="N22" s="6"/>
      <c r="O22" s="6"/>
      <c r="P22" s="6"/>
      <c r="Q22" s="6"/>
      <c r="R22" s="6"/>
      <c r="S22" s="6"/>
      <c r="T22" s="6"/>
      <c r="U22" s="6"/>
      <c r="V22" s="6"/>
      <c r="W22" s="6"/>
      <c r="X22" s="6"/>
      <c r="Y22" s="6"/>
      <c r="Z22" s="6"/>
      <c r="AA22" s="6"/>
      <c r="AB22" s="6"/>
    </row>
    <row r="23" spans="1:30" ht="14.25" customHeight="1">
      <c r="A23" s="544" t="s">
        <v>24</v>
      </c>
      <c r="B23" s="493"/>
      <c r="C23" s="493"/>
      <c r="D23" s="493"/>
      <c r="E23" s="494"/>
      <c r="F23" s="544" t="s">
        <v>25</v>
      </c>
      <c r="G23" s="494"/>
      <c r="H23" s="544" t="s">
        <v>26</v>
      </c>
      <c r="I23" s="493"/>
      <c r="J23" s="493"/>
      <c r="K23" s="494"/>
      <c r="L23" s="15"/>
      <c r="M23" s="6"/>
      <c r="N23" s="6"/>
      <c r="O23" s="6"/>
      <c r="P23" s="6"/>
      <c r="Q23" s="6"/>
      <c r="R23" s="6"/>
      <c r="S23" s="6"/>
      <c r="T23" s="6"/>
      <c r="U23" s="6"/>
      <c r="V23" s="6"/>
      <c r="W23" s="6"/>
      <c r="X23" s="6"/>
      <c r="Y23" s="6"/>
      <c r="Z23" s="6"/>
      <c r="AA23" s="6"/>
      <c r="AB23" s="6"/>
    </row>
    <row r="24" spans="1:30" ht="14.25" customHeight="1">
      <c r="A24" s="546" t="s">
        <v>27</v>
      </c>
      <c r="B24" s="493"/>
      <c r="C24" s="493"/>
      <c r="D24" s="493"/>
      <c r="E24" s="494"/>
      <c r="F24" s="545" t="s">
        <v>28</v>
      </c>
      <c r="G24" s="494"/>
      <c r="H24" s="545" t="s">
        <v>29</v>
      </c>
      <c r="I24" s="493"/>
      <c r="J24" s="493"/>
      <c r="K24" s="494"/>
      <c r="L24" s="15"/>
      <c r="M24" s="6"/>
      <c r="N24" s="6"/>
      <c r="O24" s="6"/>
      <c r="P24" s="6"/>
      <c r="Q24" s="6"/>
      <c r="R24" s="6"/>
      <c r="S24" s="6"/>
      <c r="T24" s="6"/>
      <c r="U24" s="6"/>
      <c r="V24" s="6"/>
      <c r="W24" s="6"/>
      <c r="X24" s="6"/>
      <c r="Y24" s="6"/>
      <c r="Z24" s="6"/>
      <c r="AA24" s="6"/>
      <c r="AB24" s="6"/>
    </row>
    <row r="25" spans="1:30" ht="14.25" customHeight="1">
      <c r="A25" s="546" t="s">
        <v>30</v>
      </c>
      <c r="B25" s="493"/>
      <c r="C25" s="493"/>
      <c r="D25" s="493"/>
      <c r="E25" s="494"/>
      <c r="F25" s="545" t="s">
        <v>31</v>
      </c>
      <c r="G25" s="494"/>
      <c r="H25" s="27" t="s">
        <v>32</v>
      </c>
      <c r="I25" s="28"/>
      <c r="J25" s="28"/>
      <c r="K25" s="29"/>
      <c r="L25" s="30"/>
      <c r="M25" s="6"/>
      <c r="N25" s="6"/>
      <c r="O25" s="6"/>
      <c r="P25" s="6"/>
      <c r="Q25" s="6"/>
      <c r="R25" s="6"/>
      <c r="S25" s="6"/>
      <c r="T25" s="6"/>
      <c r="U25" s="6"/>
      <c r="V25" s="6"/>
      <c r="W25" s="6"/>
      <c r="X25" s="6"/>
      <c r="Y25" s="6"/>
      <c r="Z25" s="6"/>
      <c r="AA25" s="6"/>
      <c r="AB25" s="6"/>
    </row>
    <row r="26" spans="1:30" ht="14.25" customHeight="1">
      <c r="A26" s="31" t="s">
        <v>33</v>
      </c>
      <c r="B26" s="32"/>
      <c r="C26" s="32"/>
      <c r="D26" s="32"/>
      <c r="E26" s="33"/>
      <c r="F26" s="545" t="s">
        <v>34</v>
      </c>
      <c r="G26" s="494"/>
      <c r="H26" s="27">
        <v>22431021</v>
      </c>
      <c r="I26" s="28"/>
      <c r="J26" s="28"/>
      <c r="K26" s="29"/>
      <c r="L26" s="30"/>
      <c r="M26" s="6"/>
      <c r="N26" s="6"/>
      <c r="O26" s="6"/>
      <c r="P26" s="6"/>
      <c r="Q26" s="6"/>
      <c r="R26" s="6"/>
      <c r="S26" s="6"/>
      <c r="T26" s="6"/>
      <c r="U26" s="6"/>
      <c r="V26" s="6"/>
      <c r="W26" s="6"/>
      <c r="X26" s="6"/>
      <c r="Y26" s="6"/>
      <c r="Z26" s="6"/>
      <c r="AA26" s="6"/>
      <c r="AB26" s="6"/>
    </row>
    <row r="27" spans="1:30" ht="14.25" customHeight="1">
      <c r="A27" s="31" t="s">
        <v>35</v>
      </c>
      <c r="B27" s="32"/>
      <c r="C27" s="32"/>
      <c r="D27" s="32"/>
      <c r="E27" s="33"/>
      <c r="F27" s="27" t="s">
        <v>36</v>
      </c>
      <c r="G27" s="29"/>
      <c r="H27" s="27" t="s">
        <v>37</v>
      </c>
      <c r="I27" s="28"/>
      <c r="J27" s="28"/>
      <c r="K27" s="29"/>
      <c r="L27" s="30"/>
      <c r="M27" s="6"/>
      <c r="N27" s="6"/>
      <c r="O27" s="6"/>
      <c r="P27" s="6"/>
      <c r="Q27" s="6"/>
      <c r="R27" s="6"/>
      <c r="S27" s="6"/>
      <c r="T27" s="6"/>
      <c r="U27" s="6"/>
      <c r="V27" s="6"/>
      <c r="W27" s="6"/>
      <c r="X27" s="6"/>
      <c r="Y27" s="6"/>
      <c r="Z27" s="6"/>
      <c r="AA27" s="6"/>
      <c r="AB27" s="6"/>
    </row>
    <row r="28" spans="1:30" ht="14.25" customHeight="1">
      <c r="A28" s="31" t="s">
        <v>38</v>
      </c>
      <c r="B28" s="32"/>
      <c r="C28" s="32"/>
      <c r="D28" s="32"/>
      <c r="E28" s="33"/>
      <c r="F28" s="545" t="s">
        <v>39</v>
      </c>
      <c r="G28" s="494"/>
      <c r="H28" s="34" t="s">
        <v>40</v>
      </c>
      <c r="I28" s="35"/>
      <c r="J28" s="35"/>
      <c r="K28" s="36"/>
      <c r="L28" s="30"/>
      <c r="M28" s="6"/>
      <c r="N28" s="6"/>
      <c r="O28" s="6"/>
      <c r="P28" s="6"/>
      <c r="Q28" s="6"/>
      <c r="R28" s="6"/>
      <c r="S28" s="6"/>
      <c r="T28" s="6"/>
      <c r="U28" s="6"/>
      <c r="V28" s="6"/>
      <c r="W28" s="6"/>
      <c r="X28" s="6"/>
      <c r="Y28" s="6"/>
      <c r="Z28" s="6"/>
      <c r="AA28" s="6"/>
      <c r="AB28" s="6"/>
    </row>
    <row r="29" spans="1:30" ht="14.25" customHeight="1">
      <c r="A29" s="546" t="s">
        <v>41</v>
      </c>
      <c r="B29" s="493"/>
      <c r="C29" s="493"/>
      <c r="D29" s="493"/>
      <c r="E29" s="494"/>
      <c r="F29" s="545" t="s">
        <v>39</v>
      </c>
      <c r="G29" s="494"/>
      <c r="H29" s="27"/>
      <c r="I29" s="28"/>
      <c r="J29" s="28"/>
      <c r="K29" s="29"/>
      <c r="L29" s="37"/>
      <c r="M29" s="6"/>
      <c r="N29" s="6"/>
      <c r="O29" s="6"/>
      <c r="P29" s="6"/>
      <c r="Q29" s="6"/>
      <c r="R29" s="6"/>
      <c r="S29" s="6"/>
      <c r="T29" s="6"/>
      <c r="U29" s="6"/>
      <c r="V29" s="6"/>
      <c r="W29" s="6"/>
      <c r="X29" s="6"/>
      <c r="Y29" s="6"/>
      <c r="Z29" s="6"/>
      <c r="AA29" s="6"/>
      <c r="AB29" s="6"/>
      <c r="AC29" s="18"/>
      <c r="AD29" s="18"/>
    </row>
    <row r="30" spans="1:30" ht="14.25" customHeight="1">
      <c r="A30" s="546" t="s">
        <v>42</v>
      </c>
      <c r="B30" s="493"/>
      <c r="C30" s="493"/>
      <c r="D30" s="493"/>
      <c r="E30" s="494"/>
      <c r="F30" s="545" t="s">
        <v>31</v>
      </c>
      <c r="G30" s="494"/>
      <c r="H30" s="8" t="s">
        <v>43</v>
      </c>
      <c r="I30" s="38"/>
      <c r="J30" s="38"/>
      <c r="K30" s="39"/>
      <c r="L30" s="30"/>
      <c r="M30" s="6"/>
      <c r="N30" s="6"/>
      <c r="O30" s="6"/>
      <c r="P30" s="6"/>
      <c r="Q30" s="6"/>
      <c r="R30" s="6"/>
      <c r="S30" s="6"/>
      <c r="T30" s="6"/>
      <c r="U30" s="6"/>
      <c r="V30" s="6"/>
      <c r="W30" s="6"/>
      <c r="X30" s="6"/>
      <c r="Y30" s="6"/>
      <c r="Z30" s="6"/>
      <c r="AA30" s="6"/>
      <c r="AB30" s="6"/>
    </row>
    <row r="31" spans="1:30" ht="14.25" customHeight="1">
      <c r="A31" s="546" t="s">
        <v>44</v>
      </c>
      <c r="B31" s="493"/>
      <c r="C31" s="493"/>
      <c r="D31" s="493"/>
      <c r="E31" s="494"/>
      <c r="F31" s="545" t="s">
        <v>45</v>
      </c>
      <c r="G31" s="494"/>
      <c r="H31" s="27">
        <v>230003</v>
      </c>
      <c r="I31" s="28"/>
      <c r="J31" s="28"/>
      <c r="K31" s="29"/>
      <c r="L31" s="30"/>
      <c r="M31" s="6"/>
      <c r="N31" s="6"/>
      <c r="O31" s="6"/>
      <c r="P31" s="6"/>
      <c r="Q31" s="6"/>
      <c r="R31" s="6"/>
      <c r="S31" s="6"/>
      <c r="T31" s="6"/>
      <c r="U31" s="6"/>
      <c r="V31" s="6"/>
      <c r="W31" s="6"/>
      <c r="X31" s="6"/>
      <c r="Y31" s="6"/>
      <c r="Z31" s="6"/>
      <c r="AA31" s="6"/>
      <c r="AB31" s="6"/>
    </row>
    <row r="32" spans="1:30" ht="14.25" customHeight="1">
      <c r="A32" s="546" t="s">
        <v>46</v>
      </c>
      <c r="B32" s="493"/>
      <c r="C32" s="493"/>
      <c r="D32" s="493"/>
      <c r="E32" s="494"/>
      <c r="F32" s="545" t="s">
        <v>47</v>
      </c>
      <c r="G32" s="494"/>
      <c r="H32" s="8" t="s">
        <v>48</v>
      </c>
      <c r="I32" s="28"/>
      <c r="J32" s="28"/>
      <c r="K32" s="29"/>
      <c r="L32" s="30"/>
      <c r="M32" s="6"/>
      <c r="N32" s="6"/>
      <c r="O32" s="6"/>
      <c r="P32" s="6"/>
      <c r="Q32" s="6"/>
      <c r="R32" s="6"/>
      <c r="S32" s="6"/>
      <c r="T32" s="6"/>
      <c r="U32" s="6"/>
      <c r="V32" s="6"/>
      <c r="W32" s="6"/>
      <c r="X32" s="6"/>
      <c r="Y32" s="6"/>
      <c r="Z32" s="6"/>
      <c r="AA32" s="6"/>
      <c r="AB32" s="6"/>
    </row>
    <row r="33" spans="1:30" ht="14.25" customHeight="1">
      <c r="A33" s="546" t="s">
        <v>49</v>
      </c>
      <c r="B33" s="493"/>
      <c r="C33" s="493"/>
      <c r="D33" s="493"/>
      <c r="E33" s="494"/>
      <c r="F33" s="545" t="s">
        <v>50</v>
      </c>
      <c r="G33" s="494"/>
      <c r="H33" s="27">
        <v>19086</v>
      </c>
      <c r="I33" s="28"/>
      <c r="J33" s="28"/>
      <c r="K33" s="29"/>
      <c r="L33" s="40"/>
      <c r="M33" s="6"/>
      <c r="N33" s="6"/>
      <c r="O33" s="6"/>
      <c r="P33" s="6"/>
      <c r="Q33" s="6"/>
      <c r="R33" s="6"/>
      <c r="S33" s="6"/>
      <c r="T33" s="6"/>
      <c r="U33" s="6"/>
      <c r="V33" s="6"/>
      <c r="W33" s="6"/>
      <c r="X33" s="6"/>
      <c r="Y33" s="6"/>
      <c r="Z33" s="6"/>
      <c r="AA33" s="6"/>
      <c r="AB33" s="6"/>
    </row>
    <row r="34" spans="1:30" ht="14.25" customHeight="1">
      <c r="A34" s="546" t="s">
        <v>51</v>
      </c>
      <c r="B34" s="493"/>
      <c r="C34" s="493"/>
      <c r="D34" s="493"/>
      <c r="E34" s="494"/>
      <c r="F34" s="545" t="s">
        <v>45</v>
      </c>
      <c r="G34" s="494"/>
      <c r="H34" s="27">
        <v>220074</v>
      </c>
      <c r="I34" s="28"/>
      <c r="J34" s="28"/>
      <c r="K34" s="29"/>
      <c r="L34" s="30"/>
      <c r="M34" s="6"/>
      <c r="N34" s="6"/>
      <c r="O34" s="6"/>
      <c r="P34" s="6"/>
      <c r="Q34" s="6"/>
      <c r="R34" s="6"/>
      <c r="S34" s="6"/>
      <c r="T34" s="6"/>
      <c r="U34" s="6"/>
      <c r="V34" s="6"/>
      <c r="W34" s="6"/>
      <c r="X34" s="6"/>
      <c r="Y34" s="6"/>
      <c r="Z34" s="6"/>
      <c r="AA34" s="6"/>
      <c r="AB34" s="6"/>
    </row>
    <row r="35" spans="1:30" ht="14.25" customHeight="1">
      <c r="A35" s="545" t="s">
        <v>52</v>
      </c>
      <c r="B35" s="493"/>
      <c r="C35" s="493"/>
      <c r="D35" s="493"/>
      <c r="E35" s="494"/>
      <c r="F35" s="27" t="s">
        <v>45</v>
      </c>
      <c r="G35" s="41"/>
      <c r="H35" s="27">
        <v>210124</v>
      </c>
      <c r="I35" s="42"/>
      <c r="J35" s="42"/>
      <c r="K35" s="41"/>
      <c r="L35" s="30"/>
      <c r="M35" s="6"/>
      <c r="N35" s="6"/>
      <c r="O35" s="6"/>
      <c r="P35" s="6"/>
      <c r="Q35" s="6"/>
      <c r="R35" s="6"/>
      <c r="S35" s="6"/>
      <c r="T35" s="6"/>
      <c r="U35" s="6"/>
      <c r="V35" s="6"/>
      <c r="W35" s="6"/>
      <c r="X35" s="6"/>
      <c r="Y35" s="6"/>
      <c r="Z35" s="6"/>
      <c r="AA35" s="6"/>
      <c r="AB35" s="6"/>
    </row>
    <row r="36" spans="1:30" ht="14.25" customHeight="1">
      <c r="A36" s="545" t="s">
        <v>53</v>
      </c>
      <c r="B36" s="493"/>
      <c r="C36" s="493"/>
      <c r="D36" s="493"/>
      <c r="E36" s="494"/>
      <c r="F36" s="545" t="s">
        <v>54</v>
      </c>
      <c r="G36" s="494"/>
      <c r="H36" s="27" t="s">
        <v>55</v>
      </c>
      <c r="I36" s="28"/>
      <c r="J36" s="28"/>
      <c r="K36" s="29"/>
      <c r="L36" s="30"/>
      <c r="M36" s="6"/>
      <c r="N36" s="6"/>
      <c r="O36" s="6"/>
      <c r="P36" s="6"/>
      <c r="Q36" s="6"/>
      <c r="R36" s="6"/>
      <c r="S36" s="6"/>
      <c r="T36" s="6"/>
      <c r="U36" s="6"/>
      <c r="V36" s="6"/>
      <c r="W36" s="6"/>
      <c r="X36" s="6"/>
      <c r="Y36" s="6"/>
      <c r="Z36" s="6"/>
      <c r="AA36" s="6"/>
      <c r="AB36" s="6"/>
    </row>
    <row r="37" spans="1:30" ht="14.25" customHeight="1">
      <c r="A37" s="545" t="s">
        <v>56</v>
      </c>
      <c r="B37" s="493"/>
      <c r="C37" s="493"/>
      <c r="D37" s="493"/>
      <c r="E37" s="494"/>
      <c r="F37" s="545" t="s">
        <v>57</v>
      </c>
      <c r="G37" s="494"/>
      <c r="H37" s="27" t="s">
        <v>58</v>
      </c>
      <c r="I37" s="28"/>
      <c r="J37" s="28"/>
      <c r="K37" s="29"/>
      <c r="L37" s="30"/>
      <c r="M37" s="6"/>
      <c r="N37" s="6"/>
      <c r="O37" s="6"/>
      <c r="P37" s="6"/>
      <c r="Q37" s="6"/>
      <c r="R37" s="6"/>
      <c r="S37" s="6"/>
      <c r="T37" s="6"/>
      <c r="U37" s="6"/>
      <c r="V37" s="6"/>
      <c r="W37" s="6"/>
      <c r="X37" s="6"/>
      <c r="Y37" s="6"/>
      <c r="Z37" s="6"/>
      <c r="AA37" s="6"/>
      <c r="AB37" s="6"/>
    </row>
    <row r="38" spans="1:30" ht="14.25" customHeight="1">
      <c r="A38" s="547" t="s">
        <v>59</v>
      </c>
      <c r="B38" s="493"/>
      <c r="C38" s="493"/>
      <c r="D38" s="493"/>
      <c r="E38" s="494"/>
      <c r="F38" s="547" t="s">
        <v>60</v>
      </c>
      <c r="G38" s="494"/>
      <c r="H38" s="43" t="s">
        <v>61</v>
      </c>
      <c r="I38" s="44"/>
      <c r="J38" s="44"/>
      <c r="K38" s="45"/>
      <c r="L38" s="30"/>
      <c r="M38" s="6"/>
      <c r="N38" s="6"/>
      <c r="O38" s="6"/>
      <c r="P38" s="6"/>
      <c r="Q38" s="6"/>
      <c r="R38" s="6"/>
      <c r="S38" s="6"/>
      <c r="T38" s="6"/>
      <c r="U38" s="6"/>
      <c r="V38" s="6"/>
      <c r="W38" s="6"/>
      <c r="X38" s="6"/>
      <c r="Y38" s="6"/>
      <c r="Z38" s="6"/>
      <c r="AA38" s="6"/>
      <c r="AB38" s="6"/>
    </row>
    <row r="39" spans="1:30" ht="14.25" customHeight="1">
      <c r="A39" s="547" t="s">
        <v>62</v>
      </c>
      <c r="B39" s="493"/>
      <c r="C39" s="493"/>
      <c r="D39" s="493"/>
      <c r="E39" s="494"/>
      <c r="F39" s="547" t="s">
        <v>60</v>
      </c>
      <c r="G39" s="494"/>
      <c r="H39" s="43" t="s">
        <v>63</v>
      </c>
      <c r="I39" s="44"/>
      <c r="J39" s="44"/>
      <c r="K39" s="45"/>
      <c r="L39" s="30"/>
      <c r="M39" s="6"/>
      <c r="N39" s="6"/>
      <c r="O39" s="6"/>
      <c r="P39" s="6"/>
      <c r="Q39" s="6"/>
      <c r="R39" s="6"/>
      <c r="S39" s="6"/>
      <c r="T39" s="6"/>
      <c r="U39" s="6"/>
      <c r="V39" s="6"/>
      <c r="W39" s="6"/>
      <c r="X39" s="6"/>
      <c r="Y39" s="6"/>
      <c r="Z39" s="6"/>
      <c r="AA39" s="6"/>
      <c r="AB39" s="6"/>
    </row>
    <row r="40" spans="1:30" ht="14.25" customHeight="1">
      <c r="A40" s="547" t="s">
        <v>64</v>
      </c>
      <c r="B40" s="493"/>
      <c r="C40" s="493"/>
      <c r="D40" s="493"/>
      <c r="E40" s="494"/>
      <c r="F40" s="547" t="s">
        <v>65</v>
      </c>
      <c r="G40" s="494"/>
      <c r="H40" s="547" t="s">
        <v>66</v>
      </c>
      <c r="I40" s="493"/>
      <c r="J40" s="493"/>
      <c r="K40" s="494"/>
      <c r="L40" s="46"/>
      <c r="M40" s="6"/>
      <c r="N40" s="6"/>
      <c r="O40" s="6"/>
      <c r="P40" s="6"/>
      <c r="Q40" s="6"/>
      <c r="R40" s="6"/>
      <c r="S40" s="6"/>
      <c r="T40" s="6"/>
      <c r="U40" s="6"/>
      <c r="V40" s="6"/>
      <c r="W40" s="6"/>
      <c r="X40" s="6"/>
      <c r="Y40" s="6"/>
      <c r="Z40" s="6"/>
      <c r="AA40" s="6"/>
      <c r="AB40" s="6"/>
    </row>
    <row r="41" spans="1:30" ht="14.25" customHeight="1">
      <c r="A41" s="547" t="s">
        <v>67</v>
      </c>
      <c r="B41" s="493"/>
      <c r="C41" s="493"/>
      <c r="D41" s="493"/>
      <c r="E41" s="494"/>
      <c r="F41" s="549" t="s">
        <v>50</v>
      </c>
      <c r="G41" s="516"/>
      <c r="H41" s="550">
        <v>27104</v>
      </c>
      <c r="I41" s="493"/>
      <c r="J41" s="493"/>
      <c r="K41" s="494"/>
      <c r="L41" s="46"/>
      <c r="M41" s="6"/>
      <c r="N41" s="6"/>
      <c r="O41" s="6"/>
      <c r="P41" s="6"/>
      <c r="Q41" s="6"/>
      <c r="R41" s="6"/>
      <c r="S41" s="6"/>
      <c r="T41" s="6"/>
      <c r="U41" s="6"/>
      <c r="V41" s="6"/>
      <c r="W41" s="6"/>
      <c r="X41" s="6"/>
      <c r="Y41" s="6"/>
      <c r="Z41" s="6"/>
      <c r="AA41" s="6"/>
      <c r="AB41" s="6"/>
    </row>
    <row r="42" spans="1:30" ht="14.25" customHeight="1">
      <c r="A42" s="545" t="s">
        <v>68</v>
      </c>
      <c r="B42" s="493"/>
      <c r="C42" s="493"/>
      <c r="D42" s="493"/>
      <c r="E42" s="494"/>
      <c r="F42" s="551" t="s">
        <v>69</v>
      </c>
      <c r="G42" s="516"/>
      <c r="H42" s="552" t="s">
        <v>70</v>
      </c>
      <c r="I42" s="493"/>
      <c r="J42" s="493"/>
      <c r="K42" s="494"/>
      <c r="L42" s="46"/>
      <c r="M42" s="6"/>
      <c r="N42" s="6"/>
      <c r="O42" s="6"/>
      <c r="P42" s="6"/>
      <c r="Q42" s="6"/>
      <c r="R42" s="6"/>
      <c r="S42" s="6"/>
      <c r="T42" s="6"/>
      <c r="U42" s="6"/>
      <c r="V42" s="6"/>
      <c r="W42" s="6"/>
      <c r="X42" s="6"/>
      <c r="Y42" s="6"/>
      <c r="Z42" s="6"/>
      <c r="AA42" s="6"/>
      <c r="AB42" s="6"/>
    </row>
    <row r="43" spans="1:30" ht="14.25" customHeight="1">
      <c r="A43" s="545" t="s">
        <v>71</v>
      </c>
      <c r="B43" s="493"/>
      <c r="C43" s="493"/>
      <c r="D43" s="493"/>
      <c r="E43" s="494"/>
      <c r="F43" s="551" t="s">
        <v>69</v>
      </c>
      <c r="G43" s="516"/>
      <c r="H43" s="552" t="s">
        <v>70</v>
      </c>
      <c r="I43" s="493"/>
      <c r="J43" s="493"/>
      <c r="K43" s="494"/>
      <c r="L43" s="46"/>
      <c r="M43" s="6"/>
      <c r="N43" s="6"/>
      <c r="O43" s="6"/>
      <c r="P43" s="6"/>
      <c r="Q43" s="6"/>
      <c r="R43" s="6"/>
      <c r="S43" s="6"/>
      <c r="T43" s="6"/>
      <c r="U43" s="6"/>
      <c r="V43" s="6"/>
      <c r="W43" s="6"/>
      <c r="X43" s="6"/>
      <c r="Y43" s="6"/>
      <c r="Z43" s="6"/>
      <c r="AA43" s="6"/>
      <c r="AB43" s="6"/>
    </row>
    <row r="44" spans="1:30" ht="14.25" customHeight="1">
      <c r="A44" s="545" t="s">
        <v>72</v>
      </c>
      <c r="B44" s="493"/>
      <c r="C44" s="493"/>
      <c r="D44" s="493"/>
      <c r="E44" s="494"/>
      <c r="F44" s="551" t="s">
        <v>69</v>
      </c>
      <c r="G44" s="516"/>
      <c r="H44" s="552" t="s">
        <v>70</v>
      </c>
      <c r="I44" s="493"/>
      <c r="J44" s="493"/>
      <c r="K44" s="494"/>
      <c r="L44" s="46"/>
      <c r="M44" s="6"/>
      <c r="N44" s="6"/>
      <c r="O44" s="6"/>
      <c r="P44" s="6"/>
      <c r="Q44" s="6"/>
      <c r="R44" s="6"/>
      <c r="S44" s="6"/>
      <c r="T44" s="6"/>
      <c r="U44" s="6"/>
      <c r="V44" s="6"/>
      <c r="W44" s="6"/>
      <c r="X44" s="6"/>
      <c r="Y44" s="6"/>
      <c r="Z44" s="6"/>
      <c r="AA44" s="6"/>
      <c r="AB44" s="6"/>
    </row>
    <row r="45" spans="1:30" ht="14.25" customHeight="1">
      <c r="A45" s="545" t="s">
        <v>73</v>
      </c>
      <c r="B45" s="493"/>
      <c r="C45" s="493"/>
      <c r="D45" s="493"/>
      <c r="E45" s="494"/>
      <c r="F45" s="551" t="s">
        <v>69</v>
      </c>
      <c r="G45" s="516"/>
      <c r="H45" s="552" t="s">
        <v>70</v>
      </c>
      <c r="I45" s="493"/>
      <c r="J45" s="493"/>
      <c r="K45" s="494"/>
      <c r="L45" s="46"/>
      <c r="M45" s="6"/>
      <c r="N45" s="6"/>
      <c r="O45" s="6"/>
      <c r="P45" s="6"/>
      <c r="Q45" s="6"/>
      <c r="R45" s="6"/>
      <c r="S45" s="6"/>
      <c r="T45" s="6"/>
      <c r="U45" s="6"/>
      <c r="V45" s="6"/>
      <c r="W45" s="6"/>
      <c r="X45" s="6"/>
      <c r="Y45" s="6"/>
      <c r="Z45" s="6"/>
      <c r="AA45" s="6"/>
      <c r="AB45" s="6"/>
    </row>
    <row r="46" spans="1:30" ht="14.25" customHeight="1">
      <c r="A46" s="554" t="s">
        <v>74</v>
      </c>
      <c r="B46" s="493"/>
      <c r="C46" s="493"/>
      <c r="D46" s="493"/>
      <c r="E46" s="494"/>
      <c r="F46" s="34" t="s">
        <v>69</v>
      </c>
      <c r="G46" s="36"/>
      <c r="H46" s="47" t="s">
        <v>70</v>
      </c>
      <c r="I46" s="48"/>
      <c r="J46" s="48"/>
      <c r="K46" s="49"/>
      <c r="L46" s="46"/>
      <c r="M46" s="6"/>
      <c r="N46" s="6"/>
      <c r="O46" s="6"/>
      <c r="P46" s="6"/>
      <c r="Q46" s="6"/>
      <c r="R46" s="6"/>
      <c r="S46" s="6"/>
      <c r="T46" s="6"/>
      <c r="U46" s="6"/>
      <c r="V46" s="6"/>
      <c r="W46" s="6"/>
      <c r="X46" s="6"/>
      <c r="Y46" s="6"/>
      <c r="Z46" s="6"/>
      <c r="AA46" s="6"/>
      <c r="AB46" s="6"/>
      <c r="AC46" s="18"/>
      <c r="AD46" s="18"/>
    </row>
    <row r="47" spans="1:30" ht="14.25" customHeight="1">
      <c r="A47" s="554" t="s">
        <v>75</v>
      </c>
      <c r="B47" s="493"/>
      <c r="C47" s="493"/>
      <c r="D47" s="493"/>
      <c r="E47" s="494"/>
      <c r="F47" s="34" t="s">
        <v>69</v>
      </c>
      <c r="G47" s="36"/>
      <c r="H47" s="47" t="s">
        <v>70</v>
      </c>
      <c r="I47" s="48"/>
      <c r="J47" s="48"/>
      <c r="K47" s="49"/>
      <c r="L47" s="46"/>
      <c r="M47" s="6"/>
      <c r="N47" s="6"/>
      <c r="O47" s="6"/>
      <c r="P47" s="6"/>
      <c r="Q47" s="6"/>
      <c r="R47" s="6"/>
      <c r="S47" s="6"/>
      <c r="T47" s="6"/>
      <c r="U47" s="6"/>
      <c r="V47" s="6"/>
      <c r="W47" s="6"/>
      <c r="X47" s="6"/>
      <c r="Y47" s="6"/>
      <c r="Z47" s="6"/>
      <c r="AA47" s="6"/>
      <c r="AB47" s="6"/>
      <c r="AC47" s="18"/>
      <c r="AD47" s="18"/>
    </row>
    <row r="48" spans="1:30" ht="14.25" customHeight="1">
      <c r="A48" s="545" t="s">
        <v>76</v>
      </c>
      <c r="B48" s="493"/>
      <c r="C48" s="493"/>
      <c r="D48" s="493"/>
      <c r="E48" s="494"/>
      <c r="F48" s="545" t="s">
        <v>45</v>
      </c>
      <c r="G48" s="494"/>
      <c r="H48" s="47">
        <v>2000016</v>
      </c>
      <c r="I48" s="48"/>
      <c r="J48" s="48"/>
      <c r="K48" s="49"/>
      <c r="L48" s="46"/>
      <c r="M48" s="6"/>
      <c r="N48" s="6"/>
      <c r="O48" s="6"/>
      <c r="P48" s="6"/>
      <c r="Q48" s="6"/>
      <c r="R48" s="6"/>
      <c r="S48" s="6"/>
      <c r="T48" s="6"/>
      <c r="U48" s="6"/>
      <c r="V48" s="6"/>
      <c r="W48" s="6"/>
      <c r="X48" s="6"/>
      <c r="Y48" s="6"/>
      <c r="Z48" s="6"/>
      <c r="AA48" s="6"/>
      <c r="AB48" s="6"/>
      <c r="AC48" s="18"/>
      <c r="AD48" s="18"/>
    </row>
    <row r="49" spans="1:30" ht="14.25" customHeight="1">
      <c r="A49" s="545" t="s">
        <v>77</v>
      </c>
      <c r="B49" s="493"/>
      <c r="C49" s="493"/>
      <c r="D49" s="493"/>
      <c r="E49" s="494"/>
      <c r="F49" s="551" t="s">
        <v>45</v>
      </c>
      <c r="G49" s="516"/>
      <c r="H49" s="47">
        <v>210008</v>
      </c>
      <c r="I49" s="48"/>
      <c r="J49" s="48"/>
      <c r="K49" s="49"/>
      <c r="L49" s="46"/>
      <c r="M49" s="6"/>
      <c r="N49" s="6"/>
      <c r="O49" s="6"/>
      <c r="P49" s="6"/>
      <c r="Q49" s="6"/>
      <c r="R49" s="6"/>
      <c r="S49" s="6"/>
      <c r="T49" s="6"/>
      <c r="U49" s="6"/>
      <c r="V49" s="6"/>
      <c r="W49" s="6"/>
      <c r="X49" s="6"/>
      <c r="Y49" s="6"/>
      <c r="Z49" s="6"/>
      <c r="AA49" s="6"/>
      <c r="AB49" s="6"/>
      <c r="AC49" s="18"/>
      <c r="AD49" s="18"/>
    </row>
    <row r="50" spans="1:30" ht="14.25" customHeight="1">
      <c r="A50" s="545" t="s">
        <v>78</v>
      </c>
      <c r="B50" s="493"/>
      <c r="C50" s="493"/>
      <c r="D50" s="493"/>
      <c r="E50" s="494"/>
      <c r="F50" s="551" t="s">
        <v>45</v>
      </c>
      <c r="G50" s="516"/>
      <c r="H50" s="47">
        <v>210007</v>
      </c>
      <c r="I50" s="48"/>
      <c r="J50" s="48"/>
      <c r="K50" s="49"/>
      <c r="L50" s="46"/>
      <c r="M50" s="6"/>
      <c r="N50" s="6"/>
      <c r="O50" s="6"/>
      <c r="P50" s="6"/>
      <c r="Q50" s="6"/>
      <c r="R50" s="6"/>
      <c r="S50" s="6"/>
      <c r="T50" s="6"/>
      <c r="U50" s="6"/>
      <c r="V50" s="6"/>
      <c r="W50" s="6"/>
      <c r="X50" s="6"/>
      <c r="Y50" s="6"/>
      <c r="Z50" s="6"/>
      <c r="AA50" s="6"/>
      <c r="AB50" s="6"/>
      <c r="AC50" s="18"/>
      <c r="AD50" s="18"/>
    </row>
    <row r="51" spans="1:30" ht="14.25" customHeight="1">
      <c r="A51" s="545" t="s">
        <v>79</v>
      </c>
      <c r="B51" s="493"/>
      <c r="C51" s="493"/>
      <c r="D51" s="493"/>
      <c r="E51" s="494"/>
      <c r="F51" s="551" t="s">
        <v>45</v>
      </c>
      <c r="G51" s="516"/>
      <c r="H51" s="47">
        <v>210010</v>
      </c>
      <c r="I51" s="48"/>
      <c r="J51" s="48"/>
      <c r="K51" s="49"/>
      <c r="L51" s="46"/>
      <c r="M51" s="6"/>
      <c r="N51" s="6"/>
      <c r="O51" s="6"/>
      <c r="P51" s="6"/>
      <c r="Q51" s="6"/>
      <c r="R51" s="6"/>
      <c r="S51" s="6"/>
      <c r="T51" s="6"/>
      <c r="U51" s="6"/>
      <c r="V51" s="6"/>
      <c r="W51" s="6"/>
      <c r="X51" s="6"/>
      <c r="Y51" s="6"/>
      <c r="Z51" s="6"/>
      <c r="AA51" s="6"/>
      <c r="AB51" s="6"/>
      <c r="AC51" s="18"/>
      <c r="AD51" s="18"/>
    </row>
    <row r="52" spans="1:30" ht="14.25" customHeight="1">
      <c r="A52" s="545" t="s">
        <v>80</v>
      </c>
      <c r="B52" s="493"/>
      <c r="C52" s="493"/>
      <c r="D52" s="493"/>
      <c r="E52" s="494"/>
      <c r="F52" s="551" t="s">
        <v>45</v>
      </c>
      <c r="G52" s="516"/>
      <c r="H52" s="47">
        <v>310280</v>
      </c>
      <c r="I52" s="48"/>
      <c r="J52" s="48"/>
      <c r="K52" s="49"/>
      <c r="L52" s="46"/>
      <c r="M52" s="6"/>
      <c r="N52" s="6"/>
      <c r="O52" s="6"/>
      <c r="P52" s="6"/>
      <c r="Q52" s="6"/>
      <c r="R52" s="6"/>
      <c r="S52" s="6"/>
      <c r="T52" s="6"/>
      <c r="U52" s="6"/>
      <c r="V52" s="6"/>
      <c r="W52" s="6"/>
      <c r="X52" s="6"/>
      <c r="Y52" s="6"/>
      <c r="Z52" s="6"/>
      <c r="AA52" s="6"/>
      <c r="AB52" s="6"/>
      <c r="AC52" s="18"/>
      <c r="AD52" s="18"/>
    </row>
    <row r="53" spans="1:30" ht="14.25" customHeight="1">
      <c r="A53" s="545" t="s">
        <v>81</v>
      </c>
      <c r="B53" s="493"/>
      <c r="C53" s="493"/>
      <c r="D53" s="493"/>
      <c r="E53" s="494"/>
      <c r="F53" s="551" t="s">
        <v>45</v>
      </c>
      <c r="G53" s="516"/>
      <c r="H53" s="47">
        <v>210009</v>
      </c>
      <c r="I53" s="48"/>
      <c r="J53" s="48"/>
      <c r="K53" s="49"/>
      <c r="L53" s="46"/>
      <c r="M53" s="6"/>
      <c r="N53" s="6"/>
      <c r="O53" s="6"/>
      <c r="P53" s="6"/>
      <c r="Q53" s="6"/>
      <c r="R53" s="6"/>
      <c r="S53" s="6"/>
      <c r="T53" s="6"/>
      <c r="U53" s="6"/>
      <c r="V53" s="6"/>
      <c r="W53" s="6"/>
      <c r="X53" s="6"/>
      <c r="Y53" s="6"/>
      <c r="Z53" s="6"/>
      <c r="AA53" s="6"/>
      <c r="AB53" s="6"/>
      <c r="AC53" s="18"/>
      <c r="AD53" s="18"/>
    </row>
    <row r="54" spans="1:30" ht="14.25" customHeight="1">
      <c r="A54" s="50" t="s">
        <v>82</v>
      </c>
      <c r="B54" s="28"/>
      <c r="C54" s="28"/>
      <c r="D54" s="28"/>
      <c r="E54" s="29"/>
      <c r="F54" s="551" t="s">
        <v>45</v>
      </c>
      <c r="G54" s="516"/>
      <c r="H54" s="552">
        <v>220111</v>
      </c>
      <c r="I54" s="493"/>
      <c r="J54" s="493"/>
      <c r="K54" s="494"/>
      <c r="L54" s="46"/>
      <c r="M54" s="6"/>
      <c r="N54" s="6"/>
      <c r="O54" s="6"/>
      <c r="P54" s="6"/>
      <c r="Q54" s="6"/>
      <c r="R54" s="6"/>
      <c r="S54" s="6"/>
      <c r="T54" s="6"/>
      <c r="U54" s="6"/>
      <c r="V54" s="6"/>
      <c r="W54" s="6"/>
      <c r="X54" s="6"/>
      <c r="Y54" s="6"/>
      <c r="Z54" s="6"/>
      <c r="AA54" s="6"/>
      <c r="AB54" s="6"/>
    </row>
    <row r="55" spans="1:30" ht="14.25" customHeight="1">
      <c r="A55" s="51" t="s">
        <v>83</v>
      </c>
      <c r="B55" s="52"/>
      <c r="C55" s="52"/>
      <c r="D55" s="52"/>
      <c r="E55" s="53"/>
      <c r="F55" s="51" t="s">
        <v>45</v>
      </c>
      <c r="G55" s="53"/>
      <c r="H55" s="54">
        <v>220103</v>
      </c>
      <c r="I55" s="52"/>
      <c r="J55" s="52"/>
      <c r="K55" s="53"/>
      <c r="L55" s="46"/>
      <c r="M55" s="6"/>
      <c r="N55" s="6"/>
      <c r="O55" s="6"/>
      <c r="P55" s="6"/>
      <c r="Q55" s="6"/>
      <c r="R55" s="6"/>
      <c r="S55" s="6"/>
      <c r="T55" s="6"/>
      <c r="U55" s="6"/>
      <c r="V55" s="6"/>
      <c r="W55" s="6"/>
      <c r="X55" s="6"/>
      <c r="Y55" s="6"/>
      <c r="Z55" s="6"/>
      <c r="AA55" s="6"/>
      <c r="AB55" s="6"/>
    </row>
    <row r="56" spans="1:30" ht="15" customHeight="1">
      <c r="A56" s="51" t="s">
        <v>84</v>
      </c>
      <c r="B56" s="55"/>
      <c r="C56" s="55"/>
      <c r="D56" s="55"/>
      <c r="E56" s="56"/>
      <c r="F56" s="555" t="s">
        <v>45</v>
      </c>
      <c r="G56" s="494"/>
      <c r="H56" s="57">
        <v>220125</v>
      </c>
      <c r="I56" s="55"/>
      <c r="J56" s="55"/>
      <c r="K56" s="56"/>
      <c r="L56" s="46"/>
      <c r="M56" s="15"/>
      <c r="N56" s="15"/>
      <c r="O56" s="6"/>
      <c r="P56" s="6"/>
      <c r="Q56" s="6"/>
      <c r="R56" s="6"/>
      <c r="S56" s="6"/>
      <c r="T56" s="6"/>
      <c r="U56" s="6"/>
      <c r="V56" s="6"/>
      <c r="W56" s="6"/>
      <c r="X56" s="6"/>
      <c r="Y56" s="6"/>
      <c r="Z56" s="6"/>
      <c r="AA56" s="6"/>
      <c r="AB56" s="6"/>
    </row>
    <row r="57" spans="1:30" ht="14.25" customHeight="1">
      <c r="A57" s="561" t="s">
        <v>85</v>
      </c>
      <c r="B57" s="562"/>
      <c r="C57" s="562"/>
      <c r="D57" s="562"/>
      <c r="E57" s="516"/>
      <c r="F57" s="564" t="s">
        <v>86</v>
      </c>
      <c r="G57" s="516"/>
      <c r="H57" s="565" t="s">
        <v>87</v>
      </c>
      <c r="I57" s="562"/>
      <c r="J57" s="562"/>
      <c r="K57" s="516"/>
      <c r="L57" s="46"/>
      <c r="M57" s="6"/>
      <c r="N57" s="6"/>
      <c r="O57" s="15"/>
      <c r="P57" s="15"/>
      <c r="Q57" s="15"/>
      <c r="R57" s="15"/>
      <c r="S57" s="15"/>
      <c r="T57" s="15"/>
      <c r="U57" s="15"/>
      <c r="V57" s="15"/>
      <c r="W57" s="15"/>
      <c r="X57" s="15"/>
      <c r="Y57" s="15"/>
      <c r="Z57" s="15"/>
      <c r="AA57" s="15"/>
      <c r="AB57" s="15"/>
    </row>
    <row r="58" spans="1:30" ht="14.25" customHeight="1">
      <c r="A58" s="519"/>
      <c r="B58" s="563"/>
      <c r="C58" s="563"/>
      <c r="D58" s="563"/>
      <c r="E58" s="520"/>
      <c r="F58" s="519"/>
      <c r="G58" s="520"/>
      <c r="H58" s="519"/>
      <c r="I58" s="563"/>
      <c r="J58" s="563"/>
      <c r="K58" s="520"/>
      <c r="L58" s="15"/>
      <c r="M58" s="6"/>
      <c r="N58" s="6"/>
      <c r="O58" s="6"/>
      <c r="P58" s="6"/>
      <c r="Q58" s="6"/>
      <c r="R58" s="6"/>
      <c r="S58" s="6"/>
      <c r="T58" s="6"/>
      <c r="U58" s="6"/>
      <c r="V58" s="6"/>
      <c r="W58" s="6"/>
      <c r="X58" s="6"/>
      <c r="Y58" s="6"/>
      <c r="Z58" s="6"/>
      <c r="AA58" s="6"/>
      <c r="AB58" s="6"/>
    </row>
    <row r="59" spans="1:30" ht="14.25" customHeight="1">
      <c r="A59" s="58" t="s">
        <v>88</v>
      </c>
      <c r="B59" s="59"/>
      <c r="C59" s="59"/>
      <c r="D59" s="59"/>
      <c r="E59" s="59"/>
      <c r="F59" s="60"/>
      <c r="G59" s="60"/>
      <c r="H59" s="61"/>
      <c r="I59" s="61"/>
      <c r="J59" s="61"/>
      <c r="K59" s="61"/>
      <c r="L59" s="15"/>
      <c r="M59" s="6"/>
      <c r="N59" s="6"/>
      <c r="O59" s="6"/>
      <c r="P59" s="6"/>
      <c r="Q59" s="6"/>
      <c r="R59" s="6"/>
      <c r="S59" s="6"/>
      <c r="T59" s="6"/>
      <c r="U59" s="6"/>
      <c r="V59" s="6"/>
      <c r="W59" s="6"/>
      <c r="X59" s="6"/>
      <c r="Y59" s="6"/>
      <c r="Z59" s="6"/>
      <c r="AA59" s="6"/>
      <c r="AB59" s="6"/>
    </row>
    <row r="60" spans="1:30" ht="14.25" customHeight="1">
      <c r="A60" s="8"/>
      <c r="B60" s="59"/>
      <c r="C60" s="59"/>
      <c r="D60" s="59"/>
      <c r="E60" s="59"/>
      <c r="F60" s="62"/>
      <c r="G60" s="62"/>
      <c r="H60" s="62"/>
      <c r="I60" s="62"/>
      <c r="J60" s="62"/>
      <c r="K60" s="62"/>
      <c r="L60" s="15"/>
      <c r="M60" s="6"/>
      <c r="N60" s="6"/>
      <c r="O60" s="6"/>
      <c r="P60" s="6"/>
      <c r="Q60" s="6"/>
      <c r="R60" s="6"/>
      <c r="S60" s="6"/>
      <c r="T60" s="6"/>
      <c r="U60" s="6"/>
      <c r="V60" s="6"/>
      <c r="W60" s="6"/>
      <c r="X60" s="6"/>
      <c r="Y60" s="6"/>
      <c r="Z60" s="6"/>
      <c r="AA60" s="6"/>
      <c r="AB60" s="6"/>
    </row>
    <row r="61" spans="1:30" ht="14.25" customHeight="1">
      <c r="A61" s="16" t="s">
        <v>89</v>
      </c>
      <c r="B61" s="16"/>
      <c r="C61" s="16"/>
      <c r="D61" s="16"/>
      <c r="E61" s="16"/>
      <c r="F61" s="16"/>
      <c r="G61" s="16"/>
      <c r="H61" s="16"/>
      <c r="I61" s="16"/>
      <c r="J61" s="16"/>
      <c r="K61" s="16"/>
      <c r="L61" s="15"/>
      <c r="M61" s="6"/>
      <c r="N61" s="6"/>
      <c r="O61" s="6"/>
      <c r="P61" s="6"/>
      <c r="Q61" s="6"/>
      <c r="R61" s="6"/>
      <c r="S61" s="6"/>
      <c r="T61" s="6"/>
      <c r="U61" s="6"/>
      <c r="V61" s="6"/>
      <c r="W61" s="6"/>
      <c r="X61" s="6"/>
      <c r="Y61" s="6"/>
      <c r="Z61" s="6"/>
      <c r="AA61" s="6"/>
      <c r="AB61" s="6"/>
    </row>
    <row r="62" spans="1:30" ht="14.25" customHeight="1">
      <c r="A62" s="544" t="s">
        <v>24</v>
      </c>
      <c r="B62" s="493"/>
      <c r="C62" s="493"/>
      <c r="D62" s="493"/>
      <c r="E62" s="494"/>
      <c r="F62" s="544" t="s">
        <v>25</v>
      </c>
      <c r="G62" s="494"/>
      <c r="H62" s="544" t="s">
        <v>26</v>
      </c>
      <c r="I62" s="493"/>
      <c r="J62" s="493"/>
      <c r="K62" s="494"/>
      <c r="L62" s="15"/>
      <c r="M62" s="15"/>
      <c r="N62" s="15"/>
      <c r="O62" s="6"/>
      <c r="P62" s="6"/>
      <c r="Q62" s="6"/>
      <c r="R62" s="6"/>
      <c r="S62" s="6"/>
      <c r="T62" s="6"/>
      <c r="U62" s="6"/>
      <c r="V62" s="6"/>
      <c r="W62" s="6"/>
      <c r="X62" s="6"/>
      <c r="Y62" s="6"/>
      <c r="Z62" s="6"/>
      <c r="AA62" s="6"/>
      <c r="AB62" s="6"/>
    </row>
    <row r="63" spans="1:30" ht="42.75" customHeight="1">
      <c r="A63" s="34" t="s">
        <v>90</v>
      </c>
      <c r="B63" s="35"/>
      <c r="C63" s="35"/>
      <c r="D63" s="35"/>
      <c r="E63" s="36"/>
      <c r="F63" s="27" t="s">
        <v>28</v>
      </c>
      <c r="G63" s="29"/>
      <c r="H63" s="566" t="s">
        <v>91</v>
      </c>
      <c r="I63" s="493"/>
      <c r="J63" s="493"/>
      <c r="K63" s="494"/>
      <c r="L63" s="15"/>
      <c r="M63" s="15"/>
      <c r="N63" s="15"/>
      <c r="O63" s="15"/>
      <c r="P63" s="15"/>
      <c r="Q63" s="15"/>
      <c r="R63" s="15"/>
      <c r="S63" s="15"/>
      <c r="T63" s="6"/>
      <c r="U63" s="6"/>
      <c r="V63" s="6"/>
      <c r="W63" s="6"/>
      <c r="X63" s="6"/>
      <c r="Y63" s="6"/>
      <c r="Z63" s="6"/>
      <c r="AA63" s="6"/>
      <c r="AB63" s="6"/>
    </row>
    <row r="64" spans="1:30" ht="14.25" customHeight="1">
      <c r="A64" s="63" t="s">
        <v>92</v>
      </c>
      <c r="B64" s="63"/>
      <c r="C64" s="31"/>
      <c r="D64" s="32"/>
      <c r="E64" s="33"/>
      <c r="F64" s="31" t="s">
        <v>93</v>
      </c>
      <c r="G64" s="33"/>
      <c r="H64" s="27">
        <v>75004061</v>
      </c>
      <c r="I64" s="28"/>
      <c r="J64" s="28"/>
      <c r="K64" s="29"/>
      <c r="L64" s="15"/>
      <c r="M64" s="15"/>
      <c r="N64" s="15"/>
      <c r="O64" s="15"/>
      <c r="P64" s="15"/>
      <c r="Q64" s="15"/>
      <c r="R64" s="15"/>
      <c r="S64" s="15"/>
      <c r="T64" s="6"/>
      <c r="U64" s="6"/>
      <c r="V64" s="6"/>
      <c r="W64" s="6"/>
      <c r="X64" s="6"/>
      <c r="Y64" s="6"/>
      <c r="Z64" s="6"/>
      <c r="AA64" s="6"/>
      <c r="AB64" s="6"/>
    </row>
    <row r="65" spans="1:30" ht="14.25" customHeight="1">
      <c r="A65" s="546" t="s">
        <v>94</v>
      </c>
      <c r="B65" s="493"/>
      <c r="C65" s="493"/>
      <c r="D65" s="493"/>
      <c r="E65" s="494"/>
      <c r="F65" s="31"/>
      <c r="G65" s="33"/>
      <c r="H65" s="27"/>
      <c r="I65" s="28"/>
      <c r="J65" s="28"/>
      <c r="K65" s="29"/>
      <c r="L65" s="15"/>
      <c r="M65" s="15"/>
      <c r="N65" s="15"/>
      <c r="O65" s="15"/>
      <c r="P65" s="15"/>
      <c r="Q65" s="15"/>
      <c r="R65" s="15"/>
      <c r="S65" s="15"/>
      <c r="T65" s="6"/>
      <c r="U65" s="6"/>
      <c r="V65" s="6"/>
      <c r="W65" s="6"/>
      <c r="X65" s="6"/>
      <c r="Y65" s="6"/>
      <c r="Z65" s="6"/>
      <c r="AA65" s="6"/>
      <c r="AB65" s="6"/>
      <c r="AC65" s="18"/>
      <c r="AD65" s="18"/>
    </row>
    <row r="66" spans="1:30" ht="14.25" customHeight="1">
      <c r="A66" s="553" t="s">
        <v>95</v>
      </c>
      <c r="B66" s="493"/>
      <c r="C66" s="493"/>
      <c r="D66" s="493"/>
      <c r="E66" s="494"/>
      <c r="F66" s="546" t="s">
        <v>65</v>
      </c>
      <c r="G66" s="494"/>
      <c r="H66" s="545" t="s">
        <v>96</v>
      </c>
      <c r="I66" s="493"/>
      <c r="J66" s="493"/>
      <c r="K66" s="494"/>
      <c r="L66" s="15"/>
      <c r="M66" s="6"/>
      <c r="N66" s="6"/>
      <c r="O66" s="15"/>
      <c r="P66" s="15"/>
      <c r="Q66" s="15"/>
      <c r="R66" s="15"/>
      <c r="S66" s="15"/>
      <c r="T66" s="6"/>
      <c r="U66" s="6"/>
      <c r="V66" s="6"/>
      <c r="W66" s="6"/>
      <c r="X66" s="6"/>
      <c r="Y66" s="6"/>
      <c r="Z66" s="6"/>
      <c r="AA66" s="6"/>
      <c r="AB66" s="6"/>
    </row>
    <row r="67" spans="1:30" ht="14.25" customHeight="1">
      <c r="A67" s="50" t="s">
        <v>97</v>
      </c>
      <c r="B67" s="64"/>
      <c r="C67" s="64"/>
      <c r="D67" s="64"/>
      <c r="E67" s="65"/>
      <c r="F67" s="64" t="s">
        <v>31</v>
      </c>
      <c r="G67" s="65"/>
      <c r="H67" s="545" t="s">
        <v>98</v>
      </c>
      <c r="I67" s="493"/>
      <c r="J67" s="493"/>
      <c r="K67" s="494"/>
      <c r="L67" s="66"/>
      <c r="M67" s="6"/>
      <c r="N67" s="6"/>
      <c r="O67" s="6"/>
      <c r="P67" s="6"/>
      <c r="Q67" s="6"/>
      <c r="R67" s="6"/>
      <c r="S67" s="6"/>
      <c r="T67" s="6"/>
      <c r="U67" s="6"/>
      <c r="V67" s="6"/>
      <c r="W67" s="6"/>
      <c r="X67" s="6"/>
      <c r="Y67" s="6"/>
      <c r="Z67" s="6"/>
      <c r="AA67" s="6"/>
      <c r="AB67" s="6"/>
    </row>
    <row r="68" spans="1:30" ht="14.25" customHeight="1">
      <c r="A68" s="546" t="s">
        <v>99</v>
      </c>
      <c r="B68" s="493"/>
      <c r="C68" s="493"/>
      <c r="D68" s="493"/>
      <c r="E68" s="494"/>
      <c r="F68" s="545" t="s">
        <v>31</v>
      </c>
      <c r="G68" s="494"/>
      <c r="H68" s="545" t="s">
        <v>100</v>
      </c>
      <c r="I68" s="493"/>
      <c r="J68" s="493"/>
      <c r="K68" s="494"/>
      <c r="L68" s="15"/>
      <c r="M68" s="6"/>
      <c r="N68" s="6"/>
      <c r="O68" s="6"/>
      <c r="P68" s="6"/>
      <c r="Q68" s="6"/>
      <c r="R68" s="6"/>
      <c r="S68" s="6"/>
      <c r="T68" s="6"/>
      <c r="U68" s="6"/>
      <c r="V68" s="6"/>
      <c r="W68" s="6"/>
      <c r="X68" s="6"/>
      <c r="Y68" s="6"/>
      <c r="Z68" s="6"/>
      <c r="AA68" s="6"/>
      <c r="AB68" s="6"/>
    </row>
    <row r="69" spans="1:30" ht="14.25" customHeight="1">
      <c r="A69" s="546" t="s">
        <v>101</v>
      </c>
      <c r="B69" s="493"/>
      <c r="C69" s="493"/>
      <c r="D69" s="493"/>
      <c r="E69" s="494"/>
      <c r="F69" s="545" t="s">
        <v>93</v>
      </c>
      <c r="G69" s="494"/>
      <c r="H69" s="545" t="s">
        <v>102</v>
      </c>
      <c r="I69" s="493"/>
      <c r="J69" s="493"/>
      <c r="K69" s="494"/>
      <c r="L69" s="46"/>
      <c r="M69" s="6"/>
      <c r="N69" s="6"/>
      <c r="O69" s="6"/>
      <c r="P69" s="6"/>
      <c r="Q69" s="6"/>
      <c r="R69" s="6"/>
      <c r="S69" s="6"/>
      <c r="T69" s="6"/>
      <c r="U69" s="6"/>
      <c r="V69" s="6"/>
      <c r="W69" s="6"/>
      <c r="X69" s="6"/>
      <c r="Y69" s="6"/>
      <c r="Z69" s="6"/>
      <c r="AA69" s="6"/>
      <c r="AB69" s="6"/>
    </row>
    <row r="70" spans="1:30" ht="14.25" customHeight="1">
      <c r="A70" s="63" t="s">
        <v>103</v>
      </c>
      <c r="B70" s="63"/>
      <c r="C70" s="63"/>
      <c r="D70" s="31"/>
      <c r="E70" s="33"/>
      <c r="F70" s="27" t="s">
        <v>34</v>
      </c>
      <c r="G70" s="29"/>
      <c r="H70" s="568">
        <v>5382000023</v>
      </c>
      <c r="I70" s="493"/>
      <c r="J70" s="493"/>
      <c r="K70" s="494"/>
      <c r="L70" s="15"/>
      <c r="M70" s="6"/>
      <c r="N70" s="6"/>
      <c r="O70" s="6"/>
      <c r="P70" s="6"/>
      <c r="Q70" s="6"/>
      <c r="R70" s="6"/>
      <c r="S70" s="6"/>
      <c r="T70" s="6"/>
      <c r="U70" s="6"/>
      <c r="V70" s="6"/>
      <c r="W70" s="6"/>
      <c r="X70" s="6"/>
      <c r="Y70" s="6"/>
      <c r="Z70" s="6"/>
      <c r="AA70" s="6"/>
      <c r="AB70" s="6"/>
    </row>
    <row r="71" spans="1:30" ht="14.25" customHeight="1">
      <c r="A71" s="67" t="s">
        <v>104</v>
      </c>
      <c r="B71" s="68"/>
      <c r="C71" s="69"/>
      <c r="D71" s="69"/>
      <c r="E71" s="70"/>
      <c r="F71" s="547" t="s">
        <v>65</v>
      </c>
      <c r="G71" s="494"/>
      <c r="H71" s="548" t="s">
        <v>105</v>
      </c>
      <c r="I71" s="493"/>
      <c r="J71" s="493"/>
      <c r="K71" s="494"/>
      <c r="L71" s="15"/>
      <c r="M71" s="6"/>
      <c r="N71" s="6"/>
      <c r="O71" s="6"/>
      <c r="P71" s="6"/>
      <c r="Q71" s="6"/>
      <c r="R71" s="6"/>
      <c r="S71" s="6"/>
      <c r="T71" s="6"/>
      <c r="U71" s="6"/>
      <c r="V71" s="6"/>
      <c r="W71" s="6"/>
      <c r="X71" s="6"/>
      <c r="Y71" s="6"/>
      <c r="Z71" s="6"/>
      <c r="AA71" s="6"/>
      <c r="AB71" s="6"/>
    </row>
    <row r="72" spans="1:30" ht="14.25" customHeight="1">
      <c r="A72" s="58" t="s">
        <v>88</v>
      </c>
      <c r="B72" s="71"/>
      <c r="C72" s="71"/>
      <c r="D72" s="71"/>
      <c r="E72" s="71"/>
      <c r="F72" s="8"/>
      <c r="G72" s="8"/>
      <c r="H72" s="72"/>
      <c r="I72" s="72"/>
      <c r="J72" s="72"/>
      <c r="K72" s="72"/>
      <c r="L72" s="15"/>
      <c r="M72" s="6"/>
      <c r="N72" s="6"/>
      <c r="O72" s="6"/>
      <c r="P72" s="6"/>
      <c r="Q72" s="6"/>
      <c r="R72" s="6"/>
      <c r="S72" s="6"/>
      <c r="T72" s="6"/>
      <c r="U72" s="6"/>
      <c r="V72" s="6"/>
      <c r="W72" s="6"/>
      <c r="X72" s="6"/>
      <c r="Y72" s="6"/>
      <c r="Z72" s="6"/>
      <c r="AA72" s="6"/>
      <c r="AB72" s="6"/>
    </row>
    <row r="73" spans="1:30" ht="14.25" customHeight="1">
      <c r="A73" s="73"/>
      <c r="B73" s="73"/>
      <c r="C73" s="73"/>
      <c r="D73" s="73"/>
      <c r="E73" s="73"/>
      <c r="F73" s="8"/>
      <c r="G73" s="8"/>
      <c r="H73" s="72"/>
      <c r="I73" s="72"/>
      <c r="J73" s="72"/>
      <c r="K73" s="72"/>
      <c r="L73" s="15"/>
      <c r="M73" s="15"/>
      <c r="N73" s="15"/>
      <c r="O73" s="6"/>
      <c r="P73" s="6"/>
      <c r="Q73" s="6"/>
      <c r="R73" s="6"/>
      <c r="S73" s="6"/>
      <c r="T73" s="6"/>
      <c r="U73" s="6"/>
      <c r="V73" s="6"/>
      <c r="W73" s="6"/>
      <c r="X73" s="6"/>
      <c r="Y73" s="6"/>
      <c r="Z73" s="6"/>
      <c r="AA73" s="6"/>
      <c r="AB73" s="6"/>
    </row>
    <row r="74" spans="1:30" ht="14.25" customHeight="1">
      <c r="A74" s="17" t="s">
        <v>106</v>
      </c>
      <c r="B74" s="16"/>
      <c r="C74" s="16"/>
      <c r="D74" s="16"/>
      <c r="E74" s="16"/>
      <c r="F74" s="16"/>
      <c r="G74" s="16"/>
      <c r="H74" s="16"/>
      <c r="I74" s="16"/>
      <c r="J74" s="16"/>
      <c r="K74" s="16"/>
      <c r="L74" s="74"/>
      <c r="M74" s="6"/>
      <c r="N74" s="6"/>
      <c r="O74" s="15"/>
      <c r="P74" s="15"/>
      <c r="Q74" s="15"/>
      <c r="R74" s="15"/>
      <c r="S74" s="15"/>
      <c r="T74" s="15"/>
      <c r="U74" s="15"/>
      <c r="V74" s="15"/>
      <c r="W74" s="15"/>
      <c r="X74" s="15"/>
      <c r="Y74" s="6"/>
      <c r="Z74" s="6"/>
      <c r="AA74" s="6"/>
      <c r="AB74" s="6"/>
    </row>
    <row r="75" spans="1:30" ht="14.25" customHeight="1">
      <c r="A75" s="75" t="s">
        <v>107</v>
      </c>
      <c r="B75" s="76"/>
      <c r="C75" s="76"/>
      <c r="D75" s="76"/>
      <c r="E75" s="76"/>
      <c r="F75" s="75" t="s">
        <v>108</v>
      </c>
      <c r="G75" s="76"/>
      <c r="H75" s="77"/>
      <c r="I75" s="78"/>
      <c r="J75" s="567"/>
      <c r="K75" s="507"/>
      <c r="L75" s="15"/>
      <c r="M75" s="6"/>
      <c r="N75" s="6"/>
      <c r="O75" s="6"/>
      <c r="P75" s="6"/>
      <c r="Q75" s="6"/>
      <c r="R75" s="6"/>
      <c r="S75" s="6"/>
      <c r="T75" s="6"/>
      <c r="U75" s="6"/>
      <c r="V75" s="6"/>
      <c r="W75" s="6"/>
      <c r="X75" s="6"/>
      <c r="Y75" s="6"/>
      <c r="Z75" s="6"/>
      <c r="AA75" s="6"/>
      <c r="AB75" s="6"/>
    </row>
    <row r="76" spans="1:30" ht="14.25" customHeight="1">
      <c r="A76" s="79" t="s">
        <v>109</v>
      </c>
      <c r="B76" s="80"/>
      <c r="C76" s="80"/>
      <c r="D76" s="80"/>
      <c r="E76" s="80"/>
      <c r="F76" s="463" t="s">
        <v>18</v>
      </c>
      <c r="G76" s="81"/>
      <c r="H76" s="82"/>
      <c r="I76" s="6"/>
      <c r="J76" s="506"/>
      <c r="K76" s="507"/>
      <c r="L76" s="6"/>
      <c r="M76" s="6"/>
      <c r="N76" s="6"/>
      <c r="O76" s="6"/>
      <c r="P76" s="6"/>
      <c r="Q76" s="6"/>
      <c r="R76" s="6"/>
      <c r="S76" s="6"/>
      <c r="T76" s="6"/>
      <c r="U76" s="6"/>
      <c r="V76" s="6"/>
      <c r="W76" s="6"/>
      <c r="X76" s="6"/>
      <c r="Y76" s="6"/>
      <c r="Z76" s="6"/>
      <c r="AA76" s="6"/>
      <c r="AB76" s="6"/>
    </row>
    <row r="77" spans="1:30" ht="14.25" customHeight="1">
      <c r="A77" s="78"/>
      <c r="B77" s="78"/>
      <c r="C77" s="78"/>
      <c r="D77" s="78"/>
      <c r="E77" s="78"/>
      <c r="F77" s="78"/>
      <c r="G77" s="6"/>
      <c r="H77" s="83"/>
      <c r="I77" s="83"/>
      <c r="J77" s="83"/>
      <c r="K77" s="83"/>
      <c r="L77" s="6"/>
      <c r="M77" s="15"/>
      <c r="N77" s="6"/>
      <c r="O77" s="6"/>
      <c r="P77" s="6"/>
      <c r="Q77" s="6"/>
      <c r="R77" s="6"/>
      <c r="S77" s="6"/>
      <c r="T77" s="6"/>
      <c r="U77" s="6"/>
      <c r="V77" s="6"/>
      <c r="W77" s="6"/>
      <c r="X77" s="6"/>
      <c r="Y77" s="6"/>
      <c r="Z77" s="6"/>
      <c r="AA77" s="6"/>
      <c r="AB77" s="6"/>
    </row>
    <row r="78" spans="1:30" ht="14.25" customHeight="1">
      <c r="A78" s="17" t="s">
        <v>110</v>
      </c>
      <c r="B78" s="16"/>
      <c r="C78" s="16"/>
      <c r="D78" s="16"/>
      <c r="E78" s="16"/>
      <c r="F78" s="16"/>
      <c r="G78" s="16"/>
      <c r="H78" s="16"/>
      <c r="I78" s="16"/>
      <c r="J78" s="16"/>
      <c r="K78" s="16"/>
      <c r="L78" s="15"/>
      <c r="M78" s="6"/>
      <c r="N78" s="6"/>
      <c r="O78" s="6"/>
      <c r="P78" s="6"/>
      <c r="Q78" s="6"/>
      <c r="R78" s="6"/>
      <c r="S78" s="6"/>
      <c r="T78" s="6"/>
      <c r="U78" s="6"/>
      <c r="V78" s="6"/>
      <c r="W78" s="6"/>
      <c r="X78" s="6"/>
      <c r="Y78" s="6"/>
      <c r="Z78" s="6"/>
      <c r="AA78" s="6"/>
      <c r="AB78" s="6"/>
    </row>
    <row r="79" spans="1:30" ht="14.25" customHeight="1">
      <c r="A79" s="16" t="s">
        <v>111</v>
      </c>
      <c r="B79" s="84"/>
      <c r="C79" s="84"/>
      <c r="D79" s="84"/>
      <c r="E79" s="84"/>
      <c r="F79" s="84"/>
      <c r="G79" s="84"/>
      <c r="H79" s="84"/>
      <c r="I79" s="84"/>
      <c r="J79" s="84"/>
      <c r="K79" s="84"/>
      <c r="L79" s="15"/>
      <c r="M79" s="6"/>
      <c r="N79" s="6"/>
      <c r="O79" s="6"/>
      <c r="P79" s="6"/>
      <c r="Q79" s="6"/>
      <c r="R79" s="6"/>
      <c r="S79" s="6"/>
      <c r="T79" s="6"/>
      <c r="U79" s="6"/>
      <c r="V79" s="6"/>
      <c r="W79" s="6"/>
      <c r="X79" s="6"/>
      <c r="Y79" s="6"/>
      <c r="Z79" s="6"/>
      <c r="AA79" s="6"/>
      <c r="AB79" s="6"/>
    </row>
    <row r="80" spans="1:30" ht="14.25" customHeight="1">
      <c r="A80" s="16" t="s">
        <v>112</v>
      </c>
      <c r="B80" s="84"/>
      <c r="C80" s="84"/>
      <c r="D80" s="84"/>
      <c r="E80" s="84"/>
      <c r="F80" s="84"/>
      <c r="G80" s="84"/>
      <c r="H80" s="84"/>
      <c r="I80" s="84"/>
      <c r="J80" s="84"/>
      <c r="K80" s="84"/>
      <c r="L80" s="15"/>
      <c r="M80" s="6"/>
      <c r="N80" s="6"/>
      <c r="O80" s="6"/>
      <c r="P80" s="6"/>
      <c r="Q80" s="6"/>
      <c r="R80" s="6"/>
      <c r="S80" s="6"/>
      <c r="T80" s="6"/>
      <c r="U80" s="6"/>
      <c r="V80" s="6"/>
      <c r="W80" s="6"/>
      <c r="X80" s="6"/>
      <c r="Y80" s="6"/>
      <c r="Z80" s="6"/>
      <c r="AA80" s="6"/>
      <c r="AB80" s="6"/>
    </row>
    <row r="81" spans="1:30" ht="12.75" customHeight="1">
      <c r="A81" s="16"/>
      <c r="B81" s="84"/>
      <c r="C81" s="84"/>
      <c r="D81" s="84"/>
      <c r="E81" s="84"/>
      <c r="F81" s="84"/>
      <c r="G81" s="84"/>
      <c r="H81" s="84"/>
      <c r="I81" s="84"/>
      <c r="J81" s="84"/>
      <c r="K81" s="84"/>
      <c r="L81" s="15"/>
      <c r="M81" s="6"/>
      <c r="N81" s="6"/>
      <c r="O81" s="6"/>
      <c r="P81" s="6"/>
      <c r="Q81" s="6"/>
      <c r="R81" s="6"/>
      <c r="S81" s="6"/>
      <c r="T81" s="6"/>
      <c r="U81" s="6"/>
      <c r="V81" s="6"/>
      <c r="W81" s="6"/>
      <c r="X81" s="6"/>
      <c r="Y81" s="6"/>
      <c r="Z81" s="6"/>
      <c r="AA81" s="6"/>
      <c r="AB81" s="6"/>
    </row>
    <row r="82" spans="1:30" ht="14.25" customHeight="1">
      <c r="A82" s="17" t="s">
        <v>113</v>
      </c>
      <c r="B82" s="6"/>
      <c r="C82" s="6"/>
      <c r="D82" s="6"/>
      <c r="E82" s="6"/>
      <c r="F82" s="6"/>
      <c r="G82" s="6"/>
      <c r="H82" s="6"/>
      <c r="I82" s="6"/>
      <c r="J82" s="6"/>
      <c r="K82" s="6"/>
      <c r="L82" s="15"/>
      <c r="M82" s="6"/>
      <c r="N82" s="6"/>
      <c r="O82" s="6"/>
      <c r="P82" s="6"/>
      <c r="Q82" s="6"/>
      <c r="R82" s="6"/>
      <c r="S82" s="6"/>
      <c r="T82" s="6"/>
      <c r="U82" s="6"/>
      <c r="V82" s="6"/>
      <c r="W82" s="6"/>
      <c r="X82" s="6"/>
      <c r="Y82" s="6"/>
      <c r="Z82" s="6"/>
      <c r="AA82" s="6"/>
      <c r="AB82" s="6"/>
    </row>
    <row r="83" spans="1:30" ht="14.25" customHeight="1">
      <c r="A83" s="499" t="s">
        <v>114</v>
      </c>
      <c r="B83" s="500"/>
      <c r="C83" s="500"/>
      <c r="D83" s="500"/>
      <c r="E83" s="500"/>
      <c r="F83" s="500"/>
      <c r="G83" s="500"/>
      <c r="H83" s="500"/>
      <c r="I83" s="500"/>
      <c r="J83" s="500"/>
      <c r="K83" s="501"/>
      <c r="L83" s="15"/>
      <c r="M83" s="6"/>
      <c r="N83" s="6"/>
      <c r="O83" s="6"/>
      <c r="P83" s="6"/>
      <c r="Q83" s="6"/>
      <c r="R83" s="6"/>
      <c r="S83" s="6"/>
      <c r="T83" s="6"/>
      <c r="U83" s="6"/>
      <c r="V83" s="6"/>
      <c r="W83" s="6"/>
      <c r="X83" s="6"/>
      <c r="Y83" s="6"/>
      <c r="Z83" s="6"/>
      <c r="AA83" s="6"/>
      <c r="AB83" s="6"/>
    </row>
    <row r="84" spans="1:30" ht="14.25" customHeight="1">
      <c r="A84" s="539"/>
      <c r="B84" s="540"/>
      <c r="C84" s="540"/>
      <c r="D84" s="540"/>
      <c r="E84" s="540"/>
      <c r="F84" s="540"/>
      <c r="G84" s="540"/>
      <c r="H84" s="540"/>
      <c r="I84" s="540"/>
      <c r="J84" s="540"/>
      <c r="K84" s="541"/>
      <c r="L84" s="15"/>
      <c r="M84" s="6"/>
      <c r="N84" s="6"/>
      <c r="O84" s="6"/>
      <c r="P84" s="6"/>
      <c r="Q84" s="6"/>
      <c r="R84" s="6"/>
      <c r="S84" s="6"/>
      <c r="T84" s="6"/>
      <c r="U84" s="6"/>
      <c r="V84" s="6"/>
      <c r="W84" s="6"/>
      <c r="X84" s="6"/>
      <c r="Y84" s="6"/>
      <c r="Z84" s="6"/>
      <c r="AA84" s="6"/>
      <c r="AB84" s="6"/>
    </row>
    <row r="85" spans="1:30" ht="14.25" customHeight="1">
      <c r="A85" s="502" t="s">
        <v>115</v>
      </c>
      <c r="B85" s="503"/>
      <c r="C85" s="503"/>
      <c r="D85" s="503"/>
      <c r="E85" s="503"/>
      <c r="F85" s="503"/>
      <c r="G85" s="503"/>
      <c r="H85" s="503"/>
      <c r="I85" s="503"/>
      <c r="J85" s="503"/>
      <c r="K85" s="504"/>
      <c r="L85" s="15"/>
      <c r="M85" s="6"/>
      <c r="N85" s="6"/>
      <c r="O85" s="6"/>
      <c r="P85" s="6"/>
      <c r="Q85" s="6"/>
      <c r="R85" s="6"/>
      <c r="S85" s="6"/>
      <c r="T85" s="6"/>
      <c r="U85" s="6"/>
      <c r="V85" s="6"/>
      <c r="W85" s="6"/>
      <c r="X85" s="6"/>
      <c r="Y85" s="6"/>
      <c r="Z85" s="6"/>
      <c r="AA85" s="6"/>
      <c r="AB85" s="6"/>
    </row>
    <row r="86" spans="1:30" ht="14.25" customHeight="1">
      <c r="A86" s="85"/>
      <c r="B86" s="85"/>
      <c r="C86" s="85"/>
      <c r="D86" s="85"/>
      <c r="E86" s="85"/>
      <c r="F86" s="85"/>
      <c r="G86" s="85"/>
      <c r="H86" s="85"/>
      <c r="I86" s="85"/>
      <c r="J86" s="85"/>
      <c r="K86" s="85"/>
      <c r="L86" s="15"/>
      <c r="M86" s="6"/>
      <c r="N86" s="6"/>
      <c r="O86" s="6"/>
      <c r="P86" s="6"/>
      <c r="Q86" s="6"/>
      <c r="R86" s="6"/>
      <c r="S86" s="6"/>
      <c r="T86" s="6"/>
      <c r="U86" s="6"/>
      <c r="V86" s="6"/>
      <c r="W86" s="6"/>
      <c r="X86" s="6"/>
      <c r="Y86" s="6"/>
      <c r="Z86" s="6"/>
      <c r="AA86" s="6"/>
      <c r="AB86" s="6"/>
      <c r="AC86" s="18"/>
      <c r="AD86" s="18"/>
    </row>
    <row r="87" spans="1:30" ht="14.25" customHeight="1">
      <c r="A87" s="571" t="s">
        <v>116</v>
      </c>
      <c r="B87" s="503"/>
      <c r="C87" s="503"/>
      <c r="D87" s="503"/>
      <c r="E87" s="503"/>
      <c r="F87" s="503"/>
      <c r="G87" s="503"/>
      <c r="H87" s="503"/>
      <c r="I87" s="503"/>
      <c r="J87" s="503"/>
      <c r="K87" s="504"/>
      <c r="L87" s="15"/>
      <c r="M87" s="6"/>
      <c r="N87" s="6"/>
      <c r="O87" s="6"/>
      <c r="P87" s="6"/>
      <c r="Q87" s="6"/>
      <c r="R87" s="6"/>
      <c r="S87" s="6"/>
      <c r="T87" s="6"/>
      <c r="U87" s="6"/>
      <c r="V87" s="6"/>
      <c r="W87" s="6"/>
      <c r="X87" s="6"/>
      <c r="Y87" s="6"/>
      <c r="Z87" s="6"/>
      <c r="AA87" s="6"/>
      <c r="AB87" s="6"/>
      <c r="AC87" s="18"/>
      <c r="AD87" s="18"/>
    </row>
    <row r="88" spans="1:30" ht="14.25" customHeight="1">
      <c r="A88" s="499" t="s">
        <v>117</v>
      </c>
      <c r="B88" s="500"/>
      <c r="C88" s="500"/>
      <c r="D88" s="500"/>
      <c r="E88" s="500"/>
      <c r="F88" s="500"/>
      <c r="G88" s="500"/>
      <c r="H88" s="500"/>
      <c r="I88" s="500"/>
      <c r="J88" s="500"/>
      <c r="K88" s="501"/>
      <c r="L88" s="15"/>
      <c r="M88" s="6"/>
      <c r="N88" s="6"/>
      <c r="O88" s="6"/>
      <c r="P88" s="6"/>
      <c r="Q88" s="6"/>
      <c r="R88" s="6"/>
      <c r="S88" s="6"/>
      <c r="T88" s="6"/>
      <c r="U88" s="6"/>
      <c r="V88" s="6"/>
      <c r="W88" s="6"/>
      <c r="X88" s="6"/>
      <c r="Y88" s="6"/>
      <c r="Z88" s="6"/>
      <c r="AA88" s="6"/>
      <c r="AB88" s="6"/>
      <c r="AC88" s="18"/>
      <c r="AD88" s="18"/>
    </row>
    <row r="89" spans="1:30" ht="14.25" customHeight="1">
      <c r="A89" s="539"/>
      <c r="B89" s="540"/>
      <c r="C89" s="540"/>
      <c r="D89" s="540"/>
      <c r="E89" s="540"/>
      <c r="F89" s="540"/>
      <c r="G89" s="540"/>
      <c r="H89" s="540"/>
      <c r="I89" s="540"/>
      <c r="J89" s="540"/>
      <c r="K89" s="541"/>
      <c r="L89" s="15"/>
      <c r="M89" s="6"/>
      <c r="N89" s="6"/>
      <c r="O89" s="6"/>
      <c r="P89" s="6"/>
      <c r="Q89" s="6"/>
      <c r="R89" s="6"/>
      <c r="S89" s="6"/>
      <c r="T89" s="6"/>
      <c r="U89" s="6"/>
      <c r="V89" s="6"/>
      <c r="W89" s="6"/>
      <c r="X89" s="6"/>
      <c r="Y89" s="6"/>
      <c r="Z89" s="6"/>
      <c r="AA89" s="6"/>
      <c r="AB89" s="6"/>
      <c r="AC89" s="18"/>
      <c r="AD89" s="18"/>
    </row>
    <row r="90" spans="1:30" ht="14.25" customHeight="1">
      <c r="A90" s="84"/>
      <c r="B90" s="499" t="s">
        <v>118</v>
      </c>
      <c r="C90" s="500"/>
      <c r="D90" s="500"/>
      <c r="E90" s="500"/>
      <c r="F90" s="500"/>
      <c r="G90" s="500"/>
      <c r="H90" s="500"/>
      <c r="I90" s="500"/>
      <c r="J90" s="500"/>
      <c r="K90" s="501"/>
      <c r="L90" s="15"/>
      <c r="M90" s="6"/>
      <c r="N90" s="6"/>
      <c r="O90" s="6"/>
      <c r="P90" s="6"/>
      <c r="Q90" s="6"/>
      <c r="R90" s="6"/>
      <c r="S90" s="6"/>
      <c r="T90" s="6"/>
      <c r="U90" s="6"/>
      <c r="V90" s="6"/>
      <c r="W90" s="6"/>
      <c r="X90" s="6"/>
      <c r="Y90" s="6"/>
      <c r="Z90" s="6"/>
      <c r="AA90" s="6"/>
      <c r="AB90" s="6"/>
      <c r="AC90" s="18"/>
      <c r="AD90" s="18"/>
    </row>
    <row r="91" spans="1:30" ht="14.25" customHeight="1">
      <c r="A91" s="84"/>
      <c r="B91" s="539"/>
      <c r="C91" s="540"/>
      <c r="D91" s="540"/>
      <c r="E91" s="540"/>
      <c r="F91" s="540"/>
      <c r="G91" s="540"/>
      <c r="H91" s="540"/>
      <c r="I91" s="540"/>
      <c r="J91" s="540"/>
      <c r="K91" s="541"/>
      <c r="L91" s="15"/>
      <c r="M91" s="6"/>
      <c r="N91" s="6"/>
      <c r="O91" s="6"/>
      <c r="P91" s="6"/>
      <c r="Q91" s="6"/>
      <c r="R91" s="6"/>
      <c r="S91" s="6"/>
      <c r="T91" s="6"/>
      <c r="U91" s="6"/>
      <c r="V91" s="6"/>
      <c r="W91" s="6"/>
      <c r="X91" s="6"/>
      <c r="Y91" s="6"/>
      <c r="Z91" s="6"/>
      <c r="AA91" s="6"/>
      <c r="AB91" s="6"/>
      <c r="AC91" s="18"/>
      <c r="AD91" s="18"/>
    </row>
    <row r="92" spans="1:30" ht="14.25" customHeight="1">
      <c r="A92" s="84"/>
      <c r="B92" s="85"/>
      <c r="C92" s="85"/>
      <c r="D92" s="569" t="s">
        <v>119</v>
      </c>
      <c r="E92" s="494"/>
      <c r="F92" s="85"/>
      <c r="G92" s="85"/>
      <c r="H92" s="85"/>
      <c r="I92" s="85"/>
      <c r="J92" s="85"/>
      <c r="K92" s="85"/>
      <c r="L92" s="15"/>
      <c r="M92" s="6"/>
      <c r="N92" s="6"/>
      <c r="O92" s="6"/>
      <c r="P92" s="6"/>
      <c r="Q92" s="6"/>
      <c r="R92" s="6"/>
      <c r="S92" s="6"/>
      <c r="T92" s="6"/>
      <c r="U92" s="6"/>
      <c r="V92" s="6"/>
      <c r="W92" s="6"/>
      <c r="X92" s="6"/>
      <c r="Y92" s="6"/>
      <c r="Z92" s="6"/>
      <c r="AA92" s="6"/>
      <c r="AB92" s="6"/>
      <c r="AC92" s="18"/>
      <c r="AD92" s="18"/>
    </row>
    <row r="93" spans="1:30" ht="14.25" customHeight="1">
      <c r="A93" s="84"/>
      <c r="B93" s="85"/>
      <c r="C93" s="85"/>
      <c r="D93" s="86" t="s">
        <v>120</v>
      </c>
      <c r="E93" s="86" t="s">
        <v>121</v>
      </c>
      <c r="F93" s="85"/>
      <c r="G93" s="85"/>
      <c r="H93" s="85"/>
      <c r="I93" s="85"/>
      <c r="J93" s="85"/>
      <c r="K93" s="85"/>
      <c r="L93" s="15"/>
      <c r="M93" s="6"/>
      <c r="N93" s="6"/>
      <c r="O93" s="6"/>
      <c r="P93" s="6"/>
      <c r="Q93" s="6"/>
      <c r="R93" s="6"/>
      <c r="S93" s="6"/>
      <c r="T93" s="6"/>
      <c r="U93" s="6"/>
      <c r="V93" s="6"/>
      <c r="W93" s="6"/>
      <c r="X93" s="6"/>
      <c r="Y93" s="6"/>
      <c r="Z93" s="6"/>
      <c r="AA93" s="6"/>
      <c r="AB93" s="6"/>
      <c r="AC93" s="18"/>
      <c r="AD93" s="18"/>
    </row>
    <row r="94" spans="1:30" ht="14.25" customHeight="1">
      <c r="A94" s="84"/>
      <c r="B94" s="85"/>
      <c r="C94" s="85"/>
      <c r="D94" s="464" t="s">
        <v>18</v>
      </c>
      <c r="E94" s="464" t="s">
        <v>18</v>
      </c>
      <c r="F94" s="85"/>
      <c r="G94" s="85"/>
      <c r="H94" s="85"/>
      <c r="I94" s="85"/>
      <c r="J94" s="85"/>
      <c r="K94" s="85"/>
      <c r="L94" s="15"/>
      <c r="M94" s="6"/>
      <c r="N94" s="6"/>
      <c r="O94" s="6"/>
      <c r="P94" s="6"/>
      <c r="Q94" s="6"/>
      <c r="R94" s="6"/>
      <c r="S94" s="6"/>
      <c r="T94" s="6"/>
      <c r="U94" s="6"/>
      <c r="V94" s="6"/>
      <c r="W94" s="6"/>
      <c r="X94" s="6"/>
      <c r="Y94" s="6"/>
      <c r="Z94" s="6"/>
      <c r="AA94" s="6"/>
      <c r="AB94" s="6"/>
      <c r="AC94" s="18"/>
      <c r="AD94" s="18"/>
    </row>
    <row r="95" spans="1:30" ht="14.25" customHeight="1">
      <c r="A95" s="84"/>
      <c r="B95" s="85"/>
      <c r="C95" s="85"/>
      <c r="D95" s="85"/>
      <c r="E95" s="85"/>
      <c r="F95" s="85"/>
      <c r="G95" s="85"/>
      <c r="H95" s="85"/>
      <c r="I95" s="85"/>
      <c r="J95" s="85"/>
      <c r="K95" s="85"/>
      <c r="L95" s="15"/>
      <c r="M95" s="6"/>
      <c r="N95" s="6"/>
      <c r="O95" s="6"/>
      <c r="P95" s="6"/>
      <c r="Q95" s="6"/>
      <c r="R95" s="6"/>
      <c r="S95" s="6"/>
      <c r="T95" s="6"/>
      <c r="U95" s="6"/>
      <c r="V95" s="6"/>
      <c r="W95" s="6"/>
      <c r="X95" s="6"/>
      <c r="Y95" s="6"/>
      <c r="Z95" s="6"/>
      <c r="AA95" s="6"/>
      <c r="AB95" s="6"/>
      <c r="AC95" s="18"/>
      <c r="AD95" s="18"/>
    </row>
    <row r="96" spans="1:30" ht="14.25" customHeight="1">
      <c r="A96" s="84"/>
      <c r="B96" s="85"/>
      <c r="C96" s="499" t="s">
        <v>122</v>
      </c>
      <c r="D96" s="500"/>
      <c r="E96" s="500"/>
      <c r="F96" s="500"/>
      <c r="G96" s="500"/>
      <c r="H96" s="500"/>
      <c r="I96" s="500"/>
      <c r="J96" s="500"/>
      <c r="K96" s="501"/>
      <c r="L96" s="15"/>
      <c r="M96" s="6"/>
      <c r="N96" s="6"/>
      <c r="O96" s="6"/>
      <c r="P96" s="6"/>
      <c r="Q96" s="6"/>
      <c r="R96" s="6"/>
      <c r="S96" s="6"/>
      <c r="T96" s="6"/>
      <c r="U96" s="6"/>
      <c r="V96" s="6"/>
      <c r="W96" s="6"/>
      <c r="X96" s="6"/>
      <c r="Y96" s="6"/>
      <c r="Z96" s="6"/>
      <c r="AA96" s="6"/>
      <c r="AB96" s="6"/>
      <c r="AC96" s="18"/>
      <c r="AD96" s="18"/>
    </row>
    <row r="97" spans="1:30" ht="14.25" customHeight="1">
      <c r="A97" s="85"/>
      <c r="B97" s="85"/>
      <c r="C97" s="537"/>
      <c r="D97" s="507"/>
      <c r="E97" s="507"/>
      <c r="F97" s="507"/>
      <c r="G97" s="507"/>
      <c r="H97" s="507"/>
      <c r="I97" s="507"/>
      <c r="J97" s="507"/>
      <c r="K97" s="538"/>
      <c r="L97" s="15"/>
      <c r="M97" s="6"/>
      <c r="N97" s="6"/>
      <c r="O97" s="6"/>
      <c r="P97" s="6"/>
      <c r="Q97" s="6"/>
      <c r="R97" s="6"/>
      <c r="S97" s="6"/>
      <c r="T97" s="6"/>
      <c r="U97" s="6"/>
      <c r="V97" s="6"/>
      <c r="W97" s="6"/>
      <c r="X97" s="6"/>
      <c r="Y97" s="6"/>
      <c r="Z97" s="6"/>
      <c r="AA97" s="6"/>
      <c r="AB97" s="6"/>
      <c r="AC97" s="18"/>
      <c r="AD97" s="18"/>
    </row>
    <row r="98" spans="1:30" ht="14.25" customHeight="1">
      <c r="A98" s="85"/>
      <c r="B98" s="85"/>
      <c r="C98" s="539"/>
      <c r="D98" s="540"/>
      <c r="E98" s="540"/>
      <c r="F98" s="540"/>
      <c r="G98" s="540"/>
      <c r="H98" s="540"/>
      <c r="I98" s="540"/>
      <c r="J98" s="540"/>
      <c r="K98" s="541"/>
      <c r="L98" s="15"/>
      <c r="M98" s="6"/>
      <c r="N98" s="6"/>
      <c r="O98" s="6"/>
      <c r="P98" s="6"/>
      <c r="Q98" s="6"/>
      <c r="R98" s="6"/>
      <c r="S98" s="6"/>
      <c r="T98" s="6"/>
      <c r="U98" s="6"/>
      <c r="V98" s="6"/>
      <c r="W98" s="6"/>
      <c r="X98" s="6"/>
      <c r="Y98" s="6"/>
      <c r="Z98" s="6"/>
      <c r="AA98" s="6"/>
      <c r="AB98" s="6"/>
      <c r="AC98" s="18"/>
      <c r="AD98" s="18"/>
    </row>
    <row r="99" spans="1:30" ht="14.25" customHeight="1">
      <c r="A99" s="85"/>
      <c r="B99" s="85"/>
      <c r="C99" s="499" t="s">
        <v>123</v>
      </c>
      <c r="D99" s="500"/>
      <c r="E99" s="500"/>
      <c r="F99" s="500"/>
      <c r="G99" s="500"/>
      <c r="H99" s="500"/>
      <c r="I99" s="500"/>
      <c r="J99" s="500"/>
      <c r="K99" s="501"/>
      <c r="L99" s="15"/>
      <c r="M99" s="6"/>
      <c r="N99" s="6"/>
      <c r="O99" s="6"/>
      <c r="P99" s="6"/>
      <c r="Q99" s="6"/>
      <c r="R99" s="6"/>
      <c r="S99" s="6"/>
      <c r="T99" s="6"/>
      <c r="U99" s="6"/>
      <c r="V99" s="6"/>
      <c r="W99" s="6"/>
      <c r="X99" s="6"/>
      <c r="Y99" s="6"/>
      <c r="Z99" s="6"/>
      <c r="AA99" s="6"/>
      <c r="AB99" s="6"/>
      <c r="AC99" s="18"/>
      <c r="AD99" s="18"/>
    </row>
    <row r="100" spans="1:30" ht="14.25" customHeight="1">
      <c r="A100" s="85"/>
      <c r="B100" s="85"/>
      <c r="C100" s="539"/>
      <c r="D100" s="540"/>
      <c r="E100" s="540"/>
      <c r="F100" s="540"/>
      <c r="G100" s="540"/>
      <c r="H100" s="540"/>
      <c r="I100" s="540"/>
      <c r="J100" s="540"/>
      <c r="K100" s="541"/>
      <c r="L100" s="15"/>
      <c r="M100" s="6"/>
      <c r="N100" s="6"/>
      <c r="O100" s="6"/>
      <c r="P100" s="6"/>
      <c r="Q100" s="6"/>
      <c r="R100" s="6"/>
      <c r="S100" s="6"/>
      <c r="T100" s="6"/>
      <c r="U100" s="6"/>
      <c r="V100" s="6"/>
      <c r="W100" s="6"/>
      <c r="X100" s="6"/>
      <c r="Y100" s="6"/>
      <c r="Z100" s="6"/>
      <c r="AA100" s="6"/>
      <c r="AB100" s="6"/>
      <c r="AC100" s="18"/>
      <c r="AD100" s="18"/>
    </row>
    <row r="101" spans="1:30" ht="14.25" customHeight="1">
      <c r="A101" s="85"/>
      <c r="B101" s="85"/>
      <c r="C101" s="85"/>
      <c r="D101" s="88"/>
      <c r="E101" s="88"/>
      <c r="F101" s="88"/>
      <c r="G101" s="88"/>
      <c r="H101" s="88"/>
      <c r="I101" s="85"/>
      <c r="J101" s="85"/>
      <c r="K101" s="85"/>
      <c r="L101" s="15"/>
      <c r="M101" s="6"/>
      <c r="N101" s="6"/>
      <c r="O101" s="6"/>
      <c r="P101" s="6"/>
      <c r="Q101" s="6"/>
      <c r="R101" s="6"/>
      <c r="S101" s="6"/>
      <c r="T101" s="6"/>
      <c r="U101" s="6"/>
      <c r="V101" s="6"/>
      <c r="W101" s="6"/>
      <c r="X101" s="6"/>
      <c r="Y101" s="6"/>
      <c r="Z101" s="6"/>
      <c r="AA101" s="6"/>
      <c r="AB101" s="6"/>
      <c r="AC101" s="18"/>
      <c r="AD101" s="18"/>
    </row>
    <row r="102" spans="1:30" ht="14.25" customHeight="1">
      <c r="A102" s="85"/>
      <c r="B102" s="85"/>
      <c r="C102" s="85"/>
      <c r="D102" s="569" t="s">
        <v>124</v>
      </c>
      <c r="E102" s="493"/>
      <c r="F102" s="493"/>
      <c r="G102" s="493"/>
      <c r="H102" s="494"/>
      <c r="I102" s="85"/>
      <c r="J102" s="85"/>
      <c r="K102" s="85"/>
      <c r="L102" s="15"/>
      <c r="M102" s="6"/>
      <c r="N102" s="6"/>
      <c r="O102" s="6"/>
      <c r="P102" s="6"/>
      <c r="Q102" s="6"/>
      <c r="R102" s="6"/>
      <c r="S102" s="6"/>
      <c r="T102" s="6"/>
      <c r="U102" s="6"/>
      <c r="V102" s="6"/>
      <c r="W102" s="6"/>
      <c r="X102" s="6"/>
      <c r="Y102" s="6"/>
      <c r="Z102" s="6"/>
      <c r="AA102" s="6"/>
      <c r="AB102" s="6"/>
      <c r="AC102" s="18"/>
      <c r="AD102" s="18"/>
    </row>
    <row r="103" spans="1:30" ht="14.25" customHeight="1">
      <c r="A103" s="85"/>
      <c r="B103" s="85"/>
      <c r="C103" s="85"/>
      <c r="D103" s="89" t="s">
        <v>125</v>
      </c>
      <c r="E103" s="570" t="s">
        <v>126</v>
      </c>
      <c r="F103" s="494"/>
      <c r="G103" s="89" t="s">
        <v>120</v>
      </c>
      <c r="H103" s="89" t="s">
        <v>127</v>
      </c>
      <c r="I103" s="88"/>
      <c r="J103" s="85"/>
      <c r="K103" s="85"/>
      <c r="L103" s="15"/>
      <c r="M103" s="6"/>
      <c r="N103" s="6"/>
      <c r="O103" s="6"/>
      <c r="P103" s="6"/>
      <c r="Q103" s="6"/>
      <c r="R103" s="6"/>
      <c r="S103" s="6"/>
      <c r="T103" s="6"/>
      <c r="U103" s="6"/>
      <c r="V103" s="6"/>
      <c r="W103" s="6"/>
      <c r="X103" s="6"/>
      <c r="Y103" s="6"/>
      <c r="Z103" s="6"/>
      <c r="AA103" s="6"/>
      <c r="AB103" s="6"/>
      <c r="AC103" s="18"/>
      <c r="AD103" s="18"/>
    </row>
    <row r="104" spans="1:30" ht="14.25" customHeight="1">
      <c r="A104" s="85"/>
      <c r="B104" s="85"/>
      <c r="C104" s="85"/>
      <c r="D104" s="90" t="s">
        <v>128</v>
      </c>
      <c r="E104" s="560" t="s">
        <v>129</v>
      </c>
      <c r="F104" s="494"/>
      <c r="G104" s="464" t="s">
        <v>18</v>
      </c>
      <c r="H104" s="464" t="s">
        <v>18</v>
      </c>
      <c r="I104" s="85"/>
      <c r="J104" s="85"/>
      <c r="K104" s="85"/>
      <c r="L104" s="15"/>
      <c r="M104" s="6"/>
      <c r="N104" s="6"/>
      <c r="O104" s="6"/>
      <c r="P104" s="6"/>
      <c r="Q104" s="6"/>
      <c r="R104" s="6"/>
      <c r="S104" s="6"/>
      <c r="T104" s="6"/>
      <c r="U104" s="6"/>
      <c r="V104" s="6"/>
      <c r="W104" s="6"/>
      <c r="X104" s="6"/>
      <c r="Y104" s="6"/>
      <c r="Z104" s="6"/>
      <c r="AA104" s="6"/>
      <c r="AB104" s="6"/>
      <c r="AC104" s="18"/>
      <c r="AD104" s="18"/>
    </row>
    <row r="105" spans="1:30" ht="14.25" customHeight="1">
      <c r="A105" s="85"/>
      <c r="B105" s="85"/>
      <c r="C105" s="85"/>
      <c r="D105" s="90" t="s">
        <v>130</v>
      </c>
      <c r="E105" s="560" t="s">
        <v>129</v>
      </c>
      <c r="F105" s="494"/>
      <c r="G105" s="464" t="s">
        <v>18</v>
      </c>
      <c r="H105" s="464" t="s">
        <v>18</v>
      </c>
      <c r="I105" s="85"/>
      <c r="J105" s="85"/>
      <c r="K105" s="85"/>
      <c r="L105" s="15"/>
      <c r="M105" s="6"/>
      <c r="N105" s="6"/>
      <c r="O105" s="6"/>
      <c r="P105" s="6"/>
      <c r="Q105" s="6"/>
      <c r="R105" s="6"/>
      <c r="S105" s="6"/>
      <c r="T105" s="6"/>
      <c r="U105" s="6"/>
      <c r="V105" s="6"/>
      <c r="W105" s="6"/>
      <c r="X105" s="6"/>
      <c r="Y105" s="6"/>
      <c r="Z105" s="6"/>
      <c r="AA105" s="6"/>
      <c r="AB105" s="6"/>
      <c r="AC105" s="18"/>
      <c r="AD105" s="18"/>
    </row>
    <row r="106" spans="1:30" ht="14.25" customHeight="1">
      <c r="A106" s="85"/>
      <c r="B106" s="85"/>
      <c r="C106" s="85"/>
      <c r="D106" s="90" t="s">
        <v>131</v>
      </c>
      <c r="E106" s="560" t="s">
        <v>129</v>
      </c>
      <c r="F106" s="494"/>
      <c r="G106" s="464" t="s">
        <v>18</v>
      </c>
      <c r="H106" s="464" t="s">
        <v>18</v>
      </c>
      <c r="I106" s="85"/>
      <c r="J106" s="85"/>
      <c r="K106" s="85"/>
      <c r="L106" s="15"/>
      <c r="M106" s="6"/>
      <c r="N106" s="6"/>
      <c r="O106" s="6"/>
      <c r="P106" s="6"/>
      <c r="Q106" s="6"/>
      <c r="R106" s="6"/>
      <c r="S106" s="6"/>
      <c r="T106" s="6"/>
      <c r="U106" s="6"/>
      <c r="V106" s="6"/>
      <c r="W106" s="6"/>
      <c r="X106" s="6"/>
      <c r="Y106" s="6"/>
      <c r="Z106" s="6"/>
      <c r="AA106" s="6"/>
      <c r="AB106" s="6"/>
      <c r="AC106" s="18"/>
      <c r="AD106" s="18"/>
    </row>
    <row r="107" spans="1:30" ht="14.25" customHeight="1">
      <c r="A107" s="85"/>
      <c r="B107" s="85"/>
      <c r="C107" s="85"/>
      <c r="D107" s="90" t="s">
        <v>132</v>
      </c>
      <c r="E107" s="560" t="s">
        <v>129</v>
      </c>
      <c r="F107" s="494"/>
      <c r="G107" s="464" t="s">
        <v>18</v>
      </c>
      <c r="H107" s="464" t="s">
        <v>18</v>
      </c>
      <c r="I107" s="85"/>
      <c r="J107" s="85"/>
      <c r="K107" s="85"/>
      <c r="L107" s="15"/>
      <c r="M107" s="6"/>
      <c r="N107" s="6"/>
      <c r="O107" s="6"/>
      <c r="P107" s="6"/>
      <c r="Q107" s="6"/>
      <c r="R107" s="6"/>
      <c r="S107" s="6"/>
      <c r="T107" s="6"/>
      <c r="U107" s="6"/>
      <c r="V107" s="6"/>
      <c r="W107" s="6"/>
      <c r="X107" s="6"/>
      <c r="Y107" s="6"/>
      <c r="Z107" s="6"/>
      <c r="AA107" s="6"/>
      <c r="AB107" s="6"/>
      <c r="AC107" s="18"/>
      <c r="AD107" s="18"/>
    </row>
    <row r="108" spans="1:30" ht="14.25" customHeight="1">
      <c r="A108" s="85"/>
      <c r="B108" s="85"/>
      <c r="C108" s="85"/>
      <c r="D108" s="85"/>
      <c r="E108" s="85"/>
      <c r="F108" s="85"/>
      <c r="G108" s="85"/>
      <c r="H108" s="85"/>
      <c r="I108" s="85"/>
      <c r="J108" s="85"/>
      <c r="K108" s="85"/>
      <c r="L108" s="15"/>
      <c r="M108" s="6"/>
      <c r="N108" s="6"/>
      <c r="O108" s="6"/>
      <c r="P108" s="6"/>
      <c r="Q108" s="6"/>
      <c r="R108" s="6"/>
      <c r="S108" s="6"/>
      <c r="T108" s="6"/>
      <c r="U108" s="6"/>
      <c r="V108" s="6"/>
      <c r="W108" s="6"/>
      <c r="X108" s="6"/>
      <c r="Y108" s="6"/>
      <c r="Z108" s="6"/>
      <c r="AA108" s="6"/>
      <c r="AB108" s="6"/>
      <c r="AC108" s="18"/>
      <c r="AD108" s="18"/>
    </row>
    <row r="109" spans="1:30" ht="14.25" customHeight="1">
      <c r="A109" s="85"/>
      <c r="B109" s="499" t="s">
        <v>133</v>
      </c>
      <c r="C109" s="500"/>
      <c r="D109" s="500"/>
      <c r="E109" s="500"/>
      <c r="F109" s="500"/>
      <c r="G109" s="500"/>
      <c r="H109" s="500"/>
      <c r="I109" s="500"/>
      <c r="J109" s="500"/>
      <c r="K109" s="501"/>
      <c r="L109" s="15"/>
      <c r="M109" s="6"/>
      <c r="N109" s="6"/>
      <c r="O109" s="6"/>
      <c r="P109" s="6"/>
      <c r="Q109" s="6"/>
      <c r="R109" s="6"/>
      <c r="S109" s="6"/>
      <c r="T109" s="6"/>
      <c r="U109" s="6"/>
      <c r="V109" s="6"/>
      <c r="W109" s="6"/>
      <c r="X109" s="6"/>
      <c r="Y109" s="6"/>
      <c r="Z109" s="6"/>
      <c r="AA109" s="6"/>
      <c r="AB109" s="6"/>
      <c r="AC109" s="18"/>
      <c r="AD109" s="18"/>
    </row>
    <row r="110" spans="1:30" ht="14.25" customHeight="1">
      <c r="A110" s="85"/>
      <c r="B110" s="539"/>
      <c r="C110" s="540"/>
      <c r="D110" s="540"/>
      <c r="E110" s="540"/>
      <c r="F110" s="540"/>
      <c r="G110" s="540"/>
      <c r="H110" s="540"/>
      <c r="I110" s="540"/>
      <c r="J110" s="540"/>
      <c r="K110" s="541"/>
      <c r="L110" s="15"/>
      <c r="M110" s="6"/>
      <c r="N110" s="6"/>
      <c r="O110" s="6"/>
      <c r="P110" s="6"/>
      <c r="Q110" s="6"/>
      <c r="R110" s="6"/>
      <c r="S110" s="6"/>
      <c r="T110" s="6"/>
      <c r="U110" s="6"/>
      <c r="V110" s="6"/>
      <c r="W110" s="6"/>
      <c r="X110" s="6"/>
      <c r="Y110" s="6"/>
      <c r="Z110" s="6"/>
      <c r="AA110" s="6"/>
      <c r="AB110" s="6"/>
      <c r="AC110" s="18"/>
      <c r="AD110" s="18"/>
    </row>
    <row r="111" spans="1:30" ht="14.25" customHeight="1">
      <c r="A111" s="85"/>
      <c r="B111" s="85"/>
      <c r="C111" s="85"/>
      <c r="D111" s="569" t="s">
        <v>134</v>
      </c>
      <c r="E111" s="494"/>
      <c r="F111" s="85"/>
      <c r="G111" s="85"/>
      <c r="H111" s="85"/>
      <c r="I111" s="85"/>
      <c r="J111" s="85"/>
      <c r="K111" s="85"/>
      <c r="L111" s="15"/>
      <c r="M111" s="6"/>
      <c r="N111" s="6"/>
      <c r="O111" s="6"/>
      <c r="P111" s="6"/>
      <c r="Q111" s="6"/>
      <c r="R111" s="6"/>
      <c r="S111" s="6"/>
      <c r="T111" s="6"/>
      <c r="U111" s="6"/>
      <c r="V111" s="6"/>
      <c r="W111" s="6"/>
      <c r="X111" s="6"/>
      <c r="Y111" s="6"/>
      <c r="Z111" s="6"/>
      <c r="AA111" s="6"/>
      <c r="AB111" s="6"/>
      <c r="AC111" s="18"/>
      <c r="AD111" s="18"/>
    </row>
    <row r="112" spans="1:30" ht="14.25" customHeight="1">
      <c r="A112" s="85"/>
      <c r="B112" s="85"/>
      <c r="C112" s="85"/>
      <c r="D112" s="86" t="s">
        <v>120</v>
      </c>
      <c r="E112" s="86" t="s">
        <v>121</v>
      </c>
      <c r="F112" s="85"/>
      <c r="G112" s="85"/>
      <c r="H112" s="85"/>
      <c r="I112" s="85"/>
      <c r="J112" s="85"/>
      <c r="K112" s="85"/>
      <c r="L112" s="15"/>
      <c r="M112" s="6"/>
      <c r="N112" s="6"/>
      <c r="O112" s="6"/>
      <c r="P112" s="6"/>
      <c r="Q112" s="6"/>
      <c r="R112" s="6"/>
      <c r="S112" s="6"/>
      <c r="T112" s="6"/>
      <c r="U112" s="6"/>
      <c r="V112" s="6"/>
      <c r="W112" s="6"/>
      <c r="X112" s="6"/>
      <c r="Y112" s="6"/>
      <c r="Z112" s="6"/>
      <c r="AA112" s="6"/>
      <c r="AB112" s="6"/>
      <c r="AC112" s="18"/>
      <c r="AD112" s="18"/>
    </row>
    <row r="113" spans="1:30" ht="14.25" customHeight="1">
      <c r="A113" s="85"/>
      <c r="B113" s="85"/>
      <c r="C113" s="85"/>
      <c r="D113" s="464" t="s">
        <v>18</v>
      </c>
      <c r="E113" s="464" t="s">
        <v>18</v>
      </c>
      <c r="F113" s="85"/>
      <c r="G113" s="85"/>
      <c r="H113" s="85"/>
      <c r="I113" s="85"/>
      <c r="J113" s="85"/>
      <c r="K113" s="85"/>
      <c r="L113" s="15"/>
      <c r="M113" s="6"/>
      <c r="N113" s="6"/>
      <c r="O113" s="6"/>
      <c r="P113" s="6"/>
      <c r="Q113" s="6"/>
      <c r="R113" s="6"/>
      <c r="S113" s="6"/>
      <c r="T113" s="6"/>
      <c r="U113" s="6"/>
      <c r="V113" s="6"/>
      <c r="W113" s="6"/>
      <c r="X113" s="6"/>
      <c r="Y113" s="6"/>
      <c r="Z113" s="6"/>
      <c r="AA113" s="6"/>
      <c r="AB113" s="6"/>
      <c r="AC113" s="18"/>
      <c r="AD113" s="18"/>
    </row>
    <row r="114" spans="1:30" ht="14.25" customHeight="1">
      <c r="A114" s="85"/>
      <c r="B114" s="85"/>
      <c r="C114" s="502"/>
      <c r="D114" s="503"/>
      <c r="E114" s="503"/>
      <c r="F114" s="503"/>
      <c r="G114" s="503"/>
      <c r="H114" s="503"/>
      <c r="I114" s="503"/>
      <c r="J114" s="503"/>
      <c r="K114" s="504"/>
      <c r="L114" s="15"/>
      <c r="M114" s="6"/>
      <c r="N114" s="6"/>
      <c r="O114" s="6"/>
      <c r="P114" s="6"/>
      <c r="Q114" s="6"/>
      <c r="R114" s="6"/>
      <c r="S114" s="6"/>
      <c r="T114" s="6"/>
      <c r="U114" s="6"/>
      <c r="V114" s="6"/>
      <c r="W114" s="6"/>
      <c r="X114" s="6"/>
      <c r="Y114" s="6"/>
      <c r="Z114" s="6"/>
      <c r="AA114" s="6"/>
      <c r="AB114" s="6"/>
      <c r="AC114" s="18"/>
      <c r="AD114" s="18"/>
    </row>
    <row r="115" spans="1:30" ht="14.25" customHeight="1">
      <c r="A115" s="85"/>
      <c r="B115" s="85"/>
      <c r="C115" s="499" t="s">
        <v>135</v>
      </c>
      <c r="D115" s="500"/>
      <c r="E115" s="500"/>
      <c r="F115" s="500"/>
      <c r="G115" s="500"/>
      <c r="H115" s="500"/>
      <c r="I115" s="500"/>
      <c r="J115" s="500"/>
      <c r="K115" s="501"/>
      <c r="L115" s="15"/>
      <c r="M115" s="6"/>
      <c r="N115" s="6"/>
      <c r="O115" s="6"/>
      <c r="P115" s="6"/>
      <c r="Q115" s="6"/>
      <c r="R115" s="6"/>
      <c r="S115" s="6"/>
      <c r="T115" s="6"/>
      <c r="U115" s="6"/>
      <c r="V115" s="6"/>
      <c r="W115" s="6"/>
      <c r="X115" s="6"/>
      <c r="Y115" s="6"/>
      <c r="Z115" s="6"/>
      <c r="AA115" s="6"/>
      <c r="AB115" s="6"/>
      <c r="AC115" s="18"/>
      <c r="AD115" s="18"/>
    </row>
    <row r="116" spans="1:30" ht="14.25" customHeight="1">
      <c r="A116" s="85"/>
      <c r="B116" s="85"/>
      <c r="C116" s="537"/>
      <c r="D116" s="507"/>
      <c r="E116" s="507"/>
      <c r="F116" s="507"/>
      <c r="G116" s="507"/>
      <c r="H116" s="507"/>
      <c r="I116" s="507"/>
      <c r="J116" s="507"/>
      <c r="K116" s="538"/>
      <c r="L116" s="15"/>
      <c r="M116" s="6"/>
      <c r="N116" s="6"/>
      <c r="O116" s="6"/>
      <c r="P116" s="6"/>
      <c r="Q116" s="6"/>
      <c r="R116" s="6"/>
      <c r="S116" s="6"/>
      <c r="T116" s="6"/>
      <c r="U116" s="6"/>
      <c r="V116" s="6"/>
      <c r="W116" s="6"/>
      <c r="X116" s="6"/>
      <c r="Y116" s="6"/>
      <c r="Z116" s="6"/>
      <c r="AA116" s="6"/>
      <c r="AB116" s="6"/>
      <c r="AC116" s="18"/>
      <c r="AD116" s="18"/>
    </row>
    <row r="117" spans="1:30" ht="14.25" customHeight="1">
      <c r="A117" s="85"/>
      <c r="B117" s="85"/>
      <c r="C117" s="539"/>
      <c r="D117" s="540"/>
      <c r="E117" s="540"/>
      <c r="F117" s="540"/>
      <c r="G117" s="540"/>
      <c r="H117" s="540"/>
      <c r="I117" s="540"/>
      <c r="J117" s="540"/>
      <c r="K117" s="541"/>
      <c r="L117" s="15"/>
      <c r="M117" s="6"/>
      <c r="N117" s="6"/>
      <c r="O117" s="6"/>
      <c r="P117" s="6"/>
      <c r="Q117" s="6"/>
      <c r="R117" s="6"/>
      <c r="S117" s="6"/>
      <c r="T117" s="6"/>
      <c r="U117" s="6"/>
      <c r="V117" s="6"/>
      <c r="W117" s="6"/>
      <c r="X117" s="6"/>
      <c r="Y117" s="6"/>
      <c r="Z117" s="6"/>
      <c r="AA117" s="6"/>
      <c r="AB117" s="6"/>
      <c r="AC117" s="18"/>
      <c r="AD117" s="18"/>
    </row>
    <row r="118" spans="1:30" ht="14.25" customHeight="1">
      <c r="A118" s="85"/>
      <c r="B118" s="85"/>
      <c r="C118" s="499" t="s">
        <v>136</v>
      </c>
      <c r="D118" s="500"/>
      <c r="E118" s="500"/>
      <c r="F118" s="500"/>
      <c r="G118" s="500"/>
      <c r="H118" s="500"/>
      <c r="I118" s="500"/>
      <c r="J118" s="500"/>
      <c r="K118" s="501"/>
      <c r="L118" s="15"/>
      <c r="M118" s="6"/>
      <c r="N118" s="6"/>
      <c r="O118" s="6"/>
      <c r="P118" s="6"/>
      <c r="Q118" s="6"/>
      <c r="R118" s="6"/>
      <c r="S118" s="6"/>
      <c r="T118" s="6"/>
      <c r="U118" s="6"/>
      <c r="V118" s="6"/>
      <c r="W118" s="6"/>
      <c r="X118" s="6"/>
      <c r="Y118" s="6"/>
      <c r="Z118" s="6"/>
      <c r="AA118" s="6"/>
      <c r="AB118" s="6"/>
      <c r="AC118" s="18"/>
      <c r="AD118" s="18"/>
    </row>
    <row r="119" spans="1:30" ht="14.25" customHeight="1">
      <c r="A119" s="85"/>
      <c r="B119" s="85"/>
      <c r="C119" s="539"/>
      <c r="D119" s="540"/>
      <c r="E119" s="540"/>
      <c r="F119" s="540"/>
      <c r="G119" s="540"/>
      <c r="H119" s="540"/>
      <c r="I119" s="540"/>
      <c r="J119" s="540"/>
      <c r="K119" s="541"/>
      <c r="L119" s="15"/>
      <c r="M119" s="6"/>
      <c r="N119" s="6"/>
      <c r="O119" s="6"/>
      <c r="P119" s="6"/>
      <c r="Q119" s="6"/>
      <c r="R119" s="6"/>
      <c r="S119" s="6"/>
      <c r="T119" s="6"/>
      <c r="U119" s="6"/>
      <c r="V119" s="6"/>
      <c r="W119" s="6"/>
      <c r="X119" s="6"/>
      <c r="Y119" s="6"/>
      <c r="Z119" s="6"/>
      <c r="AA119" s="6"/>
      <c r="AB119" s="6"/>
      <c r="AC119" s="18"/>
      <c r="AD119" s="18"/>
    </row>
    <row r="120" spans="1:30" ht="14.25" customHeight="1">
      <c r="A120" s="85"/>
      <c r="B120" s="85"/>
      <c r="C120" s="85"/>
      <c r="D120" s="85"/>
      <c r="E120" s="85"/>
      <c r="F120" s="85"/>
      <c r="G120" s="85"/>
      <c r="H120" s="85"/>
      <c r="I120" s="85"/>
      <c r="J120" s="85"/>
      <c r="K120" s="85"/>
      <c r="L120" s="15"/>
      <c r="M120" s="6"/>
      <c r="N120" s="6"/>
      <c r="O120" s="6"/>
      <c r="P120" s="6"/>
      <c r="Q120" s="6"/>
      <c r="R120" s="6"/>
      <c r="S120" s="6"/>
      <c r="T120" s="6"/>
      <c r="U120" s="6"/>
      <c r="V120" s="6"/>
      <c r="W120" s="6"/>
      <c r="X120" s="6"/>
      <c r="Y120" s="6"/>
      <c r="Z120" s="6"/>
      <c r="AA120" s="6"/>
      <c r="AB120" s="6"/>
      <c r="AC120" s="18"/>
      <c r="AD120" s="18"/>
    </row>
    <row r="121" spans="1:30" ht="14.25" customHeight="1">
      <c r="A121" s="85"/>
      <c r="B121" s="85"/>
      <c r="C121" s="85"/>
      <c r="D121" s="569" t="s">
        <v>137</v>
      </c>
      <c r="E121" s="493"/>
      <c r="F121" s="493"/>
      <c r="G121" s="493"/>
      <c r="H121" s="494"/>
      <c r="I121" s="85"/>
      <c r="J121" s="85"/>
      <c r="K121" s="85"/>
      <c r="L121" s="15"/>
      <c r="M121" s="6"/>
      <c r="N121" s="6"/>
      <c r="O121" s="6"/>
      <c r="P121" s="6"/>
      <c r="Q121" s="6"/>
      <c r="R121" s="6"/>
      <c r="S121" s="6"/>
      <c r="T121" s="6"/>
      <c r="U121" s="6"/>
      <c r="V121" s="6"/>
      <c r="W121" s="6"/>
      <c r="X121" s="6"/>
      <c r="Y121" s="6"/>
      <c r="Z121" s="6"/>
      <c r="AA121" s="6"/>
      <c r="AB121" s="6"/>
      <c r="AC121" s="18"/>
      <c r="AD121" s="18"/>
    </row>
    <row r="122" spans="1:30" ht="14.25" customHeight="1">
      <c r="A122" s="85"/>
      <c r="B122" s="85"/>
      <c r="C122" s="85"/>
      <c r="D122" s="89" t="s">
        <v>138</v>
      </c>
      <c r="E122" s="570" t="s">
        <v>126</v>
      </c>
      <c r="F122" s="494"/>
      <c r="G122" s="89" t="s">
        <v>120</v>
      </c>
      <c r="H122" s="89" t="s">
        <v>127</v>
      </c>
      <c r="I122" s="85"/>
      <c r="J122" s="85"/>
      <c r="K122" s="85"/>
      <c r="L122" s="15"/>
      <c r="M122" s="6"/>
      <c r="N122" s="6"/>
      <c r="O122" s="6"/>
      <c r="P122" s="6"/>
      <c r="Q122" s="6"/>
      <c r="R122" s="6"/>
      <c r="S122" s="6"/>
      <c r="T122" s="6"/>
      <c r="U122" s="6"/>
      <c r="V122" s="6"/>
      <c r="W122" s="6"/>
      <c r="X122" s="6"/>
      <c r="Y122" s="6"/>
      <c r="Z122" s="6"/>
      <c r="AA122" s="6"/>
      <c r="AB122" s="6"/>
      <c r="AC122" s="18"/>
      <c r="AD122" s="18"/>
    </row>
    <row r="123" spans="1:30" ht="14.25" customHeight="1">
      <c r="A123" s="85"/>
      <c r="B123" s="85"/>
      <c r="C123" s="85"/>
      <c r="D123" s="90" t="s">
        <v>128</v>
      </c>
      <c r="E123" s="560" t="s">
        <v>129</v>
      </c>
      <c r="F123" s="494"/>
      <c r="G123" s="464" t="s">
        <v>18</v>
      </c>
      <c r="H123" s="464" t="s">
        <v>18</v>
      </c>
      <c r="I123" s="85"/>
      <c r="J123" s="85"/>
      <c r="K123" s="85"/>
      <c r="L123" s="15"/>
      <c r="M123" s="6"/>
      <c r="N123" s="6"/>
      <c r="O123" s="6"/>
      <c r="P123" s="6"/>
      <c r="Q123" s="6"/>
      <c r="R123" s="6"/>
      <c r="S123" s="6"/>
      <c r="T123" s="6"/>
      <c r="U123" s="6"/>
      <c r="V123" s="6"/>
      <c r="W123" s="6"/>
      <c r="X123" s="6"/>
      <c r="Y123" s="6"/>
      <c r="Z123" s="6"/>
      <c r="AA123" s="6"/>
      <c r="AB123" s="6"/>
      <c r="AC123" s="18"/>
      <c r="AD123" s="18"/>
    </row>
    <row r="124" spans="1:30" ht="14.25" customHeight="1">
      <c r="A124" s="85"/>
      <c r="B124" s="85"/>
      <c r="C124" s="85"/>
      <c r="D124" s="90" t="s">
        <v>130</v>
      </c>
      <c r="E124" s="560" t="s">
        <v>129</v>
      </c>
      <c r="F124" s="494"/>
      <c r="G124" s="464" t="s">
        <v>18</v>
      </c>
      <c r="H124" s="464" t="s">
        <v>18</v>
      </c>
      <c r="I124" s="85"/>
      <c r="J124" s="85"/>
      <c r="K124" s="85"/>
      <c r="L124" s="15"/>
      <c r="M124" s="6"/>
      <c r="N124" s="6"/>
      <c r="O124" s="6"/>
      <c r="P124" s="6"/>
      <c r="Q124" s="6"/>
      <c r="R124" s="6"/>
      <c r="S124" s="6"/>
      <c r="T124" s="6"/>
      <c r="U124" s="6"/>
      <c r="V124" s="6"/>
      <c r="W124" s="6"/>
      <c r="X124" s="6"/>
      <c r="Y124" s="6"/>
      <c r="Z124" s="6"/>
      <c r="AA124" s="6"/>
      <c r="AB124" s="6"/>
      <c r="AC124" s="18"/>
      <c r="AD124" s="18"/>
    </row>
    <row r="125" spans="1:30" ht="14.25" customHeight="1">
      <c r="A125" s="85"/>
      <c r="B125" s="85"/>
      <c r="C125" s="85"/>
      <c r="D125" s="90" t="s">
        <v>131</v>
      </c>
      <c r="E125" s="560" t="s">
        <v>129</v>
      </c>
      <c r="F125" s="494"/>
      <c r="G125" s="464" t="s">
        <v>18</v>
      </c>
      <c r="H125" s="464" t="s">
        <v>18</v>
      </c>
      <c r="I125" s="85"/>
      <c r="J125" s="85"/>
      <c r="K125" s="85"/>
      <c r="L125" s="15"/>
      <c r="M125" s="6"/>
      <c r="N125" s="6"/>
      <c r="O125" s="6"/>
      <c r="P125" s="6"/>
      <c r="Q125" s="6"/>
      <c r="R125" s="6"/>
      <c r="S125" s="6"/>
      <c r="T125" s="6"/>
      <c r="U125" s="6"/>
      <c r="V125" s="6"/>
      <c r="W125" s="6"/>
      <c r="X125" s="6"/>
      <c r="Y125" s="6"/>
      <c r="Z125" s="6"/>
      <c r="AA125" s="6"/>
      <c r="AB125" s="6"/>
      <c r="AC125" s="18"/>
      <c r="AD125" s="18"/>
    </row>
    <row r="126" spans="1:30" ht="14.25" customHeight="1">
      <c r="A126" s="85"/>
      <c r="B126" s="85"/>
      <c r="C126" s="85"/>
      <c r="D126" s="90" t="s">
        <v>132</v>
      </c>
      <c r="E126" s="560" t="s">
        <v>129</v>
      </c>
      <c r="F126" s="494"/>
      <c r="G126" s="464" t="s">
        <v>18</v>
      </c>
      <c r="H126" s="464" t="s">
        <v>18</v>
      </c>
      <c r="I126" s="85"/>
      <c r="J126" s="85"/>
      <c r="K126" s="85"/>
      <c r="L126" s="15"/>
      <c r="M126" s="6"/>
      <c r="N126" s="6"/>
      <c r="O126" s="6"/>
      <c r="P126" s="6"/>
      <c r="Q126" s="6"/>
      <c r="R126" s="6"/>
      <c r="S126" s="6"/>
      <c r="T126" s="6"/>
      <c r="U126" s="6"/>
      <c r="V126" s="6"/>
      <c r="W126" s="6"/>
      <c r="X126" s="6"/>
      <c r="Y126" s="6"/>
      <c r="Z126" s="6"/>
      <c r="AA126" s="6"/>
      <c r="AB126" s="6"/>
      <c r="AC126" s="18"/>
      <c r="AD126" s="18"/>
    </row>
    <row r="127" spans="1:30" ht="14.25" customHeight="1">
      <c r="A127" s="85"/>
      <c r="B127" s="85"/>
      <c r="C127" s="85"/>
      <c r="D127" s="85"/>
      <c r="E127" s="85"/>
      <c r="F127" s="85"/>
      <c r="G127" s="85"/>
      <c r="H127" s="85"/>
      <c r="I127" s="85"/>
      <c r="J127" s="85"/>
      <c r="K127" s="85"/>
      <c r="L127" s="15"/>
      <c r="M127" s="6"/>
      <c r="N127" s="6"/>
      <c r="O127" s="6"/>
      <c r="P127" s="6"/>
      <c r="Q127" s="6"/>
      <c r="R127" s="6"/>
      <c r="S127" s="6"/>
      <c r="T127" s="6"/>
      <c r="U127" s="6"/>
      <c r="V127" s="6"/>
      <c r="W127" s="6"/>
      <c r="X127" s="6"/>
      <c r="Y127" s="6"/>
      <c r="Z127" s="6"/>
      <c r="AA127" s="6"/>
      <c r="AB127" s="6"/>
      <c r="AC127" s="18"/>
      <c r="AD127" s="18"/>
    </row>
    <row r="128" spans="1:30" ht="14.25" customHeight="1">
      <c r="A128" s="499" t="s">
        <v>139</v>
      </c>
      <c r="B128" s="500"/>
      <c r="C128" s="500"/>
      <c r="D128" s="500"/>
      <c r="E128" s="500"/>
      <c r="F128" s="500"/>
      <c r="G128" s="500"/>
      <c r="H128" s="500"/>
      <c r="I128" s="500"/>
      <c r="J128" s="500"/>
      <c r="K128" s="501"/>
      <c r="L128" s="15"/>
      <c r="M128" s="6"/>
      <c r="N128" s="6"/>
      <c r="O128" s="6"/>
      <c r="P128" s="6"/>
      <c r="Q128" s="6"/>
      <c r="R128" s="6"/>
      <c r="S128" s="6"/>
      <c r="T128" s="6"/>
      <c r="U128" s="6"/>
      <c r="V128" s="6"/>
      <c r="W128" s="6"/>
      <c r="X128" s="6"/>
      <c r="Y128" s="6"/>
      <c r="Z128" s="6"/>
      <c r="AA128" s="6"/>
      <c r="AB128" s="6"/>
      <c r="AC128" s="18"/>
      <c r="AD128" s="18"/>
    </row>
    <row r="129" spans="1:30" ht="14.25" customHeight="1">
      <c r="A129" s="539"/>
      <c r="B129" s="540"/>
      <c r="C129" s="540"/>
      <c r="D129" s="540"/>
      <c r="E129" s="540"/>
      <c r="F129" s="540"/>
      <c r="G129" s="540"/>
      <c r="H129" s="540"/>
      <c r="I129" s="540"/>
      <c r="J129" s="540"/>
      <c r="K129" s="541"/>
      <c r="L129" s="15"/>
      <c r="M129" s="6"/>
      <c r="N129" s="6"/>
      <c r="O129" s="6"/>
      <c r="P129" s="6"/>
      <c r="Q129" s="6"/>
      <c r="R129" s="6"/>
      <c r="S129" s="6"/>
      <c r="T129" s="6"/>
      <c r="U129" s="6"/>
      <c r="V129" s="6"/>
      <c r="W129" s="6"/>
      <c r="X129" s="6"/>
      <c r="Y129" s="6"/>
      <c r="Z129" s="6"/>
      <c r="AA129" s="6"/>
      <c r="AB129" s="6"/>
      <c r="AC129" s="18"/>
      <c r="AD129" s="18"/>
    </row>
    <row r="130" spans="1:30" ht="14.25" customHeight="1">
      <c r="A130" s="499" t="s">
        <v>140</v>
      </c>
      <c r="B130" s="500"/>
      <c r="C130" s="500"/>
      <c r="D130" s="500"/>
      <c r="E130" s="500"/>
      <c r="F130" s="500"/>
      <c r="G130" s="500"/>
      <c r="H130" s="500"/>
      <c r="I130" s="500"/>
      <c r="J130" s="500"/>
      <c r="K130" s="501"/>
      <c r="L130" s="15"/>
      <c r="M130" s="6"/>
      <c r="N130" s="6"/>
      <c r="O130" s="6"/>
      <c r="P130" s="6"/>
      <c r="Q130" s="6"/>
      <c r="R130" s="6"/>
      <c r="S130" s="6"/>
      <c r="T130" s="6"/>
      <c r="U130" s="6"/>
      <c r="V130" s="6"/>
      <c r="W130" s="6"/>
      <c r="X130" s="6"/>
      <c r="Y130" s="6"/>
      <c r="Z130" s="6"/>
      <c r="AA130" s="6"/>
      <c r="AB130" s="6"/>
      <c r="AC130" s="18"/>
      <c r="AD130" s="18"/>
    </row>
    <row r="131" spans="1:30" ht="14.25" customHeight="1">
      <c r="A131" s="539"/>
      <c r="B131" s="540"/>
      <c r="C131" s="540"/>
      <c r="D131" s="540"/>
      <c r="E131" s="540"/>
      <c r="F131" s="540"/>
      <c r="G131" s="540"/>
      <c r="H131" s="540"/>
      <c r="I131" s="540"/>
      <c r="J131" s="540"/>
      <c r="K131" s="541"/>
      <c r="L131" s="15"/>
      <c r="M131" s="6"/>
      <c r="N131" s="6"/>
      <c r="O131" s="6"/>
      <c r="P131" s="6"/>
      <c r="Q131" s="6"/>
      <c r="R131" s="6"/>
      <c r="S131" s="6"/>
      <c r="T131" s="6"/>
      <c r="U131" s="6"/>
      <c r="V131" s="6"/>
      <c r="W131" s="6"/>
      <c r="X131" s="6"/>
      <c r="Y131" s="6"/>
      <c r="Z131" s="6"/>
      <c r="AA131" s="6"/>
      <c r="AB131" s="6"/>
      <c r="AC131" s="18"/>
      <c r="AD131" s="18"/>
    </row>
    <row r="132" spans="1:30" ht="14.25" customHeight="1">
      <c r="A132" s="91"/>
      <c r="B132" s="91"/>
      <c r="C132" s="91"/>
      <c r="D132" s="91"/>
      <c r="E132" s="91"/>
      <c r="F132" s="91"/>
      <c r="G132" s="91"/>
      <c r="H132" s="91"/>
      <c r="I132" s="91"/>
      <c r="J132" s="91"/>
      <c r="K132" s="91"/>
      <c r="L132" s="15"/>
      <c r="M132" s="15"/>
      <c r="N132" s="6"/>
      <c r="O132" s="6"/>
      <c r="P132" s="6"/>
      <c r="Q132" s="6"/>
      <c r="R132" s="6"/>
      <c r="S132" s="6"/>
      <c r="T132" s="6"/>
      <c r="U132" s="6"/>
      <c r="V132" s="6"/>
      <c r="W132" s="6"/>
      <c r="X132" s="6"/>
      <c r="Y132" s="6"/>
      <c r="Z132" s="6"/>
      <c r="AA132" s="6"/>
      <c r="AB132" s="6"/>
      <c r="AC132" s="18"/>
      <c r="AD132" s="18"/>
    </row>
    <row r="133" spans="1:30" ht="14.25" customHeight="1">
      <c r="A133" s="91"/>
      <c r="B133" s="91"/>
      <c r="C133" s="569" t="s">
        <v>141</v>
      </c>
      <c r="D133" s="493"/>
      <c r="E133" s="493"/>
      <c r="F133" s="493"/>
      <c r="G133" s="493"/>
      <c r="H133" s="493"/>
      <c r="I133" s="493"/>
      <c r="J133" s="494"/>
      <c r="K133" s="91"/>
      <c r="L133" s="15"/>
      <c r="M133" s="15"/>
      <c r="N133" s="6"/>
      <c r="O133" s="6"/>
      <c r="P133" s="6"/>
      <c r="Q133" s="6"/>
      <c r="R133" s="6"/>
      <c r="S133" s="6"/>
      <c r="T133" s="6"/>
      <c r="U133" s="6"/>
      <c r="V133" s="6"/>
      <c r="W133" s="6"/>
      <c r="X133" s="6"/>
      <c r="Y133" s="6"/>
      <c r="Z133" s="6"/>
      <c r="AA133" s="6"/>
      <c r="AB133" s="6"/>
      <c r="AC133" s="18"/>
      <c r="AD133" s="18"/>
    </row>
    <row r="134" spans="1:30" ht="14.25" customHeight="1">
      <c r="A134" s="91"/>
      <c r="B134" s="91"/>
      <c r="C134" s="575" t="s">
        <v>142</v>
      </c>
      <c r="D134" s="516"/>
      <c r="E134" s="573" t="s">
        <v>143</v>
      </c>
      <c r="F134" s="573" t="s">
        <v>144</v>
      </c>
      <c r="G134" s="574" t="s">
        <v>145</v>
      </c>
      <c r="H134" s="516"/>
      <c r="I134" s="573" t="s">
        <v>146</v>
      </c>
      <c r="J134" s="573" t="s">
        <v>147</v>
      </c>
      <c r="K134" s="91"/>
      <c r="L134" s="91"/>
      <c r="M134" s="15"/>
      <c r="N134" s="6"/>
      <c r="O134" s="6"/>
      <c r="P134" s="6"/>
      <c r="Q134" s="6"/>
      <c r="R134" s="6"/>
      <c r="S134" s="6"/>
      <c r="T134" s="6"/>
      <c r="U134" s="6"/>
      <c r="V134" s="6"/>
      <c r="W134" s="6"/>
      <c r="X134" s="6"/>
      <c r="Y134" s="6"/>
      <c r="Z134" s="6"/>
      <c r="AA134" s="6"/>
      <c r="AB134" s="6"/>
      <c r="AC134" s="6"/>
      <c r="AD134" s="18"/>
    </row>
    <row r="135" spans="1:30" ht="14.25" customHeight="1">
      <c r="A135" s="91"/>
      <c r="B135" s="91"/>
      <c r="C135" s="519"/>
      <c r="D135" s="520"/>
      <c r="E135" s="557"/>
      <c r="F135" s="557"/>
      <c r="G135" s="519"/>
      <c r="H135" s="520"/>
      <c r="I135" s="557"/>
      <c r="J135" s="557"/>
      <c r="K135" s="91"/>
      <c r="L135" s="91"/>
      <c r="M135" s="15"/>
      <c r="N135" s="6"/>
      <c r="O135" s="6"/>
      <c r="P135" s="6"/>
      <c r="Q135" s="6"/>
      <c r="R135" s="6"/>
      <c r="S135" s="6"/>
      <c r="T135" s="6"/>
      <c r="U135" s="6"/>
      <c r="V135" s="6"/>
      <c r="W135" s="6"/>
      <c r="X135" s="6"/>
      <c r="Y135" s="6"/>
      <c r="Z135" s="6"/>
      <c r="AA135" s="6"/>
      <c r="AB135" s="6"/>
      <c r="AC135" s="6"/>
      <c r="AD135" s="18"/>
    </row>
    <row r="136" spans="1:30" ht="14.25" customHeight="1">
      <c r="A136" s="91"/>
      <c r="B136" s="91"/>
      <c r="C136" s="570" t="s">
        <v>148</v>
      </c>
      <c r="D136" s="494"/>
      <c r="E136" s="92">
        <v>2.5</v>
      </c>
      <c r="F136" s="92">
        <v>2.7</v>
      </c>
      <c r="G136" s="572" t="s">
        <v>18</v>
      </c>
      <c r="H136" s="497"/>
      <c r="I136" s="93" t="str">
        <f t="shared" ref="I136:I139" si="0">IF(ISNUMBER(G136), (G136-F136)/F136, "")</f>
        <v/>
      </c>
      <c r="J136" s="93" t="str">
        <f>IF(ISNUMBER(G136),IF(ABS(I136)&lt;=0.02,"PASS","FAIL"), "")</f>
        <v/>
      </c>
      <c r="K136" s="91"/>
      <c r="L136" s="91"/>
      <c r="M136" s="15"/>
      <c r="N136" s="6"/>
      <c r="O136" s="6"/>
      <c r="P136" s="6"/>
      <c r="Q136" s="6"/>
      <c r="R136" s="6"/>
      <c r="S136" s="6"/>
      <c r="T136" s="6"/>
      <c r="U136" s="6"/>
      <c r="V136" s="6"/>
      <c r="W136" s="6"/>
      <c r="X136" s="6"/>
      <c r="Y136" s="6"/>
      <c r="Z136" s="6"/>
      <c r="AA136" s="6"/>
      <c r="AB136" s="6"/>
      <c r="AC136" s="6"/>
      <c r="AD136" s="18"/>
    </row>
    <row r="137" spans="1:30" ht="14.25" customHeight="1">
      <c r="A137" s="91"/>
      <c r="B137" s="91"/>
      <c r="C137" s="570" t="s">
        <v>149</v>
      </c>
      <c r="D137" s="494"/>
      <c r="E137" s="92">
        <v>2.5</v>
      </c>
      <c r="F137" s="92">
        <v>2.7</v>
      </c>
      <c r="G137" s="572" t="s">
        <v>18</v>
      </c>
      <c r="H137" s="497"/>
      <c r="I137" s="93" t="str">
        <f t="shared" si="0"/>
        <v/>
      </c>
      <c r="J137" s="93" t="str">
        <f t="shared" ref="J137:J139" si="1">IF(ISNUMBER(G137),IF(ABS(I137)&lt;=0.05,"PASS","FAIL"), "")</f>
        <v/>
      </c>
      <c r="K137" s="91"/>
      <c r="L137" s="91"/>
      <c r="M137" s="15"/>
      <c r="N137" s="6"/>
      <c r="O137" s="6"/>
      <c r="P137" s="6"/>
      <c r="Q137" s="6"/>
      <c r="R137" s="6"/>
      <c r="S137" s="6"/>
      <c r="T137" s="6"/>
      <c r="U137" s="6"/>
      <c r="V137" s="6"/>
      <c r="W137" s="6"/>
      <c r="X137" s="6"/>
      <c r="Y137" s="6"/>
      <c r="Z137" s="6"/>
      <c r="AA137" s="6"/>
      <c r="AB137" s="6"/>
      <c r="AC137" s="6"/>
      <c r="AD137" s="18"/>
    </row>
    <row r="138" spans="1:30" ht="14.25" customHeight="1">
      <c r="A138" s="91"/>
      <c r="B138" s="91"/>
      <c r="C138" s="570" t="s">
        <v>150</v>
      </c>
      <c r="D138" s="494"/>
      <c r="E138" s="92">
        <v>2.5</v>
      </c>
      <c r="F138" s="92">
        <v>2.7</v>
      </c>
      <c r="G138" s="572" t="s">
        <v>18</v>
      </c>
      <c r="H138" s="497"/>
      <c r="I138" s="93" t="str">
        <f t="shared" si="0"/>
        <v/>
      </c>
      <c r="J138" s="93" t="str">
        <f t="shared" si="1"/>
        <v/>
      </c>
      <c r="K138" s="91"/>
      <c r="L138" s="91"/>
      <c r="M138" s="15"/>
      <c r="N138" s="6"/>
      <c r="O138" s="6"/>
      <c r="P138" s="6"/>
      <c r="Q138" s="6"/>
      <c r="R138" s="6"/>
      <c r="S138" s="6"/>
      <c r="T138" s="6"/>
      <c r="U138" s="6"/>
      <c r="V138" s="6"/>
      <c r="W138" s="6"/>
      <c r="X138" s="6"/>
      <c r="Y138" s="6"/>
      <c r="Z138" s="6"/>
      <c r="AA138" s="6"/>
      <c r="AB138" s="6"/>
      <c r="AC138" s="6"/>
      <c r="AD138" s="18"/>
    </row>
    <row r="139" spans="1:30" ht="14.25" customHeight="1">
      <c r="A139" s="91"/>
      <c r="B139" s="91"/>
      <c r="C139" s="570" t="s">
        <v>151</v>
      </c>
      <c r="D139" s="494"/>
      <c r="E139" s="92">
        <v>2.5</v>
      </c>
      <c r="F139" s="92">
        <v>2.7</v>
      </c>
      <c r="G139" s="572" t="s">
        <v>18</v>
      </c>
      <c r="H139" s="497"/>
      <c r="I139" s="93" t="str">
        <f t="shared" si="0"/>
        <v/>
      </c>
      <c r="J139" s="93" t="str">
        <f t="shared" si="1"/>
        <v/>
      </c>
      <c r="K139" s="91"/>
      <c r="L139" s="91"/>
      <c r="M139" s="15"/>
      <c r="N139" s="6"/>
      <c r="O139" s="6"/>
      <c r="P139" s="6"/>
      <c r="Q139" s="6"/>
      <c r="R139" s="6"/>
      <c r="S139" s="6"/>
      <c r="T139" s="6"/>
      <c r="U139" s="6"/>
      <c r="V139" s="6"/>
      <c r="W139" s="6"/>
      <c r="X139" s="6"/>
      <c r="Y139" s="6"/>
      <c r="Z139" s="6"/>
      <c r="AA139" s="6"/>
      <c r="AB139" s="6"/>
      <c r="AC139" s="6"/>
      <c r="AD139" s="18"/>
    </row>
    <row r="140" spans="1:30" ht="14.25" customHeight="1">
      <c r="A140" s="91"/>
      <c r="B140" s="91"/>
      <c r="C140" s="94"/>
      <c r="D140" s="94"/>
      <c r="E140" s="95"/>
      <c r="F140" s="95"/>
      <c r="G140" s="94"/>
      <c r="H140" s="94"/>
      <c r="I140" s="91"/>
      <c r="J140" s="91"/>
      <c r="K140" s="91"/>
      <c r="L140" s="91"/>
      <c r="M140" s="15"/>
      <c r="N140" s="6"/>
      <c r="O140" s="6"/>
      <c r="P140" s="6"/>
      <c r="Q140" s="6"/>
      <c r="R140" s="6"/>
      <c r="S140" s="6"/>
      <c r="T140" s="6"/>
      <c r="U140" s="6"/>
      <c r="V140" s="6"/>
      <c r="W140" s="6"/>
      <c r="X140" s="6"/>
      <c r="Y140" s="6"/>
      <c r="Z140" s="6"/>
      <c r="AA140" s="6"/>
      <c r="AB140" s="6"/>
      <c r="AC140" s="6"/>
      <c r="AD140" s="18"/>
    </row>
    <row r="141" spans="1:30" ht="14.25" customHeight="1">
      <c r="A141" s="502" t="s">
        <v>152</v>
      </c>
      <c r="B141" s="503"/>
      <c r="C141" s="503"/>
      <c r="D141" s="503"/>
      <c r="E141" s="503"/>
      <c r="F141" s="503"/>
      <c r="G141" s="503"/>
      <c r="H141" s="503"/>
      <c r="I141" s="503"/>
      <c r="J141" s="503"/>
      <c r="K141" s="504"/>
      <c r="L141" s="91"/>
      <c r="M141" s="15"/>
      <c r="N141" s="6"/>
      <c r="O141" s="6"/>
      <c r="P141" s="6"/>
      <c r="Q141" s="6"/>
      <c r="R141" s="6"/>
      <c r="S141" s="6"/>
      <c r="T141" s="6"/>
      <c r="U141" s="6"/>
      <c r="V141" s="6"/>
      <c r="W141" s="6"/>
      <c r="X141" s="6"/>
      <c r="Y141" s="6"/>
      <c r="Z141" s="6"/>
      <c r="AA141" s="6"/>
      <c r="AB141" s="6"/>
      <c r="AC141" s="6"/>
      <c r="AD141" s="18"/>
    </row>
    <row r="142" spans="1:30" ht="14.25" customHeight="1">
      <c r="A142" s="85"/>
      <c r="B142" s="85"/>
      <c r="C142" s="85"/>
      <c r="D142" s="85"/>
      <c r="E142" s="85"/>
      <c r="F142" s="85"/>
      <c r="G142" s="85"/>
      <c r="H142" s="85"/>
      <c r="I142" s="85"/>
      <c r="J142" s="85"/>
      <c r="K142" s="85"/>
      <c r="L142" s="91"/>
      <c r="M142" s="85"/>
      <c r="N142" s="85"/>
      <c r="O142" s="6"/>
      <c r="P142" s="6"/>
      <c r="Q142" s="6"/>
      <c r="R142" s="6"/>
      <c r="S142" s="6"/>
      <c r="T142" s="6"/>
      <c r="U142" s="6"/>
      <c r="V142" s="6"/>
      <c r="W142" s="6"/>
      <c r="X142" s="6"/>
      <c r="Y142" s="6"/>
      <c r="Z142" s="6"/>
      <c r="AA142" s="6"/>
      <c r="AB142" s="6"/>
      <c r="AC142" s="6"/>
      <c r="AD142" s="18"/>
    </row>
    <row r="143" spans="1:30" ht="14.25" customHeight="1">
      <c r="A143" s="85"/>
      <c r="B143" s="85"/>
      <c r="C143" s="569" t="s">
        <v>153</v>
      </c>
      <c r="D143" s="493"/>
      <c r="E143" s="493"/>
      <c r="F143" s="493"/>
      <c r="G143" s="493"/>
      <c r="H143" s="493"/>
      <c r="I143" s="494"/>
      <c r="J143" s="85"/>
      <c r="K143" s="85"/>
      <c r="L143" s="91"/>
      <c r="M143" s="85"/>
      <c r="N143" s="85"/>
      <c r="O143" s="6"/>
      <c r="P143" s="6"/>
      <c r="Q143" s="6"/>
      <c r="R143" s="6"/>
      <c r="S143" s="6"/>
      <c r="T143" s="6"/>
      <c r="U143" s="6"/>
      <c r="V143" s="6"/>
      <c r="W143" s="6"/>
      <c r="X143" s="6"/>
      <c r="Y143" s="6"/>
      <c r="Z143" s="6"/>
      <c r="AA143" s="6"/>
      <c r="AB143" s="6"/>
      <c r="AC143" s="6"/>
      <c r="AD143" s="18"/>
    </row>
    <row r="144" spans="1:30" ht="14.25" customHeight="1">
      <c r="A144" s="18"/>
      <c r="B144" s="18"/>
      <c r="C144" s="556" t="s">
        <v>154</v>
      </c>
      <c r="D144" s="556" t="s">
        <v>155</v>
      </c>
      <c r="E144" s="559" t="s">
        <v>156</v>
      </c>
      <c r="F144" s="556" t="s">
        <v>157</v>
      </c>
      <c r="G144" s="558" t="s">
        <v>158</v>
      </c>
      <c r="H144" s="516"/>
      <c r="I144" s="559" t="s">
        <v>159</v>
      </c>
      <c r="J144" s="85"/>
      <c r="K144" s="85"/>
      <c r="L144" s="85"/>
      <c r="M144" s="85"/>
      <c r="N144" s="85"/>
      <c r="O144" s="85"/>
      <c r="P144" s="91"/>
      <c r="Q144" s="15"/>
      <c r="R144" s="6"/>
      <c r="S144" s="6"/>
      <c r="T144" s="6"/>
      <c r="U144" s="6"/>
      <c r="V144" s="6"/>
      <c r="W144" s="6"/>
      <c r="X144" s="6"/>
      <c r="Y144" s="6"/>
      <c r="Z144" s="6"/>
      <c r="AA144" s="6"/>
      <c r="AB144" s="6"/>
      <c r="AC144" s="6"/>
      <c r="AD144" s="6"/>
    </row>
    <row r="145" spans="1:30" ht="14.25" customHeight="1">
      <c r="A145" s="18"/>
      <c r="B145" s="18"/>
      <c r="C145" s="557"/>
      <c r="D145" s="557"/>
      <c r="E145" s="557"/>
      <c r="F145" s="557"/>
      <c r="G145" s="519"/>
      <c r="H145" s="520"/>
      <c r="I145" s="557"/>
      <c r="J145" s="85"/>
      <c r="K145" s="85"/>
      <c r="L145" s="85"/>
      <c r="M145" s="85"/>
      <c r="N145" s="91"/>
      <c r="O145" s="85"/>
      <c r="P145" s="91"/>
      <c r="Q145" s="15"/>
      <c r="R145" s="6"/>
      <c r="S145" s="6"/>
      <c r="T145" s="6"/>
      <c r="U145" s="6"/>
      <c r="V145" s="6"/>
      <c r="W145" s="6"/>
      <c r="X145" s="6"/>
      <c r="Y145" s="6"/>
      <c r="Z145" s="6"/>
      <c r="AA145" s="6"/>
      <c r="AB145" s="6"/>
      <c r="AC145" s="6"/>
      <c r="AD145" s="6"/>
    </row>
    <row r="146" spans="1:30" ht="14.25" customHeight="1">
      <c r="A146" s="85"/>
      <c r="B146" s="85"/>
      <c r="C146" s="90" t="s">
        <v>160</v>
      </c>
      <c r="D146" s="90"/>
      <c r="E146" s="86" t="s">
        <v>161</v>
      </c>
      <c r="F146" s="86" t="s">
        <v>162</v>
      </c>
      <c r="G146" s="569">
        <v>2568</v>
      </c>
      <c r="H146" s="494"/>
      <c r="I146" s="465" t="s">
        <v>18</v>
      </c>
      <c r="J146" s="85"/>
      <c r="K146" s="85"/>
      <c r="L146" s="85"/>
      <c r="M146" s="85"/>
      <c r="N146" s="91"/>
      <c r="O146" s="15"/>
      <c r="P146" s="6"/>
      <c r="Q146" s="6"/>
      <c r="R146" s="6"/>
      <c r="S146" s="6"/>
      <c r="T146" s="6"/>
      <c r="U146" s="6"/>
      <c r="V146" s="6"/>
      <c r="W146" s="6"/>
      <c r="X146" s="6"/>
      <c r="Y146" s="6"/>
      <c r="Z146" s="6"/>
      <c r="AA146" s="6"/>
      <c r="AB146" s="6"/>
      <c r="AC146" s="6"/>
      <c r="AD146" s="6"/>
    </row>
    <row r="147" spans="1:30" ht="14.25" customHeight="1">
      <c r="A147" s="85"/>
      <c r="B147" s="85"/>
      <c r="C147" s="90" t="s">
        <v>163</v>
      </c>
      <c r="D147" s="90"/>
      <c r="E147" s="86" t="s">
        <v>164</v>
      </c>
      <c r="F147" s="86" t="s">
        <v>165</v>
      </c>
      <c r="G147" s="569">
        <v>432</v>
      </c>
      <c r="H147" s="494"/>
      <c r="I147" s="465" t="s">
        <v>18</v>
      </c>
      <c r="J147" s="85"/>
      <c r="K147" s="85"/>
      <c r="L147" s="85"/>
      <c r="M147" s="85"/>
      <c r="N147" s="91"/>
      <c r="O147" s="15"/>
      <c r="P147" s="6"/>
      <c r="Q147" s="6"/>
      <c r="R147" s="6"/>
      <c r="S147" s="6"/>
      <c r="T147" s="6"/>
      <c r="U147" s="6"/>
      <c r="V147" s="6"/>
      <c r="W147" s="6"/>
      <c r="X147" s="6"/>
      <c r="Y147" s="6"/>
      <c r="Z147" s="6"/>
      <c r="AA147" s="6"/>
      <c r="AB147" s="6"/>
      <c r="AC147" s="6"/>
      <c r="AD147" s="6"/>
    </row>
    <row r="148" spans="1:30" ht="14.25" customHeight="1">
      <c r="A148" s="85"/>
      <c r="B148" s="85"/>
      <c r="C148" s="96"/>
      <c r="D148" s="96"/>
      <c r="E148" s="576" t="s">
        <v>166</v>
      </c>
      <c r="F148" s="494"/>
      <c r="G148" s="570">
        <f>SUM(G146:G147)</f>
        <v>3000</v>
      </c>
      <c r="H148" s="494"/>
      <c r="I148" s="85"/>
      <c r="J148" s="85"/>
      <c r="K148" s="85"/>
      <c r="L148" s="85"/>
      <c r="M148" s="15"/>
      <c r="N148" s="6"/>
      <c r="O148" s="15"/>
      <c r="P148" s="6"/>
      <c r="Q148" s="6"/>
      <c r="R148" s="6"/>
      <c r="S148" s="6"/>
      <c r="T148" s="6"/>
      <c r="U148" s="6"/>
      <c r="V148" s="6"/>
      <c r="W148" s="6"/>
      <c r="X148" s="6"/>
      <c r="Y148" s="6"/>
      <c r="Z148" s="6"/>
      <c r="AA148" s="6"/>
      <c r="AB148" s="6"/>
      <c r="AC148" s="6"/>
      <c r="AD148" s="6"/>
    </row>
    <row r="149" spans="1:30" ht="14.25" customHeight="1">
      <c r="A149" s="85"/>
      <c r="B149" s="85"/>
      <c r="C149" s="85"/>
      <c r="D149" s="85"/>
      <c r="E149" s="85"/>
      <c r="F149" s="85"/>
      <c r="G149" s="85"/>
      <c r="H149" s="85"/>
      <c r="I149" s="85"/>
      <c r="J149" s="85"/>
      <c r="K149" s="85"/>
      <c r="L149" s="91"/>
      <c r="M149" s="15"/>
      <c r="N149" s="6"/>
      <c r="O149" s="6"/>
      <c r="P149" s="6"/>
      <c r="Q149" s="6"/>
      <c r="R149" s="6"/>
      <c r="S149" s="6"/>
      <c r="T149" s="6"/>
      <c r="U149" s="6"/>
      <c r="V149" s="6"/>
      <c r="W149" s="6"/>
      <c r="X149" s="6"/>
      <c r="Y149" s="6"/>
      <c r="Z149" s="6"/>
      <c r="AA149" s="6"/>
      <c r="AB149" s="6"/>
      <c r="AC149" s="6"/>
      <c r="AD149" s="18"/>
    </row>
    <row r="150" spans="1:30" ht="14.25" customHeight="1">
      <c r="A150" s="499" t="s">
        <v>167</v>
      </c>
      <c r="B150" s="500"/>
      <c r="C150" s="500"/>
      <c r="D150" s="500"/>
      <c r="E150" s="500"/>
      <c r="F150" s="500"/>
      <c r="G150" s="500"/>
      <c r="H150" s="500"/>
      <c r="I150" s="500"/>
      <c r="J150" s="500"/>
      <c r="K150" s="501"/>
      <c r="L150" s="91"/>
      <c r="M150" s="15"/>
      <c r="N150" s="6"/>
      <c r="O150" s="6"/>
      <c r="P150" s="6"/>
      <c r="Q150" s="6"/>
      <c r="R150" s="6"/>
      <c r="S150" s="6"/>
      <c r="T150" s="6"/>
      <c r="U150" s="6"/>
      <c r="V150" s="6"/>
      <c r="W150" s="6"/>
      <c r="X150" s="6"/>
      <c r="Y150" s="6"/>
      <c r="Z150" s="6"/>
      <c r="AA150" s="6"/>
      <c r="AB150" s="6"/>
      <c r="AC150" s="6"/>
      <c r="AD150" s="18"/>
    </row>
    <row r="151" spans="1:30" ht="14.25" customHeight="1">
      <c r="A151" s="539"/>
      <c r="B151" s="540"/>
      <c r="C151" s="540"/>
      <c r="D151" s="540"/>
      <c r="E151" s="540"/>
      <c r="F151" s="540"/>
      <c r="G151" s="540"/>
      <c r="H151" s="540"/>
      <c r="I151" s="540"/>
      <c r="J151" s="540"/>
      <c r="K151" s="541"/>
      <c r="L151" s="91"/>
      <c r="M151" s="91"/>
      <c r="N151" s="15"/>
      <c r="O151" s="6"/>
      <c r="P151" s="6"/>
      <c r="Q151" s="6"/>
      <c r="R151" s="6"/>
      <c r="S151" s="6"/>
      <c r="T151" s="6"/>
      <c r="U151" s="6"/>
      <c r="V151" s="6"/>
      <c r="W151" s="6"/>
      <c r="X151" s="6"/>
      <c r="Y151" s="6"/>
      <c r="Z151" s="6"/>
      <c r="AA151" s="6"/>
      <c r="AB151" s="6"/>
      <c r="AC151" s="6"/>
      <c r="AD151" s="18"/>
    </row>
    <row r="152" spans="1:30" ht="14.25" customHeight="1">
      <c r="A152" s="85"/>
      <c r="B152" s="85"/>
      <c r="C152" s="97"/>
      <c r="D152" s="97"/>
      <c r="E152" s="98"/>
      <c r="F152" s="97"/>
      <c r="G152" s="97"/>
      <c r="H152" s="97"/>
      <c r="I152" s="98"/>
      <c r="J152" s="85"/>
      <c r="K152" s="85"/>
      <c r="L152" s="85"/>
      <c r="M152" s="91"/>
      <c r="N152" s="15"/>
      <c r="O152" s="6"/>
      <c r="P152" s="6"/>
      <c r="Q152" s="6"/>
      <c r="R152" s="6"/>
      <c r="S152" s="6"/>
      <c r="T152" s="6"/>
      <c r="U152" s="6"/>
      <c r="V152" s="6"/>
      <c r="W152" s="6"/>
      <c r="X152" s="6"/>
      <c r="Y152" s="6"/>
      <c r="Z152" s="6"/>
      <c r="AA152" s="6"/>
      <c r="AB152" s="6"/>
      <c r="AC152" s="6"/>
      <c r="AD152" s="6"/>
    </row>
    <row r="153" spans="1:30" ht="14.25" customHeight="1">
      <c r="A153" s="85"/>
      <c r="B153" s="85"/>
      <c r="C153" s="579" t="s">
        <v>168</v>
      </c>
      <c r="D153" s="493"/>
      <c r="E153" s="493"/>
      <c r="F153" s="493"/>
      <c r="G153" s="493"/>
      <c r="H153" s="493"/>
      <c r="I153" s="494"/>
      <c r="J153" s="85"/>
      <c r="K153" s="85"/>
      <c r="L153" s="85"/>
      <c r="M153" s="91"/>
      <c r="N153" s="15"/>
      <c r="O153" s="6"/>
      <c r="P153" s="6"/>
      <c r="Q153" s="6"/>
      <c r="R153" s="6"/>
      <c r="S153" s="6"/>
      <c r="T153" s="6"/>
      <c r="U153" s="6"/>
      <c r="V153" s="6"/>
      <c r="W153" s="6"/>
      <c r="X153" s="6"/>
      <c r="Y153" s="6"/>
      <c r="Z153" s="6"/>
      <c r="AA153" s="6"/>
      <c r="AB153" s="6"/>
      <c r="AC153" s="6"/>
      <c r="AD153" s="6"/>
    </row>
    <row r="154" spans="1:30" ht="14.25" customHeight="1">
      <c r="A154" s="85"/>
      <c r="B154" s="85"/>
      <c r="C154" s="556" t="s">
        <v>169</v>
      </c>
      <c r="D154" s="556" t="s">
        <v>155</v>
      </c>
      <c r="E154" s="559" t="s">
        <v>156</v>
      </c>
      <c r="F154" s="556" t="s">
        <v>157</v>
      </c>
      <c r="G154" s="558" t="s">
        <v>158</v>
      </c>
      <c r="H154" s="516"/>
      <c r="I154" s="559" t="s">
        <v>159</v>
      </c>
      <c r="J154" s="85"/>
      <c r="K154" s="85"/>
      <c r="L154" s="85"/>
      <c r="M154" s="91"/>
      <c r="N154" s="15"/>
      <c r="O154" s="6"/>
      <c r="P154" s="6"/>
      <c r="Q154" s="6"/>
      <c r="R154" s="6"/>
      <c r="S154" s="6"/>
      <c r="T154" s="6"/>
      <c r="U154" s="6"/>
      <c r="V154" s="6"/>
      <c r="W154" s="6"/>
      <c r="X154" s="6"/>
      <c r="Y154" s="6"/>
      <c r="Z154" s="6"/>
      <c r="AA154" s="6"/>
      <c r="AB154" s="6"/>
      <c r="AC154" s="6"/>
      <c r="AD154" s="6"/>
    </row>
    <row r="155" spans="1:30" ht="14.25" customHeight="1">
      <c r="A155" s="85"/>
      <c r="B155" s="85"/>
      <c r="C155" s="557"/>
      <c r="D155" s="557"/>
      <c r="E155" s="557"/>
      <c r="F155" s="557"/>
      <c r="G155" s="519"/>
      <c r="H155" s="520"/>
      <c r="I155" s="557"/>
      <c r="J155" s="85"/>
      <c r="K155" s="85"/>
      <c r="L155" s="85"/>
      <c r="M155" s="91"/>
      <c r="N155" s="15"/>
      <c r="O155" s="6"/>
      <c r="P155" s="6"/>
      <c r="Q155" s="6"/>
      <c r="R155" s="6"/>
      <c r="S155" s="6"/>
      <c r="T155" s="6"/>
      <c r="U155" s="6"/>
      <c r="V155" s="6"/>
      <c r="W155" s="6"/>
      <c r="X155" s="6"/>
      <c r="Y155" s="6"/>
      <c r="Z155" s="6"/>
      <c r="AA155" s="6"/>
      <c r="AB155" s="6"/>
      <c r="AC155" s="6"/>
      <c r="AD155" s="6"/>
    </row>
    <row r="156" spans="1:30" ht="14.25" customHeight="1">
      <c r="A156" s="85"/>
      <c r="B156" s="85"/>
      <c r="C156" s="90" t="s">
        <v>170</v>
      </c>
      <c r="D156" s="90"/>
      <c r="E156" s="86" t="s">
        <v>171</v>
      </c>
      <c r="F156" s="86" t="s">
        <v>161</v>
      </c>
      <c r="G156" s="569">
        <v>400</v>
      </c>
      <c r="H156" s="494"/>
      <c r="I156" s="465" t="s">
        <v>18</v>
      </c>
      <c r="J156" s="85"/>
      <c r="K156" s="85"/>
      <c r="L156" s="85"/>
      <c r="M156" s="91"/>
      <c r="N156" s="15"/>
      <c r="O156" s="6"/>
      <c r="P156" s="6"/>
      <c r="Q156" s="6"/>
      <c r="R156" s="6"/>
      <c r="S156" s="6"/>
      <c r="T156" s="6"/>
      <c r="U156" s="6"/>
      <c r="V156" s="6"/>
      <c r="W156" s="6"/>
      <c r="X156" s="6"/>
      <c r="Y156" s="6"/>
      <c r="Z156" s="6"/>
      <c r="AA156" s="6"/>
      <c r="AB156" s="6"/>
      <c r="AC156" s="6"/>
      <c r="AD156" s="6"/>
    </row>
    <row r="157" spans="1:30" ht="14.25" customHeight="1">
      <c r="A157" s="85"/>
      <c r="B157" s="85"/>
      <c r="C157" s="90" t="s">
        <v>172</v>
      </c>
      <c r="D157" s="90"/>
      <c r="E157" s="86" t="s">
        <v>162</v>
      </c>
      <c r="F157" s="86" t="s">
        <v>162</v>
      </c>
      <c r="G157" s="569">
        <v>1560</v>
      </c>
      <c r="H157" s="494"/>
      <c r="I157" s="465" t="s">
        <v>18</v>
      </c>
      <c r="J157" s="85"/>
      <c r="K157" s="85"/>
      <c r="L157" s="85"/>
      <c r="M157" s="91"/>
      <c r="N157" s="15"/>
      <c r="O157" s="6"/>
      <c r="P157" s="6"/>
      <c r="Q157" s="6"/>
      <c r="R157" s="6"/>
      <c r="S157" s="6"/>
      <c r="T157" s="6"/>
      <c r="U157" s="6"/>
      <c r="V157" s="6"/>
      <c r="W157" s="6"/>
      <c r="X157" s="6"/>
      <c r="Y157" s="6"/>
      <c r="Z157" s="6"/>
      <c r="AA157" s="6"/>
      <c r="AB157" s="6"/>
      <c r="AC157" s="6"/>
      <c r="AD157" s="6"/>
    </row>
    <row r="158" spans="1:30" ht="14.25" customHeight="1">
      <c r="A158" s="85"/>
      <c r="B158" s="85"/>
      <c r="C158" s="99" t="s">
        <v>80</v>
      </c>
      <c r="D158" s="90"/>
      <c r="E158" s="86" t="s">
        <v>173</v>
      </c>
      <c r="F158" s="86" t="s">
        <v>174</v>
      </c>
      <c r="G158" s="569">
        <v>40</v>
      </c>
      <c r="H158" s="494"/>
      <c r="I158" s="465" t="s">
        <v>18</v>
      </c>
      <c r="J158" s="85"/>
      <c r="K158" s="85"/>
      <c r="L158" s="85"/>
      <c r="M158" s="91"/>
      <c r="N158" s="15"/>
      <c r="O158" s="6"/>
      <c r="P158" s="6"/>
      <c r="Q158" s="6"/>
      <c r="R158" s="6"/>
      <c r="S158" s="6"/>
      <c r="T158" s="6"/>
      <c r="U158" s="6"/>
      <c r="V158" s="6"/>
      <c r="W158" s="6"/>
      <c r="X158" s="6"/>
      <c r="Y158" s="6"/>
      <c r="Z158" s="6"/>
      <c r="AA158" s="6"/>
      <c r="AB158" s="6"/>
      <c r="AC158" s="6"/>
      <c r="AD158" s="6"/>
    </row>
    <row r="159" spans="1:30" ht="14.25" customHeight="1">
      <c r="A159" s="85"/>
      <c r="B159" s="85"/>
      <c r="C159" s="96"/>
      <c r="D159" s="96"/>
      <c r="E159" s="577" t="s">
        <v>166</v>
      </c>
      <c r="F159" s="578"/>
      <c r="G159" s="570">
        <f>SUM(G156:G158)</f>
        <v>2000</v>
      </c>
      <c r="H159" s="494"/>
      <c r="I159" s="85"/>
      <c r="J159" s="85"/>
      <c r="K159" s="85"/>
      <c r="L159" s="85"/>
      <c r="M159" s="15"/>
      <c r="N159" s="6"/>
      <c r="O159" s="6"/>
      <c r="P159" s="6"/>
      <c r="Q159" s="6"/>
      <c r="R159" s="6"/>
      <c r="S159" s="6"/>
      <c r="T159" s="6"/>
      <c r="U159" s="6"/>
      <c r="V159" s="6"/>
      <c r="W159" s="6"/>
      <c r="X159" s="6"/>
      <c r="Y159" s="6"/>
      <c r="Z159" s="6"/>
      <c r="AA159" s="6"/>
      <c r="AB159" s="6"/>
      <c r="AC159" s="6"/>
      <c r="AD159" s="6"/>
    </row>
    <row r="160" spans="1:30" ht="14.25" customHeight="1">
      <c r="A160" s="85"/>
      <c r="B160" s="85"/>
      <c r="C160" s="85"/>
      <c r="D160" s="85"/>
      <c r="E160" s="85"/>
      <c r="F160" s="85"/>
      <c r="G160" s="85"/>
      <c r="H160" s="85"/>
      <c r="I160" s="85"/>
      <c r="J160" s="85"/>
      <c r="K160" s="85"/>
      <c r="L160" s="91"/>
      <c r="M160" s="15"/>
      <c r="N160" s="6"/>
      <c r="O160" s="6"/>
      <c r="P160" s="6"/>
      <c r="Q160" s="6"/>
      <c r="R160" s="6"/>
      <c r="S160" s="6"/>
      <c r="T160" s="6"/>
      <c r="U160" s="6"/>
      <c r="V160" s="6"/>
      <c r="W160" s="6"/>
      <c r="X160" s="6"/>
      <c r="Y160" s="6"/>
      <c r="Z160" s="6"/>
      <c r="AA160" s="6"/>
      <c r="AB160" s="6"/>
      <c r="AC160" s="6"/>
      <c r="AD160" s="18"/>
    </row>
    <row r="161" spans="1:30" ht="14.25" customHeight="1">
      <c r="A161" s="502" t="s">
        <v>175</v>
      </c>
      <c r="B161" s="503"/>
      <c r="C161" s="503"/>
      <c r="D161" s="503"/>
      <c r="E161" s="503"/>
      <c r="F161" s="503"/>
      <c r="G161" s="503"/>
      <c r="H161" s="503"/>
      <c r="I161" s="503"/>
      <c r="J161" s="503"/>
      <c r="K161" s="504"/>
      <c r="L161" s="91"/>
      <c r="M161" s="15"/>
      <c r="N161" s="6"/>
      <c r="O161" s="6"/>
      <c r="P161" s="6"/>
      <c r="Q161" s="6"/>
      <c r="R161" s="6"/>
      <c r="S161" s="6"/>
      <c r="T161" s="6"/>
      <c r="U161" s="6"/>
      <c r="V161" s="6"/>
      <c r="W161" s="6"/>
      <c r="X161" s="6"/>
      <c r="Y161" s="6"/>
      <c r="Z161" s="6"/>
      <c r="AA161" s="6"/>
      <c r="AB161" s="6"/>
      <c r="AC161" s="6"/>
      <c r="AD161" s="18"/>
    </row>
    <row r="162" spans="1:30" ht="14.25" customHeight="1">
      <c r="A162" s="85"/>
      <c r="B162" s="502" t="s">
        <v>176</v>
      </c>
      <c r="C162" s="503"/>
      <c r="D162" s="503"/>
      <c r="E162" s="503"/>
      <c r="F162" s="503"/>
      <c r="G162" s="503"/>
      <c r="H162" s="503"/>
      <c r="I162" s="503"/>
      <c r="J162" s="503"/>
      <c r="K162" s="504"/>
      <c r="L162" s="91"/>
      <c r="M162" s="15"/>
      <c r="N162" s="6"/>
      <c r="O162" s="6"/>
      <c r="P162" s="6"/>
      <c r="Q162" s="6"/>
      <c r="R162" s="6"/>
      <c r="S162" s="6"/>
      <c r="T162" s="6"/>
      <c r="U162" s="6"/>
      <c r="V162" s="6"/>
      <c r="W162" s="6"/>
      <c r="X162" s="6"/>
      <c r="Y162" s="6"/>
      <c r="Z162" s="6"/>
      <c r="AA162" s="6"/>
      <c r="AB162" s="6"/>
      <c r="AC162" s="6"/>
      <c r="AD162" s="18"/>
    </row>
    <row r="163" spans="1:30" ht="14.25" customHeight="1">
      <c r="A163" s="85"/>
      <c r="B163" s="502" t="s">
        <v>177</v>
      </c>
      <c r="C163" s="503"/>
      <c r="D163" s="503"/>
      <c r="E163" s="503"/>
      <c r="F163" s="503"/>
      <c r="G163" s="503"/>
      <c r="H163" s="503"/>
      <c r="I163" s="503"/>
      <c r="J163" s="503"/>
      <c r="K163" s="504"/>
      <c r="L163" s="91"/>
      <c r="M163" s="15"/>
      <c r="N163" s="6"/>
      <c r="O163" s="6"/>
      <c r="P163" s="6"/>
      <c r="Q163" s="6"/>
      <c r="R163" s="6"/>
      <c r="S163" s="6"/>
      <c r="T163" s="6"/>
      <c r="U163" s="6"/>
      <c r="V163" s="6"/>
      <c r="W163" s="6"/>
      <c r="X163" s="6"/>
      <c r="Y163" s="6"/>
      <c r="Z163" s="6"/>
      <c r="AA163" s="6"/>
      <c r="AB163" s="6"/>
      <c r="AC163" s="6"/>
      <c r="AD163" s="18"/>
    </row>
    <row r="164" spans="1:30" ht="14.25" customHeight="1">
      <c r="A164" s="85"/>
      <c r="B164" s="502" t="s">
        <v>178</v>
      </c>
      <c r="C164" s="503"/>
      <c r="D164" s="503"/>
      <c r="E164" s="503"/>
      <c r="F164" s="503"/>
      <c r="G164" s="503"/>
      <c r="H164" s="503"/>
      <c r="I164" s="503"/>
      <c r="J164" s="503"/>
      <c r="K164" s="504"/>
      <c r="L164" s="91"/>
      <c r="M164" s="15"/>
      <c r="N164" s="6"/>
      <c r="O164" s="6"/>
      <c r="P164" s="6"/>
      <c r="Q164" s="6"/>
      <c r="R164" s="6"/>
      <c r="S164" s="6"/>
      <c r="T164" s="6"/>
      <c r="U164" s="6"/>
      <c r="V164" s="6"/>
      <c r="W164" s="6"/>
      <c r="X164" s="6"/>
      <c r="Y164" s="6"/>
      <c r="Z164" s="6"/>
      <c r="AA164" s="6"/>
      <c r="AB164" s="6"/>
      <c r="AC164" s="6"/>
      <c r="AD164" s="18"/>
    </row>
    <row r="165" spans="1:30" ht="14.25" customHeight="1">
      <c r="A165" s="85"/>
      <c r="B165" s="85"/>
      <c r="C165" s="502" t="s">
        <v>179</v>
      </c>
      <c r="D165" s="503"/>
      <c r="E165" s="503"/>
      <c r="F165" s="503"/>
      <c r="G165" s="503"/>
      <c r="H165" s="503"/>
      <c r="I165" s="503"/>
      <c r="J165" s="503"/>
      <c r="K165" s="504"/>
      <c r="L165" s="91"/>
      <c r="M165" s="15"/>
      <c r="N165" s="6"/>
      <c r="O165" s="6"/>
      <c r="P165" s="6"/>
      <c r="Q165" s="6"/>
      <c r="R165" s="6"/>
      <c r="S165" s="6"/>
      <c r="T165" s="6"/>
      <c r="U165" s="6"/>
      <c r="V165" s="6"/>
      <c r="W165" s="6"/>
      <c r="X165" s="6"/>
      <c r="Y165" s="6"/>
      <c r="Z165" s="6"/>
      <c r="AA165" s="6"/>
      <c r="AB165" s="6"/>
      <c r="AC165" s="6"/>
      <c r="AD165" s="18"/>
    </row>
    <row r="166" spans="1:30" ht="14.25" customHeight="1">
      <c r="A166" s="85"/>
      <c r="B166" s="85"/>
      <c r="C166" s="502" t="s">
        <v>180</v>
      </c>
      <c r="D166" s="503"/>
      <c r="E166" s="503"/>
      <c r="F166" s="503"/>
      <c r="G166" s="503"/>
      <c r="H166" s="503"/>
      <c r="I166" s="503"/>
      <c r="J166" s="503"/>
      <c r="K166" s="504"/>
      <c r="L166" s="91"/>
      <c r="M166" s="15"/>
      <c r="N166" s="6"/>
      <c r="O166" s="6"/>
      <c r="P166" s="6"/>
      <c r="Q166" s="6"/>
      <c r="R166" s="6"/>
      <c r="S166" s="6"/>
      <c r="T166" s="6"/>
      <c r="U166" s="6"/>
      <c r="V166" s="6"/>
      <c r="W166" s="6"/>
      <c r="X166" s="6"/>
      <c r="Y166" s="6"/>
      <c r="Z166" s="6"/>
      <c r="AA166" s="6"/>
      <c r="AB166" s="6"/>
      <c r="AC166" s="6"/>
      <c r="AD166" s="18"/>
    </row>
    <row r="167" spans="1:30" ht="14.25" customHeight="1">
      <c r="A167" s="85"/>
      <c r="B167" s="85"/>
      <c r="C167" s="502" t="s">
        <v>181</v>
      </c>
      <c r="D167" s="503"/>
      <c r="E167" s="503"/>
      <c r="F167" s="503"/>
      <c r="G167" s="503"/>
      <c r="H167" s="503"/>
      <c r="I167" s="503"/>
      <c r="J167" s="503"/>
      <c r="K167" s="504"/>
      <c r="L167" s="91"/>
      <c r="M167" s="15"/>
      <c r="N167" s="6"/>
      <c r="O167" s="6"/>
      <c r="P167" s="6"/>
      <c r="Q167" s="6"/>
      <c r="R167" s="6"/>
      <c r="S167" s="6"/>
      <c r="T167" s="6"/>
      <c r="U167" s="6"/>
      <c r="V167" s="6"/>
      <c r="W167" s="6"/>
      <c r="X167" s="6"/>
      <c r="Y167" s="6"/>
      <c r="Z167" s="6"/>
      <c r="AA167" s="6"/>
      <c r="AB167" s="6"/>
      <c r="AC167" s="6"/>
      <c r="AD167" s="18"/>
    </row>
    <row r="168" spans="1:30" ht="14.25" customHeight="1">
      <c r="A168" s="85"/>
      <c r="B168" s="85"/>
      <c r="C168" s="502" t="s">
        <v>182</v>
      </c>
      <c r="D168" s="503"/>
      <c r="E168" s="503"/>
      <c r="F168" s="503"/>
      <c r="G168" s="503"/>
      <c r="H168" s="503"/>
      <c r="I168" s="503"/>
      <c r="J168" s="503"/>
      <c r="K168" s="504"/>
      <c r="L168" s="91"/>
      <c r="M168" s="15"/>
      <c r="N168" s="6"/>
      <c r="O168" s="6"/>
      <c r="P168" s="6"/>
      <c r="Q168" s="6"/>
      <c r="R168" s="6"/>
      <c r="S168" s="6"/>
      <c r="T168" s="6"/>
      <c r="U168" s="6"/>
      <c r="V168" s="6"/>
      <c r="W168" s="6"/>
      <c r="X168" s="6"/>
      <c r="Y168" s="6"/>
      <c r="Z168" s="6"/>
      <c r="AA168" s="6"/>
      <c r="AB168" s="6"/>
      <c r="AC168" s="6"/>
      <c r="AD168" s="18"/>
    </row>
    <row r="169" spans="1:30" ht="14.25" customHeight="1">
      <c r="A169" s="85"/>
      <c r="B169" s="499" t="s">
        <v>183</v>
      </c>
      <c r="C169" s="500"/>
      <c r="D169" s="500"/>
      <c r="E169" s="500"/>
      <c r="F169" s="500"/>
      <c r="G169" s="500"/>
      <c r="H169" s="500"/>
      <c r="I169" s="500"/>
      <c r="J169" s="500"/>
      <c r="K169" s="501"/>
      <c r="L169" s="91"/>
      <c r="M169" s="15"/>
      <c r="N169" s="6"/>
      <c r="O169" s="6"/>
      <c r="P169" s="6"/>
      <c r="Q169" s="6"/>
      <c r="R169" s="6"/>
      <c r="S169" s="6"/>
      <c r="T169" s="6"/>
      <c r="U169" s="6"/>
      <c r="V169" s="6"/>
      <c r="W169" s="6"/>
      <c r="X169" s="6"/>
      <c r="Y169" s="6"/>
      <c r="Z169" s="6"/>
      <c r="AA169" s="6"/>
      <c r="AB169" s="6"/>
      <c r="AC169" s="6"/>
      <c r="AD169" s="18"/>
    </row>
    <row r="170" spans="1:30" ht="14.25" customHeight="1">
      <c r="A170" s="85"/>
      <c r="B170" s="539"/>
      <c r="C170" s="540"/>
      <c r="D170" s="540"/>
      <c r="E170" s="540"/>
      <c r="F170" s="540"/>
      <c r="G170" s="540"/>
      <c r="H170" s="540"/>
      <c r="I170" s="540"/>
      <c r="J170" s="540"/>
      <c r="K170" s="541"/>
      <c r="L170" s="91"/>
      <c r="M170" s="15"/>
      <c r="N170" s="6"/>
      <c r="O170" s="6"/>
      <c r="P170" s="6"/>
      <c r="Q170" s="6"/>
      <c r="R170" s="6"/>
      <c r="S170" s="6"/>
      <c r="T170" s="6"/>
      <c r="U170" s="6"/>
      <c r="V170" s="6"/>
      <c r="W170" s="6"/>
      <c r="X170" s="6"/>
      <c r="Y170" s="6"/>
      <c r="Z170" s="6"/>
      <c r="AA170" s="6"/>
      <c r="AB170" s="6"/>
      <c r="AC170" s="6"/>
      <c r="AD170" s="18"/>
    </row>
    <row r="171" spans="1:30" ht="14.25" customHeight="1">
      <c r="A171" s="502" t="s">
        <v>184</v>
      </c>
      <c r="B171" s="503"/>
      <c r="C171" s="503"/>
      <c r="D171" s="503"/>
      <c r="E171" s="503"/>
      <c r="F171" s="503"/>
      <c r="G171" s="503"/>
      <c r="H171" s="503"/>
      <c r="I171" s="503"/>
      <c r="J171" s="503"/>
      <c r="K171" s="504"/>
      <c r="L171" s="91"/>
      <c r="M171" s="15"/>
      <c r="N171" s="6"/>
      <c r="O171" s="6"/>
      <c r="P171" s="6"/>
      <c r="Q171" s="6"/>
      <c r="R171" s="6"/>
      <c r="S171" s="6"/>
      <c r="T171" s="6"/>
      <c r="U171" s="6"/>
      <c r="V171" s="6"/>
      <c r="W171" s="6"/>
      <c r="X171" s="6"/>
      <c r="Y171" s="6"/>
      <c r="Z171" s="6"/>
      <c r="AA171" s="6"/>
      <c r="AB171" s="6"/>
      <c r="AC171" s="6"/>
      <c r="AD171" s="18"/>
    </row>
    <row r="172" spans="1:30" ht="14.25" customHeight="1">
      <c r="A172" s="502" t="s">
        <v>185</v>
      </c>
      <c r="B172" s="503"/>
      <c r="C172" s="503"/>
      <c r="D172" s="503"/>
      <c r="E172" s="503"/>
      <c r="F172" s="503"/>
      <c r="G172" s="503"/>
      <c r="H172" s="503"/>
      <c r="I172" s="503"/>
      <c r="J172" s="503"/>
      <c r="K172" s="504"/>
      <c r="L172" s="91"/>
      <c r="M172" s="15"/>
      <c r="N172" s="6"/>
      <c r="O172" s="6"/>
      <c r="P172" s="6"/>
      <c r="Q172" s="6"/>
      <c r="R172" s="6"/>
      <c r="S172" s="6"/>
      <c r="T172" s="6"/>
      <c r="U172" s="6"/>
      <c r="V172" s="6"/>
      <c r="W172" s="6"/>
      <c r="X172" s="6"/>
      <c r="Y172" s="6"/>
      <c r="Z172" s="6"/>
      <c r="AA172" s="6"/>
      <c r="AB172" s="6"/>
      <c r="AC172" s="6"/>
      <c r="AD172" s="18"/>
    </row>
    <row r="173" spans="1:30" ht="14.25" customHeight="1">
      <c r="A173" s="502" t="s">
        <v>186</v>
      </c>
      <c r="B173" s="503"/>
      <c r="C173" s="503"/>
      <c r="D173" s="503"/>
      <c r="E173" s="503"/>
      <c r="F173" s="503"/>
      <c r="G173" s="503"/>
      <c r="H173" s="503"/>
      <c r="I173" s="503"/>
      <c r="J173" s="503"/>
      <c r="K173" s="504"/>
      <c r="L173" s="91"/>
      <c r="M173" s="15"/>
      <c r="N173" s="6"/>
      <c r="O173" s="6"/>
      <c r="P173" s="6"/>
      <c r="Q173" s="6"/>
      <c r="R173" s="6"/>
      <c r="S173" s="6"/>
      <c r="T173" s="6"/>
      <c r="U173" s="6"/>
      <c r="V173" s="6"/>
      <c r="W173" s="6"/>
      <c r="X173" s="6"/>
      <c r="Y173" s="6"/>
      <c r="Z173" s="6"/>
      <c r="AA173" s="6"/>
      <c r="AB173" s="6"/>
      <c r="AC173" s="6"/>
      <c r="AD173" s="18"/>
    </row>
    <row r="174" spans="1:30" ht="14.25" customHeight="1">
      <c r="A174" s="502" t="s">
        <v>187</v>
      </c>
      <c r="B174" s="503"/>
      <c r="C174" s="503"/>
      <c r="D174" s="503"/>
      <c r="E174" s="503"/>
      <c r="F174" s="503"/>
      <c r="G174" s="503"/>
      <c r="H174" s="503"/>
      <c r="I174" s="503"/>
      <c r="J174" s="503"/>
      <c r="K174" s="504"/>
      <c r="L174" s="91"/>
      <c r="M174" s="15"/>
      <c r="N174" s="6"/>
      <c r="O174" s="6"/>
      <c r="P174" s="6"/>
      <c r="Q174" s="6"/>
      <c r="R174" s="6"/>
      <c r="S174" s="6"/>
      <c r="T174" s="6"/>
      <c r="U174" s="6"/>
      <c r="V174" s="6"/>
      <c r="W174" s="6"/>
      <c r="X174" s="6"/>
      <c r="Y174" s="6"/>
      <c r="Z174" s="6"/>
      <c r="AA174" s="6"/>
      <c r="AB174" s="6"/>
      <c r="AC174" s="6"/>
      <c r="AD174" s="18"/>
    </row>
    <row r="175" spans="1:30" ht="14.25" customHeight="1">
      <c r="A175" s="502" t="s">
        <v>188</v>
      </c>
      <c r="B175" s="503"/>
      <c r="C175" s="503"/>
      <c r="D175" s="503"/>
      <c r="E175" s="503"/>
      <c r="F175" s="503"/>
      <c r="G175" s="503"/>
      <c r="H175" s="503"/>
      <c r="I175" s="503"/>
      <c r="J175" s="503"/>
      <c r="K175" s="504"/>
      <c r="L175" s="91"/>
      <c r="M175" s="15"/>
      <c r="N175" s="6"/>
      <c r="O175" s="6"/>
      <c r="P175" s="6"/>
      <c r="Q175" s="6"/>
      <c r="R175" s="6"/>
      <c r="S175" s="6"/>
      <c r="T175" s="6"/>
      <c r="U175" s="6"/>
      <c r="V175" s="6"/>
      <c r="W175" s="6"/>
      <c r="X175" s="6"/>
      <c r="Y175" s="6"/>
      <c r="Z175" s="6"/>
      <c r="AA175" s="6"/>
      <c r="AB175" s="6"/>
      <c r="AC175" s="6"/>
      <c r="AD175" s="18"/>
    </row>
    <row r="176" spans="1:30" ht="14.25" customHeight="1">
      <c r="A176" s="499" t="s">
        <v>189</v>
      </c>
      <c r="B176" s="500"/>
      <c r="C176" s="500"/>
      <c r="D176" s="500"/>
      <c r="E176" s="500"/>
      <c r="F176" s="500"/>
      <c r="G176" s="500"/>
      <c r="H176" s="500"/>
      <c r="I176" s="500"/>
      <c r="J176" s="500"/>
      <c r="K176" s="501"/>
      <c r="L176" s="91"/>
      <c r="M176" s="15"/>
      <c r="N176" s="6"/>
      <c r="O176" s="6"/>
      <c r="P176" s="6"/>
      <c r="Q176" s="6"/>
      <c r="R176" s="6"/>
      <c r="S176" s="6"/>
      <c r="T176" s="6"/>
      <c r="U176" s="6"/>
      <c r="V176" s="6"/>
      <c r="W176" s="6"/>
      <c r="X176" s="6"/>
      <c r="Y176" s="6"/>
      <c r="Z176" s="6"/>
      <c r="AA176" s="6"/>
      <c r="AB176" s="6"/>
      <c r="AC176" s="6"/>
      <c r="AD176" s="18"/>
    </row>
    <row r="177" spans="1:30" ht="14.25" customHeight="1">
      <c r="A177" s="539"/>
      <c r="B177" s="540"/>
      <c r="C177" s="540"/>
      <c r="D177" s="540"/>
      <c r="E177" s="540"/>
      <c r="F177" s="540"/>
      <c r="G177" s="540"/>
      <c r="H177" s="540"/>
      <c r="I177" s="540"/>
      <c r="J177" s="540"/>
      <c r="K177" s="541"/>
      <c r="L177" s="91"/>
      <c r="M177" s="15"/>
      <c r="N177" s="6"/>
      <c r="O177" s="6"/>
      <c r="P177" s="6"/>
      <c r="Q177" s="6"/>
      <c r="R177" s="6"/>
      <c r="S177" s="6"/>
      <c r="T177" s="6"/>
      <c r="U177" s="6"/>
      <c r="V177" s="6"/>
      <c r="W177" s="6"/>
      <c r="X177" s="6"/>
      <c r="Y177" s="6"/>
      <c r="Z177" s="6"/>
      <c r="AA177" s="6"/>
      <c r="AB177" s="6"/>
      <c r="AC177" s="6"/>
      <c r="AD177" s="18"/>
    </row>
    <row r="178" spans="1:30" ht="14.25" customHeight="1">
      <c r="A178" s="502" t="s">
        <v>190</v>
      </c>
      <c r="B178" s="503"/>
      <c r="C178" s="503"/>
      <c r="D178" s="503"/>
      <c r="E178" s="503"/>
      <c r="F178" s="503"/>
      <c r="G178" s="503"/>
      <c r="H178" s="503"/>
      <c r="I178" s="503"/>
      <c r="J178" s="503"/>
      <c r="K178" s="504"/>
      <c r="L178" s="91"/>
      <c r="M178" s="15"/>
      <c r="N178" s="6"/>
      <c r="O178" s="6"/>
      <c r="P178" s="6"/>
      <c r="Q178" s="6"/>
      <c r="R178" s="6"/>
      <c r="S178" s="6"/>
      <c r="T178" s="6"/>
      <c r="U178" s="6"/>
      <c r="V178" s="6"/>
      <c r="W178" s="6"/>
      <c r="X178" s="6"/>
      <c r="Y178" s="6"/>
      <c r="Z178" s="6"/>
      <c r="AA178" s="6"/>
      <c r="AB178" s="6"/>
      <c r="AC178" s="6"/>
      <c r="AD178" s="18"/>
    </row>
    <row r="179" spans="1:30" ht="14.25" customHeight="1">
      <c r="A179" s="499" t="s">
        <v>191</v>
      </c>
      <c r="B179" s="500"/>
      <c r="C179" s="500"/>
      <c r="D179" s="500"/>
      <c r="E179" s="500"/>
      <c r="F179" s="500"/>
      <c r="G179" s="500"/>
      <c r="H179" s="500"/>
      <c r="I179" s="500"/>
      <c r="J179" s="500"/>
      <c r="K179" s="501"/>
      <c r="L179" s="91"/>
      <c r="M179" s="15"/>
      <c r="N179" s="6"/>
      <c r="O179" s="6"/>
      <c r="P179" s="6"/>
      <c r="Q179" s="6"/>
      <c r="R179" s="6"/>
      <c r="S179" s="6"/>
      <c r="T179" s="6"/>
      <c r="U179" s="6"/>
      <c r="V179" s="6"/>
      <c r="W179" s="6"/>
      <c r="X179" s="6"/>
      <c r="Y179" s="6"/>
      <c r="Z179" s="6"/>
      <c r="AA179" s="6"/>
      <c r="AB179" s="6"/>
      <c r="AC179" s="6"/>
      <c r="AD179" s="18"/>
    </row>
    <row r="180" spans="1:30" ht="14.25" customHeight="1">
      <c r="A180" s="539"/>
      <c r="B180" s="540"/>
      <c r="C180" s="540"/>
      <c r="D180" s="540"/>
      <c r="E180" s="540"/>
      <c r="F180" s="540"/>
      <c r="G180" s="540"/>
      <c r="H180" s="540"/>
      <c r="I180" s="540"/>
      <c r="J180" s="540"/>
      <c r="K180" s="541"/>
      <c r="L180" s="91"/>
      <c r="M180" s="15"/>
      <c r="N180" s="6"/>
      <c r="O180" s="6"/>
      <c r="P180" s="6"/>
      <c r="Q180" s="6"/>
      <c r="R180" s="6"/>
      <c r="S180" s="6"/>
      <c r="T180" s="6"/>
      <c r="U180" s="6"/>
      <c r="V180" s="6"/>
      <c r="W180" s="6"/>
      <c r="X180" s="6"/>
      <c r="Y180" s="6"/>
      <c r="Z180" s="6"/>
      <c r="AA180" s="6"/>
      <c r="AB180" s="6"/>
      <c r="AC180" s="6"/>
      <c r="AD180" s="18"/>
    </row>
    <row r="181" spans="1:30" ht="14.25" customHeight="1">
      <c r="A181" s="499" t="s">
        <v>192</v>
      </c>
      <c r="B181" s="500"/>
      <c r="C181" s="500"/>
      <c r="D181" s="500"/>
      <c r="E181" s="500"/>
      <c r="F181" s="500"/>
      <c r="G181" s="500"/>
      <c r="H181" s="500"/>
      <c r="I181" s="500"/>
      <c r="J181" s="500"/>
      <c r="K181" s="501"/>
      <c r="L181" s="91"/>
      <c r="M181" s="15"/>
      <c r="N181" s="6"/>
      <c r="O181" s="6"/>
      <c r="P181" s="6"/>
      <c r="Q181" s="6"/>
      <c r="R181" s="6"/>
      <c r="S181" s="6"/>
      <c r="T181" s="6"/>
      <c r="U181" s="6"/>
      <c r="V181" s="6"/>
      <c r="W181" s="6"/>
      <c r="X181" s="6"/>
      <c r="Y181" s="6"/>
      <c r="Z181" s="6"/>
      <c r="AA181" s="6"/>
      <c r="AB181" s="6"/>
      <c r="AC181" s="6"/>
      <c r="AD181" s="18"/>
    </row>
    <row r="182" spans="1:30" ht="14.25" customHeight="1">
      <c r="A182" s="539"/>
      <c r="B182" s="540"/>
      <c r="C182" s="540"/>
      <c r="D182" s="540"/>
      <c r="E182" s="540"/>
      <c r="F182" s="540"/>
      <c r="G182" s="540"/>
      <c r="H182" s="540"/>
      <c r="I182" s="540"/>
      <c r="J182" s="540"/>
      <c r="K182" s="541"/>
      <c r="L182" s="91"/>
      <c r="M182" s="15"/>
      <c r="N182" s="6"/>
      <c r="O182" s="6"/>
      <c r="P182" s="6"/>
      <c r="Q182" s="6"/>
      <c r="R182" s="6"/>
      <c r="S182" s="6"/>
      <c r="T182" s="6"/>
      <c r="U182" s="6"/>
      <c r="V182" s="6"/>
      <c r="W182" s="6"/>
      <c r="X182" s="6"/>
      <c r="Y182" s="6"/>
      <c r="Z182" s="6"/>
      <c r="AA182" s="6"/>
      <c r="AB182" s="6"/>
      <c r="AC182" s="6"/>
      <c r="AD182" s="18"/>
    </row>
    <row r="183" spans="1:30" ht="14.25" customHeight="1">
      <c r="A183" s="85"/>
      <c r="B183" s="15"/>
      <c r="C183" s="97"/>
      <c r="D183" s="97"/>
      <c r="E183" s="98"/>
      <c r="F183" s="97"/>
      <c r="G183" s="97"/>
      <c r="H183" s="97"/>
      <c r="I183" s="98"/>
      <c r="J183" s="85"/>
      <c r="K183" s="85"/>
      <c r="L183" s="91"/>
      <c r="M183" s="15"/>
      <c r="N183" s="6"/>
      <c r="O183" s="6"/>
      <c r="P183" s="6"/>
      <c r="Q183" s="6"/>
      <c r="R183" s="6"/>
      <c r="S183" s="6"/>
      <c r="T183" s="6"/>
      <c r="U183" s="6"/>
      <c r="V183" s="6"/>
      <c r="W183" s="6"/>
      <c r="X183" s="6"/>
      <c r="Y183" s="6"/>
      <c r="Z183" s="6"/>
      <c r="AA183" s="6"/>
      <c r="AB183" s="6"/>
      <c r="AC183" s="6"/>
      <c r="AD183" s="18"/>
    </row>
    <row r="184" spans="1:30" ht="14.25" customHeight="1">
      <c r="A184" s="85"/>
      <c r="B184" s="15"/>
      <c r="C184" s="579" t="s">
        <v>193</v>
      </c>
      <c r="D184" s="493"/>
      <c r="E184" s="493"/>
      <c r="F184" s="493"/>
      <c r="G184" s="493"/>
      <c r="H184" s="493"/>
      <c r="I184" s="494"/>
      <c r="J184" s="85"/>
      <c r="K184" s="85"/>
      <c r="L184" s="91"/>
      <c r="M184" s="15"/>
      <c r="N184" s="6"/>
      <c r="O184" s="6"/>
      <c r="P184" s="6"/>
      <c r="Q184" s="6"/>
      <c r="R184" s="6"/>
      <c r="S184" s="6"/>
      <c r="T184" s="6"/>
      <c r="U184" s="6"/>
      <c r="V184" s="6"/>
      <c r="W184" s="6"/>
      <c r="X184" s="6"/>
      <c r="Y184" s="6"/>
      <c r="Z184" s="6"/>
      <c r="AA184" s="6"/>
      <c r="AB184" s="6"/>
      <c r="AC184" s="6"/>
      <c r="AD184" s="18"/>
    </row>
    <row r="185" spans="1:30" ht="14.25" customHeight="1">
      <c r="A185" s="85"/>
      <c r="B185" s="15"/>
      <c r="C185" s="556" t="s">
        <v>194</v>
      </c>
      <c r="D185" s="556" t="s">
        <v>155</v>
      </c>
      <c r="E185" s="559" t="s">
        <v>156</v>
      </c>
      <c r="F185" s="556" t="s">
        <v>157</v>
      </c>
      <c r="G185" s="558" t="s">
        <v>158</v>
      </c>
      <c r="H185" s="516"/>
      <c r="I185" s="559" t="s">
        <v>159</v>
      </c>
      <c r="J185" s="85"/>
      <c r="K185" s="85"/>
      <c r="L185" s="91"/>
      <c r="M185" s="15"/>
      <c r="N185" s="6"/>
      <c r="O185" s="6"/>
      <c r="P185" s="6"/>
      <c r="Q185" s="6"/>
      <c r="R185" s="6"/>
      <c r="S185" s="6"/>
      <c r="T185" s="6"/>
      <c r="U185" s="6"/>
      <c r="V185" s="6"/>
      <c r="W185" s="6"/>
      <c r="X185" s="6"/>
      <c r="Y185" s="6"/>
      <c r="Z185" s="6"/>
      <c r="AA185" s="6"/>
      <c r="AB185" s="6"/>
      <c r="AC185" s="6"/>
      <c r="AD185" s="18"/>
    </row>
    <row r="186" spans="1:30" ht="14.25" customHeight="1">
      <c r="A186" s="85"/>
      <c r="B186" s="15"/>
      <c r="C186" s="557"/>
      <c r="D186" s="557"/>
      <c r="E186" s="557"/>
      <c r="F186" s="557"/>
      <c r="G186" s="519"/>
      <c r="H186" s="520"/>
      <c r="I186" s="557"/>
      <c r="J186" s="85"/>
      <c r="K186" s="85"/>
      <c r="L186" s="91"/>
      <c r="M186" s="15"/>
      <c r="N186" s="6"/>
      <c r="O186" s="6"/>
      <c r="P186" s="6"/>
      <c r="Q186" s="6"/>
      <c r="R186" s="6"/>
      <c r="S186" s="6"/>
      <c r="T186" s="6"/>
      <c r="U186" s="6"/>
      <c r="V186" s="6"/>
      <c r="W186" s="6"/>
      <c r="X186" s="6"/>
      <c r="Y186" s="6"/>
      <c r="Z186" s="6"/>
      <c r="AA186" s="6"/>
      <c r="AB186" s="6"/>
      <c r="AC186" s="6"/>
      <c r="AD186" s="18"/>
    </row>
    <row r="187" spans="1:30" ht="14.25" customHeight="1">
      <c r="A187" s="85"/>
      <c r="B187" s="15"/>
      <c r="C187" s="90" t="s">
        <v>160</v>
      </c>
      <c r="D187" s="90"/>
      <c r="E187" s="86" t="s">
        <v>161</v>
      </c>
      <c r="F187" s="86" t="s">
        <v>162</v>
      </c>
      <c r="G187" s="569">
        <v>2568</v>
      </c>
      <c r="H187" s="494"/>
      <c r="I187" s="465" t="s">
        <v>18</v>
      </c>
      <c r="J187" s="85"/>
      <c r="K187" s="85"/>
      <c r="L187" s="91"/>
      <c r="M187" s="15"/>
      <c r="N187" s="6"/>
      <c r="O187" s="6"/>
      <c r="P187" s="6"/>
      <c r="Q187" s="6"/>
      <c r="R187" s="6"/>
      <c r="S187" s="6"/>
      <c r="T187" s="6"/>
      <c r="U187" s="6"/>
      <c r="V187" s="6"/>
      <c r="W187" s="6"/>
      <c r="X187" s="6"/>
      <c r="Y187" s="6"/>
      <c r="Z187" s="6"/>
      <c r="AA187" s="6"/>
      <c r="AB187" s="6"/>
      <c r="AC187" s="6"/>
      <c r="AD187" s="18"/>
    </row>
    <row r="188" spans="1:30" ht="14.25" customHeight="1">
      <c r="A188" s="85"/>
      <c r="B188" s="15"/>
      <c r="C188" s="90" t="s">
        <v>163</v>
      </c>
      <c r="D188" s="90"/>
      <c r="E188" s="86" t="s">
        <v>164</v>
      </c>
      <c r="F188" s="86" t="s">
        <v>165</v>
      </c>
      <c r="G188" s="569">
        <v>432</v>
      </c>
      <c r="H188" s="494"/>
      <c r="I188" s="465" t="s">
        <v>18</v>
      </c>
      <c r="J188" s="85"/>
      <c r="K188" s="85"/>
      <c r="L188" s="91"/>
      <c r="M188" s="15"/>
      <c r="N188" s="6"/>
      <c r="O188" s="6"/>
      <c r="P188" s="6"/>
      <c r="Q188" s="6"/>
      <c r="R188" s="6"/>
      <c r="S188" s="6"/>
      <c r="T188" s="6"/>
      <c r="U188" s="6"/>
      <c r="V188" s="6"/>
      <c r="W188" s="6"/>
      <c r="X188" s="6"/>
      <c r="Y188" s="6"/>
      <c r="Z188" s="6"/>
      <c r="AA188" s="6"/>
      <c r="AB188" s="6"/>
      <c r="AC188" s="6"/>
      <c r="AD188" s="18"/>
    </row>
    <row r="189" spans="1:30" ht="14.25" customHeight="1">
      <c r="A189" s="85"/>
      <c r="B189" s="96"/>
      <c r="C189" s="96"/>
      <c r="D189" s="96"/>
      <c r="E189" s="576" t="s">
        <v>166</v>
      </c>
      <c r="F189" s="494"/>
      <c r="G189" s="570">
        <f>SUM(G187:G188)</f>
        <v>3000</v>
      </c>
      <c r="H189" s="494"/>
      <c r="I189" s="85"/>
      <c r="J189" s="85"/>
      <c r="K189" s="85"/>
      <c r="L189" s="91"/>
      <c r="M189" s="15"/>
      <c r="N189" s="6"/>
      <c r="O189" s="6"/>
      <c r="P189" s="6"/>
      <c r="Q189" s="6"/>
      <c r="R189" s="6"/>
      <c r="S189" s="6"/>
      <c r="T189" s="6"/>
      <c r="U189" s="6"/>
      <c r="V189" s="6"/>
      <c r="W189" s="6"/>
      <c r="X189" s="6"/>
      <c r="Y189" s="6"/>
      <c r="Z189" s="6"/>
      <c r="AA189" s="6"/>
      <c r="AB189" s="6"/>
      <c r="AC189" s="6"/>
      <c r="AD189" s="18"/>
    </row>
    <row r="190" spans="1:30" ht="14.25" customHeight="1">
      <c r="A190" s="85"/>
      <c r="B190" s="85"/>
      <c r="C190" s="85"/>
      <c r="D190" s="85"/>
      <c r="E190" s="85"/>
      <c r="F190" s="85"/>
      <c r="G190" s="85"/>
      <c r="H190" s="85"/>
      <c r="I190" s="85"/>
      <c r="J190" s="85"/>
      <c r="K190" s="85"/>
      <c r="L190" s="91"/>
      <c r="M190" s="15"/>
      <c r="N190" s="6"/>
      <c r="O190" s="6"/>
      <c r="P190" s="6"/>
      <c r="Q190" s="6"/>
      <c r="R190" s="6"/>
      <c r="S190" s="6"/>
      <c r="T190" s="6"/>
      <c r="U190" s="6"/>
      <c r="V190" s="6"/>
      <c r="W190" s="6"/>
      <c r="X190" s="6"/>
      <c r="Y190" s="6"/>
      <c r="Z190" s="6"/>
      <c r="AA190" s="6"/>
      <c r="AB190" s="6"/>
      <c r="AC190" s="6"/>
      <c r="AD190" s="18"/>
    </row>
    <row r="191" spans="1:30" ht="14.25" customHeight="1">
      <c r="A191" s="499" t="s">
        <v>195</v>
      </c>
      <c r="B191" s="500"/>
      <c r="C191" s="500"/>
      <c r="D191" s="500"/>
      <c r="E191" s="500"/>
      <c r="F191" s="500"/>
      <c r="G191" s="500"/>
      <c r="H191" s="500"/>
      <c r="I191" s="500"/>
      <c r="J191" s="500"/>
      <c r="K191" s="501"/>
      <c r="L191" s="91"/>
      <c r="M191" s="15"/>
      <c r="N191" s="6"/>
      <c r="O191" s="6"/>
      <c r="P191" s="6"/>
      <c r="Q191" s="6"/>
      <c r="R191" s="6"/>
      <c r="S191" s="6"/>
      <c r="T191" s="6"/>
      <c r="U191" s="6"/>
      <c r="V191" s="6"/>
      <c r="W191" s="6"/>
      <c r="X191" s="6"/>
      <c r="Y191" s="6"/>
      <c r="Z191" s="6"/>
      <c r="AA191" s="6"/>
      <c r="AB191" s="6"/>
      <c r="AC191" s="6"/>
      <c r="AD191" s="18"/>
    </row>
    <row r="192" spans="1:30" ht="14.25" customHeight="1">
      <c r="A192" s="539"/>
      <c r="B192" s="540"/>
      <c r="C192" s="540"/>
      <c r="D192" s="540"/>
      <c r="E192" s="540"/>
      <c r="F192" s="540"/>
      <c r="G192" s="540"/>
      <c r="H192" s="540"/>
      <c r="I192" s="540"/>
      <c r="J192" s="540"/>
      <c r="K192" s="541"/>
      <c r="L192" s="91"/>
      <c r="M192" s="15"/>
      <c r="N192" s="6"/>
      <c r="O192" s="6"/>
      <c r="P192" s="6"/>
      <c r="Q192" s="6"/>
      <c r="R192" s="6"/>
      <c r="S192" s="6"/>
      <c r="T192" s="6"/>
      <c r="U192" s="6"/>
      <c r="V192" s="6"/>
      <c r="W192" s="6"/>
      <c r="X192" s="6"/>
      <c r="Y192" s="6"/>
      <c r="Z192" s="6"/>
      <c r="AA192" s="6"/>
      <c r="AB192" s="6"/>
      <c r="AC192" s="6"/>
      <c r="AD192" s="18"/>
    </row>
    <row r="193" spans="1:30" ht="14.25" customHeight="1">
      <c r="A193" s="85"/>
      <c r="B193" s="85"/>
      <c r="C193" s="97"/>
      <c r="D193" s="97"/>
      <c r="E193" s="98"/>
      <c r="F193" s="97"/>
      <c r="G193" s="97"/>
      <c r="H193" s="97"/>
      <c r="I193" s="98"/>
      <c r="J193" s="85"/>
      <c r="K193" s="85"/>
      <c r="L193" s="91"/>
      <c r="M193" s="15"/>
      <c r="N193" s="6"/>
      <c r="O193" s="6"/>
      <c r="P193" s="6"/>
      <c r="Q193" s="6"/>
      <c r="R193" s="6"/>
      <c r="S193" s="6"/>
      <c r="T193" s="6"/>
      <c r="U193" s="6"/>
      <c r="V193" s="6"/>
      <c r="W193" s="6"/>
      <c r="X193" s="6"/>
      <c r="Y193" s="6"/>
      <c r="Z193" s="6"/>
      <c r="AA193" s="6"/>
      <c r="AB193" s="6"/>
      <c r="AC193" s="6"/>
      <c r="AD193" s="18"/>
    </row>
    <row r="194" spans="1:30" ht="14.25" customHeight="1">
      <c r="A194" s="85"/>
      <c r="B194" s="85"/>
      <c r="C194" s="579" t="s">
        <v>196</v>
      </c>
      <c r="D194" s="493"/>
      <c r="E194" s="493"/>
      <c r="F194" s="493"/>
      <c r="G194" s="493"/>
      <c r="H194" s="493"/>
      <c r="I194" s="494"/>
      <c r="J194" s="85"/>
      <c r="K194" s="85"/>
      <c r="L194" s="91"/>
      <c r="M194" s="15"/>
      <c r="N194" s="6"/>
      <c r="O194" s="6"/>
      <c r="P194" s="6"/>
      <c r="Q194" s="6"/>
      <c r="R194" s="6"/>
      <c r="S194" s="6"/>
      <c r="T194" s="6"/>
      <c r="U194" s="6"/>
      <c r="V194" s="6"/>
      <c r="W194" s="6"/>
      <c r="X194" s="6"/>
      <c r="Y194" s="6"/>
      <c r="Z194" s="6"/>
      <c r="AA194" s="6"/>
      <c r="AB194" s="6"/>
      <c r="AC194" s="6"/>
      <c r="AD194" s="18"/>
    </row>
    <row r="195" spans="1:30" ht="14.25" customHeight="1">
      <c r="A195" s="85"/>
      <c r="B195" s="85"/>
      <c r="C195" s="556" t="s">
        <v>197</v>
      </c>
      <c r="D195" s="556" t="s">
        <v>155</v>
      </c>
      <c r="E195" s="559" t="s">
        <v>156</v>
      </c>
      <c r="F195" s="556" t="s">
        <v>157</v>
      </c>
      <c r="G195" s="558" t="s">
        <v>158</v>
      </c>
      <c r="H195" s="516"/>
      <c r="I195" s="559" t="s">
        <v>159</v>
      </c>
      <c r="J195" s="85"/>
      <c r="K195" s="85"/>
      <c r="L195" s="91"/>
      <c r="M195" s="15"/>
      <c r="N195" s="6"/>
      <c r="O195" s="6"/>
      <c r="P195" s="6"/>
      <c r="Q195" s="6"/>
      <c r="R195" s="6"/>
      <c r="S195" s="6"/>
      <c r="T195" s="6"/>
      <c r="U195" s="6"/>
      <c r="V195" s="6"/>
      <c r="W195" s="6"/>
      <c r="X195" s="6"/>
      <c r="Y195" s="6"/>
      <c r="Z195" s="6"/>
      <c r="AA195" s="6"/>
      <c r="AB195" s="6"/>
      <c r="AC195" s="6"/>
      <c r="AD195" s="18"/>
    </row>
    <row r="196" spans="1:30" ht="14.25" customHeight="1">
      <c r="A196" s="85"/>
      <c r="B196" s="85"/>
      <c r="C196" s="557"/>
      <c r="D196" s="557"/>
      <c r="E196" s="557"/>
      <c r="F196" s="557"/>
      <c r="G196" s="519"/>
      <c r="H196" s="520"/>
      <c r="I196" s="557"/>
      <c r="J196" s="85"/>
      <c r="K196" s="85"/>
      <c r="L196" s="91"/>
      <c r="M196" s="15"/>
      <c r="N196" s="6"/>
      <c r="O196" s="6"/>
      <c r="P196" s="6"/>
      <c r="Q196" s="6"/>
      <c r="R196" s="6"/>
      <c r="S196" s="6"/>
      <c r="T196" s="6"/>
      <c r="U196" s="6"/>
      <c r="V196" s="6"/>
      <c r="W196" s="6"/>
      <c r="X196" s="6"/>
      <c r="Y196" s="6"/>
      <c r="Z196" s="6"/>
      <c r="AA196" s="6"/>
      <c r="AB196" s="6"/>
      <c r="AC196" s="6"/>
      <c r="AD196" s="18"/>
    </row>
    <row r="197" spans="1:30" ht="14.25" customHeight="1">
      <c r="A197" s="85"/>
      <c r="B197" s="85"/>
      <c r="C197" s="90" t="s">
        <v>170</v>
      </c>
      <c r="D197" s="90"/>
      <c r="E197" s="86" t="s">
        <v>171</v>
      </c>
      <c r="F197" s="86" t="s">
        <v>161</v>
      </c>
      <c r="G197" s="569">
        <v>400</v>
      </c>
      <c r="H197" s="494"/>
      <c r="I197" s="465" t="s">
        <v>18</v>
      </c>
      <c r="J197" s="85"/>
      <c r="K197" s="85"/>
      <c r="L197" s="91"/>
      <c r="M197" s="15"/>
      <c r="N197" s="6"/>
      <c r="O197" s="6"/>
      <c r="P197" s="6"/>
      <c r="Q197" s="6"/>
      <c r="R197" s="6"/>
      <c r="S197" s="6"/>
      <c r="T197" s="6"/>
      <c r="U197" s="6"/>
      <c r="V197" s="6"/>
      <c r="W197" s="6"/>
      <c r="X197" s="6"/>
      <c r="Y197" s="6"/>
      <c r="Z197" s="6"/>
      <c r="AA197" s="6"/>
      <c r="AB197" s="6"/>
      <c r="AC197" s="6"/>
      <c r="AD197" s="18"/>
    </row>
    <row r="198" spans="1:30" ht="14.25" customHeight="1">
      <c r="A198" s="85"/>
      <c r="B198" s="85"/>
      <c r="C198" s="90" t="s">
        <v>172</v>
      </c>
      <c r="D198" s="90"/>
      <c r="E198" s="86" t="s">
        <v>162</v>
      </c>
      <c r="F198" s="86" t="s">
        <v>162</v>
      </c>
      <c r="G198" s="569">
        <v>1400</v>
      </c>
      <c r="H198" s="494"/>
      <c r="I198" s="465" t="s">
        <v>18</v>
      </c>
      <c r="J198" s="85"/>
      <c r="K198" s="85"/>
      <c r="L198" s="91"/>
      <c r="M198" s="15"/>
      <c r="N198" s="6"/>
      <c r="O198" s="6"/>
      <c r="P198" s="6"/>
      <c r="Q198" s="6"/>
      <c r="R198" s="6"/>
      <c r="S198" s="6"/>
      <c r="T198" s="6"/>
      <c r="U198" s="6"/>
      <c r="V198" s="6"/>
      <c r="W198" s="6"/>
      <c r="X198" s="6"/>
      <c r="Y198" s="6"/>
      <c r="Z198" s="6"/>
      <c r="AA198" s="6"/>
      <c r="AB198" s="6"/>
      <c r="AC198" s="6"/>
      <c r="AD198" s="18"/>
    </row>
    <row r="199" spans="1:30" ht="14.25" customHeight="1">
      <c r="A199" s="85"/>
      <c r="B199" s="85"/>
      <c r="C199" s="99" t="s">
        <v>80</v>
      </c>
      <c r="D199" s="90"/>
      <c r="E199" s="86" t="s">
        <v>173</v>
      </c>
      <c r="F199" s="86" t="s">
        <v>198</v>
      </c>
      <c r="G199" s="569">
        <v>200</v>
      </c>
      <c r="H199" s="494"/>
      <c r="I199" s="465" t="s">
        <v>18</v>
      </c>
      <c r="J199" s="85"/>
      <c r="K199" s="85"/>
      <c r="L199" s="91"/>
      <c r="M199" s="15"/>
      <c r="N199" s="6"/>
      <c r="O199" s="6"/>
      <c r="P199" s="6"/>
      <c r="Q199" s="6"/>
      <c r="R199" s="6"/>
      <c r="S199" s="6"/>
      <c r="T199" s="6"/>
      <c r="U199" s="6"/>
      <c r="V199" s="6"/>
      <c r="W199" s="6"/>
      <c r="X199" s="6"/>
      <c r="Y199" s="6"/>
      <c r="Z199" s="6"/>
      <c r="AA199" s="6"/>
      <c r="AB199" s="6"/>
      <c r="AC199" s="6"/>
      <c r="AD199" s="18"/>
    </row>
    <row r="200" spans="1:30" ht="14.25" customHeight="1">
      <c r="A200" s="85"/>
      <c r="B200" s="85"/>
      <c r="C200" s="96"/>
      <c r="D200" s="96"/>
      <c r="E200" s="577" t="s">
        <v>166</v>
      </c>
      <c r="F200" s="578"/>
      <c r="G200" s="570">
        <f>SUM(G197:G199)</f>
        <v>2000</v>
      </c>
      <c r="H200" s="494"/>
      <c r="I200" s="85"/>
      <c r="J200" s="85"/>
      <c r="K200" s="85"/>
      <c r="L200" s="91"/>
      <c r="M200" s="15"/>
      <c r="N200" s="6"/>
      <c r="O200" s="6"/>
      <c r="P200" s="6"/>
      <c r="Q200" s="6"/>
      <c r="R200" s="6"/>
      <c r="S200" s="6"/>
      <c r="T200" s="6"/>
      <c r="U200" s="6"/>
      <c r="V200" s="6"/>
      <c r="W200" s="6"/>
      <c r="X200" s="6"/>
      <c r="Y200" s="6"/>
      <c r="Z200" s="6"/>
      <c r="AA200" s="6"/>
      <c r="AB200" s="6"/>
      <c r="AC200" s="6"/>
      <c r="AD200" s="18"/>
    </row>
    <row r="201" spans="1:30" ht="14.25" customHeight="1">
      <c r="A201" s="85"/>
      <c r="B201" s="85"/>
      <c r="C201" s="85"/>
      <c r="D201" s="85"/>
      <c r="E201" s="85"/>
      <c r="F201" s="85"/>
      <c r="G201" s="85"/>
      <c r="H201" s="85"/>
      <c r="I201" s="85"/>
      <c r="J201" s="85"/>
      <c r="K201" s="85"/>
      <c r="L201" s="91"/>
      <c r="M201" s="15"/>
      <c r="N201" s="6"/>
      <c r="O201" s="6"/>
      <c r="P201" s="6"/>
      <c r="Q201" s="6"/>
      <c r="R201" s="6"/>
      <c r="S201" s="6"/>
      <c r="T201" s="6"/>
      <c r="U201" s="6"/>
      <c r="V201" s="6"/>
      <c r="W201" s="6"/>
      <c r="X201" s="6"/>
      <c r="Y201" s="6"/>
      <c r="Z201" s="6"/>
      <c r="AA201" s="6"/>
      <c r="AB201" s="6"/>
      <c r="AC201" s="6"/>
      <c r="AD201" s="18"/>
    </row>
    <row r="202" spans="1:30" ht="14.25" customHeight="1">
      <c r="A202" s="502" t="s">
        <v>199</v>
      </c>
      <c r="B202" s="503"/>
      <c r="C202" s="503"/>
      <c r="D202" s="503"/>
      <c r="E202" s="503"/>
      <c r="F202" s="503"/>
      <c r="G202" s="503"/>
      <c r="H202" s="503"/>
      <c r="I202" s="503"/>
      <c r="J202" s="503"/>
      <c r="K202" s="504"/>
      <c r="L202" s="91"/>
      <c r="M202" s="15"/>
      <c r="N202" s="6"/>
      <c r="O202" s="6"/>
      <c r="P202" s="6"/>
      <c r="Q202" s="6"/>
      <c r="R202" s="6"/>
      <c r="S202" s="6"/>
      <c r="T202" s="6"/>
      <c r="U202" s="6"/>
      <c r="V202" s="6"/>
      <c r="W202" s="6"/>
      <c r="X202" s="6"/>
      <c r="Y202" s="6"/>
      <c r="Z202" s="6"/>
      <c r="AA202" s="6"/>
      <c r="AB202" s="6"/>
      <c r="AC202" s="6"/>
      <c r="AD202" s="18"/>
    </row>
    <row r="203" spans="1:30" ht="14.25" customHeight="1">
      <c r="A203" s="85"/>
      <c r="B203" s="502" t="s">
        <v>200</v>
      </c>
      <c r="C203" s="503"/>
      <c r="D203" s="503"/>
      <c r="E203" s="503"/>
      <c r="F203" s="503"/>
      <c r="G203" s="503"/>
      <c r="H203" s="503"/>
      <c r="I203" s="503"/>
      <c r="J203" s="503"/>
      <c r="K203" s="504"/>
      <c r="L203" s="91"/>
      <c r="M203" s="15"/>
      <c r="N203" s="6"/>
      <c r="O203" s="6"/>
      <c r="P203" s="6"/>
      <c r="Q203" s="6"/>
      <c r="R203" s="6"/>
      <c r="S203" s="6"/>
      <c r="T203" s="6"/>
      <c r="U203" s="6"/>
      <c r="V203" s="6"/>
      <c r="W203" s="6"/>
      <c r="X203" s="6"/>
      <c r="Y203" s="6"/>
      <c r="Z203" s="6"/>
      <c r="AA203" s="6"/>
      <c r="AB203" s="6"/>
      <c r="AC203" s="6"/>
      <c r="AD203" s="18"/>
    </row>
    <row r="204" spans="1:30" ht="14.25" customHeight="1">
      <c r="A204" s="85"/>
      <c r="B204" s="502" t="s">
        <v>201</v>
      </c>
      <c r="C204" s="503"/>
      <c r="D204" s="503"/>
      <c r="E204" s="503"/>
      <c r="F204" s="503"/>
      <c r="G204" s="503"/>
      <c r="H204" s="503"/>
      <c r="I204" s="503"/>
      <c r="J204" s="503"/>
      <c r="K204" s="504"/>
      <c r="L204" s="91"/>
      <c r="M204" s="15"/>
      <c r="N204" s="6"/>
      <c r="O204" s="6"/>
      <c r="P204" s="6"/>
      <c r="Q204" s="6"/>
      <c r="R204" s="6"/>
      <c r="S204" s="6"/>
      <c r="T204" s="6"/>
      <c r="U204" s="6"/>
      <c r="V204" s="6"/>
      <c r="W204" s="6"/>
      <c r="X204" s="6"/>
      <c r="Y204" s="6"/>
      <c r="Z204" s="6"/>
      <c r="AA204" s="6"/>
      <c r="AB204" s="6"/>
      <c r="AC204" s="6"/>
      <c r="AD204" s="18"/>
    </row>
    <row r="205" spans="1:30" ht="14.25" customHeight="1">
      <c r="A205" s="85"/>
      <c r="B205" s="502" t="s">
        <v>202</v>
      </c>
      <c r="C205" s="503"/>
      <c r="D205" s="503"/>
      <c r="E205" s="503"/>
      <c r="F205" s="503"/>
      <c r="G205" s="503"/>
      <c r="H205" s="503"/>
      <c r="I205" s="503"/>
      <c r="J205" s="503"/>
      <c r="K205" s="504"/>
      <c r="L205" s="91"/>
      <c r="M205" s="15"/>
      <c r="N205" s="6"/>
      <c r="O205" s="6"/>
      <c r="P205" s="6"/>
      <c r="Q205" s="6"/>
      <c r="R205" s="6"/>
      <c r="S205" s="6"/>
      <c r="T205" s="6"/>
      <c r="U205" s="6"/>
      <c r="V205" s="6"/>
      <c r="W205" s="6"/>
      <c r="X205" s="6"/>
      <c r="Y205" s="6"/>
      <c r="Z205" s="6"/>
      <c r="AA205" s="6"/>
      <c r="AB205" s="6"/>
      <c r="AC205" s="6"/>
      <c r="AD205" s="18"/>
    </row>
    <row r="206" spans="1:30" ht="14.25" customHeight="1">
      <c r="A206" s="85"/>
      <c r="B206" s="85"/>
      <c r="C206" s="502" t="s">
        <v>203</v>
      </c>
      <c r="D206" s="503"/>
      <c r="E206" s="503"/>
      <c r="F206" s="503"/>
      <c r="G206" s="503"/>
      <c r="H206" s="503"/>
      <c r="I206" s="503"/>
      <c r="J206" s="503"/>
      <c r="K206" s="504"/>
      <c r="L206" s="91"/>
      <c r="M206" s="15"/>
      <c r="N206" s="6"/>
      <c r="O206" s="6"/>
      <c r="P206" s="6"/>
      <c r="Q206" s="6"/>
      <c r="R206" s="6"/>
      <c r="S206" s="6"/>
      <c r="T206" s="6"/>
      <c r="U206" s="6"/>
      <c r="V206" s="6"/>
      <c r="W206" s="6"/>
      <c r="X206" s="6"/>
      <c r="Y206" s="6"/>
      <c r="Z206" s="6"/>
      <c r="AA206" s="6"/>
      <c r="AB206" s="6"/>
      <c r="AC206" s="6"/>
      <c r="AD206" s="18"/>
    </row>
    <row r="207" spans="1:30" ht="14.25" customHeight="1">
      <c r="A207" s="85"/>
      <c r="B207" s="85"/>
      <c r="C207" s="502" t="s">
        <v>204</v>
      </c>
      <c r="D207" s="503"/>
      <c r="E207" s="503"/>
      <c r="F207" s="503"/>
      <c r="G207" s="503"/>
      <c r="H207" s="503"/>
      <c r="I207" s="503"/>
      <c r="J207" s="503"/>
      <c r="K207" s="504"/>
      <c r="L207" s="91"/>
      <c r="M207" s="15"/>
      <c r="N207" s="6"/>
      <c r="O207" s="6"/>
      <c r="P207" s="6"/>
      <c r="Q207" s="6"/>
      <c r="R207" s="6"/>
      <c r="S207" s="6"/>
      <c r="T207" s="6"/>
      <c r="U207" s="6"/>
      <c r="V207" s="6"/>
      <c r="W207" s="6"/>
      <c r="X207" s="6"/>
      <c r="Y207" s="6"/>
      <c r="Z207" s="6"/>
      <c r="AA207" s="6"/>
      <c r="AB207" s="6"/>
      <c r="AC207" s="6"/>
      <c r="AD207" s="18"/>
    </row>
    <row r="208" spans="1:30" ht="14.25" customHeight="1">
      <c r="A208" s="85"/>
      <c r="B208" s="85"/>
      <c r="C208" s="502" t="s">
        <v>205</v>
      </c>
      <c r="D208" s="503"/>
      <c r="E208" s="503"/>
      <c r="F208" s="503"/>
      <c r="G208" s="503"/>
      <c r="H208" s="503"/>
      <c r="I208" s="503"/>
      <c r="J208" s="503"/>
      <c r="K208" s="504"/>
      <c r="L208" s="91"/>
      <c r="M208" s="15"/>
      <c r="N208" s="6"/>
      <c r="O208" s="6"/>
      <c r="P208" s="6"/>
      <c r="Q208" s="6"/>
      <c r="R208" s="6"/>
      <c r="S208" s="6"/>
      <c r="T208" s="6"/>
      <c r="U208" s="6"/>
      <c r="V208" s="6"/>
      <c r="W208" s="6"/>
      <c r="X208" s="6"/>
      <c r="Y208" s="6"/>
      <c r="Z208" s="6"/>
      <c r="AA208" s="6"/>
      <c r="AB208" s="6"/>
      <c r="AC208" s="6"/>
      <c r="AD208" s="18"/>
    </row>
    <row r="209" spans="1:30" ht="14.25" customHeight="1">
      <c r="A209" s="85"/>
      <c r="B209" s="85"/>
      <c r="C209" s="502" t="s">
        <v>206</v>
      </c>
      <c r="D209" s="503"/>
      <c r="E209" s="503"/>
      <c r="F209" s="503"/>
      <c r="G209" s="503"/>
      <c r="H209" s="503"/>
      <c r="I209" s="503"/>
      <c r="J209" s="503"/>
      <c r="K209" s="504"/>
      <c r="L209" s="91"/>
      <c r="M209" s="15"/>
      <c r="N209" s="6"/>
      <c r="O209" s="6"/>
      <c r="P209" s="6"/>
      <c r="Q209" s="6"/>
      <c r="R209" s="6"/>
      <c r="S209" s="6"/>
      <c r="T209" s="6"/>
      <c r="U209" s="6"/>
      <c r="V209" s="6"/>
      <c r="W209" s="6"/>
      <c r="X209" s="6"/>
      <c r="Y209" s="6"/>
      <c r="Z209" s="6"/>
      <c r="AA209" s="6"/>
      <c r="AB209" s="6"/>
      <c r="AC209" s="6"/>
      <c r="AD209" s="18"/>
    </row>
    <row r="210" spans="1:30" ht="14.25" customHeight="1">
      <c r="A210" s="85"/>
      <c r="B210" s="499" t="s">
        <v>207</v>
      </c>
      <c r="C210" s="500"/>
      <c r="D210" s="500"/>
      <c r="E210" s="500"/>
      <c r="F210" s="500"/>
      <c r="G210" s="500"/>
      <c r="H210" s="500"/>
      <c r="I210" s="500"/>
      <c r="J210" s="500"/>
      <c r="K210" s="501"/>
      <c r="L210" s="91"/>
      <c r="M210" s="15"/>
      <c r="N210" s="6"/>
      <c r="O210" s="6"/>
      <c r="P210" s="6"/>
      <c r="Q210" s="6"/>
      <c r="R210" s="6"/>
      <c r="S210" s="6"/>
      <c r="T210" s="6"/>
      <c r="U210" s="6"/>
      <c r="V210" s="6"/>
      <c r="W210" s="6"/>
      <c r="X210" s="6"/>
      <c r="Y210" s="6"/>
      <c r="Z210" s="6"/>
      <c r="AA210" s="6"/>
      <c r="AB210" s="6"/>
      <c r="AC210" s="6"/>
      <c r="AD210" s="18"/>
    </row>
    <row r="211" spans="1:30" ht="14.25" customHeight="1">
      <c r="A211" s="85"/>
      <c r="B211" s="539"/>
      <c r="C211" s="540"/>
      <c r="D211" s="540"/>
      <c r="E211" s="540"/>
      <c r="F211" s="540"/>
      <c r="G211" s="540"/>
      <c r="H211" s="540"/>
      <c r="I211" s="540"/>
      <c r="J211" s="540"/>
      <c r="K211" s="541"/>
      <c r="L211" s="91"/>
      <c r="M211" s="15"/>
      <c r="N211" s="6"/>
      <c r="O211" s="6"/>
      <c r="P211" s="6"/>
      <c r="Q211" s="6"/>
      <c r="R211" s="6"/>
      <c r="S211" s="6"/>
      <c r="T211" s="6"/>
      <c r="U211" s="6"/>
      <c r="V211" s="6"/>
      <c r="W211" s="6"/>
      <c r="X211" s="6"/>
      <c r="Y211" s="6"/>
      <c r="Z211" s="6"/>
      <c r="AA211" s="6"/>
      <c r="AB211" s="6"/>
      <c r="AC211" s="6"/>
      <c r="AD211" s="18"/>
    </row>
    <row r="212" spans="1:30" ht="14.25" customHeight="1">
      <c r="A212" s="502" t="s">
        <v>208</v>
      </c>
      <c r="B212" s="503"/>
      <c r="C212" s="503"/>
      <c r="D212" s="503"/>
      <c r="E212" s="503"/>
      <c r="F212" s="503"/>
      <c r="G212" s="503"/>
      <c r="H212" s="503"/>
      <c r="I212" s="503"/>
      <c r="J212" s="503"/>
      <c r="K212" s="504"/>
      <c r="L212" s="91"/>
      <c r="M212" s="15"/>
      <c r="N212" s="6"/>
      <c r="O212" s="6"/>
      <c r="P212" s="6"/>
      <c r="Q212" s="6"/>
      <c r="R212" s="6"/>
      <c r="S212" s="6"/>
      <c r="T212" s="6"/>
      <c r="U212" s="6"/>
      <c r="V212" s="6"/>
      <c r="W212" s="6"/>
      <c r="X212" s="6"/>
      <c r="Y212" s="6"/>
      <c r="Z212" s="6"/>
      <c r="AA212" s="6"/>
      <c r="AB212" s="6"/>
      <c r="AC212" s="6"/>
      <c r="AD212" s="18"/>
    </row>
    <row r="213" spans="1:30" ht="14.25" customHeight="1">
      <c r="A213" s="85"/>
      <c r="B213" s="85"/>
      <c r="C213" s="85"/>
      <c r="D213" s="85"/>
      <c r="E213" s="85"/>
      <c r="F213" s="85"/>
      <c r="G213" s="85"/>
      <c r="H213" s="85"/>
      <c r="I213" s="85"/>
      <c r="J213" s="85"/>
      <c r="K213" s="85"/>
      <c r="L213" s="91"/>
      <c r="M213" s="15"/>
      <c r="N213" s="6"/>
      <c r="O213" s="6"/>
      <c r="P213" s="6"/>
      <c r="Q213" s="6"/>
      <c r="R213" s="6"/>
      <c r="S213" s="6"/>
      <c r="T213" s="6"/>
      <c r="U213" s="6"/>
      <c r="V213" s="6"/>
      <c r="W213" s="6"/>
      <c r="X213" s="6"/>
      <c r="Y213" s="6"/>
      <c r="Z213" s="6"/>
      <c r="AA213" s="6"/>
      <c r="AB213" s="6"/>
      <c r="AC213" s="6"/>
      <c r="AD213" s="18"/>
    </row>
    <row r="214" spans="1:30" ht="14.25" customHeight="1">
      <c r="A214" s="571" t="s">
        <v>209</v>
      </c>
      <c r="B214" s="503"/>
      <c r="C214" s="503"/>
      <c r="D214" s="503"/>
      <c r="E214" s="503"/>
      <c r="F214" s="503"/>
      <c r="G214" s="503"/>
      <c r="H214" s="503"/>
      <c r="I214" s="503"/>
      <c r="J214" s="503"/>
      <c r="K214" s="504"/>
      <c r="L214" s="91"/>
      <c r="M214" s="15"/>
      <c r="N214" s="6"/>
      <c r="O214" s="6"/>
      <c r="P214" s="6"/>
      <c r="Q214" s="6"/>
      <c r="R214" s="6"/>
      <c r="S214" s="6"/>
      <c r="T214" s="6"/>
      <c r="U214" s="6"/>
      <c r="V214" s="6"/>
      <c r="W214" s="6"/>
      <c r="X214" s="6"/>
      <c r="Y214" s="6"/>
      <c r="Z214" s="6"/>
      <c r="AA214" s="6"/>
      <c r="AB214" s="6"/>
      <c r="AC214" s="6"/>
      <c r="AD214" s="18"/>
    </row>
    <row r="215" spans="1:30" ht="14.25" customHeight="1">
      <c r="A215" s="502" t="s">
        <v>210</v>
      </c>
      <c r="B215" s="503"/>
      <c r="C215" s="503"/>
      <c r="D215" s="503"/>
      <c r="E215" s="503"/>
      <c r="F215" s="503"/>
      <c r="G215" s="503"/>
      <c r="H215" s="503"/>
      <c r="I215" s="503"/>
      <c r="J215" s="503"/>
      <c r="K215" s="504"/>
      <c r="L215" s="91"/>
      <c r="M215" s="15"/>
      <c r="N215" s="6"/>
      <c r="O215" s="6"/>
      <c r="P215" s="6"/>
      <c r="Q215" s="6"/>
      <c r="R215" s="6"/>
      <c r="S215" s="6"/>
      <c r="T215" s="6"/>
      <c r="U215" s="6"/>
      <c r="V215" s="6"/>
      <c r="W215" s="6"/>
      <c r="X215" s="6"/>
      <c r="Y215" s="6"/>
      <c r="Z215" s="6"/>
      <c r="AA215" s="6"/>
      <c r="AB215" s="6"/>
      <c r="AC215" s="6"/>
      <c r="AD215" s="18"/>
    </row>
    <row r="216" spans="1:30" ht="14.25" customHeight="1">
      <c r="A216" s="502" t="s">
        <v>211</v>
      </c>
      <c r="B216" s="503"/>
      <c r="C216" s="503"/>
      <c r="D216" s="503"/>
      <c r="E216" s="503"/>
      <c r="F216" s="503"/>
      <c r="G216" s="503"/>
      <c r="H216" s="503"/>
      <c r="I216" s="503"/>
      <c r="J216" s="503"/>
      <c r="K216" s="504"/>
      <c r="L216" s="91"/>
      <c r="M216" s="15"/>
      <c r="N216" s="6"/>
      <c r="O216" s="6"/>
      <c r="P216" s="6"/>
      <c r="Q216" s="6"/>
      <c r="R216" s="6"/>
      <c r="S216" s="6"/>
      <c r="T216" s="6"/>
      <c r="U216" s="6"/>
      <c r="V216" s="6"/>
      <c r="W216" s="6"/>
      <c r="X216" s="6"/>
      <c r="Y216" s="6"/>
      <c r="Z216" s="6"/>
      <c r="AA216" s="6"/>
      <c r="AB216" s="6"/>
      <c r="AC216" s="6"/>
      <c r="AD216" s="18"/>
    </row>
    <row r="217" spans="1:30" ht="14.25" customHeight="1">
      <c r="A217" s="502" t="s">
        <v>212</v>
      </c>
      <c r="B217" s="503"/>
      <c r="C217" s="503"/>
      <c r="D217" s="503"/>
      <c r="E217" s="503"/>
      <c r="F217" s="503"/>
      <c r="G217" s="503"/>
      <c r="H217" s="503"/>
      <c r="I217" s="503"/>
      <c r="J217" s="503"/>
      <c r="K217" s="504"/>
      <c r="L217" s="91"/>
      <c r="M217" s="15"/>
      <c r="N217" s="6"/>
      <c r="O217" s="6"/>
      <c r="P217" s="6"/>
      <c r="Q217" s="6"/>
      <c r="R217" s="6"/>
      <c r="S217" s="6"/>
      <c r="T217" s="6"/>
      <c r="U217" s="6"/>
      <c r="V217" s="6"/>
      <c r="W217" s="6"/>
      <c r="X217" s="6"/>
      <c r="Y217" s="6"/>
      <c r="Z217" s="6"/>
      <c r="AA217" s="6"/>
      <c r="AB217" s="6"/>
      <c r="AC217" s="6"/>
      <c r="AD217" s="18"/>
    </row>
    <row r="218" spans="1:30" ht="14.25" customHeight="1">
      <c r="A218" s="502" t="s">
        <v>213</v>
      </c>
      <c r="B218" s="503"/>
      <c r="C218" s="503"/>
      <c r="D218" s="503"/>
      <c r="E218" s="503"/>
      <c r="F218" s="503"/>
      <c r="G218" s="503"/>
      <c r="H218" s="503"/>
      <c r="I218" s="503"/>
      <c r="J218" s="503"/>
      <c r="K218" s="504"/>
      <c r="L218" s="91"/>
      <c r="M218" s="15"/>
      <c r="N218" s="15"/>
      <c r="O218" s="6"/>
      <c r="P218" s="6"/>
      <c r="Q218" s="6"/>
      <c r="R218" s="6"/>
      <c r="S218" s="6"/>
      <c r="T218" s="6"/>
      <c r="U218" s="6"/>
      <c r="V218" s="6"/>
      <c r="W218" s="6"/>
      <c r="X218" s="6"/>
      <c r="Y218" s="6"/>
      <c r="Z218" s="6"/>
      <c r="AA218" s="6"/>
      <c r="AB218" s="6"/>
      <c r="AC218" s="6"/>
      <c r="AD218" s="18"/>
    </row>
    <row r="219" spans="1:30" ht="14.25" customHeight="1">
      <c r="A219" s="502" t="s">
        <v>214</v>
      </c>
      <c r="B219" s="503"/>
      <c r="C219" s="503"/>
      <c r="D219" s="503"/>
      <c r="E219" s="503"/>
      <c r="F219" s="503"/>
      <c r="G219" s="503"/>
      <c r="H219" s="503"/>
      <c r="I219" s="503"/>
      <c r="J219" s="503"/>
      <c r="K219" s="504"/>
      <c r="L219" s="15"/>
      <c r="M219" s="15"/>
      <c r="N219" s="15"/>
      <c r="O219" s="15"/>
      <c r="P219" s="6"/>
      <c r="Q219" s="6"/>
      <c r="R219" s="6"/>
      <c r="S219" s="6"/>
      <c r="T219" s="6"/>
      <c r="U219" s="6"/>
      <c r="V219" s="6"/>
      <c r="W219" s="6"/>
      <c r="X219" s="6"/>
      <c r="Y219" s="6"/>
      <c r="Z219" s="6"/>
      <c r="AA219" s="6"/>
      <c r="AB219" s="6"/>
    </row>
    <row r="220" spans="1:30" ht="14.25" customHeight="1">
      <c r="A220" s="499" t="s">
        <v>1122</v>
      </c>
      <c r="B220" s="500"/>
      <c r="C220" s="500"/>
      <c r="D220" s="500"/>
      <c r="E220" s="500"/>
      <c r="F220" s="500"/>
      <c r="G220" s="500"/>
      <c r="H220" s="500"/>
      <c r="I220" s="500"/>
      <c r="J220" s="500"/>
      <c r="K220" s="501"/>
      <c r="L220" s="15"/>
      <c r="M220" s="15"/>
      <c r="N220" s="15"/>
      <c r="O220" s="15"/>
      <c r="P220" s="6"/>
      <c r="Q220" s="6"/>
      <c r="R220" s="6"/>
      <c r="S220" s="6"/>
      <c r="T220" s="6"/>
      <c r="U220" s="6"/>
      <c r="V220" s="6"/>
      <c r="W220" s="6"/>
      <c r="X220" s="6"/>
      <c r="Y220" s="6"/>
      <c r="Z220" s="6"/>
      <c r="AA220" s="6"/>
      <c r="AB220" s="6"/>
    </row>
    <row r="221" spans="1:30" ht="14.25" customHeight="1">
      <c r="A221" s="502" t="s">
        <v>215</v>
      </c>
      <c r="B221" s="503"/>
      <c r="C221" s="503"/>
      <c r="D221" s="503"/>
      <c r="E221" s="503"/>
      <c r="F221" s="503"/>
      <c r="G221" s="503"/>
      <c r="H221" s="503"/>
      <c r="I221" s="503"/>
      <c r="J221" s="503"/>
      <c r="K221" s="504"/>
      <c r="L221" s="6"/>
      <c r="M221" s="6"/>
      <c r="N221" s="6"/>
      <c r="O221" s="15"/>
      <c r="P221" s="6"/>
      <c r="Q221" s="6"/>
      <c r="R221" s="6"/>
      <c r="S221" s="6"/>
      <c r="T221" s="6"/>
      <c r="U221" s="6"/>
      <c r="V221" s="6"/>
      <c r="W221" s="6"/>
      <c r="X221" s="6"/>
      <c r="Y221" s="6"/>
      <c r="Z221" s="6"/>
      <c r="AA221" s="6"/>
      <c r="AB221" s="6"/>
    </row>
    <row r="222" spans="1:30" ht="15" customHeight="1">
      <c r="A222" s="502" t="s">
        <v>216</v>
      </c>
      <c r="B222" s="503"/>
      <c r="C222" s="503"/>
      <c r="D222" s="503"/>
      <c r="E222" s="503"/>
      <c r="F222" s="503"/>
      <c r="G222" s="503"/>
      <c r="H222" s="503"/>
      <c r="I222" s="503"/>
      <c r="J222" s="503"/>
      <c r="K222" s="504"/>
      <c r="L222" s="6"/>
      <c r="M222" s="6"/>
      <c r="N222" s="6"/>
      <c r="O222" s="15"/>
      <c r="P222" s="6"/>
      <c r="Q222" s="6"/>
      <c r="R222" s="6"/>
      <c r="S222" s="6"/>
      <c r="T222" s="6"/>
      <c r="U222" s="6"/>
      <c r="V222" s="6"/>
      <c r="W222" s="6"/>
      <c r="X222" s="6"/>
      <c r="Y222" s="6"/>
      <c r="Z222" s="6"/>
      <c r="AA222" s="6"/>
      <c r="AB222" s="6"/>
    </row>
    <row r="223" spans="1:30" ht="15" customHeight="1">
      <c r="A223" s="502" t="s">
        <v>217</v>
      </c>
      <c r="B223" s="503"/>
      <c r="C223" s="503"/>
      <c r="D223" s="503"/>
      <c r="E223" s="503"/>
      <c r="F223" s="503"/>
      <c r="G223" s="503"/>
      <c r="H223" s="503"/>
      <c r="I223" s="503"/>
      <c r="J223" s="503"/>
      <c r="K223" s="504"/>
      <c r="L223" s="6"/>
      <c r="M223" s="6"/>
      <c r="N223" s="6"/>
      <c r="O223" s="15"/>
      <c r="P223" s="6"/>
      <c r="Q223" s="6"/>
      <c r="R223" s="6"/>
      <c r="S223" s="6"/>
      <c r="T223" s="6"/>
      <c r="U223" s="6"/>
      <c r="V223" s="6"/>
      <c r="W223" s="6"/>
      <c r="X223" s="6"/>
      <c r="Y223" s="6"/>
      <c r="Z223" s="6"/>
      <c r="AA223" s="6"/>
      <c r="AB223" s="6"/>
      <c r="AC223" s="18"/>
      <c r="AD223" s="18"/>
    </row>
    <row r="224" spans="1:30" ht="15" customHeight="1">
      <c r="A224" s="502" t="s">
        <v>218</v>
      </c>
      <c r="B224" s="503"/>
      <c r="C224" s="503"/>
      <c r="D224" s="503"/>
      <c r="E224" s="503"/>
      <c r="F224" s="503"/>
      <c r="G224" s="503"/>
      <c r="H224" s="503"/>
      <c r="I224" s="503"/>
      <c r="J224" s="503"/>
      <c r="K224" s="504"/>
      <c r="L224" s="6"/>
      <c r="M224" s="6"/>
      <c r="N224" s="6"/>
      <c r="O224" s="15"/>
      <c r="P224" s="6"/>
      <c r="Q224" s="6"/>
      <c r="R224" s="6"/>
      <c r="S224" s="6"/>
      <c r="T224" s="6"/>
      <c r="U224" s="6"/>
      <c r="V224" s="6"/>
      <c r="W224" s="6"/>
      <c r="X224" s="6"/>
      <c r="Y224" s="6"/>
      <c r="Z224" s="6"/>
      <c r="AA224" s="6"/>
      <c r="AB224" s="6"/>
      <c r="AC224" s="18"/>
      <c r="AD224" s="18"/>
    </row>
    <row r="225" spans="1:30" ht="15" customHeight="1">
      <c r="A225" s="499" t="s">
        <v>219</v>
      </c>
      <c r="B225" s="500"/>
      <c r="C225" s="500"/>
      <c r="D225" s="500"/>
      <c r="E225" s="500"/>
      <c r="F225" s="500"/>
      <c r="G225" s="500"/>
      <c r="H225" s="500"/>
      <c r="I225" s="500"/>
      <c r="J225" s="500"/>
      <c r="K225" s="501"/>
      <c r="L225" s="6"/>
      <c r="M225" s="6"/>
      <c r="N225" s="6"/>
      <c r="O225" s="15"/>
      <c r="P225" s="6"/>
      <c r="Q225" s="6"/>
      <c r="R225" s="6"/>
      <c r="S225" s="6"/>
      <c r="T225" s="6"/>
      <c r="U225" s="6"/>
      <c r="V225" s="6"/>
      <c r="W225" s="6"/>
      <c r="X225" s="6"/>
      <c r="Y225" s="6"/>
      <c r="Z225" s="6"/>
      <c r="AA225" s="6"/>
      <c r="AB225" s="6"/>
      <c r="AC225" s="18"/>
      <c r="AD225" s="18"/>
    </row>
    <row r="226" spans="1:30" ht="15" customHeight="1">
      <c r="A226" s="502" t="s">
        <v>220</v>
      </c>
      <c r="B226" s="503"/>
      <c r="C226" s="503"/>
      <c r="D226" s="503"/>
      <c r="E226" s="503"/>
      <c r="F226" s="503"/>
      <c r="G226" s="503"/>
      <c r="H226" s="503"/>
      <c r="I226" s="503"/>
      <c r="J226" s="503"/>
      <c r="K226" s="504"/>
      <c r="L226" s="6"/>
      <c r="M226" s="6"/>
      <c r="N226" s="6"/>
      <c r="O226" s="15"/>
      <c r="P226" s="6"/>
      <c r="Q226" s="6"/>
      <c r="R226" s="6"/>
      <c r="S226" s="6"/>
      <c r="T226" s="6"/>
      <c r="U226" s="6"/>
      <c r="V226" s="6"/>
      <c r="W226" s="6"/>
      <c r="X226" s="6"/>
      <c r="Y226" s="6"/>
      <c r="Z226" s="6"/>
      <c r="AA226" s="6"/>
      <c r="AB226" s="6"/>
      <c r="AC226" s="18"/>
      <c r="AD226" s="18"/>
    </row>
    <row r="227" spans="1:30" ht="15" customHeight="1">
      <c r="A227" s="499" t="s">
        <v>221</v>
      </c>
      <c r="B227" s="500"/>
      <c r="C227" s="500"/>
      <c r="D227" s="500"/>
      <c r="E227" s="500"/>
      <c r="F227" s="500"/>
      <c r="G227" s="500"/>
      <c r="H227" s="500"/>
      <c r="I227" s="500"/>
      <c r="J227" s="500"/>
      <c r="K227" s="501"/>
      <c r="L227" s="6"/>
      <c r="M227" s="6"/>
      <c r="N227" s="6"/>
      <c r="O227" s="15"/>
      <c r="P227" s="6"/>
      <c r="Q227" s="6"/>
      <c r="R227" s="6"/>
      <c r="S227" s="6"/>
      <c r="T227" s="6"/>
      <c r="U227" s="6"/>
      <c r="V227" s="6"/>
      <c r="W227" s="6"/>
      <c r="X227" s="6"/>
      <c r="Y227" s="6"/>
      <c r="Z227" s="6"/>
      <c r="AA227" s="6"/>
      <c r="AB227" s="6"/>
      <c r="AC227" s="18"/>
      <c r="AD227" s="18"/>
    </row>
    <row r="228" spans="1:30" ht="15" customHeight="1">
      <c r="A228" s="85"/>
      <c r="B228" s="85"/>
      <c r="C228" s="85"/>
      <c r="D228" s="85"/>
      <c r="E228" s="85"/>
      <c r="F228" s="85"/>
      <c r="G228" s="85"/>
      <c r="H228" s="85"/>
      <c r="I228" s="85"/>
      <c r="J228" s="85"/>
      <c r="K228" s="85"/>
      <c r="L228" s="6"/>
      <c r="M228" s="15"/>
      <c r="N228" s="15"/>
      <c r="O228" s="15"/>
      <c r="P228" s="6"/>
      <c r="Q228" s="6"/>
      <c r="R228" s="6"/>
      <c r="S228" s="6"/>
      <c r="T228" s="6"/>
      <c r="U228" s="6"/>
      <c r="V228" s="6"/>
      <c r="W228" s="6"/>
      <c r="X228" s="6"/>
      <c r="Y228" s="6"/>
      <c r="Z228" s="6"/>
      <c r="AA228" s="6"/>
      <c r="AB228" s="6"/>
      <c r="AC228" s="18"/>
      <c r="AD228" s="18"/>
    </row>
    <row r="229" spans="1:30" ht="14.25" customHeight="1">
      <c r="A229" s="100" t="s">
        <v>222</v>
      </c>
      <c r="B229" s="85"/>
      <c r="C229" s="85"/>
      <c r="D229" s="85"/>
      <c r="E229" s="85"/>
      <c r="F229" s="85"/>
      <c r="G229" s="85"/>
      <c r="H229" s="85"/>
      <c r="I229" s="85"/>
      <c r="J229" s="85"/>
      <c r="K229" s="85"/>
      <c r="L229" s="15"/>
      <c r="M229" s="15"/>
      <c r="N229" s="15"/>
      <c r="O229" s="15"/>
      <c r="P229" s="6"/>
      <c r="Q229" s="6"/>
      <c r="R229" s="6"/>
      <c r="S229" s="6"/>
      <c r="T229" s="6"/>
      <c r="U229" s="6"/>
      <c r="V229" s="6"/>
      <c r="W229" s="6"/>
      <c r="X229" s="6"/>
      <c r="Y229" s="6"/>
      <c r="Z229" s="6"/>
      <c r="AA229" s="6"/>
      <c r="AB229" s="6"/>
    </row>
    <row r="230" spans="1:30" ht="14.25" customHeight="1">
      <c r="A230" s="499" t="s">
        <v>223</v>
      </c>
      <c r="B230" s="500"/>
      <c r="C230" s="500"/>
      <c r="D230" s="500"/>
      <c r="E230" s="500"/>
      <c r="F230" s="500"/>
      <c r="G230" s="500"/>
      <c r="H230" s="500"/>
      <c r="I230" s="500"/>
      <c r="J230" s="500"/>
      <c r="K230" s="501"/>
      <c r="L230" s="15"/>
      <c r="M230" s="15"/>
      <c r="N230" s="15"/>
      <c r="O230" s="15"/>
      <c r="P230" s="6"/>
      <c r="Q230" s="6"/>
      <c r="R230" s="6"/>
      <c r="S230" s="6"/>
      <c r="T230" s="6"/>
      <c r="U230" s="6"/>
      <c r="V230" s="6"/>
      <c r="W230" s="6"/>
      <c r="X230" s="6"/>
      <c r="Y230" s="6"/>
      <c r="Z230" s="6"/>
      <c r="AA230" s="6"/>
      <c r="AB230" s="6"/>
    </row>
    <row r="231" spans="1:30" ht="14.25" customHeight="1">
      <c r="A231" s="16" t="s">
        <v>224</v>
      </c>
      <c r="B231" s="84"/>
      <c r="C231" s="84"/>
      <c r="D231" s="84"/>
      <c r="E231" s="84"/>
      <c r="F231" s="84"/>
      <c r="G231" s="84"/>
      <c r="H231" s="84"/>
      <c r="I231" s="84"/>
      <c r="J231" s="84"/>
      <c r="K231" s="84"/>
      <c r="L231" s="15"/>
      <c r="M231" s="15"/>
      <c r="N231" s="15"/>
      <c r="O231" s="15"/>
      <c r="P231" s="6"/>
      <c r="Q231" s="6"/>
      <c r="R231" s="6"/>
      <c r="S231" s="6"/>
      <c r="T231" s="6"/>
      <c r="U231" s="6"/>
      <c r="V231" s="6"/>
      <c r="W231" s="6"/>
      <c r="X231" s="6"/>
      <c r="Y231" s="6"/>
      <c r="Z231" s="6"/>
      <c r="AA231" s="6"/>
      <c r="AB231" s="6"/>
    </row>
    <row r="232" spans="1:30" ht="15" customHeight="1">
      <c r="A232" s="101" t="s">
        <v>225</v>
      </c>
      <c r="B232" s="101"/>
      <c r="C232" s="101"/>
      <c r="D232" s="101"/>
      <c r="E232" s="101"/>
      <c r="F232" s="101"/>
      <c r="G232" s="101"/>
      <c r="H232" s="101"/>
      <c r="I232" s="101"/>
      <c r="J232" s="101"/>
      <c r="K232" s="101"/>
      <c r="L232" s="15"/>
      <c r="M232" s="15"/>
      <c r="N232" s="15"/>
      <c r="O232" s="15"/>
      <c r="P232" s="6"/>
      <c r="Q232" s="6"/>
      <c r="R232" s="6"/>
      <c r="S232" s="6"/>
      <c r="T232" s="6"/>
      <c r="U232" s="6"/>
      <c r="V232" s="6"/>
      <c r="W232" s="6"/>
      <c r="X232" s="6"/>
      <c r="Y232" s="6"/>
      <c r="Z232" s="6"/>
      <c r="AA232" s="6"/>
      <c r="AB232" s="6"/>
    </row>
    <row r="233" spans="1:30" ht="14.25" customHeight="1">
      <c r="A233" s="102" t="s">
        <v>226</v>
      </c>
      <c r="B233" s="85"/>
      <c r="C233" s="85"/>
      <c r="D233" s="85"/>
      <c r="E233" s="85"/>
      <c r="F233" s="85"/>
      <c r="G233" s="85"/>
      <c r="H233" s="85"/>
      <c r="I233" s="85"/>
      <c r="J233" s="85"/>
      <c r="K233" s="85"/>
      <c r="L233" s="15"/>
      <c r="M233" s="15"/>
      <c r="N233" s="15"/>
      <c r="O233" s="15"/>
      <c r="P233" s="6"/>
      <c r="Q233" s="6"/>
      <c r="R233" s="6"/>
      <c r="S233" s="6"/>
      <c r="T233" s="6"/>
      <c r="U233" s="6"/>
      <c r="V233" s="6"/>
      <c r="W233" s="6"/>
      <c r="X233" s="6"/>
      <c r="Y233" s="6"/>
      <c r="Z233" s="6"/>
      <c r="AA233" s="6"/>
      <c r="AB233" s="6"/>
    </row>
    <row r="234" spans="1:30" ht="14.25" customHeight="1">
      <c r="A234" s="16" t="s">
        <v>227</v>
      </c>
      <c r="B234" s="16"/>
      <c r="C234" s="16"/>
      <c r="D234" s="16"/>
      <c r="E234" s="16"/>
      <c r="F234" s="16"/>
      <c r="G234" s="16"/>
      <c r="H234" s="16"/>
      <c r="I234" s="16"/>
      <c r="J234" s="16"/>
      <c r="K234" s="16"/>
      <c r="L234" s="15"/>
      <c r="M234" s="15"/>
      <c r="N234" s="15"/>
      <c r="O234" s="15"/>
      <c r="P234" s="6"/>
      <c r="Q234" s="6"/>
      <c r="R234" s="6"/>
      <c r="S234" s="6"/>
      <c r="T234" s="6"/>
      <c r="U234" s="6"/>
      <c r="V234" s="6"/>
      <c r="W234" s="6"/>
      <c r="X234" s="6"/>
      <c r="Y234" s="6"/>
      <c r="Z234" s="6"/>
      <c r="AA234" s="6"/>
      <c r="AB234" s="6"/>
    </row>
    <row r="235" spans="1:30" ht="14.25" customHeight="1">
      <c r="A235" s="6" t="s">
        <v>228</v>
      </c>
      <c r="B235" s="6"/>
      <c r="C235" s="6"/>
      <c r="D235" s="6"/>
      <c r="E235" s="6"/>
      <c r="F235" s="6"/>
      <c r="G235" s="16"/>
      <c r="H235" s="16"/>
      <c r="I235" s="16"/>
      <c r="J235" s="16"/>
      <c r="K235" s="16"/>
      <c r="L235" s="15"/>
      <c r="M235" s="78"/>
      <c r="N235" s="78"/>
      <c r="O235" s="15"/>
      <c r="P235" s="6"/>
      <c r="Q235" s="6"/>
      <c r="R235" s="6"/>
      <c r="S235" s="6"/>
      <c r="T235" s="6"/>
      <c r="U235" s="6"/>
      <c r="V235" s="6"/>
      <c r="W235" s="6"/>
      <c r="X235" s="6"/>
      <c r="Y235" s="6"/>
      <c r="Z235" s="6"/>
      <c r="AA235" s="6"/>
      <c r="AB235" s="6"/>
    </row>
    <row r="236" spans="1:30" ht="14.25" customHeight="1">
      <c r="A236" s="6" t="s">
        <v>229</v>
      </c>
      <c r="B236" s="6"/>
      <c r="C236" s="6"/>
      <c r="D236" s="6"/>
      <c r="E236" s="6"/>
      <c r="F236" s="6"/>
      <c r="G236" s="16"/>
      <c r="H236" s="16"/>
      <c r="I236" s="16"/>
      <c r="J236" s="16"/>
      <c r="K236" s="16"/>
      <c r="L236" s="78"/>
      <c r="M236" s="78"/>
      <c r="N236" s="78"/>
      <c r="O236" s="78"/>
      <c r="P236" s="78"/>
      <c r="Q236" s="78"/>
      <c r="R236" s="78"/>
      <c r="S236" s="78"/>
      <c r="T236" s="78"/>
      <c r="U236" s="103"/>
      <c r="V236" s="78"/>
      <c r="W236" s="78"/>
      <c r="X236" s="78"/>
      <c r="Y236" s="6"/>
      <c r="Z236" s="6"/>
      <c r="AA236" s="6"/>
      <c r="AB236" s="6"/>
    </row>
    <row r="237" spans="1:30" ht="14.25" customHeight="1">
      <c r="A237" s="6"/>
      <c r="B237" s="6"/>
      <c r="C237" s="508"/>
      <c r="D237" s="503"/>
      <c r="E237" s="503"/>
      <c r="F237" s="504"/>
      <c r="G237" s="104"/>
      <c r="H237" s="104"/>
      <c r="I237" s="104"/>
      <c r="J237" s="16"/>
      <c r="K237" s="16"/>
      <c r="L237" s="78"/>
      <c r="M237" s="78"/>
      <c r="N237" s="78"/>
      <c r="O237" s="78"/>
      <c r="P237" s="78"/>
      <c r="Q237" s="78"/>
      <c r="R237" s="78"/>
      <c r="S237" s="78"/>
      <c r="T237" s="78"/>
      <c r="U237" s="103"/>
      <c r="V237" s="78"/>
      <c r="W237" s="78"/>
      <c r="X237" s="78"/>
      <c r="Y237" s="6"/>
      <c r="Z237" s="6"/>
      <c r="AA237" s="6"/>
      <c r="AB237" s="6"/>
    </row>
    <row r="238" spans="1:30" ht="15.75" customHeight="1">
      <c r="A238" s="6"/>
      <c r="B238" s="6"/>
      <c r="C238" s="509" t="s">
        <v>230</v>
      </c>
      <c r="D238" s="494"/>
      <c r="E238" s="105" t="s">
        <v>231</v>
      </c>
      <c r="F238" s="105" t="s">
        <v>232</v>
      </c>
      <c r="G238" s="106"/>
      <c r="H238" s="510"/>
      <c r="I238" s="507"/>
      <c r="J238" s="15"/>
      <c r="K238" s="15"/>
      <c r="L238" s="78"/>
      <c r="M238" s="6"/>
      <c r="N238" s="15"/>
      <c r="O238" s="78"/>
      <c r="P238" s="78"/>
      <c r="Q238" s="78"/>
      <c r="R238" s="78"/>
      <c r="S238" s="78"/>
      <c r="T238" s="78"/>
      <c r="U238" s="103"/>
      <c r="V238" s="78"/>
      <c r="W238" s="78"/>
      <c r="X238" s="78"/>
      <c r="Y238" s="6"/>
      <c r="Z238" s="6"/>
      <c r="AA238" s="6"/>
      <c r="AB238" s="6"/>
    </row>
    <row r="239" spans="1:30" ht="14.25" customHeight="1">
      <c r="A239" s="6"/>
      <c r="B239" s="6"/>
      <c r="C239" s="505" t="s">
        <v>233</v>
      </c>
      <c r="D239" s="494"/>
      <c r="E239" s="107" t="s">
        <v>234</v>
      </c>
      <c r="F239" s="107">
        <v>20</v>
      </c>
      <c r="G239" s="15">
        <v>50</v>
      </c>
      <c r="H239" s="506"/>
      <c r="I239" s="507"/>
      <c r="J239" s="15"/>
      <c r="K239" s="15"/>
      <c r="L239" s="6"/>
      <c r="M239" s="6"/>
      <c r="N239" s="15"/>
      <c r="O239" s="15"/>
      <c r="P239" s="6"/>
      <c r="Q239" s="6"/>
      <c r="R239" s="6"/>
      <c r="S239" s="6"/>
      <c r="T239" s="6"/>
      <c r="U239" s="6"/>
      <c r="V239" s="6"/>
      <c r="W239" s="6"/>
      <c r="X239" s="6"/>
      <c r="Y239" s="6"/>
      <c r="Z239" s="6"/>
      <c r="AA239" s="6"/>
      <c r="AB239" s="6"/>
    </row>
    <row r="240" spans="1:30" ht="14.25" customHeight="1">
      <c r="A240" s="6"/>
      <c r="B240" s="6"/>
      <c r="C240" s="505" t="s">
        <v>235</v>
      </c>
      <c r="D240" s="494"/>
      <c r="E240" s="107" t="s">
        <v>236</v>
      </c>
      <c r="F240" s="107">
        <v>5</v>
      </c>
      <c r="G240" s="15">
        <v>12.5</v>
      </c>
      <c r="H240" s="506"/>
      <c r="I240" s="507"/>
      <c r="J240" s="15"/>
      <c r="K240" s="15"/>
      <c r="L240" s="6"/>
      <c r="M240" s="6"/>
      <c r="N240" s="15"/>
      <c r="O240" s="15"/>
      <c r="P240" s="6"/>
      <c r="Q240" s="6"/>
      <c r="R240" s="6"/>
      <c r="S240" s="6"/>
      <c r="T240" s="6"/>
      <c r="U240" s="6"/>
      <c r="V240" s="6"/>
      <c r="W240" s="6"/>
      <c r="X240" s="6"/>
      <c r="Y240" s="6"/>
      <c r="Z240" s="6"/>
      <c r="AA240" s="6"/>
      <c r="AB240" s="6"/>
    </row>
    <row r="241" spans="1:30" ht="14.25" customHeight="1">
      <c r="A241" s="6"/>
      <c r="B241" s="6"/>
      <c r="C241" s="505" t="s">
        <v>82</v>
      </c>
      <c r="D241" s="494"/>
      <c r="E241" s="107" t="s">
        <v>237</v>
      </c>
      <c r="F241" s="107">
        <v>1</v>
      </c>
      <c r="G241" s="15">
        <v>2.5</v>
      </c>
      <c r="H241" s="506"/>
      <c r="I241" s="507"/>
      <c r="J241" s="15"/>
      <c r="K241" s="15"/>
      <c r="L241" s="6"/>
      <c r="M241" s="6"/>
      <c r="N241" s="15"/>
      <c r="O241" s="15"/>
      <c r="P241" s="6"/>
      <c r="Q241" s="6"/>
      <c r="R241" s="6"/>
      <c r="S241" s="6"/>
      <c r="T241" s="6"/>
      <c r="U241" s="6"/>
      <c r="V241" s="6"/>
      <c r="W241" s="6"/>
      <c r="X241" s="6"/>
      <c r="Y241" s="6"/>
      <c r="Z241" s="6"/>
      <c r="AA241" s="6"/>
      <c r="AB241" s="6"/>
    </row>
    <row r="242" spans="1:30" ht="14.25" customHeight="1">
      <c r="A242" s="6"/>
      <c r="B242" s="6"/>
      <c r="C242" s="100" t="s">
        <v>238</v>
      </c>
      <c r="D242" s="108"/>
      <c r="E242" s="108"/>
      <c r="F242" s="15"/>
      <c r="G242" s="15"/>
      <c r="H242" s="15"/>
      <c r="I242" s="15"/>
      <c r="J242" s="15"/>
      <c r="K242" s="15"/>
      <c r="L242" s="6"/>
      <c r="M242" s="6"/>
      <c r="N242" s="15"/>
      <c r="O242" s="15"/>
      <c r="P242" s="6"/>
      <c r="Q242" s="6"/>
      <c r="R242" s="6"/>
      <c r="S242" s="6"/>
      <c r="T242" s="6"/>
      <c r="U242" s="6"/>
      <c r="V242" s="6"/>
      <c r="W242" s="6"/>
      <c r="X242" s="6"/>
      <c r="Y242" s="6"/>
      <c r="Z242" s="6"/>
      <c r="AA242" s="6"/>
      <c r="AB242" s="6"/>
    </row>
    <row r="243" spans="1:30" ht="14.25" customHeight="1">
      <c r="A243" s="6"/>
      <c r="B243" s="6"/>
      <c r="C243" s="100"/>
      <c r="D243" s="109"/>
      <c r="E243" s="109"/>
      <c r="F243" s="15"/>
      <c r="G243" s="15"/>
      <c r="H243" s="15"/>
      <c r="I243" s="15"/>
      <c r="J243" s="15"/>
      <c r="K243" s="15"/>
      <c r="L243" s="6"/>
      <c r="M243" s="6"/>
      <c r="N243" s="15"/>
      <c r="O243" s="15"/>
      <c r="P243" s="6"/>
      <c r="Q243" s="6"/>
      <c r="R243" s="6"/>
      <c r="S243" s="6"/>
      <c r="T243" s="6"/>
      <c r="U243" s="6"/>
      <c r="V243" s="6"/>
      <c r="W243" s="6"/>
      <c r="X243" s="6"/>
      <c r="Y243" s="6"/>
      <c r="Z243" s="6"/>
      <c r="AA243" s="6"/>
      <c r="AB243" s="6"/>
      <c r="AC243" s="18"/>
      <c r="AD243" s="18"/>
    </row>
    <row r="244" spans="1:30" ht="14.25" customHeight="1">
      <c r="A244" s="101" t="s">
        <v>239</v>
      </c>
      <c r="B244" s="110"/>
      <c r="C244" s="110"/>
      <c r="D244" s="110"/>
      <c r="E244" s="110"/>
      <c r="F244" s="110"/>
      <c r="G244" s="110"/>
      <c r="H244" s="110"/>
      <c r="I244" s="110"/>
      <c r="J244" s="110"/>
      <c r="K244" s="110"/>
      <c r="L244" s="6"/>
      <c r="M244" s="6"/>
      <c r="N244" s="15"/>
      <c r="O244" s="15"/>
      <c r="P244" s="6"/>
      <c r="Q244" s="6"/>
      <c r="R244" s="6"/>
      <c r="S244" s="6"/>
      <c r="T244" s="6"/>
      <c r="U244" s="6"/>
      <c r="V244" s="6"/>
      <c r="W244" s="6"/>
      <c r="X244" s="6"/>
      <c r="Y244" s="6"/>
      <c r="Z244" s="6"/>
      <c r="AA244" s="6"/>
      <c r="AB244" s="6"/>
    </row>
    <row r="245" spans="1:30" ht="14.25" customHeight="1">
      <c r="A245" s="101" t="s">
        <v>240</v>
      </c>
      <c r="B245" s="110"/>
      <c r="C245" s="110"/>
      <c r="D245" s="110"/>
      <c r="E245" s="110"/>
      <c r="F245" s="110"/>
      <c r="G245" s="110"/>
      <c r="H245" s="110"/>
      <c r="I245" s="110"/>
      <c r="J245" s="110"/>
      <c r="K245" s="110"/>
      <c r="L245" s="15"/>
      <c r="M245" s="16"/>
      <c r="N245" s="74"/>
      <c r="O245" s="15"/>
      <c r="P245" s="6"/>
      <c r="Q245" s="6"/>
      <c r="R245" s="6"/>
      <c r="S245" s="6"/>
      <c r="T245" s="6"/>
      <c r="U245" s="6"/>
      <c r="V245" s="6"/>
      <c r="W245" s="6"/>
      <c r="X245" s="6"/>
      <c r="Y245" s="6"/>
      <c r="Z245" s="6"/>
      <c r="AA245" s="6"/>
      <c r="AB245" s="6"/>
    </row>
    <row r="246" spans="1:30" ht="14.25" customHeight="1">
      <c r="A246" s="101"/>
      <c r="B246" s="101" t="s">
        <v>241</v>
      </c>
      <c r="C246" s="101"/>
      <c r="D246" s="101"/>
      <c r="E246" s="101"/>
      <c r="F246" s="101"/>
      <c r="G246" s="101"/>
      <c r="H246" s="101"/>
      <c r="I246" s="101"/>
      <c r="J246" s="101"/>
      <c r="K246" s="101"/>
      <c r="L246" s="16"/>
      <c r="M246" s="102"/>
      <c r="N246" s="102"/>
      <c r="O246" s="74"/>
      <c r="P246" s="16"/>
      <c r="Q246" s="16"/>
      <c r="R246" s="16"/>
      <c r="S246" s="16"/>
      <c r="T246" s="6"/>
      <c r="U246" s="6"/>
      <c r="V246" s="6"/>
      <c r="W246" s="6"/>
      <c r="X246" s="6"/>
      <c r="Y246" s="6"/>
      <c r="Z246" s="6"/>
      <c r="AA246" s="6"/>
      <c r="AB246" s="6"/>
    </row>
    <row r="247" spans="1:30" ht="14.25" customHeight="1">
      <c r="A247" s="101"/>
      <c r="B247" s="101"/>
      <c r="C247" s="101" t="s">
        <v>242</v>
      </c>
      <c r="D247" s="101"/>
      <c r="E247" s="101"/>
      <c r="F247" s="101"/>
      <c r="G247" s="101"/>
      <c r="H247" s="101"/>
      <c r="I247" s="101"/>
      <c r="J247" s="101"/>
      <c r="K247" s="101"/>
      <c r="L247" s="102"/>
      <c r="M247" s="74"/>
      <c r="N247" s="16"/>
      <c r="O247" s="102"/>
      <c r="P247" s="102"/>
      <c r="Q247" s="102"/>
      <c r="R247" s="102"/>
      <c r="S247" s="16"/>
      <c r="T247" s="6"/>
      <c r="U247" s="6"/>
      <c r="V247" s="6"/>
      <c r="W247" s="6"/>
      <c r="X247" s="6"/>
      <c r="Y247" s="6"/>
      <c r="Z247" s="6"/>
      <c r="AA247" s="6"/>
      <c r="AB247" s="6"/>
    </row>
    <row r="248" spans="1:30" ht="14.25" customHeight="1">
      <c r="A248" s="101" t="s">
        <v>243</v>
      </c>
      <c r="B248" s="101"/>
      <c r="C248" s="101"/>
      <c r="D248" s="101"/>
      <c r="E248" s="101"/>
      <c r="F248" s="101"/>
      <c r="G248" s="101"/>
      <c r="H248" s="101"/>
      <c r="I248" s="101"/>
      <c r="J248" s="101"/>
      <c r="K248" s="101"/>
      <c r="L248" s="15"/>
      <c r="M248" s="102"/>
      <c r="N248" s="102"/>
      <c r="O248" s="16"/>
      <c r="P248" s="16"/>
      <c r="Q248" s="16"/>
      <c r="R248" s="16"/>
      <c r="S248" s="16"/>
      <c r="T248" s="6"/>
      <c r="U248" s="6"/>
      <c r="V248" s="6"/>
      <c r="W248" s="6"/>
      <c r="X248" s="6"/>
      <c r="Y248" s="6"/>
      <c r="Z248" s="6"/>
      <c r="AA248" s="6"/>
      <c r="AB248" s="6"/>
    </row>
    <row r="249" spans="1:30" ht="14.25" customHeight="1">
      <c r="A249" s="101"/>
      <c r="B249" s="101" t="s">
        <v>244</v>
      </c>
      <c r="C249" s="101"/>
      <c r="D249" s="101"/>
      <c r="E249" s="101"/>
      <c r="F249" s="101"/>
      <c r="G249" s="101"/>
      <c r="H249" s="101"/>
      <c r="I249" s="101"/>
      <c r="J249" s="101"/>
      <c r="K249" s="101"/>
      <c r="L249" s="102"/>
      <c r="M249" s="102"/>
      <c r="N249" s="102"/>
      <c r="O249" s="102"/>
      <c r="P249" s="102"/>
      <c r="Q249" s="85"/>
      <c r="R249" s="102"/>
      <c r="S249" s="16"/>
      <c r="T249" s="6"/>
      <c r="U249" s="6"/>
      <c r="V249" s="6"/>
      <c r="W249" s="6"/>
      <c r="X249" s="6"/>
      <c r="Y249" s="6"/>
      <c r="Z249" s="6"/>
      <c r="AA249" s="6"/>
      <c r="AB249" s="6"/>
    </row>
    <row r="250" spans="1:30" ht="14.25" customHeight="1">
      <c r="A250" s="101" t="s">
        <v>245</v>
      </c>
      <c r="B250" s="101"/>
      <c r="C250" s="101"/>
      <c r="D250" s="101"/>
      <c r="E250" s="101"/>
      <c r="F250" s="101"/>
      <c r="G250" s="101"/>
      <c r="H250" s="101"/>
      <c r="I250" s="101"/>
      <c r="J250" s="101"/>
      <c r="K250" s="101"/>
      <c r="L250" s="102"/>
      <c r="M250" s="102"/>
      <c r="N250" s="102"/>
      <c r="O250" s="111"/>
      <c r="P250" s="102"/>
      <c r="Q250" s="102"/>
      <c r="R250" s="102"/>
      <c r="S250" s="16"/>
      <c r="T250" s="6"/>
      <c r="U250" s="6"/>
      <c r="V250" s="6"/>
      <c r="W250" s="6"/>
      <c r="X250" s="6"/>
      <c r="Y250" s="6"/>
      <c r="Z250" s="6"/>
      <c r="AA250" s="6"/>
      <c r="AB250" s="6"/>
    </row>
    <row r="251" spans="1:30" ht="14.25" customHeight="1">
      <c r="A251" s="101" t="s">
        <v>246</v>
      </c>
      <c r="B251" s="101"/>
      <c r="C251" s="101"/>
      <c r="D251" s="101"/>
      <c r="E251" s="101"/>
      <c r="F251" s="101"/>
      <c r="G251" s="101"/>
      <c r="H251" s="101"/>
      <c r="I251" s="101"/>
      <c r="J251" s="101"/>
      <c r="K251" s="101"/>
      <c r="L251" s="102"/>
      <c r="M251" s="102"/>
      <c r="N251" s="102"/>
      <c r="O251" s="111"/>
      <c r="P251" s="102"/>
      <c r="Q251" s="102"/>
      <c r="R251" s="512"/>
      <c r="S251" s="16"/>
      <c r="T251" s="6"/>
      <c r="U251" s="6"/>
      <c r="V251" s="6"/>
      <c r="W251" s="6"/>
      <c r="X251" s="6"/>
      <c r="Y251" s="6"/>
      <c r="Z251" s="6"/>
      <c r="AA251" s="6"/>
      <c r="AB251" s="6"/>
    </row>
    <row r="252" spans="1:30" ht="14.25" customHeight="1">
      <c r="A252" s="16"/>
      <c r="B252" s="16"/>
      <c r="C252" s="508" t="s">
        <v>247</v>
      </c>
      <c r="D252" s="503"/>
      <c r="E252" s="503"/>
      <c r="F252" s="503"/>
      <c r="G252" s="504"/>
      <c r="H252" s="16"/>
      <c r="I252" s="16"/>
      <c r="J252" s="16"/>
      <c r="K252" s="16"/>
      <c r="L252" s="102"/>
      <c r="M252" s="102"/>
      <c r="N252" s="102"/>
      <c r="O252" s="102"/>
      <c r="P252" s="102"/>
      <c r="Q252" s="102"/>
      <c r="R252" s="513"/>
      <c r="S252" s="16"/>
      <c r="T252" s="6"/>
      <c r="U252" s="6"/>
      <c r="V252" s="6"/>
      <c r="W252" s="6"/>
      <c r="X252" s="6"/>
      <c r="Y252" s="6"/>
      <c r="Z252" s="6"/>
      <c r="AA252" s="6"/>
      <c r="AB252" s="6"/>
    </row>
    <row r="253" spans="1:30" ht="15.75" customHeight="1">
      <c r="A253" s="112"/>
      <c r="B253" s="113"/>
      <c r="C253" s="114" t="s">
        <v>248</v>
      </c>
      <c r="D253" s="115" t="s">
        <v>249</v>
      </c>
      <c r="E253" s="105" t="s">
        <v>250</v>
      </c>
      <c r="F253" s="498" t="s">
        <v>251</v>
      </c>
      <c r="G253" s="494"/>
      <c r="H253" s="16"/>
      <c r="I253" s="16"/>
      <c r="J253" s="16"/>
      <c r="K253" s="16"/>
      <c r="L253" s="102"/>
      <c r="M253" s="102"/>
      <c r="N253" s="102"/>
      <c r="O253" s="102"/>
      <c r="P253" s="102"/>
      <c r="Q253" s="102"/>
      <c r="R253" s="102"/>
      <c r="S253" s="16"/>
      <c r="T253" s="6"/>
      <c r="U253" s="6"/>
      <c r="V253" s="6"/>
      <c r="W253" s="6"/>
      <c r="X253" s="6"/>
      <c r="Y253" s="6"/>
      <c r="Z253" s="6"/>
      <c r="AA253" s="6"/>
      <c r="AB253" s="6"/>
    </row>
    <row r="254" spans="1:30" ht="15.75" customHeight="1">
      <c r="A254" s="116"/>
      <c r="B254" s="117"/>
      <c r="C254" s="118" t="s">
        <v>252</v>
      </c>
      <c r="D254" s="119">
        <v>98</v>
      </c>
      <c r="E254" s="119" t="s">
        <v>253</v>
      </c>
      <c r="F254" s="514">
        <v>1</v>
      </c>
      <c r="G254" s="494"/>
      <c r="H254" s="16"/>
      <c r="I254" s="16"/>
      <c r="J254" s="16"/>
      <c r="K254" s="16"/>
      <c r="L254" s="102"/>
      <c r="M254" s="102"/>
      <c r="N254" s="102"/>
      <c r="O254" s="102"/>
      <c r="P254" s="102"/>
      <c r="Q254" s="102"/>
      <c r="R254" s="102"/>
      <c r="S254" s="16"/>
      <c r="T254" s="6"/>
      <c r="U254" s="6"/>
      <c r="V254" s="6"/>
      <c r="W254" s="6"/>
      <c r="X254" s="6"/>
      <c r="Y254" s="6"/>
      <c r="Z254" s="6"/>
      <c r="AA254" s="6"/>
      <c r="AB254" s="6"/>
    </row>
    <row r="255" spans="1:30" ht="15.75" customHeight="1">
      <c r="A255" s="116"/>
      <c r="B255" s="117"/>
      <c r="C255" s="118" t="s">
        <v>254</v>
      </c>
      <c r="D255" s="119">
        <v>98</v>
      </c>
      <c r="E255" s="119" t="s">
        <v>255</v>
      </c>
      <c r="F255" s="515" t="s">
        <v>256</v>
      </c>
      <c r="G255" s="516"/>
      <c r="H255" s="16"/>
      <c r="I255" s="16"/>
      <c r="J255" s="16"/>
      <c r="K255" s="16"/>
      <c r="L255" s="102"/>
      <c r="M255" s="102"/>
      <c r="N255" s="102"/>
      <c r="O255" s="102"/>
      <c r="P255" s="102"/>
      <c r="Q255" s="102"/>
      <c r="R255" s="102"/>
      <c r="S255" s="16"/>
      <c r="T255" s="6"/>
      <c r="U255" s="6"/>
      <c r="V255" s="6"/>
      <c r="W255" s="6"/>
      <c r="X255" s="6"/>
      <c r="Y255" s="6"/>
      <c r="Z255" s="6"/>
      <c r="AA255" s="6"/>
      <c r="AB255" s="6"/>
    </row>
    <row r="256" spans="1:30" ht="14.25" customHeight="1">
      <c r="A256" s="521" t="s">
        <v>257</v>
      </c>
      <c r="B256" s="522"/>
      <c r="C256" s="118" t="s">
        <v>258</v>
      </c>
      <c r="D256" s="119">
        <v>32</v>
      </c>
      <c r="E256" s="119" t="s">
        <v>259</v>
      </c>
      <c r="F256" s="517"/>
      <c r="G256" s="518"/>
      <c r="H256" s="16"/>
      <c r="I256" s="16"/>
      <c r="J256" s="16"/>
      <c r="K256" s="16"/>
      <c r="L256" s="102"/>
      <c r="M256" s="102"/>
      <c r="N256" s="102"/>
      <c r="O256" s="111"/>
      <c r="P256" s="102"/>
      <c r="Q256" s="102"/>
      <c r="R256" s="102"/>
      <c r="S256" s="16"/>
      <c r="T256" s="6"/>
      <c r="U256" s="6"/>
      <c r="V256" s="6"/>
      <c r="W256" s="6"/>
      <c r="X256" s="6"/>
      <c r="Y256" s="6"/>
      <c r="Z256" s="6"/>
      <c r="AA256" s="6"/>
      <c r="AB256" s="6"/>
    </row>
    <row r="257" spans="1:28" ht="14.25" customHeight="1">
      <c r="A257" s="523" t="s">
        <v>260</v>
      </c>
      <c r="B257" s="524"/>
      <c r="C257" s="118" t="s">
        <v>261</v>
      </c>
      <c r="D257" s="119">
        <v>72</v>
      </c>
      <c r="E257" s="119" t="s">
        <v>262</v>
      </c>
      <c r="F257" s="519"/>
      <c r="G257" s="520"/>
      <c r="H257" s="16"/>
      <c r="I257" s="16"/>
      <c r="J257" s="16"/>
      <c r="K257" s="16"/>
      <c r="L257" s="102"/>
      <c r="M257" s="102"/>
      <c r="N257" s="102"/>
      <c r="O257" s="111"/>
      <c r="P257" s="102"/>
      <c r="Q257" s="102"/>
      <c r="R257" s="102"/>
      <c r="S257" s="16"/>
      <c r="T257" s="6"/>
      <c r="U257" s="6"/>
      <c r="V257" s="6"/>
      <c r="W257" s="6"/>
      <c r="X257" s="6"/>
      <c r="Y257" s="6"/>
      <c r="Z257" s="6"/>
      <c r="AA257" s="6"/>
      <c r="AB257" s="6"/>
    </row>
    <row r="258" spans="1:28" ht="14.25" customHeight="1">
      <c r="A258" s="525"/>
      <c r="B258" s="526"/>
      <c r="C258" s="118" t="s">
        <v>263</v>
      </c>
      <c r="D258" s="119">
        <v>72</v>
      </c>
      <c r="E258" s="119" t="s">
        <v>264</v>
      </c>
      <c r="F258" s="514">
        <v>1</v>
      </c>
      <c r="G258" s="494"/>
      <c r="H258" s="16"/>
      <c r="I258" s="16"/>
      <c r="J258" s="16"/>
      <c r="K258" s="16"/>
      <c r="L258" s="102"/>
      <c r="M258" s="102"/>
      <c r="N258" s="102"/>
      <c r="O258" s="111"/>
      <c r="P258" s="102"/>
      <c r="Q258" s="102"/>
      <c r="R258" s="102"/>
      <c r="S258" s="16"/>
      <c r="T258" s="6"/>
      <c r="U258" s="6"/>
      <c r="V258" s="6"/>
      <c r="W258" s="6"/>
      <c r="X258" s="6"/>
      <c r="Y258" s="6"/>
      <c r="Z258" s="6"/>
      <c r="AA258" s="6"/>
      <c r="AB258" s="6"/>
    </row>
    <row r="259" spans="1:28" ht="30" customHeight="1">
      <c r="A259" s="120"/>
      <c r="B259" s="121"/>
      <c r="C259" s="118" t="s">
        <v>265</v>
      </c>
      <c r="D259" s="119">
        <v>4</v>
      </c>
      <c r="E259" s="119" t="s">
        <v>266</v>
      </c>
      <c r="F259" s="514">
        <v>1</v>
      </c>
      <c r="G259" s="494"/>
      <c r="H259" s="16"/>
      <c r="I259" s="16"/>
      <c r="J259" s="16"/>
      <c r="K259" s="16"/>
      <c r="L259" s="102"/>
      <c r="M259" s="102"/>
      <c r="N259" s="102"/>
      <c r="O259" s="111"/>
      <c r="P259" s="102"/>
      <c r="Q259" s="102"/>
      <c r="R259" s="102"/>
      <c r="S259" s="16"/>
      <c r="T259" s="6"/>
      <c r="U259" s="6"/>
      <c r="V259" s="6"/>
      <c r="W259" s="6"/>
      <c r="X259" s="6"/>
      <c r="Y259" s="6"/>
      <c r="Z259" s="6"/>
      <c r="AA259" s="6"/>
      <c r="AB259" s="6"/>
    </row>
    <row r="260" spans="1:28" ht="14.25" customHeight="1">
      <c r="A260" s="16"/>
      <c r="B260" s="16"/>
      <c r="C260" s="122"/>
      <c r="D260" s="123"/>
      <c r="E260" s="123"/>
      <c r="F260" s="123"/>
      <c r="G260" s="123"/>
      <c r="H260" s="16"/>
      <c r="I260" s="16"/>
      <c r="J260" s="16"/>
      <c r="K260" s="16"/>
      <c r="L260" s="102"/>
      <c r="M260" s="102"/>
      <c r="N260" s="102"/>
      <c r="O260" s="111"/>
      <c r="P260" s="102"/>
      <c r="Q260" s="102"/>
      <c r="R260" s="102"/>
      <c r="S260" s="16"/>
      <c r="T260" s="6"/>
      <c r="U260" s="6"/>
      <c r="V260" s="6"/>
      <c r="W260" s="6"/>
      <c r="X260" s="6"/>
      <c r="Y260" s="6"/>
      <c r="Z260" s="6"/>
      <c r="AA260" s="6"/>
      <c r="AB260" s="6"/>
    </row>
    <row r="261" spans="1:28" ht="14.25" customHeight="1">
      <c r="A261" s="511" t="s">
        <v>267</v>
      </c>
      <c r="B261" s="503"/>
      <c r="C261" s="503"/>
      <c r="D261" s="503"/>
      <c r="E261" s="503"/>
      <c r="F261" s="503"/>
      <c r="G261" s="503"/>
      <c r="H261" s="503"/>
      <c r="I261" s="503"/>
      <c r="J261" s="503"/>
      <c r="K261" s="504"/>
      <c r="L261" s="102"/>
      <c r="M261" s="102"/>
      <c r="N261" s="102"/>
      <c r="O261" s="111"/>
      <c r="P261" s="102"/>
      <c r="Q261" s="102"/>
      <c r="R261" s="102"/>
      <c r="S261" s="16"/>
      <c r="T261" s="6"/>
      <c r="U261" s="6"/>
      <c r="V261" s="6"/>
      <c r="W261" s="6"/>
      <c r="X261" s="6"/>
      <c r="Y261" s="6"/>
      <c r="Z261" s="6"/>
      <c r="AA261" s="6"/>
      <c r="AB261" s="6"/>
    </row>
    <row r="262" spans="1:28" ht="14.25" customHeight="1">
      <c r="A262" s="111" t="s">
        <v>268</v>
      </c>
      <c r="B262" s="125"/>
      <c r="C262" s="125"/>
      <c r="D262" s="125"/>
      <c r="E262" s="125"/>
      <c r="F262" s="125"/>
      <c r="G262" s="125"/>
      <c r="H262" s="125"/>
      <c r="I262" s="125"/>
      <c r="J262" s="125"/>
      <c r="K262" s="125"/>
      <c r="L262" s="102"/>
      <c r="M262" s="102"/>
      <c r="N262" s="102"/>
      <c r="O262" s="111"/>
      <c r="P262" s="102"/>
      <c r="Q262" s="102"/>
      <c r="R262" s="102"/>
      <c r="S262" s="16"/>
      <c r="T262" s="6"/>
      <c r="U262" s="6"/>
      <c r="V262" s="6"/>
      <c r="W262" s="6"/>
      <c r="X262" s="6"/>
      <c r="Y262" s="6"/>
      <c r="Z262" s="6"/>
      <c r="AA262" s="6"/>
      <c r="AB262" s="6"/>
    </row>
    <row r="263" spans="1:28" ht="14.25" customHeight="1">
      <c r="A263" s="125"/>
      <c r="B263" s="125"/>
      <c r="C263" s="125"/>
      <c r="D263" s="125"/>
      <c r="E263" s="125"/>
      <c r="F263" s="125"/>
      <c r="G263" s="125"/>
      <c r="H263" s="125"/>
      <c r="I263" s="125"/>
      <c r="J263" s="125"/>
      <c r="K263" s="125"/>
      <c r="L263" s="102"/>
      <c r="M263" s="102"/>
      <c r="N263" s="102"/>
      <c r="O263" s="111"/>
      <c r="P263" s="102"/>
      <c r="Q263" s="102"/>
      <c r="R263" s="102"/>
      <c r="S263" s="16"/>
      <c r="T263" s="6"/>
      <c r="U263" s="6"/>
      <c r="V263" s="6"/>
      <c r="W263" s="6"/>
      <c r="X263" s="6"/>
      <c r="Y263" s="6"/>
      <c r="Z263" s="6"/>
      <c r="AA263" s="6"/>
      <c r="AB263" s="6"/>
    </row>
    <row r="264" spans="1:28" ht="14.25" customHeight="1">
      <c r="A264" s="125"/>
      <c r="B264" s="125"/>
      <c r="C264" s="115" t="s">
        <v>269</v>
      </c>
      <c r="D264" s="105" t="s">
        <v>270</v>
      </c>
      <c r="E264" s="125"/>
      <c r="F264" s="125"/>
      <c r="G264" s="125"/>
      <c r="H264" s="125"/>
      <c r="I264" s="125"/>
      <c r="J264" s="125"/>
      <c r="K264" s="125"/>
      <c r="L264" s="102"/>
      <c r="M264" s="102"/>
      <c r="N264" s="102"/>
      <c r="O264" s="111"/>
      <c r="P264" s="102"/>
      <c r="Q264" s="102"/>
      <c r="R264" s="102"/>
      <c r="S264" s="16"/>
      <c r="T264" s="6"/>
      <c r="U264" s="6"/>
      <c r="V264" s="6"/>
      <c r="W264" s="6"/>
      <c r="X264" s="6"/>
      <c r="Y264" s="6"/>
      <c r="Z264" s="6"/>
      <c r="AA264" s="6"/>
      <c r="AB264" s="6"/>
    </row>
    <row r="265" spans="1:28" ht="14.25" customHeight="1">
      <c r="A265" s="125"/>
      <c r="B265" s="125"/>
      <c r="C265" s="21" t="s">
        <v>15</v>
      </c>
      <c r="D265" s="466" t="s">
        <v>18</v>
      </c>
      <c r="E265" s="125"/>
      <c r="F265" s="125"/>
      <c r="G265" s="125"/>
      <c r="H265" s="125"/>
      <c r="I265" s="125"/>
      <c r="J265" s="125"/>
      <c r="K265" s="125"/>
      <c r="L265" s="102"/>
      <c r="M265" s="15"/>
      <c r="N265" s="15"/>
      <c r="O265" s="111"/>
      <c r="P265" s="102"/>
      <c r="Q265" s="102"/>
      <c r="R265" s="102"/>
      <c r="S265" s="16"/>
      <c r="T265" s="6"/>
      <c r="U265" s="6"/>
      <c r="V265" s="6"/>
      <c r="W265" s="6"/>
      <c r="X265" s="6"/>
      <c r="Y265" s="6"/>
      <c r="Z265" s="6"/>
      <c r="AA265" s="6"/>
      <c r="AB265" s="6"/>
    </row>
    <row r="266" spans="1:28" ht="15" customHeight="1">
      <c r="A266" s="125"/>
      <c r="B266" s="125"/>
      <c r="C266" s="125"/>
      <c r="D266" s="125"/>
      <c r="E266" s="125"/>
      <c r="F266" s="125"/>
      <c r="G266" s="125"/>
      <c r="H266" s="125"/>
      <c r="I266" s="125"/>
      <c r="J266" s="125"/>
      <c r="K266" s="125"/>
      <c r="L266" s="15"/>
      <c r="M266" s="15"/>
      <c r="N266" s="15"/>
      <c r="O266" s="15"/>
      <c r="P266" s="6"/>
      <c r="Q266" s="6"/>
      <c r="R266" s="6"/>
      <c r="S266" s="6"/>
      <c r="T266" s="6"/>
      <c r="U266" s="6"/>
      <c r="V266" s="6"/>
      <c r="W266" s="6"/>
      <c r="X266" s="6"/>
      <c r="Y266" s="6"/>
      <c r="Z266" s="6"/>
      <c r="AA266" s="6"/>
      <c r="AB266" s="6"/>
    </row>
    <row r="267" spans="1:28" ht="14.25" customHeight="1">
      <c r="A267" s="17" t="s">
        <v>271</v>
      </c>
      <c r="B267" s="20"/>
      <c r="C267" s="20"/>
      <c r="D267" s="20"/>
      <c r="E267" s="20"/>
      <c r="F267" s="20"/>
      <c r="G267" s="20"/>
      <c r="H267" s="20"/>
      <c r="I267" s="20"/>
      <c r="J267" s="20"/>
      <c r="K267" s="20"/>
      <c r="L267" s="15"/>
      <c r="M267" s="15"/>
      <c r="N267" s="15"/>
      <c r="O267" s="15"/>
      <c r="P267" s="6"/>
      <c r="Q267" s="6"/>
      <c r="R267" s="6"/>
      <c r="S267" s="6"/>
      <c r="T267" s="6"/>
      <c r="U267" s="6"/>
      <c r="V267" s="6"/>
      <c r="W267" s="6"/>
      <c r="X267" s="6"/>
      <c r="Y267" s="6"/>
      <c r="Z267" s="6"/>
      <c r="AA267" s="6"/>
      <c r="AB267" s="6"/>
    </row>
    <row r="268" spans="1:28" ht="14.25" customHeight="1">
      <c r="A268" s="16" t="s">
        <v>272</v>
      </c>
      <c r="B268" s="126"/>
      <c r="C268" s="20"/>
      <c r="D268" s="20"/>
      <c r="E268" s="20"/>
      <c r="F268" s="20"/>
      <c r="G268" s="20"/>
      <c r="H268" s="20"/>
      <c r="I268" s="20"/>
      <c r="J268" s="20"/>
      <c r="K268" s="20"/>
      <c r="L268" s="15"/>
      <c r="M268" s="15"/>
      <c r="N268" s="15"/>
      <c r="O268" s="15"/>
      <c r="P268" s="6"/>
      <c r="Q268" s="6"/>
      <c r="R268" s="6"/>
      <c r="S268" s="6"/>
      <c r="T268" s="6"/>
      <c r="U268" s="6"/>
      <c r="V268" s="6"/>
      <c r="W268" s="6"/>
      <c r="X268" s="6"/>
      <c r="Y268" s="6"/>
      <c r="Z268" s="6"/>
      <c r="AA268" s="6"/>
      <c r="AB268" s="6"/>
    </row>
    <row r="269" spans="1:28" ht="14.25" customHeight="1">
      <c r="A269" s="16" t="s">
        <v>273</v>
      </c>
      <c r="B269" s="110"/>
      <c r="C269" s="110"/>
      <c r="D269" s="110"/>
      <c r="E269" s="110"/>
      <c r="F269" s="110"/>
      <c r="G269" s="110"/>
      <c r="H269" s="110"/>
      <c r="I269" s="110"/>
      <c r="J269" s="110"/>
      <c r="K269" s="110"/>
      <c r="L269" s="15"/>
      <c r="M269" s="15"/>
      <c r="N269" s="15"/>
      <c r="O269" s="15"/>
      <c r="P269" s="6"/>
      <c r="Q269" s="6"/>
      <c r="R269" s="6"/>
      <c r="S269" s="6"/>
      <c r="T269" s="6"/>
      <c r="U269" s="6"/>
      <c r="V269" s="6"/>
      <c r="W269" s="6"/>
      <c r="X269" s="6"/>
      <c r="Y269" s="6"/>
      <c r="Z269" s="6"/>
      <c r="AA269" s="6"/>
      <c r="AB269" s="6"/>
    </row>
    <row r="270" spans="1:28" ht="14.25" customHeight="1">
      <c r="A270" s="16" t="s">
        <v>274</v>
      </c>
      <c r="B270" s="110"/>
      <c r="C270" s="110"/>
      <c r="D270" s="110"/>
      <c r="E270" s="110"/>
      <c r="F270" s="110"/>
      <c r="G270" s="110"/>
      <c r="H270" s="110"/>
      <c r="I270" s="110"/>
      <c r="J270" s="110"/>
      <c r="K270" s="110"/>
      <c r="L270" s="15"/>
      <c r="M270" s="15"/>
      <c r="N270" s="15"/>
      <c r="O270" s="15"/>
      <c r="P270" s="6"/>
      <c r="Q270" s="6"/>
      <c r="R270" s="6"/>
      <c r="S270" s="6"/>
      <c r="T270" s="6"/>
      <c r="U270" s="6"/>
      <c r="V270" s="6"/>
      <c r="W270" s="6"/>
      <c r="X270" s="6"/>
      <c r="Y270" s="6"/>
      <c r="Z270" s="6"/>
      <c r="AA270" s="6"/>
      <c r="AB270" s="6"/>
    </row>
    <row r="271" spans="1:28" ht="15" customHeight="1">
      <c r="A271" s="16" t="s">
        <v>275</v>
      </c>
      <c r="B271" s="16"/>
      <c r="C271" s="16"/>
      <c r="D271" s="16"/>
      <c r="E271" s="16"/>
      <c r="F271" s="16"/>
      <c r="G271" s="16"/>
      <c r="H271" s="16"/>
      <c r="I271" s="16"/>
      <c r="J271" s="16"/>
      <c r="K271" s="16"/>
      <c r="L271" s="15"/>
      <c r="M271" s="15"/>
      <c r="N271" s="15"/>
      <c r="O271" s="15"/>
      <c r="P271" s="6"/>
      <c r="Q271" s="6"/>
      <c r="R271" s="6"/>
      <c r="S271" s="6"/>
      <c r="T271" s="6"/>
      <c r="U271" s="6"/>
      <c r="V271" s="6"/>
      <c r="W271" s="6"/>
      <c r="X271" s="6"/>
      <c r="Y271" s="6"/>
      <c r="Z271" s="6"/>
      <c r="AA271" s="6"/>
      <c r="AB271" s="6"/>
    </row>
    <row r="272" spans="1:28" ht="14.25" customHeight="1">
      <c r="A272" s="16" t="s">
        <v>276</v>
      </c>
      <c r="B272" s="16"/>
      <c r="C272" s="16"/>
      <c r="D272" s="16"/>
      <c r="E272" s="16"/>
      <c r="F272" s="16"/>
      <c r="G272" s="16"/>
      <c r="H272" s="16"/>
      <c r="I272" s="16"/>
      <c r="J272" s="16"/>
      <c r="K272" s="16"/>
      <c r="L272" s="15"/>
      <c r="M272" s="15"/>
      <c r="N272" s="15"/>
      <c r="O272" s="15"/>
      <c r="P272" s="6"/>
      <c r="Q272" s="6"/>
      <c r="R272" s="6"/>
      <c r="S272" s="6"/>
      <c r="T272" s="6"/>
      <c r="U272" s="6"/>
      <c r="V272" s="6"/>
      <c r="W272" s="6"/>
      <c r="X272" s="6"/>
      <c r="Y272" s="6"/>
      <c r="Z272" s="6"/>
      <c r="AA272" s="6"/>
      <c r="AB272" s="6"/>
    </row>
    <row r="273" spans="1:28" ht="14.25" customHeight="1">
      <c r="A273" s="16" t="s">
        <v>277</v>
      </c>
      <c r="B273" s="16"/>
      <c r="C273" s="16"/>
      <c r="D273" s="16"/>
      <c r="E273" s="16"/>
      <c r="F273" s="16"/>
      <c r="G273" s="16"/>
      <c r="H273" s="16"/>
      <c r="I273" s="16"/>
      <c r="J273" s="16"/>
      <c r="K273" s="16"/>
      <c r="L273" s="15"/>
      <c r="M273" s="15"/>
      <c r="N273" s="15"/>
      <c r="O273" s="15"/>
      <c r="P273" s="6"/>
      <c r="Q273" s="6"/>
      <c r="R273" s="6"/>
      <c r="S273" s="6"/>
      <c r="T273" s="6"/>
      <c r="U273" s="6"/>
      <c r="V273" s="6"/>
      <c r="W273" s="6"/>
      <c r="X273" s="6"/>
      <c r="Y273" s="6"/>
      <c r="Z273" s="6"/>
      <c r="AA273" s="6"/>
      <c r="AB273" s="6"/>
    </row>
    <row r="274" spans="1:28" ht="17.25" customHeight="1">
      <c r="A274" s="16" t="s">
        <v>278</v>
      </c>
      <c r="B274" s="16"/>
      <c r="C274" s="16"/>
      <c r="D274" s="16"/>
      <c r="E274" s="16"/>
      <c r="F274" s="16"/>
      <c r="G274" s="16"/>
      <c r="H274" s="16"/>
      <c r="I274" s="16"/>
      <c r="J274" s="16"/>
      <c r="K274" s="16"/>
      <c r="L274" s="15"/>
      <c r="M274" s="15"/>
      <c r="N274" s="15"/>
      <c r="O274" s="15"/>
      <c r="P274" s="6"/>
      <c r="Q274" s="6"/>
      <c r="R274" s="6"/>
      <c r="S274" s="6"/>
      <c r="T274" s="6"/>
      <c r="U274" s="6"/>
      <c r="V274" s="6"/>
      <c r="W274" s="6"/>
      <c r="X274" s="6"/>
      <c r="Y274" s="6"/>
      <c r="Z274" s="6"/>
      <c r="AA274" s="6"/>
      <c r="AB274" s="6"/>
    </row>
    <row r="275" spans="1:28" ht="17.25" customHeight="1">
      <c r="A275" s="16" t="s">
        <v>279</v>
      </c>
      <c r="B275" s="16"/>
      <c r="C275" s="16"/>
      <c r="D275" s="16"/>
      <c r="E275" s="16"/>
      <c r="F275" s="16"/>
      <c r="G275" s="16"/>
      <c r="H275" s="16"/>
      <c r="I275" s="16"/>
      <c r="J275" s="16"/>
      <c r="K275" s="16"/>
      <c r="L275" s="15"/>
      <c r="M275" s="15"/>
      <c r="N275" s="15"/>
      <c r="O275" s="15"/>
      <c r="P275" s="6"/>
      <c r="Q275" s="6"/>
      <c r="R275" s="6"/>
      <c r="S275" s="6"/>
      <c r="T275" s="6"/>
      <c r="U275" s="6"/>
      <c r="V275" s="6"/>
      <c r="W275" s="6"/>
      <c r="X275" s="6"/>
      <c r="Y275" s="6"/>
      <c r="Z275" s="6"/>
      <c r="AA275" s="6"/>
      <c r="AB275" s="6"/>
    </row>
    <row r="276" spans="1:28" ht="15" customHeight="1">
      <c r="A276" s="16" t="s">
        <v>280</v>
      </c>
      <c r="B276" s="16"/>
      <c r="C276" s="16"/>
      <c r="D276" s="16"/>
      <c r="E276" s="16"/>
      <c r="F276" s="16"/>
      <c r="G276" s="16"/>
      <c r="H276" s="16"/>
      <c r="I276" s="16"/>
      <c r="J276" s="16"/>
      <c r="K276" s="16"/>
      <c r="L276" s="15"/>
      <c r="M276" s="15"/>
      <c r="N276" s="15"/>
      <c r="O276" s="15"/>
      <c r="P276" s="6"/>
      <c r="Q276" s="6"/>
      <c r="R276" s="6"/>
      <c r="S276" s="6"/>
      <c r="T276" s="6"/>
      <c r="U276" s="6"/>
      <c r="V276" s="6"/>
      <c r="W276" s="6"/>
      <c r="X276" s="6"/>
      <c r="Y276" s="6"/>
      <c r="Z276" s="6"/>
      <c r="AA276" s="6"/>
      <c r="AB276" s="6"/>
    </row>
    <row r="277" spans="1:28" ht="15" customHeight="1">
      <c r="A277" s="16" t="s">
        <v>281</v>
      </c>
      <c r="B277" s="85"/>
      <c r="C277" s="85"/>
      <c r="D277" s="85"/>
      <c r="E277" s="85"/>
      <c r="F277" s="85"/>
      <c r="G277" s="85"/>
      <c r="H277" s="85"/>
      <c r="I277" s="85"/>
      <c r="J277" s="85"/>
      <c r="K277" s="85"/>
      <c r="L277" s="15"/>
      <c r="M277" s="15"/>
      <c r="N277" s="15"/>
      <c r="O277" s="15"/>
      <c r="P277" s="6"/>
      <c r="Q277" s="6"/>
      <c r="R277" s="6"/>
      <c r="S277" s="6"/>
      <c r="T277" s="6"/>
      <c r="U277" s="6"/>
      <c r="V277" s="6"/>
      <c r="W277" s="6"/>
      <c r="X277" s="6"/>
      <c r="Y277" s="6"/>
      <c r="Z277" s="6"/>
      <c r="AA277" s="6"/>
      <c r="AB277" s="6"/>
    </row>
    <row r="278" spans="1:28" ht="14.25" customHeight="1">
      <c r="A278" s="16" t="s">
        <v>282</v>
      </c>
      <c r="B278" s="85"/>
      <c r="C278" s="85"/>
      <c r="D278" s="85"/>
      <c r="E278" s="85"/>
      <c r="F278" s="85"/>
      <c r="G278" s="85"/>
      <c r="H278" s="85"/>
      <c r="I278" s="85"/>
      <c r="J278" s="85"/>
      <c r="K278" s="85"/>
      <c r="L278" s="15"/>
      <c r="M278" s="15"/>
      <c r="N278" s="15"/>
      <c r="O278" s="15"/>
      <c r="P278" s="6"/>
      <c r="Q278" s="6"/>
      <c r="R278" s="6"/>
      <c r="S278" s="6"/>
      <c r="T278" s="6"/>
      <c r="U278" s="6"/>
      <c r="V278" s="6"/>
      <c r="W278" s="6"/>
      <c r="X278" s="6"/>
      <c r="Y278" s="6"/>
      <c r="Z278" s="6"/>
      <c r="AA278" s="6"/>
      <c r="AB278" s="6"/>
    </row>
    <row r="279" spans="1:28" ht="14.25" customHeight="1">
      <c r="A279" s="16" t="s">
        <v>283</v>
      </c>
      <c r="B279" s="85"/>
      <c r="C279" s="85"/>
      <c r="D279" s="85"/>
      <c r="E279" s="85"/>
      <c r="F279" s="85"/>
      <c r="G279" s="85"/>
      <c r="H279" s="85"/>
      <c r="I279" s="85"/>
      <c r="J279" s="85"/>
      <c r="K279" s="85"/>
      <c r="L279" s="15"/>
      <c r="M279" s="15"/>
      <c r="N279" s="15"/>
      <c r="O279" s="15"/>
      <c r="P279" s="6"/>
      <c r="Q279" s="6"/>
      <c r="R279" s="6"/>
      <c r="S279" s="6"/>
      <c r="T279" s="6"/>
      <c r="U279" s="6"/>
      <c r="V279" s="6"/>
      <c r="W279" s="6"/>
      <c r="X279" s="6"/>
      <c r="Y279" s="6"/>
      <c r="Z279" s="6"/>
      <c r="AA279" s="6"/>
      <c r="AB279" s="6"/>
    </row>
    <row r="280" spans="1:28" ht="14.25" customHeight="1">
      <c r="A280" s="16" t="s">
        <v>284</v>
      </c>
      <c r="B280" s="16"/>
      <c r="C280" s="16"/>
      <c r="D280" s="16"/>
      <c r="E280" s="16"/>
      <c r="F280" s="16"/>
      <c r="G280" s="16"/>
      <c r="H280" s="16"/>
      <c r="I280" s="16"/>
      <c r="J280" s="16"/>
      <c r="K280" s="16"/>
      <c r="L280" s="15"/>
      <c r="M280" s="15"/>
      <c r="N280" s="15"/>
      <c r="O280" s="15"/>
      <c r="P280" s="6"/>
      <c r="Q280" s="6"/>
      <c r="R280" s="6"/>
      <c r="S280" s="6"/>
      <c r="T280" s="6"/>
      <c r="U280" s="6"/>
      <c r="V280" s="6"/>
      <c r="W280" s="6"/>
      <c r="X280" s="6"/>
      <c r="Y280" s="6"/>
      <c r="Z280" s="6"/>
      <c r="AA280" s="6"/>
      <c r="AB280" s="6"/>
    </row>
    <row r="281" spans="1:28" ht="14.25" customHeight="1">
      <c r="A281" s="16" t="s">
        <v>285</v>
      </c>
      <c r="B281" s="101"/>
      <c r="C281" s="101"/>
      <c r="D281" s="101"/>
      <c r="E281" s="101"/>
      <c r="F281" s="101"/>
      <c r="G281" s="101"/>
      <c r="H281" s="101"/>
      <c r="I281" s="101"/>
      <c r="J281" s="101"/>
      <c r="K281" s="101"/>
      <c r="L281" s="15"/>
      <c r="M281" s="15"/>
      <c r="N281" s="15"/>
      <c r="O281" s="15"/>
      <c r="P281" s="6"/>
      <c r="Q281" s="6"/>
      <c r="R281" s="6"/>
      <c r="S281" s="6"/>
      <c r="T281" s="6"/>
      <c r="U281" s="6"/>
      <c r="V281" s="6"/>
      <c r="W281" s="6"/>
      <c r="X281" s="6"/>
      <c r="Y281" s="6"/>
      <c r="Z281" s="6"/>
      <c r="AA281" s="6"/>
      <c r="AB281" s="6"/>
    </row>
    <row r="282" spans="1:28" ht="14.25" customHeight="1">
      <c r="A282" s="16" t="s">
        <v>286</v>
      </c>
      <c r="B282" s="101"/>
      <c r="C282" s="101"/>
      <c r="D282" s="101"/>
      <c r="E282" s="101"/>
      <c r="F282" s="101"/>
      <c r="G282" s="101"/>
      <c r="H282" s="101"/>
      <c r="I282" s="101"/>
      <c r="J282" s="101"/>
      <c r="K282" s="101"/>
      <c r="L282" s="15"/>
      <c r="M282" s="15"/>
      <c r="N282" s="15"/>
      <c r="O282" s="15"/>
      <c r="P282" s="6"/>
      <c r="Q282" s="6"/>
      <c r="R282" s="6"/>
      <c r="S282" s="6"/>
      <c r="T282" s="6"/>
      <c r="U282" s="6"/>
      <c r="V282" s="6"/>
      <c r="W282" s="6"/>
      <c r="X282" s="6"/>
      <c r="Y282" s="6"/>
      <c r="Z282" s="6"/>
      <c r="AA282" s="6"/>
      <c r="AB282" s="6"/>
    </row>
    <row r="283" spans="1:28" ht="14.25" customHeight="1">
      <c r="A283" s="16" t="s">
        <v>287</v>
      </c>
      <c r="B283" s="101"/>
      <c r="C283" s="101"/>
      <c r="D283" s="101"/>
      <c r="E283" s="101"/>
      <c r="F283" s="101"/>
      <c r="G283" s="101"/>
      <c r="H283" s="101"/>
      <c r="I283" s="101"/>
      <c r="J283" s="101"/>
      <c r="K283" s="101"/>
      <c r="L283" s="15"/>
      <c r="M283" s="15"/>
      <c r="N283" s="15"/>
      <c r="O283" s="15"/>
      <c r="P283" s="6"/>
      <c r="Q283" s="6"/>
      <c r="R283" s="6"/>
      <c r="S283" s="6"/>
      <c r="T283" s="6"/>
      <c r="U283" s="6"/>
      <c r="V283" s="6"/>
      <c r="W283" s="6"/>
      <c r="X283" s="6"/>
      <c r="Y283" s="6"/>
      <c r="Z283" s="6"/>
      <c r="AA283" s="6"/>
      <c r="AB283" s="6"/>
    </row>
    <row r="284" spans="1:28" ht="14.25" customHeight="1">
      <c r="A284" s="16" t="s">
        <v>288</v>
      </c>
      <c r="B284" s="101"/>
      <c r="C284" s="101"/>
      <c r="D284" s="101"/>
      <c r="E284" s="101"/>
      <c r="F284" s="101"/>
      <c r="G284" s="101"/>
      <c r="H284" s="101"/>
      <c r="I284" s="101"/>
      <c r="J284" s="101"/>
      <c r="K284" s="101"/>
      <c r="L284" s="15"/>
      <c r="M284" s="15"/>
      <c r="N284" s="15"/>
      <c r="O284" s="15"/>
      <c r="P284" s="6"/>
      <c r="Q284" s="6"/>
      <c r="R284" s="6"/>
      <c r="S284" s="6"/>
      <c r="T284" s="6"/>
      <c r="U284" s="6"/>
      <c r="V284" s="6"/>
      <c r="W284" s="6"/>
      <c r="X284" s="6"/>
      <c r="Y284" s="6"/>
      <c r="Z284" s="6"/>
      <c r="AA284" s="6"/>
      <c r="AB284" s="6"/>
    </row>
    <row r="285" spans="1:28" ht="14.25" customHeight="1">
      <c r="A285" s="16" t="s">
        <v>289</v>
      </c>
      <c r="B285" s="101"/>
      <c r="C285" s="101"/>
      <c r="D285" s="101"/>
      <c r="E285" s="101"/>
      <c r="F285" s="101"/>
      <c r="G285" s="101"/>
      <c r="H285" s="101"/>
      <c r="I285" s="101"/>
      <c r="J285" s="101"/>
      <c r="K285" s="101"/>
      <c r="L285" s="15"/>
      <c r="M285" s="15"/>
      <c r="N285" s="15"/>
      <c r="O285" s="15"/>
      <c r="P285" s="6"/>
      <c r="Q285" s="6"/>
      <c r="R285" s="6"/>
      <c r="S285" s="6"/>
      <c r="T285" s="6"/>
      <c r="U285" s="6"/>
      <c r="V285" s="6"/>
      <c r="W285" s="6"/>
      <c r="X285" s="6"/>
      <c r="Y285" s="6"/>
      <c r="Z285" s="6"/>
      <c r="AA285" s="6"/>
      <c r="AB285" s="6"/>
    </row>
    <row r="286" spans="1:28" ht="14.25" customHeight="1">
      <c r="A286" s="16" t="s">
        <v>290</v>
      </c>
      <c r="B286" s="101"/>
      <c r="C286" s="101"/>
      <c r="D286" s="101"/>
      <c r="E286" s="101"/>
      <c r="F286" s="101"/>
      <c r="G286" s="101"/>
      <c r="H286" s="101"/>
      <c r="I286" s="101"/>
      <c r="J286" s="101"/>
      <c r="K286" s="101"/>
      <c r="L286" s="15"/>
      <c r="M286" s="15"/>
      <c r="N286" s="15"/>
      <c r="O286" s="15"/>
      <c r="P286" s="6"/>
      <c r="Q286" s="6"/>
      <c r="R286" s="6"/>
      <c r="S286" s="6"/>
      <c r="T286" s="6"/>
      <c r="U286" s="6"/>
      <c r="V286" s="6"/>
      <c r="W286" s="6"/>
      <c r="X286" s="6"/>
      <c r="Y286" s="6"/>
      <c r="Z286" s="6"/>
      <c r="AA286" s="6"/>
      <c r="AB286" s="6"/>
    </row>
    <row r="287" spans="1:28" ht="14.25" customHeight="1">
      <c r="A287" s="16" t="s">
        <v>291</v>
      </c>
      <c r="B287" s="16"/>
      <c r="C287" s="16"/>
      <c r="D287" s="16"/>
      <c r="E287" s="16"/>
      <c r="F287" s="16"/>
      <c r="G287" s="16"/>
      <c r="H287" s="16"/>
      <c r="I287" s="16"/>
      <c r="J287" s="16"/>
      <c r="K287" s="16"/>
      <c r="L287" s="15"/>
      <c r="M287" s="15"/>
      <c r="N287" s="15"/>
      <c r="O287" s="15"/>
      <c r="P287" s="6"/>
      <c r="Q287" s="6"/>
      <c r="R287" s="6"/>
      <c r="S287" s="6"/>
      <c r="T287" s="6"/>
      <c r="U287" s="6"/>
      <c r="V287" s="6"/>
      <c r="W287" s="6"/>
      <c r="X287" s="6"/>
      <c r="Y287" s="6"/>
      <c r="Z287" s="6"/>
      <c r="AA287" s="6"/>
      <c r="AB287" s="6"/>
    </row>
    <row r="288" spans="1:28" ht="14.25" customHeight="1">
      <c r="A288" s="16"/>
      <c r="B288" s="16"/>
      <c r="C288" s="16"/>
      <c r="D288" s="16"/>
      <c r="E288" s="16"/>
      <c r="F288" s="16"/>
      <c r="G288" s="16"/>
      <c r="H288" s="16"/>
      <c r="I288" s="16"/>
      <c r="J288" s="16"/>
      <c r="K288" s="16"/>
      <c r="L288" s="15"/>
      <c r="M288" s="15"/>
      <c r="N288" s="15"/>
      <c r="O288" s="15"/>
      <c r="P288" s="6"/>
      <c r="Q288" s="6"/>
      <c r="R288" s="6"/>
      <c r="S288" s="6"/>
      <c r="T288" s="6"/>
      <c r="U288" s="6"/>
      <c r="V288" s="6"/>
      <c r="W288" s="6"/>
      <c r="X288" s="6"/>
      <c r="Y288" s="6"/>
      <c r="Z288" s="6"/>
      <c r="AA288" s="6"/>
      <c r="AB288" s="6"/>
    </row>
    <row r="289" spans="1:28" ht="14.25" customHeight="1">
      <c r="A289" s="17" t="s">
        <v>292</v>
      </c>
      <c r="B289" s="16"/>
      <c r="C289" s="16"/>
      <c r="D289" s="16"/>
      <c r="E289" s="16"/>
      <c r="F289" s="16"/>
      <c r="G289" s="16"/>
      <c r="H289" s="16"/>
      <c r="I289" s="16"/>
      <c r="J289" s="16"/>
      <c r="K289" s="16"/>
      <c r="L289" s="15"/>
      <c r="M289" s="15"/>
      <c r="N289" s="15"/>
      <c r="O289" s="15"/>
      <c r="P289" s="6"/>
      <c r="Q289" s="6"/>
      <c r="R289" s="6"/>
      <c r="S289" s="6"/>
      <c r="T289" s="6"/>
      <c r="U289" s="6"/>
      <c r="V289" s="6"/>
      <c r="W289" s="6"/>
      <c r="X289" s="6"/>
      <c r="Y289" s="6"/>
      <c r="Z289" s="6"/>
      <c r="AA289" s="6"/>
      <c r="AB289" s="6"/>
    </row>
    <row r="290" spans="1:28" ht="14.25" customHeight="1">
      <c r="A290" s="127" t="s">
        <v>293</v>
      </c>
      <c r="B290" s="16"/>
      <c r="C290" s="16"/>
      <c r="D290" s="16"/>
      <c r="E290" s="16"/>
      <c r="F290" s="16"/>
      <c r="G290" s="16"/>
      <c r="H290" s="16"/>
      <c r="I290" s="16"/>
      <c r="J290" s="16"/>
      <c r="K290" s="16"/>
      <c r="L290" s="15"/>
      <c r="M290" s="15"/>
      <c r="N290" s="15"/>
      <c r="O290" s="15"/>
      <c r="P290" s="6"/>
      <c r="Q290" s="6"/>
      <c r="R290" s="6"/>
      <c r="S290" s="6"/>
      <c r="T290" s="6"/>
      <c r="U290" s="6"/>
      <c r="V290" s="6"/>
      <c r="W290" s="6"/>
      <c r="X290" s="6"/>
      <c r="Y290" s="6"/>
      <c r="Z290" s="6"/>
      <c r="AA290" s="6"/>
      <c r="AB290" s="6"/>
    </row>
    <row r="291" spans="1:28" ht="14.25" customHeight="1">
      <c r="A291" s="16"/>
      <c r="B291" s="16"/>
      <c r="C291" s="16"/>
      <c r="D291" s="16"/>
      <c r="E291" s="16"/>
      <c r="F291" s="16"/>
      <c r="G291" s="16"/>
      <c r="H291" s="16"/>
      <c r="I291" s="16"/>
      <c r="J291" s="16"/>
      <c r="K291" s="16"/>
      <c r="L291" s="15"/>
      <c r="M291" s="15"/>
      <c r="N291" s="15"/>
      <c r="O291" s="15"/>
      <c r="P291" s="6"/>
      <c r="Q291" s="6"/>
      <c r="R291" s="6"/>
      <c r="S291" s="6"/>
      <c r="T291" s="6"/>
      <c r="U291" s="6"/>
      <c r="V291" s="6"/>
      <c r="W291" s="6"/>
      <c r="X291" s="6"/>
      <c r="Y291" s="6"/>
      <c r="Z291" s="6"/>
      <c r="AA291" s="6"/>
      <c r="AB291" s="6"/>
    </row>
    <row r="292" spans="1:28" ht="14.25" customHeight="1">
      <c r="A292" s="16"/>
      <c r="B292" s="16"/>
      <c r="C292" s="16"/>
      <c r="D292" s="16"/>
      <c r="E292" s="16"/>
      <c r="F292" s="16"/>
      <c r="G292" s="16"/>
      <c r="H292" s="16"/>
      <c r="I292" s="16"/>
      <c r="J292" s="16"/>
      <c r="K292" s="16"/>
      <c r="L292" s="15"/>
      <c r="M292" s="15"/>
      <c r="N292" s="15"/>
      <c r="O292" s="15"/>
      <c r="P292" s="6"/>
      <c r="Q292" s="6"/>
      <c r="R292" s="6"/>
      <c r="S292" s="6"/>
      <c r="T292" s="6"/>
      <c r="U292" s="6"/>
      <c r="V292" s="6"/>
      <c r="W292" s="6"/>
      <c r="X292" s="6"/>
      <c r="Y292" s="6"/>
      <c r="Z292" s="6"/>
      <c r="AA292" s="6"/>
      <c r="AB292" s="6"/>
    </row>
    <row r="293" spans="1:28" ht="14.25" customHeight="1">
      <c r="A293" s="16"/>
      <c r="B293" s="16"/>
      <c r="C293" s="16"/>
      <c r="D293" s="16"/>
      <c r="E293" s="16"/>
      <c r="F293" s="16"/>
      <c r="G293" s="16"/>
      <c r="H293" s="16"/>
      <c r="I293" s="16"/>
      <c r="J293" s="16"/>
      <c r="K293" s="16"/>
      <c r="L293" s="15"/>
      <c r="M293" s="15"/>
      <c r="N293" s="15"/>
      <c r="O293" s="15"/>
      <c r="P293" s="6"/>
      <c r="Q293" s="6"/>
      <c r="R293" s="6"/>
      <c r="S293" s="6"/>
      <c r="T293" s="6"/>
      <c r="U293" s="6"/>
      <c r="V293" s="6"/>
      <c r="W293" s="6"/>
      <c r="X293" s="6"/>
      <c r="Y293" s="6"/>
      <c r="Z293" s="6"/>
      <c r="AA293" s="6"/>
      <c r="AB293" s="6"/>
    </row>
    <row r="294" spans="1:28" ht="14.25" customHeight="1">
      <c r="A294" s="16"/>
      <c r="B294" s="16"/>
      <c r="C294" s="16"/>
      <c r="D294" s="16"/>
      <c r="E294" s="16"/>
      <c r="F294" s="16"/>
      <c r="G294" s="16"/>
      <c r="H294" s="16"/>
      <c r="I294" s="16"/>
      <c r="J294" s="16"/>
      <c r="K294" s="16"/>
      <c r="L294" s="15"/>
      <c r="M294" s="15"/>
      <c r="N294" s="15"/>
      <c r="O294" s="15"/>
      <c r="P294" s="6"/>
      <c r="Q294" s="6"/>
      <c r="R294" s="6"/>
      <c r="S294" s="6"/>
      <c r="T294" s="6"/>
      <c r="U294" s="6"/>
      <c r="V294" s="6"/>
      <c r="W294" s="6"/>
      <c r="X294" s="6"/>
      <c r="Y294" s="6"/>
      <c r="Z294" s="6"/>
      <c r="AA294" s="6"/>
      <c r="AB294" s="6"/>
    </row>
    <row r="295" spans="1:28" ht="14.25" customHeight="1">
      <c r="A295" s="16"/>
      <c r="B295" s="16"/>
      <c r="C295" s="16"/>
      <c r="D295" s="16"/>
      <c r="E295" s="16"/>
      <c r="F295" s="16"/>
      <c r="G295" s="16"/>
      <c r="H295" s="16"/>
      <c r="I295" s="16"/>
      <c r="J295" s="16"/>
      <c r="K295" s="16"/>
      <c r="L295" s="15"/>
      <c r="M295" s="15"/>
      <c r="N295" s="15"/>
      <c r="O295" s="15"/>
      <c r="P295" s="6"/>
      <c r="Q295" s="6"/>
      <c r="R295" s="6"/>
      <c r="S295" s="6"/>
      <c r="T295" s="6"/>
      <c r="U295" s="6"/>
      <c r="V295" s="6"/>
      <c r="W295" s="6"/>
      <c r="X295" s="6"/>
      <c r="Y295" s="6"/>
      <c r="Z295" s="6"/>
      <c r="AA295" s="6"/>
      <c r="AB295" s="6"/>
    </row>
    <row r="296" spans="1:28" ht="14.25" customHeight="1">
      <c r="A296" s="16"/>
      <c r="B296" s="16"/>
      <c r="C296" s="16"/>
      <c r="D296" s="16"/>
      <c r="E296" s="16"/>
      <c r="F296" s="16"/>
      <c r="G296" s="16"/>
      <c r="H296" s="16"/>
      <c r="I296" s="16"/>
      <c r="J296" s="16"/>
      <c r="K296" s="16"/>
      <c r="L296" s="15"/>
      <c r="M296" s="15"/>
      <c r="N296" s="15"/>
      <c r="O296" s="15"/>
      <c r="P296" s="6"/>
      <c r="Q296" s="6"/>
      <c r="R296" s="6"/>
      <c r="S296" s="6"/>
      <c r="T296" s="6"/>
      <c r="U296" s="6"/>
      <c r="V296" s="6"/>
      <c r="W296" s="6"/>
      <c r="X296" s="6"/>
      <c r="Y296" s="6"/>
      <c r="Z296" s="6"/>
      <c r="AA296" s="6"/>
      <c r="AB296" s="6"/>
    </row>
    <row r="297" spans="1:28" ht="14.25" customHeight="1">
      <c r="A297" s="16"/>
      <c r="B297" s="16"/>
      <c r="C297" s="16"/>
      <c r="D297" s="16"/>
      <c r="E297" s="16"/>
      <c r="F297" s="16"/>
      <c r="G297" s="16"/>
      <c r="H297" s="16"/>
      <c r="I297" s="16"/>
      <c r="J297" s="16"/>
      <c r="K297" s="16"/>
      <c r="L297" s="15"/>
      <c r="M297" s="15"/>
      <c r="N297" s="15"/>
      <c r="O297" s="15"/>
      <c r="P297" s="6"/>
      <c r="Q297" s="6"/>
      <c r="R297" s="6"/>
      <c r="S297" s="6"/>
      <c r="T297" s="6"/>
      <c r="U297" s="6"/>
      <c r="V297" s="6"/>
      <c r="W297" s="6"/>
      <c r="X297" s="6"/>
      <c r="Y297" s="6"/>
      <c r="Z297" s="6"/>
      <c r="AA297" s="6"/>
      <c r="AB297" s="6"/>
    </row>
    <row r="298" spans="1:28" ht="14.25" customHeight="1">
      <c r="A298" s="16"/>
      <c r="B298" s="16"/>
      <c r="C298" s="16"/>
      <c r="D298" s="16"/>
      <c r="E298" s="16"/>
      <c r="F298" s="16"/>
      <c r="G298" s="16"/>
      <c r="H298" s="16"/>
      <c r="I298" s="16"/>
      <c r="J298" s="16"/>
      <c r="K298" s="16"/>
      <c r="L298" s="15"/>
      <c r="M298" s="15"/>
      <c r="N298" s="15"/>
      <c r="O298" s="15"/>
      <c r="P298" s="6"/>
      <c r="Q298" s="6"/>
      <c r="R298" s="6"/>
      <c r="S298" s="6"/>
      <c r="T298" s="6"/>
      <c r="U298" s="6"/>
      <c r="V298" s="6"/>
      <c r="W298" s="6"/>
      <c r="X298" s="6"/>
      <c r="Y298" s="6"/>
      <c r="Z298" s="6"/>
      <c r="AA298" s="6"/>
      <c r="AB298" s="6"/>
    </row>
    <row r="299" spans="1:28" ht="14.25" customHeight="1">
      <c r="A299" s="16"/>
      <c r="B299" s="16"/>
      <c r="C299" s="16"/>
      <c r="D299" s="16"/>
      <c r="E299" s="16"/>
      <c r="F299" s="16"/>
      <c r="G299" s="16"/>
      <c r="H299" s="16"/>
      <c r="I299" s="16"/>
      <c r="J299" s="16"/>
      <c r="K299" s="16"/>
      <c r="L299" s="15"/>
      <c r="M299" s="15"/>
      <c r="N299" s="15"/>
      <c r="O299" s="15"/>
      <c r="P299" s="6"/>
      <c r="Q299" s="6"/>
      <c r="R299" s="6"/>
      <c r="S299" s="6"/>
      <c r="T299" s="6"/>
      <c r="U299" s="6"/>
      <c r="V299" s="6"/>
      <c r="W299" s="6"/>
      <c r="X299" s="6"/>
      <c r="Y299" s="6"/>
      <c r="Z299" s="6"/>
      <c r="AA299" s="6"/>
      <c r="AB299" s="6"/>
    </row>
    <row r="300" spans="1:28" ht="14.25" customHeight="1">
      <c r="A300" s="16"/>
      <c r="B300" s="16"/>
      <c r="C300" s="16"/>
      <c r="D300" s="16"/>
      <c r="E300" s="16"/>
      <c r="F300" s="16"/>
      <c r="G300" s="16"/>
      <c r="H300" s="16"/>
      <c r="I300" s="16"/>
      <c r="J300" s="16"/>
      <c r="K300" s="16"/>
      <c r="L300" s="15"/>
      <c r="M300" s="15"/>
      <c r="N300" s="15"/>
      <c r="O300" s="15"/>
      <c r="P300" s="6"/>
      <c r="Q300" s="6"/>
      <c r="R300" s="6"/>
      <c r="S300" s="6"/>
      <c r="T300" s="6"/>
      <c r="U300" s="6"/>
      <c r="V300" s="6"/>
      <c r="W300" s="6"/>
      <c r="X300" s="6"/>
      <c r="Y300" s="6"/>
      <c r="Z300" s="6"/>
      <c r="AA300" s="6"/>
      <c r="AB300" s="6"/>
    </row>
    <row r="301" spans="1:28" ht="14.25" customHeight="1">
      <c r="A301" s="100"/>
      <c r="B301" s="102"/>
      <c r="C301" s="85"/>
      <c r="D301" s="85"/>
      <c r="E301" s="85"/>
      <c r="F301" s="85"/>
      <c r="G301" s="85"/>
      <c r="H301" s="85"/>
      <c r="I301" s="85"/>
      <c r="J301" s="85"/>
      <c r="K301" s="85"/>
      <c r="L301" s="15"/>
      <c r="M301" s="15"/>
      <c r="N301" s="15"/>
      <c r="O301" s="15"/>
      <c r="P301" s="6"/>
      <c r="Q301" s="6"/>
      <c r="R301" s="6"/>
      <c r="S301" s="6"/>
      <c r="T301" s="6"/>
      <c r="U301" s="6"/>
      <c r="V301" s="6"/>
      <c r="W301" s="6"/>
      <c r="X301" s="6"/>
      <c r="Y301" s="6"/>
      <c r="Z301" s="6"/>
      <c r="AA301" s="6"/>
      <c r="AB301" s="6"/>
    </row>
    <row r="302" spans="1:28" ht="14.25" customHeight="1">
      <c r="A302" s="100" t="s">
        <v>294</v>
      </c>
      <c r="B302" s="102"/>
      <c r="C302" s="85"/>
      <c r="D302" s="85"/>
      <c r="E302" s="85"/>
      <c r="F302" s="85"/>
      <c r="G302" s="85"/>
      <c r="H302" s="85"/>
      <c r="I302" s="85"/>
      <c r="J302" s="85"/>
      <c r="K302" s="85"/>
      <c r="L302" s="15"/>
      <c r="M302" s="15"/>
      <c r="N302" s="15"/>
      <c r="O302" s="15"/>
      <c r="P302" s="6"/>
      <c r="Q302" s="6"/>
      <c r="R302" s="6"/>
      <c r="S302" s="6"/>
      <c r="T302" s="6"/>
      <c r="U302" s="6"/>
      <c r="V302" s="6"/>
      <c r="W302" s="6"/>
      <c r="X302" s="6"/>
      <c r="Y302" s="6"/>
      <c r="Z302" s="6"/>
      <c r="AA302" s="6"/>
      <c r="AB302" s="6"/>
    </row>
    <row r="303" spans="1:28" ht="14.25" customHeight="1">
      <c r="A303" s="102" t="s">
        <v>295</v>
      </c>
      <c r="B303" s="102"/>
      <c r="C303" s="85"/>
      <c r="D303" s="85"/>
      <c r="E303" s="85"/>
      <c r="F303" s="85"/>
      <c r="G303" s="85"/>
      <c r="H303" s="85"/>
      <c r="I303" s="85"/>
      <c r="J303" s="85"/>
      <c r="K303" s="85"/>
      <c r="L303" s="15"/>
      <c r="M303" s="15"/>
      <c r="N303" s="15"/>
      <c r="O303" s="15"/>
      <c r="P303" s="6"/>
      <c r="Q303" s="6"/>
      <c r="R303" s="6"/>
      <c r="S303" s="6"/>
      <c r="T303" s="6"/>
      <c r="U303" s="6"/>
      <c r="V303" s="6"/>
      <c r="W303" s="6"/>
      <c r="X303" s="6"/>
      <c r="Y303" s="6"/>
      <c r="Z303" s="6"/>
      <c r="AA303" s="6"/>
      <c r="AB303" s="6"/>
    </row>
    <row r="304" spans="1:28" ht="14.25" customHeight="1">
      <c r="A304" s="102"/>
      <c r="B304" s="128" t="s">
        <v>296</v>
      </c>
      <c r="C304" s="85"/>
      <c r="D304" s="85"/>
      <c r="E304" s="85"/>
      <c r="F304" s="85"/>
      <c r="G304" s="85"/>
      <c r="H304" s="85"/>
      <c r="I304" s="85"/>
      <c r="J304" s="85"/>
      <c r="K304" s="85"/>
      <c r="L304" s="15"/>
      <c r="M304" s="129"/>
      <c r="N304" s="129"/>
      <c r="O304" s="15"/>
      <c r="P304" s="6"/>
      <c r="Q304" s="6"/>
      <c r="R304" s="6"/>
      <c r="S304" s="6"/>
      <c r="T304" s="6"/>
      <c r="U304" s="6"/>
      <c r="V304" s="6"/>
      <c r="W304" s="6"/>
      <c r="X304" s="6"/>
      <c r="Y304" s="6"/>
      <c r="Z304" s="6"/>
      <c r="AA304" s="6"/>
      <c r="AB304" s="6"/>
    </row>
    <row r="305" spans="1:28" ht="14.25" customHeight="1">
      <c r="A305" s="102"/>
      <c r="B305" s="128" t="s">
        <v>297</v>
      </c>
      <c r="C305" s="85"/>
      <c r="D305" s="85"/>
      <c r="E305" s="85"/>
      <c r="F305" s="85"/>
      <c r="G305" s="85"/>
      <c r="H305" s="85"/>
      <c r="I305" s="85"/>
      <c r="J305" s="85"/>
      <c r="K305" s="85"/>
      <c r="L305" s="102"/>
      <c r="M305" s="129"/>
      <c r="N305" s="129"/>
      <c r="O305" s="129"/>
      <c r="P305" s="129"/>
      <c r="Q305" s="102"/>
      <c r="R305" s="96"/>
      <c r="S305" s="6"/>
      <c r="T305" s="6"/>
      <c r="U305" s="6"/>
      <c r="V305" s="6"/>
      <c r="W305" s="6"/>
      <c r="X305" s="6"/>
      <c r="Y305" s="6"/>
      <c r="Z305" s="6"/>
      <c r="AA305" s="6"/>
      <c r="AB305" s="6"/>
    </row>
    <row r="306" spans="1:28" ht="14.25" customHeight="1">
      <c r="A306" s="16" t="s">
        <v>298</v>
      </c>
      <c r="B306" s="16"/>
      <c r="C306" s="16"/>
      <c r="D306" s="16"/>
      <c r="E306" s="16"/>
      <c r="F306" s="16"/>
      <c r="G306" s="16"/>
      <c r="H306" s="16"/>
      <c r="I306" s="16"/>
      <c r="J306" s="16"/>
      <c r="K306" s="16"/>
      <c r="L306" s="102"/>
      <c r="M306" s="129"/>
      <c r="N306" s="129"/>
      <c r="O306" s="129"/>
      <c r="P306" s="129"/>
      <c r="Q306" s="102"/>
      <c r="R306" s="84"/>
      <c r="S306" s="6"/>
      <c r="T306" s="6"/>
      <c r="U306" s="6"/>
      <c r="V306" s="6"/>
      <c r="W306" s="6"/>
      <c r="X306" s="6"/>
      <c r="Y306" s="6"/>
      <c r="Z306" s="6"/>
      <c r="AA306" s="6"/>
      <c r="AB306" s="6"/>
    </row>
    <row r="307" spans="1:28" ht="14.25" customHeight="1">
      <c r="A307" s="16"/>
      <c r="B307" s="499" t="s">
        <v>299</v>
      </c>
      <c r="C307" s="500"/>
      <c r="D307" s="500"/>
      <c r="E307" s="500"/>
      <c r="F307" s="500"/>
      <c r="G307" s="500"/>
      <c r="H307" s="500"/>
      <c r="I307" s="500"/>
      <c r="J307" s="500"/>
      <c r="K307" s="501"/>
      <c r="L307" s="102"/>
      <c r="M307" s="129"/>
      <c r="N307" s="129"/>
      <c r="O307" s="129"/>
      <c r="P307" s="129"/>
      <c r="Q307" s="102"/>
      <c r="R307" s="84"/>
      <c r="S307" s="6"/>
      <c r="T307" s="6"/>
      <c r="U307" s="6"/>
      <c r="V307" s="6"/>
      <c r="W307" s="6"/>
      <c r="X307" s="6"/>
      <c r="Y307" s="6"/>
      <c r="Z307" s="6"/>
      <c r="AA307" s="6"/>
      <c r="AB307" s="6"/>
    </row>
    <row r="308" spans="1:28" ht="14.25" customHeight="1">
      <c r="A308" s="16" t="s">
        <v>300</v>
      </c>
      <c r="B308" s="16"/>
      <c r="C308" s="16"/>
      <c r="D308" s="16"/>
      <c r="E308" s="16"/>
      <c r="F308" s="16"/>
      <c r="G308" s="16"/>
      <c r="H308" s="16"/>
      <c r="I308" s="16"/>
      <c r="J308" s="16"/>
      <c r="K308" s="16"/>
      <c r="L308" s="102"/>
      <c r="M308" s="129"/>
      <c r="N308" s="129"/>
      <c r="O308" s="129"/>
      <c r="P308" s="129"/>
      <c r="Q308" s="102"/>
      <c r="R308" s="84"/>
      <c r="S308" s="6"/>
      <c r="T308" s="6"/>
      <c r="U308" s="6"/>
      <c r="V308" s="6"/>
      <c r="W308" s="6"/>
      <c r="X308" s="6"/>
      <c r="Y308" s="6"/>
      <c r="Z308" s="6"/>
      <c r="AA308" s="6"/>
      <c r="AB308" s="6"/>
    </row>
    <row r="309" spans="1:28" ht="14.25" customHeight="1">
      <c r="A309" s="16"/>
      <c r="B309" s="127" t="s">
        <v>301</v>
      </c>
      <c r="C309" s="16"/>
      <c r="D309" s="16"/>
      <c r="E309" s="16"/>
      <c r="F309" s="16"/>
      <c r="G309" s="16"/>
      <c r="H309" s="16"/>
      <c r="I309" s="16"/>
      <c r="J309" s="16"/>
      <c r="K309" s="16"/>
      <c r="L309" s="102"/>
      <c r="M309" s="129"/>
      <c r="N309" s="129"/>
      <c r="O309" s="129"/>
      <c r="P309" s="129"/>
      <c r="Q309" s="102"/>
      <c r="R309" s="84"/>
      <c r="S309" s="6"/>
      <c r="T309" s="6"/>
      <c r="U309" s="6"/>
      <c r="V309" s="6"/>
      <c r="W309" s="6"/>
      <c r="X309" s="6"/>
      <c r="Y309" s="6"/>
      <c r="Z309" s="6"/>
      <c r="AA309" s="6"/>
      <c r="AB309" s="6"/>
    </row>
    <row r="310" spans="1:28" ht="14.25" customHeight="1">
      <c r="A310" s="102" t="s">
        <v>302</v>
      </c>
      <c r="B310" s="102"/>
      <c r="C310" s="85"/>
      <c r="D310" s="85"/>
      <c r="E310" s="85"/>
      <c r="F310" s="85"/>
      <c r="G310" s="85"/>
      <c r="H310" s="85"/>
      <c r="I310" s="85"/>
      <c r="J310" s="85"/>
      <c r="K310" s="85"/>
      <c r="L310" s="102"/>
      <c r="M310" s="129"/>
      <c r="N310" s="129"/>
      <c r="O310" s="129"/>
      <c r="P310" s="129"/>
      <c r="Q310" s="102"/>
      <c r="R310" s="84"/>
      <c r="S310" s="6"/>
      <c r="T310" s="6"/>
      <c r="U310" s="6"/>
      <c r="V310" s="6"/>
      <c r="W310" s="6"/>
      <c r="X310" s="6"/>
      <c r="Y310" s="6"/>
      <c r="Z310" s="6"/>
      <c r="AA310" s="6"/>
      <c r="AB310" s="6"/>
    </row>
    <row r="311" spans="1:28" ht="14.25" customHeight="1">
      <c r="A311" s="102" t="s">
        <v>303</v>
      </c>
      <c r="B311" s="85"/>
      <c r="C311" s="85"/>
      <c r="D311" s="85"/>
      <c r="E311" s="85"/>
      <c r="F311" s="85"/>
      <c r="G311" s="85"/>
      <c r="H311" s="85"/>
      <c r="I311" s="85"/>
      <c r="J311" s="85"/>
      <c r="K311" s="85"/>
      <c r="L311" s="102"/>
      <c r="M311" s="129"/>
      <c r="N311" s="129"/>
      <c r="O311" s="129"/>
      <c r="P311" s="129"/>
      <c r="Q311" s="102"/>
      <c r="R311" s="84"/>
      <c r="S311" s="6"/>
      <c r="T311" s="6"/>
      <c r="U311" s="6"/>
      <c r="V311" s="6"/>
      <c r="W311" s="6"/>
      <c r="X311" s="6"/>
      <c r="Y311" s="6"/>
      <c r="Z311" s="6"/>
      <c r="AA311" s="6"/>
      <c r="AB311" s="6"/>
    </row>
    <row r="312" spans="1:28" ht="14.25" customHeight="1">
      <c r="A312" s="102"/>
      <c r="B312" s="128" t="s">
        <v>304</v>
      </c>
      <c r="C312" s="85"/>
      <c r="D312" s="85"/>
      <c r="E312" s="85"/>
      <c r="F312" s="85"/>
      <c r="G312" s="85"/>
      <c r="H312" s="85"/>
      <c r="I312" s="85"/>
      <c r="J312" s="85"/>
      <c r="K312" s="85"/>
      <c r="L312" s="102"/>
      <c r="M312" s="129"/>
      <c r="N312" s="129"/>
      <c r="O312" s="129"/>
      <c r="P312" s="129"/>
      <c r="Q312" s="102"/>
      <c r="R312" s="84"/>
      <c r="S312" s="6"/>
      <c r="T312" s="6"/>
      <c r="U312" s="6"/>
      <c r="V312" s="6"/>
      <c r="W312" s="6"/>
      <c r="X312" s="6"/>
      <c r="Y312" s="6"/>
      <c r="Z312" s="6"/>
      <c r="AA312" s="6"/>
      <c r="AB312" s="6"/>
    </row>
    <row r="313" spans="1:28" ht="14.25" customHeight="1">
      <c r="A313" s="102"/>
      <c r="B313" s="85"/>
      <c r="C313" s="85"/>
      <c r="D313" s="85"/>
      <c r="E313" s="85"/>
      <c r="F313" s="85"/>
      <c r="G313" s="85"/>
      <c r="H313" s="85"/>
      <c r="I313" s="85"/>
      <c r="J313" s="85"/>
      <c r="K313" s="85"/>
      <c r="L313" s="102"/>
      <c r="M313" s="129"/>
      <c r="N313" s="129"/>
      <c r="O313" s="129"/>
      <c r="P313" s="129"/>
      <c r="Q313" s="102"/>
      <c r="R313" s="84"/>
      <c r="S313" s="6"/>
      <c r="T313" s="6"/>
      <c r="U313" s="6"/>
      <c r="V313" s="6"/>
      <c r="W313" s="6"/>
      <c r="X313" s="6"/>
      <c r="Y313" s="6"/>
      <c r="Z313" s="6"/>
      <c r="AA313" s="6"/>
      <c r="AB313" s="6"/>
    </row>
    <row r="314" spans="1:28" ht="14.25" customHeight="1">
      <c r="A314" s="102"/>
      <c r="B314" s="85"/>
      <c r="C314" s="130" t="s">
        <v>269</v>
      </c>
      <c r="D314" s="105" t="s">
        <v>305</v>
      </c>
      <c r="E314" s="105" t="s">
        <v>306</v>
      </c>
      <c r="F314" s="105" t="s">
        <v>307</v>
      </c>
      <c r="G314" s="85"/>
      <c r="H314" s="85"/>
      <c r="I314" s="85"/>
      <c r="J314" s="85"/>
      <c r="K314" s="85"/>
      <c r="L314" s="102"/>
      <c r="M314" s="129"/>
      <c r="N314" s="129"/>
      <c r="O314" s="129"/>
      <c r="P314" s="129"/>
      <c r="Q314" s="102"/>
      <c r="R314" s="84"/>
      <c r="S314" s="6"/>
      <c r="T314" s="6"/>
      <c r="U314" s="6"/>
      <c r="V314" s="6"/>
      <c r="W314" s="6"/>
      <c r="X314" s="6"/>
      <c r="Y314" s="6"/>
      <c r="Z314" s="6"/>
      <c r="AA314" s="6"/>
      <c r="AB314" s="6"/>
    </row>
    <row r="315" spans="1:28" ht="14.25" customHeight="1">
      <c r="A315" s="102"/>
      <c r="B315" s="85"/>
      <c r="C315" s="90" t="s">
        <v>15</v>
      </c>
      <c r="D315" s="131">
        <f>'Sample Output'!S7</f>
        <v>11.81</v>
      </c>
      <c r="E315" s="132">
        <f>'Sample Output'!AA7</f>
        <v>8.4674005080440296</v>
      </c>
      <c r="F315" s="132">
        <f>'Sample Output'!AB7</f>
        <v>16.53259949195597</v>
      </c>
      <c r="G315" s="85"/>
      <c r="H315" s="85"/>
      <c r="I315" s="85"/>
      <c r="J315" s="85"/>
      <c r="K315" s="85"/>
      <c r="L315" s="102"/>
      <c r="M315" s="15"/>
      <c r="N315" s="15"/>
      <c r="O315" s="129"/>
      <c r="P315" s="129"/>
      <c r="Q315" s="102"/>
      <c r="R315" s="84"/>
      <c r="S315" s="6"/>
      <c r="T315" s="6"/>
      <c r="U315" s="6"/>
      <c r="V315" s="6"/>
      <c r="W315" s="6"/>
      <c r="X315" s="6"/>
      <c r="Y315" s="6"/>
      <c r="Z315" s="6"/>
      <c r="AA315" s="6"/>
      <c r="AB315" s="6"/>
    </row>
    <row r="316" spans="1:28" ht="14.25" customHeight="1">
      <c r="A316" s="102"/>
      <c r="B316" s="85"/>
      <c r="C316" s="85"/>
      <c r="D316" s="85"/>
      <c r="E316" s="85"/>
      <c r="F316" s="85"/>
      <c r="G316" s="85"/>
      <c r="H316" s="85"/>
      <c r="I316" s="85"/>
      <c r="J316" s="85"/>
      <c r="K316" s="85"/>
      <c r="L316" s="15"/>
      <c r="M316" s="16"/>
      <c r="N316" s="16"/>
      <c r="O316" s="15"/>
      <c r="P316" s="6"/>
      <c r="Q316" s="6"/>
      <c r="R316" s="6"/>
      <c r="S316" s="6"/>
      <c r="T316" s="15"/>
      <c r="U316" s="6"/>
      <c r="V316" s="6"/>
      <c r="W316" s="6"/>
      <c r="X316" s="6"/>
      <c r="Y316" s="6"/>
      <c r="Z316" s="6"/>
      <c r="AA316" s="6"/>
      <c r="AB316" s="6"/>
    </row>
    <row r="317" spans="1:28" ht="14.25" customHeight="1">
      <c r="A317" s="133" t="s">
        <v>308</v>
      </c>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6"/>
      <c r="AA317" s="6"/>
      <c r="AB317" s="6"/>
    </row>
    <row r="318" spans="1:28" ht="14.25" customHeight="1">
      <c r="A318" s="502" t="s">
        <v>309</v>
      </c>
      <c r="B318" s="503"/>
      <c r="C318" s="503"/>
      <c r="D318" s="503"/>
      <c r="E318" s="503"/>
      <c r="F318" s="503"/>
      <c r="G318" s="503"/>
      <c r="H318" s="503"/>
      <c r="I318" s="503"/>
      <c r="J318" s="503"/>
      <c r="K318" s="504"/>
      <c r="L318" s="102"/>
      <c r="M318" s="6"/>
      <c r="N318" s="15"/>
      <c r="O318" s="16"/>
      <c r="P318" s="16"/>
      <c r="Q318" s="16"/>
      <c r="R318" s="16"/>
      <c r="S318" s="16"/>
      <c r="T318" s="16"/>
      <c r="U318" s="16"/>
      <c r="V318" s="16"/>
      <c r="W318" s="16"/>
      <c r="X318" s="16"/>
      <c r="Y318" s="16"/>
      <c r="Z318" s="6"/>
      <c r="AA318" s="6"/>
      <c r="AB318" s="6"/>
    </row>
    <row r="319" spans="1:28" ht="14.25" customHeight="1">
      <c r="A319" s="100"/>
      <c r="B319" s="85"/>
      <c r="C319" s="85"/>
      <c r="D319" s="85"/>
      <c r="E319" s="85"/>
      <c r="F319" s="85"/>
      <c r="G319" s="85"/>
      <c r="H319" s="85"/>
      <c r="I319" s="85"/>
      <c r="J319" s="85"/>
      <c r="K319" s="85"/>
      <c r="L319" s="102"/>
      <c r="M319" s="6"/>
      <c r="N319" s="15"/>
      <c r="O319" s="16"/>
      <c r="P319" s="16"/>
      <c r="Q319" s="16"/>
      <c r="R319" s="16"/>
      <c r="S319" s="16"/>
      <c r="T319" s="16"/>
      <c r="U319" s="16"/>
      <c r="V319" s="16"/>
      <c r="W319" s="16"/>
      <c r="X319" s="16"/>
      <c r="Y319" s="16"/>
      <c r="Z319" s="6"/>
      <c r="AA319" s="6"/>
      <c r="AB319" s="6"/>
    </row>
    <row r="320" spans="1:28" ht="14.25" customHeight="1">
      <c r="A320" s="100" t="s">
        <v>310</v>
      </c>
      <c r="B320" s="85"/>
      <c r="C320" s="85"/>
      <c r="D320" s="85"/>
      <c r="E320" s="85"/>
      <c r="F320" s="85"/>
      <c r="G320" s="85"/>
      <c r="H320" s="85"/>
      <c r="I320" s="85"/>
      <c r="J320" s="85"/>
      <c r="K320" s="85"/>
      <c r="L320" s="102"/>
      <c r="M320" s="6"/>
      <c r="N320" s="15"/>
      <c r="O320" s="16"/>
      <c r="P320" s="16"/>
      <c r="Q320" s="16"/>
      <c r="R320" s="16"/>
      <c r="S320" s="16"/>
      <c r="T320" s="16"/>
      <c r="U320" s="16"/>
      <c r="V320" s="16"/>
      <c r="W320" s="16"/>
      <c r="X320" s="16"/>
      <c r="Y320" s="16"/>
      <c r="Z320" s="6"/>
      <c r="AA320" s="6"/>
      <c r="AB320" s="6"/>
    </row>
    <row r="321" spans="1:30" ht="15" customHeight="1">
      <c r="A321" s="102"/>
      <c r="B321" s="85"/>
      <c r="C321" s="85"/>
      <c r="D321" s="85"/>
      <c r="E321" s="85"/>
      <c r="F321" s="85"/>
      <c r="G321" s="85"/>
      <c r="H321" s="85"/>
      <c r="I321" s="85"/>
      <c r="J321" s="85"/>
      <c r="K321" s="85"/>
      <c r="L321" s="15"/>
      <c r="M321" s="6"/>
      <c r="N321" s="15"/>
      <c r="O321" s="15"/>
      <c r="P321" s="6"/>
      <c r="Q321" s="6"/>
      <c r="R321" s="6"/>
      <c r="S321" s="6"/>
      <c r="T321" s="6"/>
      <c r="U321" s="6"/>
      <c r="V321" s="6"/>
      <c r="W321" s="6"/>
      <c r="X321" s="6"/>
      <c r="Y321" s="6"/>
      <c r="Z321" s="6"/>
      <c r="AA321" s="6"/>
      <c r="AB321" s="6"/>
    </row>
    <row r="322" spans="1:30" ht="14.25" customHeight="1">
      <c r="A322" s="102"/>
      <c r="B322" s="85"/>
      <c r="C322" s="105" t="s">
        <v>311</v>
      </c>
      <c r="D322" s="105" t="s">
        <v>312</v>
      </c>
      <c r="E322" s="105" t="s">
        <v>313</v>
      </c>
      <c r="F322" s="105" t="s">
        <v>314</v>
      </c>
      <c r="G322" s="509" t="s">
        <v>315</v>
      </c>
      <c r="H322" s="494"/>
      <c r="I322" s="509" t="s">
        <v>316</v>
      </c>
      <c r="J322" s="494"/>
      <c r="K322" s="509" t="s">
        <v>317</v>
      </c>
      <c r="L322" s="494"/>
      <c r="M322" s="6"/>
      <c r="N322" s="15"/>
      <c r="O322" s="15"/>
      <c r="P322" s="6"/>
      <c r="Q322" s="6"/>
      <c r="R322" s="6"/>
      <c r="S322" s="6"/>
      <c r="T322" s="6"/>
      <c r="U322" s="6"/>
      <c r="V322" s="6"/>
      <c r="W322" s="6"/>
      <c r="X322" s="6"/>
      <c r="Y322" s="6"/>
      <c r="Z322" s="6"/>
      <c r="AA322" s="6"/>
      <c r="AB322" s="6"/>
    </row>
    <row r="323" spans="1:30" s="440" customFormat="1" ht="14.25" customHeight="1">
      <c r="A323" s="456"/>
      <c r="B323" s="457"/>
      <c r="C323" s="461" t="s">
        <v>318</v>
      </c>
      <c r="D323" s="462" t="s">
        <v>1114</v>
      </c>
      <c r="E323" s="462" t="s">
        <v>1117</v>
      </c>
      <c r="F323" s="462">
        <v>485</v>
      </c>
      <c r="G323" s="490" t="s">
        <v>1115</v>
      </c>
      <c r="H323" s="491"/>
      <c r="I323" s="490" t="s">
        <v>1113</v>
      </c>
      <c r="J323" s="491"/>
      <c r="K323" s="490">
        <v>1</v>
      </c>
      <c r="L323" s="491"/>
      <c r="M323" s="458"/>
      <c r="N323" s="459"/>
      <c r="O323" s="459"/>
      <c r="P323" s="459"/>
      <c r="Q323" s="459"/>
      <c r="R323" s="459"/>
      <c r="S323" s="458"/>
      <c r="T323" s="458"/>
      <c r="U323" s="458"/>
      <c r="V323" s="458"/>
      <c r="W323" s="458"/>
      <c r="X323" s="458"/>
      <c r="Y323" s="458"/>
      <c r="Z323" s="458"/>
      <c r="AA323" s="458"/>
      <c r="AB323" s="458"/>
      <c r="AC323" s="460"/>
      <c r="AD323" s="460"/>
    </row>
    <row r="324" spans="1:30" ht="14.25" customHeight="1">
      <c r="A324" s="102"/>
      <c r="B324" s="85"/>
      <c r="C324" s="85"/>
      <c r="D324" s="85"/>
      <c r="E324" s="85"/>
      <c r="F324" s="85"/>
      <c r="G324" s="85"/>
      <c r="H324" s="85"/>
      <c r="I324" s="85"/>
      <c r="J324" s="85"/>
      <c r="K324" s="85"/>
      <c r="L324" s="15"/>
      <c r="M324" s="6"/>
      <c r="N324" s="6"/>
      <c r="O324" s="15"/>
      <c r="P324" s="6"/>
      <c r="Q324" s="6"/>
      <c r="R324" s="6"/>
      <c r="S324" s="6"/>
      <c r="T324" s="6"/>
      <c r="U324" s="6"/>
      <c r="V324" s="6"/>
      <c r="W324" s="6"/>
      <c r="X324" s="6"/>
      <c r="Y324" s="6"/>
      <c r="Z324" s="6"/>
      <c r="AA324" s="6"/>
      <c r="AB324" s="6"/>
    </row>
    <row r="325" spans="1:30" ht="14.25" customHeight="1">
      <c r="A325" s="104" t="s">
        <v>319</v>
      </c>
      <c r="B325" s="134"/>
      <c r="C325" s="6"/>
      <c r="D325" s="6"/>
      <c r="E325" s="6"/>
      <c r="F325" s="6"/>
      <c r="G325" s="6"/>
      <c r="H325" s="6"/>
      <c r="I325" s="135"/>
      <c r="J325" s="135"/>
      <c r="K325" s="135"/>
      <c r="L325" s="15"/>
      <c r="M325" s="6"/>
      <c r="N325" s="6"/>
      <c r="O325" s="6"/>
      <c r="P325" s="6"/>
      <c r="Q325" s="6"/>
      <c r="R325" s="6"/>
      <c r="S325" s="6"/>
      <c r="T325" s="6"/>
      <c r="U325" s="6"/>
      <c r="V325" s="6"/>
      <c r="W325" s="6"/>
      <c r="X325" s="6"/>
      <c r="Y325" s="6"/>
      <c r="Z325" s="6"/>
      <c r="AA325" s="6"/>
      <c r="AB325" s="6"/>
      <c r="AC325" s="18"/>
      <c r="AD325" s="18"/>
    </row>
    <row r="326" spans="1:30" ht="14.25" customHeight="1">
      <c r="A326" s="6" t="s">
        <v>320</v>
      </c>
      <c r="B326" s="6"/>
      <c r="C326" s="6"/>
      <c r="D326" s="6"/>
      <c r="E326" s="6"/>
      <c r="F326" s="6"/>
      <c r="G326" s="6"/>
      <c r="H326" s="6"/>
      <c r="I326" s="6"/>
      <c r="J326" s="6"/>
      <c r="K326" s="6"/>
      <c r="L326" s="15"/>
      <c r="M326" s="15"/>
      <c r="N326" s="6"/>
      <c r="O326" s="6"/>
      <c r="P326" s="6"/>
      <c r="Q326" s="6"/>
      <c r="R326" s="6"/>
      <c r="S326" s="6"/>
      <c r="T326" s="6"/>
      <c r="U326" s="6"/>
      <c r="V326" s="6"/>
      <c r="W326" s="6"/>
      <c r="X326" s="6"/>
      <c r="Y326" s="6"/>
      <c r="Z326" s="6"/>
      <c r="AA326" s="6"/>
      <c r="AB326" s="6"/>
      <c r="AC326" s="18"/>
      <c r="AD326" s="18"/>
    </row>
    <row r="327" spans="1:30" ht="14.25" customHeight="1">
      <c r="A327" s="6"/>
      <c r="B327" s="6"/>
      <c r="C327" s="6"/>
      <c r="D327" s="6"/>
      <c r="E327" s="6"/>
      <c r="F327" s="6"/>
      <c r="G327" s="6"/>
      <c r="H327" s="6"/>
      <c r="I327" s="6"/>
      <c r="J327" s="6"/>
      <c r="K327" s="6"/>
      <c r="L327" s="15"/>
      <c r="M327" s="15"/>
      <c r="N327" s="6"/>
      <c r="O327" s="6"/>
      <c r="P327" s="6"/>
      <c r="Q327" s="6"/>
      <c r="R327" s="6"/>
      <c r="S327" s="6"/>
      <c r="T327" s="6"/>
      <c r="U327" s="6"/>
      <c r="V327" s="6"/>
      <c r="W327" s="6"/>
      <c r="X327" s="6"/>
      <c r="Y327" s="6"/>
      <c r="Z327" s="6"/>
      <c r="AA327" s="6"/>
      <c r="AB327" s="6"/>
      <c r="AC327" s="18"/>
      <c r="AD327" s="18"/>
    </row>
    <row r="328" spans="1:30" ht="14.25" customHeight="1">
      <c r="A328" s="6"/>
      <c r="B328" s="6"/>
      <c r="C328" s="115" t="s">
        <v>321</v>
      </c>
      <c r="D328" s="498" t="s">
        <v>322</v>
      </c>
      <c r="E328" s="493"/>
      <c r="F328" s="494"/>
      <c r="G328" s="136"/>
      <c r="H328" s="136"/>
      <c r="I328" s="136"/>
      <c r="J328" s="6"/>
      <c r="K328" s="6"/>
      <c r="L328" s="15"/>
      <c r="M328" s="135"/>
      <c r="N328" s="6"/>
      <c r="O328" s="6"/>
      <c r="P328" s="6"/>
      <c r="Q328" s="6"/>
      <c r="R328" s="6"/>
      <c r="S328" s="6"/>
      <c r="T328" s="6"/>
      <c r="U328" s="6"/>
      <c r="V328" s="6"/>
      <c r="W328" s="6"/>
      <c r="X328" s="6"/>
      <c r="Y328" s="6"/>
      <c r="Z328" s="6"/>
      <c r="AA328" s="6"/>
      <c r="AB328" s="6"/>
      <c r="AC328" s="18"/>
      <c r="AD328" s="18"/>
    </row>
    <row r="329" spans="1:30" ht="14.25" customHeight="1">
      <c r="A329" s="6"/>
      <c r="B329" s="6"/>
      <c r="C329" s="21" t="s">
        <v>323</v>
      </c>
      <c r="D329" s="492" t="s">
        <v>324</v>
      </c>
      <c r="E329" s="493"/>
      <c r="F329" s="494"/>
      <c r="G329" s="24"/>
      <c r="H329" s="24"/>
      <c r="I329" s="24"/>
      <c r="J329" s="6"/>
      <c r="K329" s="6"/>
      <c r="L329" s="135"/>
      <c r="M329" s="135"/>
      <c r="N329" s="6"/>
      <c r="O329" s="6"/>
      <c r="P329" s="6"/>
      <c r="Q329" s="6"/>
      <c r="R329" s="6"/>
      <c r="S329" s="6"/>
      <c r="T329" s="6"/>
      <c r="U329" s="6"/>
      <c r="V329" s="6"/>
      <c r="W329" s="6"/>
      <c r="X329" s="6"/>
      <c r="Y329" s="6"/>
      <c r="Z329" s="6"/>
      <c r="AA329" s="6"/>
      <c r="AB329" s="6"/>
      <c r="AC329" s="18"/>
      <c r="AD329" s="18"/>
    </row>
    <row r="330" spans="1:30" ht="14.25" customHeight="1">
      <c r="A330" s="6"/>
      <c r="B330" s="6"/>
      <c r="C330" s="21" t="s">
        <v>24</v>
      </c>
      <c r="D330" s="495" t="s">
        <v>325</v>
      </c>
      <c r="E330" s="496"/>
      <c r="F330" s="497"/>
      <c r="G330" s="62"/>
      <c r="H330" s="62"/>
      <c r="I330" s="62"/>
      <c r="J330" s="6"/>
      <c r="K330" s="6"/>
      <c r="L330" s="135"/>
      <c r="M330" s="135"/>
      <c r="N330" s="6"/>
      <c r="O330" s="6"/>
      <c r="P330" s="6"/>
      <c r="Q330" s="6"/>
      <c r="R330" s="6"/>
      <c r="S330" s="6"/>
      <c r="T330" s="6"/>
      <c r="U330" s="6"/>
      <c r="V330" s="6"/>
      <c r="W330" s="6"/>
      <c r="X330" s="6"/>
      <c r="Y330" s="6"/>
      <c r="Z330" s="6"/>
      <c r="AA330" s="6"/>
      <c r="AB330" s="6"/>
      <c r="AC330" s="18"/>
      <c r="AD330" s="18"/>
    </row>
    <row r="331" spans="1:30" ht="14.25" customHeight="1">
      <c r="A331" s="6"/>
      <c r="B331" s="6"/>
      <c r="C331" s="21" t="s">
        <v>326</v>
      </c>
      <c r="D331" s="492" t="s">
        <v>327</v>
      </c>
      <c r="E331" s="493"/>
      <c r="F331" s="494"/>
      <c r="G331" s="24"/>
      <c r="H331" s="24"/>
      <c r="I331" s="24"/>
      <c r="J331" s="6"/>
      <c r="K331" s="6"/>
      <c r="L331" s="135"/>
      <c r="M331" s="15"/>
      <c r="N331" s="15"/>
      <c r="O331" s="6"/>
      <c r="P331" s="6"/>
      <c r="Q331" s="6"/>
      <c r="R331" s="6"/>
      <c r="S331" s="6"/>
      <c r="T331" s="6"/>
      <c r="U331" s="6"/>
      <c r="V331" s="6"/>
      <c r="W331" s="6"/>
      <c r="X331" s="6"/>
      <c r="Y331" s="6"/>
      <c r="Z331" s="6"/>
      <c r="AA331" s="6"/>
      <c r="AB331" s="6"/>
      <c r="AC331" s="18"/>
      <c r="AD331" s="18"/>
    </row>
    <row r="332" spans="1:30" ht="14.25" customHeight="1">
      <c r="A332" s="6"/>
      <c r="B332" s="6"/>
      <c r="C332" s="21" t="s">
        <v>328</v>
      </c>
      <c r="D332" s="495" t="s">
        <v>329</v>
      </c>
      <c r="E332" s="496"/>
      <c r="F332" s="497"/>
      <c r="G332" s="24"/>
      <c r="H332" s="24"/>
      <c r="I332" s="24"/>
      <c r="J332" s="6"/>
      <c r="K332" s="6"/>
      <c r="L332" s="15"/>
      <c r="M332" s="15"/>
      <c r="N332" s="135"/>
      <c r="O332" s="15"/>
      <c r="P332" s="15"/>
      <c r="Q332" s="15"/>
      <c r="R332" s="15"/>
      <c r="S332" s="6"/>
      <c r="T332" s="6"/>
      <c r="U332" s="6"/>
      <c r="V332" s="6"/>
      <c r="W332" s="6"/>
      <c r="X332" s="6"/>
      <c r="Y332" s="6"/>
      <c r="Z332" s="6"/>
      <c r="AA332" s="6"/>
      <c r="AB332" s="6"/>
      <c r="AC332" s="18"/>
      <c r="AD332" s="18"/>
    </row>
    <row r="333" spans="1:30" ht="14.25" customHeight="1">
      <c r="A333" s="6"/>
      <c r="B333" s="6"/>
      <c r="C333" s="21" t="s">
        <v>330</v>
      </c>
      <c r="D333" s="492">
        <v>0</v>
      </c>
      <c r="E333" s="493"/>
      <c r="F333" s="494"/>
      <c r="G333" s="24"/>
      <c r="H333" s="24"/>
      <c r="I333" s="24"/>
      <c r="J333" s="6"/>
      <c r="K333" s="6"/>
      <c r="L333" s="15"/>
      <c r="M333" s="15"/>
      <c r="N333" s="135"/>
      <c r="O333" s="135"/>
      <c r="P333" s="135"/>
      <c r="Q333" s="135"/>
      <c r="R333" s="135"/>
      <c r="S333" s="6"/>
      <c r="T333" s="6"/>
      <c r="U333" s="6"/>
      <c r="V333" s="6"/>
      <c r="W333" s="6"/>
      <c r="X333" s="6"/>
      <c r="Y333" s="6"/>
      <c r="Z333" s="6"/>
      <c r="AA333" s="6"/>
      <c r="AB333" s="6"/>
      <c r="AC333" s="18"/>
      <c r="AD333" s="18"/>
    </row>
    <row r="334" spans="1:30" ht="14.25" customHeight="1">
      <c r="A334" s="6"/>
      <c r="B334" s="6"/>
      <c r="C334" s="21" t="s">
        <v>331</v>
      </c>
      <c r="D334" s="492" t="s">
        <v>332</v>
      </c>
      <c r="E334" s="493"/>
      <c r="F334" s="494"/>
      <c r="G334" s="24"/>
      <c r="H334" s="24"/>
      <c r="I334" s="24"/>
      <c r="J334" s="6"/>
      <c r="K334" s="6"/>
      <c r="L334" s="15"/>
      <c r="M334" s="15"/>
      <c r="N334" s="135"/>
      <c r="O334" s="135"/>
      <c r="P334" s="135"/>
      <c r="Q334" s="135"/>
      <c r="R334" s="135"/>
      <c r="S334" s="6"/>
      <c r="T334" s="6"/>
      <c r="U334" s="6"/>
      <c r="V334" s="6"/>
      <c r="W334" s="6"/>
      <c r="X334" s="6"/>
      <c r="Y334" s="6"/>
      <c r="Z334" s="6"/>
      <c r="AA334" s="6"/>
      <c r="AB334" s="6"/>
      <c r="AC334" s="18"/>
      <c r="AD334" s="18"/>
    </row>
    <row r="335" spans="1:30" ht="14.25" customHeight="1">
      <c r="A335" s="6"/>
      <c r="B335" s="6"/>
      <c r="C335" s="21" t="s">
        <v>333</v>
      </c>
      <c r="D335" s="492">
        <v>16</v>
      </c>
      <c r="E335" s="493"/>
      <c r="F335" s="494"/>
      <c r="G335" s="24"/>
      <c r="H335" s="24"/>
      <c r="I335" s="24"/>
      <c r="J335" s="6"/>
      <c r="K335" s="6"/>
      <c r="L335" s="15"/>
      <c r="M335" s="15"/>
      <c r="N335" s="135"/>
      <c r="O335" s="135"/>
      <c r="P335" s="135"/>
      <c r="Q335" s="135"/>
      <c r="R335" s="135"/>
      <c r="S335" s="6"/>
      <c r="T335" s="6"/>
      <c r="U335" s="6"/>
      <c r="V335" s="6"/>
      <c r="W335" s="6"/>
      <c r="X335" s="6"/>
      <c r="Y335" s="6"/>
      <c r="Z335" s="6"/>
      <c r="AA335" s="6"/>
      <c r="AB335" s="6"/>
      <c r="AC335" s="18"/>
      <c r="AD335" s="18"/>
    </row>
    <row r="336" spans="1:30" ht="14.25" customHeight="1">
      <c r="A336" s="135"/>
      <c r="B336" s="134"/>
      <c r="C336" s="21" t="s">
        <v>334</v>
      </c>
      <c r="D336" s="492">
        <v>0</v>
      </c>
      <c r="E336" s="493"/>
      <c r="F336" s="494"/>
      <c r="G336" s="24"/>
      <c r="H336" s="24"/>
      <c r="I336" s="24"/>
      <c r="J336" s="135"/>
      <c r="K336" s="135"/>
      <c r="L336" s="15"/>
      <c r="M336" s="6"/>
      <c r="N336" s="15"/>
      <c r="O336" s="135"/>
      <c r="P336" s="135"/>
      <c r="Q336" s="135"/>
      <c r="R336" s="135"/>
      <c r="S336" s="15"/>
      <c r="T336" s="15"/>
      <c r="U336" s="15"/>
      <c r="V336" s="15"/>
      <c r="W336" s="15"/>
      <c r="X336" s="15"/>
      <c r="Y336" s="15"/>
      <c r="Z336" s="15"/>
      <c r="AA336" s="15"/>
      <c r="AB336" s="15"/>
      <c r="AC336" s="18"/>
      <c r="AD336" s="18"/>
    </row>
    <row r="337" spans="1:30" ht="14.25" customHeight="1">
      <c r="A337" s="135"/>
      <c r="B337" s="135"/>
      <c r="C337" s="21" t="s">
        <v>335</v>
      </c>
      <c r="D337" s="495" t="s">
        <v>336</v>
      </c>
      <c r="E337" s="496"/>
      <c r="F337" s="497"/>
      <c r="G337" s="24"/>
      <c r="H337" s="24"/>
      <c r="I337" s="24"/>
      <c r="J337" s="135"/>
      <c r="K337" s="135"/>
      <c r="L337" s="15"/>
      <c r="M337" s="6"/>
      <c r="N337" s="6"/>
      <c r="O337" s="15"/>
      <c r="P337" s="15"/>
      <c r="Q337" s="15"/>
      <c r="R337" s="15"/>
      <c r="S337" s="6"/>
      <c r="T337" s="6"/>
      <c r="U337" s="6"/>
      <c r="V337" s="6"/>
      <c r="W337" s="6"/>
      <c r="X337" s="6"/>
      <c r="Y337" s="6"/>
      <c r="Z337" s="6"/>
      <c r="AA337" s="6"/>
      <c r="AB337" s="6"/>
      <c r="AC337" s="18"/>
      <c r="AD337" s="18"/>
    </row>
    <row r="338" spans="1:30" ht="14.25" customHeight="1">
      <c r="A338" s="15"/>
      <c r="B338" s="15"/>
      <c r="C338" s="21" t="s">
        <v>337</v>
      </c>
      <c r="D338" s="492" t="s">
        <v>1118</v>
      </c>
      <c r="E338" s="493"/>
      <c r="F338" s="494"/>
      <c r="G338" s="24"/>
      <c r="H338" s="24"/>
      <c r="I338" s="24"/>
      <c r="J338" s="15"/>
      <c r="K338" s="15"/>
      <c r="L338" s="15"/>
      <c r="M338" s="6"/>
      <c r="N338" s="6"/>
      <c r="O338" s="6"/>
      <c r="P338" s="6"/>
      <c r="Q338" s="6"/>
      <c r="R338" s="6"/>
      <c r="S338" s="6"/>
      <c r="T338" s="6"/>
      <c r="U338" s="6"/>
      <c r="V338" s="6"/>
      <c r="W338" s="6"/>
      <c r="X338" s="6"/>
      <c r="Y338" s="6"/>
      <c r="Z338" s="6"/>
      <c r="AA338" s="6"/>
      <c r="AB338" s="6"/>
      <c r="AC338" s="18"/>
      <c r="AD338" s="18"/>
    </row>
    <row r="339" spans="1:30" ht="14.25" customHeight="1">
      <c r="A339" s="15"/>
      <c r="B339" s="15"/>
      <c r="C339" s="24"/>
      <c r="D339" s="24"/>
      <c r="E339" s="24"/>
      <c r="F339" s="24"/>
      <c r="G339" s="24"/>
      <c r="H339" s="24"/>
      <c r="I339" s="24"/>
      <c r="J339" s="15"/>
      <c r="K339" s="15"/>
      <c r="L339" s="15"/>
      <c r="M339" s="15"/>
      <c r="N339" s="6"/>
      <c r="O339" s="6"/>
      <c r="P339" s="6"/>
      <c r="Q339" s="6"/>
      <c r="R339" s="6"/>
      <c r="S339" s="6"/>
      <c r="T339" s="6"/>
      <c r="U339" s="6"/>
      <c r="V339" s="6"/>
      <c r="W339" s="6"/>
      <c r="X339" s="6"/>
      <c r="Y339" s="6"/>
      <c r="Z339" s="6"/>
      <c r="AA339" s="6"/>
      <c r="AB339" s="6"/>
      <c r="AC339" s="18"/>
      <c r="AD339" s="18"/>
    </row>
    <row r="340" spans="1:30" ht="14.25" customHeight="1">
      <c r="A340" s="6" t="s">
        <v>338</v>
      </c>
      <c r="B340" s="15"/>
      <c r="C340" s="24"/>
      <c r="D340" s="24"/>
      <c r="E340" s="24"/>
      <c r="F340" s="24"/>
      <c r="G340" s="24"/>
      <c r="H340" s="24"/>
      <c r="I340" s="24"/>
      <c r="J340" s="15"/>
      <c r="K340" s="15"/>
      <c r="L340" s="15"/>
      <c r="M340" s="15"/>
      <c r="N340" s="6"/>
      <c r="O340" s="6"/>
      <c r="P340" s="6"/>
      <c r="Q340" s="6"/>
      <c r="R340" s="6"/>
      <c r="S340" s="6"/>
      <c r="T340" s="6"/>
      <c r="U340" s="6"/>
      <c r="V340" s="6"/>
      <c r="W340" s="6"/>
      <c r="X340" s="6"/>
      <c r="Y340" s="6"/>
      <c r="Z340" s="6"/>
      <c r="AA340" s="6"/>
      <c r="AB340" s="6"/>
      <c r="AC340" s="18"/>
      <c r="AD340" s="18"/>
    </row>
    <row r="341" spans="1:30" ht="14.25" customHeight="1">
      <c r="A341" s="15"/>
      <c r="B341" s="15"/>
      <c r="C341" s="15"/>
      <c r="D341" s="15"/>
      <c r="E341" s="15"/>
      <c r="F341" s="15"/>
      <c r="G341" s="15"/>
      <c r="H341" s="15"/>
      <c r="I341" s="15"/>
      <c r="J341" s="15"/>
      <c r="K341" s="15"/>
      <c r="L341" s="15"/>
      <c r="M341" s="135"/>
      <c r="N341" s="6"/>
      <c r="O341" s="6"/>
      <c r="P341" s="6"/>
      <c r="Q341" s="6"/>
      <c r="R341" s="6"/>
      <c r="S341" s="6"/>
      <c r="T341" s="6"/>
      <c r="U341" s="6"/>
      <c r="V341" s="6"/>
      <c r="W341" s="6"/>
      <c r="X341" s="6"/>
      <c r="Y341" s="6"/>
      <c r="Z341" s="6"/>
      <c r="AA341" s="6"/>
      <c r="AB341" s="6"/>
      <c r="AC341" s="18"/>
      <c r="AD341" s="18"/>
    </row>
    <row r="342" spans="1:30" ht="14.25" customHeight="1">
      <c r="A342" s="6"/>
      <c r="B342" s="6"/>
      <c r="C342" s="115" t="s">
        <v>321</v>
      </c>
      <c r="D342" s="498" t="s">
        <v>322</v>
      </c>
      <c r="E342" s="493"/>
      <c r="F342" s="494"/>
      <c r="G342" s="136"/>
      <c r="H342" s="136"/>
      <c r="I342" s="136"/>
      <c r="J342" s="6"/>
      <c r="K342" s="6"/>
      <c r="L342" s="135"/>
      <c r="M342" s="135"/>
      <c r="N342" s="6"/>
      <c r="O342" s="6"/>
      <c r="P342" s="6"/>
      <c r="Q342" s="6"/>
      <c r="R342" s="6"/>
      <c r="S342" s="6"/>
      <c r="T342" s="6"/>
      <c r="U342" s="6"/>
      <c r="V342" s="6"/>
      <c r="W342" s="6"/>
      <c r="X342" s="6"/>
      <c r="Y342" s="6"/>
      <c r="Z342" s="6"/>
      <c r="AA342" s="6"/>
      <c r="AB342" s="6"/>
      <c r="AC342" s="18"/>
      <c r="AD342" s="18"/>
    </row>
    <row r="343" spans="1:30" ht="14.25" customHeight="1">
      <c r="A343" s="6"/>
      <c r="B343" s="6"/>
      <c r="C343" s="21" t="s">
        <v>312</v>
      </c>
      <c r="D343" s="495" t="s">
        <v>1116</v>
      </c>
      <c r="E343" s="496"/>
      <c r="F343" s="497"/>
      <c r="G343" s="62"/>
      <c r="H343" s="62"/>
      <c r="I343" s="62"/>
      <c r="J343" s="6"/>
      <c r="K343" s="6"/>
      <c r="L343" s="135"/>
      <c r="M343" s="135"/>
      <c r="N343" s="6"/>
      <c r="O343" s="6"/>
      <c r="P343" s="6"/>
      <c r="Q343" s="6"/>
      <c r="R343" s="6"/>
      <c r="S343" s="6"/>
      <c r="T343" s="6"/>
      <c r="U343" s="6"/>
      <c r="V343" s="6"/>
      <c r="W343" s="6"/>
      <c r="X343" s="6"/>
      <c r="Y343" s="6"/>
      <c r="Z343" s="6"/>
      <c r="AA343" s="6"/>
      <c r="AB343" s="6"/>
      <c r="AC343" s="18"/>
      <c r="AD343" s="18"/>
    </row>
    <row r="344" spans="1:30" ht="14.25" customHeight="1">
      <c r="A344" s="6"/>
      <c r="B344" s="6"/>
      <c r="C344" s="21" t="s">
        <v>339</v>
      </c>
      <c r="D344" s="492" t="s">
        <v>340</v>
      </c>
      <c r="E344" s="493"/>
      <c r="F344" s="494"/>
      <c r="G344" s="24"/>
      <c r="H344" s="24"/>
      <c r="I344" s="24"/>
      <c r="J344" s="6"/>
      <c r="K344" s="6"/>
      <c r="L344" s="135"/>
      <c r="M344" s="135"/>
      <c r="N344" s="135"/>
      <c r="O344" s="6"/>
      <c r="P344" s="6"/>
      <c r="Q344" s="6"/>
      <c r="R344" s="6"/>
      <c r="S344" s="6"/>
      <c r="T344" s="6"/>
      <c r="U344" s="6"/>
      <c r="V344" s="6"/>
      <c r="W344" s="6"/>
      <c r="X344" s="6"/>
      <c r="Y344" s="6"/>
      <c r="Z344" s="6"/>
      <c r="AA344" s="6"/>
      <c r="AB344" s="6"/>
      <c r="AC344" s="18"/>
      <c r="AD344" s="18"/>
    </row>
    <row r="345" spans="1:30" ht="14.25" customHeight="1">
      <c r="A345" s="6"/>
      <c r="B345" s="6"/>
      <c r="C345" s="21" t="s">
        <v>341</v>
      </c>
      <c r="D345" s="495" t="s">
        <v>342</v>
      </c>
      <c r="E345" s="496"/>
      <c r="F345" s="497"/>
      <c r="G345" s="24"/>
      <c r="H345" s="24"/>
      <c r="I345" s="24"/>
      <c r="J345" s="6"/>
      <c r="K345" s="6"/>
      <c r="L345" s="135"/>
      <c r="M345" s="74"/>
      <c r="N345" s="15"/>
      <c r="O345" s="135"/>
      <c r="P345" s="135"/>
      <c r="Q345" s="135"/>
      <c r="R345" s="135"/>
      <c r="S345" s="6"/>
      <c r="T345" s="6"/>
      <c r="U345" s="6"/>
      <c r="V345" s="6"/>
      <c r="W345" s="6"/>
      <c r="X345" s="6"/>
      <c r="Y345" s="6"/>
      <c r="Z345" s="6"/>
      <c r="AA345" s="6"/>
      <c r="AB345" s="6"/>
      <c r="AC345" s="18"/>
      <c r="AD345" s="18"/>
    </row>
    <row r="346" spans="1:30" ht="15" customHeight="1">
      <c r="A346" s="6"/>
      <c r="B346" s="6"/>
      <c r="C346" s="21" t="s">
        <v>343</v>
      </c>
      <c r="D346" s="492">
        <v>26</v>
      </c>
      <c r="E346" s="493"/>
      <c r="F346" s="494"/>
      <c r="G346" s="24"/>
      <c r="H346" s="24"/>
      <c r="I346" s="24"/>
      <c r="J346" s="6"/>
      <c r="K346" s="6"/>
      <c r="L346" s="74"/>
      <c r="M346" s="74"/>
      <c r="N346" s="15"/>
      <c r="O346" s="15"/>
      <c r="P346" s="15"/>
      <c r="Q346" s="15"/>
      <c r="R346" s="15"/>
      <c r="S346" s="6"/>
      <c r="T346" s="6"/>
      <c r="U346" s="6"/>
      <c r="V346" s="6"/>
      <c r="W346" s="6"/>
      <c r="X346" s="6"/>
      <c r="Y346" s="6"/>
      <c r="Z346" s="6"/>
      <c r="AA346" s="6"/>
      <c r="AB346" s="6"/>
      <c r="AC346" s="18"/>
      <c r="AD346" s="18"/>
    </row>
    <row r="347" spans="1:30" ht="15" customHeight="1">
      <c r="A347" s="6"/>
      <c r="B347" s="6"/>
      <c r="C347" s="21" t="s">
        <v>344</v>
      </c>
      <c r="D347" s="492">
        <v>40</v>
      </c>
      <c r="E347" s="493"/>
      <c r="F347" s="494"/>
      <c r="G347" s="24"/>
      <c r="H347" s="24"/>
      <c r="I347" s="24"/>
      <c r="J347" s="6"/>
      <c r="K347" s="6"/>
      <c r="L347" s="74"/>
      <c r="M347" s="6"/>
      <c r="N347" s="6"/>
      <c r="O347" s="15"/>
      <c r="P347" s="15"/>
      <c r="Q347" s="15"/>
      <c r="R347" s="15"/>
      <c r="S347" s="6"/>
      <c r="T347" s="6"/>
      <c r="U347" s="6"/>
      <c r="V347" s="6"/>
      <c r="W347" s="6"/>
      <c r="X347" s="6"/>
      <c r="Y347" s="6"/>
      <c r="Z347" s="6"/>
      <c r="AA347" s="6"/>
      <c r="AB347" s="6"/>
      <c r="AC347" s="18"/>
      <c r="AD347" s="18"/>
    </row>
    <row r="348" spans="1:30" ht="14.25" customHeight="1">
      <c r="A348" s="6"/>
      <c r="B348" s="6"/>
      <c r="C348" s="21" t="s">
        <v>345</v>
      </c>
      <c r="D348" s="492" t="s">
        <v>346</v>
      </c>
      <c r="E348" s="493"/>
      <c r="F348" s="494"/>
      <c r="G348" s="24"/>
      <c r="H348" s="24"/>
      <c r="I348" s="24"/>
      <c r="J348" s="6"/>
      <c r="K348" s="6"/>
      <c r="L348" s="15"/>
      <c r="M348" s="6"/>
      <c r="N348" s="6"/>
      <c r="O348" s="6"/>
      <c r="P348" s="6"/>
      <c r="Q348" s="6"/>
      <c r="R348" s="6"/>
      <c r="S348" s="6"/>
      <c r="T348" s="6"/>
      <c r="U348" s="6"/>
      <c r="V348" s="6"/>
      <c r="W348" s="6"/>
      <c r="X348" s="6"/>
      <c r="Y348" s="6"/>
      <c r="Z348" s="6"/>
      <c r="AA348" s="6"/>
      <c r="AB348" s="6"/>
      <c r="AC348" s="18"/>
      <c r="AD348" s="18"/>
    </row>
    <row r="349" spans="1:30" ht="14.25" customHeight="1">
      <c r="A349" s="135"/>
      <c r="B349" s="134"/>
      <c r="C349" s="21" t="s">
        <v>347</v>
      </c>
      <c r="D349" s="492" t="s">
        <v>1119</v>
      </c>
      <c r="E349" s="493"/>
      <c r="F349" s="494"/>
      <c r="G349" s="24"/>
      <c r="H349" s="24"/>
      <c r="I349" s="24"/>
      <c r="J349" s="135"/>
      <c r="K349" s="135"/>
      <c r="L349" s="15"/>
      <c r="M349" s="6"/>
      <c r="N349" s="6"/>
      <c r="O349" s="6"/>
      <c r="P349" s="6"/>
      <c r="Q349" s="6"/>
      <c r="R349" s="6"/>
      <c r="S349" s="6"/>
      <c r="T349" s="6"/>
      <c r="U349" s="6"/>
      <c r="V349" s="6"/>
      <c r="W349" s="6"/>
      <c r="X349" s="6"/>
      <c r="Y349" s="6"/>
      <c r="Z349" s="6"/>
      <c r="AA349" s="6"/>
      <c r="AB349" s="6"/>
      <c r="AC349" s="18"/>
      <c r="AD349" s="18"/>
    </row>
    <row r="350" spans="1:30" ht="14.25" customHeight="1">
      <c r="A350" s="104" t="s">
        <v>348</v>
      </c>
      <c r="B350" s="15"/>
      <c r="C350" s="15"/>
      <c r="D350" s="15"/>
      <c r="E350" s="15"/>
      <c r="F350" s="15"/>
      <c r="G350" s="15"/>
      <c r="H350" s="15"/>
      <c r="I350" s="15"/>
      <c r="J350" s="15"/>
      <c r="K350" s="15"/>
      <c r="L350" s="15"/>
      <c r="M350" s="6"/>
      <c r="N350" s="6"/>
      <c r="O350" s="6"/>
      <c r="P350" s="6"/>
      <c r="Q350" s="6"/>
      <c r="R350" s="6"/>
      <c r="S350" s="6"/>
      <c r="T350" s="6"/>
      <c r="U350" s="6"/>
      <c r="V350" s="6"/>
      <c r="W350" s="6"/>
      <c r="X350" s="6"/>
      <c r="Y350" s="6"/>
      <c r="Z350" s="6"/>
      <c r="AA350" s="6"/>
      <c r="AB350" s="6"/>
      <c r="AC350" s="18"/>
      <c r="AD350" s="18"/>
    </row>
    <row r="351" spans="1:30" ht="14.25" customHeight="1">
      <c r="A351" s="6" t="s">
        <v>349</v>
      </c>
      <c r="B351" s="135"/>
      <c r="C351" s="15"/>
      <c r="D351" s="15"/>
      <c r="E351" s="15"/>
      <c r="F351" s="15"/>
      <c r="G351" s="15"/>
      <c r="H351" s="15"/>
      <c r="I351" s="135"/>
      <c r="J351" s="135"/>
      <c r="K351" s="135"/>
      <c r="L351" s="15"/>
      <c r="M351" s="6"/>
      <c r="N351" s="6"/>
      <c r="O351" s="6"/>
      <c r="P351" s="6"/>
      <c r="Q351" s="6"/>
      <c r="R351" s="6"/>
      <c r="S351" s="6"/>
      <c r="T351" s="6"/>
      <c r="U351" s="6"/>
      <c r="V351" s="6"/>
      <c r="W351" s="6"/>
      <c r="X351" s="6"/>
      <c r="Y351" s="6"/>
      <c r="Z351" s="6"/>
      <c r="AA351" s="6"/>
      <c r="AB351" s="6"/>
      <c r="AC351" s="18"/>
      <c r="AD351" s="18"/>
    </row>
    <row r="352" spans="1:30" ht="14.25" customHeight="1">
      <c r="A352" s="6"/>
      <c r="B352" s="6" t="s">
        <v>350</v>
      </c>
      <c r="C352" s="15"/>
      <c r="D352" s="15"/>
      <c r="E352" s="15"/>
      <c r="F352" s="15"/>
      <c r="G352" s="15"/>
      <c r="H352" s="15"/>
      <c r="I352" s="135"/>
      <c r="J352" s="135"/>
      <c r="K352" s="135"/>
      <c r="L352" s="15"/>
      <c r="M352" s="137"/>
      <c r="N352" s="137"/>
      <c r="O352" s="6"/>
      <c r="P352" s="6"/>
      <c r="Q352" s="6"/>
      <c r="R352" s="6"/>
      <c r="S352" s="6"/>
      <c r="T352" s="6"/>
      <c r="U352" s="6"/>
      <c r="V352" s="6"/>
      <c r="W352" s="6"/>
      <c r="X352" s="6"/>
      <c r="Y352" s="6"/>
      <c r="Z352" s="6"/>
      <c r="AA352" s="6"/>
      <c r="AB352" s="6"/>
      <c r="AC352" s="18"/>
      <c r="AD352" s="18"/>
    </row>
    <row r="353" spans="1:30" ht="14.25" customHeight="1">
      <c r="A353" s="6"/>
      <c r="B353" s="6"/>
      <c r="C353" s="138" t="s">
        <v>323</v>
      </c>
      <c r="D353" s="138" t="s">
        <v>24</v>
      </c>
      <c r="E353" s="138" t="s">
        <v>326</v>
      </c>
      <c r="F353" s="138" t="s">
        <v>345</v>
      </c>
      <c r="G353" s="138" t="s">
        <v>333</v>
      </c>
      <c r="H353" s="138" t="s">
        <v>328</v>
      </c>
      <c r="I353" s="138" t="s">
        <v>312</v>
      </c>
      <c r="J353" s="138" t="s">
        <v>351</v>
      </c>
      <c r="K353" s="138" t="s">
        <v>339</v>
      </c>
      <c r="L353" s="138" t="s">
        <v>352</v>
      </c>
      <c r="M353" s="138" t="s">
        <v>353</v>
      </c>
      <c r="N353" s="138" t="s">
        <v>330</v>
      </c>
      <c r="O353" s="138" t="s">
        <v>331</v>
      </c>
      <c r="P353" s="138" t="s">
        <v>347</v>
      </c>
      <c r="Q353" s="138" t="s">
        <v>334</v>
      </c>
      <c r="R353" s="138" t="s">
        <v>354</v>
      </c>
      <c r="S353" s="138" t="s">
        <v>355</v>
      </c>
      <c r="T353" s="6"/>
      <c r="U353" s="6"/>
      <c r="V353" s="6"/>
      <c r="W353" s="6"/>
      <c r="X353" s="6"/>
      <c r="Y353" s="6"/>
      <c r="Z353" s="6"/>
      <c r="AA353" s="6"/>
      <c r="AB353" s="6"/>
      <c r="AC353" s="18"/>
      <c r="AD353" s="18"/>
    </row>
    <row r="354" spans="1:30" ht="14.25" customHeight="1">
      <c r="A354" s="139"/>
      <c r="B354" s="139"/>
      <c r="C354" s="138" t="s">
        <v>356</v>
      </c>
      <c r="D354" s="138" t="s">
        <v>357</v>
      </c>
      <c r="E354" s="138" t="s">
        <v>327</v>
      </c>
      <c r="F354" s="138" t="s">
        <v>346</v>
      </c>
      <c r="G354" s="138">
        <v>16</v>
      </c>
      <c r="H354" s="138" t="s">
        <v>358</v>
      </c>
      <c r="I354" s="138" t="s">
        <v>1118</v>
      </c>
      <c r="J354" s="140" t="s">
        <v>359</v>
      </c>
      <c r="K354" s="138">
        <v>1</v>
      </c>
      <c r="L354" s="138">
        <v>28</v>
      </c>
      <c r="M354" s="138">
        <v>40</v>
      </c>
      <c r="N354" s="138">
        <v>0</v>
      </c>
      <c r="O354" s="138" t="s">
        <v>332</v>
      </c>
      <c r="P354" s="138">
        <v>1.2</v>
      </c>
      <c r="Q354" s="138">
        <v>0</v>
      </c>
      <c r="R354" s="138">
        <v>1073189</v>
      </c>
      <c r="S354" s="138">
        <v>1054616</v>
      </c>
      <c r="T354" s="6"/>
      <c r="U354" s="6"/>
      <c r="V354" s="6"/>
      <c r="W354" s="6"/>
      <c r="X354" s="6"/>
      <c r="Y354" s="6"/>
      <c r="Z354" s="6"/>
      <c r="AA354" s="6"/>
      <c r="AB354" s="6"/>
      <c r="AC354" s="18"/>
      <c r="AD354" s="18"/>
    </row>
    <row r="355" spans="1:30" ht="14.25" customHeight="1">
      <c r="A355" s="139"/>
      <c r="B355" s="139"/>
      <c r="C355" s="138" t="s">
        <v>356</v>
      </c>
      <c r="D355" s="138" t="s">
        <v>360</v>
      </c>
      <c r="E355" s="138" t="s">
        <v>327</v>
      </c>
      <c r="F355" s="138" t="s">
        <v>346</v>
      </c>
      <c r="G355" s="138">
        <v>16</v>
      </c>
      <c r="H355" s="138" t="s">
        <v>361</v>
      </c>
      <c r="I355" s="138" t="s">
        <v>1118</v>
      </c>
      <c r="J355" s="140" t="s">
        <v>359</v>
      </c>
      <c r="K355" s="138">
        <v>1</v>
      </c>
      <c r="L355" s="138">
        <v>28</v>
      </c>
      <c r="M355" s="138">
        <v>40</v>
      </c>
      <c r="N355" s="138">
        <v>0</v>
      </c>
      <c r="O355" s="138" t="s">
        <v>332</v>
      </c>
      <c r="P355" s="138">
        <v>1.2</v>
      </c>
      <c r="Q355" s="138">
        <v>0</v>
      </c>
      <c r="R355" s="138">
        <v>1073190</v>
      </c>
      <c r="S355" s="138">
        <v>1054617</v>
      </c>
      <c r="T355" s="6"/>
      <c r="U355" s="6"/>
      <c r="V355" s="6"/>
      <c r="W355" s="6"/>
      <c r="X355" s="6"/>
      <c r="Y355" s="6"/>
      <c r="Z355" s="6"/>
      <c r="AA355" s="6"/>
      <c r="AB355" s="6"/>
      <c r="AC355" s="18"/>
      <c r="AD355" s="18"/>
    </row>
    <row r="356" spans="1:30" ht="14.25" customHeight="1">
      <c r="A356" s="139"/>
      <c r="B356" s="139"/>
      <c r="C356" s="138" t="s">
        <v>356</v>
      </c>
      <c r="D356" s="138" t="s">
        <v>362</v>
      </c>
      <c r="E356" s="138" t="s">
        <v>327</v>
      </c>
      <c r="F356" s="138" t="s">
        <v>363</v>
      </c>
      <c r="G356" s="138">
        <v>16</v>
      </c>
      <c r="H356" s="138" t="s">
        <v>364</v>
      </c>
      <c r="I356" s="138" t="s">
        <v>1118</v>
      </c>
      <c r="J356" s="140" t="s">
        <v>359</v>
      </c>
      <c r="K356" s="138">
        <v>2</v>
      </c>
      <c r="L356" s="138">
        <v>28</v>
      </c>
      <c r="M356" s="138">
        <v>40</v>
      </c>
      <c r="N356" s="138">
        <v>0</v>
      </c>
      <c r="O356" s="138" t="s">
        <v>332</v>
      </c>
      <c r="P356" s="138">
        <v>1.2</v>
      </c>
      <c r="Q356" s="138">
        <v>0</v>
      </c>
      <c r="R356" s="138">
        <v>1073191</v>
      </c>
      <c r="S356" s="138">
        <v>1054618</v>
      </c>
      <c r="T356" s="6"/>
      <c r="U356" s="6"/>
      <c r="V356" s="6"/>
      <c r="W356" s="6"/>
      <c r="X356" s="6"/>
      <c r="Y356" s="6"/>
      <c r="Z356" s="6"/>
      <c r="AA356" s="6"/>
      <c r="AB356" s="6"/>
      <c r="AC356" s="18"/>
      <c r="AD356" s="18"/>
    </row>
    <row r="357" spans="1:30" ht="14.25" customHeight="1">
      <c r="A357" s="104"/>
      <c r="B357" s="6"/>
      <c r="C357" s="138" t="s">
        <v>356</v>
      </c>
      <c r="D357" s="138" t="s">
        <v>365</v>
      </c>
      <c r="E357" s="138" t="s">
        <v>327</v>
      </c>
      <c r="F357" s="138" t="s">
        <v>363</v>
      </c>
      <c r="G357" s="138">
        <v>16</v>
      </c>
      <c r="H357" s="138" t="s">
        <v>366</v>
      </c>
      <c r="I357" s="138" t="s">
        <v>1118</v>
      </c>
      <c r="J357" s="140" t="s">
        <v>359</v>
      </c>
      <c r="K357" s="138">
        <v>2</v>
      </c>
      <c r="L357" s="138">
        <v>28</v>
      </c>
      <c r="M357" s="138">
        <v>40</v>
      </c>
      <c r="N357" s="138">
        <v>0</v>
      </c>
      <c r="O357" s="138" t="s">
        <v>332</v>
      </c>
      <c r="P357" s="138">
        <v>1.2</v>
      </c>
      <c r="Q357" s="138">
        <v>0</v>
      </c>
      <c r="R357" s="138">
        <v>1073192</v>
      </c>
      <c r="S357" s="138">
        <v>1054619</v>
      </c>
      <c r="T357" s="6"/>
      <c r="U357" s="6"/>
      <c r="V357" s="6"/>
      <c r="W357" s="6"/>
      <c r="X357" s="6"/>
      <c r="Y357" s="6"/>
      <c r="Z357" s="6"/>
      <c r="AA357" s="6"/>
      <c r="AB357" s="6"/>
      <c r="AC357" s="18"/>
      <c r="AD357" s="18"/>
    </row>
    <row r="358" spans="1:30" ht="14.25" customHeight="1">
      <c r="A358" s="16"/>
      <c r="B358" s="6"/>
      <c r="C358" s="138" t="s">
        <v>356</v>
      </c>
      <c r="D358" s="138" t="s">
        <v>367</v>
      </c>
      <c r="E358" s="138" t="s">
        <v>327</v>
      </c>
      <c r="F358" s="138" t="s">
        <v>363</v>
      </c>
      <c r="G358" s="138">
        <v>16</v>
      </c>
      <c r="H358" s="138" t="s">
        <v>368</v>
      </c>
      <c r="I358" s="138" t="s">
        <v>1118</v>
      </c>
      <c r="J358" s="140" t="s">
        <v>359</v>
      </c>
      <c r="K358" s="138">
        <v>2</v>
      </c>
      <c r="L358" s="138">
        <v>28</v>
      </c>
      <c r="M358" s="138">
        <v>40</v>
      </c>
      <c r="N358" s="138">
        <v>0</v>
      </c>
      <c r="O358" s="138" t="s">
        <v>332</v>
      </c>
      <c r="P358" s="138">
        <v>1.2</v>
      </c>
      <c r="Q358" s="138">
        <v>0</v>
      </c>
      <c r="R358" s="138">
        <v>1073193</v>
      </c>
      <c r="S358" s="138">
        <v>1054620</v>
      </c>
      <c r="T358" s="6"/>
      <c r="U358" s="6"/>
      <c r="V358" s="6"/>
      <c r="W358" s="6"/>
      <c r="X358" s="6"/>
      <c r="Y358" s="6"/>
      <c r="Z358" s="6"/>
      <c r="AA358" s="6"/>
      <c r="AB358" s="6"/>
      <c r="AC358" s="18"/>
      <c r="AD358" s="18"/>
    </row>
    <row r="359" spans="1:30" ht="14.25" customHeight="1">
      <c r="A359" s="139"/>
      <c r="B359" s="6"/>
      <c r="C359" s="6"/>
      <c r="D359" s="6"/>
      <c r="E359" s="6"/>
      <c r="F359" s="6"/>
      <c r="G359" s="6"/>
      <c r="H359" s="6"/>
      <c r="I359" s="139"/>
      <c r="J359" s="139"/>
      <c r="K359" s="139"/>
      <c r="L359" s="15"/>
      <c r="M359" s="6"/>
      <c r="N359" s="6"/>
      <c r="O359" s="6"/>
      <c r="P359" s="6"/>
      <c r="Q359" s="6"/>
      <c r="R359" s="6"/>
      <c r="S359" s="6"/>
      <c r="T359" s="6"/>
      <c r="U359" s="6"/>
      <c r="V359" s="6"/>
      <c r="W359" s="6"/>
      <c r="X359" s="6"/>
      <c r="Y359" s="6"/>
      <c r="Z359" s="6"/>
      <c r="AA359" s="6"/>
      <c r="AB359" s="6"/>
      <c r="AC359" s="18"/>
      <c r="AD359" s="18"/>
    </row>
    <row r="360" spans="1:30" ht="14.25" customHeight="1">
      <c r="A360" s="139"/>
      <c r="B360" s="6" t="s">
        <v>369</v>
      </c>
      <c r="C360" s="6"/>
      <c r="D360" s="6"/>
      <c r="E360" s="6"/>
      <c r="F360" s="6"/>
      <c r="G360" s="6"/>
      <c r="H360" s="6"/>
      <c r="I360" s="139"/>
      <c r="J360" s="139"/>
      <c r="K360" s="139"/>
      <c r="L360" s="15"/>
      <c r="M360" s="6"/>
      <c r="N360" s="6"/>
      <c r="O360" s="6"/>
      <c r="P360" s="6"/>
      <c r="Q360" s="6"/>
      <c r="R360" s="6"/>
      <c r="S360" s="6"/>
      <c r="T360" s="6"/>
      <c r="U360" s="6"/>
      <c r="V360" s="6"/>
      <c r="W360" s="6"/>
      <c r="X360" s="6"/>
      <c r="Y360" s="6"/>
      <c r="Z360" s="6"/>
      <c r="AA360" s="6"/>
      <c r="AB360" s="6"/>
      <c r="AC360" s="18"/>
      <c r="AD360" s="18"/>
    </row>
    <row r="361" spans="1:30" ht="14.25" customHeight="1">
      <c r="A361" s="6"/>
      <c r="B361" s="6"/>
      <c r="C361" s="6" t="s">
        <v>370</v>
      </c>
      <c r="D361" s="6" t="s">
        <v>371</v>
      </c>
      <c r="E361" s="6"/>
      <c r="F361" s="6"/>
      <c r="G361" s="6"/>
      <c r="H361" s="6"/>
      <c r="I361" s="6"/>
      <c r="J361" s="6"/>
      <c r="K361" s="6"/>
      <c r="L361" s="15"/>
      <c r="M361" s="6"/>
      <c r="N361" s="6"/>
      <c r="O361" s="6"/>
      <c r="P361" s="6"/>
      <c r="Q361" s="6"/>
      <c r="R361" s="6"/>
      <c r="S361" s="6"/>
      <c r="T361" s="6"/>
      <c r="U361" s="6"/>
      <c r="V361" s="6"/>
      <c r="W361" s="6"/>
      <c r="X361" s="6"/>
      <c r="Y361" s="6"/>
      <c r="Z361" s="6"/>
      <c r="AA361" s="6"/>
      <c r="AB361" s="6"/>
      <c r="AC361" s="18"/>
      <c r="AD361" s="18"/>
    </row>
    <row r="362" spans="1:30" ht="14.25" customHeight="1">
      <c r="A362" s="6"/>
      <c r="B362" s="6"/>
      <c r="C362" s="6" t="s">
        <v>372</v>
      </c>
      <c r="D362" s="6" t="s">
        <v>373</v>
      </c>
      <c r="E362" s="6"/>
      <c r="F362" s="6"/>
      <c r="G362" s="6"/>
      <c r="H362" s="6"/>
      <c r="I362" s="6"/>
      <c r="J362" s="6"/>
      <c r="K362" s="6"/>
      <c r="L362" s="15"/>
      <c r="M362" s="6"/>
      <c r="N362" s="6"/>
      <c r="O362" s="6"/>
      <c r="P362" s="6"/>
      <c r="Q362" s="6"/>
      <c r="R362" s="6"/>
      <c r="S362" s="6"/>
      <c r="T362" s="6"/>
      <c r="U362" s="6"/>
      <c r="V362" s="6"/>
      <c r="W362" s="6"/>
      <c r="X362" s="6"/>
      <c r="Y362" s="6"/>
      <c r="Z362" s="6"/>
      <c r="AA362" s="6"/>
      <c r="AB362" s="6"/>
      <c r="AC362" s="18"/>
      <c r="AD362" s="18"/>
    </row>
    <row r="363" spans="1:30" ht="14.25" customHeight="1">
      <c r="A363" s="6"/>
      <c r="B363" s="6"/>
      <c r="C363" s="139"/>
      <c r="D363" s="139"/>
      <c r="E363" s="139"/>
      <c r="F363" s="139"/>
      <c r="G363" s="139"/>
      <c r="H363" s="139"/>
      <c r="I363" s="6"/>
      <c r="J363" s="6"/>
      <c r="K363" s="6"/>
      <c r="L363" s="15"/>
      <c r="M363" s="6"/>
      <c r="N363" s="6"/>
      <c r="O363" s="6"/>
      <c r="P363" s="6"/>
      <c r="Q363" s="6"/>
      <c r="R363" s="6"/>
      <c r="S363" s="6"/>
      <c r="T363" s="6"/>
      <c r="U363" s="6"/>
      <c r="V363" s="6"/>
      <c r="W363" s="6"/>
      <c r="X363" s="6"/>
      <c r="Y363" s="6"/>
      <c r="Z363" s="6"/>
      <c r="AA363" s="6"/>
      <c r="AB363" s="6"/>
      <c r="AC363" s="18"/>
      <c r="AD363" s="18"/>
    </row>
    <row r="364" spans="1:30" ht="14.25" customHeight="1">
      <c r="A364" s="16"/>
      <c r="B364" s="6" t="s">
        <v>374</v>
      </c>
      <c r="C364" s="139"/>
      <c r="D364" s="139"/>
      <c r="E364" s="139"/>
      <c r="F364" s="139"/>
      <c r="G364" s="139"/>
      <c r="H364" s="139"/>
      <c r="I364" s="6"/>
      <c r="J364" s="6"/>
      <c r="K364" s="6"/>
      <c r="L364" s="15"/>
      <c r="M364" s="6"/>
      <c r="N364" s="6"/>
      <c r="O364" s="6"/>
      <c r="P364" s="6"/>
      <c r="Q364" s="6"/>
      <c r="R364" s="6"/>
      <c r="S364" s="6"/>
      <c r="T364" s="6"/>
      <c r="U364" s="6"/>
      <c r="V364" s="6"/>
      <c r="W364" s="6"/>
      <c r="X364" s="6"/>
      <c r="Y364" s="6"/>
      <c r="Z364" s="6"/>
      <c r="AA364" s="6"/>
      <c r="AB364" s="6"/>
      <c r="AC364" s="18"/>
      <c r="AD364" s="18"/>
    </row>
    <row r="365" spans="1:30" ht="14.25" customHeight="1">
      <c r="A365" s="6"/>
      <c r="B365" s="6"/>
      <c r="C365" s="6" t="s">
        <v>375</v>
      </c>
      <c r="D365" s="6"/>
      <c r="E365" s="6"/>
      <c r="F365" s="6"/>
      <c r="G365" s="6"/>
      <c r="H365" s="6"/>
      <c r="I365" s="6"/>
      <c r="J365" s="6"/>
      <c r="K365" s="6"/>
      <c r="L365" s="15"/>
      <c r="M365" s="6"/>
      <c r="N365" s="6"/>
      <c r="O365" s="6"/>
      <c r="P365" s="6"/>
      <c r="Q365" s="6"/>
      <c r="R365" s="6"/>
      <c r="S365" s="6"/>
      <c r="T365" s="6"/>
      <c r="U365" s="6"/>
      <c r="V365" s="6"/>
      <c r="W365" s="6"/>
      <c r="X365" s="6"/>
      <c r="Y365" s="6"/>
      <c r="Z365" s="6"/>
      <c r="AA365" s="6"/>
      <c r="AB365" s="6"/>
      <c r="AC365" s="18"/>
      <c r="AD365" s="18"/>
    </row>
    <row r="366" spans="1:30" ht="14.25" customHeight="1">
      <c r="A366" s="6"/>
      <c r="B366" s="6"/>
      <c r="C366" s="6"/>
      <c r="D366" s="6"/>
      <c r="E366" s="6"/>
      <c r="F366" s="6"/>
      <c r="G366" s="6"/>
      <c r="H366" s="6"/>
      <c r="I366" s="6"/>
      <c r="J366" s="6"/>
      <c r="K366" s="6"/>
      <c r="L366" s="15"/>
      <c r="M366" s="6"/>
      <c r="N366" s="6"/>
      <c r="O366" s="6"/>
      <c r="P366" s="6"/>
      <c r="Q366" s="6"/>
      <c r="R366" s="6"/>
      <c r="S366" s="6"/>
      <c r="T366" s="6"/>
      <c r="U366" s="6"/>
      <c r="V366" s="6"/>
      <c r="W366" s="6"/>
      <c r="X366" s="6"/>
      <c r="Y366" s="6"/>
      <c r="Z366" s="6"/>
      <c r="AA366" s="6"/>
      <c r="AB366" s="6"/>
    </row>
    <row r="367" spans="1:30" ht="14.25" customHeight="1">
      <c r="A367" s="6"/>
      <c r="B367" s="6"/>
      <c r="C367" s="6"/>
      <c r="D367" s="6"/>
      <c r="E367" s="6"/>
      <c r="F367" s="6"/>
      <c r="G367" s="6"/>
      <c r="H367" s="6"/>
      <c r="I367" s="6"/>
      <c r="J367" s="6"/>
      <c r="K367" s="6"/>
      <c r="L367" s="15"/>
      <c r="M367" s="6"/>
      <c r="N367" s="6"/>
      <c r="O367" s="6"/>
      <c r="P367" s="6"/>
      <c r="Q367" s="6"/>
      <c r="R367" s="6"/>
      <c r="S367" s="6"/>
      <c r="T367" s="6"/>
      <c r="U367" s="6"/>
      <c r="V367" s="6"/>
      <c r="W367" s="6"/>
      <c r="X367" s="6"/>
      <c r="Y367" s="6"/>
      <c r="Z367" s="6"/>
      <c r="AA367" s="6"/>
      <c r="AB367" s="6"/>
    </row>
    <row r="368" spans="1:30" ht="14.25" customHeight="1">
      <c r="A368" s="6"/>
      <c r="B368" s="6"/>
      <c r="C368" s="6"/>
      <c r="D368" s="6"/>
      <c r="E368" s="6"/>
      <c r="F368" s="6"/>
      <c r="G368" s="6"/>
      <c r="H368" s="6"/>
      <c r="I368" s="6"/>
      <c r="J368" s="6"/>
      <c r="K368" s="6"/>
      <c r="L368" s="15"/>
      <c r="M368" s="6"/>
      <c r="N368" s="6"/>
      <c r="O368" s="6"/>
      <c r="P368" s="6"/>
      <c r="Q368" s="6"/>
      <c r="R368" s="6"/>
      <c r="S368" s="6"/>
      <c r="T368" s="6"/>
      <c r="U368" s="6"/>
      <c r="V368" s="6"/>
      <c r="W368" s="6"/>
      <c r="X368" s="6"/>
      <c r="Y368" s="6"/>
      <c r="Z368" s="6"/>
      <c r="AA368" s="6"/>
      <c r="AB368" s="6"/>
    </row>
    <row r="369" spans="1:28" ht="14.25" customHeight="1">
      <c r="A369" s="6"/>
      <c r="B369" s="6"/>
      <c r="C369" s="6"/>
      <c r="D369" s="6"/>
      <c r="E369" s="6"/>
      <c r="F369" s="6"/>
      <c r="G369" s="6"/>
      <c r="H369" s="6"/>
      <c r="I369" s="6"/>
      <c r="J369" s="6"/>
      <c r="K369" s="6"/>
      <c r="L369" s="15"/>
      <c r="M369" s="6"/>
      <c r="N369" s="6"/>
      <c r="O369" s="6"/>
      <c r="P369" s="6"/>
      <c r="Q369" s="6"/>
      <c r="R369" s="6"/>
      <c r="S369" s="6"/>
      <c r="T369" s="6"/>
      <c r="U369" s="6"/>
      <c r="V369" s="6"/>
      <c r="W369" s="6"/>
      <c r="X369" s="6"/>
      <c r="Y369" s="6"/>
      <c r="Z369" s="6"/>
      <c r="AA369" s="6"/>
      <c r="AB369" s="6"/>
    </row>
    <row r="370" spans="1:28" ht="14.25" customHeight="1">
      <c r="A370" s="6"/>
      <c r="B370" s="6"/>
      <c r="C370" s="6"/>
      <c r="D370" s="6"/>
      <c r="E370" s="6"/>
      <c r="F370" s="6"/>
      <c r="G370" s="6"/>
      <c r="H370" s="6"/>
      <c r="I370" s="6"/>
      <c r="J370" s="6"/>
      <c r="K370" s="6"/>
      <c r="L370" s="15"/>
      <c r="M370" s="6"/>
      <c r="N370" s="6"/>
      <c r="O370" s="6"/>
      <c r="P370" s="6"/>
      <c r="Q370" s="6"/>
      <c r="R370" s="6"/>
      <c r="S370" s="6"/>
      <c r="T370" s="6"/>
      <c r="U370" s="6"/>
      <c r="V370" s="6"/>
      <c r="W370" s="6"/>
      <c r="X370" s="6"/>
      <c r="Y370" s="6"/>
      <c r="Z370" s="6"/>
      <c r="AA370" s="6"/>
      <c r="AB370" s="6"/>
    </row>
    <row r="371" spans="1:28" ht="14.25" customHeight="1">
      <c r="A371" s="6"/>
      <c r="B371" s="6"/>
      <c r="C371" s="6"/>
      <c r="D371" s="6"/>
      <c r="E371" s="6"/>
      <c r="F371" s="6"/>
      <c r="G371" s="6"/>
      <c r="H371" s="6"/>
      <c r="I371" s="6"/>
      <c r="J371" s="6"/>
      <c r="K371" s="6"/>
      <c r="L371" s="15"/>
      <c r="M371" s="6"/>
      <c r="N371" s="6"/>
      <c r="O371" s="6"/>
      <c r="P371" s="6"/>
      <c r="Q371" s="6"/>
      <c r="R371" s="6"/>
      <c r="S371" s="6"/>
      <c r="T371" s="6"/>
      <c r="U371" s="6"/>
      <c r="V371" s="6"/>
      <c r="W371" s="6"/>
      <c r="X371" s="6"/>
      <c r="Y371" s="6"/>
      <c r="Z371" s="6"/>
      <c r="AA371" s="6"/>
      <c r="AB371" s="6"/>
    </row>
    <row r="372" spans="1:28" ht="14.25" customHeight="1">
      <c r="A372" s="6"/>
      <c r="B372" s="6"/>
      <c r="C372" s="6"/>
      <c r="D372" s="6"/>
      <c r="E372" s="6"/>
      <c r="F372" s="6"/>
      <c r="G372" s="6"/>
      <c r="H372" s="6"/>
      <c r="I372" s="6"/>
      <c r="J372" s="6"/>
      <c r="K372" s="6"/>
      <c r="L372" s="15"/>
      <c r="M372" s="6"/>
      <c r="N372" s="6"/>
      <c r="O372" s="6"/>
      <c r="P372" s="6"/>
      <c r="Q372" s="6"/>
      <c r="R372" s="6"/>
      <c r="S372" s="6"/>
      <c r="T372" s="6"/>
      <c r="U372" s="6"/>
      <c r="V372" s="6"/>
      <c r="W372" s="6"/>
      <c r="X372" s="6"/>
      <c r="Y372" s="6"/>
      <c r="Z372" s="6"/>
      <c r="AA372" s="6"/>
      <c r="AB372" s="6"/>
    </row>
    <row r="373" spans="1:28" ht="14.25" customHeight="1">
      <c r="A373" s="6"/>
      <c r="B373" s="6"/>
      <c r="C373" s="6"/>
      <c r="D373" s="6"/>
      <c r="E373" s="6"/>
      <c r="F373" s="6"/>
      <c r="G373" s="6"/>
      <c r="H373" s="6"/>
      <c r="I373" s="6"/>
      <c r="J373" s="6"/>
      <c r="K373" s="6"/>
      <c r="L373" s="15"/>
      <c r="M373" s="6"/>
      <c r="N373" s="6"/>
      <c r="O373" s="6"/>
      <c r="P373" s="6"/>
      <c r="Q373" s="6"/>
      <c r="R373" s="6"/>
      <c r="S373" s="6"/>
      <c r="T373" s="6"/>
      <c r="U373" s="6"/>
      <c r="V373" s="6"/>
      <c r="W373" s="6"/>
      <c r="X373" s="6"/>
      <c r="Y373" s="6"/>
      <c r="Z373" s="6"/>
      <c r="AA373" s="6"/>
      <c r="AB373" s="6"/>
    </row>
    <row r="374" spans="1:28" ht="14.25" customHeight="1">
      <c r="A374" s="6"/>
      <c r="B374" s="6"/>
      <c r="C374" s="6"/>
      <c r="D374" s="6"/>
      <c r="E374" s="6"/>
      <c r="F374" s="6"/>
      <c r="G374" s="6"/>
      <c r="H374" s="6"/>
      <c r="I374" s="6"/>
      <c r="J374" s="6"/>
      <c r="K374" s="6"/>
      <c r="L374" s="15"/>
      <c r="M374" s="6"/>
      <c r="N374" s="6"/>
      <c r="O374" s="6"/>
      <c r="P374" s="6"/>
      <c r="Q374" s="6"/>
      <c r="R374" s="6"/>
      <c r="S374" s="6"/>
      <c r="T374" s="6"/>
      <c r="U374" s="6"/>
      <c r="V374" s="6"/>
      <c r="W374" s="6"/>
      <c r="X374" s="6"/>
      <c r="Y374" s="6"/>
      <c r="Z374" s="6"/>
      <c r="AA374" s="6"/>
      <c r="AB374" s="6"/>
    </row>
    <row r="375" spans="1:28" ht="14.25" customHeight="1">
      <c r="A375" s="6"/>
      <c r="B375" s="6"/>
      <c r="C375" s="6"/>
      <c r="D375" s="6"/>
      <c r="E375" s="6"/>
      <c r="F375" s="6"/>
      <c r="G375" s="6"/>
      <c r="H375" s="6"/>
      <c r="I375" s="6"/>
      <c r="J375" s="6"/>
      <c r="K375" s="6"/>
      <c r="L375" s="15"/>
      <c r="M375" s="6"/>
      <c r="N375" s="6"/>
      <c r="O375" s="6"/>
      <c r="P375" s="6"/>
      <c r="Q375" s="6"/>
      <c r="R375" s="6"/>
      <c r="S375" s="6"/>
      <c r="T375" s="6"/>
      <c r="U375" s="6"/>
      <c r="V375" s="6"/>
      <c r="W375" s="6"/>
      <c r="X375" s="6"/>
      <c r="Y375" s="6"/>
      <c r="Z375" s="6"/>
      <c r="AA375" s="6"/>
      <c r="AB375" s="6"/>
    </row>
    <row r="376" spans="1:28" ht="14.25" customHeight="1">
      <c r="A376" s="6"/>
      <c r="B376" s="6"/>
      <c r="C376" s="6"/>
      <c r="D376" s="6"/>
      <c r="E376" s="6"/>
      <c r="F376" s="6"/>
      <c r="G376" s="6"/>
      <c r="H376" s="6"/>
      <c r="I376" s="6"/>
      <c r="J376" s="6"/>
      <c r="K376" s="6"/>
      <c r="L376" s="15"/>
      <c r="M376" s="6"/>
      <c r="N376" s="6"/>
      <c r="O376" s="6"/>
      <c r="P376" s="6"/>
      <c r="Q376" s="6"/>
      <c r="R376" s="6"/>
      <c r="S376" s="6"/>
      <c r="T376" s="6"/>
      <c r="U376" s="6"/>
      <c r="V376" s="6"/>
      <c r="W376" s="6"/>
      <c r="X376" s="6"/>
      <c r="Y376" s="6"/>
      <c r="Z376" s="6"/>
      <c r="AA376" s="6"/>
      <c r="AB376" s="6"/>
    </row>
    <row r="377" spans="1:28" ht="14.25" customHeight="1">
      <c r="A377" s="6"/>
      <c r="B377" s="6"/>
      <c r="C377" s="6"/>
      <c r="D377" s="6"/>
      <c r="E377" s="6"/>
      <c r="F377" s="6"/>
      <c r="G377" s="6"/>
      <c r="H377" s="6"/>
      <c r="I377" s="6"/>
      <c r="J377" s="6"/>
      <c r="K377" s="6"/>
      <c r="L377" s="15"/>
      <c r="M377" s="6"/>
      <c r="N377" s="6"/>
      <c r="O377" s="6"/>
      <c r="P377" s="6"/>
      <c r="Q377" s="6"/>
      <c r="R377" s="6"/>
      <c r="S377" s="6"/>
      <c r="T377" s="6"/>
      <c r="U377" s="6"/>
      <c r="V377" s="6"/>
      <c r="W377" s="6"/>
      <c r="X377" s="6"/>
      <c r="Y377" s="6"/>
      <c r="Z377" s="6"/>
      <c r="AA377" s="6"/>
      <c r="AB377" s="6"/>
    </row>
    <row r="378" spans="1:28" ht="14.25" customHeight="1">
      <c r="A378" s="6"/>
      <c r="B378" s="6"/>
      <c r="C378" s="6"/>
      <c r="D378" s="6"/>
      <c r="E378" s="6"/>
      <c r="F378" s="6"/>
      <c r="G378" s="6"/>
      <c r="H378" s="6"/>
      <c r="I378" s="6"/>
      <c r="J378" s="6"/>
      <c r="K378" s="6"/>
      <c r="L378" s="15"/>
      <c r="M378" s="6"/>
      <c r="N378" s="6"/>
      <c r="O378" s="6"/>
      <c r="P378" s="6"/>
      <c r="Q378" s="6"/>
      <c r="R378" s="6"/>
      <c r="S378" s="6"/>
      <c r="T378" s="6"/>
      <c r="U378" s="6"/>
      <c r="V378" s="6"/>
      <c r="W378" s="6"/>
      <c r="X378" s="6"/>
      <c r="Y378" s="6"/>
      <c r="Z378" s="6"/>
      <c r="AA378" s="6"/>
      <c r="AB378" s="6"/>
    </row>
    <row r="379" spans="1:28" ht="14.25" customHeight="1">
      <c r="A379" s="6"/>
      <c r="B379" s="6"/>
      <c r="C379" s="6"/>
      <c r="D379" s="6"/>
      <c r="E379" s="6"/>
      <c r="F379" s="6"/>
      <c r="G379" s="6"/>
      <c r="H379" s="6"/>
      <c r="I379" s="6"/>
      <c r="J379" s="6"/>
      <c r="K379" s="6"/>
      <c r="L379" s="15"/>
      <c r="M379" s="6"/>
      <c r="N379" s="6"/>
      <c r="O379" s="6"/>
      <c r="P379" s="6"/>
      <c r="Q379" s="6"/>
      <c r="R379" s="6"/>
      <c r="S379" s="6"/>
      <c r="T379" s="6"/>
      <c r="U379" s="6"/>
      <c r="V379" s="6"/>
      <c r="W379" s="6"/>
      <c r="X379" s="6"/>
      <c r="Y379" s="6"/>
      <c r="Z379" s="6"/>
      <c r="AA379" s="6"/>
      <c r="AB379" s="6"/>
    </row>
    <row r="380" spans="1:28" ht="14.25" customHeight="1">
      <c r="A380" s="6"/>
      <c r="B380" s="6"/>
      <c r="C380" s="6"/>
      <c r="D380" s="6"/>
      <c r="E380" s="6"/>
      <c r="F380" s="6"/>
      <c r="G380" s="6"/>
      <c r="H380" s="6"/>
      <c r="I380" s="6"/>
      <c r="J380" s="6"/>
      <c r="K380" s="6"/>
      <c r="L380" s="15"/>
      <c r="M380" s="6"/>
      <c r="N380" s="6"/>
      <c r="O380" s="6"/>
      <c r="P380" s="6"/>
      <c r="Q380" s="6"/>
      <c r="R380" s="6"/>
      <c r="S380" s="6"/>
      <c r="T380" s="6"/>
      <c r="U380" s="6"/>
      <c r="V380" s="6"/>
      <c r="W380" s="6"/>
      <c r="X380" s="6"/>
      <c r="Y380" s="6"/>
      <c r="Z380" s="6"/>
      <c r="AA380" s="6"/>
      <c r="AB380" s="6"/>
    </row>
    <row r="381" spans="1:28" ht="14.25" customHeight="1">
      <c r="A381" s="6"/>
      <c r="B381" s="6"/>
      <c r="C381" s="6"/>
      <c r="D381" s="6"/>
      <c r="E381" s="6"/>
      <c r="F381" s="6"/>
      <c r="G381" s="6"/>
      <c r="H381" s="6"/>
      <c r="I381" s="6"/>
      <c r="J381" s="6"/>
      <c r="K381" s="6"/>
      <c r="L381" s="15"/>
      <c r="M381" s="6"/>
      <c r="N381" s="6"/>
      <c r="O381" s="6"/>
      <c r="P381" s="6"/>
      <c r="Q381" s="6"/>
      <c r="R381" s="6"/>
      <c r="S381" s="6"/>
      <c r="T381" s="6"/>
      <c r="U381" s="6"/>
      <c r="V381" s="6"/>
      <c r="W381" s="6"/>
      <c r="X381" s="6"/>
      <c r="Y381" s="6"/>
      <c r="Z381" s="6"/>
      <c r="AA381" s="6"/>
      <c r="AB381" s="6"/>
    </row>
    <row r="382" spans="1:28" ht="14.25" customHeight="1">
      <c r="A382" s="6"/>
      <c r="B382" s="6"/>
      <c r="C382" s="6"/>
      <c r="D382" s="6"/>
      <c r="E382" s="6"/>
      <c r="F382" s="6"/>
      <c r="G382" s="6"/>
      <c r="H382" s="6"/>
      <c r="I382" s="6"/>
      <c r="J382" s="6"/>
      <c r="K382" s="6"/>
      <c r="L382" s="15"/>
      <c r="M382" s="6"/>
      <c r="N382" s="6"/>
      <c r="O382" s="6"/>
      <c r="P382" s="6"/>
      <c r="Q382" s="6"/>
      <c r="R382" s="6"/>
      <c r="S382" s="6"/>
      <c r="T382" s="6"/>
      <c r="U382" s="6"/>
      <c r="V382" s="6"/>
      <c r="W382" s="6"/>
      <c r="X382" s="6"/>
      <c r="Y382" s="6"/>
      <c r="Z382" s="6"/>
      <c r="AA382" s="6"/>
      <c r="AB382" s="6"/>
    </row>
    <row r="383" spans="1:28" ht="14.25" customHeight="1">
      <c r="A383" s="6"/>
      <c r="B383" s="6"/>
      <c r="C383" s="6"/>
      <c r="D383" s="6"/>
      <c r="E383" s="6"/>
      <c r="F383" s="6"/>
      <c r="G383" s="6"/>
      <c r="H383" s="6"/>
      <c r="I383" s="6"/>
      <c r="J383" s="6"/>
      <c r="K383" s="6"/>
      <c r="L383" s="15"/>
      <c r="M383" s="6"/>
      <c r="N383" s="6"/>
      <c r="O383" s="6"/>
      <c r="P383" s="6"/>
      <c r="Q383" s="6"/>
      <c r="R383" s="6"/>
      <c r="S383" s="6"/>
      <c r="T383" s="6"/>
      <c r="U383" s="6"/>
      <c r="V383" s="6"/>
      <c r="W383" s="6"/>
      <c r="X383" s="6"/>
      <c r="Y383" s="6"/>
      <c r="Z383" s="6"/>
      <c r="AA383" s="6"/>
      <c r="AB383" s="6"/>
    </row>
    <row r="384" spans="1:28" ht="14.25" customHeight="1">
      <c r="A384" s="6"/>
      <c r="B384" s="6"/>
      <c r="C384" s="6"/>
      <c r="D384" s="6"/>
      <c r="E384" s="6"/>
      <c r="F384" s="6"/>
      <c r="G384" s="6"/>
      <c r="H384" s="6"/>
      <c r="I384" s="6"/>
      <c r="J384" s="6"/>
      <c r="K384" s="6"/>
      <c r="L384" s="15"/>
      <c r="M384" s="6"/>
      <c r="N384" s="6"/>
      <c r="O384" s="6"/>
      <c r="P384" s="6"/>
      <c r="Q384" s="6"/>
      <c r="R384" s="6"/>
      <c r="S384" s="6"/>
      <c r="T384" s="6"/>
      <c r="U384" s="6"/>
      <c r="V384" s="6"/>
      <c r="W384" s="6"/>
      <c r="X384" s="6"/>
      <c r="Y384" s="6"/>
      <c r="Z384" s="6"/>
      <c r="AA384" s="6"/>
      <c r="AB384" s="6"/>
    </row>
    <row r="385" spans="1:28" ht="14.25" customHeight="1">
      <c r="A385" s="6"/>
      <c r="B385" s="6"/>
      <c r="C385" s="6"/>
      <c r="D385" s="6"/>
      <c r="E385" s="6"/>
      <c r="F385" s="6"/>
      <c r="G385" s="6"/>
      <c r="H385" s="6"/>
      <c r="I385" s="6"/>
      <c r="J385" s="6"/>
      <c r="K385" s="6"/>
      <c r="L385" s="15"/>
      <c r="M385" s="6"/>
      <c r="N385" s="6"/>
      <c r="O385" s="6"/>
      <c r="P385" s="6"/>
      <c r="Q385" s="6"/>
      <c r="R385" s="6"/>
      <c r="S385" s="6"/>
      <c r="T385" s="6"/>
      <c r="U385" s="6"/>
      <c r="V385" s="6"/>
      <c r="W385" s="6"/>
      <c r="X385" s="6"/>
      <c r="Y385" s="6"/>
      <c r="Z385" s="6"/>
      <c r="AA385" s="6"/>
      <c r="AB385" s="6"/>
    </row>
    <row r="386" spans="1:28" ht="14.25" customHeight="1">
      <c r="A386" s="6"/>
      <c r="B386" s="6"/>
      <c r="C386" s="6"/>
      <c r="D386" s="6"/>
      <c r="E386" s="6"/>
      <c r="F386" s="6"/>
      <c r="G386" s="6"/>
      <c r="H386" s="6"/>
      <c r="I386" s="6"/>
      <c r="J386" s="6"/>
      <c r="K386" s="6"/>
      <c r="L386" s="15"/>
      <c r="M386" s="6"/>
      <c r="N386" s="6"/>
      <c r="O386" s="6"/>
      <c r="P386" s="6"/>
      <c r="Q386" s="6"/>
      <c r="R386" s="6"/>
      <c r="S386" s="6"/>
      <c r="T386" s="6"/>
      <c r="U386" s="6"/>
      <c r="V386" s="6"/>
      <c r="W386" s="6"/>
      <c r="X386" s="6"/>
      <c r="Y386" s="6"/>
      <c r="Z386" s="6"/>
      <c r="AA386" s="6"/>
      <c r="AB386" s="6"/>
    </row>
    <row r="387" spans="1:28" ht="14.25" customHeight="1">
      <c r="A387" s="6"/>
      <c r="B387" s="6"/>
      <c r="C387" s="6"/>
      <c r="D387" s="6"/>
      <c r="E387" s="6"/>
      <c r="F387" s="6"/>
      <c r="G387" s="6"/>
      <c r="H387" s="6"/>
      <c r="I387" s="6"/>
      <c r="J387" s="6"/>
      <c r="K387" s="6"/>
      <c r="L387" s="15"/>
      <c r="M387" s="6"/>
      <c r="N387" s="6"/>
      <c r="O387" s="6"/>
      <c r="P387" s="6"/>
      <c r="Q387" s="6"/>
      <c r="R387" s="6"/>
      <c r="S387" s="6"/>
      <c r="T387" s="6"/>
      <c r="U387" s="6"/>
      <c r="V387" s="6"/>
      <c r="W387" s="6"/>
      <c r="X387" s="6"/>
      <c r="Y387" s="6"/>
      <c r="Z387" s="6"/>
      <c r="AA387" s="6"/>
      <c r="AB387" s="6"/>
    </row>
    <row r="388" spans="1:28" ht="14.25" customHeight="1">
      <c r="A388" s="6"/>
      <c r="B388" s="6"/>
      <c r="C388" s="6"/>
      <c r="D388" s="6"/>
      <c r="E388" s="6"/>
      <c r="F388" s="6"/>
      <c r="G388" s="6"/>
      <c r="H388" s="6"/>
      <c r="I388" s="6"/>
      <c r="J388" s="6"/>
      <c r="K388" s="6"/>
      <c r="L388" s="15"/>
      <c r="M388" s="6"/>
      <c r="N388" s="6"/>
      <c r="O388" s="6"/>
      <c r="P388" s="6"/>
      <c r="Q388" s="6"/>
      <c r="R388" s="6"/>
      <c r="S388" s="6"/>
      <c r="T388" s="6"/>
      <c r="U388" s="6"/>
      <c r="V388" s="6"/>
      <c r="W388" s="6"/>
      <c r="X388" s="6"/>
      <c r="Y388" s="6"/>
      <c r="Z388" s="6"/>
      <c r="AA388" s="6"/>
      <c r="AB388" s="6"/>
    </row>
    <row r="389" spans="1:28" ht="14.25" customHeight="1">
      <c r="A389" s="6"/>
      <c r="B389" s="6"/>
      <c r="C389" s="6"/>
      <c r="D389" s="6"/>
      <c r="E389" s="6"/>
      <c r="F389" s="6"/>
      <c r="G389" s="6"/>
      <c r="H389" s="6"/>
      <c r="I389" s="6"/>
      <c r="J389" s="6"/>
      <c r="K389" s="6"/>
      <c r="L389" s="15"/>
      <c r="M389" s="6"/>
      <c r="N389" s="6"/>
      <c r="O389" s="6"/>
      <c r="P389" s="6"/>
      <c r="Q389" s="6"/>
      <c r="R389" s="6"/>
      <c r="S389" s="6"/>
      <c r="T389" s="6"/>
      <c r="U389" s="6"/>
      <c r="V389" s="6"/>
      <c r="W389" s="6"/>
      <c r="X389" s="6"/>
      <c r="Y389" s="6"/>
      <c r="Z389" s="6"/>
      <c r="AA389" s="6"/>
      <c r="AB389" s="6"/>
    </row>
    <row r="390" spans="1:28" ht="14.25" customHeight="1">
      <c r="A390" s="6"/>
      <c r="B390" s="6"/>
      <c r="C390" s="6"/>
      <c r="D390" s="6"/>
      <c r="E390" s="6"/>
      <c r="F390" s="6"/>
      <c r="G390" s="6"/>
      <c r="H390" s="6"/>
      <c r="I390" s="6"/>
      <c r="J390" s="6"/>
      <c r="K390" s="6"/>
      <c r="L390" s="15"/>
      <c r="M390" s="6"/>
      <c r="N390" s="6"/>
      <c r="O390" s="6"/>
      <c r="P390" s="6"/>
      <c r="Q390" s="6"/>
      <c r="R390" s="6"/>
      <c r="S390" s="6"/>
      <c r="T390" s="6"/>
      <c r="U390" s="6"/>
      <c r="V390" s="6"/>
      <c r="W390" s="6"/>
      <c r="X390" s="6"/>
      <c r="Y390" s="6"/>
      <c r="Z390" s="6"/>
      <c r="AA390" s="6"/>
      <c r="AB390" s="6"/>
    </row>
    <row r="391" spans="1:28" ht="14.25" customHeight="1">
      <c r="A391" s="6"/>
      <c r="B391" s="6"/>
      <c r="C391" s="6"/>
      <c r="D391" s="6"/>
      <c r="E391" s="6"/>
      <c r="F391" s="6"/>
      <c r="G391" s="6"/>
      <c r="H391" s="6"/>
      <c r="I391" s="6"/>
      <c r="J391" s="6"/>
      <c r="K391" s="6"/>
      <c r="L391" s="15"/>
      <c r="M391" s="6"/>
      <c r="N391" s="6"/>
      <c r="O391" s="6"/>
      <c r="P391" s="6"/>
      <c r="Q391" s="6"/>
      <c r="R391" s="6"/>
      <c r="S391" s="6"/>
      <c r="T391" s="6"/>
      <c r="U391" s="6"/>
      <c r="V391" s="6"/>
      <c r="W391" s="6"/>
      <c r="X391" s="6"/>
      <c r="Y391" s="6"/>
      <c r="Z391" s="6"/>
      <c r="AA391" s="6"/>
      <c r="AB391" s="6"/>
    </row>
    <row r="392" spans="1:28" ht="14.25" customHeight="1">
      <c r="A392" s="6"/>
      <c r="B392" s="6"/>
      <c r="C392" s="6"/>
      <c r="D392" s="6"/>
      <c r="E392" s="6"/>
      <c r="F392" s="6"/>
      <c r="G392" s="6"/>
      <c r="H392" s="6"/>
      <c r="I392" s="6"/>
      <c r="J392" s="6"/>
      <c r="K392" s="6"/>
      <c r="L392" s="15"/>
      <c r="M392" s="6"/>
      <c r="N392" s="6"/>
      <c r="O392" s="6"/>
      <c r="P392" s="6"/>
      <c r="Q392" s="6"/>
      <c r="R392" s="6"/>
      <c r="S392" s="6"/>
      <c r="T392" s="6"/>
      <c r="U392" s="6"/>
      <c r="V392" s="6"/>
      <c r="W392" s="6"/>
      <c r="X392" s="6"/>
      <c r="Y392" s="6"/>
      <c r="Z392" s="6"/>
      <c r="AA392" s="6"/>
      <c r="AB392" s="6"/>
    </row>
    <row r="393" spans="1:28" ht="14.25" customHeight="1">
      <c r="A393" s="6"/>
      <c r="B393" s="6"/>
      <c r="C393" s="6"/>
      <c r="D393" s="6"/>
      <c r="E393" s="6"/>
      <c r="F393" s="6"/>
      <c r="G393" s="6"/>
      <c r="H393" s="6"/>
      <c r="I393" s="6"/>
      <c r="J393" s="6"/>
      <c r="K393" s="6"/>
      <c r="L393" s="15"/>
      <c r="M393" s="6"/>
      <c r="N393" s="6"/>
      <c r="O393" s="6"/>
      <c r="P393" s="6"/>
      <c r="Q393" s="6"/>
      <c r="R393" s="6"/>
      <c r="S393" s="6"/>
      <c r="T393" s="6"/>
      <c r="U393" s="6"/>
      <c r="V393" s="6"/>
      <c r="W393" s="6"/>
      <c r="X393" s="6"/>
      <c r="Y393" s="6"/>
      <c r="Z393" s="6"/>
      <c r="AA393" s="6"/>
      <c r="AB393" s="6"/>
    </row>
    <row r="394" spans="1:28" ht="14.25" customHeight="1">
      <c r="A394" s="6"/>
      <c r="B394" s="6"/>
      <c r="C394" s="6"/>
      <c r="D394" s="6"/>
      <c r="E394" s="6"/>
      <c r="F394" s="6"/>
      <c r="G394" s="6"/>
      <c r="H394" s="6"/>
      <c r="I394" s="6"/>
      <c r="J394" s="6"/>
      <c r="K394" s="6"/>
      <c r="L394" s="15"/>
      <c r="M394" s="6"/>
      <c r="N394" s="6"/>
      <c r="O394" s="6"/>
      <c r="P394" s="6"/>
      <c r="Q394" s="6"/>
      <c r="R394" s="6"/>
      <c r="S394" s="6"/>
      <c r="T394" s="6"/>
      <c r="U394" s="6"/>
      <c r="V394" s="6"/>
      <c r="W394" s="6"/>
      <c r="X394" s="6"/>
      <c r="Y394" s="6"/>
      <c r="Z394" s="6"/>
      <c r="AA394" s="6"/>
      <c r="AB394" s="6"/>
    </row>
    <row r="395" spans="1:28" ht="14.25" customHeight="1">
      <c r="A395" s="6"/>
      <c r="B395" s="6"/>
      <c r="C395" s="6"/>
      <c r="D395" s="6"/>
      <c r="E395" s="6"/>
      <c r="F395" s="6"/>
      <c r="G395" s="6"/>
      <c r="H395" s="6"/>
      <c r="I395" s="6"/>
      <c r="J395" s="6"/>
      <c r="K395" s="6"/>
      <c r="L395" s="15"/>
      <c r="M395" s="6"/>
      <c r="N395" s="6"/>
      <c r="O395" s="6"/>
      <c r="P395" s="6"/>
      <c r="Q395" s="6"/>
      <c r="R395" s="6"/>
      <c r="S395" s="6"/>
      <c r="T395" s="6"/>
      <c r="U395" s="6"/>
      <c r="V395" s="6"/>
      <c r="W395" s="6"/>
      <c r="X395" s="6"/>
      <c r="Y395" s="6"/>
      <c r="Z395" s="6"/>
      <c r="AA395" s="6"/>
      <c r="AB395" s="6"/>
    </row>
    <row r="396" spans="1:28" ht="14.25" customHeight="1">
      <c r="A396" s="6"/>
      <c r="B396" s="6"/>
      <c r="C396" s="6"/>
      <c r="D396" s="6"/>
      <c r="E396" s="6"/>
      <c r="F396" s="6"/>
      <c r="G396" s="6"/>
      <c r="H396" s="6"/>
      <c r="I396" s="6"/>
      <c r="J396" s="6"/>
      <c r="K396" s="6"/>
      <c r="L396" s="15"/>
      <c r="M396" s="6"/>
      <c r="N396" s="6"/>
      <c r="O396" s="6"/>
      <c r="P396" s="6"/>
      <c r="Q396" s="6"/>
      <c r="R396" s="6"/>
      <c r="S396" s="6"/>
      <c r="T396" s="6"/>
      <c r="U396" s="6"/>
      <c r="V396" s="6"/>
      <c r="W396" s="6"/>
      <c r="X396" s="6"/>
      <c r="Y396" s="6"/>
      <c r="Z396" s="6"/>
      <c r="AA396" s="6"/>
      <c r="AB396" s="6"/>
    </row>
    <row r="397" spans="1:28" ht="14.25" customHeight="1">
      <c r="A397" s="6"/>
      <c r="B397" s="6"/>
      <c r="C397" s="6"/>
      <c r="D397" s="6"/>
      <c r="E397" s="6"/>
      <c r="F397" s="6"/>
      <c r="G397" s="6"/>
      <c r="H397" s="6"/>
      <c r="I397" s="6"/>
      <c r="J397" s="6"/>
      <c r="K397" s="6"/>
      <c r="L397" s="15"/>
      <c r="M397" s="6"/>
      <c r="N397" s="6"/>
      <c r="O397" s="6"/>
      <c r="P397" s="6"/>
      <c r="Q397" s="6"/>
      <c r="R397" s="6"/>
      <c r="S397" s="6"/>
      <c r="T397" s="6"/>
      <c r="U397" s="6"/>
      <c r="V397" s="6"/>
      <c r="W397" s="6"/>
      <c r="X397" s="6"/>
      <c r="Y397" s="6"/>
      <c r="Z397" s="6"/>
      <c r="AA397" s="6"/>
      <c r="AB397" s="6"/>
    </row>
    <row r="398" spans="1:28" ht="14.25" customHeight="1">
      <c r="A398" s="6"/>
      <c r="B398" s="6"/>
      <c r="C398" s="6"/>
      <c r="D398" s="6"/>
      <c r="E398" s="6"/>
      <c r="F398" s="6"/>
      <c r="G398" s="6"/>
      <c r="H398" s="6"/>
      <c r="I398" s="6"/>
      <c r="J398" s="6"/>
      <c r="K398" s="6"/>
      <c r="L398" s="15"/>
      <c r="M398" s="6"/>
      <c r="N398" s="6"/>
      <c r="O398" s="6"/>
      <c r="P398" s="6"/>
      <c r="Q398" s="6"/>
      <c r="R398" s="6"/>
      <c r="S398" s="6"/>
      <c r="T398" s="6"/>
      <c r="U398" s="6"/>
      <c r="V398" s="6"/>
      <c r="W398" s="6"/>
      <c r="X398" s="6"/>
      <c r="Y398" s="6"/>
      <c r="Z398" s="6"/>
      <c r="AA398" s="6"/>
      <c r="AB398" s="6"/>
    </row>
    <row r="399" spans="1:28" ht="14.25" customHeight="1">
      <c r="A399" s="6"/>
      <c r="B399" s="6"/>
      <c r="C399" s="6"/>
      <c r="D399" s="6"/>
      <c r="E399" s="6"/>
      <c r="F399" s="6"/>
      <c r="G399" s="6"/>
      <c r="H399" s="6"/>
      <c r="I399" s="6"/>
      <c r="J399" s="6"/>
      <c r="K399" s="6"/>
      <c r="L399" s="15"/>
      <c r="M399" s="6"/>
      <c r="N399" s="6"/>
      <c r="O399" s="6"/>
      <c r="P399" s="6"/>
      <c r="Q399" s="6"/>
      <c r="R399" s="6"/>
      <c r="S399" s="6"/>
      <c r="T399" s="6"/>
      <c r="U399" s="6"/>
      <c r="V399" s="6"/>
      <c r="W399" s="6"/>
      <c r="X399" s="6"/>
      <c r="Y399" s="6"/>
      <c r="Z399" s="6"/>
      <c r="AA399" s="6"/>
      <c r="AB399" s="6"/>
    </row>
    <row r="400" spans="1:28" ht="14.25" customHeight="1">
      <c r="A400" s="6"/>
      <c r="B400" s="6"/>
      <c r="C400" s="6"/>
      <c r="D400" s="6"/>
      <c r="E400" s="6"/>
      <c r="F400" s="6"/>
      <c r="G400" s="6"/>
      <c r="H400" s="6"/>
      <c r="I400" s="6"/>
      <c r="J400" s="6"/>
      <c r="K400" s="6"/>
      <c r="L400" s="15"/>
      <c r="M400" s="6"/>
      <c r="N400" s="6"/>
      <c r="O400" s="6"/>
      <c r="P400" s="6"/>
      <c r="Q400" s="6"/>
      <c r="R400" s="6"/>
      <c r="S400" s="6"/>
      <c r="T400" s="6"/>
      <c r="U400" s="6"/>
      <c r="V400" s="6"/>
      <c r="W400" s="6"/>
      <c r="X400" s="6"/>
      <c r="Y400" s="6"/>
      <c r="Z400" s="6"/>
      <c r="AA400" s="6"/>
      <c r="AB400" s="6"/>
    </row>
    <row r="401" spans="1:28" ht="14.25" customHeight="1">
      <c r="A401" s="6"/>
      <c r="B401" s="6"/>
      <c r="C401" s="6"/>
      <c r="D401" s="6"/>
      <c r="E401" s="6"/>
      <c r="F401" s="6"/>
      <c r="G401" s="6"/>
      <c r="H401" s="6"/>
      <c r="I401" s="6"/>
      <c r="J401" s="6"/>
      <c r="K401" s="6"/>
      <c r="L401" s="15"/>
      <c r="M401" s="6"/>
      <c r="N401" s="6"/>
      <c r="O401" s="6"/>
      <c r="P401" s="6"/>
      <c r="Q401" s="6"/>
      <c r="R401" s="6"/>
      <c r="S401" s="6"/>
      <c r="T401" s="6"/>
      <c r="U401" s="6"/>
      <c r="V401" s="6"/>
      <c r="W401" s="6"/>
      <c r="X401" s="6"/>
      <c r="Y401" s="6"/>
      <c r="Z401" s="6"/>
      <c r="AA401" s="6"/>
      <c r="AB401" s="6"/>
    </row>
    <row r="402" spans="1:28" ht="14.25" customHeight="1">
      <c r="A402" s="6"/>
      <c r="B402" s="6"/>
      <c r="C402" s="6"/>
      <c r="D402" s="6"/>
      <c r="E402" s="6"/>
      <c r="F402" s="6"/>
      <c r="G402" s="6"/>
      <c r="H402" s="6"/>
      <c r="I402" s="6"/>
      <c r="J402" s="6"/>
      <c r="K402" s="6"/>
      <c r="L402" s="15"/>
      <c r="M402" s="6"/>
      <c r="N402" s="6"/>
      <c r="O402" s="6"/>
      <c r="P402" s="6"/>
      <c r="Q402" s="6"/>
      <c r="R402" s="6"/>
      <c r="S402" s="6"/>
      <c r="T402" s="6"/>
      <c r="U402" s="6"/>
      <c r="V402" s="6"/>
      <c r="W402" s="6"/>
      <c r="X402" s="6"/>
      <c r="Y402" s="6"/>
      <c r="Z402" s="6"/>
      <c r="AA402" s="6"/>
      <c r="AB402" s="6"/>
    </row>
    <row r="403" spans="1:28" ht="14.25" customHeight="1">
      <c r="A403" s="6"/>
      <c r="B403" s="6"/>
      <c r="C403" s="6"/>
      <c r="D403" s="6"/>
      <c r="E403" s="6"/>
      <c r="F403" s="6"/>
      <c r="G403" s="6"/>
      <c r="H403" s="6"/>
      <c r="I403" s="6"/>
      <c r="J403" s="6"/>
      <c r="K403" s="6"/>
      <c r="L403" s="15"/>
      <c r="M403" s="6"/>
      <c r="N403" s="6"/>
      <c r="O403" s="6"/>
      <c r="P403" s="6"/>
      <c r="Q403" s="6"/>
      <c r="R403" s="6"/>
      <c r="S403" s="6"/>
      <c r="T403" s="6"/>
      <c r="U403" s="6"/>
      <c r="V403" s="6"/>
      <c r="W403" s="6"/>
      <c r="X403" s="6"/>
      <c r="Y403" s="6"/>
      <c r="Z403" s="6"/>
      <c r="AA403" s="6"/>
      <c r="AB403" s="6"/>
    </row>
    <row r="404" spans="1:28" ht="14.25" customHeight="1">
      <c r="A404" s="6"/>
      <c r="B404" s="6"/>
      <c r="C404" s="6"/>
      <c r="D404" s="6"/>
      <c r="E404" s="6"/>
      <c r="F404" s="6"/>
      <c r="G404" s="6"/>
      <c r="H404" s="6"/>
      <c r="I404" s="6"/>
      <c r="J404" s="6"/>
      <c r="K404" s="6"/>
      <c r="L404" s="15"/>
      <c r="M404" s="6"/>
      <c r="N404" s="6"/>
      <c r="O404" s="6"/>
      <c r="P404" s="6"/>
      <c r="Q404" s="6"/>
      <c r="R404" s="6"/>
      <c r="S404" s="6"/>
      <c r="T404" s="6"/>
      <c r="U404" s="6"/>
      <c r="V404" s="6"/>
      <c r="W404" s="6"/>
      <c r="X404" s="6"/>
      <c r="Y404" s="6"/>
      <c r="Z404" s="6"/>
      <c r="AA404" s="6"/>
      <c r="AB404" s="6"/>
    </row>
    <row r="405" spans="1:28" ht="14.25" customHeight="1">
      <c r="A405" s="6"/>
      <c r="B405" s="6"/>
      <c r="C405" s="6"/>
      <c r="D405" s="6"/>
      <c r="E405" s="6"/>
      <c r="F405" s="6"/>
      <c r="G405" s="6"/>
      <c r="H405" s="6"/>
      <c r="I405" s="6"/>
      <c r="J405" s="6"/>
      <c r="K405" s="6"/>
      <c r="L405" s="15"/>
      <c r="M405" s="6"/>
      <c r="N405" s="6"/>
      <c r="O405" s="6"/>
      <c r="P405" s="6"/>
      <c r="Q405" s="6"/>
      <c r="R405" s="6"/>
      <c r="S405" s="6"/>
      <c r="T405" s="6"/>
      <c r="U405" s="6"/>
      <c r="V405" s="6"/>
      <c r="W405" s="6"/>
      <c r="X405" s="6"/>
      <c r="Y405" s="6"/>
      <c r="Z405" s="6"/>
      <c r="AA405" s="6"/>
      <c r="AB405" s="6"/>
    </row>
    <row r="406" spans="1:28" ht="14.25" customHeight="1">
      <c r="A406" s="6"/>
      <c r="B406" s="6"/>
      <c r="C406" s="6"/>
      <c r="D406" s="6"/>
      <c r="E406" s="6"/>
      <c r="F406" s="6"/>
      <c r="G406" s="6"/>
      <c r="H406" s="6"/>
      <c r="I406" s="6"/>
      <c r="J406" s="6"/>
      <c r="K406" s="6"/>
      <c r="L406" s="15"/>
      <c r="M406" s="6"/>
      <c r="N406" s="6"/>
      <c r="O406" s="6"/>
      <c r="P406" s="6"/>
      <c r="Q406" s="6"/>
      <c r="R406" s="6"/>
      <c r="S406" s="6"/>
      <c r="T406" s="6"/>
      <c r="U406" s="6"/>
      <c r="V406" s="6"/>
      <c r="W406" s="6"/>
      <c r="X406" s="6"/>
      <c r="Y406" s="6"/>
      <c r="Z406" s="6"/>
      <c r="AA406" s="6"/>
      <c r="AB406" s="6"/>
    </row>
    <row r="407" spans="1:28" ht="14.25" customHeight="1">
      <c r="A407" s="6"/>
      <c r="B407" s="6"/>
      <c r="C407" s="6"/>
      <c r="D407" s="6"/>
      <c r="E407" s="6"/>
      <c r="F407" s="6"/>
      <c r="G407" s="6"/>
      <c r="H407" s="6"/>
      <c r="I407" s="6"/>
      <c r="J407" s="6"/>
      <c r="K407" s="6"/>
      <c r="L407" s="15"/>
      <c r="M407" s="6"/>
      <c r="N407" s="6"/>
      <c r="O407" s="6"/>
      <c r="P407" s="6"/>
      <c r="Q407" s="6"/>
      <c r="R407" s="6"/>
      <c r="S407" s="6"/>
      <c r="T407" s="6"/>
      <c r="U407" s="6"/>
      <c r="V407" s="6"/>
      <c r="W407" s="6"/>
      <c r="X407" s="6"/>
      <c r="Y407" s="6"/>
      <c r="Z407" s="6"/>
      <c r="AA407" s="6"/>
      <c r="AB407" s="6"/>
    </row>
    <row r="408" spans="1:28" ht="14.25" customHeight="1">
      <c r="A408" s="6"/>
      <c r="B408" s="6"/>
      <c r="C408" s="6"/>
      <c r="D408" s="6"/>
      <c r="E408" s="6"/>
      <c r="F408" s="6"/>
      <c r="G408" s="6"/>
      <c r="H408" s="6"/>
      <c r="I408" s="6"/>
      <c r="J408" s="6"/>
      <c r="K408" s="6"/>
      <c r="L408" s="15"/>
      <c r="M408" s="6"/>
      <c r="N408" s="6"/>
      <c r="O408" s="6"/>
      <c r="P408" s="6"/>
      <c r="Q408" s="6"/>
      <c r="R408" s="6"/>
      <c r="S408" s="6"/>
      <c r="T408" s="6"/>
      <c r="U408" s="6"/>
      <c r="V408" s="6"/>
      <c r="W408" s="6"/>
      <c r="X408" s="6"/>
      <c r="Y408" s="6"/>
      <c r="Z408" s="6"/>
      <c r="AA408" s="6"/>
      <c r="AB408" s="6"/>
    </row>
    <row r="409" spans="1:28" ht="14.25" customHeight="1">
      <c r="A409" s="6"/>
      <c r="B409" s="6"/>
      <c r="C409" s="6"/>
      <c r="D409" s="6"/>
      <c r="E409" s="6"/>
      <c r="F409" s="6"/>
      <c r="G409" s="6"/>
      <c r="H409" s="6"/>
      <c r="I409" s="6"/>
      <c r="J409" s="6"/>
      <c r="K409" s="6"/>
      <c r="L409" s="15"/>
      <c r="M409" s="6"/>
      <c r="N409" s="6"/>
      <c r="O409" s="6"/>
      <c r="P409" s="6"/>
      <c r="Q409" s="6"/>
      <c r="R409" s="6"/>
      <c r="S409" s="6"/>
      <c r="T409" s="6"/>
      <c r="U409" s="6"/>
      <c r="V409" s="6"/>
      <c r="W409" s="6"/>
      <c r="X409" s="6"/>
      <c r="Y409" s="6"/>
      <c r="Z409" s="6"/>
      <c r="AA409" s="6"/>
      <c r="AB409" s="6"/>
    </row>
    <row r="410" spans="1:28" ht="14.25" customHeight="1">
      <c r="A410" s="6"/>
      <c r="B410" s="6"/>
      <c r="C410" s="6"/>
      <c r="D410" s="6"/>
      <c r="E410" s="6"/>
      <c r="F410" s="6"/>
      <c r="G410" s="6"/>
      <c r="H410" s="6"/>
      <c r="I410" s="6"/>
      <c r="J410" s="6"/>
      <c r="K410" s="6"/>
      <c r="L410" s="15"/>
      <c r="M410" s="6"/>
      <c r="N410" s="6"/>
      <c r="O410" s="6"/>
      <c r="P410" s="6"/>
      <c r="Q410" s="6"/>
      <c r="R410" s="6"/>
      <c r="S410" s="6"/>
      <c r="T410" s="6"/>
      <c r="U410" s="6"/>
      <c r="V410" s="6"/>
      <c r="W410" s="6"/>
      <c r="X410" s="6"/>
      <c r="Y410" s="6"/>
      <c r="Z410" s="6"/>
      <c r="AA410" s="6"/>
      <c r="AB410" s="6"/>
    </row>
    <row r="411" spans="1:28" ht="14.25" customHeight="1">
      <c r="A411" s="6"/>
      <c r="B411" s="6"/>
      <c r="C411" s="6"/>
      <c r="D411" s="6"/>
      <c r="E411" s="6"/>
      <c r="F411" s="6"/>
      <c r="G411" s="6"/>
      <c r="H411" s="6"/>
      <c r="I411" s="6"/>
      <c r="J411" s="6"/>
      <c r="K411" s="6"/>
      <c r="L411" s="15"/>
      <c r="M411" s="6"/>
      <c r="N411" s="6"/>
      <c r="O411" s="6"/>
      <c r="P411" s="6"/>
      <c r="Q411" s="6"/>
      <c r="R411" s="6"/>
      <c r="S411" s="6"/>
      <c r="T411" s="6"/>
      <c r="U411" s="6"/>
      <c r="V411" s="6"/>
      <c r="W411" s="6"/>
      <c r="X411" s="6"/>
      <c r="Y411" s="6"/>
      <c r="Z411" s="6"/>
      <c r="AA411" s="6"/>
      <c r="AB411" s="6"/>
    </row>
    <row r="412" spans="1:28" ht="14.25" customHeight="1">
      <c r="A412" s="6"/>
      <c r="B412" s="6"/>
      <c r="C412" s="6"/>
      <c r="D412" s="6"/>
      <c r="E412" s="6"/>
      <c r="F412" s="6"/>
      <c r="G412" s="6"/>
      <c r="H412" s="6"/>
      <c r="I412" s="6"/>
      <c r="J412" s="6"/>
      <c r="K412" s="6"/>
      <c r="L412" s="15"/>
      <c r="M412" s="6"/>
      <c r="N412" s="6"/>
      <c r="O412" s="6"/>
      <c r="P412" s="6"/>
      <c r="Q412" s="6"/>
      <c r="R412" s="6"/>
      <c r="S412" s="6"/>
      <c r="T412" s="6"/>
      <c r="U412" s="6"/>
      <c r="V412" s="6"/>
      <c r="W412" s="6"/>
      <c r="X412" s="6"/>
      <c r="Y412" s="6"/>
      <c r="Z412" s="6"/>
      <c r="AA412" s="6"/>
      <c r="AB412" s="6"/>
    </row>
    <row r="413" spans="1:28" ht="14.25" customHeight="1">
      <c r="A413" s="6"/>
      <c r="B413" s="6"/>
      <c r="C413" s="6"/>
      <c r="D413" s="6"/>
      <c r="E413" s="6"/>
      <c r="F413" s="6"/>
      <c r="G413" s="6"/>
      <c r="H413" s="6"/>
      <c r="I413" s="6"/>
      <c r="J413" s="6"/>
      <c r="K413" s="6"/>
      <c r="L413" s="15"/>
      <c r="M413" s="6"/>
      <c r="N413" s="6"/>
      <c r="O413" s="6"/>
      <c r="P413" s="6"/>
      <c r="Q413" s="6"/>
      <c r="R413" s="6"/>
      <c r="S413" s="6"/>
      <c r="T413" s="6"/>
      <c r="U413" s="6"/>
      <c r="V413" s="6"/>
      <c r="W413" s="6"/>
      <c r="X413" s="6"/>
      <c r="Y413" s="6"/>
      <c r="Z413" s="6"/>
      <c r="AA413" s="6"/>
      <c r="AB413" s="6"/>
    </row>
    <row r="414" spans="1:28" ht="14.25" customHeight="1">
      <c r="A414" s="6"/>
      <c r="B414" s="6"/>
      <c r="C414" s="6"/>
      <c r="D414" s="6"/>
      <c r="E414" s="6"/>
      <c r="F414" s="6"/>
      <c r="G414" s="6"/>
      <c r="H414" s="6"/>
      <c r="I414" s="6"/>
      <c r="J414" s="6"/>
      <c r="K414" s="6"/>
      <c r="L414" s="15"/>
      <c r="M414" s="6"/>
      <c r="N414" s="6"/>
      <c r="O414" s="6"/>
      <c r="P414" s="6"/>
      <c r="Q414" s="6"/>
      <c r="R414" s="6"/>
      <c r="S414" s="6"/>
      <c r="T414" s="6"/>
      <c r="U414" s="6"/>
      <c r="V414" s="6"/>
      <c r="W414" s="6"/>
      <c r="X414" s="6"/>
      <c r="Y414" s="6"/>
      <c r="Z414" s="6"/>
      <c r="AA414" s="6"/>
      <c r="AB414" s="6"/>
    </row>
    <row r="415" spans="1:28" ht="14.25" customHeight="1">
      <c r="A415" s="6"/>
      <c r="B415" s="6"/>
      <c r="C415" s="6"/>
      <c r="D415" s="6"/>
      <c r="E415" s="6"/>
      <c r="F415" s="6"/>
      <c r="G415" s="6"/>
      <c r="H415" s="6"/>
      <c r="I415" s="6"/>
      <c r="J415" s="6"/>
      <c r="K415" s="6"/>
      <c r="L415" s="15"/>
      <c r="M415" s="6"/>
      <c r="N415" s="6"/>
      <c r="O415" s="6"/>
      <c r="P415" s="6"/>
      <c r="Q415" s="6"/>
      <c r="R415" s="6"/>
      <c r="S415" s="6"/>
      <c r="T415" s="6"/>
      <c r="U415" s="6"/>
      <c r="V415" s="6"/>
      <c r="W415" s="6"/>
      <c r="X415" s="6"/>
      <c r="Y415" s="6"/>
      <c r="Z415" s="6"/>
      <c r="AA415" s="6"/>
      <c r="AB415" s="6"/>
    </row>
    <row r="416" spans="1:28" ht="14.25" customHeight="1">
      <c r="A416" s="6"/>
      <c r="B416" s="6"/>
      <c r="C416" s="6"/>
      <c r="D416" s="6"/>
      <c r="E416" s="6"/>
      <c r="F416" s="6"/>
      <c r="G416" s="6"/>
      <c r="H416" s="6"/>
      <c r="I416" s="6"/>
      <c r="J416" s="6"/>
      <c r="K416" s="6"/>
      <c r="L416" s="15"/>
      <c r="M416" s="6"/>
      <c r="N416" s="6"/>
      <c r="O416" s="6"/>
      <c r="P416" s="6"/>
      <c r="Q416" s="6"/>
      <c r="R416" s="6"/>
      <c r="S416" s="6"/>
      <c r="T416" s="6"/>
      <c r="U416" s="6"/>
      <c r="V416" s="6"/>
      <c r="W416" s="6"/>
      <c r="X416" s="6"/>
      <c r="Y416" s="6"/>
      <c r="Z416" s="6"/>
      <c r="AA416" s="6"/>
      <c r="AB416" s="6"/>
    </row>
    <row r="417" spans="1:28" ht="14.25" customHeight="1">
      <c r="A417" s="6"/>
      <c r="B417" s="6"/>
      <c r="C417" s="6"/>
      <c r="D417" s="6"/>
      <c r="E417" s="6"/>
      <c r="F417" s="6"/>
      <c r="G417" s="6"/>
      <c r="H417" s="6"/>
      <c r="I417" s="6"/>
      <c r="J417" s="6"/>
      <c r="K417" s="6"/>
      <c r="L417" s="15"/>
      <c r="M417" s="6"/>
      <c r="N417" s="6"/>
      <c r="O417" s="6"/>
      <c r="P417" s="6"/>
      <c r="Q417" s="6"/>
      <c r="R417" s="6"/>
      <c r="S417" s="6"/>
      <c r="T417" s="6"/>
      <c r="U417" s="6"/>
      <c r="V417" s="6"/>
      <c r="W417" s="6"/>
      <c r="X417" s="6"/>
      <c r="Y417" s="6"/>
      <c r="Z417" s="6"/>
      <c r="AA417" s="6"/>
      <c r="AB417" s="6"/>
    </row>
    <row r="418" spans="1:28" ht="14.25" customHeight="1">
      <c r="A418" s="6"/>
      <c r="B418" s="6"/>
      <c r="C418" s="6"/>
      <c r="D418" s="6"/>
      <c r="E418" s="6"/>
      <c r="F418" s="6"/>
      <c r="G418" s="6"/>
      <c r="H418" s="6"/>
      <c r="I418" s="6"/>
      <c r="J418" s="6"/>
      <c r="K418" s="6"/>
      <c r="L418" s="15"/>
      <c r="M418" s="6"/>
      <c r="N418" s="6"/>
      <c r="O418" s="6"/>
      <c r="P418" s="6"/>
      <c r="Q418" s="6"/>
      <c r="R418" s="6"/>
      <c r="S418" s="6"/>
      <c r="T418" s="6"/>
      <c r="U418" s="6"/>
      <c r="V418" s="6"/>
      <c r="W418" s="6"/>
      <c r="X418" s="6"/>
      <c r="Y418" s="6"/>
      <c r="Z418" s="6"/>
      <c r="AA418" s="6"/>
      <c r="AB418" s="6"/>
    </row>
    <row r="419" spans="1:28" ht="14.25" customHeight="1">
      <c r="A419" s="6"/>
      <c r="B419" s="6"/>
      <c r="C419" s="6"/>
      <c r="D419" s="6"/>
      <c r="E419" s="6"/>
      <c r="F419" s="6"/>
      <c r="G419" s="6"/>
      <c r="H419" s="6"/>
      <c r="I419" s="6"/>
      <c r="J419" s="6"/>
      <c r="K419" s="6"/>
      <c r="L419" s="15"/>
      <c r="M419" s="6"/>
      <c r="N419" s="6"/>
      <c r="O419" s="6"/>
      <c r="P419" s="6"/>
      <c r="Q419" s="6"/>
      <c r="R419" s="6"/>
      <c r="S419" s="6"/>
      <c r="T419" s="6"/>
      <c r="U419" s="6"/>
      <c r="V419" s="6"/>
      <c r="W419" s="6"/>
      <c r="X419" s="6"/>
      <c r="Y419" s="6"/>
      <c r="Z419" s="6"/>
      <c r="AA419" s="6"/>
      <c r="AB419" s="6"/>
    </row>
    <row r="420" spans="1:28" ht="14.25" customHeight="1">
      <c r="A420" s="6"/>
      <c r="B420" s="6"/>
      <c r="C420" s="6"/>
      <c r="D420" s="6"/>
      <c r="E420" s="6"/>
      <c r="F420" s="6"/>
      <c r="G420" s="6"/>
      <c r="H420" s="6"/>
      <c r="I420" s="6"/>
      <c r="J420" s="6"/>
      <c r="K420" s="6"/>
      <c r="L420" s="15"/>
      <c r="M420" s="6"/>
      <c r="N420" s="6"/>
      <c r="O420" s="6"/>
      <c r="P420" s="6"/>
      <c r="Q420" s="6"/>
      <c r="R420" s="6"/>
      <c r="S420" s="6"/>
      <c r="T420" s="6"/>
      <c r="U420" s="6"/>
      <c r="V420" s="6"/>
      <c r="W420" s="6"/>
      <c r="X420" s="6"/>
      <c r="Y420" s="6"/>
      <c r="Z420" s="6"/>
      <c r="AA420" s="6"/>
      <c r="AB420" s="6"/>
    </row>
    <row r="421" spans="1:28" ht="14.25" customHeight="1">
      <c r="A421" s="6"/>
      <c r="B421" s="6"/>
      <c r="C421" s="6"/>
      <c r="D421" s="6"/>
      <c r="E421" s="6"/>
      <c r="F421" s="6"/>
      <c r="G421" s="6"/>
      <c r="H421" s="6"/>
      <c r="I421" s="6"/>
      <c r="J421" s="6"/>
      <c r="K421" s="6"/>
      <c r="L421" s="15"/>
      <c r="M421" s="6"/>
      <c r="N421" s="6"/>
      <c r="O421" s="6"/>
      <c r="P421" s="6"/>
      <c r="Q421" s="6"/>
      <c r="R421" s="6"/>
      <c r="S421" s="6"/>
      <c r="T421" s="6"/>
      <c r="U421" s="6"/>
      <c r="V421" s="6"/>
      <c r="W421" s="6"/>
      <c r="X421" s="6"/>
      <c r="Y421" s="6"/>
      <c r="Z421" s="6"/>
      <c r="AA421" s="6"/>
      <c r="AB421" s="6"/>
    </row>
    <row r="422" spans="1:28" ht="14.25" customHeight="1">
      <c r="A422" s="6"/>
      <c r="B422" s="6"/>
      <c r="C422" s="6"/>
      <c r="D422" s="6"/>
      <c r="E422" s="6"/>
      <c r="F422" s="6"/>
      <c r="G422" s="6"/>
      <c r="H422" s="6"/>
      <c r="I422" s="6"/>
      <c r="J422" s="6"/>
      <c r="K422" s="6"/>
      <c r="L422" s="15"/>
      <c r="M422" s="6"/>
      <c r="N422" s="6"/>
      <c r="O422" s="6"/>
      <c r="P422" s="6"/>
      <c r="Q422" s="6"/>
      <c r="R422" s="6"/>
      <c r="S422" s="6"/>
      <c r="T422" s="6"/>
      <c r="U422" s="6"/>
      <c r="V422" s="6"/>
      <c r="W422" s="6"/>
      <c r="X422" s="6"/>
      <c r="Y422" s="6"/>
      <c r="Z422" s="6"/>
      <c r="AA422" s="6"/>
      <c r="AB422" s="6"/>
    </row>
    <row r="423" spans="1:28" ht="14.25" customHeight="1">
      <c r="A423" s="6"/>
      <c r="B423" s="6"/>
      <c r="C423" s="6"/>
      <c r="D423" s="6"/>
      <c r="E423" s="6"/>
      <c r="F423" s="6"/>
      <c r="G423" s="6"/>
      <c r="H423" s="6"/>
      <c r="I423" s="6"/>
      <c r="J423" s="6"/>
      <c r="K423" s="6"/>
      <c r="L423" s="15"/>
      <c r="M423" s="6"/>
      <c r="N423" s="6"/>
      <c r="O423" s="6"/>
      <c r="P423" s="6"/>
      <c r="Q423" s="6"/>
      <c r="R423" s="6"/>
      <c r="S423" s="6"/>
      <c r="T423" s="6"/>
      <c r="U423" s="6"/>
      <c r="V423" s="6"/>
      <c r="W423" s="6"/>
      <c r="X423" s="6"/>
      <c r="Y423" s="6"/>
      <c r="Z423" s="6"/>
      <c r="AA423" s="6"/>
      <c r="AB423" s="6"/>
    </row>
    <row r="424" spans="1:28" ht="14.25" customHeight="1">
      <c r="A424" s="6"/>
      <c r="B424" s="6"/>
      <c r="C424" s="6"/>
      <c r="D424" s="6"/>
      <c r="E424" s="6"/>
      <c r="F424" s="6"/>
      <c r="G424" s="6"/>
      <c r="H424" s="6"/>
      <c r="I424" s="6"/>
      <c r="J424" s="6"/>
      <c r="K424" s="6"/>
      <c r="L424" s="15"/>
      <c r="M424" s="6"/>
      <c r="N424" s="6"/>
      <c r="O424" s="6"/>
      <c r="P424" s="6"/>
      <c r="Q424" s="6"/>
      <c r="R424" s="6"/>
      <c r="S424" s="6"/>
      <c r="T424" s="6"/>
      <c r="U424" s="6"/>
      <c r="V424" s="6"/>
      <c r="W424" s="6"/>
      <c r="X424" s="6"/>
      <c r="Y424" s="6"/>
      <c r="Z424" s="6"/>
      <c r="AA424" s="6"/>
      <c r="AB424" s="6"/>
    </row>
    <row r="425" spans="1:28" ht="14.25" customHeight="1">
      <c r="A425" s="6"/>
      <c r="B425" s="6"/>
      <c r="C425" s="6"/>
      <c r="D425" s="6"/>
      <c r="E425" s="6"/>
      <c r="F425" s="6"/>
      <c r="G425" s="6"/>
      <c r="H425" s="6"/>
      <c r="I425" s="6"/>
      <c r="J425" s="6"/>
      <c r="K425" s="6"/>
      <c r="L425" s="15"/>
      <c r="M425" s="6"/>
      <c r="N425" s="6"/>
      <c r="O425" s="6"/>
      <c r="P425" s="6"/>
      <c r="Q425" s="6"/>
      <c r="R425" s="6"/>
      <c r="S425" s="6"/>
      <c r="T425" s="6"/>
      <c r="U425" s="6"/>
      <c r="V425" s="6"/>
      <c r="W425" s="6"/>
      <c r="X425" s="6"/>
      <c r="Y425" s="6"/>
      <c r="Z425" s="6"/>
      <c r="AA425" s="6"/>
      <c r="AB425" s="6"/>
    </row>
    <row r="426" spans="1:28" ht="14.25" customHeight="1">
      <c r="A426" s="6"/>
      <c r="B426" s="6"/>
      <c r="C426" s="6"/>
      <c r="D426" s="6"/>
      <c r="E426" s="6"/>
      <c r="F426" s="6"/>
      <c r="G426" s="6"/>
      <c r="H426" s="6"/>
      <c r="I426" s="6"/>
      <c r="J426" s="6"/>
      <c r="K426" s="6"/>
      <c r="L426" s="15"/>
      <c r="M426" s="6"/>
      <c r="N426" s="6"/>
      <c r="O426" s="6"/>
      <c r="P426" s="6"/>
      <c r="Q426" s="6"/>
      <c r="R426" s="6"/>
      <c r="S426" s="6"/>
      <c r="T426" s="6"/>
      <c r="U426" s="6"/>
      <c r="V426" s="6"/>
      <c r="W426" s="6"/>
      <c r="X426" s="6"/>
      <c r="Y426" s="6"/>
      <c r="Z426" s="6"/>
      <c r="AA426" s="6"/>
      <c r="AB426" s="6"/>
    </row>
    <row r="427" spans="1:28" ht="14.25" customHeight="1">
      <c r="A427" s="6"/>
      <c r="B427" s="6"/>
      <c r="C427" s="6"/>
      <c r="D427" s="6"/>
      <c r="E427" s="6"/>
      <c r="F427" s="6"/>
      <c r="G427" s="6"/>
      <c r="H427" s="6"/>
      <c r="I427" s="6"/>
      <c r="J427" s="6"/>
      <c r="K427" s="6"/>
      <c r="L427" s="15"/>
      <c r="M427" s="6"/>
      <c r="N427" s="6"/>
      <c r="O427" s="6"/>
      <c r="P427" s="6"/>
      <c r="Q427" s="6"/>
      <c r="R427" s="6"/>
      <c r="S427" s="6"/>
      <c r="T427" s="6"/>
      <c r="U427" s="6"/>
      <c r="V427" s="6"/>
      <c r="W427" s="6"/>
      <c r="X427" s="6"/>
      <c r="Y427" s="6"/>
      <c r="Z427" s="6"/>
      <c r="AA427" s="6"/>
      <c r="AB427" s="6"/>
    </row>
    <row r="428" spans="1:28" ht="14.25" customHeight="1">
      <c r="A428" s="6"/>
      <c r="B428" s="6"/>
      <c r="C428" s="6"/>
      <c r="D428" s="6"/>
      <c r="E428" s="6"/>
      <c r="F428" s="6"/>
      <c r="G428" s="6"/>
      <c r="H428" s="6"/>
      <c r="I428" s="6"/>
      <c r="J428" s="6"/>
      <c r="K428" s="6"/>
      <c r="L428" s="15"/>
      <c r="M428" s="6"/>
      <c r="N428" s="6"/>
      <c r="O428" s="6"/>
      <c r="P428" s="6"/>
      <c r="Q428" s="6"/>
      <c r="R428" s="6"/>
      <c r="S428" s="6"/>
      <c r="T428" s="6"/>
      <c r="U428" s="6"/>
      <c r="V428" s="6"/>
      <c r="W428" s="6"/>
      <c r="X428" s="6"/>
      <c r="Y428" s="6"/>
      <c r="Z428" s="6"/>
      <c r="AA428" s="6"/>
      <c r="AB428" s="6"/>
    </row>
    <row r="429" spans="1:28" ht="14.25" customHeight="1">
      <c r="A429" s="6"/>
      <c r="B429" s="6"/>
      <c r="C429" s="6"/>
      <c r="D429" s="6"/>
      <c r="E429" s="6"/>
      <c r="F429" s="6"/>
      <c r="G429" s="6"/>
      <c r="H429" s="6"/>
      <c r="I429" s="6"/>
      <c r="J429" s="6"/>
      <c r="K429" s="6"/>
      <c r="L429" s="15"/>
      <c r="M429" s="6"/>
      <c r="N429" s="6"/>
      <c r="O429" s="6"/>
      <c r="P429" s="6"/>
      <c r="Q429" s="6"/>
      <c r="R429" s="6"/>
      <c r="S429" s="6"/>
      <c r="T429" s="6"/>
      <c r="U429" s="6"/>
      <c r="V429" s="6"/>
      <c r="W429" s="6"/>
      <c r="X429" s="6"/>
      <c r="Y429" s="6"/>
      <c r="Z429" s="6"/>
      <c r="AA429" s="6"/>
      <c r="AB429" s="6"/>
    </row>
    <row r="430" spans="1:28" ht="14.25" customHeight="1">
      <c r="A430" s="6"/>
      <c r="B430" s="6"/>
      <c r="C430" s="6"/>
      <c r="D430" s="6"/>
      <c r="E430" s="6"/>
      <c r="F430" s="6"/>
      <c r="G430" s="6"/>
      <c r="H430" s="6"/>
      <c r="I430" s="6"/>
      <c r="J430" s="6"/>
      <c r="K430" s="6"/>
      <c r="L430" s="15"/>
      <c r="M430" s="6"/>
      <c r="N430" s="6"/>
      <c r="O430" s="6"/>
      <c r="P430" s="6"/>
      <c r="Q430" s="6"/>
      <c r="R430" s="6"/>
      <c r="S430" s="6"/>
      <c r="T430" s="6"/>
      <c r="U430" s="6"/>
      <c r="V430" s="6"/>
      <c r="W430" s="6"/>
      <c r="X430" s="6"/>
      <c r="Y430" s="6"/>
      <c r="Z430" s="6"/>
      <c r="AA430" s="6"/>
      <c r="AB430" s="6"/>
    </row>
    <row r="431" spans="1:28" ht="14.25" customHeight="1">
      <c r="A431" s="6"/>
      <c r="B431" s="6"/>
      <c r="C431" s="6"/>
      <c r="D431" s="6"/>
      <c r="E431" s="6"/>
      <c r="F431" s="6"/>
      <c r="G431" s="6"/>
      <c r="H431" s="6"/>
      <c r="I431" s="6"/>
      <c r="J431" s="6"/>
      <c r="K431" s="6"/>
      <c r="L431" s="15"/>
      <c r="M431" s="6"/>
      <c r="N431" s="6"/>
      <c r="O431" s="6"/>
      <c r="P431" s="6"/>
      <c r="Q431" s="6"/>
      <c r="R431" s="6"/>
      <c r="S431" s="6"/>
      <c r="T431" s="6"/>
      <c r="U431" s="6"/>
      <c r="V431" s="6"/>
      <c r="W431" s="6"/>
      <c r="X431" s="6"/>
      <c r="Y431" s="6"/>
      <c r="Z431" s="6"/>
      <c r="AA431" s="6"/>
      <c r="AB431" s="6"/>
    </row>
    <row r="432" spans="1:28" ht="14.25" customHeight="1">
      <c r="A432" s="6"/>
      <c r="B432" s="6"/>
      <c r="C432" s="6"/>
      <c r="D432" s="6"/>
      <c r="E432" s="6"/>
      <c r="F432" s="6"/>
      <c r="G432" s="6"/>
      <c r="H432" s="6"/>
      <c r="I432" s="6"/>
      <c r="J432" s="6"/>
      <c r="K432" s="6"/>
      <c r="L432" s="15"/>
      <c r="M432" s="6"/>
      <c r="N432" s="6"/>
      <c r="O432" s="6"/>
      <c r="P432" s="6"/>
      <c r="Q432" s="6"/>
      <c r="R432" s="6"/>
      <c r="S432" s="6"/>
      <c r="T432" s="6"/>
      <c r="U432" s="6"/>
      <c r="V432" s="6"/>
      <c r="W432" s="6"/>
      <c r="X432" s="6"/>
      <c r="Y432" s="6"/>
      <c r="Z432" s="6"/>
      <c r="AA432" s="6"/>
      <c r="AB432" s="6"/>
    </row>
    <row r="433" spans="1:28" ht="14.25" customHeight="1">
      <c r="A433" s="6"/>
      <c r="B433" s="6"/>
      <c r="C433" s="6"/>
      <c r="D433" s="6"/>
      <c r="E433" s="6"/>
      <c r="F433" s="6"/>
      <c r="G433" s="6"/>
      <c r="H433" s="6"/>
      <c r="I433" s="6"/>
      <c r="J433" s="6"/>
      <c r="K433" s="6"/>
      <c r="L433" s="15"/>
      <c r="M433" s="6"/>
      <c r="N433" s="6"/>
      <c r="O433" s="6"/>
      <c r="P433" s="6"/>
      <c r="Q433" s="6"/>
      <c r="R433" s="6"/>
      <c r="S433" s="6"/>
      <c r="T433" s="6"/>
      <c r="U433" s="6"/>
      <c r="V433" s="6"/>
      <c r="W433" s="6"/>
      <c r="X433" s="6"/>
      <c r="Y433" s="6"/>
      <c r="Z433" s="6"/>
      <c r="AA433" s="6"/>
      <c r="AB433" s="6"/>
    </row>
    <row r="434" spans="1:28" ht="14.25" customHeight="1">
      <c r="A434" s="6"/>
      <c r="B434" s="6"/>
      <c r="C434" s="6"/>
      <c r="D434" s="6"/>
      <c r="E434" s="6"/>
      <c r="F434" s="6"/>
      <c r="G434" s="6"/>
      <c r="H434" s="6"/>
      <c r="I434" s="6"/>
      <c r="J434" s="6"/>
      <c r="K434" s="6"/>
      <c r="L434" s="15"/>
      <c r="M434" s="6"/>
      <c r="N434" s="6"/>
      <c r="O434" s="6"/>
      <c r="P434" s="6"/>
      <c r="Q434" s="6"/>
      <c r="R434" s="6"/>
      <c r="S434" s="6"/>
      <c r="T434" s="6"/>
      <c r="U434" s="6"/>
      <c r="V434" s="6"/>
      <c r="W434" s="6"/>
      <c r="X434" s="6"/>
      <c r="Y434" s="6"/>
      <c r="Z434" s="6"/>
      <c r="AA434" s="6"/>
      <c r="AB434" s="6"/>
    </row>
    <row r="435" spans="1:28" ht="14.25" customHeight="1">
      <c r="A435" s="6"/>
      <c r="B435" s="6"/>
      <c r="C435" s="6"/>
      <c r="D435" s="6"/>
      <c r="E435" s="6"/>
      <c r="F435" s="6"/>
      <c r="G435" s="6"/>
      <c r="H435" s="6"/>
      <c r="I435" s="6"/>
      <c r="J435" s="6"/>
      <c r="K435" s="6"/>
      <c r="L435" s="15"/>
      <c r="M435" s="6"/>
      <c r="N435" s="6"/>
      <c r="O435" s="6"/>
      <c r="P435" s="6"/>
      <c r="Q435" s="6"/>
      <c r="R435" s="6"/>
      <c r="S435" s="6"/>
      <c r="T435" s="6"/>
      <c r="U435" s="6"/>
      <c r="V435" s="6"/>
      <c r="W435" s="6"/>
      <c r="X435" s="6"/>
      <c r="Y435" s="6"/>
      <c r="Z435" s="6"/>
      <c r="AA435" s="6"/>
      <c r="AB435" s="6"/>
    </row>
    <row r="436" spans="1:28" ht="14.25" customHeight="1">
      <c r="A436" s="6"/>
      <c r="B436" s="6"/>
      <c r="C436" s="6"/>
      <c r="D436" s="6"/>
      <c r="E436" s="6"/>
      <c r="F436" s="6"/>
      <c r="G436" s="6"/>
      <c r="H436" s="6"/>
      <c r="I436" s="6"/>
      <c r="J436" s="6"/>
      <c r="K436" s="6"/>
      <c r="L436" s="15"/>
      <c r="M436" s="6"/>
      <c r="N436" s="6"/>
      <c r="O436" s="6"/>
      <c r="P436" s="6"/>
      <c r="Q436" s="6"/>
      <c r="R436" s="6"/>
      <c r="S436" s="6"/>
      <c r="T436" s="6"/>
      <c r="U436" s="6"/>
      <c r="V436" s="6"/>
      <c r="W436" s="6"/>
      <c r="X436" s="6"/>
      <c r="Y436" s="6"/>
      <c r="Z436" s="6"/>
      <c r="AA436" s="6"/>
      <c r="AB436" s="6"/>
    </row>
    <row r="437" spans="1:28" ht="14.25" customHeight="1">
      <c r="A437" s="6"/>
      <c r="B437" s="6"/>
      <c r="C437" s="6"/>
      <c r="D437" s="6"/>
      <c r="E437" s="6"/>
      <c r="F437" s="6"/>
      <c r="G437" s="6"/>
      <c r="H437" s="6"/>
      <c r="I437" s="6"/>
      <c r="J437" s="6"/>
      <c r="K437" s="6"/>
      <c r="L437" s="15"/>
      <c r="M437" s="6"/>
      <c r="N437" s="6"/>
      <c r="O437" s="6"/>
      <c r="P437" s="6"/>
      <c r="Q437" s="6"/>
      <c r="R437" s="6"/>
      <c r="S437" s="6"/>
      <c r="T437" s="6"/>
      <c r="U437" s="6"/>
      <c r="V437" s="6"/>
      <c r="W437" s="6"/>
      <c r="X437" s="6"/>
      <c r="Y437" s="6"/>
      <c r="Z437" s="6"/>
      <c r="AA437" s="6"/>
      <c r="AB437" s="6"/>
    </row>
    <row r="438" spans="1:28" ht="14.25" customHeight="1">
      <c r="A438" s="6"/>
      <c r="B438" s="6"/>
      <c r="C438" s="6"/>
      <c r="D438" s="6"/>
      <c r="E438" s="6"/>
      <c r="F438" s="6"/>
      <c r="G438" s="6"/>
      <c r="H438" s="6"/>
      <c r="I438" s="6"/>
      <c r="J438" s="6"/>
      <c r="K438" s="6"/>
      <c r="L438" s="15"/>
      <c r="M438" s="6"/>
      <c r="N438" s="6"/>
      <c r="O438" s="6"/>
      <c r="P438" s="6"/>
      <c r="Q438" s="6"/>
      <c r="R438" s="6"/>
      <c r="S438" s="6"/>
      <c r="T438" s="6"/>
      <c r="U438" s="6"/>
      <c r="V438" s="6"/>
      <c r="W438" s="6"/>
      <c r="X438" s="6"/>
      <c r="Y438" s="6"/>
      <c r="Z438" s="6"/>
      <c r="AA438" s="6"/>
      <c r="AB438" s="6"/>
    </row>
    <row r="439" spans="1:28" ht="14.25" customHeight="1">
      <c r="A439" s="6"/>
      <c r="B439" s="6"/>
      <c r="C439" s="6"/>
      <c r="D439" s="6"/>
      <c r="E439" s="6"/>
      <c r="F439" s="6"/>
      <c r="G439" s="6"/>
      <c r="H439" s="6"/>
      <c r="I439" s="6"/>
      <c r="J439" s="6"/>
      <c r="K439" s="6"/>
      <c r="L439" s="15"/>
      <c r="M439" s="6"/>
      <c r="N439" s="6"/>
      <c r="O439" s="6"/>
      <c r="P439" s="6"/>
      <c r="Q439" s="6"/>
      <c r="R439" s="6"/>
      <c r="S439" s="6"/>
      <c r="T439" s="6"/>
      <c r="U439" s="6"/>
      <c r="V439" s="6"/>
      <c r="W439" s="6"/>
      <c r="X439" s="6"/>
      <c r="Y439" s="6"/>
      <c r="Z439" s="6"/>
      <c r="AA439" s="6"/>
      <c r="AB439" s="6"/>
    </row>
    <row r="440" spans="1:28" ht="14.25" customHeight="1">
      <c r="A440" s="6"/>
      <c r="B440" s="6"/>
      <c r="C440" s="6"/>
      <c r="D440" s="6"/>
      <c r="E440" s="6"/>
      <c r="F440" s="6"/>
      <c r="G440" s="6"/>
      <c r="H440" s="6"/>
      <c r="I440" s="6"/>
      <c r="J440" s="6"/>
      <c r="K440" s="6"/>
      <c r="L440" s="15"/>
      <c r="M440" s="6"/>
      <c r="N440" s="6"/>
      <c r="O440" s="6"/>
      <c r="P440" s="6"/>
      <c r="Q440" s="6"/>
      <c r="R440" s="6"/>
      <c r="S440" s="6"/>
      <c r="T440" s="6"/>
      <c r="U440" s="6"/>
      <c r="V440" s="6"/>
      <c r="W440" s="6"/>
      <c r="X440" s="6"/>
      <c r="Y440" s="6"/>
      <c r="Z440" s="6"/>
      <c r="AA440" s="6"/>
      <c r="AB440" s="6"/>
    </row>
    <row r="441" spans="1:28" ht="14.25" customHeight="1">
      <c r="A441" s="6"/>
      <c r="B441" s="6"/>
      <c r="C441" s="6"/>
      <c r="D441" s="6"/>
      <c r="E441" s="6"/>
      <c r="F441" s="6"/>
      <c r="G441" s="6"/>
      <c r="H441" s="6"/>
      <c r="I441" s="6"/>
      <c r="J441" s="6"/>
      <c r="K441" s="6"/>
      <c r="L441" s="15"/>
      <c r="M441" s="6"/>
      <c r="N441" s="6"/>
      <c r="O441" s="6"/>
      <c r="P441" s="6"/>
      <c r="Q441" s="6"/>
      <c r="R441" s="6"/>
      <c r="S441" s="6"/>
      <c r="T441" s="6"/>
      <c r="U441" s="6"/>
      <c r="V441" s="6"/>
      <c r="W441" s="6"/>
      <c r="X441" s="6"/>
      <c r="Y441" s="6"/>
      <c r="Z441" s="6"/>
      <c r="AA441" s="6"/>
      <c r="AB441" s="6"/>
    </row>
    <row r="442" spans="1:28" ht="14.25" customHeight="1">
      <c r="A442" s="6"/>
      <c r="B442" s="6"/>
      <c r="C442" s="6"/>
      <c r="D442" s="6"/>
      <c r="E442" s="6"/>
      <c r="F442" s="6"/>
      <c r="G442" s="6"/>
      <c r="H442" s="6"/>
      <c r="I442" s="6"/>
      <c r="J442" s="6"/>
      <c r="K442" s="6"/>
      <c r="L442" s="15"/>
      <c r="M442" s="6"/>
      <c r="N442" s="6"/>
      <c r="O442" s="6"/>
      <c r="P442" s="6"/>
      <c r="Q442" s="6"/>
      <c r="R442" s="6"/>
      <c r="S442" s="6"/>
      <c r="T442" s="6"/>
      <c r="U442" s="6"/>
      <c r="V442" s="6"/>
      <c r="W442" s="6"/>
      <c r="X442" s="6"/>
      <c r="Y442" s="6"/>
      <c r="Z442" s="6"/>
      <c r="AA442" s="6"/>
      <c r="AB442" s="6"/>
    </row>
    <row r="443" spans="1:28" ht="14.25" customHeight="1">
      <c r="A443" s="6"/>
      <c r="B443" s="6"/>
      <c r="C443" s="6"/>
      <c r="D443" s="6"/>
      <c r="E443" s="6"/>
      <c r="F443" s="6"/>
      <c r="G443" s="6"/>
      <c r="H443" s="6"/>
      <c r="I443" s="6"/>
      <c r="J443" s="6"/>
      <c r="K443" s="6"/>
      <c r="L443" s="15"/>
      <c r="M443" s="6"/>
      <c r="N443" s="6"/>
      <c r="O443" s="6"/>
      <c r="P443" s="6"/>
      <c r="Q443" s="6"/>
      <c r="R443" s="6"/>
      <c r="S443" s="6"/>
      <c r="T443" s="6"/>
      <c r="U443" s="6"/>
      <c r="V443" s="6"/>
      <c r="W443" s="6"/>
      <c r="X443" s="6"/>
      <c r="Y443" s="6"/>
      <c r="Z443" s="6"/>
      <c r="AA443" s="6"/>
      <c r="AB443" s="6"/>
    </row>
    <row r="444" spans="1:28" ht="14.25" customHeight="1">
      <c r="A444" s="6"/>
      <c r="B444" s="6"/>
      <c r="C444" s="6"/>
      <c r="D444" s="6"/>
      <c r="E444" s="6"/>
      <c r="F444" s="6"/>
      <c r="G444" s="6"/>
      <c r="H444" s="6"/>
      <c r="I444" s="6"/>
      <c r="J444" s="6"/>
      <c r="K444" s="6"/>
      <c r="L444" s="15"/>
      <c r="M444" s="6"/>
      <c r="N444" s="6"/>
      <c r="O444" s="6"/>
      <c r="P444" s="6"/>
      <c r="Q444" s="6"/>
      <c r="R444" s="6"/>
      <c r="S444" s="6"/>
      <c r="T444" s="6"/>
      <c r="U444" s="6"/>
      <c r="V444" s="6"/>
      <c r="W444" s="6"/>
      <c r="X444" s="6"/>
      <c r="Y444" s="6"/>
      <c r="Z444" s="6"/>
      <c r="AA444" s="6"/>
      <c r="AB444" s="6"/>
    </row>
    <row r="445" spans="1:28" ht="14.25" customHeight="1">
      <c r="A445" s="6"/>
      <c r="B445" s="6"/>
      <c r="C445" s="6"/>
      <c r="D445" s="6"/>
      <c r="E445" s="6"/>
      <c r="F445" s="6"/>
      <c r="G445" s="6"/>
      <c r="H445" s="6"/>
      <c r="I445" s="6"/>
      <c r="J445" s="6"/>
      <c r="K445" s="6"/>
      <c r="L445" s="15"/>
      <c r="M445" s="6"/>
      <c r="N445" s="6"/>
      <c r="O445" s="6"/>
      <c r="P445" s="6"/>
      <c r="Q445" s="6"/>
      <c r="R445" s="6"/>
      <c r="S445" s="6"/>
      <c r="T445" s="6"/>
      <c r="U445" s="6"/>
      <c r="V445" s="6"/>
      <c r="W445" s="6"/>
      <c r="X445" s="6"/>
      <c r="Y445" s="6"/>
      <c r="Z445" s="6"/>
      <c r="AA445" s="6"/>
      <c r="AB445" s="6"/>
    </row>
    <row r="446" spans="1:28" ht="14.25" customHeight="1">
      <c r="A446" s="6"/>
      <c r="B446" s="6"/>
      <c r="C446" s="6"/>
      <c r="D446" s="6"/>
      <c r="E446" s="6"/>
      <c r="F446" s="6"/>
      <c r="G446" s="6"/>
      <c r="H446" s="6"/>
      <c r="I446" s="6"/>
      <c r="J446" s="6"/>
      <c r="K446" s="6"/>
      <c r="L446" s="15"/>
      <c r="M446" s="6"/>
      <c r="N446" s="6"/>
      <c r="O446" s="6"/>
      <c r="P446" s="6"/>
      <c r="Q446" s="6"/>
      <c r="R446" s="6"/>
      <c r="S446" s="6"/>
      <c r="T446" s="6"/>
      <c r="U446" s="6"/>
      <c r="V446" s="6"/>
      <c r="W446" s="6"/>
      <c r="X446" s="6"/>
      <c r="Y446" s="6"/>
      <c r="Z446" s="6"/>
      <c r="AA446" s="6"/>
      <c r="AB446" s="6"/>
    </row>
    <row r="447" spans="1:28" ht="14.25" customHeight="1">
      <c r="A447" s="6"/>
      <c r="B447" s="6"/>
      <c r="C447" s="6"/>
      <c r="D447" s="6"/>
      <c r="E447" s="6"/>
      <c r="F447" s="6"/>
      <c r="G447" s="6"/>
      <c r="H447" s="6"/>
      <c r="I447" s="6"/>
      <c r="J447" s="6"/>
      <c r="K447" s="6"/>
      <c r="L447" s="15"/>
      <c r="M447" s="6"/>
      <c r="N447" s="6"/>
      <c r="O447" s="6"/>
      <c r="P447" s="6"/>
      <c r="Q447" s="6"/>
      <c r="R447" s="6"/>
      <c r="S447" s="6"/>
      <c r="T447" s="6"/>
      <c r="U447" s="6"/>
      <c r="V447" s="6"/>
      <c r="W447" s="6"/>
      <c r="X447" s="6"/>
      <c r="Y447" s="6"/>
      <c r="Z447" s="6"/>
      <c r="AA447" s="6"/>
      <c r="AB447" s="6"/>
    </row>
    <row r="448" spans="1:28" ht="14.25" customHeight="1">
      <c r="A448" s="6"/>
      <c r="B448" s="6"/>
      <c r="C448" s="6"/>
      <c r="D448" s="6"/>
      <c r="E448" s="6"/>
      <c r="F448" s="6"/>
      <c r="G448" s="6"/>
      <c r="H448" s="6"/>
      <c r="I448" s="6"/>
      <c r="J448" s="6"/>
      <c r="K448" s="6"/>
      <c r="L448" s="15"/>
      <c r="M448" s="6"/>
      <c r="N448" s="6"/>
      <c r="O448" s="6"/>
      <c r="P448" s="6"/>
      <c r="Q448" s="6"/>
      <c r="R448" s="6"/>
      <c r="S448" s="6"/>
      <c r="T448" s="6"/>
      <c r="U448" s="6"/>
      <c r="V448" s="6"/>
      <c r="W448" s="6"/>
      <c r="X448" s="6"/>
      <c r="Y448" s="6"/>
      <c r="Z448" s="6"/>
      <c r="AA448" s="6"/>
      <c r="AB448" s="6"/>
    </row>
    <row r="449" spans="1:28" ht="14.25" customHeight="1">
      <c r="A449" s="6"/>
      <c r="B449" s="6"/>
      <c r="C449" s="6"/>
      <c r="D449" s="6"/>
      <c r="E449" s="6"/>
      <c r="F449" s="6"/>
      <c r="G449" s="6"/>
      <c r="H449" s="6"/>
      <c r="I449" s="6"/>
      <c r="J449" s="6"/>
      <c r="K449" s="6"/>
      <c r="L449" s="15"/>
      <c r="M449" s="6"/>
      <c r="N449" s="6"/>
      <c r="O449" s="6"/>
      <c r="P449" s="6"/>
      <c r="Q449" s="6"/>
      <c r="R449" s="6"/>
      <c r="S449" s="6"/>
      <c r="T449" s="6"/>
      <c r="U449" s="6"/>
      <c r="V449" s="6"/>
      <c r="W449" s="6"/>
      <c r="X449" s="6"/>
      <c r="Y449" s="6"/>
      <c r="Z449" s="6"/>
      <c r="AA449" s="6"/>
      <c r="AB449" s="6"/>
    </row>
    <row r="450" spans="1:28" ht="14.25" customHeight="1">
      <c r="A450" s="6"/>
      <c r="B450" s="6"/>
      <c r="C450" s="6"/>
      <c r="D450" s="6"/>
      <c r="E450" s="6"/>
      <c r="F450" s="6"/>
      <c r="G450" s="6"/>
      <c r="H450" s="6"/>
      <c r="I450" s="6"/>
      <c r="J450" s="6"/>
      <c r="K450" s="6"/>
      <c r="L450" s="15"/>
      <c r="M450" s="6"/>
      <c r="N450" s="6"/>
      <c r="O450" s="6"/>
      <c r="P450" s="6"/>
      <c r="Q450" s="6"/>
      <c r="R450" s="6"/>
      <c r="S450" s="6"/>
      <c r="T450" s="6"/>
      <c r="U450" s="6"/>
      <c r="V450" s="6"/>
      <c r="W450" s="6"/>
      <c r="X450" s="6"/>
      <c r="Y450" s="6"/>
      <c r="Z450" s="6"/>
      <c r="AA450" s="6"/>
      <c r="AB450" s="6"/>
    </row>
    <row r="451" spans="1:28" ht="14.25" customHeight="1">
      <c r="A451" s="6"/>
      <c r="B451" s="6"/>
      <c r="C451" s="6"/>
      <c r="D451" s="6"/>
      <c r="E451" s="6"/>
      <c r="F451" s="6"/>
      <c r="G451" s="6"/>
      <c r="H451" s="6"/>
      <c r="I451" s="6"/>
      <c r="J451" s="6"/>
      <c r="K451" s="6"/>
      <c r="L451" s="15"/>
      <c r="M451" s="6"/>
      <c r="N451" s="6"/>
      <c r="O451" s="6"/>
      <c r="P451" s="6"/>
      <c r="Q451" s="6"/>
      <c r="R451" s="6"/>
      <c r="S451" s="6"/>
      <c r="T451" s="6"/>
      <c r="U451" s="6"/>
      <c r="V451" s="6"/>
      <c r="W451" s="6"/>
      <c r="X451" s="6"/>
      <c r="Y451" s="6"/>
      <c r="Z451" s="6"/>
      <c r="AA451" s="6"/>
      <c r="AB451" s="6"/>
    </row>
    <row r="452" spans="1:28" ht="14.25" customHeight="1">
      <c r="A452" s="6"/>
      <c r="B452" s="6"/>
      <c r="C452" s="6"/>
      <c r="D452" s="6"/>
      <c r="E452" s="6"/>
      <c r="F452" s="6"/>
      <c r="G452" s="6"/>
      <c r="H452" s="6"/>
      <c r="I452" s="6"/>
      <c r="J452" s="6"/>
      <c r="K452" s="6"/>
      <c r="L452" s="15"/>
      <c r="M452" s="6"/>
      <c r="N452" s="6"/>
      <c r="O452" s="6"/>
      <c r="P452" s="6"/>
      <c r="Q452" s="6"/>
      <c r="R452" s="6"/>
      <c r="S452" s="6"/>
      <c r="T452" s="6"/>
      <c r="U452" s="6"/>
      <c r="V452" s="6"/>
      <c r="W452" s="6"/>
      <c r="X452" s="6"/>
      <c r="Y452" s="6"/>
      <c r="Z452" s="6"/>
      <c r="AA452" s="6"/>
      <c r="AB452" s="6"/>
    </row>
    <row r="453" spans="1:28" ht="14.25" customHeight="1">
      <c r="A453" s="6"/>
      <c r="B453" s="6"/>
      <c r="C453" s="6"/>
      <c r="D453" s="6"/>
      <c r="E453" s="6"/>
      <c r="F453" s="6"/>
      <c r="G453" s="6"/>
      <c r="H453" s="6"/>
      <c r="I453" s="6"/>
      <c r="J453" s="6"/>
      <c r="K453" s="6"/>
      <c r="L453" s="15"/>
      <c r="M453" s="6"/>
      <c r="N453" s="6"/>
      <c r="O453" s="6"/>
      <c r="P453" s="6"/>
      <c r="Q453" s="6"/>
      <c r="R453" s="6"/>
      <c r="S453" s="6"/>
      <c r="T453" s="6"/>
      <c r="U453" s="6"/>
      <c r="V453" s="6"/>
      <c r="W453" s="6"/>
      <c r="X453" s="6"/>
      <c r="Y453" s="6"/>
      <c r="Z453" s="6"/>
      <c r="AA453" s="6"/>
      <c r="AB453" s="6"/>
    </row>
    <row r="454" spans="1:28" ht="14.25" customHeight="1">
      <c r="A454" s="6"/>
      <c r="B454" s="6"/>
      <c r="C454" s="6"/>
      <c r="D454" s="6"/>
      <c r="E454" s="6"/>
      <c r="F454" s="6"/>
      <c r="G454" s="6"/>
      <c r="H454" s="6"/>
      <c r="I454" s="6"/>
      <c r="J454" s="6"/>
      <c r="K454" s="6"/>
      <c r="L454" s="15"/>
      <c r="M454" s="6"/>
      <c r="N454" s="6"/>
      <c r="O454" s="6"/>
      <c r="P454" s="6"/>
      <c r="Q454" s="6"/>
      <c r="R454" s="6"/>
      <c r="S454" s="6"/>
      <c r="T454" s="6"/>
      <c r="U454" s="6"/>
      <c r="V454" s="6"/>
      <c r="W454" s="6"/>
      <c r="X454" s="6"/>
      <c r="Y454" s="6"/>
      <c r="Z454" s="6"/>
      <c r="AA454" s="6"/>
      <c r="AB454" s="6"/>
    </row>
    <row r="455" spans="1:28" ht="14.25" customHeight="1">
      <c r="A455" s="6"/>
      <c r="B455" s="6"/>
      <c r="C455" s="6"/>
      <c r="D455" s="6"/>
      <c r="E455" s="6"/>
      <c r="F455" s="6"/>
      <c r="G455" s="6"/>
      <c r="H455" s="6"/>
      <c r="I455" s="6"/>
      <c r="J455" s="6"/>
      <c r="K455" s="6"/>
      <c r="L455" s="15"/>
      <c r="M455" s="6"/>
      <c r="N455" s="6"/>
      <c r="O455" s="6"/>
      <c r="P455" s="6"/>
      <c r="Q455" s="6"/>
      <c r="R455" s="6"/>
      <c r="S455" s="6"/>
      <c r="T455" s="6"/>
      <c r="U455" s="6"/>
      <c r="V455" s="6"/>
      <c r="W455" s="6"/>
      <c r="X455" s="6"/>
      <c r="Y455" s="6"/>
      <c r="Z455" s="6"/>
      <c r="AA455" s="6"/>
      <c r="AB455" s="6"/>
    </row>
    <row r="456" spans="1:28" ht="14.25" customHeight="1">
      <c r="A456" s="6"/>
      <c r="B456" s="6"/>
      <c r="C456" s="6"/>
      <c r="D456" s="6"/>
      <c r="E456" s="6"/>
      <c r="F456" s="6"/>
      <c r="G456" s="6"/>
      <c r="H456" s="6"/>
      <c r="I456" s="6"/>
      <c r="J456" s="6"/>
      <c r="K456" s="6"/>
      <c r="L456" s="15"/>
      <c r="M456" s="6"/>
      <c r="N456" s="6"/>
      <c r="O456" s="6"/>
      <c r="P456" s="6"/>
      <c r="Q456" s="6"/>
      <c r="R456" s="6"/>
      <c r="S456" s="6"/>
      <c r="T456" s="6"/>
      <c r="U456" s="6"/>
      <c r="V456" s="6"/>
      <c r="W456" s="6"/>
      <c r="X456" s="6"/>
      <c r="Y456" s="6"/>
      <c r="Z456" s="6"/>
      <c r="AA456" s="6"/>
      <c r="AB456" s="6"/>
    </row>
    <row r="457" spans="1:28" ht="14.25" customHeight="1">
      <c r="A457" s="6"/>
      <c r="B457" s="6"/>
      <c r="C457" s="6"/>
      <c r="D457" s="6"/>
      <c r="E457" s="6"/>
      <c r="F457" s="6"/>
      <c r="G457" s="6"/>
      <c r="H457" s="6"/>
      <c r="I457" s="6"/>
      <c r="J457" s="6"/>
      <c r="K457" s="6"/>
      <c r="L457" s="15"/>
      <c r="M457" s="6"/>
      <c r="N457" s="6"/>
      <c r="O457" s="6"/>
      <c r="P457" s="6"/>
      <c r="Q457" s="6"/>
      <c r="R457" s="6"/>
      <c r="S457" s="6"/>
      <c r="T457" s="6"/>
      <c r="U457" s="6"/>
      <c r="V457" s="6"/>
      <c r="W457" s="6"/>
      <c r="X457" s="6"/>
      <c r="Y457" s="6"/>
      <c r="Z457" s="6"/>
      <c r="AA457" s="6"/>
      <c r="AB457" s="6"/>
    </row>
    <row r="458" spans="1:28" ht="14.25" customHeight="1">
      <c r="A458" s="6"/>
      <c r="B458" s="6"/>
      <c r="C458" s="6"/>
      <c r="D458" s="6"/>
      <c r="E458" s="6"/>
      <c r="F458" s="6"/>
      <c r="G458" s="6"/>
      <c r="H458" s="6"/>
      <c r="I458" s="6"/>
      <c r="J458" s="6"/>
      <c r="K458" s="6"/>
      <c r="L458" s="15"/>
      <c r="M458" s="6"/>
      <c r="N458" s="6"/>
      <c r="O458" s="6"/>
      <c r="P458" s="6"/>
      <c r="Q458" s="6"/>
      <c r="R458" s="6"/>
      <c r="S458" s="6"/>
      <c r="T458" s="6"/>
      <c r="U458" s="6"/>
      <c r="V458" s="6"/>
      <c r="W458" s="6"/>
      <c r="X458" s="6"/>
      <c r="Y458" s="6"/>
      <c r="Z458" s="6"/>
      <c r="AA458" s="6"/>
      <c r="AB458" s="6"/>
    </row>
    <row r="459" spans="1:28" ht="14.25" customHeight="1">
      <c r="A459" s="6"/>
      <c r="B459" s="6"/>
      <c r="C459" s="6"/>
      <c r="D459" s="6"/>
      <c r="E459" s="6"/>
      <c r="F459" s="6"/>
      <c r="G459" s="6"/>
      <c r="H459" s="6"/>
      <c r="I459" s="6"/>
      <c r="J459" s="6"/>
      <c r="K459" s="6"/>
      <c r="L459" s="15"/>
      <c r="M459" s="6"/>
      <c r="N459" s="6"/>
      <c r="O459" s="6"/>
      <c r="P459" s="6"/>
      <c r="Q459" s="6"/>
      <c r="R459" s="6"/>
      <c r="S459" s="6"/>
      <c r="T459" s="6"/>
      <c r="U459" s="6"/>
      <c r="V459" s="6"/>
      <c r="W459" s="6"/>
      <c r="X459" s="6"/>
      <c r="Y459" s="6"/>
      <c r="Z459" s="6"/>
      <c r="AA459" s="6"/>
      <c r="AB459" s="6"/>
    </row>
    <row r="460" spans="1:28" ht="14.25" customHeight="1">
      <c r="A460" s="6"/>
      <c r="B460" s="6"/>
      <c r="C460" s="6"/>
      <c r="D460" s="6"/>
      <c r="E460" s="6"/>
      <c r="F460" s="6"/>
      <c r="G460" s="6"/>
      <c r="H460" s="6"/>
      <c r="I460" s="6"/>
      <c r="J460" s="6"/>
      <c r="K460" s="6"/>
      <c r="L460" s="15"/>
      <c r="M460" s="6"/>
      <c r="N460" s="6"/>
      <c r="O460" s="6"/>
      <c r="P460" s="6"/>
      <c r="Q460" s="6"/>
      <c r="R460" s="6"/>
      <c r="S460" s="6"/>
      <c r="T460" s="6"/>
      <c r="U460" s="6"/>
      <c r="V460" s="6"/>
      <c r="W460" s="6"/>
      <c r="X460" s="6"/>
      <c r="Y460" s="6"/>
      <c r="Z460" s="6"/>
      <c r="AA460" s="6"/>
      <c r="AB460" s="6"/>
    </row>
    <row r="461" spans="1:28" ht="14.25" customHeight="1">
      <c r="A461" s="6"/>
      <c r="B461" s="6"/>
      <c r="C461" s="6"/>
      <c r="D461" s="6"/>
      <c r="E461" s="6"/>
      <c r="F461" s="6"/>
      <c r="G461" s="6"/>
      <c r="H461" s="6"/>
      <c r="I461" s="6"/>
      <c r="J461" s="6"/>
      <c r="K461" s="6"/>
      <c r="L461" s="15"/>
      <c r="M461" s="6"/>
      <c r="N461" s="6"/>
      <c r="O461" s="6"/>
      <c r="P461" s="6"/>
      <c r="Q461" s="6"/>
      <c r="R461" s="6"/>
      <c r="S461" s="6"/>
      <c r="T461" s="6"/>
      <c r="U461" s="6"/>
      <c r="V461" s="6"/>
      <c r="W461" s="6"/>
      <c r="X461" s="6"/>
      <c r="Y461" s="6"/>
      <c r="Z461" s="6"/>
      <c r="AA461" s="6"/>
      <c r="AB461" s="6"/>
    </row>
    <row r="462" spans="1:28" ht="14.25" customHeight="1">
      <c r="A462" s="6"/>
      <c r="B462" s="6"/>
      <c r="C462" s="6"/>
      <c r="D462" s="6"/>
      <c r="E462" s="6"/>
      <c r="F462" s="6"/>
      <c r="G462" s="6"/>
      <c r="H462" s="6"/>
      <c r="I462" s="6"/>
      <c r="J462" s="6"/>
      <c r="K462" s="6"/>
      <c r="L462" s="15"/>
      <c r="M462" s="6"/>
      <c r="N462" s="6"/>
      <c r="O462" s="6"/>
      <c r="P462" s="6"/>
      <c r="Q462" s="6"/>
      <c r="R462" s="6"/>
      <c r="S462" s="6"/>
      <c r="T462" s="6"/>
      <c r="U462" s="6"/>
      <c r="V462" s="6"/>
      <c r="W462" s="6"/>
      <c r="X462" s="6"/>
      <c r="Y462" s="6"/>
      <c r="Z462" s="6"/>
      <c r="AA462" s="6"/>
      <c r="AB462" s="6"/>
    </row>
    <row r="463" spans="1:28" ht="14.25" customHeight="1">
      <c r="A463" s="6"/>
      <c r="B463" s="6"/>
      <c r="C463" s="6"/>
      <c r="D463" s="6"/>
      <c r="E463" s="6"/>
      <c r="F463" s="6"/>
      <c r="G463" s="6"/>
      <c r="H463" s="6"/>
      <c r="I463" s="6"/>
      <c r="J463" s="6"/>
      <c r="K463" s="6"/>
      <c r="L463" s="15"/>
      <c r="M463" s="6"/>
      <c r="N463" s="6"/>
      <c r="O463" s="6"/>
      <c r="P463" s="6"/>
      <c r="Q463" s="6"/>
      <c r="R463" s="6"/>
      <c r="S463" s="6"/>
      <c r="T463" s="6"/>
      <c r="U463" s="6"/>
      <c r="V463" s="6"/>
      <c r="W463" s="6"/>
      <c r="X463" s="6"/>
      <c r="Y463" s="6"/>
      <c r="Z463" s="6"/>
      <c r="AA463" s="6"/>
      <c r="AB463" s="6"/>
    </row>
    <row r="464" spans="1:28" ht="14.25" customHeight="1">
      <c r="A464" s="6"/>
      <c r="B464" s="6"/>
      <c r="C464" s="6"/>
      <c r="D464" s="6"/>
      <c r="E464" s="6"/>
      <c r="F464" s="6"/>
      <c r="G464" s="6"/>
      <c r="H464" s="6"/>
      <c r="I464" s="6"/>
      <c r="J464" s="6"/>
      <c r="K464" s="6"/>
      <c r="L464" s="15"/>
      <c r="M464" s="6"/>
      <c r="N464" s="6"/>
      <c r="O464" s="6"/>
      <c r="P464" s="6"/>
      <c r="Q464" s="6"/>
      <c r="R464" s="6"/>
      <c r="S464" s="6"/>
      <c r="T464" s="6"/>
      <c r="U464" s="6"/>
      <c r="V464" s="6"/>
      <c r="W464" s="6"/>
      <c r="X464" s="6"/>
      <c r="Y464" s="6"/>
      <c r="Z464" s="6"/>
      <c r="AA464" s="6"/>
      <c r="AB464" s="6"/>
    </row>
    <row r="465" spans="1:28" ht="14.25" customHeight="1">
      <c r="A465" s="6"/>
      <c r="B465" s="6"/>
      <c r="C465" s="6"/>
      <c r="D465" s="6"/>
      <c r="E465" s="6"/>
      <c r="F465" s="6"/>
      <c r="G465" s="6"/>
      <c r="H465" s="6"/>
      <c r="I465" s="6"/>
      <c r="J465" s="6"/>
      <c r="K465" s="6"/>
      <c r="L465" s="15"/>
      <c r="M465" s="6"/>
      <c r="N465" s="6"/>
      <c r="O465" s="6"/>
      <c r="P465" s="6"/>
      <c r="Q465" s="6"/>
      <c r="R465" s="6"/>
      <c r="S465" s="6"/>
      <c r="T465" s="6"/>
      <c r="U465" s="6"/>
      <c r="V465" s="6"/>
      <c r="W465" s="6"/>
      <c r="X465" s="6"/>
      <c r="Y465" s="6"/>
      <c r="Z465" s="6"/>
      <c r="AA465" s="6"/>
      <c r="AB465" s="6"/>
    </row>
    <row r="466" spans="1:28" ht="14.25" customHeight="1">
      <c r="A466" s="6"/>
      <c r="B466" s="6"/>
      <c r="C466" s="6"/>
      <c r="D466" s="6"/>
      <c r="E466" s="6"/>
      <c r="F466" s="6"/>
      <c r="G466" s="6"/>
      <c r="H466" s="6"/>
      <c r="I466" s="6"/>
      <c r="J466" s="6"/>
      <c r="K466" s="6"/>
      <c r="L466" s="15"/>
      <c r="M466" s="6"/>
      <c r="N466" s="6"/>
      <c r="O466" s="6"/>
      <c r="P466" s="6"/>
      <c r="Q466" s="6"/>
      <c r="R466" s="6"/>
      <c r="S466" s="6"/>
      <c r="T466" s="6"/>
      <c r="U466" s="6"/>
      <c r="V466" s="6"/>
      <c r="W466" s="6"/>
      <c r="X466" s="6"/>
      <c r="Y466" s="6"/>
      <c r="Z466" s="6"/>
      <c r="AA466" s="6"/>
      <c r="AB466" s="6"/>
    </row>
    <row r="467" spans="1:28" ht="14.25" customHeight="1">
      <c r="A467" s="6"/>
      <c r="B467" s="6"/>
      <c r="C467" s="6"/>
      <c r="D467" s="6"/>
      <c r="E467" s="6"/>
      <c r="F467" s="6"/>
      <c r="G467" s="6"/>
      <c r="H467" s="6"/>
      <c r="I467" s="6"/>
      <c r="J467" s="6"/>
      <c r="K467" s="6"/>
      <c r="L467" s="15"/>
      <c r="M467" s="6"/>
      <c r="N467" s="6"/>
      <c r="O467" s="6"/>
      <c r="P467" s="6"/>
      <c r="Q467" s="6"/>
      <c r="R467" s="6"/>
      <c r="S467" s="6"/>
      <c r="T467" s="6"/>
      <c r="U467" s="6"/>
      <c r="V467" s="6"/>
      <c r="W467" s="6"/>
      <c r="X467" s="6"/>
      <c r="Y467" s="6"/>
      <c r="Z467" s="6"/>
      <c r="AA467" s="6"/>
      <c r="AB467" s="6"/>
    </row>
    <row r="468" spans="1:28" ht="14.25" customHeight="1">
      <c r="A468" s="6"/>
      <c r="B468" s="6"/>
      <c r="C468" s="6"/>
      <c r="D468" s="6"/>
      <c r="E468" s="6"/>
      <c r="F468" s="6"/>
      <c r="G468" s="6"/>
      <c r="H468" s="6"/>
      <c r="I468" s="6"/>
      <c r="J468" s="6"/>
      <c r="K468" s="6"/>
      <c r="L468" s="15"/>
      <c r="M468" s="6"/>
      <c r="N468" s="6"/>
      <c r="O468" s="6"/>
      <c r="P468" s="6"/>
      <c r="Q468" s="6"/>
      <c r="R468" s="6"/>
      <c r="S468" s="6"/>
      <c r="T468" s="6"/>
      <c r="U468" s="6"/>
      <c r="V468" s="6"/>
      <c r="W468" s="6"/>
      <c r="X468" s="6"/>
      <c r="Y468" s="6"/>
      <c r="Z468" s="6"/>
      <c r="AA468" s="6"/>
      <c r="AB468" s="6"/>
    </row>
    <row r="469" spans="1:28" ht="14.25" customHeight="1">
      <c r="A469" s="6"/>
      <c r="B469" s="6"/>
      <c r="C469" s="6"/>
      <c r="D469" s="6"/>
      <c r="E469" s="6"/>
      <c r="F469" s="6"/>
      <c r="G469" s="6"/>
      <c r="H469" s="6"/>
      <c r="I469" s="6"/>
      <c r="J469" s="6"/>
      <c r="K469" s="6"/>
      <c r="L469" s="15"/>
      <c r="M469" s="6"/>
      <c r="N469" s="6"/>
      <c r="O469" s="6"/>
      <c r="P469" s="6"/>
      <c r="Q469" s="6"/>
      <c r="R469" s="6"/>
      <c r="S469" s="6"/>
      <c r="T469" s="6"/>
      <c r="U469" s="6"/>
      <c r="V469" s="6"/>
      <c r="W469" s="6"/>
      <c r="X469" s="6"/>
      <c r="Y469" s="6"/>
      <c r="Z469" s="6"/>
      <c r="AA469" s="6"/>
      <c r="AB469" s="6"/>
    </row>
    <row r="470" spans="1:28" ht="14.25" customHeight="1">
      <c r="A470" s="6"/>
      <c r="B470" s="6"/>
      <c r="C470" s="6"/>
      <c r="D470" s="6"/>
      <c r="E470" s="6"/>
      <c r="F470" s="6"/>
      <c r="G470" s="6"/>
      <c r="H470" s="6"/>
      <c r="I470" s="6"/>
      <c r="J470" s="6"/>
      <c r="K470" s="6"/>
      <c r="L470" s="15"/>
      <c r="M470" s="6"/>
      <c r="N470" s="6"/>
      <c r="O470" s="6"/>
      <c r="P470" s="6"/>
      <c r="Q470" s="6"/>
      <c r="R470" s="6"/>
      <c r="S470" s="6"/>
      <c r="T470" s="6"/>
      <c r="U470" s="6"/>
      <c r="V470" s="6"/>
      <c r="W470" s="6"/>
      <c r="X470" s="6"/>
      <c r="Y470" s="6"/>
      <c r="Z470" s="6"/>
      <c r="AA470" s="6"/>
      <c r="AB470" s="6"/>
    </row>
    <row r="471" spans="1:28" ht="14.25" customHeight="1">
      <c r="A471" s="6"/>
      <c r="B471" s="6"/>
      <c r="C471" s="6"/>
      <c r="D471" s="6"/>
      <c r="E471" s="6"/>
      <c r="F471" s="6"/>
      <c r="G471" s="6"/>
      <c r="H471" s="6"/>
      <c r="I471" s="6"/>
      <c r="J471" s="6"/>
      <c r="K471" s="6"/>
      <c r="L471" s="15"/>
      <c r="M471" s="6"/>
      <c r="N471" s="6"/>
      <c r="O471" s="6"/>
      <c r="P471" s="6"/>
      <c r="Q471" s="6"/>
      <c r="R471" s="6"/>
      <c r="S471" s="6"/>
      <c r="T471" s="6"/>
      <c r="U471" s="6"/>
      <c r="V471" s="6"/>
      <c r="W471" s="6"/>
      <c r="X471" s="6"/>
      <c r="Y471" s="6"/>
      <c r="Z471" s="6"/>
      <c r="AA471" s="6"/>
      <c r="AB471" s="6"/>
    </row>
    <row r="472" spans="1:28" ht="14.25" customHeight="1">
      <c r="A472" s="6"/>
      <c r="B472" s="6"/>
      <c r="C472" s="6"/>
      <c r="D472" s="6"/>
      <c r="E472" s="6"/>
      <c r="F472" s="6"/>
      <c r="G472" s="6"/>
      <c r="H472" s="6"/>
      <c r="I472" s="6"/>
      <c r="J472" s="6"/>
      <c r="K472" s="6"/>
      <c r="L472" s="15"/>
      <c r="M472" s="6"/>
      <c r="N472" s="6"/>
      <c r="O472" s="6"/>
      <c r="P472" s="6"/>
      <c r="Q472" s="6"/>
      <c r="R472" s="6"/>
      <c r="S472" s="6"/>
      <c r="T472" s="6"/>
      <c r="U472" s="6"/>
      <c r="V472" s="6"/>
      <c r="W472" s="6"/>
      <c r="X472" s="6"/>
      <c r="Y472" s="6"/>
      <c r="Z472" s="6"/>
      <c r="AA472" s="6"/>
      <c r="AB472" s="6"/>
    </row>
    <row r="473" spans="1:28" ht="14.25" customHeight="1">
      <c r="A473" s="6"/>
      <c r="B473" s="6"/>
      <c r="C473" s="6"/>
      <c r="D473" s="6"/>
      <c r="E473" s="6"/>
      <c r="F473" s="6"/>
      <c r="G473" s="6"/>
      <c r="H473" s="6"/>
      <c r="I473" s="6"/>
      <c r="J473" s="6"/>
      <c r="K473" s="6"/>
      <c r="L473" s="15"/>
      <c r="M473" s="6"/>
      <c r="N473" s="6"/>
      <c r="O473" s="6"/>
      <c r="P473" s="6"/>
      <c r="Q473" s="6"/>
      <c r="R473" s="6"/>
      <c r="S473" s="6"/>
      <c r="T473" s="6"/>
      <c r="U473" s="6"/>
      <c r="V473" s="6"/>
      <c r="W473" s="6"/>
      <c r="X473" s="6"/>
      <c r="Y473" s="6"/>
      <c r="Z473" s="6"/>
      <c r="AA473" s="6"/>
      <c r="AB473" s="6"/>
    </row>
    <row r="474" spans="1:28" ht="14.25" customHeight="1">
      <c r="A474" s="6"/>
      <c r="B474" s="6"/>
      <c r="C474" s="6"/>
      <c r="D474" s="6"/>
      <c r="E474" s="6"/>
      <c r="F474" s="6"/>
      <c r="G474" s="6"/>
      <c r="H474" s="6"/>
      <c r="I474" s="6"/>
      <c r="J474" s="6"/>
      <c r="K474" s="6"/>
      <c r="L474" s="15"/>
      <c r="M474" s="6"/>
      <c r="N474" s="6"/>
      <c r="O474" s="6"/>
      <c r="P474" s="6"/>
      <c r="Q474" s="6"/>
      <c r="R474" s="6"/>
      <c r="S474" s="6"/>
      <c r="T474" s="6"/>
      <c r="U474" s="6"/>
      <c r="V474" s="6"/>
      <c r="W474" s="6"/>
      <c r="X474" s="6"/>
      <c r="Y474" s="6"/>
      <c r="Z474" s="6"/>
      <c r="AA474" s="6"/>
      <c r="AB474" s="6"/>
    </row>
    <row r="475" spans="1:28" ht="14.25" customHeight="1">
      <c r="A475" s="6"/>
      <c r="B475" s="6"/>
      <c r="C475" s="6"/>
      <c r="D475" s="6"/>
      <c r="E475" s="6"/>
      <c r="F475" s="6"/>
      <c r="G475" s="6"/>
      <c r="H475" s="6"/>
      <c r="I475" s="6"/>
      <c r="J475" s="6"/>
      <c r="K475" s="6"/>
      <c r="L475" s="15"/>
      <c r="M475" s="6"/>
      <c r="N475" s="6"/>
      <c r="O475" s="6"/>
      <c r="P475" s="6"/>
      <c r="Q475" s="6"/>
      <c r="R475" s="6"/>
      <c r="S475" s="6"/>
      <c r="T475" s="6"/>
      <c r="U475" s="6"/>
      <c r="V475" s="6"/>
      <c r="W475" s="6"/>
      <c r="X475" s="6"/>
      <c r="Y475" s="6"/>
      <c r="Z475" s="6"/>
      <c r="AA475" s="6"/>
      <c r="AB475" s="6"/>
    </row>
    <row r="476" spans="1:28" ht="14.25" customHeight="1">
      <c r="A476" s="6"/>
      <c r="B476" s="6"/>
      <c r="C476" s="6"/>
      <c r="D476" s="6"/>
      <c r="E476" s="6"/>
      <c r="F476" s="6"/>
      <c r="G476" s="6"/>
      <c r="H476" s="6"/>
      <c r="I476" s="6"/>
      <c r="J476" s="6"/>
      <c r="K476" s="6"/>
      <c r="L476" s="15"/>
      <c r="M476" s="6"/>
      <c r="N476" s="6"/>
      <c r="O476" s="6"/>
      <c r="P476" s="6"/>
      <c r="Q476" s="6"/>
      <c r="R476" s="6"/>
      <c r="S476" s="6"/>
      <c r="T476" s="6"/>
      <c r="U476" s="6"/>
      <c r="V476" s="6"/>
      <c r="W476" s="6"/>
      <c r="X476" s="6"/>
      <c r="Y476" s="6"/>
      <c r="Z476" s="6"/>
      <c r="AA476" s="6"/>
      <c r="AB476" s="6"/>
    </row>
    <row r="477" spans="1:28" ht="14.25" customHeight="1">
      <c r="A477" s="6"/>
      <c r="B477" s="6"/>
      <c r="C477" s="6"/>
      <c r="D477" s="6"/>
      <c r="E477" s="6"/>
      <c r="F477" s="6"/>
      <c r="G477" s="6"/>
      <c r="H477" s="6"/>
      <c r="I477" s="6"/>
      <c r="J477" s="6"/>
      <c r="K477" s="6"/>
      <c r="L477" s="15"/>
      <c r="M477" s="6"/>
      <c r="N477" s="6"/>
      <c r="O477" s="6"/>
      <c r="P477" s="6"/>
      <c r="Q477" s="6"/>
      <c r="R477" s="6"/>
      <c r="S477" s="6"/>
      <c r="T477" s="6"/>
      <c r="U477" s="6"/>
      <c r="V477" s="6"/>
      <c r="W477" s="6"/>
      <c r="X477" s="6"/>
      <c r="Y477" s="6"/>
      <c r="Z477" s="6"/>
      <c r="AA477" s="6"/>
      <c r="AB477" s="6"/>
    </row>
    <row r="478" spans="1:28" ht="14.25" customHeight="1">
      <c r="A478" s="6"/>
      <c r="B478" s="6"/>
      <c r="C478" s="6"/>
      <c r="D478" s="6"/>
      <c r="E478" s="6"/>
      <c r="F478" s="6"/>
      <c r="G478" s="6"/>
      <c r="H478" s="6"/>
      <c r="I478" s="6"/>
      <c r="J478" s="6"/>
      <c r="K478" s="6"/>
      <c r="L478" s="15"/>
      <c r="M478" s="6"/>
      <c r="N478" s="6"/>
      <c r="O478" s="6"/>
      <c r="P478" s="6"/>
      <c r="Q478" s="6"/>
      <c r="R478" s="6"/>
      <c r="S478" s="6"/>
      <c r="T478" s="6"/>
      <c r="U478" s="6"/>
      <c r="V478" s="6"/>
      <c r="W478" s="6"/>
      <c r="X478" s="6"/>
      <c r="Y478" s="6"/>
      <c r="Z478" s="6"/>
      <c r="AA478" s="6"/>
      <c r="AB478" s="6"/>
    </row>
    <row r="479" spans="1:28" ht="14.25" customHeight="1">
      <c r="A479" s="6"/>
      <c r="B479" s="6"/>
      <c r="C479" s="6"/>
      <c r="D479" s="6"/>
      <c r="E479" s="6"/>
      <c r="F479" s="6"/>
      <c r="G479" s="6"/>
      <c r="H479" s="6"/>
      <c r="I479" s="6"/>
      <c r="J479" s="6"/>
      <c r="K479" s="6"/>
      <c r="L479" s="15"/>
      <c r="M479" s="6"/>
      <c r="N479" s="6"/>
      <c r="O479" s="6"/>
      <c r="P479" s="6"/>
      <c r="Q479" s="6"/>
      <c r="R479" s="6"/>
      <c r="S479" s="6"/>
      <c r="T479" s="6"/>
      <c r="U479" s="6"/>
      <c r="V479" s="6"/>
      <c r="W479" s="6"/>
      <c r="X479" s="6"/>
      <c r="Y479" s="6"/>
      <c r="Z479" s="6"/>
      <c r="AA479" s="6"/>
      <c r="AB479" s="6"/>
    </row>
    <row r="480" spans="1:28" ht="14.25" customHeight="1">
      <c r="A480" s="6"/>
      <c r="B480" s="6"/>
      <c r="C480" s="6"/>
      <c r="D480" s="6"/>
      <c r="E480" s="6"/>
      <c r="F480" s="6"/>
      <c r="G480" s="6"/>
      <c r="H480" s="6"/>
      <c r="I480" s="6"/>
      <c r="J480" s="6"/>
      <c r="K480" s="6"/>
      <c r="L480" s="15"/>
      <c r="M480" s="6"/>
      <c r="N480" s="6"/>
      <c r="O480" s="6"/>
      <c r="P480" s="6"/>
      <c r="Q480" s="6"/>
      <c r="R480" s="6"/>
      <c r="S480" s="6"/>
      <c r="T480" s="6"/>
      <c r="U480" s="6"/>
      <c r="V480" s="6"/>
      <c r="W480" s="6"/>
      <c r="X480" s="6"/>
      <c r="Y480" s="6"/>
      <c r="Z480" s="6"/>
      <c r="AA480" s="6"/>
      <c r="AB480" s="6"/>
    </row>
    <row r="481" spans="1:28" ht="14.25" customHeight="1">
      <c r="A481" s="6"/>
      <c r="B481" s="6"/>
      <c r="C481" s="6"/>
      <c r="D481" s="6"/>
      <c r="E481" s="6"/>
      <c r="F481" s="6"/>
      <c r="G481" s="6"/>
      <c r="H481" s="6"/>
      <c r="I481" s="6"/>
      <c r="J481" s="6"/>
      <c r="K481" s="6"/>
      <c r="L481" s="15"/>
      <c r="M481" s="6"/>
      <c r="N481" s="6"/>
      <c r="O481" s="6"/>
      <c r="P481" s="6"/>
      <c r="Q481" s="6"/>
      <c r="R481" s="6"/>
      <c r="S481" s="6"/>
      <c r="T481" s="6"/>
      <c r="U481" s="6"/>
      <c r="V481" s="6"/>
      <c r="W481" s="6"/>
      <c r="X481" s="6"/>
      <c r="Y481" s="6"/>
      <c r="Z481" s="6"/>
      <c r="AA481" s="6"/>
      <c r="AB481" s="6"/>
    </row>
    <row r="482" spans="1:28" ht="14.25" customHeight="1">
      <c r="A482" s="6"/>
      <c r="B482" s="6"/>
      <c r="C482" s="6"/>
      <c r="D482" s="6"/>
      <c r="E482" s="6"/>
      <c r="F482" s="6"/>
      <c r="G482" s="6"/>
      <c r="H482" s="6"/>
      <c r="I482" s="6"/>
      <c r="J482" s="6"/>
      <c r="K482" s="6"/>
      <c r="L482" s="15"/>
      <c r="M482" s="6"/>
      <c r="N482" s="6"/>
      <c r="O482" s="6"/>
      <c r="P482" s="6"/>
      <c r="Q482" s="6"/>
      <c r="R482" s="6"/>
      <c r="S482" s="6"/>
      <c r="T482" s="6"/>
      <c r="U482" s="6"/>
      <c r="V482" s="6"/>
      <c r="W482" s="6"/>
      <c r="X482" s="6"/>
      <c r="Y482" s="6"/>
      <c r="Z482" s="6"/>
      <c r="AA482" s="6"/>
      <c r="AB482" s="6"/>
    </row>
    <row r="483" spans="1:28" ht="14.25" customHeight="1">
      <c r="A483" s="6"/>
      <c r="B483" s="6"/>
      <c r="C483" s="6"/>
      <c r="D483" s="6"/>
      <c r="E483" s="6"/>
      <c r="F483" s="6"/>
      <c r="G483" s="6"/>
      <c r="H483" s="6"/>
      <c r="I483" s="6"/>
      <c r="J483" s="6"/>
      <c r="K483" s="6"/>
      <c r="L483" s="15"/>
      <c r="M483" s="6"/>
      <c r="N483" s="6"/>
      <c r="O483" s="6"/>
      <c r="P483" s="6"/>
      <c r="Q483" s="6"/>
      <c r="R483" s="6"/>
      <c r="S483" s="6"/>
      <c r="T483" s="6"/>
      <c r="U483" s="6"/>
      <c r="V483" s="6"/>
      <c r="W483" s="6"/>
      <c r="X483" s="6"/>
      <c r="Y483" s="6"/>
      <c r="Z483" s="6"/>
      <c r="AA483" s="6"/>
      <c r="AB483" s="6"/>
    </row>
    <row r="484" spans="1:28" ht="14.25" customHeight="1">
      <c r="A484" s="6"/>
      <c r="B484" s="6"/>
      <c r="C484" s="6"/>
      <c r="D484" s="6"/>
      <c r="E484" s="6"/>
      <c r="F484" s="6"/>
      <c r="G484" s="6"/>
      <c r="H484" s="6"/>
      <c r="I484" s="6"/>
      <c r="J484" s="6"/>
      <c r="K484" s="6"/>
      <c r="L484" s="15"/>
      <c r="M484" s="6"/>
      <c r="N484" s="6"/>
      <c r="O484" s="6"/>
      <c r="P484" s="6"/>
      <c r="Q484" s="6"/>
      <c r="R484" s="6"/>
      <c r="S484" s="6"/>
      <c r="T484" s="6"/>
      <c r="U484" s="6"/>
      <c r="V484" s="6"/>
      <c r="W484" s="6"/>
      <c r="X484" s="6"/>
      <c r="Y484" s="6"/>
      <c r="Z484" s="6"/>
      <c r="AA484" s="6"/>
      <c r="AB484" s="6"/>
    </row>
    <row r="485" spans="1:28" ht="14.25" customHeight="1">
      <c r="A485" s="6"/>
      <c r="B485" s="6"/>
      <c r="C485" s="6"/>
      <c r="D485" s="6"/>
      <c r="E485" s="6"/>
      <c r="F485" s="6"/>
      <c r="G485" s="6"/>
      <c r="H485" s="6"/>
      <c r="I485" s="6"/>
      <c r="J485" s="6"/>
      <c r="K485" s="6"/>
      <c r="L485" s="15"/>
      <c r="M485" s="6"/>
      <c r="N485" s="6"/>
      <c r="O485" s="6"/>
      <c r="P485" s="6"/>
      <c r="Q485" s="6"/>
      <c r="R485" s="6"/>
      <c r="S485" s="6"/>
      <c r="T485" s="6"/>
      <c r="U485" s="6"/>
      <c r="V485" s="6"/>
      <c r="W485" s="6"/>
      <c r="X485" s="6"/>
      <c r="Y485" s="6"/>
      <c r="Z485" s="6"/>
      <c r="AA485" s="6"/>
      <c r="AB485" s="6"/>
    </row>
    <row r="486" spans="1:28" ht="14.25" customHeight="1">
      <c r="A486" s="6"/>
      <c r="B486" s="6"/>
      <c r="C486" s="6"/>
      <c r="D486" s="6"/>
      <c r="E486" s="6"/>
      <c r="F486" s="6"/>
      <c r="G486" s="6"/>
      <c r="H486" s="6"/>
      <c r="I486" s="6"/>
      <c r="J486" s="6"/>
      <c r="K486" s="6"/>
      <c r="L486" s="15"/>
      <c r="M486" s="6"/>
      <c r="N486" s="6"/>
      <c r="O486" s="6"/>
      <c r="P486" s="6"/>
      <c r="Q486" s="6"/>
      <c r="R486" s="6"/>
      <c r="S486" s="6"/>
      <c r="T486" s="6"/>
      <c r="U486" s="6"/>
      <c r="V486" s="6"/>
      <c r="W486" s="6"/>
      <c r="X486" s="6"/>
      <c r="Y486" s="6"/>
      <c r="Z486" s="6"/>
      <c r="AA486" s="6"/>
      <c r="AB486" s="6"/>
    </row>
    <row r="487" spans="1:28" ht="14.25" customHeight="1">
      <c r="A487" s="6"/>
      <c r="B487" s="6"/>
      <c r="C487" s="6"/>
      <c r="D487" s="6"/>
      <c r="E487" s="6"/>
      <c r="F487" s="6"/>
      <c r="G487" s="6"/>
      <c r="H487" s="6"/>
      <c r="I487" s="6"/>
      <c r="J487" s="6"/>
      <c r="K487" s="6"/>
      <c r="L487" s="15"/>
      <c r="M487" s="6"/>
      <c r="N487" s="6"/>
      <c r="O487" s="6"/>
      <c r="P487" s="6"/>
      <c r="Q487" s="6"/>
      <c r="R487" s="6"/>
      <c r="S487" s="6"/>
      <c r="T487" s="6"/>
      <c r="U487" s="6"/>
      <c r="V487" s="6"/>
      <c r="W487" s="6"/>
      <c r="X487" s="6"/>
      <c r="Y487" s="6"/>
      <c r="Z487" s="6"/>
      <c r="AA487" s="6"/>
      <c r="AB487" s="6"/>
    </row>
    <row r="488" spans="1:28" ht="14.25" customHeight="1">
      <c r="A488" s="6"/>
      <c r="B488" s="6"/>
      <c r="C488" s="6"/>
      <c r="D488" s="6"/>
      <c r="E488" s="6"/>
      <c r="F488" s="6"/>
      <c r="G488" s="6"/>
      <c r="H488" s="6"/>
      <c r="I488" s="6"/>
      <c r="J488" s="6"/>
      <c r="K488" s="6"/>
      <c r="L488" s="15"/>
      <c r="M488" s="6"/>
      <c r="N488" s="6"/>
      <c r="O488" s="6"/>
      <c r="P488" s="6"/>
      <c r="Q488" s="6"/>
      <c r="R488" s="6"/>
      <c r="S488" s="6"/>
      <c r="T488" s="6"/>
      <c r="U488" s="6"/>
      <c r="V488" s="6"/>
      <c r="W488" s="6"/>
      <c r="X488" s="6"/>
      <c r="Y488" s="6"/>
      <c r="Z488" s="6"/>
      <c r="AA488" s="6"/>
      <c r="AB488" s="6"/>
    </row>
    <row r="489" spans="1:28" ht="14.25" customHeight="1">
      <c r="A489" s="6"/>
      <c r="B489" s="6"/>
      <c r="C489" s="6"/>
      <c r="D489" s="6"/>
      <c r="E489" s="6"/>
      <c r="F489" s="6"/>
      <c r="G489" s="6"/>
      <c r="H489" s="6"/>
      <c r="I489" s="6"/>
      <c r="J489" s="6"/>
      <c r="K489" s="6"/>
      <c r="L489" s="15"/>
      <c r="M489" s="6"/>
      <c r="N489" s="6"/>
      <c r="O489" s="6"/>
      <c r="P489" s="6"/>
      <c r="Q489" s="6"/>
      <c r="R489" s="6"/>
      <c r="S489" s="6"/>
      <c r="T489" s="6"/>
      <c r="U489" s="6"/>
      <c r="V489" s="6"/>
      <c r="W489" s="6"/>
      <c r="X489" s="6"/>
      <c r="Y489" s="6"/>
      <c r="Z489" s="6"/>
      <c r="AA489" s="6"/>
      <c r="AB489" s="6"/>
    </row>
    <row r="490" spans="1:28" ht="14.25" customHeight="1">
      <c r="A490" s="6"/>
      <c r="B490" s="6"/>
      <c r="C490" s="6"/>
      <c r="D490" s="6"/>
      <c r="E490" s="6"/>
      <c r="F490" s="6"/>
      <c r="G490" s="6"/>
      <c r="H490" s="6"/>
      <c r="I490" s="6"/>
      <c r="J490" s="6"/>
      <c r="K490" s="6"/>
      <c r="L490" s="15"/>
      <c r="M490" s="6"/>
      <c r="N490" s="6"/>
      <c r="O490" s="6"/>
      <c r="P490" s="6"/>
      <c r="Q490" s="6"/>
      <c r="R490" s="6"/>
      <c r="S490" s="6"/>
      <c r="T490" s="6"/>
      <c r="U490" s="6"/>
      <c r="V490" s="6"/>
      <c r="W490" s="6"/>
      <c r="X490" s="6"/>
      <c r="Y490" s="6"/>
      <c r="Z490" s="6"/>
      <c r="AA490" s="6"/>
      <c r="AB490" s="6"/>
    </row>
    <row r="491" spans="1:28" ht="14.25" customHeight="1">
      <c r="A491" s="6"/>
      <c r="B491" s="6"/>
      <c r="C491" s="6"/>
      <c r="D491" s="6"/>
      <c r="E491" s="6"/>
      <c r="F491" s="6"/>
      <c r="G491" s="6"/>
      <c r="H491" s="6"/>
      <c r="I491" s="6"/>
      <c r="J491" s="6"/>
      <c r="K491" s="6"/>
      <c r="L491" s="15"/>
      <c r="M491" s="6"/>
      <c r="N491" s="6"/>
      <c r="O491" s="6"/>
      <c r="P491" s="6"/>
      <c r="Q491" s="6"/>
      <c r="R491" s="6"/>
      <c r="S491" s="6"/>
      <c r="T491" s="6"/>
      <c r="U491" s="6"/>
      <c r="V491" s="6"/>
      <c r="W491" s="6"/>
      <c r="X491" s="6"/>
      <c r="Y491" s="6"/>
      <c r="Z491" s="6"/>
      <c r="AA491" s="6"/>
      <c r="AB491" s="6"/>
    </row>
    <row r="492" spans="1:28" ht="14.25" customHeight="1">
      <c r="A492" s="6"/>
      <c r="B492" s="6"/>
      <c r="C492" s="6"/>
      <c r="D492" s="6"/>
      <c r="E492" s="6"/>
      <c r="F492" s="6"/>
      <c r="G492" s="6"/>
      <c r="H492" s="6"/>
      <c r="I492" s="6"/>
      <c r="J492" s="6"/>
      <c r="K492" s="6"/>
      <c r="L492" s="15"/>
      <c r="M492" s="6"/>
      <c r="N492" s="6"/>
      <c r="O492" s="6"/>
      <c r="P492" s="6"/>
      <c r="Q492" s="6"/>
      <c r="R492" s="6"/>
      <c r="S492" s="6"/>
      <c r="T492" s="6"/>
      <c r="U492" s="6"/>
      <c r="V492" s="6"/>
      <c r="W492" s="6"/>
      <c r="X492" s="6"/>
      <c r="Y492" s="6"/>
      <c r="Z492" s="6"/>
      <c r="AA492" s="6"/>
      <c r="AB492" s="6"/>
    </row>
    <row r="493" spans="1:28" ht="14.25" customHeight="1">
      <c r="A493" s="6"/>
      <c r="B493" s="6"/>
      <c r="C493" s="6"/>
      <c r="D493" s="6"/>
      <c r="E493" s="6"/>
      <c r="F493" s="6"/>
      <c r="G493" s="6"/>
      <c r="H493" s="6"/>
      <c r="I493" s="6"/>
      <c r="J493" s="6"/>
      <c r="K493" s="6"/>
      <c r="L493" s="15"/>
      <c r="M493" s="6"/>
      <c r="N493" s="6"/>
      <c r="O493" s="6"/>
      <c r="P493" s="6"/>
      <c r="Q493" s="6"/>
      <c r="R493" s="6"/>
      <c r="S493" s="6"/>
      <c r="T493" s="6"/>
      <c r="U493" s="6"/>
      <c r="V493" s="6"/>
      <c r="W493" s="6"/>
      <c r="X493" s="6"/>
      <c r="Y493" s="6"/>
      <c r="Z493" s="6"/>
      <c r="AA493" s="6"/>
      <c r="AB493" s="6"/>
    </row>
    <row r="494" spans="1:28" ht="14.25" customHeight="1">
      <c r="A494" s="6"/>
      <c r="B494" s="6"/>
      <c r="C494" s="6"/>
      <c r="D494" s="6"/>
      <c r="E494" s="6"/>
      <c r="F494" s="6"/>
      <c r="G494" s="6"/>
      <c r="H494" s="6"/>
      <c r="I494" s="6"/>
      <c r="J494" s="6"/>
      <c r="K494" s="6"/>
      <c r="L494" s="15"/>
      <c r="M494" s="6"/>
      <c r="N494" s="6"/>
      <c r="O494" s="6"/>
      <c r="P494" s="6"/>
      <c r="Q494" s="6"/>
      <c r="R494" s="6"/>
      <c r="S494" s="6"/>
      <c r="T494" s="6"/>
      <c r="U494" s="6"/>
      <c r="V494" s="6"/>
      <c r="W494" s="6"/>
      <c r="X494" s="6"/>
      <c r="Y494" s="6"/>
      <c r="Z494" s="6"/>
      <c r="AA494" s="6"/>
      <c r="AB494" s="6"/>
    </row>
    <row r="495" spans="1:28" ht="14.25" customHeight="1">
      <c r="A495" s="6"/>
      <c r="B495" s="6"/>
      <c r="C495" s="6"/>
      <c r="D495" s="6"/>
      <c r="E495" s="6"/>
      <c r="F495" s="6"/>
      <c r="G495" s="6"/>
      <c r="H495" s="6"/>
      <c r="I495" s="6"/>
      <c r="J495" s="6"/>
      <c r="K495" s="6"/>
      <c r="L495" s="15"/>
      <c r="M495" s="6"/>
      <c r="N495" s="6"/>
      <c r="O495" s="6"/>
      <c r="P495" s="6"/>
      <c r="Q495" s="6"/>
      <c r="R495" s="6"/>
      <c r="S495" s="6"/>
      <c r="T495" s="6"/>
      <c r="U495" s="6"/>
      <c r="V495" s="6"/>
      <c r="W495" s="6"/>
      <c r="X495" s="6"/>
      <c r="Y495" s="6"/>
      <c r="Z495" s="6"/>
      <c r="AA495" s="6"/>
      <c r="AB495" s="6"/>
    </row>
    <row r="496" spans="1:28" ht="14.25" customHeight="1">
      <c r="A496" s="6"/>
      <c r="B496" s="6"/>
      <c r="C496" s="6"/>
      <c r="D496" s="6"/>
      <c r="E496" s="6"/>
      <c r="F496" s="6"/>
      <c r="G496" s="6"/>
      <c r="H496" s="6"/>
      <c r="I496" s="6"/>
      <c r="J496" s="6"/>
      <c r="K496" s="6"/>
      <c r="L496" s="15"/>
      <c r="M496" s="6"/>
      <c r="N496" s="6"/>
      <c r="O496" s="6"/>
      <c r="P496" s="6"/>
      <c r="Q496" s="6"/>
      <c r="R496" s="6"/>
      <c r="S496" s="6"/>
      <c r="T496" s="6"/>
      <c r="U496" s="6"/>
      <c r="V496" s="6"/>
      <c r="W496" s="6"/>
      <c r="X496" s="6"/>
      <c r="Y496" s="6"/>
      <c r="Z496" s="6"/>
      <c r="AA496" s="6"/>
      <c r="AB496" s="6"/>
    </row>
    <row r="497" spans="1:28" ht="14.25" customHeight="1">
      <c r="A497" s="6"/>
      <c r="B497" s="6"/>
      <c r="C497" s="6"/>
      <c r="D497" s="6"/>
      <c r="E497" s="6"/>
      <c r="F497" s="6"/>
      <c r="G497" s="6"/>
      <c r="H497" s="6"/>
      <c r="I497" s="6"/>
      <c r="J497" s="6"/>
      <c r="K497" s="6"/>
      <c r="L497" s="15"/>
      <c r="M497" s="6"/>
      <c r="N497" s="6"/>
      <c r="O497" s="6"/>
      <c r="P497" s="6"/>
      <c r="Q497" s="6"/>
      <c r="R497" s="6"/>
      <c r="S497" s="6"/>
      <c r="T497" s="6"/>
      <c r="U497" s="6"/>
      <c r="V497" s="6"/>
      <c r="W497" s="6"/>
      <c r="X497" s="6"/>
      <c r="Y497" s="6"/>
      <c r="Z497" s="6"/>
      <c r="AA497" s="6"/>
      <c r="AB497" s="6"/>
    </row>
    <row r="498" spans="1:28" ht="14.25" customHeight="1">
      <c r="A498" s="6"/>
      <c r="B498" s="6"/>
      <c r="C498" s="6"/>
      <c r="D498" s="6"/>
      <c r="E498" s="6"/>
      <c r="F498" s="6"/>
      <c r="G498" s="6"/>
      <c r="H498" s="6"/>
      <c r="I498" s="6"/>
      <c r="J498" s="6"/>
      <c r="K498" s="6"/>
      <c r="L498" s="15"/>
      <c r="M498" s="6"/>
      <c r="N498" s="6"/>
      <c r="O498" s="6"/>
      <c r="P498" s="6"/>
      <c r="Q498" s="6"/>
      <c r="R498" s="6"/>
      <c r="S498" s="6"/>
      <c r="T498" s="6"/>
      <c r="U498" s="6"/>
      <c r="V498" s="6"/>
      <c r="W498" s="6"/>
      <c r="X498" s="6"/>
      <c r="Y498" s="6"/>
      <c r="Z498" s="6"/>
      <c r="AA498" s="6"/>
      <c r="AB498" s="6"/>
    </row>
    <row r="499" spans="1:28" ht="14.25" customHeight="1">
      <c r="A499" s="6"/>
      <c r="B499" s="6"/>
      <c r="C499" s="6"/>
      <c r="D499" s="6"/>
      <c r="E499" s="6"/>
      <c r="F499" s="6"/>
      <c r="G499" s="6"/>
      <c r="H499" s="6"/>
      <c r="I499" s="6"/>
      <c r="J499" s="6"/>
      <c r="K499" s="6"/>
      <c r="L499" s="15"/>
      <c r="M499" s="6"/>
      <c r="N499" s="6"/>
      <c r="O499" s="6"/>
      <c r="P499" s="6"/>
      <c r="Q499" s="6"/>
      <c r="R499" s="6"/>
      <c r="S499" s="6"/>
      <c r="T499" s="6"/>
      <c r="U499" s="6"/>
      <c r="V499" s="6"/>
      <c r="W499" s="6"/>
      <c r="X499" s="6"/>
      <c r="Y499" s="6"/>
      <c r="Z499" s="6"/>
      <c r="AA499" s="6"/>
      <c r="AB499" s="6"/>
    </row>
    <row r="500" spans="1:28" ht="14.25" customHeight="1">
      <c r="A500" s="6"/>
      <c r="B500" s="6"/>
      <c r="C500" s="6"/>
      <c r="D500" s="6"/>
      <c r="E500" s="6"/>
      <c r="F500" s="6"/>
      <c r="G500" s="6"/>
      <c r="H500" s="6"/>
      <c r="I500" s="6"/>
      <c r="J500" s="6"/>
      <c r="K500" s="6"/>
      <c r="L500" s="15"/>
      <c r="M500" s="6"/>
      <c r="N500" s="6"/>
      <c r="O500" s="6"/>
      <c r="P500" s="6"/>
      <c r="Q500" s="6"/>
      <c r="R500" s="6"/>
      <c r="S500" s="6"/>
      <c r="T500" s="6"/>
      <c r="U500" s="6"/>
      <c r="V500" s="6"/>
      <c r="W500" s="6"/>
      <c r="X500" s="6"/>
      <c r="Y500" s="6"/>
      <c r="Z500" s="6"/>
      <c r="AA500" s="6"/>
      <c r="AB500" s="6"/>
    </row>
    <row r="501" spans="1:28" ht="14.25" customHeight="1">
      <c r="A501" s="6"/>
      <c r="B501" s="6"/>
      <c r="C501" s="6"/>
      <c r="D501" s="6"/>
      <c r="E501" s="6"/>
      <c r="F501" s="6"/>
      <c r="G501" s="6"/>
      <c r="H501" s="6"/>
      <c r="I501" s="6"/>
      <c r="J501" s="6"/>
      <c r="K501" s="6"/>
      <c r="L501" s="15"/>
      <c r="M501" s="6"/>
      <c r="N501" s="6"/>
      <c r="O501" s="6"/>
      <c r="P501" s="6"/>
      <c r="Q501" s="6"/>
      <c r="R501" s="6"/>
      <c r="S501" s="6"/>
      <c r="T501" s="6"/>
      <c r="U501" s="6"/>
      <c r="V501" s="6"/>
      <c r="W501" s="6"/>
      <c r="X501" s="6"/>
      <c r="Y501" s="6"/>
      <c r="Z501" s="6"/>
      <c r="AA501" s="6"/>
      <c r="AB501" s="6"/>
    </row>
    <row r="502" spans="1:28" ht="14.25" customHeight="1">
      <c r="A502" s="6"/>
      <c r="B502" s="6"/>
      <c r="C502" s="6"/>
      <c r="D502" s="6"/>
      <c r="E502" s="6"/>
      <c r="F502" s="6"/>
      <c r="G502" s="6"/>
      <c r="H502" s="6"/>
      <c r="I502" s="6"/>
      <c r="J502" s="6"/>
      <c r="K502" s="6"/>
      <c r="L502" s="15"/>
      <c r="M502" s="6"/>
      <c r="N502" s="6"/>
      <c r="O502" s="6"/>
      <c r="P502" s="6"/>
      <c r="Q502" s="6"/>
      <c r="R502" s="6"/>
      <c r="S502" s="6"/>
      <c r="T502" s="6"/>
      <c r="U502" s="6"/>
      <c r="V502" s="6"/>
      <c r="W502" s="6"/>
      <c r="X502" s="6"/>
      <c r="Y502" s="6"/>
      <c r="Z502" s="6"/>
      <c r="AA502" s="6"/>
      <c r="AB502" s="6"/>
    </row>
    <row r="503" spans="1:28" ht="14.25" customHeight="1">
      <c r="A503" s="6"/>
      <c r="B503" s="6"/>
      <c r="C503" s="6"/>
      <c r="D503" s="6"/>
      <c r="E503" s="6"/>
      <c r="F503" s="6"/>
      <c r="G503" s="6"/>
      <c r="H503" s="6"/>
      <c r="I503" s="6"/>
      <c r="J503" s="6"/>
      <c r="K503" s="6"/>
      <c r="L503" s="15"/>
      <c r="M503" s="6"/>
      <c r="N503" s="6"/>
      <c r="O503" s="6"/>
      <c r="P503" s="6"/>
      <c r="Q503" s="6"/>
      <c r="R503" s="6"/>
      <c r="S503" s="6"/>
      <c r="T503" s="6"/>
      <c r="U503" s="6"/>
      <c r="V503" s="6"/>
      <c r="W503" s="6"/>
      <c r="X503" s="6"/>
      <c r="Y503" s="6"/>
      <c r="Z503" s="6"/>
      <c r="AA503" s="6"/>
      <c r="AB503" s="6"/>
    </row>
    <row r="504" spans="1:28" ht="14.25" customHeight="1">
      <c r="A504" s="6"/>
      <c r="B504" s="6"/>
      <c r="C504" s="6"/>
      <c r="D504" s="6"/>
      <c r="E504" s="6"/>
      <c r="F504" s="6"/>
      <c r="G504" s="6"/>
      <c r="H504" s="6"/>
      <c r="I504" s="6"/>
      <c r="J504" s="6"/>
      <c r="K504" s="6"/>
      <c r="L504" s="15"/>
      <c r="M504" s="6"/>
      <c r="N504" s="6"/>
      <c r="O504" s="6"/>
      <c r="P504" s="6"/>
      <c r="Q504" s="6"/>
      <c r="R504" s="6"/>
      <c r="S504" s="6"/>
      <c r="T504" s="6"/>
      <c r="U504" s="6"/>
      <c r="V504" s="6"/>
      <c r="W504" s="6"/>
      <c r="X504" s="6"/>
      <c r="Y504" s="6"/>
      <c r="Z504" s="6"/>
      <c r="AA504" s="6"/>
      <c r="AB504" s="6"/>
    </row>
    <row r="505" spans="1:28" ht="14.25" customHeight="1">
      <c r="A505" s="6"/>
      <c r="B505" s="6"/>
      <c r="C505" s="6"/>
      <c r="D505" s="6"/>
      <c r="E505" s="6"/>
      <c r="F505" s="6"/>
      <c r="G505" s="6"/>
      <c r="H505" s="6"/>
      <c r="I505" s="6"/>
      <c r="J505" s="6"/>
      <c r="K505" s="6"/>
      <c r="L505" s="15"/>
      <c r="M505" s="6"/>
      <c r="N505" s="6"/>
      <c r="O505" s="6"/>
      <c r="P505" s="6"/>
      <c r="Q505" s="6"/>
      <c r="R505" s="6"/>
      <c r="S505" s="6"/>
      <c r="T505" s="6"/>
      <c r="U505" s="6"/>
      <c r="V505" s="6"/>
      <c r="W505" s="6"/>
      <c r="X505" s="6"/>
      <c r="Y505" s="6"/>
      <c r="Z505" s="6"/>
      <c r="AA505" s="6"/>
      <c r="AB505" s="6"/>
    </row>
    <row r="506" spans="1:28" ht="14.25" customHeight="1">
      <c r="A506" s="6"/>
      <c r="B506" s="6"/>
      <c r="C506" s="6"/>
      <c r="D506" s="6"/>
      <c r="E506" s="6"/>
      <c r="F506" s="6"/>
      <c r="G506" s="6"/>
      <c r="H506" s="6"/>
      <c r="I506" s="6"/>
      <c r="J506" s="6"/>
      <c r="K506" s="6"/>
      <c r="L506" s="15"/>
      <c r="M506" s="6"/>
      <c r="N506" s="6"/>
      <c r="O506" s="6"/>
      <c r="P506" s="6"/>
      <c r="Q506" s="6"/>
      <c r="R506" s="6"/>
      <c r="S506" s="6"/>
      <c r="T506" s="6"/>
      <c r="U506" s="6"/>
      <c r="V506" s="6"/>
      <c r="W506" s="6"/>
      <c r="X506" s="6"/>
      <c r="Y506" s="6"/>
      <c r="Z506" s="6"/>
      <c r="AA506" s="6"/>
      <c r="AB506" s="6"/>
    </row>
    <row r="507" spans="1:28" ht="14.25" customHeight="1">
      <c r="A507" s="6"/>
      <c r="B507" s="6"/>
      <c r="C507" s="6"/>
      <c r="D507" s="6"/>
      <c r="E507" s="6"/>
      <c r="F507" s="6"/>
      <c r="G507" s="6"/>
      <c r="H507" s="6"/>
      <c r="I507" s="6"/>
      <c r="J507" s="6"/>
      <c r="K507" s="6"/>
      <c r="L507" s="15"/>
      <c r="M507" s="6"/>
      <c r="N507" s="6"/>
      <c r="O507" s="6"/>
      <c r="P507" s="6"/>
      <c r="Q507" s="6"/>
      <c r="R507" s="6"/>
      <c r="S507" s="6"/>
      <c r="T507" s="6"/>
      <c r="U507" s="6"/>
      <c r="V507" s="6"/>
      <c r="W507" s="6"/>
      <c r="X507" s="6"/>
      <c r="Y507" s="6"/>
      <c r="Z507" s="6"/>
      <c r="AA507" s="6"/>
      <c r="AB507" s="6"/>
    </row>
    <row r="508" spans="1:28" ht="14.25" customHeight="1">
      <c r="A508" s="6"/>
      <c r="B508" s="6"/>
      <c r="C508" s="6"/>
      <c r="D508" s="6"/>
      <c r="E508" s="6"/>
      <c r="F508" s="6"/>
      <c r="G508" s="6"/>
      <c r="H508" s="6"/>
      <c r="I508" s="6"/>
      <c r="J508" s="6"/>
      <c r="K508" s="6"/>
      <c r="L508" s="15"/>
      <c r="M508" s="6"/>
      <c r="N508" s="6"/>
      <c r="O508" s="6"/>
      <c r="P508" s="6"/>
      <c r="Q508" s="6"/>
      <c r="R508" s="6"/>
      <c r="S508" s="6"/>
      <c r="T508" s="6"/>
      <c r="U508" s="6"/>
      <c r="V508" s="6"/>
      <c r="W508" s="6"/>
      <c r="X508" s="6"/>
      <c r="Y508" s="6"/>
      <c r="Z508" s="6"/>
      <c r="AA508" s="6"/>
      <c r="AB508" s="6"/>
    </row>
    <row r="509" spans="1:28" ht="14.25" customHeight="1">
      <c r="A509" s="6"/>
      <c r="B509" s="6"/>
      <c r="C509" s="6"/>
      <c r="D509" s="6"/>
      <c r="E509" s="6"/>
      <c r="F509" s="6"/>
      <c r="G509" s="6"/>
      <c r="H509" s="6"/>
      <c r="I509" s="6"/>
      <c r="J509" s="6"/>
      <c r="K509" s="6"/>
      <c r="L509" s="15"/>
      <c r="M509" s="6"/>
      <c r="N509" s="6"/>
      <c r="O509" s="6"/>
      <c r="P509" s="6"/>
      <c r="Q509" s="6"/>
      <c r="R509" s="6"/>
      <c r="S509" s="6"/>
      <c r="T509" s="6"/>
      <c r="U509" s="6"/>
      <c r="V509" s="6"/>
      <c r="W509" s="6"/>
      <c r="X509" s="6"/>
      <c r="Y509" s="6"/>
      <c r="Z509" s="6"/>
      <c r="AA509" s="6"/>
      <c r="AB509" s="6"/>
    </row>
    <row r="510" spans="1:28" ht="14.25" customHeight="1">
      <c r="A510" s="6"/>
      <c r="B510" s="6"/>
      <c r="C510" s="6"/>
      <c r="D510" s="6"/>
      <c r="E510" s="6"/>
      <c r="F510" s="6"/>
      <c r="G510" s="6"/>
      <c r="H510" s="6"/>
      <c r="I510" s="6"/>
      <c r="J510" s="6"/>
      <c r="K510" s="6"/>
      <c r="L510" s="15"/>
      <c r="M510" s="6"/>
      <c r="N510" s="6"/>
      <c r="O510" s="6"/>
      <c r="P510" s="6"/>
      <c r="Q510" s="6"/>
      <c r="R510" s="6"/>
      <c r="S510" s="6"/>
      <c r="T510" s="6"/>
      <c r="U510" s="6"/>
      <c r="V510" s="6"/>
      <c r="W510" s="6"/>
      <c r="X510" s="6"/>
      <c r="Y510" s="6"/>
      <c r="Z510" s="6"/>
      <c r="AA510" s="6"/>
      <c r="AB510" s="6"/>
    </row>
    <row r="511" spans="1:28" ht="14.25" customHeight="1">
      <c r="A511" s="6"/>
      <c r="B511" s="6"/>
      <c r="C511" s="6"/>
      <c r="D511" s="6"/>
      <c r="E511" s="6"/>
      <c r="F511" s="6"/>
      <c r="G511" s="6"/>
      <c r="H511" s="6"/>
      <c r="I511" s="6"/>
      <c r="J511" s="6"/>
      <c r="K511" s="6"/>
      <c r="L511" s="15"/>
      <c r="M511" s="6"/>
      <c r="N511" s="6"/>
      <c r="O511" s="6"/>
      <c r="P511" s="6"/>
      <c r="Q511" s="6"/>
      <c r="R511" s="6"/>
      <c r="S511" s="6"/>
      <c r="T511" s="6"/>
      <c r="U511" s="6"/>
      <c r="V511" s="6"/>
      <c r="W511" s="6"/>
      <c r="X511" s="6"/>
      <c r="Y511" s="6"/>
      <c r="Z511" s="6"/>
      <c r="AA511" s="6"/>
      <c r="AB511" s="6"/>
    </row>
    <row r="512" spans="1:28" ht="14.25" customHeight="1">
      <c r="A512" s="6"/>
      <c r="B512" s="6"/>
      <c r="C512" s="6"/>
      <c r="D512" s="6"/>
      <c r="E512" s="6"/>
      <c r="F512" s="6"/>
      <c r="G512" s="6"/>
      <c r="H512" s="6"/>
      <c r="I512" s="6"/>
      <c r="J512" s="6"/>
      <c r="K512" s="6"/>
      <c r="L512" s="15"/>
      <c r="M512" s="6"/>
      <c r="N512" s="6"/>
      <c r="O512" s="6"/>
      <c r="P512" s="6"/>
      <c r="Q512" s="6"/>
      <c r="R512" s="6"/>
      <c r="S512" s="6"/>
      <c r="T512" s="6"/>
      <c r="U512" s="6"/>
      <c r="V512" s="6"/>
      <c r="W512" s="6"/>
      <c r="X512" s="6"/>
      <c r="Y512" s="6"/>
      <c r="Z512" s="6"/>
      <c r="AA512" s="6"/>
      <c r="AB512" s="6"/>
    </row>
    <row r="513" spans="1:28" ht="14.25" customHeight="1">
      <c r="A513" s="6"/>
      <c r="B513" s="6"/>
      <c r="C513" s="6"/>
      <c r="D513" s="6"/>
      <c r="E513" s="6"/>
      <c r="F513" s="6"/>
      <c r="G513" s="6"/>
      <c r="H513" s="6"/>
      <c r="I513" s="6"/>
      <c r="J513" s="6"/>
      <c r="K513" s="6"/>
      <c r="L513" s="15"/>
      <c r="M513" s="6"/>
      <c r="N513" s="6"/>
      <c r="O513" s="6"/>
      <c r="P513" s="6"/>
      <c r="Q513" s="6"/>
      <c r="R513" s="6"/>
      <c r="S513" s="6"/>
      <c r="T513" s="6"/>
      <c r="U513" s="6"/>
      <c r="V513" s="6"/>
      <c r="W513" s="6"/>
      <c r="X513" s="6"/>
      <c r="Y513" s="6"/>
      <c r="Z513" s="6"/>
      <c r="AA513" s="6"/>
      <c r="AB513" s="6"/>
    </row>
    <row r="514" spans="1:28" ht="14.25" customHeight="1">
      <c r="A514" s="6"/>
      <c r="B514" s="6"/>
      <c r="C514" s="6"/>
      <c r="D514" s="6"/>
      <c r="E514" s="6"/>
      <c r="F514" s="6"/>
      <c r="G514" s="6"/>
      <c r="H514" s="6"/>
      <c r="I514" s="6"/>
      <c r="J514" s="6"/>
      <c r="K514" s="6"/>
      <c r="L514" s="15"/>
      <c r="M514" s="6"/>
      <c r="N514" s="6"/>
      <c r="O514" s="6"/>
      <c r="P514" s="6"/>
      <c r="Q514" s="6"/>
      <c r="R514" s="6"/>
      <c r="S514" s="6"/>
      <c r="T514" s="6"/>
      <c r="U514" s="6"/>
      <c r="V514" s="6"/>
      <c r="W514" s="6"/>
      <c r="X514" s="6"/>
      <c r="Y514" s="6"/>
      <c r="Z514" s="6"/>
      <c r="AA514" s="6"/>
      <c r="AB514" s="6"/>
    </row>
    <row r="515" spans="1:28" ht="14.25" customHeight="1">
      <c r="A515" s="6"/>
      <c r="B515" s="6"/>
      <c r="C515" s="6"/>
      <c r="D515" s="6"/>
      <c r="E515" s="6"/>
      <c r="F515" s="6"/>
      <c r="G515" s="6"/>
      <c r="H515" s="6"/>
      <c r="I515" s="6"/>
      <c r="J515" s="6"/>
      <c r="K515" s="6"/>
      <c r="L515" s="15"/>
      <c r="M515" s="6"/>
      <c r="N515" s="6"/>
      <c r="O515" s="6"/>
      <c r="P515" s="6"/>
      <c r="Q515" s="6"/>
      <c r="R515" s="6"/>
      <c r="S515" s="6"/>
      <c r="T515" s="6"/>
      <c r="U515" s="6"/>
      <c r="V515" s="6"/>
      <c r="W515" s="6"/>
      <c r="X515" s="6"/>
      <c r="Y515" s="6"/>
      <c r="Z515" s="6"/>
      <c r="AA515" s="6"/>
      <c r="AB515" s="6"/>
    </row>
    <row r="516" spans="1:28" ht="14.25" customHeight="1">
      <c r="A516" s="6"/>
      <c r="B516" s="6"/>
      <c r="C516" s="6"/>
      <c r="D516" s="6"/>
      <c r="E516" s="6"/>
      <c r="F516" s="6"/>
      <c r="G516" s="6"/>
      <c r="H516" s="6"/>
      <c r="I516" s="6"/>
      <c r="J516" s="6"/>
      <c r="K516" s="6"/>
      <c r="L516" s="15"/>
      <c r="M516" s="6"/>
      <c r="N516" s="6"/>
      <c r="O516" s="6"/>
      <c r="P516" s="6"/>
      <c r="Q516" s="6"/>
      <c r="R516" s="6"/>
      <c r="S516" s="6"/>
      <c r="T516" s="6"/>
      <c r="U516" s="6"/>
      <c r="V516" s="6"/>
      <c r="W516" s="6"/>
      <c r="X516" s="6"/>
      <c r="Y516" s="6"/>
      <c r="Z516" s="6"/>
      <c r="AA516" s="6"/>
      <c r="AB516" s="6"/>
    </row>
    <row r="517" spans="1:28" ht="14.25" customHeight="1">
      <c r="A517" s="6"/>
      <c r="B517" s="6"/>
      <c r="C517" s="6"/>
      <c r="D517" s="6"/>
      <c r="E517" s="6"/>
      <c r="F517" s="6"/>
      <c r="G517" s="6"/>
      <c r="H517" s="6"/>
      <c r="I517" s="6"/>
      <c r="J517" s="6"/>
      <c r="K517" s="6"/>
      <c r="L517" s="15"/>
      <c r="M517" s="6"/>
      <c r="N517" s="6"/>
      <c r="O517" s="6"/>
      <c r="P517" s="6"/>
      <c r="Q517" s="6"/>
      <c r="R517" s="6"/>
      <c r="S517" s="6"/>
      <c r="T517" s="6"/>
      <c r="U517" s="6"/>
      <c r="V517" s="6"/>
      <c r="W517" s="6"/>
      <c r="X517" s="6"/>
      <c r="Y517" s="6"/>
      <c r="Z517" s="6"/>
      <c r="AA517" s="6"/>
      <c r="AB517" s="6"/>
    </row>
    <row r="518" spans="1:28" ht="14.25" customHeight="1">
      <c r="A518" s="6"/>
      <c r="B518" s="6"/>
      <c r="C518" s="6"/>
      <c r="D518" s="6"/>
      <c r="E518" s="6"/>
      <c r="F518" s="6"/>
      <c r="G518" s="6"/>
      <c r="H518" s="6"/>
      <c r="I518" s="6"/>
      <c r="J518" s="6"/>
      <c r="K518" s="6"/>
      <c r="L518" s="15"/>
      <c r="M518" s="6"/>
      <c r="N518" s="6"/>
      <c r="O518" s="6"/>
      <c r="P518" s="6"/>
      <c r="Q518" s="6"/>
      <c r="R518" s="6"/>
      <c r="S518" s="6"/>
      <c r="T518" s="6"/>
      <c r="U518" s="6"/>
      <c r="V518" s="6"/>
      <c r="W518" s="6"/>
      <c r="X518" s="6"/>
      <c r="Y518" s="6"/>
      <c r="Z518" s="6"/>
      <c r="AA518" s="6"/>
      <c r="AB518" s="6"/>
    </row>
    <row r="519" spans="1:28" ht="14.25" customHeight="1">
      <c r="A519" s="6"/>
      <c r="B519" s="6"/>
      <c r="C519" s="6"/>
      <c r="D519" s="6"/>
      <c r="E519" s="6"/>
      <c r="F519" s="6"/>
      <c r="G519" s="6"/>
      <c r="H519" s="6"/>
      <c r="I519" s="6"/>
      <c r="J519" s="6"/>
      <c r="K519" s="6"/>
      <c r="L519" s="15"/>
      <c r="M519" s="6"/>
      <c r="N519" s="6"/>
      <c r="O519" s="6"/>
      <c r="P519" s="6"/>
      <c r="Q519" s="6"/>
      <c r="R519" s="6"/>
      <c r="S519" s="6"/>
      <c r="T519" s="6"/>
      <c r="U519" s="6"/>
      <c r="V519" s="6"/>
      <c r="W519" s="6"/>
      <c r="X519" s="6"/>
      <c r="Y519" s="6"/>
      <c r="Z519" s="6"/>
      <c r="AA519" s="6"/>
      <c r="AB519" s="6"/>
    </row>
    <row r="520" spans="1:28" ht="14.25" customHeight="1">
      <c r="A520" s="6"/>
      <c r="B520" s="6"/>
      <c r="C520" s="6"/>
      <c r="D520" s="6"/>
      <c r="E520" s="6"/>
      <c r="F520" s="6"/>
      <c r="G520" s="6"/>
      <c r="H520" s="6"/>
      <c r="I520" s="6"/>
      <c r="J520" s="6"/>
      <c r="K520" s="6"/>
      <c r="L520" s="15"/>
      <c r="M520" s="6"/>
      <c r="N520" s="6"/>
      <c r="O520" s="6"/>
      <c r="P520" s="6"/>
      <c r="Q520" s="6"/>
      <c r="R520" s="6"/>
      <c r="S520" s="6"/>
      <c r="T520" s="6"/>
      <c r="U520" s="6"/>
      <c r="V520" s="6"/>
      <c r="W520" s="6"/>
      <c r="X520" s="6"/>
      <c r="Y520" s="6"/>
      <c r="Z520" s="6"/>
      <c r="AA520" s="6"/>
      <c r="AB520" s="6"/>
    </row>
    <row r="521" spans="1:28" ht="14.25" customHeight="1">
      <c r="A521" s="6"/>
      <c r="B521" s="6"/>
      <c r="C521" s="6"/>
      <c r="D521" s="6"/>
      <c r="E521" s="6"/>
      <c r="F521" s="6"/>
      <c r="G521" s="6"/>
      <c r="H521" s="6"/>
      <c r="I521" s="6"/>
      <c r="J521" s="6"/>
      <c r="K521" s="6"/>
      <c r="L521" s="15"/>
      <c r="M521" s="6"/>
      <c r="N521" s="6"/>
      <c r="O521" s="6"/>
      <c r="P521" s="6"/>
      <c r="Q521" s="6"/>
      <c r="R521" s="6"/>
      <c r="S521" s="6"/>
      <c r="T521" s="6"/>
      <c r="U521" s="6"/>
      <c r="V521" s="6"/>
      <c r="W521" s="6"/>
      <c r="X521" s="6"/>
      <c r="Y521" s="6"/>
      <c r="Z521" s="6"/>
      <c r="AA521" s="6"/>
      <c r="AB521" s="6"/>
    </row>
    <row r="522" spans="1:28" ht="14.25" customHeight="1">
      <c r="A522" s="6"/>
      <c r="B522" s="6"/>
      <c r="C522" s="6"/>
      <c r="D522" s="6"/>
      <c r="E522" s="6"/>
      <c r="F522" s="6"/>
      <c r="G522" s="6"/>
      <c r="H522" s="6"/>
      <c r="I522" s="6"/>
      <c r="J522" s="6"/>
      <c r="K522" s="6"/>
      <c r="L522" s="15"/>
      <c r="M522" s="6"/>
      <c r="N522" s="6"/>
      <c r="O522" s="6"/>
      <c r="P522" s="6"/>
      <c r="Q522" s="6"/>
      <c r="R522" s="6"/>
      <c r="S522" s="6"/>
      <c r="T522" s="6"/>
      <c r="U522" s="6"/>
      <c r="V522" s="6"/>
      <c r="W522" s="6"/>
      <c r="X522" s="6"/>
      <c r="Y522" s="6"/>
      <c r="Z522" s="6"/>
      <c r="AA522" s="6"/>
      <c r="AB522" s="6"/>
    </row>
    <row r="523" spans="1:28" ht="14.25" customHeight="1">
      <c r="A523" s="6"/>
      <c r="B523" s="6"/>
      <c r="C523" s="6"/>
      <c r="D523" s="6"/>
      <c r="E523" s="6"/>
      <c r="F523" s="6"/>
      <c r="G523" s="6"/>
      <c r="H523" s="6"/>
      <c r="I523" s="6"/>
      <c r="J523" s="6"/>
      <c r="K523" s="6"/>
      <c r="L523" s="15"/>
      <c r="M523" s="6"/>
      <c r="N523" s="6"/>
      <c r="O523" s="6"/>
      <c r="P523" s="6"/>
      <c r="Q523" s="6"/>
      <c r="R523" s="6"/>
      <c r="S523" s="6"/>
      <c r="T523" s="6"/>
      <c r="U523" s="6"/>
      <c r="V523" s="6"/>
      <c r="W523" s="6"/>
      <c r="X523" s="6"/>
      <c r="Y523" s="6"/>
      <c r="Z523" s="6"/>
      <c r="AA523" s="6"/>
      <c r="AB523" s="6"/>
    </row>
    <row r="524" spans="1:28" ht="14.25" customHeight="1">
      <c r="A524" s="6"/>
      <c r="B524" s="6"/>
      <c r="C524" s="6"/>
      <c r="D524" s="6"/>
      <c r="E524" s="6"/>
      <c r="F524" s="6"/>
      <c r="G524" s="6"/>
      <c r="H524" s="6"/>
      <c r="I524" s="6"/>
      <c r="J524" s="6"/>
      <c r="K524" s="6"/>
      <c r="L524" s="15"/>
      <c r="M524" s="6"/>
      <c r="N524" s="6"/>
      <c r="O524" s="6"/>
      <c r="P524" s="6"/>
      <c r="Q524" s="6"/>
      <c r="R524" s="6"/>
      <c r="S524" s="6"/>
      <c r="T524" s="6"/>
      <c r="U524" s="6"/>
      <c r="V524" s="6"/>
      <c r="W524" s="6"/>
      <c r="X524" s="6"/>
      <c r="Y524" s="6"/>
      <c r="Z524" s="6"/>
      <c r="AA524" s="6"/>
      <c r="AB524" s="6"/>
    </row>
    <row r="525" spans="1:28" ht="14.25" customHeight="1">
      <c r="A525" s="6"/>
      <c r="B525" s="6"/>
      <c r="C525" s="6"/>
      <c r="D525" s="6"/>
      <c r="E525" s="6"/>
      <c r="F525" s="6"/>
      <c r="G525" s="6"/>
      <c r="H525" s="6"/>
      <c r="I525" s="6"/>
      <c r="J525" s="6"/>
      <c r="K525" s="6"/>
      <c r="L525" s="15"/>
      <c r="M525" s="6"/>
      <c r="N525" s="6"/>
      <c r="O525" s="6"/>
      <c r="P525" s="6"/>
      <c r="Q525" s="6"/>
      <c r="R525" s="6"/>
      <c r="S525" s="6"/>
      <c r="T525" s="6"/>
      <c r="U525" s="6"/>
      <c r="V525" s="6"/>
      <c r="W525" s="6"/>
      <c r="X525" s="6"/>
      <c r="Y525" s="6"/>
      <c r="Z525" s="6"/>
      <c r="AA525" s="6"/>
      <c r="AB525" s="6"/>
    </row>
    <row r="526" spans="1:28" ht="14.25" customHeight="1">
      <c r="A526" s="6"/>
      <c r="B526" s="6"/>
      <c r="C526" s="6"/>
      <c r="D526" s="6"/>
      <c r="E526" s="6"/>
      <c r="F526" s="6"/>
      <c r="G526" s="6"/>
      <c r="H526" s="6"/>
      <c r="I526" s="6"/>
      <c r="J526" s="6"/>
      <c r="K526" s="6"/>
      <c r="L526" s="15"/>
      <c r="M526" s="6"/>
      <c r="N526" s="6"/>
      <c r="O526" s="6"/>
      <c r="P526" s="6"/>
      <c r="Q526" s="6"/>
      <c r="R526" s="6"/>
      <c r="S526" s="6"/>
      <c r="T526" s="6"/>
      <c r="U526" s="6"/>
      <c r="V526" s="6"/>
      <c r="W526" s="6"/>
      <c r="X526" s="6"/>
      <c r="Y526" s="6"/>
      <c r="Z526" s="6"/>
      <c r="AA526" s="6"/>
      <c r="AB526" s="6"/>
    </row>
    <row r="527" spans="1:28" ht="14.25" customHeight="1">
      <c r="A527" s="6"/>
      <c r="B527" s="6"/>
      <c r="C527" s="6"/>
      <c r="D527" s="6"/>
      <c r="E527" s="6"/>
      <c r="F527" s="6"/>
      <c r="G527" s="6"/>
      <c r="H527" s="6"/>
      <c r="I527" s="6"/>
      <c r="J527" s="6"/>
      <c r="K527" s="6"/>
      <c r="L527" s="15"/>
      <c r="M527" s="6"/>
      <c r="N527" s="6"/>
      <c r="O527" s="6"/>
      <c r="P527" s="6"/>
      <c r="Q527" s="6"/>
      <c r="R527" s="6"/>
      <c r="S527" s="6"/>
      <c r="T527" s="6"/>
      <c r="U527" s="6"/>
      <c r="V527" s="6"/>
      <c r="W527" s="6"/>
      <c r="X527" s="6"/>
      <c r="Y527" s="6"/>
      <c r="Z527" s="6"/>
      <c r="AA527" s="6"/>
      <c r="AB527" s="6"/>
    </row>
    <row r="528" spans="1:28" ht="14.25" customHeight="1">
      <c r="A528" s="6"/>
      <c r="B528" s="6"/>
      <c r="C528" s="6"/>
      <c r="D528" s="6"/>
      <c r="E528" s="6"/>
      <c r="F528" s="6"/>
      <c r="G528" s="6"/>
      <c r="H528" s="6"/>
      <c r="I528" s="6"/>
      <c r="J528" s="6"/>
      <c r="K528" s="6"/>
      <c r="L528" s="15"/>
      <c r="M528" s="6"/>
      <c r="N528" s="6"/>
      <c r="O528" s="6"/>
      <c r="P528" s="6"/>
      <c r="Q528" s="6"/>
      <c r="R528" s="6"/>
      <c r="S528" s="6"/>
      <c r="T528" s="6"/>
      <c r="U528" s="6"/>
      <c r="V528" s="6"/>
      <c r="W528" s="6"/>
      <c r="X528" s="6"/>
      <c r="Y528" s="6"/>
      <c r="Z528" s="6"/>
      <c r="AA528" s="6"/>
      <c r="AB528" s="6"/>
    </row>
    <row r="529" spans="1:28" ht="14.25" customHeight="1">
      <c r="A529" s="6"/>
      <c r="B529" s="6"/>
      <c r="C529" s="6"/>
      <c r="D529" s="6"/>
      <c r="E529" s="6"/>
      <c r="F529" s="6"/>
      <c r="G529" s="6"/>
      <c r="H529" s="6"/>
      <c r="I529" s="6"/>
      <c r="J529" s="6"/>
      <c r="K529" s="6"/>
      <c r="L529" s="15"/>
      <c r="M529" s="6"/>
      <c r="N529" s="6"/>
      <c r="O529" s="6"/>
      <c r="P529" s="6"/>
      <c r="Q529" s="6"/>
      <c r="R529" s="6"/>
      <c r="S529" s="6"/>
      <c r="T529" s="6"/>
      <c r="U529" s="6"/>
      <c r="V529" s="6"/>
      <c r="W529" s="6"/>
      <c r="X529" s="6"/>
      <c r="Y529" s="6"/>
      <c r="Z529" s="6"/>
      <c r="AA529" s="6"/>
      <c r="AB529" s="6"/>
    </row>
    <row r="530" spans="1:28" ht="14.25" customHeight="1">
      <c r="A530" s="6"/>
      <c r="B530" s="6"/>
      <c r="C530" s="6"/>
      <c r="D530" s="6"/>
      <c r="E530" s="6"/>
      <c r="F530" s="6"/>
      <c r="G530" s="6"/>
      <c r="H530" s="6"/>
      <c r="I530" s="6"/>
      <c r="J530" s="6"/>
      <c r="K530" s="6"/>
      <c r="L530" s="15"/>
      <c r="M530" s="6"/>
      <c r="N530" s="6"/>
      <c r="O530" s="6"/>
      <c r="P530" s="6"/>
      <c r="Q530" s="6"/>
      <c r="R530" s="6"/>
      <c r="S530" s="6"/>
      <c r="T530" s="6"/>
      <c r="U530" s="6"/>
      <c r="V530" s="6"/>
      <c r="W530" s="6"/>
      <c r="X530" s="6"/>
      <c r="Y530" s="6"/>
      <c r="Z530" s="6"/>
      <c r="AA530" s="6"/>
      <c r="AB530" s="6"/>
    </row>
    <row r="531" spans="1:28" ht="14.25" customHeight="1">
      <c r="A531" s="6"/>
      <c r="B531" s="6"/>
      <c r="C531" s="6"/>
      <c r="D531" s="6"/>
      <c r="E531" s="6"/>
      <c r="F531" s="6"/>
      <c r="G531" s="6"/>
      <c r="H531" s="6"/>
      <c r="I531" s="6"/>
      <c r="J531" s="6"/>
      <c r="K531" s="6"/>
      <c r="L531" s="15"/>
      <c r="M531" s="6"/>
      <c r="N531" s="6"/>
      <c r="O531" s="6"/>
      <c r="P531" s="6"/>
      <c r="Q531" s="6"/>
      <c r="R531" s="6"/>
      <c r="S531" s="6"/>
      <c r="T531" s="6"/>
      <c r="U531" s="6"/>
      <c r="V531" s="6"/>
      <c r="W531" s="6"/>
      <c r="X531" s="6"/>
      <c r="Y531" s="6"/>
      <c r="Z531" s="6"/>
      <c r="AA531" s="6"/>
      <c r="AB531" s="6"/>
    </row>
    <row r="532" spans="1:28" ht="14.25" customHeight="1">
      <c r="A532" s="6"/>
      <c r="B532" s="6"/>
      <c r="C532" s="6"/>
      <c r="D532" s="6"/>
      <c r="E532" s="6"/>
      <c r="F532" s="6"/>
      <c r="G532" s="6"/>
      <c r="H532" s="6"/>
      <c r="I532" s="6"/>
      <c r="J532" s="6"/>
      <c r="K532" s="6"/>
      <c r="L532" s="15"/>
      <c r="M532" s="6"/>
      <c r="N532" s="6"/>
      <c r="O532" s="6"/>
      <c r="P532" s="6"/>
      <c r="Q532" s="6"/>
      <c r="R532" s="6"/>
      <c r="S532" s="6"/>
      <c r="T532" s="6"/>
      <c r="U532" s="6"/>
      <c r="V532" s="6"/>
      <c r="W532" s="6"/>
      <c r="X532" s="6"/>
      <c r="Y532" s="6"/>
      <c r="Z532" s="6"/>
      <c r="AA532" s="6"/>
      <c r="AB532" s="6"/>
    </row>
    <row r="533" spans="1:28" ht="14.25" customHeight="1">
      <c r="A533" s="6"/>
      <c r="B533" s="6"/>
      <c r="C533" s="6"/>
      <c r="D533" s="6"/>
      <c r="E533" s="6"/>
      <c r="F533" s="6"/>
      <c r="G533" s="6"/>
      <c r="H533" s="6"/>
      <c r="I533" s="6"/>
      <c r="J533" s="6"/>
      <c r="K533" s="6"/>
      <c r="L533" s="15"/>
      <c r="M533" s="6"/>
      <c r="N533" s="6"/>
      <c r="O533" s="6"/>
      <c r="P533" s="6"/>
      <c r="Q533" s="6"/>
      <c r="R533" s="6"/>
      <c r="S533" s="6"/>
      <c r="T533" s="6"/>
      <c r="U533" s="6"/>
      <c r="V533" s="6"/>
      <c r="W533" s="6"/>
      <c r="X533" s="6"/>
      <c r="Y533" s="6"/>
      <c r="Z533" s="6"/>
      <c r="AA533" s="6"/>
      <c r="AB533" s="6"/>
    </row>
    <row r="534" spans="1:28" ht="14.25" customHeight="1">
      <c r="A534" s="6"/>
      <c r="B534" s="6"/>
      <c r="C534" s="6"/>
      <c r="D534" s="6"/>
      <c r="E534" s="6"/>
      <c r="F534" s="6"/>
      <c r="G534" s="6"/>
      <c r="H534" s="6"/>
      <c r="I534" s="6"/>
      <c r="J534" s="6"/>
      <c r="K534" s="6"/>
      <c r="L534" s="15"/>
      <c r="M534" s="6"/>
      <c r="N534" s="6"/>
      <c r="O534" s="6"/>
      <c r="P534" s="6"/>
      <c r="Q534" s="6"/>
      <c r="R534" s="6"/>
      <c r="S534" s="6"/>
      <c r="T534" s="6"/>
      <c r="U534" s="6"/>
      <c r="V534" s="6"/>
      <c r="W534" s="6"/>
      <c r="X534" s="6"/>
      <c r="Y534" s="6"/>
      <c r="Z534" s="6"/>
      <c r="AA534" s="6"/>
      <c r="AB534" s="6"/>
    </row>
    <row r="535" spans="1:28" ht="14.25" customHeight="1">
      <c r="A535" s="6"/>
      <c r="B535" s="6"/>
      <c r="C535" s="6"/>
      <c r="D535" s="6"/>
      <c r="E535" s="6"/>
      <c r="F535" s="6"/>
      <c r="G535" s="6"/>
      <c r="H535" s="6"/>
      <c r="I535" s="6"/>
      <c r="J535" s="6"/>
      <c r="K535" s="6"/>
      <c r="L535" s="15"/>
      <c r="M535" s="6"/>
      <c r="N535" s="6"/>
      <c r="O535" s="6"/>
      <c r="P535" s="6"/>
      <c r="Q535" s="6"/>
      <c r="R535" s="6"/>
      <c r="S535" s="6"/>
      <c r="T535" s="6"/>
      <c r="U535" s="6"/>
      <c r="V535" s="6"/>
      <c r="W535" s="6"/>
      <c r="X535" s="6"/>
      <c r="Y535" s="6"/>
      <c r="Z535" s="6"/>
      <c r="AA535" s="6"/>
      <c r="AB535" s="6"/>
    </row>
    <row r="536" spans="1:28" ht="14.25" customHeight="1">
      <c r="A536" s="6"/>
      <c r="B536" s="6"/>
      <c r="C536" s="6"/>
      <c r="D536" s="6"/>
      <c r="E536" s="6"/>
      <c r="F536" s="6"/>
      <c r="G536" s="6"/>
      <c r="H536" s="6"/>
      <c r="I536" s="6"/>
      <c r="J536" s="6"/>
      <c r="K536" s="6"/>
      <c r="L536" s="15"/>
      <c r="M536" s="6"/>
      <c r="N536" s="6"/>
      <c r="O536" s="6"/>
      <c r="P536" s="6"/>
      <c r="Q536" s="6"/>
      <c r="R536" s="6"/>
      <c r="S536" s="6"/>
      <c r="T536" s="6"/>
      <c r="U536" s="6"/>
      <c r="V536" s="6"/>
      <c r="W536" s="6"/>
      <c r="X536" s="6"/>
      <c r="Y536" s="6"/>
      <c r="Z536" s="6"/>
      <c r="AA536" s="6"/>
      <c r="AB536" s="6"/>
    </row>
    <row r="537" spans="1:28" ht="14.25" customHeight="1">
      <c r="A537" s="6"/>
      <c r="B537" s="6"/>
      <c r="C537" s="6"/>
      <c r="D537" s="6"/>
      <c r="E537" s="6"/>
      <c r="F537" s="6"/>
      <c r="G537" s="6"/>
      <c r="H537" s="6"/>
      <c r="I537" s="6"/>
      <c r="J537" s="6"/>
      <c r="K537" s="6"/>
      <c r="L537" s="15"/>
      <c r="M537" s="6"/>
      <c r="N537" s="6"/>
      <c r="O537" s="6"/>
      <c r="P537" s="6"/>
      <c r="Q537" s="6"/>
      <c r="R537" s="6"/>
      <c r="S537" s="6"/>
      <c r="T537" s="6"/>
      <c r="U537" s="6"/>
      <c r="V537" s="6"/>
      <c r="W537" s="6"/>
      <c r="X537" s="6"/>
      <c r="Y537" s="6"/>
      <c r="Z537" s="6"/>
      <c r="AA537" s="6"/>
      <c r="AB537" s="6"/>
    </row>
    <row r="538" spans="1:28" ht="14.25" customHeight="1">
      <c r="A538" s="6"/>
      <c r="B538" s="6"/>
      <c r="C538" s="6"/>
      <c r="D538" s="6"/>
      <c r="E538" s="6"/>
      <c r="F538" s="6"/>
      <c r="G538" s="6"/>
      <c r="H538" s="6"/>
      <c r="I538" s="6"/>
      <c r="J538" s="6"/>
      <c r="K538" s="6"/>
      <c r="L538" s="15"/>
      <c r="M538" s="6"/>
      <c r="N538" s="6"/>
      <c r="O538" s="6"/>
      <c r="P538" s="6"/>
      <c r="Q538" s="6"/>
      <c r="R538" s="6"/>
      <c r="S538" s="6"/>
      <c r="T538" s="6"/>
      <c r="U538" s="6"/>
      <c r="V538" s="6"/>
      <c r="W538" s="6"/>
      <c r="X538" s="6"/>
      <c r="Y538" s="6"/>
      <c r="Z538" s="6"/>
      <c r="AA538" s="6"/>
      <c r="AB538" s="6"/>
    </row>
    <row r="539" spans="1:28" ht="14.25" customHeight="1">
      <c r="A539" s="6"/>
      <c r="B539" s="6"/>
      <c r="C539" s="6"/>
      <c r="D539" s="6"/>
      <c r="E539" s="6"/>
      <c r="F539" s="6"/>
      <c r="G539" s="6"/>
      <c r="H539" s="6"/>
      <c r="I539" s="6"/>
      <c r="J539" s="6"/>
      <c r="K539" s="6"/>
      <c r="L539" s="15"/>
      <c r="M539" s="6"/>
      <c r="N539" s="6"/>
      <c r="O539" s="6"/>
      <c r="P539" s="6"/>
      <c r="Q539" s="6"/>
      <c r="R539" s="6"/>
      <c r="S539" s="6"/>
      <c r="T539" s="6"/>
      <c r="U539" s="6"/>
      <c r="V539" s="6"/>
      <c r="W539" s="6"/>
      <c r="X539" s="6"/>
      <c r="Y539" s="6"/>
      <c r="Z539" s="6"/>
      <c r="AA539" s="6"/>
      <c r="AB539" s="6"/>
    </row>
    <row r="540" spans="1:28" ht="14.25" customHeight="1">
      <c r="A540" s="6"/>
      <c r="B540" s="6"/>
      <c r="C540" s="6"/>
      <c r="D540" s="6"/>
      <c r="E540" s="6"/>
      <c r="F540" s="6"/>
      <c r="G540" s="6"/>
      <c r="H540" s="6"/>
      <c r="I540" s="6"/>
      <c r="J540" s="6"/>
      <c r="K540" s="6"/>
      <c r="L540" s="15"/>
      <c r="M540" s="6"/>
      <c r="N540" s="6"/>
      <c r="O540" s="6"/>
      <c r="P540" s="6"/>
      <c r="Q540" s="6"/>
      <c r="R540" s="6"/>
      <c r="S540" s="6"/>
      <c r="T540" s="6"/>
      <c r="U540" s="6"/>
      <c r="V540" s="6"/>
      <c r="W540" s="6"/>
      <c r="X540" s="6"/>
      <c r="Y540" s="6"/>
      <c r="Z540" s="6"/>
      <c r="AA540" s="6"/>
      <c r="AB540" s="6"/>
    </row>
    <row r="541" spans="1:28" ht="14.25" customHeight="1">
      <c r="A541" s="6"/>
      <c r="B541" s="6"/>
      <c r="C541" s="6"/>
      <c r="D541" s="6"/>
      <c r="E541" s="6"/>
      <c r="F541" s="6"/>
      <c r="G541" s="6"/>
      <c r="H541" s="6"/>
      <c r="I541" s="6"/>
      <c r="J541" s="6"/>
      <c r="K541" s="6"/>
      <c r="L541" s="15"/>
      <c r="M541" s="6"/>
      <c r="N541" s="6"/>
      <c r="O541" s="6"/>
      <c r="P541" s="6"/>
      <c r="Q541" s="6"/>
      <c r="R541" s="6"/>
      <c r="S541" s="6"/>
      <c r="T541" s="6"/>
      <c r="U541" s="6"/>
      <c r="V541" s="6"/>
      <c r="W541" s="6"/>
      <c r="X541" s="6"/>
      <c r="Y541" s="6"/>
      <c r="Z541" s="6"/>
      <c r="AA541" s="6"/>
      <c r="AB541" s="6"/>
    </row>
    <row r="542" spans="1:28" ht="14.25" customHeight="1">
      <c r="A542" s="6"/>
      <c r="B542" s="6"/>
      <c r="C542" s="6"/>
      <c r="D542" s="6"/>
      <c r="E542" s="6"/>
      <c r="F542" s="6"/>
      <c r="G542" s="6"/>
      <c r="H542" s="6"/>
      <c r="I542" s="6"/>
      <c r="J542" s="6"/>
      <c r="K542" s="6"/>
      <c r="L542" s="15"/>
      <c r="M542" s="6"/>
      <c r="N542" s="6"/>
      <c r="O542" s="6"/>
      <c r="P542" s="6"/>
      <c r="Q542" s="6"/>
      <c r="R542" s="6"/>
      <c r="S542" s="6"/>
      <c r="T542" s="6"/>
      <c r="U542" s="6"/>
      <c r="V542" s="6"/>
      <c r="W542" s="6"/>
      <c r="X542" s="6"/>
      <c r="Y542" s="6"/>
      <c r="Z542" s="6"/>
      <c r="AA542" s="6"/>
      <c r="AB542" s="6"/>
    </row>
    <row r="543" spans="1:28" ht="14.25" customHeight="1">
      <c r="A543" s="6"/>
      <c r="B543" s="6"/>
      <c r="C543" s="6"/>
      <c r="D543" s="6"/>
      <c r="E543" s="6"/>
      <c r="F543" s="6"/>
      <c r="G543" s="6"/>
      <c r="H543" s="6"/>
      <c r="I543" s="6"/>
      <c r="J543" s="6"/>
      <c r="K543" s="6"/>
      <c r="L543" s="15"/>
      <c r="M543" s="6"/>
      <c r="N543" s="6"/>
      <c r="O543" s="6"/>
      <c r="P543" s="6"/>
      <c r="Q543" s="6"/>
      <c r="R543" s="6"/>
      <c r="S543" s="6"/>
      <c r="T543" s="6"/>
      <c r="U543" s="6"/>
      <c r="V543" s="6"/>
      <c r="W543" s="6"/>
      <c r="X543" s="6"/>
      <c r="Y543" s="6"/>
      <c r="Z543" s="6"/>
      <c r="AA543" s="6"/>
      <c r="AB543" s="6"/>
    </row>
    <row r="544" spans="1:28" ht="14.25" customHeight="1">
      <c r="A544" s="6"/>
      <c r="B544" s="6"/>
      <c r="C544" s="6"/>
      <c r="D544" s="6"/>
      <c r="E544" s="6"/>
      <c r="F544" s="6"/>
      <c r="G544" s="6"/>
      <c r="H544" s="6"/>
      <c r="I544" s="6"/>
      <c r="J544" s="6"/>
      <c r="K544" s="6"/>
      <c r="L544" s="15"/>
      <c r="M544" s="6"/>
      <c r="N544" s="6"/>
      <c r="O544" s="6"/>
      <c r="P544" s="6"/>
      <c r="Q544" s="6"/>
      <c r="R544" s="6"/>
      <c r="S544" s="6"/>
      <c r="T544" s="6"/>
      <c r="U544" s="6"/>
      <c r="V544" s="6"/>
      <c r="W544" s="6"/>
      <c r="X544" s="6"/>
      <c r="Y544" s="6"/>
      <c r="Z544" s="6"/>
      <c r="AA544" s="6"/>
      <c r="AB544" s="6"/>
    </row>
    <row r="545" spans="1:28" ht="14.25" customHeight="1">
      <c r="A545" s="6"/>
      <c r="B545" s="6"/>
      <c r="C545" s="6"/>
      <c r="D545" s="6"/>
      <c r="E545" s="6"/>
      <c r="F545" s="6"/>
      <c r="G545" s="6"/>
      <c r="H545" s="6"/>
      <c r="I545" s="6"/>
      <c r="J545" s="6"/>
      <c r="K545" s="6"/>
      <c r="L545" s="15"/>
      <c r="M545" s="6"/>
      <c r="N545" s="6"/>
      <c r="O545" s="6"/>
      <c r="P545" s="6"/>
      <c r="Q545" s="6"/>
      <c r="R545" s="6"/>
      <c r="S545" s="6"/>
      <c r="T545" s="6"/>
      <c r="U545" s="6"/>
      <c r="V545" s="6"/>
      <c r="W545" s="6"/>
      <c r="X545" s="6"/>
      <c r="Y545" s="6"/>
      <c r="Z545" s="6"/>
      <c r="AA545" s="6"/>
      <c r="AB545" s="6"/>
    </row>
    <row r="546" spans="1:28" ht="14.25" customHeight="1">
      <c r="A546" s="6"/>
      <c r="B546" s="6"/>
      <c r="C546" s="6"/>
      <c r="D546" s="6"/>
      <c r="E546" s="6"/>
      <c r="F546" s="6"/>
      <c r="G546" s="6"/>
      <c r="H546" s="6"/>
      <c r="I546" s="6"/>
      <c r="J546" s="6"/>
      <c r="K546" s="6"/>
      <c r="L546" s="15"/>
      <c r="M546" s="6"/>
      <c r="N546" s="6"/>
      <c r="O546" s="6"/>
      <c r="P546" s="6"/>
      <c r="Q546" s="6"/>
      <c r="R546" s="6"/>
      <c r="S546" s="6"/>
      <c r="T546" s="6"/>
      <c r="U546" s="6"/>
      <c r="V546" s="6"/>
      <c r="W546" s="6"/>
      <c r="X546" s="6"/>
      <c r="Y546" s="6"/>
      <c r="Z546" s="6"/>
      <c r="AA546" s="6"/>
      <c r="AB546" s="6"/>
    </row>
    <row r="547" spans="1:28" ht="14.25" customHeight="1">
      <c r="A547" s="6"/>
      <c r="B547" s="6"/>
      <c r="C547" s="6"/>
      <c r="D547" s="6"/>
      <c r="E547" s="6"/>
      <c r="F547" s="6"/>
      <c r="G547" s="6"/>
      <c r="H547" s="6"/>
      <c r="I547" s="6"/>
      <c r="J547" s="6"/>
      <c r="K547" s="6"/>
      <c r="L547" s="15"/>
      <c r="M547" s="6"/>
      <c r="N547" s="6"/>
      <c r="O547" s="6"/>
      <c r="P547" s="6"/>
      <c r="Q547" s="6"/>
      <c r="R547" s="6"/>
      <c r="S547" s="6"/>
      <c r="T547" s="6"/>
      <c r="U547" s="6"/>
      <c r="V547" s="6"/>
      <c r="W547" s="6"/>
      <c r="X547" s="6"/>
      <c r="Y547" s="6"/>
      <c r="Z547" s="6"/>
      <c r="AA547" s="6"/>
      <c r="AB547" s="6"/>
    </row>
    <row r="548" spans="1:28" ht="14.25" customHeight="1">
      <c r="A548" s="6"/>
      <c r="B548" s="6"/>
      <c r="C548" s="6"/>
      <c r="D548" s="6"/>
      <c r="E548" s="6"/>
      <c r="F548" s="6"/>
      <c r="G548" s="6"/>
      <c r="H548" s="6"/>
      <c r="I548" s="6"/>
      <c r="J548" s="6"/>
      <c r="K548" s="6"/>
      <c r="L548" s="15"/>
      <c r="M548" s="6"/>
      <c r="N548" s="6"/>
      <c r="O548" s="6"/>
      <c r="P548" s="6"/>
      <c r="Q548" s="6"/>
      <c r="R548" s="6"/>
      <c r="S548" s="6"/>
      <c r="T548" s="6"/>
      <c r="U548" s="6"/>
      <c r="V548" s="6"/>
      <c r="W548" s="6"/>
      <c r="X548" s="6"/>
      <c r="Y548" s="6"/>
      <c r="Z548" s="6"/>
      <c r="AA548" s="6"/>
      <c r="AB548" s="6"/>
    </row>
    <row r="549" spans="1:28" ht="14.25" customHeight="1">
      <c r="A549" s="6"/>
      <c r="B549" s="6"/>
      <c r="C549" s="6"/>
      <c r="D549" s="6"/>
      <c r="E549" s="6"/>
      <c r="F549" s="6"/>
      <c r="G549" s="6"/>
      <c r="H549" s="6"/>
      <c r="I549" s="6"/>
      <c r="J549" s="6"/>
      <c r="K549" s="6"/>
      <c r="L549" s="15"/>
      <c r="M549" s="6"/>
      <c r="N549" s="6"/>
      <c r="O549" s="6"/>
      <c r="P549" s="6"/>
      <c r="Q549" s="6"/>
      <c r="R549" s="6"/>
      <c r="S549" s="6"/>
      <c r="T549" s="6"/>
      <c r="U549" s="6"/>
      <c r="V549" s="6"/>
      <c r="W549" s="6"/>
      <c r="X549" s="6"/>
      <c r="Y549" s="6"/>
      <c r="Z549" s="6"/>
      <c r="AA549" s="6"/>
      <c r="AB549" s="6"/>
    </row>
    <row r="550" spans="1:28" ht="14.25" customHeight="1">
      <c r="A550" s="6"/>
      <c r="B550" s="6"/>
      <c r="C550" s="6"/>
      <c r="D550" s="6"/>
      <c r="E550" s="6"/>
      <c r="F550" s="6"/>
      <c r="G550" s="6"/>
      <c r="H550" s="6"/>
      <c r="I550" s="6"/>
      <c r="J550" s="6"/>
      <c r="K550" s="6"/>
      <c r="L550" s="15"/>
      <c r="M550" s="6"/>
      <c r="N550" s="6"/>
      <c r="O550" s="6"/>
      <c r="P550" s="6"/>
      <c r="Q550" s="6"/>
      <c r="R550" s="6"/>
      <c r="S550" s="6"/>
      <c r="T550" s="6"/>
      <c r="U550" s="6"/>
      <c r="V550" s="6"/>
      <c r="W550" s="6"/>
      <c r="X550" s="6"/>
      <c r="Y550" s="6"/>
      <c r="Z550" s="6"/>
      <c r="AA550" s="6"/>
      <c r="AB550" s="6"/>
    </row>
    <row r="551" spans="1:28" ht="14.25" customHeight="1">
      <c r="A551" s="6"/>
      <c r="B551" s="6"/>
      <c r="C551" s="6"/>
      <c r="D551" s="6"/>
      <c r="E551" s="6"/>
      <c r="F551" s="6"/>
      <c r="G551" s="6"/>
      <c r="H551" s="6"/>
      <c r="I551" s="6"/>
      <c r="J551" s="6"/>
      <c r="K551" s="6"/>
      <c r="L551" s="15"/>
      <c r="M551" s="6"/>
      <c r="N551" s="6"/>
      <c r="O551" s="6"/>
      <c r="P551" s="6"/>
      <c r="Q551" s="6"/>
      <c r="R551" s="6"/>
      <c r="S551" s="6"/>
      <c r="T551" s="6"/>
      <c r="U551" s="6"/>
      <c r="V551" s="6"/>
      <c r="W551" s="6"/>
      <c r="X551" s="6"/>
      <c r="Y551" s="6"/>
      <c r="Z551" s="6"/>
      <c r="AA551" s="6"/>
      <c r="AB551" s="6"/>
    </row>
    <row r="552" spans="1:28" ht="14.25" customHeight="1">
      <c r="A552" s="6"/>
      <c r="B552" s="6"/>
      <c r="C552" s="6"/>
      <c r="D552" s="6"/>
      <c r="E552" s="6"/>
      <c r="F552" s="6"/>
      <c r="G552" s="6"/>
      <c r="H552" s="6"/>
      <c r="I552" s="6"/>
      <c r="J552" s="6"/>
      <c r="K552" s="6"/>
      <c r="L552" s="15"/>
      <c r="M552" s="6"/>
      <c r="N552" s="6"/>
      <c r="O552" s="6"/>
      <c r="P552" s="6"/>
      <c r="Q552" s="6"/>
      <c r="R552" s="6"/>
      <c r="S552" s="6"/>
      <c r="T552" s="6"/>
      <c r="U552" s="6"/>
      <c r="V552" s="6"/>
      <c r="W552" s="6"/>
      <c r="X552" s="6"/>
      <c r="Y552" s="6"/>
      <c r="Z552" s="6"/>
      <c r="AA552" s="6"/>
      <c r="AB552" s="6"/>
    </row>
    <row r="553" spans="1:28" ht="14.25" customHeight="1">
      <c r="A553" s="6"/>
      <c r="B553" s="6"/>
      <c r="C553" s="6"/>
      <c r="D553" s="6"/>
      <c r="E553" s="6"/>
      <c r="F553" s="6"/>
      <c r="G553" s="6"/>
      <c r="H553" s="6"/>
      <c r="I553" s="6"/>
      <c r="J553" s="6"/>
      <c r="K553" s="6"/>
      <c r="L553" s="15"/>
      <c r="M553" s="6"/>
      <c r="N553" s="6"/>
      <c r="O553" s="6"/>
      <c r="P553" s="6"/>
      <c r="Q553" s="6"/>
      <c r="R553" s="6"/>
      <c r="S553" s="6"/>
      <c r="T553" s="6"/>
      <c r="U553" s="6"/>
      <c r="V553" s="6"/>
      <c r="W553" s="6"/>
      <c r="X553" s="6"/>
      <c r="Y553" s="6"/>
      <c r="Z553" s="6"/>
      <c r="AA553" s="6"/>
      <c r="AB553" s="6"/>
    </row>
    <row r="554" spans="1:28" ht="14.25" customHeight="1">
      <c r="A554" s="6"/>
      <c r="B554" s="6"/>
      <c r="C554" s="6"/>
      <c r="D554" s="6"/>
      <c r="E554" s="6"/>
      <c r="F554" s="6"/>
      <c r="G554" s="6"/>
      <c r="H554" s="6"/>
      <c r="I554" s="6"/>
      <c r="J554" s="6"/>
      <c r="K554" s="6"/>
      <c r="L554" s="15"/>
      <c r="M554" s="6"/>
      <c r="N554" s="6"/>
      <c r="O554" s="6"/>
      <c r="P554" s="6"/>
      <c r="Q554" s="6"/>
      <c r="R554" s="6"/>
      <c r="S554" s="6"/>
      <c r="T554" s="6"/>
      <c r="U554" s="6"/>
      <c r="V554" s="6"/>
      <c r="W554" s="6"/>
      <c r="X554" s="6"/>
      <c r="Y554" s="6"/>
      <c r="Z554" s="6"/>
      <c r="AA554" s="6"/>
      <c r="AB554" s="6"/>
    </row>
    <row r="555" spans="1:28" ht="14.25" customHeight="1">
      <c r="A555" s="6"/>
      <c r="B555" s="6"/>
      <c r="C555" s="6"/>
      <c r="D555" s="6"/>
      <c r="E555" s="6"/>
      <c r="F555" s="6"/>
      <c r="G555" s="6"/>
      <c r="H555" s="6"/>
      <c r="I555" s="6"/>
      <c r="J555" s="6"/>
      <c r="K555" s="6"/>
      <c r="L555" s="15"/>
      <c r="M555" s="6"/>
      <c r="N555" s="6"/>
      <c r="O555" s="6"/>
      <c r="P555" s="6"/>
      <c r="Q555" s="6"/>
      <c r="R555" s="6"/>
      <c r="S555" s="6"/>
      <c r="T555" s="6"/>
      <c r="U555" s="6"/>
      <c r="V555" s="6"/>
      <c r="W555" s="6"/>
      <c r="X555" s="6"/>
      <c r="Y555" s="6"/>
      <c r="Z555" s="6"/>
      <c r="AA555" s="6"/>
      <c r="AB555" s="6"/>
    </row>
    <row r="556" spans="1:28" ht="14.25" customHeight="1">
      <c r="A556" s="6"/>
      <c r="B556" s="6"/>
      <c r="C556" s="6"/>
      <c r="D556" s="6"/>
      <c r="E556" s="6"/>
      <c r="F556" s="6"/>
      <c r="G556" s="6"/>
      <c r="H556" s="6"/>
      <c r="I556" s="6"/>
      <c r="J556" s="6"/>
      <c r="K556" s="6"/>
      <c r="L556" s="15"/>
      <c r="M556" s="6"/>
      <c r="N556" s="6"/>
      <c r="O556" s="6"/>
      <c r="P556" s="6"/>
      <c r="Q556" s="6"/>
      <c r="R556" s="6"/>
      <c r="S556" s="6"/>
      <c r="T556" s="6"/>
      <c r="U556" s="6"/>
      <c r="V556" s="6"/>
      <c r="W556" s="6"/>
      <c r="X556" s="6"/>
      <c r="Y556" s="6"/>
      <c r="Z556" s="6"/>
      <c r="AA556" s="6"/>
      <c r="AB556" s="6"/>
    </row>
    <row r="557" spans="1:28" ht="14.25" customHeight="1">
      <c r="A557" s="6"/>
      <c r="B557" s="6"/>
      <c r="C557" s="6"/>
      <c r="D557" s="6"/>
      <c r="E557" s="6"/>
      <c r="F557" s="6"/>
      <c r="G557" s="6"/>
      <c r="H557" s="6"/>
      <c r="I557" s="6"/>
      <c r="J557" s="6"/>
      <c r="K557" s="6"/>
      <c r="L557" s="15"/>
      <c r="M557" s="6"/>
      <c r="N557" s="6"/>
      <c r="O557" s="6"/>
      <c r="P557" s="6"/>
      <c r="Q557" s="6"/>
      <c r="R557" s="6"/>
      <c r="S557" s="6"/>
      <c r="T557" s="6"/>
      <c r="U557" s="6"/>
      <c r="V557" s="6"/>
      <c r="W557" s="6"/>
      <c r="X557" s="6"/>
      <c r="Y557" s="6"/>
      <c r="Z557" s="6"/>
      <c r="AA557" s="6"/>
      <c r="AB557" s="6"/>
    </row>
    <row r="558" spans="1:28" ht="14.25" customHeight="1">
      <c r="A558" s="6"/>
      <c r="B558" s="6"/>
      <c r="C558" s="6"/>
      <c r="D558" s="6"/>
      <c r="E558" s="6"/>
      <c r="F558" s="6"/>
      <c r="G558" s="6"/>
      <c r="H558" s="6"/>
      <c r="I558" s="6"/>
      <c r="J558" s="6"/>
      <c r="K558" s="6"/>
      <c r="L558" s="15"/>
      <c r="M558" s="6"/>
      <c r="N558" s="6"/>
      <c r="O558" s="6"/>
      <c r="P558" s="6"/>
      <c r="Q558" s="6"/>
      <c r="R558" s="6"/>
      <c r="S558" s="6"/>
      <c r="T558" s="6"/>
      <c r="U558" s="6"/>
      <c r="V558" s="6"/>
      <c r="W558" s="6"/>
      <c r="X558" s="6"/>
      <c r="Y558" s="6"/>
      <c r="Z558" s="6"/>
      <c r="AA558" s="6"/>
      <c r="AB558" s="6"/>
    </row>
    <row r="559" spans="1:28" ht="14.25" customHeight="1">
      <c r="A559" s="6"/>
      <c r="B559" s="6"/>
      <c r="C559" s="6"/>
      <c r="D559" s="6"/>
      <c r="E559" s="6"/>
      <c r="F559" s="6"/>
      <c r="G559" s="6"/>
      <c r="H559" s="6"/>
      <c r="I559" s="6"/>
      <c r="J559" s="6"/>
      <c r="K559" s="6"/>
      <c r="L559" s="15"/>
      <c r="M559" s="6"/>
      <c r="N559" s="6"/>
      <c r="O559" s="6"/>
      <c r="P559" s="6"/>
      <c r="Q559" s="6"/>
      <c r="R559" s="6"/>
      <c r="S559" s="6"/>
      <c r="T559" s="6"/>
      <c r="U559" s="6"/>
      <c r="V559" s="6"/>
      <c r="W559" s="6"/>
      <c r="X559" s="6"/>
      <c r="Y559" s="6"/>
      <c r="Z559" s="6"/>
      <c r="AA559" s="6"/>
      <c r="AB559" s="6"/>
    </row>
    <row r="560" spans="1:28" ht="14.25" customHeight="1">
      <c r="A560" s="6"/>
      <c r="B560" s="6"/>
      <c r="C560" s="6"/>
      <c r="D560" s="6"/>
      <c r="E560" s="6"/>
      <c r="F560" s="6"/>
      <c r="G560" s="6"/>
      <c r="H560" s="6"/>
      <c r="I560" s="6"/>
      <c r="J560" s="6"/>
      <c r="K560" s="6"/>
      <c r="L560" s="15"/>
      <c r="M560" s="6"/>
      <c r="N560" s="6"/>
      <c r="O560" s="6"/>
      <c r="P560" s="6"/>
      <c r="Q560" s="6"/>
      <c r="R560" s="6"/>
      <c r="S560" s="6"/>
      <c r="T560" s="6"/>
      <c r="U560" s="6"/>
      <c r="V560" s="6"/>
      <c r="W560" s="6"/>
      <c r="X560" s="6"/>
      <c r="Y560" s="6"/>
      <c r="Z560" s="6"/>
      <c r="AA560" s="6"/>
      <c r="AB560" s="6"/>
    </row>
    <row r="561" spans="1:28" ht="14.25" customHeight="1">
      <c r="A561" s="6"/>
      <c r="B561" s="6"/>
      <c r="C561" s="6"/>
      <c r="D561" s="6"/>
      <c r="E561" s="6"/>
      <c r="F561" s="6"/>
      <c r="G561" s="6"/>
      <c r="H561" s="6"/>
      <c r="I561" s="6"/>
      <c r="J561" s="6"/>
      <c r="K561" s="6"/>
      <c r="L561" s="15"/>
      <c r="M561" s="6"/>
      <c r="N561" s="6"/>
      <c r="O561" s="6"/>
      <c r="P561" s="6"/>
      <c r="Q561" s="6"/>
      <c r="R561" s="6"/>
      <c r="S561" s="6"/>
      <c r="T561" s="6"/>
      <c r="U561" s="6"/>
      <c r="V561" s="6"/>
      <c r="W561" s="6"/>
      <c r="X561" s="6"/>
      <c r="Y561" s="6"/>
      <c r="Z561" s="6"/>
      <c r="AA561" s="6"/>
      <c r="AB561" s="6"/>
    </row>
    <row r="562" spans="1:28" ht="14.25" customHeight="1">
      <c r="A562" s="6"/>
      <c r="B562" s="6"/>
      <c r="C562" s="6"/>
      <c r="D562" s="6"/>
      <c r="E562" s="6"/>
      <c r="F562" s="6"/>
      <c r="G562" s="6"/>
      <c r="H562" s="6"/>
      <c r="I562" s="6"/>
      <c r="J562" s="6"/>
      <c r="K562" s="6"/>
      <c r="L562" s="15"/>
      <c r="M562" s="6"/>
      <c r="N562" s="6"/>
      <c r="O562" s="6"/>
      <c r="P562" s="6"/>
      <c r="Q562" s="6"/>
      <c r="R562" s="6"/>
      <c r="S562" s="6"/>
      <c r="T562" s="6"/>
      <c r="U562" s="6"/>
      <c r="V562" s="6"/>
      <c r="W562" s="6"/>
      <c r="X562" s="6"/>
      <c r="Y562" s="6"/>
      <c r="Z562" s="6"/>
      <c r="AA562" s="6"/>
      <c r="AB562" s="6"/>
    </row>
    <row r="563" spans="1:28" ht="14.25" customHeight="1">
      <c r="A563" s="6"/>
      <c r="B563" s="6"/>
      <c r="C563" s="6"/>
      <c r="D563" s="6"/>
      <c r="E563" s="6"/>
      <c r="F563" s="6"/>
      <c r="G563" s="6"/>
      <c r="H563" s="6"/>
      <c r="I563" s="6"/>
      <c r="J563" s="6"/>
      <c r="K563" s="6"/>
      <c r="L563" s="15"/>
      <c r="M563" s="6"/>
      <c r="N563" s="6"/>
      <c r="O563" s="6"/>
      <c r="P563" s="6"/>
      <c r="Q563" s="6"/>
      <c r="R563" s="6"/>
      <c r="S563" s="6"/>
      <c r="T563" s="6"/>
      <c r="U563" s="6"/>
      <c r="V563" s="6"/>
      <c r="W563" s="6"/>
      <c r="X563" s="6"/>
      <c r="Y563" s="6"/>
      <c r="Z563" s="6"/>
      <c r="AA563" s="6"/>
      <c r="AB563" s="6"/>
    </row>
    <row r="564" spans="1:28" ht="14.25" customHeight="1">
      <c r="A564" s="6"/>
      <c r="B564" s="6"/>
      <c r="C564" s="6"/>
      <c r="D564" s="6"/>
      <c r="E564" s="6"/>
      <c r="F564" s="6"/>
      <c r="G564" s="6"/>
      <c r="H564" s="6"/>
      <c r="I564" s="6"/>
      <c r="J564" s="6"/>
      <c r="K564" s="6"/>
      <c r="L564" s="15"/>
      <c r="M564" s="6"/>
      <c r="N564" s="6"/>
      <c r="O564" s="6"/>
      <c r="P564" s="6"/>
      <c r="Q564" s="6"/>
      <c r="R564" s="6"/>
      <c r="S564" s="6"/>
      <c r="T564" s="6"/>
      <c r="U564" s="6"/>
      <c r="V564" s="6"/>
      <c r="W564" s="6"/>
      <c r="X564" s="6"/>
      <c r="Y564" s="6"/>
      <c r="Z564" s="6"/>
      <c r="AA564" s="6"/>
      <c r="AB564" s="6"/>
    </row>
    <row r="565" spans="1:28" ht="14.25" customHeight="1">
      <c r="A565" s="6"/>
      <c r="B565" s="6"/>
      <c r="C565" s="6"/>
      <c r="D565" s="6"/>
      <c r="E565" s="6"/>
      <c r="F565" s="6"/>
      <c r="G565" s="6"/>
      <c r="H565" s="6"/>
      <c r="I565" s="6"/>
      <c r="J565" s="6"/>
      <c r="K565" s="6"/>
      <c r="L565" s="15"/>
      <c r="M565" s="6"/>
      <c r="N565" s="6"/>
      <c r="O565" s="6"/>
      <c r="P565" s="6"/>
      <c r="Q565" s="6"/>
      <c r="R565" s="6"/>
      <c r="S565" s="6"/>
      <c r="T565" s="6"/>
      <c r="U565" s="6"/>
      <c r="V565" s="6"/>
      <c r="W565" s="6"/>
      <c r="X565" s="6"/>
      <c r="Y565" s="6"/>
      <c r="Z565" s="6"/>
      <c r="AA565" s="6"/>
      <c r="AB565" s="6"/>
    </row>
    <row r="566" spans="1:28" ht="15.75" customHeight="1">
      <c r="M566" s="6"/>
      <c r="N566" s="6"/>
    </row>
    <row r="567" spans="1:28" ht="15.75" customHeight="1"/>
    <row r="568" spans="1:28" ht="15.75" customHeight="1"/>
    <row r="569" spans="1:28" ht="15.75" customHeight="1"/>
    <row r="570" spans="1:28" ht="15.75" customHeight="1"/>
    <row r="571" spans="1:28" ht="15.75" customHeight="1"/>
    <row r="572" spans="1:28" ht="15.75" customHeight="1"/>
    <row r="573" spans="1:28" ht="15.75" customHeight="1"/>
    <row r="574" spans="1:28" ht="15.75" customHeight="1"/>
    <row r="575" spans="1:28" ht="15.75" customHeight="1"/>
    <row r="576" spans="1:28"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sheetData>
  <mergeCells count="278">
    <mergeCell ref="A217:K217"/>
    <mergeCell ref="A218:K218"/>
    <mergeCell ref="A219:K219"/>
    <mergeCell ref="C206:K206"/>
    <mergeCell ref="C207:K207"/>
    <mergeCell ref="C208:K208"/>
    <mergeCell ref="C209:K209"/>
    <mergeCell ref="B210:K211"/>
    <mergeCell ref="A212:K212"/>
    <mergeCell ref="A214:K214"/>
    <mergeCell ref="A215:K215"/>
    <mergeCell ref="A216:K216"/>
    <mergeCell ref="G197:H197"/>
    <mergeCell ref="G198:H198"/>
    <mergeCell ref="G199:H199"/>
    <mergeCell ref="E200:F200"/>
    <mergeCell ref="G200:H200"/>
    <mergeCell ref="A202:K202"/>
    <mergeCell ref="B203:K203"/>
    <mergeCell ref="B204:K204"/>
    <mergeCell ref="B205:K205"/>
    <mergeCell ref="G187:H187"/>
    <mergeCell ref="G188:H188"/>
    <mergeCell ref="E189:F189"/>
    <mergeCell ref="G189:H189"/>
    <mergeCell ref="A191:K192"/>
    <mergeCell ref="C194:I194"/>
    <mergeCell ref="C195:C196"/>
    <mergeCell ref="D195:D196"/>
    <mergeCell ref="E195:E196"/>
    <mergeCell ref="F195:F196"/>
    <mergeCell ref="G195:H196"/>
    <mergeCell ref="I195:I196"/>
    <mergeCell ref="A175:K175"/>
    <mergeCell ref="A176:K177"/>
    <mergeCell ref="A178:K178"/>
    <mergeCell ref="A179:K180"/>
    <mergeCell ref="A181:K182"/>
    <mergeCell ref="C184:I184"/>
    <mergeCell ref="C185:C186"/>
    <mergeCell ref="D185:D186"/>
    <mergeCell ref="E185:E186"/>
    <mergeCell ref="F185:F186"/>
    <mergeCell ref="G185:H186"/>
    <mergeCell ref="I185:I186"/>
    <mergeCell ref="C165:K165"/>
    <mergeCell ref="C166:K166"/>
    <mergeCell ref="C167:K167"/>
    <mergeCell ref="C168:K168"/>
    <mergeCell ref="B169:K170"/>
    <mergeCell ref="A171:K171"/>
    <mergeCell ref="A172:K172"/>
    <mergeCell ref="A173:K173"/>
    <mergeCell ref="A174:K174"/>
    <mergeCell ref="E144:E145"/>
    <mergeCell ref="F144:F145"/>
    <mergeCell ref="G144:H145"/>
    <mergeCell ref="I144:I145"/>
    <mergeCell ref="G146:H146"/>
    <mergeCell ref="G147:H147"/>
    <mergeCell ref="E148:F148"/>
    <mergeCell ref="B163:K163"/>
    <mergeCell ref="B164:K164"/>
    <mergeCell ref="G156:H156"/>
    <mergeCell ref="G157:H157"/>
    <mergeCell ref="G158:H158"/>
    <mergeCell ref="E159:F159"/>
    <mergeCell ref="G159:H159"/>
    <mergeCell ref="A161:K161"/>
    <mergeCell ref="B162:K162"/>
    <mergeCell ref="C154:C155"/>
    <mergeCell ref="D154:D155"/>
    <mergeCell ref="C144:C145"/>
    <mergeCell ref="D144:D145"/>
    <mergeCell ref="G148:H148"/>
    <mergeCell ref="A150:K151"/>
    <mergeCell ref="C153:I153"/>
    <mergeCell ref="E154:E155"/>
    <mergeCell ref="A128:K129"/>
    <mergeCell ref="G136:H136"/>
    <mergeCell ref="G137:H137"/>
    <mergeCell ref="G138:H138"/>
    <mergeCell ref="G139:H139"/>
    <mergeCell ref="A141:K141"/>
    <mergeCell ref="C143:I143"/>
    <mergeCell ref="A130:K131"/>
    <mergeCell ref="C133:J133"/>
    <mergeCell ref="E134:E135"/>
    <mergeCell ref="F134:F135"/>
    <mergeCell ref="G134:H135"/>
    <mergeCell ref="I134:I135"/>
    <mergeCell ref="J134:J135"/>
    <mergeCell ref="C134:D135"/>
    <mergeCell ref="C136:D136"/>
    <mergeCell ref="C137:D137"/>
    <mergeCell ref="C138:D138"/>
    <mergeCell ref="C139:D139"/>
    <mergeCell ref="B109:K110"/>
    <mergeCell ref="D111:E111"/>
    <mergeCell ref="C114:K114"/>
    <mergeCell ref="C115:K117"/>
    <mergeCell ref="C118:K119"/>
    <mergeCell ref="D121:H121"/>
    <mergeCell ref="E122:F122"/>
    <mergeCell ref="E123:F123"/>
    <mergeCell ref="A83:K84"/>
    <mergeCell ref="A85:K85"/>
    <mergeCell ref="A87:K87"/>
    <mergeCell ref="A88:K89"/>
    <mergeCell ref="B90:K91"/>
    <mergeCell ref="D92:E92"/>
    <mergeCell ref="C96:K98"/>
    <mergeCell ref="C99:K100"/>
    <mergeCell ref="D102:H102"/>
    <mergeCell ref="E103:F103"/>
    <mergeCell ref="E104:F104"/>
    <mergeCell ref="E105:F105"/>
    <mergeCell ref="E106:F106"/>
    <mergeCell ref="E107:F107"/>
    <mergeCell ref="F154:F155"/>
    <mergeCell ref="G154:H155"/>
    <mergeCell ref="I154:I155"/>
    <mergeCell ref="E124:F124"/>
    <mergeCell ref="E125:F125"/>
    <mergeCell ref="E126:F126"/>
    <mergeCell ref="A57:E58"/>
    <mergeCell ref="F57:G58"/>
    <mergeCell ref="H57:K58"/>
    <mergeCell ref="A62:E62"/>
    <mergeCell ref="F62:G62"/>
    <mergeCell ref="H62:K62"/>
    <mergeCell ref="H63:K63"/>
    <mergeCell ref="J75:K75"/>
    <mergeCell ref="J76:K76"/>
    <mergeCell ref="H67:K67"/>
    <mergeCell ref="F68:G68"/>
    <mergeCell ref="H68:K68"/>
    <mergeCell ref="A68:E68"/>
    <mergeCell ref="A69:E69"/>
    <mergeCell ref="F69:G69"/>
    <mergeCell ref="H69:K69"/>
    <mergeCell ref="H70:K70"/>
    <mergeCell ref="F71:G71"/>
    <mergeCell ref="F54:G54"/>
    <mergeCell ref="H54:K54"/>
    <mergeCell ref="F56:G56"/>
    <mergeCell ref="A50:E50"/>
    <mergeCell ref="A51:E51"/>
    <mergeCell ref="F51:G51"/>
    <mergeCell ref="A52:E52"/>
    <mergeCell ref="F52:G52"/>
    <mergeCell ref="A53:E53"/>
    <mergeCell ref="F53:G53"/>
    <mergeCell ref="F44:G44"/>
    <mergeCell ref="H44:K44"/>
    <mergeCell ref="A45:E45"/>
    <mergeCell ref="A46:E46"/>
    <mergeCell ref="A47:E47"/>
    <mergeCell ref="A48:E48"/>
    <mergeCell ref="F48:G48"/>
    <mergeCell ref="F49:G49"/>
    <mergeCell ref="F50:G50"/>
    <mergeCell ref="A49:E49"/>
    <mergeCell ref="A38:E38"/>
    <mergeCell ref="F38:G38"/>
    <mergeCell ref="A39:E39"/>
    <mergeCell ref="F39:G39"/>
    <mergeCell ref="F40:G40"/>
    <mergeCell ref="H40:K40"/>
    <mergeCell ref="A40:E40"/>
    <mergeCell ref="H71:K71"/>
    <mergeCell ref="A41:E41"/>
    <mergeCell ref="F41:G41"/>
    <mergeCell ref="H41:K41"/>
    <mergeCell ref="A42:E42"/>
    <mergeCell ref="F42:G42"/>
    <mergeCell ref="H42:K42"/>
    <mergeCell ref="A65:E65"/>
    <mergeCell ref="A66:E66"/>
    <mergeCell ref="F66:G66"/>
    <mergeCell ref="H66:K66"/>
    <mergeCell ref="F45:G45"/>
    <mergeCell ref="H45:K45"/>
    <mergeCell ref="A43:E43"/>
    <mergeCell ref="F43:G43"/>
    <mergeCell ref="H43:K43"/>
    <mergeCell ref="A44:E44"/>
    <mergeCell ref="F33:G33"/>
    <mergeCell ref="A33:E33"/>
    <mergeCell ref="A34:E34"/>
    <mergeCell ref="F34:G34"/>
    <mergeCell ref="A35:E35"/>
    <mergeCell ref="A36:E36"/>
    <mergeCell ref="F36:G36"/>
    <mergeCell ref="F37:G37"/>
    <mergeCell ref="A37:E37"/>
    <mergeCell ref="F28:G28"/>
    <mergeCell ref="A29:E29"/>
    <mergeCell ref="F29:G29"/>
    <mergeCell ref="A30:E30"/>
    <mergeCell ref="F30:G30"/>
    <mergeCell ref="A31:E31"/>
    <mergeCell ref="F31:G31"/>
    <mergeCell ref="A32:E32"/>
    <mergeCell ref="F32:G32"/>
    <mergeCell ref="A23:E23"/>
    <mergeCell ref="F23:G23"/>
    <mergeCell ref="H23:K23"/>
    <mergeCell ref="F24:G24"/>
    <mergeCell ref="H24:K24"/>
    <mergeCell ref="A24:E24"/>
    <mergeCell ref="A25:E25"/>
    <mergeCell ref="F25:G25"/>
    <mergeCell ref="F26:G26"/>
    <mergeCell ref="A1:B3"/>
    <mergeCell ref="C1:G3"/>
    <mergeCell ref="A6:K10"/>
    <mergeCell ref="A11:K12"/>
    <mergeCell ref="C16:E16"/>
    <mergeCell ref="C17:E17"/>
    <mergeCell ref="C18:E18"/>
    <mergeCell ref="C19:E19"/>
    <mergeCell ref="C20:E20"/>
    <mergeCell ref="A261:K261"/>
    <mergeCell ref="B307:K307"/>
    <mergeCell ref="A318:K318"/>
    <mergeCell ref="G322:H322"/>
    <mergeCell ref="I322:J322"/>
    <mergeCell ref="K322:L322"/>
    <mergeCell ref="R251:R252"/>
    <mergeCell ref="C252:G252"/>
    <mergeCell ref="F253:G253"/>
    <mergeCell ref="F254:G254"/>
    <mergeCell ref="F255:G257"/>
    <mergeCell ref="A256:B256"/>
    <mergeCell ref="A257:B258"/>
    <mergeCell ref="F258:G258"/>
    <mergeCell ref="F259:G259"/>
    <mergeCell ref="A220:K220"/>
    <mergeCell ref="A221:K221"/>
    <mergeCell ref="A222:K222"/>
    <mergeCell ref="A223:K223"/>
    <mergeCell ref="A224:K224"/>
    <mergeCell ref="A225:K225"/>
    <mergeCell ref="A226:K226"/>
    <mergeCell ref="C241:D241"/>
    <mergeCell ref="H241:I241"/>
    <mergeCell ref="A227:K227"/>
    <mergeCell ref="A230:K230"/>
    <mergeCell ref="C237:F237"/>
    <mergeCell ref="C238:D238"/>
    <mergeCell ref="H238:I238"/>
    <mergeCell ref="C239:D239"/>
    <mergeCell ref="C240:D240"/>
    <mergeCell ref="H239:I239"/>
    <mergeCell ref="H240:I240"/>
    <mergeCell ref="G323:H323"/>
    <mergeCell ref="I323:J323"/>
    <mergeCell ref="K323:L323"/>
    <mergeCell ref="D346:F346"/>
    <mergeCell ref="D347:F347"/>
    <mergeCell ref="D348:F348"/>
    <mergeCell ref="D349:F349"/>
    <mergeCell ref="D336:F336"/>
    <mergeCell ref="D337:F337"/>
    <mergeCell ref="D338:F338"/>
    <mergeCell ref="D342:F342"/>
    <mergeCell ref="D343:F343"/>
    <mergeCell ref="D344:F344"/>
    <mergeCell ref="D345:F345"/>
    <mergeCell ref="D328:F328"/>
    <mergeCell ref="D329:F329"/>
    <mergeCell ref="D330:F330"/>
    <mergeCell ref="D331:F331"/>
    <mergeCell ref="D332:F332"/>
    <mergeCell ref="D333:F333"/>
    <mergeCell ref="D334:F334"/>
    <mergeCell ref="D335:F335"/>
  </mergeCells>
  <conditionalFormatting sqref="E104:F107 E123:F126">
    <cfRule type="notContainsBlanks" dxfId="99" priority="1">
      <formula>LEN(TRIM(E104))&gt;0</formula>
    </cfRule>
  </conditionalFormatting>
  <dataValidations count="2">
    <dataValidation type="list" allowBlank="1" showInputMessage="1" prompt="Click and enter a value from the list of items" sqref="E104:E107 E123:E126" xr:uid="{00000000-0002-0000-0000-000000000000}">
      <formula1>"Select,Replacement,Previous Passing Lot"</formula1>
    </dataValidation>
    <dataValidation type="list" allowBlank="1" showErrorMessage="1" sqref="C16" xr:uid="{00000000-0002-0000-0000-000001000000}">
      <formula1>$M$16:$M$17</formula1>
    </dataValidation>
  </dataValidations>
  <printOptions horizontalCentered="1"/>
  <pageMargins left="0.7" right="0.7" top="0.75" bottom="0.75" header="0" footer="0"/>
  <pageSetup scale="20" fitToHeight="0" orientation="portrait" r:id="rId1"/>
  <headerFooter>
    <oddFooter>&amp;C&amp;D&amp;RPage &amp;P of</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D1044"/>
  <sheetViews>
    <sheetView showGridLines="0" workbookViewId="0">
      <selection activeCell="M153" sqref="M153"/>
    </sheetView>
  </sheetViews>
  <sheetFormatPr defaultColWidth="12.69921875" defaultRowHeight="15" customHeight="1"/>
  <cols>
    <col min="1" max="2" width="6.69921875" customWidth="1"/>
    <col min="3" max="3" width="24" customWidth="1"/>
    <col min="4" max="4" width="35.19921875" customWidth="1"/>
    <col min="5" max="5" width="17.5" customWidth="1"/>
    <col min="6" max="6" width="14.69921875" customWidth="1"/>
    <col min="7" max="7" width="13.69921875" customWidth="1"/>
    <col min="8" max="8" width="15" customWidth="1"/>
    <col min="9" max="9" width="10.19921875" customWidth="1"/>
    <col min="10" max="10" width="11.19921875" customWidth="1"/>
    <col min="11" max="11" width="9.19921875" bestFit="1" customWidth="1"/>
    <col min="12" max="12" width="30.19921875" customWidth="1"/>
    <col min="13" max="13" width="16" customWidth="1"/>
    <col min="14" max="14" width="22" customWidth="1"/>
    <col min="15" max="15" width="15.5" customWidth="1"/>
    <col min="16" max="16" width="19" customWidth="1"/>
    <col min="17" max="17" width="18.19921875" customWidth="1"/>
    <col min="18" max="18" width="9.69921875" customWidth="1"/>
    <col min="20" max="28" width="8" customWidth="1"/>
  </cols>
  <sheetData>
    <row r="1" spans="1:30" ht="14.25" customHeight="1">
      <c r="A1" s="527"/>
      <c r="B1" s="528"/>
      <c r="C1" s="533" t="s">
        <v>376</v>
      </c>
      <c r="D1" s="534"/>
      <c r="E1" s="534"/>
      <c r="F1" s="534"/>
      <c r="G1" s="528"/>
      <c r="H1" s="1" t="str">
        <f>'SC5'' Procedure'!H1</f>
        <v xml:space="preserve">Doc #: </v>
      </c>
      <c r="I1" s="2" t="str">
        <f>'SC5'' Procedure'!I1</f>
        <v>000157</v>
      </c>
      <c r="J1" s="3"/>
      <c r="K1" s="4"/>
      <c r="L1" s="5"/>
      <c r="M1" s="6"/>
      <c r="N1" s="6"/>
      <c r="O1" s="6"/>
      <c r="P1" s="6"/>
      <c r="Q1" s="6"/>
      <c r="R1" s="6"/>
      <c r="S1" s="6"/>
      <c r="T1" s="6"/>
      <c r="U1" s="6"/>
      <c r="V1" s="6"/>
      <c r="W1" s="6"/>
      <c r="X1" s="6"/>
      <c r="Y1" s="6"/>
      <c r="Z1" s="6"/>
      <c r="AA1" s="6"/>
      <c r="AB1" s="6"/>
    </row>
    <row r="2" spans="1:30" ht="14.25" customHeight="1">
      <c r="A2" s="529"/>
      <c r="B2" s="530"/>
      <c r="C2" s="529"/>
      <c r="D2" s="507"/>
      <c r="E2" s="507"/>
      <c r="F2" s="507"/>
      <c r="G2" s="530"/>
      <c r="H2" s="7" t="str">
        <f>'SC5'' Procedure'!H2</f>
        <v xml:space="preserve">Rev: </v>
      </c>
      <c r="I2" s="8" t="str">
        <f>'SC5'' Procedure'!I2</f>
        <v>B</v>
      </c>
      <c r="J2" s="9"/>
      <c r="K2" s="10"/>
      <c r="L2" s="5"/>
      <c r="M2" s="6"/>
      <c r="N2" s="6"/>
      <c r="O2" s="6"/>
      <c r="P2" s="6"/>
      <c r="Q2" s="6"/>
      <c r="R2" s="6"/>
      <c r="S2" s="6"/>
      <c r="T2" s="6"/>
      <c r="U2" s="6"/>
      <c r="V2" s="6"/>
      <c r="W2" s="6"/>
      <c r="X2" s="6"/>
      <c r="Y2" s="6"/>
      <c r="Z2" s="6"/>
      <c r="AA2" s="6"/>
      <c r="AB2" s="6"/>
    </row>
    <row r="3" spans="1:30" ht="14.25" customHeight="1">
      <c r="A3" s="531"/>
      <c r="B3" s="532"/>
      <c r="C3" s="531"/>
      <c r="D3" s="535"/>
      <c r="E3" s="535"/>
      <c r="F3" s="535"/>
      <c r="G3" s="532"/>
      <c r="H3" s="11" t="str">
        <f>'SC5'' Procedure'!H3</f>
        <v xml:space="preserve">ECO #: </v>
      </c>
      <c r="I3" s="12">
        <f>'SC5'' Procedure'!I3</f>
        <v>3367</v>
      </c>
      <c r="J3" s="13" t="str">
        <f>'SC5'' Procedure'!J3</f>
        <v>Eff.:</v>
      </c>
      <c r="K3" s="14">
        <f>'SC5'' Procedure'!K3</f>
        <v>44378</v>
      </c>
      <c r="L3" s="15"/>
      <c r="M3" s="6"/>
      <c r="N3" s="6"/>
      <c r="O3" s="6"/>
      <c r="P3" s="6"/>
      <c r="Q3" s="6"/>
      <c r="R3" s="6"/>
      <c r="S3" s="6"/>
      <c r="T3" s="6"/>
      <c r="U3" s="6"/>
      <c r="V3" s="6"/>
      <c r="W3" s="6"/>
      <c r="X3" s="6"/>
      <c r="Y3" s="6"/>
      <c r="Z3" s="6"/>
      <c r="AA3" s="6"/>
      <c r="AB3" s="6"/>
    </row>
    <row r="4" spans="1:30" ht="14.25" customHeight="1">
      <c r="A4" s="16"/>
      <c r="B4" s="16"/>
      <c r="C4" s="16"/>
      <c r="D4" s="16"/>
      <c r="E4" s="16"/>
      <c r="F4" s="16"/>
      <c r="G4" s="16"/>
      <c r="H4" s="16"/>
      <c r="I4" s="16"/>
      <c r="J4" s="16"/>
      <c r="K4" s="16"/>
      <c r="L4" s="15"/>
      <c r="M4" s="6"/>
      <c r="N4" s="6"/>
      <c r="O4" s="6"/>
      <c r="P4" s="6"/>
      <c r="Q4" s="6"/>
      <c r="R4" s="6"/>
      <c r="S4" s="6"/>
      <c r="T4" s="6"/>
      <c r="U4" s="6"/>
      <c r="V4" s="6"/>
      <c r="W4" s="6"/>
      <c r="X4" s="6"/>
      <c r="Y4" s="6"/>
      <c r="Z4" s="6"/>
      <c r="AA4" s="6"/>
      <c r="AB4" s="6"/>
    </row>
    <row r="5" spans="1:30" ht="14.25" customHeight="1">
      <c r="A5" s="17" t="s">
        <v>6</v>
      </c>
      <c r="B5" s="16"/>
      <c r="C5" s="16"/>
      <c r="D5" s="16"/>
      <c r="E5" s="16"/>
      <c r="F5" s="16"/>
      <c r="G5" s="16"/>
      <c r="H5" s="16"/>
      <c r="I5" s="16"/>
      <c r="J5" s="16"/>
      <c r="K5" s="16"/>
      <c r="L5" s="15"/>
      <c r="M5" s="6"/>
      <c r="N5" s="6"/>
      <c r="O5" s="6"/>
      <c r="P5" s="6"/>
      <c r="Q5" s="6"/>
      <c r="R5" s="6"/>
      <c r="S5" s="6"/>
      <c r="T5" s="6"/>
      <c r="U5" s="6"/>
      <c r="V5" s="6"/>
      <c r="W5" s="6"/>
      <c r="X5" s="6"/>
      <c r="Y5" s="6"/>
      <c r="Z5" s="6"/>
      <c r="AA5" s="6"/>
      <c r="AB5" s="6"/>
    </row>
    <row r="6" spans="1:30" ht="14.25" customHeight="1">
      <c r="A6" s="536" t="s">
        <v>377</v>
      </c>
      <c r="B6" s="500"/>
      <c r="C6" s="500"/>
      <c r="D6" s="500"/>
      <c r="E6" s="500"/>
      <c r="F6" s="500"/>
      <c r="G6" s="500"/>
      <c r="H6" s="500"/>
      <c r="I6" s="500"/>
      <c r="J6" s="500"/>
      <c r="K6" s="501"/>
      <c r="L6" s="15"/>
      <c r="M6" s="6"/>
      <c r="N6" s="6"/>
      <c r="O6" s="6"/>
      <c r="P6" s="6"/>
      <c r="Q6" s="6"/>
      <c r="R6" s="6"/>
      <c r="S6" s="6"/>
      <c r="T6" s="6"/>
      <c r="U6" s="6"/>
      <c r="V6" s="6"/>
      <c r="W6" s="6"/>
      <c r="X6" s="6"/>
      <c r="Y6" s="6"/>
      <c r="Z6" s="6"/>
      <c r="AA6" s="6"/>
      <c r="AB6" s="6"/>
    </row>
    <row r="7" spans="1:30" ht="14.25" customHeight="1">
      <c r="A7" s="537"/>
      <c r="B7" s="507"/>
      <c r="C7" s="507"/>
      <c r="D7" s="507"/>
      <c r="E7" s="507"/>
      <c r="F7" s="507"/>
      <c r="G7" s="507"/>
      <c r="H7" s="507"/>
      <c r="I7" s="507"/>
      <c r="J7" s="507"/>
      <c r="K7" s="538"/>
      <c r="L7" s="15"/>
      <c r="M7" s="6"/>
      <c r="N7" s="6"/>
      <c r="O7" s="6"/>
      <c r="P7" s="6"/>
      <c r="Q7" s="6"/>
      <c r="R7" s="6"/>
      <c r="S7" s="6"/>
      <c r="T7" s="6"/>
      <c r="U7" s="6"/>
      <c r="V7" s="6"/>
      <c r="W7" s="6"/>
      <c r="X7" s="6"/>
      <c r="Y7" s="6"/>
      <c r="Z7" s="6"/>
      <c r="AA7" s="6"/>
      <c r="AB7" s="6"/>
    </row>
    <row r="8" spans="1:30" ht="25.5" customHeight="1">
      <c r="A8" s="539"/>
      <c r="B8" s="540"/>
      <c r="C8" s="540"/>
      <c r="D8" s="540"/>
      <c r="E8" s="540"/>
      <c r="F8" s="540"/>
      <c r="G8" s="540"/>
      <c r="H8" s="540"/>
      <c r="I8" s="540"/>
      <c r="J8" s="540"/>
      <c r="K8" s="541"/>
      <c r="L8" s="15"/>
      <c r="M8" s="6"/>
      <c r="N8" s="6"/>
      <c r="O8" s="6"/>
      <c r="P8" s="6"/>
      <c r="Q8" s="6"/>
      <c r="R8" s="6"/>
      <c r="S8" s="6"/>
      <c r="T8" s="6"/>
      <c r="U8" s="6"/>
      <c r="V8" s="6"/>
      <c r="W8" s="6"/>
      <c r="X8" s="6"/>
      <c r="Y8" s="6"/>
      <c r="Z8" s="6"/>
      <c r="AA8" s="6"/>
      <c r="AB8" s="6"/>
    </row>
    <row r="9" spans="1:30" ht="14.25" customHeight="1">
      <c r="A9" s="542" t="s">
        <v>8</v>
      </c>
      <c r="B9" s="500"/>
      <c r="C9" s="500"/>
      <c r="D9" s="500"/>
      <c r="E9" s="500"/>
      <c r="F9" s="500"/>
      <c r="G9" s="500"/>
      <c r="H9" s="500"/>
      <c r="I9" s="500"/>
      <c r="J9" s="500"/>
      <c r="K9" s="501"/>
      <c r="L9" s="15"/>
      <c r="M9" s="6"/>
      <c r="N9" s="6"/>
      <c r="O9" s="6"/>
      <c r="P9" s="6"/>
      <c r="Q9" s="6"/>
      <c r="R9" s="6"/>
      <c r="S9" s="6"/>
      <c r="T9" s="6"/>
      <c r="U9" s="6"/>
      <c r="V9" s="6"/>
      <c r="W9" s="6"/>
      <c r="X9" s="6"/>
      <c r="Y9" s="6"/>
      <c r="Z9" s="6"/>
      <c r="AA9" s="6"/>
      <c r="AB9" s="6"/>
    </row>
    <row r="10" spans="1:30" ht="14.25" customHeight="1">
      <c r="A10" s="539"/>
      <c r="B10" s="540"/>
      <c r="C10" s="540"/>
      <c r="D10" s="540"/>
      <c r="E10" s="540"/>
      <c r="F10" s="540"/>
      <c r="G10" s="540"/>
      <c r="H10" s="540"/>
      <c r="I10" s="540"/>
      <c r="J10" s="540"/>
      <c r="K10" s="541"/>
      <c r="L10" s="15"/>
      <c r="M10" s="6"/>
      <c r="N10" s="6"/>
      <c r="O10" s="6"/>
      <c r="P10" s="6"/>
      <c r="Q10" s="6"/>
      <c r="R10" s="6"/>
      <c r="S10" s="6"/>
      <c r="T10" s="6"/>
      <c r="U10" s="6"/>
      <c r="V10" s="6"/>
      <c r="W10" s="6"/>
      <c r="X10" s="6"/>
      <c r="Y10" s="6"/>
      <c r="Z10" s="6"/>
      <c r="AA10" s="6"/>
      <c r="AB10" s="6"/>
    </row>
    <row r="11" spans="1:30" ht="14.25" customHeight="1">
      <c r="A11" s="19" t="s">
        <v>9</v>
      </c>
      <c r="B11" s="19"/>
      <c r="C11" s="19"/>
      <c r="D11" s="19"/>
      <c r="E11" s="19"/>
      <c r="F11" s="19"/>
      <c r="G11" s="19"/>
      <c r="H11" s="19"/>
      <c r="I11" s="19"/>
      <c r="J11" s="19"/>
      <c r="K11" s="19"/>
      <c r="L11" s="15"/>
      <c r="M11" s="6"/>
      <c r="N11" s="6"/>
      <c r="O11" s="6"/>
      <c r="P11" s="6"/>
      <c r="Q11" s="6"/>
      <c r="R11" s="6"/>
      <c r="S11" s="6"/>
      <c r="T11" s="6"/>
      <c r="U11" s="6"/>
      <c r="V11" s="6"/>
      <c r="W11" s="6"/>
      <c r="X11" s="6"/>
      <c r="Y11" s="6"/>
      <c r="Z11" s="6"/>
      <c r="AA11" s="6"/>
      <c r="AB11" s="6"/>
    </row>
    <row r="12" spans="1:30" ht="14.25" customHeight="1">
      <c r="A12" s="19" t="s">
        <v>10</v>
      </c>
      <c r="B12" s="19"/>
      <c r="C12" s="19"/>
      <c r="D12" s="19"/>
      <c r="E12" s="19"/>
      <c r="F12" s="19"/>
      <c r="G12" s="19"/>
      <c r="H12" s="19"/>
      <c r="I12" s="19"/>
      <c r="J12" s="19"/>
      <c r="K12" s="19"/>
      <c r="L12" s="15"/>
      <c r="M12" s="6"/>
      <c r="N12" s="6"/>
      <c r="O12" s="6"/>
      <c r="P12" s="6"/>
      <c r="Q12" s="6"/>
      <c r="R12" s="6"/>
      <c r="S12" s="6"/>
      <c r="T12" s="6"/>
      <c r="U12" s="6"/>
      <c r="V12" s="6"/>
      <c r="W12" s="6"/>
      <c r="X12" s="6"/>
      <c r="Y12" s="6"/>
      <c r="Z12" s="6"/>
      <c r="AA12" s="6"/>
      <c r="AB12" s="6"/>
    </row>
    <row r="13" spans="1:30" ht="14.25" customHeight="1">
      <c r="A13" s="20"/>
      <c r="B13" s="20"/>
      <c r="C13" s="20"/>
      <c r="D13" s="20"/>
      <c r="E13" s="20"/>
      <c r="F13" s="20"/>
      <c r="G13" s="20"/>
      <c r="H13" s="20"/>
      <c r="I13" s="20"/>
      <c r="J13" s="20"/>
      <c r="K13" s="20"/>
      <c r="L13" s="15"/>
      <c r="M13" s="21" t="s">
        <v>11</v>
      </c>
      <c r="N13" s="21" t="s">
        <v>12</v>
      </c>
      <c r="O13" s="21" t="s">
        <v>13</v>
      </c>
      <c r="P13" s="21" t="s">
        <v>14</v>
      </c>
      <c r="Q13" s="21" t="s">
        <v>15</v>
      </c>
      <c r="R13" s="6"/>
      <c r="S13" s="6"/>
      <c r="T13" s="6"/>
      <c r="U13" s="6"/>
      <c r="V13" s="6"/>
      <c r="W13" s="6"/>
      <c r="X13" s="6"/>
      <c r="Y13" s="6"/>
      <c r="Z13" s="6"/>
      <c r="AA13" s="6"/>
      <c r="AB13" s="6"/>
    </row>
    <row r="14" spans="1:30" ht="14.25" customHeight="1">
      <c r="A14" s="22" t="s">
        <v>16</v>
      </c>
      <c r="B14" s="23"/>
      <c r="C14" s="495" t="s">
        <v>18</v>
      </c>
      <c r="D14" s="496"/>
      <c r="E14" s="497"/>
      <c r="F14" s="20"/>
      <c r="G14" s="20"/>
      <c r="H14" s="20"/>
      <c r="I14" s="20"/>
      <c r="J14" s="20"/>
      <c r="K14" s="20"/>
      <c r="L14" s="15"/>
      <c r="M14" s="21" t="s">
        <v>18</v>
      </c>
      <c r="N14" s="21" t="s">
        <v>18</v>
      </c>
      <c r="O14" s="21" t="s">
        <v>18</v>
      </c>
      <c r="P14" s="21" t="s">
        <v>18</v>
      </c>
      <c r="Q14" s="21" t="s">
        <v>18</v>
      </c>
      <c r="R14" s="6"/>
      <c r="S14" s="6"/>
      <c r="T14" s="6"/>
      <c r="U14" s="6"/>
      <c r="V14" s="6"/>
      <c r="W14" s="6"/>
      <c r="X14" s="6"/>
      <c r="Y14" s="6"/>
      <c r="Z14" s="6"/>
      <c r="AA14" s="6"/>
      <c r="AB14" s="6"/>
    </row>
    <row r="15" spans="1:30" ht="14.25" customHeight="1">
      <c r="A15" s="22" t="s">
        <v>12</v>
      </c>
      <c r="B15" s="23"/>
      <c r="C15" s="492" t="str">
        <f>VLOOKUP(C14,M13:N16,2,FALSE)</f>
        <v>Enter Here</v>
      </c>
      <c r="D15" s="493"/>
      <c r="E15" s="494"/>
      <c r="F15" s="20"/>
      <c r="G15" s="20"/>
      <c r="H15" s="20"/>
      <c r="I15" s="20"/>
      <c r="J15" s="20"/>
      <c r="K15" s="20"/>
      <c r="L15" s="15"/>
      <c r="M15" s="21" t="s">
        <v>378</v>
      </c>
      <c r="N15" s="21" t="s">
        <v>379</v>
      </c>
      <c r="O15" s="21">
        <f t="shared" ref="O15:P15" si="0">96*10*4</f>
        <v>3840</v>
      </c>
      <c r="P15" s="21">
        <f t="shared" si="0"/>
        <v>3840</v>
      </c>
      <c r="Q15" s="21">
        <f>(96*10)*(96*10)*4</f>
        <v>3686400</v>
      </c>
      <c r="R15" s="6"/>
      <c r="S15" s="6"/>
      <c r="T15" s="6"/>
      <c r="U15" s="6"/>
      <c r="V15" s="6"/>
      <c r="W15" s="6"/>
      <c r="X15" s="6"/>
      <c r="Y15" s="6"/>
      <c r="Z15" s="6"/>
      <c r="AA15" s="6"/>
      <c r="AB15" s="6"/>
      <c r="AC15" s="18"/>
      <c r="AD15" s="18"/>
    </row>
    <row r="16" spans="1:30" ht="14.25" customHeight="1">
      <c r="A16" s="22" t="s">
        <v>20</v>
      </c>
      <c r="B16" s="23"/>
      <c r="C16" s="495" t="s">
        <v>18</v>
      </c>
      <c r="D16" s="496"/>
      <c r="E16" s="497"/>
      <c r="F16" s="20"/>
      <c r="G16" s="20"/>
      <c r="H16" s="20"/>
      <c r="I16" s="20"/>
      <c r="J16" s="20"/>
      <c r="K16" s="20"/>
      <c r="L16" s="15"/>
      <c r="M16" s="21" t="s">
        <v>380</v>
      </c>
      <c r="N16" s="21" t="s">
        <v>381</v>
      </c>
      <c r="O16" s="21">
        <f t="shared" ref="O16:P16" si="1">48*4</f>
        <v>192</v>
      </c>
      <c r="P16" s="21">
        <f t="shared" si="1"/>
        <v>192</v>
      </c>
      <c r="Q16" s="21">
        <f>(48*1)*(48*1)*4</f>
        <v>9216</v>
      </c>
      <c r="R16" s="6"/>
      <c r="S16" s="6"/>
      <c r="T16" s="6"/>
      <c r="U16" s="6"/>
      <c r="V16" s="6"/>
      <c r="W16" s="6"/>
      <c r="X16" s="6"/>
      <c r="Y16" s="6"/>
      <c r="Z16" s="6"/>
      <c r="AA16" s="6"/>
      <c r="AB16" s="6"/>
    </row>
    <row r="17" spans="1:28" ht="14.25" customHeight="1">
      <c r="A17" s="22" t="s">
        <v>21</v>
      </c>
      <c r="B17" s="23"/>
      <c r="C17" s="495" t="s">
        <v>18</v>
      </c>
      <c r="D17" s="496"/>
      <c r="E17" s="497"/>
      <c r="F17" s="20"/>
      <c r="G17" s="20"/>
      <c r="H17" s="20"/>
      <c r="I17" s="20"/>
      <c r="J17" s="20"/>
      <c r="K17" s="20"/>
      <c r="L17" s="15"/>
      <c r="M17" s="6"/>
      <c r="N17" s="6"/>
      <c r="O17" s="6"/>
      <c r="P17" s="6"/>
      <c r="Q17" s="6"/>
      <c r="R17" s="6"/>
      <c r="S17" s="6"/>
      <c r="T17" s="6"/>
      <c r="U17" s="6"/>
      <c r="V17" s="6"/>
      <c r="W17" s="6"/>
      <c r="X17" s="6"/>
      <c r="Y17" s="6"/>
      <c r="Z17" s="6"/>
      <c r="AA17" s="6"/>
      <c r="AB17" s="6"/>
    </row>
    <row r="18" spans="1:28" ht="14.25" customHeight="1">
      <c r="A18" s="22" t="s">
        <v>22</v>
      </c>
      <c r="B18" s="23"/>
      <c r="C18" s="543" t="s">
        <v>18</v>
      </c>
      <c r="D18" s="496"/>
      <c r="E18" s="497"/>
      <c r="F18" s="20"/>
      <c r="G18" s="20"/>
      <c r="H18" s="20"/>
      <c r="I18" s="20"/>
      <c r="J18" s="20"/>
      <c r="K18" s="6"/>
      <c r="L18" s="6"/>
      <c r="M18" s="6"/>
      <c r="N18" s="6"/>
      <c r="O18" s="6"/>
      <c r="P18" s="6"/>
      <c r="Q18" s="6"/>
      <c r="R18" s="6"/>
      <c r="S18" s="6"/>
      <c r="T18" s="6"/>
      <c r="U18" s="6"/>
      <c r="V18" s="6"/>
      <c r="W18" s="6"/>
      <c r="X18" s="6"/>
      <c r="Y18" s="6"/>
      <c r="Z18" s="6"/>
      <c r="AA18" s="6"/>
      <c r="AB18" s="6"/>
    </row>
    <row r="19" spans="1:28" ht="14.25" customHeight="1">
      <c r="A19" s="20"/>
      <c r="B19" s="20"/>
      <c r="C19" s="20"/>
      <c r="D19" s="20"/>
      <c r="E19" s="20"/>
      <c r="F19" s="20"/>
      <c r="G19" s="20"/>
      <c r="H19" s="20"/>
      <c r="I19" s="20"/>
      <c r="J19" s="20"/>
      <c r="K19" s="6"/>
      <c r="L19" s="6"/>
      <c r="M19" s="6"/>
      <c r="N19" s="6"/>
      <c r="O19" s="6"/>
      <c r="P19" s="6"/>
      <c r="Q19" s="6"/>
      <c r="R19" s="6"/>
      <c r="S19" s="6"/>
      <c r="T19" s="6"/>
      <c r="U19" s="6"/>
      <c r="V19" s="6"/>
      <c r="W19" s="6"/>
      <c r="X19" s="6"/>
      <c r="Y19" s="6"/>
      <c r="Z19" s="6"/>
      <c r="AA19" s="6"/>
      <c r="AB19" s="6"/>
    </row>
    <row r="20" spans="1:28" ht="14.25" customHeight="1">
      <c r="A20" s="25" t="s">
        <v>23</v>
      </c>
      <c r="B20" s="26"/>
      <c r="C20" s="26"/>
      <c r="D20" s="26"/>
      <c r="E20" s="26"/>
      <c r="F20" s="26"/>
      <c r="G20" s="26"/>
      <c r="H20" s="26"/>
      <c r="I20" s="26"/>
      <c r="J20" s="26"/>
      <c r="K20" s="6"/>
      <c r="L20" s="6"/>
      <c r="M20" s="6"/>
      <c r="N20" s="6"/>
      <c r="O20" s="6"/>
      <c r="P20" s="6"/>
      <c r="Q20" s="6"/>
      <c r="R20" s="6"/>
      <c r="S20" s="6"/>
      <c r="T20" s="6"/>
      <c r="U20" s="6"/>
      <c r="V20" s="6"/>
      <c r="W20" s="6"/>
      <c r="X20" s="6"/>
      <c r="Y20" s="6"/>
      <c r="Z20" s="6"/>
      <c r="AA20" s="6"/>
      <c r="AB20" s="6"/>
    </row>
    <row r="21" spans="1:28" ht="14.25" customHeight="1">
      <c r="A21" s="544" t="s">
        <v>24</v>
      </c>
      <c r="B21" s="493"/>
      <c r="C21" s="493"/>
      <c r="D21" s="493"/>
      <c r="E21" s="494"/>
      <c r="F21" s="544" t="s">
        <v>25</v>
      </c>
      <c r="G21" s="581"/>
      <c r="H21" s="544" t="s">
        <v>26</v>
      </c>
      <c r="I21" s="493"/>
      <c r="J21" s="493"/>
      <c r="K21" s="494"/>
      <c r="L21" s="37"/>
      <c r="M21" s="6"/>
      <c r="N21" s="6"/>
      <c r="O21" s="6"/>
      <c r="P21" s="6"/>
      <c r="Q21" s="6"/>
      <c r="R21" s="6"/>
      <c r="S21" s="6"/>
      <c r="T21" s="6"/>
      <c r="U21" s="6"/>
      <c r="V21" s="6"/>
      <c r="W21" s="6"/>
      <c r="X21" s="6"/>
      <c r="Y21" s="6"/>
      <c r="Z21" s="6"/>
      <c r="AA21" s="6"/>
      <c r="AB21" s="6"/>
    </row>
    <row r="22" spans="1:28" ht="14.25" customHeight="1">
      <c r="A22" s="546" t="s">
        <v>27</v>
      </c>
      <c r="B22" s="493"/>
      <c r="C22" s="493"/>
      <c r="D22" s="493"/>
      <c r="E22" s="494"/>
      <c r="F22" s="545" t="s">
        <v>28</v>
      </c>
      <c r="G22" s="494"/>
      <c r="H22" s="596" t="s">
        <v>29</v>
      </c>
      <c r="I22" s="563"/>
      <c r="J22" s="563"/>
      <c r="K22" s="520"/>
      <c r="L22" s="30"/>
      <c r="M22" s="6"/>
      <c r="N22" s="6"/>
      <c r="O22" s="6"/>
      <c r="P22" s="6"/>
      <c r="Q22" s="6"/>
      <c r="R22" s="6"/>
      <c r="S22" s="6"/>
      <c r="T22" s="6"/>
      <c r="U22" s="6"/>
      <c r="V22" s="6"/>
      <c r="W22" s="6"/>
      <c r="X22" s="6"/>
      <c r="Y22" s="6"/>
      <c r="Z22" s="6"/>
      <c r="AA22" s="6"/>
      <c r="AB22" s="6"/>
    </row>
    <row r="23" spans="1:28" ht="14.25" customHeight="1">
      <c r="A23" s="546" t="s">
        <v>30</v>
      </c>
      <c r="B23" s="493"/>
      <c r="C23" s="493"/>
      <c r="D23" s="493"/>
      <c r="E23" s="494"/>
      <c r="F23" s="545" t="s">
        <v>31</v>
      </c>
      <c r="G23" s="494"/>
      <c r="H23" s="27" t="s">
        <v>32</v>
      </c>
      <c r="I23" s="28"/>
      <c r="J23" s="28"/>
      <c r="K23" s="29"/>
      <c r="L23" s="30"/>
      <c r="M23" s="6"/>
      <c r="N23" s="6"/>
      <c r="O23" s="6"/>
      <c r="P23" s="6"/>
      <c r="Q23" s="6"/>
      <c r="R23" s="6"/>
      <c r="S23" s="6"/>
      <c r="T23" s="6"/>
      <c r="U23" s="6"/>
      <c r="V23" s="6"/>
      <c r="W23" s="6"/>
      <c r="X23" s="6"/>
      <c r="Y23" s="6"/>
      <c r="Z23" s="6"/>
      <c r="AA23" s="6"/>
      <c r="AB23" s="6"/>
    </row>
    <row r="24" spans="1:28" ht="14.25" customHeight="1">
      <c r="A24" s="31" t="s">
        <v>33</v>
      </c>
      <c r="B24" s="32"/>
      <c r="C24" s="32"/>
      <c r="D24" s="32"/>
      <c r="E24" s="33"/>
      <c r="F24" s="545" t="s">
        <v>34</v>
      </c>
      <c r="G24" s="494"/>
      <c r="H24" s="27">
        <v>22431021</v>
      </c>
      <c r="I24" s="28"/>
      <c r="J24" s="28"/>
      <c r="K24" s="29"/>
      <c r="L24" s="30"/>
      <c r="M24" s="6"/>
      <c r="N24" s="6"/>
      <c r="O24" s="6"/>
      <c r="P24" s="6"/>
      <c r="Q24" s="6"/>
      <c r="R24" s="6"/>
      <c r="S24" s="6"/>
      <c r="T24" s="6"/>
      <c r="U24" s="6"/>
      <c r="V24" s="6"/>
      <c r="W24" s="6"/>
      <c r="X24" s="6"/>
      <c r="Y24" s="6"/>
      <c r="Z24" s="6"/>
      <c r="AA24" s="6"/>
      <c r="AB24" s="6"/>
    </row>
    <row r="25" spans="1:28" ht="14.25" customHeight="1">
      <c r="A25" s="31" t="s">
        <v>35</v>
      </c>
      <c r="B25" s="32"/>
      <c r="C25" s="32"/>
      <c r="D25" s="32"/>
      <c r="E25" s="33"/>
      <c r="F25" s="27" t="s">
        <v>36</v>
      </c>
      <c r="G25" s="29"/>
      <c r="H25" s="27" t="s">
        <v>37</v>
      </c>
      <c r="I25" s="28"/>
      <c r="J25" s="28"/>
      <c r="K25" s="29"/>
      <c r="L25" s="40"/>
      <c r="M25" s="6"/>
      <c r="N25" s="6"/>
      <c r="O25" s="6"/>
      <c r="P25" s="6"/>
      <c r="Q25" s="6"/>
      <c r="R25" s="6"/>
      <c r="S25" s="6"/>
      <c r="T25" s="6"/>
      <c r="U25" s="6"/>
      <c r="V25" s="6"/>
      <c r="W25" s="6"/>
      <c r="X25" s="6"/>
      <c r="Y25" s="6"/>
      <c r="Z25" s="6"/>
      <c r="AA25" s="6"/>
      <c r="AB25" s="6"/>
    </row>
    <row r="26" spans="1:28" ht="14.25" customHeight="1">
      <c r="A26" s="31" t="s">
        <v>38</v>
      </c>
      <c r="B26" s="32"/>
      <c r="C26" s="32"/>
      <c r="D26" s="32"/>
      <c r="E26" s="33"/>
      <c r="F26" s="27" t="s">
        <v>39</v>
      </c>
      <c r="G26" s="29"/>
      <c r="H26" s="27" t="s">
        <v>40</v>
      </c>
      <c r="I26" s="28"/>
      <c r="J26" s="28"/>
      <c r="K26" s="29"/>
      <c r="L26" s="30"/>
      <c r="M26" s="6"/>
      <c r="N26" s="6"/>
      <c r="O26" s="6"/>
      <c r="P26" s="6"/>
      <c r="Q26" s="6"/>
      <c r="R26" s="6"/>
      <c r="S26" s="6"/>
      <c r="T26" s="6"/>
      <c r="U26" s="6"/>
      <c r="V26" s="6"/>
      <c r="W26" s="6"/>
      <c r="X26" s="6"/>
      <c r="Y26" s="6"/>
      <c r="Z26" s="6"/>
      <c r="AA26" s="6"/>
      <c r="AB26" s="6"/>
    </row>
    <row r="27" spans="1:28" ht="14.25" customHeight="1">
      <c r="A27" s="546" t="s">
        <v>42</v>
      </c>
      <c r="B27" s="493"/>
      <c r="C27" s="493"/>
      <c r="D27" s="493"/>
      <c r="E27" s="494"/>
      <c r="F27" s="545" t="s">
        <v>31</v>
      </c>
      <c r="G27" s="494"/>
      <c r="H27" s="8" t="s">
        <v>43</v>
      </c>
      <c r="I27" s="28"/>
      <c r="J27" s="28"/>
      <c r="K27" s="29"/>
      <c r="L27" s="30"/>
      <c r="M27" s="6"/>
      <c r="N27" s="6"/>
      <c r="O27" s="6"/>
      <c r="P27" s="6"/>
      <c r="Q27" s="6"/>
      <c r="R27" s="6"/>
      <c r="S27" s="6"/>
      <c r="T27" s="6"/>
      <c r="U27" s="6"/>
      <c r="V27" s="6"/>
      <c r="W27" s="6"/>
      <c r="X27" s="6"/>
      <c r="Y27" s="6"/>
      <c r="Z27" s="6"/>
      <c r="AA27" s="6"/>
      <c r="AB27" s="6"/>
    </row>
    <row r="28" spans="1:28" ht="14.25" customHeight="1">
      <c r="A28" s="546" t="s">
        <v>44</v>
      </c>
      <c r="B28" s="493"/>
      <c r="C28" s="493"/>
      <c r="D28" s="493"/>
      <c r="E28" s="494"/>
      <c r="F28" s="545" t="s">
        <v>45</v>
      </c>
      <c r="G28" s="494"/>
      <c r="H28" s="27">
        <v>230003</v>
      </c>
      <c r="I28" s="28"/>
      <c r="J28" s="28"/>
      <c r="K28" s="29"/>
      <c r="L28" s="30"/>
      <c r="M28" s="6"/>
      <c r="N28" s="6"/>
      <c r="O28" s="6"/>
      <c r="P28" s="6"/>
      <c r="Q28" s="6"/>
      <c r="R28" s="6"/>
      <c r="S28" s="6"/>
      <c r="T28" s="6"/>
      <c r="U28" s="6"/>
      <c r="V28" s="6"/>
      <c r="W28" s="6"/>
      <c r="X28" s="6"/>
      <c r="Y28" s="6"/>
      <c r="Z28" s="6"/>
      <c r="AA28" s="6"/>
      <c r="AB28" s="6"/>
    </row>
    <row r="29" spans="1:28" ht="14.25" customHeight="1">
      <c r="A29" s="546" t="s">
        <v>46</v>
      </c>
      <c r="B29" s="493"/>
      <c r="C29" s="493"/>
      <c r="D29" s="493"/>
      <c r="E29" s="494"/>
      <c r="F29" s="545" t="s">
        <v>47</v>
      </c>
      <c r="G29" s="494"/>
      <c r="H29" s="8" t="s">
        <v>48</v>
      </c>
      <c r="I29" s="28"/>
      <c r="J29" s="28"/>
      <c r="K29" s="29"/>
      <c r="L29" s="30"/>
      <c r="M29" s="6"/>
      <c r="N29" s="6"/>
      <c r="O29" s="6"/>
      <c r="P29" s="6"/>
      <c r="Q29" s="6"/>
      <c r="R29" s="6"/>
      <c r="S29" s="6"/>
      <c r="T29" s="6"/>
      <c r="U29" s="6"/>
      <c r="V29" s="6"/>
      <c r="W29" s="6"/>
      <c r="X29" s="6"/>
      <c r="Y29" s="6"/>
      <c r="Z29" s="6"/>
      <c r="AA29" s="6"/>
      <c r="AB29" s="6"/>
    </row>
    <row r="30" spans="1:28" ht="14.25" customHeight="1">
      <c r="A30" s="546" t="s">
        <v>49</v>
      </c>
      <c r="B30" s="493"/>
      <c r="C30" s="493"/>
      <c r="D30" s="493"/>
      <c r="E30" s="494"/>
      <c r="F30" s="545" t="s">
        <v>50</v>
      </c>
      <c r="G30" s="494"/>
      <c r="H30" s="27">
        <v>19086</v>
      </c>
      <c r="I30" s="28"/>
      <c r="J30" s="28"/>
      <c r="K30" s="29"/>
      <c r="L30" s="46"/>
      <c r="M30" s="6"/>
      <c r="N30" s="6"/>
      <c r="O30" s="6"/>
      <c r="P30" s="6"/>
      <c r="Q30" s="6"/>
      <c r="R30" s="6"/>
      <c r="S30" s="6"/>
      <c r="T30" s="6"/>
      <c r="U30" s="6"/>
      <c r="V30" s="6"/>
      <c r="W30" s="6"/>
      <c r="X30" s="6"/>
      <c r="Y30" s="6"/>
      <c r="Z30" s="6"/>
      <c r="AA30" s="6"/>
      <c r="AB30" s="6"/>
    </row>
    <row r="31" spans="1:28" ht="14.25" customHeight="1">
      <c r="A31" s="546" t="s">
        <v>51</v>
      </c>
      <c r="B31" s="493"/>
      <c r="C31" s="493"/>
      <c r="D31" s="493"/>
      <c r="E31" s="494"/>
      <c r="F31" s="545" t="s">
        <v>45</v>
      </c>
      <c r="G31" s="494"/>
      <c r="H31" s="27">
        <v>220074</v>
      </c>
      <c r="I31" s="28"/>
      <c r="J31" s="28"/>
      <c r="K31" s="29"/>
      <c r="L31" s="46"/>
      <c r="M31" s="6"/>
      <c r="N31" s="6"/>
      <c r="O31" s="6"/>
      <c r="P31" s="6"/>
      <c r="Q31" s="6"/>
      <c r="R31" s="6"/>
      <c r="S31" s="6"/>
      <c r="T31" s="6"/>
      <c r="U31" s="6"/>
      <c r="V31" s="6"/>
      <c r="W31" s="6"/>
      <c r="X31" s="6"/>
      <c r="Y31" s="6"/>
      <c r="Z31" s="6"/>
      <c r="AA31" s="6"/>
      <c r="AB31" s="6"/>
    </row>
    <row r="32" spans="1:28" ht="14.25" customHeight="1">
      <c r="A32" s="545" t="s">
        <v>52</v>
      </c>
      <c r="B32" s="493"/>
      <c r="C32" s="493"/>
      <c r="D32" s="493"/>
      <c r="E32" s="494"/>
      <c r="F32" s="27" t="s">
        <v>45</v>
      </c>
      <c r="G32" s="41"/>
      <c r="H32" s="27">
        <v>210124</v>
      </c>
      <c r="I32" s="42"/>
      <c r="J32" s="42"/>
      <c r="K32" s="41"/>
      <c r="L32" s="46"/>
      <c r="M32" s="6"/>
      <c r="N32" s="6"/>
      <c r="O32" s="6"/>
      <c r="P32" s="6"/>
      <c r="Q32" s="6"/>
      <c r="R32" s="6"/>
      <c r="S32" s="6"/>
      <c r="T32" s="6"/>
      <c r="U32" s="6"/>
      <c r="V32" s="6"/>
      <c r="W32" s="6"/>
      <c r="X32" s="6"/>
      <c r="Y32" s="6"/>
      <c r="Z32" s="6"/>
      <c r="AA32" s="6"/>
      <c r="AB32" s="6"/>
    </row>
    <row r="33" spans="1:30" ht="14.25" customHeight="1">
      <c r="A33" s="545" t="s">
        <v>53</v>
      </c>
      <c r="B33" s="493"/>
      <c r="C33" s="493"/>
      <c r="D33" s="493"/>
      <c r="E33" s="494"/>
      <c r="F33" s="545" t="s">
        <v>54</v>
      </c>
      <c r="G33" s="494"/>
      <c r="H33" s="27" t="s">
        <v>55</v>
      </c>
      <c r="I33" s="28"/>
      <c r="J33" s="28"/>
      <c r="K33" s="29"/>
      <c r="L33" s="46"/>
      <c r="M33" s="6"/>
      <c r="N33" s="6"/>
      <c r="O33" s="6"/>
      <c r="P33" s="6"/>
      <c r="Q33" s="6"/>
      <c r="R33" s="6"/>
      <c r="S33" s="6"/>
      <c r="T33" s="6"/>
      <c r="U33" s="6"/>
      <c r="V33" s="6"/>
      <c r="W33" s="6"/>
      <c r="X33" s="6"/>
      <c r="Y33" s="6"/>
      <c r="Z33" s="6"/>
      <c r="AA33" s="6"/>
      <c r="AB33" s="6"/>
    </row>
    <row r="34" spans="1:30" ht="15.75" customHeight="1">
      <c r="A34" s="545" t="s">
        <v>56</v>
      </c>
      <c r="B34" s="493"/>
      <c r="C34" s="493"/>
      <c r="D34" s="493"/>
      <c r="E34" s="494"/>
      <c r="F34" s="545" t="s">
        <v>57</v>
      </c>
      <c r="G34" s="494"/>
      <c r="H34" s="27" t="s">
        <v>58</v>
      </c>
      <c r="I34" s="28"/>
      <c r="J34" s="28"/>
      <c r="K34" s="29"/>
      <c r="L34" s="46"/>
      <c r="M34" s="6"/>
      <c r="N34" s="6"/>
      <c r="O34" s="6"/>
      <c r="P34" s="6"/>
      <c r="Q34" s="6"/>
      <c r="R34" s="6"/>
      <c r="S34" s="6"/>
      <c r="T34" s="6"/>
      <c r="U34" s="6"/>
      <c r="V34" s="6"/>
      <c r="W34" s="6"/>
      <c r="X34" s="6"/>
      <c r="Y34" s="6"/>
      <c r="Z34" s="6"/>
      <c r="AA34" s="6"/>
      <c r="AB34" s="6"/>
    </row>
    <row r="35" spans="1:30" ht="14.25" customHeight="1">
      <c r="A35" s="545" t="s">
        <v>382</v>
      </c>
      <c r="B35" s="493"/>
      <c r="C35" s="493"/>
      <c r="D35" s="493"/>
      <c r="E35" s="494"/>
      <c r="F35" s="551" t="s">
        <v>69</v>
      </c>
      <c r="G35" s="516"/>
      <c r="H35" s="552" t="s">
        <v>70</v>
      </c>
      <c r="I35" s="493"/>
      <c r="J35" s="493"/>
      <c r="K35" s="494"/>
      <c r="L35" s="46"/>
      <c r="M35" s="6"/>
      <c r="N35" s="6"/>
      <c r="O35" s="6"/>
      <c r="P35" s="6"/>
      <c r="Q35" s="6"/>
      <c r="R35" s="6"/>
      <c r="S35" s="6"/>
      <c r="T35" s="6"/>
      <c r="U35" s="6"/>
      <c r="V35" s="6"/>
      <c r="W35" s="6"/>
      <c r="X35" s="6"/>
      <c r="Y35" s="6"/>
      <c r="Z35" s="6"/>
      <c r="AA35" s="6"/>
      <c r="AB35" s="6"/>
    </row>
    <row r="36" spans="1:30" ht="14.25" customHeight="1">
      <c r="A36" s="545" t="s">
        <v>383</v>
      </c>
      <c r="B36" s="493"/>
      <c r="C36" s="493"/>
      <c r="D36" s="493"/>
      <c r="E36" s="494"/>
      <c r="F36" s="551" t="s">
        <v>69</v>
      </c>
      <c r="G36" s="516"/>
      <c r="H36" s="552" t="s">
        <v>70</v>
      </c>
      <c r="I36" s="493"/>
      <c r="J36" s="493"/>
      <c r="K36" s="494"/>
      <c r="L36" s="46"/>
      <c r="M36" s="6"/>
      <c r="N36" s="6"/>
      <c r="O36" s="6"/>
      <c r="P36" s="6"/>
      <c r="Q36" s="6"/>
      <c r="R36" s="6"/>
      <c r="S36" s="6"/>
      <c r="T36" s="6"/>
      <c r="U36" s="6"/>
      <c r="V36" s="6"/>
      <c r="W36" s="6"/>
      <c r="X36" s="6"/>
      <c r="Y36" s="6"/>
      <c r="Z36" s="6"/>
      <c r="AA36" s="6"/>
      <c r="AB36" s="6"/>
      <c r="AC36" s="18"/>
      <c r="AD36" s="18"/>
    </row>
    <row r="37" spans="1:30" ht="14.25" customHeight="1">
      <c r="A37" s="545" t="s">
        <v>384</v>
      </c>
      <c r="B37" s="493"/>
      <c r="C37" s="493"/>
      <c r="D37" s="493"/>
      <c r="E37" s="494"/>
      <c r="F37" s="551" t="s">
        <v>69</v>
      </c>
      <c r="G37" s="516"/>
      <c r="H37" s="552" t="s">
        <v>70</v>
      </c>
      <c r="I37" s="493"/>
      <c r="J37" s="493"/>
      <c r="K37" s="494"/>
      <c r="L37" s="46"/>
      <c r="M37" s="6"/>
      <c r="N37" s="6"/>
      <c r="O37" s="6"/>
      <c r="P37" s="6"/>
      <c r="Q37" s="6"/>
      <c r="R37" s="6"/>
      <c r="S37" s="6"/>
      <c r="T37" s="6"/>
      <c r="U37" s="6"/>
      <c r="V37" s="6"/>
      <c r="W37" s="6"/>
      <c r="X37" s="6"/>
      <c r="Y37" s="6"/>
      <c r="Z37" s="6"/>
      <c r="AA37" s="6"/>
      <c r="AB37" s="6"/>
      <c r="AC37" s="18"/>
      <c r="AD37" s="18"/>
    </row>
    <row r="38" spans="1:30" ht="14.25" customHeight="1">
      <c r="A38" s="545" t="s">
        <v>385</v>
      </c>
      <c r="B38" s="493"/>
      <c r="C38" s="493"/>
      <c r="D38" s="493"/>
      <c r="E38" s="494"/>
      <c r="F38" s="551" t="s">
        <v>69</v>
      </c>
      <c r="G38" s="516"/>
      <c r="H38" s="552" t="s">
        <v>70</v>
      </c>
      <c r="I38" s="493"/>
      <c r="J38" s="493"/>
      <c r="K38" s="494"/>
      <c r="L38" s="46"/>
      <c r="M38" s="6"/>
      <c r="N38" s="6"/>
      <c r="O38" s="6"/>
      <c r="P38" s="6"/>
      <c r="Q38" s="6"/>
      <c r="R38" s="6"/>
      <c r="S38" s="6"/>
      <c r="T38" s="6"/>
      <c r="U38" s="6"/>
      <c r="V38" s="6"/>
      <c r="W38" s="6"/>
      <c r="X38" s="6"/>
      <c r="Y38" s="6"/>
      <c r="Z38" s="6"/>
      <c r="AA38" s="6"/>
      <c r="AB38" s="6"/>
      <c r="AC38" s="18"/>
      <c r="AD38" s="18"/>
    </row>
    <row r="39" spans="1:30" ht="14.25" customHeight="1">
      <c r="A39" s="554" t="s">
        <v>386</v>
      </c>
      <c r="B39" s="493"/>
      <c r="C39" s="493"/>
      <c r="D39" s="493"/>
      <c r="E39" s="494"/>
      <c r="F39" s="34" t="s">
        <v>69</v>
      </c>
      <c r="G39" s="36"/>
      <c r="H39" s="552" t="s">
        <v>70</v>
      </c>
      <c r="I39" s="493"/>
      <c r="J39" s="493"/>
      <c r="K39" s="494"/>
      <c r="L39" s="46"/>
      <c r="M39" s="6"/>
      <c r="N39" s="6"/>
      <c r="O39" s="6"/>
      <c r="P39" s="6"/>
      <c r="Q39" s="6"/>
      <c r="R39" s="6"/>
      <c r="S39" s="6"/>
      <c r="T39" s="6"/>
      <c r="U39" s="6"/>
      <c r="V39" s="6"/>
      <c r="W39" s="6"/>
      <c r="X39" s="6"/>
      <c r="Y39" s="6"/>
      <c r="Z39" s="6"/>
      <c r="AA39" s="6"/>
      <c r="AB39" s="6"/>
      <c r="AC39" s="18"/>
      <c r="AD39" s="18"/>
    </row>
    <row r="40" spans="1:30" ht="14.25" customHeight="1">
      <c r="A40" s="554" t="s">
        <v>387</v>
      </c>
      <c r="B40" s="493"/>
      <c r="C40" s="493"/>
      <c r="D40" s="493"/>
      <c r="E40" s="494"/>
      <c r="F40" s="34" t="s">
        <v>69</v>
      </c>
      <c r="G40" s="36"/>
      <c r="H40" s="47" t="s">
        <v>70</v>
      </c>
      <c r="I40" s="48"/>
      <c r="J40" s="48"/>
      <c r="K40" s="49"/>
      <c r="L40" s="46"/>
      <c r="M40" s="6"/>
      <c r="N40" s="6"/>
      <c r="O40" s="6"/>
      <c r="P40" s="6"/>
      <c r="Q40" s="6"/>
      <c r="R40" s="6"/>
      <c r="S40" s="6"/>
      <c r="T40" s="6"/>
      <c r="U40" s="6"/>
      <c r="V40" s="6"/>
      <c r="W40" s="6"/>
      <c r="X40" s="6"/>
      <c r="Y40" s="6"/>
      <c r="Z40" s="6"/>
      <c r="AA40" s="6"/>
      <c r="AB40" s="6"/>
      <c r="AC40" s="18"/>
      <c r="AD40" s="18"/>
    </row>
    <row r="41" spans="1:30" ht="14.25" customHeight="1">
      <c r="A41" s="554" t="s">
        <v>388</v>
      </c>
      <c r="B41" s="493"/>
      <c r="C41" s="493"/>
      <c r="D41" s="493"/>
      <c r="E41" s="494"/>
      <c r="F41" s="34" t="s">
        <v>69</v>
      </c>
      <c r="G41" s="36"/>
      <c r="H41" s="47" t="s">
        <v>70</v>
      </c>
      <c r="I41" s="48"/>
      <c r="J41" s="48"/>
      <c r="K41" s="49"/>
      <c r="L41" s="46"/>
      <c r="M41" s="6"/>
      <c r="N41" s="6"/>
      <c r="O41" s="6"/>
      <c r="P41" s="6"/>
      <c r="Q41" s="6"/>
      <c r="R41" s="6"/>
      <c r="S41" s="6"/>
      <c r="T41" s="6"/>
      <c r="U41" s="6"/>
      <c r="V41" s="6"/>
      <c r="W41" s="6"/>
      <c r="X41" s="6"/>
      <c r="Y41" s="6"/>
      <c r="Z41" s="6"/>
      <c r="AA41" s="6"/>
      <c r="AB41" s="6"/>
      <c r="AC41" s="18"/>
      <c r="AD41" s="18"/>
    </row>
    <row r="42" spans="1:30" ht="14.25" customHeight="1">
      <c r="A42" s="50" t="s">
        <v>389</v>
      </c>
      <c r="B42" s="28"/>
      <c r="C42" s="28"/>
      <c r="D42" s="28"/>
      <c r="E42" s="29"/>
      <c r="F42" s="551" t="s">
        <v>45</v>
      </c>
      <c r="G42" s="516"/>
      <c r="H42" s="552">
        <v>2000057</v>
      </c>
      <c r="I42" s="493"/>
      <c r="J42" s="493"/>
      <c r="K42" s="494"/>
      <c r="L42" s="46"/>
      <c r="M42" s="6"/>
      <c r="N42" s="6"/>
      <c r="O42" s="6"/>
      <c r="P42" s="6"/>
      <c r="Q42" s="6"/>
      <c r="R42" s="6"/>
      <c r="S42" s="6"/>
      <c r="T42" s="6"/>
      <c r="U42" s="6"/>
      <c r="V42" s="6"/>
      <c r="W42" s="6"/>
      <c r="X42" s="6"/>
      <c r="Y42" s="6"/>
      <c r="Z42" s="6"/>
      <c r="AA42" s="6"/>
      <c r="AB42" s="6"/>
      <c r="AC42" s="18"/>
      <c r="AD42" s="18"/>
    </row>
    <row r="43" spans="1:30" ht="14.25" customHeight="1">
      <c r="A43" s="545" t="s">
        <v>77</v>
      </c>
      <c r="B43" s="493"/>
      <c r="C43" s="493"/>
      <c r="D43" s="493"/>
      <c r="E43" s="494"/>
      <c r="F43" s="551" t="s">
        <v>45</v>
      </c>
      <c r="G43" s="516"/>
      <c r="H43" s="47">
        <v>210008</v>
      </c>
      <c r="I43" s="48"/>
      <c r="J43" s="48"/>
      <c r="K43" s="49"/>
      <c r="L43" s="46"/>
      <c r="M43" s="6"/>
      <c r="N43" s="6"/>
      <c r="O43" s="6"/>
      <c r="P43" s="6"/>
      <c r="Q43" s="6"/>
      <c r="R43" s="6"/>
      <c r="S43" s="6"/>
      <c r="T43" s="6"/>
      <c r="U43" s="6"/>
      <c r="V43" s="6"/>
      <c r="W43" s="6"/>
      <c r="X43" s="6"/>
      <c r="Y43" s="6"/>
      <c r="Z43" s="6"/>
      <c r="AA43" s="6"/>
      <c r="AB43" s="6"/>
      <c r="AC43" s="18"/>
      <c r="AD43" s="18"/>
    </row>
    <row r="44" spans="1:30" ht="14.25" customHeight="1">
      <c r="A44" s="545" t="s">
        <v>78</v>
      </c>
      <c r="B44" s="493"/>
      <c r="C44" s="493"/>
      <c r="D44" s="493"/>
      <c r="E44" s="494"/>
      <c r="F44" s="551" t="s">
        <v>45</v>
      </c>
      <c r="G44" s="516"/>
      <c r="H44" s="47">
        <v>210007</v>
      </c>
      <c r="I44" s="48"/>
      <c r="J44" s="48"/>
      <c r="K44" s="49"/>
      <c r="L44" s="46"/>
      <c r="M44" s="6"/>
      <c r="N44" s="6"/>
      <c r="O44" s="6"/>
      <c r="P44" s="6"/>
      <c r="Q44" s="6"/>
      <c r="R44" s="6"/>
      <c r="S44" s="6"/>
      <c r="T44" s="6"/>
      <c r="U44" s="6"/>
      <c r="V44" s="6"/>
      <c r="W44" s="6"/>
      <c r="X44" s="6"/>
      <c r="Y44" s="6"/>
      <c r="Z44" s="6"/>
      <c r="AA44" s="6"/>
      <c r="AB44" s="6"/>
    </row>
    <row r="45" spans="1:30" ht="15" customHeight="1">
      <c r="A45" s="545" t="s">
        <v>79</v>
      </c>
      <c r="B45" s="493"/>
      <c r="C45" s="493"/>
      <c r="D45" s="493"/>
      <c r="E45" s="494"/>
      <c r="F45" s="551" t="s">
        <v>45</v>
      </c>
      <c r="G45" s="516"/>
      <c r="H45" s="47">
        <v>210010</v>
      </c>
      <c r="I45" s="48"/>
      <c r="J45" s="48"/>
      <c r="K45" s="49"/>
      <c r="L45" s="46"/>
      <c r="M45" s="6"/>
      <c r="N45" s="6"/>
      <c r="O45" s="6"/>
      <c r="P45" s="6"/>
      <c r="Q45" s="6"/>
      <c r="R45" s="6"/>
      <c r="S45" s="6"/>
      <c r="T45" s="6"/>
      <c r="U45" s="6"/>
      <c r="V45" s="6"/>
      <c r="W45" s="6"/>
      <c r="X45" s="6"/>
      <c r="Y45" s="6"/>
      <c r="Z45" s="6"/>
      <c r="AA45" s="6"/>
      <c r="AB45" s="6"/>
    </row>
    <row r="46" spans="1:30" ht="14.25" customHeight="1">
      <c r="A46" s="545" t="s">
        <v>80</v>
      </c>
      <c r="B46" s="493"/>
      <c r="C46" s="493"/>
      <c r="D46" s="493"/>
      <c r="E46" s="494"/>
      <c r="F46" s="551" t="s">
        <v>45</v>
      </c>
      <c r="G46" s="516"/>
      <c r="H46" s="47">
        <v>310280</v>
      </c>
      <c r="I46" s="48"/>
      <c r="J46" s="48"/>
      <c r="K46" s="49"/>
      <c r="L46" s="46"/>
      <c r="M46" s="15"/>
      <c r="N46" s="15"/>
      <c r="O46" s="15"/>
      <c r="P46" s="15"/>
      <c r="Q46" s="15"/>
      <c r="R46" s="15"/>
      <c r="S46" s="15"/>
      <c r="T46" s="15"/>
      <c r="U46" s="15"/>
      <c r="V46" s="15"/>
      <c r="W46" s="15"/>
      <c r="X46" s="15"/>
      <c r="Y46" s="15"/>
      <c r="Z46" s="15"/>
      <c r="AA46" s="15"/>
      <c r="AB46" s="15"/>
    </row>
    <row r="47" spans="1:30" ht="14.25" customHeight="1">
      <c r="A47" s="545" t="s">
        <v>81</v>
      </c>
      <c r="B47" s="493"/>
      <c r="C47" s="493"/>
      <c r="D47" s="493"/>
      <c r="E47" s="494"/>
      <c r="F47" s="551" t="s">
        <v>45</v>
      </c>
      <c r="G47" s="516"/>
      <c r="H47" s="47">
        <v>210009</v>
      </c>
      <c r="I47" s="48"/>
      <c r="J47" s="48"/>
      <c r="K47" s="49"/>
      <c r="L47" s="15"/>
      <c r="M47" s="6"/>
      <c r="N47" s="6"/>
      <c r="O47" s="6"/>
      <c r="P47" s="6"/>
      <c r="Q47" s="6"/>
      <c r="R47" s="6"/>
      <c r="S47" s="6"/>
      <c r="T47" s="6"/>
      <c r="U47" s="6"/>
      <c r="V47" s="6"/>
      <c r="W47" s="6"/>
      <c r="X47" s="6"/>
      <c r="Y47" s="6"/>
      <c r="Z47" s="6"/>
      <c r="AA47" s="6"/>
      <c r="AB47" s="6"/>
    </row>
    <row r="48" spans="1:30" ht="14.25" customHeight="1">
      <c r="A48" s="50" t="s">
        <v>82</v>
      </c>
      <c r="B48" s="28"/>
      <c r="C48" s="28"/>
      <c r="D48" s="28"/>
      <c r="E48" s="29"/>
      <c r="F48" s="551" t="s">
        <v>45</v>
      </c>
      <c r="G48" s="516"/>
      <c r="H48" s="552">
        <v>220111</v>
      </c>
      <c r="I48" s="493"/>
      <c r="J48" s="493"/>
      <c r="K48" s="494"/>
      <c r="L48" s="15"/>
      <c r="M48" s="6"/>
      <c r="N48" s="6"/>
      <c r="O48" s="6"/>
      <c r="P48" s="6"/>
      <c r="Q48" s="6"/>
      <c r="R48" s="6"/>
      <c r="S48" s="6"/>
      <c r="T48" s="6"/>
      <c r="U48" s="6"/>
      <c r="V48" s="6"/>
      <c r="W48" s="6"/>
      <c r="X48" s="6"/>
      <c r="Y48" s="6"/>
      <c r="Z48" s="6"/>
      <c r="AA48" s="6"/>
      <c r="AB48" s="6"/>
    </row>
    <row r="49" spans="1:28" ht="14.25" customHeight="1">
      <c r="A49" s="51" t="s">
        <v>83</v>
      </c>
      <c r="B49" s="52"/>
      <c r="C49" s="52"/>
      <c r="D49" s="52"/>
      <c r="E49" s="53"/>
      <c r="F49" s="51" t="s">
        <v>45</v>
      </c>
      <c r="G49" s="53"/>
      <c r="H49" s="54">
        <v>220103</v>
      </c>
      <c r="I49" s="52"/>
      <c r="J49" s="52"/>
      <c r="K49" s="53"/>
      <c r="L49" s="15"/>
      <c r="M49" s="6"/>
      <c r="N49" s="6"/>
      <c r="O49" s="6"/>
      <c r="P49" s="6"/>
      <c r="Q49" s="6"/>
      <c r="R49" s="6"/>
      <c r="S49" s="6"/>
      <c r="T49" s="6"/>
      <c r="U49" s="6"/>
      <c r="V49" s="6"/>
      <c r="W49" s="6"/>
      <c r="X49" s="6"/>
      <c r="Y49" s="6"/>
      <c r="Z49" s="6"/>
      <c r="AA49" s="6"/>
      <c r="AB49" s="6"/>
    </row>
    <row r="50" spans="1:28" ht="14.25" customHeight="1">
      <c r="A50" s="51" t="s">
        <v>84</v>
      </c>
      <c r="B50" s="55"/>
      <c r="C50" s="55"/>
      <c r="D50" s="55"/>
      <c r="E50" s="56"/>
      <c r="F50" s="555" t="s">
        <v>45</v>
      </c>
      <c r="G50" s="494"/>
      <c r="H50" s="57">
        <v>220125</v>
      </c>
      <c r="I50" s="55"/>
      <c r="J50" s="55"/>
      <c r="K50" s="56"/>
      <c r="L50" s="15"/>
      <c r="M50" s="6"/>
      <c r="N50" s="6"/>
      <c r="O50" s="6"/>
      <c r="P50" s="6"/>
      <c r="Q50" s="6"/>
      <c r="R50" s="6"/>
      <c r="S50" s="6"/>
      <c r="T50" s="6"/>
      <c r="U50" s="6"/>
      <c r="V50" s="6"/>
      <c r="W50" s="6"/>
      <c r="X50" s="6"/>
      <c r="Y50" s="6"/>
      <c r="Z50" s="6"/>
      <c r="AA50" s="6"/>
      <c r="AB50" s="6"/>
    </row>
    <row r="51" spans="1:28" ht="15.75" customHeight="1">
      <c r="A51" s="561" t="s">
        <v>85</v>
      </c>
      <c r="B51" s="562"/>
      <c r="C51" s="562"/>
      <c r="D51" s="562"/>
      <c r="E51" s="516"/>
      <c r="F51" s="564" t="s">
        <v>86</v>
      </c>
      <c r="G51" s="516"/>
      <c r="H51" s="565" t="s">
        <v>87</v>
      </c>
      <c r="I51" s="562"/>
      <c r="J51" s="562"/>
      <c r="K51" s="516"/>
      <c r="L51" s="15"/>
      <c r="M51" s="15"/>
      <c r="N51" s="15"/>
      <c r="O51" s="15"/>
      <c r="P51" s="15"/>
      <c r="Q51" s="15"/>
      <c r="R51" s="15"/>
      <c r="S51" s="15"/>
      <c r="T51" s="6"/>
      <c r="U51" s="6"/>
      <c r="V51" s="6"/>
      <c r="W51" s="6"/>
      <c r="X51" s="6"/>
      <c r="Y51" s="6"/>
      <c r="Z51" s="6"/>
      <c r="AA51" s="6"/>
      <c r="AB51" s="6"/>
    </row>
    <row r="52" spans="1:28" ht="14.25" customHeight="1">
      <c r="A52" s="519"/>
      <c r="B52" s="563"/>
      <c r="C52" s="563"/>
      <c r="D52" s="563"/>
      <c r="E52" s="520"/>
      <c r="F52" s="519"/>
      <c r="G52" s="520"/>
      <c r="H52" s="519"/>
      <c r="I52" s="563"/>
      <c r="J52" s="563"/>
      <c r="K52" s="520"/>
      <c r="L52" s="15"/>
      <c r="M52" s="15"/>
      <c r="N52" s="15"/>
      <c r="O52" s="15"/>
      <c r="P52" s="15"/>
      <c r="Q52" s="15"/>
      <c r="R52" s="15"/>
      <c r="S52" s="15"/>
      <c r="T52" s="6"/>
      <c r="U52" s="6"/>
      <c r="V52" s="6"/>
      <c r="W52" s="6"/>
      <c r="X52" s="6"/>
      <c r="Y52" s="6"/>
      <c r="Z52" s="6"/>
      <c r="AA52" s="6"/>
      <c r="AB52" s="6"/>
    </row>
    <row r="53" spans="1:28" ht="14.25" customHeight="1">
      <c r="A53" s="8"/>
      <c r="B53" s="59"/>
      <c r="C53" s="59"/>
      <c r="D53" s="59"/>
      <c r="E53" s="59"/>
      <c r="F53" s="62"/>
      <c r="G53" s="62"/>
      <c r="H53" s="62"/>
      <c r="I53" s="62"/>
      <c r="J53" s="62"/>
      <c r="K53" s="62"/>
      <c r="L53" s="15"/>
      <c r="M53" s="15"/>
      <c r="N53" s="15"/>
      <c r="O53" s="15"/>
      <c r="P53" s="15"/>
      <c r="Q53" s="15"/>
      <c r="R53" s="15"/>
      <c r="S53" s="15"/>
      <c r="T53" s="6"/>
      <c r="U53" s="6"/>
      <c r="V53" s="6"/>
      <c r="W53" s="6"/>
      <c r="X53" s="6"/>
      <c r="Y53" s="6"/>
      <c r="Z53" s="6"/>
      <c r="AA53" s="6"/>
      <c r="AB53" s="6"/>
    </row>
    <row r="54" spans="1:28" ht="14.25" customHeight="1">
      <c r="A54" s="16" t="s">
        <v>89</v>
      </c>
      <c r="B54" s="16"/>
      <c r="C54" s="16"/>
      <c r="D54" s="16"/>
      <c r="E54" s="16"/>
      <c r="F54" s="16"/>
      <c r="G54" s="16"/>
      <c r="H54" s="16"/>
      <c r="I54" s="16"/>
      <c r="J54" s="6"/>
      <c r="K54" s="6"/>
      <c r="L54" s="6"/>
      <c r="M54" s="6"/>
      <c r="N54" s="6"/>
      <c r="O54" s="6"/>
      <c r="P54" s="6"/>
      <c r="Q54" s="6"/>
      <c r="R54" s="6"/>
      <c r="S54" s="6"/>
      <c r="T54" s="6"/>
      <c r="U54" s="6"/>
      <c r="V54" s="6"/>
      <c r="W54" s="6"/>
      <c r="X54" s="6"/>
      <c r="Y54" s="6"/>
      <c r="Z54" s="6"/>
      <c r="AA54" s="6"/>
      <c r="AB54" s="6"/>
    </row>
    <row r="55" spans="1:28" ht="14.25" customHeight="1">
      <c r="A55" s="544" t="s">
        <v>24</v>
      </c>
      <c r="B55" s="493"/>
      <c r="C55" s="493"/>
      <c r="D55" s="493"/>
      <c r="E55" s="494"/>
      <c r="F55" s="544" t="s">
        <v>25</v>
      </c>
      <c r="G55" s="494"/>
      <c r="H55" s="544" t="s">
        <v>26</v>
      </c>
      <c r="I55" s="493"/>
      <c r="J55" s="493"/>
      <c r="K55" s="494"/>
      <c r="L55" s="15"/>
      <c r="M55" s="6"/>
      <c r="N55" s="6"/>
      <c r="O55" s="6"/>
      <c r="P55" s="6"/>
      <c r="Q55" s="6"/>
      <c r="R55" s="6"/>
      <c r="S55" s="6"/>
      <c r="T55" s="6"/>
      <c r="U55" s="6"/>
      <c r="V55" s="6"/>
      <c r="W55" s="6"/>
      <c r="X55" s="6"/>
      <c r="Y55" s="6"/>
      <c r="Z55" s="6"/>
      <c r="AA55" s="6"/>
      <c r="AB55" s="6"/>
    </row>
    <row r="56" spans="1:28" ht="14.25" customHeight="1">
      <c r="A56" s="34" t="s">
        <v>390</v>
      </c>
      <c r="B56" s="35"/>
      <c r="C56" s="35"/>
      <c r="D56" s="35"/>
      <c r="E56" s="36"/>
      <c r="F56" s="27" t="s">
        <v>28</v>
      </c>
      <c r="G56" s="29"/>
      <c r="H56" s="566" t="s">
        <v>91</v>
      </c>
      <c r="I56" s="493"/>
      <c r="J56" s="493"/>
      <c r="K56" s="494"/>
      <c r="L56" s="46"/>
      <c r="M56" s="6"/>
      <c r="N56" s="6"/>
      <c r="O56" s="6"/>
      <c r="P56" s="6"/>
      <c r="Q56" s="6"/>
      <c r="R56" s="6"/>
      <c r="S56" s="6"/>
      <c r="T56" s="6"/>
      <c r="U56" s="6"/>
      <c r="V56" s="6"/>
      <c r="W56" s="6"/>
      <c r="X56" s="6"/>
      <c r="Y56" s="6"/>
      <c r="Z56" s="6"/>
      <c r="AA56" s="6"/>
      <c r="AB56" s="6"/>
    </row>
    <row r="57" spans="1:28" ht="14.25" customHeight="1">
      <c r="A57" s="63" t="s">
        <v>92</v>
      </c>
      <c r="B57" s="63"/>
      <c r="C57" s="31"/>
      <c r="D57" s="32"/>
      <c r="E57" s="33"/>
      <c r="F57" s="31" t="s">
        <v>93</v>
      </c>
      <c r="G57" s="33"/>
      <c r="H57" s="27">
        <v>75004061</v>
      </c>
      <c r="I57" s="28"/>
      <c r="J57" s="28"/>
      <c r="K57" s="29"/>
      <c r="L57" s="15"/>
      <c r="M57" s="6"/>
      <c r="N57" s="6"/>
      <c r="O57" s="6"/>
      <c r="P57" s="6"/>
      <c r="Q57" s="6"/>
      <c r="R57" s="6"/>
      <c r="S57" s="6"/>
      <c r="T57" s="6"/>
      <c r="U57" s="6"/>
      <c r="V57" s="6"/>
      <c r="W57" s="6"/>
      <c r="X57" s="6"/>
      <c r="Y57" s="6"/>
      <c r="Z57" s="6"/>
      <c r="AA57" s="6"/>
      <c r="AB57" s="6"/>
    </row>
    <row r="58" spans="1:28" ht="14.25" customHeight="1">
      <c r="A58" s="553" t="s">
        <v>95</v>
      </c>
      <c r="B58" s="493"/>
      <c r="C58" s="493"/>
      <c r="D58" s="493"/>
      <c r="E58" s="494"/>
      <c r="F58" s="546" t="s">
        <v>65</v>
      </c>
      <c r="G58" s="494"/>
      <c r="H58" s="545" t="s">
        <v>96</v>
      </c>
      <c r="I58" s="493"/>
      <c r="J58" s="493"/>
      <c r="K58" s="494"/>
      <c r="L58" s="15"/>
      <c r="M58" s="6"/>
      <c r="N58" s="6"/>
      <c r="O58" s="6"/>
      <c r="P58" s="6"/>
      <c r="Q58" s="6"/>
      <c r="R58" s="6"/>
      <c r="S58" s="6"/>
      <c r="T58" s="6"/>
      <c r="U58" s="6"/>
      <c r="V58" s="6"/>
      <c r="W58" s="6"/>
      <c r="X58" s="6"/>
      <c r="Y58" s="6"/>
      <c r="Z58" s="6"/>
      <c r="AA58" s="6"/>
      <c r="AB58" s="6"/>
    </row>
    <row r="59" spans="1:28" ht="14.25" customHeight="1">
      <c r="A59" s="50" t="s">
        <v>97</v>
      </c>
      <c r="B59" s="64"/>
      <c r="C59" s="64"/>
      <c r="D59" s="64"/>
      <c r="E59" s="65"/>
      <c r="F59" s="64" t="s">
        <v>31</v>
      </c>
      <c r="G59" s="65"/>
      <c r="H59" s="545" t="s">
        <v>98</v>
      </c>
      <c r="I59" s="493"/>
      <c r="J59" s="493"/>
      <c r="K59" s="494"/>
      <c r="L59" s="74"/>
      <c r="M59" s="15"/>
      <c r="N59" s="15"/>
      <c r="O59" s="15"/>
      <c r="P59" s="15"/>
      <c r="Q59" s="15"/>
      <c r="R59" s="15"/>
      <c r="S59" s="15"/>
      <c r="T59" s="15"/>
      <c r="U59" s="15"/>
      <c r="V59" s="15"/>
      <c r="W59" s="15"/>
      <c r="X59" s="15"/>
      <c r="Y59" s="6"/>
      <c r="Z59" s="6"/>
      <c r="AA59" s="6"/>
      <c r="AB59" s="6"/>
    </row>
    <row r="60" spans="1:28" ht="14.25" customHeight="1">
      <c r="A60" s="546" t="s">
        <v>99</v>
      </c>
      <c r="B60" s="493"/>
      <c r="C60" s="493"/>
      <c r="D60" s="493"/>
      <c r="E60" s="494"/>
      <c r="F60" s="545" t="s">
        <v>31</v>
      </c>
      <c r="G60" s="494"/>
      <c r="H60" s="545" t="s">
        <v>100</v>
      </c>
      <c r="I60" s="493"/>
      <c r="J60" s="493"/>
      <c r="K60" s="494"/>
      <c r="L60" s="15"/>
      <c r="M60" s="6"/>
      <c r="N60" s="6"/>
      <c r="O60" s="6"/>
      <c r="P60" s="6"/>
      <c r="Q60" s="6"/>
      <c r="R60" s="6"/>
      <c r="S60" s="6"/>
      <c r="T60" s="6"/>
      <c r="U60" s="6"/>
      <c r="V60" s="6"/>
      <c r="W60" s="6"/>
      <c r="X60" s="6"/>
      <c r="Y60" s="6"/>
      <c r="Z60" s="6"/>
      <c r="AA60" s="6"/>
      <c r="AB60" s="6"/>
    </row>
    <row r="61" spans="1:28" ht="14.25" customHeight="1">
      <c r="A61" s="546" t="s">
        <v>101</v>
      </c>
      <c r="B61" s="493"/>
      <c r="C61" s="493"/>
      <c r="D61" s="493"/>
      <c r="E61" s="494"/>
      <c r="F61" s="545" t="s">
        <v>93</v>
      </c>
      <c r="G61" s="494"/>
      <c r="H61" s="545" t="s">
        <v>102</v>
      </c>
      <c r="I61" s="493"/>
      <c r="J61" s="493"/>
      <c r="K61" s="494"/>
      <c r="L61" s="6"/>
      <c r="M61" s="6"/>
      <c r="N61" s="6"/>
      <c r="O61" s="6"/>
      <c r="P61" s="6"/>
      <c r="Q61" s="6"/>
      <c r="R61" s="6"/>
      <c r="S61" s="6"/>
      <c r="T61" s="6"/>
      <c r="U61" s="6"/>
      <c r="V61" s="6"/>
      <c r="W61" s="6"/>
      <c r="X61" s="6"/>
      <c r="Y61" s="6"/>
      <c r="Z61" s="6"/>
      <c r="AA61" s="6"/>
      <c r="AB61" s="6"/>
    </row>
    <row r="62" spans="1:28" ht="14.25" customHeight="1">
      <c r="A62" s="63" t="s">
        <v>103</v>
      </c>
      <c r="B62" s="63"/>
      <c r="C62" s="63"/>
      <c r="D62" s="31"/>
      <c r="E62" s="33"/>
      <c r="F62" s="27" t="s">
        <v>34</v>
      </c>
      <c r="G62" s="29"/>
      <c r="H62" s="568">
        <v>5382000023</v>
      </c>
      <c r="I62" s="493"/>
      <c r="J62" s="493"/>
      <c r="K62" s="494"/>
      <c r="L62" s="6"/>
      <c r="M62" s="6"/>
      <c r="N62" s="6"/>
      <c r="O62" s="6"/>
      <c r="P62" s="6"/>
      <c r="Q62" s="6"/>
      <c r="R62" s="6"/>
      <c r="S62" s="6"/>
      <c r="T62" s="6"/>
      <c r="U62" s="6"/>
      <c r="V62" s="6"/>
      <c r="W62" s="6"/>
      <c r="X62" s="6"/>
      <c r="Y62" s="6"/>
      <c r="Z62" s="6"/>
      <c r="AA62" s="6"/>
      <c r="AB62" s="6"/>
    </row>
    <row r="63" spans="1:28" ht="14.25" customHeight="1">
      <c r="A63" s="73"/>
      <c r="B63" s="73"/>
      <c r="C63" s="73"/>
      <c r="D63" s="73"/>
      <c r="E63" s="73"/>
      <c r="F63" s="8"/>
      <c r="G63" s="8"/>
      <c r="H63" s="72"/>
      <c r="I63" s="72"/>
      <c r="J63" s="72"/>
      <c r="K63" s="72"/>
      <c r="L63" s="15"/>
      <c r="M63" s="15"/>
      <c r="N63" s="6"/>
      <c r="O63" s="6"/>
      <c r="P63" s="6"/>
      <c r="Q63" s="6"/>
      <c r="R63" s="6"/>
      <c r="S63" s="6"/>
      <c r="T63" s="6"/>
      <c r="U63" s="6"/>
      <c r="V63" s="6"/>
      <c r="W63" s="6"/>
      <c r="X63" s="6"/>
      <c r="Y63" s="6"/>
      <c r="Z63" s="6"/>
      <c r="AA63" s="6"/>
      <c r="AB63" s="6"/>
    </row>
    <row r="64" spans="1:28" ht="14.25" customHeight="1">
      <c r="A64" s="17" t="s">
        <v>106</v>
      </c>
      <c r="B64" s="16"/>
      <c r="C64" s="16"/>
      <c r="D64" s="16"/>
      <c r="E64" s="16"/>
      <c r="F64" s="16"/>
      <c r="G64" s="16"/>
      <c r="H64" s="16"/>
      <c r="I64" s="16"/>
      <c r="J64" s="16"/>
      <c r="K64" s="16"/>
      <c r="L64" s="15"/>
      <c r="M64" s="6"/>
      <c r="N64" s="6"/>
      <c r="O64" s="6"/>
      <c r="P64" s="6"/>
      <c r="Q64" s="6"/>
      <c r="R64" s="6"/>
      <c r="S64" s="6"/>
      <c r="T64" s="6"/>
      <c r="U64" s="6"/>
      <c r="V64" s="6"/>
      <c r="W64" s="6"/>
      <c r="X64" s="6"/>
      <c r="Y64" s="6"/>
      <c r="Z64" s="6"/>
      <c r="AA64" s="6"/>
      <c r="AB64" s="6"/>
    </row>
    <row r="65" spans="1:30" ht="14.25" customHeight="1">
      <c r="A65" s="75" t="s">
        <v>107</v>
      </c>
      <c r="B65" s="76"/>
      <c r="C65" s="76"/>
      <c r="D65" s="76"/>
      <c r="E65" s="76"/>
      <c r="F65" s="75" t="s">
        <v>108</v>
      </c>
      <c r="G65" s="76"/>
      <c r="H65" s="77"/>
      <c r="I65" s="78"/>
      <c r="J65" s="567"/>
      <c r="K65" s="507"/>
      <c r="L65" s="15"/>
      <c r="M65" s="6"/>
      <c r="N65" s="6"/>
      <c r="O65" s="6"/>
      <c r="P65" s="6"/>
      <c r="Q65" s="6"/>
      <c r="R65" s="6"/>
      <c r="S65" s="6"/>
      <c r="T65" s="6"/>
      <c r="U65" s="6"/>
      <c r="V65" s="6"/>
      <c r="W65" s="6"/>
      <c r="X65" s="6"/>
      <c r="Y65" s="6"/>
      <c r="Z65" s="6"/>
      <c r="AA65" s="6"/>
      <c r="AB65" s="6"/>
    </row>
    <row r="66" spans="1:30" ht="12.75" customHeight="1">
      <c r="A66" s="79" t="s">
        <v>109</v>
      </c>
      <c r="B66" s="80"/>
      <c r="C66" s="80"/>
      <c r="D66" s="80"/>
      <c r="E66" s="80"/>
      <c r="F66" s="463" t="s">
        <v>18</v>
      </c>
      <c r="G66" s="81"/>
      <c r="H66" s="82"/>
      <c r="I66" s="6"/>
      <c r="J66" s="506"/>
      <c r="K66" s="507"/>
      <c r="L66" s="15"/>
      <c r="M66" s="6"/>
      <c r="N66" s="6"/>
      <c r="O66" s="6"/>
      <c r="P66" s="6"/>
      <c r="Q66" s="6"/>
      <c r="R66" s="6"/>
      <c r="S66" s="6"/>
      <c r="T66" s="6"/>
      <c r="U66" s="6"/>
      <c r="V66" s="6"/>
      <c r="W66" s="6"/>
      <c r="X66" s="6"/>
      <c r="Y66" s="6"/>
      <c r="Z66" s="6"/>
      <c r="AA66" s="6"/>
      <c r="AB66" s="6"/>
    </row>
    <row r="67" spans="1:30" ht="14.25" customHeight="1">
      <c r="A67" s="78"/>
      <c r="B67" s="78"/>
      <c r="C67" s="78"/>
      <c r="D67" s="78"/>
      <c r="E67" s="78"/>
      <c r="F67" s="78"/>
      <c r="G67" s="6"/>
      <c r="H67" s="83"/>
      <c r="I67" s="83"/>
      <c r="J67" s="83"/>
      <c r="K67" s="83"/>
      <c r="L67" s="15"/>
      <c r="M67" s="6"/>
      <c r="N67" s="6"/>
      <c r="O67" s="6"/>
      <c r="P67" s="6"/>
      <c r="Q67" s="6"/>
      <c r="R67" s="6"/>
      <c r="S67" s="6"/>
      <c r="T67" s="6"/>
      <c r="U67" s="6"/>
      <c r="V67" s="6"/>
      <c r="W67" s="6"/>
      <c r="X67" s="6"/>
      <c r="Y67" s="6"/>
      <c r="Z67" s="6"/>
      <c r="AA67" s="6"/>
      <c r="AB67" s="6"/>
    </row>
    <row r="68" spans="1:30" ht="14.25" customHeight="1">
      <c r="A68" s="17" t="s">
        <v>110</v>
      </c>
      <c r="B68" s="16"/>
      <c r="C68" s="16"/>
      <c r="D68" s="16"/>
      <c r="E68" s="16"/>
      <c r="F68" s="16"/>
      <c r="G68" s="16"/>
      <c r="H68" s="16"/>
      <c r="I68" s="16"/>
      <c r="J68" s="16"/>
      <c r="K68" s="16"/>
      <c r="L68" s="15"/>
      <c r="M68" s="6"/>
      <c r="N68" s="6"/>
      <c r="O68" s="6"/>
      <c r="P68" s="6"/>
      <c r="Q68" s="6"/>
      <c r="R68" s="6"/>
      <c r="S68" s="6"/>
      <c r="T68" s="6"/>
      <c r="U68" s="6"/>
      <c r="V68" s="6"/>
      <c r="W68" s="6"/>
      <c r="X68" s="6"/>
      <c r="Y68" s="6"/>
      <c r="Z68" s="6"/>
      <c r="AA68" s="6"/>
      <c r="AB68" s="6"/>
    </row>
    <row r="69" spans="1:30" ht="14.25" customHeight="1">
      <c r="A69" s="16" t="s">
        <v>111</v>
      </c>
      <c r="B69" s="84"/>
      <c r="C69" s="84"/>
      <c r="D69" s="84"/>
      <c r="E69" s="84"/>
      <c r="F69" s="84"/>
      <c r="G69" s="84"/>
      <c r="H69" s="84"/>
      <c r="I69" s="84"/>
      <c r="J69" s="84"/>
      <c r="K69" s="84"/>
      <c r="L69" s="15"/>
      <c r="M69" s="6"/>
      <c r="N69" s="6"/>
      <c r="O69" s="6"/>
      <c r="P69" s="6"/>
      <c r="Q69" s="6"/>
      <c r="R69" s="6"/>
      <c r="S69" s="6"/>
      <c r="T69" s="6"/>
      <c r="U69" s="6"/>
      <c r="V69" s="6"/>
      <c r="W69" s="6"/>
      <c r="X69" s="6"/>
      <c r="Y69" s="6"/>
      <c r="Z69" s="6"/>
      <c r="AA69" s="6"/>
      <c r="AB69" s="6"/>
    </row>
    <row r="70" spans="1:30" ht="14.25" customHeight="1">
      <c r="A70" s="16" t="s">
        <v>112</v>
      </c>
      <c r="B70" s="84"/>
      <c r="C70" s="84"/>
      <c r="D70" s="84"/>
      <c r="E70" s="84"/>
      <c r="F70" s="84"/>
      <c r="G70" s="84"/>
      <c r="H70" s="84"/>
      <c r="I70" s="84"/>
      <c r="J70" s="84"/>
      <c r="K70" s="84"/>
      <c r="L70" s="15"/>
      <c r="M70" s="6"/>
      <c r="N70" s="6"/>
      <c r="O70" s="6"/>
      <c r="P70" s="6"/>
      <c r="Q70" s="6"/>
      <c r="R70" s="6"/>
      <c r="S70" s="6"/>
      <c r="T70" s="6"/>
      <c r="U70" s="6"/>
      <c r="V70" s="6"/>
      <c r="W70" s="6"/>
      <c r="X70" s="6"/>
      <c r="Y70" s="6"/>
      <c r="Z70" s="6"/>
      <c r="AA70" s="6"/>
      <c r="AB70" s="6"/>
      <c r="AC70" s="18"/>
      <c r="AD70" s="18"/>
    </row>
    <row r="71" spans="1:30" ht="14.25" customHeight="1">
      <c r="A71" s="16"/>
      <c r="B71" s="84"/>
      <c r="C71" s="84"/>
      <c r="D71" s="84"/>
      <c r="E71" s="84"/>
      <c r="F71" s="84"/>
      <c r="G71" s="84"/>
      <c r="H71" s="84"/>
      <c r="I71" s="84"/>
      <c r="J71" s="84"/>
      <c r="K71" s="84"/>
      <c r="L71" s="15"/>
      <c r="M71" s="6"/>
      <c r="N71" s="6"/>
      <c r="O71" s="6"/>
      <c r="P71" s="6"/>
      <c r="Q71" s="6"/>
      <c r="R71" s="6"/>
      <c r="S71" s="6"/>
      <c r="T71" s="6"/>
      <c r="U71" s="6"/>
      <c r="V71" s="6"/>
      <c r="W71" s="6"/>
      <c r="X71" s="6"/>
      <c r="Y71" s="6"/>
      <c r="Z71" s="6"/>
      <c r="AA71" s="6"/>
      <c r="AB71" s="6"/>
      <c r="AC71" s="18"/>
      <c r="AD71" s="18"/>
    </row>
    <row r="72" spans="1:30" ht="14.25" customHeight="1">
      <c r="A72" s="17" t="s">
        <v>113</v>
      </c>
      <c r="B72" s="6"/>
      <c r="C72" s="6"/>
      <c r="D72" s="6"/>
      <c r="E72" s="6"/>
      <c r="F72" s="6"/>
      <c r="G72" s="6"/>
      <c r="H72" s="6"/>
      <c r="I72" s="6"/>
      <c r="J72" s="6"/>
      <c r="K72" s="6"/>
      <c r="L72" s="15"/>
      <c r="M72" s="6"/>
      <c r="N72" s="6"/>
      <c r="O72" s="6"/>
      <c r="P72" s="6"/>
      <c r="Q72" s="6"/>
      <c r="R72" s="6"/>
      <c r="S72" s="6"/>
      <c r="T72" s="6"/>
      <c r="U72" s="6"/>
      <c r="V72" s="6"/>
      <c r="W72" s="6"/>
      <c r="X72" s="6"/>
      <c r="Y72" s="6"/>
      <c r="Z72" s="6"/>
      <c r="AA72" s="6"/>
      <c r="AB72" s="6"/>
      <c r="AC72" s="18"/>
      <c r="AD72" s="18"/>
    </row>
    <row r="73" spans="1:30" ht="14.25" customHeight="1">
      <c r="A73" s="502" t="s">
        <v>391</v>
      </c>
      <c r="B73" s="503"/>
      <c r="C73" s="503"/>
      <c r="D73" s="503"/>
      <c r="E73" s="503"/>
      <c r="F73" s="503"/>
      <c r="G73" s="503"/>
      <c r="H73" s="503"/>
      <c r="I73" s="503"/>
      <c r="J73" s="503"/>
      <c r="K73" s="504"/>
      <c r="L73" s="15"/>
      <c r="M73" s="6"/>
      <c r="N73" s="6"/>
      <c r="O73" s="6"/>
      <c r="P73" s="6"/>
      <c r="Q73" s="6"/>
      <c r="R73" s="6"/>
      <c r="S73" s="6"/>
      <c r="T73" s="6"/>
      <c r="U73" s="6"/>
      <c r="V73" s="6"/>
      <c r="W73" s="6"/>
      <c r="X73" s="6"/>
      <c r="Y73" s="6"/>
      <c r="Z73" s="6"/>
      <c r="AA73" s="6"/>
      <c r="AB73" s="6"/>
      <c r="AC73" s="18"/>
      <c r="AD73" s="18"/>
    </row>
    <row r="74" spans="1:30" ht="14.25" customHeight="1">
      <c r="A74" s="502" t="s">
        <v>392</v>
      </c>
      <c r="B74" s="503"/>
      <c r="C74" s="503"/>
      <c r="D74" s="503"/>
      <c r="E74" s="503"/>
      <c r="F74" s="503"/>
      <c r="G74" s="503"/>
      <c r="H74" s="503"/>
      <c r="I74" s="503"/>
      <c r="J74" s="503"/>
      <c r="K74" s="504"/>
      <c r="L74" s="15"/>
      <c r="M74" s="6"/>
      <c r="N74" s="6"/>
      <c r="O74" s="6"/>
      <c r="P74" s="6"/>
      <c r="Q74" s="6"/>
      <c r="R74" s="6"/>
      <c r="S74" s="6"/>
      <c r="T74" s="6"/>
      <c r="U74" s="6"/>
      <c r="V74" s="6"/>
      <c r="W74" s="6"/>
      <c r="X74" s="6"/>
      <c r="Y74" s="6"/>
      <c r="Z74" s="6"/>
      <c r="AA74" s="6"/>
      <c r="AB74" s="6"/>
      <c r="AC74" s="18"/>
      <c r="AD74" s="18"/>
    </row>
    <row r="75" spans="1:30" ht="14.25" customHeight="1">
      <c r="A75" s="85"/>
      <c r="B75" s="85"/>
      <c r="C75" s="85"/>
      <c r="D75" s="85"/>
      <c r="E75" s="85"/>
      <c r="F75" s="85"/>
      <c r="G75" s="85"/>
      <c r="H75" s="85"/>
      <c r="I75" s="85"/>
      <c r="J75" s="85"/>
      <c r="K75" s="85"/>
      <c r="L75" s="15"/>
      <c r="M75" s="6"/>
      <c r="N75" s="6"/>
      <c r="O75" s="6"/>
      <c r="P75" s="6"/>
      <c r="Q75" s="6"/>
      <c r="R75" s="6"/>
      <c r="S75" s="6"/>
      <c r="T75" s="6"/>
      <c r="U75" s="6"/>
      <c r="V75" s="6"/>
      <c r="W75" s="6"/>
      <c r="X75" s="6"/>
      <c r="Y75" s="6"/>
      <c r="Z75" s="6"/>
      <c r="AA75" s="6"/>
      <c r="AB75" s="6"/>
      <c r="AC75" s="18"/>
      <c r="AD75" s="18"/>
    </row>
    <row r="76" spans="1:30" ht="14.25" customHeight="1">
      <c r="A76" s="571" t="s">
        <v>116</v>
      </c>
      <c r="B76" s="503"/>
      <c r="C76" s="503"/>
      <c r="D76" s="503"/>
      <c r="E76" s="503"/>
      <c r="F76" s="503"/>
      <c r="G76" s="503"/>
      <c r="H76" s="503"/>
      <c r="I76" s="503"/>
      <c r="J76" s="503"/>
      <c r="K76" s="504"/>
      <c r="L76" s="15"/>
      <c r="M76" s="6"/>
      <c r="N76" s="6"/>
      <c r="O76" s="6"/>
      <c r="P76" s="6"/>
      <c r="Q76" s="6"/>
      <c r="R76" s="6"/>
      <c r="S76" s="6"/>
      <c r="T76" s="6"/>
      <c r="U76" s="6"/>
      <c r="V76" s="6"/>
      <c r="W76" s="6"/>
      <c r="X76" s="6"/>
      <c r="Y76" s="6"/>
      <c r="Z76" s="6"/>
      <c r="AA76" s="6"/>
      <c r="AB76" s="6"/>
      <c r="AC76" s="18"/>
      <c r="AD76" s="18"/>
    </row>
    <row r="77" spans="1:30" ht="14.25" customHeight="1">
      <c r="A77" s="499" t="s">
        <v>393</v>
      </c>
      <c r="B77" s="500"/>
      <c r="C77" s="500"/>
      <c r="D77" s="500"/>
      <c r="E77" s="500"/>
      <c r="F77" s="500"/>
      <c r="G77" s="500"/>
      <c r="H77" s="500"/>
      <c r="I77" s="500"/>
      <c r="J77" s="500"/>
      <c r="K77" s="501"/>
      <c r="L77" s="15"/>
      <c r="M77" s="6"/>
      <c r="N77" s="6"/>
      <c r="O77" s="6"/>
      <c r="P77" s="6"/>
      <c r="Q77" s="6"/>
      <c r="R77" s="6"/>
      <c r="S77" s="6"/>
      <c r="T77" s="6"/>
      <c r="U77" s="6"/>
      <c r="V77" s="6"/>
      <c r="W77" s="6"/>
      <c r="X77" s="6"/>
      <c r="Y77" s="6"/>
      <c r="Z77" s="6"/>
      <c r="AA77" s="6"/>
      <c r="AB77" s="6"/>
      <c r="AC77" s="18"/>
      <c r="AD77" s="18"/>
    </row>
    <row r="78" spans="1:30" ht="14.25" customHeight="1">
      <c r="A78" s="539"/>
      <c r="B78" s="540"/>
      <c r="C78" s="540"/>
      <c r="D78" s="540"/>
      <c r="E78" s="540"/>
      <c r="F78" s="540"/>
      <c r="G78" s="540"/>
      <c r="H78" s="540"/>
      <c r="I78" s="540"/>
      <c r="J78" s="540"/>
      <c r="K78" s="541"/>
      <c r="L78" s="15"/>
      <c r="M78" s="6"/>
      <c r="N78" s="6"/>
      <c r="O78" s="6"/>
      <c r="P78" s="6"/>
      <c r="Q78" s="6"/>
      <c r="R78" s="6"/>
      <c r="S78" s="6"/>
      <c r="T78" s="6"/>
      <c r="U78" s="6"/>
      <c r="V78" s="6"/>
      <c r="W78" s="6"/>
      <c r="X78" s="6"/>
      <c r="Y78" s="6"/>
      <c r="Z78" s="6"/>
      <c r="AA78" s="6"/>
      <c r="AB78" s="6"/>
      <c r="AC78" s="18"/>
      <c r="AD78" s="18"/>
    </row>
    <row r="79" spans="1:30" ht="14.25" customHeight="1">
      <c r="A79" s="84"/>
      <c r="B79" s="85"/>
      <c r="C79" s="85"/>
      <c r="D79" s="569" t="s">
        <v>119</v>
      </c>
      <c r="E79" s="494"/>
      <c r="F79" s="85"/>
      <c r="G79" s="85"/>
      <c r="H79" s="85"/>
      <c r="I79" s="85"/>
      <c r="J79" s="85"/>
      <c r="K79" s="85"/>
      <c r="L79" s="15"/>
      <c r="M79" s="6"/>
      <c r="N79" s="6"/>
      <c r="O79" s="6"/>
      <c r="P79" s="6"/>
      <c r="Q79" s="6"/>
      <c r="R79" s="6"/>
      <c r="S79" s="6"/>
      <c r="T79" s="6"/>
      <c r="U79" s="6"/>
      <c r="V79" s="6"/>
      <c r="W79" s="6"/>
      <c r="X79" s="6"/>
      <c r="Y79" s="6"/>
      <c r="Z79" s="6"/>
      <c r="AA79" s="6"/>
      <c r="AB79" s="6"/>
      <c r="AC79" s="18"/>
      <c r="AD79" s="18"/>
    </row>
    <row r="80" spans="1:30" ht="14.25" customHeight="1">
      <c r="A80" s="84"/>
      <c r="B80" s="85"/>
      <c r="C80" s="85"/>
      <c r="D80" s="87" t="s">
        <v>120</v>
      </c>
      <c r="E80" s="87" t="s">
        <v>121</v>
      </c>
      <c r="F80" s="85"/>
      <c r="G80" s="85"/>
      <c r="H80" s="85"/>
      <c r="I80" s="85"/>
      <c r="J80" s="85"/>
      <c r="K80" s="85"/>
      <c r="L80" s="15"/>
      <c r="M80" s="6"/>
      <c r="N80" s="6"/>
      <c r="O80" s="6"/>
      <c r="P80" s="6"/>
      <c r="Q80" s="6"/>
      <c r="R80" s="6"/>
      <c r="S80" s="6"/>
      <c r="T80" s="6"/>
      <c r="U80" s="6"/>
      <c r="V80" s="6"/>
      <c r="W80" s="6"/>
      <c r="X80" s="6"/>
      <c r="Y80" s="6"/>
      <c r="Z80" s="6"/>
      <c r="AA80" s="6"/>
      <c r="AB80" s="6"/>
      <c r="AC80" s="18"/>
      <c r="AD80" s="18"/>
    </row>
    <row r="81" spans="1:30" ht="14.25" customHeight="1">
      <c r="A81" s="84"/>
      <c r="B81" s="85"/>
      <c r="C81" s="85"/>
      <c r="D81" s="85"/>
      <c r="E81" s="85"/>
      <c r="F81" s="85"/>
      <c r="G81" s="85"/>
      <c r="H81" s="85"/>
      <c r="I81" s="85"/>
      <c r="J81" s="85"/>
      <c r="K81" s="85"/>
      <c r="L81" s="15"/>
      <c r="M81" s="6"/>
      <c r="N81" s="6"/>
      <c r="O81" s="6"/>
      <c r="P81" s="6"/>
      <c r="Q81" s="6"/>
      <c r="R81" s="6"/>
      <c r="S81" s="6"/>
      <c r="T81" s="6"/>
      <c r="U81" s="6"/>
      <c r="V81" s="6"/>
      <c r="W81" s="6"/>
      <c r="X81" s="6"/>
      <c r="Y81" s="6"/>
      <c r="Z81" s="6"/>
      <c r="AA81" s="6"/>
      <c r="AB81" s="6"/>
      <c r="AC81" s="18"/>
      <c r="AD81" s="18"/>
    </row>
    <row r="82" spans="1:30" ht="14.25" customHeight="1">
      <c r="A82" s="84"/>
      <c r="B82" s="502" t="s">
        <v>394</v>
      </c>
      <c r="C82" s="503"/>
      <c r="D82" s="503"/>
      <c r="E82" s="503"/>
      <c r="F82" s="503"/>
      <c r="G82" s="503"/>
      <c r="H82" s="503"/>
      <c r="I82" s="503"/>
      <c r="J82" s="503"/>
      <c r="K82" s="504"/>
      <c r="L82" s="15"/>
      <c r="M82" s="6"/>
      <c r="N82" s="6"/>
      <c r="O82" s="6"/>
      <c r="P82" s="6"/>
      <c r="Q82" s="6"/>
      <c r="R82" s="6"/>
      <c r="S82" s="6"/>
      <c r="T82" s="6"/>
      <c r="U82" s="6"/>
      <c r="V82" s="6"/>
      <c r="W82" s="6"/>
      <c r="X82" s="6"/>
      <c r="Y82" s="6"/>
      <c r="Z82" s="6"/>
      <c r="AA82" s="6"/>
      <c r="AB82" s="6"/>
      <c r="AC82" s="18"/>
      <c r="AD82" s="18"/>
    </row>
    <row r="83" spans="1:30" ht="14.25" customHeight="1">
      <c r="A83" s="85"/>
      <c r="B83" s="85"/>
      <c r="C83" s="499" t="s">
        <v>122</v>
      </c>
      <c r="D83" s="500"/>
      <c r="E83" s="500"/>
      <c r="F83" s="500"/>
      <c r="G83" s="500"/>
      <c r="H83" s="500"/>
      <c r="I83" s="500"/>
      <c r="J83" s="500"/>
      <c r="K83" s="501"/>
      <c r="L83" s="15"/>
      <c r="M83" s="6"/>
      <c r="N83" s="6"/>
      <c r="O83" s="6"/>
      <c r="P83" s="6"/>
      <c r="Q83" s="6"/>
      <c r="R83" s="6"/>
      <c r="S83" s="6"/>
      <c r="T83" s="6"/>
      <c r="U83" s="6"/>
      <c r="V83" s="6"/>
      <c r="W83" s="6"/>
      <c r="X83" s="6"/>
      <c r="Y83" s="6"/>
      <c r="Z83" s="6"/>
      <c r="AA83" s="6"/>
      <c r="AB83" s="6"/>
      <c r="AC83" s="18"/>
      <c r="AD83" s="18"/>
    </row>
    <row r="84" spans="1:30" ht="14.25" customHeight="1">
      <c r="A84" s="85"/>
      <c r="B84" s="85"/>
      <c r="C84" s="537"/>
      <c r="D84" s="507"/>
      <c r="E84" s="507"/>
      <c r="F84" s="507"/>
      <c r="G84" s="507"/>
      <c r="H84" s="507"/>
      <c r="I84" s="507"/>
      <c r="J84" s="507"/>
      <c r="K84" s="538"/>
      <c r="L84" s="15"/>
      <c r="M84" s="6"/>
      <c r="N84" s="6"/>
      <c r="O84" s="6"/>
      <c r="P84" s="6"/>
      <c r="Q84" s="6"/>
      <c r="R84" s="6"/>
      <c r="S84" s="6"/>
      <c r="T84" s="6"/>
      <c r="U84" s="6"/>
      <c r="V84" s="6"/>
      <c r="W84" s="6"/>
      <c r="X84" s="6"/>
      <c r="Y84" s="6"/>
      <c r="Z84" s="6"/>
      <c r="AA84" s="6"/>
      <c r="AB84" s="6"/>
      <c r="AC84" s="18"/>
      <c r="AD84" s="18"/>
    </row>
    <row r="85" spans="1:30" ht="14.25" customHeight="1">
      <c r="A85" s="85"/>
      <c r="B85" s="85"/>
      <c r="C85" s="539"/>
      <c r="D85" s="540"/>
      <c r="E85" s="540"/>
      <c r="F85" s="540"/>
      <c r="G85" s="540"/>
      <c r="H85" s="540"/>
      <c r="I85" s="540"/>
      <c r="J85" s="540"/>
      <c r="K85" s="541"/>
      <c r="L85" s="15"/>
      <c r="M85" s="6"/>
      <c r="N85" s="6"/>
      <c r="O85" s="6"/>
      <c r="P85" s="6"/>
      <c r="Q85" s="6"/>
      <c r="R85" s="6"/>
      <c r="S85" s="6"/>
      <c r="T85" s="6"/>
      <c r="U85" s="6"/>
      <c r="V85" s="6"/>
      <c r="W85" s="6"/>
      <c r="X85" s="6"/>
      <c r="Y85" s="6"/>
      <c r="Z85" s="6"/>
      <c r="AA85" s="6"/>
      <c r="AB85" s="6"/>
      <c r="AC85" s="18"/>
      <c r="AD85" s="18"/>
    </row>
    <row r="86" spans="1:30" ht="14.25" customHeight="1">
      <c r="A86" s="85"/>
      <c r="B86" s="85"/>
      <c r="C86" s="499" t="s">
        <v>123</v>
      </c>
      <c r="D86" s="500"/>
      <c r="E86" s="500"/>
      <c r="F86" s="500"/>
      <c r="G86" s="500"/>
      <c r="H86" s="500"/>
      <c r="I86" s="500"/>
      <c r="J86" s="500"/>
      <c r="K86" s="501"/>
      <c r="L86" s="15"/>
      <c r="M86" s="6"/>
      <c r="N86" s="6"/>
      <c r="O86" s="6"/>
      <c r="P86" s="6"/>
      <c r="Q86" s="6"/>
      <c r="R86" s="6"/>
      <c r="S86" s="6"/>
      <c r="T86" s="6"/>
      <c r="U86" s="6"/>
      <c r="V86" s="6"/>
      <c r="W86" s="6"/>
      <c r="X86" s="6"/>
      <c r="Y86" s="6"/>
      <c r="Z86" s="6"/>
      <c r="AA86" s="6"/>
      <c r="AB86" s="6"/>
      <c r="AC86" s="18"/>
      <c r="AD86" s="18"/>
    </row>
    <row r="87" spans="1:30" ht="14.25" customHeight="1">
      <c r="A87" s="85"/>
      <c r="B87" s="85"/>
      <c r="C87" s="539"/>
      <c r="D87" s="540"/>
      <c r="E87" s="540"/>
      <c r="F87" s="540"/>
      <c r="G87" s="540"/>
      <c r="H87" s="540"/>
      <c r="I87" s="540"/>
      <c r="J87" s="540"/>
      <c r="K87" s="541"/>
      <c r="L87" s="15"/>
      <c r="M87" s="6"/>
      <c r="N87" s="6"/>
      <c r="O87" s="6"/>
      <c r="P87" s="6"/>
      <c r="Q87" s="6"/>
      <c r="R87" s="6"/>
      <c r="S87" s="6"/>
      <c r="T87" s="6"/>
      <c r="U87" s="6"/>
      <c r="V87" s="6"/>
      <c r="W87" s="6"/>
      <c r="X87" s="6"/>
      <c r="Y87" s="6"/>
      <c r="Z87" s="6"/>
      <c r="AA87" s="6"/>
      <c r="AB87" s="6"/>
      <c r="AC87" s="18"/>
      <c r="AD87" s="18"/>
    </row>
    <row r="88" spans="1:30" ht="14.25" customHeight="1">
      <c r="A88" s="85"/>
      <c r="B88" s="85"/>
      <c r="C88" s="85"/>
      <c r="D88" s="141"/>
      <c r="E88" s="141"/>
      <c r="F88" s="141"/>
      <c r="G88" s="141"/>
      <c r="H88" s="141"/>
      <c r="I88" s="85"/>
      <c r="J88" s="85"/>
      <c r="K88" s="85"/>
      <c r="L88" s="15"/>
      <c r="M88" s="6"/>
      <c r="N88" s="6"/>
      <c r="O88" s="6"/>
      <c r="P88" s="6"/>
      <c r="Q88" s="6"/>
      <c r="R88" s="6"/>
      <c r="S88" s="6"/>
      <c r="T88" s="6"/>
      <c r="U88" s="6"/>
      <c r="V88" s="6"/>
      <c r="W88" s="6"/>
      <c r="X88" s="6"/>
      <c r="Y88" s="6"/>
      <c r="Z88" s="6"/>
      <c r="AA88" s="6"/>
      <c r="AB88" s="6"/>
      <c r="AC88" s="18"/>
      <c r="AD88" s="18"/>
    </row>
    <row r="89" spans="1:30" ht="14.25" customHeight="1">
      <c r="A89" s="85"/>
      <c r="B89" s="85"/>
      <c r="C89" s="85"/>
      <c r="D89" s="569" t="s">
        <v>124</v>
      </c>
      <c r="E89" s="493"/>
      <c r="F89" s="493"/>
      <c r="G89" s="493"/>
      <c r="H89" s="494"/>
      <c r="I89" s="85"/>
      <c r="J89" s="85"/>
      <c r="K89" s="85"/>
      <c r="L89" s="15"/>
      <c r="M89" s="6"/>
      <c r="N89" s="6"/>
      <c r="O89" s="6"/>
      <c r="P89" s="6"/>
      <c r="Q89" s="6"/>
      <c r="R89" s="6"/>
      <c r="S89" s="6"/>
      <c r="T89" s="6"/>
      <c r="U89" s="6"/>
      <c r="V89" s="6"/>
      <c r="W89" s="6"/>
      <c r="X89" s="6"/>
      <c r="Y89" s="6"/>
      <c r="Z89" s="6"/>
      <c r="AA89" s="6"/>
      <c r="AB89" s="6"/>
      <c r="AC89" s="18"/>
      <c r="AD89" s="18"/>
    </row>
    <row r="90" spans="1:30" ht="14.25" customHeight="1">
      <c r="A90" s="85"/>
      <c r="B90" s="85"/>
      <c r="C90" s="85"/>
      <c r="D90" s="89" t="s">
        <v>125</v>
      </c>
      <c r="E90" s="570" t="s">
        <v>126</v>
      </c>
      <c r="F90" s="494"/>
      <c r="G90" s="89" t="s">
        <v>120</v>
      </c>
      <c r="H90" s="89" t="s">
        <v>127</v>
      </c>
      <c r="I90" s="85"/>
      <c r="J90" s="85"/>
      <c r="K90" s="85"/>
      <c r="L90" s="15"/>
      <c r="M90" s="6"/>
      <c r="N90" s="6"/>
      <c r="O90" s="6"/>
      <c r="P90" s="6"/>
      <c r="Q90" s="6"/>
      <c r="R90" s="6"/>
      <c r="S90" s="6"/>
      <c r="T90" s="6"/>
      <c r="U90" s="6"/>
      <c r="V90" s="6"/>
      <c r="W90" s="6"/>
      <c r="X90" s="6"/>
      <c r="Y90" s="6"/>
      <c r="Z90" s="6"/>
      <c r="AA90" s="6"/>
      <c r="AB90" s="6"/>
      <c r="AC90" s="18"/>
      <c r="AD90" s="18"/>
    </row>
    <row r="91" spans="1:30" ht="14.25" customHeight="1">
      <c r="A91" s="85"/>
      <c r="B91" s="85"/>
      <c r="C91" s="85"/>
      <c r="D91" s="142" t="s">
        <v>395</v>
      </c>
      <c r="E91" s="560" t="s">
        <v>129</v>
      </c>
      <c r="F91" s="494"/>
      <c r="G91" s="464" t="s">
        <v>18</v>
      </c>
      <c r="H91" s="464" t="s">
        <v>18</v>
      </c>
      <c r="I91" s="85"/>
      <c r="J91" s="85"/>
      <c r="K91" s="85"/>
      <c r="L91" s="15"/>
      <c r="M91" s="6"/>
      <c r="N91" s="6"/>
      <c r="O91" s="6"/>
      <c r="P91" s="6"/>
      <c r="Q91" s="6"/>
      <c r="R91" s="6"/>
      <c r="S91" s="6"/>
      <c r="T91" s="6"/>
      <c r="U91" s="6"/>
      <c r="V91" s="6"/>
      <c r="W91" s="6"/>
      <c r="X91" s="6"/>
      <c r="Y91" s="6"/>
      <c r="Z91" s="6"/>
      <c r="AA91" s="6"/>
      <c r="AB91" s="6"/>
      <c r="AC91" s="18"/>
      <c r="AD91" s="18"/>
    </row>
    <row r="92" spans="1:30" ht="14.25" customHeight="1">
      <c r="A92" s="85"/>
      <c r="B92" s="85"/>
      <c r="C92" s="85"/>
      <c r="D92" s="142" t="s">
        <v>396</v>
      </c>
      <c r="E92" s="560" t="s">
        <v>129</v>
      </c>
      <c r="F92" s="494"/>
      <c r="G92" s="464" t="s">
        <v>18</v>
      </c>
      <c r="H92" s="464" t="s">
        <v>18</v>
      </c>
      <c r="I92" s="85"/>
      <c r="J92" s="85"/>
      <c r="K92" s="85"/>
      <c r="L92" s="15"/>
      <c r="M92" s="6"/>
      <c r="N92" s="6"/>
      <c r="O92" s="6"/>
      <c r="P92" s="6"/>
      <c r="Q92" s="6"/>
      <c r="R92" s="6"/>
      <c r="S92" s="6"/>
      <c r="T92" s="6"/>
      <c r="U92" s="6"/>
      <c r="V92" s="6"/>
      <c r="W92" s="6"/>
      <c r="X92" s="6"/>
      <c r="Y92" s="6"/>
      <c r="Z92" s="6"/>
      <c r="AA92" s="6"/>
      <c r="AB92" s="6"/>
      <c r="AC92" s="18"/>
      <c r="AD92" s="18"/>
    </row>
    <row r="93" spans="1:30" ht="14.25" customHeight="1">
      <c r="A93" s="85"/>
      <c r="B93" s="85"/>
      <c r="C93" s="85"/>
      <c r="D93" s="142" t="s">
        <v>397</v>
      </c>
      <c r="E93" s="560" t="s">
        <v>129</v>
      </c>
      <c r="F93" s="494"/>
      <c r="G93" s="464" t="s">
        <v>18</v>
      </c>
      <c r="H93" s="464" t="s">
        <v>18</v>
      </c>
      <c r="I93" s="85"/>
      <c r="J93" s="85"/>
      <c r="K93" s="85"/>
      <c r="L93" s="15"/>
      <c r="M93" s="6"/>
      <c r="N93" s="6"/>
      <c r="O93" s="6"/>
      <c r="P93" s="6"/>
      <c r="Q93" s="6"/>
      <c r="R93" s="6"/>
      <c r="S93" s="6"/>
      <c r="T93" s="6"/>
      <c r="U93" s="6"/>
      <c r="V93" s="6"/>
      <c r="W93" s="6"/>
      <c r="X93" s="6"/>
      <c r="Y93" s="6"/>
      <c r="Z93" s="6"/>
      <c r="AA93" s="6"/>
      <c r="AB93" s="6"/>
      <c r="AC93" s="18"/>
      <c r="AD93" s="18"/>
    </row>
    <row r="94" spans="1:30" ht="14.25" customHeight="1">
      <c r="A94" s="85"/>
      <c r="B94" s="85"/>
      <c r="C94" s="85"/>
      <c r="D94" s="142" t="s">
        <v>398</v>
      </c>
      <c r="E94" s="560" t="s">
        <v>129</v>
      </c>
      <c r="F94" s="494"/>
      <c r="G94" s="464" t="s">
        <v>18</v>
      </c>
      <c r="H94" s="464" t="s">
        <v>18</v>
      </c>
      <c r="I94" s="85"/>
      <c r="J94" s="85"/>
      <c r="K94" s="85"/>
      <c r="L94" s="15"/>
      <c r="M94" s="6"/>
      <c r="N94" s="6"/>
      <c r="O94" s="6"/>
      <c r="P94" s="6"/>
      <c r="Q94" s="6"/>
      <c r="R94" s="6"/>
      <c r="S94" s="6"/>
      <c r="T94" s="6"/>
      <c r="U94" s="6"/>
      <c r="V94" s="6"/>
      <c r="W94" s="6"/>
      <c r="X94" s="6"/>
      <c r="Y94" s="6"/>
      <c r="Z94" s="6"/>
      <c r="AA94" s="6"/>
      <c r="AB94" s="6"/>
      <c r="AC94" s="18"/>
      <c r="AD94" s="18"/>
    </row>
    <row r="95" spans="1:30" ht="14.25" customHeight="1">
      <c r="A95" s="85"/>
      <c r="B95" s="85"/>
      <c r="C95" s="85"/>
      <c r="D95" s="85"/>
      <c r="E95" s="85"/>
      <c r="F95" s="85"/>
      <c r="G95" s="85"/>
      <c r="H95" s="85"/>
      <c r="I95" s="85"/>
      <c r="J95" s="85"/>
      <c r="K95" s="85"/>
      <c r="L95" s="15"/>
      <c r="M95" s="6"/>
      <c r="N95" s="6"/>
      <c r="O95" s="6"/>
      <c r="P95" s="6"/>
      <c r="Q95" s="6"/>
      <c r="R95" s="6"/>
      <c r="S95" s="6"/>
      <c r="T95" s="6"/>
      <c r="U95" s="6"/>
      <c r="V95" s="6"/>
      <c r="W95" s="6"/>
      <c r="X95" s="6"/>
      <c r="Y95" s="6"/>
      <c r="Z95" s="6"/>
      <c r="AA95" s="6"/>
      <c r="AB95" s="6"/>
      <c r="AC95" s="18"/>
      <c r="AD95" s="18"/>
    </row>
    <row r="96" spans="1:30" ht="14.25" customHeight="1">
      <c r="A96" s="85"/>
      <c r="B96" s="499" t="s">
        <v>399</v>
      </c>
      <c r="C96" s="500"/>
      <c r="D96" s="500"/>
      <c r="E96" s="500"/>
      <c r="F96" s="500"/>
      <c r="G96" s="500"/>
      <c r="H96" s="500"/>
      <c r="I96" s="500"/>
      <c r="J96" s="500"/>
      <c r="K96" s="501"/>
      <c r="L96" s="15"/>
      <c r="M96" s="6"/>
      <c r="N96" s="6"/>
      <c r="O96" s="6"/>
      <c r="P96" s="6"/>
      <c r="Q96" s="6"/>
      <c r="R96" s="6"/>
      <c r="S96" s="6"/>
      <c r="T96" s="6"/>
      <c r="U96" s="6"/>
      <c r="V96" s="6"/>
      <c r="W96" s="6"/>
      <c r="X96" s="6"/>
      <c r="Y96" s="6"/>
      <c r="Z96" s="6"/>
      <c r="AA96" s="6"/>
      <c r="AB96" s="6"/>
      <c r="AC96" s="18"/>
      <c r="AD96" s="18"/>
    </row>
    <row r="97" spans="1:30" ht="14.25" customHeight="1">
      <c r="A97" s="85"/>
      <c r="B97" s="539"/>
      <c r="C97" s="540"/>
      <c r="D97" s="540"/>
      <c r="E97" s="540"/>
      <c r="F97" s="540"/>
      <c r="G97" s="540"/>
      <c r="H97" s="540"/>
      <c r="I97" s="540"/>
      <c r="J97" s="540"/>
      <c r="K97" s="541"/>
      <c r="L97" s="143"/>
      <c r="M97" s="15"/>
      <c r="N97" s="6"/>
      <c r="O97" s="6"/>
      <c r="P97" s="6"/>
      <c r="Q97" s="6"/>
      <c r="R97" s="6"/>
      <c r="S97" s="6"/>
      <c r="T97" s="6"/>
      <c r="U97" s="6"/>
      <c r="V97" s="6"/>
      <c r="W97" s="6"/>
      <c r="X97" s="6"/>
      <c r="Y97" s="6"/>
      <c r="Z97" s="6"/>
      <c r="AA97" s="6"/>
      <c r="AB97" s="6"/>
      <c r="AC97" s="6"/>
      <c r="AD97" s="18"/>
    </row>
    <row r="98" spans="1:30" ht="14.25" customHeight="1">
      <c r="A98" s="85"/>
      <c r="B98" s="85"/>
      <c r="C98" s="85"/>
      <c r="D98" s="569" t="s">
        <v>134</v>
      </c>
      <c r="E98" s="494"/>
      <c r="F98" s="85"/>
      <c r="G98" s="85"/>
      <c r="H98" s="85"/>
      <c r="I98" s="85"/>
      <c r="J98" s="85"/>
      <c r="K98" s="85"/>
      <c r="L98" s="143"/>
      <c r="M98" s="15"/>
      <c r="N98" s="6"/>
      <c r="O98" s="6"/>
      <c r="P98" s="6"/>
      <c r="Q98" s="6"/>
      <c r="R98" s="6"/>
      <c r="S98" s="6"/>
      <c r="T98" s="6"/>
      <c r="U98" s="6"/>
      <c r="V98" s="6"/>
      <c r="W98" s="6"/>
      <c r="X98" s="6"/>
      <c r="Y98" s="6"/>
      <c r="Z98" s="6"/>
      <c r="AA98" s="6"/>
      <c r="AB98" s="6"/>
      <c r="AC98" s="6"/>
      <c r="AD98" s="18"/>
    </row>
    <row r="99" spans="1:30" ht="14.25" customHeight="1">
      <c r="A99" s="85"/>
      <c r="B99" s="85"/>
      <c r="C99" s="85"/>
      <c r="D99" s="86" t="s">
        <v>120</v>
      </c>
      <c r="E99" s="86" t="s">
        <v>121</v>
      </c>
      <c r="F99" s="85"/>
      <c r="G99" s="85"/>
      <c r="H99" s="85"/>
      <c r="I99" s="85"/>
      <c r="J99" s="85"/>
      <c r="K99" s="85"/>
      <c r="L99" s="143"/>
      <c r="M99" s="15"/>
      <c r="N99" s="6"/>
      <c r="O99" s="6"/>
      <c r="P99" s="6"/>
      <c r="Q99" s="6"/>
      <c r="R99" s="6"/>
      <c r="S99" s="6"/>
      <c r="T99" s="6"/>
      <c r="U99" s="6"/>
      <c r="V99" s="6"/>
      <c r="W99" s="6"/>
      <c r="X99" s="6"/>
      <c r="Y99" s="6"/>
      <c r="Z99" s="6"/>
      <c r="AA99" s="6"/>
      <c r="AB99" s="6"/>
      <c r="AC99" s="6"/>
      <c r="AD99" s="18"/>
    </row>
    <row r="100" spans="1:30" ht="14.25" customHeight="1">
      <c r="A100" s="85"/>
      <c r="B100" s="85"/>
      <c r="C100" s="85"/>
      <c r="D100" s="464" t="s">
        <v>18</v>
      </c>
      <c r="E100" s="464" t="s">
        <v>18</v>
      </c>
      <c r="F100" s="85"/>
      <c r="G100" s="85"/>
      <c r="H100" s="85"/>
      <c r="I100" s="85"/>
      <c r="J100" s="85"/>
      <c r="K100" s="85"/>
      <c r="L100" s="143"/>
      <c r="M100" s="15"/>
      <c r="N100" s="6"/>
      <c r="O100" s="6"/>
      <c r="P100" s="6"/>
      <c r="Q100" s="6"/>
      <c r="R100" s="6"/>
      <c r="S100" s="6"/>
      <c r="T100" s="6"/>
      <c r="U100" s="6"/>
      <c r="V100" s="6"/>
      <c r="W100" s="6"/>
      <c r="X100" s="6"/>
      <c r="Y100" s="6"/>
      <c r="Z100" s="6"/>
      <c r="AA100" s="6"/>
      <c r="AB100" s="6"/>
      <c r="AC100" s="6"/>
      <c r="AD100" s="18"/>
    </row>
    <row r="101" spans="1:30" ht="14.25" customHeight="1">
      <c r="A101" s="85"/>
      <c r="B101" s="85"/>
      <c r="C101" s="85"/>
      <c r="D101" s="85"/>
      <c r="E101" s="85"/>
      <c r="F101" s="85"/>
      <c r="G101" s="85"/>
      <c r="H101" s="85"/>
      <c r="I101" s="85"/>
      <c r="J101" s="85"/>
      <c r="K101" s="85"/>
      <c r="L101" s="143"/>
      <c r="M101" s="15"/>
      <c r="N101" s="6"/>
      <c r="O101" s="6"/>
      <c r="P101" s="6"/>
      <c r="Q101" s="6"/>
      <c r="R101" s="6"/>
      <c r="S101" s="6"/>
      <c r="T101" s="6"/>
      <c r="U101" s="6"/>
      <c r="V101" s="6"/>
      <c r="W101" s="6"/>
      <c r="X101" s="6"/>
      <c r="Y101" s="6"/>
      <c r="Z101" s="6"/>
      <c r="AA101" s="6"/>
      <c r="AB101" s="6"/>
      <c r="AC101" s="6"/>
      <c r="AD101" s="18"/>
    </row>
    <row r="102" spans="1:30" ht="14.25" customHeight="1">
      <c r="A102" s="85"/>
      <c r="B102" s="85"/>
      <c r="C102" s="499" t="s">
        <v>135</v>
      </c>
      <c r="D102" s="500"/>
      <c r="E102" s="500"/>
      <c r="F102" s="500"/>
      <c r="G102" s="500"/>
      <c r="H102" s="500"/>
      <c r="I102" s="500"/>
      <c r="J102" s="500"/>
      <c r="K102" s="501"/>
      <c r="L102" s="143"/>
      <c r="M102" s="15"/>
      <c r="N102" s="6"/>
      <c r="O102" s="6"/>
      <c r="P102" s="6"/>
      <c r="Q102" s="6"/>
      <c r="R102" s="6"/>
      <c r="S102" s="6"/>
      <c r="T102" s="6"/>
      <c r="U102" s="6"/>
      <c r="V102" s="6"/>
      <c r="W102" s="6"/>
      <c r="X102" s="6"/>
      <c r="Y102" s="6"/>
      <c r="Z102" s="6"/>
      <c r="AA102" s="6"/>
      <c r="AB102" s="6"/>
      <c r="AC102" s="6"/>
      <c r="AD102" s="18"/>
    </row>
    <row r="103" spans="1:30" ht="14.25" customHeight="1">
      <c r="A103" s="85"/>
      <c r="B103" s="85"/>
      <c r="C103" s="537"/>
      <c r="D103" s="507"/>
      <c r="E103" s="507"/>
      <c r="F103" s="507"/>
      <c r="G103" s="507"/>
      <c r="H103" s="507"/>
      <c r="I103" s="507"/>
      <c r="J103" s="507"/>
      <c r="K103" s="538"/>
      <c r="L103" s="143"/>
      <c r="M103" s="15"/>
      <c r="N103" s="6"/>
      <c r="O103" s="6"/>
      <c r="P103" s="6"/>
      <c r="Q103" s="6"/>
      <c r="R103" s="6"/>
      <c r="S103" s="6"/>
      <c r="T103" s="6"/>
      <c r="U103" s="6"/>
      <c r="V103" s="6"/>
      <c r="W103" s="6"/>
      <c r="X103" s="6"/>
      <c r="Y103" s="6"/>
      <c r="Z103" s="6"/>
      <c r="AA103" s="6"/>
      <c r="AB103" s="6"/>
      <c r="AC103" s="6"/>
      <c r="AD103" s="18"/>
    </row>
    <row r="104" spans="1:30" ht="14.25" customHeight="1">
      <c r="A104" s="85"/>
      <c r="B104" s="85"/>
      <c r="C104" s="539"/>
      <c r="D104" s="540"/>
      <c r="E104" s="540"/>
      <c r="F104" s="540"/>
      <c r="G104" s="540"/>
      <c r="H104" s="540"/>
      <c r="I104" s="540"/>
      <c r="J104" s="540"/>
      <c r="K104" s="541"/>
      <c r="L104" s="143"/>
      <c r="M104" s="15"/>
      <c r="N104" s="6"/>
      <c r="O104" s="6"/>
      <c r="P104" s="6"/>
      <c r="Q104" s="6"/>
      <c r="R104" s="6"/>
      <c r="S104" s="6"/>
      <c r="T104" s="6"/>
      <c r="U104" s="6"/>
      <c r="V104" s="6"/>
      <c r="W104" s="6"/>
      <c r="X104" s="6"/>
      <c r="Y104" s="6"/>
      <c r="Z104" s="6"/>
      <c r="AA104" s="6"/>
      <c r="AB104" s="6"/>
      <c r="AC104" s="6"/>
      <c r="AD104" s="18"/>
    </row>
    <row r="105" spans="1:30" ht="14.25" customHeight="1">
      <c r="A105" s="85"/>
      <c r="B105" s="85"/>
      <c r="C105" s="499" t="s">
        <v>136</v>
      </c>
      <c r="D105" s="500"/>
      <c r="E105" s="500"/>
      <c r="F105" s="500"/>
      <c r="G105" s="500"/>
      <c r="H105" s="500"/>
      <c r="I105" s="500"/>
      <c r="J105" s="500"/>
      <c r="K105" s="501"/>
      <c r="L105" s="143"/>
      <c r="M105" s="15"/>
      <c r="N105" s="6"/>
      <c r="O105" s="6"/>
      <c r="P105" s="6"/>
      <c r="Q105" s="6"/>
      <c r="R105" s="6"/>
      <c r="S105" s="6"/>
      <c r="T105" s="6"/>
      <c r="U105" s="6"/>
      <c r="V105" s="6"/>
      <c r="W105" s="6"/>
      <c r="X105" s="6"/>
      <c r="Y105" s="6"/>
      <c r="Z105" s="6"/>
      <c r="AA105" s="6"/>
      <c r="AB105" s="6"/>
      <c r="AC105" s="6"/>
      <c r="AD105" s="18"/>
    </row>
    <row r="106" spans="1:30" ht="14.25" customHeight="1">
      <c r="A106" s="85"/>
      <c r="B106" s="85"/>
      <c r="C106" s="539"/>
      <c r="D106" s="540"/>
      <c r="E106" s="540"/>
      <c r="F106" s="540"/>
      <c r="G106" s="540"/>
      <c r="H106" s="540"/>
      <c r="I106" s="540"/>
      <c r="J106" s="540"/>
      <c r="K106" s="541"/>
      <c r="L106" s="143"/>
      <c r="M106" s="15"/>
      <c r="N106" s="6"/>
      <c r="O106" s="6"/>
      <c r="P106" s="6"/>
      <c r="Q106" s="6"/>
      <c r="R106" s="6"/>
      <c r="S106" s="6"/>
      <c r="T106" s="6"/>
      <c r="U106" s="6"/>
      <c r="V106" s="6"/>
      <c r="W106" s="6"/>
      <c r="X106" s="6"/>
      <c r="Y106" s="6"/>
      <c r="Z106" s="6"/>
      <c r="AA106" s="6"/>
      <c r="AB106" s="6"/>
      <c r="AC106" s="6"/>
      <c r="AD106" s="18"/>
    </row>
    <row r="107" spans="1:30" ht="14.25" customHeight="1">
      <c r="A107" s="85"/>
      <c r="B107" s="85"/>
      <c r="C107" s="85"/>
      <c r="D107" s="85"/>
      <c r="E107" s="85"/>
      <c r="F107" s="85"/>
      <c r="G107" s="85"/>
      <c r="H107" s="85"/>
      <c r="I107" s="85"/>
      <c r="J107" s="85"/>
      <c r="K107" s="85"/>
      <c r="L107" s="143"/>
      <c r="M107" s="15"/>
      <c r="N107" s="6"/>
      <c r="O107" s="6"/>
      <c r="P107" s="6"/>
      <c r="Q107" s="6"/>
      <c r="R107" s="6"/>
      <c r="S107" s="6"/>
      <c r="T107" s="6"/>
      <c r="U107" s="6"/>
      <c r="V107" s="6"/>
      <c r="W107" s="6"/>
      <c r="X107" s="6"/>
      <c r="Y107" s="6"/>
      <c r="Z107" s="6"/>
      <c r="AA107" s="6"/>
      <c r="AB107" s="6"/>
      <c r="AC107" s="6"/>
      <c r="AD107" s="18"/>
    </row>
    <row r="108" spans="1:30" ht="14.25" customHeight="1">
      <c r="A108" s="85"/>
      <c r="B108" s="85"/>
      <c r="C108" s="85"/>
      <c r="D108" s="569" t="s">
        <v>137</v>
      </c>
      <c r="E108" s="493"/>
      <c r="F108" s="493"/>
      <c r="G108" s="493"/>
      <c r="H108" s="494"/>
      <c r="I108" s="85"/>
      <c r="J108" s="85"/>
      <c r="K108" s="85"/>
      <c r="L108" s="143"/>
      <c r="M108" s="15"/>
      <c r="N108" s="6"/>
      <c r="O108" s="6"/>
      <c r="P108" s="6"/>
      <c r="Q108" s="6"/>
      <c r="R108" s="6"/>
      <c r="S108" s="6"/>
      <c r="T108" s="6"/>
      <c r="U108" s="6"/>
      <c r="V108" s="6"/>
      <c r="W108" s="6"/>
      <c r="X108" s="6"/>
      <c r="Y108" s="6"/>
      <c r="Z108" s="6"/>
      <c r="AA108" s="6"/>
      <c r="AB108" s="6"/>
      <c r="AC108" s="6"/>
      <c r="AD108" s="18"/>
    </row>
    <row r="109" spans="1:30" ht="14.25" customHeight="1">
      <c r="A109" s="85"/>
      <c r="B109" s="85"/>
      <c r="C109" s="85"/>
      <c r="D109" s="89" t="s">
        <v>138</v>
      </c>
      <c r="E109" s="570" t="s">
        <v>126</v>
      </c>
      <c r="F109" s="494"/>
      <c r="G109" s="89" t="s">
        <v>120</v>
      </c>
      <c r="H109" s="89" t="s">
        <v>127</v>
      </c>
      <c r="I109" s="85"/>
      <c r="J109" s="85"/>
      <c r="K109" s="85"/>
      <c r="L109" s="143"/>
      <c r="M109" s="15"/>
      <c r="N109" s="6"/>
      <c r="O109" s="6"/>
      <c r="P109" s="6"/>
      <c r="Q109" s="6"/>
      <c r="R109" s="6"/>
      <c r="S109" s="6"/>
      <c r="T109" s="6"/>
      <c r="U109" s="6"/>
      <c r="V109" s="6"/>
      <c r="W109" s="6"/>
      <c r="X109" s="6"/>
      <c r="Y109" s="6"/>
      <c r="Z109" s="6"/>
      <c r="AA109" s="6"/>
      <c r="AB109" s="6"/>
      <c r="AC109" s="6"/>
      <c r="AD109" s="18"/>
    </row>
    <row r="110" spans="1:30" ht="14.25" customHeight="1">
      <c r="A110" s="85"/>
      <c r="B110" s="85"/>
      <c r="C110" s="85"/>
      <c r="D110" s="142" t="s">
        <v>395</v>
      </c>
      <c r="E110" s="560" t="s">
        <v>129</v>
      </c>
      <c r="F110" s="494"/>
      <c r="G110" s="464" t="s">
        <v>18</v>
      </c>
      <c r="H110" s="464" t="s">
        <v>18</v>
      </c>
      <c r="I110" s="85"/>
      <c r="J110" s="85"/>
      <c r="K110" s="85"/>
      <c r="L110" s="143"/>
      <c r="M110" s="15"/>
      <c r="N110" s="6"/>
      <c r="O110" s="6"/>
      <c r="P110" s="6"/>
      <c r="Q110" s="6"/>
      <c r="R110" s="6"/>
      <c r="S110" s="6"/>
      <c r="T110" s="6"/>
      <c r="U110" s="6"/>
      <c r="V110" s="6"/>
      <c r="W110" s="6"/>
      <c r="X110" s="6"/>
      <c r="Y110" s="6"/>
      <c r="Z110" s="6"/>
      <c r="AA110" s="6"/>
      <c r="AB110" s="6"/>
      <c r="AC110" s="6"/>
      <c r="AD110" s="18"/>
    </row>
    <row r="111" spans="1:30" ht="14.25" customHeight="1">
      <c r="A111" s="85"/>
      <c r="B111" s="85"/>
      <c r="C111" s="85"/>
      <c r="D111" s="142" t="s">
        <v>396</v>
      </c>
      <c r="E111" s="560" t="s">
        <v>129</v>
      </c>
      <c r="F111" s="494"/>
      <c r="G111" s="464" t="s">
        <v>18</v>
      </c>
      <c r="H111" s="464" t="s">
        <v>18</v>
      </c>
      <c r="I111" s="85"/>
      <c r="J111" s="85"/>
      <c r="K111" s="85"/>
      <c r="L111" s="143"/>
      <c r="M111" s="15"/>
      <c r="N111" s="6"/>
      <c r="O111" s="6"/>
      <c r="P111" s="6"/>
      <c r="Q111" s="6"/>
      <c r="R111" s="6"/>
      <c r="S111" s="6"/>
      <c r="T111" s="6"/>
      <c r="U111" s="6"/>
      <c r="V111" s="6"/>
      <c r="W111" s="6"/>
      <c r="X111" s="6"/>
      <c r="Y111" s="6"/>
      <c r="Z111" s="6"/>
      <c r="AA111" s="6"/>
      <c r="AB111" s="6"/>
      <c r="AC111" s="6"/>
      <c r="AD111" s="18"/>
    </row>
    <row r="112" spans="1:30" ht="14.25" customHeight="1">
      <c r="A112" s="85"/>
      <c r="B112" s="85"/>
      <c r="C112" s="85"/>
      <c r="D112" s="142" t="s">
        <v>397</v>
      </c>
      <c r="E112" s="560" t="s">
        <v>129</v>
      </c>
      <c r="F112" s="494"/>
      <c r="G112" s="464" t="s">
        <v>18</v>
      </c>
      <c r="H112" s="464" t="s">
        <v>18</v>
      </c>
      <c r="I112" s="85"/>
      <c r="J112" s="85"/>
      <c r="K112" s="85"/>
      <c r="L112" s="143"/>
      <c r="M112" s="15"/>
      <c r="N112" s="6"/>
      <c r="O112" s="6"/>
      <c r="P112" s="6"/>
      <c r="Q112" s="6"/>
      <c r="R112" s="6"/>
      <c r="S112" s="6"/>
      <c r="T112" s="6"/>
      <c r="U112" s="6"/>
      <c r="V112" s="6"/>
      <c r="W112" s="6"/>
      <c r="X112" s="6"/>
      <c r="Y112" s="6"/>
      <c r="Z112" s="6"/>
      <c r="AA112" s="6"/>
      <c r="AB112" s="6"/>
      <c r="AC112" s="6"/>
      <c r="AD112" s="18"/>
    </row>
    <row r="113" spans="1:30" ht="14.25" customHeight="1">
      <c r="A113" s="85"/>
      <c r="B113" s="85"/>
      <c r="C113" s="85"/>
      <c r="D113" s="142" t="s">
        <v>398</v>
      </c>
      <c r="E113" s="560" t="s">
        <v>129</v>
      </c>
      <c r="F113" s="494"/>
      <c r="G113" s="464" t="s">
        <v>18</v>
      </c>
      <c r="H113" s="464" t="s">
        <v>18</v>
      </c>
      <c r="I113" s="85"/>
      <c r="J113" s="85"/>
      <c r="K113" s="85"/>
      <c r="L113" s="143"/>
      <c r="M113" s="15"/>
      <c r="N113" s="6"/>
      <c r="O113" s="6"/>
      <c r="P113" s="6"/>
      <c r="Q113" s="6"/>
      <c r="R113" s="6"/>
      <c r="S113" s="6"/>
      <c r="T113" s="6"/>
      <c r="U113" s="6"/>
      <c r="V113" s="6"/>
      <c r="W113" s="6"/>
      <c r="X113" s="6"/>
      <c r="Y113" s="6"/>
      <c r="Z113" s="6"/>
      <c r="AA113" s="6"/>
      <c r="AB113" s="6"/>
      <c r="AC113" s="6"/>
      <c r="AD113" s="18"/>
    </row>
    <row r="114" spans="1:30" ht="14.25" customHeight="1">
      <c r="A114" s="85"/>
      <c r="B114" s="85"/>
      <c r="C114" s="85"/>
      <c r="D114" s="85"/>
      <c r="E114" s="85"/>
      <c r="F114" s="85"/>
      <c r="G114" s="85"/>
      <c r="H114" s="85"/>
      <c r="I114" s="85"/>
      <c r="J114" s="85"/>
      <c r="K114" s="85"/>
      <c r="L114" s="143"/>
      <c r="M114" s="15"/>
      <c r="N114" s="6"/>
      <c r="O114" s="6"/>
      <c r="P114" s="6"/>
      <c r="Q114" s="6"/>
      <c r="R114" s="6"/>
      <c r="S114" s="6"/>
      <c r="T114" s="6"/>
      <c r="U114" s="6"/>
      <c r="V114" s="6"/>
      <c r="W114" s="6"/>
      <c r="X114" s="6"/>
      <c r="Y114" s="6"/>
      <c r="Z114" s="6"/>
      <c r="AA114" s="6"/>
      <c r="AB114" s="6"/>
      <c r="AC114" s="6"/>
      <c r="AD114" s="18"/>
    </row>
    <row r="115" spans="1:30" ht="14.25" customHeight="1">
      <c r="A115" s="499" t="s">
        <v>400</v>
      </c>
      <c r="B115" s="500"/>
      <c r="C115" s="500"/>
      <c r="D115" s="500"/>
      <c r="E115" s="500"/>
      <c r="F115" s="500"/>
      <c r="G115" s="500"/>
      <c r="H115" s="500"/>
      <c r="I115" s="500"/>
      <c r="J115" s="500"/>
      <c r="K115" s="501"/>
      <c r="L115" s="91"/>
      <c r="M115" s="15"/>
      <c r="N115" s="6"/>
      <c r="O115" s="6"/>
      <c r="P115" s="6"/>
      <c r="Q115" s="6"/>
      <c r="R115" s="6"/>
      <c r="S115" s="6"/>
      <c r="T115" s="6"/>
      <c r="U115" s="6"/>
      <c r="V115" s="6"/>
      <c r="W115" s="6"/>
      <c r="X115" s="6"/>
      <c r="Y115" s="6"/>
      <c r="Z115" s="6"/>
      <c r="AA115" s="6"/>
      <c r="AB115" s="6"/>
      <c r="AC115" s="6"/>
      <c r="AD115" s="18"/>
    </row>
    <row r="116" spans="1:30" ht="14.25" customHeight="1">
      <c r="A116" s="539"/>
      <c r="B116" s="540"/>
      <c r="C116" s="540"/>
      <c r="D116" s="540"/>
      <c r="E116" s="540"/>
      <c r="F116" s="540"/>
      <c r="G116" s="540"/>
      <c r="H116" s="540"/>
      <c r="I116" s="540"/>
      <c r="J116" s="540"/>
      <c r="K116" s="541"/>
      <c r="L116" s="91"/>
      <c r="M116" s="15"/>
      <c r="N116" s="6"/>
      <c r="O116" s="6"/>
      <c r="P116" s="6"/>
      <c r="Q116" s="6"/>
      <c r="R116" s="6"/>
      <c r="S116" s="6"/>
      <c r="T116" s="6"/>
      <c r="U116" s="6"/>
      <c r="V116" s="6"/>
      <c r="W116" s="6"/>
      <c r="X116" s="6"/>
      <c r="Y116" s="6"/>
      <c r="Z116" s="6"/>
      <c r="AA116" s="6"/>
      <c r="AB116" s="6"/>
      <c r="AC116" s="6"/>
      <c r="AD116" s="18"/>
    </row>
    <row r="117" spans="1:30" ht="14.25" customHeight="1">
      <c r="A117" s="499" t="s">
        <v>401</v>
      </c>
      <c r="B117" s="500"/>
      <c r="C117" s="500"/>
      <c r="D117" s="500"/>
      <c r="E117" s="500"/>
      <c r="F117" s="500"/>
      <c r="G117" s="500"/>
      <c r="H117" s="500"/>
      <c r="I117" s="500"/>
      <c r="J117" s="500"/>
      <c r="K117" s="501"/>
      <c r="L117" s="91"/>
      <c r="M117" s="15"/>
      <c r="N117" s="6"/>
      <c r="O117" s="6"/>
      <c r="P117" s="6"/>
      <c r="Q117" s="6"/>
      <c r="R117" s="6"/>
      <c r="S117" s="6"/>
      <c r="T117" s="6"/>
      <c r="U117" s="6"/>
      <c r="V117" s="6"/>
      <c r="W117" s="6"/>
      <c r="X117" s="6"/>
      <c r="Y117" s="6"/>
      <c r="Z117" s="6"/>
      <c r="AA117" s="6"/>
      <c r="AB117" s="6"/>
      <c r="AC117" s="6"/>
      <c r="AD117" s="18"/>
    </row>
    <row r="118" spans="1:30" ht="14.25" customHeight="1">
      <c r="A118" s="539"/>
      <c r="B118" s="540"/>
      <c r="C118" s="540"/>
      <c r="D118" s="540"/>
      <c r="E118" s="540"/>
      <c r="F118" s="540"/>
      <c r="G118" s="540"/>
      <c r="H118" s="540"/>
      <c r="I118" s="540"/>
      <c r="J118" s="540"/>
      <c r="K118" s="541"/>
      <c r="L118" s="91"/>
      <c r="M118" s="15"/>
      <c r="N118" s="6"/>
      <c r="O118" s="6"/>
      <c r="P118" s="6"/>
      <c r="Q118" s="6"/>
      <c r="R118" s="6"/>
      <c r="S118" s="6"/>
      <c r="T118" s="6"/>
      <c r="U118" s="6"/>
      <c r="V118" s="6"/>
      <c r="W118" s="6"/>
      <c r="X118" s="6"/>
      <c r="Y118" s="6"/>
      <c r="Z118" s="6"/>
      <c r="AA118" s="6"/>
      <c r="AB118" s="6"/>
      <c r="AC118" s="6"/>
      <c r="AD118" s="18"/>
    </row>
    <row r="119" spans="1:30" ht="14.25" customHeight="1">
      <c r="A119" s="91"/>
      <c r="B119" s="91"/>
      <c r="C119" s="91"/>
      <c r="D119" s="91"/>
      <c r="E119" s="91"/>
      <c r="F119" s="91"/>
      <c r="G119" s="91"/>
      <c r="H119" s="91"/>
      <c r="I119" s="91"/>
      <c r="J119" s="91"/>
      <c r="K119" s="91"/>
      <c r="L119" s="91"/>
      <c r="M119" s="15"/>
      <c r="N119" s="6"/>
      <c r="O119" s="6"/>
      <c r="P119" s="6"/>
      <c r="Q119" s="6"/>
      <c r="R119" s="6"/>
      <c r="S119" s="6"/>
      <c r="T119" s="6"/>
      <c r="U119" s="6"/>
      <c r="V119" s="6"/>
      <c r="W119" s="6"/>
      <c r="X119" s="6"/>
      <c r="Y119" s="6"/>
      <c r="Z119" s="6"/>
      <c r="AA119" s="6"/>
      <c r="AB119" s="6"/>
      <c r="AC119" s="6"/>
      <c r="AD119" s="18"/>
    </row>
    <row r="120" spans="1:30" ht="14.25" customHeight="1">
      <c r="A120" s="91"/>
      <c r="B120" s="91"/>
      <c r="C120" s="575" t="s">
        <v>142</v>
      </c>
      <c r="D120" s="516"/>
      <c r="E120" s="573" t="s">
        <v>143</v>
      </c>
      <c r="F120" s="573" t="s">
        <v>144</v>
      </c>
      <c r="G120" s="574" t="s">
        <v>145</v>
      </c>
      <c r="H120" s="516"/>
      <c r="I120" s="573" t="s">
        <v>146</v>
      </c>
      <c r="J120" s="573" t="s">
        <v>147</v>
      </c>
      <c r="K120" s="91"/>
      <c r="L120" s="91"/>
      <c r="M120" s="15"/>
      <c r="N120" s="6"/>
      <c r="O120" s="6"/>
      <c r="P120" s="6"/>
      <c r="Q120" s="6"/>
      <c r="R120" s="6"/>
      <c r="S120" s="6"/>
      <c r="T120" s="6"/>
      <c r="U120" s="6"/>
      <c r="V120" s="6"/>
      <c r="W120" s="6"/>
      <c r="X120" s="6"/>
      <c r="Y120" s="6"/>
      <c r="Z120" s="6"/>
      <c r="AA120" s="6"/>
      <c r="AB120" s="6"/>
      <c r="AC120" s="6"/>
      <c r="AD120" s="18"/>
    </row>
    <row r="121" spans="1:30" ht="14.25" customHeight="1">
      <c r="A121" s="91"/>
      <c r="B121" s="91"/>
      <c r="C121" s="519"/>
      <c r="D121" s="520"/>
      <c r="E121" s="557"/>
      <c r="F121" s="557"/>
      <c r="G121" s="519"/>
      <c r="H121" s="520"/>
      <c r="I121" s="557"/>
      <c r="J121" s="557"/>
      <c r="K121" s="91"/>
      <c r="L121" s="91"/>
      <c r="M121" s="15"/>
      <c r="N121" s="6"/>
      <c r="O121" s="6"/>
      <c r="P121" s="6"/>
      <c r="Q121" s="6"/>
      <c r="R121" s="6"/>
      <c r="S121" s="6"/>
      <c r="T121" s="6"/>
      <c r="U121" s="6"/>
      <c r="V121" s="6"/>
      <c r="W121" s="6"/>
      <c r="X121" s="6"/>
      <c r="Y121" s="6"/>
      <c r="Z121" s="6"/>
      <c r="AA121" s="6"/>
      <c r="AB121" s="6"/>
      <c r="AC121" s="6"/>
      <c r="AD121" s="18"/>
    </row>
    <row r="122" spans="1:30" ht="14.25" customHeight="1">
      <c r="A122" s="91"/>
      <c r="B122" s="91"/>
      <c r="C122" s="570" t="s">
        <v>402</v>
      </c>
      <c r="D122" s="494"/>
      <c r="E122" s="92">
        <v>2.8</v>
      </c>
      <c r="F122" s="92">
        <v>3.03</v>
      </c>
      <c r="G122" s="572" t="s">
        <v>18</v>
      </c>
      <c r="H122" s="497"/>
      <c r="I122" s="93" t="str">
        <f t="shared" ref="I122:I125" si="2">IF(ISNUMBER(G122), (G122-F122)/F122, "")</f>
        <v/>
      </c>
      <c r="J122" s="93" t="str">
        <f>IF(ISNUMBER(G122),IF(ABS(I122)&lt;=0.02,"PASS","FAIL"), "")</f>
        <v/>
      </c>
      <c r="K122" s="91"/>
      <c r="L122" s="91"/>
      <c r="M122" s="15"/>
      <c r="N122" s="6"/>
      <c r="O122" s="6"/>
      <c r="P122" s="6"/>
      <c r="Q122" s="6"/>
      <c r="R122" s="6"/>
      <c r="S122" s="6"/>
      <c r="T122" s="6"/>
      <c r="U122" s="6"/>
      <c r="V122" s="6"/>
      <c r="W122" s="6"/>
      <c r="X122" s="6"/>
      <c r="Y122" s="6"/>
      <c r="Z122" s="6"/>
      <c r="AA122" s="6"/>
      <c r="AB122" s="6"/>
      <c r="AC122" s="6"/>
      <c r="AD122" s="18"/>
    </row>
    <row r="123" spans="1:30" ht="14.25" customHeight="1">
      <c r="A123" s="91"/>
      <c r="B123" s="91"/>
      <c r="C123" s="570" t="s">
        <v>403</v>
      </c>
      <c r="D123" s="494"/>
      <c r="E123" s="92">
        <v>2.8</v>
      </c>
      <c r="F123" s="92">
        <v>3.03</v>
      </c>
      <c r="G123" s="572" t="s">
        <v>18</v>
      </c>
      <c r="H123" s="497"/>
      <c r="I123" s="93" t="str">
        <f t="shared" si="2"/>
        <v/>
      </c>
      <c r="J123" s="93" t="str">
        <f t="shared" ref="J123:J125" si="3">IF(ISNUMBER(G123),IF(ABS(I123)&lt;=0.05,"PASS","FAIL"), "")</f>
        <v/>
      </c>
      <c r="K123" s="91"/>
      <c r="L123" s="91"/>
      <c r="M123" s="15"/>
      <c r="N123" s="6"/>
      <c r="O123" s="6"/>
      <c r="P123" s="6"/>
      <c r="Q123" s="6"/>
      <c r="R123" s="6"/>
      <c r="S123" s="6"/>
      <c r="T123" s="6"/>
      <c r="U123" s="6"/>
      <c r="V123" s="6"/>
      <c r="W123" s="6"/>
      <c r="X123" s="6"/>
      <c r="Y123" s="6"/>
      <c r="Z123" s="6"/>
      <c r="AA123" s="6"/>
      <c r="AB123" s="6"/>
      <c r="AC123" s="6"/>
      <c r="AD123" s="18"/>
    </row>
    <row r="124" spans="1:30" ht="14.25" customHeight="1">
      <c r="A124" s="91"/>
      <c r="B124" s="91"/>
      <c r="C124" s="570" t="s">
        <v>404</v>
      </c>
      <c r="D124" s="494"/>
      <c r="E124" s="92">
        <v>2.8</v>
      </c>
      <c r="F124" s="92">
        <v>3.03</v>
      </c>
      <c r="G124" s="572" t="s">
        <v>18</v>
      </c>
      <c r="H124" s="497"/>
      <c r="I124" s="93" t="str">
        <f t="shared" si="2"/>
        <v/>
      </c>
      <c r="J124" s="93" t="str">
        <f t="shared" si="3"/>
        <v/>
      </c>
      <c r="K124" s="91"/>
      <c r="L124" s="85"/>
      <c r="M124" s="85"/>
      <c r="N124" s="85"/>
      <c r="O124" s="85"/>
      <c r="P124" s="91"/>
      <c r="Q124" s="15"/>
      <c r="R124" s="6"/>
      <c r="S124" s="6"/>
      <c r="T124" s="6"/>
      <c r="U124" s="6"/>
      <c r="V124" s="6"/>
      <c r="W124" s="6"/>
      <c r="X124" s="6"/>
      <c r="Y124" s="6"/>
      <c r="Z124" s="6"/>
      <c r="AA124" s="6"/>
      <c r="AB124" s="6"/>
      <c r="AC124" s="6"/>
      <c r="AD124" s="6"/>
    </row>
    <row r="125" spans="1:30" ht="14.25" customHeight="1">
      <c r="A125" s="91"/>
      <c r="B125" s="91"/>
      <c r="C125" s="570" t="s">
        <v>405</v>
      </c>
      <c r="D125" s="494"/>
      <c r="E125" s="92">
        <v>2.8</v>
      </c>
      <c r="F125" s="92">
        <v>3.03</v>
      </c>
      <c r="G125" s="572" t="s">
        <v>18</v>
      </c>
      <c r="H125" s="497"/>
      <c r="I125" s="93" t="str">
        <f t="shared" si="2"/>
        <v/>
      </c>
      <c r="J125" s="93" t="str">
        <f t="shared" si="3"/>
        <v/>
      </c>
      <c r="K125" s="91"/>
      <c r="L125" s="85"/>
      <c r="M125" s="85"/>
      <c r="N125" s="85"/>
      <c r="O125" s="85"/>
      <c r="P125" s="91"/>
      <c r="Q125" s="15"/>
      <c r="R125" s="6"/>
      <c r="S125" s="6"/>
      <c r="T125" s="6"/>
      <c r="U125" s="6"/>
      <c r="V125" s="6"/>
      <c r="W125" s="6"/>
      <c r="X125" s="6"/>
      <c r="Y125" s="6"/>
      <c r="Z125" s="6"/>
      <c r="AA125" s="6"/>
      <c r="AB125" s="6"/>
      <c r="AC125" s="6"/>
      <c r="AD125" s="6"/>
    </row>
    <row r="126" spans="1:30" ht="14.25" customHeight="1">
      <c r="A126" s="91"/>
      <c r="B126" s="91"/>
      <c r="C126" s="94"/>
      <c r="D126" s="94"/>
      <c r="E126" s="95"/>
      <c r="F126" s="95"/>
      <c r="G126" s="94"/>
      <c r="H126" s="94"/>
      <c r="I126" s="91"/>
      <c r="J126" s="91"/>
      <c r="K126" s="91"/>
      <c r="L126" s="85"/>
      <c r="M126" s="85"/>
      <c r="N126" s="91"/>
      <c r="O126" s="15"/>
      <c r="P126" s="6"/>
      <c r="Q126" s="6"/>
      <c r="R126" s="6"/>
      <c r="S126" s="6"/>
      <c r="T126" s="6"/>
      <c r="U126" s="6"/>
      <c r="V126" s="6"/>
      <c r="W126" s="6"/>
      <c r="X126" s="6"/>
      <c r="Y126" s="6"/>
      <c r="Z126" s="6"/>
      <c r="AA126" s="6"/>
      <c r="AB126" s="6"/>
      <c r="AC126" s="6"/>
      <c r="AD126" s="6"/>
    </row>
    <row r="127" spans="1:30" ht="14.25" customHeight="1">
      <c r="A127" s="502" t="s">
        <v>406</v>
      </c>
      <c r="B127" s="503"/>
      <c r="C127" s="503"/>
      <c r="D127" s="503"/>
      <c r="E127" s="503"/>
      <c r="F127" s="503"/>
      <c r="G127" s="503"/>
      <c r="H127" s="503"/>
      <c r="I127" s="503"/>
      <c r="J127" s="503"/>
      <c r="K127" s="504"/>
      <c r="L127" s="85"/>
      <c r="M127" s="85"/>
      <c r="N127" s="91"/>
      <c r="O127" s="15"/>
      <c r="P127" s="6"/>
      <c r="Q127" s="6"/>
      <c r="R127" s="6"/>
      <c r="S127" s="6"/>
      <c r="T127" s="6"/>
      <c r="U127" s="6"/>
      <c r="V127" s="6"/>
      <c r="W127" s="6"/>
      <c r="X127" s="6"/>
      <c r="Y127" s="6"/>
      <c r="Z127" s="6"/>
      <c r="AA127" s="6"/>
      <c r="AB127" s="6"/>
      <c r="AC127" s="6"/>
      <c r="AD127" s="6"/>
    </row>
    <row r="128" spans="1:30" ht="14.25" customHeight="1">
      <c r="A128" s="85"/>
      <c r="B128" s="85"/>
      <c r="C128" s="85"/>
      <c r="D128" s="85"/>
      <c r="E128" s="85"/>
      <c r="F128" s="85"/>
      <c r="G128" s="85"/>
      <c r="H128" s="85"/>
      <c r="I128" s="85"/>
      <c r="J128" s="85"/>
      <c r="K128" s="85"/>
      <c r="L128" s="85"/>
      <c r="M128" s="85"/>
      <c r="N128" s="91"/>
      <c r="O128" s="15"/>
      <c r="P128" s="6"/>
      <c r="Q128" s="6"/>
      <c r="R128" s="6"/>
      <c r="S128" s="6"/>
      <c r="T128" s="6"/>
      <c r="U128" s="6"/>
      <c r="V128" s="6"/>
      <c r="W128" s="6"/>
      <c r="X128" s="6"/>
      <c r="Y128" s="6"/>
      <c r="Z128" s="6"/>
      <c r="AA128" s="6"/>
      <c r="AB128" s="6"/>
      <c r="AC128" s="6"/>
      <c r="AD128" s="6"/>
    </row>
    <row r="129" spans="1:30" ht="14.25" customHeight="1">
      <c r="A129" s="18"/>
      <c r="B129" s="18"/>
      <c r="C129" s="556" t="s">
        <v>154</v>
      </c>
      <c r="D129" s="556" t="s">
        <v>155</v>
      </c>
      <c r="E129" s="559" t="s">
        <v>156</v>
      </c>
      <c r="F129" s="556" t="s">
        <v>157</v>
      </c>
      <c r="G129" s="558" t="s">
        <v>158</v>
      </c>
      <c r="H129" s="516"/>
      <c r="I129" s="559" t="s">
        <v>159</v>
      </c>
      <c r="J129" s="85"/>
      <c r="K129" s="85"/>
      <c r="L129" s="91"/>
      <c r="M129" s="15"/>
      <c r="N129" s="6"/>
      <c r="O129" s="6"/>
      <c r="P129" s="6"/>
      <c r="Q129" s="6"/>
      <c r="R129" s="6"/>
      <c r="S129" s="6"/>
      <c r="T129" s="6"/>
      <c r="U129" s="6"/>
      <c r="V129" s="6"/>
      <c r="W129" s="6"/>
      <c r="X129" s="6"/>
      <c r="Y129" s="6"/>
      <c r="Z129" s="6"/>
      <c r="AA129" s="6"/>
      <c r="AB129" s="6"/>
      <c r="AC129" s="6"/>
      <c r="AD129" s="18"/>
    </row>
    <row r="130" spans="1:30" ht="14.25" customHeight="1">
      <c r="A130" s="18"/>
      <c r="B130" s="18"/>
      <c r="C130" s="557"/>
      <c r="D130" s="557"/>
      <c r="E130" s="557"/>
      <c r="F130" s="557"/>
      <c r="G130" s="519"/>
      <c r="H130" s="520"/>
      <c r="I130" s="557"/>
      <c r="J130" s="85"/>
      <c r="K130" s="85"/>
      <c r="L130" s="91"/>
      <c r="M130" s="15"/>
      <c r="N130" s="6"/>
      <c r="O130" s="6"/>
      <c r="P130" s="6"/>
      <c r="Q130" s="6"/>
      <c r="R130" s="6"/>
      <c r="S130" s="6"/>
      <c r="T130" s="6"/>
      <c r="U130" s="6"/>
      <c r="V130" s="6"/>
      <c r="W130" s="6"/>
      <c r="X130" s="6"/>
      <c r="Y130" s="6"/>
      <c r="Z130" s="6"/>
      <c r="AA130" s="6"/>
      <c r="AB130" s="6"/>
      <c r="AC130" s="6"/>
      <c r="AD130" s="18"/>
    </row>
    <row r="131" spans="1:30" ht="14.25" customHeight="1">
      <c r="A131" s="85"/>
      <c r="B131" s="85"/>
      <c r="C131" s="90" t="s">
        <v>160</v>
      </c>
      <c r="D131" s="90"/>
      <c r="E131" s="86" t="s">
        <v>161</v>
      </c>
      <c r="F131" s="86" t="s">
        <v>162</v>
      </c>
      <c r="G131" s="569">
        <v>2568</v>
      </c>
      <c r="H131" s="494"/>
      <c r="I131" s="465" t="s">
        <v>18</v>
      </c>
      <c r="J131" s="85"/>
      <c r="K131" s="85"/>
      <c r="L131" s="91"/>
      <c r="M131" s="15"/>
      <c r="N131" s="6"/>
      <c r="O131" s="6"/>
      <c r="P131" s="6"/>
      <c r="Q131" s="6"/>
      <c r="R131" s="6"/>
      <c r="S131" s="6"/>
      <c r="T131" s="6"/>
      <c r="U131" s="6"/>
      <c r="V131" s="6"/>
      <c r="W131" s="6"/>
      <c r="X131" s="6"/>
      <c r="Y131" s="6"/>
      <c r="Z131" s="6"/>
      <c r="AA131" s="6"/>
      <c r="AB131" s="6"/>
      <c r="AC131" s="6"/>
      <c r="AD131" s="18"/>
    </row>
    <row r="132" spans="1:30" ht="14.25" customHeight="1">
      <c r="A132" s="85"/>
      <c r="B132" s="85"/>
      <c r="C132" s="90" t="s">
        <v>163</v>
      </c>
      <c r="D132" s="90"/>
      <c r="E132" s="86" t="s">
        <v>164</v>
      </c>
      <c r="F132" s="86" t="s">
        <v>165</v>
      </c>
      <c r="G132" s="569">
        <v>432</v>
      </c>
      <c r="H132" s="494"/>
      <c r="I132" s="465" t="s">
        <v>18</v>
      </c>
      <c r="J132" s="85"/>
      <c r="K132" s="85"/>
      <c r="L132" s="85"/>
      <c r="M132" s="91"/>
      <c r="N132" s="15"/>
      <c r="O132" s="6"/>
      <c r="P132" s="6"/>
      <c r="Q132" s="6"/>
      <c r="R132" s="6"/>
      <c r="S132" s="6"/>
      <c r="T132" s="6"/>
      <c r="U132" s="6"/>
      <c r="V132" s="6"/>
      <c r="W132" s="6"/>
      <c r="X132" s="6"/>
      <c r="Y132" s="6"/>
      <c r="Z132" s="6"/>
      <c r="AA132" s="6"/>
      <c r="AB132" s="6"/>
      <c r="AC132" s="6"/>
      <c r="AD132" s="6"/>
    </row>
    <row r="133" spans="1:30" ht="14.25" customHeight="1">
      <c r="A133" s="85"/>
      <c r="B133" s="85"/>
      <c r="C133" s="96"/>
      <c r="D133" s="96"/>
      <c r="E133" s="576" t="s">
        <v>166</v>
      </c>
      <c r="F133" s="494"/>
      <c r="G133" s="570">
        <f>SUM(G131:G132)</f>
        <v>3000</v>
      </c>
      <c r="H133" s="494"/>
      <c r="I133" s="85"/>
      <c r="J133" s="85"/>
      <c r="K133" s="85"/>
      <c r="L133" s="85"/>
      <c r="M133" s="91"/>
      <c r="N133" s="15"/>
      <c r="O133" s="6"/>
      <c r="P133" s="6"/>
      <c r="Q133" s="6"/>
      <c r="R133" s="6"/>
      <c r="S133" s="6"/>
      <c r="T133" s="6"/>
      <c r="U133" s="6"/>
      <c r="V133" s="6"/>
      <c r="W133" s="6"/>
      <c r="X133" s="6"/>
      <c r="Y133" s="6"/>
      <c r="Z133" s="6"/>
      <c r="AA133" s="6"/>
      <c r="AB133" s="6"/>
      <c r="AC133" s="6"/>
      <c r="AD133" s="6"/>
    </row>
    <row r="134" spans="1:30" ht="14.25" customHeight="1">
      <c r="A134" s="85"/>
      <c r="B134" s="85"/>
      <c r="C134" s="85"/>
      <c r="D134" s="85"/>
      <c r="E134" s="85"/>
      <c r="F134" s="85"/>
      <c r="G134" s="85"/>
      <c r="H134" s="85"/>
      <c r="I134" s="85"/>
      <c r="J134" s="85"/>
      <c r="K134" s="85"/>
      <c r="L134" s="85"/>
      <c r="M134" s="91"/>
      <c r="N134" s="15"/>
      <c r="O134" s="6"/>
      <c r="P134" s="6"/>
      <c r="Q134" s="6"/>
      <c r="R134" s="6"/>
      <c r="S134" s="6"/>
      <c r="T134" s="6"/>
      <c r="U134" s="6"/>
      <c r="V134" s="6"/>
      <c r="W134" s="6"/>
      <c r="X134" s="6"/>
      <c r="Y134" s="6"/>
      <c r="Z134" s="6"/>
      <c r="AA134" s="6"/>
      <c r="AB134" s="6"/>
      <c r="AC134" s="6"/>
      <c r="AD134" s="6"/>
    </row>
    <row r="135" spans="1:30" ht="14.25" customHeight="1">
      <c r="A135" s="499" t="s">
        <v>407</v>
      </c>
      <c r="B135" s="500"/>
      <c r="C135" s="500"/>
      <c r="D135" s="500"/>
      <c r="E135" s="500"/>
      <c r="F135" s="500"/>
      <c r="G135" s="500"/>
      <c r="H135" s="500"/>
      <c r="I135" s="500"/>
      <c r="J135" s="500"/>
      <c r="K135" s="501"/>
      <c r="L135" s="85"/>
      <c r="M135" s="91"/>
      <c r="N135" s="15"/>
      <c r="O135" s="6"/>
      <c r="P135" s="6"/>
      <c r="Q135" s="6"/>
      <c r="R135" s="6"/>
      <c r="S135" s="6"/>
      <c r="T135" s="6"/>
      <c r="U135" s="6"/>
      <c r="V135" s="6"/>
      <c r="W135" s="6"/>
      <c r="X135" s="6"/>
      <c r="Y135" s="6"/>
      <c r="Z135" s="6"/>
      <c r="AA135" s="6"/>
      <c r="AB135" s="6"/>
      <c r="AC135" s="6"/>
      <c r="AD135" s="6"/>
    </row>
    <row r="136" spans="1:30" ht="14.25" customHeight="1">
      <c r="A136" s="539"/>
      <c r="B136" s="540"/>
      <c r="C136" s="540"/>
      <c r="D136" s="540"/>
      <c r="E136" s="540"/>
      <c r="F136" s="540"/>
      <c r="G136" s="540"/>
      <c r="H136" s="540"/>
      <c r="I136" s="540"/>
      <c r="J136" s="540"/>
      <c r="K136" s="541"/>
      <c r="L136" s="85"/>
      <c r="M136" s="91"/>
      <c r="N136" s="15"/>
      <c r="O136" s="6"/>
      <c r="P136" s="6"/>
      <c r="Q136" s="6"/>
      <c r="R136" s="6"/>
      <c r="S136" s="6"/>
      <c r="T136" s="6"/>
      <c r="U136" s="6"/>
      <c r="V136" s="6"/>
      <c r="W136" s="6"/>
      <c r="X136" s="6"/>
      <c r="Y136" s="6"/>
      <c r="Z136" s="6"/>
      <c r="AA136" s="6"/>
      <c r="AB136" s="6"/>
      <c r="AC136" s="6"/>
      <c r="AD136" s="6"/>
    </row>
    <row r="137" spans="1:30" ht="14.25" customHeight="1">
      <c r="A137" s="85"/>
      <c r="B137" s="85"/>
      <c r="C137" s="556" t="s">
        <v>169</v>
      </c>
      <c r="D137" s="556" t="s">
        <v>155</v>
      </c>
      <c r="E137" s="559" t="s">
        <v>156</v>
      </c>
      <c r="F137" s="556" t="s">
        <v>157</v>
      </c>
      <c r="G137" s="558" t="s">
        <v>158</v>
      </c>
      <c r="H137" s="516"/>
      <c r="I137" s="559" t="s">
        <v>159</v>
      </c>
      <c r="J137" s="85"/>
      <c r="K137" s="85"/>
      <c r="L137" s="85"/>
      <c r="M137" s="91"/>
      <c r="N137" s="15"/>
      <c r="O137" s="6"/>
      <c r="P137" s="6"/>
      <c r="Q137" s="6"/>
      <c r="R137" s="6"/>
      <c r="S137" s="6"/>
      <c r="T137" s="6"/>
      <c r="U137" s="6"/>
      <c r="V137" s="6"/>
      <c r="W137" s="6"/>
      <c r="X137" s="6"/>
      <c r="Y137" s="6"/>
      <c r="Z137" s="6"/>
      <c r="AA137" s="6"/>
      <c r="AB137" s="6"/>
      <c r="AC137" s="6"/>
      <c r="AD137" s="6"/>
    </row>
    <row r="138" spans="1:30" ht="14.25" customHeight="1">
      <c r="A138" s="85"/>
      <c r="B138" s="85"/>
      <c r="C138" s="557"/>
      <c r="D138" s="557"/>
      <c r="E138" s="557"/>
      <c r="F138" s="557"/>
      <c r="G138" s="519"/>
      <c r="H138" s="520"/>
      <c r="I138" s="557"/>
      <c r="J138" s="85"/>
      <c r="K138" s="85"/>
      <c r="L138" s="91"/>
      <c r="M138" s="15"/>
      <c r="N138" s="6"/>
      <c r="O138" s="6"/>
      <c r="P138" s="6"/>
      <c r="Q138" s="6"/>
      <c r="R138" s="6"/>
      <c r="S138" s="6"/>
      <c r="T138" s="6"/>
      <c r="U138" s="6"/>
      <c r="V138" s="6"/>
      <c r="W138" s="6"/>
      <c r="X138" s="6"/>
      <c r="Y138" s="6"/>
      <c r="Z138" s="6"/>
      <c r="AA138" s="6"/>
      <c r="AB138" s="6"/>
      <c r="AC138" s="6"/>
      <c r="AD138" s="18"/>
    </row>
    <row r="139" spans="1:30" ht="14.25" customHeight="1">
      <c r="A139" s="85"/>
      <c r="B139" s="85"/>
      <c r="C139" s="90" t="s">
        <v>170</v>
      </c>
      <c r="D139" s="90"/>
      <c r="E139" s="86" t="s">
        <v>171</v>
      </c>
      <c r="F139" s="86" t="s">
        <v>161</v>
      </c>
      <c r="G139" s="569">
        <v>400</v>
      </c>
      <c r="H139" s="494"/>
      <c r="I139" s="465" t="s">
        <v>18</v>
      </c>
      <c r="J139" s="85"/>
      <c r="K139" s="85"/>
      <c r="L139" s="91"/>
      <c r="M139" s="15"/>
      <c r="N139" s="6"/>
      <c r="O139" s="6"/>
      <c r="P139" s="6"/>
      <c r="Q139" s="6"/>
      <c r="R139" s="6"/>
      <c r="S139" s="6"/>
      <c r="T139" s="6"/>
      <c r="U139" s="6"/>
      <c r="V139" s="6"/>
      <c r="W139" s="6"/>
      <c r="X139" s="6"/>
      <c r="Y139" s="6"/>
      <c r="Z139" s="6"/>
      <c r="AA139" s="6"/>
      <c r="AB139" s="6"/>
      <c r="AC139" s="6"/>
      <c r="AD139" s="18"/>
    </row>
    <row r="140" spans="1:30" ht="14.25" customHeight="1">
      <c r="A140" s="85"/>
      <c r="B140" s="85"/>
      <c r="C140" s="90" t="s">
        <v>172</v>
      </c>
      <c r="D140" s="90"/>
      <c r="E140" s="86" t="s">
        <v>162</v>
      </c>
      <c r="F140" s="86" t="s">
        <v>162</v>
      </c>
      <c r="G140" s="569">
        <v>1560</v>
      </c>
      <c r="H140" s="494"/>
      <c r="I140" s="465" t="s">
        <v>18</v>
      </c>
      <c r="J140" s="85"/>
      <c r="K140" s="85"/>
      <c r="L140" s="91"/>
      <c r="M140" s="15"/>
      <c r="N140" s="6"/>
      <c r="O140" s="6"/>
      <c r="P140" s="6"/>
      <c r="Q140" s="6"/>
      <c r="R140" s="6"/>
      <c r="S140" s="6"/>
      <c r="T140" s="6"/>
      <c r="U140" s="6"/>
      <c r="V140" s="6"/>
      <c r="W140" s="6"/>
      <c r="X140" s="6"/>
      <c r="Y140" s="6"/>
      <c r="Z140" s="6"/>
      <c r="AA140" s="6"/>
      <c r="AB140" s="6"/>
      <c r="AC140" s="6"/>
      <c r="AD140" s="18"/>
    </row>
    <row r="141" spans="1:30" ht="14.25" customHeight="1">
      <c r="A141" s="85"/>
      <c r="B141" s="85"/>
      <c r="C141" s="99" t="s">
        <v>80</v>
      </c>
      <c r="D141" s="90"/>
      <c r="E141" s="86" t="s">
        <v>173</v>
      </c>
      <c r="F141" s="86" t="s">
        <v>174</v>
      </c>
      <c r="G141" s="569">
        <v>40</v>
      </c>
      <c r="H141" s="494"/>
      <c r="I141" s="465" t="s">
        <v>18</v>
      </c>
      <c r="J141" s="85"/>
      <c r="K141" s="85"/>
      <c r="L141" s="91"/>
      <c r="M141" s="15"/>
      <c r="N141" s="6"/>
      <c r="O141" s="6"/>
      <c r="P141" s="6"/>
      <c r="Q141" s="6"/>
      <c r="R141" s="6"/>
      <c r="S141" s="6"/>
      <c r="T141" s="6"/>
      <c r="U141" s="6"/>
      <c r="V141" s="6"/>
      <c r="W141" s="6"/>
      <c r="X141" s="6"/>
      <c r="Y141" s="6"/>
      <c r="Z141" s="6"/>
      <c r="AA141" s="6"/>
      <c r="AB141" s="6"/>
      <c r="AC141" s="6"/>
      <c r="AD141" s="18"/>
    </row>
    <row r="142" spans="1:30" ht="14.25" customHeight="1">
      <c r="A142" s="85"/>
      <c r="B142" s="85"/>
      <c r="C142" s="96"/>
      <c r="D142" s="96"/>
      <c r="E142" s="577" t="s">
        <v>166</v>
      </c>
      <c r="F142" s="578"/>
      <c r="G142" s="570">
        <f>SUM(G139:G141)</f>
        <v>2000</v>
      </c>
      <c r="H142" s="494"/>
      <c r="I142" s="85"/>
      <c r="J142" s="85"/>
      <c r="K142" s="85"/>
      <c r="L142" s="91"/>
      <c r="M142" s="15"/>
      <c r="N142" s="6"/>
      <c r="O142" s="6"/>
      <c r="P142" s="6"/>
      <c r="Q142" s="6"/>
      <c r="R142" s="6"/>
      <c r="S142" s="6"/>
      <c r="T142" s="6"/>
      <c r="U142" s="6"/>
      <c r="V142" s="6"/>
      <c r="W142" s="6"/>
      <c r="X142" s="6"/>
      <c r="Y142" s="6"/>
      <c r="Z142" s="6"/>
      <c r="AA142" s="6"/>
      <c r="AB142" s="6"/>
      <c r="AC142" s="6"/>
      <c r="AD142" s="18"/>
    </row>
    <row r="143" spans="1:30" ht="14.25" customHeight="1">
      <c r="A143" s="85"/>
      <c r="B143" s="85"/>
      <c r="C143" s="85"/>
      <c r="D143" s="85"/>
      <c r="E143" s="85"/>
      <c r="F143" s="85"/>
      <c r="G143" s="85"/>
      <c r="H143" s="85"/>
      <c r="I143" s="85"/>
      <c r="J143" s="85"/>
      <c r="K143" s="85"/>
      <c r="L143" s="91"/>
      <c r="M143" s="15"/>
      <c r="N143" s="6"/>
      <c r="O143" s="6"/>
      <c r="P143" s="6"/>
      <c r="Q143" s="6"/>
      <c r="R143" s="6"/>
      <c r="S143" s="6"/>
      <c r="T143" s="6"/>
      <c r="U143" s="6"/>
      <c r="V143" s="6"/>
      <c r="W143" s="6"/>
      <c r="X143" s="6"/>
      <c r="Y143" s="6"/>
      <c r="Z143" s="6"/>
      <c r="AA143" s="6"/>
      <c r="AB143" s="6"/>
      <c r="AC143" s="6"/>
      <c r="AD143" s="18"/>
    </row>
    <row r="144" spans="1:30" ht="14.25" customHeight="1">
      <c r="A144" s="502" t="s">
        <v>175</v>
      </c>
      <c r="B144" s="503"/>
      <c r="C144" s="503"/>
      <c r="D144" s="503"/>
      <c r="E144" s="503"/>
      <c r="F144" s="503"/>
      <c r="G144" s="503"/>
      <c r="H144" s="503"/>
      <c r="I144" s="503"/>
      <c r="J144" s="503"/>
      <c r="K144" s="504"/>
      <c r="L144" s="91"/>
      <c r="M144" s="15"/>
      <c r="N144" s="6"/>
      <c r="O144" s="6"/>
      <c r="P144" s="6"/>
      <c r="Q144" s="6"/>
      <c r="R144" s="6"/>
      <c r="S144" s="6"/>
      <c r="T144" s="6"/>
      <c r="U144" s="6"/>
      <c r="V144" s="6"/>
      <c r="W144" s="6"/>
      <c r="X144" s="6"/>
      <c r="Y144" s="6"/>
      <c r="Z144" s="6"/>
      <c r="AA144" s="6"/>
      <c r="AB144" s="6"/>
      <c r="AC144" s="6"/>
      <c r="AD144" s="18"/>
    </row>
    <row r="145" spans="1:30" ht="14.25" customHeight="1">
      <c r="A145" s="85"/>
      <c r="B145" s="502" t="s">
        <v>408</v>
      </c>
      <c r="C145" s="503"/>
      <c r="D145" s="503"/>
      <c r="E145" s="503"/>
      <c r="F145" s="503"/>
      <c r="G145" s="503"/>
      <c r="H145" s="503"/>
      <c r="I145" s="503"/>
      <c r="J145" s="503"/>
      <c r="K145" s="504"/>
      <c r="L145" s="91"/>
      <c r="M145" s="15"/>
      <c r="N145" s="6"/>
      <c r="O145" s="6"/>
      <c r="P145" s="6"/>
      <c r="Q145" s="6"/>
      <c r="R145" s="6"/>
      <c r="S145" s="6"/>
      <c r="T145" s="6"/>
      <c r="U145" s="6"/>
      <c r="V145" s="6"/>
      <c r="W145" s="6"/>
      <c r="X145" s="6"/>
      <c r="Y145" s="6"/>
      <c r="Z145" s="6"/>
      <c r="AA145" s="6"/>
      <c r="AB145" s="6"/>
      <c r="AC145" s="6"/>
      <c r="AD145" s="18"/>
    </row>
    <row r="146" spans="1:30" ht="14.25" customHeight="1">
      <c r="A146" s="85"/>
      <c r="B146" s="502" t="s">
        <v>177</v>
      </c>
      <c r="C146" s="503"/>
      <c r="D146" s="503"/>
      <c r="E146" s="503"/>
      <c r="F146" s="503"/>
      <c r="G146" s="503"/>
      <c r="H146" s="503"/>
      <c r="I146" s="503"/>
      <c r="J146" s="503"/>
      <c r="K146" s="504"/>
      <c r="L146" s="91"/>
      <c r="M146" s="15"/>
      <c r="N146" s="6"/>
      <c r="O146" s="6"/>
      <c r="P146" s="6"/>
      <c r="Q146" s="6"/>
      <c r="R146" s="6"/>
      <c r="S146" s="6"/>
      <c r="T146" s="6"/>
      <c r="U146" s="6"/>
      <c r="V146" s="6"/>
      <c r="W146" s="6"/>
      <c r="X146" s="6"/>
      <c r="Y146" s="6"/>
      <c r="Z146" s="6"/>
      <c r="AA146" s="6"/>
      <c r="AB146" s="6"/>
      <c r="AC146" s="6"/>
      <c r="AD146" s="18"/>
    </row>
    <row r="147" spans="1:30" ht="14.25" customHeight="1">
      <c r="A147" s="85"/>
      <c r="B147" s="502" t="s">
        <v>178</v>
      </c>
      <c r="C147" s="503"/>
      <c r="D147" s="503"/>
      <c r="E147" s="503"/>
      <c r="F147" s="503"/>
      <c r="G147" s="503"/>
      <c r="H147" s="503"/>
      <c r="I147" s="503"/>
      <c r="J147" s="503"/>
      <c r="K147" s="504"/>
      <c r="L147" s="91"/>
      <c r="M147" s="15"/>
      <c r="N147" s="6"/>
      <c r="O147" s="6"/>
      <c r="P147" s="6"/>
      <c r="Q147" s="6"/>
      <c r="R147" s="6"/>
      <c r="S147" s="6"/>
      <c r="T147" s="6"/>
      <c r="U147" s="6"/>
      <c r="V147" s="6"/>
      <c r="W147" s="6"/>
      <c r="X147" s="6"/>
      <c r="Y147" s="6"/>
      <c r="Z147" s="6"/>
      <c r="AA147" s="6"/>
      <c r="AB147" s="6"/>
      <c r="AC147" s="6"/>
      <c r="AD147" s="18"/>
    </row>
    <row r="148" spans="1:30" ht="14.25" customHeight="1">
      <c r="A148" s="85"/>
      <c r="B148" s="85"/>
      <c r="C148" s="502" t="s">
        <v>409</v>
      </c>
      <c r="D148" s="503"/>
      <c r="E148" s="503"/>
      <c r="F148" s="503"/>
      <c r="G148" s="503"/>
      <c r="H148" s="503"/>
      <c r="I148" s="503"/>
      <c r="J148" s="503"/>
      <c r="K148" s="504"/>
      <c r="L148" s="91"/>
      <c r="M148" s="15"/>
      <c r="N148" s="6"/>
      <c r="O148" s="6"/>
      <c r="P148" s="6"/>
      <c r="Q148" s="6"/>
      <c r="R148" s="6"/>
      <c r="S148" s="6"/>
      <c r="T148" s="6"/>
      <c r="U148" s="6"/>
      <c r="V148" s="6"/>
      <c r="W148" s="6"/>
      <c r="X148" s="6"/>
      <c r="Y148" s="6"/>
      <c r="Z148" s="6"/>
      <c r="AA148" s="6"/>
      <c r="AB148" s="6"/>
      <c r="AC148" s="6"/>
      <c r="AD148" s="18"/>
    </row>
    <row r="149" spans="1:30" ht="14.25" customHeight="1">
      <c r="A149" s="85"/>
      <c r="B149" s="85"/>
      <c r="C149" s="502" t="s">
        <v>410</v>
      </c>
      <c r="D149" s="503"/>
      <c r="E149" s="503"/>
      <c r="F149" s="503"/>
      <c r="G149" s="503"/>
      <c r="H149" s="503"/>
      <c r="I149" s="503"/>
      <c r="J149" s="503"/>
      <c r="K149" s="504"/>
      <c r="L149" s="91"/>
      <c r="M149" s="15"/>
      <c r="N149" s="6"/>
      <c r="O149" s="6"/>
      <c r="P149" s="6"/>
      <c r="Q149" s="6"/>
      <c r="R149" s="6"/>
      <c r="S149" s="6"/>
      <c r="T149" s="6"/>
      <c r="U149" s="6"/>
      <c r="V149" s="6"/>
      <c r="W149" s="6"/>
      <c r="X149" s="6"/>
      <c r="Y149" s="6"/>
      <c r="Z149" s="6"/>
      <c r="AA149" s="6"/>
      <c r="AB149" s="6"/>
      <c r="AC149" s="6"/>
      <c r="AD149" s="18"/>
    </row>
    <row r="150" spans="1:30" ht="14.25" customHeight="1">
      <c r="A150" s="85"/>
      <c r="B150" s="85"/>
      <c r="C150" s="502" t="s">
        <v>411</v>
      </c>
      <c r="D150" s="503"/>
      <c r="E150" s="503"/>
      <c r="F150" s="503"/>
      <c r="G150" s="503"/>
      <c r="H150" s="503"/>
      <c r="I150" s="503"/>
      <c r="J150" s="503"/>
      <c r="K150" s="504"/>
      <c r="L150" s="91"/>
      <c r="M150" s="15"/>
      <c r="N150" s="6"/>
      <c r="O150" s="6"/>
      <c r="P150" s="6"/>
      <c r="Q150" s="6"/>
      <c r="R150" s="6"/>
      <c r="S150" s="6"/>
      <c r="T150" s="6"/>
      <c r="U150" s="6"/>
      <c r="V150" s="6"/>
      <c r="W150" s="6"/>
      <c r="X150" s="6"/>
      <c r="Y150" s="6"/>
      <c r="Z150" s="6"/>
      <c r="AA150" s="6"/>
      <c r="AB150" s="6"/>
      <c r="AC150" s="6"/>
      <c r="AD150" s="18"/>
    </row>
    <row r="151" spans="1:30" ht="14.25" customHeight="1">
      <c r="A151" s="85"/>
      <c r="B151" s="85"/>
      <c r="C151" s="502" t="s">
        <v>412</v>
      </c>
      <c r="D151" s="503"/>
      <c r="E151" s="503"/>
      <c r="F151" s="503"/>
      <c r="G151" s="503"/>
      <c r="H151" s="503"/>
      <c r="I151" s="503"/>
      <c r="J151" s="503"/>
      <c r="K151" s="504"/>
      <c r="L151" s="91"/>
      <c r="M151" s="15"/>
      <c r="N151" s="6"/>
      <c r="O151" s="6"/>
      <c r="P151" s="6"/>
      <c r="Q151" s="6"/>
      <c r="R151" s="6"/>
      <c r="S151" s="6"/>
      <c r="T151" s="6"/>
      <c r="U151" s="6"/>
      <c r="V151" s="6"/>
      <c r="W151" s="6"/>
      <c r="X151" s="6"/>
      <c r="Y151" s="6"/>
      <c r="Z151" s="6"/>
      <c r="AA151" s="6"/>
      <c r="AB151" s="6"/>
      <c r="AC151" s="6"/>
      <c r="AD151" s="18"/>
    </row>
    <row r="152" spans="1:30" ht="14.25" customHeight="1">
      <c r="A152" s="85"/>
      <c r="B152" s="499" t="s">
        <v>183</v>
      </c>
      <c r="C152" s="500"/>
      <c r="D152" s="500"/>
      <c r="E152" s="500"/>
      <c r="F152" s="500"/>
      <c r="G152" s="500"/>
      <c r="H152" s="500"/>
      <c r="I152" s="500"/>
      <c r="J152" s="500"/>
      <c r="K152" s="501"/>
      <c r="L152" s="91"/>
      <c r="M152" s="15"/>
      <c r="N152" s="6"/>
      <c r="O152" s="6"/>
      <c r="P152" s="6"/>
      <c r="Q152" s="6"/>
      <c r="R152" s="6"/>
      <c r="S152" s="6"/>
      <c r="T152" s="6"/>
      <c r="U152" s="6"/>
      <c r="V152" s="6"/>
      <c r="W152" s="6"/>
      <c r="X152" s="6"/>
      <c r="Y152" s="6"/>
      <c r="Z152" s="6"/>
      <c r="AA152" s="6"/>
      <c r="AB152" s="6"/>
      <c r="AC152" s="6"/>
      <c r="AD152" s="18"/>
    </row>
    <row r="153" spans="1:30" ht="14.25" customHeight="1">
      <c r="A153" s="85"/>
      <c r="B153" s="539"/>
      <c r="C153" s="540"/>
      <c r="D153" s="540"/>
      <c r="E153" s="540"/>
      <c r="F153" s="540"/>
      <c r="G153" s="540"/>
      <c r="H153" s="540"/>
      <c r="I153" s="540"/>
      <c r="J153" s="540"/>
      <c r="K153" s="541"/>
      <c r="L153" s="91"/>
      <c r="M153" s="15"/>
      <c r="N153" s="6"/>
      <c r="O153" s="6"/>
      <c r="P153" s="6"/>
      <c r="Q153" s="6"/>
      <c r="R153" s="6"/>
      <c r="S153" s="6"/>
      <c r="T153" s="6"/>
      <c r="U153" s="6"/>
      <c r="V153" s="6"/>
      <c r="W153" s="6"/>
      <c r="X153" s="6"/>
      <c r="Y153" s="6"/>
      <c r="Z153" s="6"/>
      <c r="AA153" s="6"/>
      <c r="AB153" s="6"/>
      <c r="AC153" s="6"/>
      <c r="AD153" s="18"/>
    </row>
    <row r="154" spans="1:30" ht="14.25" customHeight="1">
      <c r="A154" s="502" t="s">
        <v>184</v>
      </c>
      <c r="B154" s="503"/>
      <c r="C154" s="503"/>
      <c r="D154" s="503"/>
      <c r="E154" s="503"/>
      <c r="F154" s="503"/>
      <c r="G154" s="503"/>
      <c r="H154" s="503"/>
      <c r="I154" s="503"/>
      <c r="J154" s="503"/>
      <c r="K154" s="504"/>
      <c r="L154" s="91"/>
      <c r="M154" s="15"/>
      <c r="N154" s="6"/>
      <c r="O154" s="6"/>
      <c r="P154" s="6"/>
      <c r="Q154" s="6"/>
      <c r="R154" s="6"/>
      <c r="S154" s="6"/>
      <c r="T154" s="6"/>
      <c r="U154" s="6"/>
      <c r="V154" s="6"/>
      <c r="W154" s="6"/>
      <c r="X154" s="6"/>
      <c r="Y154" s="6"/>
      <c r="Z154" s="6"/>
      <c r="AA154" s="6"/>
      <c r="AB154" s="6"/>
      <c r="AC154" s="6"/>
      <c r="AD154" s="18"/>
    </row>
    <row r="155" spans="1:30" ht="14.25" customHeight="1">
      <c r="A155" s="502" t="s">
        <v>185</v>
      </c>
      <c r="B155" s="503"/>
      <c r="C155" s="503"/>
      <c r="D155" s="503"/>
      <c r="E155" s="503"/>
      <c r="F155" s="503"/>
      <c r="G155" s="503"/>
      <c r="H155" s="503"/>
      <c r="I155" s="503"/>
      <c r="J155" s="503"/>
      <c r="K155" s="504"/>
      <c r="L155" s="91"/>
      <c r="M155" s="15"/>
      <c r="N155" s="6"/>
      <c r="O155" s="6"/>
      <c r="P155" s="6"/>
      <c r="Q155" s="6"/>
      <c r="R155" s="6"/>
      <c r="S155" s="6"/>
      <c r="T155" s="6"/>
      <c r="U155" s="6"/>
      <c r="V155" s="6"/>
      <c r="W155" s="6"/>
      <c r="X155" s="6"/>
      <c r="Y155" s="6"/>
      <c r="Z155" s="6"/>
      <c r="AA155" s="6"/>
      <c r="AB155" s="6"/>
      <c r="AC155" s="6"/>
      <c r="AD155" s="18"/>
    </row>
    <row r="156" spans="1:30" ht="14.25" customHeight="1">
      <c r="A156" s="502" t="s">
        <v>186</v>
      </c>
      <c r="B156" s="503"/>
      <c r="C156" s="503"/>
      <c r="D156" s="503"/>
      <c r="E156" s="503"/>
      <c r="F156" s="503"/>
      <c r="G156" s="503"/>
      <c r="H156" s="503"/>
      <c r="I156" s="503"/>
      <c r="J156" s="503"/>
      <c r="K156" s="504"/>
      <c r="L156" s="91"/>
      <c r="M156" s="15"/>
      <c r="N156" s="6"/>
      <c r="O156" s="6"/>
      <c r="P156" s="6"/>
      <c r="Q156" s="6"/>
      <c r="R156" s="6"/>
      <c r="S156" s="6"/>
      <c r="T156" s="6"/>
      <c r="U156" s="6"/>
      <c r="V156" s="6"/>
      <c r="W156" s="6"/>
      <c r="X156" s="6"/>
      <c r="Y156" s="6"/>
      <c r="Z156" s="6"/>
      <c r="AA156" s="6"/>
      <c r="AB156" s="6"/>
      <c r="AC156" s="6"/>
      <c r="AD156" s="18"/>
    </row>
    <row r="157" spans="1:30" ht="14.25" customHeight="1">
      <c r="A157" s="502" t="s">
        <v>187</v>
      </c>
      <c r="B157" s="503"/>
      <c r="C157" s="503"/>
      <c r="D157" s="503"/>
      <c r="E157" s="503"/>
      <c r="F157" s="503"/>
      <c r="G157" s="503"/>
      <c r="H157" s="503"/>
      <c r="I157" s="503"/>
      <c r="J157" s="503"/>
      <c r="K157" s="504"/>
      <c r="L157" s="91"/>
      <c r="M157" s="15"/>
      <c r="N157" s="6"/>
      <c r="O157" s="6"/>
      <c r="P157" s="6"/>
      <c r="Q157" s="6"/>
      <c r="R157" s="6"/>
      <c r="S157" s="6"/>
      <c r="T157" s="6"/>
      <c r="U157" s="6"/>
      <c r="V157" s="6"/>
      <c r="W157" s="6"/>
      <c r="X157" s="6"/>
      <c r="Y157" s="6"/>
      <c r="Z157" s="6"/>
      <c r="AA157" s="6"/>
      <c r="AB157" s="6"/>
      <c r="AC157" s="6"/>
      <c r="AD157" s="18"/>
    </row>
    <row r="158" spans="1:30" ht="14.25" customHeight="1">
      <c r="A158" s="502" t="s">
        <v>188</v>
      </c>
      <c r="B158" s="503"/>
      <c r="C158" s="503"/>
      <c r="D158" s="503"/>
      <c r="E158" s="503"/>
      <c r="F158" s="503"/>
      <c r="G158" s="503"/>
      <c r="H158" s="503"/>
      <c r="I158" s="503"/>
      <c r="J158" s="503"/>
      <c r="K158" s="504"/>
      <c r="L158" s="91"/>
      <c r="M158" s="15"/>
      <c r="N158" s="6"/>
      <c r="O158" s="6"/>
      <c r="P158" s="6"/>
      <c r="Q158" s="6"/>
      <c r="R158" s="6"/>
      <c r="S158" s="6"/>
      <c r="T158" s="6"/>
      <c r="U158" s="6"/>
      <c r="V158" s="6"/>
      <c r="W158" s="6"/>
      <c r="X158" s="6"/>
      <c r="Y158" s="6"/>
      <c r="Z158" s="6"/>
      <c r="AA158" s="6"/>
      <c r="AB158" s="6"/>
      <c r="AC158" s="6"/>
      <c r="AD158" s="18"/>
    </row>
    <row r="159" spans="1:30" ht="14.25" customHeight="1">
      <c r="A159" s="502" t="s">
        <v>189</v>
      </c>
      <c r="B159" s="503"/>
      <c r="C159" s="503"/>
      <c r="D159" s="503"/>
      <c r="E159" s="503"/>
      <c r="F159" s="503"/>
      <c r="G159" s="503"/>
      <c r="H159" s="503"/>
      <c r="I159" s="503"/>
      <c r="J159" s="503"/>
      <c r="K159" s="504"/>
      <c r="L159" s="91"/>
      <c r="M159" s="15"/>
      <c r="N159" s="6"/>
      <c r="O159" s="6"/>
      <c r="P159" s="6"/>
      <c r="Q159" s="6"/>
      <c r="R159" s="6"/>
      <c r="S159" s="6"/>
      <c r="T159" s="6"/>
      <c r="U159" s="6"/>
      <c r="V159" s="6"/>
      <c r="W159" s="6"/>
      <c r="X159" s="6"/>
      <c r="Y159" s="6"/>
      <c r="Z159" s="6"/>
      <c r="AA159" s="6"/>
      <c r="AB159" s="6"/>
      <c r="AC159" s="6"/>
      <c r="AD159" s="18"/>
    </row>
    <row r="160" spans="1:30" ht="14.25" customHeight="1">
      <c r="A160" s="502" t="s">
        <v>190</v>
      </c>
      <c r="B160" s="503"/>
      <c r="C160" s="503"/>
      <c r="D160" s="503"/>
      <c r="E160" s="503"/>
      <c r="F160" s="503"/>
      <c r="G160" s="503"/>
      <c r="H160" s="503"/>
      <c r="I160" s="503"/>
      <c r="J160" s="503"/>
      <c r="K160" s="504"/>
      <c r="L160" s="91"/>
      <c r="M160" s="15"/>
      <c r="N160" s="6"/>
      <c r="O160" s="6"/>
      <c r="P160" s="6"/>
      <c r="Q160" s="6"/>
      <c r="R160" s="6"/>
      <c r="S160" s="6"/>
      <c r="T160" s="6"/>
      <c r="U160" s="6"/>
      <c r="V160" s="6"/>
      <c r="W160" s="6"/>
      <c r="X160" s="6"/>
      <c r="Y160" s="6"/>
      <c r="Z160" s="6"/>
      <c r="AA160" s="6"/>
      <c r="AB160" s="6"/>
      <c r="AC160" s="6"/>
      <c r="AD160" s="18"/>
    </row>
    <row r="161" spans="1:30" ht="14.25" customHeight="1">
      <c r="A161" s="502" t="s">
        <v>191</v>
      </c>
      <c r="B161" s="503"/>
      <c r="C161" s="503"/>
      <c r="D161" s="503"/>
      <c r="E161" s="503"/>
      <c r="F161" s="503"/>
      <c r="G161" s="503"/>
      <c r="H161" s="503"/>
      <c r="I161" s="503"/>
      <c r="J161" s="503"/>
      <c r="K161" s="504"/>
      <c r="L161" s="91"/>
      <c r="M161" s="15"/>
      <c r="N161" s="6"/>
      <c r="O161" s="6"/>
      <c r="P161" s="6"/>
      <c r="Q161" s="6"/>
      <c r="R161" s="6"/>
      <c r="S161" s="6"/>
      <c r="T161" s="6"/>
      <c r="U161" s="6"/>
      <c r="V161" s="6"/>
      <c r="W161" s="6"/>
      <c r="X161" s="6"/>
      <c r="Y161" s="6"/>
      <c r="Z161" s="6"/>
      <c r="AA161" s="6"/>
      <c r="AB161" s="6"/>
      <c r="AC161" s="6"/>
      <c r="AD161" s="18"/>
    </row>
    <row r="162" spans="1:30" ht="14.25" customHeight="1">
      <c r="A162" s="502" t="s">
        <v>413</v>
      </c>
      <c r="B162" s="503"/>
      <c r="C162" s="503"/>
      <c r="D162" s="503"/>
      <c r="E162" s="503"/>
      <c r="F162" s="503"/>
      <c r="G162" s="503"/>
      <c r="H162" s="503"/>
      <c r="I162" s="503"/>
      <c r="J162" s="503"/>
      <c r="K162" s="504"/>
      <c r="L162" s="91"/>
      <c r="M162" s="15"/>
      <c r="N162" s="6"/>
      <c r="O162" s="6"/>
      <c r="P162" s="6"/>
      <c r="Q162" s="6"/>
      <c r="R162" s="6"/>
      <c r="S162" s="6"/>
      <c r="T162" s="6"/>
      <c r="U162" s="6"/>
      <c r="V162" s="6"/>
      <c r="W162" s="6"/>
      <c r="X162" s="6"/>
      <c r="Y162" s="6"/>
      <c r="Z162" s="6"/>
      <c r="AA162" s="6"/>
      <c r="AB162" s="6"/>
      <c r="AC162" s="6"/>
      <c r="AD162" s="18"/>
    </row>
    <row r="163" spans="1:30" ht="14.25" customHeight="1">
      <c r="A163" s="84"/>
      <c r="B163" s="84"/>
      <c r="C163" s="84"/>
      <c r="D163" s="84"/>
      <c r="E163" s="84"/>
      <c r="F163" s="84"/>
      <c r="G163" s="84"/>
      <c r="H163" s="84"/>
      <c r="I163" s="84"/>
      <c r="J163" s="84"/>
      <c r="K163" s="84"/>
      <c r="L163" s="91"/>
      <c r="M163" s="15"/>
      <c r="N163" s="6"/>
      <c r="O163" s="6"/>
      <c r="P163" s="6"/>
      <c r="Q163" s="6"/>
      <c r="R163" s="6"/>
      <c r="S163" s="6"/>
      <c r="T163" s="6"/>
      <c r="U163" s="6"/>
      <c r="V163" s="6"/>
      <c r="W163" s="6"/>
      <c r="X163" s="6"/>
      <c r="Y163" s="6"/>
      <c r="Z163" s="6"/>
      <c r="AA163" s="6"/>
      <c r="AB163" s="6"/>
      <c r="AC163" s="6"/>
      <c r="AD163" s="18"/>
    </row>
    <row r="164" spans="1:30" ht="14.25" customHeight="1">
      <c r="A164" s="85"/>
      <c r="B164" s="15"/>
      <c r="C164" s="556" t="s">
        <v>194</v>
      </c>
      <c r="D164" s="556" t="s">
        <v>155</v>
      </c>
      <c r="E164" s="559" t="s">
        <v>156</v>
      </c>
      <c r="F164" s="556" t="s">
        <v>157</v>
      </c>
      <c r="G164" s="558" t="s">
        <v>158</v>
      </c>
      <c r="H164" s="516"/>
      <c r="I164" s="559" t="s">
        <v>159</v>
      </c>
      <c r="J164" s="85"/>
      <c r="K164" s="85"/>
      <c r="L164" s="91"/>
      <c r="M164" s="15"/>
      <c r="N164" s="6"/>
      <c r="O164" s="6"/>
      <c r="P164" s="6"/>
      <c r="Q164" s="6"/>
      <c r="R164" s="6"/>
      <c r="S164" s="6"/>
      <c r="T164" s="6"/>
      <c r="U164" s="6"/>
      <c r="V164" s="6"/>
      <c r="W164" s="6"/>
      <c r="X164" s="6"/>
      <c r="Y164" s="6"/>
      <c r="Z164" s="6"/>
      <c r="AA164" s="6"/>
      <c r="AB164" s="6"/>
      <c r="AC164" s="6"/>
      <c r="AD164" s="18"/>
    </row>
    <row r="165" spans="1:30" ht="14.25" customHeight="1">
      <c r="A165" s="85"/>
      <c r="B165" s="15"/>
      <c r="C165" s="557"/>
      <c r="D165" s="557"/>
      <c r="E165" s="557"/>
      <c r="F165" s="557"/>
      <c r="G165" s="519"/>
      <c r="H165" s="520"/>
      <c r="I165" s="557"/>
      <c r="J165" s="85"/>
      <c r="K165" s="85"/>
      <c r="L165" s="91"/>
      <c r="M165" s="15"/>
      <c r="N165" s="6"/>
      <c r="O165" s="6"/>
      <c r="P165" s="6"/>
      <c r="Q165" s="6"/>
      <c r="R165" s="6"/>
      <c r="S165" s="6"/>
      <c r="T165" s="6"/>
      <c r="U165" s="6"/>
      <c r="V165" s="6"/>
      <c r="W165" s="6"/>
      <c r="X165" s="6"/>
      <c r="Y165" s="6"/>
      <c r="Z165" s="6"/>
      <c r="AA165" s="6"/>
      <c r="AB165" s="6"/>
      <c r="AC165" s="6"/>
      <c r="AD165" s="18"/>
    </row>
    <row r="166" spans="1:30" ht="14.25" customHeight="1">
      <c r="A166" s="85"/>
      <c r="B166" s="15"/>
      <c r="C166" s="90" t="s">
        <v>160</v>
      </c>
      <c r="D166" s="90"/>
      <c r="E166" s="86" t="s">
        <v>161</v>
      </c>
      <c r="F166" s="86" t="s">
        <v>162</v>
      </c>
      <c r="G166" s="569">
        <v>2568</v>
      </c>
      <c r="H166" s="494"/>
      <c r="I166" s="465" t="s">
        <v>18</v>
      </c>
      <c r="J166" s="85"/>
      <c r="K166" s="85"/>
      <c r="L166" s="91"/>
      <c r="M166" s="15"/>
      <c r="N166" s="6"/>
      <c r="O166" s="6"/>
      <c r="P166" s="6"/>
      <c r="Q166" s="6"/>
      <c r="R166" s="6"/>
      <c r="S166" s="6"/>
      <c r="T166" s="6"/>
      <c r="U166" s="6"/>
      <c r="V166" s="6"/>
      <c r="W166" s="6"/>
      <c r="X166" s="6"/>
      <c r="Y166" s="6"/>
      <c r="Z166" s="6"/>
      <c r="AA166" s="6"/>
      <c r="AB166" s="6"/>
      <c r="AC166" s="6"/>
      <c r="AD166" s="18"/>
    </row>
    <row r="167" spans="1:30" ht="14.25" customHeight="1">
      <c r="A167" s="85"/>
      <c r="B167" s="15"/>
      <c r="C167" s="90" t="s">
        <v>163</v>
      </c>
      <c r="D167" s="90"/>
      <c r="E167" s="86" t="s">
        <v>164</v>
      </c>
      <c r="F167" s="86" t="s">
        <v>165</v>
      </c>
      <c r="G167" s="569">
        <v>432</v>
      </c>
      <c r="H167" s="494"/>
      <c r="I167" s="465" t="s">
        <v>18</v>
      </c>
      <c r="J167" s="85"/>
      <c r="K167" s="85"/>
      <c r="L167" s="91"/>
      <c r="M167" s="15"/>
      <c r="N167" s="6"/>
      <c r="O167" s="6"/>
      <c r="P167" s="6"/>
      <c r="Q167" s="6"/>
      <c r="R167" s="6"/>
      <c r="S167" s="6"/>
      <c r="T167" s="6"/>
      <c r="U167" s="6"/>
      <c r="V167" s="6"/>
      <c r="W167" s="6"/>
      <c r="X167" s="6"/>
      <c r="Y167" s="6"/>
      <c r="Z167" s="6"/>
      <c r="AA167" s="6"/>
      <c r="AB167" s="6"/>
      <c r="AC167" s="6"/>
      <c r="AD167" s="18"/>
    </row>
    <row r="168" spans="1:30" ht="14.25" customHeight="1">
      <c r="A168" s="85"/>
      <c r="B168" s="96"/>
      <c r="C168" s="96"/>
      <c r="D168" s="96"/>
      <c r="E168" s="576" t="s">
        <v>166</v>
      </c>
      <c r="F168" s="494"/>
      <c r="G168" s="570">
        <f>SUM(G166:G167)</f>
        <v>3000</v>
      </c>
      <c r="H168" s="494"/>
      <c r="I168" s="85"/>
      <c r="J168" s="85"/>
      <c r="K168" s="85"/>
      <c r="L168" s="91"/>
      <c r="M168" s="15"/>
      <c r="N168" s="6"/>
      <c r="O168" s="6"/>
      <c r="P168" s="6"/>
      <c r="Q168" s="6"/>
      <c r="R168" s="6"/>
      <c r="S168" s="6"/>
      <c r="T168" s="6"/>
      <c r="U168" s="6"/>
      <c r="V168" s="6"/>
      <c r="W168" s="6"/>
      <c r="X168" s="6"/>
      <c r="Y168" s="6"/>
      <c r="Z168" s="6"/>
      <c r="AA168" s="6"/>
      <c r="AB168" s="6"/>
      <c r="AC168" s="6"/>
      <c r="AD168" s="18"/>
    </row>
    <row r="169" spans="1:30" ht="14.25" customHeight="1">
      <c r="A169" s="85"/>
      <c r="B169" s="85"/>
      <c r="C169" s="85"/>
      <c r="D169" s="85"/>
      <c r="E169" s="85"/>
      <c r="F169" s="85"/>
      <c r="G169" s="85"/>
      <c r="H169" s="85"/>
      <c r="I169" s="85"/>
      <c r="J169" s="85"/>
      <c r="K169" s="85"/>
      <c r="L169" s="91"/>
      <c r="M169" s="15"/>
      <c r="N169" s="6"/>
      <c r="O169" s="6"/>
      <c r="P169" s="6"/>
      <c r="Q169" s="6"/>
      <c r="R169" s="6"/>
      <c r="S169" s="6"/>
      <c r="T169" s="6"/>
      <c r="U169" s="6"/>
      <c r="V169" s="6"/>
      <c r="W169" s="6"/>
      <c r="X169" s="6"/>
      <c r="Y169" s="6"/>
      <c r="Z169" s="6"/>
      <c r="AA169" s="6"/>
      <c r="AB169" s="6"/>
      <c r="AC169" s="6"/>
      <c r="AD169" s="18"/>
    </row>
    <row r="170" spans="1:30" ht="14.25" customHeight="1">
      <c r="A170" s="502" t="s">
        <v>414</v>
      </c>
      <c r="B170" s="503"/>
      <c r="C170" s="503"/>
      <c r="D170" s="503"/>
      <c r="E170" s="503"/>
      <c r="F170" s="503"/>
      <c r="G170" s="503"/>
      <c r="H170" s="503"/>
      <c r="I170" s="503"/>
      <c r="J170" s="503"/>
      <c r="K170" s="504"/>
      <c r="L170" s="91"/>
      <c r="M170" s="15"/>
      <c r="N170" s="6"/>
      <c r="O170" s="6"/>
      <c r="P170" s="6"/>
      <c r="Q170" s="6"/>
      <c r="R170" s="6"/>
      <c r="S170" s="6"/>
      <c r="T170" s="6"/>
      <c r="U170" s="6"/>
      <c r="V170" s="6"/>
      <c r="W170" s="6"/>
      <c r="X170" s="6"/>
      <c r="Y170" s="6"/>
      <c r="Z170" s="6"/>
      <c r="AA170" s="6"/>
      <c r="AB170" s="6"/>
      <c r="AC170" s="6"/>
      <c r="AD170" s="18"/>
    </row>
    <row r="171" spans="1:30" ht="14.25" customHeight="1">
      <c r="A171" s="84"/>
      <c r="B171" s="84"/>
      <c r="C171" s="84"/>
      <c r="D171" s="84"/>
      <c r="E171" s="84"/>
      <c r="F171" s="84"/>
      <c r="G171" s="84"/>
      <c r="H171" s="84"/>
      <c r="I171" s="84"/>
      <c r="J171" s="84"/>
      <c r="K171" s="84"/>
      <c r="L171" s="91"/>
      <c r="M171" s="15"/>
      <c r="N171" s="6"/>
      <c r="O171" s="6"/>
      <c r="P171" s="6"/>
      <c r="Q171" s="6"/>
      <c r="R171" s="6"/>
      <c r="S171" s="6"/>
      <c r="T171" s="6"/>
      <c r="U171" s="6"/>
      <c r="V171" s="6"/>
      <c r="W171" s="6"/>
      <c r="X171" s="6"/>
      <c r="Y171" s="6"/>
      <c r="Z171" s="6"/>
      <c r="AA171" s="6"/>
      <c r="AB171" s="6"/>
      <c r="AC171" s="6"/>
      <c r="AD171" s="18"/>
    </row>
    <row r="172" spans="1:30" ht="14.25" customHeight="1">
      <c r="A172" s="85"/>
      <c r="B172" s="85"/>
      <c r="C172" s="556" t="s">
        <v>197</v>
      </c>
      <c r="D172" s="556" t="s">
        <v>155</v>
      </c>
      <c r="E172" s="559" t="s">
        <v>156</v>
      </c>
      <c r="F172" s="556" t="s">
        <v>157</v>
      </c>
      <c r="G172" s="558" t="s">
        <v>158</v>
      </c>
      <c r="H172" s="516"/>
      <c r="I172" s="559" t="s">
        <v>159</v>
      </c>
      <c r="J172" s="85"/>
      <c r="K172" s="85"/>
      <c r="L172" s="91"/>
      <c r="M172" s="15"/>
      <c r="N172" s="6"/>
      <c r="O172" s="6"/>
      <c r="P172" s="6"/>
      <c r="Q172" s="6"/>
      <c r="R172" s="6"/>
      <c r="S172" s="6"/>
      <c r="T172" s="6"/>
      <c r="U172" s="6"/>
      <c r="V172" s="6"/>
      <c r="W172" s="6"/>
      <c r="X172" s="6"/>
      <c r="Y172" s="6"/>
      <c r="Z172" s="6"/>
      <c r="AA172" s="6"/>
      <c r="AB172" s="6"/>
      <c r="AC172" s="6"/>
      <c r="AD172" s="18"/>
    </row>
    <row r="173" spans="1:30" ht="14.25" customHeight="1">
      <c r="A173" s="85"/>
      <c r="B173" s="85"/>
      <c r="C173" s="557"/>
      <c r="D173" s="557"/>
      <c r="E173" s="557"/>
      <c r="F173" s="557"/>
      <c r="G173" s="519"/>
      <c r="H173" s="520"/>
      <c r="I173" s="557"/>
      <c r="J173" s="85"/>
      <c r="K173" s="85"/>
      <c r="L173" s="91"/>
      <c r="M173" s="15"/>
      <c r="N173" s="6"/>
      <c r="O173" s="6"/>
      <c r="P173" s="6"/>
      <c r="Q173" s="6"/>
      <c r="R173" s="6"/>
      <c r="S173" s="6"/>
      <c r="T173" s="6"/>
      <c r="U173" s="6"/>
      <c r="V173" s="6"/>
      <c r="W173" s="6"/>
      <c r="X173" s="6"/>
      <c r="Y173" s="6"/>
      <c r="Z173" s="6"/>
      <c r="AA173" s="6"/>
      <c r="AB173" s="6"/>
      <c r="AC173" s="6"/>
      <c r="AD173" s="18"/>
    </row>
    <row r="174" spans="1:30" ht="14.25" customHeight="1">
      <c r="A174" s="85"/>
      <c r="B174" s="85"/>
      <c r="C174" s="90" t="s">
        <v>170</v>
      </c>
      <c r="D174" s="90"/>
      <c r="E174" s="86" t="s">
        <v>171</v>
      </c>
      <c r="F174" s="86" t="s">
        <v>161</v>
      </c>
      <c r="G174" s="569">
        <v>400</v>
      </c>
      <c r="H174" s="494"/>
      <c r="I174" s="465" t="s">
        <v>18</v>
      </c>
      <c r="J174" s="85"/>
      <c r="K174" s="85"/>
      <c r="L174" s="91"/>
      <c r="M174" s="15"/>
      <c r="N174" s="6"/>
      <c r="O174" s="6"/>
      <c r="P174" s="6"/>
      <c r="Q174" s="6"/>
      <c r="R174" s="6"/>
      <c r="S174" s="6"/>
      <c r="T174" s="6"/>
      <c r="U174" s="6"/>
      <c r="V174" s="6"/>
      <c r="W174" s="6"/>
      <c r="X174" s="6"/>
      <c r="Y174" s="6"/>
      <c r="Z174" s="6"/>
      <c r="AA174" s="6"/>
      <c r="AB174" s="6"/>
      <c r="AC174" s="6"/>
      <c r="AD174" s="18"/>
    </row>
    <row r="175" spans="1:30" ht="14.25" customHeight="1">
      <c r="A175" s="85"/>
      <c r="B175" s="85"/>
      <c r="C175" s="90" t="s">
        <v>172</v>
      </c>
      <c r="D175" s="90"/>
      <c r="E175" s="86" t="s">
        <v>162</v>
      </c>
      <c r="F175" s="86" t="s">
        <v>162</v>
      </c>
      <c r="G175" s="569">
        <v>1400</v>
      </c>
      <c r="H175" s="494"/>
      <c r="I175" s="465" t="s">
        <v>18</v>
      </c>
      <c r="J175" s="85"/>
      <c r="K175" s="85"/>
      <c r="L175" s="91"/>
      <c r="M175" s="15"/>
      <c r="N175" s="6"/>
      <c r="O175" s="6"/>
      <c r="P175" s="6"/>
      <c r="Q175" s="6"/>
      <c r="R175" s="6"/>
      <c r="S175" s="6"/>
      <c r="T175" s="6"/>
      <c r="U175" s="6"/>
      <c r="V175" s="6"/>
      <c r="W175" s="6"/>
      <c r="X175" s="6"/>
      <c r="Y175" s="6"/>
      <c r="Z175" s="6"/>
      <c r="AA175" s="6"/>
      <c r="AB175" s="6"/>
      <c r="AC175" s="6"/>
      <c r="AD175" s="18"/>
    </row>
    <row r="176" spans="1:30" ht="14.25" customHeight="1">
      <c r="A176" s="85"/>
      <c r="B176" s="85"/>
      <c r="C176" s="99" t="s">
        <v>80</v>
      </c>
      <c r="D176" s="90"/>
      <c r="E176" s="86" t="s">
        <v>173</v>
      </c>
      <c r="F176" s="86" t="s">
        <v>198</v>
      </c>
      <c r="G176" s="569">
        <v>200</v>
      </c>
      <c r="H176" s="494"/>
      <c r="I176" s="465" t="s">
        <v>18</v>
      </c>
      <c r="J176" s="85"/>
      <c r="K176" s="85"/>
      <c r="L176" s="91"/>
      <c r="M176" s="15"/>
      <c r="N176" s="6"/>
      <c r="O176" s="6"/>
      <c r="P176" s="6"/>
      <c r="Q176" s="6"/>
      <c r="R176" s="6"/>
      <c r="S176" s="6"/>
      <c r="T176" s="6"/>
      <c r="U176" s="6"/>
      <c r="V176" s="6"/>
      <c r="W176" s="6"/>
      <c r="X176" s="6"/>
      <c r="Y176" s="6"/>
      <c r="Z176" s="6"/>
      <c r="AA176" s="6"/>
      <c r="AB176" s="6"/>
      <c r="AC176" s="6"/>
      <c r="AD176" s="18"/>
    </row>
    <row r="177" spans="1:30" ht="14.25" customHeight="1">
      <c r="A177" s="85"/>
      <c r="B177" s="85"/>
      <c r="C177" s="96"/>
      <c r="D177" s="96"/>
      <c r="E177" s="577" t="s">
        <v>166</v>
      </c>
      <c r="F177" s="578"/>
      <c r="G177" s="570">
        <f>SUM(G174:G176)</f>
        <v>2000</v>
      </c>
      <c r="H177" s="494"/>
      <c r="I177" s="85"/>
      <c r="J177" s="85"/>
      <c r="K177" s="85"/>
      <c r="L177" s="91"/>
      <c r="M177" s="15"/>
      <c r="N177" s="6"/>
      <c r="O177" s="6"/>
      <c r="P177" s="6"/>
      <c r="Q177" s="6"/>
      <c r="R177" s="6"/>
      <c r="S177" s="6"/>
      <c r="T177" s="6"/>
      <c r="U177" s="6"/>
      <c r="V177" s="6"/>
      <c r="W177" s="6"/>
      <c r="X177" s="6"/>
      <c r="Y177" s="6"/>
      <c r="Z177" s="6"/>
      <c r="AA177" s="6"/>
      <c r="AB177" s="6"/>
      <c r="AC177" s="6"/>
      <c r="AD177" s="18"/>
    </row>
    <row r="178" spans="1:30" ht="14.25" customHeight="1">
      <c r="A178" s="85"/>
      <c r="B178" s="85"/>
      <c r="C178" s="85"/>
      <c r="D178" s="85"/>
      <c r="E178" s="85"/>
      <c r="F178" s="85"/>
      <c r="G178" s="85"/>
      <c r="H178" s="85"/>
      <c r="I178" s="85"/>
      <c r="J178" s="85"/>
      <c r="K178" s="85"/>
      <c r="L178" s="91"/>
      <c r="M178" s="15"/>
      <c r="N178" s="6"/>
      <c r="O178" s="6"/>
      <c r="P178" s="6"/>
      <c r="Q178" s="6"/>
      <c r="R178" s="6"/>
      <c r="S178" s="6"/>
      <c r="T178" s="6"/>
      <c r="U178" s="6"/>
      <c r="V178" s="6"/>
      <c r="W178" s="6"/>
      <c r="X178" s="6"/>
      <c r="Y178" s="6"/>
      <c r="Z178" s="6"/>
      <c r="AA178" s="6"/>
      <c r="AB178" s="6"/>
      <c r="AC178" s="6"/>
      <c r="AD178" s="18"/>
    </row>
    <row r="179" spans="1:30" ht="14.25" customHeight="1">
      <c r="A179" s="502" t="s">
        <v>199</v>
      </c>
      <c r="B179" s="503"/>
      <c r="C179" s="503"/>
      <c r="D179" s="503"/>
      <c r="E179" s="503"/>
      <c r="F179" s="503"/>
      <c r="G179" s="503"/>
      <c r="H179" s="503"/>
      <c r="I179" s="503"/>
      <c r="J179" s="503"/>
      <c r="K179" s="504"/>
      <c r="L179" s="91"/>
      <c r="M179" s="15"/>
      <c r="N179" s="6"/>
      <c r="O179" s="6"/>
      <c r="P179" s="6"/>
      <c r="Q179" s="6"/>
      <c r="R179" s="6"/>
      <c r="S179" s="6"/>
      <c r="T179" s="6"/>
      <c r="U179" s="6"/>
      <c r="V179" s="6"/>
      <c r="W179" s="6"/>
      <c r="X179" s="6"/>
      <c r="Y179" s="6"/>
      <c r="Z179" s="6"/>
      <c r="AA179" s="6"/>
      <c r="AB179" s="6"/>
      <c r="AC179" s="6"/>
      <c r="AD179" s="18"/>
    </row>
    <row r="180" spans="1:30" ht="14.25" customHeight="1">
      <c r="A180" s="85"/>
      <c r="B180" s="502" t="s">
        <v>415</v>
      </c>
      <c r="C180" s="503"/>
      <c r="D180" s="503"/>
      <c r="E180" s="503"/>
      <c r="F180" s="503"/>
      <c r="G180" s="503"/>
      <c r="H180" s="503"/>
      <c r="I180" s="503"/>
      <c r="J180" s="503"/>
      <c r="K180" s="504"/>
      <c r="L180" s="91"/>
      <c r="M180" s="15"/>
      <c r="N180" s="6"/>
      <c r="O180" s="6"/>
      <c r="P180" s="6"/>
      <c r="Q180" s="6"/>
      <c r="R180" s="6"/>
      <c r="S180" s="6"/>
      <c r="T180" s="6"/>
      <c r="U180" s="6"/>
      <c r="V180" s="6"/>
      <c r="W180" s="6"/>
      <c r="X180" s="6"/>
      <c r="Y180" s="6"/>
      <c r="Z180" s="6"/>
      <c r="AA180" s="6"/>
      <c r="AB180" s="6"/>
      <c r="AC180" s="6"/>
      <c r="AD180" s="18"/>
    </row>
    <row r="181" spans="1:30" ht="14.25" customHeight="1">
      <c r="A181" s="85"/>
      <c r="B181" s="502" t="s">
        <v>416</v>
      </c>
      <c r="C181" s="503"/>
      <c r="D181" s="503"/>
      <c r="E181" s="503"/>
      <c r="F181" s="503"/>
      <c r="G181" s="503"/>
      <c r="H181" s="503"/>
      <c r="I181" s="503"/>
      <c r="J181" s="503"/>
      <c r="K181" s="504"/>
      <c r="L181" s="91"/>
      <c r="M181" s="15"/>
      <c r="N181" s="6"/>
      <c r="O181" s="6"/>
      <c r="P181" s="6"/>
      <c r="Q181" s="6"/>
      <c r="R181" s="6"/>
      <c r="S181" s="6"/>
      <c r="T181" s="6"/>
      <c r="U181" s="6"/>
      <c r="V181" s="6"/>
      <c r="W181" s="6"/>
      <c r="X181" s="6"/>
      <c r="Y181" s="6"/>
      <c r="Z181" s="6"/>
      <c r="AA181" s="6"/>
      <c r="AB181" s="6"/>
      <c r="AC181" s="6"/>
      <c r="AD181" s="18"/>
    </row>
    <row r="182" spans="1:30" ht="14.25" customHeight="1">
      <c r="A182" s="85"/>
      <c r="B182" s="502" t="s">
        <v>202</v>
      </c>
      <c r="C182" s="503"/>
      <c r="D182" s="503"/>
      <c r="E182" s="503"/>
      <c r="F182" s="503"/>
      <c r="G182" s="503"/>
      <c r="H182" s="503"/>
      <c r="I182" s="503"/>
      <c r="J182" s="503"/>
      <c r="K182" s="504"/>
      <c r="L182" s="91"/>
      <c r="M182" s="15"/>
      <c r="N182" s="6"/>
      <c r="O182" s="6"/>
      <c r="P182" s="6"/>
      <c r="Q182" s="6"/>
      <c r="R182" s="6"/>
      <c r="S182" s="6"/>
      <c r="T182" s="6"/>
      <c r="U182" s="6"/>
      <c r="V182" s="6"/>
      <c r="W182" s="6"/>
      <c r="X182" s="6"/>
      <c r="Y182" s="6"/>
      <c r="Z182" s="6"/>
      <c r="AA182" s="6"/>
      <c r="AB182" s="6"/>
      <c r="AC182" s="6"/>
      <c r="AD182" s="18"/>
    </row>
    <row r="183" spans="1:30" ht="14.25" customHeight="1">
      <c r="A183" s="85"/>
      <c r="B183" s="85"/>
      <c r="C183" s="502" t="s">
        <v>417</v>
      </c>
      <c r="D183" s="503"/>
      <c r="E183" s="503"/>
      <c r="F183" s="503"/>
      <c r="G183" s="503"/>
      <c r="H183" s="503"/>
      <c r="I183" s="503"/>
      <c r="J183" s="503"/>
      <c r="K183" s="504"/>
      <c r="L183" s="91"/>
      <c r="M183" s="15"/>
      <c r="N183" s="6"/>
      <c r="O183" s="6"/>
      <c r="P183" s="6"/>
      <c r="Q183" s="6"/>
      <c r="R183" s="6"/>
      <c r="S183" s="6"/>
      <c r="T183" s="6"/>
      <c r="U183" s="6"/>
      <c r="V183" s="6"/>
      <c r="W183" s="6"/>
      <c r="X183" s="6"/>
      <c r="Y183" s="6"/>
      <c r="Z183" s="6"/>
      <c r="AA183" s="6"/>
      <c r="AB183" s="6"/>
      <c r="AC183" s="6"/>
      <c r="AD183" s="18"/>
    </row>
    <row r="184" spans="1:30" ht="14.25" customHeight="1">
      <c r="A184" s="85"/>
      <c r="B184" s="85"/>
      <c r="C184" s="502" t="s">
        <v>418</v>
      </c>
      <c r="D184" s="503"/>
      <c r="E184" s="503"/>
      <c r="F184" s="503"/>
      <c r="G184" s="503"/>
      <c r="H184" s="503"/>
      <c r="I184" s="503"/>
      <c r="J184" s="503"/>
      <c r="K184" s="504"/>
      <c r="L184" s="91"/>
      <c r="M184" s="15"/>
      <c r="N184" s="6"/>
      <c r="O184" s="6"/>
      <c r="P184" s="6"/>
      <c r="Q184" s="6"/>
      <c r="R184" s="6"/>
      <c r="S184" s="6"/>
      <c r="T184" s="6"/>
      <c r="U184" s="6"/>
      <c r="V184" s="6"/>
      <c r="W184" s="6"/>
      <c r="X184" s="6"/>
      <c r="Y184" s="6"/>
      <c r="Z184" s="6"/>
      <c r="AA184" s="6"/>
      <c r="AB184" s="6"/>
      <c r="AC184" s="6"/>
      <c r="AD184" s="18"/>
    </row>
    <row r="185" spans="1:30" ht="14.25" customHeight="1">
      <c r="A185" s="85"/>
      <c r="B185" s="85"/>
      <c r="C185" s="502" t="s">
        <v>419</v>
      </c>
      <c r="D185" s="503"/>
      <c r="E185" s="503"/>
      <c r="F185" s="503"/>
      <c r="G185" s="503"/>
      <c r="H185" s="503"/>
      <c r="I185" s="503"/>
      <c r="J185" s="503"/>
      <c r="K185" s="504"/>
      <c r="L185" s="91"/>
      <c r="M185" s="15"/>
      <c r="N185" s="6"/>
      <c r="O185" s="6"/>
      <c r="P185" s="6"/>
      <c r="Q185" s="6"/>
      <c r="R185" s="6"/>
      <c r="S185" s="6"/>
      <c r="T185" s="6"/>
      <c r="U185" s="6"/>
      <c r="V185" s="6"/>
      <c r="W185" s="6"/>
      <c r="X185" s="6"/>
      <c r="Y185" s="6"/>
      <c r="Z185" s="6"/>
      <c r="AA185" s="6"/>
      <c r="AB185" s="6"/>
      <c r="AC185" s="6"/>
      <c r="AD185" s="18"/>
    </row>
    <row r="186" spans="1:30" ht="14.25" customHeight="1">
      <c r="A186" s="85"/>
      <c r="B186" s="85"/>
      <c r="C186" s="502" t="s">
        <v>420</v>
      </c>
      <c r="D186" s="503"/>
      <c r="E186" s="503"/>
      <c r="F186" s="503"/>
      <c r="G186" s="503"/>
      <c r="H186" s="503"/>
      <c r="I186" s="503"/>
      <c r="J186" s="503"/>
      <c r="K186" s="504"/>
      <c r="L186" s="91"/>
      <c r="M186" s="15"/>
      <c r="N186" s="6"/>
      <c r="O186" s="6"/>
      <c r="P186" s="6"/>
      <c r="Q186" s="6"/>
      <c r="R186" s="6"/>
      <c r="S186" s="6"/>
      <c r="T186" s="6"/>
      <c r="U186" s="6"/>
      <c r="V186" s="6"/>
      <c r="W186" s="6"/>
      <c r="X186" s="6"/>
      <c r="Y186" s="6"/>
      <c r="Z186" s="6"/>
      <c r="AA186" s="6"/>
      <c r="AB186" s="6"/>
      <c r="AC186" s="6"/>
      <c r="AD186" s="18"/>
    </row>
    <row r="187" spans="1:30" ht="14.25" customHeight="1">
      <c r="A187" s="85"/>
      <c r="B187" s="499" t="s">
        <v>421</v>
      </c>
      <c r="C187" s="500"/>
      <c r="D187" s="500"/>
      <c r="E187" s="500"/>
      <c r="F187" s="500"/>
      <c r="G187" s="500"/>
      <c r="H187" s="500"/>
      <c r="I187" s="500"/>
      <c r="J187" s="500"/>
      <c r="K187" s="501"/>
      <c r="L187" s="91"/>
      <c r="M187" s="15"/>
      <c r="N187" s="6"/>
      <c r="O187" s="6"/>
      <c r="P187" s="6"/>
      <c r="Q187" s="6"/>
      <c r="R187" s="6"/>
      <c r="S187" s="6"/>
      <c r="T187" s="6"/>
      <c r="U187" s="6"/>
      <c r="V187" s="6"/>
      <c r="W187" s="6"/>
      <c r="X187" s="6"/>
      <c r="Y187" s="6"/>
      <c r="Z187" s="6"/>
      <c r="AA187" s="6"/>
      <c r="AB187" s="6"/>
      <c r="AC187" s="6"/>
      <c r="AD187" s="18"/>
    </row>
    <row r="188" spans="1:30" ht="14.25" customHeight="1">
      <c r="A188" s="85"/>
      <c r="B188" s="539"/>
      <c r="C188" s="540"/>
      <c r="D188" s="540"/>
      <c r="E188" s="540"/>
      <c r="F188" s="540"/>
      <c r="G188" s="540"/>
      <c r="H188" s="540"/>
      <c r="I188" s="540"/>
      <c r="J188" s="540"/>
      <c r="K188" s="541"/>
      <c r="L188" s="91"/>
      <c r="M188" s="15"/>
      <c r="N188" s="6"/>
      <c r="O188" s="6"/>
      <c r="P188" s="6"/>
      <c r="Q188" s="6"/>
      <c r="R188" s="6"/>
      <c r="S188" s="6"/>
      <c r="T188" s="6"/>
      <c r="U188" s="6"/>
      <c r="V188" s="6"/>
      <c r="W188" s="6"/>
      <c r="X188" s="6"/>
      <c r="Y188" s="6"/>
      <c r="Z188" s="6"/>
      <c r="AA188" s="6"/>
      <c r="AB188" s="6"/>
      <c r="AC188" s="6"/>
      <c r="AD188" s="18"/>
    </row>
    <row r="189" spans="1:30" ht="14.25" customHeight="1">
      <c r="A189" s="502" t="s">
        <v>208</v>
      </c>
      <c r="B189" s="503"/>
      <c r="C189" s="503"/>
      <c r="D189" s="503"/>
      <c r="E189" s="503"/>
      <c r="F189" s="503"/>
      <c r="G189" s="503"/>
      <c r="H189" s="503"/>
      <c r="I189" s="503"/>
      <c r="J189" s="503"/>
      <c r="K189" s="504"/>
      <c r="L189" s="91"/>
      <c r="M189" s="15"/>
      <c r="N189" s="6"/>
      <c r="O189" s="6"/>
      <c r="P189" s="6"/>
      <c r="Q189" s="6"/>
      <c r="R189" s="6"/>
      <c r="S189" s="6"/>
      <c r="T189" s="6"/>
      <c r="U189" s="6"/>
      <c r="V189" s="6"/>
      <c r="W189" s="6"/>
      <c r="X189" s="6"/>
      <c r="Y189" s="6"/>
      <c r="Z189" s="6"/>
      <c r="AA189" s="6"/>
      <c r="AB189" s="6"/>
      <c r="AC189" s="6"/>
      <c r="AD189" s="18"/>
    </row>
    <row r="190" spans="1:30" ht="14.25" customHeight="1">
      <c r="A190" s="85"/>
      <c r="B190" s="85"/>
      <c r="C190" s="85"/>
      <c r="D190" s="85"/>
      <c r="E190" s="85"/>
      <c r="F190" s="85"/>
      <c r="G190" s="85"/>
      <c r="H190" s="85"/>
      <c r="I190" s="85"/>
      <c r="J190" s="85"/>
      <c r="K190" s="85"/>
      <c r="L190" s="91"/>
      <c r="M190" s="15"/>
      <c r="N190" s="6"/>
      <c r="O190" s="6"/>
      <c r="P190" s="6"/>
      <c r="Q190" s="6"/>
      <c r="R190" s="6"/>
      <c r="S190" s="6"/>
      <c r="T190" s="6"/>
      <c r="U190" s="6"/>
      <c r="V190" s="6"/>
      <c r="W190" s="6"/>
      <c r="X190" s="6"/>
      <c r="Y190" s="6"/>
      <c r="Z190" s="6"/>
      <c r="AA190" s="6"/>
      <c r="AB190" s="6"/>
      <c r="AC190" s="6"/>
      <c r="AD190" s="18"/>
    </row>
    <row r="191" spans="1:30" ht="14.25" customHeight="1">
      <c r="A191" s="571" t="s">
        <v>209</v>
      </c>
      <c r="B191" s="503"/>
      <c r="C191" s="503"/>
      <c r="D191" s="503"/>
      <c r="E191" s="503"/>
      <c r="F191" s="503"/>
      <c r="G191" s="503"/>
      <c r="H191" s="503"/>
      <c r="I191" s="503"/>
      <c r="J191" s="503"/>
      <c r="K191" s="504"/>
      <c r="L191" s="15"/>
      <c r="M191" s="15"/>
      <c r="N191" s="15"/>
      <c r="O191" s="15"/>
      <c r="P191" s="6"/>
      <c r="Q191" s="6"/>
      <c r="R191" s="6"/>
      <c r="S191" s="6"/>
      <c r="T191" s="6"/>
      <c r="U191" s="6"/>
      <c r="V191" s="6"/>
      <c r="W191" s="6"/>
      <c r="X191" s="6"/>
      <c r="Y191" s="6"/>
      <c r="Z191" s="6"/>
      <c r="AA191" s="6"/>
      <c r="AB191" s="6"/>
      <c r="AC191" s="18"/>
      <c r="AD191" s="18"/>
    </row>
    <row r="192" spans="1:30" ht="14.25" customHeight="1">
      <c r="A192" s="502" t="s">
        <v>210</v>
      </c>
      <c r="B192" s="503"/>
      <c r="C192" s="503"/>
      <c r="D192" s="503"/>
      <c r="E192" s="503"/>
      <c r="F192" s="503"/>
      <c r="G192" s="503"/>
      <c r="H192" s="503"/>
      <c r="I192" s="503"/>
      <c r="J192" s="503"/>
      <c r="K192" s="504"/>
      <c r="L192" s="15"/>
      <c r="M192" s="15"/>
      <c r="N192" s="15"/>
      <c r="O192" s="15"/>
      <c r="P192" s="6"/>
      <c r="Q192" s="6"/>
      <c r="R192" s="6"/>
      <c r="S192" s="6"/>
      <c r="T192" s="6"/>
      <c r="U192" s="6"/>
      <c r="V192" s="6"/>
      <c r="W192" s="6"/>
      <c r="X192" s="6"/>
      <c r="Y192" s="6"/>
      <c r="Z192" s="6"/>
      <c r="AA192" s="6"/>
      <c r="AB192" s="6"/>
      <c r="AC192" s="18"/>
      <c r="AD192" s="18"/>
    </row>
    <row r="193" spans="1:30" ht="14.25" customHeight="1">
      <c r="A193" s="502" t="s">
        <v>211</v>
      </c>
      <c r="B193" s="503"/>
      <c r="C193" s="503"/>
      <c r="D193" s="503"/>
      <c r="E193" s="503"/>
      <c r="F193" s="503"/>
      <c r="G193" s="503"/>
      <c r="H193" s="503"/>
      <c r="I193" s="503"/>
      <c r="J193" s="503"/>
      <c r="K193" s="504"/>
      <c r="L193" s="6"/>
      <c r="M193" s="6"/>
      <c r="N193" s="6"/>
      <c r="O193" s="15"/>
      <c r="P193" s="6"/>
      <c r="Q193" s="6"/>
      <c r="R193" s="6"/>
      <c r="S193" s="6"/>
      <c r="T193" s="6"/>
      <c r="U193" s="6"/>
      <c r="V193" s="6"/>
      <c r="W193" s="6"/>
      <c r="X193" s="6"/>
      <c r="Y193" s="6"/>
      <c r="Z193" s="6"/>
      <c r="AA193" s="6"/>
      <c r="AB193" s="6"/>
      <c r="AC193" s="18"/>
      <c r="AD193" s="18"/>
    </row>
    <row r="194" spans="1:30" ht="15" customHeight="1">
      <c r="A194" s="502" t="s">
        <v>212</v>
      </c>
      <c r="B194" s="503"/>
      <c r="C194" s="503"/>
      <c r="D194" s="503"/>
      <c r="E194" s="503"/>
      <c r="F194" s="503"/>
      <c r="G194" s="503"/>
      <c r="H194" s="503"/>
      <c r="I194" s="503"/>
      <c r="J194" s="503"/>
      <c r="K194" s="504"/>
      <c r="L194" s="6"/>
      <c r="M194" s="6"/>
      <c r="N194" s="6"/>
      <c r="O194" s="15"/>
      <c r="P194" s="6"/>
      <c r="Q194" s="6"/>
      <c r="R194" s="6"/>
      <c r="S194" s="6"/>
      <c r="T194" s="6"/>
      <c r="U194" s="6"/>
      <c r="V194" s="6"/>
      <c r="W194" s="6"/>
      <c r="X194" s="6"/>
      <c r="Y194" s="6"/>
      <c r="Z194" s="6"/>
      <c r="AA194" s="6"/>
      <c r="AB194" s="6"/>
      <c r="AC194" s="18"/>
      <c r="AD194" s="18"/>
    </row>
    <row r="195" spans="1:30" ht="15" customHeight="1">
      <c r="A195" s="502" t="s">
        <v>213</v>
      </c>
      <c r="B195" s="503"/>
      <c r="C195" s="503"/>
      <c r="D195" s="503"/>
      <c r="E195" s="503"/>
      <c r="F195" s="503"/>
      <c r="G195" s="503"/>
      <c r="H195" s="503"/>
      <c r="I195" s="503"/>
      <c r="J195" s="503"/>
      <c r="K195" s="504"/>
      <c r="L195" s="6"/>
      <c r="M195" s="6"/>
      <c r="N195" s="6"/>
      <c r="O195" s="15"/>
      <c r="P195" s="6"/>
      <c r="Q195" s="6"/>
      <c r="R195" s="6"/>
      <c r="S195" s="6"/>
      <c r="T195" s="6"/>
      <c r="U195" s="6"/>
      <c r="V195" s="6"/>
      <c r="W195" s="6"/>
      <c r="X195" s="6"/>
      <c r="Y195" s="6"/>
      <c r="Z195" s="6"/>
      <c r="AA195" s="6"/>
      <c r="AB195" s="6"/>
      <c r="AC195" s="18"/>
      <c r="AD195" s="18"/>
    </row>
    <row r="196" spans="1:30" ht="15" customHeight="1">
      <c r="A196" s="502" t="s">
        <v>214</v>
      </c>
      <c r="B196" s="503"/>
      <c r="C196" s="503"/>
      <c r="D196" s="503"/>
      <c r="E196" s="503"/>
      <c r="F196" s="503"/>
      <c r="G196" s="503"/>
      <c r="H196" s="503"/>
      <c r="I196" s="503"/>
      <c r="J196" s="503"/>
      <c r="K196" s="504"/>
      <c r="L196" s="6"/>
      <c r="M196" s="6"/>
      <c r="N196" s="6"/>
      <c r="O196" s="15"/>
      <c r="P196" s="6"/>
      <c r="Q196" s="6"/>
      <c r="R196" s="6"/>
      <c r="S196" s="6"/>
      <c r="T196" s="6"/>
      <c r="U196" s="6"/>
      <c r="V196" s="6"/>
      <c r="W196" s="6"/>
      <c r="X196" s="6"/>
      <c r="Y196" s="6"/>
      <c r="Z196" s="6"/>
      <c r="AA196" s="6"/>
      <c r="AB196" s="6"/>
      <c r="AC196" s="18"/>
      <c r="AD196" s="18"/>
    </row>
    <row r="197" spans="1:30" ht="15" customHeight="1">
      <c r="A197" s="502" t="s">
        <v>1123</v>
      </c>
      <c r="B197" s="503"/>
      <c r="C197" s="503"/>
      <c r="D197" s="503"/>
      <c r="E197" s="503"/>
      <c r="F197" s="503"/>
      <c r="G197" s="503"/>
      <c r="H197" s="503"/>
      <c r="I197" s="503"/>
      <c r="J197" s="503"/>
      <c r="K197" s="504"/>
      <c r="L197" s="6"/>
      <c r="M197" s="6"/>
      <c r="N197" s="6"/>
      <c r="O197" s="15"/>
      <c r="P197" s="6"/>
      <c r="Q197" s="6"/>
      <c r="R197" s="6"/>
      <c r="S197" s="6"/>
      <c r="T197" s="6"/>
      <c r="U197" s="6"/>
      <c r="V197" s="6"/>
      <c r="W197" s="6"/>
      <c r="X197" s="6"/>
      <c r="Y197" s="6"/>
      <c r="Z197" s="6"/>
      <c r="AA197" s="6"/>
      <c r="AB197" s="6"/>
      <c r="AC197" s="18"/>
      <c r="AD197" s="18"/>
    </row>
    <row r="198" spans="1:30" ht="15" customHeight="1">
      <c r="A198" s="502" t="s">
        <v>215</v>
      </c>
      <c r="B198" s="503"/>
      <c r="C198" s="503"/>
      <c r="D198" s="503"/>
      <c r="E198" s="503"/>
      <c r="F198" s="503"/>
      <c r="G198" s="503"/>
      <c r="H198" s="503"/>
      <c r="I198" s="503"/>
      <c r="J198" s="503"/>
      <c r="K198" s="504"/>
      <c r="L198" s="6"/>
      <c r="M198" s="6"/>
      <c r="N198" s="6"/>
      <c r="O198" s="15"/>
      <c r="P198" s="6"/>
      <c r="Q198" s="6"/>
      <c r="R198" s="6"/>
      <c r="S198" s="6"/>
      <c r="T198" s="6"/>
      <c r="U198" s="6"/>
      <c r="V198" s="6"/>
      <c r="W198" s="6"/>
      <c r="X198" s="6"/>
      <c r="Y198" s="6"/>
      <c r="Z198" s="6"/>
      <c r="AA198" s="6"/>
      <c r="AB198" s="6"/>
      <c r="AC198" s="18"/>
      <c r="AD198" s="18"/>
    </row>
    <row r="199" spans="1:30" ht="15" customHeight="1">
      <c r="A199" s="502" t="s">
        <v>216</v>
      </c>
      <c r="B199" s="503"/>
      <c r="C199" s="503"/>
      <c r="D199" s="503"/>
      <c r="E199" s="503"/>
      <c r="F199" s="503"/>
      <c r="G199" s="503"/>
      <c r="H199" s="503"/>
      <c r="I199" s="503"/>
      <c r="J199" s="503"/>
      <c r="K199" s="504"/>
      <c r="L199" s="6"/>
      <c r="M199" s="6"/>
      <c r="N199" s="6"/>
      <c r="O199" s="15"/>
      <c r="P199" s="6"/>
      <c r="Q199" s="6"/>
      <c r="R199" s="6"/>
      <c r="S199" s="6"/>
      <c r="T199" s="6"/>
      <c r="U199" s="6"/>
      <c r="V199" s="6"/>
      <c r="W199" s="6"/>
      <c r="X199" s="6"/>
      <c r="Y199" s="6"/>
      <c r="Z199" s="6"/>
      <c r="AA199" s="6"/>
      <c r="AB199" s="6"/>
      <c r="AC199" s="18"/>
      <c r="AD199" s="18"/>
    </row>
    <row r="200" spans="1:30" ht="15" customHeight="1">
      <c r="A200" s="502" t="s">
        <v>217</v>
      </c>
      <c r="B200" s="503"/>
      <c r="C200" s="503"/>
      <c r="D200" s="503"/>
      <c r="E200" s="503"/>
      <c r="F200" s="503"/>
      <c r="G200" s="503"/>
      <c r="H200" s="503"/>
      <c r="I200" s="503"/>
      <c r="J200" s="503"/>
      <c r="K200" s="504"/>
      <c r="L200" s="6"/>
      <c r="M200" s="6"/>
      <c r="N200" s="6"/>
      <c r="O200" s="15"/>
      <c r="P200" s="6"/>
      <c r="Q200" s="6"/>
      <c r="R200" s="6"/>
      <c r="S200" s="6"/>
      <c r="T200" s="6"/>
      <c r="U200" s="6"/>
      <c r="V200" s="6"/>
      <c r="W200" s="6"/>
      <c r="X200" s="6"/>
      <c r="Y200" s="6"/>
      <c r="Z200" s="6"/>
      <c r="AA200" s="6"/>
      <c r="AB200" s="6"/>
      <c r="AC200" s="18"/>
      <c r="AD200" s="18"/>
    </row>
    <row r="201" spans="1:30" ht="14.25" customHeight="1">
      <c r="A201" s="502" t="s">
        <v>218</v>
      </c>
      <c r="B201" s="503"/>
      <c r="C201" s="503"/>
      <c r="D201" s="503"/>
      <c r="E201" s="503"/>
      <c r="F201" s="503"/>
      <c r="G201" s="503"/>
      <c r="H201" s="503"/>
      <c r="I201" s="503"/>
      <c r="J201" s="503"/>
      <c r="K201" s="504"/>
      <c r="L201" s="15"/>
      <c r="M201" s="6"/>
      <c r="N201" s="6"/>
      <c r="O201" s="6"/>
      <c r="P201" s="6"/>
      <c r="Q201" s="6"/>
      <c r="R201" s="6"/>
      <c r="S201" s="6"/>
      <c r="T201" s="6"/>
      <c r="U201" s="6"/>
      <c r="V201" s="6"/>
      <c r="W201" s="6"/>
      <c r="X201" s="6"/>
      <c r="Y201" s="6"/>
      <c r="Z201" s="6"/>
      <c r="AA201" s="6"/>
      <c r="AB201" s="6"/>
      <c r="AC201" s="18"/>
      <c r="AD201" s="18"/>
    </row>
    <row r="202" spans="1:30" ht="14.25" customHeight="1">
      <c r="A202" s="502" t="s">
        <v>219</v>
      </c>
      <c r="B202" s="503"/>
      <c r="C202" s="503"/>
      <c r="D202" s="503"/>
      <c r="E202" s="503"/>
      <c r="F202" s="503"/>
      <c r="G202" s="503"/>
      <c r="H202" s="503"/>
      <c r="I202" s="503"/>
      <c r="J202" s="503"/>
      <c r="K202" s="504"/>
      <c r="L202" s="15"/>
      <c r="M202" s="15"/>
      <c r="N202" s="15"/>
      <c r="O202" s="15"/>
      <c r="P202" s="6"/>
      <c r="Q202" s="6"/>
      <c r="R202" s="6"/>
      <c r="S202" s="6"/>
      <c r="T202" s="6"/>
      <c r="U202" s="6"/>
      <c r="V202" s="6"/>
      <c r="W202" s="6"/>
      <c r="X202" s="6"/>
      <c r="Y202" s="6"/>
      <c r="Z202" s="6"/>
      <c r="AA202" s="6"/>
      <c r="AB202" s="6"/>
    </row>
    <row r="203" spans="1:30" ht="14.25" customHeight="1">
      <c r="A203" s="502" t="s">
        <v>220</v>
      </c>
      <c r="B203" s="503"/>
      <c r="C203" s="503"/>
      <c r="D203" s="503"/>
      <c r="E203" s="503"/>
      <c r="F203" s="503"/>
      <c r="G203" s="503"/>
      <c r="H203" s="503"/>
      <c r="I203" s="503"/>
      <c r="J203" s="503"/>
      <c r="K203" s="504"/>
      <c r="L203" s="15"/>
      <c r="M203" s="15"/>
      <c r="N203" s="15"/>
      <c r="O203" s="15"/>
      <c r="P203" s="6"/>
      <c r="Q203" s="6"/>
      <c r="R203" s="6"/>
      <c r="S203" s="6"/>
      <c r="T203" s="6"/>
      <c r="U203" s="6"/>
      <c r="V203" s="6"/>
      <c r="W203" s="6"/>
      <c r="X203" s="6"/>
      <c r="Y203" s="6"/>
      <c r="Z203" s="6"/>
      <c r="AA203" s="6"/>
      <c r="AB203" s="6"/>
    </row>
    <row r="204" spans="1:30" ht="14.25" customHeight="1">
      <c r="A204" s="499" t="s">
        <v>221</v>
      </c>
      <c r="B204" s="500"/>
      <c r="C204" s="500"/>
      <c r="D204" s="500"/>
      <c r="E204" s="500"/>
      <c r="F204" s="500"/>
      <c r="G204" s="500"/>
      <c r="H204" s="500"/>
      <c r="I204" s="500"/>
      <c r="J204" s="500"/>
      <c r="K204" s="501"/>
      <c r="L204" s="15"/>
      <c r="M204" s="15"/>
      <c r="N204" s="15"/>
      <c r="O204" s="15"/>
      <c r="P204" s="6"/>
      <c r="Q204" s="6"/>
      <c r="R204" s="6"/>
      <c r="S204" s="6"/>
      <c r="T204" s="6"/>
      <c r="U204" s="6"/>
      <c r="V204" s="6"/>
      <c r="W204" s="6"/>
      <c r="X204" s="6"/>
      <c r="Y204" s="6"/>
      <c r="Z204" s="6"/>
      <c r="AA204" s="6"/>
      <c r="AB204" s="6"/>
    </row>
    <row r="205" spans="1:30" ht="15" customHeight="1">
      <c r="A205" s="85"/>
      <c r="B205" s="85"/>
      <c r="C205" s="85"/>
      <c r="D205" s="85"/>
      <c r="E205" s="85"/>
      <c r="F205" s="85"/>
      <c r="G205" s="85"/>
      <c r="H205" s="85"/>
      <c r="I205" s="85"/>
      <c r="J205" s="85"/>
      <c r="K205" s="85"/>
      <c r="L205" s="6"/>
      <c r="M205" s="6"/>
      <c r="N205" s="6"/>
      <c r="O205" s="15"/>
      <c r="P205" s="6"/>
      <c r="Q205" s="6"/>
      <c r="R205" s="6"/>
      <c r="S205" s="6"/>
      <c r="T205" s="6"/>
      <c r="U205" s="6"/>
      <c r="V205" s="6"/>
      <c r="W205" s="6"/>
      <c r="X205" s="6"/>
      <c r="Y205" s="6"/>
      <c r="Z205" s="6"/>
      <c r="AA205" s="6"/>
      <c r="AB205" s="6"/>
    </row>
    <row r="206" spans="1:30" ht="14.25" customHeight="1">
      <c r="A206" s="144" t="s">
        <v>422</v>
      </c>
      <c r="B206" s="85"/>
      <c r="C206" s="85"/>
      <c r="D206" s="85"/>
      <c r="E206" s="85"/>
      <c r="F206" s="85"/>
      <c r="G206" s="85"/>
      <c r="H206" s="85"/>
      <c r="I206" s="85"/>
      <c r="J206" s="85"/>
      <c r="K206" s="85"/>
      <c r="L206" s="15"/>
      <c r="M206" s="15"/>
      <c r="N206" s="15"/>
      <c r="O206" s="15"/>
      <c r="P206" s="6"/>
      <c r="Q206" s="6"/>
      <c r="R206" s="6"/>
      <c r="S206" s="6"/>
      <c r="T206" s="6"/>
      <c r="U206" s="6"/>
      <c r="V206" s="6"/>
      <c r="W206" s="6"/>
      <c r="X206" s="6"/>
      <c r="Y206" s="6"/>
      <c r="Z206" s="6"/>
      <c r="AA206" s="6"/>
      <c r="AB206" s="6"/>
    </row>
    <row r="207" spans="1:30" ht="15" customHeight="1">
      <c r="A207" s="499" t="s">
        <v>423</v>
      </c>
      <c r="B207" s="500"/>
      <c r="C207" s="500"/>
      <c r="D207" s="500"/>
      <c r="E207" s="500"/>
      <c r="F207" s="500"/>
      <c r="G207" s="500"/>
      <c r="H207" s="500"/>
      <c r="I207" s="500"/>
      <c r="J207" s="500"/>
      <c r="K207" s="501"/>
      <c r="L207" s="15"/>
      <c r="M207" s="15"/>
      <c r="N207" s="15"/>
      <c r="O207" s="15"/>
      <c r="P207" s="6"/>
      <c r="Q207" s="6"/>
      <c r="R207" s="6"/>
      <c r="S207" s="6"/>
      <c r="T207" s="6"/>
      <c r="U207" s="6"/>
      <c r="V207" s="6"/>
      <c r="W207" s="6"/>
      <c r="X207" s="6"/>
      <c r="Y207" s="6"/>
      <c r="Z207" s="6"/>
      <c r="AA207" s="6"/>
      <c r="AB207" s="6"/>
    </row>
    <row r="208" spans="1:30" ht="14.25" customHeight="1">
      <c r="A208" s="539"/>
      <c r="B208" s="540"/>
      <c r="C208" s="540"/>
      <c r="D208" s="540"/>
      <c r="E208" s="540"/>
      <c r="F208" s="540"/>
      <c r="G208" s="540"/>
      <c r="H208" s="540"/>
      <c r="I208" s="540"/>
      <c r="J208" s="540"/>
      <c r="K208" s="541"/>
      <c r="L208" s="15"/>
      <c r="M208" s="15"/>
      <c r="N208" s="15"/>
      <c r="O208" s="15"/>
      <c r="P208" s="6"/>
      <c r="Q208" s="6"/>
      <c r="R208" s="6"/>
      <c r="S208" s="6"/>
      <c r="T208" s="6"/>
      <c r="U208" s="6"/>
      <c r="V208" s="6"/>
      <c r="W208" s="6"/>
      <c r="X208" s="6"/>
      <c r="Y208" s="6"/>
      <c r="Z208" s="6"/>
      <c r="AA208" s="6"/>
      <c r="AB208" s="6"/>
    </row>
    <row r="209" spans="1:28" ht="14.25" customHeight="1">
      <c r="A209" s="16" t="s">
        <v>224</v>
      </c>
      <c r="B209" s="84"/>
      <c r="C209" s="84"/>
      <c r="D209" s="84"/>
      <c r="E209" s="84"/>
      <c r="F209" s="84"/>
      <c r="G209" s="84"/>
      <c r="H209" s="84"/>
      <c r="I209" s="84"/>
      <c r="J209" s="84"/>
      <c r="K209" s="84"/>
      <c r="L209" s="6"/>
      <c r="M209" s="6"/>
      <c r="N209" s="15"/>
      <c r="O209" s="15"/>
      <c r="P209" s="6"/>
      <c r="Q209" s="6"/>
      <c r="R209" s="6"/>
      <c r="S209" s="6"/>
      <c r="T209" s="6"/>
      <c r="U209" s="6"/>
      <c r="V209" s="6"/>
      <c r="W209" s="6"/>
      <c r="X209" s="6"/>
      <c r="Y209" s="6"/>
      <c r="Z209" s="6"/>
      <c r="AA209" s="6"/>
      <c r="AB209" s="6"/>
    </row>
    <row r="210" spans="1:28" ht="14.25" customHeight="1">
      <c r="A210" s="101" t="s">
        <v>225</v>
      </c>
      <c r="B210" s="101"/>
      <c r="C210" s="101"/>
      <c r="D210" s="101"/>
      <c r="E210" s="101"/>
      <c r="F210" s="101"/>
      <c r="G210" s="101"/>
      <c r="H210" s="101"/>
      <c r="I210" s="101"/>
      <c r="J210" s="101"/>
      <c r="K210" s="101"/>
      <c r="L210" s="6"/>
      <c r="M210" s="6"/>
      <c r="N210" s="15"/>
      <c r="O210" s="15"/>
      <c r="P210" s="6"/>
      <c r="Q210" s="6"/>
      <c r="R210" s="6"/>
      <c r="S210" s="6"/>
      <c r="T210" s="6"/>
      <c r="U210" s="6"/>
      <c r="V210" s="6"/>
      <c r="W210" s="6"/>
      <c r="X210" s="6"/>
      <c r="Y210" s="6"/>
      <c r="Z210" s="6"/>
      <c r="AA210" s="6"/>
      <c r="AB210" s="6"/>
    </row>
    <row r="211" spans="1:28" ht="14.25" customHeight="1">
      <c r="A211" s="102" t="s">
        <v>226</v>
      </c>
      <c r="B211" s="85"/>
      <c r="C211" s="85"/>
      <c r="D211" s="85"/>
      <c r="E211" s="85"/>
      <c r="F211" s="85"/>
      <c r="G211" s="85"/>
      <c r="H211" s="85"/>
      <c r="I211" s="85"/>
      <c r="J211" s="85"/>
      <c r="K211" s="85"/>
      <c r="L211" s="78"/>
      <c r="M211" s="78"/>
      <c r="N211" s="78"/>
      <c r="O211" s="78"/>
      <c r="P211" s="78"/>
      <c r="Q211" s="78"/>
      <c r="R211" s="78"/>
      <c r="S211" s="78"/>
      <c r="T211" s="78"/>
      <c r="U211" s="78"/>
      <c r="V211" s="78"/>
      <c r="W211" s="78"/>
      <c r="X211" s="78"/>
      <c r="Y211" s="6"/>
      <c r="Z211" s="6"/>
      <c r="AA211" s="6"/>
      <c r="AB211" s="6"/>
    </row>
    <row r="212" spans="1:28" ht="14.25" customHeight="1">
      <c r="A212" s="16" t="s">
        <v>227</v>
      </c>
      <c r="B212" s="16"/>
      <c r="C212" s="16"/>
      <c r="D212" s="16"/>
      <c r="E212" s="16"/>
      <c r="F212" s="16"/>
      <c r="G212" s="16"/>
      <c r="H212" s="16"/>
      <c r="I212" s="16"/>
      <c r="J212" s="16"/>
      <c r="K212" s="16"/>
      <c r="L212" s="78"/>
      <c r="M212" s="78"/>
      <c r="N212" s="78"/>
      <c r="O212" s="145"/>
      <c r="P212" s="78"/>
      <c r="Q212" s="78"/>
      <c r="R212" s="103"/>
      <c r="S212" s="78"/>
      <c r="T212" s="78"/>
      <c r="U212" s="103"/>
      <c r="V212" s="78"/>
      <c r="W212" s="78"/>
      <c r="X212" s="78"/>
      <c r="Y212" s="6"/>
      <c r="Z212" s="6"/>
      <c r="AA212" s="6"/>
      <c r="AB212" s="6"/>
    </row>
    <row r="213" spans="1:28" ht="14.25" customHeight="1">
      <c r="A213" s="6" t="s">
        <v>424</v>
      </c>
      <c r="B213" s="6"/>
      <c r="C213" s="6"/>
      <c r="D213" s="6"/>
      <c r="E213" s="6"/>
      <c r="F213" s="6"/>
      <c r="G213" s="16"/>
      <c r="H213" s="16"/>
      <c r="I213" s="16"/>
      <c r="J213" s="16"/>
      <c r="K213" s="16"/>
      <c r="L213" s="78"/>
      <c r="M213" s="78"/>
      <c r="N213" s="78"/>
      <c r="O213" s="145"/>
      <c r="P213" s="78"/>
      <c r="Q213" s="78"/>
      <c r="R213" s="103"/>
      <c r="S213" s="78"/>
      <c r="T213" s="78"/>
      <c r="U213" s="103"/>
      <c r="V213" s="78"/>
      <c r="W213" s="78"/>
      <c r="X213" s="78"/>
      <c r="Y213" s="6"/>
      <c r="Z213" s="6"/>
      <c r="AA213" s="6"/>
      <c r="AB213" s="6"/>
    </row>
    <row r="214" spans="1:28" ht="14.25" customHeight="1">
      <c r="A214" s="6" t="s">
        <v>425</v>
      </c>
      <c r="B214" s="6"/>
      <c r="C214" s="6"/>
      <c r="D214" s="6"/>
      <c r="E214" s="6"/>
      <c r="F214" s="6"/>
      <c r="G214" s="16"/>
      <c r="H214" s="16"/>
      <c r="I214" s="16"/>
      <c r="J214" s="16"/>
      <c r="K214" s="16"/>
      <c r="L214" s="78"/>
      <c r="M214" s="78"/>
      <c r="N214" s="78"/>
      <c r="O214" s="78"/>
      <c r="P214" s="78"/>
      <c r="Q214" s="78"/>
      <c r="R214" s="78"/>
      <c r="S214" s="78"/>
      <c r="T214" s="78"/>
      <c r="U214" s="103"/>
      <c r="V214" s="78"/>
      <c r="W214" s="78"/>
      <c r="X214" s="78"/>
      <c r="Y214" s="6"/>
      <c r="Z214" s="6"/>
      <c r="AA214" s="6"/>
      <c r="AB214" s="6"/>
    </row>
    <row r="215" spans="1:28" ht="14.25" customHeight="1">
      <c r="A215" s="6"/>
      <c r="B215" s="6"/>
      <c r="C215" s="508"/>
      <c r="D215" s="503"/>
      <c r="E215" s="503"/>
      <c r="F215" s="504"/>
      <c r="G215" s="104"/>
      <c r="H215" s="104"/>
      <c r="I215" s="104"/>
      <c r="J215" s="16"/>
      <c r="K215" s="16"/>
      <c r="L215" s="78"/>
      <c r="M215" s="78"/>
      <c r="N215" s="78"/>
      <c r="O215" s="78"/>
      <c r="P215" s="78"/>
      <c r="Q215" s="78"/>
      <c r="R215" s="78"/>
      <c r="S215" s="78"/>
      <c r="T215" s="78"/>
      <c r="U215" s="103"/>
      <c r="V215" s="78"/>
      <c r="W215" s="78"/>
      <c r="X215" s="78"/>
      <c r="Y215" s="6"/>
      <c r="Z215" s="6"/>
      <c r="AA215" s="6"/>
      <c r="AB215" s="6"/>
    </row>
    <row r="216" spans="1:28" ht="14.4">
      <c r="A216" s="6"/>
      <c r="B216" s="6"/>
      <c r="C216" s="595" t="s">
        <v>426</v>
      </c>
      <c r="D216" s="494"/>
      <c r="E216" s="105" t="s">
        <v>231</v>
      </c>
      <c r="F216" s="105" t="s">
        <v>232</v>
      </c>
      <c r="G216" s="106"/>
      <c r="H216" s="510"/>
      <c r="I216" s="507"/>
      <c r="J216" s="15"/>
      <c r="K216" s="15"/>
      <c r="L216" s="78"/>
      <c r="M216" s="78"/>
      <c r="N216" s="78"/>
      <c r="O216" s="78"/>
      <c r="P216" s="78"/>
      <c r="Q216" s="78"/>
      <c r="R216" s="78"/>
      <c r="S216" s="78"/>
      <c r="T216" s="78"/>
      <c r="U216" s="103"/>
      <c r="V216" s="78"/>
      <c r="W216" s="78"/>
      <c r="X216" s="78"/>
      <c r="Y216" s="6"/>
      <c r="Z216" s="6"/>
      <c r="AA216" s="6"/>
      <c r="AB216" s="6"/>
    </row>
    <row r="217" spans="1:28" ht="14.25" customHeight="1">
      <c r="A217" s="6"/>
      <c r="B217" s="6"/>
      <c r="C217" s="505" t="s">
        <v>233</v>
      </c>
      <c r="D217" s="494"/>
      <c r="E217" s="107" t="s">
        <v>234</v>
      </c>
      <c r="F217" s="107">
        <v>20</v>
      </c>
      <c r="G217" s="15"/>
      <c r="H217" s="506"/>
      <c r="I217" s="507"/>
      <c r="J217" s="15"/>
      <c r="K217" s="15"/>
      <c r="L217" s="78"/>
      <c r="M217" s="78"/>
      <c r="N217" s="78"/>
      <c r="O217" s="78"/>
      <c r="P217" s="78"/>
      <c r="Q217" s="78"/>
      <c r="R217" s="78"/>
      <c r="S217" s="78"/>
      <c r="T217" s="78"/>
      <c r="U217" s="78"/>
      <c r="V217" s="78"/>
      <c r="W217" s="78"/>
      <c r="X217" s="78"/>
      <c r="Y217" s="6"/>
      <c r="Z217" s="6"/>
      <c r="AA217" s="6"/>
      <c r="AB217" s="6"/>
    </row>
    <row r="218" spans="1:28" ht="14.25" customHeight="1">
      <c r="A218" s="6"/>
      <c r="B218" s="6"/>
      <c r="C218" s="505" t="s">
        <v>235</v>
      </c>
      <c r="D218" s="494"/>
      <c r="E218" s="107" t="s">
        <v>236</v>
      </c>
      <c r="F218" s="107">
        <v>5</v>
      </c>
      <c r="G218" s="15"/>
      <c r="H218" s="506"/>
      <c r="I218" s="507"/>
      <c r="J218" s="15"/>
      <c r="K218" s="15"/>
      <c r="L218" s="78"/>
      <c r="M218" s="78"/>
      <c r="N218" s="78"/>
      <c r="O218" s="145"/>
      <c r="P218" s="78"/>
      <c r="Q218" s="78"/>
      <c r="R218" s="103"/>
      <c r="S218" s="78"/>
      <c r="T218" s="78"/>
      <c r="U218" s="103"/>
      <c r="V218" s="78"/>
      <c r="W218" s="78"/>
      <c r="X218" s="78"/>
      <c r="Y218" s="6"/>
      <c r="Z218" s="6"/>
      <c r="AA218" s="6"/>
      <c r="AB218" s="6"/>
    </row>
    <row r="219" spans="1:28" ht="14.25" customHeight="1">
      <c r="A219" s="6"/>
      <c r="B219" s="6"/>
      <c r="C219" s="505" t="s">
        <v>427</v>
      </c>
      <c r="D219" s="494"/>
      <c r="E219" s="107" t="s">
        <v>428</v>
      </c>
      <c r="F219" s="107">
        <v>1</v>
      </c>
      <c r="G219" s="15"/>
      <c r="H219" s="506"/>
      <c r="I219" s="507"/>
      <c r="J219" s="15"/>
      <c r="K219" s="15"/>
      <c r="L219" s="78"/>
      <c r="M219" s="78"/>
      <c r="N219" s="78"/>
      <c r="O219" s="145"/>
      <c r="P219" s="78"/>
      <c r="Q219" s="78"/>
      <c r="R219" s="103"/>
      <c r="S219" s="78"/>
      <c r="T219" s="78"/>
      <c r="U219" s="103"/>
      <c r="V219" s="78"/>
      <c r="W219" s="78"/>
      <c r="X219" s="78"/>
      <c r="Y219" s="6"/>
      <c r="Z219" s="6"/>
      <c r="AA219" s="6"/>
      <c r="AB219" s="6"/>
    </row>
    <row r="220" spans="1:28" ht="14.25" customHeight="1">
      <c r="A220" s="6"/>
      <c r="B220" s="6"/>
      <c r="C220" s="100" t="s">
        <v>429</v>
      </c>
      <c r="D220" s="108"/>
      <c r="E220" s="108"/>
      <c r="F220" s="15"/>
      <c r="G220" s="15"/>
      <c r="H220" s="15"/>
      <c r="I220" s="15"/>
      <c r="J220" s="15"/>
      <c r="K220" s="15"/>
      <c r="L220" s="78"/>
      <c r="M220" s="78"/>
      <c r="N220" s="78"/>
      <c r="O220" s="78"/>
      <c r="P220" s="78"/>
      <c r="Q220" s="78"/>
      <c r="R220" s="78"/>
      <c r="S220" s="78"/>
      <c r="T220" s="78"/>
      <c r="U220" s="103"/>
      <c r="V220" s="78"/>
      <c r="W220" s="78"/>
      <c r="X220" s="78"/>
      <c r="Y220" s="6"/>
      <c r="Z220" s="6"/>
      <c r="AA220" s="6"/>
      <c r="AB220" s="6"/>
    </row>
    <row r="221" spans="1:28" ht="14.25" customHeight="1">
      <c r="A221" s="6"/>
      <c r="B221" s="6"/>
      <c r="C221" s="100"/>
      <c r="D221" s="109"/>
      <c r="E221" s="109"/>
      <c r="F221" s="15"/>
      <c r="G221" s="15"/>
      <c r="H221" s="15"/>
      <c r="I221" s="15"/>
      <c r="J221" s="15"/>
      <c r="K221" s="15"/>
      <c r="L221" s="78"/>
      <c r="M221" s="78"/>
      <c r="N221" s="78"/>
      <c r="O221" s="78"/>
      <c r="P221" s="78"/>
      <c r="Q221" s="78"/>
      <c r="R221" s="78"/>
      <c r="S221" s="78"/>
      <c r="T221" s="78"/>
      <c r="U221" s="103"/>
      <c r="V221" s="78"/>
      <c r="W221" s="78"/>
      <c r="X221" s="78"/>
      <c r="Y221" s="6"/>
      <c r="Z221" s="6"/>
      <c r="AA221" s="6"/>
      <c r="AB221" s="6"/>
    </row>
    <row r="222" spans="1:28" ht="14.25" customHeight="1">
      <c r="A222" s="6"/>
      <c r="B222" s="6"/>
      <c r="C222" s="595" t="s">
        <v>430</v>
      </c>
      <c r="D222" s="494"/>
      <c r="E222" s="105" t="s">
        <v>231</v>
      </c>
      <c r="F222" s="105" t="s">
        <v>232</v>
      </c>
      <c r="G222" s="106"/>
      <c r="H222" s="510"/>
      <c r="I222" s="507"/>
      <c r="J222" s="15"/>
      <c r="K222" s="15"/>
      <c r="L222" s="78"/>
      <c r="M222" s="78"/>
      <c r="N222" s="78"/>
      <c r="O222" s="78"/>
      <c r="P222" s="78"/>
      <c r="Q222" s="78"/>
      <c r="R222" s="78"/>
      <c r="S222" s="78"/>
      <c r="T222" s="78"/>
      <c r="U222" s="103"/>
      <c r="V222" s="78"/>
      <c r="W222" s="78"/>
      <c r="X222" s="78"/>
      <c r="Y222" s="6"/>
      <c r="Z222" s="6"/>
      <c r="AA222" s="6"/>
      <c r="AB222" s="6"/>
    </row>
    <row r="223" spans="1:28" ht="14.25" customHeight="1">
      <c r="A223" s="6"/>
      <c r="B223" s="6"/>
      <c r="C223" s="505" t="s">
        <v>233</v>
      </c>
      <c r="D223" s="494"/>
      <c r="E223" s="107" t="s">
        <v>234</v>
      </c>
      <c r="F223" s="107">
        <v>20</v>
      </c>
      <c r="G223" s="15"/>
      <c r="H223" s="506"/>
      <c r="I223" s="507"/>
      <c r="J223" s="15"/>
      <c r="K223" s="15"/>
      <c r="L223" s="78"/>
      <c r="M223" s="78"/>
      <c r="N223" s="78"/>
      <c r="O223" s="78"/>
      <c r="P223" s="78"/>
      <c r="Q223" s="78"/>
      <c r="R223" s="78"/>
      <c r="S223" s="78"/>
      <c r="T223" s="78"/>
      <c r="U223" s="78"/>
      <c r="V223" s="78"/>
      <c r="W223" s="78"/>
      <c r="X223" s="78"/>
      <c r="Y223" s="6"/>
      <c r="Z223" s="6"/>
      <c r="AA223" s="6"/>
      <c r="AB223" s="6"/>
    </row>
    <row r="224" spans="1:28" ht="14.25" customHeight="1">
      <c r="A224" s="6"/>
      <c r="B224" s="6"/>
      <c r="C224" s="505" t="s">
        <v>431</v>
      </c>
      <c r="D224" s="494"/>
      <c r="E224" s="107" t="s">
        <v>236</v>
      </c>
      <c r="F224" s="107">
        <v>5</v>
      </c>
      <c r="G224" s="15"/>
      <c r="H224" s="506"/>
      <c r="I224" s="507"/>
      <c r="J224" s="15"/>
      <c r="K224" s="15"/>
      <c r="L224" s="78"/>
      <c r="M224" s="78"/>
      <c r="N224" s="78"/>
      <c r="O224" s="145"/>
      <c r="P224" s="78"/>
      <c r="Q224" s="78"/>
      <c r="R224" s="103"/>
      <c r="S224" s="78"/>
      <c r="T224" s="78"/>
      <c r="U224" s="103"/>
      <c r="V224" s="78"/>
      <c r="W224" s="78"/>
      <c r="X224" s="78"/>
      <c r="Y224" s="6"/>
      <c r="Z224" s="6"/>
      <c r="AA224" s="6"/>
      <c r="AB224" s="6"/>
    </row>
    <row r="225" spans="1:28" ht="14.25" customHeight="1">
      <c r="A225" s="6"/>
      <c r="B225" s="6"/>
      <c r="C225" s="505" t="s">
        <v>432</v>
      </c>
      <c r="D225" s="494"/>
      <c r="E225" s="107" t="s">
        <v>428</v>
      </c>
      <c r="F225" s="107">
        <v>1</v>
      </c>
      <c r="G225" s="15"/>
      <c r="H225" s="506"/>
      <c r="I225" s="507"/>
      <c r="J225" s="15"/>
      <c r="K225" s="15"/>
      <c r="L225" s="78"/>
      <c r="M225" s="78"/>
      <c r="N225" s="78"/>
      <c r="O225" s="145"/>
      <c r="P225" s="78"/>
      <c r="Q225" s="78"/>
      <c r="R225" s="103"/>
      <c r="S225" s="78"/>
      <c r="T225" s="78"/>
      <c r="U225" s="103"/>
      <c r="V225" s="78"/>
      <c r="W225" s="78"/>
      <c r="X225" s="78"/>
      <c r="Y225" s="6"/>
      <c r="Z225" s="6"/>
      <c r="AA225" s="6"/>
      <c r="AB225" s="6"/>
    </row>
    <row r="226" spans="1:28" ht="14.25" customHeight="1">
      <c r="A226" s="6"/>
      <c r="B226" s="6"/>
      <c r="C226" s="100" t="s">
        <v>433</v>
      </c>
      <c r="D226" s="109"/>
      <c r="E226" s="109"/>
      <c r="F226" s="15"/>
      <c r="G226" s="15"/>
      <c r="H226" s="15"/>
      <c r="I226" s="15"/>
      <c r="J226" s="15"/>
      <c r="K226" s="15"/>
      <c r="L226" s="78"/>
      <c r="M226" s="78"/>
      <c r="N226" s="78"/>
      <c r="O226" s="78"/>
      <c r="P226" s="78"/>
      <c r="Q226" s="78"/>
      <c r="R226" s="78"/>
      <c r="S226" s="78"/>
      <c r="T226" s="78"/>
      <c r="U226" s="103"/>
      <c r="V226" s="78"/>
      <c r="W226" s="78"/>
      <c r="X226" s="78"/>
      <c r="Y226" s="6"/>
      <c r="Z226" s="6"/>
      <c r="AA226" s="6"/>
      <c r="AB226" s="6"/>
    </row>
    <row r="227" spans="1:28" ht="14.25" customHeight="1">
      <c r="A227" s="6"/>
      <c r="B227" s="6"/>
      <c r="C227" s="100"/>
      <c r="D227" s="109"/>
      <c r="E227" s="109"/>
      <c r="F227" s="15"/>
      <c r="G227" s="15"/>
      <c r="H227" s="15"/>
      <c r="I227" s="15"/>
      <c r="J227" s="15"/>
      <c r="K227" s="15"/>
      <c r="L227" s="78"/>
      <c r="M227" s="78"/>
      <c r="N227" s="78"/>
      <c r="O227" s="78"/>
      <c r="P227" s="78"/>
      <c r="Q227" s="78"/>
      <c r="R227" s="78"/>
      <c r="S227" s="78"/>
      <c r="T227" s="78"/>
      <c r="U227" s="103"/>
      <c r="V227" s="78"/>
      <c r="W227" s="78"/>
      <c r="X227" s="78"/>
      <c r="Y227" s="6"/>
      <c r="Z227" s="6"/>
      <c r="AA227" s="6"/>
      <c r="AB227" s="6"/>
    </row>
    <row r="228" spans="1:28" ht="14.25" customHeight="1">
      <c r="A228" s="6"/>
      <c r="B228" s="6"/>
      <c r="C228" s="595" t="s">
        <v>434</v>
      </c>
      <c r="D228" s="494"/>
      <c r="E228" s="105" t="s">
        <v>231</v>
      </c>
      <c r="F228" s="105" t="s">
        <v>232</v>
      </c>
      <c r="G228" s="106"/>
      <c r="H228" s="510"/>
      <c r="I228" s="507"/>
      <c r="J228" s="15"/>
      <c r="K228" s="15"/>
      <c r="L228" s="78"/>
      <c r="M228" s="78"/>
      <c r="N228" s="78"/>
      <c r="O228" s="78"/>
      <c r="P228" s="78"/>
      <c r="Q228" s="78"/>
      <c r="R228" s="78"/>
      <c r="S228" s="78"/>
      <c r="T228" s="78"/>
      <c r="U228" s="103"/>
      <c r="V228" s="78"/>
      <c r="W228" s="78"/>
      <c r="X228" s="78"/>
      <c r="Y228" s="6"/>
      <c r="Z228" s="6"/>
      <c r="AA228" s="6"/>
      <c r="AB228" s="6"/>
    </row>
    <row r="229" spans="1:28" ht="14.25" customHeight="1">
      <c r="A229" s="6"/>
      <c r="B229" s="6"/>
      <c r="C229" s="505" t="s">
        <v>233</v>
      </c>
      <c r="D229" s="494"/>
      <c r="E229" s="107" t="s">
        <v>234</v>
      </c>
      <c r="F229" s="107">
        <v>20</v>
      </c>
      <c r="G229" s="15"/>
      <c r="H229" s="506"/>
      <c r="I229" s="507"/>
      <c r="J229" s="15"/>
      <c r="K229" s="15"/>
      <c r="L229" s="6"/>
      <c r="M229" s="6"/>
      <c r="N229" s="15"/>
      <c r="O229" s="15"/>
      <c r="P229" s="6"/>
      <c r="Q229" s="6"/>
      <c r="R229" s="6"/>
      <c r="S229" s="6"/>
      <c r="T229" s="6"/>
      <c r="U229" s="6"/>
      <c r="V229" s="6"/>
      <c r="W229" s="6"/>
      <c r="X229" s="6"/>
      <c r="Y229" s="6"/>
      <c r="Z229" s="6"/>
      <c r="AA229" s="6"/>
      <c r="AB229" s="6"/>
    </row>
    <row r="230" spans="1:28" ht="14.25" customHeight="1">
      <c r="A230" s="6"/>
      <c r="B230" s="6"/>
      <c r="C230" s="505" t="s">
        <v>435</v>
      </c>
      <c r="D230" s="494"/>
      <c r="E230" s="107" t="s">
        <v>236</v>
      </c>
      <c r="F230" s="107">
        <v>5</v>
      </c>
      <c r="G230" s="15"/>
      <c r="H230" s="506"/>
      <c r="I230" s="507"/>
      <c r="J230" s="15"/>
      <c r="K230" s="15"/>
      <c r="L230" s="6"/>
      <c r="M230" s="6"/>
      <c r="N230" s="15"/>
      <c r="O230" s="15"/>
      <c r="P230" s="6"/>
      <c r="Q230" s="6"/>
      <c r="R230" s="6"/>
      <c r="S230" s="6"/>
      <c r="T230" s="6"/>
      <c r="U230" s="6"/>
      <c r="V230" s="6"/>
      <c r="W230" s="6"/>
      <c r="X230" s="6"/>
      <c r="Y230" s="6"/>
      <c r="Z230" s="6"/>
      <c r="AA230" s="6"/>
      <c r="AB230" s="6"/>
    </row>
    <row r="231" spans="1:28" ht="14.25" customHeight="1">
      <c r="A231" s="6"/>
      <c r="B231" s="6"/>
      <c r="C231" s="505" t="s">
        <v>432</v>
      </c>
      <c r="D231" s="494"/>
      <c r="E231" s="107" t="s">
        <v>428</v>
      </c>
      <c r="F231" s="107">
        <v>1</v>
      </c>
      <c r="G231" s="15"/>
      <c r="H231" s="506"/>
      <c r="I231" s="507"/>
      <c r="J231" s="15"/>
      <c r="K231" s="15"/>
      <c r="L231" s="6"/>
      <c r="M231" s="6"/>
      <c r="N231" s="15"/>
      <c r="O231" s="15"/>
      <c r="P231" s="6"/>
      <c r="Q231" s="6"/>
      <c r="R231" s="6"/>
      <c r="S231" s="6"/>
      <c r="T231" s="6"/>
      <c r="U231" s="6"/>
      <c r="V231" s="6"/>
      <c r="W231" s="6"/>
      <c r="X231" s="6"/>
      <c r="Y231" s="6"/>
      <c r="Z231" s="6"/>
      <c r="AA231" s="6"/>
      <c r="AB231" s="6"/>
    </row>
    <row r="232" spans="1:28" ht="14.25" customHeight="1">
      <c r="A232" s="6"/>
      <c r="B232" s="6"/>
      <c r="C232" s="100" t="s">
        <v>433</v>
      </c>
      <c r="D232" s="108"/>
      <c r="E232" s="108"/>
      <c r="F232" s="15"/>
      <c r="G232" s="15"/>
      <c r="H232" s="15"/>
      <c r="I232" s="15"/>
      <c r="J232" s="15"/>
      <c r="K232" s="15"/>
      <c r="L232" s="6"/>
      <c r="M232" s="6"/>
      <c r="N232" s="15"/>
      <c r="O232" s="15"/>
      <c r="P232" s="6"/>
      <c r="Q232" s="6"/>
      <c r="R232" s="6"/>
      <c r="S232" s="6"/>
      <c r="T232" s="6"/>
      <c r="U232" s="6"/>
      <c r="V232" s="6"/>
      <c r="W232" s="6"/>
      <c r="X232" s="6"/>
      <c r="Y232" s="6"/>
      <c r="Z232" s="6"/>
      <c r="AA232" s="6"/>
      <c r="AB232" s="6"/>
    </row>
    <row r="233" spans="1:28" ht="14.25" customHeight="1">
      <c r="A233" s="6"/>
      <c r="B233" s="6"/>
      <c r="C233" s="100"/>
      <c r="D233" s="109"/>
      <c r="E233" s="109"/>
      <c r="F233" s="15"/>
      <c r="G233" s="15"/>
      <c r="H233" s="15"/>
      <c r="I233" s="15"/>
      <c r="J233" s="15"/>
      <c r="K233" s="15"/>
      <c r="L233" s="6"/>
      <c r="M233" s="6"/>
      <c r="N233" s="15"/>
      <c r="O233" s="15"/>
      <c r="P233" s="6"/>
      <c r="Q233" s="6"/>
      <c r="R233" s="6"/>
      <c r="S233" s="6"/>
      <c r="T233" s="6"/>
      <c r="U233" s="6"/>
      <c r="V233" s="6"/>
      <c r="W233" s="6"/>
      <c r="X233" s="6"/>
      <c r="Y233" s="6"/>
      <c r="Z233" s="6"/>
      <c r="AA233" s="6"/>
      <c r="AB233" s="6"/>
    </row>
    <row r="234" spans="1:28" ht="14.25" customHeight="1">
      <c r="A234" s="101" t="s">
        <v>436</v>
      </c>
      <c r="B234" s="110"/>
      <c r="C234" s="110"/>
      <c r="D234" s="110"/>
      <c r="E234" s="110"/>
      <c r="F234" s="110"/>
      <c r="G234" s="110"/>
      <c r="H234" s="110"/>
      <c r="I234" s="110"/>
      <c r="J234" s="110"/>
      <c r="K234" s="110"/>
      <c r="L234" s="6"/>
      <c r="M234" s="6"/>
      <c r="N234" s="15"/>
      <c r="O234" s="15"/>
      <c r="P234" s="6"/>
      <c r="Q234" s="6"/>
      <c r="R234" s="6"/>
      <c r="S234" s="6"/>
      <c r="T234" s="6"/>
      <c r="U234" s="6"/>
      <c r="V234" s="6"/>
      <c r="W234" s="6"/>
      <c r="X234" s="6"/>
      <c r="Y234" s="6"/>
      <c r="Z234" s="6"/>
      <c r="AA234" s="6"/>
      <c r="AB234" s="6"/>
    </row>
    <row r="235" spans="1:28" ht="14.25" customHeight="1">
      <c r="A235" s="101" t="s">
        <v>437</v>
      </c>
      <c r="B235" s="110"/>
      <c r="C235" s="110"/>
      <c r="D235" s="110"/>
      <c r="E235" s="110"/>
      <c r="F235" s="110"/>
      <c r="G235" s="110"/>
      <c r="H235" s="110"/>
      <c r="I235" s="110"/>
      <c r="J235" s="110"/>
      <c r="K235" s="110"/>
      <c r="L235" s="15"/>
      <c r="M235" s="6"/>
      <c r="N235" s="15"/>
      <c r="O235" s="15"/>
      <c r="P235" s="6"/>
      <c r="Q235" s="6"/>
      <c r="R235" s="6"/>
      <c r="S235" s="6"/>
      <c r="T235" s="6"/>
      <c r="U235" s="6"/>
      <c r="V235" s="6"/>
      <c r="W235" s="6"/>
      <c r="X235" s="6"/>
      <c r="Y235" s="6"/>
      <c r="Z235" s="6"/>
      <c r="AA235" s="6"/>
      <c r="AB235" s="6"/>
    </row>
    <row r="236" spans="1:28" ht="14.25" customHeight="1">
      <c r="A236" s="101"/>
      <c r="B236" s="101" t="s">
        <v>438</v>
      </c>
      <c r="C236" s="101"/>
      <c r="D236" s="101"/>
      <c r="E236" s="101"/>
      <c r="F236" s="101"/>
      <c r="G236" s="101"/>
      <c r="H236" s="101"/>
      <c r="I236" s="101"/>
      <c r="J236" s="101"/>
      <c r="K236" s="101"/>
      <c r="L236" s="16"/>
      <c r="M236" s="16"/>
      <c r="N236" s="74"/>
      <c r="O236" s="74"/>
      <c r="P236" s="16"/>
      <c r="Q236" s="16"/>
      <c r="R236" s="16"/>
      <c r="S236" s="16"/>
      <c r="T236" s="6"/>
      <c r="U236" s="6"/>
      <c r="V236" s="6"/>
      <c r="W236" s="6"/>
      <c r="X236" s="6"/>
      <c r="Y236" s="6"/>
      <c r="Z236" s="6"/>
      <c r="AA236" s="6"/>
      <c r="AB236" s="6"/>
    </row>
    <row r="237" spans="1:28" ht="14.25" customHeight="1">
      <c r="A237" s="101"/>
      <c r="B237" s="101"/>
      <c r="C237" s="101" t="s">
        <v>439</v>
      </c>
      <c r="D237" s="101"/>
      <c r="E237" s="101"/>
      <c r="F237" s="101"/>
      <c r="G237" s="101"/>
      <c r="H237" s="101"/>
      <c r="I237" s="101"/>
      <c r="J237" s="101"/>
      <c r="K237" s="101"/>
      <c r="L237" s="102"/>
      <c r="M237" s="102"/>
      <c r="N237" s="102"/>
      <c r="O237" s="102"/>
      <c r="P237" s="102"/>
      <c r="Q237" s="102"/>
      <c r="R237" s="102"/>
      <c r="S237" s="16"/>
      <c r="T237" s="6"/>
      <c r="U237" s="6"/>
      <c r="V237" s="6"/>
      <c r="W237" s="6"/>
      <c r="X237" s="6"/>
      <c r="Y237" s="6"/>
      <c r="Z237" s="6"/>
      <c r="AA237" s="6"/>
      <c r="AB237" s="6"/>
    </row>
    <row r="238" spans="1:28" ht="14.25" customHeight="1">
      <c r="A238" s="101" t="s">
        <v>440</v>
      </c>
      <c r="B238" s="101"/>
      <c r="C238" s="101"/>
      <c r="D238" s="101"/>
      <c r="E238" s="101"/>
      <c r="F238" s="101"/>
      <c r="G238" s="101"/>
      <c r="H238" s="101"/>
      <c r="I238" s="101"/>
      <c r="J238" s="101"/>
      <c r="K238" s="101"/>
      <c r="L238" s="15"/>
      <c r="M238" s="74"/>
      <c r="N238" s="16"/>
      <c r="O238" s="16"/>
      <c r="P238" s="16"/>
      <c r="Q238" s="16"/>
      <c r="R238" s="16"/>
      <c r="S238" s="16"/>
      <c r="T238" s="6"/>
      <c r="U238" s="6"/>
      <c r="V238" s="6"/>
      <c r="W238" s="6"/>
      <c r="X238" s="6"/>
      <c r="Y238" s="6"/>
      <c r="Z238" s="6"/>
      <c r="AA238" s="6"/>
      <c r="AB238" s="6"/>
    </row>
    <row r="239" spans="1:28" ht="14.25" customHeight="1">
      <c r="A239" s="101"/>
      <c r="B239" s="101" t="s">
        <v>244</v>
      </c>
      <c r="C239" s="101"/>
      <c r="D239" s="101"/>
      <c r="E239" s="101"/>
      <c r="F239" s="101"/>
      <c r="G239" s="101"/>
      <c r="H239" s="101"/>
      <c r="I239" s="101"/>
      <c r="J239" s="101"/>
      <c r="K239" s="101"/>
      <c r="L239" s="102"/>
      <c r="M239" s="102"/>
      <c r="N239" s="102"/>
      <c r="O239" s="102"/>
      <c r="P239" s="102"/>
      <c r="Q239" s="85"/>
      <c r="R239" s="102"/>
      <c r="S239" s="16"/>
      <c r="T239" s="6"/>
      <c r="U239" s="6"/>
      <c r="V239" s="6"/>
      <c r="W239" s="6"/>
      <c r="X239" s="6"/>
      <c r="Y239" s="6"/>
      <c r="Z239" s="6"/>
      <c r="AA239" s="6"/>
      <c r="AB239" s="6"/>
    </row>
    <row r="240" spans="1:28" ht="14.25" customHeight="1">
      <c r="A240" s="101" t="s">
        <v>245</v>
      </c>
      <c r="B240" s="101"/>
      <c r="C240" s="101"/>
      <c r="D240" s="101"/>
      <c r="E240" s="101"/>
      <c r="F240" s="101"/>
      <c r="G240" s="101"/>
      <c r="H240" s="101"/>
      <c r="I240" s="101"/>
      <c r="J240" s="101"/>
      <c r="K240" s="101"/>
      <c r="L240" s="102"/>
      <c r="M240" s="102"/>
      <c r="N240" s="102"/>
      <c r="O240" s="111"/>
      <c r="P240" s="102"/>
      <c r="Q240" s="102"/>
      <c r="R240" s="102"/>
      <c r="S240" s="16"/>
      <c r="T240" s="6"/>
      <c r="U240" s="6"/>
      <c r="V240" s="6"/>
      <c r="W240" s="6"/>
      <c r="X240" s="6"/>
      <c r="Y240" s="6"/>
      <c r="Z240" s="6"/>
      <c r="AA240" s="6"/>
      <c r="AB240" s="6"/>
    </row>
    <row r="241" spans="1:28" ht="14.25" customHeight="1">
      <c r="A241" s="101" t="s">
        <v>246</v>
      </c>
      <c r="B241" s="101"/>
      <c r="C241" s="101"/>
      <c r="D241" s="101"/>
      <c r="E241" s="101"/>
      <c r="F241" s="101"/>
      <c r="G241" s="101"/>
      <c r="H241" s="101"/>
      <c r="I241" s="101"/>
      <c r="J241" s="101"/>
      <c r="K241" s="101"/>
      <c r="L241" s="102"/>
      <c r="M241" s="102"/>
      <c r="N241" s="102"/>
      <c r="O241" s="111"/>
      <c r="P241" s="102"/>
      <c r="Q241" s="102"/>
      <c r="R241" s="512"/>
      <c r="S241" s="16"/>
      <c r="T241" s="6"/>
      <c r="U241" s="6"/>
      <c r="V241" s="6"/>
      <c r="W241" s="6"/>
      <c r="X241" s="6"/>
      <c r="Y241" s="6"/>
      <c r="Z241" s="6"/>
      <c r="AA241" s="6"/>
      <c r="AB241" s="6"/>
    </row>
    <row r="242" spans="1:28" ht="14.25" customHeight="1">
      <c r="A242" s="16"/>
      <c r="B242" s="16"/>
      <c r="C242" s="508" t="s">
        <v>247</v>
      </c>
      <c r="D242" s="503"/>
      <c r="E242" s="503"/>
      <c r="F242" s="503"/>
      <c r="G242" s="504"/>
      <c r="H242" s="16"/>
      <c r="I242" s="16"/>
      <c r="J242" s="16"/>
      <c r="K242" s="16"/>
      <c r="L242" s="102"/>
      <c r="M242" s="102"/>
      <c r="N242" s="102"/>
      <c r="O242" s="102"/>
      <c r="P242" s="102"/>
      <c r="Q242" s="102"/>
      <c r="R242" s="513"/>
      <c r="S242" s="16"/>
      <c r="T242" s="6"/>
      <c r="U242" s="6"/>
      <c r="V242" s="6"/>
      <c r="W242" s="6"/>
      <c r="X242" s="6"/>
      <c r="Y242" s="6"/>
      <c r="Z242" s="6"/>
      <c r="AA242" s="6"/>
      <c r="AB242" s="6"/>
    </row>
    <row r="243" spans="1:28" ht="14.25" customHeight="1">
      <c r="A243" s="146"/>
      <c r="B243" s="147" t="s">
        <v>441</v>
      </c>
      <c r="C243" s="114" t="s">
        <v>248</v>
      </c>
      <c r="D243" s="115" t="s">
        <v>442</v>
      </c>
      <c r="E243" s="105" t="s">
        <v>250</v>
      </c>
      <c r="F243" s="498" t="s">
        <v>251</v>
      </c>
      <c r="G243" s="494"/>
      <c r="H243" s="148"/>
      <c r="I243" s="85"/>
      <c r="J243" s="85"/>
      <c r="K243" s="85"/>
      <c r="L243" s="102"/>
      <c r="M243" s="102"/>
      <c r="N243" s="102"/>
      <c r="O243" s="102"/>
      <c r="P243" s="102"/>
      <c r="Q243" s="102"/>
      <c r="R243" s="102"/>
      <c r="S243" s="16"/>
      <c r="T243" s="6"/>
      <c r="U243" s="6"/>
      <c r="V243" s="6"/>
      <c r="W243" s="6"/>
      <c r="X243" s="6"/>
      <c r="Y243" s="6"/>
      <c r="Z243" s="6"/>
      <c r="AA243" s="6"/>
      <c r="AB243" s="6"/>
    </row>
    <row r="244" spans="1:28" ht="15.75" customHeight="1">
      <c r="A244" s="521" t="s">
        <v>443</v>
      </c>
      <c r="B244" s="522"/>
      <c r="C244" s="118" t="s">
        <v>252</v>
      </c>
      <c r="D244" s="119">
        <v>98</v>
      </c>
      <c r="E244" s="119" t="s">
        <v>253</v>
      </c>
      <c r="F244" s="514">
        <v>1</v>
      </c>
      <c r="G244" s="581"/>
      <c r="H244" s="149"/>
      <c r="I244" s="110"/>
      <c r="J244" s="110"/>
      <c r="K244" s="110"/>
      <c r="L244" s="102"/>
      <c r="M244" s="102"/>
      <c r="N244" s="102"/>
      <c r="O244" s="102"/>
      <c r="P244" s="102"/>
      <c r="Q244" s="102"/>
      <c r="R244" s="102"/>
      <c r="S244" s="16"/>
      <c r="T244" s="6"/>
      <c r="U244" s="6"/>
      <c r="V244" s="6"/>
      <c r="W244" s="6"/>
      <c r="X244" s="6"/>
      <c r="Y244" s="6"/>
      <c r="Z244" s="6"/>
      <c r="AA244" s="6"/>
      <c r="AB244" s="6"/>
    </row>
    <row r="245" spans="1:28" ht="15.75" customHeight="1">
      <c r="A245" s="580" t="s">
        <v>444</v>
      </c>
      <c r="B245" s="522"/>
      <c r="C245" s="118" t="s">
        <v>254</v>
      </c>
      <c r="D245" s="119">
        <v>98</v>
      </c>
      <c r="E245" s="119" t="s">
        <v>255</v>
      </c>
      <c r="F245" s="515" t="s">
        <v>445</v>
      </c>
      <c r="G245" s="516"/>
      <c r="H245" s="149"/>
      <c r="I245" s="110"/>
      <c r="J245" s="110"/>
      <c r="K245" s="110"/>
      <c r="L245" s="102"/>
      <c r="M245" s="102"/>
      <c r="N245" s="102"/>
      <c r="O245" s="102"/>
      <c r="P245" s="102"/>
      <c r="Q245" s="102"/>
      <c r="R245" s="102"/>
      <c r="S245" s="16"/>
      <c r="T245" s="6"/>
      <c r="U245" s="6"/>
      <c r="V245" s="6"/>
      <c r="W245" s="6"/>
      <c r="X245" s="6"/>
      <c r="Y245" s="6"/>
      <c r="Z245" s="6"/>
      <c r="AA245" s="6"/>
      <c r="AB245" s="6"/>
    </row>
    <row r="246" spans="1:28" ht="14.25" customHeight="1">
      <c r="A246" s="521" t="s">
        <v>446</v>
      </c>
      <c r="B246" s="522"/>
      <c r="C246" s="118" t="s">
        <v>258</v>
      </c>
      <c r="D246" s="119">
        <v>60</v>
      </c>
      <c r="E246" s="119" t="s">
        <v>259</v>
      </c>
      <c r="F246" s="517"/>
      <c r="G246" s="518"/>
      <c r="H246" s="149"/>
      <c r="I246" s="84"/>
      <c r="J246" s="84"/>
      <c r="K246" s="84"/>
      <c r="L246" s="102"/>
      <c r="M246" s="102"/>
      <c r="N246" s="102"/>
      <c r="O246" s="111"/>
      <c r="P246" s="102"/>
      <c r="Q246" s="102"/>
      <c r="R246" s="102"/>
      <c r="S246" s="16"/>
      <c r="T246" s="6"/>
      <c r="U246" s="6"/>
      <c r="V246" s="6"/>
      <c r="W246" s="6"/>
      <c r="X246" s="6"/>
      <c r="Y246" s="6"/>
      <c r="Z246" s="6"/>
      <c r="AA246" s="6"/>
      <c r="AB246" s="6"/>
    </row>
    <row r="247" spans="1:28" ht="14.25" customHeight="1">
      <c r="A247" s="521" t="s">
        <v>447</v>
      </c>
      <c r="B247" s="522"/>
      <c r="C247" s="118" t="s">
        <v>261</v>
      </c>
      <c r="D247" s="119">
        <v>72</v>
      </c>
      <c r="E247" s="119" t="s">
        <v>262</v>
      </c>
      <c r="F247" s="519"/>
      <c r="G247" s="520"/>
      <c r="H247" s="149"/>
      <c r="I247" s="16"/>
      <c r="J247" s="16"/>
      <c r="K247" s="16"/>
      <c r="L247" s="102"/>
      <c r="M247" s="102"/>
      <c r="N247" s="102"/>
      <c r="O247" s="111"/>
      <c r="P247" s="102"/>
      <c r="Q247" s="102"/>
      <c r="R247" s="102"/>
      <c r="S247" s="16"/>
      <c r="T247" s="6"/>
      <c r="U247" s="6"/>
      <c r="V247" s="6"/>
      <c r="W247" s="6"/>
      <c r="X247" s="6"/>
      <c r="Y247" s="6"/>
      <c r="Z247" s="6"/>
      <c r="AA247" s="6"/>
      <c r="AB247" s="6"/>
    </row>
    <row r="248" spans="1:28" ht="14.25" customHeight="1">
      <c r="A248" s="580" t="s">
        <v>448</v>
      </c>
      <c r="B248" s="522"/>
      <c r="C248" s="118" t="s">
        <v>263</v>
      </c>
      <c r="D248" s="119">
        <v>72</v>
      </c>
      <c r="E248" s="119" t="s">
        <v>264</v>
      </c>
      <c r="F248" s="514">
        <v>1</v>
      </c>
      <c r="G248" s="581"/>
      <c r="H248" s="149"/>
      <c r="I248" s="16"/>
      <c r="J248" s="16"/>
      <c r="K248" s="16"/>
      <c r="L248" s="102"/>
      <c r="M248" s="102"/>
      <c r="N248" s="102"/>
      <c r="O248" s="111"/>
      <c r="P248" s="102"/>
      <c r="Q248" s="102"/>
      <c r="R248" s="102"/>
      <c r="S248" s="16"/>
      <c r="T248" s="6"/>
      <c r="U248" s="6"/>
      <c r="V248" s="6"/>
      <c r="W248" s="6"/>
      <c r="X248" s="6"/>
      <c r="Y248" s="6"/>
      <c r="Z248" s="6"/>
      <c r="AA248" s="6"/>
      <c r="AB248" s="6"/>
    </row>
    <row r="249" spans="1:28" ht="14.25" customHeight="1">
      <c r="A249" s="120"/>
      <c r="B249" s="121"/>
      <c r="C249" s="118" t="s">
        <v>265</v>
      </c>
      <c r="D249" s="119">
        <v>4</v>
      </c>
      <c r="E249" s="119" t="s">
        <v>266</v>
      </c>
      <c r="F249" s="514">
        <v>1</v>
      </c>
      <c r="G249" s="494"/>
      <c r="H249" s="16"/>
      <c r="I249" s="16"/>
      <c r="J249" s="16"/>
      <c r="K249" s="16"/>
      <c r="L249" s="102"/>
      <c r="M249" s="102"/>
      <c r="N249" s="102"/>
      <c r="O249" s="111"/>
      <c r="P249" s="102"/>
      <c r="Q249" s="102"/>
      <c r="R249" s="102"/>
      <c r="S249" s="16"/>
      <c r="T249" s="6"/>
      <c r="U249" s="6"/>
      <c r="V249" s="6"/>
      <c r="W249" s="6"/>
      <c r="X249" s="6"/>
      <c r="Y249" s="6"/>
      <c r="Z249" s="6"/>
      <c r="AA249" s="6"/>
      <c r="AB249" s="6"/>
    </row>
    <row r="250" spans="1:28" ht="30" customHeight="1">
      <c r="A250" s="16"/>
      <c r="B250" s="16"/>
      <c r="C250" s="122"/>
      <c r="D250" s="123"/>
      <c r="E250" s="123"/>
      <c r="F250" s="123"/>
      <c r="G250" s="123"/>
      <c r="H250" s="16"/>
      <c r="I250" s="16"/>
      <c r="J250" s="16"/>
      <c r="K250" s="16"/>
      <c r="L250" s="102"/>
      <c r="M250" s="102"/>
      <c r="N250" s="102"/>
      <c r="O250" s="111"/>
      <c r="P250" s="102"/>
      <c r="Q250" s="102"/>
      <c r="R250" s="102"/>
      <c r="S250" s="16"/>
      <c r="T250" s="6"/>
      <c r="U250" s="6"/>
      <c r="V250" s="6"/>
      <c r="W250" s="6"/>
      <c r="X250" s="6"/>
      <c r="Y250" s="6"/>
      <c r="Z250" s="6"/>
      <c r="AA250" s="6"/>
      <c r="AB250" s="6"/>
    </row>
    <row r="251" spans="1:28" ht="14.25" customHeight="1">
      <c r="A251" s="511" t="s">
        <v>267</v>
      </c>
      <c r="B251" s="503"/>
      <c r="C251" s="503"/>
      <c r="D251" s="503"/>
      <c r="E251" s="503"/>
      <c r="F251" s="503"/>
      <c r="G251" s="503"/>
      <c r="H251" s="503"/>
      <c r="I251" s="503"/>
      <c r="J251" s="503"/>
      <c r="K251" s="504"/>
      <c r="L251" s="102"/>
      <c r="M251" s="102"/>
      <c r="N251" s="102"/>
      <c r="O251" s="111"/>
      <c r="P251" s="102"/>
      <c r="Q251" s="102"/>
      <c r="R251" s="102"/>
      <c r="S251" s="16"/>
      <c r="T251" s="6"/>
      <c r="U251" s="6"/>
      <c r="V251" s="6"/>
      <c r="W251" s="6"/>
      <c r="X251" s="6"/>
      <c r="Y251" s="6"/>
      <c r="Z251" s="6"/>
      <c r="AA251" s="6"/>
      <c r="AB251" s="6"/>
    </row>
    <row r="252" spans="1:28" ht="14.25" customHeight="1">
      <c r="A252" s="111" t="s">
        <v>449</v>
      </c>
      <c r="B252" s="125"/>
      <c r="C252" s="125"/>
      <c r="D252" s="125"/>
      <c r="E252" s="125"/>
      <c r="F252" s="125"/>
      <c r="G252" s="125"/>
      <c r="H252" s="125"/>
      <c r="I252" s="125"/>
      <c r="J252" s="125"/>
      <c r="K252" s="125"/>
      <c r="L252" s="102"/>
      <c r="M252" s="102"/>
      <c r="N252" s="102"/>
      <c r="O252" s="111"/>
      <c r="P252" s="102"/>
      <c r="Q252" s="102"/>
      <c r="R252" s="102"/>
      <c r="S252" s="16"/>
      <c r="T252" s="6"/>
      <c r="U252" s="6"/>
      <c r="V252" s="6"/>
      <c r="W252" s="6"/>
      <c r="X252" s="6"/>
      <c r="Y252" s="6"/>
      <c r="Z252" s="6"/>
      <c r="AA252" s="6"/>
      <c r="AB252" s="6"/>
    </row>
    <row r="253" spans="1:28" ht="14.25" customHeight="1">
      <c r="A253" s="111"/>
      <c r="B253" s="125"/>
      <c r="C253" s="125"/>
      <c r="D253" s="150"/>
      <c r="E253" s="150"/>
      <c r="F253" s="150"/>
      <c r="G253" s="125"/>
      <c r="H253" s="125"/>
      <c r="I253" s="125"/>
      <c r="J253" s="125"/>
      <c r="K253" s="125"/>
      <c r="L253" s="102"/>
      <c r="M253" s="102"/>
      <c r="N253" s="16"/>
      <c r="O253" s="16"/>
      <c r="P253" s="16"/>
      <c r="Q253" s="16"/>
      <c r="R253" s="16"/>
      <c r="S253" s="16"/>
      <c r="T253" s="6"/>
      <c r="U253" s="6"/>
      <c r="V253" s="6"/>
      <c r="W253" s="6"/>
      <c r="X253" s="6"/>
      <c r="Y253" s="6"/>
      <c r="Z253" s="6"/>
      <c r="AA253" s="6"/>
      <c r="AB253" s="6"/>
    </row>
    <row r="254" spans="1:28" ht="14.25" customHeight="1">
      <c r="A254" s="125"/>
      <c r="B254" s="125"/>
      <c r="C254" s="124"/>
      <c r="D254" s="582" t="s">
        <v>270</v>
      </c>
      <c r="E254" s="493"/>
      <c r="F254" s="494"/>
      <c r="G254" s="151"/>
      <c r="H254" s="125"/>
      <c r="I254" s="125"/>
      <c r="J254" s="125"/>
      <c r="K254" s="125"/>
      <c r="L254" s="102"/>
      <c r="M254" s="102"/>
      <c r="N254" s="16"/>
      <c r="O254" s="16"/>
      <c r="P254" s="16"/>
      <c r="Q254" s="16"/>
      <c r="R254" s="16"/>
      <c r="S254" s="16"/>
      <c r="T254" s="6"/>
      <c r="U254" s="6"/>
      <c r="V254" s="6"/>
      <c r="W254" s="6"/>
      <c r="X254" s="6"/>
      <c r="Y254" s="6"/>
      <c r="Z254" s="6"/>
      <c r="AA254" s="6"/>
      <c r="AB254" s="6"/>
    </row>
    <row r="255" spans="1:28" ht="14.25" customHeight="1">
      <c r="A255" s="125"/>
      <c r="B255" s="125"/>
      <c r="C255" s="115" t="s">
        <v>269</v>
      </c>
      <c r="D255" s="152" t="s">
        <v>450</v>
      </c>
      <c r="E255" s="152" t="s">
        <v>451</v>
      </c>
      <c r="F255" s="105" t="s">
        <v>452</v>
      </c>
      <c r="G255" s="125"/>
      <c r="H255" s="125"/>
      <c r="I255" s="125"/>
      <c r="J255" s="125"/>
      <c r="K255" s="125"/>
      <c r="L255" s="102"/>
      <c r="M255" s="102"/>
      <c r="N255" s="16"/>
      <c r="O255" s="16"/>
      <c r="P255" s="16"/>
      <c r="Q255" s="16"/>
      <c r="R255" s="16"/>
      <c r="S255" s="16"/>
      <c r="T255" s="6"/>
      <c r="U255" s="6"/>
      <c r="V255" s="6"/>
      <c r="W255" s="6"/>
      <c r="X255" s="6"/>
      <c r="Y255" s="6"/>
      <c r="Z255" s="6"/>
      <c r="AA255" s="6"/>
      <c r="AB255" s="6"/>
    </row>
    <row r="256" spans="1:28" ht="14.25" customHeight="1">
      <c r="A256" s="125"/>
      <c r="B256" s="125"/>
      <c r="C256" s="21" t="s">
        <v>15</v>
      </c>
      <c r="D256" s="466" t="s">
        <v>18</v>
      </c>
      <c r="E256" s="466" t="s">
        <v>18</v>
      </c>
      <c r="F256" s="466" t="s">
        <v>18</v>
      </c>
      <c r="G256" s="125"/>
      <c r="H256" s="125"/>
      <c r="I256" s="125"/>
      <c r="J256" s="125"/>
      <c r="K256" s="125"/>
      <c r="L256" s="102"/>
      <c r="M256" s="102"/>
      <c r="N256" s="16"/>
      <c r="O256" s="16"/>
      <c r="P256" s="16"/>
      <c r="Q256" s="16"/>
      <c r="R256" s="16"/>
      <c r="S256" s="16"/>
      <c r="T256" s="6"/>
      <c r="U256" s="6"/>
      <c r="V256" s="6"/>
      <c r="W256" s="6"/>
      <c r="X256" s="6"/>
      <c r="Y256" s="6"/>
      <c r="Z256" s="6"/>
      <c r="AA256" s="6"/>
      <c r="AB256" s="6"/>
    </row>
    <row r="257" spans="1:28" ht="15" customHeight="1">
      <c r="A257" s="125"/>
      <c r="B257" s="125"/>
      <c r="C257" s="125"/>
      <c r="D257" s="125"/>
      <c r="E257" s="125"/>
      <c r="F257" s="125"/>
      <c r="G257" s="125"/>
      <c r="H257" s="125"/>
      <c r="I257" s="125"/>
      <c r="J257" s="125"/>
      <c r="K257" s="125"/>
      <c r="L257" s="15"/>
      <c r="M257" s="15"/>
      <c r="N257" s="15"/>
      <c r="O257" s="15"/>
      <c r="P257" s="6"/>
      <c r="Q257" s="6"/>
      <c r="R257" s="6"/>
      <c r="S257" s="6"/>
      <c r="T257" s="6"/>
      <c r="U257" s="6"/>
      <c r="V257" s="6"/>
      <c r="W257" s="6"/>
      <c r="X257" s="6"/>
      <c r="Y257" s="6"/>
      <c r="Z257" s="6"/>
      <c r="AA257" s="6"/>
      <c r="AB257" s="6"/>
    </row>
    <row r="258" spans="1:28" ht="14.25" customHeight="1">
      <c r="A258" s="17" t="s">
        <v>271</v>
      </c>
      <c r="B258" s="20"/>
      <c r="C258" s="20"/>
      <c r="D258" s="20"/>
      <c r="E258" s="20"/>
      <c r="F258" s="20"/>
      <c r="G258" s="20"/>
      <c r="H258" s="20"/>
      <c r="I258" s="20"/>
      <c r="J258" s="20"/>
      <c r="K258" s="20"/>
      <c r="L258" s="15"/>
      <c r="M258" s="15"/>
      <c r="N258" s="15"/>
      <c r="O258" s="15"/>
      <c r="P258" s="6"/>
      <c r="Q258" s="6"/>
      <c r="R258" s="6"/>
      <c r="S258" s="6"/>
      <c r="T258" s="6"/>
      <c r="U258" s="6"/>
      <c r="V258" s="6"/>
      <c r="W258" s="6"/>
      <c r="X258" s="6"/>
      <c r="Y258" s="6"/>
      <c r="Z258" s="6"/>
      <c r="AA258" s="6"/>
      <c r="AB258" s="6"/>
    </row>
    <row r="259" spans="1:28" ht="14.25" customHeight="1">
      <c r="A259" s="16" t="s">
        <v>272</v>
      </c>
      <c r="B259" s="126"/>
      <c r="C259" s="20"/>
      <c r="D259" s="20"/>
      <c r="E259" s="20"/>
      <c r="F259" s="20"/>
      <c r="G259" s="20"/>
      <c r="H259" s="20"/>
      <c r="I259" s="20"/>
      <c r="J259" s="20"/>
      <c r="K259" s="20"/>
      <c r="L259" s="15"/>
      <c r="M259" s="15"/>
      <c r="N259" s="15"/>
      <c r="O259" s="15"/>
      <c r="P259" s="6"/>
      <c r="Q259" s="6"/>
      <c r="R259" s="6"/>
      <c r="S259" s="6"/>
      <c r="T259" s="6"/>
      <c r="U259" s="6"/>
      <c r="V259" s="6"/>
      <c r="W259" s="6"/>
      <c r="X259" s="6"/>
      <c r="Y259" s="6"/>
      <c r="Z259" s="6"/>
      <c r="AA259" s="6"/>
      <c r="AB259" s="6"/>
    </row>
    <row r="260" spans="1:28" ht="14.25" customHeight="1">
      <c r="A260" s="16" t="s">
        <v>273</v>
      </c>
      <c r="B260" s="110"/>
      <c r="C260" s="110"/>
      <c r="D260" s="110"/>
      <c r="E260" s="110"/>
      <c r="F260" s="110"/>
      <c r="G260" s="110"/>
      <c r="H260" s="110"/>
      <c r="I260" s="110"/>
      <c r="J260" s="110"/>
      <c r="K260" s="110"/>
      <c r="L260" s="15"/>
      <c r="M260" s="15"/>
      <c r="N260" s="15"/>
      <c r="O260" s="15"/>
      <c r="P260" s="6"/>
      <c r="Q260" s="6"/>
      <c r="R260" s="6"/>
      <c r="S260" s="6"/>
      <c r="T260" s="6"/>
      <c r="U260" s="6"/>
      <c r="V260" s="6"/>
      <c r="W260" s="6"/>
      <c r="X260" s="6"/>
      <c r="Y260" s="6"/>
      <c r="Z260" s="6"/>
      <c r="AA260" s="6"/>
      <c r="AB260" s="6"/>
    </row>
    <row r="261" spans="1:28" ht="14.25" customHeight="1">
      <c r="A261" s="16" t="s">
        <v>453</v>
      </c>
      <c r="B261" s="110"/>
      <c r="C261" s="110"/>
      <c r="D261" s="110"/>
      <c r="E261" s="110"/>
      <c r="F261" s="110"/>
      <c r="G261" s="110"/>
      <c r="H261" s="110"/>
      <c r="I261" s="110"/>
      <c r="J261" s="110"/>
      <c r="K261" s="110"/>
      <c r="L261" s="15"/>
      <c r="M261" s="15"/>
      <c r="N261" s="15"/>
      <c r="O261" s="15"/>
      <c r="P261" s="6"/>
      <c r="Q261" s="6"/>
      <c r="R261" s="6"/>
      <c r="S261" s="6"/>
      <c r="T261" s="6"/>
      <c r="U261" s="6"/>
      <c r="V261" s="6"/>
      <c r="W261" s="6"/>
      <c r="X261" s="6"/>
      <c r="Y261" s="6"/>
      <c r="Z261" s="6"/>
      <c r="AA261" s="6"/>
      <c r="AB261" s="6"/>
    </row>
    <row r="262" spans="1:28" ht="15" customHeight="1">
      <c r="A262" s="16" t="s">
        <v>275</v>
      </c>
      <c r="B262" s="16"/>
      <c r="C262" s="16"/>
      <c r="D262" s="16"/>
      <c r="E262" s="16"/>
      <c r="F262" s="16"/>
      <c r="G262" s="16"/>
      <c r="H262" s="16"/>
      <c r="I262" s="16"/>
      <c r="J262" s="16"/>
      <c r="K262" s="16"/>
      <c r="L262" s="15"/>
      <c r="M262" s="15"/>
      <c r="N262" s="15"/>
      <c r="O262" s="15"/>
      <c r="P262" s="6"/>
      <c r="Q262" s="6"/>
      <c r="R262" s="6"/>
      <c r="S262" s="6"/>
      <c r="T262" s="6"/>
      <c r="U262" s="6"/>
      <c r="V262" s="6"/>
      <c r="W262" s="6"/>
      <c r="X262" s="6"/>
      <c r="Y262" s="6"/>
      <c r="Z262" s="6"/>
      <c r="AA262" s="6"/>
      <c r="AB262" s="6"/>
    </row>
    <row r="263" spans="1:28" ht="14.25" customHeight="1">
      <c r="A263" s="16" t="s">
        <v>276</v>
      </c>
      <c r="B263" s="16"/>
      <c r="C263" s="16"/>
      <c r="D263" s="16"/>
      <c r="E263" s="16"/>
      <c r="F263" s="16"/>
      <c r="G263" s="16"/>
      <c r="H263" s="16"/>
      <c r="I263" s="16"/>
      <c r="J263" s="16"/>
      <c r="K263" s="16"/>
      <c r="L263" s="15"/>
      <c r="M263" s="15"/>
      <c r="N263" s="15"/>
      <c r="O263" s="15"/>
      <c r="P263" s="6"/>
      <c r="Q263" s="6"/>
      <c r="R263" s="6"/>
      <c r="S263" s="6"/>
      <c r="T263" s="6"/>
      <c r="U263" s="6"/>
      <c r="V263" s="6"/>
      <c r="W263" s="6"/>
      <c r="X263" s="6"/>
      <c r="Y263" s="6"/>
      <c r="Z263" s="6"/>
      <c r="AA263" s="6"/>
      <c r="AB263" s="6"/>
    </row>
    <row r="264" spans="1:28" ht="14.25" customHeight="1">
      <c r="A264" s="16" t="s">
        <v>277</v>
      </c>
      <c r="B264" s="16"/>
      <c r="C264" s="16"/>
      <c r="D264" s="16"/>
      <c r="E264" s="16"/>
      <c r="F264" s="16"/>
      <c r="G264" s="16"/>
      <c r="H264" s="16"/>
      <c r="I264" s="16"/>
      <c r="J264" s="16"/>
      <c r="K264" s="16"/>
      <c r="L264" s="15"/>
      <c r="M264" s="15"/>
      <c r="N264" s="15"/>
      <c r="O264" s="15"/>
      <c r="P264" s="6"/>
      <c r="Q264" s="6"/>
      <c r="R264" s="6"/>
      <c r="S264" s="6"/>
      <c r="T264" s="6"/>
      <c r="U264" s="6"/>
      <c r="V264" s="6"/>
      <c r="W264" s="6"/>
      <c r="X264" s="6"/>
      <c r="Y264" s="6"/>
      <c r="Z264" s="6"/>
      <c r="AA264" s="6"/>
      <c r="AB264" s="6"/>
    </row>
    <row r="265" spans="1:28" ht="14.4">
      <c r="A265" s="16" t="s">
        <v>278</v>
      </c>
      <c r="B265" s="16"/>
      <c r="C265" s="16"/>
      <c r="D265" s="16"/>
      <c r="E265" s="16"/>
      <c r="F265" s="16"/>
      <c r="G265" s="16"/>
      <c r="H265" s="16"/>
      <c r="I265" s="16"/>
      <c r="J265" s="16"/>
      <c r="K265" s="16"/>
      <c r="L265" s="15"/>
      <c r="M265" s="15"/>
      <c r="N265" s="15"/>
      <c r="O265" s="15"/>
      <c r="P265" s="6"/>
      <c r="Q265" s="6"/>
      <c r="R265" s="6"/>
      <c r="S265" s="6"/>
      <c r="T265" s="6"/>
      <c r="U265" s="6"/>
      <c r="V265" s="6"/>
      <c r="W265" s="6"/>
      <c r="X265" s="6"/>
      <c r="Y265" s="6"/>
      <c r="Z265" s="6"/>
      <c r="AA265" s="6"/>
      <c r="AB265" s="6"/>
    </row>
    <row r="266" spans="1:28" ht="14.4">
      <c r="A266" s="16" t="s">
        <v>279</v>
      </c>
      <c r="B266" s="16"/>
      <c r="C266" s="16"/>
      <c r="D266" s="16"/>
      <c r="E266" s="16"/>
      <c r="F266" s="16"/>
      <c r="G266" s="16"/>
      <c r="H266" s="16"/>
      <c r="I266" s="16"/>
      <c r="J266" s="16"/>
      <c r="K266" s="16"/>
      <c r="L266" s="15"/>
      <c r="M266" s="15"/>
      <c r="N266" s="15"/>
      <c r="O266" s="15"/>
      <c r="P266" s="6"/>
      <c r="Q266" s="6"/>
      <c r="R266" s="6"/>
      <c r="S266" s="6"/>
      <c r="T266" s="6"/>
      <c r="U266" s="6"/>
      <c r="V266" s="6"/>
      <c r="W266" s="6"/>
      <c r="X266" s="6"/>
      <c r="Y266" s="6"/>
      <c r="Z266" s="6"/>
      <c r="AA266" s="6"/>
      <c r="AB266" s="6"/>
    </row>
    <row r="267" spans="1:28" ht="15" customHeight="1">
      <c r="A267" s="16" t="s">
        <v>280</v>
      </c>
      <c r="B267" s="16"/>
      <c r="C267" s="16"/>
      <c r="D267" s="16"/>
      <c r="E267" s="16"/>
      <c r="F267" s="16"/>
      <c r="G267" s="16"/>
      <c r="H267" s="16"/>
      <c r="I267" s="16"/>
      <c r="J267" s="16"/>
      <c r="K267" s="16"/>
      <c r="L267" s="15"/>
      <c r="M267" s="15"/>
      <c r="N267" s="15"/>
      <c r="O267" s="15"/>
      <c r="P267" s="6"/>
      <c r="Q267" s="6"/>
      <c r="R267" s="6"/>
      <c r="S267" s="6"/>
      <c r="T267" s="6"/>
      <c r="U267" s="6"/>
      <c r="V267" s="6"/>
      <c r="W267" s="6"/>
      <c r="X267" s="6"/>
      <c r="Y267" s="6"/>
      <c r="Z267" s="6"/>
      <c r="AA267" s="6"/>
      <c r="AB267" s="6"/>
    </row>
    <row r="268" spans="1:28" ht="15" customHeight="1">
      <c r="A268" s="16" t="s">
        <v>281</v>
      </c>
      <c r="B268" s="85"/>
      <c r="C268" s="85"/>
      <c r="D268" s="85"/>
      <c r="E268" s="85"/>
      <c r="F268" s="85"/>
      <c r="G268" s="85"/>
      <c r="H268" s="85"/>
      <c r="I268" s="85"/>
      <c r="J268" s="85"/>
      <c r="K268" s="85"/>
      <c r="L268" s="15"/>
      <c r="M268" s="15"/>
      <c r="N268" s="15"/>
      <c r="O268" s="15"/>
      <c r="P268" s="6"/>
      <c r="Q268" s="6"/>
      <c r="R268" s="6"/>
      <c r="S268" s="6"/>
      <c r="T268" s="6"/>
      <c r="U268" s="6"/>
      <c r="V268" s="6"/>
      <c r="W268" s="6"/>
      <c r="X268" s="6"/>
      <c r="Y268" s="6"/>
      <c r="Z268" s="6"/>
      <c r="AA268" s="6"/>
      <c r="AB268" s="6"/>
    </row>
    <row r="269" spans="1:28" ht="14.25" customHeight="1">
      <c r="A269" s="16" t="s">
        <v>282</v>
      </c>
      <c r="B269" s="85"/>
      <c r="C269" s="85"/>
      <c r="D269" s="85"/>
      <c r="E269" s="85"/>
      <c r="F269" s="85"/>
      <c r="G269" s="85"/>
      <c r="H269" s="85"/>
      <c r="I269" s="85"/>
      <c r="J269" s="85"/>
      <c r="K269" s="85"/>
      <c r="L269" s="15"/>
      <c r="M269" s="15"/>
      <c r="N269" s="15"/>
      <c r="O269" s="15"/>
      <c r="P269" s="6"/>
      <c r="Q269" s="6"/>
      <c r="R269" s="6"/>
      <c r="S269" s="6"/>
      <c r="T269" s="6"/>
      <c r="U269" s="6"/>
      <c r="V269" s="6"/>
      <c r="W269" s="6"/>
      <c r="X269" s="6"/>
      <c r="Y269" s="6"/>
      <c r="Z269" s="6"/>
      <c r="AA269" s="6"/>
      <c r="AB269" s="6"/>
    </row>
    <row r="270" spans="1:28" ht="14.25" customHeight="1">
      <c r="A270" s="16" t="s">
        <v>283</v>
      </c>
      <c r="B270" s="85"/>
      <c r="C270" s="85"/>
      <c r="D270" s="85"/>
      <c r="E270" s="85"/>
      <c r="F270" s="85"/>
      <c r="G270" s="85"/>
      <c r="H270" s="85"/>
      <c r="I270" s="85"/>
      <c r="J270" s="85"/>
      <c r="K270" s="85"/>
      <c r="L270" s="15"/>
      <c r="M270" s="15"/>
      <c r="N270" s="15"/>
      <c r="O270" s="15"/>
      <c r="P270" s="6"/>
      <c r="Q270" s="6"/>
      <c r="R270" s="6"/>
      <c r="S270" s="6"/>
      <c r="T270" s="6"/>
      <c r="U270" s="6"/>
      <c r="V270" s="6"/>
      <c r="W270" s="6"/>
      <c r="X270" s="6"/>
      <c r="Y270" s="6"/>
      <c r="Z270" s="6"/>
      <c r="AA270" s="6"/>
      <c r="AB270" s="6"/>
    </row>
    <row r="271" spans="1:28" ht="14.25" customHeight="1">
      <c r="A271" s="16" t="s">
        <v>284</v>
      </c>
      <c r="B271" s="16"/>
      <c r="C271" s="16"/>
      <c r="D271" s="16"/>
      <c r="E271" s="16"/>
      <c r="F271" s="16"/>
      <c r="G271" s="16"/>
      <c r="H271" s="16"/>
      <c r="I271" s="16"/>
      <c r="J271" s="16"/>
      <c r="K271" s="16"/>
      <c r="L271" s="15"/>
      <c r="M271" s="15"/>
      <c r="N271" s="15"/>
      <c r="O271" s="15"/>
      <c r="P271" s="6"/>
      <c r="Q271" s="6"/>
      <c r="R271" s="6"/>
      <c r="S271" s="6"/>
      <c r="T271" s="6"/>
      <c r="U271" s="6"/>
      <c r="V271" s="6"/>
      <c r="W271" s="6"/>
      <c r="X271" s="6"/>
      <c r="Y271" s="6"/>
      <c r="Z271" s="6"/>
      <c r="AA271" s="6"/>
      <c r="AB271" s="6"/>
    </row>
    <row r="272" spans="1:28" ht="14.25" customHeight="1">
      <c r="A272" s="16" t="s">
        <v>285</v>
      </c>
      <c r="B272" s="101"/>
      <c r="C272" s="101"/>
      <c r="D272" s="101"/>
      <c r="E272" s="101"/>
      <c r="F272" s="101"/>
      <c r="G272" s="101"/>
      <c r="H272" s="101"/>
      <c r="I272" s="101"/>
      <c r="J272" s="101"/>
      <c r="K272" s="101"/>
      <c r="L272" s="15"/>
      <c r="M272" s="15"/>
      <c r="N272" s="15"/>
      <c r="O272" s="15"/>
      <c r="P272" s="6"/>
      <c r="Q272" s="6"/>
      <c r="R272" s="6"/>
      <c r="S272" s="6"/>
      <c r="T272" s="6"/>
      <c r="U272" s="6"/>
      <c r="V272" s="6"/>
      <c r="W272" s="6"/>
      <c r="X272" s="6"/>
      <c r="Y272" s="6"/>
      <c r="Z272" s="6"/>
      <c r="AA272" s="6"/>
      <c r="AB272" s="6"/>
    </row>
    <row r="273" spans="1:28" ht="14.25" customHeight="1">
      <c r="A273" s="16" t="s">
        <v>286</v>
      </c>
      <c r="B273" s="101"/>
      <c r="C273" s="101"/>
      <c r="D273" s="101"/>
      <c r="E273" s="101"/>
      <c r="F273" s="101"/>
      <c r="G273" s="101"/>
      <c r="H273" s="101"/>
      <c r="I273" s="101"/>
      <c r="J273" s="101"/>
      <c r="K273" s="101"/>
      <c r="L273" s="15"/>
      <c r="M273" s="15"/>
      <c r="N273" s="15"/>
      <c r="O273" s="15"/>
      <c r="P273" s="6"/>
      <c r="Q273" s="6"/>
      <c r="R273" s="6"/>
      <c r="S273" s="6"/>
      <c r="T273" s="6"/>
      <c r="U273" s="6"/>
      <c r="V273" s="6"/>
      <c r="W273" s="6"/>
      <c r="X273" s="6"/>
      <c r="Y273" s="6"/>
      <c r="Z273" s="6"/>
      <c r="AA273" s="6"/>
      <c r="AB273" s="6"/>
    </row>
    <row r="274" spans="1:28" ht="14.25" customHeight="1">
      <c r="A274" s="16" t="s">
        <v>287</v>
      </c>
      <c r="B274" s="101"/>
      <c r="C274" s="101"/>
      <c r="D274" s="101"/>
      <c r="E274" s="101"/>
      <c r="F274" s="101"/>
      <c r="G274" s="101"/>
      <c r="H274" s="101"/>
      <c r="I274" s="101"/>
      <c r="J274" s="101"/>
      <c r="K274" s="101"/>
      <c r="L274" s="15"/>
      <c r="M274" s="15"/>
      <c r="N274" s="15"/>
      <c r="O274" s="15"/>
      <c r="P274" s="6"/>
      <c r="Q274" s="6"/>
      <c r="R274" s="6"/>
      <c r="S274" s="6"/>
      <c r="T274" s="6"/>
      <c r="U274" s="6"/>
      <c r="V274" s="6"/>
      <c r="W274" s="6"/>
      <c r="X274" s="6"/>
      <c r="Y274" s="6"/>
      <c r="Z274" s="6"/>
      <c r="AA274" s="6"/>
      <c r="AB274" s="6"/>
    </row>
    <row r="275" spans="1:28" ht="14.25" customHeight="1">
      <c r="A275" s="16" t="s">
        <v>288</v>
      </c>
      <c r="B275" s="101"/>
      <c r="C275" s="101"/>
      <c r="D275" s="101"/>
      <c r="E275" s="101"/>
      <c r="F275" s="101"/>
      <c r="G275" s="101"/>
      <c r="H275" s="101"/>
      <c r="I275" s="101"/>
      <c r="J275" s="101"/>
      <c r="K275" s="101"/>
      <c r="L275" s="15"/>
      <c r="M275" s="15"/>
      <c r="N275" s="15"/>
      <c r="O275" s="15"/>
      <c r="P275" s="6"/>
      <c r="Q275" s="6"/>
      <c r="R275" s="6"/>
      <c r="S275" s="6"/>
      <c r="T275" s="6"/>
      <c r="U275" s="6"/>
      <c r="V275" s="6"/>
      <c r="W275" s="6"/>
      <c r="X275" s="6"/>
      <c r="Y275" s="6"/>
      <c r="Z275" s="6"/>
      <c r="AA275" s="6"/>
      <c r="AB275" s="6"/>
    </row>
    <row r="276" spans="1:28" ht="14.25" customHeight="1">
      <c r="A276" s="16" t="s">
        <v>289</v>
      </c>
      <c r="B276" s="101"/>
      <c r="C276" s="101"/>
      <c r="D276" s="101"/>
      <c r="E276" s="101"/>
      <c r="F276" s="101"/>
      <c r="G276" s="101"/>
      <c r="H276" s="101"/>
      <c r="I276" s="101"/>
      <c r="J276" s="101"/>
      <c r="K276" s="101"/>
      <c r="L276" s="15"/>
      <c r="M276" s="15"/>
      <c r="N276" s="15"/>
      <c r="O276" s="15"/>
      <c r="P276" s="6"/>
      <c r="Q276" s="6"/>
      <c r="R276" s="6"/>
      <c r="S276" s="6"/>
      <c r="T276" s="6"/>
      <c r="U276" s="6"/>
      <c r="V276" s="6"/>
      <c r="W276" s="6"/>
      <c r="X276" s="6"/>
      <c r="Y276" s="6"/>
      <c r="Z276" s="6"/>
      <c r="AA276" s="6"/>
      <c r="AB276" s="6"/>
    </row>
    <row r="277" spans="1:28" ht="14.25" customHeight="1">
      <c r="A277" s="16" t="s">
        <v>290</v>
      </c>
      <c r="B277" s="101"/>
      <c r="C277" s="101"/>
      <c r="D277" s="101"/>
      <c r="E277" s="101"/>
      <c r="F277" s="101"/>
      <c r="G277" s="101"/>
      <c r="H277" s="101"/>
      <c r="I277" s="101"/>
      <c r="J277" s="101"/>
      <c r="K277" s="101"/>
      <c r="L277" s="15"/>
      <c r="M277" s="15"/>
      <c r="N277" s="15"/>
      <c r="O277" s="15"/>
      <c r="P277" s="6"/>
      <c r="Q277" s="6"/>
      <c r="R277" s="6"/>
      <c r="S277" s="6"/>
      <c r="T277" s="6"/>
      <c r="U277" s="6"/>
      <c r="V277" s="6"/>
      <c r="W277" s="6"/>
      <c r="X277" s="6"/>
      <c r="Y277" s="6"/>
      <c r="Z277" s="6"/>
      <c r="AA277" s="6"/>
      <c r="AB277" s="6"/>
    </row>
    <row r="278" spans="1:28" ht="14.4">
      <c r="A278" s="16" t="s">
        <v>291</v>
      </c>
      <c r="B278" s="16"/>
      <c r="C278" s="16"/>
      <c r="D278" s="16"/>
      <c r="E278" s="16"/>
      <c r="F278" s="16"/>
      <c r="G278" s="16"/>
      <c r="H278" s="16"/>
      <c r="I278" s="16"/>
      <c r="J278" s="16"/>
      <c r="K278" s="16"/>
      <c r="L278" s="102"/>
      <c r="M278" s="102"/>
      <c r="N278" s="102"/>
      <c r="O278" s="111"/>
      <c r="P278" s="102"/>
      <c r="Q278" s="102"/>
      <c r="R278" s="102"/>
      <c r="S278" s="16"/>
      <c r="T278" s="6"/>
      <c r="U278" s="6"/>
      <c r="V278" s="6"/>
      <c r="W278" s="6"/>
      <c r="X278" s="6"/>
      <c r="Y278" s="6"/>
      <c r="Z278" s="6"/>
      <c r="AA278" s="6"/>
      <c r="AB278" s="6"/>
    </row>
    <row r="279" spans="1:28" ht="14.25" customHeight="1">
      <c r="A279" s="16"/>
      <c r="B279" s="16"/>
      <c r="C279" s="16"/>
      <c r="D279" s="16"/>
      <c r="E279" s="16"/>
      <c r="F279" s="16"/>
      <c r="G279" s="16"/>
      <c r="H279" s="16"/>
      <c r="I279" s="16"/>
      <c r="J279" s="16"/>
      <c r="K279" s="16"/>
      <c r="L279" s="102"/>
      <c r="M279" s="102"/>
      <c r="N279" s="102"/>
      <c r="O279" s="111"/>
      <c r="P279" s="102"/>
      <c r="Q279" s="102"/>
      <c r="R279" s="102"/>
      <c r="S279" s="16"/>
      <c r="T279" s="6"/>
      <c r="U279" s="6"/>
      <c r="V279" s="6"/>
      <c r="W279" s="6"/>
      <c r="X279" s="6"/>
      <c r="Y279" s="6"/>
      <c r="Z279" s="6"/>
      <c r="AA279" s="6"/>
      <c r="AB279" s="6"/>
    </row>
    <row r="280" spans="1:28" ht="14.25" customHeight="1">
      <c r="A280" s="17" t="s">
        <v>292</v>
      </c>
      <c r="B280" s="16"/>
      <c r="C280" s="16"/>
      <c r="D280" s="16"/>
      <c r="E280" s="16"/>
      <c r="F280" s="16"/>
      <c r="G280" s="16"/>
      <c r="H280" s="16"/>
      <c r="I280" s="16"/>
      <c r="J280" s="16"/>
      <c r="K280" s="16"/>
      <c r="L280" s="153"/>
      <c r="M280" s="153"/>
      <c r="N280" s="153"/>
      <c r="O280" s="154"/>
      <c r="P280" s="153"/>
      <c r="Q280" s="153"/>
      <c r="R280" s="153"/>
      <c r="S280" s="155"/>
      <c r="T280" s="6"/>
      <c r="U280" s="6"/>
      <c r="V280" s="6"/>
      <c r="W280" s="6"/>
      <c r="X280" s="6"/>
      <c r="Y280" s="6"/>
      <c r="Z280" s="6"/>
      <c r="AA280" s="6"/>
      <c r="AB280" s="6"/>
    </row>
    <row r="281" spans="1:28" ht="14.25" customHeight="1">
      <c r="A281" s="127" t="s">
        <v>293</v>
      </c>
      <c r="B281" s="16"/>
      <c r="C281" s="16"/>
      <c r="D281" s="16"/>
      <c r="E281" s="16"/>
      <c r="F281" s="16"/>
      <c r="G281" s="16"/>
      <c r="H281" s="16"/>
      <c r="I281" s="16"/>
      <c r="J281" s="16"/>
      <c r="K281" s="16"/>
      <c r="L281" s="153"/>
      <c r="M281" s="153"/>
      <c r="N281" s="153"/>
      <c r="O281" s="154"/>
      <c r="P281" s="153"/>
      <c r="Q281" s="153"/>
      <c r="R281" s="153"/>
      <c r="S281" s="155"/>
      <c r="T281" s="6"/>
      <c r="U281" s="6"/>
      <c r="V281" s="6"/>
      <c r="W281" s="6"/>
      <c r="X281" s="6"/>
      <c r="Y281" s="6"/>
      <c r="Z281" s="6"/>
      <c r="AA281" s="6"/>
      <c r="AB281" s="6"/>
    </row>
    <row r="282" spans="1:28" ht="14.25" customHeight="1">
      <c r="A282" s="100"/>
      <c r="B282" s="102"/>
      <c r="C282" s="85"/>
      <c r="D282" s="85"/>
      <c r="E282" s="85"/>
      <c r="F282" s="85"/>
      <c r="G282" s="85"/>
      <c r="H282" s="85"/>
      <c r="I282" s="85"/>
      <c r="J282" s="85"/>
      <c r="K282" s="85"/>
      <c r="L282" s="15"/>
      <c r="M282" s="15"/>
      <c r="N282" s="15"/>
      <c r="O282" s="15"/>
      <c r="P282" s="6"/>
      <c r="Q282" s="6"/>
      <c r="R282" s="6"/>
      <c r="S282" s="6"/>
      <c r="T282" s="6"/>
      <c r="U282" s="6"/>
      <c r="V282" s="6"/>
      <c r="W282" s="6"/>
      <c r="X282" s="6"/>
      <c r="Y282" s="6"/>
      <c r="Z282" s="6"/>
      <c r="AA282" s="6"/>
      <c r="AB282" s="6"/>
    </row>
    <row r="283" spans="1:28" ht="14.25" customHeight="1">
      <c r="A283" s="100"/>
      <c r="B283" s="102"/>
      <c r="C283" s="85"/>
      <c r="D283" s="85"/>
      <c r="E283" s="85"/>
      <c r="F283" s="85"/>
      <c r="G283" s="85"/>
      <c r="H283" s="85"/>
      <c r="I283" s="85"/>
      <c r="J283" s="85"/>
      <c r="K283" s="85"/>
      <c r="L283" s="15"/>
      <c r="M283" s="15"/>
      <c r="N283" s="15"/>
      <c r="O283" s="15"/>
      <c r="P283" s="6"/>
      <c r="Q283" s="6"/>
      <c r="R283" s="6"/>
      <c r="S283" s="6"/>
      <c r="T283" s="6"/>
      <c r="U283" s="6"/>
      <c r="V283" s="6"/>
      <c r="W283" s="6"/>
      <c r="X283" s="6"/>
      <c r="Y283" s="6"/>
      <c r="Z283" s="6"/>
      <c r="AA283" s="6"/>
      <c r="AB283" s="6"/>
    </row>
    <row r="284" spans="1:28" ht="14.25" customHeight="1">
      <c r="A284" s="100"/>
      <c r="B284" s="102"/>
      <c r="C284" s="85"/>
      <c r="D284" s="85"/>
      <c r="E284" s="85"/>
      <c r="F284" s="85"/>
      <c r="G284" s="85"/>
      <c r="H284" s="85"/>
      <c r="I284" s="85"/>
      <c r="J284" s="85"/>
      <c r="K284" s="85"/>
      <c r="L284" s="15"/>
      <c r="M284" s="15"/>
      <c r="N284" s="15"/>
      <c r="O284" s="15"/>
      <c r="P284" s="6"/>
      <c r="Q284" s="6"/>
      <c r="R284" s="6"/>
      <c r="S284" s="6"/>
      <c r="T284" s="6"/>
      <c r="U284" s="6"/>
      <c r="V284" s="6"/>
      <c r="W284" s="6"/>
      <c r="X284" s="6"/>
      <c r="Y284" s="6"/>
      <c r="Z284" s="6"/>
      <c r="AA284" s="6"/>
      <c r="AB284" s="6"/>
    </row>
    <row r="285" spans="1:28" ht="14.25" customHeight="1">
      <c r="A285" s="100"/>
      <c r="B285" s="102"/>
      <c r="C285" s="85"/>
      <c r="D285" s="85"/>
      <c r="E285" s="85"/>
      <c r="F285" s="85"/>
      <c r="G285" s="85"/>
      <c r="H285" s="85"/>
      <c r="I285" s="85"/>
      <c r="J285" s="85"/>
      <c r="K285" s="85"/>
      <c r="L285" s="15"/>
      <c r="M285" s="15"/>
      <c r="N285" s="15"/>
      <c r="O285" s="15"/>
      <c r="P285" s="6"/>
      <c r="Q285" s="6"/>
      <c r="R285" s="6"/>
      <c r="S285" s="6"/>
      <c r="T285" s="6"/>
      <c r="U285" s="6"/>
      <c r="V285" s="6"/>
      <c r="W285" s="6"/>
      <c r="X285" s="6"/>
      <c r="Y285" s="6"/>
      <c r="Z285" s="6"/>
      <c r="AA285" s="6"/>
      <c r="AB285" s="6"/>
    </row>
    <row r="286" spans="1:28" ht="14.25" customHeight="1">
      <c r="A286" s="100"/>
      <c r="B286" s="102"/>
      <c r="C286" s="85"/>
      <c r="D286" s="85"/>
      <c r="E286" s="85"/>
      <c r="F286" s="85"/>
      <c r="G286" s="85"/>
      <c r="H286" s="85"/>
      <c r="I286" s="85"/>
      <c r="J286" s="85"/>
      <c r="K286" s="85"/>
      <c r="L286" s="15"/>
      <c r="M286" s="15"/>
      <c r="N286" s="15"/>
      <c r="O286" s="15"/>
      <c r="P286" s="6"/>
      <c r="Q286" s="6"/>
      <c r="R286" s="6"/>
      <c r="S286" s="6"/>
      <c r="T286" s="6"/>
      <c r="U286" s="6"/>
      <c r="V286" s="6"/>
      <c r="W286" s="6"/>
      <c r="X286" s="6"/>
      <c r="Y286" s="6"/>
      <c r="Z286" s="6"/>
      <c r="AA286" s="6"/>
      <c r="AB286" s="6"/>
    </row>
    <row r="287" spans="1:28" ht="14.25" customHeight="1">
      <c r="A287" s="100"/>
      <c r="B287" s="102"/>
      <c r="C287" s="85"/>
      <c r="D287" s="85"/>
      <c r="E287" s="85"/>
      <c r="F287" s="85"/>
      <c r="G287" s="85"/>
      <c r="H287" s="85"/>
      <c r="I287" s="85"/>
      <c r="J287" s="85"/>
      <c r="K287" s="85"/>
      <c r="L287" s="15"/>
      <c r="M287" s="15"/>
      <c r="N287" s="15"/>
      <c r="O287" s="15"/>
      <c r="P287" s="6"/>
      <c r="Q287" s="6"/>
      <c r="R287" s="6"/>
      <c r="S287" s="6"/>
      <c r="T287" s="6"/>
      <c r="U287" s="6"/>
      <c r="V287" s="6"/>
      <c r="W287" s="6"/>
      <c r="X287" s="6"/>
      <c r="Y287" s="6"/>
      <c r="Z287" s="6"/>
      <c r="AA287" s="6"/>
      <c r="AB287" s="6"/>
    </row>
    <row r="288" spans="1:28" ht="14.25" customHeight="1">
      <c r="A288" s="100"/>
      <c r="B288" s="102"/>
      <c r="C288" s="85"/>
      <c r="D288" s="85"/>
      <c r="E288" s="85"/>
      <c r="F288" s="85"/>
      <c r="G288" s="85"/>
      <c r="H288" s="85"/>
      <c r="I288" s="85"/>
      <c r="J288" s="85"/>
      <c r="K288" s="85"/>
      <c r="L288" s="15"/>
      <c r="M288" s="15"/>
      <c r="N288" s="15"/>
      <c r="O288" s="15"/>
      <c r="P288" s="6"/>
      <c r="Q288" s="6"/>
      <c r="R288" s="6"/>
      <c r="S288" s="6"/>
      <c r="T288" s="6"/>
      <c r="U288" s="6"/>
      <c r="V288" s="6"/>
      <c r="W288" s="6"/>
      <c r="X288" s="6"/>
      <c r="Y288" s="6"/>
      <c r="Z288" s="6"/>
      <c r="AA288" s="6"/>
      <c r="AB288" s="6"/>
    </row>
    <row r="289" spans="1:28" ht="14.25" customHeight="1">
      <c r="A289" s="100"/>
      <c r="B289" s="102"/>
      <c r="C289" s="85"/>
      <c r="D289" s="85"/>
      <c r="E289" s="85"/>
      <c r="F289" s="85"/>
      <c r="G289" s="85"/>
      <c r="H289" s="85"/>
      <c r="I289" s="85"/>
      <c r="J289" s="85"/>
      <c r="K289" s="85"/>
      <c r="L289" s="15"/>
      <c r="M289" s="15"/>
      <c r="N289" s="15"/>
      <c r="O289" s="15"/>
      <c r="P289" s="6"/>
      <c r="Q289" s="6"/>
      <c r="R289" s="6"/>
      <c r="S289" s="6"/>
      <c r="T289" s="6"/>
      <c r="U289" s="6"/>
      <c r="V289" s="6"/>
      <c r="W289" s="6"/>
      <c r="X289" s="6"/>
      <c r="Y289" s="6"/>
      <c r="Z289" s="6"/>
      <c r="AA289" s="6"/>
      <c r="AB289" s="6"/>
    </row>
    <row r="290" spans="1:28" ht="14.25" customHeight="1">
      <c r="A290" s="100"/>
      <c r="B290" s="102"/>
      <c r="C290" s="85"/>
      <c r="D290" s="85"/>
      <c r="E290" s="85"/>
      <c r="F290" s="85"/>
      <c r="G290" s="85"/>
      <c r="H290" s="85"/>
      <c r="I290" s="85"/>
      <c r="J290" s="85"/>
      <c r="K290" s="85"/>
      <c r="L290" s="15"/>
      <c r="M290" s="15"/>
      <c r="N290" s="15"/>
      <c r="O290" s="15"/>
      <c r="P290" s="6"/>
      <c r="Q290" s="6"/>
      <c r="R290" s="6"/>
      <c r="S290" s="6"/>
      <c r="T290" s="6"/>
      <c r="U290" s="6"/>
      <c r="V290" s="6"/>
      <c r="W290" s="6"/>
      <c r="X290" s="6"/>
      <c r="Y290" s="6"/>
      <c r="Z290" s="6"/>
      <c r="AA290" s="6"/>
      <c r="AB290" s="6"/>
    </row>
    <row r="291" spans="1:28" ht="14.25" customHeight="1">
      <c r="A291" s="100"/>
      <c r="B291" s="102"/>
      <c r="C291" s="85"/>
      <c r="D291" s="85"/>
      <c r="E291" s="85"/>
      <c r="F291" s="85"/>
      <c r="G291" s="85"/>
      <c r="H291" s="85"/>
      <c r="I291" s="85"/>
      <c r="J291" s="85"/>
      <c r="K291" s="85"/>
      <c r="L291" s="15"/>
      <c r="M291" s="15"/>
      <c r="N291" s="15"/>
      <c r="O291" s="15"/>
      <c r="P291" s="6"/>
      <c r="Q291" s="6"/>
      <c r="R291" s="6"/>
      <c r="S291" s="6"/>
      <c r="T291" s="6"/>
      <c r="U291" s="6"/>
      <c r="V291" s="6"/>
      <c r="W291" s="6"/>
      <c r="X291" s="6"/>
      <c r="Y291" s="6"/>
      <c r="Z291" s="6"/>
      <c r="AA291" s="6"/>
      <c r="AB291" s="6"/>
    </row>
    <row r="292" spans="1:28" ht="14.25" customHeight="1">
      <c r="A292" s="100"/>
      <c r="B292" s="102"/>
      <c r="C292" s="85"/>
      <c r="D292" s="85"/>
      <c r="E292" s="85"/>
      <c r="F292" s="85"/>
      <c r="G292" s="85"/>
      <c r="H292" s="85"/>
      <c r="I292" s="85"/>
      <c r="J292" s="85"/>
      <c r="K292" s="85"/>
      <c r="L292" s="15"/>
      <c r="M292" s="15"/>
      <c r="N292" s="15"/>
      <c r="O292" s="15"/>
      <c r="P292" s="6"/>
      <c r="Q292" s="6"/>
      <c r="R292" s="6"/>
      <c r="S292" s="6"/>
      <c r="T292" s="6"/>
      <c r="U292" s="6"/>
      <c r="V292" s="6"/>
      <c r="W292" s="6"/>
      <c r="X292" s="6"/>
      <c r="Y292" s="6"/>
      <c r="Z292" s="6"/>
      <c r="AA292" s="6"/>
      <c r="AB292" s="6"/>
    </row>
    <row r="293" spans="1:28" ht="14.25" customHeight="1">
      <c r="A293" s="100" t="s">
        <v>294</v>
      </c>
      <c r="B293" s="102"/>
      <c r="C293" s="85"/>
      <c r="D293" s="85"/>
      <c r="E293" s="85"/>
      <c r="F293" s="85"/>
      <c r="G293" s="85"/>
      <c r="H293" s="85"/>
      <c r="I293" s="85"/>
      <c r="J293" s="85"/>
      <c r="K293" s="85"/>
      <c r="L293" s="15"/>
      <c r="M293" s="15"/>
      <c r="N293" s="15"/>
      <c r="O293" s="15"/>
      <c r="P293" s="6"/>
      <c r="Q293" s="6"/>
      <c r="R293" s="6"/>
      <c r="S293" s="6"/>
      <c r="T293" s="6"/>
      <c r="U293" s="6"/>
      <c r="V293" s="6"/>
      <c r="W293" s="6"/>
      <c r="X293" s="6"/>
      <c r="Y293" s="6"/>
      <c r="Z293" s="6"/>
      <c r="AA293" s="6"/>
      <c r="AB293" s="6"/>
    </row>
    <row r="294" spans="1:28" ht="14.25" customHeight="1">
      <c r="A294" s="128" t="s">
        <v>454</v>
      </c>
      <c r="B294" s="102"/>
      <c r="C294" s="85"/>
      <c r="D294" s="85"/>
      <c r="E294" s="85"/>
      <c r="F294" s="85"/>
      <c r="G294" s="85"/>
      <c r="H294" s="85"/>
      <c r="I294" s="85"/>
      <c r="J294" s="85"/>
      <c r="K294" s="85"/>
      <c r="L294" s="15"/>
      <c r="M294" s="15"/>
      <c r="N294" s="15"/>
      <c r="O294" s="15"/>
      <c r="P294" s="6"/>
      <c r="Q294" s="6"/>
      <c r="R294" s="6"/>
      <c r="S294" s="6"/>
      <c r="T294" s="6"/>
      <c r="U294" s="6"/>
      <c r="V294" s="6"/>
      <c r="W294" s="6"/>
      <c r="X294" s="6"/>
      <c r="Y294" s="6"/>
      <c r="Z294" s="6"/>
      <c r="AA294" s="6"/>
      <c r="AB294" s="6"/>
    </row>
    <row r="295" spans="1:28" ht="14.25" customHeight="1">
      <c r="A295" s="102"/>
      <c r="B295" s="102" t="s">
        <v>455</v>
      </c>
      <c r="C295" s="85"/>
      <c r="D295" s="85"/>
      <c r="E295" s="85"/>
      <c r="F295" s="85"/>
      <c r="G295" s="85"/>
      <c r="H295" s="85"/>
      <c r="I295" s="85"/>
      <c r="J295" s="85"/>
      <c r="K295" s="85"/>
      <c r="L295" s="15"/>
      <c r="M295" s="15"/>
      <c r="N295" s="15"/>
      <c r="O295" s="15"/>
      <c r="P295" s="6"/>
      <c r="Q295" s="6"/>
      <c r="R295" s="6"/>
      <c r="S295" s="6"/>
      <c r="T295" s="6"/>
      <c r="U295" s="6"/>
      <c r="V295" s="6"/>
      <c r="W295" s="6"/>
      <c r="X295" s="6"/>
      <c r="Y295" s="6"/>
      <c r="Z295" s="6"/>
      <c r="AA295" s="6"/>
      <c r="AB295" s="6"/>
    </row>
    <row r="296" spans="1:28" ht="14.25" customHeight="1">
      <c r="A296" s="125"/>
      <c r="B296" s="125"/>
      <c r="C296" s="115" t="s">
        <v>269</v>
      </c>
      <c r="D296" s="105" t="s">
        <v>450</v>
      </c>
      <c r="E296" s="105" t="s">
        <v>451</v>
      </c>
      <c r="F296" s="105" t="s">
        <v>452</v>
      </c>
      <c r="G296" s="125"/>
      <c r="H296" s="125"/>
      <c r="I296" s="125"/>
      <c r="J296" s="125"/>
      <c r="K296" s="125"/>
      <c r="L296" s="15"/>
      <c r="M296" s="15"/>
      <c r="N296" s="15"/>
      <c r="O296" s="15"/>
      <c r="P296" s="6"/>
      <c r="Q296" s="6"/>
      <c r="R296" s="6"/>
      <c r="S296" s="6"/>
      <c r="T296" s="6"/>
      <c r="U296" s="6"/>
      <c r="V296" s="6"/>
      <c r="W296" s="6"/>
      <c r="X296" s="6"/>
      <c r="Y296" s="6"/>
      <c r="Z296" s="6"/>
      <c r="AA296" s="6"/>
      <c r="AB296" s="6"/>
    </row>
    <row r="297" spans="1:28" ht="14.25" customHeight="1">
      <c r="A297" s="125"/>
      <c r="B297" s="125"/>
      <c r="C297" s="21" t="s">
        <v>15</v>
      </c>
      <c r="D297" s="466" t="s">
        <v>456</v>
      </c>
      <c r="E297" s="466" t="s">
        <v>457</v>
      </c>
      <c r="F297" s="466" t="s">
        <v>458</v>
      </c>
      <c r="G297" s="125"/>
      <c r="H297" s="125"/>
      <c r="I297" s="125"/>
      <c r="J297" s="125"/>
      <c r="K297" s="125"/>
      <c r="L297" s="102"/>
      <c r="M297" s="129"/>
      <c r="N297" s="129"/>
      <c r="O297" s="129"/>
      <c r="P297" s="129"/>
      <c r="Q297" s="102"/>
      <c r="R297" s="96"/>
      <c r="S297" s="6"/>
      <c r="T297" s="6"/>
      <c r="U297" s="6"/>
      <c r="V297" s="6"/>
      <c r="W297" s="6"/>
      <c r="X297" s="6"/>
      <c r="Y297" s="6"/>
      <c r="Z297" s="6"/>
      <c r="AA297" s="6"/>
      <c r="AB297" s="6"/>
    </row>
    <row r="298" spans="1:28" ht="14.25" customHeight="1">
      <c r="A298" s="127" t="s">
        <v>459</v>
      </c>
      <c r="B298" s="16"/>
      <c r="C298" s="16"/>
      <c r="D298" s="16"/>
      <c r="E298" s="16"/>
      <c r="F298" s="16"/>
      <c r="G298" s="16"/>
      <c r="H298" s="16"/>
      <c r="I298" s="16"/>
      <c r="J298" s="16"/>
      <c r="K298" s="16"/>
      <c r="L298" s="102"/>
      <c r="M298" s="129"/>
      <c r="N298" s="129"/>
      <c r="O298" s="129"/>
      <c r="P298" s="129"/>
      <c r="Q298" s="102"/>
      <c r="R298" s="84"/>
      <c r="S298" s="6"/>
      <c r="T298" s="6"/>
      <c r="U298" s="6"/>
      <c r="V298" s="6"/>
      <c r="W298" s="6"/>
      <c r="X298" s="6"/>
      <c r="Y298" s="6"/>
      <c r="Z298" s="6"/>
      <c r="AA298" s="6"/>
      <c r="AB298" s="6"/>
    </row>
    <row r="299" spans="1:28" ht="14.25" customHeight="1">
      <c r="A299" s="16"/>
      <c r="B299" s="499" t="s">
        <v>299</v>
      </c>
      <c r="C299" s="500"/>
      <c r="D299" s="500"/>
      <c r="E299" s="500"/>
      <c r="F299" s="500"/>
      <c r="G299" s="500"/>
      <c r="H299" s="500"/>
      <c r="I299" s="500"/>
      <c r="J299" s="500"/>
      <c r="K299" s="501"/>
      <c r="L299" s="102"/>
      <c r="M299" s="129"/>
      <c r="N299" s="129"/>
      <c r="O299" s="129"/>
      <c r="P299" s="129"/>
      <c r="Q299" s="102"/>
      <c r="R299" s="84"/>
      <c r="S299" s="6"/>
      <c r="T299" s="6"/>
      <c r="U299" s="6"/>
      <c r="V299" s="6"/>
      <c r="W299" s="6"/>
      <c r="X299" s="6"/>
      <c r="Y299" s="6"/>
      <c r="Z299" s="6"/>
      <c r="AA299" s="6"/>
      <c r="AB299" s="6"/>
    </row>
    <row r="300" spans="1:28" ht="14.25" customHeight="1">
      <c r="A300" s="127" t="s">
        <v>460</v>
      </c>
      <c r="B300" s="16"/>
      <c r="C300" s="16"/>
      <c r="D300" s="16"/>
      <c r="E300" s="16"/>
      <c r="F300" s="16"/>
      <c r="G300" s="16"/>
      <c r="H300" s="16"/>
      <c r="I300" s="16"/>
      <c r="J300" s="16"/>
      <c r="K300" s="16"/>
      <c r="L300" s="102"/>
      <c r="M300" s="129"/>
      <c r="N300" s="129"/>
      <c r="O300" s="129"/>
      <c r="P300" s="129"/>
      <c r="Q300" s="102"/>
      <c r="R300" s="84"/>
      <c r="S300" s="6"/>
      <c r="T300" s="6"/>
      <c r="U300" s="6"/>
      <c r="V300" s="6"/>
      <c r="W300" s="6"/>
      <c r="X300" s="6"/>
      <c r="Y300" s="6"/>
      <c r="Z300" s="6"/>
      <c r="AA300" s="6"/>
      <c r="AB300" s="6"/>
    </row>
    <row r="301" spans="1:28" ht="14.25" customHeight="1">
      <c r="A301" s="16"/>
      <c r="B301" s="127" t="s">
        <v>461</v>
      </c>
      <c r="C301" s="16"/>
      <c r="D301" s="16"/>
      <c r="E301" s="16"/>
      <c r="F301" s="16"/>
      <c r="G301" s="16"/>
      <c r="H301" s="16"/>
      <c r="I301" s="16"/>
      <c r="J301" s="16"/>
      <c r="K301" s="16"/>
      <c r="L301" s="102"/>
      <c r="M301" s="129"/>
      <c r="N301" s="129"/>
      <c r="O301" s="129"/>
      <c r="P301" s="129"/>
      <c r="Q301" s="102"/>
      <c r="R301" s="84"/>
      <c r="S301" s="6"/>
      <c r="T301" s="6"/>
      <c r="U301" s="6"/>
      <c r="V301" s="6"/>
      <c r="W301" s="6"/>
      <c r="X301" s="6"/>
      <c r="Y301" s="6"/>
      <c r="Z301" s="6"/>
      <c r="AA301" s="6"/>
      <c r="AB301" s="6"/>
    </row>
    <row r="302" spans="1:28" ht="14.25" customHeight="1">
      <c r="A302" s="128" t="s">
        <v>462</v>
      </c>
      <c r="B302" s="102"/>
      <c r="C302" s="85"/>
      <c r="D302" s="85"/>
      <c r="E302" s="85"/>
      <c r="F302" s="85"/>
      <c r="G302" s="85"/>
      <c r="H302" s="85"/>
      <c r="I302" s="85"/>
      <c r="J302" s="85"/>
      <c r="K302" s="85"/>
      <c r="L302" s="102"/>
      <c r="M302" s="129"/>
      <c r="N302" s="129"/>
      <c r="O302" s="129"/>
      <c r="P302" s="129"/>
      <c r="Q302" s="102"/>
      <c r="R302" s="84"/>
      <c r="S302" s="6"/>
      <c r="T302" s="6"/>
      <c r="U302" s="6"/>
      <c r="V302" s="6"/>
      <c r="W302" s="6"/>
      <c r="X302" s="6"/>
      <c r="Y302" s="6"/>
      <c r="Z302" s="6"/>
      <c r="AA302" s="6"/>
      <c r="AB302" s="6"/>
    </row>
    <row r="303" spans="1:28" ht="14.25" customHeight="1">
      <c r="A303" s="128" t="s">
        <v>463</v>
      </c>
      <c r="B303" s="85"/>
      <c r="C303" s="85"/>
      <c r="D303" s="85"/>
      <c r="E303" s="85"/>
      <c r="F303" s="85"/>
      <c r="G303" s="85"/>
      <c r="H303" s="85"/>
      <c r="I303" s="85"/>
      <c r="J303" s="85"/>
      <c r="K303" s="85"/>
      <c r="L303" s="102"/>
      <c r="M303" s="129"/>
      <c r="N303" s="129"/>
      <c r="O303" s="129"/>
      <c r="P303" s="129"/>
      <c r="Q303" s="102"/>
      <c r="R303" s="84"/>
      <c r="S303" s="6"/>
      <c r="T303" s="6"/>
      <c r="U303" s="6"/>
      <c r="V303" s="6"/>
      <c r="W303" s="6"/>
      <c r="X303" s="6"/>
      <c r="Y303" s="6"/>
      <c r="Z303" s="6"/>
      <c r="AA303" s="6"/>
      <c r="AB303" s="6"/>
    </row>
    <row r="304" spans="1:28" ht="14.25" customHeight="1">
      <c r="A304" s="102"/>
      <c r="B304" s="128" t="s">
        <v>464</v>
      </c>
      <c r="C304" s="85"/>
      <c r="D304" s="85"/>
      <c r="E304" s="85"/>
      <c r="F304" s="85"/>
      <c r="G304" s="85"/>
      <c r="H304" s="85"/>
      <c r="I304" s="85"/>
      <c r="J304" s="85"/>
      <c r="K304" s="85"/>
      <c r="L304" s="102"/>
      <c r="M304" s="129"/>
      <c r="N304" s="129"/>
      <c r="O304" s="129"/>
      <c r="P304" s="129"/>
      <c r="Q304" s="102"/>
      <c r="R304" s="84"/>
      <c r="S304" s="6"/>
      <c r="T304" s="6"/>
      <c r="U304" s="6"/>
      <c r="V304" s="6"/>
      <c r="W304" s="6"/>
      <c r="X304" s="6"/>
      <c r="Y304" s="6"/>
      <c r="Z304" s="6"/>
      <c r="AA304" s="6"/>
      <c r="AB304" s="6"/>
    </row>
    <row r="305" spans="1:30" ht="14.25" customHeight="1">
      <c r="A305" s="102"/>
      <c r="B305" s="85"/>
      <c r="C305" s="85"/>
      <c r="D305" s="85"/>
      <c r="E305" s="85"/>
      <c r="F305" s="85"/>
      <c r="G305" s="85"/>
      <c r="H305" s="85"/>
      <c r="I305" s="85"/>
      <c r="J305" s="85"/>
      <c r="K305" s="85"/>
      <c r="L305" s="102"/>
      <c r="M305" s="129"/>
      <c r="N305" s="129"/>
      <c r="O305" s="129"/>
      <c r="P305" s="129"/>
      <c r="Q305" s="102"/>
      <c r="R305" s="84"/>
      <c r="S305" s="6"/>
      <c r="T305" s="6"/>
      <c r="U305" s="6"/>
      <c r="V305" s="6"/>
      <c r="W305" s="6"/>
      <c r="X305" s="6"/>
      <c r="Y305" s="6"/>
      <c r="Z305" s="6"/>
      <c r="AA305" s="6"/>
      <c r="AB305" s="6"/>
    </row>
    <row r="306" spans="1:30" ht="14.25" customHeight="1">
      <c r="A306" s="102"/>
      <c r="B306" s="85"/>
      <c r="C306" s="130" t="str">
        <f>D296</f>
        <v>Poly(dT)</v>
      </c>
      <c r="D306" s="105" t="s">
        <v>305</v>
      </c>
      <c r="E306" s="105" t="s">
        <v>306</v>
      </c>
      <c r="F306" s="105" t="s">
        <v>307</v>
      </c>
      <c r="G306" s="85"/>
      <c r="H306" s="85"/>
      <c r="I306" s="85"/>
      <c r="J306" s="85"/>
      <c r="K306" s="85"/>
      <c r="L306" s="102"/>
      <c r="M306" s="129"/>
      <c r="N306" s="129"/>
      <c r="O306" s="129"/>
      <c r="P306" s="129"/>
      <c r="Q306" s="102"/>
      <c r="R306" s="84"/>
      <c r="S306" s="6"/>
      <c r="T306" s="6"/>
      <c r="U306" s="6"/>
      <c r="V306" s="6"/>
      <c r="W306" s="6"/>
      <c r="X306" s="6"/>
      <c r="Y306" s="6"/>
      <c r="Z306" s="6"/>
      <c r="AA306" s="6"/>
      <c r="AB306" s="6"/>
    </row>
    <row r="307" spans="1:30" ht="14.25" customHeight="1">
      <c r="A307" s="102"/>
      <c r="B307" s="85"/>
      <c r="C307" s="90" t="s">
        <v>15</v>
      </c>
      <c r="D307" s="131">
        <f>'Sample Output'!S7</f>
        <v>11.81</v>
      </c>
      <c r="E307" s="132">
        <f>'Sample Output'!AA7</f>
        <v>8.4674005080440296</v>
      </c>
      <c r="F307" s="132">
        <f>'Sample Output'!AB7</f>
        <v>16.53259949195597</v>
      </c>
      <c r="G307" s="85"/>
      <c r="H307" s="85"/>
      <c r="I307" s="85"/>
      <c r="J307" s="85"/>
      <c r="K307" s="85"/>
      <c r="L307" s="102"/>
      <c r="M307" s="129"/>
      <c r="N307" s="129"/>
      <c r="O307" s="129"/>
      <c r="P307" s="129"/>
      <c r="Q307" s="102"/>
      <c r="R307" s="84"/>
      <c r="S307" s="6"/>
      <c r="T307" s="6"/>
      <c r="U307" s="6"/>
      <c r="V307" s="6"/>
      <c r="W307" s="6"/>
      <c r="X307" s="6"/>
      <c r="Y307" s="6"/>
      <c r="Z307" s="6"/>
      <c r="AA307" s="6"/>
      <c r="AB307" s="6"/>
    </row>
    <row r="308" spans="1:30" ht="14.25" customHeight="1">
      <c r="A308" s="102"/>
      <c r="B308" s="85"/>
      <c r="C308" s="85"/>
      <c r="D308" s="85"/>
      <c r="E308" s="85"/>
      <c r="F308" s="85"/>
      <c r="G308" s="85"/>
      <c r="H308" s="85"/>
      <c r="I308" s="85"/>
      <c r="J308" s="85"/>
      <c r="K308" s="85"/>
      <c r="L308" s="102"/>
      <c r="M308" s="129"/>
      <c r="N308" s="129"/>
      <c r="O308" s="129"/>
      <c r="P308" s="129"/>
      <c r="Q308" s="102"/>
      <c r="R308" s="84"/>
      <c r="S308" s="6"/>
      <c r="T308" s="6"/>
      <c r="U308" s="6"/>
      <c r="V308" s="6"/>
      <c r="W308" s="6"/>
      <c r="X308" s="6"/>
      <c r="Y308" s="6"/>
      <c r="Z308" s="6"/>
      <c r="AA308" s="6"/>
      <c r="AB308" s="6"/>
    </row>
    <row r="309" spans="1:30" ht="14.25" customHeight="1">
      <c r="A309" s="102"/>
      <c r="B309" s="85"/>
      <c r="C309" s="130" t="str">
        <f>E296</f>
        <v>x22_v2_6</v>
      </c>
      <c r="D309" s="105" t="s">
        <v>305</v>
      </c>
      <c r="E309" s="105" t="s">
        <v>306</v>
      </c>
      <c r="F309" s="105" t="s">
        <v>307</v>
      </c>
      <c r="G309" s="85"/>
      <c r="H309" s="85"/>
      <c r="I309" s="85"/>
      <c r="J309" s="85"/>
      <c r="K309" s="85"/>
      <c r="L309" s="78"/>
      <c r="M309" s="24"/>
      <c r="N309" s="24"/>
      <c r="O309" s="24"/>
      <c r="P309" s="24"/>
      <c r="Q309" s="78"/>
      <c r="R309" s="139"/>
      <c r="S309" s="6"/>
      <c r="T309" s="6"/>
      <c r="U309" s="6"/>
      <c r="V309" s="6"/>
      <c r="W309" s="6"/>
      <c r="X309" s="6"/>
      <c r="Y309" s="6"/>
      <c r="Z309" s="6"/>
      <c r="AA309" s="6"/>
      <c r="AB309" s="6"/>
    </row>
    <row r="310" spans="1:30" ht="14.25" customHeight="1">
      <c r="A310" s="102"/>
      <c r="B310" s="85"/>
      <c r="C310" s="90" t="s">
        <v>15</v>
      </c>
      <c r="D310" s="131" t="e">
        <f>'Sample Output'!S12</f>
        <v>#DIV/0!</v>
      </c>
      <c r="E310" s="132" t="e">
        <f>'Sample Output'!AA12</f>
        <v>#DIV/0!</v>
      </c>
      <c r="F310" s="132" t="e">
        <f>'Sample Output'!AB12</f>
        <v>#DIV/0!</v>
      </c>
      <c r="G310" s="85"/>
      <c r="H310" s="85"/>
      <c r="I310" s="85"/>
      <c r="J310" s="85"/>
      <c r="K310" s="85"/>
      <c r="L310" s="102"/>
      <c r="M310" s="102"/>
      <c r="N310" s="102"/>
      <c r="O310" s="129"/>
      <c r="P310" s="129"/>
      <c r="Q310" s="102"/>
      <c r="R310" s="88"/>
      <c r="S310" s="6"/>
      <c r="T310" s="6"/>
      <c r="U310" s="6"/>
      <c r="V310" s="6"/>
      <c r="W310" s="6"/>
      <c r="X310" s="6"/>
      <c r="Y310" s="6"/>
      <c r="Z310" s="6"/>
      <c r="AA310" s="6"/>
      <c r="AB310" s="6"/>
    </row>
    <row r="311" spans="1:30" ht="14.25" customHeight="1">
      <c r="A311" s="102"/>
      <c r="B311" s="85"/>
      <c r="C311" s="85"/>
      <c r="D311" s="85"/>
      <c r="E311" s="85"/>
      <c r="F311" s="85"/>
      <c r="G311" s="85"/>
      <c r="H311" s="85"/>
      <c r="I311" s="85"/>
      <c r="J311" s="85"/>
      <c r="K311" s="85"/>
      <c r="L311" s="15"/>
      <c r="M311" s="15"/>
      <c r="N311" s="15"/>
      <c r="O311" s="15"/>
      <c r="P311" s="6"/>
      <c r="Q311" s="6"/>
      <c r="R311" s="6"/>
      <c r="S311" s="6"/>
      <c r="T311" s="15"/>
      <c r="U311" s="6"/>
      <c r="V311" s="6"/>
      <c r="W311" s="6"/>
      <c r="X311" s="6"/>
      <c r="Y311" s="6"/>
      <c r="Z311" s="6"/>
      <c r="AA311" s="6"/>
      <c r="AB311" s="6"/>
    </row>
    <row r="312" spans="1:30" ht="14.25" customHeight="1">
      <c r="A312" s="102"/>
      <c r="B312" s="85"/>
      <c r="C312" s="130" t="str">
        <f>F296</f>
        <v>x22_v2_8</v>
      </c>
      <c r="D312" s="105" t="s">
        <v>305</v>
      </c>
      <c r="E312" s="105" t="s">
        <v>306</v>
      </c>
      <c r="F312" s="105" t="s">
        <v>307</v>
      </c>
      <c r="G312" s="85"/>
      <c r="H312" s="85"/>
      <c r="I312" s="85"/>
      <c r="J312" s="85"/>
      <c r="K312" s="85"/>
      <c r="L312" s="15"/>
      <c r="M312" s="15"/>
      <c r="N312" s="15"/>
      <c r="O312" s="15"/>
      <c r="P312" s="6"/>
      <c r="Q312" s="6"/>
      <c r="R312" s="6"/>
      <c r="S312" s="6"/>
      <c r="T312" s="15"/>
      <c r="U312" s="6"/>
      <c r="V312" s="6"/>
      <c r="W312" s="6"/>
      <c r="X312" s="6"/>
      <c r="Y312" s="6"/>
      <c r="Z312" s="6"/>
      <c r="AA312" s="6"/>
      <c r="AB312" s="6"/>
    </row>
    <row r="313" spans="1:30" ht="14.25" customHeight="1">
      <c r="A313" s="102"/>
      <c r="B313" s="85"/>
      <c r="C313" s="90" t="s">
        <v>15</v>
      </c>
      <c r="D313" s="131" t="e">
        <f>'Sample Output'!S17</f>
        <v>#DIV/0!</v>
      </c>
      <c r="E313" s="132" t="e">
        <f>'Sample Output'!AA17</f>
        <v>#DIV/0!</v>
      </c>
      <c r="F313" s="132" t="e">
        <f>'Sample Output'!AB17</f>
        <v>#DIV/0!</v>
      </c>
      <c r="G313" s="85"/>
      <c r="H313" s="85"/>
      <c r="I313" s="85"/>
      <c r="J313" s="85"/>
      <c r="K313" s="85"/>
      <c r="L313" s="74"/>
      <c r="M313" s="74"/>
      <c r="N313" s="74"/>
      <c r="O313" s="74"/>
      <c r="P313" s="16"/>
      <c r="Q313" s="16"/>
      <c r="R313" s="16"/>
      <c r="S313" s="16"/>
      <c r="T313" s="16"/>
      <c r="U313" s="16"/>
      <c r="V313" s="16"/>
      <c r="W313" s="16"/>
      <c r="X313" s="16"/>
      <c r="Y313" s="16"/>
      <c r="Z313" s="6"/>
      <c r="AA313" s="6"/>
      <c r="AB313" s="6"/>
    </row>
    <row r="314" spans="1:30" ht="15.75" customHeight="1">
      <c r="A314" s="78"/>
      <c r="B314" s="145"/>
      <c r="C314" s="145"/>
      <c r="D314" s="156"/>
      <c r="E314" s="157"/>
      <c r="F314" s="157"/>
      <c r="G314" s="145"/>
      <c r="H314" s="145"/>
      <c r="I314" s="145"/>
      <c r="J314" s="145"/>
      <c r="K314" s="145"/>
      <c r="L314" s="16"/>
      <c r="M314" s="16"/>
      <c r="N314" s="16"/>
      <c r="O314" s="16"/>
      <c r="P314" s="16"/>
      <c r="Q314" s="16"/>
      <c r="R314" s="16"/>
      <c r="S314" s="16"/>
      <c r="T314" s="16"/>
      <c r="U314" s="16"/>
      <c r="V314" s="16"/>
      <c r="W314" s="16"/>
      <c r="X314" s="16"/>
      <c r="Y314" s="16"/>
      <c r="Z314" s="6"/>
      <c r="AA314" s="6"/>
      <c r="AB314" s="6"/>
    </row>
    <row r="315" spans="1:30" ht="15.75" customHeight="1">
      <c r="A315" s="127" t="s">
        <v>465</v>
      </c>
      <c r="B315" s="16"/>
      <c r="C315" s="16"/>
      <c r="D315" s="16"/>
      <c r="E315" s="16"/>
      <c r="F315" s="16"/>
      <c r="G315" s="16"/>
      <c r="H315" s="16"/>
      <c r="I315" s="16"/>
      <c r="J315" s="16"/>
      <c r="K315" s="16"/>
      <c r="L315" s="102"/>
      <c r="M315" s="16"/>
      <c r="N315" s="16"/>
      <c r="O315" s="16"/>
      <c r="P315" s="16"/>
      <c r="Q315" s="16"/>
      <c r="R315" s="16"/>
      <c r="S315" s="16"/>
      <c r="T315" s="16"/>
      <c r="U315" s="16"/>
      <c r="V315" s="16"/>
      <c r="W315" s="16"/>
      <c r="X315" s="16"/>
      <c r="Y315" s="16"/>
      <c r="Z315" s="6"/>
      <c r="AA315" s="6"/>
      <c r="AB315" s="6"/>
    </row>
    <row r="316" spans="1:30" ht="14.25" customHeight="1">
      <c r="A316" s="502" t="s">
        <v>466</v>
      </c>
      <c r="B316" s="503"/>
      <c r="C316" s="503"/>
      <c r="D316" s="503"/>
      <c r="E316" s="503"/>
      <c r="F316" s="503"/>
      <c r="G316" s="503"/>
      <c r="H316" s="503"/>
      <c r="I316" s="503"/>
      <c r="J316" s="503"/>
      <c r="K316" s="504"/>
      <c r="L316" s="102"/>
      <c r="M316" s="16"/>
      <c r="N316" s="16"/>
      <c r="O316" s="16"/>
      <c r="P316" s="16"/>
      <c r="Q316" s="16"/>
      <c r="R316" s="16"/>
      <c r="S316" s="16"/>
      <c r="T316" s="16"/>
      <c r="U316" s="16"/>
      <c r="V316" s="16"/>
      <c r="W316" s="16"/>
      <c r="X316" s="16"/>
      <c r="Y316" s="16"/>
      <c r="Z316" s="6"/>
      <c r="AA316" s="6"/>
      <c r="AB316" s="6"/>
    </row>
    <row r="317" spans="1:30" ht="14.25" customHeight="1">
      <c r="A317" s="18"/>
      <c r="B317" s="18"/>
      <c r="C317" s="18"/>
      <c r="D317" s="18"/>
      <c r="E317" s="18"/>
      <c r="F317" s="18"/>
      <c r="G317" s="18"/>
      <c r="H317" s="18"/>
      <c r="I317" s="18"/>
      <c r="J317" s="18"/>
      <c r="K317" s="18"/>
      <c r="L317" s="102"/>
      <c r="M317" s="16"/>
      <c r="N317" s="16"/>
      <c r="O317" s="16"/>
      <c r="P317" s="16"/>
      <c r="Q317" s="16"/>
      <c r="R317" s="16"/>
      <c r="S317" s="16"/>
      <c r="T317" s="16"/>
      <c r="U317" s="16"/>
      <c r="V317" s="16"/>
      <c r="W317" s="16"/>
      <c r="X317" s="16"/>
      <c r="Y317" s="16"/>
      <c r="Z317" s="6"/>
      <c r="AA317" s="6"/>
      <c r="AB317" s="6"/>
    </row>
    <row r="318" spans="1:30" ht="14.25" customHeight="1">
      <c r="A318" s="144" t="s">
        <v>310</v>
      </c>
      <c r="B318" s="85"/>
      <c r="C318" s="85"/>
      <c r="D318" s="85"/>
      <c r="E318" s="85"/>
      <c r="F318" s="85"/>
      <c r="G318" s="85"/>
      <c r="H318" s="85"/>
      <c r="I318" s="85"/>
      <c r="J318" s="85"/>
      <c r="K318" s="85"/>
      <c r="L318" s="102"/>
      <c r="M318" s="16"/>
      <c r="N318" s="16"/>
      <c r="O318" s="16"/>
      <c r="P318" s="16"/>
      <c r="Q318" s="16"/>
      <c r="R318" s="16"/>
      <c r="S318" s="16"/>
      <c r="T318" s="16"/>
      <c r="U318" s="16"/>
      <c r="V318" s="16"/>
      <c r="W318" s="16"/>
      <c r="X318" s="16"/>
      <c r="Y318" s="16"/>
      <c r="Z318" s="6"/>
      <c r="AA318" s="6"/>
      <c r="AB318" s="6"/>
    </row>
    <row r="319" spans="1:30" ht="15" customHeight="1">
      <c r="A319" s="102"/>
      <c r="B319" s="85"/>
      <c r="C319" s="85"/>
      <c r="D319" s="85"/>
      <c r="E319" s="85"/>
      <c r="F319" s="85"/>
      <c r="G319" s="85"/>
      <c r="H319" s="85"/>
      <c r="I319" s="85"/>
      <c r="J319" s="85"/>
      <c r="K319" s="85"/>
      <c r="L319" s="15"/>
      <c r="M319" s="6"/>
      <c r="N319" s="15"/>
      <c r="O319" s="15"/>
      <c r="P319" s="6"/>
      <c r="Q319" s="6"/>
      <c r="R319" s="6"/>
      <c r="S319" s="6"/>
      <c r="T319" s="6"/>
      <c r="U319" s="6"/>
      <c r="V319" s="6"/>
      <c r="W319" s="6"/>
      <c r="X319" s="6"/>
      <c r="Y319" s="6"/>
      <c r="Z319" s="6"/>
      <c r="AA319" s="6"/>
      <c r="AB319" s="6"/>
    </row>
    <row r="320" spans="1:30" ht="14.25" customHeight="1">
      <c r="A320" s="102"/>
      <c r="B320" s="85"/>
      <c r="C320" s="105" t="s">
        <v>311</v>
      </c>
      <c r="D320" s="105" t="s">
        <v>312</v>
      </c>
      <c r="E320" s="105" t="s">
        <v>313</v>
      </c>
      <c r="F320" s="105" t="s">
        <v>314</v>
      </c>
      <c r="G320" s="509" t="s">
        <v>315</v>
      </c>
      <c r="H320" s="494"/>
      <c r="I320" s="509" t="s">
        <v>316</v>
      </c>
      <c r="J320" s="494"/>
      <c r="K320" s="509" t="s">
        <v>317</v>
      </c>
      <c r="L320" s="494"/>
      <c r="M320" s="6"/>
      <c r="N320" s="15"/>
      <c r="O320" s="15"/>
      <c r="P320" s="6"/>
      <c r="Q320" s="6"/>
      <c r="R320" s="6"/>
      <c r="S320" s="6"/>
      <c r="T320" s="6"/>
      <c r="U320" s="6"/>
      <c r="V320" s="6"/>
      <c r="W320" s="6"/>
      <c r="X320" s="6"/>
      <c r="Y320" s="6"/>
      <c r="Z320" s="6"/>
      <c r="AA320" s="6"/>
      <c r="AB320" s="6"/>
      <c r="AC320" s="18"/>
      <c r="AD320" s="18"/>
    </row>
    <row r="321" spans="1:30" s="440" customFormat="1" ht="15" customHeight="1">
      <c r="A321" s="456"/>
      <c r="B321" s="457"/>
      <c r="C321" s="461" t="s">
        <v>318</v>
      </c>
      <c r="D321" s="462" t="s">
        <v>1114</v>
      </c>
      <c r="E321" s="462" t="s">
        <v>1117</v>
      </c>
      <c r="F321" s="462">
        <v>485</v>
      </c>
      <c r="G321" s="490" t="s">
        <v>1115</v>
      </c>
      <c r="H321" s="491"/>
      <c r="I321" s="490" t="s">
        <v>1113</v>
      </c>
      <c r="J321" s="491"/>
      <c r="K321" s="490">
        <v>1</v>
      </c>
      <c r="L321" s="491"/>
      <c r="M321" s="458"/>
      <c r="N321" s="459"/>
      <c r="O321" s="459"/>
      <c r="P321" s="459"/>
      <c r="Q321" s="459"/>
      <c r="R321" s="459"/>
      <c r="S321" s="458"/>
      <c r="T321" s="458"/>
      <c r="U321" s="458"/>
      <c r="V321" s="458"/>
      <c r="W321" s="458"/>
      <c r="X321" s="458"/>
      <c r="Y321" s="458"/>
      <c r="Z321" s="458"/>
      <c r="AA321" s="458"/>
      <c r="AB321" s="458"/>
      <c r="AC321" s="460"/>
      <c r="AD321" s="460"/>
    </row>
    <row r="322" spans="1:30" ht="14.25" customHeight="1">
      <c r="A322" s="102"/>
      <c r="B322" s="85"/>
      <c r="C322" s="85"/>
      <c r="D322" s="85"/>
      <c r="E322" s="85"/>
      <c r="F322" s="85"/>
      <c r="G322" s="85"/>
      <c r="H322" s="85"/>
      <c r="I322" s="85"/>
      <c r="J322" s="85"/>
      <c r="K322" s="85"/>
      <c r="L322" s="15"/>
      <c r="M322" s="6"/>
      <c r="N322" s="15"/>
      <c r="O322" s="15"/>
      <c r="P322" s="6"/>
      <c r="Q322" s="6"/>
      <c r="R322" s="6"/>
      <c r="S322" s="6"/>
      <c r="T322" s="6"/>
      <c r="U322" s="6"/>
      <c r="V322" s="6"/>
      <c r="W322" s="6"/>
      <c r="X322" s="6"/>
      <c r="Y322" s="6"/>
      <c r="Z322" s="6"/>
      <c r="AA322" s="6"/>
      <c r="AB322" s="6"/>
    </row>
    <row r="323" spans="1:30" ht="14.25" customHeight="1">
      <c r="A323" s="158" t="s">
        <v>319</v>
      </c>
      <c r="B323" s="134"/>
      <c r="C323" s="6"/>
      <c r="D323" s="6"/>
      <c r="E323" s="6"/>
      <c r="F323" s="6"/>
      <c r="G323" s="6"/>
      <c r="H323" s="6"/>
      <c r="I323" s="135"/>
      <c r="J323" s="135"/>
      <c r="K323" s="135"/>
      <c r="L323" s="15"/>
      <c r="M323" s="6"/>
      <c r="N323" s="6"/>
      <c r="O323" s="6"/>
      <c r="P323" s="6"/>
      <c r="Q323" s="6"/>
      <c r="R323" s="6"/>
      <c r="S323" s="6"/>
      <c r="T323" s="6"/>
      <c r="U323" s="6"/>
      <c r="V323" s="6"/>
      <c r="W323" s="6"/>
      <c r="X323" s="6"/>
      <c r="Y323" s="6"/>
      <c r="Z323" s="6"/>
      <c r="AA323" s="6"/>
      <c r="AB323" s="6"/>
    </row>
    <row r="324" spans="1:30" ht="14.25" customHeight="1">
      <c r="A324" s="159" t="s">
        <v>320</v>
      </c>
      <c r="B324" s="6"/>
      <c r="C324" s="6"/>
      <c r="D324" s="6"/>
      <c r="E324" s="6"/>
      <c r="F324" s="6"/>
      <c r="G324" s="6"/>
      <c r="H324" s="6"/>
      <c r="I324" s="6"/>
      <c r="J324" s="6"/>
      <c r="K324" s="6"/>
      <c r="L324" s="15"/>
      <c r="M324" s="6"/>
      <c r="N324" s="6"/>
      <c r="O324" s="6"/>
      <c r="P324" s="6"/>
      <c r="Q324" s="6"/>
      <c r="R324" s="6"/>
      <c r="S324" s="6"/>
      <c r="T324" s="6"/>
      <c r="U324" s="6"/>
      <c r="V324" s="6"/>
      <c r="W324" s="6"/>
      <c r="X324" s="6"/>
      <c r="Y324" s="6"/>
      <c r="Z324" s="6"/>
      <c r="AA324" s="6"/>
      <c r="AB324" s="6"/>
    </row>
    <row r="325" spans="1:30" ht="14.25" customHeight="1">
      <c r="A325" s="6"/>
      <c r="B325" s="6"/>
      <c r="C325" s="6"/>
      <c r="D325" s="6"/>
      <c r="E325" s="6"/>
      <c r="F325" s="6"/>
      <c r="G325" s="6"/>
      <c r="H325" s="6"/>
      <c r="I325" s="6"/>
      <c r="J325" s="6"/>
      <c r="K325" s="6"/>
      <c r="L325" s="15"/>
      <c r="M325" s="15"/>
      <c r="N325" s="6"/>
      <c r="O325" s="6"/>
      <c r="P325" s="6"/>
      <c r="Q325" s="6"/>
      <c r="R325" s="6"/>
      <c r="S325" s="6"/>
      <c r="T325" s="6"/>
      <c r="U325" s="6"/>
      <c r="V325" s="6"/>
      <c r="W325" s="6"/>
      <c r="X325" s="6"/>
      <c r="Y325" s="6"/>
      <c r="Z325" s="6"/>
      <c r="AA325" s="6"/>
      <c r="AB325" s="6"/>
    </row>
    <row r="326" spans="1:30" s="440" customFormat="1" ht="14.25" customHeight="1">
      <c r="A326" s="6"/>
      <c r="B326" s="6"/>
      <c r="C326" s="115" t="s">
        <v>321</v>
      </c>
      <c r="D326" s="498" t="s">
        <v>322</v>
      </c>
      <c r="E326" s="493"/>
      <c r="F326" s="494"/>
      <c r="G326" s="136"/>
      <c r="H326" s="136"/>
      <c r="I326" s="136"/>
      <c r="J326" s="6"/>
      <c r="K326" s="6"/>
      <c r="L326" s="15"/>
      <c r="M326" s="135"/>
      <c r="N326" s="6"/>
      <c r="O326" s="6"/>
      <c r="P326" s="6"/>
      <c r="Q326" s="6"/>
      <c r="R326" s="6"/>
      <c r="S326" s="6"/>
      <c r="T326" s="6"/>
      <c r="U326" s="6"/>
      <c r="V326" s="6"/>
      <c r="W326" s="6"/>
      <c r="X326" s="6"/>
      <c r="Y326" s="6"/>
      <c r="Z326" s="6"/>
      <c r="AA326" s="6"/>
      <c r="AB326" s="6"/>
      <c r="AC326" s="18"/>
      <c r="AD326" s="18"/>
    </row>
    <row r="327" spans="1:30" s="440" customFormat="1" ht="14.25" customHeight="1">
      <c r="A327" s="6"/>
      <c r="B327" s="6"/>
      <c r="C327" s="21" t="s">
        <v>323</v>
      </c>
      <c r="D327" s="492" t="s">
        <v>324</v>
      </c>
      <c r="E327" s="493"/>
      <c r="F327" s="494"/>
      <c r="G327" s="441"/>
      <c r="H327" s="441"/>
      <c r="I327" s="441"/>
      <c r="J327" s="6"/>
      <c r="K327" s="6"/>
      <c r="L327" s="135"/>
      <c r="M327" s="135"/>
      <c r="N327" s="6"/>
      <c r="O327" s="6"/>
      <c r="P327" s="6"/>
      <c r="Q327" s="6"/>
      <c r="R327" s="6"/>
      <c r="S327" s="6"/>
      <c r="T327" s="6"/>
      <c r="U327" s="6"/>
      <c r="V327" s="6"/>
      <c r="W327" s="6"/>
      <c r="X327" s="6"/>
      <c r="Y327" s="6"/>
      <c r="Z327" s="6"/>
      <c r="AA327" s="6"/>
      <c r="AB327" s="6"/>
      <c r="AC327" s="18"/>
      <c r="AD327" s="18"/>
    </row>
    <row r="328" spans="1:30" s="440" customFormat="1" ht="14.25" customHeight="1">
      <c r="A328" s="6"/>
      <c r="B328" s="6"/>
      <c r="C328" s="21" t="s">
        <v>24</v>
      </c>
      <c r="D328" s="495" t="s">
        <v>325</v>
      </c>
      <c r="E328" s="496"/>
      <c r="F328" s="497"/>
      <c r="G328" s="62"/>
      <c r="H328" s="62"/>
      <c r="I328" s="62"/>
      <c r="J328" s="6"/>
      <c r="K328" s="6"/>
      <c r="L328" s="135"/>
      <c r="M328" s="135"/>
      <c r="N328" s="6"/>
      <c r="O328" s="6"/>
      <c r="P328" s="6"/>
      <c r="Q328" s="6"/>
      <c r="R328" s="6"/>
      <c r="S328" s="6"/>
      <c r="T328" s="6"/>
      <c r="U328" s="6"/>
      <c r="V328" s="6"/>
      <c r="W328" s="6"/>
      <c r="X328" s="6"/>
      <c r="Y328" s="6"/>
      <c r="Z328" s="6"/>
      <c r="AA328" s="6"/>
      <c r="AB328" s="6"/>
      <c r="AC328" s="18"/>
      <c r="AD328" s="18"/>
    </row>
    <row r="329" spans="1:30" s="440" customFormat="1" ht="14.25" customHeight="1">
      <c r="A329" s="6"/>
      <c r="B329" s="6"/>
      <c r="C329" s="21" t="s">
        <v>326</v>
      </c>
      <c r="D329" s="492" t="s">
        <v>327</v>
      </c>
      <c r="E329" s="493"/>
      <c r="F329" s="494"/>
      <c r="G329" s="441"/>
      <c r="H329" s="441"/>
      <c r="I329" s="441"/>
      <c r="J329" s="6"/>
      <c r="K329" s="6"/>
      <c r="L329" s="135"/>
      <c r="M329" s="15"/>
      <c r="N329" s="15"/>
      <c r="O329" s="6"/>
      <c r="P329" s="6"/>
      <c r="Q329" s="6"/>
      <c r="R329" s="6"/>
      <c r="S329" s="6"/>
      <c r="T329" s="6"/>
      <c r="U329" s="6"/>
      <c r="V329" s="6"/>
      <c r="W329" s="6"/>
      <c r="X329" s="6"/>
      <c r="Y329" s="6"/>
      <c r="Z329" s="6"/>
      <c r="AA329" s="6"/>
      <c r="AB329" s="6"/>
      <c r="AC329" s="18"/>
      <c r="AD329" s="18"/>
    </row>
    <row r="330" spans="1:30" s="440" customFormat="1" ht="14.25" customHeight="1">
      <c r="A330" s="6"/>
      <c r="B330" s="6"/>
      <c r="C330" s="21" t="s">
        <v>328</v>
      </c>
      <c r="D330" s="495" t="s">
        <v>329</v>
      </c>
      <c r="E330" s="496"/>
      <c r="F330" s="497"/>
      <c r="G330" s="441"/>
      <c r="H330" s="441"/>
      <c r="I330" s="441"/>
      <c r="J330" s="6"/>
      <c r="K330" s="6"/>
      <c r="L330" s="15"/>
      <c r="M330" s="15"/>
      <c r="N330" s="135"/>
      <c r="O330" s="15"/>
      <c r="P330" s="15"/>
      <c r="Q330" s="15"/>
      <c r="R330" s="15"/>
      <c r="S330" s="6"/>
      <c r="T330" s="6"/>
      <c r="U330" s="6"/>
      <c r="V330" s="6"/>
      <c r="W330" s="6"/>
      <c r="X330" s="6"/>
      <c r="Y330" s="6"/>
      <c r="Z330" s="6"/>
      <c r="AA330" s="6"/>
      <c r="AB330" s="6"/>
      <c r="AC330" s="18"/>
      <c r="AD330" s="18"/>
    </row>
    <row r="331" spans="1:30" s="440" customFormat="1" ht="14.25" customHeight="1">
      <c r="A331" s="6"/>
      <c r="B331" s="6"/>
      <c r="C331" s="21" t="s">
        <v>330</v>
      </c>
      <c r="D331" s="492">
        <v>0</v>
      </c>
      <c r="E331" s="493"/>
      <c r="F331" s="494"/>
      <c r="G331" s="441"/>
      <c r="H331" s="441"/>
      <c r="I331" s="441"/>
      <c r="J331" s="6"/>
      <c r="K331" s="6"/>
      <c r="L331" s="15"/>
      <c r="M331" s="15"/>
      <c r="N331" s="135"/>
      <c r="O331" s="135"/>
      <c r="P331" s="135"/>
      <c r="Q331" s="135"/>
      <c r="R331" s="135"/>
      <c r="S331" s="6"/>
      <c r="T331" s="6"/>
      <c r="U331" s="6"/>
      <c r="V331" s="6"/>
      <c r="W331" s="6"/>
      <c r="X331" s="6"/>
      <c r="Y331" s="6"/>
      <c r="Z331" s="6"/>
      <c r="AA331" s="6"/>
      <c r="AB331" s="6"/>
      <c r="AC331" s="18"/>
      <c r="AD331" s="18"/>
    </row>
    <row r="332" spans="1:30" s="440" customFormat="1" ht="14.25" customHeight="1">
      <c r="A332" s="6"/>
      <c r="B332" s="6"/>
      <c r="C332" s="21" t="s">
        <v>331</v>
      </c>
      <c r="D332" s="492" t="s">
        <v>332</v>
      </c>
      <c r="E332" s="493"/>
      <c r="F332" s="494"/>
      <c r="G332" s="441"/>
      <c r="H332" s="441"/>
      <c r="I332" s="441"/>
      <c r="J332" s="6"/>
      <c r="K332" s="6"/>
      <c r="L332" s="15"/>
      <c r="M332" s="15"/>
      <c r="N332" s="135"/>
      <c r="O332" s="135"/>
      <c r="P332" s="135"/>
      <c r="Q332" s="135"/>
      <c r="R332" s="135"/>
      <c r="S332" s="6"/>
      <c r="T332" s="6"/>
      <c r="U332" s="6"/>
      <c r="V332" s="6"/>
      <c r="W332" s="6"/>
      <c r="X332" s="6"/>
      <c r="Y332" s="6"/>
      <c r="Z332" s="6"/>
      <c r="AA332" s="6"/>
      <c r="AB332" s="6"/>
      <c r="AC332" s="18"/>
      <c r="AD332" s="18"/>
    </row>
    <row r="333" spans="1:30" s="440" customFormat="1" ht="14.25" customHeight="1">
      <c r="A333" s="6"/>
      <c r="B333" s="6"/>
      <c r="C333" s="21" t="s">
        <v>333</v>
      </c>
      <c r="D333" s="492">
        <v>16</v>
      </c>
      <c r="E333" s="493"/>
      <c r="F333" s="494"/>
      <c r="G333" s="441"/>
      <c r="H333" s="441"/>
      <c r="I333" s="441"/>
      <c r="J333" s="6"/>
      <c r="K333" s="6"/>
      <c r="L333" s="15"/>
      <c r="M333" s="15"/>
      <c r="N333" s="135"/>
      <c r="O333" s="135"/>
      <c r="P333" s="135"/>
      <c r="Q333" s="135"/>
      <c r="R333" s="135"/>
      <c r="S333" s="6"/>
      <c r="T333" s="6"/>
      <c r="U333" s="6"/>
      <c r="V333" s="6"/>
      <c r="W333" s="6"/>
      <c r="X333" s="6"/>
      <c r="Y333" s="6"/>
      <c r="Z333" s="6"/>
      <c r="AA333" s="6"/>
      <c r="AB333" s="6"/>
      <c r="AC333" s="18"/>
      <c r="AD333" s="18"/>
    </row>
    <row r="334" spans="1:30" s="440" customFormat="1" ht="14.25" customHeight="1">
      <c r="A334" s="135"/>
      <c r="B334" s="134"/>
      <c r="C334" s="21" t="s">
        <v>334</v>
      </c>
      <c r="D334" s="492">
        <v>0</v>
      </c>
      <c r="E334" s="493"/>
      <c r="F334" s="494"/>
      <c r="G334" s="441"/>
      <c r="H334" s="441"/>
      <c r="I334" s="441"/>
      <c r="J334" s="135"/>
      <c r="K334" s="135"/>
      <c r="L334" s="15"/>
      <c r="M334" s="6"/>
      <c r="N334" s="15"/>
      <c r="O334" s="135"/>
      <c r="P334" s="135"/>
      <c r="Q334" s="135"/>
      <c r="R334" s="135"/>
      <c r="S334" s="15"/>
      <c r="T334" s="15"/>
      <c r="U334" s="15"/>
      <c r="V334" s="15"/>
      <c r="W334" s="15"/>
      <c r="X334" s="15"/>
      <c r="Y334" s="15"/>
      <c r="Z334" s="15"/>
      <c r="AA334" s="15"/>
      <c r="AB334" s="15"/>
      <c r="AC334" s="18"/>
      <c r="AD334" s="18"/>
    </row>
    <row r="335" spans="1:30" s="440" customFormat="1" ht="14.25" customHeight="1">
      <c r="A335" s="135"/>
      <c r="B335" s="135"/>
      <c r="C335" s="21" t="s">
        <v>335</v>
      </c>
      <c r="D335" s="495" t="s">
        <v>336</v>
      </c>
      <c r="E335" s="496"/>
      <c r="F335" s="497"/>
      <c r="G335" s="441"/>
      <c r="H335" s="441"/>
      <c r="I335" s="441"/>
      <c r="J335" s="135"/>
      <c r="K335" s="135"/>
      <c r="L335" s="15"/>
      <c r="M335" s="6"/>
      <c r="N335" s="6"/>
      <c r="O335" s="15"/>
      <c r="P335" s="15"/>
      <c r="Q335" s="15"/>
      <c r="R335" s="15"/>
      <c r="S335" s="6"/>
      <c r="T335" s="6"/>
      <c r="U335" s="6"/>
      <c r="V335" s="6"/>
      <c r="W335" s="6"/>
      <c r="X335" s="6"/>
      <c r="Y335" s="6"/>
      <c r="Z335" s="6"/>
      <c r="AA335" s="6"/>
      <c r="AB335" s="6"/>
      <c r="AC335" s="18"/>
      <c r="AD335" s="18"/>
    </row>
    <row r="336" spans="1:30" s="440" customFormat="1" ht="14.25" customHeight="1">
      <c r="A336" s="15"/>
      <c r="B336" s="15"/>
      <c r="C336" s="21" t="s">
        <v>337</v>
      </c>
      <c r="D336" s="492" t="s">
        <v>1118</v>
      </c>
      <c r="E336" s="493"/>
      <c r="F336" s="494"/>
      <c r="G336" s="441"/>
      <c r="H336" s="441"/>
      <c r="I336" s="441"/>
      <c r="J336" s="15"/>
      <c r="K336" s="15"/>
      <c r="L336" s="15"/>
      <c r="M336" s="6"/>
      <c r="N336" s="6"/>
      <c r="O336" s="6"/>
      <c r="P336" s="6"/>
      <c r="Q336" s="6"/>
      <c r="R336" s="6"/>
      <c r="S336" s="6"/>
      <c r="T336" s="6"/>
      <c r="U336" s="6"/>
      <c r="V336" s="6"/>
      <c r="W336" s="6"/>
      <c r="X336" s="6"/>
      <c r="Y336" s="6"/>
      <c r="Z336" s="6"/>
      <c r="AA336" s="6"/>
      <c r="AB336" s="6"/>
      <c r="AC336" s="18"/>
      <c r="AD336" s="18"/>
    </row>
    <row r="337" spans="1:28" ht="14.25" customHeight="1">
      <c r="A337" s="15"/>
      <c r="B337" s="15"/>
      <c r="C337" s="24"/>
      <c r="D337" s="24"/>
      <c r="E337" s="24"/>
      <c r="F337" s="24"/>
      <c r="G337" s="24"/>
      <c r="H337" s="24"/>
      <c r="I337" s="24"/>
      <c r="J337" s="15"/>
      <c r="K337" s="15"/>
      <c r="L337" s="15"/>
      <c r="M337" s="6"/>
      <c r="N337" s="6"/>
      <c r="O337" s="6"/>
      <c r="P337" s="6"/>
      <c r="Q337" s="6"/>
      <c r="R337" s="6"/>
      <c r="S337" s="6"/>
      <c r="T337" s="6"/>
      <c r="U337" s="6"/>
      <c r="V337" s="6"/>
      <c r="W337" s="6"/>
      <c r="X337" s="6"/>
      <c r="Y337" s="6"/>
      <c r="Z337" s="6"/>
      <c r="AA337" s="6"/>
      <c r="AB337" s="6"/>
    </row>
    <row r="338" spans="1:28" ht="14.25" customHeight="1">
      <c r="A338" s="159" t="s">
        <v>338</v>
      </c>
      <c r="B338" s="15"/>
      <c r="C338" s="24"/>
      <c r="D338" s="24"/>
      <c r="E338" s="24"/>
      <c r="F338" s="24"/>
      <c r="G338" s="24"/>
      <c r="H338" s="24"/>
      <c r="I338" s="24"/>
      <c r="J338" s="15"/>
      <c r="K338" s="15"/>
      <c r="L338" s="15"/>
      <c r="M338" s="15"/>
      <c r="N338" s="6"/>
      <c r="O338" s="6"/>
      <c r="P338" s="6"/>
      <c r="Q338" s="6"/>
      <c r="R338" s="6"/>
      <c r="S338" s="6"/>
      <c r="T338" s="6"/>
      <c r="U338" s="6"/>
      <c r="V338" s="6"/>
      <c r="W338" s="6"/>
      <c r="X338" s="6"/>
      <c r="Y338" s="6"/>
      <c r="Z338" s="6"/>
      <c r="AA338" s="6"/>
      <c r="AB338" s="6"/>
    </row>
    <row r="339" spans="1:28" ht="14.25" customHeight="1">
      <c r="A339" s="15"/>
      <c r="B339" s="15"/>
      <c r="C339" s="15"/>
      <c r="D339" s="15"/>
      <c r="E339" s="15"/>
      <c r="F339" s="15"/>
      <c r="G339" s="15"/>
      <c r="H339" s="15"/>
      <c r="I339" s="15"/>
      <c r="J339" s="15"/>
      <c r="K339" s="15"/>
      <c r="L339" s="15"/>
      <c r="M339" s="15"/>
      <c r="N339" s="6"/>
      <c r="O339" s="6"/>
      <c r="P339" s="6"/>
      <c r="Q339" s="6"/>
      <c r="R339" s="6"/>
      <c r="S339" s="6"/>
      <c r="T339" s="6"/>
      <c r="U339" s="6"/>
      <c r="V339" s="6"/>
      <c r="W339" s="6"/>
      <c r="X339" s="6"/>
      <c r="Y339" s="6"/>
      <c r="Z339" s="6"/>
      <c r="AA339" s="6"/>
      <c r="AB339" s="6"/>
    </row>
    <row r="340" spans="1:28" s="440" customFormat="1" ht="14.25" customHeight="1">
      <c r="A340" s="6"/>
      <c r="B340" s="6"/>
      <c r="C340" s="115" t="s">
        <v>321</v>
      </c>
      <c r="D340" s="586" t="s">
        <v>322</v>
      </c>
      <c r="E340" s="587"/>
      <c r="F340" s="588"/>
      <c r="G340" s="136"/>
      <c r="H340" s="136"/>
      <c r="I340" s="136"/>
      <c r="J340" s="6"/>
      <c r="K340" s="6"/>
      <c r="L340" s="135"/>
      <c r="M340" s="135"/>
      <c r="N340" s="6"/>
      <c r="O340" s="6"/>
      <c r="P340" s="6"/>
      <c r="Q340" s="6"/>
      <c r="R340" s="6"/>
      <c r="S340" s="6"/>
      <c r="T340" s="6"/>
      <c r="U340" s="6"/>
      <c r="V340" s="6"/>
      <c r="W340" s="6"/>
      <c r="X340" s="6"/>
      <c r="Y340" s="6"/>
      <c r="Z340" s="6"/>
      <c r="AA340" s="6"/>
      <c r="AB340" s="6"/>
    </row>
    <row r="341" spans="1:28" s="440" customFormat="1" ht="14.25" customHeight="1">
      <c r="A341" s="6"/>
      <c r="B341" s="6"/>
      <c r="C341" s="21" t="s">
        <v>312</v>
      </c>
      <c r="D341" s="495" t="s">
        <v>1116</v>
      </c>
      <c r="E341" s="496"/>
      <c r="F341" s="497"/>
      <c r="G341" s="62"/>
      <c r="H341" s="62"/>
      <c r="I341" s="62"/>
      <c r="J341" s="6"/>
      <c r="K341" s="6"/>
      <c r="L341" s="135"/>
      <c r="M341" s="135"/>
      <c r="N341" s="6"/>
      <c r="O341" s="6"/>
      <c r="P341" s="6"/>
      <c r="Q341" s="6"/>
      <c r="R341" s="6"/>
      <c r="S341" s="6"/>
      <c r="T341" s="6"/>
      <c r="U341" s="6"/>
      <c r="V341" s="6"/>
      <c r="W341" s="6"/>
      <c r="X341" s="6"/>
      <c r="Y341" s="6"/>
      <c r="Z341" s="6"/>
      <c r="AA341" s="6"/>
      <c r="AB341" s="6"/>
    </row>
    <row r="342" spans="1:28" s="440" customFormat="1" ht="14.25" customHeight="1">
      <c r="A342" s="6"/>
      <c r="B342" s="6"/>
      <c r="C342" s="21" t="s">
        <v>339</v>
      </c>
      <c r="D342" s="589" t="s">
        <v>1120</v>
      </c>
      <c r="E342" s="590"/>
      <c r="F342" s="591"/>
      <c r="G342" s="441"/>
      <c r="H342" s="441"/>
      <c r="I342" s="441"/>
      <c r="J342" s="6"/>
      <c r="K342" s="6"/>
      <c r="L342" s="135"/>
      <c r="M342" s="135"/>
      <c r="N342" s="6"/>
      <c r="O342" s="6"/>
      <c r="P342" s="6"/>
      <c r="Q342" s="6"/>
      <c r="R342" s="6"/>
      <c r="S342" s="6"/>
      <c r="T342" s="6"/>
      <c r="U342" s="6"/>
      <c r="V342" s="6"/>
      <c r="W342" s="6"/>
      <c r="X342" s="6"/>
      <c r="Y342" s="6"/>
      <c r="Z342" s="6"/>
      <c r="AA342" s="6"/>
      <c r="AB342" s="6"/>
    </row>
    <row r="343" spans="1:28" s="440" customFormat="1" ht="14.25" customHeight="1">
      <c r="A343" s="6"/>
      <c r="B343" s="6"/>
      <c r="C343" s="21" t="s">
        <v>341</v>
      </c>
      <c r="D343" s="592" t="s">
        <v>342</v>
      </c>
      <c r="E343" s="593"/>
      <c r="F343" s="594"/>
      <c r="G343" s="441"/>
      <c r="H343" s="441"/>
      <c r="I343" s="441"/>
      <c r="J343" s="6"/>
      <c r="K343" s="6"/>
      <c r="L343" s="135"/>
      <c r="M343" s="135"/>
      <c r="N343" s="135"/>
      <c r="O343" s="135"/>
      <c r="P343" s="135"/>
      <c r="Q343" s="135"/>
      <c r="R343" s="135"/>
      <c r="S343" s="6"/>
      <c r="T343" s="6"/>
      <c r="U343" s="6"/>
      <c r="V343" s="6"/>
      <c r="W343" s="6"/>
      <c r="X343" s="6"/>
      <c r="Y343" s="6"/>
      <c r="Z343" s="6"/>
      <c r="AA343" s="6"/>
      <c r="AB343" s="6"/>
    </row>
    <row r="344" spans="1:28" s="440" customFormat="1" ht="15" customHeight="1">
      <c r="A344" s="6"/>
      <c r="B344" s="6"/>
      <c r="C344" s="21" t="s">
        <v>343</v>
      </c>
      <c r="D344" s="583">
        <v>28</v>
      </c>
      <c r="E344" s="584"/>
      <c r="F344" s="585"/>
      <c r="G344" s="441"/>
      <c r="H344" s="441"/>
      <c r="I344" s="441"/>
      <c r="J344" s="6"/>
      <c r="K344" s="6"/>
      <c r="L344" s="74"/>
      <c r="M344" s="74"/>
      <c r="N344" s="15"/>
      <c r="O344" s="15"/>
      <c r="P344" s="15"/>
      <c r="Q344" s="15"/>
      <c r="R344" s="15"/>
      <c r="S344" s="6"/>
      <c r="T344" s="6"/>
      <c r="U344" s="6"/>
      <c r="V344" s="6"/>
      <c r="W344" s="6"/>
      <c r="X344" s="6"/>
      <c r="Y344" s="6"/>
      <c r="Z344" s="6"/>
      <c r="AA344" s="6"/>
      <c r="AB344" s="6"/>
    </row>
    <row r="345" spans="1:28" s="440" customFormat="1" ht="15" customHeight="1">
      <c r="A345" s="6"/>
      <c r="B345" s="6"/>
      <c r="C345" s="21" t="s">
        <v>344</v>
      </c>
      <c r="D345" s="583">
        <v>40</v>
      </c>
      <c r="E345" s="584"/>
      <c r="F345" s="585"/>
      <c r="G345" s="441"/>
      <c r="H345" s="441"/>
      <c r="I345" s="441"/>
      <c r="J345" s="6"/>
      <c r="K345" s="6"/>
      <c r="L345" s="74"/>
      <c r="M345" s="74"/>
      <c r="N345" s="15"/>
      <c r="O345" s="15"/>
      <c r="P345" s="15"/>
      <c r="Q345" s="15"/>
      <c r="R345" s="15"/>
      <c r="S345" s="6"/>
      <c r="T345" s="6"/>
      <c r="U345" s="6"/>
      <c r="V345" s="6"/>
      <c r="W345" s="6"/>
      <c r="X345" s="6"/>
      <c r="Y345" s="6"/>
      <c r="Z345" s="6"/>
      <c r="AA345" s="6"/>
      <c r="AB345" s="6"/>
    </row>
    <row r="346" spans="1:28" s="440" customFormat="1" ht="14.25" customHeight="1">
      <c r="A346" s="6"/>
      <c r="B346" s="6"/>
      <c r="C346" s="21" t="s">
        <v>345</v>
      </c>
      <c r="D346" s="583" t="s">
        <v>467</v>
      </c>
      <c r="E346" s="584"/>
      <c r="F346" s="585"/>
      <c r="G346" s="441"/>
      <c r="H346" s="441"/>
      <c r="I346" s="441"/>
      <c r="J346" s="6"/>
      <c r="K346" s="6"/>
      <c r="L346" s="15"/>
      <c r="M346" s="6"/>
      <c r="N346" s="6"/>
      <c r="O346" s="6"/>
      <c r="P346" s="6"/>
      <c r="Q346" s="6"/>
      <c r="R346" s="6"/>
      <c r="S346" s="6"/>
      <c r="T346" s="6"/>
      <c r="U346" s="6"/>
      <c r="V346" s="6"/>
      <c r="W346" s="6"/>
      <c r="X346" s="6"/>
      <c r="Y346" s="6"/>
      <c r="Z346" s="6"/>
      <c r="AA346" s="6"/>
      <c r="AB346" s="6"/>
    </row>
    <row r="347" spans="1:28" s="440" customFormat="1" ht="14.25" customHeight="1">
      <c r="A347" s="135"/>
      <c r="B347" s="134"/>
      <c r="C347" s="21" t="s">
        <v>347</v>
      </c>
      <c r="D347" s="492" t="s">
        <v>1119</v>
      </c>
      <c r="E347" s="493"/>
      <c r="F347" s="494"/>
      <c r="G347" s="441"/>
      <c r="H347" s="441"/>
      <c r="I347" s="441"/>
      <c r="J347" s="135"/>
      <c r="K347" s="135"/>
      <c r="L347" s="15"/>
      <c r="M347" s="6"/>
      <c r="N347" s="6"/>
      <c r="O347" s="6"/>
      <c r="P347" s="6"/>
      <c r="Q347" s="6"/>
      <c r="R347" s="6"/>
      <c r="S347" s="6"/>
      <c r="T347" s="6"/>
      <c r="U347" s="6"/>
      <c r="V347" s="6"/>
      <c r="W347" s="6"/>
      <c r="X347" s="6"/>
      <c r="Y347" s="6"/>
      <c r="Z347" s="6"/>
      <c r="AA347" s="6"/>
      <c r="AB347" s="6"/>
    </row>
    <row r="348" spans="1:28" ht="14.25" customHeight="1">
      <c r="A348" s="158" t="s">
        <v>348</v>
      </c>
      <c r="B348" s="15"/>
      <c r="C348" s="15"/>
      <c r="D348" s="15"/>
      <c r="E348" s="15"/>
      <c r="F348" s="15"/>
      <c r="G348" s="15"/>
      <c r="H348" s="15"/>
      <c r="I348" s="15"/>
      <c r="J348" s="15"/>
      <c r="K348" s="15"/>
      <c r="L348" s="15"/>
      <c r="M348" s="6"/>
      <c r="N348" s="6"/>
      <c r="O348" s="6"/>
      <c r="P348" s="6"/>
      <c r="Q348" s="6"/>
      <c r="R348" s="6"/>
      <c r="S348" s="6"/>
      <c r="T348" s="6"/>
      <c r="U348" s="6"/>
      <c r="V348" s="6"/>
      <c r="W348" s="6"/>
      <c r="X348" s="6"/>
      <c r="Y348" s="6"/>
      <c r="Z348" s="6"/>
      <c r="AA348" s="6"/>
      <c r="AB348" s="6"/>
    </row>
    <row r="349" spans="1:28" ht="14.25" customHeight="1">
      <c r="A349" s="159" t="s">
        <v>468</v>
      </c>
      <c r="B349" s="135"/>
      <c r="C349" s="15"/>
      <c r="D349" s="15"/>
      <c r="E349" s="15"/>
      <c r="F349" s="15"/>
      <c r="G349" s="15"/>
      <c r="H349" s="15"/>
      <c r="I349" s="135"/>
      <c r="J349" s="135"/>
      <c r="K349" s="135"/>
      <c r="L349" s="15"/>
      <c r="M349" s="6"/>
      <c r="N349" s="6"/>
      <c r="O349" s="6"/>
      <c r="P349" s="6"/>
      <c r="Q349" s="6"/>
      <c r="R349" s="6"/>
      <c r="S349" s="6"/>
      <c r="T349" s="6"/>
      <c r="U349" s="6"/>
      <c r="V349" s="6"/>
      <c r="W349" s="6"/>
      <c r="X349" s="6"/>
      <c r="Y349" s="6"/>
      <c r="Z349" s="6"/>
      <c r="AA349" s="6"/>
      <c r="AB349" s="6"/>
    </row>
    <row r="350" spans="1:28" ht="14.25" customHeight="1">
      <c r="A350" s="6"/>
      <c r="B350" s="159" t="s">
        <v>350</v>
      </c>
      <c r="C350" s="15"/>
      <c r="D350" s="15"/>
      <c r="E350" s="15"/>
      <c r="F350" s="15"/>
      <c r="G350" s="15"/>
      <c r="H350" s="15"/>
      <c r="I350" s="135"/>
      <c r="J350" s="135"/>
      <c r="K350" s="135"/>
      <c r="L350" s="15"/>
      <c r="M350" s="6"/>
      <c r="N350" s="6"/>
      <c r="O350" s="6"/>
      <c r="P350" s="6"/>
      <c r="Q350" s="6"/>
      <c r="R350" s="6"/>
      <c r="S350" s="6"/>
      <c r="T350" s="6"/>
      <c r="U350" s="6"/>
      <c r="V350" s="6"/>
      <c r="W350" s="6"/>
      <c r="X350" s="6"/>
      <c r="Y350" s="6"/>
      <c r="Z350" s="6"/>
      <c r="AA350" s="6"/>
      <c r="AB350" s="6"/>
    </row>
    <row r="351" spans="1:28" ht="14.25" customHeight="1">
      <c r="A351" s="6"/>
      <c r="B351" s="6"/>
      <c r="C351" s="138" t="s">
        <v>323</v>
      </c>
      <c r="D351" s="138" t="s">
        <v>24</v>
      </c>
      <c r="E351" s="138" t="s">
        <v>326</v>
      </c>
      <c r="F351" s="138" t="s">
        <v>345</v>
      </c>
      <c r="G351" s="138" t="s">
        <v>333</v>
      </c>
      <c r="H351" s="138" t="s">
        <v>328</v>
      </c>
      <c r="I351" s="138" t="s">
        <v>312</v>
      </c>
      <c r="J351" s="138" t="s">
        <v>351</v>
      </c>
      <c r="K351" s="138" t="s">
        <v>339</v>
      </c>
      <c r="L351" s="138" t="s">
        <v>352</v>
      </c>
      <c r="M351" s="138" t="s">
        <v>353</v>
      </c>
      <c r="N351" s="138" t="s">
        <v>330</v>
      </c>
      <c r="O351" s="138" t="s">
        <v>331</v>
      </c>
      <c r="P351" s="138" t="s">
        <v>347</v>
      </c>
      <c r="Q351" s="138" t="s">
        <v>334</v>
      </c>
      <c r="R351" s="138" t="s">
        <v>354</v>
      </c>
      <c r="S351" s="138" t="s">
        <v>355</v>
      </c>
      <c r="T351" s="6"/>
      <c r="U351" s="6"/>
      <c r="V351" s="6"/>
      <c r="W351" s="6"/>
      <c r="X351" s="6"/>
      <c r="Y351" s="6"/>
      <c r="Z351" s="6"/>
      <c r="AA351" s="6"/>
      <c r="AB351" s="6"/>
    </row>
    <row r="352" spans="1:28" ht="14.25" customHeight="1">
      <c r="A352" s="139"/>
      <c r="B352" s="139"/>
      <c r="C352" s="138" t="s">
        <v>356</v>
      </c>
      <c r="D352" s="138" t="s">
        <v>357</v>
      </c>
      <c r="E352" s="138" t="s">
        <v>327</v>
      </c>
      <c r="F352" s="138" t="s">
        <v>346</v>
      </c>
      <c r="G352" s="138">
        <v>16</v>
      </c>
      <c r="H352" s="138" t="s">
        <v>358</v>
      </c>
      <c r="I352" s="138" t="s">
        <v>1118</v>
      </c>
      <c r="J352" s="140" t="s">
        <v>359</v>
      </c>
      <c r="K352" s="485" t="s">
        <v>1120</v>
      </c>
      <c r="L352" s="138">
        <v>28</v>
      </c>
      <c r="M352" s="138">
        <v>40</v>
      </c>
      <c r="N352" s="138">
        <v>0</v>
      </c>
      <c r="O352" s="138" t="s">
        <v>332</v>
      </c>
      <c r="P352" s="138">
        <v>1.2</v>
      </c>
      <c r="Q352" s="138">
        <v>0</v>
      </c>
      <c r="R352" s="138">
        <v>1073189</v>
      </c>
      <c r="S352" s="138">
        <v>1054616</v>
      </c>
      <c r="T352" s="6"/>
      <c r="U352" s="6"/>
      <c r="V352" s="6"/>
      <c r="W352" s="6"/>
      <c r="X352" s="6"/>
      <c r="Y352" s="6"/>
      <c r="Z352" s="6"/>
      <c r="AA352" s="6"/>
      <c r="AB352" s="6"/>
    </row>
    <row r="353" spans="1:28" ht="14.25" customHeight="1">
      <c r="A353" s="139"/>
      <c r="B353" s="139"/>
      <c r="C353" s="138" t="s">
        <v>356</v>
      </c>
      <c r="D353" s="138" t="s">
        <v>360</v>
      </c>
      <c r="E353" s="138" t="s">
        <v>327</v>
      </c>
      <c r="F353" s="138" t="s">
        <v>346</v>
      </c>
      <c r="G353" s="138">
        <v>16</v>
      </c>
      <c r="H353" s="138" t="s">
        <v>361</v>
      </c>
      <c r="I353" s="138" t="s">
        <v>1118</v>
      </c>
      <c r="J353" s="140" t="s">
        <v>359</v>
      </c>
      <c r="K353" s="485" t="s">
        <v>1120</v>
      </c>
      <c r="L353" s="138">
        <v>28</v>
      </c>
      <c r="M353" s="138">
        <v>40</v>
      </c>
      <c r="N353" s="138">
        <v>0</v>
      </c>
      <c r="O353" s="138" t="s">
        <v>332</v>
      </c>
      <c r="P353" s="138">
        <v>1.2</v>
      </c>
      <c r="Q353" s="138">
        <v>0</v>
      </c>
      <c r="R353" s="138">
        <v>1073190</v>
      </c>
      <c r="S353" s="138">
        <v>1054617</v>
      </c>
      <c r="T353" s="6"/>
      <c r="U353" s="6"/>
      <c r="V353" s="6"/>
      <c r="W353" s="6"/>
      <c r="X353" s="6"/>
      <c r="Y353" s="6"/>
      <c r="Z353" s="6"/>
      <c r="AA353" s="6"/>
      <c r="AB353" s="6"/>
    </row>
    <row r="354" spans="1:28" ht="14.25" customHeight="1">
      <c r="A354" s="139"/>
      <c r="B354" s="139"/>
      <c r="C354" s="138" t="s">
        <v>356</v>
      </c>
      <c r="D354" s="138" t="s">
        <v>362</v>
      </c>
      <c r="E354" s="138" t="s">
        <v>327</v>
      </c>
      <c r="F354" s="138" t="s">
        <v>363</v>
      </c>
      <c r="G354" s="138">
        <v>16</v>
      </c>
      <c r="H354" s="138" t="s">
        <v>364</v>
      </c>
      <c r="I354" s="138" t="s">
        <v>1118</v>
      </c>
      <c r="J354" s="140" t="s">
        <v>359</v>
      </c>
      <c r="K354" s="485" t="s">
        <v>1120</v>
      </c>
      <c r="L354" s="138">
        <v>28</v>
      </c>
      <c r="M354" s="138">
        <v>40</v>
      </c>
      <c r="N354" s="138">
        <v>0</v>
      </c>
      <c r="O354" s="138" t="s">
        <v>332</v>
      </c>
      <c r="P354" s="138">
        <v>1.2</v>
      </c>
      <c r="Q354" s="138">
        <v>0</v>
      </c>
      <c r="R354" s="138">
        <v>1073191</v>
      </c>
      <c r="S354" s="138">
        <v>1054618</v>
      </c>
      <c r="T354" s="6"/>
      <c r="U354" s="6"/>
      <c r="V354" s="6"/>
      <c r="W354" s="6"/>
      <c r="X354" s="6"/>
      <c r="Y354" s="6"/>
      <c r="Z354" s="6"/>
      <c r="AA354" s="6"/>
      <c r="AB354" s="6"/>
    </row>
    <row r="355" spans="1:28" ht="14.25" customHeight="1">
      <c r="A355" s="104"/>
      <c r="B355" s="6"/>
      <c r="C355" s="138" t="s">
        <v>356</v>
      </c>
      <c r="D355" s="138" t="s">
        <v>365</v>
      </c>
      <c r="E355" s="138" t="s">
        <v>327</v>
      </c>
      <c r="F355" s="138" t="s">
        <v>363</v>
      </c>
      <c r="G355" s="138">
        <v>16</v>
      </c>
      <c r="H355" s="138" t="s">
        <v>366</v>
      </c>
      <c r="I355" s="138" t="s">
        <v>1118</v>
      </c>
      <c r="J355" s="140" t="s">
        <v>359</v>
      </c>
      <c r="K355" s="485" t="s">
        <v>1120</v>
      </c>
      <c r="L355" s="138">
        <v>28</v>
      </c>
      <c r="M355" s="138">
        <v>40</v>
      </c>
      <c r="N355" s="138">
        <v>0</v>
      </c>
      <c r="O355" s="138" t="s">
        <v>332</v>
      </c>
      <c r="P355" s="138">
        <v>1.2</v>
      </c>
      <c r="Q355" s="138">
        <v>0</v>
      </c>
      <c r="R355" s="138">
        <v>1073192</v>
      </c>
      <c r="S355" s="138">
        <v>1054619</v>
      </c>
      <c r="T355" s="6"/>
      <c r="U355" s="6"/>
      <c r="V355" s="6"/>
      <c r="W355" s="6"/>
      <c r="X355" s="6"/>
      <c r="Y355" s="6"/>
      <c r="Z355" s="6"/>
      <c r="AA355" s="6"/>
      <c r="AB355" s="6"/>
    </row>
    <row r="356" spans="1:28" ht="14.25" customHeight="1">
      <c r="A356" s="16"/>
      <c r="B356" s="6"/>
      <c r="C356" s="138" t="s">
        <v>356</v>
      </c>
      <c r="D356" s="138" t="s">
        <v>367</v>
      </c>
      <c r="E356" s="138" t="s">
        <v>327</v>
      </c>
      <c r="F356" s="138" t="s">
        <v>363</v>
      </c>
      <c r="G356" s="138">
        <v>16</v>
      </c>
      <c r="H356" s="138" t="s">
        <v>368</v>
      </c>
      <c r="I356" s="138" t="s">
        <v>1118</v>
      </c>
      <c r="J356" s="140" t="s">
        <v>359</v>
      </c>
      <c r="K356" s="485" t="s">
        <v>1120</v>
      </c>
      <c r="L356" s="138">
        <v>28</v>
      </c>
      <c r="M356" s="138">
        <v>40</v>
      </c>
      <c r="N356" s="138">
        <v>0</v>
      </c>
      <c r="O356" s="138" t="s">
        <v>332</v>
      </c>
      <c r="P356" s="138">
        <v>1.2</v>
      </c>
      <c r="Q356" s="138">
        <v>0</v>
      </c>
      <c r="R356" s="138">
        <v>1073193</v>
      </c>
      <c r="S356" s="138">
        <v>1054620</v>
      </c>
      <c r="T356" s="6"/>
      <c r="U356" s="6"/>
      <c r="V356" s="6"/>
      <c r="W356" s="6"/>
      <c r="X356" s="6"/>
      <c r="Y356" s="6"/>
      <c r="Z356" s="6"/>
      <c r="AA356" s="6"/>
      <c r="AB356" s="6"/>
    </row>
    <row r="357" spans="1:28" ht="14.25" customHeight="1">
      <c r="A357" s="139"/>
      <c r="B357" s="6"/>
      <c r="C357" s="6"/>
      <c r="D357" s="6"/>
      <c r="E357" s="6"/>
      <c r="F357" s="6"/>
      <c r="G357" s="6"/>
      <c r="H357" s="6"/>
      <c r="I357" s="139"/>
      <c r="J357" s="139"/>
      <c r="K357" s="139"/>
      <c r="L357" s="15"/>
      <c r="M357" s="6"/>
      <c r="N357" s="6"/>
      <c r="O357" s="6"/>
      <c r="P357" s="6"/>
      <c r="Q357" s="6"/>
      <c r="R357" s="6"/>
      <c r="S357" s="6"/>
      <c r="T357" s="6"/>
      <c r="U357" s="6"/>
      <c r="V357" s="6"/>
      <c r="W357" s="6"/>
      <c r="X357" s="6"/>
      <c r="Y357" s="6"/>
      <c r="Z357" s="6"/>
      <c r="AA357" s="6"/>
      <c r="AB357" s="6"/>
    </row>
    <row r="358" spans="1:28" ht="14.25" customHeight="1">
      <c r="A358" s="139"/>
      <c r="B358" s="159" t="s">
        <v>369</v>
      </c>
      <c r="C358" s="6"/>
      <c r="D358" s="6"/>
      <c r="E358" s="6"/>
      <c r="F358" s="6"/>
      <c r="G358" s="6"/>
      <c r="H358" s="6"/>
      <c r="I358" s="139"/>
      <c r="J358" s="139"/>
      <c r="K358" s="139"/>
      <c r="L358" s="15"/>
      <c r="M358" s="6"/>
      <c r="N358" s="6"/>
      <c r="O358" s="6"/>
      <c r="P358" s="6"/>
      <c r="Q358" s="6"/>
      <c r="R358" s="6"/>
      <c r="S358" s="6"/>
      <c r="T358" s="6"/>
      <c r="U358" s="6"/>
      <c r="V358" s="6"/>
      <c r="W358" s="6"/>
      <c r="X358" s="6"/>
      <c r="Y358" s="6"/>
      <c r="Z358" s="6"/>
      <c r="AA358" s="6"/>
      <c r="AB358" s="6"/>
    </row>
    <row r="359" spans="1:28" ht="14.25" customHeight="1">
      <c r="A359" s="6"/>
      <c r="B359" s="6"/>
      <c r="C359" s="6" t="s">
        <v>370</v>
      </c>
      <c r="D359" s="6" t="s">
        <v>371</v>
      </c>
      <c r="E359" s="6"/>
      <c r="F359" s="6"/>
      <c r="G359" s="6"/>
      <c r="H359" s="6"/>
      <c r="I359" s="6"/>
      <c r="J359" s="6"/>
      <c r="K359" s="6"/>
      <c r="L359" s="15"/>
      <c r="M359" s="6"/>
      <c r="N359" s="6"/>
      <c r="O359" s="6"/>
      <c r="P359" s="6"/>
      <c r="Q359" s="6"/>
      <c r="R359" s="6"/>
      <c r="S359" s="6"/>
      <c r="T359" s="6"/>
      <c r="U359" s="6"/>
      <c r="V359" s="6"/>
      <c r="W359" s="6"/>
      <c r="X359" s="6"/>
      <c r="Y359" s="6"/>
      <c r="Z359" s="6"/>
      <c r="AA359" s="6"/>
      <c r="AB359" s="6"/>
    </row>
    <row r="360" spans="1:28" ht="14.25" customHeight="1">
      <c r="A360" s="6"/>
      <c r="B360" s="6"/>
      <c r="C360" s="6" t="s">
        <v>372</v>
      </c>
      <c r="D360" s="6" t="s">
        <v>373</v>
      </c>
      <c r="E360" s="6"/>
      <c r="F360" s="6"/>
      <c r="G360" s="6"/>
      <c r="H360" s="6"/>
      <c r="I360" s="6"/>
      <c r="J360" s="6"/>
      <c r="K360" s="6"/>
      <c r="L360" s="15"/>
      <c r="M360" s="6"/>
      <c r="N360" s="6"/>
      <c r="O360" s="6"/>
      <c r="P360" s="6"/>
      <c r="Q360" s="6"/>
      <c r="R360" s="6"/>
      <c r="S360" s="6"/>
      <c r="T360" s="6"/>
      <c r="U360" s="6"/>
      <c r="V360" s="6"/>
      <c r="W360" s="6"/>
      <c r="X360" s="6"/>
      <c r="Y360" s="6"/>
      <c r="Z360" s="6"/>
      <c r="AA360" s="6"/>
      <c r="AB360" s="6"/>
    </row>
    <row r="361" spans="1:28" ht="14.25" customHeight="1">
      <c r="A361" s="6"/>
      <c r="B361" s="6"/>
      <c r="C361" s="139"/>
      <c r="D361" s="139"/>
      <c r="E361" s="139"/>
      <c r="F361" s="139"/>
      <c r="G361" s="139"/>
      <c r="H361" s="139"/>
      <c r="I361" s="6"/>
      <c r="J361" s="6"/>
      <c r="K361" s="6"/>
      <c r="L361" s="15"/>
      <c r="M361" s="6"/>
      <c r="N361" s="6"/>
      <c r="O361" s="6"/>
      <c r="P361" s="6"/>
      <c r="Q361" s="6"/>
      <c r="R361" s="6"/>
      <c r="S361" s="6"/>
      <c r="T361" s="6"/>
      <c r="U361" s="6"/>
      <c r="V361" s="6"/>
      <c r="W361" s="6"/>
      <c r="X361" s="6"/>
      <c r="Y361" s="6"/>
      <c r="Z361" s="6"/>
      <c r="AA361" s="6"/>
      <c r="AB361" s="6"/>
    </row>
    <row r="362" spans="1:28" ht="14.25" customHeight="1">
      <c r="A362" s="16"/>
      <c r="B362" s="159" t="s">
        <v>374</v>
      </c>
      <c r="C362" s="139"/>
      <c r="D362" s="139"/>
      <c r="E362" s="139"/>
      <c r="F362" s="139"/>
      <c r="G362" s="139"/>
      <c r="H362" s="139"/>
      <c r="I362" s="6"/>
      <c r="J362" s="6"/>
      <c r="K362" s="6"/>
      <c r="L362" s="15"/>
      <c r="M362" s="6"/>
      <c r="N362" s="6"/>
      <c r="O362" s="6"/>
      <c r="P362" s="6"/>
      <c r="Q362" s="6"/>
      <c r="R362" s="6"/>
      <c r="S362" s="6"/>
      <c r="T362" s="6"/>
      <c r="U362" s="6"/>
      <c r="V362" s="6"/>
      <c r="W362" s="6"/>
      <c r="X362" s="6"/>
      <c r="Y362" s="6"/>
      <c r="Z362" s="6"/>
      <c r="AA362" s="6"/>
      <c r="AB362" s="6"/>
    </row>
    <row r="363" spans="1:28" ht="14.25" customHeight="1">
      <c r="A363" s="6"/>
      <c r="B363" s="6"/>
      <c r="C363" s="159" t="s">
        <v>469</v>
      </c>
      <c r="D363" s="6"/>
      <c r="E363" s="6"/>
      <c r="F363" s="6"/>
      <c r="G363" s="6"/>
      <c r="H363" s="6"/>
      <c r="I363" s="6"/>
      <c r="J363" s="6"/>
      <c r="K363" s="6"/>
      <c r="L363" s="15"/>
      <c r="M363" s="6"/>
      <c r="N363" s="6"/>
      <c r="O363" s="6"/>
      <c r="P363" s="6"/>
      <c r="Q363" s="6"/>
      <c r="R363" s="6"/>
      <c r="S363" s="6"/>
      <c r="T363" s="6"/>
      <c r="U363" s="6"/>
      <c r="V363" s="6"/>
      <c r="W363" s="6"/>
      <c r="X363" s="6"/>
      <c r="Y363" s="6"/>
      <c r="Z363" s="6"/>
      <c r="AA363" s="6"/>
      <c r="AB363" s="6"/>
    </row>
    <row r="364" spans="1:28" ht="14.25" customHeight="1">
      <c r="A364" s="6"/>
      <c r="B364" s="6"/>
      <c r="C364" s="6"/>
      <c r="D364" s="6"/>
      <c r="E364" s="6"/>
      <c r="F364" s="6"/>
      <c r="G364" s="6"/>
      <c r="H364" s="6"/>
      <c r="I364" s="6"/>
      <c r="J364" s="6"/>
      <c r="K364" s="6"/>
      <c r="L364" s="15"/>
      <c r="M364" s="6"/>
      <c r="N364" s="6"/>
      <c r="O364" s="6"/>
      <c r="P364" s="6"/>
      <c r="Q364" s="6"/>
      <c r="R364" s="6"/>
      <c r="S364" s="6"/>
      <c r="T364" s="6"/>
      <c r="U364" s="6"/>
      <c r="V364" s="6"/>
      <c r="W364" s="6"/>
      <c r="X364" s="6"/>
      <c r="Y364" s="6"/>
      <c r="Z364" s="6"/>
      <c r="AA364" s="6"/>
      <c r="AB364" s="6"/>
    </row>
    <row r="365" spans="1:28" ht="14.25" customHeight="1">
      <c r="A365" s="6"/>
      <c r="B365" s="6"/>
      <c r="C365" s="6"/>
      <c r="D365" s="6"/>
      <c r="E365" s="6"/>
      <c r="F365" s="6"/>
      <c r="G365" s="6"/>
      <c r="H365" s="6"/>
      <c r="I365" s="6"/>
      <c r="J365" s="6"/>
      <c r="K365" s="6"/>
      <c r="L365" s="15"/>
      <c r="M365" s="6"/>
      <c r="N365" s="6"/>
      <c r="O365" s="6"/>
      <c r="P365" s="6"/>
      <c r="Q365" s="6"/>
      <c r="R365" s="6"/>
      <c r="S365" s="6"/>
      <c r="T365" s="6"/>
      <c r="U365" s="6"/>
      <c r="V365" s="6"/>
      <c r="W365" s="6"/>
      <c r="X365" s="6"/>
      <c r="Y365" s="6"/>
      <c r="Z365" s="6"/>
      <c r="AA365" s="6"/>
      <c r="AB365" s="6"/>
    </row>
    <row r="366" spans="1:28" ht="14.25" customHeight="1">
      <c r="A366" s="6"/>
      <c r="B366" s="6"/>
      <c r="C366" s="6"/>
      <c r="D366" s="6"/>
      <c r="E366" s="6"/>
      <c r="F366" s="6"/>
      <c r="G366" s="6"/>
      <c r="H366" s="6"/>
      <c r="I366" s="6"/>
      <c r="J366" s="6"/>
      <c r="K366" s="6"/>
      <c r="L366" s="15"/>
      <c r="M366" s="6"/>
      <c r="N366" s="6"/>
      <c r="O366" s="6"/>
      <c r="P366" s="6"/>
      <c r="Q366" s="6"/>
      <c r="R366" s="6"/>
      <c r="S366" s="6"/>
      <c r="T366" s="6"/>
      <c r="U366" s="6"/>
      <c r="V366" s="6"/>
      <c r="W366" s="6"/>
      <c r="X366" s="6"/>
      <c r="Y366" s="6"/>
      <c r="Z366" s="6"/>
      <c r="AA366" s="6"/>
      <c r="AB366" s="6"/>
    </row>
    <row r="367" spans="1:28" ht="14.25" customHeight="1">
      <c r="A367" s="6"/>
      <c r="B367" s="6"/>
      <c r="C367" s="6"/>
      <c r="D367" s="6"/>
      <c r="E367" s="6"/>
      <c r="F367" s="6"/>
      <c r="G367" s="6"/>
      <c r="H367" s="6"/>
      <c r="I367" s="6"/>
      <c r="J367" s="6"/>
      <c r="K367" s="6"/>
      <c r="L367" s="15"/>
      <c r="M367" s="6"/>
      <c r="N367" s="6"/>
      <c r="O367" s="6"/>
      <c r="P367" s="6"/>
      <c r="Q367" s="6"/>
      <c r="R367" s="6"/>
      <c r="S367" s="6"/>
      <c r="T367" s="6"/>
      <c r="U367" s="6"/>
      <c r="V367" s="6"/>
      <c r="W367" s="6"/>
      <c r="X367" s="6"/>
      <c r="Y367" s="6"/>
      <c r="Z367" s="6"/>
      <c r="AA367" s="6"/>
      <c r="AB367" s="6"/>
    </row>
    <row r="368" spans="1:28" ht="14.25" customHeight="1">
      <c r="A368" s="6"/>
      <c r="B368" s="6"/>
      <c r="C368" s="6"/>
      <c r="D368" s="6"/>
      <c r="E368" s="6"/>
      <c r="F368" s="6"/>
      <c r="G368" s="6"/>
      <c r="H368" s="6"/>
      <c r="I368" s="6"/>
      <c r="J368" s="6"/>
      <c r="K368" s="6"/>
      <c r="L368" s="15"/>
      <c r="M368" s="6"/>
      <c r="N368" s="6"/>
      <c r="O368" s="6"/>
      <c r="P368" s="6"/>
      <c r="Q368" s="6"/>
      <c r="R368" s="6"/>
      <c r="S368" s="6"/>
      <c r="T368" s="6"/>
      <c r="U368" s="6"/>
      <c r="V368" s="6"/>
      <c r="W368" s="6"/>
      <c r="X368" s="6"/>
      <c r="Y368" s="6"/>
      <c r="Z368" s="6"/>
      <c r="AA368" s="6"/>
      <c r="AB368" s="6"/>
    </row>
    <row r="369" spans="1:28" ht="14.25" customHeight="1">
      <c r="A369" s="6"/>
      <c r="B369" s="6"/>
      <c r="C369" s="6"/>
      <c r="D369" s="6"/>
      <c r="E369" s="6"/>
      <c r="F369" s="6"/>
      <c r="G369" s="6"/>
      <c r="H369" s="6"/>
      <c r="I369" s="6"/>
      <c r="J369" s="6"/>
      <c r="K369" s="6"/>
      <c r="L369" s="15"/>
      <c r="M369" s="6"/>
      <c r="N369" s="6"/>
      <c r="O369" s="6"/>
      <c r="P369" s="6"/>
      <c r="Q369" s="6"/>
      <c r="R369" s="6"/>
      <c r="S369" s="6"/>
      <c r="T369" s="6"/>
      <c r="U369" s="6"/>
      <c r="V369" s="6"/>
      <c r="W369" s="6"/>
      <c r="X369" s="6"/>
      <c r="Y369" s="6"/>
      <c r="Z369" s="6"/>
      <c r="AA369" s="6"/>
      <c r="AB369" s="6"/>
    </row>
    <row r="370" spans="1:28" ht="14.25" customHeight="1">
      <c r="A370" s="6"/>
      <c r="B370" s="6"/>
      <c r="C370" s="6"/>
      <c r="D370" s="6"/>
      <c r="E370" s="6"/>
      <c r="F370" s="6"/>
      <c r="G370" s="6"/>
      <c r="H370" s="6"/>
      <c r="I370" s="6"/>
      <c r="J370" s="6"/>
      <c r="K370" s="6"/>
      <c r="L370" s="15"/>
      <c r="M370" s="6"/>
      <c r="N370" s="6"/>
      <c r="O370" s="6"/>
      <c r="P370" s="6"/>
      <c r="Q370" s="6"/>
      <c r="R370" s="6"/>
      <c r="S370" s="6"/>
      <c r="T370" s="6"/>
      <c r="U370" s="6"/>
      <c r="V370" s="6"/>
      <c r="W370" s="6"/>
      <c r="X370" s="6"/>
      <c r="Y370" s="6"/>
      <c r="Z370" s="6"/>
      <c r="AA370" s="6"/>
      <c r="AB370" s="6"/>
    </row>
    <row r="371" spans="1:28" ht="14.25" customHeight="1">
      <c r="A371" s="6"/>
      <c r="B371" s="6"/>
      <c r="C371" s="6"/>
      <c r="D371" s="6"/>
      <c r="E371" s="6"/>
      <c r="F371" s="6"/>
      <c r="G371" s="6"/>
      <c r="H371" s="6"/>
      <c r="I371" s="6"/>
      <c r="J371" s="6"/>
      <c r="K371" s="6"/>
      <c r="L371" s="15"/>
      <c r="M371" s="6"/>
      <c r="N371" s="6"/>
      <c r="O371" s="6"/>
      <c r="P371" s="6"/>
      <c r="Q371" s="6"/>
      <c r="R371" s="6"/>
      <c r="S371" s="6"/>
      <c r="T371" s="6"/>
      <c r="U371" s="6"/>
      <c r="V371" s="6"/>
      <c r="W371" s="6"/>
      <c r="X371" s="6"/>
      <c r="Y371" s="6"/>
      <c r="Z371" s="6"/>
      <c r="AA371" s="6"/>
      <c r="AB371" s="6"/>
    </row>
    <row r="372" spans="1:28" ht="14.25" customHeight="1">
      <c r="A372" s="6"/>
      <c r="B372" s="6"/>
      <c r="C372" s="6"/>
      <c r="D372" s="6"/>
      <c r="E372" s="6"/>
      <c r="F372" s="6"/>
      <c r="G372" s="6"/>
      <c r="H372" s="6"/>
      <c r="I372" s="6"/>
      <c r="J372" s="6"/>
      <c r="K372" s="6"/>
      <c r="L372" s="15"/>
      <c r="M372" s="6"/>
      <c r="N372" s="6"/>
      <c r="O372" s="6"/>
      <c r="P372" s="6"/>
      <c r="Q372" s="6"/>
      <c r="R372" s="6"/>
      <c r="S372" s="6"/>
      <c r="T372" s="6"/>
      <c r="U372" s="6"/>
      <c r="V372" s="6"/>
      <c r="W372" s="6"/>
      <c r="X372" s="6"/>
      <c r="Y372" s="6"/>
      <c r="Z372" s="6"/>
      <c r="AA372" s="6"/>
      <c r="AB372" s="6"/>
    </row>
    <row r="373" spans="1:28" ht="14.25" customHeight="1">
      <c r="A373" s="6"/>
      <c r="B373" s="6"/>
      <c r="C373" s="6"/>
      <c r="D373" s="6"/>
      <c r="E373" s="6"/>
      <c r="F373" s="6"/>
      <c r="G373" s="6"/>
      <c r="H373" s="6"/>
      <c r="I373" s="6"/>
      <c r="J373" s="6"/>
      <c r="K373" s="6"/>
      <c r="L373" s="15"/>
      <c r="M373" s="6"/>
      <c r="N373" s="6"/>
      <c r="O373" s="6"/>
      <c r="P373" s="6"/>
      <c r="Q373" s="6"/>
      <c r="R373" s="6"/>
      <c r="S373" s="6"/>
      <c r="T373" s="6"/>
      <c r="U373" s="6"/>
      <c r="V373" s="6"/>
      <c r="W373" s="6"/>
      <c r="X373" s="6"/>
      <c r="Y373" s="6"/>
      <c r="Z373" s="6"/>
      <c r="AA373" s="6"/>
      <c r="AB373" s="6"/>
    </row>
    <row r="374" spans="1:28" ht="14.25" customHeight="1">
      <c r="A374" s="6"/>
      <c r="B374" s="6"/>
      <c r="C374" s="6"/>
      <c r="D374" s="6"/>
      <c r="E374" s="6"/>
      <c r="F374" s="6"/>
      <c r="G374" s="6"/>
      <c r="H374" s="6"/>
      <c r="I374" s="6"/>
      <c r="J374" s="6"/>
      <c r="K374" s="6"/>
      <c r="L374" s="15"/>
      <c r="M374" s="6"/>
      <c r="N374" s="6"/>
      <c r="O374" s="6"/>
      <c r="P374" s="6"/>
      <c r="Q374" s="6"/>
      <c r="R374" s="6"/>
      <c r="S374" s="6"/>
      <c r="T374" s="6"/>
      <c r="U374" s="6"/>
      <c r="V374" s="6"/>
      <c r="W374" s="6"/>
      <c r="X374" s="6"/>
      <c r="Y374" s="6"/>
      <c r="Z374" s="6"/>
      <c r="AA374" s="6"/>
      <c r="AB374" s="6"/>
    </row>
    <row r="375" spans="1:28" ht="14.25" customHeight="1">
      <c r="A375" s="6"/>
      <c r="B375" s="6"/>
      <c r="C375" s="6"/>
      <c r="D375" s="6"/>
      <c r="E375" s="6"/>
      <c r="F375" s="6"/>
      <c r="G375" s="6"/>
      <c r="H375" s="6"/>
      <c r="I375" s="6"/>
      <c r="J375" s="6"/>
      <c r="K375" s="6"/>
      <c r="L375" s="15"/>
      <c r="M375" s="6"/>
      <c r="N375" s="6"/>
      <c r="O375" s="6"/>
      <c r="P375" s="6"/>
      <c r="Q375" s="6"/>
      <c r="R375" s="6"/>
      <c r="S375" s="6"/>
      <c r="T375" s="6"/>
      <c r="U375" s="6"/>
      <c r="V375" s="6"/>
      <c r="W375" s="6"/>
      <c r="X375" s="6"/>
      <c r="Y375" s="6"/>
      <c r="Z375" s="6"/>
      <c r="AA375" s="6"/>
      <c r="AB375" s="6"/>
    </row>
    <row r="376" spans="1:28" ht="14.25" customHeight="1">
      <c r="A376" s="6"/>
      <c r="B376" s="6"/>
      <c r="C376" s="6"/>
      <c r="D376" s="6"/>
      <c r="E376" s="6"/>
      <c r="F376" s="6"/>
      <c r="G376" s="6"/>
      <c r="H376" s="6"/>
      <c r="I376" s="6"/>
      <c r="J376" s="6"/>
      <c r="K376" s="6"/>
      <c r="L376" s="15"/>
      <c r="M376" s="6"/>
      <c r="N376" s="6"/>
      <c r="O376" s="6"/>
      <c r="P376" s="6"/>
      <c r="Q376" s="6"/>
      <c r="R376" s="6"/>
      <c r="S376" s="6"/>
      <c r="T376" s="6"/>
      <c r="U376" s="6"/>
      <c r="V376" s="6"/>
      <c r="W376" s="6"/>
      <c r="X376" s="6"/>
      <c r="Y376" s="6"/>
      <c r="Z376" s="6"/>
      <c r="AA376" s="6"/>
      <c r="AB376" s="6"/>
    </row>
    <row r="377" spans="1:28" ht="14.25" customHeight="1">
      <c r="A377" s="6"/>
      <c r="B377" s="6"/>
      <c r="C377" s="6"/>
      <c r="D377" s="6"/>
      <c r="E377" s="6"/>
      <c r="F377" s="6"/>
      <c r="G377" s="6"/>
      <c r="H377" s="6"/>
      <c r="I377" s="6"/>
      <c r="J377" s="6"/>
      <c r="K377" s="6"/>
      <c r="L377" s="15"/>
      <c r="M377" s="6"/>
      <c r="N377" s="6"/>
      <c r="O377" s="6"/>
      <c r="P377" s="6"/>
      <c r="Q377" s="6"/>
      <c r="R377" s="6"/>
      <c r="S377" s="6"/>
      <c r="T377" s="6"/>
      <c r="U377" s="6"/>
      <c r="V377" s="6"/>
      <c r="W377" s="6"/>
      <c r="X377" s="6"/>
      <c r="Y377" s="6"/>
      <c r="Z377" s="6"/>
      <c r="AA377" s="6"/>
      <c r="AB377" s="6"/>
    </row>
    <row r="378" spans="1:28" ht="14.25" customHeight="1">
      <c r="A378" s="6"/>
      <c r="B378" s="6"/>
      <c r="C378" s="6"/>
      <c r="D378" s="6"/>
      <c r="E378" s="6"/>
      <c r="F378" s="6"/>
      <c r="G378" s="6"/>
      <c r="H378" s="6"/>
      <c r="I378" s="6"/>
      <c r="J378" s="6"/>
      <c r="K378" s="6"/>
      <c r="L378" s="15"/>
      <c r="M378" s="6"/>
      <c r="N378" s="6"/>
      <c r="O378" s="6"/>
      <c r="P378" s="6"/>
      <c r="Q378" s="6"/>
      <c r="R378" s="6"/>
      <c r="S378" s="6"/>
      <c r="T378" s="6"/>
      <c r="U378" s="6"/>
      <c r="V378" s="6"/>
      <c r="W378" s="6"/>
      <c r="X378" s="6"/>
      <c r="Y378" s="6"/>
      <c r="Z378" s="6"/>
      <c r="AA378" s="6"/>
      <c r="AB378" s="6"/>
    </row>
    <row r="379" spans="1:28" ht="14.25" customHeight="1">
      <c r="A379" s="6"/>
      <c r="B379" s="6"/>
      <c r="C379" s="6"/>
      <c r="D379" s="6"/>
      <c r="E379" s="6"/>
      <c r="F379" s="6"/>
      <c r="G379" s="6"/>
      <c r="H379" s="6"/>
      <c r="I379" s="6"/>
      <c r="J379" s="6"/>
      <c r="K379" s="6"/>
      <c r="L379" s="15"/>
      <c r="M379" s="6"/>
      <c r="N379" s="6"/>
      <c r="O379" s="6"/>
      <c r="P379" s="6"/>
      <c r="Q379" s="6"/>
      <c r="R379" s="6"/>
      <c r="S379" s="6"/>
      <c r="T379" s="6"/>
      <c r="U379" s="6"/>
      <c r="V379" s="6"/>
      <c r="W379" s="6"/>
      <c r="X379" s="6"/>
      <c r="Y379" s="6"/>
      <c r="Z379" s="6"/>
      <c r="AA379" s="6"/>
      <c r="AB379" s="6"/>
    </row>
    <row r="380" spans="1:28" ht="14.25" customHeight="1">
      <c r="A380" s="6"/>
      <c r="B380" s="6"/>
      <c r="C380" s="6"/>
      <c r="D380" s="6"/>
      <c r="E380" s="6"/>
      <c r="F380" s="6"/>
      <c r="G380" s="6"/>
      <c r="H380" s="6"/>
      <c r="I380" s="6"/>
      <c r="J380" s="6"/>
      <c r="K380" s="6"/>
      <c r="L380" s="15"/>
      <c r="M380" s="6"/>
      <c r="N380" s="6"/>
      <c r="O380" s="6"/>
      <c r="P380" s="6"/>
      <c r="Q380" s="6"/>
      <c r="R380" s="6"/>
      <c r="S380" s="6"/>
      <c r="T380" s="6"/>
      <c r="U380" s="6"/>
      <c r="V380" s="6"/>
      <c r="W380" s="6"/>
      <c r="X380" s="6"/>
      <c r="Y380" s="6"/>
      <c r="Z380" s="6"/>
      <c r="AA380" s="6"/>
      <c r="AB380" s="6"/>
    </row>
    <row r="381" spans="1:28" ht="14.25" customHeight="1">
      <c r="A381" s="6"/>
      <c r="B381" s="6"/>
      <c r="C381" s="6"/>
      <c r="D381" s="6"/>
      <c r="E381" s="6"/>
      <c r="F381" s="6"/>
      <c r="G381" s="6"/>
      <c r="H381" s="6"/>
      <c r="I381" s="6"/>
      <c r="J381" s="6"/>
      <c r="K381" s="6"/>
      <c r="L381" s="15"/>
      <c r="M381" s="6"/>
      <c r="N381" s="6"/>
      <c r="O381" s="6"/>
      <c r="P381" s="6"/>
      <c r="Q381" s="6"/>
      <c r="R381" s="6"/>
      <c r="S381" s="6"/>
      <c r="T381" s="6"/>
      <c r="U381" s="6"/>
      <c r="V381" s="6"/>
      <c r="W381" s="6"/>
      <c r="X381" s="6"/>
      <c r="Y381" s="6"/>
      <c r="Z381" s="6"/>
      <c r="AA381" s="6"/>
      <c r="AB381" s="6"/>
    </row>
    <row r="382" spans="1:28" ht="14.25" customHeight="1">
      <c r="A382" s="6"/>
      <c r="B382" s="6"/>
      <c r="C382" s="6"/>
      <c r="D382" s="6"/>
      <c r="E382" s="6"/>
      <c r="F382" s="6"/>
      <c r="G382" s="6"/>
      <c r="H382" s="6"/>
      <c r="I382" s="6"/>
      <c r="J382" s="6"/>
      <c r="K382" s="6"/>
      <c r="L382" s="15"/>
      <c r="M382" s="6"/>
      <c r="N382" s="6"/>
      <c r="O382" s="6"/>
      <c r="P382" s="6"/>
      <c r="Q382" s="6"/>
      <c r="R382" s="6"/>
      <c r="S382" s="6"/>
      <c r="T382" s="6"/>
      <c r="U382" s="6"/>
      <c r="V382" s="6"/>
      <c r="W382" s="6"/>
      <c r="X382" s="6"/>
      <c r="Y382" s="6"/>
      <c r="Z382" s="6"/>
      <c r="AA382" s="6"/>
      <c r="AB382" s="6"/>
    </row>
    <row r="383" spans="1:28" ht="14.25" customHeight="1">
      <c r="A383" s="6"/>
      <c r="B383" s="6"/>
      <c r="C383" s="6"/>
      <c r="D383" s="6"/>
      <c r="E383" s="6"/>
      <c r="F383" s="6"/>
      <c r="G383" s="6"/>
      <c r="H383" s="6"/>
      <c r="I383" s="6"/>
      <c r="J383" s="6"/>
      <c r="K383" s="6"/>
      <c r="L383" s="15"/>
      <c r="M383" s="6"/>
      <c r="N383" s="6"/>
      <c r="O383" s="6"/>
      <c r="P383" s="6"/>
      <c r="Q383" s="6"/>
      <c r="R383" s="6"/>
      <c r="S383" s="6"/>
      <c r="T383" s="6"/>
      <c r="U383" s="6"/>
      <c r="V383" s="6"/>
      <c r="W383" s="6"/>
      <c r="X383" s="6"/>
      <c r="Y383" s="6"/>
      <c r="Z383" s="6"/>
      <c r="AA383" s="6"/>
      <c r="AB383" s="6"/>
    </row>
    <row r="384" spans="1:28" ht="14.25" customHeight="1">
      <c r="A384" s="6"/>
      <c r="B384" s="6"/>
      <c r="C384" s="6"/>
      <c r="D384" s="6"/>
      <c r="E384" s="6"/>
      <c r="F384" s="6"/>
      <c r="G384" s="6"/>
      <c r="H384" s="6"/>
      <c r="I384" s="6"/>
      <c r="J384" s="6"/>
      <c r="K384" s="6"/>
      <c r="L384" s="15"/>
      <c r="M384" s="6"/>
      <c r="N384" s="6"/>
      <c r="O384" s="6"/>
      <c r="P384" s="6"/>
      <c r="Q384" s="6"/>
      <c r="R384" s="6"/>
      <c r="S384" s="6"/>
      <c r="T384" s="6"/>
      <c r="U384" s="6"/>
      <c r="V384" s="6"/>
      <c r="W384" s="6"/>
      <c r="X384" s="6"/>
      <c r="Y384" s="6"/>
      <c r="Z384" s="6"/>
      <c r="AA384" s="6"/>
      <c r="AB384" s="6"/>
    </row>
    <row r="385" spans="1:28" ht="14.25" customHeight="1">
      <c r="A385" s="6"/>
      <c r="B385" s="6"/>
      <c r="C385" s="6"/>
      <c r="D385" s="6"/>
      <c r="E385" s="6"/>
      <c r="F385" s="6"/>
      <c r="G385" s="6"/>
      <c r="H385" s="6"/>
      <c r="I385" s="6"/>
      <c r="J385" s="6"/>
      <c r="K385" s="6"/>
      <c r="L385" s="15"/>
      <c r="M385" s="6"/>
      <c r="N385" s="6"/>
      <c r="O385" s="6"/>
      <c r="P385" s="6"/>
      <c r="Q385" s="6"/>
      <c r="R385" s="6"/>
      <c r="S385" s="6"/>
      <c r="T385" s="6"/>
      <c r="U385" s="6"/>
      <c r="V385" s="6"/>
      <c r="W385" s="6"/>
      <c r="X385" s="6"/>
      <c r="Y385" s="6"/>
      <c r="Z385" s="6"/>
      <c r="AA385" s="6"/>
      <c r="AB385" s="6"/>
    </row>
    <row r="386" spans="1:28" ht="14.25" customHeight="1">
      <c r="A386" s="6"/>
      <c r="B386" s="6"/>
      <c r="C386" s="6"/>
      <c r="D386" s="6"/>
      <c r="E386" s="6"/>
      <c r="F386" s="6"/>
      <c r="G386" s="6"/>
      <c r="H386" s="6"/>
      <c r="I386" s="6"/>
      <c r="J386" s="6"/>
      <c r="K386" s="6"/>
      <c r="L386" s="15"/>
      <c r="M386" s="6"/>
      <c r="N386" s="6"/>
      <c r="O386" s="6"/>
      <c r="P386" s="6"/>
      <c r="Q386" s="6"/>
      <c r="R386" s="6"/>
      <c r="S386" s="6"/>
      <c r="T386" s="6"/>
      <c r="U386" s="6"/>
      <c r="V386" s="6"/>
      <c r="W386" s="6"/>
      <c r="X386" s="6"/>
      <c r="Y386" s="6"/>
      <c r="Z386" s="6"/>
      <c r="AA386" s="6"/>
      <c r="AB386" s="6"/>
    </row>
    <row r="387" spans="1:28" ht="14.25" customHeight="1">
      <c r="A387" s="6"/>
      <c r="B387" s="6"/>
      <c r="C387" s="6"/>
      <c r="D387" s="6"/>
      <c r="E387" s="6"/>
      <c r="F387" s="6"/>
      <c r="G387" s="6"/>
      <c r="H387" s="6"/>
      <c r="I387" s="6"/>
      <c r="J387" s="6"/>
      <c r="K387" s="6"/>
      <c r="L387" s="15"/>
      <c r="M387" s="6"/>
      <c r="N387" s="6"/>
      <c r="O387" s="6"/>
      <c r="P387" s="6"/>
      <c r="Q387" s="6"/>
      <c r="R387" s="6"/>
      <c r="S387" s="6"/>
      <c r="T387" s="6"/>
      <c r="U387" s="6"/>
      <c r="V387" s="6"/>
      <c r="W387" s="6"/>
      <c r="X387" s="6"/>
      <c r="Y387" s="6"/>
      <c r="Z387" s="6"/>
      <c r="AA387" s="6"/>
      <c r="AB387" s="6"/>
    </row>
    <row r="388" spans="1:28" ht="14.25" customHeight="1">
      <c r="A388" s="6"/>
      <c r="B388" s="6"/>
      <c r="C388" s="6"/>
      <c r="D388" s="6"/>
      <c r="E388" s="6"/>
      <c r="F388" s="6"/>
      <c r="G388" s="6"/>
      <c r="H388" s="6"/>
      <c r="I388" s="6"/>
      <c r="J388" s="6"/>
      <c r="K388" s="6"/>
      <c r="L388" s="15"/>
      <c r="M388" s="6"/>
      <c r="N388" s="6"/>
      <c r="O388" s="6"/>
      <c r="P388" s="6"/>
      <c r="Q388" s="6"/>
      <c r="R388" s="6"/>
      <c r="S388" s="6"/>
      <c r="T388" s="6"/>
      <c r="U388" s="6"/>
      <c r="V388" s="6"/>
      <c r="W388" s="6"/>
      <c r="X388" s="6"/>
      <c r="Y388" s="6"/>
      <c r="Z388" s="6"/>
      <c r="AA388" s="6"/>
      <c r="AB388" s="6"/>
    </row>
    <row r="389" spans="1:28" ht="14.25" customHeight="1">
      <c r="A389" s="6"/>
      <c r="B389" s="6"/>
      <c r="C389" s="6"/>
      <c r="D389" s="6"/>
      <c r="E389" s="6"/>
      <c r="F389" s="6"/>
      <c r="G389" s="6"/>
      <c r="H389" s="6"/>
      <c r="I389" s="6"/>
      <c r="J389" s="6"/>
      <c r="K389" s="6"/>
      <c r="L389" s="15"/>
      <c r="M389" s="6"/>
      <c r="N389" s="6"/>
      <c r="O389" s="6"/>
      <c r="P389" s="6"/>
      <c r="Q389" s="6"/>
      <c r="R389" s="6"/>
      <c r="S389" s="6"/>
      <c r="T389" s="6"/>
      <c r="U389" s="6"/>
      <c r="V389" s="6"/>
      <c r="W389" s="6"/>
      <c r="X389" s="6"/>
      <c r="Y389" s="6"/>
      <c r="Z389" s="6"/>
      <c r="AA389" s="6"/>
      <c r="AB389" s="6"/>
    </row>
    <row r="390" spans="1:28" ht="14.25" customHeight="1">
      <c r="A390" s="6"/>
      <c r="B390" s="6"/>
      <c r="C390" s="6"/>
      <c r="D390" s="6"/>
      <c r="E390" s="6"/>
      <c r="F390" s="6"/>
      <c r="G390" s="6"/>
      <c r="H390" s="6"/>
      <c r="I390" s="6"/>
      <c r="J390" s="6"/>
      <c r="K390" s="6"/>
      <c r="L390" s="15"/>
      <c r="M390" s="6"/>
      <c r="N390" s="6"/>
      <c r="O390" s="6"/>
      <c r="P390" s="6"/>
      <c r="Q390" s="6"/>
      <c r="R390" s="6"/>
      <c r="S390" s="6"/>
      <c r="T390" s="6"/>
      <c r="U390" s="6"/>
      <c r="V390" s="6"/>
      <c r="W390" s="6"/>
      <c r="X390" s="6"/>
      <c r="Y390" s="6"/>
      <c r="Z390" s="6"/>
      <c r="AA390" s="6"/>
      <c r="AB390" s="6"/>
    </row>
    <row r="391" spans="1:28" ht="14.25" customHeight="1">
      <c r="A391" s="6"/>
      <c r="B391" s="6"/>
      <c r="C391" s="6"/>
      <c r="D391" s="6"/>
      <c r="E391" s="6"/>
      <c r="F391" s="6"/>
      <c r="G391" s="6"/>
      <c r="H391" s="6"/>
      <c r="I391" s="6"/>
      <c r="J391" s="6"/>
      <c r="K391" s="6"/>
      <c r="L391" s="15"/>
      <c r="M391" s="6"/>
      <c r="N391" s="6"/>
      <c r="O391" s="6"/>
      <c r="P391" s="6"/>
      <c r="Q391" s="6"/>
      <c r="R391" s="6"/>
      <c r="S391" s="6"/>
      <c r="T391" s="6"/>
      <c r="U391" s="6"/>
      <c r="V391" s="6"/>
      <c r="W391" s="6"/>
      <c r="X391" s="6"/>
      <c r="Y391" s="6"/>
      <c r="Z391" s="6"/>
      <c r="AA391" s="6"/>
      <c r="AB391" s="6"/>
    </row>
    <row r="392" spans="1:28" ht="14.25" customHeight="1">
      <c r="A392" s="6"/>
      <c r="B392" s="6"/>
      <c r="C392" s="6"/>
      <c r="D392" s="6"/>
      <c r="E392" s="6"/>
      <c r="F392" s="6"/>
      <c r="G392" s="6"/>
      <c r="H392" s="6"/>
      <c r="I392" s="6"/>
      <c r="J392" s="6"/>
      <c r="K392" s="6"/>
      <c r="L392" s="15"/>
      <c r="M392" s="6"/>
      <c r="N392" s="6"/>
      <c r="O392" s="6"/>
      <c r="P392" s="6"/>
      <c r="Q392" s="6"/>
      <c r="R392" s="6"/>
      <c r="S392" s="6"/>
      <c r="T392" s="6"/>
      <c r="U392" s="6"/>
      <c r="V392" s="6"/>
      <c r="W392" s="6"/>
      <c r="X392" s="6"/>
      <c r="Y392" s="6"/>
      <c r="Z392" s="6"/>
      <c r="AA392" s="6"/>
      <c r="AB392" s="6"/>
    </row>
    <row r="393" spans="1:28" ht="14.25" customHeight="1">
      <c r="A393" s="6"/>
      <c r="B393" s="6"/>
      <c r="C393" s="6"/>
      <c r="D393" s="6"/>
      <c r="E393" s="6"/>
      <c r="F393" s="6"/>
      <c r="G393" s="6"/>
      <c r="H393" s="6"/>
      <c r="I393" s="6"/>
      <c r="J393" s="6"/>
      <c r="K393" s="6"/>
      <c r="L393" s="15"/>
      <c r="M393" s="6"/>
      <c r="N393" s="6"/>
      <c r="O393" s="6"/>
      <c r="P393" s="6"/>
      <c r="Q393" s="6"/>
      <c r="R393" s="6"/>
      <c r="S393" s="6"/>
      <c r="T393" s="6"/>
      <c r="U393" s="6"/>
      <c r="V393" s="6"/>
      <c r="W393" s="6"/>
      <c r="X393" s="6"/>
      <c r="Y393" s="6"/>
      <c r="Z393" s="6"/>
      <c r="AA393" s="6"/>
      <c r="AB393" s="6"/>
    </row>
    <row r="394" spans="1:28" ht="14.25" customHeight="1">
      <c r="A394" s="6"/>
      <c r="B394" s="6"/>
      <c r="C394" s="6"/>
      <c r="D394" s="6"/>
      <c r="E394" s="6"/>
      <c r="F394" s="6"/>
      <c r="G394" s="6"/>
      <c r="H394" s="6"/>
      <c r="I394" s="6"/>
      <c r="J394" s="6"/>
      <c r="K394" s="6"/>
      <c r="L394" s="15"/>
      <c r="M394" s="6"/>
      <c r="N394" s="6"/>
      <c r="O394" s="6"/>
      <c r="P394" s="6"/>
      <c r="Q394" s="6"/>
      <c r="R394" s="6"/>
      <c r="S394" s="6"/>
      <c r="T394" s="6"/>
      <c r="U394" s="6"/>
      <c r="V394" s="6"/>
      <c r="W394" s="6"/>
      <c r="X394" s="6"/>
      <c r="Y394" s="6"/>
      <c r="Z394" s="6"/>
      <c r="AA394" s="6"/>
      <c r="AB394" s="6"/>
    </row>
    <row r="395" spans="1:28" ht="14.25" customHeight="1">
      <c r="A395" s="6"/>
      <c r="B395" s="6"/>
      <c r="C395" s="6"/>
      <c r="D395" s="6"/>
      <c r="E395" s="6"/>
      <c r="F395" s="6"/>
      <c r="G395" s="6"/>
      <c r="H395" s="6"/>
      <c r="I395" s="6"/>
      <c r="J395" s="6"/>
      <c r="K395" s="6"/>
      <c r="L395" s="15"/>
      <c r="M395" s="6"/>
      <c r="N395" s="6"/>
      <c r="O395" s="6"/>
      <c r="P395" s="6"/>
      <c r="Q395" s="6"/>
      <c r="R395" s="6"/>
      <c r="S395" s="6"/>
      <c r="T395" s="6"/>
      <c r="U395" s="6"/>
      <c r="V395" s="6"/>
      <c r="W395" s="6"/>
      <c r="X395" s="6"/>
      <c r="Y395" s="6"/>
      <c r="Z395" s="6"/>
      <c r="AA395" s="6"/>
      <c r="AB395" s="6"/>
    </row>
    <row r="396" spans="1:28" ht="14.25" customHeight="1">
      <c r="A396" s="6"/>
      <c r="B396" s="6"/>
      <c r="C396" s="6"/>
      <c r="D396" s="6"/>
      <c r="E396" s="6"/>
      <c r="F396" s="6"/>
      <c r="G396" s="6"/>
      <c r="H396" s="6"/>
      <c r="I396" s="6"/>
      <c r="J396" s="6"/>
      <c r="K396" s="6"/>
      <c r="L396" s="15"/>
      <c r="M396" s="6"/>
      <c r="N396" s="6"/>
      <c r="O396" s="6"/>
      <c r="P396" s="6"/>
      <c r="Q396" s="6"/>
      <c r="R396" s="6"/>
      <c r="S396" s="6"/>
      <c r="T396" s="6"/>
      <c r="U396" s="6"/>
      <c r="V396" s="6"/>
      <c r="W396" s="6"/>
      <c r="X396" s="6"/>
      <c r="Y396" s="6"/>
      <c r="Z396" s="6"/>
      <c r="AA396" s="6"/>
      <c r="AB396" s="6"/>
    </row>
    <row r="397" spans="1:28" ht="14.25" customHeight="1">
      <c r="A397" s="6"/>
      <c r="B397" s="6"/>
      <c r="C397" s="6"/>
      <c r="D397" s="6"/>
      <c r="E397" s="6"/>
      <c r="F397" s="6"/>
      <c r="G397" s="6"/>
      <c r="H397" s="6"/>
      <c r="I397" s="6"/>
      <c r="J397" s="6"/>
      <c r="K397" s="6"/>
      <c r="L397" s="15"/>
      <c r="M397" s="6"/>
      <c r="N397" s="6"/>
      <c r="O397" s="6"/>
      <c r="P397" s="6"/>
      <c r="Q397" s="6"/>
      <c r="R397" s="6"/>
      <c r="S397" s="6"/>
      <c r="T397" s="6"/>
      <c r="U397" s="6"/>
      <c r="V397" s="6"/>
      <c r="W397" s="6"/>
      <c r="X397" s="6"/>
      <c r="Y397" s="6"/>
      <c r="Z397" s="6"/>
      <c r="AA397" s="6"/>
      <c r="AB397" s="6"/>
    </row>
    <row r="398" spans="1:28" ht="14.25" customHeight="1">
      <c r="A398" s="6"/>
      <c r="B398" s="6"/>
      <c r="C398" s="6"/>
      <c r="D398" s="6"/>
      <c r="E398" s="6"/>
      <c r="F398" s="6"/>
      <c r="G398" s="6"/>
      <c r="H398" s="6"/>
      <c r="I398" s="6"/>
      <c r="J398" s="6"/>
      <c r="K398" s="6"/>
      <c r="L398" s="15"/>
      <c r="M398" s="6"/>
      <c r="N398" s="6"/>
      <c r="O398" s="6"/>
      <c r="P398" s="6"/>
      <c r="Q398" s="6"/>
      <c r="R398" s="6"/>
      <c r="S398" s="6"/>
      <c r="T398" s="6"/>
      <c r="U398" s="6"/>
      <c r="V398" s="6"/>
      <c r="W398" s="6"/>
      <c r="X398" s="6"/>
      <c r="Y398" s="6"/>
      <c r="Z398" s="6"/>
      <c r="AA398" s="6"/>
      <c r="AB398" s="6"/>
    </row>
    <row r="399" spans="1:28" ht="14.25" customHeight="1">
      <c r="A399" s="6"/>
      <c r="B399" s="6"/>
      <c r="C399" s="6"/>
      <c r="D399" s="6"/>
      <c r="E399" s="6"/>
      <c r="F399" s="6"/>
      <c r="G399" s="6"/>
      <c r="H399" s="6"/>
      <c r="I399" s="6"/>
      <c r="J399" s="6"/>
      <c r="K399" s="6"/>
      <c r="L399" s="15"/>
      <c r="M399" s="6"/>
      <c r="N399" s="6"/>
      <c r="O399" s="6"/>
      <c r="P399" s="6"/>
      <c r="Q399" s="6"/>
      <c r="R399" s="6"/>
      <c r="S399" s="6"/>
      <c r="T399" s="6"/>
      <c r="U399" s="6"/>
      <c r="V399" s="6"/>
      <c r="W399" s="6"/>
      <c r="X399" s="6"/>
      <c r="Y399" s="6"/>
      <c r="Z399" s="6"/>
      <c r="AA399" s="6"/>
      <c r="AB399" s="6"/>
    </row>
    <row r="400" spans="1:28" ht="14.25" customHeight="1">
      <c r="A400" s="6"/>
      <c r="B400" s="6"/>
      <c r="C400" s="6"/>
      <c r="D400" s="6"/>
      <c r="E400" s="6"/>
      <c r="F400" s="6"/>
      <c r="G400" s="6"/>
      <c r="H400" s="6"/>
      <c r="I400" s="6"/>
      <c r="J400" s="6"/>
      <c r="K400" s="6"/>
      <c r="L400" s="15"/>
      <c r="M400" s="6"/>
      <c r="N400" s="6"/>
      <c r="O400" s="6"/>
      <c r="P400" s="6"/>
      <c r="Q400" s="6"/>
      <c r="R400" s="6"/>
      <c r="S400" s="6"/>
      <c r="T400" s="6"/>
      <c r="U400" s="6"/>
      <c r="V400" s="6"/>
      <c r="W400" s="6"/>
      <c r="X400" s="6"/>
      <c r="Y400" s="6"/>
      <c r="Z400" s="6"/>
      <c r="AA400" s="6"/>
      <c r="AB400" s="6"/>
    </row>
    <row r="401" spans="1:28" ht="14.25" customHeight="1">
      <c r="A401" s="6"/>
      <c r="B401" s="6"/>
      <c r="C401" s="6"/>
      <c r="D401" s="6"/>
      <c r="E401" s="6"/>
      <c r="F401" s="6"/>
      <c r="G401" s="6"/>
      <c r="H401" s="6"/>
      <c r="I401" s="6"/>
      <c r="J401" s="6"/>
      <c r="K401" s="6"/>
      <c r="L401" s="15"/>
      <c r="M401" s="6"/>
      <c r="N401" s="6"/>
      <c r="O401" s="6"/>
      <c r="P401" s="6"/>
      <c r="Q401" s="6"/>
      <c r="R401" s="6"/>
      <c r="S401" s="6"/>
      <c r="T401" s="6"/>
      <c r="U401" s="6"/>
      <c r="V401" s="6"/>
      <c r="W401" s="6"/>
      <c r="X401" s="6"/>
      <c r="Y401" s="6"/>
      <c r="Z401" s="6"/>
      <c r="AA401" s="6"/>
      <c r="AB401" s="6"/>
    </row>
    <row r="402" spans="1:28" ht="14.25" customHeight="1">
      <c r="A402" s="6"/>
      <c r="B402" s="6"/>
      <c r="C402" s="6"/>
      <c r="D402" s="6"/>
      <c r="E402" s="6"/>
      <c r="F402" s="6"/>
      <c r="G402" s="6"/>
      <c r="H402" s="6"/>
      <c r="I402" s="6"/>
      <c r="J402" s="6"/>
      <c r="K402" s="6"/>
      <c r="L402" s="15"/>
      <c r="M402" s="6"/>
      <c r="N402" s="6"/>
      <c r="O402" s="6"/>
      <c r="P402" s="6"/>
      <c r="Q402" s="6"/>
      <c r="R402" s="6"/>
      <c r="S402" s="6"/>
      <c r="T402" s="6"/>
      <c r="U402" s="6"/>
      <c r="V402" s="6"/>
      <c r="W402" s="6"/>
      <c r="X402" s="6"/>
      <c r="Y402" s="6"/>
      <c r="Z402" s="6"/>
      <c r="AA402" s="6"/>
      <c r="AB402" s="6"/>
    </row>
    <row r="403" spans="1:28" ht="14.25" customHeight="1">
      <c r="A403" s="6"/>
      <c r="B403" s="6"/>
      <c r="C403" s="6"/>
      <c r="D403" s="6"/>
      <c r="E403" s="6"/>
      <c r="F403" s="6"/>
      <c r="G403" s="6"/>
      <c r="H403" s="6"/>
      <c r="I403" s="6"/>
      <c r="J403" s="6"/>
      <c r="K403" s="6"/>
      <c r="L403" s="15"/>
      <c r="M403" s="6"/>
      <c r="N403" s="6"/>
      <c r="O403" s="6"/>
      <c r="P403" s="6"/>
      <c r="Q403" s="6"/>
      <c r="R403" s="6"/>
      <c r="S403" s="6"/>
      <c r="T403" s="6"/>
      <c r="U403" s="6"/>
      <c r="V403" s="6"/>
      <c r="W403" s="6"/>
      <c r="X403" s="6"/>
      <c r="Y403" s="6"/>
      <c r="Z403" s="6"/>
      <c r="AA403" s="6"/>
      <c r="AB403" s="6"/>
    </row>
    <row r="404" spans="1:28" ht="14.25" customHeight="1">
      <c r="A404" s="6"/>
      <c r="B404" s="6"/>
      <c r="C404" s="6"/>
      <c r="D404" s="6"/>
      <c r="E404" s="6"/>
      <c r="F404" s="6"/>
      <c r="G404" s="6"/>
      <c r="H404" s="6"/>
      <c r="I404" s="6"/>
      <c r="J404" s="6"/>
      <c r="K404" s="6"/>
      <c r="L404" s="15"/>
      <c r="M404" s="6"/>
      <c r="N404" s="6"/>
      <c r="O404" s="6"/>
      <c r="P404" s="6"/>
      <c r="Q404" s="6"/>
      <c r="R404" s="6"/>
      <c r="S404" s="6"/>
      <c r="T404" s="6"/>
      <c r="U404" s="6"/>
      <c r="V404" s="6"/>
      <c r="W404" s="6"/>
      <c r="X404" s="6"/>
      <c r="Y404" s="6"/>
      <c r="Z404" s="6"/>
      <c r="AA404" s="6"/>
      <c r="AB404" s="6"/>
    </row>
    <row r="405" spans="1:28" ht="14.25" customHeight="1">
      <c r="A405" s="6"/>
      <c r="B405" s="6"/>
      <c r="C405" s="6"/>
      <c r="D405" s="6"/>
      <c r="E405" s="6"/>
      <c r="F405" s="6"/>
      <c r="G405" s="6"/>
      <c r="H405" s="6"/>
      <c r="I405" s="6"/>
      <c r="J405" s="6"/>
      <c r="K405" s="6"/>
      <c r="L405" s="15"/>
      <c r="M405" s="6"/>
      <c r="N405" s="6"/>
      <c r="O405" s="6"/>
      <c r="P405" s="6"/>
      <c r="Q405" s="6"/>
      <c r="R405" s="6"/>
      <c r="S405" s="6"/>
      <c r="T405" s="6"/>
      <c r="U405" s="6"/>
      <c r="V405" s="6"/>
      <c r="W405" s="6"/>
      <c r="X405" s="6"/>
      <c r="Y405" s="6"/>
      <c r="Z405" s="6"/>
      <c r="AA405" s="6"/>
      <c r="AB405" s="6"/>
    </row>
    <row r="406" spans="1:28" ht="14.25" customHeight="1">
      <c r="A406" s="6"/>
      <c r="B406" s="6"/>
      <c r="C406" s="6"/>
      <c r="D406" s="6"/>
      <c r="E406" s="6"/>
      <c r="F406" s="6"/>
      <c r="G406" s="6"/>
      <c r="H406" s="6"/>
      <c r="I406" s="6"/>
      <c r="J406" s="6"/>
      <c r="K406" s="6"/>
      <c r="L406" s="15"/>
      <c r="M406" s="6"/>
      <c r="N406" s="6"/>
      <c r="O406" s="6"/>
      <c r="P406" s="6"/>
      <c r="Q406" s="6"/>
      <c r="R406" s="6"/>
      <c r="S406" s="6"/>
      <c r="T406" s="6"/>
      <c r="U406" s="6"/>
      <c r="V406" s="6"/>
      <c r="W406" s="6"/>
      <c r="X406" s="6"/>
      <c r="Y406" s="6"/>
      <c r="Z406" s="6"/>
      <c r="AA406" s="6"/>
      <c r="AB406" s="6"/>
    </row>
    <row r="407" spans="1:28" ht="14.25" customHeight="1">
      <c r="A407" s="6"/>
      <c r="B407" s="6"/>
      <c r="C407" s="6"/>
      <c r="D407" s="6"/>
      <c r="E407" s="6"/>
      <c r="F407" s="6"/>
      <c r="G407" s="6"/>
      <c r="H407" s="6"/>
      <c r="I407" s="6"/>
      <c r="J407" s="6"/>
      <c r="K407" s="6"/>
      <c r="L407" s="15"/>
      <c r="M407" s="6"/>
      <c r="N407" s="6"/>
      <c r="O407" s="6"/>
      <c r="P407" s="6"/>
      <c r="Q407" s="6"/>
      <c r="R407" s="6"/>
      <c r="S407" s="6"/>
      <c r="T407" s="6"/>
      <c r="U407" s="6"/>
      <c r="V407" s="6"/>
      <c r="W407" s="6"/>
      <c r="X407" s="6"/>
      <c r="Y407" s="6"/>
      <c r="Z407" s="6"/>
      <c r="AA407" s="6"/>
      <c r="AB407" s="6"/>
    </row>
    <row r="408" spans="1:28" ht="14.25" customHeight="1">
      <c r="A408" s="6"/>
      <c r="B408" s="6"/>
      <c r="C408" s="6"/>
      <c r="D408" s="6"/>
      <c r="E408" s="6"/>
      <c r="F408" s="6"/>
      <c r="G408" s="6"/>
      <c r="H408" s="6"/>
      <c r="I408" s="6"/>
      <c r="J408" s="6"/>
      <c r="K408" s="6"/>
      <c r="L408" s="15"/>
      <c r="M408" s="6"/>
      <c r="N408" s="6"/>
      <c r="O408" s="6"/>
      <c r="P408" s="6"/>
      <c r="Q408" s="6"/>
      <c r="R408" s="6"/>
      <c r="S408" s="6"/>
      <c r="T408" s="6"/>
      <c r="U408" s="6"/>
      <c r="V408" s="6"/>
      <c r="W408" s="6"/>
      <c r="X408" s="6"/>
      <c r="Y408" s="6"/>
      <c r="Z408" s="6"/>
      <c r="AA408" s="6"/>
      <c r="AB408" s="6"/>
    </row>
    <row r="409" spans="1:28" ht="14.25" customHeight="1">
      <c r="A409" s="6"/>
      <c r="B409" s="6"/>
      <c r="C409" s="6"/>
      <c r="D409" s="6"/>
      <c r="E409" s="6"/>
      <c r="F409" s="6"/>
      <c r="G409" s="6"/>
      <c r="H409" s="6"/>
      <c r="I409" s="6"/>
      <c r="J409" s="6"/>
      <c r="K409" s="6"/>
      <c r="L409" s="15"/>
      <c r="M409" s="6"/>
      <c r="N409" s="6"/>
      <c r="O409" s="6"/>
      <c r="P409" s="6"/>
      <c r="Q409" s="6"/>
      <c r="R409" s="6"/>
      <c r="S409" s="6"/>
      <c r="T409" s="6"/>
      <c r="U409" s="6"/>
      <c r="V409" s="6"/>
      <c r="W409" s="6"/>
      <c r="X409" s="6"/>
      <c r="Y409" s="6"/>
      <c r="Z409" s="6"/>
      <c r="AA409" s="6"/>
      <c r="AB409" s="6"/>
    </row>
    <row r="410" spans="1:28" ht="14.25" customHeight="1">
      <c r="A410" s="6"/>
      <c r="B410" s="6"/>
      <c r="C410" s="6"/>
      <c r="D410" s="6"/>
      <c r="E410" s="6"/>
      <c r="F410" s="6"/>
      <c r="G410" s="6"/>
      <c r="H410" s="6"/>
      <c r="I410" s="6"/>
      <c r="J410" s="6"/>
      <c r="K410" s="6"/>
      <c r="L410" s="15"/>
      <c r="M410" s="6"/>
      <c r="N410" s="6"/>
      <c r="O410" s="6"/>
      <c r="P410" s="6"/>
      <c r="Q410" s="6"/>
      <c r="R410" s="6"/>
      <c r="S410" s="6"/>
      <c r="T410" s="6"/>
      <c r="U410" s="6"/>
      <c r="V410" s="6"/>
      <c r="W410" s="6"/>
      <c r="X410" s="6"/>
      <c r="Y410" s="6"/>
      <c r="Z410" s="6"/>
      <c r="AA410" s="6"/>
      <c r="AB410" s="6"/>
    </row>
    <row r="411" spans="1:28" ht="14.25" customHeight="1">
      <c r="A411" s="6"/>
      <c r="B411" s="6"/>
      <c r="C411" s="6"/>
      <c r="D411" s="6"/>
      <c r="E411" s="6"/>
      <c r="F411" s="6"/>
      <c r="G411" s="6"/>
      <c r="H411" s="6"/>
      <c r="I411" s="6"/>
      <c r="J411" s="6"/>
      <c r="K411" s="6"/>
      <c r="L411" s="15"/>
      <c r="M411" s="6"/>
      <c r="N411" s="6"/>
      <c r="O411" s="6"/>
      <c r="P411" s="6"/>
      <c r="Q411" s="6"/>
      <c r="R411" s="6"/>
      <c r="S411" s="6"/>
      <c r="T411" s="6"/>
      <c r="U411" s="6"/>
      <c r="V411" s="6"/>
      <c r="W411" s="6"/>
      <c r="X411" s="6"/>
      <c r="Y411" s="6"/>
      <c r="Z411" s="6"/>
      <c r="AA411" s="6"/>
      <c r="AB411" s="6"/>
    </row>
    <row r="412" spans="1:28" ht="14.25" customHeight="1">
      <c r="A412" s="6"/>
      <c r="B412" s="6"/>
      <c r="C412" s="6"/>
      <c r="D412" s="6"/>
      <c r="E412" s="6"/>
      <c r="F412" s="6"/>
      <c r="G412" s="6"/>
      <c r="H412" s="6"/>
      <c r="I412" s="6"/>
      <c r="J412" s="6"/>
      <c r="K412" s="6"/>
      <c r="L412" s="15"/>
      <c r="M412" s="6"/>
      <c r="N412" s="6"/>
      <c r="O412" s="6"/>
      <c r="P412" s="6"/>
      <c r="Q412" s="6"/>
      <c r="R412" s="6"/>
      <c r="S412" s="6"/>
      <c r="T412" s="6"/>
      <c r="U412" s="6"/>
      <c r="V412" s="6"/>
      <c r="W412" s="6"/>
      <c r="X412" s="6"/>
      <c r="Y412" s="6"/>
      <c r="Z412" s="6"/>
      <c r="AA412" s="6"/>
      <c r="AB412" s="6"/>
    </row>
    <row r="413" spans="1:28" ht="14.25" customHeight="1">
      <c r="A413" s="6"/>
      <c r="B413" s="6"/>
      <c r="C413" s="6"/>
      <c r="D413" s="6"/>
      <c r="E413" s="6"/>
      <c r="F413" s="6"/>
      <c r="G413" s="6"/>
      <c r="H413" s="6"/>
      <c r="I413" s="6"/>
      <c r="J413" s="6"/>
      <c r="K413" s="6"/>
      <c r="L413" s="15"/>
      <c r="M413" s="6"/>
      <c r="N413" s="6"/>
      <c r="O413" s="6"/>
      <c r="P413" s="6"/>
      <c r="Q413" s="6"/>
      <c r="R413" s="6"/>
      <c r="S413" s="6"/>
      <c r="T413" s="6"/>
      <c r="U413" s="6"/>
      <c r="V413" s="6"/>
      <c r="W413" s="6"/>
      <c r="X413" s="6"/>
      <c r="Y413" s="6"/>
      <c r="Z413" s="6"/>
      <c r="AA413" s="6"/>
      <c r="AB413" s="6"/>
    </row>
    <row r="414" spans="1:28" ht="14.25" customHeight="1">
      <c r="A414" s="6"/>
      <c r="B414" s="6"/>
      <c r="C414" s="6"/>
      <c r="D414" s="6"/>
      <c r="E414" s="6"/>
      <c r="F414" s="6"/>
      <c r="G414" s="6"/>
      <c r="H414" s="6"/>
      <c r="I414" s="6"/>
      <c r="J414" s="6"/>
      <c r="K414" s="6"/>
      <c r="L414" s="15"/>
      <c r="M414" s="6"/>
      <c r="N414" s="6"/>
      <c r="O414" s="6"/>
      <c r="P414" s="6"/>
      <c r="Q414" s="6"/>
      <c r="R414" s="6"/>
      <c r="S414" s="6"/>
      <c r="T414" s="6"/>
      <c r="U414" s="6"/>
      <c r="V414" s="6"/>
      <c r="W414" s="6"/>
      <c r="X414" s="6"/>
      <c r="Y414" s="6"/>
      <c r="Z414" s="6"/>
      <c r="AA414" s="6"/>
      <c r="AB414" s="6"/>
    </row>
    <row r="415" spans="1:28" ht="14.25" customHeight="1">
      <c r="A415" s="6"/>
      <c r="B415" s="6"/>
      <c r="C415" s="6"/>
      <c r="D415" s="6"/>
      <c r="E415" s="6"/>
      <c r="F415" s="6"/>
      <c r="G415" s="6"/>
      <c r="H415" s="6"/>
      <c r="I415" s="6"/>
      <c r="J415" s="6"/>
      <c r="K415" s="6"/>
      <c r="L415" s="15"/>
      <c r="M415" s="6"/>
      <c r="N415" s="6"/>
      <c r="O415" s="6"/>
      <c r="P415" s="6"/>
      <c r="Q415" s="6"/>
      <c r="R415" s="6"/>
      <c r="S415" s="6"/>
      <c r="T415" s="6"/>
      <c r="U415" s="6"/>
      <c r="V415" s="6"/>
      <c r="W415" s="6"/>
      <c r="X415" s="6"/>
      <c r="Y415" s="6"/>
      <c r="Z415" s="6"/>
      <c r="AA415" s="6"/>
      <c r="AB415" s="6"/>
    </row>
    <row r="416" spans="1:28" ht="14.25" customHeight="1">
      <c r="A416" s="6"/>
      <c r="B416" s="6"/>
      <c r="C416" s="6"/>
      <c r="D416" s="6"/>
      <c r="E416" s="6"/>
      <c r="F416" s="6"/>
      <c r="G416" s="6"/>
      <c r="H416" s="6"/>
      <c r="I416" s="6"/>
      <c r="J416" s="6"/>
      <c r="K416" s="6"/>
      <c r="L416" s="15"/>
      <c r="M416" s="6"/>
      <c r="N416" s="6"/>
      <c r="O416" s="6"/>
      <c r="P416" s="6"/>
      <c r="Q416" s="6"/>
      <c r="R416" s="6"/>
      <c r="S416" s="6"/>
      <c r="T416" s="6"/>
      <c r="U416" s="6"/>
      <c r="V416" s="6"/>
      <c r="W416" s="6"/>
      <c r="X416" s="6"/>
      <c r="Y416" s="6"/>
      <c r="Z416" s="6"/>
      <c r="AA416" s="6"/>
      <c r="AB416" s="6"/>
    </row>
    <row r="417" spans="1:28" ht="14.25" customHeight="1">
      <c r="A417" s="6"/>
      <c r="B417" s="6"/>
      <c r="C417" s="6"/>
      <c r="D417" s="6"/>
      <c r="E417" s="6"/>
      <c r="F417" s="6"/>
      <c r="G417" s="6"/>
      <c r="H417" s="6"/>
      <c r="I417" s="6"/>
      <c r="J417" s="6"/>
      <c r="K417" s="6"/>
      <c r="L417" s="15"/>
      <c r="M417" s="6"/>
      <c r="N417" s="6"/>
      <c r="O417" s="6"/>
      <c r="P417" s="6"/>
      <c r="Q417" s="6"/>
      <c r="R417" s="6"/>
      <c r="S417" s="6"/>
      <c r="T417" s="6"/>
      <c r="U417" s="6"/>
      <c r="V417" s="6"/>
      <c r="W417" s="6"/>
      <c r="X417" s="6"/>
      <c r="Y417" s="6"/>
      <c r="Z417" s="6"/>
      <c r="AA417" s="6"/>
      <c r="AB417" s="6"/>
    </row>
    <row r="418" spans="1:28" ht="14.25" customHeight="1">
      <c r="A418" s="6"/>
      <c r="B418" s="6"/>
      <c r="C418" s="6"/>
      <c r="D418" s="6"/>
      <c r="E418" s="6"/>
      <c r="F418" s="6"/>
      <c r="G418" s="6"/>
      <c r="H418" s="6"/>
      <c r="I418" s="6"/>
      <c r="J418" s="6"/>
      <c r="K418" s="6"/>
      <c r="L418" s="15"/>
      <c r="M418" s="6"/>
      <c r="N418" s="6"/>
      <c r="O418" s="6"/>
      <c r="P418" s="6"/>
      <c r="Q418" s="6"/>
      <c r="R418" s="6"/>
      <c r="S418" s="6"/>
      <c r="T418" s="6"/>
      <c r="U418" s="6"/>
      <c r="V418" s="6"/>
      <c r="W418" s="6"/>
      <c r="X418" s="6"/>
      <c r="Y418" s="6"/>
      <c r="Z418" s="6"/>
      <c r="AA418" s="6"/>
      <c r="AB418" s="6"/>
    </row>
    <row r="419" spans="1:28" ht="14.25" customHeight="1">
      <c r="A419" s="6"/>
      <c r="B419" s="6"/>
      <c r="C419" s="6"/>
      <c r="D419" s="6"/>
      <c r="E419" s="6"/>
      <c r="F419" s="6"/>
      <c r="G419" s="6"/>
      <c r="H419" s="6"/>
      <c r="I419" s="6"/>
      <c r="J419" s="6"/>
      <c r="K419" s="6"/>
      <c r="L419" s="15"/>
      <c r="M419" s="6"/>
      <c r="N419" s="6"/>
      <c r="O419" s="6"/>
      <c r="P419" s="6"/>
      <c r="Q419" s="6"/>
      <c r="R419" s="6"/>
      <c r="S419" s="6"/>
      <c r="T419" s="6"/>
      <c r="U419" s="6"/>
      <c r="V419" s="6"/>
      <c r="W419" s="6"/>
      <c r="X419" s="6"/>
      <c r="Y419" s="6"/>
      <c r="Z419" s="6"/>
      <c r="AA419" s="6"/>
      <c r="AB419" s="6"/>
    </row>
    <row r="420" spans="1:28" ht="14.25" customHeight="1">
      <c r="A420" s="6"/>
      <c r="B420" s="6"/>
      <c r="C420" s="6"/>
      <c r="D420" s="6"/>
      <c r="E420" s="6"/>
      <c r="F420" s="6"/>
      <c r="G420" s="6"/>
      <c r="H420" s="6"/>
      <c r="I420" s="6"/>
      <c r="J420" s="6"/>
      <c r="K420" s="6"/>
      <c r="L420" s="15"/>
      <c r="M420" s="6"/>
      <c r="N420" s="6"/>
      <c r="O420" s="6"/>
      <c r="P420" s="6"/>
      <c r="Q420" s="6"/>
      <c r="R420" s="6"/>
      <c r="S420" s="6"/>
      <c r="T420" s="6"/>
      <c r="U420" s="6"/>
      <c r="V420" s="6"/>
      <c r="W420" s="6"/>
      <c r="X420" s="6"/>
      <c r="Y420" s="6"/>
      <c r="Z420" s="6"/>
      <c r="AA420" s="6"/>
      <c r="AB420" s="6"/>
    </row>
    <row r="421" spans="1:28" ht="14.25" customHeight="1">
      <c r="A421" s="6"/>
      <c r="B421" s="6"/>
      <c r="C421" s="6"/>
      <c r="D421" s="6"/>
      <c r="E421" s="6"/>
      <c r="F421" s="6"/>
      <c r="G421" s="6"/>
      <c r="H421" s="6"/>
      <c r="I421" s="6"/>
      <c r="J421" s="6"/>
      <c r="K421" s="6"/>
      <c r="L421" s="15"/>
      <c r="M421" s="6"/>
      <c r="N421" s="6"/>
      <c r="O421" s="6"/>
      <c r="P421" s="6"/>
      <c r="Q421" s="6"/>
      <c r="R421" s="6"/>
      <c r="S421" s="6"/>
      <c r="T421" s="6"/>
      <c r="U421" s="6"/>
      <c r="V421" s="6"/>
      <c r="W421" s="6"/>
      <c r="X421" s="6"/>
      <c r="Y421" s="6"/>
      <c r="Z421" s="6"/>
      <c r="AA421" s="6"/>
      <c r="AB421" s="6"/>
    </row>
    <row r="422" spans="1:28" ht="14.25" customHeight="1">
      <c r="A422" s="6"/>
      <c r="B422" s="6"/>
      <c r="C422" s="6"/>
      <c r="D422" s="6"/>
      <c r="E422" s="6"/>
      <c r="F422" s="6"/>
      <c r="G422" s="6"/>
      <c r="H422" s="6"/>
      <c r="I422" s="6"/>
      <c r="J422" s="6"/>
      <c r="K422" s="6"/>
      <c r="L422" s="15"/>
      <c r="M422" s="6"/>
      <c r="N422" s="6"/>
      <c r="O422" s="6"/>
      <c r="P422" s="6"/>
      <c r="Q422" s="6"/>
      <c r="R422" s="6"/>
      <c r="S422" s="6"/>
      <c r="T422" s="6"/>
      <c r="U422" s="6"/>
      <c r="V422" s="6"/>
      <c r="W422" s="6"/>
      <c r="X422" s="6"/>
      <c r="Y422" s="6"/>
      <c r="Z422" s="6"/>
      <c r="AA422" s="6"/>
      <c r="AB422" s="6"/>
    </row>
    <row r="423" spans="1:28" ht="14.25" customHeight="1">
      <c r="A423" s="6"/>
      <c r="B423" s="6"/>
      <c r="C423" s="6"/>
      <c r="D423" s="6"/>
      <c r="E423" s="6"/>
      <c r="F423" s="6"/>
      <c r="G423" s="6"/>
      <c r="H423" s="6"/>
      <c r="I423" s="6"/>
      <c r="J423" s="6"/>
      <c r="K423" s="6"/>
      <c r="L423" s="15"/>
      <c r="M423" s="6"/>
      <c r="N423" s="6"/>
      <c r="O423" s="6"/>
      <c r="P423" s="6"/>
      <c r="Q423" s="6"/>
      <c r="R423" s="6"/>
      <c r="S423" s="6"/>
      <c r="T423" s="6"/>
      <c r="U423" s="6"/>
      <c r="V423" s="6"/>
      <c r="W423" s="6"/>
      <c r="X423" s="6"/>
      <c r="Y423" s="6"/>
      <c r="Z423" s="6"/>
      <c r="AA423" s="6"/>
      <c r="AB423" s="6"/>
    </row>
    <row r="424" spans="1:28" ht="14.25" customHeight="1">
      <c r="A424" s="6"/>
      <c r="B424" s="6"/>
      <c r="C424" s="6"/>
      <c r="D424" s="6"/>
      <c r="E424" s="6"/>
      <c r="F424" s="6"/>
      <c r="G424" s="6"/>
      <c r="H424" s="6"/>
      <c r="I424" s="6"/>
      <c r="J424" s="6"/>
      <c r="K424" s="6"/>
      <c r="L424" s="15"/>
      <c r="M424" s="6"/>
      <c r="N424" s="6"/>
      <c r="O424" s="6"/>
      <c r="P424" s="6"/>
      <c r="Q424" s="6"/>
      <c r="R424" s="6"/>
      <c r="S424" s="6"/>
      <c r="T424" s="6"/>
      <c r="U424" s="6"/>
      <c r="V424" s="6"/>
      <c r="W424" s="6"/>
      <c r="X424" s="6"/>
      <c r="Y424" s="6"/>
      <c r="Z424" s="6"/>
      <c r="AA424" s="6"/>
      <c r="AB424" s="6"/>
    </row>
    <row r="425" spans="1:28" ht="14.25" customHeight="1">
      <c r="A425" s="6"/>
      <c r="B425" s="6"/>
      <c r="C425" s="6"/>
      <c r="D425" s="6"/>
      <c r="E425" s="6"/>
      <c r="F425" s="6"/>
      <c r="G425" s="6"/>
      <c r="H425" s="6"/>
      <c r="I425" s="6"/>
      <c r="J425" s="6"/>
      <c r="K425" s="6"/>
      <c r="L425" s="15"/>
      <c r="M425" s="6"/>
      <c r="N425" s="6"/>
      <c r="O425" s="6"/>
      <c r="P425" s="6"/>
      <c r="Q425" s="6"/>
      <c r="R425" s="6"/>
      <c r="S425" s="6"/>
      <c r="T425" s="6"/>
      <c r="U425" s="6"/>
      <c r="V425" s="6"/>
      <c r="W425" s="6"/>
      <c r="X425" s="6"/>
      <c r="Y425" s="6"/>
      <c r="Z425" s="6"/>
      <c r="AA425" s="6"/>
      <c r="AB425" s="6"/>
    </row>
    <row r="426" spans="1:28" ht="14.25" customHeight="1">
      <c r="A426" s="6"/>
      <c r="B426" s="6"/>
      <c r="C426" s="6"/>
      <c r="D426" s="6"/>
      <c r="E426" s="6"/>
      <c r="F426" s="6"/>
      <c r="G426" s="6"/>
      <c r="H426" s="6"/>
      <c r="I426" s="6"/>
      <c r="J426" s="6"/>
      <c r="K426" s="6"/>
      <c r="L426" s="15"/>
      <c r="M426" s="6"/>
      <c r="N426" s="6"/>
      <c r="O426" s="6"/>
      <c r="P426" s="6"/>
      <c r="Q426" s="6"/>
      <c r="R426" s="6"/>
      <c r="S426" s="6"/>
      <c r="T426" s="6"/>
      <c r="U426" s="6"/>
      <c r="V426" s="6"/>
      <c r="W426" s="6"/>
      <c r="X426" s="6"/>
      <c r="Y426" s="6"/>
      <c r="Z426" s="6"/>
      <c r="AA426" s="6"/>
      <c r="AB426" s="6"/>
    </row>
    <row r="427" spans="1:28" ht="14.25" customHeight="1">
      <c r="A427" s="6"/>
      <c r="B427" s="6"/>
      <c r="C427" s="6"/>
      <c r="D427" s="6"/>
      <c r="E427" s="6"/>
      <c r="F427" s="6"/>
      <c r="G427" s="6"/>
      <c r="H427" s="6"/>
      <c r="I427" s="6"/>
      <c r="J427" s="6"/>
      <c r="K427" s="6"/>
      <c r="L427" s="15"/>
      <c r="M427" s="6"/>
      <c r="N427" s="6"/>
      <c r="O427" s="6"/>
      <c r="P427" s="6"/>
      <c r="Q427" s="6"/>
      <c r="R427" s="6"/>
      <c r="S427" s="6"/>
      <c r="T427" s="6"/>
      <c r="U427" s="6"/>
      <c r="V427" s="6"/>
      <c r="W427" s="6"/>
      <c r="X427" s="6"/>
      <c r="Y427" s="6"/>
      <c r="Z427" s="6"/>
      <c r="AA427" s="6"/>
      <c r="AB427" s="6"/>
    </row>
    <row r="428" spans="1:28" ht="14.25" customHeight="1">
      <c r="A428" s="6"/>
      <c r="B428" s="6"/>
      <c r="C428" s="6"/>
      <c r="D428" s="6"/>
      <c r="E428" s="6"/>
      <c r="F428" s="6"/>
      <c r="G428" s="6"/>
      <c r="H428" s="6"/>
      <c r="I428" s="6"/>
      <c r="J428" s="6"/>
      <c r="K428" s="6"/>
      <c r="L428" s="15"/>
      <c r="M428" s="6"/>
      <c r="N428" s="6"/>
      <c r="O428" s="6"/>
      <c r="P428" s="6"/>
      <c r="Q428" s="6"/>
      <c r="R428" s="6"/>
      <c r="S428" s="6"/>
      <c r="T428" s="6"/>
      <c r="U428" s="6"/>
      <c r="V428" s="6"/>
      <c r="W428" s="6"/>
      <c r="X428" s="6"/>
      <c r="Y428" s="6"/>
      <c r="Z428" s="6"/>
      <c r="AA428" s="6"/>
      <c r="AB428" s="6"/>
    </row>
    <row r="429" spans="1:28" ht="14.25" customHeight="1">
      <c r="A429" s="6"/>
      <c r="B429" s="6"/>
      <c r="C429" s="6"/>
      <c r="D429" s="6"/>
      <c r="E429" s="6"/>
      <c r="F429" s="6"/>
      <c r="G429" s="6"/>
      <c r="H429" s="6"/>
      <c r="I429" s="6"/>
      <c r="J429" s="6"/>
      <c r="K429" s="6"/>
      <c r="L429" s="15"/>
      <c r="M429" s="6"/>
      <c r="N429" s="6"/>
      <c r="O429" s="6"/>
      <c r="P429" s="6"/>
      <c r="Q429" s="6"/>
      <c r="R429" s="6"/>
      <c r="S429" s="6"/>
      <c r="T429" s="6"/>
      <c r="U429" s="6"/>
      <c r="V429" s="6"/>
      <c r="W429" s="6"/>
      <c r="X429" s="6"/>
      <c r="Y429" s="6"/>
      <c r="Z429" s="6"/>
      <c r="AA429" s="6"/>
      <c r="AB429" s="6"/>
    </row>
    <row r="430" spans="1:28" ht="14.25" customHeight="1">
      <c r="A430" s="6"/>
      <c r="B430" s="6"/>
      <c r="C430" s="6"/>
      <c r="D430" s="6"/>
      <c r="E430" s="6"/>
      <c r="F430" s="6"/>
      <c r="G430" s="6"/>
      <c r="H430" s="6"/>
      <c r="I430" s="6"/>
      <c r="J430" s="6"/>
      <c r="K430" s="6"/>
      <c r="L430" s="15"/>
      <c r="M430" s="6"/>
      <c r="N430" s="6"/>
      <c r="O430" s="6"/>
      <c r="P430" s="6"/>
      <c r="Q430" s="6"/>
      <c r="R430" s="6"/>
      <c r="S430" s="6"/>
      <c r="T430" s="6"/>
      <c r="U430" s="6"/>
      <c r="V430" s="6"/>
      <c r="W430" s="6"/>
      <c r="X430" s="6"/>
      <c r="Y430" s="6"/>
      <c r="Z430" s="6"/>
      <c r="AA430" s="6"/>
      <c r="AB430" s="6"/>
    </row>
    <row r="431" spans="1:28" ht="14.25" customHeight="1">
      <c r="A431" s="6"/>
      <c r="B431" s="6"/>
      <c r="C431" s="6"/>
      <c r="D431" s="6"/>
      <c r="E431" s="6"/>
      <c r="F431" s="6"/>
      <c r="G431" s="6"/>
      <c r="H431" s="6"/>
      <c r="I431" s="6"/>
      <c r="J431" s="6"/>
      <c r="K431" s="6"/>
      <c r="L431" s="15"/>
      <c r="M431" s="6"/>
      <c r="N431" s="6"/>
      <c r="O431" s="6"/>
      <c r="P431" s="6"/>
      <c r="Q431" s="6"/>
      <c r="R431" s="6"/>
      <c r="S431" s="6"/>
      <c r="T431" s="6"/>
      <c r="U431" s="6"/>
      <c r="V431" s="6"/>
      <c r="W431" s="6"/>
      <c r="X431" s="6"/>
      <c r="Y431" s="6"/>
      <c r="Z431" s="6"/>
      <c r="AA431" s="6"/>
      <c r="AB431" s="6"/>
    </row>
    <row r="432" spans="1:28" ht="14.25" customHeight="1">
      <c r="A432" s="6"/>
      <c r="B432" s="6"/>
      <c r="C432" s="6"/>
      <c r="D432" s="6"/>
      <c r="E432" s="6"/>
      <c r="F432" s="6"/>
      <c r="G432" s="6"/>
      <c r="H432" s="6"/>
      <c r="I432" s="6"/>
      <c r="J432" s="6"/>
      <c r="K432" s="6"/>
      <c r="L432" s="15"/>
      <c r="M432" s="6"/>
      <c r="N432" s="6"/>
      <c r="O432" s="6"/>
      <c r="P432" s="6"/>
      <c r="Q432" s="6"/>
      <c r="R432" s="6"/>
      <c r="S432" s="6"/>
      <c r="T432" s="6"/>
      <c r="U432" s="6"/>
      <c r="V432" s="6"/>
      <c r="W432" s="6"/>
      <c r="X432" s="6"/>
      <c r="Y432" s="6"/>
      <c r="Z432" s="6"/>
      <c r="AA432" s="6"/>
      <c r="AB432" s="6"/>
    </row>
    <row r="433" spans="1:28" ht="14.25" customHeight="1">
      <c r="A433" s="6"/>
      <c r="B433" s="6"/>
      <c r="C433" s="6"/>
      <c r="D433" s="6"/>
      <c r="E433" s="6"/>
      <c r="F433" s="6"/>
      <c r="G433" s="6"/>
      <c r="H433" s="6"/>
      <c r="I433" s="6"/>
      <c r="J433" s="6"/>
      <c r="K433" s="6"/>
      <c r="L433" s="15"/>
      <c r="M433" s="6"/>
      <c r="N433" s="6"/>
      <c r="O433" s="6"/>
      <c r="P433" s="6"/>
      <c r="Q433" s="6"/>
      <c r="R433" s="6"/>
      <c r="S433" s="6"/>
      <c r="T433" s="6"/>
      <c r="U433" s="6"/>
      <c r="V433" s="6"/>
      <c r="W433" s="6"/>
      <c r="X433" s="6"/>
      <c r="Y433" s="6"/>
      <c r="Z433" s="6"/>
      <c r="AA433" s="6"/>
      <c r="AB433" s="6"/>
    </row>
    <row r="434" spans="1:28" ht="14.25" customHeight="1">
      <c r="A434" s="6"/>
      <c r="B434" s="6"/>
      <c r="C434" s="6"/>
      <c r="D434" s="6"/>
      <c r="E434" s="6"/>
      <c r="F434" s="6"/>
      <c r="G434" s="6"/>
      <c r="H434" s="6"/>
      <c r="I434" s="6"/>
      <c r="J434" s="6"/>
      <c r="K434" s="6"/>
      <c r="L434" s="15"/>
      <c r="M434" s="6"/>
      <c r="N434" s="6"/>
      <c r="O434" s="6"/>
      <c r="P434" s="6"/>
      <c r="Q434" s="6"/>
      <c r="R434" s="6"/>
      <c r="S434" s="6"/>
      <c r="T434" s="6"/>
      <c r="U434" s="6"/>
      <c r="V434" s="6"/>
      <c r="W434" s="6"/>
      <c r="X434" s="6"/>
      <c r="Y434" s="6"/>
      <c r="Z434" s="6"/>
      <c r="AA434" s="6"/>
      <c r="AB434" s="6"/>
    </row>
    <row r="435" spans="1:28" ht="14.25" customHeight="1">
      <c r="A435" s="6"/>
      <c r="B435" s="6"/>
      <c r="C435" s="6"/>
      <c r="D435" s="6"/>
      <c r="E435" s="6"/>
      <c r="F435" s="6"/>
      <c r="G435" s="6"/>
      <c r="H435" s="6"/>
      <c r="I435" s="6"/>
      <c r="J435" s="6"/>
      <c r="K435" s="6"/>
      <c r="L435" s="15"/>
      <c r="M435" s="6"/>
      <c r="N435" s="6"/>
      <c r="O435" s="6"/>
      <c r="P435" s="6"/>
      <c r="Q435" s="6"/>
      <c r="R435" s="6"/>
      <c r="S435" s="6"/>
      <c r="T435" s="6"/>
      <c r="U435" s="6"/>
      <c r="V435" s="6"/>
      <c r="W435" s="6"/>
      <c r="X435" s="6"/>
      <c r="Y435" s="6"/>
      <c r="Z435" s="6"/>
      <c r="AA435" s="6"/>
      <c r="AB435" s="6"/>
    </row>
    <row r="436" spans="1:28" ht="14.25" customHeight="1">
      <c r="A436" s="6"/>
      <c r="B436" s="6"/>
      <c r="C436" s="6"/>
      <c r="D436" s="6"/>
      <c r="E436" s="6"/>
      <c r="F436" s="6"/>
      <c r="G436" s="6"/>
      <c r="H436" s="6"/>
      <c r="I436" s="6"/>
      <c r="J436" s="6"/>
      <c r="K436" s="6"/>
      <c r="L436" s="15"/>
      <c r="M436" s="6"/>
      <c r="N436" s="6"/>
      <c r="O436" s="6"/>
      <c r="P436" s="6"/>
      <c r="Q436" s="6"/>
      <c r="R436" s="6"/>
      <c r="S436" s="6"/>
      <c r="T436" s="6"/>
      <c r="U436" s="6"/>
      <c r="V436" s="6"/>
      <c r="W436" s="6"/>
      <c r="X436" s="6"/>
      <c r="Y436" s="6"/>
      <c r="Z436" s="6"/>
      <c r="AA436" s="6"/>
      <c r="AB436" s="6"/>
    </row>
    <row r="437" spans="1:28" ht="14.25" customHeight="1">
      <c r="A437" s="6"/>
      <c r="B437" s="6"/>
      <c r="C437" s="6"/>
      <c r="D437" s="6"/>
      <c r="E437" s="6"/>
      <c r="F437" s="6"/>
      <c r="G437" s="6"/>
      <c r="H437" s="6"/>
      <c r="I437" s="6"/>
      <c r="J437" s="6"/>
      <c r="K437" s="6"/>
      <c r="L437" s="15"/>
      <c r="M437" s="6"/>
      <c r="N437" s="6"/>
      <c r="O437" s="6"/>
      <c r="P437" s="6"/>
      <c r="Q437" s="6"/>
      <c r="R437" s="6"/>
      <c r="S437" s="6"/>
      <c r="T437" s="6"/>
      <c r="U437" s="6"/>
      <c r="V437" s="6"/>
      <c r="W437" s="6"/>
      <c r="X437" s="6"/>
      <c r="Y437" s="6"/>
      <c r="Z437" s="6"/>
      <c r="AA437" s="6"/>
      <c r="AB437" s="6"/>
    </row>
    <row r="438" spans="1:28" ht="14.25" customHeight="1">
      <c r="A438" s="6"/>
      <c r="B438" s="6"/>
      <c r="C438" s="6"/>
      <c r="D438" s="6"/>
      <c r="E438" s="6"/>
      <c r="F438" s="6"/>
      <c r="G438" s="6"/>
      <c r="H438" s="6"/>
      <c r="I438" s="6"/>
      <c r="J438" s="6"/>
      <c r="K438" s="6"/>
      <c r="L438" s="15"/>
      <c r="M438" s="6"/>
      <c r="N438" s="6"/>
      <c r="O438" s="6"/>
      <c r="P438" s="6"/>
      <c r="Q438" s="6"/>
      <c r="R438" s="6"/>
      <c r="S438" s="6"/>
      <c r="T438" s="6"/>
      <c r="U438" s="6"/>
      <c r="V438" s="6"/>
      <c r="W438" s="6"/>
      <c r="X438" s="6"/>
      <c r="Y438" s="6"/>
      <c r="Z438" s="6"/>
      <c r="AA438" s="6"/>
      <c r="AB438" s="6"/>
    </row>
    <row r="439" spans="1:28" ht="14.25" customHeight="1">
      <c r="A439" s="6"/>
      <c r="B439" s="6"/>
      <c r="C439" s="6"/>
      <c r="D439" s="6"/>
      <c r="E439" s="6"/>
      <c r="F439" s="6"/>
      <c r="G439" s="6"/>
      <c r="H439" s="6"/>
      <c r="I439" s="6"/>
      <c r="J439" s="6"/>
      <c r="K439" s="6"/>
      <c r="L439" s="15"/>
      <c r="M439" s="6"/>
      <c r="N439" s="6"/>
      <c r="O439" s="6"/>
      <c r="P439" s="6"/>
      <c r="Q439" s="6"/>
      <c r="R439" s="6"/>
      <c r="S439" s="6"/>
      <c r="T439" s="6"/>
      <c r="U439" s="6"/>
      <c r="V439" s="6"/>
      <c r="W439" s="6"/>
      <c r="X439" s="6"/>
      <c r="Y439" s="6"/>
      <c r="Z439" s="6"/>
      <c r="AA439" s="6"/>
      <c r="AB439" s="6"/>
    </row>
    <row r="440" spans="1:28" ht="14.25" customHeight="1">
      <c r="A440" s="6"/>
      <c r="B440" s="6"/>
      <c r="C440" s="6"/>
      <c r="D440" s="6"/>
      <c r="E440" s="6"/>
      <c r="F440" s="6"/>
      <c r="G440" s="6"/>
      <c r="H440" s="6"/>
      <c r="I440" s="6"/>
      <c r="J440" s="6"/>
      <c r="K440" s="6"/>
      <c r="L440" s="15"/>
      <c r="M440" s="6"/>
      <c r="N440" s="6"/>
      <c r="O440" s="6"/>
      <c r="P440" s="6"/>
      <c r="Q440" s="6"/>
      <c r="R440" s="6"/>
      <c r="S440" s="6"/>
      <c r="T440" s="6"/>
      <c r="U440" s="6"/>
      <c r="V440" s="6"/>
      <c r="W440" s="6"/>
      <c r="X440" s="6"/>
      <c r="Y440" s="6"/>
      <c r="Z440" s="6"/>
      <c r="AA440" s="6"/>
      <c r="AB440" s="6"/>
    </row>
    <row r="441" spans="1:28" ht="14.25" customHeight="1">
      <c r="A441" s="6"/>
      <c r="B441" s="6"/>
      <c r="C441" s="6"/>
      <c r="D441" s="6"/>
      <c r="E441" s="6"/>
      <c r="F441" s="6"/>
      <c r="G441" s="6"/>
      <c r="H441" s="6"/>
      <c r="I441" s="6"/>
      <c r="J441" s="6"/>
      <c r="K441" s="6"/>
      <c r="L441" s="15"/>
      <c r="M441" s="6"/>
      <c r="N441" s="6"/>
      <c r="O441" s="6"/>
      <c r="P441" s="6"/>
      <c r="Q441" s="6"/>
      <c r="R441" s="6"/>
      <c r="S441" s="6"/>
      <c r="T441" s="6"/>
      <c r="U441" s="6"/>
      <c r="V441" s="6"/>
      <c r="W441" s="6"/>
      <c r="X441" s="6"/>
      <c r="Y441" s="6"/>
      <c r="Z441" s="6"/>
      <c r="AA441" s="6"/>
      <c r="AB441" s="6"/>
    </row>
    <row r="442" spans="1:28" ht="14.25" customHeight="1">
      <c r="A442" s="6"/>
      <c r="B442" s="6"/>
      <c r="C442" s="6"/>
      <c r="D442" s="6"/>
      <c r="E442" s="6"/>
      <c r="F442" s="6"/>
      <c r="G442" s="6"/>
      <c r="H442" s="6"/>
      <c r="I442" s="6"/>
      <c r="J442" s="6"/>
      <c r="K442" s="6"/>
      <c r="L442" s="15"/>
      <c r="M442" s="6"/>
      <c r="N442" s="6"/>
      <c r="O442" s="6"/>
      <c r="P442" s="6"/>
      <c r="Q442" s="6"/>
      <c r="R442" s="6"/>
      <c r="S442" s="6"/>
      <c r="T442" s="6"/>
      <c r="U442" s="6"/>
      <c r="V442" s="6"/>
      <c r="W442" s="6"/>
      <c r="X442" s="6"/>
      <c r="Y442" s="6"/>
      <c r="Z442" s="6"/>
      <c r="AA442" s="6"/>
      <c r="AB442" s="6"/>
    </row>
    <row r="443" spans="1:28" ht="14.25" customHeight="1">
      <c r="A443" s="6"/>
      <c r="B443" s="6"/>
      <c r="C443" s="6"/>
      <c r="D443" s="6"/>
      <c r="E443" s="6"/>
      <c r="F443" s="6"/>
      <c r="G443" s="6"/>
      <c r="H443" s="6"/>
      <c r="I443" s="6"/>
      <c r="J443" s="6"/>
      <c r="K443" s="6"/>
      <c r="L443" s="15"/>
      <c r="M443" s="6"/>
      <c r="N443" s="6"/>
      <c r="O443" s="6"/>
      <c r="P443" s="6"/>
      <c r="Q443" s="6"/>
      <c r="R443" s="6"/>
      <c r="S443" s="6"/>
      <c r="T443" s="6"/>
      <c r="U443" s="6"/>
      <c r="V443" s="6"/>
      <c r="W443" s="6"/>
      <c r="X443" s="6"/>
      <c r="Y443" s="6"/>
      <c r="Z443" s="6"/>
      <c r="AA443" s="6"/>
      <c r="AB443" s="6"/>
    </row>
    <row r="444" spans="1:28" ht="14.25" customHeight="1">
      <c r="A444" s="6"/>
      <c r="B444" s="6"/>
      <c r="C444" s="6"/>
      <c r="D444" s="6"/>
      <c r="E444" s="6"/>
      <c r="F444" s="6"/>
      <c r="G444" s="6"/>
      <c r="H444" s="6"/>
      <c r="I444" s="6"/>
      <c r="J444" s="6"/>
      <c r="K444" s="6"/>
      <c r="L444" s="15"/>
      <c r="M444" s="6"/>
      <c r="N444" s="6"/>
      <c r="O444" s="6"/>
      <c r="P444" s="6"/>
      <c r="Q444" s="6"/>
      <c r="R444" s="6"/>
      <c r="S444" s="6"/>
      <c r="T444" s="6"/>
      <c r="U444" s="6"/>
      <c r="V444" s="6"/>
      <c r="W444" s="6"/>
      <c r="X444" s="6"/>
      <c r="Y444" s="6"/>
      <c r="Z444" s="6"/>
      <c r="AA444" s="6"/>
      <c r="AB444" s="6"/>
    </row>
    <row r="445" spans="1:28" ht="14.25" customHeight="1">
      <c r="A445" s="6"/>
      <c r="B445" s="6"/>
      <c r="C445" s="6"/>
      <c r="D445" s="6"/>
      <c r="E445" s="6"/>
      <c r="F445" s="6"/>
      <c r="G445" s="6"/>
      <c r="H445" s="6"/>
      <c r="I445" s="6"/>
      <c r="J445" s="6"/>
      <c r="K445" s="6"/>
      <c r="L445" s="15"/>
      <c r="M445" s="6"/>
      <c r="N445" s="6"/>
      <c r="O445" s="6"/>
      <c r="P445" s="6"/>
      <c r="Q445" s="6"/>
      <c r="R445" s="6"/>
      <c r="S445" s="6"/>
      <c r="T445" s="6"/>
      <c r="U445" s="6"/>
      <c r="V445" s="6"/>
      <c r="W445" s="6"/>
      <c r="X445" s="6"/>
      <c r="Y445" s="6"/>
      <c r="Z445" s="6"/>
      <c r="AA445" s="6"/>
      <c r="AB445" s="6"/>
    </row>
    <row r="446" spans="1:28" ht="14.25" customHeight="1">
      <c r="A446" s="6"/>
      <c r="B446" s="6"/>
      <c r="C446" s="6"/>
      <c r="D446" s="6"/>
      <c r="E446" s="6"/>
      <c r="F446" s="6"/>
      <c r="G446" s="6"/>
      <c r="H446" s="6"/>
      <c r="I446" s="6"/>
      <c r="J446" s="6"/>
      <c r="K446" s="6"/>
      <c r="L446" s="15"/>
      <c r="M446" s="6"/>
      <c r="N446" s="6"/>
      <c r="O446" s="6"/>
      <c r="P446" s="6"/>
      <c r="Q446" s="6"/>
      <c r="R446" s="6"/>
      <c r="S446" s="6"/>
      <c r="T446" s="6"/>
      <c r="U446" s="6"/>
      <c r="V446" s="6"/>
      <c r="W446" s="6"/>
      <c r="X446" s="6"/>
      <c r="Y446" s="6"/>
      <c r="Z446" s="6"/>
      <c r="AA446" s="6"/>
      <c r="AB446" s="6"/>
    </row>
    <row r="447" spans="1:28" ht="14.25" customHeight="1">
      <c r="A447" s="6"/>
      <c r="B447" s="6"/>
      <c r="C447" s="6"/>
      <c r="D447" s="6"/>
      <c r="E447" s="6"/>
      <c r="F447" s="6"/>
      <c r="G447" s="6"/>
      <c r="H447" s="6"/>
      <c r="I447" s="6"/>
      <c r="J447" s="6"/>
      <c r="K447" s="6"/>
      <c r="L447" s="15"/>
      <c r="M447" s="6"/>
      <c r="N447" s="6"/>
      <c r="O447" s="6"/>
      <c r="P447" s="6"/>
      <c r="Q447" s="6"/>
      <c r="R447" s="6"/>
      <c r="S447" s="6"/>
      <c r="T447" s="6"/>
      <c r="U447" s="6"/>
      <c r="V447" s="6"/>
      <c r="W447" s="6"/>
      <c r="X447" s="6"/>
      <c r="Y447" s="6"/>
      <c r="Z447" s="6"/>
      <c r="AA447" s="6"/>
      <c r="AB447" s="6"/>
    </row>
    <row r="448" spans="1:28" ht="14.25" customHeight="1">
      <c r="A448" s="6"/>
      <c r="B448" s="6"/>
      <c r="C448" s="6"/>
      <c r="D448" s="6"/>
      <c r="E448" s="6"/>
      <c r="F448" s="6"/>
      <c r="G448" s="6"/>
      <c r="H448" s="6"/>
      <c r="I448" s="6"/>
      <c r="J448" s="6"/>
      <c r="K448" s="6"/>
      <c r="L448" s="15"/>
      <c r="M448" s="6"/>
      <c r="N448" s="6"/>
      <c r="O448" s="6"/>
      <c r="P448" s="6"/>
      <c r="Q448" s="6"/>
      <c r="R448" s="6"/>
      <c r="S448" s="6"/>
      <c r="T448" s="6"/>
      <c r="U448" s="6"/>
      <c r="V448" s="6"/>
      <c r="W448" s="6"/>
      <c r="X448" s="6"/>
      <c r="Y448" s="6"/>
      <c r="Z448" s="6"/>
      <c r="AA448" s="6"/>
      <c r="AB448" s="6"/>
    </row>
    <row r="449" spans="1:28" ht="14.25" customHeight="1">
      <c r="A449" s="6"/>
      <c r="B449" s="6"/>
      <c r="C449" s="6"/>
      <c r="D449" s="6"/>
      <c r="E449" s="6"/>
      <c r="F449" s="6"/>
      <c r="G449" s="6"/>
      <c r="H449" s="6"/>
      <c r="I449" s="6"/>
      <c r="J449" s="6"/>
      <c r="K449" s="6"/>
      <c r="L449" s="15"/>
      <c r="M449" s="6"/>
      <c r="N449" s="6"/>
      <c r="O449" s="6"/>
      <c r="P449" s="6"/>
      <c r="Q449" s="6"/>
      <c r="R449" s="6"/>
      <c r="S449" s="6"/>
      <c r="T449" s="6"/>
      <c r="U449" s="6"/>
      <c r="V449" s="6"/>
      <c r="W449" s="6"/>
      <c r="X449" s="6"/>
      <c r="Y449" s="6"/>
      <c r="Z449" s="6"/>
      <c r="AA449" s="6"/>
      <c r="AB449" s="6"/>
    </row>
    <row r="450" spans="1:28" ht="14.25" customHeight="1">
      <c r="A450" s="6"/>
      <c r="B450" s="6"/>
      <c r="C450" s="6"/>
      <c r="D450" s="6"/>
      <c r="E450" s="6"/>
      <c r="F450" s="6"/>
      <c r="G450" s="6"/>
      <c r="H450" s="6"/>
      <c r="I450" s="6"/>
      <c r="J450" s="6"/>
      <c r="K450" s="6"/>
      <c r="L450" s="15"/>
      <c r="M450" s="6"/>
      <c r="N450" s="6"/>
      <c r="O450" s="6"/>
      <c r="P450" s="6"/>
      <c r="Q450" s="6"/>
      <c r="R450" s="6"/>
      <c r="S450" s="6"/>
      <c r="T450" s="6"/>
      <c r="U450" s="6"/>
      <c r="V450" s="6"/>
      <c r="W450" s="6"/>
      <c r="X450" s="6"/>
      <c r="Y450" s="6"/>
      <c r="Z450" s="6"/>
      <c r="AA450" s="6"/>
      <c r="AB450" s="6"/>
    </row>
    <row r="451" spans="1:28" ht="14.25" customHeight="1">
      <c r="A451" s="6"/>
      <c r="B451" s="6"/>
      <c r="C451" s="6"/>
      <c r="D451" s="6"/>
      <c r="E451" s="6"/>
      <c r="F451" s="6"/>
      <c r="G451" s="6"/>
      <c r="H451" s="6"/>
      <c r="I451" s="6"/>
      <c r="J451" s="6"/>
      <c r="K451" s="6"/>
      <c r="L451" s="15"/>
      <c r="M451" s="6"/>
      <c r="N451" s="6"/>
      <c r="O451" s="6"/>
      <c r="P451" s="6"/>
      <c r="Q451" s="6"/>
      <c r="R451" s="6"/>
      <c r="S451" s="6"/>
      <c r="T451" s="6"/>
      <c r="U451" s="6"/>
      <c r="V451" s="6"/>
      <c r="W451" s="6"/>
      <c r="X451" s="6"/>
      <c r="Y451" s="6"/>
      <c r="Z451" s="6"/>
      <c r="AA451" s="6"/>
      <c r="AB451" s="6"/>
    </row>
    <row r="452" spans="1:28" ht="14.25" customHeight="1">
      <c r="A452" s="6"/>
      <c r="B452" s="6"/>
      <c r="C452" s="6"/>
      <c r="D452" s="6"/>
      <c r="E452" s="6"/>
      <c r="F452" s="6"/>
      <c r="G452" s="6"/>
      <c r="H452" s="6"/>
      <c r="I452" s="6"/>
      <c r="J452" s="6"/>
      <c r="K452" s="6"/>
      <c r="L452" s="15"/>
      <c r="M452" s="6"/>
      <c r="N452" s="6"/>
      <c r="O452" s="6"/>
      <c r="P452" s="6"/>
      <c r="Q452" s="6"/>
      <c r="R452" s="6"/>
      <c r="S452" s="6"/>
      <c r="T452" s="6"/>
      <c r="U452" s="6"/>
      <c r="V452" s="6"/>
      <c r="W452" s="6"/>
      <c r="X452" s="6"/>
      <c r="Y452" s="6"/>
      <c r="Z452" s="6"/>
      <c r="AA452" s="6"/>
      <c r="AB452" s="6"/>
    </row>
    <row r="453" spans="1:28" ht="14.25" customHeight="1">
      <c r="A453" s="6"/>
      <c r="B453" s="6"/>
      <c r="C453" s="6"/>
      <c r="D453" s="6"/>
      <c r="E453" s="6"/>
      <c r="F453" s="6"/>
      <c r="G453" s="6"/>
      <c r="H453" s="6"/>
      <c r="I453" s="6"/>
      <c r="J453" s="6"/>
      <c r="K453" s="6"/>
      <c r="L453" s="15"/>
      <c r="M453" s="6"/>
      <c r="N453" s="6"/>
      <c r="O453" s="6"/>
      <c r="P453" s="6"/>
      <c r="Q453" s="6"/>
      <c r="R453" s="6"/>
      <c r="S453" s="6"/>
      <c r="T453" s="6"/>
      <c r="U453" s="6"/>
      <c r="V453" s="6"/>
      <c r="W453" s="6"/>
      <c r="X453" s="6"/>
      <c r="Y453" s="6"/>
      <c r="Z453" s="6"/>
      <c r="AA453" s="6"/>
      <c r="AB453" s="6"/>
    </row>
    <row r="454" spans="1:28" ht="14.25" customHeight="1">
      <c r="A454" s="6"/>
      <c r="B454" s="6"/>
      <c r="C454" s="6"/>
      <c r="D454" s="6"/>
      <c r="E454" s="6"/>
      <c r="F454" s="6"/>
      <c r="G454" s="6"/>
      <c r="H454" s="6"/>
      <c r="I454" s="6"/>
      <c r="J454" s="6"/>
      <c r="K454" s="6"/>
      <c r="L454" s="15"/>
      <c r="M454" s="6"/>
      <c r="N454" s="6"/>
      <c r="O454" s="6"/>
      <c r="P454" s="6"/>
      <c r="Q454" s="6"/>
      <c r="R454" s="6"/>
      <c r="S454" s="6"/>
      <c r="T454" s="6"/>
      <c r="U454" s="6"/>
      <c r="V454" s="6"/>
      <c r="W454" s="6"/>
      <c r="X454" s="6"/>
      <c r="Y454" s="6"/>
      <c r="Z454" s="6"/>
      <c r="AA454" s="6"/>
      <c r="AB454" s="6"/>
    </row>
    <row r="455" spans="1:28" ht="14.25" customHeight="1">
      <c r="A455" s="6"/>
      <c r="B455" s="6"/>
      <c r="C455" s="6"/>
      <c r="D455" s="6"/>
      <c r="E455" s="6"/>
      <c r="F455" s="6"/>
      <c r="G455" s="6"/>
      <c r="H455" s="6"/>
      <c r="I455" s="6"/>
      <c r="J455" s="6"/>
      <c r="K455" s="6"/>
      <c r="L455" s="15"/>
      <c r="M455" s="6"/>
      <c r="N455" s="6"/>
      <c r="O455" s="6"/>
      <c r="P455" s="6"/>
      <c r="Q455" s="6"/>
      <c r="R455" s="6"/>
      <c r="S455" s="6"/>
      <c r="T455" s="6"/>
      <c r="U455" s="6"/>
      <c r="V455" s="6"/>
      <c r="W455" s="6"/>
      <c r="X455" s="6"/>
      <c r="Y455" s="6"/>
      <c r="Z455" s="6"/>
      <c r="AA455" s="6"/>
      <c r="AB455" s="6"/>
    </row>
    <row r="456" spans="1:28" ht="14.25" customHeight="1">
      <c r="A456" s="6"/>
      <c r="B456" s="6"/>
      <c r="C456" s="6"/>
      <c r="D456" s="6"/>
      <c r="E456" s="6"/>
      <c r="F456" s="6"/>
      <c r="G456" s="6"/>
      <c r="H456" s="6"/>
      <c r="I456" s="6"/>
      <c r="J456" s="6"/>
      <c r="K456" s="6"/>
      <c r="L456" s="15"/>
      <c r="M456" s="6"/>
      <c r="N456" s="6"/>
      <c r="O456" s="6"/>
      <c r="P456" s="6"/>
      <c r="Q456" s="6"/>
      <c r="R456" s="6"/>
      <c r="S456" s="6"/>
      <c r="T456" s="6"/>
      <c r="U456" s="6"/>
      <c r="V456" s="6"/>
      <c r="W456" s="6"/>
      <c r="X456" s="6"/>
      <c r="Y456" s="6"/>
      <c r="Z456" s="6"/>
      <c r="AA456" s="6"/>
      <c r="AB456" s="6"/>
    </row>
    <row r="457" spans="1:28" ht="14.25" customHeight="1">
      <c r="A457" s="6"/>
      <c r="B457" s="6"/>
      <c r="C457" s="6"/>
      <c r="D457" s="6"/>
      <c r="E457" s="6"/>
      <c r="F457" s="6"/>
      <c r="G457" s="6"/>
      <c r="H457" s="6"/>
      <c r="I457" s="6"/>
      <c r="J457" s="6"/>
      <c r="K457" s="6"/>
      <c r="L457" s="15"/>
      <c r="M457" s="6"/>
      <c r="N457" s="6"/>
      <c r="O457" s="6"/>
      <c r="P457" s="6"/>
      <c r="Q457" s="6"/>
      <c r="R457" s="6"/>
      <c r="S457" s="6"/>
      <c r="T457" s="6"/>
      <c r="U457" s="6"/>
      <c r="V457" s="6"/>
      <c r="W457" s="6"/>
      <c r="X457" s="6"/>
      <c r="Y457" s="6"/>
      <c r="Z457" s="6"/>
      <c r="AA457" s="6"/>
      <c r="AB457" s="6"/>
    </row>
    <row r="458" spans="1:28" ht="14.25" customHeight="1">
      <c r="A458" s="6"/>
      <c r="B458" s="6"/>
      <c r="C458" s="6"/>
      <c r="D458" s="6"/>
      <c r="E458" s="6"/>
      <c r="F458" s="6"/>
      <c r="G458" s="6"/>
      <c r="H458" s="6"/>
      <c r="I458" s="6"/>
      <c r="J458" s="6"/>
      <c r="K458" s="6"/>
      <c r="L458" s="15"/>
      <c r="M458" s="6"/>
      <c r="N458" s="6"/>
      <c r="O458" s="6"/>
      <c r="P458" s="6"/>
      <c r="Q458" s="6"/>
      <c r="R458" s="6"/>
      <c r="S458" s="6"/>
      <c r="T458" s="6"/>
      <c r="U458" s="6"/>
      <c r="V458" s="6"/>
      <c r="W458" s="6"/>
      <c r="X458" s="6"/>
      <c r="Y458" s="6"/>
      <c r="Z458" s="6"/>
      <c r="AA458" s="6"/>
      <c r="AB458" s="6"/>
    </row>
    <row r="459" spans="1:28" ht="14.25" customHeight="1">
      <c r="A459" s="6"/>
      <c r="B459" s="6"/>
      <c r="C459" s="6"/>
      <c r="D459" s="6"/>
      <c r="E459" s="6"/>
      <c r="F459" s="6"/>
      <c r="G459" s="6"/>
      <c r="H459" s="6"/>
      <c r="I459" s="6"/>
      <c r="J459" s="6"/>
      <c r="K459" s="6"/>
      <c r="L459" s="15"/>
      <c r="M459" s="6"/>
      <c r="N459" s="6"/>
      <c r="O459" s="6"/>
      <c r="P459" s="6"/>
      <c r="Q459" s="6"/>
      <c r="R459" s="6"/>
      <c r="S459" s="6"/>
      <c r="T459" s="6"/>
      <c r="U459" s="6"/>
      <c r="V459" s="6"/>
      <c r="W459" s="6"/>
      <c r="X459" s="6"/>
      <c r="Y459" s="6"/>
      <c r="Z459" s="6"/>
      <c r="AA459" s="6"/>
      <c r="AB459" s="6"/>
    </row>
    <row r="460" spans="1:28" ht="14.25" customHeight="1">
      <c r="A460" s="6"/>
      <c r="B460" s="6"/>
      <c r="C460" s="6"/>
      <c r="D460" s="6"/>
      <c r="E460" s="6"/>
      <c r="F460" s="6"/>
      <c r="G460" s="6"/>
      <c r="H460" s="6"/>
      <c r="I460" s="6"/>
      <c r="J460" s="6"/>
      <c r="K460" s="6"/>
      <c r="L460" s="15"/>
      <c r="M460" s="6"/>
      <c r="N460" s="6"/>
      <c r="O460" s="6"/>
      <c r="P460" s="6"/>
      <c r="Q460" s="6"/>
      <c r="R460" s="6"/>
      <c r="S460" s="6"/>
      <c r="T460" s="6"/>
      <c r="U460" s="6"/>
      <c r="V460" s="6"/>
      <c r="W460" s="6"/>
      <c r="X460" s="6"/>
      <c r="Y460" s="6"/>
      <c r="Z460" s="6"/>
      <c r="AA460" s="6"/>
      <c r="AB460" s="6"/>
    </row>
    <row r="461" spans="1:28" ht="14.25" customHeight="1">
      <c r="A461" s="6"/>
      <c r="B461" s="6"/>
      <c r="C461" s="6"/>
      <c r="D461" s="6"/>
      <c r="E461" s="6"/>
      <c r="F461" s="6"/>
      <c r="G461" s="6"/>
      <c r="H461" s="6"/>
      <c r="I461" s="6"/>
      <c r="J461" s="6"/>
      <c r="K461" s="6"/>
      <c r="L461" s="15"/>
      <c r="M461" s="6"/>
      <c r="N461" s="6"/>
      <c r="O461" s="6"/>
      <c r="P461" s="6"/>
      <c r="Q461" s="6"/>
      <c r="R461" s="6"/>
      <c r="S461" s="6"/>
      <c r="T461" s="6"/>
      <c r="U461" s="6"/>
      <c r="V461" s="6"/>
      <c r="W461" s="6"/>
      <c r="X461" s="6"/>
      <c r="Y461" s="6"/>
      <c r="Z461" s="6"/>
      <c r="AA461" s="6"/>
      <c r="AB461" s="6"/>
    </row>
    <row r="462" spans="1:28" ht="14.25" customHeight="1">
      <c r="A462" s="6"/>
      <c r="B462" s="6"/>
      <c r="C462" s="6"/>
      <c r="D462" s="6"/>
      <c r="E462" s="6"/>
      <c r="F462" s="6"/>
      <c r="G462" s="6"/>
      <c r="H462" s="6"/>
      <c r="I462" s="6"/>
      <c r="J462" s="6"/>
      <c r="K462" s="6"/>
      <c r="L462" s="15"/>
      <c r="M462" s="6"/>
      <c r="N462" s="6"/>
      <c r="O462" s="6"/>
      <c r="P462" s="6"/>
      <c r="Q462" s="6"/>
      <c r="R462" s="6"/>
      <c r="S462" s="6"/>
      <c r="T462" s="6"/>
      <c r="U462" s="6"/>
      <c r="V462" s="6"/>
      <c r="W462" s="6"/>
      <c r="X462" s="6"/>
      <c r="Y462" s="6"/>
      <c r="Z462" s="6"/>
      <c r="AA462" s="6"/>
      <c r="AB462" s="6"/>
    </row>
    <row r="463" spans="1:28" ht="14.25" customHeight="1">
      <c r="A463" s="6"/>
      <c r="B463" s="6"/>
      <c r="C463" s="6"/>
      <c r="D463" s="6"/>
      <c r="E463" s="6"/>
      <c r="F463" s="6"/>
      <c r="G463" s="6"/>
      <c r="H463" s="6"/>
      <c r="I463" s="6"/>
      <c r="J463" s="6"/>
      <c r="K463" s="6"/>
      <c r="L463" s="15"/>
      <c r="M463" s="6"/>
      <c r="N463" s="6"/>
      <c r="O463" s="6"/>
      <c r="P463" s="6"/>
      <c r="Q463" s="6"/>
      <c r="R463" s="6"/>
      <c r="S463" s="6"/>
      <c r="T463" s="6"/>
      <c r="U463" s="6"/>
      <c r="V463" s="6"/>
      <c r="W463" s="6"/>
      <c r="X463" s="6"/>
      <c r="Y463" s="6"/>
      <c r="Z463" s="6"/>
      <c r="AA463" s="6"/>
      <c r="AB463" s="6"/>
    </row>
    <row r="464" spans="1:28" ht="14.25" customHeight="1">
      <c r="A464" s="6"/>
      <c r="B464" s="6"/>
      <c r="C464" s="6"/>
      <c r="D464" s="6"/>
      <c r="E464" s="6"/>
      <c r="F464" s="6"/>
      <c r="G464" s="6"/>
      <c r="H464" s="6"/>
      <c r="I464" s="6"/>
      <c r="J464" s="6"/>
      <c r="K464" s="6"/>
      <c r="L464" s="15"/>
      <c r="M464" s="6"/>
      <c r="N464" s="6"/>
      <c r="O464" s="6"/>
      <c r="P464" s="6"/>
      <c r="Q464" s="6"/>
      <c r="R464" s="6"/>
      <c r="S464" s="6"/>
      <c r="T464" s="6"/>
      <c r="U464" s="6"/>
      <c r="V464" s="6"/>
      <c r="W464" s="6"/>
      <c r="X464" s="6"/>
      <c r="Y464" s="6"/>
      <c r="Z464" s="6"/>
      <c r="AA464" s="6"/>
      <c r="AB464" s="6"/>
    </row>
    <row r="465" spans="1:28" ht="14.25" customHeight="1">
      <c r="A465" s="6"/>
      <c r="B465" s="6"/>
      <c r="C465" s="6"/>
      <c r="D465" s="6"/>
      <c r="E465" s="6"/>
      <c r="F465" s="6"/>
      <c r="G465" s="6"/>
      <c r="H465" s="6"/>
      <c r="I465" s="6"/>
      <c r="J465" s="6"/>
      <c r="K465" s="6"/>
      <c r="L465" s="15"/>
      <c r="M465" s="6"/>
      <c r="N465" s="6"/>
      <c r="O465" s="6"/>
      <c r="P465" s="6"/>
      <c r="Q465" s="6"/>
      <c r="R465" s="6"/>
      <c r="S465" s="6"/>
      <c r="T465" s="6"/>
      <c r="U465" s="6"/>
      <c r="V465" s="6"/>
      <c r="W465" s="6"/>
      <c r="X465" s="6"/>
      <c r="Y465" s="6"/>
      <c r="Z465" s="6"/>
      <c r="AA465" s="6"/>
      <c r="AB465" s="6"/>
    </row>
    <row r="466" spans="1:28" ht="14.25" customHeight="1">
      <c r="A466" s="6"/>
      <c r="B466" s="6"/>
      <c r="C466" s="6"/>
      <c r="D466" s="6"/>
      <c r="E466" s="6"/>
      <c r="F466" s="6"/>
      <c r="G466" s="6"/>
      <c r="H466" s="6"/>
      <c r="I466" s="6"/>
      <c r="J466" s="6"/>
      <c r="K466" s="6"/>
      <c r="L466" s="15"/>
      <c r="M466" s="6"/>
      <c r="N466" s="6"/>
      <c r="O466" s="6"/>
      <c r="P466" s="6"/>
      <c r="Q466" s="6"/>
      <c r="R466" s="6"/>
      <c r="S466" s="6"/>
      <c r="T466" s="6"/>
      <c r="U466" s="6"/>
      <c r="V466" s="6"/>
      <c r="W466" s="6"/>
      <c r="X466" s="6"/>
      <c r="Y466" s="6"/>
      <c r="Z466" s="6"/>
      <c r="AA466" s="6"/>
      <c r="AB466" s="6"/>
    </row>
    <row r="467" spans="1:28" ht="14.25" customHeight="1">
      <c r="A467" s="6"/>
      <c r="B467" s="6"/>
      <c r="C467" s="6"/>
      <c r="D467" s="6"/>
      <c r="E467" s="6"/>
      <c r="F467" s="6"/>
      <c r="G467" s="6"/>
      <c r="H467" s="6"/>
      <c r="I467" s="6"/>
      <c r="J467" s="6"/>
      <c r="K467" s="6"/>
      <c r="L467" s="15"/>
      <c r="M467" s="6"/>
      <c r="N467" s="6"/>
      <c r="O467" s="6"/>
      <c r="P467" s="6"/>
      <c r="Q467" s="6"/>
      <c r="R467" s="6"/>
      <c r="S467" s="6"/>
      <c r="T467" s="6"/>
      <c r="U467" s="6"/>
      <c r="V467" s="6"/>
      <c r="W467" s="6"/>
      <c r="X467" s="6"/>
      <c r="Y467" s="6"/>
      <c r="Z467" s="6"/>
      <c r="AA467" s="6"/>
      <c r="AB467" s="6"/>
    </row>
    <row r="468" spans="1:28" ht="14.25" customHeight="1">
      <c r="A468" s="6"/>
      <c r="B468" s="6"/>
      <c r="C468" s="6"/>
      <c r="D468" s="6"/>
      <c r="E468" s="6"/>
      <c r="F468" s="6"/>
      <c r="G468" s="6"/>
      <c r="H468" s="6"/>
      <c r="I468" s="6"/>
      <c r="J468" s="6"/>
      <c r="K468" s="6"/>
      <c r="L468" s="15"/>
      <c r="M468" s="6"/>
      <c r="N468" s="6"/>
      <c r="O468" s="6"/>
      <c r="P468" s="6"/>
      <c r="Q468" s="6"/>
      <c r="R468" s="6"/>
      <c r="S468" s="6"/>
      <c r="T468" s="6"/>
      <c r="U468" s="6"/>
      <c r="V468" s="6"/>
      <c r="W468" s="6"/>
      <c r="X468" s="6"/>
      <c r="Y468" s="6"/>
      <c r="Z468" s="6"/>
      <c r="AA468" s="6"/>
      <c r="AB468" s="6"/>
    </row>
    <row r="469" spans="1:28" ht="14.25" customHeight="1">
      <c r="A469" s="6"/>
      <c r="B469" s="6"/>
      <c r="C469" s="6"/>
      <c r="D469" s="6"/>
      <c r="E469" s="6"/>
      <c r="F469" s="6"/>
      <c r="G469" s="6"/>
      <c r="H469" s="6"/>
      <c r="I469" s="6"/>
      <c r="J469" s="6"/>
      <c r="K469" s="6"/>
      <c r="L469" s="15"/>
      <c r="M469" s="6"/>
      <c r="N469" s="6"/>
      <c r="O469" s="6"/>
      <c r="P469" s="6"/>
      <c r="Q469" s="6"/>
      <c r="R469" s="6"/>
      <c r="S469" s="6"/>
      <c r="T469" s="6"/>
      <c r="U469" s="6"/>
      <c r="V469" s="6"/>
      <c r="W469" s="6"/>
      <c r="X469" s="6"/>
      <c r="Y469" s="6"/>
      <c r="Z469" s="6"/>
      <c r="AA469" s="6"/>
      <c r="AB469" s="6"/>
    </row>
    <row r="470" spans="1:28" ht="14.25" customHeight="1">
      <c r="A470" s="6"/>
      <c r="B470" s="6"/>
      <c r="C470" s="6"/>
      <c r="D470" s="6"/>
      <c r="E470" s="6"/>
      <c r="F470" s="6"/>
      <c r="G470" s="6"/>
      <c r="H470" s="6"/>
      <c r="I470" s="6"/>
      <c r="J470" s="6"/>
      <c r="K470" s="6"/>
      <c r="L470" s="15"/>
      <c r="M470" s="6"/>
      <c r="N470" s="6"/>
      <c r="O470" s="6"/>
      <c r="P470" s="6"/>
      <c r="Q470" s="6"/>
      <c r="R470" s="6"/>
      <c r="S470" s="6"/>
      <c r="T470" s="6"/>
      <c r="U470" s="6"/>
      <c r="V470" s="6"/>
      <c r="W470" s="6"/>
      <c r="X470" s="6"/>
      <c r="Y470" s="6"/>
      <c r="Z470" s="6"/>
      <c r="AA470" s="6"/>
      <c r="AB470" s="6"/>
    </row>
    <row r="471" spans="1:28" ht="14.25" customHeight="1">
      <c r="A471" s="6"/>
      <c r="B471" s="6"/>
      <c r="C471" s="6"/>
      <c r="D471" s="6"/>
      <c r="E471" s="6"/>
      <c r="F471" s="6"/>
      <c r="G471" s="6"/>
      <c r="H471" s="6"/>
      <c r="I471" s="6"/>
      <c r="J471" s="6"/>
      <c r="K471" s="6"/>
      <c r="L471" s="15"/>
      <c r="M471" s="6"/>
      <c r="N471" s="6"/>
      <c r="O471" s="6"/>
      <c r="P471" s="6"/>
      <c r="Q471" s="6"/>
      <c r="R471" s="6"/>
      <c r="S471" s="6"/>
      <c r="T471" s="6"/>
      <c r="U471" s="6"/>
      <c r="V471" s="6"/>
      <c r="W471" s="6"/>
      <c r="X471" s="6"/>
      <c r="Y471" s="6"/>
      <c r="Z471" s="6"/>
      <c r="AA471" s="6"/>
      <c r="AB471" s="6"/>
    </row>
    <row r="472" spans="1:28" ht="14.25" customHeight="1">
      <c r="A472" s="6"/>
      <c r="B472" s="6"/>
      <c r="C472" s="6"/>
      <c r="D472" s="6"/>
      <c r="E472" s="6"/>
      <c r="F472" s="6"/>
      <c r="G472" s="6"/>
      <c r="H472" s="6"/>
      <c r="I472" s="6"/>
      <c r="J472" s="6"/>
      <c r="K472" s="6"/>
      <c r="L472" s="15"/>
      <c r="M472" s="6"/>
      <c r="N472" s="6"/>
      <c r="O472" s="6"/>
      <c r="P472" s="6"/>
      <c r="Q472" s="6"/>
      <c r="R472" s="6"/>
      <c r="S472" s="6"/>
      <c r="T472" s="6"/>
      <c r="U472" s="6"/>
      <c r="V472" s="6"/>
      <c r="W472" s="6"/>
      <c r="X472" s="6"/>
      <c r="Y472" s="6"/>
      <c r="Z472" s="6"/>
      <c r="AA472" s="6"/>
      <c r="AB472" s="6"/>
    </row>
    <row r="473" spans="1:28" ht="14.25" customHeight="1">
      <c r="A473" s="6"/>
      <c r="B473" s="6"/>
      <c r="C473" s="6"/>
      <c r="D473" s="6"/>
      <c r="E473" s="6"/>
      <c r="F473" s="6"/>
      <c r="G473" s="6"/>
      <c r="H473" s="6"/>
      <c r="I473" s="6"/>
      <c r="J473" s="6"/>
      <c r="K473" s="6"/>
      <c r="L473" s="15"/>
      <c r="M473" s="6"/>
      <c r="N473" s="6"/>
      <c r="O473" s="6"/>
      <c r="P473" s="6"/>
      <c r="Q473" s="6"/>
      <c r="R473" s="6"/>
      <c r="S473" s="6"/>
      <c r="T473" s="6"/>
      <c r="U473" s="6"/>
      <c r="V473" s="6"/>
      <c r="W473" s="6"/>
      <c r="X473" s="6"/>
      <c r="Y473" s="6"/>
      <c r="Z473" s="6"/>
      <c r="AA473" s="6"/>
      <c r="AB473" s="6"/>
    </row>
    <row r="474" spans="1:28" ht="14.25" customHeight="1">
      <c r="A474" s="6"/>
      <c r="B474" s="6"/>
      <c r="C474" s="6"/>
      <c r="D474" s="6"/>
      <c r="E474" s="6"/>
      <c r="F474" s="6"/>
      <c r="G474" s="6"/>
      <c r="H474" s="6"/>
      <c r="I474" s="6"/>
      <c r="J474" s="6"/>
      <c r="K474" s="6"/>
      <c r="L474" s="15"/>
      <c r="M474" s="6"/>
      <c r="N474" s="6"/>
      <c r="O474" s="6"/>
      <c r="P474" s="6"/>
      <c r="Q474" s="6"/>
      <c r="R474" s="6"/>
      <c r="S474" s="6"/>
      <c r="T474" s="6"/>
      <c r="U474" s="6"/>
      <c r="V474" s="6"/>
      <c r="W474" s="6"/>
      <c r="X474" s="6"/>
      <c r="Y474" s="6"/>
      <c r="Z474" s="6"/>
      <c r="AA474" s="6"/>
      <c r="AB474" s="6"/>
    </row>
    <row r="475" spans="1:28" ht="14.25" customHeight="1">
      <c r="A475" s="6"/>
      <c r="B475" s="6"/>
      <c r="C475" s="6"/>
      <c r="D475" s="6"/>
      <c r="E475" s="6"/>
      <c r="F475" s="6"/>
      <c r="G475" s="6"/>
      <c r="H475" s="6"/>
      <c r="I475" s="6"/>
      <c r="J475" s="6"/>
      <c r="K475" s="6"/>
      <c r="L475" s="15"/>
      <c r="M475" s="6"/>
      <c r="N475" s="6"/>
      <c r="O475" s="6"/>
      <c r="P475" s="6"/>
      <c r="Q475" s="6"/>
      <c r="R475" s="6"/>
      <c r="S475" s="6"/>
      <c r="T475" s="6"/>
      <c r="U475" s="6"/>
      <c r="V475" s="6"/>
      <c r="W475" s="6"/>
      <c r="X475" s="6"/>
      <c r="Y475" s="6"/>
      <c r="Z475" s="6"/>
      <c r="AA475" s="6"/>
      <c r="AB475" s="6"/>
    </row>
    <row r="476" spans="1:28" ht="14.25" customHeight="1">
      <c r="A476" s="6"/>
      <c r="B476" s="6"/>
      <c r="C476" s="6"/>
      <c r="D476" s="6"/>
      <c r="E476" s="6"/>
      <c r="F476" s="6"/>
      <c r="G476" s="6"/>
      <c r="H476" s="6"/>
      <c r="I476" s="6"/>
      <c r="J476" s="6"/>
      <c r="K476" s="6"/>
      <c r="L476" s="15"/>
      <c r="M476" s="6"/>
      <c r="N476" s="6"/>
      <c r="O476" s="6"/>
      <c r="P476" s="6"/>
      <c r="Q476" s="6"/>
      <c r="R476" s="6"/>
      <c r="S476" s="6"/>
      <c r="T476" s="6"/>
      <c r="U476" s="6"/>
      <c r="V476" s="6"/>
      <c r="W476" s="6"/>
      <c r="X476" s="6"/>
      <c r="Y476" s="6"/>
      <c r="Z476" s="6"/>
      <c r="AA476" s="6"/>
      <c r="AB476" s="6"/>
    </row>
    <row r="477" spans="1:28" ht="14.25" customHeight="1">
      <c r="A477" s="6"/>
      <c r="B477" s="6"/>
      <c r="C477" s="6"/>
      <c r="D477" s="6"/>
      <c r="E477" s="6"/>
      <c r="F477" s="6"/>
      <c r="G477" s="6"/>
      <c r="H477" s="6"/>
      <c r="I477" s="6"/>
      <c r="J477" s="6"/>
      <c r="K477" s="6"/>
      <c r="L477" s="15"/>
      <c r="M477" s="6"/>
      <c r="N477" s="6"/>
      <c r="O477" s="6"/>
      <c r="P477" s="6"/>
      <c r="Q477" s="6"/>
      <c r="R477" s="6"/>
      <c r="S477" s="6"/>
      <c r="T477" s="6"/>
      <c r="U477" s="6"/>
      <c r="V477" s="6"/>
      <c r="W477" s="6"/>
      <c r="X477" s="6"/>
      <c r="Y477" s="6"/>
      <c r="Z477" s="6"/>
      <c r="AA477" s="6"/>
      <c r="AB477" s="6"/>
    </row>
    <row r="478" spans="1:28" ht="14.25" customHeight="1">
      <c r="A478" s="6"/>
      <c r="B478" s="6"/>
      <c r="C478" s="6"/>
      <c r="D478" s="6"/>
      <c r="E478" s="6"/>
      <c r="F478" s="6"/>
      <c r="G478" s="6"/>
      <c r="H478" s="6"/>
      <c r="I478" s="6"/>
      <c r="J478" s="6"/>
      <c r="K478" s="6"/>
      <c r="L478" s="15"/>
      <c r="M478" s="6"/>
      <c r="N478" s="6"/>
      <c r="O478" s="6"/>
      <c r="P478" s="6"/>
      <c r="Q478" s="6"/>
      <c r="R478" s="6"/>
      <c r="S478" s="6"/>
      <c r="T478" s="6"/>
      <c r="U478" s="6"/>
      <c r="V478" s="6"/>
      <c r="W478" s="6"/>
      <c r="X478" s="6"/>
      <c r="Y478" s="6"/>
      <c r="Z478" s="6"/>
      <c r="AA478" s="6"/>
      <c r="AB478" s="6"/>
    </row>
    <row r="479" spans="1:28" ht="14.25" customHeight="1">
      <c r="A479" s="6"/>
      <c r="B479" s="6"/>
      <c r="C479" s="6"/>
      <c r="D479" s="6"/>
      <c r="E479" s="6"/>
      <c r="F479" s="6"/>
      <c r="G479" s="6"/>
      <c r="H479" s="6"/>
      <c r="I479" s="6"/>
      <c r="J479" s="6"/>
      <c r="K479" s="6"/>
      <c r="L479" s="15"/>
      <c r="M479" s="6"/>
      <c r="N479" s="6"/>
      <c r="O479" s="6"/>
      <c r="P479" s="6"/>
      <c r="Q479" s="6"/>
      <c r="R479" s="6"/>
      <c r="S479" s="6"/>
      <c r="T479" s="6"/>
      <c r="U479" s="6"/>
      <c r="V479" s="6"/>
      <c r="W479" s="6"/>
      <c r="X479" s="6"/>
      <c r="Y479" s="6"/>
      <c r="Z479" s="6"/>
      <c r="AA479" s="6"/>
      <c r="AB479" s="6"/>
    </row>
    <row r="480" spans="1:28" ht="14.25" customHeight="1">
      <c r="A480" s="6"/>
      <c r="B480" s="6"/>
      <c r="C480" s="6"/>
      <c r="D480" s="6"/>
      <c r="E480" s="6"/>
      <c r="F480" s="6"/>
      <c r="G480" s="6"/>
      <c r="H480" s="6"/>
      <c r="I480" s="6"/>
      <c r="J480" s="6"/>
      <c r="K480" s="6"/>
      <c r="L480" s="15"/>
      <c r="M480" s="6"/>
      <c r="N480" s="6"/>
      <c r="O480" s="6"/>
      <c r="P480" s="6"/>
      <c r="Q480" s="6"/>
      <c r="R480" s="6"/>
      <c r="S480" s="6"/>
      <c r="T480" s="6"/>
      <c r="U480" s="6"/>
      <c r="V480" s="6"/>
      <c r="W480" s="6"/>
      <c r="X480" s="6"/>
      <c r="Y480" s="6"/>
      <c r="Z480" s="6"/>
      <c r="AA480" s="6"/>
      <c r="AB480" s="6"/>
    </row>
    <row r="481" spans="1:28" ht="14.25" customHeight="1">
      <c r="A481" s="6"/>
      <c r="B481" s="6"/>
      <c r="C481" s="6"/>
      <c r="D481" s="6"/>
      <c r="E481" s="6"/>
      <c r="F481" s="6"/>
      <c r="G481" s="6"/>
      <c r="H481" s="6"/>
      <c r="I481" s="6"/>
      <c r="J481" s="6"/>
      <c r="K481" s="6"/>
      <c r="L481" s="15"/>
      <c r="M481" s="6"/>
      <c r="N481" s="6"/>
      <c r="O481" s="6"/>
      <c r="P481" s="6"/>
      <c r="Q481" s="6"/>
      <c r="R481" s="6"/>
      <c r="S481" s="6"/>
      <c r="T481" s="6"/>
      <c r="U481" s="6"/>
      <c r="V481" s="6"/>
      <c r="W481" s="6"/>
      <c r="X481" s="6"/>
      <c r="Y481" s="6"/>
      <c r="Z481" s="6"/>
      <c r="AA481" s="6"/>
      <c r="AB481" s="6"/>
    </row>
    <row r="482" spans="1:28" ht="14.25" customHeight="1">
      <c r="A482" s="6"/>
      <c r="B482" s="6"/>
      <c r="C482" s="6"/>
      <c r="D482" s="6"/>
      <c r="E482" s="6"/>
      <c r="F482" s="6"/>
      <c r="G482" s="6"/>
      <c r="H482" s="6"/>
      <c r="I482" s="6"/>
      <c r="J482" s="6"/>
      <c r="K482" s="6"/>
      <c r="L482" s="15"/>
      <c r="M482" s="6"/>
      <c r="N482" s="6"/>
      <c r="O482" s="6"/>
      <c r="P482" s="6"/>
      <c r="Q482" s="6"/>
      <c r="R482" s="6"/>
      <c r="S482" s="6"/>
      <c r="T482" s="6"/>
      <c r="U482" s="6"/>
      <c r="V482" s="6"/>
      <c r="W482" s="6"/>
      <c r="X482" s="6"/>
      <c r="Y482" s="6"/>
      <c r="Z482" s="6"/>
      <c r="AA482" s="6"/>
      <c r="AB482" s="6"/>
    </row>
    <row r="483" spans="1:28" ht="14.25" customHeight="1">
      <c r="A483" s="6"/>
      <c r="B483" s="6"/>
      <c r="C483" s="6"/>
      <c r="D483" s="6"/>
      <c r="E483" s="6"/>
      <c r="F483" s="6"/>
      <c r="G483" s="6"/>
      <c r="H483" s="6"/>
      <c r="I483" s="6"/>
      <c r="J483" s="6"/>
      <c r="K483" s="6"/>
      <c r="L483" s="15"/>
      <c r="M483" s="6"/>
      <c r="N483" s="6"/>
      <c r="O483" s="6"/>
      <c r="P483" s="6"/>
      <c r="Q483" s="6"/>
      <c r="R483" s="6"/>
      <c r="S483" s="6"/>
      <c r="T483" s="6"/>
      <c r="U483" s="6"/>
      <c r="V483" s="6"/>
      <c r="W483" s="6"/>
      <c r="X483" s="6"/>
      <c r="Y483" s="6"/>
      <c r="Z483" s="6"/>
      <c r="AA483" s="6"/>
      <c r="AB483" s="6"/>
    </row>
    <row r="484" spans="1:28" ht="14.25" customHeight="1">
      <c r="A484" s="6"/>
      <c r="B484" s="6"/>
      <c r="C484" s="6"/>
      <c r="D484" s="6"/>
      <c r="E484" s="6"/>
      <c r="F484" s="6"/>
      <c r="G484" s="6"/>
      <c r="H484" s="6"/>
      <c r="I484" s="6"/>
      <c r="J484" s="6"/>
      <c r="K484" s="6"/>
      <c r="L484" s="15"/>
      <c r="M484" s="6"/>
      <c r="N484" s="6"/>
      <c r="O484" s="6"/>
      <c r="P484" s="6"/>
      <c r="Q484" s="6"/>
      <c r="R484" s="6"/>
      <c r="S484" s="6"/>
      <c r="T484" s="6"/>
      <c r="U484" s="6"/>
      <c r="V484" s="6"/>
      <c r="W484" s="6"/>
      <c r="X484" s="6"/>
      <c r="Y484" s="6"/>
      <c r="Z484" s="6"/>
      <c r="AA484" s="6"/>
      <c r="AB484" s="6"/>
    </row>
    <row r="485" spans="1:28" ht="14.25" customHeight="1">
      <c r="A485" s="6"/>
      <c r="B485" s="6"/>
      <c r="C485" s="6"/>
      <c r="D485" s="6"/>
      <c r="E485" s="6"/>
      <c r="F485" s="6"/>
      <c r="G485" s="6"/>
      <c r="H485" s="6"/>
      <c r="I485" s="6"/>
      <c r="J485" s="6"/>
      <c r="K485" s="6"/>
      <c r="L485" s="15"/>
      <c r="M485" s="6"/>
      <c r="N485" s="6"/>
      <c r="O485" s="6"/>
      <c r="P485" s="6"/>
      <c r="Q485" s="6"/>
      <c r="R485" s="6"/>
      <c r="S485" s="6"/>
      <c r="T485" s="6"/>
      <c r="U485" s="6"/>
      <c r="V485" s="6"/>
      <c r="W485" s="6"/>
      <c r="X485" s="6"/>
      <c r="Y485" s="6"/>
      <c r="Z485" s="6"/>
      <c r="AA485" s="6"/>
      <c r="AB485" s="6"/>
    </row>
    <row r="486" spans="1:28" ht="14.25" customHeight="1">
      <c r="A486" s="6"/>
      <c r="B486" s="6"/>
      <c r="C486" s="6"/>
      <c r="D486" s="6"/>
      <c r="E486" s="6"/>
      <c r="F486" s="6"/>
      <c r="G486" s="6"/>
      <c r="H486" s="6"/>
      <c r="I486" s="6"/>
      <c r="J486" s="6"/>
      <c r="K486" s="6"/>
      <c r="L486" s="15"/>
      <c r="M486" s="6"/>
      <c r="N486" s="6"/>
      <c r="O486" s="6"/>
      <c r="P486" s="6"/>
      <c r="Q486" s="6"/>
      <c r="R486" s="6"/>
      <c r="S486" s="6"/>
      <c r="T486" s="6"/>
      <c r="U486" s="6"/>
      <c r="V486" s="6"/>
      <c r="W486" s="6"/>
      <c r="X486" s="6"/>
      <c r="Y486" s="6"/>
      <c r="Z486" s="6"/>
      <c r="AA486" s="6"/>
      <c r="AB486" s="6"/>
    </row>
    <row r="487" spans="1:28" ht="14.25" customHeight="1">
      <c r="A487" s="6"/>
      <c r="B487" s="6"/>
      <c r="C487" s="6"/>
      <c r="D487" s="6"/>
      <c r="E487" s="6"/>
      <c r="F487" s="6"/>
      <c r="G487" s="6"/>
      <c r="H487" s="6"/>
      <c r="I487" s="6"/>
      <c r="J487" s="6"/>
      <c r="K487" s="6"/>
      <c r="L487" s="15"/>
      <c r="M487" s="6"/>
      <c r="N487" s="6"/>
      <c r="O487" s="6"/>
      <c r="P487" s="6"/>
      <c r="Q487" s="6"/>
      <c r="R487" s="6"/>
      <c r="S487" s="6"/>
      <c r="T487" s="6"/>
      <c r="U487" s="6"/>
      <c r="V487" s="6"/>
      <c r="W487" s="6"/>
      <c r="X487" s="6"/>
      <c r="Y487" s="6"/>
      <c r="Z487" s="6"/>
      <c r="AA487" s="6"/>
      <c r="AB487" s="6"/>
    </row>
    <row r="488" spans="1:28" ht="14.25" customHeight="1">
      <c r="A488" s="6"/>
      <c r="B488" s="6"/>
      <c r="C488" s="6"/>
      <c r="D488" s="6"/>
      <c r="E488" s="6"/>
      <c r="F488" s="6"/>
      <c r="G488" s="6"/>
      <c r="H488" s="6"/>
      <c r="I488" s="6"/>
      <c r="J488" s="6"/>
      <c r="K488" s="6"/>
      <c r="L488" s="15"/>
      <c r="M488" s="6"/>
      <c r="N488" s="6"/>
      <c r="O488" s="6"/>
      <c r="P488" s="6"/>
      <c r="Q488" s="6"/>
      <c r="R488" s="6"/>
      <c r="S488" s="6"/>
      <c r="T488" s="6"/>
      <c r="U488" s="6"/>
      <c r="V488" s="6"/>
      <c r="W488" s="6"/>
      <c r="X488" s="6"/>
      <c r="Y488" s="6"/>
      <c r="Z488" s="6"/>
      <c r="AA488" s="6"/>
      <c r="AB488" s="6"/>
    </row>
    <row r="489" spans="1:28" ht="14.25" customHeight="1">
      <c r="A489" s="6"/>
      <c r="B489" s="6"/>
      <c r="C489" s="6"/>
      <c r="D489" s="6"/>
      <c r="E489" s="6"/>
      <c r="F489" s="6"/>
      <c r="G489" s="6"/>
      <c r="H489" s="6"/>
      <c r="I489" s="6"/>
      <c r="J489" s="6"/>
      <c r="K489" s="6"/>
      <c r="L489" s="15"/>
      <c r="M489" s="6"/>
      <c r="N489" s="6"/>
      <c r="O489" s="6"/>
      <c r="P489" s="6"/>
      <c r="Q489" s="6"/>
      <c r="R489" s="6"/>
      <c r="S489" s="6"/>
      <c r="T489" s="6"/>
      <c r="U489" s="6"/>
      <c r="V489" s="6"/>
      <c r="W489" s="6"/>
      <c r="X489" s="6"/>
      <c r="Y489" s="6"/>
      <c r="Z489" s="6"/>
      <c r="AA489" s="6"/>
      <c r="AB489" s="6"/>
    </row>
    <row r="490" spans="1:28" ht="14.25" customHeight="1">
      <c r="A490" s="6"/>
      <c r="B490" s="6"/>
      <c r="C490" s="6"/>
      <c r="D490" s="6"/>
      <c r="E490" s="6"/>
      <c r="F490" s="6"/>
      <c r="G490" s="6"/>
      <c r="H490" s="6"/>
      <c r="I490" s="6"/>
      <c r="J490" s="6"/>
      <c r="K490" s="6"/>
      <c r="L490" s="15"/>
      <c r="M490" s="6"/>
      <c r="N490" s="6"/>
      <c r="O490" s="6"/>
      <c r="P490" s="6"/>
      <c r="Q490" s="6"/>
      <c r="R490" s="6"/>
      <c r="S490" s="6"/>
      <c r="T490" s="6"/>
      <c r="U490" s="6"/>
      <c r="V490" s="6"/>
      <c r="W490" s="6"/>
      <c r="X490" s="6"/>
      <c r="Y490" s="6"/>
      <c r="Z490" s="6"/>
      <c r="AA490" s="6"/>
      <c r="AB490" s="6"/>
    </row>
    <row r="491" spans="1:28" ht="14.25" customHeight="1">
      <c r="A491" s="6"/>
      <c r="B491" s="6"/>
      <c r="C491" s="6"/>
      <c r="D491" s="6"/>
      <c r="E491" s="6"/>
      <c r="F491" s="6"/>
      <c r="G491" s="6"/>
      <c r="H491" s="6"/>
      <c r="I491" s="6"/>
      <c r="J491" s="6"/>
      <c r="K491" s="6"/>
      <c r="L491" s="15"/>
      <c r="M491" s="6"/>
      <c r="N491" s="6"/>
      <c r="O491" s="6"/>
      <c r="P491" s="6"/>
      <c r="Q491" s="6"/>
      <c r="R491" s="6"/>
      <c r="S491" s="6"/>
      <c r="T491" s="6"/>
      <c r="U491" s="6"/>
      <c r="V491" s="6"/>
      <c r="W491" s="6"/>
      <c r="X491" s="6"/>
      <c r="Y491" s="6"/>
      <c r="Z491" s="6"/>
      <c r="AA491" s="6"/>
      <c r="AB491" s="6"/>
    </row>
    <row r="492" spans="1:28" ht="14.25" customHeight="1">
      <c r="A492" s="6"/>
      <c r="B492" s="6"/>
      <c r="C492" s="6"/>
      <c r="D492" s="6"/>
      <c r="E492" s="6"/>
      <c r="F492" s="6"/>
      <c r="G492" s="6"/>
      <c r="H492" s="6"/>
      <c r="I492" s="6"/>
      <c r="J492" s="6"/>
      <c r="K492" s="6"/>
      <c r="L492" s="15"/>
      <c r="M492" s="6"/>
      <c r="N492" s="6"/>
      <c r="O492" s="6"/>
      <c r="P492" s="6"/>
      <c r="Q492" s="6"/>
      <c r="R492" s="6"/>
      <c r="S492" s="6"/>
      <c r="T492" s="6"/>
      <c r="U492" s="6"/>
      <c r="V492" s="6"/>
      <c r="W492" s="6"/>
      <c r="X492" s="6"/>
      <c r="Y492" s="6"/>
      <c r="Z492" s="6"/>
      <c r="AA492" s="6"/>
      <c r="AB492" s="6"/>
    </row>
    <row r="493" spans="1:28" ht="14.25" customHeight="1">
      <c r="A493" s="6"/>
      <c r="B493" s="6"/>
      <c r="C493" s="6"/>
      <c r="D493" s="6"/>
      <c r="E493" s="6"/>
      <c r="F493" s="6"/>
      <c r="G493" s="6"/>
      <c r="H493" s="6"/>
      <c r="I493" s="6"/>
      <c r="J493" s="6"/>
      <c r="K493" s="6"/>
      <c r="L493" s="15"/>
      <c r="M493" s="6"/>
      <c r="N493" s="6"/>
      <c r="O493" s="6"/>
      <c r="P493" s="6"/>
      <c r="Q493" s="6"/>
      <c r="R493" s="6"/>
      <c r="S493" s="6"/>
      <c r="T493" s="6"/>
      <c r="U493" s="6"/>
      <c r="V493" s="6"/>
      <c r="W493" s="6"/>
      <c r="X493" s="6"/>
      <c r="Y493" s="6"/>
      <c r="Z493" s="6"/>
      <c r="AA493" s="6"/>
      <c r="AB493" s="6"/>
    </row>
    <row r="494" spans="1:28" ht="14.25" customHeight="1">
      <c r="A494" s="6"/>
      <c r="B494" s="6"/>
      <c r="C494" s="6"/>
      <c r="D494" s="6"/>
      <c r="E494" s="6"/>
      <c r="F494" s="6"/>
      <c r="G494" s="6"/>
      <c r="H494" s="6"/>
      <c r="I494" s="6"/>
      <c r="J494" s="6"/>
      <c r="K494" s="6"/>
      <c r="L494" s="15"/>
      <c r="M494" s="6"/>
      <c r="N494" s="6"/>
      <c r="O494" s="6"/>
      <c r="P494" s="6"/>
      <c r="Q494" s="6"/>
      <c r="R494" s="6"/>
      <c r="S494" s="6"/>
      <c r="T494" s="6"/>
      <c r="U494" s="6"/>
      <c r="V494" s="6"/>
      <c r="W494" s="6"/>
      <c r="X494" s="6"/>
      <c r="Y494" s="6"/>
      <c r="Z494" s="6"/>
      <c r="AA494" s="6"/>
      <c r="AB494" s="6"/>
    </row>
    <row r="495" spans="1:28" ht="14.25" customHeight="1">
      <c r="A495" s="6"/>
      <c r="B495" s="6"/>
      <c r="C495" s="6"/>
      <c r="D495" s="6"/>
      <c r="E495" s="6"/>
      <c r="F495" s="6"/>
      <c r="G495" s="6"/>
      <c r="H495" s="6"/>
      <c r="I495" s="6"/>
      <c r="J495" s="6"/>
      <c r="K495" s="6"/>
      <c r="L495" s="15"/>
      <c r="M495" s="6"/>
      <c r="N495" s="6"/>
      <c r="O495" s="6"/>
      <c r="P495" s="6"/>
      <c r="Q495" s="6"/>
      <c r="R495" s="6"/>
      <c r="S495" s="6"/>
      <c r="T495" s="6"/>
      <c r="U495" s="6"/>
      <c r="V495" s="6"/>
      <c r="W495" s="6"/>
      <c r="X495" s="6"/>
      <c r="Y495" s="6"/>
      <c r="Z495" s="6"/>
      <c r="AA495" s="6"/>
      <c r="AB495" s="6"/>
    </row>
    <row r="496" spans="1:28" ht="14.25" customHeight="1">
      <c r="A496" s="6"/>
      <c r="B496" s="6"/>
      <c r="C496" s="6"/>
      <c r="D496" s="6"/>
      <c r="E496" s="6"/>
      <c r="F496" s="6"/>
      <c r="G496" s="6"/>
      <c r="H496" s="6"/>
      <c r="I496" s="6"/>
      <c r="J496" s="6"/>
      <c r="K496" s="6"/>
      <c r="L496" s="15"/>
      <c r="M496" s="6"/>
      <c r="N496" s="6"/>
      <c r="O496" s="6"/>
      <c r="P496" s="6"/>
      <c r="Q496" s="6"/>
      <c r="R496" s="6"/>
      <c r="S496" s="6"/>
      <c r="T496" s="6"/>
      <c r="U496" s="6"/>
      <c r="V496" s="6"/>
      <c r="W496" s="6"/>
      <c r="X496" s="6"/>
      <c r="Y496" s="6"/>
      <c r="Z496" s="6"/>
      <c r="AA496" s="6"/>
      <c r="AB496" s="6"/>
    </row>
    <row r="497" spans="1:28" ht="14.25" customHeight="1">
      <c r="A497" s="6"/>
      <c r="B497" s="6"/>
      <c r="C497" s="6"/>
      <c r="D497" s="6"/>
      <c r="E497" s="6"/>
      <c r="F497" s="6"/>
      <c r="G497" s="6"/>
      <c r="H497" s="6"/>
      <c r="I497" s="6"/>
      <c r="J497" s="6"/>
      <c r="K497" s="6"/>
      <c r="L497" s="15"/>
      <c r="M497" s="6"/>
      <c r="N497" s="6"/>
      <c r="O497" s="6"/>
      <c r="P497" s="6"/>
      <c r="Q497" s="6"/>
      <c r="R497" s="6"/>
      <c r="S497" s="6"/>
      <c r="T497" s="6"/>
      <c r="U497" s="6"/>
      <c r="V497" s="6"/>
      <c r="W497" s="6"/>
      <c r="X497" s="6"/>
      <c r="Y497" s="6"/>
      <c r="Z497" s="6"/>
      <c r="AA497" s="6"/>
      <c r="AB497" s="6"/>
    </row>
    <row r="498" spans="1:28" ht="14.25" customHeight="1">
      <c r="A498" s="6"/>
      <c r="B498" s="6"/>
      <c r="C498" s="6"/>
      <c r="D498" s="6"/>
      <c r="E498" s="6"/>
      <c r="F498" s="6"/>
      <c r="G498" s="6"/>
      <c r="H498" s="6"/>
      <c r="I498" s="6"/>
      <c r="J498" s="6"/>
      <c r="K498" s="6"/>
      <c r="L498" s="15"/>
      <c r="M498" s="6"/>
      <c r="N498" s="6"/>
      <c r="O498" s="6"/>
      <c r="P498" s="6"/>
      <c r="Q498" s="6"/>
      <c r="R498" s="6"/>
      <c r="S498" s="6"/>
      <c r="T498" s="6"/>
      <c r="U498" s="6"/>
      <c r="V498" s="6"/>
      <c r="W498" s="6"/>
      <c r="X498" s="6"/>
      <c r="Y498" s="6"/>
      <c r="Z498" s="6"/>
      <c r="AA498" s="6"/>
      <c r="AB498" s="6"/>
    </row>
    <row r="499" spans="1:28" ht="14.25" customHeight="1">
      <c r="A499" s="6"/>
      <c r="B499" s="6"/>
      <c r="C499" s="6"/>
      <c r="D499" s="6"/>
      <c r="E499" s="6"/>
      <c r="F499" s="6"/>
      <c r="G499" s="6"/>
      <c r="H499" s="6"/>
      <c r="I499" s="6"/>
      <c r="J499" s="6"/>
      <c r="K499" s="6"/>
      <c r="L499" s="15"/>
      <c r="M499" s="6"/>
      <c r="N499" s="6"/>
      <c r="O499" s="6"/>
      <c r="P499" s="6"/>
      <c r="Q499" s="6"/>
      <c r="R499" s="6"/>
      <c r="S499" s="6"/>
      <c r="T499" s="6"/>
      <c r="U499" s="6"/>
      <c r="V499" s="6"/>
      <c r="W499" s="6"/>
      <c r="X499" s="6"/>
      <c r="Y499" s="6"/>
      <c r="Z499" s="6"/>
      <c r="AA499" s="6"/>
      <c r="AB499" s="6"/>
    </row>
    <row r="500" spans="1:28" ht="14.25" customHeight="1">
      <c r="A500" s="6"/>
      <c r="B500" s="6"/>
      <c r="C500" s="6"/>
      <c r="D500" s="6"/>
      <c r="E500" s="6"/>
      <c r="F500" s="6"/>
      <c r="G500" s="6"/>
      <c r="H500" s="6"/>
      <c r="I500" s="6"/>
      <c r="J500" s="6"/>
      <c r="K500" s="6"/>
      <c r="L500" s="15"/>
      <c r="M500" s="6"/>
      <c r="N500" s="6"/>
      <c r="O500" s="6"/>
      <c r="P500" s="6"/>
      <c r="Q500" s="6"/>
      <c r="R500" s="6"/>
      <c r="S500" s="6"/>
      <c r="T500" s="6"/>
      <c r="U500" s="6"/>
      <c r="V500" s="6"/>
      <c r="W500" s="6"/>
      <c r="X500" s="6"/>
      <c r="Y500" s="6"/>
      <c r="Z500" s="6"/>
      <c r="AA500" s="6"/>
      <c r="AB500" s="6"/>
    </row>
    <row r="501" spans="1:28" ht="14.25" customHeight="1">
      <c r="A501" s="6"/>
      <c r="B501" s="6"/>
      <c r="C501" s="6"/>
      <c r="D501" s="6"/>
      <c r="E501" s="6"/>
      <c r="F501" s="6"/>
      <c r="G501" s="6"/>
      <c r="H501" s="6"/>
      <c r="I501" s="6"/>
      <c r="J501" s="6"/>
      <c r="K501" s="6"/>
      <c r="L501" s="15"/>
      <c r="M501" s="6"/>
      <c r="N501" s="6"/>
      <c r="O501" s="6"/>
      <c r="P501" s="6"/>
      <c r="Q501" s="6"/>
      <c r="R501" s="6"/>
      <c r="S501" s="6"/>
      <c r="T501" s="6"/>
      <c r="U501" s="6"/>
      <c r="V501" s="6"/>
      <c r="W501" s="6"/>
      <c r="X501" s="6"/>
      <c r="Y501" s="6"/>
      <c r="Z501" s="6"/>
      <c r="AA501" s="6"/>
      <c r="AB501" s="6"/>
    </row>
    <row r="502" spans="1:28" ht="14.25" customHeight="1">
      <c r="A502" s="6"/>
      <c r="B502" s="6"/>
      <c r="C502" s="6"/>
      <c r="D502" s="6"/>
      <c r="E502" s="6"/>
      <c r="F502" s="6"/>
      <c r="G502" s="6"/>
      <c r="H502" s="6"/>
      <c r="I502" s="6"/>
      <c r="J502" s="6"/>
      <c r="K502" s="6"/>
      <c r="L502" s="15"/>
      <c r="M502" s="6"/>
      <c r="N502" s="6"/>
      <c r="O502" s="6"/>
      <c r="P502" s="6"/>
      <c r="Q502" s="6"/>
      <c r="R502" s="6"/>
      <c r="S502" s="6"/>
      <c r="T502" s="6"/>
      <c r="U502" s="6"/>
      <c r="V502" s="6"/>
      <c r="W502" s="6"/>
      <c r="X502" s="6"/>
      <c r="Y502" s="6"/>
      <c r="Z502" s="6"/>
      <c r="AA502" s="6"/>
      <c r="AB502" s="6"/>
    </row>
    <row r="503" spans="1:28" ht="14.25" customHeight="1">
      <c r="A503" s="6"/>
      <c r="B503" s="6"/>
      <c r="C503" s="6"/>
      <c r="D503" s="6"/>
      <c r="E503" s="6"/>
      <c r="F503" s="6"/>
      <c r="G503" s="6"/>
      <c r="H503" s="6"/>
      <c r="I503" s="6"/>
      <c r="J503" s="6"/>
      <c r="K503" s="6"/>
      <c r="L503" s="15"/>
      <c r="M503" s="6"/>
      <c r="N503" s="6"/>
      <c r="O503" s="6"/>
      <c r="P503" s="6"/>
      <c r="Q503" s="6"/>
      <c r="R503" s="6"/>
      <c r="S503" s="6"/>
      <c r="T503" s="6"/>
      <c r="U503" s="6"/>
      <c r="V503" s="6"/>
      <c r="W503" s="6"/>
      <c r="X503" s="6"/>
      <c r="Y503" s="6"/>
      <c r="Z503" s="6"/>
      <c r="AA503" s="6"/>
      <c r="AB503" s="6"/>
    </row>
    <row r="504" spans="1:28" ht="14.25" customHeight="1">
      <c r="A504" s="6"/>
      <c r="B504" s="6"/>
      <c r="C504" s="6"/>
      <c r="D504" s="6"/>
      <c r="E504" s="6"/>
      <c r="F504" s="6"/>
      <c r="G504" s="6"/>
      <c r="H504" s="6"/>
      <c r="I504" s="6"/>
      <c r="J504" s="6"/>
      <c r="K504" s="6"/>
      <c r="L504" s="15"/>
      <c r="M504" s="6"/>
      <c r="N504" s="6"/>
      <c r="O504" s="6"/>
      <c r="P504" s="6"/>
      <c r="Q504" s="6"/>
      <c r="R504" s="6"/>
      <c r="S504" s="6"/>
      <c r="T504" s="6"/>
      <c r="U504" s="6"/>
      <c r="V504" s="6"/>
      <c r="W504" s="6"/>
      <c r="X504" s="6"/>
      <c r="Y504" s="6"/>
      <c r="Z504" s="6"/>
      <c r="AA504" s="6"/>
      <c r="AB504" s="6"/>
    </row>
    <row r="505" spans="1:28" ht="14.25" customHeight="1">
      <c r="A505" s="6"/>
      <c r="B505" s="6"/>
      <c r="C505" s="6"/>
      <c r="D505" s="6"/>
      <c r="E505" s="6"/>
      <c r="F505" s="6"/>
      <c r="G505" s="6"/>
      <c r="H505" s="6"/>
      <c r="I505" s="6"/>
      <c r="J505" s="6"/>
      <c r="K505" s="6"/>
      <c r="L505" s="15"/>
      <c r="M505" s="6"/>
      <c r="N505" s="6"/>
      <c r="O505" s="6"/>
      <c r="P505" s="6"/>
      <c r="Q505" s="6"/>
      <c r="R505" s="6"/>
      <c r="S505" s="6"/>
      <c r="T505" s="6"/>
      <c r="U505" s="6"/>
      <c r="V505" s="6"/>
      <c r="W505" s="6"/>
      <c r="X505" s="6"/>
      <c r="Y505" s="6"/>
      <c r="Z505" s="6"/>
      <c r="AA505" s="6"/>
      <c r="AB505" s="6"/>
    </row>
    <row r="506" spans="1:28" ht="14.25" customHeight="1">
      <c r="A506" s="6"/>
      <c r="B506" s="6"/>
      <c r="C506" s="6"/>
      <c r="D506" s="6"/>
      <c r="E506" s="6"/>
      <c r="F506" s="6"/>
      <c r="G506" s="6"/>
      <c r="H506" s="6"/>
      <c r="I506" s="6"/>
      <c r="J506" s="6"/>
      <c r="K506" s="6"/>
      <c r="L506" s="15"/>
      <c r="M506" s="6"/>
      <c r="N506" s="6"/>
      <c r="O506" s="6"/>
      <c r="P506" s="6"/>
      <c r="Q506" s="6"/>
      <c r="R506" s="6"/>
      <c r="S506" s="6"/>
      <c r="T506" s="6"/>
      <c r="U506" s="6"/>
      <c r="V506" s="6"/>
      <c r="W506" s="6"/>
      <c r="X506" s="6"/>
      <c r="Y506" s="6"/>
      <c r="Z506" s="6"/>
      <c r="AA506" s="6"/>
      <c r="AB506" s="6"/>
    </row>
    <row r="507" spans="1:28" ht="14.25" customHeight="1">
      <c r="A507" s="6"/>
      <c r="B507" s="6"/>
      <c r="C507" s="6"/>
      <c r="D507" s="6"/>
      <c r="E507" s="6"/>
      <c r="F507" s="6"/>
      <c r="G507" s="6"/>
      <c r="H507" s="6"/>
      <c r="I507" s="6"/>
      <c r="J507" s="6"/>
      <c r="K507" s="6"/>
      <c r="L507" s="15"/>
      <c r="M507" s="6"/>
      <c r="N507" s="6"/>
      <c r="O507" s="6"/>
      <c r="P507" s="6"/>
      <c r="Q507" s="6"/>
      <c r="R507" s="6"/>
      <c r="S507" s="6"/>
      <c r="T507" s="6"/>
      <c r="U507" s="6"/>
      <c r="V507" s="6"/>
      <c r="W507" s="6"/>
      <c r="X507" s="6"/>
      <c r="Y507" s="6"/>
      <c r="Z507" s="6"/>
      <c r="AA507" s="6"/>
      <c r="AB507" s="6"/>
    </row>
    <row r="508" spans="1:28" ht="14.25" customHeight="1">
      <c r="A508" s="6"/>
      <c r="B508" s="6"/>
      <c r="C508" s="6"/>
      <c r="D508" s="6"/>
      <c r="E508" s="6"/>
      <c r="F508" s="6"/>
      <c r="G508" s="6"/>
      <c r="H508" s="6"/>
      <c r="I508" s="6"/>
      <c r="J508" s="6"/>
      <c r="K508" s="6"/>
      <c r="L508" s="15"/>
      <c r="M508" s="6"/>
      <c r="N508" s="6"/>
      <c r="O508" s="6"/>
      <c r="P508" s="6"/>
      <c r="Q508" s="6"/>
      <c r="R508" s="6"/>
      <c r="S508" s="6"/>
      <c r="T508" s="6"/>
      <c r="U508" s="6"/>
      <c r="V508" s="6"/>
      <c r="W508" s="6"/>
      <c r="X508" s="6"/>
      <c r="Y508" s="6"/>
      <c r="Z508" s="6"/>
      <c r="AA508" s="6"/>
      <c r="AB508" s="6"/>
    </row>
    <row r="509" spans="1:28" ht="14.25" customHeight="1">
      <c r="A509" s="6"/>
      <c r="B509" s="6"/>
      <c r="C509" s="6"/>
      <c r="D509" s="6"/>
      <c r="E509" s="6"/>
      <c r="F509" s="6"/>
      <c r="G509" s="6"/>
      <c r="H509" s="6"/>
      <c r="I509" s="6"/>
      <c r="J509" s="6"/>
      <c r="K509" s="6"/>
      <c r="L509" s="15"/>
      <c r="M509" s="6"/>
      <c r="N509" s="6"/>
      <c r="O509" s="6"/>
      <c r="P509" s="6"/>
      <c r="Q509" s="6"/>
      <c r="R509" s="6"/>
      <c r="S509" s="6"/>
      <c r="T509" s="6"/>
      <c r="U509" s="6"/>
      <c r="V509" s="6"/>
      <c r="W509" s="6"/>
      <c r="X509" s="6"/>
      <c r="Y509" s="6"/>
      <c r="Z509" s="6"/>
      <c r="AA509" s="6"/>
      <c r="AB509" s="6"/>
    </row>
    <row r="510" spans="1:28" ht="14.25" customHeight="1">
      <c r="A510" s="6"/>
      <c r="B510" s="6"/>
      <c r="C510" s="6"/>
      <c r="D510" s="6"/>
      <c r="E510" s="6"/>
      <c r="F510" s="6"/>
      <c r="G510" s="6"/>
      <c r="H510" s="6"/>
      <c r="I510" s="6"/>
      <c r="J510" s="6"/>
      <c r="K510" s="6"/>
      <c r="L510" s="15"/>
      <c r="M510" s="6"/>
      <c r="N510" s="6"/>
      <c r="O510" s="6"/>
      <c r="P510" s="6"/>
      <c r="Q510" s="6"/>
      <c r="R510" s="6"/>
      <c r="S510" s="6"/>
      <c r="T510" s="6"/>
      <c r="U510" s="6"/>
      <c r="V510" s="6"/>
      <c r="W510" s="6"/>
      <c r="X510" s="6"/>
      <c r="Y510" s="6"/>
      <c r="Z510" s="6"/>
      <c r="AA510" s="6"/>
      <c r="AB510" s="6"/>
    </row>
    <row r="511" spans="1:28" ht="14.25" customHeight="1">
      <c r="A511" s="6"/>
      <c r="B511" s="6"/>
      <c r="C511" s="6"/>
      <c r="D511" s="6"/>
      <c r="E511" s="6"/>
      <c r="F511" s="6"/>
      <c r="G511" s="6"/>
      <c r="H511" s="6"/>
      <c r="I511" s="6"/>
      <c r="J511" s="6"/>
      <c r="K511" s="6"/>
      <c r="L511" s="15"/>
      <c r="M511" s="6"/>
      <c r="N511" s="6"/>
      <c r="O511" s="6"/>
      <c r="P511" s="6"/>
      <c r="Q511" s="6"/>
      <c r="R511" s="6"/>
      <c r="S511" s="6"/>
      <c r="T511" s="6"/>
      <c r="U511" s="6"/>
      <c r="V511" s="6"/>
      <c r="W511" s="6"/>
      <c r="X511" s="6"/>
      <c r="Y511" s="6"/>
      <c r="Z511" s="6"/>
      <c r="AA511" s="6"/>
      <c r="AB511" s="6"/>
    </row>
    <row r="512" spans="1:28" ht="14.25" customHeight="1">
      <c r="A512" s="6"/>
      <c r="B512" s="6"/>
      <c r="C512" s="6"/>
      <c r="D512" s="6"/>
      <c r="E512" s="6"/>
      <c r="F512" s="6"/>
      <c r="G512" s="6"/>
      <c r="H512" s="6"/>
      <c r="I512" s="6"/>
      <c r="J512" s="6"/>
      <c r="K512" s="6"/>
      <c r="L512" s="15"/>
      <c r="M512" s="6"/>
      <c r="N512" s="6"/>
      <c r="O512" s="6"/>
      <c r="P512" s="6"/>
      <c r="Q512" s="6"/>
      <c r="R512" s="6"/>
      <c r="S512" s="6"/>
      <c r="T512" s="6"/>
      <c r="U512" s="6"/>
      <c r="V512" s="6"/>
      <c r="W512" s="6"/>
      <c r="X512" s="6"/>
      <c r="Y512" s="6"/>
      <c r="Z512" s="6"/>
      <c r="AA512" s="6"/>
      <c r="AB512" s="6"/>
    </row>
    <row r="513" spans="1:28" ht="14.25" customHeight="1">
      <c r="A513" s="6"/>
      <c r="B513" s="6"/>
      <c r="C513" s="6"/>
      <c r="D513" s="6"/>
      <c r="E513" s="6"/>
      <c r="F513" s="6"/>
      <c r="G513" s="6"/>
      <c r="H513" s="6"/>
      <c r="I513" s="6"/>
      <c r="J513" s="6"/>
      <c r="K513" s="6"/>
      <c r="L513" s="15"/>
      <c r="M513" s="6"/>
      <c r="N513" s="6"/>
      <c r="O513" s="6"/>
      <c r="P513" s="6"/>
      <c r="Q513" s="6"/>
      <c r="R513" s="6"/>
      <c r="S513" s="6"/>
      <c r="T513" s="6"/>
      <c r="U513" s="6"/>
      <c r="V513" s="6"/>
      <c r="W513" s="6"/>
      <c r="X513" s="6"/>
      <c r="Y513" s="6"/>
      <c r="Z513" s="6"/>
      <c r="AA513" s="6"/>
      <c r="AB513" s="6"/>
    </row>
    <row r="514" spans="1:28" ht="14.25" customHeight="1">
      <c r="A514" s="6"/>
      <c r="B514" s="6"/>
      <c r="C514" s="6"/>
      <c r="D514" s="6"/>
      <c r="E514" s="6"/>
      <c r="F514" s="6"/>
      <c r="G514" s="6"/>
      <c r="H514" s="6"/>
      <c r="I514" s="6"/>
      <c r="J514" s="6"/>
      <c r="K514" s="6"/>
      <c r="L514" s="15"/>
      <c r="M514" s="6"/>
      <c r="N514" s="6"/>
      <c r="O514" s="6"/>
      <c r="P514" s="6"/>
      <c r="Q514" s="6"/>
      <c r="R514" s="6"/>
      <c r="S514" s="6"/>
      <c r="T514" s="6"/>
      <c r="U514" s="6"/>
      <c r="V514" s="6"/>
      <c r="W514" s="6"/>
      <c r="X514" s="6"/>
      <c r="Y514" s="6"/>
      <c r="Z514" s="6"/>
      <c r="AA514" s="6"/>
      <c r="AB514" s="6"/>
    </row>
    <row r="515" spans="1:28" ht="14.25" customHeight="1">
      <c r="A515" s="6"/>
      <c r="B515" s="6"/>
      <c r="C515" s="6"/>
      <c r="D515" s="6"/>
      <c r="E515" s="6"/>
      <c r="F515" s="6"/>
      <c r="G515" s="6"/>
      <c r="H515" s="6"/>
      <c r="I515" s="6"/>
      <c r="J515" s="6"/>
      <c r="K515" s="6"/>
      <c r="L515" s="15"/>
      <c r="M515" s="6"/>
      <c r="N515" s="6"/>
      <c r="O515" s="6"/>
      <c r="P515" s="6"/>
      <c r="Q515" s="6"/>
      <c r="R515" s="6"/>
      <c r="S515" s="6"/>
      <c r="T515" s="6"/>
      <c r="U515" s="6"/>
      <c r="V515" s="6"/>
      <c r="W515" s="6"/>
      <c r="X515" s="6"/>
      <c r="Y515" s="6"/>
      <c r="Z515" s="6"/>
      <c r="AA515" s="6"/>
      <c r="AB515" s="6"/>
    </row>
    <row r="516" spans="1:28" ht="14.25" customHeight="1">
      <c r="A516" s="6"/>
      <c r="B516" s="6"/>
      <c r="C516" s="6"/>
      <c r="D516" s="6"/>
      <c r="E516" s="6"/>
      <c r="F516" s="6"/>
      <c r="G516" s="6"/>
      <c r="H516" s="6"/>
      <c r="I516" s="6"/>
      <c r="J516" s="6"/>
      <c r="K516" s="6"/>
      <c r="L516" s="15"/>
      <c r="M516" s="6"/>
      <c r="N516" s="6"/>
      <c r="O516" s="6"/>
      <c r="P516" s="6"/>
      <c r="Q516" s="6"/>
      <c r="R516" s="6"/>
      <c r="S516" s="6"/>
      <c r="T516" s="6"/>
      <c r="U516" s="6"/>
      <c r="V516" s="6"/>
      <c r="W516" s="6"/>
      <c r="X516" s="6"/>
      <c r="Y516" s="6"/>
      <c r="Z516" s="6"/>
      <c r="AA516" s="6"/>
      <c r="AB516" s="6"/>
    </row>
    <row r="517" spans="1:28" ht="14.25" customHeight="1">
      <c r="A517" s="6"/>
      <c r="B517" s="6"/>
      <c r="C517" s="6"/>
      <c r="D517" s="6"/>
      <c r="E517" s="6"/>
      <c r="F517" s="6"/>
      <c r="G517" s="6"/>
      <c r="H517" s="6"/>
      <c r="I517" s="6"/>
      <c r="J517" s="6"/>
      <c r="K517" s="6"/>
      <c r="L517" s="15"/>
      <c r="M517" s="6"/>
      <c r="N517" s="6"/>
      <c r="O517" s="6"/>
      <c r="P517" s="6"/>
      <c r="Q517" s="6"/>
      <c r="R517" s="6"/>
      <c r="S517" s="6"/>
      <c r="T517" s="6"/>
      <c r="U517" s="6"/>
      <c r="V517" s="6"/>
      <c r="W517" s="6"/>
      <c r="X517" s="6"/>
      <c r="Y517" s="6"/>
      <c r="Z517" s="6"/>
      <c r="AA517" s="6"/>
      <c r="AB517" s="6"/>
    </row>
    <row r="518" spans="1:28" ht="14.25" customHeight="1">
      <c r="A518" s="6"/>
      <c r="B518" s="6"/>
      <c r="C518" s="6"/>
      <c r="D518" s="6"/>
      <c r="E518" s="6"/>
      <c r="F518" s="6"/>
      <c r="G518" s="6"/>
      <c r="H518" s="6"/>
      <c r="I518" s="6"/>
      <c r="J518" s="6"/>
      <c r="K518" s="6"/>
      <c r="L518" s="15"/>
      <c r="M518" s="6"/>
      <c r="N518" s="6"/>
      <c r="O518" s="6"/>
      <c r="P518" s="6"/>
      <c r="Q518" s="6"/>
      <c r="R518" s="6"/>
      <c r="S518" s="6"/>
      <c r="T518" s="6"/>
      <c r="U518" s="6"/>
      <c r="V518" s="6"/>
      <c r="W518" s="6"/>
      <c r="X518" s="6"/>
      <c r="Y518" s="6"/>
      <c r="Z518" s="6"/>
      <c r="AA518" s="6"/>
      <c r="AB518" s="6"/>
    </row>
    <row r="519" spans="1:28" ht="14.25" customHeight="1">
      <c r="A519" s="6"/>
      <c r="B519" s="6"/>
      <c r="C519" s="6"/>
      <c r="D519" s="6"/>
      <c r="E519" s="6"/>
      <c r="F519" s="6"/>
      <c r="G519" s="6"/>
      <c r="H519" s="6"/>
      <c r="I519" s="6"/>
      <c r="J519" s="6"/>
      <c r="K519" s="6"/>
      <c r="L519" s="15"/>
      <c r="M519" s="6"/>
      <c r="N519" s="6"/>
      <c r="O519" s="6"/>
      <c r="P519" s="6"/>
      <c r="Q519" s="6"/>
      <c r="R519" s="6"/>
      <c r="S519" s="6"/>
      <c r="T519" s="6"/>
      <c r="U519" s="6"/>
      <c r="V519" s="6"/>
      <c r="W519" s="6"/>
      <c r="X519" s="6"/>
      <c r="Y519" s="6"/>
      <c r="Z519" s="6"/>
      <c r="AA519" s="6"/>
      <c r="AB519" s="6"/>
    </row>
    <row r="520" spans="1:28" ht="14.25" customHeight="1">
      <c r="A520" s="6"/>
      <c r="B520" s="6"/>
      <c r="C520" s="6"/>
      <c r="D520" s="6"/>
      <c r="E520" s="6"/>
      <c r="F520" s="6"/>
      <c r="G520" s="6"/>
      <c r="H520" s="6"/>
      <c r="I520" s="6"/>
      <c r="J520" s="6"/>
      <c r="K520" s="6"/>
      <c r="L520" s="15"/>
      <c r="M520" s="6"/>
      <c r="N520" s="6"/>
      <c r="O520" s="6"/>
      <c r="P520" s="6"/>
      <c r="Q520" s="6"/>
      <c r="R520" s="6"/>
      <c r="S520" s="6"/>
      <c r="T520" s="6"/>
      <c r="U520" s="6"/>
      <c r="V520" s="6"/>
      <c r="W520" s="6"/>
      <c r="X520" s="6"/>
      <c r="Y520" s="6"/>
      <c r="Z520" s="6"/>
      <c r="AA520" s="6"/>
      <c r="AB520" s="6"/>
    </row>
    <row r="521" spans="1:28" ht="14.25" customHeight="1">
      <c r="A521" s="6"/>
      <c r="B521" s="6"/>
      <c r="C521" s="6"/>
      <c r="D521" s="6"/>
      <c r="E521" s="6"/>
      <c r="F521" s="6"/>
      <c r="G521" s="6"/>
      <c r="H521" s="6"/>
      <c r="I521" s="6"/>
      <c r="J521" s="6"/>
      <c r="K521" s="6"/>
      <c r="L521" s="15"/>
      <c r="M521" s="6"/>
      <c r="N521" s="6"/>
      <c r="O521" s="6"/>
      <c r="P521" s="6"/>
      <c r="Q521" s="6"/>
      <c r="R521" s="6"/>
      <c r="S521" s="6"/>
      <c r="T521" s="6"/>
      <c r="U521" s="6"/>
      <c r="V521" s="6"/>
      <c r="W521" s="6"/>
      <c r="X521" s="6"/>
      <c r="Y521" s="6"/>
      <c r="Z521" s="6"/>
      <c r="AA521" s="6"/>
      <c r="AB521" s="6"/>
    </row>
    <row r="522" spans="1:28" ht="14.25" customHeight="1">
      <c r="A522" s="6"/>
      <c r="B522" s="6"/>
      <c r="C522" s="6"/>
      <c r="D522" s="6"/>
      <c r="E522" s="6"/>
      <c r="F522" s="6"/>
      <c r="G522" s="6"/>
      <c r="H522" s="6"/>
      <c r="I522" s="6"/>
      <c r="J522" s="6"/>
      <c r="K522" s="6"/>
      <c r="L522" s="15"/>
      <c r="M522" s="6"/>
      <c r="N522" s="6"/>
      <c r="O522" s="6"/>
      <c r="P522" s="6"/>
      <c r="Q522" s="6"/>
      <c r="R522" s="6"/>
      <c r="S522" s="6"/>
      <c r="T522" s="6"/>
      <c r="U522" s="6"/>
      <c r="V522" s="6"/>
      <c r="W522" s="6"/>
      <c r="X522" s="6"/>
      <c r="Y522" s="6"/>
      <c r="Z522" s="6"/>
      <c r="AA522" s="6"/>
      <c r="AB522" s="6"/>
    </row>
    <row r="523" spans="1:28" ht="14.25" customHeight="1">
      <c r="A523" s="6"/>
      <c r="B523" s="6"/>
      <c r="C523" s="6"/>
      <c r="D523" s="6"/>
      <c r="E523" s="6"/>
      <c r="F523" s="6"/>
      <c r="G523" s="6"/>
      <c r="H523" s="6"/>
      <c r="I523" s="6"/>
      <c r="J523" s="6"/>
      <c r="K523" s="6"/>
      <c r="L523" s="15"/>
      <c r="M523" s="6"/>
      <c r="N523" s="6"/>
      <c r="O523" s="6"/>
      <c r="P523" s="6"/>
      <c r="Q523" s="6"/>
      <c r="R523" s="6"/>
      <c r="S523" s="6"/>
      <c r="T523" s="6"/>
      <c r="U523" s="6"/>
      <c r="V523" s="6"/>
      <c r="W523" s="6"/>
      <c r="X523" s="6"/>
      <c r="Y523" s="6"/>
      <c r="Z523" s="6"/>
      <c r="AA523" s="6"/>
      <c r="AB523" s="6"/>
    </row>
    <row r="524" spans="1:28" ht="14.25" customHeight="1">
      <c r="A524" s="6"/>
      <c r="B524" s="6"/>
      <c r="C524" s="6"/>
      <c r="D524" s="6"/>
      <c r="E524" s="6"/>
      <c r="F524" s="6"/>
      <c r="G524" s="6"/>
      <c r="H524" s="6"/>
      <c r="I524" s="6"/>
      <c r="J524" s="6"/>
      <c r="K524" s="6"/>
      <c r="L524" s="15"/>
      <c r="M524" s="6"/>
      <c r="N524" s="6"/>
      <c r="O524" s="6"/>
      <c r="P524" s="6"/>
      <c r="Q524" s="6"/>
      <c r="R524" s="6"/>
      <c r="S524" s="6"/>
      <c r="T524" s="6"/>
      <c r="U524" s="6"/>
      <c r="V524" s="6"/>
      <c r="W524" s="6"/>
      <c r="X524" s="6"/>
      <c r="Y524" s="6"/>
      <c r="Z524" s="6"/>
      <c r="AA524" s="6"/>
      <c r="AB524" s="6"/>
    </row>
    <row r="525" spans="1:28" ht="14.25" customHeight="1">
      <c r="A525" s="6"/>
      <c r="B525" s="6"/>
      <c r="C525" s="6"/>
      <c r="D525" s="6"/>
      <c r="E525" s="6"/>
      <c r="F525" s="6"/>
      <c r="G525" s="6"/>
      <c r="H525" s="6"/>
      <c r="I525" s="6"/>
      <c r="J525" s="6"/>
      <c r="K525" s="6"/>
      <c r="L525" s="15"/>
      <c r="M525" s="6"/>
      <c r="N525" s="6"/>
      <c r="O525" s="6"/>
      <c r="P525" s="6"/>
      <c r="Q525" s="6"/>
      <c r="R525" s="6"/>
      <c r="S525" s="6"/>
      <c r="T525" s="6"/>
      <c r="U525" s="6"/>
      <c r="V525" s="6"/>
      <c r="W525" s="6"/>
      <c r="X525" s="6"/>
      <c r="Y525" s="6"/>
      <c r="Z525" s="6"/>
      <c r="AA525" s="6"/>
      <c r="AB525" s="6"/>
    </row>
    <row r="526" spans="1:28" ht="14.25" customHeight="1">
      <c r="A526" s="6"/>
      <c r="B526" s="6"/>
      <c r="C526" s="6"/>
      <c r="D526" s="6"/>
      <c r="E526" s="6"/>
      <c r="F526" s="6"/>
      <c r="G526" s="6"/>
      <c r="H526" s="6"/>
      <c r="I526" s="6"/>
      <c r="J526" s="6"/>
      <c r="K526" s="6"/>
      <c r="L526" s="15"/>
      <c r="M526" s="6"/>
      <c r="N526" s="6"/>
      <c r="O526" s="6"/>
      <c r="P526" s="6"/>
      <c r="Q526" s="6"/>
      <c r="R526" s="6"/>
      <c r="S526" s="6"/>
      <c r="T526" s="6"/>
      <c r="U526" s="6"/>
      <c r="V526" s="6"/>
      <c r="W526" s="6"/>
      <c r="X526" s="6"/>
      <c r="Y526" s="6"/>
      <c r="Z526" s="6"/>
      <c r="AA526" s="6"/>
      <c r="AB526" s="6"/>
    </row>
    <row r="527" spans="1:28" ht="14.25" customHeight="1">
      <c r="A527" s="6"/>
      <c r="B527" s="6"/>
      <c r="C527" s="6"/>
      <c r="D527" s="6"/>
      <c r="E527" s="6"/>
      <c r="F527" s="6"/>
      <c r="G527" s="6"/>
      <c r="H527" s="6"/>
      <c r="I527" s="6"/>
      <c r="J527" s="6"/>
      <c r="K527" s="6"/>
      <c r="L527" s="15"/>
      <c r="M527" s="6"/>
      <c r="N527" s="6"/>
      <c r="O527" s="6"/>
      <c r="P527" s="6"/>
      <c r="Q527" s="6"/>
      <c r="R527" s="6"/>
      <c r="S527" s="6"/>
      <c r="T527" s="6"/>
      <c r="U527" s="6"/>
      <c r="V527" s="6"/>
      <c r="W527" s="6"/>
      <c r="X527" s="6"/>
      <c r="Y527" s="6"/>
      <c r="Z527" s="6"/>
      <c r="AA527" s="6"/>
      <c r="AB527" s="6"/>
    </row>
    <row r="528" spans="1:28" ht="14.25" customHeight="1">
      <c r="A528" s="6"/>
      <c r="B528" s="6"/>
      <c r="C528" s="6"/>
      <c r="D528" s="6"/>
      <c r="E528" s="6"/>
      <c r="F528" s="6"/>
      <c r="G528" s="6"/>
      <c r="H528" s="6"/>
      <c r="I528" s="6"/>
      <c r="J528" s="6"/>
      <c r="K528" s="6"/>
      <c r="L528" s="15"/>
      <c r="M528" s="6"/>
      <c r="N528" s="6"/>
      <c r="O528" s="6"/>
      <c r="P528" s="6"/>
      <c r="Q528" s="6"/>
      <c r="R528" s="6"/>
      <c r="S528" s="6"/>
      <c r="T528" s="6"/>
      <c r="U528" s="6"/>
      <c r="V528" s="6"/>
      <c r="W528" s="6"/>
      <c r="X528" s="6"/>
      <c r="Y528" s="6"/>
      <c r="Z528" s="6"/>
      <c r="AA528" s="6"/>
      <c r="AB528" s="6"/>
    </row>
    <row r="529" spans="1:28" ht="14.25" customHeight="1">
      <c r="A529" s="6"/>
      <c r="B529" s="6"/>
      <c r="C529" s="6"/>
      <c r="D529" s="6"/>
      <c r="E529" s="6"/>
      <c r="F529" s="6"/>
      <c r="G529" s="6"/>
      <c r="H529" s="6"/>
      <c r="I529" s="6"/>
      <c r="J529" s="6"/>
      <c r="K529" s="6"/>
      <c r="L529" s="15"/>
      <c r="M529" s="6"/>
      <c r="N529" s="6"/>
      <c r="O529" s="6"/>
      <c r="P529" s="6"/>
      <c r="Q529" s="6"/>
      <c r="R529" s="6"/>
      <c r="S529" s="6"/>
      <c r="T529" s="6"/>
      <c r="U529" s="6"/>
      <c r="V529" s="6"/>
      <c r="W529" s="6"/>
      <c r="X529" s="6"/>
      <c r="Y529" s="6"/>
      <c r="Z529" s="6"/>
      <c r="AA529" s="6"/>
      <c r="AB529" s="6"/>
    </row>
    <row r="530" spans="1:28" ht="14.25" customHeight="1">
      <c r="A530" s="6"/>
      <c r="B530" s="6"/>
      <c r="C530" s="6"/>
      <c r="D530" s="6"/>
      <c r="E530" s="6"/>
      <c r="F530" s="6"/>
      <c r="G530" s="6"/>
      <c r="H530" s="6"/>
      <c r="I530" s="6"/>
      <c r="J530" s="6"/>
      <c r="K530" s="6"/>
      <c r="L530" s="15"/>
      <c r="M530" s="6"/>
      <c r="N530" s="6"/>
      <c r="O530" s="6"/>
      <c r="P530" s="6"/>
      <c r="Q530" s="6"/>
      <c r="R530" s="6"/>
      <c r="S530" s="6"/>
      <c r="T530" s="6"/>
      <c r="U530" s="6"/>
      <c r="V530" s="6"/>
      <c r="W530" s="6"/>
      <c r="X530" s="6"/>
      <c r="Y530" s="6"/>
      <c r="Z530" s="6"/>
      <c r="AA530" s="6"/>
      <c r="AB530" s="6"/>
    </row>
    <row r="531" spans="1:28" ht="14.25" customHeight="1">
      <c r="A531" s="6"/>
      <c r="B531" s="6"/>
      <c r="C531" s="6"/>
      <c r="D531" s="6"/>
      <c r="E531" s="6"/>
      <c r="F531" s="6"/>
      <c r="G531" s="6"/>
      <c r="H531" s="6"/>
      <c r="I531" s="6"/>
      <c r="J531" s="6"/>
      <c r="K531" s="6"/>
      <c r="L531" s="15"/>
      <c r="M531" s="6"/>
      <c r="N531" s="6"/>
      <c r="O531" s="6"/>
      <c r="P531" s="6"/>
      <c r="Q531" s="6"/>
      <c r="R531" s="6"/>
      <c r="S531" s="6"/>
      <c r="T531" s="6"/>
      <c r="U531" s="6"/>
      <c r="V531" s="6"/>
      <c r="W531" s="6"/>
      <c r="X531" s="6"/>
      <c r="Y531" s="6"/>
      <c r="Z531" s="6"/>
      <c r="AA531" s="6"/>
      <c r="AB531" s="6"/>
    </row>
    <row r="532" spans="1:28" ht="14.25" customHeight="1">
      <c r="A532" s="6"/>
      <c r="B532" s="6"/>
      <c r="C532" s="6"/>
      <c r="D532" s="6"/>
      <c r="E532" s="6"/>
      <c r="F532" s="6"/>
      <c r="G532" s="6"/>
      <c r="H532" s="6"/>
      <c r="I532" s="6"/>
      <c r="J532" s="6"/>
      <c r="K532" s="6"/>
      <c r="L532" s="15"/>
      <c r="M532" s="6"/>
      <c r="N532" s="6"/>
      <c r="O532" s="6"/>
      <c r="P532" s="6"/>
      <c r="Q532" s="6"/>
      <c r="R532" s="6"/>
      <c r="S532" s="6"/>
      <c r="T532" s="6"/>
      <c r="U532" s="6"/>
      <c r="V532" s="6"/>
      <c r="W532" s="6"/>
      <c r="X532" s="6"/>
      <c r="Y532" s="6"/>
      <c r="Z532" s="6"/>
      <c r="AA532" s="6"/>
      <c r="AB532" s="6"/>
    </row>
    <row r="533" spans="1:28" ht="14.25" customHeight="1">
      <c r="A533" s="6"/>
      <c r="B533" s="6"/>
      <c r="C533" s="6"/>
      <c r="D533" s="6"/>
      <c r="E533" s="6"/>
      <c r="F533" s="6"/>
      <c r="G533" s="6"/>
      <c r="H533" s="6"/>
      <c r="I533" s="6"/>
      <c r="J533" s="6"/>
      <c r="K533" s="6"/>
      <c r="L533" s="15"/>
      <c r="M533" s="6"/>
      <c r="N533" s="6"/>
      <c r="O533" s="6"/>
      <c r="P533" s="6"/>
      <c r="Q533" s="6"/>
      <c r="R533" s="6"/>
      <c r="S533" s="6"/>
      <c r="T533" s="6"/>
      <c r="U533" s="6"/>
      <c r="V533" s="6"/>
      <c r="W533" s="6"/>
      <c r="X533" s="6"/>
      <c r="Y533" s="6"/>
      <c r="Z533" s="6"/>
      <c r="AA533" s="6"/>
      <c r="AB533" s="6"/>
    </row>
    <row r="534" spans="1:28" ht="14.25" customHeight="1">
      <c r="A534" s="6"/>
      <c r="B534" s="6"/>
      <c r="C534" s="6"/>
      <c r="D534" s="6"/>
      <c r="E534" s="6"/>
      <c r="F534" s="6"/>
      <c r="G534" s="6"/>
      <c r="H534" s="6"/>
      <c r="I534" s="6"/>
      <c r="J534" s="6"/>
      <c r="K534" s="6"/>
      <c r="L534" s="15"/>
      <c r="M534" s="6"/>
      <c r="N534" s="6"/>
      <c r="O534" s="6"/>
      <c r="P534" s="6"/>
      <c r="Q534" s="6"/>
      <c r="R534" s="6"/>
      <c r="S534" s="6"/>
      <c r="T534" s="6"/>
      <c r="U534" s="6"/>
      <c r="V534" s="6"/>
      <c r="W534" s="6"/>
      <c r="X534" s="6"/>
      <c r="Y534" s="6"/>
      <c r="Z534" s="6"/>
      <c r="AA534" s="6"/>
      <c r="AB534" s="6"/>
    </row>
    <row r="535" spans="1:28" ht="14.25" customHeight="1">
      <c r="A535" s="6"/>
      <c r="B535" s="6"/>
      <c r="C535" s="6"/>
      <c r="D535" s="6"/>
      <c r="E535" s="6"/>
      <c r="F535" s="6"/>
      <c r="G535" s="6"/>
      <c r="H535" s="6"/>
      <c r="I535" s="6"/>
      <c r="J535" s="6"/>
      <c r="K535" s="6"/>
      <c r="L535" s="15"/>
      <c r="M535" s="6"/>
      <c r="N535" s="6"/>
      <c r="O535" s="6"/>
      <c r="P535" s="6"/>
      <c r="Q535" s="6"/>
      <c r="R535" s="6"/>
      <c r="S535" s="6"/>
      <c r="T535" s="6"/>
      <c r="U535" s="6"/>
      <c r="V535" s="6"/>
      <c r="W535" s="6"/>
      <c r="X535" s="6"/>
      <c r="Y535" s="6"/>
      <c r="Z535" s="6"/>
      <c r="AA535" s="6"/>
      <c r="AB535" s="6"/>
    </row>
    <row r="536" spans="1:28" ht="14.25" customHeight="1">
      <c r="A536" s="6"/>
      <c r="B536" s="6"/>
      <c r="C536" s="6"/>
      <c r="D536" s="6"/>
      <c r="E536" s="6"/>
      <c r="F536" s="6"/>
      <c r="G536" s="6"/>
      <c r="H536" s="6"/>
      <c r="I536" s="6"/>
      <c r="J536" s="6"/>
      <c r="K536" s="6"/>
      <c r="L536" s="15"/>
      <c r="M536" s="6"/>
      <c r="N536" s="6"/>
      <c r="O536" s="6"/>
      <c r="P536" s="6"/>
      <c r="Q536" s="6"/>
      <c r="R536" s="6"/>
      <c r="S536" s="6"/>
      <c r="T536" s="6"/>
      <c r="U536" s="6"/>
      <c r="V536" s="6"/>
      <c r="W536" s="6"/>
      <c r="X536" s="6"/>
      <c r="Y536" s="6"/>
      <c r="Z536" s="6"/>
      <c r="AA536" s="6"/>
      <c r="AB536" s="6"/>
    </row>
    <row r="537" spans="1:28" ht="14.25" customHeight="1">
      <c r="A537" s="6"/>
      <c r="B537" s="6"/>
      <c r="C537" s="6"/>
      <c r="D537" s="6"/>
      <c r="E537" s="6"/>
      <c r="F537" s="6"/>
      <c r="G537" s="6"/>
      <c r="H537" s="6"/>
      <c r="I537" s="6"/>
      <c r="J537" s="6"/>
      <c r="K537" s="6"/>
      <c r="L537" s="15"/>
      <c r="M537" s="6"/>
      <c r="N537" s="6"/>
      <c r="O537" s="6"/>
      <c r="P537" s="6"/>
      <c r="Q537" s="6"/>
      <c r="R537" s="6"/>
      <c r="S537" s="6"/>
      <c r="T537" s="6"/>
      <c r="U537" s="6"/>
      <c r="V537" s="6"/>
      <c r="W537" s="6"/>
      <c r="X537" s="6"/>
      <c r="Y537" s="6"/>
      <c r="Z537" s="6"/>
      <c r="AA537" s="6"/>
      <c r="AB537" s="6"/>
    </row>
    <row r="538" spans="1:28" ht="14.25" customHeight="1">
      <c r="A538" s="6"/>
      <c r="B538" s="6"/>
      <c r="C538" s="6"/>
      <c r="D538" s="6"/>
      <c r="E538" s="6"/>
      <c r="F538" s="6"/>
      <c r="G538" s="6"/>
      <c r="H538" s="6"/>
      <c r="I538" s="6"/>
      <c r="J538" s="6"/>
      <c r="K538" s="6"/>
      <c r="L538" s="15"/>
      <c r="M538" s="6"/>
      <c r="N538" s="6"/>
      <c r="O538" s="6"/>
      <c r="P538" s="6"/>
      <c r="Q538" s="6"/>
      <c r="R538" s="6"/>
      <c r="S538" s="6"/>
      <c r="T538" s="6"/>
      <c r="U538" s="6"/>
      <c r="V538" s="6"/>
      <c r="W538" s="6"/>
      <c r="X538" s="6"/>
      <c r="Y538" s="6"/>
      <c r="Z538" s="6"/>
      <c r="AA538" s="6"/>
      <c r="AB538" s="6"/>
    </row>
    <row r="539" spans="1:28" ht="14.25" customHeight="1">
      <c r="A539" s="6"/>
      <c r="B539" s="6"/>
      <c r="C539" s="6"/>
      <c r="D539" s="6"/>
      <c r="E539" s="6"/>
      <c r="F539" s="6"/>
      <c r="G539" s="6"/>
      <c r="H539" s="6"/>
      <c r="I539" s="6"/>
      <c r="J539" s="6"/>
      <c r="K539" s="6"/>
      <c r="L539" s="15"/>
      <c r="M539" s="6"/>
      <c r="N539" s="6"/>
      <c r="O539" s="6"/>
      <c r="P539" s="6"/>
      <c r="Q539" s="6"/>
      <c r="R539" s="6"/>
      <c r="S539" s="6"/>
      <c r="T539" s="6"/>
      <c r="U539" s="6"/>
      <c r="V539" s="6"/>
      <c r="W539" s="6"/>
      <c r="X539" s="6"/>
      <c r="Y539" s="6"/>
      <c r="Z539" s="6"/>
      <c r="AA539" s="6"/>
      <c r="AB539" s="6"/>
    </row>
    <row r="540" spans="1:28" ht="14.25" customHeight="1">
      <c r="A540" s="6"/>
      <c r="B540" s="6"/>
      <c r="C540" s="6"/>
      <c r="D540" s="6"/>
      <c r="E540" s="6"/>
      <c r="F540" s="6"/>
      <c r="G540" s="6"/>
      <c r="H540" s="6"/>
      <c r="I540" s="6"/>
      <c r="J540" s="6"/>
      <c r="K540" s="6"/>
      <c r="L540" s="15"/>
      <c r="M540" s="6"/>
      <c r="N540" s="6"/>
      <c r="O540" s="6"/>
      <c r="P540" s="6"/>
      <c r="Q540" s="6"/>
      <c r="R540" s="6"/>
      <c r="S540" s="6"/>
      <c r="T540" s="6"/>
      <c r="U540" s="6"/>
      <c r="V540" s="6"/>
      <c r="W540" s="6"/>
      <c r="X540" s="6"/>
      <c r="Y540" s="6"/>
      <c r="Z540" s="6"/>
      <c r="AA540" s="6"/>
      <c r="AB540" s="6"/>
    </row>
    <row r="541" spans="1:28" ht="14.25" customHeight="1">
      <c r="A541" s="6"/>
      <c r="B541" s="6"/>
      <c r="C541" s="6"/>
      <c r="D541" s="6"/>
      <c r="E541" s="6"/>
      <c r="F541" s="6"/>
      <c r="G541" s="6"/>
      <c r="H541" s="6"/>
      <c r="I541" s="6"/>
      <c r="J541" s="6"/>
      <c r="K541" s="6"/>
      <c r="L541" s="15"/>
      <c r="M541" s="6"/>
      <c r="N541" s="6"/>
      <c r="O541" s="6"/>
      <c r="P541" s="6"/>
      <c r="Q541" s="6"/>
      <c r="R541" s="6"/>
      <c r="S541" s="6"/>
      <c r="T541" s="6"/>
      <c r="U541" s="6"/>
      <c r="V541" s="6"/>
      <c r="W541" s="6"/>
      <c r="X541" s="6"/>
      <c r="Y541" s="6"/>
      <c r="Z541" s="6"/>
      <c r="AA541" s="6"/>
      <c r="AB541" s="6"/>
    </row>
    <row r="542" spans="1:28" ht="14.25" customHeight="1">
      <c r="A542" s="6"/>
      <c r="B542" s="6"/>
      <c r="C542" s="6"/>
      <c r="D542" s="6"/>
      <c r="E542" s="6"/>
      <c r="F542" s="6"/>
      <c r="G542" s="6"/>
      <c r="H542" s="6"/>
      <c r="I542" s="6"/>
      <c r="J542" s="6"/>
      <c r="K542" s="6"/>
      <c r="L542" s="15"/>
      <c r="M542" s="6"/>
      <c r="N542" s="6"/>
      <c r="O542" s="6"/>
      <c r="P542" s="6"/>
      <c r="Q542" s="6"/>
      <c r="R542" s="6"/>
      <c r="S542" s="6"/>
      <c r="T542" s="6"/>
      <c r="U542" s="6"/>
      <c r="V542" s="6"/>
      <c r="W542" s="6"/>
      <c r="X542" s="6"/>
      <c r="Y542" s="6"/>
      <c r="Z542" s="6"/>
      <c r="AA542" s="6"/>
      <c r="AB542" s="6"/>
    </row>
    <row r="543" spans="1:28" ht="14.25" customHeight="1">
      <c r="A543" s="6"/>
      <c r="B543" s="6"/>
      <c r="C543" s="6"/>
      <c r="D543" s="6"/>
      <c r="E543" s="6"/>
      <c r="F543" s="6"/>
      <c r="G543" s="6"/>
      <c r="H543" s="6"/>
      <c r="I543" s="6"/>
      <c r="J543" s="6"/>
      <c r="K543" s="6"/>
      <c r="L543" s="15"/>
      <c r="M543" s="6"/>
      <c r="N543" s="6"/>
      <c r="O543" s="6"/>
      <c r="P543" s="6"/>
      <c r="Q543" s="6"/>
      <c r="R543" s="6"/>
      <c r="S543" s="6"/>
      <c r="T543" s="6"/>
      <c r="U543" s="6"/>
      <c r="V543" s="6"/>
      <c r="W543" s="6"/>
      <c r="X543" s="6"/>
      <c r="Y543" s="6"/>
      <c r="Z543" s="6"/>
      <c r="AA543" s="6"/>
      <c r="AB543" s="6"/>
    </row>
    <row r="544" spans="1:28" ht="14.25" customHeight="1">
      <c r="A544" s="6"/>
      <c r="B544" s="6"/>
      <c r="C544" s="6"/>
      <c r="D544" s="6"/>
      <c r="E544" s="6"/>
      <c r="F544" s="6"/>
      <c r="G544" s="6"/>
      <c r="H544" s="6"/>
      <c r="I544" s="6"/>
      <c r="J544" s="6"/>
      <c r="K544" s="6"/>
      <c r="L544" s="15"/>
      <c r="M544" s="6"/>
      <c r="N544" s="6"/>
      <c r="O544" s="6"/>
      <c r="P544" s="6"/>
      <c r="Q544" s="6"/>
      <c r="R544" s="6"/>
      <c r="S544" s="6"/>
      <c r="T544" s="6"/>
      <c r="U544" s="6"/>
      <c r="V544" s="6"/>
      <c r="W544" s="6"/>
      <c r="X544" s="6"/>
      <c r="Y544" s="6"/>
      <c r="Z544" s="6"/>
      <c r="AA544" s="6"/>
      <c r="AB544" s="6"/>
    </row>
    <row r="545" spans="1:28" ht="14.25" customHeight="1">
      <c r="A545" s="6"/>
      <c r="B545" s="6"/>
      <c r="C545" s="6"/>
      <c r="D545" s="6"/>
      <c r="E545" s="6"/>
      <c r="F545" s="6"/>
      <c r="G545" s="6"/>
      <c r="H545" s="6"/>
      <c r="I545" s="6"/>
      <c r="J545" s="6"/>
      <c r="K545" s="6"/>
      <c r="L545" s="15"/>
      <c r="M545" s="6"/>
      <c r="N545" s="6"/>
      <c r="O545" s="6"/>
      <c r="P545" s="6"/>
      <c r="Q545" s="6"/>
      <c r="R545" s="6"/>
      <c r="S545" s="6"/>
      <c r="T545" s="6"/>
      <c r="U545" s="6"/>
      <c r="V545" s="6"/>
      <c r="W545" s="6"/>
      <c r="X545" s="6"/>
      <c r="Y545" s="6"/>
      <c r="Z545" s="6"/>
      <c r="AA545" s="6"/>
      <c r="AB545" s="6"/>
    </row>
    <row r="546" spans="1:28" ht="14.25" customHeight="1">
      <c r="A546" s="6"/>
      <c r="B546" s="6"/>
      <c r="C546" s="6"/>
      <c r="D546" s="6"/>
      <c r="E546" s="6"/>
      <c r="F546" s="6"/>
      <c r="G546" s="6"/>
      <c r="H546" s="6"/>
      <c r="I546" s="6"/>
      <c r="J546" s="6"/>
      <c r="K546" s="6"/>
      <c r="L546" s="15"/>
      <c r="M546" s="6"/>
      <c r="N546" s="6"/>
      <c r="O546" s="6"/>
      <c r="P546" s="6"/>
      <c r="Q546" s="6"/>
      <c r="R546" s="6"/>
      <c r="S546" s="6"/>
      <c r="T546" s="6"/>
      <c r="U546" s="6"/>
      <c r="V546" s="6"/>
      <c r="W546" s="6"/>
      <c r="X546" s="6"/>
      <c r="Y546" s="6"/>
      <c r="Z546" s="6"/>
      <c r="AA546" s="6"/>
      <c r="AB546" s="6"/>
    </row>
    <row r="547" spans="1:28" ht="14.25" customHeight="1">
      <c r="A547" s="6"/>
      <c r="B547" s="6"/>
      <c r="C547" s="6"/>
      <c r="D547" s="6"/>
      <c r="E547" s="6"/>
      <c r="F547" s="6"/>
      <c r="G547" s="6"/>
      <c r="H547" s="6"/>
      <c r="I547" s="6"/>
      <c r="J547" s="6"/>
      <c r="K547" s="6"/>
      <c r="L547" s="15"/>
      <c r="M547" s="6"/>
      <c r="N547" s="6"/>
      <c r="O547" s="6"/>
      <c r="P547" s="6"/>
      <c r="Q547" s="6"/>
      <c r="R547" s="6"/>
      <c r="S547" s="6"/>
      <c r="T547" s="6"/>
      <c r="U547" s="6"/>
      <c r="V547" s="6"/>
      <c r="W547" s="6"/>
      <c r="X547" s="6"/>
      <c r="Y547" s="6"/>
      <c r="Z547" s="6"/>
      <c r="AA547" s="6"/>
      <c r="AB547" s="6"/>
    </row>
    <row r="548" spans="1:28" ht="14.25" customHeight="1">
      <c r="A548" s="6"/>
      <c r="B548" s="6"/>
      <c r="C548" s="6"/>
      <c r="D548" s="6"/>
      <c r="E548" s="6"/>
      <c r="F548" s="6"/>
      <c r="G548" s="6"/>
      <c r="H548" s="6"/>
      <c r="I548" s="6"/>
      <c r="J548" s="6"/>
      <c r="K548" s="6"/>
      <c r="L548" s="15"/>
      <c r="M548" s="6"/>
      <c r="N548" s="6"/>
      <c r="O548" s="6"/>
      <c r="P548" s="6"/>
      <c r="Q548" s="6"/>
      <c r="R548" s="6"/>
      <c r="S548" s="6"/>
      <c r="T548" s="6"/>
      <c r="U548" s="6"/>
      <c r="V548" s="6"/>
      <c r="W548" s="6"/>
      <c r="X548" s="6"/>
      <c r="Y548" s="6"/>
      <c r="Z548" s="6"/>
      <c r="AA548" s="6"/>
      <c r="AB548" s="6"/>
    </row>
    <row r="549" spans="1:28" ht="14.25" customHeight="1">
      <c r="A549" s="6"/>
      <c r="B549" s="6"/>
      <c r="C549" s="6"/>
      <c r="D549" s="6"/>
      <c r="E549" s="6"/>
      <c r="F549" s="6"/>
      <c r="G549" s="6"/>
      <c r="H549" s="6"/>
      <c r="I549" s="6"/>
      <c r="J549" s="6"/>
      <c r="K549" s="6"/>
      <c r="L549" s="15"/>
      <c r="M549" s="6"/>
      <c r="N549" s="6"/>
      <c r="O549" s="6"/>
      <c r="P549" s="6"/>
      <c r="Q549" s="6"/>
      <c r="R549" s="6"/>
      <c r="S549" s="6"/>
      <c r="T549" s="6"/>
      <c r="U549" s="6"/>
      <c r="V549" s="6"/>
      <c r="W549" s="6"/>
      <c r="X549" s="6"/>
      <c r="Y549" s="6"/>
      <c r="Z549" s="6"/>
      <c r="AA549" s="6"/>
      <c r="AB549" s="6"/>
    </row>
    <row r="550" spans="1:28" ht="14.25" customHeight="1">
      <c r="A550" s="6"/>
      <c r="B550" s="6"/>
      <c r="C550" s="6"/>
      <c r="D550" s="6"/>
      <c r="E550" s="6"/>
      <c r="F550" s="6"/>
      <c r="G550" s="6"/>
      <c r="H550" s="6"/>
      <c r="I550" s="6"/>
      <c r="J550" s="6"/>
      <c r="K550" s="6"/>
      <c r="L550" s="15"/>
      <c r="M550" s="6"/>
      <c r="N550" s="6"/>
      <c r="O550" s="6"/>
      <c r="P550" s="6"/>
      <c r="Q550" s="6"/>
      <c r="R550" s="6"/>
      <c r="S550" s="6"/>
      <c r="T550" s="6"/>
      <c r="U550" s="6"/>
      <c r="V550" s="6"/>
      <c r="W550" s="6"/>
      <c r="X550" s="6"/>
      <c r="Y550" s="6"/>
      <c r="Z550" s="6"/>
      <c r="AA550" s="6"/>
      <c r="AB550" s="6"/>
    </row>
    <row r="551" spans="1:28" ht="14.25" customHeight="1">
      <c r="A551" s="6"/>
      <c r="B551" s="6"/>
      <c r="C551" s="6"/>
      <c r="D551" s="6"/>
      <c r="E551" s="6"/>
      <c r="F551" s="6"/>
      <c r="G551" s="6"/>
      <c r="H551" s="6"/>
      <c r="I551" s="6"/>
      <c r="J551" s="6"/>
      <c r="K551" s="6"/>
      <c r="L551" s="15"/>
      <c r="M551" s="6"/>
      <c r="N551" s="6"/>
      <c r="O551" s="6"/>
      <c r="P551" s="6"/>
      <c r="Q551" s="6"/>
      <c r="R551" s="6"/>
      <c r="S551" s="6"/>
      <c r="T551" s="6"/>
      <c r="U551" s="6"/>
      <c r="V551" s="6"/>
      <c r="W551" s="6"/>
      <c r="X551" s="6"/>
      <c r="Y551" s="6"/>
      <c r="Z551" s="6"/>
      <c r="AA551" s="6"/>
      <c r="AB551" s="6"/>
    </row>
    <row r="552" spans="1:28" ht="14.25" customHeight="1">
      <c r="A552" s="6"/>
      <c r="B552" s="6"/>
      <c r="C552" s="6"/>
      <c r="D552" s="6"/>
      <c r="E552" s="6"/>
      <c r="F552" s="6"/>
      <c r="G552" s="6"/>
      <c r="H552" s="6"/>
      <c r="I552" s="6"/>
      <c r="J552" s="6"/>
      <c r="K552" s="6"/>
      <c r="L552" s="15"/>
      <c r="M552" s="6"/>
      <c r="N552" s="6"/>
      <c r="O552" s="6"/>
      <c r="P552" s="6"/>
      <c r="Q552" s="6"/>
      <c r="R552" s="6"/>
      <c r="S552" s="6"/>
      <c r="T552" s="6"/>
      <c r="U552" s="6"/>
      <c r="V552" s="6"/>
      <c r="W552" s="6"/>
      <c r="X552" s="6"/>
      <c r="Y552" s="6"/>
      <c r="Z552" s="6"/>
      <c r="AA552" s="6"/>
      <c r="AB552" s="6"/>
    </row>
    <row r="553" spans="1:28" ht="14.25" customHeight="1">
      <c r="A553" s="6"/>
      <c r="B553" s="6"/>
      <c r="C553" s="6"/>
      <c r="D553" s="6"/>
      <c r="E553" s="6"/>
      <c r="F553" s="6"/>
      <c r="G553" s="6"/>
      <c r="H553" s="6"/>
      <c r="I553" s="6"/>
      <c r="J553" s="6"/>
      <c r="K553" s="6"/>
      <c r="L553" s="15"/>
      <c r="M553" s="6"/>
      <c r="N553" s="6"/>
      <c r="O553" s="6"/>
      <c r="P553" s="6"/>
      <c r="Q553" s="6"/>
      <c r="R553" s="6"/>
      <c r="S553" s="6"/>
      <c r="T553" s="6"/>
      <c r="U553" s="6"/>
      <c r="V553" s="6"/>
      <c r="W553" s="6"/>
      <c r="X553" s="6"/>
      <c r="Y553" s="6"/>
      <c r="Z553" s="6"/>
      <c r="AA553" s="6"/>
      <c r="AB553" s="6"/>
    </row>
    <row r="554" spans="1:28" ht="14.25" customHeight="1">
      <c r="A554" s="6"/>
      <c r="B554" s="6"/>
      <c r="C554" s="6"/>
      <c r="D554" s="6"/>
      <c r="E554" s="6"/>
      <c r="F554" s="6"/>
      <c r="G554" s="6"/>
      <c r="H554" s="6"/>
      <c r="I554" s="6"/>
      <c r="J554" s="6"/>
      <c r="K554" s="6"/>
      <c r="L554" s="15"/>
      <c r="M554" s="6"/>
      <c r="N554" s="6"/>
      <c r="O554" s="6"/>
      <c r="P554" s="6"/>
      <c r="Q554" s="6"/>
      <c r="R554" s="6"/>
      <c r="S554" s="6"/>
      <c r="T554" s="6"/>
      <c r="U554" s="6"/>
      <c r="V554" s="6"/>
      <c r="W554" s="6"/>
      <c r="X554" s="6"/>
      <c r="Y554" s="6"/>
      <c r="Z554" s="6"/>
      <c r="AA554" s="6"/>
      <c r="AB554" s="6"/>
    </row>
    <row r="555" spans="1:28" ht="14.25" customHeight="1">
      <c r="A555" s="6"/>
      <c r="B555" s="6"/>
      <c r="C555" s="6"/>
      <c r="D555" s="6"/>
      <c r="E555" s="6"/>
      <c r="F555" s="6"/>
      <c r="G555" s="6"/>
      <c r="H555" s="6"/>
      <c r="I555" s="6"/>
      <c r="J555" s="6"/>
      <c r="K555" s="6"/>
      <c r="L555" s="15"/>
      <c r="M555" s="6"/>
      <c r="N555" s="6"/>
      <c r="O555" s="6"/>
      <c r="P555" s="6"/>
      <c r="Q555" s="6"/>
      <c r="R555" s="6"/>
      <c r="S555" s="6"/>
      <c r="T555" s="6"/>
      <c r="U555" s="6"/>
      <c r="V555" s="6"/>
      <c r="W555" s="6"/>
      <c r="X555" s="6"/>
      <c r="Y555" s="6"/>
      <c r="Z555" s="6"/>
      <c r="AA555" s="6"/>
      <c r="AB555" s="6"/>
    </row>
    <row r="556" spans="1:28" ht="14.25" customHeight="1">
      <c r="A556" s="6"/>
      <c r="B556" s="6"/>
      <c r="C556" s="6"/>
      <c r="D556" s="6"/>
      <c r="E556" s="6"/>
      <c r="F556" s="6"/>
      <c r="G556" s="6"/>
      <c r="H556" s="6"/>
      <c r="I556" s="6"/>
      <c r="J556" s="6"/>
      <c r="K556" s="6"/>
      <c r="L556" s="15"/>
      <c r="M556" s="6"/>
      <c r="N556" s="6"/>
      <c r="O556" s="6"/>
      <c r="P556" s="6"/>
      <c r="Q556" s="6"/>
      <c r="R556" s="6"/>
      <c r="S556" s="6"/>
      <c r="T556" s="6"/>
      <c r="U556" s="6"/>
      <c r="V556" s="6"/>
      <c r="W556" s="6"/>
      <c r="X556" s="6"/>
      <c r="Y556" s="6"/>
      <c r="Z556" s="6"/>
      <c r="AA556" s="6"/>
      <c r="AB556" s="6"/>
    </row>
    <row r="557" spans="1:28" ht="14.25" customHeight="1">
      <c r="A557" s="6"/>
      <c r="B557" s="6"/>
      <c r="C557" s="6"/>
      <c r="D557" s="6"/>
      <c r="E557" s="6"/>
      <c r="F557" s="6"/>
      <c r="G557" s="6"/>
      <c r="H557" s="6"/>
      <c r="I557" s="6"/>
      <c r="J557" s="6"/>
      <c r="K557" s="6"/>
      <c r="L557" s="15"/>
      <c r="M557" s="6"/>
      <c r="N557" s="6"/>
      <c r="O557" s="6"/>
      <c r="P557" s="6"/>
      <c r="Q557" s="6"/>
      <c r="R557" s="6"/>
      <c r="S557" s="6"/>
      <c r="T557" s="6"/>
      <c r="U557" s="6"/>
      <c r="V557" s="6"/>
      <c r="W557" s="6"/>
      <c r="X557" s="6"/>
      <c r="Y557" s="6"/>
      <c r="Z557" s="6"/>
      <c r="AA557" s="6"/>
      <c r="AB557" s="6"/>
    </row>
    <row r="558" spans="1:28" ht="14.25" customHeight="1">
      <c r="A558" s="6"/>
      <c r="B558" s="6"/>
      <c r="C558" s="6"/>
      <c r="D558" s="6"/>
      <c r="E558" s="6"/>
      <c r="F558" s="6"/>
      <c r="G558" s="6"/>
      <c r="H558" s="6"/>
      <c r="I558" s="6"/>
      <c r="J558" s="6"/>
      <c r="K558" s="6"/>
      <c r="L558" s="15"/>
      <c r="M558" s="6"/>
      <c r="N558" s="6"/>
      <c r="O558" s="6"/>
      <c r="P558" s="6"/>
      <c r="Q558" s="6"/>
      <c r="R558" s="6"/>
      <c r="S558" s="6"/>
      <c r="T558" s="6"/>
      <c r="U558" s="6"/>
      <c r="V558" s="6"/>
      <c r="W558" s="6"/>
      <c r="X558" s="6"/>
      <c r="Y558" s="6"/>
      <c r="Z558" s="6"/>
      <c r="AA558" s="6"/>
      <c r="AB558" s="6"/>
    </row>
    <row r="559" spans="1:28" ht="14.25" customHeight="1">
      <c r="A559" s="6"/>
      <c r="B559" s="6"/>
      <c r="C559" s="6"/>
      <c r="D559" s="6"/>
      <c r="E559" s="6"/>
      <c r="F559" s="6"/>
      <c r="G559" s="6"/>
      <c r="H559" s="6"/>
      <c r="I559" s="6"/>
      <c r="J559" s="6"/>
      <c r="K559" s="6"/>
      <c r="L559" s="15"/>
      <c r="M559" s="6"/>
      <c r="N559" s="6"/>
      <c r="O559" s="6"/>
      <c r="P559" s="6"/>
      <c r="Q559" s="6"/>
      <c r="R559" s="6"/>
      <c r="S559" s="6"/>
      <c r="T559" s="6"/>
      <c r="U559" s="6"/>
      <c r="V559" s="6"/>
      <c r="W559" s="6"/>
      <c r="X559" s="6"/>
      <c r="Y559" s="6"/>
      <c r="Z559" s="6"/>
      <c r="AA559" s="6"/>
      <c r="AB559" s="6"/>
    </row>
    <row r="560" spans="1:28" ht="14.25" customHeight="1">
      <c r="A560" s="6"/>
      <c r="B560" s="6"/>
      <c r="C560" s="6"/>
      <c r="D560" s="6"/>
      <c r="E560" s="6"/>
      <c r="F560" s="6"/>
      <c r="G560" s="6"/>
      <c r="H560" s="6"/>
      <c r="I560" s="6"/>
      <c r="J560" s="6"/>
      <c r="K560" s="6"/>
      <c r="L560" s="15"/>
      <c r="M560" s="6"/>
      <c r="N560" s="6"/>
      <c r="O560" s="6"/>
      <c r="P560" s="6"/>
      <c r="Q560" s="6"/>
      <c r="R560" s="6"/>
      <c r="S560" s="6"/>
      <c r="T560" s="6"/>
      <c r="U560" s="6"/>
      <c r="V560" s="6"/>
      <c r="W560" s="6"/>
      <c r="X560" s="6"/>
      <c r="Y560" s="6"/>
      <c r="Z560" s="6"/>
      <c r="AA560" s="6"/>
      <c r="AB560" s="6"/>
    </row>
    <row r="561" spans="1:28" ht="14.25" customHeight="1">
      <c r="A561" s="6"/>
      <c r="B561" s="6"/>
      <c r="C561" s="6"/>
      <c r="D561" s="6"/>
      <c r="E561" s="6"/>
      <c r="F561" s="6"/>
      <c r="G561" s="6"/>
      <c r="H561" s="6"/>
      <c r="I561" s="6"/>
      <c r="J561" s="6"/>
      <c r="K561" s="6"/>
      <c r="L561" s="15"/>
      <c r="M561" s="6"/>
      <c r="N561" s="6"/>
      <c r="O561" s="6"/>
      <c r="P561" s="6"/>
      <c r="Q561" s="6"/>
      <c r="R561" s="6"/>
      <c r="S561" s="6"/>
      <c r="T561" s="6"/>
      <c r="U561" s="6"/>
      <c r="V561" s="6"/>
      <c r="W561" s="6"/>
      <c r="X561" s="6"/>
      <c r="Y561" s="6"/>
      <c r="Z561" s="6"/>
      <c r="AA561" s="6"/>
      <c r="AB561" s="6"/>
    </row>
    <row r="562" spans="1:28" ht="14.25" customHeight="1">
      <c r="A562" s="6"/>
      <c r="B562" s="6"/>
      <c r="C562" s="6"/>
      <c r="D562" s="6"/>
      <c r="E562" s="6"/>
      <c r="F562" s="6"/>
      <c r="G562" s="6"/>
      <c r="H562" s="6"/>
      <c r="I562" s="6"/>
      <c r="J562" s="6"/>
      <c r="K562" s="6"/>
      <c r="L562" s="15"/>
      <c r="M562" s="6"/>
      <c r="N562" s="6"/>
      <c r="O562" s="6"/>
      <c r="P562" s="6"/>
      <c r="Q562" s="6"/>
      <c r="R562" s="6"/>
      <c r="S562" s="6"/>
      <c r="T562" s="6"/>
      <c r="U562" s="6"/>
      <c r="V562" s="6"/>
      <c r="W562" s="6"/>
      <c r="X562" s="6"/>
      <c r="Y562" s="6"/>
      <c r="Z562" s="6"/>
      <c r="AA562" s="6"/>
      <c r="AB562" s="6"/>
    </row>
    <row r="563" spans="1:28" ht="14.25" customHeight="1">
      <c r="A563" s="6"/>
      <c r="B563" s="6"/>
      <c r="C563" s="6"/>
      <c r="D563" s="6"/>
      <c r="E563" s="6"/>
      <c r="F563" s="6"/>
      <c r="G563" s="6"/>
      <c r="H563" s="6"/>
      <c r="I563" s="6"/>
      <c r="J563" s="6"/>
      <c r="K563" s="6"/>
      <c r="L563" s="15"/>
      <c r="M563" s="6"/>
      <c r="N563" s="6"/>
      <c r="O563" s="6"/>
      <c r="P563" s="6"/>
      <c r="Q563" s="6"/>
      <c r="R563" s="6"/>
      <c r="S563" s="6"/>
      <c r="T563" s="6"/>
      <c r="U563" s="6"/>
      <c r="V563" s="6"/>
      <c r="W563" s="6"/>
      <c r="X563" s="6"/>
      <c r="Y563" s="6"/>
      <c r="Z563" s="6"/>
      <c r="AA563" s="6"/>
      <c r="AB563" s="6"/>
    </row>
    <row r="564" spans="1:28" ht="15.75" customHeight="1"/>
    <row r="565" spans="1:28" ht="15.75" customHeight="1"/>
    <row r="566" spans="1:28" ht="15.75" customHeight="1"/>
    <row r="567" spans="1:28" ht="15.75" customHeight="1"/>
    <row r="568" spans="1:28" ht="15.75" customHeight="1"/>
    <row r="569" spans="1:28" ht="15.75" customHeight="1"/>
    <row r="570" spans="1:28" ht="15.75" customHeight="1"/>
    <row r="571" spans="1:28" ht="15.75" customHeight="1"/>
    <row r="572" spans="1:28" ht="15.75" customHeight="1"/>
    <row r="573" spans="1:28" ht="15.75" customHeight="1"/>
    <row r="574" spans="1:28" ht="15.75" customHeight="1"/>
    <row r="575" spans="1:28" ht="15.75" customHeight="1"/>
    <row r="576" spans="1:28"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sheetData>
  <sheetProtection algorithmName="SHA-512" hashValue="65euhpKZEFExR4vPUT5B3POBOVEU3znZ2qvDwWXIfoPdcjcJGMnr/gOWu+FwhiE6usPMIla7iOODW8iIDCKlog==" saltValue="UhACwSIAHt3gx/hb2jOpFA==" spinCount="100000" sheet="1" objects="1" scenarios="1"/>
  <mergeCells count="278">
    <mergeCell ref="C183:K183"/>
    <mergeCell ref="C184:K184"/>
    <mergeCell ref="C185:K185"/>
    <mergeCell ref="C186:K186"/>
    <mergeCell ref="A160:K160"/>
    <mergeCell ref="A161:K161"/>
    <mergeCell ref="A162:K162"/>
    <mergeCell ref="C164:C165"/>
    <mergeCell ref="D164:D165"/>
    <mergeCell ref="E164:E165"/>
    <mergeCell ref="B180:K180"/>
    <mergeCell ref="B181:K181"/>
    <mergeCell ref="B182:K182"/>
    <mergeCell ref="E177:F177"/>
    <mergeCell ref="G177:H177"/>
    <mergeCell ref="A179:K179"/>
    <mergeCell ref="G175:H175"/>
    <mergeCell ref="G176:H176"/>
    <mergeCell ref="G132:H132"/>
    <mergeCell ref="E133:F133"/>
    <mergeCell ref="G133:H133"/>
    <mergeCell ref="A135:K136"/>
    <mergeCell ref="C137:C138"/>
    <mergeCell ref="D137:D138"/>
    <mergeCell ref="E137:E138"/>
    <mergeCell ref="I137:I138"/>
    <mergeCell ref="F137:F138"/>
    <mergeCell ref="G137:H138"/>
    <mergeCell ref="G139:H139"/>
    <mergeCell ref="G140:H140"/>
    <mergeCell ref="G141:H141"/>
    <mergeCell ref="E142:F142"/>
    <mergeCell ref="G142:H142"/>
    <mergeCell ref="A144:K144"/>
    <mergeCell ref="B145:K145"/>
    <mergeCell ref="B146:K146"/>
    <mergeCell ref="B147:K147"/>
    <mergeCell ref="C148:K148"/>
    <mergeCell ref="C149:K149"/>
    <mergeCell ref="C172:C173"/>
    <mergeCell ref="D172:D173"/>
    <mergeCell ref="E172:E173"/>
    <mergeCell ref="F172:F173"/>
    <mergeCell ref="I172:I173"/>
    <mergeCell ref="G172:H173"/>
    <mergeCell ref="G174:H174"/>
    <mergeCell ref="C129:C130"/>
    <mergeCell ref="D129:D130"/>
    <mergeCell ref="E129:E130"/>
    <mergeCell ref="F129:F130"/>
    <mergeCell ref="G129:H130"/>
    <mergeCell ref="I129:I130"/>
    <mergeCell ref="G131:H131"/>
    <mergeCell ref="I164:I165"/>
    <mergeCell ref="A170:K170"/>
    <mergeCell ref="C150:K150"/>
    <mergeCell ref="C151:K151"/>
    <mergeCell ref="B152:K153"/>
    <mergeCell ref="A154:K154"/>
    <mergeCell ref="A155:K155"/>
    <mergeCell ref="A156:K156"/>
    <mergeCell ref="A157:K157"/>
    <mergeCell ref="A158:K158"/>
    <mergeCell ref="F164:F165"/>
    <mergeCell ref="G164:H165"/>
    <mergeCell ref="G166:H166"/>
    <mergeCell ref="G167:H167"/>
    <mergeCell ref="E168:F168"/>
    <mergeCell ref="G168:H168"/>
    <mergeCell ref="A159:K159"/>
    <mergeCell ref="B96:K97"/>
    <mergeCell ref="E91:F91"/>
    <mergeCell ref="D98:E98"/>
    <mergeCell ref="C102:K104"/>
    <mergeCell ref="C105:K106"/>
    <mergeCell ref="D108:H108"/>
    <mergeCell ref="E109:F109"/>
    <mergeCell ref="E110:F110"/>
    <mergeCell ref="E111:F111"/>
    <mergeCell ref="D79:E79"/>
    <mergeCell ref="B82:K82"/>
    <mergeCell ref="C83:K85"/>
    <mergeCell ref="C86:K87"/>
    <mergeCell ref="D89:H89"/>
    <mergeCell ref="E90:F90"/>
    <mergeCell ref="E92:F92"/>
    <mergeCell ref="E93:F93"/>
    <mergeCell ref="E94:F94"/>
    <mergeCell ref="F61:G61"/>
    <mergeCell ref="H61:K61"/>
    <mergeCell ref="H62:K62"/>
    <mergeCell ref="J65:K65"/>
    <mergeCell ref="J66:K66"/>
    <mergeCell ref="A73:K73"/>
    <mergeCell ref="A74:K74"/>
    <mergeCell ref="A76:K76"/>
    <mergeCell ref="A77:K78"/>
    <mergeCell ref="A127:K127"/>
    <mergeCell ref="C120:D121"/>
    <mergeCell ref="C122:D122"/>
    <mergeCell ref="G122:H122"/>
    <mergeCell ref="C123:D123"/>
    <mergeCell ref="G123:H123"/>
    <mergeCell ref="C124:D124"/>
    <mergeCell ref="C125:D125"/>
    <mergeCell ref="F50:G50"/>
    <mergeCell ref="A51:E52"/>
    <mergeCell ref="F51:G52"/>
    <mergeCell ref="H51:K52"/>
    <mergeCell ref="F55:G55"/>
    <mergeCell ref="H55:K55"/>
    <mergeCell ref="H56:K56"/>
    <mergeCell ref="A55:E55"/>
    <mergeCell ref="A58:E58"/>
    <mergeCell ref="F58:G58"/>
    <mergeCell ref="H58:K58"/>
    <mergeCell ref="H59:K59"/>
    <mergeCell ref="F60:G60"/>
    <mergeCell ref="H60:K60"/>
    <mergeCell ref="A60:E60"/>
    <mergeCell ref="A61:E61"/>
    <mergeCell ref="E112:F112"/>
    <mergeCell ref="E113:F113"/>
    <mergeCell ref="A115:K116"/>
    <mergeCell ref="A117:K118"/>
    <mergeCell ref="E120:E121"/>
    <mergeCell ref="F120:F121"/>
    <mergeCell ref="J120:J121"/>
    <mergeCell ref="G124:H124"/>
    <mergeCell ref="G125:H125"/>
    <mergeCell ref="A37:E37"/>
    <mergeCell ref="F37:G37"/>
    <mergeCell ref="H37:K37"/>
    <mergeCell ref="A45:E45"/>
    <mergeCell ref="A46:E46"/>
    <mergeCell ref="F46:G46"/>
    <mergeCell ref="A47:E47"/>
    <mergeCell ref="F47:G47"/>
    <mergeCell ref="F48:G48"/>
    <mergeCell ref="H48:K48"/>
    <mergeCell ref="A32:E32"/>
    <mergeCell ref="A33:E33"/>
    <mergeCell ref="F33:G33"/>
    <mergeCell ref="A34:E34"/>
    <mergeCell ref="F34:G34"/>
    <mergeCell ref="F35:G35"/>
    <mergeCell ref="H35:K35"/>
    <mergeCell ref="A35:E35"/>
    <mergeCell ref="A36:E36"/>
    <mergeCell ref="F36:G36"/>
    <mergeCell ref="H36:K36"/>
    <mergeCell ref="A27:E27"/>
    <mergeCell ref="F27:G27"/>
    <mergeCell ref="F28:G28"/>
    <mergeCell ref="A28:E28"/>
    <mergeCell ref="A29:E29"/>
    <mergeCell ref="F29:G29"/>
    <mergeCell ref="A30:E30"/>
    <mergeCell ref="F30:G30"/>
    <mergeCell ref="A31:E31"/>
    <mergeCell ref="F31:G31"/>
    <mergeCell ref="A21:E21"/>
    <mergeCell ref="F21:G21"/>
    <mergeCell ref="H21:K21"/>
    <mergeCell ref="F22:G22"/>
    <mergeCell ref="H22:K22"/>
    <mergeCell ref="A22:E22"/>
    <mergeCell ref="A23:E23"/>
    <mergeCell ref="F23:G23"/>
    <mergeCell ref="F24:G24"/>
    <mergeCell ref="A1:B3"/>
    <mergeCell ref="C1:G3"/>
    <mergeCell ref="A6:K8"/>
    <mergeCell ref="A9:K10"/>
    <mergeCell ref="C14:E14"/>
    <mergeCell ref="C15:E15"/>
    <mergeCell ref="C16:E16"/>
    <mergeCell ref="C17:E17"/>
    <mergeCell ref="C18:E18"/>
    <mergeCell ref="R241:R242"/>
    <mergeCell ref="C224:D224"/>
    <mergeCell ref="H224:I224"/>
    <mergeCell ref="C225:D225"/>
    <mergeCell ref="H225:I225"/>
    <mergeCell ref="C228:D228"/>
    <mergeCell ref="H228:I228"/>
    <mergeCell ref="H229:I229"/>
    <mergeCell ref="A38:E38"/>
    <mergeCell ref="F38:G38"/>
    <mergeCell ref="H38:K38"/>
    <mergeCell ref="A39:E39"/>
    <mergeCell ref="H39:K39"/>
    <mergeCell ref="A40:E40"/>
    <mergeCell ref="A41:E41"/>
    <mergeCell ref="F42:G42"/>
    <mergeCell ref="H42:K42"/>
    <mergeCell ref="A43:E43"/>
    <mergeCell ref="F43:G43"/>
    <mergeCell ref="A44:E44"/>
    <mergeCell ref="F44:G44"/>
    <mergeCell ref="F45:G45"/>
    <mergeCell ref="G120:H121"/>
    <mergeCell ref="I120:I121"/>
    <mergeCell ref="C216:D216"/>
    <mergeCell ref="H216:I216"/>
    <mergeCell ref="H217:I217"/>
    <mergeCell ref="H222:I222"/>
    <mergeCell ref="H223:I223"/>
    <mergeCell ref="C217:D217"/>
    <mergeCell ref="C218:D218"/>
    <mergeCell ref="H218:I218"/>
    <mergeCell ref="C219:D219"/>
    <mergeCell ref="H219:I219"/>
    <mergeCell ref="C222:D222"/>
    <mergeCell ref="C223:D223"/>
    <mergeCell ref="A198:K198"/>
    <mergeCell ref="A199:K199"/>
    <mergeCell ref="A200:K200"/>
    <mergeCell ref="A201:K201"/>
    <mergeCell ref="A202:K202"/>
    <mergeCell ref="A203:K203"/>
    <mergeCell ref="A204:K204"/>
    <mergeCell ref="A207:K208"/>
    <mergeCell ref="C215:F215"/>
    <mergeCell ref="B187:K188"/>
    <mergeCell ref="A189:K189"/>
    <mergeCell ref="A191:K191"/>
    <mergeCell ref="A192:K192"/>
    <mergeCell ref="A193:K193"/>
    <mergeCell ref="A194:K194"/>
    <mergeCell ref="A195:K195"/>
    <mergeCell ref="A196:K196"/>
    <mergeCell ref="A197:K197"/>
    <mergeCell ref="D330:F330"/>
    <mergeCell ref="D331:F331"/>
    <mergeCell ref="D332:F332"/>
    <mergeCell ref="D333:F333"/>
    <mergeCell ref="D344:F344"/>
    <mergeCell ref="D345:F345"/>
    <mergeCell ref="D346:F346"/>
    <mergeCell ref="D347:F347"/>
    <mergeCell ref="D334:F334"/>
    <mergeCell ref="D335:F335"/>
    <mergeCell ref="D336:F336"/>
    <mergeCell ref="D340:F340"/>
    <mergeCell ref="D341:F341"/>
    <mergeCell ref="D342:F342"/>
    <mergeCell ref="D343:F343"/>
    <mergeCell ref="D326:F326"/>
    <mergeCell ref="D327:F327"/>
    <mergeCell ref="D328:F328"/>
    <mergeCell ref="D329:F329"/>
    <mergeCell ref="G321:H321"/>
    <mergeCell ref="I321:J321"/>
    <mergeCell ref="K321:L321"/>
    <mergeCell ref="D254:F254"/>
    <mergeCell ref="B299:K299"/>
    <mergeCell ref="A316:K316"/>
    <mergeCell ref="G320:H320"/>
    <mergeCell ref="I320:J320"/>
    <mergeCell ref="K320:L320"/>
    <mergeCell ref="A246:B246"/>
    <mergeCell ref="A247:B247"/>
    <mergeCell ref="A248:B248"/>
    <mergeCell ref="A251:K251"/>
    <mergeCell ref="C229:D229"/>
    <mergeCell ref="C230:D230"/>
    <mergeCell ref="C231:D231"/>
    <mergeCell ref="C242:G242"/>
    <mergeCell ref="F243:G243"/>
    <mergeCell ref="A244:B244"/>
    <mergeCell ref="A245:B245"/>
    <mergeCell ref="F244:G244"/>
    <mergeCell ref="F245:G247"/>
    <mergeCell ref="F248:G248"/>
    <mergeCell ref="F249:G249"/>
    <mergeCell ref="H230:I230"/>
    <mergeCell ref="H231:I231"/>
  </mergeCells>
  <conditionalFormatting sqref="E91:F94 E110:F113">
    <cfRule type="notContainsBlanks" dxfId="98" priority="1">
      <formula>LEN(TRIM(E91))&gt;0</formula>
    </cfRule>
  </conditionalFormatting>
  <dataValidations count="2">
    <dataValidation type="list" allowBlank="1" showInputMessage="1" prompt="Click and enter a value from the list of items" sqref="E91:E94 E110:E113" xr:uid="{00000000-0002-0000-0100-000000000000}">
      <formula1>"Select,Replacement,Previous Passing Lot"</formula1>
    </dataValidation>
    <dataValidation type="list" allowBlank="1" showErrorMessage="1" sqref="C14" xr:uid="{00000000-0002-0000-0100-000001000000}">
      <formula1>$M$14:$M$16</formula1>
    </dataValidation>
  </dataValidations>
  <printOptions horizontalCentered="1"/>
  <pageMargins left="0.7" right="0.7" top="0.75" bottom="0.75" header="0" footer="0"/>
  <pageSetup fitToHeight="0" orientation="portrait"/>
  <headerFooter>
    <oddFooter>&amp;C&amp;D&amp;RPage &amp;P of</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BFBFBF"/>
  </sheetPr>
  <dimension ref="A1:Z1000"/>
  <sheetViews>
    <sheetView workbookViewId="0">
      <selection activeCell="E11" sqref="E11"/>
    </sheetView>
  </sheetViews>
  <sheetFormatPr defaultColWidth="12.69921875" defaultRowHeight="15" customHeight="1"/>
  <cols>
    <col min="1" max="2" width="10" customWidth="1"/>
    <col min="3" max="3" width="21.5" customWidth="1"/>
    <col min="4" max="4" width="10" customWidth="1"/>
    <col min="5" max="5" width="14.19921875" customWidth="1"/>
    <col min="6" max="25" width="10" customWidth="1"/>
  </cols>
  <sheetData>
    <row r="1" spans="1:26" ht="14.25" customHeight="1">
      <c r="A1" s="6"/>
      <c r="B1" s="6"/>
      <c r="C1" s="6"/>
      <c r="D1" s="6"/>
      <c r="E1" s="6"/>
      <c r="F1" s="6"/>
      <c r="G1" s="6"/>
      <c r="H1" s="6"/>
      <c r="I1" s="6"/>
      <c r="J1" s="6"/>
      <c r="K1" s="6"/>
      <c r="L1" s="6"/>
      <c r="M1" s="6"/>
      <c r="N1" s="6"/>
      <c r="O1" s="6"/>
      <c r="P1" s="6"/>
      <c r="Q1" s="6"/>
      <c r="R1" s="6"/>
      <c r="S1" s="6"/>
      <c r="T1" s="6"/>
      <c r="U1" s="6"/>
      <c r="V1" s="6"/>
      <c r="W1" s="6"/>
      <c r="X1" s="6"/>
      <c r="Y1" s="6"/>
    </row>
    <row r="2" spans="1:26" ht="14.25" customHeight="1">
      <c r="A2" s="498" t="s">
        <v>24</v>
      </c>
      <c r="B2" s="493"/>
      <c r="C2" s="581"/>
      <c r="D2" s="115" t="s">
        <v>470</v>
      </c>
      <c r="E2" s="115" t="s">
        <v>471</v>
      </c>
      <c r="F2" s="6"/>
      <c r="G2" s="6"/>
      <c r="H2" s="6"/>
      <c r="I2" s="6"/>
      <c r="J2" s="6"/>
      <c r="K2" s="6"/>
      <c r="L2" s="6"/>
      <c r="M2" s="6"/>
      <c r="N2" s="6"/>
      <c r="O2" s="6"/>
      <c r="P2" s="6"/>
      <c r="Q2" s="6"/>
      <c r="R2" s="6"/>
      <c r="S2" s="6"/>
      <c r="T2" s="6"/>
      <c r="U2" s="6"/>
      <c r="V2" s="6"/>
      <c r="W2" s="6"/>
      <c r="X2" s="6"/>
      <c r="Y2" s="6"/>
    </row>
    <row r="3" spans="1:26" ht="14.25" customHeight="1">
      <c r="A3" s="597" t="s">
        <v>472</v>
      </c>
      <c r="B3" s="493"/>
      <c r="C3" s="494"/>
      <c r="D3" s="466">
        <v>164191</v>
      </c>
      <c r="E3" s="486">
        <v>45006</v>
      </c>
      <c r="F3" s="6"/>
      <c r="G3" s="6"/>
      <c r="H3" s="6"/>
      <c r="I3" s="6"/>
      <c r="J3" s="6"/>
      <c r="K3" s="6"/>
      <c r="L3" s="6"/>
      <c r="M3" s="6"/>
      <c r="N3" s="6"/>
      <c r="O3" s="6"/>
      <c r="P3" s="6"/>
      <c r="Q3" s="6"/>
      <c r="R3" s="6"/>
      <c r="S3" s="6"/>
      <c r="T3" s="6"/>
      <c r="U3" s="6"/>
      <c r="V3" s="6"/>
      <c r="W3" s="6"/>
      <c r="X3" s="6"/>
      <c r="Y3" s="6"/>
    </row>
    <row r="4" spans="1:26" ht="14.25" customHeight="1">
      <c r="A4" s="597" t="s">
        <v>76</v>
      </c>
      <c r="B4" s="493"/>
      <c r="C4" s="494"/>
      <c r="D4" s="466">
        <v>67</v>
      </c>
      <c r="E4" s="486">
        <v>44792</v>
      </c>
      <c r="F4" s="6"/>
      <c r="G4" s="6"/>
      <c r="H4" s="6"/>
      <c r="I4" s="6"/>
      <c r="J4" s="6"/>
      <c r="K4" s="6"/>
      <c r="L4" s="6"/>
      <c r="M4" s="6"/>
      <c r="N4" s="6"/>
      <c r="O4" s="6"/>
      <c r="P4" s="6"/>
      <c r="Q4" s="6"/>
      <c r="R4" s="6"/>
      <c r="S4" s="6"/>
      <c r="T4" s="6"/>
      <c r="U4" s="6"/>
      <c r="V4" s="6"/>
      <c r="W4" s="6"/>
      <c r="X4" s="6"/>
      <c r="Y4" s="6"/>
      <c r="Z4" s="18"/>
    </row>
    <row r="5" spans="1:26" ht="14.25" customHeight="1">
      <c r="A5" s="597" t="s">
        <v>389</v>
      </c>
      <c r="B5" s="493"/>
      <c r="C5" s="494"/>
      <c r="D5" s="466" t="s">
        <v>1124</v>
      </c>
      <c r="E5" s="466" t="s">
        <v>1124</v>
      </c>
      <c r="F5" s="6"/>
      <c r="G5" s="6"/>
      <c r="H5" s="6"/>
      <c r="I5" s="6"/>
      <c r="J5" s="6"/>
      <c r="K5" s="6"/>
      <c r="L5" s="6"/>
      <c r="M5" s="6"/>
      <c r="N5" s="6"/>
      <c r="O5" s="6"/>
      <c r="P5" s="6"/>
      <c r="Q5" s="6"/>
      <c r="R5" s="6"/>
      <c r="S5" s="6"/>
      <c r="T5" s="6"/>
      <c r="U5" s="6"/>
      <c r="V5" s="6"/>
      <c r="W5" s="6"/>
      <c r="X5" s="6"/>
      <c r="Y5" s="6"/>
      <c r="Z5" s="18"/>
    </row>
    <row r="6" spans="1:26" ht="14.25" customHeight="1">
      <c r="A6" s="597" t="s">
        <v>77</v>
      </c>
      <c r="B6" s="493"/>
      <c r="C6" s="494"/>
      <c r="D6" s="466">
        <v>163986</v>
      </c>
      <c r="E6" s="487">
        <v>44950</v>
      </c>
      <c r="F6" s="6"/>
      <c r="G6" s="6"/>
      <c r="H6" s="6"/>
      <c r="I6" s="6"/>
      <c r="J6" s="6"/>
      <c r="K6" s="6"/>
      <c r="L6" s="6"/>
      <c r="M6" s="6"/>
      <c r="N6" s="6"/>
      <c r="O6" s="6"/>
      <c r="P6" s="6"/>
      <c r="Q6" s="6"/>
      <c r="R6" s="6"/>
      <c r="S6" s="6"/>
      <c r="T6" s="6"/>
      <c r="U6" s="6"/>
      <c r="V6" s="6"/>
      <c r="W6" s="6"/>
      <c r="X6" s="6"/>
      <c r="Y6" s="6"/>
      <c r="Z6" s="18"/>
    </row>
    <row r="7" spans="1:26" ht="14.25" customHeight="1">
      <c r="A7" s="597" t="s">
        <v>78</v>
      </c>
      <c r="B7" s="493"/>
      <c r="C7" s="494"/>
      <c r="D7" s="466">
        <v>163328</v>
      </c>
      <c r="E7" s="486">
        <v>44898</v>
      </c>
      <c r="F7" s="6"/>
      <c r="G7" s="6"/>
      <c r="H7" s="6"/>
      <c r="I7" s="6"/>
      <c r="J7" s="6"/>
      <c r="K7" s="6"/>
      <c r="L7" s="6"/>
      <c r="M7" s="6"/>
      <c r="N7" s="6"/>
      <c r="O7" s="6"/>
      <c r="P7" s="6"/>
      <c r="Q7" s="6"/>
      <c r="R7" s="6"/>
      <c r="S7" s="6"/>
      <c r="T7" s="6"/>
      <c r="U7" s="6"/>
      <c r="V7" s="6"/>
      <c r="W7" s="6"/>
      <c r="X7" s="6"/>
      <c r="Y7" s="6"/>
      <c r="Z7" s="18"/>
    </row>
    <row r="8" spans="1:26" ht="14.25" customHeight="1">
      <c r="A8" s="597" t="s">
        <v>79</v>
      </c>
      <c r="B8" s="493"/>
      <c r="C8" s="494"/>
      <c r="D8" s="466">
        <v>162902</v>
      </c>
      <c r="E8" s="486">
        <v>44867</v>
      </c>
      <c r="F8" s="6"/>
      <c r="G8" s="6"/>
      <c r="H8" s="6"/>
      <c r="I8" s="6"/>
      <c r="J8" s="6"/>
      <c r="K8" s="6"/>
      <c r="L8" s="6"/>
      <c r="M8" s="6"/>
      <c r="N8" s="6"/>
      <c r="O8" s="6"/>
      <c r="P8" s="6"/>
      <c r="Q8" s="6"/>
      <c r="R8" s="6"/>
      <c r="S8" s="6"/>
      <c r="T8" s="6"/>
      <c r="U8" s="6"/>
      <c r="V8" s="6"/>
      <c r="W8" s="6"/>
      <c r="X8" s="6"/>
      <c r="Y8" s="6"/>
      <c r="Z8" s="18"/>
    </row>
    <row r="9" spans="1:26" ht="14.25" customHeight="1">
      <c r="A9" s="597" t="s">
        <v>80</v>
      </c>
      <c r="B9" s="493"/>
      <c r="C9" s="494"/>
      <c r="D9" s="466" t="s">
        <v>1125</v>
      </c>
      <c r="E9" s="486">
        <v>44985</v>
      </c>
      <c r="F9" s="6"/>
      <c r="G9" s="6"/>
      <c r="H9" s="6"/>
      <c r="I9" s="6"/>
      <c r="J9" s="6"/>
      <c r="K9" s="6"/>
      <c r="L9" s="6"/>
      <c r="M9" s="6"/>
      <c r="N9" s="6"/>
      <c r="O9" s="6"/>
      <c r="P9" s="6"/>
      <c r="Q9" s="6"/>
      <c r="R9" s="6"/>
      <c r="S9" s="6"/>
      <c r="T9" s="6"/>
      <c r="U9" s="6"/>
      <c r="V9" s="6"/>
      <c r="W9" s="6"/>
      <c r="X9" s="6"/>
      <c r="Y9" s="6"/>
      <c r="Z9" s="18"/>
    </row>
    <row r="10" spans="1:26" ht="14.25" customHeight="1">
      <c r="A10" s="597" t="s">
        <v>81</v>
      </c>
      <c r="B10" s="493"/>
      <c r="C10" s="494"/>
      <c r="D10" s="466">
        <v>163417</v>
      </c>
      <c r="E10" s="486">
        <v>44911</v>
      </c>
      <c r="F10" s="6"/>
      <c r="G10" s="6"/>
      <c r="H10" s="6"/>
      <c r="I10" s="6"/>
      <c r="J10" s="6"/>
      <c r="K10" s="6"/>
      <c r="L10" s="6"/>
      <c r="M10" s="6"/>
      <c r="N10" s="6"/>
      <c r="O10" s="6"/>
      <c r="P10" s="6"/>
      <c r="Q10" s="6"/>
      <c r="R10" s="6"/>
      <c r="S10" s="6"/>
      <c r="T10" s="6"/>
      <c r="U10" s="6"/>
      <c r="V10" s="6"/>
      <c r="W10" s="6"/>
      <c r="X10" s="6"/>
      <c r="Y10" s="6"/>
      <c r="Z10" s="18"/>
    </row>
    <row r="11" spans="1:26" ht="14.25" customHeight="1">
      <c r="A11" s="160" t="s">
        <v>473</v>
      </c>
      <c r="B11" s="161"/>
      <c r="C11" s="161"/>
      <c r="D11" s="466" t="s">
        <v>1126</v>
      </c>
      <c r="E11" s="466" t="s">
        <v>1124</v>
      </c>
      <c r="F11" s="6"/>
      <c r="G11" s="6"/>
      <c r="H11" s="6"/>
      <c r="I11" s="6"/>
      <c r="J11" s="6"/>
      <c r="K11" s="6"/>
      <c r="L11" s="6"/>
      <c r="M11" s="6"/>
      <c r="N11" s="6"/>
      <c r="O11" s="6"/>
      <c r="P11" s="6"/>
      <c r="Q11" s="6"/>
      <c r="R11" s="6"/>
      <c r="S11" s="6"/>
      <c r="T11" s="6"/>
      <c r="U11" s="6"/>
      <c r="V11" s="6"/>
      <c r="W11" s="6"/>
      <c r="X11" s="6"/>
      <c r="Y11" s="6"/>
    </row>
    <row r="12" spans="1:26" ht="14.25" customHeight="1">
      <c r="A12" s="162" t="s">
        <v>474</v>
      </c>
      <c r="B12" s="161"/>
      <c r="C12" s="161"/>
      <c r="D12" s="466">
        <v>164095</v>
      </c>
      <c r="E12" s="486">
        <v>45043</v>
      </c>
      <c r="F12" s="6"/>
      <c r="G12" s="6"/>
      <c r="H12" s="6"/>
      <c r="I12" s="6"/>
      <c r="J12" s="6"/>
      <c r="K12" s="6"/>
      <c r="L12" s="6"/>
      <c r="M12" s="6"/>
      <c r="N12" s="6"/>
      <c r="O12" s="6"/>
      <c r="P12" s="6"/>
      <c r="Q12" s="6"/>
      <c r="R12" s="6"/>
      <c r="S12" s="6"/>
      <c r="T12" s="6"/>
      <c r="U12" s="6"/>
      <c r="V12" s="6"/>
      <c r="W12" s="6"/>
      <c r="X12" s="6"/>
      <c r="Y12" s="6"/>
    </row>
    <row r="13" spans="1:26" ht="14.25" customHeight="1">
      <c r="A13" s="27" t="s">
        <v>49</v>
      </c>
      <c r="B13" s="161"/>
      <c r="C13" s="161"/>
      <c r="D13" s="466">
        <v>169036136</v>
      </c>
      <c r="E13" s="466" t="s">
        <v>1124</v>
      </c>
      <c r="F13" s="6"/>
      <c r="G13" s="6"/>
      <c r="H13" s="6"/>
      <c r="I13" s="6"/>
      <c r="J13" s="6"/>
      <c r="K13" s="6"/>
      <c r="L13" s="6"/>
      <c r="M13" s="6"/>
      <c r="N13" s="6"/>
      <c r="O13" s="6"/>
      <c r="P13" s="6"/>
      <c r="Q13" s="6"/>
      <c r="R13" s="6"/>
      <c r="S13" s="6"/>
      <c r="T13" s="6"/>
      <c r="U13" s="6"/>
      <c r="V13" s="6"/>
      <c r="W13" s="6"/>
      <c r="X13" s="6"/>
      <c r="Y13" s="6"/>
    </row>
    <row r="14" spans="1:26" ht="14.25" customHeight="1">
      <c r="A14" s="27" t="s">
        <v>475</v>
      </c>
      <c r="B14" s="161"/>
      <c r="C14" s="161"/>
      <c r="D14" s="466">
        <v>163860</v>
      </c>
      <c r="E14" s="486">
        <v>45138</v>
      </c>
      <c r="F14" s="6"/>
      <c r="G14" s="6"/>
      <c r="H14" s="6"/>
      <c r="I14" s="6"/>
      <c r="J14" s="6"/>
      <c r="K14" s="6"/>
      <c r="L14" s="6"/>
      <c r="M14" s="6"/>
      <c r="N14" s="6"/>
      <c r="O14" s="6"/>
      <c r="P14" s="6"/>
      <c r="Q14" s="6"/>
      <c r="R14" s="6"/>
      <c r="S14" s="6"/>
      <c r="T14" s="6"/>
      <c r="U14" s="6"/>
      <c r="V14" s="6"/>
      <c r="W14" s="6"/>
      <c r="X14" s="6"/>
      <c r="Y14" s="6"/>
    </row>
    <row r="15" spans="1:26" ht="14.25" customHeight="1">
      <c r="A15" s="27" t="s">
        <v>53</v>
      </c>
      <c r="B15" s="161"/>
      <c r="C15" s="161"/>
      <c r="D15" s="466">
        <v>2106155</v>
      </c>
      <c r="E15" s="466" t="s">
        <v>1124</v>
      </c>
      <c r="F15" s="6"/>
      <c r="G15" s="6"/>
      <c r="H15" s="6"/>
      <c r="I15" s="6"/>
      <c r="J15" s="6"/>
      <c r="K15" s="6"/>
      <c r="L15" s="6"/>
      <c r="M15" s="6"/>
      <c r="N15" s="6"/>
      <c r="O15" s="6"/>
      <c r="P15" s="6"/>
      <c r="Q15" s="6"/>
      <c r="R15" s="6"/>
      <c r="S15" s="6"/>
      <c r="T15" s="6"/>
      <c r="U15" s="6"/>
      <c r="V15" s="6"/>
      <c r="W15" s="6"/>
      <c r="X15" s="6"/>
      <c r="Y15" s="6"/>
    </row>
    <row r="16" spans="1:26" ht="14.25" customHeight="1">
      <c r="A16" s="27" t="s">
        <v>56</v>
      </c>
      <c r="B16" s="161"/>
      <c r="C16" s="161"/>
      <c r="D16" s="466" t="s">
        <v>1124</v>
      </c>
      <c r="E16" s="466" t="s">
        <v>1124</v>
      </c>
      <c r="F16" s="6"/>
      <c r="G16" s="6"/>
      <c r="H16" s="6"/>
      <c r="I16" s="6"/>
      <c r="J16" s="6"/>
      <c r="K16" s="6"/>
      <c r="L16" s="6"/>
      <c r="M16" s="6"/>
      <c r="N16" s="6"/>
      <c r="O16" s="6"/>
      <c r="P16" s="6"/>
      <c r="Q16" s="6"/>
      <c r="R16" s="6"/>
      <c r="S16" s="6"/>
      <c r="T16" s="6"/>
      <c r="U16" s="6"/>
      <c r="V16" s="6"/>
      <c r="W16" s="6"/>
      <c r="X16" s="6"/>
      <c r="Y16" s="6"/>
    </row>
    <row r="17" spans="1:25" ht="14.25" customHeight="1">
      <c r="A17" s="545" t="s">
        <v>82</v>
      </c>
      <c r="B17" s="493"/>
      <c r="C17" s="494"/>
      <c r="D17" s="466">
        <v>164232</v>
      </c>
      <c r="E17" s="486">
        <v>45338</v>
      </c>
      <c r="F17" s="6"/>
      <c r="G17" s="6"/>
      <c r="H17" s="6"/>
      <c r="I17" s="6"/>
      <c r="J17" s="6"/>
      <c r="K17" s="6"/>
      <c r="L17" s="6"/>
      <c r="M17" s="6"/>
      <c r="N17" s="6"/>
      <c r="O17" s="6"/>
      <c r="P17" s="6"/>
      <c r="Q17" s="6"/>
      <c r="R17" s="6"/>
      <c r="S17" s="6"/>
      <c r="T17" s="6"/>
      <c r="U17" s="6"/>
      <c r="V17" s="6"/>
      <c r="W17" s="6"/>
      <c r="X17" s="6"/>
      <c r="Y17" s="6"/>
    </row>
    <row r="18" spans="1:25" ht="14.25" customHeight="1">
      <c r="A18" s="27" t="s">
        <v>476</v>
      </c>
      <c r="B18" s="161"/>
      <c r="C18" s="161"/>
      <c r="D18" s="466">
        <v>162230</v>
      </c>
      <c r="E18" s="466" t="s">
        <v>1124</v>
      </c>
      <c r="F18" s="6"/>
      <c r="G18" s="6"/>
      <c r="H18" s="6"/>
      <c r="I18" s="6"/>
      <c r="J18" s="6"/>
      <c r="K18" s="6"/>
      <c r="L18" s="6"/>
      <c r="M18" s="6"/>
      <c r="N18" s="6"/>
      <c r="O18" s="6"/>
      <c r="P18" s="6"/>
      <c r="Q18" s="6"/>
      <c r="R18" s="6"/>
      <c r="S18" s="6"/>
      <c r="T18" s="6"/>
      <c r="U18" s="6"/>
      <c r="V18" s="6"/>
      <c r="W18" s="6"/>
      <c r="X18" s="6"/>
      <c r="Y18" s="6"/>
    </row>
    <row r="19" spans="1:25" ht="14.25" customHeight="1">
      <c r="A19" s="546" t="s">
        <v>233</v>
      </c>
      <c r="B19" s="493"/>
      <c r="C19" s="494"/>
      <c r="D19" s="466">
        <v>161718</v>
      </c>
      <c r="E19" s="486">
        <v>45508</v>
      </c>
      <c r="F19" s="6"/>
      <c r="G19" s="6"/>
      <c r="H19" s="6"/>
      <c r="I19" s="6"/>
      <c r="J19" s="6"/>
      <c r="K19" s="6"/>
      <c r="L19" s="6"/>
      <c r="M19" s="6"/>
      <c r="N19" s="6"/>
      <c r="O19" s="6"/>
      <c r="P19" s="6"/>
      <c r="Q19" s="6"/>
      <c r="R19" s="6"/>
      <c r="S19" s="6"/>
      <c r="T19" s="6"/>
      <c r="U19" s="6"/>
      <c r="V19" s="6"/>
      <c r="W19" s="6"/>
      <c r="X19" s="6"/>
      <c r="Y19" s="6"/>
    </row>
    <row r="20" spans="1:25" ht="14.25" customHeight="1">
      <c r="A20" s="598" t="s">
        <v>85</v>
      </c>
      <c r="B20" s="493"/>
      <c r="C20" s="494"/>
      <c r="D20" s="466" t="s">
        <v>1124</v>
      </c>
      <c r="E20" s="466" t="s">
        <v>1124</v>
      </c>
      <c r="F20" s="6"/>
      <c r="G20" s="6"/>
      <c r="H20" s="6"/>
      <c r="I20" s="6"/>
      <c r="J20" s="6"/>
      <c r="K20" s="6"/>
      <c r="L20" s="6"/>
      <c r="M20" s="6"/>
      <c r="N20" s="6"/>
      <c r="O20" s="6"/>
      <c r="P20" s="6"/>
      <c r="Q20" s="6"/>
      <c r="R20" s="6"/>
      <c r="S20" s="6"/>
      <c r="T20" s="6"/>
      <c r="U20" s="6"/>
      <c r="V20" s="6"/>
      <c r="W20" s="6"/>
      <c r="X20" s="6"/>
      <c r="Y20" s="6"/>
    </row>
    <row r="21" spans="1:25" ht="14.25" customHeight="1">
      <c r="A21" s="6"/>
      <c r="B21" s="6"/>
      <c r="C21" s="6"/>
      <c r="D21" s="6"/>
      <c r="E21" s="6"/>
      <c r="F21" s="6"/>
      <c r="G21" s="6"/>
      <c r="H21" s="6"/>
      <c r="I21" s="6"/>
      <c r="J21" s="6"/>
      <c r="K21" s="6"/>
      <c r="L21" s="6"/>
      <c r="M21" s="6"/>
      <c r="N21" s="6"/>
      <c r="O21" s="6"/>
      <c r="P21" s="6"/>
      <c r="Q21" s="6"/>
      <c r="R21" s="6"/>
      <c r="S21" s="6"/>
      <c r="T21" s="6"/>
      <c r="U21" s="6"/>
      <c r="V21" s="6"/>
      <c r="W21" s="6"/>
      <c r="X21" s="6"/>
      <c r="Y21" s="6"/>
    </row>
    <row r="22" spans="1:25" ht="14.25" customHeight="1">
      <c r="A22" s="6"/>
      <c r="B22" s="6"/>
      <c r="C22" s="6"/>
      <c r="D22" s="6"/>
      <c r="E22" s="6"/>
      <c r="F22" s="6"/>
      <c r="G22" s="6"/>
      <c r="H22" s="6"/>
      <c r="I22" s="6"/>
      <c r="J22" s="6"/>
      <c r="K22" s="6"/>
      <c r="L22" s="6"/>
      <c r="M22" s="6"/>
      <c r="N22" s="6"/>
      <c r="O22" s="6"/>
      <c r="P22" s="6"/>
      <c r="Q22" s="6"/>
      <c r="R22" s="6"/>
      <c r="S22" s="6"/>
      <c r="T22" s="6"/>
      <c r="U22" s="6"/>
      <c r="V22" s="6"/>
      <c r="W22" s="6"/>
      <c r="X22" s="6"/>
      <c r="Y22" s="6"/>
    </row>
    <row r="23" spans="1:25" ht="14.25" customHeight="1">
      <c r="A23" s="6"/>
      <c r="B23" s="6"/>
      <c r="C23" s="6"/>
      <c r="D23" s="6"/>
      <c r="E23" s="6"/>
      <c r="F23" s="6"/>
      <c r="G23" s="6"/>
      <c r="H23" s="6"/>
      <c r="I23" s="6"/>
      <c r="J23" s="6"/>
      <c r="K23" s="6"/>
      <c r="L23" s="6"/>
      <c r="M23" s="6"/>
      <c r="N23" s="6"/>
      <c r="O23" s="6"/>
      <c r="P23" s="6"/>
      <c r="Q23" s="6"/>
      <c r="R23" s="6"/>
      <c r="S23" s="6"/>
      <c r="T23" s="6"/>
      <c r="U23" s="6"/>
      <c r="V23" s="6"/>
      <c r="W23" s="6"/>
      <c r="X23" s="6"/>
      <c r="Y23" s="6"/>
    </row>
    <row r="24" spans="1:25" ht="14.25" customHeight="1">
      <c r="A24" s="6"/>
      <c r="B24" s="6"/>
      <c r="C24" s="6"/>
      <c r="D24" s="6"/>
      <c r="E24" s="6"/>
      <c r="F24" s="6"/>
      <c r="G24" s="6"/>
      <c r="H24" s="6"/>
      <c r="I24" s="6"/>
      <c r="J24" s="6"/>
      <c r="K24" s="6"/>
      <c r="L24" s="6"/>
      <c r="M24" s="6"/>
      <c r="N24" s="6"/>
      <c r="O24" s="6"/>
      <c r="P24" s="6"/>
      <c r="Q24" s="6"/>
      <c r="R24" s="6"/>
      <c r="S24" s="6"/>
      <c r="T24" s="6"/>
      <c r="U24" s="6"/>
      <c r="V24" s="6"/>
      <c r="W24" s="6"/>
      <c r="X24" s="6"/>
      <c r="Y24" s="6"/>
    </row>
    <row r="25" spans="1:25" ht="14.25" customHeight="1">
      <c r="A25" s="6"/>
      <c r="B25" s="6"/>
      <c r="C25" s="6"/>
      <c r="D25" s="6"/>
      <c r="E25" s="6"/>
      <c r="F25" s="6"/>
      <c r="G25" s="6"/>
      <c r="H25" s="6"/>
      <c r="I25" s="6"/>
      <c r="J25" s="6"/>
      <c r="K25" s="6"/>
      <c r="L25" s="6"/>
      <c r="M25" s="6"/>
      <c r="N25" s="6"/>
      <c r="O25" s="6"/>
      <c r="P25" s="6"/>
      <c r="Q25" s="6"/>
      <c r="R25" s="6"/>
      <c r="S25" s="6"/>
      <c r="T25" s="6"/>
      <c r="U25" s="6"/>
      <c r="V25" s="6"/>
      <c r="W25" s="6"/>
      <c r="X25" s="6"/>
      <c r="Y25" s="6"/>
    </row>
    <row r="26" spans="1:25" ht="14.25" customHeight="1">
      <c r="A26" s="6"/>
      <c r="B26" s="6"/>
      <c r="C26" s="6"/>
      <c r="D26" s="6"/>
      <c r="E26" s="6"/>
      <c r="F26" s="6"/>
      <c r="G26" s="6"/>
      <c r="H26" s="6"/>
      <c r="I26" s="6"/>
      <c r="J26" s="6"/>
      <c r="K26" s="6"/>
      <c r="L26" s="6"/>
      <c r="M26" s="6"/>
      <c r="N26" s="6"/>
      <c r="O26" s="6"/>
      <c r="P26" s="6"/>
      <c r="Q26" s="6"/>
      <c r="R26" s="6"/>
      <c r="S26" s="6"/>
      <c r="T26" s="6"/>
      <c r="U26" s="6"/>
      <c r="V26" s="6"/>
      <c r="W26" s="6"/>
      <c r="X26" s="6"/>
      <c r="Y26" s="6"/>
    </row>
    <row r="27" spans="1:25" ht="14.25" customHeight="1">
      <c r="A27" s="6"/>
      <c r="B27" s="6"/>
      <c r="C27" s="6"/>
      <c r="D27" s="6"/>
      <c r="E27" s="6"/>
      <c r="F27" s="6"/>
      <c r="G27" s="6"/>
      <c r="H27" s="6"/>
      <c r="I27" s="6"/>
      <c r="J27" s="6"/>
      <c r="K27" s="6"/>
      <c r="L27" s="6"/>
      <c r="M27" s="6"/>
      <c r="N27" s="6"/>
      <c r="O27" s="6"/>
      <c r="P27" s="6"/>
      <c r="Q27" s="6"/>
      <c r="R27" s="6"/>
      <c r="S27" s="6"/>
      <c r="T27" s="6"/>
      <c r="U27" s="6"/>
      <c r="V27" s="6"/>
      <c r="W27" s="6"/>
      <c r="X27" s="6"/>
      <c r="Y27" s="6"/>
    </row>
    <row r="28" spans="1:25" ht="14.25" customHeight="1">
      <c r="A28" s="6"/>
      <c r="B28" s="6"/>
      <c r="C28" s="6"/>
      <c r="D28" s="6"/>
      <c r="E28" s="6"/>
      <c r="F28" s="6"/>
      <c r="G28" s="6"/>
      <c r="H28" s="6"/>
      <c r="I28" s="6"/>
      <c r="J28" s="6"/>
      <c r="K28" s="6"/>
      <c r="L28" s="6"/>
      <c r="M28" s="6"/>
      <c r="N28" s="6"/>
      <c r="O28" s="6"/>
      <c r="P28" s="6"/>
      <c r="Q28" s="6"/>
      <c r="R28" s="6"/>
      <c r="S28" s="6"/>
      <c r="T28" s="6"/>
      <c r="U28" s="6"/>
      <c r="V28" s="6"/>
      <c r="W28" s="6"/>
      <c r="X28" s="6"/>
      <c r="Y28" s="6"/>
    </row>
    <row r="29" spans="1:25" ht="14.25" customHeight="1">
      <c r="A29" s="6"/>
      <c r="B29" s="6"/>
      <c r="C29" s="6"/>
      <c r="D29" s="6"/>
      <c r="E29" s="6"/>
      <c r="F29" s="6"/>
      <c r="G29" s="6"/>
      <c r="H29" s="6"/>
      <c r="I29" s="6"/>
      <c r="J29" s="6"/>
      <c r="K29" s="6"/>
      <c r="L29" s="6"/>
      <c r="M29" s="6"/>
      <c r="N29" s="6"/>
      <c r="O29" s="6"/>
      <c r="P29" s="6"/>
      <c r="Q29" s="6"/>
      <c r="R29" s="6"/>
      <c r="S29" s="6"/>
      <c r="T29" s="6"/>
      <c r="U29" s="6"/>
      <c r="V29" s="6"/>
      <c r="W29" s="6"/>
      <c r="X29" s="6"/>
      <c r="Y29" s="6"/>
    </row>
    <row r="30" spans="1:25" ht="14.25" customHeight="1">
      <c r="A30" s="6"/>
      <c r="B30" s="6"/>
      <c r="C30" s="6"/>
      <c r="D30" s="6"/>
      <c r="E30" s="6"/>
      <c r="F30" s="6"/>
      <c r="G30" s="6"/>
      <c r="H30" s="6"/>
      <c r="I30" s="6"/>
      <c r="J30" s="6"/>
      <c r="K30" s="6"/>
      <c r="L30" s="6"/>
      <c r="M30" s="6"/>
      <c r="N30" s="6"/>
      <c r="O30" s="6"/>
      <c r="P30" s="6"/>
      <c r="Q30" s="6"/>
      <c r="R30" s="6"/>
      <c r="S30" s="6"/>
      <c r="T30" s="6"/>
      <c r="U30" s="6"/>
      <c r="V30" s="6"/>
      <c r="W30" s="6"/>
      <c r="X30" s="6"/>
      <c r="Y30" s="6"/>
    </row>
    <row r="31" spans="1:25" ht="14.25" customHeight="1">
      <c r="A31" s="6"/>
      <c r="B31" s="6"/>
      <c r="C31" s="6"/>
      <c r="D31" s="6"/>
      <c r="E31" s="6"/>
      <c r="F31" s="6"/>
      <c r="G31" s="6"/>
      <c r="H31" s="6"/>
      <c r="I31" s="6"/>
      <c r="J31" s="6"/>
      <c r="K31" s="6"/>
      <c r="L31" s="6"/>
      <c r="M31" s="6"/>
      <c r="N31" s="6"/>
      <c r="O31" s="6"/>
      <c r="P31" s="6"/>
      <c r="Q31" s="6"/>
      <c r="R31" s="6"/>
      <c r="S31" s="6"/>
      <c r="T31" s="6"/>
      <c r="U31" s="6"/>
      <c r="V31" s="6"/>
      <c r="W31" s="6"/>
      <c r="X31" s="6"/>
      <c r="Y31" s="6"/>
    </row>
    <row r="32" spans="1:25" ht="14.25" customHeight="1">
      <c r="A32" s="6"/>
      <c r="B32" s="6"/>
      <c r="C32" s="6"/>
      <c r="D32" s="6"/>
      <c r="E32" s="6"/>
      <c r="F32" s="6"/>
      <c r="G32" s="6"/>
      <c r="H32" s="6"/>
      <c r="I32" s="6"/>
      <c r="J32" s="6"/>
      <c r="K32" s="6"/>
      <c r="L32" s="6"/>
      <c r="M32" s="6"/>
      <c r="N32" s="6"/>
      <c r="O32" s="6"/>
      <c r="P32" s="6"/>
      <c r="Q32" s="6"/>
      <c r="R32" s="6"/>
      <c r="S32" s="6"/>
      <c r="T32" s="6"/>
      <c r="U32" s="6"/>
      <c r="V32" s="6"/>
      <c r="W32" s="6"/>
      <c r="X32" s="6"/>
      <c r="Y32" s="6"/>
    </row>
    <row r="33" spans="1:25" ht="14.25" customHeight="1">
      <c r="A33" s="6"/>
      <c r="B33" s="6"/>
      <c r="C33" s="6"/>
      <c r="D33" s="6"/>
      <c r="E33" s="6"/>
      <c r="F33" s="6"/>
      <c r="G33" s="6"/>
      <c r="H33" s="6"/>
      <c r="I33" s="6"/>
      <c r="J33" s="6"/>
      <c r="K33" s="6"/>
      <c r="L33" s="6"/>
      <c r="M33" s="6"/>
      <c r="N33" s="6"/>
      <c r="O33" s="6"/>
      <c r="P33" s="6"/>
      <c r="Q33" s="6"/>
      <c r="R33" s="6"/>
      <c r="S33" s="6"/>
      <c r="T33" s="6"/>
      <c r="U33" s="6"/>
      <c r="V33" s="6"/>
      <c r="W33" s="6"/>
      <c r="X33" s="6"/>
      <c r="Y33" s="6"/>
    </row>
    <row r="34" spans="1:25" ht="14.25" customHeight="1">
      <c r="A34" s="6"/>
      <c r="B34" s="6"/>
      <c r="C34" s="6"/>
      <c r="D34" s="6"/>
      <c r="E34" s="6"/>
      <c r="F34" s="6"/>
      <c r="G34" s="6"/>
      <c r="H34" s="6"/>
      <c r="I34" s="6"/>
      <c r="J34" s="6"/>
      <c r="K34" s="6"/>
      <c r="L34" s="6"/>
      <c r="M34" s="6"/>
      <c r="N34" s="6"/>
      <c r="O34" s="6"/>
      <c r="P34" s="6"/>
      <c r="Q34" s="6"/>
      <c r="R34" s="6"/>
      <c r="S34" s="6"/>
      <c r="T34" s="6"/>
      <c r="U34" s="6"/>
      <c r="V34" s="6"/>
      <c r="W34" s="6"/>
      <c r="X34" s="6"/>
      <c r="Y34" s="6"/>
    </row>
    <row r="35" spans="1:25" ht="14.25" customHeight="1">
      <c r="A35" s="6"/>
      <c r="B35" s="6"/>
      <c r="C35" s="6"/>
      <c r="D35" s="6"/>
      <c r="E35" s="6"/>
      <c r="F35" s="6"/>
      <c r="G35" s="6"/>
      <c r="H35" s="6"/>
      <c r="I35" s="6"/>
      <c r="J35" s="6"/>
      <c r="K35" s="6"/>
      <c r="L35" s="6"/>
      <c r="M35" s="6"/>
      <c r="N35" s="6"/>
      <c r="O35" s="6"/>
      <c r="P35" s="6"/>
      <c r="Q35" s="6"/>
      <c r="R35" s="6"/>
      <c r="S35" s="6"/>
      <c r="T35" s="6"/>
      <c r="U35" s="6"/>
      <c r="V35" s="6"/>
      <c r="W35" s="6"/>
      <c r="X35" s="6"/>
      <c r="Y35" s="6"/>
    </row>
    <row r="36" spans="1:25" ht="14.25" customHeight="1">
      <c r="A36" s="6"/>
      <c r="B36" s="6"/>
      <c r="C36" s="6"/>
      <c r="D36" s="6"/>
      <c r="E36" s="6"/>
      <c r="F36" s="6"/>
      <c r="G36" s="6"/>
      <c r="H36" s="6"/>
      <c r="I36" s="6"/>
      <c r="J36" s="6"/>
      <c r="K36" s="6"/>
      <c r="L36" s="6"/>
      <c r="M36" s="6"/>
      <c r="N36" s="6"/>
      <c r="O36" s="6"/>
      <c r="P36" s="6"/>
      <c r="Q36" s="6"/>
      <c r="R36" s="6"/>
      <c r="S36" s="6"/>
      <c r="T36" s="6"/>
      <c r="U36" s="6"/>
      <c r="V36" s="6"/>
      <c r="W36" s="6"/>
      <c r="X36" s="6"/>
      <c r="Y36" s="6"/>
    </row>
    <row r="37" spans="1:25" ht="14.25" customHeight="1">
      <c r="A37" s="6"/>
      <c r="B37" s="6"/>
      <c r="C37" s="6"/>
      <c r="D37" s="6"/>
      <c r="E37" s="6"/>
      <c r="F37" s="6"/>
      <c r="G37" s="6"/>
      <c r="H37" s="6"/>
      <c r="I37" s="6"/>
      <c r="J37" s="6"/>
      <c r="K37" s="6"/>
      <c r="L37" s="6"/>
      <c r="M37" s="6"/>
      <c r="N37" s="6"/>
      <c r="O37" s="6"/>
      <c r="P37" s="6"/>
      <c r="Q37" s="6"/>
      <c r="R37" s="6"/>
      <c r="S37" s="6"/>
      <c r="T37" s="6"/>
      <c r="U37" s="6"/>
      <c r="V37" s="6"/>
      <c r="W37" s="6"/>
      <c r="X37" s="6"/>
      <c r="Y37" s="6"/>
    </row>
    <row r="38" spans="1:25" ht="14.25" customHeight="1">
      <c r="A38" s="6"/>
      <c r="B38" s="6"/>
      <c r="C38" s="6"/>
      <c r="D38" s="6"/>
      <c r="E38" s="6"/>
      <c r="F38" s="6"/>
      <c r="G38" s="6"/>
      <c r="H38" s="6"/>
      <c r="I38" s="6"/>
      <c r="J38" s="6"/>
      <c r="K38" s="6"/>
      <c r="L38" s="6"/>
      <c r="M38" s="6"/>
      <c r="N38" s="6"/>
      <c r="O38" s="6"/>
      <c r="P38" s="6"/>
      <c r="Q38" s="6"/>
      <c r="R38" s="6"/>
      <c r="S38" s="6"/>
      <c r="T38" s="6"/>
      <c r="U38" s="6"/>
      <c r="V38" s="6"/>
      <c r="W38" s="6"/>
      <c r="X38" s="6"/>
      <c r="Y38" s="6"/>
    </row>
    <row r="39" spans="1:25" ht="14.25" customHeight="1">
      <c r="A39" s="6"/>
      <c r="B39" s="6"/>
      <c r="C39" s="6"/>
      <c r="D39" s="6"/>
      <c r="E39" s="6"/>
      <c r="F39" s="6"/>
      <c r="G39" s="6"/>
      <c r="H39" s="6"/>
      <c r="I39" s="6"/>
      <c r="J39" s="6"/>
      <c r="K39" s="6"/>
      <c r="L39" s="6"/>
      <c r="M39" s="6"/>
      <c r="N39" s="6"/>
      <c r="O39" s="6"/>
      <c r="P39" s="6"/>
      <c r="Q39" s="6"/>
      <c r="R39" s="6"/>
      <c r="S39" s="6"/>
      <c r="T39" s="6"/>
      <c r="U39" s="6"/>
      <c r="V39" s="6"/>
      <c r="W39" s="6"/>
      <c r="X39" s="6"/>
      <c r="Y39" s="6"/>
    </row>
    <row r="40" spans="1:25" ht="14.25" customHeight="1">
      <c r="A40" s="6"/>
      <c r="B40" s="6"/>
      <c r="C40" s="6"/>
      <c r="D40" s="6"/>
      <c r="E40" s="6"/>
      <c r="F40" s="6"/>
      <c r="G40" s="6"/>
      <c r="H40" s="6"/>
      <c r="I40" s="6"/>
      <c r="J40" s="6"/>
      <c r="K40" s="6"/>
      <c r="L40" s="6"/>
      <c r="M40" s="6"/>
      <c r="N40" s="6"/>
      <c r="O40" s="6"/>
      <c r="P40" s="6"/>
      <c r="Q40" s="6"/>
      <c r="R40" s="6"/>
      <c r="S40" s="6"/>
      <c r="T40" s="6"/>
      <c r="U40" s="6"/>
      <c r="V40" s="6"/>
      <c r="W40" s="6"/>
      <c r="X40" s="6"/>
      <c r="Y40" s="6"/>
    </row>
    <row r="41" spans="1:25" ht="14.25" customHeight="1">
      <c r="A41" s="6"/>
      <c r="B41" s="6"/>
      <c r="C41" s="6"/>
      <c r="D41" s="6"/>
      <c r="E41" s="6"/>
      <c r="F41" s="6"/>
      <c r="G41" s="6"/>
      <c r="H41" s="6"/>
      <c r="I41" s="6"/>
      <c r="J41" s="6"/>
      <c r="K41" s="6"/>
      <c r="L41" s="6"/>
      <c r="M41" s="6"/>
      <c r="N41" s="6"/>
      <c r="O41" s="6"/>
      <c r="P41" s="6"/>
      <c r="Q41" s="6"/>
      <c r="R41" s="6"/>
      <c r="S41" s="6"/>
      <c r="T41" s="6"/>
      <c r="U41" s="6"/>
      <c r="V41" s="6"/>
      <c r="W41" s="6"/>
      <c r="X41" s="6"/>
      <c r="Y41" s="6"/>
    </row>
    <row r="42" spans="1:25" ht="14.25" customHeight="1">
      <c r="A42" s="6"/>
      <c r="B42" s="6"/>
      <c r="C42" s="6"/>
      <c r="D42" s="6"/>
      <c r="E42" s="6"/>
      <c r="F42" s="6"/>
      <c r="G42" s="6"/>
      <c r="H42" s="6"/>
      <c r="I42" s="6"/>
      <c r="J42" s="6"/>
      <c r="K42" s="6"/>
      <c r="L42" s="6"/>
      <c r="M42" s="6"/>
      <c r="N42" s="6"/>
      <c r="O42" s="6"/>
      <c r="P42" s="6"/>
      <c r="Q42" s="6"/>
      <c r="R42" s="6"/>
      <c r="S42" s="6"/>
      <c r="T42" s="6"/>
      <c r="U42" s="6"/>
      <c r="V42" s="6"/>
      <c r="W42" s="6"/>
      <c r="X42" s="6"/>
      <c r="Y42" s="6"/>
    </row>
    <row r="43" spans="1:25" ht="14.25" customHeight="1">
      <c r="A43" s="6"/>
      <c r="B43" s="6"/>
      <c r="C43" s="6"/>
      <c r="D43" s="6"/>
      <c r="E43" s="6"/>
      <c r="F43" s="6"/>
      <c r="G43" s="6"/>
      <c r="H43" s="6"/>
      <c r="I43" s="6"/>
      <c r="J43" s="6"/>
      <c r="K43" s="6"/>
      <c r="L43" s="6"/>
      <c r="M43" s="6"/>
      <c r="N43" s="6"/>
      <c r="O43" s="6"/>
      <c r="P43" s="6"/>
      <c r="Q43" s="6"/>
      <c r="R43" s="6"/>
      <c r="S43" s="6"/>
      <c r="T43" s="6"/>
      <c r="U43" s="6"/>
      <c r="V43" s="6"/>
      <c r="W43" s="6"/>
      <c r="X43" s="6"/>
      <c r="Y43" s="6"/>
    </row>
    <row r="44" spans="1:25" ht="14.25" customHeight="1">
      <c r="A44" s="6"/>
      <c r="B44" s="6"/>
      <c r="C44" s="6"/>
      <c r="D44" s="6"/>
      <c r="E44" s="6"/>
      <c r="F44" s="6"/>
      <c r="G44" s="6"/>
      <c r="H44" s="6"/>
      <c r="I44" s="6"/>
      <c r="J44" s="6"/>
      <c r="K44" s="6"/>
      <c r="L44" s="6"/>
      <c r="M44" s="6"/>
      <c r="N44" s="6"/>
      <c r="O44" s="6"/>
      <c r="P44" s="6"/>
      <c r="Q44" s="6"/>
      <c r="R44" s="6"/>
      <c r="S44" s="6"/>
      <c r="T44" s="6"/>
      <c r="U44" s="6"/>
      <c r="V44" s="6"/>
      <c r="W44" s="6"/>
      <c r="X44" s="6"/>
      <c r="Y44" s="6"/>
    </row>
    <row r="45" spans="1:25" ht="14.25" customHeight="1">
      <c r="A45" s="6"/>
      <c r="B45" s="6"/>
      <c r="C45" s="6"/>
      <c r="D45" s="6"/>
      <c r="E45" s="6"/>
      <c r="F45" s="6"/>
      <c r="G45" s="6"/>
      <c r="H45" s="6"/>
      <c r="I45" s="6"/>
      <c r="J45" s="6"/>
      <c r="K45" s="6"/>
      <c r="L45" s="6"/>
      <c r="M45" s="6"/>
      <c r="N45" s="6"/>
      <c r="O45" s="6"/>
      <c r="P45" s="6"/>
      <c r="Q45" s="6"/>
      <c r="R45" s="6"/>
      <c r="S45" s="6"/>
      <c r="T45" s="6"/>
      <c r="U45" s="6"/>
      <c r="V45" s="6"/>
      <c r="W45" s="6"/>
      <c r="X45" s="6"/>
      <c r="Y45" s="6"/>
    </row>
    <row r="46" spans="1:25" ht="14.25" customHeight="1">
      <c r="A46" s="6"/>
      <c r="B46" s="6"/>
      <c r="C46" s="6"/>
      <c r="D46" s="6"/>
      <c r="E46" s="6"/>
      <c r="F46" s="6"/>
      <c r="G46" s="6"/>
      <c r="H46" s="6"/>
      <c r="I46" s="6"/>
      <c r="J46" s="6"/>
      <c r="K46" s="6"/>
      <c r="L46" s="6"/>
      <c r="M46" s="6"/>
      <c r="N46" s="6"/>
      <c r="O46" s="6"/>
      <c r="P46" s="6"/>
      <c r="Q46" s="6"/>
      <c r="R46" s="6"/>
      <c r="S46" s="6"/>
      <c r="T46" s="6"/>
      <c r="U46" s="6"/>
      <c r="V46" s="6"/>
      <c r="W46" s="6"/>
      <c r="X46" s="6"/>
      <c r="Y46" s="6"/>
    </row>
    <row r="47" spans="1:25" ht="14.25" customHeight="1">
      <c r="A47" s="6"/>
      <c r="B47" s="6"/>
      <c r="C47" s="6"/>
      <c r="D47" s="6"/>
      <c r="E47" s="6"/>
      <c r="F47" s="6"/>
      <c r="G47" s="6"/>
      <c r="H47" s="6"/>
      <c r="I47" s="6"/>
      <c r="J47" s="6"/>
      <c r="K47" s="6"/>
      <c r="L47" s="6"/>
      <c r="M47" s="6"/>
      <c r="N47" s="6"/>
      <c r="O47" s="6"/>
      <c r="P47" s="6"/>
      <c r="Q47" s="6"/>
      <c r="R47" s="6"/>
      <c r="S47" s="6"/>
      <c r="T47" s="6"/>
      <c r="U47" s="6"/>
      <c r="V47" s="6"/>
      <c r="W47" s="6"/>
      <c r="X47" s="6"/>
      <c r="Y47" s="6"/>
    </row>
    <row r="48" spans="1:25" ht="14.25" customHeight="1">
      <c r="A48" s="6"/>
      <c r="B48" s="6"/>
      <c r="C48" s="6"/>
      <c r="D48" s="6"/>
      <c r="E48" s="6"/>
      <c r="F48" s="6"/>
      <c r="G48" s="6"/>
      <c r="H48" s="6"/>
      <c r="I48" s="6"/>
      <c r="J48" s="6"/>
      <c r="K48" s="6"/>
      <c r="L48" s="6"/>
      <c r="M48" s="6"/>
      <c r="N48" s="6"/>
      <c r="O48" s="6"/>
      <c r="P48" s="6"/>
      <c r="Q48" s="6"/>
      <c r="R48" s="6"/>
      <c r="S48" s="6"/>
      <c r="T48" s="6"/>
      <c r="U48" s="6"/>
      <c r="V48" s="6"/>
      <c r="W48" s="6"/>
      <c r="X48" s="6"/>
      <c r="Y48" s="6"/>
    </row>
    <row r="49" spans="1:25" ht="14.25" customHeight="1">
      <c r="A49" s="6"/>
      <c r="B49" s="6"/>
      <c r="C49" s="6"/>
      <c r="D49" s="6"/>
      <c r="E49" s="6"/>
      <c r="F49" s="6"/>
      <c r="G49" s="6"/>
      <c r="H49" s="6"/>
      <c r="I49" s="6"/>
      <c r="J49" s="6"/>
      <c r="K49" s="6"/>
      <c r="L49" s="6"/>
      <c r="M49" s="6"/>
      <c r="N49" s="6"/>
      <c r="O49" s="6"/>
      <c r="P49" s="6"/>
      <c r="Q49" s="6"/>
      <c r="R49" s="6"/>
      <c r="S49" s="6"/>
      <c r="T49" s="6"/>
      <c r="U49" s="6"/>
      <c r="V49" s="6"/>
      <c r="W49" s="6"/>
      <c r="X49" s="6"/>
      <c r="Y49" s="6"/>
    </row>
    <row r="50" spans="1:25" ht="14.25" customHeight="1">
      <c r="A50" s="6"/>
      <c r="B50" s="6"/>
      <c r="C50" s="6"/>
      <c r="D50" s="6"/>
      <c r="E50" s="6"/>
      <c r="F50" s="6"/>
      <c r="G50" s="6"/>
      <c r="H50" s="6"/>
      <c r="I50" s="6"/>
      <c r="J50" s="6"/>
      <c r="K50" s="6"/>
      <c r="L50" s="6"/>
      <c r="M50" s="6"/>
      <c r="N50" s="6"/>
      <c r="O50" s="6"/>
      <c r="P50" s="6"/>
      <c r="Q50" s="6"/>
      <c r="R50" s="6"/>
      <c r="S50" s="6"/>
      <c r="T50" s="6"/>
      <c r="U50" s="6"/>
      <c r="V50" s="6"/>
      <c r="W50" s="6"/>
      <c r="X50" s="6"/>
      <c r="Y50" s="6"/>
    </row>
    <row r="51" spans="1:25" ht="14.25" customHeight="1">
      <c r="A51" s="6"/>
      <c r="B51" s="6"/>
      <c r="C51" s="6"/>
      <c r="D51" s="6"/>
      <c r="E51" s="6"/>
      <c r="F51" s="6"/>
      <c r="G51" s="6"/>
      <c r="H51" s="6"/>
      <c r="I51" s="6"/>
      <c r="J51" s="6"/>
      <c r="K51" s="6"/>
      <c r="L51" s="6"/>
      <c r="M51" s="6"/>
      <c r="N51" s="6"/>
      <c r="O51" s="6"/>
      <c r="P51" s="6"/>
      <c r="Q51" s="6"/>
      <c r="R51" s="6"/>
      <c r="S51" s="6"/>
      <c r="T51" s="6"/>
      <c r="U51" s="6"/>
      <c r="V51" s="6"/>
      <c r="W51" s="6"/>
      <c r="X51" s="6"/>
      <c r="Y51" s="6"/>
    </row>
    <row r="52" spans="1:25" ht="14.25" customHeight="1">
      <c r="A52" s="6"/>
      <c r="B52" s="6"/>
      <c r="C52" s="6"/>
      <c r="D52" s="6"/>
      <c r="E52" s="6"/>
      <c r="F52" s="6"/>
      <c r="G52" s="6"/>
      <c r="H52" s="6"/>
      <c r="I52" s="6"/>
      <c r="J52" s="6"/>
      <c r="K52" s="6"/>
      <c r="L52" s="6"/>
      <c r="M52" s="6"/>
      <c r="N52" s="6"/>
      <c r="O52" s="6"/>
      <c r="P52" s="6"/>
      <c r="Q52" s="6"/>
      <c r="R52" s="6"/>
      <c r="S52" s="6"/>
      <c r="T52" s="6"/>
      <c r="U52" s="6"/>
      <c r="V52" s="6"/>
      <c r="W52" s="6"/>
      <c r="X52" s="6"/>
      <c r="Y52" s="6"/>
    </row>
    <row r="53" spans="1:25" ht="14.25" customHeight="1">
      <c r="A53" s="6"/>
      <c r="B53" s="6"/>
      <c r="C53" s="6"/>
      <c r="D53" s="6"/>
      <c r="E53" s="6"/>
      <c r="F53" s="6"/>
      <c r="G53" s="6"/>
      <c r="H53" s="6"/>
      <c r="I53" s="6"/>
      <c r="J53" s="6"/>
      <c r="K53" s="6"/>
      <c r="L53" s="6"/>
      <c r="M53" s="6"/>
      <c r="N53" s="6"/>
      <c r="O53" s="6"/>
      <c r="P53" s="6"/>
      <c r="Q53" s="6"/>
      <c r="R53" s="6"/>
      <c r="S53" s="6"/>
      <c r="T53" s="6"/>
      <c r="U53" s="6"/>
      <c r="V53" s="6"/>
      <c r="W53" s="6"/>
      <c r="X53" s="6"/>
      <c r="Y53" s="6"/>
    </row>
    <row r="54" spans="1:25" ht="14.25" customHeight="1">
      <c r="A54" s="6"/>
      <c r="B54" s="6"/>
      <c r="C54" s="6"/>
      <c r="D54" s="6"/>
      <c r="E54" s="6"/>
      <c r="F54" s="6"/>
      <c r="G54" s="6"/>
      <c r="H54" s="6"/>
      <c r="I54" s="6"/>
      <c r="J54" s="6"/>
      <c r="K54" s="6"/>
      <c r="L54" s="6"/>
      <c r="M54" s="6"/>
      <c r="N54" s="6"/>
      <c r="O54" s="6"/>
      <c r="P54" s="6"/>
      <c r="Q54" s="6"/>
      <c r="R54" s="6"/>
      <c r="S54" s="6"/>
      <c r="T54" s="6"/>
      <c r="U54" s="6"/>
      <c r="V54" s="6"/>
      <c r="W54" s="6"/>
      <c r="X54" s="6"/>
      <c r="Y54" s="6"/>
    </row>
    <row r="55" spans="1:25" ht="14.25" customHeight="1">
      <c r="A55" s="6"/>
      <c r="B55" s="6"/>
      <c r="C55" s="6"/>
      <c r="D55" s="6"/>
      <c r="E55" s="6"/>
      <c r="F55" s="6"/>
      <c r="G55" s="6"/>
      <c r="H55" s="6"/>
      <c r="I55" s="6"/>
      <c r="J55" s="6"/>
      <c r="K55" s="6"/>
      <c r="L55" s="6"/>
      <c r="M55" s="6"/>
      <c r="N55" s="6"/>
      <c r="O55" s="6"/>
      <c r="P55" s="6"/>
      <c r="Q55" s="6"/>
      <c r="R55" s="6"/>
      <c r="S55" s="6"/>
      <c r="T55" s="6"/>
      <c r="U55" s="6"/>
      <c r="V55" s="6"/>
      <c r="W55" s="6"/>
      <c r="X55" s="6"/>
      <c r="Y55" s="6"/>
    </row>
    <row r="56" spans="1:25" ht="14.25" customHeight="1">
      <c r="A56" s="6"/>
      <c r="B56" s="6"/>
      <c r="C56" s="6"/>
      <c r="D56" s="6"/>
      <c r="E56" s="6"/>
      <c r="F56" s="6"/>
      <c r="G56" s="6"/>
      <c r="H56" s="6"/>
      <c r="I56" s="6"/>
      <c r="J56" s="6"/>
      <c r="K56" s="6"/>
      <c r="L56" s="6"/>
      <c r="M56" s="6"/>
      <c r="N56" s="6"/>
      <c r="O56" s="6"/>
      <c r="P56" s="6"/>
      <c r="Q56" s="6"/>
      <c r="R56" s="6"/>
      <c r="S56" s="6"/>
      <c r="T56" s="6"/>
      <c r="U56" s="6"/>
      <c r="V56" s="6"/>
      <c r="W56" s="6"/>
      <c r="X56" s="6"/>
      <c r="Y56" s="6"/>
    </row>
    <row r="57" spans="1:25" ht="14.25" customHeight="1">
      <c r="A57" s="6"/>
      <c r="B57" s="6"/>
      <c r="C57" s="6"/>
      <c r="D57" s="6"/>
      <c r="E57" s="6"/>
      <c r="F57" s="6"/>
      <c r="G57" s="6"/>
      <c r="H57" s="6"/>
      <c r="I57" s="6"/>
      <c r="J57" s="6"/>
      <c r="K57" s="6"/>
      <c r="L57" s="6"/>
      <c r="M57" s="6"/>
      <c r="N57" s="6"/>
      <c r="O57" s="6"/>
      <c r="P57" s="6"/>
      <c r="Q57" s="6"/>
      <c r="R57" s="6"/>
      <c r="S57" s="6"/>
      <c r="T57" s="6"/>
      <c r="U57" s="6"/>
      <c r="V57" s="6"/>
      <c r="W57" s="6"/>
      <c r="X57" s="6"/>
      <c r="Y57" s="6"/>
    </row>
    <row r="58" spans="1:25" ht="14.25" customHeight="1">
      <c r="A58" s="6"/>
      <c r="B58" s="6"/>
      <c r="C58" s="6"/>
      <c r="D58" s="6"/>
      <c r="E58" s="6"/>
      <c r="F58" s="6"/>
      <c r="G58" s="6"/>
      <c r="H58" s="6"/>
      <c r="I58" s="6"/>
      <c r="J58" s="6"/>
      <c r="K58" s="6"/>
      <c r="L58" s="6"/>
      <c r="M58" s="6"/>
      <c r="N58" s="6"/>
      <c r="O58" s="6"/>
      <c r="P58" s="6"/>
      <c r="Q58" s="6"/>
      <c r="R58" s="6"/>
      <c r="S58" s="6"/>
      <c r="T58" s="6"/>
      <c r="U58" s="6"/>
      <c r="V58" s="6"/>
      <c r="W58" s="6"/>
      <c r="X58" s="6"/>
      <c r="Y58" s="6"/>
    </row>
    <row r="59" spans="1:25" ht="14.25" customHeight="1">
      <c r="A59" s="6"/>
      <c r="B59" s="6"/>
      <c r="C59" s="6"/>
      <c r="D59" s="6"/>
      <c r="E59" s="6"/>
      <c r="F59" s="6"/>
      <c r="G59" s="6"/>
      <c r="H59" s="6"/>
      <c r="I59" s="6"/>
      <c r="J59" s="6"/>
      <c r="K59" s="6"/>
      <c r="L59" s="6"/>
      <c r="M59" s="6"/>
      <c r="N59" s="6"/>
      <c r="O59" s="6"/>
      <c r="P59" s="6"/>
      <c r="Q59" s="6"/>
      <c r="R59" s="6"/>
      <c r="S59" s="6"/>
      <c r="T59" s="6"/>
      <c r="U59" s="6"/>
      <c r="V59" s="6"/>
      <c r="W59" s="6"/>
      <c r="X59" s="6"/>
      <c r="Y59" s="6"/>
    </row>
    <row r="60" spans="1:25" ht="14.25" customHeight="1">
      <c r="A60" s="6"/>
      <c r="B60" s="6"/>
      <c r="C60" s="6"/>
      <c r="D60" s="6"/>
      <c r="E60" s="6"/>
      <c r="F60" s="6"/>
      <c r="G60" s="6"/>
      <c r="H60" s="6"/>
      <c r="I60" s="6"/>
      <c r="J60" s="6"/>
      <c r="K60" s="6"/>
      <c r="L60" s="6"/>
      <c r="M60" s="6"/>
      <c r="N60" s="6"/>
      <c r="O60" s="6"/>
      <c r="P60" s="6"/>
      <c r="Q60" s="6"/>
      <c r="R60" s="6"/>
      <c r="S60" s="6"/>
      <c r="T60" s="6"/>
      <c r="U60" s="6"/>
      <c r="V60" s="6"/>
      <c r="W60" s="6"/>
      <c r="X60" s="6"/>
      <c r="Y60" s="6"/>
    </row>
    <row r="61" spans="1:25" ht="14.25" customHeight="1">
      <c r="A61" s="6"/>
      <c r="B61" s="6"/>
      <c r="C61" s="6"/>
      <c r="D61" s="6"/>
      <c r="E61" s="6"/>
      <c r="F61" s="6"/>
      <c r="G61" s="6"/>
      <c r="H61" s="6"/>
      <c r="I61" s="6"/>
      <c r="J61" s="6"/>
      <c r="K61" s="6"/>
      <c r="L61" s="6"/>
      <c r="M61" s="6"/>
      <c r="N61" s="6"/>
      <c r="O61" s="6"/>
      <c r="P61" s="6"/>
      <c r="Q61" s="6"/>
      <c r="R61" s="6"/>
      <c r="S61" s="6"/>
      <c r="T61" s="6"/>
      <c r="U61" s="6"/>
      <c r="V61" s="6"/>
      <c r="W61" s="6"/>
      <c r="X61" s="6"/>
      <c r="Y61" s="6"/>
    </row>
    <row r="62" spans="1:25" ht="14.25" customHeight="1">
      <c r="A62" s="6"/>
      <c r="B62" s="6"/>
      <c r="C62" s="6"/>
      <c r="D62" s="6"/>
      <c r="E62" s="6"/>
      <c r="F62" s="6"/>
      <c r="G62" s="6"/>
      <c r="H62" s="6"/>
      <c r="I62" s="6"/>
      <c r="J62" s="6"/>
      <c r="K62" s="6"/>
      <c r="L62" s="6"/>
      <c r="M62" s="6"/>
      <c r="N62" s="6"/>
      <c r="O62" s="6"/>
      <c r="P62" s="6"/>
      <c r="Q62" s="6"/>
      <c r="R62" s="6"/>
      <c r="S62" s="6"/>
      <c r="T62" s="6"/>
      <c r="U62" s="6"/>
      <c r="V62" s="6"/>
      <c r="W62" s="6"/>
      <c r="X62" s="6"/>
      <c r="Y62" s="6"/>
    </row>
    <row r="63" spans="1:25" ht="14.25" customHeight="1">
      <c r="A63" s="6"/>
      <c r="B63" s="6"/>
      <c r="C63" s="6"/>
      <c r="D63" s="6"/>
      <c r="E63" s="6"/>
      <c r="F63" s="6"/>
      <c r="G63" s="6"/>
      <c r="H63" s="6"/>
      <c r="I63" s="6"/>
      <c r="J63" s="6"/>
      <c r="K63" s="6"/>
      <c r="L63" s="6"/>
      <c r="M63" s="6"/>
      <c r="N63" s="6"/>
      <c r="O63" s="6"/>
      <c r="P63" s="6"/>
      <c r="Q63" s="6"/>
      <c r="R63" s="6"/>
      <c r="S63" s="6"/>
      <c r="T63" s="6"/>
      <c r="U63" s="6"/>
      <c r="V63" s="6"/>
      <c r="W63" s="6"/>
      <c r="X63" s="6"/>
      <c r="Y63" s="6"/>
    </row>
    <row r="64" spans="1:25" ht="14.25" customHeight="1">
      <c r="A64" s="6"/>
      <c r="B64" s="6"/>
      <c r="C64" s="6"/>
      <c r="D64" s="6"/>
      <c r="E64" s="6"/>
      <c r="F64" s="6"/>
      <c r="G64" s="6"/>
      <c r="H64" s="6"/>
      <c r="I64" s="6"/>
      <c r="J64" s="6"/>
      <c r="K64" s="6"/>
      <c r="L64" s="6"/>
      <c r="M64" s="6"/>
      <c r="N64" s="6"/>
      <c r="O64" s="6"/>
      <c r="P64" s="6"/>
      <c r="Q64" s="6"/>
      <c r="R64" s="6"/>
      <c r="S64" s="6"/>
      <c r="T64" s="6"/>
      <c r="U64" s="6"/>
      <c r="V64" s="6"/>
      <c r="W64" s="6"/>
      <c r="X64" s="6"/>
      <c r="Y64" s="6"/>
    </row>
    <row r="65" spans="1:25" ht="14.25" customHeight="1">
      <c r="A65" s="6"/>
      <c r="B65" s="6"/>
      <c r="C65" s="6"/>
      <c r="D65" s="6"/>
      <c r="E65" s="6"/>
      <c r="F65" s="6"/>
      <c r="G65" s="6"/>
      <c r="H65" s="6"/>
      <c r="I65" s="6"/>
      <c r="J65" s="6"/>
      <c r="K65" s="6"/>
      <c r="L65" s="6"/>
      <c r="M65" s="6"/>
      <c r="N65" s="6"/>
      <c r="O65" s="6"/>
      <c r="P65" s="6"/>
      <c r="Q65" s="6"/>
      <c r="R65" s="6"/>
      <c r="S65" s="6"/>
      <c r="T65" s="6"/>
      <c r="U65" s="6"/>
      <c r="V65" s="6"/>
      <c r="W65" s="6"/>
      <c r="X65" s="6"/>
      <c r="Y65" s="6"/>
    </row>
    <row r="66" spans="1:25" ht="14.25" customHeight="1">
      <c r="A66" s="6"/>
      <c r="B66" s="6"/>
      <c r="C66" s="6"/>
      <c r="D66" s="6"/>
      <c r="E66" s="6"/>
      <c r="F66" s="6"/>
      <c r="G66" s="6"/>
      <c r="H66" s="6"/>
      <c r="I66" s="6"/>
      <c r="J66" s="6"/>
      <c r="K66" s="6"/>
      <c r="L66" s="6"/>
      <c r="M66" s="6"/>
      <c r="N66" s="6"/>
      <c r="O66" s="6"/>
      <c r="P66" s="6"/>
      <c r="Q66" s="6"/>
      <c r="R66" s="6"/>
      <c r="S66" s="6"/>
      <c r="T66" s="6"/>
      <c r="U66" s="6"/>
      <c r="V66" s="6"/>
      <c r="W66" s="6"/>
      <c r="X66" s="6"/>
      <c r="Y66" s="6"/>
    </row>
    <row r="67" spans="1:25" ht="14.25" customHeight="1">
      <c r="A67" s="6"/>
      <c r="B67" s="6"/>
      <c r="C67" s="6"/>
      <c r="D67" s="6"/>
      <c r="E67" s="6"/>
      <c r="F67" s="6"/>
      <c r="G67" s="6"/>
      <c r="H67" s="6"/>
      <c r="I67" s="6"/>
      <c r="J67" s="6"/>
      <c r="K67" s="6"/>
      <c r="L67" s="6"/>
      <c r="M67" s="6"/>
      <c r="N67" s="6"/>
      <c r="O67" s="6"/>
      <c r="P67" s="6"/>
      <c r="Q67" s="6"/>
      <c r="R67" s="6"/>
      <c r="S67" s="6"/>
      <c r="T67" s="6"/>
      <c r="U67" s="6"/>
      <c r="V67" s="6"/>
      <c r="W67" s="6"/>
      <c r="X67" s="6"/>
      <c r="Y67" s="6"/>
    </row>
    <row r="68" spans="1:25" ht="14.25" customHeight="1">
      <c r="A68" s="6"/>
      <c r="B68" s="6"/>
      <c r="C68" s="6"/>
      <c r="D68" s="6"/>
      <c r="E68" s="6"/>
      <c r="F68" s="6"/>
      <c r="G68" s="6"/>
      <c r="H68" s="6"/>
      <c r="I68" s="6"/>
      <c r="J68" s="6"/>
      <c r="K68" s="6"/>
      <c r="L68" s="6"/>
      <c r="M68" s="6"/>
      <c r="N68" s="6"/>
      <c r="O68" s="6"/>
      <c r="P68" s="6"/>
      <c r="Q68" s="6"/>
      <c r="R68" s="6"/>
      <c r="S68" s="6"/>
      <c r="T68" s="6"/>
      <c r="U68" s="6"/>
      <c r="V68" s="6"/>
      <c r="W68" s="6"/>
      <c r="X68" s="6"/>
      <c r="Y68" s="6"/>
    </row>
    <row r="69" spans="1:25" ht="14.25" customHeight="1">
      <c r="A69" s="6"/>
      <c r="B69" s="6"/>
      <c r="C69" s="6"/>
      <c r="D69" s="6"/>
      <c r="E69" s="6"/>
      <c r="F69" s="6"/>
      <c r="G69" s="6"/>
      <c r="H69" s="6"/>
      <c r="I69" s="6"/>
      <c r="J69" s="6"/>
      <c r="K69" s="6"/>
      <c r="L69" s="6"/>
      <c r="M69" s="6"/>
      <c r="N69" s="6"/>
      <c r="O69" s="6"/>
      <c r="P69" s="6"/>
      <c r="Q69" s="6"/>
      <c r="R69" s="6"/>
      <c r="S69" s="6"/>
      <c r="T69" s="6"/>
      <c r="U69" s="6"/>
      <c r="V69" s="6"/>
      <c r="W69" s="6"/>
      <c r="X69" s="6"/>
      <c r="Y69" s="6"/>
    </row>
    <row r="70" spans="1:25" ht="14.25" customHeight="1">
      <c r="A70" s="6"/>
      <c r="B70" s="6"/>
      <c r="C70" s="6"/>
      <c r="D70" s="6"/>
      <c r="E70" s="6"/>
      <c r="F70" s="6"/>
      <c r="G70" s="6"/>
      <c r="H70" s="6"/>
      <c r="I70" s="6"/>
      <c r="J70" s="6"/>
      <c r="K70" s="6"/>
      <c r="L70" s="6"/>
      <c r="M70" s="6"/>
      <c r="N70" s="6"/>
      <c r="O70" s="6"/>
      <c r="P70" s="6"/>
      <c r="Q70" s="6"/>
      <c r="R70" s="6"/>
      <c r="S70" s="6"/>
      <c r="T70" s="6"/>
      <c r="U70" s="6"/>
      <c r="V70" s="6"/>
      <c r="W70" s="6"/>
      <c r="X70" s="6"/>
      <c r="Y70" s="6"/>
    </row>
    <row r="71" spans="1:25" ht="14.25" customHeight="1">
      <c r="A71" s="6"/>
      <c r="B71" s="6"/>
      <c r="C71" s="6"/>
      <c r="D71" s="6"/>
      <c r="E71" s="6"/>
      <c r="F71" s="6"/>
      <c r="G71" s="6"/>
      <c r="H71" s="6"/>
      <c r="I71" s="6"/>
      <c r="J71" s="6"/>
      <c r="K71" s="6"/>
      <c r="L71" s="6"/>
      <c r="M71" s="6"/>
      <c r="N71" s="6"/>
      <c r="O71" s="6"/>
      <c r="P71" s="6"/>
      <c r="Q71" s="6"/>
      <c r="R71" s="6"/>
      <c r="S71" s="6"/>
      <c r="T71" s="6"/>
      <c r="U71" s="6"/>
      <c r="V71" s="6"/>
      <c r="W71" s="6"/>
      <c r="X71" s="6"/>
      <c r="Y71" s="6"/>
    </row>
    <row r="72" spans="1:25" ht="14.25" customHeight="1">
      <c r="A72" s="6"/>
      <c r="B72" s="6"/>
      <c r="C72" s="6"/>
      <c r="D72" s="6"/>
      <c r="E72" s="6"/>
      <c r="F72" s="6"/>
      <c r="G72" s="6"/>
      <c r="H72" s="6"/>
      <c r="I72" s="6"/>
      <c r="J72" s="6"/>
      <c r="K72" s="6"/>
      <c r="L72" s="6"/>
      <c r="M72" s="6"/>
      <c r="N72" s="6"/>
      <c r="O72" s="6"/>
      <c r="P72" s="6"/>
      <c r="Q72" s="6"/>
      <c r="R72" s="6"/>
      <c r="S72" s="6"/>
      <c r="T72" s="6"/>
      <c r="U72" s="6"/>
      <c r="V72" s="6"/>
      <c r="W72" s="6"/>
      <c r="X72" s="6"/>
      <c r="Y72" s="6"/>
    </row>
    <row r="73" spans="1:25" ht="14.25" customHeight="1">
      <c r="A73" s="6"/>
      <c r="B73" s="6"/>
      <c r="C73" s="6"/>
      <c r="D73" s="6"/>
      <c r="E73" s="6"/>
      <c r="F73" s="6"/>
      <c r="G73" s="6"/>
      <c r="H73" s="6"/>
      <c r="I73" s="6"/>
      <c r="J73" s="6"/>
      <c r="K73" s="6"/>
      <c r="L73" s="6"/>
      <c r="M73" s="6"/>
      <c r="N73" s="6"/>
      <c r="O73" s="6"/>
      <c r="P73" s="6"/>
      <c r="Q73" s="6"/>
      <c r="R73" s="6"/>
      <c r="S73" s="6"/>
      <c r="T73" s="6"/>
      <c r="U73" s="6"/>
      <c r="V73" s="6"/>
      <c r="W73" s="6"/>
      <c r="X73" s="6"/>
      <c r="Y73" s="6"/>
    </row>
    <row r="74" spans="1:25" ht="14.25" customHeight="1">
      <c r="A74" s="6"/>
      <c r="B74" s="6"/>
      <c r="C74" s="6"/>
      <c r="D74" s="6"/>
      <c r="E74" s="6"/>
      <c r="F74" s="6"/>
      <c r="G74" s="6"/>
      <c r="H74" s="6"/>
      <c r="I74" s="6"/>
      <c r="J74" s="6"/>
      <c r="K74" s="6"/>
      <c r="L74" s="6"/>
      <c r="M74" s="6"/>
      <c r="N74" s="6"/>
      <c r="O74" s="6"/>
      <c r="P74" s="6"/>
      <c r="Q74" s="6"/>
      <c r="R74" s="6"/>
      <c r="S74" s="6"/>
      <c r="T74" s="6"/>
      <c r="U74" s="6"/>
      <c r="V74" s="6"/>
      <c r="W74" s="6"/>
      <c r="X74" s="6"/>
      <c r="Y74" s="6"/>
    </row>
    <row r="75" spans="1:25" ht="14.25" customHeight="1">
      <c r="A75" s="6"/>
      <c r="B75" s="6"/>
      <c r="C75" s="6"/>
      <c r="D75" s="6"/>
      <c r="E75" s="6"/>
      <c r="F75" s="6"/>
      <c r="G75" s="6"/>
      <c r="H75" s="6"/>
      <c r="I75" s="6"/>
      <c r="J75" s="6"/>
      <c r="K75" s="6"/>
      <c r="L75" s="6"/>
      <c r="M75" s="6"/>
      <c r="N75" s="6"/>
      <c r="O75" s="6"/>
      <c r="P75" s="6"/>
      <c r="Q75" s="6"/>
      <c r="R75" s="6"/>
      <c r="S75" s="6"/>
      <c r="T75" s="6"/>
      <c r="U75" s="6"/>
      <c r="V75" s="6"/>
      <c r="W75" s="6"/>
      <c r="X75" s="6"/>
      <c r="Y75" s="6"/>
    </row>
    <row r="76" spans="1:25" ht="14.25" customHeight="1">
      <c r="A76" s="6"/>
      <c r="B76" s="6"/>
      <c r="C76" s="6"/>
      <c r="D76" s="6"/>
      <c r="E76" s="6"/>
      <c r="F76" s="6"/>
      <c r="G76" s="6"/>
      <c r="H76" s="6"/>
      <c r="I76" s="6"/>
      <c r="J76" s="6"/>
      <c r="K76" s="6"/>
      <c r="L76" s="6"/>
      <c r="M76" s="6"/>
      <c r="N76" s="6"/>
      <c r="O76" s="6"/>
      <c r="P76" s="6"/>
      <c r="Q76" s="6"/>
      <c r="R76" s="6"/>
      <c r="S76" s="6"/>
      <c r="T76" s="6"/>
      <c r="U76" s="6"/>
      <c r="V76" s="6"/>
      <c r="W76" s="6"/>
      <c r="X76" s="6"/>
      <c r="Y76" s="6"/>
    </row>
    <row r="77" spans="1:25" ht="14.25" customHeight="1">
      <c r="A77" s="6"/>
      <c r="B77" s="6"/>
      <c r="C77" s="6"/>
      <c r="D77" s="6"/>
      <c r="E77" s="6"/>
      <c r="F77" s="6"/>
      <c r="G77" s="6"/>
      <c r="H77" s="6"/>
      <c r="I77" s="6"/>
      <c r="J77" s="6"/>
      <c r="K77" s="6"/>
      <c r="L77" s="6"/>
      <c r="M77" s="6"/>
      <c r="N77" s="6"/>
      <c r="O77" s="6"/>
      <c r="P77" s="6"/>
      <c r="Q77" s="6"/>
      <c r="R77" s="6"/>
      <c r="S77" s="6"/>
      <c r="T77" s="6"/>
      <c r="U77" s="6"/>
      <c r="V77" s="6"/>
      <c r="W77" s="6"/>
      <c r="X77" s="6"/>
      <c r="Y77" s="6"/>
    </row>
    <row r="78" spans="1:25" ht="14.25" customHeight="1">
      <c r="A78" s="6"/>
      <c r="B78" s="6"/>
      <c r="C78" s="6"/>
      <c r="D78" s="6"/>
      <c r="E78" s="6"/>
      <c r="F78" s="6"/>
      <c r="G78" s="6"/>
      <c r="H78" s="6"/>
      <c r="I78" s="6"/>
      <c r="J78" s="6"/>
      <c r="K78" s="6"/>
      <c r="L78" s="6"/>
      <c r="M78" s="6"/>
      <c r="N78" s="6"/>
      <c r="O78" s="6"/>
      <c r="P78" s="6"/>
      <c r="Q78" s="6"/>
      <c r="R78" s="6"/>
      <c r="S78" s="6"/>
      <c r="T78" s="6"/>
      <c r="U78" s="6"/>
      <c r="V78" s="6"/>
      <c r="W78" s="6"/>
      <c r="X78" s="6"/>
      <c r="Y78" s="6"/>
    </row>
    <row r="79" spans="1:25" ht="14.25" customHeight="1">
      <c r="A79" s="6"/>
      <c r="B79" s="6"/>
      <c r="C79" s="6"/>
      <c r="D79" s="6"/>
      <c r="E79" s="6"/>
      <c r="F79" s="6"/>
      <c r="G79" s="6"/>
      <c r="H79" s="6"/>
      <c r="I79" s="6"/>
      <c r="J79" s="6"/>
      <c r="K79" s="6"/>
      <c r="L79" s="6"/>
      <c r="M79" s="6"/>
      <c r="N79" s="6"/>
      <c r="O79" s="6"/>
      <c r="P79" s="6"/>
      <c r="Q79" s="6"/>
      <c r="R79" s="6"/>
      <c r="S79" s="6"/>
      <c r="T79" s="6"/>
      <c r="U79" s="6"/>
      <c r="V79" s="6"/>
      <c r="W79" s="6"/>
      <c r="X79" s="6"/>
      <c r="Y79" s="6"/>
    </row>
    <row r="80" spans="1:25" ht="14.25" customHeight="1">
      <c r="A80" s="6"/>
      <c r="B80" s="6"/>
      <c r="C80" s="6"/>
      <c r="D80" s="6"/>
      <c r="E80" s="6"/>
      <c r="F80" s="6"/>
      <c r="G80" s="6"/>
      <c r="H80" s="6"/>
      <c r="I80" s="6"/>
      <c r="J80" s="6"/>
      <c r="K80" s="6"/>
      <c r="L80" s="6"/>
      <c r="M80" s="6"/>
      <c r="N80" s="6"/>
      <c r="O80" s="6"/>
      <c r="P80" s="6"/>
      <c r="Q80" s="6"/>
      <c r="R80" s="6"/>
      <c r="S80" s="6"/>
      <c r="T80" s="6"/>
      <c r="U80" s="6"/>
      <c r="V80" s="6"/>
      <c r="W80" s="6"/>
      <c r="X80" s="6"/>
      <c r="Y80" s="6"/>
    </row>
    <row r="81" spans="1:25" ht="14.25" customHeight="1">
      <c r="A81" s="6"/>
      <c r="B81" s="6"/>
      <c r="C81" s="6"/>
      <c r="D81" s="6"/>
      <c r="E81" s="6"/>
      <c r="F81" s="6"/>
      <c r="G81" s="6"/>
      <c r="H81" s="6"/>
      <c r="I81" s="6"/>
      <c r="J81" s="6"/>
      <c r="K81" s="6"/>
      <c r="L81" s="6"/>
      <c r="M81" s="6"/>
      <c r="N81" s="6"/>
      <c r="O81" s="6"/>
      <c r="P81" s="6"/>
      <c r="Q81" s="6"/>
      <c r="R81" s="6"/>
      <c r="S81" s="6"/>
      <c r="T81" s="6"/>
      <c r="U81" s="6"/>
      <c r="V81" s="6"/>
      <c r="W81" s="6"/>
      <c r="X81" s="6"/>
      <c r="Y81" s="6"/>
    </row>
    <row r="82" spans="1:25" ht="14.25" customHeight="1">
      <c r="A82" s="6"/>
      <c r="B82" s="6"/>
      <c r="C82" s="6"/>
      <c r="D82" s="6"/>
      <c r="E82" s="6"/>
      <c r="F82" s="6"/>
      <c r="G82" s="6"/>
      <c r="H82" s="6"/>
      <c r="I82" s="6"/>
      <c r="J82" s="6"/>
      <c r="K82" s="6"/>
      <c r="L82" s="6"/>
      <c r="M82" s="6"/>
      <c r="N82" s="6"/>
      <c r="O82" s="6"/>
      <c r="P82" s="6"/>
      <c r="Q82" s="6"/>
      <c r="R82" s="6"/>
      <c r="S82" s="6"/>
      <c r="T82" s="6"/>
      <c r="U82" s="6"/>
      <c r="V82" s="6"/>
      <c r="W82" s="6"/>
      <c r="X82" s="6"/>
      <c r="Y82" s="6"/>
    </row>
    <row r="83" spans="1:25" ht="14.25" customHeight="1">
      <c r="A83" s="6"/>
      <c r="B83" s="6"/>
      <c r="C83" s="6"/>
      <c r="D83" s="6"/>
      <c r="E83" s="6"/>
      <c r="F83" s="6"/>
      <c r="G83" s="6"/>
      <c r="H83" s="6"/>
      <c r="I83" s="6"/>
      <c r="J83" s="6"/>
      <c r="K83" s="6"/>
      <c r="L83" s="6"/>
      <c r="M83" s="6"/>
      <c r="N83" s="6"/>
      <c r="O83" s="6"/>
      <c r="P83" s="6"/>
      <c r="Q83" s="6"/>
      <c r="R83" s="6"/>
      <c r="S83" s="6"/>
      <c r="T83" s="6"/>
      <c r="U83" s="6"/>
      <c r="V83" s="6"/>
      <c r="W83" s="6"/>
      <c r="X83" s="6"/>
      <c r="Y83" s="6"/>
    </row>
    <row r="84" spans="1:25" ht="14.25" customHeight="1">
      <c r="A84" s="6"/>
      <c r="B84" s="6"/>
      <c r="C84" s="6"/>
      <c r="D84" s="6"/>
      <c r="E84" s="6"/>
      <c r="F84" s="6"/>
      <c r="G84" s="6"/>
      <c r="H84" s="6"/>
      <c r="I84" s="6"/>
      <c r="J84" s="6"/>
      <c r="K84" s="6"/>
      <c r="L84" s="6"/>
      <c r="M84" s="6"/>
      <c r="N84" s="6"/>
      <c r="O84" s="6"/>
      <c r="P84" s="6"/>
      <c r="Q84" s="6"/>
      <c r="R84" s="6"/>
      <c r="S84" s="6"/>
      <c r="T84" s="6"/>
      <c r="U84" s="6"/>
      <c r="V84" s="6"/>
      <c r="W84" s="6"/>
      <c r="X84" s="6"/>
      <c r="Y84" s="6"/>
    </row>
    <row r="85" spans="1:25" ht="14.25" customHeight="1">
      <c r="A85" s="6"/>
      <c r="B85" s="6"/>
      <c r="C85" s="6"/>
      <c r="D85" s="6"/>
      <c r="E85" s="6"/>
      <c r="F85" s="6"/>
      <c r="G85" s="6"/>
      <c r="H85" s="6"/>
      <c r="I85" s="6"/>
      <c r="J85" s="6"/>
      <c r="K85" s="6"/>
      <c r="L85" s="6"/>
      <c r="M85" s="6"/>
      <c r="N85" s="6"/>
      <c r="O85" s="6"/>
      <c r="P85" s="6"/>
      <c r="Q85" s="6"/>
      <c r="R85" s="6"/>
      <c r="S85" s="6"/>
      <c r="T85" s="6"/>
      <c r="U85" s="6"/>
      <c r="V85" s="6"/>
      <c r="W85" s="6"/>
      <c r="X85" s="6"/>
      <c r="Y85" s="6"/>
    </row>
    <row r="86" spans="1:25" ht="14.25" customHeight="1">
      <c r="A86" s="6"/>
      <c r="B86" s="6"/>
      <c r="C86" s="6"/>
      <c r="D86" s="6"/>
      <c r="E86" s="6"/>
      <c r="F86" s="6"/>
      <c r="G86" s="6"/>
      <c r="H86" s="6"/>
      <c r="I86" s="6"/>
      <c r="J86" s="6"/>
      <c r="K86" s="6"/>
      <c r="L86" s="6"/>
      <c r="M86" s="6"/>
      <c r="N86" s="6"/>
      <c r="O86" s="6"/>
      <c r="P86" s="6"/>
      <c r="Q86" s="6"/>
      <c r="R86" s="6"/>
      <c r="S86" s="6"/>
      <c r="T86" s="6"/>
      <c r="U86" s="6"/>
      <c r="V86" s="6"/>
      <c r="W86" s="6"/>
      <c r="X86" s="6"/>
      <c r="Y86" s="6"/>
    </row>
    <row r="87" spans="1:25" ht="14.25" customHeight="1">
      <c r="A87" s="6"/>
      <c r="B87" s="6"/>
      <c r="C87" s="6"/>
      <c r="D87" s="6"/>
      <c r="E87" s="6"/>
      <c r="F87" s="6"/>
      <c r="G87" s="6"/>
      <c r="H87" s="6"/>
      <c r="I87" s="6"/>
      <c r="J87" s="6"/>
      <c r="K87" s="6"/>
      <c r="L87" s="6"/>
      <c r="M87" s="6"/>
      <c r="N87" s="6"/>
      <c r="O87" s="6"/>
      <c r="P87" s="6"/>
      <c r="Q87" s="6"/>
      <c r="R87" s="6"/>
      <c r="S87" s="6"/>
      <c r="T87" s="6"/>
      <c r="U87" s="6"/>
      <c r="V87" s="6"/>
      <c r="W87" s="6"/>
      <c r="X87" s="6"/>
      <c r="Y87" s="6"/>
    </row>
    <row r="88" spans="1:25" ht="14.25" customHeight="1">
      <c r="A88" s="6"/>
      <c r="B88" s="6"/>
      <c r="C88" s="6"/>
      <c r="D88" s="6"/>
      <c r="E88" s="6"/>
      <c r="F88" s="6"/>
      <c r="G88" s="6"/>
      <c r="H88" s="6"/>
      <c r="I88" s="6"/>
      <c r="J88" s="6"/>
      <c r="K88" s="6"/>
      <c r="L88" s="6"/>
      <c r="M88" s="6"/>
      <c r="N88" s="6"/>
      <c r="O88" s="6"/>
      <c r="P88" s="6"/>
      <c r="Q88" s="6"/>
      <c r="R88" s="6"/>
      <c r="S88" s="6"/>
      <c r="T88" s="6"/>
      <c r="U88" s="6"/>
      <c r="V88" s="6"/>
      <c r="W88" s="6"/>
      <c r="X88" s="6"/>
      <c r="Y88" s="6"/>
    </row>
    <row r="89" spans="1:25" ht="14.25" customHeight="1">
      <c r="A89" s="6"/>
      <c r="B89" s="6"/>
      <c r="C89" s="6"/>
      <c r="D89" s="6"/>
      <c r="E89" s="6"/>
      <c r="F89" s="6"/>
      <c r="G89" s="6"/>
      <c r="H89" s="6"/>
      <c r="I89" s="6"/>
      <c r="J89" s="6"/>
      <c r="K89" s="6"/>
      <c r="L89" s="6"/>
      <c r="M89" s="6"/>
      <c r="N89" s="6"/>
      <c r="O89" s="6"/>
      <c r="P89" s="6"/>
      <c r="Q89" s="6"/>
      <c r="R89" s="6"/>
      <c r="S89" s="6"/>
      <c r="T89" s="6"/>
      <c r="U89" s="6"/>
      <c r="V89" s="6"/>
      <c r="W89" s="6"/>
      <c r="X89" s="6"/>
      <c r="Y89" s="6"/>
    </row>
    <row r="90" spans="1:25" ht="14.25" customHeight="1">
      <c r="A90" s="6"/>
      <c r="B90" s="6"/>
      <c r="C90" s="6"/>
      <c r="D90" s="6"/>
      <c r="E90" s="6"/>
      <c r="F90" s="6"/>
      <c r="G90" s="6"/>
      <c r="H90" s="6"/>
      <c r="I90" s="6"/>
      <c r="J90" s="6"/>
      <c r="K90" s="6"/>
      <c r="L90" s="6"/>
      <c r="M90" s="6"/>
      <c r="N90" s="6"/>
      <c r="O90" s="6"/>
      <c r="P90" s="6"/>
      <c r="Q90" s="6"/>
      <c r="R90" s="6"/>
      <c r="S90" s="6"/>
      <c r="T90" s="6"/>
      <c r="U90" s="6"/>
      <c r="V90" s="6"/>
      <c r="W90" s="6"/>
      <c r="X90" s="6"/>
      <c r="Y90" s="6"/>
    </row>
    <row r="91" spans="1:25" ht="14.25" customHeight="1">
      <c r="A91" s="6"/>
      <c r="B91" s="6"/>
      <c r="C91" s="6"/>
      <c r="D91" s="6"/>
      <c r="E91" s="6"/>
      <c r="F91" s="6"/>
      <c r="G91" s="6"/>
      <c r="H91" s="6"/>
      <c r="I91" s="6"/>
      <c r="J91" s="6"/>
      <c r="K91" s="6"/>
      <c r="L91" s="6"/>
      <c r="M91" s="6"/>
      <c r="N91" s="6"/>
      <c r="O91" s="6"/>
      <c r="P91" s="6"/>
      <c r="Q91" s="6"/>
      <c r="R91" s="6"/>
      <c r="S91" s="6"/>
      <c r="T91" s="6"/>
      <c r="U91" s="6"/>
      <c r="V91" s="6"/>
      <c r="W91" s="6"/>
      <c r="X91" s="6"/>
      <c r="Y91" s="6"/>
    </row>
    <row r="92" spans="1:25" ht="14.25" customHeight="1">
      <c r="A92" s="6"/>
      <c r="B92" s="6"/>
      <c r="C92" s="6"/>
      <c r="D92" s="6"/>
      <c r="E92" s="6"/>
      <c r="F92" s="6"/>
      <c r="G92" s="6"/>
      <c r="H92" s="6"/>
      <c r="I92" s="6"/>
      <c r="J92" s="6"/>
      <c r="K92" s="6"/>
      <c r="L92" s="6"/>
      <c r="M92" s="6"/>
      <c r="N92" s="6"/>
      <c r="O92" s="6"/>
      <c r="P92" s="6"/>
      <c r="Q92" s="6"/>
      <c r="R92" s="6"/>
      <c r="S92" s="6"/>
      <c r="T92" s="6"/>
      <c r="U92" s="6"/>
      <c r="V92" s="6"/>
      <c r="W92" s="6"/>
      <c r="X92" s="6"/>
      <c r="Y92" s="6"/>
    </row>
    <row r="93" spans="1:25" ht="14.25" customHeight="1">
      <c r="A93" s="6"/>
      <c r="B93" s="6"/>
      <c r="C93" s="6"/>
      <c r="D93" s="6"/>
      <c r="E93" s="6"/>
      <c r="F93" s="6"/>
      <c r="G93" s="6"/>
      <c r="H93" s="6"/>
      <c r="I93" s="6"/>
      <c r="J93" s="6"/>
      <c r="K93" s="6"/>
      <c r="L93" s="6"/>
      <c r="M93" s="6"/>
      <c r="N93" s="6"/>
      <c r="O93" s="6"/>
      <c r="P93" s="6"/>
      <c r="Q93" s="6"/>
      <c r="R93" s="6"/>
      <c r="S93" s="6"/>
      <c r="T93" s="6"/>
      <c r="U93" s="6"/>
      <c r="V93" s="6"/>
      <c r="W93" s="6"/>
      <c r="X93" s="6"/>
      <c r="Y93" s="6"/>
    </row>
    <row r="94" spans="1:25" ht="14.25" customHeight="1">
      <c r="A94" s="6"/>
      <c r="B94" s="6"/>
      <c r="C94" s="6"/>
      <c r="D94" s="6"/>
      <c r="E94" s="6"/>
      <c r="F94" s="6"/>
      <c r="G94" s="6"/>
      <c r="H94" s="6"/>
      <c r="I94" s="6"/>
      <c r="J94" s="6"/>
      <c r="K94" s="6"/>
      <c r="L94" s="6"/>
      <c r="M94" s="6"/>
      <c r="N94" s="6"/>
      <c r="O94" s="6"/>
      <c r="P94" s="6"/>
      <c r="Q94" s="6"/>
      <c r="R94" s="6"/>
      <c r="S94" s="6"/>
      <c r="T94" s="6"/>
      <c r="U94" s="6"/>
      <c r="V94" s="6"/>
      <c r="W94" s="6"/>
      <c r="X94" s="6"/>
      <c r="Y94" s="6"/>
    </row>
    <row r="95" spans="1:25" ht="14.25" customHeight="1">
      <c r="A95" s="6"/>
      <c r="B95" s="6"/>
      <c r="C95" s="6"/>
      <c r="D95" s="6"/>
      <c r="E95" s="6"/>
      <c r="F95" s="6"/>
      <c r="G95" s="6"/>
      <c r="H95" s="6"/>
      <c r="I95" s="6"/>
      <c r="J95" s="6"/>
      <c r="K95" s="6"/>
      <c r="L95" s="6"/>
      <c r="M95" s="6"/>
      <c r="N95" s="6"/>
      <c r="O95" s="6"/>
      <c r="P95" s="6"/>
      <c r="Q95" s="6"/>
      <c r="R95" s="6"/>
      <c r="S95" s="6"/>
      <c r="T95" s="6"/>
      <c r="U95" s="6"/>
      <c r="V95" s="6"/>
      <c r="W95" s="6"/>
      <c r="X95" s="6"/>
      <c r="Y95" s="6"/>
    </row>
    <row r="96" spans="1:25" ht="14.25" customHeight="1">
      <c r="A96" s="6"/>
      <c r="B96" s="6"/>
      <c r="C96" s="6"/>
      <c r="D96" s="6"/>
      <c r="E96" s="6"/>
      <c r="F96" s="6"/>
      <c r="G96" s="6"/>
      <c r="H96" s="6"/>
      <c r="I96" s="6"/>
      <c r="J96" s="6"/>
      <c r="K96" s="6"/>
      <c r="L96" s="6"/>
      <c r="M96" s="6"/>
      <c r="N96" s="6"/>
      <c r="O96" s="6"/>
      <c r="P96" s="6"/>
      <c r="Q96" s="6"/>
      <c r="R96" s="6"/>
      <c r="S96" s="6"/>
      <c r="T96" s="6"/>
      <c r="U96" s="6"/>
      <c r="V96" s="6"/>
      <c r="W96" s="6"/>
      <c r="X96" s="6"/>
      <c r="Y96" s="6"/>
    </row>
    <row r="97" spans="1:25" ht="14.25" customHeight="1">
      <c r="A97" s="6"/>
      <c r="B97" s="6"/>
      <c r="C97" s="6"/>
      <c r="D97" s="6"/>
      <c r="E97" s="6"/>
      <c r="F97" s="6"/>
      <c r="G97" s="6"/>
      <c r="H97" s="6"/>
      <c r="I97" s="6"/>
      <c r="J97" s="6"/>
      <c r="K97" s="6"/>
      <c r="L97" s="6"/>
      <c r="M97" s="6"/>
      <c r="N97" s="6"/>
      <c r="O97" s="6"/>
      <c r="P97" s="6"/>
      <c r="Q97" s="6"/>
      <c r="R97" s="6"/>
      <c r="S97" s="6"/>
      <c r="T97" s="6"/>
      <c r="U97" s="6"/>
      <c r="V97" s="6"/>
      <c r="W97" s="6"/>
      <c r="X97" s="6"/>
      <c r="Y97" s="6"/>
    </row>
    <row r="98" spans="1:25" ht="14.25" customHeight="1">
      <c r="A98" s="6"/>
      <c r="B98" s="6"/>
      <c r="C98" s="6"/>
      <c r="D98" s="6"/>
      <c r="E98" s="6"/>
      <c r="F98" s="6"/>
      <c r="G98" s="6"/>
      <c r="H98" s="6"/>
      <c r="I98" s="6"/>
      <c r="J98" s="6"/>
      <c r="K98" s="6"/>
      <c r="L98" s="6"/>
      <c r="M98" s="6"/>
      <c r="N98" s="6"/>
      <c r="O98" s="6"/>
      <c r="P98" s="6"/>
      <c r="Q98" s="6"/>
      <c r="R98" s="6"/>
      <c r="S98" s="6"/>
      <c r="T98" s="6"/>
      <c r="U98" s="6"/>
      <c r="V98" s="6"/>
      <c r="W98" s="6"/>
      <c r="X98" s="6"/>
      <c r="Y98" s="6"/>
    </row>
    <row r="99" spans="1:25" ht="14.25" customHeight="1">
      <c r="A99" s="6"/>
      <c r="B99" s="6"/>
      <c r="C99" s="6"/>
      <c r="D99" s="6"/>
      <c r="E99" s="6"/>
      <c r="F99" s="6"/>
      <c r="G99" s="6"/>
      <c r="H99" s="6"/>
      <c r="I99" s="6"/>
      <c r="J99" s="6"/>
      <c r="K99" s="6"/>
      <c r="L99" s="6"/>
      <c r="M99" s="6"/>
      <c r="N99" s="6"/>
      <c r="O99" s="6"/>
      <c r="P99" s="6"/>
      <c r="Q99" s="6"/>
      <c r="R99" s="6"/>
      <c r="S99" s="6"/>
      <c r="T99" s="6"/>
      <c r="U99" s="6"/>
      <c r="V99" s="6"/>
      <c r="W99" s="6"/>
      <c r="X99" s="6"/>
      <c r="Y99" s="6"/>
    </row>
    <row r="100" spans="1:25"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ht="15.75" customHeight="1"/>
    <row r="222" spans="1:25" ht="15.75" customHeight="1"/>
    <row r="223" spans="1:25" ht="15.75" customHeight="1"/>
    <row r="224" spans="1:25"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Hsowt7/IWVpc3SWurgKDIwBnADrdz2wkD5DTwoxOacJV80jVNybB/AljfN8rhnm5UA49OqU3qhnrBrDMasKpIA==" saltValue="YW6LA3uBVSHnrl2zRSzKkQ==" spinCount="100000" sheet="1" objects="1" scenarios="1"/>
  <mergeCells count="12">
    <mergeCell ref="A7:C7"/>
    <mergeCell ref="A8:C8"/>
    <mergeCell ref="A2:C2"/>
    <mergeCell ref="A3:C3"/>
    <mergeCell ref="A4:C4"/>
    <mergeCell ref="A5:C5"/>
    <mergeCell ref="A6:C6"/>
    <mergeCell ref="A9:C9"/>
    <mergeCell ref="A10:C10"/>
    <mergeCell ref="A17:C17"/>
    <mergeCell ref="A19:C19"/>
    <mergeCell ref="A20:C20"/>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Z1000"/>
  <sheetViews>
    <sheetView workbookViewId="0">
      <selection activeCell="E11" sqref="E11"/>
    </sheetView>
  </sheetViews>
  <sheetFormatPr defaultColWidth="12.69921875" defaultRowHeight="15" customHeight="1"/>
  <cols>
    <col min="1" max="26" width="8" customWidth="1"/>
  </cols>
  <sheetData>
    <row r="1" spans="1:26" ht="14.25" customHeight="1">
      <c r="A1" s="6"/>
      <c r="B1" s="6"/>
      <c r="C1" s="6"/>
      <c r="D1" s="6"/>
      <c r="E1" s="6"/>
      <c r="F1" s="6"/>
      <c r="G1" s="6"/>
      <c r="H1" s="6"/>
      <c r="I1" s="6"/>
      <c r="J1" s="6"/>
      <c r="K1" s="6"/>
      <c r="L1" s="6"/>
      <c r="M1" s="6"/>
      <c r="N1" s="6"/>
      <c r="O1" s="6"/>
      <c r="P1" s="6"/>
      <c r="Q1" s="6"/>
      <c r="R1" s="6"/>
      <c r="S1" s="6"/>
      <c r="T1" s="6"/>
      <c r="U1" s="6"/>
      <c r="V1" s="6"/>
      <c r="W1" s="6"/>
      <c r="X1" s="6"/>
      <c r="Y1" s="6"/>
      <c r="Z1" s="6"/>
    </row>
    <row r="2" spans="1:26" ht="14.25" customHeight="1">
      <c r="A2" s="6"/>
      <c r="B2" s="6" t="s">
        <v>477</v>
      </c>
      <c r="C2" s="6"/>
      <c r="D2" s="6"/>
      <c r="E2" s="6"/>
      <c r="F2" s="6"/>
      <c r="G2" s="6"/>
      <c r="H2" s="6"/>
      <c r="I2" s="6"/>
      <c r="J2" s="6"/>
      <c r="K2" s="6"/>
      <c r="L2" s="6"/>
      <c r="M2" s="6"/>
      <c r="N2" s="6"/>
      <c r="O2" s="6"/>
      <c r="P2" s="6"/>
      <c r="Q2" s="6"/>
      <c r="R2" s="6"/>
      <c r="S2" s="6"/>
      <c r="T2" s="6"/>
      <c r="U2" s="6"/>
      <c r="V2" s="6"/>
      <c r="W2" s="6"/>
      <c r="X2" s="6"/>
      <c r="Y2" s="6"/>
      <c r="Z2" s="6"/>
    </row>
    <row r="3" spans="1:26" ht="14.25" customHeight="1">
      <c r="A3" s="6"/>
      <c r="B3" s="6"/>
      <c r="C3" s="6"/>
      <c r="D3" s="6"/>
      <c r="E3" s="6"/>
      <c r="F3" s="6"/>
      <c r="G3" s="6"/>
      <c r="H3" s="6"/>
      <c r="I3" s="6"/>
      <c r="J3" s="6"/>
      <c r="K3" s="6"/>
      <c r="L3" s="6"/>
      <c r="M3" s="6"/>
      <c r="N3" s="6"/>
      <c r="O3" s="6"/>
      <c r="P3" s="6"/>
      <c r="Q3" s="6"/>
      <c r="R3" s="6"/>
      <c r="S3" s="6"/>
      <c r="T3" s="6"/>
      <c r="U3" s="6"/>
      <c r="V3" s="6"/>
      <c r="W3" s="6"/>
      <c r="X3" s="6"/>
      <c r="Y3" s="6"/>
      <c r="Z3" s="6"/>
    </row>
    <row r="4" spans="1:26" ht="14.25" customHeight="1">
      <c r="A4" s="6"/>
      <c r="B4" s="467"/>
      <c r="C4" s="468"/>
      <c r="D4" s="468"/>
      <c r="E4" s="468"/>
      <c r="F4" s="468"/>
      <c r="G4" s="469"/>
      <c r="H4" s="6"/>
      <c r="I4" s="6"/>
      <c r="J4" s="6"/>
      <c r="K4" s="6"/>
      <c r="L4" s="6"/>
      <c r="M4" s="6"/>
      <c r="N4" s="6"/>
      <c r="O4" s="6"/>
      <c r="P4" s="6"/>
      <c r="Q4" s="6"/>
      <c r="R4" s="6"/>
      <c r="S4" s="6"/>
      <c r="T4" s="6"/>
      <c r="U4" s="6"/>
      <c r="V4" s="6"/>
      <c r="W4" s="6"/>
      <c r="X4" s="6"/>
      <c r="Y4" s="6"/>
      <c r="Z4" s="6"/>
    </row>
    <row r="5" spans="1:26" ht="14.25" customHeight="1">
      <c r="A5" s="6"/>
      <c r="B5" s="470"/>
      <c r="C5" s="471"/>
      <c r="D5" s="471"/>
      <c r="E5" s="471"/>
      <c r="F5" s="471"/>
      <c r="G5" s="472"/>
      <c r="H5" s="6"/>
      <c r="I5" s="6"/>
      <c r="J5" s="6"/>
      <c r="K5" s="6"/>
      <c r="L5" s="6"/>
      <c r="M5" s="6"/>
      <c r="N5" s="6"/>
      <c r="O5" s="6"/>
      <c r="P5" s="6"/>
      <c r="Q5" s="6"/>
      <c r="R5" s="6"/>
      <c r="S5" s="6"/>
      <c r="T5" s="6"/>
      <c r="U5" s="6"/>
      <c r="V5" s="6"/>
      <c r="W5" s="6"/>
      <c r="X5" s="6"/>
      <c r="Y5" s="6"/>
      <c r="Z5" s="6"/>
    </row>
    <row r="6" spans="1:26" ht="14.25" customHeight="1">
      <c r="A6" s="6"/>
      <c r="B6" s="470"/>
      <c r="C6" s="471"/>
      <c r="D6" s="471"/>
      <c r="E6" s="471"/>
      <c r="F6" s="471"/>
      <c r="G6" s="472"/>
      <c r="H6" s="6"/>
      <c r="I6" s="6"/>
      <c r="J6" s="6"/>
      <c r="K6" s="6"/>
      <c r="L6" s="6"/>
      <c r="M6" s="6"/>
      <c r="N6" s="6"/>
      <c r="O6" s="6"/>
      <c r="P6" s="6"/>
      <c r="Q6" s="6"/>
      <c r="R6" s="6"/>
      <c r="S6" s="6"/>
      <c r="T6" s="6"/>
      <c r="U6" s="6"/>
      <c r="V6" s="6"/>
      <c r="W6" s="6"/>
      <c r="X6" s="6"/>
      <c r="Y6" s="6"/>
      <c r="Z6" s="6"/>
    </row>
    <row r="7" spans="1:26" ht="14.25" customHeight="1">
      <c r="A7" s="6"/>
      <c r="B7" s="470"/>
      <c r="C7" s="471"/>
      <c r="D7" s="471"/>
      <c r="E7" s="471"/>
      <c r="F7" s="471"/>
      <c r="G7" s="472"/>
      <c r="H7" s="6"/>
      <c r="I7" s="6"/>
      <c r="J7" s="6"/>
      <c r="K7" s="6"/>
      <c r="L7" s="6"/>
      <c r="M7" s="6"/>
      <c r="N7" s="6"/>
      <c r="O7" s="6"/>
      <c r="P7" s="6"/>
      <c r="Q7" s="6"/>
      <c r="R7" s="6"/>
      <c r="S7" s="6"/>
      <c r="T7" s="6"/>
      <c r="U7" s="6"/>
      <c r="V7" s="6"/>
      <c r="W7" s="6"/>
      <c r="X7" s="6"/>
      <c r="Y7" s="6"/>
      <c r="Z7" s="6"/>
    </row>
    <row r="8" spans="1:26" ht="14.25" customHeight="1">
      <c r="A8" s="6"/>
      <c r="B8" s="599" t="s">
        <v>478</v>
      </c>
      <c r="C8" s="600"/>
      <c r="D8" s="600"/>
      <c r="E8" s="600"/>
      <c r="F8" s="600"/>
      <c r="G8" s="601"/>
      <c r="H8" s="6"/>
      <c r="I8" s="6"/>
      <c r="J8" s="6"/>
      <c r="K8" s="6"/>
      <c r="L8" s="6"/>
      <c r="M8" s="6"/>
      <c r="N8" s="6"/>
      <c r="O8" s="6"/>
      <c r="P8" s="6"/>
      <c r="Q8" s="6"/>
      <c r="R8" s="6"/>
      <c r="S8" s="6"/>
      <c r="T8" s="6"/>
      <c r="U8" s="6"/>
      <c r="V8" s="6"/>
      <c r="W8" s="6"/>
      <c r="X8" s="6"/>
      <c r="Y8" s="6"/>
      <c r="Z8" s="6"/>
    </row>
    <row r="9" spans="1:26" ht="14.25" customHeight="1">
      <c r="A9" s="6"/>
      <c r="B9" s="470"/>
      <c r="C9" s="471"/>
      <c r="D9" s="471"/>
      <c r="E9" s="471"/>
      <c r="F9" s="471"/>
      <c r="G9" s="472"/>
      <c r="H9" s="6"/>
      <c r="I9" s="6"/>
      <c r="J9" s="6"/>
      <c r="K9" s="6"/>
      <c r="L9" s="6"/>
      <c r="M9" s="6"/>
      <c r="N9" s="6"/>
      <c r="O9" s="6"/>
      <c r="P9" s="6"/>
      <c r="Q9" s="6"/>
      <c r="R9" s="6"/>
      <c r="S9" s="6"/>
      <c r="T9" s="6"/>
      <c r="U9" s="6"/>
      <c r="V9" s="6"/>
      <c r="W9" s="6"/>
      <c r="X9" s="6"/>
      <c r="Y9" s="6"/>
      <c r="Z9" s="6"/>
    </row>
    <row r="10" spans="1:26" ht="14.25" customHeight="1">
      <c r="A10" s="6"/>
      <c r="B10" s="470"/>
      <c r="C10" s="471"/>
      <c r="D10" s="471"/>
      <c r="E10" s="471"/>
      <c r="F10" s="471"/>
      <c r="G10" s="472"/>
      <c r="H10" s="6"/>
      <c r="I10" s="6"/>
      <c r="J10" s="6"/>
      <c r="K10" s="6"/>
      <c r="L10" s="6"/>
      <c r="M10" s="6"/>
      <c r="N10" s="6"/>
      <c r="O10" s="6"/>
      <c r="P10" s="6"/>
      <c r="Q10" s="6"/>
      <c r="R10" s="6"/>
      <c r="S10" s="6"/>
      <c r="T10" s="6"/>
      <c r="U10" s="6"/>
      <c r="V10" s="6"/>
      <c r="W10" s="6"/>
      <c r="X10" s="6"/>
      <c r="Y10" s="6"/>
      <c r="Z10" s="6"/>
    </row>
    <row r="11" spans="1:26" ht="14.25" customHeight="1">
      <c r="A11" s="6"/>
      <c r="B11" s="470"/>
      <c r="C11" s="471"/>
      <c r="D11" s="471"/>
      <c r="E11" s="471"/>
      <c r="F11" s="471"/>
      <c r="G11" s="472"/>
      <c r="H11" s="6"/>
      <c r="I11" s="6"/>
      <c r="J11" s="6"/>
      <c r="K11" s="6"/>
      <c r="L11" s="6"/>
      <c r="M11" s="6"/>
      <c r="N11" s="6"/>
      <c r="O11" s="6"/>
      <c r="P11" s="6"/>
      <c r="Q11" s="6"/>
      <c r="R11" s="6"/>
      <c r="S11" s="6"/>
      <c r="T11" s="6"/>
      <c r="U11" s="6"/>
      <c r="V11" s="6"/>
      <c r="W11" s="6"/>
      <c r="X11" s="6"/>
      <c r="Y11" s="6"/>
      <c r="Z11" s="6"/>
    </row>
    <row r="12" spans="1:26" ht="14.25" customHeight="1">
      <c r="A12" s="6"/>
      <c r="B12" s="470"/>
      <c r="C12" s="471"/>
      <c r="D12" s="471"/>
      <c r="E12" s="471"/>
      <c r="F12" s="471"/>
      <c r="G12" s="472"/>
      <c r="H12" s="6"/>
      <c r="I12" s="6"/>
      <c r="J12" s="6"/>
      <c r="K12" s="6"/>
      <c r="L12" s="6"/>
      <c r="M12" s="6"/>
      <c r="N12" s="6"/>
      <c r="O12" s="6"/>
      <c r="P12" s="6"/>
      <c r="Q12" s="6"/>
      <c r="R12" s="6"/>
      <c r="S12" s="6"/>
      <c r="T12" s="6"/>
      <c r="U12" s="6"/>
      <c r="V12" s="6"/>
      <c r="W12" s="6"/>
      <c r="X12" s="6"/>
      <c r="Y12" s="6"/>
      <c r="Z12" s="6"/>
    </row>
    <row r="13" spans="1:26" ht="14.25" customHeight="1">
      <c r="A13" s="6"/>
      <c r="B13" s="473"/>
      <c r="C13" s="474"/>
      <c r="D13" s="474"/>
      <c r="E13" s="474"/>
      <c r="F13" s="474"/>
      <c r="G13" s="475"/>
      <c r="H13" s="6"/>
      <c r="I13" s="6"/>
      <c r="J13" s="6"/>
      <c r="K13" s="6"/>
      <c r="L13" s="6"/>
      <c r="M13" s="6"/>
      <c r="N13" s="6"/>
      <c r="O13" s="6"/>
      <c r="P13" s="6"/>
      <c r="Q13" s="6"/>
      <c r="R13" s="6"/>
      <c r="S13" s="6"/>
      <c r="T13" s="6"/>
      <c r="U13" s="6"/>
      <c r="V13" s="6"/>
      <c r="W13" s="6"/>
      <c r="X13" s="6"/>
      <c r="Y13" s="6"/>
      <c r="Z13" s="6"/>
    </row>
    <row r="14" spans="1:26" ht="14.25" customHeight="1">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ht="14.25" customHeight="1">
      <c r="A15" s="6"/>
      <c r="B15" s="6"/>
      <c r="C15" s="6"/>
      <c r="D15" s="6"/>
      <c r="E15" s="6"/>
      <c r="F15" s="6"/>
      <c r="G15" s="6"/>
      <c r="H15" s="6"/>
      <c r="I15" s="6"/>
      <c r="J15" s="6"/>
      <c r="K15" s="6"/>
      <c r="L15" s="6"/>
      <c r="M15" s="6"/>
      <c r="N15" s="6"/>
      <c r="O15" s="6"/>
      <c r="P15" s="6"/>
      <c r="Q15" s="6"/>
      <c r="R15" s="6"/>
      <c r="S15" s="6"/>
      <c r="T15" s="6"/>
      <c r="U15" s="6"/>
      <c r="V15" s="6"/>
      <c r="W15" s="6"/>
      <c r="X15" s="6"/>
      <c r="Y15" s="6"/>
      <c r="Z15" s="6"/>
    </row>
    <row r="16" spans="1:26" ht="14.25" customHeight="1">
      <c r="A16" s="6"/>
      <c r="B16" s="6" t="s">
        <v>479</v>
      </c>
      <c r="C16" s="6"/>
      <c r="D16" s="6"/>
      <c r="E16" s="6"/>
      <c r="F16" s="6"/>
      <c r="G16" s="6"/>
      <c r="H16" s="6"/>
      <c r="I16" s="6"/>
      <c r="J16" s="6"/>
      <c r="K16" s="6"/>
      <c r="L16" s="6"/>
      <c r="M16" s="6"/>
      <c r="N16" s="6"/>
      <c r="O16" s="6"/>
      <c r="P16" s="6"/>
      <c r="Q16" s="6"/>
      <c r="R16" s="6"/>
      <c r="S16" s="6"/>
      <c r="T16" s="6"/>
      <c r="U16" s="6"/>
      <c r="V16" s="6"/>
      <c r="W16" s="6"/>
      <c r="X16" s="6"/>
      <c r="Y16" s="6"/>
      <c r="Z16" s="6"/>
    </row>
    <row r="17" spans="1:26" ht="14.2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ht="14.25" customHeight="1">
      <c r="A18" s="6"/>
      <c r="B18" s="467"/>
      <c r="C18" s="468"/>
      <c r="D18" s="468"/>
      <c r="E18" s="468"/>
      <c r="F18" s="468"/>
      <c r="G18" s="469"/>
      <c r="H18" s="6"/>
      <c r="I18" s="467"/>
      <c r="J18" s="468"/>
      <c r="K18" s="468"/>
      <c r="L18" s="468"/>
      <c r="M18" s="468"/>
      <c r="N18" s="469"/>
      <c r="O18" s="6"/>
      <c r="P18" s="467"/>
      <c r="Q18" s="468"/>
      <c r="R18" s="468"/>
      <c r="S18" s="468"/>
      <c r="T18" s="468"/>
      <c r="U18" s="469"/>
      <c r="V18" s="6"/>
      <c r="W18" s="6"/>
      <c r="X18" s="6"/>
      <c r="Y18" s="6"/>
      <c r="Z18" s="6"/>
    </row>
    <row r="19" spans="1:26" ht="14.25" customHeight="1">
      <c r="A19" s="6"/>
      <c r="B19" s="470"/>
      <c r="C19" s="471"/>
      <c r="D19" s="471"/>
      <c r="E19" s="471"/>
      <c r="F19" s="471"/>
      <c r="G19" s="472"/>
      <c r="H19" s="6"/>
      <c r="I19" s="470"/>
      <c r="J19" s="471"/>
      <c r="K19" s="471"/>
      <c r="L19" s="471"/>
      <c r="M19" s="471"/>
      <c r="N19" s="472"/>
      <c r="O19" s="6"/>
      <c r="P19" s="470"/>
      <c r="Q19" s="471"/>
      <c r="R19" s="471"/>
      <c r="S19" s="471"/>
      <c r="T19" s="471"/>
      <c r="U19" s="472"/>
      <c r="V19" s="6"/>
      <c r="W19" s="6"/>
      <c r="X19" s="6"/>
      <c r="Y19" s="6"/>
      <c r="Z19" s="6"/>
    </row>
    <row r="20" spans="1:26" ht="14.25" customHeight="1">
      <c r="A20" s="6"/>
      <c r="B20" s="470"/>
      <c r="C20" s="471"/>
      <c r="D20" s="471"/>
      <c r="E20" s="471"/>
      <c r="F20" s="471"/>
      <c r="G20" s="472"/>
      <c r="H20" s="6"/>
      <c r="I20" s="470"/>
      <c r="J20" s="471"/>
      <c r="K20" s="471"/>
      <c r="L20" s="471"/>
      <c r="M20" s="471"/>
      <c r="N20" s="472"/>
      <c r="O20" s="6"/>
      <c r="P20" s="470"/>
      <c r="Q20" s="471"/>
      <c r="R20" s="471"/>
      <c r="S20" s="471"/>
      <c r="T20" s="471"/>
      <c r="U20" s="472"/>
      <c r="V20" s="6"/>
      <c r="W20" s="6"/>
      <c r="X20" s="6"/>
      <c r="Y20" s="6"/>
      <c r="Z20" s="6"/>
    </row>
    <row r="21" spans="1:26" ht="14.25" customHeight="1">
      <c r="A21" s="6"/>
      <c r="B21" s="470"/>
      <c r="C21" s="471"/>
      <c r="D21" s="471"/>
      <c r="E21" s="471"/>
      <c r="F21" s="471"/>
      <c r="G21" s="472"/>
      <c r="H21" s="6"/>
      <c r="I21" s="470"/>
      <c r="J21" s="471"/>
      <c r="K21" s="471"/>
      <c r="L21" s="471"/>
      <c r="M21" s="471"/>
      <c r="N21" s="472"/>
      <c r="O21" s="6"/>
      <c r="P21" s="470"/>
      <c r="Q21" s="471"/>
      <c r="R21" s="471"/>
      <c r="S21" s="471"/>
      <c r="T21" s="471"/>
      <c r="U21" s="472"/>
      <c r="V21" s="6"/>
      <c r="W21" s="6"/>
      <c r="X21" s="6"/>
      <c r="Y21" s="6"/>
      <c r="Z21" s="6"/>
    </row>
    <row r="22" spans="1:26" ht="14.25" customHeight="1">
      <c r="A22" s="6"/>
      <c r="B22" s="599" t="s">
        <v>480</v>
      </c>
      <c r="C22" s="600"/>
      <c r="D22" s="600"/>
      <c r="E22" s="600"/>
      <c r="F22" s="600"/>
      <c r="G22" s="601"/>
      <c r="H22" s="6"/>
      <c r="I22" s="599" t="s">
        <v>481</v>
      </c>
      <c r="J22" s="600"/>
      <c r="K22" s="600"/>
      <c r="L22" s="600"/>
      <c r="M22" s="600"/>
      <c r="N22" s="601"/>
      <c r="O22" s="6"/>
      <c r="P22" s="599" t="s">
        <v>482</v>
      </c>
      <c r="Q22" s="600"/>
      <c r="R22" s="600"/>
      <c r="S22" s="600"/>
      <c r="T22" s="600"/>
      <c r="U22" s="601"/>
      <c r="V22" s="6"/>
      <c r="W22" s="6"/>
      <c r="X22" s="6"/>
      <c r="Y22" s="6"/>
      <c r="Z22" s="6"/>
    </row>
    <row r="23" spans="1:26" ht="14.25" customHeight="1">
      <c r="A23" s="6"/>
      <c r="B23" s="470"/>
      <c r="C23" s="471"/>
      <c r="D23" s="471"/>
      <c r="E23" s="471"/>
      <c r="F23" s="471"/>
      <c r="G23" s="472"/>
      <c r="H23" s="6"/>
      <c r="I23" s="470"/>
      <c r="J23" s="471"/>
      <c r="K23" s="471"/>
      <c r="L23" s="471"/>
      <c r="M23" s="471"/>
      <c r="N23" s="472"/>
      <c r="O23" s="6"/>
      <c r="P23" s="470"/>
      <c r="Q23" s="471"/>
      <c r="R23" s="471"/>
      <c r="S23" s="471"/>
      <c r="T23" s="471"/>
      <c r="U23" s="472"/>
      <c r="V23" s="6"/>
      <c r="W23" s="6"/>
      <c r="X23" s="6"/>
      <c r="Y23" s="6"/>
      <c r="Z23" s="6"/>
    </row>
    <row r="24" spans="1:26" ht="14.25" customHeight="1">
      <c r="A24" s="6"/>
      <c r="B24" s="470"/>
      <c r="C24" s="471"/>
      <c r="D24" s="471"/>
      <c r="E24" s="471"/>
      <c r="F24" s="471"/>
      <c r="G24" s="472"/>
      <c r="H24" s="6"/>
      <c r="I24" s="470"/>
      <c r="J24" s="471"/>
      <c r="K24" s="471"/>
      <c r="L24" s="471"/>
      <c r="M24" s="471"/>
      <c r="N24" s="472"/>
      <c r="O24" s="6"/>
      <c r="P24" s="470"/>
      <c r="Q24" s="471"/>
      <c r="R24" s="471"/>
      <c r="S24" s="471"/>
      <c r="T24" s="471"/>
      <c r="U24" s="472"/>
      <c r="V24" s="6"/>
      <c r="W24" s="6"/>
      <c r="X24" s="6"/>
      <c r="Y24" s="6"/>
      <c r="Z24" s="6"/>
    </row>
    <row r="25" spans="1:26" ht="14.25" customHeight="1">
      <c r="A25" s="6"/>
      <c r="B25" s="470"/>
      <c r="C25" s="471"/>
      <c r="D25" s="471"/>
      <c r="E25" s="471"/>
      <c r="F25" s="471"/>
      <c r="G25" s="472"/>
      <c r="H25" s="6"/>
      <c r="I25" s="470"/>
      <c r="J25" s="471"/>
      <c r="K25" s="471"/>
      <c r="L25" s="471"/>
      <c r="M25" s="471"/>
      <c r="N25" s="472"/>
      <c r="O25" s="6"/>
      <c r="P25" s="470"/>
      <c r="Q25" s="471"/>
      <c r="R25" s="471"/>
      <c r="S25" s="471"/>
      <c r="T25" s="471"/>
      <c r="U25" s="472"/>
      <c r="V25" s="6"/>
      <c r="W25" s="6"/>
      <c r="X25" s="6"/>
      <c r="Y25" s="6"/>
      <c r="Z25" s="6"/>
    </row>
    <row r="26" spans="1:26" ht="14.25" customHeight="1">
      <c r="A26" s="6"/>
      <c r="B26" s="470"/>
      <c r="C26" s="471"/>
      <c r="D26" s="471"/>
      <c r="E26" s="471"/>
      <c r="F26" s="471"/>
      <c r="G26" s="472"/>
      <c r="H26" s="6"/>
      <c r="I26" s="470"/>
      <c r="J26" s="471"/>
      <c r="K26" s="471"/>
      <c r="L26" s="471"/>
      <c r="M26" s="471"/>
      <c r="N26" s="472"/>
      <c r="O26" s="6"/>
      <c r="P26" s="470"/>
      <c r="Q26" s="471"/>
      <c r="R26" s="471"/>
      <c r="S26" s="471"/>
      <c r="T26" s="471"/>
      <c r="U26" s="472"/>
      <c r="V26" s="6"/>
      <c r="W26" s="6"/>
      <c r="X26" s="6"/>
      <c r="Y26" s="6"/>
      <c r="Z26" s="6"/>
    </row>
    <row r="27" spans="1:26" ht="14.25" customHeight="1">
      <c r="A27" s="6"/>
      <c r="B27" s="473"/>
      <c r="C27" s="474"/>
      <c r="D27" s="474"/>
      <c r="E27" s="474"/>
      <c r="F27" s="474"/>
      <c r="G27" s="475"/>
      <c r="H27" s="6"/>
      <c r="I27" s="473"/>
      <c r="J27" s="474"/>
      <c r="K27" s="474"/>
      <c r="L27" s="474"/>
      <c r="M27" s="474"/>
      <c r="N27" s="475"/>
      <c r="O27" s="6"/>
      <c r="P27" s="473"/>
      <c r="Q27" s="474"/>
      <c r="R27" s="474"/>
      <c r="S27" s="474"/>
      <c r="T27" s="474"/>
      <c r="U27" s="475"/>
      <c r="V27" s="6"/>
      <c r="W27" s="6"/>
      <c r="X27" s="6"/>
      <c r="Y27" s="6"/>
      <c r="Z27" s="6"/>
    </row>
    <row r="28" spans="1:26" ht="14.25"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ht="14.2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4.2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4.2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4.2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4.2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zRKMH81+tjfknWML5Da0OJ3LX0KV8AJlPHHdwE7nDXZgdP3rNBgaBh8aBYsJHRWXm8aFwfM3k3e50r6xw1kAeQ==" saltValue="D+8OWUUCOBCVfKeIgSl/BQ==" spinCount="100000" sheet="1" scenarios="1"/>
  <mergeCells count="4">
    <mergeCell ref="B8:G8"/>
    <mergeCell ref="B22:G22"/>
    <mergeCell ref="I22:N22"/>
    <mergeCell ref="P22:U22"/>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Z1000"/>
  <sheetViews>
    <sheetView workbookViewId="0">
      <selection activeCell="L31" sqref="L31"/>
    </sheetView>
  </sheetViews>
  <sheetFormatPr defaultColWidth="12.69921875" defaultRowHeight="15" customHeight="1"/>
  <cols>
    <col min="1" max="1" width="10.69921875" customWidth="1"/>
    <col min="2" max="5" width="3" customWidth="1"/>
    <col min="6" max="6" width="8.19921875" customWidth="1"/>
    <col min="7" max="7" width="7" customWidth="1"/>
    <col min="8" max="8" width="3.69921875" customWidth="1"/>
    <col min="9" max="9" width="7.5" customWidth="1"/>
    <col min="10" max="10" width="19.69921875" customWidth="1"/>
    <col min="11" max="11" width="21" customWidth="1"/>
    <col min="12" max="12" width="19.69921875" customWidth="1"/>
    <col min="13" max="13" width="18.69921875" customWidth="1"/>
    <col min="14" max="14" width="21" customWidth="1"/>
    <col min="15" max="26" width="8.19921875" customWidth="1"/>
  </cols>
  <sheetData>
    <row r="1" spans="1:26" ht="15" customHeight="1">
      <c r="A1" s="112"/>
      <c r="B1" s="602" t="str">
        <f>'SC5'' Procedure'!C1</f>
        <v>Quality Control Method: SC5'/SC5'v2, Gel Bead Oligo Bulk QC Assay</v>
      </c>
      <c r="C1" s="534"/>
      <c r="D1" s="534"/>
      <c r="E1" s="603"/>
      <c r="F1" s="163" t="s">
        <v>1</v>
      </c>
      <c r="G1" s="164" t="str">
        <f>'SC5'' Procedure'!I1</f>
        <v>000157</v>
      </c>
      <c r="H1" s="165"/>
      <c r="I1" s="166"/>
      <c r="J1" s="167"/>
      <c r="K1" s="167"/>
      <c r="L1" s="137"/>
      <c r="M1" s="137"/>
      <c r="N1" s="137"/>
      <c r="O1" s="137"/>
      <c r="P1" s="137"/>
      <c r="Q1" s="137"/>
      <c r="R1" s="137"/>
      <c r="S1" s="137"/>
      <c r="T1" s="137"/>
      <c r="U1" s="137"/>
      <c r="V1" s="137"/>
      <c r="W1" s="137"/>
      <c r="X1" s="137"/>
      <c r="Y1" s="137"/>
      <c r="Z1" s="137"/>
    </row>
    <row r="2" spans="1:26" ht="15" customHeight="1">
      <c r="A2" s="116"/>
      <c r="B2" s="529"/>
      <c r="C2" s="507"/>
      <c r="D2" s="507"/>
      <c r="E2" s="538"/>
      <c r="F2" s="168" t="s">
        <v>483</v>
      </c>
      <c r="G2" s="169" t="str">
        <f>'SC5'' Procedure'!I2</f>
        <v>B</v>
      </c>
      <c r="H2" s="170"/>
      <c r="I2" s="166"/>
      <c r="J2" s="167"/>
      <c r="K2" s="167"/>
      <c r="L2" s="137"/>
      <c r="M2" s="137"/>
      <c r="N2" s="137"/>
      <c r="O2" s="137"/>
      <c r="P2" s="137"/>
      <c r="Q2" s="137"/>
      <c r="R2" s="137"/>
      <c r="S2" s="137"/>
      <c r="T2" s="137"/>
      <c r="U2" s="137"/>
      <c r="V2" s="137"/>
      <c r="W2" s="137"/>
      <c r="X2" s="137"/>
      <c r="Y2" s="137"/>
      <c r="Z2" s="137"/>
    </row>
    <row r="3" spans="1:26" ht="24" customHeight="1">
      <c r="A3" s="120"/>
      <c r="B3" s="531"/>
      <c r="C3" s="535"/>
      <c r="D3" s="535"/>
      <c r="E3" s="604"/>
      <c r="F3" s="171" t="s">
        <v>484</v>
      </c>
      <c r="G3" s="172">
        <f>'SC5'' Procedure'!I3</f>
        <v>3367</v>
      </c>
      <c r="H3" s="173" t="s">
        <v>5</v>
      </c>
      <c r="I3" s="174">
        <f>'SC5'' Procedure'!K3</f>
        <v>44378</v>
      </c>
      <c r="J3" s="167"/>
      <c r="K3" s="167"/>
      <c r="L3" s="137"/>
      <c r="M3" s="137"/>
      <c r="N3" s="137"/>
      <c r="O3" s="137"/>
      <c r="P3" s="137"/>
      <c r="Q3" s="137"/>
      <c r="R3" s="137"/>
      <c r="S3" s="137"/>
      <c r="T3" s="137"/>
      <c r="U3" s="137"/>
      <c r="V3" s="137"/>
      <c r="W3" s="137"/>
      <c r="X3" s="137"/>
      <c r="Y3" s="137"/>
      <c r="Z3" s="137"/>
    </row>
    <row r="4" spans="1:26" ht="14.25" customHeight="1">
      <c r="A4" s="6"/>
      <c r="B4" s="6"/>
      <c r="C4" s="6"/>
      <c r="D4" s="6"/>
      <c r="E4" s="6"/>
      <c r="F4" s="6"/>
      <c r="G4" s="6"/>
      <c r="H4" s="6"/>
      <c r="I4" s="6"/>
      <c r="J4" s="6"/>
      <c r="K4" s="6"/>
      <c r="L4" s="6"/>
      <c r="M4" s="6"/>
      <c r="N4" s="6"/>
      <c r="O4" s="6"/>
      <c r="P4" s="6"/>
      <c r="Q4" s="6"/>
      <c r="R4" s="6"/>
      <c r="S4" s="6"/>
      <c r="T4" s="6"/>
      <c r="U4" s="6"/>
      <c r="V4" s="6"/>
      <c r="W4" s="6"/>
      <c r="X4" s="6"/>
      <c r="Y4" s="6"/>
      <c r="Z4" s="6"/>
    </row>
    <row r="5" spans="1:26" ht="14.25" customHeight="1">
      <c r="A5" s="175" t="s">
        <v>485</v>
      </c>
      <c r="B5" s="176"/>
      <c r="C5" s="176"/>
      <c r="D5" s="176"/>
      <c r="E5" s="176"/>
      <c r="F5" s="175" t="s">
        <v>486</v>
      </c>
      <c r="G5" s="177"/>
      <c r="H5" s="177"/>
      <c r="I5" s="177"/>
      <c r="J5" s="177"/>
      <c r="K5" s="177"/>
      <c r="L5" s="177"/>
      <c r="M5" s="177"/>
      <c r="N5" s="177"/>
      <c r="O5" s="177"/>
      <c r="P5" s="177"/>
      <c r="Q5" s="177"/>
      <c r="R5" s="177"/>
      <c r="S5" s="178"/>
      <c r="T5" s="178"/>
      <c r="U5" s="178"/>
      <c r="V5" s="178"/>
      <c r="W5" s="178"/>
      <c r="X5" s="178"/>
      <c r="Y5" s="178"/>
      <c r="Z5" s="178"/>
    </row>
    <row r="6" spans="1:26" ht="15" customHeight="1">
      <c r="A6" s="6" t="s">
        <v>487</v>
      </c>
      <c r="B6" s="179"/>
      <c r="C6" s="179"/>
      <c r="D6" s="179"/>
      <c r="E6" s="179"/>
      <c r="F6" s="180"/>
      <c r="G6" s="177"/>
      <c r="H6" s="177"/>
      <c r="I6" s="177"/>
      <c r="J6" s="177"/>
      <c r="K6" s="177"/>
      <c r="L6" s="177"/>
      <c r="M6" s="177"/>
      <c r="N6" s="177"/>
      <c r="O6" s="177"/>
      <c r="P6" s="177"/>
      <c r="Q6" s="177"/>
      <c r="R6" s="177"/>
      <c r="S6" s="178"/>
      <c r="T6" s="178"/>
      <c r="U6" s="178"/>
      <c r="V6" s="178"/>
      <c r="W6" s="178"/>
      <c r="X6" s="178"/>
      <c r="Y6" s="178"/>
      <c r="Z6" s="178"/>
    </row>
    <row r="7" spans="1:26" ht="14.25" customHeight="1">
      <c r="A7" s="6" t="s">
        <v>488</v>
      </c>
      <c r="B7" s="179"/>
      <c r="C7" s="179"/>
      <c r="D7" s="179"/>
      <c r="E7" s="179"/>
      <c r="F7" s="180"/>
      <c r="G7" s="177"/>
      <c r="H7" s="177"/>
      <c r="I7" s="177"/>
      <c r="J7" s="177"/>
      <c r="K7" s="177"/>
      <c r="L7" s="177"/>
      <c r="M7" s="177"/>
      <c r="N7" s="177"/>
      <c r="O7" s="177"/>
      <c r="P7" s="177"/>
      <c r="Q7" s="177"/>
      <c r="R7" s="177"/>
      <c r="S7" s="178"/>
      <c r="T7" s="178"/>
      <c r="U7" s="178"/>
      <c r="V7" s="178"/>
      <c r="W7" s="178"/>
      <c r="X7" s="178"/>
      <c r="Y7" s="178"/>
      <c r="Z7" s="178"/>
    </row>
    <row r="8" spans="1:26" ht="15" customHeight="1">
      <c r="A8" s="6" t="s">
        <v>489</v>
      </c>
      <c r="B8" s="179"/>
      <c r="C8" s="179"/>
      <c r="D8" s="179"/>
      <c r="E8" s="179"/>
      <c r="F8" s="180"/>
      <c r="G8" s="177"/>
      <c r="H8" s="177"/>
      <c r="I8" s="177"/>
      <c r="J8" s="177"/>
      <c r="K8" s="177"/>
      <c r="L8" s="177"/>
      <c r="M8" s="177"/>
      <c r="N8" s="177"/>
      <c r="O8" s="177"/>
      <c r="P8" s="177"/>
      <c r="Q8" s="177"/>
      <c r="R8" s="177"/>
      <c r="S8" s="178"/>
      <c r="T8" s="178"/>
      <c r="U8" s="178"/>
      <c r="V8" s="178"/>
      <c r="W8" s="178"/>
      <c r="X8" s="178"/>
      <c r="Y8" s="178"/>
      <c r="Z8" s="178"/>
    </row>
    <row r="9" spans="1:26" ht="15" customHeight="1">
      <c r="A9" s="6" t="s">
        <v>490</v>
      </c>
      <c r="B9" s="179"/>
      <c r="C9" s="179"/>
      <c r="D9" s="179"/>
      <c r="E9" s="179"/>
      <c r="F9" s="180"/>
      <c r="G9" s="177"/>
      <c r="H9" s="177"/>
      <c r="I9" s="177"/>
      <c r="J9" s="177"/>
      <c r="K9" s="177"/>
      <c r="L9" s="177"/>
      <c r="M9" s="177"/>
      <c r="N9" s="177"/>
      <c r="O9" s="177"/>
      <c r="P9" s="177"/>
      <c r="Q9" s="177"/>
      <c r="R9" s="177"/>
      <c r="S9" s="178"/>
      <c r="T9" s="178"/>
      <c r="U9" s="178"/>
      <c r="V9" s="178"/>
      <c r="W9" s="178"/>
      <c r="X9" s="178"/>
      <c r="Y9" s="178"/>
      <c r="Z9" s="178"/>
    </row>
    <row r="10" spans="1:26" ht="15" customHeight="1">
      <c r="A10" s="6" t="s">
        <v>491</v>
      </c>
      <c r="B10" s="179"/>
      <c r="C10" s="179"/>
      <c r="D10" s="179"/>
      <c r="E10" s="179"/>
      <c r="F10" s="180"/>
      <c r="G10" s="177"/>
      <c r="H10" s="177"/>
      <c r="I10" s="177"/>
      <c r="J10" s="177"/>
      <c r="K10" s="177"/>
      <c r="L10" s="177"/>
      <c r="M10" s="177"/>
      <c r="N10" s="177"/>
      <c r="O10" s="177"/>
      <c r="P10" s="177"/>
      <c r="Q10" s="177"/>
      <c r="R10" s="177"/>
      <c r="S10" s="178"/>
      <c r="T10" s="178"/>
      <c r="U10" s="178"/>
      <c r="V10" s="178"/>
      <c r="W10" s="178"/>
      <c r="X10" s="178"/>
      <c r="Y10" s="178"/>
      <c r="Z10" s="178"/>
    </row>
    <row r="11" spans="1:26" ht="15" customHeight="1">
      <c r="A11" s="6" t="s">
        <v>492</v>
      </c>
      <c r="B11" s="179"/>
      <c r="C11" s="179"/>
      <c r="D11" s="179"/>
      <c r="E11" s="179"/>
      <c r="F11" s="180"/>
      <c r="G11" s="177"/>
      <c r="H11" s="177"/>
      <c r="I11" s="177"/>
      <c r="J11" s="177"/>
      <c r="K11" s="177"/>
      <c r="L11" s="177"/>
      <c r="M11" s="177"/>
      <c r="N11" s="177"/>
      <c r="O11" s="177"/>
      <c r="P11" s="177"/>
      <c r="Q11" s="177"/>
      <c r="R11" s="177"/>
      <c r="S11" s="178"/>
      <c r="T11" s="178"/>
      <c r="U11" s="178"/>
      <c r="V11" s="178"/>
      <c r="W11" s="178"/>
      <c r="X11" s="178"/>
      <c r="Y11" s="178"/>
      <c r="Z11" s="178"/>
    </row>
    <row r="12" spans="1:26" ht="15" customHeight="1">
      <c r="A12" s="6" t="s">
        <v>493</v>
      </c>
      <c r="B12" s="179"/>
      <c r="C12" s="179"/>
      <c r="D12" s="179"/>
      <c r="E12" s="179"/>
      <c r="F12" s="180"/>
      <c r="G12" s="177"/>
      <c r="H12" s="177"/>
      <c r="I12" s="177"/>
      <c r="J12" s="177"/>
      <c r="K12" s="177"/>
      <c r="L12" s="177"/>
      <c r="M12" s="177"/>
      <c r="N12" s="177"/>
      <c r="O12" s="177"/>
      <c r="P12" s="177"/>
      <c r="Q12" s="177"/>
      <c r="R12" s="177"/>
      <c r="S12" s="178"/>
      <c r="T12" s="178"/>
      <c r="U12" s="178"/>
      <c r="V12" s="178"/>
      <c r="W12" s="178"/>
      <c r="X12" s="178"/>
      <c r="Y12" s="178"/>
      <c r="Z12" s="178"/>
    </row>
    <row r="13" spans="1:26" ht="15" customHeight="1">
      <c r="A13" s="6" t="s">
        <v>494</v>
      </c>
      <c r="B13" s="179"/>
      <c r="C13" s="179"/>
      <c r="D13" s="179"/>
      <c r="E13" s="179"/>
      <c r="F13" s="180"/>
      <c r="G13" s="177"/>
      <c r="H13" s="177"/>
      <c r="I13" s="177"/>
      <c r="J13" s="177"/>
      <c r="K13" s="177"/>
      <c r="L13" s="177"/>
      <c r="M13" s="177"/>
      <c r="N13" s="177"/>
      <c r="O13" s="177"/>
      <c r="P13" s="177"/>
      <c r="Q13" s="177"/>
      <c r="R13" s="177"/>
      <c r="S13" s="178"/>
      <c r="T13" s="178"/>
      <c r="U13" s="178"/>
      <c r="V13" s="178"/>
      <c r="W13" s="178"/>
      <c r="X13" s="178"/>
      <c r="Y13" s="178"/>
      <c r="Z13" s="178"/>
    </row>
    <row r="14" spans="1:26" ht="15" customHeight="1">
      <c r="A14" s="6" t="s">
        <v>495</v>
      </c>
      <c r="B14" s="179"/>
      <c r="C14" s="179"/>
      <c r="D14" s="179"/>
      <c r="E14" s="179"/>
      <c r="F14" s="180"/>
      <c r="G14" s="177"/>
      <c r="H14" s="177"/>
      <c r="I14" s="177"/>
      <c r="J14" s="177"/>
      <c r="K14" s="177"/>
      <c r="L14" s="177"/>
      <c r="M14" s="177"/>
      <c r="N14" s="177"/>
      <c r="O14" s="177"/>
      <c r="P14" s="177"/>
      <c r="Q14" s="177"/>
      <c r="R14" s="177"/>
      <c r="S14" s="178"/>
      <c r="T14" s="178"/>
      <c r="U14" s="178"/>
      <c r="V14" s="178"/>
      <c r="W14" s="178"/>
      <c r="X14" s="178"/>
      <c r="Y14" s="178"/>
      <c r="Z14" s="178"/>
    </row>
    <row r="15" spans="1:26" ht="15" customHeight="1">
      <c r="A15" s="6" t="s">
        <v>496</v>
      </c>
      <c r="B15" s="179"/>
      <c r="C15" s="179"/>
      <c r="D15" s="179"/>
      <c r="E15" s="179"/>
      <c r="F15" s="180"/>
      <c r="G15" s="177"/>
      <c r="H15" s="177"/>
      <c r="I15" s="177"/>
      <c r="J15" s="177"/>
      <c r="K15" s="177"/>
      <c r="L15" s="177"/>
      <c r="M15" s="177"/>
      <c r="N15" s="177"/>
      <c r="O15" s="177"/>
      <c r="P15" s="177"/>
      <c r="Q15" s="177"/>
      <c r="R15" s="177"/>
      <c r="S15" s="177"/>
      <c r="T15" s="178"/>
      <c r="U15" s="178"/>
      <c r="V15" s="178"/>
      <c r="W15" s="178"/>
      <c r="X15" s="178"/>
      <c r="Y15" s="178"/>
      <c r="Z15" s="178"/>
    </row>
    <row r="16" spans="1:26" ht="15" customHeight="1">
      <c r="A16" s="6" t="s">
        <v>497</v>
      </c>
      <c r="B16" s="179"/>
      <c r="C16" s="179"/>
      <c r="D16" s="179"/>
      <c r="E16" s="179"/>
      <c r="F16" s="180"/>
      <c r="G16" s="177"/>
      <c r="H16" s="177"/>
      <c r="I16" s="177"/>
      <c r="J16" s="177"/>
      <c r="K16" s="177"/>
      <c r="L16" s="177"/>
      <c r="M16" s="177"/>
      <c r="N16" s="177"/>
      <c r="O16" s="177"/>
      <c r="P16" s="177"/>
      <c r="Q16" s="177"/>
      <c r="R16" s="177"/>
      <c r="S16" s="177"/>
      <c r="T16" s="178"/>
      <c r="U16" s="178"/>
      <c r="V16" s="178"/>
      <c r="W16" s="178"/>
      <c r="X16" s="178"/>
      <c r="Y16" s="178"/>
      <c r="Z16" s="178"/>
    </row>
    <row r="17" spans="1:26" ht="14.25" customHeight="1">
      <c r="A17" s="6" t="s">
        <v>498</v>
      </c>
      <c r="B17" s="179"/>
      <c r="C17" s="179"/>
      <c r="D17" s="179"/>
      <c r="E17" s="179"/>
      <c r="F17" s="180"/>
      <c r="G17" s="177"/>
      <c r="H17" s="177"/>
      <c r="I17" s="177"/>
      <c r="J17" s="177"/>
      <c r="K17" s="177"/>
      <c r="L17" s="177"/>
      <c r="M17" s="177"/>
      <c r="N17" s="177"/>
      <c r="O17" s="177"/>
      <c r="P17" s="177"/>
      <c r="Q17" s="177"/>
      <c r="R17" s="177"/>
      <c r="S17" s="177"/>
      <c r="T17" s="178"/>
      <c r="U17" s="178"/>
      <c r="V17" s="178"/>
      <c r="W17" s="178"/>
      <c r="X17" s="178"/>
      <c r="Y17" s="178"/>
      <c r="Z17" s="178"/>
    </row>
    <row r="18" spans="1:26" ht="15" customHeight="1">
      <c r="A18" s="6" t="s">
        <v>499</v>
      </c>
      <c r="B18" s="179"/>
      <c r="C18" s="179"/>
      <c r="D18" s="179"/>
      <c r="E18" s="179"/>
      <c r="F18" s="180"/>
      <c r="G18" s="177"/>
      <c r="H18" s="177"/>
      <c r="I18" s="177"/>
      <c r="J18" s="177"/>
      <c r="K18" s="177"/>
      <c r="L18" s="177"/>
      <c r="M18" s="177"/>
      <c r="N18" s="177"/>
      <c r="O18" s="177"/>
      <c r="P18" s="177"/>
      <c r="Q18" s="177"/>
      <c r="R18" s="177"/>
      <c r="S18" s="177"/>
      <c r="T18" s="178"/>
      <c r="U18" s="178"/>
      <c r="V18" s="178"/>
      <c r="W18" s="178"/>
      <c r="X18" s="178"/>
      <c r="Y18" s="178"/>
      <c r="Z18" s="178"/>
    </row>
    <row r="19" spans="1:26" ht="28.5" customHeight="1">
      <c r="A19" s="6" t="s">
        <v>500</v>
      </c>
      <c r="B19" s="179"/>
      <c r="C19" s="179"/>
      <c r="D19" s="179"/>
      <c r="E19" s="179"/>
      <c r="F19" s="180"/>
      <c r="G19" s="177"/>
      <c r="H19" s="177"/>
      <c r="I19" s="177"/>
      <c r="J19" s="177"/>
      <c r="K19" s="177"/>
      <c r="L19" s="177"/>
      <c r="M19" s="177"/>
      <c r="N19" s="177"/>
      <c r="O19" s="177"/>
      <c r="P19" s="177"/>
      <c r="Q19" s="177"/>
      <c r="R19" s="177"/>
      <c r="S19" s="177"/>
      <c r="T19" s="178"/>
      <c r="U19" s="178"/>
      <c r="V19" s="178"/>
      <c r="W19" s="178"/>
      <c r="X19" s="178"/>
      <c r="Y19" s="178"/>
      <c r="Z19" s="178"/>
    </row>
    <row r="20" spans="1:26" ht="19.5" customHeight="1">
      <c r="A20" s="6" t="s">
        <v>501</v>
      </c>
      <c r="B20" s="179"/>
      <c r="C20" s="179"/>
      <c r="D20" s="179"/>
      <c r="E20" s="179"/>
      <c r="F20" s="180"/>
      <c r="G20" s="177"/>
      <c r="H20" s="177"/>
      <c r="I20" s="177"/>
      <c r="J20" s="177"/>
      <c r="K20" s="177"/>
      <c r="L20" s="177"/>
      <c r="M20" s="177"/>
      <c r="N20" s="177"/>
      <c r="O20" s="177"/>
      <c r="P20" s="177"/>
      <c r="Q20" s="177"/>
      <c r="R20" s="177"/>
      <c r="S20" s="177"/>
      <c r="T20" s="178"/>
      <c r="U20" s="178"/>
      <c r="V20" s="178"/>
      <c r="W20" s="178"/>
      <c r="X20" s="178"/>
      <c r="Y20" s="178"/>
      <c r="Z20" s="178"/>
    </row>
    <row r="21" spans="1:26" ht="19.5" customHeight="1">
      <c r="A21" s="6" t="s">
        <v>502</v>
      </c>
      <c r="B21" s="179"/>
      <c r="C21" s="179"/>
      <c r="D21" s="179"/>
      <c r="E21" s="179"/>
      <c r="F21" s="180"/>
      <c r="G21" s="177"/>
      <c r="H21" s="177"/>
      <c r="I21" s="177"/>
      <c r="J21" s="177"/>
      <c r="K21" s="177"/>
      <c r="L21" s="177"/>
      <c r="M21" s="177"/>
      <c r="N21" s="177"/>
      <c r="O21" s="177"/>
      <c r="P21" s="177"/>
      <c r="Q21" s="177"/>
      <c r="R21" s="177"/>
      <c r="S21" s="177"/>
      <c r="T21" s="178"/>
      <c r="U21" s="178"/>
      <c r="V21" s="178"/>
      <c r="W21" s="178"/>
      <c r="X21" s="178"/>
      <c r="Y21" s="178"/>
      <c r="Z21" s="178"/>
    </row>
    <row r="22" spans="1:26" ht="19.5" customHeight="1">
      <c r="A22" s="6" t="s">
        <v>503</v>
      </c>
      <c r="B22" s="179"/>
      <c r="C22" s="179"/>
      <c r="D22" s="179"/>
      <c r="E22" s="179"/>
      <c r="F22" s="180"/>
      <c r="G22" s="177"/>
      <c r="H22" s="177"/>
      <c r="I22" s="177"/>
      <c r="J22" s="177"/>
      <c r="K22" s="177"/>
      <c r="L22" s="177"/>
      <c r="M22" s="177"/>
      <c r="N22" s="177"/>
      <c r="O22" s="177"/>
      <c r="P22" s="177"/>
      <c r="Q22" s="177"/>
      <c r="R22" s="177"/>
      <c r="S22" s="177"/>
      <c r="T22" s="178"/>
      <c r="U22" s="178"/>
      <c r="V22" s="178"/>
      <c r="W22" s="178"/>
      <c r="X22" s="178"/>
      <c r="Y22" s="178"/>
      <c r="Z22" s="178"/>
    </row>
    <row r="23" spans="1:26" ht="19.5" customHeight="1">
      <c r="A23" s="6" t="s">
        <v>504</v>
      </c>
      <c r="B23" s="179"/>
      <c r="C23" s="179"/>
      <c r="D23" s="179"/>
      <c r="E23" s="179"/>
      <c r="F23" s="180"/>
      <c r="G23" s="177"/>
      <c r="H23" s="177"/>
      <c r="I23" s="177"/>
      <c r="J23" s="177"/>
      <c r="K23" s="177"/>
      <c r="L23" s="177"/>
      <c r="M23" s="177"/>
      <c r="N23" s="177"/>
      <c r="O23" s="177"/>
      <c r="P23" s="177"/>
      <c r="Q23" s="177"/>
      <c r="R23" s="177"/>
      <c r="S23" s="177"/>
      <c r="T23" s="178"/>
      <c r="U23" s="178"/>
      <c r="V23" s="178"/>
      <c r="W23" s="178"/>
      <c r="X23" s="178"/>
      <c r="Y23" s="178"/>
      <c r="Z23" s="178"/>
    </row>
    <row r="24" spans="1:26" ht="19.5" customHeight="1">
      <c r="A24" s="6" t="s">
        <v>505</v>
      </c>
      <c r="B24" s="179"/>
      <c r="C24" s="179"/>
      <c r="D24" s="179"/>
      <c r="E24" s="179"/>
      <c r="F24" s="180"/>
      <c r="G24" s="177"/>
      <c r="H24" s="177"/>
      <c r="I24" s="177"/>
      <c r="J24" s="177"/>
      <c r="K24" s="177"/>
      <c r="L24" s="177"/>
      <c r="M24" s="177"/>
      <c r="N24" s="177"/>
      <c r="O24" s="177"/>
      <c r="P24" s="177"/>
      <c r="Q24" s="177"/>
      <c r="R24" s="177"/>
      <c r="S24" s="177"/>
      <c r="T24" s="178"/>
      <c r="U24" s="178"/>
      <c r="V24" s="178"/>
      <c r="W24" s="178"/>
      <c r="X24" s="178"/>
      <c r="Y24" s="178"/>
      <c r="Z24" s="178"/>
    </row>
    <row r="25" spans="1:26" ht="15" customHeight="1">
      <c r="A25" s="6" t="s">
        <v>506</v>
      </c>
      <c r="B25" s="179"/>
      <c r="C25" s="179"/>
      <c r="D25" s="179"/>
      <c r="E25" s="179"/>
      <c r="F25" s="180"/>
      <c r="G25" s="177"/>
      <c r="H25" s="177"/>
      <c r="I25" s="177"/>
      <c r="J25" s="177"/>
      <c r="K25" s="177"/>
      <c r="L25" s="177"/>
      <c r="M25" s="177"/>
      <c r="N25" s="177"/>
      <c r="O25" s="177"/>
      <c r="P25" s="177"/>
      <c r="Q25" s="177"/>
      <c r="R25" s="177"/>
      <c r="S25" s="177"/>
      <c r="T25" s="178"/>
      <c r="U25" s="178"/>
      <c r="V25" s="178"/>
      <c r="W25" s="178"/>
      <c r="X25" s="178"/>
      <c r="Y25" s="178"/>
      <c r="Z25" s="178"/>
    </row>
    <row r="26" spans="1:26" ht="15" customHeight="1">
      <c r="A26" s="6" t="s">
        <v>507</v>
      </c>
      <c r="B26" s="179"/>
      <c r="C26" s="179"/>
      <c r="D26" s="179"/>
      <c r="E26" s="179"/>
      <c r="F26" s="180"/>
      <c r="G26" s="177"/>
      <c r="H26" s="177"/>
      <c r="I26" s="177"/>
      <c r="J26" s="177"/>
      <c r="K26" s="177"/>
      <c r="L26" s="177"/>
      <c r="M26" s="177"/>
      <c r="N26" s="177"/>
      <c r="O26" s="177"/>
      <c r="P26" s="177"/>
      <c r="Q26" s="178"/>
      <c r="R26" s="178"/>
      <c r="S26" s="178"/>
      <c r="T26" s="178"/>
      <c r="U26" s="178"/>
      <c r="V26" s="178"/>
      <c r="W26" s="178"/>
      <c r="X26" s="178"/>
      <c r="Y26" s="178"/>
      <c r="Z26" s="178"/>
    </row>
    <row r="27" spans="1:26" ht="15" customHeight="1">
      <c r="A27" s="6" t="s">
        <v>508</v>
      </c>
      <c r="B27" s="179"/>
      <c r="C27" s="179"/>
      <c r="D27" s="179"/>
      <c r="E27" s="179"/>
      <c r="F27" s="180"/>
      <c r="G27" s="177"/>
      <c r="H27" s="177"/>
      <c r="I27" s="177"/>
      <c r="J27" s="177"/>
      <c r="K27" s="177"/>
      <c r="L27" s="177"/>
      <c r="M27" s="177"/>
      <c r="N27" s="177"/>
      <c r="O27" s="177"/>
      <c r="P27" s="177"/>
      <c r="Q27" s="178"/>
      <c r="R27" s="178"/>
      <c r="S27" s="178"/>
      <c r="T27" s="178"/>
      <c r="U27" s="178"/>
      <c r="V27" s="178"/>
      <c r="W27" s="178"/>
      <c r="X27" s="178"/>
      <c r="Y27" s="178"/>
      <c r="Z27" s="178"/>
    </row>
    <row r="28" spans="1:26" ht="15" customHeight="1">
      <c r="A28" s="6" t="s">
        <v>509</v>
      </c>
      <c r="B28" s="179"/>
      <c r="C28" s="179"/>
      <c r="D28" s="179"/>
      <c r="E28" s="179"/>
      <c r="F28" s="180"/>
      <c r="G28" s="177"/>
      <c r="H28" s="177"/>
      <c r="I28" s="177"/>
      <c r="J28" s="177"/>
      <c r="K28" s="177"/>
      <c r="L28" s="177"/>
      <c r="M28" s="177"/>
      <c r="N28" s="177"/>
      <c r="O28" s="177"/>
      <c r="P28" s="177"/>
      <c r="Q28" s="178"/>
      <c r="R28" s="178"/>
      <c r="S28" s="178"/>
      <c r="T28" s="178"/>
      <c r="U28" s="178"/>
      <c r="V28" s="178"/>
      <c r="W28" s="178"/>
      <c r="X28" s="178"/>
      <c r="Y28" s="178"/>
      <c r="Z28" s="178"/>
    </row>
    <row r="29" spans="1:26" ht="15" customHeight="1">
      <c r="A29" s="6" t="s">
        <v>510</v>
      </c>
      <c r="B29" s="179"/>
      <c r="C29" s="179"/>
      <c r="D29" s="179"/>
      <c r="E29" s="179"/>
      <c r="F29" s="180"/>
      <c r="G29" s="178"/>
      <c r="H29" s="177"/>
      <c r="I29" s="177"/>
      <c r="J29" s="177"/>
      <c r="K29" s="177"/>
      <c r="L29" s="177"/>
      <c r="M29" s="177"/>
      <c r="N29" s="177"/>
      <c r="O29" s="177"/>
      <c r="P29" s="177"/>
      <c r="Q29" s="178"/>
      <c r="R29" s="178"/>
      <c r="S29" s="178"/>
      <c r="T29" s="178"/>
      <c r="U29" s="178"/>
      <c r="V29" s="178"/>
      <c r="W29" s="178"/>
      <c r="X29" s="178"/>
      <c r="Y29" s="178"/>
      <c r="Z29" s="178"/>
    </row>
    <row r="30" spans="1:26" ht="15" customHeight="1">
      <c r="A30" s="6" t="s">
        <v>511</v>
      </c>
      <c r="B30" s="179"/>
      <c r="C30" s="179"/>
      <c r="D30" s="179"/>
      <c r="E30" s="179"/>
      <c r="F30" s="180"/>
      <c r="G30" s="178"/>
      <c r="H30" s="177"/>
      <c r="I30" s="177"/>
      <c r="J30" s="177"/>
      <c r="K30" s="177"/>
      <c r="L30" s="177"/>
      <c r="M30" s="177"/>
      <c r="N30" s="177"/>
      <c r="O30" s="177"/>
      <c r="P30" s="177"/>
      <c r="Q30" s="178"/>
      <c r="R30" s="178"/>
      <c r="S30" s="178"/>
      <c r="T30" s="178"/>
      <c r="U30" s="178"/>
      <c r="V30" s="178"/>
      <c r="W30" s="178"/>
      <c r="X30" s="178"/>
      <c r="Y30" s="178"/>
      <c r="Z30" s="178"/>
    </row>
    <row r="31" spans="1:26" ht="15" customHeight="1">
      <c r="A31" s="6" t="s">
        <v>512</v>
      </c>
      <c r="B31" s="179"/>
      <c r="C31" s="179"/>
      <c r="D31" s="179"/>
      <c r="E31" s="179"/>
      <c r="F31" s="180"/>
      <c r="G31" s="178"/>
      <c r="H31" s="177"/>
      <c r="I31" s="177"/>
      <c r="J31" s="177"/>
      <c r="K31" s="177"/>
      <c r="L31" s="177"/>
      <c r="M31" s="177"/>
      <c r="N31" s="177"/>
      <c r="O31" s="177"/>
      <c r="P31" s="177"/>
      <c r="Q31" s="178"/>
      <c r="R31" s="178"/>
      <c r="S31" s="178"/>
      <c r="T31" s="178"/>
      <c r="U31" s="178"/>
      <c r="V31" s="178"/>
      <c r="W31" s="178"/>
      <c r="X31" s="178"/>
      <c r="Y31" s="178"/>
      <c r="Z31" s="178"/>
    </row>
    <row r="32" spans="1:26" ht="15" customHeight="1">
      <c r="A32" s="6" t="s">
        <v>513</v>
      </c>
      <c r="B32" s="179"/>
      <c r="C32" s="179"/>
      <c r="D32" s="179"/>
      <c r="E32" s="179"/>
      <c r="F32" s="180"/>
      <c r="G32" s="178"/>
      <c r="H32" s="177"/>
      <c r="I32" s="177"/>
      <c r="J32" s="177"/>
      <c r="K32" s="177"/>
      <c r="L32" s="177"/>
      <c r="M32" s="177"/>
      <c r="N32" s="177"/>
      <c r="O32" s="177"/>
      <c r="P32" s="177"/>
      <c r="Q32" s="178"/>
      <c r="R32" s="178"/>
      <c r="S32" s="178"/>
      <c r="T32" s="178"/>
      <c r="U32" s="178"/>
      <c r="V32" s="178"/>
      <c r="W32" s="178"/>
      <c r="X32" s="178"/>
      <c r="Y32" s="178"/>
      <c r="Z32" s="178"/>
    </row>
    <row r="33" spans="1:26" ht="15" customHeight="1">
      <c r="A33" s="6" t="s">
        <v>514</v>
      </c>
      <c r="B33" s="179"/>
      <c r="C33" s="179"/>
      <c r="D33" s="179"/>
      <c r="E33" s="179"/>
      <c r="F33" s="180"/>
      <c r="G33" s="178"/>
      <c r="H33" s="177"/>
      <c r="I33" s="177"/>
      <c r="J33" s="177"/>
      <c r="K33" s="177"/>
      <c r="L33" s="177"/>
      <c r="M33" s="177"/>
      <c r="N33" s="177"/>
      <c r="O33" s="177"/>
      <c r="P33" s="177"/>
      <c r="Q33" s="178"/>
      <c r="R33" s="178"/>
      <c r="S33" s="178"/>
      <c r="T33" s="178"/>
      <c r="U33" s="178"/>
      <c r="V33" s="178"/>
      <c r="W33" s="178"/>
      <c r="X33" s="178"/>
      <c r="Y33" s="178"/>
      <c r="Z33" s="178"/>
    </row>
    <row r="34" spans="1:26" ht="15" customHeight="1">
      <c r="A34" s="6" t="s">
        <v>515</v>
      </c>
      <c r="B34" s="179"/>
      <c r="C34" s="179"/>
      <c r="D34" s="179"/>
      <c r="E34" s="179"/>
      <c r="F34" s="180"/>
      <c r="G34" s="178"/>
      <c r="H34" s="177"/>
      <c r="I34" s="177"/>
      <c r="J34" s="177"/>
      <c r="K34" s="177"/>
      <c r="L34" s="177"/>
      <c r="M34" s="177"/>
      <c r="N34" s="177"/>
      <c r="O34" s="177"/>
      <c r="P34" s="177"/>
      <c r="Q34" s="178"/>
      <c r="R34" s="178"/>
      <c r="S34" s="178"/>
      <c r="T34" s="178"/>
      <c r="U34" s="178"/>
      <c r="V34" s="178"/>
      <c r="W34" s="178"/>
      <c r="X34" s="178"/>
      <c r="Y34" s="178"/>
      <c r="Z34" s="178"/>
    </row>
    <row r="35" spans="1:26" ht="15" customHeight="1">
      <c r="A35" s="6" t="s">
        <v>516</v>
      </c>
      <c r="B35" s="179"/>
      <c r="C35" s="179"/>
      <c r="D35" s="179"/>
      <c r="E35" s="179"/>
      <c r="F35" s="180"/>
      <c r="G35" s="178"/>
      <c r="H35" s="177"/>
      <c r="I35" s="177"/>
      <c r="J35" s="177"/>
      <c r="K35" s="177"/>
      <c r="L35" s="177"/>
      <c r="M35" s="177"/>
      <c r="N35" s="177"/>
      <c r="O35" s="177"/>
      <c r="P35" s="178"/>
      <c r="Q35" s="178"/>
      <c r="R35" s="178"/>
      <c r="S35" s="178"/>
      <c r="T35" s="178"/>
      <c r="U35" s="178"/>
      <c r="V35" s="178"/>
      <c r="W35" s="178"/>
      <c r="X35" s="178"/>
      <c r="Y35" s="178"/>
      <c r="Z35" s="178"/>
    </row>
    <row r="36" spans="1:26" ht="15" customHeight="1">
      <c r="A36" s="6" t="s">
        <v>517</v>
      </c>
      <c r="B36" s="179"/>
      <c r="C36" s="179"/>
      <c r="D36" s="179"/>
      <c r="E36" s="179"/>
      <c r="F36" s="180"/>
      <c r="G36" s="178"/>
      <c r="H36" s="177"/>
      <c r="I36" s="177"/>
      <c r="J36" s="177"/>
      <c r="K36" s="177"/>
      <c r="L36" s="177"/>
      <c r="M36" s="177"/>
      <c r="N36" s="177"/>
      <c r="O36" s="177"/>
      <c r="P36" s="178"/>
      <c r="Q36" s="178"/>
      <c r="R36" s="178"/>
      <c r="S36" s="178"/>
      <c r="T36" s="178"/>
      <c r="U36" s="178"/>
      <c r="V36" s="178"/>
      <c r="W36" s="178"/>
      <c r="X36" s="178"/>
      <c r="Y36" s="178"/>
      <c r="Z36" s="178"/>
    </row>
    <row r="37" spans="1:26" ht="15" customHeight="1">
      <c r="A37" s="6" t="s">
        <v>518</v>
      </c>
      <c r="B37" s="179"/>
      <c r="C37" s="179"/>
      <c r="D37" s="179"/>
      <c r="E37" s="179"/>
      <c r="F37" s="180"/>
      <c r="G37" s="178"/>
      <c r="H37" s="177"/>
      <c r="I37" s="177"/>
      <c r="J37" s="177"/>
      <c r="K37" s="177"/>
      <c r="L37" s="177"/>
      <c r="M37" s="177"/>
      <c r="N37" s="177"/>
      <c r="O37" s="177"/>
      <c r="P37" s="178"/>
      <c r="Q37" s="178"/>
      <c r="R37" s="178"/>
      <c r="S37" s="178"/>
      <c r="T37" s="178"/>
      <c r="U37" s="178"/>
      <c r="V37" s="178"/>
      <c r="W37" s="178"/>
      <c r="X37" s="178"/>
      <c r="Y37" s="178"/>
      <c r="Z37" s="178"/>
    </row>
    <row r="38" spans="1:26" ht="15" customHeight="1">
      <c r="A38" s="6" t="s">
        <v>519</v>
      </c>
      <c r="B38" s="179"/>
      <c r="C38" s="179"/>
      <c r="D38" s="179"/>
      <c r="E38" s="179"/>
      <c r="F38" s="180"/>
      <c r="G38" s="178"/>
      <c r="H38" s="177"/>
      <c r="I38" s="177"/>
      <c r="J38" s="177"/>
      <c r="K38" s="177"/>
      <c r="L38" s="177"/>
      <c r="M38" s="177"/>
      <c r="N38" s="177"/>
      <c r="O38" s="177"/>
      <c r="P38" s="178"/>
      <c r="Q38" s="178"/>
      <c r="R38" s="178"/>
      <c r="S38" s="178"/>
      <c r="T38" s="178"/>
      <c r="U38" s="178"/>
      <c r="V38" s="178"/>
      <c r="W38" s="178"/>
      <c r="X38" s="178"/>
      <c r="Y38" s="178"/>
      <c r="Z38" s="178"/>
    </row>
    <row r="39" spans="1:26" ht="15" customHeight="1">
      <c r="A39" s="6" t="s">
        <v>520</v>
      </c>
      <c r="B39" s="179"/>
      <c r="C39" s="179"/>
      <c r="D39" s="179"/>
      <c r="E39" s="179"/>
      <c r="F39" s="180"/>
      <c r="G39" s="178"/>
      <c r="H39" s="177"/>
      <c r="I39" s="177"/>
      <c r="J39" s="177"/>
      <c r="K39" s="177"/>
      <c r="L39" s="177"/>
      <c r="M39" s="177"/>
      <c r="N39" s="177"/>
      <c r="O39" s="177"/>
      <c r="P39" s="178"/>
      <c r="Q39" s="178"/>
      <c r="R39" s="178"/>
      <c r="S39" s="178"/>
      <c r="T39" s="178"/>
      <c r="U39" s="178"/>
      <c r="V39" s="178"/>
      <c r="W39" s="178"/>
      <c r="X39" s="178"/>
      <c r="Y39" s="178"/>
      <c r="Z39" s="178"/>
    </row>
    <row r="40" spans="1:26" ht="15" customHeight="1">
      <c r="A40" s="6" t="s">
        <v>521</v>
      </c>
      <c r="B40" s="179"/>
      <c r="C40" s="179"/>
      <c r="D40" s="179"/>
      <c r="E40" s="179"/>
      <c r="F40" s="180"/>
      <c r="G40" s="178"/>
      <c r="H40" s="177"/>
      <c r="I40" s="177"/>
      <c r="J40" s="177"/>
      <c r="K40" s="177"/>
      <c r="L40" s="177"/>
      <c r="M40" s="177"/>
      <c r="N40" s="177"/>
      <c r="O40" s="177"/>
      <c r="P40" s="178"/>
      <c r="Q40" s="178"/>
      <c r="R40" s="178"/>
      <c r="S40" s="178"/>
      <c r="T40" s="178"/>
      <c r="U40" s="178"/>
      <c r="V40" s="178"/>
      <c r="W40" s="178"/>
      <c r="X40" s="178"/>
      <c r="Y40" s="178"/>
      <c r="Z40" s="178"/>
    </row>
    <row r="41" spans="1:26" ht="15" customHeight="1">
      <c r="A41" s="6" t="s">
        <v>522</v>
      </c>
      <c r="B41" s="179"/>
      <c r="C41" s="179"/>
      <c r="D41" s="179"/>
      <c r="E41" s="179"/>
      <c r="F41" s="180"/>
      <c r="G41" s="178"/>
      <c r="H41" s="177"/>
      <c r="I41" s="177"/>
      <c r="J41" s="177"/>
      <c r="K41" s="177"/>
      <c r="L41" s="177"/>
      <c r="M41" s="177"/>
      <c r="N41" s="177"/>
      <c r="O41" s="177"/>
      <c r="P41" s="178"/>
      <c r="Q41" s="178"/>
      <c r="R41" s="178"/>
      <c r="S41" s="178"/>
      <c r="T41" s="178"/>
      <c r="U41" s="178"/>
      <c r="V41" s="178"/>
      <c r="W41" s="178"/>
      <c r="X41" s="178"/>
      <c r="Y41" s="178"/>
      <c r="Z41" s="178"/>
    </row>
    <row r="42" spans="1:26" ht="15" customHeight="1">
      <c r="A42" s="6" t="s">
        <v>523</v>
      </c>
      <c r="B42" s="179"/>
      <c r="C42" s="179"/>
      <c r="D42" s="179"/>
      <c r="E42" s="179"/>
      <c r="F42" s="180"/>
      <c r="G42" s="178"/>
      <c r="H42" s="177"/>
      <c r="I42" s="177"/>
      <c r="J42" s="177"/>
      <c r="K42" s="177"/>
      <c r="L42" s="177"/>
      <c r="M42" s="177"/>
      <c r="N42" s="177"/>
      <c r="O42" s="177"/>
      <c r="P42" s="178"/>
      <c r="Q42" s="178"/>
      <c r="R42" s="178"/>
      <c r="S42" s="178"/>
      <c r="T42" s="178"/>
      <c r="U42" s="178"/>
      <c r="V42" s="178"/>
      <c r="W42" s="178"/>
      <c r="X42" s="178"/>
      <c r="Y42" s="178"/>
      <c r="Z42" s="178"/>
    </row>
    <row r="43" spans="1:26" ht="15" customHeight="1">
      <c r="A43" s="6" t="s">
        <v>524</v>
      </c>
      <c r="B43" s="179"/>
      <c r="C43" s="179"/>
      <c r="D43" s="179"/>
      <c r="E43" s="179"/>
      <c r="F43" s="180"/>
      <c r="G43" s="178"/>
      <c r="H43" s="177"/>
      <c r="I43" s="177"/>
      <c r="J43" s="177"/>
      <c r="K43" s="177"/>
      <c r="L43" s="177"/>
      <c r="M43" s="177"/>
      <c r="N43" s="177"/>
      <c r="O43" s="177"/>
      <c r="P43" s="178"/>
      <c r="Q43" s="178"/>
      <c r="R43" s="178"/>
      <c r="S43" s="178"/>
      <c r="T43" s="178"/>
      <c r="U43" s="178"/>
      <c r="V43" s="178"/>
      <c r="W43" s="178"/>
      <c r="X43" s="178"/>
      <c r="Y43" s="178"/>
      <c r="Z43" s="178"/>
    </row>
    <row r="44" spans="1:26" ht="15" customHeight="1">
      <c r="A44" s="6" t="s">
        <v>525</v>
      </c>
      <c r="B44" s="179"/>
      <c r="C44" s="179"/>
      <c r="D44" s="179"/>
      <c r="E44" s="179"/>
      <c r="F44" s="180"/>
      <c r="G44" s="178"/>
      <c r="H44" s="177"/>
      <c r="I44" s="177"/>
      <c r="J44" s="177"/>
      <c r="K44" s="177"/>
      <c r="L44" s="177"/>
      <c r="M44" s="177"/>
      <c r="N44" s="177"/>
      <c r="O44" s="177"/>
      <c r="P44" s="178"/>
      <c r="Q44" s="178"/>
      <c r="R44" s="178"/>
      <c r="S44" s="178"/>
      <c r="T44" s="178"/>
      <c r="U44" s="178"/>
      <c r="V44" s="178"/>
      <c r="W44" s="178"/>
      <c r="X44" s="178"/>
      <c r="Y44" s="178"/>
      <c r="Z44" s="178"/>
    </row>
    <row r="45" spans="1:26" ht="15" customHeight="1">
      <c r="A45" s="6" t="s">
        <v>526</v>
      </c>
      <c r="B45" s="179"/>
      <c r="C45" s="179"/>
      <c r="D45" s="179"/>
      <c r="E45" s="179"/>
      <c r="F45" s="180"/>
      <c r="G45" s="178"/>
      <c r="H45" s="177"/>
      <c r="I45" s="177"/>
      <c r="J45" s="177"/>
      <c r="K45" s="177"/>
      <c r="L45" s="177"/>
      <c r="M45" s="177"/>
      <c r="N45" s="177"/>
      <c r="O45" s="177"/>
      <c r="P45" s="178"/>
      <c r="Q45" s="178"/>
      <c r="R45" s="178"/>
      <c r="S45" s="178"/>
      <c r="T45" s="178"/>
      <c r="U45" s="178"/>
      <c r="V45" s="178"/>
      <c r="W45" s="178"/>
      <c r="X45" s="178"/>
      <c r="Y45" s="178"/>
      <c r="Z45" s="178"/>
    </row>
    <row r="46" spans="1:26" ht="15" customHeight="1">
      <c r="A46" s="6" t="s">
        <v>527</v>
      </c>
      <c r="B46" s="179"/>
      <c r="C46" s="179"/>
      <c r="D46" s="179"/>
      <c r="E46" s="179"/>
      <c r="F46" s="180"/>
      <c r="G46" s="178"/>
      <c r="H46" s="177"/>
      <c r="I46" s="177"/>
      <c r="J46" s="177"/>
      <c r="K46" s="177"/>
      <c r="L46" s="177"/>
      <c r="M46" s="177"/>
      <c r="N46" s="177"/>
      <c r="O46" s="177"/>
      <c r="P46" s="178"/>
      <c r="Q46" s="178"/>
      <c r="R46" s="178"/>
      <c r="S46" s="178"/>
      <c r="T46" s="178"/>
      <c r="U46" s="178"/>
      <c r="V46" s="178"/>
      <c r="W46" s="178"/>
      <c r="X46" s="178"/>
      <c r="Y46" s="178"/>
      <c r="Z46" s="178"/>
    </row>
    <row r="47" spans="1:26" ht="15" customHeight="1">
      <c r="A47" s="6" t="s">
        <v>528</v>
      </c>
      <c r="B47" s="179"/>
      <c r="C47" s="179"/>
      <c r="D47" s="179"/>
      <c r="E47" s="179"/>
      <c r="F47" s="180"/>
      <c r="G47" s="178"/>
      <c r="H47" s="177"/>
      <c r="I47" s="177"/>
      <c r="J47" s="177"/>
      <c r="K47" s="177"/>
      <c r="L47" s="177"/>
      <c r="M47" s="177"/>
      <c r="N47" s="177"/>
      <c r="O47" s="177"/>
      <c r="P47" s="178"/>
      <c r="Q47" s="178"/>
      <c r="R47" s="178"/>
      <c r="S47" s="178"/>
      <c r="T47" s="178"/>
      <c r="U47" s="178"/>
      <c r="V47" s="178"/>
      <c r="W47" s="178"/>
      <c r="X47" s="178"/>
      <c r="Y47" s="178"/>
      <c r="Z47" s="178"/>
    </row>
    <row r="48" spans="1:26" ht="15" customHeight="1">
      <c r="A48" s="6" t="s">
        <v>529</v>
      </c>
      <c r="B48" s="179"/>
      <c r="C48" s="179"/>
      <c r="D48" s="179"/>
      <c r="E48" s="179"/>
      <c r="F48" s="180"/>
      <c r="G48" s="178"/>
      <c r="H48" s="177"/>
      <c r="I48" s="177"/>
      <c r="J48" s="177"/>
      <c r="K48" s="177"/>
      <c r="L48" s="177"/>
      <c r="M48" s="177"/>
      <c r="N48" s="177"/>
      <c r="O48" s="177"/>
      <c r="P48" s="178"/>
      <c r="Q48" s="178"/>
      <c r="R48" s="178"/>
      <c r="S48" s="178"/>
      <c r="T48" s="178"/>
      <c r="U48" s="178"/>
      <c r="V48" s="178"/>
      <c r="W48" s="178"/>
      <c r="X48" s="178"/>
      <c r="Y48" s="178"/>
      <c r="Z48" s="178"/>
    </row>
    <row r="49" spans="1:26" ht="15" customHeight="1">
      <c r="A49" s="6" t="s">
        <v>530</v>
      </c>
      <c r="B49" s="179"/>
      <c r="C49" s="179"/>
      <c r="D49" s="179"/>
      <c r="E49" s="179"/>
      <c r="F49" s="180"/>
      <c r="G49" s="178"/>
      <c r="H49" s="177"/>
      <c r="I49" s="177"/>
      <c r="J49" s="177"/>
      <c r="K49" s="177"/>
      <c r="L49" s="177"/>
      <c r="M49" s="177"/>
      <c r="N49" s="177"/>
      <c r="O49" s="177"/>
      <c r="P49" s="178"/>
      <c r="Q49" s="178"/>
      <c r="R49" s="178"/>
      <c r="S49" s="178"/>
      <c r="T49" s="178"/>
      <c r="U49" s="178"/>
      <c r="V49" s="178"/>
      <c r="W49" s="178"/>
      <c r="X49" s="178"/>
      <c r="Y49" s="178"/>
      <c r="Z49" s="178"/>
    </row>
    <row r="50" spans="1:26" ht="15" customHeight="1">
      <c r="A50" s="6" t="s">
        <v>531</v>
      </c>
      <c r="B50" s="179"/>
      <c r="C50" s="179"/>
      <c r="D50" s="179"/>
      <c r="E50" s="179"/>
      <c r="F50" s="180"/>
      <c r="G50" s="178"/>
      <c r="H50" s="177"/>
      <c r="I50" s="177"/>
      <c r="J50" s="177"/>
      <c r="K50" s="177"/>
      <c r="L50" s="177"/>
      <c r="M50" s="177"/>
      <c r="N50" s="177"/>
      <c r="O50" s="177"/>
      <c r="P50" s="178"/>
      <c r="Q50" s="178"/>
      <c r="R50" s="178"/>
      <c r="S50" s="178"/>
      <c r="T50" s="178"/>
      <c r="U50" s="178"/>
      <c r="V50" s="178"/>
      <c r="W50" s="178"/>
      <c r="X50" s="178"/>
      <c r="Y50" s="178"/>
      <c r="Z50" s="178"/>
    </row>
    <row r="51" spans="1:26" ht="15" customHeight="1">
      <c r="A51" s="6" t="s">
        <v>532</v>
      </c>
      <c r="B51" s="179"/>
      <c r="C51" s="179"/>
      <c r="D51" s="179"/>
      <c r="E51" s="179"/>
      <c r="F51" s="180"/>
      <c r="G51" s="178"/>
      <c r="H51" s="177"/>
      <c r="I51" s="177"/>
      <c r="J51" s="177"/>
      <c r="K51" s="177"/>
      <c r="L51" s="177"/>
      <c r="M51" s="177"/>
      <c r="N51" s="177"/>
      <c r="O51" s="177"/>
      <c r="P51" s="178"/>
      <c r="Q51" s="178"/>
      <c r="R51" s="178"/>
      <c r="S51" s="178"/>
      <c r="T51" s="178"/>
      <c r="U51" s="178"/>
      <c r="V51" s="178"/>
      <c r="W51" s="178"/>
      <c r="X51" s="178"/>
      <c r="Y51" s="178"/>
      <c r="Z51" s="178"/>
    </row>
    <row r="52" spans="1:26" ht="15" customHeight="1">
      <c r="A52" s="6" t="s">
        <v>533</v>
      </c>
      <c r="B52" s="179"/>
      <c r="C52" s="179"/>
      <c r="D52" s="179"/>
      <c r="E52" s="179"/>
      <c r="F52" s="180"/>
      <c r="G52" s="178"/>
      <c r="H52" s="177"/>
      <c r="I52" s="177"/>
      <c r="J52" s="177"/>
      <c r="K52" s="177"/>
      <c r="L52" s="177"/>
      <c r="M52" s="177"/>
      <c r="N52" s="177"/>
      <c r="O52" s="177"/>
      <c r="P52" s="178"/>
      <c r="Q52" s="178"/>
      <c r="R52" s="178"/>
      <c r="S52" s="178"/>
      <c r="T52" s="178"/>
      <c r="U52" s="178"/>
      <c r="V52" s="178"/>
      <c r="W52" s="178"/>
      <c r="X52" s="178"/>
      <c r="Y52" s="178"/>
      <c r="Z52" s="178"/>
    </row>
    <row r="53" spans="1:26" ht="15" customHeight="1">
      <c r="A53" s="6" t="s">
        <v>534</v>
      </c>
      <c r="B53" s="179"/>
      <c r="C53" s="179"/>
      <c r="D53" s="179"/>
      <c r="E53" s="179"/>
      <c r="F53" s="180"/>
      <c r="G53" s="178"/>
      <c r="H53" s="177"/>
      <c r="I53" s="177"/>
      <c r="J53" s="177"/>
      <c r="K53" s="177"/>
      <c r="L53" s="177"/>
      <c r="M53" s="177"/>
      <c r="N53" s="177"/>
      <c r="O53" s="177"/>
      <c r="P53" s="178"/>
      <c r="Q53" s="178"/>
      <c r="R53" s="178"/>
      <c r="S53" s="178"/>
      <c r="T53" s="178"/>
      <c r="U53" s="178"/>
      <c r="V53" s="178"/>
      <c r="W53" s="178"/>
      <c r="X53" s="178"/>
      <c r="Y53" s="178"/>
      <c r="Z53" s="178"/>
    </row>
    <row r="54" spans="1:26" ht="15" customHeight="1">
      <c r="A54" s="6" t="s">
        <v>535</v>
      </c>
      <c r="B54" s="179"/>
      <c r="C54" s="179"/>
      <c r="D54" s="179"/>
      <c r="E54" s="179"/>
      <c r="F54" s="180"/>
      <c r="G54" s="178"/>
      <c r="H54" s="177"/>
      <c r="I54" s="177"/>
      <c r="J54" s="177"/>
      <c r="K54" s="177"/>
      <c r="L54" s="177"/>
      <c r="M54" s="177"/>
      <c r="N54" s="177"/>
      <c r="O54" s="177"/>
      <c r="P54" s="178"/>
      <c r="Q54" s="178"/>
      <c r="R54" s="178"/>
      <c r="S54" s="178"/>
      <c r="T54" s="178"/>
      <c r="U54" s="178"/>
      <c r="V54" s="178"/>
      <c r="W54" s="178"/>
      <c r="X54" s="178"/>
      <c r="Y54" s="178"/>
      <c r="Z54" s="178"/>
    </row>
    <row r="55" spans="1:26" ht="15" customHeight="1">
      <c r="A55" s="6" t="s">
        <v>536</v>
      </c>
      <c r="B55" s="179"/>
      <c r="C55" s="179"/>
      <c r="D55" s="179"/>
      <c r="E55" s="179"/>
      <c r="F55" s="180"/>
      <c r="G55" s="178"/>
      <c r="H55" s="177"/>
      <c r="I55" s="177"/>
      <c r="J55" s="177"/>
      <c r="K55" s="177"/>
      <c r="L55" s="177"/>
      <c r="M55" s="177"/>
      <c r="N55" s="177"/>
      <c r="O55" s="177"/>
      <c r="P55" s="178"/>
      <c r="Q55" s="178"/>
      <c r="R55" s="178"/>
      <c r="S55" s="178"/>
      <c r="T55" s="178"/>
      <c r="U55" s="178"/>
      <c r="V55" s="178"/>
      <c r="W55" s="178"/>
      <c r="X55" s="178"/>
      <c r="Y55" s="178"/>
      <c r="Z55" s="178"/>
    </row>
    <row r="56" spans="1:26" ht="15" customHeight="1">
      <c r="A56" s="6" t="s">
        <v>537</v>
      </c>
      <c r="B56" s="179"/>
      <c r="C56" s="179"/>
      <c r="D56" s="179"/>
      <c r="E56" s="179"/>
      <c r="F56" s="180"/>
      <c r="G56" s="178"/>
      <c r="H56" s="177"/>
      <c r="I56" s="177"/>
      <c r="J56" s="177"/>
      <c r="K56" s="177"/>
      <c r="L56" s="177"/>
      <c r="M56" s="177"/>
      <c r="N56" s="177"/>
      <c r="O56" s="177"/>
      <c r="P56" s="178"/>
      <c r="Q56" s="178"/>
      <c r="R56" s="178"/>
      <c r="S56" s="178"/>
      <c r="T56" s="178"/>
      <c r="U56" s="178"/>
      <c r="V56" s="178"/>
      <c r="W56" s="178"/>
      <c r="X56" s="178"/>
      <c r="Y56" s="178"/>
      <c r="Z56" s="178"/>
    </row>
    <row r="57" spans="1:26" ht="15" customHeight="1">
      <c r="A57" s="6" t="s">
        <v>538</v>
      </c>
      <c r="B57" s="179"/>
      <c r="C57" s="179"/>
      <c r="D57" s="179"/>
      <c r="E57" s="179"/>
      <c r="F57" s="180"/>
      <c r="G57" s="178"/>
      <c r="H57" s="177"/>
      <c r="I57" s="177"/>
      <c r="J57" s="177"/>
      <c r="K57" s="177"/>
      <c r="L57" s="177"/>
      <c r="M57" s="177"/>
      <c r="N57" s="177"/>
      <c r="O57" s="177"/>
      <c r="P57" s="178"/>
      <c r="Q57" s="178"/>
      <c r="R57" s="178"/>
      <c r="S57" s="178"/>
      <c r="T57" s="178"/>
      <c r="U57" s="178"/>
      <c r="V57" s="178"/>
      <c r="W57" s="178"/>
      <c r="X57" s="178"/>
      <c r="Y57" s="178"/>
      <c r="Z57" s="178"/>
    </row>
    <row r="58" spans="1:26" ht="15" customHeight="1">
      <c r="A58" s="6" t="s">
        <v>539</v>
      </c>
      <c r="B58" s="179"/>
      <c r="C58" s="179"/>
      <c r="D58" s="179"/>
      <c r="E58" s="179"/>
      <c r="F58" s="180"/>
      <c r="G58" s="178"/>
      <c r="H58" s="177"/>
      <c r="I58" s="177"/>
      <c r="J58" s="177"/>
      <c r="K58" s="177"/>
      <c r="L58" s="177"/>
      <c r="M58" s="177"/>
      <c r="N58" s="177"/>
      <c r="O58" s="177"/>
      <c r="P58" s="178"/>
      <c r="Q58" s="178"/>
      <c r="R58" s="178"/>
      <c r="S58" s="178"/>
      <c r="T58" s="178"/>
      <c r="U58" s="178"/>
      <c r="V58" s="178"/>
      <c r="W58" s="178"/>
      <c r="X58" s="178"/>
      <c r="Y58" s="178"/>
      <c r="Z58" s="178"/>
    </row>
    <row r="59" spans="1:26" ht="15" customHeight="1">
      <c r="A59" s="6" t="s">
        <v>540</v>
      </c>
      <c r="B59" s="179"/>
      <c r="C59" s="179"/>
      <c r="D59" s="179"/>
      <c r="E59" s="179"/>
      <c r="F59" s="180"/>
      <c r="G59" s="178"/>
      <c r="H59" s="177"/>
      <c r="I59" s="177"/>
      <c r="J59" s="177"/>
      <c r="K59" s="177"/>
      <c r="L59" s="177"/>
      <c r="M59" s="177"/>
      <c r="N59" s="177"/>
      <c r="O59" s="177"/>
      <c r="P59" s="178"/>
      <c r="Q59" s="178"/>
      <c r="R59" s="178"/>
      <c r="S59" s="178"/>
      <c r="T59" s="178"/>
      <c r="U59" s="178"/>
      <c r="V59" s="178"/>
      <c r="W59" s="178"/>
      <c r="X59" s="178"/>
      <c r="Y59" s="178"/>
      <c r="Z59" s="178"/>
    </row>
    <row r="60" spans="1:26" ht="15" customHeight="1">
      <c r="A60" s="6" t="s">
        <v>541</v>
      </c>
      <c r="B60" s="179"/>
      <c r="C60" s="179"/>
      <c r="D60" s="179"/>
      <c r="E60" s="179"/>
      <c r="F60" s="180"/>
      <c r="G60" s="178"/>
      <c r="H60" s="177"/>
      <c r="I60" s="177"/>
      <c r="J60" s="177"/>
      <c r="K60" s="177"/>
      <c r="L60" s="177"/>
      <c r="M60" s="177"/>
      <c r="N60" s="177"/>
      <c r="O60" s="177"/>
      <c r="P60" s="178"/>
      <c r="Q60" s="178"/>
      <c r="R60" s="178"/>
      <c r="S60" s="178"/>
      <c r="T60" s="178"/>
      <c r="U60" s="178"/>
      <c r="V60" s="178"/>
      <c r="W60" s="178"/>
      <c r="X60" s="178"/>
      <c r="Y60" s="178"/>
      <c r="Z60" s="178"/>
    </row>
    <row r="61" spans="1:26" ht="15" customHeight="1">
      <c r="A61" s="6" t="s">
        <v>542</v>
      </c>
      <c r="B61" s="179"/>
      <c r="C61" s="179"/>
      <c r="D61" s="179"/>
      <c r="E61" s="179"/>
      <c r="F61" s="180"/>
      <c r="G61" s="178"/>
      <c r="H61" s="177"/>
      <c r="I61" s="177"/>
      <c r="J61" s="177"/>
      <c r="K61" s="177"/>
      <c r="L61" s="177"/>
      <c r="M61" s="177"/>
      <c r="N61" s="177"/>
      <c r="O61" s="177"/>
      <c r="P61" s="178"/>
      <c r="Q61" s="178"/>
      <c r="R61" s="178"/>
      <c r="S61" s="178"/>
      <c r="T61" s="178"/>
      <c r="U61" s="178"/>
      <c r="V61" s="178"/>
      <c r="W61" s="178"/>
      <c r="X61" s="178"/>
      <c r="Y61" s="178"/>
      <c r="Z61" s="178"/>
    </row>
    <row r="62" spans="1:26" ht="15" customHeight="1">
      <c r="A62" s="6" t="s">
        <v>543</v>
      </c>
      <c r="B62" s="179"/>
      <c r="C62" s="179"/>
      <c r="D62" s="179"/>
      <c r="E62" s="179"/>
      <c r="F62" s="180"/>
      <c r="G62" s="178"/>
      <c r="H62" s="177"/>
      <c r="I62" s="177"/>
      <c r="J62" s="177"/>
      <c r="K62" s="177"/>
      <c r="L62" s="177"/>
      <c r="M62" s="177"/>
      <c r="N62" s="177"/>
      <c r="O62" s="177"/>
      <c r="P62" s="178"/>
      <c r="Q62" s="178"/>
      <c r="R62" s="178"/>
      <c r="S62" s="178"/>
      <c r="T62" s="178"/>
      <c r="U62" s="178"/>
      <c r="V62" s="178"/>
      <c r="W62" s="178"/>
      <c r="X62" s="178"/>
      <c r="Y62" s="178"/>
      <c r="Z62" s="178"/>
    </row>
    <row r="63" spans="1:26" ht="15" customHeight="1">
      <c r="A63" s="6" t="s">
        <v>544</v>
      </c>
      <c r="B63" s="179"/>
      <c r="C63" s="179"/>
      <c r="D63" s="179"/>
      <c r="E63" s="179"/>
      <c r="F63" s="180"/>
      <c r="G63" s="178"/>
      <c r="H63" s="177"/>
      <c r="I63" s="177"/>
      <c r="J63" s="177"/>
      <c r="K63" s="177"/>
      <c r="L63" s="177"/>
      <c r="M63" s="177"/>
      <c r="N63" s="177"/>
      <c r="O63" s="177"/>
      <c r="P63" s="178"/>
      <c r="Q63" s="178"/>
      <c r="R63" s="178"/>
      <c r="S63" s="178"/>
      <c r="T63" s="178"/>
      <c r="U63" s="178"/>
      <c r="V63" s="178"/>
      <c r="W63" s="178"/>
      <c r="X63" s="178"/>
      <c r="Y63" s="178"/>
      <c r="Z63" s="178"/>
    </row>
    <row r="64" spans="1:26" ht="15" customHeight="1">
      <c r="A64" s="6" t="s">
        <v>545</v>
      </c>
      <c r="B64" s="179"/>
      <c r="C64" s="179"/>
      <c r="D64" s="179"/>
      <c r="E64" s="179"/>
      <c r="F64" s="180"/>
      <c r="G64" s="178"/>
      <c r="H64" s="177"/>
      <c r="I64" s="177"/>
      <c r="J64" s="177"/>
      <c r="K64" s="177"/>
      <c r="L64" s="177"/>
      <c r="M64" s="177"/>
      <c r="N64" s="177"/>
      <c r="O64" s="177"/>
      <c r="P64" s="178"/>
      <c r="Q64" s="178"/>
      <c r="R64" s="178"/>
      <c r="S64" s="178"/>
      <c r="T64" s="178"/>
      <c r="U64" s="178"/>
      <c r="V64" s="178"/>
      <c r="W64" s="178"/>
      <c r="X64" s="178"/>
      <c r="Y64" s="178"/>
      <c r="Z64" s="178"/>
    </row>
    <row r="65" spans="1:26" ht="15" customHeight="1">
      <c r="A65" s="6" t="s">
        <v>546</v>
      </c>
      <c r="B65" s="179"/>
      <c r="C65" s="179"/>
      <c r="D65" s="179"/>
      <c r="E65" s="179"/>
      <c r="F65" s="180"/>
      <c r="G65" s="178"/>
      <c r="H65" s="177"/>
      <c r="I65" s="177"/>
      <c r="J65" s="177"/>
      <c r="K65" s="177"/>
      <c r="L65" s="177"/>
      <c r="M65" s="177"/>
      <c r="N65" s="177"/>
      <c r="O65" s="177"/>
      <c r="P65" s="178"/>
      <c r="Q65" s="178"/>
      <c r="R65" s="178"/>
      <c r="S65" s="178"/>
      <c r="T65" s="178"/>
      <c r="U65" s="178"/>
      <c r="V65" s="178"/>
      <c r="W65" s="178"/>
      <c r="X65" s="178"/>
      <c r="Y65" s="178"/>
      <c r="Z65" s="178"/>
    </row>
    <row r="66" spans="1:26" ht="15" customHeight="1">
      <c r="A66" s="6" t="s">
        <v>547</v>
      </c>
      <c r="B66" s="179"/>
      <c r="C66" s="179"/>
      <c r="D66" s="179"/>
      <c r="E66" s="179"/>
      <c r="F66" s="180"/>
      <c r="G66" s="178"/>
      <c r="H66" s="177"/>
      <c r="I66" s="177"/>
      <c r="J66" s="177"/>
      <c r="K66" s="177"/>
      <c r="L66" s="177"/>
      <c r="M66" s="177"/>
      <c r="N66" s="177"/>
      <c r="O66" s="177"/>
      <c r="P66" s="178"/>
      <c r="Q66" s="178"/>
      <c r="R66" s="178"/>
      <c r="S66" s="178"/>
      <c r="T66" s="178"/>
      <c r="U66" s="178"/>
      <c r="V66" s="178"/>
      <c r="W66" s="178"/>
      <c r="X66" s="178"/>
      <c r="Y66" s="178"/>
      <c r="Z66" s="178"/>
    </row>
    <row r="67" spans="1:26" ht="15" customHeight="1">
      <c r="A67" s="6" t="s">
        <v>548</v>
      </c>
      <c r="B67" s="179"/>
      <c r="C67" s="179"/>
      <c r="D67" s="179"/>
      <c r="E67" s="179"/>
      <c r="F67" s="180"/>
      <c r="G67" s="178"/>
      <c r="H67" s="177"/>
      <c r="I67" s="177"/>
      <c r="J67" s="177"/>
      <c r="K67" s="177"/>
      <c r="L67" s="177"/>
      <c r="M67" s="177"/>
      <c r="N67" s="177"/>
      <c r="O67" s="177"/>
      <c r="P67" s="178"/>
      <c r="Q67" s="178"/>
      <c r="R67" s="178"/>
      <c r="S67" s="178"/>
      <c r="T67" s="178"/>
      <c r="U67" s="178"/>
      <c r="V67" s="178"/>
      <c r="W67" s="178"/>
      <c r="X67" s="178"/>
      <c r="Y67" s="178"/>
      <c r="Z67" s="178"/>
    </row>
    <row r="68" spans="1:26" ht="15" customHeight="1">
      <c r="A68" s="6" t="s">
        <v>549</v>
      </c>
      <c r="B68" s="179"/>
      <c r="C68" s="179"/>
      <c r="D68" s="179"/>
      <c r="E68" s="179"/>
      <c r="F68" s="180"/>
      <c r="G68" s="178"/>
      <c r="H68" s="177"/>
      <c r="I68" s="177"/>
      <c r="J68" s="177"/>
      <c r="K68" s="177"/>
      <c r="L68" s="177"/>
      <c r="M68" s="177"/>
      <c r="N68" s="177"/>
      <c r="O68" s="177"/>
      <c r="P68" s="178"/>
      <c r="Q68" s="178"/>
      <c r="R68" s="178"/>
      <c r="S68" s="178"/>
      <c r="T68" s="178"/>
      <c r="U68" s="178"/>
      <c r="V68" s="178"/>
      <c r="W68" s="178"/>
      <c r="X68" s="178"/>
      <c r="Y68" s="178"/>
      <c r="Z68" s="178"/>
    </row>
    <row r="69" spans="1:26" ht="15" customHeight="1">
      <c r="A69" s="6" t="s">
        <v>550</v>
      </c>
      <c r="B69" s="179"/>
      <c r="C69" s="179"/>
      <c r="D69" s="179"/>
      <c r="E69" s="179"/>
      <c r="F69" s="180"/>
      <c r="G69" s="178"/>
      <c r="H69" s="177"/>
      <c r="I69" s="177"/>
      <c r="J69" s="177"/>
      <c r="K69" s="177"/>
      <c r="L69" s="177"/>
      <c r="M69" s="177"/>
      <c r="N69" s="177"/>
      <c r="O69" s="177"/>
      <c r="P69" s="178"/>
      <c r="Q69" s="178"/>
      <c r="R69" s="178"/>
      <c r="S69" s="178"/>
      <c r="T69" s="178"/>
      <c r="U69" s="178"/>
      <c r="V69" s="178"/>
      <c r="W69" s="178"/>
      <c r="X69" s="178"/>
      <c r="Y69" s="178"/>
      <c r="Z69" s="178"/>
    </row>
    <row r="70" spans="1:26" ht="15" customHeight="1">
      <c r="A70" s="6" t="s">
        <v>551</v>
      </c>
      <c r="B70" s="179"/>
      <c r="C70" s="179"/>
      <c r="D70" s="179"/>
      <c r="E70" s="179"/>
      <c r="F70" s="180"/>
      <c r="G70" s="178"/>
      <c r="H70" s="177"/>
      <c r="I70" s="177"/>
      <c r="J70" s="177"/>
      <c r="K70" s="177"/>
      <c r="L70" s="177"/>
      <c r="M70" s="177"/>
      <c r="N70" s="177"/>
      <c r="O70" s="177"/>
      <c r="P70" s="178"/>
      <c r="Q70" s="178"/>
      <c r="R70" s="178"/>
      <c r="S70" s="178"/>
      <c r="T70" s="178"/>
      <c r="U70" s="178"/>
      <c r="V70" s="178"/>
      <c r="W70" s="178"/>
      <c r="X70" s="178"/>
      <c r="Y70" s="178"/>
      <c r="Z70" s="178"/>
    </row>
    <row r="71" spans="1:26" ht="15" customHeight="1">
      <c r="A71" s="6" t="s">
        <v>552</v>
      </c>
      <c r="B71" s="179"/>
      <c r="C71" s="179"/>
      <c r="D71" s="179"/>
      <c r="E71" s="179"/>
      <c r="F71" s="180"/>
      <c r="G71" s="178"/>
      <c r="H71" s="177"/>
      <c r="I71" s="177"/>
      <c r="J71" s="177"/>
      <c r="K71" s="177"/>
      <c r="L71" s="177"/>
      <c r="M71" s="177"/>
      <c r="N71" s="177"/>
      <c r="O71" s="177"/>
      <c r="P71" s="178"/>
      <c r="Q71" s="178"/>
      <c r="R71" s="178"/>
      <c r="S71" s="178"/>
      <c r="T71" s="178"/>
      <c r="U71" s="178"/>
      <c r="V71" s="178"/>
      <c r="W71" s="178"/>
      <c r="X71" s="178"/>
      <c r="Y71" s="178"/>
      <c r="Z71" s="178"/>
    </row>
    <row r="72" spans="1:26" ht="15" customHeight="1">
      <c r="A72" s="6" t="s">
        <v>553</v>
      </c>
      <c r="B72" s="179"/>
      <c r="C72" s="179"/>
      <c r="D72" s="179"/>
      <c r="E72" s="179"/>
      <c r="F72" s="180"/>
      <c r="G72" s="178"/>
      <c r="H72" s="177"/>
      <c r="I72" s="177"/>
      <c r="J72" s="177"/>
      <c r="K72" s="177"/>
      <c r="L72" s="177"/>
      <c r="M72" s="177"/>
      <c r="N72" s="177"/>
      <c r="O72" s="177"/>
      <c r="P72" s="178"/>
      <c r="Q72" s="178"/>
      <c r="R72" s="178"/>
      <c r="S72" s="178"/>
      <c r="T72" s="178"/>
      <c r="U72" s="178"/>
      <c r="V72" s="178"/>
      <c r="W72" s="178"/>
      <c r="X72" s="178"/>
      <c r="Y72" s="178"/>
      <c r="Z72" s="178"/>
    </row>
    <row r="73" spans="1:26" ht="15" customHeight="1">
      <c r="A73" s="6" t="s">
        <v>554</v>
      </c>
      <c r="B73" s="179"/>
      <c r="C73" s="179"/>
      <c r="D73" s="179"/>
      <c r="E73" s="179"/>
      <c r="F73" s="180"/>
      <c r="G73" s="178"/>
      <c r="H73" s="177"/>
      <c r="I73" s="177"/>
      <c r="J73" s="177"/>
      <c r="K73" s="177"/>
      <c r="L73" s="177"/>
      <c r="M73" s="177"/>
      <c r="N73" s="177"/>
      <c r="O73" s="177"/>
      <c r="P73" s="178"/>
      <c r="Q73" s="178"/>
      <c r="R73" s="178"/>
      <c r="S73" s="178"/>
      <c r="T73" s="178"/>
      <c r="U73" s="178"/>
      <c r="V73" s="178"/>
      <c r="W73" s="178"/>
      <c r="X73" s="178"/>
      <c r="Y73" s="178"/>
      <c r="Z73" s="178"/>
    </row>
    <row r="74" spans="1:26" ht="15" customHeight="1">
      <c r="A74" s="6" t="s">
        <v>555</v>
      </c>
      <c r="B74" s="179"/>
      <c r="C74" s="179"/>
      <c r="D74" s="179"/>
      <c r="E74" s="179"/>
      <c r="F74" s="180"/>
      <c r="G74" s="178"/>
      <c r="H74" s="177"/>
      <c r="I74" s="177"/>
      <c r="J74" s="177"/>
      <c r="K74" s="177"/>
      <c r="L74" s="177"/>
      <c r="M74" s="177"/>
      <c r="N74" s="177"/>
      <c r="O74" s="177"/>
      <c r="P74" s="178"/>
      <c r="Q74" s="178"/>
      <c r="R74" s="178"/>
      <c r="S74" s="178"/>
      <c r="T74" s="178"/>
      <c r="U74" s="178"/>
      <c r="V74" s="178"/>
      <c r="W74" s="178"/>
      <c r="X74" s="178"/>
      <c r="Y74" s="178"/>
      <c r="Z74" s="178"/>
    </row>
    <row r="75" spans="1:26" ht="15" customHeight="1">
      <c r="A75" s="6" t="s">
        <v>556</v>
      </c>
      <c r="B75" s="179"/>
      <c r="C75" s="179"/>
      <c r="D75" s="179"/>
      <c r="E75" s="179"/>
      <c r="F75" s="180"/>
      <c r="G75" s="178"/>
      <c r="H75" s="177"/>
      <c r="I75" s="177"/>
      <c r="J75" s="177"/>
      <c r="K75" s="177"/>
      <c r="L75" s="177"/>
      <c r="M75" s="177"/>
      <c r="N75" s="177"/>
      <c r="O75" s="177"/>
      <c r="P75" s="178"/>
      <c r="Q75" s="178"/>
      <c r="R75" s="178"/>
      <c r="S75" s="178"/>
      <c r="T75" s="178"/>
      <c r="U75" s="178"/>
      <c r="V75" s="178"/>
      <c r="W75" s="178"/>
      <c r="X75" s="178"/>
      <c r="Y75" s="178"/>
      <c r="Z75" s="178"/>
    </row>
    <row r="76" spans="1:26" ht="15" customHeight="1">
      <c r="A76" s="6" t="s">
        <v>557</v>
      </c>
      <c r="B76" s="179"/>
      <c r="C76" s="179"/>
      <c r="D76" s="179"/>
      <c r="E76" s="179"/>
      <c r="F76" s="180"/>
      <c r="G76" s="178"/>
      <c r="H76" s="177"/>
      <c r="I76" s="177"/>
      <c r="J76" s="177"/>
      <c r="K76" s="177"/>
      <c r="L76" s="177"/>
      <c r="M76" s="177"/>
      <c r="N76" s="177"/>
      <c r="O76" s="177"/>
      <c r="P76" s="178"/>
      <c r="Q76" s="178"/>
      <c r="R76" s="178"/>
      <c r="S76" s="178"/>
      <c r="T76" s="178"/>
      <c r="U76" s="178"/>
      <c r="V76" s="178"/>
      <c r="W76" s="178"/>
      <c r="X76" s="178"/>
      <c r="Y76" s="178"/>
      <c r="Z76" s="178"/>
    </row>
    <row r="77" spans="1:26" ht="15" customHeight="1">
      <c r="A77" s="6" t="s">
        <v>558</v>
      </c>
      <c r="B77" s="179"/>
      <c r="C77" s="179"/>
      <c r="D77" s="179"/>
      <c r="E77" s="179"/>
      <c r="F77" s="180"/>
      <c r="G77" s="178"/>
      <c r="H77" s="177"/>
      <c r="I77" s="177"/>
      <c r="J77" s="177"/>
      <c r="K77" s="177"/>
      <c r="L77" s="177"/>
      <c r="M77" s="177"/>
      <c r="N77" s="177"/>
      <c r="O77" s="177"/>
      <c r="P77" s="178"/>
      <c r="Q77" s="178"/>
      <c r="R77" s="178"/>
      <c r="S77" s="178"/>
      <c r="T77" s="178"/>
      <c r="U77" s="178"/>
      <c r="V77" s="178"/>
      <c r="W77" s="178"/>
      <c r="X77" s="178"/>
      <c r="Y77" s="178"/>
      <c r="Z77" s="178"/>
    </row>
    <row r="78" spans="1:26" ht="15" customHeight="1">
      <c r="A78" s="6" t="s">
        <v>559</v>
      </c>
      <c r="B78" s="179"/>
      <c r="C78" s="179"/>
      <c r="D78" s="179"/>
      <c r="E78" s="179"/>
      <c r="F78" s="180"/>
      <c r="G78" s="178"/>
      <c r="H78" s="177"/>
      <c r="I78" s="177"/>
      <c r="J78" s="177"/>
      <c r="K78" s="177"/>
      <c r="L78" s="177"/>
      <c r="M78" s="177"/>
      <c r="N78" s="177"/>
      <c r="O78" s="177"/>
      <c r="P78" s="178"/>
      <c r="Q78" s="178"/>
      <c r="R78" s="178"/>
      <c r="S78" s="178"/>
      <c r="T78" s="178"/>
      <c r="U78" s="178"/>
      <c r="V78" s="178"/>
      <c r="W78" s="178"/>
      <c r="X78" s="178"/>
      <c r="Y78" s="178"/>
      <c r="Z78" s="178"/>
    </row>
    <row r="79" spans="1:26" ht="15" customHeight="1">
      <c r="A79" s="6" t="s">
        <v>560</v>
      </c>
      <c r="B79" s="179"/>
      <c r="C79" s="179"/>
      <c r="D79" s="179"/>
      <c r="E79" s="179"/>
      <c r="F79" s="180"/>
      <c r="G79" s="178"/>
      <c r="H79" s="177"/>
      <c r="I79" s="177"/>
      <c r="J79" s="177"/>
      <c r="K79" s="177"/>
      <c r="L79" s="177"/>
      <c r="M79" s="177"/>
      <c r="N79" s="177"/>
      <c r="O79" s="177"/>
      <c r="P79" s="178"/>
      <c r="Q79" s="178"/>
      <c r="R79" s="178"/>
      <c r="S79" s="178"/>
      <c r="T79" s="178"/>
      <c r="U79" s="178"/>
      <c r="V79" s="178"/>
      <c r="W79" s="178"/>
      <c r="X79" s="178"/>
      <c r="Y79" s="178"/>
      <c r="Z79" s="178"/>
    </row>
    <row r="80" spans="1:26" ht="15" customHeight="1">
      <c r="A80" s="6" t="s">
        <v>561</v>
      </c>
      <c r="B80" s="179"/>
      <c r="C80" s="179"/>
      <c r="D80" s="179"/>
      <c r="E80" s="179"/>
      <c r="F80" s="180"/>
      <c r="G80" s="178"/>
      <c r="H80" s="177"/>
      <c r="I80" s="177"/>
      <c r="J80" s="177"/>
      <c r="K80" s="177"/>
      <c r="L80" s="177"/>
      <c r="M80" s="177"/>
      <c r="N80" s="177"/>
      <c r="O80" s="177"/>
      <c r="P80" s="178"/>
      <c r="Q80" s="178"/>
      <c r="R80" s="178"/>
      <c r="S80" s="178"/>
      <c r="T80" s="178"/>
      <c r="U80" s="178"/>
      <c r="V80" s="178"/>
      <c r="W80" s="178"/>
      <c r="X80" s="178"/>
      <c r="Y80" s="178"/>
      <c r="Z80" s="178"/>
    </row>
    <row r="81" spans="1:26" ht="15" customHeight="1">
      <c r="A81" s="6" t="s">
        <v>562</v>
      </c>
      <c r="B81" s="179"/>
      <c r="C81" s="179"/>
      <c r="D81" s="179"/>
      <c r="E81" s="179"/>
      <c r="F81" s="180"/>
      <c r="G81" s="178"/>
      <c r="H81" s="177"/>
      <c r="I81" s="177"/>
      <c r="J81" s="177"/>
      <c r="K81" s="177"/>
      <c r="L81" s="177"/>
      <c r="M81" s="177"/>
      <c r="N81" s="177"/>
      <c r="O81" s="177"/>
      <c r="P81" s="178"/>
      <c r="Q81" s="178"/>
      <c r="R81" s="178"/>
      <c r="S81" s="178"/>
      <c r="T81" s="178"/>
      <c r="U81" s="178"/>
      <c r="V81" s="178"/>
      <c r="W81" s="178"/>
      <c r="X81" s="178"/>
      <c r="Y81" s="178"/>
      <c r="Z81" s="178"/>
    </row>
    <row r="82" spans="1:26" ht="15" customHeight="1">
      <c r="A82" s="6" t="s">
        <v>563</v>
      </c>
      <c r="B82" s="179"/>
      <c r="C82" s="179"/>
      <c r="D82" s="179"/>
      <c r="E82" s="179"/>
      <c r="F82" s="180"/>
      <c r="G82" s="178"/>
      <c r="H82" s="177"/>
      <c r="I82" s="177"/>
      <c r="J82" s="177"/>
      <c r="K82" s="177"/>
      <c r="L82" s="177"/>
      <c r="M82" s="177"/>
      <c r="N82" s="177"/>
      <c r="O82" s="177"/>
      <c r="P82" s="178"/>
      <c r="Q82" s="178"/>
      <c r="R82" s="178"/>
      <c r="S82" s="178"/>
      <c r="T82" s="178"/>
      <c r="U82" s="178"/>
      <c r="V82" s="178"/>
      <c r="W82" s="178"/>
      <c r="X82" s="178"/>
      <c r="Y82" s="178"/>
      <c r="Z82" s="178"/>
    </row>
    <row r="83" spans="1:26" ht="15" customHeight="1">
      <c r="A83" s="6" t="s">
        <v>564</v>
      </c>
      <c r="B83" s="179"/>
      <c r="C83" s="179"/>
      <c r="D83" s="179"/>
      <c r="E83" s="179"/>
      <c r="F83" s="180"/>
      <c r="G83" s="178"/>
      <c r="H83" s="177"/>
      <c r="I83" s="177"/>
      <c r="J83" s="177"/>
      <c r="K83" s="177"/>
      <c r="L83" s="177"/>
      <c r="M83" s="177"/>
      <c r="N83" s="177"/>
      <c r="O83" s="177"/>
      <c r="P83" s="178"/>
      <c r="Q83" s="178"/>
      <c r="R83" s="178"/>
      <c r="S83" s="178"/>
      <c r="T83" s="178"/>
      <c r="U83" s="178"/>
      <c r="V83" s="178"/>
      <c r="W83" s="178"/>
      <c r="X83" s="178"/>
      <c r="Y83" s="178"/>
      <c r="Z83" s="178"/>
    </row>
    <row r="84" spans="1:26" ht="15" customHeight="1">
      <c r="A84" s="6" t="s">
        <v>565</v>
      </c>
      <c r="B84" s="179"/>
      <c r="C84" s="179"/>
      <c r="D84" s="179"/>
      <c r="E84" s="179"/>
      <c r="F84" s="180"/>
      <c r="G84" s="178"/>
      <c r="H84" s="177"/>
      <c r="I84" s="177"/>
      <c r="J84" s="177"/>
      <c r="K84" s="177"/>
      <c r="L84" s="177"/>
      <c r="M84" s="177"/>
      <c r="N84" s="177"/>
      <c r="O84" s="177"/>
      <c r="P84" s="178"/>
      <c r="Q84" s="178"/>
      <c r="R84" s="178"/>
      <c r="S84" s="178"/>
      <c r="T84" s="178"/>
      <c r="U84" s="178"/>
      <c r="V84" s="178"/>
      <c r="W84" s="178"/>
      <c r="X84" s="178"/>
      <c r="Y84" s="178"/>
      <c r="Z84" s="178"/>
    </row>
    <row r="85" spans="1:26" ht="15" customHeight="1">
      <c r="A85" s="6" t="s">
        <v>566</v>
      </c>
      <c r="B85" s="179"/>
      <c r="C85" s="179"/>
      <c r="D85" s="179"/>
      <c r="E85" s="179"/>
      <c r="F85" s="180"/>
      <c r="G85" s="178"/>
      <c r="H85" s="177"/>
      <c r="I85" s="177"/>
      <c r="J85" s="177"/>
      <c r="K85" s="177"/>
      <c r="L85" s="177"/>
      <c r="M85" s="177"/>
      <c r="N85" s="177"/>
      <c r="O85" s="177"/>
      <c r="P85" s="178"/>
      <c r="Q85" s="178"/>
      <c r="R85" s="178"/>
      <c r="S85" s="178"/>
      <c r="T85" s="178"/>
      <c r="U85" s="178"/>
      <c r="V85" s="178"/>
      <c r="W85" s="178"/>
      <c r="X85" s="178"/>
      <c r="Y85" s="178"/>
      <c r="Z85" s="178"/>
    </row>
    <row r="86" spans="1:26" ht="15" customHeight="1">
      <c r="A86" s="6" t="s">
        <v>567</v>
      </c>
      <c r="B86" s="179"/>
      <c r="C86" s="179"/>
      <c r="D86" s="179"/>
      <c r="E86" s="179"/>
      <c r="F86" s="180"/>
      <c r="G86" s="178"/>
      <c r="H86" s="177"/>
      <c r="I86" s="177"/>
      <c r="J86" s="177"/>
      <c r="K86" s="177"/>
      <c r="L86" s="177"/>
      <c r="M86" s="177"/>
      <c r="N86" s="177"/>
      <c r="O86" s="177"/>
      <c r="P86" s="178"/>
      <c r="Q86" s="178"/>
      <c r="R86" s="178"/>
      <c r="S86" s="178"/>
      <c r="T86" s="178"/>
      <c r="U86" s="178"/>
      <c r="V86" s="178"/>
      <c r="W86" s="178"/>
      <c r="X86" s="178"/>
      <c r="Y86" s="178"/>
      <c r="Z86" s="178"/>
    </row>
    <row r="87" spans="1:26" ht="15" customHeight="1">
      <c r="A87" s="6" t="s">
        <v>568</v>
      </c>
      <c r="B87" s="179"/>
      <c r="C87" s="179"/>
      <c r="D87" s="179"/>
      <c r="E87" s="179"/>
      <c r="F87" s="180"/>
      <c r="G87" s="178"/>
      <c r="H87" s="177"/>
      <c r="I87" s="177"/>
      <c r="J87" s="177"/>
      <c r="K87" s="177"/>
      <c r="L87" s="177"/>
      <c r="M87" s="177"/>
      <c r="N87" s="177"/>
      <c r="O87" s="177"/>
      <c r="P87" s="178"/>
      <c r="Q87" s="178"/>
      <c r="R87" s="178"/>
      <c r="S87" s="178"/>
      <c r="T87" s="178"/>
      <c r="U87" s="178"/>
      <c r="V87" s="178"/>
      <c r="W87" s="178"/>
      <c r="X87" s="178"/>
      <c r="Y87" s="178"/>
      <c r="Z87" s="178"/>
    </row>
    <row r="88" spans="1:26" ht="15" customHeight="1">
      <c r="A88" s="6" t="s">
        <v>569</v>
      </c>
      <c r="B88" s="179"/>
      <c r="C88" s="179"/>
      <c r="D88" s="179"/>
      <c r="E88" s="179"/>
      <c r="F88" s="180"/>
      <c r="G88" s="178"/>
      <c r="H88" s="177"/>
      <c r="I88" s="177"/>
      <c r="J88" s="177"/>
      <c r="K88" s="177"/>
      <c r="L88" s="177"/>
      <c r="M88" s="177"/>
      <c r="N88" s="177"/>
      <c r="O88" s="177"/>
      <c r="P88" s="178"/>
      <c r="Q88" s="178"/>
      <c r="R88" s="178"/>
      <c r="S88" s="178"/>
      <c r="T88" s="178"/>
      <c r="U88" s="178"/>
      <c r="V88" s="178"/>
      <c r="W88" s="178"/>
      <c r="X88" s="178"/>
      <c r="Y88" s="178"/>
      <c r="Z88" s="178"/>
    </row>
    <row r="89" spans="1:26" ht="15" customHeight="1">
      <c r="A89" s="6" t="s">
        <v>570</v>
      </c>
      <c r="B89" s="179"/>
      <c r="C89" s="179"/>
      <c r="D89" s="179"/>
      <c r="E89" s="179"/>
      <c r="F89" s="180"/>
      <c r="G89" s="178"/>
      <c r="H89" s="177"/>
      <c r="I89" s="177"/>
      <c r="J89" s="177"/>
      <c r="K89" s="177"/>
      <c r="L89" s="177"/>
      <c r="M89" s="177"/>
      <c r="N89" s="177"/>
      <c r="O89" s="177"/>
      <c r="P89" s="178"/>
      <c r="Q89" s="178"/>
      <c r="R89" s="178"/>
      <c r="S89" s="178"/>
      <c r="T89" s="178"/>
      <c r="U89" s="178"/>
      <c r="V89" s="178"/>
      <c r="W89" s="178"/>
      <c r="X89" s="178"/>
      <c r="Y89" s="178"/>
      <c r="Z89" s="178"/>
    </row>
    <row r="90" spans="1:26" ht="15" customHeight="1">
      <c r="A90" s="6" t="s">
        <v>571</v>
      </c>
      <c r="B90" s="179"/>
      <c r="C90" s="179"/>
      <c r="D90" s="179"/>
      <c r="E90" s="179"/>
      <c r="F90" s="180"/>
      <c r="G90" s="178"/>
      <c r="H90" s="177"/>
      <c r="I90" s="177"/>
      <c r="J90" s="177"/>
      <c r="K90" s="177"/>
      <c r="L90" s="177"/>
      <c r="M90" s="177"/>
      <c r="N90" s="177"/>
      <c r="O90" s="177"/>
      <c r="P90" s="178"/>
      <c r="Q90" s="178"/>
      <c r="R90" s="178"/>
      <c r="S90" s="178"/>
      <c r="T90" s="178"/>
      <c r="U90" s="178"/>
      <c r="V90" s="178"/>
      <c r="W90" s="178"/>
      <c r="X90" s="178"/>
      <c r="Y90" s="178"/>
      <c r="Z90" s="178"/>
    </row>
    <row r="91" spans="1:26" ht="15" customHeight="1">
      <c r="A91" s="6" t="s">
        <v>572</v>
      </c>
      <c r="B91" s="179"/>
      <c r="C91" s="179"/>
      <c r="D91" s="179"/>
      <c r="E91" s="179"/>
      <c r="F91" s="180"/>
      <c r="G91" s="178"/>
      <c r="H91" s="177"/>
      <c r="I91" s="177"/>
      <c r="J91" s="177"/>
      <c r="K91" s="177"/>
      <c r="L91" s="177"/>
      <c r="M91" s="177"/>
      <c r="N91" s="177"/>
      <c r="O91" s="177"/>
      <c r="P91" s="178"/>
      <c r="Q91" s="178"/>
      <c r="R91" s="178"/>
      <c r="S91" s="178"/>
      <c r="T91" s="178"/>
      <c r="U91" s="178"/>
      <c r="V91" s="178"/>
      <c r="W91" s="178"/>
      <c r="X91" s="178"/>
      <c r="Y91" s="178"/>
      <c r="Z91" s="178"/>
    </row>
    <row r="92" spans="1:26" ht="15" customHeight="1">
      <c r="A92" s="6" t="s">
        <v>573</v>
      </c>
      <c r="B92" s="179"/>
      <c r="C92" s="179"/>
      <c r="D92" s="179"/>
      <c r="E92" s="179"/>
      <c r="F92" s="180"/>
      <c r="G92" s="178"/>
      <c r="H92" s="177"/>
      <c r="I92" s="177"/>
      <c r="J92" s="177"/>
      <c r="K92" s="177"/>
      <c r="L92" s="177"/>
      <c r="M92" s="177"/>
      <c r="N92" s="177"/>
      <c r="O92" s="177"/>
      <c r="P92" s="178"/>
      <c r="Q92" s="178"/>
      <c r="R92" s="178"/>
      <c r="S92" s="178"/>
      <c r="T92" s="178"/>
      <c r="U92" s="178"/>
      <c r="V92" s="178"/>
      <c r="W92" s="178"/>
      <c r="X92" s="178"/>
      <c r="Y92" s="178"/>
      <c r="Z92" s="178"/>
    </row>
    <row r="93" spans="1:26" ht="15" customHeight="1">
      <c r="A93" s="6" t="s">
        <v>574</v>
      </c>
      <c r="B93" s="179"/>
      <c r="C93" s="179"/>
      <c r="D93" s="179"/>
      <c r="E93" s="179"/>
      <c r="F93" s="180"/>
      <c r="G93" s="178"/>
      <c r="H93" s="177"/>
      <c r="I93" s="177"/>
      <c r="J93" s="177"/>
      <c r="K93" s="177"/>
      <c r="L93" s="177"/>
      <c r="M93" s="177"/>
      <c r="N93" s="177"/>
      <c r="O93" s="177"/>
      <c r="P93" s="178"/>
      <c r="Q93" s="178"/>
      <c r="R93" s="178"/>
      <c r="S93" s="178"/>
      <c r="T93" s="178"/>
      <c r="U93" s="178"/>
      <c r="V93" s="178"/>
      <c r="W93" s="178"/>
      <c r="X93" s="178"/>
      <c r="Y93" s="178"/>
      <c r="Z93" s="178"/>
    </row>
    <row r="94" spans="1:26" ht="15" customHeight="1">
      <c r="A94" s="6" t="s">
        <v>575</v>
      </c>
      <c r="B94" s="179"/>
      <c r="C94" s="179"/>
      <c r="D94" s="179"/>
      <c r="E94" s="179"/>
      <c r="F94" s="180"/>
      <c r="G94" s="178"/>
      <c r="H94" s="177"/>
      <c r="I94" s="177"/>
      <c r="J94" s="177"/>
      <c r="K94" s="177"/>
      <c r="L94" s="177"/>
      <c r="M94" s="177"/>
      <c r="N94" s="177"/>
      <c r="O94" s="177"/>
      <c r="P94" s="178"/>
      <c r="Q94" s="178"/>
      <c r="R94" s="178"/>
      <c r="S94" s="178"/>
      <c r="T94" s="178"/>
      <c r="U94" s="178"/>
      <c r="V94" s="178"/>
      <c r="W94" s="178"/>
      <c r="X94" s="178"/>
      <c r="Y94" s="178"/>
      <c r="Z94" s="178"/>
    </row>
    <row r="95" spans="1:26" ht="15" customHeight="1">
      <c r="A95" s="6" t="s">
        <v>576</v>
      </c>
      <c r="B95" s="179"/>
      <c r="C95" s="179"/>
      <c r="D95" s="179"/>
      <c r="E95" s="179"/>
      <c r="F95" s="180"/>
      <c r="G95" s="178"/>
      <c r="H95" s="177"/>
      <c r="I95" s="177"/>
      <c r="J95" s="177"/>
      <c r="K95" s="177"/>
      <c r="L95" s="177"/>
      <c r="M95" s="177"/>
      <c r="N95" s="177"/>
      <c r="O95" s="177"/>
      <c r="P95" s="178"/>
      <c r="Q95" s="178"/>
      <c r="R95" s="178"/>
      <c r="S95" s="178"/>
      <c r="T95" s="178"/>
      <c r="U95" s="178"/>
      <c r="V95" s="178"/>
      <c r="W95" s="178"/>
      <c r="X95" s="178"/>
      <c r="Y95" s="178"/>
      <c r="Z95" s="178"/>
    </row>
    <row r="96" spans="1:26" ht="15" customHeight="1">
      <c r="A96" s="6" t="s">
        <v>577</v>
      </c>
      <c r="B96" s="179"/>
      <c r="C96" s="179"/>
      <c r="D96" s="179"/>
      <c r="E96" s="179"/>
      <c r="F96" s="180"/>
      <c r="G96" s="178"/>
      <c r="H96" s="177"/>
      <c r="I96" s="177"/>
      <c r="J96" s="177"/>
      <c r="K96" s="177"/>
      <c r="L96" s="177"/>
      <c r="M96" s="177"/>
      <c r="N96" s="177"/>
      <c r="O96" s="177"/>
      <c r="P96" s="178"/>
      <c r="Q96" s="178"/>
      <c r="R96" s="178"/>
      <c r="S96" s="178"/>
      <c r="T96" s="178"/>
      <c r="U96" s="178"/>
      <c r="V96" s="178"/>
      <c r="W96" s="178"/>
      <c r="X96" s="178"/>
      <c r="Y96" s="178"/>
      <c r="Z96" s="178"/>
    </row>
    <row r="97" spans="1:26" ht="15" customHeight="1">
      <c r="A97" s="6" t="s">
        <v>578</v>
      </c>
      <c r="B97" s="179"/>
      <c r="C97" s="179"/>
      <c r="D97" s="179"/>
      <c r="E97" s="179"/>
      <c r="F97" s="180"/>
      <c r="G97" s="178"/>
      <c r="H97" s="177"/>
      <c r="I97" s="177"/>
      <c r="J97" s="177"/>
      <c r="K97" s="177"/>
      <c r="L97" s="177"/>
      <c r="M97" s="177"/>
      <c r="N97" s="177"/>
      <c r="O97" s="177"/>
      <c r="P97" s="178"/>
      <c r="Q97" s="178"/>
      <c r="R97" s="178"/>
      <c r="S97" s="178"/>
      <c r="T97" s="178"/>
      <c r="U97" s="178"/>
      <c r="V97" s="178"/>
      <c r="W97" s="178"/>
      <c r="X97" s="178"/>
      <c r="Y97" s="178"/>
      <c r="Z97" s="178"/>
    </row>
    <row r="98" spans="1:26" ht="15" customHeight="1">
      <c r="A98" s="6" t="s">
        <v>579</v>
      </c>
      <c r="B98" s="179"/>
      <c r="C98" s="179"/>
      <c r="D98" s="179"/>
      <c r="E98" s="179"/>
      <c r="F98" s="180"/>
      <c r="G98" s="178"/>
      <c r="H98" s="177"/>
      <c r="I98" s="177"/>
      <c r="J98" s="177"/>
      <c r="K98" s="177"/>
      <c r="L98" s="177"/>
      <c r="M98" s="177"/>
      <c r="N98" s="177"/>
      <c r="O98" s="177"/>
      <c r="P98" s="178"/>
      <c r="Q98" s="178"/>
      <c r="R98" s="178"/>
      <c r="S98" s="178"/>
      <c r="T98" s="178"/>
      <c r="U98" s="178"/>
      <c r="V98" s="178"/>
      <c r="W98" s="178"/>
      <c r="X98" s="178"/>
      <c r="Y98" s="178"/>
      <c r="Z98" s="178"/>
    </row>
    <row r="99" spans="1:26" ht="15" customHeight="1">
      <c r="A99" s="6" t="s">
        <v>580</v>
      </c>
      <c r="B99" s="179"/>
      <c r="C99" s="179"/>
      <c r="D99" s="179"/>
      <c r="E99" s="179"/>
      <c r="F99" s="180"/>
      <c r="G99" s="178"/>
      <c r="H99" s="177"/>
      <c r="I99" s="177"/>
      <c r="J99" s="177"/>
      <c r="K99" s="177"/>
      <c r="L99" s="177"/>
      <c r="M99" s="177"/>
      <c r="N99" s="177"/>
      <c r="O99" s="177"/>
      <c r="P99" s="178"/>
      <c r="Q99" s="178"/>
      <c r="R99" s="178"/>
      <c r="S99" s="178"/>
      <c r="T99" s="178"/>
      <c r="U99" s="178"/>
      <c r="V99" s="178"/>
      <c r="W99" s="178"/>
      <c r="X99" s="178"/>
      <c r="Y99" s="178"/>
      <c r="Z99" s="178"/>
    </row>
    <row r="100" spans="1:26" ht="15" customHeight="1">
      <c r="A100" s="6" t="s">
        <v>581</v>
      </c>
      <c r="B100" s="179"/>
      <c r="C100" s="179"/>
      <c r="D100" s="179"/>
      <c r="E100" s="179"/>
      <c r="F100" s="180"/>
      <c r="G100" s="178"/>
      <c r="H100" s="177"/>
      <c r="I100" s="177"/>
      <c r="J100" s="177"/>
      <c r="K100" s="177"/>
      <c r="L100" s="177"/>
      <c r="M100" s="177"/>
      <c r="N100" s="177"/>
      <c r="O100" s="177"/>
      <c r="P100" s="178"/>
      <c r="Q100" s="178"/>
      <c r="R100" s="178"/>
      <c r="S100" s="178"/>
      <c r="T100" s="178"/>
      <c r="U100" s="178"/>
      <c r="V100" s="178"/>
      <c r="W100" s="178"/>
      <c r="X100" s="178"/>
      <c r="Y100" s="178"/>
      <c r="Z100" s="178"/>
    </row>
    <row r="101" spans="1:26" ht="15" customHeight="1">
      <c r="A101" s="6" t="s">
        <v>582</v>
      </c>
      <c r="B101" s="179"/>
      <c r="C101" s="179"/>
      <c r="D101" s="179"/>
      <c r="E101" s="179"/>
      <c r="F101" s="180"/>
      <c r="G101" s="178"/>
      <c r="H101" s="177"/>
      <c r="I101" s="177"/>
      <c r="J101" s="177"/>
      <c r="K101" s="177"/>
      <c r="L101" s="177"/>
      <c r="M101" s="177"/>
      <c r="N101" s="177"/>
      <c r="O101" s="177"/>
      <c r="P101" s="178"/>
      <c r="Q101" s="178"/>
      <c r="R101" s="178"/>
      <c r="S101" s="178"/>
      <c r="T101" s="178"/>
      <c r="U101" s="178"/>
      <c r="V101" s="178"/>
      <c r="W101" s="178"/>
      <c r="X101" s="178"/>
      <c r="Y101" s="178"/>
      <c r="Z101" s="178"/>
    </row>
    <row r="102" spans="1:26" ht="15" customHeight="1">
      <c r="A102" s="181"/>
      <c r="B102" s="177"/>
      <c r="C102" s="177"/>
      <c r="D102" s="177"/>
      <c r="E102" s="177"/>
      <c r="F102" s="182"/>
      <c r="G102" s="178"/>
      <c r="H102" s="177"/>
      <c r="I102" s="177"/>
      <c r="J102" s="177"/>
      <c r="K102" s="177"/>
      <c r="L102" s="177"/>
      <c r="M102" s="177"/>
      <c r="N102" s="177"/>
      <c r="O102" s="177"/>
      <c r="P102" s="178"/>
      <c r="Q102" s="178"/>
      <c r="R102" s="178"/>
      <c r="S102" s="178"/>
      <c r="T102" s="178"/>
      <c r="U102" s="178"/>
      <c r="V102" s="178"/>
      <c r="W102" s="178"/>
      <c r="X102" s="178"/>
      <c r="Y102" s="178"/>
      <c r="Z102" s="178"/>
    </row>
    <row r="103" spans="1:26" ht="15" customHeight="1">
      <c r="A103" s="181"/>
      <c r="B103" s="177"/>
      <c r="C103" s="177"/>
      <c r="D103" s="177"/>
      <c r="E103" s="177"/>
      <c r="F103" s="178"/>
      <c r="G103" s="178"/>
      <c r="H103" s="177"/>
      <c r="I103" s="177"/>
      <c r="J103" s="177"/>
      <c r="K103" s="177"/>
      <c r="L103" s="177"/>
      <c r="M103" s="177"/>
      <c r="N103" s="177"/>
      <c r="O103" s="177"/>
      <c r="P103" s="178"/>
      <c r="Q103" s="178"/>
      <c r="R103" s="178"/>
      <c r="S103" s="178"/>
      <c r="T103" s="178"/>
      <c r="U103" s="178"/>
      <c r="V103" s="178"/>
      <c r="W103" s="178"/>
      <c r="X103" s="178"/>
      <c r="Y103" s="178"/>
      <c r="Z103" s="178"/>
    </row>
    <row r="104" spans="1:26" ht="15" customHeight="1">
      <c r="A104" s="181"/>
      <c r="B104" s="177"/>
      <c r="C104" s="177"/>
      <c r="D104" s="177"/>
      <c r="E104" s="177"/>
      <c r="F104" s="178"/>
      <c r="G104" s="178"/>
      <c r="H104" s="177"/>
      <c r="I104" s="177"/>
      <c r="J104" s="177"/>
      <c r="K104" s="177"/>
      <c r="L104" s="177"/>
      <c r="M104" s="177"/>
      <c r="N104" s="177"/>
      <c r="O104" s="177"/>
      <c r="P104" s="178"/>
      <c r="Q104" s="178"/>
      <c r="R104" s="178"/>
      <c r="S104" s="178"/>
      <c r="T104" s="178"/>
      <c r="U104" s="178"/>
      <c r="V104" s="178"/>
      <c r="W104" s="178"/>
      <c r="X104" s="178"/>
      <c r="Y104" s="178"/>
      <c r="Z104" s="178"/>
    </row>
    <row r="105" spans="1:26" ht="15" customHeight="1">
      <c r="A105" s="183"/>
      <c r="B105" s="177"/>
      <c r="C105" s="177"/>
      <c r="D105" s="177"/>
      <c r="E105" s="177"/>
      <c r="F105" s="178"/>
      <c r="G105" s="178"/>
      <c r="H105" s="177"/>
      <c r="I105" s="177"/>
      <c r="J105" s="177"/>
      <c r="K105" s="177"/>
      <c r="L105" s="177"/>
      <c r="M105" s="177"/>
      <c r="N105" s="177"/>
      <c r="O105" s="177"/>
      <c r="P105" s="178"/>
      <c r="Q105" s="178"/>
      <c r="R105" s="178"/>
      <c r="S105" s="178"/>
      <c r="T105" s="178"/>
      <c r="U105" s="178"/>
      <c r="V105" s="178"/>
      <c r="W105" s="178"/>
      <c r="X105" s="178"/>
      <c r="Y105" s="178"/>
      <c r="Z105" s="178"/>
    </row>
    <row r="106" spans="1:26" ht="15" customHeight="1">
      <c r="A106" s="184"/>
      <c r="B106" s="177"/>
      <c r="C106" s="177"/>
      <c r="D106" s="177"/>
      <c r="E106" s="177"/>
      <c r="F106" s="178"/>
      <c r="G106" s="178"/>
      <c r="H106" s="177"/>
      <c r="I106" s="177"/>
      <c r="J106" s="177"/>
      <c r="K106" s="177"/>
      <c r="L106" s="177"/>
      <c r="M106" s="177"/>
      <c r="N106" s="177"/>
      <c r="O106" s="177"/>
      <c r="P106" s="178"/>
      <c r="Q106" s="178"/>
      <c r="R106" s="178"/>
      <c r="S106" s="178"/>
      <c r="T106" s="178"/>
      <c r="U106" s="178"/>
      <c r="V106" s="178"/>
      <c r="W106" s="178"/>
      <c r="X106" s="178"/>
      <c r="Y106" s="178"/>
      <c r="Z106" s="178"/>
    </row>
    <row r="107" spans="1:26" ht="15" customHeight="1">
      <c r="A107" s="184"/>
      <c r="B107" s="177"/>
      <c r="C107" s="177"/>
      <c r="D107" s="177"/>
      <c r="E107" s="177"/>
      <c r="F107" s="178"/>
      <c r="G107" s="178"/>
      <c r="H107" s="177"/>
      <c r="I107" s="177"/>
      <c r="J107" s="177"/>
      <c r="K107" s="177"/>
      <c r="L107" s="177"/>
      <c r="M107" s="177"/>
      <c r="N107" s="177"/>
      <c r="O107" s="177"/>
      <c r="P107" s="178"/>
      <c r="Q107" s="178"/>
      <c r="R107" s="178"/>
      <c r="S107" s="178"/>
      <c r="T107" s="178"/>
      <c r="U107" s="178"/>
      <c r="V107" s="178"/>
      <c r="W107" s="178"/>
      <c r="X107" s="178"/>
      <c r="Y107" s="178"/>
      <c r="Z107" s="178"/>
    </row>
    <row r="108" spans="1:26" ht="15" customHeight="1">
      <c r="A108" s="178"/>
      <c r="B108" s="177"/>
      <c r="C108" s="177"/>
      <c r="D108" s="177"/>
      <c r="E108" s="177"/>
      <c r="F108" s="178"/>
      <c r="G108" s="178"/>
      <c r="H108" s="177"/>
      <c r="I108" s="177"/>
      <c r="J108" s="177"/>
      <c r="K108" s="177"/>
      <c r="L108" s="177"/>
      <c r="M108" s="177"/>
      <c r="N108" s="177"/>
      <c r="O108" s="177"/>
      <c r="P108" s="178"/>
      <c r="Q108" s="178"/>
      <c r="R108" s="178"/>
      <c r="S108" s="178"/>
      <c r="T108" s="178"/>
      <c r="U108" s="178"/>
      <c r="V108" s="178"/>
      <c r="W108" s="178"/>
      <c r="X108" s="178"/>
      <c r="Y108" s="178"/>
      <c r="Z108" s="178"/>
    </row>
    <row r="109" spans="1:26" ht="15" customHeight="1">
      <c r="A109" s="178"/>
      <c r="B109" s="177"/>
      <c r="C109" s="177"/>
      <c r="D109" s="177"/>
      <c r="E109" s="177"/>
      <c r="F109" s="178"/>
      <c r="G109" s="178"/>
      <c r="H109" s="177"/>
      <c r="I109" s="177"/>
      <c r="J109" s="177"/>
      <c r="K109" s="177"/>
      <c r="L109" s="177"/>
      <c r="M109" s="177"/>
      <c r="N109" s="177"/>
      <c r="O109" s="177"/>
      <c r="P109" s="178"/>
      <c r="Q109" s="178"/>
      <c r="R109" s="178"/>
      <c r="S109" s="178"/>
      <c r="T109" s="178"/>
      <c r="U109" s="178"/>
      <c r="V109" s="178"/>
      <c r="W109" s="178"/>
      <c r="X109" s="178"/>
      <c r="Y109" s="178"/>
      <c r="Z109" s="178"/>
    </row>
    <row r="110" spans="1:26" ht="15" customHeight="1">
      <c r="A110" s="178"/>
      <c r="B110" s="177"/>
      <c r="C110" s="177"/>
      <c r="D110" s="177"/>
      <c r="E110" s="177"/>
      <c r="F110" s="178"/>
      <c r="G110" s="178"/>
      <c r="H110" s="177"/>
      <c r="I110" s="177"/>
      <c r="J110" s="177"/>
      <c r="K110" s="177"/>
      <c r="L110" s="177"/>
      <c r="M110" s="177"/>
      <c r="N110" s="177"/>
      <c r="O110" s="177"/>
      <c r="P110" s="178"/>
      <c r="Q110" s="178"/>
      <c r="R110" s="178"/>
      <c r="S110" s="178"/>
      <c r="T110" s="178"/>
      <c r="U110" s="178"/>
      <c r="V110" s="178"/>
      <c r="W110" s="178"/>
      <c r="X110" s="178"/>
      <c r="Y110" s="178"/>
      <c r="Z110" s="178"/>
    </row>
    <row r="111" spans="1:26" ht="15" customHeight="1">
      <c r="A111" s="178"/>
      <c r="B111" s="177"/>
      <c r="C111" s="177"/>
      <c r="D111" s="177"/>
      <c r="E111" s="177"/>
      <c r="F111" s="178"/>
      <c r="G111" s="178"/>
      <c r="H111" s="177"/>
      <c r="I111" s="177"/>
      <c r="J111" s="177"/>
      <c r="K111" s="177"/>
      <c r="L111" s="177"/>
      <c r="M111" s="177"/>
      <c r="N111" s="177"/>
      <c r="O111" s="177"/>
      <c r="P111" s="178"/>
      <c r="Q111" s="178"/>
      <c r="R111" s="178"/>
      <c r="S111" s="178"/>
      <c r="T111" s="178"/>
      <c r="U111" s="178"/>
      <c r="V111" s="178"/>
      <c r="W111" s="178"/>
      <c r="X111" s="178"/>
      <c r="Y111" s="178"/>
      <c r="Z111" s="178"/>
    </row>
    <row r="112" spans="1:26" ht="15" customHeight="1">
      <c r="A112" s="178"/>
      <c r="B112" s="177"/>
      <c r="C112" s="177"/>
      <c r="D112" s="177"/>
      <c r="E112" s="177"/>
      <c r="F112" s="178"/>
      <c r="G112" s="178"/>
      <c r="H112" s="177"/>
      <c r="I112" s="177"/>
      <c r="J112" s="177"/>
      <c r="K112" s="177"/>
      <c r="L112" s="177"/>
      <c r="M112" s="177"/>
      <c r="N112" s="177"/>
      <c r="O112" s="177"/>
      <c r="P112" s="178"/>
      <c r="Q112" s="178"/>
      <c r="R112" s="178"/>
      <c r="S112" s="178"/>
      <c r="T112" s="178"/>
      <c r="U112" s="178"/>
      <c r="V112" s="178"/>
      <c r="W112" s="178"/>
      <c r="X112" s="178"/>
      <c r="Y112" s="178"/>
      <c r="Z112" s="178"/>
    </row>
    <row r="113" spans="1:26" ht="15" customHeight="1">
      <c r="A113" s="178"/>
      <c r="B113" s="177"/>
      <c r="C113" s="177"/>
      <c r="D113" s="177"/>
      <c r="E113" s="177"/>
      <c r="F113" s="178"/>
      <c r="G113" s="178"/>
      <c r="H113" s="177"/>
      <c r="I113" s="177"/>
      <c r="J113" s="177"/>
      <c r="K113" s="177"/>
      <c r="L113" s="177"/>
      <c r="M113" s="177"/>
      <c r="N113" s="177"/>
      <c r="O113" s="177"/>
      <c r="P113" s="178"/>
      <c r="Q113" s="178"/>
      <c r="R113" s="178"/>
      <c r="S113" s="178"/>
      <c r="T113" s="178"/>
      <c r="U113" s="178"/>
      <c r="V113" s="178"/>
      <c r="W113" s="178"/>
      <c r="X113" s="178"/>
      <c r="Y113" s="178"/>
      <c r="Z113" s="178"/>
    </row>
    <row r="114" spans="1:26" ht="15" customHeight="1">
      <c r="A114" s="178"/>
      <c r="B114" s="177"/>
      <c r="C114" s="177"/>
      <c r="D114" s="177"/>
      <c r="E114" s="177"/>
      <c r="F114" s="178"/>
      <c r="G114" s="178"/>
      <c r="H114" s="177"/>
      <c r="I114" s="177"/>
      <c r="J114" s="177"/>
      <c r="K114" s="177"/>
      <c r="L114" s="177"/>
      <c r="M114" s="177"/>
      <c r="N114" s="177"/>
      <c r="O114" s="177"/>
      <c r="P114" s="178"/>
      <c r="Q114" s="178"/>
      <c r="R114" s="178"/>
      <c r="S114" s="178"/>
      <c r="T114" s="178"/>
      <c r="U114" s="178"/>
      <c r="V114" s="178"/>
      <c r="W114" s="178"/>
      <c r="X114" s="178"/>
      <c r="Y114" s="178"/>
      <c r="Z114" s="178"/>
    </row>
    <row r="115" spans="1:26" ht="15" customHeight="1">
      <c r="A115" s="178"/>
      <c r="B115" s="177"/>
      <c r="C115" s="177"/>
      <c r="D115" s="177"/>
      <c r="E115" s="177"/>
      <c r="F115" s="178"/>
      <c r="G115" s="178"/>
      <c r="H115" s="177"/>
      <c r="I115" s="177"/>
      <c r="J115" s="177"/>
      <c r="K115" s="177"/>
      <c r="L115" s="177"/>
      <c r="M115" s="177"/>
      <c r="N115" s="177"/>
      <c r="O115" s="177"/>
      <c r="P115" s="178"/>
      <c r="Q115" s="178"/>
      <c r="R115" s="178"/>
      <c r="S115" s="178"/>
      <c r="T115" s="178"/>
      <c r="U115" s="178"/>
      <c r="V115" s="178"/>
      <c r="W115" s="178"/>
      <c r="X115" s="178"/>
      <c r="Y115" s="178"/>
      <c r="Z115" s="178"/>
    </row>
    <row r="116" spans="1:26" ht="15" customHeight="1">
      <c r="A116" s="178"/>
      <c r="B116" s="177"/>
      <c r="C116" s="177"/>
      <c r="D116" s="177"/>
      <c r="E116" s="177"/>
      <c r="F116" s="178"/>
      <c r="G116" s="178"/>
      <c r="H116" s="177"/>
      <c r="I116" s="177"/>
      <c r="J116" s="177"/>
      <c r="K116" s="177"/>
      <c r="L116" s="177"/>
      <c r="M116" s="177"/>
      <c r="N116" s="177"/>
      <c r="O116" s="177"/>
      <c r="P116" s="178"/>
      <c r="Q116" s="178"/>
      <c r="R116" s="178"/>
      <c r="S116" s="178"/>
      <c r="T116" s="178"/>
      <c r="U116" s="178"/>
      <c r="V116" s="178"/>
      <c r="W116" s="178"/>
      <c r="X116" s="178"/>
      <c r="Y116" s="178"/>
      <c r="Z116" s="178"/>
    </row>
    <row r="117" spans="1:26" ht="15" customHeight="1">
      <c r="A117" s="178"/>
      <c r="B117" s="177"/>
      <c r="C117" s="177"/>
      <c r="D117" s="177"/>
      <c r="E117" s="177"/>
      <c r="F117" s="178"/>
      <c r="G117" s="178"/>
      <c r="H117" s="177"/>
      <c r="I117" s="177"/>
      <c r="J117" s="177"/>
      <c r="K117" s="177"/>
      <c r="L117" s="177"/>
      <c r="M117" s="177"/>
      <c r="N117" s="177"/>
      <c r="O117" s="177"/>
      <c r="P117" s="178"/>
      <c r="Q117" s="178"/>
      <c r="R117" s="178"/>
      <c r="S117" s="178"/>
      <c r="T117" s="178"/>
      <c r="U117" s="178"/>
      <c r="V117" s="178"/>
      <c r="W117" s="178"/>
      <c r="X117" s="178"/>
      <c r="Y117" s="178"/>
      <c r="Z117" s="178"/>
    </row>
    <row r="118" spans="1:26" ht="15" customHeight="1">
      <c r="A118" s="178"/>
      <c r="B118" s="177"/>
      <c r="C118" s="177"/>
      <c r="D118" s="177"/>
      <c r="E118" s="177"/>
      <c r="F118" s="178"/>
      <c r="G118" s="178"/>
      <c r="H118" s="177"/>
      <c r="I118" s="177"/>
      <c r="J118" s="177"/>
      <c r="K118" s="177"/>
      <c r="L118" s="177"/>
      <c r="M118" s="177"/>
      <c r="N118" s="177"/>
      <c r="O118" s="177"/>
      <c r="P118" s="178"/>
      <c r="Q118" s="178"/>
      <c r="R118" s="178"/>
      <c r="S118" s="178"/>
      <c r="T118" s="178"/>
      <c r="U118" s="178"/>
      <c r="V118" s="178"/>
      <c r="W118" s="178"/>
      <c r="X118" s="178"/>
      <c r="Y118" s="178"/>
      <c r="Z118" s="178"/>
    </row>
    <row r="119" spans="1:26" ht="15" customHeight="1">
      <c r="A119" s="178"/>
      <c r="B119" s="177"/>
      <c r="C119" s="177"/>
      <c r="D119" s="177"/>
      <c r="E119" s="177"/>
      <c r="F119" s="178"/>
      <c r="G119" s="178"/>
      <c r="H119" s="177"/>
      <c r="I119" s="177"/>
      <c r="J119" s="177"/>
      <c r="K119" s="177"/>
      <c r="L119" s="177"/>
      <c r="M119" s="177"/>
      <c r="N119" s="177"/>
      <c r="O119" s="177"/>
      <c r="P119" s="178"/>
      <c r="Q119" s="178"/>
      <c r="R119" s="178"/>
      <c r="S119" s="178"/>
      <c r="T119" s="178"/>
      <c r="U119" s="178"/>
      <c r="V119" s="178"/>
      <c r="W119" s="178"/>
      <c r="X119" s="178"/>
      <c r="Y119" s="178"/>
      <c r="Z119" s="178"/>
    </row>
    <row r="120" spans="1:26" ht="15" customHeight="1">
      <c r="A120" s="178"/>
      <c r="B120" s="177"/>
      <c r="C120" s="177"/>
      <c r="D120" s="177"/>
      <c r="E120" s="177"/>
      <c r="F120" s="178"/>
      <c r="G120" s="178"/>
      <c r="H120" s="177"/>
      <c r="I120" s="177"/>
      <c r="J120" s="177"/>
      <c r="K120" s="177"/>
      <c r="L120" s="177"/>
      <c r="M120" s="177"/>
      <c r="N120" s="177"/>
      <c r="O120" s="177"/>
      <c r="P120" s="178"/>
      <c r="Q120" s="178"/>
      <c r="R120" s="178"/>
      <c r="S120" s="178"/>
      <c r="T120" s="178"/>
      <c r="U120" s="178"/>
      <c r="V120" s="178"/>
      <c r="W120" s="178"/>
      <c r="X120" s="178"/>
      <c r="Y120" s="178"/>
      <c r="Z120" s="178"/>
    </row>
    <row r="121" spans="1:26" ht="14.25" customHeight="1">
      <c r="A121" s="178"/>
      <c r="B121" s="177"/>
      <c r="C121" s="177"/>
      <c r="D121" s="177"/>
      <c r="E121" s="177"/>
      <c r="F121" s="178"/>
      <c r="G121" s="178"/>
      <c r="H121" s="177"/>
      <c r="I121" s="177"/>
      <c r="J121" s="177"/>
      <c r="K121" s="177"/>
      <c r="L121" s="177"/>
      <c r="M121" s="177"/>
      <c r="N121" s="177"/>
      <c r="O121" s="177"/>
      <c r="P121" s="178"/>
      <c r="Q121" s="178"/>
      <c r="R121" s="178"/>
      <c r="S121" s="178"/>
      <c r="T121" s="178"/>
      <c r="U121" s="178"/>
      <c r="V121" s="178"/>
      <c r="W121" s="178"/>
      <c r="X121" s="178"/>
      <c r="Y121" s="178"/>
      <c r="Z121" s="178"/>
    </row>
    <row r="122" spans="1:26" ht="14.25" customHeight="1">
      <c r="A122" s="178"/>
      <c r="B122" s="177"/>
      <c r="C122" s="177"/>
      <c r="D122" s="177"/>
      <c r="E122" s="177"/>
      <c r="F122" s="178"/>
      <c r="G122" s="178"/>
      <c r="H122" s="177"/>
      <c r="I122" s="177"/>
      <c r="J122" s="177"/>
      <c r="K122" s="177"/>
      <c r="L122" s="177"/>
      <c r="M122" s="177"/>
      <c r="N122" s="177"/>
      <c r="O122" s="177"/>
      <c r="P122" s="178"/>
      <c r="Q122" s="178"/>
      <c r="R122" s="178"/>
      <c r="S122" s="178"/>
      <c r="T122" s="178"/>
      <c r="U122" s="178"/>
      <c r="V122" s="178"/>
      <c r="W122" s="178"/>
      <c r="X122" s="178"/>
      <c r="Y122" s="178"/>
      <c r="Z122" s="178"/>
    </row>
    <row r="123" spans="1:26" ht="14.25" customHeight="1">
      <c r="A123" s="178"/>
      <c r="B123" s="177"/>
      <c r="C123" s="177"/>
      <c r="D123" s="177"/>
      <c r="E123" s="177"/>
      <c r="F123" s="178"/>
      <c r="G123" s="178"/>
      <c r="H123" s="177"/>
      <c r="I123" s="177"/>
      <c r="J123" s="177"/>
      <c r="K123" s="177"/>
      <c r="L123" s="177"/>
      <c r="M123" s="177"/>
      <c r="N123" s="177"/>
      <c r="O123" s="177"/>
      <c r="P123" s="178"/>
      <c r="Q123" s="178"/>
      <c r="R123" s="178"/>
      <c r="S123" s="178"/>
      <c r="T123" s="178"/>
      <c r="U123" s="178"/>
      <c r="V123" s="178"/>
      <c r="W123" s="178"/>
      <c r="X123" s="178"/>
      <c r="Y123" s="178"/>
      <c r="Z123" s="178"/>
    </row>
    <row r="124" spans="1:26" ht="14.25" customHeight="1">
      <c r="A124" s="178"/>
      <c r="B124" s="177"/>
      <c r="C124" s="177"/>
      <c r="D124" s="177"/>
      <c r="E124" s="177"/>
      <c r="F124" s="178"/>
      <c r="G124" s="178"/>
      <c r="H124" s="177"/>
      <c r="I124" s="177"/>
      <c r="J124" s="177"/>
      <c r="K124" s="177"/>
      <c r="L124" s="177"/>
      <c r="M124" s="177"/>
      <c r="N124" s="177"/>
      <c r="O124" s="177"/>
      <c r="P124" s="178"/>
      <c r="Q124" s="178"/>
      <c r="R124" s="178"/>
      <c r="S124" s="178"/>
      <c r="T124" s="178"/>
      <c r="U124" s="178"/>
      <c r="V124" s="178"/>
      <c r="W124" s="178"/>
      <c r="X124" s="178"/>
      <c r="Y124" s="178"/>
      <c r="Z124" s="178"/>
    </row>
    <row r="125" spans="1:26" ht="14.25" customHeight="1">
      <c r="A125" s="178"/>
      <c r="B125" s="177"/>
      <c r="C125" s="177"/>
      <c r="D125" s="177"/>
      <c r="E125" s="177"/>
      <c r="F125" s="178"/>
      <c r="G125" s="178"/>
      <c r="H125" s="177"/>
      <c r="I125" s="177"/>
      <c r="J125" s="177"/>
      <c r="K125" s="177"/>
      <c r="L125" s="177"/>
      <c r="M125" s="177"/>
      <c r="N125" s="177"/>
      <c r="O125" s="177"/>
      <c r="P125" s="178"/>
      <c r="Q125" s="178"/>
      <c r="R125" s="178"/>
      <c r="S125" s="178"/>
      <c r="T125" s="178"/>
      <c r="U125" s="178"/>
      <c r="V125" s="178"/>
      <c r="W125" s="178"/>
      <c r="X125" s="178"/>
      <c r="Y125" s="178"/>
      <c r="Z125" s="178"/>
    </row>
    <row r="126" spans="1:26" ht="14.25" customHeight="1">
      <c r="A126" s="178"/>
      <c r="B126" s="177"/>
      <c r="C126" s="177"/>
      <c r="D126" s="177"/>
      <c r="E126" s="177"/>
      <c r="F126" s="178"/>
      <c r="G126" s="178"/>
      <c r="H126" s="177"/>
      <c r="I126" s="177"/>
      <c r="J126" s="177"/>
      <c r="K126" s="177"/>
      <c r="L126" s="177"/>
      <c r="M126" s="177"/>
      <c r="N126" s="177"/>
      <c r="O126" s="177"/>
      <c r="P126" s="178"/>
      <c r="Q126" s="178"/>
      <c r="R126" s="178"/>
      <c r="S126" s="178"/>
      <c r="T126" s="178"/>
      <c r="U126" s="178"/>
      <c r="V126" s="178"/>
      <c r="W126" s="178"/>
      <c r="X126" s="178"/>
      <c r="Y126" s="178"/>
      <c r="Z126" s="178"/>
    </row>
    <row r="127" spans="1:26" ht="14.25" customHeight="1">
      <c r="A127" s="178"/>
      <c r="B127" s="177"/>
      <c r="C127" s="177"/>
      <c r="D127" s="177"/>
      <c r="E127" s="177"/>
      <c r="F127" s="178"/>
      <c r="G127" s="178"/>
      <c r="H127" s="177"/>
      <c r="I127" s="177"/>
      <c r="J127" s="177"/>
      <c r="K127" s="177"/>
      <c r="L127" s="177"/>
      <c r="M127" s="177"/>
      <c r="N127" s="177"/>
      <c r="O127" s="177"/>
      <c r="P127" s="178"/>
      <c r="Q127" s="178"/>
      <c r="R127" s="178"/>
      <c r="S127" s="178"/>
      <c r="T127" s="178"/>
      <c r="U127" s="178"/>
      <c r="V127" s="178"/>
      <c r="W127" s="178"/>
      <c r="X127" s="178"/>
      <c r="Y127" s="178"/>
      <c r="Z127" s="178"/>
    </row>
    <row r="128" spans="1:26" ht="14.25" customHeight="1">
      <c r="A128" s="178"/>
      <c r="B128" s="177"/>
      <c r="C128" s="177"/>
      <c r="D128" s="177"/>
      <c r="E128" s="177"/>
      <c r="F128" s="178"/>
      <c r="G128" s="178"/>
      <c r="H128" s="177"/>
      <c r="I128" s="177"/>
      <c r="J128" s="177"/>
      <c r="K128" s="177"/>
      <c r="L128" s="177"/>
      <c r="M128" s="177"/>
      <c r="N128" s="177"/>
      <c r="O128" s="177"/>
      <c r="P128" s="178"/>
      <c r="Q128" s="178"/>
      <c r="R128" s="178"/>
      <c r="S128" s="178"/>
      <c r="T128" s="178"/>
      <c r="U128" s="178"/>
      <c r="V128" s="178"/>
      <c r="W128" s="178"/>
      <c r="X128" s="178"/>
      <c r="Y128" s="178"/>
      <c r="Z128" s="178"/>
    </row>
    <row r="129" spans="1:26" ht="14.25" customHeight="1">
      <c r="A129" s="178"/>
      <c r="B129" s="177"/>
      <c r="C129" s="177"/>
      <c r="D129" s="177"/>
      <c r="E129" s="177"/>
      <c r="F129" s="178"/>
      <c r="G129" s="178"/>
      <c r="H129" s="177"/>
      <c r="I129" s="177"/>
      <c r="J129" s="177"/>
      <c r="K129" s="177"/>
      <c r="L129" s="177"/>
      <c r="M129" s="177"/>
      <c r="N129" s="177"/>
      <c r="O129" s="177"/>
      <c r="P129" s="178"/>
      <c r="Q129" s="178"/>
      <c r="R129" s="178"/>
      <c r="S129" s="178"/>
      <c r="T129" s="178"/>
      <c r="U129" s="178"/>
      <c r="V129" s="178"/>
      <c r="W129" s="178"/>
      <c r="X129" s="178"/>
      <c r="Y129" s="178"/>
      <c r="Z129" s="178"/>
    </row>
    <row r="130" spans="1:26" ht="14.25" customHeight="1">
      <c r="A130" s="178"/>
      <c r="B130" s="177"/>
      <c r="C130" s="177"/>
      <c r="D130" s="177"/>
      <c r="E130" s="177"/>
      <c r="F130" s="178"/>
      <c r="G130" s="178"/>
      <c r="H130" s="177"/>
      <c r="I130" s="177"/>
      <c r="J130" s="177"/>
      <c r="K130" s="177"/>
      <c r="L130" s="177"/>
      <c r="M130" s="177"/>
      <c r="N130" s="177"/>
      <c r="O130" s="177"/>
      <c r="P130" s="178"/>
      <c r="Q130" s="178"/>
      <c r="R130" s="178"/>
      <c r="S130" s="178"/>
      <c r="T130" s="178"/>
      <c r="U130" s="178"/>
      <c r="V130" s="178"/>
      <c r="W130" s="178"/>
      <c r="X130" s="178"/>
      <c r="Y130" s="178"/>
      <c r="Z130" s="178"/>
    </row>
    <row r="131" spans="1:26" ht="14.25" customHeight="1">
      <c r="A131" s="178"/>
      <c r="B131" s="177"/>
      <c r="C131" s="177"/>
      <c r="D131" s="177"/>
      <c r="E131" s="177"/>
      <c r="F131" s="178"/>
      <c r="G131" s="178"/>
      <c r="H131" s="177"/>
      <c r="I131" s="177"/>
      <c r="J131" s="177"/>
      <c r="K131" s="177"/>
      <c r="L131" s="177"/>
      <c r="M131" s="177"/>
      <c r="N131" s="177"/>
      <c r="O131" s="177"/>
      <c r="P131" s="178"/>
      <c r="Q131" s="178"/>
      <c r="R131" s="178"/>
      <c r="S131" s="178"/>
      <c r="T131" s="178"/>
      <c r="U131" s="178"/>
      <c r="V131" s="178"/>
      <c r="W131" s="178"/>
      <c r="X131" s="178"/>
      <c r="Y131" s="178"/>
      <c r="Z131" s="178"/>
    </row>
    <row r="132" spans="1:26" ht="14.25" customHeight="1">
      <c r="A132" s="178"/>
      <c r="B132" s="177"/>
      <c r="C132" s="177"/>
      <c r="D132" s="177"/>
      <c r="E132" s="177"/>
      <c r="F132" s="178"/>
      <c r="G132" s="178"/>
      <c r="H132" s="177"/>
      <c r="I132" s="177"/>
      <c r="J132" s="177"/>
      <c r="K132" s="177"/>
      <c r="L132" s="177"/>
      <c r="M132" s="177"/>
      <c r="N132" s="177"/>
      <c r="O132" s="177"/>
      <c r="P132" s="178"/>
      <c r="Q132" s="178"/>
      <c r="R132" s="178"/>
      <c r="S132" s="178"/>
      <c r="T132" s="178"/>
      <c r="U132" s="178"/>
      <c r="V132" s="178"/>
      <c r="W132" s="178"/>
      <c r="X132" s="178"/>
      <c r="Y132" s="178"/>
      <c r="Z132" s="178"/>
    </row>
    <row r="133" spans="1:26" ht="14.25" customHeight="1">
      <c r="A133" s="178"/>
      <c r="B133" s="177"/>
      <c r="C133" s="177"/>
      <c r="D133" s="177"/>
      <c r="E133" s="177"/>
      <c r="F133" s="178"/>
      <c r="G133" s="178"/>
      <c r="H133" s="177"/>
      <c r="I133" s="177"/>
      <c r="J133" s="177"/>
      <c r="K133" s="177"/>
      <c r="L133" s="177"/>
      <c r="M133" s="177"/>
      <c r="N133" s="177"/>
      <c r="O133" s="177"/>
      <c r="P133" s="178"/>
      <c r="Q133" s="178"/>
      <c r="R133" s="178"/>
      <c r="S133" s="178"/>
      <c r="T133" s="178"/>
      <c r="U133" s="178"/>
      <c r="V133" s="178"/>
      <c r="W133" s="178"/>
      <c r="X133" s="178"/>
      <c r="Y133" s="178"/>
      <c r="Z133" s="178"/>
    </row>
    <row r="134" spans="1:26" ht="14.25" customHeight="1">
      <c r="A134" s="178"/>
      <c r="B134" s="177"/>
      <c r="C134" s="177"/>
      <c r="D134" s="177"/>
      <c r="E134" s="177"/>
      <c r="F134" s="178"/>
      <c r="G134" s="178"/>
      <c r="H134" s="177"/>
      <c r="I134" s="177"/>
      <c r="J134" s="177"/>
      <c r="K134" s="177"/>
      <c r="L134" s="177"/>
      <c r="M134" s="177"/>
      <c r="N134" s="177"/>
      <c r="O134" s="177"/>
      <c r="P134" s="178"/>
      <c r="Q134" s="178"/>
      <c r="R134" s="178"/>
      <c r="S134" s="178"/>
      <c r="T134" s="178"/>
      <c r="U134" s="178"/>
      <c r="V134" s="178"/>
      <c r="W134" s="178"/>
      <c r="X134" s="178"/>
      <c r="Y134" s="178"/>
      <c r="Z134" s="178"/>
    </row>
    <row r="135" spans="1:26" ht="14.25" customHeight="1">
      <c r="A135" s="178"/>
      <c r="B135" s="177"/>
      <c r="C135" s="177"/>
      <c r="D135" s="177"/>
      <c r="E135" s="177"/>
      <c r="F135" s="178"/>
      <c r="G135" s="178"/>
      <c r="H135" s="177"/>
      <c r="I135" s="177"/>
      <c r="J135" s="177"/>
      <c r="K135" s="177"/>
      <c r="L135" s="177"/>
      <c r="M135" s="177"/>
      <c r="N135" s="177"/>
      <c r="O135" s="177"/>
      <c r="P135" s="178"/>
      <c r="Q135" s="178"/>
      <c r="R135" s="178"/>
      <c r="S135" s="178"/>
      <c r="T135" s="178"/>
      <c r="U135" s="178"/>
      <c r="V135" s="178"/>
      <c r="W135" s="178"/>
      <c r="X135" s="178"/>
      <c r="Y135" s="178"/>
      <c r="Z135" s="178"/>
    </row>
    <row r="136" spans="1:26" ht="14.25" customHeight="1">
      <c r="A136" s="178"/>
      <c r="B136" s="177"/>
      <c r="C136" s="177"/>
      <c r="D136" s="177"/>
      <c r="E136" s="177"/>
      <c r="F136" s="178"/>
      <c r="G136" s="178"/>
      <c r="H136" s="177"/>
      <c r="I136" s="177"/>
      <c r="J136" s="177"/>
      <c r="K136" s="177"/>
      <c r="L136" s="177"/>
      <c r="M136" s="177"/>
      <c r="N136" s="177"/>
      <c r="O136" s="177"/>
      <c r="P136" s="178"/>
      <c r="Q136" s="178"/>
      <c r="R136" s="178"/>
      <c r="S136" s="178"/>
      <c r="T136" s="178"/>
      <c r="U136" s="178"/>
      <c r="V136" s="178"/>
      <c r="W136" s="178"/>
      <c r="X136" s="178"/>
      <c r="Y136" s="178"/>
      <c r="Z136" s="178"/>
    </row>
    <row r="137" spans="1:26" ht="14.25" customHeight="1">
      <c r="A137" s="178"/>
      <c r="B137" s="177"/>
      <c r="C137" s="177"/>
      <c r="D137" s="177"/>
      <c r="E137" s="177"/>
      <c r="F137" s="178"/>
      <c r="G137" s="178"/>
      <c r="H137" s="177"/>
      <c r="I137" s="177"/>
      <c r="J137" s="177"/>
      <c r="K137" s="177"/>
      <c r="L137" s="177"/>
      <c r="M137" s="177"/>
      <c r="N137" s="177"/>
      <c r="O137" s="177"/>
      <c r="P137" s="178"/>
      <c r="Q137" s="178"/>
      <c r="R137" s="178"/>
      <c r="S137" s="178"/>
      <c r="T137" s="178"/>
      <c r="U137" s="178"/>
      <c r="V137" s="178"/>
      <c r="W137" s="178"/>
      <c r="X137" s="178"/>
      <c r="Y137" s="178"/>
      <c r="Z137" s="178"/>
    </row>
    <row r="138" spans="1:26" ht="14.25" customHeight="1">
      <c r="A138" s="178"/>
      <c r="B138" s="177"/>
      <c r="C138" s="177"/>
      <c r="D138" s="177"/>
      <c r="E138" s="177"/>
      <c r="F138" s="178"/>
      <c r="G138" s="178"/>
      <c r="H138" s="177"/>
      <c r="I138" s="177"/>
      <c r="J138" s="177"/>
      <c r="K138" s="177"/>
      <c r="L138" s="177"/>
      <c r="M138" s="177"/>
      <c r="N138" s="177"/>
      <c r="O138" s="177"/>
      <c r="P138" s="178"/>
      <c r="Q138" s="178"/>
      <c r="R138" s="178"/>
      <c r="S138" s="178"/>
      <c r="T138" s="178"/>
      <c r="U138" s="178"/>
      <c r="V138" s="178"/>
      <c r="W138" s="178"/>
      <c r="X138" s="178"/>
      <c r="Y138" s="178"/>
      <c r="Z138" s="178"/>
    </row>
    <row r="139" spans="1:26" ht="14.25" customHeight="1">
      <c r="A139" s="178"/>
      <c r="B139" s="177"/>
      <c r="C139" s="177"/>
      <c r="D139" s="177"/>
      <c r="E139" s="177"/>
      <c r="F139" s="178"/>
      <c r="G139" s="178"/>
      <c r="H139" s="177"/>
      <c r="I139" s="177"/>
      <c r="J139" s="177"/>
      <c r="K139" s="177"/>
      <c r="L139" s="177"/>
      <c r="M139" s="177"/>
      <c r="N139" s="177"/>
      <c r="O139" s="177"/>
      <c r="P139" s="178"/>
      <c r="Q139" s="178"/>
      <c r="R139" s="178"/>
      <c r="S139" s="178"/>
      <c r="T139" s="178"/>
      <c r="U139" s="178"/>
      <c r="V139" s="178"/>
      <c r="W139" s="178"/>
      <c r="X139" s="178"/>
      <c r="Y139" s="178"/>
      <c r="Z139" s="178"/>
    </row>
    <row r="140" spans="1:26" ht="14.25" customHeight="1">
      <c r="A140" s="178"/>
      <c r="B140" s="177"/>
      <c r="C140" s="177"/>
      <c r="D140" s="177"/>
      <c r="E140" s="177"/>
      <c r="F140" s="178"/>
      <c r="G140" s="178"/>
      <c r="H140" s="177"/>
      <c r="I140" s="177"/>
      <c r="J140" s="177"/>
      <c r="K140" s="177"/>
      <c r="L140" s="177"/>
      <c r="M140" s="177"/>
      <c r="N140" s="177"/>
      <c r="O140" s="177"/>
      <c r="P140" s="178"/>
      <c r="Q140" s="178"/>
      <c r="R140" s="178"/>
      <c r="S140" s="178"/>
      <c r="T140" s="178"/>
      <c r="U140" s="178"/>
      <c r="V140" s="178"/>
      <c r="W140" s="178"/>
      <c r="X140" s="178"/>
      <c r="Y140" s="178"/>
      <c r="Z140" s="178"/>
    </row>
    <row r="141" spans="1:26" ht="14.25" customHeight="1">
      <c r="A141" s="178"/>
      <c r="B141" s="177"/>
      <c r="C141" s="177"/>
      <c r="D141" s="177"/>
      <c r="E141" s="177"/>
      <c r="F141" s="178"/>
      <c r="G141" s="178"/>
      <c r="H141" s="177"/>
      <c r="I141" s="177"/>
      <c r="J141" s="177"/>
      <c r="K141" s="177"/>
      <c r="L141" s="177"/>
      <c r="M141" s="177"/>
      <c r="N141" s="177"/>
      <c r="O141" s="177"/>
      <c r="P141" s="178"/>
      <c r="Q141" s="178"/>
      <c r="R141" s="178"/>
      <c r="S141" s="178"/>
      <c r="T141" s="178"/>
      <c r="U141" s="178"/>
      <c r="V141" s="178"/>
      <c r="W141" s="178"/>
      <c r="X141" s="178"/>
      <c r="Y141" s="178"/>
      <c r="Z141" s="178"/>
    </row>
    <row r="142" spans="1:26" ht="14.25" customHeight="1">
      <c r="A142" s="178"/>
      <c r="B142" s="177"/>
      <c r="C142" s="177"/>
      <c r="D142" s="177"/>
      <c r="E142" s="177"/>
      <c r="F142" s="178"/>
      <c r="G142" s="178"/>
      <c r="H142" s="177"/>
      <c r="I142" s="177"/>
      <c r="J142" s="177"/>
      <c r="K142" s="177"/>
      <c r="L142" s="177"/>
      <c r="M142" s="177"/>
      <c r="N142" s="177"/>
      <c r="O142" s="177"/>
      <c r="P142" s="178"/>
      <c r="Q142" s="178"/>
      <c r="R142" s="178"/>
      <c r="S142" s="178"/>
      <c r="T142" s="178"/>
      <c r="U142" s="178"/>
      <c r="V142" s="178"/>
      <c r="W142" s="178"/>
      <c r="X142" s="178"/>
      <c r="Y142" s="178"/>
      <c r="Z142" s="178"/>
    </row>
    <row r="143" spans="1:26" ht="14.25" customHeight="1">
      <c r="A143" s="178"/>
      <c r="B143" s="177"/>
      <c r="C143" s="177"/>
      <c r="D143" s="177"/>
      <c r="E143" s="177"/>
      <c r="F143" s="178"/>
      <c r="G143" s="178"/>
      <c r="H143" s="177"/>
      <c r="I143" s="177"/>
      <c r="J143" s="177"/>
      <c r="K143" s="177"/>
      <c r="L143" s="177"/>
      <c r="M143" s="177"/>
      <c r="N143" s="177"/>
      <c r="O143" s="177"/>
      <c r="P143" s="178"/>
      <c r="Q143" s="178"/>
      <c r="R143" s="178"/>
      <c r="S143" s="178"/>
      <c r="T143" s="178"/>
      <c r="U143" s="178"/>
      <c r="V143" s="178"/>
      <c r="W143" s="178"/>
      <c r="X143" s="178"/>
      <c r="Y143" s="178"/>
      <c r="Z143" s="178"/>
    </row>
    <row r="144" spans="1:26" ht="14.25" customHeight="1">
      <c r="A144" s="178"/>
      <c r="B144" s="177"/>
      <c r="C144" s="177"/>
      <c r="D144" s="177"/>
      <c r="E144" s="177"/>
      <c r="F144" s="178"/>
      <c r="G144" s="178"/>
      <c r="H144" s="177"/>
      <c r="I144" s="177"/>
      <c r="J144" s="177"/>
      <c r="K144" s="177"/>
      <c r="L144" s="177"/>
      <c r="M144" s="177"/>
      <c r="N144" s="177"/>
      <c r="O144" s="177"/>
      <c r="P144" s="178"/>
      <c r="Q144" s="178"/>
      <c r="R144" s="178"/>
      <c r="S144" s="178"/>
      <c r="T144" s="178"/>
      <c r="U144" s="178"/>
      <c r="V144" s="178"/>
      <c r="W144" s="178"/>
      <c r="X144" s="178"/>
      <c r="Y144" s="178"/>
      <c r="Z144" s="178"/>
    </row>
    <row r="145" spans="1:26" ht="14.25" customHeight="1">
      <c r="A145" s="178"/>
      <c r="B145" s="177"/>
      <c r="C145" s="177"/>
      <c r="D145" s="177"/>
      <c r="E145" s="177"/>
      <c r="F145" s="178"/>
      <c r="G145" s="178"/>
      <c r="H145" s="177"/>
      <c r="I145" s="177"/>
      <c r="J145" s="177"/>
      <c r="K145" s="177"/>
      <c r="L145" s="177"/>
      <c r="M145" s="177"/>
      <c r="N145" s="177"/>
      <c r="O145" s="177"/>
      <c r="P145" s="178"/>
      <c r="Q145" s="178"/>
      <c r="R145" s="178"/>
      <c r="S145" s="178"/>
      <c r="T145" s="178"/>
      <c r="U145" s="178"/>
      <c r="V145" s="178"/>
      <c r="W145" s="178"/>
      <c r="X145" s="178"/>
      <c r="Y145" s="178"/>
      <c r="Z145" s="178"/>
    </row>
    <row r="146" spans="1:26" ht="14.25" customHeight="1">
      <c r="A146" s="178"/>
      <c r="B146" s="177"/>
      <c r="C146" s="177"/>
      <c r="D146" s="177"/>
      <c r="E146" s="177"/>
      <c r="F146" s="178"/>
      <c r="G146" s="178"/>
      <c r="H146" s="177"/>
      <c r="I146" s="177"/>
      <c r="J146" s="177"/>
      <c r="K146" s="177"/>
      <c r="L146" s="177"/>
      <c r="M146" s="177"/>
      <c r="N146" s="177"/>
      <c r="O146" s="177"/>
      <c r="P146" s="178"/>
      <c r="Q146" s="178"/>
      <c r="R146" s="178"/>
      <c r="S146" s="178"/>
      <c r="T146" s="178"/>
      <c r="U146" s="178"/>
      <c r="V146" s="178"/>
      <c r="W146" s="178"/>
      <c r="X146" s="178"/>
      <c r="Y146" s="178"/>
      <c r="Z146" s="178"/>
    </row>
    <row r="147" spans="1:26" ht="14.25" customHeight="1">
      <c r="A147" s="178"/>
      <c r="B147" s="177"/>
      <c r="C147" s="177"/>
      <c r="D147" s="177"/>
      <c r="E147" s="177"/>
      <c r="F147" s="178"/>
      <c r="G147" s="178"/>
      <c r="H147" s="177"/>
      <c r="I147" s="177"/>
      <c r="J147" s="177"/>
      <c r="K147" s="177"/>
      <c r="L147" s="177"/>
      <c r="M147" s="177"/>
      <c r="N147" s="177"/>
      <c r="O147" s="177"/>
      <c r="P147" s="178"/>
      <c r="Q147" s="178"/>
      <c r="R147" s="178"/>
      <c r="S147" s="178"/>
      <c r="T147" s="178"/>
      <c r="U147" s="178"/>
      <c r="V147" s="178"/>
      <c r="W147" s="178"/>
      <c r="X147" s="178"/>
      <c r="Y147" s="178"/>
      <c r="Z147" s="178"/>
    </row>
    <row r="148" spans="1:26" ht="14.25" customHeight="1">
      <c r="A148" s="178"/>
      <c r="B148" s="177"/>
      <c r="C148" s="177"/>
      <c r="D148" s="177"/>
      <c r="E148" s="177"/>
      <c r="F148" s="178"/>
      <c r="G148" s="178"/>
      <c r="H148" s="177"/>
      <c r="I148" s="177"/>
      <c r="J148" s="177"/>
      <c r="K148" s="177"/>
      <c r="L148" s="177"/>
      <c r="M148" s="177"/>
      <c r="N148" s="177"/>
      <c r="O148" s="177"/>
      <c r="P148" s="178"/>
      <c r="Q148" s="178"/>
      <c r="R148" s="178"/>
      <c r="S148" s="178"/>
      <c r="T148" s="178"/>
      <c r="U148" s="178"/>
      <c r="V148" s="178"/>
      <c r="W148" s="178"/>
      <c r="X148" s="178"/>
      <c r="Y148" s="178"/>
      <c r="Z148" s="178"/>
    </row>
    <row r="149" spans="1:26" ht="14.25" customHeight="1">
      <c r="A149" s="178"/>
      <c r="B149" s="177"/>
      <c r="C149" s="177"/>
      <c r="D149" s="177"/>
      <c r="E149" s="177"/>
      <c r="F149" s="178"/>
      <c r="G149" s="178"/>
      <c r="H149" s="177"/>
      <c r="I149" s="177"/>
      <c r="J149" s="177"/>
      <c r="K149" s="177"/>
      <c r="L149" s="177"/>
      <c r="M149" s="177"/>
      <c r="N149" s="177"/>
      <c r="O149" s="177"/>
      <c r="P149" s="178"/>
      <c r="Q149" s="178"/>
      <c r="R149" s="178"/>
      <c r="S149" s="178"/>
      <c r="T149" s="178"/>
      <c r="U149" s="178"/>
      <c r="V149" s="178"/>
      <c r="W149" s="178"/>
      <c r="X149" s="178"/>
      <c r="Y149" s="178"/>
      <c r="Z149" s="178"/>
    </row>
    <row r="150" spans="1:26" ht="14.25" customHeight="1">
      <c r="A150" s="178"/>
      <c r="B150" s="177"/>
      <c r="C150" s="177"/>
      <c r="D150" s="177"/>
      <c r="E150" s="177"/>
      <c r="F150" s="178"/>
      <c r="G150" s="178"/>
      <c r="H150" s="177"/>
      <c r="I150" s="177"/>
      <c r="J150" s="177"/>
      <c r="K150" s="177"/>
      <c r="L150" s="177"/>
      <c r="M150" s="177"/>
      <c r="N150" s="177"/>
      <c r="O150" s="177"/>
      <c r="P150" s="178"/>
      <c r="Q150" s="178"/>
      <c r="R150" s="178"/>
      <c r="S150" s="178"/>
      <c r="T150" s="178"/>
      <c r="U150" s="178"/>
      <c r="V150" s="178"/>
      <c r="W150" s="178"/>
      <c r="X150" s="178"/>
      <c r="Y150" s="178"/>
      <c r="Z150" s="178"/>
    </row>
    <row r="151" spans="1:26" ht="14.25" customHeight="1">
      <c r="A151" s="178"/>
      <c r="B151" s="177"/>
      <c r="C151" s="177"/>
      <c r="D151" s="177"/>
      <c r="E151" s="177"/>
      <c r="F151" s="178"/>
      <c r="G151" s="178"/>
      <c r="H151" s="177"/>
      <c r="I151" s="177"/>
      <c r="J151" s="177"/>
      <c r="K151" s="177"/>
      <c r="L151" s="177"/>
      <c r="M151" s="177"/>
      <c r="N151" s="177"/>
      <c r="O151" s="177"/>
      <c r="P151" s="178"/>
      <c r="Q151" s="178"/>
      <c r="R151" s="178"/>
      <c r="S151" s="178"/>
      <c r="T151" s="178"/>
      <c r="U151" s="178"/>
      <c r="V151" s="178"/>
      <c r="W151" s="178"/>
      <c r="X151" s="178"/>
      <c r="Y151" s="178"/>
      <c r="Z151" s="178"/>
    </row>
    <row r="152" spans="1:26" ht="14.25" customHeight="1">
      <c r="A152" s="178"/>
      <c r="B152" s="177"/>
      <c r="C152" s="177"/>
      <c r="D152" s="177"/>
      <c r="E152" s="177"/>
      <c r="F152" s="178"/>
      <c r="G152" s="178"/>
      <c r="H152" s="177"/>
      <c r="I152" s="177"/>
      <c r="J152" s="177"/>
      <c r="K152" s="177"/>
      <c r="L152" s="177"/>
      <c r="M152" s="177"/>
      <c r="N152" s="177"/>
      <c r="O152" s="177"/>
      <c r="P152" s="178"/>
      <c r="Q152" s="178"/>
      <c r="R152" s="178"/>
      <c r="S152" s="178"/>
      <c r="T152" s="178"/>
      <c r="U152" s="178"/>
      <c r="V152" s="178"/>
      <c r="W152" s="178"/>
      <c r="X152" s="178"/>
      <c r="Y152" s="178"/>
      <c r="Z152" s="178"/>
    </row>
    <row r="153" spans="1:26" ht="14.25" customHeight="1">
      <c r="A153" s="178"/>
      <c r="B153" s="177"/>
      <c r="C153" s="177"/>
      <c r="D153" s="177"/>
      <c r="E153" s="177"/>
      <c r="F153" s="178"/>
      <c r="G153" s="178"/>
      <c r="H153" s="177"/>
      <c r="I153" s="177"/>
      <c r="J153" s="177"/>
      <c r="K153" s="177"/>
      <c r="L153" s="177"/>
      <c r="M153" s="177"/>
      <c r="N153" s="177"/>
      <c r="O153" s="177"/>
      <c r="P153" s="178"/>
      <c r="Q153" s="178"/>
      <c r="R153" s="178"/>
      <c r="S153" s="178"/>
      <c r="T153" s="178"/>
      <c r="U153" s="178"/>
      <c r="V153" s="178"/>
      <c r="W153" s="178"/>
      <c r="X153" s="178"/>
      <c r="Y153" s="178"/>
      <c r="Z153" s="178"/>
    </row>
    <row r="154" spans="1:26" ht="14.25" customHeight="1">
      <c r="A154" s="178"/>
      <c r="B154" s="177"/>
      <c r="C154" s="177"/>
      <c r="D154" s="177"/>
      <c r="E154" s="177"/>
      <c r="F154" s="178"/>
      <c r="G154" s="178"/>
      <c r="H154" s="177"/>
      <c r="I154" s="177"/>
      <c r="J154" s="177"/>
      <c r="K154" s="177"/>
      <c r="L154" s="177"/>
      <c r="M154" s="177"/>
      <c r="N154" s="177"/>
      <c r="O154" s="177"/>
      <c r="P154" s="178"/>
      <c r="Q154" s="178"/>
      <c r="R154" s="178"/>
      <c r="S154" s="178"/>
      <c r="T154" s="178"/>
      <c r="U154" s="178"/>
      <c r="V154" s="178"/>
      <c r="W154" s="178"/>
      <c r="X154" s="178"/>
      <c r="Y154" s="178"/>
      <c r="Z154" s="178"/>
    </row>
    <row r="155" spans="1:26" ht="14.25" customHeight="1">
      <c r="A155" s="178"/>
      <c r="B155" s="177"/>
      <c r="C155" s="177"/>
      <c r="D155" s="177"/>
      <c r="E155" s="177"/>
      <c r="F155" s="178"/>
      <c r="G155" s="178"/>
      <c r="H155" s="177"/>
      <c r="I155" s="177"/>
      <c r="J155" s="177"/>
      <c r="K155" s="177"/>
      <c r="L155" s="177"/>
      <c r="M155" s="177"/>
      <c r="N155" s="177"/>
      <c r="O155" s="177"/>
      <c r="P155" s="178"/>
      <c r="Q155" s="178"/>
      <c r="R155" s="178"/>
      <c r="S155" s="178"/>
      <c r="T155" s="178"/>
      <c r="U155" s="178"/>
      <c r="V155" s="178"/>
      <c r="W155" s="178"/>
      <c r="X155" s="178"/>
      <c r="Y155" s="178"/>
      <c r="Z155" s="178"/>
    </row>
    <row r="156" spans="1:26" ht="14.25" customHeight="1">
      <c r="A156" s="178"/>
      <c r="B156" s="177"/>
      <c r="C156" s="177"/>
      <c r="D156" s="177"/>
      <c r="E156" s="177"/>
      <c r="F156" s="178"/>
      <c r="G156" s="178"/>
      <c r="H156" s="177"/>
      <c r="I156" s="177"/>
      <c r="J156" s="177"/>
      <c r="K156" s="177"/>
      <c r="L156" s="177"/>
      <c r="M156" s="177"/>
      <c r="N156" s="177"/>
      <c r="O156" s="177"/>
      <c r="P156" s="178"/>
      <c r="Q156" s="178"/>
      <c r="R156" s="178"/>
      <c r="S156" s="178"/>
      <c r="T156" s="178"/>
      <c r="U156" s="178"/>
      <c r="V156" s="178"/>
      <c r="W156" s="178"/>
      <c r="X156" s="178"/>
      <c r="Y156" s="178"/>
      <c r="Z156" s="178"/>
    </row>
    <row r="157" spans="1:26" ht="14.25" customHeight="1">
      <c r="A157" s="178"/>
      <c r="B157" s="177"/>
      <c r="C157" s="177"/>
      <c r="D157" s="177"/>
      <c r="E157" s="177"/>
      <c r="F157" s="178"/>
      <c r="G157" s="178"/>
      <c r="H157" s="177"/>
      <c r="I157" s="177"/>
      <c r="J157" s="177"/>
      <c r="K157" s="177"/>
      <c r="L157" s="177"/>
      <c r="M157" s="177"/>
      <c r="N157" s="177"/>
      <c r="O157" s="177"/>
      <c r="P157" s="178"/>
      <c r="Q157" s="178"/>
      <c r="R157" s="178"/>
      <c r="S157" s="178"/>
      <c r="T157" s="178"/>
      <c r="U157" s="178"/>
      <c r="V157" s="178"/>
      <c r="W157" s="178"/>
      <c r="X157" s="178"/>
      <c r="Y157" s="178"/>
      <c r="Z157" s="178"/>
    </row>
    <row r="158" spans="1:26" ht="14.25" customHeight="1">
      <c r="A158" s="178"/>
      <c r="B158" s="177"/>
      <c r="C158" s="177"/>
      <c r="D158" s="177"/>
      <c r="E158" s="177"/>
      <c r="F158" s="178"/>
      <c r="G158" s="178"/>
      <c r="H158" s="177"/>
      <c r="I158" s="177"/>
      <c r="J158" s="177"/>
      <c r="K158" s="177"/>
      <c r="L158" s="177"/>
      <c r="M158" s="177"/>
      <c r="N158" s="177"/>
      <c r="O158" s="177"/>
      <c r="P158" s="178"/>
      <c r="Q158" s="178"/>
      <c r="R158" s="178"/>
      <c r="S158" s="178"/>
      <c r="T158" s="178"/>
      <c r="U158" s="178"/>
      <c r="V158" s="178"/>
      <c r="W158" s="178"/>
      <c r="X158" s="178"/>
      <c r="Y158" s="178"/>
      <c r="Z158" s="178"/>
    </row>
    <row r="159" spans="1:26" ht="14.25" customHeight="1">
      <c r="A159" s="178"/>
      <c r="B159" s="177"/>
      <c r="C159" s="177"/>
      <c r="D159" s="177"/>
      <c r="E159" s="177"/>
      <c r="F159" s="178"/>
      <c r="G159" s="178"/>
      <c r="H159" s="177"/>
      <c r="I159" s="177"/>
      <c r="J159" s="177"/>
      <c r="K159" s="177"/>
      <c r="L159" s="177"/>
      <c r="M159" s="177"/>
      <c r="N159" s="177"/>
      <c r="O159" s="177"/>
      <c r="P159" s="178"/>
      <c r="Q159" s="178"/>
      <c r="R159" s="178"/>
      <c r="S159" s="178"/>
      <c r="T159" s="178"/>
      <c r="U159" s="178"/>
      <c r="V159" s="178"/>
      <c r="W159" s="178"/>
      <c r="X159" s="178"/>
      <c r="Y159" s="178"/>
      <c r="Z159" s="178"/>
    </row>
    <row r="160" spans="1:26" ht="14.25" customHeight="1">
      <c r="A160" s="178"/>
      <c r="B160" s="177"/>
      <c r="C160" s="177"/>
      <c r="D160" s="177"/>
      <c r="E160" s="177"/>
      <c r="F160" s="178"/>
      <c r="G160" s="178"/>
      <c r="H160" s="177"/>
      <c r="I160" s="177"/>
      <c r="J160" s="177"/>
      <c r="K160" s="177"/>
      <c r="L160" s="177"/>
      <c r="M160" s="177"/>
      <c r="N160" s="177"/>
      <c r="O160" s="177"/>
      <c r="P160" s="178"/>
      <c r="Q160" s="178"/>
      <c r="R160" s="178"/>
      <c r="S160" s="178"/>
      <c r="T160" s="178"/>
      <c r="U160" s="178"/>
      <c r="V160" s="178"/>
      <c r="W160" s="178"/>
      <c r="X160" s="178"/>
      <c r="Y160" s="178"/>
      <c r="Z160" s="178"/>
    </row>
    <row r="161" spans="1:26" ht="14.25" customHeight="1">
      <c r="A161" s="178"/>
      <c r="B161" s="177"/>
      <c r="C161" s="177"/>
      <c r="D161" s="177"/>
      <c r="E161" s="177"/>
      <c r="F161" s="178"/>
      <c r="G161" s="178"/>
      <c r="H161" s="177"/>
      <c r="I161" s="177"/>
      <c r="J161" s="177"/>
      <c r="K161" s="177"/>
      <c r="L161" s="177"/>
      <c r="M161" s="177"/>
      <c r="N161" s="177"/>
      <c r="O161" s="177"/>
      <c r="P161" s="178"/>
      <c r="Q161" s="178"/>
      <c r="R161" s="178"/>
      <c r="S161" s="178"/>
      <c r="T161" s="178"/>
      <c r="U161" s="178"/>
      <c r="V161" s="178"/>
      <c r="W161" s="178"/>
      <c r="X161" s="178"/>
      <c r="Y161" s="178"/>
      <c r="Z161" s="178"/>
    </row>
    <row r="162" spans="1:26" ht="14.25" customHeight="1">
      <c r="A162" s="178"/>
      <c r="B162" s="177"/>
      <c r="C162" s="177"/>
      <c r="D162" s="177"/>
      <c r="E162" s="177"/>
      <c r="F162" s="178"/>
      <c r="G162" s="178"/>
      <c r="H162" s="177"/>
      <c r="I162" s="177"/>
      <c r="J162" s="177"/>
      <c r="K162" s="177"/>
      <c r="L162" s="177"/>
      <c r="M162" s="177"/>
      <c r="N162" s="177"/>
      <c r="O162" s="177"/>
      <c r="P162" s="178"/>
      <c r="Q162" s="178"/>
      <c r="R162" s="178"/>
      <c r="S162" s="178"/>
      <c r="T162" s="178"/>
      <c r="U162" s="178"/>
      <c r="V162" s="178"/>
      <c r="W162" s="178"/>
      <c r="X162" s="178"/>
      <c r="Y162" s="178"/>
      <c r="Z162" s="178"/>
    </row>
    <row r="163" spans="1:26" ht="14.25" customHeight="1">
      <c r="A163" s="178"/>
      <c r="B163" s="177"/>
      <c r="C163" s="177"/>
      <c r="D163" s="177"/>
      <c r="E163" s="177"/>
      <c r="F163" s="178"/>
      <c r="G163" s="178"/>
      <c r="H163" s="177"/>
      <c r="I163" s="177"/>
      <c r="J163" s="177"/>
      <c r="K163" s="177"/>
      <c r="L163" s="177"/>
      <c r="M163" s="177"/>
      <c r="N163" s="177"/>
      <c r="O163" s="177"/>
      <c r="P163" s="178"/>
      <c r="Q163" s="178"/>
      <c r="R163" s="178"/>
      <c r="S163" s="178"/>
      <c r="T163" s="178"/>
      <c r="U163" s="178"/>
      <c r="V163" s="178"/>
      <c r="W163" s="178"/>
      <c r="X163" s="178"/>
      <c r="Y163" s="178"/>
      <c r="Z163" s="178"/>
    </row>
    <row r="164" spans="1:26" ht="14.25" customHeight="1">
      <c r="A164" s="178"/>
      <c r="B164" s="177"/>
      <c r="C164" s="177"/>
      <c r="D164" s="177"/>
      <c r="E164" s="177"/>
      <c r="F164" s="178"/>
      <c r="G164" s="178"/>
      <c r="H164" s="177"/>
      <c r="I164" s="177"/>
      <c r="J164" s="177"/>
      <c r="K164" s="177"/>
      <c r="L164" s="177"/>
      <c r="M164" s="177"/>
      <c r="N164" s="177"/>
      <c r="O164" s="177"/>
      <c r="P164" s="178"/>
      <c r="Q164" s="178"/>
      <c r="R164" s="178"/>
      <c r="S164" s="178"/>
      <c r="T164" s="178"/>
      <c r="U164" s="178"/>
      <c r="V164" s="178"/>
      <c r="W164" s="178"/>
      <c r="X164" s="178"/>
      <c r="Y164" s="178"/>
      <c r="Z164" s="178"/>
    </row>
    <row r="165" spans="1:26" ht="14.25" customHeight="1">
      <c r="A165" s="178"/>
      <c r="B165" s="177"/>
      <c r="C165" s="177"/>
      <c r="D165" s="177"/>
      <c r="E165" s="177"/>
      <c r="F165" s="178"/>
      <c r="G165" s="178"/>
      <c r="H165" s="177"/>
      <c r="I165" s="177"/>
      <c r="J165" s="177"/>
      <c r="K165" s="177"/>
      <c r="L165" s="177"/>
      <c r="M165" s="177"/>
      <c r="N165" s="177"/>
      <c r="O165" s="177"/>
      <c r="P165" s="178"/>
      <c r="Q165" s="178"/>
      <c r="R165" s="178"/>
      <c r="S165" s="178"/>
      <c r="T165" s="178"/>
      <c r="U165" s="178"/>
      <c r="V165" s="178"/>
      <c r="W165" s="178"/>
      <c r="X165" s="178"/>
      <c r="Y165" s="178"/>
      <c r="Z165" s="178"/>
    </row>
    <row r="166" spans="1:26" ht="14.25" customHeight="1">
      <c r="A166" s="178"/>
      <c r="B166" s="177"/>
      <c r="C166" s="177"/>
      <c r="D166" s="177"/>
      <c r="E166" s="177"/>
      <c r="F166" s="178"/>
      <c r="G166" s="178"/>
      <c r="H166" s="177"/>
      <c r="I166" s="177"/>
      <c r="J166" s="177"/>
      <c r="K166" s="177"/>
      <c r="L166" s="177"/>
      <c r="M166" s="177"/>
      <c r="N166" s="177"/>
      <c r="O166" s="177"/>
      <c r="P166" s="178"/>
      <c r="Q166" s="178"/>
      <c r="R166" s="178"/>
      <c r="S166" s="178"/>
      <c r="T166" s="178"/>
      <c r="U166" s="178"/>
      <c r="V166" s="178"/>
      <c r="W166" s="178"/>
      <c r="X166" s="178"/>
      <c r="Y166" s="178"/>
      <c r="Z166" s="178"/>
    </row>
    <row r="167" spans="1:26" ht="14.25" customHeight="1">
      <c r="A167" s="178"/>
      <c r="B167" s="177"/>
      <c r="C167" s="177"/>
      <c r="D167" s="177"/>
      <c r="E167" s="177"/>
      <c r="F167" s="178"/>
      <c r="G167" s="178"/>
      <c r="H167" s="177"/>
      <c r="I167" s="177"/>
      <c r="J167" s="177"/>
      <c r="K167" s="177"/>
      <c r="L167" s="177"/>
      <c r="M167" s="177"/>
      <c r="N167" s="177"/>
      <c r="O167" s="177"/>
      <c r="P167" s="178"/>
      <c r="Q167" s="178"/>
      <c r="R167" s="178"/>
      <c r="S167" s="178"/>
      <c r="T167" s="178"/>
      <c r="U167" s="178"/>
      <c r="V167" s="178"/>
      <c r="W167" s="178"/>
      <c r="X167" s="178"/>
      <c r="Y167" s="178"/>
      <c r="Z167" s="178"/>
    </row>
    <row r="168" spans="1:26" ht="14.25" customHeight="1">
      <c r="A168" s="178"/>
      <c r="B168" s="177"/>
      <c r="C168" s="177"/>
      <c r="D168" s="177"/>
      <c r="E168" s="177"/>
      <c r="F168" s="178"/>
      <c r="G168" s="178"/>
      <c r="H168" s="177"/>
      <c r="I168" s="177"/>
      <c r="J168" s="177"/>
      <c r="K168" s="177"/>
      <c r="L168" s="177"/>
      <c r="M168" s="177"/>
      <c r="N168" s="177"/>
      <c r="O168" s="177"/>
      <c r="P168" s="178"/>
      <c r="Q168" s="178"/>
      <c r="R168" s="178"/>
      <c r="S168" s="178"/>
      <c r="T168" s="178"/>
      <c r="U168" s="178"/>
      <c r="V168" s="178"/>
      <c r="W168" s="178"/>
      <c r="X168" s="178"/>
      <c r="Y168" s="178"/>
      <c r="Z168" s="178"/>
    </row>
    <row r="169" spans="1:26" ht="14.25" customHeight="1">
      <c r="A169" s="178"/>
      <c r="B169" s="177"/>
      <c r="C169" s="177"/>
      <c r="D169" s="177"/>
      <c r="E169" s="177"/>
      <c r="F169" s="178"/>
      <c r="G169" s="178"/>
      <c r="H169" s="177"/>
      <c r="I169" s="177"/>
      <c r="J169" s="177"/>
      <c r="K169" s="177"/>
      <c r="L169" s="177"/>
      <c r="M169" s="177"/>
      <c r="N169" s="177"/>
      <c r="O169" s="177"/>
      <c r="P169" s="178"/>
      <c r="Q169" s="178"/>
      <c r="R169" s="178"/>
      <c r="S169" s="178"/>
      <c r="T169" s="178"/>
      <c r="U169" s="178"/>
      <c r="V169" s="178"/>
      <c r="W169" s="178"/>
      <c r="X169" s="178"/>
      <c r="Y169" s="178"/>
      <c r="Z169" s="178"/>
    </row>
    <row r="170" spans="1:26" ht="14.25" customHeight="1">
      <c r="A170" s="178"/>
      <c r="B170" s="177"/>
      <c r="C170" s="177"/>
      <c r="D170" s="177"/>
      <c r="E170" s="177"/>
      <c r="F170" s="178"/>
      <c r="G170" s="178"/>
      <c r="H170" s="177"/>
      <c r="I170" s="177"/>
      <c r="J170" s="177"/>
      <c r="K170" s="177"/>
      <c r="L170" s="177"/>
      <c r="M170" s="177"/>
      <c r="N170" s="177"/>
      <c r="O170" s="177"/>
      <c r="P170" s="178"/>
      <c r="Q170" s="178"/>
      <c r="R170" s="178"/>
      <c r="S170" s="178"/>
      <c r="T170" s="178"/>
      <c r="U170" s="178"/>
      <c r="V170" s="178"/>
      <c r="W170" s="178"/>
      <c r="X170" s="178"/>
      <c r="Y170" s="178"/>
      <c r="Z170" s="178"/>
    </row>
    <row r="171" spans="1:26" ht="14.25" customHeight="1">
      <c r="A171" s="178"/>
      <c r="B171" s="177"/>
      <c r="C171" s="177"/>
      <c r="D171" s="177"/>
      <c r="E171" s="177"/>
      <c r="F171" s="178"/>
      <c r="G171" s="178"/>
      <c r="H171" s="177"/>
      <c r="I171" s="177"/>
      <c r="J171" s="177"/>
      <c r="K171" s="177"/>
      <c r="L171" s="177"/>
      <c r="M171" s="177"/>
      <c r="N171" s="177"/>
      <c r="O171" s="177"/>
      <c r="P171" s="178"/>
      <c r="Q171" s="178"/>
      <c r="R171" s="178"/>
      <c r="S171" s="178"/>
      <c r="T171" s="178"/>
      <c r="U171" s="178"/>
      <c r="V171" s="178"/>
      <c r="W171" s="178"/>
      <c r="X171" s="178"/>
      <c r="Y171" s="178"/>
      <c r="Z171" s="178"/>
    </row>
    <row r="172" spans="1:26" ht="14.25" customHeight="1">
      <c r="A172" s="178"/>
      <c r="B172" s="177"/>
      <c r="C172" s="177"/>
      <c r="D172" s="177"/>
      <c r="E172" s="177"/>
      <c r="F172" s="178"/>
      <c r="G172" s="178"/>
      <c r="H172" s="177"/>
      <c r="I172" s="177"/>
      <c r="J172" s="177"/>
      <c r="K172" s="177"/>
      <c r="L172" s="177"/>
      <c r="M172" s="177"/>
      <c r="N172" s="177"/>
      <c r="O172" s="177"/>
      <c r="P172" s="178"/>
      <c r="Q172" s="178"/>
      <c r="R172" s="178"/>
      <c r="S172" s="178"/>
      <c r="T172" s="178"/>
      <c r="U172" s="178"/>
      <c r="V172" s="178"/>
      <c r="W172" s="178"/>
      <c r="X172" s="178"/>
      <c r="Y172" s="178"/>
      <c r="Z172" s="178"/>
    </row>
    <row r="173" spans="1:26" ht="14.25" customHeight="1">
      <c r="A173" s="178"/>
      <c r="B173" s="177"/>
      <c r="C173" s="177"/>
      <c r="D173" s="177"/>
      <c r="E173" s="177"/>
      <c r="F173" s="178"/>
      <c r="G173" s="178"/>
      <c r="H173" s="177"/>
      <c r="I173" s="177"/>
      <c r="J173" s="177"/>
      <c r="K173" s="177"/>
      <c r="L173" s="177"/>
      <c r="M173" s="177"/>
      <c r="N173" s="177"/>
      <c r="O173" s="177"/>
      <c r="P173" s="178"/>
      <c r="Q173" s="178"/>
      <c r="R173" s="178"/>
      <c r="S173" s="178"/>
      <c r="T173" s="178"/>
      <c r="U173" s="178"/>
      <c r="V173" s="178"/>
      <c r="W173" s="178"/>
      <c r="X173" s="178"/>
      <c r="Y173" s="178"/>
      <c r="Z173" s="178"/>
    </row>
    <row r="174" spans="1:26" ht="14.25" customHeight="1">
      <c r="A174" s="178"/>
      <c r="B174" s="177"/>
      <c r="C174" s="177"/>
      <c r="D174" s="177"/>
      <c r="E174" s="177"/>
      <c r="F174" s="178"/>
      <c r="G174" s="178"/>
      <c r="H174" s="177"/>
      <c r="I174" s="177"/>
      <c r="J174" s="177"/>
      <c r="K174" s="177"/>
      <c r="L174" s="177"/>
      <c r="M174" s="177"/>
      <c r="N174" s="177"/>
      <c r="O174" s="177"/>
      <c r="P174" s="178"/>
      <c r="Q174" s="178"/>
      <c r="R174" s="178"/>
      <c r="S174" s="178"/>
      <c r="T174" s="178"/>
      <c r="U174" s="178"/>
      <c r="V174" s="178"/>
      <c r="W174" s="178"/>
      <c r="X174" s="178"/>
      <c r="Y174" s="178"/>
      <c r="Z174" s="178"/>
    </row>
    <row r="175" spans="1:26" ht="14.25" customHeight="1">
      <c r="A175" s="178"/>
      <c r="B175" s="177"/>
      <c r="C175" s="177"/>
      <c r="D175" s="177"/>
      <c r="E175" s="177"/>
      <c r="F175" s="178"/>
      <c r="G175" s="178"/>
      <c r="H175" s="177"/>
      <c r="I175" s="177"/>
      <c r="J175" s="177"/>
      <c r="K175" s="177"/>
      <c r="L175" s="177"/>
      <c r="M175" s="177"/>
      <c r="N175" s="177"/>
      <c r="O175" s="177"/>
      <c r="P175" s="178"/>
      <c r="Q175" s="178"/>
      <c r="R175" s="178"/>
      <c r="S175" s="178"/>
      <c r="T175" s="178"/>
      <c r="U175" s="178"/>
      <c r="V175" s="178"/>
      <c r="W175" s="178"/>
      <c r="X175" s="178"/>
      <c r="Y175" s="178"/>
      <c r="Z175" s="178"/>
    </row>
    <row r="176" spans="1:26" ht="14.25" customHeight="1">
      <c r="A176" s="178"/>
      <c r="B176" s="177"/>
      <c r="C176" s="177"/>
      <c r="D176" s="177"/>
      <c r="E176" s="177"/>
      <c r="F176" s="178"/>
      <c r="G176" s="178"/>
      <c r="H176" s="177"/>
      <c r="I176" s="177"/>
      <c r="J176" s="177"/>
      <c r="K176" s="177"/>
      <c r="L176" s="177"/>
      <c r="M176" s="177"/>
      <c r="N176" s="177"/>
      <c r="O176" s="177"/>
      <c r="P176" s="178"/>
      <c r="Q176" s="178"/>
      <c r="R176" s="178"/>
      <c r="S176" s="178"/>
      <c r="T176" s="178"/>
      <c r="U176" s="178"/>
      <c r="V176" s="178"/>
      <c r="W176" s="178"/>
      <c r="X176" s="178"/>
      <c r="Y176" s="178"/>
      <c r="Z176" s="178"/>
    </row>
    <row r="177" spans="1:26" ht="14.25" customHeight="1">
      <c r="A177" s="178"/>
      <c r="B177" s="177"/>
      <c r="C177" s="177"/>
      <c r="D177" s="177"/>
      <c r="E177" s="177"/>
      <c r="F177" s="178"/>
      <c r="G177" s="178"/>
      <c r="H177" s="177"/>
      <c r="I177" s="177"/>
      <c r="J177" s="177"/>
      <c r="K177" s="177"/>
      <c r="L177" s="177"/>
      <c r="M177" s="177"/>
      <c r="N177" s="177"/>
      <c r="O177" s="177"/>
      <c r="P177" s="178"/>
      <c r="Q177" s="178"/>
      <c r="R177" s="178"/>
      <c r="S177" s="178"/>
      <c r="T177" s="178"/>
      <c r="U177" s="178"/>
      <c r="V177" s="178"/>
      <c r="W177" s="178"/>
      <c r="X177" s="178"/>
      <c r="Y177" s="178"/>
      <c r="Z177" s="178"/>
    </row>
    <row r="178" spans="1:26" ht="14.25" customHeight="1">
      <c r="A178" s="178"/>
      <c r="B178" s="177"/>
      <c r="C178" s="177"/>
      <c r="D178" s="177"/>
      <c r="E178" s="177"/>
      <c r="F178" s="178"/>
      <c r="G178" s="178"/>
      <c r="H178" s="177"/>
      <c r="I178" s="177"/>
      <c r="J178" s="177"/>
      <c r="K178" s="177"/>
      <c r="L178" s="177"/>
      <c r="M178" s="177"/>
      <c r="N178" s="177"/>
      <c r="O178" s="177"/>
      <c r="P178" s="178"/>
      <c r="Q178" s="178"/>
      <c r="R178" s="178"/>
      <c r="S178" s="178"/>
      <c r="T178" s="178"/>
      <c r="U178" s="178"/>
      <c r="V178" s="178"/>
      <c r="W178" s="178"/>
      <c r="X178" s="178"/>
      <c r="Y178" s="178"/>
      <c r="Z178" s="178"/>
    </row>
    <row r="179" spans="1:26" ht="14.25" customHeight="1">
      <c r="A179" s="178"/>
      <c r="B179" s="177"/>
      <c r="C179" s="177"/>
      <c r="D179" s="177"/>
      <c r="E179" s="177"/>
      <c r="F179" s="178"/>
      <c r="G179" s="178"/>
      <c r="H179" s="177"/>
      <c r="I179" s="177"/>
      <c r="J179" s="177"/>
      <c r="K179" s="177"/>
      <c r="L179" s="177"/>
      <c r="M179" s="177"/>
      <c r="N179" s="177"/>
      <c r="O179" s="177"/>
      <c r="P179" s="178"/>
      <c r="Q179" s="178"/>
      <c r="R179" s="178"/>
      <c r="S179" s="178"/>
      <c r="T179" s="178"/>
      <c r="U179" s="178"/>
      <c r="V179" s="178"/>
      <c r="W179" s="178"/>
      <c r="X179" s="178"/>
      <c r="Y179" s="178"/>
      <c r="Z179" s="178"/>
    </row>
    <row r="180" spans="1:26" ht="14.25" customHeight="1">
      <c r="A180" s="178"/>
      <c r="B180" s="177"/>
      <c r="C180" s="177"/>
      <c r="D180" s="177"/>
      <c r="E180" s="177"/>
      <c r="F180" s="178"/>
      <c r="G180" s="178"/>
      <c r="H180" s="177"/>
      <c r="I180" s="177"/>
      <c r="J180" s="177"/>
      <c r="K180" s="177"/>
      <c r="L180" s="177"/>
      <c r="M180" s="177"/>
      <c r="N180" s="177"/>
      <c r="O180" s="177"/>
      <c r="P180" s="178"/>
      <c r="Q180" s="178"/>
      <c r="R180" s="178"/>
      <c r="S180" s="178"/>
      <c r="T180" s="178"/>
      <c r="U180" s="178"/>
      <c r="V180" s="178"/>
      <c r="W180" s="178"/>
      <c r="X180" s="178"/>
      <c r="Y180" s="178"/>
      <c r="Z180" s="178"/>
    </row>
    <row r="181" spans="1:26" ht="14.25" customHeight="1">
      <c r="A181" s="178"/>
      <c r="B181" s="177"/>
      <c r="C181" s="177"/>
      <c r="D181" s="177"/>
      <c r="E181" s="177"/>
      <c r="F181" s="178"/>
      <c r="G181" s="178"/>
      <c r="H181" s="177"/>
      <c r="I181" s="177"/>
      <c r="J181" s="177"/>
      <c r="K181" s="177"/>
      <c r="L181" s="177"/>
      <c r="M181" s="177"/>
      <c r="N181" s="177"/>
      <c r="O181" s="177"/>
      <c r="P181" s="178"/>
      <c r="Q181" s="178"/>
      <c r="R181" s="178"/>
      <c r="S181" s="178"/>
      <c r="T181" s="178"/>
      <c r="U181" s="178"/>
      <c r="V181" s="178"/>
      <c r="W181" s="178"/>
      <c r="X181" s="178"/>
      <c r="Y181" s="178"/>
      <c r="Z181" s="178"/>
    </row>
    <row r="182" spans="1:26" ht="14.25" customHeight="1">
      <c r="A182" s="178"/>
      <c r="B182" s="177"/>
      <c r="C182" s="177"/>
      <c r="D182" s="177"/>
      <c r="E182" s="177"/>
      <c r="F182" s="178"/>
      <c r="G182" s="178"/>
      <c r="H182" s="177"/>
      <c r="I182" s="177"/>
      <c r="J182" s="177"/>
      <c r="K182" s="177"/>
      <c r="L182" s="177"/>
      <c r="M182" s="177"/>
      <c r="N182" s="177"/>
      <c r="O182" s="177"/>
      <c r="P182" s="178"/>
      <c r="Q182" s="178"/>
      <c r="R182" s="178"/>
      <c r="S182" s="178"/>
      <c r="T182" s="178"/>
      <c r="U182" s="178"/>
      <c r="V182" s="178"/>
      <c r="W182" s="178"/>
      <c r="X182" s="178"/>
      <c r="Y182" s="178"/>
      <c r="Z182" s="178"/>
    </row>
    <row r="183" spans="1:26" ht="14.25" customHeight="1">
      <c r="A183" s="178"/>
      <c r="B183" s="177"/>
      <c r="C183" s="177"/>
      <c r="D183" s="177"/>
      <c r="E183" s="177"/>
      <c r="F183" s="178"/>
      <c r="G183" s="178"/>
      <c r="H183" s="177"/>
      <c r="I183" s="177"/>
      <c r="J183" s="177"/>
      <c r="K183" s="177"/>
      <c r="L183" s="177"/>
      <c r="M183" s="177"/>
      <c r="N183" s="177"/>
      <c r="O183" s="177"/>
      <c r="P183" s="178"/>
      <c r="Q183" s="178"/>
      <c r="R183" s="178"/>
      <c r="S183" s="178"/>
      <c r="T183" s="178"/>
      <c r="U183" s="178"/>
      <c r="V183" s="178"/>
      <c r="W183" s="178"/>
      <c r="X183" s="178"/>
      <c r="Y183" s="178"/>
      <c r="Z183" s="178"/>
    </row>
    <row r="184" spans="1:26" ht="14.25" customHeight="1">
      <c r="A184" s="178"/>
      <c r="B184" s="177"/>
      <c r="C184" s="177"/>
      <c r="D184" s="177"/>
      <c r="E184" s="177"/>
      <c r="F184" s="178"/>
      <c r="G184" s="178"/>
      <c r="H184" s="177"/>
      <c r="I184" s="177"/>
      <c r="J184" s="177"/>
      <c r="K184" s="177"/>
      <c r="L184" s="177"/>
      <c r="M184" s="177"/>
      <c r="N184" s="177"/>
      <c r="O184" s="177"/>
      <c r="P184" s="178"/>
      <c r="Q184" s="178"/>
      <c r="R184" s="178"/>
      <c r="S184" s="178"/>
      <c r="T184" s="178"/>
      <c r="U184" s="178"/>
      <c r="V184" s="178"/>
      <c r="W184" s="178"/>
      <c r="X184" s="178"/>
      <c r="Y184" s="178"/>
      <c r="Z184" s="178"/>
    </row>
    <row r="185" spans="1:26" ht="14.25" customHeight="1">
      <c r="A185" s="178"/>
      <c r="B185" s="177"/>
      <c r="C185" s="177"/>
      <c r="D185" s="177"/>
      <c r="E185" s="177"/>
      <c r="F185" s="178"/>
      <c r="G185" s="178"/>
      <c r="H185" s="177"/>
      <c r="I185" s="177"/>
      <c r="J185" s="177"/>
      <c r="K185" s="177"/>
      <c r="L185" s="177"/>
      <c r="M185" s="177"/>
      <c r="N185" s="177"/>
      <c r="O185" s="177"/>
      <c r="P185" s="178"/>
      <c r="Q185" s="178"/>
      <c r="R185" s="178"/>
      <c r="S185" s="178"/>
      <c r="T185" s="178"/>
      <c r="U185" s="178"/>
      <c r="V185" s="178"/>
      <c r="W185" s="178"/>
      <c r="X185" s="178"/>
      <c r="Y185" s="178"/>
      <c r="Z185" s="178"/>
    </row>
    <row r="186" spans="1:26" ht="14.25" customHeight="1">
      <c r="A186" s="178"/>
      <c r="B186" s="177"/>
      <c r="C186" s="177"/>
      <c r="D186" s="177"/>
      <c r="E186" s="177"/>
      <c r="F186" s="178"/>
      <c r="G186" s="178"/>
      <c r="H186" s="177"/>
      <c r="I186" s="177"/>
      <c r="J186" s="177"/>
      <c r="K186" s="177"/>
      <c r="L186" s="177"/>
      <c r="M186" s="177"/>
      <c r="N186" s="177"/>
      <c r="O186" s="177"/>
      <c r="P186" s="178"/>
      <c r="Q186" s="178"/>
      <c r="R186" s="178"/>
      <c r="S186" s="178"/>
      <c r="T186" s="178"/>
      <c r="U186" s="178"/>
      <c r="V186" s="178"/>
      <c r="W186" s="178"/>
      <c r="X186" s="178"/>
      <c r="Y186" s="178"/>
      <c r="Z186" s="178"/>
    </row>
    <row r="187" spans="1:26" ht="14.25" customHeight="1">
      <c r="A187" s="178"/>
      <c r="B187" s="177"/>
      <c r="C187" s="177"/>
      <c r="D187" s="177"/>
      <c r="E187" s="177"/>
      <c r="F187" s="178"/>
      <c r="G187" s="178"/>
      <c r="H187" s="177"/>
      <c r="I187" s="177"/>
      <c r="J187" s="177"/>
      <c r="K187" s="177"/>
      <c r="L187" s="177"/>
      <c r="M187" s="177"/>
      <c r="N187" s="177"/>
      <c r="O187" s="177"/>
      <c r="P187" s="178"/>
      <c r="Q187" s="178"/>
      <c r="R187" s="178"/>
      <c r="S187" s="178"/>
      <c r="T187" s="178"/>
      <c r="U187" s="178"/>
      <c r="V187" s="178"/>
      <c r="W187" s="178"/>
      <c r="X187" s="178"/>
      <c r="Y187" s="178"/>
      <c r="Z187" s="178"/>
    </row>
    <row r="188" spans="1:26" ht="14.25" customHeight="1">
      <c r="A188" s="178"/>
      <c r="B188" s="177"/>
      <c r="C188" s="177"/>
      <c r="D188" s="177"/>
      <c r="E188" s="177"/>
      <c r="F188" s="178"/>
      <c r="G188" s="178"/>
      <c r="H188" s="177"/>
      <c r="I188" s="177"/>
      <c r="J188" s="177"/>
      <c r="K188" s="177"/>
      <c r="L188" s="177"/>
      <c r="M188" s="177"/>
      <c r="N188" s="177"/>
      <c r="O188" s="177"/>
      <c r="P188" s="178"/>
      <c r="Q188" s="178"/>
      <c r="R188" s="178"/>
      <c r="S188" s="178"/>
      <c r="T188" s="178"/>
      <c r="U188" s="178"/>
      <c r="V188" s="178"/>
      <c r="W188" s="178"/>
      <c r="X188" s="178"/>
      <c r="Y188" s="178"/>
      <c r="Z188" s="178"/>
    </row>
    <row r="189" spans="1:26" ht="14.25" customHeight="1">
      <c r="A189" s="178"/>
      <c r="B189" s="177"/>
      <c r="C189" s="177"/>
      <c r="D189" s="177"/>
      <c r="E189" s="177"/>
      <c r="F189" s="178"/>
      <c r="G189" s="178"/>
      <c r="H189" s="177"/>
      <c r="I189" s="177"/>
      <c r="J189" s="177"/>
      <c r="K189" s="177"/>
      <c r="L189" s="177"/>
      <c r="M189" s="177"/>
      <c r="N189" s="177"/>
      <c r="O189" s="177"/>
      <c r="P189" s="178"/>
      <c r="Q189" s="178"/>
      <c r="R189" s="178"/>
      <c r="S189" s="178"/>
      <c r="T189" s="178"/>
      <c r="U189" s="178"/>
      <c r="V189" s="178"/>
      <c r="W189" s="178"/>
      <c r="X189" s="178"/>
      <c r="Y189" s="178"/>
      <c r="Z189" s="178"/>
    </row>
    <row r="190" spans="1:26" ht="14.25" customHeight="1">
      <c r="A190" s="178"/>
      <c r="B190" s="177"/>
      <c r="C190" s="177"/>
      <c r="D190" s="177"/>
      <c r="E190" s="177"/>
      <c r="F190" s="178"/>
      <c r="G190" s="178"/>
      <c r="H190" s="177"/>
      <c r="I190" s="177"/>
      <c r="J190" s="177"/>
      <c r="K190" s="177"/>
      <c r="L190" s="177"/>
      <c r="M190" s="177"/>
      <c r="N190" s="177"/>
      <c r="O190" s="177"/>
      <c r="P190" s="178"/>
      <c r="Q190" s="178"/>
      <c r="R190" s="178"/>
      <c r="S190" s="178"/>
      <c r="T190" s="178"/>
      <c r="U190" s="178"/>
      <c r="V190" s="178"/>
      <c r="W190" s="178"/>
      <c r="X190" s="178"/>
      <c r="Y190" s="178"/>
      <c r="Z190" s="178"/>
    </row>
    <row r="191" spans="1:26" ht="14.25" customHeight="1">
      <c r="A191" s="178"/>
      <c r="B191" s="177"/>
      <c r="C191" s="177"/>
      <c r="D191" s="177"/>
      <c r="E191" s="177"/>
      <c r="F191" s="178"/>
      <c r="G191" s="178"/>
      <c r="H191" s="177"/>
      <c r="I191" s="177"/>
      <c r="J191" s="177"/>
      <c r="K191" s="177"/>
      <c r="L191" s="177"/>
      <c r="M191" s="177"/>
      <c r="N191" s="177"/>
      <c r="O191" s="177"/>
      <c r="P191" s="178"/>
      <c r="Q191" s="178"/>
      <c r="R191" s="178"/>
      <c r="S191" s="178"/>
      <c r="T191" s="178"/>
      <c r="U191" s="178"/>
      <c r="V191" s="178"/>
      <c r="W191" s="178"/>
      <c r="X191" s="178"/>
      <c r="Y191" s="178"/>
      <c r="Z191" s="178"/>
    </row>
    <row r="192" spans="1:26" ht="14.25" customHeight="1">
      <c r="A192" s="178"/>
      <c r="B192" s="177"/>
      <c r="C192" s="177"/>
      <c r="D192" s="177"/>
      <c r="E192" s="177"/>
      <c r="F192" s="178"/>
      <c r="G192" s="178"/>
      <c r="H192" s="177"/>
      <c r="I192" s="177"/>
      <c r="J192" s="177"/>
      <c r="K192" s="177"/>
      <c r="L192" s="177"/>
      <c r="M192" s="177"/>
      <c r="N192" s="177"/>
      <c r="O192" s="177"/>
      <c r="P192" s="178"/>
      <c r="Q192" s="178"/>
      <c r="R192" s="178"/>
      <c r="S192" s="178"/>
      <c r="T192" s="178"/>
      <c r="U192" s="178"/>
      <c r="V192" s="178"/>
      <c r="W192" s="178"/>
      <c r="X192" s="178"/>
      <c r="Y192" s="178"/>
      <c r="Z192" s="178"/>
    </row>
    <row r="193" spans="1:26" ht="14.25" customHeight="1">
      <c r="A193" s="178"/>
      <c r="B193" s="177"/>
      <c r="C193" s="177"/>
      <c r="D193" s="177"/>
      <c r="E193" s="177"/>
      <c r="F193" s="178"/>
      <c r="G193" s="178"/>
      <c r="H193" s="177"/>
      <c r="I193" s="177"/>
      <c r="J193" s="177"/>
      <c r="K193" s="177"/>
      <c r="L193" s="177"/>
      <c r="M193" s="177"/>
      <c r="N193" s="177"/>
      <c r="O193" s="177"/>
      <c r="P193" s="178"/>
      <c r="Q193" s="178"/>
      <c r="R193" s="178"/>
      <c r="S193" s="178"/>
      <c r="T193" s="178"/>
      <c r="U193" s="178"/>
      <c r="V193" s="178"/>
      <c r="W193" s="178"/>
      <c r="X193" s="178"/>
      <c r="Y193" s="178"/>
      <c r="Z193" s="178"/>
    </row>
    <row r="194" spans="1:26" ht="14.25" customHeight="1">
      <c r="A194" s="178"/>
      <c r="B194" s="177"/>
      <c r="C194" s="177"/>
      <c r="D194" s="177"/>
      <c r="E194" s="177"/>
      <c r="F194" s="178"/>
      <c r="G194" s="178"/>
      <c r="H194" s="177"/>
      <c r="I194" s="177"/>
      <c r="J194" s="177"/>
      <c r="K194" s="177"/>
      <c r="L194" s="177"/>
      <c r="M194" s="177"/>
      <c r="N194" s="177"/>
      <c r="O194" s="177"/>
      <c r="P194" s="178"/>
      <c r="Q194" s="178"/>
      <c r="R194" s="178"/>
      <c r="S194" s="178"/>
      <c r="T194" s="178"/>
      <c r="U194" s="178"/>
      <c r="V194" s="178"/>
      <c r="W194" s="178"/>
      <c r="X194" s="178"/>
      <c r="Y194" s="178"/>
      <c r="Z194" s="178"/>
    </row>
    <row r="195" spans="1:26" ht="14.25" customHeight="1">
      <c r="A195" s="178"/>
      <c r="B195" s="177"/>
      <c r="C195" s="177"/>
      <c r="D195" s="177"/>
      <c r="E195" s="177"/>
      <c r="F195" s="178"/>
      <c r="G195" s="178"/>
      <c r="H195" s="177"/>
      <c r="I195" s="177"/>
      <c r="J195" s="177"/>
      <c r="K195" s="177"/>
      <c r="L195" s="177"/>
      <c r="M195" s="177"/>
      <c r="N195" s="177"/>
      <c r="O195" s="177"/>
      <c r="P195" s="178"/>
      <c r="Q195" s="178"/>
      <c r="R195" s="178"/>
      <c r="S195" s="178"/>
      <c r="T195" s="178"/>
      <c r="U195" s="178"/>
      <c r="V195" s="178"/>
      <c r="W195" s="178"/>
      <c r="X195" s="178"/>
      <c r="Y195" s="178"/>
      <c r="Z195" s="178"/>
    </row>
    <row r="196" spans="1:26" ht="14.25" customHeight="1">
      <c r="A196" s="178"/>
      <c r="B196" s="177"/>
      <c r="C196" s="177"/>
      <c r="D196" s="177"/>
      <c r="E196" s="177"/>
      <c r="F196" s="178"/>
      <c r="G196" s="178"/>
      <c r="H196" s="177"/>
      <c r="I196" s="177"/>
      <c r="J196" s="177"/>
      <c r="K196" s="177"/>
      <c r="L196" s="177"/>
      <c r="M196" s="177"/>
      <c r="N196" s="177"/>
      <c r="O196" s="177"/>
      <c r="P196" s="178"/>
      <c r="Q196" s="178"/>
      <c r="R196" s="178"/>
      <c r="S196" s="178"/>
      <c r="T196" s="178"/>
      <c r="U196" s="178"/>
      <c r="V196" s="178"/>
      <c r="W196" s="178"/>
      <c r="X196" s="178"/>
      <c r="Y196" s="178"/>
      <c r="Z196" s="178"/>
    </row>
    <row r="197" spans="1:26" ht="14.25" customHeight="1">
      <c r="A197" s="178"/>
      <c r="B197" s="177"/>
      <c r="C197" s="177"/>
      <c r="D197" s="177"/>
      <c r="E197" s="177"/>
      <c r="F197" s="178"/>
      <c r="G197" s="178"/>
      <c r="H197" s="177"/>
      <c r="I197" s="177"/>
      <c r="J197" s="177"/>
      <c r="K197" s="177"/>
      <c r="L197" s="177"/>
      <c r="M197" s="177"/>
      <c r="N197" s="177"/>
      <c r="O197" s="177"/>
      <c r="P197" s="178"/>
      <c r="Q197" s="178"/>
      <c r="R197" s="178"/>
      <c r="S197" s="178"/>
      <c r="T197" s="178"/>
      <c r="U197" s="178"/>
      <c r="V197" s="178"/>
      <c r="W197" s="178"/>
      <c r="X197" s="178"/>
      <c r="Y197" s="178"/>
      <c r="Z197" s="178"/>
    </row>
    <row r="198" spans="1:26" ht="14.25" customHeight="1">
      <c r="A198" s="178"/>
      <c r="B198" s="177"/>
      <c r="C198" s="177"/>
      <c r="D198" s="177"/>
      <c r="E198" s="177"/>
      <c r="F198" s="178"/>
      <c r="G198" s="178"/>
      <c r="H198" s="177"/>
      <c r="I198" s="177"/>
      <c r="J198" s="177"/>
      <c r="K198" s="177"/>
      <c r="L198" s="177"/>
      <c r="M198" s="177"/>
      <c r="N198" s="177"/>
      <c r="O198" s="177"/>
      <c r="P198" s="178"/>
      <c r="Q198" s="178"/>
      <c r="R198" s="178"/>
      <c r="S198" s="178"/>
      <c r="T198" s="178"/>
      <c r="U198" s="178"/>
      <c r="V198" s="178"/>
      <c r="W198" s="178"/>
      <c r="X198" s="178"/>
      <c r="Y198" s="178"/>
      <c r="Z198" s="178"/>
    </row>
    <row r="199" spans="1:26" ht="14.25" customHeight="1">
      <c r="A199" s="178"/>
      <c r="B199" s="177"/>
      <c r="C199" s="177"/>
      <c r="D199" s="177"/>
      <c r="E199" s="177"/>
      <c r="F199" s="178"/>
      <c r="G199" s="178"/>
      <c r="H199" s="177"/>
      <c r="I199" s="177"/>
      <c r="J199" s="177"/>
      <c r="K199" s="177"/>
      <c r="L199" s="177"/>
      <c r="M199" s="177"/>
      <c r="N199" s="177"/>
      <c r="O199" s="177"/>
      <c r="P199" s="178"/>
      <c r="Q199" s="178"/>
      <c r="R199" s="178"/>
      <c r="S199" s="178"/>
      <c r="T199" s="178"/>
      <c r="U199" s="178"/>
      <c r="V199" s="178"/>
      <c r="W199" s="178"/>
      <c r="X199" s="178"/>
      <c r="Y199" s="178"/>
      <c r="Z199" s="178"/>
    </row>
    <row r="200" spans="1:26" ht="14.25" customHeight="1">
      <c r="A200" s="178"/>
      <c r="B200" s="177"/>
      <c r="C200" s="177"/>
      <c r="D200" s="177"/>
      <c r="E200" s="177"/>
      <c r="F200" s="178"/>
      <c r="G200" s="178"/>
      <c r="H200" s="177"/>
      <c r="I200" s="177"/>
      <c r="J200" s="177"/>
      <c r="K200" s="177"/>
      <c r="L200" s="177"/>
      <c r="M200" s="177"/>
      <c r="N200" s="177"/>
      <c r="O200" s="177"/>
      <c r="P200" s="178"/>
      <c r="Q200" s="178"/>
      <c r="R200" s="178"/>
      <c r="S200" s="178"/>
      <c r="T200" s="178"/>
      <c r="U200" s="178"/>
      <c r="V200" s="178"/>
      <c r="W200" s="178"/>
      <c r="X200" s="178"/>
      <c r="Y200" s="178"/>
      <c r="Z200" s="178"/>
    </row>
    <row r="201" spans="1:26" ht="14.25" customHeight="1">
      <c r="A201" s="178"/>
      <c r="B201" s="177"/>
      <c r="C201" s="177"/>
      <c r="D201" s="177"/>
      <c r="E201" s="177"/>
      <c r="F201" s="178"/>
      <c r="G201" s="178"/>
      <c r="H201" s="177"/>
      <c r="I201" s="177"/>
      <c r="J201" s="177"/>
      <c r="K201" s="177"/>
      <c r="L201" s="177"/>
      <c r="M201" s="177"/>
      <c r="N201" s="177"/>
      <c r="O201" s="177"/>
      <c r="P201" s="178"/>
      <c r="Q201" s="178"/>
      <c r="R201" s="178"/>
      <c r="S201" s="178"/>
      <c r="T201" s="178"/>
      <c r="U201" s="178"/>
      <c r="V201" s="178"/>
      <c r="W201" s="178"/>
      <c r="X201" s="178"/>
      <c r="Y201" s="178"/>
      <c r="Z201" s="178"/>
    </row>
    <row r="202" spans="1:26" ht="14.25" customHeight="1">
      <c r="A202" s="178"/>
      <c r="B202" s="177"/>
      <c r="C202" s="177"/>
      <c r="D202" s="177"/>
      <c r="E202" s="177"/>
      <c r="F202" s="178"/>
      <c r="G202" s="178"/>
      <c r="H202" s="177"/>
      <c r="I202" s="177"/>
      <c r="J202" s="177"/>
      <c r="K202" s="177"/>
      <c r="L202" s="177"/>
      <c r="M202" s="177"/>
      <c r="N202" s="177"/>
      <c r="O202" s="177"/>
      <c r="P202" s="178"/>
      <c r="Q202" s="178"/>
      <c r="R202" s="178"/>
      <c r="S202" s="178"/>
      <c r="T202" s="178"/>
      <c r="U202" s="178"/>
      <c r="V202" s="178"/>
      <c r="W202" s="178"/>
      <c r="X202" s="178"/>
      <c r="Y202" s="178"/>
      <c r="Z202" s="178"/>
    </row>
    <row r="203" spans="1:26" ht="14.25" customHeight="1">
      <c r="A203" s="178"/>
      <c r="B203" s="177"/>
      <c r="C203" s="177"/>
      <c r="D203" s="177"/>
      <c r="E203" s="177"/>
      <c r="F203" s="178"/>
      <c r="G203" s="178"/>
      <c r="H203" s="177"/>
      <c r="I203" s="177"/>
      <c r="J203" s="177"/>
      <c r="K203" s="177"/>
      <c r="L203" s="177"/>
      <c r="M203" s="177"/>
      <c r="N203" s="177"/>
      <c r="O203" s="177"/>
      <c r="P203" s="178"/>
      <c r="Q203" s="178"/>
      <c r="R203" s="178"/>
      <c r="S203" s="178"/>
      <c r="T203" s="178"/>
      <c r="U203" s="178"/>
      <c r="V203" s="178"/>
      <c r="W203" s="178"/>
      <c r="X203" s="178"/>
      <c r="Y203" s="178"/>
      <c r="Z203" s="178"/>
    </row>
    <row r="204" spans="1:26" ht="14.25" customHeight="1">
      <c r="A204" s="178"/>
      <c r="B204" s="177"/>
      <c r="C204" s="177"/>
      <c r="D204" s="177"/>
      <c r="E204" s="177"/>
      <c r="F204" s="178"/>
      <c r="G204" s="178"/>
      <c r="H204" s="177"/>
      <c r="I204" s="177"/>
      <c r="J204" s="177"/>
      <c r="K204" s="177"/>
      <c r="L204" s="177"/>
      <c r="M204" s="177"/>
      <c r="N204" s="177"/>
      <c r="O204" s="177"/>
      <c r="P204" s="178"/>
      <c r="Q204" s="178"/>
      <c r="R204" s="178"/>
      <c r="S204" s="178"/>
      <c r="T204" s="178"/>
      <c r="U204" s="178"/>
      <c r="V204" s="178"/>
      <c r="W204" s="178"/>
      <c r="X204" s="178"/>
      <c r="Y204" s="178"/>
      <c r="Z204" s="178"/>
    </row>
    <row r="205" spans="1:26" ht="14.25" customHeight="1">
      <c r="A205" s="178"/>
      <c r="B205" s="177"/>
      <c r="C205" s="177"/>
      <c r="D205" s="177"/>
      <c r="E205" s="177"/>
      <c r="F205" s="178"/>
      <c r="G205" s="178"/>
      <c r="H205" s="177"/>
      <c r="I205" s="177"/>
      <c r="J205" s="177"/>
      <c r="K205" s="177"/>
      <c r="L205" s="177"/>
      <c r="M205" s="177"/>
      <c r="N205" s="177"/>
      <c r="O205" s="177"/>
      <c r="P205" s="178"/>
      <c r="Q205" s="178"/>
      <c r="R205" s="178"/>
      <c r="S205" s="178"/>
      <c r="T205" s="178"/>
      <c r="U205" s="178"/>
      <c r="V205" s="178"/>
      <c r="W205" s="178"/>
      <c r="X205" s="178"/>
      <c r="Y205" s="178"/>
      <c r="Z205" s="178"/>
    </row>
    <row r="206" spans="1:26" ht="14.25" customHeight="1">
      <c r="A206" s="178"/>
      <c r="B206" s="177"/>
      <c r="C206" s="177"/>
      <c r="D206" s="177"/>
      <c r="E206" s="177"/>
      <c r="F206" s="178"/>
      <c r="G206" s="178"/>
      <c r="H206" s="177"/>
      <c r="I206" s="177"/>
      <c r="J206" s="177"/>
      <c r="K206" s="177"/>
      <c r="L206" s="177"/>
      <c r="M206" s="177"/>
      <c r="N206" s="177"/>
      <c r="O206" s="177"/>
      <c r="P206" s="178"/>
      <c r="Q206" s="178"/>
      <c r="R206" s="178"/>
      <c r="S206" s="178"/>
      <c r="T206" s="178"/>
      <c r="U206" s="178"/>
      <c r="V206" s="178"/>
      <c r="W206" s="178"/>
      <c r="X206" s="178"/>
      <c r="Y206" s="178"/>
      <c r="Z206" s="178"/>
    </row>
    <row r="207" spans="1:26" ht="14.25" customHeight="1">
      <c r="A207" s="178"/>
      <c r="B207" s="177"/>
      <c r="C207" s="177"/>
      <c r="D207" s="177"/>
      <c r="E207" s="177"/>
      <c r="F207" s="178"/>
      <c r="G207" s="178"/>
      <c r="H207" s="177"/>
      <c r="I207" s="177"/>
      <c r="J207" s="177"/>
      <c r="K207" s="177"/>
      <c r="L207" s="177"/>
      <c r="M207" s="177"/>
      <c r="N207" s="177"/>
      <c r="O207" s="177"/>
      <c r="P207" s="178"/>
      <c r="Q207" s="178"/>
      <c r="R207" s="178"/>
      <c r="S207" s="178"/>
      <c r="T207" s="178"/>
      <c r="U207" s="178"/>
      <c r="V207" s="178"/>
      <c r="W207" s="178"/>
      <c r="X207" s="178"/>
      <c r="Y207" s="178"/>
      <c r="Z207" s="178"/>
    </row>
    <row r="208" spans="1:26" ht="14.25" customHeight="1">
      <c r="A208" s="178"/>
      <c r="B208" s="177"/>
      <c r="C208" s="177"/>
      <c r="D208" s="177"/>
      <c r="E208" s="177"/>
      <c r="F208" s="178"/>
      <c r="G208" s="178"/>
      <c r="H208" s="177"/>
      <c r="I208" s="177"/>
      <c r="J208" s="177"/>
      <c r="K208" s="177"/>
      <c r="L208" s="177"/>
      <c r="M208" s="177"/>
      <c r="N208" s="177"/>
      <c r="O208" s="177"/>
      <c r="P208" s="178"/>
      <c r="Q208" s="178"/>
      <c r="R208" s="178"/>
      <c r="S208" s="178"/>
      <c r="T208" s="178"/>
      <c r="U208" s="178"/>
      <c r="V208" s="178"/>
      <c r="W208" s="178"/>
      <c r="X208" s="178"/>
      <c r="Y208" s="178"/>
      <c r="Z208" s="178"/>
    </row>
    <row r="209" spans="1:26" ht="14.25" customHeight="1">
      <c r="A209" s="178"/>
      <c r="B209" s="177"/>
      <c r="C209" s="177"/>
      <c r="D209" s="177"/>
      <c r="E209" s="177"/>
      <c r="F209" s="178"/>
      <c r="G209" s="178"/>
      <c r="H209" s="177"/>
      <c r="I209" s="177"/>
      <c r="J209" s="177"/>
      <c r="K209" s="177"/>
      <c r="L209" s="177"/>
      <c r="M209" s="177"/>
      <c r="N209" s="177"/>
      <c r="O209" s="177"/>
      <c r="P209" s="178"/>
      <c r="Q209" s="178"/>
      <c r="R209" s="178"/>
      <c r="S209" s="178"/>
      <c r="T209" s="178"/>
      <c r="U209" s="178"/>
      <c r="V209" s="178"/>
      <c r="W209" s="178"/>
      <c r="X209" s="178"/>
      <c r="Y209" s="178"/>
      <c r="Z209" s="178"/>
    </row>
    <row r="210" spans="1:26" ht="14.25" customHeight="1">
      <c r="A210" s="178"/>
      <c r="B210" s="177"/>
      <c r="C210" s="177"/>
      <c r="D210" s="177"/>
      <c r="E210" s="177"/>
      <c r="F210" s="178"/>
      <c r="G210" s="178"/>
      <c r="H210" s="177"/>
      <c r="I210" s="177"/>
      <c r="J210" s="177"/>
      <c r="K210" s="177"/>
      <c r="L210" s="177"/>
      <c r="M210" s="177"/>
      <c r="N210" s="177"/>
      <c r="O210" s="177"/>
      <c r="P210" s="178"/>
      <c r="Q210" s="178"/>
      <c r="R210" s="178"/>
      <c r="S210" s="178"/>
      <c r="T210" s="178"/>
      <c r="U210" s="178"/>
      <c r="V210" s="178"/>
      <c r="W210" s="178"/>
      <c r="X210" s="178"/>
      <c r="Y210" s="178"/>
      <c r="Z210" s="178"/>
    </row>
    <row r="211" spans="1:26" ht="14.25" customHeight="1">
      <c r="A211" s="178"/>
      <c r="B211" s="177"/>
      <c r="C211" s="177"/>
      <c r="D211" s="177"/>
      <c r="E211" s="177"/>
      <c r="F211" s="178"/>
      <c r="G211" s="178"/>
      <c r="H211" s="177"/>
      <c r="I211" s="177"/>
      <c r="J211" s="177"/>
      <c r="K211" s="177"/>
      <c r="L211" s="177"/>
      <c r="M211" s="177"/>
      <c r="N211" s="177"/>
      <c r="O211" s="177"/>
      <c r="P211" s="178"/>
      <c r="Q211" s="178"/>
      <c r="R211" s="178"/>
      <c r="S211" s="178"/>
      <c r="T211" s="178"/>
      <c r="U211" s="178"/>
      <c r="V211" s="178"/>
      <c r="W211" s="178"/>
      <c r="X211" s="178"/>
      <c r="Y211" s="178"/>
      <c r="Z211" s="178"/>
    </row>
    <row r="212" spans="1:26" ht="14.25" customHeight="1">
      <c r="A212" s="178"/>
      <c r="B212" s="177"/>
      <c r="C212" s="177"/>
      <c r="D212" s="177"/>
      <c r="E212" s="177"/>
      <c r="F212" s="178"/>
      <c r="G212" s="178"/>
      <c r="H212" s="177"/>
      <c r="I212" s="177"/>
      <c r="J212" s="177"/>
      <c r="K212" s="177"/>
      <c r="L212" s="177"/>
      <c r="M212" s="177"/>
      <c r="N212" s="177"/>
      <c r="O212" s="177"/>
      <c r="P212" s="178"/>
      <c r="Q212" s="178"/>
      <c r="R212" s="178"/>
      <c r="S212" s="178"/>
      <c r="T212" s="178"/>
      <c r="U212" s="178"/>
      <c r="V212" s="178"/>
      <c r="W212" s="178"/>
      <c r="X212" s="178"/>
      <c r="Y212" s="178"/>
      <c r="Z212" s="178"/>
    </row>
    <row r="213" spans="1:26" ht="14.25" customHeight="1">
      <c r="A213" s="178"/>
      <c r="B213" s="177"/>
      <c r="C213" s="177"/>
      <c r="D213" s="177"/>
      <c r="E213" s="177"/>
      <c r="F213" s="178"/>
      <c r="G213" s="178"/>
      <c r="H213" s="177"/>
      <c r="I213" s="177"/>
      <c r="J213" s="177"/>
      <c r="K213" s="177"/>
      <c r="L213" s="177"/>
      <c r="M213" s="177"/>
      <c r="N213" s="177"/>
      <c r="O213" s="177"/>
      <c r="P213" s="178"/>
      <c r="Q213" s="178"/>
      <c r="R213" s="178"/>
      <c r="S213" s="178"/>
      <c r="T213" s="178"/>
      <c r="U213" s="178"/>
      <c r="V213" s="178"/>
      <c r="W213" s="178"/>
      <c r="X213" s="178"/>
      <c r="Y213" s="178"/>
      <c r="Z213" s="178"/>
    </row>
    <row r="214" spans="1:26" ht="14.25" customHeight="1">
      <c r="A214" s="178"/>
      <c r="B214" s="177"/>
      <c r="C214" s="177"/>
      <c r="D214" s="177"/>
      <c r="E214" s="177"/>
      <c r="F214" s="178"/>
      <c r="G214" s="178"/>
      <c r="H214" s="177"/>
      <c r="I214" s="177"/>
      <c r="J214" s="177"/>
      <c r="K214" s="177"/>
      <c r="L214" s="177"/>
      <c r="M214" s="177"/>
      <c r="N214" s="177"/>
      <c r="O214" s="177"/>
      <c r="P214" s="178"/>
      <c r="Q214" s="178"/>
      <c r="R214" s="178"/>
      <c r="S214" s="178"/>
      <c r="T214" s="178"/>
      <c r="U214" s="178"/>
      <c r="V214" s="178"/>
      <c r="W214" s="178"/>
      <c r="X214" s="178"/>
      <c r="Y214" s="178"/>
      <c r="Z214" s="178"/>
    </row>
    <row r="215" spans="1:26" ht="14.25" customHeight="1">
      <c r="A215" s="178"/>
      <c r="B215" s="177"/>
      <c r="C215" s="177"/>
      <c r="D215" s="177"/>
      <c r="E215" s="177"/>
      <c r="F215" s="178"/>
      <c r="G215" s="178"/>
      <c r="H215" s="177"/>
      <c r="I215" s="177"/>
      <c r="J215" s="177"/>
      <c r="K215" s="177"/>
      <c r="L215" s="177"/>
      <c r="M215" s="177"/>
      <c r="N215" s="177"/>
      <c r="O215" s="177"/>
      <c r="P215" s="178"/>
      <c r="Q215" s="178"/>
      <c r="R215" s="178"/>
      <c r="S215" s="178"/>
      <c r="T215" s="178"/>
      <c r="U215" s="178"/>
      <c r="V215" s="178"/>
      <c r="W215" s="178"/>
      <c r="X215" s="178"/>
      <c r="Y215" s="178"/>
      <c r="Z215" s="178"/>
    </row>
    <row r="216" spans="1:26" ht="14.25" customHeight="1">
      <c r="A216" s="178"/>
      <c r="B216" s="177"/>
      <c r="C216" s="177"/>
      <c r="D216" s="177"/>
      <c r="E216" s="177"/>
      <c r="F216" s="178"/>
      <c r="G216" s="178"/>
      <c r="H216" s="177"/>
      <c r="I216" s="177"/>
      <c r="J216" s="177"/>
      <c r="K216" s="177"/>
      <c r="L216" s="177"/>
      <c r="M216" s="177"/>
      <c r="N216" s="177"/>
      <c r="O216" s="177"/>
      <c r="P216" s="178"/>
      <c r="Q216" s="178"/>
      <c r="R216" s="178"/>
      <c r="S216" s="178"/>
      <c r="T216" s="178"/>
      <c r="U216" s="178"/>
      <c r="V216" s="178"/>
      <c r="W216" s="178"/>
      <c r="X216" s="178"/>
      <c r="Y216" s="178"/>
      <c r="Z216" s="178"/>
    </row>
    <row r="217" spans="1:26" ht="14.25" customHeight="1">
      <c r="A217" s="178"/>
      <c r="B217" s="177"/>
      <c r="C217" s="177"/>
      <c r="D217" s="177"/>
      <c r="E217" s="177"/>
      <c r="F217" s="178"/>
      <c r="G217" s="178"/>
      <c r="H217" s="177"/>
      <c r="I217" s="177"/>
      <c r="J217" s="177"/>
      <c r="K217" s="177"/>
      <c r="L217" s="177"/>
      <c r="M217" s="177"/>
      <c r="N217" s="177"/>
      <c r="O217" s="177"/>
      <c r="P217" s="178"/>
      <c r="Q217" s="178"/>
      <c r="R217" s="178"/>
      <c r="S217" s="178"/>
      <c r="T217" s="178"/>
      <c r="U217" s="178"/>
      <c r="V217" s="178"/>
      <c r="W217" s="178"/>
      <c r="X217" s="178"/>
      <c r="Y217" s="178"/>
      <c r="Z217" s="178"/>
    </row>
    <row r="218" spans="1:26" ht="14.25" customHeight="1">
      <c r="A218" s="178"/>
      <c r="B218" s="177"/>
      <c r="C218" s="177"/>
      <c r="D218" s="177"/>
      <c r="E218" s="177"/>
      <c r="F218" s="178"/>
      <c r="G218" s="178"/>
      <c r="H218" s="177"/>
      <c r="I218" s="177"/>
      <c r="J218" s="177"/>
      <c r="K218" s="177"/>
      <c r="L218" s="177"/>
      <c r="M218" s="177"/>
      <c r="N218" s="177"/>
      <c r="O218" s="177"/>
      <c r="P218" s="178"/>
      <c r="Q218" s="178"/>
      <c r="R218" s="178"/>
      <c r="S218" s="178"/>
      <c r="T218" s="178"/>
      <c r="U218" s="178"/>
      <c r="V218" s="178"/>
      <c r="W218" s="178"/>
      <c r="X218" s="178"/>
      <c r="Y218" s="178"/>
      <c r="Z218" s="178"/>
    </row>
    <row r="219" spans="1:26" ht="14.25" customHeight="1">
      <c r="A219" s="178"/>
      <c r="B219" s="177"/>
      <c r="C219" s="177"/>
      <c r="D219" s="177"/>
      <c r="E219" s="177"/>
      <c r="F219" s="178"/>
      <c r="G219" s="178"/>
      <c r="H219" s="177"/>
      <c r="I219" s="177"/>
      <c r="J219" s="177"/>
      <c r="K219" s="177"/>
      <c r="L219" s="177"/>
      <c r="M219" s="177"/>
      <c r="N219" s="177"/>
      <c r="O219" s="177"/>
      <c r="P219" s="178"/>
      <c r="Q219" s="178"/>
      <c r="R219" s="178"/>
      <c r="S219" s="178"/>
      <c r="T219" s="178"/>
      <c r="U219" s="178"/>
      <c r="V219" s="178"/>
      <c r="W219" s="178"/>
      <c r="X219" s="178"/>
      <c r="Y219" s="178"/>
      <c r="Z219" s="178"/>
    </row>
    <row r="220" spans="1:26" ht="14.25" customHeight="1">
      <c r="A220" s="178"/>
      <c r="B220" s="177"/>
      <c r="C220" s="177"/>
      <c r="D220" s="177"/>
      <c r="E220" s="177"/>
      <c r="F220" s="178"/>
      <c r="G220" s="178"/>
      <c r="H220" s="177"/>
      <c r="I220" s="177"/>
      <c r="J220" s="177"/>
      <c r="K220" s="177"/>
      <c r="L220" s="177"/>
      <c r="M220" s="177"/>
      <c r="N220" s="177"/>
      <c r="O220" s="177"/>
      <c r="P220" s="178"/>
      <c r="Q220" s="178"/>
      <c r="R220" s="178"/>
      <c r="S220" s="178"/>
      <c r="T220" s="178"/>
      <c r="U220" s="178"/>
      <c r="V220" s="178"/>
      <c r="W220" s="178"/>
      <c r="X220" s="178"/>
      <c r="Y220" s="178"/>
      <c r="Z220" s="178"/>
    </row>
    <row r="221" spans="1:26" ht="14.25" customHeight="1">
      <c r="A221" s="178"/>
      <c r="B221" s="177"/>
      <c r="C221" s="177"/>
      <c r="D221" s="177"/>
      <c r="E221" s="177"/>
      <c r="F221" s="178"/>
      <c r="G221" s="178"/>
      <c r="H221" s="177"/>
      <c r="I221" s="177"/>
      <c r="J221" s="177"/>
      <c r="K221" s="177"/>
      <c r="L221" s="177"/>
      <c r="M221" s="177"/>
      <c r="N221" s="177"/>
      <c r="O221" s="177"/>
      <c r="P221" s="178"/>
      <c r="Q221" s="178"/>
      <c r="R221" s="178"/>
      <c r="S221" s="178"/>
      <c r="T221" s="178"/>
      <c r="U221" s="178"/>
      <c r="V221" s="178"/>
      <c r="W221" s="178"/>
      <c r="X221" s="178"/>
      <c r="Y221" s="178"/>
      <c r="Z221" s="178"/>
    </row>
    <row r="222" spans="1:26" ht="14.25" customHeight="1">
      <c r="A222" s="178"/>
      <c r="B222" s="177"/>
      <c r="C222" s="177"/>
      <c r="D222" s="177"/>
      <c r="E222" s="177"/>
      <c r="F222" s="178"/>
      <c r="G222" s="178"/>
      <c r="H222" s="177"/>
      <c r="I222" s="177"/>
      <c r="J222" s="177"/>
      <c r="K222" s="177"/>
      <c r="L222" s="177"/>
      <c r="M222" s="177"/>
      <c r="N222" s="177"/>
      <c r="O222" s="177"/>
      <c r="P222" s="178"/>
      <c r="Q222" s="178"/>
      <c r="R222" s="178"/>
      <c r="S222" s="178"/>
      <c r="T222" s="178"/>
      <c r="U222" s="178"/>
      <c r="V222" s="178"/>
      <c r="W222" s="178"/>
      <c r="X222" s="178"/>
      <c r="Y222" s="178"/>
      <c r="Z222" s="178"/>
    </row>
    <row r="223" spans="1:26" ht="14.25" customHeight="1">
      <c r="A223" s="178"/>
      <c r="B223" s="177"/>
      <c r="C223" s="177"/>
      <c r="D223" s="177"/>
      <c r="E223" s="177"/>
      <c r="F223" s="178"/>
      <c r="G223" s="178"/>
      <c r="H223" s="177"/>
      <c r="I223" s="177"/>
      <c r="J223" s="177"/>
      <c r="K223" s="177"/>
      <c r="L223" s="177"/>
      <c r="M223" s="177"/>
      <c r="N223" s="177"/>
      <c r="O223" s="177"/>
      <c r="P223" s="178"/>
      <c r="Q223" s="178"/>
      <c r="R223" s="178"/>
      <c r="S223" s="178"/>
      <c r="T223" s="178"/>
      <c r="U223" s="178"/>
      <c r="V223" s="178"/>
      <c r="W223" s="178"/>
      <c r="X223" s="178"/>
      <c r="Y223" s="178"/>
      <c r="Z223" s="178"/>
    </row>
    <row r="224" spans="1:26" ht="14.25" customHeight="1">
      <c r="A224" s="178"/>
      <c r="B224" s="177"/>
      <c r="C224" s="177"/>
      <c r="D224" s="177"/>
      <c r="E224" s="177"/>
      <c r="F224" s="178"/>
      <c r="G224" s="178"/>
      <c r="H224" s="177"/>
      <c r="I224" s="177"/>
      <c r="J224" s="177"/>
      <c r="K224" s="177"/>
      <c r="L224" s="177"/>
      <c r="M224" s="177"/>
      <c r="N224" s="177"/>
      <c r="O224" s="177"/>
      <c r="P224" s="178"/>
      <c r="Q224" s="178"/>
      <c r="R224" s="178"/>
      <c r="S224" s="178"/>
      <c r="T224" s="178"/>
      <c r="U224" s="178"/>
      <c r="V224" s="178"/>
      <c r="W224" s="178"/>
      <c r="X224" s="178"/>
      <c r="Y224" s="178"/>
      <c r="Z224" s="178"/>
    </row>
    <row r="225" spans="1:26" ht="14.25" customHeight="1">
      <c r="A225" s="178"/>
      <c r="B225" s="177"/>
      <c r="C225" s="177"/>
      <c r="D225" s="177"/>
      <c r="E225" s="177"/>
      <c r="F225" s="178"/>
      <c r="G225" s="178"/>
      <c r="H225" s="177"/>
      <c r="I225" s="177"/>
      <c r="J225" s="177"/>
      <c r="K225" s="177"/>
      <c r="L225" s="177"/>
      <c r="M225" s="177"/>
      <c r="N225" s="177"/>
      <c r="O225" s="177"/>
      <c r="P225" s="178"/>
      <c r="Q225" s="178"/>
      <c r="R225" s="178"/>
      <c r="S225" s="178"/>
      <c r="T225" s="178"/>
      <c r="U225" s="178"/>
      <c r="V225" s="178"/>
      <c r="W225" s="178"/>
      <c r="X225" s="178"/>
      <c r="Y225" s="178"/>
      <c r="Z225" s="178"/>
    </row>
    <row r="226" spans="1:26" ht="14.25" customHeight="1">
      <c r="A226" s="178"/>
      <c r="B226" s="177"/>
      <c r="C226" s="177"/>
      <c r="D226" s="177"/>
      <c r="E226" s="177"/>
      <c r="F226" s="178"/>
      <c r="G226" s="178"/>
      <c r="H226" s="177"/>
      <c r="I226" s="177"/>
      <c r="J226" s="177"/>
      <c r="K226" s="177"/>
      <c r="L226" s="177"/>
      <c r="M226" s="177"/>
      <c r="N226" s="177"/>
      <c r="O226" s="177"/>
      <c r="P226" s="178"/>
      <c r="Q226" s="178"/>
      <c r="R226" s="178"/>
      <c r="S226" s="178"/>
      <c r="T226" s="178"/>
      <c r="U226" s="178"/>
      <c r="V226" s="178"/>
      <c r="W226" s="178"/>
      <c r="X226" s="178"/>
      <c r="Y226" s="178"/>
      <c r="Z226" s="178"/>
    </row>
    <row r="227" spans="1:26" ht="14.25" customHeight="1">
      <c r="A227" s="178"/>
      <c r="B227" s="177"/>
      <c r="C227" s="177"/>
      <c r="D227" s="177"/>
      <c r="E227" s="177"/>
      <c r="F227" s="178"/>
      <c r="G227" s="178"/>
      <c r="H227" s="177"/>
      <c r="I227" s="177"/>
      <c r="J227" s="177"/>
      <c r="K227" s="177"/>
      <c r="L227" s="177"/>
      <c r="M227" s="177"/>
      <c r="N227" s="177"/>
      <c r="O227" s="177"/>
      <c r="P227" s="178"/>
      <c r="Q227" s="178"/>
      <c r="R227" s="178"/>
      <c r="S227" s="178"/>
      <c r="T227" s="178"/>
      <c r="U227" s="178"/>
      <c r="V227" s="178"/>
      <c r="W227" s="178"/>
      <c r="X227" s="178"/>
      <c r="Y227" s="178"/>
      <c r="Z227" s="178"/>
    </row>
    <row r="228" spans="1:26" ht="14.25" customHeight="1">
      <c r="A228" s="178"/>
      <c r="B228" s="177"/>
      <c r="C228" s="177"/>
      <c r="D228" s="177"/>
      <c r="E228" s="177"/>
      <c r="F228" s="178"/>
      <c r="G228" s="178"/>
      <c r="H228" s="177"/>
      <c r="I228" s="177"/>
      <c r="J228" s="177"/>
      <c r="K228" s="177"/>
      <c r="L228" s="177"/>
      <c r="M228" s="177"/>
      <c r="N228" s="177"/>
      <c r="O228" s="177"/>
      <c r="P228" s="178"/>
      <c r="Q228" s="178"/>
      <c r="R228" s="178"/>
      <c r="S228" s="178"/>
      <c r="T228" s="178"/>
      <c r="U228" s="178"/>
      <c r="V228" s="178"/>
      <c r="W228" s="178"/>
      <c r="X228" s="178"/>
      <c r="Y228" s="178"/>
      <c r="Z228" s="178"/>
    </row>
    <row r="229" spans="1:26" ht="14.25" customHeight="1">
      <c r="A229" s="178"/>
      <c r="B229" s="177"/>
      <c r="C229" s="177"/>
      <c r="D229" s="177"/>
      <c r="E229" s="177"/>
      <c r="F229" s="178"/>
      <c r="G229" s="178"/>
      <c r="H229" s="177"/>
      <c r="I229" s="177"/>
      <c r="J229" s="177"/>
      <c r="K229" s="177"/>
      <c r="L229" s="177"/>
      <c r="M229" s="177"/>
      <c r="N229" s="177"/>
      <c r="O229" s="177"/>
      <c r="P229" s="178"/>
      <c r="Q229" s="178"/>
      <c r="R229" s="178"/>
      <c r="S229" s="178"/>
      <c r="T229" s="178"/>
      <c r="U229" s="178"/>
      <c r="V229" s="178"/>
      <c r="W229" s="178"/>
      <c r="X229" s="178"/>
      <c r="Y229" s="178"/>
      <c r="Z229" s="178"/>
    </row>
    <row r="230" spans="1:26" ht="14.25" customHeight="1">
      <c r="A230" s="178"/>
      <c r="B230" s="177"/>
      <c r="C230" s="177"/>
      <c r="D230" s="177"/>
      <c r="E230" s="177"/>
      <c r="F230" s="178"/>
      <c r="G230" s="178"/>
      <c r="H230" s="177"/>
      <c r="I230" s="177"/>
      <c r="J230" s="177"/>
      <c r="K230" s="177"/>
      <c r="L230" s="177"/>
      <c r="M230" s="177"/>
      <c r="N230" s="177"/>
      <c r="O230" s="177"/>
      <c r="P230" s="178"/>
      <c r="Q230" s="178"/>
      <c r="R230" s="178"/>
      <c r="S230" s="178"/>
      <c r="T230" s="178"/>
      <c r="U230" s="178"/>
      <c r="V230" s="178"/>
      <c r="W230" s="178"/>
      <c r="X230" s="178"/>
      <c r="Y230" s="178"/>
      <c r="Z230" s="178"/>
    </row>
    <row r="231" spans="1:26" ht="14.25" customHeight="1">
      <c r="A231" s="178"/>
      <c r="B231" s="177"/>
      <c r="C231" s="177"/>
      <c r="D231" s="177"/>
      <c r="E231" s="177"/>
      <c r="F231" s="178"/>
      <c r="G231" s="178"/>
      <c r="H231" s="177"/>
      <c r="I231" s="177"/>
      <c r="J231" s="177"/>
      <c r="K231" s="177"/>
      <c r="L231" s="177"/>
      <c r="M231" s="177"/>
      <c r="N231" s="177"/>
      <c r="O231" s="177"/>
      <c r="P231" s="178"/>
      <c r="Q231" s="178"/>
      <c r="R231" s="178"/>
      <c r="S231" s="178"/>
      <c r="T231" s="178"/>
      <c r="U231" s="178"/>
      <c r="V231" s="178"/>
      <c r="W231" s="178"/>
      <c r="X231" s="178"/>
      <c r="Y231" s="178"/>
      <c r="Z231" s="178"/>
    </row>
    <row r="232" spans="1:26" ht="14.25" customHeight="1">
      <c r="A232" s="178"/>
      <c r="B232" s="177"/>
      <c r="C232" s="177"/>
      <c r="D232" s="177"/>
      <c r="E232" s="177"/>
      <c r="F232" s="178"/>
      <c r="G232" s="178"/>
      <c r="H232" s="177"/>
      <c r="I232" s="177"/>
      <c r="J232" s="177"/>
      <c r="K232" s="177"/>
      <c r="L232" s="177"/>
      <c r="M232" s="177"/>
      <c r="N232" s="177"/>
      <c r="O232" s="177"/>
      <c r="P232" s="178"/>
      <c r="Q232" s="178"/>
      <c r="R232" s="178"/>
      <c r="S232" s="178"/>
      <c r="T232" s="178"/>
      <c r="U232" s="178"/>
      <c r="V232" s="178"/>
      <c r="W232" s="178"/>
      <c r="X232" s="178"/>
      <c r="Y232" s="178"/>
      <c r="Z232" s="178"/>
    </row>
    <row r="233" spans="1:26" ht="14.25" customHeight="1">
      <c r="A233" s="178"/>
      <c r="B233" s="177"/>
      <c r="C233" s="177"/>
      <c r="D233" s="177"/>
      <c r="E233" s="177"/>
      <c r="F233" s="178"/>
      <c r="G233" s="178"/>
      <c r="H233" s="177"/>
      <c r="I233" s="177"/>
      <c r="J233" s="177"/>
      <c r="K233" s="177"/>
      <c r="L233" s="177"/>
      <c r="M233" s="177"/>
      <c r="N233" s="177"/>
      <c r="O233" s="177"/>
      <c r="P233" s="178"/>
      <c r="Q233" s="178"/>
      <c r="R233" s="178"/>
      <c r="S233" s="178"/>
      <c r="T233" s="178"/>
      <c r="U233" s="178"/>
      <c r="V233" s="178"/>
      <c r="W233" s="178"/>
      <c r="X233" s="178"/>
      <c r="Y233" s="178"/>
      <c r="Z233" s="178"/>
    </row>
    <row r="234" spans="1:26" ht="14.25" customHeight="1">
      <c r="A234" s="178"/>
      <c r="B234" s="177"/>
      <c r="C234" s="177"/>
      <c r="D234" s="177"/>
      <c r="E234" s="177"/>
      <c r="F234" s="178"/>
      <c r="G234" s="178"/>
      <c r="H234" s="177"/>
      <c r="I234" s="177"/>
      <c r="J234" s="177"/>
      <c r="K234" s="177"/>
      <c r="L234" s="177"/>
      <c r="M234" s="177"/>
      <c r="N234" s="177"/>
      <c r="O234" s="177"/>
      <c r="P234" s="178"/>
      <c r="Q234" s="178"/>
      <c r="R234" s="178"/>
      <c r="S234" s="178"/>
      <c r="T234" s="178"/>
      <c r="U234" s="178"/>
      <c r="V234" s="178"/>
      <c r="W234" s="178"/>
      <c r="X234" s="178"/>
      <c r="Y234" s="178"/>
      <c r="Z234" s="178"/>
    </row>
    <row r="235" spans="1:26" ht="14.25" customHeight="1">
      <c r="A235" s="178"/>
      <c r="B235" s="177"/>
      <c r="C235" s="177"/>
      <c r="D235" s="177"/>
      <c r="E235" s="177"/>
      <c r="F235" s="178"/>
      <c r="G235" s="178"/>
      <c r="H235" s="177"/>
      <c r="I235" s="177"/>
      <c r="J235" s="177"/>
      <c r="K235" s="177"/>
      <c r="L235" s="177"/>
      <c r="M235" s="177"/>
      <c r="N235" s="177"/>
      <c r="O235" s="177"/>
      <c r="P235" s="178"/>
      <c r="Q235" s="178"/>
      <c r="R235" s="178"/>
      <c r="S235" s="178"/>
      <c r="T235" s="178"/>
      <c r="U235" s="178"/>
      <c r="V235" s="178"/>
      <c r="W235" s="178"/>
      <c r="X235" s="178"/>
      <c r="Y235" s="178"/>
      <c r="Z235" s="178"/>
    </row>
    <row r="236" spans="1:26" ht="14.25" customHeight="1">
      <c r="A236" s="178"/>
      <c r="B236" s="177"/>
      <c r="C236" s="177"/>
      <c r="D236" s="177"/>
      <c r="E236" s="177"/>
      <c r="F236" s="178"/>
      <c r="G236" s="178"/>
      <c r="H236" s="177"/>
      <c r="I236" s="177"/>
      <c r="J236" s="177"/>
      <c r="K236" s="177"/>
      <c r="L236" s="177"/>
      <c r="M236" s="177"/>
      <c r="N236" s="177"/>
      <c r="O236" s="177"/>
      <c r="P236" s="178"/>
      <c r="Q236" s="178"/>
      <c r="R236" s="178"/>
      <c r="S236" s="178"/>
      <c r="T236" s="178"/>
      <c r="U236" s="178"/>
      <c r="V236" s="178"/>
      <c r="W236" s="178"/>
      <c r="X236" s="178"/>
      <c r="Y236" s="178"/>
      <c r="Z236" s="178"/>
    </row>
    <row r="237" spans="1:26" ht="14.25" customHeight="1">
      <c r="A237" s="178"/>
      <c r="B237" s="177"/>
      <c r="C237" s="177"/>
      <c r="D237" s="177"/>
      <c r="E237" s="177"/>
      <c r="F237" s="178"/>
      <c r="G237" s="178"/>
      <c r="H237" s="177"/>
      <c r="I237" s="177"/>
      <c r="J237" s="177"/>
      <c r="K237" s="177"/>
      <c r="L237" s="177"/>
      <c r="M237" s="177"/>
      <c r="N237" s="177"/>
      <c r="O237" s="177"/>
      <c r="P237" s="178"/>
      <c r="Q237" s="178"/>
      <c r="R237" s="178"/>
      <c r="S237" s="178"/>
      <c r="T237" s="178"/>
      <c r="U237" s="178"/>
      <c r="V237" s="178"/>
      <c r="W237" s="178"/>
      <c r="X237" s="178"/>
      <c r="Y237" s="178"/>
      <c r="Z237" s="178"/>
    </row>
    <row r="238" spans="1:26" ht="14.25" customHeight="1">
      <c r="A238" s="178"/>
      <c r="B238" s="177"/>
      <c r="C238" s="177"/>
      <c r="D238" s="177"/>
      <c r="E238" s="177"/>
      <c r="F238" s="178"/>
      <c r="G238" s="178"/>
      <c r="H238" s="177"/>
      <c r="I238" s="177"/>
      <c r="J238" s="177"/>
      <c r="K238" s="177"/>
      <c r="L238" s="177"/>
      <c r="M238" s="177"/>
      <c r="N238" s="177"/>
      <c r="O238" s="177"/>
      <c r="P238" s="178"/>
      <c r="Q238" s="178"/>
      <c r="R238" s="178"/>
      <c r="S238" s="178"/>
      <c r="T238" s="178"/>
      <c r="U238" s="178"/>
      <c r="V238" s="178"/>
      <c r="W238" s="178"/>
      <c r="X238" s="178"/>
      <c r="Y238" s="178"/>
      <c r="Z238" s="178"/>
    </row>
    <row r="239" spans="1:26" ht="14.25" customHeight="1">
      <c r="A239" s="178"/>
      <c r="B239" s="177"/>
      <c r="C239" s="177"/>
      <c r="D239" s="177"/>
      <c r="E239" s="177"/>
      <c r="F239" s="178"/>
      <c r="G239" s="178"/>
      <c r="H239" s="177"/>
      <c r="I239" s="177"/>
      <c r="J239" s="177"/>
      <c r="K239" s="177"/>
      <c r="L239" s="177"/>
      <c r="M239" s="177"/>
      <c r="N239" s="177"/>
      <c r="O239" s="177"/>
      <c r="P239" s="178"/>
      <c r="Q239" s="178"/>
      <c r="R239" s="178"/>
      <c r="S239" s="178"/>
      <c r="T239" s="178"/>
      <c r="U239" s="178"/>
      <c r="V239" s="178"/>
      <c r="W239" s="178"/>
      <c r="X239" s="178"/>
      <c r="Y239" s="178"/>
      <c r="Z239" s="178"/>
    </row>
    <row r="240" spans="1:26" ht="14.25" customHeight="1">
      <c r="A240" s="178"/>
      <c r="B240" s="177"/>
      <c r="C240" s="177"/>
      <c r="D240" s="177"/>
      <c r="E240" s="177"/>
      <c r="F240" s="178"/>
      <c r="G240" s="178"/>
      <c r="H240" s="177"/>
      <c r="I240" s="177"/>
      <c r="J240" s="177"/>
      <c r="K240" s="177"/>
      <c r="L240" s="177"/>
      <c r="M240" s="177"/>
      <c r="N240" s="177"/>
      <c r="O240" s="177"/>
      <c r="P240" s="178"/>
      <c r="Q240" s="178"/>
      <c r="R240" s="178"/>
      <c r="S240" s="178"/>
      <c r="T240" s="178"/>
      <c r="U240" s="178"/>
      <c r="V240" s="178"/>
      <c r="W240" s="178"/>
      <c r="X240" s="178"/>
      <c r="Y240" s="178"/>
      <c r="Z240" s="178"/>
    </row>
    <row r="241" spans="1:26" ht="14.25" customHeight="1">
      <c r="A241" s="178"/>
      <c r="B241" s="177"/>
      <c r="C241" s="177"/>
      <c r="D241" s="177"/>
      <c r="E241" s="177"/>
      <c r="F241" s="178"/>
      <c r="G241" s="178"/>
      <c r="H241" s="177"/>
      <c r="I241" s="177"/>
      <c r="J241" s="177"/>
      <c r="K241" s="177"/>
      <c r="L241" s="177"/>
      <c r="M241" s="177"/>
      <c r="N241" s="177"/>
      <c r="O241" s="177"/>
      <c r="P241" s="178"/>
      <c r="Q241" s="178"/>
      <c r="R241" s="178"/>
      <c r="S241" s="178"/>
      <c r="T241" s="178"/>
      <c r="U241" s="178"/>
      <c r="V241" s="178"/>
      <c r="W241" s="178"/>
      <c r="X241" s="178"/>
      <c r="Y241" s="178"/>
      <c r="Z241" s="178"/>
    </row>
    <row r="242" spans="1:26" ht="14.25" customHeight="1">
      <c r="A242" s="178"/>
      <c r="B242" s="177"/>
      <c r="C242" s="177"/>
      <c r="D242" s="177"/>
      <c r="E242" s="177"/>
      <c r="F242" s="178"/>
      <c r="G242" s="178"/>
      <c r="H242" s="177"/>
      <c r="I242" s="177"/>
      <c r="J242" s="177"/>
      <c r="K242" s="177"/>
      <c r="L242" s="177"/>
      <c r="M242" s="177"/>
      <c r="N242" s="177"/>
      <c r="O242" s="177"/>
      <c r="P242" s="178"/>
      <c r="Q242" s="178"/>
      <c r="R242" s="178"/>
      <c r="S242" s="178"/>
      <c r="T242" s="178"/>
      <c r="U242" s="178"/>
      <c r="V242" s="178"/>
      <c r="W242" s="178"/>
      <c r="X242" s="178"/>
      <c r="Y242" s="178"/>
      <c r="Z242" s="178"/>
    </row>
    <row r="243" spans="1:26" ht="14.25" customHeight="1">
      <c r="A243" s="178"/>
      <c r="B243" s="177"/>
      <c r="C243" s="177"/>
      <c r="D243" s="177"/>
      <c r="E243" s="177"/>
      <c r="F243" s="178"/>
      <c r="G243" s="178"/>
      <c r="H243" s="177"/>
      <c r="I243" s="177"/>
      <c r="J243" s="177"/>
      <c r="K243" s="177"/>
      <c r="L243" s="177"/>
      <c r="M243" s="177"/>
      <c r="N243" s="177"/>
      <c r="O243" s="177"/>
      <c r="P243" s="178"/>
      <c r="Q243" s="178"/>
      <c r="R243" s="178"/>
      <c r="S243" s="178"/>
      <c r="T243" s="178"/>
      <c r="U243" s="178"/>
      <c r="V243" s="178"/>
      <c r="W243" s="178"/>
      <c r="X243" s="178"/>
      <c r="Y243" s="178"/>
      <c r="Z243" s="178"/>
    </row>
    <row r="244" spans="1:26" ht="14.25" customHeight="1">
      <c r="A244" s="178"/>
      <c r="B244" s="177"/>
      <c r="C244" s="177"/>
      <c r="D244" s="177"/>
      <c r="E244" s="177"/>
      <c r="F244" s="178"/>
      <c r="G244" s="178"/>
      <c r="H244" s="177"/>
      <c r="I244" s="177"/>
      <c r="J244" s="177"/>
      <c r="K244" s="177"/>
      <c r="L244" s="177"/>
      <c r="M244" s="177"/>
      <c r="N244" s="177"/>
      <c r="O244" s="177"/>
      <c r="P244" s="178"/>
      <c r="Q244" s="178"/>
      <c r="R244" s="178"/>
      <c r="S244" s="178"/>
      <c r="T244" s="178"/>
      <c r="U244" s="178"/>
      <c r="V244" s="178"/>
      <c r="W244" s="178"/>
      <c r="X244" s="178"/>
      <c r="Y244" s="178"/>
      <c r="Z244" s="178"/>
    </row>
    <row r="245" spans="1:26" ht="14.25" customHeight="1">
      <c r="A245" s="178"/>
      <c r="B245" s="177"/>
      <c r="C245" s="177"/>
      <c r="D245" s="177"/>
      <c r="E245" s="177"/>
      <c r="F245" s="178"/>
      <c r="G245" s="178"/>
      <c r="H245" s="177"/>
      <c r="I245" s="177"/>
      <c r="J245" s="177"/>
      <c r="K245" s="177"/>
      <c r="L245" s="177"/>
      <c r="M245" s="177"/>
      <c r="N245" s="177"/>
      <c r="O245" s="177"/>
      <c r="P245" s="178"/>
      <c r="Q245" s="178"/>
      <c r="R245" s="178"/>
      <c r="S245" s="178"/>
      <c r="T245" s="178"/>
      <c r="U245" s="178"/>
      <c r="V245" s="178"/>
      <c r="W245" s="178"/>
      <c r="X245" s="178"/>
      <c r="Y245" s="178"/>
      <c r="Z245" s="178"/>
    </row>
    <row r="246" spans="1:26" ht="14.25" customHeight="1">
      <c r="A246" s="178"/>
      <c r="B246" s="177"/>
      <c r="C246" s="177"/>
      <c r="D246" s="177"/>
      <c r="E246" s="177"/>
      <c r="F246" s="178"/>
      <c r="G246" s="178"/>
      <c r="H246" s="177"/>
      <c r="I246" s="177"/>
      <c r="J246" s="177"/>
      <c r="K246" s="177"/>
      <c r="L246" s="177"/>
      <c r="M246" s="177"/>
      <c r="N246" s="177"/>
      <c r="O246" s="177"/>
      <c r="P246" s="178"/>
      <c r="Q246" s="178"/>
      <c r="R246" s="178"/>
      <c r="S246" s="178"/>
      <c r="T246" s="178"/>
      <c r="U246" s="178"/>
      <c r="V246" s="178"/>
      <c r="W246" s="178"/>
      <c r="X246" s="178"/>
      <c r="Y246" s="178"/>
      <c r="Z246" s="178"/>
    </row>
    <row r="247" spans="1:26" ht="14.25" customHeight="1">
      <c r="A247" s="178"/>
      <c r="B247" s="177"/>
      <c r="C247" s="177"/>
      <c r="D247" s="177"/>
      <c r="E247" s="177"/>
      <c r="F247" s="178"/>
      <c r="G247" s="178"/>
      <c r="H247" s="177"/>
      <c r="I247" s="177"/>
      <c r="J247" s="177"/>
      <c r="K247" s="177"/>
      <c r="L247" s="177"/>
      <c r="M247" s="177"/>
      <c r="N247" s="177"/>
      <c r="O247" s="177"/>
      <c r="P247" s="178"/>
      <c r="Q247" s="178"/>
      <c r="R247" s="178"/>
      <c r="S247" s="178"/>
      <c r="T247" s="178"/>
      <c r="U247" s="178"/>
      <c r="V247" s="178"/>
      <c r="W247" s="178"/>
      <c r="X247" s="178"/>
      <c r="Y247" s="178"/>
      <c r="Z247" s="178"/>
    </row>
    <row r="248" spans="1:26" ht="14.25" customHeight="1">
      <c r="A248" s="178"/>
      <c r="B248" s="177"/>
      <c r="C248" s="177"/>
      <c r="D248" s="177"/>
      <c r="E248" s="177"/>
      <c r="F248" s="178"/>
      <c r="G248" s="178"/>
      <c r="H248" s="177"/>
      <c r="I248" s="177"/>
      <c r="J248" s="177"/>
      <c r="K248" s="177"/>
      <c r="L248" s="177"/>
      <c r="M248" s="177"/>
      <c r="N248" s="177"/>
      <c r="O248" s="177"/>
      <c r="P248" s="178"/>
      <c r="Q248" s="178"/>
      <c r="R248" s="178"/>
      <c r="S248" s="178"/>
      <c r="T248" s="178"/>
      <c r="U248" s="178"/>
      <c r="V248" s="178"/>
      <c r="W248" s="178"/>
      <c r="X248" s="178"/>
      <c r="Y248" s="178"/>
      <c r="Z248" s="178"/>
    </row>
    <row r="249" spans="1:26" ht="14.25" customHeight="1">
      <c r="A249" s="178"/>
      <c r="B249" s="177"/>
      <c r="C249" s="177"/>
      <c r="D249" s="177"/>
      <c r="E249" s="177"/>
      <c r="F249" s="178"/>
      <c r="G249" s="178"/>
      <c r="H249" s="177"/>
      <c r="I249" s="177"/>
      <c r="J249" s="177"/>
      <c r="K249" s="177"/>
      <c r="L249" s="177"/>
      <c r="M249" s="177"/>
      <c r="N249" s="177"/>
      <c r="O249" s="177"/>
      <c r="P249" s="178"/>
      <c r="Q249" s="178"/>
      <c r="R249" s="178"/>
      <c r="S249" s="178"/>
      <c r="T249" s="178"/>
      <c r="U249" s="178"/>
      <c r="V249" s="178"/>
      <c r="W249" s="178"/>
      <c r="X249" s="178"/>
      <c r="Y249" s="178"/>
      <c r="Z249" s="178"/>
    </row>
    <row r="250" spans="1:26" ht="14.25" customHeight="1">
      <c r="A250" s="178"/>
      <c r="B250" s="177"/>
      <c r="C250" s="177"/>
      <c r="D250" s="177"/>
      <c r="E250" s="177"/>
      <c r="F250" s="178"/>
      <c r="G250" s="178"/>
      <c r="H250" s="177"/>
      <c r="I250" s="177"/>
      <c r="J250" s="177"/>
      <c r="K250" s="177"/>
      <c r="L250" s="177"/>
      <c r="M250" s="177"/>
      <c r="N250" s="177"/>
      <c r="O250" s="177"/>
      <c r="P250" s="178"/>
      <c r="Q250" s="178"/>
      <c r="R250" s="178"/>
      <c r="S250" s="178"/>
      <c r="T250" s="178"/>
      <c r="U250" s="178"/>
      <c r="V250" s="178"/>
      <c r="W250" s="178"/>
      <c r="X250" s="178"/>
      <c r="Y250" s="178"/>
      <c r="Z250" s="178"/>
    </row>
    <row r="251" spans="1:26" ht="14.25" customHeight="1">
      <c r="A251" s="178"/>
      <c r="B251" s="177"/>
      <c r="C251" s="177"/>
      <c r="D251" s="177"/>
      <c r="E251" s="177"/>
      <c r="F251" s="178"/>
      <c r="G251" s="178"/>
      <c r="H251" s="177"/>
      <c r="I251" s="177"/>
      <c r="J251" s="177"/>
      <c r="K251" s="177"/>
      <c r="L251" s="177"/>
      <c r="M251" s="177"/>
      <c r="N251" s="177"/>
      <c r="O251" s="177"/>
      <c r="P251" s="178"/>
      <c r="Q251" s="178"/>
      <c r="R251" s="178"/>
      <c r="S251" s="178"/>
      <c r="T251" s="178"/>
      <c r="U251" s="178"/>
      <c r="V251" s="178"/>
      <c r="W251" s="178"/>
      <c r="X251" s="178"/>
      <c r="Y251" s="178"/>
      <c r="Z251" s="178"/>
    </row>
    <row r="252" spans="1:26" ht="14.25" customHeight="1">
      <c r="A252" s="178"/>
      <c r="B252" s="177"/>
      <c r="C252" s="177"/>
      <c r="D252" s="177"/>
      <c r="E252" s="177"/>
      <c r="F252" s="178"/>
      <c r="G252" s="178"/>
      <c r="H252" s="177"/>
      <c r="I252" s="177"/>
      <c r="J252" s="177"/>
      <c r="K252" s="177"/>
      <c r="L252" s="177"/>
      <c r="M252" s="177"/>
      <c r="N252" s="177"/>
      <c r="O252" s="177"/>
      <c r="P252" s="178"/>
      <c r="Q252" s="178"/>
      <c r="R252" s="178"/>
      <c r="S252" s="178"/>
      <c r="T252" s="178"/>
      <c r="U252" s="178"/>
      <c r="V252" s="178"/>
      <c r="W252" s="178"/>
      <c r="X252" s="178"/>
      <c r="Y252" s="178"/>
      <c r="Z252" s="178"/>
    </row>
    <row r="253" spans="1:26" ht="14.25" customHeight="1">
      <c r="A253" s="178"/>
      <c r="B253" s="177"/>
      <c r="C253" s="177"/>
      <c r="D253" s="177"/>
      <c r="E253" s="177"/>
      <c r="F253" s="178"/>
      <c r="G253" s="178"/>
      <c r="H253" s="177"/>
      <c r="I253" s="177"/>
      <c r="J253" s="177"/>
      <c r="K253" s="177"/>
      <c r="L253" s="177"/>
      <c r="M253" s="177"/>
      <c r="N253" s="177"/>
      <c r="O253" s="177"/>
      <c r="P253" s="178"/>
      <c r="Q253" s="178"/>
      <c r="R253" s="178"/>
      <c r="S253" s="178"/>
      <c r="T253" s="178"/>
      <c r="U253" s="178"/>
      <c r="V253" s="178"/>
      <c r="W253" s="178"/>
      <c r="X253" s="178"/>
      <c r="Y253" s="178"/>
      <c r="Z253" s="178"/>
    </row>
    <row r="254" spans="1:26" ht="14.25" customHeight="1">
      <c r="A254" s="178"/>
      <c r="B254" s="177"/>
      <c r="C254" s="177"/>
      <c r="D254" s="177"/>
      <c r="E254" s="177"/>
      <c r="F254" s="178"/>
      <c r="G254" s="178"/>
      <c r="H254" s="177"/>
      <c r="I254" s="177"/>
      <c r="J254" s="177"/>
      <c r="K254" s="177"/>
      <c r="L254" s="177"/>
      <c r="M254" s="177"/>
      <c r="N254" s="177"/>
      <c r="O254" s="177"/>
      <c r="P254" s="178"/>
      <c r="Q254" s="178"/>
      <c r="R254" s="178"/>
      <c r="S254" s="178"/>
      <c r="T254" s="178"/>
      <c r="U254" s="178"/>
      <c r="V254" s="178"/>
      <c r="W254" s="178"/>
      <c r="X254" s="178"/>
      <c r="Y254" s="178"/>
      <c r="Z254" s="178"/>
    </row>
    <row r="255" spans="1:26" ht="14.25" customHeight="1">
      <c r="A255" s="178"/>
      <c r="B255" s="177"/>
      <c r="C255" s="177"/>
      <c r="D255" s="177"/>
      <c r="E255" s="177"/>
      <c r="F255" s="178"/>
      <c r="G255" s="178"/>
      <c r="H255" s="177"/>
      <c r="I255" s="177"/>
      <c r="J255" s="177"/>
      <c r="K255" s="177"/>
      <c r="L255" s="177"/>
      <c r="M255" s="177"/>
      <c r="N255" s="177"/>
      <c r="O255" s="177"/>
      <c r="P255" s="178"/>
      <c r="Q255" s="178"/>
      <c r="R255" s="178"/>
      <c r="S255" s="178"/>
      <c r="T255" s="178"/>
      <c r="U255" s="178"/>
      <c r="V255" s="178"/>
      <c r="W255" s="178"/>
      <c r="X255" s="178"/>
      <c r="Y255" s="178"/>
      <c r="Z255" s="178"/>
    </row>
    <row r="256" spans="1:26" ht="14.25" customHeight="1">
      <c r="A256" s="178"/>
      <c r="B256" s="177"/>
      <c r="C256" s="177"/>
      <c r="D256" s="177"/>
      <c r="E256" s="177"/>
      <c r="F256" s="178"/>
      <c r="G256" s="178"/>
      <c r="H256" s="177"/>
      <c r="I256" s="177"/>
      <c r="J256" s="177"/>
      <c r="K256" s="177"/>
      <c r="L256" s="177"/>
      <c r="M256" s="177"/>
      <c r="N256" s="177"/>
      <c r="O256" s="177"/>
      <c r="P256" s="178"/>
      <c r="Q256" s="178"/>
      <c r="R256" s="178"/>
      <c r="S256" s="178"/>
      <c r="T256" s="178"/>
      <c r="U256" s="178"/>
      <c r="V256" s="178"/>
      <c r="W256" s="178"/>
      <c r="X256" s="178"/>
      <c r="Y256" s="178"/>
      <c r="Z256" s="178"/>
    </row>
    <row r="257" spans="1:26" ht="14.25" customHeight="1">
      <c r="A257" s="178"/>
      <c r="B257" s="177"/>
      <c r="C257" s="177"/>
      <c r="D257" s="177"/>
      <c r="E257" s="177"/>
      <c r="F257" s="178"/>
      <c r="G257" s="178"/>
      <c r="H257" s="177"/>
      <c r="I257" s="177"/>
      <c r="J257" s="177"/>
      <c r="K257" s="177"/>
      <c r="L257" s="177"/>
      <c r="M257" s="177"/>
      <c r="N257" s="177"/>
      <c r="O257" s="177"/>
      <c r="P257" s="178"/>
      <c r="Q257" s="178"/>
      <c r="R257" s="178"/>
      <c r="S257" s="178"/>
      <c r="T257" s="178"/>
      <c r="U257" s="178"/>
      <c r="V257" s="178"/>
      <c r="W257" s="178"/>
      <c r="X257" s="178"/>
      <c r="Y257" s="178"/>
      <c r="Z257" s="178"/>
    </row>
    <row r="258" spans="1:26" ht="14.25" customHeight="1">
      <c r="A258" s="178"/>
      <c r="B258" s="177"/>
      <c r="C258" s="177"/>
      <c r="D258" s="177"/>
      <c r="E258" s="177"/>
      <c r="F258" s="178"/>
      <c r="G258" s="178"/>
      <c r="H258" s="177"/>
      <c r="I258" s="177"/>
      <c r="J258" s="177"/>
      <c r="K258" s="177"/>
      <c r="L258" s="177"/>
      <c r="M258" s="177"/>
      <c r="N258" s="177"/>
      <c r="O258" s="177"/>
      <c r="P258" s="178"/>
      <c r="Q258" s="178"/>
      <c r="R258" s="178"/>
      <c r="S258" s="178"/>
      <c r="T258" s="178"/>
      <c r="U258" s="178"/>
      <c r="V258" s="178"/>
      <c r="W258" s="178"/>
      <c r="X258" s="178"/>
      <c r="Y258" s="178"/>
      <c r="Z258" s="178"/>
    </row>
    <row r="259" spans="1:26" ht="14.25" customHeight="1">
      <c r="A259" s="178"/>
      <c r="B259" s="177"/>
      <c r="C259" s="177"/>
      <c r="D259" s="177"/>
      <c r="E259" s="177"/>
      <c r="F259" s="178"/>
      <c r="G259" s="178"/>
      <c r="H259" s="177"/>
      <c r="I259" s="177"/>
      <c r="J259" s="177"/>
      <c r="K259" s="177"/>
      <c r="L259" s="177"/>
      <c r="M259" s="177"/>
      <c r="N259" s="177"/>
      <c r="O259" s="177"/>
      <c r="P259" s="178"/>
      <c r="Q259" s="178"/>
      <c r="R259" s="178"/>
      <c r="S259" s="178"/>
      <c r="T259" s="178"/>
      <c r="U259" s="178"/>
      <c r="V259" s="178"/>
      <c r="W259" s="178"/>
      <c r="X259" s="178"/>
      <c r="Y259" s="178"/>
      <c r="Z259" s="178"/>
    </row>
    <row r="260" spans="1:26" ht="14.25" customHeight="1">
      <c r="A260" s="178"/>
      <c r="B260" s="177"/>
      <c r="C260" s="177"/>
      <c r="D260" s="177"/>
      <c r="E260" s="177"/>
      <c r="F260" s="178"/>
      <c r="G260" s="178"/>
      <c r="H260" s="177"/>
      <c r="I260" s="177"/>
      <c r="J260" s="177"/>
      <c r="K260" s="177"/>
      <c r="L260" s="177"/>
      <c r="M260" s="177"/>
      <c r="N260" s="177"/>
      <c r="O260" s="177"/>
      <c r="P260" s="178"/>
      <c r="Q260" s="178"/>
      <c r="R260" s="178"/>
      <c r="S260" s="178"/>
      <c r="T260" s="178"/>
      <c r="U260" s="178"/>
      <c r="V260" s="178"/>
      <c r="W260" s="178"/>
      <c r="X260" s="178"/>
      <c r="Y260" s="178"/>
      <c r="Z260" s="178"/>
    </row>
    <row r="261" spans="1:26" ht="14.25" customHeight="1">
      <c r="A261" s="178"/>
      <c r="B261" s="177"/>
      <c r="C261" s="177"/>
      <c r="D261" s="177"/>
      <c r="E261" s="177"/>
      <c r="F261" s="178"/>
      <c r="G261" s="178"/>
      <c r="H261" s="177"/>
      <c r="I261" s="177"/>
      <c r="J261" s="177"/>
      <c r="K261" s="177"/>
      <c r="L261" s="177"/>
      <c r="M261" s="177"/>
      <c r="N261" s="177"/>
      <c r="O261" s="177"/>
      <c r="P261" s="178"/>
      <c r="Q261" s="178"/>
      <c r="R261" s="178"/>
      <c r="S261" s="178"/>
      <c r="T261" s="178"/>
      <c r="U261" s="178"/>
      <c r="V261" s="178"/>
      <c r="W261" s="178"/>
      <c r="X261" s="178"/>
      <c r="Y261" s="178"/>
      <c r="Z261" s="178"/>
    </row>
    <row r="262" spans="1:26" ht="14.25" customHeight="1">
      <c r="A262" s="178"/>
      <c r="B262" s="177"/>
      <c r="C262" s="177"/>
      <c r="D262" s="177"/>
      <c r="E262" s="177"/>
      <c r="F262" s="178"/>
      <c r="G262" s="178"/>
      <c r="H262" s="177"/>
      <c r="I262" s="177"/>
      <c r="J262" s="177"/>
      <c r="K262" s="177"/>
      <c r="L262" s="177"/>
      <c r="M262" s="177"/>
      <c r="N262" s="177"/>
      <c r="O262" s="177"/>
      <c r="P262" s="178"/>
      <c r="Q262" s="178"/>
      <c r="R262" s="178"/>
      <c r="S262" s="178"/>
      <c r="T262" s="178"/>
      <c r="U262" s="178"/>
      <c r="V262" s="178"/>
      <c r="W262" s="178"/>
      <c r="X262" s="178"/>
      <c r="Y262" s="178"/>
      <c r="Z262" s="178"/>
    </row>
    <row r="263" spans="1:26" ht="14.25" customHeight="1">
      <c r="A263" s="178"/>
      <c r="B263" s="177"/>
      <c r="C263" s="177"/>
      <c r="D263" s="177"/>
      <c r="E263" s="177"/>
      <c r="F263" s="178"/>
      <c r="G263" s="178"/>
      <c r="H263" s="177"/>
      <c r="I263" s="177"/>
      <c r="J263" s="177"/>
      <c r="K263" s="177"/>
      <c r="L263" s="177"/>
      <c r="M263" s="177"/>
      <c r="N263" s="177"/>
      <c r="O263" s="177"/>
      <c r="P263" s="178"/>
      <c r="Q263" s="178"/>
      <c r="R263" s="178"/>
      <c r="S263" s="178"/>
      <c r="T263" s="178"/>
      <c r="U263" s="178"/>
      <c r="V263" s="178"/>
      <c r="W263" s="178"/>
      <c r="X263" s="178"/>
      <c r="Y263" s="178"/>
      <c r="Z263" s="178"/>
    </row>
    <row r="264" spans="1:26" ht="14.25" customHeight="1">
      <c r="A264" s="178"/>
      <c r="B264" s="177"/>
      <c r="C264" s="177"/>
      <c r="D264" s="177"/>
      <c r="E264" s="177"/>
      <c r="F264" s="178"/>
      <c r="G264" s="178"/>
      <c r="H264" s="177"/>
      <c r="I264" s="177"/>
      <c r="J264" s="177"/>
      <c r="K264" s="177"/>
      <c r="L264" s="177"/>
      <c r="M264" s="177"/>
      <c r="N264" s="177"/>
      <c r="O264" s="177"/>
      <c r="P264" s="178"/>
      <c r="Q264" s="178"/>
      <c r="R264" s="178"/>
      <c r="S264" s="178"/>
      <c r="T264" s="178"/>
      <c r="U264" s="178"/>
      <c r="V264" s="178"/>
      <c r="W264" s="178"/>
      <c r="X264" s="178"/>
      <c r="Y264" s="178"/>
      <c r="Z264" s="178"/>
    </row>
    <row r="265" spans="1:26" ht="14.25" customHeight="1">
      <c r="A265" s="178"/>
      <c r="B265" s="177"/>
      <c r="C265" s="177"/>
      <c r="D265" s="177"/>
      <c r="E265" s="177"/>
      <c r="F265" s="178"/>
      <c r="G265" s="178"/>
      <c r="H265" s="177"/>
      <c r="I265" s="177"/>
      <c r="J265" s="177"/>
      <c r="K265" s="177"/>
      <c r="L265" s="177"/>
      <c r="M265" s="177"/>
      <c r="N265" s="177"/>
      <c r="O265" s="177"/>
      <c r="P265" s="178"/>
      <c r="Q265" s="178"/>
      <c r="R265" s="178"/>
      <c r="S265" s="178"/>
      <c r="T265" s="178"/>
      <c r="U265" s="178"/>
      <c r="V265" s="178"/>
      <c r="W265" s="178"/>
      <c r="X265" s="178"/>
      <c r="Y265" s="178"/>
      <c r="Z265" s="178"/>
    </row>
    <row r="266" spans="1:26" ht="14.25" customHeight="1">
      <c r="A266" s="178"/>
      <c r="B266" s="177"/>
      <c r="C266" s="177"/>
      <c r="D266" s="177"/>
      <c r="E266" s="177"/>
      <c r="F266" s="178"/>
      <c r="G266" s="178"/>
      <c r="H266" s="177"/>
      <c r="I266" s="177"/>
      <c r="J266" s="177"/>
      <c r="K266" s="177"/>
      <c r="L266" s="177"/>
      <c r="M266" s="177"/>
      <c r="N266" s="177"/>
      <c r="O266" s="177"/>
      <c r="P266" s="178"/>
      <c r="Q266" s="178"/>
      <c r="R266" s="178"/>
      <c r="S266" s="178"/>
      <c r="T266" s="178"/>
      <c r="U266" s="178"/>
      <c r="V266" s="178"/>
      <c r="W266" s="178"/>
      <c r="X266" s="178"/>
      <c r="Y266" s="178"/>
      <c r="Z266" s="178"/>
    </row>
    <row r="267" spans="1:26" ht="14.25" customHeight="1">
      <c r="A267" s="178"/>
      <c r="B267" s="177"/>
      <c r="C267" s="177"/>
      <c r="D267" s="177"/>
      <c r="E267" s="177"/>
      <c r="F267" s="178"/>
      <c r="G267" s="178"/>
      <c r="H267" s="177"/>
      <c r="I267" s="177"/>
      <c r="J267" s="177"/>
      <c r="K267" s="177"/>
      <c r="L267" s="177"/>
      <c r="M267" s="177"/>
      <c r="N267" s="177"/>
      <c r="O267" s="177"/>
      <c r="P267" s="178"/>
      <c r="Q267" s="178"/>
      <c r="R267" s="178"/>
      <c r="S267" s="178"/>
      <c r="T267" s="178"/>
      <c r="U267" s="178"/>
      <c r="V267" s="178"/>
      <c r="W267" s="178"/>
      <c r="X267" s="178"/>
      <c r="Y267" s="178"/>
      <c r="Z267" s="178"/>
    </row>
    <row r="268" spans="1:26" ht="14.25" customHeight="1">
      <c r="A268" s="178"/>
      <c r="B268" s="177"/>
      <c r="C268" s="177"/>
      <c r="D268" s="177"/>
      <c r="E268" s="177"/>
      <c r="F268" s="178"/>
      <c r="G268" s="178"/>
      <c r="H268" s="177"/>
      <c r="I268" s="177"/>
      <c r="J268" s="177"/>
      <c r="K268" s="177"/>
      <c r="L268" s="177"/>
      <c r="M268" s="177"/>
      <c r="N268" s="177"/>
      <c r="O268" s="177"/>
      <c r="P268" s="178"/>
      <c r="Q268" s="178"/>
      <c r="R268" s="178"/>
      <c r="S268" s="178"/>
      <c r="T268" s="178"/>
      <c r="U268" s="178"/>
      <c r="V268" s="178"/>
      <c r="W268" s="178"/>
      <c r="X268" s="178"/>
      <c r="Y268" s="178"/>
      <c r="Z268" s="178"/>
    </row>
    <row r="269" spans="1:26" ht="14.25" customHeight="1">
      <c r="A269" s="178"/>
      <c r="B269" s="177"/>
      <c r="C269" s="177"/>
      <c r="D269" s="177"/>
      <c r="E269" s="177"/>
      <c r="F269" s="178"/>
      <c r="G269" s="178"/>
      <c r="H269" s="177"/>
      <c r="I269" s="177"/>
      <c r="J269" s="177"/>
      <c r="K269" s="177"/>
      <c r="L269" s="177"/>
      <c r="M269" s="177"/>
      <c r="N269" s="177"/>
      <c r="O269" s="177"/>
      <c r="P269" s="178"/>
      <c r="Q269" s="178"/>
      <c r="R269" s="178"/>
      <c r="S269" s="178"/>
      <c r="T269" s="178"/>
      <c r="U269" s="178"/>
      <c r="V269" s="178"/>
      <c r="W269" s="178"/>
      <c r="X269" s="178"/>
      <c r="Y269" s="178"/>
      <c r="Z269" s="178"/>
    </row>
    <row r="270" spans="1:26" ht="14.25" customHeight="1">
      <c r="A270" s="178"/>
      <c r="B270" s="177"/>
      <c r="C270" s="177"/>
      <c r="D270" s="177"/>
      <c r="E270" s="177"/>
      <c r="F270" s="178"/>
      <c r="G270" s="178"/>
      <c r="H270" s="177"/>
      <c r="I270" s="177"/>
      <c r="J270" s="177"/>
      <c r="K270" s="177"/>
      <c r="L270" s="177"/>
      <c r="M270" s="177"/>
      <c r="N270" s="177"/>
      <c r="O270" s="177"/>
      <c r="P270" s="178"/>
      <c r="Q270" s="178"/>
      <c r="R270" s="178"/>
      <c r="S270" s="178"/>
      <c r="T270" s="178"/>
      <c r="U270" s="178"/>
      <c r="V270" s="178"/>
      <c r="W270" s="178"/>
      <c r="X270" s="178"/>
      <c r="Y270" s="178"/>
      <c r="Z270" s="178"/>
    </row>
    <row r="271" spans="1:26" ht="14.25" customHeight="1">
      <c r="A271" s="178"/>
      <c r="B271" s="177"/>
      <c r="C271" s="177"/>
      <c r="D271" s="177"/>
      <c r="E271" s="177"/>
      <c r="F271" s="178"/>
      <c r="G271" s="178"/>
      <c r="H271" s="177"/>
      <c r="I271" s="177"/>
      <c r="J271" s="177"/>
      <c r="K271" s="177"/>
      <c r="L271" s="177"/>
      <c r="M271" s="177"/>
      <c r="N271" s="177"/>
      <c r="O271" s="177"/>
      <c r="P271" s="178"/>
      <c r="Q271" s="178"/>
      <c r="R271" s="178"/>
      <c r="S271" s="178"/>
      <c r="T271" s="178"/>
      <c r="U271" s="178"/>
      <c r="V271" s="178"/>
      <c r="W271" s="178"/>
      <c r="X271" s="178"/>
      <c r="Y271" s="178"/>
      <c r="Z271" s="178"/>
    </row>
    <row r="272" spans="1:26" ht="14.25" customHeight="1">
      <c r="A272" s="178"/>
      <c r="B272" s="177"/>
      <c r="C272" s="177"/>
      <c r="D272" s="177"/>
      <c r="E272" s="177"/>
      <c r="F272" s="178"/>
      <c r="G272" s="178"/>
      <c r="H272" s="177"/>
      <c r="I272" s="177"/>
      <c r="J272" s="177"/>
      <c r="K272" s="177"/>
      <c r="L272" s="177"/>
      <c r="M272" s="177"/>
      <c r="N272" s="177"/>
      <c r="O272" s="177"/>
      <c r="P272" s="178"/>
      <c r="Q272" s="178"/>
      <c r="R272" s="178"/>
      <c r="S272" s="178"/>
      <c r="T272" s="178"/>
      <c r="U272" s="178"/>
      <c r="V272" s="178"/>
      <c r="W272" s="178"/>
      <c r="X272" s="178"/>
      <c r="Y272" s="178"/>
      <c r="Z272" s="178"/>
    </row>
    <row r="273" spans="1:26" ht="14.25" customHeight="1">
      <c r="A273" s="178"/>
      <c r="B273" s="177"/>
      <c r="C273" s="177"/>
      <c r="D273" s="177"/>
      <c r="E273" s="177"/>
      <c r="F273" s="178"/>
      <c r="G273" s="178"/>
      <c r="H273" s="177"/>
      <c r="I273" s="177"/>
      <c r="J273" s="177"/>
      <c r="K273" s="177"/>
      <c r="L273" s="177"/>
      <c r="M273" s="177"/>
      <c r="N273" s="177"/>
      <c r="O273" s="177"/>
      <c r="P273" s="178"/>
      <c r="Q273" s="178"/>
      <c r="R273" s="178"/>
      <c r="S273" s="178"/>
      <c r="T273" s="178"/>
      <c r="U273" s="178"/>
      <c r="V273" s="178"/>
      <c r="W273" s="178"/>
      <c r="X273" s="178"/>
      <c r="Y273" s="178"/>
      <c r="Z273" s="178"/>
    </row>
    <row r="274" spans="1:26" ht="14.25" customHeight="1">
      <c r="A274" s="178"/>
      <c r="B274" s="177"/>
      <c r="C274" s="177"/>
      <c r="D274" s="177"/>
      <c r="E274" s="177"/>
      <c r="F274" s="178"/>
      <c r="G274" s="178"/>
      <c r="H274" s="177"/>
      <c r="I274" s="177"/>
      <c r="J274" s="177"/>
      <c r="K274" s="177"/>
      <c r="L274" s="177"/>
      <c r="M274" s="177"/>
      <c r="N274" s="177"/>
      <c r="O274" s="177"/>
      <c r="P274" s="178"/>
      <c r="Q274" s="178"/>
      <c r="R274" s="178"/>
      <c r="S274" s="178"/>
      <c r="T274" s="178"/>
      <c r="U274" s="178"/>
      <c r="V274" s="178"/>
      <c r="W274" s="178"/>
      <c r="X274" s="178"/>
      <c r="Y274" s="178"/>
      <c r="Z274" s="178"/>
    </row>
    <row r="275" spans="1:26" ht="14.25" customHeight="1">
      <c r="A275" s="178"/>
      <c r="B275" s="177"/>
      <c r="C275" s="177"/>
      <c r="D275" s="177"/>
      <c r="E275" s="177"/>
      <c r="F275" s="178"/>
      <c r="G275" s="178"/>
      <c r="H275" s="177"/>
      <c r="I275" s="177"/>
      <c r="J275" s="177"/>
      <c r="K275" s="177"/>
      <c r="L275" s="177"/>
      <c r="M275" s="177"/>
      <c r="N275" s="177"/>
      <c r="O275" s="177"/>
      <c r="P275" s="178"/>
      <c r="Q275" s="178"/>
      <c r="R275" s="178"/>
      <c r="S275" s="178"/>
      <c r="T275" s="178"/>
      <c r="U275" s="178"/>
      <c r="V275" s="178"/>
      <c r="W275" s="178"/>
      <c r="X275" s="178"/>
      <c r="Y275" s="178"/>
      <c r="Z275" s="178"/>
    </row>
    <row r="276" spans="1:26" ht="14.25" customHeight="1">
      <c r="A276" s="178"/>
      <c r="B276" s="177"/>
      <c r="C276" s="177"/>
      <c r="D276" s="177"/>
      <c r="E276" s="177"/>
      <c r="F276" s="178"/>
      <c r="G276" s="178"/>
      <c r="H276" s="177"/>
      <c r="I276" s="177"/>
      <c r="J276" s="177"/>
      <c r="K276" s="177"/>
      <c r="L276" s="177"/>
      <c r="M276" s="177"/>
      <c r="N276" s="177"/>
      <c r="O276" s="177"/>
      <c r="P276" s="178"/>
      <c r="Q276" s="178"/>
      <c r="R276" s="178"/>
      <c r="S276" s="178"/>
      <c r="T276" s="178"/>
      <c r="U276" s="178"/>
      <c r="V276" s="178"/>
      <c r="W276" s="178"/>
      <c r="X276" s="178"/>
      <c r="Y276" s="178"/>
      <c r="Z276" s="178"/>
    </row>
    <row r="277" spans="1:26" ht="14.25" customHeight="1">
      <c r="A277" s="178"/>
      <c r="B277" s="177"/>
      <c r="C277" s="177"/>
      <c r="D277" s="177"/>
      <c r="E277" s="177"/>
      <c r="F277" s="178"/>
      <c r="G277" s="178"/>
      <c r="H277" s="177"/>
      <c r="I277" s="177"/>
      <c r="J277" s="177"/>
      <c r="K277" s="177"/>
      <c r="L277" s="177"/>
      <c r="M277" s="177"/>
      <c r="N277" s="177"/>
      <c r="O277" s="177"/>
      <c r="P277" s="178"/>
      <c r="Q277" s="178"/>
      <c r="R277" s="178"/>
      <c r="S277" s="178"/>
      <c r="T277" s="178"/>
      <c r="U277" s="178"/>
      <c r="V277" s="178"/>
      <c r="W277" s="178"/>
      <c r="X277" s="178"/>
      <c r="Y277" s="178"/>
      <c r="Z277" s="178"/>
    </row>
    <row r="278" spans="1:26" ht="14.25" customHeight="1">
      <c r="A278" s="178"/>
      <c r="B278" s="177"/>
      <c r="C278" s="177"/>
      <c r="D278" s="177"/>
      <c r="E278" s="177"/>
      <c r="F278" s="178"/>
      <c r="G278" s="178"/>
      <c r="H278" s="177"/>
      <c r="I278" s="177"/>
      <c r="J278" s="177"/>
      <c r="K278" s="177"/>
      <c r="L278" s="177"/>
      <c r="M278" s="177"/>
      <c r="N278" s="177"/>
      <c r="O278" s="177"/>
      <c r="P278" s="178"/>
      <c r="Q278" s="178"/>
      <c r="R278" s="178"/>
      <c r="S278" s="178"/>
      <c r="T278" s="178"/>
      <c r="U278" s="178"/>
      <c r="V278" s="178"/>
      <c r="W278" s="178"/>
      <c r="X278" s="178"/>
      <c r="Y278" s="178"/>
      <c r="Z278" s="178"/>
    </row>
    <row r="279" spans="1:26" ht="14.25" customHeight="1">
      <c r="A279" s="178"/>
      <c r="B279" s="177"/>
      <c r="C279" s="177"/>
      <c r="D279" s="177"/>
      <c r="E279" s="177"/>
      <c r="F279" s="178"/>
      <c r="G279" s="178"/>
      <c r="H279" s="177"/>
      <c r="I279" s="177"/>
      <c r="J279" s="177"/>
      <c r="K279" s="177"/>
      <c r="L279" s="177"/>
      <c r="M279" s="177"/>
      <c r="N279" s="177"/>
      <c r="O279" s="177"/>
      <c r="P279" s="178"/>
      <c r="Q279" s="178"/>
      <c r="R279" s="178"/>
      <c r="S279" s="178"/>
      <c r="T279" s="178"/>
      <c r="U279" s="178"/>
      <c r="V279" s="178"/>
      <c r="W279" s="178"/>
      <c r="X279" s="178"/>
      <c r="Y279" s="178"/>
      <c r="Z279" s="178"/>
    </row>
    <row r="280" spans="1:26" ht="14.25" customHeight="1">
      <c r="A280" s="178"/>
      <c r="B280" s="177"/>
      <c r="C280" s="177"/>
      <c r="D280" s="177"/>
      <c r="E280" s="177"/>
      <c r="F280" s="178"/>
      <c r="G280" s="178"/>
      <c r="H280" s="177"/>
      <c r="I280" s="177"/>
      <c r="J280" s="177"/>
      <c r="K280" s="177"/>
      <c r="L280" s="177"/>
      <c r="M280" s="177"/>
      <c r="N280" s="177"/>
      <c r="O280" s="177"/>
      <c r="P280" s="178"/>
      <c r="Q280" s="178"/>
      <c r="R280" s="178"/>
      <c r="S280" s="178"/>
      <c r="T280" s="178"/>
      <c r="U280" s="178"/>
      <c r="V280" s="178"/>
      <c r="W280" s="178"/>
      <c r="X280" s="178"/>
      <c r="Y280" s="178"/>
      <c r="Z280" s="178"/>
    </row>
    <row r="281" spans="1:26" ht="14.25" customHeight="1">
      <c r="A281" s="178"/>
      <c r="B281" s="177"/>
      <c r="C281" s="177"/>
      <c r="D281" s="177"/>
      <c r="E281" s="177"/>
      <c r="F281" s="178"/>
      <c r="G281" s="178"/>
      <c r="H281" s="177"/>
      <c r="I281" s="177"/>
      <c r="J281" s="177"/>
      <c r="K281" s="177"/>
      <c r="L281" s="177"/>
      <c r="M281" s="177"/>
      <c r="N281" s="177"/>
      <c r="O281" s="177"/>
      <c r="P281" s="178"/>
      <c r="Q281" s="178"/>
      <c r="R281" s="178"/>
      <c r="S281" s="178"/>
      <c r="T281" s="178"/>
      <c r="U281" s="178"/>
      <c r="V281" s="178"/>
      <c r="W281" s="178"/>
      <c r="X281" s="178"/>
      <c r="Y281" s="178"/>
      <c r="Z281" s="178"/>
    </row>
    <row r="282" spans="1:26" ht="14.25" customHeight="1">
      <c r="A282" s="178"/>
      <c r="B282" s="177"/>
      <c r="C282" s="177"/>
      <c r="D282" s="177"/>
      <c r="E282" s="177"/>
      <c r="F282" s="178"/>
      <c r="G282" s="178"/>
      <c r="H282" s="177"/>
      <c r="I282" s="177"/>
      <c r="J282" s="177"/>
      <c r="K282" s="177"/>
      <c r="L282" s="177"/>
      <c r="M282" s="177"/>
      <c r="N282" s="177"/>
      <c r="O282" s="177"/>
      <c r="P282" s="178"/>
      <c r="Q282" s="178"/>
      <c r="R282" s="178"/>
      <c r="S282" s="178"/>
      <c r="T282" s="178"/>
      <c r="U282" s="178"/>
      <c r="V282" s="178"/>
      <c r="W282" s="178"/>
      <c r="X282" s="178"/>
      <c r="Y282" s="178"/>
      <c r="Z282" s="178"/>
    </row>
    <row r="283" spans="1:26" ht="14.25" customHeight="1">
      <c r="A283" s="178"/>
      <c r="B283" s="177"/>
      <c r="C283" s="177"/>
      <c r="D283" s="177"/>
      <c r="E283" s="177"/>
      <c r="F283" s="178"/>
      <c r="G283" s="178"/>
      <c r="H283" s="177"/>
      <c r="I283" s="177"/>
      <c r="J283" s="177"/>
      <c r="K283" s="177"/>
      <c r="L283" s="177"/>
      <c r="M283" s="177"/>
      <c r="N283" s="177"/>
      <c r="O283" s="177"/>
      <c r="P283" s="178"/>
      <c r="Q283" s="178"/>
      <c r="R283" s="178"/>
      <c r="S283" s="178"/>
      <c r="T283" s="178"/>
      <c r="U283" s="178"/>
      <c r="V283" s="178"/>
      <c r="W283" s="178"/>
      <c r="X283" s="178"/>
      <c r="Y283" s="178"/>
      <c r="Z283" s="178"/>
    </row>
    <row r="284" spans="1:26" ht="14.25" customHeight="1">
      <c r="A284" s="178"/>
      <c r="B284" s="177"/>
      <c r="C284" s="177"/>
      <c r="D284" s="177"/>
      <c r="E284" s="177"/>
      <c r="F284" s="178"/>
      <c r="G284" s="178"/>
      <c r="H284" s="177"/>
      <c r="I284" s="177"/>
      <c r="J284" s="177"/>
      <c r="K284" s="177"/>
      <c r="L284" s="177"/>
      <c r="M284" s="177"/>
      <c r="N284" s="177"/>
      <c r="O284" s="177"/>
      <c r="P284" s="178"/>
      <c r="Q284" s="178"/>
      <c r="R284" s="178"/>
      <c r="S284" s="178"/>
      <c r="T284" s="178"/>
      <c r="U284" s="178"/>
      <c r="V284" s="178"/>
      <c r="W284" s="178"/>
      <c r="X284" s="178"/>
      <c r="Y284" s="178"/>
      <c r="Z284" s="178"/>
    </row>
    <row r="285" spans="1:26" ht="14.25" customHeight="1">
      <c r="A285" s="178"/>
      <c r="B285" s="177"/>
      <c r="C285" s="177"/>
      <c r="D285" s="177"/>
      <c r="E285" s="177"/>
      <c r="F285" s="178"/>
      <c r="G285" s="178"/>
      <c r="H285" s="177"/>
      <c r="I285" s="177"/>
      <c r="J285" s="177"/>
      <c r="K285" s="177"/>
      <c r="L285" s="177"/>
      <c r="M285" s="177"/>
      <c r="N285" s="177"/>
      <c r="O285" s="177"/>
      <c r="P285" s="178"/>
      <c r="Q285" s="178"/>
      <c r="R285" s="178"/>
      <c r="S285" s="178"/>
      <c r="T285" s="178"/>
      <c r="U285" s="178"/>
      <c r="V285" s="178"/>
      <c r="W285" s="178"/>
      <c r="X285" s="178"/>
      <c r="Y285" s="178"/>
      <c r="Z285" s="178"/>
    </row>
    <row r="286" spans="1:26" ht="14.25" customHeight="1">
      <c r="A286" s="178"/>
      <c r="B286" s="177"/>
      <c r="C286" s="177"/>
      <c r="D286" s="177"/>
      <c r="E286" s="177"/>
      <c r="F286" s="178"/>
      <c r="G286" s="178"/>
      <c r="H286" s="177"/>
      <c r="I286" s="177"/>
      <c r="J286" s="177"/>
      <c r="K286" s="177"/>
      <c r="L286" s="177"/>
      <c r="M286" s="177"/>
      <c r="N286" s="177"/>
      <c r="O286" s="177"/>
      <c r="P286" s="178"/>
      <c r="Q286" s="178"/>
      <c r="R286" s="178"/>
      <c r="S286" s="178"/>
      <c r="T286" s="178"/>
      <c r="U286" s="178"/>
      <c r="V286" s="178"/>
      <c r="W286" s="178"/>
      <c r="X286" s="178"/>
      <c r="Y286" s="178"/>
      <c r="Z286" s="178"/>
    </row>
    <row r="287" spans="1:26" ht="14.25" customHeight="1">
      <c r="A287" s="178"/>
      <c r="B287" s="177"/>
      <c r="C287" s="177"/>
      <c r="D287" s="177"/>
      <c r="E287" s="177"/>
      <c r="F287" s="178"/>
      <c r="G287" s="178"/>
      <c r="H287" s="177"/>
      <c r="I287" s="177"/>
      <c r="J287" s="177"/>
      <c r="K287" s="177"/>
      <c r="L287" s="177"/>
      <c r="M287" s="177"/>
      <c r="N287" s="177"/>
      <c r="O287" s="177"/>
      <c r="P287" s="178"/>
      <c r="Q287" s="178"/>
      <c r="R287" s="178"/>
      <c r="S287" s="178"/>
      <c r="T287" s="178"/>
      <c r="U287" s="178"/>
      <c r="V287" s="178"/>
      <c r="W287" s="178"/>
      <c r="X287" s="178"/>
      <c r="Y287" s="178"/>
      <c r="Z287" s="178"/>
    </row>
    <row r="288" spans="1:26" ht="14.25" customHeight="1">
      <c r="A288" s="178"/>
      <c r="B288" s="177"/>
      <c r="C288" s="177"/>
      <c r="D288" s="177"/>
      <c r="E288" s="177"/>
      <c r="F288" s="178"/>
      <c r="G288" s="178"/>
      <c r="H288" s="177"/>
      <c r="I288" s="177"/>
      <c r="J288" s="177"/>
      <c r="K288" s="177"/>
      <c r="L288" s="177"/>
      <c r="M288" s="177"/>
      <c r="N288" s="177"/>
      <c r="O288" s="177"/>
      <c r="P288" s="178"/>
      <c r="Q288" s="178"/>
      <c r="R288" s="178"/>
      <c r="S288" s="178"/>
      <c r="T288" s="178"/>
      <c r="U288" s="178"/>
      <c r="V288" s="178"/>
      <c r="W288" s="178"/>
      <c r="X288" s="178"/>
      <c r="Y288" s="178"/>
      <c r="Z288" s="178"/>
    </row>
    <row r="289" spans="1:26" ht="14.25" customHeight="1">
      <c r="A289" s="178"/>
      <c r="B289" s="177"/>
      <c r="C289" s="177"/>
      <c r="D289" s="177"/>
      <c r="E289" s="177"/>
      <c r="F289" s="178"/>
      <c r="G289" s="178"/>
      <c r="H289" s="177"/>
      <c r="I289" s="177"/>
      <c r="J289" s="177"/>
      <c r="K289" s="177"/>
      <c r="L289" s="177"/>
      <c r="M289" s="177"/>
      <c r="N289" s="177"/>
      <c r="O289" s="177"/>
      <c r="P289" s="178"/>
      <c r="Q289" s="178"/>
      <c r="R289" s="178"/>
      <c r="S289" s="178"/>
      <c r="T289" s="178"/>
      <c r="U289" s="178"/>
      <c r="V289" s="178"/>
      <c r="W289" s="178"/>
      <c r="X289" s="178"/>
      <c r="Y289" s="178"/>
      <c r="Z289" s="178"/>
    </row>
    <row r="290" spans="1:26" ht="14.25" customHeight="1">
      <c r="A290" s="178"/>
      <c r="B290" s="177"/>
      <c r="C290" s="177"/>
      <c r="D290" s="177"/>
      <c r="E290" s="177"/>
      <c r="F290" s="178"/>
      <c r="G290" s="178"/>
      <c r="H290" s="177"/>
      <c r="I290" s="177"/>
      <c r="J290" s="177"/>
      <c r="K290" s="177"/>
      <c r="L290" s="177"/>
      <c r="M290" s="177"/>
      <c r="N290" s="177"/>
      <c r="O290" s="177"/>
      <c r="P290" s="178"/>
      <c r="Q290" s="178"/>
      <c r="R290" s="178"/>
      <c r="S290" s="178"/>
      <c r="T290" s="178"/>
      <c r="U290" s="178"/>
      <c r="V290" s="178"/>
      <c r="W290" s="178"/>
      <c r="X290" s="178"/>
      <c r="Y290" s="178"/>
      <c r="Z290" s="178"/>
    </row>
    <row r="291" spans="1:26" ht="14.25" customHeight="1">
      <c r="A291" s="178"/>
      <c r="B291" s="177"/>
      <c r="C291" s="177"/>
      <c r="D291" s="177"/>
      <c r="E291" s="177"/>
      <c r="F291" s="178"/>
      <c r="G291" s="178"/>
      <c r="H291" s="177"/>
      <c r="I291" s="177"/>
      <c r="J291" s="177"/>
      <c r="K291" s="177"/>
      <c r="L291" s="177"/>
      <c r="M291" s="177"/>
      <c r="N291" s="177"/>
      <c r="O291" s="177"/>
      <c r="P291" s="178"/>
      <c r="Q291" s="178"/>
      <c r="R291" s="178"/>
      <c r="S291" s="178"/>
      <c r="T291" s="178"/>
      <c r="U291" s="178"/>
      <c r="V291" s="178"/>
      <c r="W291" s="178"/>
      <c r="X291" s="178"/>
      <c r="Y291" s="178"/>
      <c r="Z291" s="178"/>
    </row>
    <row r="292" spans="1:26" ht="14.25" customHeight="1">
      <c r="A292" s="178"/>
      <c r="B292" s="177"/>
      <c r="C292" s="177"/>
      <c r="D292" s="177"/>
      <c r="E292" s="177"/>
      <c r="F292" s="178"/>
      <c r="G292" s="178"/>
      <c r="H292" s="177"/>
      <c r="I292" s="177"/>
      <c r="J292" s="177"/>
      <c r="K292" s="177"/>
      <c r="L292" s="177"/>
      <c r="M292" s="177"/>
      <c r="N292" s="177"/>
      <c r="O292" s="177"/>
      <c r="P292" s="178"/>
      <c r="Q292" s="178"/>
      <c r="R292" s="178"/>
      <c r="S292" s="178"/>
      <c r="T292" s="178"/>
      <c r="U292" s="178"/>
      <c r="V292" s="178"/>
      <c r="W292" s="178"/>
      <c r="X292" s="178"/>
      <c r="Y292" s="178"/>
      <c r="Z292" s="178"/>
    </row>
    <row r="293" spans="1:26" ht="14.25" customHeight="1">
      <c r="A293" s="178"/>
      <c r="B293" s="177"/>
      <c r="C293" s="177"/>
      <c r="D293" s="177"/>
      <c r="E293" s="177"/>
      <c r="F293" s="178"/>
      <c r="G293" s="178"/>
      <c r="H293" s="177"/>
      <c r="I293" s="177"/>
      <c r="J293" s="177"/>
      <c r="K293" s="177"/>
      <c r="L293" s="177"/>
      <c r="M293" s="177"/>
      <c r="N293" s="177"/>
      <c r="O293" s="177"/>
      <c r="P293" s="178"/>
      <c r="Q293" s="178"/>
      <c r="R293" s="178"/>
      <c r="S293" s="178"/>
      <c r="T293" s="178"/>
      <c r="U293" s="178"/>
      <c r="V293" s="178"/>
      <c r="W293" s="178"/>
      <c r="X293" s="178"/>
      <c r="Y293" s="178"/>
      <c r="Z293" s="178"/>
    </row>
    <row r="294" spans="1:26" ht="14.25" customHeight="1">
      <c r="A294" s="178"/>
      <c r="B294" s="177"/>
      <c r="C294" s="177"/>
      <c r="D294" s="177"/>
      <c r="E294" s="177"/>
      <c r="F294" s="178"/>
      <c r="G294" s="178"/>
      <c r="H294" s="177"/>
      <c r="I294" s="177"/>
      <c r="J294" s="177"/>
      <c r="K294" s="177"/>
      <c r="L294" s="177"/>
      <c r="M294" s="177"/>
      <c r="N294" s="177"/>
      <c r="O294" s="177"/>
      <c r="P294" s="178"/>
      <c r="Q294" s="178"/>
      <c r="R294" s="178"/>
      <c r="S294" s="178"/>
      <c r="T294" s="178"/>
      <c r="U294" s="178"/>
      <c r="V294" s="178"/>
      <c r="W294" s="178"/>
      <c r="X294" s="178"/>
      <c r="Y294" s="178"/>
      <c r="Z294" s="178"/>
    </row>
    <row r="295" spans="1:26" ht="14.25" customHeight="1">
      <c r="A295" s="178"/>
      <c r="B295" s="177"/>
      <c r="C295" s="177"/>
      <c r="D295" s="177"/>
      <c r="E295" s="177"/>
      <c r="F295" s="178"/>
      <c r="G295" s="178"/>
      <c r="H295" s="177"/>
      <c r="I295" s="177"/>
      <c r="J295" s="177"/>
      <c r="K295" s="177"/>
      <c r="L295" s="177"/>
      <c r="M295" s="177"/>
      <c r="N295" s="177"/>
      <c r="O295" s="177"/>
      <c r="P295" s="178"/>
      <c r="Q295" s="178"/>
      <c r="R295" s="178"/>
      <c r="S295" s="178"/>
      <c r="T295" s="178"/>
      <c r="U295" s="178"/>
      <c r="V295" s="178"/>
      <c r="W295" s="178"/>
      <c r="X295" s="178"/>
      <c r="Y295" s="178"/>
      <c r="Z295" s="178"/>
    </row>
    <row r="296" spans="1:26" ht="14.25" customHeight="1">
      <c r="A296" s="178"/>
      <c r="B296" s="177"/>
      <c r="C296" s="177"/>
      <c r="D296" s="177"/>
      <c r="E296" s="177"/>
      <c r="F296" s="178"/>
      <c r="G296" s="178"/>
      <c r="H296" s="177"/>
      <c r="I296" s="177"/>
      <c r="J296" s="177"/>
      <c r="K296" s="177"/>
      <c r="L296" s="177"/>
      <c r="M296" s="177"/>
      <c r="N296" s="177"/>
      <c r="O296" s="177"/>
      <c r="P296" s="178"/>
      <c r="Q296" s="178"/>
      <c r="R296" s="178"/>
      <c r="S296" s="178"/>
      <c r="T296" s="178"/>
      <c r="U296" s="178"/>
      <c r="V296" s="178"/>
      <c r="W296" s="178"/>
      <c r="X296" s="178"/>
      <c r="Y296" s="178"/>
      <c r="Z296" s="178"/>
    </row>
    <row r="297" spans="1:26" ht="14.25" customHeight="1">
      <c r="A297" s="178"/>
      <c r="B297" s="177"/>
      <c r="C297" s="177"/>
      <c r="D297" s="177"/>
      <c r="E297" s="177"/>
      <c r="F297" s="178"/>
      <c r="G297" s="178"/>
      <c r="H297" s="177"/>
      <c r="I297" s="177"/>
      <c r="J297" s="177"/>
      <c r="K297" s="177"/>
      <c r="L297" s="177"/>
      <c r="M297" s="177"/>
      <c r="N297" s="177"/>
      <c r="O297" s="177"/>
      <c r="P297" s="178"/>
      <c r="Q297" s="178"/>
      <c r="R297" s="178"/>
      <c r="S297" s="178"/>
      <c r="T297" s="178"/>
      <c r="U297" s="178"/>
      <c r="V297" s="178"/>
      <c r="W297" s="178"/>
      <c r="X297" s="178"/>
      <c r="Y297" s="178"/>
      <c r="Z297" s="178"/>
    </row>
    <row r="298" spans="1:26" ht="14.25" customHeight="1">
      <c r="A298" s="178"/>
      <c r="B298" s="177"/>
      <c r="C298" s="177"/>
      <c r="D298" s="177"/>
      <c r="E298" s="177"/>
      <c r="F298" s="178"/>
      <c r="G298" s="178"/>
      <c r="H298" s="177"/>
      <c r="I298" s="177"/>
      <c r="J298" s="177"/>
      <c r="K298" s="177"/>
      <c r="L298" s="177"/>
      <c r="M298" s="177"/>
      <c r="N298" s="177"/>
      <c r="O298" s="177"/>
      <c r="P298" s="178"/>
      <c r="Q298" s="178"/>
      <c r="R298" s="178"/>
      <c r="S298" s="178"/>
      <c r="T298" s="178"/>
      <c r="U298" s="178"/>
      <c r="V298" s="178"/>
      <c r="W298" s="178"/>
      <c r="X298" s="178"/>
      <c r="Y298" s="178"/>
      <c r="Z298" s="178"/>
    </row>
    <row r="299" spans="1:26" ht="14.25" customHeight="1">
      <c r="A299" s="178"/>
      <c r="B299" s="177"/>
      <c r="C299" s="177"/>
      <c r="D299" s="177"/>
      <c r="E299" s="177"/>
      <c r="F299" s="178"/>
      <c r="G299" s="178"/>
      <c r="H299" s="177"/>
      <c r="I299" s="177"/>
      <c r="J299" s="177"/>
      <c r="K299" s="177"/>
      <c r="L299" s="177"/>
      <c r="M299" s="177"/>
      <c r="N299" s="177"/>
      <c r="O299" s="177"/>
      <c r="P299" s="178"/>
      <c r="Q299" s="178"/>
      <c r="R299" s="178"/>
      <c r="S299" s="178"/>
      <c r="T299" s="178"/>
      <c r="U299" s="178"/>
      <c r="V299" s="178"/>
      <c r="W299" s="178"/>
      <c r="X299" s="178"/>
      <c r="Y299" s="178"/>
      <c r="Z299" s="178"/>
    </row>
    <row r="300" spans="1:26" ht="14.25" customHeight="1">
      <c r="A300" s="178"/>
      <c r="B300" s="177"/>
      <c r="C300" s="177"/>
      <c r="D300" s="177"/>
      <c r="E300" s="177"/>
      <c r="F300" s="178"/>
      <c r="G300" s="178"/>
      <c r="H300" s="177"/>
      <c r="I300" s="177"/>
      <c r="J300" s="177"/>
      <c r="K300" s="177"/>
      <c r="L300" s="177"/>
      <c r="M300" s="177"/>
      <c r="N300" s="177"/>
      <c r="O300" s="177"/>
      <c r="P300" s="178"/>
      <c r="Q300" s="178"/>
      <c r="R300" s="178"/>
      <c r="S300" s="178"/>
      <c r="T300" s="178"/>
      <c r="U300" s="178"/>
      <c r="V300" s="178"/>
      <c r="W300" s="178"/>
      <c r="X300" s="178"/>
      <c r="Y300" s="178"/>
      <c r="Z300" s="178"/>
    </row>
    <row r="301" spans="1:26" ht="14.25" customHeight="1">
      <c r="A301" s="178"/>
      <c r="B301" s="177"/>
      <c r="C301" s="177"/>
      <c r="D301" s="177"/>
      <c r="E301" s="177"/>
      <c r="F301" s="178"/>
      <c r="G301" s="178"/>
      <c r="H301" s="177"/>
      <c r="I301" s="177"/>
      <c r="J301" s="177"/>
      <c r="K301" s="177"/>
      <c r="L301" s="177"/>
      <c r="M301" s="177"/>
      <c r="N301" s="177"/>
      <c r="O301" s="177"/>
      <c r="P301" s="178"/>
      <c r="Q301" s="178"/>
      <c r="R301" s="178"/>
      <c r="S301" s="178"/>
      <c r="T301" s="178"/>
      <c r="U301" s="178"/>
      <c r="V301" s="178"/>
      <c r="W301" s="178"/>
      <c r="X301" s="178"/>
      <c r="Y301" s="178"/>
      <c r="Z301" s="178"/>
    </row>
    <row r="302" spans="1:26" ht="15.75" customHeight="1"/>
    <row r="303" spans="1:26" ht="15.75" customHeight="1"/>
    <row r="304" spans="1:26"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sezPfuGwb8AfFms8VfkdX6FrG0ZhHfI72pCBP8uacv3y0XfXih098JjtOMgCzOoz0zH1gwx5THleBjpf1Y7J+Q==" saltValue="pZRRz8dlk1JDsec1cnERtA==" spinCount="100000" sheet="1" objects="1" scenarios="1"/>
  <mergeCells count="1">
    <mergeCell ref="B1:E3"/>
  </mergeCells>
  <pageMargins left="0.7" right="0.7" top="0.75" bottom="0.75" header="0" footer="0"/>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S1000"/>
  <sheetViews>
    <sheetView zoomScale="50" workbookViewId="0">
      <selection activeCell="AT28" sqref="AT28"/>
    </sheetView>
  </sheetViews>
  <sheetFormatPr defaultColWidth="12.69921875" defaultRowHeight="15" customHeight="1"/>
  <cols>
    <col min="1" max="1" width="12.19921875" customWidth="1"/>
    <col min="2" max="4" width="7.5" customWidth="1"/>
    <col min="5" max="5" width="17.69921875" customWidth="1"/>
    <col min="6" max="13" width="7.5" customWidth="1"/>
    <col min="14" max="14" width="4.69921875" customWidth="1"/>
    <col min="15" max="15" width="4.19921875" customWidth="1"/>
    <col min="16" max="16" width="16.19921875" customWidth="1"/>
    <col min="17" max="17" width="21.19921875" customWidth="1"/>
    <col min="18" max="18" width="15.19921875" customWidth="1"/>
    <col min="19" max="19" width="30.19921875" customWidth="1"/>
    <col min="20" max="20" width="18.69921875" customWidth="1"/>
    <col min="21" max="21" width="15.69921875" customWidth="1"/>
    <col min="22" max="22" width="12.19921875" customWidth="1"/>
    <col min="23" max="23" width="15.19921875" customWidth="1"/>
    <col min="24" max="45" width="6.69921875" customWidth="1"/>
  </cols>
  <sheetData>
    <row r="1" spans="1:45" ht="15.6">
      <c r="A1" s="185"/>
      <c r="B1" s="185"/>
      <c r="C1" s="185"/>
      <c r="D1" s="185"/>
      <c r="E1" s="185"/>
      <c r="F1" s="185"/>
      <c r="G1" s="185"/>
      <c r="H1" s="185"/>
      <c r="I1" s="185"/>
      <c r="J1" s="185"/>
      <c r="K1" s="185"/>
      <c r="L1" s="185"/>
      <c r="M1" s="185"/>
      <c r="N1" s="185"/>
      <c r="O1" s="185"/>
      <c r="P1" s="185"/>
      <c r="Q1" s="186"/>
      <c r="R1" s="187"/>
      <c r="S1" s="186"/>
      <c r="T1" s="186"/>
      <c r="U1" s="186"/>
      <c r="V1" s="186"/>
      <c r="W1" s="185"/>
      <c r="X1" s="185"/>
      <c r="Y1" s="185"/>
      <c r="Z1" s="185"/>
      <c r="AA1" s="185"/>
      <c r="AB1" s="185"/>
      <c r="AC1" s="185"/>
      <c r="AD1" s="185"/>
      <c r="AE1" s="185"/>
      <c r="AF1" s="185"/>
      <c r="AG1" s="185"/>
      <c r="AH1" s="185"/>
      <c r="AI1" s="185"/>
      <c r="AJ1" s="185"/>
      <c r="AK1" s="185"/>
      <c r="AL1" s="185"/>
      <c r="AM1" s="185"/>
      <c r="AN1" s="185"/>
      <c r="AO1" s="185"/>
      <c r="AP1" s="185"/>
      <c r="AQ1" s="185"/>
      <c r="AR1" s="185"/>
      <c r="AS1" s="185"/>
    </row>
    <row r="2" spans="1:45" ht="19.5" customHeight="1">
      <c r="A2" s="188"/>
      <c r="B2" s="605" t="s">
        <v>583</v>
      </c>
      <c r="C2" s="606"/>
      <c r="D2" s="606"/>
      <c r="E2" s="606"/>
      <c r="F2" s="606"/>
      <c r="G2" s="606"/>
      <c r="H2" s="606"/>
      <c r="I2" s="606"/>
      <c r="J2" s="606"/>
      <c r="K2" s="606"/>
      <c r="L2" s="606"/>
      <c r="M2" s="607"/>
      <c r="N2" s="189"/>
      <c r="O2" s="188"/>
      <c r="P2" s="605" t="s">
        <v>584</v>
      </c>
      <c r="Q2" s="606"/>
      <c r="R2" s="606"/>
      <c r="S2" s="606"/>
      <c r="T2" s="606"/>
      <c r="U2" s="606"/>
      <c r="V2" s="606"/>
      <c r="W2" s="607"/>
      <c r="X2" s="190"/>
      <c r="Y2" s="188"/>
      <c r="Z2" s="188"/>
      <c r="AA2" s="188"/>
      <c r="AB2" s="188"/>
      <c r="AC2" s="188"/>
      <c r="AD2" s="188"/>
      <c r="AE2" s="188"/>
      <c r="AF2" s="190"/>
      <c r="AG2" s="190"/>
      <c r="AH2" s="190"/>
      <c r="AI2" s="190"/>
      <c r="AJ2" s="190"/>
      <c r="AK2" s="190"/>
      <c r="AL2" s="190"/>
      <c r="AM2" s="190"/>
      <c r="AN2" s="190"/>
      <c r="AO2" s="190"/>
      <c r="AP2" s="190"/>
      <c r="AQ2" s="190"/>
      <c r="AR2" s="190"/>
      <c r="AS2" s="190"/>
    </row>
    <row r="3" spans="1:45" ht="19.5" customHeight="1">
      <c r="A3" s="188"/>
      <c r="B3" s="188"/>
      <c r="C3" s="188"/>
      <c r="D3" s="188"/>
      <c r="E3" s="188"/>
      <c r="F3" s="188"/>
      <c r="G3" s="188"/>
      <c r="H3" s="188"/>
      <c r="I3" s="188"/>
      <c r="J3" s="188"/>
      <c r="K3" s="188"/>
      <c r="L3" s="188"/>
      <c r="M3" s="188"/>
      <c r="N3" s="188"/>
      <c r="O3" s="188"/>
      <c r="P3" s="188"/>
      <c r="Q3" s="191"/>
      <c r="R3" s="191"/>
      <c r="S3" s="191"/>
      <c r="T3" s="191"/>
      <c r="U3" s="192"/>
      <c r="V3" s="192"/>
      <c r="W3" s="190"/>
      <c r="X3" s="190"/>
      <c r="Y3" s="188"/>
      <c r="Z3" s="188"/>
      <c r="AA3" s="188"/>
      <c r="AB3" s="188"/>
      <c r="AC3" s="188"/>
      <c r="AD3" s="188"/>
      <c r="AE3" s="188"/>
      <c r="AF3" s="188"/>
      <c r="AG3" s="188"/>
      <c r="AH3" s="188"/>
      <c r="AI3" s="188"/>
      <c r="AJ3" s="188"/>
      <c r="AK3" s="188"/>
      <c r="AL3" s="188"/>
      <c r="AM3" s="188"/>
      <c r="AN3" s="188"/>
      <c r="AO3" s="188"/>
      <c r="AP3" s="188"/>
      <c r="AQ3" s="188"/>
      <c r="AR3" s="188"/>
      <c r="AS3" s="188"/>
    </row>
    <row r="4" spans="1:45" ht="45.75" customHeight="1">
      <c r="A4" s="188"/>
      <c r="B4" s="608"/>
      <c r="C4" s="609"/>
      <c r="D4" s="609"/>
      <c r="E4" s="609"/>
      <c r="F4" s="609"/>
      <c r="G4" s="609"/>
      <c r="H4" s="609"/>
      <c r="I4" s="609"/>
      <c r="J4" s="609"/>
      <c r="K4" s="609"/>
      <c r="L4" s="609"/>
      <c r="M4" s="610"/>
      <c r="N4" s="188"/>
      <c r="O4" s="188"/>
      <c r="P4" s="193" t="s">
        <v>585</v>
      </c>
      <c r="Q4" s="193" t="s">
        <v>586</v>
      </c>
      <c r="R4" s="193" t="s">
        <v>587</v>
      </c>
      <c r="S4" s="194" t="s">
        <v>588</v>
      </c>
      <c r="T4" s="194" t="s">
        <v>589</v>
      </c>
      <c r="U4" s="193" t="s">
        <v>590</v>
      </c>
      <c r="V4" s="193" t="s">
        <v>591</v>
      </c>
      <c r="W4" s="194" t="s">
        <v>592</v>
      </c>
      <c r="X4" s="190"/>
      <c r="Y4" s="190"/>
      <c r="Z4" s="190"/>
      <c r="AA4" s="190"/>
      <c r="AB4" s="190"/>
      <c r="AC4" s="190"/>
      <c r="AD4" s="190"/>
      <c r="AE4" s="190"/>
      <c r="AF4" s="188"/>
      <c r="AG4" s="188"/>
      <c r="AH4" s="188"/>
      <c r="AI4" s="188"/>
      <c r="AJ4" s="188"/>
      <c r="AK4" s="188"/>
      <c r="AL4" s="188"/>
      <c r="AM4" s="188"/>
      <c r="AN4" s="188"/>
      <c r="AO4" s="188"/>
      <c r="AP4" s="188"/>
      <c r="AQ4" s="188"/>
      <c r="AR4" s="188"/>
      <c r="AS4" s="188"/>
    </row>
    <row r="5" spans="1:45" ht="31.5" customHeight="1">
      <c r="A5" s="188"/>
      <c r="B5" s="611"/>
      <c r="C5" s="612"/>
      <c r="D5" s="612"/>
      <c r="E5" s="612"/>
      <c r="F5" s="612"/>
      <c r="G5" s="612"/>
      <c r="H5" s="612"/>
      <c r="I5" s="612"/>
      <c r="J5" s="612"/>
      <c r="K5" s="612"/>
      <c r="L5" s="612"/>
      <c r="M5" s="613"/>
      <c r="N5" s="188"/>
      <c r="O5" s="188"/>
      <c r="P5" s="195">
        <v>1</v>
      </c>
      <c r="Q5" s="196">
        <v>20</v>
      </c>
      <c r="R5" s="197">
        <f t="shared" ref="R5:R11" si="0">IF($O7="x","",LOG10(Q5))</f>
        <v>1.3010299956639813</v>
      </c>
      <c r="S5" s="198">
        <f t="shared" ref="S5:T5" si="1">L15</f>
        <v>0</v>
      </c>
      <c r="T5" s="198">
        <f t="shared" si="1"/>
        <v>0</v>
      </c>
      <c r="U5" s="198">
        <f t="shared" ref="U5:U11" si="2">MEDIAN(S5:T5)</f>
        <v>0</v>
      </c>
      <c r="V5" s="199" t="s">
        <v>162</v>
      </c>
      <c r="W5" s="199" t="s">
        <v>162</v>
      </c>
      <c r="X5" s="190"/>
      <c r="Y5" s="190"/>
      <c r="Z5" s="190"/>
      <c r="AA5" s="188"/>
      <c r="AB5" s="188"/>
      <c r="AC5" s="188"/>
      <c r="AD5" s="188"/>
      <c r="AE5" s="188"/>
      <c r="AF5" s="188"/>
      <c r="AG5" s="188"/>
      <c r="AH5" s="188"/>
      <c r="AI5" s="188"/>
      <c r="AJ5" s="188"/>
      <c r="AK5" s="188"/>
      <c r="AL5" s="188"/>
      <c r="AM5" s="188"/>
      <c r="AN5" s="188"/>
      <c r="AO5" s="188"/>
      <c r="AP5" s="188"/>
      <c r="AQ5" s="188"/>
      <c r="AR5" s="188"/>
      <c r="AS5" s="188"/>
    </row>
    <row r="6" spans="1:45" ht="31.5" customHeight="1">
      <c r="A6" s="188"/>
      <c r="B6" s="611"/>
      <c r="C6" s="612"/>
      <c r="D6" s="612"/>
      <c r="E6" s="612"/>
      <c r="F6" s="612"/>
      <c r="G6" s="612"/>
      <c r="H6" s="612"/>
      <c r="I6" s="612"/>
      <c r="J6" s="612"/>
      <c r="K6" s="612"/>
      <c r="L6" s="612"/>
      <c r="M6" s="613"/>
      <c r="N6" s="188"/>
      <c r="O6" s="188"/>
      <c r="P6" s="195">
        <v>2</v>
      </c>
      <c r="Q6" s="196">
        <v>2</v>
      </c>
      <c r="R6" s="197">
        <f t="shared" si="0"/>
        <v>0.3010299956639812</v>
      </c>
      <c r="S6" s="198">
        <f t="shared" ref="S6:T6" si="3">L16</f>
        <v>0</v>
      </c>
      <c r="T6" s="198">
        <f t="shared" si="3"/>
        <v>0</v>
      </c>
      <c r="U6" s="198">
        <f t="shared" si="2"/>
        <v>0</v>
      </c>
      <c r="V6" s="198">
        <f t="shared" ref="V6:V10" si="4">U6-U5</f>
        <v>0</v>
      </c>
      <c r="W6" s="199" t="str">
        <f t="shared" ref="W6:W10" si="5">IF(V6&gt;3.1,"Pass",IF(V6&gt;3.6,"Fail",IF(V6&lt;3.1,"Fail")))</f>
        <v>Fail</v>
      </c>
      <c r="X6" s="190"/>
      <c r="Y6" s="190"/>
      <c r="Z6" s="190"/>
      <c r="AA6" s="188"/>
      <c r="AB6" s="188"/>
      <c r="AC6" s="188"/>
      <c r="AD6" s="188"/>
      <c r="AE6" s="188"/>
      <c r="AF6" s="188"/>
      <c r="AG6" s="188"/>
      <c r="AH6" s="188"/>
      <c r="AI6" s="188"/>
      <c r="AJ6" s="188"/>
      <c r="AK6" s="188"/>
      <c r="AL6" s="188"/>
      <c r="AM6" s="188"/>
      <c r="AN6" s="188"/>
      <c r="AO6" s="188"/>
      <c r="AP6" s="188"/>
      <c r="AQ6" s="188"/>
      <c r="AR6" s="188"/>
      <c r="AS6" s="188"/>
    </row>
    <row r="7" spans="1:45" ht="31.5" customHeight="1">
      <c r="A7" s="188"/>
      <c r="B7" s="611"/>
      <c r="C7" s="612"/>
      <c r="D7" s="612"/>
      <c r="E7" s="612"/>
      <c r="F7" s="612"/>
      <c r="G7" s="612"/>
      <c r="H7" s="612"/>
      <c r="I7" s="612"/>
      <c r="J7" s="612"/>
      <c r="K7" s="612"/>
      <c r="L7" s="612"/>
      <c r="M7" s="613"/>
      <c r="N7" s="188"/>
      <c r="O7" s="188"/>
      <c r="P7" s="195">
        <v>3</v>
      </c>
      <c r="Q7" s="196">
        <v>0.2</v>
      </c>
      <c r="R7" s="197">
        <f t="shared" si="0"/>
        <v>-0.69897000433601875</v>
      </c>
      <c r="S7" s="198">
        <f t="shared" ref="S7:T7" si="6">L17</f>
        <v>0</v>
      </c>
      <c r="T7" s="198">
        <f t="shared" si="6"/>
        <v>0</v>
      </c>
      <c r="U7" s="198">
        <f t="shared" si="2"/>
        <v>0</v>
      </c>
      <c r="V7" s="198">
        <f t="shared" si="4"/>
        <v>0</v>
      </c>
      <c r="W7" s="199" t="str">
        <f t="shared" si="5"/>
        <v>Fail</v>
      </c>
      <c r="X7" s="190"/>
      <c r="Y7" s="190"/>
      <c r="Z7" s="190"/>
      <c r="AA7" s="188"/>
      <c r="AB7" s="188"/>
      <c r="AC7" s="188"/>
      <c r="AD7" s="188"/>
      <c r="AE7" s="188"/>
      <c r="AF7" s="188"/>
      <c r="AG7" s="188"/>
      <c r="AH7" s="188"/>
      <c r="AI7" s="188"/>
      <c r="AJ7" s="188"/>
      <c r="AK7" s="188"/>
      <c r="AL7" s="188"/>
      <c r="AM7" s="188"/>
      <c r="AN7" s="188"/>
      <c r="AO7" s="188"/>
      <c r="AP7" s="188"/>
      <c r="AQ7" s="188"/>
      <c r="AR7" s="188"/>
      <c r="AS7" s="188"/>
    </row>
    <row r="8" spans="1:45" ht="31.5" customHeight="1">
      <c r="A8" s="188"/>
      <c r="B8" s="614"/>
      <c r="C8" s="615"/>
      <c r="D8" s="615"/>
      <c r="E8" s="615"/>
      <c r="F8" s="615"/>
      <c r="G8" s="615"/>
      <c r="H8" s="615"/>
      <c r="I8" s="615"/>
      <c r="J8" s="615"/>
      <c r="K8" s="615"/>
      <c r="L8" s="615"/>
      <c r="M8" s="616"/>
      <c r="N8" s="188"/>
      <c r="O8" s="188"/>
      <c r="P8" s="195">
        <v>4</v>
      </c>
      <c r="Q8" s="196">
        <v>0.02</v>
      </c>
      <c r="R8" s="197">
        <f t="shared" si="0"/>
        <v>-1.6989700043360187</v>
      </c>
      <c r="S8" s="198">
        <f t="shared" ref="S8:T8" si="7">L18</f>
        <v>0</v>
      </c>
      <c r="T8" s="198">
        <f t="shared" si="7"/>
        <v>0</v>
      </c>
      <c r="U8" s="198">
        <f t="shared" si="2"/>
        <v>0</v>
      </c>
      <c r="V8" s="198">
        <f t="shared" si="4"/>
        <v>0</v>
      </c>
      <c r="W8" s="199" t="str">
        <f t="shared" si="5"/>
        <v>Fail</v>
      </c>
      <c r="X8" s="190"/>
      <c r="Y8" s="190"/>
      <c r="Z8" s="190"/>
      <c r="AA8" s="188"/>
      <c r="AB8" s="188"/>
      <c r="AC8" s="188"/>
      <c r="AD8" s="188"/>
      <c r="AE8" s="188"/>
      <c r="AF8" s="188"/>
      <c r="AG8" s="188"/>
      <c r="AH8" s="188"/>
      <c r="AI8" s="188"/>
      <c r="AJ8" s="188"/>
      <c r="AK8" s="188"/>
      <c r="AL8" s="188"/>
      <c r="AM8" s="188"/>
      <c r="AN8" s="188"/>
      <c r="AO8" s="188"/>
      <c r="AP8" s="188"/>
      <c r="AQ8" s="188"/>
      <c r="AR8" s="188"/>
      <c r="AS8" s="188"/>
    </row>
    <row r="9" spans="1:45" ht="31.5" customHeight="1">
      <c r="A9" s="188"/>
      <c r="B9" s="188"/>
      <c r="C9" s="188"/>
      <c r="D9" s="188"/>
      <c r="E9" s="188"/>
      <c r="F9" s="188"/>
      <c r="G9" s="188"/>
      <c r="H9" s="188"/>
      <c r="I9" s="188"/>
      <c r="J9" s="188"/>
      <c r="K9" s="188"/>
      <c r="L9" s="188"/>
      <c r="M9" s="188"/>
      <c r="N9" s="188"/>
      <c r="O9" s="188"/>
      <c r="P9" s="195">
        <v>5</v>
      </c>
      <c r="Q9" s="196">
        <v>2E-3</v>
      </c>
      <c r="R9" s="197">
        <f t="shared" si="0"/>
        <v>-2.6989700043360187</v>
      </c>
      <c r="S9" s="198">
        <f t="shared" ref="S9:T9" si="8">L19</f>
        <v>0</v>
      </c>
      <c r="T9" s="198">
        <f t="shared" si="8"/>
        <v>0</v>
      </c>
      <c r="U9" s="198">
        <f t="shared" si="2"/>
        <v>0</v>
      </c>
      <c r="V9" s="198">
        <f t="shared" si="4"/>
        <v>0</v>
      </c>
      <c r="W9" s="199" t="str">
        <f t="shared" si="5"/>
        <v>Fail</v>
      </c>
      <c r="X9" s="190"/>
      <c r="Y9" s="190"/>
      <c r="Z9" s="190"/>
      <c r="AA9" s="188"/>
      <c r="AB9" s="188"/>
      <c r="AC9" s="188"/>
      <c r="AD9" s="188"/>
      <c r="AE9" s="188"/>
      <c r="AF9" s="188"/>
      <c r="AG9" s="188"/>
      <c r="AH9" s="188"/>
      <c r="AI9" s="188"/>
      <c r="AJ9" s="188"/>
      <c r="AK9" s="188"/>
      <c r="AL9" s="188"/>
      <c r="AM9" s="188"/>
      <c r="AN9" s="188"/>
      <c r="AO9" s="188"/>
      <c r="AP9" s="188"/>
      <c r="AQ9" s="188"/>
      <c r="AR9" s="188"/>
      <c r="AS9" s="188"/>
    </row>
    <row r="10" spans="1:45" ht="31.5" customHeight="1">
      <c r="A10" s="188"/>
      <c r="B10" s="188"/>
      <c r="C10" s="188"/>
      <c r="D10" s="188"/>
      <c r="E10" s="188"/>
      <c r="F10" s="188"/>
      <c r="G10" s="188"/>
      <c r="H10" s="188"/>
      <c r="I10" s="188"/>
      <c r="J10" s="188"/>
      <c r="K10" s="188"/>
      <c r="L10" s="188"/>
      <c r="M10" s="188"/>
      <c r="N10" s="189"/>
      <c r="O10" s="188"/>
      <c r="P10" s="195">
        <v>6</v>
      </c>
      <c r="Q10" s="196">
        <v>2.0000000000000001E-4</v>
      </c>
      <c r="R10" s="197">
        <f t="shared" si="0"/>
        <v>-3.6989700043360187</v>
      </c>
      <c r="S10" s="198">
        <f t="shared" ref="S10:T10" si="9">L20</f>
        <v>0</v>
      </c>
      <c r="T10" s="198">
        <f t="shared" si="9"/>
        <v>0</v>
      </c>
      <c r="U10" s="198">
        <f t="shared" si="2"/>
        <v>0</v>
      </c>
      <c r="V10" s="198">
        <f t="shared" si="4"/>
        <v>0</v>
      </c>
      <c r="W10" s="199" t="str">
        <f t="shared" si="5"/>
        <v>Fail</v>
      </c>
      <c r="X10" s="190"/>
      <c r="Y10" s="190"/>
      <c r="Z10" s="190"/>
      <c r="AA10" s="188"/>
      <c r="AB10" s="188"/>
      <c r="AC10" s="188"/>
      <c r="AD10" s="188"/>
      <c r="AE10" s="188"/>
      <c r="AF10" s="188"/>
      <c r="AG10" s="188"/>
      <c r="AH10" s="188"/>
      <c r="AI10" s="188"/>
      <c r="AJ10" s="188"/>
      <c r="AK10" s="188"/>
      <c r="AL10" s="188"/>
      <c r="AM10" s="188"/>
      <c r="AN10" s="188"/>
      <c r="AO10" s="188"/>
      <c r="AP10" s="188"/>
      <c r="AQ10" s="188"/>
      <c r="AR10" s="188"/>
      <c r="AS10" s="188"/>
    </row>
    <row r="11" spans="1:45" ht="31.5" customHeight="1">
      <c r="A11" s="188"/>
      <c r="B11" s="605" t="s">
        <v>593</v>
      </c>
      <c r="C11" s="606"/>
      <c r="D11" s="606"/>
      <c r="E11" s="606"/>
      <c r="F11" s="606"/>
      <c r="G11" s="606"/>
      <c r="H11" s="606"/>
      <c r="I11" s="606"/>
      <c r="J11" s="606"/>
      <c r="K11" s="606"/>
      <c r="L11" s="606"/>
      <c r="M11" s="607"/>
      <c r="N11" s="200"/>
      <c r="O11" s="188"/>
      <c r="P11" s="201" t="s">
        <v>594</v>
      </c>
      <c r="Q11" s="202">
        <v>0</v>
      </c>
      <c r="R11" s="203" t="e">
        <f t="shared" si="0"/>
        <v>#NUM!</v>
      </c>
      <c r="S11" s="204">
        <f t="shared" ref="S11:T11" si="10">L21</f>
        <v>0</v>
      </c>
      <c r="T11" s="204">
        <f t="shared" si="10"/>
        <v>0</v>
      </c>
      <c r="U11" s="204">
        <f t="shared" si="2"/>
        <v>0</v>
      </c>
      <c r="V11" s="205" t="s">
        <v>162</v>
      </c>
      <c r="W11" s="205" t="s">
        <v>162</v>
      </c>
      <c r="X11" s="190"/>
      <c r="Y11" s="190"/>
      <c r="Z11" s="190"/>
      <c r="AA11" s="188"/>
      <c r="AB11" s="188"/>
      <c r="AC11" s="188"/>
      <c r="AD11" s="188"/>
      <c r="AE11" s="188"/>
      <c r="AF11" s="188"/>
      <c r="AG11" s="188"/>
      <c r="AH11" s="188"/>
      <c r="AI11" s="188"/>
      <c r="AJ11" s="188"/>
      <c r="AK11" s="188"/>
      <c r="AL11" s="188"/>
      <c r="AM11" s="188"/>
      <c r="AN11" s="188"/>
      <c r="AO11" s="188"/>
      <c r="AP11" s="188"/>
      <c r="AQ11" s="188"/>
      <c r="AR11" s="188"/>
      <c r="AS11" s="188"/>
    </row>
    <row r="12" spans="1:45" ht="31.5" customHeight="1">
      <c r="A12" s="188"/>
      <c r="B12" s="188"/>
      <c r="C12" s="188"/>
      <c r="D12" s="188"/>
      <c r="E12" s="188"/>
      <c r="F12" s="188"/>
      <c r="G12" s="188"/>
      <c r="H12" s="188"/>
      <c r="I12" s="188"/>
      <c r="J12" s="188"/>
      <c r="K12" s="188"/>
      <c r="L12" s="188"/>
      <c r="M12" s="188"/>
      <c r="N12" s="190"/>
      <c r="O12" s="188"/>
      <c r="P12" s="188"/>
      <c r="Q12" s="191"/>
      <c r="R12" s="191"/>
      <c r="S12" s="191"/>
      <c r="T12" s="191"/>
      <c r="U12" s="191"/>
      <c r="V12" s="191"/>
      <c r="W12" s="190"/>
      <c r="X12" s="190"/>
      <c r="Y12" s="190"/>
      <c r="Z12" s="190"/>
      <c r="AA12" s="188"/>
      <c r="AB12" s="188"/>
      <c r="AC12" s="188"/>
      <c r="AD12" s="188"/>
      <c r="AE12" s="188"/>
      <c r="AF12" s="188"/>
      <c r="AG12" s="188"/>
      <c r="AH12" s="188"/>
      <c r="AI12" s="188"/>
      <c r="AJ12" s="188"/>
      <c r="AK12" s="188"/>
      <c r="AL12" s="188"/>
      <c r="AM12" s="188"/>
      <c r="AN12" s="188"/>
      <c r="AO12" s="188"/>
      <c r="AP12" s="188"/>
      <c r="AQ12" s="188"/>
      <c r="AR12" s="188"/>
      <c r="AS12" s="188"/>
    </row>
    <row r="13" spans="1:45" ht="31.5" customHeight="1">
      <c r="A13" s="190"/>
      <c r="B13" s="617" t="s">
        <v>595</v>
      </c>
      <c r="C13" s="507"/>
      <c r="D13" s="507"/>
      <c r="E13" s="507"/>
      <c r="F13" s="507"/>
      <c r="G13" s="507"/>
      <c r="H13" s="507"/>
      <c r="I13" s="507"/>
      <c r="J13" s="507"/>
      <c r="K13" s="507"/>
      <c r="L13" s="507"/>
      <c r="M13" s="507"/>
      <c r="N13" s="190"/>
      <c r="O13" s="188"/>
      <c r="P13" s="193" t="s">
        <v>322</v>
      </c>
      <c r="Q13" s="193" t="s">
        <v>596</v>
      </c>
      <c r="R13" s="193" t="s">
        <v>597</v>
      </c>
      <c r="S13" s="618" t="s">
        <v>598</v>
      </c>
      <c r="T13" s="606"/>
      <c r="U13" s="606"/>
      <c r="V13" s="606"/>
      <c r="W13" s="607"/>
      <c r="X13" s="188"/>
      <c r="Y13" s="190"/>
      <c r="Z13" s="190"/>
      <c r="AA13" s="188"/>
      <c r="AB13" s="188"/>
      <c r="AC13" s="188"/>
      <c r="AD13" s="188"/>
      <c r="AE13" s="188"/>
      <c r="AF13" s="188"/>
      <c r="AG13" s="188"/>
      <c r="AH13" s="188"/>
      <c r="AI13" s="188"/>
      <c r="AJ13" s="188"/>
      <c r="AK13" s="188"/>
      <c r="AL13" s="188"/>
      <c r="AM13" s="188"/>
      <c r="AN13" s="188"/>
      <c r="AO13" s="188"/>
      <c r="AP13" s="188"/>
      <c r="AQ13" s="188"/>
      <c r="AR13" s="188"/>
      <c r="AS13" s="188"/>
    </row>
    <row r="14" spans="1:45" ht="31.5" customHeight="1">
      <c r="A14" s="190"/>
      <c r="B14" s="207" t="s">
        <v>599</v>
      </c>
      <c r="C14" s="207" t="s">
        <v>600</v>
      </c>
      <c r="D14" s="207" t="s">
        <v>601</v>
      </c>
      <c r="E14" s="207" t="s">
        <v>602</v>
      </c>
      <c r="F14" s="207" t="s">
        <v>603</v>
      </c>
      <c r="G14" s="207" t="s">
        <v>604</v>
      </c>
      <c r="H14" s="207" t="s">
        <v>605</v>
      </c>
      <c r="I14" s="207" t="s">
        <v>606</v>
      </c>
      <c r="J14" s="207" t="s">
        <v>607</v>
      </c>
      <c r="K14" s="207" t="s">
        <v>608</v>
      </c>
      <c r="L14" s="207" t="s">
        <v>609</v>
      </c>
      <c r="M14" s="207" t="s">
        <v>610</v>
      </c>
      <c r="N14" s="190"/>
      <c r="O14" s="188"/>
      <c r="P14" s="208" t="s">
        <v>611</v>
      </c>
      <c r="Q14" s="209">
        <f>SLOPE(U5:U10,R5:R10)</f>
        <v>0</v>
      </c>
      <c r="R14" s="209"/>
      <c r="S14" s="619" t="s">
        <v>612</v>
      </c>
      <c r="T14" s="620"/>
      <c r="U14" s="620"/>
      <c r="V14" s="620"/>
      <c r="W14" s="621"/>
      <c r="X14" s="188"/>
      <c r="Y14" s="190"/>
      <c r="Z14" s="190"/>
      <c r="AA14" s="188"/>
      <c r="AB14" s="188"/>
      <c r="AC14" s="188"/>
      <c r="AD14" s="188"/>
      <c r="AE14" s="188"/>
      <c r="AF14" s="188"/>
      <c r="AG14" s="188"/>
      <c r="AH14" s="188"/>
      <c r="AI14" s="188"/>
      <c r="AJ14" s="188"/>
      <c r="AK14" s="188"/>
      <c r="AL14" s="188"/>
      <c r="AM14" s="188"/>
      <c r="AN14" s="188"/>
      <c r="AO14" s="188"/>
      <c r="AP14" s="188"/>
      <c r="AQ14" s="188"/>
      <c r="AR14" s="188"/>
      <c r="AS14" s="188"/>
    </row>
    <row r="15" spans="1:45" ht="31.5" customHeight="1">
      <c r="A15" s="207" t="s">
        <v>3</v>
      </c>
      <c r="B15" s="210">
        <f>VLOOKUP($A15&amp;B$14,'Cq Input'!$A:$F,6,FALSE)</f>
        <v>0</v>
      </c>
      <c r="C15" s="211">
        <f>VLOOKUP($A15&amp;C$14,'Cq Input'!$A:$F,6,FALSE)</f>
        <v>0</v>
      </c>
      <c r="D15" s="211">
        <f>VLOOKUP($A15&amp;D$14,'Cq Input'!$A:$F,6,FALSE)</f>
        <v>0</v>
      </c>
      <c r="E15" s="211">
        <f>VLOOKUP($A15&amp;E$14,'Cq Input'!$A:$F,6,FALSE)</f>
        <v>0</v>
      </c>
      <c r="F15" s="211">
        <f>VLOOKUP($A15&amp;F$14,'Cq Input'!$A:$F,6,FALSE)</f>
        <v>0</v>
      </c>
      <c r="G15" s="211">
        <f>VLOOKUP($A15&amp;G$14,'Cq Input'!$A:$F,6,FALSE)</f>
        <v>0</v>
      </c>
      <c r="H15" s="211">
        <f>VLOOKUP($A15&amp;H$14,'Cq Input'!$A:$F,6,FALSE)</f>
        <v>0</v>
      </c>
      <c r="I15" s="211">
        <f>VLOOKUP($A15&amp;I$14,'Cq Input'!$A:$F,6,FALSE)</f>
        <v>0</v>
      </c>
      <c r="J15" s="211">
        <f>VLOOKUP($A15&amp;J$14,'Cq Input'!$A:$F,6,FALSE)</f>
        <v>0</v>
      </c>
      <c r="K15" s="212">
        <f>VLOOKUP($A15&amp;K$14,'Cq Input'!$A:$F,6,FALSE)</f>
        <v>0</v>
      </c>
      <c r="L15" s="213">
        <f>VLOOKUP($A15&amp;L$14,'Cq Input'!$A:$F,6,FALSE)</f>
        <v>0</v>
      </c>
      <c r="M15" s="214">
        <f>VLOOKUP($A15&amp;M$14,'Cq Input'!$A:$F,6,FALSE)</f>
        <v>0</v>
      </c>
      <c r="N15" s="190"/>
      <c r="O15" s="188"/>
      <c r="P15" s="208" t="s">
        <v>613</v>
      </c>
      <c r="Q15" s="209">
        <f>INTERCEPT(U5:U10,R5:R10)</f>
        <v>0</v>
      </c>
      <c r="R15" s="209"/>
      <c r="S15" s="629" t="s">
        <v>612</v>
      </c>
      <c r="T15" s="503"/>
      <c r="U15" s="503"/>
      <c r="V15" s="503"/>
      <c r="W15" s="522"/>
      <c r="X15" s="188"/>
      <c r="Y15" s="188"/>
      <c r="Z15" s="188"/>
      <c r="AA15" s="188"/>
      <c r="AB15" s="188"/>
      <c r="AC15" s="188"/>
      <c r="AD15" s="188"/>
      <c r="AE15" s="188"/>
      <c r="AF15" s="188"/>
      <c r="AG15" s="188"/>
      <c r="AH15" s="188"/>
      <c r="AI15" s="188"/>
      <c r="AJ15" s="188"/>
      <c r="AK15" s="188"/>
      <c r="AL15" s="188"/>
      <c r="AM15" s="188"/>
      <c r="AN15" s="188"/>
      <c r="AO15" s="188"/>
      <c r="AP15" s="188"/>
      <c r="AQ15" s="188"/>
      <c r="AR15" s="188"/>
      <c r="AS15" s="188"/>
    </row>
    <row r="16" spans="1:45" ht="31.5" customHeight="1">
      <c r="A16" s="207" t="s">
        <v>614</v>
      </c>
      <c r="B16" s="215">
        <f>VLOOKUP($A16&amp;B$14,'Cq Input'!$A:$F,6,FALSE)</f>
        <v>0</v>
      </c>
      <c r="C16" s="216">
        <f>VLOOKUP($A16&amp;C$14,'Cq Input'!$A:$F,6,FALSE)</f>
        <v>0</v>
      </c>
      <c r="D16" s="216">
        <f>VLOOKUP($A16&amp;D$14,'Cq Input'!$A:$F,6,FALSE)</f>
        <v>0</v>
      </c>
      <c r="E16" s="216">
        <f>VLOOKUP($A16&amp;E$14,'Cq Input'!$A:$F,6,FALSE)</f>
        <v>0</v>
      </c>
      <c r="F16" s="216">
        <f>VLOOKUP($A16&amp;F$14,'Cq Input'!$A:$F,6,FALSE)</f>
        <v>0</v>
      </c>
      <c r="G16" s="216">
        <f>VLOOKUP($A16&amp;G$14,'Cq Input'!$A:$F,6,FALSE)</f>
        <v>0</v>
      </c>
      <c r="H16" s="216">
        <f>VLOOKUP($A16&amp;H$14,'Cq Input'!$A:$F,6,FALSE)</f>
        <v>0</v>
      </c>
      <c r="I16" s="216">
        <f>VLOOKUP($A16&amp;I$14,'Cq Input'!$A:$F,6,FALSE)</f>
        <v>0</v>
      </c>
      <c r="J16" s="216">
        <f>VLOOKUP($A16&amp;J$14,'Cq Input'!$A:$F,6,FALSE)</f>
        <v>0</v>
      </c>
      <c r="K16" s="217">
        <f>VLOOKUP($A16&amp;K$14,'Cq Input'!$A:$F,6,FALSE)</f>
        <v>0</v>
      </c>
      <c r="L16" s="218">
        <f>VLOOKUP($A16&amp;L$14,'Cq Input'!$A:$F,6,FALSE)</f>
        <v>0</v>
      </c>
      <c r="M16" s="219">
        <f>VLOOKUP($A16&amp;M$14,'Cq Input'!$A:$F,6,FALSE)</f>
        <v>0</v>
      </c>
      <c r="N16" s="190"/>
      <c r="O16" s="188"/>
      <c r="P16" s="208" t="s">
        <v>615</v>
      </c>
      <c r="Q16" s="209" t="e">
        <f>RSQ(U5:U10,R5:R10)</f>
        <v>#DIV/0!</v>
      </c>
      <c r="R16" s="220" t="e">
        <f>IF(Q16&gt;=0.99, "Pass", "Fail")</f>
        <v>#DIV/0!</v>
      </c>
      <c r="S16" s="629" t="s">
        <v>616</v>
      </c>
      <c r="T16" s="503"/>
      <c r="U16" s="503"/>
      <c r="V16" s="503"/>
      <c r="W16" s="522"/>
      <c r="X16" s="221"/>
      <c r="Y16" s="221" t="s">
        <v>617</v>
      </c>
      <c r="Z16" s="222"/>
      <c r="AA16" s="188"/>
      <c r="AB16" s="188"/>
      <c r="AC16" s="188"/>
      <c r="AD16" s="188"/>
      <c r="AE16" s="188"/>
      <c r="AF16" s="188"/>
      <c r="AG16" s="188"/>
      <c r="AH16" s="188"/>
      <c r="AI16" s="188"/>
      <c r="AJ16" s="188"/>
      <c r="AK16" s="188"/>
      <c r="AL16" s="188"/>
      <c r="AM16" s="188"/>
      <c r="AN16" s="188"/>
      <c r="AO16" s="188"/>
      <c r="AP16" s="188"/>
      <c r="AQ16" s="188"/>
      <c r="AR16" s="188"/>
      <c r="AS16" s="188"/>
    </row>
    <row r="17" spans="1:45" ht="31.5" customHeight="1">
      <c r="A17" s="207" t="s">
        <v>618</v>
      </c>
      <c r="B17" s="215">
        <f>VLOOKUP($A17&amp;B$14,'Cq Input'!$A:$F,6,FALSE)</f>
        <v>0</v>
      </c>
      <c r="C17" s="216">
        <f>VLOOKUP($A17&amp;C$14,'Cq Input'!$A:$F,6,FALSE)</f>
        <v>0</v>
      </c>
      <c r="D17" s="216">
        <f>VLOOKUP($A17&amp;D$14,'Cq Input'!$A:$F,6,FALSE)</f>
        <v>0</v>
      </c>
      <c r="E17" s="216">
        <f>VLOOKUP($A17&amp;E$14,'Cq Input'!$A:$F,6,FALSE)</f>
        <v>0</v>
      </c>
      <c r="F17" s="216">
        <f>VLOOKUP($A17&amp;F$14,'Cq Input'!$A:$F,6,FALSE)</f>
        <v>0</v>
      </c>
      <c r="G17" s="216">
        <f>VLOOKUP($A17&amp;G$14,'Cq Input'!$A:$F,6,FALSE)</f>
        <v>0</v>
      </c>
      <c r="H17" s="216">
        <f>VLOOKUP($A17&amp;H$14,'Cq Input'!$A:$F,6,FALSE)</f>
        <v>0</v>
      </c>
      <c r="I17" s="216">
        <f>VLOOKUP($A17&amp;I$14,'Cq Input'!$A:$F,6,FALSE)</f>
        <v>0</v>
      </c>
      <c r="J17" s="216">
        <f>VLOOKUP($A17&amp;J$14,'Cq Input'!$A:$F,6,FALSE)</f>
        <v>0</v>
      </c>
      <c r="K17" s="217">
        <f>VLOOKUP($A17&amp;K$14,'Cq Input'!$A:$F,6,FALSE)</f>
        <v>0</v>
      </c>
      <c r="L17" s="223">
        <f>VLOOKUP($A17&amp;L$14,'Cq Input'!$A:$F,6,FALSE)</f>
        <v>0</v>
      </c>
      <c r="M17" s="224">
        <f>VLOOKUP($A17&amp;M$14,'Cq Input'!$A:$F,6,FALSE)</f>
        <v>0</v>
      </c>
      <c r="N17" s="190"/>
      <c r="O17" s="188"/>
      <c r="P17" s="225" t="s">
        <v>619</v>
      </c>
      <c r="Q17" s="226" t="e">
        <f>10^(-1/Q14)-1</f>
        <v>#DIV/0!</v>
      </c>
      <c r="R17" s="220" t="e">
        <f>IF(Q17&gt;=0.9, "Pass", "Fail")</f>
        <v>#DIV/0!</v>
      </c>
      <c r="S17" s="629" t="s">
        <v>620</v>
      </c>
      <c r="T17" s="503"/>
      <c r="U17" s="503"/>
      <c r="V17" s="503"/>
      <c r="W17" s="522"/>
      <c r="X17" s="188"/>
      <c r="Y17" s="188"/>
      <c r="Z17" s="188"/>
      <c r="AA17" s="188"/>
      <c r="AB17" s="188"/>
      <c r="AC17" s="188"/>
      <c r="AD17" s="188"/>
      <c r="AE17" s="188"/>
      <c r="AF17" s="190"/>
      <c r="AG17" s="188"/>
      <c r="AH17" s="188"/>
      <c r="AI17" s="188"/>
      <c r="AJ17" s="188"/>
      <c r="AK17" s="188"/>
      <c r="AL17" s="188"/>
      <c r="AM17" s="188"/>
      <c r="AN17" s="188"/>
      <c r="AO17" s="188"/>
      <c r="AP17" s="188"/>
      <c r="AQ17" s="188"/>
      <c r="AR17" s="188"/>
      <c r="AS17" s="188"/>
    </row>
    <row r="18" spans="1:45" ht="31.5" customHeight="1">
      <c r="A18" s="207" t="s">
        <v>621</v>
      </c>
      <c r="B18" s="227">
        <f>VLOOKUP($A18&amp;B$14,'Cq Input'!$A:$F,6,FALSE)</f>
        <v>0</v>
      </c>
      <c r="C18" s="228">
        <f>VLOOKUP($A18&amp;C$14,'Cq Input'!$A:$F,6,FALSE)</f>
        <v>0</v>
      </c>
      <c r="D18" s="228">
        <f>VLOOKUP($A18&amp;D$14,'Cq Input'!$A:$F,6,FALSE)</f>
        <v>0</v>
      </c>
      <c r="E18" s="228">
        <f>VLOOKUP($A18&amp;E$14,'Cq Input'!$A:$F,6,FALSE)</f>
        <v>0</v>
      </c>
      <c r="F18" s="228">
        <f>VLOOKUP($A18&amp;F$14,'Cq Input'!$A:$F,6,FALSE)</f>
        <v>0</v>
      </c>
      <c r="G18" s="228">
        <f>VLOOKUP($A18&amp;G$14,'Cq Input'!$A:$F,6,FALSE)</f>
        <v>0</v>
      </c>
      <c r="H18" s="228">
        <f>VLOOKUP($A18&amp;H$14,'Cq Input'!$A:$F,6,FALSE)</f>
        <v>0</v>
      </c>
      <c r="I18" s="228">
        <f>VLOOKUP($A18&amp;I$14,'Cq Input'!$A:$F,6,FALSE)</f>
        <v>0</v>
      </c>
      <c r="J18" s="228">
        <f>VLOOKUP($A18&amp;J$14,'Cq Input'!$A:$F,6,FALSE)</f>
        <v>0</v>
      </c>
      <c r="K18" s="229">
        <f>VLOOKUP($A18&amp;K$14,'Cq Input'!$A:$F,6,FALSE)</f>
        <v>0</v>
      </c>
      <c r="L18" s="230">
        <f>VLOOKUP($A18&amp;L$14,'Cq Input'!$A:$F,6,FALSE)</f>
        <v>0</v>
      </c>
      <c r="M18" s="231">
        <f>VLOOKUP($A18&amp;M$14,'Cq Input'!$A:$F,6,FALSE)</f>
        <v>0</v>
      </c>
      <c r="N18" s="190"/>
      <c r="O18" s="188"/>
      <c r="P18" s="208" t="s">
        <v>590</v>
      </c>
      <c r="Q18" s="198">
        <f>MEDIAN(U5:U10)</f>
        <v>0</v>
      </c>
      <c r="R18" s="199"/>
      <c r="S18" s="629"/>
      <c r="T18" s="503"/>
      <c r="U18" s="503"/>
      <c r="V18" s="503"/>
      <c r="W18" s="522"/>
      <c r="X18" s="177"/>
      <c r="Y18" s="188"/>
      <c r="Z18" s="188"/>
      <c r="AA18" s="188"/>
      <c r="AB18" s="188"/>
      <c r="AC18" s="188"/>
      <c r="AD18" s="188"/>
      <c r="AE18" s="188"/>
      <c r="AF18" s="188"/>
      <c r="AG18" s="188"/>
      <c r="AH18" s="188"/>
      <c r="AI18" s="188"/>
      <c r="AJ18" s="188"/>
      <c r="AK18" s="188"/>
      <c r="AL18" s="188"/>
      <c r="AM18" s="188"/>
      <c r="AN18" s="188"/>
      <c r="AO18" s="188"/>
      <c r="AP18" s="188"/>
      <c r="AQ18" s="188"/>
      <c r="AR18" s="188"/>
      <c r="AS18" s="188"/>
    </row>
    <row r="19" spans="1:45" ht="31.5" customHeight="1">
      <c r="A19" s="207" t="s">
        <v>622</v>
      </c>
      <c r="B19" s="232">
        <f>VLOOKUP($A19&amp;B$14,'Cq Input'!$A:$F,6,FALSE)</f>
        <v>0</v>
      </c>
      <c r="C19" s="233">
        <f>VLOOKUP($A19&amp;C$14,'Cq Input'!$A:$F,6,FALSE)</f>
        <v>0</v>
      </c>
      <c r="D19" s="233">
        <f>VLOOKUP($A19&amp;D$14,'Cq Input'!$A:$F,6,FALSE)</f>
        <v>0</v>
      </c>
      <c r="E19" s="233">
        <f>VLOOKUP($A19&amp;E$14,'Cq Input'!$A:$F,6,FALSE)</f>
        <v>0</v>
      </c>
      <c r="F19" s="233">
        <f>VLOOKUP($A19&amp;F$14,'Cq Input'!$A:$F,6,FALSE)</f>
        <v>0</v>
      </c>
      <c r="G19" s="233">
        <f>VLOOKUP($A19&amp;G$14,'Cq Input'!$A:$F,6,FALSE)</f>
        <v>0</v>
      </c>
      <c r="H19" s="233">
        <f>VLOOKUP($A19&amp;H$14,'Cq Input'!$A:$F,6,FALSE)</f>
        <v>0</v>
      </c>
      <c r="I19" s="233">
        <f>VLOOKUP($A19&amp;I$14,'Cq Input'!$A:$F,6,FALSE)</f>
        <v>0</v>
      </c>
      <c r="J19" s="233">
        <f>VLOOKUP($A19&amp;J$14,'Cq Input'!$A:$F,6,FALSE)</f>
        <v>0</v>
      </c>
      <c r="K19" s="212">
        <f>VLOOKUP($A19&amp;K$14,'Cq Input'!$A:$F,6,FALSE)</f>
        <v>0</v>
      </c>
      <c r="L19" s="234">
        <f>VLOOKUP($A19&amp;L$14,'Cq Input'!$A:$F,6,FALSE)</f>
        <v>0</v>
      </c>
      <c r="M19" s="235">
        <f>VLOOKUP($A19&amp;M$14,'Cq Input'!$A:$F,6,FALSE)</f>
        <v>0</v>
      </c>
      <c r="N19" s="188"/>
      <c r="O19" s="188"/>
      <c r="P19" s="236" t="s">
        <v>623</v>
      </c>
      <c r="Q19" s="237">
        <f>MEDIAN(V6:V10)</f>
        <v>0</v>
      </c>
      <c r="R19" s="238" t="str">
        <f>IF(Q19&gt;3.1,"Pass",IF(Q19&gt;3.6,"Fail",IF(Q19&lt;3.1,"Fail")))</f>
        <v>Fail</v>
      </c>
      <c r="S19" s="630" t="s">
        <v>624</v>
      </c>
      <c r="T19" s="626"/>
      <c r="U19" s="626"/>
      <c r="V19" s="626"/>
      <c r="W19" s="627"/>
      <c r="X19" s="177"/>
      <c r="Y19" s="190"/>
      <c r="Z19" s="188"/>
      <c r="AA19" s="188"/>
      <c r="AB19" s="188"/>
      <c r="AC19" s="188"/>
      <c r="AD19" s="188"/>
      <c r="AE19" s="188"/>
      <c r="AF19" s="188"/>
      <c r="AG19" s="188"/>
      <c r="AH19" s="188"/>
      <c r="AI19" s="188"/>
      <c r="AJ19" s="188"/>
      <c r="AK19" s="188"/>
      <c r="AL19" s="188"/>
      <c r="AM19" s="188"/>
      <c r="AN19" s="188"/>
      <c r="AO19" s="188"/>
      <c r="AP19" s="188"/>
      <c r="AQ19" s="188"/>
      <c r="AR19" s="188"/>
      <c r="AS19" s="188"/>
    </row>
    <row r="20" spans="1:45" ht="31.5" customHeight="1">
      <c r="A20" s="207" t="s">
        <v>625</v>
      </c>
      <c r="B20" s="215">
        <f>VLOOKUP($A20&amp;B$14,'Cq Input'!$A:$F,6,FALSE)</f>
        <v>0</v>
      </c>
      <c r="C20" s="216">
        <f>VLOOKUP($A20&amp;C$14,'Cq Input'!$A:$F,6,FALSE)</f>
        <v>0</v>
      </c>
      <c r="D20" s="216">
        <f>VLOOKUP($A20&amp;D$14,'Cq Input'!$A:$F,6,FALSE)</f>
        <v>0</v>
      </c>
      <c r="E20" s="216">
        <f>VLOOKUP($A20&amp;E$14,'Cq Input'!$A:$F,6,FALSE)</f>
        <v>0</v>
      </c>
      <c r="F20" s="216">
        <f>VLOOKUP($A20&amp;F$14,'Cq Input'!$A:$F,6,FALSE)</f>
        <v>0</v>
      </c>
      <c r="G20" s="216">
        <f>VLOOKUP($A20&amp;G$14,'Cq Input'!$A:$F,6,FALSE)</f>
        <v>0</v>
      </c>
      <c r="H20" s="216">
        <f>VLOOKUP($A20&amp;H$14,'Cq Input'!$A:$F,6,FALSE)</f>
        <v>0</v>
      </c>
      <c r="I20" s="216">
        <f>VLOOKUP($A20&amp;I$14,'Cq Input'!$A:$F,6,FALSE)</f>
        <v>0</v>
      </c>
      <c r="J20" s="216">
        <f>VLOOKUP($A20&amp;J$14,'Cq Input'!$A:$F,6,FALSE)</f>
        <v>0</v>
      </c>
      <c r="K20" s="217">
        <f>VLOOKUP($A20&amp;K$14,'Cq Input'!$A:$F,6,FALSE)</f>
        <v>0</v>
      </c>
      <c r="L20" s="239">
        <f>VLOOKUP($A20&amp;L$14,'Cq Input'!$A:$F,6,FALSE)</f>
        <v>0</v>
      </c>
      <c r="M20" s="240">
        <f>VLOOKUP($A20&amp;M$14,'Cq Input'!$A:$F,6,FALSE)</f>
        <v>0</v>
      </c>
      <c r="N20" s="190"/>
      <c r="O20" s="188"/>
      <c r="P20" s="6"/>
      <c r="Q20" s="6"/>
      <c r="R20" s="6"/>
      <c r="S20" s="6"/>
      <c r="T20" s="6"/>
      <c r="U20" s="6"/>
      <c r="V20" s="6"/>
      <c r="W20" s="6"/>
      <c r="X20" s="177"/>
      <c r="Y20" s="177"/>
      <c r="Z20" s="188"/>
      <c r="AA20" s="188"/>
      <c r="AB20" s="188"/>
      <c r="AC20" s="188"/>
      <c r="AD20" s="188"/>
      <c r="AE20" s="188"/>
      <c r="AF20" s="190"/>
      <c r="AG20" s="190"/>
      <c r="AH20" s="188"/>
      <c r="AI20" s="188"/>
      <c r="AJ20" s="188"/>
      <c r="AK20" s="188"/>
      <c r="AL20" s="190"/>
      <c r="AM20" s="190"/>
      <c r="AN20" s="190"/>
      <c r="AO20" s="190"/>
      <c r="AP20" s="190"/>
      <c r="AQ20" s="190"/>
      <c r="AR20" s="190"/>
      <c r="AS20" s="190"/>
    </row>
    <row r="21" spans="1:45" ht="31.5" customHeight="1">
      <c r="A21" s="207" t="s">
        <v>626</v>
      </c>
      <c r="B21" s="215">
        <f>VLOOKUP($A21&amp;B$14,'Cq Input'!$A:$F,6,FALSE)</f>
        <v>0</v>
      </c>
      <c r="C21" s="216">
        <f>VLOOKUP($A21&amp;C$14,'Cq Input'!$A:$F,6,FALSE)</f>
        <v>0</v>
      </c>
      <c r="D21" s="216">
        <f>VLOOKUP($A21&amp;D$14,'Cq Input'!$A:$F,6,FALSE)</f>
        <v>0</v>
      </c>
      <c r="E21" s="216">
        <f>VLOOKUP($A21&amp;E$14,'Cq Input'!$A:$F,6,FALSE)</f>
        <v>0</v>
      </c>
      <c r="F21" s="216">
        <f>VLOOKUP($A21&amp;F$14,'Cq Input'!$A:$F,6,FALSE)</f>
        <v>0</v>
      </c>
      <c r="G21" s="216">
        <f>VLOOKUP($A21&amp;G$14,'Cq Input'!$A:$F,6,FALSE)</f>
        <v>0</v>
      </c>
      <c r="H21" s="216">
        <f>VLOOKUP($A21&amp;H$14,'Cq Input'!$A:$F,6,FALSE)</f>
        <v>0</v>
      </c>
      <c r="I21" s="216">
        <f>VLOOKUP($A21&amp;I$14,'Cq Input'!$A:$F,6,FALSE)</f>
        <v>0</v>
      </c>
      <c r="J21" s="216">
        <f>VLOOKUP($A21&amp;J$14,'Cq Input'!$A:$F,6,FALSE)</f>
        <v>0</v>
      </c>
      <c r="K21" s="217">
        <f>VLOOKUP($A21&amp;K$14,'Cq Input'!$A:$F,6,FALSE)</f>
        <v>0</v>
      </c>
      <c r="L21" s="210"/>
      <c r="M21" s="212"/>
      <c r="N21" s="178"/>
      <c r="O21" s="188"/>
      <c r="P21" s="188"/>
      <c r="Q21" s="206"/>
      <c r="R21" s="187"/>
      <c r="S21" s="241"/>
      <c r="T21" s="241"/>
      <c r="U21" s="177"/>
      <c r="V21" s="177"/>
      <c r="W21" s="177"/>
      <c r="X21" s="177"/>
      <c r="Y21" s="177"/>
      <c r="Z21" s="190"/>
      <c r="AA21" s="190"/>
      <c r="AB21" s="190"/>
      <c r="AC21" s="190"/>
      <c r="AD21" s="190"/>
      <c r="AE21" s="188"/>
      <c r="AF21" s="190"/>
      <c r="AG21" s="190"/>
      <c r="AH21" s="190"/>
      <c r="AI21" s="190"/>
      <c r="AJ21" s="190"/>
      <c r="AK21" s="190"/>
      <c r="AL21" s="190"/>
      <c r="AM21" s="190"/>
      <c r="AN21" s="190"/>
      <c r="AO21" s="190"/>
      <c r="AP21" s="190"/>
      <c r="AQ21" s="190"/>
      <c r="AR21" s="190"/>
      <c r="AS21" s="190"/>
    </row>
    <row r="22" spans="1:45" ht="31.5" customHeight="1">
      <c r="A22" s="207" t="s">
        <v>627</v>
      </c>
      <c r="B22" s="227">
        <f>VLOOKUP($A22&amp;B$14,'Cq Input'!$A:$F,6,FALSE)</f>
        <v>0</v>
      </c>
      <c r="C22" s="228">
        <f>VLOOKUP($A22&amp;C$14,'Cq Input'!$A:$F,6,FALSE)</f>
        <v>0</v>
      </c>
      <c r="D22" s="228">
        <f>VLOOKUP($A22&amp;D$14,'Cq Input'!$A:$F,6,FALSE)</f>
        <v>0</v>
      </c>
      <c r="E22" s="228">
        <f>VLOOKUP($A22&amp;E$14,'Cq Input'!$A:$F,6,FALSE)</f>
        <v>0</v>
      </c>
      <c r="F22" s="228">
        <f>VLOOKUP($A22&amp;F$14,'Cq Input'!$A:$F,6,FALSE)</f>
        <v>0</v>
      </c>
      <c r="G22" s="228">
        <f>VLOOKUP($A22&amp;G$14,'Cq Input'!$A:$F,6,FALSE)</f>
        <v>0</v>
      </c>
      <c r="H22" s="228">
        <f>VLOOKUP($A22&amp;H$14,'Cq Input'!$A:$F,6,FALSE)</f>
        <v>0</v>
      </c>
      <c r="I22" s="228">
        <f>VLOOKUP($A22&amp;I$14,'Cq Input'!$A:$F,6,FALSE)</f>
        <v>0</v>
      </c>
      <c r="J22" s="228">
        <f>VLOOKUP($A22&amp;J$14,'Cq Input'!$A:$F,6,FALSE)</f>
        <v>0</v>
      </c>
      <c r="K22" s="229">
        <f>VLOOKUP($A22&amp;K$14,'Cq Input'!$A:$F,6,FALSE)</f>
        <v>0</v>
      </c>
      <c r="L22" s="227"/>
      <c r="M22" s="229"/>
      <c r="N22" s="178"/>
      <c r="O22" s="188"/>
      <c r="P22" s="188"/>
      <c r="Q22" s="190"/>
      <c r="R22" s="190"/>
      <c r="S22" s="190"/>
      <c r="T22" s="190"/>
      <c r="U22" s="190"/>
      <c r="V22" s="190"/>
      <c r="W22" s="190"/>
      <c r="X22" s="190"/>
      <c r="Y22" s="177"/>
      <c r="Z22" s="188"/>
      <c r="AA22" s="188"/>
      <c r="AB22" s="188"/>
      <c r="AC22" s="188"/>
      <c r="AD22" s="190"/>
      <c r="AE22" s="190"/>
      <c r="AF22" s="190"/>
      <c r="AG22" s="190"/>
      <c r="AH22" s="190"/>
      <c r="AI22" s="190"/>
      <c r="AJ22" s="190"/>
      <c r="AK22" s="190"/>
      <c r="AL22" s="190"/>
      <c r="AM22" s="190"/>
      <c r="AN22" s="190"/>
      <c r="AO22" s="190"/>
      <c r="AP22" s="190"/>
      <c r="AQ22" s="190"/>
      <c r="AR22" s="190"/>
      <c r="AS22" s="190"/>
    </row>
    <row r="23" spans="1:45" ht="19.5" customHeight="1">
      <c r="A23" s="6"/>
      <c r="B23" s="6"/>
      <c r="C23" s="6"/>
      <c r="D23" s="6"/>
      <c r="E23" s="6"/>
      <c r="F23" s="6"/>
      <c r="G23" s="6"/>
      <c r="H23" s="6"/>
      <c r="I23" s="6"/>
      <c r="J23" s="6"/>
      <c r="K23" s="6"/>
      <c r="L23" s="6"/>
      <c r="M23" s="6"/>
      <c r="N23" s="178"/>
      <c r="O23" s="188"/>
      <c r="P23" s="188"/>
      <c r="Q23" s="190"/>
      <c r="R23" s="190"/>
      <c r="S23" s="190"/>
      <c r="T23" s="190"/>
      <c r="U23" s="190"/>
      <c r="V23" s="190"/>
      <c r="W23" s="190"/>
      <c r="X23" s="190"/>
      <c r="Y23" s="177"/>
      <c r="Z23" s="188"/>
      <c r="AA23" s="188"/>
      <c r="AB23" s="188"/>
      <c r="AC23" s="188"/>
      <c r="AD23" s="190"/>
      <c r="AE23" s="190"/>
      <c r="AF23" s="188"/>
      <c r="AG23" s="188"/>
      <c r="AH23" s="188"/>
      <c r="AI23" s="188"/>
      <c r="AJ23" s="188"/>
      <c r="AK23" s="190"/>
      <c r="AL23" s="190"/>
      <c r="AM23" s="188"/>
      <c r="AN23" s="188"/>
      <c r="AO23" s="188"/>
      <c r="AP23" s="188"/>
      <c r="AQ23" s="188"/>
      <c r="AR23" s="190"/>
      <c r="AS23" s="190"/>
    </row>
    <row r="24" spans="1:45" ht="19.5" customHeight="1">
      <c r="A24" s="6"/>
      <c r="B24" s="6"/>
      <c r="C24" s="6"/>
      <c r="D24" s="6"/>
      <c r="E24" s="6"/>
      <c r="F24" s="6"/>
      <c r="G24" s="6"/>
      <c r="H24" s="6"/>
      <c r="I24" s="6"/>
      <c r="J24" s="6"/>
      <c r="K24" s="6"/>
      <c r="L24" s="6"/>
      <c r="M24" s="6"/>
      <c r="N24" s="178"/>
      <c r="O24" s="6"/>
      <c r="P24" s="6"/>
      <c r="Q24" s="6"/>
      <c r="R24" s="6"/>
      <c r="S24" s="6"/>
      <c r="T24" s="6"/>
      <c r="U24" s="6"/>
      <c r="V24" s="6"/>
      <c r="W24" s="6"/>
      <c r="X24" s="6"/>
      <c r="Y24" s="6"/>
      <c r="Z24" s="6"/>
      <c r="AA24" s="6"/>
      <c r="AB24" s="6"/>
      <c r="AC24" s="6"/>
      <c r="AD24" s="6"/>
      <c r="AE24" s="6"/>
      <c r="AF24" s="6"/>
      <c r="AG24" s="6"/>
      <c r="AH24" s="6"/>
      <c r="AI24" s="6"/>
      <c r="AJ24" s="188"/>
      <c r="AK24" s="188"/>
      <c r="AL24" s="188"/>
      <c r="AM24" s="188"/>
      <c r="AN24" s="188"/>
      <c r="AO24" s="188"/>
      <c r="AP24" s="188"/>
      <c r="AQ24" s="188"/>
      <c r="AR24" s="188"/>
      <c r="AS24" s="188"/>
    </row>
    <row r="25" spans="1:45" ht="19.5" customHeight="1">
      <c r="A25" s="6"/>
      <c r="B25" s="6"/>
      <c r="C25" s="631" t="s">
        <v>628</v>
      </c>
      <c r="D25" s="606"/>
      <c r="E25" s="606"/>
      <c r="F25" s="606"/>
      <c r="G25" s="606"/>
      <c r="H25" s="606"/>
      <c r="I25" s="606"/>
      <c r="J25" s="606"/>
      <c r="K25" s="606"/>
      <c r="L25" s="607"/>
      <c r="M25" s="6"/>
      <c r="N25" s="178"/>
      <c r="O25" s="6"/>
      <c r="P25" s="6"/>
      <c r="Q25" s="6"/>
      <c r="R25" s="6"/>
      <c r="S25" s="6"/>
      <c r="T25" s="6"/>
      <c r="U25" s="6"/>
      <c r="V25" s="6"/>
      <c r="W25" s="6"/>
      <c r="X25" s="6"/>
      <c r="Y25" s="6"/>
      <c r="Z25" s="6"/>
      <c r="AA25" s="6"/>
      <c r="AB25" s="6"/>
      <c r="AC25" s="6"/>
      <c r="AD25" s="6"/>
      <c r="AE25" s="6"/>
      <c r="AF25" s="6"/>
      <c r="AG25" s="6"/>
      <c r="AH25" s="6"/>
      <c r="AI25" s="6"/>
      <c r="AJ25" s="190"/>
      <c r="AK25" s="190"/>
      <c r="AL25" s="190"/>
      <c r="AM25" s="190"/>
      <c r="AN25" s="190"/>
      <c r="AO25" s="190"/>
      <c r="AP25" s="190"/>
      <c r="AQ25" s="190"/>
      <c r="AR25" s="190"/>
      <c r="AS25" s="190"/>
    </row>
    <row r="26" spans="1:45" ht="19.5" customHeight="1">
      <c r="A26" s="6"/>
      <c r="B26" s="6"/>
      <c r="C26" s="622" t="s">
        <v>629</v>
      </c>
      <c r="D26" s="620"/>
      <c r="E26" s="621"/>
      <c r="F26" s="632" t="s">
        <v>630</v>
      </c>
      <c r="G26" s="620"/>
      <c r="H26" s="620"/>
      <c r="I26" s="620"/>
      <c r="J26" s="620"/>
      <c r="K26" s="620"/>
      <c r="L26" s="621"/>
      <c r="M26" s="6"/>
      <c r="N26" s="178"/>
      <c r="O26" s="6"/>
      <c r="P26" s="6"/>
      <c r="Q26" s="6"/>
      <c r="R26" s="6"/>
      <c r="S26" s="6"/>
      <c r="T26" s="6"/>
      <c r="U26" s="6"/>
      <c r="V26" s="6"/>
      <c r="W26" s="6"/>
      <c r="X26" s="6"/>
      <c r="Y26" s="6"/>
      <c r="Z26" s="6"/>
      <c r="AA26" s="6"/>
      <c r="AB26" s="6"/>
      <c r="AC26" s="6"/>
      <c r="AD26" s="6"/>
      <c r="AE26" s="6"/>
      <c r="AF26" s="6"/>
      <c r="AG26" s="6"/>
      <c r="AH26" s="6"/>
      <c r="AI26" s="6"/>
      <c r="AJ26" s="190"/>
      <c r="AK26" s="190"/>
      <c r="AL26" s="190"/>
      <c r="AM26" s="190"/>
      <c r="AN26" s="190"/>
      <c r="AO26" s="190"/>
      <c r="AP26" s="190"/>
      <c r="AQ26" s="190"/>
      <c r="AR26" s="190"/>
      <c r="AS26" s="190"/>
    </row>
    <row r="27" spans="1:45" ht="19.5" customHeight="1">
      <c r="A27" s="6"/>
      <c r="B27" s="6"/>
      <c r="C27" s="623" t="s">
        <v>631</v>
      </c>
      <c r="D27" s="503"/>
      <c r="E27" s="522"/>
      <c r="F27" s="624" t="s">
        <v>632</v>
      </c>
      <c r="G27" s="503"/>
      <c r="H27" s="503"/>
      <c r="I27" s="503"/>
      <c r="J27" s="503"/>
      <c r="K27" s="503"/>
      <c r="L27" s="522"/>
      <c r="M27" s="6"/>
      <c r="N27" s="178"/>
      <c r="O27" s="6"/>
      <c r="P27" s="6"/>
      <c r="Q27" s="6"/>
      <c r="R27" s="6"/>
      <c r="S27" s="6"/>
      <c r="T27" s="6"/>
      <c r="U27" s="6"/>
      <c r="V27" s="6"/>
      <c r="W27" s="6"/>
      <c r="X27" s="6"/>
      <c r="Y27" s="6"/>
      <c r="Z27" s="6"/>
      <c r="AA27" s="6"/>
      <c r="AB27" s="6"/>
      <c r="AC27" s="6"/>
      <c r="AD27" s="6"/>
      <c r="AE27" s="6"/>
      <c r="AF27" s="6"/>
      <c r="AG27" s="6"/>
      <c r="AH27" s="6"/>
      <c r="AI27" s="6"/>
      <c r="AJ27" s="190"/>
      <c r="AK27" s="190"/>
      <c r="AL27" s="190"/>
      <c r="AM27" s="190"/>
      <c r="AN27" s="190"/>
      <c r="AO27" s="190"/>
      <c r="AP27" s="190"/>
      <c r="AQ27" s="190"/>
      <c r="AR27" s="190"/>
      <c r="AS27" s="190"/>
    </row>
    <row r="28" spans="1:45" ht="19.5" customHeight="1">
      <c r="A28" s="6"/>
      <c r="B28" s="6"/>
      <c r="C28" s="625" t="s">
        <v>633</v>
      </c>
      <c r="D28" s="626"/>
      <c r="E28" s="627"/>
      <c r="F28" s="628" t="s">
        <v>634</v>
      </c>
      <c r="G28" s="626"/>
      <c r="H28" s="626"/>
      <c r="I28" s="626"/>
      <c r="J28" s="626"/>
      <c r="K28" s="626"/>
      <c r="L28" s="627"/>
      <c r="M28" s="6"/>
      <c r="N28" s="178"/>
      <c r="O28" s="6"/>
      <c r="P28" s="6"/>
      <c r="Q28" s="6"/>
      <c r="R28" s="6"/>
      <c r="S28" s="6"/>
      <c r="T28" s="6"/>
      <c r="U28" s="6"/>
      <c r="V28" s="6"/>
      <c r="W28" s="6"/>
      <c r="X28" s="6"/>
      <c r="Y28" s="6"/>
      <c r="Z28" s="6"/>
      <c r="AA28" s="6"/>
      <c r="AB28" s="6"/>
      <c r="AC28" s="6"/>
      <c r="AD28" s="6"/>
      <c r="AE28" s="6"/>
      <c r="AF28" s="6"/>
      <c r="AG28" s="6"/>
      <c r="AH28" s="6"/>
      <c r="AI28" s="6"/>
      <c r="AJ28" s="190"/>
      <c r="AK28" s="190"/>
      <c r="AL28" s="190"/>
      <c r="AM28" s="190"/>
      <c r="AN28" s="190"/>
      <c r="AO28" s="190"/>
      <c r="AP28" s="190"/>
      <c r="AQ28" s="190"/>
      <c r="AR28" s="190"/>
      <c r="AS28" s="190"/>
    </row>
    <row r="29" spans="1:45" ht="19.5" customHeight="1">
      <c r="A29" s="6"/>
      <c r="B29" s="6"/>
      <c r="C29" s="6"/>
      <c r="D29" s="6"/>
      <c r="E29" s="6"/>
      <c r="F29" s="6"/>
      <c r="G29" s="6"/>
      <c r="H29" s="6"/>
      <c r="I29" s="6"/>
      <c r="J29" s="6"/>
      <c r="K29" s="6"/>
      <c r="L29" s="6"/>
      <c r="M29" s="6"/>
      <c r="N29" s="178"/>
      <c r="O29" s="6"/>
      <c r="P29" s="6"/>
      <c r="Q29" s="6"/>
      <c r="R29" s="6"/>
      <c r="S29" s="6"/>
      <c r="T29" s="6"/>
      <c r="U29" s="6"/>
      <c r="V29" s="6"/>
      <c r="W29" s="6"/>
      <c r="X29" s="6"/>
      <c r="Y29" s="6"/>
      <c r="Z29" s="6"/>
      <c r="AA29" s="6"/>
      <c r="AB29" s="6"/>
      <c r="AC29" s="6"/>
      <c r="AD29" s="6"/>
      <c r="AE29" s="6"/>
      <c r="AF29" s="6"/>
      <c r="AG29" s="6"/>
      <c r="AH29" s="6"/>
      <c r="AI29" s="6"/>
      <c r="AJ29" s="190"/>
      <c r="AK29" s="190"/>
      <c r="AL29" s="190"/>
      <c r="AM29" s="190"/>
      <c r="AN29" s="190"/>
      <c r="AO29" s="190"/>
      <c r="AP29" s="190"/>
      <c r="AQ29" s="190"/>
      <c r="AR29" s="190"/>
      <c r="AS29" s="190"/>
    </row>
    <row r="30" spans="1:45" ht="19.5" customHeight="1">
      <c r="A30" s="6"/>
      <c r="B30" s="6"/>
      <c r="C30" s="6"/>
      <c r="D30" s="6"/>
      <c r="E30" s="6"/>
      <c r="F30" s="6"/>
      <c r="G30" s="6"/>
      <c r="H30" s="6"/>
      <c r="I30" s="6"/>
      <c r="J30" s="6"/>
      <c r="K30" s="6"/>
      <c r="L30" s="6"/>
      <c r="M30" s="6"/>
      <c r="N30" s="178"/>
      <c r="O30" s="6"/>
      <c r="P30" s="6"/>
      <c r="Q30" s="6"/>
      <c r="R30" s="6"/>
      <c r="S30" s="6"/>
      <c r="T30" s="6"/>
      <c r="U30" s="6"/>
      <c r="V30" s="6"/>
      <c r="W30" s="6"/>
      <c r="X30" s="6"/>
      <c r="Y30" s="6"/>
      <c r="Z30" s="6"/>
      <c r="AA30" s="6"/>
      <c r="AB30" s="6"/>
      <c r="AC30" s="6"/>
      <c r="AD30" s="6"/>
      <c r="AE30" s="6"/>
      <c r="AF30" s="6"/>
      <c r="AG30" s="6"/>
      <c r="AH30" s="6"/>
      <c r="AI30" s="6"/>
      <c r="AJ30" s="190"/>
      <c r="AK30" s="190"/>
      <c r="AL30" s="190"/>
      <c r="AM30" s="190"/>
      <c r="AN30" s="190"/>
      <c r="AO30" s="190"/>
      <c r="AP30" s="190"/>
      <c r="AQ30" s="190"/>
      <c r="AR30" s="190"/>
      <c r="AS30" s="190"/>
    </row>
    <row r="31" spans="1:45" ht="19.5" customHeight="1">
      <c r="A31" s="6"/>
      <c r="B31" s="6"/>
      <c r="C31" s="6"/>
      <c r="D31" s="6"/>
      <c r="E31" s="6"/>
      <c r="F31" s="6"/>
      <c r="G31" s="6"/>
      <c r="H31" s="6"/>
      <c r="I31" s="6"/>
      <c r="J31" s="6"/>
      <c r="K31" s="6"/>
      <c r="L31" s="6"/>
      <c r="M31" s="6"/>
      <c r="N31" s="178"/>
      <c r="O31" s="6"/>
      <c r="P31" s="6"/>
      <c r="Q31" s="6"/>
      <c r="R31" s="6"/>
      <c r="S31" s="6"/>
      <c r="T31" s="6"/>
      <c r="U31" s="6"/>
      <c r="V31" s="6"/>
      <c r="W31" s="6"/>
      <c r="X31" s="6"/>
      <c r="Y31" s="6"/>
      <c r="Z31" s="6"/>
      <c r="AA31" s="6"/>
      <c r="AB31" s="6"/>
      <c r="AC31" s="6"/>
      <c r="AD31" s="6"/>
      <c r="AE31" s="6"/>
      <c r="AF31" s="6"/>
      <c r="AG31" s="6"/>
      <c r="AH31" s="6"/>
      <c r="AI31" s="6"/>
      <c r="AJ31" s="190"/>
      <c r="AK31" s="190"/>
      <c r="AL31" s="190"/>
      <c r="AM31" s="190"/>
      <c r="AN31" s="190"/>
      <c r="AO31" s="190"/>
      <c r="AP31" s="190"/>
      <c r="AQ31" s="190"/>
      <c r="AR31" s="190"/>
      <c r="AS31" s="190"/>
    </row>
    <row r="32" spans="1:45" ht="19.5" customHeight="1">
      <c r="A32" s="6"/>
      <c r="B32" s="6"/>
      <c r="C32" s="6"/>
      <c r="D32" s="6"/>
      <c r="E32" s="6"/>
      <c r="F32" s="6"/>
      <c r="G32" s="6"/>
      <c r="H32" s="6"/>
      <c r="I32" s="6"/>
      <c r="J32" s="6"/>
      <c r="K32" s="6"/>
      <c r="L32" s="6"/>
      <c r="M32" s="6"/>
      <c r="N32" s="242"/>
      <c r="O32" s="6"/>
      <c r="P32" s="6"/>
      <c r="Q32" s="6"/>
      <c r="R32" s="6"/>
      <c r="S32" s="6"/>
      <c r="T32" s="6"/>
      <c r="U32" s="6"/>
      <c r="V32" s="6"/>
      <c r="W32" s="6"/>
      <c r="X32" s="6"/>
      <c r="Y32" s="6"/>
      <c r="Z32" s="6"/>
      <c r="AA32" s="6"/>
      <c r="AB32" s="6"/>
      <c r="AC32" s="6"/>
      <c r="AD32" s="6"/>
      <c r="AE32" s="6"/>
      <c r="AF32" s="6"/>
      <c r="AG32" s="6"/>
      <c r="AH32" s="6"/>
      <c r="AI32" s="6"/>
      <c r="AJ32" s="190"/>
      <c r="AK32" s="190"/>
      <c r="AL32" s="190"/>
      <c r="AM32" s="190"/>
      <c r="AN32" s="190"/>
      <c r="AO32" s="190"/>
      <c r="AP32" s="190"/>
      <c r="AQ32" s="190"/>
      <c r="AR32" s="190"/>
      <c r="AS32" s="190"/>
    </row>
    <row r="33" spans="1:45" ht="19.5" customHeight="1">
      <c r="A33" s="6"/>
      <c r="B33" s="6"/>
      <c r="C33" s="6"/>
      <c r="D33" s="6"/>
      <c r="E33" s="6"/>
      <c r="F33" s="6"/>
      <c r="G33" s="6"/>
      <c r="H33" s="6"/>
      <c r="I33" s="6"/>
      <c r="J33" s="6"/>
      <c r="K33" s="6"/>
      <c r="L33" s="6"/>
      <c r="M33" s="6"/>
      <c r="N33" s="242"/>
      <c r="O33" s="6"/>
      <c r="P33" s="6"/>
      <c r="Q33" s="6"/>
      <c r="R33" s="6"/>
      <c r="S33" s="6"/>
      <c r="T33" s="6"/>
      <c r="U33" s="6"/>
      <c r="V33" s="6"/>
      <c r="W33" s="6"/>
      <c r="X33" s="6"/>
      <c r="Y33" s="6"/>
      <c r="Z33" s="6"/>
      <c r="AA33" s="6"/>
      <c r="AB33" s="6"/>
      <c r="AC33" s="6"/>
      <c r="AD33" s="6"/>
      <c r="AE33" s="6"/>
      <c r="AF33" s="6"/>
      <c r="AG33" s="6"/>
      <c r="AH33" s="6"/>
      <c r="AI33" s="6"/>
      <c r="AJ33" s="190"/>
      <c r="AK33" s="190"/>
      <c r="AL33" s="190"/>
      <c r="AM33" s="190"/>
      <c r="AN33" s="190"/>
      <c r="AO33" s="190"/>
      <c r="AP33" s="190"/>
      <c r="AQ33" s="190"/>
      <c r="AR33" s="190"/>
      <c r="AS33" s="190"/>
    </row>
    <row r="34" spans="1:45" ht="19.5" customHeight="1">
      <c r="A34" s="6"/>
      <c r="B34" s="6"/>
      <c r="C34" s="6"/>
      <c r="D34" s="6"/>
      <c r="E34" s="6"/>
      <c r="F34" s="6"/>
      <c r="G34" s="6"/>
      <c r="H34" s="6"/>
      <c r="I34" s="6"/>
      <c r="J34" s="6"/>
      <c r="K34" s="6"/>
      <c r="L34" s="6"/>
      <c r="M34" s="6"/>
      <c r="N34" s="178"/>
      <c r="O34" s="6"/>
      <c r="P34" s="6"/>
      <c r="Q34" s="6"/>
      <c r="R34" s="6"/>
      <c r="S34" s="6"/>
      <c r="T34" s="6"/>
      <c r="U34" s="6"/>
      <c r="V34" s="6"/>
      <c r="W34" s="6"/>
      <c r="X34" s="6"/>
      <c r="Y34" s="6"/>
      <c r="Z34" s="6"/>
      <c r="AA34" s="6"/>
      <c r="AB34" s="6"/>
      <c r="AC34" s="6"/>
      <c r="AD34" s="6"/>
      <c r="AE34" s="6"/>
      <c r="AF34" s="6"/>
      <c r="AG34" s="6"/>
      <c r="AH34" s="6"/>
      <c r="AI34" s="6"/>
      <c r="AJ34" s="190"/>
      <c r="AK34" s="190"/>
      <c r="AL34" s="190"/>
      <c r="AM34" s="190"/>
      <c r="AN34" s="190"/>
      <c r="AO34" s="190"/>
      <c r="AP34" s="190"/>
      <c r="AQ34" s="190"/>
      <c r="AR34" s="190"/>
      <c r="AS34" s="190"/>
    </row>
    <row r="35" spans="1:45" ht="19.5" customHeight="1">
      <c r="A35" s="6"/>
      <c r="B35" s="6"/>
      <c r="C35" s="6"/>
      <c r="D35" s="6"/>
      <c r="E35" s="6"/>
      <c r="F35" s="6"/>
      <c r="G35" s="6"/>
      <c r="H35" s="6"/>
      <c r="I35" s="6"/>
      <c r="J35" s="6"/>
      <c r="K35" s="6"/>
      <c r="L35" s="6"/>
      <c r="M35" s="6"/>
      <c r="N35" s="178"/>
      <c r="O35" s="6"/>
      <c r="P35" s="6"/>
      <c r="Q35" s="6"/>
      <c r="R35" s="6"/>
      <c r="S35" s="6"/>
      <c r="T35" s="6"/>
      <c r="U35" s="6"/>
      <c r="V35" s="6"/>
      <c r="W35" s="6"/>
      <c r="X35" s="6"/>
      <c r="Y35" s="6"/>
      <c r="Z35" s="6"/>
      <c r="AA35" s="6"/>
      <c r="AB35" s="6"/>
      <c r="AC35" s="6"/>
      <c r="AD35" s="6"/>
      <c r="AE35" s="6"/>
      <c r="AF35" s="6"/>
      <c r="AG35" s="6"/>
      <c r="AH35" s="6"/>
      <c r="AI35" s="6"/>
      <c r="AJ35" s="190"/>
      <c r="AK35" s="190"/>
      <c r="AL35" s="190"/>
      <c r="AM35" s="190"/>
      <c r="AN35" s="190"/>
      <c r="AO35" s="190"/>
      <c r="AP35" s="190"/>
      <c r="AQ35" s="190"/>
      <c r="AR35" s="190"/>
      <c r="AS35" s="190"/>
    </row>
    <row r="36" spans="1:45" ht="19.5" customHeight="1">
      <c r="A36" s="6"/>
      <c r="B36" s="6"/>
      <c r="C36" s="6"/>
      <c r="D36" s="6"/>
      <c r="E36" s="6"/>
      <c r="F36" s="6"/>
      <c r="G36" s="6"/>
      <c r="H36" s="6"/>
      <c r="I36" s="6"/>
      <c r="J36" s="6"/>
      <c r="K36" s="6"/>
      <c r="L36" s="6"/>
      <c r="M36" s="6"/>
      <c r="N36" s="178"/>
      <c r="O36" s="6"/>
      <c r="P36" s="6"/>
      <c r="Q36" s="6"/>
      <c r="R36" s="6"/>
      <c r="S36" s="6"/>
      <c r="T36" s="6"/>
      <c r="U36" s="6"/>
      <c r="V36" s="6"/>
      <c r="W36" s="6"/>
      <c r="X36" s="6"/>
      <c r="Y36" s="6"/>
      <c r="Z36" s="6"/>
      <c r="AA36" s="6"/>
      <c r="AB36" s="6"/>
      <c r="AC36" s="6"/>
      <c r="AD36" s="6"/>
      <c r="AE36" s="6"/>
      <c r="AF36" s="6"/>
      <c r="AG36" s="6"/>
      <c r="AH36" s="6"/>
      <c r="AI36" s="6"/>
      <c r="AJ36" s="190"/>
      <c r="AK36" s="190"/>
      <c r="AL36" s="190"/>
      <c r="AM36" s="190"/>
      <c r="AN36" s="190"/>
      <c r="AO36" s="190"/>
      <c r="AP36" s="190"/>
      <c r="AQ36" s="190"/>
      <c r="AR36" s="190"/>
      <c r="AS36" s="190"/>
    </row>
    <row r="37" spans="1:45" ht="19.5" customHeight="1">
      <c r="A37" s="6"/>
      <c r="B37" s="6"/>
      <c r="C37" s="6"/>
      <c r="D37" s="6"/>
      <c r="E37" s="6"/>
      <c r="F37" s="6"/>
      <c r="G37" s="6"/>
      <c r="H37" s="6"/>
      <c r="I37" s="6"/>
      <c r="J37" s="6"/>
      <c r="K37" s="6"/>
      <c r="L37" s="6"/>
      <c r="M37" s="6"/>
      <c r="N37" s="178"/>
      <c r="O37" s="6"/>
      <c r="P37" s="6"/>
      <c r="Q37" s="6"/>
      <c r="R37" s="6"/>
      <c r="S37" s="6"/>
      <c r="T37" s="6"/>
      <c r="U37" s="6"/>
      <c r="V37" s="6"/>
      <c r="W37" s="6"/>
      <c r="X37" s="6"/>
      <c r="Y37" s="6"/>
      <c r="Z37" s="6"/>
      <c r="AA37" s="6"/>
      <c r="AB37" s="6"/>
      <c r="AC37" s="6"/>
      <c r="AD37" s="6"/>
      <c r="AE37" s="6"/>
      <c r="AF37" s="6"/>
      <c r="AG37" s="6"/>
      <c r="AH37" s="6"/>
      <c r="AI37" s="6"/>
      <c r="AJ37" s="190"/>
      <c r="AK37" s="190"/>
      <c r="AL37" s="190"/>
      <c r="AM37" s="190"/>
      <c r="AN37" s="190"/>
      <c r="AO37" s="190"/>
      <c r="AP37" s="190"/>
      <c r="AQ37" s="190"/>
      <c r="AR37" s="190"/>
      <c r="AS37" s="190"/>
    </row>
    <row r="38" spans="1:45" ht="19.5" customHeight="1">
      <c r="A38" s="178"/>
      <c r="B38" s="178"/>
      <c r="C38" s="178"/>
      <c r="D38" s="178"/>
      <c r="E38" s="178"/>
      <c r="F38" s="178"/>
      <c r="G38" s="178"/>
      <c r="H38" s="178"/>
      <c r="I38" s="178"/>
      <c r="J38" s="178"/>
      <c r="K38" s="178"/>
      <c r="L38" s="178"/>
      <c r="M38" s="178"/>
      <c r="N38" s="178"/>
      <c r="O38" s="6"/>
      <c r="P38" s="6"/>
      <c r="Q38" s="6"/>
      <c r="R38" s="6"/>
      <c r="S38" s="6"/>
      <c r="T38" s="6"/>
      <c r="U38" s="6"/>
      <c r="V38" s="6"/>
      <c r="W38" s="6"/>
      <c r="X38" s="6"/>
      <c r="Y38" s="6"/>
      <c r="Z38" s="6"/>
      <c r="AA38" s="6"/>
      <c r="AB38" s="6"/>
      <c r="AC38" s="6"/>
      <c r="AD38" s="6"/>
      <c r="AE38" s="6"/>
      <c r="AF38" s="6"/>
      <c r="AG38" s="6"/>
      <c r="AH38" s="6"/>
      <c r="AI38" s="6"/>
      <c r="AJ38" s="190"/>
      <c r="AK38" s="190"/>
      <c r="AL38" s="190"/>
      <c r="AM38" s="190"/>
      <c r="AN38" s="190"/>
      <c r="AO38" s="190"/>
      <c r="AP38" s="190"/>
      <c r="AQ38" s="190"/>
      <c r="AR38" s="190"/>
      <c r="AS38" s="190"/>
    </row>
    <row r="39" spans="1:45" ht="19.5" customHeight="1">
      <c r="A39" s="190"/>
      <c r="B39" s="190"/>
      <c r="C39" s="190"/>
      <c r="D39" s="190"/>
      <c r="E39" s="190"/>
      <c r="F39" s="190"/>
      <c r="G39" s="190"/>
      <c r="H39" s="190"/>
      <c r="I39" s="190"/>
      <c r="J39" s="190"/>
      <c r="K39" s="190"/>
      <c r="L39" s="190"/>
      <c r="M39" s="190"/>
      <c r="N39" s="190"/>
      <c r="O39" s="6"/>
      <c r="P39" s="6"/>
      <c r="Q39" s="6"/>
      <c r="R39" s="6"/>
      <c r="S39" s="6"/>
      <c r="T39" s="6"/>
      <c r="U39" s="6"/>
      <c r="V39" s="6"/>
      <c r="W39" s="6"/>
      <c r="X39" s="6"/>
      <c r="Y39" s="6"/>
      <c r="Z39" s="6"/>
      <c r="AA39" s="6"/>
      <c r="AB39" s="6"/>
      <c r="AC39" s="6"/>
      <c r="AD39" s="6"/>
      <c r="AE39" s="6"/>
      <c r="AF39" s="6"/>
      <c r="AG39" s="6"/>
      <c r="AH39" s="6"/>
      <c r="AI39" s="6"/>
      <c r="AJ39" s="190"/>
      <c r="AK39" s="190"/>
      <c r="AL39" s="190"/>
      <c r="AM39" s="190"/>
      <c r="AN39" s="190"/>
      <c r="AO39" s="190"/>
      <c r="AP39" s="190"/>
      <c r="AQ39" s="190"/>
      <c r="AR39" s="190"/>
      <c r="AS39" s="190"/>
    </row>
    <row r="40" spans="1:45" ht="19.5" customHeight="1">
      <c r="A40" s="190"/>
      <c r="B40" s="190"/>
      <c r="C40" s="190"/>
      <c r="D40" s="190"/>
      <c r="E40" s="190"/>
      <c r="F40" s="190"/>
      <c r="G40" s="190"/>
      <c r="H40" s="190"/>
      <c r="I40" s="190"/>
      <c r="J40" s="190"/>
      <c r="K40" s="190"/>
      <c r="L40" s="190"/>
      <c r="M40" s="190"/>
      <c r="N40" s="190"/>
      <c r="O40" s="6"/>
      <c r="P40" s="6"/>
      <c r="Q40" s="6"/>
      <c r="R40" s="6"/>
      <c r="S40" s="6"/>
      <c r="T40" s="6"/>
      <c r="U40" s="6"/>
      <c r="V40" s="6"/>
      <c r="W40" s="6"/>
      <c r="X40" s="6"/>
      <c r="Y40" s="6"/>
      <c r="Z40" s="6"/>
      <c r="AA40" s="6"/>
      <c r="AB40" s="6"/>
      <c r="AC40" s="6"/>
      <c r="AD40" s="6"/>
      <c r="AE40" s="6"/>
      <c r="AF40" s="6"/>
      <c r="AG40" s="6"/>
      <c r="AH40" s="6"/>
      <c r="AI40" s="6"/>
      <c r="AJ40" s="190"/>
      <c r="AK40" s="190"/>
      <c r="AL40" s="190"/>
      <c r="AM40" s="190"/>
      <c r="AN40" s="190"/>
      <c r="AO40" s="190"/>
      <c r="AP40" s="190"/>
      <c r="AQ40" s="190"/>
      <c r="AR40" s="190"/>
      <c r="AS40" s="190"/>
    </row>
    <row r="41" spans="1:45" ht="19.5" customHeight="1">
      <c r="A41" s="190"/>
      <c r="B41" s="190"/>
      <c r="C41" s="190"/>
      <c r="D41" s="190"/>
      <c r="E41" s="190"/>
      <c r="F41" s="190"/>
      <c r="G41" s="190"/>
      <c r="H41" s="190"/>
      <c r="I41" s="190"/>
      <c r="J41" s="190"/>
      <c r="K41" s="190"/>
      <c r="L41" s="190"/>
      <c r="M41" s="190"/>
      <c r="N41" s="190"/>
      <c r="O41" s="6"/>
      <c r="P41" s="6"/>
      <c r="Q41" s="6"/>
      <c r="R41" s="6"/>
      <c r="S41" s="6"/>
      <c r="T41" s="6"/>
      <c r="U41" s="6"/>
      <c r="V41" s="6"/>
      <c r="W41" s="6"/>
      <c r="X41" s="6"/>
      <c r="Y41" s="6"/>
      <c r="Z41" s="6"/>
      <c r="AA41" s="6"/>
      <c r="AB41" s="6"/>
      <c r="AC41" s="6"/>
      <c r="AD41" s="6"/>
      <c r="AE41" s="6"/>
      <c r="AF41" s="6"/>
      <c r="AG41" s="6"/>
      <c r="AH41" s="6"/>
      <c r="AI41" s="6"/>
      <c r="AJ41" s="190"/>
      <c r="AK41" s="190"/>
      <c r="AL41" s="190"/>
      <c r="AM41" s="190"/>
      <c r="AN41" s="190"/>
      <c r="AO41" s="190"/>
      <c r="AP41" s="190"/>
      <c r="AQ41" s="190"/>
      <c r="AR41" s="190"/>
      <c r="AS41" s="190"/>
    </row>
    <row r="42" spans="1:45" ht="19.5" customHeight="1">
      <c r="A42" s="190"/>
      <c r="B42" s="190"/>
      <c r="C42" s="190"/>
      <c r="D42" s="190"/>
      <c r="E42" s="190"/>
      <c r="F42" s="190"/>
      <c r="G42" s="190"/>
      <c r="H42" s="190"/>
      <c r="I42" s="190"/>
      <c r="J42" s="190"/>
      <c r="K42" s="190"/>
      <c r="L42" s="190"/>
      <c r="M42" s="190"/>
      <c r="N42" s="190"/>
      <c r="O42" s="6"/>
      <c r="P42" s="6"/>
      <c r="Q42" s="6"/>
      <c r="R42" s="6"/>
      <c r="S42" s="6"/>
      <c r="T42" s="6"/>
      <c r="U42" s="6"/>
      <c r="V42" s="6"/>
      <c r="W42" s="6"/>
      <c r="X42" s="6"/>
      <c r="Y42" s="6"/>
      <c r="Z42" s="6"/>
      <c r="AA42" s="6"/>
      <c r="AB42" s="6"/>
      <c r="AC42" s="6"/>
      <c r="AD42" s="6"/>
      <c r="AE42" s="6"/>
      <c r="AF42" s="6"/>
      <c r="AG42" s="6"/>
      <c r="AH42" s="6"/>
      <c r="AI42" s="6"/>
      <c r="AJ42" s="190"/>
      <c r="AK42" s="190"/>
      <c r="AL42" s="190"/>
      <c r="AM42" s="190"/>
      <c r="AN42" s="190"/>
      <c r="AO42" s="190"/>
      <c r="AP42" s="190"/>
      <c r="AQ42" s="190"/>
      <c r="AR42" s="190"/>
      <c r="AS42" s="190"/>
    </row>
    <row r="43" spans="1:45" ht="19.5" customHeight="1">
      <c r="A43" s="190"/>
      <c r="B43" s="190"/>
      <c r="C43" s="190"/>
      <c r="D43" s="190"/>
      <c r="E43" s="190"/>
      <c r="F43" s="190"/>
      <c r="G43" s="190"/>
      <c r="H43" s="190"/>
      <c r="I43" s="190"/>
      <c r="J43" s="190"/>
      <c r="K43" s="190"/>
      <c r="L43" s="190"/>
      <c r="M43" s="190"/>
      <c r="N43" s="190"/>
      <c r="O43" s="6"/>
      <c r="P43" s="6"/>
      <c r="Q43" s="6"/>
      <c r="R43" s="6"/>
      <c r="S43" s="6"/>
      <c r="T43" s="6"/>
      <c r="U43" s="6"/>
      <c r="V43" s="6"/>
      <c r="W43" s="6"/>
      <c r="X43" s="6"/>
      <c r="Y43" s="6"/>
      <c r="Z43" s="6"/>
      <c r="AA43" s="6"/>
      <c r="AB43" s="6"/>
      <c r="AC43" s="6"/>
      <c r="AD43" s="6"/>
      <c r="AE43" s="6"/>
      <c r="AF43" s="6"/>
      <c r="AG43" s="6"/>
      <c r="AH43" s="6"/>
      <c r="AI43" s="6"/>
      <c r="AJ43" s="190"/>
      <c r="AK43" s="190"/>
      <c r="AL43" s="190"/>
      <c r="AM43" s="190"/>
      <c r="AN43" s="190"/>
      <c r="AO43" s="190"/>
      <c r="AP43" s="190"/>
      <c r="AQ43" s="190"/>
      <c r="AR43" s="190"/>
      <c r="AS43" s="190"/>
    </row>
    <row r="44" spans="1:45" ht="19.5" customHeight="1">
      <c r="A44" s="190"/>
      <c r="B44" s="190"/>
      <c r="C44" s="190"/>
      <c r="D44" s="190"/>
      <c r="E44" s="190"/>
      <c r="F44" s="190"/>
      <c r="G44" s="190"/>
      <c r="H44" s="190"/>
      <c r="I44" s="190"/>
      <c r="J44" s="190"/>
      <c r="K44" s="190"/>
      <c r="L44" s="190"/>
      <c r="M44" s="190"/>
      <c r="N44" s="190"/>
      <c r="O44" s="6"/>
      <c r="P44" s="6"/>
      <c r="Q44" s="6"/>
      <c r="R44" s="6"/>
      <c r="S44" s="6"/>
      <c r="T44" s="6"/>
      <c r="U44" s="6"/>
      <c r="V44" s="6"/>
      <c r="W44" s="6"/>
      <c r="X44" s="6"/>
      <c r="Y44" s="6"/>
      <c r="Z44" s="6"/>
      <c r="AA44" s="6"/>
      <c r="AB44" s="6"/>
      <c r="AC44" s="6"/>
      <c r="AD44" s="6"/>
      <c r="AE44" s="6"/>
      <c r="AF44" s="6"/>
      <c r="AG44" s="6"/>
      <c r="AH44" s="6"/>
      <c r="AI44" s="6"/>
      <c r="AJ44" s="190"/>
      <c r="AK44" s="190"/>
      <c r="AL44" s="190"/>
      <c r="AM44" s="190"/>
      <c r="AN44" s="190"/>
      <c r="AO44" s="190"/>
      <c r="AP44" s="190"/>
      <c r="AQ44" s="190"/>
      <c r="AR44" s="190"/>
      <c r="AS44" s="190"/>
    </row>
    <row r="45" spans="1:45" ht="19.5" customHeight="1">
      <c r="A45" s="190"/>
      <c r="B45" s="190"/>
      <c r="C45" s="190"/>
      <c r="D45" s="190"/>
      <c r="E45" s="190"/>
      <c r="F45" s="190"/>
      <c r="G45" s="190"/>
      <c r="H45" s="190"/>
      <c r="I45" s="190"/>
      <c r="J45" s="190"/>
      <c r="K45" s="190"/>
      <c r="L45" s="190"/>
      <c r="M45" s="190"/>
      <c r="N45" s="190"/>
      <c r="O45" s="6"/>
      <c r="P45" s="6"/>
      <c r="Q45" s="6"/>
      <c r="R45" s="6"/>
      <c r="S45" s="6"/>
      <c r="T45" s="6"/>
      <c r="U45" s="6"/>
      <c r="V45" s="6"/>
      <c r="W45" s="6"/>
      <c r="X45" s="6"/>
      <c r="Y45" s="6"/>
      <c r="Z45" s="6"/>
      <c r="AA45" s="6"/>
      <c r="AB45" s="6"/>
      <c r="AC45" s="6"/>
      <c r="AD45" s="6"/>
      <c r="AE45" s="6"/>
      <c r="AF45" s="6"/>
      <c r="AG45" s="6"/>
      <c r="AH45" s="6"/>
      <c r="AI45" s="6"/>
      <c r="AJ45" s="190"/>
      <c r="AK45" s="190"/>
      <c r="AL45" s="190"/>
      <c r="AM45" s="190"/>
      <c r="AN45" s="190"/>
      <c r="AO45" s="190"/>
      <c r="AP45" s="190"/>
      <c r="AQ45" s="190"/>
      <c r="AR45" s="190"/>
      <c r="AS45" s="190"/>
    </row>
    <row r="46" spans="1:45" ht="19.5" customHeight="1">
      <c r="A46" s="190"/>
      <c r="B46" s="190"/>
      <c r="C46" s="190"/>
      <c r="D46" s="190"/>
      <c r="E46" s="190"/>
      <c r="F46" s="190"/>
      <c r="G46" s="190"/>
      <c r="H46" s="190"/>
      <c r="I46" s="190"/>
      <c r="J46" s="190"/>
      <c r="K46" s="190"/>
      <c r="L46" s="190"/>
      <c r="M46" s="190"/>
      <c r="N46" s="190"/>
      <c r="O46" s="6"/>
      <c r="P46" s="6"/>
      <c r="Q46" s="6"/>
      <c r="R46" s="6"/>
      <c r="S46" s="6"/>
      <c r="T46" s="6"/>
      <c r="U46" s="6"/>
      <c r="V46" s="6"/>
      <c r="W46" s="6"/>
      <c r="X46" s="6"/>
      <c r="Y46" s="6"/>
      <c r="Z46" s="6"/>
      <c r="AA46" s="6"/>
      <c r="AB46" s="6"/>
      <c r="AC46" s="6"/>
      <c r="AD46" s="6"/>
      <c r="AE46" s="6"/>
      <c r="AF46" s="6"/>
      <c r="AG46" s="6"/>
      <c r="AH46" s="6"/>
      <c r="AI46" s="6"/>
      <c r="AJ46" s="190"/>
      <c r="AK46" s="190"/>
      <c r="AL46" s="190"/>
      <c r="AM46" s="190"/>
      <c r="AN46" s="190"/>
      <c r="AO46" s="190"/>
      <c r="AP46" s="190"/>
      <c r="AQ46" s="190"/>
      <c r="AR46" s="190"/>
      <c r="AS46" s="190"/>
    </row>
    <row r="47" spans="1:45" ht="19.5" customHeight="1">
      <c r="A47" s="190"/>
      <c r="B47" s="190"/>
      <c r="C47" s="190"/>
      <c r="D47" s="190"/>
      <c r="E47" s="190"/>
      <c r="F47" s="190"/>
      <c r="G47" s="190"/>
      <c r="H47" s="190"/>
      <c r="I47" s="190"/>
      <c r="J47" s="190"/>
      <c r="K47" s="190"/>
      <c r="L47" s="190"/>
      <c r="M47" s="190"/>
      <c r="N47" s="190"/>
      <c r="O47" s="6"/>
      <c r="P47" s="6"/>
      <c r="Q47" s="6"/>
      <c r="R47" s="6"/>
      <c r="S47" s="6"/>
      <c r="T47" s="6"/>
      <c r="U47" s="6"/>
      <c r="V47" s="6"/>
      <c r="W47" s="6"/>
      <c r="X47" s="6"/>
      <c r="Y47" s="6"/>
      <c r="Z47" s="6"/>
      <c r="AA47" s="6"/>
      <c r="AB47" s="6"/>
      <c r="AC47" s="6"/>
      <c r="AD47" s="6"/>
      <c r="AE47" s="6"/>
      <c r="AF47" s="6"/>
      <c r="AG47" s="6"/>
      <c r="AH47" s="6"/>
      <c r="AI47" s="6"/>
      <c r="AJ47" s="190"/>
      <c r="AK47" s="190"/>
      <c r="AL47" s="190"/>
      <c r="AM47" s="190"/>
      <c r="AN47" s="190"/>
      <c r="AO47" s="190"/>
      <c r="AP47" s="190"/>
      <c r="AQ47" s="190"/>
      <c r="AR47" s="190"/>
      <c r="AS47" s="190"/>
    </row>
    <row r="48" spans="1:45" ht="19.5" customHeight="1">
      <c r="A48" s="190"/>
      <c r="B48" s="190"/>
      <c r="C48" s="190"/>
      <c r="D48" s="190"/>
      <c r="E48" s="190"/>
      <c r="F48" s="190"/>
      <c r="G48" s="190"/>
      <c r="H48" s="190"/>
      <c r="I48" s="190"/>
      <c r="J48" s="190"/>
      <c r="K48" s="190"/>
      <c r="L48" s="190"/>
      <c r="M48" s="190"/>
      <c r="N48" s="190"/>
      <c r="O48" s="6"/>
      <c r="P48" s="6"/>
      <c r="Q48" s="6"/>
      <c r="R48" s="6"/>
      <c r="S48" s="6"/>
      <c r="T48" s="6"/>
      <c r="U48" s="6"/>
      <c r="V48" s="6"/>
      <c r="W48" s="6"/>
      <c r="X48" s="6"/>
      <c r="Y48" s="6"/>
      <c r="Z48" s="6"/>
      <c r="AA48" s="6"/>
      <c r="AB48" s="6"/>
      <c r="AC48" s="6"/>
      <c r="AD48" s="6"/>
      <c r="AE48" s="6"/>
      <c r="AF48" s="6"/>
      <c r="AG48" s="6"/>
      <c r="AH48" s="6"/>
      <c r="AI48" s="6"/>
      <c r="AJ48" s="190"/>
      <c r="AK48" s="190"/>
      <c r="AL48" s="190"/>
      <c r="AM48" s="190"/>
      <c r="AN48" s="190"/>
      <c r="AO48" s="190"/>
      <c r="AP48" s="190"/>
      <c r="AQ48" s="190"/>
      <c r="AR48" s="190"/>
      <c r="AS48" s="190"/>
    </row>
    <row r="49" spans="1:45" ht="19.5" customHeight="1">
      <c r="A49" s="190"/>
      <c r="B49" s="190"/>
      <c r="C49" s="190"/>
      <c r="D49" s="190"/>
      <c r="E49" s="190"/>
      <c r="F49" s="190"/>
      <c r="G49" s="190"/>
      <c r="H49" s="190"/>
      <c r="I49" s="190"/>
      <c r="J49" s="190"/>
      <c r="K49" s="190"/>
      <c r="L49" s="190"/>
      <c r="M49" s="190"/>
      <c r="N49" s="190"/>
      <c r="O49" s="6"/>
      <c r="P49" s="6"/>
      <c r="Q49" s="6"/>
      <c r="R49" s="6"/>
      <c r="S49" s="6"/>
      <c r="T49" s="6"/>
      <c r="U49" s="6"/>
      <c r="V49" s="6"/>
      <c r="W49" s="6"/>
      <c r="X49" s="6"/>
      <c r="Y49" s="6"/>
      <c r="Z49" s="6"/>
      <c r="AA49" s="6"/>
      <c r="AB49" s="6"/>
      <c r="AC49" s="6"/>
      <c r="AD49" s="6"/>
      <c r="AE49" s="6"/>
      <c r="AF49" s="6"/>
      <c r="AG49" s="6"/>
      <c r="AH49" s="6"/>
      <c r="AI49" s="6"/>
      <c r="AJ49" s="190"/>
      <c r="AK49" s="190"/>
      <c r="AL49" s="190"/>
      <c r="AM49" s="190"/>
      <c r="AN49" s="190"/>
      <c r="AO49" s="190"/>
      <c r="AP49" s="190"/>
      <c r="AQ49" s="190"/>
      <c r="AR49" s="190"/>
      <c r="AS49" s="190"/>
    </row>
    <row r="50" spans="1:45" ht="19.5" customHeight="1">
      <c r="A50" s="190"/>
      <c r="B50" s="190"/>
      <c r="C50" s="190"/>
      <c r="D50" s="190"/>
      <c r="E50" s="190"/>
      <c r="F50" s="190"/>
      <c r="G50" s="190"/>
      <c r="H50" s="190"/>
      <c r="I50" s="190"/>
      <c r="J50" s="190"/>
      <c r="K50" s="190"/>
      <c r="L50" s="190"/>
      <c r="M50" s="190"/>
      <c r="N50" s="190"/>
      <c r="O50" s="6"/>
      <c r="P50" s="6"/>
      <c r="Q50" s="6"/>
      <c r="R50" s="6"/>
      <c r="S50" s="6"/>
      <c r="T50" s="6"/>
      <c r="U50" s="6"/>
      <c r="V50" s="6"/>
      <c r="W50" s="6"/>
      <c r="X50" s="6"/>
      <c r="Y50" s="6"/>
      <c r="Z50" s="6"/>
      <c r="AA50" s="6"/>
      <c r="AB50" s="6"/>
      <c r="AC50" s="6"/>
      <c r="AD50" s="6"/>
      <c r="AE50" s="6"/>
      <c r="AF50" s="6"/>
      <c r="AG50" s="6"/>
      <c r="AH50" s="6"/>
      <c r="AI50" s="6"/>
      <c r="AJ50" s="190"/>
      <c r="AK50" s="190"/>
      <c r="AL50" s="190"/>
      <c r="AM50" s="190"/>
      <c r="AN50" s="190"/>
      <c r="AO50" s="190"/>
      <c r="AP50" s="190"/>
      <c r="AQ50" s="190"/>
      <c r="AR50" s="190"/>
      <c r="AS50" s="190"/>
    </row>
    <row r="51" spans="1:45" ht="19.5" customHeight="1">
      <c r="A51" s="190"/>
      <c r="B51" s="190"/>
      <c r="C51" s="190"/>
      <c r="D51" s="190"/>
      <c r="E51" s="190"/>
      <c r="F51" s="190"/>
      <c r="G51" s="190"/>
      <c r="H51" s="190"/>
      <c r="I51" s="190"/>
      <c r="J51" s="190"/>
      <c r="K51" s="190"/>
      <c r="L51" s="190"/>
      <c r="M51" s="190"/>
      <c r="N51" s="190"/>
      <c r="O51" s="6"/>
      <c r="P51" s="6"/>
      <c r="Q51" s="6"/>
      <c r="R51" s="6"/>
      <c r="S51" s="6"/>
      <c r="T51" s="6"/>
      <c r="U51" s="6"/>
      <c r="V51" s="6"/>
      <c r="W51" s="6"/>
      <c r="X51" s="6"/>
      <c r="Y51" s="6"/>
      <c r="Z51" s="6"/>
      <c r="AA51" s="6"/>
      <c r="AB51" s="6"/>
      <c r="AC51" s="6"/>
      <c r="AD51" s="6"/>
      <c r="AE51" s="6"/>
      <c r="AF51" s="6"/>
      <c r="AG51" s="6"/>
      <c r="AH51" s="6"/>
      <c r="AI51" s="6"/>
      <c r="AJ51" s="190"/>
      <c r="AK51" s="190"/>
      <c r="AL51" s="190"/>
      <c r="AM51" s="190"/>
      <c r="AN51" s="190"/>
      <c r="AO51" s="190"/>
      <c r="AP51" s="190"/>
      <c r="AQ51" s="190"/>
      <c r="AR51" s="190"/>
      <c r="AS51" s="190"/>
    </row>
    <row r="52" spans="1:45" ht="19.5" customHeight="1">
      <c r="A52" s="190"/>
      <c r="B52" s="190"/>
      <c r="C52" s="190"/>
      <c r="D52" s="190"/>
      <c r="E52" s="190"/>
      <c r="F52" s="190"/>
      <c r="G52" s="190"/>
      <c r="H52" s="190"/>
      <c r="I52" s="190"/>
      <c r="J52" s="190"/>
      <c r="K52" s="190"/>
      <c r="L52" s="190"/>
      <c r="M52" s="190"/>
      <c r="N52" s="190"/>
      <c r="O52" s="6"/>
      <c r="P52" s="6"/>
      <c r="Q52" s="6"/>
      <c r="R52" s="6"/>
      <c r="S52" s="6"/>
      <c r="T52" s="6"/>
      <c r="U52" s="6"/>
      <c r="V52" s="6"/>
      <c r="W52" s="6"/>
      <c r="X52" s="6"/>
      <c r="Y52" s="6"/>
      <c r="Z52" s="6"/>
      <c r="AA52" s="6"/>
      <c r="AB52" s="6"/>
      <c r="AC52" s="6"/>
      <c r="AD52" s="6"/>
      <c r="AE52" s="6"/>
      <c r="AF52" s="6"/>
      <c r="AG52" s="6"/>
      <c r="AH52" s="6"/>
      <c r="AI52" s="6"/>
      <c r="AJ52" s="190"/>
      <c r="AK52" s="190"/>
      <c r="AL52" s="190"/>
      <c r="AM52" s="190"/>
      <c r="AN52" s="190"/>
      <c r="AO52" s="190"/>
      <c r="AP52" s="190"/>
      <c r="AQ52" s="190"/>
      <c r="AR52" s="190"/>
      <c r="AS52" s="190"/>
    </row>
    <row r="53" spans="1:45" ht="19.5" customHeight="1">
      <c r="A53" s="190"/>
      <c r="B53" s="190"/>
      <c r="C53" s="190"/>
      <c r="D53" s="190"/>
      <c r="E53" s="190"/>
      <c r="F53" s="190"/>
      <c r="G53" s="190"/>
      <c r="H53" s="190"/>
      <c r="I53" s="190"/>
      <c r="J53" s="190"/>
      <c r="K53" s="190"/>
      <c r="L53" s="190"/>
      <c r="M53" s="190"/>
      <c r="N53" s="190"/>
      <c r="O53" s="6"/>
      <c r="P53" s="6"/>
      <c r="Q53" s="6"/>
      <c r="R53" s="6"/>
      <c r="S53" s="6"/>
      <c r="T53" s="6"/>
      <c r="U53" s="6"/>
      <c r="V53" s="6"/>
      <c r="W53" s="6"/>
      <c r="X53" s="6"/>
      <c r="Y53" s="6"/>
      <c r="Z53" s="6"/>
      <c r="AA53" s="6"/>
      <c r="AB53" s="6"/>
      <c r="AC53" s="6"/>
      <c r="AD53" s="6"/>
      <c r="AE53" s="6"/>
      <c r="AF53" s="6"/>
      <c r="AG53" s="6"/>
      <c r="AH53" s="6"/>
      <c r="AI53" s="6"/>
      <c r="AJ53" s="190"/>
      <c r="AK53" s="190"/>
      <c r="AL53" s="190"/>
      <c r="AM53" s="190"/>
      <c r="AN53" s="190"/>
      <c r="AO53" s="190"/>
      <c r="AP53" s="190"/>
      <c r="AQ53" s="190"/>
      <c r="AR53" s="190"/>
      <c r="AS53" s="190"/>
    </row>
    <row r="54" spans="1:45" ht="19.5" customHeight="1">
      <c r="A54" s="190"/>
      <c r="B54" s="190"/>
      <c r="C54" s="190"/>
      <c r="D54" s="190"/>
      <c r="E54" s="190"/>
      <c r="F54" s="190"/>
      <c r="G54" s="190"/>
      <c r="H54" s="190"/>
      <c r="I54" s="190"/>
      <c r="J54" s="190"/>
      <c r="K54" s="190"/>
      <c r="L54" s="190"/>
      <c r="M54" s="190"/>
      <c r="N54" s="190"/>
      <c r="O54" s="6"/>
      <c r="P54" s="6"/>
      <c r="Q54" s="6"/>
      <c r="R54" s="6"/>
      <c r="S54" s="6"/>
      <c r="T54" s="6"/>
      <c r="U54" s="6"/>
      <c r="V54" s="6"/>
      <c r="W54" s="6"/>
      <c r="X54" s="6"/>
      <c r="Y54" s="6"/>
      <c r="Z54" s="6"/>
      <c r="AA54" s="6"/>
      <c r="AB54" s="6"/>
      <c r="AC54" s="6"/>
      <c r="AD54" s="6"/>
      <c r="AE54" s="6"/>
      <c r="AF54" s="6"/>
      <c r="AG54" s="6"/>
      <c r="AH54" s="6"/>
      <c r="AI54" s="6"/>
      <c r="AJ54" s="190"/>
      <c r="AK54" s="190"/>
      <c r="AL54" s="190"/>
      <c r="AM54" s="190"/>
      <c r="AN54" s="190"/>
      <c r="AO54" s="190"/>
      <c r="AP54" s="190"/>
      <c r="AQ54" s="190"/>
      <c r="AR54" s="190"/>
      <c r="AS54" s="190"/>
    </row>
    <row r="55" spans="1:45" ht="19.5" customHeight="1">
      <c r="A55" s="190"/>
      <c r="B55" s="190"/>
      <c r="C55" s="190"/>
      <c r="D55" s="190"/>
      <c r="E55" s="190"/>
      <c r="F55" s="190"/>
      <c r="G55" s="190"/>
      <c r="H55" s="190"/>
      <c r="I55" s="190"/>
      <c r="J55" s="190"/>
      <c r="K55" s="190"/>
      <c r="L55" s="190"/>
      <c r="M55" s="190"/>
      <c r="N55" s="190"/>
      <c r="O55" s="6"/>
      <c r="P55" s="6"/>
      <c r="Q55" s="6"/>
      <c r="R55" s="6"/>
      <c r="S55" s="6"/>
      <c r="T55" s="6"/>
      <c r="U55" s="6"/>
      <c r="V55" s="6"/>
      <c r="W55" s="6"/>
      <c r="X55" s="6"/>
      <c r="Y55" s="6"/>
      <c r="Z55" s="6"/>
      <c r="AA55" s="6"/>
      <c r="AB55" s="6"/>
      <c r="AC55" s="6"/>
      <c r="AD55" s="6"/>
      <c r="AE55" s="6"/>
      <c r="AF55" s="6"/>
      <c r="AG55" s="6"/>
      <c r="AH55" s="6"/>
      <c r="AI55" s="6"/>
      <c r="AJ55" s="190"/>
      <c r="AK55" s="190"/>
      <c r="AL55" s="190"/>
      <c r="AM55" s="190"/>
      <c r="AN55" s="190"/>
      <c r="AO55" s="190"/>
      <c r="AP55" s="190"/>
      <c r="AQ55" s="190"/>
      <c r="AR55" s="190"/>
      <c r="AS55" s="190"/>
    </row>
    <row r="56" spans="1:45" ht="19.5" customHeight="1">
      <c r="A56" s="190"/>
      <c r="B56" s="190"/>
      <c r="C56" s="190"/>
      <c r="D56" s="190"/>
      <c r="E56" s="190"/>
      <c r="F56" s="190"/>
      <c r="G56" s="190"/>
      <c r="H56" s="190"/>
      <c r="I56" s="190"/>
      <c r="J56" s="190"/>
      <c r="K56" s="190"/>
      <c r="L56" s="190"/>
      <c r="M56" s="190"/>
      <c r="N56" s="190"/>
      <c r="O56" s="6"/>
      <c r="P56" s="6"/>
      <c r="Q56" s="6"/>
      <c r="R56" s="6"/>
      <c r="S56" s="6"/>
      <c r="T56" s="6"/>
      <c r="U56" s="6"/>
      <c r="V56" s="6"/>
      <c r="W56" s="6"/>
      <c r="X56" s="6"/>
      <c r="Y56" s="6"/>
      <c r="Z56" s="6"/>
      <c r="AA56" s="6"/>
      <c r="AB56" s="6"/>
      <c r="AC56" s="6"/>
      <c r="AD56" s="6"/>
      <c r="AE56" s="6"/>
      <c r="AF56" s="6"/>
      <c r="AG56" s="6"/>
      <c r="AH56" s="6"/>
      <c r="AI56" s="6"/>
      <c r="AJ56" s="190"/>
      <c r="AK56" s="190"/>
      <c r="AL56" s="190"/>
      <c r="AM56" s="190"/>
      <c r="AN56" s="190"/>
      <c r="AO56" s="190"/>
      <c r="AP56" s="190"/>
      <c r="AQ56" s="190"/>
      <c r="AR56" s="190"/>
      <c r="AS56" s="190"/>
    </row>
    <row r="57" spans="1:45" ht="19.5" customHeight="1">
      <c r="A57" s="190"/>
      <c r="B57" s="190"/>
      <c r="C57" s="190"/>
      <c r="D57" s="190"/>
      <c r="E57" s="190"/>
      <c r="F57" s="190"/>
      <c r="G57" s="190"/>
      <c r="H57" s="190"/>
      <c r="I57" s="190"/>
      <c r="J57" s="190"/>
      <c r="K57" s="190"/>
      <c r="L57" s="190"/>
      <c r="M57" s="190"/>
      <c r="N57" s="190"/>
      <c r="O57" s="6"/>
      <c r="P57" s="6"/>
      <c r="Q57" s="6"/>
      <c r="R57" s="6"/>
      <c r="S57" s="6"/>
      <c r="T57" s="6"/>
      <c r="U57" s="6"/>
      <c r="V57" s="6"/>
      <c r="W57" s="6"/>
      <c r="X57" s="6"/>
      <c r="Y57" s="6"/>
      <c r="Z57" s="6"/>
      <c r="AA57" s="6"/>
      <c r="AB57" s="6"/>
      <c r="AC57" s="6"/>
      <c r="AD57" s="6"/>
      <c r="AE57" s="6"/>
      <c r="AF57" s="6"/>
      <c r="AG57" s="6"/>
      <c r="AH57" s="6"/>
      <c r="AI57" s="6"/>
      <c r="AJ57" s="190"/>
      <c r="AK57" s="190"/>
      <c r="AL57" s="190"/>
      <c r="AM57" s="190"/>
      <c r="AN57" s="190"/>
      <c r="AO57" s="190"/>
      <c r="AP57" s="190"/>
      <c r="AQ57" s="190"/>
      <c r="AR57" s="190"/>
      <c r="AS57" s="190"/>
    </row>
    <row r="58" spans="1:45" ht="19.5" customHeight="1">
      <c r="A58" s="190"/>
      <c r="B58" s="190"/>
      <c r="C58" s="190"/>
      <c r="D58" s="190"/>
      <c r="E58" s="190"/>
      <c r="F58" s="190"/>
      <c r="G58" s="190"/>
      <c r="H58" s="190"/>
      <c r="I58" s="190"/>
      <c r="J58" s="190"/>
      <c r="K58" s="190"/>
      <c r="L58" s="190"/>
      <c r="M58" s="190"/>
      <c r="N58" s="190"/>
      <c r="O58" s="6"/>
      <c r="P58" s="6"/>
      <c r="Q58" s="6"/>
      <c r="R58" s="6"/>
      <c r="S58" s="6"/>
      <c r="T58" s="6"/>
      <c r="U58" s="6"/>
      <c r="V58" s="6"/>
      <c r="W58" s="6"/>
      <c r="X58" s="6"/>
      <c r="Y58" s="6"/>
      <c r="Z58" s="6"/>
      <c r="AA58" s="6"/>
      <c r="AB58" s="6"/>
      <c r="AC58" s="6"/>
      <c r="AD58" s="6"/>
      <c r="AE58" s="6"/>
      <c r="AF58" s="6"/>
      <c r="AG58" s="6"/>
      <c r="AH58" s="6"/>
      <c r="AI58" s="6"/>
      <c r="AJ58" s="190"/>
      <c r="AK58" s="190"/>
      <c r="AL58" s="190"/>
      <c r="AM58" s="190"/>
      <c r="AN58" s="190"/>
      <c r="AO58" s="190"/>
      <c r="AP58" s="190"/>
      <c r="AQ58" s="190"/>
      <c r="AR58" s="190"/>
      <c r="AS58" s="190"/>
    </row>
    <row r="59" spans="1:45" ht="19.5" customHeight="1">
      <c r="A59" s="190"/>
      <c r="B59" s="190"/>
      <c r="C59" s="190"/>
      <c r="D59" s="190"/>
      <c r="E59" s="190"/>
      <c r="F59" s="190"/>
      <c r="G59" s="190"/>
      <c r="H59" s="190"/>
      <c r="I59" s="190"/>
      <c r="J59" s="190"/>
      <c r="K59" s="190"/>
      <c r="L59" s="190"/>
      <c r="M59" s="190"/>
      <c r="N59" s="190"/>
      <c r="O59" s="6"/>
      <c r="P59" s="6"/>
      <c r="Q59" s="6"/>
      <c r="R59" s="6"/>
      <c r="S59" s="6"/>
      <c r="T59" s="6"/>
      <c r="U59" s="6"/>
      <c r="V59" s="6"/>
      <c r="W59" s="6"/>
      <c r="X59" s="6"/>
      <c r="Y59" s="6"/>
      <c r="Z59" s="6"/>
      <c r="AA59" s="6"/>
      <c r="AB59" s="6"/>
      <c r="AC59" s="6"/>
      <c r="AD59" s="6"/>
      <c r="AE59" s="6"/>
      <c r="AF59" s="6"/>
      <c r="AG59" s="6"/>
      <c r="AH59" s="6"/>
      <c r="AI59" s="6"/>
      <c r="AJ59" s="190"/>
      <c r="AK59" s="190"/>
      <c r="AL59" s="190"/>
      <c r="AM59" s="190"/>
      <c r="AN59" s="190"/>
      <c r="AO59" s="190"/>
      <c r="AP59" s="190"/>
      <c r="AQ59" s="190"/>
      <c r="AR59" s="190"/>
      <c r="AS59" s="190"/>
    </row>
    <row r="60" spans="1:45" ht="19.5" customHeight="1">
      <c r="A60" s="190"/>
      <c r="B60" s="190"/>
      <c r="C60" s="190"/>
      <c r="D60" s="190"/>
      <c r="E60" s="190"/>
      <c r="F60" s="190"/>
      <c r="G60" s="190"/>
      <c r="H60" s="190"/>
      <c r="I60" s="190"/>
      <c r="J60" s="190"/>
      <c r="K60" s="190"/>
      <c r="L60" s="190"/>
      <c r="M60" s="190"/>
      <c r="N60" s="190"/>
      <c r="O60" s="6"/>
      <c r="P60" s="6"/>
      <c r="Q60" s="6"/>
      <c r="R60" s="6"/>
      <c r="S60" s="6"/>
      <c r="T60" s="6"/>
      <c r="U60" s="6"/>
      <c r="V60" s="6"/>
      <c r="W60" s="6"/>
      <c r="X60" s="6"/>
      <c r="Y60" s="6"/>
      <c r="Z60" s="6"/>
      <c r="AA60" s="6"/>
      <c r="AB60" s="6"/>
      <c r="AC60" s="6"/>
      <c r="AD60" s="6"/>
      <c r="AE60" s="6"/>
      <c r="AF60" s="6"/>
      <c r="AG60" s="6"/>
      <c r="AH60" s="6"/>
      <c r="AI60" s="6"/>
      <c r="AJ60" s="190"/>
      <c r="AK60" s="190"/>
      <c r="AL60" s="190"/>
      <c r="AM60" s="190"/>
      <c r="AN60" s="190"/>
      <c r="AO60" s="190"/>
      <c r="AP60" s="190"/>
      <c r="AQ60" s="190"/>
      <c r="AR60" s="190"/>
      <c r="AS60" s="190"/>
    </row>
    <row r="61" spans="1:45" ht="19.5" customHeight="1">
      <c r="A61" s="190"/>
      <c r="B61" s="190"/>
      <c r="C61" s="190"/>
      <c r="D61" s="190"/>
      <c r="E61" s="190"/>
      <c r="F61" s="190"/>
      <c r="G61" s="190"/>
      <c r="H61" s="190"/>
      <c r="I61" s="190"/>
      <c r="J61" s="190"/>
      <c r="K61" s="190"/>
      <c r="L61" s="190"/>
      <c r="M61" s="190"/>
      <c r="N61" s="190"/>
      <c r="O61" s="6"/>
      <c r="P61" s="6"/>
      <c r="Q61" s="6"/>
      <c r="R61" s="6"/>
      <c r="S61" s="6"/>
      <c r="T61" s="6"/>
      <c r="U61" s="6"/>
      <c r="V61" s="6"/>
      <c r="W61" s="6"/>
      <c r="X61" s="6"/>
      <c r="Y61" s="6"/>
      <c r="Z61" s="6"/>
      <c r="AA61" s="6"/>
      <c r="AB61" s="6"/>
      <c r="AC61" s="6"/>
      <c r="AD61" s="6"/>
      <c r="AE61" s="6"/>
      <c r="AF61" s="6"/>
      <c r="AG61" s="6"/>
      <c r="AH61" s="6"/>
      <c r="AI61" s="6"/>
      <c r="AJ61" s="190"/>
      <c r="AK61" s="190"/>
      <c r="AL61" s="190"/>
      <c r="AM61" s="190"/>
      <c r="AN61" s="190"/>
      <c r="AO61" s="190"/>
      <c r="AP61" s="190"/>
      <c r="AQ61" s="190"/>
      <c r="AR61" s="190"/>
      <c r="AS61" s="190"/>
    </row>
    <row r="62" spans="1:45" ht="19.5" customHeight="1">
      <c r="A62" s="190"/>
      <c r="B62" s="190"/>
      <c r="C62" s="190"/>
      <c r="D62" s="190"/>
      <c r="E62" s="190"/>
      <c r="F62" s="190"/>
      <c r="G62" s="190"/>
      <c r="H62" s="190"/>
      <c r="I62" s="190"/>
      <c r="J62" s="190"/>
      <c r="K62" s="190"/>
      <c r="L62" s="190"/>
      <c r="M62" s="190"/>
      <c r="N62" s="190"/>
      <c r="O62" s="6"/>
      <c r="P62" s="6"/>
      <c r="Q62" s="6"/>
      <c r="R62" s="6"/>
      <c r="S62" s="6"/>
      <c r="T62" s="6"/>
      <c r="U62" s="6"/>
      <c r="V62" s="6"/>
      <c r="W62" s="6"/>
      <c r="X62" s="6"/>
      <c r="Y62" s="6"/>
      <c r="Z62" s="6"/>
      <c r="AA62" s="6"/>
      <c r="AB62" s="6"/>
      <c r="AC62" s="6"/>
      <c r="AD62" s="6"/>
      <c r="AE62" s="6"/>
      <c r="AF62" s="6"/>
      <c r="AG62" s="6"/>
      <c r="AH62" s="6"/>
      <c r="AI62" s="6"/>
      <c r="AJ62" s="190"/>
      <c r="AK62" s="190"/>
      <c r="AL62" s="190"/>
      <c r="AM62" s="190"/>
      <c r="AN62" s="190"/>
      <c r="AO62" s="190"/>
      <c r="AP62" s="190"/>
      <c r="AQ62" s="190"/>
      <c r="AR62" s="190"/>
      <c r="AS62" s="190"/>
    </row>
    <row r="63" spans="1:45" ht="19.5" customHeight="1">
      <c r="A63" s="190"/>
      <c r="B63" s="190"/>
      <c r="C63" s="190"/>
      <c r="D63" s="190"/>
      <c r="E63" s="190"/>
      <c r="F63" s="190"/>
      <c r="G63" s="190"/>
      <c r="H63" s="190"/>
      <c r="I63" s="190"/>
      <c r="J63" s="190"/>
      <c r="K63" s="190"/>
      <c r="L63" s="190"/>
      <c r="M63" s="190"/>
      <c r="N63" s="190"/>
      <c r="O63" s="6"/>
      <c r="P63" s="6"/>
      <c r="Q63" s="6"/>
      <c r="R63" s="6"/>
      <c r="S63" s="6"/>
      <c r="T63" s="6"/>
      <c r="U63" s="6"/>
      <c r="V63" s="6"/>
      <c r="W63" s="6"/>
      <c r="X63" s="6"/>
      <c r="Y63" s="6"/>
      <c r="Z63" s="6"/>
      <c r="AA63" s="6"/>
      <c r="AB63" s="6"/>
      <c r="AC63" s="6"/>
      <c r="AD63" s="6"/>
      <c r="AE63" s="6"/>
      <c r="AF63" s="6"/>
      <c r="AG63" s="6"/>
      <c r="AH63" s="6"/>
      <c r="AI63" s="6"/>
      <c r="AJ63" s="190"/>
      <c r="AK63" s="190"/>
      <c r="AL63" s="190"/>
      <c r="AM63" s="190"/>
      <c r="AN63" s="190"/>
      <c r="AO63" s="190"/>
      <c r="AP63" s="190"/>
      <c r="AQ63" s="190"/>
      <c r="AR63" s="190"/>
      <c r="AS63" s="190"/>
    </row>
    <row r="64" spans="1:45" ht="19.5" customHeight="1">
      <c r="A64" s="190"/>
      <c r="B64" s="190"/>
      <c r="C64" s="190"/>
      <c r="D64" s="190"/>
      <c r="E64" s="190"/>
      <c r="F64" s="190"/>
      <c r="G64" s="190"/>
      <c r="H64" s="190"/>
      <c r="I64" s="190"/>
      <c r="J64" s="190"/>
      <c r="K64" s="190"/>
      <c r="L64" s="190"/>
      <c r="M64" s="190"/>
      <c r="N64" s="190"/>
      <c r="O64" s="6"/>
      <c r="P64" s="6"/>
      <c r="Q64" s="6"/>
      <c r="R64" s="6"/>
      <c r="S64" s="6"/>
      <c r="T64" s="6"/>
      <c r="U64" s="6"/>
      <c r="V64" s="6"/>
      <c r="W64" s="6"/>
      <c r="X64" s="6"/>
      <c r="Y64" s="6"/>
      <c r="Z64" s="6"/>
      <c r="AA64" s="6"/>
      <c r="AB64" s="6"/>
      <c r="AC64" s="6"/>
      <c r="AD64" s="6"/>
      <c r="AE64" s="6"/>
      <c r="AF64" s="6"/>
      <c r="AG64" s="6"/>
      <c r="AH64" s="6"/>
      <c r="AI64" s="6"/>
      <c r="AJ64" s="190"/>
      <c r="AK64" s="190"/>
      <c r="AL64" s="190"/>
      <c r="AM64" s="190"/>
      <c r="AN64" s="190"/>
      <c r="AO64" s="190"/>
      <c r="AP64" s="190"/>
      <c r="AQ64" s="190"/>
      <c r="AR64" s="190"/>
      <c r="AS64" s="190"/>
    </row>
    <row r="65" spans="1:45" ht="19.5" customHeight="1">
      <c r="A65" s="190"/>
      <c r="B65" s="190"/>
      <c r="C65" s="190"/>
      <c r="D65" s="190"/>
      <c r="E65" s="190"/>
      <c r="F65" s="190"/>
      <c r="G65" s="190"/>
      <c r="H65" s="190"/>
      <c r="I65" s="190"/>
      <c r="J65" s="190"/>
      <c r="K65" s="190"/>
      <c r="L65" s="190"/>
      <c r="M65" s="190"/>
      <c r="N65" s="190"/>
      <c r="O65" s="6"/>
      <c r="P65" s="6"/>
      <c r="Q65" s="6"/>
      <c r="R65" s="6"/>
      <c r="S65" s="6"/>
      <c r="T65" s="6"/>
      <c r="U65" s="6"/>
      <c r="V65" s="6"/>
      <c r="W65" s="6"/>
      <c r="X65" s="6"/>
      <c r="Y65" s="6"/>
      <c r="Z65" s="6"/>
      <c r="AA65" s="6"/>
      <c r="AB65" s="6"/>
      <c r="AC65" s="6"/>
      <c r="AD65" s="6"/>
      <c r="AE65" s="6"/>
      <c r="AF65" s="6"/>
      <c r="AG65" s="6"/>
      <c r="AH65" s="6"/>
      <c r="AI65" s="6"/>
      <c r="AJ65" s="190"/>
      <c r="AK65" s="190"/>
      <c r="AL65" s="190"/>
      <c r="AM65" s="190"/>
      <c r="AN65" s="190"/>
      <c r="AO65" s="190"/>
      <c r="AP65" s="190"/>
      <c r="AQ65" s="190"/>
      <c r="AR65" s="190"/>
      <c r="AS65" s="190"/>
    </row>
    <row r="66" spans="1:45" ht="19.5" customHeight="1">
      <c r="A66" s="190"/>
      <c r="B66" s="190"/>
      <c r="C66" s="190"/>
      <c r="D66" s="190"/>
      <c r="E66" s="190"/>
      <c r="F66" s="190"/>
      <c r="G66" s="190"/>
      <c r="H66" s="190"/>
      <c r="I66" s="190"/>
      <c r="J66" s="190"/>
      <c r="K66" s="190"/>
      <c r="L66" s="190"/>
      <c r="M66" s="190"/>
      <c r="N66" s="190"/>
      <c r="O66" s="6"/>
      <c r="P66" s="6"/>
      <c r="Q66" s="6"/>
      <c r="R66" s="6"/>
      <c r="S66" s="6"/>
      <c r="T66" s="6"/>
      <c r="U66" s="6"/>
      <c r="V66" s="6"/>
      <c r="W66" s="6"/>
      <c r="X66" s="6"/>
      <c r="Y66" s="6"/>
      <c r="Z66" s="6"/>
      <c r="AA66" s="6"/>
      <c r="AB66" s="6"/>
      <c r="AC66" s="6"/>
      <c r="AD66" s="6"/>
      <c r="AE66" s="6"/>
      <c r="AF66" s="6"/>
      <c r="AG66" s="6"/>
      <c r="AH66" s="6"/>
      <c r="AI66" s="6"/>
      <c r="AJ66" s="190"/>
      <c r="AK66" s="190"/>
      <c r="AL66" s="190"/>
      <c r="AM66" s="190"/>
      <c r="AN66" s="190"/>
      <c r="AO66" s="190"/>
      <c r="AP66" s="190"/>
      <c r="AQ66" s="190"/>
      <c r="AR66" s="190"/>
      <c r="AS66" s="190"/>
    </row>
    <row r="67" spans="1:45" ht="19.5" customHeight="1">
      <c r="A67" s="190"/>
      <c r="B67" s="190"/>
      <c r="C67" s="190"/>
      <c r="D67" s="190"/>
      <c r="E67" s="190"/>
      <c r="F67" s="190"/>
      <c r="G67" s="190"/>
      <c r="H67" s="190"/>
      <c r="I67" s="190"/>
      <c r="J67" s="190"/>
      <c r="K67" s="190"/>
      <c r="L67" s="190"/>
      <c r="M67" s="190"/>
      <c r="N67" s="190"/>
      <c r="O67" s="6"/>
      <c r="P67" s="6"/>
      <c r="Q67" s="6"/>
      <c r="R67" s="6"/>
      <c r="S67" s="6"/>
      <c r="T67" s="6"/>
      <c r="U67" s="6"/>
      <c r="V67" s="6"/>
      <c r="W67" s="6"/>
      <c r="X67" s="6"/>
      <c r="Y67" s="6"/>
      <c r="Z67" s="6"/>
      <c r="AA67" s="6"/>
      <c r="AB67" s="6"/>
      <c r="AC67" s="6"/>
      <c r="AD67" s="6"/>
      <c r="AE67" s="6"/>
      <c r="AF67" s="6"/>
      <c r="AG67" s="6"/>
      <c r="AH67" s="6"/>
      <c r="AI67" s="6"/>
      <c r="AJ67" s="190"/>
      <c r="AK67" s="190"/>
      <c r="AL67" s="190"/>
      <c r="AM67" s="190"/>
      <c r="AN67" s="190"/>
      <c r="AO67" s="190"/>
      <c r="AP67" s="190"/>
      <c r="AQ67" s="190"/>
      <c r="AR67" s="190"/>
      <c r="AS67" s="190"/>
    </row>
    <row r="68" spans="1:45" ht="19.5" customHeight="1">
      <c r="A68" s="190"/>
      <c r="B68" s="190"/>
      <c r="C68" s="190"/>
      <c r="D68" s="190"/>
      <c r="E68" s="190"/>
      <c r="F68" s="190"/>
      <c r="G68" s="190"/>
      <c r="H68" s="190"/>
      <c r="I68" s="190"/>
      <c r="J68" s="190"/>
      <c r="K68" s="190"/>
      <c r="L68" s="190"/>
      <c r="M68" s="190"/>
      <c r="N68" s="190"/>
      <c r="O68" s="6"/>
      <c r="P68" s="6"/>
      <c r="Q68" s="6"/>
      <c r="R68" s="6"/>
      <c r="S68" s="6"/>
      <c r="T68" s="6"/>
      <c r="U68" s="6"/>
      <c r="V68" s="6"/>
      <c r="W68" s="6"/>
      <c r="X68" s="6"/>
      <c r="Y68" s="6"/>
      <c r="Z68" s="6"/>
      <c r="AA68" s="6"/>
      <c r="AB68" s="6"/>
      <c r="AC68" s="6"/>
      <c r="AD68" s="6"/>
      <c r="AE68" s="6"/>
      <c r="AF68" s="6"/>
      <c r="AG68" s="6"/>
      <c r="AH68" s="6"/>
      <c r="AI68" s="6"/>
      <c r="AJ68" s="190"/>
      <c r="AK68" s="190"/>
      <c r="AL68" s="190"/>
      <c r="AM68" s="190"/>
      <c r="AN68" s="190"/>
      <c r="AO68" s="190"/>
      <c r="AP68" s="190"/>
      <c r="AQ68" s="190"/>
      <c r="AR68" s="190"/>
      <c r="AS68" s="190"/>
    </row>
    <row r="69" spans="1:45" ht="19.5" customHeight="1">
      <c r="A69" s="190"/>
      <c r="B69" s="190"/>
      <c r="C69" s="190"/>
      <c r="D69" s="190"/>
      <c r="E69" s="190"/>
      <c r="F69" s="190"/>
      <c r="G69" s="190"/>
      <c r="H69" s="190"/>
      <c r="I69" s="190"/>
      <c r="J69" s="190"/>
      <c r="K69" s="190"/>
      <c r="L69" s="190"/>
      <c r="M69" s="190"/>
      <c r="N69" s="190"/>
      <c r="O69" s="6"/>
      <c r="P69" s="6"/>
      <c r="Q69" s="6"/>
      <c r="R69" s="6"/>
      <c r="S69" s="6"/>
      <c r="T69" s="6"/>
      <c r="U69" s="6"/>
      <c r="V69" s="6"/>
      <c r="W69" s="6"/>
      <c r="X69" s="6"/>
      <c r="Y69" s="6"/>
      <c r="Z69" s="6"/>
      <c r="AA69" s="6"/>
      <c r="AB69" s="6"/>
      <c r="AC69" s="6"/>
      <c r="AD69" s="6"/>
      <c r="AE69" s="6"/>
      <c r="AF69" s="6"/>
      <c r="AG69" s="6"/>
      <c r="AH69" s="6"/>
      <c r="AI69" s="6"/>
      <c r="AJ69" s="190"/>
      <c r="AK69" s="190"/>
      <c r="AL69" s="190"/>
      <c r="AM69" s="190"/>
      <c r="AN69" s="190"/>
      <c r="AO69" s="190"/>
      <c r="AP69" s="190"/>
      <c r="AQ69" s="190"/>
      <c r="AR69" s="190"/>
      <c r="AS69" s="190"/>
    </row>
    <row r="70" spans="1:45" ht="19.5" customHeight="1">
      <c r="A70" s="190"/>
      <c r="B70" s="190"/>
      <c r="C70" s="190"/>
      <c r="D70" s="190"/>
      <c r="E70" s="190"/>
      <c r="F70" s="190"/>
      <c r="G70" s="190"/>
      <c r="H70" s="190"/>
      <c r="I70" s="190"/>
      <c r="J70" s="190"/>
      <c r="K70" s="190"/>
      <c r="L70" s="190"/>
      <c r="M70" s="190"/>
      <c r="N70" s="190"/>
      <c r="O70" s="6"/>
      <c r="P70" s="6"/>
      <c r="Q70" s="6"/>
      <c r="R70" s="6"/>
      <c r="S70" s="6"/>
      <c r="T70" s="6"/>
      <c r="U70" s="6"/>
      <c r="V70" s="6"/>
      <c r="W70" s="6"/>
      <c r="X70" s="6"/>
      <c r="Y70" s="6"/>
      <c r="Z70" s="6"/>
      <c r="AA70" s="6"/>
      <c r="AB70" s="6"/>
      <c r="AC70" s="6"/>
      <c r="AD70" s="6"/>
      <c r="AE70" s="6"/>
      <c r="AF70" s="6"/>
      <c r="AG70" s="6"/>
      <c r="AH70" s="6"/>
      <c r="AI70" s="6"/>
      <c r="AJ70" s="190"/>
      <c r="AK70" s="190"/>
      <c r="AL70" s="190"/>
      <c r="AM70" s="190"/>
      <c r="AN70" s="190"/>
      <c r="AO70" s="190"/>
      <c r="AP70" s="190"/>
      <c r="AQ70" s="190"/>
      <c r="AR70" s="190"/>
      <c r="AS70" s="190"/>
    </row>
    <row r="71" spans="1:45" ht="19.5" customHeight="1">
      <c r="A71" s="190"/>
      <c r="B71" s="190"/>
      <c r="C71" s="190"/>
      <c r="D71" s="190"/>
      <c r="E71" s="190"/>
      <c r="F71" s="190"/>
      <c r="G71" s="190"/>
      <c r="H71" s="190"/>
      <c r="I71" s="190"/>
      <c r="J71" s="190"/>
      <c r="K71" s="190"/>
      <c r="L71" s="190"/>
      <c r="M71" s="190"/>
      <c r="N71" s="190"/>
      <c r="O71" s="6"/>
      <c r="P71" s="6"/>
      <c r="Q71" s="6"/>
      <c r="R71" s="6"/>
      <c r="S71" s="6"/>
      <c r="T71" s="6"/>
      <c r="U71" s="6"/>
      <c r="V71" s="6"/>
      <c r="W71" s="6"/>
      <c r="X71" s="6"/>
      <c r="Y71" s="6"/>
      <c r="Z71" s="6"/>
      <c r="AA71" s="6"/>
      <c r="AB71" s="6"/>
      <c r="AC71" s="6"/>
      <c r="AD71" s="6"/>
      <c r="AE71" s="6"/>
      <c r="AF71" s="6"/>
      <c r="AG71" s="6"/>
      <c r="AH71" s="6"/>
      <c r="AI71" s="6"/>
      <c r="AJ71" s="190"/>
      <c r="AK71" s="190"/>
      <c r="AL71" s="190"/>
      <c r="AM71" s="190"/>
      <c r="AN71" s="190"/>
      <c r="AO71" s="190"/>
      <c r="AP71" s="190"/>
      <c r="AQ71" s="190"/>
      <c r="AR71" s="190"/>
      <c r="AS71" s="190"/>
    </row>
    <row r="72" spans="1:45" ht="19.5" customHeight="1">
      <c r="A72" s="190"/>
      <c r="B72" s="190"/>
      <c r="C72" s="190"/>
      <c r="D72" s="190"/>
      <c r="E72" s="190"/>
      <c r="F72" s="190"/>
      <c r="G72" s="190"/>
      <c r="H72" s="190"/>
      <c r="I72" s="190"/>
      <c r="J72" s="190"/>
      <c r="K72" s="190"/>
      <c r="L72" s="190"/>
      <c r="M72" s="190"/>
      <c r="N72" s="190"/>
      <c r="O72" s="6"/>
      <c r="P72" s="6"/>
      <c r="Q72" s="6"/>
      <c r="R72" s="6"/>
      <c r="S72" s="6"/>
      <c r="T72" s="6"/>
      <c r="U72" s="6"/>
      <c r="V72" s="6"/>
      <c r="W72" s="6"/>
      <c r="X72" s="6"/>
      <c r="Y72" s="6"/>
      <c r="Z72" s="6"/>
      <c r="AA72" s="6"/>
      <c r="AB72" s="6"/>
      <c r="AC72" s="6"/>
      <c r="AD72" s="6"/>
      <c r="AE72" s="6"/>
      <c r="AF72" s="6"/>
      <c r="AG72" s="6"/>
      <c r="AH72" s="6"/>
      <c r="AI72" s="6"/>
      <c r="AJ72" s="190"/>
      <c r="AK72" s="190"/>
      <c r="AL72" s="190"/>
      <c r="AM72" s="190"/>
      <c r="AN72" s="190"/>
      <c r="AO72" s="190"/>
      <c r="AP72" s="190"/>
      <c r="AQ72" s="190"/>
      <c r="AR72" s="190"/>
      <c r="AS72" s="190"/>
    </row>
    <row r="73" spans="1:45" ht="19.5" customHeight="1">
      <c r="A73" s="190"/>
      <c r="B73" s="190"/>
      <c r="C73" s="190"/>
      <c r="D73" s="190"/>
      <c r="E73" s="190"/>
      <c r="F73" s="190"/>
      <c r="G73" s="190"/>
      <c r="H73" s="190"/>
      <c r="I73" s="190"/>
      <c r="J73" s="190"/>
      <c r="K73" s="190"/>
      <c r="L73" s="190"/>
      <c r="M73" s="190"/>
      <c r="N73" s="190"/>
      <c r="O73" s="6"/>
      <c r="P73" s="6"/>
      <c r="Q73" s="6"/>
      <c r="R73" s="6"/>
      <c r="S73" s="6"/>
      <c r="T73" s="6"/>
      <c r="U73" s="6"/>
      <c r="V73" s="6"/>
      <c r="W73" s="6"/>
      <c r="X73" s="6"/>
      <c r="Y73" s="6"/>
      <c r="Z73" s="6"/>
      <c r="AA73" s="6"/>
      <c r="AB73" s="6"/>
      <c r="AC73" s="6"/>
      <c r="AD73" s="6"/>
      <c r="AE73" s="6"/>
      <c r="AF73" s="6"/>
      <c r="AG73" s="6"/>
      <c r="AH73" s="6"/>
      <c r="AI73" s="6"/>
      <c r="AJ73" s="190"/>
      <c r="AK73" s="190"/>
      <c r="AL73" s="190"/>
      <c r="AM73" s="190"/>
      <c r="AN73" s="190"/>
      <c r="AO73" s="190"/>
      <c r="AP73" s="190"/>
      <c r="AQ73" s="190"/>
      <c r="AR73" s="190"/>
      <c r="AS73" s="190"/>
    </row>
    <row r="74" spans="1:45" ht="19.5" customHeight="1">
      <c r="A74" s="190"/>
      <c r="B74" s="190"/>
      <c r="C74" s="190"/>
      <c r="D74" s="190"/>
      <c r="E74" s="190"/>
      <c r="F74" s="190"/>
      <c r="G74" s="190"/>
      <c r="H74" s="190"/>
      <c r="I74" s="190"/>
      <c r="J74" s="190"/>
      <c r="K74" s="190"/>
      <c r="L74" s="190"/>
      <c r="M74" s="190"/>
      <c r="N74" s="190"/>
      <c r="O74" s="6"/>
      <c r="P74" s="6"/>
      <c r="Q74" s="6"/>
      <c r="R74" s="6"/>
      <c r="S74" s="6"/>
      <c r="T74" s="6"/>
      <c r="U74" s="6"/>
      <c r="V74" s="6"/>
      <c r="W74" s="6"/>
      <c r="X74" s="6"/>
      <c r="Y74" s="6"/>
      <c r="Z74" s="6"/>
      <c r="AA74" s="6"/>
      <c r="AB74" s="6"/>
      <c r="AC74" s="6"/>
      <c r="AD74" s="6"/>
      <c r="AE74" s="6"/>
      <c r="AF74" s="6"/>
      <c r="AG74" s="6"/>
      <c r="AH74" s="6"/>
      <c r="AI74" s="6"/>
      <c r="AJ74" s="190"/>
      <c r="AK74" s="190"/>
      <c r="AL74" s="190"/>
      <c r="AM74" s="190"/>
      <c r="AN74" s="190"/>
      <c r="AO74" s="190"/>
      <c r="AP74" s="190"/>
      <c r="AQ74" s="190"/>
      <c r="AR74" s="190"/>
      <c r="AS74" s="190"/>
    </row>
    <row r="75" spans="1:45" ht="19.5" customHeight="1">
      <c r="A75" s="190"/>
      <c r="B75" s="190"/>
      <c r="C75" s="190"/>
      <c r="D75" s="190"/>
      <c r="E75" s="190"/>
      <c r="F75" s="190"/>
      <c r="G75" s="190"/>
      <c r="H75" s="190"/>
      <c r="I75" s="190"/>
      <c r="J75" s="190"/>
      <c r="K75" s="190"/>
      <c r="L75" s="190"/>
      <c r="M75" s="190"/>
      <c r="N75" s="190"/>
      <c r="O75" s="6"/>
      <c r="P75" s="6"/>
      <c r="Q75" s="6"/>
      <c r="R75" s="6"/>
      <c r="S75" s="6"/>
      <c r="T75" s="6"/>
      <c r="U75" s="6"/>
      <c r="V75" s="6"/>
      <c r="W75" s="6"/>
      <c r="X75" s="6"/>
      <c r="Y75" s="6"/>
      <c r="Z75" s="6"/>
      <c r="AA75" s="6"/>
      <c r="AB75" s="6"/>
      <c r="AC75" s="6"/>
      <c r="AD75" s="6"/>
      <c r="AE75" s="6"/>
      <c r="AF75" s="6"/>
      <c r="AG75" s="6"/>
      <c r="AH75" s="6"/>
      <c r="AI75" s="6"/>
      <c r="AJ75" s="190"/>
      <c r="AK75" s="190"/>
      <c r="AL75" s="190"/>
      <c r="AM75" s="190"/>
      <c r="AN75" s="190"/>
      <c r="AO75" s="190"/>
      <c r="AP75" s="190"/>
      <c r="AQ75" s="190"/>
      <c r="AR75" s="190"/>
      <c r="AS75" s="190"/>
    </row>
    <row r="76" spans="1:45" ht="19.5" customHeight="1">
      <c r="A76" s="190"/>
      <c r="B76" s="190"/>
      <c r="C76" s="190"/>
      <c r="D76" s="190"/>
      <c r="E76" s="190"/>
      <c r="F76" s="190"/>
      <c r="G76" s="190"/>
      <c r="H76" s="190"/>
      <c r="I76" s="190"/>
      <c r="J76" s="190"/>
      <c r="K76" s="190"/>
      <c r="L76" s="190"/>
      <c r="M76" s="190"/>
      <c r="N76" s="190"/>
      <c r="O76" s="6"/>
      <c r="P76" s="6"/>
      <c r="Q76" s="6"/>
      <c r="R76" s="6"/>
      <c r="S76" s="6"/>
      <c r="T76" s="6"/>
      <c r="U76" s="6"/>
      <c r="V76" s="6"/>
      <c r="W76" s="6"/>
      <c r="X76" s="6"/>
      <c r="Y76" s="6"/>
      <c r="Z76" s="6"/>
      <c r="AA76" s="6"/>
      <c r="AB76" s="6"/>
      <c r="AC76" s="6"/>
      <c r="AD76" s="6"/>
      <c r="AE76" s="6"/>
      <c r="AF76" s="6"/>
      <c r="AG76" s="6"/>
      <c r="AH76" s="6"/>
      <c r="AI76" s="6"/>
      <c r="AJ76" s="190"/>
      <c r="AK76" s="190"/>
      <c r="AL76" s="190"/>
      <c r="AM76" s="190"/>
      <c r="AN76" s="190"/>
      <c r="AO76" s="190"/>
      <c r="AP76" s="190"/>
      <c r="AQ76" s="190"/>
      <c r="AR76" s="190"/>
      <c r="AS76" s="190"/>
    </row>
    <row r="77" spans="1:45" ht="19.5" customHeight="1">
      <c r="A77" s="190"/>
      <c r="B77" s="190"/>
      <c r="C77" s="190"/>
      <c r="D77" s="190"/>
      <c r="E77" s="190"/>
      <c r="F77" s="190"/>
      <c r="G77" s="190"/>
      <c r="H77" s="190"/>
      <c r="I77" s="190"/>
      <c r="J77" s="190"/>
      <c r="K77" s="190"/>
      <c r="L77" s="190"/>
      <c r="M77" s="190"/>
      <c r="N77" s="190"/>
      <c r="O77" s="6"/>
      <c r="P77" s="6"/>
      <c r="Q77" s="6"/>
      <c r="R77" s="6"/>
      <c r="S77" s="6"/>
      <c r="T77" s="6"/>
      <c r="U77" s="6"/>
      <c r="V77" s="6"/>
      <c r="W77" s="6"/>
      <c r="X77" s="6"/>
      <c r="Y77" s="6"/>
      <c r="Z77" s="6"/>
      <c r="AA77" s="6"/>
      <c r="AB77" s="6"/>
      <c r="AC77" s="6"/>
      <c r="AD77" s="6"/>
      <c r="AE77" s="6"/>
      <c r="AF77" s="6"/>
      <c r="AG77" s="6"/>
      <c r="AH77" s="6"/>
      <c r="AI77" s="6"/>
      <c r="AJ77" s="190"/>
      <c r="AK77" s="190"/>
      <c r="AL77" s="190"/>
      <c r="AM77" s="190"/>
      <c r="AN77" s="190"/>
      <c r="AO77" s="190"/>
      <c r="AP77" s="190"/>
      <c r="AQ77" s="190"/>
      <c r="AR77" s="190"/>
      <c r="AS77" s="190"/>
    </row>
    <row r="78" spans="1:45" ht="19.5" customHeight="1">
      <c r="A78" s="190"/>
      <c r="B78" s="190"/>
      <c r="C78" s="190"/>
      <c r="D78" s="190"/>
      <c r="E78" s="190"/>
      <c r="F78" s="190"/>
      <c r="G78" s="190"/>
      <c r="H78" s="190"/>
      <c r="I78" s="190"/>
      <c r="J78" s="190"/>
      <c r="K78" s="190"/>
      <c r="L78" s="190"/>
      <c r="M78" s="190"/>
      <c r="N78" s="190"/>
      <c r="O78" s="6"/>
      <c r="P78" s="6"/>
      <c r="Q78" s="6"/>
      <c r="R78" s="6"/>
      <c r="S78" s="6"/>
      <c r="T78" s="6"/>
      <c r="U78" s="6"/>
      <c r="V78" s="6"/>
      <c r="W78" s="6"/>
      <c r="X78" s="6"/>
      <c r="Y78" s="6"/>
      <c r="Z78" s="6"/>
      <c r="AA78" s="6"/>
      <c r="AB78" s="6"/>
      <c r="AC78" s="6"/>
      <c r="AD78" s="6"/>
      <c r="AE78" s="6"/>
      <c r="AF78" s="6"/>
      <c r="AG78" s="6"/>
      <c r="AH78" s="6"/>
      <c r="AI78" s="6"/>
      <c r="AJ78" s="190"/>
      <c r="AK78" s="190"/>
      <c r="AL78" s="190"/>
      <c r="AM78" s="190"/>
      <c r="AN78" s="190"/>
      <c r="AO78" s="190"/>
      <c r="AP78" s="190"/>
      <c r="AQ78" s="190"/>
      <c r="AR78" s="190"/>
      <c r="AS78" s="190"/>
    </row>
    <row r="79" spans="1:45" ht="19.5" customHeight="1">
      <c r="A79" s="190"/>
      <c r="B79" s="190"/>
      <c r="C79" s="190"/>
      <c r="D79" s="190"/>
      <c r="E79" s="190"/>
      <c r="F79" s="190"/>
      <c r="G79" s="190"/>
      <c r="H79" s="190"/>
      <c r="I79" s="190"/>
      <c r="J79" s="190"/>
      <c r="K79" s="190"/>
      <c r="L79" s="190"/>
      <c r="M79" s="190"/>
      <c r="N79" s="190"/>
      <c r="O79" s="6"/>
      <c r="P79" s="6"/>
      <c r="Q79" s="6"/>
      <c r="R79" s="6"/>
      <c r="S79" s="6"/>
      <c r="T79" s="6"/>
      <c r="U79" s="6"/>
      <c r="V79" s="6"/>
      <c r="W79" s="6"/>
      <c r="X79" s="6"/>
      <c r="Y79" s="6"/>
      <c r="Z79" s="6"/>
      <c r="AA79" s="6"/>
      <c r="AB79" s="6"/>
      <c r="AC79" s="6"/>
      <c r="AD79" s="6"/>
      <c r="AE79" s="6"/>
      <c r="AF79" s="6"/>
      <c r="AG79" s="6"/>
      <c r="AH79" s="6"/>
      <c r="AI79" s="6"/>
      <c r="AJ79" s="190"/>
      <c r="AK79" s="190"/>
      <c r="AL79" s="190"/>
      <c r="AM79" s="190"/>
      <c r="AN79" s="190"/>
      <c r="AO79" s="190"/>
      <c r="AP79" s="190"/>
      <c r="AQ79" s="190"/>
      <c r="AR79" s="190"/>
      <c r="AS79" s="190"/>
    </row>
    <row r="80" spans="1:45" ht="19.5" customHeight="1">
      <c r="A80" s="190"/>
      <c r="B80" s="190"/>
      <c r="C80" s="190"/>
      <c r="D80" s="190"/>
      <c r="E80" s="190"/>
      <c r="F80" s="190"/>
      <c r="G80" s="190"/>
      <c r="H80" s="190"/>
      <c r="I80" s="190"/>
      <c r="J80" s="190"/>
      <c r="K80" s="190"/>
      <c r="L80" s="190"/>
      <c r="M80" s="190"/>
      <c r="N80" s="190"/>
      <c r="O80" s="6"/>
      <c r="P80" s="6"/>
      <c r="Q80" s="6"/>
      <c r="R80" s="6"/>
      <c r="S80" s="6"/>
      <c r="T80" s="6"/>
      <c r="U80" s="6"/>
      <c r="V80" s="6"/>
      <c r="W80" s="6"/>
      <c r="X80" s="6"/>
      <c r="Y80" s="6"/>
      <c r="Z80" s="6"/>
      <c r="AA80" s="6"/>
      <c r="AB80" s="6"/>
      <c r="AC80" s="6"/>
      <c r="AD80" s="6"/>
      <c r="AE80" s="6"/>
      <c r="AF80" s="6"/>
      <c r="AG80" s="6"/>
      <c r="AH80" s="6"/>
      <c r="AI80" s="6"/>
      <c r="AJ80" s="190"/>
      <c r="AK80" s="190"/>
      <c r="AL80" s="190"/>
      <c r="AM80" s="190"/>
      <c r="AN80" s="190"/>
      <c r="AO80" s="190"/>
      <c r="AP80" s="190"/>
      <c r="AQ80" s="190"/>
      <c r="AR80" s="190"/>
      <c r="AS80" s="190"/>
    </row>
    <row r="81" spans="1:45" ht="19.5" customHeight="1">
      <c r="A81" s="190"/>
      <c r="B81" s="190"/>
      <c r="C81" s="190"/>
      <c r="D81" s="190"/>
      <c r="E81" s="190"/>
      <c r="F81" s="190"/>
      <c r="G81" s="190"/>
      <c r="H81" s="190"/>
      <c r="I81" s="190"/>
      <c r="J81" s="190"/>
      <c r="K81" s="190"/>
      <c r="L81" s="190"/>
      <c r="M81" s="190"/>
      <c r="N81" s="190"/>
      <c r="O81" s="6"/>
      <c r="P81" s="6"/>
      <c r="Q81" s="6"/>
      <c r="R81" s="6"/>
      <c r="S81" s="6"/>
      <c r="T81" s="6"/>
      <c r="U81" s="6"/>
      <c r="V81" s="6"/>
      <c r="W81" s="6"/>
      <c r="X81" s="6"/>
      <c r="Y81" s="6"/>
      <c r="Z81" s="6"/>
      <c r="AA81" s="6"/>
      <c r="AB81" s="6"/>
      <c r="AC81" s="6"/>
      <c r="AD81" s="6"/>
      <c r="AE81" s="6"/>
      <c r="AF81" s="6"/>
      <c r="AG81" s="6"/>
      <c r="AH81" s="6"/>
      <c r="AI81" s="6"/>
      <c r="AJ81" s="190"/>
      <c r="AK81" s="190"/>
      <c r="AL81" s="190"/>
      <c r="AM81" s="190"/>
      <c r="AN81" s="190"/>
      <c r="AO81" s="190"/>
      <c r="AP81" s="190"/>
      <c r="AQ81" s="190"/>
      <c r="AR81" s="190"/>
      <c r="AS81" s="190"/>
    </row>
    <row r="82" spans="1:45" ht="19.5" customHeight="1">
      <c r="A82" s="190"/>
      <c r="B82" s="190"/>
      <c r="C82" s="190"/>
      <c r="D82" s="190"/>
      <c r="E82" s="190"/>
      <c r="F82" s="190"/>
      <c r="G82" s="190"/>
      <c r="H82" s="190"/>
      <c r="I82" s="190"/>
      <c r="J82" s="190"/>
      <c r="K82" s="190"/>
      <c r="L82" s="190"/>
      <c r="M82" s="190"/>
      <c r="N82" s="190"/>
      <c r="O82" s="6"/>
      <c r="P82" s="6"/>
      <c r="Q82" s="6"/>
      <c r="R82" s="6"/>
      <c r="S82" s="6"/>
      <c r="T82" s="6"/>
      <c r="U82" s="6"/>
      <c r="V82" s="6"/>
      <c r="W82" s="6"/>
      <c r="X82" s="6"/>
      <c r="Y82" s="6"/>
      <c r="Z82" s="6"/>
      <c r="AA82" s="6"/>
      <c r="AB82" s="6"/>
      <c r="AC82" s="6"/>
      <c r="AD82" s="6"/>
      <c r="AE82" s="6"/>
      <c r="AF82" s="6"/>
      <c r="AG82" s="6"/>
      <c r="AH82" s="6"/>
      <c r="AI82" s="6"/>
      <c r="AJ82" s="190"/>
      <c r="AK82" s="190"/>
      <c r="AL82" s="190"/>
      <c r="AM82" s="190"/>
      <c r="AN82" s="190"/>
      <c r="AO82" s="190"/>
      <c r="AP82" s="190"/>
      <c r="AQ82" s="190"/>
      <c r="AR82" s="190"/>
      <c r="AS82" s="190"/>
    </row>
    <row r="83" spans="1:45" ht="19.5" customHeight="1">
      <c r="A83" s="190"/>
      <c r="B83" s="190"/>
      <c r="C83" s="190"/>
      <c r="D83" s="190"/>
      <c r="E83" s="190"/>
      <c r="F83" s="190"/>
      <c r="G83" s="190"/>
      <c r="H83" s="190"/>
      <c r="I83" s="190"/>
      <c r="J83" s="190"/>
      <c r="K83" s="190"/>
      <c r="L83" s="190"/>
      <c r="M83" s="190"/>
      <c r="N83" s="190"/>
      <c r="O83" s="6"/>
      <c r="P83" s="6"/>
      <c r="Q83" s="6"/>
      <c r="R83" s="6"/>
      <c r="S83" s="6"/>
      <c r="T83" s="6"/>
      <c r="U83" s="6"/>
      <c r="V83" s="6"/>
      <c r="W83" s="6"/>
      <c r="X83" s="6"/>
      <c r="Y83" s="6"/>
      <c r="Z83" s="6"/>
      <c r="AA83" s="6"/>
      <c r="AB83" s="6"/>
      <c r="AC83" s="6"/>
      <c r="AD83" s="6"/>
      <c r="AE83" s="6"/>
      <c r="AF83" s="6"/>
      <c r="AG83" s="6"/>
      <c r="AH83" s="6"/>
      <c r="AI83" s="6"/>
      <c r="AJ83" s="190"/>
      <c r="AK83" s="190"/>
      <c r="AL83" s="190"/>
      <c r="AM83" s="190"/>
      <c r="AN83" s="190"/>
      <c r="AO83" s="190"/>
      <c r="AP83" s="190"/>
      <c r="AQ83" s="190"/>
      <c r="AR83" s="190"/>
      <c r="AS83" s="190"/>
    </row>
    <row r="84" spans="1:45" ht="19.5" customHeight="1">
      <c r="A84" s="190"/>
      <c r="B84" s="190"/>
      <c r="C84" s="190"/>
      <c r="D84" s="190"/>
      <c r="E84" s="190"/>
      <c r="F84" s="190"/>
      <c r="G84" s="190"/>
      <c r="H84" s="190"/>
      <c r="I84" s="190"/>
      <c r="J84" s="190"/>
      <c r="K84" s="190"/>
      <c r="L84" s="190"/>
      <c r="M84" s="190"/>
      <c r="N84" s="190"/>
      <c r="O84" s="6"/>
      <c r="P84" s="6"/>
      <c r="Q84" s="6"/>
      <c r="R84" s="6"/>
      <c r="S84" s="6"/>
      <c r="T84" s="6"/>
      <c r="U84" s="6"/>
      <c r="V84" s="6"/>
      <c r="W84" s="6"/>
      <c r="X84" s="6"/>
      <c r="Y84" s="6"/>
      <c r="Z84" s="6"/>
      <c r="AA84" s="6"/>
      <c r="AB84" s="6"/>
      <c r="AC84" s="6"/>
      <c r="AD84" s="6"/>
      <c r="AE84" s="6"/>
      <c r="AF84" s="6"/>
      <c r="AG84" s="6"/>
      <c r="AH84" s="6"/>
      <c r="AI84" s="6"/>
      <c r="AJ84" s="190"/>
      <c r="AK84" s="190"/>
      <c r="AL84" s="190"/>
      <c r="AM84" s="190"/>
      <c r="AN84" s="190"/>
      <c r="AO84" s="190"/>
      <c r="AP84" s="190"/>
      <c r="AQ84" s="190"/>
      <c r="AR84" s="190"/>
      <c r="AS84" s="190"/>
    </row>
    <row r="85" spans="1:45" ht="19.5" customHeight="1">
      <c r="A85" s="190"/>
      <c r="B85" s="190"/>
      <c r="C85" s="190"/>
      <c r="D85" s="190"/>
      <c r="E85" s="190"/>
      <c r="F85" s="190"/>
      <c r="G85" s="190"/>
      <c r="H85" s="190"/>
      <c r="I85" s="190"/>
      <c r="J85" s="190"/>
      <c r="K85" s="190"/>
      <c r="L85" s="190"/>
      <c r="M85" s="190"/>
      <c r="N85" s="190"/>
      <c r="O85" s="6"/>
      <c r="P85" s="6"/>
      <c r="Q85" s="6"/>
      <c r="R85" s="6"/>
      <c r="S85" s="6"/>
      <c r="T85" s="6"/>
      <c r="U85" s="6"/>
      <c r="V85" s="6"/>
      <c r="W85" s="6"/>
      <c r="X85" s="6"/>
      <c r="Y85" s="6"/>
      <c r="Z85" s="6"/>
      <c r="AA85" s="6"/>
      <c r="AB85" s="6"/>
      <c r="AC85" s="6"/>
      <c r="AD85" s="6"/>
      <c r="AE85" s="6"/>
      <c r="AF85" s="6"/>
      <c r="AG85" s="6"/>
      <c r="AH85" s="6"/>
      <c r="AI85" s="6"/>
      <c r="AJ85" s="190"/>
      <c r="AK85" s="190"/>
      <c r="AL85" s="190"/>
      <c r="AM85" s="190"/>
      <c r="AN85" s="190"/>
      <c r="AO85" s="190"/>
      <c r="AP85" s="190"/>
      <c r="AQ85" s="190"/>
      <c r="AR85" s="190"/>
      <c r="AS85" s="190"/>
    </row>
    <row r="86" spans="1:45" ht="19.5" customHeight="1">
      <c r="A86" s="190"/>
      <c r="B86" s="190"/>
      <c r="C86" s="190"/>
      <c r="D86" s="190"/>
      <c r="E86" s="190"/>
      <c r="F86" s="190"/>
      <c r="G86" s="190"/>
      <c r="H86" s="190"/>
      <c r="I86" s="190"/>
      <c r="J86" s="190"/>
      <c r="K86" s="190"/>
      <c r="L86" s="190"/>
      <c r="M86" s="190"/>
      <c r="N86" s="190"/>
      <c r="O86" s="6"/>
      <c r="P86" s="6"/>
      <c r="Q86" s="6"/>
      <c r="R86" s="6"/>
      <c r="S86" s="6"/>
      <c r="T86" s="6"/>
      <c r="U86" s="6"/>
      <c r="V86" s="6"/>
      <c r="W86" s="6"/>
      <c r="X86" s="6"/>
      <c r="Y86" s="6"/>
      <c r="Z86" s="6"/>
      <c r="AA86" s="6"/>
      <c r="AB86" s="6"/>
      <c r="AC86" s="6"/>
      <c r="AD86" s="6"/>
      <c r="AE86" s="6"/>
      <c r="AF86" s="6"/>
      <c r="AG86" s="6"/>
      <c r="AH86" s="6"/>
      <c r="AI86" s="6"/>
      <c r="AJ86" s="190"/>
      <c r="AK86" s="190"/>
      <c r="AL86" s="190"/>
      <c r="AM86" s="190"/>
      <c r="AN86" s="190"/>
      <c r="AO86" s="190"/>
      <c r="AP86" s="190"/>
      <c r="AQ86" s="190"/>
      <c r="AR86" s="190"/>
      <c r="AS86" s="190"/>
    </row>
    <row r="87" spans="1:45" ht="19.5" customHeight="1">
      <c r="A87" s="190"/>
      <c r="B87" s="190"/>
      <c r="C87" s="190"/>
      <c r="D87" s="190"/>
      <c r="E87" s="190"/>
      <c r="F87" s="190"/>
      <c r="G87" s="190"/>
      <c r="H87" s="190"/>
      <c r="I87" s="190"/>
      <c r="J87" s="190"/>
      <c r="K87" s="190"/>
      <c r="L87" s="190"/>
      <c r="M87" s="190"/>
      <c r="N87" s="190"/>
      <c r="O87" s="6"/>
      <c r="P87" s="6"/>
      <c r="Q87" s="6"/>
      <c r="R87" s="6"/>
      <c r="S87" s="6"/>
      <c r="T87" s="6"/>
      <c r="U87" s="6"/>
      <c r="V87" s="6"/>
      <c r="W87" s="6"/>
      <c r="X87" s="6"/>
      <c r="Y87" s="6"/>
      <c r="Z87" s="6"/>
      <c r="AA87" s="6"/>
      <c r="AB87" s="6"/>
      <c r="AC87" s="6"/>
      <c r="AD87" s="6"/>
      <c r="AE87" s="6"/>
      <c r="AF87" s="6"/>
      <c r="AG87" s="6"/>
      <c r="AH87" s="6"/>
      <c r="AI87" s="6"/>
      <c r="AJ87" s="190"/>
      <c r="AK87" s="190"/>
      <c r="AL87" s="190"/>
      <c r="AM87" s="190"/>
      <c r="AN87" s="190"/>
      <c r="AO87" s="190"/>
      <c r="AP87" s="190"/>
      <c r="AQ87" s="190"/>
      <c r="AR87" s="190"/>
      <c r="AS87" s="190"/>
    </row>
    <row r="88" spans="1:45" ht="19.5" customHeight="1">
      <c r="A88" s="190"/>
      <c r="B88" s="190"/>
      <c r="C88" s="190"/>
      <c r="D88" s="190"/>
      <c r="E88" s="190"/>
      <c r="F88" s="190"/>
      <c r="G88" s="190"/>
      <c r="H88" s="190"/>
      <c r="I88" s="190"/>
      <c r="J88" s="190"/>
      <c r="K88" s="190"/>
      <c r="L88" s="190"/>
      <c r="M88" s="190"/>
      <c r="N88" s="190"/>
      <c r="O88" s="6"/>
      <c r="P88" s="6"/>
      <c r="Q88" s="6"/>
      <c r="R88" s="6"/>
      <c r="S88" s="6"/>
      <c r="T88" s="6"/>
      <c r="U88" s="6"/>
      <c r="V88" s="6"/>
      <c r="W88" s="6"/>
      <c r="X88" s="6"/>
      <c r="Y88" s="6"/>
      <c r="Z88" s="6"/>
      <c r="AA88" s="6"/>
      <c r="AB88" s="6"/>
      <c r="AC88" s="6"/>
      <c r="AD88" s="6"/>
      <c r="AE88" s="6"/>
      <c r="AF88" s="6"/>
      <c r="AG88" s="6"/>
      <c r="AH88" s="6"/>
      <c r="AI88" s="6"/>
      <c r="AJ88" s="190"/>
      <c r="AK88" s="190"/>
      <c r="AL88" s="190"/>
      <c r="AM88" s="190"/>
      <c r="AN88" s="190"/>
      <c r="AO88" s="190"/>
      <c r="AP88" s="190"/>
      <c r="AQ88" s="190"/>
      <c r="AR88" s="190"/>
      <c r="AS88" s="190"/>
    </row>
    <row r="89" spans="1:45" ht="19.5" customHeight="1">
      <c r="A89" s="190"/>
      <c r="B89" s="190"/>
      <c r="C89" s="190"/>
      <c r="D89" s="190"/>
      <c r="E89" s="190"/>
      <c r="F89" s="190"/>
      <c r="G89" s="190"/>
      <c r="H89" s="190"/>
      <c r="I89" s="190"/>
      <c r="J89" s="190"/>
      <c r="K89" s="190"/>
      <c r="L89" s="190"/>
      <c r="M89" s="190"/>
      <c r="N89" s="190"/>
      <c r="O89" s="6"/>
      <c r="P89" s="6"/>
      <c r="Q89" s="6"/>
      <c r="R89" s="6"/>
      <c r="S89" s="6"/>
      <c r="T89" s="6"/>
      <c r="U89" s="6"/>
      <c r="V89" s="6"/>
      <c r="W89" s="6"/>
      <c r="X89" s="6"/>
      <c r="Y89" s="6"/>
      <c r="Z89" s="6"/>
      <c r="AA89" s="6"/>
      <c r="AB89" s="6"/>
      <c r="AC89" s="6"/>
      <c r="AD89" s="6"/>
      <c r="AE89" s="6"/>
      <c r="AF89" s="6"/>
      <c r="AG89" s="6"/>
      <c r="AH89" s="6"/>
      <c r="AI89" s="6"/>
      <c r="AJ89" s="190"/>
      <c r="AK89" s="190"/>
      <c r="AL89" s="190"/>
      <c r="AM89" s="190"/>
      <c r="AN89" s="190"/>
      <c r="AO89" s="190"/>
      <c r="AP89" s="190"/>
      <c r="AQ89" s="190"/>
      <c r="AR89" s="190"/>
      <c r="AS89" s="190"/>
    </row>
    <row r="90" spans="1:45" ht="19.5" customHeight="1">
      <c r="A90" s="190"/>
      <c r="B90" s="190"/>
      <c r="C90" s="190"/>
      <c r="D90" s="190"/>
      <c r="E90" s="190"/>
      <c r="F90" s="190"/>
      <c r="G90" s="190"/>
      <c r="H90" s="190"/>
      <c r="I90" s="190"/>
      <c r="J90" s="190"/>
      <c r="K90" s="190"/>
      <c r="L90" s="190"/>
      <c r="M90" s="190"/>
      <c r="N90" s="190"/>
      <c r="O90" s="6"/>
      <c r="P90" s="6"/>
      <c r="Q90" s="6"/>
      <c r="R90" s="6"/>
      <c r="S90" s="6"/>
      <c r="T90" s="6"/>
      <c r="U90" s="6"/>
      <c r="V90" s="6"/>
      <c r="W90" s="6"/>
      <c r="X90" s="6"/>
      <c r="Y90" s="6"/>
      <c r="Z90" s="6"/>
      <c r="AA90" s="6"/>
      <c r="AB90" s="6"/>
      <c r="AC90" s="6"/>
      <c r="AD90" s="6"/>
      <c r="AE90" s="6"/>
      <c r="AF90" s="6"/>
      <c r="AG90" s="6"/>
      <c r="AH90" s="6"/>
      <c r="AI90" s="6"/>
      <c r="AJ90" s="190"/>
      <c r="AK90" s="190"/>
      <c r="AL90" s="190"/>
      <c r="AM90" s="190"/>
      <c r="AN90" s="190"/>
      <c r="AO90" s="190"/>
      <c r="AP90" s="190"/>
      <c r="AQ90" s="190"/>
      <c r="AR90" s="190"/>
      <c r="AS90" s="190"/>
    </row>
    <row r="91" spans="1:45" ht="19.5" customHeight="1">
      <c r="A91" s="190"/>
      <c r="B91" s="190"/>
      <c r="C91" s="190"/>
      <c r="D91" s="190"/>
      <c r="E91" s="190"/>
      <c r="F91" s="190"/>
      <c r="G91" s="190"/>
      <c r="H91" s="190"/>
      <c r="I91" s="190"/>
      <c r="J91" s="190"/>
      <c r="K91" s="190"/>
      <c r="L91" s="190"/>
      <c r="M91" s="190"/>
      <c r="N91" s="190"/>
      <c r="O91" s="6"/>
      <c r="P91" s="6"/>
      <c r="Q91" s="6"/>
      <c r="R91" s="6"/>
      <c r="S91" s="6"/>
      <c r="T91" s="6"/>
      <c r="U91" s="6"/>
      <c r="V91" s="6"/>
      <c r="W91" s="6"/>
      <c r="X91" s="6"/>
      <c r="Y91" s="6"/>
      <c r="Z91" s="6"/>
      <c r="AA91" s="6"/>
      <c r="AB91" s="6"/>
      <c r="AC91" s="6"/>
      <c r="AD91" s="6"/>
      <c r="AE91" s="6"/>
      <c r="AF91" s="6"/>
      <c r="AG91" s="6"/>
      <c r="AH91" s="6"/>
      <c r="AI91" s="6"/>
      <c r="AJ91" s="190"/>
      <c r="AK91" s="190"/>
      <c r="AL91" s="190"/>
      <c r="AM91" s="190"/>
      <c r="AN91" s="190"/>
      <c r="AO91" s="190"/>
      <c r="AP91" s="190"/>
      <c r="AQ91" s="190"/>
      <c r="AR91" s="190"/>
      <c r="AS91" s="190"/>
    </row>
    <row r="92" spans="1:45" ht="19.5" customHeight="1">
      <c r="A92" s="190"/>
      <c r="B92" s="190"/>
      <c r="C92" s="190"/>
      <c r="D92" s="190"/>
      <c r="E92" s="190"/>
      <c r="F92" s="190"/>
      <c r="G92" s="190"/>
      <c r="H92" s="190"/>
      <c r="I92" s="190"/>
      <c r="J92" s="190"/>
      <c r="K92" s="190"/>
      <c r="L92" s="190"/>
      <c r="M92" s="190"/>
      <c r="N92" s="190"/>
      <c r="O92" s="6"/>
      <c r="P92" s="6"/>
      <c r="Q92" s="6"/>
      <c r="R92" s="6"/>
      <c r="S92" s="6"/>
      <c r="T92" s="6"/>
      <c r="U92" s="6"/>
      <c r="V92" s="6"/>
      <c r="W92" s="6"/>
      <c r="X92" s="6"/>
      <c r="Y92" s="6"/>
      <c r="Z92" s="6"/>
      <c r="AA92" s="6"/>
      <c r="AB92" s="6"/>
      <c r="AC92" s="6"/>
      <c r="AD92" s="6"/>
      <c r="AE92" s="6"/>
      <c r="AF92" s="6"/>
      <c r="AG92" s="6"/>
      <c r="AH92" s="6"/>
      <c r="AI92" s="6"/>
      <c r="AJ92" s="190"/>
      <c r="AK92" s="190"/>
      <c r="AL92" s="190"/>
      <c r="AM92" s="190"/>
      <c r="AN92" s="190"/>
      <c r="AO92" s="190"/>
      <c r="AP92" s="190"/>
      <c r="AQ92" s="190"/>
      <c r="AR92" s="190"/>
      <c r="AS92" s="190"/>
    </row>
    <row r="93" spans="1:45" ht="19.5" customHeight="1">
      <c r="A93" s="190"/>
      <c r="B93" s="190"/>
      <c r="C93" s="190"/>
      <c r="D93" s="190"/>
      <c r="E93" s="190"/>
      <c r="F93" s="190"/>
      <c r="G93" s="190"/>
      <c r="H93" s="190"/>
      <c r="I93" s="190"/>
      <c r="J93" s="190"/>
      <c r="K93" s="190"/>
      <c r="L93" s="190"/>
      <c r="M93" s="190"/>
      <c r="N93" s="190"/>
      <c r="O93" s="6"/>
      <c r="P93" s="6"/>
      <c r="Q93" s="6"/>
      <c r="R93" s="6"/>
      <c r="S93" s="6"/>
      <c r="T93" s="6"/>
      <c r="U93" s="6"/>
      <c r="V93" s="6"/>
      <c r="W93" s="6"/>
      <c r="X93" s="6"/>
      <c r="Y93" s="6"/>
      <c r="Z93" s="6"/>
      <c r="AA93" s="6"/>
      <c r="AB93" s="6"/>
      <c r="AC93" s="6"/>
      <c r="AD93" s="6"/>
      <c r="AE93" s="6"/>
      <c r="AF93" s="6"/>
      <c r="AG93" s="6"/>
      <c r="AH93" s="6"/>
      <c r="AI93" s="6"/>
      <c r="AJ93" s="190"/>
      <c r="AK93" s="190"/>
      <c r="AL93" s="190"/>
      <c r="AM93" s="190"/>
      <c r="AN93" s="190"/>
      <c r="AO93" s="190"/>
      <c r="AP93" s="190"/>
      <c r="AQ93" s="190"/>
      <c r="AR93" s="190"/>
      <c r="AS93" s="190"/>
    </row>
    <row r="94" spans="1:45" ht="19.5" customHeight="1">
      <c r="A94" s="190"/>
      <c r="B94" s="190"/>
      <c r="C94" s="190"/>
      <c r="D94" s="190"/>
      <c r="E94" s="190"/>
      <c r="F94" s="190"/>
      <c r="G94" s="190"/>
      <c r="H94" s="190"/>
      <c r="I94" s="190"/>
      <c r="J94" s="190"/>
      <c r="K94" s="190"/>
      <c r="L94" s="190"/>
      <c r="M94" s="190"/>
      <c r="N94" s="190"/>
      <c r="O94" s="6"/>
      <c r="P94" s="6"/>
      <c r="Q94" s="6"/>
      <c r="R94" s="6"/>
      <c r="S94" s="6"/>
      <c r="T94" s="6"/>
      <c r="U94" s="6"/>
      <c r="V94" s="6"/>
      <c r="W94" s="6"/>
      <c r="X94" s="6"/>
      <c r="Y94" s="6"/>
      <c r="Z94" s="6"/>
      <c r="AA94" s="6"/>
      <c r="AB94" s="6"/>
      <c r="AC94" s="6"/>
      <c r="AD94" s="6"/>
      <c r="AE94" s="6"/>
      <c r="AF94" s="6"/>
      <c r="AG94" s="6"/>
      <c r="AH94" s="6"/>
      <c r="AI94" s="6"/>
      <c r="AJ94" s="190"/>
      <c r="AK94" s="190"/>
      <c r="AL94" s="190"/>
      <c r="AM94" s="190"/>
      <c r="AN94" s="190"/>
      <c r="AO94" s="190"/>
      <c r="AP94" s="190"/>
      <c r="AQ94" s="190"/>
      <c r="AR94" s="190"/>
      <c r="AS94" s="190"/>
    </row>
    <row r="95" spans="1:45" ht="19.5" customHeight="1">
      <c r="A95" s="190"/>
      <c r="B95" s="190"/>
      <c r="C95" s="190"/>
      <c r="D95" s="190"/>
      <c r="E95" s="190"/>
      <c r="F95" s="190"/>
      <c r="G95" s="190"/>
      <c r="H95" s="190"/>
      <c r="I95" s="190"/>
      <c r="J95" s="190"/>
      <c r="K95" s="190"/>
      <c r="L95" s="190"/>
      <c r="M95" s="190"/>
      <c r="N95" s="190"/>
      <c r="O95" s="6"/>
      <c r="P95" s="6"/>
      <c r="Q95" s="6"/>
      <c r="R95" s="6"/>
      <c r="S95" s="6"/>
      <c r="T95" s="6"/>
      <c r="U95" s="6"/>
      <c r="V95" s="6"/>
      <c r="W95" s="6"/>
      <c r="X95" s="6"/>
      <c r="Y95" s="6"/>
      <c r="Z95" s="6"/>
      <c r="AA95" s="6"/>
      <c r="AB95" s="6"/>
      <c r="AC95" s="6"/>
      <c r="AD95" s="6"/>
      <c r="AE95" s="6"/>
      <c r="AF95" s="6"/>
      <c r="AG95" s="6"/>
      <c r="AH95" s="6"/>
      <c r="AI95" s="6"/>
      <c r="AJ95" s="190"/>
      <c r="AK95" s="190"/>
      <c r="AL95" s="190"/>
      <c r="AM95" s="190"/>
      <c r="AN95" s="190"/>
      <c r="AO95" s="190"/>
      <c r="AP95" s="190"/>
      <c r="AQ95" s="190"/>
      <c r="AR95" s="190"/>
      <c r="AS95" s="190"/>
    </row>
    <row r="96" spans="1:45" ht="19.5" customHeight="1">
      <c r="A96" s="190"/>
      <c r="B96" s="190"/>
      <c r="C96" s="190"/>
      <c r="D96" s="190"/>
      <c r="E96" s="190"/>
      <c r="F96" s="190"/>
      <c r="G96" s="190"/>
      <c r="H96" s="190"/>
      <c r="I96" s="190"/>
      <c r="J96" s="190"/>
      <c r="K96" s="190"/>
      <c r="L96" s="190"/>
      <c r="M96" s="190"/>
      <c r="N96" s="190"/>
      <c r="O96" s="6"/>
      <c r="P96" s="6"/>
      <c r="Q96" s="6"/>
      <c r="R96" s="6"/>
      <c r="S96" s="6"/>
      <c r="T96" s="6"/>
      <c r="U96" s="6"/>
      <c r="V96" s="6"/>
      <c r="W96" s="6"/>
      <c r="X96" s="6"/>
      <c r="Y96" s="6"/>
      <c r="Z96" s="6"/>
      <c r="AA96" s="6"/>
      <c r="AB96" s="6"/>
      <c r="AC96" s="6"/>
      <c r="AD96" s="6"/>
      <c r="AE96" s="6"/>
      <c r="AF96" s="6"/>
      <c r="AG96" s="6"/>
      <c r="AH96" s="6"/>
      <c r="AI96" s="6"/>
      <c r="AJ96" s="190"/>
      <c r="AK96" s="190"/>
      <c r="AL96" s="190"/>
      <c r="AM96" s="190"/>
      <c r="AN96" s="190"/>
      <c r="AO96" s="190"/>
      <c r="AP96" s="190"/>
      <c r="AQ96" s="190"/>
      <c r="AR96" s="190"/>
      <c r="AS96" s="190"/>
    </row>
    <row r="97" spans="1:45" ht="19.5" customHeight="1">
      <c r="A97" s="190"/>
      <c r="B97" s="190"/>
      <c r="C97" s="190"/>
      <c r="D97" s="190"/>
      <c r="E97" s="190"/>
      <c r="F97" s="190"/>
      <c r="G97" s="190"/>
      <c r="H97" s="190"/>
      <c r="I97" s="190"/>
      <c r="J97" s="190"/>
      <c r="K97" s="190"/>
      <c r="L97" s="190"/>
      <c r="M97" s="190"/>
      <c r="N97" s="190"/>
      <c r="O97" s="6"/>
      <c r="P97" s="6"/>
      <c r="Q97" s="6"/>
      <c r="R97" s="6"/>
      <c r="S97" s="6"/>
      <c r="T97" s="6"/>
      <c r="U97" s="6"/>
      <c r="V97" s="6"/>
      <c r="W97" s="6"/>
      <c r="X97" s="6"/>
      <c r="Y97" s="6"/>
      <c r="Z97" s="6"/>
      <c r="AA97" s="6"/>
      <c r="AB97" s="6"/>
      <c r="AC97" s="6"/>
      <c r="AD97" s="6"/>
      <c r="AE97" s="6"/>
      <c r="AF97" s="6"/>
      <c r="AG97" s="6"/>
      <c r="AH97" s="6"/>
      <c r="AI97" s="6"/>
      <c r="AJ97" s="190"/>
      <c r="AK97" s="190"/>
      <c r="AL97" s="190"/>
      <c r="AM97" s="190"/>
      <c r="AN97" s="190"/>
      <c r="AO97" s="190"/>
      <c r="AP97" s="190"/>
      <c r="AQ97" s="190"/>
      <c r="AR97" s="190"/>
      <c r="AS97" s="190"/>
    </row>
    <row r="98" spans="1:45" ht="19.5" customHeight="1">
      <c r="A98" s="190"/>
      <c r="B98" s="190"/>
      <c r="C98" s="190"/>
      <c r="D98" s="190"/>
      <c r="E98" s="190"/>
      <c r="F98" s="190"/>
      <c r="G98" s="190"/>
      <c r="H98" s="190"/>
      <c r="I98" s="190"/>
      <c r="J98" s="190"/>
      <c r="K98" s="190"/>
      <c r="L98" s="190"/>
      <c r="M98" s="190"/>
      <c r="N98" s="190"/>
      <c r="O98" s="6"/>
      <c r="P98" s="6"/>
      <c r="Q98" s="6"/>
      <c r="R98" s="6"/>
      <c r="S98" s="6"/>
      <c r="T98" s="6"/>
      <c r="U98" s="6"/>
      <c r="V98" s="6"/>
      <c r="W98" s="6"/>
      <c r="X98" s="6"/>
      <c r="Y98" s="6"/>
      <c r="Z98" s="6"/>
      <c r="AA98" s="6"/>
      <c r="AB98" s="6"/>
      <c r="AC98" s="6"/>
      <c r="AD98" s="6"/>
      <c r="AE98" s="6"/>
      <c r="AF98" s="6"/>
      <c r="AG98" s="6"/>
      <c r="AH98" s="6"/>
      <c r="AI98" s="6"/>
      <c r="AJ98" s="190"/>
      <c r="AK98" s="190"/>
      <c r="AL98" s="190"/>
      <c r="AM98" s="190"/>
      <c r="AN98" s="190"/>
      <c r="AO98" s="190"/>
      <c r="AP98" s="190"/>
      <c r="AQ98" s="190"/>
      <c r="AR98" s="190"/>
      <c r="AS98" s="190"/>
    </row>
    <row r="99" spans="1:45" ht="19.5" customHeight="1">
      <c r="A99" s="190"/>
      <c r="B99" s="190"/>
      <c r="C99" s="190"/>
      <c r="D99" s="188"/>
      <c r="E99" s="188"/>
      <c r="F99" s="188"/>
      <c r="G99" s="188"/>
      <c r="H99" s="188"/>
      <c r="I99" s="188"/>
      <c r="J99" s="188"/>
      <c r="K99" s="188"/>
      <c r="L99" s="188"/>
      <c r="M99" s="188"/>
      <c r="N99" s="188"/>
      <c r="O99" s="6"/>
      <c r="P99" s="6"/>
      <c r="Q99" s="6"/>
      <c r="R99" s="6"/>
      <c r="S99" s="6"/>
      <c r="T99" s="6"/>
      <c r="U99" s="6"/>
      <c r="V99" s="6"/>
      <c r="W99" s="6"/>
      <c r="X99" s="6"/>
      <c r="Y99" s="6"/>
      <c r="Z99" s="6"/>
      <c r="AA99" s="6"/>
      <c r="AB99" s="6"/>
      <c r="AC99" s="6"/>
      <c r="AD99" s="6"/>
      <c r="AE99" s="6"/>
      <c r="AF99" s="6"/>
      <c r="AG99" s="6"/>
      <c r="AH99" s="6"/>
      <c r="AI99" s="6"/>
      <c r="AJ99" s="190"/>
      <c r="AK99" s="190"/>
      <c r="AL99" s="190"/>
      <c r="AM99" s="190"/>
      <c r="AN99" s="190"/>
      <c r="AO99" s="190"/>
      <c r="AP99" s="190"/>
      <c r="AQ99" s="190"/>
      <c r="AR99" s="190"/>
      <c r="AS99" s="190"/>
    </row>
    <row r="100" spans="1:45" ht="19.5" customHeight="1">
      <c r="A100" s="190"/>
      <c r="B100" s="190"/>
      <c r="C100" s="190"/>
      <c r="D100" s="188"/>
      <c r="E100" s="188"/>
      <c r="F100" s="188"/>
      <c r="G100" s="188"/>
      <c r="H100" s="188"/>
      <c r="I100" s="188"/>
      <c r="J100" s="188"/>
      <c r="K100" s="188"/>
      <c r="L100" s="188"/>
      <c r="M100" s="188"/>
      <c r="N100" s="188"/>
      <c r="O100" s="6"/>
      <c r="P100" s="6"/>
      <c r="Q100" s="6"/>
      <c r="R100" s="6"/>
      <c r="S100" s="6"/>
      <c r="T100" s="6"/>
      <c r="U100" s="6"/>
      <c r="V100" s="6"/>
      <c r="W100" s="6"/>
      <c r="X100" s="6"/>
      <c r="Y100" s="6"/>
      <c r="Z100" s="6"/>
      <c r="AA100" s="6"/>
      <c r="AB100" s="6"/>
      <c r="AC100" s="6"/>
      <c r="AD100" s="6"/>
      <c r="AE100" s="6"/>
      <c r="AF100" s="6"/>
      <c r="AG100" s="6"/>
      <c r="AH100" s="6"/>
      <c r="AI100" s="6"/>
      <c r="AJ100" s="190"/>
      <c r="AK100" s="190"/>
      <c r="AL100" s="190"/>
      <c r="AM100" s="190"/>
      <c r="AN100" s="190"/>
      <c r="AO100" s="190"/>
      <c r="AP100" s="190"/>
      <c r="AQ100" s="190"/>
      <c r="AR100" s="190"/>
      <c r="AS100" s="190"/>
    </row>
    <row r="101" spans="1:45" ht="19.5" customHeight="1">
      <c r="A101" s="190"/>
      <c r="B101" s="190"/>
      <c r="C101" s="190"/>
      <c r="D101" s="188"/>
      <c r="E101" s="188"/>
      <c r="F101" s="188"/>
      <c r="G101" s="188"/>
      <c r="H101" s="188"/>
      <c r="I101" s="188"/>
      <c r="J101" s="188"/>
      <c r="K101" s="188"/>
      <c r="L101" s="188"/>
      <c r="M101" s="188"/>
      <c r="N101" s="188"/>
      <c r="O101" s="6"/>
      <c r="P101" s="6"/>
      <c r="Q101" s="6"/>
      <c r="R101" s="6"/>
      <c r="S101" s="6"/>
      <c r="T101" s="6"/>
      <c r="U101" s="6"/>
      <c r="V101" s="6"/>
      <c r="W101" s="6"/>
      <c r="X101" s="6"/>
      <c r="Y101" s="6"/>
      <c r="Z101" s="6"/>
      <c r="AA101" s="6"/>
      <c r="AB101" s="6"/>
      <c r="AC101" s="6"/>
      <c r="AD101" s="6"/>
      <c r="AE101" s="6"/>
      <c r="AF101" s="6"/>
      <c r="AG101" s="6"/>
      <c r="AH101" s="6"/>
      <c r="AI101" s="6"/>
      <c r="AJ101" s="190"/>
      <c r="AK101" s="190"/>
      <c r="AL101" s="190"/>
      <c r="AM101" s="190"/>
      <c r="AN101" s="190"/>
      <c r="AO101" s="190"/>
      <c r="AP101" s="190"/>
      <c r="AQ101" s="190"/>
      <c r="AR101" s="190"/>
      <c r="AS101" s="190"/>
    </row>
    <row r="102" spans="1:45" ht="19.5" customHeight="1">
      <c r="A102" s="190"/>
      <c r="B102" s="190"/>
      <c r="C102" s="190"/>
      <c r="D102" s="188"/>
      <c r="E102" s="188"/>
      <c r="F102" s="188"/>
      <c r="G102" s="188"/>
      <c r="H102" s="188"/>
      <c r="I102" s="188"/>
      <c r="J102" s="188"/>
      <c r="K102" s="188"/>
      <c r="L102" s="188"/>
      <c r="M102" s="188"/>
      <c r="N102" s="188"/>
      <c r="O102" s="6"/>
      <c r="P102" s="6"/>
      <c r="Q102" s="6"/>
      <c r="R102" s="6"/>
      <c r="S102" s="6"/>
      <c r="T102" s="6"/>
      <c r="U102" s="6"/>
      <c r="V102" s="6"/>
      <c r="W102" s="6"/>
      <c r="X102" s="6"/>
      <c r="Y102" s="6"/>
      <c r="Z102" s="6"/>
      <c r="AA102" s="6"/>
      <c r="AB102" s="6"/>
      <c r="AC102" s="6"/>
      <c r="AD102" s="6"/>
      <c r="AE102" s="6"/>
      <c r="AF102" s="6"/>
      <c r="AG102" s="6"/>
      <c r="AH102" s="6"/>
      <c r="AI102" s="6"/>
      <c r="AJ102" s="190"/>
      <c r="AK102" s="190"/>
      <c r="AL102" s="190"/>
      <c r="AM102" s="190"/>
      <c r="AN102" s="190"/>
      <c r="AO102" s="190"/>
      <c r="AP102" s="190"/>
      <c r="AQ102" s="190"/>
      <c r="AR102" s="190"/>
      <c r="AS102" s="190"/>
    </row>
    <row r="103" spans="1:45" ht="19.5" customHeight="1">
      <c r="A103" s="190"/>
      <c r="B103" s="190"/>
      <c r="C103" s="190"/>
      <c r="D103" s="188"/>
      <c r="E103" s="188"/>
      <c r="F103" s="188"/>
      <c r="G103" s="188"/>
      <c r="H103" s="188"/>
      <c r="I103" s="188"/>
      <c r="J103" s="188"/>
      <c r="K103" s="188"/>
      <c r="L103" s="188"/>
      <c r="M103" s="188"/>
      <c r="N103" s="188"/>
      <c r="O103" s="6"/>
      <c r="P103" s="6"/>
      <c r="Q103" s="6"/>
      <c r="R103" s="6"/>
      <c r="S103" s="6"/>
      <c r="T103" s="6"/>
      <c r="U103" s="6"/>
      <c r="V103" s="6"/>
      <c r="W103" s="6"/>
      <c r="X103" s="6"/>
      <c r="Y103" s="6"/>
      <c r="Z103" s="6"/>
      <c r="AA103" s="6"/>
      <c r="AB103" s="6"/>
      <c r="AC103" s="6"/>
      <c r="AD103" s="6"/>
      <c r="AE103" s="6"/>
      <c r="AF103" s="6"/>
      <c r="AG103" s="6"/>
      <c r="AH103" s="6"/>
      <c r="AI103" s="6"/>
      <c r="AJ103" s="190"/>
      <c r="AK103" s="190"/>
      <c r="AL103" s="190"/>
      <c r="AM103" s="190"/>
      <c r="AN103" s="190"/>
      <c r="AO103" s="190"/>
      <c r="AP103" s="190"/>
      <c r="AQ103" s="190"/>
      <c r="AR103" s="190"/>
      <c r="AS103" s="190"/>
    </row>
    <row r="104" spans="1:45" ht="19.5" customHeight="1">
      <c r="A104" s="190"/>
      <c r="B104" s="190"/>
      <c r="C104" s="190"/>
      <c r="D104" s="188"/>
      <c r="E104" s="188"/>
      <c r="F104" s="188"/>
      <c r="G104" s="188"/>
      <c r="H104" s="188"/>
      <c r="I104" s="188"/>
      <c r="J104" s="188"/>
      <c r="K104" s="188"/>
      <c r="L104" s="188"/>
      <c r="M104" s="188"/>
      <c r="N104" s="188"/>
      <c r="O104" s="6"/>
      <c r="P104" s="6"/>
      <c r="Q104" s="6"/>
      <c r="R104" s="6"/>
      <c r="S104" s="6"/>
      <c r="T104" s="6"/>
      <c r="U104" s="6"/>
      <c r="V104" s="6"/>
      <c r="W104" s="6"/>
      <c r="X104" s="6"/>
      <c r="Y104" s="6"/>
      <c r="Z104" s="6"/>
      <c r="AA104" s="6"/>
      <c r="AB104" s="6"/>
      <c r="AC104" s="6"/>
      <c r="AD104" s="6"/>
      <c r="AE104" s="6"/>
      <c r="AF104" s="6"/>
      <c r="AG104" s="6"/>
      <c r="AH104" s="6"/>
      <c r="AI104" s="6"/>
      <c r="AJ104" s="190"/>
      <c r="AK104" s="190"/>
      <c r="AL104" s="190"/>
      <c r="AM104" s="190"/>
      <c r="AN104" s="190"/>
      <c r="AO104" s="190"/>
      <c r="AP104" s="190"/>
      <c r="AQ104" s="190"/>
      <c r="AR104" s="190"/>
      <c r="AS104" s="190"/>
    </row>
    <row r="105" spans="1:45" ht="19.5" customHeight="1">
      <c r="A105" s="190"/>
      <c r="B105" s="190"/>
      <c r="C105" s="190"/>
      <c r="D105" s="188"/>
      <c r="E105" s="188"/>
      <c r="F105" s="188"/>
      <c r="G105" s="188"/>
      <c r="H105" s="188"/>
      <c r="I105" s="188"/>
      <c r="J105" s="188"/>
      <c r="K105" s="188"/>
      <c r="L105" s="188"/>
      <c r="M105" s="188"/>
      <c r="N105" s="188"/>
      <c r="O105" s="6"/>
      <c r="P105" s="6"/>
      <c r="Q105" s="6"/>
      <c r="R105" s="6"/>
      <c r="S105" s="6"/>
      <c r="T105" s="6"/>
      <c r="U105" s="6"/>
      <c r="V105" s="6"/>
      <c r="W105" s="6"/>
      <c r="X105" s="6"/>
      <c r="Y105" s="6"/>
      <c r="Z105" s="6"/>
      <c r="AA105" s="6"/>
      <c r="AB105" s="6"/>
      <c r="AC105" s="6"/>
      <c r="AD105" s="6"/>
      <c r="AE105" s="6"/>
      <c r="AF105" s="6"/>
      <c r="AG105" s="6"/>
      <c r="AH105" s="6"/>
      <c r="AI105" s="6"/>
      <c r="AJ105" s="190"/>
      <c r="AK105" s="190"/>
      <c r="AL105" s="190"/>
      <c r="AM105" s="190"/>
      <c r="AN105" s="190"/>
      <c r="AO105" s="190"/>
      <c r="AP105" s="190"/>
      <c r="AQ105" s="190"/>
      <c r="AR105" s="190"/>
      <c r="AS105" s="190"/>
    </row>
    <row r="106" spans="1:45" ht="19.5" customHeight="1">
      <c r="A106" s="190"/>
      <c r="B106" s="190"/>
      <c r="C106" s="190"/>
      <c r="D106" s="188"/>
      <c r="E106" s="188"/>
      <c r="F106" s="188"/>
      <c r="G106" s="188"/>
      <c r="H106" s="188"/>
      <c r="I106" s="188"/>
      <c r="J106" s="188"/>
      <c r="K106" s="188"/>
      <c r="L106" s="188"/>
      <c r="M106" s="188"/>
      <c r="N106" s="188"/>
      <c r="O106" s="6"/>
      <c r="P106" s="6"/>
      <c r="Q106" s="6"/>
      <c r="R106" s="6"/>
      <c r="S106" s="6"/>
      <c r="T106" s="6"/>
      <c r="U106" s="6"/>
      <c r="V106" s="6"/>
      <c r="W106" s="6"/>
      <c r="X106" s="6"/>
      <c r="Y106" s="6"/>
      <c r="Z106" s="6"/>
      <c r="AA106" s="6"/>
      <c r="AB106" s="6"/>
      <c r="AC106" s="6"/>
      <c r="AD106" s="6"/>
      <c r="AE106" s="6"/>
      <c r="AF106" s="6"/>
      <c r="AG106" s="6"/>
      <c r="AH106" s="6"/>
      <c r="AI106" s="6"/>
      <c r="AJ106" s="190"/>
      <c r="AK106" s="190"/>
      <c r="AL106" s="190"/>
      <c r="AM106" s="190"/>
      <c r="AN106" s="190"/>
      <c r="AO106" s="190"/>
      <c r="AP106" s="190"/>
      <c r="AQ106" s="190"/>
      <c r="AR106" s="190"/>
      <c r="AS106" s="190"/>
    </row>
    <row r="107" spans="1:45" ht="19.5" customHeight="1">
      <c r="A107" s="190"/>
      <c r="B107" s="190"/>
      <c r="C107" s="190"/>
      <c r="D107" s="188"/>
      <c r="E107" s="188"/>
      <c r="F107" s="188"/>
      <c r="G107" s="188"/>
      <c r="H107" s="188"/>
      <c r="I107" s="188"/>
      <c r="J107" s="188"/>
      <c r="K107" s="188"/>
      <c r="L107" s="188"/>
      <c r="M107" s="188"/>
      <c r="N107" s="188"/>
      <c r="O107" s="6"/>
      <c r="P107" s="6"/>
      <c r="Q107" s="6"/>
      <c r="R107" s="6"/>
      <c r="S107" s="6"/>
      <c r="T107" s="6"/>
      <c r="U107" s="6"/>
      <c r="V107" s="6"/>
      <c r="W107" s="6"/>
      <c r="X107" s="6"/>
      <c r="Y107" s="6"/>
      <c r="Z107" s="6"/>
      <c r="AA107" s="6"/>
      <c r="AB107" s="6"/>
      <c r="AC107" s="6"/>
      <c r="AD107" s="6"/>
      <c r="AE107" s="6"/>
      <c r="AF107" s="6"/>
      <c r="AG107" s="6"/>
      <c r="AH107" s="6"/>
      <c r="AI107" s="6"/>
      <c r="AJ107" s="190"/>
      <c r="AK107" s="190"/>
      <c r="AL107" s="190"/>
      <c r="AM107" s="190"/>
      <c r="AN107" s="190"/>
      <c r="AO107" s="190"/>
      <c r="AP107" s="190"/>
      <c r="AQ107" s="190"/>
      <c r="AR107" s="190"/>
      <c r="AS107" s="190"/>
    </row>
    <row r="108" spans="1:45" ht="19.5" customHeight="1">
      <c r="A108" s="190"/>
      <c r="B108" s="190"/>
      <c r="C108" s="190"/>
      <c r="D108" s="188"/>
      <c r="E108" s="188"/>
      <c r="F108" s="188"/>
      <c r="G108" s="188"/>
      <c r="H108" s="188"/>
      <c r="I108" s="188"/>
      <c r="J108" s="188"/>
      <c r="K108" s="188"/>
      <c r="L108" s="188"/>
      <c r="M108" s="188"/>
      <c r="N108" s="188"/>
      <c r="O108" s="6"/>
      <c r="P108" s="6"/>
      <c r="Q108" s="6"/>
      <c r="R108" s="6"/>
      <c r="S108" s="6"/>
      <c r="T108" s="6"/>
      <c r="U108" s="6"/>
      <c r="V108" s="6"/>
      <c r="W108" s="6"/>
      <c r="X108" s="6"/>
      <c r="Y108" s="6"/>
      <c r="Z108" s="6"/>
      <c r="AA108" s="6"/>
      <c r="AB108" s="6"/>
      <c r="AC108" s="6"/>
      <c r="AD108" s="6"/>
      <c r="AE108" s="6"/>
      <c r="AF108" s="6"/>
      <c r="AG108" s="6"/>
      <c r="AH108" s="6"/>
      <c r="AI108" s="6"/>
      <c r="AJ108" s="190"/>
      <c r="AK108" s="190"/>
      <c r="AL108" s="190"/>
      <c r="AM108" s="190"/>
      <c r="AN108" s="190"/>
      <c r="AO108" s="190"/>
      <c r="AP108" s="190"/>
      <c r="AQ108" s="190"/>
      <c r="AR108" s="190"/>
      <c r="AS108" s="190"/>
    </row>
    <row r="109" spans="1:45" ht="19.5" customHeight="1">
      <c r="A109" s="190"/>
      <c r="B109" s="190"/>
      <c r="C109" s="190"/>
      <c r="D109" s="188"/>
      <c r="E109" s="188"/>
      <c r="F109" s="188"/>
      <c r="G109" s="188"/>
      <c r="H109" s="188"/>
      <c r="I109" s="188"/>
      <c r="J109" s="188"/>
      <c r="K109" s="188"/>
      <c r="L109" s="188"/>
      <c r="M109" s="188"/>
      <c r="N109" s="188"/>
      <c r="O109" s="6"/>
      <c r="P109" s="6"/>
      <c r="Q109" s="6"/>
      <c r="R109" s="6"/>
      <c r="S109" s="6"/>
      <c r="T109" s="6"/>
      <c r="U109" s="6"/>
      <c r="V109" s="6"/>
      <c r="W109" s="6"/>
      <c r="X109" s="6"/>
      <c r="Y109" s="6"/>
      <c r="Z109" s="6"/>
      <c r="AA109" s="6"/>
      <c r="AB109" s="6"/>
      <c r="AC109" s="6"/>
      <c r="AD109" s="6"/>
      <c r="AE109" s="6"/>
      <c r="AF109" s="6"/>
      <c r="AG109" s="6"/>
      <c r="AH109" s="6"/>
      <c r="AI109" s="6"/>
      <c r="AJ109" s="190"/>
      <c r="AK109" s="190"/>
      <c r="AL109" s="190"/>
      <c r="AM109" s="190"/>
      <c r="AN109" s="190"/>
      <c r="AO109" s="190"/>
      <c r="AP109" s="190"/>
      <c r="AQ109" s="190"/>
      <c r="AR109" s="190"/>
      <c r="AS109" s="190"/>
    </row>
    <row r="110" spans="1:45" ht="19.5" customHeight="1">
      <c r="A110" s="190"/>
      <c r="B110" s="190"/>
      <c r="C110" s="190"/>
      <c r="D110" s="188"/>
      <c r="E110" s="188"/>
      <c r="F110" s="188"/>
      <c r="G110" s="188"/>
      <c r="H110" s="188"/>
      <c r="I110" s="188"/>
      <c r="J110" s="188"/>
      <c r="K110" s="188"/>
      <c r="L110" s="188"/>
      <c r="M110" s="188"/>
      <c r="N110" s="188"/>
      <c r="O110" s="6"/>
      <c r="P110" s="6"/>
      <c r="Q110" s="6"/>
      <c r="R110" s="6"/>
      <c r="S110" s="6"/>
      <c r="T110" s="6"/>
      <c r="U110" s="6"/>
      <c r="V110" s="6"/>
      <c r="W110" s="6"/>
      <c r="X110" s="6"/>
      <c r="Y110" s="6"/>
      <c r="Z110" s="6"/>
      <c r="AA110" s="6"/>
      <c r="AB110" s="6"/>
      <c r="AC110" s="6"/>
      <c r="AD110" s="6"/>
      <c r="AE110" s="6"/>
      <c r="AF110" s="6"/>
      <c r="AG110" s="6"/>
      <c r="AH110" s="6"/>
      <c r="AI110" s="6"/>
      <c r="AJ110" s="190"/>
      <c r="AK110" s="190"/>
      <c r="AL110" s="190"/>
      <c r="AM110" s="190"/>
      <c r="AN110" s="190"/>
      <c r="AO110" s="190"/>
      <c r="AP110" s="190"/>
      <c r="AQ110" s="190"/>
      <c r="AR110" s="190"/>
      <c r="AS110" s="190"/>
    </row>
    <row r="111" spans="1:45" ht="19.5" customHeight="1">
      <c r="A111" s="190"/>
      <c r="B111" s="190"/>
      <c r="C111" s="190"/>
      <c r="D111" s="188"/>
      <c r="E111" s="188"/>
      <c r="F111" s="188"/>
      <c r="G111" s="188"/>
      <c r="H111" s="188"/>
      <c r="I111" s="188"/>
      <c r="J111" s="188"/>
      <c r="K111" s="188"/>
      <c r="L111" s="188"/>
      <c r="M111" s="188"/>
      <c r="N111" s="188"/>
      <c r="O111" s="6"/>
      <c r="P111" s="6"/>
      <c r="Q111" s="6"/>
      <c r="R111" s="6"/>
      <c r="S111" s="6"/>
      <c r="T111" s="6"/>
      <c r="U111" s="6"/>
      <c r="V111" s="6"/>
      <c r="W111" s="6"/>
      <c r="X111" s="6"/>
      <c r="Y111" s="6"/>
      <c r="Z111" s="6"/>
      <c r="AA111" s="6"/>
      <c r="AB111" s="6"/>
      <c r="AC111" s="6"/>
      <c r="AD111" s="6"/>
      <c r="AE111" s="6"/>
      <c r="AF111" s="6"/>
      <c r="AG111" s="6"/>
      <c r="AH111" s="6"/>
      <c r="AI111" s="6"/>
      <c r="AJ111" s="190"/>
      <c r="AK111" s="190"/>
      <c r="AL111" s="190"/>
      <c r="AM111" s="190"/>
      <c r="AN111" s="190"/>
      <c r="AO111" s="190"/>
      <c r="AP111" s="190"/>
      <c r="AQ111" s="190"/>
      <c r="AR111" s="190"/>
      <c r="AS111" s="190"/>
    </row>
    <row r="112" spans="1:45" ht="19.5" customHeight="1">
      <c r="A112" s="190"/>
      <c r="B112" s="190"/>
      <c r="C112" s="190"/>
      <c r="D112" s="188"/>
      <c r="E112" s="188"/>
      <c r="F112" s="188"/>
      <c r="G112" s="188"/>
      <c r="H112" s="188"/>
      <c r="I112" s="188"/>
      <c r="J112" s="188"/>
      <c r="K112" s="188"/>
      <c r="L112" s="188"/>
      <c r="M112" s="188"/>
      <c r="N112" s="188"/>
      <c r="O112" s="6"/>
      <c r="P112" s="6"/>
      <c r="Q112" s="6"/>
      <c r="R112" s="6"/>
      <c r="S112" s="6"/>
      <c r="T112" s="6"/>
      <c r="U112" s="6"/>
      <c r="V112" s="6"/>
      <c r="W112" s="6"/>
      <c r="X112" s="6"/>
      <c r="Y112" s="6"/>
      <c r="Z112" s="6"/>
      <c r="AA112" s="6"/>
      <c r="AB112" s="6"/>
      <c r="AC112" s="6"/>
      <c r="AD112" s="6"/>
      <c r="AE112" s="6"/>
      <c r="AF112" s="6"/>
      <c r="AG112" s="6"/>
      <c r="AH112" s="6"/>
      <c r="AI112" s="6"/>
      <c r="AJ112" s="190"/>
      <c r="AK112" s="190"/>
      <c r="AL112" s="190"/>
      <c r="AM112" s="190"/>
      <c r="AN112" s="190"/>
      <c r="AO112" s="190"/>
      <c r="AP112" s="190"/>
      <c r="AQ112" s="190"/>
      <c r="AR112" s="190"/>
      <c r="AS112" s="190"/>
    </row>
    <row r="113" spans="1:45" ht="19.5" customHeight="1">
      <c r="A113" s="190"/>
      <c r="B113" s="190"/>
      <c r="C113" s="188"/>
      <c r="D113" s="188"/>
      <c r="E113" s="188"/>
      <c r="F113" s="188"/>
      <c r="G113" s="188"/>
      <c r="H113" s="188"/>
      <c r="I113" s="188"/>
      <c r="J113" s="188"/>
      <c r="K113" s="188"/>
      <c r="L113" s="188"/>
      <c r="M113" s="188"/>
      <c r="N113" s="188"/>
      <c r="O113" s="6"/>
      <c r="P113" s="6"/>
      <c r="Q113" s="6"/>
      <c r="R113" s="6"/>
      <c r="S113" s="6"/>
      <c r="T113" s="6"/>
      <c r="U113" s="6"/>
      <c r="V113" s="6"/>
      <c r="W113" s="6"/>
      <c r="X113" s="6"/>
      <c r="Y113" s="6"/>
      <c r="Z113" s="6"/>
      <c r="AA113" s="6"/>
      <c r="AB113" s="6"/>
      <c r="AC113" s="6"/>
      <c r="AD113" s="6"/>
      <c r="AE113" s="6"/>
      <c r="AF113" s="6"/>
      <c r="AG113" s="6"/>
      <c r="AH113" s="6"/>
      <c r="AI113" s="6"/>
      <c r="AJ113" s="190"/>
      <c r="AK113" s="190"/>
      <c r="AL113" s="190"/>
      <c r="AM113" s="190"/>
      <c r="AN113" s="190"/>
      <c r="AO113" s="190"/>
      <c r="AP113" s="190"/>
      <c r="AQ113" s="190"/>
      <c r="AR113" s="190"/>
      <c r="AS113" s="190"/>
    </row>
    <row r="114" spans="1:45" ht="19.5" customHeight="1">
      <c r="A114" s="190"/>
      <c r="B114" s="190"/>
      <c r="C114" s="188"/>
      <c r="D114" s="188"/>
      <c r="E114" s="188"/>
      <c r="F114" s="188"/>
      <c r="G114" s="188"/>
      <c r="H114" s="188"/>
      <c r="I114" s="188"/>
      <c r="J114" s="188"/>
      <c r="K114" s="188"/>
      <c r="L114" s="188"/>
      <c r="M114" s="188"/>
      <c r="N114" s="188"/>
      <c r="O114" s="6"/>
      <c r="P114" s="6"/>
      <c r="Q114" s="6"/>
      <c r="R114" s="6"/>
      <c r="S114" s="6"/>
      <c r="T114" s="6"/>
      <c r="U114" s="6"/>
      <c r="V114" s="6"/>
      <c r="W114" s="6"/>
      <c r="X114" s="6"/>
      <c r="Y114" s="6"/>
      <c r="Z114" s="6"/>
      <c r="AA114" s="6"/>
      <c r="AB114" s="6"/>
      <c r="AC114" s="6"/>
      <c r="AD114" s="6"/>
      <c r="AE114" s="6"/>
      <c r="AF114" s="6"/>
      <c r="AG114" s="6"/>
      <c r="AH114" s="6"/>
      <c r="AI114" s="6"/>
      <c r="AJ114" s="190"/>
      <c r="AK114" s="190"/>
      <c r="AL114" s="190"/>
      <c r="AM114" s="190"/>
      <c r="AN114" s="190"/>
      <c r="AO114" s="190"/>
      <c r="AP114" s="190"/>
      <c r="AQ114" s="190"/>
      <c r="AR114" s="190"/>
      <c r="AS114" s="190"/>
    </row>
    <row r="115" spans="1:45" ht="19.5" customHeight="1">
      <c r="A115" s="190"/>
      <c r="B115" s="190"/>
      <c r="C115" s="188"/>
      <c r="D115" s="188"/>
      <c r="E115" s="188"/>
      <c r="F115" s="188"/>
      <c r="G115" s="188"/>
      <c r="H115" s="188"/>
      <c r="I115" s="188"/>
      <c r="J115" s="188"/>
      <c r="K115" s="188"/>
      <c r="L115" s="188"/>
      <c r="M115" s="188"/>
      <c r="N115" s="188"/>
      <c r="O115" s="6"/>
      <c r="P115" s="6"/>
      <c r="Q115" s="6"/>
      <c r="R115" s="6"/>
      <c r="S115" s="6"/>
      <c r="T115" s="6"/>
      <c r="U115" s="6"/>
      <c r="V115" s="6"/>
      <c r="W115" s="6"/>
      <c r="X115" s="6"/>
      <c r="Y115" s="6"/>
      <c r="Z115" s="6"/>
      <c r="AA115" s="6"/>
      <c r="AB115" s="6"/>
      <c r="AC115" s="6"/>
      <c r="AD115" s="6"/>
      <c r="AE115" s="6"/>
      <c r="AF115" s="6"/>
      <c r="AG115" s="6"/>
      <c r="AH115" s="6"/>
      <c r="AI115" s="6"/>
      <c r="AJ115" s="190"/>
      <c r="AK115" s="190"/>
      <c r="AL115" s="190"/>
      <c r="AM115" s="190"/>
      <c r="AN115" s="190"/>
      <c r="AO115" s="190"/>
      <c r="AP115" s="190"/>
      <c r="AQ115" s="190"/>
      <c r="AR115" s="190"/>
      <c r="AS115" s="190"/>
    </row>
    <row r="116" spans="1:45" ht="19.5" customHeight="1">
      <c r="A116" s="190"/>
      <c r="B116" s="190"/>
      <c r="C116" s="188"/>
      <c r="D116" s="188"/>
      <c r="E116" s="188"/>
      <c r="F116" s="188"/>
      <c r="G116" s="188"/>
      <c r="H116" s="188"/>
      <c r="I116" s="188"/>
      <c r="J116" s="188"/>
      <c r="K116" s="188"/>
      <c r="L116" s="188"/>
      <c r="M116" s="188"/>
      <c r="N116" s="188"/>
      <c r="O116" s="6"/>
      <c r="P116" s="6"/>
      <c r="Q116" s="6"/>
      <c r="R116" s="6"/>
      <c r="S116" s="6"/>
      <c r="T116" s="6"/>
      <c r="U116" s="6"/>
      <c r="V116" s="6"/>
      <c r="W116" s="6"/>
      <c r="X116" s="6"/>
      <c r="Y116" s="6"/>
      <c r="Z116" s="6"/>
      <c r="AA116" s="6"/>
      <c r="AB116" s="6"/>
      <c r="AC116" s="6"/>
      <c r="AD116" s="6"/>
      <c r="AE116" s="6"/>
      <c r="AF116" s="6"/>
      <c r="AG116" s="6"/>
      <c r="AH116" s="6"/>
      <c r="AI116" s="6"/>
      <c r="AJ116" s="190"/>
      <c r="AK116" s="190"/>
      <c r="AL116" s="190"/>
      <c r="AM116" s="190"/>
      <c r="AN116" s="190"/>
      <c r="AO116" s="190"/>
      <c r="AP116" s="190"/>
      <c r="AQ116" s="190"/>
      <c r="AR116" s="190"/>
      <c r="AS116" s="190"/>
    </row>
    <row r="117" spans="1:45" ht="19.5" customHeight="1">
      <c r="A117" s="190"/>
      <c r="B117" s="190"/>
      <c r="C117" s="188"/>
      <c r="D117" s="188"/>
      <c r="E117" s="188"/>
      <c r="F117" s="188"/>
      <c r="G117" s="188"/>
      <c r="H117" s="188"/>
      <c r="I117" s="188"/>
      <c r="J117" s="188"/>
      <c r="K117" s="188"/>
      <c r="L117" s="188"/>
      <c r="M117" s="188"/>
      <c r="N117" s="188"/>
      <c r="O117" s="6"/>
      <c r="P117" s="6"/>
      <c r="Q117" s="6"/>
      <c r="R117" s="6"/>
      <c r="S117" s="6"/>
      <c r="T117" s="6"/>
      <c r="U117" s="6"/>
      <c r="V117" s="6"/>
      <c r="W117" s="6"/>
      <c r="X117" s="6"/>
      <c r="Y117" s="6"/>
      <c r="Z117" s="6"/>
      <c r="AA117" s="6"/>
      <c r="AB117" s="6"/>
      <c r="AC117" s="6"/>
      <c r="AD117" s="6"/>
      <c r="AE117" s="6"/>
      <c r="AF117" s="6"/>
      <c r="AG117" s="6"/>
      <c r="AH117" s="6"/>
      <c r="AI117" s="6"/>
      <c r="AJ117" s="190"/>
      <c r="AK117" s="190"/>
      <c r="AL117" s="190"/>
      <c r="AM117" s="190"/>
      <c r="AN117" s="190"/>
      <c r="AO117" s="190"/>
      <c r="AP117" s="190"/>
      <c r="AQ117" s="190"/>
      <c r="AR117" s="190"/>
      <c r="AS117" s="190"/>
    </row>
    <row r="118" spans="1:45" ht="19.5" customHeight="1">
      <c r="A118" s="190"/>
      <c r="B118" s="190"/>
      <c r="C118" s="188"/>
      <c r="D118" s="188"/>
      <c r="E118" s="188"/>
      <c r="F118" s="188"/>
      <c r="G118" s="188"/>
      <c r="H118" s="188"/>
      <c r="I118" s="188"/>
      <c r="J118" s="188"/>
      <c r="K118" s="188"/>
      <c r="L118" s="188"/>
      <c r="M118" s="188"/>
      <c r="N118" s="188"/>
      <c r="O118" s="6"/>
      <c r="P118" s="6"/>
      <c r="Q118" s="6"/>
      <c r="R118" s="6"/>
      <c r="S118" s="6"/>
      <c r="T118" s="6"/>
      <c r="U118" s="6"/>
      <c r="V118" s="6"/>
      <c r="W118" s="6"/>
      <c r="X118" s="6"/>
      <c r="Y118" s="6"/>
      <c r="Z118" s="6"/>
      <c r="AA118" s="6"/>
      <c r="AB118" s="6"/>
      <c r="AC118" s="6"/>
      <c r="AD118" s="6"/>
      <c r="AE118" s="6"/>
      <c r="AF118" s="6"/>
      <c r="AG118" s="6"/>
      <c r="AH118" s="6"/>
      <c r="AI118" s="6"/>
      <c r="AJ118" s="190"/>
      <c r="AK118" s="190"/>
      <c r="AL118" s="190"/>
      <c r="AM118" s="190"/>
      <c r="AN118" s="190"/>
      <c r="AO118" s="190"/>
      <c r="AP118" s="190"/>
      <c r="AQ118" s="190"/>
      <c r="AR118" s="190"/>
      <c r="AS118" s="190"/>
    </row>
    <row r="119" spans="1:45" ht="19.5" customHeight="1">
      <c r="A119" s="190"/>
      <c r="B119" s="190"/>
      <c r="C119" s="188"/>
      <c r="D119" s="188"/>
      <c r="E119" s="188"/>
      <c r="F119" s="188"/>
      <c r="G119" s="188"/>
      <c r="H119" s="188"/>
      <c r="I119" s="188"/>
      <c r="J119" s="188"/>
      <c r="K119" s="188"/>
      <c r="L119" s="188"/>
      <c r="M119" s="188"/>
      <c r="N119" s="188"/>
      <c r="O119" s="6"/>
      <c r="P119" s="6"/>
      <c r="Q119" s="6"/>
      <c r="R119" s="6"/>
      <c r="S119" s="6"/>
      <c r="T119" s="6"/>
      <c r="U119" s="6"/>
      <c r="V119" s="6"/>
      <c r="W119" s="6"/>
      <c r="X119" s="6"/>
      <c r="Y119" s="6"/>
      <c r="Z119" s="6"/>
      <c r="AA119" s="6"/>
      <c r="AB119" s="6"/>
      <c r="AC119" s="6"/>
      <c r="AD119" s="6"/>
      <c r="AE119" s="6"/>
      <c r="AF119" s="6"/>
      <c r="AG119" s="6"/>
      <c r="AH119" s="6"/>
      <c r="AI119" s="6"/>
      <c r="AJ119" s="190"/>
      <c r="AK119" s="190"/>
      <c r="AL119" s="190"/>
      <c r="AM119" s="190"/>
      <c r="AN119" s="190"/>
      <c r="AO119" s="190"/>
      <c r="AP119" s="190"/>
      <c r="AQ119" s="190"/>
      <c r="AR119" s="190"/>
      <c r="AS119" s="190"/>
    </row>
    <row r="120" spans="1:45" ht="19.5" customHeight="1">
      <c r="A120" s="190"/>
      <c r="B120" s="190"/>
      <c r="C120" s="188"/>
      <c r="D120" s="188"/>
      <c r="E120" s="188"/>
      <c r="F120" s="188"/>
      <c r="G120" s="188"/>
      <c r="H120" s="188"/>
      <c r="I120" s="188"/>
      <c r="J120" s="188"/>
      <c r="K120" s="188"/>
      <c r="L120" s="188"/>
      <c r="M120" s="188"/>
      <c r="N120" s="188"/>
      <c r="O120" s="6"/>
      <c r="P120" s="6"/>
      <c r="Q120" s="6"/>
      <c r="R120" s="6"/>
      <c r="S120" s="6"/>
      <c r="T120" s="6"/>
      <c r="U120" s="6"/>
      <c r="V120" s="6"/>
      <c r="W120" s="6"/>
      <c r="X120" s="6"/>
      <c r="Y120" s="6"/>
      <c r="Z120" s="6"/>
      <c r="AA120" s="6"/>
      <c r="AB120" s="6"/>
      <c r="AC120" s="6"/>
      <c r="AD120" s="6"/>
      <c r="AE120" s="6"/>
      <c r="AF120" s="6"/>
      <c r="AG120" s="6"/>
      <c r="AH120" s="6"/>
      <c r="AI120" s="6"/>
      <c r="AJ120" s="190"/>
      <c r="AK120" s="190"/>
      <c r="AL120" s="190"/>
      <c r="AM120" s="190"/>
      <c r="AN120" s="190"/>
      <c r="AO120" s="190"/>
      <c r="AP120" s="190"/>
      <c r="AQ120" s="190"/>
      <c r="AR120" s="190"/>
      <c r="AS120" s="190"/>
    </row>
    <row r="121" spans="1:45" ht="19.5" customHeight="1">
      <c r="A121" s="190"/>
      <c r="B121" s="190"/>
      <c r="C121" s="188"/>
      <c r="D121" s="188"/>
      <c r="E121" s="188"/>
      <c r="F121" s="188"/>
      <c r="G121" s="188"/>
      <c r="H121" s="188"/>
      <c r="I121" s="188"/>
      <c r="J121" s="188"/>
      <c r="K121" s="188"/>
      <c r="L121" s="188"/>
      <c r="M121" s="188"/>
      <c r="N121" s="188"/>
      <c r="O121" s="6"/>
      <c r="P121" s="6"/>
      <c r="Q121" s="6"/>
      <c r="R121" s="6"/>
      <c r="S121" s="6"/>
      <c r="T121" s="6"/>
      <c r="U121" s="6"/>
      <c r="V121" s="6"/>
      <c r="W121" s="6"/>
      <c r="X121" s="6"/>
      <c r="Y121" s="6"/>
      <c r="Z121" s="6"/>
      <c r="AA121" s="6"/>
      <c r="AB121" s="6"/>
      <c r="AC121" s="6"/>
      <c r="AD121" s="6"/>
      <c r="AE121" s="6"/>
      <c r="AF121" s="6"/>
      <c r="AG121" s="6"/>
      <c r="AH121" s="6"/>
      <c r="AI121" s="6"/>
      <c r="AJ121" s="190"/>
      <c r="AK121" s="190"/>
      <c r="AL121" s="190"/>
      <c r="AM121" s="190"/>
      <c r="AN121" s="190"/>
      <c r="AO121" s="190"/>
      <c r="AP121" s="190"/>
      <c r="AQ121" s="190"/>
      <c r="AR121" s="190"/>
      <c r="AS121" s="190"/>
    </row>
    <row r="122" spans="1:45" ht="19.5" customHeight="1">
      <c r="A122" s="190"/>
      <c r="B122" s="190"/>
      <c r="C122" s="188"/>
      <c r="D122" s="188"/>
      <c r="E122" s="188"/>
      <c r="F122" s="188"/>
      <c r="G122" s="188"/>
      <c r="H122" s="188"/>
      <c r="I122" s="188"/>
      <c r="J122" s="188"/>
      <c r="K122" s="188"/>
      <c r="L122" s="188"/>
      <c r="M122" s="188"/>
      <c r="N122" s="188"/>
      <c r="O122" s="6"/>
      <c r="P122" s="6"/>
      <c r="Q122" s="6"/>
      <c r="R122" s="6"/>
      <c r="S122" s="6"/>
      <c r="T122" s="6"/>
      <c r="U122" s="6"/>
      <c r="V122" s="6"/>
      <c r="W122" s="6"/>
      <c r="X122" s="6"/>
      <c r="Y122" s="6"/>
      <c r="Z122" s="6"/>
      <c r="AA122" s="6"/>
      <c r="AB122" s="6"/>
      <c r="AC122" s="6"/>
      <c r="AD122" s="6"/>
      <c r="AE122" s="6"/>
      <c r="AF122" s="6"/>
      <c r="AG122" s="6"/>
      <c r="AH122" s="6"/>
      <c r="AI122" s="6"/>
      <c r="AJ122" s="190"/>
      <c r="AK122" s="190"/>
      <c r="AL122" s="190"/>
      <c r="AM122" s="190"/>
      <c r="AN122" s="190"/>
      <c r="AO122" s="190"/>
      <c r="AP122" s="190"/>
      <c r="AQ122" s="190"/>
      <c r="AR122" s="190"/>
      <c r="AS122" s="190"/>
    </row>
    <row r="123" spans="1:45" ht="19.5" customHeight="1">
      <c r="A123" s="190"/>
      <c r="B123" s="190"/>
      <c r="C123" s="188"/>
      <c r="D123" s="188"/>
      <c r="E123" s="188"/>
      <c r="F123" s="188"/>
      <c r="G123" s="188"/>
      <c r="H123" s="188"/>
      <c r="I123" s="188"/>
      <c r="J123" s="188"/>
      <c r="K123" s="188"/>
      <c r="L123" s="188"/>
      <c r="M123" s="188"/>
      <c r="N123" s="188"/>
      <c r="O123" s="6"/>
      <c r="P123" s="6"/>
      <c r="Q123" s="6"/>
      <c r="R123" s="6"/>
      <c r="S123" s="6"/>
      <c r="T123" s="6"/>
      <c r="U123" s="6"/>
      <c r="V123" s="6"/>
      <c r="W123" s="6"/>
      <c r="X123" s="6"/>
      <c r="Y123" s="6"/>
      <c r="Z123" s="6"/>
      <c r="AA123" s="6"/>
      <c r="AB123" s="6"/>
      <c r="AC123" s="6"/>
      <c r="AD123" s="6"/>
      <c r="AE123" s="6"/>
      <c r="AF123" s="6"/>
      <c r="AG123" s="6"/>
      <c r="AH123" s="6"/>
      <c r="AI123" s="6"/>
      <c r="AJ123" s="190"/>
      <c r="AK123" s="190"/>
      <c r="AL123" s="190"/>
      <c r="AM123" s="190"/>
      <c r="AN123" s="190"/>
      <c r="AO123" s="190"/>
      <c r="AP123" s="190"/>
      <c r="AQ123" s="190"/>
      <c r="AR123" s="190"/>
      <c r="AS123" s="190"/>
    </row>
    <row r="124" spans="1:45" ht="19.5" customHeight="1">
      <c r="A124" s="190"/>
      <c r="B124" s="190"/>
      <c r="C124" s="188"/>
      <c r="D124" s="188"/>
      <c r="E124" s="188"/>
      <c r="F124" s="188"/>
      <c r="G124" s="188"/>
      <c r="H124" s="188"/>
      <c r="I124" s="188"/>
      <c r="J124" s="188"/>
      <c r="K124" s="188"/>
      <c r="L124" s="188"/>
      <c r="M124" s="188"/>
      <c r="N124" s="188"/>
      <c r="O124" s="6"/>
      <c r="P124" s="6"/>
      <c r="Q124" s="6"/>
      <c r="R124" s="6"/>
      <c r="S124" s="6"/>
      <c r="T124" s="6"/>
      <c r="U124" s="6"/>
      <c r="V124" s="6"/>
      <c r="W124" s="6"/>
      <c r="X124" s="6"/>
      <c r="Y124" s="6"/>
      <c r="Z124" s="6"/>
      <c r="AA124" s="6"/>
      <c r="AB124" s="6"/>
      <c r="AC124" s="6"/>
      <c r="AD124" s="6"/>
      <c r="AE124" s="6"/>
      <c r="AF124" s="6"/>
      <c r="AG124" s="6"/>
      <c r="AH124" s="6"/>
      <c r="AI124" s="6"/>
      <c r="AJ124" s="190"/>
      <c r="AK124" s="190"/>
      <c r="AL124" s="190"/>
      <c r="AM124" s="190"/>
      <c r="AN124" s="190"/>
      <c r="AO124" s="190"/>
      <c r="AP124" s="190"/>
      <c r="AQ124" s="190"/>
      <c r="AR124" s="190"/>
      <c r="AS124" s="190"/>
    </row>
    <row r="125" spans="1:45" ht="19.5" customHeight="1">
      <c r="A125" s="190"/>
      <c r="B125" s="190"/>
      <c r="C125" s="188"/>
      <c r="D125" s="188"/>
      <c r="E125" s="188"/>
      <c r="F125" s="188"/>
      <c r="G125" s="188"/>
      <c r="H125" s="188"/>
      <c r="I125" s="188"/>
      <c r="J125" s="188"/>
      <c r="K125" s="188"/>
      <c r="L125" s="188"/>
      <c r="M125" s="188"/>
      <c r="N125" s="188"/>
      <c r="O125" s="6"/>
      <c r="P125" s="6"/>
      <c r="Q125" s="6"/>
      <c r="R125" s="6"/>
      <c r="S125" s="6"/>
      <c r="T125" s="6"/>
      <c r="U125" s="6"/>
      <c r="V125" s="6"/>
      <c r="W125" s="6"/>
      <c r="X125" s="6"/>
      <c r="Y125" s="6"/>
      <c r="Z125" s="6"/>
      <c r="AA125" s="6"/>
      <c r="AB125" s="6"/>
      <c r="AC125" s="6"/>
      <c r="AD125" s="6"/>
      <c r="AE125" s="6"/>
      <c r="AF125" s="6"/>
      <c r="AG125" s="6"/>
      <c r="AH125" s="6"/>
      <c r="AI125" s="6"/>
      <c r="AJ125" s="190"/>
      <c r="AK125" s="190"/>
      <c r="AL125" s="190"/>
      <c r="AM125" s="190"/>
      <c r="AN125" s="190"/>
      <c r="AO125" s="190"/>
      <c r="AP125" s="190"/>
      <c r="AQ125" s="190"/>
      <c r="AR125" s="190"/>
      <c r="AS125" s="190"/>
    </row>
    <row r="126" spans="1:45" ht="19.5" customHeight="1">
      <c r="A126" s="190"/>
      <c r="B126" s="190"/>
      <c r="C126" s="188"/>
      <c r="D126" s="188"/>
      <c r="E126" s="188"/>
      <c r="F126" s="188"/>
      <c r="G126" s="188"/>
      <c r="H126" s="188"/>
      <c r="I126" s="188"/>
      <c r="J126" s="188"/>
      <c r="K126" s="188"/>
      <c r="L126" s="188"/>
      <c r="M126" s="188"/>
      <c r="N126" s="188"/>
      <c r="O126" s="6"/>
      <c r="P126" s="6"/>
      <c r="Q126" s="6"/>
      <c r="R126" s="6"/>
      <c r="S126" s="6"/>
      <c r="T126" s="6"/>
      <c r="U126" s="6"/>
      <c r="V126" s="6"/>
      <c r="W126" s="6"/>
      <c r="X126" s="6"/>
      <c r="Y126" s="6"/>
      <c r="Z126" s="6"/>
      <c r="AA126" s="6"/>
      <c r="AB126" s="6"/>
      <c r="AC126" s="6"/>
      <c r="AD126" s="6"/>
      <c r="AE126" s="6"/>
      <c r="AF126" s="6"/>
      <c r="AG126" s="6"/>
      <c r="AH126" s="6"/>
      <c r="AI126" s="6"/>
      <c r="AJ126" s="190"/>
      <c r="AK126" s="190"/>
      <c r="AL126" s="190"/>
      <c r="AM126" s="190"/>
      <c r="AN126" s="190"/>
      <c r="AO126" s="190"/>
      <c r="AP126" s="190"/>
      <c r="AQ126" s="190"/>
      <c r="AR126" s="190"/>
      <c r="AS126" s="190"/>
    </row>
    <row r="127" spans="1:45" ht="19.5" customHeight="1">
      <c r="A127" s="190"/>
      <c r="B127" s="190"/>
      <c r="C127" s="188"/>
      <c r="D127" s="188"/>
      <c r="E127" s="188"/>
      <c r="F127" s="188"/>
      <c r="G127" s="188"/>
      <c r="H127" s="188"/>
      <c r="I127" s="188"/>
      <c r="J127" s="188"/>
      <c r="K127" s="188"/>
      <c r="L127" s="188"/>
      <c r="M127" s="188"/>
      <c r="N127" s="188"/>
      <c r="O127" s="6"/>
      <c r="P127" s="6"/>
      <c r="Q127" s="6"/>
      <c r="R127" s="6"/>
      <c r="S127" s="6"/>
      <c r="T127" s="6"/>
      <c r="U127" s="6"/>
      <c r="V127" s="6"/>
      <c r="W127" s="6"/>
      <c r="X127" s="6"/>
      <c r="Y127" s="6"/>
      <c r="Z127" s="6"/>
      <c r="AA127" s="6"/>
      <c r="AB127" s="6"/>
      <c r="AC127" s="6"/>
      <c r="AD127" s="6"/>
      <c r="AE127" s="6"/>
      <c r="AF127" s="6"/>
      <c r="AG127" s="6"/>
      <c r="AH127" s="6"/>
      <c r="AI127" s="6"/>
      <c r="AJ127" s="190"/>
      <c r="AK127" s="190"/>
      <c r="AL127" s="190"/>
      <c r="AM127" s="190"/>
      <c r="AN127" s="190"/>
      <c r="AO127" s="190"/>
      <c r="AP127" s="190"/>
      <c r="AQ127" s="190"/>
      <c r="AR127" s="190"/>
      <c r="AS127" s="190"/>
    </row>
    <row r="128" spans="1:45" ht="19.5" customHeight="1">
      <c r="A128" s="190"/>
      <c r="B128" s="190"/>
      <c r="C128" s="188"/>
      <c r="D128" s="188"/>
      <c r="E128" s="188"/>
      <c r="F128" s="188"/>
      <c r="G128" s="188"/>
      <c r="H128" s="188"/>
      <c r="I128" s="188"/>
      <c r="J128" s="188"/>
      <c r="K128" s="188"/>
      <c r="L128" s="188"/>
      <c r="M128" s="188"/>
      <c r="N128" s="188"/>
      <c r="O128" s="6"/>
      <c r="P128" s="6"/>
      <c r="Q128" s="6"/>
      <c r="R128" s="6"/>
      <c r="S128" s="6"/>
      <c r="T128" s="6"/>
      <c r="U128" s="6"/>
      <c r="V128" s="6"/>
      <c r="W128" s="6"/>
      <c r="X128" s="6"/>
      <c r="Y128" s="6"/>
      <c r="Z128" s="6"/>
      <c r="AA128" s="6"/>
      <c r="AB128" s="6"/>
      <c r="AC128" s="6"/>
      <c r="AD128" s="6"/>
      <c r="AE128" s="6"/>
      <c r="AF128" s="6"/>
      <c r="AG128" s="6"/>
      <c r="AH128" s="6"/>
      <c r="AI128" s="6"/>
      <c r="AJ128" s="190"/>
      <c r="AK128" s="190"/>
      <c r="AL128" s="190"/>
      <c r="AM128" s="190"/>
      <c r="AN128" s="190"/>
      <c r="AO128" s="190"/>
      <c r="AP128" s="190"/>
      <c r="AQ128" s="190"/>
      <c r="AR128" s="190"/>
      <c r="AS128" s="190"/>
    </row>
    <row r="129" spans="1:45" ht="19.5" customHeight="1">
      <c r="A129" s="190"/>
      <c r="B129" s="190"/>
      <c r="C129" s="188"/>
      <c r="D129" s="188"/>
      <c r="E129" s="188"/>
      <c r="F129" s="188"/>
      <c r="G129" s="188"/>
      <c r="H129" s="188"/>
      <c r="I129" s="188"/>
      <c r="J129" s="188"/>
      <c r="K129" s="188"/>
      <c r="L129" s="188"/>
      <c r="M129" s="188"/>
      <c r="N129" s="188"/>
      <c r="O129" s="6"/>
      <c r="P129" s="6"/>
      <c r="Q129" s="6"/>
      <c r="R129" s="6"/>
      <c r="S129" s="6"/>
      <c r="T129" s="6"/>
      <c r="U129" s="6"/>
      <c r="V129" s="6"/>
      <c r="W129" s="6"/>
      <c r="X129" s="6"/>
      <c r="Y129" s="6"/>
      <c r="Z129" s="6"/>
      <c r="AA129" s="6"/>
      <c r="AB129" s="6"/>
      <c r="AC129" s="6"/>
      <c r="AD129" s="6"/>
      <c r="AE129" s="6"/>
      <c r="AF129" s="6"/>
      <c r="AG129" s="6"/>
      <c r="AH129" s="6"/>
      <c r="AI129" s="6"/>
      <c r="AJ129" s="190"/>
      <c r="AK129" s="190"/>
      <c r="AL129" s="190"/>
      <c r="AM129" s="190"/>
      <c r="AN129" s="190"/>
      <c r="AO129" s="190"/>
      <c r="AP129" s="190"/>
      <c r="AQ129" s="190"/>
      <c r="AR129" s="190"/>
      <c r="AS129" s="190"/>
    </row>
    <row r="130" spans="1:45" ht="19.5" customHeight="1">
      <c r="A130" s="190"/>
      <c r="B130" s="190"/>
      <c r="C130" s="188"/>
      <c r="D130" s="188"/>
      <c r="E130" s="188"/>
      <c r="F130" s="188"/>
      <c r="G130" s="188"/>
      <c r="H130" s="188"/>
      <c r="I130" s="188"/>
      <c r="J130" s="188"/>
      <c r="K130" s="188"/>
      <c r="L130" s="188"/>
      <c r="M130" s="188"/>
      <c r="N130" s="188"/>
      <c r="O130" s="6"/>
      <c r="P130" s="6"/>
      <c r="Q130" s="6"/>
      <c r="R130" s="6"/>
      <c r="S130" s="6"/>
      <c r="T130" s="6"/>
      <c r="U130" s="6"/>
      <c r="V130" s="6"/>
      <c r="W130" s="6"/>
      <c r="X130" s="6"/>
      <c r="Y130" s="6"/>
      <c r="Z130" s="6"/>
      <c r="AA130" s="6"/>
      <c r="AB130" s="6"/>
      <c r="AC130" s="6"/>
      <c r="AD130" s="6"/>
      <c r="AE130" s="6"/>
      <c r="AF130" s="6"/>
      <c r="AG130" s="6"/>
      <c r="AH130" s="6"/>
      <c r="AI130" s="6"/>
      <c r="AJ130" s="190"/>
      <c r="AK130" s="190"/>
      <c r="AL130" s="190"/>
      <c r="AM130" s="190"/>
      <c r="AN130" s="190"/>
      <c r="AO130" s="190"/>
      <c r="AP130" s="190"/>
      <c r="AQ130" s="190"/>
      <c r="AR130" s="190"/>
      <c r="AS130" s="190"/>
    </row>
    <row r="131" spans="1:45" ht="19.5" customHeight="1">
      <c r="A131" s="190"/>
      <c r="B131" s="190"/>
      <c r="C131" s="188"/>
      <c r="D131" s="188"/>
      <c r="E131" s="188"/>
      <c r="F131" s="188"/>
      <c r="G131" s="188"/>
      <c r="H131" s="188"/>
      <c r="I131" s="188"/>
      <c r="J131" s="188"/>
      <c r="K131" s="188"/>
      <c r="L131" s="188"/>
      <c r="M131" s="188"/>
      <c r="N131" s="188"/>
      <c r="O131" s="6"/>
      <c r="P131" s="6"/>
      <c r="Q131" s="6"/>
      <c r="R131" s="6"/>
      <c r="S131" s="6"/>
      <c r="T131" s="6"/>
      <c r="U131" s="6"/>
      <c r="V131" s="6"/>
      <c r="W131" s="6"/>
      <c r="X131" s="6"/>
      <c r="Y131" s="6"/>
      <c r="Z131" s="6"/>
      <c r="AA131" s="6"/>
      <c r="AB131" s="6"/>
      <c r="AC131" s="6"/>
      <c r="AD131" s="6"/>
      <c r="AE131" s="6"/>
      <c r="AF131" s="6"/>
      <c r="AG131" s="6"/>
      <c r="AH131" s="6"/>
      <c r="AI131" s="6"/>
      <c r="AJ131" s="190"/>
      <c r="AK131" s="190"/>
      <c r="AL131" s="190"/>
      <c r="AM131" s="190"/>
      <c r="AN131" s="190"/>
      <c r="AO131" s="190"/>
      <c r="AP131" s="190"/>
      <c r="AQ131" s="190"/>
      <c r="AR131" s="190"/>
      <c r="AS131" s="190"/>
    </row>
    <row r="132" spans="1:45" ht="19.5" customHeight="1">
      <c r="A132" s="190"/>
      <c r="B132" s="190"/>
      <c r="C132" s="188"/>
      <c r="D132" s="188"/>
      <c r="E132" s="188"/>
      <c r="F132" s="188"/>
      <c r="G132" s="188"/>
      <c r="H132" s="188"/>
      <c r="I132" s="188"/>
      <c r="J132" s="188"/>
      <c r="K132" s="188"/>
      <c r="L132" s="188"/>
      <c r="M132" s="188"/>
      <c r="N132" s="188"/>
      <c r="O132" s="6"/>
      <c r="P132" s="6"/>
      <c r="Q132" s="6"/>
      <c r="R132" s="6"/>
      <c r="S132" s="6"/>
      <c r="T132" s="6"/>
      <c r="U132" s="6"/>
      <c r="V132" s="6"/>
      <c r="W132" s="6"/>
      <c r="X132" s="6"/>
      <c r="Y132" s="6"/>
      <c r="Z132" s="6"/>
      <c r="AA132" s="6"/>
      <c r="AB132" s="6"/>
      <c r="AC132" s="6"/>
      <c r="AD132" s="6"/>
      <c r="AE132" s="6"/>
      <c r="AF132" s="6"/>
      <c r="AG132" s="6"/>
      <c r="AH132" s="6"/>
      <c r="AI132" s="6"/>
      <c r="AJ132" s="190"/>
      <c r="AK132" s="190"/>
      <c r="AL132" s="190"/>
      <c r="AM132" s="190"/>
      <c r="AN132" s="190"/>
      <c r="AO132" s="190"/>
      <c r="AP132" s="190"/>
      <c r="AQ132" s="190"/>
      <c r="AR132" s="190"/>
      <c r="AS132" s="190"/>
    </row>
    <row r="133" spans="1:45" ht="19.5" customHeight="1">
      <c r="A133" s="190"/>
      <c r="B133" s="190"/>
      <c r="C133" s="188"/>
      <c r="D133" s="188"/>
      <c r="E133" s="188"/>
      <c r="F133" s="188"/>
      <c r="G133" s="188"/>
      <c r="H133" s="188"/>
      <c r="I133" s="188"/>
      <c r="J133" s="188"/>
      <c r="K133" s="188"/>
      <c r="L133" s="188"/>
      <c r="M133" s="188"/>
      <c r="N133" s="188"/>
      <c r="O133" s="6"/>
      <c r="P133" s="6"/>
      <c r="Q133" s="6"/>
      <c r="R133" s="6"/>
      <c r="S133" s="6"/>
      <c r="T133" s="6"/>
      <c r="U133" s="6"/>
      <c r="V133" s="6"/>
      <c r="W133" s="6"/>
      <c r="X133" s="6"/>
      <c r="Y133" s="6"/>
      <c r="Z133" s="6"/>
      <c r="AA133" s="6"/>
      <c r="AB133" s="6"/>
      <c r="AC133" s="6"/>
      <c r="AD133" s="6"/>
      <c r="AE133" s="6"/>
      <c r="AF133" s="6"/>
      <c r="AG133" s="6"/>
      <c r="AH133" s="6"/>
      <c r="AI133" s="6"/>
      <c r="AJ133" s="190"/>
      <c r="AK133" s="190"/>
      <c r="AL133" s="190"/>
      <c r="AM133" s="190"/>
      <c r="AN133" s="190"/>
      <c r="AO133" s="190"/>
      <c r="AP133" s="190"/>
      <c r="AQ133" s="190"/>
      <c r="AR133" s="190"/>
      <c r="AS133" s="190"/>
    </row>
    <row r="134" spans="1:45" ht="19.5" customHeight="1">
      <c r="A134" s="190"/>
      <c r="B134" s="190"/>
      <c r="C134" s="188"/>
      <c r="D134" s="188"/>
      <c r="E134" s="188"/>
      <c r="F134" s="188"/>
      <c r="G134" s="188"/>
      <c r="H134" s="188"/>
      <c r="I134" s="188"/>
      <c r="J134" s="188"/>
      <c r="K134" s="188"/>
      <c r="L134" s="188"/>
      <c r="M134" s="188"/>
      <c r="N134" s="188"/>
      <c r="O134" s="6"/>
      <c r="P134" s="6"/>
      <c r="Q134" s="6"/>
      <c r="R134" s="6"/>
      <c r="S134" s="6"/>
      <c r="T134" s="6"/>
      <c r="U134" s="6"/>
      <c r="V134" s="6"/>
      <c r="W134" s="6"/>
      <c r="X134" s="6"/>
      <c r="Y134" s="6"/>
      <c r="Z134" s="6"/>
      <c r="AA134" s="6"/>
      <c r="AB134" s="6"/>
      <c r="AC134" s="6"/>
      <c r="AD134" s="6"/>
      <c r="AE134" s="6"/>
      <c r="AF134" s="6"/>
      <c r="AG134" s="6"/>
      <c r="AH134" s="6"/>
      <c r="AI134" s="6"/>
      <c r="AJ134" s="190"/>
      <c r="AK134" s="190"/>
      <c r="AL134" s="190"/>
      <c r="AM134" s="190"/>
      <c r="AN134" s="190"/>
      <c r="AO134" s="190"/>
      <c r="AP134" s="190"/>
      <c r="AQ134" s="190"/>
      <c r="AR134" s="190"/>
      <c r="AS134" s="190"/>
    </row>
    <row r="135" spans="1:45" ht="19.5" customHeight="1">
      <c r="A135" s="190"/>
      <c r="B135" s="190"/>
      <c r="C135" s="188"/>
      <c r="D135" s="188"/>
      <c r="E135" s="188"/>
      <c r="F135" s="188"/>
      <c r="G135" s="188"/>
      <c r="H135" s="188"/>
      <c r="I135" s="188"/>
      <c r="J135" s="188"/>
      <c r="K135" s="188"/>
      <c r="L135" s="188"/>
      <c r="M135" s="188"/>
      <c r="N135" s="188"/>
      <c r="O135" s="6"/>
      <c r="P135" s="6"/>
      <c r="Q135" s="6"/>
      <c r="R135" s="6"/>
      <c r="S135" s="6"/>
      <c r="T135" s="6"/>
      <c r="U135" s="6"/>
      <c r="V135" s="6"/>
      <c r="W135" s="6"/>
      <c r="X135" s="6"/>
      <c r="Y135" s="6"/>
      <c r="Z135" s="6"/>
      <c r="AA135" s="6"/>
      <c r="AB135" s="6"/>
      <c r="AC135" s="6"/>
      <c r="AD135" s="6"/>
      <c r="AE135" s="6"/>
      <c r="AF135" s="6"/>
      <c r="AG135" s="6"/>
      <c r="AH135" s="6"/>
      <c r="AI135" s="6"/>
      <c r="AJ135" s="190"/>
      <c r="AK135" s="190"/>
      <c r="AL135" s="190"/>
      <c r="AM135" s="190"/>
      <c r="AN135" s="190"/>
      <c r="AO135" s="190"/>
      <c r="AP135" s="190"/>
      <c r="AQ135" s="190"/>
      <c r="AR135" s="190"/>
      <c r="AS135" s="190"/>
    </row>
    <row r="136" spans="1:45" ht="19.5" customHeight="1">
      <c r="A136" s="190"/>
      <c r="B136" s="190"/>
      <c r="C136" s="188"/>
      <c r="D136" s="188"/>
      <c r="E136" s="188"/>
      <c r="F136" s="188"/>
      <c r="G136" s="188"/>
      <c r="H136" s="188"/>
      <c r="I136" s="188"/>
      <c r="J136" s="188"/>
      <c r="K136" s="188"/>
      <c r="L136" s="188"/>
      <c r="M136" s="188"/>
      <c r="N136" s="188"/>
      <c r="O136" s="6"/>
      <c r="P136" s="6"/>
      <c r="Q136" s="6"/>
      <c r="R136" s="6"/>
      <c r="S136" s="6"/>
      <c r="T136" s="6"/>
      <c r="U136" s="6"/>
      <c r="V136" s="6"/>
      <c r="W136" s="6"/>
      <c r="X136" s="6"/>
      <c r="Y136" s="6"/>
      <c r="Z136" s="6"/>
      <c r="AA136" s="6"/>
      <c r="AB136" s="6"/>
      <c r="AC136" s="6"/>
      <c r="AD136" s="6"/>
      <c r="AE136" s="6"/>
      <c r="AF136" s="6"/>
      <c r="AG136" s="6"/>
      <c r="AH136" s="6"/>
      <c r="AI136" s="6"/>
      <c r="AJ136" s="190"/>
      <c r="AK136" s="190"/>
      <c r="AL136" s="190"/>
      <c r="AM136" s="190"/>
      <c r="AN136" s="190"/>
      <c r="AO136" s="190"/>
      <c r="AP136" s="190"/>
      <c r="AQ136" s="190"/>
      <c r="AR136" s="190"/>
      <c r="AS136" s="190"/>
    </row>
    <row r="137" spans="1:45" ht="19.5" customHeight="1">
      <c r="A137" s="190"/>
      <c r="B137" s="190"/>
      <c r="C137" s="188"/>
      <c r="D137" s="188"/>
      <c r="E137" s="188"/>
      <c r="F137" s="188"/>
      <c r="G137" s="188"/>
      <c r="H137" s="188"/>
      <c r="I137" s="188"/>
      <c r="J137" s="188"/>
      <c r="K137" s="188"/>
      <c r="L137" s="188"/>
      <c r="M137" s="188"/>
      <c r="N137" s="188"/>
      <c r="O137" s="6"/>
      <c r="P137" s="6"/>
      <c r="Q137" s="6"/>
      <c r="R137" s="6"/>
      <c r="S137" s="6"/>
      <c r="T137" s="6"/>
      <c r="U137" s="6"/>
      <c r="V137" s="6"/>
      <c r="W137" s="6"/>
      <c r="X137" s="6"/>
      <c r="Y137" s="6"/>
      <c r="Z137" s="6"/>
      <c r="AA137" s="6"/>
      <c r="AB137" s="6"/>
      <c r="AC137" s="6"/>
      <c r="AD137" s="6"/>
      <c r="AE137" s="6"/>
      <c r="AF137" s="6"/>
      <c r="AG137" s="6"/>
      <c r="AH137" s="6"/>
      <c r="AI137" s="6"/>
      <c r="AJ137" s="190"/>
      <c r="AK137" s="190"/>
      <c r="AL137" s="190"/>
      <c r="AM137" s="190"/>
      <c r="AN137" s="190"/>
      <c r="AO137" s="190"/>
      <c r="AP137" s="190"/>
      <c r="AQ137" s="190"/>
      <c r="AR137" s="190"/>
      <c r="AS137" s="190"/>
    </row>
    <row r="138" spans="1:45" ht="19.5" customHeight="1">
      <c r="A138" s="190"/>
      <c r="B138" s="190"/>
      <c r="C138" s="188"/>
      <c r="D138" s="188"/>
      <c r="E138" s="188"/>
      <c r="F138" s="188"/>
      <c r="G138" s="188"/>
      <c r="H138" s="188"/>
      <c r="I138" s="188"/>
      <c r="J138" s="188"/>
      <c r="K138" s="188"/>
      <c r="L138" s="188"/>
      <c r="M138" s="188"/>
      <c r="N138" s="188"/>
      <c r="O138" s="6"/>
      <c r="P138" s="6"/>
      <c r="Q138" s="6"/>
      <c r="R138" s="6"/>
      <c r="S138" s="6"/>
      <c r="T138" s="6"/>
      <c r="U138" s="6"/>
      <c r="V138" s="6"/>
      <c r="W138" s="6"/>
      <c r="X138" s="6"/>
      <c r="Y138" s="6"/>
      <c r="Z138" s="6"/>
      <c r="AA138" s="6"/>
      <c r="AB138" s="6"/>
      <c r="AC138" s="6"/>
      <c r="AD138" s="6"/>
      <c r="AE138" s="6"/>
      <c r="AF138" s="6"/>
      <c r="AG138" s="6"/>
      <c r="AH138" s="6"/>
      <c r="AI138" s="6"/>
      <c r="AJ138" s="190"/>
      <c r="AK138" s="190"/>
      <c r="AL138" s="190"/>
      <c r="AM138" s="190"/>
      <c r="AN138" s="190"/>
      <c r="AO138" s="190"/>
      <c r="AP138" s="190"/>
      <c r="AQ138" s="190"/>
      <c r="AR138" s="190"/>
      <c r="AS138" s="190"/>
    </row>
    <row r="139" spans="1:45" ht="19.5" customHeight="1">
      <c r="A139" s="190"/>
      <c r="B139" s="190"/>
      <c r="C139" s="188"/>
      <c r="D139" s="188"/>
      <c r="E139" s="188"/>
      <c r="F139" s="188"/>
      <c r="G139" s="188"/>
      <c r="H139" s="188"/>
      <c r="I139" s="188"/>
      <c r="J139" s="188"/>
      <c r="K139" s="188"/>
      <c r="L139" s="188"/>
      <c r="M139" s="188"/>
      <c r="N139" s="188"/>
      <c r="O139" s="6"/>
      <c r="P139" s="6"/>
      <c r="Q139" s="6"/>
      <c r="R139" s="6"/>
      <c r="S139" s="6"/>
      <c r="T139" s="6"/>
      <c r="U139" s="6"/>
      <c r="V139" s="6"/>
      <c r="W139" s="6"/>
      <c r="X139" s="6"/>
      <c r="Y139" s="6"/>
      <c r="Z139" s="6"/>
      <c r="AA139" s="6"/>
      <c r="AB139" s="6"/>
      <c r="AC139" s="6"/>
      <c r="AD139" s="6"/>
      <c r="AE139" s="6"/>
      <c r="AF139" s="6"/>
      <c r="AG139" s="6"/>
      <c r="AH139" s="6"/>
      <c r="AI139" s="6"/>
      <c r="AJ139" s="190"/>
      <c r="AK139" s="190"/>
      <c r="AL139" s="190"/>
      <c r="AM139" s="190"/>
      <c r="AN139" s="190"/>
      <c r="AO139" s="190"/>
      <c r="AP139" s="190"/>
      <c r="AQ139" s="190"/>
      <c r="AR139" s="190"/>
      <c r="AS139" s="190"/>
    </row>
    <row r="140" spans="1:45" ht="19.5" customHeight="1">
      <c r="A140" s="190"/>
      <c r="B140" s="190"/>
      <c r="C140" s="188"/>
      <c r="D140" s="188"/>
      <c r="E140" s="188"/>
      <c r="F140" s="188"/>
      <c r="G140" s="188"/>
      <c r="H140" s="188"/>
      <c r="I140" s="188"/>
      <c r="J140" s="188"/>
      <c r="K140" s="188"/>
      <c r="L140" s="188"/>
      <c r="M140" s="188"/>
      <c r="N140" s="188"/>
      <c r="O140" s="6"/>
      <c r="P140" s="6"/>
      <c r="Q140" s="6"/>
      <c r="R140" s="6"/>
      <c r="S140" s="6"/>
      <c r="T140" s="6"/>
      <c r="U140" s="6"/>
      <c r="V140" s="6"/>
      <c r="W140" s="6"/>
      <c r="X140" s="6"/>
      <c r="Y140" s="6"/>
      <c r="Z140" s="6"/>
      <c r="AA140" s="6"/>
      <c r="AB140" s="6"/>
      <c r="AC140" s="6"/>
      <c r="AD140" s="6"/>
      <c r="AE140" s="6"/>
      <c r="AF140" s="6"/>
      <c r="AG140" s="6"/>
      <c r="AH140" s="6"/>
      <c r="AI140" s="6"/>
      <c r="AJ140" s="190"/>
      <c r="AK140" s="190"/>
      <c r="AL140" s="190"/>
      <c r="AM140" s="190"/>
      <c r="AN140" s="190"/>
      <c r="AO140" s="190"/>
      <c r="AP140" s="190"/>
      <c r="AQ140" s="190"/>
      <c r="AR140" s="190"/>
      <c r="AS140" s="190"/>
    </row>
    <row r="141" spans="1:45" ht="19.5" customHeight="1">
      <c r="A141" s="190"/>
      <c r="B141" s="190"/>
      <c r="C141" s="188"/>
      <c r="D141" s="188"/>
      <c r="E141" s="188"/>
      <c r="F141" s="188"/>
      <c r="G141" s="188"/>
      <c r="H141" s="188"/>
      <c r="I141" s="188"/>
      <c r="J141" s="188"/>
      <c r="K141" s="188"/>
      <c r="L141" s="188"/>
      <c r="M141" s="188"/>
      <c r="N141" s="188"/>
      <c r="O141" s="6"/>
      <c r="P141" s="6"/>
      <c r="Q141" s="6"/>
      <c r="R141" s="6"/>
      <c r="S141" s="6"/>
      <c r="T141" s="6"/>
      <c r="U141" s="6"/>
      <c r="V141" s="6"/>
      <c r="W141" s="6"/>
      <c r="X141" s="6"/>
      <c r="Y141" s="6"/>
      <c r="Z141" s="6"/>
      <c r="AA141" s="6"/>
      <c r="AB141" s="6"/>
      <c r="AC141" s="6"/>
      <c r="AD141" s="6"/>
      <c r="AE141" s="6"/>
      <c r="AF141" s="6"/>
      <c r="AG141" s="6"/>
      <c r="AH141" s="6"/>
      <c r="AI141" s="6"/>
      <c r="AJ141" s="190"/>
      <c r="AK141" s="190"/>
      <c r="AL141" s="190"/>
      <c r="AM141" s="190"/>
      <c r="AN141" s="190"/>
      <c r="AO141" s="190"/>
      <c r="AP141" s="190"/>
      <c r="AQ141" s="190"/>
      <c r="AR141" s="190"/>
      <c r="AS141" s="190"/>
    </row>
    <row r="142" spans="1:45" ht="19.5" customHeight="1">
      <c r="A142" s="190"/>
      <c r="B142" s="190"/>
      <c r="C142" s="188"/>
      <c r="D142" s="188"/>
      <c r="E142" s="188"/>
      <c r="F142" s="188"/>
      <c r="G142" s="188"/>
      <c r="H142" s="188"/>
      <c r="I142" s="188"/>
      <c r="J142" s="188"/>
      <c r="K142" s="188"/>
      <c r="L142" s="188"/>
      <c r="M142" s="188"/>
      <c r="N142" s="188"/>
      <c r="O142" s="6"/>
      <c r="P142" s="6"/>
      <c r="Q142" s="6"/>
      <c r="R142" s="6"/>
      <c r="S142" s="6"/>
      <c r="T142" s="6"/>
      <c r="U142" s="6"/>
      <c r="V142" s="6"/>
      <c r="W142" s="6"/>
      <c r="X142" s="6"/>
      <c r="Y142" s="6"/>
      <c r="Z142" s="6"/>
      <c r="AA142" s="6"/>
      <c r="AB142" s="6"/>
      <c r="AC142" s="6"/>
      <c r="AD142" s="6"/>
      <c r="AE142" s="6"/>
      <c r="AF142" s="6"/>
      <c r="AG142" s="6"/>
      <c r="AH142" s="6"/>
      <c r="AI142" s="6"/>
      <c r="AJ142" s="190"/>
      <c r="AK142" s="190"/>
      <c r="AL142" s="190"/>
      <c r="AM142" s="190"/>
      <c r="AN142" s="190"/>
      <c r="AO142" s="190"/>
      <c r="AP142" s="190"/>
      <c r="AQ142" s="190"/>
      <c r="AR142" s="190"/>
      <c r="AS142" s="190"/>
    </row>
    <row r="143" spans="1:45" ht="19.5" customHeight="1">
      <c r="A143" s="190"/>
      <c r="B143" s="190"/>
      <c r="C143" s="188"/>
      <c r="D143" s="188"/>
      <c r="E143" s="188"/>
      <c r="F143" s="188"/>
      <c r="G143" s="188"/>
      <c r="H143" s="188"/>
      <c r="I143" s="188"/>
      <c r="J143" s="188"/>
      <c r="K143" s="188"/>
      <c r="L143" s="188"/>
      <c r="M143" s="188"/>
      <c r="N143" s="188"/>
      <c r="O143" s="6"/>
      <c r="P143" s="6"/>
      <c r="Q143" s="6"/>
      <c r="R143" s="6"/>
      <c r="S143" s="6"/>
      <c r="T143" s="6"/>
      <c r="U143" s="6"/>
      <c r="V143" s="6"/>
      <c r="W143" s="6"/>
      <c r="X143" s="6"/>
      <c r="Y143" s="6"/>
      <c r="Z143" s="6"/>
      <c r="AA143" s="6"/>
      <c r="AB143" s="6"/>
      <c r="AC143" s="6"/>
      <c r="AD143" s="6"/>
      <c r="AE143" s="6"/>
      <c r="AF143" s="6"/>
      <c r="AG143" s="6"/>
      <c r="AH143" s="6"/>
      <c r="AI143" s="6"/>
      <c r="AJ143" s="190"/>
      <c r="AK143" s="190"/>
      <c r="AL143" s="190"/>
      <c r="AM143" s="190"/>
      <c r="AN143" s="190"/>
      <c r="AO143" s="190"/>
      <c r="AP143" s="190"/>
      <c r="AQ143" s="190"/>
      <c r="AR143" s="190"/>
      <c r="AS143" s="190"/>
    </row>
    <row r="144" spans="1:45" ht="19.5" customHeight="1">
      <c r="A144" s="190"/>
      <c r="B144" s="190"/>
      <c r="C144" s="188"/>
      <c r="D144" s="188"/>
      <c r="E144" s="188"/>
      <c r="F144" s="188"/>
      <c r="G144" s="188"/>
      <c r="H144" s="188"/>
      <c r="I144" s="188"/>
      <c r="J144" s="188"/>
      <c r="K144" s="188"/>
      <c r="L144" s="188"/>
      <c r="M144" s="188"/>
      <c r="N144" s="188"/>
      <c r="O144" s="6"/>
      <c r="P144" s="6"/>
      <c r="Q144" s="6"/>
      <c r="R144" s="6"/>
      <c r="S144" s="6"/>
      <c r="T144" s="6"/>
      <c r="U144" s="6"/>
      <c r="V144" s="6"/>
      <c r="W144" s="6"/>
      <c r="X144" s="6"/>
      <c r="Y144" s="6"/>
      <c r="Z144" s="6"/>
      <c r="AA144" s="6"/>
      <c r="AB144" s="6"/>
      <c r="AC144" s="6"/>
      <c r="AD144" s="6"/>
      <c r="AE144" s="6"/>
      <c r="AF144" s="6"/>
      <c r="AG144" s="6"/>
      <c r="AH144" s="6"/>
      <c r="AI144" s="6"/>
      <c r="AJ144" s="190"/>
      <c r="AK144" s="190"/>
      <c r="AL144" s="190"/>
      <c r="AM144" s="190"/>
      <c r="AN144" s="190"/>
      <c r="AO144" s="190"/>
      <c r="AP144" s="190"/>
      <c r="AQ144" s="190"/>
      <c r="AR144" s="190"/>
      <c r="AS144" s="190"/>
    </row>
    <row r="145" spans="1:45" ht="19.5" customHeight="1">
      <c r="A145" s="190"/>
      <c r="B145" s="190"/>
      <c r="C145" s="188"/>
      <c r="D145" s="188"/>
      <c r="E145" s="188"/>
      <c r="F145" s="188"/>
      <c r="G145" s="188"/>
      <c r="H145" s="188"/>
      <c r="I145" s="188"/>
      <c r="J145" s="188"/>
      <c r="K145" s="188"/>
      <c r="L145" s="188"/>
      <c r="M145" s="188"/>
      <c r="N145" s="188"/>
      <c r="O145" s="6"/>
      <c r="P145" s="6"/>
      <c r="Q145" s="6"/>
      <c r="R145" s="6"/>
      <c r="S145" s="6"/>
      <c r="T145" s="6"/>
      <c r="U145" s="6"/>
      <c r="V145" s="6"/>
      <c r="W145" s="6"/>
      <c r="X145" s="6"/>
      <c r="Y145" s="6"/>
      <c r="Z145" s="6"/>
      <c r="AA145" s="6"/>
      <c r="AB145" s="6"/>
      <c r="AC145" s="6"/>
      <c r="AD145" s="6"/>
      <c r="AE145" s="6"/>
      <c r="AF145" s="6"/>
      <c r="AG145" s="6"/>
      <c r="AH145" s="6"/>
      <c r="AI145" s="6"/>
      <c r="AJ145" s="190"/>
      <c r="AK145" s="190"/>
      <c r="AL145" s="190"/>
      <c r="AM145" s="190"/>
      <c r="AN145" s="190"/>
      <c r="AO145" s="190"/>
      <c r="AP145" s="190"/>
      <c r="AQ145" s="190"/>
      <c r="AR145" s="190"/>
      <c r="AS145" s="190"/>
    </row>
    <row r="146" spans="1:45" ht="19.5" customHeight="1">
      <c r="A146" s="190"/>
      <c r="B146" s="190"/>
      <c r="C146" s="188"/>
      <c r="D146" s="188"/>
      <c r="E146" s="188"/>
      <c r="F146" s="188"/>
      <c r="G146" s="188"/>
      <c r="H146" s="188"/>
      <c r="I146" s="188"/>
      <c r="J146" s="188"/>
      <c r="K146" s="188"/>
      <c r="L146" s="188"/>
      <c r="M146" s="188"/>
      <c r="N146" s="188"/>
      <c r="O146" s="6"/>
      <c r="P146" s="6"/>
      <c r="Q146" s="6"/>
      <c r="R146" s="6"/>
      <c r="S146" s="6"/>
      <c r="T146" s="6"/>
      <c r="U146" s="6"/>
      <c r="V146" s="6"/>
      <c r="W146" s="6"/>
      <c r="X146" s="6"/>
      <c r="Y146" s="6"/>
      <c r="Z146" s="6"/>
      <c r="AA146" s="6"/>
      <c r="AB146" s="6"/>
      <c r="AC146" s="6"/>
      <c r="AD146" s="6"/>
      <c r="AE146" s="6"/>
      <c r="AF146" s="6"/>
      <c r="AG146" s="6"/>
      <c r="AH146" s="6"/>
      <c r="AI146" s="6"/>
      <c r="AJ146" s="190"/>
      <c r="AK146" s="190"/>
      <c r="AL146" s="190"/>
      <c r="AM146" s="190"/>
      <c r="AN146" s="190"/>
      <c r="AO146" s="190"/>
      <c r="AP146" s="190"/>
      <c r="AQ146" s="190"/>
      <c r="AR146" s="190"/>
      <c r="AS146" s="190"/>
    </row>
    <row r="147" spans="1:45" ht="19.5" customHeight="1">
      <c r="A147" s="190"/>
      <c r="B147" s="190"/>
      <c r="C147" s="188"/>
      <c r="D147" s="188"/>
      <c r="E147" s="188"/>
      <c r="F147" s="188"/>
      <c r="G147" s="188"/>
      <c r="H147" s="188"/>
      <c r="I147" s="188"/>
      <c r="J147" s="188"/>
      <c r="K147" s="188"/>
      <c r="L147" s="188"/>
      <c r="M147" s="188"/>
      <c r="N147" s="188"/>
      <c r="O147" s="6"/>
      <c r="P147" s="6"/>
      <c r="Q147" s="6"/>
      <c r="R147" s="6"/>
      <c r="S147" s="6"/>
      <c r="T147" s="6"/>
      <c r="U147" s="6"/>
      <c r="V147" s="6"/>
      <c r="W147" s="6"/>
      <c r="X147" s="6"/>
      <c r="Y147" s="6"/>
      <c r="Z147" s="6"/>
      <c r="AA147" s="6"/>
      <c r="AB147" s="6"/>
      <c r="AC147" s="6"/>
      <c r="AD147" s="6"/>
      <c r="AE147" s="6"/>
      <c r="AF147" s="6"/>
      <c r="AG147" s="6"/>
      <c r="AH147" s="6"/>
      <c r="AI147" s="6"/>
      <c r="AJ147" s="190"/>
      <c r="AK147" s="190"/>
      <c r="AL147" s="190"/>
      <c r="AM147" s="190"/>
      <c r="AN147" s="190"/>
      <c r="AO147" s="190"/>
      <c r="AP147" s="190"/>
      <c r="AQ147" s="190"/>
      <c r="AR147" s="190"/>
      <c r="AS147" s="190"/>
    </row>
    <row r="148" spans="1:45" ht="19.5" customHeight="1">
      <c r="A148" s="190"/>
      <c r="B148" s="190"/>
      <c r="C148" s="188"/>
      <c r="D148" s="188"/>
      <c r="E148" s="188"/>
      <c r="F148" s="188"/>
      <c r="G148" s="188"/>
      <c r="H148" s="188"/>
      <c r="I148" s="188"/>
      <c r="J148" s="188"/>
      <c r="K148" s="188"/>
      <c r="L148" s="188"/>
      <c r="M148" s="188"/>
      <c r="N148" s="188"/>
      <c r="O148" s="6"/>
      <c r="P148" s="6"/>
      <c r="Q148" s="6"/>
      <c r="R148" s="6"/>
      <c r="S148" s="6"/>
      <c r="T148" s="6"/>
      <c r="U148" s="6"/>
      <c r="V148" s="6"/>
      <c r="W148" s="6"/>
      <c r="X148" s="6"/>
      <c r="Y148" s="6"/>
      <c r="Z148" s="6"/>
      <c r="AA148" s="6"/>
      <c r="AB148" s="6"/>
      <c r="AC148" s="6"/>
      <c r="AD148" s="6"/>
      <c r="AE148" s="6"/>
      <c r="AF148" s="6"/>
      <c r="AG148" s="6"/>
      <c r="AH148" s="6"/>
      <c r="AI148" s="6"/>
      <c r="AJ148" s="190"/>
      <c r="AK148" s="190"/>
      <c r="AL148" s="190"/>
      <c r="AM148" s="190"/>
      <c r="AN148" s="190"/>
      <c r="AO148" s="190"/>
      <c r="AP148" s="190"/>
      <c r="AQ148" s="190"/>
      <c r="AR148" s="190"/>
      <c r="AS148" s="190"/>
    </row>
    <row r="149" spans="1:45" ht="19.5" customHeight="1">
      <c r="A149" s="190"/>
      <c r="B149" s="190"/>
      <c r="C149" s="188"/>
      <c r="D149" s="188"/>
      <c r="E149" s="188"/>
      <c r="F149" s="188"/>
      <c r="G149" s="188"/>
      <c r="H149" s="188"/>
      <c r="I149" s="188"/>
      <c r="J149" s="188"/>
      <c r="K149" s="188"/>
      <c r="L149" s="188"/>
      <c r="M149" s="188"/>
      <c r="N149" s="188"/>
      <c r="O149" s="6"/>
      <c r="P149" s="6"/>
      <c r="Q149" s="6"/>
      <c r="R149" s="6"/>
      <c r="S149" s="6"/>
      <c r="T149" s="6"/>
      <c r="U149" s="6"/>
      <c r="V149" s="6"/>
      <c r="W149" s="6"/>
      <c r="X149" s="6"/>
      <c r="Y149" s="6"/>
      <c r="Z149" s="6"/>
      <c r="AA149" s="6"/>
      <c r="AB149" s="6"/>
      <c r="AC149" s="6"/>
      <c r="AD149" s="6"/>
      <c r="AE149" s="6"/>
      <c r="AF149" s="6"/>
      <c r="AG149" s="6"/>
      <c r="AH149" s="6"/>
      <c r="AI149" s="6"/>
      <c r="AJ149" s="190"/>
      <c r="AK149" s="190"/>
      <c r="AL149" s="190"/>
      <c r="AM149" s="190"/>
      <c r="AN149" s="190"/>
      <c r="AO149" s="190"/>
      <c r="AP149" s="190"/>
      <c r="AQ149" s="190"/>
      <c r="AR149" s="190"/>
      <c r="AS149" s="190"/>
    </row>
    <row r="150" spans="1:45" ht="19.5" customHeight="1">
      <c r="A150" s="190"/>
      <c r="B150" s="190"/>
      <c r="C150" s="188"/>
      <c r="D150" s="188"/>
      <c r="E150" s="188"/>
      <c r="F150" s="188"/>
      <c r="G150" s="188"/>
      <c r="H150" s="188"/>
      <c r="I150" s="188"/>
      <c r="J150" s="188"/>
      <c r="K150" s="188"/>
      <c r="L150" s="188"/>
      <c r="M150" s="188"/>
      <c r="N150" s="188"/>
      <c r="O150" s="6"/>
      <c r="P150" s="6"/>
      <c r="Q150" s="6"/>
      <c r="R150" s="6"/>
      <c r="S150" s="6"/>
      <c r="T150" s="6"/>
      <c r="U150" s="6"/>
      <c r="V150" s="6"/>
      <c r="W150" s="6"/>
      <c r="X150" s="6"/>
      <c r="Y150" s="6"/>
      <c r="Z150" s="6"/>
      <c r="AA150" s="6"/>
      <c r="AB150" s="6"/>
      <c r="AC150" s="6"/>
      <c r="AD150" s="6"/>
      <c r="AE150" s="6"/>
      <c r="AF150" s="6"/>
      <c r="AG150" s="6"/>
      <c r="AH150" s="6"/>
      <c r="AI150" s="6"/>
      <c r="AJ150" s="190"/>
      <c r="AK150" s="190"/>
      <c r="AL150" s="190"/>
      <c r="AM150" s="190"/>
      <c r="AN150" s="190"/>
      <c r="AO150" s="190"/>
      <c r="AP150" s="190"/>
      <c r="AQ150" s="190"/>
      <c r="AR150" s="190"/>
      <c r="AS150" s="190"/>
    </row>
    <row r="151" spans="1:45" ht="19.5" customHeight="1">
      <c r="A151" s="190"/>
      <c r="B151" s="190"/>
      <c r="C151" s="188"/>
      <c r="D151" s="188"/>
      <c r="E151" s="188"/>
      <c r="F151" s="188"/>
      <c r="G151" s="188"/>
      <c r="H151" s="188"/>
      <c r="I151" s="188"/>
      <c r="J151" s="188"/>
      <c r="K151" s="188"/>
      <c r="L151" s="188"/>
      <c r="M151" s="188"/>
      <c r="N151" s="188"/>
      <c r="O151" s="6"/>
      <c r="P151" s="6"/>
      <c r="Q151" s="6"/>
      <c r="R151" s="6"/>
      <c r="S151" s="6"/>
      <c r="T151" s="6"/>
      <c r="U151" s="6"/>
      <c r="V151" s="6"/>
      <c r="W151" s="6"/>
      <c r="X151" s="6"/>
      <c r="Y151" s="6"/>
      <c r="Z151" s="6"/>
      <c r="AA151" s="6"/>
      <c r="AB151" s="6"/>
      <c r="AC151" s="6"/>
      <c r="AD151" s="6"/>
      <c r="AE151" s="6"/>
      <c r="AF151" s="6"/>
      <c r="AG151" s="6"/>
      <c r="AH151" s="6"/>
      <c r="AI151" s="6"/>
      <c r="AJ151" s="190"/>
      <c r="AK151" s="190"/>
      <c r="AL151" s="190"/>
      <c r="AM151" s="190"/>
      <c r="AN151" s="190"/>
      <c r="AO151" s="190"/>
      <c r="AP151" s="190"/>
      <c r="AQ151" s="190"/>
      <c r="AR151" s="190"/>
      <c r="AS151" s="190"/>
    </row>
    <row r="152" spans="1:45" ht="19.5" customHeight="1">
      <c r="A152" s="190"/>
      <c r="B152" s="190"/>
      <c r="C152" s="188"/>
      <c r="D152" s="188"/>
      <c r="E152" s="188"/>
      <c r="F152" s="188"/>
      <c r="G152" s="188"/>
      <c r="H152" s="188"/>
      <c r="I152" s="188"/>
      <c r="J152" s="188"/>
      <c r="K152" s="188"/>
      <c r="L152" s="188"/>
      <c r="M152" s="188"/>
      <c r="N152" s="188"/>
      <c r="O152" s="6"/>
      <c r="P152" s="6"/>
      <c r="Q152" s="6"/>
      <c r="R152" s="6"/>
      <c r="S152" s="6"/>
      <c r="T152" s="6"/>
      <c r="U152" s="6"/>
      <c r="V152" s="6"/>
      <c r="W152" s="6"/>
      <c r="X152" s="6"/>
      <c r="Y152" s="6"/>
      <c r="Z152" s="6"/>
      <c r="AA152" s="6"/>
      <c r="AB152" s="6"/>
      <c r="AC152" s="6"/>
      <c r="AD152" s="6"/>
      <c r="AE152" s="6"/>
      <c r="AF152" s="6"/>
      <c r="AG152" s="6"/>
      <c r="AH152" s="6"/>
      <c r="AI152" s="6"/>
      <c r="AJ152" s="190"/>
      <c r="AK152" s="190"/>
      <c r="AL152" s="190"/>
      <c r="AM152" s="190"/>
      <c r="AN152" s="190"/>
      <c r="AO152" s="190"/>
      <c r="AP152" s="190"/>
      <c r="AQ152" s="190"/>
      <c r="AR152" s="190"/>
      <c r="AS152" s="190"/>
    </row>
    <row r="153" spans="1:45" ht="19.5" customHeight="1">
      <c r="A153" s="190"/>
      <c r="B153" s="190"/>
      <c r="C153" s="188"/>
      <c r="D153" s="188"/>
      <c r="E153" s="188"/>
      <c r="F153" s="188"/>
      <c r="G153" s="188"/>
      <c r="H153" s="188"/>
      <c r="I153" s="188"/>
      <c r="J153" s="188"/>
      <c r="K153" s="188"/>
      <c r="L153" s="188"/>
      <c r="M153" s="188"/>
      <c r="N153" s="188"/>
      <c r="O153" s="6"/>
      <c r="P153" s="6"/>
      <c r="Q153" s="6"/>
      <c r="R153" s="6"/>
      <c r="S153" s="6"/>
      <c r="T153" s="6"/>
      <c r="U153" s="6"/>
      <c r="V153" s="6"/>
      <c r="W153" s="6"/>
      <c r="X153" s="6"/>
      <c r="Y153" s="6"/>
      <c r="Z153" s="6"/>
      <c r="AA153" s="6"/>
      <c r="AB153" s="6"/>
      <c r="AC153" s="6"/>
      <c r="AD153" s="6"/>
      <c r="AE153" s="6"/>
      <c r="AF153" s="6"/>
      <c r="AG153" s="6"/>
      <c r="AH153" s="6"/>
      <c r="AI153" s="6"/>
      <c r="AJ153" s="190"/>
      <c r="AK153" s="190"/>
      <c r="AL153" s="190"/>
      <c r="AM153" s="190"/>
      <c r="AN153" s="190"/>
      <c r="AO153" s="190"/>
      <c r="AP153" s="190"/>
      <c r="AQ153" s="190"/>
      <c r="AR153" s="190"/>
      <c r="AS153" s="190"/>
    </row>
    <row r="154" spans="1:45" ht="19.5" customHeight="1">
      <c r="A154" s="190"/>
      <c r="B154" s="190"/>
      <c r="C154" s="188"/>
      <c r="D154" s="188"/>
      <c r="E154" s="188"/>
      <c r="F154" s="188"/>
      <c r="G154" s="188"/>
      <c r="H154" s="188"/>
      <c r="I154" s="188"/>
      <c r="J154" s="188"/>
      <c r="K154" s="188"/>
      <c r="L154" s="188"/>
      <c r="M154" s="188"/>
      <c r="N154" s="188"/>
      <c r="O154" s="6"/>
      <c r="P154" s="6"/>
      <c r="Q154" s="6"/>
      <c r="R154" s="6"/>
      <c r="S154" s="6"/>
      <c r="T154" s="6"/>
      <c r="U154" s="6"/>
      <c r="V154" s="6"/>
      <c r="W154" s="6"/>
      <c r="X154" s="6"/>
      <c r="Y154" s="6"/>
      <c r="Z154" s="6"/>
      <c r="AA154" s="6"/>
      <c r="AB154" s="6"/>
      <c r="AC154" s="6"/>
      <c r="AD154" s="6"/>
      <c r="AE154" s="6"/>
      <c r="AF154" s="6"/>
      <c r="AG154" s="6"/>
      <c r="AH154" s="6"/>
      <c r="AI154" s="6"/>
      <c r="AJ154" s="190"/>
      <c r="AK154" s="190"/>
      <c r="AL154" s="190"/>
      <c r="AM154" s="190"/>
      <c r="AN154" s="190"/>
      <c r="AO154" s="190"/>
      <c r="AP154" s="190"/>
      <c r="AQ154" s="190"/>
      <c r="AR154" s="190"/>
      <c r="AS154" s="190"/>
    </row>
    <row r="155" spans="1:45" ht="19.5" customHeight="1">
      <c r="A155" s="190"/>
      <c r="B155" s="190"/>
      <c r="C155" s="188"/>
      <c r="D155" s="188"/>
      <c r="E155" s="188"/>
      <c r="F155" s="188"/>
      <c r="G155" s="188"/>
      <c r="H155" s="188"/>
      <c r="I155" s="188"/>
      <c r="J155" s="188"/>
      <c r="K155" s="188"/>
      <c r="L155" s="188"/>
      <c r="M155" s="188"/>
      <c r="N155" s="188"/>
      <c r="O155" s="6"/>
      <c r="P155" s="6"/>
      <c r="Q155" s="6"/>
      <c r="R155" s="6"/>
      <c r="S155" s="6"/>
      <c r="T155" s="6"/>
      <c r="U155" s="6"/>
      <c r="V155" s="6"/>
      <c r="W155" s="6"/>
      <c r="X155" s="6"/>
      <c r="Y155" s="6"/>
      <c r="Z155" s="6"/>
      <c r="AA155" s="6"/>
      <c r="AB155" s="6"/>
      <c r="AC155" s="6"/>
      <c r="AD155" s="6"/>
      <c r="AE155" s="6"/>
      <c r="AF155" s="6"/>
      <c r="AG155" s="6"/>
      <c r="AH155" s="6"/>
      <c r="AI155" s="6"/>
      <c r="AJ155" s="190"/>
      <c r="AK155" s="190"/>
      <c r="AL155" s="190"/>
      <c r="AM155" s="190"/>
      <c r="AN155" s="190"/>
      <c r="AO155" s="190"/>
      <c r="AP155" s="190"/>
      <c r="AQ155" s="190"/>
      <c r="AR155" s="190"/>
      <c r="AS155" s="190"/>
    </row>
    <row r="156" spans="1:45" ht="19.5" customHeight="1">
      <c r="A156" s="190"/>
      <c r="B156" s="190"/>
      <c r="C156" s="188"/>
      <c r="D156" s="188"/>
      <c r="E156" s="188"/>
      <c r="F156" s="188"/>
      <c r="G156" s="188"/>
      <c r="H156" s="188"/>
      <c r="I156" s="188"/>
      <c r="J156" s="188"/>
      <c r="K156" s="188"/>
      <c r="L156" s="188"/>
      <c r="M156" s="188"/>
      <c r="N156" s="188"/>
      <c r="O156" s="6"/>
      <c r="P156" s="6"/>
      <c r="Q156" s="6"/>
      <c r="R156" s="6"/>
      <c r="S156" s="6"/>
      <c r="T156" s="6"/>
      <c r="U156" s="6"/>
      <c r="V156" s="6"/>
      <c r="W156" s="6"/>
      <c r="X156" s="6"/>
      <c r="Y156" s="6"/>
      <c r="Z156" s="6"/>
      <c r="AA156" s="6"/>
      <c r="AB156" s="6"/>
      <c r="AC156" s="6"/>
      <c r="AD156" s="6"/>
      <c r="AE156" s="6"/>
      <c r="AF156" s="6"/>
      <c r="AG156" s="6"/>
      <c r="AH156" s="6"/>
      <c r="AI156" s="6"/>
      <c r="AJ156" s="190"/>
      <c r="AK156" s="190"/>
      <c r="AL156" s="190"/>
      <c r="AM156" s="190"/>
      <c r="AN156" s="190"/>
      <c r="AO156" s="190"/>
      <c r="AP156" s="190"/>
      <c r="AQ156" s="190"/>
      <c r="AR156" s="190"/>
      <c r="AS156" s="190"/>
    </row>
    <row r="157" spans="1:45" ht="19.5" customHeight="1">
      <c r="A157" s="190"/>
      <c r="B157" s="190"/>
      <c r="C157" s="188"/>
      <c r="D157" s="188"/>
      <c r="E157" s="188"/>
      <c r="F157" s="188"/>
      <c r="G157" s="188"/>
      <c r="H157" s="188"/>
      <c r="I157" s="188"/>
      <c r="J157" s="188"/>
      <c r="K157" s="188"/>
      <c r="L157" s="188"/>
      <c r="M157" s="188"/>
      <c r="N157" s="188"/>
      <c r="O157" s="6"/>
      <c r="P157" s="6"/>
      <c r="Q157" s="6"/>
      <c r="R157" s="6"/>
      <c r="S157" s="6"/>
      <c r="T157" s="6"/>
      <c r="U157" s="6"/>
      <c r="V157" s="6"/>
      <c r="W157" s="6"/>
      <c r="X157" s="6"/>
      <c r="Y157" s="6"/>
      <c r="Z157" s="6"/>
      <c r="AA157" s="6"/>
      <c r="AB157" s="6"/>
      <c r="AC157" s="6"/>
      <c r="AD157" s="6"/>
      <c r="AE157" s="6"/>
      <c r="AF157" s="6"/>
      <c r="AG157" s="6"/>
      <c r="AH157" s="6"/>
      <c r="AI157" s="6"/>
      <c r="AJ157" s="190"/>
      <c r="AK157" s="190"/>
      <c r="AL157" s="190"/>
      <c r="AM157" s="190"/>
      <c r="AN157" s="190"/>
      <c r="AO157" s="190"/>
      <c r="AP157" s="190"/>
      <c r="AQ157" s="190"/>
      <c r="AR157" s="190"/>
      <c r="AS157" s="190"/>
    </row>
    <row r="158" spans="1:45" ht="19.5" customHeight="1">
      <c r="A158" s="190"/>
      <c r="B158" s="190"/>
      <c r="C158" s="188"/>
      <c r="D158" s="188"/>
      <c r="E158" s="188"/>
      <c r="F158" s="188"/>
      <c r="G158" s="188"/>
      <c r="H158" s="188"/>
      <c r="I158" s="188"/>
      <c r="J158" s="188"/>
      <c r="K158" s="188"/>
      <c r="L158" s="188"/>
      <c r="M158" s="188"/>
      <c r="N158" s="188"/>
      <c r="O158" s="6"/>
      <c r="P158" s="6"/>
      <c r="Q158" s="6"/>
      <c r="R158" s="6"/>
      <c r="S158" s="6"/>
      <c r="T158" s="6"/>
      <c r="U158" s="6"/>
      <c r="V158" s="6"/>
      <c r="W158" s="6"/>
      <c r="X158" s="6"/>
      <c r="Y158" s="6"/>
      <c r="Z158" s="6"/>
      <c r="AA158" s="6"/>
      <c r="AB158" s="6"/>
      <c r="AC158" s="6"/>
      <c r="AD158" s="6"/>
      <c r="AE158" s="6"/>
      <c r="AF158" s="6"/>
      <c r="AG158" s="6"/>
      <c r="AH158" s="6"/>
      <c r="AI158" s="6"/>
      <c r="AJ158" s="190"/>
      <c r="AK158" s="190"/>
      <c r="AL158" s="190"/>
      <c r="AM158" s="190"/>
      <c r="AN158" s="190"/>
      <c r="AO158" s="190"/>
      <c r="AP158" s="190"/>
      <c r="AQ158" s="190"/>
      <c r="AR158" s="190"/>
      <c r="AS158" s="190"/>
    </row>
    <row r="159" spans="1:45" ht="19.5" customHeight="1">
      <c r="A159" s="190"/>
      <c r="B159" s="190"/>
      <c r="C159" s="188"/>
      <c r="D159" s="188"/>
      <c r="E159" s="188"/>
      <c r="F159" s="188"/>
      <c r="G159" s="188"/>
      <c r="H159" s="188"/>
      <c r="I159" s="188"/>
      <c r="J159" s="188"/>
      <c r="K159" s="188"/>
      <c r="L159" s="188"/>
      <c r="M159" s="188"/>
      <c r="N159" s="188"/>
      <c r="O159" s="6"/>
      <c r="P159" s="6"/>
      <c r="Q159" s="6"/>
      <c r="R159" s="6"/>
      <c r="S159" s="6"/>
      <c r="T159" s="6"/>
      <c r="U159" s="6"/>
      <c r="V159" s="6"/>
      <c r="W159" s="6"/>
      <c r="X159" s="6"/>
      <c r="Y159" s="6"/>
      <c r="Z159" s="6"/>
      <c r="AA159" s="6"/>
      <c r="AB159" s="6"/>
      <c r="AC159" s="6"/>
      <c r="AD159" s="6"/>
      <c r="AE159" s="6"/>
      <c r="AF159" s="6"/>
      <c r="AG159" s="6"/>
      <c r="AH159" s="6"/>
      <c r="AI159" s="6"/>
      <c r="AJ159" s="190"/>
      <c r="AK159" s="190"/>
      <c r="AL159" s="190"/>
      <c r="AM159" s="190"/>
      <c r="AN159" s="190"/>
      <c r="AO159" s="190"/>
      <c r="AP159" s="190"/>
      <c r="AQ159" s="190"/>
      <c r="AR159" s="190"/>
      <c r="AS159" s="190"/>
    </row>
    <row r="160" spans="1:45" ht="19.5" customHeight="1">
      <c r="A160" s="190"/>
      <c r="B160" s="190"/>
      <c r="C160" s="188"/>
      <c r="D160" s="188"/>
      <c r="E160" s="188"/>
      <c r="F160" s="188"/>
      <c r="G160" s="188"/>
      <c r="H160" s="188"/>
      <c r="I160" s="188"/>
      <c r="J160" s="188"/>
      <c r="K160" s="188"/>
      <c r="L160" s="188"/>
      <c r="M160" s="188"/>
      <c r="N160" s="188"/>
      <c r="O160" s="6"/>
      <c r="P160" s="6"/>
      <c r="Q160" s="6"/>
      <c r="R160" s="6"/>
      <c r="S160" s="6"/>
      <c r="T160" s="6"/>
      <c r="U160" s="6"/>
      <c r="V160" s="6"/>
      <c r="W160" s="6"/>
      <c r="X160" s="6"/>
      <c r="Y160" s="6"/>
      <c r="Z160" s="6"/>
      <c r="AA160" s="6"/>
      <c r="AB160" s="6"/>
      <c r="AC160" s="6"/>
      <c r="AD160" s="6"/>
      <c r="AE160" s="6"/>
      <c r="AF160" s="6"/>
      <c r="AG160" s="6"/>
      <c r="AH160" s="6"/>
      <c r="AI160" s="6"/>
      <c r="AJ160" s="190"/>
      <c r="AK160" s="190"/>
      <c r="AL160" s="190"/>
      <c r="AM160" s="190"/>
      <c r="AN160" s="190"/>
      <c r="AO160" s="190"/>
      <c r="AP160" s="190"/>
      <c r="AQ160" s="190"/>
      <c r="AR160" s="190"/>
      <c r="AS160" s="190"/>
    </row>
    <row r="161" spans="1:45" ht="19.5" customHeight="1">
      <c r="A161" s="190"/>
      <c r="B161" s="190"/>
      <c r="C161" s="188"/>
      <c r="D161" s="188"/>
      <c r="E161" s="188"/>
      <c r="F161" s="188"/>
      <c r="G161" s="188"/>
      <c r="H161" s="188"/>
      <c r="I161" s="188"/>
      <c r="J161" s="188"/>
      <c r="K161" s="188"/>
      <c r="L161" s="188"/>
      <c r="M161" s="188"/>
      <c r="N161" s="188"/>
      <c r="O161" s="6"/>
      <c r="P161" s="6"/>
      <c r="Q161" s="6"/>
      <c r="R161" s="6"/>
      <c r="S161" s="6"/>
      <c r="T161" s="6"/>
      <c r="U161" s="6"/>
      <c r="V161" s="6"/>
      <c r="W161" s="6"/>
      <c r="X161" s="6"/>
      <c r="Y161" s="6"/>
      <c r="Z161" s="6"/>
      <c r="AA161" s="6"/>
      <c r="AB161" s="6"/>
      <c r="AC161" s="6"/>
      <c r="AD161" s="6"/>
      <c r="AE161" s="6"/>
      <c r="AF161" s="6"/>
      <c r="AG161" s="6"/>
      <c r="AH161" s="6"/>
      <c r="AI161" s="6"/>
      <c r="AJ161" s="190"/>
      <c r="AK161" s="190"/>
      <c r="AL161" s="190"/>
      <c r="AM161" s="190"/>
      <c r="AN161" s="190"/>
      <c r="AO161" s="190"/>
      <c r="AP161" s="190"/>
      <c r="AQ161" s="190"/>
      <c r="AR161" s="190"/>
      <c r="AS161" s="190"/>
    </row>
    <row r="162" spans="1:45" ht="19.5" customHeight="1">
      <c r="A162" s="190"/>
      <c r="B162" s="190"/>
      <c r="C162" s="188"/>
      <c r="D162" s="188"/>
      <c r="E162" s="188"/>
      <c r="F162" s="188"/>
      <c r="G162" s="188"/>
      <c r="H162" s="188"/>
      <c r="I162" s="188"/>
      <c r="J162" s="188"/>
      <c r="K162" s="188"/>
      <c r="L162" s="188"/>
      <c r="M162" s="188"/>
      <c r="N162" s="188"/>
      <c r="O162" s="6"/>
      <c r="P162" s="6"/>
      <c r="Q162" s="6"/>
      <c r="R162" s="6"/>
      <c r="S162" s="6"/>
      <c r="T162" s="6"/>
      <c r="U162" s="6"/>
      <c r="V162" s="6"/>
      <c r="W162" s="6"/>
      <c r="X162" s="6"/>
      <c r="Y162" s="6"/>
      <c r="Z162" s="6"/>
      <c r="AA162" s="6"/>
      <c r="AB162" s="6"/>
      <c r="AC162" s="6"/>
      <c r="AD162" s="6"/>
      <c r="AE162" s="6"/>
      <c r="AF162" s="6"/>
      <c r="AG162" s="6"/>
      <c r="AH162" s="6"/>
      <c r="AI162" s="6"/>
      <c r="AJ162" s="190"/>
      <c r="AK162" s="190"/>
      <c r="AL162" s="190"/>
      <c r="AM162" s="190"/>
      <c r="AN162" s="190"/>
      <c r="AO162" s="190"/>
      <c r="AP162" s="190"/>
      <c r="AQ162" s="190"/>
      <c r="AR162" s="190"/>
      <c r="AS162" s="190"/>
    </row>
    <row r="163" spans="1:45" ht="19.5" customHeight="1">
      <c r="A163" s="190"/>
      <c r="B163" s="190"/>
      <c r="C163" s="188"/>
      <c r="D163" s="188"/>
      <c r="E163" s="188"/>
      <c r="F163" s="188"/>
      <c r="G163" s="188"/>
      <c r="H163" s="188"/>
      <c r="I163" s="188"/>
      <c r="J163" s="188"/>
      <c r="K163" s="188"/>
      <c r="L163" s="188"/>
      <c r="M163" s="188"/>
      <c r="N163" s="188"/>
      <c r="O163" s="6"/>
      <c r="P163" s="6"/>
      <c r="Q163" s="6"/>
      <c r="R163" s="6"/>
      <c r="S163" s="6"/>
      <c r="T163" s="6"/>
      <c r="U163" s="6"/>
      <c r="V163" s="6"/>
      <c r="W163" s="6"/>
      <c r="X163" s="6"/>
      <c r="Y163" s="6"/>
      <c r="Z163" s="6"/>
      <c r="AA163" s="6"/>
      <c r="AB163" s="6"/>
      <c r="AC163" s="6"/>
      <c r="AD163" s="6"/>
      <c r="AE163" s="6"/>
      <c r="AF163" s="6"/>
      <c r="AG163" s="6"/>
      <c r="AH163" s="6"/>
      <c r="AI163" s="6"/>
      <c r="AJ163" s="190"/>
      <c r="AK163" s="190"/>
      <c r="AL163" s="190"/>
      <c r="AM163" s="190"/>
      <c r="AN163" s="190"/>
      <c r="AO163" s="190"/>
      <c r="AP163" s="190"/>
      <c r="AQ163" s="190"/>
      <c r="AR163" s="190"/>
      <c r="AS163" s="190"/>
    </row>
    <row r="164" spans="1:45" ht="19.5" customHeight="1">
      <c r="A164" s="190"/>
      <c r="B164" s="190"/>
      <c r="C164" s="188"/>
      <c r="D164" s="188"/>
      <c r="E164" s="188"/>
      <c r="F164" s="188"/>
      <c r="G164" s="188"/>
      <c r="H164" s="188"/>
      <c r="I164" s="188"/>
      <c r="J164" s="188"/>
      <c r="K164" s="188"/>
      <c r="L164" s="188"/>
      <c r="M164" s="188"/>
      <c r="N164" s="188"/>
      <c r="O164" s="6"/>
      <c r="P164" s="6"/>
      <c r="Q164" s="6"/>
      <c r="R164" s="6"/>
      <c r="S164" s="6"/>
      <c r="T164" s="6"/>
      <c r="U164" s="6"/>
      <c r="V164" s="6"/>
      <c r="W164" s="6"/>
      <c r="X164" s="6"/>
      <c r="Y164" s="6"/>
      <c r="Z164" s="6"/>
      <c r="AA164" s="6"/>
      <c r="AB164" s="6"/>
      <c r="AC164" s="6"/>
      <c r="AD164" s="6"/>
      <c r="AE164" s="6"/>
      <c r="AF164" s="6"/>
      <c r="AG164" s="6"/>
      <c r="AH164" s="6"/>
      <c r="AI164" s="6"/>
      <c r="AJ164" s="190"/>
      <c r="AK164" s="190"/>
      <c r="AL164" s="190"/>
      <c r="AM164" s="190"/>
      <c r="AN164" s="190"/>
      <c r="AO164" s="190"/>
      <c r="AP164" s="190"/>
      <c r="AQ164" s="190"/>
      <c r="AR164" s="190"/>
      <c r="AS164" s="190"/>
    </row>
    <row r="165" spans="1:45" ht="19.5" customHeight="1">
      <c r="A165" s="190"/>
      <c r="B165" s="190"/>
      <c r="C165" s="188"/>
      <c r="D165" s="188"/>
      <c r="E165" s="188"/>
      <c r="F165" s="188"/>
      <c r="G165" s="188"/>
      <c r="H165" s="188"/>
      <c r="I165" s="188"/>
      <c r="J165" s="188"/>
      <c r="K165" s="188"/>
      <c r="L165" s="188"/>
      <c r="M165" s="188"/>
      <c r="N165" s="188"/>
      <c r="O165" s="6"/>
      <c r="P165" s="6"/>
      <c r="Q165" s="6"/>
      <c r="R165" s="6"/>
      <c r="S165" s="6"/>
      <c r="T165" s="6"/>
      <c r="U165" s="6"/>
      <c r="V165" s="6"/>
      <c r="W165" s="6"/>
      <c r="X165" s="6"/>
      <c r="Y165" s="6"/>
      <c r="Z165" s="6"/>
      <c r="AA165" s="6"/>
      <c r="AB165" s="6"/>
      <c r="AC165" s="6"/>
      <c r="AD165" s="6"/>
      <c r="AE165" s="6"/>
      <c r="AF165" s="6"/>
      <c r="AG165" s="6"/>
      <c r="AH165" s="6"/>
      <c r="AI165" s="6"/>
      <c r="AJ165" s="190"/>
      <c r="AK165" s="190"/>
      <c r="AL165" s="190"/>
      <c r="AM165" s="190"/>
      <c r="AN165" s="190"/>
      <c r="AO165" s="190"/>
      <c r="AP165" s="190"/>
      <c r="AQ165" s="190"/>
      <c r="AR165" s="190"/>
      <c r="AS165" s="190"/>
    </row>
    <row r="166" spans="1:45" ht="19.5" customHeight="1">
      <c r="A166" s="190"/>
      <c r="B166" s="190"/>
      <c r="C166" s="188"/>
      <c r="D166" s="188"/>
      <c r="E166" s="188"/>
      <c r="F166" s="188"/>
      <c r="G166" s="188"/>
      <c r="H166" s="188"/>
      <c r="I166" s="188"/>
      <c r="J166" s="188"/>
      <c r="K166" s="188"/>
      <c r="L166" s="188"/>
      <c r="M166" s="188"/>
      <c r="N166" s="188"/>
      <c r="O166" s="6"/>
      <c r="P166" s="6"/>
      <c r="Q166" s="6"/>
      <c r="R166" s="6"/>
      <c r="S166" s="6"/>
      <c r="T166" s="6"/>
      <c r="U166" s="6"/>
      <c r="V166" s="6"/>
      <c r="W166" s="6"/>
      <c r="X166" s="6"/>
      <c r="Y166" s="6"/>
      <c r="Z166" s="6"/>
      <c r="AA166" s="6"/>
      <c r="AB166" s="6"/>
      <c r="AC166" s="6"/>
      <c r="AD166" s="6"/>
      <c r="AE166" s="6"/>
      <c r="AF166" s="6"/>
      <c r="AG166" s="6"/>
      <c r="AH166" s="6"/>
      <c r="AI166" s="6"/>
      <c r="AJ166" s="190"/>
      <c r="AK166" s="190"/>
      <c r="AL166" s="190"/>
      <c r="AM166" s="190"/>
      <c r="AN166" s="190"/>
      <c r="AO166" s="190"/>
      <c r="AP166" s="190"/>
      <c r="AQ166" s="190"/>
      <c r="AR166" s="190"/>
      <c r="AS166" s="190"/>
    </row>
    <row r="167" spans="1:45" ht="19.5" customHeight="1">
      <c r="A167" s="190"/>
      <c r="B167" s="190"/>
      <c r="C167" s="188"/>
      <c r="D167" s="188"/>
      <c r="E167" s="188"/>
      <c r="F167" s="188"/>
      <c r="G167" s="188"/>
      <c r="H167" s="188"/>
      <c r="I167" s="188"/>
      <c r="J167" s="188"/>
      <c r="K167" s="188"/>
      <c r="L167" s="188"/>
      <c r="M167" s="188"/>
      <c r="N167" s="188"/>
      <c r="O167" s="6"/>
      <c r="P167" s="6"/>
      <c r="Q167" s="6"/>
      <c r="R167" s="6"/>
      <c r="S167" s="6"/>
      <c r="T167" s="6"/>
      <c r="U167" s="6"/>
      <c r="V167" s="6"/>
      <c r="W167" s="6"/>
      <c r="X167" s="6"/>
      <c r="Y167" s="6"/>
      <c r="Z167" s="6"/>
      <c r="AA167" s="6"/>
      <c r="AB167" s="6"/>
      <c r="AC167" s="6"/>
      <c r="AD167" s="6"/>
      <c r="AE167" s="6"/>
      <c r="AF167" s="6"/>
      <c r="AG167" s="6"/>
      <c r="AH167" s="6"/>
      <c r="AI167" s="6"/>
      <c r="AJ167" s="190"/>
      <c r="AK167" s="190"/>
      <c r="AL167" s="190"/>
      <c r="AM167" s="190"/>
      <c r="AN167" s="190"/>
      <c r="AO167" s="190"/>
      <c r="AP167" s="190"/>
      <c r="AQ167" s="190"/>
      <c r="AR167" s="190"/>
      <c r="AS167" s="190"/>
    </row>
    <row r="168" spans="1:45" ht="19.5" customHeight="1">
      <c r="A168" s="190"/>
      <c r="B168" s="190"/>
      <c r="C168" s="188"/>
      <c r="D168" s="188"/>
      <c r="E168" s="188"/>
      <c r="F168" s="188"/>
      <c r="G168" s="188"/>
      <c r="H168" s="188"/>
      <c r="I168" s="188"/>
      <c r="J168" s="188"/>
      <c r="K168" s="188"/>
      <c r="L168" s="188"/>
      <c r="M168" s="188"/>
      <c r="N168" s="188"/>
      <c r="O168" s="6"/>
      <c r="P168" s="6"/>
      <c r="Q168" s="6"/>
      <c r="R168" s="6"/>
      <c r="S168" s="6"/>
      <c r="T168" s="6"/>
      <c r="U168" s="6"/>
      <c r="V168" s="6"/>
      <c r="W168" s="6"/>
      <c r="X168" s="6"/>
      <c r="Y168" s="6"/>
      <c r="Z168" s="6"/>
      <c r="AA168" s="6"/>
      <c r="AB168" s="6"/>
      <c r="AC168" s="6"/>
      <c r="AD168" s="6"/>
      <c r="AE168" s="6"/>
      <c r="AF168" s="6"/>
      <c r="AG168" s="6"/>
      <c r="AH168" s="6"/>
      <c r="AI168" s="6"/>
      <c r="AJ168" s="190"/>
      <c r="AK168" s="190"/>
      <c r="AL168" s="190"/>
      <c r="AM168" s="190"/>
      <c r="AN168" s="190"/>
      <c r="AO168" s="190"/>
      <c r="AP168" s="190"/>
      <c r="AQ168" s="190"/>
      <c r="AR168" s="190"/>
      <c r="AS168" s="190"/>
    </row>
    <row r="169" spans="1:45" ht="19.5" customHeight="1">
      <c r="A169" s="190"/>
      <c r="B169" s="190"/>
      <c r="C169" s="188"/>
      <c r="D169" s="188"/>
      <c r="E169" s="188"/>
      <c r="F169" s="188"/>
      <c r="G169" s="188"/>
      <c r="H169" s="188"/>
      <c r="I169" s="188"/>
      <c r="J169" s="188"/>
      <c r="K169" s="188"/>
      <c r="L169" s="188"/>
      <c r="M169" s="188"/>
      <c r="N169" s="188"/>
      <c r="O169" s="6"/>
      <c r="P169" s="6"/>
      <c r="Q169" s="6"/>
      <c r="R169" s="6"/>
      <c r="S169" s="6"/>
      <c r="T169" s="6"/>
      <c r="U169" s="6"/>
      <c r="V169" s="6"/>
      <c r="W169" s="6"/>
      <c r="X169" s="6"/>
      <c r="Y169" s="6"/>
      <c r="Z169" s="6"/>
      <c r="AA169" s="6"/>
      <c r="AB169" s="6"/>
      <c r="AC169" s="6"/>
      <c r="AD169" s="6"/>
      <c r="AE169" s="6"/>
      <c r="AF169" s="6"/>
      <c r="AG169" s="6"/>
      <c r="AH169" s="6"/>
      <c r="AI169" s="6"/>
      <c r="AJ169" s="190"/>
      <c r="AK169" s="190"/>
      <c r="AL169" s="190"/>
      <c r="AM169" s="190"/>
      <c r="AN169" s="190"/>
      <c r="AO169" s="190"/>
      <c r="AP169" s="190"/>
      <c r="AQ169" s="190"/>
      <c r="AR169" s="190"/>
      <c r="AS169" s="190"/>
    </row>
    <row r="170" spans="1:45" ht="19.5" customHeight="1">
      <c r="A170" s="190"/>
      <c r="B170" s="190"/>
      <c r="C170" s="188"/>
      <c r="D170" s="188"/>
      <c r="E170" s="188"/>
      <c r="F170" s="188"/>
      <c r="G170" s="188"/>
      <c r="H170" s="188"/>
      <c r="I170" s="188"/>
      <c r="J170" s="188"/>
      <c r="K170" s="188"/>
      <c r="L170" s="188"/>
      <c r="M170" s="188"/>
      <c r="N170" s="188"/>
      <c r="O170" s="6"/>
      <c r="P170" s="6"/>
      <c r="Q170" s="6"/>
      <c r="R170" s="6"/>
      <c r="S170" s="6"/>
      <c r="T170" s="6"/>
      <c r="U170" s="6"/>
      <c r="V170" s="6"/>
      <c r="W170" s="6"/>
      <c r="X170" s="6"/>
      <c r="Y170" s="6"/>
      <c r="Z170" s="6"/>
      <c r="AA170" s="6"/>
      <c r="AB170" s="6"/>
      <c r="AC170" s="6"/>
      <c r="AD170" s="6"/>
      <c r="AE170" s="6"/>
      <c r="AF170" s="6"/>
      <c r="AG170" s="6"/>
      <c r="AH170" s="6"/>
      <c r="AI170" s="6"/>
      <c r="AJ170" s="190"/>
      <c r="AK170" s="190"/>
      <c r="AL170" s="190"/>
      <c r="AM170" s="190"/>
      <c r="AN170" s="190"/>
      <c r="AO170" s="190"/>
      <c r="AP170" s="190"/>
      <c r="AQ170" s="190"/>
      <c r="AR170" s="190"/>
      <c r="AS170" s="190"/>
    </row>
    <row r="171" spans="1:45" ht="19.5" customHeight="1">
      <c r="A171" s="190"/>
      <c r="B171" s="190"/>
      <c r="C171" s="188"/>
      <c r="D171" s="188"/>
      <c r="E171" s="188"/>
      <c r="F171" s="188"/>
      <c r="G171" s="188"/>
      <c r="H171" s="188"/>
      <c r="I171" s="188"/>
      <c r="J171" s="188"/>
      <c r="K171" s="188"/>
      <c r="L171" s="188"/>
      <c r="M171" s="188"/>
      <c r="N171" s="188"/>
      <c r="O171" s="6"/>
      <c r="P171" s="6"/>
      <c r="Q171" s="6"/>
      <c r="R171" s="6"/>
      <c r="S171" s="6"/>
      <c r="T171" s="6"/>
      <c r="U171" s="6"/>
      <c r="V171" s="6"/>
      <c r="W171" s="6"/>
      <c r="X171" s="6"/>
      <c r="Y171" s="6"/>
      <c r="Z171" s="6"/>
      <c r="AA171" s="6"/>
      <c r="AB171" s="6"/>
      <c r="AC171" s="6"/>
      <c r="AD171" s="6"/>
      <c r="AE171" s="6"/>
      <c r="AF171" s="6"/>
      <c r="AG171" s="6"/>
      <c r="AH171" s="6"/>
      <c r="AI171" s="6"/>
      <c r="AJ171" s="190"/>
      <c r="AK171" s="190"/>
      <c r="AL171" s="190"/>
      <c r="AM171" s="190"/>
      <c r="AN171" s="190"/>
      <c r="AO171" s="190"/>
      <c r="AP171" s="190"/>
      <c r="AQ171" s="190"/>
      <c r="AR171" s="190"/>
      <c r="AS171" s="190"/>
    </row>
    <row r="172" spans="1:45" ht="19.5" customHeight="1">
      <c r="A172" s="190"/>
      <c r="B172" s="190"/>
      <c r="C172" s="188"/>
      <c r="D172" s="188"/>
      <c r="E172" s="188"/>
      <c r="F172" s="188"/>
      <c r="G172" s="188"/>
      <c r="H172" s="188"/>
      <c r="I172" s="188"/>
      <c r="J172" s="188"/>
      <c r="K172" s="188"/>
      <c r="L172" s="188"/>
      <c r="M172" s="188"/>
      <c r="N172" s="188"/>
      <c r="O172" s="6"/>
      <c r="P172" s="6"/>
      <c r="Q172" s="6"/>
      <c r="R172" s="6"/>
      <c r="S172" s="6"/>
      <c r="T172" s="6"/>
      <c r="U172" s="6"/>
      <c r="V172" s="6"/>
      <c r="W172" s="6"/>
      <c r="X172" s="6"/>
      <c r="Y172" s="6"/>
      <c r="Z172" s="6"/>
      <c r="AA172" s="6"/>
      <c r="AB172" s="6"/>
      <c r="AC172" s="6"/>
      <c r="AD172" s="6"/>
      <c r="AE172" s="6"/>
      <c r="AF172" s="6"/>
      <c r="AG172" s="6"/>
      <c r="AH172" s="6"/>
      <c r="AI172" s="6"/>
      <c r="AJ172" s="190"/>
      <c r="AK172" s="190"/>
      <c r="AL172" s="190"/>
      <c r="AM172" s="190"/>
      <c r="AN172" s="190"/>
      <c r="AO172" s="190"/>
      <c r="AP172" s="190"/>
      <c r="AQ172" s="190"/>
      <c r="AR172" s="190"/>
      <c r="AS172" s="190"/>
    </row>
    <row r="173" spans="1:45" ht="19.5" customHeight="1">
      <c r="A173" s="190"/>
      <c r="B173" s="190"/>
      <c r="C173" s="188"/>
      <c r="D173" s="188"/>
      <c r="E173" s="188"/>
      <c r="F173" s="188"/>
      <c r="G173" s="188"/>
      <c r="H173" s="188"/>
      <c r="I173" s="188"/>
      <c r="J173" s="188"/>
      <c r="K173" s="188"/>
      <c r="L173" s="188"/>
      <c r="M173" s="188"/>
      <c r="N173" s="188"/>
      <c r="O173" s="6"/>
      <c r="P173" s="6"/>
      <c r="Q173" s="6"/>
      <c r="R173" s="6"/>
      <c r="S173" s="6"/>
      <c r="T173" s="6"/>
      <c r="U173" s="6"/>
      <c r="V173" s="6"/>
      <c r="W173" s="6"/>
      <c r="X173" s="6"/>
      <c r="Y173" s="6"/>
      <c r="Z173" s="6"/>
      <c r="AA173" s="6"/>
      <c r="AB173" s="6"/>
      <c r="AC173" s="6"/>
      <c r="AD173" s="6"/>
      <c r="AE173" s="6"/>
      <c r="AF173" s="6"/>
      <c r="AG173" s="6"/>
      <c r="AH173" s="6"/>
      <c r="AI173" s="6"/>
      <c r="AJ173" s="190"/>
      <c r="AK173" s="190"/>
      <c r="AL173" s="190"/>
      <c r="AM173" s="190"/>
      <c r="AN173" s="190"/>
      <c r="AO173" s="190"/>
      <c r="AP173" s="190"/>
      <c r="AQ173" s="190"/>
      <c r="AR173" s="190"/>
      <c r="AS173" s="190"/>
    </row>
    <row r="174" spans="1:45" ht="19.5" customHeight="1">
      <c r="A174" s="190"/>
      <c r="B174" s="190"/>
      <c r="C174" s="188"/>
      <c r="D174" s="188"/>
      <c r="E174" s="188"/>
      <c r="F174" s="188"/>
      <c r="G174" s="188"/>
      <c r="H174" s="188"/>
      <c r="I174" s="188"/>
      <c r="J174" s="188"/>
      <c r="K174" s="188"/>
      <c r="L174" s="188"/>
      <c r="M174" s="188"/>
      <c r="N174" s="188"/>
      <c r="O174" s="6"/>
      <c r="P174" s="6"/>
      <c r="Q174" s="6"/>
      <c r="R174" s="6"/>
      <c r="S174" s="6"/>
      <c r="T174" s="6"/>
      <c r="U174" s="6"/>
      <c r="V174" s="6"/>
      <c r="W174" s="6"/>
      <c r="X174" s="6"/>
      <c r="Y174" s="6"/>
      <c r="Z174" s="6"/>
      <c r="AA174" s="6"/>
      <c r="AB174" s="6"/>
      <c r="AC174" s="6"/>
      <c r="AD174" s="6"/>
      <c r="AE174" s="6"/>
      <c r="AF174" s="6"/>
      <c r="AG174" s="6"/>
      <c r="AH174" s="6"/>
      <c r="AI174" s="6"/>
      <c r="AJ174" s="190"/>
      <c r="AK174" s="190"/>
      <c r="AL174" s="190"/>
      <c r="AM174" s="190"/>
      <c r="AN174" s="190"/>
      <c r="AO174" s="190"/>
      <c r="AP174" s="190"/>
      <c r="AQ174" s="190"/>
      <c r="AR174" s="190"/>
      <c r="AS174" s="190"/>
    </row>
    <row r="175" spans="1:45" ht="19.5" customHeight="1">
      <c r="A175" s="190"/>
      <c r="B175" s="190"/>
      <c r="C175" s="188"/>
      <c r="D175" s="188"/>
      <c r="E175" s="188"/>
      <c r="F175" s="188"/>
      <c r="G175" s="188"/>
      <c r="H175" s="188"/>
      <c r="I175" s="188"/>
      <c r="J175" s="188"/>
      <c r="K175" s="188"/>
      <c r="L175" s="188"/>
      <c r="M175" s="188"/>
      <c r="N175" s="188"/>
      <c r="O175" s="6"/>
      <c r="P175" s="6"/>
      <c r="Q175" s="6"/>
      <c r="R175" s="6"/>
      <c r="S175" s="6"/>
      <c r="T175" s="6"/>
      <c r="U175" s="6"/>
      <c r="V175" s="6"/>
      <c r="W175" s="6"/>
      <c r="X175" s="6"/>
      <c r="Y175" s="6"/>
      <c r="Z175" s="6"/>
      <c r="AA175" s="6"/>
      <c r="AB175" s="6"/>
      <c r="AC175" s="6"/>
      <c r="AD175" s="6"/>
      <c r="AE175" s="6"/>
      <c r="AF175" s="6"/>
      <c r="AG175" s="6"/>
      <c r="AH175" s="6"/>
      <c r="AI175" s="6"/>
      <c r="AJ175" s="190"/>
      <c r="AK175" s="190"/>
      <c r="AL175" s="190"/>
      <c r="AM175" s="190"/>
      <c r="AN175" s="190"/>
      <c r="AO175" s="190"/>
      <c r="AP175" s="190"/>
      <c r="AQ175" s="190"/>
      <c r="AR175" s="190"/>
      <c r="AS175" s="190"/>
    </row>
    <row r="176" spans="1:45" ht="19.5" customHeight="1">
      <c r="A176" s="190"/>
      <c r="B176" s="190"/>
      <c r="C176" s="188"/>
      <c r="D176" s="188"/>
      <c r="E176" s="188"/>
      <c r="F176" s="188"/>
      <c r="G176" s="188"/>
      <c r="H176" s="188"/>
      <c r="I176" s="188"/>
      <c r="J176" s="188"/>
      <c r="K176" s="188"/>
      <c r="L176" s="188"/>
      <c r="M176" s="188"/>
      <c r="N176" s="188"/>
      <c r="O176" s="6"/>
      <c r="P176" s="6"/>
      <c r="Q176" s="6"/>
      <c r="R176" s="6"/>
      <c r="S176" s="6"/>
      <c r="T176" s="6"/>
      <c r="U176" s="6"/>
      <c r="V176" s="6"/>
      <c r="W176" s="6"/>
      <c r="X176" s="6"/>
      <c r="Y176" s="6"/>
      <c r="Z176" s="6"/>
      <c r="AA176" s="6"/>
      <c r="AB176" s="6"/>
      <c r="AC176" s="6"/>
      <c r="AD176" s="6"/>
      <c r="AE176" s="6"/>
      <c r="AF176" s="6"/>
      <c r="AG176" s="6"/>
      <c r="AH176" s="6"/>
      <c r="AI176" s="6"/>
      <c r="AJ176" s="190"/>
      <c r="AK176" s="190"/>
      <c r="AL176" s="190"/>
      <c r="AM176" s="190"/>
      <c r="AN176" s="190"/>
      <c r="AO176" s="190"/>
      <c r="AP176" s="190"/>
      <c r="AQ176" s="190"/>
      <c r="AR176" s="190"/>
      <c r="AS176" s="190"/>
    </row>
    <row r="177" spans="1:45" ht="19.5" customHeight="1">
      <c r="A177" s="190"/>
      <c r="B177" s="190"/>
      <c r="C177" s="188"/>
      <c r="D177" s="188"/>
      <c r="E177" s="188"/>
      <c r="F177" s="188"/>
      <c r="G177" s="188"/>
      <c r="H177" s="188"/>
      <c r="I177" s="188"/>
      <c r="J177" s="188"/>
      <c r="K177" s="188"/>
      <c r="L177" s="188"/>
      <c r="M177" s="188"/>
      <c r="N177" s="188"/>
      <c r="O177" s="6"/>
      <c r="P177" s="6"/>
      <c r="Q177" s="6"/>
      <c r="R177" s="6"/>
      <c r="S177" s="6"/>
      <c r="T177" s="6"/>
      <c r="U177" s="6"/>
      <c r="V177" s="6"/>
      <c r="W177" s="6"/>
      <c r="X177" s="6"/>
      <c r="Y177" s="6"/>
      <c r="Z177" s="6"/>
      <c r="AA177" s="6"/>
      <c r="AB177" s="6"/>
      <c r="AC177" s="6"/>
      <c r="AD177" s="6"/>
      <c r="AE177" s="6"/>
      <c r="AF177" s="6"/>
      <c r="AG177" s="6"/>
      <c r="AH177" s="6"/>
      <c r="AI177" s="6"/>
      <c r="AJ177" s="190"/>
      <c r="AK177" s="190"/>
      <c r="AL177" s="190"/>
      <c r="AM177" s="190"/>
      <c r="AN177" s="190"/>
      <c r="AO177" s="190"/>
      <c r="AP177" s="190"/>
      <c r="AQ177" s="190"/>
      <c r="AR177" s="190"/>
      <c r="AS177" s="190"/>
    </row>
    <row r="178" spans="1:45" ht="19.5" customHeight="1">
      <c r="A178" s="190"/>
      <c r="B178" s="190"/>
      <c r="C178" s="188"/>
      <c r="D178" s="188"/>
      <c r="E178" s="188"/>
      <c r="F178" s="188"/>
      <c r="G178" s="188"/>
      <c r="H178" s="188"/>
      <c r="I178" s="188"/>
      <c r="J178" s="188"/>
      <c r="K178" s="188"/>
      <c r="L178" s="188"/>
      <c r="M178" s="188"/>
      <c r="N178" s="188"/>
      <c r="O178" s="6"/>
      <c r="P178" s="6"/>
      <c r="Q178" s="6"/>
      <c r="R178" s="6"/>
      <c r="S178" s="6"/>
      <c r="T178" s="6"/>
      <c r="U178" s="6"/>
      <c r="V178" s="6"/>
      <c r="W178" s="6"/>
      <c r="X178" s="6"/>
      <c r="Y178" s="6"/>
      <c r="Z178" s="6"/>
      <c r="AA178" s="6"/>
      <c r="AB178" s="6"/>
      <c r="AC178" s="6"/>
      <c r="AD178" s="6"/>
      <c r="AE178" s="6"/>
      <c r="AF178" s="6"/>
      <c r="AG178" s="6"/>
      <c r="AH178" s="6"/>
      <c r="AI178" s="6"/>
      <c r="AJ178" s="190"/>
      <c r="AK178" s="190"/>
      <c r="AL178" s="190"/>
      <c r="AM178" s="190"/>
      <c r="AN178" s="190"/>
      <c r="AO178" s="190"/>
      <c r="AP178" s="190"/>
      <c r="AQ178" s="190"/>
      <c r="AR178" s="190"/>
      <c r="AS178" s="190"/>
    </row>
    <row r="179" spans="1:45" ht="19.5" customHeight="1">
      <c r="A179" s="190"/>
      <c r="B179" s="190"/>
      <c r="C179" s="188"/>
      <c r="D179" s="188"/>
      <c r="E179" s="188"/>
      <c r="F179" s="188"/>
      <c r="G179" s="188"/>
      <c r="H179" s="188"/>
      <c r="I179" s="188"/>
      <c r="J179" s="188"/>
      <c r="K179" s="188"/>
      <c r="L179" s="188"/>
      <c r="M179" s="188"/>
      <c r="N179" s="188"/>
      <c r="O179" s="6"/>
      <c r="P179" s="6"/>
      <c r="Q179" s="6"/>
      <c r="R179" s="6"/>
      <c r="S179" s="6"/>
      <c r="T179" s="6"/>
      <c r="U179" s="6"/>
      <c r="V179" s="6"/>
      <c r="W179" s="6"/>
      <c r="X179" s="6"/>
      <c r="Y179" s="6"/>
      <c r="Z179" s="6"/>
      <c r="AA179" s="6"/>
      <c r="AB179" s="6"/>
      <c r="AC179" s="6"/>
      <c r="AD179" s="6"/>
      <c r="AE179" s="6"/>
      <c r="AF179" s="6"/>
      <c r="AG179" s="6"/>
      <c r="AH179" s="6"/>
      <c r="AI179" s="6"/>
      <c r="AJ179" s="190"/>
      <c r="AK179" s="190"/>
      <c r="AL179" s="190"/>
      <c r="AM179" s="190"/>
      <c r="AN179" s="190"/>
      <c r="AO179" s="190"/>
      <c r="AP179" s="190"/>
      <c r="AQ179" s="190"/>
      <c r="AR179" s="190"/>
      <c r="AS179" s="190"/>
    </row>
    <row r="180" spans="1:45" ht="19.5" customHeight="1">
      <c r="A180" s="190"/>
      <c r="B180" s="190"/>
      <c r="C180" s="188"/>
      <c r="D180" s="188"/>
      <c r="E180" s="188"/>
      <c r="F180" s="188"/>
      <c r="G180" s="188"/>
      <c r="H180" s="188"/>
      <c r="I180" s="188"/>
      <c r="J180" s="188"/>
      <c r="K180" s="188"/>
      <c r="L180" s="188"/>
      <c r="M180" s="188"/>
      <c r="N180" s="188"/>
      <c r="O180" s="6"/>
      <c r="P180" s="6"/>
      <c r="Q180" s="6"/>
      <c r="R180" s="6"/>
      <c r="S180" s="6"/>
      <c r="T180" s="6"/>
      <c r="U180" s="6"/>
      <c r="V180" s="6"/>
      <c r="W180" s="6"/>
      <c r="X180" s="6"/>
      <c r="Y180" s="6"/>
      <c r="Z180" s="6"/>
      <c r="AA180" s="6"/>
      <c r="AB180" s="6"/>
      <c r="AC180" s="6"/>
      <c r="AD180" s="6"/>
      <c r="AE180" s="6"/>
      <c r="AF180" s="6"/>
      <c r="AG180" s="6"/>
      <c r="AH180" s="6"/>
      <c r="AI180" s="6"/>
      <c r="AJ180" s="190"/>
      <c r="AK180" s="190"/>
      <c r="AL180" s="190"/>
      <c r="AM180" s="190"/>
      <c r="AN180" s="190"/>
      <c r="AO180" s="190"/>
      <c r="AP180" s="190"/>
      <c r="AQ180" s="190"/>
      <c r="AR180" s="190"/>
      <c r="AS180" s="190"/>
    </row>
    <row r="181" spans="1:45" ht="19.5" customHeight="1">
      <c r="A181" s="190"/>
      <c r="B181" s="190"/>
      <c r="C181" s="188"/>
      <c r="D181" s="188"/>
      <c r="E181" s="188"/>
      <c r="F181" s="188"/>
      <c r="G181" s="188"/>
      <c r="H181" s="188"/>
      <c r="I181" s="188"/>
      <c r="J181" s="188"/>
      <c r="K181" s="188"/>
      <c r="L181" s="188"/>
      <c r="M181" s="188"/>
      <c r="N181" s="188"/>
      <c r="O181" s="6"/>
      <c r="P181" s="6"/>
      <c r="Q181" s="6"/>
      <c r="R181" s="6"/>
      <c r="S181" s="6"/>
      <c r="T181" s="6"/>
      <c r="U181" s="6"/>
      <c r="V181" s="6"/>
      <c r="W181" s="6"/>
      <c r="X181" s="6"/>
      <c r="Y181" s="6"/>
      <c r="Z181" s="6"/>
      <c r="AA181" s="6"/>
      <c r="AB181" s="6"/>
      <c r="AC181" s="6"/>
      <c r="AD181" s="6"/>
      <c r="AE181" s="6"/>
      <c r="AF181" s="6"/>
      <c r="AG181" s="6"/>
      <c r="AH181" s="6"/>
      <c r="AI181" s="6"/>
      <c r="AJ181" s="190"/>
      <c r="AK181" s="190"/>
      <c r="AL181" s="190"/>
      <c r="AM181" s="190"/>
      <c r="AN181" s="190"/>
      <c r="AO181" s="190"/>
      <c r="AP181" s="190"/>
      <c r="AQ181" s="190"/>
      <c r="AR181" s="190"/>
      <c r="AS181" s="190"/>
    </row>
    <row r="182" spans="1:45" ht="19.5" customHeight="1">
      <c r="A182" s="190"/>
      <c r="B182" s="190"/>
      <c r="C182" s="188"/>
      <c r="D182" s="188"/>
      <c r="E182" s="188"/>
      <c r="F182" s="188"/>
      <c r="G182" s="188"/>
      <c r="H182" s="188"/>
      <c r="I182" s="188"/>
      <c r="J182" s="188"/>
      <c r="K182" s="188"/>
      <c r="L182" s="188"/>
      <c r="M182" s="188"/>
      <c r="N182" s="188"/>
      <c r="O182" s="6"/>
      <c r="P182" s="6"/>
      <c r="Q182" s="6"/>
      <c r="R182" s="6"/>
      <c r="S182" s="6"/>
      <c r="T182" s="6"/>
      <c r="U182" s="6"/>
      <c r="V182" s="6"/>
      <c r="W182" s="6"/>
      <c r="X182" s="6"/>
      <c r="Y182" s="6"/>
      <c r="Z182" s="6"/>
      <c r="AA182" s="6"/>
      <c r="AB182" s="6"/>
      <c r="AC182" s="6"/>
      <c r="AD182" s="6"/>
      <c r="AE182" s="6"/>
      <c r="AF182" s="6"/>
      <c r="AG182" s="6"/>
      <c r="AH182" s="6"/>
      <c r="AI182" s="6"/>
      <c r="AJ182" s="190"/>
      <c r="AK182" s="190"/>
      <c r="AL182" s="190"/>
      <c r="AM182" s="190"/>
      <c r="AN182" s="190"/>
      <c r="AO182" s="190"/>
      <c r="AP182" s="190"/>
      <c r="AQ182" s="190"/>
      <c r="AR182" s="190"/>
      <c r="AS182" s="190"/>
    </row>
    <row r="183" spans="1:45" ht="19.5" customHeight="1">
      <c r="A183" s="190"/>
      <c r="B183" s="190"/>
      <c r="C183" s="188"/>
      <c r="D183" s="188"/>
      <c r="E183" s="188"/>
      <c r="F183" s="188"/>
      <c r="G183" s="188"/>
      <c r="H183" s="188"/>
      <c r="I183" s="188"/>
      <c r="J183" s="188"/>
      <c r="K183" s="188"/>
      <c r="L183" s="188"/>
      <c r="M183" s="188"/>
      <c r="N183" s="188"/>
      <c r="O183" s="6"/>
      <c r="P183" s="6"/>
      <c r="Q183" s="6"/>
      <c r="R183" s="6"/>
      <c r="S183" s="6"/>
      <c r="T183" s="6"/>
      <c r="U183" s="6"/>
      <c r="V183" s="6"/>
      <c r="W183" s="6"/>
      <c r="X183" s="6"/>
      <c r="Y183" s="6"/>
      <c r="Z183" s="6"/>
      <c r="AA183" s="6"/>
      <c r="AB183" s="6"/>
      <c r="AC183" s="6"/>
      <c r="AD183" s="6"/>
      <c r="AE183" s="6"/>
      <c r="AF183" s="6"/>
      <c r="AG183" s="6"/>
      <c r="AH183" s="6"/>
      <c r="AI183" s="6"/>
      <c r="AJ183" s="190"/>
      <c r="AK183" s="190"/>
      <c r="AL183" s="190"/>
      <c r="AM183" s="190"/>
      <c r="AN183" s="190"/>
      <c r="AO183" s="190"/>
      <c r="AP183" s="190"/>
      <c r="AQ183" s="190"/>
      <c r="AR183" s="190"/>
      <c r="AS183" s="190"/>
    </row>
    <row r="184" spans="1:45" ht="19.5" customHeight="1">
      <c r="A184" s="190"/>
      <c r="B184" s="190"/>
      <c r="C184" s="188"/>
      <c r="D184" s="188"/>
      <c r="E184" s="188"/>
      <c r="F184" s="188"/>
      <c r="G184" s="188"/>
      <c r="H184" s="188"/>
      <c r="I184" s="188"/>
      <c r="J184" s="188"/>
      <c r="K184" s="188"/>
      <c r="L184" s="188"/>
      <c r="M184" s="188"/>
      <c r="N184" s="188"/>
      <c r="O184" s="6"/>
      <c r="P184" s="6"/>
      <c r="Q184" s="6"/>
      <c r="R184" s="6"/>
      <c r="S184" s="6"/>
      <c r="T184" s="6"/>
      <c r="U184" s="6"/>
      <c r="V184" s="6"/>
      <c r="W184" s="6"/>
      <c r="X184" s="6"/>
      <c r="Y184" s="6"/>
      <c r="Z184" s="6"/>
      <c r="AA184" s="6"/>
      <c r="AB184" s="6"/>
      <c r="AC184" s="6"/>
      <c r="AD184" s="6"/>
      <c r="AE184" s="6"/>
      <c r="AF184" s="6"/>
      <c r="AG184" s="6"/>
      <c r="AH184" s="6"/>
      <c r="AI184" s="6"/>
      <c r="AJ184" s="190"/>
      <c r="AK184" s="190"/>
      <c r="AL184" s="190"/>
      <c r="AM184" s="190"/>
      <c r="AN184" s="190"/>
      <c r="AO184" s="190"/>
      <c r="AP184" s="190"/>
      <c r="AQ184" s="190"/>
      <c r="AR184" s="190"/>
      <c r="AS184" s="190"/>
    </row>
    <row r="185" spans="1:45" ht="19.5" customHeight="1">
      <c r="A185" s="190"/>
      <c r="B185" s="190"/>
      <c r="C185" s="188"/>
      <c r="D185" s="188"/>
      <c r="E185" s="188"/>
      <c r="F185" s="188"/>
      <c r="G185" s="188"/>
      <c r="H185" s="188"/>
      <c r="I185" s="188"/>
      <c r="J185" s="188"/>
      <c r="K185" s="188"/>
      <c r="L185" s="188"/>
      <c r="M185" s="188"/>
      <c r="N185" s="188"/>
      <c r="O185" s="6"/>
      <c r="P185" s="6"/>
      <c r="Q185" s="6"/>
      <c r="R185" s="6"/>
      <c r="S185" s="6"/>
      <c r="T185" s="6"/>
      <c r="U185" s="6"/>
      <c r="V185" s="6"/>
      <c r="W185" s="6"/>
      <c r="X185" s="6"/>
      <c r="Y185" s="6"/>
      <c r="Z185" s="6"/>
      <c r="AA185" s="6"/>
      <c r="AB185" s="6"/>
      <c r="AC185" s="6"/>
      <c r="AD185" s="6"/>
      <c r="AE185" s="6"/>
      <c r="AF185" s="6"/>
      <c r="AG185" s="6"/>
      <c r="AH185" s="6"/>
      <c r="AI185" s="6"/>
      <c r="AJ185" s="190"/>
      <c r="AK185" s="190"/>
      <c r="AL185" s="190"/>
      <c r="AM185" s="190"/>
      <c r="AN185" s="190"/>
      <c r="AO185" s="190"/>
      <c r="AP185" s="190"/>
      <c r="AQ185" s="190"/>
      <c r="AR185" s="190"/>
      <c r="AS185" s="190"/>
    </row>
    <row r="186" spans="1:45" ht="19.5" customHeight="1">
      <c r="A186" s="190"/>
      <c r="B186" s="190"/>
      <c r="C186" s="188"/>
      <c r="D186" s="188"/>
      <c r="E186" s="188"/>
      <c r="F186" s="188"/>
      <c r="G186" s="188"/>
      <c r="H186" s="188"/>
      <c r="I186" s="188"/>
      <c r="J186" s="188"/>
      <c r="K186" s="188"/>
      <c r="L186" s="188"/>
      <c r="M186" s="188"/>
      <c r="N186" s="188"/>
      <c r="O186" s="6"/>
      <c r="P186" s="6"/>
      <c r="Q186" s="6"/>
      <c r="R186" s="6"/>
      <c r="S186" s="6"/>
      <c r="T186" s="6"/>
      <c r="U186" s="6"/>
      <c r="V186" s="6"/>
      <c r="W186" s="6"/>
      <c r="X186" s="6"/>
      <c r="Y186" s="6"/>
      <c r="Z186" s="6"/>
      <c r="AA186" s="6"/>
      <c r="AB186" s="6"/>
      <c r="AC186" s="6"/>
      <c r="AD186" s="6"/>
      <c r="AE186" s="6"/>
      <c r="AF186" s="6"/>
      <c r="AG186" s="6"/>
      <c r="AH186" s="6"/>
      <c r="AI186" s="6"/>
      <c r="AJ186" s="190"/>
      <c r="AK186" s="190"/>
      <c r="AL186" s="190"/>
      <c r="AM186" s="190"/>
      <c r="AN186" s="190"/>
      <c r="AO186" s="190"/>
      <c r="AP186" s="190"/>
      <c r="AQ186" s="190"/>
      <c r="AR186" s="190"/>
      <c r="AS186" s="190"/>
    </row>
    <row r="187" spans="1:45" ht="19.5" customHeight="1">
      <c r="A187" s="190"/>
      <c r="B187" s="190"/>
      <c r="C187" s="188"/>
      <c r="D187" s="188"/>
      <c r="E187" s="188"/>
      <c r="F187" s="188"/>
      <c r="G187" s="188"/>
      <c r="H187" s="188"/>
      <c r="I187" s="188"/>
      <c r="J187" s="188"/>
      <c r="K187" s="188"/>
      <c r="L187" s="188"/>
      <c r="M187" s="188"/>
      <c r="N187" s="188"/>
      <c r="O187" s="6"/>
      <c r="P187" s="6"/>
      <c r="Q187" s="6"/>
      <c r="R187" s="6"/>
      <c r="S187" s="6"/>
      <c r="T187" s="6"/>
      <c r="U187" s="6"/>
      <c r="V187" s="6"/>
      <c r="W187" s="6"/>
      <c r="X187" s="6"/>
      <c r="Y187" s="6"/>
      <c r="Z187" s="6"/>
      <c r="AA187" s="6"/>
      <c r="AB187" s="6"/>
      <c r="AC187" s="6"/>
      <c r="AD187" s="6"/>
      <c r="AE187" s="6"/>
      <c r="AF187" s="6"/>
      <c r="AG187" s="6"/>
      <c r="AH187" s="6"/>
      <c r="AI187" s="6"/>
      <c r="AJ187" s="190"/>
      <c r="AK187" s="190"/>
      <c r="AL187" s="190"/>
      <c r="AM187" s="190"/>
      <c r="AN187" s="190"/>
      <c r="AO187" s="190"/>
      <c r="AP187" s="190"/>
      <c r="AQ187" s="190"/>
      <c r="AR187" s="190"/>
      <c r="AS187" s="190"/>
    </row>
    <row r="188" spans="1:45" ht="19.5" customHeight="1">
      <c r="A188" s="190"/>
      <c r="B188" s="190"/>
      <c r="C188" s="188"/>
      <c r="D188" s="188"/>
      <c r="E188" s="188"/>
      <c r="F188" s="188"/>
      <c r="G188" s="188"/>
      <c r="H188" s="188"/>
      <c r="I188" s="188"/>
      <c r="J188" s="188"/>
      <c r="K188" s="188"/>
      <c r="L188" s="188"/>
      <c r="M188" s="188"/>
      <c r="N188" s="188"/>
      <c r="O188" s="6"/>
      <c r="P188" s="6"/>
      <c r="Q188" s="6"/>
      <c r="R188" s="6"/>
      <c r="S188" s="6"/>
      <c r="T188" s="6"/>
      <c r="U188" s="6"/>
      <c r="V188" s="6"/>
      <c r="W188" s="6"/>
      <c r="X188" s="6"/>
      <c r="Y188" s="6"/>
      <c r="Z188" s="6"/>
      <c r="AA188" s="6"/>
      <c r="AB188" s="6"/>
      <c r="AC188" s="6"/>
      <c r="AD188" s="6"/>
      <c r="AE188" s="6"/>
      <c r="AF188" s="6"/>
      <c r="AG188" s="6"/>
      <c r="AH188" s="6"/>
      <c r="AI188" s="6"/>
      <c r="AJ188" s="190"/>
      <c r="AK188" s="190"/>
      <c r="AL188" s="190"/>
      <c r="AM188" s="190"/>
      <c r="AN188" s="190"/>
      <c r="AO188" s="190"/>
      <c r="AP188" s="190"/>
      <c r="AQ188" s="190"/>
      <c r="AR188" s="190"/>
      <c r="AS188" s="190"/>
    </row>
    <row r="189" spans="1:45" ht="19.5" customHeight="1">
      <c r="A189" s="190"/>
      <c r="B189" s="190"/>
      <c r="C189" s="188"/>
      <c r="D189" s="188"/>
      <c r="E189" s="188"/>
      <c r="F189" s="188"/>
      <c r="G189" s="188"/>
      <c r="H189" s="188"/>
      <c r="I189" s="188"/>
      <c r="J189" s="188"/>
      <c r="K189" s="188"/>
      <c r="L189" s="188"/>
      <c r="M189" s="188"/>
      <c r="N189" s="188"/>
      <c r="O189" s="6"/>
      <c r="P189" s="6"/>
      <c r="Q189" s="6"/>
      <c r="R189" s="6"/>
      <c r="S189" s="6"/>
      <c r="T189" s="6"/>
      <c r="U189" s="6"/>
      <c r="V189" s="6"/>
      <c r="W189" s="6"/>
      <c r="X189" s="6"/>
      <c r="Y189" s="6"/>
      <c r="Z189" s="6"/>
      <c r="AA189" s="6"/>
      <c r="AB189" s="6"/>
      <c r="AC189" s="6"/>
      <c r="AD189" s="6"/>
      <c r="AE189" s="6"/>
      <c r="AF189" s="6"/>
      <c r="AG189" s="6"/>
      <c r="AH189" s="6"/>
      <c r="AI189" s="6"/>
      <c r="AJ189" s="190"/>
      <c r="AK189" s="190"/>
      <c r="AL189" s="190"/>
      <c r="AM189" s="190"/>
      <c r="AN189" s="190"/>
      <c r="AO189" s="190"/>
      <c r="AP189" s="190"/>
      <c r="AQ189" s="190"/>
      <c r="AR189" s="190"/>
      <c r="AS189" s="190"/>
    </row>
    <row r="190" spans="1:45" ht="19.5" customHeight="1">
      <c r="A190" s="190"/>
      <c r="B190" s="190"/>
      <c r="C190" s="188"/>
      <c r="D190" s="188"/>
      <c r="E190" s="188"/>
      <c r="F190" s="188"/>
      <c r="G190" s="188"/>
      <c r="H190" s="188"/>
      <c r="I190" s="188"/>
      <c r="J190" s="188"/>
      <c r="K190" s="188"/>
      <c r="L190" s="188"/>
      <c r="M190" s="188"/>
      <c r="N190" s="188"/>
      <c r="O190" s="6"/>
      <c r="P190" s="6"/>
      <c r="Q190" s="6"/>
      <c r="R190" s="6"/>
      <c r="S190" s="6"/>
      <c r="T190" s="6"/>
      <c r="U190" s="6"/>
      <c r="V190" s="6"/>
      <c r="W190" s="6"/>
      <c r="X190" s="6"/>
      <c r="Y190" s="6"/>
      <c r="Z190" s="6"/>
      <c r="AA190" s="6"/>
      <c r="AB190" s="6"/>
      <c r="AC190" s="6"/>
      <c r="AD190" s="6"/>
      <c r="AE190" s="6"/>
      <c r="AF190" s="6"/>
      <c r="AG190" s="6"/>
      <c r="AH190" s="6"/>
      <c r="AI190" s="6"/>
      <c r="AJ190" s="190"/>
      <c r="AK190" s="190"/>
      <c r="AL190" s="190"/>
      <c r="AM190" s="190"/>
      <c r="AN190" s="190"/>
      <c r="AO190" s="190"/>
      <c r="AP190" s="190"/>
      <c r="AQ190" s="190"/>
      <c r="AR190" s="190"/>
      <c r="AS190" s="190"/>
    </row>
    <row r="191" spans="1:45" ht="19.5" customHeight="1">
      <c r="A191" s="190"/>
      <c r="B191" s="190"/>
      <c r="C191" s="188"/>
      <c r="D191" s="188"/>
      <c r="E191" s="188"/>
      <c r="F191" s="188"/>
      <c r="G191" s="188"/>
      <c r="H191" s="188"/>
      <c r="I191" s="188"/>
      <c r="J191" s="188"/>
      <c r="K191" s="188"/>
      <c r="L191" s="188"/>
      <c r="M191" s="188"/>
      <c r="N191" s="188"/>
      <c r="O191" s="6"/>
      <c r="P191" s="6"/>
      <c r="Q191" s="6"/>
      <c r="R191" s="6"/>
      <c r="S191" s="6"/>
      <c r="T191" s="6"/>
      <c r="U191" s="6"/>
      <c r="V191" s="6"/>
      <c r="W191" s="6"/>
      <c r="X191" s="6"/>
      <c r="Y191" s="6"/>
      <c r="Z191" s="6"/>
      <c r="AA191" s="6"/>
      <c r="AB191" s="6"/>
      <c r="AC191" s="6"/>
      <c r="AD191" s="6"/>
      <c r="AE191" s="6"/>
      <c r="AF191" s="6"/>
      <c r="AG191" s="6"/>
      <c r="AH191" s="6"/>
      <c r="AI191" s="6"/>
      <c r="AJ191" s="190"/>
      <c r="AK191" s="190"/>
      <c r="AL191" s="190"/>
      <c r="AM191" s="190"/>
      <c r="AN191" s="190"/>
      <c r="AO191" s="190"/>
      <c r="AP191" s="190"/>
      <c r="AQ191" s="190"/>
      <c r="AR191" s="190"/>
      <c r="AS191" s="190"/>
    </row>
    <row r="192" spans="1:45" ht="19.5" customHeight="1">
      <c r="A192" s="190"/>
      <c r="B192" s="190"/>
      <c r="C192" s="188"/>
      <c r="D192" s="188"/>
      <c r="E192" s="188"/>
      <c r="F192" s="188"/>
      <c r="G192" s="188"/>
      <c r="H192" s="188"/>
      <c r="I192" s="188"/>
      <c r="J192" s="188"/>
      <c r="K192" s="188"/>
      <c r="L192" s="188"/>
      <c r="M192" s="188"/>
      <c r="N192" s="188"/>
      <c r="O192" s="6"/>
      <c r="P192" s="6"/>
      <c r="Q192" s="6"/>
      <c r="R192" s="6"/>
      <c r="S192" s="6"/>
      <c r="T192" s="6"/>
      <c r="U192" s="6"/>
      <c r="V192" s="6"/>
      <c r="W192" s="6"/>
      <c r="X192" s="6"/>
      <c r="Y192" s="6"/>
      <c r="Z192" s="6"/>
      <c r="AA192" s="6"/>
      <c r="AB192" s="6"/>
      <c r="AC192" s="6"/>
      <c r="AD192" s="6"/>
      <c r="AE192" s="6"/>
      <c r="AF192" s="6"/>
      <c r="AG192" s="6"/>
      <c r="AH192" s="6"/>
      <c r="AI192" s="6"/>
      <c r="AJ192" s="190"/>
      <c r="AK192" s="190"/>
      <c r="AL192" s="190"/>
      <c r="AM192" s="190"/>
      <c r="AN192" s="190"/>
      <c r="AO192" s="190"/>
      <c r="AP192" s="190"/>
      <c r="AQ192" s="190"/>
      <c r="AR192" s="190"/>
      <c r="AS192" s="190"/>
    </row>
    <row r="193" spans="1:45" ht="19.5" customHeight="1">
      <c r="A193" s="190"/>
      <c r="B193" s="190"/>
      <c r="C193" s="188"/>
      <c r="D193" s="188"/>
      <c r="E193" s="188"/>
      <c r="F193" s="188"/>
      <c r="G193" s="188"/>
      <c r="H193" s="188"/>
      <c r="I193" s="188"/>
      <c r="J193" s="188"/>
      <c r="K193" s="188"/>
      <c r="L193" s="188"/>
      <c r="M193" s="188"/>
      <c r="N193" s="188"/>
      <c r="O193" s="6"/>
      <c r="P193" s="6"/>
      <c r="Q193" s="6"/>
      <c r="R193" s="6"/>
      <c r="S193" s="6"/>
      <c r="T193" s="6"/>
      <c r="U193" s="6"/>
      <c r="V193" s="6"/>
      <c r="W193" s="6"/>
      <c r="X193" s="6"/>
      <c r="Y193" s="6"/>
      <c r="Z193" s="6"/>
      <c r="AA193" s="6"/>
      <c r="AB193" s="6"/>
      <c r="AC193" s="6"/>
      <c r="AD193" s="6"/>
      <c r="AE193" s="6"/>
      <c r="AF193" s="6"/>
      <c r="AG193" s="6"/>
      <c r="AH193" s="6"/>
      <c r="AI193" s="6"/>
      <c r="AJ193" s="190"/>
      <c r="AK193" s="190"/>
      <c r="AL193" s="190"/>
      <c r="AM193" s="190"/>
      <c r="AN193" s="190"/>
      <c r="AO193" s="190"/>
      <c r="AP193" s="190"/>
      <c r="AQ193" s="190"/>
      <c r="AR193" s="190"/>
      <c r="AS193" s="190"/>
    </row>
    <row r="194" spans="1:45" ht="19.5" customHeight="1">
      <c r="A194" s="190"/>
      <c r="B194" s="190"/>
      <c r="C194" s="188"/>
      <c r="D194" s="188"/>
      <c r="E194" s="188"/>
      <c r="F194" s="188"/>
      <c r="G194" s="188"/>
      <c r="H194" s="188"/>
      <c r="I194" s="188"/>
      <c r="J194" s="188"/>
      <c r="K194" s="188"/>
      <c r="L194" s="188"/>
      <c r="M194" s="188"/>
      <c r="N194" s="188"/>
      <c r="O194" s="6"/>
      <c r="P194" s="6"/>
      <c r="Q194" s="6"/>
      <c r="R194" s="6"/>
      <c r="S194" s="6"/>
      <c r="T194" s="6"/>
      <c r="U194" s="6"/>
      <c r="V194" s="6"/>
      <c r="W194" s="6"/>
      <c r="X194" s="6"/>
      <c r="Y194" s="6"/>
      <c r="Z194" s="6"/>
      <c r="AA194" s="6"/>
      <c r="AB194" s="6"/>
      <c r="AC194" s="6"/>
      <c r="AD194" s="6"/>
      <c r="AE194" s="6"/>
      <c r="AF194" s="6"/>
      <c r="AG194" s="6"/>
      <c r="AH194" s="6"/>
      <c r="AI194" s="6"/>
      <c r="AJ194" s="190"/>
      <c r="AK194" s="190"/>
      <c r="AL194" s="190"/>
      <c r="AM194" s="190"/>
      <c r="AN194" s="190"/>
      <c r="AO194" s="190"/>
      <c r="AP194" s="190"/>
      <c r="AQ194" s="190"/>
      <c r="AR194" s="190"/>
      <c r="AS194" s="190"/>
    </row>
    <row r="195" spans="1:45" ht="19.5" customHeight="1">
      <c r="A195" s="190"/>
      <c r="B195" s="190"/>
      <c r="C195" s="188"/>
      <c r="D195" s="188"/>
      <c r="E195" s="188"/>
      <c r="F195" s="188"/>
      <c r="G195" s="188"/>
      <c r="H195" s="188"/>
      <c r="I195" s="188"/>
      <c r="J195" s="188"/>
      <c r="K195" s="188"/>
      <c r="L195" s="188"/>
      <c r="M195" s="188"/>
      <c r="N195" s="188"/>
      <c r="O195" s="6"/>
      <c r="P195" s="6"/>
      <c r="Q195" s="6"/>
      <c r="R195" s="6"/>
      <c r="S195" s="6"/>
      <c r="T195" s="6"/>
      <c r="U195" s="6"/>
      <c r="V195" s="6"/>
      <c r="W195" s="6"/>
      <c r="X195" s="6"/>
      <c r="Y195" s="6"/>
      <c r="Z195" s="6"/>
      <c r="AA195" s="6"/>
      <c r="AB195" s="6"/>
      <c r="AC195" s="6"/>
      <c r="AD195" s="6"/>
      <c r="AE195" s="6"/>
      <c r="AF195" s="6"/>
      <c r="AG195" s="6"/>
      <c r="AH195" s="6"/>
      <c r="AI195" s="6"/>
      <c r="AJ195" s="190"/>
      <c r="AK195" s="190"/>
      <c r="AL195" s="190"/>
      <c r="AM195" s="190"/>
      <c r="AN195" s="190"/>
      <c r="AO195" s="190"/>
      <c r="AP195" s="190"/>
      <c r="AQ195" s="190"/>
      <c r="AR195" s="190"/>
      <c r="AS195" s="190"/>
    </row>
    <row r="196" spans="1:45" ht="19.5" customHeight="1">
      <c r="A196" s="190"/>
      <c r="B196" s="190"/>
      <c r="C196" s="188"/>
      <c r="D196" s="188"/>
      <c r="E196" s="188"/>
      <c r="F196" s="188"/>
      <c r="G196" s="188"/>
      <c r="H196" s="188"/>
      <c r="I196" s="188"/>
      <c r="J196" s="188"/>
      <c r="K196" s="188"/>
      <c r="L196" s="188"/>
      <c r="M196" s="188"/>
      <c r="N196" s="188"/>
      <c r="O196" s="6"/>
      <c r="P196" s="6"/>
      <c r="Q196" s="6"/>
      <c r="R196" s="6"/>
      <c r="S196" s="6"/>
      <c r="T196" s="6"/>
      <c r="U196" s="6"/>
      <c r="V196" s="6"/>
      <c r="W196" s="6"/>
      <c r="X196" s="6"/>
      <c r="Y196" s="6"/>
      <c r="Z196" s="6"/>
      <c r="AA196" s="6"/>
      <c r="AB196" s="6"/>
      <c r="AC196" s="6"/>
      <c r="AD196" s="6"/>
      <c r="AE196" s="6"/>
      <c r="AF196" s="6"/>
      <c r="AG196" s="6"/>
      <c r="AH196" s="6"/>
      <c r="AI196" s="6"/>
      <c r="AJ196" s="190"/>
      <c r="AK196" s="190"/>
      <c r="AL196" s="190"/>
      <c r="AM196" s="190"/>
      <c r="AN196" s="190"/>
      <c r="AO196" s="190"/>
      <c r="AP196" s="190"/>
      <c r="AQ196" s="190"/>
      <c r="AR196" s="190"/>
      <c r="AS196" s="190"/>
    </row>
    <row r="197" spans="1:45" ht="19.5" customHeight="1">
      <c r="A197" s="190"/>
      <c r="B197" s="190"/>
      <c r="C197" s="188"/>
      <c r="D197" s="188"/>
      <c r="E197" s="188"/>
      <c r="F197" s="188"/>
      <c r="G197" s="188"/>
      <c r="H197" s="188"/>
      <c r="I197" s="188"/>
      <c r="J197" s="188"/>
      <c r="K197" s="188"/>
      <c r="L197" s="188"/>
      <c r="M197" s="188"/>
      <c r="N197" s="188"/>
      <c r="O197" s="6"/>
      <c r="P197" s="6"/>
      <c r="Q197" s="6"/>
      <c r="R197" s="6"/>
      <c r="S197" s="6"/>
      <c r="T197" s="6"/>
      <c r="U197" s="6"/>
      <c r="V197" s="6"/>
      <c r="W197" s="6"/>
      <c r="X197" s="6"/>
      <c r="Y197" s="6"/>
      <c r="Z197" s="6"/>
      <c r="AA197" s="6"/>
      <c r="AB197" s="6"/>
      <c r="AC197" s="6"/>
      <c r="AD197" s="6"/>
      <c r="AE197" s="6"/>
      <c r="AF197" s="6"/>
      <c r="AG197" s="6"/>
      <c r="AH197" s="6"/>
      <c r="AI197" s="6"/>
      <c r="AJ197" s="190"/>
      <c r="AK197" s="190"/>
      <c r="AL197" s="190"/>
      <c r="AM197" s="190"/>
      <c r="AN197" s="190"/>
      <c r="AO197" s="190"/>
      <c r="AP197" s="190"/>
      <c r="AQ197" s="190"/>
      <c r="AR197" s="190"/>
      <c r="AS197" s="190"/>
    </row>
    <row r="198" spans="1:45" ht="19.5" customHeight="1">
      <c r="A198" s="190"/>
      <c r="B198" s="190"/>
      <c r="C198" s="188"/>
      <c r="D198" s="188"/>
      <c r="E198" s="188"/>
      <c r="F198" s="188"/>
      <c r="G198" s="188"/>
      <c r="H198" s="188"/>
      <c r="I198" s="188"/>
      <c r="J198" s="188"/>
      <c r="K198" s="188"/>
      <c r="L198" s="188"/>
      <c r="M198" s="188"/>
      <c r="N198" s="188"/>
      <c r="O198" s="6"/>
      <c r="P198" s="6"/>
      <c r="Q198" s="6"/>
      <c r="R198" s="6"/>
      <c r="S198" s="6"/>
      <c r="T198" s="6"/>
      <c r="U198" s="6"/>
      <c r="V198" s="6"/>
      <c r="W198" s="6"/>
      <c r="X198" s="6"/>
      <c r="Y198" s="6"/>
      <c r="Z198" s="6"/>
      <c r="AA198" s="6"/>
      <c r="AB198" s="6"/>
      <c r="AC198" s="6"/>
      <c r="AD198" s="6"/>
      <c r="AE198" s="6"/>
      <c r="AF198" s="6"/>
      <c r="AG198" s="6"/>
      <c r="AH198" s="6"/>
      <c r="AI198" s="6"/>
      <c r="AJ198" s="190"/>
      <c r="AK198" s="190"/>
      <c r="AL198" s="190"/>
      <c r="AM198" s="190"/>
      <c r="AN198" s="190"/>
      <c r="AO198" s="190"/>
      <c r="AP198" s="190"/>
      <c r="AQ198" s="190"/>
      <c r="AR198" s="190"/>
      <c r="AS198" s="190"/>
    </row>
    <row r="199" spans="1:45" ht="19.5" customHeight="1">
      <c r="A199" s="190"/>
      <c r="B199" s="190"/>
      <c r="C199" s="188"/>
      <c r="D199" s="188"/>
      <c r="E199" s="188"/>
      <c r="F199" s="188"/>
      <c r="G199" s="188"/>
      <c r="H199" s="188"/>
      <c r="I199" s="188"/>
      <c r="J199" s="188"/>
      <c r="K199" s="188"/>
      <c r="L199" s="188"/>
      <c r="M199" s="188"/>
      <c r="N199" s="188"/>
      <c r="O199" s="6"/>
      <c r="P199" s="6"/>
      <c r="Q199" s="6"/>
      <c r="R199" s="6"/>
      <c r="S199" s="6"/>
      <c r="T199" s="6"/>
      <c r="U199" s="6"/>
      <c r="V199" s="6"/>
      <c r="W199" s="6"/>
      <c r="X199" s="6"/>
      <c r="Y199" s="6"/>
      <c r="Z199" s="6"/>
      <c r="AA199" s="6"/>
      <c r="AB199" s="6"/>
      <c r="AC199" s="6"/>
      <c r="AD199" s="6"/>
      <c r="AE199" s="6"/>
      <c r="AF199" s="6"/>
      <c r="AG199" s="6"/>
      <c r="AH199" s="6"/>
      <c r="AI199" s="6"/>
      <c r="AJ199" s="190"/>
      <c r="AK199" s="190"/>
      <c r="AL199" s="190"/>
      <c r="AM199" s="190"/>
      <c r="AN199" s="190"/>
      <c r="AO199" s="190"/>
      <c r="AP199" s="190"/>
      <c r="AQ199" s="190"/>
      <c r="AR199" s="190"/>
      <c r="AS199" s="190"/>
    </row>
    <row r="200" spans="1:45" ht="19.5" customHeight="1">
      <c r="A200" s="190"/>
      <c r="B200" s="190"/>
      <c r="C200" s="188"/>
      <c r="D200" s="188"/>
      <c r="E200" s="188"/>
      <c r="F200" s="188"/>
      <c r="G200" s="188"/>
      <c r="H200" s="188"/>
      <c r="I200" s="188"/>
      <c r="J200" s="188"/>
      <c r="K200" s="188"/>
      <c r="L200" s="188"/>
      <c r="M200" s="188"/>
      <c r="N200" s="188"/>
      <c r="O200" s="6"/>
      <c r="P200" s="6"/>
      <c r="Q200" s="6"/>
      <c r="R200" s="6"/>
      <c r="S200" s="6"/>
      <c r="T200" s="6"/>
      <c r="U200" s="6"/>
      <c r="V200" s="6"/>
      <c r="W200" s="6"/>
      <c r="X200" s="6"/>
      <c r="Y200" s="6"/>
      <c r="Z200" s="6"/>
      <c r="AA200" s="6"/>
      <c r="AB200" s="6"/>
      <c r="AC200" s="6"/>
      <c r="AD200" s="6"/>
      <c r="AE200" s="6"/>
      <c r="AF200" s="6"/>
      <c r="AG200" s="6"/>
      <c r="AH200" s="6"/>
      <c r="AI200" s="6"/>
      <c r="AJ200" s="190"/>
      <c r="AK200" s="190"/>
      <c r="AL200" s="190"/>
      <c r="AM200" s="190"/>
      <c r="AN200" s="190"/>
      <c r="AO200" s="190"/>
      <c r="AP200" s="190"/>
      <c r="AQ200" s="190"/>
      <c r="AR200" s="190"/>
      <c r="AS200" s="190"/>
    </row>
    <row r="201" spans="1:45" ht="19.5" customHeight="1">
      <c r="A201" s="190"/>
      <c r="B201" s="190"/>
      <c r="C201" s="188"/>
      <c r="D201" s="188"/>
      <c r="E201" s="188"/>
      <c r="F201" s="188"/>
      <c r="G201" s="188"/>
      <c r="H201" s="188"/>
      <c r="I201" s="188"/>
      <c r="J201" s="188"/>
      <c r="K201" s="188"/>
      <c r="L201" s="188"/>
      <c r="M201" s="188"/>
      <c r="N201" s="188"/>
      <c r="O201" s="6"/>
      <c r="P201" s="6"/>
      <c r="Q201" s="6"/>
      <c r="R201" s="6"/>
      <c r="S201" s="6"/>
      <c r="T201" s="6"/>
      <c r="U201" s="6"/>
      <c r="V201" s="6"/>
      <c r="W201" s="6"/>
      <c r="X201" s="6"/>
      <c r="Y201" s="6"/>
      <c r="Z201" s="6"/>
      <c r="AA201" s="6"/>
      <c r="AB201" s="6"/>
      <c r="AC201" s="6"/>
      <c r="AD201" s="6"/>
      <c r="AE201" s="6"/>
      <c r="AF201" s="6"/>
      <c r="AG201" s="6"/>
      <c r="AH201" s="6"/>
      <c r="AI201" s="6"/>
      <c r="AJ201" s="190"/>
      <c r="AK201" s="190"/>
      <c r="AL201" s="190"/>
      <c r="AM201" s="190"/>
      <c r="AN201" s="190"/>
      <c r="AO201" s="190"/>
      <c r="AP201" s="190"/>
      <c r="AQ201" s="190"/>
      <c r="AR201" s="190"/>
      <c r="AS201" s="190"/>
    </row>
    <row r="202" spans="1:45" ht="19.5" customHeight="1">
      <c r="A202" s="190"/>
      <c r="B202" s="190"/>
      <c r="C202" s="188"/>
      <c r="D202" s="188"/>
      <c r="E202" s="188"/>
      <c r="F202" s="188"/>
      <c r="G202" s="188"/>
      <c r="H202" s="188"/>
      <c r="I202" s="188"/>
      <c r="J202" s="188"/>
      <c r="K202" s="188"/>
      <c r="L202" s="188"/>
      <c r="M202" s="188"/>
      <c r="N202" s="188"/>
      <c r="O202" s="6"/>
      <c r="P202" s="6"/>
      <c r="Q202" s="6"/>
      <c r="R202" s="6"/>
      <c r="S202" s="6"/>
      <c r="T202" s="6"/>
      <c r="U202" s="6"/>
      <c r="V202" s="6"/>
      <c r="W202" s="6"/>
      <c r="X202" s="6"/>
      <c r="Y202" s="6"/>
      <c r="Z202" s="6"/>
      <c r="AA202" s="6"/>
      <c r="AB202" s="6"/>
      <c r="AC202" s="6"/>
      <c r="AD202" s="6"/>
      <c r="AE202" s="6"/>
      <c r="AF202" s="6"/>
      <c r="AG202" s="6"/>
      <c r="AH202" s="6"/>
      <c r="AI202" s="6"/>
      <c r="AJ202" s="190"/>
      <c r="AK202" s="190"/>
      <c r="AL202" s="190"/>
      <c r="AM202" s="190"/>
      <c r="AN202" s="190"/>
      <c r="AO202" s="190"/>
      <c r="AP202" s="190"/>
      <c r="AQ202" s="190"/>
      <c r="AR202" s="190"/>
      <c r="AS202" s="190"/>
    </row>
    <row r="203" spans="1:45" ht="19.5" customHeight="1">
      <c r="A203" s="190"/>
      <c r="B203" s="190"/>
      <c r="C203" s="188"/>
      <c r="D203" s="188"/>
      <c r="E203" s="188"/>
      <c r="F203" s="188"/>
      <c r="G203" s="188"/>
      <c r="H203" s="188"/>
      <c r="I203" s="188"/>
      <c r="J203" s="188"/>
      <c r="K203" s="188"/>
      <c r="L203" s="188"/>
      <c r="M203" s="188"/>
      <c r="N203" s="188"/>
      <c r="O203" s="6"/>
      <c r="P203" s="6"/>
      <c r="Q203" s="6"/>
      <c r="R203" s="6"/>
      <c r="S203" s="6"/>
      <c r="T203" s="6"/>
      <c r="U203" s="6"/>
      <c r="V203" s="6"/>
      <c r="W203" s="6"/>
      <c r="X203" s="6"/>
      <c r="Y203" s="6"/>
      <c r="Z203" s="6"/>
      <c r="AA203" s="6"/>
      <c r="AB203" s="6"/>
      <c r="AC203" s="6"/>
      <c r="AD203" s="6"/>
      <c r="AE203" s="6"/>
      <c r="AF203" s="6"/>
      <c r="AG203" s="6"/>
      <c r="AH203" s="6"/>
      <c r="AI203" s="6"/>
      <c r="AJ203" s="190"/>
      <c r="AK203" s="190"/>
      <c r="AL203" s="190"/>
      <c r="AM203" s="190"/>
      <c r="AN203" s="190"/>
      <c r="AO203" s="190"/>
      <c r="AP203" s="190"/>
      <c r="AQ203" s="190"/>
      <c r="AR203" s="190"/>
      <c r="AS203" s="190"/>
    </row>
    <row r="204" spans="1:45" ht="19.5" customHeight="1">
      <c r="A204" s="190"/>
      <c r="B204" s="190"/>
      <c r="C204" s="188"/>
      <c r="D204" s="188"/>
      <c r="E204" s="188"/>
      <c r="F204" s="188"/>
      <c r="G204" s="188"/>
      <c r="H204" s="188"/>
      <c r="I204" s="188"/>
      <c r="J204" s="188"/>
      <c r="K204" s="188"/>
      <c r="L204" s="188"/>
      <c r="M204" s="188"/>
      <c r="N204" s="188"/>
      <c r="O204" s="6"/>
      <c r="P204" s="6"/>
      <c r="Q204" s="6"/>
      <c r="R204" s="6"/>
      <c r="S204" s="6"/>
      <c r="T204" s="6"/>
      <c r="U204" s="6"/>
      <c r="V204" s="6"/>
      <c r="W204" s="6"/>
      <c r="X204" s="6"/>
      <c r="Y204" s="6"/>
      <c r="Z204" s="6"/>
      <c r="AA204" s="6"/>
      <c r="AB204" s="6"/>
      <c r="AC204" s="6"/>
      <c r="AD204" s="6"/>
      <c r="AE204" s="6"/>
      <c r="AF204" s="6"/>
      <c r="AG204" s="6"/>
      <c r="AH204" s="6"/>
      <c r="AI204" s="6"/>
      <c r="AJ204" s="190"/>
      <c r="AK204" s="190"/>
      <c r="AL204" s="190"/>
      <c r="AM204" s="190"/>
      <c r="AN204" s="190"/>
      <c r="AO204" s="190"/>
      <c r="AP204" s="190"/>
      <c r="AQ204" s="190"/>
      <c r="AR204" s="190"/>
      <c r="AS204" s="190"/>
    </row>
    <row r="205" spans="1:45" ht="19.5" customHeight="1">
      <c r="A205" s="190"/>
      <c r="B205" s="190"/>
      <c r="C205" s="188"/>
      <c r="D205" s="188"/>
      <c r="E205" s="188"/>
      <c r="F205" s="188"/>
      <c r="G205" s="188"/>
      <c r="H205" s="188"/>
      <c r="I205" s="188"/>
      <c r="J205" s="188"/>
      <c r="K205" s="188"/>
      <c r="L205" s="188"/>
      <c r="M205" s="188"/>
      <c r="N205" s="188"/>
      <c r="O205" s="6"/>
      <c r="P205" s="6"/>
      <c r="Q205" s="6"/>
      <c r="R205" s="6"/>
      <c r="S205" s="6"/>
      <c r="T205" s="6"/>
      <c r="U205" s="6"/>
      <c r="V205" s="6"/>
      <c r="W205" s="6"/>
      <c r="X205" s="6"/>
      <c r="Y205" s="6"/>
      <c r="Z205" s="6"/>
      <c r="AA205" s="6"/>
      <c r="AB205" s="6"/>
      <c r="AC205" s="6"/>
      <c r="AD205" s="6"/>
      <c r="AE205" s="6"/>
      <c r="AF205" s="6"/>
      <c r="AG205" s="6"/>
      <c r="AH205" s="6"/>
      <c r="AI205" s="6"/>
      <c r="AJ205" s="190"/>
      <c r="AK205" s="190"/>
      <c r="AL205" s="190"/>
      <c r="AM205" s="190"/>
      <c r="AN205" s="190"/>
      <c r="AO205" s="190"/>
      <c r="AP205" s="190"/>
      <c r="AQ205" s="190"/>
      <c r="AR205" s="190"/>
      <c r="AS205" s="190"/>
    </row>
    <row r="206" spans="1:45" ht="19.5" customHeight="1">
      <c r="A206" s="190"/>
      <c r="B206" s="190"/>
      <c r="C206" s="188"/>
      <c r="D206" s="188"/>
      <c r="E206" s="188"/>
      <c r="F206" s="188"/>
      <c r="G206" s="188"/>
      <c r="H206" s="188"/>
      <c r="I206" s="188"/>
      <c r="J206" s="188"/>
      <c r="K206" s="188"/>
      <c r="L206" s="188"/>
      <c r="M206" s="188"/>
      <c r="N206" s="188"/>
      <c r="O206" s="6"/>
      <c r="P206" s="6"/>
      <c r="Q206" s="6"/>
      <c r="R206" s="6"/>
      <c r="S206" s="6"/>
      <c r="T206" s="6"/>
      <c r="U206" s="6"/>
      <c r="V206" s="6"/>
      <c r="W206" s="6"/>
      <c r="X206" s="6"/>
      <c r="Y206" s="6"/>
      <c r="Z206" s="6"/>
      <c r="AA206" s="6"/>
      <c r="AB206" s="6"/>
      <c r="AC206" s="6"/>
      <c r="AD206" s="6"/>
      <c r="AE206" s="6"/>
      <c r="AF206" s="6"/>
      <c r="AG206" s="6"/>
      <c r="AH206" s="6"/>
      <c r="AI206" s="6"/>
      <c r="AJ206" s="190"/>
      <c r="AK206" s="190"/>
      <c r="AL206" s="190"/>
      <c r="AM206" s="190"/>
      <c r="AN206" s="190"/>
      <c r="AO206" s="190"/>
      <c r="AP206" s="190"/>
      <c r="AQ206" s="190"/>
      <c r="AR206" s="190"/>
      <c r="AS206" s="190"/>
    </row>
    <row r="207" spans="1:45" ht="19.5" customHeight="1">
      <c r="A207" s="190"/>
      <c r="B207" s="190"/>
      <c r="C207" s="188"/>
      <c r="D207" s="188"/>
      <c r="E207" s="188"/>
      <c r="F207" s="188"/>
      <c r="G207" s="188"/>
      <c r="H207" s="188"/>
      <c r="I207" s="188"/>
      <c r="J207" s="188"/>
      <c r="K207" s="188"/>
      <c r="L207" s="188"/>
      <c r="M207" s="188"/>
      <c r="N207" s="188"/>
      <c r="O207" s="6"/>
      <c r="P207" s="6"/>
      <c r="Q207" s="6"/>
      <c r="R207" s="6"/>
      <c r="S207" s="6"/>
      <c r="T207" s="6"/>
      <c r="U207" s="6"/>
      <c r="V207" s="6"/>
      <c r="W207" s="6"/>
      <c r="X207" s="6"/>
      <c r="Y207" s="6"/>
      <c r="Z207" s="6"/>
      <c r="AA207" s="6"/>
      <c r="AB207" s="6"/>
      <c r="AC207" s="6"/>
      <c r="AD207" s="6"/>
      <c r="AE207" s="6"/>
      <c r="AF207" s="6"/>
      <c r="AG207" s="6"/>
      <c r="AH207" s="6"/>
      <c r="AI207" s="6"/>
      <c r="AJ207" s="190"/>
      <c r="AK207" s="190"/>
      <c r="AL207" s="190"/>
      <c r="AM207" s="190"/>
      <c r="AN207" s="190"/>
      <c r="AO207" s="190"/>
      <c r="AP207" s="190"/>
      <c r="AQ207" s="190"/>
      <c r="AR207" s="190"/>
      <c r="AS207" s="190"/>
    </row>
    <row r="208" spans="1:45" ht="19.5" customHeight="1">
      <c r="A208" s="190"/>
      <c r="B208" s="190"/>
      <c r="C208" s="188"/>
      <c r="D208" s="188"/>
      <c r="E208" s="188"/>
      <c r="F208" s="188"/>
      <c r="G208" s="188"/>
      <c r="H208" s="188"/>
      <c r="I208" s="188"/>
      <c r="J208" s="188"/>
      <c r="K208" s="188"/>
      <c r="L208" s="188"/>
      <c r="M208" s="188"/>
      <c r="N208" s="188"/>
      <c r="O208" s="6"/>
      <c r="P208" s="6"/>
      <c r="Q208" s="6"/>
      <c r="R208" s="6"/>
      <c r="S208" s="6"/>
      <c r="T208" s="6"/>
      <c r="U208" s="6"/>
      <c r="V208" s="6"/>
      <c r="W208" s="6"/>
      <c r="X208" s="6"/>
      <c r="Y208" s="6"/>
      <c r="Z208" s="6"/>
      <c r="AA208" s="6"/>
      <c r="AB208" s="6"/>
      <c r="AC208" s="6"/>
      <c r="AD208" s="6"/>
      <c r="AE208" s="6"/>
      <c r="AF208" s="6"/>
      <c r="AG208" s="6"/>
      <c r="AH208" s="6"/>
      <c r="AI208" s="6"/>
      <c r="AJ208" s="190"/>
      <c r="AK208" s="190"/>
      <c r="AL208" s="190"/>
      <c r="AM208" s="190"/>
      <c r="AN208" s="190"/>
      <c r="AO208" s="190"/>
      <c r="AP208" s="190"/>
      <c r="AQ208" s="190"/>
      <c r="AR208" s="190"/>
      <c r="AS208" s="190"/>
    </row>
    <row r="209" spans="1:45" ht="19.5" customHeight="1">
      <c r="A209" s="190"/>
      <c r="B209" s="190"/>
      <c r="C209" s="188"/>
      <c r="D209" s="188"/>
      <c r="E209" s="188"/>
      <c r="F209" s="188"/>
      <c r="G209" s="188"/>
      <c r="H209" s="188"/>
      <c r="I209" s="188"/>
      <c r="J209" s="188"/>
      <c r="K209" s="188"/>
      <c r="L209" s="188"/>
      <c r="M209" s="188"/>
      <c r="N209" s="188"/>
      <c r="O209" s="6"/>
      <c r="P209" s="6"/>
      <c r="Q209" s="6"/>
      <c r="R209" s="6"/>
      <c r="S209" s="6"/>
      <c r="T209" s="6"/>
      <c r="U209" s="6"/>
      <c r="V209" s="6"/>
      <c r="W209" s="6"/>
      <c r="X209" s="6"/>
      <c r="Y209" s="6"/>
      <c r="Z209" s="6"/>
      <c r="AA209" s="6"/>
      <c r="AB209" s="6"/>
      <c r="AC209" s="6"/>
      <c r="AD209" s="6"/>
      <c r="AE209" s="6"/>
      <c r="AF209" s="6"/>
      <c r="AG209" s="6"/>
      <c r="AH209" s="6"/>
      <c r="AI209" s="6"/>
      <c r="AJ209" s="190"/>
      <c r="AK209" s="190"/>
      <c r="AL209" s="190"/>
      <c r="AM209" s="190"/>
      <c r="AN209" s="190"/>
      <c r="AO209" s="190"/>
      <c r="AP209" s="190"/>
      <c r="AQ209" s="190"/>
      <c r="AR209" s="190"/>
      <c r="AS209" s="190"/>
    </row>
    <row r="210" spans="1:45" ht="19.5" customHeight="1">
      <c r="A210" s="190"/>
      <c r="B210" s="190"/>
      <c r="C210" s="188"/>
      <c r="D210" s="188"/>
      <c r="E210" s="188"/>
      <c r="F210" s="188"/>
      <c r="G210" s="188"/>
      <c r="H210" s="188"/>
      <c r="I210" s="188"/>
      <c r="J210" s="188"/>
      <c r="K210" s="188"/>
      <c r="L210" s="188"/>
      <c r="M210" s="188"/>
      <c r="N210" s="188"/>
      <c r="O210" s="6"/>
      <c r="P210" s="6"/>
      <c r="Q210" s="6"/>
      <c r="R210" s="6"/>
      <c r="S210" s="6"/>
      <c r="T210" s="6"/>
      <c r="U210" s="6"/>
      <c r="V210" s="6"/>
      <c r="W210" s="6"/>
      <c r="X210" s="6"/>
      <c r="Y210" s="6"/>
      <c r="Z210" s="6"/>
      <c r="AA210" s="6"/>
      <c r="AB210" s="6"/>
      <c r="AC210" s="6"/>
      <c r="AD210" s="6"/>
      <c r="AE210" s="6"/>
      <c r="AF210" s="6"/>
      <c r="AG210" s="6"/>
      <c r="AH210" s="6"/>
      <c r="AI210" s="6"/>
      <c r="AJ210" s="190"/>
      <c r="AK210" s="190"/>
      <c r="AL210" s="190"/>
      <c r="AM210" s="190"/>
      <c r="AN210" s="190"/>
      <c r="AO210" s="190"/>
      <c r="AP210" s="190"/>
      <c r="AQ210" s="190"/>
      <c r="AR210" s="190"/>
      <c r="AS210" s="190"/>
    </row>
    <row r="211" spans="1:45" ht="19.5" customHeight="1">
      <c r="A211" s="190"/>
      <c r="B211" s="190"/>
      <c r="C211" s="188"/>
      <c r="D211" s="188"/>
      <c r="E211" s="188"/>
      <c r="F211" s="188"/>
      <c r="G211" s="188"/>
      <c r="H211" s="188"/>
      <c r="I211" s="188"/>
      <c r="J211" s="188"/>
      <c r="K211" s="188"/>
      <c r="L211" s="188"/>
      <c r="M211" s="188"/>
      <c r="N211" s="188"/>
      <c r="O211" s="6"/>
      <c r="P211" s="6"/>
      <c r="Q211" s="6"/>
      <c r="R211" s="6"/>
      <c r="S211" s="6"/>
      <c r="T211" s="6"/>
      <c r="U211" s="6"/>
      <c r="V211" s="6"/>
      <c r="W211" s="6"/>
      <c r="X211" s="6"/>
      <c r="Y211" s="6"/>
      <c r="Z211" s="6"/>
      <c r="AA211" s="6"/>
      <c r="AB211" s="6"/>
      <c r="AC211" s="6"/>
      <c r="AD211" s="6"/>
      <c r="AE211" s="6"/>
      <c r="AF211" s="6"/>
      <c r="AG211" s="6"/>
      <c r="AH211" s="6"/>
      <c r="AI211" s="6"/>
      <c r="AJ211" s="190"/>
      <c r="AK211" s="190"/>
      <c r="AL211" s="190"/>
      <c r="AM211" s="190"/>
      <c r="AN211" s="190"/>
      <c r="AO211" s="190"/>
      <c r="AP211" s="190"/>
      <c r="AQ211" s="190"/>
      <c r="AR211" s="190"/>
      <c r="AS211" s="190"/>
    </row>
    <row r="212" spans="1:45" ht="19.5" customHeight="1">
      <c r="A212" s="190"/>
      <c r="B212" s="190"/>
      <c r="C212" s="188"/>
      <c r="D212" s="188"/>
      <c r="E212" s="188"/>
      <c r="F212" s="188"/>
      <c r="G212" s="188"/>
      <c r="H212" s="188"/>
      <c r="I212" s="188"/>
      <c r="J212" s="188"/>
      <c r="K212" s="188"/>
      <c r="L212" s="188"/>
      <c r="M212" s="188"/>
      <c r="N212" s="188"/>
      <c r="O212" s="6"/>
      <c r="P212" s="6"/>
      <c r="Q212" s="6"/>
      <c r="R212" s="6"/>
      <c r="S212" s="6"/>
      <c r="T212" s="6"/>
      <c r="U212" s="6"/>
      <c r="V212" s="6"/>
      <c r="W212" s="6"/>
      <c r="X212" s="6"/>
      <c r="Y212" s="6"/>
      <c r="Z212" s="6"/>
      <c r="AA212" s="6"/>
      <c r="AB212" s="6"/>
      <c r="AC212" s="6"/>
      <c r="AD212" s="6"/>
      <c r="AE212" s="6"/>
      <c r="AF212" s="6"/>
      <c r="AG212" s="6"/>
      <c r="AH212" s="6"/>
      <c r="AI212" s="6"/>
      <c r="AJ212" s="190"/>
      <c r="AK212" s="190"/>
      <c r="AL212" s="190"/>
      <c r="AM212" s="190"/>
      <c r="AN212" s="190"/>
      <c r="AO212" s="190"/>
      <c r="AP212" s="190"/>
      <c r="AQ212" s="190"/>
      <c r="AR212" s="190"/>
      <c r="AS212" s="190"/>
    </row>
    <row r="213" spans="1:45" ht="19.5" customHeight="1">
      <c r="A213" s="190"/>
      <c r="B213" s="190"/>
      <c r="C213" s="188"/>
      <c r="D213" s="188"/>
      <c r="E213" s="188"/>
      <c r="F213" s="188"/>
      <c r="G213" s="188"/>
      <c r="H213" s="188"/>
      <c r="I213" s="188"/>
      <c r="J213" s="188"/>
      <c r="K213" s="188"/>
      <c r="L213" s="188"/>
      <c r="M213" s="188"/>
      <c r="N213" s="188"/>
      <c r="O213" s="6"/>
      <c r="P213" s="6"/>
      <c r="Q213" s="6"/>
      <c r="R213" s="6"/>
      <c r="S213" s="6"/>
      <c r="T213" s="6"/>
      <c r="U213" s="6"/>
      <c r="V213" s="6"/>
      <c r="W213" s="6"/>
      <c r="X213" s="6"/>
      <c r="Y213" s="6"/>
      <c r="Z213" s="6"/>
      <c r="AA213" s="6"/>
      <c r="AB213" s="6"/>
      <c r="AC213" s="6"/>
      <c r="AD213" s="6"/>
      <c r="AE213" s="6"/>
      <c r="AF213" s="6"/>
      <c r="AG213" s="6"/>
      <c r="AH213" s="6"/>
      <c r="AI213" s="6"/>
      <c r="AJ213" s="190"/>
      <c r="AK213" s="190"/>
      <c r="AL213" s="190"/>
      <c r="AM213" s="190"/>
      <c r="AN213" s="190"/>
      <c r="AO213" s="190"/>
      <c r="AP213" s="190"/>
      <c r="AQ213" s="190"/>
      <c r="AR213" s="190"/>
      <c r="AS213" s="190"/>
    </row>
    <row r="214" spans="1:45" ht="19.5" customHeight="1">
      <c r="A214" s="190"/>
      <c r="B214" s="190"/>
      <c r="C214" s="188"/>
      <c r="D214" s="188"/>
      <c r="E214" s="188"/>
      <c r="F214" s="188"/>
      <c r="G214" s="188"/>
      <c r="H214" s="188"/>
      <c r="I214" s="188"/>
      <c r="J214" s="188"/>
      <c r="K214" s="188"/>
      <c r="L214" s="188"/>
      <c r="M214" s="188"/>
      <c r="N214" s="188"/>
      <c r="O214" s="6"/>
      <c r="P214" s="6"/>
      <c r="Q214" s="6"/>
      <c r="R214" s="6"/>
      <c r="S214" s="6"/>
      <c r="T214" s="6"/>
      <c r="U214" s="6"/>
      <c r="V214" s="6"/>
      <c r="W214" s="6"/>
      <c r="X214" s="6"/>
      <c r="Y214" s="6"/>
      <c r="Z214" s="6"/>
      <c r="AA214" s="6"/>
      <c r="AB214" s="6"/>
      <c r="AC214" s="6"/>
      <c r="AD214" s="6"/>
      <c r="AE214" s="6"/>
      <c r="AF214" s="6"/>
      <c r="AG214" s="6"/>
      <c r="AH214" s="6"/>
      <c r="AI214" s="6"/>
      <c r="AJ214" s="190"/>
      <c r="AK214" s="190"/>
      <c r="AL214" s="190"/>
      <c r="AM214" s="190"/>
      <c r="AN214" s="190"/>
      <c r="AO214" s="190"/>
      <c r="AP214" s="190"/>
      <c r="AQ214" s="190"/>
      <c r="AR214" s="190"/>
      <c r="AS214" s="190"/>
    </row>
    <row r="215" spans="1:45" ht="19.5" customHeight="1">
      <c r="A215" s="190"/>
      <c r="B215" s="190"/>
      <c r="C215" s="188"/>
      <c r="D215" s="188"/>
      <c r="E215" s="188"/>
      <c r="F215" s="188"/>
      <c r="G215" s="188"/>
      <c r="H215" s="188"/>
      <c r="I215" s="188"/>
      <c r="J215" s="188"/>
      <c r="K215" s="188"/>
      <c r="L215" s="188"/>
      <c r="M215" s="188"/>
      <c r="N215" s="188"/>
      <c r="O215" s="6"/>
      <c r="P215" s="6"/>
      <c r="Q215" s="6"/>
      <c r="R215" s="6"/>
      <c r="S215" s="6"/>
      <c r="T215" s="6"/>
      <c r="U215" s="6"/>
      <c r="V215" s="6"/>
      <c r="W215" s="6"/>
      <c r="X215" s="6"/>
      <c r="Y215" s="6"/>
      <c r="Z215" s="6"/>
      <c r="AA215" s="6"/>
      <c r="AB215" s="6"/>
      <c r="AC215" s="6"/>
      <c r="AD215" s="6"/>
      <c r="AE215" s="6"/>
      <c r="AF215" s="6"/>
      <c r="AG215" s="6"/>
      <c r="AH215" s="6"/>
      <c r="AI215" s="6"/>
      <c r="AJ215" s="190"/>
      <c r="AK215" s="190"/>
      <c r="AL215" s="190"/>
      <c r="AM215" s="190"/>
      <c r="AN215" s="190"/>
      <c r="AO215" s="190"/>
      <c r="AP215" s="190"/>
      <c r="AQ215" s="190"/>
      <c r="AR215" s="190"/>
      <c r="AS215" s="190"/>
    </row>
    <row r="216" spans="1:45" ht="19.5" customHeight="1">
      <c r="A216" s="190"/>
      <c r="B216" s="190"/>
      <c r="C216" s="188"/>
      <c r="D216" s="188"/>
      <c r="E216" s="188"/>
      <c r="F216" s="188"/>
      <c r="G216" s="188"/>
      <c r="H216" s="188"/>
      <c r="I216" s="188"/>
      <c r="J216" s="188"/>
      <c r="K216" s="188"/>
      <c r="L216" s="188"/>
      <c r="M216" s="188"/>
      <c r="N216" s="188"/>
      <c r="O216" s="6"/>
      <c r="P216" s="6"/>
      <c r="Q216" s="6"/>
      <c r="R216" s="6"/>
      <c r="S216" s="6"/>
      <c r="T216" s="6"/>
      <c r="U216" s="6"/>
      <c r="V216" s="6"/>
      <c r="W216" s="6"/>
      <c r="X216" s="6"/>
      <c r="Y216" s="6"/>
      <c r="Z216" s="6"/>
      <c r="AA216" s="6"/>
      <c r="AB216" s="6"/>
      <c r="AC216" s="6"/>
      <c r="AD216" s="6"/>
      <c r="AE216" s="6"/>
      <c r="AF216" s="6"/>
      <c r="AG216" s="6"/>
      <c r="AH216" s="6"/>
      <c r="AI216" s="6"/>
      <c r="AJ216" s="190"/>
      <c r="AK216" s="190"/>
      <c r="AL216" s="190"/>
      <c r="AM216" s="190"/>
      <c r="AN216" s="190"/>
      <c r="AO216" s="190"/>
      <c r="AP216" s="190"/>
      <c r="AQ216" s="190"/>
      <c r="AR216" s="190"/>
      <c r="AS216" s="190"/>
    </row>
    <row r="217" spans="1:45" ht="19.5" customHeight="1">
      <c r="A217" s="190"/>
      <c r="B217" s="190"/>
      <c r="C217" s="188"/>
      <c r="D217" s="188"/>
      <c r="E217" s="188"/>
      <c r="F217" s="188"/>
      <c r="G217" s="188"/>
      <c r="H217" s="188"/>
      <c r="I217" s="188"/>
      <c r="J217" s="188"/>
      <c r="K217" s="188"/>
      <c r="L217" s="188"/>
      <c r="M217" s="188"/>
      <c r="N217" s="188"/>
      <c r="O217" s="6"/>
      <c r="P217" s="6"/>
      <c r="Q217" s="6"/>
      <c r="R217" s="6"/>
      <c r="S217" s="6"/>
      <c r="T217" s="6"/>
      <c r="U217" s="6"/>
      <c r="V217" s="6"/>
      <c r="W217" s="6"/>
      <c r="X217" s="6"/>
      <c r="Y217" s="6"/>
      <c r="Z217" s="6"/>
      <c r="AA217" s="6"/>
      <c r="AB217" s="6"/>
      <c r="AC217" s="6"/>
      <c r="AD217" s="6"/>
      <c r="AE217" s="6"/>
      <c r="AF217" s="6"/>
      <c r="AG217" s="6"/>
      <c r="AH217" s="6"/>
      <c r="AI217" s="6"/>
      <c r="AJ217" s="190"/>
      <c r="AK217" s="190"/>
      <c r="AL217" s="190"/>
      <c r="AM217" s="190"/>
      <c r="AN217" s="190"/>
      <c r="AO217" s="190"/>
      <c r="AP217" s="190"/>
      <c r="AQ217" s="190"/>
      <c r="AR217" s="190"/>
      <c r="AS217" s="190"/>
    </row>
    <row r="218" spans="1:45" ht="19.5" customHeight="1">
      <c r="A218" s="190"/>
      <c r="B218" s="190"/>
      <c r="C218" s="188"/>
      <c r="D218" s="188"/>
      <c r="E218" s="188"/>
      <c r="F218" s="188"/>
      <c r="G218" s="188"/>
      <c r="H218" s="188"/>
      <c r="I218" s="188"/>
      <c r="J218" s="188"/>
      <c r="K218" s="188"/>
      <c r="L218" s="188"/>
      <c r="M218" s="188"/>
      <c r="N218" s="188"/>
      <c r="O218" s="6"/>
      <c r="P218" s="6"/>
      <c r="Q218" s="6"/>
      <c r="R218" s="6"/>
      <c r="S218" s="6"/>
      <c r="T218" s="6"/>
      <c r="U218" s="6"/>
      <c r="V218" s="6"/>
      <c r="W218" s="6"/>
      <c r="X218" s="6"/>
      <c r="Y218" s="6"/>
      <c r="Z218" s="6"/>
      <c r="AA218" s="6"/>
      <c r="AB218" s="6"/>
      <c r="AC218" s="6"/>
      <c r="AD218" s="6"/>
      <c r="AE218" s="6"/>
      <c r="AF218" s="6"/>
      <c r="AG218" s="6"/>
      <c r="AH218" s="6"/>
      <c r="AI218" s="6"/>
      <c r="AJ218" s="190"/>
      <c r="AK218" s="190"/>
      <c r="AL218" s="190"/>
      <c r="AM218" s="190"/>
      <c r="AN218" s="190"/>
      <c r="AO218" s="190"/>
      <c r="AP218" s="190"/>
      <c r="AQ218" s="190"/>
      <c r="AR218" s="190"/>
      <c r="AS218" s="190"/>
    </row>
    <row r="219" spans="1:45" ht="19.5" customHeight="1">
      <c r="A219" s="190"/>
      <c r="B219" s="190"/>
      <c r="C219" s="188"/>
      <c r="D219" s="188"/>
      <c r="E219" s="188"/>
      <c r="F219" s="188"/>
      <c r="G219" s="188"/>
      <c r="H219" s="188"/>
      <c r="I219" s="188"/>
      <c r="J219" s="188"/>
      <c r="K219" s="188"/>
      <c r="L219" s="188"/>
      <c r="M219" s="188"/>
      <c r="N219" s="188"/>
      <c r="O219" s="6"/>
      <c r="P219" s="6"/>
      <c r="Q219" s="6"/>
      <c r="R219" s="6"/>
      <c r="S219" s="6"/>
      <c r="T219" s="6"/>
      <c r="U219" s="6"/>
      <c r="V219" s="6"/>
      <c r="W219" s="6"/>
      <c r="X219" s="6"/>
      <c r="Y219" s="6"/>
      <c r="Z219" s="6"/>
      <c r="AA219" s="6"/>
      <c r="AB219" s="6"/>
      <c r="AC219" s="6"/>
      <c r="AD219" s="6"/>
      <c r="AE219" s="6"/>
      <c r="AF219" s="6"/>
      <c r="AG219" s="6"/>
      <c r="AH219" s="6"/>
      <c r="AI219" s="6"/>
      <c r="AJ219" s="190"/>
      <c r="AK219" s="190"/>
      <c r="AL219" s="190"/>
      <c r="AM219" s="190"/>
      <c r="AN219" s="190"/>
      <c r="AO219" s="190"/>
      <c r="AP219" s="190"/>
      <c r="AQ219" s="190"/>
      <c r="AR219" s="190"/>
      <c r="AS219" s="190"/>
    </row>
    <row r="220" spans="1:45" ht="19.5" customHeight="1">
      <c r="A220" s="190"/>
      <c r="B220" s="190"/>
      <c r="C220" s="188"/>
      <c r="D220" s="188"/>
      <c r="E220" s="188"/>
      <c r="F220" s="188"/>
      <c r="G220" s="188"/>
      <c r="H220" s="188"/>
      <c r="I220" s="188"/>
      <c r="J220" s="188"/>
      <c r="K220" s="188"/>
      <c r="L220" s="188"/>
      <c r="M220" s="188"/>
      <c r="N220" s="188"/>
      <c r="O220" s="6"/>
      <c r="P220" s="6"/>
      <c r="Q220" s="6"/>
      <c r="R220" s="6"/>
      <c r="S220" s="6"/>
      <c r="T220" s="6"/>
      <c r="U220" s="6"/>
      <c r="V220" s="6"/>
      <c r="W220" s="6"/>
      <c r="X220" s="6"/>
      <c r="Y220" s="6"/>
      <c r="Z220" s="6"/>
      <c r="AA220" s="6"/>
      <c r="AB220" s="6"/>
      <c r="AC220" s="6"/>
      <c r="AD220" s="6"/>
      <c r="AE220" s="6"/>
      <c r="AF220" s="6"/>
      <c r="AG220" s="6"/>
      <c r="AH220" s="6"/>
      <c r="AI220" s="6"/>
      <c r="AJ220" s="190"/>
      <c r="AK220" s="190"/>
      <c r="AL220" s="190"/>
      <c r="AM220" s="190"/>
      <c r="AN220" s="190"/>
      <c r="AO220" s="190"/>
      <c r="AP220" s="190"/>
      <c r="AQ220" s="190"/>
      <c r="AR220" s="190"/>
      <c r="AS220" s="190"/>
    </row>
    <row r="221" spans="1:45" ht="19.5" customHeight="1">
      <c r="A221" s="190"/>
      <c r="B221" s="190"/>
      <c r="C221" s="188"/>
      <c r="D221" s="188"/>
      <c r="E221" s="188"/>
      <c r="F221" s="188"/>
      <c r="G221" s="188"/>
      <c r="H221" s="188"/>
      <c r="I221" s="188"/>
      <c r="J221" s="188"/>
      <c r="K221" s="188"/>
      <c r="L221" s="188"/>
      <c r="M221" s="188"/>
      <c r="N221" s="188"/>
      <c r="O221" s="6"/>
      <c r="P221" s="6"/>
      <c r="Q221" s="6"/>
      <c r="R221" s="6"/>
      <c r="S221" s="6"/>
      <c r="T221" s="6"/>
      <c r="U221" s="6"/>
      <c r="V221" s="6"/>
      <c r="W221" s="6"/>
      <c r="X221" s="6"/>
      <c r="Y221" s="6"/>
      <c r="Z221" s="6"/>
      <c r="AA221" s="6"/>
      <c r="AB221" s="6"/>
      <c r="AC221" s="6"/>
      <c r="AD221" s="6"/>
      <c r="AE221" s="6"/>
      <c r="AF221" s="6"/>
      <c r="AG221" s="6"/>
      <c r="AH221" s="6"/>
      <c r="AI221" s="6"/>
      <c r="AJ221" s="190"/>
      <c r="AK221" s="190"/>
      <c r="AL221" s="190"/>
      <c r="AM221" s="190"/>
      <c r="AN221" s="190"/>
      <c r="AO221" s="190"/>
      <c r="AP221" s="190"/>
      <c r="AQ221" s="190"/>
      <c r="AR221" s="190"/>
      <c r="AS221" s="190"/>
    </row>
    <row r="222" spans="1:45" ht="19.5" customHeight="1">
      <c r="A222" s="190"/>
      <c r="B222" s="190"/>
      <c r="C222" s="188"/>
      <c r="D222" s="188"/>
      <c r="E222" s="188"/>
      <c r="F222" s="188"/>
      <c r="G222" s="188"/>
      <c r="H222" s="188"/>
      <c r="I222" s="188"/>
      <c r="J222" s="188"/>
      <c r="K222" s="188"/>
      <c r="L222" s="188"/>
      <c r="M222" s="188"/>
      <c r="N222" s="188"/>
      <c r="O222" s="6"/>
      <c r="P222" s="6"/>
      <c r="Q222" s="6"/>
      <c r="R222" s="6"/>
      <c r="S222" s="6"/>
      <c r="T222" s="6"/>
      <c r="U222" s="6"/>
      <c r="V222" s="6"/>
      <c r="W222" s="6"/>
      <c r="X222" s="6"/>
      <c r="Y222" s="6"/>
      <c r="Z222" s="6"/>
      <c r="AA222" s="6"/>
      <c r="AB222" s="6"/>
      <c r="AC222" s="6"/>
      <c r="AD222" s="6"/>
      <c r="AE222" s="6"/>
      <c r="AF222" s="6"/>
      <c r="AG222" s="6"/>
      <c r="AH222" s="6"/>
      <c r="AI222" s="6"/>
      <c r="AJ222" s="190"/>
      <c r="AK222" s="190"/>
      <c r="AL222" s="190"/>
      <c r="AM222" s="190"/>
      <c r="AN222" s="190"/>
      <c r="AO222" s="190"/>
      <c r="AP222" s="190"/>
      <c r="AQ222" s="190"/>
      <c r="AR222" s="190"/>
      <c r="AS222" s="190"/>
    </row>
    <row r="223" spans="1:45" ht="19.5" customHeight="1">
      <c r="A223" s="190"/>
      <c r="B223" s="190"/>
      <c r="C223" s="188"/>
      <c r="D223" s="188"/>
      <c r="E223" s="188"/>
      <c r="F223" s="188"/>
      <c r="G223" s="188"/>
      <c r="H223" s="188"/>
      <c r="I223" s="188"/>
      <c r="J223" s="188"/>
      <c r="K223" s="188"/>
      <c r="L223" s="188"/>
      <c r="M223" s="188"/>
      <c r="N223" s="188"/>
      <c r="O223" s="6"/>
      <c r="P223" s="6"/>
      <c r="Q223" s="6"/>
      <c r="R223" s="6"/>
      <c r="S223" s="6"/>
      <c r="T223" s="6"/>
      <c r="U223" s="6"/>
      <c r="V223" s="6"/>
      <c r="W223" s="6"/>
      <c r="X223" s="6"/>
      <c r="Y223" s="6"/>
      <c r="Z223" s="6"/>
      <c r="AA223" s="6"/>
      <c r="AB223" s="6"/>
      <c r="AC223" s="6"/>
      <c r="AD223" s="6"/>
      <c r="AE223" s="6"/>
      <c r="AF223" s="6"/>
      <c r="AG223" s="6"/>
      <c r="AH223" s="6"/>
      <c r="AI223" s="6"/>
      <c r="AJ223" s="190"/>
      <c r="AK223" s="190"/>
      <c r="AL223" s="190"/>
      <c r="AM223" s="190"/>
      <c r="AN223" s="190"/>
      <c r="AO223" s="190"/>
      <c r="AP223" s="190"/>
      <c r="AQ223" s="190"/>
      <c r="AR223" s="190"/>
      <c r="AS223" s="190"/>
    </row>
    <row r="224" spans="1:45" ht="19.5" customHeight="1">
      <c r="A224" s="190"/>
      <c r="B224" s="190"/>
      <c r="C224" s="188"/>
      <c r="D224" s="188"/>
      <c r="E224" s="188"/>
      <c r="F224" s="188"/>
      <c r="G224" s="188"/>
      <c r="H224" s="188"/>
      <c r="I224" s="188"/>
      <c r="J224" s="188"/>
      <c r="K224" s="188"/>
      <c r="L224" s="188"/>
      <c r="M224" s="188"/>
      <c r="N224" s="188"/>
      <c r="O224" s="6"/>
      <c r="P224" s="6"/>
      <c r="Q224" s="6"/>
      <c r="R224" s="6"/>
      <c r="S224" s="6"/>
      <c r="T224" s="6"/>
      <c r="U224" s="6"/>
      <c r="V224" s="6"/>
      <c r="W224" s="6"/>
      <c r="X224" s="6"/>
      <c r="Y224" s="6"/>
      <c r="Z224" s="6"/>
      <c r="AA224" s="6"/>
      <c r="AB224" s="6"/>
      <c r="AC224" s="6"/>
      <c r="AD224" s="6"/>
      <c r="AE224" s="6"/>
      <c r="AF224" s="6"/>
      <c r="AG224" s="6"/>
      <c r="AH224" s="6"/>
      <c r="AI224" s="6"/>
      <c r="AJ224" s="190"/>
      <c r="AK224" s="190"/>
      <c r="AL224" s="190"/>
      <c r="AM224" s="190"/>
      <c r="AN224" s="190"/>
      <c r="AO224" s="190"/>
      <c r="AP224" s="190"/>
      <c r="AQ224" s="190"/>
      <c r="AR224" s="190"/>
      <c r="AS224" s="190"/>
    </row>
    <row r="225" spans="1:45" ht="19.5" customHeight="1">
      <c r="A225" s="190"/>
      <c r="B225" s="190"/>
      <c r="C225" s="188"/>
      <c r="D225" s="188"/>
      <c r="E225" s="188"/>
      <c r="F225" s="188"/>
      <c r="G225" s="188"/>
      <c r="H225" s="188"/>
      <c r="I225" s="188"/>
      <c r="J225" s="188"/>
      <c r="K225" s="188"/>
      <c r="L225" s="188"/>
      <c r="M225" s="188"/>
      <c r="N225" s="188"/>
      <c r="O225" s="6"/>
      <c r="P225" s="6"/>
      <c r="Q225" s="6"/>
      <c r="R225" s="6"/>
      <c r="S225" s="6"/>
      <c r="T225" s="6"/>
      <c r="U225" s="6"/>
      <c r="V225" s="6"/>
      <c r="W225" s="6"/>
      <c r="X225" s="6"/>
      <c r="Y225" s="6"/>
      <c r="Z225" s="6"/>
      <c r="AA225" s="6"/>
      <c r="AB225" s="6"/>
      <c r="AC225" s="6"/>
      <c r="AD225" s="6"/>
      <c r="AE225" s="6"/>
      <c r="AF225" s="6"/>
      <c r="AG225" s="6"/>
      <c r="AH225" s="6"/>
      <c r="AI225" s="6"/>
      <c r="AJ225" s="190"/>
      <c r="AK225" s="190"/>
      <c r="AL225" s="190"/>
      <c r="AM225" s="190"/>
      <c r="AN225" s="190"/>
      <c r="AO225" s="190"/>
      <c r="AP225" s="190"/>
      <c r="AQ225" s="190"/>
      <c r="AR225" s="190"/>
      <c r="AS225" s="190"/>
    </row>
    <row r="226" spans="1:45" ht="19.5" customHeight="1">
      <c r="A226" s="190"/>
      <c r="B226" s="190"/>
      <c r="C226" s="188"/>
      <c r="D226" s="188"/>
      <c r="E226" s="188"/>
      <c r="F226" s="188"/>
      <c r="G226" s="188"/>
      <c r="H226" s="188"/>
      <c r="I226" s="188"/>
      <c r="J226" s="188"/>
      <c r="K226" s="188"/>
      <c r="L226" s="188"/>
      <c r="M226" s="188"/>
      <c r="N226" s="188"/>
      <c r="O226" s="6"/>
      <c r="P226" s="6"/>
      <c r="Q226" s="6"/>
      <c r="R226" s="6"/>
      <c r="S226" s="6"/>
      <c r="T226" s="6"/>
      <c r="U226" s="6"/>
      <c r="V226" s="6"/>
      <c r="W226" s="6"/>
      <c r="X226" s="6"/>
      <c r="Y226" s="6"/>
      <c r="Z226" s="6"/>
      <c r="AA226" s="6"/>
      <c r="AB226" s="6"/>
      <c r="AC226" s="6"/>
      <c r="AD226" s="6"/>
      <c r="AE226" s="6"/>
      <c r="AF226" s="6"/>
      <c r="AG226" s="6"/>
      <c r="AH226" s="6"/>
      <c r="AI226" s="6"/>
      <c r="AJ226" s="190"/>
      <c r="AK226" s="190"/>
      <c r="AL226" s="190"/>
      <c r="AM226" s="190"/>
      <c r="AN226" s="190"/>
      <c r="AO226" s="190"/>
      <c r="AP226" s="190"/>
      <c r="AQ226" s="190"/>
      <c r="AR226" s="190"/>
      <c r="AS226" s="190"/>
    </row>
    <row r="227" spans="1:45" ht="19.5" customHeight="1">
      <c r="A227" s="190"/>
      <c r="B227" s="190"/>
      <c r="C227" s="188"/>
      <c r="D227" s="188"/>
      <c r="E227" s="188"/>
      <c r="F227" s="188"/>
      <c r="G227" s="188"/>
      <c r="H227" s="188"/>
      <c r="I227" s="188"/>
      <c r="J227" s="188"/>
      <c r="K227" s="188"/>
      <c r="L227" s="188"/>
      <c r="M227" s="188"/>
      <c r="N227" s="188"/>
      <c r="O227" s="6"/>
      <c r="P227" s="6"/>
      <c r="Q227" s="6"/>
      <c r="R227" s="6"/>
      <c r="S227" s="6"/>
      <c r="T227" s="6"/>
      <c r="U227" s="6"/>
      <c r="V227" s="6"/>
      <c r="W227" s="6"/>
      <c r="X227" s="6"/>
      <c r="Y227" s="6"/>
      <c r="Z227" s="6"/>
      <c r="AA227" s="6"/>
      <c r="AB227" s="6"/>
      <c r="AC227" s="6"/>
      <c r="AD227" s="6"/>
      <c r="AE227" s="6"/>
      <c r="AF227" s="6"/>
      <c r="AG227" s="6"/>
      <c r="AH227" s="6"/>
      <c r="AI227" s="6"/>
      <c r="AJ227" s="190"/>
      <c r="AK227" s="190"/>
      <c r="AL227" s="190"/>
      <c r="AM227" s="190"/>
      <c r="AN227" s="190"/>
      <c r="AO227" s="190"/>
      <c r="AP227" s="190"/>
      <c r="AQ227" s="190"/>
      <c r="AR227" s="190"/>
      <c r="AS227" s="190"/>
    </row>
    <row r="228" spans="1:45" ht="19.5" customHeight="1">
      <c r="A228" s="190"/>
      <c r="B228" s="190"/>
      <c r="C228" s="188"/>
      <c r="D228" s="188"/>
      <c r="E228" s="188"/>
      <c r="F228" s="188"/>
      <c r="G228" s="188"/>
      <c r="H228" s="188"/>
      <c r="I228" s="188"/>
      <c r="J228" s="188"/>
      <c r="K228" s="188"/>
      <c r="L228" s="188"/>
      <c r="M228" s="188"/>
      <c r="N228" s="188"/>
      <c r="O228" s="6"/>
      <c r="P228" s="6"/>
      <c r="Q228" s="6"/>
      <c r="R228" s="6"/>
      <c r="S228" s="6"/>
      <c r="T228" s="6"/>
      <c r="U228" s="6"/>
      <c r="V228" s="6"/>
      <c r="W228" s="6"/>
      <c r="X228" s="6"/>
      <c r="Y228" s="6"/>
      <c r="Z228" s="6"/>
      <c r="AA228" s="6"/>
      <c r="AB228" s="6"/>
      <c r="AC228" s="6"/>
      <c r="AD228" s="6"/>
      <c r="AE228" s="6"/>
      <c r="AF228" s="6"/>
      <c r="AG228" s="6"/>
      <c r="AH228" s="6"/>
      <c r="AI228" s="6"/>
      <c r="AJ228" s="190"/>
      <c r="AK228" s="190"/>
      <c r="AL228" s="190"/>
      <c r="AM228" s="190"/>
      <c r="AN228" s="190"/>
      <c r="AO228" s="190"/>
      <c r="AP228" s="190"/>
      <c r="AQ228" s="190"/>
      <c r="AR228" s="190"/>
      <c r="AS228" s="190"/>
    </row>
    <row r="229" spans="1:45" ht="15.75" customHeight="1"/>
    <row r="230" spans="1:45" ht="15.75" customHeight="1"/>
    <row r="231" spans="1:45" ht="15.75" customHeight="1"/>
    <row r="232" spans="1:45" ht="15.75" customHeight="1"/>
    <row r="233" spans="1:45" ht="15.75" customHeight="1"/>
    <row r="234" spans="1:45" ht="15.75" customHeight="1"/>
    <row r="235" spans="1:45" ht="15.75" customHeight="1"/>
    <row r="236" spans="1:45" ht="15.75" customHeight="1"/>
    <row r="237" spans="1:45" ht="15.75" customHeight="1"/>
    <row r="238" spans="1:45" ht="15.75" customHeight="1"/>
    <row r="239" spans="1:45" ht="15.75" customHeight="1"/>
    <row r="240" spans="1:4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XpzAKyT5XpPIU9zh1/+DbGL0/9YQrkvz6GuLCd/RDfZlMvca3FcKyv3U56cYMu+3aLcLp9pQBr9/mL4qO7Z4eA==" saltValue="I0HS7VaGD3p0AO/2Do3cGw==" spinCount="100000" sheet="1" scenarios="1"/>
  <mergeCells count="19">
    <mergeCell ref="S14:W14"/>
    <mergeCell ref="C26:E26"/>
    <mergeCell ref="C27:E27"/>
    <mergeCell ref="F27:L27"/>
    <mergeCell ref="C28:E28"/>
    <mergeCell ref="F28:L28"/>
    <mergeCell ref="S15:W15"/>
    <mergeCell ref="S16:W16"/>
    <mergeCell ref="S17:W17"/>
    <mergeCell ref="S18:W18"/>
    <mergeCell ref="S19:W19"/>
    <mergeCell ref="C25:L25"/>
    <mergeCell ref="F26:L26"/>
    <mergeCell ref="B2:M2"/>
    <mergeCell ref="P2:W2"/>
    <mergeCell ref="B4:M8"/>
    <mergeCell ref="B11:M11"/>
    <mergeCell ref="B13:M13"/>
    <mergeCell ref="S13:W13"/>
  </mergeCells>
  <conditionalFormatting sqref="W6:W10">
    <cfRule type="cellIs" dxfId="97" priority="1" operator="equal">
      <formula>"Fail"</formula>
    </cfRule>
  </conditionalFormatting>
  <conditionalFormatting sqref="R16">
    <cfRule type="cellIs" dxfId="96" priority="2" operator="equal">
      <formula>$R$16</formula>
    </cfRule>
  </conditionalFormatting>
  <conditionalFormatting sqref="R16">
    <cfRule type="cellIs" dxfId="95" priority="3" operator="equal">
      <formula>"Fail"</formula>
    </cfRule>
  </conditionalFormatting>
  <conditionalFormatting sqref="R19">
    <cfRule type="cellIs" dxfId="94" priority="4" operator="equal">
      <formula>$R$19</formula>
    </cfRule>
  </conditionalFormatting>
  <conditionalFormatting sqref="R19">
    <cfRule type="cellIs" dxfId="93" priority="5" operator="equal">
      <formula>"Fail"</formula>
    </cfRule>
  </conditionalFormatting>
  <conditionalFormatting sqref="W6">
    <cfRule type="cellIs" dxfId="92" priority="6" operator="equal">
      <formula>$W$7</formula>
    </cfRule>
  </conditionalFormatting>
  <conditionalFormatting sqref="W7">
    <cfRule type="cellIs" dxfId="91" priority="7" operator="equal">
      <formula>$W$7</formula>
    </cfRule>
  </conditionalFormatting>
  <conditionalFormatting sqref="W8">
    <cfRule type="cellIs" dxfId="90" priority="8" operator="equal">
      <formula>$W$7</formula>
    </cfRule>
  </conditionalFormatting>
  <conditionalFormatting sqref="W9">
    <cfRule type="cellIs" dxfId="89" priority="9" operator="equal">
      <formula>$W$7</formula>
    </cfRule>
  </conditionalFormatting>
  <conditionalFormatting sqref="R17">
    <cfRule type="cellIs" dxfId="88" priority="10" operator="equal">
      <formula>$R$16</formula>
    </cfRule>
  </conditionalFormatting>
  <conditionalFormatting sqref="R17">
    <cfRule type="cellIs" dxfId="87" priority="11" operator="equal">
      <formula>"Fail"</formula>
    </cfRule>
  </conditionalFormatting>
  <conditionalFormatting sqref="W10">
    <cfRule type="cellIs" dxfId="86" priority="12" operator="equal">
      <formula>$W$7</formula>
    </cfRule>
  </conditionalFormatting>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Q1000"/>
  <sheetViews>
    <sheetView zoomScale="40" workbookViewId="0">
      <selection activeCell="AF16" sqref="AF16"/>
    </sheetView>
  </sheetViews>
  <sheetFormatPr defaultColWidth="12.69921875" defaultRowHeight="15" customHeight="1"/>
  <cols>
    <col min="1" max="1" width="4.69921875" customWidth="1"/>
    <col min="2" max="13" width="10.19921875" customWidth="1"/>
    <col min="14" max="14" width="4.69921875" customWidth="1"/>
    <col min="15" max="15" width="4.19921875" customWidth="1"/>
    <col min="16" max="16" width="23.19921875" customWidth="1"/>
    <col min="17" max="17" width="22.19921875" customWidth="1"/>
    <col min="18" max="18" width="24.69921875" customWidth="1"/>
    <col min="19" max="19" width="27.69921875" customWidth="1"/>
    <col min="20" max="20" width="23.69921875" customWidth="1"/>
    <col min="21" max="21" width="10.69921875" customWidth="1"/>
    <col min="22" max="22" width="43.19921875" customWidth="1"/>
    <col min="23" max="23" width="16.69921875" customWidth="1"/>
    <col min="24" max="24" width="15.69921875" customWidth="1"/>
    <col min="25" max="25" width="11.69921875" customWidth="1"/>
    <col min="26" max="26" width="19.19921875" customWidth="1"/>
    <col min="27" max="37" width="6.69921875" customWidth="1"/>
    <col min="38" max="38" width="11.69921875" customWidth="1"/>
    <col min="39" max="43" width="6.69921875" customWidth="1"/>
  </cols>
  <sheetData>
    <row r="1" spans="1:43" ht="45" customHeight="1">
      <c r="A1" s="243"/>
      <c r="B1" s="243"/>
      <c r="C1" s="243"/>
      <c r="D1" s="243"/>
      <c r="E1" s="243"/>
      <c r="F1" s="243"/>
      <c r="G1" s="243"/>
      <c r="H1" s="243"/>
      <c r="I1" s="243"/>
      <c r="J1" s="243"/>
      <c r="K1" s="243"/>
      <c r="L1" s="243"/>
      <c r="M1" s="243"/>
      <c r="N1" s="243"/>
      <c r="O1" s="243"/>
      <c r="P1" s="244"/>
      <c r="Q1" s="244"/>
      <c r="R1" s="244"/>
      <c r="S1" s="244"/>
      <c r="T1" s="244"/>
      <c r="U1" s="244"/>
      <c r="V1" s="244"/>
      <c r="W1" s="244"/>
      <c r="X1" s="244"/>
      <c r="Y1" s="244"/>
      <c r="Z1" s="244"/>
      <c r="AA1" s="243"/>
      <c r="AB1" s="243"/>
      <c r="AC1" s="243"/>
      <c r="AD1" s="243"/>
      <c r="AE1" s="243"/>
      <c r="AF1" s="243"/>
      <c r="AG1" s="243"/>
      <c r="AH1" s="243"/>
      <c r="AI1" s="243"/>
      <c r="AJ1" s="243"/>
      <c r="AK1" s="243"/>
      <c r="AL1" s="6"/>
      <c r="AM1" s="243"/>
      <c r="AN1" s="243"/>
      <c r="AO1" s="243"/>
      <c r="AP1" s="243"/>
      <c r="AQ1" s="243"/>
    </row>
    <row r="2" spans="1:43" ht="45" customHeight="1">
      <c r="A2" s="243"/>
      <c r="B2" s="244"/>
      <c r="C2" s="244"/>
      <c r="D2" s="244"/>
      <c r="E2" s="244"/>
      <c r="F2" s="244"/>
      <c r="G2" s="244"/>
      <c r="H2" s="244"/>
      <c r="I2" s="244"/>
      <c r="J2" s="244"/>
      <c r="K2" s="244"/>
      <c r="L2" s="244"/>
      <c r="M2" s="244"/>
      <c r="N2" s="245"/>
      <c r="O2" s="243"/>
      <c r="P2" s="246" t="s">
        <v>456</v>
      </c>
      <c r="Q2" s="633" t="s">
        <v>635</v>
      </c>
      <c r="R2" s="634"/>
      <c r="S2" s="634"/>
      <c r="T2" s="634"/>
      <c r="U2" s="634"/>
      <c r="V2" s="634"/>
      <c r="W2" s="635"/>
      <c r="X2" s="244"/>
      <c r="Y2" s="244"/>
      <c r="Z2" s="244"/>
      <c r="AA2" s="247"/>
      <c r="AB2" s="243"/>
      <c r="AC2" s="243"/>
      <c r="AD2" s="243"/>
      <c r="AE2" s="243"/>
      <c r="AF2" s="243"/>
      <c r="AG2" s="243"/>
      <c r="AH2" s="243"/>
      <c r="AI2" s="247"/>
      <c r="AJ2" s="247"/>
      <c r="AK2" s="247"/>
      <c r="AL2" s="6"/>
      <c r="AM2" s="247"/>
      <c r="AN2" s="247"/>
      <c r="AO2" s="247"/>
      <c r="AP2" s="247"/>
      <c r="AQ2" s="247"/>
    </row>
    <row r="3" spans="1:43" ht="45" customHeight="1">
      <c r="A3" s="243"/>
      <c r="B3" s="243"/>
      <c r="C3" s="243"/>
      <c r="D3" s="243"/>
      <c r="E3" s="243"/>
      <c r="F3" s="243"/>
      <c r="G3" s="243"/>
      <c r="H3" s="243"/>
      <c r="I3" s="243"/>
      <c r="J3" s="243"/>
      <c r="K3" s="243"/>
      <c r="L3" s="243"/>
      <c r="M3" s="243"/>
      <c r="N3" s="243"/>
      <c r="O3" s="243"/>
      <c r="P3" s="247"/>
      <c r="Q3" s="247"/>
      <c r="R3" s="247"/>
      <c r="S3" s="247"/>
      <c r="T3" s="247"/>
      <c r="U3" s="247"/>
      <c r="V3" s="248"/>
      <c r="W3" s="248"/>
      <c r="X3" s="244"/>
      <c r="Y3" s="244"/>
      <c r="Z3" s="244"/>
      <c r="AA3" s="247"/>
      <c r="AB3" s="243"/>
      <c r="AC3" s="243"/>
      <c r="AD3" s="243"/>
      <c r="AE3" s="243"/>
      <c r="AF3" s="243"/>
      <c r="AG3" s="243"/>
      <c r="AH3" s="243"/>
      <c r="AI3" s="243"/>
      <c r="AJ3" s="243"/>
      <c r="AK3" s="243"/>
      <c r="AL3" s="6"/>
      <c r="AM3" s="243"/>
      <c r="AN3" s="243"/>
      <c r="AO3" s="243"/>
      <c r="AP3" s="243"/>
      <c r="AQ3" s="243"/>
    </row>
    <row r="4" spans="1:43" ht="45" customHeight="1">
      <c r="A4" s="243"/>
      <c r="B4" s="636" t="s">
        <v>593</v>
      </c>
      <c r="C4" s="606"/>
      <c r="D4" s="606"/>
      <c r="E4" s="606"/>
      <c r="F4" s="606"/>
      <c r="G4" s="606"/>
      <c r="H4" s="606"/>
      <c r="I4" s="606"/>
      <c r="J4" s="606"/>
      <c r="K4" s="606"/>
      <c r="L4" s="606"/>
      <c r="M4" s="607"/>
      <c r="N4" s="243"/>
      <c r="O4" s="243"/>
      <c r="P4" s="249" t="s">
        <v>636</v>
      </c>
      <c r="Q4" s="249" t="s">
        <v>637</v>
      </c>
      <c r="R4" s="249" t="s">
        <v>486</v>
      </c>
      <c r="S4" s="249" t="s">
        <v>305</v>
      </c>
      <c r="T4" s="246" t="s">
        <v>591</v>
      </c>
      <c r="U4" s="245"/>
      <c r="V4" s="250" t="s">
        <v>611</v>
      </c>
      <c r="W4" s="251">
        <f>SLOPE(R5:R9,Q5:Q9)</f>
        <v>0</v>
      </c>
      <c r="X4" s="244"/>
      <c r="Y4" s="244"/>
      <c r="Z4" s="244"/>
      <c r="AA4" s="247"/>
      <c r="AB4" s="247"/>
      <c r="AC4" s="247"/>
      <c r="AD4" s="247"/>
      <c r="AE4" s="247"/>
      <c r="AF4" s="247"/>
      <c r="AG4" s="247"/>
      <c r="AH4" s="247"/>
      <c r="AI4" s="243"/>
      <c r="AJ4" s="243"/>
      <c r="AK4" s="243"/>
      <c r="AL4" s="6"/>
      <c r="AM4" s="243"/>
      <c r="AN4" s="243"/>
      <c r="AO4" s="243"/>
      <c r="AP4" s="243"/>
      <c r="AQ4" s="243"/>
    </row>
    <row r="5" spans="1:43" ht="45" customHeight="1">
      <c r="A5" s="243"/>
      <c r="B5" s="244"/>
      <c r="C5" s="244"/>
      <c r="D5" s="244"/>
      <c r="E5" s="244"/>
      <c r="F5" s="244"/>
      <c r="G5" s="244"/>
      <c r="H5" s="244"/>
      <c r="I5" s="244"/>
      <c r="J5" s="244"/>
      <c r="K5" s="244"/>
      <c r="L5" s="244"/>
      <c r="M5" s="244"/>
      <c r="N5" s="243"/>
      <c r="O5" s="243"/>
      <c r="P5" s="252">
        <v>40000</v>
      </c>
      <c r="Q5" s="253">
        <f t="shared" ref="Q5:Q8" si="0">LOG10(1/P5)</f>
        <v>-4.6020599913279625</v>
      </c>
      <c r="R5" s="254">
        <f t="shared" ref="R5:R8" si="1">B8</f>
        <v>0</v>
      </c>
      <c r="S5" s="254" t="e">
        <f>IF($O5="x","",P5*10^((R5-'KAPA Standards Output'!$Q$15)/'KAPA Standards Output'!$Q$14))</f>
        <v>#DIV/0!</v>
      </c>
      <c r="T5" s="252" t="s">
        <v>162</v>
      </c>
      <c r="U5" s="255"/>
      <c r="V5" s="256" t="s">
        <v>613</v>
      </c>
      <c r="W5" s="257">
        <f>INTERCEPT(R5:R9,Q5:Q9)</f>
        <v>0</v>
      </c>
      <c r="X5" s="244"/>
      <c r="Y5" s="244"/>
      <c r="Z5" s="244"/>
      <c r="AA5" s="247"/>
      <c r="AB5" s="247"/>
      <c r="AC5" s="247"/>
      <c r="AD5" s="243"/>
      <c r="AE5" s="243"/>
      <c r="AF5" s="243"/>
      <c r="AG5" s="243"/>
      <c r="AH5" s="243"/>
      <c r="AI5" s="243"/>
      <c r="AJ5" s="243"/>
      <c r="AK5" s="243"/>
      <c r="AL5" s="6"/>
      <c r="AM5" s="243"/>
      <c r="AN5" s="243"/>
      <c r="AO5" s="243"/>
      <c r="AP5" s="243"/>
      <c r="AQ5" s="243"/>
    </row>
    <row r="6" spans="1:43" ht="45" customHeight="1">
      <c r="A6" s="247"/>
      <c r="B6" s="637" t="s">
        <v>595</v>
      </c>
      <c r="C6" s="507"/>
      <c r="D6" s="507"/>
      <c r="E6" s="507"/>
      <c r="F6" s="507"/>
      <c r="G6" s="507"/>
      <c r="H6" s="507"/>
      <c r="I6" s="507"/>
      <c r="J6" s="507"/>
      <c r="K6" s="507"/>
      <c r="L6" s="507"/>
      <c r="M6" s="507"/>
      <c r="N6" s="243"/>
      <c r="O6" s="243"/>
      <c r="P6" s="258">
        <v>200000</v>
      </c>
      <c r="Q6" s="259">
        <f t="shared" si="0"/>
        <v>-5.3010299956639813</v>
      </c>
      <c r="R6" s="260">
        <f t="shared" si="1"/>
        <v>0</v>
      </c>
      <c r="S6" s="260" t="e">
        <f>IF($O6="x","",P6*10^((R6-'KAPA Standards Output'!$Q$15)/'KAPA Standards Output'!$Q$14))</f>
        <v>#DIV/0!</v>
      </c>
      <c r="T6" s="260">
        <f t="shared" ref="T6:T8" si="2">R6-R5</f>
        <v>0</v>
      </c>
      <c r="U6" s="255"/>
      <c r="V6" s="256" t="s">
        <v>615</v>
      </c>
      <c r="W6" s="257" t="e">
        <f>RSQ(R5:R9,Q5:Q9)</f>
        <v>#DIV/0!</v>
      </c>
      <c r="X6" s="244"/>
      <c r="Y6" s="244"/>
      <c r="Z6" s="244"/>
      <c r="AA6" s="247"/>
      <c r="AB6" s="247"/>
      <c r="AC6" s="247"/>
      <c r="AD6" s="243"/>
      <c r="AE6" s="243"/>
      <c r="AF6" s="243"/>
      <c r="AG6" s="243"/>
      <c r="AH6" s="243"/>
      <c r="AI6" s="243"/>
      <c r="AJ6" s="243"/>
      <c r="AK6" s="243"/>
      <c r="AL6" s="6"/>
      <c r="AM6" s="243"/>
      <c r="AN6" s="243"/>
      <c r="AO6" s="243"/>
      <c r="AP6" s="243"/>
      <c r="AQ6" s="243"/>
    </row>
    <row r="7" spans="1:43" ht="45" customHeight="1">
      <c r="A7" s="247"/>
      <c r="B7" s="261" t="s">
        <v>599</v>
      </c>
      <c r="C7" s="261" t="s">
        <v>600</v>
      </c>
      <c r="D7" s="261" t="s">
        <v>601</v>
      </c>
      <c r="E7" s="261" t="s">
        <v>602</v>
      </c>
      <c r="F7" s="261" t="s">
        <v>603</v>
      </c>
      <c r="G7" s="261" t="s">
        <v>604</v>
      </c>
      <c r="H7" s="261" t="s">
        <v>605</v>
      </c>
      <c r="I7" s="261" t="s">
        <v>606</v>
      </c>
      <c r="J7" s="261" t="s">
        <v>607</v>
      </c>
      <c r="K7" s="261" t="s">
        <v>608</v>
      </c>
      <c r="L7" s="261" t="s">
        <v>609</v>
      </c>
      <c r="M7" s="261" t="s">
        <v>610</v>
      </c>
      <c r="N7" s="243"/>
      <c r="O7" s="243"/>
      <c r="P7" s="258">
        <v>1000000</v>
      </c>
      <c r="Q7" s="259">
        <f t="shared" si="0"/>
        <v>-6</v>
      </c>
      <c r="R7" s="260">
        <f t="shared" si="1"/>
        <v>0</v>
      </c>
      <c r="S7" s="260" t="e">
        <f>IF($O7="x","",P7*10^((R7-'KAPA Standards Output'!$Q$15)/'KAPA Standards Output'!$Q$14))</f>
        <v>#DIV/0!</v>
      </c>
      <c r="T7" s="260">
        <f t="shared" si="2"/>
        <v>0</v>
      </c>
      <c r="U7" s="255"/>
      <c r="V7" s="262" t="s">
        <v>619</v>
      </c>
      <c r="W7" s="263" t="e">
        <f>10^(-1/W4)-1</f>
        <v>#DIV/0!</v>
      </c>
      <c r="X7" s="264"/>
      <c r="Y7" s="244"/>
      <c r="Z7" s="244"/>
      <c r="AA7" s="247"/>
      <c r="AB7" s="247"/>
      <c r="AC7" s="247"/>
      <c r="AD7" s="243"/>
      <c r="AE7" s="243"/>
      <c r="AF7" s="243"/>
      <c r="AG7" s="243"/>
      <c r="AH7" s="243"/>
      <c r="AI7" s="243"/>
      <c r="AJ7" s="243"/>
      <c r="AK7" s="243"/>
      <c r="AL7" s="6"/>
      <c r="AM7" s="243"/>
      <c r="AN7" s="243"/>
      <c r="AO7" s="243"/>
      <c r="AP7" s="243"/>
      <c r="AQ7" s="243"/>
    </row>
    <row r="8" spans="1:43" ht="45" customHeight="1">
      <c r="A8" s="261" t="s">
        <v>3</v>
      </c>
      <c r="B8" s="265">
        <f>VLOOKUP($A8&amp;B$7,'Cq Input'!$A:$F,6,FALSE)</f>
        <v>0</v>
      </c>
      <c r="C8" s="266">
        <f>VLOOKUP($A8&amp;C$7,'Cq Input'!$A:$F,6,FALSE)</f>
        <v>0</v>
      </c>
      <c r="D8" s="266">
        <f>VLOOKUP($A8&amp;D$7,'Cq Input'!$A:$F,6,FALSE)</f>
        <v>0</v>
      </c>
      <c r="E8" s="266">
        <f>VLOOKUP($A8&amp;E$7,'Cq Input'!$A:$F,6,FALSE)</f>
        <v>0</v>
      </c>
      <c r="F8" s="266">
        <f>VLOOKUP($A8&amp;F$7,'Cq Input'!$A:$F,6,FALSE)</f>
        <v>0</v>
      </c>
      <c r="G8" s="266">
        <f>VLOOKUP($A8&amp;G$7,'Cq Input'!$A:$F,6,FALSE)</f>
        <v>0</v>
      </c>
      <c r="H8" s="266">
        <f>VLOOKUP($A8&amp;H$7,'Cq Input'!$A:$F,6,FALSE)</f>
        <v>0</v>
      </c>
      <c r="I8" s="266">
        <f>VLOOKUP($A8&amp;I$7,'Cq Input'!$A:$F,6,FALSE)</f>
        <v>0</v>
      </c>
      <c r="J8" s="266">
        <f>VLOOKUP($A8&amp;J$7,'Cq Input'!$A:$F,6,FALSE)</f>
        <v>0</v>
      </c>
      <c r="K8" s="267">
        <f>VLOOKUP($A8&amp;K$7,'Cq Input'!$A:$F,6,FALSE)</f>
        <v>0</v>
      </c>
      <c r="L8" s="268">
        <f>VLOOKUP($A8&amp;L$7,'Cq Input'!$A:$F,6,FALSE)</f>
        <v>0</v>
      </c>
      <c r="M8" s="269">
        <f>VLOOKUP($A8&amp;M$7,'Cq Input'!$A:$F,6,FALSE)</f>
        <v>0</v>
      </c>
      <c r="N8" s="243"/>
      <c r="O8" s="243"/>
      <c r="P8" s="270">
        <v>5000000</v>
      </c>
      <c r="Q8" s="271">
        <f t="shared" si="0"/>
        <v>-6.6989700043360187</v>
      </c>
      <c r="R8" s="272">
        <f t="shared" si="1"/>
        <v>0</v>
      </c>
      <c r="S8" s="272" t="e">
        <f>IF($O8="x","",P8*10^((R8-'KAPA Standards Output'!$Q$15)/'KAPA Standards Output'!$Q$14))</f>
        <v>#DIV/0!</v>
      </c>
      <c r="T8" s="272">
        <f t="shared" si="2"/>
        <v>0</v>
      </c>
      <c r="U8" s="255"/>
      <c r="V8" s="262" t="s">
        <v>638</v>
      </c>
      <c r="W8" s="271">
        <f>AVERAGE(T6:T8)</f>
        <v>0</v>
      </c>
      <c r="X8" s="264"/>
      <c r="Y8" s="244"/>
      <c r="Z8" s="244"/>
      <c r="AA8" s="247"/>
      <c r="AB8" s="247"/>
      <c r="AC8" s="247"/>
      <c r="AD8" s="243"/>
      <c r="AE8" s="243"/>
      <c r="AF8" s="243"/>
      <c r="AG8" s="243"/>
      <c r="AH8" s="243"/>
      <c r="AI8" s="243"/>
      <c r="AJ8" s="243"/>
      <c r="AK8" s="243"/>
      <c r="AL8" s="6"/>
      <c r="AM8" s="243"/>
      <c r="AN8" s="243"/>
      <c r="AO8" s="243"/>
      <c r="AP8" s="243"/>
      <c r="AQ8" s="243"/>
    </row>
    <row r="9" spans="1:43" ht="45" customHeight="1">
      <c r="A9" s="261" t="s">
        <v>614</v>
      </c>
      <c r="B9" s="273">
        <f>VLOOKUP($A9&amp;B$7,'Cq Input'!$A:$F,6,FALSE)</f>
        <v>0</v>
      </c>
      <c r="C9" s="274">
        <f>VLOOKUP($A9&amp;C$7,'Cq Input'!$A:$F,6,FALSE)</f>
        <v>0</v>
      </c>
      <c r="D9" s="274">
        <f>VLOOKUP($A9&amp;D$7,'Cq Input'!$A:$F,6,FALSE)</f>
        <v>0</v>
      </c>
      <c r="E9" s="274">
        <f>VLOOKUP($A9&amp;E$7,'Cq Input'!$A:$F,6,FALSE)</f>
        <v>0</v>
      </c>
      <c r="F9" s="274">
        <f>VLOOKUP($A9&amp;F$7,'Cq Input'!$A:$F,6,FALSE)</f>
        <v>0</v>
      </c>
      <c r="G9" s="274">
        <f>VLOOKUP($A9&amp;G$7,'Cq Input'!$A:$F,6,FALSE)</f>
        <v>0</v>
      </c>
      <c r="H9" s="274">
        <f>VLOOKUP($A9&amp;H$7,'Cq Input'!$A:$F,6,FALSE)</f>
        <v>0</v>
      </c>
      <c r="I9" s="274">
        <f>VLOOKUP($A9&amp;I$7,'Cq Input'!$A:$F,6,FALSE)</f>
        <v>0</v>
      </c>
      <c r="J9" s="274">
        <f>VLOOKUP($A9&amp;J$7,'Cq Input'!$A:$F,6,FALSE)</f>
        <v>0</v>
      </c>
      <c r="K9" s="275">
        <f>VLOOKUP($A9&amp;K$7,'Cq Input'!$A:$F,6,FALSE)</f>
        <v>0</v>
      </c>
      <c r="L9" s="276">
        <f>VLOOKUP($A9&amp;L$7,'Cq Input'!$A:$F,6,FALSE)</f>
        <v>0</v>
      </c>
      <c r="M9" s="277">
        <f>VLOOKUP($A9&amp;M$7,'Cq Input'!$A:$F,6,FALSE)</f>
        <v>0</v>
      </c>
      <c r="N9" s="243"/>
      <c r="O9" s="243"/>
      <c r="P9" s="6"/>
      <c r="Q9" s="278"/>
      <c r="R9" s="247"/>
      <c r="S9" s="247"/>
      <c r="T9" s="244"/>
      <c r="U9" s="247"/>
      <c r="V9" s="279" t="s">
        <v>639</v>
      </c>
      <c r="W9" s="280" t="e">
        <f>(SUMIF(S5:S8,"&gt;0")/(COUNTIF(S5:S8,"&gt;0")))*$I$19/(IF(W10="",$I$20,W10))/1000</f>
        <v>#DIV/0!</v>
      </c>
      <c r="X9" s="264"/>
      <c r="Y9" s="244"/>
      <c r="Z9" s="244"/>
      <c r="AA9" s="247"/>
      <c r="AB9" s="247"/>
      <c r="AC9" s="247"/>
      <c r="AD9" s="243"/>
      <c r="AE9" s="243"/>
      <c r="AF9" s="243"/>
      <c r="AG9" s="243"/>
      <c r="AH9" s="243"/>
      <c r="AI9" s="243"/>
      <c r="AJ9" s="243"/>
      <c r="AK9" s="243"/>
      <c r="AL9" s="6"/>
      <c r="AM9" s="243"/>
      <c r="AN9" s="243"/>
      <c r="AO9" s="243"/>
      <c r="AP9" s="243"/>
      <c r="AQ9" s="243"/>
    </row>
    <row r="10" spans="1:43" ht="45" customHeight="1">
      <c r="A10" s="261" t="s">
        <v>618</v>
      </c>
      <c r="B10" s="273">
        <f>VLOOKUP($A10&amp;B$7,'Cq Input'!$A:$F,6,FALSE)</f>
        <v>0</v>
      </c>
      <c r="C10" s="274">
        <f>VLOOKUP($A10&amp;C$7,'Cq Input'!$A:$F,6,FALSE)</f>
        <v>0</v>
      </c>
      <c r="D10" s="274">
        <f>VLOOKUP($A10&amp;D$7,'Cq Input'!$A:$F,6,FALSE)</f>
        <v>0</v>
      </c>
      <c r="E10" s="274">
        <f>VLOOKUP($A10&amp;E$7,'Cq Input'!$A:$F,6,FALSE)</f>
        <v>0</v>
      </c>
      <c r="F10" s="274">
        <f>VLOOKUP($A10&amp;F$7,'Cq Input'!$A:$F,6,FALSE)</f>
        <v>0</v>
      </c>
      <c r="G10" s="274">
        <f>VLOOKUP($A10&amp;G$7,'Cq Input'!$A:$F,6,FALSE)</f>
        <v>0</v>
      </c>
      <c r="H10" s="274">
        <f>VLOOKUP($A10&amp;H$7,'Cq Input'!$A:$F,6,FALSE)</f>
        <v>0</v>
      </c>
      <c r="I10" s="274">
        <f>VLOOKUP($A10&amp;I$7,'Cq Input'!$A:$F,6,FALSE)</f>
        <v>0</v>
      </c>
      <c r="J10" s="274">
        <f>VLOOKUP($A10&amp;J$7,'Cq Input'!$A:$F,6,FALSE)</f>
        <v>0</v>
      </c>
      <c r="K10" s="275">
        <f>VLOOKUP($A10&amp;K$7,'Cq Input'!$A:$F,6,FALSE)</f>
        <v>0</v>
      </c>
      <c r="L10" s="281">
        <f>VLOOKUP($A10&amp;L$7,'Cq Input'!$A:$F,6,FALSE)</f>
        <v>0</v>
      </c>
      <c r="M10" s="282">
        <f>VLOOKUP($A10&amp;M$7,'Cq Input'!$A:$F,6,FALSE)</f>
        <v>0</v>
      </c>
      <c r="N10" s="245"/>
      <c r="O10" s="243"/>
      <c r="P10" s="6"/>
      <c r="Q10" s="247"/>
      <c r="R10" s="247"/>
      <c r="S10" s="247"/>
      <c r="T10" s="244"/>
      <c r="U10" s="247"/>
      <c r="V10" s="283" t="s">
        <v>640</v>
      </c>
      <c r="W10" s="476"/>
      <c r="X10" s="264"/>
      <c r="Y10" s="244"/>
      <c r="Z10" s="244"/>
      <c r="AA10" s="247"/>
      <c r="AB10" s="247"/>
      <c r="AC10" s="247"/>
      <c r="AD10" s="243"/>
      <c r="AE10" s="243"/>
      <c r="AF10" s="243"/>
      <c r="AG10" s="243"/>
      <c r="AH10" s="243"/>
      <c r="AI10" s="243"/>
      <c r="AJ10" s="243"/>
      <c r="AK10" s="243"/>
      <c r="AL10" s="6"/>
      <c r="AM10" s="243"/>
      <c r="AN10" s="243"/>
      <c r="AO10" s="243"/>
      <c r="AP10" s="243"/>
      <c r="AQ10" s="243"/>
    </row>
    <row r="11" spans="1:43" ht="45" customHeight="1">
      <c r="A11" s="261" t="s">
        <v>621</v>
      </c>
      <c r="B11" s="285">
        <f>VLOOKUP($A11&amp;B$7,'Cq Input'!$A:$F,6,FALSE)</f>
        <v>0</v>
      </c>
      <c r="C11" s="286">
        <f>VLOOKUP($A11&amp;C$7,'Cq Input'!$A:$F,6,FALSE)</f>
        <v>0</v>
      </c>
      <c r="D11" s="286">
        <f>VLOOKUP($A11&amp;D$7,'Cq Input'!$A:$F,6,FALSE)</f>
        <v>0</v>
      </c>
      <c r="E11" s="286">
        <f>VLOOKUP($A11&amp;E$7,'Cq Input'!$A:$F,6,FALSE)</f>
        <v>0</v>
      </c>
      <c r="F11" s="286">
        <f>VLOOKUP($A11&amp;F$7,'Cq Input'!$A:$F,6,FALSE)</f>
        <v>0</v>
      </c>
      <c r="G11" s="286">
        <f>VLOOKUP($A11&amp;G$7,'Cq Input'!$A:$F,6,FALSE)</f>
        <v>0</v>
      </c>
      <c r="H11" s="286">
        <f>VLOOKUP($A11&amp;H$7,'Cq Input'!$A:$F,6,FALSE)</f>
        <v>0</v>
      </c>
      <c r="I11" s="286">
        <f>VLOOKUP($A11&amp;I$7,'Cq Input'!$A:$F,6,FALSE)</f>
        <v>0</v>
      </c>
      <c r="J11" s="286">
        <f>VLOOKUP($A11&amp;J$7,'Cq Input'!$A:$F,6,FALSE)</f>
        <v>0</v>
      </c>
      <c r="K11" s="287">
        <f>VLOOKUP($A11&amp;K$7,'Cq Input'!$A:$F,6,FALSE)</f>
        <v>0</v>
      </c>
      <c r="L11" s="288">
        <f>VLOOKUP($A11&amp;L$7,'Cq Input'!$A:$F,6,FALSE)</f>
        <v>0</v>
      </c>
      <c r="M11" s="289">
        <f>VLOOKUP($A11&amp;M$7,'Cq Input'!$A:$F,6,FALSE)</f>
        <v>0</v>
      </c>
      <c r="N11" s="261"/>
      <c r="O11" s="243"/>
      <c r="P11" s="6"/>
      <c r="Q11" s="243"/>
      <c r="R11" s="290"/>
      <c r="S11" s="247"/>
      <c r="T11" s="244"/>
      <c r="U11" s="247"/>
      <c r="V11" s="243"/>
      <c r="W11" s="243"/>
      <c r="X11" s="247"/>
      <c r="Y11" s="244"/>
      <c r="Z11" s="244"/>
      <c r="AA11" s="247"/>
      <c r="AB11" s="247"/>
      <c r="AC11" s="247"/>
      <c r="AD11" s="243"/>
      <c r="AE11" s="243"/>
      <c r="AF11" s="243"/>
      <c r="AG11" s="243"/>
      <c r="AH11" s="243"/>
      <c r="AI11" s="243"/>
      <c r="AJ11" s="243"/>
      <c r="AK11" s="243"/>
      <c r="AL11" s="6"/>
      <c r="AM11" s="243"/>
      <c r="AN11" s="243"/>
      <c r="AO11" s="243"/>
      <c r="AP11" s="243"/>
      <c r="AQ11" s="243"/>
    </row>
    <row r="12" spans="1:43" ht="45" customHeight="1">
      <c r="A12" s="261" t="s">
        <v>622</v>
      </c>
      <c r="B12" s="291">
        <f>VLOOKUP($A12&amp;B$7,'Cq Input'!$A:$F,6,FALSE)</f>
        <v>0</v>
      </c>
      <c r="C12" s="292">
        <f>VLOOKUP($A12&amp;C$7,'Cq Input'!$A:$F,6,FALSE)</f>
        <v>0</v>
      </c>
      <c r="D12" s="292">
        <f>VLOOKUP($A12&amp;D$7,'Cq Input'!$A:$F,6,FALSE)</f>
        <v>0</v>
      </c>
      <c r="E12" s="292">
        <f>VLOOKUP($A12&amp;E$7,'Cq Input'!$A:$F,6,FALSE)</f>
        <v>0</v>
      </c>
      <c r="F12" s="292">
        <f>VLOOKUP($A12&amp;F$7,'Cq Input'!$A:$F,6,FALSE)</f>
        <v>0</v>
      </c>
      <c r="G12" s="292">
        <f>VLOOKUP($A12&amp;G$7,'Cq Input'!$A:$F,6,FALSE)</f>
        <v>0</v>
      </c>
      <c r="H12" s="292">
        <f>VLOOKUP($A12&amp;H$7,'Cq Input'!$A:$F,6,FALSE)</f>
        <v>0</v>
      </c>
      <c r="I12" s="292">
        <f>VLOOKUP($A12&amp;I$7,'Cq Input'!$A:$F,6,FALSE)</f>
        <v>0</v>
      </c>
      <c r="J12" s="292">
        <f>VLOOKUP($A12&amp;J$7,'Cq Input'!$A:$F,6,FALSE)</f>
        <v>0</v>
      </c>
      <c r="K12" s="267">
        <f>VLOOKUP($A12&amp;K$7,'Cq Input'!$A:$F,6,FALSE)</f>
        <v>0</v>
      </c>
      <c r="L12" s="293">
        <f>VLOOKUP($A12&amp;L$7,'Cq Input'!$A:$F,6,FALSE)</f>
        <v>0</v>
      </c>
      <c r="M12" s="294">
        <f>VLOOKUP($A12&amp;M$7,'Cq Input'!$A:$F,6,FALSE)</f>
        <v>0</v>
      </c>
      <c r="N12" s="247"/>
      <c r="O12" s="243"/>
      <c r="P12" s="6"/>
      <c r="Q12" s="243"/>
      <c r="R12" s="290"/>
      <c r="S12" s="247"/>
      <c r="T12" s="247"/>
      <c r="U12" s="247"/>
      <c r="V12" s="243"/>
      <c r="W12" s="243"/>
      <c r="X12" s="295"/>
      <c r="Y12" s="244"/>
      <c r="Z12" s="244"/>
      <c r="AA12" s="247"/>
      <c r="AB12" s="247"/>
      <c r="AC12" s="247"/>
      <c r="AD12" s="243"/>
      <c r="AE12" s="243"/>
      <c r="AF12" s="243"/>
      <c r="AG12" s="243"/>
      <c r="AH12" s="243"/>
      <c r="AI12" s="243"/>
      <c r="AJ12" s="243"/>
      <c r="AK12" s="243"/>
      <c r="AL12" s="6"/>
      <c r="AM12" s="243"/>
      <c r="AN12" s="243"/>
      <c r="AO12" s="243"/>
      <c r="AP12" s="243"/>
      <c r="AQ12" s="243"/>
    </row>
    <row r="13" spans="1:43" ht="45" customHeight="1">
      <c r="A13" s="261" t="s">
        <v>625</v>
      </c>
      <c r="B13" s="273">
        <f>VLOOKUP($A13&amp;B$7,'Cq Input'!$A:$F,6,FALSE)</f>
        <v>0</v>
      </c>
      <c r="C13" s="274">
        <f>VLOOKUP($A13&amp;C$7,'Cq Input'!$A:$F,6,FALSE)</f>
        <v>0</v>
      </c>
      <c r="D13" s="274">
        <f>VLOOKUP($A13&amp;D$7,'Cq Input'!$A:$F,6,FALSE)</f>
        <v>0</v>
      </c>
      <c r="E13" s="274">
        <f>VLOOKUP($A13&amp;E$7,'Cq Input'!$A:$F,6,FALSE)</f>
        <v>0</v>
      </c>
      <c r="F13" s="274">
        <f>VLOOKUP($A13&amp;F$7,'Cq Input'!$A:$F,6,FALSE)</f>
        <v>0</v>
      </c>
      <c r="G13" s="274">
        <f>VLOOKUP($A13&amp;G$7,'Cq Input'!$A:$F,6,FALSE)</f>
        <v>0</v>
      </c>
      <c r="H13" s="274">
        <f>VLOOKUP($A13&amp;H$7,'Cq Input'!$A:$F,6,FALSE)</f>
        <v>0</v>
      </c>
      <c r="I13" s="274">
        <f>VLOOKUP($A13&amp;I$7,'Cq Input'!$A:$F,6,FALSE)</f>
        <v>0</v>
      </c>
      <c r="J13" s="274">
        <f>VLOOKUP($A13&amp;J$7,'Cq Input'!$A:$F,6,FALSE)</f>
        <v>0</v>
      </c>
      <c r="K13" s="275">
        <f>VLOOKUP($A13&amp;K$7,'Cq Input'!$A:$F,6,FALSE)</f>
        <v>0</v>
      </c>
      <c r="L13" s="296">
        <f>VLOOKUP($A13&amp;L$7,'Cq Input'!$A:$F,6,FALSE)</f>
        <v>0</v>
      </c>
      <c r="M13" s="297">
        <f>VLOOKUP($A13&amp;M$7,'Cq Input'!$A:$F,6,FALSE)</f>
        <v>0</v>
      </c>
      <c r="N13" s="247"/>
      <c r="O13" s="243"/>
      <c r="P13" s="246" t="s">
        <v>641</v>
      </c>
      <c r="Q13" s="633" t="s">
        <v>635</v>
      </c>
      <c r="R13" s="634"/>
      <c r="S13" s="634"/>
      <c r="T13" s="634"/>
      <c r="U13" s="634"/>
      <c r="V13" s="634"/>
      <c r="W13" s="635"/>
      <c r="X13" s="244"/>
      <c r="Y13" s="244"/>
      <c r="Z13" s="244"/>
      <c r="AA13" s="247"/>
      <c r="AB13" s="243"/>
      <c r="AC13" s="243"/>
      <c r="AD13" s="243"/>
      <c r="AE13" s="243"/>
      <c r="AF13" s="243"/>
      <c r="AG13" s="243"/>
      <c r="AH13" s="243"/>
      <c r="AI13" s="247"/>
      <c r="AJ13" s="243"/>
      <c r="AK13" s="243"/>
      <c r="AL13" s="6"/>
      <c r="AM13" s="243"/>
      <c r="AN13" s="243"/>
      <c r="AO13" s="243"/>
      <c r="AP13" s="243"/>
      <c r="AQ13" s="243"/>
    </row>
    <row r="14" spans="1:43" ht="45" customHeight="1">
      <c r="A14" s="261" t="s">
        <v>626</v>
      </c>
      <c r="B14" s="273">
        <f>VLOOKUP($A14&amp;B$7,'Cq Input'!$A:$F,6,FALSE)</f>
        <v>0</v>
      </c>
      <c r="C14" s="274">
        <f>VLOOKUP($A14&amp;C$7,'Cq Input'!$A:$F,6,FALSE)</f>
        <v>0</v>
      </c>
      <c r="D14" s="274">
        <f>VLOOKUP($A14&amp;D$7,'Cq Input'!$A:$F,6,FALSE)</f>
        <v>0</v>
      </c>
      <c r="E14" s="274">
        <f>VLOOKUP($A14&amp;E$7,'Cq Input'!$A:$F,6,FALSE)</f>
        <v>0</v>
      </c>
      <c r="F14" s="274">
        <f>VLOOKUP($A14&amp;F$7,'Cq Input'!$A:$F,6,FALSE)</f>
        <v>0</v>
      </c>
      <c r="G14" s="274">
        <f>VLOOKUP($A14&amp;G$7,'Cq Input'!$A:$F,6,FALSE)</f>
        <v>0</v>
      </c>
      <c r="H14" s="274">
        <f>VLOOKUP($A14&amp;H$7,'Cq Input'!$A:$F,6,FALSE)</f>
        <v>0</v>
      </c>
      <c r="I14" s="274">
        <f>VLOOKUP($A14&amp;I$7,'Cq Input'!$A:$F,6,FALSE)</f>
        <v>0</v>
      </c>
      <c r="J14" s="274">
        <f>VLOOKUP($A14&amp;J$7,'Cq Input'!$A:$F,6,FALSE)</f>
        <v>0</v>
      </c>
      <c r="K14" s="275">
        <f>VLOOKUP($A14&amp;K$7,'Cq Input'!$A:$F,6,FALSE)</f>
        <v>0</v>
      </c>
      <c r="L14" s="265"/>
      <c r="M14" s="267"/>
      <c r="N14" s="247"/>
      <c r="O14" s="243"/>
      <c r="P14" s="247"/>
      <c r="Q14" s="247"/>
      <c r="R14" s="247"/>
      <c r="S14" s="247"/>
      <c r="T14" s="247"/>
      <c r="U14" s="247"/>
      <c r="V14" s="248"/>
      <c r="W14" s="248"/>
      <c r="X14" s="244"/>
      <c r="Y14" s="244"/>
      <c r="Z14" s="244"/>
      <c r="AA14" s="247"/>
      <c r="AB14" s="243"/>
      <c r="AC14" s="243"/>
      <c r="AD14" s="243"/>
      <c r="AE14" s="243"/>
      <c r="AF14" s="243"/>
      <c r="AG14" s="243"/>
      <c r="AH14" s="243"/>
      <c r="AI14" s="243"/>
      <c r="AJ14" s="243"/>
      <c r="AK14" s="243"/>
      <c r="AL14" s="6"/>
      <c r="AM14" s="243"/>
      <c r="AN14" s="243"/>
      <c r="AO14" s="243"/>
      <c r="AP14" s="243"/>
      <c r="AQ14" s="243"/>
    </row>
    <row r="15" spans="1:43" ht="45" customHeight="1">
      <c r="A15" s="261" t="s">
        <v>627</v>
      </c>
      <c r="B15" s="285">
        <f>VLOOKUP($A15&amp;B$7,'Cq Input'!$A:$F,6,FALSE)</f>
        <v>0</v>
      </c>
      <c r="C15" s="286">
        <f>VLOOKUP($A15&amp;C$7,'Cq Input'!$A:$F,6,FALSE)</f>
        <v>0</v>
      </c>
      <c r="D15" s="286">
        <f>VLOOKUP($A15&amp;D$7,'Cq Input'!$A:$F,6,FALSE)</f>
        <v>0</v>
      </c>
      <c r="E15" s="286">
        <f>VLOOKUP($A15&amp;E$7,'Cq Input'!$A:$F,6,FALSE)</f>
        <v>0</v>
      </c>
      <c r="F15" s="286">
        <f>VLOOKUP($A15&amp;F$7,'Cq Input'!$A:$F,6,FALSE)</f>
        <v>0</v>
      </c>
      <c r="G15" s="286">
        <f>VLOOKUP($A15&amp;G$7,'Cq Input'!$A:$F,6,FALSE)</f>
        <v>0</v>
      </c>
      <c r="H15" s="286">
        <f>VLOOKUP($A15&amp;H$7,'Cq Input'!$A:$F,6,FALSE)</f>
        <v>0</v>
      </c>
      <c r="I15" s="286">
        <f>VLOOKUP($A15&amp;I$7,'Cq Input'!$A:$F,6,FALSE)</f>
        <v>0</v>
      </c>
      <c r="J15" s="286">
        <f>VLOOKUP($A15&amp;J$7,'Cq Input'!$A:$F,6,FALSE)</f>
        <v>0</v>
      </c>
      <c r="K15" s="287">
        <f>VLOOKUP($A15&amp;K$7,'Cq Input'!$A:$F,6,FALSE)</f>
        <v>0</v>
      </c>
      <c r="L15" s="285"/>
      <c r="M15" s="287"/>
      <c r="N15" s="247"/>
      <c r="O15" s="243"/>
      <c r="P15" s="249" t="s">
        <v>636</v>
      </c>
      <c r="Q15" s="249" t="s">
        <v>637</v>
      </c>
      <c r="R15" s="249" t="s">
        <v>486</v>
      </c>
      <c r="S15" s="249" t="s">
        <v>305</v>
      </c>
      <c r="T15" s="246" t="s">
        <v>591</v>
      </c>
      <c r="U15" s="245"/>
      <c r="V15" s="250" t="s">
        <v>611</v>
      </c>
      <c r="W15" s="251">
        <f>SLOPE(R16:R20,Q16:Q20)</f>
        <v>0</v>
      </c>
      <c r="X15" s="244"/>
      <c r="Y15" s="244"/>
      <c r="Z15" s="244"/>
      <c r="AA15" s="247"/>
      <c r="AB15" s="247"/>
      <c r="AC15" s="247"/>
      <c r="AD15" s="247"/>
      <c r="AE15" s="247"/>
      <c r="AF15" s="247"/>
      <c r="AG15" s="247"/>
      <c r="AH15" s="247"/>
      <c r="AI15" s="243"/>
      <c r="AJ15" s="243"/>
      <c r="AK15" s="243"/>
      <c r="AL15" s="6"/>
      <c r="AM15" s="243"/>
      <c r="AN15" s="243"/>
      <c r="AO15" s="243"/>
      <c r="AP15" s="243"/>
      <c r="AQ15" s="243"/>
    </row>
    <row r="16" spans="1:43" ht="45" customHeight="1">
      <c r="A16" s="243"/>
      <c r="B16" s="243"/>
      <c r="C16" s="243"/>
      <c r="D16" s="243"/>
      <c r="E16" s="243"/>
      <c r="F16" s="243"/>
      <c r="G16" s="243"/>
      <c r="H16" s="243"/>
      <c r="I16" s="243"/>
      <c r="J16" s="243"/>
      <c r="K16" s="243"/>
      <c r="L16" s="243"/>
      <c r="M16" s="243"/>
      <c r="N16" s="247"/>
      <c r="O16" s="243"/>
      <c r="P16" s="252">
        <v>40000</v>
      </c>
      <c r="Q16" s="253">
        <f t="shared" ref="Q16:Q19" si="3">LOG10(1/P16)</f>
        <v>-4.6020599913279625</v>
      </c>
      <c r="R16" s="254">
        <f t="shared" ref="R16:R19" si="4">C8</f>
        <v>0</v>
      </c>
      <c r="S16" s="254" t="e">
        <f>IF($O16="x","",P16*10^((R16-'KAPA Standards Output'!$Q$15)/'KAPA Standards Output'!$Q$14))</f>
        <v>#DIV/0!</v>
      </c>
      <c r="T16" s="252" t="s">
        <v>162</v>
      </c>
      <c r="U16" s="255"/>
      <c r="V16" s="256" t="s">
        <v>613</v>
      </c>
      <c r="W16" s="257">
        <f>INTERCEPT(R16:R20,Q16:Q20)</f>
        <v>0</v>
      </c>
      <c r="X16" s="244"/>
      <c r="Y16" s="244"/>
      <c r="Z16" s="244"/>
      <c r="AA16" s="247"/>
      <c r="AB16" s="247"/>
      <c r="AC16" s="247"/>
      <c r="AD16" s="243"/>
      <c r="AE16" s="243"/>
      <c r="AF16" s="243"/>
      <c r="AG16" s="243"/>
      <c r="AH16" s="243"/>
      <c r="AI16" s="243"/>
      <c r="AJ16" s="243"/>
      <c r="AK16" s="243"/>
      <c r="AL16" s="6"/>
      <c r="AM16" s="243"/>
      <c r="AN16" s="243"/>
      <c r="AO16" s="243"/>
      <c r="AP16" s="243"/>
      <c r="AQ16" s="243"/>
    </row>
    <row r="17" spans="1:43" ht="45" customHeight="1">
      <c r="A17" s="243"/>
      <c r="B17" s="243"/>
      <c r="C17" s="243"/>
      <c r="D17" s="638" t="s">
        <v>642</v>
      </c>
      <c r="E17" s="606"/>
      <c r="F17" s="606"/>
      <c r="G17" s="606"/>
      <c r="H17" s="606"/>
      <c r="I17" s="606"/>
      <c r="J17" s="606"/>
      <c r="K17" s="607"/>
      <c r="L17" s="243"/>
      <c r="M17" s="243"/>
      <c r="N17" s="247"/>
      <c r="O17" s="243"/>
      <c r="P17" s="258">
        <v>200000</v>
      </c>
      <c r="Q17" s="259">
        <f t="shared" si="3"/>
        <v>-5.3010299956639813</v>
      </c>
      <c r="R17" s="260">
        <f t="shared" si="4"/>
        <v>0</v>
      </c>
      <c r="S17" s="260" t="e">
        <f>IF($O17="x","",P17*10^((R17-'KAPA Standards Output'!$Q$15)/'KAPA Standards Output'!$Q$14))</f>
        <v>#DIV/0!</v>
      </c>
      <c r="T17" s="260">
        <f t="shared" ref="T17:T19" si="5">R17-R16</f>
        <v>0</v>
      </c>
      <c r="U17" s="255"/>
      <c r="V17" s="256" t="s">
        <v>615</v>
      </c>
      <c r="W17" s="257" t="e">
        <f>RSQ(R16:R20,Q16:Q20)</f>
        <v>#DIV/0!</v>
      </c>
      <c r="X17" s="244"/>
      <c r="Y17" s="244"/>
      <c r="Z17" s="244"/>
      <c r="AA17" s="247"/>
      <c r="AB17" s="247"/>
      <c r="AC17" s="247"/>
      <c r="AD17" s="243"/>
      <c r="AE17" s="243"/>
      <c r="AF17" s="243"/>
      <c r="AG17" s="243"/>
      <c r="AH17" s="243"/>
      <c r="AI17" s="243"/>
      <c r="AJ17" s="243"/>
      <c r="AK17" s="243"/>
      <c r="AL17" s="6"/>
      <c r="AM17" s="243"/>
      <c r="AN17" s="243"/>
      <c r="AO17" s="243"/>
      <c r="AP17" s="243"/>
      <c r="AQ17" s="243"/>
    </row>
    <row r="18" spans="1:43" ht="45" customHeight="1">
      <c r="A18" s="243"/>
      <c r="B18" s="243"/>
      <c r="C18" s="243"/>
      <c r="D18" s="247"/>
      <c r="E18" s="247"/>
      <c r="F18" s="247"/>
      <c r="G18" s="247"/>
      <c r="H18" s="247"/>
      <c r="I18" s="247"/>
      <c r="J18" s="247"/>
      <c r="K18" s="247"/>
      <c r="L18" s="243"/>
      <c r="M18" s="243"/>
      <c r="N18" s="247"/>
      <c r="O18" s="243"/>
      <c r="P18" s="258">
        <v>1000000</v>
      </c>
      <c r="Q18" s="259">
        <f t="shared" si="3"/>
        <v>-6</v>
      </c>
      <c r="R18" s="260">
        <f t="shared" si="4"/>
        <v>0</v>
      </c>
      <c r="S18" s="260" t="e">
        <f>IF($O18="x","",P18*10^((R18-'KAPA Standards Output'!$Q$15)/'KAPA Standards Output'!$Q$14))</f>
        <v>#DIV/0!</v>
      </c>
      <c r="T18" s="260">
        <f t="shared" si="5"/>
        <v>0</v>
      </c>
      <c r="U18" s="255"/>
      <c r="V18" s="262" t="s">
        <v>619</v>
      </c>
      <c r="W18" s="263" t="e">
        <f>10^(-1/W15)-1</f>
        <v>#DIV/0!</v>
      </c>
      <c r="X18" s="264"/>
      <c r="Y18" s="244"/>
      <c r="Z18" s="244"/>
      <c r="AA18" s="247"/>
      <c r="AB18" s="247"/>
      <c r="AC18" s="247"/>
      <c r="AD18" s="243"/>
      <c r="AE18" s="243"/>
      <c r="AF18" s="243"/>
      <c r="AG18" s="243"/>
      <c r="AH18" s="243"/>
      <c r="AI18" s="243"/>
      <c r="AJ18" s="243"/>
      <c r="AK18" s="243"/>
      <c r="AL18" s="6"/>
      <c r="AM18" s="243"/>
      <c r="AN18" s="243"/>
      <c r="AO18" s="243"/>
      <c r="AP18" s="243"/>
      <c r="AQ18" s="243"/>
    </row>
    <row r="19" spans="1:43" ht="45" customHeight="1">
      <c r="A19" s="243"/>
      <c r="B19" s="243"/>
      <c r="C19" s="243"/>
      <c r="D19" s="637" t="s">
        <v>643</v>
      </c>
      <c r="E19" s="507"/>
      <c r="F19" s="507"/>
      <c r="G19" s="507"/>
      <c r="H19" s="639"/>
      <c r="I19" s="640">
        <f>'Sample Output'!I21:K21</f>
        <v>452</v>
      </c>
      <c r="J19" s="641"/>
      <c r="K19" s="642"/>
      <c r="L19" s="243"/>
      <c r="M19" s="243"/>
      <c r="N19" s="243"/>
      <c r="O19" s="243"/>
      <c r="P19" s="270">
        <v>5000000</v>
      </c>
      <c r="Q19" s="271">
        <f t="shared" si="3"/>
        <v>-6.6989700043360187</v>
      </c>
      <c r="R19" s="272">
        <f t="shared" si="4"/>
        <v>0</v>
      </c>
      <c r="S19" s="272" t="e">
        <f>IF($O19="x","",P19*10^((R19-'KAPA Standards Output'!$Q$15)/'KAPA Standards Output'!$Q$14))</f>
        <v>#DIV/0!</v>
      </c>
      <c r="T19" s="272">
        <f t="shared" si="5"/>
        <v>0</v>
      </c>
      <c r="U19" s="255"/>
      <c r="V19" s="262" t="s">
        <v>638</v>
      </c>
      <c r="W19" s="271">
        <f>AVERAGE(T17:T19)</f>
        <v>0</v>
      </c>
      <c r="X19" s="264"/>
      <c r="Y19" s="244"/>
      <c r="Z19" s="244"/>
      <c r="AA19" s="247"/>
      <c r="AB19" s="247"/>
      <c r="AC19" s="247"/>
      <c r="AD19" s="243"/>
      <c r="AE19" s="243"/>
      <c r="AF19" s="243"/>
      <c r="AG19" s="243"/>
      <c r="AH19" s="243"/>
      <c r="AI19" s="243"/>
      <c r="AJ19" s="243"/>
      <c r="AK19" s="243"/>
      <c r="AL19" s="6"/>
      <c r="AM19" s="243"/>
      <c r="AN19" s="243"/>
      <c r="AO19" s="243"/>
      <c r="AP19" s="243"/>
      <c r="AQ19" s="243"/>
    </row>
    <row r="20" spans="1:43" ht="45" customHeight="1">
      <c r="A20" s="247"/>
      <c r="B20" s="247"/>
      <c r="C20" s="247"/>
      <c r="D20" s="637" t="s">
        <v>644</v>
      </c>
      <c r="E20" s="507"/>
      <c r="F20" s="507"/>
      <c r="G20" s="507"/>
      <c r="H20" s="639"/>
      <c r="I20" s="640">
        <f>'Sample Output'!I22:K22</f>
        <v>485</v>
      </c>
      <c r="J20" s="641"/>
      <c r="K20" s="642"/>
      <c r="L20" s="247"/>
      <c r="M20" s="247"/>
      <c r="N20" s="247"/>
      <c r="O20" s="243"/>
      <c r="P20" s="247"/>
      <c r="Q20" s="278"/>
      <c r="R20" s="247"/>
      <c r="S20" s="247"/>
      <c r="T20" s="244"/>
      <c r="U20" s="247"/>
      <c r="V20" s="279" t="s">
        <v>639</v>
      </c>
      <c r="W20" s="280" t="e">
        <f>(SUMIF(S16:S19,"&gt;0")/(COUNTIF(S16:S19,"&gt;0")))*$I$19/(IF(W21="",$I$20,W21))/1000</f>
        <v>#DIV/0!</v>
      </c>
      <c r="X20" s="264"/>
      <c r="Y20" s="244"/>
      <c r="Z20" s="244"/>
      <c r="AA20" s="247"/>
      <c r="AB20" s="247"/>
      <c r="AC20" s="247"/>
      <c r="AD20" s="243"/>
      <c r="AE20" s="243"/>
      <c r="AF20" s="243"/>
      <c r="AG20" s="243"/>
      <c r="AH20" s="243"/>
      <c r="AI20" s="243"/>
      <c r="AJ20" s="247"/>
      <c r="AK20" s="243"/>
      <c r="AL20" s="6"/>
      <c r="AM20" s="243"/>
      <c r="AN20" s="243"/>
      <c r="AO20" s="247"/>
      <c r="AP20" s="247"/>
      <c r="AQ20" s="247"/>
    </row>
    <row r="21" spans="1:43" ht="45" customHeight="1">
      <c r="A21" s="247"/>
      <c r="B21" s="247"/>
      <c r="C21" s="247"/>
      <c r="D21" s="244"/>
      <c r="E21" s="244"/>
      <c r="F21" s="244"/>
      <c r="G21" s="244"/>
      <c r="H21" s="244"/>
      <c r="I21" s="244"/>
      <c r="J21" s="244"/>
      <c r="K21" s="244"/>
      <c r="L21" s="247"/>
      <c r="M21" s="247"/>
      <c r="N21" s="247"/>
      <c r="O21" s="243"/>
      <c r="P21" s="247"/>
      <c r="Q21" s="247"/>
      <c r="R21" s="247"/>
      <c r="S21" s="247"/>
      <c r="T21" s="244"/>
      <c r="U21" s="247"/>
      <c r="V21" s="283" t="s">
        <v>640</v>
      </c>
      <c r="W21" s="476"/>
      <c r="X21" s="264"/>
      <c r="Y21" s="244"/>
      <c r="Z21" s="244"/>
      <c r="AA21" s="247"/>
      <c r="AB21" s="247"/>
      <c r="AC21" s="247"/>
      <c r="AD21" s="243"/>
      <c r="AE21" s="243"/>
      <c r="AF21" s="243"/>
      <c r="AG21" s="243"/>
      <c r="AH21" s="243"/>
      <c r="AI21" s="243"/>
      <c r="AJ21" s="247"/>
      <c r="AK21" s="247"/>
      <c r="AL21" s="6"/>
      <c r="AM21" s="247"/>
      <c r="AN21" s="247"/>
      <c r="AO21" s="247"/>
      <c r="AP21" s="247"/>
      <c r="AQ21" s="247"/>
    </row>
    <row r="22" spans="1:43" ht="45" customHeight="1">
      <c r="A22" s="247"/>
      <c r="B22" s="247"/>
      <c r="C22" s="247"/>
      <c r="D22" s="636" t="s">
        <v>645</v>
      </c>
      <c r="E22" s="606"/>
      <c r="F22" s="606"/>
      <c r="G22" s="606"/>
      <c r="H22" s="606"/>
      <c r="I22" s="606"/>
      <c r="J22" s="606"/>
      <c r="K22" s="606"/>
      <c r="L22" s="606"/>
      <c r="M22" s="607"/>
      <c r="N22" s="247"/>
      <c r="O22" s="244"/>
      <c r="P22" s="244"/>
      <c r="Q22" s="244"/>
      <c r="R22" s="244"/>
      <c r="S22" s="244"/>
      <c r="T22" s="244"/>
      <c r="U22" s="244"/>
      <c r="V22" s="244"/>
      <c r="W22" s="244"/>
      <c r="X22" s="244"/>
      <c r="Y22" s="244"/>
      <c r="Z22" s="244"/>
      <c r="AA22" s="247"/>
      <c r="AB22" s="247"/>
      <c r="AC22" s="247"/>
      <c r="AD22" s="243"/>
      <c r="AE22" s="243"/>
      <c r="AF22" s="243"/>
      <c r="AG22" s="243"/>
      <c r="AH22" s="243"/>
      <c r="AI22" s="243"/>
      <c r="AJ22" s="247"/>
      <c r="AK22" s="247"/>
      <c r="AL22" s="6"/>
      <c r="AM22" s="247"/>
      <c r="AN22" s="247"/>
      <c r="AO22" s="247"/>
      <c r="AP22" s="247"/>
      <c r="AQ22" s="247"/>
    </row>
    <row r="23" spans="1:43" ht="45" customHeight="1">
      <c r="A23" s="244"/>
      <c r="B23" s="244"/>
      <c r="C23" s="244"/>
      <c r="D23" s="643" t="s">
        <v>631</v>
      </c>
      <c r="E23" s="620"/>
      <c r="F23" s="621"/>
      <c r="G23" s="644" t="s">
        <v>646</v>
      </c>
      <c r="H23" s="503"/>
      <c r="I23" s="503"/>
      <c r="J23" s="503"/>
      <c r="K23" s="503"/>
      <c r="L23" s="503"/>
      <c r="M23" s="522"/>
      <c r="N23" s="247"/>
      <c r="O23" s="244"/>
      <c r="P23" s="244"/>
      <c r="Q23" s="244"/>
      <c r="R23" s="244"/>
      <c r="S23" s="244"/>
      <c r="T23" s="244"/>
      <c r="U23" s="244"/>
      <c r="V23" s="244"/>
      <c r="W23" s="244"/>
      <c r="X23" s="244"/>
      <c r="Y23" s="244"/>
      <c r="Z23" s="244"/>
      <c r="AA23" s="244"/>
      <c r="AB23" s="244"/>
      <c r="AC23" s="244"/>
      <c r="AD23" s="244"/>
      <c r="AE23" s="244"/>
      <c r="AF23" s="244"/>
      <c r="AG23" s="244"/>
      <c r="AH23" s="244"/>
      <c r="AI23" s="244"/>
      <c r="AJ23" s="244"/>
      <c r="AK23" s="244"/>
      <c r="AL23" s="6"/>
      <c r="AM23" s="243"/>
      <c r="AN23" s="243"/>
      <c r="AO23" s="243"/>
      <c r="AP23" s="243"/>
      <c r="AQ23" s="243"/>
    </row>
    <row r="24" spans="1:43" ht="45" customHeight="1">
      <c r="A24" s="244"/>
      <c r="B24" s="244"/>
      <c r="C24" s="244"/>
      <c r="D24" s="645" t="s">
        <v>633</v>
      </c>
      <c r="E24" s="626"/>
      <c r="F24" s="627"/>
      <c r="G24" s="646" t="s">
        <v>647</v>
      </c>
      <c r="H24" s="626"/>
      <c r="I24" s="626"/>
      <c r="J24" s="626"/>
      <c r="K24" s="626"/>
      <c r="L24" s="626"/>
      <c r="M24" s="627"/>
      <c r="N24" s="247"/>
      <c r="O24" s="243"/>
      <c r="P24" s="244"/>
      <c r="Q24" s="244"/>
      <c r="R24" s="244"/>
      <c r="S24" s="244"/>
      <c r="T24" s="244"/>
      <c r="U24" s="244"/>
      <c r="V24" s="244"/>
      <c r="W24" s="244"/>
      <c r="X24" s="244"/>
      <c r="Y24" s="244"/>
      <c r="Z24" s="244"/>
      <c r="AA24" s="243"/>
      <c r="AB24" s="243"/>
      <c r="AC24" s="243"/>
      <c r="AD24" s="243"/>
      <c r="AE24" s="243"/>
      <c r="AF24" s="243"/>
      <c r="AG24" s="243"/>
      <c r="AH24" s="243"/>
      <c r="AI24" s="243"/>
      <c r="AJ24" s="244"/>
      <c r="AK24" s="244"/>
      <c r="AL24" s="6"/>
      <c r="AM24" s="247"/>
      <c r="AN24" s="247"/>
      <c r="AO24" s="247"/>
      <c r="AP24" s="247"/>
      <c r="AQ24" s="247"/>
    </row>
    <row r="25" spans="1:43" ht="45" customHeight="1">
      <c r="A25" s="244"/>
      <c r="B25" s="244"/>
      <c r="C25" s="244"/>
      <c r="D25" s="244"/>
      <c r="E25" s="244"/>
      <c r="F25" s="244"/>
      <c r="G25" s="244"/>
      <c r="H25" s="244"/>
      <c r="I25" s="244"/>
      <c r="J25" s="244"/>
      <c r="K25" s="244"/>
      <c r="L25" s="244"/>
      <c r="M25" s="244"/>
      <c r="N25" s="247"/>
      <c r="O25" s="243"/>
      <c r="P25" s="246" t="s">
        <v>648</v>
      </c>
      <c r="Q25" s="633" t="s">
        <v>635</v>
      </c>
      <c r="R25" s="634"/>
      <c r="S25" s="634"/>
      <c r="T25" s="634"/>
      <c r="U25" s="634"/>
      <c r="V25" s="634"/>
      <c r="W25" s="635"/>
      <c r="X25" s="244"/>
      <c r="Y25" s="244"/>
      <c r="Z25" s="244"/>
      <c r="AA25" s="247"/>
      <c r="AB25" s="243"/>
      <c r="AC25" s="243"/>
      <c r="AD25" s="243"/>
      <c r="AE25" s="243"/>
      <c r="AF25" s="243"/>
      <c r="AG25" s="243"/>
      <c r="AH25" s="243"/>
      <c r="AI25" s="247"/>
      <c r="AJ25" s="244"/>
      <c r="AK25" s="244"/>
      <c r="AL25" s="6"/>
      <c r="AM25" s="247"/>
      <c r="AN25" s="247"/>
      <c r="AO25" s="247"/>
      <c r="AP25" s="247"/>
      <c r="AQ25" s="247"/>
    </row>
    <row r="26" spans="1:43" ht="45" customHeight="1">
      <c r="A26" s="244"/>
      <c r="B26" s="244"/>
      <c r="C26" s="244"/>
      <c r="D26" s="244"/>
      <c r="E26" s="244"/>
      <c r="F26" s="244"/>
      <c r="G26" s="244"/>
      <c r="H26" s="244"/>
      <c r="I26" s="244"/>
      <c r="J26" s="244"/>
      <c r="K26" s="244"/>
      <c r="L26" s="244"/>
      <c r="M26" s="244"/>
      <c r="N26" s="247"/>
      <c r="O26" s="243"/>
      <c r="P26" s="247"/>
      <c r="Q26" s="247"/>
      <c r="R26" s="247"/>
      <c r="S26" s="247"/>
      <c r="T26" s="247"/>
      <c r="U26" s="247"/>
      <c r="V26" s="248"/>
      <c r="W26" s="248"/>
      <c r="X26" s="244"/>
      <c r="Y26" s="244"/>
      <c r="Z26" s="244"/>
      <c r="AA26" s="247"/>
      <c r="AB26" s="243"/>
      <c r="AC26" s="243"/>
      <c r="AD26" s="243"/>
      <c r="AE26" s="243"/>
      <c r="AF26" s="243"/>
      <c r="AG26" s="243"/>
      <c r="AH26" s="243"/>
      <c r="AI26" s="243"/>
      <c r="AJ26" s="244"/>
      <c r="AK26" s="244"/>
      <c r="AL26" s="6"/>
      <c r="AM26" s="247"/>
      <c r="AN26" s="247"/>
      <c r="AO26" s="247"/>
      <c r="AP26" s="247"/>
      <c r="AQ26" s="247"/>
    </row>
    <row r="27" spans="1:43" ht="45" customHeight="1">
      <c r="A27" s="244"/>
      <c r="B27" s="244"/>
      <c r="C27" s="244"/>
      <c r="D27" s="244"/>
      <c r="E27" s="244"/>
      <c r="F27" s="244"/>
      <c r="G27" s="244"/>
      <c r="H27" s="244"/>
      <c r="I27" s="244"/>
      <c r="J27" s="244"/>
      <c r="K27" s="244"/>
      <c r="L27" s="244"/>
      <c r="M27" s="244"/>
      <c r="N27" s="247"/>
      <c r="O27" s="243"/>
      <c r="P27" s="249" t="s">
        <v>636</v>
      </c>
      <c r="Q27" s="249" t="s">
        <v>637</v>
      </c>
      <c r="R27" s="249" t="s">
        <v>486</v>
      </c>
      <c r="S27" s="249" t="s">
        <v>305</v>
      </c>
      <c r="T27" s="246" t="s">
        <v>591</v>
      </c>
      <c r="U27" s="245"/>
      <c r="V27" s="250" t="s">
        <v>611</v>
      </c>
      <c r="W27" s="251">
        <f>SLOPE(R28:R32,Q28:Q32)</f>
        <v>0</v>
      </c>
      <c r="X27" s="244"/>
      <c r="Y27" s="244"/>
      <c r="Z27" s="244"/>
      <c r="AA27" s="247"/>
      <c r="AB27" s="247"/>
      <c r="AC27" s="247"/>
      <c r="AD27" s="247"/>
      <c r="AE27" s="247"/>
      <c r="AF27" s="247"/>
      <c r="AG27" s="247"/>
      <c r="AH27" s="247"/>
      <c r="AI27" s="243"/>
      <c r="AJ27" s="244"/>
      <c r="AK27" s="244"/>
      <c r="AL27" s="6"/>
      <c r="AM27" s="247"/>
      <c r="AN27" s="247"/>
      <c r="AO27" s="247"/>
      <c r="AP27" s="247"/>
      <c r="AQ27" s="247"/>
    </row>
    <row r="28" spans="1:43" ht="45" customHeight="1">
      <c r="A28" s="244"/>
      <c r="B28" s="244"/>
      <c r="C28" s="244"/>
      <c r="D28" s="244"/>
      <c r="E28" s="244"/>
      <c r="F28" s="244"/>
      <c r="G28" s="244"/>
      <c r="H28" s="244"/>
      <c r="I28" s="244"/>
      <c r="J28" s="244"/>
      <c r="K28" s="244"/>
      <c r="L28" s="244"/>
      <c r="M28" s="244"/>
      <c r="N28" s="247"/>
      <c r="O28" s="243"/>
      <c r="P28" s="252">
        <v>40000</v>
      </c>
      <c r="Q28" s="253">
        <f t="shared" ref="Q28:Q31" si="6">LOG10(1/P28)</f>
        <v>-4.6020599913279625</v>
      </c>
      <c r="R28" s="254">
        <f t="shared" ref="R28:R31" si="7">D8</f>
        <v>0</v>
      </c>
      <c r="S28" s="254" t="e">
        <f>IF($O28="x","",P28*10^((R28-'KAPA Standards Output'!$Q$15)/'KAPA Standards Output'!$Q$14))</f>
        <v>#DIV/0!</v>
      </c>
      <c r="T28" s="252" t="s">
        <v>162</v>
      </c>
      <c r="U28" s="255"/>
      <c r="V28" s="256" t="s">
        <v>613</v>
      </c>
      <c r="W28" s="257">
        <f>INTERCEPT(R28:R32,Q28:Q32)</f>
        <v>0</v>
      </c>
      <c r="X28" s="244"/>
      <c r="Y28" s="244"/>
      <c r="Z28" s="244"/>
      <c r="AA28" s="247"/>
      <c r="AB28" s="247"/>
      <c r="AC28" s="247"/>
      <c r="AD28" s="243"/>
      <c r="AE28" s="243"/>
      <c r="AF28" s="243"/>
      <c r="AG28" s="243"/>
      <c r="AH28" s="243"/>
      <c r="AI28" s="243"/>
      <c r="AJ28" s="244"/>
      <c r="AK28" s="244"/>
      <c r="AL28" s="6"/>
      <c r="AM28" s="247"/>
      <c r="AN28" s="247"/>
      <c r="AO28" s="247"/>
      <c r="AP28" s="247"/>
      <c r="AQ28" s="247"/>
    </row>
    <row r="29" spans="1:43" ht="45" customHeight="1">
      <c r="A29" s="244"/>
      <c r="B29" s="244"/>
      <c r="C29" s="244"/>
      <c r="D29" s="244"/>
      <c r="E29" s="244"/>
      <c r="F29" s="244"/>
      <c r="G29" s="244"/>
      <c r="H29" s="244"/>
      <c r="I29" s="244"/>
      <c r="J29" s="244"/>
      <c r="K29" s="244"/>
      <c r="L29" s="244"/>
      <c r="M29" s="244"/>
      <c r="N29" s="247"/>
      <c r="O29" s="243"/>
      <c r="P29" s="258">
        <v>200000</v>
      </c>
      <c r="Q29" s="259">
        <f t="shared" si="6"/>
        <v>-5.3010299956639813</v>
      </c>
      <c r="R29" s="260">
        <f t="shared" si="7"/>
        <v>0</v>
      </c>
      <c r="S29" s="260" t="e">
        <f>IF($O29="x","",P29*10^((R29-'KAPA Standards Output'!$Q$15)/'KAPA Standards Output'!$Q$14))</f>
        <v>#DIV/0!</v>
      </c>
      <c r="T29" s="260">
        <f t="shared" ref="T29:T31" si="8">R29-R28</f>
        <v>0</v>
      </c>
      <c r="U29" s="255"/>
      <c r="V29" s="256" t="s">
        <v>615</v>
      </c>
      <c r="W29" s="257" t="e">
        <f>RSQ(R28:R32,Q28:Q32)</f>
        <v>#DIV/0!</v>
      </c>
      <c r="X29" s="244"/>
      <c r="Y29" s="244"/>
      <c r="Z29" s="244"/>
      <c r="AA29" s="247"/>
      <c r="AB29" s="247"/>
      <c r="AC29" s="247"/>
      <c r="AD29" s="243"/>
      <c r="AE29" s="243"/>
      <c r="AF29" s="243"/>
      <c r="AG29" s="243"/>
      <c r="AH29" s="243"/>
      <c r="AI29" s="243"/>
      <c r="AJ29" s="244"/>
      <c r="AK29" s="244"/>
      <c r="AL29" s="6"/>
      <c r="AM29" s="247"/>
      <c r="AN29" s="247"/>
      <c r="AO29" s="247"/>
      <c r="AP29" s="247"/>
      <c r="AQ29" s="247"/>
    </row>
    <row r="30" spans="1:43" ht="45" customHeight="1">
      <c r="A30" s="244"/>
      <c r="B30" s="244"/>
      <c r="C30" s="244"/>
      <c r="D30" s="244"/>
      <c r="E30" s="244"/>
      <c r="F30" s="244"/>
      <c r="G30" s="244"/>
      <c r="H30" s="244"/>
      <c r="I30" s="244"/>
      <c r="J30" s="244"/>
      <c r="K30" s="244"/>
      <c r="L30" s="244"/>
      <c r="M30" s="244"/>
      <c r="N30" s="247"/>
      <c r="O30" s="243"/>
      <c r="P30" s="258">
        <v>1000000</v>
      </c>
      <c r="Q30" s="259">
        <f t="shared" si="6"/>
        <v>-6</v>
      </c>
      <c r="R30" s="260">
        <f t="shared" si="7"/>
        <v>0</v>
      </c>
      <c r="S30" s="260" t="e">
        <f>IF($O30="x","",P30*10^((R30-'KAPA Standards Output'!$Q$15)/'KAPA Standards Output'!$Q$14))</f>
        <v>#DIV/0!</v>
      </c>
      <c r="T30" s="260">
        <f t="shared" si="8"/>
        <v>0</v>
      </c>
      <c r="U30" s="255"/>
      <c r="V30" s="262" t="s">
        <v>619</v>
      </c>
      <c r="W30" s="263" t="e">
        <f>10^(-1/W27)-1</f>
        <v>#DIV/0!</v>
      </c>
      <c r="X30" s="264"/>
      <c r="Y30" s="244"/>
      <c r="Z30" s="244"/>
      <c r="AA30" s="247"/>
      <c r="AB30" s="247"/>
      <c r="AC30" s="247"/>
      <c r="AD30" s="243"/>
      <c r="AE30" s="243"/>
      <c r="AF30" s="243"/>
      <c r="AG30" s="243"/>
      <c r="AH30" s="243"/>
      <c r="AI30" s="243"/>
      <c r="AJ30" s="244"/>
      <c r="AK30" s="244"/>
      <c r="AL30" s="6"/>
      <c r="AM30" s="247"/>
      <c r="AN30" s="247"/>
      <c r="AO30" s="247"/>
      <c r="AP30" s="247"/>
      <c r="AQ30" s="247"/>
    </row>
    <row r="31" spans="1:43" ht="45" customHeight="1">
      <c r="A31" s="244"/>
      <c r="B31" s="244"/>
      <c r="C31" s="244"/>
      <c r="D31" s="244"/>
      <c r="E31" s="244"/>
      <c r="F31" s="244"/>
      <c r="G31" s="244"/>
      <c r="H31" s="244"/>
      <c r="I31" s="244"/>
      <c r="J31" s="244"/>
      <c r="K31" s="244"/>
      <c r="L31" s="244"/>
      <c r="M31" s="244"/>
      <c r="N31" s="243"/>
      <c r="O31" s="243"/>
      <c r="P31" s="270">
        <v>5000000</v>
      </c>
      <c r="Q31" s="271">
        <f t="shared" si="6"/>
        <v>-6.6989700043360187</v>
      </c>
      <c r="R31" s="272">
        <f t="shared" si="7"/>
        <v>0</v>
      </c>
      <c r="S31" s="272" t="e">
        <f>IF($O31="x","",P31*10^((R31-'KAPA Standards Output'!$Q$15)/'KAPA Standards Output'!$Q$14))</f>
        <v>#DIV/0!</v>
      </c>
      <c r="T31" s="272">
        <f t="shared" si="8"/>
        <v>0</v>
      </c>
      <c r="U31" s="255"/>
      <c r="V31" s="262" t="s">
        <v>638</v>
      </c>
      <c r="W31" s="271">
        <f>AVERAGE(T29:T31)</f>
        <v>0</v>
      </c>
      <c r="X31" s="264"/>
      <c r="Y31" s="244"/>
      <c r="Z31" s="244"/>
      <c r="AA31" s="247"/>
      <c r="AB31" s="247"/>
      <c r="AC31" s="247"/>
      <c r="AD31" s="243"/>
      <c r="AE31" s="243"/>
      <c r="AF31" s="243"/>
      <c r="AG31" s="243"/>
      <c r="AH31" s="243"/>
      <c r="AI31" s="243"/>
      <c r="AJ31" s="244"/>
      <c r="AK31" s="244"/>
      <c r="AL31" s="6"/>
      <c r="AM31" s="247"/>
      <c r="AN31" s="247"/>
      <c r="AO31" s="247"/>
      <c r="AP31" s="247"/>
      <c r="AQ31" s="247"/>
    </row>
    <row r="32" spans="1:43" ht="45" customHeight="1">
      <c r="A32" s="244"/>
      <c r="B32" s="244"/>
      <c r="C32" s="244"/>
      <c r="D32" s="244"/>
      <c r="E32" s="244"/>
      <c r="F32" s="244"/>
      <c r="G32" s="244"/>
      <c r="H32" s="244"/>
      <c r="I32" s="244"/>
      <c r="J32" s="244"/>
      <c r="K32" s="244"/>
      <c r="L32" s="244"/>
      <c r="M32" s="244"/>
      <c r="N32" s="243"/>
      <c r="O32" s="243"/>
      <c r="P32" s="247"/>
      <c r="Q32" s="278"/>
      <c r="R32" s="247"/>
      <c r="S32" s="247"/>
      <c r="T32" s="244"/>
      <c r="U32" s="247"/>
      <c r="V32" s="279" t="s">
        <v>639</v>
      </c>
      <c r="W32" s="280" t="e">
        <f>(SUMIF(S28:S31,"&gt;0")/(COUNTIF(S28:S31,"&gt;0")))*$I$19/(IF(W33="",$I$20,W33))/1000</f>
        <v>#DIV/0!</v>
      </c>
      <c r="X32" s="264"/>
      <c r="Y32" s="244"/>
      <c r="Z32" s="244"/>
      <c r="AA32" s="247"/>
      <c r="AB32" s="247"/>
      <c r="AC32" s="247"/>
      <c r="AD32" s="243"/>
      <c r="AE32" s="243"/>
      <c r="AF32" s="243"/>
      <c r="AG32" s="243"/>
      <c r="AH32" s="243"/>
      <c r="AI32" s="243"/>
      <c r="AJ32" s="244"/>
      <c r="AK32" s="244"/>
      <c r="AL32" s="6"/>
      <c r="AM32" s="247"/>
      <c r="AN32" s="247"/>
      <c r="AO32" s="247"/>
      <c r="AP32" s="247"/>
      <c r="AQ32" s="247"/>
    </row>
    <row r="33" spans="1:43" ht="45" customHeight="1">
      <c r="A33" s="244"/>
      <c r="B33" s="244"/>
      <c r="C33" s="244"/>
      <c r="D33" s="244"/>
      <c r="E33" s="244"/>
      <c r="F33" s="244"/>
      <c r="G33" s="244"/>
      <c r="H33" s="244"/>
      <c r="I33" s="244"/>
      <c r="J33" s="244"/>
      <c r="K33" s="244"/>
      <c r="L33" s="244"/>
      <c r="M33" s="244"/>
      <c r="N33" s="247"/>
      <c r="O33" s="243"/>
      <c r="P33" s="247"/>
      <c r="Q33" s="247"/>
      <c r="R33" s="247"/>
      <c r="S33" s="247"/>
      <c r="T33" s="244"/>
      <c r="U33" s="247"/>
      <c r="V33" s="283" t="s">
        <v>640</v>
      </c>
      <c r="W33" s="476"/>
      <c r="X33" s="264"/>
      <c r="Y33" s="244"/>
      <c r="Z33" s="244"/>
      <c r="AA33" s="247"/>
      <c r="AB33" s="247"/>
      <c r="AC33" s="247"/>
      <c r="AD33" s="243"/>
      <c r="AE33" s="243"/>
      <c r="AF33" s="243"/>
      <c r="AG33" s="243"/>
      <c r="AH33" s="243"/>
      <c r="AI33" s="243"/>
      <c r="AJ33" s="244"/>
      <c r="AK33" s="244"/>
      <c r="AL33" s="6"/>
      <c r="AM33" s="247"/>
      <c r="AN33" s="247"/>
      <c r="AO33" s="247"/>
      <c r="AP33" s="247"/>
      <c r="AQ33" s="247"/>
    </row>
    <row r="34" spans="1:43" ht="45" customHeight="1">
      <c r="A34" s="244"/>
      <c r="B34" s="244"/>
      <c r="C34" s="244"/>
      <c r="D34" s="244"/>
      <c r="E34" s="244"/>
      <c r="F34" s="244"/>
      <c r="G34" s="244"/>
      <c r="H34" s="244"/>
      <c r="I34" s="244"/>
      <c r="J34" s="244"/>
      <c r="K34" s="244"/>
      <c r="L34" s="244"/>
      <c r="M34" s="244"/>
      <c r="N34" s="247"/>
      <c r="O34" s="243"/>
      <c r="P34" s="243"/>
      <c r="Q34" s="243"/>
      <c r="R34" s="290"/>
      <c r="S34" s="247"/>
      <c r="T34" s="244"/>
      <c r="U34" s="247"/>
      <c r="V34" s="243"/>
      <c r="W34" s="243"/>
      <c r="X34" s="247"/>
      <c r="Y34" s="244"/>
      <c r="Z34" s="244"/>
      <c r="AA34" s="247"/>
      <c r="AB34" s="247"/>
      <c r="AC34" s="247"/>
      <c r="AD34" s="243"/>
      <c r="AE34" s="243"/>
      <c r="AF34" s="243"/>
      <c r="AG34" s="243"/>
      <c r="AH34" s="243"/>
      <c r="AI34" s="243"/>
      <c r="AJ34" s="244"/>
      <c r="AK34" s="244"/>
      <c r="AL34" s="6"/>
      <c r="AM34" s="247"/>
      <c r="AN34" s="247"/>
      <c r="AO34" s="247"/>
      <c r="AP34" s="247"/>
      <c r="AQ34" s="247"/>
    </row>
    <row r="35" spans="1:43" ht="45" customHeight="1">
      <c r="A35" s="244"/>
      <c r="B35" s="244"/>
      <c r="C35" s="244"/>
      <c r="D35" s="244"/>
      <c r="E35" s="244"/>
      <c r="F35" s="244"/>
      <c r="G35" s="244"/>
      <c r="H35" s="244"/>
      <c r="I35" s="244"/>
      <c r="J35" s="244"/>
      <c r="K35" s="244"/>
      <c r="L35" s="244"/>
      <c r="M35" s="244"/>
      <c r="N35" s="247"/>
      <c r="O35" s="243"/>
      <c r="P35" s="243"/>
      <c r="Q35" s="243"/>
      <c r="R35" s="290"/>
      <c r="S35" s="247"/>
      <c r="T35" s="244"/>
      <c r="U35" s="247"/>
      <c r="V35" s="243"/>
      <c r="W35" s="243"/>
      <c r="X35" s="247"/>
      <c r="Y35" s="244"/>
      <c r="Z35" s="244"/>
      <c r="AA35" s="247"/>
      <c r="AB35" s="247"/>
      <c r="AC35" s="247"/>
      <c r="AD35" s="243"/>
      <c r="AE35" s="243"/>
      <c r="AF35" s="243"/>
      <c r="AG35" s="243"/>
      <c r="AH35" s="243"/>
      <c r="AI35" s="243"/>
      <c r="AJ35" s="244"/>
      <c r="AK35" s="244"/>
      <c r="AL35" s="6"/>
      <c r="AM35" s="247"/>
      <c r="AN35" s="247"/>
      <c r="AO35" s="247"/>
      <c r="AP35" s="247"/>
      <c r="AQ35" s="247"/>
    </row>
    <row r="36" spans="1:43" ht="45" customHeight="1">
      <c r="A36" s="244"/>
      <c r="B36" s="244"/>
      <c r="C36" s="244"/>
      <c r="D36" s="244"/>
      <c r="E36" s="244"/>
      <c r="F36" s="244"/>
      <c r="G36" s="244"/>
      <c r="H36" s="244"/>
      <c r="I36" s="244"/>
      <c r="J36" s="244"/>
      <c r="K36" s="244"/>
      <c r="L36" s="244"/>
      <c r="M36" s="244"/>
      <c r="N36" s="247"/>
      <c r="O36" s="243"/>
      <c r="P36" s="243"/>
      <c r="Q36" s="243"/>
      <c r="R36" s="290"/>
      <c r="S36" s="247"/>
      <c r="T36" s="247"/>
      <c r="U36" s="247"/>
      <c r="V36" s="243"/>
      <c r="W36" s="243"/>
      <c r="X36" s="295"/>
      <c r="Y36" s="244"/>
      <c r="Z36" s="244"/>
      <c r="AA36" s="247"/>
      <c r="AB36" s="247"/>
      <c r="AC36" s="247"/>
      <c r="AD36" s="243"/>
      <c r="AE36" s="243"/>
      <c r="AF36" s="243"/>
      <c r="AG36" s="243"/>
      <c r="AH36" s="243"/>
      <c r="AI36" s="243"/>
      <c r="AJ36" s="244"/>
      <c r="AK36" s="244"/>
      <c r="AL36" s="6"/>
      <c r="AM36" s="247"/>
      <c r="AN36" s="247"/>
      <c r="AO36" s="247"/>
      <c r="AP36" s="247"/>
      <c r="AQ36" s="247"/>
    </row>
    <row r="37" spans="1:43" ht="45" customHeight="1">
      <c r="A37" s="244"/>
      <c r="B37" s="244"/>
      <c r="C37" s="244"/>
      <c r="D37" s="244"/>
      <c r="E37" s="244"/>
      <c r="F37" s="244"/>
      <c r="G37" s="244"/>
      <c r="H37" s="244"/>
      <c r="I37" s="244"/>
      <c r="J37" s="244"/>
      <c r="K37" s="244"/>
      <c r="L37" s="244"/>
      <c r="M37" s="244"/>
      <c r="N37" s="247"/>
      <c r="O37" s="243"/>
      <c r="P37" s="246" t="s">
        <v>649</v>
      </c>
      <c r="Q37" s="647" t="s">
        <v>635</v>
      </c>
      <c r="R37" s="606"/>
      <c r="S37" s="606"/>
      <c r="T37" s="606"/>
      <c r="U37" s="606"/>
      <c r="V37" s="606"/>
      <c r="W37" s="607"/>
      <c r="X37" s="244"/>
      <c r="Y37" s="244"/>
      <c r="Z37" s="244"/>
      <c r="AA37" s="247"/>
      <c r="AB37" s="243"/>
      <c r="AC37" s="243"/>
      <c r="AD37" s="243"/>
      <c r="AE37" s="243"/>
      <c r="AF37" s="243"/>
      <c r="AG37" s="243"/>
      <c r="AH37" s="243"/>
      <c r="AI37" s="247"/>
      <c r="AJ37" s="244"/>
      <c r="AK37" s="244"/>
      <c r="AL37" s="6"/>
      <c r="AM37" s="247"/>
      <c r="AN37" s="247"/>
      <c r="AO37" s="247"/>
      <c r="AP37" s="247"/>
      <c r="AQ37" s="247"/>
    </row>
    <row r="38" spans="1:43" ht="45" customHeight="1">
      <c r="A38" s="247"/>
      <c r="B38" s="247"/>
      <c r="C38" s="247"/>
      <c r="D38" s="247"/>
      <c r="E38" s="247"/>
      <c r="F38" s="247"/>
      <c r="G38" s="247"/>
      <c r="H38" s="247"/>
      <c r="I38" s="247"/>
      <c r="J38" s="247"/>
      <c r="K38" s="247"/>
      <c r="L38" s="247"/>
      <c r="M38" s="247"/>
      <c r="N38" s="247"/>
      <c r="O38" s="243"/>
      <c r="P38" s="247"/>
      <c r="Q38" s="247"/>
      <c r="R38" s="247"/>
      <c r="S38" s="247"/>
      <c r="T38" s="247"/>
      <c r="U38" s="247"/>
      <c r="V38" s="248"/>
      <c r="W38" s="248"/>
      <c r="X38" s="244"/>
      <c r="Y38" s="244"/>
      <c r="Z38" s="244"/>
      <c r="AA38" s="247"/>
      <c r="AB38" s="243"/>
      <c r="AC38" s="243"/>
      <c r="AD38" s="243"/>
      <c r="AE38" s="243"/>
      <c r="AF38" s="243"/>
      <c r="AG38" s="243"/>
      <c r="AH38" s="243"/>
      <c r="AI38" s="243"/>
      <c r="AJ38" s="244"/>
      <c r="AK38" s="244"/>
      <c r="AL38" s="6"/>
      <c r="AM38" s="247"/>
      <c r="AN38" s="247"/>
      <c r="AO38" s="247"/>
      <c r="AP38" s="247"/>
      <c r="AQ38" s="247"/>
    </row>
    <row r="39" spans="1:43" ht="45" customHeight="1">
      <c r="A39" s="247"/>
      <c r="B39" s="247"/>
      <c r="C39" s="247"/>
      <c r="D39" s="247"/>
      <c r="E39" s="247"/>
      <c r="F39" s="247"/>
      <c r="G39" s="247"/>
      <c r="H39" s="247"/>
      <c r="I39" s="247"/>
      <c r="J39" s="247"/>
      <c r="K39" s="247"/>
      <c r="L39" s="247"/>
      <c r="M39" s="247"/>
      <c r="N39" s="247"/>
      <c r="O39" s="243"/>
      <c r="P39" s="249" t="s">
        <v>636</v>
      </c>
      <c r="Q39" s="249" t="s">
        <v>646</v>
      </c>
      <c r="R39" s="298" t="s">
        <v>486</v>
      </c>
      <c r="S39" s="249" t="s">
        <v>305</v>
      </c>
      <c r="T39" s="246" t="s">
        <v>591</v>
      </c>
      <c r="U39" s="245"/>
      <c r="V39" s="250" t="s">
        <v>611</v>
      </c>
      <c r="W39" s="251">
        <f>SLOPE(R40:R44,Q40:Q44)</f>
        <v>0</v>
      </c>
      <c r="X39" s="244"/>
      <c r="Y39" s="244"/>
      <c r="Z39" s="244"/>
      <c r="AA39" s="247"/>
      <c r="AB39" s="247"/>
      <c r="AC39" s="247"/>
      <c r="AD39" s="247"/>
      <c r="AE39" s="247"/>
      <c r="AF39" s="247"/>
      <c r="AG39" s="247"/>
      <c r="AH39" s="247"/>
      <c r="AI39" s="243"/>
      <c r="AJ39" s="244"/>
      <c r="AK39" s="244"/>
      <c r="AL39" s="6"/>
      <c r="AM39" s="247"/>
      <c r="AN39" s="247"/>
      <c r="AO39" s="247"/>
      <c r="AP39" s="247"/>
      <c r="AQ39" s="247"/>
    </row>
    <row r="40" spans="1:43" ht="45" customHeight="1">
      <c r="A40" s="247"/>
      <c r="B40" s="247"/>
      <c r="C40" s="247"/>
      <c r="D40" s="247"/>
      <c r="E40" s="247"/>
      <c r="F40" s="247"/>
      <c r="G40" s="247"/>
      <c r="H40" s="247"/>
      <c r="I40" s="247"/>
      <c r="J40" s="247"/>
      <c r="K40" s="247"/>
      <c r="L40" s="247"/>
      <c r="M40" s="247"/>
      <c r="N40" s="247"/>
      <c r="O40" s="243"/>
      <c r="P40" s="252">
        <v>40000</v>
      </c>
      <c r="Q40" s="299">
        <f t="shared" ref="Q40:Q43" si="9">LOG10(1/P40)</f>
        <v>-4.6020599913279625</v>
      </c>
      <c r="R40" s="254">
        <f t="shared" ref="R40:R43" si="10">E8</f>
        <v>0</v>
      </c>
      <c r="S40" s="300" t="e">
        <f>IF($O40="x","",P40*10^((R40-'KAPA Standards Output'!$Q$15)/'KAPA Standards Output'!$Q$14))</f>
        <v>#DIV/0!</v>
      </c>
      <c r="T40" s="252" t="s">
        <v>162</v>
      </c>
      <c r="U40" s="255"/>
      <c r="V40" s="256" t="s">
        <v>613</v>
      </c>
      <c r="W40" s="257">
        <f>INTERCEPT(R40:R44,Q40:Q44)</f>
        <v>0</v>
      </c>
      <c r="X40" s="244"/>
      <c r="Y40" s="244"/>
      <c r="Z40" s="244"/>
      <c r="AA40" s="247"/>
      <c r="AB40" s="247"/>
      <c r="AC40" s="247"/>
      <c r="AD40" s="243"/>
      <c r="AE40" s="243"/>
      <c r="AF40" s="243"/>
      <c r="AG40" s="243"/>
      <c r="AH40" s="243"/>
      <c r="AI40" s="243"/>
      <c r="AJ40" s="244"/>
      <c r="AK40" s="244"/>
      <c r="AL40" s="6"/>
      <c r="AM40" s="247"/>
      <c r="AN40" s="247"/>
      <c r="AO40" s="247"/>
      <c r="AP40" s="247"/>
      <c r="AQ40" s="247"/>
    </row>
    <row r="41" spans="1:43" ht="45" customHeight="1">
      <c r="A41" s="247"/>
      <c r="B41" s="247"/>
      <c r="C41" s="247"/>
      <c r="D41" s="247"/>
      <c r="E41" s="247"/>
      <c r="F41" s="247"/>
      <c r="G41" s="247"/>
      <c r="H41" s="247"/>
      <c r="I41" s="247"/>
      <c r="J41" s="247"/>
      <c r="K41" s="247"/>
      <c r="L41" s="247"/>
      <c r="M41" s="247"/>
      <c r="N41" s="247"/>
      <c r="O41" s="243"/>
      <c r="P41" s="258">
        <v>200000</v>
      </c>
      <c r="Q41" s="301">
        <f t="shared" si="9"/>
        <v>-5.3010299956639813</v>
      </c>
      <c r="R41" s="260">
        <f t="shared" si="10"/>
        <v>0</v>
      </c>
      <c r="S41" s="302" t="e">
        <f>IF($O41="x","",P41*10^((R41-'KAPA Standards Output'!$Q$15)/'KAPA Standards Output'!$Q$14))</f>
        <v>#DIV/0!</v>
      </c>
      <c r="T41" s="260">
        <f t="shared" ref="T41:T43" si="11">R41-R40</f>
        <v>0</v>
      </c>
      <c r="U41" s="255"/>
      <c r="V41" s="256" t="s">
        <v>615</v>
      </c>
      <c r="W41" s="257" t="e">
        <f>RSQ(R40:R44,Q40:Q44)</f>
        <v>#DIV/0!</v>
      </c>
      <c r="X41" s="244"/>
      <c r="Y41" s="244"/>
      <c r="Z41" s="244"/>
      <c r="AA41" s="247"/>
      <c r="AB41" s="247"/>
      <c r="AC41" s="247"/>
      <c r="AD41" s="243"/>
      <c r="AE41" s="243"/>
      <c r="AF41" s="243"/>
      <c r="AG41" s="243"/>
      <c r="AH41" s="243"/>
      <c r="AI41" s="243"/>
      <c r="AJ41" s="244"/>
      <c r="AK41" s="244"/>
      <c r="AL41" s="6"/>
      <c r="AM41" s="247"/>
      <c r="AN41" s="247"/>
      <c r="AO41" s="247"/>
      <c r="AP41" s="247"/>
      <c r="AQ41" s="247"/>
    </row>
    <row r="42" spans="1:43" ht="45" customHeight="1">
      <c r="A42" s="247"/>
      <c r="B42" s="247"/>
      <c r="C42" s="247"/>
      <c r="D42" s="247"/>
      <c r="E42" s="247"/>
      <c r="F42" s="247"/>
      <c r="G42" s="247"/>
      <c r="H42" s="247"/>
      <c r="I42" s="247"/>
      <c r="J42" s="247"/>
      <c r="K42" s="247"/>
      <c r="L42" s="247"/>
      <c r="M42" s="247"/>
      <c r="N42" s="247"/>
      <c r="O42" s="243"/>
      <c r="P42" s="258">
        <v>1000000</v>
      </c>
      <c r="Q42" s="301">
        <f t="shared" si="9"/>
        <v>-6</v>
      </c>
      <c r="R42" s="260">
        <f t="shared" si="10"/>
        <v>0</v>
      </c>
      <c r="S42" s="302" t="e">
        <f>IF($O42="x","",P42*10^((R42-'KAPA Standards Output'!$Q$15)/'KAPA Standards Output'!$Q$14))</f>
        <v>#DIV/0!</v>
      </c>
      <c r="T42" s="260">
        <f t="shared" si="11"/>
        <v>0</v>
      </c>
      <c r="U42" s="255"/>
      <c r="V42" s="262" t="s">
        <v>619</v>
      </c>
      <c r="W42" s="263" t="e">
        <f>10^(-1/W39)-1</f>
        <v>#DIV/0!</v>
      </c>
      <c r="X42" s="264"/>
      <c r="Y42" s="244"/>
      <c r="Z42" s="244"/>
      <c r="AA42" s="247"/>
      <c r="AB42" s="247"/>
      <c r="AC42" s="247"/>
      <c r="AD42" s="243"/>
      <c r="AE42" s="243"/>
      <c r="AF42" s="243"/>
      <c r="AG42" s="243"/>
      <c r="AH42" s="243"/>
      <c r="AI42" s="243"/>
      <c r="AJ42" s="244"/>
      <c r="AK42" s="244"/>
      <c r="AL42" s="6"/>
      <c r="AM42" s="247"/>
      <c r="AN42" s="247"/>
      <c r="AO42" s="247"/>
      <c r="AP42" s="247"/>
      <c r="AQ42" s="247"/>
    </row>
    <row r="43" spans="1:43" ht="45" customHeight="1">
      <c r="A43" s="247"/>
      <c r="B43" s="247"/>
      <c r="C43" s="247"/>
      <c r="D43" s="247"/>
      <c r="E43" s="247"/>
      <c r="F43" s="247"/>
      <c r="G43" s="247"/>
      <c r="H43" s="247"/>
      <c r="I43" s="247"/>
      <c r="J43" s="247"/>
      <c r="K43" s="247"/>
      <c r="L43" s="247"/>
      <c r="M43" s="247"/>
      <c r="N43" s="247"/>
      <c r="O43" s="243"/>
      <c r="P43" s="270">
        <v>5000000</v>
      </c>
      <c r="Q43" s="303">
        <f t="shared" si="9"/>
        <v>-6.6989700043360187</v>
      </c>
      <c r="R43" s="272">
        <f t="shared" si="10"/>
        <v>0</v>
      </c>
      <c r="S43" s="304" t="e">
        <f>IF($O43="x","",P43*10^((R43-'KAPA Standards Output'!$Q$15)/'KAPA Standards Output'!$Q$14))</f>
        <v>#DIV/0!</v>
      </c>
      <c r="T43" s="272">
        <f t="shared" si="11"/>
        <v>0</v>
      </c>
      <c r="U43" s="255"/>
      <c r="V43" s="262" t="s">
        <v>638</v>
      </c>
      <c r="W43" s="271">
        <f>AVERAGE(T41:T43)</f>
        <v>0</v>
      </c>
      <c r="X43" s="264"/>
      <c r="Y43" s="244"/>
      <c r="Z43" s="244"/>
      <c r="AA43" s="247"/>
      <c r="AB43" s="247"/>
      <c r="AC43" s="247"/>
      <c r="AD43" s="243"/>
      <c r="AE43" s="243"/>
      <c r="AF43" s="243"/>
      <c r="AG43" s="243"/>
      <c r="AH43" s="243"/>
      <c r="AI43" s="243"/>
      <c r="AJ43" s="244"/>
      <c r="AK43" s="244"/>
      <c r="AL43" s="6"/>
      <c r="AM43" s="247"/>
      <c r="AN43" s="247"/>
      <c r="AO43" s="247"/>
      <c r="AP43" s="247"/>
      <c r="AQ43" s="247"/>
    </row>
    <row r="44" spans="1:43" ht="45" customHeight="1">
      <c r="A44" s="247"/>
      <c r="B44" s="247"/>
      <c r="C44" s="247"/>
      <c r="D44" s="247"/>
      <c r="E44" s="247"/>
      <c r="F44" s="247"/>
      <c r="G44" s="247"/>
      <c r="H44" s="247"/>
      <c r="I44" s="247"/>
      <c r="J44" s="247"/>
      <c r="K44" s="247"/>
      <c r="L44" s="247"/>
      <c r="M44" s="247"/>
      <c r="N44" s="247"/>
      <c r="O44" s="243"/>
      <c r="P44" s="247"/>
      <c r="Q44" s="278"/>
      <c r="R44" s="247"/>
      <c r="S44" s="247"/>
      <c r="T44" s="244"/>
      <c r="U44" s="247"/>
      <c r="V44" s="279" t="s">
        <v>639</v>
      </c>
      <c r="W44" s="280" t="e">
        <f>(SUMIF(S40:S43,"&gt;0")/(COUNTIF(S40:S43,"&gt;0")))*$I$19/(IF(W45="",$I$20,W45))/1000</f>
        <v>#DIV/0!</v>
      </c>
      <c r="X44" s="264"/>
      <c r="Y44" s="244"/>
      <c r="Z44" s="244"/>
      <c r="AA44" s="247"/>
      <c r="AB44" s="247"/>
      <c r="AC44" s="247"/>
      <c r="AD44" s="243"/>
      <c r="AE44" s="243"/>
      <c r="AF44" s="243"/>
      <c r="AG44" s="243"/>
      <c r="AH44" s="243"/>
      <c r="AI44" s="243"/>
      <c r="AJ44" s="244"/>
      <c r="AK44" s="244"/>
      <c r="AL44" s="6"/>
      <c r="AM44" s="247"/>
      <c r="AN44" s="247"/>
      <c r="AO44" s="247"/>
      <c r="AP44" s="247"/>
      <c r="AQ44" s="247"/>
    </row>
    <row r="45" spans="1:43" ht="45" customHeight="1">
      <c r="A45" s="247"/>
      <c r="B45" s="247"/>
      <c r="C45" s="247"/>
      <c r="D45" s="247"/>
      <c r="E45" s="247"/>
      <c r="F45" s="247"/>
      <c r="G45" s="247"/>
      <c r="H45" s="247"/>
      <c r="I45" s="247"/>
      <c r="J45" s="247"/>
      <c r="K45" s="247"/>
      <c r="L45" s="247"/>
      <c r="M45" s="247"/>
      <c r="N45" s="247"/>
      <c r="O45" s="243"/>
      <c r="P45" s="247"/>
      <c r="Q45" s="247"/>
      <c r="R45" s="247"/>
      <c r="S45" s="247"/>
      <c r="T45" s="244"/>
      <c r="U45" s="247"/>
      <c r="V45" s="283" t="s">
        <v>640</v>
      </c>
      <c r="W45" s="284"/>
      <c r="X45" s="264"/>
      <c r="Y45" s="244"/>
      <c r="Z45" s="244"/>
      <c r="AA45" s="247"/>
      <c r="AB45" s="247"/>
      <c r="AC45" s="247"/>
      <c r="AD45" s="243"/>
      <c r="AE45" s="243"/>
      <c r="AF45" s="243"/>
      <c r="AG45" s="243"/>
      <c r="AH45" s="243"/>
      <c r="AI45" s="243"/>
      <c r="AJ45" s="244"/>
      <c r="AK45" s="244"/>
      <c r="AL45" s="6"/>
      <c r="AM45" s="247"/>
      <c r="AN45" s="247"/>
      <c r="AO45" s="247"/>
      <c r="AP45" s="247"/>
      <c r="AQ45" s="247"/>
    </row>
    <row r="46" spans="1:43" ht="45" customHeight="1">
      <c r="A46" s="247"/>
      <c r="B46" s="247"/>
      <c r="C46" s="247"/>
      <c r="D46" s="247"/>
      <c r="E46" s="247"/>
      <c r="F46" s="247"/>
      <c r="G46" s="247"/>
      <c r="H46" s="247"/>
      <c r="I46" s="247"/>
      <c r="J46" s="247"/>
      <c r="K46" s="247"/>
      <c r="L46" s="247"/>
      <c r="M46" s="247"/>
      <c r="N46" s="247"/>
      <c r="O46" s="244"/>
      <c r="P46" s="244"/>
      <c r="Q46" s="244"/>
      <c r="R46" s="244"/>
      <c r="S46" s="244"/>
      <c r="T46" s="244"/>
      <c r="U46" s="244"/>
      <c r="V46" s="244"/>
      <c r="W46" s="244"/>
      <c r="X46" s="244"/>
      <c r="Y46" s="244"/>
      <c r="Z46" s="244"/>
      <c r="AA46" s="247"/>
      <c r="AB46" s="247"/>
      <c r="AC46" s="247"/>
      <c r="AD46" s="243"/>
      <c r="AE46" s="243"/>
      <c r="AF46" s="243"/>
      <c r="AG46" s="243"/>
      <c r="AH46" s="243"/>
      <c r="AI46" s="243"/>
      <c r="AJ46" s="244"/>
      <c r="AK46" s="244"/>
      <c r="AL46" s="6"/>
      <c r="AM46" s="247"/>
      <c r="AN46" s="247"/>
      <c r="AO46" s="247"/>
      <c r="AP46" s="247"/>
      <c r="AQ46" s="247"/>
    </row>
    <row r="47" spans="1:43" ht="45" customHeight="1">
      <c r="A47" s="247"/>
      <c r="B47" s="247"/>
      <c r="C47" s="247"/>
      <c r="D47" s="247"/>
      <c r="E47" s="247"/>
      <c r="F47" s="247"/>
      <c r="G47" s="247"/>
      <c r="H47" s="247"/>
      <c r="I47" s="247"/>
      <c r="J47" s="247"/>
      <c r="K47" s="247"/>
      <c r="L47" s="247"/>
      <c r="M47" s="247"/>
      <c r="N47" s="247"/>
      <c r="O47" s="244"/>
      <c r="P47" s="244"/>
      <c r="Q47" s="244"/>
      <c r="R47" s="244"/>
      <c r="S47" s="244"/>
      <c r="T47" s="244"/>
      <c r="U47" s="244"/>
      <c r="V47" s="244"/>
      <c r="W47" s="244"/>
      <c r="X47" s="244"/>
      <c r="Y47" s="244"/>
      <c r="Z47" s="244"/>
      <c r="AA47" s="244"/>
      <c r="AB47" s="244"/>
      <c r="AC47" s="244"/>
      <c r="AD47" s="244"/>
      <c r="AE47" s="244"/>
      <c r="AF47" s="244"/>
      <c r="AG47" s="244"/>
      <c r="AH47" s="244"/>
      <c r="AI47" s="244"/>
      <c r="AJ47" s="244"/>
      <c r="AK47" s="244"/>
      <c r="AL47" s="6"/>
      <c r="AM47" s="247"/>
      <c r="AN47" s="247"/>
      <c r="AO47" s="247"/>
      <c r="AP47" s="247"/>
      <c r="AQ47" s="247"/>
    </row>
    <row r="48" spans="1:43" ht="45" customHeight="1">
      <c r="A48" s="247"/>
      <c r="B48" s="247"/>
      <c r="C48" s="247"/>
      <c r="D48" s="247"/>
      <c r="E48" s="247"/>
      <c r="F48" s="247"/>
      <c r="G48" s="247"/>
      <c r="H48" s="247"/>
      <c r="I48" s="247"/>
      <c r="J48" s="247"/>
      <c r="K48" s="247"/>
      <c r="L48" s="247"/>
      <c r="M48" s="247"/>
      <c r="N48" s="247"/>
      <c r="O48" s="243"/>
      <c r="P48" s="244"/>
      <c r="Q48" s="244"/>
      <c r="R48" s="244"/>
      <c r="S48" s="244"/>
      <c r="T48" s="244"/>
      <c r="U48" s="244"/>
      <c r="V48" s="244"/>
      <c r="W48" s="244"/>
      <c r="X48" s="244"/>
      <c r="Y48" s="244"/>
      <c r="Z48" s="244"/>
      <c r="AA48" s="243"/>
      <c r="AB48" s="243"/>
      <c r="AC48" s="243"/>
      <c r="AD48" s="243"/>
      <c r="AE48" s="243"/>
      <c r="AF48" s="243"/>
      <c r="AG48" s="243"/>
      <c r="AH48" s="243"/>
      <c r="AI48" s="243"/>
      <c r="AJ48" s="244"/>
      <c r="AK48" s="244"/>
      <c r="AL48" s="6"/>
      <c r="AM48" s="247"/>
      <c r="AN48" s="247"/>
      <c r="AO48" s="247"/>
      <c r="AP48" s="247"/>
      <c r="AQ48" s="247"/>
    </row>
    <row r="49" spans="1:43" ht="45" customHeight="1">
      <c r="A49" s="247"/>
      <c r="B49" s="247"/>
      <c r="C49" s="247"/>
      <c r="D49" s="247"/>
      <c r="E49" s="247"/>
      <c r="F49" s="247"/>
      <c r="G49" s="247"/>
      <c r="H49" s="247"/>
      <c r="I49" s="247"/>
      <c r="J49" s="247"/>
      <c r="K49" s="247"/>
      <c r="L49" s="247"/>
      <c r="M49" s="247"/>
      <c r="N49" s="247"/>
      <c r="O49" s="243"/>
      <c r="P49" s="246" t="s">
        <v>650</v>
      </c>
      <c r="Q49" s="647" t="s">
        <v>635</v>
      </c>
      <c r="R49" s="606"/>
      <c r="S49" s="606"/>
      <c r="T49" s="606"/>
      <c r="U49" s="606"/>
      <c r="V49" s="606"/>
      <c r="W49" s="607"/>
      <c r="X49" s="244"/>
      <c r="Y49" s="244"/>
      <c r="Z49" s="244"/>
      <c r="AA49" s="247"/>
      <c r="AB49" s="243"/>
      <c r="AC49" s="243"/>
      <c r="AD49" s="243"/>
      <c r="AE49" s="243"/>
      <c r="AF49" s="243"/>
      <c r="AG49" s="243"/>
      <c r="AH49" s="243"/>
      <c r="AI49" s="247"/>
      <c r="AJ49" s="244"/>
      <c r="AK49" s="244"/>
      <c r="AL49" s="6"/>
      <c r="AM49" s="247"/>
      <c r="AN49" s="247"/>
      <c r="AO49" s="247"/>
      <c r="AP49" s="247"/>
      <c r="AQ49" s="247"/>
    </row>
    <row r="50" spans="1:43" ht="45" customHeight="1">
      <c r="A50" s="247"/>
      <c r="B50" s="247"/>
      <c r="C50" s="247"/>
      <c r="D50" s="247"/>
      <c r="E50" s="247"/>
      <c r="F50" s="247"/>
      <c r="G50" s="247"/>
      <c r="H50" s="247"/>
      <c r="I50" s="247"/>
      <c r="J50" s="247"/>
      <c r="K50" s="247"/>
      <c r="L50" s="247"/>
      <c r="M50" s="247"/>
      <c r="N50" s="247"/>
      <c r="O50" s="243"/>
      <c r="P50" s="247"/>
      <c r="Q50" s="247"/>
      <c r="R50" s="247"/>
      <c r="S50" s="247"/>
      <c r="T50" s="247"/>
      <c r="U50" s="247"/>
      <c r="V50" s="248"/>
      <c r="W50" s="248"/>
      <c r="X50" s="244"/>
      <c r="Y50" s="244"/>
      <c r="Z50" s="244"/>
      <c r="AA50" s="247"/>
      <c r="AB50" s="243"/>
      <c r="AC50" s="243"/>
      <c r="AD50" s="243"/>
      <c r="AE50" s="243"/>
      <c r="AF50" s="243"/>
      <c r="AG50" s="243"/>
      <c r="AH50" s="243"/>
      <c r="AI50" s="243"/>
      <c r="AJ50" s="244"/>
      <c r="AK50" s="244"/>
      <c r="AL50" s="6"/>
      <c r="AM50" s="247"/>
      <c r="AN50" s="247"/>
      <c r="AO50" s="247"/>
      <c r="AP50" s="247"/>
      <c r="AQ50" s="247"/>
    </row>
    <row r="51" spans="1:43" ht="45" customHeight="1">
      <c r="A51" s="247"/>
      <c r="B51" s="247"/>
      <c r="C51" s="247"/>
      <c r="D51" s="247"/>
      <c r="E51" s="247"/>
      <c r="F51" s="247"/>
      <c r="G51" s="247"/>
      <c r="H51" s="247"/>
      <c r="I51" s="247"/>
      <c r="J51" s="247"/>
      <c r="K51" s="247"/>
      <c r="L51" s="247"/>
      <c r="M51" s="247"/>
      <c r="N51" s="247"/>
      <c r="O51" s="243"/>
      <c r="P51" s="249" t="s">
        <v>636</v>
      </c>
      <c r="Q51" s="249" t="s">
        <v>646</v>
      </c>
      <c r="R51" s="249" t="s">
        <v>486</v>
      </c>
      <c r="S51" s="249" t="s">
        <v>305</v>
      </c>
      <c r="T51" s="246" t="s">
        <v>591</v>
      </c>
      <c r="U51" s="245"/>
      <c r="V51" s="250" t="s">
        <v>611</v>
      </c>
      <c r="W51" s="251">
        <f>SLOPE(R52:R56,Q52:Q56)</f>
        <v>0</v>
      </c>
      <c r="X51" s="244"/>
      <c r="Y51" s="244"/>
      <c r="Z51" s="244"/>
      <c r="AA51" s="247"/>
      <c r="AB51" s="247"/>
      <c r="AC51" s="247"/>
      <c r="AD51" s="247"/>
      <c r="AE51" s="247"/>
      <c r="AF51" s="247"/>
      <c r="AG51" s="247"/>
      <c r="AH51" s="247"/>
      <c r="AI51" s="243"/>
      <c r="AJ51" s="244"/>
      <c r="AK51" s="244"/>
      <c r="AL51" s="6"/>
      <c r="AM51" s="247"/>
      <c r="AN51" s="247"/>
      <c r="AO51" s="247"/>
      <c r="AP51" s="247"/>
      <c r="AQ51" s="247"/>
    </row>
    <row r="52" spans="1:43" ht="45" customHeight="1">
      <c r="A52" s="247"/>
      <c r="B52" s="247"/>
      <c r="C52" s="247"/>
      <c r="D52" s="247"/>
      <c r="E52" s="247"/>
      <c r="F52" s="247"/>
      <c r="G52" s="247"/>
      <c r="H52" s="247"/>
      <c r="I52" s="247"/>
      <c r="J52" s="247"/>
      <c r="K52" s="247"/>
      <c r="L52" s="247"/>
      <c r="M52" s="247"/>
      <c r="N52" s="247"/>
      <c r="O52" s="243"/>
      <c r="P52" s="252">
        <v>40000</v>
      </c>
      <c r="Q52" s="253">
        <f t="shared" ref="Q52:Q55" si="12">LOG10(1/P52)</f>
        <v>-4.6020599913279625</v>
      </c>
      <c r="R52" s="254">
        <f t="shared" ref="R52:R55" si="13">F8</f>
        <v>0</v>
      </c>
      <c r="S52" s="254" t="e">
        <f>IF($O52="x","",P52*10^((R52-'KAPA Standards Output'!$Q$15)/'KAPA Standards Output'!$Q$14))</f>
        <v>#DIV/0!</v>
      </c>
      <c r="T52" s="252" t="s">
        <v>162</v>
      </c>
      <c r="U52" s="255"/>
      <c r="V52" s="256" t="s">
        <v>613</v>
      </c>
      <c r="W52" s="257">
        <f>INTERCEPT(R52:R56,Q52:Q56)</f>
        <v>0</v>
      </c>
      <c r="X52" s="244"/>
      <c r="Y52" s="244"/>
      <c r="Z52" s="244"/>
      <c r="AA52" s="247"/>
      <c r="AB52" s="247"/>
      <c r="AC52" s="247"/>
      <c r="AD52" s="243"/>
      <c r="AE52" s="243"/>
      <c r="AF52" s="243"/>
      <c r="AG52" s="243"/>
      <c r="AH52" s="243"/>
      <c r="AI52" s="243"/>
      <c r="AJ52" s="244"/>
      <c r="AK52" s="244"/>
      <c r="AL52" s="6"/>
      <c r="AM52" s="247"/>
      <c r="AN52" s="247"/>
      <c r="AO52" s="247"/>
      <c r="AP52" s="247"/>
      <c r="AQ52" s="247"/>
    </row>
    <row r="53" spans="1:43" ht="45" customHeight="1">
      <c r="A53" s="247"/>
      <c r="B53" s="247"/>
      <c r="C53" s="247"/>
      <c r="D53" s="247"/>
      <c r="E53" s="247"/>
      <c r="F53" s="247"/>
      <c r="G53" s="247"/>
      <c r="H53" s="247"/>
      <c r="I53" s="247"/>
      <c r="J53" s="247"/>
      <c r="K53" s="247"/>
      <c r="L53" s="247"/>
      <c r="M53" s="247"/>
      <c r="N53" s="247"/>
      <c r="O53" s="243"/>
      <c r="P53" s="258">
        <v>200000</v>
      </c>
      <c r="Q53" s="259">
        <f t="shared" si="12"/>
        <v>-5.3010299956639813</v>
      </c>
      <c r="R53" s="260">
        <f t="shared" si="13"/>
        <v>0</v>
      </c>
      <c r="S53" s="260" t="e">
        <f>IF($O53="x","",P53*10^((R53-'KAPA Standards Output'!$Q$15)/'KAPA Standards Output'!$Q$14))</f>
        <v>#DIV/0!</v>
      </c>
      <c r="T53" s="260">
        <f t="shared" ref="T53:T55" si="14">R53-R52</f>
        <v>0</v>
      </c>
      <c r="U53" s="255"/>
      <c r="V53" s="256" t="s">
        <v>615</v>
      </c>
      <c r="W53" s="257" t="e">
        <f>RSQ(R52:R56,Q52:Q56)</f>
        <v>#DIV/0!</v>
      </c>
      <c r="X53" s="244"/>
      <c r="Y53" s="244"/>
      <c r="Z53" s="244"/>
      <c r="AA53" s="247"/>
      <c r="AB53" s="247"/>
      <c r="AC53" s="247"/>
      <c r="AD53" s="243"/>
      <c r="AE53" s="243"/>
      <c r="AF53" s="243"/>
      <c r="AG53" s="243"/>
      <c r="AH53" s="243"/>
      <c r="AI53" s="243"/>
      <c r="AJ53" s="244"/>
      <c r="AK53" s="244"/>
      <c r="AL53" s="6"/>
      <c r="AM53" s="247"/>
      <c r="AN53" s="247"/>
      <c r="AO53" s="247"/>
      <c r="AP53" s="247"/>
      <c r="AQ53" s="247"/>
    </row>
    <row r="54" spans="1:43" ht="45" customHeight="1">
      <c r="A54" s="247"/>
      <c r="B54" s="247"/>
      <c r="C54" s="247"/>
      <c r="D54" s="247"/>
      <c r="E54" s="247"/>
      <c r="F54" s="247"/>
      <c r="G54" s="247"/>
      <c r="H54" s="247"/>
      <c r="I54" s="247"/>
      <c r="J54" s="247"/>
      <c r="K54" s="247"/>
      <c r="L54" s="247"/>
      <c r="M54" s="247"/>
      <c r="N54" s="247"/>
      <c r="O54" s="243"/>
      <c r="P54" s="258">
        <v>1000000</v>
      </c>
      <c r="Q54" s="259">
        <f t="shared" si="12"/>
        <v>-6</v>
      </c>
      <c r="R54" s="260">
        <f t="shared" si="13"/>
        <v>0</v>
      </c>
      <c r="S54" s="260" t="e">
        <f>IF($O54="x","",P54*10^((R54-'KAPA Standards Output'!$Q$15)/'KAPA Standards Output'!$Q$14))</f>
        <v>#DIV/0!</v>
      </c>
      <c r="T54" s="260">
        <f t="shared" si="14"/>
        <v>0</v>
      </c>
      <c r="U54" s="255"/>
      <c r="V54" s="262" t="s">
        <v>619</v>
      </c>
      <c r="W54" s="263" t="e">
        <f>10^(-1/W51)-1</f>
        <v>#DIV/0!</v>
      </c>
      <c r="X54" s="264"/>
      <c r="Y54" s="244"/>
      <c r="Z54" s="244"/>
      <c r="AA54" s="247"/>
      <c r="AB54" s="247"/>
      <c r="AC54" s="247"/>
      <c r="AD54" s="243"/>
      <c r="AE54" s="243"/>
      <c r="AF54" s="243"/>
      <c r="AG54" s="243"/>
      <c r="AH54" s="243"/>
      <c r="AI54" s="243"/>
      <c r="AJ54" s="244"/>
      <c r="AK54" s="244"/>
      <c r="AL54" s="6"/>
      <c r="AM54" s="247"/>
      <c r="AN54" s="247"/>
      <c r="AO54" s="247"/>
      <c r="AP54" s="247"/>
      <c r="AQ54" s="247"/>
    </row>
    <row r="55" spans="1:43" ht="45" customHeight="1">
      <c r="A55" s="247"/>
      <c r="B55" s="247"/>
      <c r="C55" s="247"/>
      <c r="D55" s="247"/>
      <c r="E55" s="247"/>
      <c r="F55" s="247"/>
      <c r="G55" s="247"/>
      <c r="H55" s="247"/>
      <c r="I55" s="247"/>
      <c r="J55" s="247"/>
      <c r="K55" s="247"/>
      <c r="L55" s="247"/>
      <c r="M55" s="247"/>
      <c r="N55" s="247"/>
      <c r="O55" s="243"/>
      <c r="P55" s="270">
        <v>5000000</v>
      </c>
      <c r="Q55" s="271">
        <f t="shared" si="12"/>
        <v>-6.6989700043360187</v>
      </c>
      <c r="R55" s="272">
        <f t="shared" si="13"/>
        <v>0</v>
      </c>
      <c r="S55" s="272" t="e">
        <f>IF($O55="x","",P55*10^((R55-'KAPA Standards Output'!$Q$15)/'KAPA Standards Output'!$Q$14))</f>
        <v>#DIV/0!</v>
      </c>
      <c r="T55" s="272">
        <f t="shared" si="14"/>
        <v>0</v>
      </c>
      <c r="U55" s="255"/>
      <c r="V55" s="262" t="s">
        <v>638</v>
      </c>
      <c r="W55" s="271">
        <f>AVERAGE(T53:T55)</f>
        <v>0</v>
      </c>
      <c r="X55" s="264"/>
      <c r="Y55" s="244"/>
      <c r="Z55" s="244"/>
      <c r="AA55" s="247"/>
      <c r="AB55" s="247"/>
      <c r="AC55" s="247"/>
      <c r="AD55" s="243"/>
      <c r="AE55" s="243"/>
      <c r="AF55" s="243"/>
      <c r="AG55" s="243"/>
      <c r="AH55" s="243"/>
      <c r="AI55" s="243"/>
      <c r="AJ55" s="244"/>
      <c r="AK55" s="244"/>
      <c r="AL55" s="6"/>
      <c r="AM55" s="247"/>
      <c r="AN55" s="247"/>
      <c r="AO55" s="247"/>
      <c r="AP55" s="247"/>
      <c r="AQ55" s="247"/>
    </row>
    <row r="56" spans="1:43" ht="45" customHeight="1">
      <c r="A56" s="247"/>
      <c r="B56" s="247"/>
      <c r="C56" s="247"/>
      <c r="D56" s="247"/>
      <c r="E56" s="247"/>
      <c r="F56" s="247"/>
      <c r="G56" s="247"/>
      <c r="H56" s="247"/>
      <c r="I56" s="247"/>
      <c r="J56" s="247"/>
      <c r="K56" s="247"/>
      <c r="L56" s="247"/>
      <c r="M56" s="247"/>
      <c r="N56" s="247"/>
      <c r="O56" s="243"/>
      <c r="P56" s="247"/>
      <c r="Q56" s="278"/>
      <c r="R56" s="247"/>
      <c r="S56" s="247"/>
      <c r="T56" s="244"/>
      <c r="U56" s="247"/>
      <c r="V56" s="279" t="s">
        <v>639</v>
      </c>
      <c r="W56" s="280" t="e">
        <f>(SUMIF(S52:S55,"&gt;0")/(COUNTIF(S52:S55,"&gt;0")))*$I$19/(IF(W57="",$I$20,W57))/1000</f>
        <v>#DIV/0!</v>
      </c>
      <c r="X56" s="264"/>
      <c r="Y56" s="244"/>
      <c r="Z56" s="244"/>
      <c r="AA56" s="247"/>
      <c r="AB56" s="247"/>
      <c r="AC56" s="247"/>
      <c r="AD56" s="243"/>
      <c r="AE56" s="243"/>
      <c r="AF56" s="243"/>
      <c r="AG56" s="243"/>
      <c r="AH56" s="243"/>
      <c r="AI56" s="243"/>
      <c r="AJ56" s="244"/>
      <c r="AK56" s="244"/>
      <c r="AL56" s="6"/>
      <c r="AM56" s="247"/>
      <c r="AN56" s="247"/>
      <c r="AO56" s="247"/>
      <c r="AP56" s="247"/>
      <c r="AQ56" s="247"/>
    </row>
    <row r="57" spans="1:43" ht="45" customHeight="1">
      <c r="A57" s="247"/>
      <c r="B57" s="247"/>
      <c r="C57" s="247"/>
      <c r="D57" s="247"/>
      <c r="E57" s="247"/>
      <c r="F57" s="247"/>
      <c r="G57" s="247"/>
      <c r="H57" s="247"/>
      <c r="I57" s="247"/>
      <c r="J57" s="247"/>
      <c r="K57" s="247"/>
      <c r="L57" s="247"/>
      <c r="M57" s="247"/>
      <c r="N57" s="247"/>
      <c r="O57" s="243"/>
      <c r="P57" s="247"/>
      <c r="Q57" s="247"/>
      <c r="R57" s="247"/>
      <c r="S57" s="247"/>
      <c r="T57" s="244"/>
      <c r="U57" s="247"/>
      <c r="V57" s="283" t="s">
        <v>640</v>
      </c>
      <c r="W57" s="284"/>
      <c r="X57" s="264"/>
      <c r="Y57" s="244"/>
      <c r="Z57" s="244"/>
      <c r="AA57" s="247"/>
      <c r="AB57" s="247"/>
      <c r="AC57" s="247"/>
      <c r="AD57" s="243"/>
      <c r="AE57" s="243"/>
      <c r="AF57" s="243"/>
      <c r="AG57" s="243"/>
      <c r="AH57" s="243"/>
      <c r="AI57" s="243"/>
      <c r="AJ57" s="244"/>
      <c r="AK57" s="244"/>
      <c r="AL57" s="6"/>
      <c r="AM57" s="247"/>
      <c r="AN57" s="247"/>
      <c r="AO57" s="247"/>
      <c r="AP57" s="247"/>
      <c r="AQ57" s="247"/>
    </row>
    <row r="58" spans="1:43" ht="45" customHeight="1">
      <c r="A58" s="247"/>
      <c r="B58" s="247"/>
      <c r="C58" s="247"/>
      <c r="D58" s="247"/>
      <c r="E58" s="247"/>
      <c r="F58" s="247"/>
      <c r="G58" s="247"/>
      <c r="H58" s="247"/>
      <c r="I58" s="247"/>
      <c r="J58" s="247"/>
      <c r="K58" s="247"/>
      <c r="L58" s="247"/>
      <c r="M58" s="247"/>
      <c r="N58" s="247"/>
      <c r="O58" s="243"/>
      <c r="P58" s="243"/>
      <c r="Q58" s="243"/>
      <c r="R58" s="290"/>
      <c r="S58" s="247"/>
      <c r="T58" s="244"/>
      <c r="U58" s="247"/>
      <c r="V58" s="243"/>
      <c r="W58" s="243"/>
      <c r="X58" s="247"/>
      <c r="Y58" s="244"/>
      <c r="Z58" s="244"/>
      <c r="AA58" s="247"/>
      <c r="AB58" s="247"/>
      <c r="AC58" s="247"/>
      <c r="AD58" s="243"/>
      <c r="AE58" s="243"/>
      <c r="AF58" s="243"/>
      <c r="AG58" s="243"/>
      <c r="AH58" s="243"/>
      <c r="AI58" s="243"/>
      <c r="AJ58" s="244"/>
      <c r="AK58" s="244"/>
      <c r="AL58" s="6"/>
      <c r="AM58" s="247"/>
      <c r="AN58" s="247"/>
      <c r="AO58" s="247"/>
      <c r="AP58" s="247"/>
      <c r="AQ58" s="247"/>
    </row>
    <row r="59" spans="1:43" ht="45" customHeight="1">
      <c r="A59" s="247"/>
      <c r="B59" s="247"/>
      <c r="C59" s="247"/>
      <c r="D59" s="247"/>
      <c r="E59" s="247"/>
      <c r="F59" s="247"/>
      <c r="G59" s="247"/>
      <c r="H59" s="247"/>
      <c r="I59" s="247"/>
      <c r="J59" s="247"/>
      <c r="K59" s="247"/>
      <c r="L59" s="247"/>
      <c r="M59" s="247"/>
      <c r="N59" s="247"/>
      <c r="O59" s="243"/>
      <c r="P59" s="243"/>
      <c r="Q59" s="243"/>
      <c r="R59" s="290"/>
      <c r="S59" s="247"/>
      <c r="T59" s="244"/>
      <c r="U59" s="247"/>
      <c r="V59" s="243"/>
      <c r="W59" s="243"/>
      <c r="X59" s="247"/>
      <c r="Y59" s="244"/>
      <c r="Z59" s="244"/>
      <c r="AA59" s="247"/>
      <c r="AB59" s="247"/>
      <c r="AC59" s="247"/>
      <c r="AD59" s="243"/>
      <c r="AE59" s="243"/>
      <c r="AF59" s="243"/>
      <c r="AG59" s="243"/>
      <c r="AH59" s="243"/>
      <c r="AI59" s="243"/>
      <c r="AJ59" s="244"/>
      <c r="AK59" s="244"/>
      <c r="AL59" s="6"/>
      <c r="AM59" s="247"/>
      <c r="AN59" s="247"/>
      <c r="AO59" s="247"/>
      <c r="AP59" s="247"/>
      <c r="AQ59" s="247"/>
    </row>
    <row r="60" spans="1:43" ht="45" customHeight="1">
      <c r="A60" s="247"/>
      <c r="B60" s="247"/>
      <c r="C60" s="247"/>
      <c r="D60" s="247"/>
      <c r="E60" s="247"/>
      <c r="F60" s="247"/>
      <c r="G60" s="247"/>
      <c r="H60" s="247"/>
      <c r="I60" s="247"/>
      <c r="J60" s="247"/>
      <c r="K60" s="247"/>
      <c r="L60" s="247"/>
      <c r="M60" s="247"/>
      <c r="N60" s="247"/>
      <c r="O60" s="243"/>
      <c r="P60" s="243"/>
      <c r="Q60" s="243"/>
      <c r="R60" s="290"/>
      <c r="S60" s="247"/>
      <c r="T60" s="247"/>
      <c r="U60" s="247"/>
      <c r="V60" s="243"/>
      <c r="W60" s="243"/>
      <c r="X60" s="295"/>
      <c r="Y60" s="244"/>
      <c r="Z60" s="244"/>
      <c r="AA60" s="247"/>
      <c r="AB60" s="247"/>
      <c r="AC60" s="247"/>
      <c r="AD60" s="243"/>
      <c r="AE60" s="243"/>
      <c r="AF60" s="243"/>
      <c r="AG60" s="243"/>
      <c r="AH60" s="243"/>
      <c r="AI60" s="243"/>
      <c r="AJ60" s="244"/>
      <c r="AK60" s="244"/>
      <c r="AL60" s="6"/>
      <c r="AM60" s="247"/>
      <c r="AN60" s="247"/>
      <c r="AO60" s="247"/>
      <c r="AP60" s="247"/>
      <c r="AQ60" s="247"/>
    </row>
    <row r="61" spans="1:43" ht="45" customHeight="1">
      <c r="A61" s="247"/>
      <c r="B61" s="247"/>
      <c r="C61" s="247"/>
      <c r="D61" s="247"/>
      <c r="E61" s="247"/>
      <c r="F61" s="247"/>
      <c r="G61" s="247"/>
      <c r="H61" s="247"/>
      <c r="I61" s="247"/>
      <c r="J61" s="247"/>
      <c r="K61" s="247"/>
      <c r="L61" s="247"/>
      <c r="M61" s="247"/>
      <c r="N61" s="247"/>
      <c r="O61" s="243"/>
      <c r="P61" s="246" t="s">
        <v>457</v>
      </c>
      <c r="Q61" s="647" t="s">
        <v>635</v>
      </c>
      <c r="R61" s="606"/>
      <c r="S61" s="606"/>
      <c r="T61" s="606"/>
      <c r="U61" s="606"/>
      <c r="V61" s="606"/>
      <c r="W61" s="607"/>
      <c r="X61" s="244"/>
      <c r="Y61" s="244"/>
      <c r="Z61" s="244"/>
      <c r="AA61" s="247"/>
      <c r="AB61" s="243"/>
      <c r="AC61" s="243"/>
      <c r="AD61" s="243"/>
      <c r="AE61" s="243"/>
      <c r="AF61" s="243"/>
      <c r="AG61" s="243"/>
      <c r="AH61" s="243"/>
      <c r="AI61" s="247"/>
      <c r="AJ61" s="244"/>
      <c r="AK61" s="244"/>
      <c r="AL61" s="6"/>
      <c r="AM61" s="247"/>
      <c r="AN61" s="247"/>
      <c r="AO61" s="247"/>
      <c r="AP61" s="247"/>
      <c r="AQ61" s="247"/>
    </row>
    <row r="62" spans="1:43" ht="45" customHeight="1">
      <c r="A62" s="247"/>
      <c r="B62" s="247"/>
      <c r="C62" s="247"/>
      <c r="D62" s="247"/>
      <c r="E62" s="247"/>
      <c r="F62" s="247"/>
      <c r="G62" s="247"/>
      <c r="H62" s="247"/>
      <c r="I62" s="247"/>
      <c r="J62" s="247"/>
      <c r="K62" s="247"/>
      <c r="L62" s="247"/>
      <c r="M62" s="247"/>
      <c r="N62" s="247"/>
      <c r="O62" s="243"/>
      <c r="P62" s="247"/>
      <c r="Q62" s="247"/>
      <c r="R62" s="247"/>
      <c r="S62" s="247"/>
      <c r="T62" s="247"/>
      <c r="U62" s="247"/>
      <c r="V62" s="248"/>
      <c r="W62" s="248"/>
      <c r="X62" s="244"/>
      <c r="Y62" s="244"/>
      <c r="Z62" s="244"/>
      <c r="AA62" s="247"/>
      <c r="AB62" s="243"/>
      <c r="AC62" s="243"/>
      <c r="AD62" s="243"/>
      <c r="AE62" s="243"/>
      <c r="AF62" s="243"/>
      <c r="AG62" s="243"/>
      <c r="AH62" s="243"/>
      <c r="AI62" s="243"/>
      <c r="AJ62" s="244"/>
      <c r="AK62" s="244"/>
      <c r="AL62" s="6"/>
      <c r="AM62" s="247"/>
      <c r="AN62" s="247"/>
      <c r="AO62" s="247"/>
      <c r="AP62" s="247"/>
      <c r="AQ62" s="247"/>
    </row>
    <row r="63" spans="1:43" ht="45" customHeight="1">
      <c r="A63" s="247"/>
      <c r="B63" s="247"/>
      <c r="C63" s="247"/>
      <c r="D63" s="247"/>
      <c r="E63" s="247"/>
      <c r="F63" s="247"/>
      <c r="G63" s="247"/>
      <c r="H63" s="247"/>
      <c r="I63" s="247"/>
      <c r="J63" s="247"/>
      <c r="K63" s="247"/>
      <c r="L63" s="247"/>
      <c r="M63" s="247"/>
      <c r="N63" s="247"/>
      <c r="O63" s="243"/>
      <c r="P63" s="249" t="s">
        <v>636</v>
      </c>
      <c r="Q63" s="249" t="s">
        <v>646</v>
      </c>
      <c r="R63" s="249" t="s">
        <v>486</v>
      </c>
      <c r="S63" s="249" t="s">
        <v>305</v>
      </c>
      <c r="T63" s="246" t="s">
        <v>591</v>
      </c>
      <c r="U63" s="245"/>
      <c r="V63" s="250" t="s">
        <v>611</v>
      </c>
      <c r="W63" s="251">
        <f>SLOPE(R64:R68,Q64:Q68)</f>
        <v>0</v>
      </c>
      <c r="X63" s="244"/>
      <c r="Y63" s="244"/>
      <c r="Z63" s="244"/>
      <c r="AA63" s="247"/>
      <c r="AB63" s="247"/>
      <c r="AC63" s="247"/>
      <c r="AD63" s="247"/>
      <c r="AE63" s="247"/>
      <c r="AF63" s="247"/>
      <c r="AG63" s="247"/>
      <c r="AH63" s="247"/>
      <c r="AI63" s="243"/>
      <c r="AJ63" s="244"/>
      <c r="AK63" s="244"/>
      <c r="AL63" s="6"/>
      <c r="AM63" s="247"/>
      <c r="AN63" s="247"/>
      <c r="AO63" s="247"/>
      <c r="AP63" s="247"/>
      <c r="AQ63" s="247"/>
    </row>
    <row r="64" spans="1:43" ht="45" customHeight="1">
      <c r="A64" s="247"/>
      <c r="B64" s="247"/>
      <c r="C64" s="247"/>
      <c r="D64" s="247"/>
      <c r="E64" s="247"/>
      <c r="F64" s="247"/>
      <c r="G64" s="247"/>
      <c r="H64" s="247"/>
      <c r="I64" s="247"/>
      <c r="J64" s="247"/>
      <c r="K64" s="247"/>
      <c r="L64" s="247"/>
      <c r="M64" s="247"/>
      <c r="N64" s="247"/>
      <c r="O64" s="243"/>
      <c r="P64" s="252">
        <v>40000</v>
      </c>
      <c r="Q64" s="253">
        <f t="shared" ref="Q64:Q67" si="15">LOG10(1/P64)</f>
        <v>-4.6020599913279625</v>
      </c>
      <c r="R64" s="254">
        <f t="shared" ref="R64:R67" si="16">G8</f>
        <v>0</v>
      </c>
      <c r="S64" s="254" t="e">
        <f>IF($O64="x","",P64*10^((R64-'KAPA Standards Output'!$Q$15)/'KAPA Standards Output'!$Q$14))</f>
        <v>#DIV/0!</v>
      </c>
      <c r="T64" s="252" t="s">
        <v>162</v>
      </c>
      <c r="U64" s="255"/>
      <c r="V64" s="256" t="s">
        <v>613</v>
      </c>
      <c r="W64" s="257">
        <f>INTERCEPT(R64:R68,Q64:Q68)</f>
        <v>0</v>
      </c>
      <c r="X64" s="244"/>
      <c r="Y64" s="244"/>
      <c r="Z64" s="244"/>
      <c r="AA64" s="247"/>
      <c r="AB64" s="247"/>
      <c r="AC64" s="247"/>
      <c r="AD64" s="243"/>
      <c r="AE64" s="243"/>
      <c r="AF64" s="243"/>
      <c r="AG64" s="243"/>
      <c r="AH64" s="243"/>
      <c r="AI64" s="243"/>
      <c r="AJ64" s="244"/>
      <c r="AK64" s="244"/>
      <c r="AL64" s="6"/>
      <c r="AM64" s="247"/>
      <c r="AN64" s="247"/>
      <c r="AO64" s="247"/>
      <c r="AP64" s="247"/>
      <c r="AQ64" s="247"/>
    </row>
    <row r="65" spans="1:43" ht="45" customHeight="1">
      <c r="A65" s="247"/>
      <c r="B65" s="247"/>
      <c r="C65" s="247"/>
      <c r="D65" s="247"/>
      <c r="E65" s="247"/>
      <c r="F65" s="247"/>
      <c r="G65" s="247"/>
      <c r="H65" s="247"/>
      <c r="I65" s="247"/>
      <c r="J65" s="247"/>
      <c r="K65" s="247"/>
      <c r="L65" s="247"/>
      <c r="M65" s="247"/>
      <c r="N65" s="247"/>
      <c r="O65" s="243"/>
      <c r="P65" s="258">
        <v>200000</v>
      </c>
      <c r="Q65" s="259">
        <f t="shared" si="15"/>
        <v>-5.3010299956639813</v>
      </c>
      <c r="R65" s="260">
        <f t="shared" si="16"/>
        <v>0</v>
      </c>
      <c r="S65" s="260" t="e">
        <f>IF($O65="x","",P65*10^((R65-'KAPA Standards Output'!$Q$15)/'KAPA Standards Output'!$Q$14))</f>
        <v>#DIV/0!</v>
      </c>
      <c r="T65" s="260">
        <f t="shared" ref="T65:T67" si="17">R65-R64</f>
        <v>0</v>
      </c>
      <c r="U65" s="255"/>
      <c r="V65" s="256" t="s">
        <v>615</v>
      </c>
      <c r="W65" s="257" t="e">
        <f>RSQ(R64:R68,Q64:Q68)</f>
        <v>#DIV/0!</v>
      </c>
      <c r="X65" s="244"/>
      <c r="Y65" s="244"/>
      <c r="Z65" s="244"/>
      <c r="AA65" s="247"/>
      <c r="AB65" s="247"/>
      <c r="AC65" s="247"/>
      <c r="AD65" s="243"/>
      <c r="AE65" s="243"/>
      <c r="AF65" s="243"/>
      <c r="AG65" s="243"/>
      <c r="AH65" s="243"/>
      <c r="AI65" s="243"/>
      <c r="AJ65" s="244"/>
      <c r="AK65" s="244"/>
      <c r="AL65" s="6"/>
      <c r="AM65" s="247"/>
      <c r="AN65" s="247"/>
      <c r="AO65" s="247"/>
      <c r="AP65" s="247"/>
      <c r="AQ65" s="247"/>
    </row>
    <row r="66" spans="1:43" ht="45" customHeight="1">
      <c r="A66" s="247"/>
      <c r="B66" s="247"/>
      <c r="C66" s="247"/>
      <c r="D66" s="247"/>
      <c r="E66" s="247"/>
      <c r="F66" s="247"/>
      <c r="G66" s="247"/>
      <c r="H66" s="247"/>
      <c r="I66" s="247"/>
      <c r="J66" s="247"/>
      <c r="K66" s="247"/>
      <c r="L66" s="247"/>
      <c r="M66" s="247"/>
      <c r="N66" s="247"/>
      <c r="O66" s="243"/>
      <c r="P66" s="258">
        <v>1000000</v>
      </c>
      <c r="Q66" s="259">
        <f t="shared" si="15"/>
        <v>-6</v>
      </c>
      <c r="R66" s="260">
        <f t="shared" si="16"/>
        <v>0</v>
      </c>
      <c r="S66" s="260" t="e">
        <f>IF($O66="x","",P66*10^((R66-'KAPA Standards Output'!$Q$15)/'KAPA Standards Output'!$Q$14))</f>
        <v>#DIV/0!</v>
      </c>
      <c r="T66" s="260">
        <f t="shared" si="17"/>
        <v>0</v>
      </c>
      <c r="U66" s="255"/>
      <c r="V66" s="262" t="s">
        <v>619</v>
      </c>
      <c r="W66" s="263" t="e">
        <f>10^(-1/W63)-1</f>
        <v>#DIV/0!</v>
      </c>
      <c r="X66" s="264"/>
      <c r="Y66" s="244"/>
      <c r="Z66" s="244"/>
      <c r="AA66" s="247"/>
      <c r="AB66" s="247"/>
      <c r="AC66" s="247"/>
      <c r="AD66" s="243"/>
      <c r="AE66" s="243"/>
      <c r="AF66" s="243"/>
      <c r="AG66" s="243"/>
      <c r="AH66" s="243"/>
      <c r="AI66" s="243"/>
      <c r="AJ66" s="244"/>
      <c r="AK66" s="244"/>
      <c r="AL66" s="6"/>
      <c r="AM66" s="247"/>
      <c r="AN66" s="247"/>
      <c r="AO66" s="247"/>
      <c r="AP66" s="247"/>
      <c r="AQ66" s="247"/>
    </row>
    <row r="67" spans="1:43" ht="45" customHeight="1">
      <c r="A67" s="247"/>
      <c r="B67" s="247"/>
      <c r="C67" s="247"/>
      <c r="D67" s="247"/>
      <c r="E67" s="247"/>
      <c r="F67" s="247"/>
      <c r="G67" s="247"/>
      <c r="H67" s="247"/>
      <c r="I67" s="247"/>
      <c r="J67" s="247"/>
      <c r="K67" s="247"/>
      <c r="L67" s="247"/>
      <c r="M67" s="247"/>
      <c r="N67" s="247"/>
      <c r="O67" s="243"/>
      <c r="P67" s="270">
        <v>5000000</v>
      </c>
      <c r="Q67" s="271">
        <f t="shared" si="15"/>
        <v>-6.6989700043360187</v>
      </c>
      <c r="R67" s="272">
        <f t="shared" si="16"/>
        <v>0</v>
      </c>
      <c r="S67" s="272" t="e">
        <f>IF($O67="x","",P67*10^((R67-'KAPA Standards Output'!$Q$15)/'KAPA Standards Output'!$Q$14))</f>
        <v>#DIV/0!</v>
      </c>
      <c r="T67" s="272">
        <f t="shared" si="17"/>
        <v>0</v>
      </c>
      <c r="U67" s="255"/>
      <c r="V67" s="262" t="s">
        <v>638</v>
      </c>
      <c r="W67" s="271">
        <f>AVERAGE(T65:T67)</f>
        <v>0</v>
      </c>
      <c r="X67" s="264"/>
      <c r="Y67" s="244"/>
      <c r="Z67" s="244"/>
      <c r="AA67" s="247"/>
      <c r="AB67" s="247"/>
      <c r="AC67" s="247"/>
      <c r="AD67" s="243"/>
      <c r="AE67" s="243"/>
      <c r="AF67" s="243"/>
      <c r="AG67" s="243"/>
      <c r="AH67" s="243"/>
      <c r="AI67" s="243"/>
      <c r="AJ67" s="244"/>
      <c r="AK67" s="244"/>
      <c r="AL67" s="6"/>
      <c r="AM67" s="247"/>
      <c r="AN67" s="247"/>
      <c r="AO67" s="247"/>
      <c r="AP67" s="247"/>
      <c r="AQ67" s="247"/>
    </row>
    <row r="68" spans="1:43" ht="45" customHeight="1">
      <c r="A68" s="247"/>
      <c r="B68" s="247"/>
      <c r="C68" s="247"/>
      <c r="D68" s="247"/>
      <c r="E68" s="247"/>
      <c r="F68" s="247"/>
      <c r="G68" s="247"/>
      <c r="H68" s="247"/>
      <c r="I68" s="247"/>
      <c r="J68" s="247"/>
      <c r="K68" s="247"/>
      <c r="L68" s="247"/>
      <c r="M68" s="247"/>
      <c r="N68" s="247"/>
      <c r="O68" s="243"/>
      <c r="P68" s="247"/>
      <c r="Q68" s="278"/>
      <c r="R68" s="247"/>
      <c r="S68" s="247"/>
      <c r="T68" s="244"/>
      <c r="U68" s="247"/>
      <c r="V68" s="279" t="s">
        <v>639</v>
      </c>
      <c r="W68" s="280" t="e">
        <f>(SUMIF(S64:S67,"&gt;0")/(COUNTIF(S64:S67,"&gt;0")))*$I$19/(IF(W69="",$I$20,W69))/1000</f>
        <v>#DIV/0!</v>
      </c>
      <c r="X68" s="264"/>
      <c r="Y68" s="244"/>
      <c r="Z68" s="244"/>
      <c r="AA68" s="247"/>
      <c r="AB68" s="247"/>
      <c r="AC68" s="247"/>
      <c r="AD68" s="243"/>
      <c r="AE68" s="243"/>
      <c r="AF68" s="243"/>
      <c r="AG68" s="243"/>
      <c r="AH68" s="243"/>
      <c r="AI68" s="243"/>
      <c r="AJ68" s="244"/>
      <c r="AK68" s="244"/>
      <c r="AL68" s="6"/>
      <c r="AM68" s="247"/>
      <c r="AN68" s="247"/>
      <c r="AO68" s="247"/>
      <c r="AP68" s="247"/>
      <c r="AQ68" s="247"/>
    </row>
    <row r="69" spans="1:43" ht="45" customHeight="1">
      <c r="A69" s="247"/>
      <c r="B69" s="247"/>
      <c r="C69" s="247"/>
      <c r="D69" s="247"/>
      <c r="E69" s="247"/>
      <c r="F69" s="247"/>
      <c r="G69" s="247"/>
      <c r="H69" s="247"/>
      <c r="I69" s="247"/>
      <c r="J69" s="247"/>
      <c r="K69" s="247"/>
      <c r="L69" s="247"/>
      <c r="M69" s="247"/>
      <c r="N69" s="247"/>
      <c r="O69" s="243"/>
      <c r="P69" s="247"/>
      <c r="Q69" s="247"/>
      <c r="R69" s="247"/>
      <c r="S69" s="247"/>
      <c r="T69" s="244"/>
      <c r="U69" s="247"/>
      <c r="V69" s="283" t="s">
        <v>640</v>
      </c>
      <c r="W69" s="284"/>
      <c r="X69" s="264"/>
      <c r="Y69" s="244"/>
      <c r="Z69" s="244"/>
      <c r="AA69" s="247"/>
      <c r="AB69" s="247"/>
      <c r="AC69" s="247"/>
      <c r="AD69" s="243"/>
      <c r="AE69" s="243"/>
      <c r="AF69" s="243"/>
      <c r="AG69" s="243"/>
      <c r="AH69" s="243"/>
      <c r="AI69" s="243"/>
      <c r="AJ69" s="244"/>
      <c r="AK69" s="244"/>
      <c r="AL69" s="6"/>
      <c r="AM69" s="247"/>
      <c r="AN69" s="247"/>
      <c r="AO69" s="247"/>
      <c r="AP69" s="247"/>
      <c r="AQ69" s="247"/>
    </row>
    <row r="70" spans="1:43" ht="45" customHeight="1">
      <c r="A70" s="247"/>
      <c r="B70" s="247"/>
      <c r="C70" s="247"/>
      <c r="D70" s="247"/>
      <c r="E70" s="247"/>
      <c r="F70" s="247"/>
      <c r="G70" s="247"/>
      <c r="H70" s="247"/>
      <c r="I70" s="247"/>
      <c r="J70" s="247"/>
      <c r="K70" s="247"/>
      <c r="L70" s="247"/>
      <c r="M70" s="247"/>
      <c r="N70" s="247"/>
      <c r="O70" s="244"/>
      <c r="P70" s="244"/>
      <c r="Q70" s="244"/>
      <c r="R70" s="244"/>
      <c r="S70" s="244"/>
      <c r="T70" s="244"/>
      <c r="U70" s="244"/>
      <c r="V70" s="244"/>
      <c r="W70" s="244"/>
      <c r="X70" s="244"/>
      <c r="Y70" s="244"/>
      <c r="Z70" s="244"/>
      <c r="AA70" s="247"/>
      <c r="AB70" s="247"/>
      <c r="AC70" s="247"/>
      <c r="AD70" s="243"/>
      <c r="AE70" s="243"/>
      <c r="AF70" s="243"/>
      <c r="AG70" s="243"/>
      <c r="AH70" s="243"/>
      <c r="AI70" s="243"/>
      <c r="AJ70" s="244"/>
      <c r="AK70" s="244"/>
      <c r="AL70" s="6"/>
      <c r="AM70" s="247"/>
      <c r="AN70" s="247"/>
      <c r="AO70" s="247"/>
      <c r="AP70" s="247"/>
      <c r="AQ70" s="247"/>
    </row>
    <row r="71" spans="1:43" ht="45" customHeight="1">
      <c r="A71" s="247"/>
      <c r="B71" s="247"/>
      <c r="C71" s="247"/>
      <c r="D71" s="247"/>
      <c r="E71" s="247"/>
      <c r="F71" s="247"/>
      <c r="G71" s="247"/>
      <c r="H71" s="247"/>
      <c r="I71" s="247"/>
      <c r="J71" s="247"/>
      <c r="K71" s="247"/>
      <c r="L71" s="247"/>
      <c r="M71" s="247"/>
      <c r="N71" s="247"/>
      <c r="O71" s="244"/>
      <c r="P71" s="244"/>
      <c r="Q71" s="244"/>
      <c r="R71" s="244"/>
      <c r="S71" s="244"/>
      <c r="T71" s="244"/>
      <c r="U71" s="244"/>
      <c r="V71" s="244"/>
      <c r="W71" s="244"/>
      <c r="X71" s="244"/>
      <c r="Y71" s="244"/>
      <c r="Z71" s="244"/>
      <c r="AA71" s="244"/>
      <c r="AB71" s="244"/>
      <c r="AC71" s="244"/>
      <c r="AD71" s="244"/>
      <c r="AE71" s="244"/>
      <c r="AF71" s="244"/>
      <c r="AG71" s="244"/>
      <c r="AH71" s="244"/>
      <c r="AI71" s="244"/>
      <c r="AJ71" s="244"/>
      <c r="AK71" s="244"/>
      <c r="AL71" s="6"/>
      <c r="AM71" s="247"/>
      <c r="AN71" s="247"/>
      <c r="AO71" s="247"/>
      <c r="AP71" s="247"/>
      <c r="AQ71" s="247"/>
    </row>
    <row r="72" spans="1:43" ht="45" customHeight="1">
      <c r="A72" s="247"/>
      <c r="B72" s="247"/>
      <c r="C72" s="247"/>
      <c r="D72" s="247"/>
      <c r="E72" s="247"/>
      <c r="F72" s="247"/>
      <c r="G72" s="247"/>
      <c r="H72" s="247"/>
      <c r="I72" s="247"/>
      <c r="J72" s="247"/>
      <c r="K72" s="247"/>
      <c r="L72" s="247"/>
      <c r="M72" s="247"/>
      <c r="N72" s="247"/>
      <c r="O72" s="243"/>
      <c r="P72" s="244"/>
      <c r="Q72" s="244"/>
      <c r="R72" s="244"/>
      <c r="S72" s="244"/>
      <c r="T72" s="244"/>
      <c r="U72" s="244"/>
      <c r="V72" s="244"/>
      <c r="W72" s="244"/>
      <c r="X72" s="244"/>
      <c r="Y72" s="244"/>
      <c r="Z72" s="244"/>
      <c r="AA72" s="243"/>
      <c r="AB72" s="243"/>
      <c r="AC72" s="243"/>
      <c r="AD72" s="243"/>
      <c r="AE72" s="243"/>
      <c r="AF72" s="243"/>
      <c r="AG72" s="243"/>
      <c r="AH72" s="243"/>
      <c r="AI72" s="243"/>
      <c r="AJ72" s="244"/>
      <c r="AK72" s="244"/>
      <c r="AL72" s="6"/>
      <c r="AM72" s="247"/>
      <c r="AN72" s="247"/>
      <c r="AO72" s="247"/>
      <c r="AP72" s="247"/>
      <c r="AQ72" s="247"/>
    </row>
    <row r="73" spans="1:43" ht="45" customHeight="1">
      <c r="A73" s="247"/>
      <c r="B73" s="247"/>
      <c r="C73" s="247"/>
      <c r="D73" s="247"/>
      <c r="E73" s="247"/>
      <c r="F73" s="247"/>
      <c r="G73" s="247"/>
      <c r="H73" s="247"/>
      <c r="I73" s="247"/>
      <c r="J73" s="247"/>
      <c r="K73" s="247"/>
      <c r="L73" s="247"/>
      <c r="M73" s="247"/>
      <c r="N73" s="247"/>
      <c r="O73" s="243"/>
      <c r="P73" s="246" t="s">
        <v>651</v>
      </c>
      <c r="Q73" s="647" t="s">
        <v>635</v>
      </c>
      <c r="R73" s="606"/>
      <c r="S73" s="606"/>
      <c r="T73" s="606"/>
      <c r="U73" s="606"/>
      <c r="V73" s="606"/>
      <c r="W73" s="607"/>
      <c r="X73" s="244"/>
      <c r="Y73" s="244"/>
      <c r="Z73" s="244"/>
      <c r="AA73" s="247"/>
      <c r="AB73" s="243"/>
      <c r="AC73" s="243"/>
      <c r="AD73" s="243"/>
      <c r="AE73" s="243"/>
      <c r="AF73" s="243"/>
      <c r="AG73" s="243"/>
      <c r="AH73" s="243"/>
      <c r="AI73" s="247"/>
      <c r="AJ73" s="244"/>
      <c r="AK73" s="244"/>
      <c r="AL73" s="6"/>
      <c r="AM73" s="247"/>
      <c r="AN73" s="247"/>
      <c r="AO73" s="247"/>
      <c r="AP73" s="247"/>
      <c r="AQ73" s="247"/>
    </row>
    <row r="74" spans="1:43" ht="45" customHeight="1">
      <c r="A74" s="247"/>
      <c r="B74" s="247"/>
      <c r="C74" s="247"/>
      <c r="D74" s="247"/>
      <c r="E74" s="247"/>
      <c r="F74" s="247"/>
      <c r="G74" s="247"/>
      <c r="H74" s="247"/>
      <c r="I74" s="247"/>
      <c r="J74" s="247"/>
      <c r="K74" s="247"/>
      <c r="L74" s="247"/>
      <c r="M74" s="247"/>
      <c r="N74" s="247"/>
      <c r="O74" s="243"/>
      <c r="P74" s="247"/>
      <c r="Q74" s="247"/>
      <c r="R74" s="247"/>
      <c r="S74" s="247"/>
      <c r="T74" s="247"/>
      <c r="U74" s="247"/>
      <c r="V74" s="248"/>
      <c r="W74" s="248"/>
      <c r="X74" s="244"/>
      <c r="Y74" s="244"/>
      <c r="Z74" s="244"/>
      <c r="AA74" s="247"/>
      <c r="AB74" s="243"/>
      <c r="AC74" s="243"/>
      <c r="AD74" s="243"/>
      <c r="AE74" s="243"/>
      <c r="AF74" s="243"/>
      <c r="AG74" s="243"/>
      <c r="AH74" s="243"/>
      <c r="AI74" s="243"/>
      <c r="AJ74" s="244"/>
      <c r="AK74" s="244"/>
      <c r="AL74" s="6"/>
      <c r="AM74" s="247"/>
      <c r="AN74" s="247"/>
      <c r="AO74" s="247"/>
      <c r="AP74" s="247"/>
      <c r="AQ74" s="247"/>
    </row>
    <row r="75" spans="1:43" ht="45" customHeight="1">
      <c r="A75" s="247"/>
      <c r="B75" s="247"/>
      <c r="C75" s="247"/>
      <c r="D75" s="247"/>
      <c r="E75" s="247"/>
      <c r="F75" s="247"/>
      <c r="G75" s="247"/>
      <c r="H75" s="247"/>
      <c r="I75" s="247"/>
      <c r="J75" s="247"/>
      <c r="K75" s="247"/>
      <c r="L75" s="247"/>
      <c r="M75" s="247"/>
      <c r="N75" s="247"/>
      <c r="O75" s="243"/>
      <c r="P75" s="249" t="s">
        <v>636</v>
      </c>
      <c r="Q75" s="249" t="s">
        <v>646</v>
      </c>
      <c r="R75" s="249" t="s">
        <v>486</v>
      </c>
      <c r="S75" s="249" t="s">
        <v>305</v>
      </c>
      <c r="T75" s="246" t="s">
        <v>591</v>
      </c>
      <c r="U75" s="245"/>
      <c r="V75" s="250" t="s">
        <v>611</v>
      </c>
      <c r="W75" s="251">
        <f>SLOPE(R76:R80,Q76:Q80)</f>
        <v>0</v>
      </c>
      <c r="X75" s="244"/>
      <c r="Y75" s="244"/>
      <c r="Z75" s="244"/>
      <c r="AA75" s="247"/>
      <c r="AB75" s="247"/>
      <c r="AC75" s="247"/>
      <c r="AD75" s="247"/>
      <c r="AE75" s="247"/>
      <c r="AF75" s="247"/>
      <c r="AG75" s="247"/>
      <c r="AH75" s="247"/>
      <c r="AI75" s="243"/>
      <c r="AJ75" s="244"/>
      <c r="AK75" s="244"/>
      <c r="AL75" s="6"/>
      <c r="AM75" s="247"/>
      <c r="AN75" s="247"/>
      <c r="AO75" s="247"/>
      <c r="AP75" s="247"/>
      <c r="AQ75" s="247"/>
    </row>
    <row r="76" spans="1:43" ht="45" customHeight="1">
      <c r="A76" s="247"/>
      <c r="B76" s="247"/>
      <c r="C76" s="247"/>
      <c r="D76" s="247"/>
      <c r="E76" s="247"/>
      <c r="F76" s="247"/>
      <c r="G76" s="247"/>
      <c r="H76" s="247"/>
      <c r="I76" s="247"/>
      <c r="J76" s="247"/>
      <c r="K76" s="247"/>
      <c r="L76" s="247"/>
      <c r="M76" s="247"/>
      <c r="N76" s="247"/>
      <c r="O76" s="243"/>
      <c r="P76" s="252">
        <v>40000</v>
      </c>
      <c r="Q76" s="253">
        <f t="shared" ref="Q76:Q79" si="18">LOG10(1/P76)</f>
        <v>-4.6020599913279625</v>
      </c>
      <c r="R76" s="254">
        <f t="shared" ref="R76:R79" si="19">H8</f>
        <v>0</v>
      </c>
      <c r="S76" s="254" t="e">
        <f>IF($O76="x","",P76*10^((R76-'KAPA Standards Output'!$Q$15)/'KAPA Standards Output'!$Q$14))</f>
        <v>#DIV/0!</v>
      </c>
      <c r="T76" s="252" t="s">
        <v>162</v>
      </c>
      <c r="U76" s="255"/>
      <c r="V76" s="256" t="s">
        <v>613</v>
      </c>
      <c r="W76" s="257">
        <f>INTERCEPT(R76:R80,Q76:Q80)</f>
        <v>0</v>
      </c>
      <c r="X76" s="244"/>
      <c r="Y76" s="244"/>
      <c r="Z76" s="244"/>
      <c r="AA76" s="247"/>
      <c r="AB76" s="247"/>
      <c r="AC76" s="247"/>
      <c r="AD76" s="243"/>
      <c r="AE76" s="243"/>
      <c r="AF76" s="243"/>
      <c r="AG76" s="243"/>
      <c r="AH76" s="243"/>
      <c r="AI76" s="243"/>
      <c r="AJ76" s="244"/>
      <c r="AK76" s="244"/>
      <c r="AL76" s="6"/>
      <c r="AM76" s="247"/>
      <c r="AN76" s="247"/>
      <c r="AO76" s="247"/>
      <c r="AP76" s="247"/>
      <c r="AQ76" s="247"/>
    </row>
    <row r="77" spans="1:43" ht="45" customHeight="1">
      <c r="A77" s="247"/>
      <c r="B77" s="247"/>
      <c r="C77" s="247"/>
      <c r="D77" s="247"/>
      <c r="E77" s="247"/>
      <c r="F77" s="247"/>
      <c r="G77" s="247"/>
      <c r="H77" s="247"/>
      <c r="I77" s="247"/>
      <c r="J77" s="247"/>
      <c r="K77" s="247"/>
      <c r="L77" s="247"/>
      <c r="M77" s="247"/>
      <c r="N77" s="247"/>
      <c r="O77" s="243"/>
      <c r="P77" s="258">
        <v>200000</v>
      </c>
      <c r="Q77" s="259">
        <f t="shared" si="18"/>
        <v>-5.3010299956639813</v>
      </c>
      <c r="R77" s="260">
        <f t="shared" si="19"/>
        <v>0</v>
      </c>
      <c r="S77" s="260" t="e">
        <f>IF($O77="x","",P77*10^((R77-'KAPA Standards Output'!$Q$15)/'KAPA Standards Output'!$Q$14))</f>
        <v>#DIV/0!</v>
      </c>
      <c r="T77" s="260">
        <f t="shared" ref="T77:T79" si="20">R77-R76</f>
        <v>0</v>
      </c>
      <c r="U77" s="255"/>
      <c r="V77" s="256" t="s">
        <v>615</v>
      </c>
      <c r="W77" s="257" t="e">
        <f>RSQ(R76:R80,Q76:Q80)</f>
        <v>#DIV/0!</v>
      </c>
      <c r="X77" s="244"/>
      <c r="Y77" s="244"/>
      <c r="Z77" s="244"/>
      <c r="AA77" s="247"/>
      <c r="AB77" s="247"/>
      <c r="AC77" s="247"/>
      <c r="AD77" s="243"/>
      <c r="AE77" s="243"/>
      <c r="AF77" s="243"/>
      <c r="AG77" s="243"/>
      <c r="AH77" s="243"/>
      <c r="AI77" s="243"/>
      <c r="AJ77" s="244"/>
      <c r="AK77" s="244"/>
      <c r="AL77" s="6"/>
      <c r="AM77" s="247"/>
      <c r="AN77" s="247"/>
      <c r="AO77" s="247"/>
      <c r="AP77" s="247"/>
      <c r="AQ77" s="247"/>
    </row>
    <row r="78" spans="1:43" ht="45" customHeight="1">
      <c r="A78" s="247"/>
      <c r="B78" s="247"/>
      <c r="C78" s="247"/>
      <c r="D78" s="247"/>
      <c r="E78" s="247"/>
      <c r="F78" s="247"/>
      <c r="G78" s="247"/>
      <c r="H78" s="247"/>
      <c r="I78" s="247"/>
      <c r="J78" s="247"/>
      <c r="K78" s="247"/>
      <c r="L78" s="247"/>
      <c r="M78" s="247"/>
      <c r="N78" s="247"/>
      <c r="O78" s="243"/>
      <c r="P78" s="258">
        <v>1000000</v>
      </c>
      <c r="Q78" s="259">
        <f t="shared" si="18"/>
        <v>-6</v>
      </c>
      <c r="R78" s="260">
        <f t="shared" si="19"/>
        <v>0</v>
      </c>
      <c r="S78" s="260" t="e">
        <f>IF($O78="x","",P78*10^((R78-'KAPA Standards Output'!$Q$15)/'KAPA Standards Output'!$Q$14))</f>
        <v>#DIV/0!</v>
      </c>
      <c r="T78" s="260">
        <f t="shared" si="20"/>
        <v>0</v>
      </c>
      <c r="U78" s="255"/>
      <c r="V78" s="262" t="s">
        <v>619</v>
      </c>
      <c r="W78" s="263" t="e">
        <f>10^(-1/W75)-1</f>
        <v>#DIV/0!</v>
      </c>
      <c r="X78" s="264"/>
      <c r="Y78" s="244"/>
      <c r="Z78" s="244"/>
      <c r="AA78" s="247"/>
      <c r="AB78" s="247"/>
      <c r="AC78" s="247"/>
      <c r="AD78" s="243"/>
      <c r="AE78" s="243"/>
      <c r="AF78" s="243"/>
      <c r="AG78" s="243"/>
      <c r="AH78" s="243"/>
      <c r="AI78" s="243"/>
      <c r="AJ78" s="244"/>
      <c r="AK78" s="244"/>
      <c r="AL78" s="6"/>
      <c r="AM78" s="247"/>
      <c r="AN78" s="247"/>
      <c r="AO78" s="247"/>
      <c r="AP78" s="247"/>
      <c r="AQ78" s="247"/>
    </row>
    <row r="79" spans="1:43" ht="45" customHeight="1">
      <c r="A79" s="247"/>
      <c r="B79" s="247"/>
      <c r="C79" s="247"/>
      <c r="D79" s="247"/>
      <c r="E79" s="247"/>
      <c r="F79" s="247"/>
      <c r="G79" s="247"/>
      <c r="H79" s="247"/>
      <c r="I79" s="247"/>
      <c r="J79" s="247"/>
      <c r="K79" s="247"/>
      <c r="L79" s="247"/>
      <c r="M79" s="247"/>
      <c r="N79" s="247"/>
      <c r="O79" s="243"/>
      <c r="P79" s="270">
        <v>5000000</v>
      </c>
      <c r="Q79" s="271">
        <f t="shared" si="18"/>
        <v>-6.6989700043360187</v>
      </c>
      <c r="R79" s="272">
        <f t="shared" si="19"/>
        <v>0</v>
      </c>
      <c r="S79" s="272" t="e">
        <f>IF($O79="x","",P79*10^((R79-'KAPA Standards Output'!$Q$15)/'KAPA Standards Output'!$Q$14))</f>
        <v>#DIV/0!</v>
      </c>
      <c r="T79" s="272">
        <f t="shared" si="20"/>
        <v>0</v>
      </c>
      <c r="U79" s="255"/>
      <c r="V79" s="262" t="s">
        <v>638</v>
      </c>
      <c r="W79" s="271">
        <f>AVERAGE(T77:T79)</f>
        <v>0</v>
      </c>
      <c r="X79" s="264"/>
      <c r="Y79" s="244"/>
      <c r="Z79" s="244"/>
      <c r="AA79" s="247"/>
      <c r="AB79" s="247"/>
      <c r="AC79" s="247"/>
      <c r="AD79" s="243"/>
      <c r="AE79" s="243"/>
      <c r="AF79" s="243"/>
      <c r="AG79" s="243"/>
      <c r="AH79" s="243"/>
      <c r="AI79" s="243"/>
      <c r="AJ79" s="244"/>
      <c r="AK79" s="244"/>
      <c r="AL79" s="6"/>
      <c r="AM79" s="247"/>
      <c r="AN79" s="247"/>
      <c r="AO79" s="247"/>
      <c r="AP79" s="247"/>
      <c r="AQ79" s="247"/>
    </row>
    <row r="80" spans="1:43" ht="45" customHeight="1">
      <c r="A80" s="247"/>
      <c r="B80" s="247"/>
      <c r="C80" s="247"/>
      <c r="D80" s="247"/>
      <c r="E80" s="247"/>
      <c r="F80" s="247"/>
      <c r="G80" s="247"/>
      <c r="H80" s="247"/>
      <c r="I80" s="247"/>
      <c r="J80" s="247"/>
      <c r="K80" s="247"/>
      <c r="L80" s="247"/>
      <c r="M80" s="247"/>
      <c r="N80" s="247"/>
      <c r="O80" s="243"/>
      <c r="P80" s="247"/>
      <c r="Q80" s="278"/>
      <c r="R80" s="247"/>
      <c r="S80" s="247"/>
      <c r="T80" s="244"/>
      <c r="U80" s="247"/>
      <c r="V80" s="279" t="s">
        <v>639</v>
      </c>
      <c r="W80" s="280" t="e">
        <f>(SUMIF(S76:S79,"&gt;0")/(COUNTIF(S76:S79,"&gt;0")))*$I$19/(IF(W81="",$I$20,W81))/1000</f>
        <v>#DIV/0!</v>
      </c>
      <c r="X80" s="264"/>
      <c r="Y80" s="244"/>
      <c r="Z80" s="244"/>
      <c r="AA80" s="247"/>
      <c r="AB80" s="247"/>
      <c r="AC80" s="247"/>
      <c r="AD80" s="243"/>
      <c r="AE80" s="243"/>
      <c r="AF80" s="243"/>
      <c r="AG80" s="243"/>
      <c r="AH80" s="243"/>
      <c r="AI80" s="243"/>
      <c r="AJ80" s="244"/>
      <c r="AK80" s="244"/>
      <c r="AL80" s="6"/>
      <c r="AM80" s="247"/>
      <c r="AN80" s="247"/>
      <c r="AO80" s="247"/>
      <c r="AP80" s="247"/>
      <c r="AQ80" s="247"/>
    </row>
    <row r="81" spans="1:43" ht="45" customHeight="1">
      <c r="A81" s="247"/>
      <c r="B81" s="247"/>
      <c r="C81" s="247"/>
      <c r="D81" s="247"/>
      <c r="E81" s="247"/>
      <c r="F81" s="247"/>
      <c r="G81" s="247"/>
      <c r="H81" s="247"/>
      <c r="I81" s="247"/>
      <c r="J81" s="247"/>
      <c r="K81" s="247"/>
      <c r="L81" s="247"/>
      <c r="M81" s="247"/>
      <c r="N81" s="247"/>
      <c r="O81" s="243"/>
      <c r="P81" s="247"/>
      <c r="Q81" s="247"/>
      <c r="R81" s="247"/>
      <c r="S81" s="247"/>
      <c r="T81" s="244"/>
      <c r="U81" s="247"/>
      <c r="V81" s="283" t="s">
        <v>640</v>
      </c>
      <c r="W81" s="284"/>
      <c r="X81" s="264"/>
      <c r="Y81" s="244"/>
      <c r="Z81" s="244"/>
      <c r="AA81" s="247"/>
      <c r="AB81" s="247"/>
      <c r="AC81" s="247"/>
      <c r="AD81" s="243"/>
      <c r="AE81" s="243"/>
      <c r="AF81" s="243"/>
      <c r="AG81" s="243"/>
      <c r="AH81" s="243"/>
      <c r="AI81" s="243"/>
      <c r="AJ81" s="244"/>
      <c r="AK81" s="244"/>
      <c r="AL81" s="6"/>
      <c r="AM81" s="247"/>
      <c r="AN81" s="247"/>
      <c r="AO81" s="247"/>
      <c r="AP81" s="247"/>
      <c r="AQ81" s="247"/>
    </row>
    <row r="82" spans="1:43" ht="45" customHeight="1">
      <c r="A82" s="247"/>
      <c r="B82" s="247"/>
      <c r="C82" s="247"/>
      <c r="D82" s="247"/>
      <c r="E82" s="247"/>
      <c r="F82" s="247"/>
      <c r="G82" s="247"/>
      <c r="H82" s="247"/>
      <c r="I82" s="247"/>
      <c r="J82" s="247"/>
      <c r="K82" s="247"/>
      <c r="L82" s="247"/>
      <c r="M82" s="247"/>
      <c r="N82" s="247"/>
      <c r="O82" s="243"/>
      <c r="P82" s="243"/>
      <c r="Q82" s="243"/>
      <c r="R82" s="290"/>
      <c r="S82" s="247"/>
      <c r="T82" s="244"/>
      <c r="U82" s="247"/>
      <c r="V82" s="243"/>
      <c r="W82" s="243"/>
      <c r="X82" s="247"/>
      <c r="Y82" s="244"/>
      <c r="Z82" s="244"/>
      <c r="AA82" s="247"/>
      <c r="AB82" s="247"/>
      <c r="AC82" s="247"/>
      <c r="AD82" s="243"/>
      <c r="AE82" s="243"/>
      <c r="AF82" s="243"/>
      <c r="AG82" s="243"/>
      <c r="AH82" s="243"/>
      <c r="AI82" s="243"/>
      <c r="AJ82" s="244"/>
      <c r="AK82" s="244"/>
      <c r="AL82" s="6"/>
      <c r="AM82" s="247"/>
      <c r="AN82" s="247"/>
      <c r="AO82" s="247"/>
      <c r="AP82" s="247"/>
      <c r="AQ82" s="247"/>
    </row>
    <row r="83" spans="1:43" ht="45" customHeight="1">
      <c r="A83" s="247"/>
      <c r="B83" s="247"/>
      <c r="C83" s="247"/>
      <c r="D83" s="247"/>
      <c r="E83" s="247"/>
      <c r="F83" s="247"/>
      <c r="G83" s="247"/>
      <c r="H83" s="247"/>
      <c r="I83" s="247"/>
      <c r="J83" s="247"/>
      <c r="K83" s="247"/>
      <c r="L83" s="247"/>
      <c r="M83" s="247"/>
      <c r="N83" s="247"/>
      <c r="O83" s="243"/>
      <c r="P83" s="243"/>
      <c r="Q83" s="243"/>
      <c r="R83" s="290"/>
      <c r="S83" s="247"/>
      <c r="T83" s="244"/>
      <c r="U83" s="247"/>
      <c r="V83" s="243"/>
      <c r="W83" s="243"/>
      <c r="X83" s="247"/>
      <c r="Y83" s="244"/>
      <c r="Z83" s="244"/>
      <c r="AA83" s="247"/>
      <c r="AB83" s="247"/>
      <c r="AC83" s="247"/>
      <c r="AD83" s="243"/>
      <c r="AE83" s="243"/>
      <c r="AF83" s="243"/>
      <c r="AG83" s="243"/>
      <c r="AH83" s="243"/>
      <c r="AI83" s="243"/>
      <c r="AJ83" s="244"/>
      <c r="AK83" s="244"/>
      <c r="AL83" s="6"/>
      <c r="AM83" s="247"/>
      <c r="AN83" s="247"/>
      <c r="AO83" s="247"/>
      <c r="AP83" s="247"/>
      <c r="AQ83" s="247"/>
    </row>
    <row r="84" spans="1:43" ht="45" customHeight="1">
      <c r="A84" s="247"/>
      <c r="B84" s="247"/>
      <c r="C84" s="247"/>
      <c r="D84" s="247"/>
      <c r="E84" s="247"/>
      <c r="F84" s="247"/>
      <c r="G84" s="247"/>
      <c r="H84" s="247"/>
      <c r="I84" s="247"/>
      <c r="J84" s="247"/>
      <c r="K84" s="247"/>
      <c r="L84" s="247"/>
      <c r="M84" s="247"/>
      <c r="N84" s="247"/>
      <c r="O84" s="243"/>
      <c r="P84" s="243"/>
      <c r="Q84" s="243"/>
      <c r="R84" s="290"/>
      <c r="S84" s="247"/>
      <c r="T84" s="247"/>
      <c r="U84" s="247"/>
      <c r="V84" s="243"/>
      <c r="W84" s="243"/>
      <c r="X84" s="295"/>
      <c r="Y84" s="244"/>
      <c r="Z84" s="244"/>
      <c r="AA84" s="247"/>
      <c r="AB84" s="247"/>
      <c r="AC84" s="247"/>
      <c r="AD84" s="243"/>
      <c r="AE84" s="243"/>
      <c r="AF84" s="243"/>
      <c r="AG84" s="243"/>
      <c r="AH84" s="243"/>
      <c r="AI84" s="243"/>
      <c r="AJ84" s="244"/>
      <c r="AK84" s="244"/>
      <c r="AL84" s="6"/>
      <c r="AM84" s="247"/>
      <c r="AN84" s="247"/>
      <c r="AO84" s="247"/>
      <c r="AP84" s="247"/>
      <c r="AQ84" s="247"/>
    </row>
    <row r="85" spans="1:43" ht="45" customHeight="1">
      <c r="A85" s="247"/>
      <c r="B85" s="247"/>
      <c r="C85" s="247"/>
      <c r="D85" s="247"/>
      <c r="E85" s="247"/>
      <c r="F85" s="247"/>
      <c r="G85" s="247"/>
      <c r="H85" s="247"/>
      <c r="I85" s="247"/>
      <c r="J85" s="247"/>
      <c r="K85" s="247"/>
      <c r="L85" s="247"/>
      <c r="M85" s="247"/>
      <c r="N85" s="247"/>
      <c r="O85" s="243"/>
      <c r="P85" s="246" t="s">
        <v>652</v>
      </c>
      <c r="Q85" s="647" t="s">
        <v>635</v>
      </c>
      <c r="R85" s="606"/>
      <c r="S85" s="606"/>
      <c r="T85" s="606"/>
      <c r="U85" s="606"/>
      <c r="V85" s="606"/>
      <c r="W85" s="607"/>
      <c r="X85" s="244"/>
      <c r="Y85" s="244"/>
      <c r="Z85" s="244"/>
      <c r="AA85" s="247"/>
      <c r="AB85" s="243"/>
      <c r="AC85" s="243"/>
      <c r="AD85" s="243"/>
      <c r="AE85" s="243"/>
      <c r="AF85" s="243"/>
      <c r="AG85" s="243"/>
      <c r="AH85" s="243"/>
      <c r="AI85" s="247"/>
      <c r="AJ85" s="244"/>
      <c r="AK85" s="244"/>
      <c r="AL85" s="6"/>
      <c r="AM85" s="247"/>
      <c r="AN85" s="247"/>
      <c r="AO85" s="247"/>
      <c r="AP85" s="247"/>
      <c r="AQ85" s="247"/>
    </row>
    <row r="86" spans="1:43" ht="45" customHeight="1">
      <c r="A86" s="247"/>
      <c r="B86" s="247"/>
      <c r="C86" s="247"/>
      <c r="D86" s="247"/>
      <c r="E86" s="247"/>
      <c r="F86" s="247"/>
      <c r="G86" s="247"/>
      <c r="H86" s="247"/>
      <c r="I86" s="247"/>
      <c r="J86" s="247"/>
      <c r="K86" s="247"/>
      <c r="L86" s="247"/>
      <c r="M86" s="247"/>
      <c r="N86" s="247"/>
      <c r="O86" s="243"/>
      <c r="P86" s="247"/>
      <c r="Q86" s="247"/>
      <c r="R86" s="247"/>
      <c r="S86" s="247"/>
      <c r="T86" s="247"/>
      <c r="U86" s="247"/>
      <c r="V86" s="248"/>
      <c r="W86" s="248"/>
      <c r="X86" s="244"/>
      <c r="Y86" s="244"/>
      <c r="Z86" s="244"/>
      <c r="AA86" s="247"/>
      <c r="AB86" s="243"/>
      <c r="AC86" s="243"/>
      <c r="AD86" s="243"/>
      <c r="AE86" s="243"/>
      <c r="AF86" s="243"/>
      <c r="AG86" s="243"/>
      <c r="AH86" s="243"/>
      <c r="AI86" s="243"/>
      <c r="AJ86" s="244"/>
      <c r="AK86" s="244"/>
      <c r="AL86" s="6"/>
      <c r="AM86" s="247"/>
      <c r="AN86" s="247"/>
      <c r="AO86" s="247"/>
      <c r="AP86" s="247"/>
      <c r="AQ86" s="247"/>
    </row>
    <row r="87" spans="1:43" ht="45" customHeight="1">
      <c r="A87" s="247"/>
      <c r="B87" s="247"/>
      <c r="C87" s="247"/>
      <c r="D87" s="247"/>
      <c r="E87" s="247"/>
      <c r="F87" s="247"/>
      <c r="G87" s="247"/>
      <c r="H87" s="247"/>
      <c r="I87" s="247"/>
      <c r="J87" s="247"/>
      <c r="K87" s="247"/>
      <c r="L87" s="247"/>
      <c r="M87" s="247"/>
      <c r="N87" s="247"/>
      <c r="O87" s="243"/>
      <c r="P87" s="249" t="s">
        <v>636</v>
      </c>
      <c r="Q87" s="249" t="s">
        <v>646</v>
      </c>
      <c r="R87" s="249" t="s">
        <v>486</v>
      </c>
      <c r="S87" s="249" t="s">
        <v>305</v>
      </c>
      <c r="T87" s="246" t="s">
        <v>591</v>
      </c>
      <c r="U87" s="245"/>
      <c r="V87" s="250" t="s">
        <v>611</v>
      </c>
      <c r="W87" s="251">
        <f>SLOPE(R88:R92,Q88:Q92)</f>
        <v>0</v>
      </c>
      <c r="X87" s="244"/>
      <c r="Y87" s="244"/>
      <c r="Z87" s="244"/>
      <c r="AA87" s="247"/>
      <c r="AB87" s="247"/>
      <c r="AC87" s="247"/>
      <c r="AD87" s="247"/>
      <c r="AE87" s="247"/>
      <c r="AF87" s="247"/>
      <c r="AG87" s="247"/>
      <c r="AH87" s="247"/>
      <c r="AI87" s="243"/>
      <c r="AJ87" s="244"/>
      <c r="AK87" s="244"/>
      <c r="AL87" s="6"/>
      <c r="AM87" s="247"/>
      <c r="AN87" s="247"/>
      <c r="AO87" s="247"/>
      <c r="AP87" s="247"/>
      <c r="AQ87" s="247"/>
    </row>
    <row r="88" spans="1:43" ht="45" customHeight="1">
      <c r="A88" s="247"/>
      <c r="B88" s="247"/>
      <c r="C88" s="247"/>
      <c r="D88" s="247"/>
      <c r="E88" s="247"/>
      <c r="F88" s="247"/>
      <c r="G88" s="247"/>
      <c r="H88" s="247"/>
      <c r="I88" s="247"/>
      <c r="J88" s="247"/>
      <c r="K88" s="247"/>
      <c r="L88" s="247"/>
      <c r="M88" s="247"/>
      <c r="N88" s="247"/>
      <c r="O88" s="243"/>
      <c r="P88" s="252">
        <v>40000</v>
      </c>
      <c r="Q88" s="253">
        <f t="shared" ref="Q88:Q91" si="21">LOG10(1/P88)</f>
        <v>-4.6020599913279625</v>
      </c>
      <c r="R88" s="254">
        <f t="shared" ref="R88:R91" si="22">I8</f>
        <v>0</v>
      </c>
      <c r="S88" s="254" t="e">
        <f>IF($O88="x","",P88*10^((R88-'KAPA Standards Output'!$Q$15)/'KAPA Standards Output'!$Q$14))</f>
        <v>#DIV/0!</v>
      </c>
      <c r="T88" s="252" t="s">
        <v>162</v>
      </c>
      <c r="U88" s="255"/>
      <c r="V88" s="256" t="s">
        <v>613</v>
      </c>
      <c r="W88" s="257">
        <f>INTERCEPT(R88:R92,Q88:Q92)</f>
        <v>0</v>
      </c>
      <c r="X88" s="244"/>
      <c r="Y88" s="244"/>
      <c r="Z88" s="244"/>
      <c r="AA88" s="247"/>
      <c r="AB88" s="247"/>
      <c r="AC88" s="247"/>
      <c r="AD88" s="243"/>
      <c r="AE88" s="243"/>
      <c r="AF88" s="243"/>
      <c r="AG88" s="243"/>
      <c r="AH88" s="243"/>
      <c r="AI88" s="243"/>
      <c r="AJ88" s="244"/>
      <c r="AK88" s="244"/>
      <c r="AL88" s="6"/>
      <c r="AM88" s="247"/>
      <c r="AN88" s="247"/>
      <c r="AO88" s="247"/>
      <c r="AP88" s="247"/>
      <c r="AQ88" s="247"/>
    </row>
    <row r="89" spans="1:43" ht="45" customHeight="1">
      <c r="A89" s="247"/>
      <c r="B89" s="247"/>
      <c r="C89" s="247"/>
      <c r="D89" s="247"/>
      <c r="E89" s="247"/>
      <c r="F89" s="247"/>
      <c r="G89" s="247"/>
      <c r="H89" s="247"/>
      <c r="I89" s="247"/>
      <c r="J89" s="247"/>
      <c r="K89" s="247"/>
      <c r="L89" s="247"/>
      <c r="M89" s="247"/>
      <c r="N89" s="247"/>
      <c r="O89" s="243"/>
      <c r="P89" s="258">
        <v>200000</v>
      </c>
      <c r="Q89" s="259">
        <f t="shared" si="21"/>
        <v>-5.3010299956639813</v>
      </c>
      <c r="R89" s="260">
        <f t="shared" si="22"/>
        <v>0</v>
      </c>
      <c r="S89" s="260" t="e">
        <f>IF($O89="x","",P89*10^((R89-'KAPA Standards Output'!$Q$15)/'KAPA Standards Output'!$Q$14))</f>
        <v>#DIV/0!</v>
      </c>
      <c r="T89" s="260">
        <f t="shared" ref="T89:T91" si="23">R89-R88</f>
        <v>0</v>
      </c>
      <c r="U89" s="255"/>
      <c r="V89" s="256" t="s">
        <v>615</v>
      </c>
      <c r="W89" s="257" t="e">
        <f>RSQ(R88:R92,Q88:Q92)</f>
        <v>#DIV/0!</v>
      </c>
      <c r="X89" s="244"/>
      <c r="Y89" s="244"/>
      <c r="Z89" s="244"/>
      <c r="AA89" s="247"/>
      <c r="AB89" s="247"/>
      <c r="AC89" s="247"/>
      <c r="AD89" s="243"/>
      <c r="AE89" s="243"/>
      <c r="AF89" s="243"/>
      <c r="AG89" s="243"/>
      <c r="AH89" s="243"/>
      <c r="AI89" s="243"/>
      <c r="AJ89" s="244"/>
      <c r="AK89" s="244"/>
      <c r="AL89" s="6"/>
      <c r="AM89" s="247"/>
      <c r="AN89" s="247"/>
      <c r="AO89" s="247"/>
      <c r="AP89" s="247"/>
      <c r="AQ89" s="247"/>
    </row>
    <row r="90" spans="1:43" ht="45" customHeight="1">
      <c r="A90" s="247"/>
      <c r="B90" s="247"/>
      <c r="C90" s="247"/>
      <c r="D90" s="247"/>
      <c r="E90" s="247"/>
      <c r="F90" s="247"/>
      <c r="G90" s="247"/>
      <c r="H90" s="247"/>
      <c r="I90" s="247"/>
      <c r="J90" s="247"/>
      <c r="K90" s="247"/>
      <c r="L90" s="247"/>
      <c r="M90" s="247"/>
      <c r="N90" s="247"/>
      <c r="O90" s="243"/>
      <c r="P90" s="258">
        <v>1000000</v>
      </c>
      <c r="Q90" s="259">
        <f t="shared" si="21"/>
        <v>-6</v>
      </c>
      <c r="R90" s="260">
        <f t="shared" si="22"/>
        <v>0</v>
      </c>
      <c r="S90" s="260" t="e">
        <f>IF($O90="x","",P90*10^((R90-'KAPA Standards Output'!$Q$15)/'KAPA Standards Output'!$Q$14))</f>
        <v>#DIV/0!</v>
      </c>
      <c r="T90" s="260">
        <f t="shared" si="23"/>
        <v>0</v>
      </c>
      <c r="U90" s="255"/>
      <c r="V90" s="262" t="s">
        <v>619</v>
      </c>
      <c r="W90" s="263" t="e">
        <f>10^(-1/W87)-1</f>
        <v>#DIV/0!</v>
      </c>
      <c r="X90" s="264"/>
      <c r="Y90" s="244"/>
      <c r="Z90" s="244"/>
      <c r="AA90" s="247"/>
      <c r="AB90" s="247"/>
      <c r="AC90" s="247"/>
      <c r="AD90" s="243"/>
      <c r="AE90" s="243"/>
      <c r="AF90" s="243"/>
      <c r="AG90" s="243"/>
      <c r="AH90" s="243"/>
      <c r="AI90" s="243"/>
      <c r="AJ90" s="244"/>
      <c r="AK90" s="244"/>
      <c r="AL90" s="6"/>
      <c r="AM90" s="247"/>
      <c r="AN90" s="247"/>
      <c r="AO90" s="247"/>
      <c r="AP90" s="247"/>
      <c r="AQ90" s="247"/>
    </row>
    <row r="91" spans="1:43" ht="45" customHeight="1">
      <c r="A91" s="247"/>
      <c r="B91" s="247"/>
      <c r="C91" s="247"/>
      <c r="D91" s="247"/>
      <c r="E91" s="247"/>
      <c r="F91" s="247"/>
      <c r="G91" s="247"/>
      <c r="H91" s="247"/>
      <c r="I91" s="247"/>
      <c r="J91" s="247"/>
      <c r="K91" s="247"/>
      <c r="L91" s="247"/>
      <c r="M91" s="247"/>
      <c r="N91" s="247"/>
      <c r="O91" s="243"/>
      <c r="P91" s="270">
        <v>5000000</v>
      </c>
      <c r="Q91" s="271">
        <f t="shared" si="21"/>
        <v>-6.6989700043360187</v>
      </c>
      <c r="R91" s="272">
        <f t="shared" si="22"/>
        <v>0</v>
      </c>
      <c r="S91" s="272" t="e">
        <f>IF($O91="x","",P91*10^((R91-'KAPA Standards Output'!$Q$15)/'KAPA Standards Output'!$Q$14))</f>
        <v>#DIV/0!</v>
      </c>
      <c r="T91" s="272">
        <f t="shared" si="23"/>
        <v>0</v>
      </c>
      <c r="U91" s="255"/>
      <c r="V91" s="262" t="s">
        <v>638</v>
      </c>
      <c r="W91" s="271">
        <f>AVERAGE(T89:T91)</f>
        <v>0</v>
      </c>
      <c r="X91" s="264"/>
      <c r="Y91" s="244"/>
      <c r="Z91" s="244"/>
      <c r="AA91" s="247"/>
      <c r="AB91" s="247"/>
      <c r="AC91" s="247"/>
      <c r="AD91" s="243"/>
      <c r="AE91" s="243"/>
      <c r="AF91" s="243"/>
      <c r="AG91" s="243"/>
      <c r="AH91" s="243"/>
      <c r="AI91" s="243"/>
      <c r="AJ91" s="244"/>
      <c r="AK91" s="244"/>
      <c r="AL91" s="6"/>
      <c r="AM91" s="247"/>
      <c r="AN91" s="247"/>
      <c r="AO91" s="247"/>
      <c r="AP91" s="247"/>
      <c r="AQ91" s="247"/>
    </row>
    <row r="92" spans="1:43" ht="45" customHeight="1">
      <c r="A92" s="247"/>
      <c r="B92" s="247"/>
      <c r="C92" s="247"/>
      <c r="D92" s="247"/>
      <c r="E92" s="247"/>
      <c r="F92" s="247"/>
      <c r="G92" s="247"/>
      <c r="H92" s="247"/>
      <c r="I92" s="247"/>
      <c r="J92" s="247"/>
      <c r="K92" s="247"/>
      <c r="L92" s="247"/>
      <c r="M92" s="247"/>
      <c r="N92" s="247"/>
      <c r="O92" s="243"/>
      <c r="P92" s="247"/>
      <c r="Q92" s="278"/>
      <c r="R92" s="247"/>
      <c r="S92" s="247"/>
      <c r="T92" s="244"/>
      <c r="U92" s="247"/>
      <c r="V92" s="279" t="s">
        <v>639</v>
      </c>
      <c r="W92" s="280" t="e">
        <f>(SUMIF(S88:S91,"&gt;0")/(COUNTIF(S88:S91,"&gt;0")))*$I$19/(IF(W93="",$I$20,W93))/1000</f>
        <v>#DIV/0!</v>
      </c>
      <c r="X92" s="264"/>
      <c r="Y92" s="244"/>
      <c r="Z92" s="244"/>
      <c r="AA92" s="247"/>
      <c r="AB92" s="247"/>
      <c r="AC92" s="247"/>
      <c r="AD92" s="243"/>
      <c r="AE92" s="243"/>
      <c r="AF92" s="243"/>
      <c r="AG92" s="243"/>
      <c r="AH92" s="243"/>
      <c r="AI92" s="243"/>
      <c r="AJ92" s="244"/>
      <c r="AK92" s="244"/>
      <c r="AL92" s="6"/>
      <c r="AM92" s="247"/>
      <c r="AN92" s="247"/>
      <c r="AO92" s="247"/>
      <c r="AP92" s="247"/>
      <c r="AQ92" s="247"/>
    </row>
    <row r="93" spans="1:43" ht="45" customHeight="1">
      <c r="A93" s="247"/>
      <c r="B93" s="247"/>
      <c r="C93" s="247"/>
      <c r="D93" s="247"/>
      <c r="E93" s="247"/>
      <c r="F93" s="247"/>
      <c r="G93" s="247"/>
      <c r="H93" s="247"/>
      <c r="I93" s="247"/>
      <c r="J93" s="247"/>
      <c r="K93" s="247"/>
      <c r="L93" s="247"/>
      <c r="M93" s="247"/>
      <c r="N93" s="247"/>
      <c r="O93" s="243"/>
      <c r="P93" s="247"/>
      <c r="Q93" s="247"/>
      <c r="R93" s="247"/>
      <c r="S93" s="247"/>
      <c r="T93" s="244"/>
      <c r="U93" s="247"/>
      <c r="V93" s="283" t="s">
        <v>640</v>
      </c>
      <c r="W93" s="284"/>
      <c r="X93" s="264"/>
      <c r="Y93" s="244"/>
      <c r="Z93" s="244"/>
      <c r="AA93" s="247"/>
      <c r="AB93" s="247"/>
      <c r="AC93" s="247"/>
      <c r="AD93" s="243"/>
      <c r="AE93" s="243"/>
      <c r="AF93" s="243"/>
      <c r="AG93" s="243"/>
      <c r="AH93" s="243"/>
      <c r="AI93" s="243"/>
      <c r="AJ93" s="244"/>
      <c r="AK93" s="244"/>
      <c r="AL93" s="6"/>
      <c r="AM93" s="247"/>
      <c r="AN93" s="247"/>
      <c r="AO93" s="247"/>
      <c r="AP93" s="247"/>
      <c r="AQ93" s="247"/>
    </row>
    <row r="94" spans="1:43" ht="45" customHeight="1">
      <c r="A94" s="247"/>
      <c r="B94" s="247"/>
      <c r="C94" s="247"/>
      <c r="D94" s="247"/>
      <c r="E94" s="247"/>
      <c r="F94" s="247"/>
      <c r="G94" s="247"/>
      <c r="H94" s="247"/>
      <c r="I94" s="247"/>
      <c r="J94" s="247"/>
      <c r="K94" s="247"/>
      <c r="L94" s="247"/>
      <c r="M94" s="247"/>
      <c r="N94" s="247"/>
      <c r="O94" s="244"/>
      <c r="P94" s="244"/>
      <c r="Q94" s="244"/>
      <c r="R94" s="244"/>
      <c r="S94" s="244"/>
      <c r="T94" s="244"/>
      <c r="U94" s="244"/>
      <c r="V94" s="244"/>
      <c r="W94" s="244"/>
      <c r="X94" s="244"/>
      <c r="Y94" s="244"/>
      <c r="Z94" s="244"/>
      <c r="AA94" s="247"/>
      <c r="AB94" s="247"/>
      <c r="AC94" s="247"/>
      <c r="AD94" s="243"/>
      <c r="AE94" s="243"/>
      <c r="AF94" s="243"/>
      <c r="AG94" s="243"/>
      <c r="AH94" s="243"/>
      <c r="AI94" s="243"/>
      <c r="AJ94" s="244"/>
      <c r="AK94" s="244"/>
      <c r="AL94" s="6"/>
      <c r="AM94" s="247"/>
      <c r="AN94" s="247"/>
      <c r="AO94" s="247"/>
      <c r="AP94" s="247"/>
      <c r="AQ94" s="247"/>
    </row>
    <row r="95" spans="1:43" ht="45" customHeight="1">
      <c r="A95" s="247"/>
      <c r="B95" s="247"/>
      <c r="C95" s="247"/>
      <c r="D95" s="247"/>
      <c r="E95" s="247"/>
      <c r="F95" s="247"/>
      <c r="G95" s="247"/>
      <c r="H95" s="247"/>
      <c r="I95" s="247"/>
      <c r="J95" s="247"/>
      <c r="K95" s="247"/>
      <c r="L95" s="247"/>
      <c r="M95" s="247"/>
      <c r="N95" s="247"/>
      <c r="O95" s="244"/>
      <c r="P95" s="244"/>
      <c r="Q95" s="244"/>
      <c r="R95" s="244"/>
      <c r="S95" s="244"/>
      <c r="T95" s="244"/>
      <c r="U95" s="244"/>
      <c r="V95" s="244"/>
      <c r="W95" s="244"/>
      <c r="X95" s="244"/>
      <c r="Y95" s="244"/>
      <c r="Z95" s="244"/>
      <c r="AA95" s="244"/>
      <c r="AB95" s="244"/>
      <c r="AC95" s="244"/>
      <c r="AD95" s="244"/>
      <c r="AE95" s="244"/>
      <c r="AF95" s="244"/>
      <c r="AG95" s="244"/>
      <c r="AH95" s="244"/>
      <c r="AI95" s="244"/>
      <c r="AJ95" s="244"/>
      <c r="AK95" s="244"/>
      <c r="AL95" s="6"/>
      <c r="AM95" s="247"/>
      <c r="AN95" s="247"/>
      <c r="AO95" s="247"/>
      <c r="AP95" s="247"/>
      <c r="AQ95" s="247"/>
    </row>
    <row r="96" spans="1:43" ht="45" customHeight="1">
      <c r="A96" s="247"/>
      <c r="B96" s="247"/>
      <c r="C96" s="247"/>
      <c r="D96" s="247"/>
      <c r="E96" s="247"/>
      <c r="F96" s="247"/>
      <c r="G96" s="247"/>
      <c r="H96" s="247"/>
      <c r="I96" s="247"/>
      <c r="J96" s="247"/>
      <c r="K96" s="247"/>
      <c r="L96" s="247"/>
      <c r="M96" s="247"/>
      <c r="N96" s="247"/>
      <c r="O96" s="243"/>
      <c r="P96" s="244"/>
      <c r="Q96" s="244"/>
      <c r="R96" s="244"/>
      <c r="S96" s="244"/>
      <c r="T96" s="244"/>
      <c r="U96" s="244"/>
      <c r="V96" s="244"/>
      <c r="W96" s="244"/>
      <c r="X96" s="244"/>
      <c r="Y96" s="244"/>
      <c r="Z96" s="244"/>
      <c r="AA96" s="243"/>
      <c r="AB96" s="243"/>
      <c r="AC96" s="243"/>
      <c r="AD96" s="243"/>
      <c r="AE96" s="243"/>
      <c r="AF96" s="243"/>
      <c r="AG96" s="243"/>
      <c r="AH96" s="243"/>
      <c r="AI96" s="243"/>
      <c r="AJ96" s="244"/>
      <c r="AK96" s="244"/>
      <c r="AL96" s="6"/>
      <c r="AM96" s="247"/>
      <c r="AN96" s="247"/>
      <c r="AO96" s="247"/>
      <c r="AP96" s="247"/>
      <c r="AQ96" s="247"/>
    </row>
    <row r="97" spans="1:43" ht="45" customHeight="1">
      <c r="A97" s="247"/>
      <c r="B97" s="247"/>
      <c r="C97" s="247"/>
      <c r="D97" s="247"/>
      <c r="E97" s="247"/>
      <c r="F97" s="247"/>
      <c r="G97" s="247"/>
      <c r="H97" s="247"/>
      <c r="I97" s="247"/>
      <c r="J97" s="247"/>
      <c r="K97" s="247"/>
      <c r="L97" s="247"/>
      <c r="M97" s="247"/>
      <c r="N97" s="247"/>
      <c r="O97" s="243"/>
      <c r="P97" s="246" t="s">
        <v>653</v>
      </c>
      <c r="Q97" s="647" t="s">
        <v>635</v>
      </c>
      <c r="R97" s="606"/>
      <c r="S97" s="606"/>
      <c r="T97" s="606"/>
      <c r="U97" s="606"/>
      <c r="V97" s="606"/>
      <c r="W97" s="607"/>
      <c r="X97" s="244"/>
      <c r="Y97" s="244"/>
      <c r="Z97" s="244"/>
      <c r="AA97" s="247"/>
      <c r="AB97" s="243"/>
      <c r="AC97" s="243"/>
      <c r="AD97" s="243"/>
      <c r="AE97" s="243"/>
      <c r="AF97" s="243"/>
      <c r="AG97" s="243"/>
      <c r="AH97" s="243"/>
      <c r="AI97" s="247"/>
      <c r="AJ97" s="244"/>
      <c r="AK97" s="244"/>
      <c r="AL97" s="6"/>
      <c r="AM97" s="247"/>
      <c r="AN97" s="247"/>
      <c r="AO97" s="247"/>
      <c r="AP97" s="247"/>
      <c r="AQ97" s="247"/>
    </row>
    <row r="98" spans="1:43" ht="45" customHeight="1">
      <c r="A98" s="247"/>
      <c r="B98" s="247"/>
      <c r="C98" s="247"/>
      <c r="D98" s="247"/>
      <c r="E98" s="247"/>
      <c r="F98" s="247"/>
      <c r="G98" s="247"/>
      <c r="H98" s="247"/>
      <c r="I98" s="247"/>
      <c r="J98" s="247"/>
      <c r="K98" s="247"/>
      <c r="L98" s="247"/>
      <c r="M98" s="247"/>
      <c r="N98" s="247"/>
      <c r="O98" s="243"/>
      <c r="P98" s="247"/>
      <c r="Q98" s="247"/>
      <c r="R98" s="247"/>
      <c r="S98" s="247"/>
      <c r="T98" s="247"/>
      <c r="U98" s="247"/>
      <c r="V98" s="248"/>
      <c r="W98" s="248"/>
      <c r="X98" s="244"/>
      <c r="Y98" s="244"/>
      <c r="Z98" s="244"/>
      <c r="AA98" s="247"/>
      <c r="AB98" s="243"/>
      <c r="AC98" s="243"/>
      <c r="AD98" s="243"/>
      <c r="AE98" s="243"/>
      <c r="AF98" s="243"/>
      <c r="AG98" s="243"/>
      <c r="AH98" s="243"/>
      <c r="AI98" s="243"/>
      <c r="AJ98" s="244"/>
      <c r="AK98" s="244"/>
      <c r="AL98" s="6"/>
      <c r="AM98" s="247"/>
      <c r="AN98" s="247"/>
      <c r="AO98" s="247"/>
      <c r="AP98" s="247"/>
      <c r="AQ98" s="247"/>
    </row>
    <row r="99" spans="1:43" ht="45" customHeight="1">
      <c r="A99" s="247"/>
      <c r="B99" s="247"/>
      <c r="C99" s="247"/>
      <c r="D99" s="247"/>
      <c r="E99" s="247"/>
      <c r="F99" s="247"/>
      <c r="G99" s="247"/>
      <c r="H99" s="247"/>
      <c r="I99" s="247"/>
      <c r="J99" s="247"/>
      <c r="K99" s="247"/>
      <c r="L99" s="247"/>
      <c r="M99" s="247"/>
      <c r="N99" s="247"/>
      <c r="O99" s="243"/>
      <c r="P99" s="249" t="s">
        <v>636</v>
      </c>
      <c r="Q99" s="249" t="s">
        <v>646</v>
      </c>
      <c r="R99" s="249" t="s">
        <v>486</v>
      </c>
      <c r="S99" s="249" t="s">
        <v>305</v>
      </c>
      <c r="T99" s="246" t="s">
        <v>591</v>
      </c>
      <c r="U99" s="245"/>
      <c r="V99" s="250" t="s">
        <v>611</v>
      </c>
      <c r="W99" s="251">
        <f>SLOPE(R100:R104,Q100:Q104)</f>
        <v>0</v>
      </c>
      <c r="X99" s="244"/>
      <c r="Y99" s="244"/>
      <c r="Z99" s="244"/>
      <c r="AA99" s="247"/>
      <c r="AB99" s="247"/>
      <c r="AC99" s="247"/>
      <c r="AD99" s="247"/>
      <c r="AE99" s="247"/>
      <c r="AF99" s="247"/>
      <c r="AG99" s="247"/>
      <c r="AH99" s="247"/>
      <c r="AI99" s="243"/>
      <c r="AJ99" s="244"/>
      <c r="AK99" s="244"/>
      <c r="AL99" s="6"/>
      <c r="AM99" s="247"/>
      <c r="AN99" s="247"/>
      <c r="AO99" s="247"/>
      <c r="AP99" s="247"/>
      <c r="AQ99" s="247"/>
    </row>
    <row r="100" spans="1:43" ht="45" customHeight="1">
      <c r="A100" s="247"/>
      <c r="B100" s="247"/>
      <c r="C100" s="247"/>
      <c r="D100" s="247"/>
      <c r="E100" s="247"/>
      <c r="F100" s="247"/>
      <c r="G100" s="247"/>
      <c r="H100" s="247"/>
      <c r="I100" s="247"/>
      <c r="J100" s="247"/>
      <c r="K100" s="247"/>
      <c r="L100" s="247"/>
      <c r="M100" s="247"/>
      <c r="N100" s="247"/>
      <c r="O100" s="243"/>
      <c r="P100" s="252">
        <v>40000</v>
      </c>
      <c r="Q100" s="253">
        <f t="shared" ref="Q100:Q103" si="24">LOG10(1/P100)</f>
        <v>-4.6020599913279625</v>
      </c>
      <c r="R100" s="254">
        <f t="shared" ref="R100:R103" si="25">J8</f>
        <v>0</v>
      </c>
      <c r="S100" s="254" t="e">
        <f>IF($O100="x","",P100*10^((R100-'KAPA Standards Output'!$Q$15)/'KAPA Standards Output'!$Q$14))</f>
        <v>#DIV/0!</v>
      </c>
      <c r="T100" s="252" t="s">
        <v>162</v>
      </c>
      <c r="U100" s="255"/>
      <c r="V100" s="256" t="s">
        <v>613</v>
      </c>
      <c r="W100" s="257">
        <f>INTERCEPT(R100:R104,Q100:Q104)</f>
        <v>0</v>
      </c>
      <c r="X100" s="244"/>
      <c r="Y100" s="244"/>
      <c r="Z100" s="244"/>
      <c r="AA100" s="247"/>
      <c r="AB100" s="247"/>
      <c r="AC100" s="247"/>
      <c r="AD100" s="243"/>
      <c r="AE100" s="243"/>
      <c r="AF100" s="243"/>
      <c r="AG100" s="243"/>
      <c r="AH100" s="243"/>
      <c r="AI100" s="243"/>
      <c r="AJ100" s="244"/>
      <c r="AK100" s="244"/>
      <c r="AL100" s="6"/>
      <c r="AM100" s="247"/>
      <c r="AN100" s="247"/>
      <c r="AO100" s="247"/>
      <c r="AP100" s="247"/>
      <c r="AQ100" s="247"/>
    </row>
    <row r="101" spans="1:43" ht="45" customHeight="1">
      <c r="A101" s="247"/>
      <c r="B101" s="247"/>
      <c r="C101" s="247"/>
      <c r="D101" s="243"/>
      <c r="E101" s="243"/>
      <c r="F101" s="243"/>
      <c r="G101" s="243"/>
      <c r="H101" s="243"/>
      <c r="I101" s="243"/>
      <c r="J101" s="243"/>
      <c r="K101" s="243"/>
      <c r="L101" s="243"/>
      <c r="M101" s="243"/>
      <c r="N101" s="243"/>
      <c r="O101" s="243"/>
      <c r="P101" s="258">
        <v>200000</v>
      </c>
      <c r="Q101" s="259">
        <f t="shared" si="24"/>
        <v>-5.3010299956639813</v>
      </c>
      <c r="R101" s="260">
        <f t="shared" si="25"/>
        <v>0</v>
      </c>
      <c r="S101" s="260" t="e">
        <f>IF($O101="x","",P101*10^((R101-'KAPA Standards Output'!$Q$15)/'KAPA Standards Output'!$Q$14))</f>
        <v>#DIV/0!</v>
      </c>
      <c r="T101" s="260">
        <f t="shared" ref="T101:T103" si="26">R101-R100</f>
        <v>0</v>
      </c>
      <c r="U101" s="255"/>
      <c r="V101" s="256" t="s">
        <v>615</v>
      </c>
      <c r="W101" s="257" t="e">
        <f>RSQ(R100:R104,Q100:Q104)</f>
        <v>#DIV/0!</v>
      </c>
      <c r="X101" s="244"/>
      <c r="Y101" s="244"/>
      <c r="Z101" s="244"/>
      <c r="AA101" s="247"/>
      <c r="AB101" s="247"/>
      <c r="AC101" s="247"/>
      <c r="AD101" s="243"/>
      <c r="AE101" s="243"/>
      <c r="AF101" s="243"/>
      <c r="AG101" s="243"/>
      <c r="AH101" s="243"/>
      <c r="AI101" s="243"/>
      <c r="AJ101" s="244"/>
      <c r="AK101" s="244"/>
      <c r="AL101" s="6"/>
      <c r="AM101" s="247"/>
      <c r="AN101" s="247"/>
      <c r="AO101" s="247"/>
      <c r="AP101" s="247"/>
      <c r="AQ101" s="247"/>
    </row>
    <row r="102" spans="1:43" ht="45" customHeight="1">
      <c r="A102" s="247"/>
      <c r="B102" s="247"/>
      <c r="C102" s="247"/>
      <c r="D102" s="243"/>
      <c r="E102" s="243"/>
      <c r="F102" s="243"/>
      <c r="G102" s="243"/>
      <c r="H102" s="243"/>
      <c r="I102" s="243"/>
      <c r="J102" s="243"/>
      <c r="K102" s="243"/>
      <c r="L102" s="243"/>
      <c r="M102" s="243"/>
      <c r="N102" s="243"/>
      <c r="O102" s="243"/>
      <c r="P102" s="258">
        <v>1000000</v>
      </c>
      <c r="Q102" s="259">
        <f t="shared" si="24"/>
        <v>-6</v>
      </c>
      <c r="R102" s="260">
        <f t="shared" si="25"/>
        <v>0</v>
      </c>
      <c r="S102" s="260" t="e">
        <f>IF($O102="x","",P102*10^((R102-'KAPA Standards Output'!$Q$15)/'KAPA Standards Output'!$Q$14))</f>
        <v>#DIV/0!</v>
      </c>
      <c r="T102" s="260">
        <f t="shared" si="26"/>
        <v>0</v>
      </c>
      <c r="U102" s="255"/>
      <c r="V102" s="262" t="s">
        <v>619</v>
      </c>
      <c r="W102" s="263" t="e">
        <f>10^(-1/W99)-1</f>
        <v>#DIV/0!</v>
      </c>
      <c r="X102" s="264"/>
      <c r="Y102" s="244"/>
      <c r="Z102" s="244"/>
      <c r="AA102" s="247"/>
      <c r="AB102" s="247"/>
      <c r="AC102" s="247"/>
      <c r="AD102" s="243"/>
      <c r="AE102" s="243"/>
      <c r="AF102" s="243"/>
      <c r="AG102" s="243"/>
      <c r="AH102" s="243"/>
      <c r="AI102" s="243"/>
      <c r="AJ102" s="244"/>
      <c r="AK102" s="244"/>
      <c r="AL102" s="6"/>
      <c r="AM102" s="247"/>
      <c r="AN102" s="247"/>
      <c r="AO102" s="247"/>
      <c r="AP102" s="247"/>
      <c r="AQ102" s="247"/>
    </row>
    <row r="103" spans="1:43" ht="45" customHeight="1">
      <c r="A103" s="247"/>
      <c r="B103" s="247"/>
      <c r="C103" s="247"/>
      <c r="D103" s="243"/>
      <c r="E103" s="243"/>
      <c r="F103" s="243"/>
      <c r="G103" s="243"/>
      <c r="H103" s="243"/>
      <c r="I103" s="243"/>
      <c r="J103" s="243"/>
      <c r="K103" s="243"/>
      <c r="L103" s="243"/>
      <c r="M103" s="243"/>
      <c r="N103" s="243"/>
      <c r="O103" s="243"/>
      <c r="P103" s="270">
        <v>5000000</v>
      </c>
      <c r="Q103" s="271">
        <f t="shared" si="24"/>
        <v>-6.6989700043360187</v>
      </c>
      <c r="R103" s="272">
        <f t="shared" si="25"/>
        <v>0</v>
      </c>
      <c r="S103" s="272" t="e">
        <f>IF($O103="x","",P103*10^((R103-'KAPA Standards Output'!$Q$15)/'KAPA Standards Output'!$Q$14))</f>
        <v>#DIV/0!</v>
      </c>
      <c r="T103" s="272">
        <f t="shared" si="26"/>
        <v>0</v>
      </c>
      <c r="U103" s="255"/>
      <c r="V103" s="262" t="s">
        <v>638</v>
      </c>
      <c r="W103" s="271">
        <f>AVERAGE(T101:T103)</f>
        <v>0</v>
      </c>
      <c r="X103" s="264"/>
      <c r="Y103" s="244"/>
      <c r="Z103" s="244"/>
      <c r="AA103" s="247"/>
      <c r="AB103" s="247"/>
      <c r="AC103" s="247"/>
      <c r="AD103" s="243"/>
      <c r="AE103" s="243"/>
      <c r="AF103" s="243"/>
      <c r="AG103" s="243"/>
      <c r="AH103" s="243"/>
      <c r="AI103" s="243"/>
      <c r="AJ103" s="244"/>
      <c r="AK103" s="244"/>
      <c r="AL103" s="6"/>
      <c r="AM103" s="247"/>
      <c r="AN103" s="247"/>
      <c r="AO103" s="247"/>
      <c r="AP103" s="247"/>
      <c r="AQ103" s="247"/>
    </row>
    <row r="104" spans="1:43" ht="45" customHeight="1">
      <c r="A104" s="247"/>
      <c r="B104" s="247"/>
      <c r="C104" s="247"/>
      <c r="D104" s="243"/>
      <c r="E104" s="243"/>
      <c r="F104" s="243"/>
      <c r="G104" s="243"/>
      <c r="H104" s="243"/>
      <c r="I104" s="243"/>
      <c r="J104" s="243"/>
      <c r="K104" s="243"/>
      <c r="L104" s="243"/>
      <c r="M104" s="243"/>
      <c r="N104" s="243"/>
      <c r="O104" s="243"/>
      <c r="P104" s="247"/>
      <c r="Q104" s="278"/>
      <c r="R104" s="247"/>
      <c r="S104" s="247"/>
      <c r="T104" s="244"/>
      <c r="U104" s="247"/>
      <c r="V104" s="279" t="s">
        <v>639</v>
      </c>
      <c r="W104" s="280" t="e">
        <f>(SUMIF(S100:S103,"&gt;0")/(COUNTIF(S100:S103,"&gt;0")))*$I$19/(IF(W105="",$I$20,W105))/1000</f>
        <v>#DIV/0!</v>
      </c>
      <c r="X104" s="264"/>
      <c r="Y104" s="244"/>
      <c r="Z104" s="244"/>
      <c r="AA104" s="247"/>
      <c r="AB104" s="247"/>
      <c r="AC104" s="247"/>
      <c r="AD104" s="243"/>
      <c r="AE104" s="243"/>
      <c r="AF104" s="243"/>
      <c r="AG104" s="243"/>
      <c r="AH104" s="243"/>
      <c r="AI104" s="243"/>
      <c r="AJ104" s="244"/>
      <c r="AK104" s="244"/>
      <c r="AL104" s="6"/>
      <c r="AM104" s="247"/>
      <c r="AN104" s="247"/>
      <c r="AO104" s="247"/>
      <c r="AP104" s="247"/>
      <c r="AQ104" s="247"/>
    </row>
    <row r="105" spans="1:43" ht="45" customHeight="1">
      <c r="A105" s="247"/>
      <c r="B105" s="247"/>
      <c r="C105" s="247"/>
      <c r="D105" s="243"/>
      <c r="E105" s="243"/>
      <c r="F105" s="243"/>
      <c r="G105" s="243"/>
      <c r="H105" s="243"/>
      <c r="I105" s="243"/>
      <c r="J105" s="243"/>
      <c r="K105" s="243"/>
      <c r="L105" s="243"/>
      <c r="M105" s="243"/>
      <c r="N105" s="243"/>
      <c r="O105" s="243"/>
      <c r="P105" s="247"/>
      <c r="Q105" s="247"/>
      <c r="R105" s="247"/>
      <c r="S105" s="247"/>
      <c r="T105" s="244"/>
      <c r="U105" s="247"/>
      <c r="V105" s="283" t="s">
        <v>640</v>
      </c>
      <c r="W105" s="284"/>
      <c r="X105" s="264"/>
      <c r="Y105" s="244"/>
      <c r="Z105" s="244"/>
      <c r="AA105" s="247"/>
      <c r="AB105" s="247"/>
      <c r="AC105" s="247"/>
      <c r="AD105" s="243"/>
      <c r="AE105" s="243"/>
      <c r="AF105" s="243"/>
      <c r="AG105" s="243"/>
      <c r="AH105" s="243"/>
      <c r="AI105" s="243"/>
      <c r="AJ105" s="244"/>
      <c r="AK105" s="244"/>
      <c r="AL105" s="6"/>
      <c r="AM105" s="247"/>
      <c r="AN105" s="247"/>
      <c r="AO105" s="247"/>
      <c r="AP105" s="247"/>
      <c r="AQ105" s="247"/>
    </row>
    <row r="106" spans="1:43" ht="45" customHeight="1">
      <c r="A106" s="247"/>
      <c r="B106" s="247"/>
      <c r="C106" s="247"/>
      <c r="D106" s="243"/>
      <c r="E106" s="243"/>
      <c r="F106" s="243"/>
      <c r="G106" s="243"/>
      <c r="H106" s="243"/>
      <c r="I106" s="243"/>
      <c r="J106" s="243"/>
      <c r="K106" s="243"/>
      <c r="L106" s="243"/>
      <c r="M106" s="243"/>
      <c r="N106" s="243"/>
      <c r="O106" s="243"/>
      <c r="P106" s="243"/>
      <c r="Q106" s="243"/>
      <c r="R106" s="290"/>
      <c r="S106" s="247"/>
      <c r="T106" s="244"/>
      <c r="U106" s="247"/>
      <c r="V106" s="243"/>
      <c r="W106" s="243"/>
      <c r="X106" s="247"/>
      <c r="Y106" s="244"/>
      <c r="Z106" s="244"/>
      <c r="AA106" s="247"/>
      <c r="AB106" s="247"/>
      <c r="AC106" s="247"/>
      <c r="AD106" s="243"/>
      <c r="AE106" s="243"/>
      <c r="AF106" s="243"/>
      <c r="AG106" s="243"/>
      <c r="AH106" s="243"/>
      <c r="AI106" s="243"/>
      <c r="AJ106" s="244"/>
      <c r="AK106" s="244"/>
      <c r="AL106" s="6"/>
      <c r="AM106" s="247"/>
      <c r="AN106" s="247"/>
      <c r="AO106" s="247"/>
      <c r="AP106" s="247"/>
      <c r="AQ106" s="247"/>
    </row>
    <row r="107" spans="1:43" ht="45" customHeight="1">
      <c r="A107" s="247"/>
      <c r="B107" s="247"/>
      <c r="C107" s="247"/>
      <c r="D107" s="243"/>
      <c r="E107" s="243"/>
      <c r="F107" s="243"/>
      <c r="G107" s="243"/>
      <c r="H107" s="243"/>
      <c r="I107" s="243"/>
      <c r="J107" s="243"/>
      <c r="K107" s="243"/>
      <c r="L107" s="243"/>
      <c r="M107" s="243"/>
      <c r="N107" s="243"/>
      <c r="O107" s="243"/>
      <c r="P107" s="243"/>
      <c r="Q107" s="243"/>
      <c r="R107" s="290"/>
      <c r="S107" s="247"/>
      <c r="T107" s="244"/>
      <c r="U107" s="247"/>
      <c r="V107" s="243"/>
      <c r="W107" s="243"/>
      <c r="X107" s="247"/>
      <c r="Y107" s="244"/>
      <c r="Z107" s="244"/>
      <c r="AA107" s="247"/>
      <c r="AB107" s="247"/>
      <c r="AC107" s="247"/>
      <c r="AD107" s="243"/>
      <c r="AE107" s="243"/>
      <c r="AF107" s="243"/>
      <c r="AG107" s="243"/>
      <c r="AH107" s="243"/>
      <c r="AI107" s="243"/>
      <c r="AJ107" s="244"/>
      <c r="AK107" s="244"/>
      <c r="AL107" s="6"/>
      <c r="AM107" s="247"/>
      <c r="AN107" s="247"/>
      <c r="AO107" s="247"/>
      <c r="AP107" s="247"/>
      <c r="AQ107" s="247"/>
    </row>
    <row r="108" spans="1:43" ht="45" customHeight="1">
      <c r="A108" s="247"/>
      <c r="B108" s="247"/>
      <c r="C108" s="247"/>
      <c r="D108" s="243"/>
      <c r="E108" s="243"/>
      <c r="F108" s="243"/>
      <c r="G108" s="243"/>
      <c r="H108" s="243"/>
      <c r="I108" s="243"/>
      <c r="J108" s="243"/>
      <c r="K108" s="243"/>
      <c r="L108" s="243"/>
      <c r="M108" s="243"/>
      <c r="N108" s="243"/>
      <c r="O108" s="243"/>
      <c r="P108" s="243"/>
      <c r="Q108" s="243"/>
      <c r="R108" s="290"/>
      <c r="S108" s="247"/>
      <c r="T108" s="247"/>
      <c r="U108" s="247"/>
      <c r="V108" s="243"/>
      <c r="W108" s="243"/>
      <c r="X108" s="295"/>
      <c r="Y108" s="244"/>
      <c r="Z108" s="244"/>
      <c r="AA108" s="247"/>
      <c r="AB108" s="247"/>
      <c r="AC108" s="247"/>
      <c r="AD108" s="243"/>
      <c r="AE108" s="243"/>
      <c r="AF108" s="243"/>
      <c r="AG108" s="243"/>
      <c r="AH108" s="243"/>
      <c r="AI108" s="243"/>
      <c r="AJ108" s="244"/>
      <c r="AK108" s="244"/>
      <c r="AL108" s="6"/>
      <c r="AM108" s="247"/>
      <c r="AN108" s="247"/>
      <c r="AO108" s="247"/>
      <c r="AP108" s="247"/>
      <c r="AQ108" s="247"/>
    </row>
    <row r="109" spans="1:43" ht="45" customHeight="1">
      <c r="A109" s="247"/>
      <c r="B109" s="247"/>
      <c r="C109" s="247"/>
      <c r="D109" s="243"/>
      <c r="E109" s="243"/>
      <c r="F109" s="243"/>
      <c r="G109" s="243"/>
      <c r="H109" s="243"/>
      <c r="I109" s="243"/>
      <c r="J109" s="243"/>
      <c r="K109" s="243"/>
      <c r="L109" s="243"/>
      <c r="M109" s="243"/>
      <c r="N109" s="243"/>
      <c r="O109" s="243"/>
      <c r="P109" s="246" t="s">
        <v>654</v>
      </c>
      <c r="Q109" s="647" t="s">
        <v>635</v>
      </c>
      <c r="R109" s="606"/>
      <c r="S109" s="606"/>
      <c r="T109" s="606"/>
      <c r="U109" s="606"/>
      <c r="V109" s="606"/>
      <c r="W109" s="607"/>
      <c r="X109" s="244"/>
      <c r="Y109" s="244"/>
      <c r="Z109" s="244"/>
      <c r="AA109" s="247"/>
      <c r="AB109" s="243"/>
      <c r="AC109" s="243"/>
      <c r="AD109" s="243"/>
      <c r="AE109" s="243"/>
      <c r="AF109" s="243"/>
      <c r="AG109" s="243"/>
      <c r="AH109" s="243"/>
      <c r="AI109" s="247"/>
      <c r="AJ109" s="244"/>
      <c r="AK109" s="244"/>
      <c r="AL109" s="6"/>
      <c r="AM109" s="247"/>
      <c r="AN109" s="247"/>
      <c r="AO109" s="247"/>
      <c r="AP109" s="247"/>
      <c r="AQ109" s="247"/>
    </row>
    <row r="110" spans="1:43" ht="45" customHeight="1">
      <c r="A110" s="247"/>
      <c r="B110" s="247"/>
      <c r="C110" s="247"/>
      <c r="D110" s="243"/>
      <c r="E110" s="243"/>
      <c r="F110" s="243"/>
      <c r="G110" s="243"/>
      <c r="H110" s="243"/>
      <c r="I110" s="243"/>
      <c r="J110" s="243"/>
      <c r="K110" s="243"/>
      <c r="L110" s="243"/>
      <c r="M110" s="243"/>
      <c r="N110" s="243"/>
      <c r="O110" s="243"/>
      <c r="P110" s="247"/>
      <c r="Q110" s="247"/>
      <c r="R110" s="247"/>
      <c r="S110" s="247"/>
      <c r="T110" s="247"/>
      <c r="U110" s="247"/>
      <c r="V110" s="248"/>
      <c r="W110" s="248"/>
      <c r="X110" s="244"/>
      <c r="Y110" s="244"/>
      <c r="Z110" s="244"/>
      <c r="AA110" s="247"/>
      <c r="AB110" s="243"/>
      <c r="AC110" s="243"/>
      <c r="AD110" s="243"/>
      <c r="AE110" s="243"/>
      <c r="AF110" s="243"/>
      <c r="AG110" s="243"/>
      <c r="AH110" s="243"/>
      <c r="AI110" s="243"/>
      <c r="AJ110" s="244"/>
      <c r="AK110" s="244"/>
      <c r="AL110" s="6"/>
      <c r="AM110" s="247"/>
      <c r="AN110" s="247"/>
      <c r="AO110" s="247"/>
      <c r="AP110" s="247"/>
      <c r="AQ110" s="247"/>
    </row>
    <row r="111" spans="1:43" ht="45" customHeight="1">
      <c r="A111" s="247"/>
      <c r="B111" s="247"/>
      <c r="C111" s="247"/>
      <c r="D111" s="243"/>
      <c r="E111" s="243"/>
      <c r="F111" s="243"/>
      <c r="G111" s="243"/>
      <c r="H111" s="243"/>
      <c r="I111" s="243"/>
      <c r="J111" s="243"/>
      <c r="K111" s="243"/>
      <c r="L111" s="243"/>
      <c r="M111" s="243"/>
      <c r="N111" s="243"/>
      <c r="O111" s="243"/>
      <c r="P111" s="249" t="s">
        <v>636</v>
      </c>
      <c r="Q111" s="249" t="s">
        <v>646</v>
      </c>
      <c r="R111" s="249" t="s">
        <v>486</v>
      </c>
      <c r="S111" s="249" t="s">
        <v>305</v>
      </c>
      <c r="T111" s="246" t="s">
        <v>591</v>
      </c>
      <c r="U111" s="245"/>
      <c r="V111" s="250" t="s">
        <v>611</v>
      </c>
      <c r="W111" s="251">
        <f>SLOPE(R112:R116,Q112:Q116)</f>
        <v>0</v>
      </c>
      <c r="X111" s="244"/>
      <c r="Y111" s="244"/>
      <c r="Z111" s="244"/>
      <c r="AA111" s="247"/>
      <c r="AB111" s="247"/>
      <c r="AC111" s="247"/>
      <c r="AD111" s="247"/>
      <c r="AE111" s="247"/>
      <c r="AF111" s="247"/>
      <c r="AG111" s="247"/>
      <c r="AH111" s="247"/>
      <c r="AI111" s="243"/>
      <c r="AJ111" s="244"/>
      <c r="AK111" s="244"/>
      <c r="AL111" s="6"/>
      <c r="AM111" s="247"/>
      <c r="AN111" s="247"/>
      <c r="AO111" s="247"/>
      <c r="AP111" s="247"/>
      <c r="AQ111" s="247"/>
    </row>
    <row r="112" spans="1:43" ht="45" customHeight="1">
      <c r="A112" s="247"/>
      <c r="B112" s="247"/>
      <c r="C112" s="247"/>
      <c r="D112" s="243"/>
      <c r="E112" s="243"/>
      <c r="F112" s="243"/>
      <c r="G112" s="243"/>
      <c r="H112" s="243"/>
      <c r="I112" s="243"/>
      <c r="J112" s="243"/>
      <c r="K112" s="243"/>
      <c r="L112" s="243"/>
      <c r="M112" s="243"/>
      <c r="N112" s="243"/>
      <c r="O112" s="243"/>
      <c r="P112" s="252">
        <v>40000</v>
      </c>
      <c r="Q112" s="253">
        <f t="shared" ref="Q112:Q115" si="27">LOG10(1/P112)</f>
        <v>-4.6020599913279625</v>
      </c>
      <c r="R112" s="254">
        <f t="shared" ref="R112:R115" si="28">K8</f>
        <v>0</v>
      </c>
      <c r="S112" s="254" t="e">
        <f>IF($O112="x","",P112*10^((R112-'KAPA Standards Output'!$Q$15)/'KAPA Standards Output'!$Q$14))</f>
        <v>#DIV/0!</v>
      </c>
      <c r="T112" s="252" t="s">
        <v>162</v>
      </c>
      <c r="U112" s="255"/>
      <c r="V112" s="256" t="s">
        <v>613</v>
      </c>
      <c r="W112" s="257">
        <f>INTERCEPT(R112:R116,Q112:Q116)</f>
        <v>0</v>
      </c>
      <c r="X112" s="244"/>
      <c r="Y112" s="244"/>
      <c r="Z112" s="244"/>
      <c r="AA112" s="247"/>
      <c r="AB112" s="247"/>
      <c r="AC112" s="247"/>
      <c r="AD112" s="243"/>
      <c r="AE112" s="243"/>
      <c r="AF112" s="243"/>
      <c r="AG112" s="243"/>
      <c r="AH112" s="243"/>
      <c r="AI112" s="243"/>
      <c r="AJ112" s="244"/>
      <c r="AK112" s="244"/>
      <c r="AL112" s="6"/>
      <c r="AM112" s="247"/>
      <c r="AN112" s="247"/>
      <c r="AO112" s="247"/>
      <c r="AP112" s="247"/>
      <c r="AQ112" s="247"/>
    </row>
    <row r="113" spans="1:43" ht="45" customHeight="1">
      <c r="A113" s="247"/>
      <c r="B113" s="247"/>
      <c r="C113" s="247"/>
      <c r="D113" s="243"/>
      <c r="E113" s="243"/>
      <c r="F113" s="243"/>
      <c r="G113" s="243"/>
      <c r="H113" s="243"/>
      <c r="I113" s="243"/>
      <c r="J113" s="243"/>
      <c r="K113" s="243"/>
      <c r="L113" s="243"/>
      <c r="M113" s="243"/>
      <c r="N113" s="243"/>
      <c r="O113" s="243"/>
      <c r="P113" s="258">
        <v>200000</v>
      </c>
      <c r="Q113" s="259">
        <f t="shared" si="27"/>
        <v>-5.3010299956639813</v>
      </c>
      <c r="R113" s="260">
        <f t="shared" si="28"/>
        <v>0</v>
      </c>
      <c r="S113" s="260" t="e">
        <f>IF($O113="x","",P113*10^((R113-'KAPA Standards Output'!$Q$15)/'KAPA Standards Output'!$Q$14))</f>
        <v>#DIV/0!</v>
      </c>
      <c r="T113" s="260">
        <f t="shared" ref="T113:T115" si="29">R113-R112</f>
        <v>0</v>
      </c>
      <c r="U113" s="255"/>
      <c r="V113" s="256" t="s">
        <v>615</v>
      </c>
      <c r="W113" s="257" t="e">
        <f>RSQ(R112:R116,Q112:Q116)</f>
        <v>#DIV/0!</v>
      </c>
      <c r="X113" s="244"/>
      <c r="Y113" s="244"/>
      <c r="Z113" s="244"/>
      <c r="AA113" s="247"/>
      <c r="AB113" s="247"/>
      <c r="AC113" s="247"/>
      <c r="AD113" s="243"/>
      <c r="AE113" s="243"/>
      <c r="AF113" s="243"/>
      <c r="AG113" s="243"/>
      <c r="AH113" s="243"/>
      <c r="AI113" s="243"/>
      <c r="AJ113" s="244"/>
      <c r="AK113" s="244"/>
      <c r="AL113" s="6"/>
      <c r="AM113" s="247"/>
      <c r="AN113" s="247"/>
      <c r="AO113" s="247"/>
      <c r="AP113" s="247"/>
      <c r="AQ113" s="247"/>
    </row>
    <row r="114" spans="1:43" ht="45" customHeight="1">
      <c r="A114" s="247"/>
      <c r="B114" s="247"/>
      <c r="C114" s="247"/>
      <c r="D114" s="243"/>
      <c r="E114" s="243"/>
      <c r="F114" s="243"/>
      <c r="G114" s="243"/>
      <c r="H114" s="243"/>
      <c r="I114" s="243"/>
      <c r="J114" s="243"/>
      <c r="K114" s="243"/>
      <c r="L114" s="243"/>
      <c r="M114" s="243"/>
      <c r="N114" s="243"/>
      <c r="O114" s="243"/>
      <c r="P114" s="258">
        <v>1000000</v>
      </c>
      <c r="Q114" s="259">
        <f t="shared" si="27"/>
        <v>-6</v>
      </c>
      <c r="R114" s="260">
        <f t="shared" si="28"/>
        <v>0</v>
      </c>
      <c r="S114" s="260" t="e">
        <f>IF($O114="x","",P114*10^((R114-'KAPA Standards Output'!$Q$15)/'KAPA Standards Output'!$Q$14))</f>
        <v>#DIV/0!</v>
      </c>
      <c r="T114" s="260">
        <f t="shared" si="29"/>
        <v>0</v>
      </c>
      <c r="U114" s="255"/>
      <c r="V114" s="262" t="s">
        <v>619</v>
      </c>
      <c r="W114" s="263" t="e">
        <f>10^(-1/W111)-1</f>
        <v>#DIV/0!</v>
      </c>
      <c r="X114" s="264"/>
      <c r="Y114" s="244"/>
      <c r="Z114" s="244"/>
      <c r="AA114" s="247"/>
      <c r="AB114" s="247"/>
      <c r="AC114" s="247"/>
      <c r="AD114" s="243"/>
      <c r="AE114" s="243"/>
      <c r="AF114" s="243"/>
      <c r="AG114" s="243"/>
      <c r="AH114" s="243"/>
      <c r="AI114" s="243"/>
      <c r="AJ114" s="244"/>
      <c r="AK114" s="244"/>
      <c r="AL114" s="6"/>
      <c r="AM114" s="247"/>
      <c r="AN114" s="247"/>
      <c r="AO114" s="247"/>
      <c r="AP114" s="247"/>
      <c r="AQ114" s="247"/>
    </row>
    <row r="115" spans="1:43" ht="45" customHeight="1">
      <c r="A115" s="247"/>
      <c r="B115" s="247"/>
      <c r="C115" s="247"/>
      <c r="D115" s="243"/>
      <c r="E115" s="243"/>
      <c r="F115" s="243"/>
      <c r="G115" s="243"/>
      <c r="H115" s="243"/>
      <c r="I115" s="243"/>
      <c r="J115" s="243"/>
      <c r="K115" s="243"/>
      <c r="L115" s="243"/>
      <c r="M115" s="243"/>
      <c r="N115" s="243"/>
      <c r="O115" s="243"/>
      <c r="P115" s="270">
        <v>5000000</v>
      </c>
      <c r="Q115" s="271">
        <f t="shared" si="27"/>
        <v>-6.6989700043360187</v>
      </c>
      <c r="R115" s="272">
        <f t="shared" si="28"/>
        <v>0</v>
      </c>
      <c r="S115" s="272" t="e">
        <f>IF($O115="x","",P115*10^((R115-'KAPA Standards Output'!$Q$15)/'KAPA Standards Output'!$Q$14))</f>
        <v>#DIV/0!</v>
      </c>
      <c r="T115" s="272">
        <f t="shared" si="29"/>
        <v>0</v>
      </c>
      <c r="U115" s="255"/>
      <c r="V115" s="262" t="s">
        <v>638</v>
      </c>
      <c r="W115" s="271">
        <f>AVERAGE(T113:T115)</f>
        <v>0</v>
      </c>
      <c r="X115" s="264"/>
      <c r="Y115" s="244"/>
      <c r="Z115" s="244"/>
      <c r="AA115" s="247"/>
      <c r="AB115" s="247"/>
      <c r="AC115" s="247"/>
      <c r="AD115" s="243"/>
      <c r="AE115" s="243"/>
      <c r="AF115" s="243"/>
      <c r="AG115" s="243"/>
      <c r="AH115" s="243"/>
      <c r="AI115" s="243"/>
      <c r="AJ115" s="244"/>
      <c r="AK115" s="244"/>
      <c r="AL115" s="6"/>
      <c r="AM115" s="247"/>
      <c r="AN115" s="247"/>
      <c r="AO115" s="247"/>
      <c r="AP115" s="247"/>
      <c r="AQ115" s="247"/>
    </row>
    <row r="116" spans="1:43" ht="45" customHeight="1">
      <c r="A116" s="247"/>
      <c r="B116" s="247"/>
      <c r="C116" s="243"/>
      <c r="D116" s="243"/>
      <c r="E116" s="243"/>
      <c r="F116" s="243"/>
      <c r="G116" s="243"/>
      <c r="H116" s="243"/>
      <c r="I116" s="243"/>
      <c r="J116" s="243"/>
      <c r="K116" s="243"/>
      <c r="L116" s="243"/>
      <c r="M116" s="243"/>
      <c r="N116" s="243"/>
      <c r="O116" s="243"/>
      <c r="P116" s="247"/>
      <c r="Q116" s="278"/>
      <c r="R116" s="247"/>
      <c r="S116" s="247"/>
      <c r="T116" s="244"/>
      <c r="U116" s="247"/>
      <c r="V116" s="279" t="s">
        <v>639</v>
      </c>
      <c r="W116" s="280" t="e">
        <f>(SUMIF(S112:S115,"&gt;0")/(COUNTIF(S112:S115,"&gt;0")))*$I$19/(IF(W117="",$I$20,W117))/1000</f>
        <v>#DIV/0!</v>
      </c>
      <c r="X116" s="264"/>
      <c r="Y116" s="244"/>
      <c r="Z116" s="244"/>
      <c r="AA116" s="247"/>
      <c r="AB116" s="247"/>
      <c r="AC116" s="247"/>
      <c r="AD116" s="243"/>
      <c r="AE116" s="243"/>
      <c r="AF116" s="243"/>
      <c r="AG116" s="243"/>
      <c r="AH116" s="243"/>
      <c r="AI116" s="243"/>
      <c r="AJ116" s="244"/>
      <c r="AK116" s="244"/>
      <c r="AL116" s="6"/>
      <c r="AM116" s="247"/>
      <c r="AN116" s="247"/>
      <c r="AO116" s="247"/>
      <c r="AP116" s="247"/>
      <c r="AQ116" s="247"/>
    </row>
    <row r="117" spans="1:43" ht="45" customHeight="1">
      <c r="A117" s="247"/>
      <c r="B117" s="247"/>
      <c r="C117" s="243"/>
      <c r="D117" s="243"/>
      <c r="E117" s="243"/>
      <c r="F117" s="243"/>
      <c r="G117" s="243"/>
      <c r="H117" s="243"/>
      <c r="I117" s="243"/>
      <c r="J117" s="243"/>
      <c r="K117" s="243"/>
      <c r="L117" s="243"/>
      <c r="M117" s="243"/>
      <c r="N117" s="243"/>
      <c r="O117" s="243"/>
      <c r="P117" s="247"/>
      <c r="Q117" s="247"/>
      <c r="R117" s="247"/>
      <c r="S117" s="247"/>
      <c r="T117" s="244"/>
      <c r="U117" s="247"/>
      <c r="V117" s="283" t="s">
        <v>640</v>
      </c>
      <c r="W117" s="284"/>
      <c r="X117" s="264"/>
      <c r="Y117" s="244"/>
      <c r="Z117" s="244"/>
      <c r="AA117" s="247"/>
      <c r="AB117" s="247"/>
      <c r="AC117" s="247"/>
      <c r="AD117" s="243"/>
      <c r="AE117" s="243"/>
      <c r="AF117" s="243"/>
      <c r="AG117" s="243"/>
      <c r="AH117" s="243"/>
      <c r="AI117" s="243"/>
      <c r="AJ117" s="244"/>
      <c r="AK117" s="244"/>
      <c r="AL117" s="6"/>
      <c r="AM117" s="247"/>
      <c r="AN117" s="247"/>
      <c r="AO117" s="247"/>
      <c r="AP117" s="247"/>
      <c r="AQ117" s="247"/>
    </row>
    <row r="118" spans="1:43" ht="45" customHeight="1">
      <c r="A118" s="247"/>
      <c r="B118" s="247"/>
      <c r="C118" s="243"/>
      <c r="D118" s="243"/>
      <c r="E118" s="243"/>
      <c r="F118" s="243"/>
      <c r="G118" s="243"/>
      <c r="H118" s="243"/>
      <c r="I118" s="243"/>
      <c r="J118" s="243"/>
      <c r="K118" s="243"/>
      <c r="L118" s="243"/>
      <c r="M118" s="243"/>
      <c r="N118" s="243"/>
      <c r="O118" s="244"/>
      <c r="P118" s="244"/>
      <c r="Q118" s="244"/>
      <c r="R118" s="244"/>
      <c r="S118" s="244"/>
      <c r="T118" s="244"/>
      <c r="U118" s="244"/>
      <c r="V118" s="244"/>
      <c r="W118" s="244"/>
      <c r="X118" s="244"/>
      <c r="Y118" s="244"/>
      <c r="Z118" s="244"/>
      <c r="AA118" s="247"/>
      <c r="AB118" s="247"/>
      <c r="AC118" s="247"/>
      <c r="AD118" s="243"/>
      <c r="AE118" s="243"/>
      <c r="AF118" s="243"/>
      <c r="AG118" s="243"/>
      <c r="AH118" s="243"/>
      <c r="AI118" s="243"/>
      <c r="AJ118" s="244"/>
      <c r="AK118" s="244"/>
      <c r="AL118" s="6"/>
      <c r="AM118" s="247"/>
      <c r="AN118" s="247"/>
      <c r="AO118" s="247"/>
      <c r="AP118" s="247"/>
      <c r="AQ118" s="247"/>
    </row>
    <row r="119" spans="1:43" ht="45" customHeight="1">
      <c r="A119" s="247"/>
      <c r="B119" s="247"/>
      <c r="C119" s="243"/>
      <c r="D119" s="243"/>
      <c r="E119" s="243"/>
      <c r="F119" s="243"/>
      <c r="G119" s="243"/>
      <c r="H119" s="243"/>
      <c r="I119" s="243"/>
      <c r="J119" s="243"/>
      <c r="K119" s="243"/>
      <c r="L119" s="243"/>
      <c r="M119" s="243"/>
      <c r="N119" s="243"/>
      <c r="O119" s="244"/>
      <c r="P119" s="244"/>
      <c r="Q119" s="244"/>
      <c r="R119" s="244"/>
      <c r="S119" s="244"/>
      <c r="T119" s="244"/>
      <c r="U119" s="244"/>
      <c r="V119" s="244"/>
      <c r="W119" s="244"/>
      <c r="X119" s="244"/>
      <c r="Y119" s="244"/>
      <c r="Z119" s="244"/>
      <c r="AA119" s="244"/>
      <c r="AB119" s="244"/>
      <c r="AC119" s="244"/>
      <c r="AD119" s="244"/>
      <c r="AE119" s="244"/>
      <c r="AF119" s="244"/>
      <c r="AG119" s="244"/>
      <c r="AH119" s="244"/>
      <c r="AI119" s="244"/>
      <c r="AJ119" s="244"/>
      <c r="AK119" s="244"/>
      <c r="AL119" s="6"/>
      <c r="AM119" s="247"/>
      <c r="AN119" s="247"/>
      <c r="AO119" s="247"/>
      <c r="AP119" s="247"/>
      <c r="AQ119" s="247"/>
    </row>
    <row r="120" spans="1:43" ht="45" customHeight="1">
      <c r="A120" s="247"/>
      <c r="B120" s="247"/>
      <c r="C120" s="243"/>
      <c r="D120" s="243"/>
      <c r="E120" s="243"/>
      <c r="F120" s="243"/>
      <c r="G120" s="243"/>
      <c r="H120" s="243"/>
      <c r="I120" s="243"/>
      <c r="J120" s="243"/>
      <c r="K120" s="243"/>
      <c r="L120" s="243"/>
      <c r="M120" s="243"/>
      <c r="N120" s="243"/>
      <c r="O120" s="243"/>
      <c r="P120" s="244"/>
      <c r="Q120" s="244"/>
      <c r="R120" s="244"/>
      <c r="S120" s="244"/>
      <c r="T120" s="244"/>
      <c r="U120" s="244"/>
      <c r="V120" s="244"/>
      <c r="W120" s="244"/>
      <c r="X120" s="244"/>
      <c r="Y120" s="244"/>
      <c r="Z120" s="244"/>
      <c r="AA120" s="243"/>
      <c r="AB120" s="243"/>
      <c r="AC120" s="243"/>
      <c r="AD120" s="243"/>
      <c r="AE120" s="243"/>
      <c r="AF120" s="243"/>
      <c r="AG120" s="243"/>
      <c r="AH120" s="243"/>
      <c r="AI120" s="243"/>
      <c r="AJ120" s="244"/>
      <c r="AK120" s="244"/>
      <c r="AL120" s="6"/>
      <c r="AM120" s="247"/>
      <c r="AN120" s="247"/>
      <c r="AO120" s="247"/>
      <c r="AP120" s="247"/>
      <c r="AQ120" s="247"/>
    </row>
    <row r="121" spans="1:43" ht="45" customHeight="1">
      <c r="A121" s="247"/>
      <c r="B121" s="247"/>
      <c r="C121" s="243"/>
      <c r="D121" s="243"/>
      <c r="E121" s="243"/>
      <c r="F121" s="243"/>
      <c r="G121" s="243"/>
      <c r="H121" s="243"/>
      <c r="I121" s="243"/>
      <c r="J121" s="243"/>
      <c r="K121" s="243"/>
      <c r="L121" s="243"/>
      <c r="M121" s="243"/>
      <c r="N121" s="243"/>
      <c r="O121" s="243"/>
      <c r="P121" s="246" t="s">
        <v>458</v>
      </c>
      <c r="Q121" s="647" t="s">
        <v>635</v>
      </c>
      <c r="R121" s="606"/>
      <c r="S121" s="606"/>
      <c r="T121" s="606"/>
      <c r="U121" s="606"/>
      <c r="V121" s="606"/>
      <c r="W121" s="607"/>
      <c r="X121" s="244"/>
      <c r="Y121" s="244"/>
      <c r="Z121" s="244"/>
      <c r="AA121" s="247"/>
      <c r="AB121" s="243"/>
      <c r="AC121" s="243"/>
      <c r="AD121" s="243"/>
      <c r="AE121" s="243"/>
      <c r="AF121" s="243"/>
      <c r="AG121" s="243"/>
      <c r="AH121" s="243"/>
      <c r="AI121" s="247"/>
      <c r="AJ121" s="244"/>
      <c r="AK121" s="244"/>
      <c r="AL121" s="6"/>
      <c r="AM121" s="247"/>
      <c r="AN121" s="247"/>
      <c r="AO121" s="247"/>
      <c r="AP121" s="247"/>
      <c r="AQ121" s="247"/>
    </row>
    <row r="122" spans="1:43" ht="45" customHeight="1">
      <c r="A122" s="247"/>
      <c r="B122" s="247"/>
      <c r="C122" s="243"/>
      <c r="D122" s="243"/>
      <c r="E122" s="243"/>
      <c r="F122" s="243"/>
      <c r="G122" s="243"/>
      <c r="H122" s="243"/>
      <c r="I122" s="243"/>
      <c r="J122" s="243"/>
      <c r="K122" s="243"/>
      <c r="L122" s="243"/>
      <c r="M122" s="243"/>
      <c r="N122" s="243"/>
      <c r="O122" s="243"/>
      <c r="P122" s="247"/>
      <c r="Q122" s="247"/>
      <c r="R122" s="247"/>
      <c r="S122" s="247"/>
      <c r="T122" s="247"/>
      <c r="U122" s="247"/>
      <c r="V122" s="248"/>
      <c r="W122" s="248"/>
      <c r="X122" s="244"/>
      <c r="Y122" s="244"/>
      <c r="Z122" s="244"/>
      <c r="AA122" s="247"/>
      <c r="AB122" s="243"/>
      <c r="AC122" s="243"/>
      <c r="AD122" s="243"/>
      <c r="AE122" s="243"/>
      <c r="AF122" s="243"/>
      <c r="AG122" s="243"/>
      <c r="AH122" s="243"/>
      <c r="AI122" s="243"/>
      <c r="AJ122" s="244"/>
      <c r="AK122" s="244"/>
      <c r="AL122" s="6"/>
      <c r="AM122" s="247"/>
      <c r="AN122" s="247"/>
      <c r="AO122" s="247"/>
      <c r="AP122" s="247"/>
      <c r="AQ122" s="247"/>
    </row>
    <row r="123" spans="1:43" ht="45" customHeight="1">
      <c r="A123" s="247"/>
      <c r="B123" s="247"/>
      <c r="C123" s="243"/>
      <c r="D123" s="243"/>
      <c r="E123" s="243"/>
      <c r="F123" s="243"/>
      <c r="G123" s="243"/>
      <c r="H123" s="243"/>
      <c r="I123" s="243"/>
      <c r="J123" s="243"/>
      <c r="K123" s="243"/>
      <c r="L123" s="243"/>
      <c r="M123" s="243"/>
      <c r="N123" s="243"/>
      <c r="O123" s="243"/>
      <c r="P123" s="249" t="s">
        <v>636</v>
      </c>
      <c r="Q123" s="249" t="s">
        <v>646</v>
      </c>
      <c r="R123" s="249" t="s">
        <v>486</v>
      </c>
      <c r="S123" s="249" t="s">
        <v>305</v>
      </c>
      <c r="T123" s="246" t="s">
        <v>591</v>
      </c>
      <c r="U123" s="245"/>
      <c r="V123" s="250" t="s">
        <v>611</v>
      </c>
      <c r="W123" s="251">
        <f>SLOPE(R124:R128,Q124:Q128)</f>
        <v>0</v>
      </c>
      <c r="X123" s="244"/>
      <c r="Y123" s="244"/>
      <c r="Z123" s="244"/>
      <c r="AA123" s="247"/>
      <c r="AB123" s="247"/>
      <c r="AC123" s="247"/>
      <c r="AD123" s="247"/>
      <c r="AE123" s="247"/>
      <c r="AF123" s="247"/>
      <c r="AG123" s="247"/>
      <c r="AH123" s="247"/>
      <c r="AI123" s="243"/>
      <c r="AJ123" s="244"/>
      <c r="AK123" s="244"/>
      <c r="AL123" s="6"/>
      <c r="AM123" s="247"/>
      <c r="AN123" s="247"/>
      <c r="AO123" s="247"/>
      <c r="AP123" s="247"/>
      <c r="AQ123" s="247"/>
    </row>
    <row r="124" spans="1:43" ht="45" customHeight="1">
      <c r="A124" s="247"/>
      <c r="B124" s="247"/>
      <c r="C124" s="243"/>
      <c r="D124" s="243"/>
      <c r="E124" s="243"/>
      <c r="F124" s="243"/>
      <c r="G124" s="243"/>
      <c r="H124" s="243"/>
      <c r="I124" s="243"/>
      <c r="J124" s="243"/>
      <c r="K124" s="243"/>
      <c r="L124" s="243"/>
      <c r="M124" s="243"/>
      <c r="N124" s="243"/>
      <c r="O124" s="243"/>
      <c r="P124" s="252">
        <v>40000</v>
      </c>
      <c r="Q124" s="253">
        <f t="shared" ref="Q124:Q127" si="30">LOG10(1/P124)</f>
        <v>-4.6020599913279625</v>
      </c>
      <c r="R124" s="254">
        <f t="shared" ref="R124:R127" si="31">B12</f>
        <v>0</v>
      </c>
      <c r="S124" s="254" t="e">
        <f>IF($O124="x","",P124*10^((R124-'KAPA Standards Output'!$Q$15)/'KAPA Standards Output'!$Q$14))</f>
        <v>#DIV/0!</v>
      </c>
      <c r="T124" s="252" t="s">
        <v>162</v>
      </c>
      <c r="U124" s="255"/>
      <c r="V124" s="256" t="s">
        <v>613</v>
      </c>
      <c r="W124" s="257">
        <f>INTERCEPT(R124:R128,Q124:Q128)</f>
        <v>0</v>
      </c>
      <c r="X124" s="244"/>
      <c r="Y124" s="244"/>
      <c r="Z124" s="244"/>
      <c r="AA124" s="247"/>
      <c r="AB124" s="247"/>
      <c r="AC124" s="247"/>
      <c r="AD124" s="243"/>
      <c r="AE124" s="243"/>
      <c r="AF124" s="243"/>
      <c r="AG124" s="243"/>
      <c r="AH124" s="243"/>
      <c r="AI124" s="243"/>
      <c r="AJ124" s="244"/>
      <c r="AK124" s="244"/>
      <c r="AL124" s="6"/>
      <c r="AM124" s="247"/>
      <c r="AN124" s="247"/>
      <c r="AO124" s="247"/>
      <c r="AP124" s="247"/>
      <c r="AQ124" s="247"/>
    </row>
    <row r="125" spans="1:43" ht="45" customHeight="1">
      <c r="A125" s="247"/>
      <c r="B125" s="247"/>
      <c r="C125" s="243"/>
      <c r="D125" s="243"/>
      <c r="E125" s="243"/>
      <c r="F125" s="243"/>
      <c r="G125" s="243"/>
      <c r="H125" s="243"/>
      <c r="I125" s="243"/>
      <c r="J125" s="243"/>
      <c r="K125" s="243"/>
      <c r="L125" s="243"/>
      <c r="M125" s="243"/>
      <c r="N125" s="243"/>
      <c r="O125" s="243"/>
      <c r="P125" s="258">
        <v>200000</v>
      </c>
      <c r="Q125" s="259">
        <f t="shared" si="30"/>
        <v>-5.3010299956639813</v>
      </c>
      <c r="R125" s="260">
        <f t="shared" si="31"/>
        <v>0</v>
      </c>
      <c r="S125" s="260" t="e">
        <f>IF($O125="x","",P125*10^((R125-'KAPA Standards Output'!$Q$15)/'KAPA Standards Output'!$Q$14))</f>
        <v>#DIV/0!</v>
      </c>
      <c r="T125" s="260">
        <f t="shared" ref="T125:T127" si="32">R125-R124</f>
        <v>0</v>
      </c>
      <c r="U125" s="255"/>
      <c r="V125" s="256" t="s">
        <v>615</v>
      </c>
      <c r="W125" s="257" t="e">
        <f>RSQ(R124:R128,Q124:Q128)</f>
        <v>#DIV/0!</v>
      </c>
      <c r="X125" s="244"/>
      <c r="Y125" s="244"/>
      <c r="Z125" s="244"/>
      <c r="AA125" s="247"/>
      <c r="AB125" s="247"/>
      <c r="AC125" s="247"/>
      <c r="AD125" s="243"/>
      <c r="AE125" s="243"/>
      <c r="AF125" s="243"/>
      <c r="AG125" s="243"/>
      <c r="AH125" s="243"/>
      <c r="AI125" s="243"/>
      <c r="AJ125" s="244"/>
      <c r="AK125" s="244"/>
      <c r="AL125" s="6"/>
      <c r="AM125" s="247"/>
      <c r="AN125" s="247"/>
      <c r="AO125" s="247"/>
      <c r="AP125" s="247"/>
      <c r="AQ125" s="247"/>
    </row>
    <row r="126" spans="1:43" ht="45" customHeight="1">
      <c r="A126" s="247"/>
      <c r="B126" s="247"/>
      <c r="C126" s="243"/>
      <c r="D126" s="243"/>
      <c r="E126" s="243"/>
      <c r="F126" s="243"/>
      <c r="G126" s="243"/>
      <c r="H126" s="243"/>
      <c r="I126" s="243"/>
      <c r="J126" s="243"/>
      <c r="K126" s="243"/>
      <c r="L126" s="243"/>
      <c r="M126" s="243"/>
      <c r="N126" s="243"/>
      <c r="O126" s="243"/>
      <c r="P126" s="258">
        <v>1000000</v>
      </c>
      <c r="Q126" s="259">
        <f t="shared" si="30"/>
        <v>-6</v>
      </c>
      <c r="R126" s="260">
        <f t="shared" si="31"/>
        <v>0</v>
      </c>
      <c r="S126" s="260" t="e">
        <f>IF($O126="x","",P126*10^((R126-'KAPA Standards Output'!$Q$15)/'KAPA Standards Output'!$Q$14))</f>
        <v>#DIV/0!</v>
      </c>
      <c r="T126" s="260">
        <f t="shared" si="32"/>
        <v>0</v>
      </c>
      <c r="U126" s="255"/>
      <c r="V126" s="262" t="s">
        <v>619</v>
      </c>
      <c r="W126" s="263" t="e">
        <f>10^(-1/W123)-1</f>
        <v>#DIV/0!</v>
      </c>
      <c r="X126" s="264"/>
      <c r="Y126" s="244"/>
      <c r="Z126" s="244"/>
      <c r="AA126" s="247"/>
      <c r="AB126" s="247"/>
      <c r="AC126" s="247"/>
      <c r="AD126" s="243"/>
      <c r="AE126" s="243"/>
      <c r="AF126" s="243"/>
      <c r="AG126" s="243"/>
      <c r="AH126" s="243"/>
      <c r="AI126" s="243"/>
      <c r="AJ126" s="244"/>
      <c r="AK126" s="244"/>
      <c r="AL126" s="6"/>
      <c r="AM126" s="247"/>
      <c r="AN126" s="247"/>
      <c r="AO126" s="247"/>
      <c r="AP126" s="247"/>
      <c r="AQ126" s="247"/>
    </row>
    <row r="127" spans="1:43" ht="45" customHeight="1">
      <c r="A127" s="247"/>
      <c r="B127" s="247"/>
      <c r="C127" s="243"/>
      <c r="D127" s="243"/>
      <c r="E127" s="243"/>
      <c r="F127" s="243"/>
      <c r="G127" s="243"/>
      <c r="H127" s="243"/>
      <c r="I127" s="243"/>
      <c r="J127" s="243"/>
      <c r="K127" s="243"/>
      <c r="L127" s="243"/>
      <c r="M127" s="243"/>
      <c r="N127" s="243"/>
      <c r="O127" s="243"/>
      <c r="P127" s="270">
        <v>5000000</v>
      </c>
      <c r="Q127" s="271">
        <f t="shared" si="30"/>
        <v>-6.6989700043360187</v>
      </c>
      <c r="R127" s="272">
        <f t="shared" si="31"/>
        <v>0</v>
      </c>
      <c r="S127" s="272" t="e">
        <f>IF($O127="x","",P127*10^((R127-'KAPA Standards Output'!$Q$15)/'KAPA Standards Output'!$Q$14))</f>
        <v>#DIV/0!</v>
      </c>
      <c r="T127" s="272">
        <f t="shared" si="32"/>
        <v>0</v>
      </c>
      <c r="U127" s="255"/>
      <c r="V127" s="262" t="s">
        <v>638</v>
      </c>
      <c r="W127" s="271">
        <f>AVERAGE(T125:T127)</f>
        <v>0</v>
      </c>
      <c r="X127" s="264"/>
      <c r="Y127" s="244"/>
      <c r="Z127" s="244"/>
      <c r="AA127" s="247"/>
      <c r="AB127" s="247"/>
      <c r="AC127" s="247"/>
      <c r="AD127" s="243"/>
      <c r="AE127" s="243"/>
      <c r="AF127" s="243"/>
      <c r="AG127" s="243"/>
      <c r="AH127" s="243"/>
      <c r="AI127" s="243"/>
      <c r="AJ127" s="244"/>
      <c r="AK127" s="244"/>
      <c r="AL127" s="6"/>
      <c r="AM127" s="247"/>
      <c r="AN127" s="247"/>
      <c r="AO127" s="247"/>
      <c r="AP127" s="247"/>
      <c r="AQ127" s="247"/>
    </row>
    <row r="128" spans="1:43" ht="45" customHeight="1">
      <c r="A128" s="247"/>
      <c r="B128" s="247"/>
      <c r="C128" s="243"/>
      <c r="D128" s="243"/>
      <c r="E128" s="243"/>
      <c r="F128" s="243"/>
      <c r="G128" s="243"/>
      <c r="H128" s="243"/>
      <c r="I128" s="243"/>
      <c r="J128" s="243"/>
      <c r="K128" s="243"/>
      <c r="L128" s="243"/>
      <c r="M128" s="243"/>
      <c r="N128" s="243"/>
      <c r="O128" s="243"/>
      <c r="P128" s="247"/>
      <c r="Q128" s="278"/>
      <c r="R128" s="247"/>
      <c r="S128" s="247"/>
      <c r="T128" s="244"/>
      <c r="U128" s="247"/>
      <c r="V128" s="279" t="s">
        <v>639</v>
      </c>
      <c r="W128" s="280" t="e">
        <f>(SUMIF(S124:S127,"&gt;0")/(COUNTIF(S124:S127,"&gt;0")))*$I$19/(IF(W129="",$I$20,W129))/1000</f>
        <v>#DIV/0!</v>
      </c>
      <c r="X128" s="264"/>
      <c r="Y128" s="244"/>
      <c r="Z128" s="244"/>
      <c r="AA128" s="247"/>
      <c r="AB128" s="247"/>
      <c r="AC128" s="247"/>
      <c r="AD128" s="243"/>
      <c r="AE128" s="243"/>
      <c r="AF128" s="243"/>
      <c r="AG128" s="243"/>
      <c r="AH128" s="243"/>
      <c r="AI128" s="243"/>
      <c r="AJ128" s="244"/>
      <c r="AK128" s="244"/>
      <c r="AL128" s="6"/>
      <c r="AM128" s="247"/>
      <c r="AN128" s="247"/>
      <c r="AO128" s="247"/>
      <c r="AP128" s="247"/>
      <c r="AQ128" s="247"/>
    </row>
    <row r="129" spans="1:43" ht="45" customHeight="1">
      <c r="A129" s="247"/>
      <c r="B129" s="247"/>
      <c r="C129" s="243"/>
      <c r="D129" s="243"/>
      <c r="E129" s="243"/>
      <c r="F129" s="243"/>
      <c r="G129" s="243"/>
      <c r="H129" s="243"/>
      <c r="I129" s="243"/>
      <c r="J129" s="243"/>
      <c r="K129" s="243"/>
      <c r="L129" s="243"/>
      <c r="M129" s="243"/>
      <c r="N129" s="243"/>
      <c r="O129" s="243"/>
      <c r="P129" s="247"/>
      <c r="Q129" s="247"/>
      <c r="R129" s="247"/>
      <c r="S129" s="247"/>
      <c r="T129" s="244"/>
      <c r="U129" s="247"/>
      <c r="V129" s="283" t="s">
        <v>640</v>
      </c>
      <c r="W129" s="284"/>
      <c r="X129" s="264"/>
      <c r="Y129" s="244"/>
      <c r="Z129" s="244"/>
      <c r="AA129" s="247"/>
      <c r="AB129" s="247"/>
      <c r="AC129" s="247"/>
      <c r="AD129" s="243"/>
      <c r="AE129" s="243"/>
      <c r="AF129" s="243"/>
      <c r="AG129" s="243"/>
      <c r="AH129" s="243"/>
      <c r="AI129" s="243"/>
      <c r="AJ129" s="244"/>
      <c r="AK129" s="244"/>
      <c r="AL129" s="6"/>
      <c r="AM129" s="247"/>
      <c r="AN129" s="247"/>
      <c r="AO129" s="247"/>
      <c r="AP129" s="247"/>
      <c r="AQ129" s="247"/>
    </row>
    <row r="130" spans="1:43" ht="45" customHeight="1">
      <c r="A130" s="247"/>
      <c r="B130" s="247"/>
      <c r="C130" s="243"/>
      <c r="D130" s="243"/>
      <c r="E130" s="243"/>
      <c r="F130" s="243"/>
      <c r="G130" s="243"/>
      <c r="H130" s="243"/>
      <c r="I130" s="243"/>
      <c r="J130" s="243"/>
      <c r="K130" s="243"/>
      <c r="L130" s="243"/>
      <c r="M130" s="243"/>
      <c r="N130" s="243"/>
      <c r="O130" s="243"/>
      <c r="P130" s="243"/>
      <c r="Q130" s="243"/>
      <c r="R130" s="290"/>
      <c r="S130" s="247"/>
      <c r="T130" s="244"/>
      <c r="U130" s="247"/>
      <c r="V130" s="243"/>
      <c r="W130" s="243"/>
      <c r="X130" s="247"/>
      <c r="Y130" s="244"/>
      <c r="Z130" s="244"/>
      <c r="AA130" s="247"/>
      <c r="AB130" s="247"/>
      <c r="AC130" s="247"/>
      <c r="AD130" s="243"/>
      <c r="AE130" s="243"/>
      <c r="AF130" s="243"/>
      <c r="AG130" s="243"/>
      <c r="AH130" s="243"/>
      <c r="AI130" s="243"/>
      <c r="AJ130" s="244"/>
      <c r="AK130" s="244"/>
      <c r="AL130" s="6"/>
      <c r="AM130" s="247"/>
      <c r="AN130" s="247"/>
      <c r="AO130" s="247"/>
      <c r="AP130" s="247"/>
      <c r="AQ130" s="247"/>
    </row>
    <row r="131" spans="1:43" ht="45" customHeight="1">
      <c r="A131" s="247"/>
      <c r="B131" s="247"/>
      <c r="C131" s="243"/>
      <c r="D131" s="243"/>
      <c r="E131" s="243"/>
      <c r="F131" s="243"/>
      <c r="G131" s="243"/>
      <c r="H131" s="243"/>
      <c r="I131" s="243"/>
      <c r="J131" s="243"/>
      <c r="K131" s="243"/>
      <c r="L131" s="243"/>
      <c r="M131" s="243"/>
      <c r="N131" s="243"/>
      <c r="O131" s="243"/>
      <c r="P131" s="243"/>
      <c r="Q131" s="243"/>
      <c r="R131" s="290"/>
      <c r="S131" s="247"/>
      <c r="T131" s="244"/>
      <c r="U131" s="247"/>
      <c r="V131" s="243"/>
      <c r="W131" s="243"/>
      <c r="X131" s="247"/>
      <c r="Y131" s="244"/>
      <c r="Z131" s="244"/>
      <c r="AA131" s="247"/>
      <c r="AB131" s="247"/>
      <c r="AC131" s="247"/>
      <c r="AD131" s="243"/>
      <c r="AE131" s="243"/>
      <c r="AF131" s="243"/>
      <c r="AG131" s="243"/>
      <c r="AH131" s="243"/>
      <c r="AI131" s="243"/>
      <c r="AJ131" s="244"/>
      <c r="AK131" s="244"/>
      <c r="AL131" s="6"/>
      <c r="AM131" s="247"/>
      <c r="AN131" s="247"/>
      <c r="AO131" s="247"/>
      <c r="AP131" s="247"/>
      <c r="AQ131" s="247"/>
    </row>
    <row r="132" spans="1:43" ht="45" customHeight="1">
      <c r="A132" s="247"/>
      <c r="B132" s="247"/>
      <c r="C132" s="243"/>
      <c r="D132" s="243"/>
      <c r="E132" s="243"/>
      <c r="F132" s="243"/>
      <c r="G132" s="243"/>
      <c r="H132" s="243"/>
      <c r="I132" s="243"/>
      <c r="J132" s="243"/>
      <c r="K132" s="243"/>
      <c r="L132" s="243"/>
      <c r="M132" s="243"/>
      <c r="N132" s="243"/>
      <c r="O132" s="243"/>
      <c r="P132" s="243"/>
      <c r="Q132" s="243"/>
      <c r="R132" s="290"/>
      <c r="S132" s="247"/>
      <c r="T132" s="247"/>
      <c r="U132" s="247"/>
      <c r="V132" s="243"/>
      <c r="W132" s="243"/>
      <c r="X132" s="295"/>
      <c r="Y132" s="244"/>
      <c r="Z132" s="244"/>
      <c r="AA132" s="247"/>
      <c r="AB132" s="247"/>
      <c r="AC132" s="247"/>
      <c r="AD132" s="243"/>
      <c r="AE132" s="243"/>
      <c r="AF132" s="243"/>
      <c r="AG132" s="243"/>
      <c r="AH132" s="243"/>
      <c r="AI132" s="243"/>
      <c r="AJ132" s="244"/>
      <c r="AK132" s="244"/>
      <c r="AL132" s="6"/>
      <c r="AM132" s="247"/>
      <c r="AN132" s="247"/>
      <c r="AO132" s="247"/>
      <c r="AP132" s="247"/>
      <c r="AQ132" s="247"/>
    </row>
    <row r="133" spans="1:43" ht="45" customHeight="1">
      <c r="A133" s="247"/>
      <c r="B133" s="247"/>
      <c r="C133" s="243"/>
      <c r="D133" s="243"/>
      <c r="E133" s="243"/>
      <c r="F133" s="243"/>
      <c r="G133" s="243"/>
      <c r="H133" s="243"/>
      <c r="I133" s="243"/>
      <c r="J133" s="243"/>
      <c r="K133" s="243"/>
      <c r="L133" s="243"/>
      <c r="M133" s="243"/>
      <c r="N133" s="243"/>
      <c r="O133" s="243"/>
      <c r="P133" s="246" t="s">
        <v>655</v>
      </c>
      <c r="Q133" s="647" t="s">
        <v>635</v>
      </c>
      <c r="R133" s="606"/>
      <c r="S133" s="606"/>
      <c r="T133" s="606"/>
      <c r="U133" s="606"/>
      <c r="V133" s="606"/>
      <c r="W133" s="607"/>
      <c r="X133" s="244"/>
      <c r="Y133" s="244"/>
      <c r="Z133" s="244"/>
      <c r="AA133" s="247"/>
      <c r="AB133" s="243"/>
      <c r="AC133" s="243"/>
      <c r="AD133" s="243"/>
      <c r="AE133" s="243"/>
      <c r="AF133" s="243"/>
      <c r="AG133" s="243"/>
      <c r="AH133" s="243"/>
      <c r="AI133" s="247"/>
      <c r="AJ133" s="244"/>
      <c r="AK133" s="244"/>
      <c r="AL133" s="6"/>
      <c r="AM133" s="247"/>
      <c r="AN133" s="247"/>
      <c r="AO133" s="247"/>
      <c r="AP133" s="247"/>
      <c r="AQ133" s="247"/>
    </row>
    <row r="134" spans="1:43" ht="45" customHeight="1">
      <c r="A134" s="247"/>
      <c r="B134" s="247"/>
      <c r="C134" s="243"/>
      <c r="D134" s="243"/>
      <c r="E134" s="243"/>
      <c r="F134" s="243"/>
      <c r="G134" s="243"/>
      <c r="H134" s="243"/>
      <c r="I134" s="243"/>
      <c r="J134" s="243"/>
      <c r="K134" s="243"/>
      <c r="L134" s="243"/>
      <c r="M134" s="243"/>
      <c r="N134" s="243"/>
      <c r="O134" s="243"/>
      <c r="P134" s="247"/>
      <c r="Q134" s="247"/>
      <c r="R134" s="247"/>
      <c r="S134" s="247"/>
      <c r="T134" s="247"/>
      <c r="U134" s="247"/>
      <c r="V134" s="248"/>
      <c r="W134" s="248"/>
      <c r="X134" s="244"/>
      <c r="Y134" s="244"/>
      <c r="Z134" s="244"/>
      <c r="AA134" s="247"/>
      <c r="AB134" s="243"/>
      <c r="AC134" s="243"/>
      <c r="AD134" s="243"/>
      <c r="AE134" s="243"/>
      <c r="AF134" s="243"/>
      <c r="AG134" s="243"/>
      <c r="AH134" s="243"/>
      <c r="AI134" s="243"/>
      <c r="AJ134" s="244"/>
      <c r="AK134" s="244"/>
      <c r="AL134" s="6"/>
      <c r="AM134" s="247"/>
      <c r="AN134" s="247"/>
      <c r="AO134" s="247"/>
      <c r="AP134" s="247"/>
      <c r="AQ134" s="247"/>
    </row>
    <row r="135" spans="1:43" ht="45" customHeight="1">
      <c r="A135" s="247"/>
      <c r="B135" s="247"/>
      <c r="C135" s="243"/>
      <c r="D135" s="243"/>
      <c r="E135" s="243"/>
      <c r="F135" s="243"/>
      <c r="G135" s="243"/>
      <c r="H135" s="243"/>
      <c r="I135" s="243"/>
      <c r="J135" s="243"/>
      <c r="K135" s="243"/>
      <c r="L135" s="243"/>
      <c r="M135" s="243"/>
      <c r="N135" s="243"/>
      <c r="O135" s="243"/>
      <c r="P135" s="249" t="s">
        <v>636</v>
      </c>
      <c r="Q135" s="249" t="s">
        <v>646</v>
      </c>
      <c r="R135" s="249" t="s">
        <v>486</v>
      </c>
      <c r="S135" s="249" t="s">
        <v>305</v>
      </c>
      <c r="T135" s="246" t="s">
        <v>591</v>
      </c>
      <c r="U135" s="245"/>
      <c r="V135" s="250" t="s">
        <v>611</v>
      </c>
      <c r="W135" s="251">
        <f>SLOPE(R136:R140,Q136:Q140)</f>
        <v>0</v>
      </c>
      <c r="X135" s="244"/>
      <c r="Y135" s="244"/>
      <c r="Z135" s="244"/>
      <c r="AA135" s="247"/>
      <c r="AB135" s="247"/>
      <c r="AC135" s="247"/>
      <c r="AD135" s="247"/>
      <c r="AE135" s="247"/>
      <c r="AF135" s="247"/>
      <c r="AG135" s="247"/>
      <c r="AH135" s="247"/>
      <c r="AI135" s="243"/>
      <c r="AJ135" s="244"/>
      <c r="AK135" s="244"/>
      <c r="AL135" s="6"/>
      <c r="AM135" s="247"/>
      <c r="AN135" s="247"/>
      <c r="AO135" s="247"/>
      <c r="AP135" s="247"/>
      <c r="AQ135" s="247"/>
    </row>
    <row r="136" spans="1:43" ht="45" customHeight="1">
      <c r="A136" s="247"/>
      <c r="B136" s="247"/>
      <c r="C136" s="243"/>
      <c r="D136" s="243"/>
      <c r="E136" s="243"/>
      <c r="F136" s="243"/>
      <c r="G136" s="243"/>
      <c r="H136" s="243"/>
      <c r="I136" s="243"/>
      <c r="J136" s="243"/>
      <c r="K136" s="243"/>
      <c r="L136" s="243"/>
      <c r="M136" s="243"/>
      <c r="N136" s="243"/>
      <c r="O136" s="243"/>
      <c r="P136" s="252">
        <v>40000</v>
      </c>
      <c r="Q136" s="253">
        <f t="shared" ref="Q136:Q139" si="33">LOG10(1/P136)</f>
        <v>-4.6020599913279625</v>
      </c>
      <c r="R136" s="254">
        <f t="shared" ref="R136:R139" si="34">C12</f>
        <v>0</v>
      </c>
      <c r="S136" s="254" t="e">
        <f>IF($O136="x","",P136*10^((R136-'KAPA Standards Output'!$Q$15)/'KAPA Standards Output'!$Q$14))</f>
        <v>#DIV/0!</v>
      </c>
      <c r="T136" s="252" t="s">
        <v>162</v>
      </c>
      <c r="U136" s="255"/>
      <c r="V136" s="256" t="s">
        <v>613</v>
      </c>
      <c r="W136" s="257">
        <f>INTERCEPT(R136:R140,Q136:Q140)</f>
        <v>0</v>
      </c>
      <c r="X136" s="244"/>
      <c r="Y136" s="244"/>
      <c r="Z136" s="244"/>
      <c r="AA136" s="247"/>
      <c r="AB136" s="247"/>
      <c r="AC136" s="247"/>
      <c r="AD136" s="243"/>
      <c r="AE136" s="243"/>
      <c r="AF136" s="243"/>
      <c r="AG136" s="243"/>
      <c r="AH136" s="243"/>
      <c r="AI136" s="243"/>
      <c r="AJ136" s="244"/>
      <c r="AK136" s="244"/>
      <c r="AL136" s="6"/>
      <c r="AM136" s="247"/>
      <c r="AN136" s="247"/>
      <c r="AO136" s="247"/>
      <c r="AP136" s="247"/>
      <c r="AQ136" s="247"/>
    </row>
    <row r="137" spans="1:43" ht="45" customHeight="1">
      <c r="A137" s="247"/>
      <c r="B137" s="247"/>
      <c r="C137" s="243"/>
      <c r="D137" s="243"/>
      <c r="E137" s="243"/>
      <c r="F137" s="243"/>
      <c r="G137" s="243"/>
      <c r="H137" s="243"/>
      <c r="I137" s="243"/>
      <c r="J137" s="243"/>
      <c r="K137" s="243"/>
      <c r="L137" s="243"/>
      <c r="M137" s="243"/>
      <c r="N137" s="243"/>
      <c r="O137" s="243"/>
      <c r="P137" s="258">
        <v>200000</v>
      </c>
      <c r="Q137" s="259">
        <f t="shared" si="33"/>
        <v>-5.3010299956639813</v>
      </c>
      <c r="R137" s="260">
        <f t="shared" si="34"/>
        <v>0</v>
      </c>
      <c r="S137" s="260" t="e">
        <f>IF($O137="x","",P137*10^((R137-'KAPA Standards Output'!$Q$15)/'KAPA Standards Output'!$Q$14))</f>
        <v>#DIV/0!</v>
      </c>
      <c r="T137" s="260">
        <f t="shared" ref="T137:T139" si="35">R137-R136</f>
        <v>0</v>
      </c>
      <c r="U137" s="255"/>
      <c r="V137" s="256" t="s">
        <v>615</v>
      </c>
      <c r="W137" s="257" t="e">
        <f>RSQ(R136:R140,Q136:Q140)</f>
        <v>#DIV/0!</v>
      </c>
      <c r="X137" s="244"/>
      <c r="Y137" s="244"/>
      <c r="Z137" s="244"/>
      <c r="AA137" s="247"/>
      <c r="AB137" s="247"/>
      <c r="AC137" s="247"/>
      <c r="AD137" s="243"/>
      <c r="AE137" s="243"/>
      <c r="AF137" s="243"/>
      <c r="AG137" s="243"/>
      <c r="AH137" s="243"/>
      <c r="AI137" s="243"/>
      <c r="AJ137" s="244"/>
      <c r="AK137" s="244"/>
      <c r="AL137" s="6"/>
      <c r="AM137" s="247"/>
      <c r="AN137" s="247"/>
      <c r="AO137" s="247"/>
      <c r="AP137" s="247"/>
      <c r="AQ137" s="247"/>
    </row>
    <row r="138" spans="1:43" ht="45" customHeight="1">
      <c r="A138" s="247"/>
      <c r="B138" s="247"/>
      <c r="C138" s="243"/>
      <c r="D138" s="243"/>
      <c r="E138" s="243"/>
      <c r="F138" s="243"/>
      <c r="G138" s="243"/>
      <c r="H138" s="243"/>
      <c r="I138" s="243"/>
      <c r="J138" s="243"/>
      <c r="K138" s="243"/>
      <c r="L138" s="243"/>
      <c r="M138" s="243"/>
      <c r="N138" s="243"/>
      <c r="O138" s="243"/>
      <c r="P138" s="258">
        <v>1000000</v>
      </c>
      <c r="Q138" s="259">
        <f t="shared" si="33"/>
        <v>-6</v>
      </c>
      <c r="R138" s="260">
        <f t="shared" si="34"/>
        <v>0</v>
      </c>
      <c r="S138" s="260" t="e">
        <f>IF($O138="x","",P138*10^((R138-'KAPA Standards Output'!$Q$15)/'KAPA Standards Output'!$Q$14))</f>
        <v>#DIV/0!</v>
      </c>
      <c r="T138" s="260">
        <f t="shared" si="35"/>
        <v>0</v>
      </c>
      <c r="U138" s="255"/>
      <c r="V138" s="262" t="s">
        <v>619</v>
      </c>
      <c r="W138" s="263" t="e">
        <f>10^(-1/W135)-1</f>
        <v>#DIV/0!</v>
      </c>
      <c r="X138" s="264"/>
      <c r="Y138" s="244"/>
      <c r="Z138" s="244"/>
      <c r="AA138" s="247"/>
      <c r="AB138" s="247"/>
      <c r="AC138" s="247"/>
      <c r="AD138" s="243"/>
      <c r="AE138" s="243"/>
      <c r="AF138" s="243"/>
      <c r="AG138" s="243"/>
      <c r="AH138" s="243"/>
      <c r="AI138" s="243"/>
      <c r="AJ138" s="244"/>
      <c r="AK138" s="244"/>
      <c r="AL138" s="6"/>
      <c r="AM138" s="247"/>
      <c r="AN138" s="247"/>
      <c r="AO138" s="247"/>
      <c r="AP138" s="247"/>
      <c r="AQ138" s="247"/>
    </row>
    <row r="139" spans="1:43" ht="45" customHeight="1">
      <c r="A139" s="247"/>
      <c r="B139" s="247"/>
      <c r="C139" s="243"/>
      <c r="D139" s="243"/>
      <c r="E139" s="243"/>
      <c r="F139" s="243"/>
      <c r="G139" s="243"/>
      <c r="H139" s="243"/>
      <c r="I139" s="243"/>
      <c r="J139" s="243"/>
      <c r="K139" s="243"/>
      <c r="L139" s="243"/>
      <c r="M139" s="243"/>
      <c r="N139" s="243"/>
      <c r="O139" s="243"/>
      <c r="P139" s="270">
        <v>5000000</v>
      </c>
      <c r="Q139" s="271">
        <f t="shared" si="33"/>
        <v>-6.6989700043360187</v>
      </c>
      <c r="R139" s="272">
        <f t="shared" si="34"/>
        <v>0</v>
      </c>
      <c r="S139" s="272" t="e">
        <f>IF($O139="x","",P139*10^((R139-'KAPA Standards Output'!$Q$15)/'KAPA Standards Output'!$Q$14))</f>
        <v>#DIV/0!</v>
      </c>
      <c r="T139" s="272">
        <f t="shared" si="35"/>
        <v>0</v>
      </c>
      <c r="U139" s="255"/>
      <c r="V139" s="262" t="s">
        <v>638</v>
      </c>
      <c r="W139" s="271">
        <f>AVERAGE(T137:T139)</f>
        <v>0</v>
      </c>
      <c r="X139" s="264"/>
      <c r="Y139" s="244"/>
      <c r="Z139" s="244"/>
      <c r="AA139" s="247"/>
      <c r="AB139" s="247"/>
      <c r="AC139" s="247"/>
      <c r="AD139" s="243"/>
      <c r="AE139" s="243"/>
      <c r="AF139" s="243"/>
      <c r="AG139" s="243"/>
      <c r="AH139" s="243"/>
      <c r="AI139" s="243"/>
      <c r="AJ139" s="244"/>
      <c r="AK139" s="244"/>
      <c r="AL139" s="6"/>
      <c r="AM139" s="247"/>
      <c r="AN139" s="247"/>
      <c r="AO139" s="247"/>
      <c r="AP139" s="247"/>
      <c r="AQ139" s="247"/>
    </row>
    <row r="140" spans="1:43" ht="45" customHeight="1">
      <c r="A140" s="247"/>
      <c r="B140" s="247"/>
      <c r="C140" s="243"/>
      <c r="D140" s="243"/>
      <c r="E140" s="243"/>
      <c r="F140" s="243"/>
      <c r="G140" s="243"/>
      <c r="H140" s="243"/>
      <c r="I140" s="243"/>
      <c r="J140" s="243"/>
      <c r="K140" s="243"/>
      <c r="L140" s="243"/>
      <c r="M140" s="243"/>
      <c r="N140" s="243"/>
      <c r="O140" s="243"/>
      <c r="P140" s="247"/>
      <c r="Q140" s="278"/>
      <c r="R140" s="247"/>
      <c r="S140" s="247"/>
      <c r="T140" s="244"/>
      <c r="U140" s="247"/>
      <c r="V140" s="279" t="s">
        <v>639</v>
      </c>
      <c r="W140" s="280" t="e">
        <f>(SUMIF(S136:S139,"&gt;0")/(COUNTIF(S136:S139,"&gt;0")))*$I$19/(IF(W141="",$I$20,W141))/1000</f>
        <v>#DIV/0!</v>
      </c>
      <c r="X140" s="264"/>
      <c r="Y140" s="244"/>
      <c r="Z140" s="244"/>
      <c r="AA140" s="247"/>
      <c r="AB140" s="247"/>
      <c r="AC140" s="247"/>
      <c r="AD140" s="243"/>
      <c r="AE140" s="243"/>
      <c r="AF140" s="243"/>
      <c r="AG140" s="243"/>
      <c r="AH140" s="243"/>
      <c r="AI140" s="243"/>
      <c r="AJ140" s="244"/>
      <c r="AK140" s="244"/>
      <c r="AL140" s="6"/>
      <c r="AM140" s="247"/>
      <c r="AN140" s="247"/>
      <c r="AO140" s="247"/>
      <c r="AP140" s="247"/>
      <c r="AQ140" s="247"/>
    </row>
    <row r="141" spans="1:43" ht="45" customHeight="1">
      <c r="A141" s="247"/>
      <c r="B141" s="247"/>
      <c r="C141" s="243"/>
      <c r="D141" s="243"/>
      <c r="E141" s="243"/>
      <c r="F141" s="243"/>
      <c r="G141" s="243"/>
      <c r="H141" s="243"/>
      <c r="I141" s="243"/>
      <c r="J141" s="243"/>
      <c r="K141" s="243"/>
      <c r="L141" s="243"/>
      <c r="M141" s="243"/>
      <c r="N141" s="243"/>
      <c r="O141" s="243"/>
      <c r="P141" s="247"/>
      <c r="Q141" s="247"/>
      <c r="R141" s="247"/>
      <c r="S141" s="247"/>
      <c r="T141" s="244"/>
      <c r="U141" s="247"/>
      <c r="V141" s="283" t="s">
        <v>640</v>
      </c>
      <c r="W141" s="284"/>
      <c r="X141" s="264"/>
      <c r="Y141" s="244"/>
      <c r="Z141" s="244"/>
      <c r="AA141" s="247"/>
      <c r="AB141" s="247"/>
      <c r="AC141" s="247"/>
      <c r="AD141" s="243"/>
      <c r="AE141" s="243"/>
      <c r="AF141" s="243"/>
      <c r="AG141" s="243"/>
      <c r="AH141" s="243"/>
      <c r="AI141" s="243"/>
      <c r="AJ141" s="244"/>
      <c r="AK141" s="244"/>
      <c r="AL141" s="6"/>
      <c r="AM141" s="247"/>
      <c r="AN141" s="247"/>
      <c r="AO141" s="247"/>
      <c r="AP141" s="247"/>
      <c r="AQ141" s="247"/>
    </row>
    <row r="142" spans="1:43" ht="45" customHeight="1">
      <c r="A142" s="247"/>
      <c r="B142" s="247"/>
      <c r="C142" s="243"/>
      <c r="D142" s="243"/>
      <c r="E142" s="243"/>
      <c r="F142" s="243"/>
      <c r="G142" s="243"/>
      <c r="H142" s="243"/>
      <c r="I142" s="243"/>
      <c r="J142" s="243"/>
      <c r="K142" s="243"/>
      <c r="L142" s="243"/>
      <c r="M142" s="243"/>
      <c r="N142" s="243"/>
      <c r="O142" s="244"/>
      <c r="P142" s="244"/>
      <c r="Q142" s="244"/>
      <c r="R142" s="244"/>
      <c r="S142" s="244"/>
      <c r="T142" s="244"/>
      <c r="U142" s="244"/>
      <c r="V142" s="244"/>
      <c r="W142" s="244"/>
      <c r="X142" s="244"/>
      <c r="Y142" s="244"/>
      <c r="Z142" s="244"/>
      <c r="AA142" s="247"/>
      <c r="AB142" s="247"/>
      <c r="AC142" s="247"/>
      <c r="AD142" s="243"/>
      <c r="AE142" s="243"/>
      <c r="AF142" s="243"/>
      <c r="AG142" s="243"/>
      <c r="AH142" s="243"/>
      <c r="AI142" s="243"/>
      <c r="AJ142" s="244"/>
      <c r="AK142" s="244"/>
      <c r="AL142" s="6"/>
      <c r="AM142" s="247"/>
      <c r="AN142" s="247"/>
      <c r="AO142" s="247"/>
      <c r="AP142" s="247"/>
      <c r="AQ142" s="247"/>
    </row>
    <row r="143" spans="1:43" ht="45" customHeight="1">
      <c r="A143" s="247"/>
      <c r="B143" s="247"/>
      <c r="C143" s="243"/>
      <c r="D143" s="243"/>
      <c r="E143" s="243"/>
      <c r="F143" s="243"/>
      <c r="G143" s="243"/>
      <c r="H143" s="243"/>
      <c r="I143" s="243"/>
      <c r="J143" s="243"/>
      <c r="K143" s="243"/>
      <c r="L143" s="243"/>
      <c r="M143" s="243"/>
      <c r="N143" s="243"/>
      <c r="O143" s="244"/>
      <c r="P143" s="244"/>
      <c r="Q143" s="244"/>
      <c r="R143" s="244"/>
      <c r="S143" s="244"/>
      <c r="T143" s="244"/>
      <c r="U143" s="244"/>
      <c r="V143" s="244"/>
      <c r="W143" s="244"/>
      <c r="X143" s="244"/>
      <c r="Y143" s="244"/>
      <c r="Z143" s="244"/>
      <c r="AA143" s="244"/>
      <c r="AB143" s="244"/>
      <c r="AC143" s="244"/>
      <c r="AD143" s="244"/>
      <c r="AE143" s="244"/>
      <c r="AF143" s="244"/>
      <c r="AG143" s="244"/>
      <c r="AH143" s="244"/>
      <c r="AI143" s="244"/>
      <c r="AJ143" s="244"/>
      <c r="AK143" s="244"/>
      <c r="AL143" s="6"/>
      <c r="AM143" s="247"/>
      <c r="AN143" s="247"/>
      <c r="AO143" s="247"/>
      <c r="AP143" s="247"/>
      <c r="AQ143" s="247"/>
    </row>
    <row r="144" spans="1:43" ht="45" customHeight="1">
      <c r="A144" s="247"/>
      <c r="B144" s="247"/>
      <c r="C144" s="243"/>
      <c r="D144" s="243"/>
      <c r="E144" s="243"/>
      <c r="F144" s="243"/>
      <c r="G144" s="243"/>
      <c r="H144" s="243"/>
      <c r="I144" s="243"/>
      <c r="J144" s="243"/>
      <c r="K144" s="243"/>
      <c r="L144" s="243"/>
      <c r="M144" s="243"/>
      <c r="N144" s="243"/>
      <c r="O144" s="243"/>
      <c r="P144" s="244"/>
      <c r="Q144" s="244"/>
      <c r="R144" s="244"/>
      <c r="S144" s="244"/>
      <c r="T144" s="244"/>
      <c r="U144" s="244"/>
      <c r="V144" s="244"/>
      <c r="W144" s="244"/>
      <c r="X144" s="244"/>
      <c r="Y144" s="244"/>
      <c r="Z144" s="244"/>
      <c r="AA144" s="243"/>
      <c r="AB144" s="243"/>
      <c r="AC144" s="243"/>
      <c r="AD144" s="243"/>
      <c r="AE144" s="243"/>
      <c r="AF144" s="243"/>
      <c r="AG144" s="243"/>
      <c r="AH144" s="243"/>
      <c r="AI144" s="243"/>
      <c r="AJ144" s="244"/>
      <c r="AK144" s="244"/>
      <c r="AL144" s="6"/>
      <c r="AM144" s="247"/>
      <c r="AN144" s="247"/>
      <c r="AO144" s="247"/>
      <c r="AP144" s="247"/>
      <c r="AQ144" s="247"/>
    </row>
    <row r="145" spans="1:43" ht="45" customHeight="1">
      <c r="A145" s="247"/>
      <c r="B145" s="247"/>
      <c r="C145" s="243"/>
      <c r="D145" s="243"/>
      <c r="E145" s="243"/>
      <c r="F145" s="243"/>
      <c r="G145" s="243"/>
      <c r="H145" s="243"/>
      <c r="I145" s="243"/>
      <c r="J145" s="243"/>
      <c r="K145" s="243"/>
      <c r="L145" s="243"/>
      <c r="M145" s="243"/>
      <c r="N145" s="243"/>
      <c r="O145" s="243"/>
      <c r="P145" s="246" t="s">
        <v>656</v>
      </c>
      <c r="Q145" s="647" t="s">
        <v>635</v>
      </c>
      <c r="R145" s="606"/>
      <c r="S145" s="606"/>
      <c r="T145" s="606"/>
      <c r="U145" s="606"/>
      <c r="V145" s="606"/>
      <c r="W145" s="607"/>
      <c r="X145" s="244"/>
      <c r="Y145" s="244"/>
      <c r="Z145" s="244"/>
      <c r="AA145" s="247"/>
      <c r="AB145" s="243"/>
      <c r="AC145" s="243"/>
      <c r="AD145" s="243"/>
      <c r="AE145" s="243"/>
      <c r="AF145" s="243"/>
      <c r="AG145" s="243"/>
      <c r="AH145" s="243"/>
      <c r="AI145" s="247"/>
      <c r="AJ145" s="244"/>
      <c r="AK145" s="244"/>
      <c r="AL145" s="6"/>
      <c r="AM145" s="247"/>
      <c r="AN145" s="247"/>
      <c r="AO145" s="247"/>
      <c r="AP145" s="247"/>
      <c r="AQ145" s="247"/>
    </row>
    <row r="146" spans="1:43" ht="45" customHeight="1">
      <c r="A146" s="247"/>
      <c r="B146" s="247"/>
      <c r="C146" s="243"/>
      <c r="D146" s="243"/>
      <c r="E146" s="243"/>
      <c r="F146" s="243"/>
      <c r="G146" s="243"/>
      <c r="H146" s="243"/>
      <c r="I146" s="243"/>
      <c r="J146" s="243"/>
      <c r="K146" s="243"/>
      <c r="L146" s="243"/>
      <c r="M146" s="243"/>
      <c r="N146" s="243"/>
      <c r="O146" s="243"/>
      <c r="P146" s="247"/>
      <c r="Q146" s="247"/>
      <c r="R146" s="247"/>
      <c r="S146" s="247"/>
      <c r="T146" s="247"/>
      <c r="U146" s="247"/>
      <c r="V146" s="248"/>
      <c r="W146" s="248"/>
      <c r="X146" s="244"/>
      <c r="Y146" s="244"/>
      <c r="Z146" s="244"/>
      <c r="AA146" s="247"/>
      <c r="AB146" s="243"/>
      <c r="AC146" s="243"/>
      <c r="AD146" s="243"/>
      <c r="AE146" s="243"/>
      <c r="AF146" s="243"/>
      <c r="AG146" s="243"/>
      <c r="AH146" s="243"/>
      <c r="AI146" s="243"/>
      <c r="AJ146" s="244"/>
      <c r="AK146" s="244"/>
      <c r="AL146" s="6"/>
      <c r="AM146" s="247"/>
      <c r="AN146" s="247"/>
      <c r="AO146" s="247"/>
      <c r="AP146" s="247"/>
      <c r="AQ146" s="247"/>
    </row>
    <row r="147" spans="1:43" ht="45" customHeight="1">
      <c r="A147" s="247"/>
      <c r="B147" s="247"/>
      <c r="C147" s="243"/>
      <c r="D147" s="243"/>
      <c r="E147" s="243"/>
      <c r="F147" s="243"/>
      <c r="G147" s="243"/>
      <c r="H147" s="243"/>
      <c r="I147" s="243"/>
      <c r="J147" s="243"/>
      <c r="K147" s="243"/>
      <c r="L147" s="243"/>
      <c r="M147" s="243"/>
      <c r="N147" s="243"/>
      <c r="O147" s="243"/>
      <c r="P147" s="249" t="s">
        <v>636</v>
      </c>
      <c r="Q147" s="249" t="s">
        <v>646</v>
      </c>
      <c r="R147" s="249" t="s">
        <v>486</v>
      </c>
      <c r="S147" s="249" t="s">
        <v>305</v>
      </c>
      <c r="T147" s="246" t="s">
        <v>591</v>
      </c>
      <c r="U147" s="245"/>
      <c r="V147" s="250" t="s">
        <v>611</v>
      </c>
      <c r="W147" s="251">
        <f>SLOPE(R148:R152,Q148:Q152)</f>
        <v>0</v>
      </c>
      <c r="X147" s="244"/>
      <c r="Y147" s="244"/>
      <c r="Z147" s="244"/>
      <c r="AA147" s="247"/>
      <c r="AB147" s="247"/>
      <c r="AC147" s="247"/>
      <c r="AD147" s="247"/>
      <c r="AE147" s="247"/>
      <c r="AF147" s="247"/>
      <c r="AG147" s="247"/>
      <c r="AH147" s="247"/>
      <c r="AI147" s="243"/>
      <c r="AJ147" s="244"/>
      <c r="AK147" s="244"/>
      <c r="AL147" s="6"/>
      <c r="AM147" s="247"/>
      <c r="AN147" s="247"/>
      <c r="AO147" s="247"/>
      <c r="AP147" s="247"/>
      <c r="AQ147" s="247"/>
    </row>
    <row r="148" spans="1:43" ht="45" customHeight="1">
      <c r="A148" s="247"/>
      <c r="B148" s="247"/>
      <c r="C148" s="243"/>
      <c r="D148" s="243"/>
      <c r="E148" s="243"/>
      <c r="F148" s="243"/>
      <c r="G148" s="243"/>
      <c r="H148" s="243"/>
      <c r="I148" s="243"/>
      <c r="J148" s="243"/>
      <c r="K148" s="243"/>
      <c r="L148" s="243"/>
      <c r="M148" s="243"/>
      <c r="N148" s="243"/>
      <c r="O148" s="243"/>
      <c r="P148" s="252">
        <v>40000</v>
      </c>
      <c r="Q148" s="253">
        <f t="shared" ref="Q148:Q151" si="36">LOG10(1/P148)</f>
        <v>-4.6020599913279625</v>
      </c>
      <c r="R148" s="254">
        <f t="shared" ref="R148:R151" si="37">D12</f>
        <v>0</v>
      </c>
      <c r="S148" s="254" t="e">
        <f>IF($O148="x","",P148*10^((R148-'KAPA Standards Output'!$Q$15)/'KAPA Standards Output'!$Q$14))</f>
        <v>#DIV/0!</v>
      </c>
      <c r="T148" s="252" t="s">
        <v>162</v>
      </c>
      <c r="U148" s="255"/>
      <c r="V148" s="256" t="s">
        <v>613</v>
      </c>
      <c r="W148" s="257">
        <f>INTERCEPT(R148:R152,Q148:Q152)</f>
        <v>0</v>
      </c>
      <c r="X148" s="244"/>
      <c r="Y148" s="244"/>
      <c r="Z148" s="244"/>
      <c r="AA148" s="247"/>
      <c r="AB148" s="247"/>
      <c r="AC148" s="247"/>
      <c r="AD148" s="243"/>
      <c r="AE148" s="243"/>
      <c r="AF148" s="243"/>
      <c r="AG148" s="243"/>
      <c r="AH148" s="243"/>
      <c r="AI148" s="243"/>
      <c r="AJ148" s="244"/>
      <c r="AK148" s="244"/>
      <c r="AL148" s="6"/>
      <c r="AM148" s="247"/>
      <c r="AN148" s="247"/>
      <c r="AO148" s="247"/>
      <c r="AP148" s="247"/>
      <c r="AQ148" s="247"/>
    </row>
    <row r="149" spans="1:43" ht="45" customHeight="1">
      <c r="A149" s="247"/>
      <c r="B149" s="247"/>
      <c r="C149" s="243"/>
      <c r="D149" s="243"/>
      <c r="E149" s="243"/>
      <c r="F149" s="243"/>
      <c r="G149" s="243"/>
      <c r="H149" s="243"/>
      <c r="I149" s="243"/>
      <c r="J149" s="243"/>
      <c r="K149" s="243"/>
      <c r="L149" s="243"/>
      <c r="M149" s="243"/>
      <c r="N149" s="243"/>
      <c r="O149" s="243"/>
      <c r="P149" s="258">
        <v>200000</v>
      </c>
      <c r="Q149" s="259">
        <f t="shared" si="36"/>
        <v>-5.3010299956639813</v>
      </c>
      <c r="R149" s="260">
        <f t="shared" si="37"/>
        <v>0</v>
      </c>
      <c r="S149" s="260" t="e">
        <f>IF($O149="x","",P149*10^((R149-'KAPA Standards Output'!$Q$15)/'KAPA Standards Output'!$Q$14))</f>
        <v>#DIV/0!</v>
      </c>
      <c r="T149" s="260">
        <f t="shared" ref="T149:T151" si="38">R149-R148</f>
        <v>0</v>
      </c>
      <c r="U149" s="255"/>
      <c r="V149" s="256" t="s">
        <v>615</v>
      </c>
      <c r="W149" s="257" t="e">
        <f>RSQ(R148:R152,Q148:Q152)</f>
        <v>#DIV/0!</v>
      </c>
      <c r="X149" s="244"/>
      <c r="Y149" s="244"/>
      <c r="Z149" s="244"/>
      <c r="AA149" s="247"/>
      <c r="AB149" s="247"/>
      <c r="AC149" s="247"/>
      <c r="AD149" s="243"/>
      <c r="AE149" s="243"/>
      <c r="AF149" s="243"/>
      <c r="AG149" s="243"/>
      <c r="AH149" s="243"/>
      <c r="AI149" s="243"/>
      <c r="AJ149" s="244"/>
      <c r="AK149" s="244"/>
      <c r="AL149" s="6"/>
      <c r="AM149" s="247"/>
      <c r="AN149" s="247"/>
      <c r="AO149" s="247"/>
      <c r="AP149" s="247"/>
      <c r="AQ149" s="247"/>
    </row>
    <row r="150" spans="1:43" ht="45" customHeight="1">
      <c r="A150" s="247"/>
      <c r="B150" s="247"/>
      <c r="C150" s="243"/>
      <c r="D150" s="243"/>
      <c r="E150" s="243"/>
      <c r="F150" s="243"/>
      <c r="G150" s="243"/>
      <c r="H150" s="243"/>
      <c r="I150" s="243"/>
      <c r="J150" s="243"/>
      <c r="K150" s="243"/>
      <c r="L150" s="243"/>
      <c r="M150" s="243"/>
      <c r="N150" s="243"/>
      <c r="O150" s="243"/>
      <c r="P150" s="258">
        <v>1000000</v>
      </c>
      <c r="Q150" s="259">
        <f t="shared" si="36"/>
        <v>-6</v>
      </c>
      <c r="R150" s="260">
        <f t="shared" si="37"/>
        <v>0</v>
      </c>
      <c r="S150" s="260" t="e">
        <f>IF($O150="x","",P150*10^((R150-'KAPA Standards Output'!$Q$15)/'KAPA Standards Output'!$Q$14))</f>
        <v>#DIV/0!</v>
      </c>
      <c r="T150" s="260">
        <f t="shared" si="38"/>
        <v>0</v>
      </c>
      <c r="U150" s="255"/>
      <c r="V150" s="262" t="s">
        <v>619</v>
      </c>
      <c r="W150" s="263" t="e">
        <f>10^(-1/W147)-1</f>
        <v>#DIV/0!</v>
      </c>
      <c r="X150" s="264"/>
      <c r="Y150" s="244"/>
      <c r="Z150" s="244"/>
      <c r="AA150" s="247"/>
      <c r="AB150" s="247"/>
      <c r="AC150" s="247"/>
      <c r="AD150" s="243"/>
      <c r="AE150" s="243"/>
      <c r="AF150" s="243"/>
      <c r="AG150" s="243"/>
      <c r="AH150" s="243"/>
      <c r="AI150" s="243"/>
      <c r="AJ150" s="244"/>
      <c r="AK150" s="244"/>
      <c r="AL150" s="6"/>
      <c r="AM150" s="247"/>
      <c r="AN150" s="247"/>
      <c r="AO150" s="247"/>
      <c r="AP150" s="247"/>
      <c r="AQ150" s="247"/>
    </row>
    <row r="151" spans="1:43" ht="45" customHeight="1">
      <c r="A151" s="247"/>
      <c r="B151" s="247"/>
      <c r="C151" s="243"/>
      <c r="D151" s="243"/>
      <c r="E151" s="243"/>
      <c r="F151" s="243"/>
      <c r="G151" s="243"/>
      <c r="H151" s="243"/>
      <c r="I151" s="243"/>
      <c r="J151" s="243"/>
      <c r="K151" s="243"/>
      <c r="L151" s="243"/>
      <c r="M151" s="243"/>
      <c r="N151" s="243"/>
      <c r="O151" s="243"/>
      <c r="P151" s="270">
        <v>5000000</v>
      </c>
      <c r="Q151" s="271">
        <f t="shared" si="36"/>
        <v>-6.6989700043360187</v>
      </c>
      <c r="R151" s="272">
        <f t="shared" si="37"/>
        <v>0</v>
      </c>
      <c r="S151" s="272" t="e">
        <f>IF($O151="x","",P151*10^((R151-'KAPA Standards Output'!$Q$15)/'KAPA Standards Output'!$Q$14))</f>
        <v>#DIV/0!</v>
      </c>
      <c r="T151" s="272">
        <f t="shared" si="38"/>
        <v>0</v>
      </c>
      <c r="U151" s="255"/>
      <c r="V151" s="262" t="s">
        <v>638</v>
      </c>
      <c r="W151" s="271">
        <f>AVERAGE(T149:T151)</f>
        <v>0</v>
      </c>
      <c r="X151" s="264"/>
      <c r="Y151" s="244"/>
      <c r="Z151" s="244"/>
      <c r="AA151" s="247"/>
      <c r="AB151" s="247"/>
      <c r="AC151" s="247"/>
      <c r="AD151" s="243"/>
      <c r="AE151" s="243"/>
      <c r="AF151" s="243"/>
      <c r="AG151" s="243"/>
      <c r="AH151" s="243"/>
      <c r="AI151" s="243"/>
      <c r="AJ151" s="244"/>
      <c r="AK151" s="244"/>
      <c r="AL151" s="6"/>
      <c r="AM151" s="247"/>
      <c r="AN151" s="247"/>
      <c r="AO151" s="247"/>
      <c r="AP151" s="247"/>
      <c r="AQ151" s="247"/>
    </row>
    <row r="152" spans="1:43" ht="45" customHeight="1">
      <c r="A152" s="247"/>
      <c r="B152" s="247"/>
      <c r="C152" s="243"/>
      <c r="D152" s="243"/>
      <c r="E152" s="243"/>
      <c r="F152" s="243"/>
      <c r="G152" s="243"/>
      <c r="H152" s="243"/>
      <c r="I152" s="243"/>
      <c r="J152" s="243"/>
      <c r="K152" s="243"/>
      <c r="L152" s="243"/>
      <c r="M152" s="243"/>
      <c r="N152" s="243"/>
      <c r="O152" s="243"/>
      <c r="P152" s="247"/>
      <c r="Q152" s="278"/>
      <c r="R152" s="247"/>
      <c r="S152" s="247"/>
      <c r="T152" s="244"/>
      <c r="U152" s="247"/>
      <c r="V152" s="279" t="s">
        <v>639</v>
      </c>
      <c r="W152" s="280" t="e">
        <f>(SUMIF(S148:S151,"&gt;0")/(COUNTIF(S148:S151,"&gt;0")))*$I$19/(IF(W153="",$I$20,W153))/1000</f>
        <v>#DIV/0!</v>
      </c>
      <c r="X152" s="264"/>
      <c r="Y152" s="244"/>
      <c r="Z152" s="244"/>
      <c r="AA152" s="247"/>
      <c r="AB152" s="247"/>
      <c r="AC152" s="247"/>
      <c r="AD152" s="243"/>
      <c r="AE152" s="243"/>
      <c r="AF152" s="243"/>
      <c r="AG152" s="243"/>
      <c r="AH152" s="243"/>
      <c r="AI152" s="243"/>
      <c r="AJ152" s="244"/>
      <c r="AK152" s="244"/>
      <c r="AL152" s="6"/>
      <c r="AM152" s="247"/>
      <c r="AN152" s="247"/>
      <c r="AO152" s="247"/>
      <c r="AP152" s="247"/>
      <c r="AQ152" s="247"/>
    </row>
    <row r="153" spans="1:43" ht="45" customHeight="1">
      <c r="A153" s="247"/>
      <c r="B153" s="247"/>
      <c r="C153" s="243"/>
      <c r="D153" s="243"/>
      <c r="E153" s="243"/>
      <c r="F153" s="243"/>
      <c r="G153" s="243"/>
      <c r="H153" s="243"/>
      <c r="I153" s="243"/>
      <c r="J153" s="243"/>
      <c r="K153" s="243"/>
      <c r="L153" s="243"/>
      <c r="M153" s="243"/>
      <c r="N153" s="243"/>
      <c r="O153" s="243"/>
      <c r="P153" s="247"/>
      <c r="Q153" s="247"/>
      <c r="R153" s="247"/>
      <c r="S153" s="247"/>
      <c r="T153" s="244"/>
      <c r="U153" s="247"/>
      <c r="V153" s="283" t="s">
        <v>640</v>
      </c>
      <c r="W153" s="284"/>
      <c r="X153" s="264"/>
      <c r="Y153" s="244"/>
      <c r="Z153" s="244"/>
      <c r="AA153" s="247"/>
      <c r="AB153" s="247"/>
      <c r="AC153" s="247"/>
      <c r="AD153" s="243"/>
      <c r="AE153" s="243"/>
      <c r="AF153" s="243"/>
      <c r="AG153" s="243"/>
      <c r="AH153" s="243"/>
      <c r="AI153" s="243"/>
      <c r="AJ153" s="244"/>
      <c r="AK153" s="244"/>
      <c r="AL153" s="6"/>
      <c r="AM153" s="247"/>
      <c r="AN153" s="247"/>
      <c r="AO153" s="247"/>
      <c r="AP153" s="247"/>
      <c r="AQ153" s="247"/>
    </row>
    <row r="154" spans="1:43" ht="45" customHeight="1">
      <c r="A154" s="247"/>
      <c r="B154" s="247"/>
      <c r="C154" s="243"/>
      <c r="D154" s="243"/>
      <c r="E154" s="243"/>
      <c r="F154" s="243"/>
      <c r="G154" s="243"/>
      <c r="H154" s="243"/>
      <c r="I154" s="243"/>
      <c r="J154" s="243"/>
      <c r="K154" s="243"/>
      <c r="L154" s="243"/>
      <c r="M154" s="243"/>
      <c r="N154" s="243"/>
      <c r="O154" s="243"/>
      <c r="P154" s="243"/>
      <c r="Q154" s="243"/>
      <c r="R154" s="290"/>
      <c r="S154" s="247"/>
      <c r="T154" s="244"/>
      <c r="U154" s="247"/>
      <c r="V154" s="243"/>
      <c r="W154" s="243"/>
      <c r="X154" s="247"/>
      <c r="Y154" s="244"/>
      <c r="Z154" s="244"/>
      <c r="AA154" s="247"/>
      <c r="AB154" s="247"/>
      <c r="AC154" s="247"/>
      <c r="AD154" s="243"/>
      <c r="AE154" s="243"/>
      <c r="AF154" s="243"/>
      <c r="AG154" s="243"/>
      <c r="AH154" s="243"/>
      <c r="AI154" s="243"/>
      <c r="AJ154" s="244"/>
      <c r="AK154" s="244"/>
      <c r="AL154" s="6"/>
      <c r="AM154" s="247"/>
      <c r="AN154" s="247"/>
      <c r="AO154" s="247"/>
      <c r="AP154" s="247"/>
      <c r="AQ154" s="247"/>
    </row>
    <row r="155" spans="1:43" ht="45" customHeight="1">
      <c r="A155" s="247"/>
      <c r="B155" s="247"/>
      <c r="C155" s="243"/>
      <c r="D155" s="243"/>
      <c r="E155" s="243"/>
      <c r="F155" s="243"/>
      <c r="G155" s="243"/>
      <c r="H155" s="243"/>
      <c r="I155" s="243"/>
      <c r="J155" s="243"/>
      <c r="K155" s="243"/>
      <c r="L155" s="243"/>
      <c r="M155" s="243"/>
      <c r="N155" s="243"/>
      <c r="O155" s="243"/>
      <c r="P155" s="243"/>
      <c r="Q155" s="243"/>
      <c r="R155" s="290"/>
      <c r="S155" s="247"/>
      <c r="T155" s="244"/>
      <c r="U155" s="247"/>
      <c r="V155" s="243"/>
      <c r="W155" s="243"/>
      <c r="X155" s="247"/>
      <c r="Y155" s="244"/>
      <c r="Z155" s="244"/>
      <c r="AA155" s="247"/>
      <c r="AB155" s="247"/>
      <c r="AC155" s="247"/>
      <c r="AD155" s="243"/>
      <c r="AE155" s="243"/>
      <c r="AF155" s="243"/>
      <c r="AG155" s="243"/>
      <c r="AH155" s="243"/>
      <c r="AI155" s="243"/>
      <c r="AJ155" s="244"/>
      <c r="AK155" s="244"/>
      <c r="AL155" s="6"/>
      <c r="AM155" s="247"/>
      <c r="AN155" s="247"/>
      <c r="AO155" s="247"/>
      <c r="AP155" s="247"/>
      <c r="AQ155" s="247"/>
    </row>
    <row r="156" spans="1:43" ht="45" customHeight="1">
      <c r="A156" s="247"/>
      <c r="B156" s="247"/>
      <c r="C156" s="243"/>
      <c r="D156" s="243"/>
      <c r="E156" s="243"/>
      <c r="F156" s="243"/>
      <c r="G156" s="243"/>
      <c r="H156" s="243"/>
      <c r="I156" s="243"/>
      <c r="J156" s="243"/>
      <c r="K156" s="243"/>
      <c r="L156" s="243"/>
      <c r="M156" s="243"/>
      <c r="N156" s="243"/>
      <c r="O156" s="243"/>
      <c r="P156" s="243"/>
      <c r="Q156" s="243"/>
      <c r="R156" s="290"/>
      <c r="S156" s="247"/>
      <c r="T156" s="247"/>
      <c r="U156" s="247"/>
      <c r="V156" s="243"/>
      <c r="W156" s="243"/>
      <c r="X156" s="295"/>
      <c r="Y156" s="244"/>
      <c r="Z156" s="244"/>
      <c r="AA156" s="247"/>
      <c r="AB156" s="247"/>
      <c r="AC156" s="247"/>
      <c r="AD156" s="243"/>
      <c r="AE156" s="243"/>
      <c r="AF156" s="243"/>
      <c r="AG156" s="243"/>
      <c r="AH156" s="243"/>
      <c r="AI156" s="243"/>
      <c r="AJ156" s="244"/>
      <c r="AK156" s="244"/>
      <c r="AL156" s="6"/>
      <c r="AM156" s="247"/>
      <c r="AN156" s="247"/>
      <c r="AO156" s="247"/>
      <c r="AP156" s="247"/>
      <c r="AQ156" s="247"/>
    </row>
    <row r="157" spans="1:43" ht="45" customHeight="1">
      <c r="A157" s="247"/>
      <c r="B157" s="247"/>
      <c r="C157" s="243"/>
      <c r="D157" s="243"/>
      <c r="E157" s="243"/>
      <c r="F157" s="243"/>
      <c r="G157" s="243"/>
      <c r="H157" s="243"/>
      <c r="I157" s="243"/>
      <c r="J157" s="243"/>
      <c r="K157" s="243"/>
      <c r="L157" s="243"/>
      <c r="M157" s="243"/>
      <c r="N157" s="243"/>
      <c r="O157" s="243"/>
      <c r="P157" s="246" t="s">
        <v>657</v>
      </c>
      <c r="Q157" s="647" t="s">
        <v>635</v>
      </c>
      <c r="R157" s="606"/>
      <c r="S157" s="606"/>
      <c r="T157" s="606"/>
      <c r="U157" s="606"/>
      <c r="V157" s="606"/>
      <c r="W157" s="607"/>
      <c r="X157" s="244"/>
      <c r="Y157" s="244"/>
      <c r="Z157" s="244"/>
      <c r="AA157" s="247"/>
      <c r="AB157" s="243"/>
      <c r="AC157" s="243"/>
      <c r="AD157" s="243"/>
      <c r="AE157" s="243"/>
      <c r="AF157" s="243"/>
      <c r="AG157" s="243"/>
      <c r="AH157" s="243"/>
      <c r="AI157" s="247"/>
      <c r="AJ157" s="244"/>
      <c r="AK157" s="244"/>
      <c r="AL157" s="6"/>
      <c r="AM157" s="247"/>
      <c r="AN157" s="247"/>
      <c r="AO157" s="247"/>
      <c r="AP157" s="247"/>
      <c r="AQ157" s="247"/>
    </row>
    <row r="158" spans="1:43" ht="45" customHeight="1">
      <c r="A158" s="247"/>
      <c r="B158" s="247"/>
      <c r="C158" s="243"/>
      <c r="D158" s="243"/>
      <c r="E158" s="243"/>
      <c r="F158" s="243"/>
      <c r="G158" s="243"/>
      <c r="H158" s="243"/>
      <c r="I158" s="243"/>
      <c r="J158" s="243"/>
      <c r="K158" s="243"/>
      <c r="L158" s="243"/>
      <c r="M158" s="243"/>
      <c r="N158" s="243"/>
      <c r="O158" s="243"/>
      <c r="P158" s="247"/>
      <c r="Q158" s="247"/>
      <c r="R158" s="247"/>
      <c r="S158" s="247"/>
      <c r="T158" s="247"/>
      <c r="U158" s="247"/>
      <c r="V158" s="248"/>
      <c r="W158" s="248"/>
      <c r="X158" s="244"/>
      <c r="Y158" s="244"/>
      <c r="Z158" s="244"/>
      <c r="AA158" s="247"/>
      <c r="AB158" s="243"/>
      <c r="AC158" s="243"/>
      <c r="AD158" s="243"/>
      <c r="AE158" s="243"/>
      <c r="AF158" s="243"/>
      <c r="AG158" s="243"/>
      <c r="AH158" s="243"/>
      <c r="AI158" s="243"/>
      <c r="AJ158" s="244"/>
      <c r="AK158" s="244"/>
      <c r="AL158" s="6"/>
      <c r="AM158" s="247"/>
      <c r="AN158" s="247"/>
      <c r="AO158" s="247"/>
      <c r="AP158" s="247"/>
      <c r="AQ158" s="247"/>
    </row>
    <row r="159" spans="1:43" ht="45" customHeight="1">
      <c r="A159" s="247"/>
      <c r="B159" s="247"/>
      <c r="C159" s="243"/>
      <c r="D159" s="243"/>
      <c r="E159" s="243"/>
      <c r="F159" s="243"/>
      <c r="G159" s="243"/>
      <c r="H159" s="243"/>
      <c r="I159" s="243"/>
      <c r="J159" s="243"/>
      <c r="K159" s="243"/>
      <c r="L159" s="243"/>
      <c r="M159" s="243"/>
      <c r="N159" s="243"/>
      <c r="O159" s="243"/>
      <c r="P159" s="249" t="s">
        <v>636</v>
      </c>
      <c r="Q159" s="249" t="s">
        <v>646</v>
      </c>
      <c r="R159" s="249" t="s">
        <v>486</v>
      </c>
      <c r="S159" s="249" t="s">
        <v>305</v>
      </c>
      <c r="T159" s="246" t="s">
        <v>591</v>
      </c>
      <c r="U159" s="245"/>
      <c r="V159" s="250" t="s">
        <v>611</v>
      </c>
      <c r="W159" s="251">
        <f>SLOPE(R160:R164,Q160:Q164)</f>
        <v>0</v>
      </c>
      <c r="X159" s="244"/>
      <c r="Y159" s="244"/>
      <c r="Z159" s="244"/>
      <c r="AA159" s="247"/>
      <c r="AB159" s="247"/>
      <c r="AC159" s="247"/>
      <c r="AD159" s="247"/>
      <c r="AE159" s="247"/>
      <c r="AF159" s="247"/>
      <c r="AG159" s="247"/>
      <c r="AH159" s="247"/>
      <c r="AI159" s="243"/>
      <c r="AJ159" s="244"/>
      <c r="AK159" s="244"/>
      <c r="AL159" s="6"/>
      <c r="AM159" s="247"/>
      <c r="AN159" s="247"/>
      <c r="AO159" s="247"/>
      <c r="AP159" s="247"/>
      <c r="AQ159" s="247"/>
    </row>
    <row r="160" spans="1:43" ht="45" customHeight="1">
      <c r="A160" s="247"/>
      <c r="B160" s="247"/>
      <c r="C160" s="243"/>
      <c r="D160" s="243"/>
      <c r="E160" s="243"/>
      <c r="F160" s="243"/>
      <c r="G160" s="243"/>
      <c r="H160" s="243"/>
      <c r="I160" s="243"/>
      <c r="J160" s="243"/>
      <c r="K160" s="243"/>
      <c r="L160" s="243"/>
      <c r="M160" s="243"/>
      <c r="N160" s="243"/>
      <c r="O160" s="243"/>
      <c r="P160" s="252">
        <v>40000</v>
      </c>
      <c r="Q160" s="253">
        <f t="shared" ref="Q160:Q163" si="39">LOG10(1/P160)</f>
        <v>-4.6020599913279625</v>
      </c>
      <c r="R160" s="254">
        <f t="shared" ref="R160:R163" si="40">E12</f>
        <v>0</v>
      </c>
      <c r="S160" s="254" t="e">
        <f>IF($O160="x","",P160*10^((R160-'KAPA Standards Output'!$Q$15)/'KAPA Standards Output'!$Q$14))</f>
        <v>#DIV/0!</v>
      </c>
      <c r="T160" s="252" t="s">
        <v>162</v>
      </c>
      <c r="U160" s="255"/>
      <c r="V160" s="256" t="s">
        <v>613</v>
      </c>
      <c r="W160" s="257">
        <f>INTERCEPT(R160:R164,Q160:Q164)</f>
        <v>0</v>
      </c>
      <c r="X160" s="244"/>
      <c r="Y160" s="244"/>
      <c r="Z160" s="244"/>
      <c r="AA160" s="247"/>
      <c r="AB160" s="247"/>
      <c r="AC160" s="247"/>
      <c r="AD160" s="243"/>
      <c r="AE160" s="243"/>
      <c r="AF160" s="243"/>
      <c r="AG160" s="243"/>
      <c r="AH160" s="243"/>
      <c r="AI160" s="243"/>
      <c r="AJ160" s="244"/>
      <c r="AK160" s="244"/>
      <c r="AL160" s="6"/>
      <c r="AM160" s="247"/>
      <c r="AN160" s="247"/>
      <c r="AO160" s="247"/>
      <c r="AP160" s="247"/>
      <c r="AQ160" s="247"/>
    </row>
    <row r="161" spans="1:43" ht="45" customHeight="1">
      <c r="A161" s="247"/>
      <c r="B161" s="247"/>
      <c r="C161" s="243"/>
      <c r="D161" s="243"/>
      <c r="E161" s="243"/>
      <c r="F161" s="243"/>
      <c r="G161" s="243"/>
      <c r="H161" s="243"/>
      <c r="I161" s="243"/>
      <c r="J161" s="243"/>
      <c r="K161" s="243"/>
      <c r="L161" s="243"/>
      <c r="M161" s="243"/>
      <c r="N161" s="243"/>
      <c r="O161" s="243"/>
      <c r="P161" s="258">
        <v>200000</v>
      </c>
      <c r="Q161" s="259">
        <f t="shared" si="39"/>
        <v>-5.3010299956639813</v>
      </c>
      <c r="R161" s="260">
        <f t="shared" si="40"/>
        <v>0</v>
      </c>
      <c r="S161" s="260" t="e">
        <f>IF($O161="x","",P161*10^((R161-'KAPA Standards Output'!$Q$15)/'KAPA Standards Output'!$Q$14))</f>
        <v>#DIV/0!</v>
      </c>
      <c r="T161" s="260">
        <f t="shared" ref="T161:T163" si="41">R161-R160</f>
        <v>0</v>
      </c>
      <c r="U161" s="255"/>
      <c r="V161" s="256" t="s">
        <v>615</v>
      </c>
      <c r="W161" s="257" t="e">
        <f>RSQ(R160:R164,Q160:Q164)</f>
        <v>#DIV/0!</v>
      </c>
      <c r="X161" s="244"/>
      <c r="Y161" s="244"/>
      <c r="Z161" s="244"/>
      <c r="AA161" s="247"/>
      <c r="AB161" s="247"/>
      <c r="AC161" s="247"/>
      <c r="AD161" s="243"/>
      <c r="AE161" s="243"/>
      <c r="AF161" s="243"/>
      <c r="AG161" s="243"/>
      <c r="AH161" s="243"/>
      <c r="AI161" s="243"/>
      <c r="AJ161" s="244"/>
      <c r="AK161" s="244"/>
      <c r="AL161" s="6"/>
      <c r="AM161" s="247"/>
      <c r="AN161" s="247"/>
      <c r="AO161" s="247"/>
      <c r="AP161" s="247"/>
      <c r="AQ161" s="247"/>
    </row>
    <row r="162" spans="1:43" ht="45" customHeight="1">
      <c r="A162" s="247"/>
      <c r="B162" s="247"/>
      <c r="C162" s="243"/>
      <c r="D162" s="243"/>
      <c r="E162" s="243"/>
      <c r="F162" s="243"/>
      <c r="G162" s="243"/>
      <c r="H162" s="243"/>
      <c r="I162" s="243"/>
      <c r="J162" s="243"/>
      <c r="K162" s="243"/>
      <c r="L162" s="243"/>
      <c r="M162" s="243"/>
      <c r="N162" s="243"/>
      <c r="O162" s="243"/>
      <c r="P162" s="258">
        <v>1000000</v>
      </c>
      <c r="Q162" s="259">
        <f t="shared" si="39"/>
        <v>-6</v>
      </c>
      <c r="R162" s="260">
        <f t="shared" si="40"/>
        <v>0</v>
      </c>
      <c r="S162" s="260" t="e">
        <f>IF($O162="x","",P162*10^((R162-'KAPA Standards Output'!$Q$15)/'KAPA Standards Output'!$Q$14))</f>
        <v>#DIV/0!</v>
      </c>
      <c r="T162" s="260">
        <f t="shared" si="41"/>
        <v>0</v>
      </c>
      <c r="U162" s="255"/>
      <c r="V162" s="262" t="s">
        <v>619</v>
      </c>
      <c r="W162" s="263" t="e">
        <f>10^(-1/W159)-1</f>
        <v>#DIV/0!</v>
      </c>
      <c r="X162" s="264"/>
      <c r="Y162" s="244"/>
      <c r="Z162" s="244"/>
      <c r="AA162" s="247"/>
      <c r="AB162" s="247"/>
      <c r="AC162" s="247"/>
      <c r="AD162" s="243"/>
      <c r="AE162" s="243"/>
      <c r="AF162" s="243"/>
      <c r="AG162" s="243"/>
      <c r="AH162" s="243"/>
      <c r="AI162" s="243"/>
      <c r="AJ162" s="244"/>
      <c r="AK162" s="244"/>
      <c r="AL162" s="6"/>
      <c r="AM162" s="247"/>
      <c r="AN162" s="247"/>
      <c r="AO162" s="247"/>
      <c r="AP162" s="247"/>
      <c r="AQ162" s="247"/>
    </row>
    <row r="163" spans="1:43" ht="45" customHeight="1">
      <c r="A163" s="247"/>
      <c r="B163" s="247"/>
      <c r="C163" s="243"/>
      <c r="D163" s="243"/>
      <c r="E163" s="243"/>
      <c r="F163" s="243"/>
      <c r="G163" s="243"/>
      <c r="H163" s="243"/>
      <c r="I163" s="243"/>
      <c r="J163" s="243"/>
      <c r="K163" s="243"/>
      <c r="L163" s="243"/>
      <c r="M163" s="243"/>
      <c r="N163" s="243"/>
      <c r="O163" s="243"/>
      <c r="P163" s="270">
        <v>5000000</v>
      </c>
      <c r="Q163" s="271">
        <f t="shared" si="39"/>
        <v>-6.6989700043360187</v>
      </c>
      <c r="R163" s="272">
        <f t="shared" si="40"/>
        <v>0</v>
      </c>
      <c r="S163" s="272" t="e">
        <f>IF($O163="x","",P163*10^((R163-'KAPA Standards Output'!$Q$15)/'KAPA Standards Output'!$Q$14))</f>
        <v>#DIV/0!</v>
      </c>
      <c r="T163" s="272">
        <f t="shared" si="41"/>
        <v>0</v>
      </c>
      <c r="U163" s="255"/>
      <c r="V163" s="262" t="s">
        <v>638</v>
      </c>
      <c r="W163" s="271">
        <f>AVERAGE(T161:T163)</f>
        <v>0</v>
      </c>
      <c r="X163" s="264"/>
      <c r="Y163" s="244"/>
      <c r="Z163" s="244"/>
      <c r="AA163" s="247"/>
      <c r="AB163" s="247"/>
      <c r="AC163" s="247"/>
      <c r="AD163" s="243"/>
      <c r="AE163" s="243"/>
      <c r="AF163" s="243"/>
      <c r="AG163" s="243"/>
      <c r="AH163" s="243"/>
      <c r="AI163" s="243"/>
      <c r="AJ163" s="244"/>
      <c r="AK163" s="244"/>
      <c r="AL163" s="6"/>
      <c r="AM163" s="247"/>
      <c r="AN163" s="247"/>
      <c r="AO163" s="247"/>
      <c r="AP163" s="247"/>
      <c r="AQ163" s="247"/>
    </row>
    <row r="164" spans="1:43" ht="45" customHeight="1">
      <c r="A164" s="247"/>
      <c r="B164" s="247"/>
      <c r="C164" s="243"/>
      <c r="D164" s="243"/>
      <c r="E164" s="243"/>
      <c r="F164" s="243"/>
      <c r="G164" s="243"/>
      <c r="H164" s="243"/>
      <c r="I164" s="243"/>
      <c r="J164" s="243"/>
      <c r="K164" s="243"/>
      <c r="L164" s="243"/>
      <c r="M164" s="243"/>
      <c r="N164" s="243"/>
      <c r="O164" s="243"/>
      <c r="P164" s="247"/>
      <c r="Q164" s="278"/>
      <c r="R164" s="247"/>
      <c r="S164" s="247"/>
      <c r="T164" s="244"/>
      <c r="U164" s="247"/>
      <c r="V164" s="279" t="s">
        <v>639</v>
      </c>
      <c r="W164" s="280" t="e">
        <f>(SUMIF(S160:S163,"&gt;0")/(COUNTIF(S160:S163,"&gt;0")))*$I$19/(IF(W165="",$I$20,W165))/1000</f>
        <v>#DIV/0!</v>
      </c>
      <c r="X164" s="264"/>
      <c r="Y164" s="244"/>
      <c r="Z164" s="244"/>
      <c r="AA164" s="247"/>
      <c r="AB164" s="247"/>
      <c r="AC164" s="247"/>
      <c r="AD164" s="243"/>
      <c r="AE164" s="243"/>
      <c r="AF164" s="243"/>
      <c r="AG164" s="243"/>
      <c r="AH164" s="243"/>
      <c r="AI164" s="243"/>
      <c r="AJ164" s="244"/>
      <c r="AK164" s="244"/>
      <c r="AL164" s="6"/>
      <c r="AM164" s="247"/>
      <c r="AN164" s="247"/>
      <c r="AO164" s="247"/>
      <c r="AP164" s="247"/>
      <c r="AQ164" s="247"/>
    </row>
    <row r="165" spans="1:43" ht="45" customHeight="1">
      <c r="A165" s="247"/>
      <c r="B165" s="247"/>
      <c r="C165" s="243"/>
      <c r="D165" s="243"/>
      <c r="E165" s="243"/>
      <c r="F165" s="243"/>
      <c r="G165" s="243"/>
      <c r="H165" s="243"/>
      <c r="I165" s="243"/>
      <c r="J165" s="243"/>
      <c r="K165" s="243"/>
      <c r="L165" s="243"/>
      <c r="M165" s="243"/>
      <c r="N165" s="243"/>
      <c r="O165" s="243"/>
      <c r="P165" s="247"/>
      <c r="Q165" s="247"/>
      <c r="R165" s="247"/>
      <c r="S165" s="247"/>
      <c r="T165" s="244"/>
      <c r="U165" s="247"/>
      <c r="V165" s="283" t="s">
        <v>640</v>
      </c>
      <c r="W165" s="284"/>
      <c r="X165" s="264"/>
      <c r="Y165" s="244"/>
      <c r="Z165" s="244"/>
      <c r="AA165" s="247"/>
      <c r="AB165" s="247"/>
      <c r="AC165" s="247"/>
      <c r="AD165" s="243"/>
      <c r="AE165" s="243"/>
      <c r="AF165" s="243"/>
      <c r="AG165" s="243"/>
      <c r="AH165" s="243"/>
      <c r="AI165" s="243"/>
      <c r="AJ165" s="244"/>
      <c r="AK165" s="244"/>
      <c r="AL165" s="6"/>
      <c r="AM165" s="247"/>
      <c r="AN165" s="247"/>
      <c r="AO165" s="247"/>
      <c r="AP165" s="247"/>
      <c r="AQ165" s="247"/>
    </row>
    <row r="166" spans="1:43" ht="45" customHeight="1">
      <c r="A166" s="247"/>
      <c r="B166" s="247"/>
      <c r="C166" s="243"/>
      <c r="D166" s="243"/>
      <c r="E166" s="243"/>
      <c r="F166" s="243"/>
      <c r="G166" s="243"/>
      <c r="H166" s="243"/>
      <c r="I166" s="243"/>
      <c r="J166" s="243"/>
      <c r="K166" s="243"/>
      <c r="L166" s="243"/>
      <c r="M166" s="243"/>
      <c r="N166" s="243"/>
      <c r="O166" s="244"/>
      <c r="P166" s="244"/>
      <c r="Q166" s="244"/>
      <c r="R166" s="244"/>
      <c r="S166" s="244"/>
      <c r="T166" s="244"/>
      <c r="U166" s="244"/>
      <c r="V166" s="244"/>
      <c r="W166" s="244"/>
      <c r="X166" s="244"/>
      <c r="Y166" s="244"/>
      <c r="Z166" s="244"/>
      <c r="AA166" s="247"/>
      <c r="AB166" s="247"/>
      <c r="AC166" s="247"/>
      <c r="AD166" s="243"/>
      <c r="AE166" s="243"/>
      <c r="AF166" s="243"/>
      <c r="AG166" s="243"/>
      <c r="AH166" s="243"/>
      <c r="AI166" s="243"/>
      <c r="AJ166" s="244"/>
      <c r="AK166" s="244"/>
      <c r="AL166" s="6"/>
      <c r="AM166" s="247"/>
      <c r="AN166" s="247"/>
      <c r="AO166" s="247"/>
      <c r="AP166" s="247"/>
      <c r="AQ166" s="247"/>
    </row>
    <row r="167" spans="1:43" ht="45" customHeight="1">
      <c r="A167" s="247"/>
      <c r="B167" s="247"/>
      <c r="C167" s="243"/>
      <c r="D167" s="243"/>
      <c r="E167" s="243"/>
      <c r="F167" s="243"/>
      <c r="G167" s="243"/>
      <c r="H167" s="243"/>
      <c r="I167" s="243"/>
      <c r="J167" s="243"/>
      <c r="K167" s="243"/>
      <c r="L167" s="243"/>
      <c r="M167" s="243"/>
      <c r="N167" s="243"/>
      <c r="O167" s="244"/>
      <c r="P167" s="244"/>
      <c r="Q167" s="244"/>
      <c r="R167" s="244"/>
      <c r="S167" s="244"/>
      <c r="T167" s="244"/>
      <c r="U167" s="244"/>
      <c r="V167" s="244"/>
      <c r="W167" s="244"/>
      <c r="X167" s="244"/>
      <c r="Y167" s="244"/>
      <c r="Z167" s="244"/>
      <c r="AA167" s="244"/>
      <c r="AB167" s="244"/>
      <c r="AC167" s="244"/>
      <c r="AD167" s="244"/>
      <c r="AE167" s="244"/>
      <c r="AF167" s="244"/>
      <c r="AG167" s="244"/>
      <c r="AH167" s="244"/>
      <c r="AI167" s="244"/>
      <c r="AJ167" s="244"/>
      <c r="AK167" s="244"/>
      <c r="AL167" s="6"/>
      <c r="AM167" s="247"/>
      <c r="AN167" s="247"/>
      <c r="AO167" s="247"/>
      <c r="AP167" s="247"/>
      <c r="AQ167" s="247"/>
    </row>
    <row r="168" spans="1:43" ht="45" customHeight="1">
      <c r="A168" s="247"/>
      <c r="B168" s="247"/>
      <c r="C168" s="243"/>
      <c r="D168" s="243"/>
      <c r="E168" s="243"/>
      <c r="F168" s="243"/>
      <c r="G168" s="243"/>
      <c r="H168" s="243"/>
      <c r="I168" s="243"/>
      <c r="J168" s="243"/>
      <c r="K168" s="243"/>
      <c r="L168" s="243"/>
      <c r="M168" s="243"/>
      <c r="N168" s="243"/>
      <c r="O168" s="243"/>
      <c r="P168" s="244"/>
      <c r="Q168" s="244"/>
      <c r="R168" s="244"/>
      <c r="S168" s="244"/>
      <c r="T168" s="244"/>
      <c r="U168" s="244"/>
      <c r="V168" s="244"/>
      <c r="W168" s="244"/>
      <c r="X168" s="244"/>
      <c r="Y168" s="244"/>
      <c r="Z168" s="244"/>
      <c r="AA168" s="243"/>
      <c r="AB168" s="243"/>
      <c r="AC168" s="243"/>
      <c r="AD168" s="243"/>
      <c r="AE168" s="243"/>
      <c r="AF168" s="243"/>
      <c r="AG168" s="243"/>
      <c r="AH168" s="243"/>
      <c r="AI168" s="243"/>
      <c r="AJ168" s="244"/>
      <c r="AK168" s="244"/>
      <c r="AL168" s="6"/>
      <c r="AM168" s="247"/>
      <c r="AN168" s="247"/>
      <c r="AO168" s="247"/>
      <c r="AP168" s="247"/>
      <c r="AQ168" s="247"/>
    </row>
    <row r="169" spans="1:43" ht="45" customHeight="1">
      <c r="A169" s="247"/>
      <c r="B169" s="247"/>
      <c r="C169" s="243"/>
      <c r="D169" s="243"/>
      <c r="E169" s="243"/>
      <c r="F169" s="243"/>
      <c r="G169" s="243"/>
      <c r="H169" s="243"/>
      <c r="I169" s="243"/>
      <c r="J169" s="243"/>
      <c r="K169" s="243"/>
      <c r="L169" s="243"/>
      <c r="M169" s="243"/>
      <c r="N169" s="243"/>
      <c r="O169" s="243"/>
      <c r="P169" s="246" t="s">
        <v>658</v>
      </c>
      <c r="Q169" s="647" t="s">
        <v>635</v>
      </c>
      <c r="R169" s="606"/>
      <c r="S169" s="606"/>
      <c r="T169" s="606"/>
      <c r="U169" s="606"/>
      <c r="V169" s="606"/>
      <c r="W169" s="607"/>
      <c r="X169" s="244"/>
      <c r="Y169" s="244"/>
      <c r="Z169" s="244"/>
      <c r="AA169" s="247"/>
      <c r="AB169" s="243"/>
      <c r="AC169" s="243"/>
      <c r="AD169" s="243"/>
      <c r="AE169" s="243"/>
      <c r="AF169" s="243"/>
      <c r="AG169" s="243"/>
      <c r="AH169" s="243"/>
      <c r="AI169" s="247"/>
      <c r="AJ169" s="244"/>
      <c r="AK169" s="244"/>
      <c r="AL169" s="6"/>
      <c r="AM169" s="247"/>
      <c r="AN169" s="247"/>
      <c r="AO169" s="247"/>
      <c r="AP169" s="247"/>
      <c r="AQ169" s="247"/>
    </row>
    <row r="170" spans="1:43" ht="45" customHeight="1">
      <c r="A170" s="247"/>
      <c r="B170" s="247"/>
      <c r="C170" s="243"/>
      <c r="D170" s="243"/>
      <c r="E170" s="243"/>
      <c r="F170" s="243"/>
      <c r="G170" s="243"/>
      <c r="H170" s="243"/>
      <c r="I170" s="243"/>
      <c r="J170" s="243"/>
      <c r="K170" s="243"/>
      <c r="L170" s="243"/>
      <c r="M170" s="243"/>
      <c r="N170" s="243"/>
      <c r="O170" s="243"/>
      <c r="P170" s="247"/>
      <c r="Q170" s="247"/>
      <c r="R170" s="247"/>
      <c r="S170" s="247"/>
      <c r="T170" s="247"/>
      <c r="U170" s="247"/>
      <c r="V170" s="248"/>
      <c r="W170" s="248"/>
      <c r="X170" s="244"/>
      <c r="Y170" s="244"/>
      <c r="Z170" s="244"/>
      <c r="AA170" s="247"/>
      <c r="AB170" s="243"/>
      <c r="AC170" s="243"/>
      <c r="AD170" s="243"/>
      <c r="AE170" s="243"/>
      <c r="AF170" s="243"/>
      <c r="AG170" s="243"/>
      <c r="AH170" s="243"/>
      <c r="AI170" s="243"/>
      <c r="AJ170" s="244"/>
      <c r="AK170" s="244"/>
      <c r="AL170" s="6"/>
      <c r="AM170" s="247"/>
      <c r="AN170" s="247"/>
      <c r="AO170" s="247"/>
      <c r="AP170" s="247"/>
      <c r="AQ170" s="247"/>
    </row>
    <row r="171" spans="1:43" ht="45" customHeight="1">
      <c r="A171" s="247"/>
      <c r="B171" s="247"/>
      <c r="C171" s="243"/>
      <c r="D171" s="243"/>
      <c r="E171" s="243"/>
      <c r="F171" s="243"/>
      <c r="G171" s="243"/>
      <c r="H171" s="243"/>
      <c r="I171" s="243"/>
      <c r="J171" s="243"/>
      <c r="K171" s="243"/>
      <c r="L171" s="243"/>
      <c r="M171" s="243"/>
      <c r="N171" s="243"/>
      <c r="O171" s="243"/>
      <c r="P171" s="249" t="s">
        <v>636</v>
      </c>
      <c r="Q171" s="249" t="s">
        <v>646</v>
      </c>
      <c r="R171" s="249" t="s">
        <v>486</v>
      </c>
      <c r="S171" s="249" t="s">
        <v>305</v>
      </c>
      <c r="T171" s="246" t="s">
        <v>591</v>
      </c>
      <c r="U171" s="245"/>
      <c r="V171" s="250" t="s">
        <v>611</v>
      </c>
      <c r="W171" s="251">
        <f>SLOPE(R172:R176,Q172:Q176)</f>
        <v>0</v>
      </c>
      <c r="X171" s="244"/>
      <c r="Y171" s="244"/>
      <c r="Z171" s="244"/>
      <c r="AA171" s="247"/>
      <c r="AB171" s="247"/>
      <c r="AC171" s="247"/>
      <c r="AD171" s="247"/>
      <c r="AE171" s="247"/>
      <c r="AF171" s="247"/>
      <c r="AG171" s="247"/>
      <c r="AH171" s="247"/>
      <c r="AI171" s="243"/>
      <c r="AJ171" s="244"/>
      <c r="AK171" s="244"/>
      <c r="AL171" s="6"/>
      <c r="AM171" s="247"/>
      <c r="AN171" s="247"/>
      <c r="AO171" s="247"/>
      <c r="AP171" s="247"/>
      <c r="AQ171" s="247"/>
    </row>
    <row r="172" spans="1:43" ht="45" customHeight="1">
      <c r="A172" s="247"/>
      <c r="B172" s="247"/>
      <c r="C172" s="243"/>
      <c r="D172" s="243"/>
      <c r="E172" s="243"/>
      <c r="F172" s="243"/>
      <c r="G172" s="243"/>
      <c r="H172" s="243"/>
      <c r="I172" s="243"/>
      <c r="J172" s="243"/>
      <c r="K172" s="243"/>
      <c r="L172" s="243"/>
      <c r="M172" s="243"/>
      <c r="N172" s="243"/>
      <c r="O172" s="243"/>
      <c r="P172" s="252">
        <v>40000</v>
      </c>
      <c r="Q172" s="253">
        <f t="shared" ref="Q172:Q175" si="42">LOG10(1/P172)</f>
        <v>-4.6020599913279625</v>
      </c>
      <c r="R172" s="254">
        <f t="shared" ref="R172:R175" si="43">F12</f>
        <v>0</v>
      </c>
      <c r="S172" s="254" t="e">
        <f>IF($O172="x","",P172*10^((R172-'KAPA Standards Output'!$Q$15)/'KAPA Standards Output'!$Q$14))</f>
        <v>#DIV/0!</v>
      </c>
      <c r="T172" s="252" t="s">
        <v>162</v>
      </c>
      <c r="U172" s="255"/>
      <c r="V172" s="256" t="s">
        <v>613</v>
      </c>
      <c r="W172" s="257">
        <f>INTERCEPT(R172:R176,Q172:Q176)</f>
        <v>0</v>
      </c>
      <c r="X172" s="244"/>
      <c r="Y172" s="244"/>
      <c r="Z172" s="244"/>
      <c r="AA172" s="247"/>
      <c r="AB172" s="247"/>
      <c r="AC172" s="247"/>
      <c r="AD172" s="243"/>
      <c r="AE172" s="243"/>
      <c r="AF172" s="243"/>
      <c r="AG172" s="243"/>
      <c r="AH172" s="243"/>
      <c r="AI172" s="243"/>
      <c r="AJ172" s="244"/>
      <c r="AK172" s="244"/>
      <c r="AL172" s="6"/>
      <c r="AM172" s="247"/>
      <c r="AN172" s="247"/>
      <c r="AO172" s="247"/>
      <c r="AP172" s="247"/>
      <c r="AQ172" s="247"/>
    </row>
    <row r="173" spans="1:43" ht="45" customHeight="1">
      <c r="A173" s="247"/>
      <c r="B173" s="247"/>
      <c r="C173" s="243"/>
      <c r="D173" s="243"/>
      <c r="E173" s="243"/>
      <c r="F173" s="243"/>
      <c r="G173" s="243"/>
      <c r="H173" s="243"/>
      <c r="I173" s="243"/>
      <c r="J173" s="243"/>
      <c r="K173" s="243"/>
      <c r="L173" s="243"/>
      <c r="M173" s="243"/>
      <c r="N173" s="243"/>
      <c r="O173" s="243"/>
      <c r="P173" s="258">
        <v>200000</v>
      </c>
      <c r="Q173" s="259">
        <f t="shared" si="42"/>
        <v>-5.3010299956639813</v>
      </c>
      <c r="R173" s="260">
        <f t="shared" si="43"/>
        <v>0</v>
      </c>
      <c r="S173" s="260" t="e">
        <f>IF($O173="x","",P173*10^((R173-'KAPA Standards Output'!$Q$15)/'KAPA Standards Output'!$Q$14))</f>
        <v>#DIV/0!</v>
      </c>
      <c r="T173" s="260">
        <f t="shared" ref="T173:T175" si="44">R173-R172</f>
        <v>0</v>
      </c>
      <c r="U173" s="255"/>
      <c r="V173" s="256" t="s">
        <v>615</v>
      </c>
      <c r="W173" s="257" t="e">
        <f>RSQ(R172:R176,Q172:Q176)</f>
        <v>#DIV/0!</v>
      </c>
      <c r="X173" s="244"/>
      <c r="Y173" s="244"/>
      <c r="Z173" s="244"/>
      <c r="AA173" s="247"/>
      <c r="AB173" s="247"/>
      <c r="AC173" s="247"/>
      <c r="AD173" s="243"/>
      <c r="AE173" s="243"/>
      <c r="AF173" s="243"/>
      <c r="AG173" s="243"/>
      <c r="AH173" s="243"/>
      <c r="AI173" s="243"/>
      <c r="AJ173" s="244"/>
      <c r="AK173" s="244"/>
      <c r="AL173" s="6"/>
      <c r="AM173" s="247"/>
      <c r="AN173" s="247"/>
      <c r="AO173" s="247"/>
      <c r="AP173" s="247"/>
      <c r="AQ173" s="247"/>
    </row>
    <row r="174" spans="1:43" ht="45" customHeight="1">
      <c r="A174" s="247"/>
      <c r="B174" s="247"/>
      <c r="C174" s="243"/>
      <c r="D174" s="243"/>
      <c r="E174" s="243"/>
      <c r="F174" s="243"/>
      <c r="G174" s="243"/>
      <c r="H174" s="243"/>
      <c r="I174" s="243"/>
      <c r="J174" s="243"/>
      <c r="K174" s="243"/>
      <c r="L174" s="243"/>
      <c r="M174" s="243"/>
      <c r="N174" s="243"/>
      <c r="O174" s="243"/>
      <c r="P174" s="258">
        <v>1000000</v>
      </c>
      <c r="Q174" s="259">
        <f t="shared" si="42"/>
        <v>-6</v>
      </c>
      <c r="R174" s="260">
        <f t="shared" si="43"/>
        <v>0</v>
      </c>
      <c r="S174" s="260" t="e">
        <f>IF($O174="x","",P174*10^((R174-'KAPA Standards Output'!$Q$15)/'KAPA Standards Output'!$Q$14))</f>
        <v>#DIV/0!</v>
      </c>
      <c r="T174" s="260">
        <f t="shared" si="44"/>
        <v>0</v>
      </c>
      <c r="U174" s="255"/>
      <c r="V174" s="262" t="s">
        <v>619</v>
      </c>
      <c r="W174" s="263" t="e">
        <f>10^(-1/W171)-1</f>
        <v>#DIV/0!</v>
      </c>
      <c r="X174" s="264"/>
      <c r="Y174" s="244"/>
      <c r="Z174" s="244"/>
      <c r="AA174" s="247"/>
      <c r="AB174" s="247"/>
      <c r="AC174" s="247"/>
      <c r="AD174" s="243"/>
      <c r="AE174" s="243"/>
      <c r="AF174" s="243"/>
      <c r="AG174" s="243"/>
      <c r="AH174" s="243"/>
      <c r="AI174" s="243"/>
      <c r="AJ174" s="244"/>
      <c r="AK174" s="244"/>
      <c r="AL174" s="6"/>
      <c r="AM174" s="247"/>
      <c r="AN174" s="247"/>
      <c r="AO174" s="247"/>
      <c r="AP174" s="247"/>
      <c r="AQ174" s="247"/>
    </row>
    <row r="175" spans="1:43" ht="45" customHeight="1">
      <c r="A175" s="247"/>
      <c r="B175" s="247"/>
      <c r="C175" s="243"/>
      <c r="D175" s="243"/>
      <c r="E175" s="243"/>
      <c r="F175" s="243"/>
      <c r="G175" s="243"/>
      <c r="H175" s="243"/>
      <c r="I175" s="243"/>
      <c r="J175" s="243"/>
      <c r="K175" s="243"/>
      <c r="L175" s="243"/>
      <c r="M175" s="243"/>
      <c r="N175" s="243"/>
      <c r="O175" s="243"/>
      <c r="P175" s="270">
        <v>5000000</v>
      </c>
      <c r="Q175" s="271">
        <f t="shared" si="42"/>
        <v>-6.6989700043360187</v>
      </c>
      <c r="R175" s="272">
        <f t="shared" si="43"/>
        <v>0</v>
      </c>
      <c r="S175" s="272" t="e">
        <f>IF($O175="x","",P175*10^((R175-'KAPA Standards Output'!$Q$15)/'KAPA Standards Output'!$Q$14))</f>
        <v>#DIV/0!</v>
      </c>
      <c r="T175" s="272">
        <f t="shared" si="44"/>
        <v>0</v>
      </c>
      <c r="U175" s="255"/>
      <c r="V175" s="262" t="s">
        <v>638</v>
      </c>
      <c r="W175" s="271">
        <f>AVERAGE(T173:T175)</f>
        <v>0</v>
      </c>
      <c r="X175" s="264"/>
      <c r="Y175" s="244"/>
      <c r="Z175" s="244"/>
      <c r="AA175" s="247"/>
      <c r="AB175" s="247"/>
      <c r="AC175" s="247"/>
      <c r="AD175" s="243"/>
      <c r="AE175" s="243"/>
      <c r="AF175" s="243"/>
      <c r="AG175" s="243"/>
      <c r="AH175" s="243"/>
      <c r="AI175" s="243"/>
      <c r="AJ175" s="244"/>
      <c r="AK175" s="244"/>
      <c r="AL175" s="6"/>
      <c r="AM175" s="247"/>
      <c r="AN175" s="247"/>
      <c r="AO175" s="247"/>
      <c r="AP175" s="247"/>
      <c r="AQ175" s="247"/>
    </row>
    <row r="176" spans="1:43" ht="45" customHeight="1">
      <c r="A176" s="247"/>
      <c r="B176" s="247"/>
      <c r="C176" s="243"/>
      <c r="D176" s="243"/>
      <c r="E176" s="243"/>
      <c r="F176" s="243"/>
      <c r="G176" s="243"/>
      <c r="H176" s="243"/>
      <c r="I176" s="243"/>
      <c r="J176" s="243"/>
      <c r="K176" s="243"/>
      <c r="L176" s="243"/>
      <c r="M176" s="243"/>
      <c r="N176" s="243"/>
      <c r="O176" s="243"/>
      <c r="P176" s="247"/>
      <c r="Q176" s="278"/>
      <c r="R176" s="247"/>
      <c r="S176" s="247"/>
      <c r="T176" s="244"/>
      <c r="U176" s="247"/>
      <c r="V176" s="279" t="s">
        <v>639</v>
      </c>
      <c r="W176" s="280" t="e">
        <f>(SUMIF(S172:S175,"&gt;0")/(COUNTIF(S172:S175,"&gt;0")))*$I$19/(IF(W177="",$I$20,W177))/1000</f>
        <v>#DIV/0!</v>
      </c>
      <c r="X176" s="264"/>
      <c r="Y176" s="244"/>
      <c r="Z176" s="244"/>
      <c r="AA176" s="247"/>
      <c r="AB176" s="247"/>
      <c r="AC176" s="247"/>
      <c r="AD176" s="243"/>
      <c r="AE176" s="243"/>
      <c r="AF176" s="243"/>
      <c r="AG176" s="243"/>
      <c r="AH176" s="243"/>
      <c r="AI176" s="243"/>
      <c r="AJ176" s="244"/>
      <c r="AK176" s="244"/>
      <c r="AL176" s="6"/>
      <c r="AM176" s="247"/>
      <c r="AN176" s="247"/>
      <c r="AO176" s="247"/>
      <c r="AP176" s="247"/>
      <c r="AQ176" s="247"/>
    </row>
    <row r="177" spans="1:43" ht="45" customHeight="1">
      <c r="A177" s="247"/>
      <c r="B177" s="247"/>
      <c r="C177" s="243"/>
      <c r="D177" s="243"/>
      <c r="E177" s="243"/>
      <c r="F177" s="243"/>
      <c r="G177" s="243"/>
      <c r="H177" s="243"/>
      <c r="I177" s="243"/>
      <c r="J177" s="243"/>
      <c r="K177" s="243"/>
      <c r="L177" s="243"/>
      <c r="M177" s="243"/>
      <c r="N177" s="243"/>
      <c r="O177" s="243"/>
      <c r="P177" s="247"/>
      <c r="Q177" s="247"/>
      <c r="R177" s="247"/>
      <c r="S177" s="247"/>
      <c r="T177" s="244"/>
      <c r="U177" s="247"/>
      <c r="V177" s="283" t="s">
        <v>640</v>
      </c>
      <c r="W177" s="284"/>
      <c r="X177" s="264"/>
      <c r="Y177" s="244"/>
      <c r="Z177" s="244"/>
      <c r="AA177" s="247"/>
      <c r="AB177" s="247"/>
      <c r="AC177" s="247"/>
      <c r="AD177" s="243"/>
      <c r="AE177" s="243"/>
      <c r="AF177" s="243"/>
      <c r="AG177" s="243"/>
      <c r="AH177" s="243"/>
      <c r="AI177" s="243"/>
      <c r="AJ177" s="244"/>
      <c r="AK177" s="244"/>
      <c r="AL177" s="6"/>
      <c r="AM177" s="247"/>
      <c r="AN177" s="247"/>
      <c r="AO177" s="247"/>
      <c r="AP177" s="247"/>
      <c r="AQ177" s="247"/>
    </row>
    <row r="178" spans="1:43" ht="45" customHeight="1">
      <c r="A178" s="247"/>
      <c r="B178" s="247"/>
      <c r="C178" s="243"/>
      <c r="D178" s="243"/>
      <c r="E178" s="243"/>
      <c r="F178" s="243"/>
      <c r="G178" s="243"/>
      <c r="H178" s="243"/>
      <c r="I178" s="243"/>
      <c r="J178" s="243"/>
      <c r="K178" s="243"/>
      <c r="L178" s="243"/>
      <c r="M178" s="243"/>
      <c r="N178" s="243"/>
      <c r="O178" s="243"/>
      <c r="P178" s="243"/>
      <c r="Q178" s="243"/>
      <c r="R178" s="290"/>
      <c r="S178" s="247"/>
      <c r="T178" s="244"/>
      <c r="U178" s="247"/>
      <c r="V178" s="243"/>
      <c r="W178" s="243"/>
      <c r="X178" s="247"/>
      <c r="Y178" s="244"/>
      <c r="Z178" s="244"/>
      <c r="AA178" s="247"/>
      <c r="AB178" s="247"/>
      <c r="AC178" s="247"/>
      <c r="AD178" s="243"/>
      <c r="AE178" s="243"/>
      <c r="AF178" s="243"/>
      <c r="AG178" s="243"/>
      <c r="AH178" s="243"/>
      <c r="AI178" s="243"/>
      <c r="AJ178" s="244"/>
      <c r="AK178" s="244"/>
      <c r="AL178" s="6"/>
      <c r="AM178" s="247"/>
      <c r="AN178" s="247"/>
      <c r="AO178" s="247"/>
      <c r="AP178" s="247"/>
      <c r="AQ178" s="247"/>
    </row>
    <row r="179" spans="1:43" ht="45" customHeight="1">
      <c r="A179" s="247"/>
      <c r="B179" s="247"/>
      <c r="C179" s="243"/>
      <c r="D179" s="243"/>
      <c r="E179" s="243"/>
      <c r="F179" s="243"/>
      <c r="G179" s="243"/>
      <c r="H179" s="243"/>
      <c r="I179" s="243"/>
      <c r="J179" s="243"/>
      <c r="K179" s="243"/>
      <c r="L179" s="243"/>
      <c r="M179" s="243"/>
      <c r="N179" s="243"/>
      <c r="O179" s="243"/>
      <c r="P179" s="243"/>
      <c r="Q179" s="243"/>
      <c r="R179" s="290"/>
      <c r="S179" s="247"/>
      <c r="T179" s="244"/>
      <c r="U179" s="247"/>
      <c r="V179" s="243"/>
      <c r="W179" s="243"/>
      <c r="X179" s="247"/>
      <c r="Y179" s="244"/>
      <c r="Z179" s="244"/>
      <c r="AA179" s="247"/>
      <c r="AB179" s="247"/>
      <c r="AC179" s="247"/>
      <c r="AD179" s="243"/>
      <c r="AE179" s="243"/>
      <c r="AF179" s="243"/>
      <c r="AG179" s="243"/>
      <c r="AH179" s="243"/>
      <c r="AI179" s="243"/>
      <c r="AJ179" s="244"/>
      <c r="AK179" s="244"/>
      <c r="AL179" s="6"/>
      <c r="AM179" s="247"/>
      <c r="AN179" s="247"/>
      <c r="AO179" s="247"/>
      <c r="AP179" s="247"/>
      <c r="AQ179" s="247"/>
    </row>
    <row r="180" spans="1:43" ht="45" customHeight="1">
      <c r="A180" s="247"/>
      <c r="B180" s="247"/>
      <c r="C180" s="243"/>
      <c r="D180" s="243"/>
      <c r="E180" s="243"/>
      <c r="F180" s="243"/>
      <c r="G180" s="243"/>
      <c r="H180" s="243"/>
      <c r="I180" s="243"/>
      <c r="J180" s="243"/>
      <c r="K180" s="243"/>
      <c r="L180" s="243"/>
      <c r="M180" s="243"/>
      <c r="N180" s="243"/>
      <c r="O180" s="243"/>
      <c r="P180" s="243"/>
      <c r="Q180" s="243"/>
      <c r="R180" s="290"/>
      <c r="S180" s="247"/>
      <c r="T180" s="247"/>
      <c r="U180" s="247"/>
      <c r="V180" s="243"/>
      <c r="W180" s="243"/>
      <c r="X180" s="295"/>
      <c r="Y180" s="244"/>
      <c r="Z180" s="244"/>
      <c r="AA180" s="247"/>
      <c r="AB180" s="247"/>
      <c r="AC180" s="247"/>
      <c r="AD180" s="243"/>
      <c r="AE180" s="243"/>
      <c r="AF180" s="243"/>
      <c r="AG180" s="243"/>
      <c r="AH180" s="243"/>
      <c r="AI180" s="243"/>
      <c r="AJ180" s="244"/>
      <c r="AK180" s="244"/>
      <c r="AL180" s="6"/>
      <c r="AM180" s="247"/>
      <c r="AN180" s="247"/>
      <c r="AO180" s="247"/>
      <c r="AP180" s="247"/>
      <c r="AQ180" s="247"/>
    </row>
    <row r="181" spans="1:43" ht="45" customHeight="1">
      <c r="A181" s="247"/>
      <c r="B181" s="247"/>
      <c r="C181" s="243"/>
      <c r="D181" s="243"/>
      <c r="E181" s="243"/>
      <c r="F181" s="243"/>
      <c r="G181" s="243"/>
      <c r="H181" s="243"/>
      <c r="I181" s="243"/>
      <c r="J181" s="243"/>
      <c r="K181" s="243"/>
      <c r="L181" s="243"/>
      <c r="M181" s="243"/>
      <c r="N181" s="243"/>
      <c r="O181" s="243"/>
      <c r="P181" s="246" t="s">
        <v>659</v>
      </c>
      <c r="Q181" s="647" t="s">
        <v>635</v>
      </c>
      <c r="R181" s="606"/>
      <c r="S181" s="606"/>
      <c r="T181" s="606"/>
      <c r="U181" s="606"/>
      <c r="V181" s="606"/>
      <c r="W181" s="607"/>
      <c r="X181" s="244"/>
      <c r="Y181" s="244"/>
      <c r="Z181" s="244"/>
      <c r="AA181" s="247"/>
      <c r="AB181" s="243"/>
      <c r="AC181" s="243"/>
      <c r="AD181" s="243"/>
      <c r="AE181" s="243"/>
      <c r="AF181" s="243"/>
      <c r="AG181" s="243"/>
      <c r="AH181" s="243"/>
      <c r="AI181" s="247"/>
      <c r="AJ181" s="244"/>
      <c r="AK181" s="244"/>
      <c r="AL181" s="6"/>
      <c r="AM181" s="247"/>
      <c r="AN181" s="247"/>
      <c r="AO181" s="247"/>
      <c r="AP181" s="247"/>
      <c r="AQ181" s="247"/>
    </row>
    <row r="182" spans="1:43" ht="45" customHeight="1">
      <c r="A182" s="247"/>
      <c r="B182" s="247"/>
      <c r="C182" s="243"/>
      <c r="D182" s="243"/>
      <c r="E182" s="243"/>
      <c r="F182" s="243"/>
      <c r="G182" s="243"/>
      <c r="H182" s="243"/>
      <c r="I182" s="243"/>
      <c r="J182" s="243"/>
      <c r="K182" s="243"/>
      <c r="L182" s="243"/>
      <c r="M182" s="243"/>
      <c r="N182" s="243"/>
      <c r="O182" s="243"/>
      <c r="P182" s="247"/>
      <c r="Q182" s="247"/>
      <c r="R182" s="247"/>
      <c r="S182" s="247"/>
      <c r="T182" s="247"/>
      <c r="U182" s="247"/>
      <c r="V182" s="248"/>
      <c r="W182" s="248"/>
      <c r="X182" s="244"/>
      <c r="Y182" s="244"/>
      <c r="Z182" s="244"/>
      <c r="AA182" s="247"/>
      <c r="AB182" s="243"/>
      <c r="AC182" s="243"/>
      <c r="AD182" s="243"/>
      <c r="AE182" s="243"/>
      <c r="AF182" s="243"/>
      <c r="AG182" s="243"/>
      <c r="AH182" s="243"/>
      <c r="AI182" s="243"/>
      <c r="AJ182" s="244"/>
      <c r="AK182" s="244"/>
      <c r="AL182" s="6"/>
      <c r="AM182" s="247"/>
      <c r="AN182" s="247"/>
      <c r="AO182" s="247"/>
      <c r="AP182" s="247"/>
      <c r="AQ182" s="247"/>
    </row>
    <row r="183" spans="1:43" ht="45" customHeight="1">
      <c r="A183" s="247"/>
      <c r="B183" s="247"/>
      <c r="C183" s="243"/>
      <c r="D183" s="243"/>
      <c r="E183" s="243"/>
      <c r="F183" s="243"/>
      <c r="G183" s="243"/>
      <c r="H183" s="243"/>
      <c r="I183" s="243"/>
      <c r="J183" s="243"/>
      <c r="K183" s="243"/>
      <c r="L183" s="243"/>
      <c r="M183" s="243"/>
      <c r="N183" s="243"/>
      <c r="O183" s="243"/>
      <c r="P183" s="249" t="s">
        <v>636</v>
      </c>
      <c r="Q183" s="249" t="s">
        <v>646</v>
      </c>
      <c r="R183" s="249" t="s">
        <v>486</v>
      </c>
      <c r="S183" s="249" t="s">
        <v>305</v>
      </c>
      <c r="T183" s="246" t="s">
        <v>591</v>
      </c>
      <c r="U183" s="245"/>
      <c r="V183" s="250" t="s">
        <v>611</v>
      </c>
      <c r="W183" s="251">
        <f>SLOPE(R184:R188,Q184:Q188)</f>
        <v>0</v>
      </c>
      <c r="X183" s="244"/>
      <c r="Y183" s="244"/>
      <c r="Z183" s="244"/>
      <c r="AA183" s="247"/>
      <c r="AB183" s="247"/>
      <c r="AC183" s="247"/>
      <c r="AD183" s="247"/>
      <c r="AE183" s="247"/>
      <c r="AF183" s="247"/>
      <c r="AG183" s="247"/>
      <c r="AH183" s="247"/>
      <c r="AI183" s="243"/>
      <c r="AJ183" s="244"/>
      <c r="AK183" s="244"/>
      <c r="AL183" s="6"/>
      <c r="AM183" s="247"/>
      <c r="AN183" s="247"/>
      <c r="AO183" s="247"/>
      <c r="AP183" s="247"/>
      <c r="AQ183" s="247"/>
    </row>
    <row r="184" spans="1:43" ht="45" customHeight="1">
      <c r="A184" s="247"/>
      <c r="B184" s="247"/>
      <c r="C184" s="243"/>
      <c r="D184" s="243"/>
      <c r="E184" s="243"/>
      <c r="F184" s="243"/>
      <c r="G184" s="243"/>
      <c r="H184" s="243"/>
      <c r="I184" s="243"/>
      <c r="J184" s="243"/>
      <c r="K184" s="243"/>
      <c r="L184" s="243"/>
      <c r="M184" s="243"/>
      <c r="N184" s="243"/>
      <c r="O184" s="243"/>
      <c r="P184" s="252">
        <v>40000</v>
      </c>
      <c r="Q184" s="253">
        <f t="shared" ref="Q184:Q187" si="45">LOG10(1/P184)</f>
        <v>-4.6020599913279625</v>
      </c>
      <c r="R184" s="254">
        <f t="shared" ref="R184:R187" si="46">G12</f>
        <v>0</v>
      </c>
      <c r="S184" s="254" t="e">
        <f>IF($O184="x","",P184*10^((R184-'KAPA Standards Output'!$Q$15)/'KAPA Standards Output'!$Q$14))</f>
        <v>#DIV/0!</v>
      </c>
      <c r="T184" s="252" t="s">
        <v>162</v>
      </c>
      <c r="U184" s="255"/>
      <c r="V184" s="256" t="s">
        <v>613</v>
      </c>
      <c r="W184" s="257">
        <f>INTERCEPT(R184:R188,Q184:Q188)</f>
        <v>0</v>
      </c>
      <c r="X184" s="244"/>
      <c r="Y184" s="244"/>
      <c r="Z184" s="244"/>
      <c r="AA184" s="247"/>
      <c r="AB184" s="247"/>
      <c r="AC184" s="247"/>
      <c r="AD184" s="243"/>
      <c r="AE184" s="243"/>
      <c r="AF184" s="243"/>
      <c r="AG184" s="243"/>
      <c r="AH184" s="243"/>
      <c r="AI184" s="243"/>
      <c r="AJ184" s="244"/>
      <c r="AK184" s="244"/>
      <c r="AL184" s="6"/>
      <c r="AM184" s="247"/>
      <c r="AN184" s="247"/>
      <c r="AO184" s="247"/>
      <c r="AP184" s="247"/>
      <c r="AQ184" s="247"/>
    </row>
    <row r="185" spans="1:43" ht="45" customHeight="1">
      <c r="A185" s="247"/>
      <c r="B185" s="247"/>
      <c r="C185" s="243"/>
      <c r="D185" s="243"/>
      <c r="E185" s="243"/>
      <c r="F185" s="243"/>
      <c r="G185" s="243"/>
      <c r="H185" s="243"/>
      <c r="I185" s="243"/>
      <c r="J185" s="243"/>
      <c r="K185" s="243"/>
      <c r="L185" s="243"/>
      <c r="M185" s="243"/>
      <c r="N185" s="243"/>
      <c r="O185" s="243"/>
      <c r="P185" s="258">
        <v>200000</v>
      </c>
      <c r="Q185" s="259">
        <f t="shared" si="45"/>
        <v>-5.3010299956639813</v>
      </c>
      <c r="R185" s="260">
        <f t="shared" si="46"/>
        <v>0</v>
      </c>
      <c r="S185" s="260" t="e">
        <f>IF($O185="x","",P185*10^((R185-'KAPA Standards Output'!$Q$15)/'KAPA Standards Output'!$Q$14))</f>
        <v>#DIV/0!</v>
      </c>
      <c r="T185" s="260">
        <f t="shared" ref="T185:T187" si="47">R185-R184</f>
        <v>0</v>
      </c>
      <c r="U185" s="255"/>
      <c r="V185" s="256" t="s">
        <v>615</v>
      </c>
      <c r="W185" s="257" t="e">
        <f>RSQ(R184:R188,Q184:Q188)</f>
        <v>#DIV/0!</v>
      </c>
      <c r="X185" s="244"/>
      <c r="Y185" s="244"/>
      <c r="Z185" s="244"/>
      <c r="AA185" s="247"/>
      <c r="AB185" s="247"/>
      <c r="AC185" s="247"/>
      <c r="AD185" s="243"/>
      <c r="AE185" s="243"/>
      <c r="AF185" s="243"/>
      <c r="AG185" s="243"/>
      <c r="AH185" s="243"/>
      <c r="AI185" s="243"/>
      <c r="AJ185" s="244"/>
      <c r="AK185" s="244"/>
      <c r="AL185" s="6"/>
      <c r="AM185" s="247"/>
      <c r="AN185" s="247"/>
      <c r="AO185" s="247"/>
      <c r="AP185" s="247"/>
      <c r="AQ185" s="247"/>
    </row>
    <row r="186" spans="1:43" ht="45" customHeight="1">
      <c r="A186" s="247"/>
      <c r="B186" s="247"/>
      <c r="C186" s="243"/>
      <c r="D186" s="243"/>
      <c r="E186" s="243"/>
      <c r="F186" s="243"/>
      <c r="G186" s="243"/>
      <c r="H186" s="243"/>
      <c r="I186" s="243"/>
      <c r="J186" s="243"/>
      <c r="K186" s="243"/>
      <c r="L186" s="243"/>
      <c r="M186" s="243"/>
      <c r="N186" s="243"/>
      <c r="O186" s="243"/>
      <c r="P186" s="258">
        <v>1000000</v>
      </c>
      <c r="Q186" s="259">
        <f t="shared" si="45"/>
        <v>-6</v>
      </c>
      <c r="R186" s="260">
        <f t="shared" si="46"/>
        <v>0</v>
      </c>
      <c r="S186" s="260" t="e">
        <f>IF($O186="x","",P186*10^((R186-'KAPA Standards Output'!$Q$15)/'KAPA Standards Output'!$Q$14))</f>
        <v>#DIV/0!</v>
      </c>
      <c r="T186" s="260">
        <f t="shared" si="47"/>
        <v>0</v>
      </c>
      <c r="U186" s="255"/>
      <c r="V186" s="262" t="s">
        <v>619</v>
      </c>
      <c r="W186" s="263" t="e">
        <f>10^(-1/W183)-1</f>
        <v>#DIV/0!</v>
      </c>
      <c r="X186" s="264"/>
      <c r="Y186" s="244"/>
      <c r="Z186" s="244"/>
      <c r="AA186" s="247"/>
      <c r="AB186" s="247"/>
      <c r="AC186" s="247"/>
      <c r="AD186" s="243"/>
      <c r="AE186" s="243"/>
      <c r="AF186" s="243"/>
      <c r="AG186" s="243"/>
      <c r="AH186" s="243"/>
      <c r="AI186" s="243"/>
      <c r="AJ186" s="244"/>
      <c r="AK186" s="244"/>
      <c r="AL186" s="6"/>
      <c r="AM186" s="247"/>
      <c r="AN186" s="247"/>
      <c r="AO186" s="247"/>
      <c r="AP186" s="247"/>
      <c r="AQ186" s="247"/>
    </row>
    <row r="187" spans="1:43" ht="45" customHeight="1">
      <c r="A187" s="247"/>
      <c r="B187" s="247"/>
      <c r="C187" s="243"/>
      <c r="D187" s="243"/>
      <c r="E187" s="243"/>
      <c r="F187" s="243"/>
      <c r="G187" s="243"/>
      <c r="H187" s="243"/>
      <c r="I187" s="243"/>
      <c r="J187" s="243"/>
      <c r="K187" s="243"/>
      <c r="L187" s="243"/>
      <c r="M187" s="243"/>
      <c r="N187" s="243"/>
      <c r="O187" s="243"/>
      <c r="P187" s="270">
        <v>5000000</v>
      </c>
      <c r="Q187" s="271">
        <f t="shared" si="45"/>
        <v>-6.6989700043360187</v>
      </c>
      <c r="R187" s="272">
        <f t="shared" si="46"/>
        <v>0</v>
      </c>
      <c r="S187" s="272" t="e">
        <f>IF($O187="x","",P187*10^((R187-'KAPA Standards Output'!$Q$15)/'KAPA Standards Output'!$Q$14))</f>
        <v>#DIV/0!</v>
      </c>
      <c r="T187" s="272">
        <f t="shared" si="47"/>
        <v>0</v>
      </c>
      <c r="U187" s="255"/>
      <c r="V187" s="262" t="s">
        <v>638</v>
      </c>
      <c r="W187" s="271">
        <f>AVERAGE(T185:T187)</f>
        <v>0</v>
      </c>
      <c r="X187" s="264"/>
      <c r="Y187" s="244"/>
      <c r="Z187" s="244"/>
      <c r="AA187" s="247"/>
      <c r="AB187" s="247"/>
      <c r="AC187" s="247"/>
      <c r="AD187" s="243"/>
      <c r="AE187" s="243"/>
      <c r="AF187" s="243"/>
      <c r="AG187" s="243"/>
      <c r="AH187" s="243"/>
      <c r="AI187" s="243"/>
      <c r="AJ187" s="244"/>
      <c r="AK187" s="244"/>
      <c r="AL187" s="6"/>
      <c r="AM187" s="247"/>
      <c r="AN187" s="247"/>
      <c r="AO187" s="247"/>
      <c r="AP187" s="247"/>
      <c r="AQ187" s="247"/>
    </row>
    <row r="188" spans="1:43" ht="45" customHeight="1">
      <c r="A188" s="247"/>
      <c r="B188" s="247"/>
      <c r="C188" s="243"/>
      <c r="D188" s="243"/>
      <c r="E188" s="243"/>
      <c r="F188" s="243"/>
      <c r="G188" s="243"/>
      <c r="H188" s="243"/>
      <c r="I188" s="243"/>
      <c r="J188" s="243"/>
      <c r="K188" s="243"/>
      <c r="L188" s="243"/>
      <c r="M188" s="243"/>
      <c r="N188" s="243"/>
      <c r="O188" s="243"/>
      <c r="P188" s="247"/>
      <c r="Q188" s="278"/>
      <c r="R188" s="247"/>
      <c r="S188" s="247"/>
      <c r="T188" s="244"/>
      <c r="U188" s="247"/>
      <c r="V188" s="279" t="s">
        <v>639</v>
      </c>
      <c r="W188" s="280" t="e">
        <f>(SUMIF(S184:S187,"&gt;0")/(COUNTIF(S184:S187,"&gt;0")))*$I$19/(IF(W189="",$I$20,W189))/1000</f>
        <v>#DIV/0!</v>
      </c>
      <c r="X188" s="264"/>
      <c r="Y188" s="244"/>
      <c r="Z188" s="244"/>
      <c r="AA188" s="247"/>
      <c r="AB188" s="247"/>
      <c r="AC188" s="247"/>
      <c r="AD188" s="243"/>
      <c r="AE188" s="243"/>
      <c r="AF188" s="243"/>
      <c r="AG188" s="243"/>
      <c r="AH188" s="243"/>
      <c r="AI188" s="243"/>
      <c r="AJ188" s="244"/>
      <c r="AK188" s="244"/>
      <c r="AL188" s="6"/>
      <c r="AM188" s="247"/>
      <c r="AN188" s="247"/>
      <c r="AO188" s="247"/>
      <c r="AP188" s="247"/>
      <c r="AQ188" s="247"/>
    </row>
    <row r="189" spans="1:43" ht="45" customHeight="1">
      <c r="A189" s="247"/>
      <c r="B189" s="247"/>
      <c r="C189" s="243"/>
      <c r="D189" s="243"/>
      <c r="E189" s="243"/>
      <c r="F189" s="243"/>
      <c r="G189" s="243"/>
      <c r="H189" s="243"/>
      <c r="I189" s="243"/>
      <c r="J189" s="243"/>
      <c r="K189" s="243"/>
      <c r="L189" s="243"/>
      <c r="M189" s="243"/>
      <c r="N189" s="243"/>
      <c r="O189" s="243"/>
      <c r="P189" s="247"/>
      <c r="Q189" s="247"/>
      <c r="R189" s="247"/>
      <c r="S189" s="247"/>
      <c r="T189" s="244"/>
      <c r="U189" s="247"/>
      <c r="V189" s="283" t="s">
        <v>640</v>
      </c>
      <c r="W189" s="284"/>
      <c r="X189" s="264"/>
      <c r="Y189" s="244"/>
      <c r="Z189" s="244"/>
      <c r="AA189" s="247"/>
      <c r="AB189" s="247"/>
      <c r="AC189" s="247"/>
      <c r="AD189" s="243"/>
      <c r="AE189" s="243"/>
      <c r="AF189" s="243"/>
      <c r="AG189" s="243"/>
      <c r="AH189" s="243"/>
      <c r="AI189" s="243"/>
      <c r="AJ189" s="244"/>
      <c r="AK189" s="244"/>
      <c r="AL189" s="6"/>
      <c r="AM189" s="247"/>
      <c r="AN189" s="247"/>
      <c r="AO189" s="247"/>
      <c r="AP189" s="247"/>
      <c r="AQ189" s="247"/>
    </row>
    <row r="190" spans="1:43" ht="45" customHeight="1">
      <c r="A190" s="247"/>
      <c r="B190" s="247"/>
      <c r="C190" s="243"/>
      <c r="D190" s="243"/>
      <c r="E190" s="243"/>
      <c r="F190" s="243"/>
      <c r="G190" s="243"/>
      <c r="H190" s="243"/>
      <c r="I190" s="243"/>
      <c r="J190" s="243"/>
      <c r="K190" s="243"/>
      <c r="L190" s="243"/>
      <c r="M190" s="243"/>
      <c r="N190" s="243"/>
      <c r="O190" s="244"/>
      <c r="P190" s="244"/>
      <c r="Q190" s="244"/>
      <c r="R190" s="244"/>
      <c r="S190" s="244"/>
      <c r="T190" s="244"/>
      <c r="U190" s="244"/>
      <c r="V190" s="244"/>
      <c r="W190" s="244"/>
      <c r="X190" s="244"/>
      <c r="Y190" s="244"/>
      <c r="Z190" s="244"/>
      <c r="AA190" s="247"/>
      <c r="AB190" s="247"/>
      <c r="AC190" s="247"/>
      <c r="AD190" s="243"/>
      <c r="AE190" s="243"/>
      <c r="AF190" s="243"/>
      <c r="AG190" s="243"/>
      <c r="AH190" s="243"/>
      <c r="AI190" s="243"/>
      <c r="AJ190" s="244"/>
      <c r="AK190" s="244"/>
      <c r="AL190" s="6"/>
      <c r="AM190" s="247"/>
      <c r="AN190" s="247"/>
      <c r="AO190" s="247"/>
      <c r="AP190" s="247"/>
      <c r="AQ190" s="247"/>
    </row>
    <row r="191" spans="1:43" ht="45" customHeight="1">
      <c r="A191" s="247"/>
      <c r="B191" s="247"/>
      <c r="C191" s="243"/>
      <c r="D191" s="243"/>
      <c r="E191" s="243"/>
      <c r="F191" s="243"/>
      <c r="G191" s="243"/>
      <c r="H191" s="243"/>
      <c r="I191" s="243"/>
      <c r="J191" s="243"/>
      <c r="K191" s="243"/>
      <c r="L191" s="243"/>
      <c r="M191" s="243"/>
      <c r="N191" s="243"/>
      <c r="O191" s="244"/>
      <c r="P191" s="244"/>
      <c r="Q191" s="244"/>
      <c r="R191" s="244"/>
      <c r="S191" s="244"/>
      <c r="T191" s="244"/>
      <c r="U191" s="244"/>
      <c r="V191" s="244"/>
      <c r="W191" s="244"/>
      <c r="X191" s="244"/>
      <c r="Y191" s="244"/>
      <c r="Z191" s="244"/>
      <c r="AA191" s="244"/>
      <c r="AB191" s="244"/>
      <c r="AC191" s="244"/>
      <c r="AD191" s="244"/>
      <c r="AE191" s="244"/>
      <c r="AF191" s="244"/>
      <c r="AG191" s="244"/>
      <c r="AH191" s="244"/>
      <c r="AI191" s="244"/>
      <c r="AJ191" s="244"/>
      <c r="AK191" s="244"/>
      <c r="AL191" s="6"/>
      <c r="AM191" s="247"/>
      <c r="AN191" s="247"/>
      <c r="AO191" s="247"/>
      <c r="AP191" s="247"/>
      <c r="AQ191" s="247"/>
    </row>
    <row r="192" spans="1:43" ht="45" customHeight="1">
      <c r="A192" s="247"/>
      <c r="B192" s="247"/>
      <c r="C192" s="243"/>
      <c r="D192" s="243"/>
      <c r="E192" s="243"/>
      <c r="F192" s="243"/>
      <c r="G192" s="243"/>
      <c r="H192" s="243"/>
      <c r="I192" s="243"/>
      <c r="J192" s="243"/>
      <c r="K192" s="243"/>
      <c r="L192" s="243"/>
      <c r="M192" s="243"/>
      <c r="N192" s="243"/>
      <c r="O192" s="243"/>
      <c r="P192" s="244"/>
      <c r="Q192" s="244"/>
      <c r="R192" s="244"/>
      <c r="S192" s="244"/>
      <c r="T192" s="244"/>
      <c r="U192" s="244"/>
      <c r="V192" s="244"/>
      <c r="W192" s="244"/>
      <c r="X192" s="244"/>
      <c r="Y192" s="244"/>
      <c r="Z192" s="244"/>
      <c r="AA192" s="243"/>
      <c r="AB192" s="243"/>
      <c r="AC192" s="243"/>
      <c r="AD192" s="243"/>
      <c r="AE192" s="243"/>
      <c r="AF192" s="243"/>
      <c r="AG192" s="243"/>
      <c r="AH192" s="243"/>
      <c r="AI192" s="243"/>
      <c r="AJ192" s="244"/>
      <c r="AK192" s="244"/>
      <c r="AL192" s="6"/>
      <c r="AM192" s="247"/>
      <c r="AN192" s="247"/>
      <c r="AO192" s="247"/>
      <c r="AP192" s="247"/>
      <c r="AQ192" s="247"/>
    </row>
    <row r="193" spans="1:43" ht="45" customHeight="1">
      <c r="A193" s="247"/>
      <c r="B193" s="247"/>
      <c r="C193" s="243"/>
      <c r="D193" s="243"/>
      <c r="E193" s="243"/>
      <c r="F193" s="243"/>
      <c r="G193" s="243"/>
      <c r="H193" s="243"/>
      <c r="I193" s="243"/>
      <c r="J193" s="243"/>
      <c r="K193" s="243"/>
      <c r="L193" s="243"/>
      <c r="M193" s="243"/>
      <c r="N193" s="243"/>
      <c r="O193" s="243"/>
      <c r="P193" s="246" t="s">
        <v>660</v>
      </c>
      <c r="Q193" s="647" t="s">
        <v>635</v>
      </c>
      <c r="R193" s="606"/>
      <c r="S193" s="606"/>
      <c r="T193" s="606"/>
      <c r="U193" s="606"/>
      <c r="V193" s="606"/>
      <c r="W193" s="607"/>
      <c r="X193" s="244"/>
      <c r="Y193" s="244"/>
      <c r="Z193" s="244"/>
      <c r="AA193" s="247"/>
      <c r="AB193" s="243"/>
      <c r="AC193" s="243"/>
      <c r="AD193" s="243"/>
      <c r="AE193" s="243"/>
      <c r="AF193" s="243"/>
      <c r="AG193" s="243"/>
      <c r="AH193" s="243"/>
      <c r="AI193" s="247"/>
      <c r="AJ193" s="244"/>
      <c r="AK193" s="244"/>
      <c r="AL193" s="6"/>
      <c r="AM193" s="247"/>
      <c r="AN193" s="247"/>
      <c r="AO193" s="247"/>
      <c r="AP193" s="247"/>
      <c r="AQ193" s="247"/>
    </row>
    <row r="194" spans="1:43" ht="45" customHeight="1">
      <c r="A194" s="247"/>
      <c r="B194" s="247"/>
      <c r="C194" s="243"/>
      <c r="D194" s="243"/>
      <c r="E194" s="243"/>
      <c r="F194" s="243"/>
      <c r="G194" s="243"/>
      <c r="H194" s="243"/>
      <c r="I194" s="243"/>
      <c r="J194" s="243"/>
      <c r="K194" s="243"/>
      <c r="L194" s="243"/>
      <c r="M194" s="243"/>
      <c r="N194" s="243"/>
      <c r="O194" s="243"/>
      <c r="P194" s="247"/>
      <c r="Q194" s="247"/>
      <c r="R194" s="247"/>
      <c r="S194" s="247"/>
      <c r="T194" s="247"/>
      <c r="U194" s="247"/>
      <c r="V194" s="248"/>
      <c r="W194" s="248"/>
      <c r="X194" s="244"/>
      <c r="Y194" s="244"/>
      <c r="Z194" s="244"/>
      <c r="AA194" s="247"/>
      <c r="AB194" s="243"/>
      <c r="AC194" s="243"/>
      <c r="AD194" s="243"/>
      <c r="AE194" s="243"/>
      <c r="AF194" s="243"/>
      <c r="AG194" s="243"/>
      <c r="AH194" s="243"/>
      <c r="AI194" s="243"/>
      <c r="AJ194" s="244"/>
      <c r="AK194" s="244"/>
      <c r="AL194" s="6"/>
      <c r="AM194" s="247"/>
      <c r="AN194" s="247"/>
      <c r="AO194" s="247"/>
      <c r="AP194" s="247"/>
      <c r="AQ194" s="247"/>
    </row>
    <row r="195" spans="1:43" ht="45" customHeight="1">
      <c r="A195" s="247"/>
      <c r="B195" s="247"/>
      <c r="C195" s="243"/>
      <c r="D195" s="243"/>
      <c r="E195" s="243"/>
      <c r="F195" s="243"/>
      <c r="G195" s="243"/>
      <c r="H195" s="243"/>
      <c r="I195" s="243"/>
      <c r="J195" s="243"/>
      <c r="K195" s="243"/>
      <c r="L195" s="243"/>
      <c r="M195" s="243"/>
      <c r="N195" s="243"/>
      <c r="O195" s="243"/>
      <c r="P195" s="249" t="s">
        <v>636</v>
      </c>
      <c r="Q195" s="249" t="s">
        <v>646</v>
      </c>
      <c r="R195" s="249" t="s">
        <v>486</v>
      </c>
      <c r="S195" s="249" t="s">
        <v>305</v>
      </c>
      <c r="T195" s="246" t="s">
        <v>591</v>
      </c>
      <c r="U195" s="245"/>
      <c r="V195" s="250" t="s">
        <v>611</v>
      </c>
      <c r="W195" s="251">
        <f>SLOPE(R196:R200,Q196:Q200)</f>
        <v>0</v>
      </c>
      <c r="X195" s="244"/>
      <c r="Y195" s="244"/>
      <c r="Z195" s="244"/>
      <c r="AA195" s="247"/>
      <c r="AB195" s="247"/>
      <c r="AC195" s="247"/>
      <c r="AD195" s="247"/>
      <c r="AE195" s="247"/>
      <c r="AF195" s="247"/>
      <c r="AG195" s="247"/>
      <c r="AH195" s="247"/>
      <c r="AI195" s="243"/>
      <c r="AJ195" s="244"/>
      <c r="AK195" s="244"/>
      <c r="AL195" s="6"/>
      <c r="AM195" s="247"/>
      <c r="AN195" s="247"/>
      <c r="AO195" s="247"/>
      <c r="AP195" s="247"/>
      <c r="AQ195" s="247"/>
    </row>
    <row r="196" spans="1:43" ht="45" customHeight="1">
      <c r="A196" s="247"/>
      <c r="B196" s="247"/>
      <c r="C196" s="243"/>
      <c r="D196" s="243"/>
      <c r="E196" s="243"/>
      <c r="F196" s="243"/>
      <c r="G196" s="243"/>
      <c r="H196" s="243"/>
      <c r="I196" s="243"/>
      <c r="J196" s="243"/>
      <c r="K196" s="243"/>
      <c r="L196" s="243"/>
      <c r="M196" s="243"/>
      <c r="N196" s="243"/>
      <c r="O196" s="243"/>
      <c r="P196" s="252">
        <v>40000</v>
      </c>
      <c r="Q196" s="253">
        <f t="shared" ref="Q196:Q199" si="48">LOG10(1/P196)</f>
        <v>-4.6020599913279625</v>
      </c>
      <c r="R196" s="254">
        <f t="shared" ref="R196:R199" si="49">H12</f>
        <v>0</v>
      </c>
      <c r="S196" s="254" t="e">
        <f>IF($O196="x","",P196*10^((R196-'KAPA Standards Output'!$Q$15)/'KAPA Standards Output'!$Q$14))</f>
        <v>#DIV/0!</v>
      </c>
      <c r="T196" s="252" t="s">
        <v>162</v>
      </c>
      <c r="U196" s="255"/>
      <c r="V196" s="256" t="s">
        <v>613</v>
      </c>
      <c r="W196" s="257">
        <f>INTERCEPT(R196:R200,Q196:Q200)</f>
        <v>0</v>
      </c>
      <c r="X196" s="244"/>
      <c r="Y196" s="244"/>
      <c r="Z196" s="244"/>
      <c r="AA196" s="247"/>
      <c r="AB196" s="247"/>
      <c r="AC196" s="247"/>
      <c r="AD196" s="243"/>
      <c r="AE196" s="243"/>
      <c r="AF196" s="243"/>
      <c r="AG196" s="243"/>
      <c r="AH196" s="243"/>
      <c r="AI196" s="243"/>
      <c r="AJ196" s="244"/>
      <c r="AK196" s="244"/>
      <c r="AL196" s="6"/>
      <c r="AM196" s="247"/>
      <c r="AN196" s="247"/>
      <c r="AO196" s="247"/>
      <c r="AP196" s="247"/>
      <c r="AQ196" s="247"/>
    </row>
    <row r="197" spans="1:43" ht="45" customHeight="1">
      <c r="A197" s="247"/>
      <c r="B197" s="247"/>
      <c r="C197" s="243"/>
      <c r="D197" s="243"/>
      <c r="E197" s="243"/>
      <c r="F197" s="243"/>
      <c r="G197" s="243"/>
      <c r="H197" s="243"/>
      <c r="I197" s="243"/>
      <c r="J197" s="243"/>
      <c r="K197" s="243"/>
      <c r="L197" s="243"/>
      <c r="M197" s="243"/>
      <c r="N197" s="243"/>
      <c r="O197" s="243"/>
      <c r="P197" s="258">
        <v>200000</v>
      </c>
      <c r="Q197" s="259">
        <f t="shared" si="48"/>
        <v>-5.3010299956639813</v>
      </c>
      <c r="R197" s="260">
        <f t="shared" si="49"/>
        <v>0</v>
      </c>
      <c r="S197" s="260" t="e">
        <f>IF($O197="x","",P197*10^((R197-'KAPA Standards Output'!$Q$15)/'KAPA Standards Output'!$Q$14))</f>
        <v>#DIV/0!</v>
      </c>
      <c r="T197" s="260">
        <f t="shared" ref="T197:T199" si="50">R197-R196</f>
        <v>0</v>
      </c>
      <c r="U197" s="255"/>
      <c r="V197" s="256" t="s">
        <v>615</v>
      </c>
      <c r="W197" s="257" t="e">
        <f>RSQ(R196:R200,Q196:Q200)</f>
        <v>#DIV/0!</v>
      </c>
      <c r="X197" s="244"/>
      <c r="Y197" s="244"/>
      <c r="Z197" s="244"/>
      <c r="AA197" s="247"/>
      <c r="AB197" s="247"/>
      <c r="AC197" s="247"/>
      <c r="AD197" s="243"/>
      <c r="AE197" s="243"/>
      <c r="AF197" s="243"/>
      <c r="AG197" s="243"/>
      <c r="AH197" s="243"/>
      <c r="AI197" s="243"/>
      <c r="AJ197" s="244"/>
      <c r="AK197" s="244"/>
      <c r="AL197" s="6"/>
      <c r="AM197" s="247"/>
      <c r="AN197" s="247"/>
      <c r="AO197" s="247"/>
      <c r="AP197" s="247"/>
      <c r="AQ197" s="247"/>
    </row>
    <row r="198" spans="1:43" ht="45" customHeight="1">
      <c r="A198" s="247"/>
      <c r="B198" s="247"/>
      <c r="C198" s="243"/>
      <c r="D198" s="243"/>
      <c r="E198" s="243"/>
      <c r="F198" s="243"/>
      <c r="G198" s="243"/>
      <c r="H198" s="243"/>
      <c r="I198" s="243"/>
      <c r="J198" s="243"/>
      <c r="K198" s="243"/>
      <c r="L198" s="243"/>
      <c r="M198" s="243"/>
      <c r="N198" s="243"/>
      <c r="O198" s="243"/>
      <c r="P198" s="258">
        <v>1000000</v>
      </c>
      <c r="Q198" s="259">
        <f t="shared" si="48"/>
        <v>-6</v>
      </c>
      <c r="R198" s="260">
        <f t="shared" si="49"/>
        <v>0</v>
      </c>
      <c r="S198" s="260" t="e">
        <f>IF($O198="x","",P198*10^((R198-'KAPA Standards Output'!$Q$15)/'KAPA Standards Output'!$Q$14))</f>
        <v>#DIV/0!</v>
      </c>
      <c r="T198" s="260">
        <f t="shared" si="50"/>
        <v>0</v>
      </c>
      <c r="U198" s="255"/>
      <c r="V198" s="262" t="s">
        <v>619</v>
      </c>
      <c r="W198" s="263" t="e">
        <f>10^(-1/W195)-1</f>
        <v>#DIV/0!</v>
      </c>
      <c r="X198" s="264"/>
      <c r="Y198" s="244"/>
      <c r="Z198" s="244"/>
      <c r="AA198" s="247"/>
      <c r="AB198" s="247"/>
      <c r="AC198" s="247"/>
      <c r="AD198" s="243"/>
      <c r="AE198" s="243"/>
      <c r="AF198" s="243"/>
      <c r="AG198" s="243"/>
      <c r="AH198" s="243"/>
      <c r="AI198" s="243"/>
      <c r="AJ198" s="244"/>
      <c r="AK198" s="244"/>
      <c r="AL198" s="6"/>
      <c r="AM198" s="247"/>
      <c r="AN198" s="247"/>
      <c r="AO198" s="247"/>
      <c r="AP198" s="247"/>
      <c r="AQ198" s="247"/>
    </row>
    <row r="199" spans="1:43" ht="45" customHeight="1">
      <c r="A199" s="247"/>
      <c r="B199" s="247"/>
      <c r="C199" s="243"/>
      <c r="D199" s="243"/>
      <c r="E199" s="243"/>
      <c r="F199" s="243"/>
      <c r="G199" s="243"/>
      <c r="H199" s="243"/>
      <c r="I199" s="243"/>
      <c r="J199" s="243"/>
      <c r="K199" s="243"/>
      <c r="L199" s="243"/>
      <c r="M199" s="243"/>
      <c r="N199" s="243"/>
      <c r="O199" s="243"/>
      <c r="P199" s="270">
        <v>5000000</v>
      </c>
      <c r="Q199" s="271">
        <f t="shared" si="48"/>
        <v>-6.6989700043360187</v>
      </c>
      <c r="R199" s="272">
        <f t="shared" si="49"/>
        <v>0</v>
      </c>
      <c r="S199" s="272" t="e">
        <f>IF($O199="x","",P199*10^((R199-'KAPA Standards Output'!$Q$15)/'KAPA Standards Output'!$Q$14))</f>
        <v>#DIV/0!</v>
      </c>
      <c r="T199" s="272">
        <f t="shared" si="50"/>
        <v>0</v>
      </c>
      <c r="U199" s="255"/>
      <c r="V199" s="262" t="s">
        <v>638</v>
      </c>
      <c r="W199" s="271">
        <f>AVERAGE(T197:T199)</f>
        <v>0</v>
      </c>
      <c r="X199" s="264"/>
      <c r="Y199" s="244"/>
      <c r="Z199" s="244"/>
      <c r="AA199" s="247"/>
      <c r="AB199" s="247"/>
      <c r="AC199" s="247"/>
      <c r="AD199" s="243"/>
      <c r="AE199" s="243"/>
      <c r="AF199" s="243"/>
      <c r="AG199" s="243"/>
      <c r="AH199" s="243"/>
      <c r="AI199" s="243"/>
      <c r="AJ199" s="244"/>
      <c r="AK199" s="244"/>
      <c r="AL199" s="6"/>
      <c r="AM199" s="247"/>
      <c r="AN199" s="247"/>
      <c r="AO199" s="247"/>
      <c r="AP199" s="247"/>
      <c r="AQ199" s="247"/>
    </row>
    <row r="200" spans="1:43" ht="45" customHeight="1">
      <c r="A200" s="247"/>
      <c r="B200" s="247"/>
      <c r="C200" s="243"/>
      <c r="D200" s="243"/>
      <c r="E200" s="243"/>
      <c r="F200" s="243"/>
      <c r="G200" s="243"/>
      <c r="H200" s="243"/>
      <c r="I200" s="243"/>
      <c r="J200" s="243"/>
      <c r="K200" s="243"/>
      <c r="L200" s="243"/>
      <c r="M200" s="243"/>
      <c r="N200" s="243"/>
      <c r="O200" s="243"/>
      <c r="P200" s="247"/>
      <c r="Q200" s="278"/>
      <c r="R200" s="247"/>
      <c r="S200" s="247"/>
      <c r="T200" s="244"/>
      <c r="U200" s="247"/>
      <c r="V200" s="279" t="s">
        <v>639</v>
      </c>
      <c r="W200" s="280" t="e">
        <f>(SUMIF(S196:S199,"&gt;0")/(COUNTIF(S196:S199,"&gt;0")))*$I$19/(IF(W201="",$I$20,W201))/1000</f>
        <v>#DIV/0!</v>
      </c>
      <c r="X200" s="264"/>
      <c r="Y200" s="244"/>
      <c r="Z200" s="244"/>
      <c r="AA200" s="247"/>
      <c r="AB200" s="247"/>
      <c r="AC200" s="247"/>
      <c r="AD200" s="243"/>
      <c r="AE200" s="243"/>
      <c r="AF200" s="243"/>
      <c r="AG200" s="243"/>
      <c r="AH200" s="243"/>
      <c r="AI200" s="243"/>
      <c r="AJ200" s="244"/>
      <c r="AK200" s="244"/>
      <c r="AL200" s="6"/>
      <c r="AM200" s="247"/>
      <c r="AN200" s="247"/>
      <c r="AO200" s="247"/>
      <c r="AP200" s="247"/>
      <c r="AQ200" s="247"/>
    </row>
    <row r="201" spans="1:43" ht="45" customHeight="1">
      <c r="A201" s="247"/>
      <c r="B201" s="247"/>
      <c r="C201" s="243"/>
      <c r="D201" s="243"/>
      <c r="E201" s="243"/>
      <c r="F201" s="243"/>
      <c r="G201" s="243"/>
      <c r="H201" s="243"/>
      <c r="I201" s="243"/>
      <c r="J201" s="243"/>
      <c r="K201" s="243"/>
      <c r="L201" s="243"/>
      <c r="M201" s="243"/>
      <c r="N201" s="243"/>
      <c r="O201" s="243"/>
      <c r="P201" s="247"/>
      <c r="Q201" s="247"/>
      <c r="R201" s="247"/>
      <c r="S201" s="247"/>
      <c r="T201" s="244"/>
      <c r="U201" s="247"/>
      <c r="V201" s="283" t="s">
        <v>640</v>
      </c>
      <c r="W201" s="284"/>
      <c r="X201" s="264"/>
      <c r="Y201" s="244"/>
      <c r="Z201" s="244"/>
      <c r="AA201" s="247"/>
      <c r="AB201" s="247"/>
      <c r="AC201" s="247"/>
      <c r="AD201" s="243"/>
      <c r="AE201" s="243"/>
      <c r="AF201" s="243"/>
      <c r="AG201" s="243"/>
      <c r="AH201" s="243"/>
      <c r="AI201" s="243"/>
      <c r="AJ201" s="244"/>
      <c r="AK201" s="244"/>
      <c r="AL201" s="6"/>
      <c r="AM201" s="247"/>
      <c r="AN201" s="247"/>
      <c r="AO201" s="247"/>
      <c r="AP201" s="247"/>
      <c r="AQ201" s="247"/>
    </row>
    <row r="202" spans="1:43" ht="45" customHeight="1">
      <c r="A202" s="247"/>
      <c r="B202" s="247"/>
      <c r="C202" s="243"/>
      <c r="D202" s="243"/>
      <c r="E202" s="243"/>
      <c r="F202" s="243"/>
      <c r="G202" s="243"/>
      <c r="H202" s="243"/>
      <c r="I202" s="243"/>
      <c r="J202" s="243"/>
      <c r="K202" s="243"/>
      <c r="L202" s="243"/>
      <c r="M202" s="243"/>
      <c r="N202" s="243"/>
      <c r="O202" s="243"/>
      <c r="P202" s="243"/>
      <c r="Q202" s="243"/>
      <c r="R202" s="290"/>
      <c r="S202" s="247"/>
      <c r="T202" s="244"/>
      <c r="U202" s="247"/>
      <c r="V202" s="243"/>
      <c r="W202" s="243"/>
      <c r="X202" s="247"/>
      <c r="Y202" s="244"/>
      <c r="Z202" s="244"/>
      <c r="AA202" s="247"/>
      <c r="AB202" s="247"/>
      <c r="AC202" s="247"/>
      <c r="AD202" s="243"/>
      <c r="AE202" s="243"/>
      <c r="AF202" s="243"/>
      <c r="AG202" s="243"/>
      <c r="AH202" s="243"/>
      <c r="AI202" s="243"/>
      <c r="AJ202" s="244"/>
      <c r="AK202" s="244"/>
      <c r="AL202" s="6"/>
      <c r="AM202" s="247"/>
      <c r="AN202" s="247"/>
      <c r="AO202" s="247"/>
      <c r="AP202" s="247"/>
      <c r="AQ202" s="247"/>
    </row>
    <row r="203" spans="1:43" ht="45" customHeight="1">
      <c r="A203" s="247"/>
      <c r="B203" s="247"/>
      <c r="C203" s="243"/>
      <c r="D203" s="243"/>
      <c r="E203" s="243"/>
      <c r="F203" s="243"/>
      <c r="G203" s="243"/>
      <c r="H203" s="243"/>
      <c r="I203" s="243"/>
      <c r="J203" s="243"/>
      <c r="K203" s="243"/>
      <c r="L203" s="243"/>
      <c r="M203" s="243"/>
      <c r="N203" s="243"/>
      <c r="O203" s="243"/>
      <c r="P203" s="243"/>
      <c r="Q203" s="243"/>
      <c r="R203" s="290"/>
      <c r="S203" s="247"/>
      <c r="T203" s="244"/>
      <c r="U203" s="247"/>
      <c r="V203" s="243"/>
      <c r="W203" s="243"/>
      <c r="X203" s="247"/>
      <c r="Y203" s="244"/>
      <c r="Z203" s="244"/>
      <c r="AA203" s="247"/>
      <c r="AB203" s="247"/>
      <c r="AC203" s="247"/>
      <c r="AD203" s="243"/>
      <c r="AE203" s="243"/>
      <c r="AF203" s="243"/>
      <c r="AG203" s="243"/>
      <c r="AH203" s="243"/>
      <c r="AI203" s="243"/>
      <c r="AJ203" s="244"/>
      <c r="AK203" s="244"/>
      <c r="AL203" s="6"/>
      <c r="AM203" s="247"/>
      <c r="AN203" s="247"/>
      <c r="AO203" s="247"/>
      <c r="AP203" s="247"/>
      <c r="AQ203" s="247"/>
    </row>
    <row r="204" spans="1:43" ht="45" customHeight="1">
      <c r="A204" s="247"/>
      <c r="B204" s="247"/>
      <c r="C204" s="243"/>
      <c r="D204" s="243"/>
      <c r="E204" s="243"/>
      <c r="F204" s="243"/>
      <c r="G204" s="243"/>
      <c r="H204" s="243"/>
      <c r="I204" s="243"/>
      <c r="J204" s="243"/>
      <c r="K204" s="243"/>
      <c r="L204" s="243"/>
      <c r="M204" s="243"/>
      <c r="N204" s="243"/>
      <c r="O204" s="243"/>
      <c r="P204" s="243"/>
      <c r="Q204" s="243"/>
      <c r="R204" s="290"/>
      <c r="S204" s="247"/>
      <c r="T204" s="247"/>
      <c r="U204" s="247"/>
      <c r="V204" s="243"/>
      <c r="W204" s="243"/>
      <c r="X204" s="295"/>
      <c r="Y204" s="244"/>
      <c r="Z204" s="244"/>
      <c r="AA204" s="247"/>
      <c r="AB204" s="247"/>
      <c r="AC204" s="247"/>
      <c r="AD204" s="243"/>
      <c r="AE204" s="243"/>
      <c r="AF204" s="243"/>
      <c r="AG204" s="243"/>
      <c r="AH204" s="243"/>
      <c r="AI204" s="243"/>
      <c r="AJ204" s="244"/>
      <c r="AK204" s="244"/>
      <c r="AL204" s="6"/>
      <c r="AM204" s="247"/>
      <c r="AN204" s="247"/>
      <c r="AO204" s="247"/>
      <c r="AP204" s="247"/>
      <c r="AQ204" s="247"/>
    </row>
    <row r="205" spans="1:43" ht="45" customHeight="1">
      <c r="A205" s="247"/>
      <c r="B205" s="247"/>
      <c r="C205" s="243"/>
      <c r="D205" s="243"/>
      <c r="E205" s="243"/>
      <c r="F205" s="243"/>
      <c r="G205" s="243"/>
      <c r="H205" s="243"/>
      <c r="I205" s="243"/>
      <c r="J205" s="243"/>
      <c r="K205" s="243"/>
      <c r="L205" s="243"/>
      <c r="M205" s="243"/>
      <c r="N205" s="243"/>
      <c r="O205" s="243"/>
      <c r="P205" s="246" t="s">
        <v>661</v>
      </c>
      <c r="Q205" s="647" t="s">
        <v>635</v>
      </c>
      <c r="R205" s="606"/>
      <c r="S205" s="606"/>
      <c r="T205" s="606"/>
      <c r="U205" s="606"/>
      <c r="V205" s="606"/>
      <c r="W205" s="607"/>
      <c r="X205" s="244"/>
      <c r="Y205" s="244"/>
      <c r="Z205" s="244"/>
      <c r="AA205" s="247"/>
      <c r="AB205" s="243"/>
      <c r="AC205" s="243"/>
      <c r="AD205" s="243"/>
      <c r="AE205" s="243"/>
      <c r="AF205" s="243"/>
      <c r="AG205" s="243"/>
      <c r="AH205" s="243"/>
      <c r="AI205" s="247"/>
      <c r="AJ205" s="244"/>
      <c r="AK205" s="244"/>
      <c r="AL205" s="6"/>
      <c r="AM205" s="247"/>
      <c r="AN205" s="247"/>
      <c r="AO205" s="247"/>
      <c r="AP205" s="247"/>
      <c r="AQ205" s="247"/>
    </row>
    <row r="206" spans="1:43" ht="45" customHeight="1">
      <c r="A206" s="247"/>
      <c r="B206" s="247"/>
      <c r="C206" s="243"/>
      <c r="D206" s="243"/>
      <c r="E206" s="243"/>
      <c r="F206" s="243"/>
      <c r="G206" s="243"/>
      <c r="H206" s="243"/>
      <c r="I206" s="243"/>
      <c r="J206" s="243"/>
      <c r="K206" s="243"/>
      <c r="L206" s="243"/>
      <c r="M206" s="243"/>
      <c r="N206" s="243"/>
      <c r="O206" s="243"/>
      <c r="P206" s="247"/>
      <c r="Q206" s="247"/>
      <c r="R206" s="247"/>
      <c r="S206" s="247"/>
      <c r="T206" s="247"/>
      <c r="U206" s="247"/>
      <c r="V206" s="248"/>
      <c r="W206" s="248"/>
      <c r="X206" s="244"/>
      <c r="Y206" s="244"/>
      <c r="Z206" s="244"/>
      <c r="AA206" s="247"/>
      <c r="AB206" s="243"/>
      <c r="AC206" s="243"/>
      <c r="AD206" s="243"/>
      <c r="AE206" s="243"/>
      <c r="AF206" s="243"/>
      <c r="AG206" s="243"/>
      <c r="AH206" s="243"/>
      <c r="AI206" s="243"/>
      <c r="AJ206" s="244"/>
      <c r="AK206" s="244"/>
      <c r="AL206" s="6"/>
      <c r="AM206" s="247"/>
      <c r="AN206" s="247"/>
      <c r="AO206" s="247"/>
      <c r="AP206" s="247"/>
      <c r="AQ206" s="247"/>
    </row>
    <row r="207" spans="1:43" ht="45" customHeight="1">
      <c r="A207" s="247"/>
      <c r="B207" s="247"/>
      <c r="C207" s="243"/>
      <c r="D207" s="243"/>
      <c r="E207" s="243"/>
      <c r="F207" s="243"/>
      <c r="G207" s="243"/>
      <c r="H207" s="243"/>
      <c r="I207" s="243"/>
      <c r="J207" s="243"/>
      <c r="K207" s="243"/>
      <c r="L207" s="243"/>
      <c r="M207" s="243"/>
      <c r="N207" s="243"/>
      <c r="O207" s="243"/>
      <c r="P207" s="249" t="s">
        <v>636</v>
      </c>
      <c r="Q207" s="249" t="s">
        <v>646</v>
      </c>
      <c r="R207" s="249" t="s">
        <v>486</v>
      </c>
      <c r="S207" s="249" t="s">
        <v>305</v>
      </c>
      <c r="T207" s="246" t="s">
        <v>591</v>
      </c>
      <c r="U207" s="245"/>
      <c r="V207" s="250" t="s">
        <v>611</v>
      </c>
      <c r="W207" s="251">
        <f>SLOPE(R208:R212,Q208:Q212)</f>
        <v>0</v>
      </c>
      <c r="X207" s="244"/>
      <c r="Y207" s="244"/>
      <c r="Z207" s="244"/>
      <c r="AA207" s="247"/>
      <c r="AB207" s="247"/>
      <c r="AC207" s="247"/>
      <c r="AD207" s="247"/>
      <c r="AE207" s="247"/>
      <c r="AF207" s="247"/>
      <c r="AG207" s="247"/>
      <c r="AH207" s="247"/>
      <c r="AI207" s="243"/>
      <c r="AJ207" s="244"/>
      <c r="AK207" s="244"/>
      <c r="AL207" s="6"/>
      <c r="AM207" s="247"/>
      <c r="AN207" s="247"/>
      <c r="AO207" s="247"/>
      <c r="AP207" s="247"/>
      <c r="AQ207" s="247"/>
    </row>
    <row r="208" spans="1:43" ht="45" customHeight="1">
      <c r="A208" s="247"/>
      <c r="B208" s="247"/>
      <c r="C208" s="243"/>
      <c r="D208" s="243"/>
      <c r="E208" s="243"/>
      <c r="F208" s="243"/>
      <c r="G208" s="243"/>
      <c r="H208" s="243"/>
      <c r="I208" s="243"/>
      <c r="J208" s="243"/>
      <c r="K208" s="243"/>
      <c r="L208" s="243"/>
      <c r="M208" s="243"/>
      <c r="N208" s="243"/>
      <c r="O208" s="243"/>
      <c r="P208" s="252">
        <v>40000</v>
      </c>
      <c r="Q208" s="253">
        <f t="shared" ref="Q208:Q211" si="51">LOG10(1/P208)</f>
        <v>-4.6020599913279625</v>
      </c>
      <c r="R208" s="254">
        <f>$I$12</f>
        <v>0</v>
      </c>
      <c r="S208" s="254" t="e">
        <f>IF($O208="x","",P208*10^((R208-'KAPA Standards Output'!$Q$15)/'KAPA Standards Output'!$Q$14))</f>
        <v>#DIV/0!</v>
      </c>
      <c r="T208" s="252" t="s">
        <v>162</v>
      </c>
      <c r="U208" s="255"/>
      <c r="V208" s="256" t="s">
        <v>613</v>
      </c>
      <c r="W208" s="257">
        <f>INTERCEPT(R208:R212,Q208:Q212)</f>
        <v>0</v>
      </c>
      <c r="X208" s="244"/>
      <c r="Y208" s="244"/>
      <c r="Z208" s="244"/>
      <c r="AA208" s="247"/>
      <c r="AB208" s="247"/>
      <c r="AC208" s="247"/>
      <c r="AD208" s="243"/>
      <c r="AE208" s="243"/>
      <c r="AF208" s="243"/>
      <c r="AG208" s="243"/>
      <c r="AH208" s="243"/>
      <c r="AI208" s="243"/>
      <c r="AJ208" s="244"/>
      <c r="AK208" s="244"/>
      <c r="AL208" s="6"/>
      <c r="AM208" s="247"/>
      <c r="AN208" s="247"/>
      <c r="AO208" s="247"/>
      <c r="AP208" s="247"/>
      <c r="AQ208" s="247"/>
    </row>
    <row r="209" spans="1:43" ht="45" customHeight="1">
      <c r="A209" s="247"/>
      <c r="B209" s="247"/>
      <c r="C209" s="243"/>
      <c r="D209" s="243"/>
      <c r="E209" s="243"/>
      <c r="F209" s="243"/>
      <c r="G209" s="243"/>
      <c r="H209" s="243"/>
      <c r="I209" s="243"/>
      <c r="J209" s="243"/>
      <c r="K209" s="243"/>
      <c r="L209" s="243"/>
      <c r="M209" s="243"/>
      <c r="N209" s="243"/>
      <c r="O209" s="243"/>
      <c r="P209" s="258">
        <v>200000</v>
      </c>
      <c r="Q209" s="259">
        <f t="shared" si="51"/>
        <v>-5.3010299956639813</v>
      </c>
      <c r="R209" s="260">
        <f>$I$13</f>
        <v>0</v>
      </c>
      <c r="S209" s="260" t="e">
        <f>IF($O209="x","",P209*10^((R209-'KAPA Standards Output'!$Q$15)/'KAPA Standards Output'!$Q$14))</f>
        <v>#DIV/0!</v>
      </c>
      <c r="T209" s="260">
        <f t="shared" ref="T209:T211" si="52">R209-R208</f>
        <v>0</v>
      </c>
      <c r="U209" s="255"/>
      <c r="V209" s="256" t="s">
        <v>615</v>
      </c>
      <c r="W209" s="257" t="e">
        <f>RSQ(R208:R212,Q208:Q212)</f>
        <v>#DIV/0!</v>
      </c>
      <c r="X209" s="244"/>
      <c r="Y209" s="244"/>
      <c r="Z209" s="244"/>
      <c r="AA209" s="247"/>
      <c r="AB209" s="247"/>
      <c r="AC209" s="247"/>
      <c r="AD209" s="243"/>
      <c r="AE209" s="243"/>
      <c r="AF209" s="243"/>
      <c r="AG209" s="243"/>
      <c r="AH209" s="243"/>
      <c r="AI209" s="243"/>
      <c r="AJ209" s="244"/>
      <c r="AK209" s="244"/>
      <c r="AL209" s="6"/>
      <c r="AM209" s="247"/>
      <c r="AN209" s="247"/>
      <c r="AO209" s="247"/>
      <c r="AP209" s="247"/>
      <c r="AQ209" s="247"/>
    </row>
    <row r="210" spans="1:43" ht="45" customHeight="1">
      <c r="A210" s="247"/>
      <c r="B210" s="247"/>
      <c r="C210" s="243"/>
      <c r="D210" s="243"/>
      <c r="E210" s="243"/>
      <c r="F210" s="243"/>
      <c r="G210" s="243"/>
      <c r="H210" s="243"/>
      <c r="I210" s="243"/>
      <c r="J210" s="243"/>
      <c r="K210" s="243"/>
      <c r="L210" s="243"/>
      <c r="M210" s="243"/>
      <c r="N210" s="243"/>
      <c r="O210" s="243"/>
      <c r="P210" s="258">
        <v>1000000</v>
      </c>
      <c r="Q210" s="259">
        <f t="shared" si="51"/>
        <v>-6</v>
      </c>
      <c r="R210" s="260">
        <f>$I$14</f>
        <v>0</v>
      </c>
      <c r="S210" s="260" t="e">
        <f>IF($O210="x","",P210*10^((R210-'KAPA Standards Output'!$Q$15)/'KAPA Standards Output'!$Q$14))</f>
        <v>#DIV/0!</v>
      </c>
      <c r="T210" s="260">
        <f t="shared" si="52"/>
        <v>0</v>
      </c>
      <c r="U210" s="255"/>
      <c r="V210" s="262" t="s">
        <v>619</v>
      </c>
      <c r="W210" s="263" t="e">
        <f>10^(-1/W207)-1</f>
        <v>#DIV/0!</v>
      </c>
      <c r="X210" s="264"/>
      <c r="Y210" s="244"/>
      <c r="Z210" s="244"/>
      <c r="AA210" s="247"/>
      <c r="AB210" s="247"/>
      <c r="AC210" s="247"/>
      <c r="AD210" s="243"/>
      <c r="AE210" s="243"/>
      <c r="AF210" s="243"/>
      <c r="AG210" s="243"/>
      <c r="AH210" s="243"/>
      <c r="AI210" s="243"/>
      <c r="AJ210" s="244"/>
      <c r="AK210" s="244"/>
      <c r="AL210" s="6"/>
      <c r="AM210" s="247"/>
      <c r="AN210" s="247"/>
      <c r="AO210" s="247"/>
      <c r="AP210" s="247"/>
      <c r="AQ210" s="247"/>
    </row>
    <row r="211" spans="1:43" ht="45" customHeight="1">
      <c r="A211" s="247"/>
      <c r="B211" s="247"/>
      <c r="C211" s="243"/>
      <c r="D211" s="243"/>
      <c r="E211" s="243"/>
      <c r="F211" s="243"/>
      <c r="G211" s="243"/>
      <c r="H211" s="243"/>
      <c r="I211" s="243"/>
      <c r="J211" s="243"/>
      <c r="K211" s="243"/>
      <c r="L211" s="243"/>
      <c r="M211" s="243"/>
      <c r="N211" s="243"/>
      <c r="O211" s="243"/>
      <c r="P211" s="270">
        <v>5000000</v>
      </c>
      <c r="Q211" s="271">
        <f t="shared" si="51"/>
        <v>-6.6989700043360187</v>
      </c>
      <c r="R211" s="272">
        <f>$I$15</f>
        <v>0</v>
      </c>
      <c r="S211" s="272" t="e">
        <f>IF($O211="x","",P211*10^((R211-'KAPA Standards Output'!$Q$15)/'KAPA Standards Output'!$Q$14))</f>
        <v>#DIV/0!</v>
      </c>
      <c r="T211" s="272">
        <f t="shared" si="52"/>
        <v>0</v>
      </c>
      <c r="U211" s="255"/>
      <c r="V211" s="262" t="s">
        <v>638</v>
      </c>
      <c r="W211" s="271">
        <f>AVERAGE(T209:T211)</f>
        <v>0</v>
      </c>
      <c r="X211" s="264"/>
      <c r="Y211" s="244"/>
      <c r="Z211" s="244"/>
      <c r="AA211" s="247"/>
      <c r="AB211" s="247"/>
      <c r="AC211" s="247"/>
      <c r="AD211" s="243"/>
      <c r="AE211" s="243"/>
      <c r="AF211" s="243"/>
      <c r="AG211" s="243"/>
      <c r="AH211" s="243"/>
      <c r="AI211" s="243"/>
      <c r="AJ211" s="244"/>
      <c r="AK211" s="244"/>
      <c r="AL211" s="6"/>
      <c r="AM211" s="247"/>
      <c r="AN211" s="247"/>
      <c r="AO211" s="247"/>
      <c r="AP211" s="247"/>
      <c r="AQ211" s="247"/>
    </row>
    <row r="212" spans="1:43" ht="45" customHeight="1">
      <c r="A212" s="247"/>
      <c r="B212" s="247"/>
      <c r="C212" s="243"/>
      <c r="D212" s="243"/>
      <c r="E212" s="243"/>
      <c r="F212" s="243"/>
      <c r="G212" s="243"/>
      <c r="H212" s="243"/>
      <c r="I212" s="243"/>
      <c r="J212" s="243"/>
      <c r="K212" s="243"/>
      <c r="L212" s="243"/>
      <c r="M212" s="243"/>
      <c r="N212" s="243"/>
      <c r="O212" s="243"/>
      <c r="P212" s="247"/>
      <c r="Q212" s="278"/>
      <c r="R212" s="247"/>
      <c r="S212" s="247"/>
      <c r="T212" s="244"/>
      <c r="U212" s="247"/>
      <c r="V212" s="279" t="s">
        <v>639</v>
      </c>
      <c r="W212" s="280" t="e">
        <f>(SUMIF(S208:S211,"&gt;0")/(COUNTIF(S208:S211,"&gt;0")))*$I$19/(IF(W213="",$I$20,W213))/1000</f>
        <v>#DIV/0!</v>
      </c>
      <c r="X212" s="264"/>
      <c r="Y212" s="244"/>
      <c r="Z212" s="244"/>
      <c r="AA212" s="247"/>
      <c r="AB212" s="247"/>
      <c r="AC212" s="247"/>
      <c r="AD212" s="243"/>
      <c r="AE212" s="243"/>
      <c r="AF212" s="243"/>
      <c r="AG212" s="243"/>
      <c r="AH212" s="243"/>
      <c r="AI212" s="243"/>
      <c r="AJ212" s="244"/>
      <c r="AK212" s="244"/>
      <c r="AL212" s="6"/>
      <c r="AM212" s="247"/>
      <c r="AN212" s="247"/>
      <c r="AO212" s="247"/>
      <c r="AP212" s="247"/>
      <c r="AQ212" s="247"/>
    </row>
    <row r="213" spans="1:43" ht="45" customHeight="1">
      <c r="A213" s="247"/>
      <c r="B213" s="247"/>
      <c r="C213" s="243"/>
      <c r="D213" s="243"/>
      <c r="E213" s="243"/>
      <c r="F213" s="243"/>
      <c r="G213" s="243"/>
      <c r="H213" s="243"/>
      <c r="I213" s="243"/>
      <c r="J213" s="243"/>
      <c r="K213" s="243"/>
      <c r="L213" s="243"/>
      <c r="M213" s="243"/>
      <c r="N213" s="243"/>
      <c r="O213" s="243"/>
      <c r="P213" s="247"/>
      <c r="Q213" s="247"/>
      <c r="R213" s="247"/>
      <c r="S213" s="247"/>
      <c r="T213" s="244"/>
      <c r="U213" s="247"/>
      <c r="V213" s="283" t="s">
        <v>640</v>
      </c>
      <c r="W213" s="284"/>
      <c r="X213" s="264"/>
      <c r="Y213" s="244"/>
      <c r="Z213" s="244"/>
      <c r="AA213" s="247"/>
      <c r="AB213" s="247"/>
      <c r="AC213" s="247"/>
      <c r="AD213" s="243"/>
      <c r="AE213" s="243"/>
      <c r="AF213" s="243"/>
      <c r="AG213" s="243"/>
      <c r="AH213" s="243"/>
      <c r="AI213" s="243"/>
      <c r="AJ213" s="244"/>
      <c r="AK213" s="244"/>
      <c r="AL213" s="6"/>
      <c r="AM213" s="247"/>
      <c r="AN213" s="247"/>
      <c r="AO213" s="247"/>
      <c r="AP213" s="247"/>
      <c r="AQ213" s="247"/>
    </row>
    <row r="214" spans="1:43" ht="45" customHeight="1">
      <c r="A214" s="247"/>
      <c r="B214" s="247"/>
      <c r="C214" s="243"/>
      <c r="D214" s="243"/>
      <c r="E214" s="243"/>
      <c r="F214" s="243"/>
      <c r="G214" s="243"/>
      <c r="H214" s="243"/>
      <c r="I214" s="243"/>
      <c r="J214" s="243"/>
      <c r="K214" s="243"/>
      <c r="L214" s="243"/>
      <c r="M214" s="243"/>
      <c r="N214" s="243"/>
      <c r="O214" s="244"/>
      <c r="P214" s="244"/>
      <c r="Q214" s="244"/>
      <c r="R214" s="244"/>
      <c r="S214" s="244"/>
      <c r="T214" s="244"/>
      <c r="U214" s="244"/>
      <c r="V214" s="244"/>
      <c r="W214" s="244"/>
      <c r="X214" s="244"/>
      <c r="Y214" s="244"/>
      <c r="Z214" s="244"/>
      <c r="AA214" s="247"/>
      <c r="AB214" s="247"/>
      <c r="AC214" s="247"/>
      <c r="AD214" s="243"/>
      <c r="AE214" s="243"/>
      <c r="AF214" s="243"/>
      <c r="AG214" s="243"/>
      <c r="AH214" s="243"/>
      <c r="AI214" s="243"/>
      <c r="AJ214" s="244"/>
      <c r="AK214" s="244"/>
      <c r="AL214" s="6"/>
      <c r="AM214" s="247"/>
      <c r="AN214" s="247"/>
      <c r="AO214" s="247"/>
      <c r="AP214" s="247"/>
      <c r="AQ214" s="247"/>
    </row>
    <row r="215" spans="1:43" ht="45" customHeight="1">
      <c r="A215" s="247"/>
      <c r="B215" s="247"/>
      <c r="C215" s="243"/>
      <c r="D215" s="243"/>
      <c r="E215" s="243"/>
      <c r="F215" s="243"/>
      <c r="G215" s="243"/>
      <c r="H215" s="243"/>
      <c r="I215" s="243"/>
      <c r="J215" s="243"/>
      <c r="K215" s="243"/>
      <c r="L215" s="243"/>
      <c r="M215" s="243"/>
      <c r="N215" s="243"/>
      <c r="O215" s="244"/>
      <c r="P215" s="244"/>
      <c r="Q215" s="244"/>
      <c r="R215" s="244"/>
      <c r="S215" s="244"/>
      <c r="T215" s="244"/>
      <c r="U215" s="244"/>
      <c r="V215" s="244"/>
      <c r="W215" s="244"/>
      <c r="X215" s="244"/>
      <c r="Y215" s="244"/>
      <c r="Z215" s="244"/>
      <c r="AA215" s="244"/>
      <c r="AB215" s="244"/>
      <c r="AC215" s="244"/>
      <c r="AD215" s="244"/>
      <c r="AE215" s="244"/>
      <c r="AF215" s="244"/>
      <c r="AG215" s="244"/>
      <c r="AH215" s="244"/>
      <c r="AI215" s="244"/>
      <c r="AJ215" s="244"/>
      <c r="AK215" s="244"/>
      <c r="AL215" s="6"/>
      <c r="AM215" s="247"/>
      <c r="AN215" s="247"/>
      <c r="AO215" s="247"/>
      <c r="AP215" s="247"/>
      <c r="AQ215" s="247"/>
    </row>
    <row r="216" spans="1:43" ht="45" customHeight="1">
      <c r="A216" s="247"/>
      <c r="B216" s="247"/>
      <c r="C216" s="243"/>
      <c r="D216" s="243"/>
      <c r="E216" s="243"/>
      <c r="F216" s="243"/>
      <c r="G216" s="243"/>
      <c r="H216" s="243"/>
      <c r="I216" s="243"/>
      <c r="J216" s="243"/>
      <c r="K216" s="243"/>
      <c r="L216" s="243"/>
      <c r="M216" s="243"/>
      <c r="N216" s="243"/>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4"/>
      <c r="AK216" s="244"/>
      <c r="AL216" s="6"/>
      <c r="AM216" s="247"/>
      <c r="AN216" s="247"/>
      <c r="AO216" s="247"/>
      <c r="AP216" s="247"/>
      <c r="AQ216" s="247"/>
    </row>
    <row r="217" spans="1:43" ht="45" customHeight="1">
      <c r="A217" s="247"/>
      <c r="B217" s="247"/>
      <c r="C217" s="243"/>
      <c r="D217" s="243"/>
      <c r="E217" s="243"/>
      <c r="F217" s="243"/>
      <c r="G217" s="243"/>
      <c r="H217" s="243"/>
      <c r="I217" s="243"/>
      <c r="J217" s="243"/>
      <c r="K217" s="243"/>
      <c r="L217" s="243"/>
      <c r="M217" s="243"/>
      <c r="N217" s="243"/>
      <c r="O217" s="244"/>
      <c r="P217" s="246" t="s">
        <v>662</v>
      </c>
      <c r="Q217" s="647" t="s">
        <v>635</v>
      </c>
      <c r="R217" s="606"/>
      <c r="S217" s="606"/>
      <c r="T217" s="606"/>
      <c r="U217" s="606"/>
      <c r="V217" s="606"/>
      <c r="W217" s="607"/>
      <c r="X217" s="244"/>
      <c r="Y217" s="244"/>
      <c r="Z217" s="244"/>
      <c r="AA217" s="244"/>
      <c r="AB217" s="244"/>
      <c r="AC217" s="244"/>
      <c r="AD217" s="244"/>
      <c r="AE217" s="244"/>
      <c r="AF217" s="244"/>
      <c r="AG217" s="244"/>
      <c r="AH217" s="244"/>
      <c r="AI217" s="244"/>
      <c r="AJ217" s="244"/>
      <c r="AK217" s="244"/>
      <c r="AL217" s="6"/>
      <c r="AM217" s="247"/>
      <c r="AN217" s="247"/>
      <c r="AO217" s="247"/>
      <c r="AP217" s="247"/>
      <c r="AQ217" s="247"/>
    </row>
    <row r="218" spans="1:43" ht="45" customHeight="1">
      <c r="A218" s="247"/>
      <c r="B218" s="247"/>
      <c r="C218" s="243"/>
      <c r="D218" s="243"/>
      <c r="E218" s="243"/>
      <c r="F218" s="243"/>
      <c r="G218" s="243"/>
      <c r="H218" s="243"/>
      <c r="I218" s="243"/>
      <c r="J218" s="243"/>
      <c r="K218" s="243"/>
      <c r="L218" s="243"/>
      <c r="M218" s="243"/>
      <c r="N218" s="243"/>
      <c r="O218" s="244"/>
      <c r="P218" s="247"/>
      <c r="Q218" s="247"/>
      <c r="R218" s="247"/>
      <c r="S218" s="247"/>
      <c r="T218" s="247"/>
      <c r="U218" s="247"/>
      <c r="V218" s="248"/>
      <c r="W218" s="248"/>
      <c r="X218" s="244"/>
      <c r="Y218" s="244"/>
      <c r="Z218" s="244"/>
      <c r="AA218" s="244"/>
      <c r="AB218" s="244"/>
      <c r="AC218" s="244"/>
      <c r="AD218" s="244"/>
      <c r="AE218" s="244"/>
      <c r="AF218" s="244"/>
      <c r="AG218" s="244"/>
      <c r="AH218" s="244"/>
      <c r="AI218" s="244"/>
      <c r="AJ218" s="244"/>
      <c r="AK218" s="244"/>
      <c r="AL218" s="6"/>
      <c r="AM218" s="247"/>
      <c r="AN218" s="247"/>
      <c r="AO218" s="247"/>
      <c r="AP218" s="247"/>
      <c r="AQ218" s="247"/>
    </row>
    <row r="219" spans="1:43" ht="45" customHeight="1">
      <c r="A219" s="247"/>
      <c r="B219" s="247"/>
      <c r="C219" s="243"/>
      <c r="D219" s="243"/>
      <c r="E219" s="243"/>
      <c r="F219" s="243"/>
      <c r="G219" s="243"/>
      <c r="H219" s="243"/>
      <c r="I219" s="243"/>
      <c r="J219" s="243"/>
      <c r="K219" s="243"/>
      <c r="L219" s="243"/>
      <c r="M219" s="243"/>
      <c r="N219" s="243"/>
      <c r="O219" s="244"/>
      <c r="P219" s="249" t="s">
        <v>636</v>
      </c>
      <c r="Q219" s="249" t="s">
        <v>646</v>
      </c>
      <c r="R219" s="249" t="s">
        <v>486</v>
      </c>
      <c r="S219" s="249" t="s">
        <v>305</v>
      </c>
      <c r="T219" s="246" t="s">
        <v>591</v>
      </c>
      <c r="U219" s="245"/>
      <c r="V219" s="250" t="s">
        <v>611</v>
      </c>
      <c r="W219" s="251">
        <f>SLOPE(R220:R224,Q220:Q224)</f>
        <v>0</v>
      </c>
      <c r="X219" s="244"/>
      <c r="Y219" s="244"/>
      <c r="Z219" s="244"/>
      <c r="AA219" s="244"/>
      <c r="AB219" s="244"/>
      <c r="AC219" s="244"/>
      <c r="AD219" s="244"/>
      <c r="AE219" s="244"/>
      <c r="AF219" s="244"/>
      <c r="AG219" s="244"/>
      <c r="AH219" s="244"/>
      <c r="AI219" s="244"/>
      <c r="AJ219" s="244"/>
      <c r="AK219" s="244"/>
      <c r="AL219" s="6"/>
      <c r="AM219" s="247"/>
      <c r="AN219" s="247"/>
      <c r="AO219" s="247"/>
      <c r="AP219" s="247"/>
      <c r="AQ219" s="247"/>
    </row>
    <row r="220" spans="1:43" ht="45" customHeight="1">
      <c r="A220" s="247"/>
      <c r="B220" s="247"/>
      <c r="C220" s="243"/>
      <c r="D220" s="243"/>
      <c r="E220" s="243"/>
      <c r="F220" s="243"/>
      <c r="G220" s="243"/>
      <c r="H220" s="243"/>
      <c r="I220" s="243"/>
      <c r="J220" s="243"/>
      <c r="K220" s="243"/>
      <c r="L220" s="243"/>
      <c r="M220" s="243"/>
      <c r="N220" s="243"/>
      <c r="O220" s="244"/>
      <c r="P220" s="252">
        <v>40000</v>
      </c>
      <c r="Q220" s="253">
        <f t="shared" ref="Q220:Q223" si="53">LOG10(1/P220)</f>
        <v>-4.6020599913279625</v>
      </c>
      <c r="R220" s="254">
        <f>$J$12</f>
        <v>0</v>
      </c>
      <c r="S220" s="254" t="e">
        <f>IF($O220="x","",P220*10^((R220-'KAPA Standards Output'!$Q$15)/'KAPA Standards Output'!$Q$14))</f>
        <v>#DIV/0!</v>
      </c>
      <c r="T220" s="252" t="s">
        <v>162</v>
      </c>
      <c r="U220" s="255"/>
      <c r="V220" s="256" t="s">
        <v>613</v>
      </c>
      <c r="W220" s="257">
        <f>INTERCEPT(R220:R224,Q220:Q224)</f>
        <v>0</v>
      </c>
      <c r="X220" s="244"/>
      <c r="Y220" s="244"/>
      <c r="Z220" s="244"/>
      <c r="AA220" s="244"/>
      <c r="AB220" s="244"/>
      <c r="AC220" s="244"/>
      <c r="AD220" s="244"/>
      <c r="AE220" s="244"/>
      <c r="AF220" s="244"/>
      <c r="AG220" s="244"/>
      <c r="AH220" s="244"/>
      <c r="AI220" s="244"/>
      <c r="AJ220" s="244"/>
      <c r="AK220" s="244"/>
      <c r="AL220" s="6"/>
      <c r="AM220" s="247"/>
      <c r="AN220" s="247"/>
      <c r="AO220" s="247"/>
      <c r="AP220" s="247"/>
      <c r="AQ220" s="247"/>
    </row>
    <row r="221" spans="1:43" ht="45" customHeight="1">
      <c r="A221" s="247"/>
      <c r="B221" s="247"/>
      <c r="C221" s="243"/>
      <c r="D221" s="243"/>
      <c r="E221" s="243"/>
      <c r="F221" s="243"/>
      <c r="G221" s="243"/>
      <c r="H221" s="243"/>
      <c r="I221" s="243"/>
      <c r="J221" s="243"/>
      <c r="K221" s="243"/>
      <c r="L221" s="243"/>
      <c r="M221" s="243"/>
      <c r="N221" s="243"/>
      <c r="O221" s="244"/>
      <c r="P221" s="258">
        <v>200000</v>
      </c>
      <c r="Q221" s="259">
        <f t="shared" si="53"/>
        <v>-5.3010299956639813</v>
      </c>
      <c r="R221" s="260">
        <f>$J$13</f>
        <v>0</v>
      </c>
      <c r="S221" s="260" t="e">
        <f>IF($O221="x","",P221*10^((R221-'KAPA Standards Output'!$Q$15)/'KAPA Standards Output'!$Q$14))</f>
        <v>#DIV/0!</v>
      </c>
      <c r="T221" s="260">
        <f t="shared" ref="T221:T223" si="54">R221-R220</f>
        <v>0</v>
      </c>
      <c r="U221" s="255"/>
      <c r="V221" s="256" t="s">
        <v>615</v>
      </c>
      <c r="W221" s="257" t="e">
        <f>RSQ(R220:R224,Q220:Q224)</f>
        <v>#DIV/0!</v>
      </c>
      <c r="X221" s="244"/>
      <c r="Y221" s="244"/>
      <c r="Z221" s="244"/>
      <c r="AA221" s="244"/>
      <c r="AB221" s="244"/>
      <c r="AC221" s="244"/>
      <c r="AD221" s="244"/>
      <c r="AE221" s="244"/>
      <c r="AF221" s="244"/>
      <c r="AG221" s="244"/>
      <c r="AH221" s="244"/>
      <c r="AI221" s="244"/>
      <c r="AJ221" s="244"/>
      <c r="AK221" s="244"/>
      <c r="AL221" s="6"/>
      <c r="AM221" s="247"/>
      <c r="AN221" s="247"/>
      <c r="AO221" s="247"/>
      <c r="AP221" s="247"/>
      <c r="AQ221" s="247"/>
    </row>
    <row r="222" spans="1:43" ht="45" customHeight="1">
      <c r="A222" s="247"/>
      <c r="B222" s="247"/>
      <c r="C222" s="243"/>
      <c r="D222" s="243"/>
      <c r="E222" s="243"/>
      <c r="F222" s="243"/>
      <c r="G222" s="243"/>
      <c r="H222" s="243"/>
      <c r="I222" s="243"/>
      <c r="J222" s="243"/>
      <c r="K222" s="243"/>
      <c r="L222" s="243"/>
      <c r="M222" s="243"/>
      <c r="N222" s="243"/>
      <c r="O222" s="244"/>
      <c r="P222" s="258">
        <v>1000000</v>
      </c>
      <c r="Q222" s="259">
        <f t="shared" si="53"/>
        <v>-6</v>
      </c>
      <c r="R222" s="260">
        <f>$J$14</f>
        <v>0</v>
      </c>
      <c r="S222" s="260" t="e">
        <f>IF($O222="x","",P222*10^((R222-'KAPA Standards Output'!$Q$15)/'KAPA Standards Output'!$Q$14))</f>
        <v>#DIV/0!</v>
      </c>
      <c r="T222" s="260">
        <f t="shared" si="54"/>
        <v>0</v>
      </c>
      <c r="U222" s="255"/>
      <c r="V222" s="262" t="s">
        <v>619</v>
      </c>
      <c r="W222" s="263" t="e">
        <f>10^(-1/W219)-1</f>
        <v>#DIV/0!</v>
      </c>
      <c r="X222" s="244"/>
      <c r="Y222" s="244"/>
      <c r="Z222" s="244"/>
      <c r="AA222" s="244"/>
      <c r="AB222" s="244"/>
      <c r="AC222" s="244"/>
      <c r="AD222" s="244"/>
      <c r="AE222" s="244"/>
      <c r="AF222" s="244"/>
      <c r="AG222" s="244"/>
      <c r="AH222" s="244"/>
      <c r="AI222" s="244"/>
      <c r="AJ222" s="244"/>
      <c r="AK222" s="244"/>
      <c r="AL222" s="6"/>
      <c r="AM222" s="247"/>
      <c r="AN222" s="247"/>
      <c r="AO222" s="247"/>
      <c r="AP222" s="247"/>
      <c r="AQ222" s="247"/>
    </row>
    <row r="223" spans="1:43" ht="45" customHeight="1">
      <c r="A223" s="247"/>
      <c r="B223" s="247"/>
      <c r="C223" s="243"/>
      <c r="D223" s="243"/>
      <c r="E223" s="243"/>
      <c r="F223" s="243"/>
      <c r="G223" s="243"/>
      <c r="H223" s="243"/>
      <c r="I223" s="243"/>
      <c r="J223" s="243"/>
      <c r="K223" s="243"/>
      <c r="L223" s="243"/>
      <c r="M223" s="243"/>
      <c r="N223" s="243"/>
      <c r="O223" s="244"/>
      <c r="P223" s="270">
        <v>5000000</v>
      </c>
      <c r="Q223" s="271">
        <f t="shared" si="53"/>
        <v>-6.6989700043360187</v>
      </c>
      <c r="R223" s="272">
        <f>$J$15</f>
        <v>0</v>
      </c>
      <c r="S223" s="272" t="e">
        <f>IF($O223="x","",P223*10^((R223-'KAPA Standards Output'!$Q$15)/'KAPA Standards Output'!$Q$14))</f>
        <v>#DIV/0!</v>
      </c>
      <c r="T223" s="272">
        <f t="shared" si="54"/>
        <v>0</v>
      </c>
      <c r="U223" s="255"/>
      <c r="V223" s="262" t="s">
        <v>638</v>
      </c>
      <c r="W223" s="271">
        <f>AVERAGE(T221:T223)</f>
        <v>0</v>
      </c>
      <c r="X223" s="244"/>
      <c r="Y223" s="244"/>
      <c r="Z223" s="244"/>
      <c r="AA223" s="244"/>
      <c r="AB223" s="244"/>
      <c r="AC223" s="244"/>
      <c r="AD223" s="244"/>
      <c r="AE223" s="244"/>
      <c r="AF223" s="244"/>
      <c r="AG223" s="244"/>
      <c r="AH223" s="244"/>
      <c r="AI223" s="244"/>
      <c r="AJ223" s="244"/>
      <c r="AK223" s="244"/>
      <c r="AL223" s="6"/>
      <c r="AM223" s="247"/>
      <c r="AN223" s="247"/>
      <c r="AO223" s="247"/>
      <c r="AP223" s="247"/>
      <c r="AQ223" s="247"/>
    </row>
    <row r="224" spans="1:43" ht="45" customHeight="1">
      <c r="A224" s="247"/>
      <c r="B224" s="247"/>
      <c r="C224" s="243"/>
      <c r="D224" s="243"/>
      <c r="E224" s="243"/>
      <c r="F224" s="243"/>
      <c r="G224" s="243"/>
      <c r="H224" s="243"/>
      <c r="I224" s="243"/>
      <c r="J224" s="243"/>
      <c r="K224" s="243"/>
      <c r="L224" s="243"/>
      <c r="M224" s="243"/>
      <c r="N224" s="243"/>
      <c r="O224" s="244"/>
      <c r="P224" s="247"/>
      <c r="Q224" s="278"/>
      <c r="R224" s="247"/>
      <c r="S224" s="247"/>
      <c r="T224" s="244"/>
      <c r="U224" s="247"/>
      <c r="V224" s="279" t="s">
        <v>639</v>
      </c>
      <c r="W224" s="280" t="e">
        <f>(SUMIF(S220:S223,"&gt;0")/(COUNTIF(S220:S223,"&gt;0")))*$I$19/(IF(W225="",$I$20,W225))/1000</f>
        <v>#DIV/0!</v>
      </c>
      <c r="X224" s="244"/>
      <c r="Y224" s="244"/>
      <c r="Z224" s="244"/>
      <c r="AA224" s="244"/>
      <c r="AB224" s="244"/>
      <c r="AC224" s="244"/>
      <c r="AD224" s="244"/>
      <c r="AE224" s="244"/>
      <c r="AF224" s="244"/>
      <c r="AG224" s="244"/>
      <c r="AH224" s="244"/>
      <c r="AI224" s="244"/>
      <c r="AJ224" s="244"/>
      <c r="AK224" s="244"/>
      <c r="AL224" s="6"/>
      <c r="AM224" s="247"/>
      <c r="AN224" s="247"/>
      <c r="AO224" s="247"/>
      <c r="AP224" s="247"/>
      <c r="AQ224" s="247"/>
    </row>
    <row r="225" spans="1:43" ht="45" customHeight="1">
      <c r="A225" s="247"/>
      <c r="B225" s="247"/>
      <c r="C225" s="243"/>
      <c r="D225" s="243"/>
      <c r="E225" s="243"/>
      <c r="F225" s="243"/>
      <c r="G225" s="243"/>
      <c r="H225" s="243"/>
      <c r="I225" s="243"/>
      <c r="J225" s="243"/>
      <c r="K225" s="243"/>
      <c r="L225" s="243"/>
      <c r="M225" s="243"/>
      <c r="N225" s="243"/>
      <c r="O225" s="244"/>
      <c r="P225" s="247"/>
      <c r="Q225" s="247"/>
      <c r="R225" s="247"/>
      <c r="S225" s="247"/>
      <c r="T225" s="244"/>
      <c r="U225" s="247"/>
      <c r="V225" s="283" t="s">
        <v>640</v>
      </c>
      <c r="W225" s="284"/>
      <c r="X225" s="244"/>
      <c r="Y225" s="244"/>
      <c r="Z225" s="244"/>
      <c r="AA225" s="244"/>
      <c r="AB225" s="244"/>
      <c r="AC225" s="244"/>
      <c r="AD225" s="244"/>
      <c r="AE225" s="244"/>
      <c r="AF225" s="244"/>
      <c r="AG225" s="244"/>
      <c r="AH225" s="244"/>
      <c r="AI225" s="244"/>
      <c r="AJ225" s="244"/>
      <c r="AK225" s="244"/>
      <c r="AL225" s="6"/>
      <c r="AM225" s="247"/>
      <c r="AN225" s="247"/>
      <c r="AO225" s="247"/>
      <c r="AP225" s="247"/>
      <c r="AQ225" s="247"/>
    </row>
    <row r="226" spans="1:43" ht="45" customHeight="1">
      <c r="A226" s="247"/>
      <c r="B226" s="247"/>
      <c r="C226" s="243"/>
      <c r="D226" s="243"/>
      <c r="E226" s="243"/>
      <c r="F226" s="243"/>
      <c r="G226" s="243"/>
      <c r="H226" s="243"/>
      <c r="I226" s="243"/>
      <c r="J226" s="243"/>
      <c r="K226" s="243"/>
      <c r="L226" s="243"/>
      <c r="M226" s="243"/>
      <c r="N226" s="243"/>
      <c r="O226" s="244"/>
      <c r="P226" s="243"/>
      <c r="Q226" s="243"/>
      <c r="R226" s="290"/>
      <c r="S226" s="247"/>
      <c r="T226" s="244"/>
      <c r="U226" s="247"/>
      <c r="V226" s="243"/>
      <c r="W226" s="243"/>
      <c r="X226" s="244"/>
      <c r="Y226" s="244"/>
      <c r="Z226" s="244"/>
      <c r="AA226" s="244"/>
      <c r="AB226" s="244"/>
      <c r="AC226" s="244"/>
      <c r="AD226" s="244"/>
      <c r="AE226" s="244"/>
      <c r="AF226" s="244"/>
      <c r="AG226" s="244"/>
      <c r="AH226" s="244"/>
      <c r="AI226" s="244"/>
      <c r="AJ226" s="244"/>
      <c r="AK226" s="244"/>
      <c r="AL226" s="6"/>
      <c r="AM226" s="247"/>
      <c r="AN226" s="247"/>
      <c r="AO226" s="247"/>
      <c r="AP226" s="247"/>
      <c r="AQ226" s="247"/>
    </row>
    <row r="227" spans="1:43" ht="45" customHeight="1">
      <c r="A227" s="247"/>
      <c r="B227" s="247"/>
      <c r="C227" s="243"/>
      <c r="D227" s="243"/>
      <c r="E227" s="243"/>
      <c r="F227" s="243"/>
      <c r="G227" s="243"/>
      <c r="H227" s="243"/>
      <c r="I227" s="243"/>
      <c r="J227" s="243"/>
      <c r="K227" s="243"/>
      <c r="L227" s="243"/>
      <c r="M227" s="243"/>
      <c r="N227" s="243"/>
      <c r="O227" s="244"/>
      <c r="P227" s="243"/>
      <c r="Q227" s="243"/>
      <c r="R227" s="290"/>
      <c r="S227" s="247"/>
      <c r="T227" s="244"/>
      <c r="U227" s="247"/>
      <c r="V227" s="243"/>
      <c r="W227" s="243"/>
      <c r="X227" s="244"/>
      <c r="Y227" s="244"/>
      <c r="Z227" s="244"/>
      <c r="AA227" s="244"/>
      <c r="AB227" s="244"/>
      <c r="AC227" s="244"/>
      <c r="AD227" s="244"/>
      <c r="AE227" s="244"/>
      <c r="AF227" s="244"/>
      <c r="AG227" s="244"/>
      <c r="AH227" s="244"/>
      <c r="AI227" s="244"/>
      <c r="AJ227" s="244"/>
      <c r="AK227" s="244"/>
      <c r="AL227" s="6"/>
      <c r="AM227" s="247"/>
      <c r="AN227" s="247"/>
      <c r="AO227" s="247"/>
      <c r="AP227" s="247"/>
      <c r="AQ227" s="247"/>
    </row>
    <row r="228" spans="1:43" ht="45" customHeight="1">
      <c r="A228" s="247"/>
      <c r="B228" s="247"/>
      <c r="C228" s="243"/>
      <c r="D228" s="243"/>
      <c r="E228" s="243"/>
      <c r="F228" s="243"/>
      <c r="G228" s="243"/>
      <c r="H228" s="243"/>
      <c r="I228" s="243"/>
      <c r="J228" s="243"/>
      <c r="K228" s="243"/>
      <c r="L228" s="243"/>
      <c r="M228" s="243"/>
      <c r="N228" s="243"/>
      <c r="O228" s="244"/>
      <c r="P228" s="243"/>
      <c r="Q228" s="243"/>
      <c r="R228" s="290"/>
      <c r="S228" s="247"/>
      <c r="T228" s="247"/>
      <c r="U228" s="247"/>
      <c r="V228" s="243"/>
      <c r="W228" s="243"/>
      <c r="X228" s="244"/>
      <c r="Y228" s="244"/>
      <c r="Z228" s="244"/>
      <c r="AA228" s="244"/>
      <c r="AB228" s="244"/>
      <c r="AC228" s="244"/>
      <c r="AD228" s="244"/>
      <c r="AE228" s="244"/>
      <c r="AF228" s="244"/>
      <c r="AG228" s="244"/>
      <c r="AH228" s="244"/>
      <c r="AI228" s="244"/>
      <c r="AJ228" s="244"/>
      <c r="AK228" s="244"/>
      <c r="AL228" s="6"/>
      <c r="AM228" s="247"/>
      <c r="AN228" s="247"/>
      <c r="AO228" s="247"/>
      <c r="AP228" s="247"/>
      <c r="AQ228" s="247"/>
    </row>
    <row r="229" spans="1:43" ht="45" customHeight="1">
      <c r="A229" s="247"/>
      <c r="B229" s="247"/>
      <c r="C229" s="243"/>
      <c r="D229" s="243"/>
      <c r="E229" s="243"/>
      <c r="F229" s="243"/>
      <c r="G229" s="243"/>
      <c r="H229" s="243"/>
      <c r="I229" s="243"/>
      <c r="J229" s="243"/>
      <c r="K229" s="243"/>
      <c r="L229" s="243"/>
      <c r="M229" s="243"/>
      <c r="N229" s="243"/>
      <c r="O229" s="244"/>
      <c r="P229" s="246" t="s">
        <v>663</v>
      </c>
      <c r="Q229" s="647" t="s">
        <v>635</v>
      </c>
      <c r="R229" s="606"/>
      <c r="S229" s="606"/>
      <c r="T229" s="606"/>
      <c r="U229" s="606"/>
      <c r="V229" s="606"/>
      <c r="W229" s="607"/>
      <c r="X229" s="244"/>
      <c r="Y229" s="244"/>
      <c r="Z229" s="244"/>
      <c r="AA229" s="244"/>
      <c r="AB229" s="244"/>
      <c r="AC229" s="244"/>
      <c r="AD229" s="244"/>
      <c r="AE229" s="244"/>
      <c r="AF229" s="244"/>
      <c r="AG229" s="244"/>
      <c r="AH229" s="244"/>
      <c r="AI229" s="244"/>
      <c r="AJ229" s="244"/>
      <c r="AK229" s="244"/>
      <c r="AL229" s="6"/>
      <c r="AM229" s="247"/>
      <c r="AN229" s="247"/>
      <c r="AO229" s="247"/>
      <c r="AP229" s="247"/>
      <c r="AQ229" s="247"/>
    </row>
    <row r="230" spans="1:43" ht="45" customHeight="1">
      <c r="A230" s="247"/>
      <c r="B230" s="247"/>
      <c r="C230" s="243"/>
      <c r="D230" s="243"/>
      <c r="E230" s="243"/>
      <c r="F230" s="243"/>
      <c r="G230" s="243"/>
      <c r="H230" s="243"/>
      <c r="I230" s="243"/>
      <c r="J230" s="243"/>
      <c r="K230" s="243"/>
      <c r="L230" s="243"/>
      <c r="M230" s="243"/>
      <c r="N230" s="243"/>
      <c r="O230" s="244"/>
      <c r="P230" s="247"/>
      <c r="Q230" s="247"/>
      <c r="R230" s="247"/>
      <c r="S230" s="247"/>
      <c r="T230" s="247"/>
      <c r="U230" s="247"/>
      <c r="V230" s="248"/>
      <c r="W230" s="248"/>
      <c r="X230" s="244"/>
      <c r="Y230" s="244"/>
      <c r="Z230" s="244"/>
      <c r="AA230" s="244"/>
      <c r="AB230" s="244"/>
      <c r="AC230" s="244"/>
      <c r="AD230" s="244"/>
      <c r="AE230" s="244"/>
      <c r="AF230" s="244"/>
      <c r="AG230" s="244"/>
      <c r="AH230" s="244"/>
      <c r="AI230" s="244"/>
      <c r="AJ230" s="244"/>
      <c r="AK230" s="244"/>
      <c r="AL230" s="6"/>
      <c r="AM230" s="247"/>
      <c r="AN230" s="247"/>
      <c r="AO230" s="247"/>
      <c r="AP230" s="247"/>
      <c r="AQ230" s="247"/>
    </row>
    <row r="231" spans="1:43" ht="45" customHeight="1">
      <c r="A231" s="247"/>
      <c r="B231" s="247"/>
      <c r="C231" s="243"/>
      <c r="D231" s="243"/>
      <c r="E231" s="243"/>
      <c r="F231" s="243"/>
      <c r="G231" s="243"/>
      <c r="H231" s="243"/>
      <c r="I231" s="243"/>
      <c r="J231" s="243"/>
      <c r="K231" s="243"/>
      <c r="L231" s="243"/>
      <c r="M231" s="243"/>
      <c r="N231" s="243"/>
      <c r="O231" s="244"/>
      <c r="P231" s="249" t="s">
        <v>636</v>
      </c>
      <c r="Q231" s="249" t="s">
        <v>646</v>
      </c>
      <c r="R231" s="249" t="s">
        <v>486</v>
      </c>
      <c r="S231" s="249" t="s">
        <v>305</v>
      </c>
      <c r="T231" s="246" t="s">
        <v>591</v>
      </c>
      <c r="U231" s="245"/>
      <c r="V231" s="250" t="s">
        <v>611</v>
      </c>
      <c r="W231" s="251">
        <f>SLOPE(R232:R236,Q232:Q236)</f>
        <v>0</v>
      </c>
      <c r="X231" s="244"/>
      <c r="Y231" s="244"/>
      <c r="Z231" s="244"/>
      <c r="AA231" s="244"/>
      <c r="AB231" s="244"/>
      <c r="AC231" s="244"/>
      <c r="AD231" s="244"/>
      <c r="AE231" s="244"/>
      <c r="AF231" s="244"/>
      <c r="AG231" s="244"/>
      <c r="AH231" s="244"/>
      <c r="AI231" s="244"/>
      <c r="AJ231" s="244"/>
      <c r="AK231" s="244"/>
      <c r="AL231" s="6"/>
      <c r="AM231" s="247"/>
      <c r="AN231" s="247"/>
      <c r="AO231" s="247"/>
      <c r="AP231" s="247"/>
      <c r="AQ231" s="247"/>
    </row>
    <row r="232" spans="1:43" ht="45" customHeight="1">
      <c r="A232" s="247"/>
      <c r="B232" s="247"/>
      <c r="C232" s="243"/>
      <c r="D232" s="243"/>
      <c r="E232" s="243"/>
      <c r="F232" s="243"/>
      <c r="G232" s="243"/>
      <c r="H232" s="243"/>
      <c r="I232" s="243"/>
      <c r="J232" s="243"/>
      <c r="K232" s="243"/>
      <c r="L232" s="243"/>
      <c r="M232" s="243"/>
      <c r="N232" s="243"/>
      <c r="O232" s="244"/>
      <c r="P232" s="252">
        <v>40000</v>
      </c>
      <c r="Q232" s="253">
        <f t="shared" ref="Q232:Q235" si="55">LOG10(1/P232)</f>
        <v>-4.6020599913279625</v>
      </c>
      <c r="R232" s="254">
        <f>$K$12</f>
        <v>0</v>
      </c>
      <c r="S232" s="254" t="e">
        <f>IF($O232="x","",P232*10^((R232-'KAPA Standards Output'!$Q$15)/'KAPA Standards Output'!$Q$14))</f>
        <v>#DIV/0!</v>
      </c>
      <c r="T232" s="252" t="s">
        <v>162</v>
      </c>
      <c r="U232" s="255"/>
      <c r="V232" s="256" t="s">
        <v>613</v>
      </c>
      <c r="W232" s="257">
        <f>INTERCEPT(R232:R236,Q232:Q236)</f>
        <v>0</v>
      </c>
      <c r="X232" s="244"/>
      <c r="Y232" s="244"/>
      <c r="Z232" s="244"/>
      <c r="AA232" s="244"/>
      <c r="AB232" s="244"/>
      <c r="AC232" s="244"/>
      <c r="AD232" s="244"/>
      <c r="AE232" s="244"/>
      <c r="AF232" s="244"/>
      <c r="AG232" s="244"/>
      <c r="AH232" s="244"/>
      <c r="AI232" s="244"/>
      <c r="AJ232" s="244"/>
      <c r="AK232" s="244"/>
      <c r="AL232" s="6"/>
      <c r="AM232" s="247"/>
      <c r="AN232" s="247"/>
      <c r="AO232" s="247"/>
      <c r="AP232" s="247"/>
      <c r="AQ232" s="247"/>
    </row>
    <row r="233" spans="1:43" ht="45" customHeight="1">
      <c r="A233" s="247"/>
      <c r="B233" s="247"/>
      <c r="C233" s="243"/>
      <c r="D233" s="243"/>
      <c r="E233" s="243"/>
      <c r="F233" s="243"/>
      <c r="G233" s="243"/>
      <c r="H233" s="243"/>
      <c r="I233" s="243"/>
      <c r="J233" s="243"/>
      <c r="K233" s="243"/>
      <c r="L233" s="243"/>
      <c r="M233" s="243"/>
      <c r="N233" s="243"/>
      <c r="O233" s="244"/>
      <c r="P233" s="258">
        <v>200000</v>
      </c>
      <c r="Q233" s="259">
        <f t="shared" si="55"/>
        <v>-5.3010299956639813</v>
      </c>
      <c r="R233" s="260">
        <f>$K$13</f>
        <v>0</v>
      </c>
      <c r="S233" s="260" t="e">
        <f>IF($O233="x","",P233*10^((R233-'KAPA Standards Output'!$Q$15)/'KAPA Standards Output'!$Q$14))</f>
        <v>#DIV/0!</v>
      </c>
      <c r="T233" s="260">
        <f t="shared" ref="T233:T235" si="56">R233-R232</f>
        <v>0</v>
      </c>
      <c r="U233" s="255"/>
      <c r="V233" s="256" t="s">
        <v>615</v>
      </c>
      <c r="W233" s="257" t="e">
        <f>RSQ(R232:R236,Q232:Q236)</f>
        <v>#DIV/0!</v>
      </c>
      <c r="X233" s="244"/>
      <c r="Y233" s="244"/>
      <c r="Z233" s="244"/>
      <c r="AA233" s="244"/>
      <c r="AB233" s="244"/>
      <c r="AC233" s="244"/>
      <c r="AD233" s="244"/>
      <c r="AE233" s="244"/>
      <c r="AF233" s="244"/>
      <c r="AG233" s="244"/>
      <c r="AH233" s="244"/>
      <c r="AI233" s="244"/>
      <c r="AJ233" s="244"/>
      <c r="AK233" s="244"/>
      <c r="AL233" s="6"/>
      <c r="AM233" s="247"/>
      <c r="AN233" s="247"/>
      <c r="AO233" s="247"/>
      <c r="AP233" s="247"/>
      <c r="AQ233" s="247"/>
    </row>
    <row r="234" spans="1:43" ht="45" customHeight="1">
      <c r="A234" s="247"/>
      <c r="B234" s="247"/>
      <c r="C234" s="243"/>
      <c r="D234" s="243"/>
      <c r="E234" s="243"/>
      <c r="F234" s="243"/>
      <c r="G234" s="243"/>
      <c r="H234" s="243"/>
      <c r="I234" s="243"/>
      <c r="J234" s="243"/>
      <c r="K234" s="243"/>
      <c r="L234" s="243"/>
      <c r="M234" s="243"/>
      <c r="N234" s="243"/>
      <c r="O234" s="244"/>
      <c r="P234" s="258">
        <v>1000000</v>
      </c>
      <c r="Q234" s="259">
        <f t="shared" si="55"/>
        <v>-6</v>
      </c>
      <c r="R234" s="260">
        <f>$K$14</f>
        <v>0</v>
      </c>
      <c r="S234" s="260" t="e">
        <f>IF($O234="x","",P234*10^((R234-'KAPA Standards Output'!$Q$15)/'KAPA Standards Output'!$Q$14))</f>
        <v>#DIV/0!</v>
      </c>
      <c r="T234" s="260">
        <f t="shared" si="56"/>
        <v>0</v>
      </c>
      <c r="U234" s="255"/>
      <c r="V234" s="262" t="s">
        <v>619</v>
      </c>
      <c r="W234" s="263" t="e">
        <f>10^(-1/W231)-1</f>
        <v>#DIV/0!</v>
      </c>
      <c r="X234" s="244"/>
      <c r="Y234" s="244"/>
      <c r="Z234" s="244"/>
      <c r="AA234" s="244"/>
      <c r="AB234" s="244"/>
      <c r="AC234" s="244"/>
      <c r="AD234" s="244"/>
      <c r="AE234" s="244"/>
      <c r="AF234" s="244"/>
      <c r="AG234" s="244"/>
      <c r="AH234" s="244"/>
      <c r="AI234" s="244"/>
      <c r="AJ234" s="244"/>
      <c r="AK234" s="244"/>
      <c r="AL234" s="6"/>
      <c r="AM234" s="247"/>
      <c r="AN234" s="247"/>
      <c r="AO234" s="247"/>
      <c r="AP234" s="247"/>
      <c r="AQ234" s="247"/>
    </row>
    <row r="235" spans="1:43" ht="45" customHeight="1">
      <c r="A235" s="247"/>
      <c r="B235" s="247"/>
      <c r="C235" s="243"/>
      <c r="D235" s="243"/>
      <c r="E235" s="243"/>
      <c r="F235" s="243"/>
      <c r="G235" s="243"/>
      <c r="H235" s="243"/>
      <c r="I235" s="243"/>
      <c r="J235" s="243"/>
      <c r="K235" s="243"/>
      <c r="L235" s="243"/>
      <c r="M235" s="243"/>
      <c r="N235" s="243"/>
      <c r="O235" s="244"/>
      <c r="P235" s="270">
        <v>5000000</v>
      </c>
      <c r="Q235" s="271">
        <f t="shared" si="55"/>
        <v>-6.6989700043360187</v>
      </c>
      <c r="R235" s="272">
        <f>$K$15</f>
        <v>0</v>
      </c>
      <c r="S235" s="272" t="e">
        <f>IF($O235="x","",P235*10^((R235-'KAPA Standards Output'!$Q$15)/'KAPA Standards Output'!$Q$14))</f>
        <v>#DIV/0!</v>
      </c>
      <c r="T235" s="272">
        <f t="shared" si="56"/>
        <v>0</v>
      </c>
      <c r="U235" s="255"/>
      <c r="V235" s="262" t="s">
        <v>638</v>
      </c>
      <c r="W235" s="271">
        <f>AVERAGE(T233:T235)</f>
        <v>0</v>
      </c>
      <c r="X235" s="244"/>
      <c r="Y235" s="244"/>
      <c r="Z235" s="244"/>
      <c r="AA235" s="244"/>
      <c r="AB235" s="244"/>
      <c r="AC235" s="244"/>
      <c r="AD235" s="244"/>
      <c r="AE235" s="244"/>
      <c r="AF235" s="244"/>
      <c r="AG235" s="244"/>
      <c r="AH235" s="244"/>
      <c r="AI235" s="244"/>
      <c r="AJ235" s="244"/>
      <c r="AK235" s="244"/>
      <c r="AL235" s="6"/>
      <c r="AM235" s="247"/>
      <c r="AN235" s="247"/>
      <c r="AO235" s="247"/>
      <c r="AP235" s="247"/>
      <c r="AQ235" s="247"/>
    </row>
    <row r="236" spans="1:43" ht="45" customHeight="1">
      <c r="A236" s="247"/>
      <c r="B236" s="247"/>
      <c r="C236" s="243"/>
      <c r="D236" s="243"/>
      <c r="E236" s="243"/>
      <c r="F236" s="243"/>
      <c r="G236" s="243"/>
      <c r="H236" s="243"/>
      <c r="I236" s="243"/>
      <c r="J236" s="243"/>
      <c r="K236" s="243"/>
      <c r="L236" s="243"/>
      <c r="M236" s="243"/>
      <c r="N236" s="243"/>
      <c r="O236" s="244"/>
      <c r="P236" s="247"/>
      <c r="Q236" s="278"/>
      <c r="R236" s="247"/>
      <c r="S236" s="247"/>
      <c r="T236" s="244"/>
      <c r="U236" s="247"/>
      <c r="V236" s="279" t="s">
        <v>639</v>
      </c>
      <c r="W236" s="280" t="e">
        <f>(SUMIF(S232:S235,"&gt;0")/(COUNTIF(S232:S235,"&gt;0")))*$I$19/(IF(W237="",$I$20,W237))/1000</f>
        <v>#DIV/0!</v>
      </c>
      <c r="X236" s="244"/>
      <c r="Y236" s="244"/>
      <c r="Z236" s="244"/>
      <c r="AA236" s="244"/>
      <c r="AB236" s="244"/>
      <c r="AC236" s="244"/>
      <c r="AD236" s="244"/>
      <c r="AE236" s="244"/>
      <c r="AF236" s="244"/>
      <c r="AG236" s="244"/>
      <c r="AH236" s="244"/>
      <c r="AI236" s="244"/>
      <c r="AJ236" s="244"/>
      <c r="AK236" s="244"/>
      <c r="AL236" s="6"/>
      <c r="AM236" s="247"/>
      <c r="AN236" s="247"/>
      <c r="AO236" s="247"/>
      <c r="AP236" s="247"/>
      <c r="AQ236" s="247"/>
    </row>
    <row r="237" spans="1:43" ht="45" customHeight="1">
      <c r="A237" s="247"/>
      <c r="B237" s="247"/>
      <c r="C237" s="243"/>
      <c r="D237" s="243"/>
      <c r="E237" s="243"/>
      <c r="F237" s="243"/>
      <c r="G237" s="243"/>
      <c r="H237" s="243"/>
      <c r="I237" s="243"/>
      <c r="J237" s="243"/>
      <c r="K237" s="243"/>
      <c r="L237" s="243"/>
      <c r="M237" s="243"/>
      <c r="N237" s="243"/>
      <c r="O237" s="244"/>
      <c r="P237" s="247"/>
      <c r="Q237" s="247"/>
      <c r="R237" s="247"/>
      <c r="S237" s="247"/>
      <c r="T237" s="244"/>
      <c r="U237" s="247"/>
      <c r="V237" s="283" t="s">
        <v>640</v>
      </c>
      <c r="W237" s="284"/>
      <c r="X237" s="244"/>
      <c r="Y237" s="244"/>
      <c r="Z237" s="244"/>
      <c r="AA237" s="244"/>
      <c r="AB237" s="244"/>
      <c r="AC237" s="244"/>
      <c r="AD237" s="244"/>
      <c r="AE237" s="244"/>
      <c r="AF237" s="244"/>
      <c r="AG237" s="244"/>
      <c r="AH237" s="244"/>
      <c r="AI237" s="244"/>
      <c r="AJ237" s="244"/>
      <c r="AK237" s="244"/>
      <c r="AL237" s="6"/>
      <c r="AM237" s="247"/>
      <c r="AN237" s="247"/>
      <c r="AO237" s="247"/>
      <c r="AP237" s="247"/>
      <c r="AQ237" s="247"/>
    </row>
    <row r="238" spans="1:43" ht="45" customHeight="1">
      <c r="A238" s="247"/>
      <c r="B238" s="247"/>
      <c r="C238" s="243"/>
      <c r="D238" s="243"/>
      <c r="E238" s="243"/>
      <c r="F238" s="243"/>
      <c r="G238" s="243"/>
      <c r="H238" s="243"/>
      <c r="I238" s="243"/>
      <c r="J238" s="243"/>
      <c r="K238" s="243"/>
      <c r="L238" s="243"/>
      <c r="M238" s="243"/>
      <c r="N238" s="243"/>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4"/>
      <c r="AK238" s="244"/>
      <c r="AL238" s="6"/>
      <c r="AM238" s="247"/>
      <c r="AN238" s="247"/>
      <c r="AO238" s="247"/>
      <c r="AP238" s="247"/>
      <c r="AQ238" s="247"/>
    </row>
    <row r="239" spans="1:43" ht="45" customHeight="1">
      <c r="A239" s="247"/>
      <c r="B239" s="247"/>
      <c r="C239" s="243"/>
      <c r="D239" s="243"/>
      <c r="E239" s="243"/>
      <c r="F239" s="243"/>
      <c r="G239" s="243"/>
      <c r="H239" s="243"/>
      <c r="I239" s="243"/>
      <c r="J239" s="243"/>
      <c r="K239" s="243"/>
      <c r="L239" s="243"/>
      <c r="M239" s="243"/>
      <c r="N239" s="243"/>
      <c r="O239" s="244"/>
      <c r="P239" s="244"/>
      <c r="Q239" s="244"/>
      <c r="R239" s="244"/>
      <c r="S239" s="244"/>
      <c r="T239" s="244"/>
      <c r="U239" s="244"/>
      <c r="V239" s="244"/>
      <c r="W239" s="244"/>
      <c r="X239" s="244"/>
      <c r="Y239" s="244"/>
      <c r="Z239" s="244"/>
      <c r="AA239" s="244"/>
      <c r="AB239" s="244"/>
      <c r="AC239" s="244"/>
      <c r="AD239" s="244"/>
      <c r="AE239" s="244"/>
      <c r="AF239" s="244"/>
      <c r="AG239" s="244"/>
      <c r="AH239" s="244"/>
      <c r="AI239" s="244"/>
      <c r="AJ239" s="244"/>
      <c r="AK239" s="244"/>
      <c r="AL239" s="6"/>
      <c r="AM239" s="247"/>
      <c r="AN239" s="247"/>
      <c r="AO239" s="247"/>
      <c r="AP239" s="247"/>
      <c r="AQ239" s="247"/>
    </row>
    <row r="240" spans="1:43" ht="45" customHeight="1">
      <c r="A240" s="247"/>
      <c r="B240" s="247"/>
      <c r="C240" s="243"/>
      <c r="D240" s="243"/>
      <c r="E240" s="243"/>
      <c r="F240" s="243"/>
      <c r="G240" s="243"/>
      <c r="H240" s="243"/>
      <c r="I240" s="243"/>
      <c r="J240" s="243"/>
      <c r="K240" s="243"/>
      <c r="L240" s="243"/>
      <c r="M240" s="243"/>
      <c r="N240" s="243"/>
      <c r="O240" s="244"/>
      <c r="P240" s="244"/>
      <c r="Q240" s="244"/>
      <c r="R240" s="244"/>
      <c r="S240" s="244"/>
      <c r="T240" s="244"/>
      <c r="U240" s="244"/>
      <c r="V240" s="244"/>
      <c r="W240" s="244"/>
      <c r="X240" s="244"/>
      <c r="Y240" s="244"/>
      <c r="Z240" s="244"/>
      <c r="AA240" s="244"/>
      <c r="AB240" s="244"/>
      <c r="AC240" s="244"/>
      <c r="AD240" s="244"/>
      <c r="AE240" s="244"/>
      <c r="AF240" s="244"/>
      <c r="AG240" s="244"/>
      <c r="AH240" s="244"/>
      <c r="AI240" s="244"/>
      <c r="AJ240" s="244"/>
      <c r="AK240" s="244"/>
      <c r="AL240" s="6"/>
      <c r="AM240" s="247"/>
      <c r="AN240" s="247"/>
      <c r="AO240" s="247"/>
      <c r="AP240" s="247"/>
      <c r="AQ240" s="247"/>
    </row>
    <row r="241" spans="1:43" ht="45" customHeight="1">
      <c r="A241" s="247"/>
      <c r="B241" s="247"/>
      <c r="C241" s="243"/>
      <c r="D241" s="243"/>
      <c r="E241" s="243"/>
      <c r="F241" s="243"/>
      <c r="G241" s="243"/>
      <c r="H241" s="243"/>
      <c r="I241" s="243"/>
      <c r="J241" s="243"/>
      <c r="K241" s="243"/>
      <c r="L241" s="243"/>
      <c r="M241" s="243"/>
      <c r="N241" s="243"/>
      <c r="O241" s="244"/>
      <c r="P241" s="244"/>
      <c r="Q241" s="244"/>
      <c r="R241" s="244"/>
      <c r="S241" s="244"/>
      <c r="T241" s="244"/>
      <c r="U241" s="244"/>
      <c r="V241" s="244"/>
      <c r="W241" s="244"/>
      <c r="X241" s="244"/>
      <c r="Y241" s="244"/>
      <c r="Z241" s="244"/>
      <c r="AA241" s="244"/>
      <c r="AB241" s="244"/>
      <c r="AC241" s="244"/>
      <c r="AD241" s="244"/>
      <c r="AE241" s="244"/>
      <c r="AF241" s="244"/>
      <c r="AG241" s="244"/>
      <c r="AH241" s="244"/>
      <c r="AI241" s="244"/>
      <c r="AJ241" s="244"/>
      <c r="AK241" s="244"/>
      <c r="AL241" s="6"/>
      <c r="AM241" s="247"/>
      <c r="AN241" s="247"/>
      <c r="AO241" s="247"/>
      <c r="AP241" s="247"/>
      <c r="AQ241" s="247"/>
    </row>
    <row r="242" spans="1:43" ht="45" customHeight="1">
      <c r="A242" s="243"/>
      <c r="B242" s="243"/>
      <c r="C242" s="243"/>
      <c r="D242" s="243"/>
      <c r="E242" s="243"/>
      <c r="F242" s="243"/>
      <c r="G242" s="243"/>
      <c r="H242" s="243"/>
      <c r="I242" s="243"/>
      <c r="J242" s="243"/>
      <c r="K242" s="243"/>
      <c r="L242" s="243"/>
      <c r="M242" s="243"/>
      <c r="N242" s="243"/>
      <c r="O242" s="244"/>
      <c r="P242" s="244"/>
      <c r="Q242" s="244"/>
      <c r="R242" s="244"/>
      <c r="S242" s="244"/>
      <c r="T242" s="244"/>
      <c r="U242" s="244"/>
      <c r="V242" s="244"/>
      <c r="W242" s="244"/>
      <c r="X242" s="244"/>
      <c r="Y242" s="244"/>
      <c r="Z242" s="244"/>
      <c r="AA242" s="244"/>
      <c r="AB242" s="244"/>
      <c r="AC242" s="244"/>
      <c r="AD242" s="244"/>
      <c r="AE242" s="244"/>
      <c r="AF242" s="244"/>
      <c r="AG242" s="244"/>
      <c r="AH242" s="244"/>
      <c r="AI242" s="244"/>
      <c r="AJ242" s="244"/>
      <c r="AK242" s="244"/>
      <c r="AL242" s="6"/>
      <c r="AM242" s="243"/>
      <c r="AN242" s="243"/>
      <c r="AO242" s="243"/>
      <c r="AP242" s="243"/>
      <c r="AQ242" s="243"/>
    </row>
    <row r="243" spans="1:43" ht="45" customHeight="1">
      <c r="A243" s="243"/>
      <c r="B243" s="243"/>
      <c r="C243" s="243"/>
      <c r="D243" s="243"/>
      <c r="E243" s="243"/>
      <c r="F243" s="243"/>
      <c r="G243" s="243"/>
      <c r="H243" s="243"/>
      <c r="I243" s="243"/>
      <c r="J243" s="243"/>
      <c r="K243" s="243"/>
      <c r="L243" s="243"/>
      <c r="M243" s="243"/>
      <c r="N243" s="243"/>
      <c r="O243" s="244"/>
      <c r="P243" s="244"/>
      <c r="Q243" s="244"/>
      <c r="R243" s="244"/>
      <c r="S243" s="244"/>
      <c r="T243" s="244"/>
      <c r="U243" s="244"/>
      <c r="V243" s="244"/>
      <c r="W243" s="244"/>
      <c r="X243" s="244"/>
      <c r="Y243" s="244"/>
      <c r="Z243" s="244"/>
      <c r="AA243" s="244"/>
      <c r="AB243" s="244"/>
      <c r="AC243" s="244"/>
      <c r="AD243" s="244"/>
      <c r="AE243" s="244"/>
      <c r="AF243" s="244"/>
      <c r="AG243" s="244"/>
      <c r="AH243" s="244"/>
      <c r="AI243" s="244"/>
      <c r="AJ243" s="244"/>
      <c r="AK243" s="244"/>
      <c r="AL243" s="6"/>
      <c r="AM243" s="243"/>
      <c r="AN243" s="243"/>
      <c r="AO243" s="243"/>
      <c r="AP243" s="243"/>
      <c r="AQ243" s="243"/>
    </row>
    <row r="244" spans="1:43" ht="45" customHeight="1">
      <c r="A244" s="243"/>
      <c r="B244" s="243"/>
      <c r="C244" s="243"/>
      <c r="D244" s="243"/>
      <c r="E244" s="243"/>
      <c r="F244" s="243"/>
      <c r="G244" s="243"/>
      <c r="H244" s="243"/>
      <c r="I244" s="243"/>
      <c r="J244" s="243"/>
      <c r="K244" s="243"/>
      <c r="L244" s="243"/>
      <c r="M244" s="243"/>
      <c r="N244" s="243"/>
      <c r="O244" s="244"/>
      <c r="P244" s="244"/>
      <c r="Q244" s="244"/>
      <c r="R244" s="244"/>
      <c r="S244" s="244"/>
      <c r="T244" s="244"/>
      <c r="U244" s="244"/>
      <c r="V244" s="244"/>
      <c r="W244" s="244"/>
      <c r="X244" s="244"/>
      <c r="Y244" s="244"/>
      <c r="Z244" s="244"/>
      <c r="AA244" s="244"/>
      <c r="AB244" s="244"/>
      <c r="AC244" s="244"/>
      <c r="AD244" s="244"/>
      <c r="AE244" s="244"/>
      <c r="AF244" s="244"/>
      <c r="AG244" s="244"/>
      <c r="AH244" s="244"/>
      <c r="AI244" s="244"/>
      <c r="AJ244" s="244"/>
      <c r="AK244" s="244"/>
      <c r="AL244" s="6"/>
      <c r="AM244" s="243"/>
      <c r="AN244" s="243"/>
      <c r="AO244" s="243"/>
      <c r="AP244" s="243"/>
      <c r="AQ244" s="243"/>
    </row>
    <row r="245" spans="1:43" ht="45" customHeight="1">
      <c r="A245" s="243"/>
      <c r="B245" s="243"/>
      <c r="C245" s="243"/>
      <c r="D245" s="243"/>
      <c r="E245" s="243"/>
      <c r="F245" s="243"/>
      <c r="G245" s="243"/>
      <c r="H245" s="243"/>
      <c r="I245" s="243"/>
      <c r="J245" s="243"/>
      <c r="K245" s="243"/>
      <c r="L245" s="243"/>
      <c r="M245" s="243"/>
      <c r="N245" s="243"/>
      <c r="O245" s="244"/>
      <c r="P245" s="244"/>
      <c r="Q245" s="244"/>
      <c r="R245" s="244"/>
      <c r="S245" s="244"/>
      <c r="T245" s="244"/>
      <c r="U245" s="244"/>
      <c r="V245" s="244"/>
      <c r="W245" s="244"/>
      <c r="X245" s="244"/>
      <c r="Y245" s="244"/>
      <c r="Z245" s="244"/>
      <c r="AA245" s="244"/>
      <c r="AB245" s="244"/>
      <c r="AC245" s="244"/>
      <c r="AD245" s="244"/>
      <c r="AE245" s="244"/>
      <c r="AF245" s="244"/>
      <c r="AG245" s="244"/>
      <c r="AH245" s="244"/>
      <c r="AI245" s="244"/>
      <c r="AJ245" s="244"/>
      <c r="AK245" s="244"/>
      <c r="AL245" s="6"/>
      <c r="AM245" s="243"/>
      <c r="AN245" s="243"/>
      <c r="AO245" s="243"/>
      <c r="AP245" s="243"/>
      <c r="AQ245" s="243"/>
    </row>
    <row r="246" spans="1:43" ht="45" customHeight="1">
      <c r="A246" s="243"/>
      <c r="B246" s="243"/>
      <c r="C246" s="243"/>
      <c r="D246" s="243"/>
      <c r="E246" s="243"/>
      <c r="F246" s="243"/>
      <c r="G246" s="243"/>
      <c r="H246" s="243"/>
      <c r="I246" s="243"/>
      <c r="J246" s="243"/>
      <c r="K246" s="243"/>
      <c r="L246" s="243"/>
      <c r="M246" s="243"/>
      <c r="N246" s="243"/>
      <c r="O246" s="244"/>
      <c r="P246" s="244"/>
      <c r="Q246" s="244"/>
      <c r="R246" s="244"/>
      <c r="S246" s="244"/>
      <c r="T246" s="244"/>
      <c r="U246" s="244"/>
      <c r="V246" s="244"/>
      <c r="W246" s="244"/>
      <c r="X246" s="244"/>
      <c r="Y246" s="244"/>
      <c r="Z246" s="244"/>
      <c r="AA246" s="244"/>
      <c r="AB246" s="244"/>
      <c r="AC246" s="244"/>
      <c r="AD246" s="244"/>
      <c r="AE246" s="244"/>
      <c r="AF246" s="244"/>
      <c r="AG246" s="244"/>
      <c r="AH246" s="244"/>
      <c r="AI246" s="244"/>
      <c r="AJ246" s="244"/>
      <c r="AK246" s="244"/>
      <c r="AL246" s="6"/>
      <c r="AM246" s="243"/>
      <c r="AN246" s="243"/>
      <c r="AO246" s="243"/>
      <c r="AP246" s="243"/>
      <c r="AQ246" s="243"/>
    </row>
    <row r="247" spans="1:43" ht="45" customHeight="1">
      <c r="A247" s="243"/>
      <c r="B247" s="243"/>
      <c r="C247" s="243"/>
      <c r="D247" s="243"/>
      <c r="E247" s="243"/>
      <c r="F247" s="243"/>
      <c r="G247" s="243"/>
      <c r="H247" s="243"/>
      <c r="I247" s="243"/>
      <c r="J247" s="243"/>
      <c r="K247" s="243"/>
      <c r="L247" s="243"/>
      <c r="M247" s="243"/>
      <c r="N247" s="243"/>
      <c r="O247" s="244"/>
      <c r="P247" s="244"/>
      <c r="Q247" s="244"/>
      <c r="R247" s="244"/>
      <c r="S247" s="244"/>
      <c r="T247" s="244"/>
      <c r="U247" s="244"/>
      <c r="V247" s="244"/>
      <c r="W247" s="244"/>
      <c r="X247" s="244"/>
      <c r="Y247" s="244"/>
      <c r="Z247" s="244"/>
      <c r="AA247" s="244"/>
      <c r="AB247" s="244"/>
      <c r="AC247" s="244"/>
      <c r="AD247" s="244"/>
      <c r="AE247" s="244"/>
      <c r="AF247" s="244"/>
      <c r="AG247" s="244"/>
      <c r="AH247" s="244"/>
      <c r="AI247" s="244"/>
      <c r="AJ247" s="244"/>
      <c r="AK247" s="244"/>
      <c r="AL247" s="6"/>
      <c r="AM247" s="243"/>
      <c r="AN247" s="243"/>
      <c r="AO247" s="243"/>
      <c r="AP247" s="243"/>
      <c r="AQ247" s="243"/>
    </row>
    <row r="248" spans="1:43" ht="45" customHeight="1">
      <c r="A248" s="243"/>
      <c r="B248" s="243"/>
      <c r="C248" s="243"/>
      <c r="D248" s="243"/>
      <c r="E248" s="243"/>
      <c r="F248" s="243"/>
      <c r="G248" s="243"/>
      <c r="H248" s="243"/>
      <c r="I248" s="243"/>
      <c r="J248" s="243"/>
      <c r="K248" s="243"/>
      <c r="L248" s="243"/>
      <c r="M248" s="243"/>
      <c r="N248" s="243"/>
      <c r="O248" s="244"/>
      <c r="P248" s="244"/>
      <c r="Q248" s="244"/>
      <c r="R248" s="244"/>
      <c r="S248" s="244"/>
      <c r="T248" s="244"/>
      <c r="U248" s="244"/>
      <c r="V248" s="244"/>
      <c r="W248" s="244"/>
      <c r="X248" s="244"/>
      <c r="Y248" s="244"/>
      <c r="Z248" s="244"/>
      <c r="AA248" s="244"/>
      <c r="AB248" s="244"/>
      <c r="AC248" s="244"/>
      <c r="AD248" s="244"/>
      <c r="AE248" s="244"/>
      <c r="AF248" s="244"/>
      <c r="AG248" s="244"/>
      <c r="AH248" s="244"/>
      <c r="AI248" s="244"/>
      <c r="AJ248" s="244"/>
      <c r="AK248" s="244"/>
      <c r="AL248" s="6"/>
      <c r="AM248" s="243"/>
      <c r="AN248" s="243"/>
      <c r="AO248" s="243"/>
      <c r="AP248" s="243"/>
      <c r="AQ248" s="243"/>
    </row>
    <row r="249" spans="1:43" ht="45" customHeight="1">
      <c r="A249" s="243"/>
      <c r="B249" s="243"/>
      <c r="C249" s="243"/>
      <c r="D249" s="243"/>
      <c r="E249" s="243"/>
      <c r="F249" s="243"/>
      <c r="G249" s="243"/>
      <c r="H249" s="243"/>
      <c r="I249" s="243"/>
      <c r="J249" s="243"/>
      <c r="K249" s="243"/>
      <c r="L249" s="243"/>
      <c r="M249" s="243"/>
      <c r="N249" s="243"/>
      <c r="O249" s="244"/>
      <c r="P249" s="244"/>
      <c r="Q249" s="244"/>
      <c r="R249" s="244"/>
      <c r="S249" s="244"/>
      <c r="T249" s="244"/>
      <c r="U249" s="244"/>
      <c r="V249" s="244"/>
      <c r="W249" s="244"/>
      <c r="X249" s="244"/>
      <c r="Y249" s="244"/>
      <c r="Z249" s="244"/>
      <c r="AA249" s="244"/>
      <c r="AB249" s="244"/>
      <c r="AC249" s="244"/>
      <c r="AD249" s="244"/>
      <c r="AE249" s="244"/>
      <c r="AF249" s="244"/>
      <c r="AG249" s="244"/>
      <c r="AH249" s="244"/>
      <c r="AI249" s="244"/>
      <c r="AJ249" s="244"/>
      <c r="AK249" s="244"/>
      <c r="AL249" s="6"/>
      <c r="AM249" s="243"/>
      <c r="AN249" s="243"/>
      <c r="AO249" s="243"/>
      <c r="AP249" s="243"/>
      <c r="AQ249" s="243"/>
    </row>
    <row r="250" spans="1:43" ht="45" customHeight="1">
      <c r="A250" s="243"/>
      <c r="B250" s="243"/>
      <c r="C250" s="243"/>
      <c r="D250" s="243"/>
      <c r="E250" s="243"/>
      <c r="F250" s="243"/>
      <c r="G250" s="243"/>
      <c r="H250" s="243"/>
      <c r="I250" s="243"/>
      <c r="J250" s="243"/>
      <c r="K250" s="243"/>
      <c r="L250" s="243"/>
      <c r="M250" s="243"/>
      <c r="N250" s="243"/>
      <c r="O250" s="244"/>
      <c r="P250" s="244"/>
      <c r="Q250" s="244"/>
      <c r="R250" s="244"/>
      <c r="S250" s="244"/>
      <c r="T250" s="244"/>
      <c r="U250" s="244"/>
      <c r="V250" s="244"/>
      <c r="W250" s="244"/>
      <c r="X250" s="244"/>
      <c r="Y250" s="244"/>
      <c r="Z250" s="244"/>
      <c r="AA250" s="244"/>
      <c r="AB250" s="244"/>
      <c r="AC250" s="244"/>
      <c r="AD250" s="244"/>
      <c r="AE250" s="244"/>
      <c r="AF250" s="244"/>
      <c r="AG250" s="244"/>
      <c r="AH250" s="244"/>
      <c r="AI250" s="244"/>
      <c r="AJ250" s="244"/>
      <c r="AK250" s="244"/>
      <c r="AL250" s="6"/>
      <c r="AM250" s="243"/>
      <c r="AN250" s="243"/>
      <c r="AO250" s="243"/>
      <c r="AP250" s="243"/>
      <c r="AQ250" s="243"/>
    </row>
    <row r="251" spans="1:43" ht="45" customHeight="1">
      <c r="A251" s="243"/>
      <c r="B251" s="243"/>
      <c r="C251" s="243"/>
      <c r="D251" s="243"/>
      <c r="E251" s="243"/>
      <c r="F251" s="243"/>
      <c r="G251" s="243"/>
      <c r="H251" s="243"/>
      <c r="I251" s="243"/>
      <c r="J251" s="243"/>
      <c r="K251" s="243"/>
      <c r="L251" s="243"/>
      <c r="M251" s="243"/>
      <c r="N251" s="243"/>
      <c r="O251" s="244"/>
      <c r="P251" s="244"/>
      <c r="Q251" s="244"/>
      <c r="R251" s="244"/>
      <c r="S251" s="244"/>
      <c r="T251" s="244"/>
      <c r="U251" s="244"/>
      <c r="V251" s="244"/>
      <c r="W251" s="244"/>
      <c r="X251" s="244"/>
      <c r="Y251" s="244"/>
      <c r="Z251" s="244"/>
      <c r="AA251" s="244"/>
      <c r="AB251" s="244"/>
      <c r="AC251" s="244"/>
      <c r="AD251" s="244"/>
      <c r="AE251" s="244"/>
      <c r="AF251" s="244"/>
      <c r="AG251" s="244"/>
      <c r="AH251" s="244"/>
      <c r="AI251" s="244"/>
      <c r="AJ251" s="244"/>
      <c r="AK251" s="244"/>
      <c r="AL251" s="6"/>
      <c r="AM251" s="243"/>
      <c r="AN251" s="243"/>
      <c r="AO251" s="243"/>
      <c r="AP251" s="243"/>
      <c r="AQ251" s="243"/>
    </row>
    <row r="252" spans="1:43" ht="45" customHeight="1">
      <c r="A252" s="243"/>
      <c r="B252" s="243"/>
      <c r="C252" s="243"/>
      <c r="D252" s="243"/>
      <c r="E252" s="243"/>
      <c r="F252" s="243"/>
      <c r="G252" s="243"/>
      <c r="H252" s="243"/>
      <c r="I252" s="243"/>
      <c r="J252" s="243"/>
      <c r="K252" s="243"/>
      <c r="L252" s="243"/>
      <c r="M252" s="243"/>
      <c r="N252" s="243"/>
      <c r="O252" s="244"/>
      <c r="P252" s="244"/>
      <c r="Q252" s="244"/>
      <c r="R252" s="244"/>
      <c r="S252" s="244"/>
      <c r="T252" s="244"/>
      <c r="U252" s="244"/>
      <c r="V252" s="244"/>
      <c r="W252" s="244"/>
      <c r="X252" s="244"/>
      <c r="Y252" s="244"/>
      <c r="Z252" s="244"/>
      <c r="AA252" s="244"/>
      <c r="AB252" s="244"/>
      <c r="AC252" s="244"/>
      <c r="AD252" s="244"/>
      <c r="AE252" s="244"/>
      <c r="AF252" s="244"/>
      <c r="AG252" s="244"/>
      <c r="AH252" s="244"/>
      <c r="AI252" s="244"/>
      <c r="AJ252" s="244"/>
      <c r="AK252" s="244"/>
      <c r="AL252" s="6"/>
      <c r="AM252" s="243"/>
      <c r="AN252" s="243"/>
      <c r="AO252" s="243"/>
      <c r="AP252" s="243"/>
      <c r="AQ252" s="243"/>
    </row>
    <row r="253" spans="1:43" ht="45" customHeight="1">
      <c r="A253" s="243"/>
      <c r="B253" s="243"/>
      <c r="C253" s="243"/>
      <c r="D253" s="243"/>
      <c r="E253" s="243"/>
      <c r="F253" s="243"/>
      <c r="G253" s="243"/>
      <c r="H253" s="243"/>
      <c r="I253" s="243"/>
      <c r="J253" s="243"/>
      <c r="K253" s="243"/>
      <c r="L253" s="243"/>
      <c r="M253" s="243"/>
      <c r="N253" s="243"/>
      <c r="O253" s="244"/>
      <c r="P253" s="244"/>
      <c r="Q253" s="244"/>
      <c r="R253" s="244"/>
      <c r="S253" s="244"/>
      <c r="T253" s="244"/>
      <c r="U253" s="244"/>
      <c r="V253" s="244"/>
      <c r="W253" s="244"/>
      <c r="X253" s="244"/>
      <c r="Y253" s="244"/>
      <c r="Z253" s="244"/>
      <c r="AA253" s="244"/>
      <c r="AB253" s="244"/>
      <c r="AC253" s="244"/>
      <c r="AD253" s="244"/>
      <c r="AE253" s="244"/>
      <c r="AF253" s="244"/>
      <c r="AG253" s="244"/>
      <c r="AH253" s="244"/>
      <c r="AI253" s="244"/>
      <c r="AJ253" s="244"/>
      <c r="AK253" s="244"/>
      <c r="AL253" s="6"/>
      <c r="AM253" s="243"/>
      <c r="AN253" s="243"/>
      <c r="AO253" s="243"/>
      <c r="AP253" s="243"/>
      <c r="AQ253" s="243"/>
    </row>
    <row r="254" spans="1:43" ht="45" customHeight="1">
      <c r="A254" s="243"/>
      <c r="B254" s="243"/>
      <c r="C254" s="243"/>
      <c r="D254" s="243"/>
      <c r="E254" s="243"/>
      <c r="F254" s="243"/>
      <c r="G254" s="243"/>
      <c r="H254" s="243"/>
      <c r="I254" s="243"/>
      <c r="J254" s="243"/>
      <c r="K254" s="243"/>
      <c r="L254" s="243"/>
      <c r="M254" s="243"/>
      <c r="N254" s="243"/>
      <c r="O254" s="244"/>
      <c r="P254" s="244"/>
      <c r="Q254" s="244"/>
      <c r="R254" s="244"/>
      <c r="S254" s="244"/>
      <c r="T254" s="244"/>
      <c r="U254" s="244"/>
      <c r="V254" s="244"/>
      <c r="W254" s="244"/>
      <c r="X254" s="244"/>
      <c r="Y254" s="244"/>
      <c r="Z254" s="244"/>
      <c r="AA254" s="244"/>
      <c r="AB254" s="244"/>
      <c r="AC254" s="244"/>
      <c r="AD254" s="244"/>
      <c r="AE254" s="244"/>
      <c r="AF254" s="244"/>
      <c r="AG254" s="244"/>
      <c r="AH254" s="244"/>
      <c r="AI254" s="244"/>
      <c r="AJ254" s="244"/>
      <c r="AK254" s="244"/>
      <c r="AL254" s="6"/>
      <c r="AM254" s="243"/>
      <c r="AN254" s="243"/>
      <c r="AO254" s="243"/>
      <c r="AP254" s="243"/>
      <c r="AQ254" s="243"/>
    </row>
    <row r="255" spans="1:43" ht="45" customHeight="1">
      <c r="A255" s="243"/>
      <c r="B255" s="243"/>
      <c r="C255" s="243"/>
      <c r="D255" s="243"/>
      <c r="E255" s="243"/>
      <c r="F255" s="243"/>
      <c r="G255" s="243"/>
      <c r="H255" s="243"/>
      <c r="I255" s="243"/>
      <c r="J255" s="243"/>
      <c r="K255" s="243"/>
      <c r="L255" s="243"/>
      <c r="M255" s="243"/>
      <c r="N255" s="243"/>
      <c r="O255" s="244"/>
      <c r="P255" s="244"/>
      <c r="Q255" s="244"/>
      <c r="R255" s="244"/>
      <c r="S255" s="244"/>
      <c r="T255" s="244"/>
      <c r="U255" s="244"/>
      <c r="V255" s="244"/>
      <c r="W255" s="244"/>
      <c r="X255" s="244"/>
      <c r="Y255" s="244"/>
      <c r="Z255" s="244"/>
      <c r="AA255" s="244"/>
      <c r="AB255" s="244"/>
      <c r="AC255" s="244"/>
      <c r="AD255" s="244"/>
      <c r="AE255" s="244"/>
      <c r="AF255" s="244"/>
      <c r="AG255" s="244"/>
      <c r="AH255" s="244"/>
      <c r="AI255" s="244"/>
      <c r="AJ255" s="244"/>
      <c r="AK255" s="244"/>
      <c r="AL255" s="6"/>
      <c r="AM255" s="243"/>
      <c r="AN255" s="243"/>
      <c r="AO255" s="243"/>
      <c r="AP255" s="243"/>
      <c r="AQ255" s="243"/>
    </row>
    <row r="256" spans="1:43" ht="45" customHeight="1">
      <c r="A256" s="243"/>
      <c r="B256" s="243"/>
      <c r="C256" s="243"/>
      <c r="D256" s="243"/>
      <c r="E256" s="243"/>
      <c r="F256" s="243"/>
      <c r="G256" s="243"/>
      <c r="H256" s="243"/>
      <c r="I256" s="243"/>
      <c r="J256" s="243"/>
      <c r="K256" s="243"/>
      <c r="L256" s="243"/>
      <c r="M256" s="243"/>
      <c r="N256" s="243"/>
      <c r="O256" s="244"/>
      <c r="P256" s="244"/>
      <c r="Q256" s="244"/>
      <c r="R256" s="244"/>
      <c r="S256" s="244"/>
      <c r="T256" s="244"/>
      <c r="U256" s="244"/>
      <c r="V256" s="244"/>
      <c r="W256" s="244"/>
      <c r="X256" s="244"/>
      <c r="Y256" s="244"/>
      <c r="Z256" s="244"/>
      <c r="AA256" s="244"/>
      <c r="AB256" s="244"/>
      <c r="AC256" s="244"/>
      <c r="AD256" s="244"/>
      <c r="AE256" s="244"/>
      <c r="AF256" s="244"/>
      <c r="AG256" s="244"/>
      <c r="AH256" s="244"/>
      <c r="AI256" s="244"/>
      <c r="AJ256" s="244"/>
      <c r="AK256" s="244"/>
      <c r="AL256" s="6"/>
      <c r="AM256" s="243"/>
      <c r="AN256" s="243"/>
      <c r="AO256" s="243"/>
      <c r="AP256" s="243"/>
      <c r="AQ256" s="243"/>
    </row>
    <row r="257" spans="1:43" ht="45" customHeight="1">
      <c r="A257" s="243"/>
      <c r="B257" s="243"/>
      <c r="C257" s="243"/>
      <c r="D257" s="243"/>
      <c r="E257" s="243"/>
      <c r="F257" s="243"/>
      <c r="G257" s="243"/>
      <c r="H257" s="243"/>
      <c r="I257" s="243"/>
      <c r="J257" s="243"/>
      <c r="K257" s="243"/>
      <c r="L257" s="243"/>
      <c r="M257" s="243"/>
      <c r="N257" s="243"/>
      <c r="O257" s="244"/>
      <c r="P257" s="244"/>
      <c r="Q257" s="244"/>
      <c r="R257" s="244"/>
      <c r="S257" s="244"/>
      <c r="T257" s="244"/>
      <c r="U257" s="244"/>
      <c r="V257" s="244"/>
      <c r="W257" s="244"/>
      <c r="X257" s="244"/>
      <c r="Y257" s="244"/>
      <c r="Z257" s="244"/>
      <c r="AA257" s="244"/>
      <c r="AB257" s="244"/>
      <c r="AC257" s="244"/>
      <c r="AD257" s="244"/>
      <c r="AE257" s="244"/>
      <c r="AF257" s="244"/>
      <c r="AG257" s="244"/>
      <c r="AH257" s="244"/>
      <c r="AI257" s="244"/>
      <c r="AJ257" s="244"/>
      <c r="AK257" s="244"/>
      <c r="AL257" s="6"/>
      <c r="AM257" s="243"/>
      <c r="AN257" s="243"/>
      <c r="AO257" s="243"/>
      <c r="AP257" s="243"/>
      <c r="AQ257" s="243"/>
    </row>
    <row r="258" spans="1:43" ht="45" customHeight="1">
      <c r="A258" s="243"/>
      <c r="B258" s="243"/>
      <c r="C258" s="243"/>
      <c r="D258" s="243"/>
      <c r="E258" s="243"/>
      <c r="F258" s="243"/>
      <c r="G258" s="243"/>
      <c r="H258" s="243"/>
      <c r="I258" s="243"/>
      <c r="J258" s="243"/>
      <c r="K258" s="243"/>
      <c r="L258" s="243"/>
      <c r="M258" s="243"/>
      <c r="N258" s="243"/>
      <c r="O258" s="244"/>
      <c r="P258" s="244"/>
      <c r="Q258" s="244"/>
      <c r="R258" s="244"/>
      <c r="S258" s="244"/>
      <c r="T258" s="244"/>
      <c r="U258" s="244"/>
      <c r="V258" s="244"/>
      <c r="W258" s="244"/>
      <c r="X258" s="244"/>
      <c r="Y258" s="244"/>
      <c r="Z258" s="244"/>
      <c r="AA258" s="244"/>
      <c r="AB258" s="244"/>
      <c r="AC258" s="244"/>
      <c r="AD258" s="244"/>
      <c r="AE258" s="244"/>
      <c r="AF258" s="244"/>
      <c r="AG258" s="244"/>
      <c r="AH258" s="244"/>
      <c r="AI258" s="244"/>
      <c r="AJ258" s="244"/>
      <c r="AK258" s="244"/>
      <c r="AL258" s="6"/>
      <c r="AM258" s="243"/>
      <c r="AN258" s="243"/>
      <c r="AO258" s="243"/>
      <c r="AP258" s="243"/>
      <c r="AQ258" s="243"/>
    </row>
    <row r="259" spans="1:43" ht="45" customHeight="1">
      <c r="A259" s="243"/>
      <c r="B259" s="243"/>
      <c r="C259" s="243"/>
      <c r="D259" s="243"/>
      <c r="E259" s="243"/>
      <c r="F259" s="243"/>
      <c r="G259" s="243"/>
      <c r="H259" s="243"/>
      <c r="I259" s="243"/>
      <c r="J259" s="243"/>
      <c r="K259" s="243"/>
      <c r="L259" s="243"/>
      <c r="M259" s="243"/>
      <c r="N259" s="243"/>
      <c r="O259" s="244"/>
      <c r="P259" s="244"/>
      <c r="Q259" s="244"/>
      <c r="R259" s="244"/>
      <c r="S259" s="244"/>
      <c r="T259" s="244"/>
      <c r="U259" s="244"/>
      <c r="V259" s="244"/>
      <c r="W259" s="244"/>
      <c r="X259" s="244"/>
      <c r="Y259" s="244"/>
      <c r="Z259" s="244"/>
      <c r="AA259" s="244"/>
      <c r="AB259" s="244"/>
      <c r="AC259" s="244"/>
      <c r="AD259" s="244"/>
      <c r="AE259" s="244"/>
      <c r="AF259" s="244"/>
      <c r="AG259" s="244"/>
      <c r="AH259" s="244"/>
      <c r="AI259" s="244"/>
      <c r="AJ259" s="244"/>
      <c r="AK259" s="244"/>
      <c r="AL259" s="6"/>
      <c r="AM259" s="243"/>
      <c r="AN259" s="243"/>
      <c r="AO259" s="243"/>
      <c r="AP259" s="243"/>
      <c r="AQ259" s="243"/>
    </row>
    <row r="260" spans="1:43" ht="45" customHeight="1">
      <c r="A260" s="243"/>
      <c r="B260" s="243"/>
      <c r="C260" s="243"/>
      <c r="D260" s="243"/>
      <c r="E260" s="243"/>
      <c r="F260" s="243"/>
      <c r="G260" s="243"/>
      <c r="H260" s="243"/>
      <c r="I260" s="243"/>
      <c r="J260" s="243"/>
      <c r="K260" s="243"/>
      <c r="L260" s="243"/>
      <c r="M260" s="243"/>
      <c r="N260" s="243"/>
      <c r="O260" s="244"/>
      <c r="P260" s="244"/>
      <c r="Q260" s="244"/>
      <c r="R260" s="244"/>
      <c r="S260" s="244"/>
      <c r="T260" s="244"/>
      <c r="U260" s="244"/>
      <c r="V260" s="244"/>
      <c r="W260" s="244"/>
      <c r="X260" s="244"/>
      <c r="Y260" s="244"/>
      <c r="Z260" s="244"/>
      <c r="AA260" s="244"/>
      <c r="AB260" s="244"/>
      <c r="AC260" s="244"/>
      <c r="AD260" s="244"/>
      <c r="AE260" s="244"/>
      <c r="AF260" s="244"/>
      <c r="AG260" s="244"/>
      <c r="AH260" s="244"/>
      <c r="AI260" s="244"/>
      <c r="AJ260" s="244"/>
      <c r="AK260" s="244"/>
      <c r="AL260" s="6"/>
      <c r="AM260" s="243"/>
      <c r="AN260" s="243"/>
      <c r="AO260" s="243"/>
      <c r="AP260" s="243"/>
      <c r="AQ260" s="243"/>
    </row>
    <row r="261" spans="1:43" ht="45" customHeight="1">
      <c r="A261" s="243"/>
      <c r="B261" s="243"/>
      <c r="C261" s="243"/>
      <c r="D261" s="243"/>
      <c r="E261" s="243"/>
      <c r="F261" s="243"/>
      <c r="G261" s="243"/>
      <c r="H261" s="243"/>
      <c r="I261" s="243"/>
      <c r="J261" s="243"/>
      <c r="K261" s="243"/>
      <c r="L261" s="243"/>
      <c r="M261" s="243"/>
      <c r="N261" s="243"/>
      <c r="O261" s="244"/>
      <c r="P261" s="244"/>
      <c r="Q261" s="244"/>
      <c r="R261" s="244"/>
      <c r="S261" s="244"/>
      <c r="T261" s="244"/>
      <c r="U261" s="244"/>
      <c r="V261" s="244"/>
      <c r="W261" s="244"/>
      <c r="X261" s="244"/>
      <c r="Y261" s="244"/>
      <c r="Z261" s="244"/>
      <c r="AA261" s="244"/>
      <c r="AB261" s="244"/>
      <c r="AC261" s="244"/>
      <c r="AD261" s="244"/>
      <c r="AE261" s="244"/>
      <c r="AF261" s="244"/>
      <c r="AG261" s="244"/>
      <c r="AH261" s="244"/>
      <c r="AI261" s="244"/>
      <c r="AJ261" s="244"/>
      <c r="AK261" s="244"/>
      <c r="AL261" s="6"/>
      <c r="AM261" s="243"/>
      <c r="AN261" s="243"/>
      <c r="AO261" s="243"/>
      <c r="AP261" s="243"/>
      <c r="AQ261" s="243"/>
    </row>
    <row r="262" spans="1:43" ht="45" customHeight="1">
      <c r="A262" s="243"/>
      <c r="B262" s="243"/>
      <c r="C262" s="243"/>
      <c r="D262" s="243"/>
      <c r="E262" s="243"/>
      <c r="F262" s="243"/>
      <c r="G262" s="243"/>
      <c r="H262" s="243"/>
      <c r="I262" s="243"/>
      <c r="J262" s="243"/>
      <c r="K262" s="243"/>
      <c r="L262" s="243"/>
      <c r="M262" s="243"/>
      <c r="N262" s="243"/>
      <c r="O262" s="244"/>
      <c r="P262" s="244"/>
      <c r="Q262" s="244"/>
      <c r="R262" s="244"/>
      <c r="S262" s="244"/>
      <c r="T262" s="244"/>
      <c r="U262" s="244"/>
      <c r="V262" s="244"/>
      <c r="W262" s="244"/>
      <c r="X262" s="244"/>
      <c r="Y262" s="244"/>
      <c r="Z262" s="244"/>
      <c r="AA262" s="244"/>
      <c r="AB262" s="244"/>
      <c r="AC262" s="244"/>
      <c r="AD262" s="244"/>
      <c r="AE262" s="244"/>
      <c r="AF262" s="244"/>
      <c r="AG262" s="244"/>
      <c r="AH262" s="244"/>
      <c r="AI262" s="244"/>
      <c r="AJ262" s="244"/>
      <c r="AK262" s="244"/>
      <c r="AL262" s="6"/>
      <c r="AM262" s="243"/>
      <c r="AN262" s="243"/>
      <c r="AO262" s="243"/>
      <c r="AP262" s="243"/>
      <c r="AQ262" s="243"/>
    </row>
    <row r="263" spans="1:43" ht="45" customHeight="1">
      <c r="A263" s="243"/>
      <c r="B263" s="243"/>
      <c r="C263" s="243"/>
      <c r="D263" s="243"/>
      <c r="E263" s="243"/>
      <c r="F263" s="243"/>
      <c r="G263" s="243"/>
      <c r="H263" s="243"/>
      <c r="I263" s="243"/>
      <c r="J263" s="243"/>
      <c r="K263" s="243"/>
      <c r="L263" s="243"/>
      <c r="M263" s="243"/>
      <c r="N263" s="243"/>
      <c r="O263" s="244"/>
      <c r="P263" s="244"/>
      <c r="Q263" s="244"/>
      <c r="R263" s="244"/>
      <c r="S263" s="244"/>
      <c r="T263" s="244"/>
      <c r="U263" s="244"/>
      <c r="V263" s="244"/>
      <c r="W263" s="244"/>
      <c r="X263" s="244"/>
      <c r="Y263" s="244"/>
      <c r="Z263" s="244"/>
      <c r="AA263" s="244"/>
      <c r="AB263" s="244"/>
      <c r="AC263" s="244"/>
      <c r="AD263" s="244"/>
      <c r="AE263" s="244"/>
      <c r="AF263" s="244"/>
      <c r="AG263" s="244"/>
      <c r="AH263" s="244"/>
      <c r="AI263" s="244"/>
      <c r="AJ263" s="244"/>
      <c r="AK263" s="244"/>
      <c r="AL263" s="6"/>
      <c r="AM263" s="243"/>
      <c r="AN263" s="243"/>
      <c r="AO263" s="243"/>
      <c r="AP263" s="243"/>
      <c r="AQ263" s="243"/>
    </row>
    <row r="264" spans="1:43" ht="45" customHeight="1">
      <c r="A264" s="243"/>
      <c r="B264" s="243"/>
      <c r="C264" s="243"/>
      <c r="D264" s="243"/>
      <c r="E264" s="243"/>
      <c r="F264" s="243"/>
      <c r="G264" s="243"/>
      <c r="H264" s="243"/>
      <c r="I264" s="243"/>
      <c r="J264" s="243"/>
      <c r="K264" s="243"/>
      <c r="L264" s="243"/>
      <c r="M264" s="243"/>
      <c r="N264" s="243"/>
      <c r="O264" s="244"/>
      <c r="P264" s="244"/>
      <c r="Q264" s="244"/>
      <c r="R264" s="244"/>
      <c r="S264" s="244"/>
      <c r="T264" s="244"/>
      <c r="U264" s="244"/>
      <c r="V264" s="244"/>
      <c r="W264" s="244"/>
      <c r="X264" s="244"/>
      <c r="Y264" s="244"/>
      <c r="Z264" s="244"/>
      <c r="AA264" s="244"/>
      <c r="AB264" s="244"/>
      <c r="AC264" s="244"/>
      <c r="AD264" s="244"/>
      <c r="AE264" s="244"/>
      <c r="AF264" s="244"/>
      <c r="AG264" s="244"/>
      <c r="AH264" s="244"/>
      <c r="AI264" s="244"/>
      <c r="AJ264" s="244"/>
      <c r="AK264" s="244"/>
      <c r="AL264" s="6"/>
      <c r="AM264" s="243"/>
      <c r="AN264" s="243"/>
      <c r="AO264" s="243"/>
      <c r="AP264" s="243"/>
      <c r="AQ264" s="243"/>
    </row>
    <row r="265" spans="1:43" ht="45" customHeight="1">
      <c r="A265" s="243"/>
      <c r="B265" s="243"/>
      <c r="C265" s="243"/>
      <c r="D265" s="243"/>
      <c r="E265" s="243"/>
      <c r="F265" s="243"/>
      <c r="G265" s="243"/>
      <c r="H265" s="243"/>
      <c r="I265" s="243"/>
      <c r="J265" s="243"/>
      <c r="K265" s="243"/>
      <c r="L265" s="243"/>
      <c r="M265" s="243"/>
      <c r="N265" s="243"/>
      <c r="O265" s="244"/>
      <c r="P265" s="244"/>
      <c r="Q265" s="244"/>
      <c r="R265" s="244"/>
      <c r="S265" s="244"/>
      <c r="T265" s="244"/>
      <c r="U265" s="244"/>
      <c r="V265" s="244"/>
      <c r="W265" s="244"/>
      <c r="X265" s="244"/>
      <c r="Y265" s="244"/>
      <c r="Z265" s="244"/>
      <c r="AA265" s="244"/>
      <c r="AB265" s="244"/>
      <c r="AC265" s="244"/>
      <c r="AD265" s="244"/>
      <c r="AE265" s="244"/>
      <c r="AF265" s="244"/>
      <c r="AG265" s="244"/>
      <c r="AH265" s="244"/>
      <c r="AI265" s="244"/>
      <c r="AJ265" s="244"/>
      <c r="AK265" s="244"/>
      <c r="AL265" s="6"/>
      <c r="AM265" s="243"/>
      <c r="AN265" s="243"/>
      <c r="AO265" s="243"/>
      <c r="AP265" s="243"/>
      <c r="AQ265" s="243"/>
    </row>
    <row r="266" spans="1:43" ht="45" customHeight="1">
      <c r="A266" s="243"/>
      <c r="B266" s="243"/>
      <c r="C266" s="243"/>
      <c r="D266" s="243"/>
      <c r="E266" s="243"/>
      <c r="F266" s="243"/>
      <c r="G266" s="243"/>
      <c r="H266" s="243"/>
      <c r="I266" s="243"/>
      <c r="J266" s="243"/>
      <c r="K266" s="243"/>
      <c r="L266" s="243"/>
      <c r="M266" s="243"/>
      <c r="N266" s="243"/>
      <c r="O266" s="244"/>
      <c r="P266" s="244"/>
      <c r="Q266" s="244"/>
      <c r="R266" s="244"/>
      <c r="S266" s="244"/>
      <c r="T266" s="244"/>
      <c r="U266" s="244"/>
      <c r="V266" s="244"/>
      <c r="W266" s="244"/>
      <c r="X266" s="244"/>
      <c r="Y266" s="244"/>
      <c r="Z266" s="244"/>
      <c r="AA266" s="244"/>
      <c r="AB266" s="244"/>
      <c r="AC266" s="244"/>
      <c r="AD266" s="244"/>
      <c r="AE266" s="244"/>
      <c r="AF266" s="244"/>
      <c r="AG266" s="244"/>
      <c r="AH266" s="244"/>
      <c r="AI266" s="244"/>
      <c r="AJ266" s="244"/>
      <c r="AK266" s="244"/>
      <c r="AL266" s="6"/>
      <c r="AM266" s="243"/>
      <c r="AN266" s="243"/>
      <c r="AO266" s="243"/>
      <c r="AP266" s="243"/>
      <c r="AQ266" s="243"/>
    </row>
    <row r="267" spans="1:43" ht="45" customHeight="1">
      <c r="A267" s="243"/>
      <c r="B267" s="243"/>
      <c r="C267" s="243"/>
      <c r="D267" s="243"/>
      <c r="E267" s="243"/>
      <c r="F267" s="243"/>
      <c r="G267" s="243"/>
      <c r="H267" s="243"/>
      <c r="I267" s="243"/>
      <c r="J267" s="243"/>
      <c r="K267" s="243"/>
      <c r="L267" s="243"/>
      <c r="M267" s="243"/>
      <c r="N267" s="243"/>
      <c r="O267" s="244"/>
      <c r="P267" s="244"/>
      <c r="Q267" s="244"/>
      <c r="R267" s="244"/>
      <c r="S267" s="244"/>
      <c r="T267" s="244"/>
      <c r="U267" s="244"/>
      <c r="V267" s="244"/>
      <c r="W267" s="244"/>
      <c r="X267" s="244"/>
      <c r="Y267" s="244"/>
      <c r="Z267" s="244"/>
      <c r="AA267" s="244"/>
      <c r="AB267" s="244"/>
      <c r="AC267" s="244"/>
      <c r="AD267" s="244"/>
      <c r="AE267" s="244"/>
      <c r="AF267" s="244"/>
      <c r="AG267" s="244"/>
      <c r="AH267" s="244"/>
      <c r="AI267" s="244"/>
      <c r="AJ267" s="244"/>
      <c r="AK267" s="244"/>
      <c r="AL267" s="6"/>
      <c r="AM267" s="243"/>
      <c r="AN267" s="243"/>
      <c r="AO267" s="243"/>
      <c r="AP267" s="243"/>
      <c r="AQ267" s="243"/>
    </row>
    <row r="268" spans="1:43" ht="45" customHeight="1">
      <c r="A268" s="243"/>
      <c r="B268" s="243"/>
      <c r="C268" s="243"/>
      <c r="D268" s="243"/>
      <c r="E268" s="243"/>
      <c r="F268" s="243"/>
      <c r="G268" s="243"/>
      <c r="H268" s="243"/>
      <c r="I268" s="243"/>
      <c r="J268" s="243"/>
      <c r="K268" s="243"/>
      <c r="L268" s="243"/>
      <c r="M268" s="243"/>
      <c r="N268" s="243"/>
      <c r="O268" s="244"/>
      <c r="P268" s="244"/>
      <c r="Q268" s="244"/>
      <c r="R268" s="244"/>
      <c r="S268" s="244"/>
      <c r="T268" s="244"/>
      <c r="U268" s="244"/>
      <c r="V268" s="244"/>
      <c r="W268" s="244"/>
      <c r="X268" s="244"/>
      <c r="Y268" s="244"/>
      <c r="Z268" s="244"/>
      <c r="AA268" s="244"/>
      <c r="AB268" s="244"/>
      <c r="AC268" s="244"/>
      <c r="AD268" s="244"/>
      <c r="AE268" s="244"/>
      <c r="AF268" s="244"/>
      <c r="AG268" s="244"/>
      <c r="AH268" s="244"/>
      <c r="AI268" s="244"/>
      <c r="AJ268" s="244"/>
      <c r="AK268" s="244"/>
      <c r="AL268" s="6"/>
      <c r="AM268" s="243"/>
      <c r="AN268" s="243"/>
      <c r="AO268" s="243"/>
      <c r="AP268" s="243"/>
      <c r="AQ268" s="243"/>
    </row>
    <row r="269" spans="1:43" ht="45" customHeight="1">
      <c r="A269" s="243"/>
      <c r="B269" s="243"/>
      <c r="C269" s="243"/>
      <c r="D269" s="243"/>
      <c r="E269" s="243"/>
      <c r="F269" s="243"/>
      <c r="G269" s="243"/>
      <c r="H269" s="243"/>
      <c r="I269" s="243"/>
      <c r="J269" s="243"/>
      <c r="K269" s="243"/>
      <c r="L269" s="243"/>
      <c r="M269" s="243"/>
      <c r="N269" s="243"/>
      <c r="O269" s="244"/>
      <c r="P269" s="244"/>
      <c r="Q269" s="244"/>
      <c r="R269" s="244"/>
      <c r="S269" s="244"/>
      <c r="T269" s="244"/>
      <c r="U269" s="244"/>
      <c r="V269" s="244"/>
      <c r="W269" s="244"/>
      <c r="X269" s="244"/>
      <c r="Y269" s="244"/>
      <c r="Z269" s="244"/>
      <c r="AA269" s="244"/>
      <c r="AB269" s="244"/>
      <c r="AC269" s="244"/>
      <c r="AD269" s="244"/>
      <c r="AE269" s="244"/>
      <c r="AF269" s="244"/>
      <c r="AG269" s="244"/>
      <c r="AH269" s="244"/>
      <c r="AI269" s="244"/>
      <c r="AJ269" s="244"/>
      <c r="AK269" s="244"/>
      <c r="AL269" s="6"/>
      <c r="AM269" s="243"/>
      <c r="AN269" s="243"/>
      <c r="AO269" s="243"/>
      <c r="AP269" s="243"/>
      <c r="AQ269" s="243"/>
    </row>
    <row r="270" spans="1:43" ht="45" customHeight="1">
      <c r="A270" s="243"/>
      <c r="B270" s="243"/>
      <c r="C270" s="243"/>
      <c r="D270" s="243"/>
      <c r="E270" s="243"/>
      <c r="F270" s="243"/>
      <c r="G270" s="243"/>
      <c r="H270" s="243"/>
      <c r="I270" s="243"/>
      <c r="J270" s="243"/>
      <c r="K270" s="243"/>
      <c r="L270" s="243"/>
      <c r="M270" s="243"/>
      <c r="N270" s="243"/>
      <c r="O270" s="244"/>
      <c r="P270" s="244"/>
      <c r="Q270" s="244"/>
      <c r="R270" s="244"/>
      <c r="S270" s="244"/>
      <c r="T270" s="244"/>
      <c r="U270" s="244"/>
      <c r="V270" s="244"/>
      <c r="W270" s="244"/>
      <c r="X270" s="244"/>
      <c r="Y270" s="244"/>
      <c r="Z270" s="244"/>
      <c r="AA270" s="244"/>
      <c r="AB270" s="244"/>
      <c r="AC270" s="244"/>
      <c r="AD270" s="244"/>
      <c r="AE270" s="244"/>
      <c r="AF270" s="244"/>
      <c r="AG270" s="244"/>
      <c r="AH270" s="244"/>
      <c r="AI270" s="244"/>
      <c r="AJ270" s="244"/>
      <c r="AK270" s="244"/>
      <c r="AL270" s="6"/>
      <c r="AM270" s="243"/>
      <c r="AN270" s="243"/>
      <c r="AO270" s="243"/>
      <c r="AP270" s="243"/>
      <c r="AQ270" s="243"/>
    </row>
    <row r="271" spans="1:43" ht="45" customHeight="1">
      <c r="A271" s="243"/>
      <c r="B271" s="243"/>
      <c r="C271" s="243"/>
      <c r="D271" s="243"/>
      <c r="E271" s="243"/>
      <c r="F271" s="243"/>
      <c r="G271" s="243"/>
      <c r="H271" s="243"/>
      <c r="I271" s="243"/>
      <c r="J271" s="243"/>
      <c r="K271" s="243"/>
      <c r="L271" s="243"/>
      <c r="M271" s="243"/>
      <c r="N271" s="243"/>
      <c r="O271" s="244"/>
      <c r="P271" s="244"/>
      <c r="Q271" s="244"/>
      <c r="R271" s="244"/>
      <c r="S271" s="244"/>
      <c r="T271" s="244"/>
      <c r="U271" s="244"/>
      <c r="V271" s="244"/>
      <c r="W271" s="244"/>
      <c r="X271" s="244"/>
      <c r="Y271" s="244"/>
      <c r="Z271" s="244"/>
      <c r="AA271" s="244"/>
      <c r="AB271" s="244"/>
      <c r="AC271" s="244"/>
      <c r="AD271" s="244"/>
      <c r="AE271" s="244"/>
      <c r="AF271" s="244"/>
      <c r="AG271" s="244"/>
      <c r="AH271" s="244"/>
      <c r="AI271" s="244"/>
      <c r="AJ271" s="244"/>
      <c r="AK271" s="244"/>
      <c r="AL271" s="6"/>
      <c r="AM271" s="243"/>
      <c r="AN271" s="243"/>
      <c r="AO271" s="243"/>
      <c r="AP271" s="243"/>
      <c r="AQ271" s="243"/>
    </row>
    <row r="272" spans="1:43" ht="45" customHeight="1">
      <c r="A272" s="243"/>
      <c r="B272" s="243"/>
      <c r="C272" s="243"/>
      <c r="D272" s="243"/>
      <c r="E272" s="243"/>
      <c r="F272" s="243"/>
      <c r="G272" s="243"/>
      <c r="H272" s="243"/>
      <c r="I272" s="243"/>
      <c r="J272" s="243"/>
      <c r="K272" s="243"/>
      <c r="L272" s="243"/>
      <c r="M272" s="243"/>
      <c r="N272" s="243"/>
      <c r="O272" s="244"/>
      <c r="P272" s="244"/>
      <c r="Q272" s="244"/>
      <c r="R272" s="244"/>
      <c r="S272" s="244"/>
      <c r="T272" s="244"/>
      <c r="U272" s="244"/>
      <c r="V272" s="244"/>
      <c r="W272" s="244"/>
      <c r="X272" s="244"/>
      <c r="Y272" s="244"/>
      <c r="Z272" s="244"/>
      <c r="AA272" s="244"/>
      <c r="AB272" s="244"/>
      <c r="AC272" s="244"/>
      <c r="AD272" s="244"/>
      <c r="AE272" s="244"/>
      <c r="AF272" s="244"/>
      <c r="AG272" s="244"/>
      <c r="AH272" s="244"/>
      <c r="AI272" s="244"/>
      <c r="AJ272" s="244"/>
      <c r="AK272" s="244"/>
      <c r="AL272" s="6"/>
      <c r="AM272" s="243"/>
      <c r="AN272" s="243"/>
      <c r="AO272" s="243"/>
      <c r="AP272" s="243"/>
      <c r="AQ272" s="243"/>
    </row>
    <row r="273" spans="1:43" ht="45" customHeight="1">
      <c r="A273" s="243"/>
      <c r="B273" s="243"/>
      <c r="C273" s="243"/>
      <c r="D273" s="243"/>
      <c r="E273" s="243"/>
      <c r="F273" s="243"/>
      <c r="G273" s="243"/>
      <c r="H273" s="243"/>
      <c r="I273" s="243"/>
      <c r="J273" s="243"/>
      <c r="K273" s="243"/>
      <c r="L273" s="243"/>
      <c r="M273" s="243"/>
      <c r="N273" s="243"/>
      <c r="O273" s="244"/>
      <c r="P273" s="244"/>
      <c r="Q273" s="244"/>
      <c r="R273" s="244"/>
      <c r="S273" s="244"/>
      <c r="T273" s="244"/>
      <c r="U273" s="244"/>
      <c r="V273" s="244"/>
      <c r="W273" s="244"/>
      <c r="X273" s="244"/>
      <c r="Y273" s="244"/>
      <c r="Z273" s="244"/>
      <c r="AA273" s="244"/>
      <c r="AB273" s="244"/>
      <c r="AC273" s="244"/>
      <c r="AD273" s="244"/>
      <c r="AE273" s="244"/>
      <c r="AF273" s="244"/>
      <c r="AG273" s="244"/>
      <c r="AH273" s="244"/>
      <c r="AI273" s="244"/>
      <c r="AJ273" s="244"/>
      <c r="AK273" s="244"/>
      <c r="AL273" s="6"/>
      <c r="AM273" s="243"/>
      <c r="AN273" s="243"/>
      <c r="AO273" s="243"/>
      <c r="AP273" s="243"/>
      <c r="AQ273" s="243"/>
    </row>
    <row r="274" spans="1:43" ht="45" customHeight="1">
      <c r="A274" s="243"/>
      <c r="B274" s="243"/>
      <c r="C274" s="243"/>
      <c r="D274" s="243"/>
      <c r="E274" s="243"/>
      <c r="F274" s="243"/>
      <c r="G274" s="243"/>
      <c r="H274" s="243"/>
      <c r="I274" s="243"/>
      <c r="J274" s="243"/>
      <c r="K274" s="243"/>
      <c r="L274" s="243"/>
      <c r="M274" s="243"/>
      <c r="N274" s="243"/>
      <c r="O274" s="244"/>
      <c r="P274" s="244"/>
      <c r="Q274" s="244"/>
      <c r="R274" s="244"/>
      <c r="S274" s="244"/>
      <c r="T274" s="244"/>
      <c r="U274" s="244"/>
      <c r="V274" s="244"/>
      <c r="W274" s="244"/>
      <c r="X274" s="244"/>
      <c r="Y274" s="244"/>
      <c r="Z274" s="244"/>
      <c r="AA274" s="244"/>
      <c r="AB274" s="244"/>
      <c r="AC274" s="244"/>
      <c r="AD274" s="244"/>
      <c r="AE274" s="244"/>
      <c r="AF274" s="244"/>
      <c r="AG274" s="244"/>
      <c r="AH274" s="244"/>
      <c r="AI274" s="244"/>
      <c r="AJ274" s="244"/>
      <c r="AK274" s="244"/>
      <c r="AL274" s="6"/>
      <c r="AM274" s="243"/>
      <c r="AN274" s="243"/>
      <c r="AO274" s="243"/>
      <c r="AP274" s="243"/>
      <c r="AQ274" s="243"/>
    </row>
    <row r="275" spans="1:43" ht="45" customHeight="1">
      <c r="A275" s="243"/>
      <c r="B275" s="243"/>
      <c r="C275" s="243"/>
      <c r="D275" s="243"/>
      <c r="E275" s="243"/>
      <c r="F275" s="243"/>
      <c r="G275" s="243"/>
      <c r="H275" s="243"/>
      <c r="I275" s="243"/>
      <c r="J275" s="243"/>
      <c r="K275" s="243"/>
      <c r="L275" s="243"/>
      <c r="M275" s="243"/>
      <c r="N275" s="243"/>
      <c r="O275" s="244"/>
      <c r="P275" s="244"/>
      <c r="Q275" s="244"/>
      <c r="R275" s="244"/>
      <c r="S275" s="244"/>
      <c r="T275" s="244"/>
      <c r="U275" s="244"/>
      <c r="V275" s="244"/>
      <c r="W275" s="244"/>
      <c r="X275" s="244"/>
      <c r="Y275" s="244"/>
      <c r="Z275" s="244"/>
      <c r="AA275" s="244"/>
      <c r="AB275" s="244"/>
      <c r="AC275" s="244"/>
      <c r="AD275" s="244"/>
      <c r="AE275" s="244"/>
      <c r="AF275" s="244"/>
      <c r="AG275" s="244"/>
      <c r="AH275" s="244"/>
      <c r="AI275" s="244"/>
      <c r="AJ275" s="244"/>
      <c r="AK275" s="244"/>
      <c r="AL275" s="6"/>
      <c r="AM275" s="243"/>
      <c r="AN275" s="243"/>
      <c r="AO275" s="243"/>
      <c r="AP275" s="243"/>
      <c r="AQ275" s="243"/>
    </row>
    <row r="276" spans="1:43" ht="45" customHeight="1">
      <c r="A276" s="243"/>
      <c r="B276" s="243"/>
      <c r="C276" s="243"/>
      <c r="D276" s="243"/>
      <c r="E276" s="243"/>
      <c r="F276" s="243"/>
      <c r="G276" s="243"/>
      <c r="H276" s="243"/>
      <c r="I276" s="243"/>
      <c r="J276" s="243"/>
      <c r="K276" s="243"/>
      <c r="L276" s="243"/>
      <c r="M276" s="243"/>
      <c r="N276" s="243"/>
      <c r="O276" s="244"/>
      <c r="P276" s="244"/>
      <c r="Q276" s="244"/>
      <c r="R276" s="244"/>
      <c r="S276" s="244"/>
      <c r="T276" s="244"/>
      <c r="U276" s="244"/>
      <c r="V276" s="244"/>
      <c r="W276" s="244"/>
      <c r="X276" s="244"/>
      <c r="Y276" s="244"/>
      <c r="Z276" s="244"/>
      <c r="AA276" s="244"/>
      <c r="AB276" s="244"/>
      <c r="AC276" s="244"/>
      <c r="AD276" s="244"/>
      <c r="AE276" s="244"/>
      <c r="AF276" s="244"/>
      <c r="AG276" s="244"/>
      <c r="AH276" s="244"/>
      <c r="AI276" s="244"/>
      <c r="AJ276" s="244"/>
      <c r="AK276" s="244"/>
      <c r="AL276" s="6"/>
      <c r="AM276" s="243"/>
      <c r="AN276" s="243"/>
      <c r="AO276" s="243"/>
      <c r="AP276" s="243"/>
      <c r="AQ276" s="243"/>
    </row>
    <row r="277" spans="1:43" ht="45" customHeight="1">
      <c r="A277" s="243"/>
      <c r="B277" s="243"/>
      <c r="C277" s="243"/>
      <c r="D277" s="243"/>
      <c r="E277" s="243"/>
      <c r="F277" s="243"/>
      <c r="G277" s="243"/>
      <c r="H277" s="243"/>
      <c r="I277" s="243"/>
      <c r="J277" s="243"/>
      <c r="K277" s="243"/>
      <c r="L277" s="243"/>
      <c r="M277" s="243"/>
      <c r="N277" s="243"/>
      <c r="O277" s="244"/>
      <c r="P277" s="244"/>
      <c r="Q277" s="244"/>
      <c r="R277" s="244"/>
      <c r="S277" s="244"/>
      <c r="T277" s="244"/>
      <c r="U277" s="244"/>
      <c r="V277" s="244"/>
      <c r="W277" s="244"/>
      <c r="X277" s="244"/>
      <c r="Y277" s="244"/>
      <c r="Z277" s="244"/>
      <c r="AA277" s="244"/>
      <c r="AB277" s="244"/>
      <c r="AC277" s="244"/>
      <c r="AD277" s="244"/>
      <c r="AE277" s="244"/>
      <c r="AF277" s="244"/>
      <c r="AG277" s="244"/>
      <c r="AH277" s="244"/>
      <c r="AI277" s="244"/>
      <c r="AJ277" s="244"/>
      <c r="AK277" s="244"/>
      <c r="AL277" s="6"/>
      <c r="AM277" s="243"/>
      <c r="AN277" s="243"/>
      <c r="AO277" s="243"/>
      <c r="AP277" s="243"/>
      <c r="AQ277" s="243"/>
    </row>
    <row r="278" spans="1:43" ht="45" customHeight="1">
      <c r="A278" s="243"/>
      <c r="B278" s="243"/>
      <c r="C278" s="243"/>
      <c r="D278" s="243"/>
      <c r="E278" s="243"/>
      <c r="F278" s="243"/>
      <c r="G278" s="243"/>
      <c r="H278" s="243"/>
      <c r="I278" s="243"/>
      <c r="J278" s="243"/>
      <c r="K278" s="243"/>
      <c r="L278" s="243"/>
      <c r="M278" s="243"/>
      <c r="N278" s="243"/>
      <c r="O278" s="244"/>
      <c r="P278" s="244"/>
      <c r="Q278" s="244"/>
      <c r="R278" s="244"/>
      <c r="S278" s="244"/>
      <c r="T278" s="244"/>
      <c r="U278" s="244"/>
      <c r="V278" s="244"/>
      <c r="W278" s="244"/>
      <c r="X278" s="244"/>
      <c r="Y278" s="244"/>
      <c r="Z278" s="244"/>
      <c r="AA278" s="244"/>
      <c r="AB278" s="244"/>
      <c r="AC278" s="244"/>
      <c r="AD278" s="244"/>
      <c r="AE278" s="244"/>
      <c r="AF278" s="244"/>
      <c r="AG278" s="244"/>
      <c r="AH278" s="244"/>
      <c r="AI278" s="244"/>
      <c r="AJ278" s="244"/>
      <c r="AK278" s="244"/>
      <c r="AL278" s="6"/>
      <c r="AM278" s="243"/>
      <c r="AN278" s="243"/>
      <c r="AO278" s="243"/>
      <c r="AP278" s="243"/>
      <c r="AQ278" s="243"/>
    </row>
    <row r="279" spans="1:43" ht="45" customHeight="1">
      <c r="A279" s="243"/>
      <c r="B279" s="243"/>
      <c r="C279" s="243"/>
      <c r="D279" s="243"/>
      <c r="E279" s="243"/>
      <c r="F279" s="243"/>
      <c r="G279" s="243"/>
      <c r="H279" s="243"/>
      <c r="I279" s="243"/>
      <c r="J279" s="243"/>
      <c r="K279" s="243"/>
      <c r="L279" s="243"/>
      <c r="M279" s="243"/>
      <c r="N279" s="243"/>
      <c r="O279" s="244"/>
      <c r="P279" s="244"/>
      <c r="Q279" s="244"/>
      <c r="R279" s="244"/>
      <c r="S279" s="244"/>
      <c r="T279" s="244"/>
      <c r="U279" s="244"/>
      <c r="V279" s="244"/>
      <c r="W279" s="244"/>
      <c r="X279" s="244"/>
      <c r="Y279" s="244"/>
      <c r="Z279" s="244"/>
      <c r="AA279" s="244"/>
      <c r="AB279" s="244"/>
      <c r="AC279" s="244"/>
      <c r="AD279" s="244"/>
      <c r="AE279" s="244"/>
      <c r="AF279" s="244"/>
      <c r="AG279" s="244"/>
      <c r="AH279" s="244"/>
      <c r="AI279" s="244"/>
      <c r="AJ279" s="244"/>
      <c r="AK279" s="244"/>
      <c r="AL279" s="6"/>
      <c r="AM279" s="243"/>
      <c r="AN279" s="243"/>
      <c r="AO279" s="243"/>
      <c r="AP279" s="243"/>
      <c r="AQ279" s="243"/>
    </row>
    <row r="280" spans="1:43" ht="45" customHeight="1">
      <c r="A280" s="243"/>
      <c r="B280" s="243"/>
      <c r="C280" s="243"/>
      <c r="D280" s="243"/>
      <c r="E280" s="243"/>
      <c r="F280" s="243"/>
      <c r="G280" s="243"/>
      <c r="H280" s="243"/>
      <c r="I280" s="243"/>
      <c r="J280" s="243"/>
      <c r="K280" s="243"/>
      <c r="L280" s="243"/>
      <c r="M280" s="243"/>
      <c r="N280" s="243"/>
      <c r="O280" s="244"/>
      <c r="P280" s="244"/>
      <c r="Q280" s="244"/>
      <c r="R280" s="244"/>
      <c r="S280" s="244"/>
      <c r="T280" s="244"/>
      <c r="U280" s="244"/>
      <c r="V280" s="244"/>
      <c r="W280" s="244"/>
      <c r="X280" s="244"/>
      <c r="Y280" s="244"/>
      <c r="Z280" s="244"/>
      <c r="AA280" s="244"/>
      <c r="AB280" s="244"/>
      <c r="AC280" s="244"/>
      <c r="AD280" s="244"/>
      <c r="AE280" s="244"/>
      <c r="AF280" s="244"/>
      <c r="AG280" s="244"/>
      <c r="AH280" s="244"/>
      <c r="AI280" s="244"/>
      <c r="AJ280" s="244"/>
      <c r="AK280" s="244"/>
      <c r="AL280" s="6"/>
      <c r="AM280" s="243"/>
      <c r="AN280" s="243"/>
      <c r="AO280" s="243"/>
      <c r="AP280" s="243"/>
      <c r="AQ280" s="243"/>
    </row>
    <row r="281" spans="1:43" ht="45" customHeight="1">
      <c r="A281" s="243"/>
      <c r="B281" s="243"/>
      <c r="C281" s="243"/>
      <c r="D281" s="243"/>
      <c r="E281" s="243"/>
      <c r="F281" s="243"/>
      <c r="G281" s="243"/>
      <c r="H281" s="243"/>
      <c r="I281" s="243"/>
      <c r="J281" s="243"/>
      <c r="K281" s="243"/>
      <c r="L281" s="243"/>
      <c r="M281" s="243"/>
      <c r="N281" s="243"/>
      <c r="O281" s="244"/>
      <c r="P281" s="244"/>
      <c r="Q281" s="244"/>
      <c r="R281" s="244"/>
      <c r="S281" s="244"/>
      <c r="T281" s="244"/>
      <c r="U281" s="244"/>
      <c r="V281" s="244"/>
      <c r="W281" s="244"/>
      <c r="X281" s="244"/>
      <c r="Y281" s="244"/>
      <c r="Z281" s="244"/>
      <c r="AA281" s="244"/>
      <c r="AB281" s="244"/>
      <c r="AC281" s="244"/>
      <c r="AD281" s="244"/>
      <c r="AE281" s="244"/>
      <c r="AF281" s="244"/>
      <c r="AG281" s="244"/>
      <c r="AH281" s="244"/>
      <c r="AI281" s="244"/>
      <c r="AJ281" s="244"/>
      <c r="AK281" s="244"/>
      <c r="AL281" s="6"/>
      <c r="AM281" s="243"/>
      <c r="AN281" s="243"/>
      <c r="AO281" s="243"/>
      <c r="AP281" s="243"/>
      <c r="AQ281" s="243"/>
    </row>
    <row r="282" spans="1:43" ht="45" customHeight="1">
      <c r="A282" s="243"/>
      <c r="B282" s="243"/>
      <c r="C282" s="243"/>
      <c r="D282" s="243"/>
      <c r="E282" s="243"/>
      <c r="F282" s="243"/>
      <c r="G282" s="243"/>
      <c r="H282" s="243"/>
      <c r="I282" s="243"/>
      <c r="J282" s="243"/>
      <c r="K282" s="243"/>
      <c r="L282" s="243"/>
      <c r="M282" s="243"/>
      <c r="N282" s="243"/>
      <c r="O282" s="244"/>
      <c r="P282" s="244"/>
      <c r="Q282" s="244"/>
      <c r="R282" s="244"/>
      <c r="S282" s="244"/>
      <c r="T282" s="244"/>
      <c r="U282" s="244"/>
      <c r="V282" s="244"/>
      <c r="W282" s="244"/>
      <c r="X282" s="244"/>
      <c r="Y282" s="244"/>
      <c r="Z282" s="244"/>
      <c r="AA282" s="244"/>
      <c r="AB282" s="244"/>
      <c r="AC282" s="244"/>
      <c r="AD282" s="244"/>
      <c r="AE282" s="244"/>
      <c r="AF282" s="244"/>
      <c r="AG282" s="244"/>
      <c r="AH282" s="244"/>
      <c r="AI282" s="244"/>
      <c r="AJ282" s="244"/>
      <c r="AK282" s="244"/>
      <c r="AL282" s="6"/>
      <c r="AM282" s="243"/>
      <c r="AN282" s="243"/>
      <c r="AO282" s="243"/>
      <c r="AP282" s="243"/>
      <c r="AQ282" s="243"/>
    </row>
    <row r="283" spans="1:43" ht="45" customHeight="1">
      <c r="A283" s="243"/>
      <c r="B283" s="243"/>
      <c r="C283" s="243"/>
      <c r="D283" s="243"/>
      <c r="E283" s="243"/>
      <c r="F283" s="243"/>
      <c r="G283" s="243"/>
      <c r="H283" s="243"/>
      <c r="I283" s="243"/>
      <c r="J283" s="243"/>
      <c r="K283" s="243"/>
      <c r="L283" s="243"/>
      <c r="M283" s="243"/>
      <c r="N283" s="243"/>
      <c r="O283" s="244"/>
      <c r="P283" s="244"/>
      <c r="Q283" s="244"/>
      <c r="R283" s="244"/>
      <c r="S283" s="244"/>
      <c r="T283" s="244"/>
      <c r="U283" s="244"/>
      <c r="V283" s="244"/>
      <c r="W283" s="244"/>
      <c r="X283" s="244"/>
      <c r="Y283" s="244"/>
      <c r="Z283" s="244"/>
      <c r="AA283" s="244"/>
      <c r="AB283" s="244"/>
      <c r="AC283" s="244"/>
      <c r="AD283" s="244"/>
      <c r="AE283" s="244"/>
      <c r="AF283" s="244"/>
      <c r="AG283" s="244"/>
      <c r="AH283" s="244"/>
      <c r="AI283" s="244"/>
      <c r="AJ283" s="244"/>
      <c r="AK283" s="244"/>
      <c r="AL283" s="6"/>
      <c r="AM283" s="243"/>
      <c r="AN283" s="243"/>
      <c r="AO283" s="243"/>
      <c r="AP283" s="243"/>
      <c r="AQ283" s="243"/>
    </row>
    <row r="284" spans="1:43" ht="45" customHeight="1">
      <c r="A284" s="243"/>
      <c r="B284" s="243"/>
      <c r="C284" s="243"/>
      <c r="D284" s="243"/>
      <c r="E284" s="243"/>
      <c r="F284" s="243"/>
      <c r="G284" s="243"/>
      <c r="H284" s="243"/>
      <c r="I284" s="243"/>
      <c r="J284" s="243"/>
      <c r="K284" s="243"/>
      <c r="L284" s="243"/>
      <c r="M284" s="243"/>
      <c r="N284" s="243"/>
      <c r="O284" s="244"/>
      <c r="P284" s="244"/>
      <c r="Q284" s="244"/>
      <c r="R284" s="244"/>
      <c r="S284" s="244"/>
      <c r="T284" s="244"/>
      <c r="U284" s="244"/>
      <c r="V284" s="244"/>
      <c r="W284" s="244"/>
      <c r="X284" s="244"/>
      <c r="Y284" s="244"/>
      <c r="Z284" s="244"/>
      <c r="AA284" s="244"/>
      <c r="AB284" s="244"/>
      <c r="AC284" s="244"/>
      <c r="AD284" s="244"/>
      <c r="AE284" s="244"/>
      <c r="AF284" s="244"/>
      <c r="AG284" s="244"/>
      <c r="AH284" s="244"/>
      <c r="AI284" s="244"/>
      <c r="AJ284" s="244"/>
      <c r="AK284" s="244"/>
      <c r="AL284" s="6"/>
      <c r="AM284" s="243"/>
      <c r="AN284" s="243"/>
      <c r="AO284" s="243"/>
      <c r="AP284" s="243"/>
      <c r="AQ284" s="243"/>
    </row>
    <row r="285" spans="1:43" ht="45" customHeight="1">
      <c r="A285" s="243"/>
      <c r="B285" s="243"/>
      <c r="C285" s="243"/>
      <c r="D285" s="243"/>
      <c r="E285" s="243"/>
      <c r="F285" s="243"/>
      <c r="G285" s="243"/>
      <c r="H285" s="243"/>
      <c r="I285" s="243"/>
      <c r="J285" s="243"/>
      <c r="K285" s="243"/>
      <c r="L285" s="243"/>
      <c r="M285" s="243"/>
      <c r="N285" s="243"/>
      <c r="O285" s="244"/>
      <c r="P285" s="244"/>
      <c r="Q285" s="244"/>
      <c r="R285" s="244"/>
      <c r="S285" s="244"/>
      <c r="T285" s="244"/>
      <c r="U285" s="244"/>
      <c r="V285" s="244"/>
      <c r="W285" s="244"/>
      <c r="X285" s="244"/>
      <c r="Y285" s="244"/>
      <c r="Z285" s="244"/>
      <c r="AA285" s="244"/>
      <c r="AB285" s="244"/>
      <c r="AC285" s="244"/>
      <c r="AD285" s="244"/>
      <c r="AE285" s="244"/>
      <c r="AF285" s="244"/>
      <c r="AG285" s="244"/>
      <c r="AH285" s="244"/>
      <c r="AI285" s="244"/>
      <c r="AJ285" s="244"/>
      <c r="AK285" s="244"/>
      <c r="AL285" s="6"/>
      <c r="AM285" s="243"/>
      <c r="AN285" s="243"/>
      <c r="AO285" s="243"/>
      <c r="AP285" s="243"/>
      <c r="AQ285" s="243"/>
    </row>
    <row r="286" spans="1:43" ht="45" customHeight="1">
      <c r="A286" s="243"/>
      <c r="B286" s="243"/>
      <c r="C286" s="243"/>
      <c r="D286" s="243"/>
      <c r="E286" s="243"/>
      <c r="F286" s="243"/>
      <c r="G286" s="243"/>
      <c r="H286" s="243"/>
      <c r="I286" s="243"/>
      <c r="J286" s="243"/>
      <c r="K286" s="243"/>
      <c r="L286" s="243"/>
      <c r="M286" s="243"/>
      <c r="N286" s="243"/>
      <c r="O286" s="244"/>
      <c r="P286" s="244"/>
      <c r="Q286" s="244"/>
      <c r="R286" s="244"/>
      <c r="S286" s="244"/>
      <c r="T286" s="244"/>
      <c r="U286" s="244"/>
      <c r="V286" s="244"/>
      <c r="W286" s="244"/>
      <c r="X286" s="244"/>
      <c r="Y286" s="244"/>
      <c r="Z286" s="244"/>
      <c r="AA286" s="244"/>
      <c r="AB286" s="244"/>
      <c r="AC286" s="244"/>
      <c r="AD286" s="244"/>
      <c r="AE286" s="244"/>
      <c r="AF286" s="244"/>
      <c r="AG286" s="244"/>
      <c r="AH286" s="244"/>
      <c r="AI286" s="244"/>
      <c r="AJ286" s="244"/>
      <c r="AK286" s="244"/>
      <c r="AL286" s="6"/>
      <c r="AM286" s="243"/>
      <c r="AN286" s="243"/>
      <c r="AO286" s="243"/>
      <c r="AP286" s="243"/>
      <c r="AQ286" s="243"/>
    </row>
    <row r="287" spans="1:43" ht="45" customHeight="1">
      <c r="A287" s="243"/>
      <c r="B287" s="243"/>
      <c r="C287" s="243"/>
      <c r="D287" s="243"/>
      <c r="E287" s="243"/>
      <c r="F287" s="243"/>
      <c r="G287" s="243"/>
      <c r="H287" s="243"/>
      <c r="I287" s="243"/>
      <c r="J287" s="243"/>
      <c r="K287" s="243"/>
      <c r="L287" s="243"/>
      <c r="M287" s="243"/>
      <c r="N287" s="243"/>
      <c r="O287" s="244"/>
      <c r="P287" s="244"/>
      <c r="Q287" s="244"/>
      <c r="R287" s="244"/>
      <c r="S287" s="244"/>
      <c r="T287" s="244"/>
      <c r="U287" s="244"/>
      <c r="V287" s="244"/>
      <c r="W287" s="244"/>
      <c r="X287" s="244"/>
      <c r="Y287" s="244"/>
      <c r="Z287" s="244"/>
      <c r="AA287" s="244"/>
      <c r="AB287" s="244"/>
      <c r="AC287" s="244"/>
      <c r="AD287" s="244"/>
      <c r="AE287" s="244"/>
      <c r="AF287" s="244"/>
      <c r="AG287" s="244"/>
      <c r="AH287" s="244"/>
      <c r="AI287" s="244"/>
      <c r="AJ287" s="244"/>
      <c r="AK287" s="244"/>
      <c r="AL287" s="6"/>
      <c r="AM287" s="243"/>
      <c r="AN287" s="243"/>
      <c r="AO287" s="243"/>
      <c r="AP287" s="243"/>
      <c r="AQ287" s="243"/>
    </row>
    <row r="288" spans="1:43" ht="45" customHeight="1">
      <c r="A288" s="243"/>
      <c r="B288" s="243"/>
      <c r="C288" s="243"/>
      <c r="D288" s="243"/>
      <c r="E288" s="243"/>
      <c r="F288" s="243"/>
      <c r="G288" s="243"/>
      <c r="H288" s="243"/>
      <c r="I288" s="243"/>
      <c r="J288" s="243"/>
      <c r="K288" s="243"/>
      <c r="L288" s="243"/>
      <c r="M288" s="243"/>
      <c r="N288" s="243"/>
      <c r="O288" s="244"/>
      <c r="P288" s="244"/>
      <c r="Q288" s="244"/>
      <c r="R288" s="244"/>
      <c r="S288" s="244"/>
      <c r="T288" s="244"/>
      <c r="U288" s="244"/>
      <c r="V288" s="244"/>
      <c r="W288" s="244"/>
      <c r="X288" s="244"/>
      <c r="Y288" s="244"/>
      <c r="Z288" s="244"/>
      <c r="AA288" s="244"/>
      <c r="AB288" s="244"/>
      <c r="AC288" s="244"/>
      <c r="AD288" s="244"/>
      <c r="AE288" s="244"/>
      <c r="AF288" s="244"/>
      <c r="AG288" s="244"/>
      <c r="AH288" s="244"/>
      <c r="AI288" s="244"/>
      <c r="AJ288" s="244"/>
      <c r="AK288" s="244"/>
      <c r="AL288" s="6"/>
      <c r="AM288" s="243"/>
      <c r="AN288" s="243"/>
      <c r="AO288" s="243"/>
      <c r="AP288" s="243"/>
      <c r="AQ288" s="243"/>
    </row>
    <row r="289" spans="1:43" ht="45" customHeight="1">
      <c r="A289" s="243"/>
      <c r="B289" s="243"/>
      <c r="C289" s="243"/>
      <c r="D289" s="243"/>
      <c r="E289" s="243"/>
      <c r="F289" s="243"/>
      <c r="G289" s="243"/>
      <c r="H289" s="243"/>
      <c r="I289" s="243"/>
      <c r="J289" s="243"/>
      <c r="K289" s="243"/>
      <c r="L289" s="243"/>
      <c r="M289" s="243"/>
      <c r="N289" s="243"/>
      <c r="O289" s="244"/>
      <c r="P289" s="244"/>
      <c r="Q289" s="244"/>
      <c r="R289" s="244"/>
      <c r="S289" s="244"/>
      <c r="T289" s="244"/>
      <c r="U289" s="244"/>
      <c r="V289" s="244"/>
      <c r="W289" s="244"/>
      <c r="X289" s="244"/>
      <c r="Y289" s="244"/>
      <c r="Z289" s="244"/>
      <c r="AA289" s="244"/>
      <c r="AB289" s="244"/>
      <c r="AC289" s="244"/>
      <c r="AD289" s="244"/>
      <c r="AE289" s="244"/>
      <c r="AF289" s="244"/>
      <c r="AG289" s="244"/>
      <c r="AH289" s="244"/>
      <c r="AI289" s="244"/>
      <c r="AJ289" s="244"/>
      <c r="AK289" s="244"/>
      <c r="AL289" s="6"/>
      <c r="AM289" s="243"/>
      <c r="AN289" s="243"/>
      <c r="AO289" s="243"/>
      <c r="AP289" s="243"/>
      <c r="AQ289" s="243"/>
    </row>
    <row r="290" spans="1:43" ht="45" customHeight="1">
      <c r="A290" s="243"/>
      <c r="B290" s="243"/>
      <c r="C290" s="243"/>
      <c r="D290" s="243"/>
      <c r="E290" s="243"/>
      <c r="F290" s="243"/>
      <c r="G290" s="243"/>
      <c r="H290" s="243"/>
      <c r="I290" s="243"/>
      <c r="J290" s="243"/>
      <c r="K290" s="243"/>
      <c r="L290" s="243"/>
      <c r="M290" s="243"/>
      <c r="N290" s="243"/>
      <c r="O290" s="244"/>
      <c r="P290" s="244"/>
      <c r="Q290" s="244"/>
      <c r="R290" s="244"/>
      <c r="S290" s="244"/>
      <c r="T290" s="244"/>
      <c r="U290" s="244"/>
      <c r="V290" s="244"/>
      <c r="W290" s="244"/>
      <c r="X290" s="244"/>
      <c r="Y290" s="244"/>
      <c r="Z290" s="244"/>
      <c r="AA290" s="244"/>
      <c r="AB290" s="244"/>
      <c r="AC290" s="244"/>
      <c r="AD290" s="244"/>
      <c r="AE290" s="244"/>
      <c r="AF290" s="244"/>
      <c r="AG290" s="244"/>
      <c r="AH290" s="244"/>
      <c r="AI290" s="244"/>
      <c r="AJ290" s="244"/>
      <c r="AK290" s="244"/>
      <c r="AL290" s="6"/>
      <c r="AM290" s="243"/>
      <c r="AN290" s="243"/>
      <c r="AO290" s="243"/>
      <c r="AP290" s="243"/>
      <c r="AQ290" s="243"/>
    </row>
    <row r="291" spans="1:43" ht="45" customHeight="1">
      <c r="A291" s="243"/>
      <c r="B291" s="243"/>
      <c r="C291" s="243"/>
      <c r="D291" s="243"/>
      <c r="E291" s="243"/>
      <c r="F291" s="243"/>
      <c r="G291" s="243"/>
      <c r="H291" s="243"/>
      <c r="I291" s="243"/>
      <c r="J291" s="243"/>
      <c r="K291" s="243"/>
      <c r="L291" s="243"/>
      <c r="M291" s="243"/>
      <c r="N291" s="243"/>
      <c r="O291" s="244"/>
      <c r="P291" s="244"/>
      <c r="Q291" s="244"/>
      <c r="R291" s="244"/>
      <c r="S291" s="244"/>
      <c r="T291" s="244"/>
      <c r="U291" s="244"/>
      <c r="V291" s="244"/>
      <c r="W291" s="244"/>
      <c r="X291" s="244"/>
      <c r="Y291" s="244"/>
      <c r="Z291" s="244"/>
      <c r="AA291" s="244"/>
      <c r="AB291" s="244"/>
      <c r="AC291" s="244"/>
      <c r="AD291" s="244"/>
      <c r="AE291" s="244"/>
      <c r="AF291" s="244"/>
      <c r="AG291" s="244"/>
      <c r="AH291" s="244"/>
      <c r="AI291" s="244"/>
      <c r="AJ291" s="244"/>
      <c r="AK291" s="244"/>
      <c r="AL291" s="6"/>
      <c r="AM291" s="243"/>
      <c r="AN291" s="243"/>
      <c r="AO291" s="243"/>
      <c r="AP291" s="243"/>
      <c r="AQ291" s="243"/>
    </row>
    <row r="292" spans="1:43" ht="45" customHeight="1">
      <c r="A292" s="243"/>
      <c r="B292" s="243"/>
      <c r="C292" s="243"/>
      <c r="D292" s="243"/>
      <c r="E292" s="243"/>
      <c r="F292" s="243"/>
      <c r="G292" s="243"/>
      <c r="H292" s="243"/>
      <c r="I292" s="243"/>
      <c r="J292" s="243"/>
      <c r="K292" s="243"/>
      <c r="L292" s="243"/>
      <c r="M292" s="243"/>
      <c r="N292" s="243"/>
      <c r="O292" s="244"/>
      <c r="P292" s="244"/>
      <c r="Q292" s="244"/>
      <c r="R292" s="244"/>
      <c r="S292" s="244"/>
      <c r="T292" s="244"/>
      <c r="U292" s="244"/>
      <c r="V292" s="244"/>
      <c r="W292" s="244"/>
      <c r="X292" s="244"/>
      <c r="Y292" s="244"/>
      <c r="Z292" s="244"/>
      <c r="AA292" s="244"/>
      <c r="AB292" s="244"/>
      <c r="AC292" s="244"/>
      <c r="AD292" s="244"/>
      <c r="AE292" s="244"/>
      <c r="AF292" s="244"/>
      <c r="AG292" s="244"/>
      <c r="AH292" s="244"/>
      <c r="AI292" s="244"/>
      <c r="AJ292" s="244"/>
      <c r="AK292" s="244"/>
      <c r="AL292" s="6"/>
      <c r="AM292" s="243"/>
      <c r="AN292" s="243"/>
      <c r="AO292" s="243"/>
      <c r="AP292" s="243"/>
      <c r="AQ292" s="243"/>
    </row>
    <row r="293" spans="1:43" ht="45" customHeight="1">
      <c r="A293" s="243"/>
      <c r="B293" s="243"/>
      <c r="C293" s="243"/>
      <c r="D293" s="243"/>
      <c r="E293" s="243"/>
      <c r="F293" s="243"/>
      <c r="G293" s="243"/>
      <c r="H293" s="243"/>
      <c r="I293" s="243"/>
      <c r="J293" s="243"/>
      <c r="K293" s="243"/>
      <c r="L293" s="243"/>
      <c r="M293" s="243"/>
      <c r="N293" s="243"/>
      <c r="O293" s="244"/>
      <c r="P293" s="244"/>
      <c r="Q293" s="244"/>
      <c r="R293" s="244"/>
      <c r="S293" s="244"/>
      <c r="T293" s="244"/>
      <c r="U293" s="244"/>
      <c r="V293" s="244"/>
      <c r="W293" s="244"/>
      <c r="X293" s="244"/>
      <c r="Y293" s="244"/>
      <c r="Z293" s="244"/>
      <c r="AA293" s="244"/>
      <c r="AB293" s="244"/>
      <c r="AC293" s="244"/>
      <c r="AD293" s="244"/>
      <c r="AE293" s="244"/>
      <c r="AF293" s="244"/>
      <c r="AG293" s="244"/>
      <c r="AH293" s="244"/>
      <c r="AI293" s="244"/>
      <c r="AJ293" s="244"/>
      <c r="AK293" s="244"/>
      <c r="AL293" s="6"/>
      <c r="AM293" s="243"/>
      <c r="AN293" s="243"/>
      <c r="AO293" s="243"/>
      <c r="AP293" s="243"/>
      <c r="AQ293" s="243"/>
    </row>
    <row r="294" spans="1:43" ht="45" customHeight="1">
      <c r="A294" s="243"/>
      <c r="B294" s="243"/>
      <c r="C294" s="243"/>
      <c r="D294" s="243"/>
      <c r="E294" s="243"/>
      <c r="F294" s="243"/>
      <c r="G294" s="243"/>
      <c r="H294" s="243"/>
      <c r="I294" s="243"/>
      <c r="J294" s="243"/>
      <c r="K294" s="243"/>
      <c r="L294" s="243"/>
      <c r="M294" s="243"/>
      <c r="N294" s="243"/>
      <c r="O294" s="244"/>
      <c r="P294" s="244"/>
      <c r="Q294" s="244"/>
      <c r="R294" s="244"/>
      <c r="S294" s="244"/>
      <c r="T294" s="244"/>
      <c r="U294" s="244"/>
      <c r="V294" s="244"/>
      <c r="W294" s="244"/>
      <c r="X294" s="244"/>
      <c r="Y294" s="244"/>
      <c r="Z294" s="244"/>
      <c r="AA294" s="244"/>
      <c r="AB294" s="244"/>
      <c r="AC294" s="244"/>
      <c r="AD294" s="244"/>
      <c r="AE294" s="244"/>
      <c r="AF294" s="244"/>
      <c r="AG294" s="244"/>
      <c r="AH294" s="244"/>
      <c r="AI294" s="244"/>
      <c r="AJ294" s="244"/>
      <c r="AK294" s="244"/>
      <c r="AL294" s="6"/>
      <c r="AM294" s="243"/>
      <c r="AN294" s="243"/>
      <c r="AO294" s="243"/>
      <c r="AP294" s="243"/>
      <c r="AQ294" s="243"/>
    </row>
    <row r="295" spans="1:43" ht="45" customHeight="1">
      <c r="A295" s="243"/>
      <c r="B295" s="243"/>
      <c r="C295" s="243"/>
      <c r="D295" s="243"/>
      <c r="E295" s="243"/>
      <c r="F295" s="243"/>
      <c r="G295" s="243"/>
      <c r="H295" s="243"/>
      <c r="I295" s="243"/>
      <c r="J295" s="243"/>
      <c r="K295" s="243"/>
      <c r="L295" s="243"/>
      <c r="M295" s="243"/>
      <c r="N295" s="243"/>
      <c r="O295" s="244"/>
      <c r="P295" s="244"/>
      <c r="Q295" s="244"/>
      <c r="R295" s="244"/>
      <c r="S295" s="244"/>
      <c r="T295" s="244"/>
      <c r="U295" s="244"/>
      <c r="V295" s="244"/>
      <c r="W295" s="244"/>
      <c r="X295" s="244"/>
      <c r="Y295" s="244"/>
      <c r="Z295" s="244"/>
      <c r="AA295" s="244"/>
      <c r="AB295" s="244"/>
      <c r="AC295" s="244"/>
      <c r="AD295" s="244"/>
      <c r="AE295" s="244"/>
      <c r="AF295" s="244"/>
      <c r="AG295" s="244"/>
      <c r="AH295" s="244"/>
      <c r="AI295" s="244"/>
      <c r="AJ295" s="244"/>
      <c r="AK295" s="244"/>
      <c r="AL295" s="6"/>
      <c r="AM295" s="243"/>
      <c r="AN295" s="243"/>
      <c r="AO295" s="243"/>
      <c r="AP295" s="243"/>
      <c r="AQ295" s="243"/>
    </row>
    <row r="296" spans="1:43" ht="45" customHeight="1">
      <c r="A296" s="243"/>
      <c r="B296" s="243"/>
      <c r="C296" s="243"/>
      <c r="D296" s="243"/>
      <c r="E296" s="243"/>
      <c r="F296" s="243"/>
      <c r="G296" s="243"/>
      <c r="H296" s="243"/>
      <c r="I296" s="243"/>
      <c r="J296" s="243"/>
      <c r="K296" s="243"/>
      <c r="L296" s="243"/>
      <c r="M296" s="243"/>
      <c r="N296" s="243"/>
      <c r="O296" s="244"/>
      <c r="P296" s="244"/>
      <c r="Q296" s="244"/>
      <c r="R296" s="244"/>
      <c r="S296" s="244"/>
      <c r="T296" s="244"/>
      <c r="U296" s="244"/>
      <c r="V296" s="244"/>
      <c r="W296" s="244"/>
      <c r="X296" s="244"/>
      <c r="Y296" s="244"/>
      <c r="Z296" s="244"/>
      <c r="AA296" s="244"/>
      <c r="AB296" s="244"/>
      <c r="AC296" s="244"/>
      <c r="AD296" s="244"/>
      <c r="AE296" s="244"/>
      <c r="AF296" s="244"/>
      <c r="AG296" s="244"/>
      <c r="AH296" s="244"/>
      <c r="AI296" s="244"/>
      <c r="AJ296" s="244"/>
      <c r="AK296" s="244"/>
      <c r="AL296" s="6"/>
      <c r="AM296" s="243"/>
      <c r="AN296" s="243"/>
      <c r="AO296" s="243"/>
      <c r="AP296" s="243"/>
      <c r="AQ296" s="243"/>
    </row>
    <row r="297" spans="1:43" ht="45" customHeight="1">
      <c r="A297" s="243"/>
      <c r="B297" s="243"/>
      <c r="C297" s="243"/>
      <c r="D297" s="243"/>
      <c r="E297" s="243"/>
      <c r="F297" s="243"/>
      <c r="G297" s="243"/>
      <c r="H297" s="243"/>
      <c r="I297" s="243"/>
      <c r="J297" s="243"/>
      <c r="K297" s="243"/>
      <c r="L297" s="243"/>
      <c r="M297" s="243"/>
      <c r="N297" s="243"/>
      <c r="O297" s="244"/>
      <c r="P297" s="244"/>
      <c r="Q297" s="244"/>
      <c r="R297" s="244"/>
      <c r="S297" s="244"/>
      <c r="T297" s="244"/>
      <c r="U297" s="244"/>
      <c r="V297" s="244"/>
      <c r="W297" s="244"/>
      <c r="X297" s="244"/>
      <c r="Y297" s="244"/>
      <c r="Z297" s="244"/>
      <c r="AA297" s="244"/>
      <c r="AB297" s="244"/>
      <c r="AC297" s="244"/>
      <c r="AD297" s="244"/>
      <c r="AE297" s="244"/>
      <c r="AF297" s="244"/>
      <c r="AG297" s="244"/>
      <c r="AH297" s="244"/>
      <c r="AI297" s="244"/>
      <c r="AJ297" s="244"/>
      <c r="AK297" s="244"/>
      <c r="AL297" s="6"/>
      <c r="AM297" s="243"/>
      <c r="AN297" s="243"/>
      <c r="AO297" s="243"/>
      <c r="AP297" s="243"/>
      <c r="AQ297" s="243"/>
    </row>
    <row r="298" spans="1:43" ht="45" customHeight="1">
      <c r="A298" s="243"/>
      <c r="B298" s="243"/>
      <c r="C298" s="243"/>
      <c r="D298" s="243"/>
      <c r="E298" s="243"/>
      <c r="F298" s="243"/>
      <c r="G298" s="243"/>
      <c r="H298" s="243"/>
      <c r="I298" s="243"/>
      <c r="J298" s="243"/>
      <c r="K298" s="243"/>
      <c r="L298" s="243"/>
      <c r="M298" s="243"/>
      <c r="N298" s="243"/>
      <c r="O298" s="244"/>
      <c r="P298" s="244"/>
      <c r="Q298" s="244"/>
      <c r="R298" s="244"/>
      <c r="S298" s="244"/>
      <c r="T298" s="244"/>
      <c r="U298" s="244"/>
      <c r="V298" s="244"/>
      <c r="W298" s="244"/>
      <c r="X298" s="244"/>
      <c r="Y298" s="244"/>
      <c r="Z298" s="244"/>
      <c r="AA298" s="244"/>
      <c r="AB298" s="244"/>
      <c r="AC298" s="244"/>
      <c r="AD298" s="244"/>
      <c r="AE298" s="244"/>
      <c r="AF298" s="244"/>
      <c r="AG298" s="244"/>
      <c r="AH298" s="244"/>
      <c r="AI298" s="244"/>
      <c r="AJ298" s="244"/>
      <c r="AK298" s="244"/>
      <c r="AL298" s="6"/>
      <c r="AM298" s="243"/>
      <c r="AN298" s="243"/>
      <c r="AO298" s="243"/>
      <c r="AP298" s="243"/>
      <c r="AQ298" s="243"/>
    </row>
    <row r="299" spans="1:43" ht="45" customHeight="1">
      <c r="A299" s="243"/>
      <c r="B299" s="243"/>
      <c r="C299" s="243"/>
      <c r="D299" s="243"/>
      <c r="E299" s="243"/>
      <c r="F299" s="243"/>
      <c r="G299" s="243"/>
      <c r="H299" s="243"/>
      <c r="I299" s="243"/>
      <c r="J299" s="243"/>
      <c r="K299" s="243"/>
      <c r="L299" s="243"/>
      <c r="M299" s="243"/>
      <c r="N299" s="243"/>
      <c r="O299" s="244"/>
      <c r="P299" s="244"/>
      <c r="Q299" s="244"/>
      <c r="R299" s="244"/>
      <c r="S299" s="244"/>
      <c r="T299" s="244"/>
      <c r="U299" s="244"/>
      <c r="V299" s="244"/>
      <c r="W299" s="244"/>
      <c r="X299" s="244"/>
      <c r="Y299" s="244"/>
      <c r="Z299" s="244"/>
      <c r="AA299" s="244"/>
      <c r="AB299" s="244"/>
      <c r="AC299" s="244"/>
      <c r="AD299" s="244"/>
      <c r="AE299" s="244"/>
      <c r="AF299" s="244"/>
      <c r="AG299" s="244"/>
      <c r="AH299" s="244"/>
      <c r="AI299" s="244"/>
      <c r="AJ299" s="244"/>
      <c r="AK299" s="244"/>
      <c r="AL299" s="6"/>
      <c r="AM299" s="243"/>
      <c r="AN299" s="243"/>
      <c r="AO299" s="243"/>
      <c r="AP299" s="243"/>
      <c r="AQ299" s="243"/>
    </row>
    <row r="300" spans="1:43" ht="45" customHeight="1">
      <c r="A300" s="243"/>
      <c r="B300" s="243"/>
      <c r="C300" s="243"/>
      <c r="D300" s="243"/>
      <c r="E300" s="243"/>
      <c r="F300" s="243"/>
      <c r="G300" s="243"/>
      <c r="H300" s="243"/>
      <c r="I300" s="243"/>
      <c r="J300" s="243"/>
      <c r="K300" s="243"/>
      <c r="L300" s="243"/>
      <c r="M300" s="243"/>
      <c r="N300" s="243"/>
      <c r="O300" s="244"/>
      <c r="P300" s="244"/>
      <c r="Q300" s="244"/>
      <c r="R300" s="244"/>
      <c r="S300" s="244"/>
      <c r="T300" s="244"/>
      <c r="U300" s="244"/>
      <c r="V300" s="244"/>
      <c r="W300" s="244"/>
      <c r="X300" s="244"/>
      <c r="Y300" s="244"/>
      <c r="Z300" s="244"/>
      <c r="AA300" s="244"/>
      <c r="AB300" s="244"/>
      <c r="AC300" s="244"/>
      <c r="AD300" s="244"/>
      <c r="AE300" s="244"/>
      <c r="AF300" s="244"/>
      <c r="AG300" s="244"/>
      <c r="AH300" s="244"/>
      <c r="AI300" s="244"/>
      <c r="AJ300" s="244"/>
      <c r="AK300" s="244"/>
      <c r="AL300" s="6"/>
      <c r="AM300" s="243"/>
      <c r="AN300" s="243"/>
      <c r="AO300" s="243"/>
      <c r="AP300" s="243"/>
      <c r="AQ300" s="243"/>
    </row>
    <row r="301" spans="1:43" ht="45" customHeight="1">
      <c r="A301" s="243"/>
      <c r="B301" s="243"/>
      <c r="C301" s="243"/>
      <c r="D301" s="243"/>
      <c r="E301" s="243"/>
      <c r="F301" s="243"/>
      <c r="G301" s="243"/>
      <c r="H301" s="243"/>
      <c r="I301" s="243"/>
      <c r="J301" s="243"/>
      <c r="K301" s="243"/>
      <c r="L301" s="243"/>
      <c r="M301" s="243"/>
      <c r="N301" s="243"/>
      <c r="O301" s="244"/>
      <c r="P301" s="244"/>
      <c r="Q301" s="244"/>
      <c r="R301" s="244"/>
      <c r="S301" s="244"/>
      <c r="T301" s="244"/>
      <c r="U301" s="244"/>
      <c r="V301" s="244"/>
      <c r="W301" s="244"/>
      <c r="X301" s="244"/>
      <c r="Y301" s="244"/>
      <c r="Z301" s="244"/>
      <c r="AA301" s="244"/>
      <c r="AB301" s="244"/>
      <c r="AC301" s="244"/>
      <c r="AD301" s="244"/>
      <c r="AE301" s="244"/>
      <c r="AF301" s="244"/>
      <c r="AG301" s="244"/>
      <c r="AH301" s="244"/>
      <c r="AI301" s="244"/>
      <c r="AJ301" s="244"/>
      <c r="AK301" s="244"/>
      <c r="AL301" s="6"/>
      <c r="AM301" s="243"/>
      <c r="AN301" s="243"/>
      <c r="AO301" s="243"/>
      <c r="AP301" s="243"/>
      <c r="AQ301" s="243"/>
    </row>
    <row r="302" spans="1:43" ht="45" customHeight="1">
      <c r="A302" s="243"/>
      <c r="B302" s="243"/>
      <c r="C302" s="243"/>
      <c r="D302" s="243"/>
      <c r="E302" s="243"/>
      <c r="F302" s="243"/>
      <c r="G302" s="243"/>
      <c r="H302" s="243"/>
      <c r="I302" s="243"/>
      <c r="J302" s="243"/>
      <c r="K302" s="243"/>
      <c r="L302" s="243"/>
      <c r="M302" s="243"/>
      <c r="N302" s="243"/>
      <c r="O302" s="244"/>
      <c r="P302" s="244"/>
      <c r="Q302" s="244"/>
      <c r="R302" s="244"/>
      <c r="S302" s="244"/>
      <c r="T302" s="244"/>
      <c r="U302" s="244"/>
      <c r="V302" s="244"/>
      <c r="W302" s="244"/>
      <c r="X302" s="244"/>
      <c r="Y302" s="244"/>
      <c r="Z302" s="244"/>
      <c r="AA302" s="244"/>
      <c r="AB302" s="244"/>
      <c r="AC302" s="244"/>
      <c r="AD302" s="244"/>
      <c r="AE302" s="244"/>
      <c r="AF302" s="244"/>
      <c r="AG302" s="244"/>
      <c r="AH302" s="244"/>
      <c r="AI302" s="244"/>
      <c r="AJ302" s="244"/>
      <c r="AK302" s="244"/>
      <c r="AL302" s="6"/>
      <c r="AM302" s="243"/>
      <c r="AN302" s="243"/>
      <c r="AO302" s="243"/>
      <c r="AP302" s="243"/>
      <c r="AQ302" s="243"/>
    </row>
    <row r="303" spans="1:43" ht="45" customHeight="1">
      <c r="A303" s="243"/>
      <c r="B303" s="243"/>
      <c r="C303" s="243"/>
      <c r="D303" s="243"/>
      <c r="E303" s="243"/>
      <c r="F303" s="243"/>
      <c r="G303" s="243"/>
      <c r="H303" s="243"/>
      <c r="I303" s="243"/>
      <c r="J303" s="243"/>
      <c r="K303" s="243"/>
      <c r="L303" s="243"/>
      <c r="M303" s="243"/>
      <c r="N303" s="243"/>
      <c r="O303" s="244"/>
      <c r="P303" s="244"/>
      <c r="Q303" s="244"/>
      <c r="R303" s="244"/>
      <c r="S303" s="244"/>
      <c r="T303" s="244"/>
      <c r="U303" s="244"/>
      <c r="V303" s="244"/>
      <c r="W303" s="244"/>
      <c r="X303" s="244"/>
      <c r="Y303" s="244"/>
      <c r="Z303" s="244"/>
      <c r="AA303" s="244"/>
      <c r="AB303" s="244"/>
      <c r="AC303" s="244"/>
      <c r="AD303" s="244"/>
      <c r="AE303" s="244"/>
      <c r="AF303" s="244"/>
      <c r="AG303" s="244"/>
      <c r="AH303" s="244"/>
      <c r="AI303" s="244"/>
      <c r="AJ303" s="244"/>
      <c r="AK303" s="244"/>
      <c r="AL303" s="6"/>
      <c r="AM303" s="243"/>
      <c r="AN303" s="243"/>
      <c r="AO303" s="243"/>
      <c r="AP303" s="243"/>
      <c r="AQ303" s="243"/>
    </row>
    <row r="304" spans="1:43" ht="45" customHeight="1">
      <c r="A304" s="243"/>
      <c r="B304" s="243"/>
      <c r="C304" s="243"/>
      <c r="D304" s="243"/>
      <c r="E304" s="243"/>
      <c r="F304" s="243"/>
      <c r="G304" s="243"/>
      <c r="H304" s="243"/>
      <c r="I304" s="243"/>
      <c r="J304" s="243"/>
      <c r="K304" s="243"/>
      <c r="L304" s="243"/>
      <c r="M304" s="243"/>
      <c r="N304" s="243"/>
      <c r="O304" s="244"/>
      <c r="P304" s="244"/>
      <c r="Q304" s="244"/>
      <c r="R304" s="244"/>
      <c r="S304" s="244"/>
      <c r="T304" s="244"/>
      <c r="U304" s="244"/>
      <c r="V304" s="244"/>
      <c r="W304" s="244"/>
      <c r="X304" s="244"/>
      <c r="Y304" s="244"/>
      <c r="Z304" s="244"/>
      <c r="AA304" s="244"/>
      <c r="AB304" s="244"/>
      <c r="AC304" s="244"/>
      <c r="AD304" s="244"/>
      <c r="AE304" s="244"/>
      <c r="AF304" s="244"/>
      <c r="AG304" s="244"/>
      <c r="AH304" s="244"/>
      <c r="AI304" s="244"/>
      <c r="AJ304" s="244"/>
      <c r="AK304" s="244"/>
      <c r="AL304" s="6"/>
      <c r="AM304" s="243"/>
      <c r="AN304" s="243"/>
      <c r="AO304" s="243"/>
      <c r="AP304" s="243"/>
      <c r="AQ304" s="243"/>
    </row>
    <row r="305" spans="1:43" ht="45" customHeight="1">
      <c r="A305" s="243"/>
      <c r="B305" s="243"/>
      <c r="C305" s="243"/>
      <c r="D305" s="243"/>
      <c r="E305" s="243"/>
      <c r="F305" s="243"/>
      <c r="G305" s="243"/>
      <c r="H305" s="243"/>
      <c r="I305" s="243"/>
      <c r="J305" s="243"/>
      <c r="K305" s="243"/>
      <c r="L305" s="243"/>
      <c r="M305" s="243"/>
      <c r="N305" s="243"/>
      <c r="O305" s="244"/>
      <c r="P305" s="244"/>
      <c r="Q305" s="244"/>
      <c r="R305" s="244"/>
      <c r="S305" s="244"/>
      <c r="T305" s="244"/>
      <c r="U305" s="244"/>
      <c r="V305" s="244"/>
      <c r="W305" s="244"/>
      <c r="X305" s="244"/>
      <c r="Y305" s="244"/>
      <c r="Z305" s="244"/>
      <c r="AA305" s="244"/>
      <c r="AB305" s="244"/>
      <c r="AC305" s="244"/>
      <c r="AD305" s="244"/>
      <c r="AE305" s="244"/>
      <c r="AF305" s="244"/>
      <c r="AG305" s="244"/>
      <c r="AH305" s="244"/>
      <c r="AI305" s="244"/>
      <c r="AJ305" s="244"/>
      <c r="AK305" s="244"/>
      <c r="AL305" s="6"/>
      <c r="AM305" s="243"/>
      <c r="AN305" s="243"/>
      <c r="AO305" s="243"/>
      <c r="AP305" s="243"/>
      <c r="AQ305" s="243"/>
    </row>
    <row r="306" spans="1:43" ht="45" customHeight="1">
      <c r="A306" s="243"/>
      <c r="B306" s="243"/>
      <c r="C306" s="243"/>
      <c r="D306" s="243"/>
      <c r="E306" s="243"/>
      <c r="F306" s="243"/>
      <c r="G306" s="243"/>
      <c r="H306" s="243"/>
      <c r="I306" s="243"/>
      <c r="J306" s="243"/>
      <c r="K306" s="243"/>
      <c r="L306" s="243"/>
      <c r="M306" s="243"/>
      <c r="N306" s="243"/>
      <c r="O306" s="244"/>
      <c r="P306" s="244"/>
      <c r="Q306" s="244"/>
      <c r="R306" s="244"/>
      <c r="S306" s="244"/>
      <c r="T306" s="244"/>
      <c r="U306" s="244"/>
      <c r="V306" s="244"/>
      <c r="W306" s="244"/>
      <c r="X306" s="244"/>
      <c r="Y306" s="244"/>
      <c r="Z306" s="244"/>
      <c r="AA306" s="244"/>
      <c r="AB306" s="244"/>
      <c r="AC306" s="244"/>
      <c r="AD306" s="244"/>
      <c r="AE306" s="244"/>
      <c r="AF306" s="244"/>
      <c r="AG306" s="244"/>
      <c r="AH306" s="244"/>
      <c r="AI306" s="244"/>
      <c r="AJ306" s="244"/>
      <c r="AK306" s="244"/>
      <c r="AL306" s="6"/>
      <c r="AM306" s="243"/>
      <c r="AN306" s="243"/>
      <c r="AO306" s="243"/>
      <c r="AP306" s="243"/>
      <c r="AQ306" s="243"/>
    </row>
    <row r="307" spans="1:43" ht="45" customHeight="1">
      <c r="A307" s="243"/>
      <c r="B307" s="243"/>
      <c r="C307" s="243"/>
      <c r="D307" s="243"/>
      <c r="E307" s="243"/>
      <c r="F307" s="243"/>
      <c r="G307" s="243"/>
      <c r="H307" s="243"/>
      <c r="I307" s="243"/>
      <c r="J307" s="243"/>
      <c r="K307" s="243"/>
      <c r="L307" s="243"/>
      <c r="M307" s="243"/>
      <c r="N307" s="243"/>
      <c r="O307" s="244"/>
      <c r="P307" s="244"/>
      <c r="Q307" s="244"/>
      <c r="R307" s="244"/>
      <c r="S307" s="244"/>
      <c r="T307" s="244"/>
      <c r="U307" s="244"/>
      <c r="V307" s="244"/>
      <c r="W307" s="244"/>
      <c r="X307" s="244"/>
      <c r="Y307" s="244"/>
      <c r="Z307" s="244"/>
      <c r="AA307" s="244"/>
      <c r="AB307" s="244"/>
      <c r="AC307" s="244"/>
      <c r="AD307" s="244"/>
      <c r="AE307" s="244"/>
      <c r="AF307" s="244"/>
      <c r="AG307" s="244"/>
      <c r="AH307" s="244"/>
      <c r="AI307" s="244"/>
      <c r="AJ307" s="244"/>
      <c r="AK307" s="244"/>
      <c r="AL307" s="6"/>
      <c r="AM307" s="243"/>
      <c r="AN307" s="243"/>
      <c r="AO307" s="243"/>
      <c r="AP307" s="243"/>
      <c r="AQ307" s="243"/>
    </row>
    <row r="308" spans="1:43" ht="45" customHeight="1">
      <c r="A308" s="243"/>
      <c r="B308" s="243"/>
      <c r="C308" s="243"/>
      <c r="D308" s="243"/>
      <c r="E308" s="243"/>
      <c r="F308" s="243"/>
      <c r="G308" s="243"/>
      <c r="H308" s="243"/>
      <c r="I308" s="243"/>
      <c r="J308" s="243"/>
      <c r="K308" s="243"/>
      <c r="L308" s="243"/>
      <c r="M308" s="243"/>
      <c r="N308" s="243"/>
      <c r="O308" s="244"/>
      <c r="P308" s="244"/>
      <c r="Q308" s="244"/>
      <c r="R308" s="244"/>
      <c r="S308" s="244"/>
      <c r="T308" s="244"/>
      <c r="U308" s="244"/>
      <c r="V308" s="244"/>
      <c r="W308" s="244"/>
      <c r="X308" s="244"/>
      <c r="Y308" s="244"/>
      <c r="Z308" s="244"/>
      <c r="AA308" s="244"/>
      <c r="AB308" s="244"/>
      <c r="AC308" s="244"/>
      <c r="AD308" s="244"/>
      <c r="AE308" s="244"/>
      <c r="AF308" s="244"/>
      <c r="AG308" s="244"/>
      <c r="AH308" s="244"/>
      <c r="AI308" s="244"/>
      <c r="AJ308" s="244"/>
      <c r="AK308" s="244"/>
      <c r="AL308" s="6"/>
      <c r="AM308" s="243"/>
      <c r="AN308" s="243"/>
      <c r="AO308" s="243"/>
      <c r="AP308" s="243"/>
      <c r="AQ308" s="243"/>
    </row>
    <row r="309" spans="1:43" ht="45" customHeight="1">
      <c r="A309" s="243"/>
      <c r="B309" s="243"/>
      <c r="C309" s="243"/>
      <c r="D309" s="243"/>
      <c r="E309" s="243"/>
      <c r="F309" s="243"/>
      <c r="G309" s="243"/>
      <c r="H309" s="243"/>
      <c r="I309" s="243"/>
      <c r="J309" s="243"/>
      <c r="K309" s="243"/>
      <c r="L309" s="243"/>
      <c r="M309" s="243"/>
      <c r="N309" s="243"/>
      <c r="O309" s="244"/>
      <c r="P309" s="244"/>
      <c r="Q309" s="244"/>
      <c r="R309" s="244"/>
      <c r="S309" s="244"/>
      <c r="T309" s="244"/>
      <c r="U309" s="244"/>
      <c r="V309" s="244"/>
      <c r="W309" s="244"/>
      <c r="X309" s="244"/>
      <c r="Y309" s="244"/>
      <c r="Z309" s="244"/>
      <c r="AA309" s="244"/>
      <c r="AB309" s="244"/>
      <c r="AC309" s="244"/>
      <c r="AD309" s="244"/>
      <c r="AE309" s="244"/>
      <c r="AF309" s="244"/>
      <c r="AG309" s="244"/>
      <c r="AH309" s="244"/>
      <c r="AI309" s="244"/>
      <c r="AJ309" s="244"/>
      <c r="AK309" s="244"/>
      <c r="AL309" s="6"/>
      <c r="AM309" s="243"/>
      <c r="AN309" s="243"/>
      <c r="AO309" s="243"/>
      <c r="AP309" s="243"/>
      <c r="AQ309" s="243"/>
    </row>
    <row r="310" spans="1:43" ht="45" customHeight="1">
      <c r="A310" s="243"/>
      <c r="B310" s="243"/>
      <c r="C310" s="243"/>
      <c r="D310" s="243"/>
      <c r="E310" s="243"/>
      <c r="F310" s="243"/>
      <c r="G310" s="243"/>
      <c r="H310" s="243"/>
      <c r="I310" s="243"/>
      <c r="J310" s="243"/>
      <c r="K310" s="243"/>
      <c r="L310" s="243"/>
      <c r="M310" s="243"/>
      <c r="N310" s="243"/>
      <c r="O310" s="244"/>
      <c r="P310" s="244"/>
      <c r="Q310" s="244"/>
      <c r="R310" s="244"/>
      <c r="S310" s="244"/>
      <c r="T310" s="244"/>
      <c r="U310" s="244"/>
      <c r="V310" s="244"/>
      <c r="W310" s="244"/>
      <c r="X310" s="244"/>
      <c r="Y310" s="244"/>
      <c r="Z310" s="244"/>
      <c r="AA310" s="244"/>
      <c r="AB310" s="244"/>
      <c r="AC310" s="244"/>
      <c r="AD310" s="244"/>
      <c r="AE310" s="244"/>
      <c r="AF310" s="244"/>
      <c r="AG310" s="244"/>
      <c r="AH310" s="244"/>
      <c r="AI310" s="244"/>
      <c r="AJ310" s="244"/>
      <c r="AK310" s="244"/>
      <c r="AL310" s="6"/>
      <c r="AM310" s="243"/>
      <c r="AN310" s="243"/>
      <c r="AO310" s="243"/>
      <c r="AP310" s="243"/>
      <c r="AQ310" s="243"/>
    </row>
    <row r="311" spans="1:43" ht="45" customHeight="1">
      <c r="A311" s="243"/>
      <c r="B311" s="243"/>
      <c r="C311" s="243"/>
      <c r="D311" s="243"/>
      <c r="E311" s="243"/>
      <c r="F311" s="243"/>
      <c r="G311" s="243"/>
      <c r="H311" s="243"/>
      <c r="I311" s="243"/>
      <c r="J311" s="243"/>
      <c r="K311" s="243"/>
      <c r="L311" s="243"/>
      <c r="M311" s="243"/>
      <c r="N311" s="243"/>
      <c r="O311" s="244"/>
      <c r="P311" s="244"/>
      <c r="Q311" s="244"/>
      <c r="R311" s="244"/>
      <c r="S311" s="244"/>
      <c r="T311" s="244"/>
      <c r="U311" s="244"/>
      <c r="V311" s="244"/>
      <c r="W311" s="244"/>
      <c r="X311" s="244"/>
      <c r="Y311" s="244"/>
      <c r="Z311" s="244"/>
      <c r="AA311" s="244"/>
      <c r="AB311" s="244"/>
      <c r="AC311" s="244"/>
      <c r="AD311" s="244"/>
      <c r="AE311" s="244"/>
      <c r="AF311" s="244"/>
      <c r="AG311" s="244"/>
      <c r="AH311" s="244"/>
      <c r="AI311" s="244"/>
      <c r="AJ311" s="244"/>
      <c r="AK311" s="244"/>
      <c r="AL311" s="6"/>
      <c r="AM311" s="243"/>
      <c r="AN311" s="243"/>
      <c r="AO311" s="243"/>
      <c r="AP311" s="243"/>
      <c r="AQ311" s="243"/>
    </row>
    <row r="312" spans="1:43" ht="45" customHeight="1">
      <c r="A312" s="243"/>
      <c r="B312" s="243"/>
      <c r="C312" s="243"/>
      <c r="D312" s="243"/>
      <c r="E312" s="243"/>
      <c r="F312" s="243"/>
      <c r="G312" s="243"/>
      <c r="H312" s="243"/>
      <c r="I312" s="243"/>
      <c r="J312" s="243"/>
      <c r="K312" s="243"/>
      <c r="L312" s="243"/>
      <c r="M312" s="243"/>
      <c r="N312" s="243"/>
      <c r="O312" s="244"/>
      <c r="P312" s="244"/>
      <c r="Q312" s="244"/>
      <c r="R312" s="244"/>
      <c r="S312" s="244"/>
      <c r="T312" s="244"/>
      <c r="U312" s="244"/>
      <c r="V312" s="244"/>
      <c r="W312" s="244"/>
      <c r="X312" s="244"/>
      <c r="Y312" s="244"/>
      <c r="Z312" s="244"/>
      <c r="AA312" s="244"/>
      <c r="AB312" s="244"/>
      <c r="AC312" s="244"/>
      <c r="AD312" s="244"/>
      <c r="AE312" s="244"/>
      <c r="AF312" s="244"/>
      <c r="AG312" s="244"/>
      <c r="AH312" s="244"/>
      <c r="AI312" s="244"/>
      <c r="AJ312" s="244"/>
      <c r="AK312" s="244"/>
      <c r="AL312" s="6"/>
      <c r="AM312" s="243"/>
      <c r="AN312" s="243"/>
      <c r="AO312" s="243"/>
      <c r="AP312" s="243"/>
      <c r="AQ312" s="243"/>
    </row>
    <row r="313" spans="1:43" ht="45" customHeight="1">
      <c r="A313" s="243"/>
      <c r="B313" s="243"/>
      <c r="C313" s="243"/>
      <c r="D313" s="243"/>
      <c r="E313" s="243"/>
      <c r="F313" s="243"/>
      <c r="G313" s="243"/>
      <c r="H313" s="243"/>
      <c r="I313" s="243"/>
      <c r="J313" s="243"/>
      <c r="K313" s="243"/>
      <c r="L313" s="243"/>
      <c r="M313" s="243"/>
      <c r="N313" s="243"/>
      <c r="O313" s="244"/>
      <c r="P313" s="244"/>
      <c r="Q313" s="244"/>
      <c r="R313" s="244"/>
      <c r="S313" s="244"/>
      <c r="T313" s="244"/>
      <c r="U313" s="244"/>
      <c r="V313" s="244"/>
      <c r="W313" s="244"/>
      <c r="X313" s="244"/>
      <c r="Y313" s="244"/>
      <c r="Z313" s="244"/>
      <c r="AA313" s="244"/>
      <c r="AB313" s="244"/>
      <c r="AC313" s="244"/>
      <c r="AD313" s="244"/>
      <c r="AE313" s="244"/>
      <c r="AF313" s="244"/>
      <c r="AG313" s="244"/>
      <c r="AH313" s="244"/>
      <c r="AI313" s="244"/>
      <c r="AJ313" s="244"/>
      <c r="AK313" s="244"/>
      <c r="AL313" s="6"/>
      <c r="AM313" s="243"/>
      <c r="AN313" s="243"/>
      <c r="AO313" s="243"/>
      <c r="AP313" s="243"/>
      <c r="AQ313" s="243"/>
    </row>
    <row r="314" spans="1:43" ht="45" customHeight="1">
      <c r="A314" s="243"/>
      <c r="B314" s="243"/>
      <c r="C314" s="243"/>
      <c r="D314" s="243"/>
      <c r="E314" s="243"/>
      <c r="F314" s="243"/>
      <c r="G314" s="243"/>
      <c r="H314" s="243"/>
      <c r="I314" s="243"/>
      <c r="J314" s="243"/>
      <c r="K314" s="243"/>
      <c r="L314" s="243"/>
      <c r="M314" s="243"/>
      <c r="N314" s="243"/>
      <c r="O314" s="244"/>
      <c r="P314" s="244"/>
      <c r="Q314" s="244"/>
      <c r="R314" s="244"/>
      <c r="S314" s="244"/>
      <c r="T314" s="244"/>
      <c r="U314" s="244"/>
      <c r="V314" s="244"/>
      <c r="W314" s="244"/>
      <c r="X314" s="244"/>
      <c r="Y314" s="244"/>
      <c r="Z314" s="244"/>
      <c r="AA314" s="244"/>
      <c r="AB314" s="244"/>
      <c r="AC314" s="244"/>
      <c r="AD314" s="244"/>
      <c r="AE314" s="244"/>
      <c r="AF314" s="244"/>
      <c r="AG314" s="244"/>
      <c r="AH314" s="244"/>
      <c r="AI314" s="244"/>
      <c r="AJ314" s="244"/>
      <c r="AK314" s="244"/>
      <c r="AL314" s="6"/>
      <c r="AM314" s="243"/>
      <c r="AN314" s="243"/>
      <c r="AO314" s="243"/>
      <c r="AP314" s="243"/>
      <c r="AQ314" s="243"/>
    </row>
    <row r="315" spans="1:43" ht="45" customHeight="1">
      <c r="A315" s="243"/>
      <c r="B315" s="243"/>
      <c r="C315" s="243"/>
      <c r="D315" s="243"/>
      <c r="E315" s="243"/>
      <c r="F315" s="243"/>
      <c r="G315" s="243"/>
      <c r="H315" s="243"/>
      <c r="I315" s="243"/>
      <c r="J315" s="243"/>
      <c r="K315" s="243"/>
      <c r="L315" s="243"/>
      <c r="M315" s="243"/>
      <c r="N315" s="243"/>
      <c r="O315" s="244"/>
      <c r="P315" s="244"/>
      <c r="Q315" s="244"/>
      <c r="R315" s="244"/>
      <c r="S315" s="244"/>
      <c r="T315" s="244"/>
      <c r="U315" s="244"/>
      <c r="V315" s="244"/>
      <c r="W315" s="244"/>
      <c r="X315" s="244"/>
      <c r="Y315" s="244"/>
      <c r="Z315" s="244"/>
      <c r="AA315" s="244"/>
      <c r="AB315" s="244"/>
      <c r="AC315" s="244"/>
      <c r="AD315" s="244"/>
      <c r="AE315" s="244"/>
      <c r="AF315" s="244"/>
      <c r="AG315" s="244"/>
      <c r="AH315" s="244"/>
      <c r="AI315" s="244"/>
      <c r="AJ315" s="244"/>
      <c r="AK315" s="244"/>
      <c r="AL315" s="6"/>
      <c r="AM315" s="243"/>
      <c r="AN315" s="243"/>
      <c r="AO315" s="243"/>
      <c r="AP315" s="243"/>
      <c r="AQ315" s="243"/>
    </row>
    <row r="316" spans="1:43" ht="45" customHeight="1">
      <c r="A316" s="243"/>
      <c r="B316" s="243"/>
      <c r="C316" s="243"/>
      <c r="D316" s="243"/>
      <c r="E316" s="243"/>
      <c r="F316" s="243"/>
      <c r="G316" s="243"/>
      <c r="H316" s="243"/>
      <c r="I316" s="243"/>
      <c r="J316" s="243"/>
      <c r="K316" s="243"/>
      <c r="L316" s="243"/>
      <c r="M316" s="243"/>
      <c r="N316" s="243"/>
      <c r="O316" s="244"/>
      <c r="P316" s="244"/>
      <c r="Q316" s="244"/>
      <c r="R316" s="244"/>
      <c r="S316" s="244"/>
      <c r="T316" s="244"/>
      <c r="U316" s="244"/>
      <c r="V316" s="244"/>
      <c r="W316" s="244"/>
      <c r="X316" s="244"/>
      <c r="Y316" s="244"/>
      <c r="Z316" s="244"/>
      <c r="AA316" s="244"/>
      <c r="AB316" s="244"/>
      <c r="AC316" s="244"/>
      <c r="AD316" s="244"/>
      <c r="AE316" s="244"/>
      <c r="AF316" s="244"/>
      <c r="AG316" s="244"/>
      <c r="AH316" s="244"/>
      <c r="AI316" s="244"/>
      <c r="AJ316" s="244"/>
      <c r="AK316" s="244"/>
      <c r="AL316" s="6"/>
      <c r="AM316" s="243"/>
      <c r="AN316" s="243"/>
      <c r="AO316" s="243"/>
      <c r="AP316" s="243"/>
      <c r="AQ316" s="243"/>
    </row>
    <row r="317" spans="1:43" ht="45" customHeight="1">
      <c r="A317" s="243"/>
      <c r="B317" s="243"/>
      <c r="C317" s="243"/>
      <c r="D317" s="243"/>
      <c r="E317" s="243"/>
      <c r="F317" s="243"/>
      <c r="G317" s="243"/>
      <c r="H317" s="243"/>
      <c r="I317" s="243"/>
      <c r="J317" s="243"/>
      <c r="K317" s="243"/>
      <c r="L317" s="243"/>
      <c r="M317" s="243"/>
      <c r="N317" s="243"/>
      <c r="O317" s="244"/>
      <c r="P317" s="244"/>
      <c r="Q317" s="244"/>
      <c r="R317" s="244"/>
      <c r="S317" s="244"/>
      <c r="T317" s="244"/>
      <c r="U317" s="244"/>
      <c r="V317" s="244"/>
      <c r="W317" s="244"/>
      <c r="X317" s="244"/>
      <c r="Y317" s="244"/>
      <c r="Z317" s="244"/>
      <c r="AA317" s="244"/>
      <c r="AB317" s="244"/>
      <c r="AC317" s="244"/>
      <c r="AD317" s="244"/>
      <c r="AE317" s="244"/>
      <c r="AF317" s="244"/>
      <c r="AG317" s="244"/>
      <c r="AH317" s="244"/>
      <c r="AI317" s="244"/>
      <c r="AJ317" s="244"/>
      <c r="AK317" s="244"/>
      <c r="AL317" s="6"/>
      <c r="AM317" s="243"/>
      <c r="AN317" s="243"/>
      <c r="AO317" s="243"/>
      <c r="AP317" s="243"/>
      <c r="AQ317" s="243"/>
    </row>
    <row r="318" spans="1:43" ht="45" customHeight="1">
      <c r="A318" s="243"/>
      <c r="B318" s="243"/>
      <c r="C318" s="243"/>
      <c r="D318" s="243"/>
      <c r="E318" s="243"/>
      <c r="F318" s="243"/>
      <c r="G318" s="243"/>
      <c r="H318" s="243"/>
      <c r="I318" s="243"/>
      <c r="J318" s="243"/>
      <c r="K318" s="243"/>
      <c r="L318" s="243"/>
      <c r="M318" s="243"/>
      <c r="N318" s="243"/>
      <c r="O318" s="244"/>
      <c r="P318" s="244"/>
      <c r="Q318" s="244"/>
      <c r="R318" s="244"/>
      <c r="S318" s="244"/>
      <c r="T318" s="244"/>
      <c r="U318" s="244"/>
      <c r="V318" s="244"/>
      <c r="W318" s="244"/>
      <c r="X318" s="244"/>
      <c r="Y318" s="244"/>
      <c r="Z318" s="244"/>
      <c r="AA318" s="244"/>
      <c r="AB318" s="244"/>
      <c r="AC318" s="244"/>
      <c r="AD318" s="244"/>
      <c r="AE318" s="244"/>
      <c r="AF318" s="244"/>
      <c r="AG318" s="244"/>
      <c r="AH318" s="244"/>
      <c r="AI318" s="244"/>
      <c r="AJ318" s="244"/>
      <c r="AK318" s="244"/>
      <c r="AL318" s="6"/>
      <c r="AM318" s="243"/>
      <c r="AN318" s="243"/>
      <c r="AO318" s="243"/>
      <c r="AP318" s="243"/>
      <c r="AQ318" s="243"/>
    </row>
    <row r="319" spans="1:43" ht="45" customHeight="1">
      <c r="A319" s="243"/>
      <c r="B319" s="243"/>
      <c r="C319" s="243"/>
      <c r="D319" s="243"/>
      <c r="E319" s="243"/>
      <c r="F319" s="243"/>
      <c r="G319" s="243"/>
      <c r="H319" s="243"/>
      <c r="I319" s="243"/>
      <c r="J319" s="243"/>
      <c r="K319" s="243"/>
      <c r="L319" s="243"/>
      <c r="M319" s="243"/>
      <c r="N319" s="243"/>
      <c r="O319" s="244"/>
      <c r="P319" s="244"/>
      <c r="Q319" s="244"/>
      <c r="R319" s="244"/>
      <c r="S319" s="244"/>
      <c r="T319" s="244"/>
      <c r="U319" s="244"/>
      <c r="V319" s="244"/>
      <c r="W319" s="244"/>
      <c r="X319" s="244"/>
      <c r="Y319" s="244"/>
      <c r="Z319" s="244"/>
      <c r="AA319" s="244"/>
      <c r="AB319" s="244"/>
      <c r="AC319" s="244"/>
      <c r="AD319" s="244"/>
      <c r="AE319" s="244"/>
      <c r="AF319" s="244"/>
      <c r="AG319" s="244"/>
      <c r="AH319" s="244"/>
      <c r="AI319" s="244"/>
      <c r="AJ319" s="244"/>
      <c r="AK319" s="244"/>
      <c r="AL319" s="6"/>
      <c r="AM319" s="243"/>
      <c r="AN319" s="243"/>
      <c r="AO319" s="243"/>
      <c r="AP319" s="243"/>
      <c r="AQ319" s="243"/>
    </row>
    <row r="320" spans="1:43" ht="45" customHeight="1">
      <c r="A320" s="243"/>
      <c r="B320" s="243"/>
      <c r="C320" s="243"/>
      <c r="D320" s="243"/>
      <c r="E320" s="243"/>
      <c r="F320" s="243"/>
      <c r="G320" s="243"/>
      <c r="H320" s="243"/>
      <c r="I320" s="243"/>
      <c r="J320" s="243"/>
      <c r="K320" s="243"/>
      <c r="L320" s="243"/>
      <c r="M320" s="243"/>
      <c r="N320" s="243"/>
      <c r="O320" s="244"/>
      <c r="P320" s="244"/>
      <c r="Q320" s="244"/>
      <c r="R320" s="244"/>
      <c r="S320" s="244"/>
      <c r="T320" s="244"/>
      <c r="U320" s="244"/>
      <c r="V320" s="244"/>
      <c r="W320" s="244"/>
      <c r="X320" s="244"/>
      <c r="Y320" s="244"/>
      <c r="Z320" s="244"/>
      <c r="AA320" s="244"/>
      <c r="AB320" s="244"/>
      <c r="AC320" s="244"/>
      <c r="AD320" s="244"/>
      <c r="AE320" s="244"/>
      <c r="AF320" s="244"/>
      <c r="AG320" s="244"/>
      <c r="AH320" s="244"/>
      <c r="AI320" s="244"/>
      <c r="AJ320" s="244"/>
      <c r="AK320" s="244"/>
      <c r="AL320" s="6"/>
      <c r="AM320" s="243"/>
      <c r="AN320" s="243"/>
      <c r="AO320" s="243"/>
      <c r="AP320" s="243"/>
      <c r="AQ320" s="243"/>
    </row>
    <row r="321" spans="1:43" ht="45" customHeight="1">
      <c r="A321" s="243"/>
      <c r="B321" s="243"/>
      <c r="C321" s="243"/>
      <c r="D321" s="243"/>
      <c r="E321" s="243"/>
      <c r="F321" s="243"/>
      <c r="G321" s="243"/>
      <c r="H321" s="243"/>
      <c r="I321" s="243"/>
      <c r="J321" s="243"/>
      <c r="K321" s="243"/>
      <c r="L321" s="243"/>
      <c r="M321" s="243"/>
      <c r="N321" s="243"/>
      <c r="O321" s="244"/>
      <c r="P321" s="244"/>
      <c r="Q321" s="244"/>
      <c r="R321" s="244"/>
      <c r="S321" s="244"/>
      <c r="T321" s="244"/>
      <c r="U321" s="244"/>
      <c r="V321" s="244"/>
      <c r="W321" s="244"/>
      <c r="X321" s="244"/>
      <c r="Y321" s="244"/>
      <c r="Z321" s="244"/>
      <c r="AA321" s="244"/>
      <c r="AB321" s="244"/>
      <c r="AC321" s="244"/>
      <c r="AD321" s="244"/>
      <c r="AE321" s="244"/>
      <c r="AF321" s="244"/>
      <c r="AG321" s="244"/>
      <c r="AH321" s="244"/>
      <c r="AI321" s="244"/>
      <c r="AJ321" s="244"/>
      <c r="AK321" s="244"/>
      <c r="AL321" s="6"/>
      <c r="AM321" s="243"/>
      <c r="AN321" s="243"/>
      <c r="AO321" s="243"/>
      <c r="AP321" s="243"/>
      <c r="AQ321" s="243"/>
    </row>
    <row r="322" spans="1:43" ht="45" customHeight="1">
      <c r="A322" s="243"/>
      <c r="B322" s="243"/>
      <c r="C322" s="243"/>
      <c r="D322" s="243"/>
      <c r="E322" s="243"/>
      <c r="F322" s="243"/>
      <c r="G322" s="243"/>
      <c r="H322" s="243"/>
      <c r="I322" s="243"/>
      <c r="J322" s="243"/>
      <c r="K322" s="243"/>
      <c r="L322" s="243"/>
      <c r="M322" s="243"/>
      <c r="N322" s="243"/>
      <c r="O322" s="244"/>
      <c r="P322" s="244"/>
      <c r="Q322" s="244"/>
      <c r="R322" s="244"/>
      <c r="S322" s="244"/>
      <c r="T322" s="244"/>
      <c r="U322" s="244"/>
      <c r="V322" s="244"/>
      <c r="W322" s="244"/>
      <c r="X322" s="244"/>
      <c r="Y322" s="244"/>
      <c r="Z322" s="244"/>
      <c r="AA322" s="244"/>
      <c r="AB322" s="244"/>
      <c r="AC322" s="244"/>
      <c r="AD322" s="244"/>
      <c r="AE322" s="244"/>
      <c r="AF322" s="244"/>
      <c r="AG322" s="244"/>
      <c r="AH322" s="244"/>
      <c r="AI322" s="244"/>
      <c r="AJ322" s="244"/>
      <c r="AK322" s="244"/>
      <c r="AL322" s="6"/>
      <c r="AM322" s="243"/>
      <c r="AN322" s="243"/>
      <c r="AO322" s="243"/>
      <c r="AP322" s="243"/>
      <c r="AQ322" s="243"/>
    </row>
    <row r="323" spans="1:43" ht="45" customHeight="1">
      <c r="A323" s="243"/>
      <c r="B323" s="243"/>
      <c r="C323" s="243"/>
      <c r="D323" s="243"/>
      <c r="E323" s="243"/>
      <c r="F323" s="243"/>
      <c r="G323" s="243"/>
      <c r="H323" s="243"/>
      <c r="I323" s="243"/>
      <c r="J323" s="243"/>
      <c r="K323" s="243"/>
      <c r="L323" s="243"/>
      <c r="M323" s="243"/>
      <c r="N323" s="243"/>
      <c r="O323" s="244"/>
      <c r="P323" s="244"/>
      <c r="Q323" s="244"/>
      <c r="R323" s="244"/>
      <c r="S323" s="244"/>
      <c r="T323" s="244"/>
      <c r="U323" s="244"/>
      <c r="V323" s="244"/>
      <c r="W323" s="244"/>
      <c r="X323" s="244"/>
      <c r="Y323" s="244"/>
      <c r="Z323" s="244"/>
      <c r="AA323" s="244"/>
      <c r="AB323" s="244"/>
      <c r="AC323" s="244"/>
      <c r="AD323" s="244"/>
      <c r="AE323" s="244"/>
      <c r="AF323" s="244"/>
      <c r="AG323" s="244"/>
      <c r="AH323" s="244"/>
      <c r="AI323" s="244"/>
      <c r="AJ323" s="244"/>
      <c r="AK323" s="244"/>
      <c r="AL323" s="6"/>
      <c r="AM323" s="243"/>
      <c r="AN323" s="243"/>
      <c r="AO323" s="243"/>
      <c r="AP323" s="243"/>
      <c r="AQ323" s="243"/>
    </row>
    <row r="324" spans="1:43" ht="45" customHeight="1">
      <c r="A324" s="243"/>
      <c r="B324" s="243"/>
      <c r="C324" s="243"/>
      <c r="D324" s="243"/>
      <c r="E324" s="243"/>
      <c r="F324" s="243"/>
      <c r="G324" s="243"/>
      <c r="H324" s="243"/>
      <c r="I324" s="243"/>
      <c r="J324" s="243"/>
      <c r="K324" s="243"/>
      <c r="L324" s="243"/>
      <c r="M324" s="243"/>
      <c r="N324" s="243"/>
      <c r="O324" s="244"/>
      <c r="P324" s="244"/>
      <c r="Q324" s="244"/>
      <c r="R324" s="244"/>
      <c r="S324" s="244"/>
      <c r="T324" s="244"/>
      <c r="U324" s="244"/>
      <c r="V324" s="244"/>
      <c r="W324" s="244"/>
      <c r="X324" s="244"/>
      <c r="Y324" s="244"/>
      <c r="Z324" s="244"/>
      <c r="AA324" s="244"/>
      <c r="AB324" s="244"/>
      <c r="AC324" s="244"/>
      <c r="AD324" s="244"/>
      <c r="AE324" s="244"/>
      <c r="AF324" s="244"/>
      <c r="AG324" s="244"/>
      <c r="AH324" s="244"/>
      <c r="AI324" s="244"/>
      <c r="AJ324" s="244"/>
      <c r="AK324" s="244"/>
      <c r="AL324" s="6"/>
      <c r="AM324" s="243"/>
      <c r="AN324" s="243"/>
      <c r="AO324" s="243"/>
      <c r="AP324" s="243"/>
      <c r="AQ324" s="243"/>
    </row>
    <row r="325" spans="1:43" ht="45" customHeight="1">
      <c r="A325" s="243"/>
      <c r="B325" s="243"/>
      <c r="C325" s="243"/>
      <c r="D325" s="243"/>
      <c r="E325" s="243"/>
      <c r="F325" s="243"/>
      <c r="G325" s="243"/>
      <c r="H325" s="243"/>
      <c r="I325" s="243"/>
      <c r="J325" s="243"/>
      <c r="K325" s="243"/>
      <c r="L325" s="243"/>
      <c r="M325" s="243"/>
      <c r="N325" s="243"/>
      <c r="O325" s="244"/>
      <c r="P325" s="244"/>
      <c r="Q325" s="244"/>
      <c r="R325" s="244"/>
      <c r="S325" s="244"/>
      <c r="T325" s="244"/>
      <c r="U325" s="244"/>
      <c r="V325" s="244"/>
      <c r="W325" s="244"/>
      <c r="X325" s="244"/>
      <c r="Y325" s="244"/>
      <c r="Z325" s="244"/>
      <c r="AA325" s="244"/>
      <c r="AB325" s="244"/>
      <c r="AC325" s="244"/>
      <c r="AD325" s="244"/>
      <c r="AE325" s="244"/>
      <c r="AF325" s="244"/>
      <c r="AG325" s="244"/>
      <c r="AH325" s="244"/>
      <c r="AI325" s="244"/>
      <c r="AJ325" s="244"/>
      <c r="AK325" s="244"/>
      <c r="AL325" s="6"/>
      <c r="AM325" s="243"/>
      <c r="AN325" s="243"/>
      <c r="AO325" s="243"/>
      <c r="AP325" s="243"/>
      <c r="AQ325" s="243"/>
    </row>
    <row r="326" spans="1:43" ht="45" customHeight="1">
      <c r="A326" s="243"/>
      <c r="B326" s="243"/>
      <c r="C326" s="243"/>
      <c r="D326" s="243"/>
      <c r="E326" s="243"/>
      <c r="F326" s="243"/>
      <c r="G326" s="243"/>
      <c r="H326" s="243"/>
      <c r="I326" s="243"/>
      <c r="J326" s="243"/>
      <c r="K326" s="243"/>
      <c r="L326" s="243"/>
      <c r="M326" s="243"/>
      <c r="N326" s="243"/>
      <c r="O326" s="244"/>
      <c r="P326" s="244"/>
      <c r="Q326" s="244"/>
      <c r="R326" s="244"/>
      <c r="S326" s="244"/>
      <c r="T326" s="244"/>
      <c r="U326" s="244"/>
      <c r="V326" s="244"/>
      <c r="W326" s="244"/>
      <c r="X326" s="244"/>
      <c r="Y326" s="244"/>
      <c r="Z326" s="244"/>
      <c r="AA326" s="244"/>
      <c r="AB326" s="244"/>
      <c r="AC326" s="244"/>
      <c r="AD326" s="244"/>
      <c r="AE326" s="244"/>
      <c r="AF326" s="244"/>
      <c r="AG326" s="244"/>
      <c r="AH326" s="244"/>
      <c r="AI326" s="244"/>
      <c r="AJ326" s="244"/>
      <c r="AK326" s="244"/>
      <c r="AL326" s="6"/>
      <c r="AM326" s="243"/>
      <c r="AN326" s="243"/>
      <c r="AO326" s="243"/>
      <c r="AP326" s="243"/>
      <c r="AQ326" s="243"/>
    </row>
    <row r="327" spans="1:43" ht="45" customHeight="1">
      <c r="A327" s="243"/>
      <c r="B327" s="243"/>
      <c r="C327" s="243"/>
      <c r="D327" s="243"/>
      <c r="E327" s="243"/>
      <c r="F327" s="243"/>
      <c r="G327" s="243"/>
      <c r="H327" s="243"/>
      <c r="I327" s="243"/>
      <c r="J327" s="243"/>
      <c r="K327" s="243"/>
      <c r="L327" s="243"/>
      <c r="M327" s="243"/>
      <c r="N327" s="243"/>
      <c r="O327" s="244"/>
      <c r="P327" s="244"/>
      <c r="Q327" s="244"/>
      <c r="R327" s="244"/>
      <c r="S327" s="244"/>
      <c r="T327" s="244"/>
      <c r="U327" s="244"/>
      <c r="V327" s="244"/>
      <c r="W327" s="244"/>
      <c r="X327" s="244"/>
      <c r="Y327" s="244"/>
      <c r="Z327" s="244"/>
      <c r="AA327" s="244"/>
      <c r="AB327" s="244"/>
      <c r="AC327" s="244"/>
      <c r="AD327" s="244"/>
      <c r="AE327" s="244"/>
      <c r="AF327" s="244"/>
      <c r="AG327" s="244"/>
      <c r="AH327" s="244"/>
      <c r="AI327" s="244"/>
      <c r="AJ327" s="244"/>
      <c r="AK327" s="244"/>
      <c r="AL327" s="6"/>
      <c r="AM327" s="243"/>
      <c r="AN327" s="243"/>
      <c r="AO327" s="243"/>
      <c r="AP327" s="243"/>
      <c r="AQ327" s="243"/>
    </row>
    <row r="328" spans="1:43" ht="45" customHeight="1">
      <c r="A328" s="243"/>
      <c r="B328" s="243"/>
      <c r="C328" s="243"/>
      <c r="D328" s="243"/>
      <c r="E328" s="243"/>
      <c r="F328" s="243"/>
      <c r="G328" s="243"/>
      <c r="H328" s="243"/>
      <c r="I328" s="243"/>
      <c r="J328" s="243"/>
      <c r="K328" s="243"/>
      <c r="L328" s="243"/>
      <c r="M328" s="243"/>
      <c r="N328" s="243"/>
      <c r="O328" s="244"/>
      <c r="P328" s="244"/>
      <c r="Q328" s="244"/>
      <c r="R328" s="244"/>
      <c r="S328" s="244"/>
      <c r="T328" s="244"/>
      <c r="U328" s="244"/>
      <c r="V328" s="244"/>
      <c r="W328" s="244"/>
      <c r="X328" s="244"/>
      <c r="Y328" s="244"/>
      <c r="Z328" s="244"/>
      <c r="AA328" s="244"/>
      <c r="AB328" s="244"/>
      <c r="AC328" s="244"/>
      <c r="AD328" s="244"/>
      <c r="AE328" s="244"/>
      <c r="AF328" s="244"/>
      <c r="AG328" s="244"/>
      <c r="AH328" s="244"/>
      <c r="AI328" s="244"/>
      <c r="AJ328" s="244"/>
      <c r="AK328" s="244"/>
      <c r="AL328" s="6"/>
      <c r="AM328" s="243"/>
      <c r="AN328" s="243"/>
      <c r="AO328" s="243"/>
      <c r="AP328" s="243"/>
      <c r="AQ328" s="243"/>
    </row>
    <row r="329" spans="1:43" ht="45" customHeight="1">
      <c r="A329" s="243"/>
      <c r="B329" s="243"/>
      <c r="C329" s="243"/>
      <c r="D329" s="243"/>
      <c r="E329" s="243"/>
      <c r="F329" s="243"/>
      <c r="G329" s="243"/>
      <c r="H329" s="243"/>
      <c r="I329" s="243"/>
      <c r="J329" s="243"/>
      <c r="K329" s="243"/>
      <c r="L329" s="243"/>
      <c r="M329" s="243"/>
      <c r="N329" s="243"/>
      <c r="O329" s="244"/>
      <c r="P329" s="244"/>
      <c r="Q329" s="244"/>
      <c r="R329" s="244"/>
      <c r="S329" s="244"/>
      <c r="T329" s="244"/>
      <c r="U329" s="244"/>
      <c r="V329" s="244"/>
      <c r="W329" s="244"/>
      <c r="X329" s="244"/>
      <c r="Y329" s="244"/>
      <c r="Z329" s="244"/>
      <c r="AA329" s="244"/>
      <c r="AB329" s="244"/>
      <c r="AC329" s="244"/>
      <c r="AD329" s="244"/>
      <c r="AE329" s="244"/>
      <c r="AF329" s="244"/>
      <c r="AG329" s="244"/>
      <c r="AH329" s="244"/>
      <c r="AI329" s="244"/>
      <c r="AJ329" s="244"/>
      <c r="AK329" s="244"/>
      <c r="AL329" s="6"/>
      <c r="AM329" s="243"/>
      <c r="AN329" s="243"/>
      <c r="AO329" s="243"/>
      <c r="AP329" s="243"/>
      <c r="AQ329" s="243"/>
    </row>
    <row r="330" spans="1:43" ht="45" customHeight="1">
      <c r="A330" s="243"/>
      <c r="B330" s="243"/>
      <c r="C330" s="243"/>
      <c r="D330" s="243"/>
      <c r="E330" s="243"/>
      <c r="F330" s="243"/>
      <c r="G330" s="243"/>
      <c r="H330" s="243"/>
      <c r="I330" s="243"/>
      <c r="J330" s="243"/>
      <c r="K330" s="243"/>
      <c r="L330" s="243"/>
      <c r="M330" s="243"/>
      <c r="N330" s="243"/>
      <c r="O330" s="244"/>
      <c r="P330" s="244"/>
      <c r="Q330" s="244"/>
      <c r="R330" s="244"/>
      <c r="S330" s="244"/>
      <c r="T330" s="244"/>
      <c r="U330" s="244"/>
      <c r="V330" s="244"/>
      <c r="W330" s="244"/>
      <c r="X330" s="244"/>
      <c r="Y330" s="244"/>
      <c r="Z330" s="244"/>
      <c r="AA330" s="244"/>
      <c r="AB330" s="244"/>
      <c r="AC330" s="244"/>
      <c r="AD330" s="244"/>
      <c r="AE330" s="244"/>
      <c r="AF330" s="244"/>
      <c r="AG330" s="244"/>
      <c r="AH330" s="244"/>
      <c r="AI330" s="244"/>
      <c r="AJ330" s="244"/>
      <c r="AK330" s="244"/>
      <c r="AL330" s="6"/>
      <c r="AM330" s="243"/>
      <c r="AN330" s="243"/>
      <c r="AO330" s="243"/>
      <c r="AP330" s="243"/>
      <c r="AQ330" s="243"/>
    </row>
    <row r="331" spans="1:43" ht="45" customHeight="1">
      <c r="A331" s="243"/>
      <c r="B331" s="243"/>
      <c r="C331" s="243"/>
      <c r="D331" s="243"/>
      <c r="E331" s="243"/>
      <c r="F331" s="243"/>
      <c r="G331" s="243"/>
      <c r="H331" s="243"/>
      <c r="I331" s="243"/>
      <c r="J331" s="243"/>
      <c r="K331" s="243"/>
      <c r="L331" s="243"/>
      <c r="M331" s="243"/>
      <c r="N331" s="243"/>
      <c r="O331" s="244"/>
      <c r="P331" s="244"/>
      <c r="Q331" s="244"/>
      <c r="R331" s="244"/>
      <c r="S331" s="244"/>
      <c r="T331" s="244"/>
      <c r="U331" s="244"/>
      <c r="V331" s="244"/>
      <c r="W331" s="244"/>
      <c r="X331" s="244"/>
      <c r="Y331" s="244"/>
      <c r="Z331" s="244"/>
      <c r="AA331" s="244"/>
      <c r="AB331" s="244"/>
      <c r="AC331" s="244"/>
      <c r="AD331" s="244"/>
      <c r="AE331" s="244"/>
      <c r="AF331" s="244"/>
      <c r="AG331" s="244"/>
      <c r="AH331" s="244"/>
      <c r="AI331" s="244"/>
      <c r="AJ331" s="244"/>
      <c r="AK331" s="244"/>
      <c r="AL331" s="6"/>
      <c r="AM331" s="243"/>
      <c r="AN331" s="243"/>
      <c r="AO331" s="243"/>
      <c r="AP331" s="243"/>
      <c r="AQ331" s="243"/>
    </row>
    <row r="332" spans="1:43" ht="45" customHeight="1">
      <c r="A332" s="243"/>
      <c r="B332" s="243"/>
      <c r="C332" s="243"/>
      <c r="D332" s="243"/>
      <c r="E332" s="243"/>
      <c r="F332" s="243"/>
      <c r="G332" s="243"/>
      <c r="H332" s="243"/>
      <c r="I332" s="243"/>
      <c r="J332" s="243"/>
      <c r="K332" s="243"/>
      <c r="L332" s="243"/>
      <c r="M332" s="243"/>
      <c r="N332" s="243"/>
      <c r="O332" s="244"/>
      <c r="P332" s="244"/>
      <c r="Q332" s="244"/>
      <c r="R332" s="244"/>
      <c r="S332" s="244"/>
      <c r="T332" s="244"/>
      <c r="U332" s="244"/>
      <c r="V332" s="244"/>
      <c r="W332" s="244"/>
      <c r="X332" s="244"/>
      <c r="Y332" s="244"/>
      <c r="Z332" s="244"/>
      <c r="AA332" s="244"/>
      <c r="AB332" s="244"/>
      <c r="AC332" s="244"/>
      <c r="AD332" s="244"/>
      <c r="AE332" s="244"/>
      <c r="AF332" s="244"/>
      <c r="AG332" s="244"/>
      <c r="AH332" s="244"/>
      <c r="AI332" s="244"/>
      <c r="AJ332" s="244"/>
      <c r="AK332" s="244"/>
      <c r="AL332" s="6"/>
      <c r="AM332" s="243"/>
      <c r="AN332" s="243"/>
      <c r="AO332" s="243"/>
      <c r="AP332" s="243"/>
      <c r="AQ332" s="243"/>
    </row>
    <row r="333" spans="1:43" ht="45" customHeight="1">
      <c r="A333" s="243"/>
      <c r="B333" s="243"/>
      <c r="C333" s="243"/>
      <c r="D333" s="243"/>
      <c r="E333" s="243"/>
      <c r="F333" s="243"/>
      <c r="G333" s="243"/>
      <c r="H333" s="243"/>
      <c r="I333" s="243"/>
      <c r="J333" s="243"/>
      <c r="K333" s="243"/>
      <c r="L333" s="243"/>
      <c r="M333" s="243"/>
      <c r="N333" s="243"/>
      <c r="O333" s="244"/>
      <c r="P333" s="244"/>
      <c r="Q333" s="244"/>
      <c r="R333" s="244"/>
      <c r="S333" s="244"/>
      <c r="T333" s="244"/>
      <c r="U333" s="244"/>
      <c r="V333" s="244"/>
      <c r="W333" s="244"/>
      <c r="X333" s="244"/>
      <c r="Y333" s="244"/>
      <c r="Z333" s="244"/>
      <c r="AA333" s="244"/>
      <c r="AB333" s="244"/>
      <c r="AC333" s="244"/>
      <c r="AD333" s="244"/>
      <c r="AE333" s="244"/>
      <c r="AF333" s="244"/>
      <c r="AG333" s="244"/>
      <c r="AH333" s="244"/>
      <c r="AI333" s="244"/>
      <c r="AJ333" s="244"/>
      <c r="AK333" s="244"/>
      <c r="AL333" s="6"/>
      <c r="AM333" s="243"/>
      <c r="AN333" s="243"/>
      <c r="AO333" s="243"/>
      <c r="AP333" s="243"/>
      <c r="AQ333" s="243"/>
    </row>
    <row r="334" spans="1:43" ht="45" customHeight="1">
      <c r="A334" s="243"/>
      <c r="B334" s="243"/>
      <c r="C334" s="243"/>
      <c r="D334" s="243"/>
      <c r="E334" s="243"/>
      <c r="F334" s="243"/>
      <c r="G334" s="243"/>
      <c r="H334" s="243"/>
      <c r="I334" s="243"/>
      <c r="J334" s="243"/>
      <c r="K334" s="243"/>
      <c r="L334" s="243"/>
      <c r="M334" s="243"/>
      <c r="N334" s="243"/>
      <c r="O334" s="244"/>
      <c r="P334" s="244"/>
      <c r="Q334" s="244"/>
      <c r="R334" s="244"/>
      <c r="S334" s="244"/>
      <c r="T334" s="244"/>
      <c r="U334" s="244"/>
      <c r="V334" s="244"/>
      <c r="W334" s="244"/>
      <c r="X334" s="244"/>
      <c r="Y334" s="244"/>
      <c r="Z334" s="244"/>
      <c r="AA334" s="244"/>
      <c r="AB334" s="244"/>
      <c r="AC334" s="244"/>
      <c r="AD334" s="244"/>
      <c r="AE334" s="244"/>
      <c r="AF334" s="244"/>
      <c r="AG334" s="244"/>
      <c r="AH334" s="244"/>
      <c r="AI334" s="244"/>
      <c r="AJ334" s="244"/>
      <c r="AK334" s="244"/>
      <c r="AL334" s="6"/>
      <c r="AM334" s="243"/>
      <c r="AN334" s="243"/>
      <c r="AO334" s="243"/>
      <c r="AP334" s="243"/>
      <c r="AQ334" s="243"/>
    </row>
    <row r="335" spans="1:43" ht="45" customHeight="1">
      <c r="A335" s="243"/>
      <c r="B335" s="243"/>
      <c r="C335" s="243"/>
      <c r="D335" s="243"/>
      <c r="E335" s="243"/>
      <c r="F335" s="243"/>
      <c r="G335" s="243"/>
      <c r="H335" s="243"/>
      <c r="I335" s="243"/>
      <c r="J335" s="243"/>
      <c r="K335" s="243"/>
      <c r="L335" s="243"/>
      <c r="M335" s="243"/>
      <c r="N335" s="243"/>
      <c r="O335" s="244"/>
      <c r="P335" s="244"/>
      <c r="Q335" s="244"/>
      <c r="R335" s="244"/>
      <c r="S335" s="244"/>
      <c r="T335" s="244"/>
      <c r="U335" s="244"/>
      <c r="V335" s="244"/>
      <c r="W335" s="244"/>
      <c r="X335" s="244"/>
      <c r="Y335" s="244"/>
      <c r="Z335" s="244"/>
      <c r="AA335" s="244"/>
      <c r="AB335" s="244"/>
      <c r="AC335" s="244"/>
      <c r="AD335" s="244"/>
      <c r="AE335" s="244"/>
      <c r="AF335" s="244"/>
      <c r="AG335" s="244"/>
      <c r="AH335" s="244"/>
      <c r="AI335" s="244"/>
      <c r="AJ335" s="244"/>
      <c r="AK335" s="244"/>
      <c r="AL335" s="6"/>
      <c r="AM335" s="243"/>
      <c r="AN335" s="243"/>
      <c r="AO335" s="243"/>
      <c r="AP335" s="243"/>
      <c r="AQ335" s="243"/>
    </row>
    <row r="336" spans="1:43" ht="45" customHeight="1">
      <c r="A336" s="243"/>
      <c r="B336" s="243"/>
      <c r="C336" s="243"/>
      <c r="D336" s="243"/>
      <c r="E336" s="243"/>
      <c r="F336" s="243"/>
      <c r="G336" s="243"/>
      <c r="H336" s="243"/>
      <c r="I336" s="243"/>
      <c r="J336" s="243"/>
      <c r="K336" s="243"/>
      <c r="L336" s="243"/>
      <c r="M336" s="243"/>
      <c r="N336" s="243"/>
      <c r="O336" s="244"/>
      <c r="P336" s="244"/>
      <c r="Q336" s="244"/>
      <c r="R336" s="244"/>
      <c r="S336" s="244"/>
      <c r="T336" s="244"/>
      <c r="U336" s="244"/>
      <c r="V336" s="244"/>
      <c r="W336" s="244"/>
      <c r="X336" s="244"/>
      <c r="Y336" s="244"/>
      <c r="Z336" s="244"/>
      <c r="AA336" s="244"/>
      <c r="AB336" s="244"/>
      <c r="AC336" s="244"/>
      <c r="AD336" s="244"/>
      <c r="AE336" s="244"/>
      <c r="AF336" s="244"/>
      <c r="AG336" s="244"/>
      <c r="AH336" s="244"/>
      <c r="AI336" s="244"/>
      <c r="AJ336" s="244"/>
      <c r="AK336" s="244"/>
      <c r="AL336" s="6"/>
      <c r="AM336" s="243"/>
      <c r="AN336" s="243"/>
      <c r="AO336" s="243"/>
      <c r="AP336" s="243"/>
      <c r="AQ336" s="243"/>
    </row>
    <row r="337" spans="1:43" ht="45" customHeight="1">
      <c r="A337" s="243"/>
      <c r="B337" s="243"/>
      <c r="C337" s="243"/>
      <c r="D337" s="243"/>
      <c r="E337" s="243"/>
      <c r="F337" s="243"/>
      <c r="G337" s="243"/>
      <c r="H337" s="243"/>
      <c r="I337" s="243"/>
      <c r="J337" s="243"/>
      <c r="K337" s="243"/>
      <c r="L337" s="243"/>
      <c r="M337" s="243"/>
      <c r="N337" s="243"/>
      <c r="O337" s="244"/>
      <c r="P337" s="244"/>
      <c r="Q337" s="244"/>
      <c r="R337" s="244"/>
      <c r="S337" s="244"/>
      <c r="T337" s="244"/>
      <c r="U337" s="244"/>
      <c r="V337" s="244"/>
      <c r="W337" s="244"/>
      <c r="X337" s="244"/>
      <c r="Y337" s="244"/>
      <c r="Z337" s="244"/>
      <c r="AA337" s="244"/>
      <c r="AB337" s="244"/>
      <c r="AC337" s="244"/>
      <c r="AD337" s="244"/>
      <c r="AE337" s="244"/>
      <c r="AF337" s="244"/>
      <c r="AG337" s="244"/>
      <c r="AH337" s="244"/>
      <c r="AI337" s="244"/>
      <c r="AJ337" s="244"/>
      <c r="AK337" s="244"/>
      <c r="AL337" s="6"/>
      <c r="AM337" s="243"/>
      <c r="AN337" s="243"/>
      <c r="AO337" s="243"/>
      <c r="AP337" s="243"/>
      <c r="AQ337" s="243"/>
    </row>
    <row r="338" spans="1:43" ht="45" customHeight="1">
      <c r="A338" s="243"/>
      <c r="B338" s="243"/>
      <c r="C338" s="243"/>
      <c r="D338" s="243"/>
      <c r="E338" s="243"/>
      <c r="F338" s="243"/>
      <c r="G338" s="243"/>
      <c r="H338" s="243"/>
      <c r="I338" s="243"/>
      <c r="J338" s="243"/>
      <c r="K338" s="243"/>
      <c r="L338" s="243"/>
      <c r="M338" s="243"/>
      <c r="N338" s="243"/>
      <c r="O338" s="244"/>
      <c r="P338" s="244"/>
      <c r="Q338" s="244"/>
      <c r="R338" s="244"/>
      <c r="S338" s="244"/>
      <c r="T338" s="244"/>
      <c r="U338" s="244"/>
      <c r="V338" s="244"/>
      <c r="W338" s="244"/>
      <c r="X338" s="244"/>
      <c r="Y338" s="244"/>
      <c r="Z338" s="244"/>
      <c r="AA338" s="244"/>
      <c r="AB338" s="244"/>
      <c r="AC338" s="244"/>
      <c r="AD338" s="244"/>
      <c r="AE338" s="244"/>
      <c r="AF338" s="244"/>
      <c r="AG338" s="244"/>
      <c r="AH338" s="244"/>
      <c r="AI338" s="244"/>
      <c r="AJ338" s="244"/>
      <c r="AK338" s="244"/>
      <c r="AL338" s="6"/>
      <c r="AM338" s="243"/>
      <c r="AN338" s="243"/>
      <c r="AO338" s="243"/>
      <c r="AP338" s="243"/>
      <c r="AQ338" s="243"/>
    </row>
    <row r="339" spans="1:43" ht="45" customHeight="1">
      <c r="A339" s="243"/>
      <c r="B339" s="243"/>
      <c r="C339" s="243"/>
      <c r="D339" s="243"/>
      <c r="E339" s="243"/>
      <c r="F339" s="243"/>
      <c r="G339" s="243"/>
      <c r="H339" s="243"/>
      <c r="I339" s="243"/>
      <c r="J339" s="243"/>
      <c r="K339" s="243"/>
      <c r="L339" s="243"/>
      <c r="M339" s="243"/>
      <c r="N339" s="243"/>
      <c r="O339" s="244"/>
      <c r="P339" s="244"/>
      <c r="Q339" s="244"/>
      <c r="R339" s="244"/>
      <c r="S339" s="244"/>
      <c r="T339" s="244"/>
      <c r="U339" s="244"/>
      <c r="V339" s="244"/>
      <c r="W339" s="244"/>
      <c r="X339" s="244"/>
      <c r="Y339" s="244"/>
      <c r="Z339" s="244"/>
      <c r="AA339" s="244"/>
      <c r="AB339" s="244"/>
      <c r="AC339" s="244"/>
      <c r="AD339" s="244"/>
      <c r="AE339" s="244"/>
      <c r="AF339" s="244"/>
      <c r="AG339" s="244"/>
      <c r="AH339" s="244"/>
      <c r="AI339" s="244"/>
      <c r="AJ339" s="244"/>
      <c r="AK339" s="244"/>
      <c r="AL339" s="6"/>
      <c r="AM339" s="243"/>
      <c r="AN339" s="243"/>
      <c r="AO339" s="243"/>
      <c r="AP339" s="243"/>
      <c r="AQ339" s="243"/>
    </row>
    <row r="340" spans="1:43" ht="45" customHeight="1">
      <c r="A340" s="243"/>
      <c r="B340" s="243"/>
      <c r="C340" s="243"/>
      <c r="D340" s="243"/>
      <c r="E340" s="243"/>
      <c r="F340" s="243"/>
      <c r="G340" s="243"/>
      <c r="H340" s="243"/>
      <c r="I340" s="243"/>
      <c r="J340" s="243"/>
      <c r="K340" s="243"/>
      <c r="L340" s="243"/>
      <c r="M340" s="243"/>
      <c r="N340" s="243"/>
      <c r="O340" s="244"/>
      <c r="P340" s="244"/>
      <c r="Q340" s="244"/>
      <c r="R340" s="244"/>
      <c r="S340" s="244"/>
      <c r="T340" s="244"/>
      <c r="U340" s="244"/>
      <c r="V340" s="244"/>
      <c r="W340" s="244"/>
      <c r="X340" s="244"/>
      <c r="Y340" s="244"/>
      <c r="Z340" s="244"/>
      <c r="AA340" s="244"/>
      <c r="AB340" s="244"/>
      <c r="AC340" s="244"/>
      <c r="AD340" s="244"/>
      <c r="AE340" s="244"/>
      <c r="AF340" s="244"/>
      <c r="AG340" s="244"/>
      <c r="AH340" s="244"/>
      <c r="AI340" s="244"/>
      <c r="AJ340" s="244"/>
      <c r="AK340" s="244"/>
      <c r="AL340" s="6"/>
      <c r="AM340" s="243"/>
      <c r="AN340" s="243"/>
      <c r="AO340" s="243"/>
      <c r="AP340" s="243"/>
      <c r="AQ340" s="243"/>
    </row>
    <row r="341" spans="1:43" ht="45" customHeight="1">
      <c r="A341" s="243"/>
      <c r="B341" s="243"/>
      <c r="C341" s="243"/>
      <c r="D341" s="243"/>
      <c r="E341" s="243"/>
      <c r="F341" s="243"/>
      <c r="G341" s="243"/>
      <c r="H341" s="243"/>
      <c r="I341" s="243"/>
      <c r="J341" s="243"/>
      <c r="K341" s="243"/>
      <c r="L341" s="243"/>
      <c r="M341" s="243"/>
      <c r="N341" s="243"/>
      <c r="O341" s="244"/>
      <c r="P341" s="244"/>
      <c r="Q341" s="244"/>
      <c r="R341" s="244"/>
      <c r="S341" s="244"/>
      <c r="T341" s="244"/>
      <c r="U341" s="244"/>
      <c r="V341" s="244"/>
      <c r="W341" s="244"/>
      <c r="X341" s="244"/>
      <c r="Y341" s="244"/>
      <c r="Z341" s="244"/>
      <c r="AA341" s="244"/>
      <c r="AB341" s="244"/>
      <c r="AC341" s="244"/>
      <c r="AD341" s="244"/>
      <c r="AE341" s="244"/>
      <c r="AF341" s="244"/>
      <c r="AG341" s="244"/>
      <c r="AH341" s="244"/>
      <c r="AI341" s="244"/>
      <c r="AJ341" s="244"/>
      <c r="AK341" s="244"/>
      <c r="AL341" s="6"/>
      <c r="AM341" s="243"/>
      <c r="AN341" s="243"/>
      <c r="AO341" s="243"/>
      <c r="AP341" s="243"/>
      <c r="AQ341" s="243"/>
    </row>
    <row r="342" spans="1:43" ht="45" customHeight="1">
      <c r="A342" s="243"/>
      <c r="B342" s="243"/>
      <c r="C342" s="243"/>
      <c r="D342" s="243"/>
      <c r="E342" s="243"/>
      <c r="F342" s="243"/>
      <c r="G342" s="243"/>
      <c r="H342" s="243"/>
      <c r="I342" s="243"/>
      <c r="J342" s="243"/>
      <c r="K342" s="243"/>
      <c r="L342" s="243"/>
      <c r="M342" s="243"/>
      <c r="N342" s="243"/>
      <c r="O342" s="244"/>
      <c r="P342" s="244"/>
      <c r="Q342" s="244"/>
      <c r="R342" s="244"/>
      <c r="S342" s="244"/>
      <c r="T342" s="244"/>
      <c r="U342" s="244"/>
      <c r="V342" s="244"/>
      <c r="W342" s="244"/>
      <c r="X342" s="244"/>
      <c r="Y342" s="244"/>
      <c r="Z342" s="244"/>
      <c r="AA342" s="244"/>
      <c r="AB342" s="244"/>
      <c r="AC342" s="244"/>
      <c r="AD342" s="244"/>
      <c r="AE342" s="244"/>
      <c r="AF342" s="244"/>
      <c r="AG342" s="244"/>
      <c r="AH342" s="244"/>
      <c r="AI342" s="244"/>
      <c r="AJ342" s="244"/>
      <c r="AK342" s="244"/>
      <c r="AL342" s="6"/>
      <c r="AM342" s="243"/>
      <c r="AN342" s="243"/>
      <c r="AO342" s="243"/>
      <c r="AP342" s="243"/>
      <c r="AQ342" s="243"/>
    </row>
    <row r="343" spans="1:43" ht="45" customHeight="1">
      <c r="A343" s="243"/>
      <c r="B343" s="243"/>
      <c r="C343" s="243"/>
      <c r="D343" s="243"/>
      <c r="E343" s="243"/>
      <c r="F343" s="243"/>
      <c r="G343" s="243"/>
      <c r="H343" s="243"/>
      <c r="I343" s="243"/>
      <c r="J343" s="243"/>
      <c r="K343" s="243"/>
      <c r="L343" s="243"/>
      <c r="M343" s="243"/>
      <c r="N343" s="243"/>
      <c r="O343" s="244"/>
      <c r="P343" s="244"/>
      <c r="Q343" s="244"/>
      <c r="R343" s="244"/>
      <c r="S343" s="244"/>
      <c r="T343" s="244"/>
      <c r="U343" s="244"/>
      <c r="V343" s="244"/>
      <c r="W343" s="244"/>
      <c r="X343" s="244"/>
      <c r="Y343" s="244"/>
      <c r="Z343" s="244"/>
      <c r="AA343" s="244"/>
      <c r="AB343" s="244"/>
      <c r="AC343" s="244"/>
      <c r="AD343" s="244"/>
      <c r="AE343" s="244"/>
      <c r="AF343" s="244"/>
      <c r="AG343" s="244"/>
      <c r="AH343" s="244"/>
      <c r="AI343" s="244"/>
      <c r="AJ343" s="244"/>
      <c r="AK343" s="244"/>
      <c r="AL343" s="6"/>
      <c r="AM343" s="243"/>
      <c r="AN343" s="243"/>
      <c r="AO343" s="243"/>
      <c r="AP343" s="243"/>
      <c r="AQ343" s="243"/>
    </row>
    <row r="344" spans="1:43" ht="45" customHeight="1">
      <c r="A344" s="243"/>
      <c r="B344" s="243"/>
      <c r="C344" s="243"/>
      <c r="D344" s="243"/>
      <c r="E344" s="243"/>
      <c r="F344" s="243"/>
      <c r="G344" s="243"/>
      <c r="H344" s="243"/>
      <c r="I344" s="243"/>
      <c r="J344" s="243"/>
      <c r="K344" s="243"/>
      <c r="L344" s="243"/>
      <c r="M344" s="243"/>
      <c r="N344" s="243"/>
      <c r="O344" s="244"/>
      <c r="P344" s="244"/>
      <c r="Q344" s="244"/>
      <c r="R344" s="244"/>
      <c r="S344" s="244"/>
      <c r="T344" s="244"/>
      <c r="U344" s="244"/>
      <c r="V344" s="244"/>
      <c r="W344" s="244"/>
      <c r="X344" s="244"/>
      <c r="Y344" s="244"/>
      <c r="Z344" s="244"/>
      <c r="AA344" s="244"/>
      <c r="AB344" s="244"/>
      <c r="AC344" s="244"/>
      <c r="AD344" s="244"/>
      <c r="AE344" s="244"/>
      <c r="AF344" s="244"/>
      <c r="AG344" s="244"/>
      <c r="AH344" s="244"/>
      <c r="AI344" s="244"/>
      <c r="AJ344" s="244"/>
      <c r="AK344" s="244"/>
      <c r="AL344" s="6"/>
      <c r="AM344" s="243"/>
      <c r="AN344" s="243"/>
      <c r="AO344" s="243"/>
      <c r="AP344" s="243"/>
      <c r="AQ344" s="243"/>
    </row>
    <row r="345" spans="1:43" ht="45" customHeight="1">
      <c r="A345" s="243"/>
      <c r="B345" s="243"/>
      <c r="C345" s="243"/>
      <c r="D345" s="243"/>
      <c r="E345" s="243"/>
      <c r="F345" s="243"/>
      <c r="G345" s="243"/>
      <c r="H345" s="243"/>
      <c r="I345" s="243"/>
      <c r="J345" s="243"/>
      <c r="K345" s="243"/>
      <c r="L345" s="243"/>
      <c r="M345" s="243"/>
      <c r="N345" s="243"/>
      <c r="O345" s="244"/>
      <c r="P345" s="244"/>
      <c r="Q345" s="244"/>
      <c r="R345" s="244"/>
      <c r="S345" s="244"/>
      <c r="T345" s="244"/>
      <c r="U345" s="244"/>
      <c r="V345" s="244"/>
      <c r="W345" s="244"/>
      <c r="X345" s="244"/>
      <c r="Y345" s="244"/>
      <c r="Z345" s="244"/>
      <c r="AA345" s="244"/>
      <c r="AB345" s="244"/>
      <c r="AC345" s="244"/>
      <c r="AD345" s="244"/>
      <c r="AE345" s="244"/>
      <c r="AF345" s="244"/>
      <c r="AG345" s="244"/>
      <c r="AH345" s="244"/>
      <c r="AI345" s="244"/>
      <c r="AJ345" s="244"/>
      <c r="AK345" s="244"/>
      <c r="AL345" s="6"/>
      <c r="AM345" s="243"/>
      <c r="AN345" s="243"/>
      <c r="AO345" s="243"/>
      <c r="AP345" s="243"/>
      <c r="AQ345" s="243"/>
    </row>
    <row r="346" spans="1:43" ht="45" customHeight="1">
      <c r="A346" s="243"/>
      <c r="B346" s="243"/>
      <c r="C346" s="243"/>
      <c r="D346" s="243"/>
      <c r="E346" s="243"/>
      <c r="F346" s="243"/>
      <c r="G346" s="243"/>
      <c r="H346" s="243"/>
      <c r="I346" s="243"/>
      <c r="J346" s="243"/>
      <c r="K346" s="243"/>
      <c r="L346" s="243"/>
      <c r="M346" s="243"/>
      <c r="N346" s="243"/>
      <c r="O346" s="244"/>
      <c r="P346" s="244"/>
      <c r="Q346" s="244"/>
      <c r="R346" s="244"/>
      <c r="S346" s="244"/>
      <c r="T346" s="244"/>
      <c r="U346" s="244"/>
      <c r="V346" s="244"/>
      <c r="W346" s="244"/>
      <c r="X346" s="244"/>
      <c r="Y346" s="244"/>
      <c r="Z346" s="244"/>
      <c r="AA346" s="244"/>
      <c r="AB346" s="244"/>
      <c r="AC346" s="244"/>
      <c r="AD346" s="244"/>
      <c r="AE346" s="244"/>
      <c r="AF346" s="244"/>
      <c r="AG346" s="244"/>
      <c r="AH346" s="244"/>
      <c r="AI346" s="244"/>
      <c r="AJ346" s="244"/>
      <c r="AK346" s="244"/>
      <c r="AL346" s="6"/>
      <c r="AM346" s="243"/>
      <c r="AN346" s="243"/>
      <c r="AO346" s="243"/>
      <c r="AP346" s="243"/>
      <c r="AQ346" s="243"/>
    </row>
    <row r="347" spans="1:43" ht="45" customHeight="1">
      <c r="A347" s="243"/>
      <c r="B347" s="243"/>
      <c r="C347" s="243"/>
      <c r="D347" s="243"/>
      <c r="E347" s="243"/>
      <c r="F347" s="243"/>
      <c r="G347" s="243"/>
      <c r="H347" s="243"/>
      <c r="I347" s="243"/>
      <c r="J347" s="243"/>
      <c r="K347" s="243"/>
      <c r="L347" s="243"/>
      <c r="M347" s="243"/>
      <c r="N347" s="243"/>
      <c r="O347" s="244"/>
      <c r="P347" s="244"/>
      <c r="Q347" s="244"/>
      <c r="R347" s="244"/>
      <c r="S347" s="244"/>
      <c r="T347" s="244"/>
      <c r="U347" s="244"/>
      <c r="V347" s="244"/>
      <c r="W347" s="244"/>
      <c r="X347" s="244"/>
      <c r="Y347" s="244"/>
      <c r="Z347" s="244"/>
      <c r="AA347" s="244"/>
      <c r="AB347" s="244"/>
      <c r="AC347" s="244"/>
      <c r="AD347" s="244"/>
      <c r="AE347" s="244"/>
      <c r="AF347" s="244"/>
      <c r="AG347" s="244"/>
      <c r="AH347" s="244"/>
      <c r="AI347" s="244"/>
      <c r="AJ347" s="244"/>
      <c r="AK347" s="244"/>
      <c r="AL347" s="6"/>
      <c r="AM347" s="243"/>
      <c r="AN347" s="243"/>
      <c r="AO347" s="243"/>
      <c r="AP347" s="243"/>
      <c r="AQ347" s="243"/>
    </row>
    <row r="348" spans="1:43" ht="45" customHeight="1">
      <c r="A348" s="243"/>
      <c r="B348" s="243"/>
      <c r="C348" s="243"/>
      <c r="D348" s="243"/>
      <c r="E348" s="243"/>
      <c r="F348" s="243"/>
      <c r="G348" s="243"/>
      <c r="H348" s="243"/>
      <c r="I348" s="243"/>
      <c r="J348" s="243"/>
      <c r="K348" s="243"/>
      <c r="L348" s="243"/>
      <c r="M348" s="243"/>
      <c r="N348" s="243"/>
      <c r="O348" s="244"/>
      <c r="P348" s="244"/>
      <c r="Q348" s="244"/>
      <c r="R348" s="244"/>
      <c r="S348" s="244"/>
      <c r="T348" s="244"/>
      <c r="U348" s="244"/>
      <c r="V348" s="244"/>
      <c r="W348" s="244"/>
      <c r="X348" s="244"/>
      <c r="Y348" s="244"/>
      <c r="Z348" s="244"/>
      <c r="AA348" s="244"/>
      <c r="AB348" s="244"/>
      <c r="AC348" s="244"/>
      <c r="AD348" s="244"/>
      <c r="AE348" s="244"/>
      <c r="AF348" s="244"/>
      <c r="AG348" s="244"/>
      <c r="AH348" s="244"/>
      <c r="AI348" s="244"/>
      <c r="AJ348" s="244"/>
      <c r="AK348" s="244"/>
      <c r="AL348" s="6"/>
      <c r="AM348" s="243"/>
      <c r="AN348" s="243"/>
      <c r="AO348" s="243"/>
      <c r="AP348" s="243"/>
      <c r="AQ348" s="243"/>
    </row>
    <row r="349" spans="1:43" ht="45" customHeight="1">
      <c r="A349" s="243"/>
      <c r="B349" s="243"/>
      <c r="C349" s="243"/>
      <c r="D349" s="243"/>
      <c r="E349" s="243"/>
      <c r="F349" s="243"/>
      <c r="G349" s="243"/>
      <c r="H349" s="243"/>
      <c r="I349" s="243"/>
      <c r="J349" s="243"/>
      <c r="K349" s="243"/>
      <c r="L349" s="243"/>
      <c r="M349" s="243"/>
      <c r="N349" s="243"/>
      <c r="O349" s="244"/>
      <c r="P349" s="244"/>
      <c r="Q349" s="244"/>
      <c r="R349" s="244"/>
      <c r="S349" s="244"/>
      <c r="T349" s="244"/>
      <c r="U349" s="244"/>
      <c r="V349" s="244"/>
      <c r="W349" s="244"/>
      <c r="X349" s="244"/>
      <c r="Y349" s="244"/>
      <c r="Z349" s="244"/>
      <c r="AA349" s="244"/>
      <c r="AB349" s="244"/>
      <c r="AC349" s="244"/>
      <c r="AD349" s="244"/>
      <c r="AE349" s="244"/>
      <c r="AF349" s="244"/>
      <c r="AG349" s="244"/>
      <c r="AH349" s="244"/>
      <c r="AI349" s="244"/>
      <c r="AJ349" s="244"/>
      <c r="AK349" s="244"/>
      <c r="AL349" s="6"/>
      <c r="AM349" s="243"/>
      <c r="AN349" s="243"/>
      <c r="AO349" s="243"/>
      <c r="AP349" s="243"/>
      <c r="AQ349" s="243"/>
    </row>
    <row r="350" spans="1:43" ht="45" customHeight="1">
      <c r="A350" s="243"/>
      <c r="B350" s="243"/>
      <c r="C350" s="243"/>
      <c r="D350" s="243"/>
      <c r="E350" s="243"/>
      <c r="F350" s="243"/>
      <c r="G350" s="243"/>
      <c r="H350" s="243"/>
      <c r="I350" s="243"/>
      <c r="J350" s="243"/>
      <c r="K350" s="243"/>
      <c r="L350" s="243"/>
      <c r="M350" s="243"/>
      <c r="N350" s="243"/>
      <c r="O350" s="244"/>
      <c r="P350" s="244"/>
      <c r="Q350" s="244"/>
      <c r="R350" s="244"/>
      <c r="S350" s="244"/>
      <c r="T350" s="244"/>
      <c r="U350" s="244"/>
      <c r="V350" s="244"/>
      <c r="W350" s="244"/>
      <c r="X350" s="244"/>
      <c r="Y350" s="244"/>
      <c r="Z350" s="244"/>
      <c r="AA350" s="244"/>
      <c r="AB350" s="244"/>
      <c r="AC350" s="244"/>
      <c r="AD350" s="244"/>
      <c r="AE350" s="244"/>
      <c r="AF350" s="244"/>
      <c r="AG350" s="244"/>
      <c r="AH350" s="244"/>
      <c r="AI350" s="244"/>
      <c r="AJ350" s="244"/>
      <c r="AK350" s="244"/>
      <c r="AL350" s="6"/>
      <c r="AM350" s="243"/>
      <c r="AN350" s="243"/>
      <c r="AO350" s="243"/>
      <c r="AP350" s="243"/>
      <c r="AQ350" s="243"/>
    </row>
    <row r="351" spans="1:43" ht="45" customHeight="1">
      <c r="A351" s="243"/>
      <c r="B351" s="243"/>
      <c r="C351" s="243"/>
      <c r="D351" s="243"/>
      <c r="E351" s="243"/>
      <c r="F351" s="243"/>
      <c r="G351" s="243"/>
      <c r="H351" s="243"/>
      <c r="I351" s="243"/>
      <c r="J351" s="243"/>
      <c r="K351" s="243"/>
      <c r="L351" s="243"/>
      <c r="M351" s="243"/>
      <c r="N351" s="243"/>
      <c r="O351" s="244"/>
      <c r="P351" s="244"/>
      <c r="Q351" s="244"/>
      <c r="R351" s="244"/>
      <c r="S351" s="244"/>
      <c r="T351" s="244"/>
      <c r="U351" s="244"/>
      <c r="V351" s="244"/>
      <c r="W351" s="244"/>
      <c r="X351" s="244"/>
      <c r="Y351" s="244"/>
      <c r="Z351" s="244"/>
      <c r="AA351" s="244"/>
      <c r="AB351" s="244"/>
      <c r="AC351" s="244"/>
      <c r="AD351" s="244"/>
      <c r="AE351" s="244"/>
      <c r="AF351" s="244"/>
      <c r="AG351" s="244"/>
      <c r="AH351" s="244"/>
      <c r="AI351" s="244"/>
      <c r="AJ351" s="244"/>
      <c r="AK351" s="244"/>
      <c r="AL351" s="6"/>
      <c r="AM351" s="243"/>
      <c r="AN351" s="243"/>
      <c r="AO351" s="243"/>
      <c r="AP351" s="243"/>
      <c r="AQ351" s="243"/>
    </row>
    <row r="352" spans="1:43" ht="45" customHeight="1">
      <c r="A352" s="243"/>
      <c r="B352" s="243"/>
      <c r="C352" s="243"/>
      <c r="D352" s="243"/>
      <c r="E352" s="243"/>
      <c r="F352" s="243"/>
      <c r="G352" s="243"/>
      <c r="H352" s="243"/>
      <c r="I352" s="243"/>
      <c r="J352" s="243"/>
      <c r="K352" s="243"/>
      <c r="L352" s="243"/>
      <c r="M352" s="243"/>
      <c r="N352" s="243"/>
      <c r="O352" s="244"/>
      <c r="P352" s="244"/>
      <c r="Q352" s="244"/>
      <c r="R352" s="244"/>
      <c r="S352" s="244"/>
      <c r="T352" s="244"/>
      <c r="U352" s="244"/>
      <c r="V352" s="244"/>
      <c r="W352" s="244"/>
      <c r="X352" s="244"/>
      <c r="Y352" s="244"/>
      <c r="Z352" s="244"/>
      <c r="AA352" s="244"/>
      <c r="AB352" s="244"/>
      <c r="AC352" s="244"/>
      <c r="AD352" s="244"/>
      <c r="AE352" s="244"/>
      <c r="AF352" s="244"/>
      <c r="AG352" s="244"/>
      <c r="AH352" s="244"/>
      <c r="AI352" s="244"/>
      <c r="AJ352" s="244"/>
      <c r="AK352" s="244"/>
      <c r="AL352" s="6"/>
      <c r="AM352" s="243"/>
      <c r="AN352" s="243"/>
      <c r="AO352" s="243"/>
      <c r="AP352" s="243"/>
      <c r="AQ352" s="243"/>
    </row>
    <row r="353" spans="1:43" ht="45" customHeight="1">
      <c r="A353" s="243"/>
      <c r="B353" s="243"/>
      <c r="C353" s="243"/>
      <c r="D353" s="243"/>
      <c r="E353" s="243"/>
      <c r="F353" s="243"/>
      <c r="G353" s="243"/>
      <c r="H353" s="243"/>
      <c r="I353" s="243"/>
      <c r="J353" s="243"/>
      <c r="K353" s="243"/>
      <c r="L353" s="243"/>
      <c r="M353" s="243"/>
      <c r="N353" s="243"/>
      <c r="O353" s="244"/>
      <c r="P353" s="244"/>
      <c r="Q353" s="244"/>
      <c r="R353" s="244"/>
      <c r="S353" s="244"/>
      <c r="T353" s="244"/>
      <c r="U353" s="244"/>
      <c r="V353" s="244"/>
      <c r="W353" s="244"/>
      <c r="X353" s="244"/>
      <c r="Y353" s="244"/>
      <c r="Z353" s="244"/>
      <c r="AA353" s="244"/>
      <c r="AB353" s="244"/>
      <c r="AC353" s="244"/>
      <c r="AD353" s="244"/>
      <c r="AE353" s="244"/>
      <c r="AF353" s="244"/>
      <c r="AG353" s="244"/>
      <c r="AH353" s="244"/>
      <c r="AI353" s="244"/>
      <c r="AJ353" s="244"/>
      <c r="AK353" s="244"/>
      <c r="AL353" s="6"/>
      <c r="AM353" s="243"/>
      <c r="AN353" s="243"/>
      <c r="AO353" s="243"/>
      <c r="AP353" s="243"/>
      <c r="AQ353" s="243"/>
    </row>
    <row r="354" spans="1:43" ht="45" customHeight="1">
      <c r="A354" s="243"/>
      <c r="B354" s="243"/>
      <c r="C354" s="243"/>
      <c r="D354" s="243"/>
      <c r="E354" s="243"/>
      <c r="F354" s="243"/>
      <c r="G354" s="243"/>
      <c r="H354" s="243"/>
      <c r="I354" s="243"/>
      <c r="J354" s="243"/>
      <c r="K354" s="243"/>
      <c r="L354" s="243"/>
      <c r="M354" s="243"/>
      <c r="N354" s="243"/>
      <c r="O354" s="244"/>
      <c r="P354" s="244"/>
      <c r="Q354" s="244"/>
      <c r="R354" s="244"/>
      <c r="S354" s="244"/>
      <c r="T354" s="244"/>
      <c r="U354" s="244"/>
      <c r="V354" s="244"/>
      <c r="W354" s="244"/>
      <c r="X354" s="244"/>
      <c r="Y354" s="244"/>
      <c r="Z354" s="244"/>
      <c r="AA354" s="244"/>
      <c r="AB354" s="244"/>
      <c r="AC354" s="244"/>
      <c r="AD354" s="244"/>
      <c r="AE354" s="244"/>
      <c r="AF354" s="244"/>
      <c r="AG354" s="244"/>
      <c r="AH354" s="244"/>
      <c r="AI354" s="244"/>
      <c r="AJ354" s="244"/>
      <c r="AK354" s="244"/>
      <c r="AL354" s="6"/>
      <c r="AM354" s="243"/>
      <c r="AN354" s="243"/>
      <c r="AO354" s="243"/>
      <c r="AP354" s="243"/>
      <c r="AQ354" s="243"/>
    </row>
    <row r="355" spans="1:43" ht="45" customHeight="1">
      <c r="A355" s="243"/>
      <c r="B355" s="243"/>
      <c r="C355" s="243"/>
      <c r="D355" s="243"/>
      <c r="E355" s="243"/>
      <c r="F355" s="243"/>
      <c r="G355" s="243"/>
      <c r="H355" s="243"/>
      <c r="I355" s="243"/>
      <c r="J355" s="243"/>
      <c r="K355" s="243"/>
      <c r="L355" s="243"/>
      <c r="M355" s="243"/>
      <c r="N355" s="243"/>
      <c r="O355" s="244"/>
      <c r="P355" s="244"/>
      <c r="Q355" s="244"/>
      <c r="R355" s="244"/>
      <c r="S355" s="244"/>
      <c r="T355" s="244"/>
      <c r="U355" s="244"/>
      <c r="V355" s="244"/>
      <c r="W355" s="244"/>
      <c r="X355" s="244"/>
      <c r="Y355" s="244"/>
      <c r="Z355" s="244"/>
      <c r="AA355" s="244"/>
      <c r="AB355" s="244"/>
      <c r="AC355" s="244"/>
      <c r="AD355" s="244"/>
      <c r="AE355" s="244"/>
      <c r="AF355" s="244"/>
      <c r="AG355" s="244"/>
      <c r="AH355" s="244"/>
      <c r="AI355" s="244"/>
      <c r="AJ355" s="244"/>
      <c r="AK355" s="244"/>
      <c r="AL355" s="6"/>
      <c r="AM355" s="243"/>
      <c r="AN355" s="243"/>
      <c r="AO355" s="243"/>
      <c r="AP355" s="243"/>
      <c r="AQ355" s="243"/>
    </row>
    <row r="356" spans="1:43" ht="45" customHeight="1">
      <c r="A356" s="243"/>
      <c r="B356" s="243"/>
      <c r="C356" s="243"/>
      <c r="D356" s="243"/>
      <c r="E356" s="243"/>
      <c r="F356" s="243"/>
      <c r="G356" s="243"/>
      <c r="H356" s="243"/>
      <c r="I356" s="243"/>
      <c r="J356" s="243"/>
      <c r="K356" s="243"/>
      <c r="L356" s="243"/>
      <c r="M356" s="243"/>
      <c r="N356" s="243"/>
      <c r="O356" s="244"/>
      <c r="P356" s="244"/>
      <c r="Q356" s="244"/>
      <c r="R356" s="244"/>
      <c r="S356" s="244"/>
      <c r="T356" s="244"/>
      <c r="U356" s="244"/>
      <c r="V356" s="244"/>
      <c r="W356" s="244"/>
      <c r="X356" s="244"/>
      <c r="Y356" s="244"/>
      <c r="Z356" s="244"/>
      <c r="AA356" s="244"/>
      <c r="AB356" s="244"/>
      <c r="AC356" s="244"/>
      <c r="AD356" s="244"/>
      <c r="AE356" s="244"/>
      <c r="AF356" s="244"/>
      <c r="AG356" s="244"/>
      <c r="AH356" s="244"/>
      <c r="AI356" s="244"/>
      <c r="AJ356" s="244"/>
      <c r="AK356" s="244"/>
      <c r="AL356" s="6"/>
      <c r="AM356" s="243"/>
      <c r="AN356" s="243"/>
      <c r="AO356" s="243"/>
      <c r="AP356" s="243"/>
      <c r="AQ356" s="243"/>
    </row>
    <row r="357" spans="1:43" ht="45" customHeight="1">
      <c r="A357" s="243"/>
      <c r="B357" s="243"/>
      <c r="C357" s="243"/>
      <c r="D357" s="243"/>
      <c r="E357" s="243"/>
      <c r="F357" s="243"/>
      <c r="G357" s="243"/>
      <c r="H357" s="243"/>
      <c r="I357" s="243"/>
      <c r="J357" s="243"/>
      <c r="K357" s="243"/>
      <c r="L357" s="243"/>
      <c r="M357" s="243"/>
      <c r="N357" s="243"/>
      <c r="O357" s="244"/>
      <c r="P357" s="244"/>
      <c r="Q357" s="244"/>
      <c r="R357" s="244"/>
      <c r="S357" s="244"/>
      <c r="T357" s="244"/>
      <c r="U357" s="244"/>
      <c r="V357" s="244"/>
      <c r="W357" s="244"/>
      <c r="X357" s="244"/>
      <c r="Y357" s="244"/>
      <c r="Z357" s="244"/>
      <c r="AA357" s="244"/>
      <c r="AB357" s="244"/>
      <c r="AC357" s="244"/>
      <c r="AD357" s="244"/>
      <c r="AE357" s="244"/>
      <c r="AF357" s="244"/>
      <c r="AG357" s="244"/>
      <c r="AH357" s="244"/>
      <c r="AI357" s="244"/>
      <c r="AJ357" s="244"/>
      <c r="AK357" s="244"/>
      <c r="AL357" s="6"/>
      <c r="AM357" s="243"/>
      <c r="AN357" s="243"/>
      <c r="AO357" s="243"/>
      <c r="AP357" s="243"/>
      <c r="AQ357" s="243"/>
    </row>
    <row r="358" spans="1:43" ht="45" customHeight="1">
      <c r="A358" s="243"/>
      <c r="B358" s="243"/>
      <c r="C358" s="243"/>
      <c r="D358" s="243"/>
      <c r="E358" s="243"/>
      <c r="F358" s="243"/>
      <c r="G358" s="243"/>
      <c r="H358" s="243"/>
      <c r="I358" s="243"/>
      <c r="J358" s="243"/>
      <c r="K358" s="243"/>
      <c r="L358" s="243"/>
      <c r="M358" s="243"/>
      <c r="N358" s="243"/>
      <c r="O358" s="244"/>
      <c r="P358" s="244"/>
      <c r="Q358" s="244"/>
      <c r="R358" s="244"/>
      <c r="S358" s="244"/>
      <c r="T358" s="244"/>
      <c r="U358" s="244"/>
      <c r="V358" s="244"/>
      <c r="W358" s="244"/>
      <c r="X358" s="244"/>
      <c r="Y358" s="244"/>
      <c r="Z358" s="244"/>
      <c r="AA358" s="244"/>
      <c r="AB358" s="244"/>
      <c r="AC358" s="244"/>
      <c r="AD358" s="244"/>
      <c r="AE358" s="244"/>
      <c r="AF358" s="244"/>
      <c r="AG358" s="244"/>
      <c r="AH358" s="244"/>
      <c r="AI358" s="244"/>
      <c r="AJ358" s="244"/>
      <c r="AK358" s="244"/>
      <c r="AL358" s="6"/>
      <c r="AM358" s="243"/>
      <c r="AN358" s="243"/>
      <c r="AO358" s="243"/>
      <c r="AP358" s="243"/>
      <c r="AQ358" s="243"/>
    </row>
    <row r="359" spans="1:43" ht="45" customHeight="1">
      <c r="A359" s="243"/>
      <c r="B359" s="243"/>
      <c r="C359" s="243"/>
      <c r="D359" s="243"/>
      <c r="E359" s="243"/>
      <c r="F359" s="243"/>
      <c r="G359" s="243"/>
      <c r="H359" s="243"/>
      <c r="I359" s="243"/>
      <c r="J359" s="243"/>
      <c r="K359" s="243"/>
      <c r="L359" s="243"/>
      <c r="M359" s="243"/>
      <c r="N359" s="243"/>
      <c r="O359" s="244"/>
      <c r="P359" s="244"/>
      <c r="Q359" s="244"/>
      <c r="R359" s="244"/>
      <c r="S359" s="244"/>
      <c r="T359" s="244"/>
      <c r="U359" s="244"/>
      <c r="V359" s="244"/>
      <c r="W359" s="244"/>
      <c r="X359" s="244"/>
      <c r="Y359" s="244"/>
      <c r="Z359" s="244"/>
      <c r="AA359" s="244"/>
      <c r="AB359" s="244"/>
      <c r="AC359" s="244"/>
      <c r="AD359" s="244"/>
      <c r="AE359" s="244"/>
      <c r="AF359" s="244"/>
      <c r="AG359" s="244"/>
      <c r="AH359" s="244"/>
      <c r="AI359" s="244"/>
      <c r="AJ359" s="244"/>
      <c r="AK359" s="244"/>
      <c r="AL359" s="6"/>
      <c r="AM359" s="243"/>
      <c r="AN359" s="243"/>
      <c r="AO359" s="243"/>
      <c r="AP359" s="243"/>
      <c r="AQ359" s="243"/>
    </row>
    <row r="360" spans="1:43" ht="45" customHeight="1">
      <c r="A360" s="243"/>
      <c r="B360" s="243"/>
      <c r="C360" s="243"/>
      <c r="D360" s="243"/>
      <c r="E360" s="243"/>
      <c r="F360" s="243"/>
      <c r="G360" s="243"/>
      <c r="H360" s="243"/>
      <c r="I360" s="243"/>
      <c r="J360" s="243"/>
      <c r="K360" s="243"/>
      <c r="L360" s="243"/>
      <c r="M360" s="243"/>
      <c r="N360" s="243"/>
      <c r="O360" s="244"/>
      <c r="P360" s="244"/>
      <c r="Q360" s="244"/>
      <c r="R360" s="244"/>
      <c r="S360" s="244"/>
      <c r="T360" s="244"/>
      <c r="U360" s="244"/>
      <c r="V360" s="244"/>
      <c r="W360" s="244"/>
      <c r="X360" s="244"/>
      <c r="Y360" s="244"/>
      <c r="Z360" s="244"/>
      <c r="AA360" s="244"/>
      <c r="AB360" s="244"/>
      <c r="AC360" s="244"/>
      <c r="AD360" s="244"/>
      <c r="AE360" s="244"/>
      <c r="AF360" s="244"/>
      <c r="AG360" s="244"/>
      <c r="AH360" s="244"/>
      <c r="AI360" s="244"/>
      <c r="AJ360" s="244"/>
      <c r="AK360" s="244"/>
      <c r="AL360" s="6"/>
      <c r="AM360" s="243"/>
      <c r="AN360" s="243"/>
      <c r="AO360" s="243"/>
      <c r="AP360" s="243"/>
      <c r="AQ360" s="243"/>
    </row>
    <row r="361" spans="1:43" ht="45" customHeight="1">
      <c r="A361" s="243"/>
      <c r="B361" s="243"/>
      <c r="C361" s="243"/>
      <c r="D361" s="243"/>
      <c r="E361" s="243"/>
      <c r="F361" s="243"/>
      <c r="G361" s="243"/>
      <c r="H361" s="243"/>
      <c r="I361" s="243"/>
      <c r="J361" s="243"/>
      <c r="K361" s="243"/>
      <c r="L361" s="243"/>
      <c r="M361" s="243"/>
      <c r="N361" s="243"/>
      <c r="O361" s="244"/>
      <c r="P361" s="244"/>
      <c r="Q361" s="244"/>
      <c r="R361" s="244"/>
      <c r="S361" s="244"/>
      <c r="T361" s="244"/>
      <c r="U361" s="244"/>
      <c r="V361" s="244"/>
      <c r="W361" s="244"/>
      <c r="X361" s="244"/>
      <c r="Y361" s="244"/>
      <c r="Z361" s="244"/>
      <c r="AA361" s="244"/>
      <c r="AB361" s="244"/>
      <c r="AC361" s="244"/>
      <c r="AD361" s="244"/>
      <c r="AE361" s="244"/>
      <c r="AF361" s="244"/>
      <c r="AG361" s="244"/>
      <c r="AH361" s="244"/>
      <c r="AI361" s="244"/>
      <c r="AJ361" s="244"/>
      <c r="AK361" s="244"/>
      <c r="AL361" s="6"/>
      <c r="AM361" s="243"/>
      <c r="AN361" s="243"/>
      <c r="AO361" s="243"/>
      <c r="AP361" s="243"/>
      <c r="AQ361" s="243"/>
    </row>
    <row r="362" spans="1:43" ht="45" customHeight="1">
      <c r="A362" s="243"/>
      <c r="B362" s="243"/>
      <c r="C362" s="243"/>
      <c r="D362" s="243"/>
      <c r="E362" s="243"/>
      <c r="F362" s="243"/>
      <c r="G362" s="243"/>
      <c r="H362" s="243"/>
      <c r="I362" s="243"/>
      <c r="J362" s="243"/>
      <c r="K362" s="243"/>
      <c r="L362" s="243"/>
      <c r="M362" s="243"/>
      <c r="N362" s="243"/>
      <c r="O362" s="244"/>
      <c r="P362" s="244"/>
      <c r="Q362" s="244"/>
      <c r="R362" s="244"/>
      <c r="S362" s="244"/>
      <c r="T362" s="244"/>
      <c r="U362" s="244"/>
      <c r="V362" s="244"/>
      <c r="W362" s="244"/>
      <c r="X362" s="244"/>
      <c r="Y362" s="244"/>
      <c r="Z362" s="244"/>
      <c r="AA362" s="244"/>
      <c r="AB362" s="244"/>
      <c r="AC362" s="244"/>
      <c r="AD362" s="244"/>
      <c r="AE362" s="244"/>
      <c r="AF362" s="244"/>
      <c r="AG362" s="244"/>
      <c r="AH362" s="244"/>
      <c r="AI362" s="244"/>
      <c r="AJ362" s="244"/>
      <c r="AK362" s="244"/>
      <c r="AL362" s="6"/>
      <c r="AM362" s="243"/>
      <c r="AN362" s="243"/>
      <c r="AO362" s="243"/>
      <c r="AP362" s="243"/>
      <c r="AQ362" s="243"/>
    </row>
    <row r="363" spans="1:43" ht="45" customHeight="1">
      <c r="A363" s="243"/>
      <c r="B363" s="243"/>
      <c r="C363" s="243"/>
      <c r="D363" s="243"/>
      <c r="E363" s="243"/>
      <c r="F363" s="243"/>
      <c r="G363" s="243"/>
      <c r="H363" s="243"/>
      <c r="I363" s="243"/>
      <c r="J363" s="243"/>
      <c r="K363" s="243"/>
      <c r="L363" s="243"/>
      <c r="M363" s="243"/>
      <c r="N363" s="243"/>
      <c r="O363" s="244"/>
      <c r="P363" s="244"/>
      <c r="Q363" s="244"/>
      <c r="R363" s="244"/>
      <c r="S363" s="244"/>
      <c r="T363" s="244"/>
      <c r="U363" s="244"/>
      <c r="V363" s="244"/>
      <c r="W363" s="244"/>
      <c r="X363" s="244"/>
      <c r="Y363" s="244"/>
      <c r="Z363" s="244"/>
      <c r="AA363" s="244"/>
      <c r="AB363" s="244"/>
      <c r="AC363" s="244"/>
      <c r="AD363" s="244"/>
      <c r="AE363" s="244"/>
      <c r="AF363" s="244"/>
      <c r="AG363" s="244"/>
      <c r="AH363" s="244"/>
      <c r="AI363" s="244"/>
      <c r="AJ363" s="244"/>
      <c r="AK363" s="244"/>
      <c r="AL363" s="6"/>
      <c r="AM363" s="243"/>
      <c r="AN363" s="243"/>
      <c r="AO363" s="243"/>
      <c r="AP363" s="243"/>
      <c r="AQ363" s="243"/>
    </row>
    <row r="364" spans="1:43" ht="45" customHeight="1">
      <c r="A364" s="243"/>
      <c r="B364" s="243"/>
      <c r="C364" s="243"/>
      <c r="D364" s="243"/>
      <c r="E364" s="243"/>
      <c r="F364" s="243"/>
      <c r="G364" s="243"/>
      <c r="H364" s="243"/>
      <c r="I364" s="243"/>
      <c r="J364" s="243"/>
      <c r="K364" s="243"/>
      <c r="L364" s="243"/>
      <c r="M364" s="243"/>
      <c r="N364" s="243"/>
      <c r="O364" s="244"/>
      <c r="P364" s="244"/>
      <c r="Q364" s="244"/>
      <c r="R364" s="244"/>
      <c r="S364" s="244"/>
      <c r="T364" s="244"/>
      <c r="U364" s="244"/>
      <c r="V364" s="244"/>
      <c r="W364" s="244"/>
      <c r="X364" s="244"/>
      <c r="Y364" s="244"/>
      <c r="Z364" s="244"/>
      <c r="AA364" s="244"/>
      <c r="AB364" s="244"/>
      <c r="AC364" s="244"/>
      <c r="AD364" s="244"/>
      <c r="AE364" s="244"/>
      <c r="AF364" s="244"/>
      <c r="AG364" s="244"/>
      <c r="AH364" s="244"/>
      <c r="AI364" s="244"/>
      <c r="AJ364" s="244"/>
      <c r="AK364" s="244"/>
      <c r="AL364" s="6"/>
      <c r="AM364" s="243"/>
      <c r="AN364" s="243"/>
      <c r="AO364" s="243"/>
      <c r="AP364" s="243"/>
      <c r="AQ364" s="243"/>
    </row>
    <row r="365" spans="1:43" ht="45" customHeight="1">
      <c r="A365" s="243"/>
      <c r="B365" s="243"/>
      <c r="C365" s="243"/>
      <c r="D365" s="243"/>
      <c r="E365" s="243"/>
      <c r="F365" s="243"/>
      <c r="G365" s="243"/>
      <c r="H365" s="243"/>
      <c r="I365" s="243"/>
      <c r="J365" s="243"/>
      <c r="K365" s="243"/>
      <c r="L365" s="243"/>
      <c r="M365" s="243"/>
      <c r="N365" s="243"/>
      <c r="O365" s="244"/>
      <c r="P365" s="244"/>
      <c r="Q365" s="244"/>
      <c r="R365" s="244"/>
      <c r="S365" s="244"/>
      <c r="T365" s="244"/>
      <c r="U365" s="244"/>
      <c r="V365" s="244"/>
      <c r="W365" s="244"/>
      <c r="X365" s="244"/>
      <c r="Y365" s="244"/>
      <c r="Z365" s="244"/>
      <c r="AA365" s="244"/>
      <c r="AB365" s="244"/>
      <c r="AC365" s="244"/>
      <c r="AD365" s="244"/>
      <c r="AE365" s="244"/>
      <c r="AF365" s="244"/>
      <c r="AG365" s="244"/>
      <c r="AH365" s="244"/>
      <c r="AI365" s="244"/>
      <c r="AJ365" s="244"/>
      <c r="AK365" s="244"/>
      <c r="AL365" s="6"/>
      <c r="AM365" s="243"/>
      <c r="AN365" s="243"/>
      <c r="AO365" s="243"/>
      <c r="AP365" s="243"/>
      <c r="AQ365" s="243"/>
    </row>
    <row r="366" spans="1:43" ht="45" customHeight="1">
      <c r="A366" s="243"/>
      <c r="B366" s="243"/>
      <c r="C366" s="243"/>
      <c r="D366" s="243"/>
      <c r="E366" s="243"/>
      <c r="F366" s="243"/>
      <c r="G366" s="243"/>
      <c r="H366" s="243"/>
      <c r="I366" s="243"/>
      <c r="J366" s="243"/>
      <c r="K366" s="243"/>
      <c r="L366" s="243"/>
      <c r="M366" s="243"/>
      <c r="N366" s="243"/>
      <c r="O366" s="244"/>
      <c r="P366" s="244"/>
      <c r="Q366" s="244"/>
      <c r="R366" s="244"/>
      <c r="S366" s="244"/>
      <c r="T366" s="244"/>
      <c r="U366" s="244"/>
      <c r="V366" s="244"/>
      <c r="W366" s="244"/>
      <c r="X366" s="244"/>
      <c r="Y366" s="244"/>
      <c r="Z366" s="244"/>
      <c r="AA366" s="244"/>
      <c r="AB366" s="244"/>
      <c r="AC366" s="244"/>
      <c r="AD366" s="244"/>
      <c r="AE366" s="244"/>
      <c r="AF366" s="244"/>
      <c r="AG366" s="244"/>
      <c r="AH366" s="244"/>
      <c r="AI366" s="244"/>
      <c r="AJ366" s="244"/>
      <c r="AK366" s="244"/>
      <c r="AL366" s="6"/>
      <c r="AM366" s="243"/>
      <c r="AN366" s="243"/>
      <c r="AO366" s="243"/>
      <c r="AP366" s="243"/>
      <c r="AQ366" s="243"/>
    </row>
    <row r="367" spans="1:43" ht="45" customHeight="1">
      <c r="A367" s="243"/>
      <c r="B367" s="243"/>
      <c r="C367" s="243"/>
      <c r="D367" s="243"/>
      <c r="E367" s="243"/>
      <c r="F367" s="243"/>
      <c r="G367" s="243"/>
      <c r="H367" s="243"/>
      <c r="I367" s="243"/>
      <c r="J367" s="243"/>
      <c r="K367" s="243"/>
      <c r="L367" s="243"/>
      <c r="M367" s="243"/>
      <c r="N367" s="243"/>
      <c r="O367" s="244"/>
      <c r="P367" s="244"/>
      <c r="Q367" s="244"/>
      <c r="R367" s="244"/>
      <c r="S367" s="244"/>
      <c r="T367" s="244"/>
      <c r="U367" s="244"/>
      <c r="V367" s="244"/>
      <c r="W367" s="244"/>
      <c r="X367" s="244"/>
      <c r="Y367" s="244"/>
      <c r="Z367" s="244"/>
      <c r="AA367" s="244"/>
      <c r="AB367" s="244"/>
      <c r="AC367" s="244"/>
      <c r="AD367" s="244"/>
      <c r="AE367" s="244"/>
      <c r="AF367" s="244"/>
      <c r="AG367" s="244"/>
      <c r="AH367" s="244"/>
      <c r="AI367" s="244"/>
      <c r="AJ367" s="244"/>
      <c r="AK367" s="244"/>
      <c r="AL367" s="6"/>
      <c r="AM367" s="243"/>
      <c r="AN367" s="243"/>
      <c r="AO367" s="243"/>
      <c r="AP367" s="243"/>
      <c r="AQ367" s="243"/>
    </row>
    <row r="368" spans="1:43" ht="45" customHeight="1">
      <c r="A368" s="243"/>
      <c r="B368" s="243"/>
      <c r="C368" s="243"/>
      <c r="D368" s="243"/>
      <c r="E368" s="243"/>
      <c r="F368" s="243"/>
      <c r="G368" s="243"/>
      <c r="H368" s="243"/>
      <c r="I368" s="243"/>
      <c r="J368" s="243"/>
      <c r="K368" s="243"/>
      <c r="L368" s="243"/>
      <c r="M368" s="243"/>
      <c r="N368" s="243"/>
      <c r="O368" s="244"/>
      <c r="P368" s="244"/>
      <c r="Q368" s="244"/>
      <c r="R368" s="244"/>
      <c r="S368" s="244"/>
      <c r="T368" s="244"/>
      <c r="U368" s="244"/>
      <c r="V368" s="244"/>
      <c r="W368" s="244"/>
      <c r="X368" s="244"/>
      <c r="Y368" s="244"/>
      <c r="Z368" s="244"/>
      <c r="AA368" s="244"/>
      <c r="AB368" s="244"/>
      <c r="AC368" s="244"/>
      <c r="AD368" s="244"/>
      <c r="AE368" s="244"/>
      <c r="AF368" s="244"/>
      <c r="AG368" s="244"/>
      <c r="AH368" s="244"/>
      <c r="AI368" s="244"/>
      <c r="AJ368" s="244"/>
      <c r="AK368" s="244"/>
      <c r="AL368" s="6"/>
      <c r="AM368" s="243"/>
      <c r="AN368" s="243"/>
      <c r="AO368" s="243"/>
      <c r="AP368" s="243"/>
      <c r="AQ368" s="243"/>
    </row>
    <row r="369" spans="1:43" ht="45" customHeight="1">
      <c r="A369" s="243"/>
      <c r="B369" s="243"/>
      <c r="C369" s="243"/>
      <c r="D369" s="243"/>
      <c r="E369" s="243"/>
      <c r="F369" s="243"/>
      <c r="G369" s="243"/>
      <c r="H369" s="243"/>
      <c r="I369" s="243"/>
      <c r="J369" s="243"/>
      <c r="K369" s="243"/>
      <c r="L369" s="243"/>
      <c r="M369" s="243"/>
      <c r="N369" s="243"/>
      <c r="O369" s="244"/>
      <c r="P369" s="244"/>
      <c r="Q369" s="244"/>
      <c r="R369" s="244"/>
      <c r="S369" s="244"/>
      <c r="T369" s="244"/>
      <c r="U369" s="244"/>
      <c r="V369" s="244"/>
      <c r="W369" s="244"/>
      <c r="X369" s="244"/>
      <c r="Y369" s="244"/>
      <c r="Z369" s="244"/>
      <c r="AA369" s="244"/>
      <c r="AB369" s="244"/>
      <c r="AC369" s="244"/>
      <c r="AD369" s="244"/>
      <c r="AE369" s="244"/>
      <c r="AF369" s="244"/>
      <c r="AG369" s="244"/>
      <c r="AH369" s="244"/>
      <c r="AI369" s="244"/>
      <c r="AJ369" s="244"/>
      <c r="AK369" s="244"/>
      <c r="AL369" s="6"/>
      <c r="AM369" s="243"/>
      <c r="AN369" s="243"/>
      <c r="AO369" s="243"/>
      <c r="AP369" s="243"/>
      <c r="AQ369" s="243"/>
    </row>
    <row r="370" spans="1:43" ht="45" customHeight="1">
      <c r="A370" s="243"/>
      <c r="B370" s="243"/>
      <c r="C370" s="243"/>
      <c r="D370" s="243"/>
      <c r="E370" s="243"/>
      <c r="F370" s="243"/>
      <c r="G370" s="243"/>
      <c r="H370" s="243"/>
      <c r="I370" s="243"/>
      <c r="J370" s="243"/>
      <c r="K370" s="243"/>
      <c r="L370" s="243"/>
      <c r="M370" s="243"/>
      <c r="N370" s="243"/>
      <c r="O370" s="244"/>
      <c r="P370" s="244"/>
      <c r="Q370" s="244"/>
      <c r="R370" s="244"/>
      <c r="S370" s="244"/>
      <c r="T370" s="244"/>
      <c r="U370" s="244"/>
      <c r="V370" s="244"/>
      <c r="W370" s="244"/>
      <c r="X370" s="244"/>
      <c r="Y370" s="244"/>
      <c r="Z370" s="244"/>
      <c r="AA370" s="244"/>
      <c r="AB370" s="244"/>
      <c r="AC370" s="244"/>
      <c r="AD370" s="244"/>
      <c r="AE370" s="244"/>
      <c r="AF370" s="244"/>
      <c r="AG370" s="244"/>
      <c r="AH370" s="244"/>
      <c r="AI370" s="244"/>
      <c r="AJ370" s="244"/>
      <c r="AK370" s="244"/>
      <c r="AL370" s="6"/>
      <c r="AM370" s="243"/>
      <c r="AN370" s="243"/>
      <c r="AO370" s="243"/>
      <c r="AP370" s="243"/>
      <c r="AQ370" s="243"/>
    </row>
    <row r="371" spans="1:43" ht="45" customHeight="1">
      <c r="A371" s="243"/>
      <c r="B371" s="243"/>
      <c r="C371" s="243"/>
      <c r="D371" s="243"/>
      <c r="E371" s="243"/>
      <c r="F371" s="243"/>
      <c r="G371" s="243"/>
      <c r="H371" s="243"/>
      <c r="I371" s="243"/>
      <c r="J371" s="243"/>
      <c r="K371" s="243"/>
      <c r="L371" s="243"/>
      <c r="M371" s="243"/>
      <c r="N371" s="243"/>
      <c r="O371" s="244"/>
      <c r="P371" s="244"/>
      <c r="Q371" s="244"/>
      <c r="R371" s="244"/>
      <c r="S371" s="244"/>
      <c r="T371" s="244"/>
      <c r="U371" s="244"/>
      <c r="V371" s="244"/>
      <c r="W371" s="244"/>
      <c r="X371" s="244"/>
      <c r="Y371" s="244"/>
      <c r="Z371" s="244"/>
      <c r="AA371" s="244"/>
      <c r="AB371" s="244"/>
      <c r="AC371" s="244"/>
      <c r="AD371" s="244"/>
      <c r="AE371" s="244"/>
      <c r="AF371" s="244"/>
      <c r="AG371" s="244"/>
      <c r="AH371" s="244"/>
      <c r="AI371" s="244"/>
      <c r="AJ371" s="244"/>
      <c r="AK371" s="244"/>
      <c r="AL371" s="6"/>
      <c r="AM371" s="243"/>
      <c r="AN371" s="243"/>
      <c r="AO371" s="243"/>
      <c r="AP371" s="243"/>
      <c r="AQ371" s="243"/>
    </row>
    <row r="372" spans="1:43" ht="45" customHeight="1">
      <c r="A372" s="243"/>
      <c r="B372" s="243"/>
      <c r="C372" s="243"/>
      <c r="D372" s="243"/>
      <c r="E372" s="243"/>
      <c r="F372" s="243"/>
      <c r="G372" s="243"/>
      <c r="H372" s="243"/>
      <c r="I372" s="243"/>
      <c r="J372" s="243"/>
      <c r="K372" s="243"/>
      <c r="L372" s="243"/>
      <c r="M372" s="243"/>
      <c r="N372" s="243"/>
      <c r="O372" s="244"/>
      <c r="P372" s="244"/>
      <c r="Q372" s="244"/>
      <c r="R372" s="244"/>
      <c r="S372" s="244"/>
      <c r="T372" s="244"/>
      <c r="U372" s="244"/>
      <c r="V372" s="244"/>
      <c r="W372" s="244"/>
      <c r="X372" s="244"/>
      <c r="Y372" s="244"/>
      <c r="Z372" s="244"/>
      <c r="AA372" s="244"/>
      <c r="AB372" s="244"/>
      <c r="AC372" s="244"/>
      <c r="AD372" s="244"/>
      <c r="AE372" s="244"/>
      <c r="AF372" s="244"/>
      <c r="AG372" s="244"/>
      <c r="AH372" s="244"/>
      <c r="AI372" s="244"/>
      <c r="AJ372" s="244"/>
      <c r="AK372" s="244"/>
      <c r="AL372" s="6"/>
      <c r="AM372" s="243"/>
      <c r="AN372" s="243"/>
      <c r="AO372" s="243"/>
      <c r="AP372" s="243"/>
      <c r="AQ372" s="243"/>
    </row>
    <row r="373" spans="1:43" ht="45" customHeight="1">
      <c r="A373" s="243"/>
      <c r="B373" s="243"/>
      <c r="C373" s="243"/>
      <c r="D373" s="243"/>
      <c r="E373" s="243"/>
      <c r="F373" s="243"/>
      <c r="G373" s="243"/>
      <c r="H373" s="243"/>
      <c r="I373" s="243"/>
      <c r="J373" s="243"/>
      <c r="K373" s="243"/>
      <c r="L373" s="243"/>
      <c r="M373" s="243"/>
      <c r="N373" s="243"/>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6"/>
      <c r="AM373" s="243"/>
      <c r="AN373" s="243"/>
      <c r="AO373" s="243"/>
      <c r="AP373" s="243"/>
      <c r="AQ373" s="243"/>
    </row>
    <row r="374" spans="1:43" ht="45" customHeight="1">
      <c r="A374" s="243"/>
      <c r="B374" s="243"/>
      <c r="C374" s="243"/>
      <c r="D374" s="243"/>
      <c r="E374" s="243"/>
      <c r="F374" s="243"/>
      <c r="G374" s="243"/>
      <c r="H374" s="243"/>
      <c r="I374" s="243"/>
      <c r="J374" s="243"/>
      <c r="K374" s="243"/>
      <c r="L374" s="243"/>
      <c r="M374" s="243"/>
      <c r="N374" s="243"/>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6"/>
      <c r="AM374" s="243"/>
      <c r="AN374" s="243"/>
      <c r="AO374" s="243"/>
      <c r="AP374" s="243"/>
      <c r="AQ374" s="243"/>
    </row>
    <row r="375" spans="1:43" ht="45" customHeight="1">
      <c r="A375" s="243"/>
      <c r="B375" s="243"/>
      <c r="C375" s="243"/>
      <c r="D375" s="243"/>
      <c r="E375" s="243"/>
      <c r="F375" s="243"/>
      <c r="G375" s="243"/>
      <c r="H375" s="243"/>
      <c r="I375" s="243"/>
      <c r="J375" s="243"/>
      <c r="K375" s="243"/>
      <c r="L375" s="243"/>
      <c r="M375" s="243"/>
      <c r="N375" s="243"/>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6"/>
      <c r="AM375" s="243"/>
      <c r="AN375" s="243"/>
      <c r="AO375" s="243"/>
      <c r="AP375" s="243"/>
      <c r="AQ375" s="243"/>
    </row>
    <row r="376" spans="1:43" ht="45" customHeight="1">
      <c r="A376" s="243"/>
      <c r="B376" s="243"/>
      <c r="C376" s="243"/>
      <c r="D376" s="243"/>
      <c r="E376" s="243"/>
      <c r="F376" s="243"/>
      <c r="G376" s="243"/>
      <c r="H376" s="243"/>
      <c r="I376" s="243"/>
      <c r="J376" s="243"/>
      <c r="K376" s="243"/>
      <c r="L376" s="243"/>
      <c r="M376" s="243"/>
      <c r="N376" s="243"/>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6"/>
      <c r="AM376" s="243"/>
      <c r="AN376" s="243"/>
      <c r="AO376" s="243"/>
      <c r="AP376" s="243"/>
      <c r="AQ376" s="243"/>
    </row>
    <row r="377" spans="1:43" ht="45" customHeight="1">
      <c r="A377" s="243"/>
      <c r="B377" s="243"/>
      <c r="C377" s="243"/>
      <c r="D377" s="243"/>
      <c r="E377" s="243"/>
      <c r="F377" s="243"/>
      <c r="G377" s="243"/>
      <c r="H377" s="243"/>
      <c r="I377" s="243"/>
      <c r="J377" s="243"/>
      <c r="K377" s="243"/>
      <c r="L377" s="243"/>
      <c r="M377" s="243"/>
      <c r="N377" s="243"/>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6"/>
      <c r="AM377" s="243"/>
      <c r="AN377" s="243"/>
      <c r="AO377" s="243"/>
      <c r="AP377" s="243"/>
      <c r="AQ377" s="243"/>
    </row>
    <row r="378" spans="1:43" ht="45" customHeight="1">
      <c r="A378" s="243"/>
      <c r="B378" s="243"/>
      <c r="C378" s="243"/>
      <c r="D378" s="243"/>
      <c r="E378" s="243"/>
      <c r="F378" s="243"/>
      <c r="G378" s="243"/>
      <c r="H378" s="243"/>
      <c r="I378" s="243"/>
      <c r="J378" s="243"/>
      <c r="K378" s="243"/>
      <c r="L378" s="243"/>
      <c r="M378" s="243"/>
      <c r="N378" s="243"/>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6"/>
      <c r="AM378" s="243"/>
      <c r="AN378" s="243"/>
      <c r="AO378" s="243"/>
      <c r="AP378" s="243"/>
      <c r="AQ378" s="243"/>
    </row>
    <row r="379" spans="1:43" ht="45" customHeight="1">
      <c r="A379" s="243"/>
      <c r="B379" s="243"/>
      <c r="C379" s="243"/>
      <c r="D379" s="243"/>
      <c r="E379" s="243"/>
      <c r="F379" s="243"/>
      <c r="G379" s="243"/>
      <c r="H379" s="243"/>
      <c r="I379" s="243"/>
      <c r="J379" s="243"/>
      <c r="K379" s="243"/>
      <c r="L379" s="243"/>
      <c r="M379" s="243"/>
      <c r="N379" s="243"/>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6"/>
      <c r="AM379" s="243"/>
      <c r="AN379" s="243"/>
      <c r="AO379" s="243"/>
      <c r="AP379" s="243"/>
      <c r="AQ379" s="243"/>
    </row>
    <row r="380" spans="1:43" ht="45" customHeight="1">
      <c r="A380" s="243"/>
      <c r="B380" s="243"/>
      <c r="C380" s="243"/>
      <c r="D380" s="243"/>
      <c r="E380" s="243"/>
      <c r="F380" s="243"/>
      <c r="G380" s="243"/>
      <c r="H380" s="243"/>
      <c r="I380" s="243"/>
      <c r="J380" s="243"/>
      <c r="K380" s="243"/>
      <c r="L380" s="243"/>
      <c r="M380" s="243"/>
      <c r="N380" s="243"/>
      <c r="O380" s="244"/>
      <c r="P380" s="244"/>
      <c r="Q380" s="244"/>
      <c r="R380" s="244"/>
      <c r="S380" s="244"/>
      <c r="T380" s="244"/>
      <c r="U380" s="244"/>
      <c r="V380" s="244"/>
      <c r="W380" s="244"/>
      <c r="X380" s="244"/>
      <c r="Y380" s="244"/>
      <c r="Z380" s="244"/>
      <c r="AA380" s="244"/>
      <c r="AB380" s="244"/>
      <c r="AC380" s="244"/>
      <c r="AD380" s="244"/>
      <c r="AE380" s="244"/>
      <c r="AF380" s="244"/>
      <c r="AG380" s="244"/>
      <c r="AH380" s="244"/>
      <c r="AI380" s="244"/>
      <c r="AJ380" s="244"/>
      <c r="AK380" s="244"/>
      <c r="AL380" s="6"/>
      <c r="AM380" s="243"/>
      <c r="AN380" s="243"/>
      <c r="AO380" s="243"/>
      <c r="AP380" s="243"/>
      <c r="AQ380" s="243"/>
    </row>
    <row r="381" spans="1:43" ht="45" customHeight="1">
      <c r="A381" s="243"/>
      <c r="B381" s="243"/>
      <c r="C381" s="243"/>
      <c r="D381" s="243"/>
      <c r="E381" s="243"/>
      <c r="F381" s="243"/>
      <c r="G381" s="243"/>
      <c r="H381" s="243"/>
      <c r="I381" s="243"/>
      <c r="J381" s="243"/>
      <c r="K381" s="243"/>
      <c r="L381" s="243"/>
      <c r="M381" s="243"/>
      <c r="N381" s="243"/>
      <c r="O381" s="244"/>
      <c r="P381" s="244"/>
      <c r="Q381" s="244"/>
      <c r="R381" s="244"/>
      <c r="S381" s="244"/>
      <c r="T381" s="244"/>
      <c r="U381" s="244"/>
      <c r="V381" s="244"/>
      <c r="W381" s="244"/>
      <c r="X381" s="244"/>
      <c r="Y381" s="244"/>
      <c r="Z381" s="244"/>
      <c r="AA381" s="244"/>
      <c r="AB381" s="244"/>
      <c r="AC381" s="244"/>
      <c r="AD381" s="244"/>
      <c r="AE381" s="244"/>
      <c r="AF381" s="244"/>
      <c r="AG381" s="244"/>
      <c r="AH381" s="244"/>
      <c r="AI381" s="244"/>
      <c r="AJ381" s="244"/>
      <c r="AK381" s="244"/>
      <c r="AL381" s="6"/>
      <c r="AM381" s="243"/>
      <c r="AN381" s="243"/>
      <c r="AO381" s="243"/>
      <c r="AP381" s="243"/>
      <c r="AQ381" s="243"/>
    </row>
    <row r="382" spans="1:43" ht="45" customHeight="1">
      <c r="A382" s="243"/>
      <c r="B382" s="243"/>
      <c r="C382" s="243"/>
      <c r="D382" s="243"/>
      <c r="E382" s="243"/>
      <c r="F382" s="243"/>
      <c r="G382" s="243"/>
      <c r="H382" s="243"/>
      <c r="I382" s="243"/>
      <c r="J382" s="243"/>
      <c r="K382" s="243"/>
      <c r="L382" s="243"/>
      <c r="M382" s="243"/>
      <c r="N382" s="243"/>
      <c r="O382" s="244"/>
      <c r="P382" s="244"/>
      <c r="Q382" s="244"/>
      <c r="R382" s="244"/>
      <c r="S382" s="244"/>
      <c r="T382" s="244"/>
      <c r="U382" s="244"/>
      <c r="V382" s="244"/>
      <c r="W382" s="244"/>
      <c r="X382" s="244"/>
      <c r="Y382" s="244"/>
      <c r="Z382" s="244"/>
      <c r="AA382" s="244"/>
      <c r="AB382" s="244"/>
      <c r="AC382" s="244"/>
      <c r="AD382" s="244"/>
      <c r="AE382" s="244"/>
      <c r="AF382" s="244"/>
      <c r="AG382" s="244"/>
      <c r="AH382" s="244"/>
      <c r="AI382" s="244"/>
      <c r="AJ382" s="244"/>
      <c r="AK382" s="244"/>
      <c r="AL382" s="6"/>
      <c r="AM382" s="243"/>
      <c r="AN382" s="243"/>
      <c r="AO382" s="243"/>
      <c r="AP382" s="243"/>
      <c r="AQ382" s="243"/>
    </row>
    <row r="383" spans="1:43" ht="45" customHeight="1">
      <c r="A383" s="243"/>
      <c r="B383" s="243"/>
      <c r="C383" s="243"/>
      <c r="D383" s="243"/>
      <c r="E383" s="243"/>
      <c r="F383" s="243"/>
      <c r="G383" s="243"/>
      <c r="H383" s="243"/>
      <c r="I383" s="243"/>
      <c r="J383" s="243"/>
      <c r="K383" s="243"/>
      <c r="L383" s="243"/>
      <c r="M383" s="243"/>
      <c r="N383" s="243"/>
      <c r="O383" s="244"/>
      <c r="P383" s="244"/>
      <c r="Q383" s="244"/>
      <c r="R383" s="244"/>
      <c r="S383" s="244"/>
      <c r="T383" s="244"/>
      <c r="U383" s="244"/>
      <c r="V383" s="244"/>
      <c r="W383" s="244"/>
      <c r="X383" s="244"/>
      <c r="Y383" s="244"/>
      <c r="Z383" s="244"/>
      <c r="AA383" s="244"/>
      <c r="AB383" s="244"/>
      <c r="AC383" s="244"/>
      <c r="AD383" s="244"/>
      <c r="AE383" s="244"/>
      <c r="AF383" s="244"/>
      <c r="AG383" s="244"/>
      <c r="AH383" s="244"/>
      <c r="AI383" s="244"/>
      <c r="AJ383" s="244"/>
      <c r="AK383" s="244"/>
      <c r="AL383" s="6"/>
      <c r="AM383" s="243"/>
      <c r="AN383" s="243"/>
      <c r="AO383" s="243"/>
      <c r="AP383" s="243"/>
      <c r="AQ383" s="243"/>
    </row>
    <row r="384" spans="1:43" ht="45" customHeight="1">
      <c r="A384" s="243"/>
      <c r="B384" s="243"/>
      <c r="C384" s="243"/>
      <c r="D384" s="243"/>
      <c r="E384" s="243"/>
      <c r="F384" s="243"/>
      <c r="G384" s="243"/>
      <c r="H384" s="243"/>
      <c r="I384" s="243"/>
      <c r="J384" s="243"/>
      <c r="K384" s="243"/>
      <c r="L384" s="243"/>
      <c r="M384" s="243"/>
      <c r="N384" s="243"/>
      <c r="O384" s="244"/>
      <c r="P384" s="244"/>
      <c r="Q384" s="244"/>
      <c r="R384" s="244"/>
      <c r="S384" s="244"/>
      <c r="T384" s="244"/>
      <c r="U384" s="244"/>
      <c r="V384" s="244"/>
      <c r="W384" s="244"/>
      <c r="X384" s="244"/>
      <c r="Y384" s="244"/>
      <c r="Z384" s="244"/>
      <c r="AA384" s="244"/>
      <c r="AB384" s="244"/>
      <c r="AC384" s="244"/>
      <c r="AD384" s="244"/>
      <c r="AE384" s="244"/>
      <c r="AF384" s="244"/>
      <c r="AG384" s="244"/>
      <c r="AH384" s="244"/>
      <c r="AI384" s="244"/>
      <c r="AJ384" s="244"/>
      <c r="AK384" s="244"/>
      <c r="AL384" s="6"/>
      <c r="AM384" s="243"/>
      <c r="AN384" s="243"/>
      <c r="AO384" s="243"/>
      <c r="AP384" s="243"/>
      <c r="AQ384" s="243"/>
    </row>
    <row r="385" spans="1:43" ht="45" customHeight="1">
      <c r="A385" s="243"/>
      <c r="B385" s="243"/>
      <c r="C385" s="243"/>
      <c r="D385" s="243"/>
      <c r="E385" s="243"/>
      <c r="F385" s="243"/>
      <c r="G385" s="243"/>
      <c r="H385" s="243"/>
      <c r="I385" s="243"/>
      <c r="J385" s="243"/>
      <c r="K385" s="243"/>
      <c r="L385" s="243"/>
      <c r="M385" s="243"/>
      <c r="N385" s="243"/>
      <c r="O385" s="244"/>
      <c r="P385" s="244"/>
      <c r="Q385" s="244"/>
      <c r="R385" s="244"/>
      <c r="S385" s="244"/>
      <c r="T385" s="244"/>
      <c r="U385" s="244"/>
      <c r="V385" s="244"/>
      <c r="W385" s="244"/>
      <c r="X385" s="244"/>
      <c r="Y385" s="244"/>
      <c r="Z385" s="244"/>
      <c r="AA385" s="244"/>
      <c r="AB385" s="244"/>
      <c r="AC385" s="244"/>
      <c r="AD385" s="244"/>
      <c r="AE385" s="244"/>
      <c r="AF385" s="244"/>
      <c r="AG385" s="244"/>
      <c r="AH385" s="244"/>
      <c r="AI385" s="244"/>
      <c r="AJ385" s="244"/>
      <c r="AK385" s="244"/>
      <c r="AL385" s="6"/>
      <c r="AM385" s="243"/>
      <c r="AN385" s="243"/>
      <c r="AO385" s="243"/>
      <c r="AP385" s="243"/>
      <c r="AQ385" s="243"/>
    </row>
    <row r="386" spans="1:43" ht="45" customHeight="1">
      <c r="A386" s="243"/>
      <c r="B386" s="243"/>
      <c r="C386" s="243"/>
      <c r="D386" s="243"/>
      <c r="E386" s="243"/>
      <c r="F386" s="243"/>
      <c r="G386" s="243"/>
      <c r="H386" s="243"/>
      <c r="I386" s="243"/>
      <c r="J386" s="243"/>
      <c r="K386" s="243"/>
      <c r="L386" s="243"/>
      <c r="M386" s="243"/>
      <c r="N386" s="243"/>
      <c r="O386" s="244"/>
      <c r="P386" s="244"/>
      <c r="Q386" s="244"/>
      <c r="R386" s="244"/>
      <c r="S386" s="244"/>
      <c r="T386" s="244"/>
      <c r="U386" s="244"/>
      <c r="V386" s="244"/>
      <c r="W386" s="244"/>
      <c r="X386" s="244"/>
      <c r="Y386" s="244"/>
      <c r="Z386" s="244"/>
      <c r="AA386" s="244"/>
      <c r="AB386" s="244"/>
      <c r="AC386" s="244"/>
      <c r="AD386" s="244"/>
      <c r="AE386" s="244"/>
      <c r="AF386" s="244"/>
      <c r="AG386" s="244"/>
      <c r="AH386" s="244"/>
      <c r="AI386" s="244"/>
      <c r="AJ386" s="244"/>
      <c r="AK386" s="244"/>
      <c r="AL386" s="6"/>
      <c r="AM386" s="243"/>
      <c r="AN386" s="243"/>
      <c r="AO386" s="243"/>
      <c r="AP386" s="243"/>
      <c r="AQ386" s="243"/>
    </row>
    <row r="387" spans="1:43" ht="45" customHeight="1">
      <c r="A387" s="243"/>
      <c r="B387" s="243"/>
      <c r="C387" s="243"/>
      <c r="D387" s="243"/>
      <c r="E387" s="243"/>
      <c r="F387" s="243"/>
      <c r="G387" s="243"/>
      <c r="H387" s="243"/>
      <c r="I387" s="243"/>
      <c r="J387" s="243"/>
      <c r="K387" s="243"/>
      <c r="L387" s="243"/>
      <c r="M387" s="243"/>
      <c r="N387" s="243"/>
      <c r="O387" s="244"/>
      <c r="P387" s="244"/>
      <c r="Q387" s="244"/>
      <c r="R387" s="244"/>
      <c r="S387" s="244"/>
      <c r="T387" s="244"/>
      <c r="U387" s="244"/>
      <c r="V387" s="244"/>
      <c r="W387" s="244"/>
      <c r="X387" s="244"/>
      <c r="Y387" s="244"/>
      <c r="Z387" s="244"/>
      <c r="AA387" s="244"/>
      <c r="AB387" s="244"/>
      <c r="AC387" s="244"/>
      <c r="AD387" s="244"/>
      <c r="AE387" s="244"/>
      <c r="AF387" s="244"/>
      <c r="AG387" s="244"/>
      <c r="AH387" s="244"/>
      <c r="AI387" s="244"/>
      <c r="AJ387" s="244"/>
      <c r="AK387" s="244"/>
      <c r="AL387" s="6"/>
      <c r="AM387" s="243"/>
      <c r="AN387" s="243"/>
      <c r="AO387" s="243"/>
      <c r="AP387" s="243"/>
      <c r="AQ387" s="243"/>
    </row>
    <row r="388" spans="1:43" ht="45" customHeight="1">
      <c r="A388" s="243"/>
      <c r="B388" s="243"/>
      <c r="C388" s="243"/>
      <c r="D388" s="243"/>
      <c r="E388" s="243"/>
      <c r="F388" s="243"/>
      <c r="G388" s="243"/>
      <c r="H388" s="243"/>
      <c r="I388" s="243"/>
      <c r="J388" s="243"/>
      <c r="K388" s="243"/>
      <c r="L388" s="243"/>
      <c r="M388" s="243"/>
      <c r="N388" s="243"/>
      <c r="O388" s="244"/>
      <c r="P388" s="244"/>
      <c r="Q388" s="244"/>
      <c r="R388" s="244"/>
      <c r="S388" s="244"/>
      <c r="T388" s="244"/>
      <c r="U388" s="244"/>
      <c r="V388" s="244"/>
      <c r="W388" s="244"/>
      <c r="X388" s="244"/>
      <c r="Y388" s="244"/>
      <c r="Z388" s="244"/>
      <c r="AA388" s="244"/>
      <c r="AB388" s="244"/>
      <c r="AC388" s="244"/>
      <c r="AD388" s="244"/>
      <c r="AE388" s="244"/>
      <c r="AF388" s="244"/>
      <c r="AG388" s="244"/>
      <c r="AH388" s="244"/>
      <c r="AI388" s="244"/>
      <c r="AJ388" s="244"/>
      <c r="AK388" s="244"/>
      <c r="AL388" s="6"/>
      <c r="AM388" s="243"/>
      <c r="AN388" s="243"/>
      <c r="AO388" s="243"/>
      <c r="AP388" s="243"/>
      <c r="AQ388" s="243"/>
    </row>
    <row r="389" spans="1:43" ht="45" customHeight="1">
      <c r="A389" s="243"/>
      <c r="B389" s="243"/>
      <c r="C389" s="243"/>
      <c r="D389" s="243"/>
      <c r="E389" s="243"/>
      <c r="F389" s="243"/>
      <c r="G389" s="243"/>
      <c r="H389" s="243"/>
      <c r="I389" s="243"/>
      <c r="J389" s="243"/>
      <c r="K389" s="243"/>
      <c r="L389" s="243"/>
      <c r="M389" s="243"/>
      <c r="N389" s="243"/>
      <c r="O389" s="244"/>
      <c r="P389" s="244"/>
      <c r="Q389" s="244"/>
      <c r="R389" s="244"/>
      <c r="S389" s="244"/>
      <c r="T389" s="244"/>
      <c r="U389" s="244"/>
      <c r="V389" s="244"/>
      <c r="W389" s="244"/>
      <c r="X389" s="244"/>
      <c r="Y389" s="244"/>
      <c r="Z389" s="244"/>
      <c r="AA389" s="244"/>
      <c r="AB389" s="244"/>
      <c r="AC389" s="244"/>
      <c r="AD389" s="244"/>
      <c r="AE389" s="244"/>
      <c r="AF389" s="244"/>
      <c r="AG389" s="244"/>
      <c r="AH389" s="244"/>
      <c r="AI389" s="244"/>
      <c r="AJ389" s="244"/>
      <c r="AK389" s="244"/>
      <c r="AL389" s="6"/>
      <c r="AM389" s="243"/>
      <c r="AN389" s="243"/>
      <c r="AO389" s="243"/>
      <c r="AP389" s="243"/>
      <c r="AQ389" s="243"/>
    </row>
    <row r="390" spans="1:43" ht="45" customHeight="1">
      <c r="A390" s="243"/>
      <c r="B390" s="243"/>
      <c r="C390" s="243"/>
      <c r="D390" s="243"/>
      <c r="E390" s="243"/>
      <c r="F390" s="243"/>
      <c r="G390" s="243"/>
      <c r="H390" s="243"/>
      <c r="I390" s="243"/>
      <c r="J390" s="243"/>
      <c r="K390" s="243"/>
      <c r="L390" s="243"/>
      <c r="M390" s="243"/>
      <c r="N390" s="243"/>
      <c r="O390" s="244"/>
      <c r="P390" s="244"/>
      <c r="Q390" s="244"/>
      <c r="R390" s="244"/>
      <c r="S390" s="244"/>
      <c r="T390" s="244"/>
      <c r="U390" s="244"/>
      <c r="V390" s="244"/>
      <c r="W390" s="244"/>
      <c r="X390" s="244"/>
      <c r="Y390" s="244"/>
      <c r="Z390" s="244"/>
      <c r="AA390" s="244"/>
      <c r="AB390" s="244"/>
      <c r="AC390" s="244"/>
      <c r="AD390" s="244"/>
      <c r="AE390" s="244"/>
      <c r="AF390" s="244"/>
      <c r="AG390" s="244"/>
      <c r="AH390" s="244"/>
      <c r="AI390" s="244"/>
      <c r="AJ390" s="244"/>
      <c r="AK390" s="244"/>
      <c r="AL390" s="6"/>
      <c r="AM390" s="243"/>
      <c r="AN390" s="243"/>
      <c r="AO390" s="243"/>
      <c r="AP390" s="243"/>
      <c r="AQ390" s="243"/>
    </row>
    <row r="391" spans="1:43" ht="45" customHeight="1">
      <c r="A391" s="243"/>
      <c r="B391" s="243"/>
      <c r="C391" s="243"/>
      <c r="D391" s="243"/>
      <c r="E391" s="243"/>
      <c r="F391" s="243"/>
      <c r="G391" s="243"/>
      <c r="H391" s="243"/>
      <c r="I391" s="243"/>
      <c r="J391" s="243"/>
      <c r="K391" s="243"/>
      <c r="L391" s="243"/>
      <c r="M391" s="243"/>
      <c r="N391" s="243"/>
      <c r="O391" s="244"/>
      <c r="P391" s="244"/>
      <c r="Q391" s="244"/>
      <c r="R391" s="244"/>
      <c r="S391" s="244"/>
      <c r="T391" s="244"/>
      <c r="U391" s="244"/>
      <c r="V391" s="244"/>
      <c r="W391" s="244"/>
      <c r="X391" s="244"/>
      <c r="Y391" s="244"/>
      <c r="Z391" s="244"/>
      <c r="AA391" s="244"/>
      <c r="AB391" s="244"/>
      <c r="AC391" s="244"/>
      <c r="AD391" s="244"/>
      <c r="AE391" s="244"/>
      <c r="AF391" s="244"/>
      <c r="AG391" s="244"/>
      <c r="AH391" s="244"/>
      <c r="AI391" s="244"/>
      <c r="AJ391" s="244"/>
      <c r="AK391" s="244"/>
      <c r="AL391" s="6"/>
      <c r="AM391" s="243"/>
      <c r="AN391" s="243"/>
      <c r="AO391" s="243"/>
      <c r="AP391" s="243"/>
      <c r="AQ391" s="243"/>
    </row>
    <row r="392" spans="1:43" ht="45" customHeight="1">
      <c r="A392" s="243"/>
      <c r="B392" s="243"/>
      <c r="C392" s="243"/>
      <c r="D392" s="243"/>
      <c r="E392" s="243"/>
      <c r="F392" s="243"/>
      <c r="G392" s="243"/>
      <c r="H392" s="243"/>
      <c r="I392" s="243"/>
      <c r="J392" s="243"/>
      <c r="K392" s="243"/>
      <c r="L392" s="243"/>
      <c r="M392" s="243"/>
      <c r="N392" s="243"/>
      <c r="O392" s="244"/>
      <c r="P392" s="244"/>
      <c r="Q392" s="244"/>
      <c r="R392" s="244"/>
      <c r="S392" s="244"/>
      <c r="T392" s="244"/>
      <c r="U392" s="244"/>
      <c r="V392" s="244"/>
      <c r="W392" s="244"/>
      <c r="X392" s="244"/>
      <c r="Y392" s="244"/>
      <c r="Z392" s="244"/>
      <c r="AA392" s="244"/>
      <c r="AB392" s="244"/>
      <c r="AC392" s="244"/>
      <c r="AD392" s="244"/>
      <c r="AE392" s="244"/>
      <c r="AF392" s="244"/>
      <c r="AG392" s="244"/>
      <c r="AH392" s="244"/>
      <c r="AI392" s="244"/>
      <c r="AJ392" s="244"/>
      <c r="AK392" s="244"/>
      <c r="AL392" s="6"/>
      <c r="AM392" s="243"/>
      <c r="AN392" s="243"/>
      <c r="AO392" s="243"/>
      <c r="AP392" s="243"/>
      <c r="AQ392" s="243"/>
    </row>
    <row r="393" spans="1:43" ht="45" customHeight="1">
      <c r="A393" s="243"/>
      <c r="B393" s="243"/>
      <c r="C393" s="243"/>
      <c r="D393" s="243"/>
      <c r="E393" s="243"/>
      <c r="F393" s="243"/>
      <c r="G393" s="243"/>
      <c r="H393" s="243"/>
      <c r="I393" s="243"/>
      <c r="J393" s="243"/>
      <c r="K393" s="243"/>
      <c r="L393" s="243"/>
      <c r="M393" s="243"/>
      <c r="N393" s="243"/>
      <c r="O393" s="244"/>
      <c r="P393" s="244"/>
      <c r="Q393" s="244"/>
      <c r="R393" s="244"/>
      <c r="S393" s="244"/>
      <c r="T393" s="244"/>
      <c r="U393" s="244"/>
      <c r="V393" s="244"/>
      <c r="W393" s="244"/>
      <c r="X393" s="244"/>
      <c r="Y393" s="244"/>
      <c r="Z393" s="244"/>
      <c r="AA393" s="244"/>
      <c r="AB393" s="244"/>
      <c r="AC393" s="244"/>
      <c r="AD393" s="244"/>
      <c r="AE393" s="244"/>
      <c r="AF393" s="244"/>
      <c r="AG393" s="244"/>
      <c r="AH393" s="244"/>
      <c r="AI393" s="244"/>
      <c r="AJ393" s="244"/>
      <c r="AK393" s="244"/>
      <c r="AL393" s="6"/>
      <c r="AM393" s="243"/>
      <c r="AN393" s="243"/>
      <c r="AO393" s="243"/>
      <c r="AP393" s="243"/>
      <c r="AQ393" s="243"/>
    </row>
    <row r="394" spans="1:43" ht="45" customHeight="1">
      <c r="A394" s="243"/>
      <c r="B394" s="243"/>
      <c r="C394" s="243"/>
      <c r="D394" s="243"/>
      <c r="E394" s="243"/>
      <c r="F394" s="243"/>
      <c r="G394" s="243"/>
      <c r="H394" s="243"/>
      <c r="I394" s="243"/>
      <c r="J394" s="243"/>
      <c r="K394" s="243"/>
      <c r="L394" s="243"/>
      <c r="M394" s="243"/>
      <c r="N394" s="243"/>
      <c r="O394" s="244"/>
      <c r="P394" s="244"/>
      <c r="Q394" s="244"/>
      <c r="R394" s="244"/>
      <c r="S394" s="244"/>
      <c r="T394" s="244"/>
      <c r="U394" s="244"/>
      <c r="V394" s="244"/>
      <c r="W394" s="244"/>
      <c r="X394" s="244"/>
      <c r="Y394" s="244"/>
      <c r="Z394" s="244"/>
      <c r="AA394" s="244"/>
      <c r="AB394" s="244"/>
      <c r="AC394" s="244"/>
      <c r="AD394" s="244"/>
      <c r="AE394" s="244"/>
      <c r="AF394" s="244"/>
      <c r="AG394" s="244"/>
      <c r="AH394" s="244"/>
      <c r="AI394" s="244"/>
      <c r="AJ394" s="244"/>
      <c r="AK394" s="244"/>
      <c r="AL394" s="6"/>
      <c r="AM394" s="243"/>
      <c r="AN394" s="243"/>
      <c r="AO394" s="243"/>
      <c r="AP394" s="243"/>
      <c r="AQ394" s="243"/>
    </row>
    <row r="395" spans="1:43" ht="45" customHeight="1">
      <c r="A395" s="243"/>
      <c r="B395" s="243"/>
      <c r="C395" s="243"/>
      <c r="D395" s="243"/>
      <c r="E395" s="243"/>
      <c r="F395" s="243"/>
      <c r="G395" s="243"/>
      <c r="H395" s="243"/>
      <c r="I395" s="243"/>
      <c r="J395" s="243"/>
      <c r="K395" s="243"/>
      <c r="L395" s="243"/>
      <c r="M395" s="243"/>
      <c r="N395" s="243"/>
      <c r="O395" s="244"/>
      <c r="P395" s="244"/>
      <c r="Q395" s="244"/>
      <c r="R395" s="244"/>
      <c r="S395" s="244"/>
      <c r="T395" s="244"/>
      <c r="U395" s="244"/>
      <c r="V395" s="244"/>
      <c r="W395" s="244"/>
      <c r="X395" s="244"/>
      <c r="Y395" s="244"/>
      <c r="Z395" s="244"/>
      <c r="AA395" s="244"/>
      <c r="AB395" s="244"/>
      <c r="AC395" s="244"/>
      <c r="AD395" s="244"/>
      <c r="AE395" s="244"/>
      <c r="AF395" s="244"/>
      <c r="AG395" s="244"/>
      <c r="AH395" s="244"/>
      <c r="AI395" s="244"/>
      <c r="AJ395" s="244"/>
      <c r="AK395" s="244"/>
      <c r="AL395" s="6"/>
      <c r="AM395" s="243"/>
      <c r="AN395" s="243"/>
      <c r="AO395" s="243"/>
      <c r="AP395" s="243"/>
      <c r="AQ395" s="243"/>
    </row>
    <row r="396" spans="1:43" ht="45" customHeight="1">
      <c r="A396" s="243"/>
      <c r="B396" s="243"/>
      <c r="C396" s="243"/>
      <c r="D396" s="243"/>
      <c r="E396" s="243"/>
      <c r="F396" s="243"/>
      <c r="G396" s="243"/>
      <c r="H396" s="243"/>
      <c r="I396" s="243"/>
      <c r="J396" s="243"/>
      <c r="K396" s="243"/>
      <c r="L396" s="243"/>
      <c r="M396" s="243"/>
      <c r="N396" s="243"/>
      <c r="O396" s="244"/>
      <c r="P396" s="244"/>
      <c r="Q396" s="244"/>
      <c r="R396" s="244"/>
      <c r="S396" s="244"/>
      <c r="T396" s="244"/>
      <c r="U396" s="244"/>
      <c r="V396" s="244"/>
      <c r="W396" s="244"/>
      <c r="X396" s="244"/>
      <c r="Y396" s="244"/>
      <c r="Z396" s="244"/>
      <c r="AA396" s="244"/>
      <c r="AB396" s="244"/>
      <c r="AC396" s="244"/>
      <c r="AD396" s="244"/>
      <c r="AE396" s="244"/>
      <c r="AF396" s="244"/>
      <c r="AG396" s="244"/>
      <c r="AH396" s="244"/>
      <c r="AI396" s="244"/>
      <c r="AJ396" s="244"/>
      <c r="AK396" s="244"/>
      <c r="AL396" s="6"/>
      <c r="AM396" s="243"/>
      <c r="AN396" s="243"/>
      <c r="AO396" s="243"/>
      <c r="AP396" s="243"/>
      <c r="AQ396" s="243"/>
    </row>
    <row r="397" spans="1:43" ht="45" customHeight="1">
      <c r="A397" s="243"/>
      <c r="B397" s="243"/>
      <c r="C397" s="243"/>
      <c r="D397" s="243"/>
      <c r="E397" s="243"/>
      <c r="F397" s="243"/>
      <c r="G397" s="243"/>
      <c r="H397" s="243"/>
      <c r="I397" s="243"/>
      <c r="J397" s="243"/>
      <c r="K397" s="243"/>
      <c r="L397" s="243"/>
      <c r="M397" s="243"/>
      <c r="N397" s="243"/>
      <c r="O397" s="244"/>
      <c r="P397" s="244"/>
      <c r="Q397" s="244"/>
      <c r="R397" s="244"/>
      <c r="S397" s="244"/>
      <c r="T397" s="244"/>
      <c r="U397" s="244"/>
      <c r="V397" s="244"/>
      <c r="W397" s="244"/>
      <c r="X397" s="244"/>
      <c r="Y397" s="244"/>
      <c r="Z397" s="244"/>
      <c r="AA397" s="244"/>
      <c r="AB397" s="244"/>
      <c r="AC397" s="244"/>
      <c r="AD397" s="244"/>
      <c r="AE397" s="244"/>
      <c r="AF397" s="244"/>
      <c r="AG397" s="244"/>
      <c r="AH397" s="244"/>
      <c r="AI397" s="244"/>
      <c r="AJ397" s="244"/>
      <c r="AK397" s="244"/>
      <c r="AL397" s="6"/>
      <c r="AM397" s="243"/>
      <c r="AN397" s="243"/>
      <c r="AO397" s="243"/>
      <c r="AP397" s="243"/>
      <c r="AQ397" s="243"/>
    </row>
    <row r="398" spans="1:43" ht="45" customHeight="1">
      <c r="A398" s="243"/>
      <c r="B398" s="243"/>
      <c r="C398" s="243"/>
      <c r="D398" s="243"/>
      <c r="E398" s="243"/>
      <c r="F398" s="243"/>
      <c r="G398" s="243"/>
      <c r="H398" s="243"/>
      <c r="I398" s="243"/>
      <c r="J398" s="243"/>
      <c r="K398" s="243"/>
      <c r="L398" s="243"/>
      <c r="M398" s="243"/>
      <c r="N398" s="243"/>
      <c r="O398" s="244"/>
      <c r="P398" s="244"/>
      <c r="Q398" s="244"/>
      <c r="R398" s="244"/>
      <c r="S398" s="244"/>
      <c r="T398" s="244"/>
      <c r="U398" s="244"/>
      <c r="V398" s="244"/>
      <c r="W398" s="244"/>
      <c r="X398" s="244"/>
      <c r="Y398" s="244"/>
      <c r="Z398" s="244"/>
      <c r="AA398" s="244"/>
      <c r="AB398" s="244"/>
      <c r="AC398" s="244"/>
      <c r="AD398" s="244"/>
      <c r="AE398" s="244"/>
      <c r="AF398" s="244"/>
      <c r="AG398" s="244"/>
      <c r="AH398" s="244"/>
      <c r="AI398" s="244"/>
      <c r="AJ398" s="244"/>
      <c r="AK398" s="244"/>
      <c r="AL398" s="6"/>
      <c r="AM398" s="243"/>
      <c r="AN398" s="243"/>
      <c r="AO398" s="243"/>
      <c r="AP398" s="243"/>
      <c r="AQ398" s="243"/>
    </row>
    <row r="399" spans="1:43" ht="45" customHeight="1">
      <c r="A399" s="243"/>
      <c r="B399" s="243"/>
      <c r="C399" s="243"/>
      <c r="D399" s="243"/>
      <c r="E399" s="243"/>
      <c r="F399" s="243"/>
      <c r="G399" s="243"/>
      <c r="H399" s="243"/>
      <c r="I399" s="243"/>
      <c r="J399" s="243"/>
      <c r="K399" s="243"/>
      <c r="L399" s="243"/>
      <c r="M399" s="243"/>
      <c r="N399" s="243"/>
      <c r="O399" s="244"/>
      <c r="P399" s="244"/>
      <c r="Q399" s="244"/>
      <c r="R399" s="244"/>
      <c r="S399" s="244"/>
      <c r="T399" s="244"/>
      <c r="U399" s="244"/>
      <c r="V399" s="244"/>
      <c r="W399" s="244"/>
      <c r="X399" s="244"/>
      <c r="Y399" s="244"/>
      <c r="Z399" s="244"/>
      <c r="AA399" s="244"/>
      <c r="AB399" s="244"/>
      <c r="AC399" s="244"/>
      <c r="AD399" s="244"/>
      <c r="AE399" s="244"/>
      <c r="AF399" s="244"/>
      <c r="AG399" s="244"/>
      <c r="AH399" s="244"/>
      <c r="AI399" s="244"/>
      <c r="AJ399" s="244"/>
      <c r="AK399" s="244"/>
      <c r="AL399" s="6"/>
      <c r="AM399" s="243"/>
      <c r="AN399" s="243"/>
      <c r="AO399" s="243"/>
      <c r="AP399" s="243"/>
      <c r="AQ399" s="243"/>
    </row>
    <row r="400" spans="1:43" ht="45" customHeight="1">
      <c r="A400" s="243"/>
      <c r="B400" s="243"/>
      <c r="C400" s="243"/>
      <c r="D400" s="243"/>
      <c r="E400" s="243"/>
      <c r="F400" s="243"/>
      <c r="G400" s="243"/>
      <c r="H400" s="243"/>
      <c r="I400" s="243"/>
      <c r="J400" s="243"/>
      <c r="K400" s="243"/>
      <c r="L400" s="243"/>
      <c r="M400" s="243"/>
      <c r="N400" s="243"/>
      <c r="O400" s="244"/>
      <c r="P400" s="244"/>
      <c r="Q400" s="244"/>
      <c r="R400" s="244"/>
      <c r="S400" s="244"/>
      <c r="T400" s="244"/>
      <c r="U400" s="244"/>
      <c r="V400" s="244"/>
      <c r="W400" s="244"/>
      <c r="X400" s="244"/>
      <c r="Y400" s="244"/>
      <c r="Z400" s="244"/>
      <c r="AA400" s="244"/>
      <c r="AB400" s="244"/>
      <c r="AC400" s="244"/>
      <c r="AD400" s="244"/>
      <c r="AE400" s="244"/>
      <c r="AF400" s="244"/>
      <c r="AG400" s="244"/>
      <c r="AH400" s="244"/>
      <c r="AI400" s="244"/>
      <c r="AJ400" s="244"/>
      <c r="AK400" s="244"/>
      <c r="AL400" s="6"/>
      <c r="AM400" s="243"/>
      <c r="AN400" s="243"/>
      <c r="AO400" s="243"/>
      <c r="AP400" s="243"/>
      <c r="AQ400" s="243"/>
    </row>
    <row r="401" spans="1:43" ht="45" customHeight="1">
      <c r="A401" s="243"/>
      <c r="B401" s="243"/>
      <c r="C401" s="243"/>
      <c r="D401" s="243"/>
      <c r="E401" s="243"/>
      <c r="F401" s="243"/>
      <c r="G401" s="243"/>
      <c r="H401" s="243"/>
      <c r="I401" s="243"/>
      <c r="J401" s="243"/>
      <c r="K401" s="243"/>
      <c r="L401" s="243"/>
      <c r="M401" s="243"/>
      <c r="N401" s="243"/>
      <c r="O401" s="244"/>
      <c r="P401" s="244"/>
      <c r="Q401" s="244"/>
      <c r="R401" s="244"/>
      <c r="S401" s="244"/>
      <c r="T401" s="244"/>
      <c r="U401" s="244"/>
      <c r="V401" s="244"/>
      <c r="W401" s="244"/>
      <c r="X401" s="244"/>
      <c r="Y401" s="244"/>
      <c r="Z401" s="244"/>
      <c r="AA401" s="244"/>
      <c r="AB401" s="244"/>
      <c r="AC401" s="244"/>
      <c r="AD401" s="244"/>
      <c r="AE401" s="244"/>
      <c r="AF401" s="244"/>
      <c r="AG401" s="244"/>
      <c r="AH401" s="244"/>
      <c r="AI401" s="244"/>
      <c r="AJ401" s="244"/>
      <c r="AK401" s="244"/>
      <c r="AL401" s="6"/>
      <c r="AM401" s="243"/>
      <c r="AN401" s="243"/>
      <c r="AO401" s="243"/>
      <c r="AP401" s="243"/>
      <c r="AQ401" s="243"/>
    </row>
    <row r="402" spans="1:43" ht="45" customHeight="1">
      <c r="A402" s="243"/>
      <c r="B402" s="243"/>
      <c r="C402" s="243"/>
      <c r="D402" s="243"/>
      <c r="E402" s="243"/>
      <c r="F402" s="243"/>
      <c r="G402" s="243"/>
      <c r="H402" s="243"/>
      <c r="I402" s="243"/>
      <c r="J402" s="243"/>
      <c r="K402" s="243"/>
      <c r="L402" s="243"/>
      <c r="M402" s="243"/>
      <c r="N402" s="243"/>
      <c r="O402" s="244"/>
      <c r="P402" s="244"/>
      <c r="Q402" s="244"/>
      <c r="R402" s="244"/>
      <c r="S402" s="244"/>
      <c r="T402" s="244"/>
      <c r="U402" s="244"/>
      <c r="V402" s="244"/>
      <c r="W402" s="244"/>
      <c r="X402" s="244"/>
      <c r="Y402" s="244"/>
      <c r="Z402" s="244"/>
      <c r="AA402" s="244"/>
      <c r="AB402" s="244"/>
      <c r="AC402" s="244"/>
      <c r="AD402" s="244"/>
      <c r="AE402" s="244"/>
      <c r="AF402" s="244"/>
      <c r="AG402" s="244"/>
      <c r="AH402" s="244"/>
      <c r="AI402" s="244"/>
      <c r="AJ402" s="244"/>
      <c r="AK402" s="244"/>
      <c r="AL402" s="6"/>
      <c r="AM402" s="243"/>
      <c r="AN402" s="243"/>
      <c r="AO402" s="243"/>
      <c r="AP402" s="243"/>
      <c r="AQ402" s="243"/>
    </row>
    <row r="403" spans="1:43" ht="45" customHeight="1">
      <c r="A403" s="243"/>
      <c r="B403" s="243"/>
      <c r="C403" s="243"/>
      <c r="D403" s="243"/>
      <c r="E403" s="243"/>
      <c r="F403" s="243"/>
      <c r="G403" s="243"/>
      <c r="H403" s="243"/>
      <c r="I403" s="243"/>
      <c r="J403" s="243"/>
      <c r="K403" s="243"/>
      <c r="L403" s="243"/>
      <c r="M403" s="243"/>
      <c r="N403" s="243"/>
      <c r="O403" s="244"/>
      <c r="P403" s="244"/>
      <c r="Q403" s="244"/>
      <c r="R403" s="244"/>
      <c r="S403" s="244"/>
      <c r="T403" s="244"/>
      <c r="U403" s="244"/>
      <c r="V403" s="244"/>
      <c r="W403" s="244"/>
      <c r="X403" s="244"/>
      <c r="Y403" s="244"/>
      <c r="Z403" s="244"/>
      <c r="AA403" s="244"/>
      <c r="AB403" s="244"/>
      <c r="AC403" s="244"/>
      <c r="AD403" s="244"/>
      <c r="AE403" s="244"/>
      <c r="AF403" s="244"/>
      <c r="AG403" s="244"/>
      <c r="AH403" s="244"/>
      <c r="AI403" s="244"/>
      <c r="AJ403" s="244"/>
      <c r="AK403" s="244"/>
      <c r="AL403" s="6"/>
      <c r="AM403" s="243"/>
      <c r="AN403" s="243"/>
      <c r="AO403" s="243"/>
      <c r="AP403" s="243"/>
      <c r="AQ403" s="243"/>
    </row>
    <row r="404" spans="1:43" ht="45" customHeight="1">
      <c r="A404" s="243"/>
      <c r="B404" s="243"/>
      <c r="C404" s="243"/>
      <c r="D404" s="243"/>
      <c r="E404" s="243"/>
      <c r="F404" s="243"/>
      <c r="G404" s="243"/>
      <c r="H404" s="243"/>
      <c r="I404" s="243"/>
      <c r="J404" s="243"/>
      <c r="K404" s="243"/>
      <c r="L404" s="243"/>
      <c r="M404" s="243"/>
      <c r="N404" s="243"/>
      <c r="O404" s="244"/>
      <c r="P404" s="244"/>
      <c r="Q404" s="244"/>
      <c r="R404" s="244"/>
      <c r="S404" s="244"/>
      <c r="T404" s="244"/>
      <c r="U404" s="244"/>
      <c r="V404" s="244"/>
      <c r="W404" s="244"/>
      <c r="X404" s="244"/>
      <c r="Y404" s="244"/>
      <c r="Z404" s="244"/>
      <c r="AA404" s="244"/>
      <c r="AB404" s="244"/>
      <c r="AC404" s="244"/>
      <c r="AD404" s="244"/>
      <c r="AE404" s="244"/>
      <c r="AF404" s="244"/>
      <c r="AG404" s="244"/>
      <c r="AH404" s="244"/>
      <c r="AI404" s="244"/>
      <c r="AJ404" s="244"/>
      <c r="AK404" s="244"/>
      <c r="AL404" s="6"/>
      <c r="AM404" s="243"/>
      <c r="AN404" s="243"/>
      <c r="AO404" s="243"/>
      <c r="AP404" s="243"/>
      <c r="AQ404" s="243"/>
    </row>
    <row r="405" spans="1:43" ht="45" customHeight="1">
      <c r="A405" s="243"/>
      <c r="B405" s="243"/>
      <c r="C405" s="243"/>
      <c r="D405" s="243"/>
      <c r="E405" s="243"/>
      <c r="F405" s="243"/>
      <c r="G405" s="243"/>
      <c r="H405" s="243"/>
      <c r="I405" s="243"/>
      <c r="J405" s="243"/>
      <c r="K405" s="243"/>
      <c r="L405" s="243"/>
      <c r="M405" s="243"/>
      <c r="N405" s="243"/>
      <c r="O405" s="244"/>
      <c r="P405" s="244"/>
      <c r="Q405" s="244"/>
      <c r="R405" s="244"/>
      <c r="S405" s="244"/>
      <c r="T405" s="244"/>
      <c r="U405" s="244"/>
      <c r="V405" s="244"/>
      <c r="W405" s="244"/>
      <c r="X405" s="244"/>
      <c r="Y405" s="244"/>
      <c r="Z405" s="244"/>
      <c r="AA405" s="244"/>
      <c r="AB405" s="244"/>
      <c r="AC405" s="244"/>
      <c r="AD405" s="244"/>
      <c r="AE405" s="244"/>
      <c r="AF405" s="244"/>
      <c r="AG405" s="244"/>
      <c r="AH405" s="244"/>
      <c r="AI405" s="244"/>
      <c r="AJ405" s="244"/>
      <c r="AK405" s="244"/>
      <c r="AL405" s="6"/>
      <c r="AM405" s="243"/>
      <c r="AN405" s="243"/>
      <c r="AO405" s="243"/>
      <c r="AP405" s="243"/>
      <c r="AQ405" s="243"/>
    </row>
    <row r="406" spans="1:43" ht="45" customHeight="1">
      <c r="A406" s="243"/>
      <c r="B406" s="243"/>
      <c r="C406" s="243"/>
      <c r="D406" s="243"/>
      <c r="E406" s="243"/>
      <c r="F406" s="243"/>
      <c r="G406" s="243"/>
      <c r="H406" s="243"/>
      <c r="I406" s="243"/>
      <c r="J406" s="243"/>
      <c r="K406" s="243"/>
      <c r="L406" s="243"/>
      <c r="M406" s="243"/>
      <c r="N406" s="243"/>
      <c r="O406" s="244"/>
      <c r="P406" s="244"/>
      <c r="Q406" s="244"/>
      <c r="R406" s="244"/>
      <c r="S406" s="244"/>
      <c r="T406" s="244"/>
      <c r="U406" s="244"/>
      <c r="V406" s="244"/>
      <c r="W406" s="244"/>
      <c r="X406" s="244"/>
      <c r="Y406" s="244"/>
      <c r="Z406" s="244"/>
      <c r="AA406" s="244"/>
      <c r="AB406" s="244"/>
      <c r="AC406" s="244"/>
      <c r="AD406" s="244"/>
      <c r="AE406" s="244"/>
      <c r="AF406" s="244"/>
      <c r="AG406" s="244"/>
      <c r="AH406" s="244"/>
      <c r="AI406" s="244"/>
      <c r="AJ406" s="244"/>
      <c r="AK406" s="244"/>
      <c r="AL406" s="6"/>
      <c r="AM406" s="243"/>
      <c r="AN406" s="243"/>
      <c r="AO406" s="243"/>
      <c r="AP406" s="243"/>
      <c r="AQ406" s="243"/>
    </row>
    <row r="407" spans="1:43" ht="45" customHeight="1">
      <c r="A407" s="243"/>
      <c r="B407" s="243"/>
      <c r="C407" s="243"/>
      <c r="D407" s="243"/>
      <c r="E407" s="243"/>
      <c r="F407" s="243"/>
      <c r="G407" s="243"/>
      <c r="H407" s="243"/>
      <c r="I407" s="243"/>
      <c r="J407" s="243"/>
      <c r="K407" s="243"/>
      <c r="L407" s="243"/>
      <c r="M407" s="243"/>
      <c r="N407" s="243"/>
      <c r="O407" s="244"/>
      <c r="P407" s="244"/>
      <c r="Q407" s="244"/>
      <c r="R407" s="244"/>
      <c r="S407" s="244"/>
      <c r="T407" s="244"/>
      <c r="U407" s="244"/>
      <c r="V407" s="244"/>
      <c r="W407" s="244"/>
      <c r="X407" s="244"/>
      <c r="Y407" s="244"/>
      <c r="Z407" s="244"/>
      <c r="AA407" s="244"/>
      <c r="AB407" s="244"/>
      <c r="AC407" s="244"/>
      <c r="AD407" s="244"/>
      <c r="AE407" s="244"/>
      <c r="AF407" s="244"/>
      <c r="AG407" s="244"/>
      <c r="AH407" s="244"/>
      <c r="AI407" s="244"/>
      <c r="AJ407" s="244"/>
      <c r="AK407" s="244"/>
      <c r="AL407" s="6"/>
      <c r="AM407" s="243"/>
      <c r="AN407" s="243"/>
      <c r="AO407" s="243"/>
      <c r="AP407" s="243"/>
      <c r="AQ407" s="243"/>
    </row>
    <row r="408" spans="1:43" ht="45" customHeight="1">
      <c r="A408" s="243"/>
      <c r="B408" s="243"/>
      <c r="C408" s="243"/>
      <c r="D408" s="243"/>
      <c r="E408" s="243"/>
      <c r="F408" s="243"/>
      <c r="G408" s="243"/>
      <c r="H408" s="243"/>
      <c r="I408" s="243"/>
      <c r="J408" s="243"/>
      <c r="K408" s="243"/>
      <c r="L408" s="243"/>
      <c r="M408" s="243"/>
      <c r="N408" s="243"/>
      <c r="O408" s="244"/>
      <c r="P408" s="244"/>
      <c r="Q408" s="244"/>
      <c r="R408" s="244"/>
      <c r="S408" s="244"/>
      <c r="T408" s="244"/>
      <c r="U408" s="244"/>
      <c r="V408" s="244"/>
      <c r="W408" s="244"/>
      <c r="X408" s="244"/>
      <c r="Y408" s="244"/>
      <c r="Z408" s="244"/>
      <c r="AA408" s="244"/>
      <c r="AB408" s="244"/>
      <c r="AC408" s="244"/>
      <c r="AD408" s="244"/>
      <c r="AE408" s="244"/>
      <c r="AF408" s="244"/>
      <c r="AG408" s="244"/>
      <c r="AH408" s="244"/>
      <c r="AI408" s="244"/>
      <c r="AJ408" s="244"/>
      <c r="AK408" s="244"/>
      <c r="AL408" s="6"/>
      <c r="AM408" s="243"/>
      <c r="AN408" s="243"/>
      <c r="AO408" s="243"/>
      <c r="AP408" s="243"/>
      <c r="AQ408" s="243"/>
    </row>
    <row r="409" spans="1:43" ht="45" customHeight="1">
      <c r="A409" s="243"/>
      <c r="B409" s="243"/>
      <c r="C409" s="243"/>
      <c r="D409" s="243"/>
      <c r="E409" s="243"/>
      <c r="F409" s="243"/>
      <c r="G409" s="243"/>
      <c r="H409" s="243"/>
      <c r="I409" s="243"/>
      <c r="J409" s="243"/>
      <c r="K409" s="243"/>
      <c r="L409" s="243"/>
      <c r="M409" s="243"/>
      <c r="N409" s="243"/>
      <c r="O409" s="244"/>
      <c r="P409" s="244"/>
      <c r="Q409" s="244"/>
      <c r="R409" s="244"/>
      <c r="S409" s="244"/>
      <c r="T409" s="244"/>
      <c r="U409" s="244"/>
      <c r="V409" s="244"/>
      <c r="W409" s="244"/>
      <c r="X409" s="244"/>
      <c r="Y409" s="244"/>
      <c r="Z409" s="244"/>
      <c r="AA409" s="244"/>
      <c r="AB409" s="244"/>
      <c r="AC409" s="244"/>
      <c r="AD409" s="244"/>
      <c r="AE409" s="244"/>
      <c r="AF409" s="244"/>
      <c r="AG409" s="244"/>
      <c r="AH409" s="244"/>
      <c r="AI409" s="244"/>
      <c r="AJ409" s="244"/>
      <c r="AK409" s="244"/>
      <c r="AL409" s="6"/>
      <c r="AM409" s="243"/>
      <c r="AN409" s="243"/>
      <c r="AO409" s="243"/>
      <c r="AP409" s="243"/>
      <c r="AQ409" s="243"/>
    </row>
    <row r="410" spans="1:43" ht="45" customHeight="1">
      <c r="A410" s="243"/>
      <c r="B410" s="243"/>
      <c r="C410" s="243"/>
      <c r="D410" s="243"/>
      <c r="E410" s="243"/>
      <c r="F410" s="243"/>
      <c r="G410" s="243"/>
      <c r="H410" s="243"/>
      <c r="I410" s="243"/>
      <c r="J410" s="243"/>
      <c r="K410" s="243"/>
      <c r="L410" s="243"/>
      <c r="M410" s="243"/>
      <c r="N410" s="243"/>
      <c r="O410" s="244"/>
      <c r="P410" s="244"/>
      <c r="Q410" s="244"/>
      <c r="R410" s="244"/>
      <c r="S410" s="244"/>
      <c r="T410" s="244"/>
      <c r="U410" s="244"/>
      <c r="V410" s="244"/>
      <c r="W410" s="244"/>
      <c r="X410" s="244"/>
      <c r="Y410" s="244"/>
      <c r="Z410" s="244"/>
      <c r="AA410" s="244"/>
      <c r="AB410" s="244"/>
      <c r="AC410" s="244"/>
      <c r="AD410" s="244"/>
      <c r="AE410" s="244"/>
      <c r="AF410" s="244"/>
      <c r="AG410" s="244"/>
      <c r="AH410" s="244"/>
      <c r="AI410" s="244"/>
      <c r="AJ410" s="244"/>
      <c r="AK410" s="244"/>
      <c r="AL410" s="6"/>
      <c r="AM410" s="243"/>
      <c r="AN410" s="243"/>
      <c r="AO410" s="243"/>
      <c r="AP410" s="243"/>
      <c r="AQ410" s="243"/>
    </row>
    <row r="411" spans="1:43" ht="45" customHeight="1">
      <c r="A411" s="243"/>
      <c r="B411" s="243"/>
      <c r="C411" s="243"/>
      <c r="D411" s="243"/>
      <c r="E411" s="243"/>
      <c r="F411" s="243"/>
      <c r="G411" s="243"/>
      <c r="H411" s="243"/>
      <c r="I411" s="243"/>
      <c r="J411" s="243"/>
      <c r="K411" s="243"/>
      <c r="L411" s="243"/>
      <c r="M411" s="243"/>
      <c r="N411" s="243"/>
      <c r="O411" s="244"/>
      <c r="P411" s="244"/>
      <c r="Q411" s="244"/>
      <c r="R411" s="244"/>
      <c r="S411" s="244"/>
      <c r="T411" s="244"/>
      <c r="U411" s="244"/>
      <c r="V411" s="244"/>
      <c r="W411" s="244"/>
      <c r="X411" s="244"/>
      <c r="Y411" s="244"/>
      <c r="Z411" s="244"/>
      <c r="AA411" s="244"/>
      <c r="AB411" s="244"/>
      <c r="AC411" s="244"/>
      <c r="AD411" s="244"/>
      <c r="AE411" s="244"/>
      <c r="AF411" s="244"/>
      <c r="AG411" s="244"/>
      <c r="AH411" s="244"/>
      <c r="AI411" s="244"/>
      <c r="AJ411" s="244"/>
      <c r="AK411" s="244"/>
      <c r="AL411" s="6"/>
      <c r="AM411" s="243"/>
      <c r="AN411" s="243"/>
      <c r="AO411" s="243"/>
      <c r="AP411" s="243"/>
      <c r="AQ411" s="243"/>
    </row>
    <row r="412" spans="1:43" ht="45" customHeight="1">
      <c r="A412" s="243"/>
      <c r="B412" s="243"/>
      <c r="C412" s="243"/>
      <c r="D412" s="243"/>
      <c r="E412" s="243"/>
      <c r="F412" s="243"/>
      <c r="G412" s="243"/>
      <c r="H412" s="243"/>
      <c r="I412" s="243"/>
      <c r="J412" s="243"/>
      <c r="K412" s="243"/>
      <c r="L412" s="243"/>
      <c r="M412" s="243"/>
      <c r="N412" s="243"/>
      <c r="O412" s="244"/>
      <c r="P412" s="244"/>
      <c r="Q412" s="244"/>
      <c r="R412" s="244"/>
      <c r="S412" s="244"/>
      <c r="T412" s="244"/>
      <c r="U412" s="244"/>
      <c r="V412" s="244"/>
      <c r="W412" s="244"/>
      <c r="X412" s="244"/>
      <c r="Y412" s="244"/>
      <c r="Z412" s="244"/>
      <c r="AA412" s="244"/>
      <c r="AB412" s="244"/>
      <c r="AC412" s="244"/>
      <c r="AD412" s="244"/>
      <c r="AE412" s="244"/>
      <c r="AF412" s="244"/>
      <c r="AG412" s="244"/>
      <c r="AH412" s="244"/>
      <c r="AI412" s="244"/>
      <c r="AJ412" s="244"/>
      <c r="AK412" s="244"/>
      <c r="AL412" s="6"/>
      <c r="AM412" s="243"/>
      <c r="AN412" s="243"/>
      <c r="AO412" s="243"/>
      <c r="AP412" s="243"/>
      <c r="AQ412" s="243"/>
    </row>
    <row r="413" spans="1:43" ht="45" customHeight="1">
      <c r="A413" s="243"/>
      <c r="B413" s="243"/>
      <c r="C413" s="243"/>
      <c r="D413" s="243"/>
      <c r="E413" s="243"/>
      <c r="F413" s="243"/>
      <c r="G413" s="243"/>
      <c r="H413" s="243"/>
      <c r="I413" s="243"/>
      <c r="J413" s="243"/>
      <c r="K413" s="243"/>
      <c r="L413" s="243"/>
      <c r="M413" s="243"/>
      <c r="N413" s="243"/>
      <c r="O413" s="244"/>
      <c r="P413" s="244"/>
      <c r="Q413" s="244"/>
      <c r="R413" s="244"/>
      <c r="S413" s="244"/>
      <c r="T413" s="244"/>
      <c r="U413" s="244"/>
      <c r="V413" s="244"/>
      <c r="W413" s="244"/>
      <c r="X413" s="244"/>
      <c r="Y413" s="244"/>
      <c r="Z413" s="244"/>
      <c r="AA413" s="244"/>
      <c r="AB413" s="244"/>
      <c r="AC413" s="244"/>
      <c r="AD413" s="244"/>
      <c r="AE413" s="244"/>
      <c r="AF413" s="244"/>
      <c r="AG413" s="244"/>
      <c r="AH413" s="244"/>
      <c r="AI413" s="244"/>
      <c r="AJ413" s="244"/>
      <c r="AK413" s="244"/>
      <c r="AL413" s="6"/>
      <c r="AM413" s="243"/>
      <c r="AN413" s="243"/>
      <c r="AO413" s="243"/>
      <c r="AP413" s="243"/>
      <c r="AQ413" s="243"/>
    </row>
    <row r="414" spans="1:43" ht="45" customHeight="1">
      <c r="A414" s="243"/>
      <c r="B414" s="243"/>
      <c r="C414" s="243"/>
      <c r="D414" s="243"/>
      <c r="E414" s="243"/>
      <c r="F414" s="243"/>
      <c r="G414" s="243"/>
      <c r="H414" s="243"/>
      <c r="I414" s="243"/>
      <c r="J414" s="243"/>
      <c r="K414" s="243"/>
      <c r="L414" s="243"/>
      <c r="M414" s="243"/>
      <c r="N414" s="243"/>
      <c r="O414" s="244"/>
      <c r="P414" s="244"/>
      <c r="Q414" s="244"/>
      <c r="R414" s="244"/>
      <c r="S414" s="244"/>
      <c r="T414" s="244"/>
      <c r="U414" s="244"/>
      <c r="V414" s="244"/>
      <c r="W414" s="244"/>
      <c r="X414" s="244"/>
      <c r="Y414" s="244"/>
      <c r="Z414" s="244"/>
      <c r="AA414" s="244"/>
      <c r="AB414" s="244"/>
      <c r="AC414" s="244"/>
      <c r="AD414" s="244"/>
      <c r="AE414" s="244"/>
      <c r="AF414" s="244"/>
      <c r="AG414" s="244"/>
      <c r="AH414" s="244"/>
      <c r="AI414" s="244"/>
      <c r="AJ414" s="244"/>
      <c r="AK414" s="244"/>
      <c r="AL414" s="6"/>
      <c r="AM414" s="243"/>
      <c r="AN414" s="243"/>
      <c r="AO414" s="243"/>
      <c r="AP414" s="243"/>
      <c r="AQ414" s="243"/>
    </row>
    <row r="415" spans="1:43" ht="45" customHeight="1">
      <c r="A415" s="243"/>
      <c r="B415" s="243"/>
      <c r="C415" s="243"/>
      <c r="D415" s="243"/>
      <c r="E415" s="243"/>
      <c r="F415" s="243"/>
      <c r="G415" s="243"/>
      <c r="H415" s="243"/>
      <c r="I415" s="243"/>
      <c r="J415" s="243"/>
      <c r="K415" s="243"/>
      <c r="L415" s="243"/>
      <c r="M415" s="243"/>
      <c r="N415" s="243"/>
      <c r="O415" s="244"/>
      <c r="P415" s="244"/>
      <c r="Q415" s="244"/>
      <c r="R415" s="244"/>
      <c r="S415" s="244"/>
      <c r="T415" s="244"/>
      <c r="U415" s="244"/>
      <c r="V415" s="244"/>
      <c r="W415" s="244"/>
      <c r="X415" s="244"/>
      <c r="Y415" s="244"/>
      <c r="Z415" s="244"/>
      <c r="AA415" s="244"/>
      <c r="AB415" s="244"/>
      <c r="AC415" s="244"/>
      <c r="AD415" s="244"/>
      <c r="AE415" s="244"/>
      <c r="AF415" s="244"/>
      <c r="AG415" s="244"/>
      <c r="AH415" s="244"/>
      <c r="AI415" s="244"/>
      <c r="AJ415" s="244"/>
      <c r="AK415" s="244"/>
      <c r="AL415" s="6"/>
      <c r="AM415" s="243"/>
      <c r="AN415" s="243"/>
      <c r="AO415" s="243"/>
      <c r="AP415" s="243"/>
      <c r="AQ415" s="243"/>
    </row>
    <row r="416" spans="1:43" ht="45" customHeight="1">
      <c r="A416" s="243"/>
      <c r="B416" s="243"/>
      <c r="C416" s="243"/>
      <c r="D416" s="243"/>
      <c r="E416" s="243"/>
      <c r="F416" s="243"/>
      <c r="G416" s="243"/>
      <c r="H416" s="243"/>
      <c r="I416" s="243"/>
      <c r="J416" s="243"/>
      <c r="K416" s="243"/>
      <c r="L416" s="243"/>
      <c r="M416" s="243"/>
      <c r="N416" s="243"/>
      <c r="O416" s="244"/>
      <c r="P416" s="244"/>
      <c r="Q416" s="244"/>
      <c r="R416" s="244"/>
      <c r="S416" s="244"/>
      <c r="T416" s="244"/>
      <c r="U416" s="244"/>
      <c r="V416" s="244"/>
      <c r="W416" s="244"/>
      <c r="X416" s="244"/>
      <c r="Y416" s="244"/>
      <c r="Z416" s="244"/>
      <c r="AA416" s="244"/>
      <c r="AB416" s="244"/>
      <c r="AC416" s="244"/>
      <c r="AD416" s="244"/>
      <c r="AE416" s="244"/>
      <c r="AF416" s="244"/>
      <c r="AG416" s="244"/>
      <c r="AH416" s="244"/>
      <c r="AI416" s="244"/>
      <c r="AJ416" s="244"/>
      <c r="AK416" s="244"/>
      <c r="AL416" s="6"/>
      <c r="AM416" s="243"/>
      <c r="AN416" s="243"/>
      <c r="AO416" s="243"/>
      <c r="AP416" s="243"/>
      <c r="AQ416" s="243"/>
    </row>
    <row r="417" spans="1:43" ht="45" customHeight="1">
      <c r="A417" s="243"/>
      <c r="B417" s="243"/>
      <c r="C417" s="243"/>
      <c r="D417" s="243"/>
      <c r="E417" s="243"/>
      <c r="F417" s="243"/>
      <c r="G417" s="243"/>
      <c r="H417" s="243"/>
      <c r="I417" s="243"/>
      <c r="J417" s="243"/>
      <c r="K417" s="243"/>
      <c r="L417" s="243"/>
      <c r="M417" s="243"/>
      <c r="N417" s="243"/>
      <c r="O417" s="244"/>
      <c r="P417" s="244"/>
      <c r="Q417" s="244"/>
      <c r="R417" s="244"/>
      <c r="S417" s="244"/>
      <c r="T417" s="244"/>
      <c r="U417" s="244"/>
      <c r="V417" s="244"/>
      <c r="W417" s="244"/>
      <c r="X417" s="244"/>
      <c r="Y417" s="244"/>
      <c r="Z417" s="244"/>
      <c r="AA417" s="244"/>
      <c r="AB417" s="244"/>
      <c r="AC417" s="244"/>
      <c r="AD417" s="244"/>
      <c r="AE417" s="244"/>
      <c r="AF417" s="244"/>
      <c r="AG417" s="244"/>
      <c r="AH417" s="244"/>
      <c r="AI417" s="244"/>
      <c r="AJ417" s="244"/>
      <c r="AK417" s="244"/>
      <c r="AL417" s="6"/>
      <c r="AM417" s="243"/>
      <c r="AN417" s="243"/>
      <c r="AO417" s="243"/>
      <c r="AP417" s="243"/>
      <c r="AQ417" s="243"/>
    </row>
    <row r="418" spans="1:43" ht="45" customHeight="1">
      <c r="A418" s="243"/>
      <c r="B418" s="243"/>
      <c r="C418" s="243"/>
      <c r="D418" s="243"/>
      <c r="E418" s="243"/>
      <c r="F418" s="243"/>
      <c r="G418" s="243"/>
      <c r="H418" s="243"/>
      <c r="I418" s="243"/>
      <c r="J418" s="243"/>
      <c r="K418" s="243"/>
      <c r="L418" s="243"/>
      <c r="M418" s="243"/>
      <c r="N418" s="243"/>
      <c r="O418" s="244"/>
      <c r="P418" s="244"/>
      <c r="Q418" s="244"/>
      <c r="R418" s="244"/>
      <c r="S418" s="244"/>
      <c r="T418" s="244"/>
      <c r="U418" s="244"/>
      <c r="V418" s="244"/>
      <c r="W418" s="244"/>
      <c r="X418" s="244"/>
      <c r="Y418" s="244"/>
      <c r="Z418" s="244"/>
      <c r="AA418" s="244"/>
      <c r="AB418" s="244"/>
      <c r="AC418" s="244"/>
      <c r="AD418" s="244"/>
      <c r="AE418" s="244"/>
      <c r="AF418" s="244"/>
      <c r="AG418" s="244"/>
      <c r="AH418" s="244"/>
      <c r="AI418" s="244"/>
      <c r="AJ418" s="244"/>
      <c r="AK418" s="244"/>
      <c r="AL418" s="6"/>
      <c r="AM418" s="243"/>
      <c r="AN418" s="243"/>
      <c r="AO418" s="243"/>
      <c r="AP418" s="243"/>
      <c r="AQ418" s="243"/>
    </row>
    <row r="419" spans="1:43" ht="45" customHeight="1">
      <c r="A419" s="243"/>
      <c r="B419" s="243"/>
      <c r="C419" s="243"/>
      <c r="D419" s="243"/>
      <c r="E419" s="243"/>
      <c r="F419" s="243"/>
      <c r="G419" s="243"/>
      <c r="H419" s="243"/>
      <c r="I419" s="243"/>
      <c r="J419" s="243"/>
      <c r="K419" s="243"/>
      <c r="L419" s="243"/>
      <c r="M419" s="243"/>
      <c r="N419" s="243"/>
      <c r="O419" s="244"/>
      <c r="P419" s="244"/>
      <c r="Q419" s="244"/>
      <c r="R419" s="244"/>
      <c r="S419" s="244"/>
      <c r="T419" s="244"/>
      <c r="U419" s="244"/>
      <c r="V419" s="244"/>
      <c r="W419" s="244"/>
      <c r="X419" s="244"/>
      <c r="Y419" s="244"/>
      <c r="Z419" s="244"/>
      <c r="AA419" s="244"/>
      <c r="AB419" s="244"/>
      <c r="AC419" s="244"/>
      <c r="AD419" s="244"/>
      <c r="AE419" s="244"/>
      <c r="AF419" s="244"/>
      <c r="AG419" s="244"/>
      <c r="AH419" s="244"/>
      <c r="AI419" s="244"/>
      <c r="AJ419" s="244"/>
      <c r="AK419" s="244"/>
      <c r="AL419" s="6"/>
      <c r="AM419" s="243"/>
      <c r="AN419" s="243"/>
      <c r="AO419" s="243"/>
      <c r="AP419" s="243"/>
      <c r="AQ419" s="243"/>
    </row>
    <row r="420" spans="1:43" ht="45" customHeight="1">
      <c r="A420" s="243"/>
      <c r="B420" s="243"/>
      <c r="C420" s="243"/>
      <c r="D420" s="243"/>
      <c r="E420" s="243"/>
      <c r="F420" s="243"/>
      <c r="G420" s="243"/>
      <c r="H420" s="243"/>
      <c r="I420" s="243"/>
      <c r="J420" s="243"/>
      <c r="K420" s="243"/>
      <c r="L420" s="243"/>
      <c r="M420" s="243"/>
      <c r="N420" s="243"/>
      <c r="O420" s="244"/>
      <c r="P420" s="244"/>
      <c r="Q420" s="244"/>
      <c r="R420" s="244"/>
      <c r="S420" s="244"/>
      <c r="T420" s="244"/>
      <c r="U420" s="244"/>
      <c r="V420" s="244"/>
      <c r="W420" s="244"/>
      <c r="X420" s="244"/>
      <c r="Y420" s="244"/>
      <c r="Z420" s="244"/>
      <c r="AA420" s="244"/>
      <c r="AB420" s="244"/>
      <c r="AC420" s="244"/>
      <c r="AD420" s="244"/>
      <c r="AE420" s="244"/>
      <c r="AF420" s="244"/>
      <c r="AG420" s="244"/>
      <c r="AH420" s="244"/>
      <c r="AI420" s="244"/>
      <c r="AJ420" s="244"/>
      <c r="AK420" s="244"/>
      <c r="AL420" s="6"/>
      <c r="AM420" s="243"/>
      <c r="AN420" s="243"/>
      <c r="AO420" s="243"/>
      <c r="AP420" s="243"/>
      <c r="AQ420" s="243"/>
    </row>
    <row r="421" spans="1:43" ht="45" customHeight="1">
      <c r="A421" s="243"/>
      <c r="B421" s="243"/>
      <c r="C421" s="243"/>
      <c r="D421" s="243"/>
      <c r="E421" s="243"/>
      <c r="F421" s="243"/>
      <c r="G421" s="243"/>
      <c r="H421" s="243"/>
      <c r="I421" s="243"/>
      <c r="J421" s="243"/>
      <c r="K421" s="243"/>
      <c r="L421" s="243"/>
      <c r="M421" s="243"/>
      <c r="N421" s="243"/>
      <c r="O421" s="244"/>
      <c r="P421" s="244"/>
      <c r="Q421" s="244"/>
      <c r="R421" s="244"/>
      <c r="S421" s="244"/>
      <c r="T421" s="244"/>
      <c r="U421" s="244"/>
      <c r="V421" s="244"/>
      <c r="W421" s="244"/>
      <c r="X421" s="244"/>
      <c r="Y421" s="244"/>
      <c r="Z421" s="244"/>
      <c r="AA421" s="244"/>
      <c r="AB421" s="244"/>
      <c r="AC421" s="244"/>
      <c r="AD421" s="244"/>
      <c r="AE421" s="244"/>
      <c r="AF421" s="244"/>
      <c r="AG421" s="244"/>
      <c r="AH421" s="244"/>
      <c r="AI421" s="244"/>
      <c r="AJ421" s="244"/>
      <c r="AK421" s="244"/>
      <c r="AL421" s="6"/>
      <c r="AM421" s="243"/>
      <c r="AN421" s="243"/>
      <c r="AO421" s="243"/>
      <c r="AP421" s="243"/>
      <c r="AQ421" s="243"/>
    </row>
    <row r="422" spans="1:43" ht="45" customHeight="1">
      <c r="A422" s="243"/>
      <c r="B422" s="243"/>
      <c r="C422" s="243"/>
      <c r="D422" s="243"/>
      <c r="E422" s="243"/>
      <c r="F422" s="243"/>
      <c r="G422" s="243"/>
      <c r="H422" s="243"/>
      <c r="I422" s="243"/>
      <c r="J422" s="243"/>
      <c r="K422" s="243"/>
      <c r="L422" s="243"/>
      <c r="M422" s="243"/>
      <c r="N422" s="243"/>
      <c r="O422" s="244"/>
      <c r="P422" s="244"/>
      <c r="Q422" s="244"/>
      <c r="R422" s="244"/>
      <c r="S422" s="244"/>
      <c r="T422" s="244"/>
      <c r="U422" s="244"/>
      <c r="V422" s="244"/>
      <c r="W422" s="244"/>
      <c r="X422" s="244"/>
      <c r="Y422" s="244"/>
      <c r="Z422" s="244"/>
      <c r="AA422" s="244"/>
      <c r="AB422" s="244"/>
      <c r="AC422" s="244"/>
      <c r="AD422" s="244"/>
      <c r="AE422" s="244"/>
      <c r="AF422" s="244"/>
      <c r="AG422" s="244"/>
      <c r="AH422" s="244"/>
      <c r="AI422" s="244"/>
      <c r="AJ422" s="244"/>
      <c r="AK422" s="244"/>
      <c r="AL422" s="6"/>
      <c r="AM422" s="243"/>
      <c r="AN422" s="243"/>
      <c r="AO422" s="243"/>
      <c r="AP422" s="243"/>
      <c r="AQ422" s="243"/>
    </row>
    <row r="423" spans="1:43" ht="45" customHeight="1">
      <c r="A423" s="243"/>
      <c r="B423" s="243"/>
      <c r="C423" s="243"/>
      <c r="D423" s="243"/>
      <c r="E423" s="243"/>
      <c r="F423" s="243"/>
      <c r="G423" s="243"/>
      <c r="H423" s="243"/>
      <c r="I423" s="243"/>
      <c r="J423" s="243"/>
      <c r="K423" s="243"/>
      <c r="L423" s="243"/>
      <c r="M423" s="243"/>
      <c r="N423" s="243"/>
      <c r="O423" s="244"/>
      <c r="P423" s="244"/>
      <c r="Q423" s="244"/>
      <c r="R423" s="244"/>
      <c r="S423" s="244"/>
      <c r="T423" s="244"/>
      <c r="U423" s="244"/>
      <c r="V423" s="244"/>
      <c r="W423" s="244"/>
      <c r="X423" s="244"/>
      <c r="Y423" s="244"/>
      <c r="Z423" s="244"/>
      <c r="AA423" s="244"/>
      <c r="AB423" s="244"/>
      <c r="AC423" s="244"/>
      <c r="AD423" s="244"/>
      <c r="AE423" s="244"/>
      <c r="AF423" s="244"/>
      <c r="AG423" s="244"/>
      <c r="AH423" s="244"/>
      <c r="AI423" s="244"/>
      <c r="AJ423" s="244"/>
      <c r="AK423" s="244"/>
      <c r="AL423" s="6"/>
      <c r="AM423" s="243"/>
      <c r="AN423" s="243"/>
      <c r="AO423" s="243"/>
      <c r="AP423" s="243"/>
      <c r="AQ423" s="243"/>
    </row>
    <row r="424" spans="1:43" ht="45" customHeight="1">
      <c r="A424" s="243"/>
      <c r="B424" s="243"/>
      <c r="C424" s="243"/>
      <c r="D424" s="243"/>
      <c r="E424" s="243"/>
      <c r="F424" s="243"/>
      <c r="G424" s="243"/>
      <c r="H424" s="243"/>
      <c r="I424" s="243"/>
      <c r="J424" s="243"/>
      <c r="K424" s="243"/>
      <c r="L424" s="243"/>
      <c r="M424" s="243"/>
      <c r="N424" s="243"/>
      <c r="O424" s="244"/>
      <c r="P424" s="244"/>
      <c r="Q424" s="244"/>
      <c r="R424" s="244"/>
      <c r="S424" s="244"/>
      <c r="T424" s="244"/>
      <c r="U424" s="244"/>
      <c r="V424" s="244"/>
      <c r="W424" s="244"/>
      <c r="X424" s="244"/>
      <c r="Y424" s="244"/>
      <c r="Z424" s="244"/>
      <c r="AA424" s="244"/>
      <c r="AB424" s="244"/>
      <c r="AC424" s="244"/>
      <c r="AD424" s="244"/>
      <c r="AE424" s="244"/>
      <c r="AF424" s="244"/>
      <c r="AG424" s="244"/>
      <c r="AH424" s="244"/>
      <c r="AI424" s="244"/>
      <c r="AJ424" s="244"/>
      <c r="AK424" s="244"/>
      <c r="AL424" s="6"/>
      <c r="AM424" s="243"/>
      <c r="AN424" s="243"/>
      <c r="AO424" s="243"/>
      <c r="AP424" s="243"/>
      <c r="AQ424" s="243"/>
    </row>
    <row r="425" spans="1:43" ht="45" customHeight="1">
      <c r="A425" s="243"/>
      <c r="B425" s="243"/>
      <c r="C425" s="243"/>
      <c r="D425" s="243"/>
      <c r="E425" s="243"/>
      <c r="F425" s="243"/>
      <c r="G425" s="243"/>
      <c r="H425" s="243"/>
      <c r="I425" s="243"/>
      <c r="J425" s="243"/>
      <c r="K425" s="243"/>
      <c r="L425" s="243"/>
      <c r="M425" s="243"/>
      <c r="N425" s="243"/>
      <c r="O425" s="244"/>
      <c r="P425" s="244"/>
      <c r="Q425" s="244"/>
      <c r="R425" s="244"/>
      <c r="S425" s="244"/>
      <c r="T425" s="244"/>
      <c r="U425" s="244"/>
      <c r="V425" s="244"/>
      <c r="W425" s="244"/>
      <c r="X425" s="244"/>
      <c r="Y425" s="244"/>
      <c r="Z425" s="244"/>
      <c r="AA425" s="244"/>
      <c r="AB425" s="244"/>
      <c r="AC425" s="244"/>
      <c r="AD425" s="244"/>
      <c r="AE425" s="244"/>
      <c r="AF425" s="244"/>
      <c r="AG425" s="244"/>
      <c r="AH425" s="244"/>
      <c r="AI425" s="244"/>
      <c r="AJ425" s="244"/>
      <c r="AK425" s="244"/>
      <c r="AL425" s="6"/>
      <c r="AM425" s="243"/>
      <c r="AN425" s="243"/>
      <c r="AO425" s="243"/>
      <c r="AP425" s="243"/>
      <c r="AQ425" s="243"/>
    </row>
    <row r="426" spans="1:43" ht="45" customHeight="1">
      <c r="A426" s="243"/>
      <c r="B426" s="243"/>
      <c r="C426" s="243"/>
      <c r="D426" s="243"/>
      <c r="E426" s="243"/>
      <c r="F426" s="243"/>
      <c r="G426" s="243"/>
      <c r="H426" s="243"/>
      <c r="I426" s="243"/>
      <c r="J426" s="243"/>
      <c r="K426" s="243"/>
      <c r="L426" s="243"/>
      <c r="M426" s="243"/>
      <c r="N426" s="243"/>
      <c r="O426" s="244"/>
      <c r="P426" s="244"/>
      <c r="Q426" s="244"/>
      <c r="R426" s="244"/>
      <c r="S426" s="244"/>
      <c r="T426" s="244"/>
      <c r="U426" s="244"/>
      <c r="V426" s="244"/>
      <c r="W426" s="244"/>
      <c r="X426" s="244"/>
      <c r="Y426" s="244"/>
      <c r="Z426" s="244"/>
      <c r="AA426" s="244"/>
      <c r="AB426" s="244"/>
      <c r="AC426" s="244"/>
      <c r="AD426" s="244"/>
      <c r="AE426" s="244"/>
      <c r="AF426" s="244"/>
      <c r="AG426" s="244"/>
      <c r="AH426" s="244"/>
      <c r="AI426" s="244"/>
      <c r="AJ426" s="244"/>
      <c r="AK426" s="244"/>
      <c r="AL426" s="6"/>
      <c r="AM426" s="243"/>
      <c r="AN426" s="243"/>
      <c r="AO426" s="243"/>
      <c r="AP426" s="243"/>
      <c r="AQ426" s="243"/>
    </row>
    <row r="427" spans="1:43" ht="45" customHeight="1">
      <c r="A427" s="243"/>
      <c r="B427" s="243"/>
      <c r="C427" s="243"/>
      <c r="D427" s="243"/>
      <c r="E427" s="243"/>
      <c r="F427" s="243"/>
      <c r="G427" s="243"/>
      <c r="H427" s="243"/>
      <c r="I427" s="243"/>
      <c r="J427" s="243"/>
      <c r="K427" s="243"/>
      <c r="L427" s="243"/>
      <c r="M427" s="243"/>
      <c r="N427" s="243"/>
      <c r="O427" s="244"/>
      <c r="P427" s="244"/>
      <c r="Q427" s="244"/>
      <c r="R427" s="244"/>
      <c r="S427" s="244"/>
      <c r="T427" s="244"/>
      <c r="U427" s="244"/>
      <c r="V427" s="244"/>
      <c r="W427" s="244"/>
      <c r="X427" s="244"/>
      <c r="Y427" s="244"/>
      <c r="Z427" s="244"/>
      <c r="AA427" s="244"/>
      <c r="AB427" s="244"/>
      <c r="AC427" s="244"/>
      <c r="AD427" s="244"/>
      <c r="AE427" s="244"/>
      <c r="AF427" s="244"/>
      <c r="AG427" s="244"/>
      <c r="AH427" s="244"/>
      <c r="AI427" s="244"/>
      <c r="AJ427" s="244"/>
      <c r="AK427" s="244"/>
      <c r="AL427" s="6"/>
      <c r="AM427" s="243"/>
      <c r="AN427" s="243"/>
      <c r="AO427" s="243"/>
      <c r="AP427" s="243"/>
      <c r="AQ427" s="243"/>
    </row>
    <row r="428" spans="1:43" ht="45" customHeight="1">
      <c r="A428" s="243"/>
      <c r="B428" s="243"/>
      <c r="C428" s="243"/>
      <c r="D428" s="243"/>
      <c r="E428" s="243"/>
      <c r="F428" s="243"/>
      <c r="G428" s="243"/>
      <c r="H428" s="243"/>
      <c r="I428" s="243"/>
      <c r="J428" s="243"/>
      <c r="K428" s="243"/>
      <c r="L428" s="243"/>
      <c r="M428" s="243"/>
      <c r="N428" s="243"/>
      <c r="O428" s="244"/>
      <c r="P428" s="244"/>
      <c r="Q428" s="244"/>
      <c r="R428" s="244"/>
      <c r="S428" s="244"/>
      <c r="T428" s="244"/>
      <c r="U428" s="244"/>
      <c r="V428" s="244"/>
      <c r="W428" s="244"/>
      <c r="X428" s="244"/>
      <c r="Y428" s="244"/>
      <c r="Z428" s="244"/>
      <c r="AA428" s="244"/>
      <c r="AB428" s="244"/>
      <c r="AC428" s="244"/>
      <c r="AD428" s="244"/>
      <c r="AE428" s="244"/>
      <c r="AF428" s="244"/>
      <c r="AG428" s="244"/>
      <c r="AH428" s="244"/>
      <c r="AI428" s="244"/>
      <c r="AJ428" s="244"/>
      <c r="AK428" s="244"/>
      <c r="AL428" s="6"/>
      <c r="AM428" s="243"/>
      <c r="AN428" s="243"/>
      <c r="AO428" s="243"/>
      <c r="AP428" s="243"/>
      <c r="AQ428" s="243"/>
    </row>
    <row r="429" spans="1:43" ht="45" customHeight="1">
      <c r="A429" s="243"/>
      <c r="B429" s="243"/>
      <c r="C429" s="243"/>
      <c r="D429" s="243"/>
      <c r="E429" s="243"/>
      <c r="F429" s="243"/>
      <c r="G429" s="243"/>
      <c r="H429" s="243"/>
      <c r="I429" s="243"/>
      <c r="J429" s="243"/>
      <c r="K429" s="243"/>
      <c r="L429" s="243"/>
      <c r="M429" s="243"/>
      <c r="N429" s="243"/>
      <c r="O429" s="244"/>
      <c r="P429" s="244"/>
      <c r="Q429" s="244"/>
      <c r="R429" s="244"/>
      <c r="S429" s="244"/>
      <c r="T429" s="244"/>
      <c r="U429" s="244"/>
      <c r="V429" s="244"/>
      <c r="W429" s="244"/>
      <c r="X429" s="244"/>
      <c r="Y429" s="244"/>
      <c r="Z429" s="244"/>
      <c r="AA429" s="244"/>
      <c r="AB429" s="244"/>
      <c r="AC429" s="244"/>
      <c r="AD429" s="244"/>
      <c r="AE429" s="244"/>
      <c r="AF429" s="244"/>
      <c r="AG429" s="244"/>
      <c r="AH429" s="244"/>
      <c r="AI429" s="244"/>
      <c r="AJ429" s="244"/>
      <c r="AK429" s="244"/>
      <c r="AL429" s="6"/>
      <c r="AM429" s="243"/>
      <c r="AN429" s="243"/>
      <c r="AO429" s="243"/>
      <c r="AP429" s="243"/>
      <c r="AQ429" s="243"/>
    </row>
    <row r="430" spans="1:43" ht="45" customHeight="1">
      <c r="A430" s="243"/>
      <c r="B430" s="243"/>
      <c r="C430" s="243"/>
      <c r="D430" s="243"/>
      <c r="E430" s="243"/>
      <c r="F430" s="243"/>
      <c r="G430" s="243"/>
      <c r="H430" s="243"/>
      <c r="I430" s="243"/>
      <c r="J430" s="243"/>
      <c r="K430" s="243"/>
      <c r="L430" s="243"/>
      <c r="M430" s="243"/>
      <c r="N430" s="243"/>
      <c r="O430" s="244"/>
      <c r="P430" s="244"/>
      <c r="Q430" s="244"/>
      <c r="R430" s="244"/>
      <c r="S430" s="244"/>
      <c r="T430" s="244"/>
      <c r="U430" s="244"/>
      <c r="V430" s="244"/>
      <c r="W430" s="244"/>
      <c r="X430" s="244"/>
      <c r="Y430" s="244"/>
      <c r="Z430" s="244"/>
      <c r="AA430" s="244"/>
      <c r="AB430" s="244"/>
      <c r="AC430" s="244"/>
      <c r="AD430" s="244"/>
      <c r="AE430" s="244"/>
      <c r="AF430" s="244"/>
      <c r="AG430" s="244"/>
      <c r="AH430" s="244"/>
      <c r="AI430" s="244"/>
      <c r="AJ430" s="244"/>
      <c r="AK430" s="244"/>
      <c r="AL430" s="6"/>
      <c r="AM430" s="243"/>
      <c r="AN430" s="243"/>
      <c r="AO430" s="243"/>
      <c r="AP430" s="243"/>
      <c r="AQ430" s="243"/>
    </row>
    <row r="431" spans="1:43" ht="45" customHeight="1">
      <c r="A431" s="243"/>
      <c r="B431" s="243"/>
      <c r="C431" s="243"/>
      <c r="D431" s="243"/>
      <c r="E431" s="243"/>
      <c r="F431" s="243"/>
      <c r="G431" s="243"/>
      <c r="H431" s="243"/>
      <c r="I431" s="243"/>
      <c r="J431" s="243"/>
      <c r="K431" s="243"/>
      <c r="L431" s="243"/>
      <c r="M431" s="243"/>
      <c r="N431" s="243"/>
      <c r="O431" s="244"/>
      <c r="P431" s="244"/>
      <c r="Q431" s="244"/>
      <c r="R431" s="244"/>
      <c r="S431" s="244"/>
      <c r="T431" s="244"/>
      <c r="U431" s="244"/>
      <c r="V431" s="244"/>
      <c r="W431" s="244"/>
      <c r="X431" s="244"/>
      <c r="Y431" s="244"/>
      <c r="Z431" s="244"/>
      <c r="AA431" s="244"/>
      <c r="AB431" s="244"/>
      <c r="AC431" s="244"/>
      <c r="AD431" s="244"/>
      <c r="AE431" s="244"/>
      <c r="AF431" s="244"/>
      <c r="AG431" s="244"/>
      <c r="AH431" s="244"/>
      <c r="AI431" s="244"/>
      <c r="AJ431" s="244"/>
      <c r="AK431" s="244"/>
      <c r="AL431" s="6"/>
      <c r="AM431" s="243"/>
      <c r="AN431" s="243"/>
      <c r="AO431" s="243"/>
      <c r="AP431" s="243"/>
      <c r="AQ431" s="243"/>
    </row>
    <row r="432" spans="1:43" ht="45" customHeight="1">
      <c r="A432" s="243"/>
      <c r="B432" s="243"/>
      <c r="C432" s="243"/>
      <c r="D432" s="243"/>
      <c r="E432" s="243"/>
      <c r="F432" s="243"/>
      <c r="G432" s="243"/>
      <c r="H432" s="243"/>
      <c r="I432" s="243"/>
      <c r="J432" s="243"/>
      <c r="K432" s="243"/>
      <c r="L432" s="243"/>
      <c r="M432" s="243"/>
      <c r="N432" s="243"/>
      <c r="O432" s="244"/>
      <c r="P432" s="244"/>
      <c r="Q432" s="244"/>
      <c r="R432" s="244"/>
      <c r="S432" s="244"/>
      <c r="T432" s="244"/>
      <c r="U432" s="244"/>
      <c r="V432" s="244"/>
      <c r="W432" s="244"/>
      <c r="X432" s="244"/>
      <c r="Y432" s="244"/>
      <c r="Z432" s="244"/>
      <c r="AA432" s="244"/>
      <c r="AB432" s="244"/>
      <c r="AC432" s="244"/>
      <c r="AD432" s="244"/>
      <c r="AE432" s="244"/>
      <c r="AF432" s="244"/>
      <c r="AG432" s="244"/>
      <c r="AH432" s="244"/>
      <c r="AI432" s="244"/>
      <c r="AJ432" s="244"/>
      <c r="AK432" s="244"/>
      <c r="AL432" s="6"/>
      <c r="AM432" s="243"/>
      <c r="AN432" s="243"/>
      <c r="AO432" s="243"/>
      <c r="AP432" s="243"/>
      <c r="AQ432" s="243"/>
    </row>
    <row r="433" spans="1:43" ht="45" customHeight="1">
      <c r="A433" s="243"/>
      <c r="B433" s="243"/>
      <c r="C433" s="243"/>
      <c r="D433" s="243"/>
      <c r="E433" s="243"/>
      <c r="F433" s="243"/>
      <c r="G433" s="243"/>
      <c r="H433" s="243"/>
      <c r="I433" s="243"/>
      <c r="J433" s="243"/>
      <c r="K433" s="243"/>
      <c r="L433" s="243"/>
      <c r="M433" s="243"/>
      <c r="N433" s="243"/>
      <c r="O433" s="244"/>
      <c r="P433" s="244"/>
      <c r="Q433" s="244"/>
      <c r="R433" s="244"/>
      <c r="S433" s="244"/>
      <c r="T433" s="244"/>
      <c r="U433" s="244"/>
      <c r="V433" s="244"/>
      <c r="W433" s="244"/>
      <c r="X433" s="244"/>
      <c r="Y433" s="244"/>
      <c r="Z433" s="244"/>
      <c r="AA433" s="244"/>
      <c r="AB433" s="244"/>
      <c r="AC433" s="244"/>
      <c r="AD433" s="244"/>
      <c r="AE433" s="244"/>
      <c r="AF433" s="244"/>
      <c r="AG433" s="244"/>
      <c r="AH433" s="244"/>
      <c r="AI433" s="244"/>
      <c r="AJ433" s="244"/>
      <c r="AK433" s="244"/>
      <c r="AL433" s="6"/>
      <c r="AM433" s="243"/>
      <c r="AN433" s="243"/>
      <c r="AO433" s="243"/>
      <c r="AP433" s="243"/>
      <c r="AQ433" s="243"/>
    </row>
    <row r="434" spans="1:43" ht="45" customHeight="1">
      <c r="A434" s="243"/>
      <c r="B434" s="243"/>
      <c r="C434" s="243"/>
      <c r="D434" s="243"/>
      <c r="E434" s="243"/>
      <c r="F434" s="243"/>
      <c r="G434" s="243"/>
      <c r="H434" s="243"/>
      <c r="I434" s="243"/>
      <c r="J434" s="243"/>
      <c r="K434" s="243"/>
      <c r="L434" s="243"/>
      <c r="M434" s="243"/>
      <c r="N434" s="243"/>
      <c r="O434" s="244"/>
      <c r="P434" s="244"/>
      <c r="Q434" s="244"/>
      <c r="R434" s="244"/>
      <c r="S434" s="244"/>
      <c r="T434" s="244"/>
      <c r="U434" s="244"/>
      <c r="V434" s="244"/>
      <c r="W434" s="244"/>
      <c r="X434" s="244"/>
      <c r="Y434" s="244"/>
      <c r="Z434" s="244"/>
      <c r="AA434" s="244"/>
      <c r="AB434" s="244"/>
      <c r="AC434" s="244"/>
      <c r="AD434" s="244"/>
      <c r="AE434" s="244"/>
      <c r="AF434" s="244"/>
      <c r="AG434" s="244"/>
      <c r="AH434" s="244"/>
      <c r="AI434" s="244"/>
      <c r="AJ434" s="244"/>
      <c r="AK434" s="244"/>
      <c r="AL434" s="6"/>
      <c r="AM434" s="243"/>
      <c r="AN434" s="243"/>
      <c r="AO434" s="243"/>
      <c r="AP434" s="243"/>
      <c r="AQ434" s="243"/>
    </row>
    <row r="435" spans="1:43" ht="45" customHeight="1">
      <c r="A435" s="243"/>
      <c r="B435" s="243"/>
      <c r="C435" s="243"/>
      <c r="D435" s="243"/>
      <c r="E435" s="243"/>
      <c r="F435" s="243"/>
      <c r="G435" s="243"/>
      <c r="H435" s="243"/>
      <c r="I435" s="243"/>
      <c r="J435" s="243"/>
      <c r="K435" s="243"/>
      <c r="L435" s="243"/>
      <c r="M435" s="243"/>
      <c r="N435" s="243"/>
      <c r="O435" s="244"/>
      <c r="P435" s="244"/>
      <c r="Q435" s="244"/>
      <c r="R435" s="244"/>
      <c r="S435" s="244"/>
      <c r="T435" s="244"/>
      <c r="U435" s="244"/>
      <c r="V435" s="244"/>
      <c r="W435" s="244"/>
      <c r="X435" s="244"/>
      <c r="Y435" s="244"/>
      <c r="Z435" s="244"/>
      <c r="AA435" s="244"/>
      <c r="AB435" s="244"/>
      <c r="AC435" s="244"/>
      <c r="AD435" s="244"/>
      <c r="AE435" s="244"/>
      <c r="AF435" s="244"/>
      <c r="AG435" s="244"/>
      <c r="AH435" s="244"/>
      <c r="AI435" s="244"/>
      <c r="AJ435" s="244"/>
      <c r="AK435" s="244"/>
      <c r="AL435" s="6"/>
      <c r="AM435" s="243"/>
      <c r="AN435" s="243"/>
      <c r="AO435" s="243"/>
      <c r="AP435" s="243"/>
      <c r="AQ435" s="243"/>
    </row>
    <row r="436" spans="1:43" ht="45" customHeight="1">
      <c r="A436" s="243"/>
      <c r="B436" s="243"/>
      <c r="C436" s="243"/>
      <c r="D436" s="243"/>
      <c r="E436" s="243"/>
      <c r="F436" s="243"/>
      <c r="G436" s="243"/>
      <c r="H436" s="243"/>
      <c r="I436" s="243"/>
      <c r="J436" s="243"/>
      <c r="K436" s="243"/>
      <c r="L436" s="243"/>
      <c r="M436" s="243"/>
      <c r="N436" s="243"/>
      <c r="O436" s="244"/>
      <c r="P436" s="244"/>
      <c r="Q436" s="244"/>
      <c r="R436" s="244"/>
      <c r="S436" s="244"/>
      <c r="T436" s="244"/>
      <c r="U436" s="244"/>
      <c r="V436" s="244"/>
      <c r="W436" s="244"/>
      <c r="X436" s="244"/>
      <c r="Y436" s="244"/>
      <c r="Z436" s="244"/>
      <c r="AA436" s="244"/>
      <c r="AB436" s="244"/>
      <c r="AC436" s="244"/>
      <c r="AD436" s="244"/>
      <c r="AE436" s="244"/>
      <c r="AF436" s="244"/>
      <c r="AG436" s="244"/>
      <c r="AH436" s="244"/>
      <c r="AI436" s="244"/>
      <c r="AJ436" s="244"/>
      <c r="AK436" s="244"/>
      <c r="AL436" s="6"/>
      <c r="AM436" s="243"/>
      <c r="AN436" s="243"/>
      <c r="AO436" s="243"/>
      <c r="AP436" s="243"/>
      <c r="AQ436" s="243"/>
    </row>
    <row r="437" spans="1:43" ht="45" customHeight="1">
      <c r="A437" s="243"/>
      <c r="B437" s="243"/>
      <c r="C437" s="243"/>
      <c r="D437" s="243"/>
      <c r="E437" s="243"/>
      <c r="F437" s="243"/>
      <c r="G437" s="243"/>
      <c r="H437" s="243"/>
      <c r="I437" s="243"/>
      <c r="J437" s="243"/>
      <c r="K437" s="243"/>
      <c r="L437" s="243"/>
      <c r="M437" s="243"/>
      <c r="N437" s="243"/>
      <c r="O437" s="244"/>
      <c r="P437" s="244"/>
      <c r="Q437" s="244"/>
      <c r="R437" s="244"/>
      <c r="S437" s="244"/>
      <c r="T437" s="244"/>
      <c r="U437" s="244"/>
      <c r="V437" s="244"/>
      <c r="W437" s="244"/>
      <c r="X437" s="244"/>
      <c r="Y437" s="244"/>
      <c r="Z437" s="244"/>
      <c r="AA437" s="244"/>
      <c r="AB437" s="244"/>
      <c r="AC437" s="244"/>
      <c r="AD437" s="244"/>
      <c r="AE437" s="244"/>
      <c r="AF437" s="244"/>
      <c r="AG437" s="244"/>
      <c r="AH437" s="244"/>
      <c r="AI437" s="244"/>
      <c r="AJ437" s="244"/>
      <c r="AK437" s="244"/>
      <c r="AL437" s="6"/>
      <c r="AM437" s="243"/>
      <c r="AN437" s="243"/>
      <c r="AO437" s="243"/>
      <c r="AP437" s="243"/>
      <c r="AQ437" s="243"/>
    </row>
    <row r="438" spans="1:43" ht="15.75" customHeight="1"/>
    <row r="439" spans="1:43" ht="15.75" customHeight="1"/>
    <row r="440" spans="1:43" ht="15.75" customHeight="1"/>
    <row r="441" spans="1:43" ht="15.75" customHeight="1"/>
    <row r="442" spans="1:43" ht="15.75" customHeight="1"/>
    <row r="443" spans="1:43" ht="15.75" customHeight="1"/>
    <row r="444" spans="1:43" ht="15.75" customHeight="1"/>
    <row r="445" spans="1:43" ht="15.75" customHeight="1"/>
    <row r="446" spans="1:43" ht="15.75" customHeight="1"/>
    <row r="447" spans="1:43" ht="15.75" customHeight="1"/>
    <row r="448" spans="1:43"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e4aUZ/eF5fdvYzf4oSwIRKdmH3jal54iuKF02/nhWSBLD8irZ00rvWZISf0nuJDt1UmivNn/yae5bBiKAJ4tRQ==" saltValue="33+Mz3IZog9az8JtUHgM7A==" spinCount="100000" sheet="1" scenarios="1"/>
  <mergeCells count="32">
    <mergeCell ref="Q97:W97"/>
    <mergeCell ref="Q193:W193"/>
    <mergeCell ref="Q205:W205"/>
    <mergeCell ref="Q217:W217"/>
    <mergeCell ref="Q229:W229"/>
    <mergeCell ref="Q109:W109"/>
    <mergeCell ref="Q121:W121"/>
    <mergeCell ref="Q133:W133"/>
    <mergeCell ref="Q145:W145"/>
    <mergeCell ref="Q157:W157"/>
    <mergeCell ref="Q169:W169"/>
    <mergeCell ref="Q181:W181"/>
    <mergeCell ref="Q37:W37"/>
    <mergeCell ref="Q49:W49"/>
    <mergeCell ref="Q61:W61"/>
    <mergeCell ref="Q73:W73"/>
    <mergeCell ref="Q85:W85"/>
    <mergeCell ref="D23:F23"/>
    <mergeCell ref="G23:M23"/>
    <mergeCell ref="D24:F24"/>
    <mergeCell ref="G24:M24"/>
    <mergeCell ref="Q25:W25"/>
    <mergeCell ref="D19:H19"/>
    <mergeCell ref="I19:K19"/>
    <mergeCell ref="D20:H20"/>
    <mergeCell ref="I20:K20"/>
    <mergeCell ref="D22:M22"/>
    <mergeCell ref="Q2:W2"/>
    <mergeCell ref="B4:M4"/>
    <mergeCell ref="B6:M6"/>
    <mergeCell ref="Q13:W13"/>
    <mergeCell ref="D17:K17"/>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W1002"/>
  <sheetViews>
    <sheetView topLeftCell="F4" zoomScale="50" workbookViewId="0">
      <selection activeCell="AD10" sqref="AD10"/>
    </sheetView>
  </sheetViews>
  <sheetFormatPr defaultColWidth="12.69921875" defaultRowHeight="15" customHeight="1"/>
  <cols>
    <col min="1" max="1" width="10.19921875" customWidth="1"/>
    <col min="2" max="4" width="7.5" customWidth="1"/>
    <col min="5" max="5" width="18.69921875" customWidth="1"/>
    <col min="6" max="13" width="7.5" customWidth="1"/>
    <col min="14" max="14" width="4.69921875" customWidth="1"/>
    <col min="15" max="15" width="4.19921875" customWidth="1"/>
    <col min="16" max="16" width="14.19921875" customWidth="1"/>
    <col min="17" max="17" width="70" customWidth="1"/>
    <col min="18" max="18" width="13.5" customWidth="1"/>
    <col min="19" max="19" width="17.69921875" customWidth="1"/>
    <col min="21" max="21" width="11" customWidth="1"/>
    <col min="22" max="22" width="12.19921875" customWidth="1"/>
    <col min="23" max="24" width="15.69921875" customWidth="1"/>
    <col min="25" max="25" width="11.69921875" customWidth="1"/>
    <col min="26" max="26" width="19.19921875" customWidth="1"/>
    <col min="27" max="27" width="28" customWidth="1"/>
    <col min="28" max="28" width="21.5" customWidth="1"/>
    <col min="29" max="29" width="16.69921875" customWidth="1"/>
    <col min="30" max="49" width="6.69921875" customWidth="1"/>
  </cols>
  <sheetData>
    <row r="1" spans="1:49" s="440" customFormat="1" ht="15" customHeight="1"/>
    <row r="2" spans="1:49" ht="16.2" thickBot="1">
      <c r="A2" s="185"/>
      <c r="B2" s="185"/>
      <c r="C2" s="185"/>
      <c r="D2" s="185"/>
      <c r="E2" s="185"/>
      <c r="F2" s="185"/>
      <c r="G2" s="185"/>
      <c r="H2" s="185"/>
      <c r="I2" s="185"/>
      <c r="J2" s="185"/>
      <c r="K2" s="185"/>
      <c r="L2" s="185"/>
      <c r="M2" s="185"/>
      <c r="N2" s="185"/>
      <c r="O2" s="185"/>
      <c r="P2" s="185"/>
      <c r="Q2" s="186"/>
      <c r="R2" s="186"/>
      <c r="S2" s="187"/>
      <c r="T2" s="186"/>
      <c r="U2" s="186"/>
      <c r="V2" s="186"/>
      <c r="W2" s="186"/>
      <c r="X2" s="186"/>
      <c r="Y2" s="186"/>
      <c r="Z2" s="185"/>
      <c r="AA2" s="185"/>
      <c r="AB2" s="185"/>
      <c r="AC2" s="185"/>
      <c r="AD2" s="185"/>
      <c r="AE2" s="185"/>
      <c r="AF2" s="185"/>
      <c r="AG2" s="185"/>
      <c r="AH2" s="185"/>
      <c r="AI2" s="185"/>
      <c r="AJ2" s="185"/>
      <c r="AK2" s="185"/>
      <c r="AL2" s="185"/>
      <c r="AM2" s="185"/>
      <c r="AN2" s="185"/>
      <c r="AO2" s="185"/>
      <c r="AP2" s="185"/>
      <c r="AQ2" s="185"/>
      <c r="AR2" s="185"/>
      <c r="AS2" s="185"/>
      <c r="AT2" s="185"/>
      <c r="AU2" s="185"/>
      <c r="AV2" s="185"/>
      <c r="AW2" s="185"/>
    </row>
    <row r="3" spans="1:49" ht="27" customHeight="1" thickBot="1">
      <c r="A3" s="188"/>
      <c r="N3" s="189"/>
      <c r="O3" s="188"/>
      <c r="P3" s="648" t="s">
        <v>664</v>
      </c>
      <c r="Q3" s="649"/>
      <c r="R3" s="649"/>
      <c r="S3" s="649"/>
      <c r="T3" s="649"/>
      <c r="U3" s="649"/>
      <c r="V3" s="649"/>
      <c r="W3" s="649"/>
      <c r="X3" s="649"/>
      <c r="Y3" s="649"/>
      <c r="Z3" s="650"/>
      <c r="AA3" s="305" t="s">
        <v>665</v>
      </c>
      <c r="AB3" s="306">
        <v>25</v>
      </c>
      <c r="AC3" s="188"/>
      <c r="AD3" s="188"/>
      <c r="AE3" s="188"/>
      <c r="AF3" s="188"/>
      <c r="AG3" s="188"/>
      <c r="AH3" s="188"/>
      <c r="AI3" s="190"/>
      <c r="AJ3" s="190"/>
      <c r="AK3" s="190"/>
      <c r="AL3" s="190"/>
      <c r="AM3" s="190"/>
      <c r="AN3" s="190"/>
      <c r="AO3" s="190"/>
      <c r="AP3" s="190"/>
      <c r="AQ3" s="190"/>
      <c r="AR3" s="190"/>
      <c r="AS3" s="190"/>
      <c r="AT3" s="190"/>
      <c r="AU3" s="190"/>
      <c r="AV3" s="190"/>
      <c r="AW3" s="190"/>
    </row>
    <row r="4" spans="1:49" s="442" customFormat="1" ht="27" customHeight="1" thickBot="1">
      <c r="A4" s="188"/>
      <c r="N4" s="189"/>
      <c r="O4" s="188"/>
      <c r="P4" s="443"/>
      <c r="AA4" s="444" t="s">
        <v>1111</v>
      </c>
      <c r="AB4" s="480"/>
      <c r="AC4" s="188"/>
      <c r="AD4" s="188"/>
      <c r="AE4" s="188"/>
      <c r="AF4" s="188"/>
      <c r="AG4" s="188"/>
      <c r="AH4" s="188"/>
      <c r="AI4" s="190"/>
      <c r="AJ4" s="190"/>
      <c r="AK4" s="190"/>
      <c r="AL4" s="190"/>
      <c r="AM4" s="190"/>
      <c r="AN4" s="190"/>
      <c r="AO4" s="190"/>
      <c r="AP4" s="190"/>
      <c r="AQ4" s="190"/>
      <c r="AR4" s="190"/>
      <c r="AS4" s="190"/>
      <c r="AT4" s="190"/>
      <c r="AU4" s="190"/>
      <c r="AV4" s="190"/>
      <c r="AW4" s="190"/>
    </row>
    <row r="5" spans="1:49" ht="19.5" customHeight="1" thickBot="1">
      <c r="A5" s="188"/>
      <c r="B5" s="188"/>
      <c r="C5" s="188"/>
      <c r="D5" s="188"/>
      <c r="E5" s="188"/>
      <c r="F5" s="188"/>
      <c r="G5" s="188"/>
      <c r="H5" s="188"/>
      <c r="I5" s="188"/>
      <c r="J5" s="188"/>
      <c r="K5" s="188"/>
      <c r="L5" s="188"/>
      <c r="M5" s="188"/>
      <c r="N5" s="188"/>
      <c r="O5" s="188"/>
      <c r="P5" s="186"/>
      <c r="Q5" s="191"/>
      <c r="R5" s="191"/>
      <c r="S5" s="191"/>
      <c r="T5" s="191"/>
      <c r="U5" s="191"/>
      <c r="V5" s="191"/>
      <c r="W5" s="192"/>
      <c r="X5" s="192"/>
      <c r="Y5" s="192"/>
      <c r="Z5" s="190"/>
      <c r="AA5" s="190"/>
      <c r="AB5" s="188"/>
      <c r="AC5" s="188"/>
      <c r="AD5" s="188"/>
      <c r="AE5" s="188"/>
      <c r="AF5" s="188"/>
      <c r="AG5" s="188"/>
      <c r="AH5" s="188"/>
      <c r="AI5" s="188"/>
      <c r="AJ5" s="188"/>
      <c r="AK5" s="188"/>
      <c r="AL5" s="188"/>
      <c r="AM5" s="188"/>
      <c r="AN5" s="188"/>
      <c r="AO5" s="188"/>
      <c r="AP5" s="188"/>
      <c r="AQ5" s="188"/>
      <c r="AR5" s="188"/>
      <c r="AS5" s="188"/>
      <c r="AT5" s="188"/>
      <c r="AU5" s="188"/>
      <c r="AV5" s="188"/>
      <c r="AW5" s="188"/>
    </row>
    <row r="6" spans="1:49" ht="66" customHeight="1" thickBot="1">
      <c r="A6" s="188"/>
      <c r="B6" s="648" t="s">
        <v>593</v>
      </c>
      <c r="C6" s="606"/>
      <c r="D6" s="606"/>
      <c r="E6" s="606"/>
      <c r="F6" s="606"/>
      <c r="G6" s="606"/>
      <c r="H6" s="606"/>
      <c r="I6" s="606"/>
      <c r="J6" s="606"/>
      <c r="K6" s="606"/>
      <c r="L6" s="606"/>
      <c r="M6" s="607"/>
      <c r="N6" s="188"/>
      <c r="O6" s="188"/>
      <c r="P6" s="193" t="s">
        <v>269</v>
      </c>
      <c r="Q6" s="193" t="s">
        <v>666</v>
      </c>
      <c r="R6" s="194" t="s">
        <v>667</v>
      </c>
      <c r="S6" s="194" t="s">
        <v>668</v>
      </c>
      <c r="T6" s="307" t="s">
        <v>669</v>
      </c>
      <c r="U6" s="193" t="s">
        <v>615</v>
      </c>
      <c r="V6" s="194" t="s">
        <v>670</v>
      </c>
      <c r="W6" s="193" t="s">
        <v>619</v>
      </c>
      <c r="X6" s="307" t="s">
        <v>671</v>
      </c>
      <c r="Y6" s="194" t="s">
        <v>638</v>
      </c>
      <c r="Z6" s="194" t="s">
        <v>672</v>
      </c>
      <c r="AA6" s="308" t="str">
        <f>"Vol of Library Required for "&amp;S27&amp;"nM (uL)"</f>
        <v>Vol of Library Required for 4nM (uL)</v>
      </c>
      <c r="AB6" s="308" t="str">
        <f>"Vol of Water Required for "&amp;S27&amp;"nM (uL)"</f>
        <v>Vol of Water Required for 4nM (uL)</v>
      </c>
      <c r="AC6" s="308" t="str">
        <f>"Vol of "&amp;S27&amp;"nM Library (uL)"</f>
        <v>Vol of 4nM Library (uL)</v>
      </c>
      <c r="AE6" s="190"/>
      <c r="AF6" s="190"/>
      <c r="AG6" s="190"/>
      <c r="AH6" s="190"/>
      <c r="AI6" s="188"/>
      <c r="AJ6" s="188"/>
      <c r="AK6" s="188"/>
      <c r="AL6" s="188"/>
      <c r="AM6" s="188"/>
      <c r="AN6" s="188"/>
      <c r="AO6" s="188"/>
      <c r="AP6" s="188"/>
      <c r="AQ6" s="188"/>
      <c r="AR6" s="188"/>
      <c r="AS6" s="188"/>
      <c r="AT6" s="188"/>
      <c r="AU6" s="188"/>
      <c r="AV6" s="188"/>
      <c r="AW6" s="188"/>
    </row>
    <row r="7" spans="1:49" ht="31.5" customHeight="1">
      <c r="A7" s="188"/>
      <c r="N7" s="188"/>
      <c r="O7" s="188"/>
      <c r="P7" s="309">
        <v>1</v>
      </c>
      <c r="Q7" s="477"/>
      <c r="R7" s="311">
        <f t="shared" ref="R7:R26" si="0">$I$22</f>
        <v>485</v>
      </c>
      <c r="S7" s="312">
        <v>11.81</v>
      </c>
      <c r="T7" s="313">
        <f t="shared" ref="T7:T26" si="1">35*S7/1000*0.00066*R7</f>
        <v>0.13231333499999998</v>
      </c>
      <c r="U7" s="314" t="e">
        <f>'Detailed Sample Analysis'!W6</f>
        <v>#DIV/0!</v>
      </c>
      <c r="V7" s="315" t="e">
        <f t="shared" ref="V7:V26" si="2">IF(U7&gt;=0.99, "Pass", "Fail")</f>
        <v>#DIV/0!</v>
      </c>
      <c r="W7" s="316" t="e">
        <f>'Detailed Sample Analysis'!W7</f>
        <v>#DIV/0!</v>
      </c>
      <c r="X7" s="315" t="e">
        <f t="shared" ref="X7:X26" si="3">IF(W7&gt;=0.9, "Pass", "Fail")</f>
        <v>#DIV/0!</v>
      </c>
      <c r="Y7" s="317">
        <f>'Detailed Sample Analysis'!W8</f>
        <v>0</v>
      </c>
      <c r="Z7" s="310" t="str">
        <f t="shared" ref="Z7:Z26" si="4">IF(Y7&gt;2.4,"Pass",IF(Y7&gt;2.65,"Fail",IF(Y7&lt;2.65,"Fail")))</f>
        <v>Fail</v>
      </c>
      <c r="AA7" s="318">
        <f t="shared" ref="AA7:AA26" si="5">($S$27*$AB$3)/S7</f>
        <v>8.4674005080440296</v>
      </c>
      <c r="AB7" s="318">
        <f t="shared" ref="AB7:AB26" si="6">$AB$3-AA7</f>
        <v>16.53259949195597</v>
      </c>
      <c r="AC7" s="318">
        <f t="shared" ref="AC7:AC26" si="7">SUM(AA7:AB7)</f>
        <v>25</v>
      </c>
      <c r="AE7" s="188"/>
      <c r="AF7" s="188"/>
      <c r="AG7" s="188"/>
      <c r="AH7" s="188"/>
      <c r="AI7" s="188"/>
      <c r="AJ7" s="188"/>
      <c r="AK7" s="188"/>
      <c r="AL7" s="188"/>
      <c r="AM7" s="188"/>
      <c r="AN7" s="188"/>
      <c r="AO7" s="188"/>
      <c r="AP7" s="188"/>
      <c r="AQ7" s="188"/>
      <c r="AR7" s="188"/>
      <c r="AS7" s="188"/>
      <c r="AT7" s="188"/>
      <c r="AU7" s="188"/>
      <c r="AV7" s="188"/>
      <c r="AW7" s="188"/>
    </row>
    <row r="8" spans="1:49" ht="31.5" customHeight="1">
      <c r="A8" s="190"/>
      <c r="B8" s="617" t="s">
        <v>595</v>
      </c>
      <c r="C8" s="507"/>
      <c r="D8" s="507"/>
      <c r="E8" s="507"/>
      <c r="F8" s="507"/>
      <c r="G8" s="507"/>
      <c r="H8" s="507"/>
      <c r="I8" s="507"/>
      <c r="J8" s="507"/>
      <c r="K8" s="507"/>
      <c r="L8" s="507"/>
      <c r="M8" s="507"/>
      <c r="N8" s="188"/>
      <c r="O8" s="188"/>
      <c r="P8" s="319">
        <v>2</v>
      </c>
      <c r="Q8" s="478"/>
      <c r="R8" s="321">
        <f t="shared" si="0"/>
        <v>485</v>
      </c>
      <c r="S8" s="322">
        <v>12.52</v>
      </c>
      <c r="T8" s="323">
        <f t="shared" si="1"/>
        <v>0.14026782000000002</v>
      </c>
      <c r="U8" s="324" t="e">
        <f>'Detailed Sample Analysis'!W17</f>
        <v>#DIV/0!</v>
      </c>
      <c r="V8" s="325" t="e">
        <f t="shared" si="2"/>
        <v>#DIV/0!</v>
      </c>
      <c r="W8" s="326" t="e">
        <f>'Detailed Sample Analysis'!W18</f>
        <v>#DIV/0!</v>
      </c>
      <c r="X8" s="325" t="e">
        <f t="shared" si="3"/>
        <v>#DIV/0!</v>
      </c>
      <c r="Y8" s="327">
        <f>'Detailed Sample Analysis'!W19</f>
        <v>0</v>
      </c>
      <c r="Z8" s="320" t="str">
        <f t="shared" si="4"/>
        <v>Fail</v>
      </c>
      <c r="AA8" s="318">
        <f t="shared" si="5"/>
        <v>7.9872204472843453</v>
      </c>
      <c r="AB8" s="318">
        <f t="shared" si="6"/>
        <v>17.012779552715656</v>
      </c>
      <c r="AC8" s="318">
        <f t="shared" si="7"/>
        <v>25</v>
      </c>
      <c r="AE8" s="188"/>
      <c r="AF8" s="188"/>
      <c r="AG8" s="188"/>
      <c r="AH8" s="188"/>
      <c r="AI8" s="188"/>
      <c r="AJ8" s="188"/>
      <c r="AK8" s="188"/>
      <c r="AL8" s="188"/>
      <c r="AM8" s="188"/>
      <c r="AN8" s="188"/>
      <c r="AO8" s="188"/>
      <c r="AP8" s="188"/>
      <c r="AQ8" s="188"/>
      <c r="AR8" s="188"/>
      <c r="AS8" s="188"/>
      <c r="AT8" s="188"/>
      <c r="AU8" s="188"/>
      <c r="AV8" s="188"/>
      <c r="AW8" s="188"/>
    </row>
    <row r="9" spans="1:49" ht="31.5" customHeight="1" thickBot="1">
      <c r="A9" s="190"/>
      <c r="B9" s="207" t="s">
        <v>599</v>
      </c>
      <c r="C9" s="207" t="s">
        <v>600</v>
      </c>
      <c r="D9" s="207" t="s">
        <v>601</v>
      </c>
      <c r="E9" s="207" t="s">
        <v>602</v>
      </c>
      <c r="F9" s="207" t="s">
        <v>603</v>
      </c>
      <c r="G9" s="207" t="s">
        <v>604</v>
      </c>
      <c r="H9" s="207" t="s">
        <v>605</v>
      </c>
      <c r="I9" s="207" t="s">
        <v>606</v>
      </c>
      <c r="J9" s="207" t="s">
        <v>607</v>
      </c>
      <c r="K9" s="207" t="s">
        <v>608</v>
      </c>
      <c r="L9" s="207" t="s">
        <v>609</v>
      </c>
      <c r="M9" s="207" t="s">
        <v>610</v>
      </c>
      <c r="N9" s="188"/>
      <c r="O9" s="188"/>
      <c r="P9" s="319">
        <v>3</v>
      </c>
      <c r="Q9" s="478"/>
      <c r="R9" s="321">
        <f t="shared" si="0"/>
        <v>485</v>
      </c>
      <c r="S9" s="322">
        <v>13.19</v>
      </c>
      <c r="T9" s="323">
        <f t="shared" si="1"/>
        <v>0.14777416500000001</v>
      </c>
      <c r="U9" s="324" t="e">
        <f>'Detailed Sample Analysis'!$W$29</f>
        <v>#DIV/0!</v>
      </c>
      <c r="V9" s="325" t="e">
        <f t="shared" si="2"/>
        <v>#DIV/0!</v>
      </c>
      <c r="W9" s="326" t="e">
        <f>'Detailed Sample Analysis'!W30</f>
        <v>#DIV/0!</v>
      </c>
      <c r="X9" s="325" t="e">
        <f t="shared" si="3"/>
        <v>#DIV/0!</v>
      </c>
      <c r="Y9" s="327">
        <f>'Detailed Sample Analysis'!W31</f>
        <v>0</v>
      </c>
      <c r="Z9" s="320" t="str">
        <f t="shared" si="4"/>
        <v>Fail</v>
      </c>
      <c r="AA9" s="318">
        <f t="shared" si="5"/>
        <v>7.581501137225171</v>
      </c>
      <c r="AB9" s="318">
        <f t="shared" si="6"/>
        <v>17.418498862774829</v>
      </c>
      <c r="AC9" s="318">
        <f t="shared" si="7"/>
        <v>25</v>
      </c>
      <c r="AE9" s="188"/>
      <c r="AF9" s="188"/>
      <c r="AG9" s="188"/>
      <c r="AH9" s="188"/>
      <c r="AI9" s="188"/>
      <c r="AJ9" s="188"/>
      <c r="AK9" s="188"/>
      <c r="AL9" s="188"/>
      <c r="AM9" s="188"/>
      <c r="AN9" s="188"/>
      <c r="AO9" s="188"/>
      <c r="AP9" s="188"/>
      <c r="AQ9" s="188"/>
      <c r="AR9" s="188"/>
      <c r="AS9" s="188"/>
      <c r="AT9" s="188"/>
      <c r="AU9" s="188"/>
      <c r="AV9" s="188"/>
      <c r="AW9" s="188"/>
    </row>
    <row r="10" spans="1:49" ht="31.5" customHeight="1">
      <c r="A10" s="207" t="s">
        <v>3</v>
      </c>
      <c r="B10" s="210">
        <f>VLOOKUP($A10&amp;B$9,'Cq Input'!$A:$F,6,FALSE)</f>
        <v>0</v>
      </c>
      <c r="C10" s="211">
        <f>VLOOKUP($A10&amp;C$9,'Cq Input'!$A:$F,6,FALSE)</f>
        <v>0</v>
      </c>
      <c r="D10" s="211">
        <f>VLOOKUP($A10&amp;D$9,'Cq Input'!$A:$F,6,FALSE)</f>
        <v>0</v>
      </c>
      <c r="E10" s="211">
        <f>VLOOKUP($A10&amp;E$9,'Cq Input'!$A:$F,6,FALSE)</f>
        <v>0</v>
      </c>
      <c r="F10" s="211">
        <f>VLOOKUP($A10&amp;F$9,'Cq Input'!$A:$F,6,FALSE)</f>
        <v>0</v>
      </c>
      <c r="G10" s="211">
        <f>VLOOKUP($A10&amp;G$9,'Cq Input'!$A:$F,6,FALSE)</f>
        <v>0</v>
      </c>
      <c r="H10" s="211">
        <f>VLOOKUP($A10&amp;H$9,'Cq Input'!$A:$F,6,FALSE)</f>
        <v>0</v>
      </c>
      <c r="I10" s="211">
        <f>VLOOKUP($A10&amp;I$9,'Cq Input'!$A:$F,6,FALSE)</f>
        <v>0</v>
      </c>
      <c r="J10" s="211">
        <f>VLOOKUP($A10&amp;J$9,'Cq Input'!$A:$F,6,FALSE)</f>
        <v>0</v>
      </c>
      <c r="K10" s="212">
        <f>VLOOKUP($A10&amp;K$9,'Cq Input'!$A:$F,6,FALSE)</f>
        <v>0</v>
      </c>
      <c r="L10" s="213">
        <f>VLOOKUP($A10&amp;L$9,'Cq Input'!$A:$F,6,FALSE)</f>
        <v>0</v>
      </c>
      <c r="M10" s="214">
        <f>VLOOKUP($A10&amp;M$9,'Cq Input'!$A:$F,6,FALSE)</f>
        <v>0</v>
      </c>
      <c r="N10" s="188"/>
      <c r="O10" s="188"/>
      <c r="P10" s="319">
        <v>4</v>
      </c>
      <c r="Q10" s="478"/>
      <c r="R10" s="321">
        <f t="shared" si="0"/>
        <v>485</v>
      </c>
      <c r="S10" s="322">
        <v>13.51</v>
      </c>
      <c r="T10" s="323">
        <f t="shared" si="1"/>
        <v>0.15135928499999998</v>
      </c>
      <c r="U10" s="324" t="e">
        <f>'Detailed Sample Analysis'!$W$41</f>
        <v>#DIV/0!</v>
      </c>
      <c r="V10" s="325" t="e">
        <f t="shared" si="2"/>
        <v>#DIV/0!</v>
      </c>
      <c r="W10" s="326" t="e">
        <f>'Detailed Sample Analysis'!$W$42</f>
        <v>#DIV/0!</v>
      </c>
      <c r="X10" s="325" t="e">
        <f t="shared" si="3"/>
        <v>#DIV/0!</v>
      </c>
      <c r="Y10" s="327">
        <f>'Detailed Sample Analysis'!$W$43</f>
        <v>0</v>
      </c>
      <c r="Z10" s="320" t="str">
        <f t="shared" si="4"/>
        <v>Fail</v>
      </c>
      <c r="AA10" s="488">
        <f t="shared" si="5"/>
        <v>7.4019245003700966</v>
      </c>
      <c r="AB10" s="488">
        <f t="shared" si="6"/>
        <v>17.598075499629903</v>
      </c>
      <c r="AC10" s="488">
        <f t="shared" si="7"/>
        <v>25</v>
      </c>
      <c r="AD10" s="489" t="s">
        <v>582</v>
      </c>
      <c r="AE10" s="188"/>
      <c r="AF10" s="188"/>
      <c r="AG10" s="188"/>
      <c r="AH10" s="188"/>
      <c r="AI10" s="188"/>
      <c r="AJ10" s="188"/>
      <c r="AK10" s="188"/>
      <c r="AL10" s="188"/>
      <c r="AM10" s="188"/>
      <c r="AN10" s="188"/>
      <c r="AO10" s="188"/>
      <c r="AP10" s="188"/>
      <c r="AQ10" s="188"/>
      <c r="AR10" s="188"/>
      <c r="AS10" s="188"/>
      <c r="AT10" s="188"/>
      <c r="AU10" s="188"/>
      <c r="AV10" s="188"/>
      <c r="AW10" s="188"/>
    </row>
    <row r="11" spans="1:49" ht="31.5" customHeight="1">
      <c r="A11" s="207" t="s">
        <v>614</v>
      </c>
      <c r="B11" s="215">
        <f>VLOOKUP($A11&amp;B$9,'Cq Input'!$A:$F,6,FALSE)</f>
        <v>0</v>
      </c>
      <c r="C11" s="216">
        <f>VLOOKUP($A11&amp;C$9,'Cq Input'!$A:$F,6,FALSE)</f>
        <v>0</v>
      </c>
      <c r="D11" s="216">
        <f>VLOOKUP($A11&amp;D$9,'Cq Input'!$A:$F,6,FALSE)</f>
        <v>0</v>
      </c>
      <c r="E11" s="216">
        <f>VLOOKUP($A11&amp;E$9,'Cq Input'!$A:$F,6,FALSE)</f>
        <v>0</v>
      </c>
      <c r="F11" s="216">
        <f>VLOOKUP($A11&amp;F$9,'Cq Input'!$A:$F,6,FALSE)</f>
        <v>0</v>
      </c>
      <c r="G11" s="216">
        <f>VLOOKUP($A11&amp;G$9,'Cq Input'!$A:$F,6,FALSE)</f>
        <v>0</v>
      </c>
      <c r="H11" s="216">
        <f>VLOOKUP($A11&amp;H$9,'Cq Input'!$A:$F,6,FALSE)</f>
        <v>0</v>
      </c>
      <c r="I11" s="216">
        <f>VLOOKUP($A11&amp;I$9,'Cq Input'!$A:$F,6,FALSE)</f>
        <v>0</v>
      </c>
      <c r="J11" s="216">
        <f>VLOOKUP($A11&amp;J$9,'Cq Input'!$A:$F,6,FALSE)</f>
        <v>0</v>
      </c>
      <c r="K11" s="217">
        <f>VLOOKUP($A11&amp;K$9,'Cq Input'!$A:$F,6,FALSE)</f>
        <v>0</v>
      </c>
      <c r="L11" s="218">
        <f>VLOOKUP($A11&amp;L$9,'Cq Input'!$A:$F,6,FALSE)</f>
        <v>0</v>
      </c>
      <c r="M11" s="219">
        <f>VLOOKUP($A11&amp;M$9,'Cq Input'!$A:$F,6,FALSE)</f>
        <v>0</v>
      </c>
      <c r="N11" s="188"/>
      <c r="O11" s="188"/>
      <c r="P11" s="319">
        <v>5</v>
      </c>
      <c r="Q11" s="478"/>
      <c r="R11" s="321">
        <f t="shared" si="0"/>
        <v>485</v>
      </c>
      <c r="S11" s="322" t="e">
        <f>'Detailed Sample Analysis'!$W$56</f>
        <v>#DIV/0!</v>
      </c>
      <c r="T11" s="323" t="e">
        <f t="shared" si="1"/>
        <v>#DIV/0!</v>
      </c>
      <c r="U11" s="324" t="e">
        <f>'Detailed Sample Analysis'!$W$53</f>
        <v>#DIV/0!</v>
      </c>
      <c r="V11" s="325" t="e">
        <f t="shared" si="2"/>
        <v>#DIV/0!</v>
      </c>
      <c r="W11" s="326" t="e">
        <f>'Detailed Sample Analysis'!$W$54</f>
        <v>#DIV/0!</v>
      </c>
      <c r="X11" s="325" t="e">
        <f t="shared" si="3"/>
        <v>#DIV/0!</v>
      </c>
      <c r="Y11" s="327">
        <f>'Detailed Sample Analysis'!$W$55</f>
        <v>0</v>
      </c>
      <c r="Z11" s="320" t="str">
        <f t="shared" si="4"/>
        <v>Fail</v>
      </c>
      <c r="AA11" s="318" t="e">
        <f t="shared" si="5"/>
        <v>#DIV/0!</v>
      </c>
      <c r="AB11" s="318" t="e">
        <f t="shared" si="6"/>
        <v>#DIV/0!</v>
      </c>
      <c r="AC11" s="318" t="e">
        <f t="shared" si="7"/>
        <v>#DIV/0!</v>
      </c>
      <c r="AE11" s="188"/>
      <c r="AF11" s="188"/>
      <c r="AG11" s="188"/>
      <c r="AH11" s="188"/>
      <c r="AI11" s="188"/>
      <c r="AJ11" s="188"/>
      <c r="AK11" s="188"/>
      <c r="AL11" s="188"/>
      <c r="AM11" s="188"/>
      <c r="AN11" s="188"/>
      <c r="AO11" s="188"/>
      <c r="AP11" s="188"/>
      <c r="AQ11" s="188"/>
      <c r="AR11" s="188"/>
      <c r="AS11" s="188"/>
      <c r="AT11" s="188"/>
      <c r="AU11" s="188"/>
      <c r="AV11" s="188"/>
      <c r="AW11" s="188"/>
    </row>
    <row r="12" spans="1:49" ht="31.5" customHeight="1">
      <c r="A12" s="207" t="s">
        <v>618</v>
      </c>
      <c r="B12" s="215">
        <f>VLOOKUP($A12&amp;B$9,'Cq Input'!$A:$F,6,FALSE)</f>
        <v>0</v>
      </c>
      <c r="C12" s="216">
        <f>VLOOKUP($A12&amp;C$9,'Cq Input'!$A:$F,6,FALSE)</f>
        <v>0</v>
      </c>
      <c r="D12" s="216">
        <f>VLOOKUP($A12&amp;D$9,'Cq Input'!$A:$F,6,FALSE)</f>
        <v>0</v>
      </c>
      <c r="E12" s="216">
        <f>VLOOKUP($A12&amp;E$9,'Cq Input'!$A:$F,6,FALSE)</f>
        <v>0</v>
      </c>
      <c r="F12" s="216">
        <f>VLOOKUP($A12&amp;F$9,'Cq Input'!$A:$F,6,FALSE)</f>
        <v>0</v>
      </c>
      <c r="G12" s="216">
        <f>VLOOKUP($A12&amp;G$9,'Cq Input'!$A:$F,6,FALSE)</f>
        <v>0</v>
      </c>
      <c r="H12" s="216">
        <f>VLOOKUP($A12&amp;H$9,'Cq Input'!$A:$F,6,FALSE)</f>
        <v>0</v>
      </c>
      <c r="I12" s="216">
        <f>VLOOKUP($A12&amp;I$9,'Cq Input'!$A:$F,6,FALSE)</f>
        <v>0</v>
      </c>
      <c r="J12" s="216">
        <f>VLOOKUP($A12&amp;J$9,'Cq Input'!$A:$F,6,FALSE)</f>
        <v>0</v>
      </c>
      <c r="K12" s="217">
        <f>VLOOKUP($A12&amp;K$9,'Cq Input'!$A:$F,6,FALSE)</f>
        <v>0</v>
      </c>
      <c r="L12" s="223">
        <f>VLOOKUP($A12&amp;L$9,'Cq Input'!$A:$F,6,FALSE)</f>
        <v>0</v>
      </c>
      <c r="M12" s="224">
        <f>VLOOKUP($A12&amp;M$9,'Cq Input'!$A:$F,6,FALSE)</f>
        <v>0</v>
      </c>
      <c r="N12" s="189"/>
      <c r="O12" s="188"/>
      <c r="P12" s="319">
        <v>6</v>
      </c>
      <c r="Q12" s="478"/>
      <c r="R12" s="321">
        <f t="shared" si="0"/>
        <v>485</v>
      </c>
      <c r="S12" s="322" t="e">
        <f>'Detailed Sample Analysis'!$W$68</f>
        <v>#DIV/0!</v>
      </c>
      <c r="T12" s="323" t="e">
        <f t="shared" si="1"/>
        <v>#DIV/0!</v>
      </c>
      <c r="U12" s="324" t="e">
        <f>'Detailed Sample Analysis'!$W$65</f>
        <v>#DIV/0!</v>
      </c>
      <c r="V12" s="325" t="e">
        <f t="shared" si="2"/>
        <v>#DIV/0!</v>
      </c>
      <c r="W12" s="326" t="e">
        <f>'Detailed Sample Analysis'!$W$66</f>
        <v>#DIV/0!</v>
      </c>
      <c r="X12" s="325" t="e">
        <f t="shared" si="3"/>
        <v>#DIV/0!</v>
      </c>
      <c r="Y12" s="327">
        <f>'Detailed Sample Analysis'!$W$67</f>
        <v>0</v>
      </c>
      <c r="Z12" s="320" t="str">
        <f t="shared" si="4"/>
        <v>Fail</v>
      </c>
      <c r="AA12" s="318" t="e">
        <f t="shared" si="5"/>
        <v>#DIV/0!</v>
      </c>
      <c r="AB12" s="318" t="e">
        <f t="shared" si="6"/>
        <v>#DIV/0!</v>
      </c>
      <c r="AC12" s="318" t="e">
        <f t="shared" si="7"/>
        <v>#DIV/0!</v>
      </c>
      <c r="AE12" s="188"/>
      <c r="AF12" s="188"/>
      <c r="AG12" s="188"/>
      <c r="AH12" s="188"/>
      <c r="AI12" s="188"/>
      <c r="AJ12" s="188"/>
      <c r="AK12" s="188"/>
      <c r="AL12" s="188"/>
      <c r="AM12" s="188"/>
      <c r="AN12" s="188"/>
      <c r="AO12" s="188"/>
      <c r="AP12" s="188"/>
      <c r="AQ12" s="188"/>
      <c r="AR12" s="188"/>
      <c r="AS12" s="188"/>
      <c r="AT12" s="188"/>
      <c r="AU12" s="188"/>
      <c r="AV12" s="188"/>
      <c r="AW12" s="188"/>
    </row>
    <row r="13" spans="1:49" ht="31.5" customHeight="1" thickBot="1">
      <c r="A13" s="207" t="s">
        <v>621</v>
      </c>
      <c r="B13" s="227">
        <f>VLOOKUP($A13&amp;B$9,'Cq Input'!$A:$F,6,FALSE)</f>
        <v>0</v>
      </c>
      <c r="C13" s="228">
        <f>VLOOKUP($A13&amp;C$9,'Cq Input'!$A:$F,6,FALSE)</f>
        <v>0</v>
      </c>
      <c r="D13" s="228">
        <f>VLOOKUP($A13&amp;D$9,'Cq Input'!$A:$F,6,FALSE)</f>
        <v>0</v>
      </c>
      <c r="E13" s="228">
        <f>VLOOKUP($A13&amp;E$9,'Cq Input'!$A:$F,6,FALSE)</f>
        <v>0</v>
      </c>
      <c r="F13" s="228">
        <f>VLOOKUP($A13&amp;F$9,'Cq Input'!$A:$F,6,FALSE)</f>
        <v>0</v>
      </c>
      <c r="G13" s="228">
        <f>VLOOKUP($A13&amp;G$9,'Cq Input'!$A:$F,6,FALSE)</f>
        <v>0</v>
      </c>
      <c r="H13" s="228">
        <f>VLOOKUP($A13&amp;H$9,'Cq Input'!$A:$F,6,FALSE)</f>
        <v>0</v>
      </c>
      <c r="I13" s="228">
        <f>VLOOKUP($A13&amp;I$9,'Cq Input'!$A:$F,6,FALSE)</f>
        <v>0</v>
      </c>
      <c r="J13" s="228">
        <f>VLOOKUP($A13&amp;J$9,'Cq Input'!$A:$F,6,FALSE)</f>
        <v>0</v>
      </c>
      <c r="K13" s="229">
        <f>VLOOKUP($A13&amp;K$9,'Cq Input'!$A:$F,6,FALSE)</f>
        <v>0</v>
      </c>
      <c r="L13" s="230">
        <f>VLOOKUP($A13&amp;L$9,'Cq Input'!$A:$F,6,FALSE)</f>
        <v>0</v>
      </c>
      <c r="M13" s="231">
        <f>VLOOKUP($A13&amp;M$9,'Cq Input'!$A:$F,6,FALSE)</f>
        <v>0</v>
      </c>
      <c r="N13" s="200"/>
      <c r="O13" s="188"/>
      <c r="P13" s="319">
        <v>7</v>
      </c>
      <c r="Q13" s="478"/>
      <c r="R13" s="321">
        <f t="shared" si="0"/>
        <v>485</v>
      </c>
      <c r="S13" s="322" t="e">
        <f>'Detailed Sample Analysis'!W80</f>
        <v>#DIV/0!</v>
      </c>
      <c r="T13" s="323" t="e">
        <f t="shared" si="1"/>
        <v>#DIV/0!</v>
      </c>
      <c r="U13" s="324" t="e">
        <f>'Detailed Sample Analysis'!W77</f>
        <v>#DIV/0!</v>
      </c>
      <c r="V13" s="325" t="e">
        <f t="shared" si="2"/>
        <v>#DIV/0!</v>
      </c>
      <c r="W13" s="326" t="e">
        <f>'Detailed Sample Analysis'!W78</f>
        <v>#DIV/0!</v>
      </c>
      <c r="X13" s="325" t="e">
        <f t="shared" si="3"/>
        <v>#DIV/0!</v>
      </c>
      <c r="Y13" s="327">
        <f>'Detailed Sample Analysis'!W79</f>
        <v>0</v>
      </c>
      <c r="Z13" s="320" t="str">
        <f t="shared" si="4"/>
        <v>Fail</v>
      </c>
      <c r="AA13" s="318" t="e">
        <f t="shared" si="5"/>
        <v>#DIV/0!</v>
      </c>
      <c r="AB13" s="318" t="e">
        <f t="shared" si="6"/>
        <v>#DIV/0!</v>
      </c>
      <c r="AC13" s="318" t="e">
        <f t="shared" si="7"/>
        <v>#DIV/0!</v>
      </c>
      <c r="AE13" s="188"/>
      <c r="AF13" s="188"/>
      <c r="AG13" s="188"/>
      <c r="AH13" s="188"/>
      <c r="AI13" s="188"/>
      <c r="AJ13" s="188"/>
      <c r="AK13" s="188"/>
      <c r="AL13" s="188"/>
      <c r="AM13" s="188"/>
      <c r="AN13" s="188"/>
      <c r="AO13" s="188"/>
      <c r="AP13" s="188"/>
      <c r="AQ13" s="188"/>
      <c r="AR13" s="188"/>
      <c r="AS13" s="188"/>
      <c r="AT13" s="188"/>
      <c r="AU13" s="188"/>
      <c r="AV13" s="188"/>
      <c r="AW13" s="188"/>
    </row>
    <row r="14" spans="1:49" ht="31.5" customHeight="1">
      <c r="A14" s="207" t="s">
        <v>622</v>
      </c>
      <c r="B14" s="232">
        <f>VLOOKUP($A14&amp;B$9,'Cq Input'!$A:$F,6,FALSE)</f>
        <v>0</v>
      </c>
      <c r="C14" s="233">
        <f>VLOOKUP($A14&amp;C$9,'Cq Input'!$A:$F,6,FALSE)</f>
        <v>0</v>
      </c>
      <c r="D14" s="233">
        <f>VLOOKUP($A14&amp;D$9,'Cq Input'!$A:$F,6,FALSE)</f>
        <v>0</v>
      </c>
      <c r="E14" s="233">
        <f>VLOOKUP($A14&amp;E$9,'Cq Input'!$A:$F,6,FALSE)</f>
        <v>0</v>
      </c>
      <c r="F14" s="233">
        <f>VLOOKUP($A14&amp;F$9,'Cq Input'!$A:$F,6,FALSE)</f>
        <v>0</v>
      </c>
      <c r="G14" s="233">
        <f>VLOOKUP($A14&amp;G$9,'Cq Input'!$A:$F,6,FALSE)</f>
        <v>0</v>
      </c>
      <c r="H14" s="233">
        <f>VLOOKUP($A14&amp;H$9,'Cq Input'!$A:$F,6,FALSE)</f>
        <v>0</v>
      </c>
      <c r="I14" s="233">
        <f>VLOOKUP($A14&amp;I$9,'Cq Input'!$A:$F,6,FALSE)</f>
        <v>0</v>
      </c>
      <c r="J14" s="233">
        <f>VLOOKUP($A14&amp;J$9,'Cq Input'!$A:$F,6,FALSE)</f>
        <v>0</v>
      </c>
      <c r="K14" s="212">
        <f>VLOOKUP($A14&amp;K$9,'Cq Input'!$A:$F,6,FALSE)</f>
        <v>0</v>
      </c>
      <c r="L14" s="234">
        <f>VLOOKUP($A14&amp;L$9,'Cq Input'!$A:$F,6,FALSE)</f>
        <v>0</v>
      </c>
      <c r="M14" s="235">
        <f>VLOOKUP($A14&amp;M$9,'Cq Input'!$A:$F,6,FALSE)</f>
        <v>0</v>
      </c>
      <c r="N14" s="190"/>
      <c r="O14" s="188"/>
      <c r="P14" s="319">
        <v>8</v>
      </c>
      <c r="Q14" s="478"/>
      <c r="R14" s="321">
        <f t="shared" si="0"/>
        <v>485</v>
      </c>
      <c r="S14" s="322" t="e">
        <f>'Detailed Sample Analysis'!W92</f>
        <v>#DIV/0!</v>
      </c>
      <c r="T14" s="323" t="e">
        <f t="shared" si="1"/>
        <v>#DIV/0!</v>
      </c>
      <c r="U14" s="324" t="e">
        <f>'Detailed Sample Analysis'!W89</f>
        <v>#DIV/0!</v>
      </c>
      <c r="V14" s="325" t="e">
        <f t="shared" si="2"/>
        <v>#DIV/0!</v>
      </c>
      <c r="W14" s="326" t="e">
        <f>'Detailed Sample Analysis'!W90</f>
        <v>#DIV/0!</v>
      </c>
      <c r="X14" s="325" t="e">
        <f t="shared" si="3"/>
        <v>#DIV/0!</v>
      </c>
      <c r="Y14" s="327">
        <f>'Detailed Sample Analysis'!W91</f>
        <v>0</v>
      </c>
      <c r="Z14" s="320" t="str">
        <f t="shared" si="4"/>
        <v>Fail</v>
      </c>
      <c r="AA14" s="318" t="e">
        <f t="shared" si="5"/>
        <v>#DIV/0!</v>
      </c>
      <c r="AB14" s="318" t="e">
        <f t="shared" si="6"/>
        <v>#DIV/0!</v>
      </c>
      <c r="AC14" s="318" t="e">
        <f t="shared" si="7"/>
        <v>#DIV/0!</v>
      </c>
      <c r="AE14" s="188"/>
      <c r="AF14" s="188"/>
      <c r="AG14" s="188"/>
      <c r="AH14" s="188"/>
      <c r="AI14" s="188"/>
      <c r="AJ14" s="188"/>
      <c r="AK14" s="188"/>
      <c r="AL14" s="188"/>
      <c r="AM14" s="188"/>
      <c r="AN14" s="188"/>
      <c r="AO14" s="188"/>
      <c r="AP14" s="188"/>
      <c r="AQ14" s="188"/>
      <c r="AR14" s="188"/>
      <c r="AS14" s="188"/>
      <c r="AT14" s="188"/>
      <c r="AU14" s="188"/>
      <c r="AV14" s="188"/>
      <c r="AW14" s="188"/>
    </row>
    <row r="15" spans="1:49" ht="31.5" customHeight="1" thickBot="1">
      <c r="A15" s="207" t="s">
        <v>625</v>
      </c>
      <c r="B15" s="215">
        <f>VLOOKUP($A15&amp;B$9,'Cq Input'!$A:$F,6,FALSE)</f>
        <v>0</v>
      </c>
      <c r="C15" s="216">
        <f>VLOOKUP($A15&amp;C$9,'Cq Input'!$A:$F,6,FALSE)</f>
        <v>0</v>
      </c>
      <c r="D15" s="216">
        <f>VLOOKUP($A15&amp;D$9,'Cq Input'!$A:$F,6,FALSE)</f>
        <v>0</v>
      </c>
      <c r="E15" s="216">
        <f>VLOOKUP($A15&amp;E$9,'Cq Input'!$A:$F,6,FALSE)</f>
        <v>0</v>
      </c>
      <c r="F15" s="216">
        <f>VLOOKUP($A15&amp;F$9,'Cq Input'!$A:$F,6,FALSE)</f>
        <v>0</v>
      </c>
      <c r="G15" s="216">
        <f>VLOOKUP($A15&amp;G$9,'Cq Input'!$A:$F,6,FALSE)</f>
        <v>0</v>
      </c>
      <c r="H15" s="216">
        <f>VLOOKUP($A15&amp;H$9,'Cq Input'!$A:$F,6,FALSE)</f>
        <v>0</v>
      </c>
      <c r="I15" s="216">
        <f>VLOOKUP($A15&amp;I$9,'Cq Input'!$A:$F,6,FALSE)</f>
        <v>0</v>
      </c>
      <c r="J15" s="216">
        <f>VLOOKUP($A15&amp;J$9,'Cq Input'!$A:$F,6,FALSE)</f>
        <v>0</v>
      </c>
      <c r="K15" s="217">
        <f>VLOOKUP($A15&amp;K$9,'Cq Input'!$A:$F,6,FALSE)</f>
        <v>0</v>
      </c>
      <c r="L15" s="239">
        <f>VLOOKUP($A15&amp;L$9,'Cq Input'!$A:$F,6,FALSE)</f>
        <v>0</v>
      </c>
      <c r="M15" s="240">
        <f>VLOOKUP($A15&amp;M$9,'Cq Input'!$A:$F,6,FALSE)</f>
        <v>0</v>
      </c>
      <c r="N15" s="190"/>
      <c r="O15" s="188"/>
      <c r="P15" s="319">
        <v>9</v>
      </c>
      <c r="Q15" s="478"/>
      <c r="R15" s="321">
        <f t="shared" si="0"/>
        <v>485</v>
      </c>
      <c r="S15" s="322" t="e">
        <f>'Detailed Sample Analysis'!W104</f>
        <v>#DIV/0!</v>
      </c>
      <c r="T15" s="323" t="e">
        <f t="shared" si="1"/>
        <v>#DIV/0!</v>
      </c>
      <c r="U15" s="324" t="e">
        <f>'Detailed Sample Analysis'!W101</f>
        <v>#DIV/0!</v>
      </c>
      <c r="V15" s="325" t="e">
        <f t="shared" si="2"/>
        <v>#DIV/0!</v>
      </c>
      <c r="W15" s="326" t="e">
        <f>'Detailed Sample Analysis'!W102</f>
        <v>#DIV/0!</v>
      </c>
      <c r="X15" s="325" t="e">
        <f t="shared" si="3"/>
        <v>#DIV/0!</v>
      </c>
      <c r="Y15" s="327">
        <f>'Detailed Sample Analysis'!W103</f>
        <v>0</v>
      </c>
      <c r="Z15" s="320" t="str">
        <f t="shared" si="4"/>
        <v>Fail</v>
      </c>
      <c r="AA15" s="318" t="e">
        <f t="shared" si="5"/>
        <v>#DIV/0!</v>
      </c>
      <c r="AB15" s="318" t="e">
        <f t="shared" si="6"/>
        <v>#DIV/0!</v>
      </c>
      <c r="AC15" s="318" t="e">
        <f t="shared" si="7"/>
        <v>#DIV/0!</v>
      </c>
      <c r="AE15" s="188"/>
      <c r="AF15" s="188"/>
      <c r="AG15" s="188"/>
      <c r="AH15" s="188"/>
      <c r="AI15" s="188"/>
      <c r="AJ15" s="188"/>
      <c r="AK15" s="188"/>
      <c r="AL15" s="188"/>
      <c r="AM15" s="188"/>
      <c r="AN15" s="188"/>
      <c r="AO15" s="188"/>
      <c r="AP15" s="188"/>
      <c r="AQ15" s="188"/>
      <c r="AR15" s="188"/>
      <c r="AS15" s="188"/>
      <c r="AT15" s="188"/>
      <c r="AU15" s="188"/>
      <c r="AV15" s="188"/>
      <c r="AW15" s="188"/>
    </row>
    <row r="16" spans="1:49" ht="31.5" customHeight="1" thickBot="1">
      <c r="A16" s="207" t="s">
        <v>626</v>
      </c>
      <c r="B16" s="215">
        <f>VLOOKUP($A16&amp;B$9,'Cq Input'!$A:$F,6,FALSE)</f>
        <v>0</v>
      </c>
      <c r="C16" s="216">
        <f>VLOOKUP($A16&amp;C$9,'Cq Input'!$A:$F,6,FALSE)</f>
        <v>0</v>
      </c>
      <c r="D16" s="216">
        <f>VLOOKUP($A16&amp;D$9,'Cq Input'!$A:$F,6,FALSE)</f>
        <v>0</v>
      </c>
      <c r="E16" s="216">
        <f>VLOOKUP($A16&amp;E$9,'Cq Input'!$A:$F,6,FALSE)</f>
        <v>0</v>
      </c>
      <c r="F16" s="216">
        <f>VLOOKUP($A16&amp;F$9,'Cq Input'!$A:$F,6,FALSE)</f>
        <v>0</v>
      </c>
      <c r="G16" s="216">
        <f>VLOOKUP($A16&amp;G$9,'Cq Input'!$A:$F,6,FALSE)</f>
        <v>0</v>
      </c>
      <c r="H16" s="216">
        <f>VLOOKUP($A16&amp;H$9,'Cq Input'!$A:$F,6,FALSE)</f>
        <v>0</v>
      </c>
      <c r="I16" s="216">
        <f>VLOOKUP($A16&amp;I$9,'Cq Input'!$A:$F,6,FALSE)</f>
        <v>0</v>
      </c>
      <c r="J16" s="216">
        <f>VLOOKUP($A16&amp;J$9,'Cq Input'!$A:$F,6,FALSE)</f>
        <v>0</v>
      </c>
      <c r="K16" s="217">
        <f>VLOOKUP($A16&amp;K$9,'Cq Input'!$A:$F,6,FALSE)</f>
        <v>0</v>
      </c>
      <c r="L16" s="210"/>
      <c r="M16" s="212"/>
      <c r="N16" s="190"/>
      <c r="O16" s="188"/>
      <c r="P16" s="319">
        <v>10</v>
      </c>
      <c r="Q16" s="478"/>
      <c r="R16" s="321">
        <f t="shared" si="0"/>
        <v>485</v>
      </c>
      <c r="S16" s="322" t="e">
        <f>'Detailed Sample Analysis'!W116</f>
        <v>#DIV/0!</v>
      </c>
      <c r="T16" s="323" t="e">
        <f t="shared" si="1"/>
        <v>#DIV/0!</v>
      </c>
      <c r="U16" s="324" t="e">
        <f>'Detailed Sample Analysis'!W113</f>
        <v>#DIV/0!</v>
      </c>
      <c r="V16" s="325" t="e">
        <f t="shared" si="2"/>
        <v>#DIV/0!</v>
      </c>
      <c r="W16" s="326" t="e">
        <f>'Detailed Sample Analysis'!W114</f>
        <v>#DIV/0!</v>
      </c>
      <c r="X16" s="325" t="e">
        <f t="shared" si="3"/>
        <v>#DIV/0!</v>
      </c>
      <c r="Y16" s="327">
        <f>'Detailed Sample Analysis'!W115</f>
        <v>0</v>
      </c>
      <c r="Z16" s="320" t="str">
        <f t="shared" si="4"/>
        <v>Fail</v>
      </c>
      <c r="AA16" s="318" t="e">
        <f t="shared" si="5"/>
        <v>#DIV/0!</v>
      </c>
      <c r="AB16" s="318" t="e">
        <f t="shared" si="6"/>
        <v>#DIV/0!</v>
      </c>
      <c r="AC16" s="318" t="e">
        <f t="shared" si="7"/>
        <v>#DIV/0!</v>
      </c>
      <c r="AE16" s="188"/>
      <c r="AF16" s="188"/>
      <c r="AG16" s="188"/>
      <c r="AH16" s="188"/>
      <c r="AI16" s="188"/>
      <c r="AJ16" s="188"/>
      <c r="AK16" s="188"/>
      <c r="AL16" s="188"/>
      <c r="AM16" s="188"/>
      <c r="AN16" s="188"/>
      <c r="AO16" s="188"/>
      <c r="AP16" s="188"/>
      <c r="AQ16" s="188"/>
      <c r="AR16" s="188"/>
      <c r="AS16" s="188"/>
      <c r="AT16" s="188"/>
      <c r="AU16" s="188"/>
      <c r="AV16" s="188"/>
      <c r="AW16" s="188"/>
    </row>
    <row r="17" spans="1:49" ht="31.5" customHeight="1" thickBot="1">
      <c r="A17" s="207" t="s">
        <v>627</v>
      </c>
      <c r="B17" s="227">
        <f>VLOOKUP($A17&amp;B$9,'Cq Input'!$A:$F,6,FALSE)</f>
        <v>0</v>
      </c>
      <c r="C17" s="228">
        <f>VLOOKUP($A17&amp;C$9,'Cq Input'!$A:$F,6,FALSE)</f>
        <v>0</v>
      </c>
      <c r="D17" s="228">
        <f>VLOOKUP($A17&amp;D$9,'Cq Input'!$A:$F,6,FALSE)</f>
        <v>0</v>
      </c>
      <c r="E17" s="228">
        <f>VLOOKUP($A17&amp;E$9,'Cq Input'!$A:$F,6,FALSE)</f>
        <v>0</v>
      </c>
      <c r="F17" s="228">
        <f>VLOOKUP($A17&amp;F$9,'Cq Input'!$A:$F,6,FALSE)</f>
        <v>0</v>
      </c>
      <c r="G17" s="228">
        <f>VLOOKUP($A17&amp;G$9,'Cq Input'!$A:$F,6,FALSE)</f>
        <v>0</v>
      </c>
      <c r="H17" s="228">
        <f>VLOOKUP($A17&amp;H$9,'Cq Input'!$A:$F,6,FALSE)</f>
        <v>0</v>
      </c>
      <c r="I17" s="228">
        <f>VLOOKUP($A17&amp;I$9,'Cq Input'!$A:$F,6,FALSE)</f>
        <v>0</v>
      </c>
      <c r="J17" s="228">
        <f>VLOOKUP($A17&amp;J$9,'Cq Input'!$A:$F,6,FALSE)</f>
        <v>0</v>
      </c>
      <c r="K17" s="229">
        <f>VLOOKUP($A17&amp;K$9,'Cq Input'!$A:$F,6,FALSE)</f>
        <v>0</v>
      </c>
      <c r="L17" s="227"/>
      <c r="M17" s="229"/>
      <c r="N17" s="190"/>
      <c r="O17" s="188"/>
      <c r="P17" s="319">
        <v>11</v>
      </c>
      <c r="Q17" s="477"/>
      <c r="R17" s="321">
        <f t="shared" si="0"/>
        <v>485</v>
      </c>
      <c r="S17" s="322" t="e">
        <f>'Detailed Sample Analysis'!W128</f>
        <v>#DIV/0!</v>
      </c>
      <c r="T17" s="323" t="e">
        <f t="shared" si="1"/>
        <v>#DIV/0!</v>
      </c>
      <c r="U17" s="324" t="e">
        <f>'Detailed Sample Analysis'!W125</f>
        <v>#DIV/0!</v>
      </c>
      <c r="V17" s="325" t="e">
        <f t="shared" si="2"/>
        <v>#DIV/0!</v>
      </c>
      <c r="W17" s="326" t="e">
        <f>'Detailed Sample Analysis'!W126</f>
        <v>#DIV/0!</v>
      </c>
      <c r="X17" s="325" t="e">
        <f t="shared" si="3"/>
        <v>#DIV/0!</v>
      </c>
      <c r="Y17" s="327">
        <f>'Detailed Sample Analysis'!W127</f>
        <v>0</v>
      </c>
      <c r="Z17" s="320" t="str">
        <f t="shared" si="4"/>
        <v>Fail</v>
      </c>
      <c r="AA17" s="318" t="e">
        <f t="shared" si="5"/>
        <v>#DIV/0!</v>
      </c>
      <c r="AB17" s="318" t="e">
        <f t="shared" si="6"/>
        <v>#DIV/0!</v>
      </c>
      <c r="AC17" s="318" t="e">
        <f t="shared" si="7"/>
        <v>#DIV/0!</v>
      </c>
      <c r="AE17" s="188"/>
      <c r="AF17" s="188"/>
      <c r="AG17" s="188"/>
      <c r="AH17" s="188"/>
      <c r="AI17" s="188"/>
      <c r="AJ17" s="188"/>
      <c r="AK17" s="188"/>
      <c r="AL17" s="188"/>
      <c r="AM17" s="188"/>
      <c r="AN17" s="188"/>
      <c r="AO17" s="188"/>
      <c r="AP17" s="188"/>
      <c r="AQ17" s="188"/>
      <c r="AR17" s="188"/>
      <c r="AS17" s="188"/>
      <c r="AT17" s="188"/>
      <c r="AU17" s="188"/>
      <c r="AV17" s="188"/>
      <c r="AW17" s="188"/>
    </row>
    <row r="18" spans="1:49" ht="31.5" customHeight="1" thickBot="1">
      <c r="A18" s="188"/>
      <c r="B18" s="188"/>
      <c r="C18" s="188"/>
      <c r="D18" s="188"/>
      <c r="E18" s="188"/>
      <c r="F18" s="188"/>
      <c r="G18" s="188"/>
      <c r="H18" s="188"/>
      <c r="I18" s="188"/>
      <c r="J18" s="188"/>
      <c r="K18" s="188"/>
      <c r="L18" s="188"/>
      <c r="M18" s="188"/>
      <c r="N18" s="190"/>
      <c r="O18" s="188"/>
      <c r="P18" s="319">
        <v>12</v>
      </c>
      <c r="Q18" s="478"/>
      <c r="R18" s="321">
        <f t="shared" si="0"/>
        <v>485</v>
      </c>
      <c r="S18" s="322" t="e">
        <f>'Detailed Sample Analysis'!W140</f>
        <v>#DIV/0!</v>
      </c>
      <c r="T18" s="323" t="e">
        <f t="shared" si="1"/>
        <v>#DIV/0!</v>
      </c>
      <c r="U18" s="324" t="e">
        <f>'Detailed Sample Analysis'!W137</f>
        <v>#DIV/0!</v>
      </c>
      <c r="V18" s="325" t="e">
        <f t="shared" si="2"/>
        <v>#DIV/0!</v>
      </c>
      <c r="W18" s="326" t="e">
        <f>'Detailed Sample Analysis'!W138</f>
        <v>#DIV/0!</v>
      </c>
      <c r="X18" s="325" t="e">
        <f t="shared" si="3"/>
        <v>#DIV/0!</v>
      </c>
      <c r="Y18" s="327">
        <f>'Detailed Sample Analysis'!W139</f>
        <v>0</v>
      </c>
      <c r="Z18" s="320" t="str">
        <f t="shared" si="4"/>
        <v>Fail</v>
      </c>
      <c r="AA18" s="318" t="e">
        <f t="shared" si="5"/>
        <v>#DIV/0!</v>
      </c>
      <c r="AB18" s="318" t="e">
        <f t="shared" si="6"/>
        <v>#DIV/0!</v>
      </c>
      <c r="AC18" s="318" t="e">
        <f t="shared" si="7"/>
        <v>#DIV/0!</v>
      </c>
      <c r="AE18" s="188"/>
      <c r="AF18" s="188"/>
      <c r="AG18" s="188"/>
      <c r="AH18" s="188"/>
      <c r="AI18" s="188"/>
      <c r="AJ18" s="188"/>
      <c r="AK18" s="188"/>
      <c r="AL18" s="188"/>
      <c r="AM18" s="188"/>
      <c r="AN18" s="188"/>
      <c r="AO18" s="188"/>
      <c r="AP18" s="188"/>
      <c r="AQ18" s="188"/>
      <c r="AR18" s="188"/>
      <c r="AS18" s="188"/>
      <c r="AT18" s="188"/>
      <c r="AU18" s="188"/>
      <c r="AV18" s="188"/>
      <c r="AW18" s="188"/>
    </row>
    <row r="19" spans="1:49" ht="31.5" customHeight="1" thickBot="1">
      <c r="A19" s="188"/>
      <c r="B19" s="188"/>
      <c r="C19" s="188"/>
      <c r="D19" s="651" t="s">
        <v>642</v>
      </c>
      <c r="E19" s="606"/>
      <c r="F19" s="606"/>
      <c r="G19" s="606"/>
      <c r="H19" s="606"/>
      <c r="I19" s="606"/>
      <c r="J19" s="606"/>
      <c r="K19" s="607"/>
      <c r="L19" s="188"/>
      <c r="M19" s="188"/>
      <c r="N19" s="190"/>
      <c r="O19" s="188"/>
      <c r="P19" s="319">
        <v>13</v>
      </c>
      <c r="Q19" s="478"/>
      <c r="R19" s="321">
        <f t="shared" si="0"/>
        <v>485</v>
      </c>
      <c r="S19" s="322" t="e">
        <f>'Detailed Sample Analysis'!W152</f>
        <v>#DIV/0!</v>
      </c>
      <c r="T19" s="323" t="e">
        <f t="shared" si="1"/>
        <v>#DIV/0!</v>
      </c>
      <c r="U19" s="324" t="e">
        <f>'Detailed Sample Analysis'!W149</f>
        <v>#DIV/0!</v>
      </c>
      <c r="V19" s="325" t="e">
        <f t="shared" si="2"/>
        <v>#DIV/0!</v>
      </c>
      <c r="W19" s="326" t="e">
        <f>'Detailed Sample Analysis'!W150</f>
        <v>#DIV/0!</v>
      </c>
      <c r="X19" s="325" t="e">
        <f t="shared" si="3"/>
        <v>#DIV/0!</v>
      </c>
      <c r="Y19" s="327">
        <f>'Detailed Sample Analysis'!W151</f>
        <v>0</v>
      </c>
      <c r="Z19" s="320" t="str">
        <f t="shared" si="4"/>
        <v>Fail</v>
      </c>
      <c r="AA19" s="318" t="e">
        <f t="shared" si="5"/>
        <v>#DIV/0!</v>
      </c>
      <c r="AB19" s="318" t="e">
        <f t="shared" si="6"/>
        <v>#DIV/0!</v>
      </c>
      <c r="AC19" s="318" t="e">
        <f t="shared" si="7"/>
        <v>#DIV/0!</v>
      </c>
      <c r="AE19" s="188"/>
      <c r="AF19" s="188"/>
      <c r="AG19" s="188"/>
      <c r="AH19" s="188"/>
      <c r="AI19" s="190"/>
      <c r="AJ19" s="188"/>
      <c r="AK19" s="188"/>
      <c r="AL19" s="188"/>
      <c r="AM19" s="188"/>
      <c r="AN19" s="188"/>
      <c r="AO19" s="188"/>
      <c r="AP19" s="188"/>
      <c r="AQ19" s="188"/>
      <c r="AR19" s="188"/>
      <c r="AS19" s="188"/>
      <c r="AT19" s="188"/>
      <c r="AU19" s="188"/>
      <c r="AV19" s="188"/>
      <c r="AW19" s="188"/>
    </row>
    <row r="20" spans="1:49" ht="31.5" customHeight="1">
      <c r="A20" s="188"/>
      <c r="B20" s="188"/>
      <c r="C20" s="188"/>
      <c r="D20" s="178"/>
      <c r="E20" s="178"/>
      <c r="F20" s="178"/>
      <c r="G20" s="178"/>
      <c r="H20" s="178"/>
      <c r="I20" s="178"/>
      <c r="J20" s="178"/>
      <c r="K20" s="178"/>
      <c r="L20" s="188"/>
      <c r="M20" s="188"/>
      <c r="N20" s="190"/>
      <c r="O20" s="188"/>
      <c r="P20" s="319">
        <v>14</v>
      </c>
      <c r="Q20" s="478"/>
      <c r="R20" s="321">
        <f t="shared" si="0"/>
        <v>485</v>
      </c>
      <c r="S20" s="322" t="e">
        <f>'Detailed Sample Analysis'!W164</f>
        <v>#DIV/0!</v>
      </c>
      <c r="T20" s="323" t="e">
        <f t="shared" si="1"/>
        <v>#DIV/0!</v>
      </c>
      <c r="U20" s="324" t="e">
        <f>'Detailed Sample Analysis'!W161</f>
        <v>#DIV/0!</v>
      </c>
      <c r="V20" s="325" t="e">
        <f t="shared" si="2"/>
        <v>#DIV/0!</v>
      </c>
      <c r="W20" s="326" t="e">
        <f>'Detailed Sample Analysis'!W162</f>
        <v>#DIV/0!</v>
      </c>
      <c r="X20" s="325" t="e">
        <f t="shared" si="3"/>
        <v>#DIV/0!</v>
      </c>
      <c r="Y20" s="327">
        <f>'Detailed Sample Analysis'!W163</f>
        <v>0</v>
      </c>
      <c r="Z20" s="320" t="str">
        <f t="shared" si="4"/>
        <v>Fail</v>
      </c>
      <c r="AA20" s="318" t="e">
        <f t="shared" si="5"/>
        <v>#DIV/0!</v>
      </c>
      <c r="AB20" s="318" t="e">
        <f t="shared" si="6"/>
        <v>#DIV/0!</v>
      </c>
      <c r="AC20" s="318" t="e">
        <f t="shared" si="7"/>
        <v>#DIV/0!</v>
      </c>
      <c r="AE20" s="188"/>
      <c r="AF20" s="188"/>
      <c r="AG20" s="188"/>
      <c r="AH20" s="188"/>
      <c r="AI20" s="188"/>
      <c r="AJ20" s="188"/>
      <c r="AK20" s="188"/>
      <c r="AL20" s="188"/>
      <c r="AM20" s="188"/>
      <c r="AN20" s="188"/>
      <c r="AO20" s="188"/>
      <c r="AP20" s="188"/>
      <c r="AQ20" s="188"/>
      <c r="AR20" s="188"/>
      <c r="AS20" s="188"/>
      <c r="AT20" s="188"/>
      <c r="AU20" s="188"/>
      <c r="AV20" s="188"/>
      <c r="AW20" s="188"/>
    </row>
    <row r="21" spans="1:49" ht="31.5" customHeight="1">
      <c r="A21" s="188"/>
      <c r="B21" s="188"/>
      <c r="C21" s="188"/>
      <c r="D21" s="617" t="s">
        <v>643</v>
      </c>
      <c r="E21" s="507"/>
      <c r="F21" s="507"/>
      <c r="G21" s="507"/>
      <c r="H21" s="639"/>
      <c r="I21" s="652">
        <v>452</v>
      </c>
      <c r="J21" s="641"/>
      <c r="K21" s="642"/>
      <c r="L21" s="188"/>
      <c r="M21" s="188"/>
      <c r="N21" s="188"/>
      <c r="O21" s="188"/>
      <c r="P21" s="319">
        <v>15</v>
      </c>
      <c r="Q21" s="478"/>
      <c r="R21" s="321">
        <f t="shared" si="0"/>
        <v>485</v>
      </c>
      <c r="S21" s="322" t="e">
        <f>'Detailed Sample Analysis'!W176</f>
        <v>#DIV/0!</v>
      </c>
      <c r="T21" s="323" t="e">
        <f t="shared" si="1"/>
        <v>#DIV/0!</v>
      </c>
      <c r="U21" s="324" t="e">
        <f>'Detailed Sample Analysis'!W173</f>
        <v>#DIV/0!</v>
      </c>
      <c r="V21" s="325" t="e">
        <f t="shared" si="2"/>
        <v>#DIV/0!</v>
      </c>
      <c r="W21" s="326" t="e">
        <f>'Detailed Sample Analysis'!W174</f>
        <v>#DIV/0!</v>
      </c>
      <c r="X21" s="325" t="e">
        <f t="shared" si="3"/>
        <v>#DIV/0!</v>
      </c>
      <c r="Y21" s="327">
        <f>'Detailed Sample Analysis'!W175</f>
        <v>0</v>
      </c>
      <c r="Z21" s="320" t="str">
        <f t="shared" si="4"/>
        <v>Fail</v>
      </c>
      <c r="AA21" s="318" t="e">
        <f t="shared" si="5"/>
        <v>#DIV/0!</v>
      </c>
      <c r="AB21" s="318" t="e">
        <f t="shared" si="6"/>
        <v>#DIV/0!</v>
      </c>
      <c r="AC21" s="318" t="e">
        <f t="shared" si="7"/>
        <v>#DIV/0!</v>
      </c>
      <c r="AE21" s="188"/>
      <c r="AF21" s="188"/>
      <c r="AG21" s="188"/>
      <c r="AH21" s="188"/>
      <c r="AI21" s="188"/>
      <c r="AJ21" s="188"/>
      <c r="AK21" s="188"/>
      <c r="AL21" s="188"/>
      <c r="AM21" s="188"/>
      <c r="AN21" s="188"/>
      <c r="AO21" s="188"/>
      <c r="AP21" s="188"/>
      <c r="AQ21" s="188"/>
      <c r="AR21" s="188"/>
      <c r="AS21" s="188"/>
      <c r="AT21" s="188"/>
      <c r="AU21" s="188"/>
      <c r="AV21" s="188"/>
      <c r="AW21" s="188"/>
    </row>
    <row r="22" spans="1:49" ht="31.5" customHeight="1">
      <c r="A22" s="190"/>
      <c r="B22" s="190"/>
      <c r="C22" s="190"/>
      <c r="D22" s="617" t="s">
        <v>644</v>
      </c>
      <c r="E22" s="507"/>
      <c r="F22" s="507"/>
      <c r="G22" s="507"/>
      <c r="H22" s="639"/>
      <c r="I22" s="652">
        <v>485</v>
      </c>
      <c r="J22" s="641"/>
      <c r="K22" s="642"/>
      <c r="L22" s="190"/>
      <c r="M22" s="190"/>
      <c r="N22" s="190"/>
      <c r="O22" s="188"/>
      <c r="P22" s="319">
        <v>16</v>
      </c>
      <c r="Q22" s="478"/>
      <c r="R22" s="321">
        <f t="shared" si="0"/>
        <v>485</v>
      </c>
      <c r="S22" s="322" t="e">
        <f>'Detailed Sample Analysis'!W188</f>
        <v>#DIV/0!</v>
      </c>
      <c r="T22" s="323" t="e">
        <f t="shared" si="1"/>
        <v>#DIV/0!</v>
      </c>
      <c r="U22" s="324" t="e">
        <f>'Detailed Sample Analysis'!W185</f>
        <v>#DIV/0!</v>
      </c>
      <c r="V22" s="325" t="e">
        <f t="shared" si="2"/>
        <v>#DIV/0!</v>
      </c>
      <c r="W22" s="326" t="e">
        <f>'Detailed Sample Analysis'!W186</f>
        <v>#DIV/0!</v>
      </c>
      <c r="X22" s="325" t="e">
        <f t="shared" si="3"/>
        <v>#DIV/0!</v>
      </c>
      <c r="Y22" s="327">
        <f>'Detailed Sample Analysis'!W187</f>
        <v>0</v>
      </c>
      <c r="Z22" s="320" t="str">
        <f t="shared" si="4"/>
        <v>Fail</v>
      </c>
      <c r="AA22" s="318" t="e">
        <f t="shared" si="5"/>
        <v>#DIV/0!</v>
      </c>
      <c r="AB22" s="318" t="e">
        <f t="shared" si="6"/>
        <v>#DIV/0!</v>
      </c>
      <c r="AC22" s="318" t="e">
        <f t="shared" si="7"/>
        <v>#DIV/0!</v>
      </c>
      <c r="AE22" s="188"/>
      <c r="AF22" s="188"/>
      <c r="AG22" s="188"/>
      <c r="AH22" s="188"/>
      <c r="AI22" s="190"/>
      <c r="AJ22" s="190"/>
      <c r="AK22" s="188"/>
      <c r="AL22" s="188"/>
      <c r="AM22" s="188"/>
      <c r="AN22" s="188"/>
      <c r="AO22" s="190"/>
      <c r="AP22" s="190"/>
      <c r="AQ22" s="190"/>
      <c r="AR22" s="190"/>
      <c r="AS22" s="190"/>
      <c r="AT22" s="190"/>
      <c r="AU22" s="190"/>
      <c r="AV22" s="190"/>
      <c r="AW22" s="190"/>
    </row>
    <row r="23" spans="1:49" ht="31.5" customHeight="1">
      <c r="A23" s="190"/>
      <c r="B23" s="190"/>
      <c r="C23" s="190"/>
      <c r="D23" s="617" t="s">
        <v>673</v>
      </c>
      <c r="E23" s="507"/>
      <c r="F23" s="507"/>
      <c r="G23" s="507"/>
      <c r="H23" s="639"/>
      <c r="I23" s="653"/>
      <c r="J23" s="654"/>
      <c r="K23" s="655"/>
      <c r="L23" s="190"/>
      <c r="M23" s="190"/>
      <c r="N23" s="178"/>
      <c r="O23" s="188"/>
      <c r="P23" s="319">
        <v>17</v>
      </c>
      <c r="Q23" s="478"/>
      <c r="R23" s="321">
        <f t="shared" si="0"/>
        <v>485</v>
      </c>
      <c r="S23" s="322" t="e">
        <f>'Detailed Sample Analysis'!W200</f>
        <v>#DIV/0!</v>
      </c>
      <c r="T23" s="323" t="e">
        <f t="shared" si="1"/>
        <v>#DIV/0!</v>
      </c>
      <c r="U23" s="324" t="e">
        <f>'Detailed Sample Analysis'!W197</f>
        <v>#DIV/0!</v>
      </c>
      <c r="V23" s="325" t="e">
        <f t="shared" si="2"/>
        <v>#DIV/0!</v>
      </c>
      <c r="W23" s="326" t="e">
        <f>'Detailed Sample Analysis'!W198</f>
        <v>#DIV/0!</v>
      </c>
      <c r="X23" s="325" t="e">
        <f t="shared" si="3"/>
        <v>#DIV/0!</v>
      </c>
      <c r="Y23" s="327">
        <f>'Detailed Sample Analysis'!W199</f>
        <v>0</v>
      </c>
      <c r="Z23" s="320" t="str">
        <f t="shared" si="4"/>
        <v>Fail</v>
      </c>
      <c r="AA23" s="318" t="e">
        <f t="shared" si="5"/>
        <v>#DIV/0!</v>
      </c>
      <c r="AB23" s="318" t="e">
        <f t="shared" si="6"/>
        <v>#DIV/0!</v>
      </c>
      <c r="AC23" s="318" t="e">
        <f t="shared" si="7"/>
        <v>#DIV/0!</v>
      </c>
      <c r="AE23" s="190"/>
      <c r="AF23" s="190"/>
      <c r="AG23" s="190"/>
      <c r="AH23" s="188"/>
      <c r="AI23" s="190"/>
      <c r="AJ23" s="190"/>
      <c r="AK23" s="190"/>
      <c r="AL23" s="190"/>
      <c r="AM23" s="190"/>
      <c r="AN23" s="190"/>
      <c r="AO23" s="190"/>
      <c r="AP23" s="190"/>
      <c r="AQ23" s="190"/>
      <c r="AR23" s="190"/>
      <c r="AS23" s="190"/>
      <c r="AT23" s="190"/>
      <c r="AU23" s="190"/>
      <c r="AV23" s="190"/>
      <c r="AW23" s="190"/>
    </row>
    <row r="24" spans="1:49" ht="31.5" customHeight="1">
      <c r="A24" s="190"/>
      <c r="B24" s="190"/>
      <c r="C24" s="190"/>
      <c r="D24" s="190"/>
      <c r="E24" s="190"/>
      <c r="F24" s="190"/>
      <c r="G24" s="190"/>
      <c r="H24" s="190"/>
      <c r="I24" s="190"/>
      <c r="J24" s="190"/>
      <c r="K24" s="190"/>
      <c r="L24" s="190"/>
      <c r="M24" s="190"/>
      <c r="N24" s="178"/>
      <c r="O24" s="188"/>
      <c r="P24" s="319">
        <v>18</v>
      </c>
      <c r="Q24" s="478"/>
      <c r="R24" s="321">
        <f t="shared" si="0"/>
        <v>485</v>
      </c>
      <c r="S24" s="322" t="e">
        <f>'Detailed Sample Analysis'!W212</f>
        <v>#DIV/0!</v>
      </c>
      <c r="T24" s="323" t="e">
        <f t="shared" si="1"/>
        <v>#DIV/0!</v>
      </c>
      <c r="U24" s="324" t="e">
        <f>'Detailed Sample Analysis'!W209</f>
        <v>#DIV/0!</v>
      </c>
      <c r="V24" s="325" t="e">
        <f t="shared" si="2"/>
        <v>#DIV/0!</v>
      </c>
      <c r="W24" s="326" t="e">
        <f>'Detailed Sample Analysis'!W210</f>
        <v>#DIV/0!</v>
      </c>
      <c r="X24" s="325" t="e">
        <f t="shared" si="3"/>
        <v>#DIV/0!</v>
      </c>
      <c r="Y24" s="327">
        <f>'Detailed Sample Analysis'!W211</f>
        <v>0</v>
      </c>
      <c r="Z24" s="320" t="str">
        <f t="shared" si="4"/>
        <v>Fail</v>
      </c>
      <c r="AA24" s="318" t="e">
        <f t="shared" si="5"/>
        <v>#DIV/0!</v>
      </c>
      <c r="AB24" s="318" t="e">
        <f t="shared" si="6"/>
        <v>#DIV/0!</v>
      </c>
      <c r="AC24" s="318" t="e">
        <f t="shared" si="7"/>
        <v>#DIV/0!</v>
      </c>
      <c r="AE24" s="188"/>
      <c r="AF24" s="188"/>
      <c r="AG24" s="190"/>
      <c r="AH24" s="190"/>
      <c r="AI24" s="190"/>
      <c r="AJ24" s="190"/>
      <c r="AK24" s="190"/>
      <c r="AL24" s="190"/>
      <c r="AM24" s="190"/>
      <c r="AN24" s="190"/>
      <c r="AO24" s="190"/>
      <c r="AP24" s="190"/>
      <c r="AQ24" s="190"/>
      <c r="AR24" s="190"/>
      <c r="AS24" s="190"/>
      <c r="AT24" s="190"/>
      <c r="AU24" s="190"/>
      <c r="AV24" s="190"/>
      <c r="AW24" s="190"/>
    </row>
    <row r="25" spans="1:49" ht="31.5" customHeight="1">
      <c r="N25" s="178"/>
      <c r="O25" s="188"/>
      <c r="P25" s="319">
        <v>19</v>
      </c>
      <c r="Q25" s="478"/>
      <c r="R25" s="321">
        <f t="shared" si="0"/>
        <v>485</v>
      </c>
      <c r="S25" s="322" t="e">
        <f>'Detailed Sample Analysis'!W224</f>
        <v>#DIV/0!</v>
      </c>
      <c r="T25" s="323" t="e">
        <f t="shared" si="1"/>
        <v>#DIV/0!</v>
      </c>
      <c r="U25" s="324" t="e">
        <f>'Detailed Sample Analysis'!W221</f>
        <v>#DIV/0!</v>
      </c>
      <c r="V25" s="325" t="e">
        <f t="shared" si="2"/>
        <v>#DIV/0!</v>
      </c>
      <c r="W25" s="326" t="e">
        <f>'Detailed Sample Analysis'!W222</f>
        <v>#DIV/0!</v>
      </c>
      <c r="X25" s="325" t="e">
        <f t="shared" si="3"/>
        <v>#DIV/0!</v>
      </c>
      <c r="Y25" s="327">
        <f>'Detailed Sample Analysis'!W223</f>
        <v>0</v>
      </c>
      <c r="Z25" s="320" t="str">
        <f t="shared" si="4"/>
        <v>Fail</v>
      </c>
      <c r="AA25" s="318" t="e">
        <f t="shared" si="5"/>
        <v>#DIV/0!</v>
      </c>
      <c r="AB25" s="318" t="e">
        <f t="shared" si="6"/>
        <v>#DIV/0!</v>
      </c>
      <c r="AC25" s="318" t="e">
        <f t="shared" si="7"/>
        <v>#DIV/0!</v>
      </c>
      <c r="AD25" s="188"/>
      <c r="AE25" s="188"/>
      <c r="AF25" s="188"/>
      <c r="AG25" s="190"/>
      <c r="AH25" s="190"/>
      <c r="AI25" s="188"/>
      <c r="AJ25" s="188"/>
      <c r="AK25" s="188"/>
      <c r="AL25" s="188"/>
      <c r="AM25" s="188"/>
      <c r="AN25" s="190"/>
      <c r="AO25" s="190"/>
      <c r="AP25" s="188"/>
      <c r="AQ25" s="188"/>
      <c r="AR25" s="188"/>
      <c r="AS25" s="188"/>
      <c r="AT25" s="188"/>
      <c r="AU25" s="190"/>
      <c r="AV25" s="190"/>
      <c r="AW25" s="188"/>
    </row>
    <row r="26" spans="1:49" ht="31.5" customHeight="1" thickBot="1">
      <c r="N26" s="178"/>
      <c r="O26" s="6"/>
      <c r="P26" s="328">
        <v>20</v>
      </c>
      <c r="Q26" s="479"/>
      <c r="R26" s="330">
        <f t="shared" si="0"/>
        <v>485</v>
      </c>
      <c r="S26" s="331" t="e">
        <f>'Detailed Sample Analysis'!W236</f>
        <v>#DIV/0!</v>
      </c>
      <c r="T26" s="332" t="e">
        <f t="shared" si="1"/>
        <v>#DIV/0!</v>
      </c>
      <c r="U26" s="333" t="e">
        <f>'Detailed Sample Analysis'!W233</f>
        <v>#DIV/0!</v>
      </c>
      <c r="V26" s="334" t="e">
        <f t="shared" si="2"/>
        <v>#DIV/0!</v>
      </c>
      <c r="W26" s="335" t="e">
        <f>'Detailed Sample Analysis'!W234</f>
        <v>#DIV/0!</v>
      </c>
      <c r="X26" s="334" t="e">
        <f t="shared" si="3"/>
        <v>#DIV/0!</v>
      </c>
      <c r="Y26" s="336">
        <f>'Detailed Sample Analysis'!W235</f>
        <v>0</v>
      </c>
      <c r="Z26" s="329" t="str">
        <f t="shared" si="4"/>
        <v>Fail</v>
      </c>
      <c r="AA26" s="318" t="e">
        <f t="shared" si="5"/>
        <v>#DIV/0!</v>
      </c>
      <c r="AB26" s="318" t="e">
        <f t="shared" si="6"/>
        <v>#DIV/0!</v>
      </c>
      <c r="AC26" s="318" t="e">
        <f t="shared" si="7"/>
        <v>#DIV/0!</v>
      </c>
      <c r="AM26" s="188"/>
      <c r="AN26" s="188"/>
      <c r="AO26" s="188"/>
      <c r="AP26" s="188"/>
      <c r="AQ26" s="188"/>
      <c r="AR26" s="188"/>
      <c r="AS26" s="188"/>
      <c r="AT26" s="188"/>
      <c r="AU26" s="188"/>
      <c r="AV26" s="188"/>
      <c r="AW26" s="188"/>
    </row>
    <row r="27" spans="1:49" ht="24.75" customHeight="1" thickBot="1">
      <c r="C27" s="656" t="s">
        <v>674</v>
      </c>
      <c r="D27" s="606"/>
      <c r="E27" s="606"/>
      <c r="F27" s="606"/>
      <c r="G27" s="606"/>
      <c r="H27" s="606"/>
      <c r="I27" s="606"/>
      <c r="J27" s="606"/>
      <c r="K27" s="606"/>
      <c r="L27" s="607"/>
      <c r="N27" s="178"/>
      <c r="O27" s="6"/>
      <c r="P27" s="6"/>
      <c r="Q27" s="6"/>
      <c r="R27" s="6"/>
      <c r="S27" s="445">
        <v>4</v>
      </c>
      <c r="T27" s="6"/>
      <c r="U27" s="337"/>
      <c r="V27" s="6"/>
      <c r="W27" s="6"/>
      <c r="X27" s="6"/>
      <c r="Y27" s="6"/>
      <c r="Z27" s="6"/>
      <c r="AA27" s="6"/>
      <c r="AB27" s="440"/>
      <c r="AC27" s="440"/>
      <c r="AM27" s="190"/>
      <c r="AN27" s="190"/>
      <c r="AO27" s="190"/>
      <c r="AP27" s="190"/>
      <c r="AQ27" s="190"/>
      <c r="AR27" s="190"/>
      <c r="AS27" s="190"/>
      <c r="AT27" s="190"/>
      <c r="AU27" s="190"/>
      <c r="AV27" s="190"/>
      <c r="AW27" s="190"/>
    </row>
    <row r="28" spans="1:49" ht="19.5" customHeight="1">
      <c r="C28" s="622" t="s">
        <v>629</v>
      </c>
      <c r="D28" s="620"/>
      <c r="E28" s="621"/>
      <c r="F28" s="632" t="s">
        <v>664</v>
      </c>
      <c r="G28" s="620"/>
      <c r="H28" s="620"/>
      <c r="I28" s="620"/>
      <c r="J28" s="620"/>
      <c r="K28" s="620"/>
      <c r="L28" s="621"/>
      <c r="N28" s="178"/>
      <c r="O28" s="6"/>
      <c r="P28" s="6"/>
      <c r="Q28" s="6"/>
      <c r="R28" s="6"/>
      <c r="S28" s="6"/>
      <c r="T28" s="6"/>
      <c r="U28" s="6"/>
      <c r="V28" s="6"/>
      <c r="W28" s="6"/>
      <c r="X28" s="6"/>
      <c r="Y28" s="6"/>
      <c r="Z28" s="6"/>
      <c r="AA28" s="6"/>
      <c r="AM28" s="190"/>
      <c r="AN28" s="190"/>
      <c r="AO28" s="190"/>
      <c r="AP28" s="190"/>
      <c r="AQ28" s="190"/>
      <c r="AR28" s="190"/>
      <c r="AS28" s="190"/>
      <c r="AT28" s="190"/>
      <c r="AU28" s="190"/>
      <c r="AV28" s="190"/>
      <c r="AW28" s="190"/>
    </row>
    <row r="29" spans="1:49" ht="19.5" customHeight="1">
      <c r="C29" s="623" t="s">
        <v>631</v>
      </c>
      <c r="D29" s="503"/>
      <c r="E29" s="522"/>
      <c r="F29" s="624" t="s">
        <v>269</v>
      </c>
      <c r="G29" s="503"/>
      <c r="H29" s="503"/>
      <c r="I29" s="503"/>
      <c r="J29" s="503"/>
      <c r="K29" s="503"/>
      <c r="L29" s="522"/>
      <c r="N29" s="178"/>
      <c r="O29" s="6"/>
      <c r="P29" s="6"/>
      <c r="Q29" s="6"/>
      <c r="R29" s="6"/>
      <c r="S29" s="6"/>
      <c r="T29" s="6"/>
      <c r="U29" s="6"/>
      <c r="V29" s="6"/>
      <c r="W29" s="6"/>
      <c r="X29" s="6"/>
      <c r="Y29" s="6"/>
      <c r="Z29" s="6"/>
      <c r="AA29" s="6"/>
      <c r="AM29" s="190"/>
      <c r="AN29" s="190"/>
      <c r="AO29" s="190"/>
      <c r="AP29" s="190"/>
      <c r="AQ29" s="190"/>
      <c r="AR29" s="190"/>
      <c r="AS29" s="190"/>
      <c r="AT29" s="190"/>
      <c r="AU29" s="190"/>
      <c r="AV29" s="190"/>
      <c r="AW29" s="190"/>
    </row>
    <row r="30" spans="1:49" ht="19.5" customHeight="1">
      <c r="C30" s="625" t="s">
        <v>633</v>
      </c>
      <c r="D30" s="626"/>
      <c r="E30" s="627"/>
      <c r="F30" s="628" t="s">
        <v>675</v>
      </c>
      <c r="G30" s="626"/>
      <c r="H30" s="626"/>
      <c r="I30" s="626"/>
      <c r="J30" s="626"/>
      <c r="K30" s="626"/>
      <c r="L30" s="627"/>
      <c r="N30" s="178"/>
      <c r="O30" s="6"/>
      <c r="P30" s="6"/>
      <c r="Q30" s="6"/>
      <c r="R30" s="6"/>
      <c r="S30" s="6"/>
      <c r="T30" s="6"/>
      <c r="U30" s="6"/>
      <c r="V30" s="6"/>
      <c r="W30" s="6"/>
      <c r="X30" s="6"/>
      <c r="Y30" s="6"/>
      <c r="Z30" s="6"/>
      <c r="AA30" s="6"/>
      <c r="AM30" s="190"/>
      <c r="AN30" s="190"/>
      <c r="AO30" s="190"/>
      <c r="AP30" s="190"/>
      <c r="AQ30" s="190"/>
      <c r="AR30" s="190"/>
      <c r="AS30" s="190"/>
      <c r="AT30" s="190"/>
      <c r="AU30" s="190"/>
      <c r="AV30" s="190"/>
      <c r="AW30" s="190"/>
    </row>
    <row r="31" spans="1:49" ht="19.5" customHeight="1">
      <c r="N31" s="178"/>
      <c r="O31" s="6"/>
      <c r="P31" s="6"/>
      <c r="Q31" s="6"/>
      <c r="R31" s="6"/>
      <c r="S31" s="6"/>
      <c r="T31" s="6"/>
      <c r="U31" s="6"/>
      <c r="V31" s="6"/>
      <c r="W31" s="6"/>
      <c r="X31" s="6"/>
      <c r="Y31" s="6"/>
      <c r="Z31" s="6"/>
      <c r="AA31" s="6"/>
      <c r="AM31" s="190"/>
      <c r="AN31" s="190"/>
      <c r="AO31" s="190"/>
      <c r="AP31" s="190"/>
      <c r="AQ31" s="190"/>
      <c r="AR31" s="190"/>
      <c r="AS31" s="190"/>
      <c r="AT31" s="190"/>
      <c r="AU31" s="190"/>
      <c r="AV31" s="190"/>
      <c r="AW31" s="190"/>
    </row>
    <row r="32" spans="1:49" ht="24.75" customHeight="1">
      <c r="C32" s="656" t="s">
        <v>676</v>
      </c>
      <c r="D32" s="606"/>
      <c r="E32" s="606"/>
      <c r="F32" s="606"/>
      <c r="G32" s="606"/>
      <c r="H32" s="606"/>
      <c r="I32" s="606"/>
      <c r="J32" s="606"/>
      <c r="K32" s="606"/>
      <c r="L32" s="607"/>
      <c r="N32" s="178"/>
      <c r="O32" s="6"/>
      <c r="P32" s="6"/>
      <c r="Q32" s="6"/>
      <c r="R32" s="6"/>
      <c r="S32" s="6"/>
      <c r="T32" s="6"/>
      <c r="U32" s="6"/>
      <c r="V32" s="6"/>
      <c r="W32" s="6"/>
      <c r="X32" s="6"/>
      <c r="Y32" s="6"/>
      <c r="Z32" s="6"/>
      <c r="AA32" s="6"/>
      <c r="AM32" s="190"/>
      <c r="AN32" s="190"/>
      <c r="AO32" s="190"/>
      <c r="AP32" s="190"/>
      <c r="AQ32" s="190"/>
      <c r="AR32" s="190"/>
      <c r="AS32" s="190"/>
      <c r="AT32" s="190"/>
      <c r="AU32" s="190"/>
      <c r="AV32" s="190"/>
      <c r="AW32" s="190"/>
    </row>
    <row r="33" spans="1:49" ht="19.5" customHeight="1">
      <c r="C33" s="622" t="s">
        <v>629</v>
      </c>
      <c r="D33" s="620"/>
      <c r="E33" s="621"/>
      <c r="F33" s="632" t="s">
        <v>677</v>
      </c>
      <c r="G33" s="620"/>
      <c r="H33" s="620"/>
      <c r="I33" s="620"/>
      <c r="J33" s="620"/>
      <c r="K33" s="620"/>
      <c r="L33" s="621"/>
      <c r="N33" s="178"/>
      <c r="O33" s="6"/>
      <c r="P33" s="6"/>
      <c r="Q33" s="6"/>
      <c r="R33" s="6"/>
      <c r="S33" s="6"/>
      <c r="T33" s="6"/>
      <c r="U33" s="6"/>
      <c r="V33" s="6"/>
      <c r="W33" s="6"/>
      <c r="X33" s="6"/>
      <c r="Y33" s="6"/>
      <c r="Z33" s="6"/>
      <c r="AA33" s="6"/>
      <c r="AM33" s="190"/>
      <c r="AN33" s="190"/>
      <c r="AO33" s="190"/>
      <c r="AP33" s="190"/>
      <c r="AQ33" s="190"/>
      <c r="AR33" s="190"/>
      <c r="AS33" s="190"/>
      <c r="AT33" s="190"/>
      <c r="AU33" s="190"/>
      <c r="AV33" s="190"/>
      <c r="AW33" s="190"/>
    </row>
    <row r="34" spans="1:49" ht="19.5" customHeight="1">
      <c r="C34" s="623" t="s">
        <v>631</v>
      </c>
      <c r="D34" s="503"/>
      <c r="E34" s="522"/>
      <c r="F34" s="624" t="s">
        <v>678</v>
      </c>
      <c r="G34" s="503"/>
      <c r="H34" s="503"/>
      <c r="I34" s="503"/>
      <c r="J34" s="503"/>
      <c r="K34" s="503"/>
      <c r="L34" s="522"/>
      <c r="N34" s="242"/>
      <c r="O34" s="6"/>
      <c r="P34" s="6"/>
      <c r="Q34" s="6"/>
      <c r="R34" s="6"/>
      <c r="S34" s="6"/>
      <c r="T34" s="6"/>
      <c r="U34" s="6"/>
      <c r="V34" s="6"/>
      <c r="W34" s="6"/>
      <c r="X34" s="6"/>
      <c r="Y34" s="6"/>
      <c r="Z34" s="6"/>
      <c r="AA34" s="6"/>
      <c r="AM34" s="190"/>
      <c r="AN34" s="190"/>
      <c r="AO34" s="190"/>
      <c r="AP34" s="190"/>
      <c r="AQ34" s="190"/>
      <c r="AR34" s="190"/>
      <c r="AS34" s="190"/>
      <c r="AT34" s="190"/>
      <c r="AU34" s="190"/>
      <c r="AV34" s="190"/>
      <c r="AW34" s="190"/>
    </row>
    <row r="35" spans="1:49" ht="19.5" customHeight="1">
      <c r="C35" s="625" t="s">
        <v>633</v>
      </c>
      <c r="D35" s="626"/>
      <c r="E35" s="627"/>
      <c r="F35" s="628" t="s">
        <v>679</v>
      </c>
      <c r="G35" s="626"/>
      <c r="H35" s="626"/>
      <c r="I35" s="626"/>
      <c r="J35" s="626"/>
      <c r="K35" s="626"/>
      <c r="L35" s="627"/>
      <c r="N35" s="242"/>
      <c r="O35" s="6"/>
      <c r="P35" s="6"/>
      <c r="Q35" s="6"/>
      <c r="R35" s="6"/>
      <c r="S35" s="6"/>
      <c r="T35" s="6"/>
      <c r="U35" s="6"/>
      <c r="V35" s="6"/>
      <c r="W35" s="6"/>
      <c r="X35" s="6"/>
      <c r="Y35" s="6"/>
      <c r="Z35" s="6"/>
      <c r="AA35" s="6"/>
      <c r="AM35" s="190"/>
      <c r="AN35" s="190"/>
      <c r="AO35" s="190"/>
      <c r="AP35" s="190"/>
      <c r="AQ35" s="190"/>
      <c r="AR35" s="190"/>
      <c r="AS35" s="190"/>
      <c r="AT35" s="190"/>
      <c r="AU35" s="190"/>
      <c r="AV35" s="190"/>
      <c r="AW35" s="190"/>
    </row>
    <row r="36" spans="1:49" ht="19.5" customHeight="1">
      <c r="N36" s="178"/>
      <c r="O36" s="6"/>
      <c r="P36" s="6"/>
      <c r="Q36" s="6"/>
      <c r="R36" s="6"/>
      <c r="S36" s="6"/>
      <c r="T36" s="6"/>
      <c r="U36" s="6"/>
      <c r="V36" s="6"/>
      <c r="W36" s="6"/>
      <c r="X36" s="6"/>
      <c r="Y36" s="6"/>
      <c r="Z36" s="6"/>
      <c r="AA36" s="6"/>
      <c r="AM36" s="190"/>
      <c r="AN36" s="190"/>
      <c r="AO36" s="190"/>
      <c r="AP36" s="190"/>
      <c r="AQ36" s="190"/>
      <c r="AR36" s="190"/>
      <c r="AS36" s="190"/>
      <c r="AT36" s="190"/>
      <c r="AU36" s="190"/>
      <c r="AV36" s="190"/>
      <c r="AW36" s="190"/>
    </row>
    <row r="37" spans="1:49" ht="19.5" customHeight="1">
      <c r="N37" s="178"/>
      <c r="O37" s="6"/>
      <c r="P37" s="6"/>
      <c r="Q37" s="6"/>
      <c r="R37" s="6"/>
      <c r="S37" s="6"/>
      <c r="T37" s="6"/>
      <c r="U37" s="6"/>
      <c r="V37" s="6"/>
      <c r="W37" s="6"/>
      <c r="X37" s="6"/>
      <c r="Y37" s="6"/>
      <c r="Z37" s="6"/>
      <c r="AA37" s="6"/>
      <c r="AM37" s="190"/>
      <c r="AN37" s="190"/>
      <c r="AO37" s="190"/>
      <c r="AP37" s="190"/>
      <c r="AQ37" s="190"/>
      <c r="AR37" s="190"/>
      <c r="AS37" s="190"/>
      <c r="AT37" s="190"/>
      <c r="AU37" s="190"/>
      <c r="AV37" s="190"/>
      <c r="AW37" s="190"/>
    </row>
    <row r="38" spans="1:49" ht="19.5" customHeight="1">
      <c r="N38" s="178"/>
      <c r="O38" s="6"/>
      <c r="P38" s="6"/>
      <c r="Q38" s="6"/>
      <c r="R38" s="6"/>
      <c r="S38" s="6"/>
      <c r="T38" s="6"/>
      <c r="U38" s="6"/>
      <c r="V38" s="6"/>
      <c r="W38" s="6"/>
      <c r="X38" s="6"/>
      <c r="Y38" s="6"/>
      <c r="Z38" s="6"/>
      <c r="AA38" s="6"/>
      <c r="AM38" s="190"/>
      <c r="AN38" s="190"/>
      <c r="AO38" s="190"/>
      <c r="AP38" s="190"/>
      <c r="AQ38" s="190"/>
      <c r="AR38" s="190"/>
      <c r="AS38" s="190"/>
      <c r="AT38" s="190"/>
      <c r="AU38" s="190"/>
      <c r="AV38" s="190"/>
      <c r="AW38" s="190"/>
    </row>
    <row r="39" spans="1:49" ht="19.5" customHeight="1">
      <c r="N39" s="178"/>
      <c r="O39" s="6"/>
      <c r="P39" s="6"/>
      <c r="Q39" s="6"/>
      <c r="R39" s="6"/>
      <c r="S39" s="6"/>
      <c r="T39" s="6"/>
      <c r="U39" s="6"/>
      <c r="V39" s="6"/>
      <c r="W39" s="6"/>
      <c r="X39" s="6"/>
      <c r="Y39" s="6"/>
      <c r="Z39" s="6"/>
      <c r="AA39" s="6"/>
      <c r="AM39" s="190"/>
      <c r="AN39" s="190"/>
      <c r="AO39" s="190"/>
      <c r="AP39" s="190"/>
      <c r="AQ39" s="190"/>
      <c r="AR39" s="190"/>
      <c r="AS39" s="190"/>
      <c r="AT39" s="190"/>
      <c r="AU39" s="190"/>
      <c r="AV39" s="190"/>
      <c r="AW39" s="190"/>
    </row>
    <row r="40" spans="1:49" ht="19.5" customHeight="1">
      <c r="A40" s="178"/>
      <c r="B40" s="178"/>
      <c r="C40" s="178"/>
      <c r="D40" s="178"/>
      <c r="E40" s="178"/>
      <c r="F40" s="178"/>
      <c r="G40" s="178"/>
      <c r="H40" s="178"/>
      <c r="I40" s="178"/>
      <c r="J40" s="178"/>
      <c r="K40" s="178"/>
      <c r="L40" s="178"/>
      <c r="M40" s="178"/>
      <c r="N40" s="178"/>
      <c r="O40" s="6"/>
      <c r="P40" s="6"/>
      <c r="Q40" s="6"/>
      <c r="R40" s="6"/>
      <c r="S40" s="6"/>
      <c r="T40" s="6"/>
      <c r="U40" s="6"/>
      <c r="V40" s="6"/>
      <c r="W40" s="6"/>
      <c r="X40" s="6"/>
      <c r="Y40" s="6"/>
      <c r="Z40" s="6"/>
      <c r="AA40" s="6"/>
      <c r="AM40" s="190"/>
      <c r="AN40" s="190"/>
      <c r="AO40" s="190"/>
      <c r="AP40" s="190"/>
      <c r="AQ40" s="190"/>
      <c r="AR40" s="190"/>
      <c r="AS40" s="190"/>
      <c r="AT40" s="190"/>
      <c r="AU40" s="190"/>
      <c r="AV40" s="190"/>
      <c r="AW40" s="190"/>
    </row>
    <row r="41" spans="1:49" ht="19.5" customHeight="1">
      <c r="A41" s="190"/>
      <c r="B41" s="190"/>
      <c r="C41" s="190"/>
      <c r="D41" s="190"/>
      <c r="E41" s="190"/>
      <c r="F41" s="190"/>
      <c r="G41" s="190"/>
      <c r="H41" s="190"/>
      <c r="I41" s="190"/>
      <c r="J41" s="190"/>
      <c r="K41" s="190"/>
      <c r="L41" s="190"/>
      <c r="M41" s="190"/>
      <c r="N41" s="190"/>
      <c r="O41" s="6"/>
      <c r="P41" s="6"/>
      <c r="Q41" s="6"/>
      <c r="R41" s="6"/>
      <c r="S41" s="6"/>
      <c r="T41" s="6"/>
      <c r="U41" s="6"/>
      <c r="V41" s="6"/>
      <c r="W41" s="6"/>
      <c r="X41" s="6"/>
      <c r="Y41" s="6"/>
      <c r="Z41" s="6"/>
      <c r="AA41" s="6"/>
      <c r="AM41" s="190"/>
      <c r="AN41" s="190"/>
      <c r="AO41" s="190"/>
      <c r="AP41" s="190"/>
      <c r="AQ41" s="190"/>
      <c r="AR41" s="190"/>
      <c r="AS41" s="190"/>
      <c r="AT41" s="190"/>
      <c r="AU41" s="190"/>
      <c r="AV41" s="190"/>
      <c r="AW41" s="190"/>
    </row>
    <row r="42" spans="1:49" ht="19.5" customHeight="1">
      <c r="A42" s="190"/>
      <c r="B42" s="190"/>
      <c r="C42" s="190"/>
      <c r="D42" s="190"/>
      <c r="E42" s="190"/>
      <c r="F42" s="190"/>
      <c r="G42" s="190"/>
      <c r="H42" s="190"/>
      <c r="I42" s="190"/>
      <c r="J42" s="190"/>
      <c r="K42" s="190"/>
      <c r="L42" s="190"/>
      <c r="M42" s="190"/>
      <c r="N42" s="190"/>
      <c r="O42" s="6"/>
      <c r="P42" s="6"/>
      <c r="Q42" s="6"/>
      <c r="R42" s="6"/>
      <c r="S42" s="6"/>
      <c r="T42" s="6"/>
      <c r="U42" s="6"/>
      <c r="V42" s="6"/>
      <c r="W42" s="6"/>
      <c r="X42" s="6"/>
      <c r="Y42" s="6"/>
      <c r="Z42" s="6"/>
      <c r="AA42" s="6"/>
      <c r="AM42" s="190"/>
      <c r="AN42" s="190"/>
      <c r="AO42" s="190"/>
      <c r="AP42" s="190"/>
      <c r="AQ42" s="190"/>
      <c r="AR42" s="190"/>
      <c r="AS42" s="190"/>
      <c r="AT42" s="190"/>
      <c r="AU42" s="190"/>
      <c r="AV42" s="190"/>
      <c r="AW42" s="190"/>
    </row>
    <row r="43" spans="1:49" ht="19.5" customHeight="1">
      <c r="A43" s="190"/>
      <c r="B43" s="190"/>
      <c r="C43" s="190"/>
      <c r="D43" s="190"/>
      <c r="E43" s="190"/>
      <c r="F43" s="190"/>
      <c r="G43" s="190"/>
      <c r="H43" s="190"/>
      <c r="I43" s="190"/>
      <c r="J43" s="190"/>
      <c r="K43" s="190"/>
      <c r="L43" s="190"/>
      <c r="M43" s="190"/>
      <c r="N43" s="190"/>
      <c r="O43" s="6"/>
      <c r="P43" s="6"/>
      <c r="Q43" s="6"/>
      <c r="R43" s="6"/>
      <c r="S43" s="6"/>
      <c r="T43" s="6"/>
      <c r="U43" s="6"/>
      <c r="V43" s="6"/>
      <c r="W43" s="6"/>
      <c r="X43" s="6"/>
      <c r="Y43" s="6"/>
      <c r="Z43" s="6"/>
      <c r="AA43" s="6"/>
      <c r="AM43" s="190"/>
      <c r="AN43" s="190"/>
      <c r="AO43" s="190"/>
      <c r="AP43" s="190"/>
      <c r="AQ43" s="190"/>
      <c r="AR43" s="190"/>
      <c r="AS43" s="190"/>
      <c r="AT43" s="190"/>
      <c r="AU43" s="190"/>
      <c r="AV43" s="190"/>
      <c r="AW43" s="190"/>
    </row>
    <row r="44" spans="1:49" ht="19.5" customHeight="1">
      <c r="A44" s="190"/>
      <c r="B44" s="190"/>
      <c r="C44" s="190"/>
      <c r="D44" s="190"/>
      <c r="E44" s="190"/>
      <c r="F44" s="190"/>
      <c r="G44" s="190"/>
      <c r="H44" s="190"/>
      <c r="I44" s="190"/>
      <c r="J44" s="190"/>
      <c r="K44" s="190"/>
      <c r="L44" s="190"/>
      <c r="M44" s="190"/>
      <c r="N44" s="190"/>
      <c r="O44" s="6"/>
      <c r="P44" s="6"/>
      <c r="Q44" s="6"/>
      <c r="R44" s="6"/>
      <c r="S44" s="6"/>
      <c r="T44" s="6"/>
      <c r="U44" s="6"/>
      <c r="V44" s="6"/>
      <c r="W44" s="6"/>
      <c r="X44" s="6"/>
      <c r="Y44" s="6"/>
      <c r="Z44" s="6"/>
      <c r="AA44" s="6"/>
      <c r="AM44" s="190"/>
      <c r="AN44" s="190"/>
      <c r="AO44" s="190"/>
      <c r="AP44" s="190"/>
      <c r="AQ44" s="190"/>
      <c r="AR44" s="190"/>
      <c r="AS44" s="190"/>
      <c r="AT44" s="190"/>
      <c r="AU44" s="190"/>
      <c r="AV44" s="190"/>
      <c r="AW44" s="190"/>
    </row>
    <row r="45" spans="1:49" ht="19.5" customHeight="1">
      <c r="A45" s="190"/>
      <c r="B45" s="190"/>
      <c r="C45" s="190"/>
      <c r="D45" s="190"/>
      <c r="E45" s="190"/>
      <c r="F45" s="190"/>
      <c r="G45" s="190"/>
      <c r="H45" s="190"/>
      <c r="I45" s="190"/>
      <c r="J45" s="190"/>
      <c r="K45" s="190"/>
      <c r="L45" s="190"/>
      <c r="M45" s="190"/>
      <c r="N45" s="190"/>
      <c r="O45" s="6"/>
      <c r="P45" s="6"/>
      <c r="Q45" s="6"/>
      <c r="R45" s="6"/>
      <c r="S45" s="6"/>
      <c r="T45" s="6"/>
      <c r="U45" s="6"/>
      <c r="V45" s="6"/>
      <c r="W45" s="6"/>
      <c r="X45" s="6"/>
      <c r="Y45" s="6"/>
      <c r="Z45" s="6"/>
      <c r="AA45" s="6"/>
      <c r="AM45" s="190"/>
      <c r="AN45" s="190"/>
      <c r="AO45" s="190"/>
      <c r="AP45" s="190"/>
      <c r="AQ45" s="190"/>
      <c r="AR45" s="190"/>
      <c r="AS45" s="190"/>
      <c r="AT45" s="190"/>
      <c r="AU45" s="190"/>
      <c r="AV45" s="190"/>
      <c r="AW45" s="190"/>
    </row>
    <row r="46" spans="1:49" ht="19.5" customHeight="1">
      <c r="A46" s="190"/>
      <c r="B46" s="190"/>
      <c r="C46" s="190"/>
      <c r="D46" s="190"/>
      <c r="E46" s="190"/>
      <c r="F46" s="190"/>
      <c r="G46" s="190"/>
      <c r="H46" s="190"/>
      <c r="I46" s="190"/>
      <c r="J46" s="190"/>
      <c r="K46" s="190"/>
      <c r="L46" s="190"/>
      <c r="M46" s="190"/>
      <c r="N46" s="190"/>
      <c r="O46" s="6"/>
      <c r="P46" s="6"/>
      <c r="Q46" s="6"/>
      <c r="R46" s="6"/>
      <c r="S46" s="6"/>
      <c r="T46" s="6"/>
      <c r="U46" s="6"/>
      <c r="V46" s="6"/>
      <c r="W46" s="6"/>
      <c r="X46" s="6"/>
      <c r="Y46" s="6"/>
      <c r="Z46" s="6"/>
      <c r="AA46" s="6"/>
      <c r="AM46" s="190"/>
      <c r="AN46" s="190"/>
      <c r="AO46" s="190"/>
      <c r="AP46" s="190"/>
      <c r="AQ46" s="190"/>
      <c r="AR46" s="190"/>
      <c r="AS46" s="190"/>
      <c r="AT46" s="190"/>
      <c r="AU46" s="190"/>
      <c r="AV46" s="190"/>
      <c r="AW46" s="190"/>
    </row>
    <row r="47" spans="1:49" ht="19.5" customHeight="1">
      <c r="A47" s="190"/>
      <c r="B47" s="190"/>
      <c r="C47" s="190"/>
      <c r="D47" s="190"/>
      <c r="E47" s="190"/>
      <c r="F47" s="190"/>
      <c r="G47" s="190"/>
      <c r="H47" s="190"/>
      <c r="I47" s="190"/>
      <c r="J47" s="190"/>
      <c r="K47" s="190"/>
      <c r="L47" s="190"/>
      <c r="M47" s="190"/>
      <c r="N47" s="190"/>
      <c r="O47" s="6"/>
      <c r="P47" s="6"/>
      <c r="Q47" s="6"/>
      <c r="R47" s="6"/>
      <c r="S47" s="6"/>
      <c r="T47" s="6"/>
      <c r="U47" s="6"/>
      <c r="V47" s="6"/>
      <c r="W47" s="6"/>
      <c r="X47" s="6"/>
      <c r="Y47" s="6"/>
      <c r="Z47" s="6"/>
      <c r="AA47" s="6"/>
      <c r="AM47" s="190"/>
      <c r="AN47" s="190"/>
      <c r="AO47" s="190"/>
      <c r="AP47" s="190"/>
      <c r="AQ47" s="190"/>
      <c r="AR47" s="190"/>
      <c r="AS47" s="190"/>
      <c r="AT47" s="190"/>
      <c r="AU47" s="190"/>
      <c r="AV47" s="190"/>
      <c r="AW47" s="190"/>
    </row>
    <row r="48" spans="1:49" ht="19.5" customHeight="1">
      <c r="A48" s="190"/>
      <c r="B48" s="190"/>
      <c r="C48" s="190"/>
      <c r="D48" s="190"/>
      <c r="E48" s="190"/>
      <c r="F48" s="190"/>
      <c r="G48" s="190"/>
      <c r="H48" s="190"/>
      <c r="I48" s="190"/>
      <c r="J48" s="190"/>
      <c r="K48" s="190"/>
      <c r="L48" s="190"/>
      <c r="M48" s="190"/>
      <c r="N48" s="190"/>
      <c r="O48" s="6"/>
      <c r="P48" s="6"/>
      <c r="Q48" s="6"/>
      <c r="R48" s="6"/>
      <c r="S48" s="6"/>
      <c r="T48" s="6"/>
      <c r="U48" s="6"/>
      <c r="V48" s="6"/>
      <c r="W48" s="6"/>
      <c r="X48" s="6"/>
      <c r="Y48" s="6"/>
      <c r="Z48" s="6"/>
      <c r="AA48" s="6"/>
      <c r="AM48" s="190"/>
      <c r="AN48" s="190"/>
      <c r="AO48" s="190"/>
      <c r="AP48" s="190"/>
      <c r="AQ48" s="190"/>
      <c r="AR48" s="190"/>
      <c r="AS48" s="190"/>
      <c r="AT48" s="190"/>
      <c r="AU48" s="190"/>
      <c r="AV48" s="190"/>
      <c r="AW48" s="190"/>
    </row>
    <row r="49" spans="1:49" ht="19.5" customHeight="1">
      <c r="A49" s="190"/>
      <c r="B49" s="190"/>
      <c r="C49" s="190"/>
      <c r="D49" s="190"/>
      <c r="E49" s="190"/>
      <c r="F49" s="190"/>
      <c r="G49" s="190"/>
      <c r="H49" s="190"/>
      <c r="I49" s="190"/>
      <c r="J49" s="190"/>
      <c r="K49" s="190"/>
      <c r="L49" s="190"/>
      <c r="M49" s="190"/>
      <c r="N49" s="190"/>
      <c r="O49" s="6"/>
      <c r="P49" s="6"/>
      <c r="Q49" s="6"/>
      <c r="R49" s="6"/>
      <c r="S49" s="6"/>
      <c r="T49" s="6"/>
      <c r="U49" s="6"/>
      <c r="V49" s="6"/>
      <c r="W49" s="6"/>
      <c r="X49" s="6"/>
      <c r="Y49" s="6"/>
      <c r="Z49" s="6"/>
      <c r="AA49" s="6"/>
      <c r="AM49" s="190"/>
      <c r="AN49" s="190"/>
      <c r="AO49" s="190"/>
      <c r="AP49" s="190"/>
      <c r="AQ49" s="190"/>
      <c r="AR49" s="190"/>
      <c r="AS49" s="190"/>
      <c r="AT49" s="190"/>
      <c r="AU49" s="190"/>
      <c r="AV49" s="190"/>
      <c r="AW49" s="190"/>
    </row>
    <row r="50" spans="1:49" ht="19.5" customHeight="1">
      <c r="A50" s="190"/>
      <c r="B50" s="190"/>
      <c r="C50" s="190"/>
      <c r="D50" s="190"/>
      <c r="E50" s="190"/>
      <c r="F50" s="190"/>
      <c r="G50" s="190"/>
      <c r="H50" s="190"/>
      <c r="I50" s="190"/>
      <c r="J50" s="190"/>
      <c r="K50" s="190"/>
      <c r="L50" s="190"/>
      <c r="M50" s="190"/>
      <c r="N50" s="190"/>
      <c r="O50" s="6"/>
      <c r="P50" s="6"/>
      <c r="Q50" s="6"/>
      <c r="R50" s="6"/>
      <c r="S50" s="6"/>
      <c r="T50" s="6"/>
      <c r="U50" s="6"/>
      <c r="V50" s="6"/>
      <c r="W50" s="6"/>
      <c r="X50" s="6"/>
      <c r="Y50" s="6"/>
      <c r="Z50" s="6"/>
      <c r="AA50" s="6"/>
      <c r="AM50" s="190"/>
      <c r="AN50" s="190"/>
      <c r="AO50" s="190"/>
      <c r="AP50" s="190"/>
      <c r="AQ50" s="190"/>
      <c r="AR50" s="190"/>
      <c r="AS50" s="190"/>
      <c r="AT50" s="190"/>
      <c r="AU50" s="190"/>
      <c r="AV50" s="190"/>
      <c r="AW50" s="190"/>
    </row>
    <row r="51" spans="1:49" ht="19.5" customHeight="1">
      <c r="A51" s="190"/>
      <c r="B51" s="190"/>
      <c r="C51" s="190"/>
      <c r="D51" s="190"/>
      <c r="E51" s="190"/>
      <c r="F51" s="190"/>
      <c r="G51" s="190"/>
      <c r="H51" s="190"/>
      <c r="I51" s="190"/>
      <c r="J51" s="190"/>
      <c r="K51" s="190"/>
      <c r="L51" s="190"/>
      <c r="M51" s="190"/>
      <c r="N51" s="190"/>
      <c r="O51" s="6"/>
      <c r="P51" s="6"/>
      <c r="Q51" s="6"/>
      <c r="R51" s="6"/>
      <c r="S51" s="6"/>
      <c r="T51" s="6"/>
      <c r="U51" s="6"/>
      <c r="V51" s="6"/>
      <c r="W51" s="6"/>
      <c r="X51" s="6"/>
      <c r="Y51" s="6"/>
      <c r="Z51" s="6"/>
      <c r="AA51" s="6"/>
      <c r="AM51" s="190"/>
      <c r="AN51" s="190"/>
      <c r="AO51" s="190"/>
      <c r="AP51" s="190"/>
      <c r="AQ51" s="190"/>
      <c r="AR51" s="190"/>
      <c r="AS51" s="190"/>
      <c r="AT51" s="190"/>
      <c r="AU51" s="190"/>
      <c r="AV51" s="190"/>
      <c r="AW51" s="190"/>
    </row>
    <row r="52" spans="1:49" ht="19.5" customHeight="1">
      <c r="A52" s="190"/>
      <c r="B52" s="190"/>
      <c r="C52" s="190"/>
      <c r="D52" s="190"/>
      <c r="E52" s="190"/>
      <c r="F52" s="190"/>
      <c r="G52" s="190"/>
      <c r="H52" s="190"/>
      <c r="I52" s="190"/>
      <c r="J52" s="190"/>
      <c r="K52" s="190"/>
      <c r="L52" s="190"/>
      <c r="M52" s="190"/>
      <c r="N52" s="190"/>
      <c r="O52" s="6"/>
      <c r="P52" s="6"/>
      <c r="Q52" s="6"/>
      <c r="R52" s="6"/>
      <c r="S52" s="6"/>
      <c r="T52" s="6"/>
      <c r="U52" s="6"/>
      <c r="V52" s="6"/>
      <c r="W52" s="6"/>
      <c r="X52" s="6"/>
      <c r="Y52" s="6"/>
      <c r="Z52" s="6"/>
      <c r="AA52" s="6"/>
      <c r="AM52" s="190"/>
      <c r="AN52" s="190"/>
      <c r="AO52" s="190"/>
      <c r="AP52" s="190"/>
      <c r="AQ52" s="190"/>
      <c r="AR52" s="190"/>
      <c r="AS52" s="190"/>
      <c r="AT52" s="190"/>
      <c r="AU52" s="190"/>
      <c r="AV52" s="190"/>
      <c r="AW52" s="190"/>
    </row>
    <row r="53" spans="1:49" ht="19.5" customHeight="1">
      <c r="A53" s="190"/>
      <c r="B53" s="190"/>
      <c r="C53" s="190"/>
      <c r="D53" s="190"/>
      <c r="E53" s="190"/>
      <c r="F53" s="190"/>
      <c r="G53" s="190"/>
      <c r="H53" s="190"/>
      <c r="I53" s="190"/>
      <c r="J53" s="190"/>
      <c r="K53" s="190"/>
      <c r="L53" s="190"/>
      <c r="M53" s="190"/>
      <c r="N53" s="190"/>
      <c r="O53" s="6"/>
      <c r="P53" s="6"/>
      <c r="Q53" s="6"/>
      <c r="R53" s="6"/>
      <c r="S53" s="6"/>
      <c r="T53" s="6"/>
      <c r="U53" s="6"/>
      <c r="V53" s="6"/>
      <c r="W53" s="6"/>
      <c r="X53" s="6"/>
      <c r="Y53" s="6"/>
      <c r="Z53" s="6"/>
      <c r="AA53" s="6"/>
      <c r="AM53" s="190"/>
      <c r="AN53" s="190"/>
      <c r="AO53" s="190"/>
      <c r="AP53" s="190"/>
      <c r="AQ53" s="190"/>
      <c r="AR53" s="190"/>
      <c r="AS53" s="190"/>
      <c r="AT53" s="190"/>
      <c r="AU53" s="190"/>
      <c r="AV53" s="190"/>
      <c r="AW53" s="190"/>
    </row>
    <row r="54" spans="1:49" ht="19.5" customHeight="1">
      <c r="A54" s="190"/>
      <c r="B54" s="190"/>
      <c r="C54" s="190"/>
      <c r="D54" s="190"/>
      <c r="E54" s="190"/>
      <c r="F54" s="190"/>
      <c r="G54" s="190"/>
      <c r="H54" s="190"/>
      <c r="I54" s="190"/>
      <c r="J54" s="190"/>
      <c r="K54" s="190"/>
      <c r="L54" s="190"/>
      <c r="M54" s="190"/>
      <c r="N54" s="190"/>
      <c r="O54" s="6"/>
      <c r="P54" s="6"/>
      <c r="Q54" s="6"/>
      <c r="R54" s="6"/>
      <c r="S54" s="6"/>
      <c r="T54" s="6"/>
      <c r="U54" s="6"/>
      <c r="V54" s="6"/>
      <c r="W54" s="6"/>
      <c r="X54" s="6"/>
      <c r="Y54" s="6"/>
      <c r="Z54" s="6"/>
      <c r="AA54" s="6"/>
      <c r="AM54" s="190"/>
      <c r="AN54" s="190"/>
      <c r="AO54" s="190"/>
      <c r="AP54" s="190"/>
      <c r="AQ54" s="190"/>
      <c r="AR54" s="190"/>
      <c r="AS54" s="190"/>
      <c r="AT54" s="190"/>
      <c r="AU54" s="190"/>
      <c r="AV54" s="190"/>
      <c r="AW54" s="190"/>
    </row>
    <row r="55" spans="1:49" ht="19.5" customHeight="1">
      <c r="A55" s="190"/>
      <c r="B55" s="190"/>
      <c r="C55" s="190"/>
      <c r="D55" s="190"/>
      <c r="E55" s="190"/>
      <c r="F55" s="190"/>
      <c r="G55" s="190"/>
      <c r="H55" s="190"/>
      <c r="I55" s="190"/>
      <c r="J55" s="190"/>
      <c r="K55" s="190"/>
      <c r="L55" s="190"/>
      <c r="M55" s="190"/>
      <c r="N55" s="190"/>
      <c r="O55" s="6"/>
      <c r="P55" s="6"/>
      <c r="Q55" s="6"/>
      <c r="R55" s="6"/>
      <c r="S55" s="6"/>
      <c r="T55" s="6"/>
      <c r="U55" s="6"/>
      <c r="V55" s="6"/>
      <c r="W55" s="6"/>
      <c r="X55" s="6"/>
      <c r="Y55" s="6"/>
      <c r="Z55" s="6"/>
      <c r="AA55" s="6"/>
      <c r="AM55" s="190"/>
      <c r="AN55" s="190"/>
      <c r="AO55" s="190"/>
      <c r="AP55" s="190"/>
      <c r="AQ55" s="190"/>
      <c r="AR55" s="190"/>
      <c r="AS55" s="190"/>
      <c r="AT55" s="190"/>
      <c r="AU55" s="190"/>
      <c r="AV55" s="190"/>
      <c r="AW55" s="190"/>
    </row>
    <row r="56" spans="1:49" ht="19.5" customHeight="1">
      <c r="A56" s="190"/>
      <c r="B56" s="190"/>
      <c r="C56" s="190"/>
      <c r="D56" s="190"/>
      <c r="E56" s="190"/>
      <c r="F56" s="190"/>
      <c r="G56" s="190"/>
      <c r="H56" s="190"/>
      <c r="I56" s="190"/>
      <c r="J56" s="190"/>
      <c r="K56" s="190"/>
      <c r="L56" s="190"/>
      <c r="M56" s="190"/>
      <c r="N56" s="190"/>
      <c r="O56" s="6"/>
      <c r="P56" s="6"/>
      <c r="Q56" s="6"/>
      <c r="R56" s="6"/>
      <c r="S56" s="6"/>
      <c r="T56" s="6"/>
      <c r="U56" s="6"/>
      <c r="V56" s="6"/>
      <c r="W56" s="6"/>
      <c r="X56" s="6"/>
      <c r="Y56" s="6"/>
      <c r="Z56" s="6"/>
      <c r="AA56" s="6"/>
      <c r="AM56" s="190"/>
      <c r="AN56" s="190"/>
      <c r="AO56" s="190"/>
      <c r="AP56" s="190"/>
      <c r="AQ56" s="190"/>
      <c r="AR56" s="190"/>
      <c r="AS56" s="190"/>
      <c r="AT56" s="190"/>
      <c r="AU56" s="190"/>
      <c r="AV56" s="190"/>
      <c r="AW56" s="190"/>
    </row>
    <row r="57" spans="1:49" ht="19.5" customHeight="1">
      <c r="A57" s="190"/>
      <c r="B57" s="190"/>
      <c r="C57" s="190"/>
      <c r="D57" s="190"/>
      <c r="E57" s="190"/>
      <c r="F57" s="190"/>
      <c r="G57" s="190"/>
      <c r="H57" s="190"/>
      <c r="I57" s="190"/>
      <c r="J57" s="190"/>
      <c r="K57" s="190"/>
      <c r="L57" s="190"/>
      <c r="M57" s="190"/>
      <c r="N57" s="190"/>
      <c r="O57" s="6"/>
      <c r="P57" s="6"/>
      <c r="Q57" s="6"/>
      <c r="R57" s="6"/>
      <c r="S57" s="6"/>
      <c r="T57" s="6"/>
      <c r="U57" s="6"/>
      <c r="V57" s="6"/>
      <c r="W57" s="6"/>
      <c r="X57" s="6"/>
      <c r="Y57" s="6"/>
      <c r="Z57" s="6"/>
      <c r="AA57" s="6"/>
      <c r="AM57" s="190"/>
      <c r="AN57" s="190"/>
      <c r="AO57" s="190"/>
      <c r="AP57" s="190"/>
      <c r="AQ57" s="190"/>
      <c r="AR57" s="190"/>
      <c r="AS57" s="190"/>
      <c r="AT57" s="190"/>
      <c r="AU57" s="190"/>
      <c r="AV57" s="190"/>
      <c r="AW57" s="190"/>
    </row>
    <row r="58" spans="1:49" ht="19.5" customHeight="1">
      <c r="A58" s="190"/>
      <c r="B58" s="190"/>
      <c r="C58" s="190"/>
      <c r="D58" s="190"/>
      <c r="E58" s="190"/>
      <c r="F58" s="190"/>
      <c r="G58" s="190"/>
      <c r="H58" s="190"/>
      <c r="I58" s="190"/>
      <c r="J58" s="190"/>
      <c r="K58" s="190"/>
      <c r="L58" s="190"/>
      <c r="M58" s="190"/>
      <c r="N58" s="190"/>
      <c r="O58" s="6"/>
      <c r="P58" s="6"/>
      <c r="Q58" s="6"/>
      <c r="R58" s="6"/>
      <c r="S58" s="6"/>
      <c r="T58" s="6"/>
      <c r="U58" s="6"/>
      <c r="V58" s="6"/>
      <c r="W58" s="6"/>
      <c r="X58" s="6"/>
      <c r="Y58" s="6"/>
      <c r="Z58" s="6"/>
      <c r="AA58" s="6"/>
      <c r="AM58" s="190"/>
      <c r="AN58" s="190"/>
      <c r="AO58" s="190"/>
      <c r="AP58" s="190"/>
      <c r="AQ58" s="190"/>
      <c r="AR58" s="190"/>
      <c r="AS58" s="190"/>
      <c r="AT58" s="190"/>
      <c r="AU58" s="190"/>
      <c r="AV58" s="190"/>
      <c r="AW58" s="190"/>
    </row>
    <row r="59" spans="1:49" ht="19.5" customHeight="1">
      <c r="A59" s="190"/>
      <c r="B59" s="190"/>
      <c r="C59" s="190"/>
      <c r="D59" s="190"/>
      <c r="E59" s="190"/>
      <c r="F59" s="190"/>
      <c r="G59" s="190"/>
      <c r="H59" s="190"/>
      <c r="I59" s="190"/>
      <c r="J59" s="190"/>
      <c r="K59" s="190"/>
      <c r="L59" s="190"/>
      <c r="M59" s="190"/>
      <c r="N59" s="190"/>
      <c r="O59" s="6"/>
      <c r="P59" s="6"/>
      <c r="Q59" s="6"/>
      <c r="R59" s="6"/>
      <c r="S59" s="6"/>
      <c r="T59" s="6"/>
      <c r="U59" s="6"/>
      <c r="V59" s="6"/>
      <c r="W59" s="6"/>
      <c r="X59" s="6"/>
      <c r="Y59" s="6"/>
      <c r="Z59" s="6"/>
      <c r="AA59" s="6"/>
      <c r="AM59" s="190"/>
      <c r="AN59" s="190"/>
      <c r="AO59" s="190"/>
      <c r="AP59" s="190"/>
      <c r="AQ59" s="190"/>
      <c r="AR59" s="190"/>
      <c r="AS59" s="190"/>
      <c r="AT59" s="190"/>
      <c r="AU59" s="190"/>
      <c r="AV59" s="190"/>
      <c r="AW59" s="190"/>
    </row>
    <row r="60" spans="1:49" ht="19.5" customHeight="1">
      <c r="A60" s="190"/>
      <c r="B60" s="190"/>
      <c r="C60" s="190"/>
      <c r="D60" s="190"/>
      <c r="E60" s="190"/>
      <c r="F60" s="190"/>
      <c r="G60" s="190"/>
      <c r="H60" s="190"/>
      <c r="I60" s="190"/>
      <c r="J60" s="190"/>
      <c r="K60" s="190"/>
      <c r="L60" s="190"/>
      <c r="M60" s="190"/>
      <c r="N60" s="190"/>
      <c r="O60" s="6"/>
      <c r="P60" s="6"/>
      <c r="Q60" s="6"/>
      <c r="R60" s="6"/>
      <c r="S60" s="6"/>
      <c r="T60" s="6"/>
      <c r="U60" s="6"/>
      <c r="V60" s="6"/>
      <c r="W60" s="6"/>
      <c r="X60" s="6"/>
      <c r="Y60" s="6"/>
      <c r="Z60" s="6"/>
      <c r="AA60" s="6"/>
      <c r="AM60" s="190"/>
      <c r="AN60" s="190"/>
      <c r="AO60" s="190"/>
      <c r="AP60" s="190"/>
      <c r="AQ60" s="190"/>
      <c r="AR60" s="190"/>
      <c r="AS60" s="190"/>
      <c r="AT60" s="190"/>
      <c r="AU60" s="190"/>
      <c r="AV60" s="190"/>
      <c r="AW60" s="190"/>
    </row>
    <row r="61" spans="1:49" ht="19.5" customHeight="1">
      <c r="A61" s="190"/>
      <c r="B61" s="190"/>
      <c r="C61" s="190"/>
      <c r="D61" s="190"/>
      <c r="E61" s="190"/>
      <c r="F61" s="190"/>
      <c r="G61" s="190"/>
      <c r="H61" s="190"/>
      <c r="I61" s="190"/>
      <c r="J61" s="190"/>
      <c r="K61" s="190"/>
      <c r="L61" s="190"/>
      <c r="M61" s="190"/>
      <c r="N61" s="190"/>
      <c r="O61" s="6"/>
      <c r="P61" s="6"/>
      <c r="Q61" s="6"/>
      <c r="R61" s="6"/>
      <c r="S61" s="6"/>
      <c r="T61" s="6"/>
      <c r="U61" s="6"/>
      <c r="V61" s="6"/>
      <c r="W61" s="6"/>
      <c r="X61" s="6"/>
      <c r="Y61" s="6"/>
      <c r="Z61" s="6"/>
      <c r="AA61" s="6"/>
      <c r="AM61" s="190"/>
      <c r="AN61" s="190"/>
      <c r="AO61" s="190"/>
      <c r="AP61" s="190"/>
      <c r="AQ61" s="190"/>
      <c r="AR61" s="190"/>
      <c r="AS61" s="190"/>
      <c r="AT61" s="190"/>
      <c r="AU61" s="190"/>
      <c r="AV61" s="190"/>
      <c r="AW61" s="190"/>
    </row>
    <row r="62" spans="1:49" ht="19.5" customHeight="1">
      <c r="A62" s="190"/>
      <c r="B62" s="190"/>
      <c r="C62" s="190"/>
      <c r="D62" s="190"/>
      <c r="E62" s="190"/>
      <c r="F62" s="190"/>
      <c r="G62" s="190"/>
      <c r="H62" s="190"/>
      <c r="I62" s="190"/>
      <c r="J62" s="190"/>
      <c r="K62" s="190"/>
      <c r="L62" s="190"/>
      <c r="M62" s="190"/>
      <c r="N62" s="190"/>
      <c r="O62" s="6"/>
      <c r="P62" s="6"/>
      <c r="Q62" s="6"/>
      <c r="R62" s="6"/>
      <c r="S62" s="6"/>
      <c r="T62" s="6"/>
      <c r="U62" s="6"/>
      <c r="V62" s="6"/>
      <c r="W62" s="6"/>
      <c r="X62" s="6"/>
      <c r="Y62" s="6"/>
      <c r="Z62" s="6"/>
      <c r="AA62" s="6"/>
      <c r="AM62" s="190"/>
      <c r="AN62" s="190"/>
      <c r="AO62" s="190"/>
      <c r="AP62" s="190"/>
      <c r="AQ62" s="190"/>
      <c r="AR62" s="190"/>
      <c r="AS62" s="190"/>
      <c r="AT62" s="190"/>
      <c r="AU62" s="190"/>
      <c r="AV62" s="190"/>
      <c r="AW62" s="190"/>
    </row>
    <row r="63" spans="1:49" ht="19.5" customHeight="1">
      <c r="A63" s="190"/>
      <c r="B63" s="190"/>
      <c r="C63" s="190"/>
      <c r="D63" s="190"/>
      <c r="E63" s="190"/>
      <c r="F63" s="190"/>
      <c r="G63" s="190"/>
      <c r="H63" s="190"/>
      <c r="I63" s="190"/>
      <c r="J63" s="190"/>
      <c r="K63" s="190"/>
      <c r="L63" s="190"/>
      <c r="M63" s="190"/>
      <c r="N63" s="190"/>
      <c r="O63" s="6"/>
      <c r="P63" s="6"/>
      <c r="Q63" s="6"/>
      <c r="R63" s="6"/>
      <c r="S63" s="6"/>
      <c r="T63" s="6"/>
      <c r="U63" s="6"/>
      <c r="V63" s="6"/>
      <c r="W63" s="6"/>
      <c r="X63" s="6"/>
      <c r="Y63" s="6"/>
      <c r="Z63" s="6"/>
      <c r="AA63" s="6"/>
      <c r="AM63" s="190"/>
      <c r="AN63" s="190"/>
      <c r="AO63" s="190"/>
      <c r="AP63" s="190"/>
      <c r="AQ63" s="190"/>
      <c r="AR63" s="190"/>
      <c r="AS63" s="190"/>
      <c r="AT63" s="190"/>
      <c r="AU63" s="190"/>
      <c r="AV63" s="190"/>
      <c r="AW63" s="190"/>
    </row>
    <row r="64" spans="1:49" ht="19.5" customHeight="1">
      <c r="A64" s="190"/>
      <c r="B64" s="190"/>
      <c r="C64" s="190"/>
      <c r="D64" s="190"/>
      <c r="E64" s="190"/>
      <c r="F64" s="190"/>
      <c r="G64" s="190"/>
      <c r="H64" s="190"/>
      <c r="I64" s="190"/>
      <c r="J64" s="190"/>
      <c r="K64" s="190"/>
      <c r="L64" s="190"/>
      <c r="M64" s="190"/>
      <c r="N64" s="190"/>
      <c r="O64" s="6"/>
      <c r="P64" s="6"/>
      <c r="Q64" s="6"/>
      <c r="R64" s="6"/>
      <c r="S64" s="6"/>
      <c r="T64" s="6"/>
      <c r="U64" s="6"/>
      <c r="V64" s="6"/>
      <c r="W64" s="6"/>
      <c r="X64" s="6"/>
      <c r="Y64" s="6"/>
      <c r="Z64" s="6"/>
      <c r="AA64" s="6"/>
      <c r="AM64" s="190"/>
      <c r="AN64" s="190"/>
      <c r="AO64" s="190"/>
      <c r="AP64" s="190"/>
      <c r="AQ64" s="190"/>
      <c r="AR64" s="190"/>
      <c r="AS64" s="190"/>
      <c r="AT64" s="190"/>
      <c r="AU64" s="190"/>
      <c r="AV64" s="190"/>
      <c r="AW64" s="190"/>
    </row>
    <row r="65" spans="1:49" ht="19.5" customHeight="1">
      <c r="A65" s="190"/>
      <c r="B65" s="190"/>
      <c r="C65" s="190"/>
      <c r="D65" s="190"/>
      <c r="E65" s="190"/>
      <c r="F65" s="190"/>
      <c r="G65" s="190"/>
      <c r="H65" s="190"/>
      <c r="I65" s="190"/>
      <c r="J65" s="190"/>
      <c r="K65" s="190"/>
      <c r="L65" s="190"/>
      <c r="M65" s="190"/>
      <c r="N65" s="190"/>
      <c r="O65" s="6"/>
      <c r="P65" s="6"/>
      <c r="Q65" s="6"/>
      <c r="R65" s="6"/>
      <c r="S65" s="6"/>
      <c r="T65" s="6"/>
      <c r="U65" s="6"/>
      <c r="V65" s="6"/>
      <c r="W65" s="6"/>
      <c r="X65" s="6"/>
      <c r="Y65" s="6"/>
      <c r="Z65" s="6"/>
      <c r="AA65" s="6"/>
      <c r="AM65" s="190"/>
      <c r="AN65" s="190"/>
      <c r="AO65" s="190"/>
      <c r="AP65" s="190"/>
      <c r="AQ65" s="190"/>
      <c r="AR65" s="190"/>
      <c r="AS65" s="190"/>
      <c r="AT65" s="190"/>
      <c r="AU65" s="190"/>
      <c r="AV65" s="190"/>
      <c r="AW65" s="190"/>
    </row>
    <row r="66" spans="1:49" ht="19.5" customHeight="1">
      <c r="A66" s="190"/>
      <c r="B66" s="190"/>
      <c r="C66" s="190"/>
      <c r="D66" s="190"/>
      <c r="E66" s="190"/>
      <c r="F66" s="190"/>
      <c r="G66" s="190"/>
      <c r="H66" s="190"/>
      <c r="I66" s="190"/>
      <c r="J66" s="190"/>
      <c r="K66" s="190"/>
      <c r="L66" s="190"/>
      <c r="M66" s="190"/>
      <c r="N66" s="190"/>
      <c r="O66" s="6"/>
      <c r="P66" s="6"/>
      <c r="Q66" s="6"/>
      <c r="R66" s="6"/>
      <c r="S66" s="6"/>
      <c r="T66" s="6"/>
      <c r="U66" s="6"/>
      <c r="V66" s="6"/>
      <c r="W66" s="6"/>
      <c r="X66" s="6"/>
      <c r="Y66" s="6"/>
      <c r="Z66" s="6"/>
      <c r="AA66" s="6"/>
      <c r="AM66" s="190"/>
      <c r="AN66" s="190"/>
      <c r="AO66" s="190"/>
      <c r="AP66" s="190"/>
      <c r="AQ66" s="190"/>
      <c r="AR66" s="190"/>
      <c r="AS66" s="190"/>
      <c r="AT66" s="190"/>
      <c r="AU66" s="190"/>
      <c r="AV66" s="190"/>
      <c r="AW66" s="190"/>
    </row>
    <row r="67" spans="1:49" ht="19.5" customHeight="1">
      <c r="A67" s="190"/>
      <c r="B67" s="190"/>
      <c r="C67" s="190"/>
      <c r="D67" s="190"/>
      <c r="E67" s="190"/>
      <c r="F67" s="190"/>
      <c r="G67" s="190"/>
      <c r="H67" s="190"/>
      <c r="I67" s="190"/>
      <c r="J67" s="190"/>
      <c r="K67" s="190"/>
      <c r="L67" s="190"/>
      <c r="M67" s="190"/>
      <c r="N67" s="190"/>
      <c r="O67" s="6"/>
      <c r="P67" s="6"/>
      <c r="Q67" s="6"/>
      <c r="R67" s="6"/>
      <c r="S67" s="6"/>
      <c r="T67" s="6"/>
      <c r="U67" s="6"/>
      <c r="V67" s="6"/>
      <c r="W67" s="6"/>
      <c r="X67" s="6"/>
      <c r="Y67" s="6"/>
      <c r="Z67" s="6"/>
      <c r="AA67" s="6"/>
      <c r="AM67" s="190"/>
      <c r="AN67" s="190"/>
      <c r="AO67" s="190"/>
      <c r="AP67" s="190"/>
      <c r="AQ67" s="190"/>
      <c r="AR67" s="190"/>
      <c r="AS67" s="190"/>
      <c r="AT67" s="190"/>
      <c r="AU67" s="190"/>
      <c r="AV67" s="190"/>
      <c r="AW67" s="190"/>
    </row>
    <row r="68" spans="1:49" ht="19.5" customHeight="1">
      <c r="A68" s="190"/>
      <c r="B68" s="190"/>
      <c r="C68" s="190"/>
      <c r="D68" s="190"/>
      <c r="E68" s="190"/>
      <c r="F68" s="190"/>
      <c r="G68" s="190"/>
      <c r="H68" s="190"/>
      <c r="I68" s="190"/>
      <c r="J68" s="190"/>
      <c r="K68" s="190"/>
      <c r="L68" s="190"/>
      <c r="M68" s="190"/>
      <c r="N68" s="190"/>
      <c r="O68" s="6"/>
      <c r="P68" s="6"/>
      <c r="Q68" s="6"/>
      <c r="R68" s="6"/>
      <c r="S68" s="6"/>
      <c r="T68" s="6"/>
      <c r="U68" s="6"/>
      <c r="V68" s="6"/>
      <c r="W68" s="6"/>
      <c r="X68" s="6"/>
      <c r="Y68" s="6"/>
      <c r="Z68" s="6"/>
      <c r="AA68" s="6"/>
      <c r="AM68" s="190"/>
      <c r="AN68" s="190"/>
      <c r="AO68" s="190"/>
      <c r="AP68" s="190"/>
      <c r="AQ68" s="190"/>
      <c r="AR68" s="190"/>
      <c r="AS68" s="190"/>
      <c r="AT68" s="190"/>
      <c r="AU68" s="190"/>
      <c r="AV68" s="190"/>
      <c r="AW68" s="190"/>
    </row>
    <row r="69" spans="1:49" ht="19.5" customHeight="1">
      <c r="A69" s="190"/>
      <c r="B69" s="190"/>
      <c r="C69" s="190"/>
      <c r="D69" s="190"/>
      <c r="E69" s="190"/>
      <c r="F69" s="190"/>
      <c r="G69" s="190"/>
      <c r="H69" s="190"/>
      <c r="I69" s="190"/>
      <c r="J69" s="190"/>
      <c r="K69" s="190"/>
      <c r="L69" s="190"/>
      <c r="M69" s="190"/>
      <c r="N69" s="190"/>
      <c r="O69" s="6"/>
      <c r="P69" s="6"/>
      <c r="Q69" s="6"/>
      <c r="R69" s="6"/>
      <c r="S69" s="6"/>
      <c r="T69" s="6"/>
      <c r="U69" s="6"/>
      <c r="V69" s="6"/>
      <c r="W69" s="6"/>
      <c r="X69" s="6"/>
      <c r="Y69" s="6"/>
      <c r="Z69" s="6"/>
      <c r="AA69" s="6"/>
      <c r="AM69" s="190"/>
      <c r="AN69" s="190"/>
      <c r="AO69" s="190"/>
      <c r="AP69" s="190"/>
      <c r="AQ69" s="190"/>
      <c r="AR69" s="190"/>
      <c r="AS69" s="190"/>
      <c r="AT69" s="190"/>
      <c r="AU69" s="190"/>
      <c r="AV69" s="190"/>
      <c r="AW69" s="190"/>
    </row>
    <row r="70" spans="1:49" ht="19.5" customHeight="1">
      <c r="A70" s="190"/>
      <c r="B70" s="190"/>
      <c r="C70" s="190"/>
      <c r="D70" s="190"/>
      <c r="E70" s="190"/>
      <c r="F70" s="190"/>
      <c r="G70" s="190"/>
      <c r="H70" s="190"/>
      <c r="I70" s="190"/>
      <c r="J70" s="190"/>
      <c r="K70" s="190"/>
      <c r="L70" s="190"/>
      <c r="M70" s="190"/>
      <c r="N70" s="190"/>
      <c r="O70" s="6"/>
      <c r="P70" s="6"/>
      <c r="Q70" s="6"/>
      <c r="R70" s="6"/>
      <c r="S70" s="6"/>
      <c r="T70" s="6"/>
      <c r="U70" s="6"/>
      <c r="V70" s="6"/>
      <c r="W70" s="6"/>
      <c r="X70" s="6"/>
      <c r="Y70" s="6"/>
      <c r="Z70" s="6"/>
      <c r="AA70" s="6"/>
      <c r="AM70" s="190"/>
      <c r="AN70" s="190"/>
      <c r="AO70" s="190"/>
      <c r="AP70" s="190"/>
      <c r="AQ70" s="190"/>
      <c r="AR70" s="190"/>
      <c r="AS70" s="190"/>
      <c r="AT70" s="190"/>
      <c r="AU70" s="190"/>
      <c r="AV70" s="190"/>
      <c r="AW70" s="190"/>
    </row>
    <row r="71" spans="1:49" ht="19.5" customHeight="1">
      <c r="A71" s="190"/>
      <c r="B71" s="190"/>
      <c r="C71" s="190"/>
      <c r="D71" s="190"/>
      <c r="E71" s="190"/>
      <c r="F71" s="190"/>
      <c r="G71" s="190"/>
      <c r="H71" s="190"/>
      <c r="I71" s="190"/>
      <c r="J71" s="190"/>
      <c r="K71" s="190"/>
      <c r="L71" s="190"/>
      <c r="M71" s="190"/>
      <c r="N71" s="190"/>
      <c r="O71" s="6"/>
      <c r="P71" s="6"/>
      <c r="Q71" s="6"/>
      <c r="R71" s="6"/>
      <c r="S71" s="6"/>
      <c r="T71" s="6"/>
      <c r="U71" s="6"/>
      <c r="V71" s="6"/>
      <c r="W71" s="6"/>
      <c r="X71" s="6"/>
      <c r="Y71" s="6"/>
      <c r="Z71" s="6"/>
      <c r="AA71" s="6"/>
      <c r="AM71" s="190"/>
      <c r="AN71" s="190"/>
      <c r="AO71" s="190"/>
      <c r="AP71" s="190"/>
      <c r="AQ71" s="190"/>
      <c r="AR71" s="190"/>
      <c r="AS71" s="190"/>
      <c r="AT71" s="190"/>
      <c r="AU71" s="190"/>
      <c r="AV71" s="190"/>
      <c r="AW71" s="190"/>
    </row>
    <row r="72" spans="1:49" ht="19.5" customHeight="1">
      <c r="A72" s="190"/>
      <c r="B72" s="190"/>
      <c r="C72" s="190"/>
      <c r="D72" s="190"/>
      <c r="E72" s="190"/>
      <c r="F72" s="190"/>
      <c r="G72" s="190"/>
      <c r="H72" s="190"/>
      <c r="I72" s="190"/>
      <c r="J72" s="190"/>
      <c r="K72" s="190"/>
      <c r="L72" s="190"/>
      <c r="M72" s="190"/>
      <c r="N72" s="190"/>
      <c r="O72" s="6"/>
      <c r="P72" s="6"/>
      <c r="Q72" s="6"/>
      <c r="R72" s="6"/>
      <c r="S72" s="6"/>
      <c r="T72" s="6"/>
      <c r="U72" s="6"/>
      <c r="V72" s="6"/>
      <c r="W72" s="6"/>
      <c r="X72" s="6"/>
      <c r="Y72" s="6"/>
      <c r="Z72" s="6"/>
      <c r="AA72" s="6"/>
      <c r="AM72" s="190"/>
      <c r="AN72" s="190"/>
      <c r="AO72" s="190"/>
      <c r="AP72" s="190"/>
      <c r="AQ72" s="190"/>
      <c r="AR72" s="190"/>
      <c r="AS72" s="190"/>
      <c r="AT72" s="190"/>
      <c r="AU72" s="190"/>
      <c r="AV72" s="190"/>
      <c r="AW72" s="190"/>
    </row>
    <row r="73" spans="1:49" ht="19.5" customHeight="1">
      <c r="A73" s="190"/>
      <c r="B73" s="190"/>
      <c r="C73" s="190"/>
      <c r="D73" s="190"/>
      <c r="E73" s="190"/>
      <c r="F73" s="190"/>
      <c r="G73" s="190"/>
      <c r="H73" s="190"/>
      <c r="I73" s="190"/>
      <c r="J73" s="190"/>
      <c r="K73" s="190"/>
      <c r="L73" s="190"/>
      <c r="M73" s="190"/>
      <c r="N73" s="190"/>
      <c r="O73" s="6"/>
      <c r="P73" s="6"/>
      <c r="Q73" s="6"/>
      <c r="R73" s="6"/>
      <c r="S73" s="6"/>
      <c r="T73" s="6"/>
      <c r="U73" s="6"/>
      <c r="V73" s="6"/>
      <c r="W73" s="6"/>
      <c r="X73" s="6"/>
      <c r="Y73" s="6"/>
      <c r="Z73" s="6"/>
      <c r="AA73" s="6"/>
      <c r="AM73" s="190"/>
      <c r="AN73" s="190"/>
      <c r="AO73" s="190"/>
      <c r="AP73" s="190"/>
      <c r="AQ73" s="190"/>
      <c r="AR73" s="190"/>
      <c r="AS73" s="190"/>
      <c r="AT73" s="190"/>
      <c r="AU73" s="190"/>
      <c r="AV73" s="190"/>
      <c r="AW73" s="190"/>
    </row>
    <row r="74" spans="1:49" ht="19.5" customHeight="1">
      <c r="A74" s="190"/>
      <c r="B74" s="190"/>
      <c r="C74" s="190"/>
      <c r="D74" s="190"/>
      <c r="E74" s="190"/>
      <c r="F74" s="190"/>
      <c r="G74" s="190"/>
      <c r="H74" s="190"/>
      <c r="I74" s="190"/>
      <c r="J74" s="190"/>
      <c r="K74" s="190"/>
      <c r="L74" s="190"/>
      <c r="M74" s="190"/>
      <c r="N74" s="190"/>
      <c r="O74" s="6"/>
      <c r="P74" s="6"/>
      <c r="Q74" s="6"/>
      <c r="R74" s="6"/>
      <c r="S74" s="6"/>
      <c r="T74" s="6"/>
      <c r="U74" s="6"/>
      <c r="V74" s="6"/>
      <c r="W74" s="6"/>
      <c r="X74" s="6"/>
      <c r="Y74" s="6"/>
      <c r="Z74" s="6"/>
      <c r="AA74" s="6"/>
      <c r="AM74" s="190"/>
      <c r="AN74" s="190"/>
      <c r="AO74" s="190"/>
      <c r="AP74" s="190"/>
      <c r="AQ74" s="190"/>
      <c r="AR74" s="190"/>
      <c r="AS74" s="190"/>
      <c r="AT74" s="190"/>
      <c r="AU74" s="190"/>
      <c r="AV74" s="190"/>
      <c r="AW74" s="190"/>
    </row>
    <row r="75" spans="1:49" ht="19.5" customHeight="1">
      <c r="A75" s="190"/>
      <c r="B75" s="190"/>
      <c r="C75" s="190"/>
      <c r="D75" s="190"/>
      <c r="E75" s="190"/>
      <c r="F75" s="190"/>
      <c r="G75" s="190"/>
      <c r="H75" s="190"/>
      <c r="I75" s="190"/>
      <c r="J75" s="190"/>
      <c r="K75" s="190"/>
      <c r="L75" s="190"/>
      <c r="M75" s="190"/>
      <c r="N75" s="190"/>
      <c r="O75" s="6"/>
      <c r="P75" s="6"/>
      <c r="Q75" s="6"/>
      <c r="R75" s="6"/>
      <c r="S75" s="6"/>
      <c r="T75" s="6"/>
      <c r="U75" s="6"/>
      <c r="V75" s="6"/>
      <c r="W75" s="6"/>
      <c r="X75" s="6"/>
      <c r="Y75" s="6"/>
      <c r="Z75" s="6"/>
      <c r="AA75" s="6"/>
      <c r="AM75" s="190"/>
      <c r="AN75" s="190"/>
      <c r="AO75" s="190"/>
      <c r="AP75" s="190"/>
      <c r="AQ75" s="190"/>
      <c r="AR75" s="190"/>
      <c r="AS75" s="190"/>
      <c r="AT75" s="190"/>
      <c r="AU75" s="190"/>
      <c r="AV75" s="190"/>
      <c r="AW75" s="190"/>
    </row>
    <row r="76" spans="1:49" ht="19.5" customHeight="1">
      <c r="A76" s="190"/>
      <c r="B76" s="190"/>
      <c r="C76" s="190"/>
      <c r="D76" s="190"/>
      <c r="E76" s="190"/>
      <c r="F76" s="190"/>
      <c r="G76" s="190"/>
      <c r="H76" s="190"/>
      <c r="I76" s="190"/>
      <c r="J76" s="190"/>
      <c r="K76" s="190"/>
      <c r="L76" s="190"/>
      <c r="M76" s="190"/>
      <c r="N76" s="190"/>
      <c r="O76" s="6"/>
      <c r="P76" s="6"/>
      <c r="Q76" s="6"/>
      <c r="R76" s="6"/>
      <c r="S76" s="6"/>
      <c r="T76" s="6"/>
      <c r="U76" s="6"/>
      <c r="V76" s="6"/>
      <c r="W76" s="6"/>
      <c r="X76" s="6"/>
      <c r="Y76" s="6"/>
      <c r="Z76" s="6"/>
      <c r="AA76" s="6"/>
      <c r="AM76" s="190"/>
      <c r="AN76" s="190"/>
      <c r="AO76" s="190"/>
      <c r="AP76" s="190"/>
      <c r="AQ76" s="190"/>
      <c r="AR76" s="190"/>
      <c r="AS76" s="190"/>
      <c r="AT76" s="190"/>
      <c r="AU76" s="190"/>
      <c r="AV76" s="190"/>
      <c r="AW76" s="190"/>
    </row>
    <row r="77" spans="1:49" ht="19.5" customHeight="1">
      <c r="A77" s="190"/>
      <c r="B77" s="190"/>
      <c r="C77" s="190"/>
      <c r="D77" s="190"/>
      <c r="E77" s="190"/>
      <c r="F77" s="190"/>
      <c r="G77" s="190"/>
      <c r="H77" s="190"/>
      <c r="I77" s="190"/>
      <c r="J77" s="190"/>
      <c r="K77" s="190"/>
      <c r="L77" s="190"/>
      <c r="M77" s="190"/>
      <c r="N77" s="190"/>
      <c r="O77" s="6"/>
      <c r="P77" s="6"/>
      <c r="Q77" s="6"/>
      <c r="R77" s="6"/>
      <c r="S77" s="6"/>
      <c r="T77" s="6"/>
      <c r="U77" s="6"/>
      <c r="V77" s="6"/>
      <c r="W77" s="6"/>
      <c r="X77" s="6"/>
      <c r="Y77" s="6"/>
      <c r="Z77" s="6"/>
      <c r="AA77" s="6"/>
      <c r="AM77" s="190"/>
      <c r="AN77" s="190"/>
      <c r="AO77" s="190"/>
      <c r="AP77" s="190"/>
      <c r="AQ77" s="190"/>
      <c r="AR77" s="190"/>
      <c r="AS77" s="190"/>
      <c r="AT77" s="190"/>
      <c r="AU77" s="190"/>
      <c r="AV77" s="190"/>
      <c r="AW77" s="190"/>
    </row>
    <row r="78" spans="1:49" ht="19.5" customHeight="1">
      <c r="A78" s="190"/>
      <c r="B78" s="190"/>
      <c r="C78" s="190"/>
      <c r="D78" s="190"/>
      <c r="E78" s="190"/>
      <c r="F78" s="190"/>
      <c r="G78" s="190"/>
      <c r="H78" s="190"/>
      <c r="I78" s="190"/>
      <c r="J78" s="190"/>
      <c r="K78" s="190"/>
      <c r="L78" s="190"/>
      <c r="M78" s="190"/>
      <c r="N78" s="190"/>
      <c r="O78" s="6"/>
      <c r="P78" s="6"/>
      <c r="Q78" s="6"/>
      <c r="R78" s="6"/>
      <c r="S78" s="6"/>
      <c r="T78" s="6"/>
      <c r="U78" s="6"/>
      <c r="V78" s="6"/>
      <c r="W78" s="6"/>
      <c r="X78" s="6"/>
      <c r="Y78" s="6"/>
      <c r="Z78" s="6"/>
      <c r="AA78" s="6"/>
      <c r="AM78" s="190"/>
      <c r="AN78" s="190"/>
      <c r="AO78" s="190"/>
      <c r="AP78" s="190"/>
      <c r="AQ78" s="190"/>
      <c r="AR78" s="190"/>
      <c r="AS78" s="190"/>
      <c r="AT78" s="190"/>
      <c r="AU78" s="190"/>
      <c r="AV78" s="190"/>
      <c r="AW78" s="190"/>
    </row>
    <row r="79" spans="1:49" ht="19.5" customHeight="1">
      <c r="A79" s="190"/>
      <c r="B79" s="190"/>
      <c r="C79" s="190"/>
      <c r="D79" s="190"/>
      <c r="E79" s="190"/>
      <c r="F79" s="190"/>
      <c r="G79" s="190"/>
      <c r="H79" s="190"/>
      <c r="I79" s="190"/>
      <c r="J79" s="190"/>
      <c r="K79" s="190"/>
      <c r="L79" s="190"/>
      <c r="M79" s="190"/>
      <c r="N79" s="190"/>
      <c r="O79" s="6"/>
      <c r="P79" s="6"/>
      <c r="Q79" s="6"/>
      <c r="R79" s="6"/>
      <c r="S79" s="6"/>
      <c r="T79" s="6"/>
      <c r="U79" s="6"/>
      <c r="V79" s="6"/>
      <c r="W79" s="6"/>
      <c r="X79" s="6"/>
      <c r="Y79" s="6"/>
      <c r="Z79" s="6"/>
      <c r="AA79" s="6"/>
      <c r="AM79" s="190"/>
      <c r="AN79" s="190"/>
      <c r="AO79" s="190"/>
      <c r="AP79" s="190"/>
      <c r="AQ79" s="190"/>
      <c r="AR79" s="190"/>
      <c r="AS79" s="190"/>
      <c r="AT79" s="190"/>
      <c r="AU79" s="190"/>
      <c r="AV79" s="190"/>
      <c r="AW79" s="190"/>
    </row>
    <row r="80" spans="1:49" ht="19.5" customHeight="1">
      <c r="A80" s="190"/>
      <c r="B80" s="190"/>
      <c r="C80" s="190"/>
      <c r="D80" s="190"/>
      <c r="E80" s="190"/>
      <c r="F80" s="190"/>
      <c r="G80" s="190"/>
      <c r="H80" s="190"/>
      <c r="I80" s="190"/>
      <c r="J80" s="190"/>
      <c r="K80" s="190"/>
      <c r="L80" s="190"/>
      <c r="M80" s="190"/>
      <c r="N80" s="190"/>
      <c r="O80" s="6"/>
      <c r="P80" s="6"/>
      <c r="Q80" s="6"/>
      <c r="R80" s="6"/>
      <c r="S80" s="6"/>
      <c r="T80" s="6"/>
      <c r="U80" s="6"/>
      <c r="V80" s="6"/>
      <c r="W80" s="6"/>
      <c r="X80" s="6"/>
      <c r="Y80" s="6"/>
      <c r="Z80" s="6"/>
      <c r="AA80" s="6"/>
      <c r="AM80" s="190"/>
      <c r="AN80" s="190"/>
      <c r="AO80" s="190"/>
      <c r="AP80" s="190"/>
      <c r="AQ80" s="190"/>
      <c r="AR80" s="190"/>
      <c r="AS80" s="190"/>
      <c r="AT80" s="190"/>
      <c r="AU80" s="190"/>
      <c r="AV80" s="190"/>
      <c r="AW80" s="190"/>
    </row>
    <row r="81" spans="1:49" ht="19.5" customHeight="1">
      <c r="A81" s="190"/>
      <c r="B81" s="190"/>
      <c r="C81" s="190"/>
      <c r="D81" s="190"/>
      <c r="E81" s="190"/>
      <c r="F81" s="190"/>
      <c r="G81" s="190"/>
      <c r="H81" s="190"/>
      <c r="I81" s="190"/>
      <c r="J81" s="190"/>
      <c r="K81" s="190"/>
      <c r="L81" s="190"/>
      <c r="M81" s="190"/>
      <c r="N81" s="190"/>
      <c r="O81" s="6"/>
      <c r="P81" s="6"/>
      <c r="Q81" s="6"/>
      <c r="R81" s="6"/>
      <c r="S81" s="6"/>
      <c r="T81" s="6"/>
      <c r="U81" s="6"/>
      <c r="V81" s="6"/>
      <c r="W81" s="6"/>
      <c r="X81" s="6"/>
      <c r="Y81" s="6"/>
      <c r="Z81" s="6"/>
      <c r="AA81" s="6"/>
      <c r="AM81" s="190"/>
      <c r="AN81" s="190"/>
      <c r="AO81" s="190"/>
      <c r="AP81" s="190"/>
      <c r="AQ81" s="190"/>
      <c r="AR81" s="190"/>
      <c r="AS81" s="190"/>
      <c r="AT81" s="190"/>
      <c r="AU81" s="190"/>
      <c r="AV81" s="190"/>
      <c r="AW81" s="190"/>
    </row>
    <row r="82" spans="1:49" ht="19.5" customHeight="1">
      <c r="A82" s="190"/>
      <c r="B82" s="190"/>
      <c r="C82" s="190"/>
      <c r="D82" s="190"/>
      <c r="E82" s="190"/>
      <c r="F82" s="190"/>
      <c r="G82" s="190"/>
      <c r="H82" s="190"/>
      <c r="I82" s="190"/>
      <c r="J82" s="190"/>
      <c r="K82" s="190"/>
      <c r="L82" s="190"/>
      <c r="M82" s="190"/>
      <c r="N82" s="190"/>
      <c r="O82" s="6"/>
      <c r="P82" s="6"/>
      <c r="Q82" s="6"/>
      <c r="R82" s="6"/>
      <c r="S82" s="6"/>
      <c r="T82" s="6"/>
      <c r="U82" s="6"/>
      <c r="V82" s="6"/>
      <c r="W82" s="6"/>
      <c r="X82" s="6"/>
      <c r="Y82" s="6"/>
      <c r="Z82" s="6"/>
      <c r="AA82" s="6"/>
      <c r="AM82" s="190"/>
      <c r="AN82" s="190"/>
      <c r="AO82" s="190"/>
      <c r="AP82" s="190"/>
      <c r="AQ82" s="190"/>
      <c r="AR82" s="190"/>
      <c r="AS82" s="190"/>
      <c r="AT82" s="190"/>
      <c r="AU82" s="190"/>
      <c r="AV82" s="190"/>
      <c r="AW82" s="190"/>
    </row>
    <row r="83" spans="1:49" ht="19.5" customHeight="1">
      <c r="A83" s="190"/>
      <c r="B83" s="190"/>
      <c r="C83" s="190"/>
      <c r="D83" s="190"/>
      <c r="E83" s="190"/>
      <c r="F83" s="190"/>
      <c r="G83" s="190"/>
      <c r="H83" s="190"/>
      <c r="I83" s="190"/>
      <c r="J83" s="190"/>
      <c r="K83" s="190"/>
      <c r="L83" s="190"/>
      <c r="M83" s="190"/>
      <c r="N83" s="190"/>
      <c r="O83" s="6"/>
      <c r="P83" s="6"/>
      <c r="Q83" s="6"/>
      <c r="R83" s="6"/>
      <c r="S83" s="6"/>
      <c r="T83" s="6"/>
      <c r="U83" s="6"/>
      <c r="V83" s="6"/>
      <c r="W83" s="6"/>
      <c r="X83" s="6"/>
      <c r="Y83" s="6"/>
      <c r="Z83" s="6"/>
      <c r="AA83" s="6"/>
      <c r="AM83" s="190"/>
      <c r="AN83" s="190"/>
      <c r="AO83" s="190"/>
      <c r="AP83" s="190"/>
      <c r="AQ83" s="190"/>
      <c r="AR83" s="190"/>
      <c r="AS83" s="190"/>
      <c r="AT83" s="190"/>
      <c r="AU83" s="190"/>
      <c r="AV83" s="190"/>
      <c r="AW83" s="190"/>
    </row>
    <row r="84" spans="1:49" ht="19.5" customHeight="1">
      <c r="A84" s="190"/>
      <c r="B84" s="190"/>
      <c r="C84" s="190"/>
      <c r="D84" s="190"/>
      <c r="E84" s="190"/>
      <c r="F84" s="190"/>
      <c r="G84" s="190"/>
      <c r="H84" s="190"/>
      <c r="I84" s="190"/>
      <c r="J84" s="190"/>
      <c r="K84" s="190"/>
      <c r="L84" s="190"/>
      <c r="M84" s="190"/>
      <c r="N84" s="190"/>
      <c r="O84" s="6"/>
      <c r="P84" s="6"/>
      <c r="Q84" s="6"/>
      <c r="R84" s="6"/>
      <c r="S84" s="6"/>
      <c r="T84" s="6"/>
      <c r="U84" s="6"/>
      <c r="V84" s="6"/>
      <c r="W84" s="6"/>
      <c r="X84" s="6"/>
      <c r="Y84" s="6"/>
      <c r="Z84" s="6"/>
      <c r="AA84" s="6"/>
      <c r="AM84" s="190"/>
      <c r="AN84" s="190"/>
      <c r="AO84" s="190"/>
      <c r="AP84" s="190"/>
      <c r="AQ84" s="190"/>
      <c r="AR84" s="190"/>
      <c r="AS84" s="190"/>
      <c r="AT84" s="190"/>
      <c r="AU84" s="190"/>
      <c r="AV84" s="190"/>
      <c r="AW84" s="190"/>
    </row>
    <row r="85" spans="1:49" ht="19.5" customHeight="1">
      <c r="A85" s="190"/>
      <c r="B85" s="190"/>
      <c r="C85" s="190"/>
      <c r="D85" s="190"/>
      <c r="E85" s="190"/>
      <c r="F85" s="190"/>
      <c r="G85" s="190"/>
      <c r="H85" s="190"/>
      <c r="I85" s="190"/>
      <c r="J85" s="190"/>
      <c r="K85" s="190"/>
      <c r="L85" s="190"/>
      <c r="M85" s="190"/>
      <c r="N85" s="190"/>
      <c r="O85" s="6"/>
      <c r="P85" s="6"/>
      <c r="Q85" s="6"/>
      <c r="R85" s="6"/>
      <c r="S85" s="6"/>
      <c r="T85" s="6"/>
      <c r="U85" s="6"/>
      <c r="V85" s="6"/>
      <c r="W85" s="6"/>
      <c r="X85" s="6"/>
      <c r="Y85" s="6"/>
      <c r="Z85" s="6"/>
      <c r="AA85" s="6"/>
      <c r="AM85" s="190"/>
      <c r="AN85" s="190"/>
      <c r="AO85" s="190"/>
      <c r="AP85" s="190"/>
      <c r="AQ85" s="190"/>
      <c r="AR85" s="190"/>
      <c r="AS85" s="190"/>
      <c r="AT85" s="190"/>
      <c r="AU85" s="190"/>
      <c r="AV85" s="190"/>
      <c r="AW85" s="190"/>
    </row>
    <row r="86" spans="1:49" ht="19.5" customHeight="1">
      <c r="A86" s="190"/>
      <c r="B86" s="190"/>
      <c r="C86" s="190"/>
      <c r="D86" s="190"/>
      <c r="E86" s="190"/>
      <c r="F86" s="190"/>
      <c r="G86" s="190"/>
      <c r="H86" s="190"/>
      <c r="I86" s="190"/>
      <c r="J86" s="190"/>
      <c r="K86" s="190"/>
      <c r="L86" s="190"/>
      <c r="M86" s="190"/>
      <c r="N86" s="190"/>
      <c r="O86" s="6"/>
      <c r="P86" s="6"/>
      <c r="Q86" s="6"/>
      <c r="R86" s="6"/>
      <c r="S86" s="6"/>
      <c r="T86" s="6"/>
      <c r="U86" s="6"/>
      <c r="V86" s="6"/>
      <c r="W86" s="6"/>
      <c r="X86" s="6"/>
      <c r="Y86" s="6"/>
      <c r="Z86" s="6"/>
      <c r="AA86" s="6"/>
      <c r="AM86" s="190"/>
      <c r="AN86" s="190"/>
      <c r="AO86" s="190"/>
      <c r="AP86" s="190"/>
      <c r="AQ86" s="190"/>
      <c r="AR86" s="190"/>
      <c r="AS86" s="190"/>
      <c r="AT86" s="190"/>
      <c r="AU86" s="190"/>
      <c r="AV86" s="190"/>
      <c r="AW86" s="190"/>
    </row>
    <row r="87" spans="1:49" ht="19.5" customHeight="1">
      <c r="A87" s="190"/>
      <c r="B87" s="190"/>
      <c r="C87" s="190"/>
      <c r="D87" s="190"/>
      <c r="E87" s="190"/>
      <c r="F87" s="190"/>
      <c r="G87" s="190"/>
      <c r="H87" s="190"/>
      <c r="I87" s="190"/>
      <c r="J87" s="190"/>
      <c r="K87" s="190"/>
      <c r="L87" s="190"/>
      <c r="M87" s="190"/>
      <c r="N87" s="190"/>
      <c r="O87" s="6"/>
      <c r="P87" s="6"/>
      <c r="Q87" s="6"/>
      <c r="R87" s="6"/>
      <c r="S87" s="6"/>
      <c r="T87" s="6"/>
      <c r="U87" s="6"/>
      <c r="V87" s="6"/>
      <c r="W87" s="6"/>
      <c r="X87" s="6"/>
      <c r="Y87" s="6"/>
      <c r="Z87" s="6"/>
      <c r="AA87" s="6"/>
      <c r="AM87" s="190"/>
      <c r="AN87" s="190"/>
      <c r="AO87" s="190"/>
      <c r="AP87" s="190"/>
      <c r="AQ87" s="190"/>
      <c r="AR87" s="190"/>
      <c r="AS87" s="190"/>
      <c r="AT87" s="190"/>
      <c r="AU87" s="190"/>
      <c r="AV87" s="190"/>
      <c r="AW87" s="190"/>
    </row>
    <row r="88" spans="1:49" ht="19.5" customHeight="1">
      <c r="A88" s="190"/>
      <c r="B88" s="190"/>
      <c r="C88" s="190"/>
      <c r="D88" s="190"/>
      <c r="E88" s="190"/>
      <c r="F88" s="190"/>
      <c r="G88" s="190"/>
      <c r="H88" s="190"/>
      <c r="I88" s="190"/>
      <c r="J88" s="190"/>
      <c r="K88" s="190"/>
      <c r="L88" s="190"/>
      <c r="M88" s="190"/>
      <c r="N88" s="190"/>
      <c r="O88" s="6"/>
      <c r="P88" s="6"/>
      <c r="Q88" s="6"/>
      <c r="R88" s="6"/>
      <c r="S88" s="6"/>
      <c r="T88" s="6"/>
      <c r="U88" s="6"/>
      <c r="V88" s="6"/>
      <c r="W88" s="6"/>
      <c r="X88" s="6"/>
      <c r="Y88" s="6"/>
      <c r="Z88" s="6"/>
      <c r="AA88" s="6"/>
      <c r="AM88" s="190"/>
      <c r="AN88" s="190"/>
      <c r="AO88" s="190"/>
      <c r="AP88" s="190"/>
      <c r="AQ88" s="190"/>
      <c r="AR88" s="190"/>
      <c r="AS88" s="190"/>
      <c r="AT88" s="190"/>
      <c r="AU88" s="190"/>
      <c r="AV88" s="190"/>
      <c r="AW88" s="190"/>
    </row>
    <row r="89" spans="1:49" ht="19.5" customHeight="1">
      <c r="A89" s="190"/>
      <c r="B89" s="190"/>
      <c r="C89" s="190"/>
      <c r="D89" s="190"/>
      <c r="E89" s="190"/>
      <c r="F89" s="190"/>
      <c r="G89" s="190"/>
      <c r="H89" s="190"/>
      <c r="I89" s="190"/>
      <c r="J89" s="190"/>
      <c r="K89" s="190"/>
      <c r="L89" s="190"/>
      <c r="M89" s="190"/>
      <c r="N89" s="190"/>
      <c r="O89" s="6"/>
      <c r="P89" s="6"/>
      <c r="Q89" s="6"/>
      <c r="R89" s="6"/>
      <c r="S89" s="6"/>
      <c r="T89" s="6"/>
      <c r="U89" s="6"/>
      <c r="V89" s="6"/>
      <c r="W89" s="6"/>
      <c r="X89" s="6"/>
      <c r="Y89" s="6"/>
      <c r="Z89" s="6"/>
      <c r="AA89" s="6"/>
      <c r="AM89" s="190"/>
      <c r="AN89" s="190"/>
      <c r="AO89" s="190"/>
      <c r="AP89" s="190"/>
      <c r="AQ89" s="190"/>
      <c r="AR89" s="190"/>
      <c r="AS89" s="190"/>
      <c r="AT89" s="190"/>
      <c r="AU89" s="190"/>
      <c r="AV89" s="190"/>
      <c r="AW89" s="190"/>
    </row>
    <row r="90" spans="1:49" ht="19.5" customHeight="1">
      <c r="A90" s="190"/>
      <c r="B90" s="190"/>
      <c r="C90" s="190"/>
      <c r="D90" s="190"/>
      <c r="E90" s="190"/>
      <c r="F90" s="190"/>
      <c r="G90" s="190"/>
      <c r="H90" s="190"/>
      <c r="I90" s="190"/>
      <c r="J90" s="190"/>
      <c r="K90" s="190"/>
      <c r="L90" s="190"/>
      <c r="M90" s="190"/>
      <c r="N90" s="190"/>
      <c r="O90" s="6"/>
      <c r="P90" s="6"/>
      <c r="Q90" s="6"/>
      <c r="R90" s="6"/>
      <c r="S90" s="6"/>
      <c r="T90" s="6"/>
      <c r="U90" s="6"/>
      <c r="V90" s="6"/>
      <c r="W90" s="6"/>
      <c r="X90" s="6"/>
      <c r="Y90" s="6"/>
      <c r="Z90" s="6"/>
      <c r="AA90" s="6"/>
      <c r="AM90" s="190"/>
      <c r="AN90" s="190"/>
      <c r="AO90" s="190"/>
      <c r="AP90" s="190"/>
      <c r="AQ90" s="190"/>
      <c r="AR90" s="190"/>
      <c r="AS90" s="190"/>
      <c r="AT90" s="190"/>
      <c r="AU90" s="190"/>
      <c r="AV90" s="190"/>
      <c r="AW90" s="190"/>
    </row>
    <row r="91" spans="1:49" ht="19.5" customHeight="1">
      <c r="A91" s="190"/>
      <c r="B91" s="190"/>
      <c r="C91" s="190"/>
      <c r="D91" s="190"/>
      <c r="E91" s="190"/>
      <c r="F91" s="190"/>
      <c r="G91" s="190"/>
      <c r="H91" s="190"/>
      <c r="I91" s="190"/>
      <c r="J91" s="190"/>
      <c r="K91" s="190"/>
      <c r="L91" s="190"/>
      <c r="M91" s="190"/>
      <c r="N91" s="190"/>
      <c r="O91" s="6"/>
      <c r="P91" s="6"/>
      <c r="Q91" s="6"/>
      <c r="R91" s="6"/>
      <c r="S91" s="6"/>
      <c r="T91" s="6"/>
      <c r="U91" s="6"/>
      <c r="V91" s="6"/>
      <c r="W91" s="6"/>
      <c r="X91" s="6"/>
      <c r="Y91" s="6"/>
      <c r="Z91" s="6"/>
      <c r="AA91" s="6"/>
      <c r="AM91" s="190"/>
      <c r="AN91" s="190"/>
      <c r="AO91" s="190"/>
      <c r="AP91" s="190"/>
      <c r="AQ91" s="190"/>
      <c r="AR91" s="190"/>
      <c r="AS91" s="190"/>
      <c r="AT91" s="190"/>
      <c r="AU91" s="190"/>
      <c r="AV91" s="190"/>
      <c r="AW91" s="190"/>
    </row>
    <row r="92" spans="1:49" ht="19.5" customHeight="1">
      <c r="A92" s="190"/>
      <c r="B92" s="190"/>
      <c r="C92" s="190"/>
      <c r="D92" s="190"/>
      <c r="E92" s="190"/>
      <c r="F92" s="190"/>
      <c r="G92" s="190"/>
      <c r="H92" s="190"/>
      <c r="I92" s="190"/>
      <c r="J92" s="190"/>
      <c r="K92" s="190"/>
      <c r="L92" s="190"/>
      <c r="M92" s="190"/>
      <c r="N92" s="190"/>
      <c r="O92" s="6"/>
      <c r="P92" s="6"/>
      <c r="Q92" s="6"/>
      <c r="R92" s="6"/>
      <c r="S92" s="6"/>
      <c r="T92" s="6"/>
      <c r="U92" s="6"/>
      <c r="V92" s="6"/>
      <c r="W92" s="6"/>
      <c r="X92" s="6"/>
      <c r="Y92" s="6"/>
      <c r="Z92" s="6"/>
      <c r="AA92" s="6"/>
      <c r="AM92" s="190"/>
      <c r="AN92" s="190"/>
      <c r="AO92" s="190"/>
      <c r="AP92" s="190"/>
      <c r="AQ92" s="190"/>
      <c r="AR92" s="190"/>
      <c r="AS92" s="190"/>
      <c r="AT92" s="190"/>
      <c r="AU92" s="190"/>
      <c r="AV92" s="190"/>
      <c r="AW92" s="190"/>
    </row>
    <row r="93" spans="1:49" ht="19.5" customHeight="1">
      <c r="A93" s="190"/>
      <c r="B93" s="190"/>
      <c r="C93" s="190"/>
      <c r="D93" s="190"/>
      <c r="E93" s="190"/>
      <c r="F93" s="190"/>
      <c r="G93" s="190"/>
      <c r="H93" s="190"/>
      <c r="I93" s="190"/>
      <c r="J93" s="190"/>
      <c r="K93" s="190"/>
      <c r="L93" s="190"/>
      <c r="M93" s="190"/>
      <c r="N93" s="190"/>
      <c r="O93" s="6"/>
      <c r="P93" s="6"/>
      <c r="Q93" s="6"/>
      <c r="R93" s="6"/>
      <c r="S93" s="6"/>
      <c r="T93" s="6"/>
      <c r="U93" s="6"/>
      <c r="V93" s="6"/>
      <c r="W93" s="6"/>
      <c r="X93" s="6"/>
      <c r="Y93" s="6"/>
      <c r="Z93" s="6"/>
      <c r="AA93" s="6"/>
      <c r="AM93" s="190"/>
      <c r="AN93" s="190"/>
      <c r="AO93" s="190"/>
      <c r="AP93" s="190"/>
      <c r="AQ93" s="190"/>
      <c r="AR93" s="190"/>
      <c r="AS93" s="190"/>
      <c r="AT93" s="190"/>
      <c r="AU93" s="190"/>
      <c r="AV93" s="190"/>
      <c r="AW93" s="190"/>
    </row>
    <row r="94" spans="1:49" ht="19.5" customHeight="1">
      <c r="A94" s="190"/>
      <c r="B94" s="190"/>
      <c r="C94" s="190"/>
      <c r="D94" s="190"/>
      <c r="E94" s="190"/>
      <c r="F94" s="190"/>
      <c r="G94" s="190"/>
      <c r="H94" s="190"/>
      <c r="I94" s="190"/>
      <c r="J94" s="190"/>
      <c r="K94" s="190"/>
      <c r="L94" s="190"/>
      <c r="M94" s="190"/>
      <c r="N94" s="190"/>
      <c r="O94" s="6"/>
      <c r="P94" s="6"/>
      <c r="Q94" s="6"/>
      <c r="R94" s="6"/>
      <c r="S94" s="6"/>
      <c r="T94" s="6"/>
      <c r="U94" s="6"/>
      <c r="V94" s="6"/>
      <c r="W94" s="6"/>
      <c r="X94" s="6"/>
      <c r="Y94" s="6"/>
      <c r="Z94" s="6"/>
      <c r="AA94" s="6"/>
      <c r="AM94" s="190"/>
      <c r="AN94" s="190"/>
      <c r="AO94" s="190"/>
      <c r="AP94" s="190"/>
      <c r="AQ94" s="190"/>
      <c r="AR94" s="190"/>
      <c r="AS94" s="190"/>
      <c r="AT94" s="190"/>
      <c r="AU94" s="190"/>
      <c r="AV94" s="190"/>
      <c r="AW94" s="190"/>
    </row>
    <row r="95" spans="1:49" ht="19.5" customHeight="1">
      <c r="A95" s="190"/>
      <c r="B95" s="190"/>
      <c r="C95" s="190"/>
      <c r="D95" s="190"/>
      <c r="E95" s="190"/>
      <c r="F95" s="190"/>
      <c r="G95" s="190"/>
      <c r="H95" s="190"/>
      <c r="I95" s="190"/>
      <c r="J95" s="190"/>
      <c r="K95" s="190"/>
      <c r="L95" s="190"/>
      <c r="M95" s="190"/>
      <c r="N95" s="190"/>
      <c r="O95" s="6"/>
      <c r="P95" s="6"/>
      <c r="Q95" s="6"/>
      <c r="R95" s="6"/>
      <c r="S95" s="6"/>
      <c r="T95" s="6"/>
      <c r="U95" s="6"/>
      <c r="V95" s="6"/>
      <c r="W95" s="6"/>
      <c r="X95" s="6"/>
      <c r="Y95" s="6"/>
      <c r="Z95" s="6"/>
      <c r="AA95" s="6"/>
      <c r="AM95" s="190"/>
      <c r="AN95" s="190"/>
      <c r="AO95" s="190"/>
      <c r="AP95" s="190"/>
      <c r="AQ95" s="190"/>
      <c r="AR95" s="190"/>
      <c r="AS95" s="190"/>
      <c r="AT95" s="190"/>
      <c r="AU95" s="190"/>
      <c r="AV95" s="190"/>
      <c r="AW95" s="190"/>
    </row>
    <row r="96" spans="1:49" ht="19.5" customHeight="1">
      <c r="A96" s="190"/>
      <c r="B96" s="190"/>
      <c r="C96" s="190"/>
      <c r="D96" s="190"/>
      <c r="E96" s="190"/>
      <c r="F96" s="190"/>
      <c r="G96" s="190"/>
      <c r="H96" s="190"/>
      <c r="I96" s="190"/>
      <c r="J96" s="190"/>
      <c r="K96" s="190"/>
      <c r="L96" s="190"/>
      <c r="M96" s="190"/>
      <c r="N96" s="190"/>
      <c r="O96" s="6"/>
      <c r="P96" s="6"/>
      <c r="Q96" s="6"/>
      <c r="R96" s="6"/>
      <c r="S96" s="6"/>
      <c r="T96" s="6"/>
      <c r="U96" s="6"/>
      <c r="V96" s="6"/>
      <c r="W96" s="6"/>
      <c r="X96" s="6"/>
      <c r="Y96" s="6"/>
      <c r="Z96" s="6"/>
      <c r="AA96" s="6"/>
      <c r="AM96" s="190"/>
      <c r="AN96" s="190"/>
      <c r="AO96" s="190"/>
      <c r="AP96" s="190"/>
      <c r="AQ96" s="190"/>
      <c r="AR96" s="190"/>
      <c r="AS96" s="190"/>
      <c r="AT96" s="190"/>
      <c r="AU96" s="190"/>
      <c r="AV96" s="190"/>
      <c r="AW96" s="190"/>
    </row>
    <row r="97" spans="1:49" ht="19.5" customHeight="1">
      <c r="A97" s="190"/>
      <c r="B97" s="190"/>
      <c r="C97" s="190"/>
      <c r="D97" s="190"/>
      <c r="E97" s="190"/>
      <c r="F97" s="190"/>
      <c r="G97" s="190"/>
      <c r="H97" s="190"/>
      <c r="I97" s="190"/>
      <c r="J97" s="190"/>
      <c r="K97" s="190"/>
      <c r="L97" s="190"/>
      <c r="M97" s="190"/>
      <c r="N97" s="190"/>
      <c r="O97" s="6"/>
      <c r="P97" s="6"/>
      <c r="Q97" s="6"/>
      <c r="R97" s="6"/>
      <c r="S97" s="6"/>
      <c r="T97" s="6"/>
      <c r="U97" s="6"/>
      <c r="V97" s="6"/>
      <c r="W97" s="6"/>
      <c r="X97" s="6"/>
      <c r="Y97" s="6"/>
      <c r="Z97" s="6"/>
      <c r="AA97" s="6"/>
      <c r="AM97" s="190"/>
      <c r="AN97" s="190"/>
      <c r="AO97" s="190"/>
      <c r="AP97" s="190"/>
      <c r="AQ97" s="190"/>
      <c r="AR97" s="190"/>
      <c r="AS97" s="190"/>
      <c r="AT97" s="190"/>
      <c r="AU97" s="190"/>
      <c r="AV97" s="190"/>
      <c r="AW97" s="190"/>
    </row>
    <row r="98" spans="1:49" ht="19.5" customHeight="1">
      <c r="A98" s="190"/>
      <c r="B98" s="190"/>
      <c r="C98" s="190"/>
      <c r="D98" s="190"/>
      <c r="E98" s="190"/>
      <c r="F98" s="190"/>
      <c r="G98" s="190"/>
      <c r="H98" s="190"/>
      <c r="I98" s="190"/>
      <c r="J98" s="190"/>
      <c r="K98" s="190"/>
      <c r="L98" s="190"/>
      <c r="M98" s="190"/>
      <c r="N98" s="190"/>
      <c r="O98" s="6"/>
      <c r="P98" s="6"/>
      <c r="Q98" s="6"/>
      <c r="R98" s="6"/>
      <c r="S98" s="6"/>
      <c r="T98" s="6"/>
      <c r="U98" s="6"/>
      <c r="V98" s="6"/>
      <c r="W98" s="6"/>
      <c r="X98" s="6"/>
      <c r="Y98" s="6"/>
      <c r="Z98" s="6"/>
      <c r="AA98" s="6"/>
      <c r="AM98" s="190"/>
      <c r="AN98" s="190"/>
      <c r="AO98" s="190"/>
      <c r="AP98" s="190"/>
      <c r="AQ98" s="190"/>
      <c r="AR98" s="190"/>
      <c r="AS98" s="190"/>
      <c r="AT98" s="190"/>
      <c r="AU98" s="190"/>
      <c r="AV98" s="190"/>
      <c r="AW98" s="190"/>
    </row>
    <row r="99" spans="1:49" ht="19.5" customHeight="1">
      <c r="A99" s="190"/>
      <c r="B99" s="190"/>
      <c r="C99" s="190"/>
      <c r="D99" s="190"/>
      <c r="E99" s="190"/>
      <c r="F99" s="190"/>
      <c r="G99" s="190"/>
      <c r="H99" s="190"/>
      <c r="I99" s="190"/>
      <c r="J99" s="190"/>
      <c r="K99" s="190"/>
      <c r="L99" s="190"/>
      <c r="M99" s="190"/>
      <c r="N99" s="190"/>
      <c r="O99" s="6"/>
      <c r="P99" s="6"/>
      <c r="Q99" s="6"/>
      <c r="R99" s="6"/>
      <c r="S99" s="6"/>
      <c r="T99" s="6"/>
      <c r="U99" s="6"/>
      <c r="V99" s="6"/>
      <c r="W99" s="6"/>
      <c r="X99" s="6"/>
      <c r="Y99" s="6"/>
      <c r="Z99" s="6"/>
      <c r="AA99" s="6"/>
      <c r="AM99" s="190"/>
      <c r="AN99" s="190"/>
      <c r="AO99" s="190"/>
      <c r="AP99" s="190"/>
      <c r="AQ99" s="190"/>
      <c r="AR99" s="190"/>
      <c r="AS99" s="190"/>
      <c r="AT99" s="190"/>
      <c r="AU99" s="190"/>
      <c r="AV99" s="190"/>
      <c r="AW99" s="190"/>
    </row>
    <row r="100" spans="1:49" ht="19.5" customHeight="1">
      <c r="A100" s="190"/>
      <c r="B100" s="190"/>
      <c r="C100" s="190"/>
      <c r="D100" s="190"/>
      <c r="E100" s="190"/>
      <c r="F100" s="190"/>
      <c r="G100" s="190"/>
      <c r="H100" s="190"/>
      <c r="I100" s="190"/>
      <c r="J100" s="190"/>
      <c r="K100" s="190"/>
      <c r="L100" s="190"/>
      <c r="M100" s="190"/>
      <c r="N100" s="190"/>
      <c r="O100" s="6"/>
      <c r="P100" s="6"/>
      <c r="Q100" s="6"/>
      <c r="R100" s="6"/>
      <c r="S100" s="6"/>
      <c r="T100" s="6"/>
      <c r="U100" s="6"/>
      <c r="V100" s="6"/>
      <c r="W100" s="6"/>
      <c r="X100" s="6"/>
      <c r="Y100" s="6"/>
      <c r="Z100" s="6"/>
      <c r="AA100" s="6"/>
      <c r="AM100" s="190"/>
      <c r="AN100" s="190"/>
      <c r="AO100" s="190"/>
      <c r="AP100" s="190"/>
      <c r="AQ100" s="190"/>
      <c r="AR100" s="190"/>
      <c r="AS100" s="190"/>
      <c r="AT100" s="190"/>
      <c r="AU100" s="190"/>
      <c r="AV100" s="190"/>
      <c r="AW100" s="190"/>
    </row>
    <row r="101" spans="1:49" ht="19.5" customHeight="1">
      <c r="A101" s="190"/>
      <c r="B101" s="190"/>
      <c r="C101" s="190"/>
      <c r="D101" s="188"/>
      <c r="E101" s="188"/>
      <c r="F101" s="188"/>
      <c r="G101" s="188"/>
      <c r="H101" s="188"/>
      <c r="I101" s="188"/>
      <c r="J101" s="188"/>
      <c r="K101" s="188"/>
      <c r="L101" s="188"/>
      <c r="M101" s="188"/>
      <c r="N101" s="188"/>
      <c r="O101" s="6"/>
      <c r="P101" s="6"/>
      <c r="Q101" s="6"/>
      <c r="R101" s="6"/>
      <c r="S101" s="6"/>
      <c r="T101" s="6"/>
      <c r="U101" s="6"/>
      <c r="V101" s="6"/>
      <c r="W101" s="6"/>
      <c r="X101" s="6"/>
      <c r="Y101" s="6"/>
      <c r="Z101" s="6"/>
      <c r="AA101" s="6"/>
      <c r="AM101" s="190"/>
      <c r="AN101" s="190"/>
      <c r="AO101" s="190"/>
      <c r="AP101" s="190"/>
      <c r="AQ101" s="190"/>
      <c r="AR101" s="190"/>
      <c r="AS101" s="190"/>
      <c r="AT101" s="190"/>
      <c r="AU101" s="190"/>
      <c r="AV101" s="190"/>
      <c r="AW101" s="190"/>
    </row>
    <row r="102" spans="1:49" ht="19.5" customHeight="1">
      <c r="A102" s="190"/>
      <c r="B102" s="190"/>
      <c r="C102" s="190"/>
      <c r="D102" s="188"/>
      <c r="E102" s="188"/>
      <c r="F102" s="188"/>
      <c r="G102" s="188"/>
      <c r="H102" s="188"/>
      <c r="I102" s="188"/>
      <c r="J102" s="188"/>
      <c r="K102" s="188"/>
      <c r="L102" s="188"/>
      <c r="M102" s="188"/>
      <c r="N102" s="188"/>
      <c r="O102" s="6"/>
      <c r="P102" s="6"/>
      <c r="Q102" s="6"/>
      <c r="R102" s="6"/>
      <c r="S102" s="6"/>
      <c r="T102" s="6"/>
      <c r="U102" s="6"/>
      <c r="V102" s="6"/>
      <c r="W102" s="6"/>
      <c r="X102" s="6"/>
      <c r="Y102" s="6"/>
      <c r="Z102" s="6"/>
      <c r="AA102" s="6"/>
      <c r="AM102" s="190"/>
      <c r="AN102" s="190"/>
      <c r="AO102" s="190"/>
      <c r="AP102" s="190"/>
      <c r="AQ102" s="190"/>
      <c r="AR102" s="190"/>
      <c r="AS102" s="190"/>
      <c r="AT102" s="190"/>
      <c r="AU102" s="190"/>
      <c r="AV102" s="190"/>
      <c r="AW102" s="190"/>
    </row>
    <row r="103" spans="1:49" ht="19.5" customHeight="1">
      <c r="A103" s="190"/>
      <c r="B103" s="190"/>
      <c r="C103" s="190"/>
      <c r="D103" s="188"/>
      <c r="E103" s="188"/>
      <c r="F103" s="188"/>
      <c r="G103" s="188"/>
      <c r="H103" s="188"/>
      <c r="I103" s="188"/>
      <c r="J103" s="188"/>
      <c r="K103" s="188"/>
      <c r="L103" s="188"/>
      <c r="M103" s="188"/>
      <c r="N103" s="188"/>
      <c r="O103" s="6"/>
      <c r="P103" s="6"/>
      <c r="Q103" s="6"/>
      <c r="R103" s="6"/>
      <c r="S103" s="6"/>
      <c r="T103" s="6"/>
      <c r="U103" s="6"/>
      <c r="V103" s="6"/>
      <c r="W103" s="6"/>
      <c r="X103" s="6"/>
      <c r="Y103" s="6"/>
      <c r="Z103" s="6"/>
      <c r="AA103" s="6"/>
      <c r="AM103" s="190"/>
      <c r="AN103" s="190"/>
      <c r="AO103" s="190"/>
      <c r="AP103" s="190"/>
      <c r="AQ103" s="190"/>
      <c r="AR103" s="190"/>
      <c r="AS103" s="190"/>
      <c r="AT103" s="190"/>
      <c r="AU103" s="190"/>
      <c r="AV103" s="190"/>
      <c r="AW103" s="190"/>
    </row>
    <row r="104" spans="1:49" ht="19.5" customHeight="1">
      <c r="A104" s="190"/>
      <c r="B104" s="190"/>
      <c r="C104" s="190"/>
      <c r="D104" s="188"/>
      <c r="E104" s="188"/>
      <c r="F104" s="188"/>
      <c r="G104" s="188"/>
      <c r="H104" s="188"/>
      <c r="I104" s="188"/>
      <c r="J104" s="188"/>
      <c r="K104" s="188"/>
      <c r="L104" s="188"/>
      <c r="M104" s="188"/>
      <c r="N104" s="188"/>
      <c r="O104" s="6"/>
      <c r="P104" s="6"/>
      <c r="Q104" s="6"/>
      <c r="R104" s="6"/>
      <c r="S104" s="6"/>
      <c r="T104" s="6"/>
      <c r="U104" s="6"/>
      <c r="V104" s="6"/>
      <c r="W104" s="6"/>
      <c r="X104" s="6"/>
      <c r="Y104" s="6"/>
      <c r="Z104" s="6"/>
      <c r="AA104" s="6"/>
      <c r="AM104" s="190"/>
      <c r="AN104" s="190"/>
      <c r="AO104" s="190"/>
      <c r="AP104" s="190"/>
      <c r="AQ104" s="190"/>
      <c r="AR104" s="190"/>
      <c r="AS104" s="190"/>
      <c r="AT104" s="190"/>
      <c r="AU104" s="190"/>
      <c r="AV104" s="190"/>
      <c r="AW104" s="190"/>
    </row>
    <row r="105" spans="1:49" ht="19.5" customHeight="1">
      <c r="A105" s="190"/>
      <c r="B105" s="190"/>
      <c r="C105" s="190"/>
      <c r="D105" s="188"/>
      <c r="E105" s="188"/>
      <c r="F105" s="188"/>
      <c r="G105" s="188"/>
      <c r="H105" s="188"/>
      <c r="I105" s="188"/>
      <c r="J105" s="188"/>
      <c r="K105" s="188"/>
      <c r="L105" s="188"/>
      <c r="M105" s="188"/>
      <c r="N105" s="188"/>
      <c r="O105" s="6"/>
      <c r="P105" s="6"/>
      <c r="Q105" s="6"/>
      <c r="R105" s="6"/>
      <c r="S105" s="6"/>
      <c r="T105" s="6"/>
      <c r="U105" s="6"/>
      <c r="V105" s="6"/>
      <c r="W105" s="6"/>
      <c r="X105" s="6"/>
      <c r="Y105" s="6"/>
      <c r="Z105" s="6"/>
      <c r="AA105" s="6"/>
      <c r="AM105" s="190"/>
      <c r="AN105" s="190"/>
      <c r="AO105" s="190"/>
      <c r="AP105" s="190"/>
      <c r="AQ105" s="190"/>
      <c r="AR105" s="190"/>
      <c r="AS105" s="190"/>
      <c r="AT105" s="190"/>
      <c r="AU105" s="190"/>
      <c r="AV105" s="190"/>
      <c r="AW105" s="190"/>
    </row>
    <row r="106" spans="1:49" ht="19.5" customHeight="1">
      <c r="A106" s="190"/>
      <c r="B106" s="190"/>
      <c r="C106" s="190"/>
      <c r="D106" s="188"/>
      <c r="E106" s="188"/>
      <c r="F106" s="188"/>
      <c r="G106" s="188"/>
      <c r="H106" s="188"/>
      <c r="I106" s="188"/>
      <c r="J106" s="188"/>
      <c r="K106" s="188"/>
      <c r="L106" s="188"/>
      <c r="M106" s="188"/>
      <c r="N106" s="188"/>
      <c r="O106" s="6"/>
      <c r="P106" s="6"/>
      <c r="Q106" s="6"/>
      <c r="R106" s="6"/>
      <c r="S106" s="6"/>
      <c r="T106" s="6"/>
      <c r="U106" s="6"/>
      <c r="V106" s="6"/>
      <c r="W106" s="6"/>
      <c r="X106" s="6"/>
      <c r="Y106" s="6"/>
      <c r="Z106" s="6"/>
      <c r="AA106" s="6"/>
      <c r="AM106" s="190"/>
      <c r="AN106" s="190"/>
      <c r="AO106" s="190"/>
      <c r="AP106" s="190"/>
      <c r="AQ106" s="190"/>
      <c r="AR106" s="190"/>
      <c r="AS106" s="190"/>
      <c r="AT106" s="190"/>
      <c r="AU106" s="190"/>
      <c r="AV106" s="190"/>
      <c r="AW106" s="190"/>
    </row>
    <row r="107" spans="1:49" ht="19.5" customHeight="1">
      <c r="A107" s="190"/>
      <c r="B107" s="190"/>
      <c r="C107" s="190"/>
      <c r="D107" s="188"/>
      <c r="E107" s="188"/>
      <c r="F107" s="188"/>
      <c r="G107" s="188"/>
      <c r="H107" s="188"/>
      <c r="I107" s="188"/>
      <c r="J107" s="188"/>
      <c r="K107" s="188"/>
      <c r="L107" s="188"/>
      <c r="M107" s="188"/>
      <c r="N107" s="188"/>
      <c r="O107" s="6"/>
      <c r="P107" s="6"/>
      <c r="Q107" s="6"/>
      <c r="R107" s="6"/>
      <c r="S107" s="6"/>
      <c r="T107" s="6"/>
      <c r="U107" s="6"/>
      <c r="V107" s="6"/>
      <c r="W107" s="6"/>
      <c r="X107" s="6"/>
      <c r="Y107" s="6"/>
      <c r="Z107" s="6"/>
      <c r="AA107" s="6"/>
      <c r="AM107" s="190"/>
      <c r="AN107" s="190"/>
      <c r="AO107" s="190"/>
      <c r="AP107" s="190"/>
      <c r="AQ107" s="190"/>
      <c r="AR107" s="190"/>
      <c r="AS107" s="190"/>
      <c r="AT107" s="190"/>
      <c r="AU107" s="190"/>
      <c r="AV107" s="190"/>
      <c r="AW107" s="190"/>
    </row>
    <row r="108" spans="1:49" ht="19.5" customHeight="1">
      <c r="A108" s="190"/>
      <c r="B108" s="190"/>
      <c r="C108" s="190"/>
      <c r="D108" s="188"/>
      <c r="E108" s="188"/>
      <c r="F108" s="188"/>
      <c r="G108" s="188"/>
      <c r="H108" s="188"/>
      <c r="I108" s="188"/>
      <c r="J108" s="188"/>
      <c r="K108" s="188"/>
      <c r="L108" s="188"/>
      <c r="M108" s="188"/>
      <c r="N108" s="188"/>
      <c r="O108" s="6"/>
      <c r="P108" s="6"/>
      <c r="Q108" s="6"/>
      <c r="R108" s="6"/>
      <c r="S108" s="6"/>
      <c r="T108" s="6"/>
      <c r="U108" s="6"/>
      <c r="V108" s="6"/>
      <c r="W108" s="6"/>
      <c r="X108" s="6"/>
      <c r="Y108" s="6"/>
      <c r="Z108" s="6"/>
      <c r="AA108" s="6"/>
      <c r="AM108" s="190"/>
      <c r="AN108" s="190"/>
      <c r="AO108" s="190"/>
      <c r="AP108" s="190"/>
      <c r="AQ108" s="190"/>
      <c r="AR108" s="190"/>
      <c r="AS108" s="190"/>
      <c r="AT108" s="190"/>
      <c r="AU108" s="190"/>
      <c r="AV108" s="190"/>
      <c r="AW108" s="190"/>
    </row>
    <row r="109" spans="1:49" ht="19.5" customHeight="1">
      <c r="A109" s="190"/>
      <c r="B109" s="190"/>
      <c r="C109" s="190"/>
      <c r="D109" s="188"/>
      <c r="E109" s="188"/>
      <c r="F109" s="188"/>
      <c r="G109" s="188"/>
      <c r="H109" s="188"/>
      <c r="I109" s="188"/>
      <c r="J109" s="188"/>
      <c r="K109" s="188"/>
      <c r="L109" s="188"/>
      <c r="M109" s="188"/>
      <c r="N109" s="188"/>
      <c r="O109" s="6"/>
      <c r="P109" s="6"/>
      <c r="Q109" s="6"/>
      <c r="R109" s="6"/>
      <c r="S109" s="6"/>
      <c r="T109" s="6"/>
      <c r="U109" s="6"/>
      <c r="V109" s="6"/>
      <c r="W109" s="6"/>
      <c r="X109" s="6"/>
      <c r="Y109" s="6"/>
      <c r="Z109" s="6"/>
      <c r="AA109" s="6"/>
      <c r="AM109" s="190"/>
      <c r="AN109" s="190"/>
      <c r="AO109" s="190"/>
      <c r="AP109" s="190"/>
      <c r="AQ109" s="190"/>
      <c r="AR109" s="190"/>
      <c r="AS109" s="190"/>
      <c r="AT109" s="190"/>
      <c r="AU109" s="190"/>
      <c r="AV109" s="190"/>
      <c r="AW109" s="190"/>
    </row>
    <row r="110" spans="1:49" ht="19.5" customHeight="1">
      <c r="A110" s="190"/>
      <c r="B110" s="190"/>
      <c r="C110" s="190"/>
      <c r="D110" s="188"/>
      <c r="E110" s="188"/>
      <c r="F110" s="188"/>
      <c r="G110" s="188"/>
      <c r="H110" s="188"/>
      <c r="I110" s="188"/>
      <c r="J110" s="188"/>
      <c r="K110" s="188"/>
      <c r="L110" s="188"/>
      <c r="M110" s="188"/>
      <c r="N110" s="188"/>
      <c r="O110" s="6"/>
      <c r="P110" s="6"/>
      <c r="Q110" s="6"/>
      <c r="R110" s="6"/>
      <c r="S110" s="6"/>
      <c r="T110" s="6"/>
      <c r="U110" s="6"/>
      <c r="V110" s="6"/>
      <c r="W110" s="6"/>
      <c r="X110" s="6"/>
      <c r="Y110" s="6"/>
      <c r="Z110" s="6"/>
      <c r="AA110" s="6"/>
      <c r="AM110" s="190"/>
      <c r="AN110" s="190"/>
      <c r="AO110" s="190"/>
      <c r="AP110" s="190"/>
      <c r="AQ110" s="190"/>
      <c r="AR110" s="190"/>
      <c r="AS110" s="190"/>
      <c r="AT110" s="190"/>
      <c r="AU110" s="190"/>
      <c r="AV110" s="190"/>
      <c r="AW110" s="190"/>
    </row>
    <row r="111" spans="1:49" ht="19.5" customHeight="1">
      <c r="A111" s="190"/>
      <c r="B111" s="190"/>
      <c r="C111" s="190"/>
      <c r="D111" s="188"/>
      <c r="E111" s="188"/>
      <c r="F111" s="188"/>
      <c r="G111" s="188"/>
      <c r="H111" s="188"/>
      <c r="I111" s="188"/>
      <c r="J111" s="188"/>
      <c r="K111" s="188"/>
      <c r="L111" s="188"/>
      <c r="M111" s="188"/>
      <c r="N111" s="188"/>
      <c r="O111" s="6"/>
      <c r="P111" s="6"/>
      <c r="Q111" s="6"/>
      <c r="R111" s="6"/>
      <c r="S111" s="6"/>
      <c r="T111" s="6"/>
      <c r="U111" s="6"/>
      <c r="V111" s="6"/>
      <c r="W111" s="6"/>
      <c r="X111" s="6"/>
      <c r="Y111" s="6"/>
      <c r="Z111" s="6"/>
      <c r="AA111" s="6"/>
      <c r="AM111" s="190"/>
      <c r="AN111" s="190"/>
      <c r="AO111" s="190"/>
      <c r="AP111" s="190"/>
      <c r="AQ111" s="190"/>
      <c r="AR111" s="190"/>
      <c r="AS111" s="190"/>
      <c r="AT111" s="190"/>
      <c r="AU111" s="190"/>
      <c r="AV111" s="190"/>
      <c r="AW111" s="190"/>
    </row>
    <row r="112" spans="1:49" ht="19.5" customHeight="1">
      <c r="A112" s="190"/>
      <c r="B112" s="190"/>
      <c r="C112" s="190"/>
      <c r="D112" s="188"/>
      <c r="E112" s="188"/>
      <c r="F112" s="188"/>
      <c r="G112" s="188"/>
      <c r="H112" s="188"/>
      <c r="I112" s="188"/>
      <c r="J112" s="188"/>
      <c r="K112" s="188"/>
      <c r="L112" s="188"/>
      <c r="M112" s="188"/>
      <c r="N112" s="188"/>
      <c r="O112" s="6"/>
      <c r="P112" s="6"/>
      <c r="Q112" s="6"/>
      <c r="R112" s="6"/>
      <c r="S112" s="6"/>
      <c r="T112" s="6"/>
      <c r="U112" s="6"/>
      <c r="V112" s="6"/>
      <c r="W112" s="6"/>
      <c r="X112" s="6"/>
      <c r="Y112" s="6"/>
      <c r="Z112" s="6"/>
      <c r="AA112" s="6"/>
      <c r="AM112" s="190"/>
      <c r="AN112" s="190"/>
      <c r="AO112" s="190"/>
      <c r="AP112" s="190"/>
      <c r="AQ112" s="190"/>
      <c r="AR112" s="190"/>
      <c r="AS112" s="190"/>
      <c r="AT112" s="190"/>
      <c r="AU112" s="190"/>
      <c r="AV112" s="190"/>
      <c r="AW112" s="190"/>
    </row>
    <row r="113" spans="1:49" ht="19.5" customHeight="1">
      <c r="A113" s="190"/>
      <c r="B113" s="190"/>
      <c r="C113" s="190"/>
      <c r="D113" s="188"/>
      <c r="E113" s="188"/>
      <c r="F113" s="188"/>
      <c r="G113" s="188"/>
      <c r="H113" s="188"/>
      <c r="I113" s="188"/>
      <c r="J113" s="188"/>
      <c r="K113" s="188"/>
      <c r="L113" s="188"/>
      <c r="M113" s="188"/>
      <c r="N113" s="188"/>
      <c r="O113" s="6"/>
      <c r="P113" s="6"/>
      <c r="Q113" s="6"/>
      <c r="R113" s="6"/>
      <c r="S113" s="6"/>
      <c r="T113" s="6"/>
      <c r="U113" s="6"/>
      <c r="V113" s="6"/>
      <c r="W113" s="6"/>
      <c r="X113" s="6"/>
      <c r="Y113" s="6"/>
      <c r="Z113" s="6"/>
      <c r="AA113" s="6"/>
      <c r="AM113" s="190"/>
      <c r="AN113" s="190"/>
      <c r="AO113" s="190"/>
      <c r="AP113" s="190"/>
      <c r="AQ113" s="190"/>
      <c r="AR113" s="190"/>
      <c r="AS113" s="190"/>
      <c r="AT113" s="190"/>
      <c r="AU113" s="190"/>
      <c r="AV113" s="190"/>
      <c r="AW113" s="190"/>
    </row>
    <row r="114" spans="1:49" ht="19.5" customHeight="1">
      <c r="A114" s="190"/>
      <c r="B114" s="190"/>
      <c r="C114" s="190"/>
      <c r="D114" s="188"/>
      <c r="E114" s="188"/>
      <c r="F114" s="188"/>
      <c r="G114" s="188"/>
      <c r="H114" s="188"/>
      <c r="I114" s="188"/>
      <c r="J114" s="188"/>
      <c r="K114" s="188"/>
      <c r="L114" s="188"/>
      <c r="M114" s="188"/>
      <c r="N114" s="188"/>
      <c r="O114" s="6"/>
      <c r="P114" s="6"/>
      <c r="Q114" s="6"/>
      <c r="R114" s="6"/>
      <c r="S114" s="6"/>
      <c r="T114" s="6"/>
      <c r="U114" s="6"/>
      <c r="V114" s="6"/>
      <c r="W114" s="6"/>
      <c r="X114" s="6"/>
      <c r="Y114" s="6"/>
      <c r="Z114" s="6"/>
      <c r="AA114" s="6"/>
      <c r="AM114" s="190"/>
      <c r="AN114" s="190"/>
      <c r="AO114" s="190"/>
      <c r="AP114" s="190"/>
      <c r="AQ114" s="190"/>
      <c r="AR114" s="190"/>
      <c r="AS114" s="190"/>
      <c r="AT114" s="190"/>
      <c r="AU114" s="190"/>
      <c r="AV114" s="190"/>
      <c r="AW114" s="190"/>
    </row>
    <row r="115" spans="1:49" ht="19.5" customHeight="1">
      <c r="A115" s="190"/>
      <c r="B115" s="190"/>
      <c r="C115" s="188"/>
      <c r="D115" s="188"/>
      <c r="E115" s="188"/>
      <c r="F115" s="188"/>
      <c r="G115" s="188"/>
      <c r="H115" s="188"/>
      <c r="I115" s="188"/>
      <c r="J115" s="188"/>
      <c r="K115" s="188"/>
      <c r="L115" s="188"/>
      <c r="M115" s="188"/>
      <c r="N115" s="188"/>
      <c r="O115" s="6"/>
      <c r="P115" s="6"/>
      <c r="Q115" s="6"/>
      <c r="R115" s="6"/>
      <c r="S115" s="6"/>
      <c r="T115" s="6"/>
      <c r="U115" s="6"/>
      <c r="V115" s="6"/>
      <c r="W115" s="6"/>
      <c r="X115" s="6"/>
      <c r="Y115" s="6"/>
      <c r="Z115" s="6"/>
      <c r="AA115" s="6"/>
      <c r="AM115" s="190"/>
      <c r="AN115" s="190"/>
      <c r="AO115" s="190"/>
      <c r="AP115" s="190"/>
      <c r="AQ115" s="190"/>
      <c r="AR115" s="190"/>
      <c r="AS115" s="190"/>
      <c r="AT115" s="190"/>
      <c r="AU115" s="190"/>
      <c r="AV115" s="190"/>
      <c r="AW115" s="190"/>
    </row>
    <row r="116" spans="1:49" ht="19.5" customHeight="1">
      <c r="A116" s="190"/>
      <c r="B116" s="190"/>
      <c r="C116" s="188"/>
      <c r="D116" s="188"/>
      <c r="E116" s="188"/>
      <c r="F116" s="188"/>
      <c r="G116" s="188"/>
      <c r="H116" s="188"/>
      <c r="I116" s="188"/>
      <c r="J116" s="188"/>
      <c r="K116" s="188"/>
      <c r="L116" s="188"/>
      <c r="M116" s="188"/>
      <c r="N116" s="188"/>
      <c r="O116" s="6"/>
      <c r="P116" s="6"/>
      <c r="Q116" s="6"/>
      <c r="R116" s="6"/>
      <c r="S116" s="6"/>
      <c r="T116" s="6"/>
      <c r="U116" s="6"/>
      <c r="V116" s="6"/>
      <c r="W116" s="6"/>
      <c r="X116" s="6"/>
      <c r="Y116" s="6"/>
      <c r="Z116" s="6"/>
      <c r="AA116" s="6"/>
      <c r="AM116" s="190"/>
      <c r="AN116" s="190"/>
      <c r="AO116" s="190"/>
      <c r="AP116" s="190"/>
      <c r="AQ116" s="190"/>
      <c r="AR116" s="190"/>
      <c r="AS116" s="190"/>
      <c r="AT116" s="190"/>
      <c r="AU116" s="190"/>
      <c r="AV116" s="190"/>
      <c r="AW116" s="190"/>
    </row>
    <row r="117" spans="1:49" ht="19.5" customHeight="1">
      <c r="A117" s="190"/>
      <c r="B117" s="190"/>
      <c r="C117" s="188"/>
      <c r="D117" s="188"/>
      <c r="E117" s="188"/>
      <c r="F117" s="188"/>
      <c r="G117" s="188"/>
      <c r="H117" s="188"/>
      <c r="I117" s="188"/>
      <c r="J117" s="188"/>
      <c r="K117" s="188"/>
      <c r="L117" s="188"/>
      <c r="M117" s="188"/>
      <c r="N117" s="188"/>
      <c r="O117" s="6"/>
      <c r="P117" s="6"/>
      <c r="Q117" s="6"/>
      <c r="R117" s="6"/>
      <c r="S117" s="6"/>
      <c r="T117" s="6"/>
      <c r="U117" s="6"/>
      <c r="V117" s="6"/>
      <c r="W117" s="6"/>
      <c r="X117" s="6"/>
      <c r="Y117" s="6"/>
      <c r="Z117" s="6"/>
      <c r="AA117" s="6"/>
      <c r="AM117" s="190"/>
      <c r="AN117" s="190"/>
      <c r="AO117" s="190"/>
      <c r="AP117" s="190"/>
      <c r="AQ117" s="190"/>
      <c r="AR117" s="190"/>
      <c r="AS117" s="190"/>
      <c r="AT117" s="190"/>
      <c r="AU117" s="190"/>
      <c r="AV117" s="190"/>
      <c r="AW117" s="190"/>
    </row>
    <row r="118" spans="1:49" ht="19.5" customHeight="1">
      <c r="A118" s="190"/>
      <c r="B118" s="190"/>
      <c r="C118" s="188"/>
      <c r="D118" s="188"/>
      <c r="E118" s="188"/>
      <c r="F118" s="188"/>
      <c r="G118" s="188"/>
      <c r="H118" s="188"/>
      <c r="I118" s="188"/>
      <c r="J118" s="188"/>
      <c r="K118" s="188"/>
      <c r="L118" s="188"/>
      <c r="M118" s="188"/>
      <c r="N118" s="188"/>
      <c r="O118" s="6"/>
      <c r="P118" s="6"/>
      <c r="Q118" s="6"/>
      <c r="R118" s="6"/>
      <c r="S118" s="6"/>
      <c r="T118" s="6"/>
      <c r="U118" s="6"/>
      <c r="V118" s="6"/>
      <c r="W118" s="6"/>
      <c r="X118" s="6"/>
      <c r="Y118" s="6"/>
      <c r="Z118" s="6"/>
      <c r="AA118" s="6"/>
      <c r="AM118" s="190"/>
      <c r="AN118" s="190"/>
      <c r="AO118" s="190"/>
      <c r="AP118" s="190"/>
      <c r="AQ118" s="190"/>
      <c r="AR118" s="190"/>
      <c r="AS118" s="190"/>
      <c r="AT118" s="190"/>
      <c r="AU118" s="190"/>
      <c r="AV118" s="190"/>
      <c r="AW118" s="190"/>
    </row>
    <row r="119" spans="1:49" ht="19.5" customHeight="1">
      <c r="A119" s="190"/>
      <c r="B119" s="190"/>
      <c r="C119" s="188"/>
      <c r="D119" s="188"/>
      <c r="E119" s="188"/>
      <c r="F119" s="188"/>
      <c r="G119" s="188"/>
      <c r="H119" s="188"/>
      <c r="I119" s="188"/>
      <c r="J119" s="188"/>
      <c r="K119" s="188"/>
      <c r="L119" s="188"/>
      <c r="M119" s="188"/>
      <c r="N119" s="188"/>
      <c r="O119" s="6"/>
      <c r="P119" s="6"/>
      <c r="Q119" s="6"/>
      <c r="R119" s="6"/>
      <c r="S119" s="6"/>
      <c r="T119" s="6"/>
      <c r="U119" s="6"/>
      <c r="V119" s="6"/>
      <c r="W119" s="6"/>
      <c r="X119" s="6"/>
      <c r="Y119" s="6"/>
      <c r="Z119" s="6"/>
      <c r="AA119" s="6"/>
      <c r="AM119" s="190"/>
      <c r="AN119" s="190"/>
      <c r="AO119" s="190"/>
      <c r="AP119" s="190"/>
      <c r="AQ119" s="190"/>
      <c r="AR119" s="190"/>
      <c r="AS119" s="190"/>
      <c r="AT119" s="190"/>
      <c r="AU119" s="190"/>
      <c r="AV119" s="190"/>
      <c r="AW119" s="190"/>
    </row>
    <row r="120" spans="1:49" ht="19.5" customHeight="1">
      <c r="A120" s="190"/>
      <c r="B120" s="190"/>
      <c r="C120" s="188"/>
      <c r="D120" s="188"/>
      <c r="E120" s="188"/>
      <c r="F120" s="188"/>
      <c r="G120" s="188"/>
      <c r="H120" s="188"/>
      <c r="I120" s="188"/>
      <c r="J120" s="188"/>
      <c r="K120" s="188"/>
      <c r="L120" s="188"/>
      <c r="M120" s="188"/>
      <c r="N120" s="188"/>
      <c r="O120" s="6"/>
      <c r="P120" s="6"/>
      <c r="Q120" s="6"/>
      <c r="R120" s="6"/>
      <c r="S120" s="6"/>
      <c r="T120" s="6"/>
      <c r="U120" s="6"/>
      <c r="V120" s="6"/>
      <c r="W120" s="6"/>
      <c r="X120" s="6"/>
      <c r="Y120" s="6"/>
      <c r="Z120" s="6"/>
      <c r="AA120" s="6"/>
      <c r="AM120" s="190"/>
      <c r="AN120" s="190"/>
      <c r="AO120" s="190"/>
      <c r="AP120" s="190"/>
      <c r="AQ120" s="190"/>
      <c r="AR120" s="190"/>
      <c r="AS120" s="190"/>
      <c r="AT120" s="190"/>
      <c r="AU120" s="190"/>
      <c r="AV120" s="190"/>
      <c r="AW120" s="190"/>
    </row>
    <row r="121" spans="1:49" ht="19.5" customHeight="1">
      <c r="A121" s="190"/>
      <c r="B121" s="190"/>
      <c r="C121" s="188"/>
      <c r="D121" s="188"/>
      <c r="E121" s="188"/>
      <c r="F121" s="188"/>
      <c r="G121" s="188"/>
      <c r="H121" s="188"/>
      <c r="I121" s="188"/>
      <c r="J121" s="188"/>
      <c r="K121" s="188"/>
      <c r="L121" s="188"/>
      <c r="M121" s="188"/>
      <c r="N121" s="188"/>
      <c r="O121" s="6"/>
      <c r="P121" s="6"/>
      <c r="Q121" s="6"/>
      <c r="R121" s="6"/>
      <c r="S121" s="6"/>
      <c r="T121" s="6"/>
      <c r="U121" s="6"/>
      <c r="V121" s="6"/>
      <c r="W121" s="6"/>
      <c r="X121" s="6"/>
      <c r="Y121" s="6"/>
      <c r="Z121" s="6"/>
      <c r="AA121" s="6"/>
      <c r="AM121" s="190"/>
      <c r="AN121" s="190"/>
      <c r="AO121" s="190"/>
      <c r="AP121" s="190"/>
      <c r="AQ121" s="190"/>
      <c r="AR121" s="190"/>
      <c r="AS121" s="190"/>
      <c r="AT121" s="190"/>
      <c r="AU121" s="190"/>
      <c r="AV121" s="190"/>
      <c r="AW121" s="190"/>
    </row>
    <row r="122" spans="1:49" ht="19.5" customHeight="1">
      <c r="A122" s="190"/>
      <c r="B122" s="190"/>
      <c r="C122" s="188"/>
      <c r="D122" s="188"/>
      <c r="E122" s="188"/>
      <c r="F122" s="188"/>
      <c r="G122" s="188"/>
      <c r="H122" s="188"/>
      <c r="I122" s="188"/>
      <c r="J122" s="188"/>
      <c r="K122" s="188"/>
      <c r="L122" s="188"/>
      <c r="M122" s="188"/>
      <c r="N122" s="188"/>
      <c r="O122" s="6"/>
      <c r="P122" s="6"/>
      <c r="Q122" s="6"/>
      <c r="R122" s="6"/>
      <c r="S122" s="6"/>
      <c r="T122" s="6"/>
      <c r="U122" s="6"/>
      <c r="V122" s="6"/>
      <c r="W122" s="6"/>
      <c r="X122" s="6"/>
      <c r="Y122" s="6"/>
      <c r="Z122" s="6"/>
      <c r="AA122" s="6"/>
      <c r="AM122" s="190"/>
      <c r="AN122" s="190"/>
      <c r="AO122" s="190"/>
      <c r="AP122" s="190"/>
      <c r="AQ122" s="190"/>
      <c r="AR122" s="190"/>
      <c r="AS122" s="190"/>
      <c r="AT122" s="190"/>
      <c r="AU122" s="190"/>
      <c r="AV122" s="190"/>
      <c r="AW122" s="190"/>
    </row>
    <row r="123" spans="1:49" ht="19.5" customHeight="1">
      <c r="A123" s="190"/>
      <c r="B123" s="190"/>
      <c r="C123" s="188"/>
      <c r="D123" s="188"/>
      <c r="E123" s="188"/>
      <c r="F123" s="188"/>
      <c r="G123" s="188"/>
      <c r="H123" s="188"/>
      <c r="I123" s="188"/>
      <c r="J123" s="188"/>
      <c r="K123" s="188"/>
      <c r="L123" s="188"/>
      <c r="M123" s="188"/>
      <c r="N123" s="188"/>
      <c r="O123" s="6"/>
      <c r="P123" s="6"/>
      <c r="Q123" s="6"/>
      <c r="R123" s="6"/>
      <c r="S123" s="6"/>
      <c r="T123" s="6"/>
      <c r="U123" s="6"/>
      <c r="V123" s="6"/>
      <c r="W123" s="6"/>
      <c r="X123" s="6"/>
      <c r="Y123" s="6"/>
      <c r="Z123" s="6"/>
      <c r="AA123" s="6"/>
      <c r="AM123" s="190"/>
      <c r="AN123" s="190"/>
      <c r="AO123" s="190"/>
      <c r="AP123" s="190"/>
      <c r="AQ123" s="190"/>
      <c r="AR123" s="190"/>
      <c r="AS123" s="190"/>
      <c r="AT123" s="190"/>
      <c r="AU123" s="190"/>
      <c r="AV123" s="190"/>
      <c r="AW123" s="190"/>
    </row>
    <row r="124" spans="1:49" ht="19.5" customHeight="1">
      <c r="A124" s="190"/>
      <c r="B124" s="190"/>
      <c r="C124" s="188"/>
      <c r="D124" s="188"/>
      <c r="E124" s="188"/>
      <c r="F124" s="188"/>
      <c r="G124" s="188"/>
      <c r="H124" s="188"/>
      <c r="I124" s="188"/>
      <c r="J124" s="188"/>
      <c r="K124" s="188"/>
      <c r="L124" s="188"/>
      <c r="M124" s="188"/>
      <c r="N124" s="188"/>
      <c r="O124" s="6"/>
      <c r="P124" s="6"/>
      <c r="Q124" s="6"/>
      <c r="R124" s="6"/>
      <c r="S124" s="6"/>
      <c r="T124" s="6"/>
      <c r="U124" s="6"/>
      <c r="V124" s="6"/>
      <c r="W124" s="6"/>
      <c r="X124" s="6"/>
      <c r="Y124" s="6"/>
      <c r="Z124" s="6"/>
      <c r="AA124" s="6"/>
      <c r="AM124" s="190"/>
      <c r="AN124" s="190"/>
      <c r="AO124" s="190"/>
      <c r="AP124" s="190"/>
      <c r="AQ124" s="190"/>
      <c r="AR124" s="190"/>
      <c r="AS124" s="190"/>
      <c r="AT124" s="190"/>
      <c r="AU124" s="190"/>
      <c r="AV124" s="190"/>
      <c r="AW124" s="190"/>
    </row>
    <row r="125" spans="1:49" ht="19.5" customHeight="1">
      <c r="A125" s="190"/>
      <c r="B125" s="190"/>
      <c r="C125" s="188"/>
      <c r="D125" s="188"/>
      <c r="E125" s="188"/>
      <c r="F125" s="188"/>
      <c r="G125" s="188"/>
      <c r="H125" s="188"/>
      <c r="I125" s="188"/>
      <c r="J125" s="188"/>
      <c r="K125" s="188"/>
      <c r="L125" s="188"/>
      <c r="M125" s="188"/>
      <c r="N125" s="188"/>
      <c r="O125" s="6"/>
      <c r="P125" s="6"/>
      <c r="Q125" s="6"/>
      <c r="R125" s="6"/>
      <c r="S125" s="6"/>
      <c r="T125" s="6"/>
      <c r="U125" s="6"/>
      <c r="V125" s="6"/>
      <c r="W125" s="6"/>
      <c r="X125" s="6"/>
      <c r="Y125" s="6"/>
      <c r="Z125" s="6"/>
      <c r="AA125" s="6"/>
      <c r="AM125" s="190"/>
      <c r="AN125" s="190"/>
      <c r="AO125" s="190"/>
      <c r="AP125" s="190"/>
      <c r="AQ125" s="190"/>
      <c r="AR125" s="190"/>
      <c r="AS125" s="190"/>
      <c r="AT125" s="190"/>
      <c r="AU125" s="190"/>
      <c r="AV125" s="190"/>
      <c r="AW125" s="190"/>
    </row>
    <row r="126" spans="1:49" ht="19.5" customHeight="1">
      <c r="A126" s="190"/>
      <c r="B126" s="190"/>
      <c r="C126" s="188"/>
      <c r="D126" s="188"/>
      <c r="E126" s="188"/>
      <c r="F126" s="188"/>
      <c r="G126" s="188"/>
      <c r="H126" s="188"/>
      <c r="I126" s="188"/>
      <c r="J126" s="188"/>
      <c r="K126" s="188"/>
      <c r="L126" s="188"/>
      <c r="M126" s="188"/>
      <c r="N126" s="188"/>
      <c r="O126" s="6"/>
      <c r="P126" s="6"/>
      <c r="Q126" s="6"/>
      <c r="R126" s="6"/>
      <c r="S126" s="6"/>
      <c r="T126" s="6"/>
      <c r="U126" s="6"/>
      <c r="V126" s="6"/>
      <c r="W126" s="6"/>
      <c r="X126" s="6"/>
      <c r="Y126" s="6"/>
      <c r="Z126" s="6"/>
      <c r="AA126" s="6"/>
      <c r="AM126" s="190"/>
      <c r="AN126" s="190"/>
      <c r="AO126" s="190"/>
      <c r="AP126" s="190"/>
      <c r="AQ126" s="190"/>
      <c r="AR126" s="190"/>
      <c r="AS126" s="190"/>
      <c r="AT126" s="190"/>
      <c r="AU126" s="190"/>
      <c r="AV126" s="190"/>
      <c r="AW126" s="190"/>
    </row>
    <row r="127" spans="1:49" ht="19.5" customHeight="1">
      <c r="A127" s="190"/>
      <c r="B127" s="190"/>
      <c r="C127" s="188"/>
      <c r="D127" s="188"/>
      <c r="E127" s="188"/>
      <c r="F127" s="188"/>
      <c r="G127" s="188"/>
      <c r="H127" s="188"/>
      <c r="I127" s="188"/>
      <c r="J127" s="188"/>
      <c r="K127" s="188"/>
      <c r="L127" s="188"/>
      <c r="M127" s="188"/>
      <c r="N127" s="188"/>
      <c r="O127" s="6"/>
      <c r="P127" s="6"/>
      <c r="Q127" s="6"/>
      <c r="R127" s="6"/>
      <c r="S127" s="6"/>
      <c r="T127" s="6"/>
      <c r="U127" s="6"/>
      <c r="V127" s="6"/>
      <c r="W127" s="6"/>
      <c r="X127" s="6"/>
      <c r="Y127" s="6"/>
      <c r="Z127" s="6"/>
      <c r="AA127" s="6"/>
      <c r="AM127" s="190"/>
      <c r="AN127" s="190"/>
      <c r="AO127" s="190"/>
      <c r="AP127" s="190"/>
      <c r="AQ127" s="190"/>
      <c r="AR127" s="190"/>
      <c r="AS127" s="190"/>
      <c r="AT127" s="190"/>
      <c r="AU127" s="190"/>
      <c r="AV127" s="190"/>
      <c r="AW127" s="190"/>
    </row>
    <row r="128" spans="1:49" ht="19.5" customHeight="1">
      <c r="A128" s="190"/>
      <c r="B128" s="190"/>
      <c r="C128" s="188"/>
      <c r="D128" s="188"/>
      <c r="E128" s="188"/>
      <c r="F128" s="188"/>
      <c r="G128" s="188"/>
      <c r="H128" s="188"/>
      <c r="I128" s="188"/>
      <c r="J128" s="188"/>
      <c r="K128" s="188"/>
      <c r="L128" s="188"/>
      <c r="M128" s="188"/>
      <c r="N128" s="188"/>
      <c r="O128" s="6"/>
      <c r="P128" s="6"/>
      <c r="Q128" s="6"/>
      <c r="R128" s="6"/>
      <c r="S128" s="6"/>
      <c r="T128" s="6"/>
      <c r="U128" s="6"/>
      <c r="V128" s="6"/>
      <c r="W128" s="6"/>
      <c r="X128" s="6"/>
      <c r="Y128" s="6"/>
      <c r="Z128" s="6"/>
      <c r="AA128" s="6"/>
      <c r="AM128" s="190"/>
      <c r="AN128" s="190"/>
      <c r="AO128" s="190"/>
      <c r="AP128" s="190"/>
      <c r="AQ128" s="190"/>
      <c r="AR128" s="190"/>
      <c r="AS128" s="190"/>
      <c r="AT128" s="190"/>
      <c r="AU128" s="190"/>
      <c r="AV128" s="190"/>
      <c r="AW128" s="190"/>
    </row>
    <row r="129" spans="1:49" ht="19.5" customHeight="1">
      <c r="A129" s="190"/>
      <c r="B129" s="190"/>
      <c r="C129" s="188"/>
      <c r="D129" s="188"/>
      <c r="E129" s="188"/>
      <c r="F129" s="188"/>
      <c r="G129" s="188"/>
      <c r="H129" s="188"/>
      <c r="I129" s="188"/>
      <c r="J129" s="188"/>
      <c r="K129" s="188"/>
      <c r="L129" s="188"/>
      <c r="M129" s="188"/>
      <c r="N129" s="188"/>
      <c r="O129" s="6"/>
      <c r="P129" s="6"/>
      <c r="Q129" s="6"/>
      <c r="R129" s="6"/>
      <c r="S129" s="6"/>
      <c r="T129" s="6"/>
      <c r="U129" s="6"/>
      <c r="V129" s="6"/>
      <c r="W129" s="6"/>
      <c r="X129" s="6"/>
      <c r="Y129" s="6"/>
      <c r="Z129" s="6"/>
      <c r="AA129" s="6"/>
      <c r="AM129" s="190"/>
      <c r="AN129" s="190"/>
      <c r="AO129" s="190"/>
      <c r="AP129" s="190"/>
      <c r="AQ129" s="190"/>
      <c r="AR129" s="190"/>
      <c r="AS129" s="190"/>
      <c r="AT129" s="190"/>
      <c r="AU129" s="190"/>
      <c r="AV129" s="190"/>
      <c r="AW129" s="190"/>
    </row>
    <row r="130" spans="1:49" ht="19.5" customHeight="1">
      <c r="A130" s="190"/>
      <c r="B130" s="190"/>
      <c r="C130" s="188"/>
      <c r="D130" s="188"/>
      <c r="E130" s="188"/>
      <c r="F130" s="188"/>
      <c r="G130" s="188"/>
      <c r="H130" s="188"/>
      <c r="I130" s="188"/>
      <c r="J130" s="188"/>
      <c r="K130" s="188"/>
      <c r="L130" s="188"/>
      <c r="M130" s="188"/>
      <c r="N130" s="188"/>
      <c r="O130" s="6"/>
      <c r="P130" s="6"/>
      <c r="Q130" s="6"/>
      <c r="R130" s="6"/>
      <c r="S130" s="6"/>
      <c r="T130" s="6"/>
      <c r="U130" s="6"/>
      <c r="V130" s="6"/>
      <c r="W130" s="6"/>
      <c r="X130" s="6"/>
      <c r="Y130" s="6"/>
      <c r="Z130" s="6"/>
      <c r="AA130" s="6"/>
      <c r="AM130" s="190"/>
      <c r="AN130" s="190"/>
      <c r="AO130" s="190"/>
      <c r="AP130" s="190"/>
      <c r="AQ130" s="190"/>
      <c r="AR130" s="190"/>
      <c r="AS130" s="190"/>
      <c r="AT130" s="190"/>
      <c r="AU130" s="190"/>
      <c r="AV130" s="190"/>
      <c r="AW130" s="190"/>
    </row>
    <row r="131" spans="1:49" ht="19.5" customHeight="1">
      <c r="A131" s="190"/>
      <c r="B131" s="190"/>
      <c r="C131" s="188"/>
      <c r="D131" s="188"/>
      <c r="E131" s="188"/>
      <c r="F131" s="188"/>
      <c r="G131" s="188"/>
      <c r="H131" s="188"/>
      <c r="I131" s="188"/>
      <c r="J131" s="188"/>
      <c r="K131" s="188"/>
      <c r="L131" s="188"/>
      <c r="M131" s="188"/>
      <c r="N131" s="188"/>
      <c r="O131" s="6"/>
      <c r="P131" s="6"/>
      <c r="Q131" s="6"/>
      <c r="R131" s="6"/>
      <c r="S131" s="6"/>
      <c r="T131" s="6"/>
      <c r="U131" s="6"/>
      <c r="V131" s="6"/>
      <c r="W131" s="6"/>
      <c r="X131" s="6"/>
      <c r="Y131" s="6"/>
      <c r="Z131" s="6"/>
      <c r="AA131" s="6"/>
      <c r="AM131" s="190"/>
      <c r="AN131" s="190"/>
      <c r="AO131" s="190"/>
      <c r="AP131" s="190"/>
      <c r="AQ131" s="190"/>
      <c r="AR131" s="190"/>
      <c r="AS131" s="190"/>
      <c r="AT131" s="190"/>
      <c r="AU131" s="190"/>
      <c r="AV131" s="190"/>
      <c r="AW131" s="190"/>
    </row>
    <row r="132" spans="1:49" ht="19.5" customHeight="1">
      <c r="A132" s="190"/>
      <c r="B132" s="190"/>
      <c r="C132" s="188"/>
      <c r="D132" s="188"/>
      <c r="E132" s="188"/>
      <c r="F132" s="188"/>
      <c r="G132" s="188"/>
      <c r="H132" s="188"/>
      <c r="I132" s="188"/>
      <c r="J132" s="188"/>
      <c r="K132" s="188"/>
      <c r="L132" s="188"/>
      <c r="M132" s="188"/>
      <c r="N132" s="188"/>
      <c r="O132" s="6"/>
      <c r="P132" s="6"/>
      <c r="Q132" s="6"/>
      <c r="R132" s="6"/>
      <c r="S132" s="6"/>
      <c r="T132" s="6"/>
      <c r="U132" s="6"/>
      <c r="V132" s="6"/>
      <c r="W132" s="6"/>
      <c r="X132" s="6"/>
      <c r="Y132" s="6"/>
      <c r="Z132" s="6"/>
      <c r="AA132" s="6"/>
      <c r="AM132" s="190"/>
      <c r="AN132" s="190"/>
      <c r="AO132" s="190"/>
      <c r="AP132" s="190"/>
      <c r="AQ132" s="190"/>
      <c r="AR132" s="190"/>
      <c r="AS132" s="190"/>
      <c r="AT132" s="190"/>
      <c r="AU132" s="190"/>
      <c r="AV132" s="190"/>
      <c r="AW132" s="190"/>
    </row>
    <row r="133" spans="1:49" ht="19.5" customHeight="1">
      <c r="A133" s="190"/>
      <c r="B133" s="190"/>
      <c r="C133" s="188"/>
      <c r="D133" s="188"/>
      <c r="E133" s="188"/>
      <c r="F133" s="188"/>
      <c r="G133" s="188"/>
      <c r="H133" s="188"/>
      <c r="I133" s="188"/>
      <c r="J133" s="188"/>
      <c r="K133" s="188"/>
      <c r="L133" s="188"/>
      <c r="M133" s="188"/>
      <c r="N133" s="188"/>
      <c r="O133" s="6"/>
      <c r="P133" s="6"/>
      <c r="Q133" s="6"/>
      <c r="R133" s="6"/>
      <c r="S133" s="6"/>
      <c r="T133" s="6"/>
      <c r="U133" s="6"/>
      <c r="V133" s="6"/>
      <c r="W133" s="6"/>
      <c r="X133" s="6"/>
      <c r="Y133" s="6"/>
      <c r="Z133" s="6"/>
      <c r="AA133" s="6"/>
      <c r="AM133" s="190"/>
      <c r="AN133" s="190"/>
      <c r="AO133" s="190"/>
      <c r="AP133" s="190"/>
      <c r="AQ133" s="190"/>
      <c r="AR133" s="190"/>
      <c r="AS133" s="190"/>
      <c r="AT133" s="190"/>
      <c r="AU133" s="190"/>
      <c r="AV133" s="190"/>
      <c r="AW133" s="190"/>
    </row>
    <row r="134" spans="1:49" ht="19.5" customHeight="1">
      <c r="A134" s="190"/>
      <c r="B134" s="190"/>
      <c r="C134" s="188"/>
      <c r="D134" s="188"/>
      <c r="E134" s="188"/>
      <c r="F134" s="188"/>
      <c r="G134" s="188"/>
      <c r="H134" s="188"/>
      <c r="I134" s="188"/>
      <c r="J134" s="188"/>
      <c r="K134" s="188"/>
      <c r="L134" s="188"/>
      <c r="M134" s="188"/>
      <c r="N134" s="188"/>
      <c r="O134" s="6"/>
      <c r="P134" s="6"/>
      <c r="Q134" s="6"/>
      <c r="R134" s="6"/>
      <c r="S134" s="6"/>
      <c r="T134" s="6"/>
      <c r="U134" s="6"/>
      <c r="V134" s="6"/>
      <c r="W134" s="6"/>
      <c r="X134" s="6"/>
      <c r="Y134" s="6"/>
      <c r="Z134" s="6"/>
      <c r="AA134" s="6"/>
      <c r="AM134" s="190"/>
      <c r="AN134" s="190"/>
      <c r="AO134" s="190"/>
      <c r="AP134" s="190"/>
      <c r="AQ134" s="190"/>
      <c r="AR134" s="190"/>
      <c r="AS134" s="190"/>
      <c r="AT134" s="190"/>
      <c r="AU134" s="190"/>
      <c r="AV134" s="190"/>
      <c r="AW134" s="190"/>
    </row>
    <row r="135" spans="1:49" ht="19.5" customHeight="1">
      <c r="A135" s="190"/>
      <c r="B135" s="190"/>
      <c r="C135" s="188"/>
      <c r="D135" s="188"/>
      <c r="E135" s="188"/>
      <c r="F135" s="188"/>
      <c r="G135" s="188"/>
      <c r="H135" s="188"/>
      <c r="I135" s="188"/>
      <c r="J135" s="188"/>
      <c r="K135" s="188"/>
      <c r="L135" s="188"/>
      <c r="M135" s="188"/>
      <c r="N135" s="188"/>
      <c r="O135" s="6"/>
      <c r="P135" s="6"/>
      <c r="Q135" s="6"/>
      <c r="R135" s="6"/>
      <c r="S135" s="6"/>
      <c r="T135" s="6"/>
      <c r="U135" s="6"/>
      <c r="V135" s="6"/>
      <c r="W135" s="6"/>
      <c r="X135" s="6"/>
      <c r="Y135" s="6"/>
      <c r="Z135" s="6"/>
      <c r="AA135" s="6"/>
      <c r="AM135" s="190"/>
      <c r="AN135" s="190"/>
      <c r="AO135" s="190"/>
      <c r="AP135" s="190"/>
      <c r="AQ135" s="190"/>
      <c r="AR135" s="190"/>
      <c r="AS135" s="190"/>
      <c r="AT135" s="190"/>
      <c r="AU135" s="190"/>
      <c r="AV135" s="190"/>
      <c r="AW135" s="190"/>
    </row>
    <row r="136" spans="1:49" ht="19.5" customHeight="1">
      <c r="A136" s="190"/>
      <c r="B136" s="190"/>
      <c r="C136" s="188"/>
      <c r="D136" s="188"/>
      <c r="E136" s="188"/>
      <c r="F136" s="188"/>
      <c r="G136" s="188"/>
      <c r="H136" s="188"/>
      <c r="I136" s="188"/>
      <c r="J136" s="188"/>
      <c r="K136" s="188"/>
      <c r="L136" s="188"/>
      <c r="M136" s="188"/>
      <c r="N136" s="188"/>
      <c r="O136" s="6"/>
      <c r="P136" s="6"/>
      <c r="Q136" s="6"/>
      <c r="R136" s="6"/>
      <c r="S136" s="6"/>
      <c r="T136" s="6"/>
      <c r="U136" s="6"/>
      <c r="V136" s="6"/>
      <c r="W136" s="6"/>
      <c r="X136" s="6"/>
      <c r="Y136" s="6"/>
      <c r="Z136" s="6"/>
      <c r="AA136" s="6"/>
      <c r="AM136" s="190"/>
      <c r="AN136" s="190"/>
      <c r="AO136" s="190"/>
      <c r="AP136" s="190"/>
      <c r="AQ136" s="190"/>
      <c r="AR136" s="190"/>
      <c r="AS136" s="190"/>
      <c r="AT136" s="190"/>
      <c r="AU136" s="190"/>
      <c r="AV136" s="190"/>
      <c r="AW136" s="190"/>
    </row>
    <row r="137" spans="1:49" ht="19.5" customHeight="1">
      <c r="A137" s="190"/>
      <c r="B137" s="190"/>
      <c r="C137" s="188"/>
      <c r="D137" s="188"/>
      <c r="E137" s="188"/>
      <c r="F137" s="188"/>
      <c r="G137" s="188"/>
      <c r="H137" s="188"/>
      <c r="I137" s="188"/>
      <c r="J137" s="188"/>
      <c r="K137" s="188"/>
      <c r="L137" s="188"/>
      <c r="M137" s="188"/>
      <c r="N137" s="188"/>
      <c r="O137" s="6"/>
      <c r="P137" s="6"/>
      <c r="Q137" s="6"/>
      <c r="R137" s="6"/>
      <c r="S137" s="6"/>
      <c r="T137" s="6"/>
      <c r="U137" s="6"/>
      <c r="V137" s="6"/>
      <c r="W137" s="6"/>
      <c r="X137" s="6"/>
      <c r="Y137" s="6"/>
      <c r="Z137" s="6"/>
      <c r="AA137" s="6"/>
      <c r="AM137" s="190"/>
      <c r="AN137" s="190"/>
      <c r="AO137" s="190"/>
      <c r="AP137" s="190"/>
      <c r="AQ137" s="190"/>
      <c r="AR137" s="190"/>
      <c r="AS137" s="190"/>
      <c r="AT137" s="190"/>
      <c r="AU137" s="190"/>
      <c r="AV137" s="190"/>
      <c r="AW137" s="190"/>
    </row>
    <row r="138" spans="1:49" ht="19.5" customHeight="1">
      <c r="A138" s="190"/>
      <c r="B138" s="190"/>
      <c r="C138" s="188"/>
      <c r="D138" s="188"/>
      <c r="E138" s="188"/>
      <c r="F138" s="188"/>
      <c r="G138" s="188"/>
      <c r="H138" s="188"/>
      <c r="I138" s="188"/>
      <c r="J138" s="188"/>
      <c r="K138" s="188"/>
      <c r="L138" s="188"/>
      <c r="M138" s="188"/>
      <c r="N138" s="188"/>
      <c r="O138" s="6"/>
      <c r="P138" s="6"/>
      <c r="Q138" s="6"/>
      <c r="R138" s="6"/>
      <c r="S138" s="6"/>
      <c r="T138" s="6"/>
      <c r="U138" s="6"/>
      <c r="V138" s="6"/>
      <c r="W138" s="6"/>
      <c r="X138" s="6"/>
      <c r="Y138" s="6"/>
      <c r="Z138" s="6"/>
      <c r="AA138" s="6"/>
      <c r="AM138" s="190"/>
      <c r="AN138" s="190"/>
      <c r="AO138" s="190"/>
      <c r="AP138" s="190"/>
      <c r="AQ138" s="190"/>
      <c r="AR138" s="190"/>
      <c r="AS138" s="190"/>
      <c r="AT138" s="190"/>
      <c r="AU138" s="190"/>
      <c r="AV138" s="190"/>
      <c r="AW138" s="190"/>
    </row>
    <row r="139" spans="1:49" ht="19.5" customHeight="1">
      <c r="A139" s="190"/>
      <c r="B139" s="190"/>
      <c r="C139" s="188"/>
      <c r="D139" s="188"/>
      <c r="E139" s="188"/>
      <c r="F139" s="188"/>
      <c r="G139" s="188"/>
      <c r="H139" s="188"/>
      <c r="I139" s="188"/>
      <c r="J139" s="188"/>
      <c r="K139" s="188"/>
      <c r="L139" s="188"/>
      <c r="M139" s="188"/>
      <c r="N139" s="188"/>
      <c r="O139" s="6"/>
      <c r="P139" s="6"/>
      <c r="Q139" s="6"/>
      <c r="R139" s="6"/>
      <c r="S139" s="6"/>
      <c r="T139" s="6"/>
      <c r="U139" s="6"/>
      <c r="V139" s="6"/>
      <c r="W139" s="6"/>
      <c r="X139" s="6"/>
      <c r="Y139" s="6"/>
      <c r="Z139" s="6"/>
      <c r="AA139" s="6"/>
      <c r="AM139" s="190"/>
      <c r="AN139" s="190"/>
      <c r="AO139" s="190"/>
      <c r="AP139" s="190"/>
      <c r="AQ139" s="190"/>
      <c r="AR139" s="190"/>
      <c r="AS139" s="190"/>
      <c r="AT139" s="190"/>
      <c r="AU139" s="190"/>
      <c r="AV139" s="190"/>
      <c r="AW139" s="190"/>
    </row>
    <row r="140" spans="1:49" ht="19.5" customHeight="1">
      <c r="A140" s="190"/>
      <c r="B140" s="190"/>
      <c r="C140" s="188"/>
      <c r="D140" s="188"/>
      <c r="E140" s="188"/>
      <c r="F140" s="188"/>
      <c r="G140" s="188"/>
      <c r="H140" s="188"/>
      <c r="I140" s="188"/>
      <c r="J140" s="188"/>
      <c r="K140" s="188"/>
      <c r="L140" s="188"/>
      <c r="M140" s="188"/>
      <c r="N140" s="188"/>
      <c r="O140" s="6"/>
      <c r="P140" s="6"/>
      <c r="Q140" s="6"/>
      <c r="R140" s="6"/>
      <c r="S140" s="6"/>
      <c r="T140" s="6"/>
      <c r="U140" s="6"/>
      <c r="V140" s="6"/>
      <c r="W140" s="6"/>
      <c r="X140" s="6"/>
      <c r="Y140" s="6"/>
      <c r="Z140" s="6"/>
      <c r="AA140" s="6"/>
      <c r="AM140" s="190"/>
      <c r="AN140" s="190"/>
      <c r="AO140" s="190"/>
      <c r="AP140" s="190"/>
      <c r="AQ140" s="190"/>
      <c r="AR140" s="190"/>
      <c r="AS140" s="190"/>
      <c r="AT140" s="190"/>
      <c r="AU140" s="190"/>
      <c r="AV140" s="190"/>
      <c r="AW140" s="190"/>
    </row>
    <row r="141" spans="1:49" ht="19.5" customHeight="1">
      <c r="A141" s="190"/>
      <c r="B141" s="190"/>
      <c r="C141" s="188"/>
      <c r="D141" s="188"/>
      <c r="E141" s="188"/>
      <c r="F141" s="188"/>
      <c r="G141" s="188"/>
      <c r="H141" s="188"/>
      <c r="I141" s="188"/>
      <c r="J141" s="188"/>
      <c r="K141" s="188"/>
      <c r="L141" s="188"/>
      <c r="M141" s="188"/>
      <c r="N141" s="188"/>
      <c r="O141" s="6"/>
      <c r="P141" s="6"/>
      <c r="Q141" s="6"/>
      <c r="R141" s="6"/>
      <c r="S141" s="6"/>
      <c r="T141" s="6"/>
      <c r="U141" s="6"/>
      <c r="V141" s="6"/>
      <c r="W141" s="6"/>
      <c r="X141" s="6"/>
      <c r="Y141" s="6"/>
      <c r="Z141" s="6"/>
      <c r="AA141" s="6"/>
      <c r="AM141" s="190"/>
      <c r="AN141" s="190"/>
      <c r="AO141" s="190"/>
      <c r="AP141" s="190"/>
      <c r="AQ141" s="190"/>
      <c r="AR141" s="190"/>
      <c r="AS141" s="190"/>
      <c r="AT141" s="190"/>
      <c r="AU141" s="190"/>
      <c r="AV141" s="190"/>
      <c r="AW141" s="190"/>
    </row>
    <row r="142" spans="1:49" ht="19.5" customHeight="1">
      <c r="A142" s="190"/>
      <c r="B142" s="190"/>
      <c r="C142" s="188"/>
      <c r="D142" s="188"/>
      <c r="E142" s="188"/>
      <c r="F142" s="188"/>
      <c r="G142" s="188"/>
      <c r="H142" s="188"/>
      <c r="I142" s="188"/>
      <c r="J142" s="188"/>
      <c r="K142" s="188"/>
      <c r="L142" s="188"/>
      <c r="M142" s="188"/>
      <c r="N142" s="188"/>
      <c r="O142" s="6"/>
      <c r="P142" s="6"/>
      <c r="Q142" s="6"/>
      <c r="R142" s="6"/>
      <c r="S142" s="6"/>
      <c r="T142" s="6"/>
      <c r="U142" s="6"/>
      <c r="V142" s="6"/>
      <c r="W142" s="6"/>
      <c r="X142" s="6"/>
      <c r="Y142" s="6"/>
      <c r="Z142" s="6"/>
      <c r="AA142" s="6"/>
      <c r="AM142" s="190"/>
      <c r="AN142" s="190"/>
      <c r="AO142" s="190"/>
      <c r="AP142" s="190"/>
      <c r="AQ142" s="190"/>
      <c r="AR142" s="190"/>
      <c r="AS142" s="190"/>
      <c r="AT142" s="190"/>
      <c r="AU142" s="190"/>
      <c r="AV142" s="190"/>
      <c r="AW142" s="190"/>
    </row>
    <row r="143" spans="1:49" ht="19.5" customHeight="1">
      <c r="A143" s="190"/>
      <c r="B143" s="190"/>
      <c r="C143" s="188"/>
      <c r="D143" s="188"/>
      <c r="E143" s="188"/>
      <c r="F143" s="188"/>
      <c r="G143" s="188"/>
      <c r="H143" s="188"/>
      <c r="I143" s="188"/>
      <c r="J143" s="188"/>
      <c r="K143" s="188"/>
      <c r="L143" s="188"/>
      <c r="M143" s="188"/>
      <c r="N143" s="188"/>
      <c r="O143" s="6"/>
      <c r="P143" s="6"/>
      <c r="Q143" s="6"/>
      <c r="R143" s="6"/>
      <c r="S143" s="6"/>
      <c r="T143" s="6"/>
      <c r="U143" s="6"/>
      <c r="V143" s="6"/>
      <c r="W143" s="6"/>
      <c r="X143" s="6"/>
      <c r="Y143" s="6"/>
      <c r="Z143" s="6"/>
      <c r="AA143" s="6"/>
      <c r="AM143" s="190"/>
      <c r="AN143" s="190"/>
      <c r="AO143" s="190"/>
      <c r="AP143" s="190"/>
      <c r="AQ143" s="190"/>
      <c r="AR143" s="190"/>
      <c r="AS143" s="190"/>
      <c r="AT143" s="190"/>
      <c r="AU143" s="190"/>
      <c r="AV143" s="190"/>
      <c r="AW143" s="190"/>
    </row>
    <row r="144" spans="1:49" ht="19.5" customHeight="1">
      <c r="A144" s="190"/>
      <c r="B144" s="190"/>
      <c r="C144" s="188"/>
      <c r="D144" s="188"/>
      <c r="E144" s="188"/>
      <c r="F144" s="188"/>
      <c r="G144" s="188"/>
      <c r="H144" s="188"/>
      <c r="I144" s="188"/>
      <c r="J144" s="188"/>
      <c r="K144" s="188"/>
      <c r="L144" s="188"/>
      <c r="M144" s="188"/>
      <c r="N144" s="188"/>
      <c r="O144" s="6"/>
      <c r="P144" s="6"/>
      <c r="Q144" s="6"/>
      <c r="R144" s="6"/>
      <c r="S144" s="6"/>
      <c r="T144" s="6"/>
      <c r="U144" s="6"/>
      <c r="V144" s="6"/>
      <c r="W144" s="6"/>
      <c r="X144" s="6"/>
      <c r="Y144" s="6"/>
      <c r="Z144" s="6"/>
      <c r="AA144" s="6"/>
      <c r="AM144" s="190"/>
      <c r="AN144" s="190"/>
      <c r="AO144" s="190"/>
      <c r="AP144" s="190"/>
      <c r="AQ144" s="190"/>
      <c r="AR144" s="190"/>
      <c r="AS144" s="190"/>
      <c r="AT144" s="190"/>
      <c r="AU144" s="190"/>
      <c r="AV144" s="190"/>
      <c r="AW144" s="190"/>
    </row>
    <row r="145" spans="1:49" ht="19.5" customHeight="1">
      <c r="A145" s="190"/>
      <c r="B145" s="190"/>
      <c r="C145" s="188"/>
      <c r="D145" s="188"/>
      <c r="E145" s="188"/>
      <c r="F145" s="188"/>
      <c r="G145" s="188"/>
      <c r="H145" s="188"/>
      <c r="I145" s="188"/>
      <c r="J145" s="188"/>
      <c r="K145" s="188"/>
      <c r="L145" s="188"/>
      <c r="M145" s="188"/>
      <c r="N145" s="188"/>
      <c r="O145" s="6"/>
      <c r="P145" s="6"/>
      <c r="Q145" s="6"/>
      <c r="R145" s="6"/>
      <c r="S145" s="6"/>
      <c r="T145" s="6"/>
      <c r="U145" s="6"/>
      <c r="V145" s="6"/>
      <c r="W145" s="6"/>
      <c r="X145" s="6"/>
      <c r="Y145" s="6"/>
      <c r="Z145" s="6"/>
      <c r="AA145" s="6"/>
      <c r="AM145" s="190"/>
      <c r="AN145" s="190"/>
      <c r="AO145" s="190"/>
      <c r="AP145" s="190"/>
      <c r="AQ145" s="190"/>
      <c r="AR145" s="190"/>
      <c r="AS145" s="190"/>
      <c r="AT145" s="190"/>
      <c r="AU145" s="190"/>
      <c r="AV145" s="190"/>
      <c r="AW145" s="190"/>
    </row>
    <row r="146" spans="1:49" ht="19.5" customHeight="1">
      <c r="A146" s="190"/>
      <c r="B146" s="190"/>
      <c r="C146" s="188"/>
      <c r="D146" s="188"/>
      <c r="E146" s="188"/>
      <c r="F146" s="188"/>
      <c r="G146" s="188"/>
      <c r="H146" s="188"/>
      <c r="I146" s="188"/>
      <c r="J146" s="188"/>
      <c r="K146" s="188"/>
      <c r="L146" s="188"/>
      <c r="M146" s="188"/>
      <c r="N146" s="188"/>
      <c r="O146" s="6"/>
      <c r="P146" s="6"/>
      <c r="Q146" s="6"/>
      <c r="R146" s="6"/>
      <c r="S146" s="6"/>
      <c r="T146" s="6"/>
      <c r="U146" s="6"/>
      <c r="V146" s="6"/>
      <c r="W146" s="6"/>
      <c r="X146" s="6"/>
      <c r="Y146" s="6"/>
      <c r="Z146" s="6"/>
      <c r="AA146" s="6"/>
      <c r="AM146" s="190"/>
      <c r="AN146" s="190"/>
      <c r="AO146" s="190"/>
      <c r="AP146" s="190"/>
      <c r="AQ146" s="190"/>
      <c r="AR146" s="190"/>
      <c r="AS146" s="190"/>
      <c r="AT146" s="190"/>
      <c r="AU146" s="190"/>
      <c r="AV146" s="190"/>
      <c r="AW146" s="190"/>
    </row>
    <row r="147" spans="1:49" ht="19.5" customHeight="1">
      <c r="A147" s="190"/>
      <c r="B147" s="190"/>
      <c r="C147" s="188"/>
      <c r="D147" s="188"/>
      <c r="E147" s="188"/>
      <c r="F147" s="188"/>
      <c r="G147" s="188"/>
      <c r="H147" s="188"/>
      <c r="I147" s="188"/>
      <c r="J147" s="188"/>
      <c r="K147" s="188"/>
      <c r="L147" s="188"/>
      <c r="M147" s="188"/>
      <c r="N147" s="188"/>
      <c r="O147" s="6"/>
      <c r="P147" s="6"/>
      <c r="Q147" s="6"/>
      <c r="R147" s="6"/>
      <c r="S147" s="6"/>
      <c r="T147" s="6"/>
      <c r="U147" s="6"/>
      <c r="V147" s="6"/>
      <c r="W147" s="6"/>
      <c r="X147" s="6"/>
      <c r="Y147" s="6"/>
      <c r="Z147" s="6"/>
      <c r="AA147" s="6"/>
      <c r="AM147" s="190"/>
      <c r="AN147" s="190"/>
      <c r="AO147" s="190"/>
      <c r="AP147" s="190"/>
      <c r="AQ147" s="190"/>
      <c r="AR147" s="190"/>
      <c r="AS147" s="190"/>
      <c r="AT147" s="190"/>
      <c r="AU147" s="190"/>
      <c r="AV147" s="190"/>
      <c r="AW147" s="190"/>
    </row>
    <row r="148" spans="1:49" ht="19.5" customHeight="1">
      <c r="A148" s="190"/>
      <c r="B148" s="190"/>
      <c r="C148" s="188"/>
      <c r="D148" s="188"/>
      <c r="E148" s="188"/>
      <c r="F148" s="188"/>
      <c r="G148" s="188"/>
      <c r="H148" s="188"/>
      <c r="I148" s="188"/>
      <c r="J148" s="188"/>
      <c r="K148" s="188"/>
      <c r="L148" s="188"/>
      <c r="M148" s="188"/>
      <c r="N148" s="188"/>
      <c r="O148" s="6"/>
      <c r="P148" s="6"/>
      <c r="Q148" s="6"/>
      <c r="R148" s="6"/>
      <c r="S148" s="6"/>
      <c r="T148" s="6"/>
      <c r="U148" s="6"/>
      <c r="V148" s="6"/>
      <c r="W148" s="6"/>
      <c r="X148" s="6"/>
      <c r="Y148" s="6"/>
      <c r="Z148" s="6"/>
      <c r="AA148" s="6"/>
      <c r="AM148" s="190"/>
      <c r="AN148" s="190"/>
      <c r="AO148" s="190"/>
      <c r="AP148" s="190"/>
      <c r="AQ148" s="190"/>
      <c r="AR148" s="190"/>
      <c r="AS148" s="190"/>
      <c r="AT148" s="190"/>
      <c r="AU148" s="190"/>
      <c r="AV148" s="190"/>
      <c r="AW148" s="190"/>
    </row>
    <row r="149" spans="1:49" ht="19.5" customHeight="1">
      <c r="A149" s="190"/>
      <c r="B149" s="190"/>
      <c r="C149" s="188"/>
      <c r="D149" s="188"/>
      <c r="E149" s="188"/>
      <c r="F149" s="188"/>
      <c r="G149" s="188"/>
      <c r="H149" s="188"/>
      <c r="I149" s="188"/>
      <c r="J149" s="188"/>
      <c r="K149" s="188"/>
      <c r="L149" s="188"/>
      <c r="M149" s="188"/>
      <c r="N149" s="188"/>
      <c r="O149" s="6"/>
      <c r="P149" s="6"/>
      <c r="Q149" s="6"/>
      <c r="R149" s="6"/>
      <c r="S149" s="6"/>
      <c r="T149" s="6"/>
      <c r="U149" s="6"/>
      <c r="V149" s="6"/>
      <c r="W149" s="6"/>
      <c r="X149" s="6"/>
      <c r="Y149" s="6"/>
      <c r="Z149" s="6"/>
      <c r="AA149" s="6"/>
      <c r="AM149" s="190"/>
      <c r="AN149" s="190"/>
      <c r="AO149" s="190"/>
      <c r="AP149" s="190"/>
      <c r="AQ149" s="190"/>
      <c r="AR149" s="190"/>
      <c r="AS149" s="190"/>
      <c r="AT149" s="190"/>
      <c r="AU149" s="190"/>
      <c r="AV149" s="190"/>
      <c r="AW149" s="190"/>
    </row>
    <row r="150" spans="1:49" ht="19.5" customHeight="1">
      <c r="A150" s="190"/>
      <c r="B150" s="190"/>
      <c r="C150" s="188"/>
      <c r="D150" s="188"/>
      <c r="E150" s="188"/>
      <c r="F150" s="188"/>
      <c r="G150" s="188"/>
      <c r="H150" s="188"/>
      <c r="I150" s="188"/>
      <c r="J150" s="188"/>
      <c r="K150" s="188"/>
      <c r="L150" s="188"/>
      <c r="M150" s="188"/>
      <c r="N150" s="188"/>
      <c r="O150" s="6"/>
      <c r="P150" s="6"/>
      <c r="Q150" s="6"/>
      <c r="R150" s="6"/>
      <c r="S150" s="6"/>
      <c r="T150" s="6"/>
      <c r="U150" s="6"/>
      <c r="V150" s="6"/>
      <c r="W150" s="6"/>
      <c r="X150" s="6"/>
      <c r="Y150" s="6"/>
      <c r="Z150" s="6"/>
      <c r="AA150" s="6"/>
      <c r="AM150" s="190"/>
      <c r="AN150" s="190"/>
      <c r="AO150" s="190"/>
      <c r="AP150" s="190"/>
      <c r="AQ150" s="190"/>
      <c r="AR150" s="190"/>
      <c r="AS150" s="190"/>
      <c r="AT150" s="190"/>
      <c r="AU150" s="190"/>
      <c r="AV150" s="190"/>
      <c r="AW150" s="190"/>
    </row>
    <row r="151" spans="1:49" ht="19.5" customHeight="1">
      <c r="A151" s="190"/>
      <c r="B151" s="190"/>
      <c r="C151" s="188"/>
      <c r="D151" s="188"/>
      <c r="E151" s="188"/>
      <c r="F151" s="188"/>
      <c r="G151" s="188"/>
      <c r="H151" s="188"/>
      <c r="I151" s="188"/>
      <c r="J151" s="188"/>
      <c r="K151" s="188"/>
      <c r="L151" s="188"/>
      <c r="M151" s="188"/>
      <c r="N151" s="188"/>
      <c r="O151" s="6"/>
      <c r="P151" s="6"/>
      <c r="Q151" s="6"/>
      <c r="R151" s="6"/>
      <c r="S151" s="6"/>
      <c r="T151" s="6"/>
      <c r="U151" s="6"/>
      <c r="V151" s="6"/>
      <c r="W151" s="6"/>
      <c r="X151" s="6"/>
      <c r="Y151" s="6"/>
      <c r="Z151" s="6"/>
      <c r="AA151" s="6"/>
      <c r="AM151" s="190"/>
      <c r="AN151" s="190"/>
      <c r="AO151" s="190"/>
      <c r="AP151" s="190"/>
      <c r="AQ151" s="190"/>
      <c r="AR151" s="190"/>
      <c r="AS151" s="190"/>
      <c r="AT151" s="190"/>
      <c r="AU151" s="190"/>
      <c r="AV151" s="190"/>
      <c r="AW151" s="190"/>
    </row>
    <row r="152" spans="1:49" ht="19.5" customHeight="1">
      <c r="A152" s="190"/>
      <c r="B152" s="190"/>
      <c r="C152" s="188"/>
      <c r="D152" s="188"/>
      <c r="E152" s="188"/>
      <c r="F152" s="188"/>
      <c r="G152" s="188"/>
      <c r="H152" s="188"/>
      <c r="I152" s="188"/>
      <c r="J152" s="188"/>
      <c r="K152" s="188"/>
      <c r="L152" s="188"/>
      <c r="M152" s="188"/>
      <c r="N152" s="188"/>
      <c r="O152" s="6"/>
      <c r="P152" s="6"/>
      <c r="Q152" s="6"/>
      <c r="R152" s="6"/>
      <c r="S152" s="6"/>
      <c r="T152" s="6"/>
      <c r="U152" s="6"/>
      <c r="V152" s="6"/>
      <c r="W152" s="6"/>
      <c r="X152" s="6"/>
      <c r="Y152" s="6"/>
      <c r="Z152" s="6"/>
      <c r="AA152" s="6"/>
      <c r="AM152" s="190"/>
      <c r="AN152" s="190"/>
      <c r="AO152" s="190"/>
      <c r="AP152" s="190"/>
      <c r="AQ152" s="190"/>
      <c r="AR152" s="190"/>
      <c r="AS152" s="190"/>
      <c r="AT152" s="190"/>
      <c r="AU152" s="190"/>
      <c r="AV152" s="190"/>
      <c r="AW152" s="190"/>
    </row>
    <row r="153" spans="1:49" ht="19.5" customHeight="1">
      <c r="A153" s="190"/>
      <c r="B153" s="190"/>
      <c r="C153" s="188"/>
      <c r="D153" s="188"/>
      <c r="E153" s="188"/>
      <c r="F153" s="188"/>
      <c r="G153" s="188"/>
      <c r="H153" s="188"/>
      <c r="I153" s="188"/>
      <c r="J153" s="188"/>
      <c r="K153" s="188"/>
      <c r="L153" s="188"/>
      <c r="M153" s="188"/>
      <c r="N153" s="188"/>
      <c r="O153" s="6"/>
      <c r="P153" s="6"/>
      <c r="Q153" s="6"/>
      <c r="R153" s="6"/>
      <c r="S153" s="6"/>
      <c r="T153" s="6"/>
      <c r="U153" s="6"/>
      <c r="V153" s="6"/>
      <c r="W153" s="6"/>
      <c r="X153" s="6"/>
      <c r="Y153" s="6"/>
      <c r="Z153" s="6"/>
      <c r="AA153" s="6"/>
      <c r="AM153" s="190"/>
      <c r="AN153" s="190"/>
      <c r="AO153" s="190"/>
      <c r="AP153" s="190"/>
      <c r="AQ153" s="190"/>
      <c r="AR153" s="190"/>
      <c r="AS153" s="190"/>
      <c r="AT153" s="190"/>
      <c r="AU153" s="190"/>
      <c r="AV153" s="190"/>
      <c r="AW153" s="190"/>
    </row>
    <row r="154" spans="1:49" ht="19.5" customHeight="1">
      <c r="A154" s="190"/>
      <c r="B154" s="190"/>
      <c r="C154" s="188"/>
      <c r="D154" s="188"/>
      <c r="E154" s="188"/>
      <c r="F154" s="188"/>
      <c r="G154" s="188"/>
      <c r="H154" s="188"/>
      <c r="I154" s="188"/>
      <c r="J154" s="188"/>
      <c r="K154" s="188"/>
      <c r="L154" s="188"/>
      <c r="M154" s="188"/>
      <c r="N154" s="188"/>
      <c r="O154" s="6"/>
      <c r="P154" s="6"/>
      <c r="Q154" s="6"/>
      <c r="R154" s="6"/>
      <c r="S154" s="6"/>
      <c r="T154" s="6"/>
      <c r="U154" s="6"/>
      <c r="V154" s="6"/>
      <c r="W154" s="6"/>
      <c r="X154" s="6"/>
      <c r="Y154" s="6"/>
      <c r="Z154" s="6"/>
      <c r="AA154" s="6"/>
      <c r="AM154" s="190"/>
      <c r="AN154" s="190"/>
      <c r="AO154" s="190"/>
      <c r="AP154" s="190"/>
      <c r="AQ154" s="190"/>
      <c r="AR154" s="190"/>
      <c r="AS154" s="190"/>
      <c r="AT154" s="190"/>
      <c r="AU154" s="190"/>
      <c r="AV154" s="190"/>
      <c r="AW154" s="190"/>
    </row>
    <row r="155" spans="1:49" ht="19.5" customHeight="1">
      <c r="A155" s="190"/>
      <c r="B155" s="190"/>
      <c r="C155" s="188"/>
      <c r="D155" s="188"/>
      <c r="E155" s="188"/>
      <c r="F155" s="188"/>
      <c r="G155" s="188"/>
      <c r="H155" s="188"/>
      <c r="I155" s="188"/>
      <c r="J155" s="188"/>
      <c r="K155" s="188"/>
      <c r="L155" s="188"/>
      <c r="M155" s="188"/>
      <c r="N155" s="188"/>
      <c r="O155" s="6"/>
      <c r="P155" s="6"/>
      <c r="Q155" s="6"/>
      <c r="R155" s="6"/>
      <c r="S155" s="6"/>
      <c r="T155" s="6"/>
      <c r="U155" s="6"/>
      <c r="V155" s="6"/>
      <c r="W155" s="6"/>
      <c r="X155" s="6"/>
      <c r="Y155" s="6"/>
      <c r="Z155" s="6"/>
      <c r="AA155" s="6"/>
      <c r="AM155" s="190"/>
      <c r="AN155" s="190"/>
      <c r="AO155" s="190"/>
      <c r="AP155" s="190"/>
      <c r="AQ155" s="190"/>
      <c r="AR155" s="190"/>
      <c r="AS155" s="190"/>
      <c r="AT155" s="190"/>
      <c r="AU155" s="190"/>
      <c r="AV155" s="190"/>
      <c r="AW155" s="190"/>
    </row>
    <row r="156" spans="1:49" ht="19.5" customHeight="1">
      <c r="A156" s="190"/>
      <c r="B156" s="190"/>
      <c r="C156" s="188"/>
      <c r="D156" s="188"/>
      <c r="E156" s="188"/>
      <c r="F156" s="188"/>
      <c r="G156" s="188"/>
      <c r="H156" s="188"/>
      <c r="I156" s="188"/>
      <c r="J156" s="188"/>
      <c r="K156" s="188"/>
      <c r="L156" s="188"/>
      <c r="M156" s="188"/>
      <c r="N156" s="188"/>
      <c r="O156" s="6"/>
      <c r="P156" s="6"/>
      <c r="Q156" s="6"/>
      <c r="R156" s="6"/>
      <c r="S156" s="6"/>
      <c r="T156" s="6"/>
      <c r="U156" s="6"/>
      <c r="V156" s="6"/>
      <c r="W156" s="6"/>
      <c r="X156" s="6"/>
      <c r="Y156" s="6"/>
      <c r="Z156" s="6"/>
      <c r="AA156" s="6"/>
      <c r="AM156" s="190"/>
      <c r="AN156" s="190"/>
      <c r="AO156" s="190"/>
      <c r="AP156" s="190"/>
      <c r="AQ156" s="190"/>
      <c r="AR156" s="190"/>
      <c r="AS156" s="190"/>
      <c r="AT156" s="190"/>
      <c r="AU156" s="190"/>
      <c r="AV156" s="190"/>
      <c r="AW156" s="190"/>
    </row>
    <row r="157" spans="1:49" ht="19.5" customHeight="1">
      <c r="A157" s="190"/>
      <c r="B157" s="190"/>
      <c r="C157" s="188"/>
      <c r="D157" s="188"/>
      <c r="E157" s="188"/>
      <c r="F157" s="188"/>
      <c r="G157" s="188"/>
      <c r="H157" s="188"/>
      <c r="I157" s="188"/>
      <c r="J157" s="188"/>
      <c r="K157" s="188"/>
      <c r="L157" s="188"/>
      <c r="M157" s="188"/>
      <c r="N157" s="188"/>
      <c r="O157" s="6"/>
      <c r="P157" s="6"/>
      <c r="Q157" s="6"/>
      <c r="R157" s="6"/>
      <c r="S157" s="6"/>
      <c r="T157" s="6"/>
      <c r="U157" s="6"/>
      <c r="V157" s="6"/>
      <c r="W157" s="6"/>
      <c r="X157" s="6"/>
      <c r="Y157" s="6"/>
      <c r="Z157" s="6"/>
      <c r="AA157" s="6"/>
      <c r="AM157" s="190"/>
      <c r="AN157" s="190"/>
      <c r="AO157" s="190"/>
      <c r="AP157" s="190"/>
      <c r="AQ157" s="190"/>
      <c r="AR157" s="190"/>
      <c r="AS157" s="190"/>
      <c r="AT157" s="190"/>
      <c r="AU157" s="190"/>
      <c r="AV157" s="190"/>
      <c r="AW157" s="190"/>
    </row>
    <row r="158" spans="1:49" ht="19.5" customHeight="1">
      <c r="A158" s="190"/>
      <c r="B158" s="190"/>
      <c r="C158" s="188"/>
      <c r="D158" s="188"/>
      <c r="E158" s="188"/>
      <c r="F158" s="188"/>
      <c r="G158" s="188"/>
      <c r="H158" s="188"/>
      <c r="I158" s="188"/>
      <c r="J158" s="188"/>
      <c r="K158" s="188"/>
      <c r="L158" s="188"/>
      <c r="M158" s="188"/>
      <c r="N158" s="188"/>
      <c r="O158" s="6"/>
      <c r="P158" s="6"/>
      <c r="Q158" s="6"/>
      <c r="R158" s="6"/>
      <c r="S158" s="6"/>
      <c r="T158" s="6"/>
      <c r="U158" s="6"/>
      <c r="V158" s="6"/>
      <c r="W158" s="6"/>
      <c r="X158" s="6"/>
      <c r="Y158" s="6"/>
      <c r="Z158" s="6"/>
      <c r="AA158" s="6"/>
      <c r="AM158" s="190"/>
      <c r="AN158" s="190"/>
      <c r="AO158" s="190"/>
      <c r="AP158" s="190"/>
      <c r="AQ158" s="190"/>
      <c r="AR158" s="190"/>
      <c r="AS158" s="190"/>
      <c r="AT158" s="190"/>
      <c r="AU158" s="190"/>
      <c r="AV158" s="190"/>
      <c r="AW158" s="190"/>
    </row>
    <row r="159" spans="1:49" ht="19.5" customHeight="1">
      <c r="A159" s="190"/>
      <c r="B159" s="190"/>
      <c r="C159" s="188"/>
      <c r="D159" s="188"/>
      <c r="E159" s="188"/>
      <c r="F159" s="188"/>
      <c r="G159" s="188"/>
      <c r="H159" s="188"/>
      <c r="I159" s="188"/>
      <c r="J159" s="188"/>
      <c r="K159" s="188"/>
      <c r="L159" s="188"/>
      <c r="M159" s="188"/>
      <c r="N159" s="188"/>
      <c r="O159" s="6"/>
      <c r="P159" s="6"/>
      <c r="Q159" s="6"/>
      <c r="R159" s="6"/>
      <c r="S159" s="6"/>
      <c r="T159" s="6"/>
      <c r="U159" s="6"/>
      <c r="V159" s="6"/>
      <c r="W159" s="6"/>
      <c r="X159" s="6"/>
      <c r="Y159" s="6"/>
      <c r="Z159" s="6"/>
      <c r="AA159" s="6"/>
      <c r="AM159" s="190"/>
      <c r="AN159" s="190"/>
      <c r="AO159" s="190"/>
      <c r="AP159" s="190"/>
      <c r="AQ159" s="190"/>
      <c r="AR159" s="190"/>
      <c r="AS159" s="190"/>
      <c r="AT159" s="190"/>
      <c r="AU159" s="190"/>
      <c r="AV159" s="190"/>
      <c r="AW159" s="190"/>
    </row>
    <row r="160" spans="1:49" ht="19.5" customHeight="1">
      <c r="A160" s="190"/>
      <c r="B160" s="190"/>
      <c r="C160" s="188"/>
      <c r="D160" s="188"/>
      <c r="E160" s="188"/>
      <c r="F160" s="188"/>
      <c r="G160" s="188"/>
      <c r="H160" s="188"/>
      <c r="I160" s="188"/>
      <c r="J160" s="188"/>
      <c r="K160" s="188"/>
      <c r="L160" s="188"/>
      <c r="M160" s="188"/>
      <c r="N160" s="188"/>
      <c r="O160" s="6"/>
      <c r="P160" s="6"/>
      <c r="Q160" s="6"/>
      <c r="R160" s="6"/>
      <c r="S160" s="6"/>
      <c r="T160" s="6"/>
      <c r="U160" s="6"/>
      <c r="V160" s="6"/>
      <c r="W160" s="6"/>
      <c r="X160" s="6"/>
      <c r="Y160" s="6"/>
      <c r="Z160" s="6"/>
      <c r="AA160" s="6"/>
      <c r="AM160" s="190"/>
      <c r="AN160" s="190"/>
      <c r="AO160" s="190"/>
      <c r="AP160" s="190"/>
      <c r="AQ160" s="190"/>
      <c r="AR160" s="190"/>
      <c r="AS160" s="190"/>
      <c r="AT160" s="190"/>
      <c r="AU160" s="190"/>
      <c r="AV160" s="190"/>
      <c r="AW160" s="190"/>
    </row>
    <row r="161" spans="1:49" ht="19.5" customHeight="1">
      <c r="A161" s="190"/>
      <c r="B161" s="190"/>
      <c r="C161" s="188"/>
      <c r="D161" s="188"/>
      <c r="E161" s="188"/>
      <c r="F161" s="188"/>
      <c r="G161" s="188"/>
      <c r="H161" s="188"/>
      <c r="I161" s="188"/>
      <c r="J161" s="188"/>
      <c r="K161" s="188"/>
      <c r="L161" s="188"/>
      <c r="M161" s="188"/>
      <c r="N161" s="188"/>
      <c r="O161" s="6"/>
      <c r="P161" s="6"/>
      <c r="Q161" s="6"/>
      <c r="R161" s="6"/>
      <c r="S161" s="6"/>
      <c r="T161" s="6"/>
      <c r="U161" s="6"/>
      <c r="V161" s="6"/>
      <c r="W161" s="6"/>
      <c r="X161" s="6"/>
      <c r="Y161" s="6"/>
      <c r="Z161" s="6"/>
      <c r="AA161" s="6"/>
      <c r="AM161" s="190"/>
      <c r="AN161" s="190"/>
      <c r="AO161" s="190"/>
      <c r="AP161" s="190"/>
      <c r="AQ161" s="190"/>
      <c r="AR161" s="190"/>
      <c r="AS161" s="190"/>
      <c r="AT161" s="190"/>
      <c r="AU161" s="190"/>
      <c r="AV161" s="190"/>
      <c r="AW161" s="190"/>
    </row>
    <row r="162" spans="1:49" ht="19.5" customHeight="1">
      <c r="A162" s="190"/>
      <c r="B162" s="190"/>
      <c r="C162" s="188"/>
      <c r="D162" s="188"/>
      <c r="E162" s="188"/>
      <c r="F162" s="188"/>
      <c r="G162" s="188"/>
      <c r="H162" s="188"/>
      <c r="I162" s="188"/>
      <c r="J162" s="188"/>
      <c r="K162" s="188"/>
      <c r="L162" s="188"/>
      <c r="M162" s="188"/>
      <c r="N162" s="188"/>
      <c r="O162" s="6"/>
      <c r="P162" s="6"/>
      <c r="Q162" s="6"/>
      <c r="R162" s="6"/>
      <c r="S162" s="6"/>
      <c r="T162" s="6"/>
      <c r="U162" s="6"/>
      <c r="V162" s="6"/>
      <c r="W162" s="6"/>
      <c r="X162" s="6"/>
      <c r="Y162" s="6"/>
      <c r="Z162" s="6"/>
      <c r="AA162" s="6"/>
      <c r="AM162" s="190"/>
      <c r="AN162" s="190"/>
      <c r="AO162" s="190"/>
      <c r="AP162" s="190"/>
      <c r="AQ162" s="190"/>
      <c r="AR162" s="190"/>
      <c r="AS162" s="190"/>
      <c r="AT162" s="190"/>
      <c r="AU162" s="190"/>
      <c r="AV162" s="190"/>
      <c r="AW162" s="190"/>
    </row>
    <row r="163" spans="1:49" ht="19.5" customHeight="1">
      <c r="A163" s="190"/>
      <c r="B163" s="190"/>
      <c r="C163" s="188"/>
      <c r="D163" s="188"/>
      <c r="E163" s="188"/>
      <c r="F163" s="188"/>
      <c r="G163" s="188"/>
      <c r="H163" s="188"/>
      <c r="I163" s="188"/>
      <c r="J163" s="188"/>
      <c r="K163" s="188"/>
      <c r="L163" s="188"/>
      <c r="M163" s="188"/>
      <c r="N163" s="188"/>
      <c r="O163" s="6"/>
      <c r="P163" s="6"/>
      <c r="Q163" s="6"/>
      <c r="R163" s="6"/>
      <c r="S163" s="6"/>
      <c r="T163" s="6"/>
      <c r="U163" s="6"/>
      <c r="V163" s="6"/>
      <c r="W163" s="6"/>
      <c r="X163" s="6"/>
      <c r="Y163" s="6"/>
      <c r="Z163" s="6"/>
      <c r="AA163" s="6"/>
      <c r="AM163" s="190"/>
      <c r="AN163" s="190"/>
      <c r="AO163" s="190"/>
      <c r="AP163" s="190"/>
      <c r="AQ163" s="190"/>
      <c r="AR163" s="190"/>
      <c r="AS163" s="190"/>
      <c r="AT163" s="190"/>
      <c r="AU163" s="190"/>
      <c r="AV163" s="190"/>
      <c r="AW163" s="190"/>
    </row>
    <row r="164" spans="1:49" ht="19.5" customHeight="1">
      <c r="A164" s="190"/>
      <c r="B164" s="190"/>
      <c r="C164" s="188"/>
      <c r="D164" s="188"/>
      <c r="E164" s="188"/>
      <c r="F164" s="188"/>
      <c r="G164" s="188"/>
      <c r="H164" s="188"/>
      <c r="I164" s="188"/>
      <c r="J164" s="188"/>
      <c r="K164" s="188"/>
      <c r="L164" s="188"/>
      <c r="M164" s="188"/>
      <c r="N164" s="188"/>
      <c r="O164" s="6"/>
      <c r="P164" s="6"/>
      <c r="Q164" s="6"/>
      <c r="R164" s="6"/>
      <c r="S164" s="6"/>
      <c r="T164" s="6"/>
      <c r="U164" s="6"/>
      <c r="V164" s="6"/>
      <c r="W164" s="6"/>
      <c r="X164" s="6"/>
      <c r="Y164" s="6"/>
      <c r="Z164" s="6"/>
      <c r="AA164" s="6"/>
      <c r="AM164" s="190"/>
      <c r="AN164" s="190"/>
      <c r="AO164" s="190"/>
      <c r="AP164" s="190"/>
      <c r="AQ164" s="190"/>
      <c r="AR164" s="190"/>
      <c r="AS164" s="190"/>
      <c r="AT164" s="190"/>
      <c r="AU164" s="190"/>
      <c r="AV164" s="190"/>
      <c r="AW164" s="190"/>
    </row>
    <row r="165" spans="1:49" ht="19.5" customHeight="1">
      <c r="A165" s="190"/>
      <c r="B165" s="190"/>
      <c r="C165" s="188"/>
      <c r="D165" s="188"/>
      <c r="E165" s="188"/>
      <c r="F165" s="188"/>
      <c r="G165" s="188"/>
      <c r="H165" s="188"/>
      <c r="I165" s="188"/>
      <c r="J165" s="188"/>
      <c r="K165" s="188"/>
      <c r="L165" s="188"/>
      <c r="M165" s="188"/>
      <c r="N165" s="188"/>
      <c r="O165" s="6"/>
      <c r="P165" s="6"/>
      <c r="Q165" s="6"/>
      <c r="R165" s="6"/>
      <c r="S165" s="6"/>
      <c r="T165" s="6"/>
      <c r="U165" s="6"/>
      <c r="V165" s="6"/>
      <c r="W165" s="6"/>
      <c r="X165" s="6"/>
      <c r="Y165" s="6"/>
      <c r="Z165" s="6"/>
      <c r="AA165" s="6"/>
      <c r="AM165" s="190"/>
      <c r="AN165" s="190"/>
      <c r="AO165" s="190"/>
      <c r="AP165" s="190"/>
      <c r="AQ165" s="190"/>
      <c r="AR165" s="190"/>
      <c r="AS165" s="190"/>
      <c r="AT165" s="190"/>
      <c r="AU165" s="190"/>
      <c r="AV165" s="190"/>
      <c r="AW165" s="190"/>
    </row>
    <row r="166" spans="1:49" ht="19.5" customHeight="1">
      <c r="A166" s="190"/>
      <c r="B166" s="190"/>
      <c r="C166" s="188"/>
      <c r="D166" s="188"/>
      <c r="E166" s="188"/>
      <c r="F166" s="188"/>
      <c r="G166" s="188"/>
      <c r="H166" s="188"/>
      <c r="I166" s="188"/>
      <c r="J166" s="188"/>
      <c r="K166" s="188"/>
      <c r="L166" s="188"/>
      <c r="M166" s="188"/>
      <c r="N166" s="188"/>
      <c r="O166" s="6"/>
      <c r="P166" s="6"/>
      <c r="Q166" s="6"/>
      <c r="R166" s="6"/>
      <c r="S166" s="6"/>
      <c r="T166" s="6"/>
      <c r="U166" s="6"/>
      <c r="V166" s="6"/>
      <c r="W166" s="6"/>
      <c r="X166" s="6"/>
      <c r="Y166" s="6"/>
      <c r="Z166" s="6"/>
      <c r="AA166" s="6"/>
      <c r="AM166" s="190"/>
      <c r="AN166" s="190"/>
      <c r="AO166" s="190"/>
      <c r="AP166" s="190"/>
      <c r="AQ166" s="190"/>
      <c r="AR166" s="190"/>
      <c r="AS166" s="190"/>
      <c r="AT166" s="190"/>
      <c r="AU166" s="190"/>
      <c r="AV166" s="190"/>
      <c r="AW166" s="190"/>
    </row>
    <row r="167" spans="1:49" ht="19.5" customHeight="1">
      <c r="A167" s="190"/>
      <c r="B167" s="190"/>
      <c r="C167" s="188"/>
      <c r="D167" s="188"/>
      <c r="E167" s="188"/>
      <c r="F167" s="188"/>
      <c r="G167" s="188"/>
      <c r="H167" s="188"/>
      <c r="I167" s="188"/>
      <c r="J167" s="188"/>
      <c r="K167" s="188"/>
      <c r="L167" s="188"/>
      <c r="M167" s="188"/>
      <c r="N167" s="188"/>
      <c r="O167" s="6"/>
      <c r="P167" s="6"/>
      <c r="Q167" s="6"/>
      <c r="R167" s="6"/>
      <c r="S167" s="6"/>
      <c r="T167" s="6"/>
      <c r="U167" s="6"/>
      <c r="V167" s="6"/>
      <c r="W167" s="6"/>
      <c r="X167" s="6"/>
      <c r="Y167" s="6"/>
      <c r="Z167" s="6"/>
      <c r="AA167" s="6"/>
      <c r="AM167" s="190"/>
      <c r="AN167" s="190"/>
      <c r="AO167" s="190"/>
      <c r="AP167" s="190"/>
      <c r="AQ167" s="190"/>
      <c r="AR167" s="190"/>
      <c r="AS167" s="190"/>
      <c r="AT167" s="190"/>
      <c r="AU167" s="190"/>
      <c r="AV167" s="190"/>
      <c r="AW167" s="190"/>
    </row>
    <row r="168" spans="1:49" ht="19.5" customHeight="1">
      <c r="A168" s="190"/>
      <c r="B168" s="190"/>
      <c r="C168" s="188"/>
      <c r="D168" s="188"/>
      <c r="E168" s="188"/>
      <c r="F168" s="188"/>
      <c r="G168" s="188"/>
      <c r="H168" s="188"/>
      <c r="I168" s="188"/>
      <c r="J168" s="188"/>
      <c r="K168" s="188"/>
      <c r="L168" s="188"/>
      <c r="M168" s="188"/>
      <c r="N168" s="188"/>
      <c r="O168" s="6"/>
      <c r="P168" s="6"/>
      <c r="Q168" s="6"/>
      <c r="R168" s="6"/>
      <c r="S168" s="6"/>
      <c r="T168" s="6"/>
      <c r="U168" s="6"/>
      <c r="V168" s="6"/>
      <c r="W168" s="6"/>
      <c r="X168" s="6"/>
      <c r="Y168" s="6"/>
      <c r="Z168" s="6"/>
      <c r="AA168" s="6"/>
      <c r="AM168" s="190"/>
      <c r="AN168" s="190"/>
      <c r="AO168" s="190"/>
      <c r="AP168" s="190"/>
      <c r="AQ168" s="190"/>
      <c r="AR168" s="190"/>
      <c r="AS168" s="190"/>
      <c r="AT168" s="190"/>
      <c r="AU168" s="190"/>
      <c r="AV168" s="190"/>
      <c r="AW168" s="190"/>
    </row>
    <row r="169" spans="1:49" ht="19.5" customHeight="1">
      <c r="A169" s="190"/>
      <c r="B169" s="190"/>
      <c r="C169" s="188"/>
      <c r="D169" s="188"/>
      <c r="E169" s="188"/>
      <c r="F169" s="188"/>
      <c r="G169" s="188"/>
      <c r="H169" s="188"/>
      <c r="I169" s="188"/>
      <c r="J169" s="188"/>
      <c r="K169" s="188"/>
      <c r="L169" s="188"/>
      <c r="M169" s="188"/>
      <c r="N169" s="188"/>
      <c r="O169" s="6"/>
      <c r="P169" s="6"/>
      <c r="Q169" s="6"/>
      <c r="R169" s="6"/>
      <c r="S169" s="6"/>
      <c r="T169" s="6"/>
      <c r="U169" s="6"/>
      <c r="V169" s="6"/>
      <c r="W169" s="6"/>
      <c r="X169" s="6"/>
      <c r="Y169" s="6"/>
      <c r="Z169" s="6"/>
      <c r="AA169" s="6"/>
      <c r="AM169" s="190"/>
      <c r="AN169" s="190"/>
      <c r="AO169" s="190"/>
      <c r="AP169" s="190"/>
      <c r="AQ169" s="190"/>
      <c r="AR169" s="190"/>
      <c r="AS169" s="190"/>
      <c r="AT169" s="190"/>
      <c r="AU169" s="190"/>
      <c r="AV169" s="190"/>
      <c r="AW169" s="190"/>
    </row>
    <row r="170" spans="1:49" ht="19.5" customHeight="1">
      <c r="A170" s="190"/>
      <c r="B170" s="190"/>
      <c r="C170" s="188"/>
      <c r="D170" s="188"/>
      <c r="E170" s="188"/>
      <c r="F170" s="188"/>
      <c r="G170" s="188"/>
      <c r="H170" s="188"/>
      <c r="I170" s="188"/>
      <c r="J170" s="188"/>
      <c r="K170" s="188"/>
      <c r="L170" s="188"/>
      <c r="M170" s="188"/>
      <c r="N170" s="188"/>
      <c r="O170" s="6"/>
      <c r="P170" s="6"/>
      <c r="Q170" s="6"/>
      <c r="R170" s="6"/>
      <c r="S170" s="6"/>
      <c r="T170" s="6"/>
      <c r="U170" s="6"/>
      <c r="V170" s="6"/>
      <c r="W170" s="6"/>
      <c r="X170" s="6"/>
      <c r="Y170" s="6"/>
      <c r="Z170" s="6"/>
      <c r="AA170" s="6"/>
      <c r="AM170" s="190"/>
      <c r="AN170" s="190"/>
      <c r="AO170" s="190"/>
      <c r="AP170" s="190"/>
      <c r="AQ170" s="190"/>
      <c r="AR170" s="190"/>
      <c r="AS170" s="190"/>
      <c r="AT170" s="190"/>
      <c r="AU170" s="190"/>
      <c r="AV170" s="190"/>
      <c r="AW170" s="190"/>
    </row>
    <row r="171" spans="1:49" ht="19.5" customHeight="1">
      <c r="A171" s="190"/>
      <c r="B171" s="190"/>
      <c r="C171" s="188"/>
      <c r="D171" s="188"/>
      <c r="E171" s="188"/>
      <c r="F171" s="188"/>
      <c r="G171" s="188"/>
      <c r="H171" s="188"/>
      <c r="I171" s="188"/>
      <c r="J171" s="188"/>
      <c r="K171" s="188"/>
      <c r="L171" s="188"/>
      <c r="M171" s="188"/>
      <c r="N171" s="188"/>
      <c r="O171" s="6"/>
      <c r="P171" s="6"/>
      <c r="Q171" s="6"/>
      <c r="R171" s="6"/>
      <c r="S171" s="6"/>
      <c r="T171" s="6"/>
      <c r="U171" s="6"/>
      <c r="V171" s="6"/>
      <c r="W171" s="6"/>
      <c r="X171" s="6"/>
      <c r="Y171" s="6"/>
      <c r="Z171" s="6"/>
      <c r="AA171" s="6"/>
      <c r="AM171" s="190"/>
      <c r="AN171" s="190"/>
      <c r="AO171" s="190"/>
      <c r="AP171" s="190"/>
      <c r="AQ171" s="190"/>
      <c r="AR171" s="190"/>
      <c r="AS171" s="190"/>
      <c r="AT171" s="190"/>
      <c r="AU171" s="190"/>
      <c r="AV171" s="190"/>
      <c r="AW171" s="190"/>
    </row>
    <row r="172" spans="1:49" ht="19.5" customHeight="1">
      <c r="A172" s="190"/>
      <c r="B172" s="190"/>
      <c r="C172" s="188"/>
      <c r="D172" s="188"/>
      <c r="E172" s="188"/>
      <c r="F172" s="188"/>
      <c r="G172" s="188"/>
      <c r="H172" s="188"/>
      <c r="I172" s="188"/>
      <c r="J172" s="188"/>
      <c r="K172" s="188"/>
      <c r="L172" s="188"/>
      <c r="M172" s="188"/>
      <c r="N172" s="188"/>
      <c r="O172" s="6"/>
      <c r="P172" s="6"/>
      <c r="Q172" s="6"/>
      <c r="R172" s="6"/>
      <c r="S172" s="6"/>
      <c r="T172" s="6"/>
      <c r="U172" s="6"/>
      <c r="V172" s="6"/>
      <c r="W172" s="6"/>
      <c r="X172" s="6"/>
      <c r="Y172" s="6"/>
      <c r="Z172" s="6"/>
      <c r="AA172" s="6"/>
      <c r="AM172" s="190"/>
      <c r="AN172" s="190"/>
      <c r="AO172" s="190"/>
      <c r="AP172" s="190"/>
      <c r="AQ172" s="190"/>
      <c r="AR172" s="190"/>
      <c r="AS172" s="190"/>
      <c r="AT172" s="190"/>
      <c r="AU172" s="190"/>
      <c r="AV172" s="190"/>
      <c r="AW172" s="190"/>
    </row>
    <row r="173" spans="1:49" ht="19.5" customHeight="1">
      <c r="A173" s="190"/>
      <c r="B173" s="190"/>
      <c r="C173" s="188"/>
      <c r="D173" s="188"/>
      <c r="E173" s="188"/>
      <c r="F173" s="188"/>
      <c r="G173" s="188"/>
      <c r="H173" s="188"/>
      <c r="I173" s="188"/>
      <c r="J173" s="188"/>
      <c r="K173" s="188"/>
      <c r="L173" s="188"/>
      <c r="M173" s="188"/>
      <c r="N173" s="188"/>
      <c r="O173" s="6"/>
      <c r="P173" s="6"/>
      <c r="Q173" s="6"/>
      <c r="R173" s="6"/>
      <c r="S173" s="6"/>
      <c r="T173" s="6"/>
      <c r="U173" s="6"/>
      <c r="V173" s="6"/>
      <c r="W173" s="6"/>
      <c r="X173" s="6"/>
      <c r="Y173" s="6"/>
      <c r="Z173" s="6"/>
      <c r="AA173" s="6"/>
      <c r="AM173" s="190"/>
      <c r="AN173" s="190"/>
      <c r="AO173" s="190"/>
      <c r="AP173" s="190"/>
      <c r="AQ173" s="190"/>
      <c r="AR173" s="190"/>
      <c r="AS173" s="190"/>
      <c r="AT173" s="190"/>
      <c r="AU173" s="190"/>
      <c r="AV173" s="190"/>
      <c r="AW173" s="190"/>
    </row>
    <row r="174" spans="1:49" ht="19.5" customHeight="1">
      <c r="A174" s="190"/>
      <c r="B174" s="190"/>
      <c r="C174" s="188"/>
      <c r="D174" s="188"/>
      <c r="E174" s="188"/>
      <c r="F174" s="188"/>
      <c r="G174" s="188"/>
      <c r="H174" s="188"/>
      <c r="I174" s="188"/>
      <c r="J174" s="188"/>
      <c r="K174" s="188"/>
      <c r="L174" s="188"/>
      <c r="M174" s="188"/>
      <c r="N174" s="188"/>
      <c r="O174" s="6"/>
      <c r="P174" s="6"/>
      <c r="Q174" s="6"/>
      <c r="R174" s="6"/>
      <c r="S174" s="6"/>
      <c r="T174" s="6"/>
      <c r="U174" s="6"/>
      <c r="V174" s="6"/>
      <c r="W174" s="6"/>
      <c r="X174" s="6"/>
      <c r="Y174" s="6"/>
      <c r="Z174" s="6"/>
      <c r="AA174" s="6"/>
      <c r="AM174" s="190"/>
      <c r="AN174" s="190"/>
      <c r="AO174" s="190"/>
      <c r="AP174" s="190"/>
      <c r="AQ174" s="190"/>
      <c r="AR174" s="190"/>
      <c r="AS174" s="190"/>
      <c r="AT174" s="190"/>
      <c r="AU174" s="190"/>
      <c r="AV174" s="190"/>
      <c r="AW174" s="190"/>
    </row>
    <row r="175" spans="1:49" ht="19.5" customHeight="1">
      <c r="A175" s="190"/>
      <c r="B175" s="190"/>
      <c r="C175" s="188"/>
      <c r="D175" s="188"/>
      <c r="E175" s="188"/>
      <c r="F175" s="188"/>
      <c r="G175" s="188"/>
      <c r="H175" s="188"/>
      <c r="I175" s="188"/>
      <c r="J175" s="188"/>
      <c r="K175" s="188"/>
      <c r="L175" s="188"/>
      <c r="M175" s="188"/>
      <c r="N175" s="188"/>
      <c r="O175" s="6"/>
      <c r="P175" s="6"/>
      <c r="Q175" s="6"/>
      <c r="R175" s="6"/>
      <c r="S175" s="6"/>
      <c r="T175" s="6"/>
      <c r="U175" s="6"/>
      <c r="V175" s="6"/>
      <c r="W175" s="6"/>
      <c r="X175" s="6"/>
      <c r="Y175" s="6"/>
      <c r="Z175" s="6"/>
      <c r="AA175" s="6"/>
      <c r="AM175" s="190"/>
      <c r="AN175" s="190"/>
      <c r="AO175" s="190"/>
      <c r="AP175" s="190"/>
      <c r="AQ175" s="190"/>
      <c r="AR175" s="190"/>
      <c r="AS175" s="190"/>
      <c r="AT175" s="190"/>
      <c r="AU175" s="190"/>
      <c r="AV175" s="190"/>
      <c r="AW175" s="190"/>
    </row>
    <row r="176" spans="1:49" ht="19.5" customHeight="1">
      <c r="A176" s="190"/>
      <c r="B176" s="190"/>
      <c r="C176" s="188"/>
      <c r="D176" s="188"/>
      <c r="E176" s="188"/>
      <c r="F176" s="188"/>
      <c r="G176" s="188"/>
      <c r="H176" s="188"/>
      <c r="I176" s="188"/>
      <c r="J176" s="188"/>
      <c r="K176" s="188"/>
      <c r="L176" s="188"/>
      <c r="M176" s="188"/>
      <c r="N176" s="188"/>
      <c r="O176" s="6"/>
      <c r="P176" s="6"/>
      <c r="Q176" s="6"/>
      <c r="R176" s="6"/>
      <c r="S176" s="6"/>
      <c r="T176" s="6"/>
      <c r="U176" s="6"/>
      <c r="V176" s="6"/>
      <c r="W176" s="6"/>
      <c r="X176" s="6"/>
      <c r="Y176" s="6"/>
      <c r="Z176" s="6"/>
      <c r="AA176" s="6"/>
      <c r="AM176" s="190"/>
      <c r="AN176" s="190"/>
      <c r="AO176" s="190"/>
      <c r="AP176" s="190"/>
      <c r="AQ176" s="190"/>
      <c r="AR176" s="190"/>
      <c r="AS176" s="190"/>
      <c r="AT176" s="190"/>
      <c r="AU176" s="190"/>
      <c r="AV176" s="190"/>
      <c r="AW176" s="190"/>
    </row>
    <row r="177" spans="1:49" ht="19.5" customHeight="1">
      <c r="A177" s="190"/>
      <c r="B177" s="190"/>
      <c r="C177" s="188"/>
      <c r="D177" s="188"/>
      <c r="E177" s="188"/>
      <c r="F177" s="188"/>
      <c r="G177" s="188"/>
      <c r="H177" s="188"/>
      <c r="I177" s="188"/>
      <c r="J177" s="188"/>
      <c r="K177" s="188"/>
      <c r="L177" s="188"/>
      <c r="M177" s="188"/>
      <c r="N177" s="188"/>
      <c r="O177" s="6"/>
      <c r="P177" s="6"/>
      <c r="Q177" s="6"/>
      <c r="R177" s="6"/>
      <c r="S177" s="6"/>
      <c r="T177" s="6"/>
      <c r="U177" s="6"/>
      <c r="V177" s="6"/>
      <c r="W177" s="6"/>
      <c r="X177" s="6"/>
      <c r="Y177" s="6"/>
      <c r="Z177" s="6"/>
      <c r="AA177" s="6"/>
      <c r="AM177" s="190"/>
      <c r="AN177" s="190"/>
      <c r="AO177" s="190"/>
      <c r="AP177" s="190"/>
      <c r="AQ177" s="190"/>
      <c r="AR177" s="190"/>
      <c r="AS177" s="190"/>
      <c r="AT177" s="190"/>
      <c r="AU177" s="190"/>
      <c r="AV177" s="190"/>
      <c r="AW177" s="190"/>
    </row>
    <row r="178" spans="1:49" ht="19.5" customHeight="1">
      <c r="A178" s="190"/>
      <c r="B178" s="190"/>
      <c r="C178" s="188"/>
      <c r="D178" s="188"/>
      <c r="E178" s="188"/>
      <c r="F178" s="188"/>
      <c r="G178" s="188"/>
      <c r="H178" s="188"/>
      <c r="I178" s="188"/>
      <c r="J178" s="188"/>
      <c r="K178" s="188"/>
      <c r="L178" s="188"/>
      <c r="M178" s="188"/>
      <c r="N178" s="188"/>
      <c r="O178" s="6"/>
      <c r="P178" s="6"/>
      <c r="Q178" s="6"/>
      <c r="R178" s="6"/>
      <c r="S178" s="6"/>
      <c r="T178" s="6"/>
      <c r="U178" s="6"/>
      <c r="V178" s="6"/>
      <c r="W178" s="6"/>
      <c r="X178" s="6"/>
      <c r="Y178" s="6"/>
      <c r="Z178" s="6"/>
      <c r="AA178" s="6"/>
      <c r="AM178" s="190"/>
      <c r="AN178" s="190"/>
      <c r="AO178" s="190"/>
      <c r="AP178" s="190"/>
      <c r="AQ178" s="190"/>
      <c r="AR178" s="190"/>
      <c r="AS178" s="190"/>
      <c r="AT178" s="190"/>
      <c r="AU178" s="190"/>
      <c r="AV178" s="190"/>
      <c r="AW178" s="190"/>
    </row>
    <row r="179" spans="1:49" ht="19.5" customHeight="1">
      <c r="A179" s="190"/>
      <c r="B179" s="190"/>
      <c r="C179" s="188"/>
      <c r="D179" s="188"/>
      <c r="E179" s="188"/>
      <c r="F179" s="188"/>
      <c r="G179" s="188"/>
      <c r="H179" s="188"/>
      <c r="I179" s="188"/>
      <c r="J179" s="188"/>
      <c r="K179" s="188"/>
      <c r="L179" s="188"/>
      <c r="M179" s="188"/>
      <c r="N179" s="188"/>
      <c r="O179" s="6"/>
      <c r="P179" s="6"/>
      <c r="Q179" s="6"/>
      <c r="R179" s="6"/>
      <c r="S179" s="6"/>
      <c r="T179" s="6"/>
      <c r="U179" s="6"/>
      <c r="V179" s="6"/>
      <c r="W179" s="6"/>
      <c r="X179" s="6"/>
      <c r="Y179" s="6"/>
      <c r="Z179" s="6"/>
      <c r="AA179" s="6"/>
      <c r="AM179" s="190"/>
      <c r="AN179" s="190"/>
      <c r="AO179" s="190"/>
      <c r="AP179" s="190"/>
      <c r="AQ179" s="190"/>
      <c r="AR179" s="190"/>
      <c r="AS179" s="190"/>
      <c r="AT179" s="190"/>
      <c r="AU179" s="190"/>
      <c r="AV179" s="190"/>
      <c r="AW179" s="190"/>
    </row>
    <row r="180" spans="1:49" ht="19.5" customHeight="1">
      <c r="A180" s="190"/>
      <c r="B180" s="190"/>
      <c r="C180" s="188"/>
      <c r="D180" s="188"/>
      <c r="E180" s="188"/>
      <c r="F180" s="188"/>
      <c r="G180" s="188"/>
      <c r="H180" s="188"/>
      <c r="I180" s="188"/>
      <c r="J180" s="188"/>
      <c r="K180" s="188"/>
      <c r="L180" s="188"/>
      <c r="M180" s="188"/>
      <c r="N180" s="188"/>
      <c r="O180" s="6"/>
      <c r="P180" s="6"/>
      <c r="Q180" s="6"/>
      <c r="R180" s="6"/>
      <c r="S180" s="6"/>
      <c r="T180" s="6"/>
      <c r="U180" s="6"/>
      <c r="V180" s="6"/>
      <c r="W180" s="6"/>
      <c r="X180" s="6"/>
      <c r="Y180" s="6"/>
      <c r="Z180" s="6"/>
      <c r="AA180" s="6"/>
      <c r="AM180" s="190"/>
      <c r="AN180" s="190"/>
      <c r="AO180" s="190"/>
      <c r="AP180" s="190"/>
      <c r="AQ180" s="190"/>
      <c r="AR180" s="190"/>
      <c r="AS180" s="190"/>
      <c r="AT180" s="190"/>
      <c r="AU180" s="190"/>
      <c r="AV180" s="190"/>
      <c r="AW180" s="190"/>
    </row>
    <row r="181" spans="1:49" ht="19.5" customHeight="1">
      <c r="A181" s="190"/>
      <c r="B181" s="190"/>
      <c r="C181" s="188"/>
      <c r="D181" s="188"/>
      <c r="E181" s="188"/>
      <c r="F181" s="188"/>
      <c r="G181" s="188"/>
      <c r="H181" s="188"/>
      <c r="I181" s="188"/>
      <c r="J181" s="188"/>
      <c r="K181" s="188"/>
      <c r="L181" s="188"/>
      <c r="M181" s="188"/>
      <c r="N181" s="188"/>
      <c r="O181" s="6"/>
      <c r="P181" s="6"/>
      <c r="Q181" s="6"/>
      <c r="R181" s="6"/>
      <c r="S181" s="6"/>
      <c r="T181" s="6"/>
      <c r="U181" s="6"/>
      <c r="V181" s="6"/>
      <c r="W181" s="6"/>
      <c r="X181" s="6"/>
      <c r="Y181" s="6"/>
      <c r="Z181" s="6"/>
      <c r="AA181" s="6"/>
      <c r="AM181" s="190"/>
      <c r="AN181" s="190"/>
      <c r="AO181" s="190"/>
      <c r="AP181" s="190"/>
      <c r="AQ181" s="190"/>
      <c r="AR181" s="190"/>
      <c r="AS181" s="190"/>
      <c r="AT181" s="190"/>
      <c r="AU181" s="190"/>
      <c r="AV181" s="190"/>
      <c r="AW181" s="190"/>
    </row>
    <row r="182" spans="1:49" ht="19.5" customHeight="1">
      <c r="A182" s="190"/>
      <c r="B182" s="190"/>
      <c r="C182" s="188"/>
      <c r="D182" s="188"/>
      <c r="E182" s="188"/>
      <c r="F182" s="188"/>
      <c r="G182" s="188"/>
      <c r="H182" s="188"/>
      <c r="I182" s="188"/>
      <c r="J182" s="188"/>
      <c r="K182" s="188"/>
      <c r="L182" s="188"/>
      <c r="M182" s="188"/>
      <c r="N182" s="188"/>
      <c r="O182" s="6"/>
      <c r="P182" s="6"/>
      <c r="Q182" s="6"/>
      <c r="R182" s="6"/>
      <c r="S182" s="6"/>
      <c r="T182" s="6"/>
      <c r="U182" s="6"/>
      <c r="V182" s="6"/>
      <c r="W182" s="6"/>
      <c r="X182" s="6"/>
      <c r="Y182" s="6"/>
      <c r="Z182" s="6"/>
      <c r="AA182" s="6"/>
      <c r="AM182" s="190"/>
      <c r="AN182" s="190"/>
      <c r="AO182" s="190"/>
      <c r="AP182" s="190"/>
      <c r="AQ182" s="190"/>
      <c r="AR182" s="190"/>
      <c r="AS182" s="190"/>
      <c r="AT182" s="190"/>
      <c r="AU182" s="190"/>
      <c r="AV182" s="190"/>
      <c r="AW182" s="190"/>
    </row>
    <row r="183" spans="1:49" ht="19.5" customHeight="1">
      <c r="A183" s="190"/>
      <c r="B183" s="190"/>
      <c r="C183" s="188"/>
      <c r="D183" s="188"/>
      <c r="E183" s="188"/>
      <c r="F183" s="188"/>
      <c r="G183" s="188"/>
      <c r="H183" s="188"/>
      <c r="I183" s="188"/>
      <c r="J183" s="188"/>
      <c r="K183" s="188"/>
      <c r="L183" s="188"/>
      <c r="M183" s="188"/>
      <c r="N183" s="188"/>
      <c r="O183" s="6"/>
      <c r="P183" s="6"/>
      <c r="Q183" s="6"/>
      <c r="R183" s="6"/>
      <c r="S183" s="6"/>
      <c r="T183" s="6"/>
      <c r="U183" s="6"/>
      <c r="V183" s="6"/>
      <c r="W183" s="6"/>
      <c r="X183" s="6"/>
      <c r="Y183" s="6"/>
      <c r="Z183" s="6"/>
      <c r="AA183" s="6"/>
      <c r="AM183" s="190"/>
      <c r="AN183" s="190"/>
      <c r="AO183" s="190"/>
      <c r="AP183" s="190"/>
      <c r="AQ183" s="190"/>
      <c r="AR183" s="190"/>
      <c r="AS183" s="190"/>
      <c r="AT183" s="190"/>
      <c r="AU183" s="190"/>
      <c r="AV183" s="190"/>
      <c r="AW183" s="190"/>
    </row>
    <row r="184" spans="1:49" ht="19.5" customHeight="1">
      <c r="A184" s="190"/>
      <c r="B184" s="190"/>
      <c r="C184" s="188"/>
      <c r="D184" s="188"/>
      <c r="E184" s="188"/>
      <c r="F184" s="188"/>
      <c r="G184" s="188"/>
      <c r="H184" s="188"/>
      <c r="I184" s="188"/>
      <c r="J184" s="188"/>
      <c r="K184" s="188"/>
      <c r="L184" s="188"/>
      <c r="M184" s="188"/>
      <c r="N184" s="188"/>
      <c r="O184" s="6"/>
      <c r="P184" s="6"/>
      <c r="Q184" s="6"/>
      <c r="R184" s="6"/>
      <c r="S184" s="6"/>
      <c r="T184" s="6"/>
      <c r="U184" s="6"/>
      <c r="V184" s="6"/>
      <c r="W184" s="6"/>
      <c r="X184" s="6"/>
      <c r="Y184" s="6"/>
      <c r="Z184" s="6"/>
      <c r="AA184" s="6"/>
      <c r="AM184" s="190"/>
      <c r="AN184" s="190"/>
      <c r="AO184" s="190"/>
      <c r="AP184" s="190"/>
      <c r="AQ184" s="190"/>
      <c r="AR184" s="190"/>
      <c r="AS184" s="190"/>
      <c r="AT184" s="190"/>
      <c r="AU184" s="190"/>
      <c r="AV184" s="190"/>
      <c r="AW184" s="190"/>
    </row>
    <row r="185" spans="1:49" ht="19.5" customHeight="1">
      <c r="A185" s="190"/>
      <c r="B185" s="190"/>
      <c r="C185" s="188"/>
      <c r="D185" s="188"/>
      <c r="E185" s="188"/>
      <c r="F185" s="188"/>
      <c r="G185" s="188"/>
      <c r="H185" s="188"/>
      <c r="I185" s="188"/>
      <c r="J185" s="188"/>
      <c r="K185" s="188"/>
      <c r="L185" s="188"/>
      <c r="M185" s="188"/>
      <c r="N185" s="188"/>
      <c r="O185" s="6"/>
      <c r="P185" s="6"/>
      <c r="Q185" s="6"/>
      <c r="R185" s="6"/>
      <c r="S185" s="6"/>
      <c r="T185" s="6"/>
      <c r="U185" s="6"/>
      <c r="V185" s="6"/>
      <c r="W185" s="6"/>
      <c r="X185" s="6"/>
      <c r="Y185" s="6"/>
      <c r="Z185" s="6"/>
      <c r="AA185" s="6"/>
      <c r="AM185" s="190"/>
      <c r="AN185" s="190"/>
      <c r="AO185" s="190"/>
      <c r="AP185" s="190"/>
      <c r="AQ185" s="190"/>
      <c r="AR185" s="190"/>
      <c r="AS185" s="190"/>
      <c r="AT185" s="190"/>
      <c r="AU185" s="190"/>
      <c r="AV185" s="190"/>
      <c r="AW185" s="190"/>
    </row>
    <row r="186" spans="1:49" ht="19.5" customHeight="1">
      <c r="A186" s="190"/>
      <c r="B186" s="190"/>
      <c r="C186" s="188"/>
      <c r="D186" s="188"/>
      <c r="E186" s="188"/>
      <c r="F186" s="188"/>
      <c r="G186" s="188"/>
      <c r="H186" s="188"/>
      <c r="I186" s="188"/>
      <c r="J186" s="188"/>
      <c r="K186" s="188"/>
      <c r="L186" s="188"/>
      <c r="M186" s="188"/>
      <c r="N186" s="188"/>
      <c r="O186" s="6"/>
      <c r="P186" s="6"/>
      <c r="Q186" s="6"/>
      <c r="R186" s="6"/>
      <c r="S186" s="6"/>
      <c r="T186" s="6"/>
      <c r="U186" s="6"/>
      <c r="V186" s="6"/>
      <c r="W186" s="6"/>
      <c r="X186" s="6"/>
      <c r="Y186" s="6"/>
      <c r="Z186" s="6"/>
      <c r="AA186" s="6"/>
      <c r="AM186" s="190"/>
      <c r="AN186" s="190"/>
      <c r="AO186" s="190"/>
      <c r="AP186" s="190"/>
      <c r="AQ186" s="190"/>
      <c r="AR186" s="190"/>
      <c r="AS186" s="190"/>
      <c r="AT186" s="190"/>
      <c r="AU186" s="190"/>
      <c r="AV186" s="190"/>
      <c r="AW186" s="190"/>
    </row>
    <row r="187" spans="1:49" ht="19.5" customHeight="1">
      <c r="A187" s="190"/>
      <c r="B187" s="190"/>
      <c r="C187" s="188"/>
      <c r="D187" s="188"/>
      <c r="E187" s="188"/>
      <c r="F187" s="188"/>
      <c r="G187" s="188"/>
      <c r="H187" s="188"/>
      <c r="I187" s="188"/>
      <c r="J187" s="188"/>
      <c r="K187" s="188"/>
      <c r="L187" s="188"/>
      <c r="M187" s="188"/>
      <c r="N187" s="188"/>
      <c r="O187" s="6"/>
      <c r="P187" s="6"/>
      <c r="Q187" s="6"/>
      <c r="R187" s="6"/>
      <c r="S187" s="6"/>
      <c r="T187" s="6"/>
      <c r="U187" s="6"/>
      <c r="V187" s="6"/>
      <c r="W187" s="6"/>
      <c r="X187" s="6"/>
      <c r="Y187" s="6"/>
      <c r="Z187" s="6"/>
      <c r="AA187" s="6"/>
      <c r="AM187" s="190"/>
      <c r="AN187" s="190"/>
      <c r="AO187" s="190"/>
      <c r="AP187" s="190"/>
      <c r="AQ187" s="190"/>
      <c r="AR187" s="190"/>
      <c r="AS187" s="190"/>
      <c r="AT187" s="190"/>
      <c r="AU187" s="190"/>
      <c r="AV187" s="190"/>
      <c r="AW187" s="190"/>
    </row>
    <row r="188" spans="1:49" ht="19.5" customHeight="1">
      <c r="A188" s="190"/>
      <c r="B188" s="190"/>
      <c r="C188" s="188"/>
      <c r="D188" s="188"/>
      <c r="E188" s="188"/>
      <c r="F188" s="188"/>
      <c r="G188" s="188"/>
      <c r="H188" s="188"/>
      <c r="I188" s="188"/>
      <c r="J188" s="188"/>
      <c r="K188" s="188"/>
      <c r="L188" s="188"/>
      <c r="M188" s="188"/>
      <c r="N188" s="188"/>
      <c r="O188" s="6"/>
      <c r="P188" s="6"/>
      <c r="Q188" s="6"/>
      <c r="R188" s="6"/>
      <c r="S188" s="6"/>
      <c r="T188" s="6"/>
      <c r="U188" s="6"/>
      <c r="V188" s="6"/>
      <c r="W188" s="6"/>
      <c r="X188" s="6"/>
      <c r="Y188" s="6"/>
      <c r="Z188" s="6"/>
      <c r="AA188" s="6"/>
      <c r="AM188" s="190"/>
      <c r="AN188" s="190"/>
      <c r="AO188" s="190"/>
      <c r="AP188" s="190"/>
      <c r="AQ188" s="190"/>
      <c r="AR188" s="190"/>
      <c r="AS188" s="190"/>
      <c r="AT188" s="190"/>
      <c r="AU188" s="190"/>
      <c r="AV188" s="190"/>
      <c r="AW188" s="190"/>
    </row>
    <row r="189" spans="1:49" ht="19.5" customHeight="1">
      <c r="A189" s="190"/>
      <c r="B189" s="190"/>
      <c r="C189" s="188"/>
      <c r="D189" s="188"/>
      <c r="E189" s="188"/>
      <c r="F189" s="188"/>
      <c r="G189" s="188"/>
      <c r="H189" s="188"/>
      <c r="I189" s="188"/>
      <c r="J189" s="188"/>
      <c r="K189" s="188"/>
      <c r="L189" s="188"/>
      <c r="M189" s="188"/>
      <c r="N189" s="188"/>
      <c r="O189" s="6"/>
      <c r="P189" s="6"/>
      <c r="Q189" s="6"/>
      <c r="R189" s="6"/>
      <c r="S189" s="6"/>
      <c r="T189" s="6"/>
      <c r="U189" s="6"/>
      <c r="V189" s="6"/>
      <c r="W189" s="6"/>
      <c r="X189" s="6"/>
      <c r="Y189" s="6"/>
      <c r="Z189" s="6"/>
      <c r="AA189" s="6"/>
      <c r="AM189" s="190"/>
      <c r="AN189" s="190"/>
      <c r="AO189" s="190"/>
      <c r="AP189" s="190"/>
      <c r="AQ189" s="190"/>
      <c r="AR189" s="190"/>
      <c r="AS189" s="190"/>
      <c r="AT189" s="190"/>
      <c r="AU189" s="190"/>
      <c r="AV189" s="190"/>
      <c r="AW189" s="190"/>
    </row>
    <row r="190" spans="1:49" ht="19.5" customHeight="1">
      <c r="A190" s="190"/>
      <c r="B190" s="190"/>
      <c r="C190" s="188"/>
      <c r="D190" s="188"/>
      <c r="E190" s="188"/>
      <c r="F190" s="188"/>
      <c r="G190" s="188"/>
      <c r="H190" s="188"/>
      <c r="I190" s="188"/>
      <c r="J190" s="188"/>
      <c r="K190" s="188"/>
      <c r="L190" s="188"/>
      <c r="M190" s="188"/>
      <c r="N190" s="188"/>
      <c r="O190" s="6"/>
      <c r="P190" s="6"/>
      <c r="Q190" s="6"/>
      <c r="R190" s="6"/>
      <c r="S190" s="6"/>
      <c r="T190" s="6"/>
      <c r="U190" s="6"/>
      <c r="V190" s="6"/>
      <c r="W190" s="6"/>
      <c r="X190" s="6"/>
      <c r="Y190" s="6"/>
      <c r="Z190" s="6"/>
      <c r="AA190" s="6"/>
      <c r="AM190" s="190"/>
      <c r="AN190" s="190"/>
      <c r="AO190" s="190"/>
      <c r="AP190" s="190"/>
      <c r="AQ190" s="190"/>
      <c r="AR190" s="190"/>
      <c r="AS190" s="190"/>
      <c r="AT190" s="190"/>
      <c r="AU190" s="190"/>
      <c r="AV190" s="190"/>
      <c r="AW190" s="190"/>
    </row>
    <row r="191" spans="1:49" ht="19.5" customHeight="1">
      <c r="A191" s="190"/>
      <c r="B191" s="190"/>
      <c r="C191" s="188"/>
      <c r="D191" s="188"/>
      <c r="E191" s="188"/>
      <c r="F191" s="188"/>
      <c r="G191" s="188"/>
      <c r="H191" s="188"/>
      <c r="I191" s="188"/>
      <c r="J191" s="188"/>
      <c r="K191" s="188"/>
      <c r="L191" s="188"/>
      <c r="M191" s="188"/>
      <c r="N191" s="188"/>
      <c r="O191" s="6"/>
      <c r="P191" s="6"/>
      <c r="Q191" s="6"/>
      <c r="R191" s="6"/>
      <c r="S191" s="6"/>
      <c r="T191" s="6"/>
      <c r="U191" s="6"/>
      <c r="V191" s="6"/>
      <c r="W191" s="6"/>
      <c r="X191" s="6"/>
      <c r="Y191" s="6"/>
      <c r="Z191" s="6"/>
      <c r="AA191" s="6"/>
      <c r="AM191" s="190"/>
      <c r="AN191" s="190"/>
      <c r="AO191" s="190"/>
      <c r="AP191" s="190"/>
      <c r="AQ191" s="190"/>
      <c r="AR191" s="190"/>
      <c r="AS191" s="190"/>
      <c r="AT191" s="190"/>
      <c r="AU191" s="190"/>
      <c r="AV191" s="190"/>
      <c r="AW191" s="190"/>
    </row>
    <row r="192" spans="1:49" ht="19.5" customHeight="1">
      <c r="A192" s="190"/>
      <c r="B192" s="190"/>
      <c r="C192" s="188"/>
      <c r="D192" s="188"/>
      <c r="E192" s="188"/>
      <c r="F192" s="188"/>
      <c r="G192" s="188"/>
      <c r="H192" s="188"/>
      <c r="I192" s="188"/>
      <c r="J192" s="188"/>
      <c r="K192" s="188"/>
      <c r="L192" s="188"/>
      <c r="M192" s="188"/>
      <c r="N192" s="188"/>
      <c r="O192" s="6"/>
      <c r="P192" s="6"/>
      <c r="Q192" s="6"/>
      <c r="R192" s="6"/>
      <c r="S192" s="6"/>
      <c r="T192" s="6"/>
      <c r="U192" s="6"/>
      <c r="V192" s="6"/>
      <c r="W192" s="6"/>
      <c r="X192" s="6"/>
      <c r="Y192" s="6"/>
      <c r="Z192" s="6"/>
      <c r="AA192" s="6"/>
      <c r="AM192" s="190"/>
      <c r="AN192" s="190"/>
      <c r="AO192" s="190"/>
      <c r="AP192" s="190"/>
      <c r="AQ192" s="190"/>
      <c r="AR192" s="190"/>
      <c r="AS192" s="190"/>
      <c r="AT192" s="190"/>
      <c r="AU192" s="190"/>
      <c r="AV192" s="190"/>
      <c r="AW192" s="190"/>
    </row>
    <row r="193" spans="1:49" ht="19.5" customHeight="1">
      <c r="A193" s="190"/>
      <c r="B193" s="190"/>
      <c r="C193" s="188"/>
      <c r="D193" s="188"/>
      <c r="E193" s="188"/>
      <c r="F193" s="188"/>
      <c r="G193" s="188"/>
      <c r="H193" s="188"/>
      <c r="I193" s="188"/>
      <c r="J193" s="188"/>
      <c r="K193" s="188"/>
      <c r="L193" s="188"/>
      <c r="M193" s="188"/>
      <c r="N193" s="188"/>
      <c r="O193" s="6"/>
      <c r="P193" s="6"/>
      <c r="Q193" s="6"/>
      <c r="R193" s="6"/>
      <c r="S193" s="6"/>
      <c r="T193" s="6"/>
      <c r="U193" s="6"/>
      <c r="V193" s="6"/>
      <c r="W193" s="6"/>
      <c r="X193" s="6"/>
      <c r="Y193" s="6"/>
      <c r="Z193" s="6"/>
      <c r="AA193" s="6"/>
      <c r="AM193" s="190"/>
      <c r="AN193" s="190"/>
      <c r="AO193" s="190"/>
      <c r="AP193" s="190"/>
      <c r="AQ193" s="190"/>
      <c r="AR193" s="190"/>
      <c r="AS193" s="190"/>
      <c r="AT193" s="190"/>
      <c r="AU193" s="190"/>
      <c r="AV193" s="190"/>
      <c r="AW193" s="190"/>
    </row>
    <row r="194" spans="1:49" ht="19.5" customHeight="1">
      <c r="A194" s="190"/>
      <c r="B194" s="190"/>
      <c r="C194" s="188"/>
      <c r="D194" s="188"/>
      <c r="E194" s="188"/>
      <c r="F194" s="188"/>
      <c r="G194" s="188"/>
      <c r="H194" s="188"/>
      <c r="I194" s="188"/>
      <c r="J194" s="188"/>
      <c r="K194" s="188"/>
      <c r="L194" s="188"/>
      <c r="M194" s="188"/>
      <c r="N194" s="188"/>
      <c r="O194" s="6"/>
      <c r="P194" s="6"/>
      <c r="Q194" s="6"/>
      <c r="R194" s="6"/>
      <c r="S194" s="6"/>
      <c r="T194" s="6"/>
      <c r="U194" s="6"/>
      <c r="V194" s="6"/>
      <c r="W194" s="6"/>
      <c r="X194" s="6"/>
      <c r="Y194" s="6"/>
      <c r="Z194" s="6"/>
      <c r="AA194" s="6"/>
      <c r="AM194" s="190"/>
      <c r="AN194" s="190"/>
      <c r="AO194" s="190"/>
      <c r="AP194" s="190"/>
      <c r="AQ194" s="190"/>
      <c r="AR194" s="190"/>
      <c r="AS194" s="190"/>
      <c r="AT194" s="190"/>
      <c r="AU194" s="190"/>
      <c r="AV194" s="190"/>
      <c r="AW194" s="190"/>
    </row>
    <row r="195" spans="1:49" ht="19.5" customHeight="1">
      <c r="A195" s="190"/>
      <c r="B195" s="190"/>
      <c r="C195" s="188"/>
      <c r="D195" s="188"/>
      <c r="E195" s="188"/>
      <c r="F195" s="188"/>
      <c r="G195" s="188"/>
      <c r="H195" s="188"/>
      <c r="I195" s="188"/>
      <c r="J195" s="188"/>
      <c r="K195" s="188"/>
      <c r="L195" s="188"/>
      <c r="M195" s="188"/>
      <c r="N195" s="188"/>
      <c r="O195" s="6"/>
      <c r="P195" s="6"/>
      <c r="Q195" s="6"/>
      <c r="R195" s="6"/>
      <c r="S195" s="6"/>
      <c r="T195" s="6"/>
      <c r="U195" s="6"/>
      <c r="V195" s="6"/>
      <c r="W195" s="6"/>
      <c r="X195" s="6"/>
      <c r="Y195" s="6"/>
      <c r="Z195" s="6"/>
      <c r="AA195" s="6"/>
      <c r="AM195" s="190"/>
      <c r="AN195" s="190"/>
      <c r="AO195" s="190"/>
      <c r="AP195" s="190"/>
      <c r="AQ195" s="190"/>
      <c r="AR195" s="190"/>
      <c r="AS195" s="190"/>
      <c r="AT195" s="190"/>
      <c r="AU195" s="190"/>
      <c r="AV195" s="190"/>
      <c r="AW195" s="190"/>
    </row>
    <row r="196" spans="1:49" ht="19.5" customHeight="1">
      <c r="A196" s="190"/>
      <c r="B196" s="190"/>
      <c r="C196" s="188"/>
      <c r="D196" s="188"/>
      <c r="E196" s="188"/>
      <c r="F196" s="188"/>
      <c r="G196" s="188"/>
      <c r="H196" s="188"/>
      <c r="I196" s="188"/>
      <c r="J196" s="188"/>
      <c r="K196" s="188"/>
      <c r="L196" s="188"/>
      <c r="M196" s="188"/>
      <c r="N196" s="188"/>
      <c r="O196" s="6"/>
      <c r="P196" s="6"/>
      <c r="Q196" s="6"/>
      <c r="R196" s="6"/>
      <c r="S196" s="6"/>
      <c r="T196" s="6"/>
      <c r="U196" s="6"/>
      <c r="V196" s="6"/>
      <c r="W196" s="6"/>
      <c r="X196" s="6"/>
      <c r="Y196" s="6"/>
      <c r="Z196" s="6"/>
      <c r="AA196" s="6"/>
      <c r="AM196" s="190"/>
      <c r="AN196" s="190"/>
      <c r="AO196" s="190"/>
      <c r="AP196" s="190"/>
      <c r="AQ196" s="190"/>
      <c r="AR196" s="190"/>
      <c r="AS196" s="190"/>
      <c r="AT196" s="190"/>
      <c r="AU196" s="190"/>
      <c r="AV196" s="190"/>
      <c r="AW196" s="190"/>
    </row>
    <row r="197" spans="1:49" ht="19.5" customHeight="1">
      <c r="A197" s="190"/>
      <c r="B197" s="190"/>
      <c r="C197" s="188"/>
      <c r="D197" s="188"/>
      <c r="E197" s="188"/>
      <c r="F197" s="188"/>
      <c r="G197" s="188"/>
      <c r="H197" s="188"/>
      <c r="I197" s="188"/>
      <c r="J197" s="188"/>
      <c r="K197" s="188"/>
      <c r="L197" s="188"/>
      <c r="M197" s="188"/>
      <c r="N197" s="188"/>
      <c r="O197" s="6"/>
      <c r="P197" s="6"/>
      <c r="Q197" s="6"/>
      <c r="R197" s="6"/>
      <c r="S197" s="6"/>
      <c r="T197" s="6"/>
      <c r="U197" s="6"/>
      <c r="V197" s="6"/>
      <c r="W197" s="6"/>
      <c r="X197" s="6"/>
      <c r="Y197" s="6"/>
      <c r="Z197" s="6"/>
      <c r="AA197" s="6"/>
      <c r="AM197" s="190"/>
      <c r="AN197" s="190"/>
      <c r="AO197" s="190"/>
      <c r="AP197" s="190"/>
      <c r="AQ197" s="190"/>
      <c r="AR197" s="190"/>
      <c r="AS197" s="190"/>
      <c r="AT197" s="190"/>
      <c r="AU197" s="190"/>
      <c r="AV197" s="190"/>
      <c r="AW197" s="190"/>
    </row>
    <row r="198" spans="1:49" ht="19.5" customHeight="1">
      <c r="A198" s="190"/>
      <c r="B198" s="190"/>
      <c r="C198" s="188"/>
      <c r="D198" s="188"/>
      <c r="E198" s="188"/>
      <c r="F198" s="188"/>
      <c r="G198" s="188"/>
      <c r="H198" s="188"/>
      <c r="I198" s="188"/>
      <c r="J198" s="188"/>
      <c r="K198" s="188"/>
      <c r="L198" s="188"/>
      <c r="M198" s="188"/>
      <c r="N198" s="188"/>
      <c r="O198" s="6"/>
      <c r="P198" s="6"/>
      <c r="Q198" s="6"/>
      <c r="R198" s="6"/>
      <c r="S198" s="6"/>
      <c r="T198" s="6"/>
      <c r="U198" s="6"/>
      <c r="V198" s="6"/>
      <c r="W198" s="6"/>
      <c r="X198" s="6"/>
      <c r="Y198" s="6"/>
      <c r="Z198" s="6"/>
      <c r="AA198" s="6"/>
      <c r="AM198" s="190"/>
      <c r="AN198" s="190"/>
      <c r="AO198" s="190"/>
      <c r="AP198" s="190"/>
      <c r="AQ198" s="190"/>
      <c r="AR198" s="190"/>
      <c r="AS198" s="190"/>
      <c r="AT198" s="190"/>
      <c r="AU198" s="190"/>
      <c r="AV198" s="190"/>
      <c r="AW198" s="190"/>
    </row>
    <row r="199" spans="1:49" ht="19.5" customHeight="1">
      <c r="A199" s="190"/>
      <c r="B199" s="190"/>
      <c r="C199" s="188"/>
      <c r="D199" s="188"/>
      <c r="E199" s="188"/>
      <c r="F199" s="188"/>
      <c r="G199" s="188"/>
      <c r="H199" s="188"/>
      <c r="I199" s="188"/>
      <c r="J199" s="188"/>
      <c r="K199" s="188"/>
      <c r="L199" s="188"/>
      <c r="M199" s="188"/>
      <c r="N199" s="188"/>
      <c r="O199" s="6"/>
      <c r="P199" s="6"/>
      <c r="Q199" s="6"/>
      <c r="R199" s="6"/>
      <c r="S199" s="6"/>
      <c r="T199" s="6"/>
      <c r="U199" s="6"/>
      <c r="V199" s="6"/>
      <c r="W199" s="6"/>
      <c r="X199" s="6"/>
      <c r="Y199" s="6"/>
      <c r="Z199" s="6"/>
      <c r="AA199" s="6"/>
      <c r="AM199" s="190"/>
      <c r="AN199" s="190"/>
      <c r="AO199" s="190"/>
      <c r="AP199" s="190"/>
      <c r="AQ199" s="190"/>
      <c r="AR199" s="190"/>
      <c r="AS199" s="190"/>
      <c r="AT199" s="190"/>
      <c r="AU199" s="190"/>
      <c r="AV199" s="190"/>
      <c r="AW199" s="190"/>
    </row>
    <row r="200" spans="1:49" ht="19.5" customHeight="1">
      <c r="A200" s="190"/>
      <c r="B200" s="190"/>
      <c r="C200" s="188"/>
      <c r="D200" s="188"/>
      <c r="E200" s="188"/>
      <c r="F200" s="188"/>
      <c r="G200" s="188"/>
      <c r="H200" s="188"/>
      <c r="I200" s="188"/>
      <c r="J200" s="188"/>
      <c r="K200" s="188"/>
      <c r="L200" s="188"/>
      <c r="M200" s="188"/>
      <c r="N200" s="188"/>
      <c r="O200" s="6"/>
      <c r="P200" s="6"/>
      <c r="Q200" s="6"/>
      <c r="R200" s="6"/>
      <c r="S200" s="6"/>
      <c r="T200" s="6"/>
      <c r="U200" s="6"/>
      <c r="V200" s="6"/>
      <c r="W200" s="6"/>
      <c r="X200" s="6"/>
      <c r="Y200" s="6"/>
      <c r="Z200" s="6"/>
      <c r="AA200" s="6"/>
      <c r="AM200" s="190"/>
      <c r="AN200" s="190"/>
      <c r="AO200" s="190"/>
      <c r="AP200" s="190"/>
      <c r="AQ200" s="190"/>
      <c r="AR200" s="190"/>
      <c r="AS200" s="190"/>
      <c r="AT200" s="190"/>
      <c r="AU200" s="190"/>
      <c r="AV200" s="190"/>
      <c r="AW200" s="190"/>
    </row>
    <row r="201" spans="1:49" ht="19.5" customHeight="1">
      <c r="A201" s="190"/>
      <c r="B201" s="190"/>
      <c r="C201" s="188"/>
      <c r="D201" s="188"/>
      <c r="E201" s="188"/>
      <c r="F201" s="188"/>
      <c r="G201" s="188"/>
      <c r="H201" s="188"/>
      <c r="I201" s="188"/>
      <c r="J201" s="188"/>
      <c r="K201" s="188"/>
      <c r="L201" s="188"/>
      <c r="M201" s="188"/>
      <c r="N201" s="188"/>
      <c r="O201" s="6"/>
      <c r="P201" s="6"/>
      <c r="Q201" s="6"/>
      <c r="R201" s="6"/>
      <c r="S201" s="6"/>
      <c r="T201" s="6"/>
      <c r="U201" s="6"/>
      <c r="V201" s="6"/>
      <c r="W201" s="6"/>
      <c r="X201" s="6"/>
      <c r="Y201" s="6"/>
      <c r="Z201" s="6"/>
      <c r="AA201" s="6"/>
      <c r="AM201" s="190"/>
      <c r="AN201" s="190"/>
      <c r="AO201" s="190"/>
      <c r="AP201" s="190"/>
      <c r="AQ201" s="190"/>
      <c r="AR201" s="190"/>
      <c r="AS201" s="190"/>
      <c r="AT201" s="190"/>
      <c r="AU201" s="190"/>
      <c r="AV201" s="190"/>
      <c r="AW201" s="190"/>
    </row>
    <row r="202" spans="1:49" ht="19.5" customHeight="1">
      <c r="A202" s="190"/>
      <c r="B202" s="190"/>
      <c r="C202" s="188"/>
      <c r="D202" s="188"/>
      <c r="E202" s="188"/>
      <c r="F202" s="188"/>
      <c r="G202" s="188"/>
      <c r="H202" s="188"/>
      <c r="I202" s="188"/>
      <c r="J202" s="188"/>
      <c r="K202" s="188"/>
      <c r="L202" s="188"/>
      <c r="M202" s="188"/>
      <c r="N202" s="188"/>
      <c r="O202" s="6"/>
      <c r="P202" s="6"/>
      <c r="Q202" s="6"/>
      <c r="R202" s="6"/>
      <c r="S202" s="6"/>
      <c r="T202" s="6"/>
      <c r="U202" s="6"/>
      <c r="V202" s="6"/>
      <c r="W202" s="6"/>
      <c r="X202" s="6"/>
      <c r="Y202" s="6"/>
      <c r="Z202" s="6"/>
      <c r="AA202" s="6"/>
      <c r="AM202" s="190"/>
      <c r="AN202" s="190"/>
      <c r="AO202" s="190"/>
      <c r="AP202" s="190"/>
      <c r="AQ202" s="190"/>
      <c r="AR202" s="190"/>
      <c r="AS202" s="190"/>
      <c r="AT202" s="190"/>
      <c r="AU202" s="190"/>
      <c r="AV202" s="190"/>
      <c r="AW202" s="190"/>
    </row>
    <row r="203" spans="1:49" ht="19.5" customHeight="1">
      <c r="A203" s="190"/>
      <c r="B203" s="190"/>
      <c r="C203" s="188"/>
      <c r="D203" s="188"/>
      <c r="E203" s="188"/>
      <c r="F203" s="188"/>
      <c r="G203" s="188"/>
      <c r="H203" s="188"/>
      <c r="I203" s="188"/>
      <c r="J203" s="188"/>
      <c r="K203" s="188"/>
      <c r="L203" s="188"/>
      <c r="M203" s="188"/>
      <c r="N203" s="188"/>
      <c r="O203" s="6"/>
      <c r="P203" s="6"/>
      <c r="Q203" s="6"/>
      <c r="R203" s="6"/>
      <c r="S203" s="6"/>
      <c r="T203" s="6"/>
      <c r="U203" s="6"/>
      <c r="V203" s="6"/>
      <c r="W203" s="6"/>
      <c r="X203" s="6"/>
      <c r="Y203" s="6"/>
      <c r="Z203" s="6"/>
      <c r="AA203" s="6"/>
      <c r="AM203" s="190"/>
      <c r="AN203" s="190"/>
      <c r="AO203" s="190"/>
      <c r="AP203" s="190"/>
      <c r="AQ203" s="190"/>
      <c r="AR203" s="190"/>
      <c r="AS203" s="190"/>
      <c r="AT203" s="190"/>
      <c r="AU203" s="190"/>
      <c r="AV203" s="190"/>
      <c r="AW203" s="190"/>
    </row>
    <row r="204" spans="1:49" ht="19.5" customHeight="1">
      <c r="A204" s="190"/>
      <c r="B204" s="190"/>
      <c r="C204" s="188"/>
      <c r="D204" s="188"/>
      <c r="E204" s="188"/>
      <c r="F204" s="188"/>
      <c r="G204" s="188"/>
      <c r="H204" s="188"/>
      <c r="I204" s="188"/>
      <c r="J204" s="188"/>
      <c r="K204" s="188"/>
      <c r="L204" s="188"/>
      <c r="M204" s="188"/>
      <c r="N204" s="188"/>
      <c r="O204" s="6"/>
      <c r="P204" s="6"/>
      <c r="Q204" s="6"/>
      <c r="R204" s="6"/>
      <c r="S204" s="6"/>
      <c r="T204" s="6"/>
      <c r="U204" s="6"/>
      <c r="V204" s="6"/>
      <c r="W204" s="6"/>
      <c r="X204" s="6"/>
      <c r="Y204" s="6"/>
      <c r="Z204" s="6"/>
      <c r="AA204" s="6"/>
      <c r="AM204" s="190"/>
      <c r="AN204" s="190"/>
      <c r="AO204" s="190"/>
      <c r="AP204" s="190"/>
      <c r="AQ204" s="190"/>
      <c r="AR204" s="190"/>
      <c r="AS204" s="190"/>
      <c r="AT204" s="190"/>
      <c r="AU204" s="190"/>
      <c r="AV204" s="190"/>
      <c r="AW204" s="190"/>
    </row>
    <row r="205" spans="1:49" ht="19.5" customHeight="1">
      <c r="A205" s="190"/>
      <c r="B205" s="190"/>
      <c r="C205" s="188"/>
      <c r="D205" s="188"/>
      <c r="E205" s="188"/>
      <c r="F205" s="188"/>
      <c r="G205" s="188"/>
      <c r="H205" s="188"/>
      <c r="I205" s="188"/>
      <c r="J205" s="188"/>
      <c r="K205" s="188"/>
      <c r="L205" s="188"/>
      <c r="M205" s="188"/>
      <c r="N205" s="188"/>
      <c r="O205" s="6"/>
      <c r="P205" s="6"/>
      <c r="Q205" s="6"/>
      <c r="R205" s="6"/>
      <c r="S205" s="6"/>
      <c r="T205" s="6"/>
      <c r="U205" s="6"/>
      <c r="V205" s="6"/>
      <c r="W205" s="6"/>
      <c r="X205" s="6"/>
      <c r="Y205" s="6"/>
      <c r="Z205" s="6"/>
      <c r="AA205" s="6"/>
      <c r="AM205" s="190"/>
      <c r="AN205" s="190"/>
      <c r="AO205" s="190"/>
      <c r="AP205" s="190"/>
      <c r="AQ205" s="190"/>
      <c r="AR205" s="190"/>
      <c r="AS205" s="190"/>
      <c r="AT205" s="190"/>
      <c r="AU205" s="190"/>
      <c r="AV205" s="190"/>
      <c r="AW205" s="190"/>
    </row>
    <row r="206" spans="1:49" ht="19.5" customHeight="1">
      <c r="A206" s="190"/>
      <c r="B206" s="190"/>
      <c r="C206" s="188"/>
      <c r="D206" s="188"/>
      <c r="E206" s="188"/>
      <c r="F206" s="188"/>
      <c r="G206" s="188"/>
      <c r="H206" s="188"/>
      <c r="I206" s="188"/>
      <c r="J206" s="188"/>
      <c r="K206" s="188"/>
      <c r="L206" s="188"/>
      <c r="M206" s="188"/>
      <c r="N206" s="188"/>
      <c r="O206" s="6"/>
      <c r="P206" s="6"/>
      <c r="Q206" s="6"/>
      <c r="R206" s="6"/>
      <c r="S206" s="6"/>
      <c r="T206" s="6"/>
      <c r="U206" s="6"/>
      <c r="V206" s="6"/>
      <c r="W206" s="6"/>
      <c r="X206" s="6"/>
      <c r="Y206" s="6"/>
      <c r="Z206" s="6"/>
      <c r="AA206" s="6"/>
      <c r="AM206" s="190"/>
      <c r="AN206" s="190"/>
      <c r="AO206" s="190"/>
      <c r="AP206" s="190"/>
      <c r="AQ206" s="190"/>
      <c r="AR206" s="190"/>
      <c r="AS206" s="190"/>
      <c r="AT206" s="190"/>
      <c r="AU206" s="190"/>
      <c r="AV206" s="190"/>
      <c r="AW206" s="190"/>
    </row>
    <row r="207" spans="1:49" ht="19.5" customHeight="1">
      <c r="A207" s="190"/>
      <c r="B207" s="190"/>
      <c r="C207" s="188"/>
      <c r="D207" s="188"/>
      <c r="E207" s="188"/>
      <c r="F207" s="188"/>
      <c r="G207" s="188"/>
      <c r="H207" s="188"/>
      <c r="I207" s="188"/>
      <c r="J207" s="188"/>
      <c r="K207" s="188"/>
      <c r="L207" s="188"/>
      <c r="M207" s="188"/>
      <c r="N207" s="188"/>
      <c r="O207" s="6"/>
      <c r="P207" s="6"/>
      <c r="Q207" s="6"/>
      <c r="R207" s="6"/>
      <c r="S207" s="6"/>
      <c r="T207" s="6"/>
      <c r="U207" s="6"/>
      <c r="V207" s="6"/>
      <c r="W207" s="6"/>
      <c r="X207" s="6"/>
      <c r="Y207" s="6"/>
      <c r="Z207" s="6"/>
      <c r="AA207" s="6"/>
      <c r="AM207" s="190"/>
      <c r="AN207" s="190"/>
      <c r="AO207" s="190"/>
      <c r="AP207" s="190"/>
      <c r="AQ207" s="190"/>
      <c r="AR207" s="190"/>
      <c r="AS207" s="190"/>
      <c r="AT207" s="190"/>
      <c r="AU207" s="190"/>
      <c r="AV207" s="190"/>
      <c r="AW207" s="190"/>
    </row>
    <row r="208" spans="1:49" ht="19.5" customHeight="1">
      <c r="A208" s="190"/>
      <c r="B208" s="190"/>
      <c r="C208" s="188"/>
      <c r="D208" s="188"/>
      <c r="E208" s="188"/>
      <c r="F208" s="188"/>
      <c r="G208" s="188"/>
      <c r="H208" s="188"/>
      <c r="I208" s="188"/>
      <c r="J208" s="188"/>
      <c r="K208" s="188"/>
      <c r="L208" s="188"/>
      <c r="M208" s="188"/>
      <c r="N208" s="188"/>
      <c r="O208" s="6"/>
      <c r="P208" s="6"/>
      <c r="Q208" s="6"/>
      <c r="R208" s="6"/>
      <c r="S208" s="6"/>
      <c r="T208" s="6"/>
      <c r="U208" s="6"/>
      <c r="V208" s="6"/>
      <c r="W208" s="6"/>
      <c r="X208" s="6"/>
      <c r="Y208" s="6"/>
      <c r="Z208" s="6"/>
      <c r="AA208" s="6"/>
      <c r="AM208" s="190"/>
      <c r="AN208" s="190"/>
      <c r="AO208" s="190"/>
      <c r="AP208" s="190"/>
      <c r="AQ208" s="190"/>
      <c r="AR208" s="190"/>
      <c r="AS208" s="190"/>
      <c r="AT208" s="190"/>
      <c r="AU208" s="190"/>
      <c r="AV208" s="190"/>
      <c r="AW208" s="190"/>
    </row>
    <row r="209" spans="1:49" ht="19.5" customHeight="1">
      <c r="A209" s="190"/>
      <c r="B209" s="190"/>
      <c r="C209" s="188"/>
      <c r="D209" s="188"/>
      <c r="E209" s="188"/>
      <c r="F209" s="188"/>
      <c r="G209" s="188"/>
      <c r="H209" s="188"/>
      <c r="I209" s="188"/>
      <c r="J209" s="188"/>
      <c r="K209" s="188"/>
      <c r="L209" s="188"/>
      <c r="M209" s="188"/>
      <c r="N209" s="188"/>
      <c r="O209" s="6"/>
      <c r="P209" s="6"/>
      <c r="Q209" s="6"/>
      <c r="R209" s="6"/>
      <c r="S209" s="6"/>
      <c r="T209" s="6"/>
      <c r="U209" s="6"/>
      <c r="V209" s="6"/>
      <c r="W209" s="6"/>
      <c r="X209" s="6"/>
      <c r="Y209" s="6"/>
      <c r="Z209" s="6"/>
      <c r="AA209" s="6"/>
      <c r="AM209" s="190"/>
      <c r="AN209" s="190"/>
      <c r="AO209" s="190"/>
      <c r="AP209" s="190"/>
      <c r="AQ209" s="190"/>
      <c r="AR209" s="190"/>
      <c r="AS209" s="190"/>
      <c r="AT209" s="190"/>
      <c r="AU209" s="190"/>
      <c r="AV209" s="190"/>
      <c r="AW209" s="190"/>
    </row>
    <row r="210" spans="1:49" ht="19.5" customHeight="1">
      <c r="A210" s="190"/>
      <c r="B210" s="190"/>
      <c r="C210" s="188"/>
      <c r="D210" s="188"/>
      <c r="E210" s="188"/>
      <c r="F210" s="188"/>
      <c r="G210" s="188"/>
      <c r="H210" s="188"/>
      <c r="I210" s="188"/>
      <c r="J210" s="188"/>
      <c r="K210" s="188"/>
      <c r="L210" s="188"/>
      <c r="M210" s="188"/>
      <c r="N210" s="188"/>
      <c r="O210" s="6"/>
      <c r="P210" s="6"/>
      <c r="Q210" s="6"/>
      <c r="R210" s="6"/>
      <c r="S210" s="6"/>
      <c r="T210" s="6"/>
      <c r="U210" s="6"/>
      <c r="V210" s="6"/>
      <c r="W210" s="6"/>
      <c r="X210" s="6"/>
      <c r="Y210" s="6"/>
      <c r="Z210" s="6"/>
      <c r="AA210" s="6"/>
      <c r="AM210" s="190"/>
      <c r="AN210" s="190"/>
      <c r="AO210" s="190"/>
      <c r="AP210" s="190"/>
      <c r="AQ210" s="190"/>
      <c r="AR210" s="190"/>
      <c r="AS210" s="190"/>
      <c r="AT210" s="190"/>
      <c r="AU210" s="190"/>
      <c r="AV210" s="190"/>
      <c r="AW210" s="190"/>
    </row>
    <row r="211" spans="1:49" ht="19.5" customHeight="1">
      <c r="A211" s="190"/>
      <c r="B211" s="190"/>
      <c r="C211" s="188"/>
      <c r="D211" s="188"/>
      <c r="E211" s="188"/>
      <c r="F211" s="188"/>
      <c r="G211" s="188"/>
      <c r="H211" s="188"/>
      <c r="I211" s="188"/>
      <c r="J211" s="188"/>
      <c r="K211" s="188"/>
      <c r="L211" s="188"/>
      <c r="M211" s="188"/>
      <c r="N211" s="188"/>
      <c r="O211" s="6"/>
      <c r="P211" s="6"/>
      <c r="Q211" s="6"/>
      <c r="R211" s="6"/>
      <c r="S211" s="6"/>
      <c r="T211" s="6"/>
      <c r="U211" s="6"/>
      <c r="V211" s="6"/>
      <c r="W211" s="6"/>
      <c r="X211" s="6"/>
      <c r="Y211" s="6"/>
      <c r="Z211" s="6"/>
      <c r="AA211" s="6"/>
      <c r="AM211" s="190"/>
      <c r="AN211" s="190"/>
      <c r="AO211" s="190"/>
      <c r="AP211" s="190"/>
      <c r="AQ211" s="190"/>
      <c r="AR211" s="190"/>
      <c r="AS211" s="190"/>
      <c r="AT211" s="190"/>
      <c r="AU211" s="190"/>
      <c r="AV211" s="190"/>
      <c r="AW211" s="190"/>
    </row>
    <row r="212" spans="1:49" ht="19.5" customHeight="1">
      <c r="A212" s="190"/>
      <c r="B212" s="190"/>
      <c r="C212" s="188"/>
      <c r="D212" s="188"/>
      <c r="E212" s="188"/>
      <c r="F212" s="188"/>
      <c r="G212" s="188"/>
      <c r="H212" s="188"/>
      <c r="I212" s="188"/>
      <c r="J212" s="188"/>
      <c r="K212" s="188"/>
      <c r="L212" s="188"/>
      <c r="M212" s="188"/>
      <c r="N212" s="188"/>
      <c r="O212" s="6"/>
      <c r="P212" s="6"/>
      <c r="Q212" s="6"/>
      <c r="R212" s="6"/>
      <c r="S212" s="6"/>
      <c r="T212" s="6"/>
      <c r="U212" s="6"/>
      <c r="V212" s="6"/>
      <c r="W212" s="6"/>
      <c r="X212" s="6"/>
      <c r="Y212" s="6"/>
      <c r="Z212" s="6"/>
      <c r="AA212" s="6"/>
      <c r="AM212" s="190"/>
      <c r="AN212" s="190"/>
      <c r="AO212" s="190"/>
      <c r="AP212" s="190"/>
      <c r="AQ212" s="190"/>
      <c r="AR212" s="190"/>
      <c r="AS212" s="190"/>
      <c r="AT212" s="190"/>
      <c r="AU212" s="190"/>
      <c r="AV212" s="190"/>
      <c r="AW212" s="190"/>
    </row>
    <row r="213" spans="1:49" ht="19.5" customHeight="1">
      <c r="A213" s="190"/>
      <c r="B213" s="190"/>
      <c r="C213" s="188"/>
      <c r="D213" s="188"/>
      <c r="E213" s="188"/>
      <c r="F213" s="188"/>
      <c r="G213" s="188"/>
      <c r="H213" s="188"/>
      <c r="I213" s="188"/>
      <c r="J213" s="188"/>
      <c r="K213" s="188"/>
      <c r="L213" s="188"/>
      <c r="M213" s="188"/>
      <c r="N213" s="188"/>
      <c r="O213" s="6"/>
      <c r="P213" s="6"/>
      <c r="Q213" s="6"/>
      <c r="R213" s="6"/>
      <c r="S213" s="6"/>
      <c r="T213" s="6"/>
      <c r="U213" s="6"/>
      <c r="V213" s="6"/>
      <c r="W213" s="6"/>
      <c r="X213" s="6"/>
      <c r="Y213" s="6"/>
      <c r="Z213" s="6"/>
      <c r="AA213" s="6"/>
      <c r="AM213" s="190"/>
      <c r="AN213" s="190"/>
      <c r="AO213" s="190"/>
      <c r="AP213" s="190"/>
      <c r="AQ213" s="190"/>
      <c r="AR213" s="190"/>
      <c r="AS213" s="190"/>
      <c r="AT213" s="190"/>
      <c r="AU213" s="190"/>
      <c r="AV213" s="190"/>
      <c r="AW213" s="190"/>
    </row>
    <row r="214" spans="1:49" ht="19.5" customHeight="1">
      <c r="A214" s="190"/>
      <c r="B214" s="190"/>
      <c r="C214" s="188"/>
      <c r="D214" s="188"/>
      <c r="E214" s="188"/>
      <c r="F214" s="188"/>
      <c r="G214" s="188"/>
      <c r="H214" s="188"/>
      <c r="I214" s="188"/>
      <c r="J214" s="188"/>
      <c r="K214" s="188"/>
      <c r="L214" s="188"/>
      <c r="M214" s="188"/>
      <c r="N214" s="188"/>
      <c r="O214" s="6"/>
      <c r="P214" s="6"/>
      <c r="Q214" s="6"/>
      <c r="R214" s="6"/>
      <c r="S214" s="6"/>
      <c r="T214" s="6"/>
      <c r="U214" s="6"/>
      <c r="V214" s="6"/>
      <c r="W214" s="6"/>
      <c r="X214" s="6"/>
      <c r="Y214" s="6"/>
      <c r="Z214" s="6"/>
      <c r="AA214" s="6"/>
      <c r="AM214" s="190"/>
      <c r="AN214" s="190"/>
      <c r="AO214" s="190"/>
      <c r="AP214" s="190"/>
      <c r="AQ214" s="190"/>
      <c r="AR214" s="190"/>
      <c r="AS214" s="190"/>
      <c r="AT214" s="190"/>
      <c r="AU214" s="190"/>
      <c r="AV214" s="190"/>
      <c r="AW214" s="190"/>
    </row>
    <row r="215" spans="1:49" ht="19.5" customHeight="1">
      <c r="A215" s="190"/>
      <c r="B215" s="190"/>
      <c r="C215" s="188"/>
      <c r="D215" s="188"/>
      <c r="E215" s="188"/>
      <c r="F215" s="188"/>
      <c r="G215" s="188"/>
      <c r="H215" s="188"/>
      <c r="I215" s="188"/>
      <c r="J215" s="188"/>
      <c r="K215" s="188"/>
      <c r="L215" s="188"/>
      <c r="M215" s="188"/>
      <c r="N215" s="188"/>
      <c r="O215" s="6"/>
      <c r="P215" s="6"/>
      <c r="Q215" s="6"/>
      <c r="R215" s="6"/>
      <c r="S215" s="6"/>
      <c r="T215" s="6"/>
      <c r="U215" s="6"/>
      <c r="V215" s="6"/>
      <c r="W215" s="6"/>
      <c r="X215" s="6"/>
      <c r="Y215" s="6"/>
      <c r="Z215" s="6"/>
      <c r="AA215" s="6"/>
      <c r="AM215" s="190"/>
      <c r="AN215" s="190"/>
      <c r="AO215" s="190"/>
      <c r="AP215" s="190"/>
      <c r="AQ215" s="190"/>
      <c r="AR215" s="190"/>
      <c r="AS215" s="190"/>
      <c r="AT215" s="190"/>
      <c r="AU215" s="190"/>
      <c r="AV215" s="190"/>
      <c r="AW215" s="190"/>
    </row>
    <row r="216" spans="1:49" ht="19.5" customHeight="1">
      <c r="A216" s="190"/>
      <c r="B216" s="190"/>
      <c r="C216" s="188"/>
      <c r="D216" s="188"/>
      <c r="E216" s="188"/>
      <c r="F216" s="188"/>
      <c r="G216" s="188"/>
      <c r="H216" s="188"/>
      <c r="I216" s="188"/>
      <c r="J216" s="188"/>
      <c r="K216" s="188"/>
      <c r="L216" s="188"/>
      <c r="M216" s="188"/>
      <c r="N216" s="188"/>
      <c r="O216" s="6"/>
      <c r="P216" s="6"/>
      <c r="Q216" s="6"/>
      <c r="R216" s="6"/>
      <c r="S216" s="6"/>
      <c r="T216" s="6"/>
      <c r="U216" s="6"/>
      <c r="V216" s="6"/>
      <c r="W216" s="6"/>
      <c r="X216" s="6"/>
      <c r="Y216" s="6"/>
      <c r="Z216" s="6"/>
      <c r="AA216" s="6"/>
      <c r="AM216" s="190"/>
      <c r="AN216" s="190"/>
      <c r="AO216" s="190"/>
      <c r="AP216" s="190"/>
      <c r="AQ216" s="190"/>
      <c r="AR216" s="190"/>
      <c r="AS216" s="190"/>
      <c r="AT216" s="190"/>
      <c r="AU216" s="190"/>
      <c r="AV216" s="190"/>
      <c r="AW216" s="190"/>
    </row>
    <row r="217" spans="1:49" ht="19.5" customHeight="1">
      <c r="A217" s="190"/>
      <c r="B217" s="190"/>
      <c r="C217" s="188"/>
      <c r="D217" s="188"/>
      <c r="E217" s="188"/>
      <c r="F217" s="188"/>
      <c r="G217" s="188"/>
      <c r="H217" s="188"/>
      <c r="I217" s="188"/>
      <c r="J217" s="188"/>
      <c r="K217" s="188"/>
      <c r="L217" s="188"/>
      <c r="M217" s="188"/>
      <c r="N217" s="188"/>
      <c r="O217" s="6"/>
      <c r="P217" s="6"/>
      <c r="Q217" s="6"/>
      <c r="R217" s="6"/>
      <c r="S217" s="6"/>
      <c r="T217" s="6"/>
      <c r="U217" s="6"/>
      <c r="V217" s="6"/>
      <c r="W217" s="6"/>
      <c r="X217" s="6"/>
      <c r="Y217" s="6"/>
      <c r="Z217" s="6"/>
      <c r="AA217" s="6"/>
      <c r="AM217" s="190"/>
      <c r="AN217" s="190"/>
      <c r="AO217" s="190"/>
      <c r="AP217" s="190"/>
      <c r="AQ217" s="190"/>
      <c r="AR217" s="190"/>
      <c r="AS217" s="190"/>
      <c r="AT217" s="190"/>
      <c r="AU217" s="190"/>
      <c r="AV217" s="190"/>
      <c r="AW217" s="190"/>
    </row>
    <row r="218" spans="1:49" ht="19.5" customHeight="1">
      <c r="A218" s="190"/>
      <c r="B218" s="190"/>
      <c r="C218" s="188"/>
      <c r="D218" s="188"/>
      <c r="E218" s="188"/>
      <c r="F218" s="188"/>
      <c r="G218" s="188"/>
      <c r="H218" s="188"/>
      <c r="I218" s="188"/>
      <c r="J218" s="188"/>
      <c r="K218" s="188"/>
      <c r="L218" s="188"/>
      <c r="M218" s="188"/>
      <c r="N218" s="188"/>
      <c r="O218" s="6"/>
      <c r="P218" s="6"/>
      <c r="Q218" s="6"/>
      <c r="R218" s="6"/>
      <c r="S218" s="6"/>
      <c r="T218" s="6"/>
      <c r="U218" s="6"/>
      <c r="V218" s="6"/>
      <c r="W218" s="6"/>
      <c r="X218" s="6"/>
      <c r="Y218" s="6"/>
      <c r="Z218" s="6"/>
      <c r="AA218" s="6"/>
      <c r="AM218" s="190"/>
      <c r="AN218" s="190"/>
      <c r="AO218" s="190"/>
      <c r="AP218" s="190"/>
      <c r="AQ218" s="190"/>
      <c r="AR218" s="190"/>
      <c r="AS218" s="190"/>
      <c r="AT218" s="190"/>
      <c r="AU218" s="190"/>
      <c r="AV218" s="190"/>
      <c r="AW218" s="190"/>
    </row>
    <row r="219" spans="1:49" ht="19.5" customHeight="1">
      <c r="A219" s="190"/>
      <c r="B219" s="190"/>
      <c r="C219" s="188"/>
      <c r="D219" s="188"/>
      <c r="E219" s="188"/>
      <c r="F219" s="188"/>
      <c r="G219" s="188"/>
      <c r="H219" s="188"/>
      <c r="I219" s="188"/>
      <c r="J219" s="188"/>
      <c r="K219" s="188"/>
      <c r="L219" s="188"/>
      <c r="M219" s="188"/>
      <c r="N219" s="188"/>
      <c r="O219" s="6"/>
      <c r="P219" s="6"/>
      <c r="Q219" s="6"/>
      <c r="R219" s="6"/>
      <c r="S219" s="6"/>
      <c r="T219" s="6"/>
      <c r="U219" s="6"/>
      <c r="V219" s="6"/>
      <c r="W219" s="6"/>
      <c r="X219" s="6"/>
      <c r="Y219" s="6"/>
      <c r="Z219" s="6"/>
      <c r="AA219" s="6"/>
      <c r="AM219" s="190"/>
      <c r="AN219" s="190"/>
      <c r="AO219" s="190"/>
      <c r="AP219" s="190"/>
      <c r="AQ219" s="190"/>
      <c r="AR219" s="190"/>
      <c r="AS219" s="190"/>
      <c r="AT219" s="190"/>
      <c r="AU219" s="190"/>
      <c r="AV219" s="190"/>
      <c r="AW219" s="190"/>
    </row>
    <row r="220" spans="1:49" ht="19.5" customHeight="1">
      <c r="A220" s="190"/>
      <c r="B220" s="190"/>
      <c r="C220" s="188"/>
      <c r="D220" s="188"/>
      <c r="E220" s="188"/>
      <c r="F220" s="188"/>
      <c r="G220" s="188"/>
      <c r="H220" s="188"/>
      <c r="I220" s="188"/>
      <c r="J220" s="188"/>
      <c r="K220" s="188"/>
      <c r="L220" s="188"/>
      <c r="M220" s="188"/>
      <c r="N220" s="188"/>
      <c r="O220" s="6"/>
      <c r="P220" s="6"/>
      <c r="Q220" s="6"/>
      <c r="R220" s="6"/>
      <c r="S220" s="6"/>
      <c r="T220" s="6"/>
      <c r="U220" s="6"/>
      <c r="V220" s="6"/>
      <c r="W220" s="6"/>
      <c r="X220" s="6"/>
      <c r="Y220" s="6"/>
      <c r="Z220" s="6"/>
      <c r="AA220" s="6"/>
      <c r="AM220" s="190"/>
      <c r="AN220" s="190"/>
      <c r="AO220" s="190"/>
      <c r="AP220" s="190"/>
      <c r="AQ220" s="190"/>
      <c r="AR220" s="190"/>
      <c r="AS220" s="190"/>
      <c r="AT220" s="190"/>
      <c r="AU220" s="190"/>
      <c r="AV220" s="190"/>
      <c r="AW220" s="190"/>
    </row>
    <row r="221" spans="1:49" ht="19.5" customHeight="1">
      <c r="A221" s="190"/>
      <c r="B221" s="190"/>
      <c r="C221" s="188"/>
      <c r="D221" s="188"/>
      <c r="E221" s="188"/>
      <c r="F221" s="188"/>
      <c r="G221" s="188"/>
      <c r="H221" s="188"/>
      <c r="I221" s="188"/>
      <c r="J221" s="188"/>
      <c r="K221" s="188"/>
      <c r="L221" s="188"/>
      <c r="M221" s="188"/>
      <c r="N221" s="188"/>
      <c r="O221" s="6"/>
      <c r="P221" s="6"/>
      <c r="Q221" s="6"/>
      <c r="R221" s="6"/>
      <c r="S221" s="6"/>
      <c r="T221" s="6"/>
      <c r="U221" s="6"/>
      <c r="V221" s="6"/>
      <c r="W221" s="6"/>
      <c r="X221" s="6"/>
      <c r="Y221" s="6"/>
      <c r="Z221" s="6"/>
      <c r="AA221" s="6"/>
      <c r="AM221" s="190"/>
      <c r="AN221" s="190"/>
      <c r="AO221" s="190"/>
      <c r="AP221" s="190"/>
      <c r="AQ221" s="190"/>
      <c r="AR221" s="190"/>
      <c r="AS221" s="190"/>
      <c r="AT221" s="190"/>
      <c r="AU221" s="190"/>
      <c r="AV221" s="190"/>
      <c r="AW221" s="190"/>
    </row>
    <row r="222" spans="1:49" ht="19.5" customHeight="1">
      <c r="A222" s="190"/>
      <c r="B222" s="190"/>
      <c r="C222" s="188"/>
      <c r="D222" s="188"/>
      <c r="E222" s="188"/>
      <c r="F222" s="188"/>
      <c r="G222" s="188"/>
      <c r="H222" s="188"/>
      <c r="I222" s="188"/>
      <c r="J222" s="188"/>
      <c r="K222" s="188"/>
      <c r="L222" s="188"/>
      <c r="M222" s="188"/>
      <c r="N222" s="188"/>
      <c r="O222" s="6"/>
      <c r="P222" s="6"/>
      <c r="Q222" s="6"/>
      <c r="R222" s="6"/>
      <c r="S222" s="6"/>
      <c r="T222" s="6"/>
      <c r="U222" s="6"/>
      <c r="V222" s="6"/>
      <c r="W222" s="6"/>
      <c r="X222" s="6"/>
      <c r="Y222" s="6"/>
      <c r="Z222" s="6"/>
      <c r="AA222" s="6"/>
      <c r="AM222" s="190"/>
      <c r="AN222" s="190"/>
      <c r="AO222" s="190"/>
      <c r="AP222" s="190"/>
      <c r="AQ222" s="190"/>
      <c r="AR222" s="190"/>
      <c r="AS222" s="190"/>
      <c r="AT222" s="190"/>
      <c r="AU222" s="190"/>
      <c r="AV222" s="190"/>
      <c r="AW222" s="190"/>
    </row>
    <row r="223" spans="1:49" ht="19.5" customHeight="1">
      <c r="A223" s="190"/>
      <c r="B223" s="190"/>
      <c r="C223" s="188"/>
      <c r="D223" s="188"/>
      <c r="E223" s="188"/>
      <c r="F223" s="188"/>
      <c r="G223" s="188"/>
      <c r="H223" s="188"/>
      <c r="I223" s="188"/>
      <c r="J223" s="188"/>
      <c r="K223" s="188"/>
      <c r="L223" s="188"/>
      <c r="M223" s="188"/>
      <c r="N223" s="188"/>
      <c r="O223" s="6"/>
      <c r="P223" s="6"/>
      <c r="Q223" s="6"/>
      <c r="R223" s="6"/>
      <c r="S223" s="6"/>
      <c r="T223" s="6"/>
      <c r="U223" s="6"/>
      <c r="V223" s="6"/>
      <c r="W223" s="6"/>
      <c r="X223" s="6"/>
      <c r="Y223" s="6"/>
      <c r="Z223" s="6"/>
      <c r="AA223" s="6"/>
      <c r="AM223" s="190"/>
      <c r="AN223" s="190"/>
      <c r="AO223" s="190"/>
      <c r="AP223" s="190"/>
      <c r="AQ223" s="190"/>
      <c r="AR223" s="190"/>
      <c r="AS223" s="190"/>
      <c r="AT223" s="190"/>
      <c r="AU223" s="190"/>
      <c r="AV223" s="190"/>
      <c r="AW223" s="190"/>
    </row>
    <row r="224" spans="1:49" ht="19.5" customHeight="1">
      <c r="A224" s="190"/>
      <c r="B224" s="190"/>
      <c r="C224" s="188"/>
      <c r="D224" s="188"/>
      <c r="E224" s="188"/>
      <c r="F224" s="188"/>
      <c r="G224" s="188"/>
      <c r="H224" s="188"/>
      <c r="I224" s="188"/>
      <c r="J224" s="188"/>
      <c r="K224" s="188"/>
      <c r="L224" s="188"/>
      <c r="M224" s="188"/>
      <c r="N224" s="188"/>
      <c r="O224" s="6"/>
      <c r="P224" s="6"/>
      <c r="Q224" s="6"/>
      <c r="R224" s="6"/>
      <c r="S224" s="6"/>
      <c r="T224" s="6"/>
      <c r="U224" s="6"/>
      <c r="V224" s="6"/>
      <c r="W224" s="6"/>
      <c r="X224" s="6"/>
      <c r="Y224" s="6"/>
      <c r="Z224" s="6"/>
      <c r="AA224" s="6"/>
      <c r="AM224" s="190"/>
      <c r="AN224" s="190"/>
      <c r="AO224" s="190"/>
      <c r="AP224" s="190"/>
      <c r="AQ224" s="190"/>
      <c r="AR224" s="190"/>
      <c r="AS224" s="190"/>
      <c r="AT224" s="190"/>
      <c r="AU224" s="190"/>
      <c r="AV224" s="190"/>
      <c r="AW224" s="190"/>
    </row>
    <row r="225" spans="1:49" ht="19.5" customHeight="1">
      <c r="A225" s="190"/>
      <c r="B225" s="190"/>
      <c r="C225" s="188"/>
      <c r="D225" s="188"/>
      <c r="E225" s="188"/>
      <c r="F225" s="188"/>
      <c r="G225" s="188"/>
      <c r="H225" s="188"/>
      <c r="I225" s="188"/>
      <c r="J225" s="188"/>
      <c r="K225" s="188"/>
      <c r="L225" s="188"/>
      <c r="M225" s="188"/>
      <c r="N225" s="188"/>
      <c r="O225" s="6"/>
      <c r="P225" s="6"/>
      <c r="Q225" s="6"/>
      <c r="R225" s="6"/>
      <c r="S225" s="6"/>
      <c r="T225" s="6"/>
      <c r="U225" s="6"/>
      <c r="V225" s="6"/>
      <c r="W225" s="6"/>
      <c r="X225" s="6"/>
      <c r="Y225" s="6"/>
      <c r="Z225" s="6"/>
      <c r="AA225" s="6"/>
      <c r="AM225" s="190"/>
      <c r="AN225" s="190"/>
      <c r="AO225" s="190"/>
      <c r="AP225" s="190"/>
      <c r="AQ225" s="190"/>
      <c r="AR225" s="190"/>
      <c r="AS225" s="190"/>
      <c r="AT225" s="190"/>
      <c r="AU225" s="190"/>
      <c r="AV225" s="190"/>
      <c r="AW225" s="190"/>
    </row>
    <row r="226" spans="1:49" ht="19.5" customHeight="1">
      <c r="A226" s="190"/>
      <c r="B226" s="190"/>
      <c r="C226" s="188"/>
      <c r="D226" s="188"/>
      <c r="E226" s="188"/>
      <c r="F226" s="188"/>
      <c r="G226" s="188"/>
      <c r="H226" s="188"/>
      <c r="I226" s="188"/>
      <c r="J226" s="188"/>
      <c r="K226" s="188"/>
      <c r="L226" s="188"/>
      <c r="M226" s="188"/>
      <c r="N226" s="188"/>
      <c r="O226" s="6"/>
      <c r="P226" s="6"/>
      <c r="Q226" s="6"/>
      <c r="R226" s="6"/>
      <c r="S226" s="6"/>
      <c r="T226" s="6"/>
      <c r="U226" s="6"/>
      <c r="V226" s="6"/>
      <c r="W226" s="6"/>
      <c r="X226" s="6"/>
      <c r="Y226" s="6"/>
      <c r="Z226" s="6"/>
      <c r="AA226" s="6"/>
      <c r="AM226" s="190"/>
      <c r="AN226" s="190"/>
      <c r="AO226" s="190"/>
      <c r="AP226" s="190"/>
      <c r="AQ226" s="190"/>
      <c r="AR226" s="190"/>
      <c r="AS226" s="190"/>
      <c r="AT226" s="190"/>
      <c r="AU226" s="190"/>
      <c r="AV226" s="190"/>
      <c r="AW226" s="190"/>
    </row>
    <row r="227" spans="1:49" ht="19.5" customHeight="1">
      <c r="A227" s="190"/>
      <c r="B227" s="190"/>
      <c r="C227" s="188"/>
      <c r="D227" s="188"/>
      <c r="E227" s="188"/>
      <c r="F227" s="188"/>
      <c r="G227" s="188"/>
      <c r="H227" s="188"/>
      <c r="I227" s="188"/>
      <c r="J227" s="188"/>
      <c r="K227" s="188"/>
      <c r="L227" s="188"/>
      <c r="M227" s="188"/>
      <c r="N227" s="188"/>
      <c r="O227" s="6"/>
      <c r="P227" s="6"/>
      <c r="Q227" s="6"/>
      <c r="R227" s="6"/>
      <c r="S227" s="6"/>
      <c r="T227" s="6"/>
      <c r="U227" s="6"/>
      <c r="V227" s="6"/>
      <c r="W227" s="6"/>
      <c r="X227" s="6"/>
      <c r="Y227" s="6"/>
      <c r="Z227" s="6"/>
      <c r="AA227" s="6"/>
      <c r="AM227" s="190"/>
      <c r="AN227" s="190"/>
      <c r="AO227" s="190"/>
      <c r="AP227" s="190"/>
      <c r="AQ227" s="190"/>
      <c r="AR227" s="190"/>
      <c r="AS227" s="190"/>
      <c r="AT227" s="190"/>
      <c r="AU227" s="190"/>
      <c r="AV227" s="190"/>
      <c r="AW227" s="190"/>
    </row>
    <row r="228" spans="1:49" ht="19.5" customHeight="1">
      <c r="A228" s="190"/>
      <c r="B228" s="190"/>
      <c r="C228" s="188"/>
      <c r="D228" s="188"/>
      <c r="E228" s="188"/>
      <c r="F228" s="188"/>
      <c r="G228" s="188"/>
      <c r="H228" s="188"/>
      <c r="I228" s="188"/>
      <c r="J228" s="188"/>
      <c r="K228" s="188"/>
      <c r="L228" s="188"/>
      <c r="M228" s="188"/>
      <c r="N228" s="188"/>
      <c r="O228" s="6"/>
      <c r="P228" s="6"/>
      <c r="Q228" s="6"/>
      <c r="R228" s="6"/>
      <c r="S228" s="6"/>
      <c r="T228" s="6"/>
      <c r="U228" s="6"/>
      <c r="V228" s="6"/>
      <c r="W228" s="6"/>
      <c r="X228" s="6"/>
      <c r="Y228" s="6"/>
      <c r="Z228" s="6"/>
      <c r="AA228" s="6"/>
      <c r="AM228" s="190"/>
      <c r="AN228" s="190"/>
      <c r="AO228" s="190"/>
      <c r="AP228" s="190"/>
      <c r="AQ228" s="190"/>
      <c r="AR228" s="190"/>
      <c r="AS228" s="190"/>
      <c r="AT228" s="190"/>
      <c r="AU228" s="190"/>
      <c r="AV228" s="190"/>
      <c r="AW228" s="190"/>
    </row>
    <row r="229" spans="1:49" ht="19.5" customHeight="1">
      <c r="A229" s="190"/>
      <c r="B229" s="190"/>
      <c r="C229" s="188"/>
      <c r="D229" s="188"/>
      <c r="E229" s="188"/>
      <c r="F229" s="188"/>
      <c r="G229" s="188"/>
      <c r="H229" s="188"/>
      <c r="I229" s="188"/>
      <c r="J229" s="188"/>
      <c r="K229" s="188"/>
      <c r="L229" s="188"/>
      <c r="M229" s="188"/>
      <c r="N229" s="188"/>
      <c r="O229" s="6"/>
      <c r="P229" s="6"/>
      <c r="Q229" s="6"/>
      <c r="R229" s="6"/>
      <c r="S229" s="6"/>
      <c r="T229" s="6"/>
      <c r="U229" s="6"/>
      <c r="V229" s="6"/>
      <c r="W229" s="6"/>
      <c r="X229" s="6"/>
      <c r="Y229" s="6"/>
      <c r="Z229" s="6"/>
      <c r="AA229" s="6"/>
      <c r="AM229" s="190"/>
      <c r="AN229" s="190"/>
      <c r="AO229" s="190"/>
      <c r="AP229" s="190"/>
      <c r="AQ229" s="190"/>
      <c r="AR229" s="190"/>
      <c r="AS229" s="190"/>
      <c r="AT229" s="190"/>
      <c r="AU229" s="190"/>
      <c r="AV229" s="190"/>
      <c r="AW229" s="190"/>
    </row>
    <row r="230" spans="1:49" ht="19.5" customHeight="1">
      <c r="A230" s="190"/>
      <c r="B230" s="190"/>
      <c r="C230" s="188"/>
      <c r="D230" s="188"/>
      <c r="E230" s="188"/>
      <c r="F230" s="188"/>
      <c r="G230" s="188"/>
      <c r="H230" s="188"/>
      <c r="I230" s="188"/>
      <c r="J230" s="188"/>
      <c r="K230" s="188"/>
      <c r="L230" s="188"/>
      <c r="M230" s="188"/>
      <c r="N230" s="188"/>
      <c r="O230" s="6"/>
      <c r="P230" s="6"/>
      <c r="Q230" s="6"/>
      <c r="R230" s="6"/>
      <c r="S230" s="6"/>
      <c r="T230" s="6"/>
      <c r="U230" s="6"/>
      <c r="V230" s="6"/>
      <c r="W230" s="6"/>
      <c r="X230" s="6"/>
      <c r="Y230" s="6"/>
      <c r="Z230" s="6"/>
      <c r="AA230" s="6"/>
      <c r="AM230" s="190"/>
      <c r="AN230" s="190"/>
      <c r="AO230" s="190"/>
      <c r="AP230" s="190"/>
      <c r="AQ230" s="190"/>
      <c r="AR230" s="190"/>
      <c r="AS230" s="190"/>
      <c r="AT230" s="190"/>
      <c r="AU230" s="190"/>
      <c r="AV230" s="190"/>
      <c r="AW230" s="190"/>
    </row>
    <row r="231" spans="1:49" ht="19.5" customHeight="1">
      <c r="A231" s="190"/>
      <c r="B231" s="190"/>
      <c r="C231" s="188"/>
      <c r="D231" s="188"/>
      <c r="E231" s="188"/>
      <c r="F231" s="188"/>
      <c r="G231" s="188"/>
      <c r="H231" s="188"/>
      <c r="I231" s="188"/>
      <c r="J231" s="188"/>
      <c r="K231" s="188"/>
      <c r="L231" s="188"/>
      <c r="M231" s="188"/>
      <c r="N231" s="188"/>
      <c r="O231" s="6"/>
      <c r="P231" s="6"/>
      <c r="Q231" s="6"/>
      <c r="R231" s="6"/>
      <c r="S231" s="6"/>
      <c r="T231" s="6"/>
      <c r="U231" s="6"/>
      <c r="V231" s="6"/>
      <c r="W231" s="6"/>
      <c r="X231" s="6"/>
      <c r="Y231" s="6"/>
      <c r="Z231" s="6"/>
      <c r="AA231" s="6"/>
      <c r="AM231" s="190"/>
      <c r="AN231" s="190"/>
      <c r="AO231" s="190"/>
      <c r="AP231" s="190"/>
      <c r="AQ231" s="190"/>
      <c r="AR231" s="190"/>
      <c r="AS231" s="190"/>
      <c r="AT231" s="190"/>
      <c r="AU231" s="190"/>
      <c r="AV231" s="190"/>
      <c r="AW231" s="190"/>
    </row>
    <row r="232" spans="1:49" ht="19.5" customHeight="1">
      <c r="A232" s="190"/>
      <c r="B232" s="190"/>
      <c r="C232" s="188"/>
      <c r="D232" s="188"/>
      <c r="E232" s="188"/>
      <c r="F232" s="188"/>
      <c r="G232" s="188"/>
      <c r="H232" s="188"/>
      <c r="I232" s="188"/>
      <c r="J232" s="188"/>
      <c r="K232" s="188"/>
      <c r="L232" s="188"/>
      <c r="M232" s="188"/>
      <c r="N232" s="188"/>
      <c r="O232" s="6"/>
      <c r="P232" s="6"/>
      <c r="Q232" s="6"/>
      <c r="R232" s="6"/>
      <c r="S232" s="6"/>
      <c r="T232" s="6"/>
      <c r="U232" s="6"/>
      <c r="V232" s="6"/>
      <c r="W232" s="6"/>
      <c r="X232" s="6"/>
      <c r="Y232" s="6"/>
      <c r="Z232" s="6"/>
      <c r="AA232" s="6"/>
      <c r="AM232" s="190"/>
      <c r="AN232" s="190"/>
      <c r="AO232" s="190"/>
      <c r="AP232" s="190"/>
      <c r="AQ232" s="190"/>
      <c r="AR232" s="190"/>
      <c r="AS232" s="190"/>
      <c r="AT232" s="190"/>
      <c r="AU232" s="190"/>
      <c r="AV232" s="190"/>
      <c r="AW232" s="190"/>
    </row>
    <row r="233" spans="1:49" ht="19.5" customHeight="1">
      <c r="A233" s="190"/>
      <c r="B233" s="190"/>
      <c r="C233" s="188"/>
      <c r="D233" s="188"/>
      <c r="E233" s="188"/>
      <c r="F233" s="188"/>
      <c r="G233" s="188"/>
      <c r="H233" s="188"/>
      <c r="I233" s="188"/>
      <c r="J233" s="188"/>
      <c r="K233" s="188"/>
      <c r="L233" s="188"/>
      <c r="M233" s="188"/>
      <c r="N233" s="188"/>
      <c r="O233" s="6"/>
      <c r="P233" s="6"/>
      <c r="Q233" s="6"/>
      <c r="R233" s="6"/>
      <c r="S233" s="6"/>
      <c r="T233" s="6"/>
      <c r="U233" s="6"/>
      <c r="V233" s="6"/>
      <c r="W233" s="6"/>
      <c r="X233" s="6"/>
      <c r="Y233" s="6"/>
      <c r="Z233" s="6"/>
      <c r="AA233" s="6"/>
      <c r="AM233" s="190"/>
      <c r="AN233" s="190"/>
      <c r="AO233" s="190"/>
      <c r="AP233" s="190"/>
      <c r="AQ233" s="190"/>
      <c r="AR233" s="190"/>
      <c r="AS233" s="190"/>
      <c r="AT233" s="190"/>
      <c r="AU233" s="190"/>
      <c r="AV233" s="190"/>
      <c r="AW233" s="190"/>
    </row>
    <row r="234" spans="1:49" ht="19.5" customHeight="1">
      <c r="A234" s="190"/>
      <c r="B234" s="190"/>
      <c r="C234" s="188"/>
      <c r="D234" s="188"/>
      <c r="E234" s="188"/>
      <c r="F234" s="188"/>
      <c r="G234" s="188"/>
      <c r="H234" s="188"/>
      <c r="I234" s="188"/>
      <c r="J234" s="188"/>
      <c r="K234" s="188"/>
      <c r="L234" s="188"/>
      <c r="M234" s="188"/>
      <c r="N234" s="188"/>
      <c r="O234" s="6"/>
      <c r="P234" s="6"/>
      <c r="Q234" s="6"/>
      <c r="R234" s="6"/>
      <c r="S234" s="6"/>
      <c r="T234" s="6"/>
      <c r="U234" s="6"/>
      <c r="V234" s="6"/>
      <c r="W234" s="6"/>
      <c r="X234" s="6"/>
      <c r="Y234" s="6"/>
      <c r="Z234" s="6"/>
      <c r="AA234" s="6"/>
      <c r="AM234" s="190"/>
      <c r="AN234" s="190"/>
      <c r="AO234" s="190"/>
      <c r="AP234" s="190"/>
      <c r="AQ234" s="190"/>
      <c r="AR234" s="190"/>
      <c r="AS234" s="190"/>
      <c r="AT234" s="190"/>
      <c r="AU234" s="190"/>
      <c r="AV234" s="190"/>
      <c r="AW234" s="190"/>
    </row>
    <row r="235" spans="1:49" ht="19.5" customHeight="1">
      <c r="A235" s="190"/>
      <c r="B235" s="190"/>
      <c r="C235" s="188"/>
      <c r="D235" s="188"/>
      <c r="E235" s="188"/>
      <c r="F235" s="188"/>
      <c r="G235" s="188"/>
      <c r="H235" s="188"/>
      <c r="I235" s="188"/>
      <c r="J235" s="188"/>
      <c r="K235" s="188"/>
      <c r="L235" s="188"/>
      <c r="M235" s="188"/>
      <c r="N235" s="188"/>
      <c r="O235" s="6"/>
      <c r="P235" s="6"/>
      <c r="Q235" s="6"/>
      <c r="R235" s="6"/>
      <c r="S235" s="6"/>
      <c r="T235" s="6"/>
      <c r="U235" s="6"/>
      <c r="V235" s="6"/>
      <c r="W235" s="6"/>
      <c r="X235" s="6"/>
      <c r="Y235" s="6"/>
      <c r="Z235" s="6"/>
      <c r="AA235" s="6"/>
      <c r="AM235" s="190"/>
      <c r="AN235" s="190"/>
      <c r="AO235" s="190"/>
      <c r="AP235" s="190"/>
      <c r="AQ235" s="190"/>
      <c r="AR235" s="190"/>
      <c r="AS235" s="190"/>
      <c r="AT235" s="190"/>
      <c r="AU235" s="190"/>
      <c r="AV235" s="190"/>
      <c r="AW235" s="190"/>
    </row>
    <row r="236" spans="1:49" ht="15.75" customHeight="1"/>
    <row r="237" spans="1:49" ht="15.75" customHeight="1"/>
    <row r="238" spans="1:49" ht="15.75" customHeight="1"/>
    <row r="239" spans="1:49" ht="15.75" customHeight="1"/>
    <row r="240" spans="1:49"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4">
    <mergeCell ref="C35:E35"/>
    <mergeCell ref="F30:L30"/>
    <mergeCell ref="C32:L32"/>
    <mergeCell ref="F33:L33"/>
    <mergeCell ref="F34:L34"/>
    <mergeCell ref="F35:L35"/>
    <mergeCell ref="I22:K22"/>
    <mergeCell ref="C29:E29"/>
    <mergeCell ref="C30:E30"/>
    <mergeCell ref="C33:E33"/>
    <mergeCell ref="C34:E34"/>
    <mergeCell ref="D22:H22"/>
    <mergeCell ref="D23:H23"/>
    <mergeCell ref="I23:K23"/>
    <mergeCell ref="C27:L27"/>
    <mergeCell ref="C28:E28"/>
    <mergeCell ref="F28:L28"/>
    <mergeCell ref="F29:L29"/>
    <mergeCell ref="P3:Z3"/>
    <mergeCell ref="B6:M6"/>
    <mergeCell ref="B8:M8"/>
    <mergeCell ref="D19:K19"/>
    <mergeCell ref="D21:H21"/>
    <mergeCell ref="I21:K21"/>
  </mergeCells>
  <conditionalFormatting sqref="Z8:Z26">
    <cfRule type="cellIs" dxfId="85" priority="1" operator="equal">
      <formula>"Pass"</formula>
    </cfRule>
  </conditionalFormatting>
  <conditionalFormatting sqref="Z8:Z26">
    <cfRule type="cellIs" dxfId="84" priority="2" operator="equal">
      <formula>"Fail"</formula>
    </cfRule>
  </conditionalFormatting>
  <conditionalFormatting sqref="V7:V26">
    <cfRule type="cellIs" dxfId="83" priority="3" operator="equal">
      <formula>"Pass"</formula>
    </cfRule>
  </conditionalFormatting>
  <conditionalFormatting sqref="V7:V26">
    <cfRule type="cellIs" dxfId="82" priority="4" operator="equal">
      <formula>"Fail"</formula>
    </cfRule>
  </conditionalFormatting>
  <conditionalFormatting sqref="X7:X26">
    <cfRule type="cellIs" dxfId="81" priority="5" operator="equal">
      <formula>"Pass"</formula>
    </cfRule>
  </conditionalFormatting>
  <conditionalFormatting sqref="X7:X26">
    <cfRule type="cellIs" dxfId="80" priority="6" operator="equal">
      <formula>"Fail"</formula>
    </cfRule>
  </conditionalFormatting>
  <conditionalFormatting sqref="Z7:Z26">
    <cfRule type="cellIs" dxfId="79" priority="7" operator="equal">
      <formula>"Pass"</formula>
    </cfRule>
  </conditionalFormatting>
  <conditionalFormatting sqref="Z7:Z26">
    <cfRule type="cellIs" dxfId="78" priority="8" operator="equal">
      <formula>"Fail"</formula>
    </cfRule>
  </conditionalFormatting>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W3841"/>
  <sheetViews>
    <sheetView zoomScale="60" zoomScaleNormal="60" workbookViewId="0">
      <selection sqref="A1:E1921"/>
    </sheetView>
  </sheetViews>
  <sheetFormatPr defaultColWidth="12.69921875" defaultRowHeight="15" customHeight="1"/>
  <cols>
    <col min="1" max="1" width="14" customWidth="1"/>
    <col min="2" max="3" width="10.69921875" customWidth="1"/>
    <col min="4" max="4" width="13.19921875" customWidth="1"/>
    <col min="5" max="6" width="10.69921875" customWidth="1"/>
    <col min="7" max="7" width="12.19921875" customWidth="1"/>
    <col min="8" max="8" width="10.69921875" customWidth="1"/>
    <col min="9" max="9" width="15.19921875" customWidth="1"/>
    <col min="10" max="11" width="10.69921875" customWidth="1"/>
    <col min="12" max="12" width="14.19921875" customWidth="1"/>
    <col min="13" max="13" width="13.19921875" customWidth="1"/>
    <col min="15" max="15" width="10.69921875" customWidth="1"/>
    <col min="16" max="16" width="12.19921875" customWidth="1"/>
    <col min="17" max="17" width="20.69921875" customWidth="1"/>
    <col min="18" max="23" width="12.69921875" style="339"/>
  </cols>
  <sheetData>
    <row r="1" spans="1:23" ht="13.5" customHeight="1">
      <c r="A1" s="338" t="s">
        <v>680</v>
      </c>
      <c r="B1" s="338" t="s">
        <v>681</v>
      </c>
      <c r="C1" s="338" t="s">
        <v>682</v>
      </c>
      <c r="D1" s="338" t="s">
        <v>683</v>
      </c>
      <c r="E1" s="338" t="s">
        <v>684</v>
      </c>
      <c r="F1" s="339"/>
      <c r="G1" s="338" t="s">
        <v>685</v>
      </c>
      <c r="H1" s="338" t="str">
        <f>"&gt; "&amp;('Bulk DivVar Analysis'!P15*100)&amp;"%"</f>
        <v>&gt; 10%</v>
      </c>
      <c r="I1" s="338" t="s">
        <v>686</v>
      </c>
      <c r="J1" s="339"/>
      <c r="K1" s="338" t="s">
        <v>687</v>
      </c>
      <c r="L1" s="338" t="s">
        <v>688</v>
      </c>
      <c r="M1" s="338" t="s">
        <v>689</v>
      </c>
      <c r="N1" s="338" t="s">
        <v>690</v>
      </c>
      <c r="O1" s="338" t="s">
        <v>691</v>
      </c>
      <c r="P1" s="338" t="s">
        <v>692</v>
      </c>
      <c r="Q1" s="338" t="s">
        <v>693</v>
      </c>
      <c r="S1" s="338" t="s">
        <v>1067</v>
      </c>
      <c r="T1" s="439" t="s">
        <v>1068</v>
      </c>
      <c r="V1" s="338" t="s">
        <v>1067</v>
      </c>
      <c r="W1" s="439" t="s">
        <v>1068</v>
      </c>
    </row>
    <row r="2" spans="1:23" ht="13.5" customHeight="1">
      <c r="A2" s="481" t="s">
        <v>1127</v>
      </c>
      <c r="B2" s="481" t="s">
        <v>706</v>
      </c>
      <c r="C2" s="481" t="s">
        <v>1128</v>
      </c>
      <c r="D2" s="481" t="s">
        <v>1129</v>
      </c>
      <c r="E2" s="481">
        <v>21469</v>
      </c>
      <c r="F2" s="339"/>
      <c r="G2" s="340">
        <f>IF(ISNUMBER(E2),E2/'Bulk DivVar Analysis'!$C$7,"")</f>
        <v>1.4448482401238307</v>
      </c>
      <c r="H2" s="338" t="str">
        <f>IF(ISNUMBER(E2), IF(G2&gt;'Bulk DivVar Analysis'!$D$9,"Pass","Fail"),"")</f>
        <v>Pass</v>
      </c>
      <c r="I2" s="338" t="str">
        <f>_xlfn.TEXTJOIN("_",TRUE,B2,C2)</f>
        <v>Alpha_6_A1</v>
      </c>
      <c r="J2" s="339"/>
      <c r="K2" s="338" t="s">
        <v>694</v>
      </c>
      <c r="L2" s="338">
        <f t="shared" ref="L2:L41" si="0">IF(ISNUMBER($E$2),COUNTIFS($H$2:$H$3841,"Fail",$B$2:$B$3841,$K2),"")</f>
        <v>0</v>
      </c>
      <c r="M2" s="338" t="str">
        <f>IF(ISNUMBER($E$2),IF(L2&gt;='Bulk DivVar Analysis'!$P$16,"Yes","No"),"")</f>
        <v>No</v>
      </c>
      <c r="N2" s="338" t="str">
        <f>IF('SC5'' Procedure'!$C$16&lt;&gt;"Enter Here",PartA_Data_Tru!T2,PartA_Data_Tru!S2)</f>
        <v>SC5'</v>
      </c>
      <c r="O2" s="338" t="s">
        <v>696</v>
      </c>
      <c r="P2" s="338" t="str">
        <f>IF('SC5'' Procedure'!$C$16&lt;&gt;"Enter Here",PartA_Data_Tru!W2,PartA_Data_Tru!V2)</f>
        <v>_Alpha_1</v>
      </c>
      <c r="Q2" s="338" t="str">
        <f t="shared" ref="Q2:Q41" si="1">N2&amp;O2&amp;P2</f>
        <v>SC5'_AS_Alpha_1</v>
      </c>
      <c r="S2" s="338" t="s">
        <v>695</v>
      </c>
      <c r="T2" s="439" t="s">
        <v>1069</v>
      </c>
      <c r="V2" s="338" t="s">
        <v>697</v>
      </c>
      <c r="W2" s="439" t="s">
        <v>1070</v>
      </c>
    </row>
    <row r="3" spans="1:23" ht="13.5" customHeight="1">
      <c r="A3" s="481" t="s">
        <v>1127</v>
      </c>
      <c r="B3" s="481" t="s">
        <v>706</v>
      </c>
      <c r="C3" s="481" t="s">
        <v>1130</v>
      </c>
      <c r="D3" s="481" t="s">
        <v>1131</v>
      </c>
      <c r="E3" s="481">
        <v>16507</v>
      </c>
      <c r="F3" s="339"/>
      <c r="G3" s="340">
        <f>IF(ISNUMBER(E3),E3/'Bulk DivVar Analysis'!$C$7,"")</f>
        <v>1.110909213271418</v>
      </c>
      <c r="H3" s="338" t="str">
        <f>IF(ISNUMBER(E3), IF(G3&gt;'Bulk DivVar Analysis'!$D$9,"Pass","Fail"),"")</f>
        <v>Pass</v>
      </c>
      <c r="I3" s="338" t="str">
        <f t="shared" ref="I3:I66" si="2">_xlfn.TEXTJOIN("_",TRUE,B3,C3)</f>
        <v>Alpha_6_A2</v>
      </c>
      <c r="J3" s="339"/>
      <c r="K3" s="338" t="s">
        <v>698</v>
      </c>
      <c r="L3" s="338">
        <f t="shared" si="0"/>
        <v>0</v>
      </c>
      <c r="M3" s="338" t="str">
        <f>IF(ISNUMBER($E$2),IF(L3&gt;='Bulk DivVar Analysis'!$P$16,"Yes","No"),"")</f>
        <v>No</v>
      </c>
      <c r="N3" s="338" t="str">
        <f>IF('SC5'' Procedure'!$C$16&lt;&gt;"Enter Here",PartA_Data_Tru!T3,PartA_Data_Tru!S3)</f>
        <v>SC5'</v>
      </c>
      <c r="O3" s="338" t="s">
        <v>696</v>
      </c>
      <c r="P3" s="338" t="str">
        <f>IF('SC5'' Procedure'!$C$16&lt;&gt;"Enter Here",PartA_Data_Tru!W3,PartA_Data_Tru!V3)</f>
        <v>_Alpha_2</v>
      </c>
      <c r="Q3" s="338" t="str">
        <f t="shared" si="1"/>
        <v>SC5'_AS_Alpha_2</v>
      </c>
      <c r="S3" s="338" t="s">
        <v>695</v>
      </c>
      <c r="T3" s="439" t="s">
        <v>1069</v>
      </c>
      <c r="V3" s="338" t="s">
        <v>699</v>
      </c>
      <c r="W3" s="439" t="s">
        <v>1071</v>
      </c>
    </row>
    <row r="4" spans="1:23" ht="13.5" customHeight="1">
      <c r="A4" s="481" t="s">
        <v>1127</v>
      </c>
      <c r="B4" s="481" t="s">
        <v>706</v>
      </c>
      <c r="C4" s="481" t="s">
        <v>1132</v>
      </c>
      <c r="D4" s="481" t="s">
        <v>1133</v>
      </c>
      <c r="E4" s="481">
        <v>18011</v>
      </c>
      <c r="F4" s="339"/>
      <c r="G4" s="340">
        <f>IF(ISNUMBER(E4),E4/'Bulk DivVar Analysis'!$C$7,"")</f>
        <v>1.2121273302375664</v>
      </c>
      <c r="H4" s="338" t="str">
        <f>IF(ISNUMBER(E4), IF(G4&gt;'Bulk DivVar Analysis'!$D$9,"Pass","Fail"),"")</f>
        <v>Pass</v>
      </c>
      <c r="I4" s="338" t="str">
        <f t="shared" si="2"/>
        <v>Alpha_6_A3</v>
      </c>
      <c r="J4" s="339"/>
      <c r="K4" s="338" t="s">
        <v>700</v>
      </c>
      <c r="L4" s="338">
        <f t="shared" si="0"/>
        <v>0</v>
      </c>
      <c r="M4" s="338" t="str">
        <f>IF(ISNUMBER($E$2),IF(L4&gt;='Bulk DivVar Analysis'!$P$16,"Yes","No"),"")</f>
        <v>No</v>
      </c>
      <c r="N4" s="338" t="str">
        <f>IF('SC5'' Procedure'!$C$16&lt;&gt;"Enter Here",PartA_Data_Tru!T4,PartA_Data_Tru!S4)</f>
        <v>SC5'</v>
      </c>
      <c r="O4" s="338" t="s">
        <v>696</v>
      </c>
      <c r="P4" s="338" t="str">
        <f>IF('SC5'' Procedure'!$C$16&lt;&gt;"Enter Here",PartA_Data_Tru!W4,PartA_Data_Tru!V4)</f>
        <v>_Alpha_3</v>
      </c>
      <c r="Q4" s="338" t="str">
        <f t="shared" si="1"/>
        <v>SC5'_AS_Alpha_3</v>
      </c>
      <c r="S4" s="338" t="s">
        <v>695</v>
      </c>
      <c r="T4" s="439" t="s">
        <v>1069</v>
      </c>
      <c r="V4" s="338" t="s">
        <v>701</v>
      </c>
      <c r="W4" s="439" t="s">
        <v>1072</v>
      </c>
    </row>
    <row r="5" spans="1:23" ht="13.5" customHeight="1">
      <c r="A5" s="481" t="s">
        <v>1127</v>
      </c>
      <c r="B5" s="481" t="s">
        <v>706</v>
      </c>
      <c r="C5" s="481" t="s">
        <v>1134</v>
      </c>
      <c r="D5" s="481" t="s">
        <v>1135</v>
      </c>
      <c r="E5" s="481">
        <v>11638</v>
      </c>
      <c r="F5" s="339"/>
      <c r="G5" s="340">
        <f>IF(ISNUMBER(E5),E5/'Bulk DivVar Analysis'!$C$7,"")</f>
        <v>0.78322901944949186</v>
      </c>
      <c r="H5" s="338" t="str">
        <f>IF(ISNUMBER(E5), IF(G5&gt;'Bulk DivVar Analysis'!$D$9,"Pass","Fail"),"")</f>
        <v>Pass</v>
      </c>
      <c r="I5" s="338" t="str">
        <f t="shared" si="2"/>
        <v>Alpha_6_A4</v>
      </c>
      <c r="J5" s="339"/>
      <c r="K5" s="338" t="s">
        <v>702</v>
      </c>
      <c r="L5" s="338">
        <f t="shared" si="0"/>
        <v>0</v>
      </c>
      <c r="M5" s="338" t="str">
        <f>IF(ISNUMBER($E$2),IF(L5&gt;='Bulk DivVar Analysis'!$P$16,"Yes","No"),"")</f>
        <v>No</v>
      </c>
      <c r="N5" s="338" t="str">
        <f>IF('SC5'' Procedure'!$C$16&lt;&gt;"Enter Here",PartA_Data_Tru!T5,PartA_Data_Tru!S5)</f>
        <v>SC5'</v>
      </c>
      <c r="O5" s="338" t="s">
        <v>696</v>
      </c>
      <c r="P5" s="338" t="str">
        <f>IF('SC5'' Procedure'!$C$16&lt;&gt;"Enter Here",PartA_Data_Tru!W5,PartA_Data_Tru!V5)</f>
        <v>_Alpha_4</v>
      </c>
      <c r="Q5" s="338" t="str">
        <f t="shared" si="1"/>
        <v>SC5'_AS_Alpha_4</v>
      </c>
      <c r="S5" s="338" t="s">
        <v>695</v>
      </c>
      <c r="T5" s="439" t="s">
        <v>1069</v>
      </c>
      <c r="V5" s="338" t="s">
        <v>703</v>
      </c>
      <c r="W5" s="439" t="s">
        <v>1073</v>
      </c>
    </row>
    <row r="6" spans="1:23" ht="13.5" customHeight="1">
      <c r="A6" s="481" t="s">
        <v>1127</v>
      </c>
      <c r="B6" s="481" t="s">
        <v>706</v>
      </c>
      <c r="C6" s="481" t="s">
        <v>1136</v>
      </c>
      <c r="D6" s="481" t="s">
        <v>1137</v>
      </c>
      <c r="E6" s="481">
        <v>17532</v>
      </c>
      <c r="F6" s="339"/>
      <c r="G6" s="340">
        <f>IF(ISNUMBER(E6),E6/'Bulk DivVar Analysis'!$C$7,"")</f>
        <v>1.1798909751665658</v>
      </c>
      <c r="H6" s="338" t="str">
        <f>IF(ISNUMBER(E6), IF(G6&gt;'Bulk DivVar Analysis'!$D$9,"Pass","Fail"),"")</f>
        <v>Pass</v>
      </c>
      <c r="I6" s="338" t="str">
        <f t="shared" si="2"/>
        <v>Alpha_6_A5</v>
      </c>
      <c r="J6" s="339"/>
      <c r="K6" s="338" t="s">
        <v>704</v>
      </c>
      <c r="L6" s="338">
        <f t="shared" si="0"/>
        <v>0</v>
      </c>
      <c r="M6" s="338" t="str">
        <f>IF(ISNUMBER($E$2),IF(L6&gt;='Bulk DivVar Analysis'!$P$16,"Yes","No"),"")</f>
        <v>No</v>
      </c>
      <c r="N6" s="338" t="str">
        <f>IF('SC5'' Procedure'!$C$16&lt;&gt;"Enter Here",PartA_Data_Tru!T6,PartA_Data_Tru!S6)</f>
        <v>SC5'</v>
      </c>
      <c r="O6" s="338" t="s">
        <v>696</v>
      </c>
      <c r="P6" s="338" t="str">
        <f>IF('SC5'' Procedure'!$C$16&lt;&gt;"Enter Here",PartA_Data_Tru!W6,PartA_Data_Tru!V6)</f>
        <v>_Alpha_5</v>
      </c>
      <c r="Q6" s="338" t="str">
        <f t="shared" si="1"/>
        <v>SC5'_AS_Alpha_5</v>
      </c>
      <c r="S6" s="338" t="s">
        <v>695</v>
      </c>
      <c r="T6" s="439" t="s">
        <v>1069</v>
      </c>
      <c r="V6" s="338" t="s">
        <v>705</v>
      </c>
      <c r="W6" s="439" t="s">
        <v>1074</v>
      </c>
    </row>
    <row r="7" spans="1:23" ht="13.5" customHeight="1">
      <c r="A7" s="481" t="s">
        <v>1127</v>
      </c>
      <c r="B7" s="481" t="s">
        <v>706</v>
      </c>
      <c r="C7" s="481" t="s">
        <v>1138</v>
      </c>
      <c r="D7" s="481" t="s">
        <v>1139</v>
      </c>
      <c r="E7" s="481">
        <v>20894</v>
      </c>
      <c r="F7" s="339"/>
      <c r="G7" s="340">
        <f>IF(ISNUMBER(E7),E7/'Bulk DivVar Analysis'!$C$7,"")</f>
        <v>1.4061511541826504</v>
      </c>
      <c r="H7" s="338" t="str">
        <f>IF(ISNUMBER(E7), IF(G7&gt;'Bulk DivVar Analysis'!$D$9,"Pass","Fail"),"")</f>
        <v>Pass</v>
      </c>
      <c r="I7" s="338" t="str">
        <f t="shared" si="2"/>
        <v>Alpha_6_A6</v>
      </c>
      <c r="J7" s="339"/>
      <c r="K7" s="338" t="s">
        <v>706</v>
      </c>
      <c r="L7" s="338">
        <f t="shared" si="0"/>
        <v>1</v>
      </c>
      <c r="M7" s="338" t="str">
        <f>IF(ISNUMBER($E$2),IF(L7&gt;='Bulk DivVar Analysis'!$P$16,"Yes","No"),"")</f>
        <v>No</v>
      </c>
      <c r="N7" s="338" t="str">
        <f>IF('SC5'' Procedure'!$C$16&lt;&gt;"Enter Here",PartA_Data_Tru!T7,PartA_Data_Tru!S7)</f>
        <v>SC5'</v>
      </c>
      <c r="O7" s="338" t="s">
        <v>696</v>
      </c>
      <c r="P7" s="338" t="str">
        <f>IF('SC5'' Procedure'!$C$16&lt;&gt;"Enter Here",PartA_Data_Tru!W7,PartA_Data_Tru!V7)</f>
        <v>_Alpha_6</v>
      </c>
      <c r="Q7" s="338" t="str">
        <f t="shared" si="1"/>
        <v>SC5'_AS_Alpha_6</v>
      </c>
      <c r="S7" s="338" t="s">
        <v>695</v>
      </c>
      <c r="T7" s="439" t="s">
        <v>1069</v>
      </c>
      <c r="V7" s="338" t="s">
        <v>707</v>
      </c>
      <c r="W7" s="439" t="s">
        <v>1075</v>
      </c>
    </row>
    <row r="8" spans="1:23" ht="13.5" customHeight="1">
      <c r="A8" s="481" t="s">
        <v>1127</v>
      </c>
      <c r="B8" s="481" t="s">
        <v>706</v>
      </c>
      <c r="C8" s="481" t="s">
        <v>1140</v>
      </c>
      <c r="D8" s="481" t="s">
        <v>1141</v>
      </c>
      <c r="E8" s="481">
        <v>14743</v>
      </c>
      <c r="F8" s="339"/>
      <c r="G8" s="340">
        <f>IF(ISNUMBER(E8),E8/'Bulk DivVar Analysis'!$C$7,"")</f>
        <v>0.9921932835318662</v>
      </c>
      <c r="H8" s="338" t="str">
        <f>IF(ISNUMBER(E8), IF(G8&gt;'Bulk DivVar Analysis'!$D$9,"Pass","Fail"),"")</f>
        <v>Pass</v>
      </c>
      <c r="I8" s="338" t="str">
        <f t="shared" si="2"/>
        <v>Alpha_6_A7</v>
      </c>
      <c r="J8" s="339"/>
      <c r="K8" s="338" t="s">
        <v>708</v>
      </c>
      <c r="L8" s="338">
        <f t="shared" si="0"/>
        <v>0</v>
      </c>
      <c r="M8" s="338" t="str">
        <f>IF(ISNUMBER($E$2),IF(L8&gt;='Bulk DivVar Analysis'!$P$16,"Yes","No"),"")</f>
        <v>No</v>
      </c>
      <c r="N8" s="338" t="str">
        <f>IF('SC5'' Procedure'!$C$16&lt;&gt;"Enter Here",PartA_Data_Tru!T8,PartA_Data_Tru!S8)</f>
        <v>SC5'</v>
      </c>
      <c r="O8" s="338" t="s">
        <v>696</v>
      </c>
      <c r="P8" s="338" t="str">
        <f>IF('SC5'' Procedure'!$C$16&lt;&gt;"Enter Here",PartA_Data_Tru!W8,PartA_Data_Tru!V8)</f>
        <v>_Alpha_7</v>
      </c>
      <c r="Q8" s="338" t="str">
        <f t="shared" si="1"/>
        <v>SC5'_AS_Alpha_7</v>
      </c>
      <c r="S8" s="338" t="s">
        <v>695</v>
      </c>
      <c r="T8" s="439" t="s">
        <v>1069</v>
      </c>
      <c r="V8" s="338" t="s">
        <v>709</v>
      </c>
      <c r="W8" s="439" t="s">
        <v>1076</v>
      </c>
    </row>
    <row r="9" spans="1:23" ht="13.5" customHeight="1">
      <c r="A9" s="481" t="s">
        <v>1127</v>
      </c>
      <c r="B9" s="481" t="s">
        <v>706</v>
      </c>
      <c r="C9" s="481" t="s">
        <v>1142</v>
      </c>
      <c r="D9" s="481" t="s">
        <v>1143</v>
      </c>
      <c r="E9" s="481">
        <v>18499</v>
      </c>
      <c r="F9" s="339"/>
      <c r="G9" s="340">
        <f>IF(ISNUMBER(E9),E9/'Bulk DivVar Analysis'!$C$7,"")</f>
        <v>1.2449693788276466</v>
      </c>
      <c r="H9" s="338" t="str">
        <f>IF(ISNUMBER(E9), IF(G9&gt;'Bulk DivVar Analysis'!$D$9,"Pass","Fail"),"")</f>
        <v>Pass</v>
      </c>
      <c r="I9" s="338" t="str">
        <f t="shared" si="2"/>
        <v>Alpha_6_A8</v>
      </c>
      <c r="J9" s="339"/>
      <c r="K9" s="338" t="s">
        <v>710</v>
      </c>
      <c r="L9" s="338">
        <f t="shared" si="0"/>
        <v>0</v>
      </c>
      <c r="M9" s="338" t="str">
        <f>IF(ISNUMBER($E$2),IF(L9&gt;='Bulk DivVar Analysis'!$P$16,"Yes","No"),"")</f>
        <v>No</v>
      </c>
      <c r="N9" s="338" t="str">
        <f>IF('SC5'' Procedure'!$C$16&lt;&gt;"Enter Here",PartA_Data_Tru!T9,PartA_Data_Tru!S9)</f>
        <v>SC5'</v>
      </c>
      <c r="O9" s="338" t="s">
        <v>696</v>
      </c>
      <c r="P9" s="338" t="str">
        <f>IF('SC5'' Procedure'!$C$16&lt;&gt;"Enter Here",PartA_Data_Tru!W9,PartA_Data_Tru!V9)</f>
        <v>_Alpha_8</v>
      </c>
      <c r="Q9" s="338" t="str">
        <f t="shared" si="1"/>
        <v>SC5'_AS_Alpha_8</v>
      </c>
      <c r="S9" s="338" t="s">
        <v>695</v>
      </c>
      <c r="T9" s="439" t="s">
        <v>1069</v>
      </c>
      <c r="V9" s="338" t="s">
        <v>711</v>
      </c>
      <c r="W9" s="439" t="s">
        <v>1077</v>
      </c>
    </row>
    <row r="10" spans="1:23" ht="13.5" customHeight="1">
      <c r="A10" s="481" t="s">
        <v>1127</v>
      </c>
      <c r="B10" s="481" t="s">
        <v>706</v>
      </c>
      <c r="C10" s="481" t="s">
        <v>1144</v>
      </c>
      <c r="D10" s="481" t="s">
        <v>1145</v>
      </c>
      <c r="E10" s="481">
        <v>21585</v>
      </c>
      <c r="F10" s="339"/>
      <c r="G10" s="340">
        <f>IF(ISNUMBER(E10),E10/'Bulk DivVar Analysis'!$C$7,"")</f>
        <v>1.4526549565919644</v>
      </c>
      <c r="H10" s="338" t="str">
        <f>IF(ISNUMBER(E10), IF(G10&gt;'Bulk DivVar Analysis'!$D$9,"Pass","Fail"),"")</f>
        <v>Pass</v>
      </c>
      <c r="I10" s="338" t="str">
        <f t="shared" si="2"/>
        <v>Alpha_6_A9</v>
      </c>
      <c r="J10" s="339"/>
      <c r="K10" s="338" t="s">
        <v>712</v>
      </c>
      <c r="L10" s="338">
        <f t="shared" si="0"/>
        <v>0</v>
      </c>
      <c r="M10" s="338" t="str">
        <f>IF(ISNUMBER($E$2),IF(L10&gt;='Bulk DivVar Analysis'!$P$16,"Yes","No"),"")</f>
        <v>No</v>
      </c>
      <c r="N10" s="338" t="str">
        <f>IF('SC5'' Procedure'!$C$16&lt;&gt;"Enter Here",PartA_Data_Tru!T10,PartA_Data_Tru!S10)</f>
        <v>SC5'</v>
      </c>
      <c r="O10" s="338" t="s">
        <v>696</v>
      </c>
      <c r="P10" s="338" t="str">
        <f>IF('SC5'' Procedure'!$C$16&lt;&gt;"Enter Here",PartA_Data_Tru!W10,PartA_Data_Tru!V10)</f>
        <v>_Alpha_9</v>
      </c>
      <c r="Q10" s="338" t="str">
        <f t="shared" si="1"/>
        <v>SC5'_AS_Alpha_9</v>
      </c>
      <c r="S10" s="338" t="s">
        <v>695</v>
      </c>
      <c r="T10" s="439" t="s">
        <v>1069</v>
      </c>
      <c r="V10" s="338" t="s">
        <v>713</v>
      </c>
      <c r="W10" s="439" t="s">
        <v>1078</v>
      </c>
    </row>
    <row r="11" spans="1:23" ht="13.5" customHeight="1">
      <c r="A11" s="481" t="s">
        <v>1127</v>
      </c>
      <c r="B11" s="481" t="s">
        <v>706</v>
      </c>
      <c r="C11" s="481" t="s">
        <v>496</v>
      </c>
      <c r="D11" s="481" t="s">
        <v>1146</v>
      </c>
      <c r="E11" s="481">
        <v>18339</v>
      </c>
      <c r="F11" s="339"/>
      <c r="G11" s="340">
        <f>IF(ISNUMBER(E11),E11/'Bulk DivVar Analysis'!$C$7,"")</f>
        <v>1.2342014940440138</v>
      </c>
      <c r="H11" s="338" t="str">
        <f>IF(ISNUMBER(E11), IF(G11&gt;'Bulk DivVar Analysis'!$D$9,"Pass","Fail"),"")</f>
        <v>Pass</v>
      </c>
      <c r="I11" s="338" t="str">
        <f t="shared" si="2"/>
        <v>Alpha_6_A10</v>
      </c>
      <c r="J11" s="339"/>
      <c r="K11" s="338" t="s">
        <v>714</v>
      </c>
      <c r="L11" s="338">
        <f t="shared" si="0"/>
        <v>0</v>
      </c>
      <c r="M11" s="338" t="str">
        <f>IF(ISNUMBER($E$2),IF(L11&gt;='Bulk DivVar Analysis'!$P$16,"Yes","No"),"")</f>
        <v>No</v>
      </c>
      <c r="N11" s="338" t="str">
        <f>IF('SC5'' Procedure'!$C$16&lt;&gt;"Enter Here",PartA_Data_Tru!T11,PartA_Data_Tru!S11)</f>
        <v>SC5'</v>
      </c>
      <c r="O11" s="338" t="s">
        <v>696</v>
      </c>
      <c r="P11" s="338" t="str">
        <f>IF('SC5'' Procedure'!$C$16&lt;&gt;"Enter Here",PartA_Data_Tru!W11,PartA_Data_Tru!V11)</f>
        <v>_Alpha_10</v>
      </c>
      <c r="Q11" s="338" t="str">
        <f t="shared" si="1"/>
        <v>SC5'_AS_Alpha_10</v>
      </c>
      <c r="S11" s="338" t="s">
        <v>695</v>
      </c>
      <c r="T11" s="439" t="s">
        <v>1069</v>
      </c>
      <c r="V11" s="338" t="s">
        <v>715</v>
      </c>
      <c r="W11" s="439" t="s">
        <v>1079</v>
      </c>
    </row>
    <row r="12" spans="1:23" ht="13.5" customHeight="1">
      <c r="A12" s="481" t="s">
        <v>1127</v>
      </c>
      <c r="B12" s="481" t="s">
        <v>706</v>
      </c>
      <c r="C12" s="481" t="s">
        <v>497</v>
      </c>
      <c r="D12" s="481" t="s">
        <v>1147</v>
      </c>
      <c r="E12" s="481">
        <v>19389</v>
      </c>
      <c r="F12" s="339"/>
      <c r="G12" s="340">
        <f>IF(ISNUMBER(E12),E12/'Bulk DivVar Analysis'!$C$7,"")</f>
        <v>1.304865737936604</v>
      </c>
      <c r="H12" s="338" t="str">
        <f>IF(ISNUMBER(E12), IF(G12&gt;'Bulk DivVar Analysis'!$D$9,"Pass","Fail"),"")</f>
        <v>Pass</v>
      </c>
      <c r="I12" s="338" t="str">
        <f t="shared" si="2"/>
        <v>Alpha_6_A11</v>
      </c>
      <c r="J12" s="339"/>
      <c r="K12" s="338" t="s">
        <v>716</v>
      </c>
      <c r="L12" s="338">
        <f t="shared" si="0"/>
        <v>0</v>
      </c>
      <c r="M12" s="338" t="str">
        <f>IF(ISNUMBER($E$2),IF(L12&gt;='Bulk DivVar Analysis'!$P$16,"Yes","No"),"")</f>
        <v>No</v>
      </c>
      <c r="N12" s="338" t="str">
        <f>IF('SC5'' Procedure'!$C$16&lt;&gt;"Enter Here",PartA_Data_Tru!T12,PartA_Data_Tru!S12)</f>
        <v>SC5'</v>
      </c>
      <c r="O12" s="338" t="s">
        <v>696</v>
      </c>
      <c r="P12" s="338" t="str">
        <f>IF('SC5'' Procedure'!$C$16&lt;&gt;"Enter Here",PartA_Data_Tru!W12,PartA_Data_Tru!V12)</f>
        <v>_Beta_1</v>
      </c>
      <c r="Q12" s="338" t="str">
        <f t="shared" si="1"/>
        <v>SC5'_AS_Beta_1</v>
      </c>
      <c r="S12" s="338" t="s">
        <v>695</v>
      </c>
      <c r="T12" s="439" t="s">
        <v>1069</v>
      </c>
      <c r="V12" s="338" t="s">
        <v>717</v>
      </c>
      <c r="W12" s="439" t="s">
        <v>1080</v>
      </c>
    </row>
    <row r="13" spans="1:23" ht="13.5" customHeight="1">
      <c r="A13" s="481" t="s">
        <v>1127</v>
      </c>
      <c r="B13" s="481" t="s">
        <v>706</v>
      </c>
      <c r="C13" s="481" t="s">
        <v>498</v>
      </c>
      <c r="D13" s="481" t="s">
        <v>1148</v>
      </c>
      <c r="E13" s="481">
        <v>17647</v>
      </c>
      <c r="F13" s="339"/>
      <c r="G13" s="340">
        <f>IF(ISNUMBER(E13),E13/'Bulk DivVar Analysis'!$C$7,"")</f>
        <v>1.1876303923548017</v>
      </c>
      <c r="H13" s="338" t="str">
        <f>IF(ISNUMBER(E13), IF(G13&gt;'Bulk DivVar Analysis'!$D$9,"Pass","Fail"),"")</f>
        <v>Pass</v>
      </c>
      <c r="I13" s="338" t="str">
        <f t="shared" si="2"/>
        <v>Alpha_6_A12</v>
      </c>
      <c r="J13" s="339"/>
      <c r="K13" s="338" t="s">
        <v>718</v>
      </c>
      <c r="L13" s="338">
        <f t="shared" si="0"/>
        <v>0</v>
      </c>
      <c r="M13" s="338" t="str">
        <f>IF(ISNUMBER($E$2),IF(L13&gt;='Bulk DivVar Analysis'!$P$16,"Yes","No"),"")</f>
        <v>No</v>
      </c>
      <c r="N13" s="338" t="str">
        <f>IF('SC5'' Procedure'!$C$16&lt;&gt;"Enter Here",PartA_Data_Tru!T13,PartA_Data_Tru!S13)</f>
        <v>SC5'</v>
      </c>
      <c r="O13" s="338" t="s">
        <v>696</v>
      </c>
      <c r="P13" s="338" t="str">
        <f>IF('SC5'' Procedure'!$C$16&lt;&gt;"Enter Here",PartA_Data_Tru!W13,PartA_Data_Tru!V13)</f>
        <v>_Beta_2</v>
      </c>
      <c r="Q13" s="338" t="str">
        <f t="shared" si="1"/>
        <v>SC5'_AS_Beta_2</v>
      </c>
      <c r="S13" s="338" t="s">
        <v>695</v>
      </c>
      <c r="T13" s="439" t="s">
        <v>1069</v>
      </c>
      <c r="V13" s="338" t="s">
        <v>719</v>
      </c>
      <c r="W13" s="439" t="s">
        <v>1081</v>
      </c>
    </row>
    <row r="14" spans="1:23" ht="13.5" customHeight="1">
      <c r="A14" s="481" t="s">
        <v>1127</v>
      </c>
      <c r="B14" s="481" t="s">
        <v>706</v>
      </c>
      <c r="C14" s="481" t="s">
        <v>1149</v>
      </c>
      <c r="D14" s="481" t="s">
        <v>1150</v>
      </c>
      <c r="E14" s="481">
        <v>19385</v>
      </c>
      <c r="F14" s="339"/>
      <c r="G14" s="340">
        <f>IF(ISNUMBER(E14),E14/'Bulk DivVar Analysis'!$C$7,"")</f>
        <v>1.3045965408170133</v>
      </c>
      <c r="H14" s="338" t="str">
        <f>IF(ISNUMBER(E14), IF(G14&gt;'Bulk DivVar Analysis'!$D$9,"Pass","Fail"),"")</f>
        <v>Pass</v>
      </c>
      <c r="I14" s="338" t="str">
        <f t="shared" si="2"/>
        <v>Alpha_6_B1</v>
      </c>
      <c r="J14" s="339"/>
      <c r="K14" s="338" t="s">
        <v>720</v>
      </c>
      <c r="L14" s="338">
        <f t="shared" si="0"/>
        <v>0</v>
      </c>
      <c r="M14" s="338" t="str">
        <f>IF(ISNUMBER($E$2),IF(L14&gt;='Bulk DivVar Analysis'!$P$16,"Yes","No"),"")</f>
        <v>No</v>
      </c>
      <c r="N14" s="338" t="str">
        <f>IF('SC5'' Procedure'!$C$16&lt;&gt;"Enter Here",PartA_Data_Tru!T14,PartA_Data_Tru!S14)</f>
        <v>SC5'</v>
      </c>
      <c r="O14" s="338" t="s">
        <v>696</v>
      </c>
      <c r="P14" s="338" t="str">
        <f>IF('SC5'' Procedure'!$C$16&lt;&gt;"Enter Here",PartA_Data_Tru!W14,PartA_Data_Tru!V14)</f>
        <v>_Beta_3</v>
      </c>
      <c r="Q14" s="338" t="str">
        <f t="shared" si="1"/>
        <v>SC5'_AS_Beta_3</v>
      </c>
      <c r="S14" s="338" t="s">
        <v>695</v>
      </c>
      <c r="T14" s="439" t="s">
        <v>1069</v>
      </c>
      <c r="V14" s="338" t="s">
        <v>721</v>
      </c>
      <c r="W14" s="439" t="s">
        <v>1082</v>
      </c>
    </row>
    <row r="15" spans="1:23" ht="13.5" customHeight="1">
      <c r="A15" s="481" t="s">
        <v>1127</v>
      </c>
      <c r="B15" s="481" t="s">
        <v>706</v>
      </c>
      <c r="C15" s="481" t="s">
        <v>1151</v>
      </c>
      <c r="D15" s="481" t="s">
        <v>1152</v>
      </c>
      <c r="E15" s="481">
        <v>14480</v>
      </c>
      <c r="F15" s="339"/>
      <c r="G15" s="340">
        <f>IF(ISNUMBER(E15),E15/'Bulk DivVar Analysis'!$C$7,"")</f>
        <v>0.97449357291876981</v>
      </c>
      <c r="H15" s="338" t="str">
        <f>IF(ISNUMBER(E15), IF(G15&gt;'Bulk DivVar Analysis'!$D$9,"Pass","Fail"),"")</f>
        <v>Pass</v>
      </c>
      <c r="I15" s="338" t="str">
        <f t="shared" si="2"/>
        <v>Alpha_6_B2</v>
      </c>
      <c r="J15" s="339"/>
      <c r="K15" s="338" t="s">
        <v>722</v>
      </c>
      <c r="L15" s="338">
        <f t="shared" si="0"/>
        <v>0</v>
      </c>
      <c r="M15" s="338" t="str">
        <f>IF(ISNUMBER($E$2),IF(L15&gt;='Bulk DivVar Analysis'!$P$16,"Yes","No"),"")</f>
        <v>No</v>
      </c>
      <c r="N15" s="338" t="str">
        <f>IF('SC5'' Procedure'!$C$16&lt;&gt;"Enter Here",PartA_Data_Tru!T15,PartA_Data_Tru!S15)</f>
        <v>SC5'</v>
      </c>
      <c r="O15" s="338" t="s">
        <v>696</v>
      </c>
      <c r="P15" s="338" t="str">
        <f>IF('SC5'' Procedure'!$C$16&lt;&gt;"Enter Here",PartA_Data_Tru!W15,PartA_Data_Tru!V15)</f>
        <v>_Beta_4</v>
      </c>
      <c r="Q15" s="338" t="str">
        <f t="shared" si="1"/>
        <v>SC5'_AS_Beta_4</v>
      </c>
      <c r="S15" s="338" t="s">
        <v>695</v>
      </c>
      <c r="T15" s="439" t="s">
        <v>1069</v>
      </c>
      <c r="V15" s="338" t="s">
        <v>723</v>
      </c>
      <c r="W15" s="439" t="s">
        <v>1083</v>
      </c>
    </row>
    <row r="16" spans="1:23" ht="13.5" customHeight="1">
      <c r="A16" s="481" t="s">
        <v>1127</v>
      </c>
      <c r="B16" s="481" t="s">
        <v>706</v>
      </c>
      <c r="C16" s="481" t="s">
        <v>1153</v>
      </c>
      <c r="D16" s="481" t="s">
        <v>1154</v>
      </c>
      <c r="E16" s="481">
        <v>19699</v>
      </c>
      <c r="F16" s="339"/>
      <c r="G16" s="340">
        <f>IF(ISNUMBER(E16),E16/'Bulk DivVar Analysis'!$C$7,"")</f>
        <v>1.3257285147048927</v>
      </c>
      <c r="H16" s="338" t="str">
        <f>IF(ISNUMBER(E16), IF(G16&gt;'Bulk DivVar Analysis'!$D$9,"Pass","Fail"),"")</f>
        <v>Pass</v>
      </c>
      <c r="I16" s="338" t="str">
        <f t="shared" si="2"/>
        <v>Alpha_6_B3</v>
      </c>
      <c r="J16" s="339"/>
      <c r="K16" s="338" t="s">
        <v>724</v>
      </c>
      <c r="L16" s="338">
        <f t="shared" si="0"/>
        <v>0</v>
      </c>
      <c r="M16" s="338" t="str">
        <f>IF(ISNUMBER($E$2),IF(L16&gt;='Bulk DivVar Analysis'!$P$16,"Yes","No"),"")</f>
        <v>No</v>
      </c>
      <c r="N16" s="338" t="str">
        <f>IF('SC5'' Procedure'!$C$16&lt;&gt;"Enter Here",PartA_Data_Tru!T16,PartA_Data_Tru!S16)</f>
        <v>SC5'</v>
      </c>
      <c r="O16" s="338" t="s">
        <v>696</v>
      </c>
      <c r="P16" s="338" t="str">
        <f>IF('SC5'' Procedure'!$C$16&lt;&gt;"Enter Here",PartA_Data_Tru!W16,PartA_Data_Tru!V16)</f>
        <v>_Beta_5</v>
      </c>
      <c r="Q16" s="338" t="str">
        <f t="shared" si="1"/>
        <v>SC5'_AS_Beta_5</v>
      </c>
      <c r="S16" s="338" t="s">
        <v>695</v>
      </c>
      <c r="T16" s="439" t="s">
        <v>1069</v>
      </c>
      <c r="V16" s="338" t="s">
        <v>725</v>
      </c>
      <c r="W16" s="439" t="s">
        <v>1084</v>
      </c>
    </row>
    <row r="17" spans="1:23" ht="13.5" customHeight="1">
      <c r="A17" s="481" t="s">
        <v>1127</v>
      </c>
      <c r="B17" s="481" t="s">
        <v>706</v>
      </c>
      <c r="C17" s="481" t="s">
        <v>1155</v>
      </c>
      <c r="D17" s="481" t="s">
        <v>1156</v>
      </c>
      <c r="E17" s="481">
        <v>18535</v>
      </c>
      <c r="F17" s="339"/>
      <c r="G17" s="340">
        <f>IF(ISNUMBER(E17),E17/'Bulk DivVar Analysis'!$C$7,"")</f>
        <v>1.247392152903964</v>
      </c>
      <c r="H17" s="338" t="str">
        <f>IF(ISNUMBER(E17), IF(G17&gt;'Bulk DivVar Analysis'!$D$9,"Pass","Fail"),"")</f>
        <v>Pass</v>
      </c>
      <c r="I17" s="338" t="str">
        <f t="shared" si="2"/>
        <v>Alpha_6_B4</v>
      </c>
      <c r="J17" s="339"/>
      <c r="K17" s="338" t="s">
        <v>726</v>
      </c>
      <c r="L17" s="338">
        <f t="shared" si="0"/>
        <v>1</v>
      </c>
      <c r="M17" s="338" t="str">
        <f>IF(ISNUMBER($E$2),IF(L17&gt;='Bulk DivVar Analysis'!$P$16,"Yes","No"),"")</f>
        <v>No</v>
      </c>
      <c r="N17" s="338" t="str">
        <f>IF('SC5'' Procedure'!$C$16&lt;&gt;"Enter Here",PartA_Data_Tru!T17,PartA_Data_Tru!S17)</f>
        <v>SC5'</v>
      </c>
      <c r="O17" s="338" t="s">
        <v>696</v>
      </c>
      <c r="P17" s="338" t="str">
        <f>IF('SC5'' Procedure'!$C$16&lt;&gt;"Enter Here",PartA_Data_Tru!W17,PartA_Data_Tru!V17)</f>
        <v>_Beta_6</v>
      </c>
      <c r="Q17" s="338" t="str">
        <f t="shared" si="1"/>
        <v>SC5'_AS_Beta_6</v>
      </c>
      <c r="S17" s="338" t="s">
        <v>695</v>
      </c>
      <c r="T17" s="439" t="s">
        <v>1069</v>
      </c>
      <c r="V17" s="338" t="s">
        <v>727</v>
      </c>
      <c r="W17" s="439" t="s">
        <v>1085</v>
      </c>
    </row>
    <row r="18" spans="1:23" ht="13.5" customHeight="1">
      <c r="A18" s="481" t="s">
        <v>1127</v>
      </c>
      <c r="B18" s="481" t="s">
        <v>706</v>
      </c>
      <c r="C18" s="481" t="s">
        <v>1157</v>
      </c>
      <c r="D18" s="481" t="s">
        <v>1158</v>
      </c>
      <c r="E18" s="481">
        <v>15239</v>
      </c>
      <c r="F18" s="339"/>
      <c r="G18" s="340">
        <f>IF(ISNUMBER(E18),E18/'Bulk DivVar Analysis'!$C$7,"")</f>
        <v>1.025573726361128</v>
      </c>
      <c r="H18" s="338" t="str">
        <f>IF(ISNUMBER(E18), IF(G18&gt;'Bulk DivVar Analysis'!$D$9,"Pass","Fail"),"")</f>
        <v>Pass</v>
      </c>
      <c r="I18" s="338" t="str">
        <f t="shared" si="2"/>
        <v>Alpha_6_B5</v>
      </c>
      <c r="J18" s="339"/>
      <c r="K18" s="338" t="s">
        <v>728</v>
      </c>
      <c r="L18" s="338">
        <f t="shared" si="0"/>
        <v>0</v>
      </c>
      <c r="M18" s="338" t="str">
        <f>IF(ISNUMBER($E$2),IF(L18&gt;='Bulk DivVar Analysis'!$P$16,"Yes","No"),"")</f>
        <v>No</v>
      </c>
      <c r="N18" s="338" t="str">
        <f>IF('SC5'' Procedure'!$C$16&lt;&gt;"Enter Here",PartA_Data_Tru!T18,PartA_Data_Tru!S18)</f>
        <v>SC5'</v>
      </c>
      <c r="O18" s="338" t="s">
        <v>696</v>
      </c>
      <c r="P18" s="338" t="str">
        <f>IF('SC5'' Procedure'!$C$16&lt;&gt;"Enter Here",PartA_Data_Tru!W18,PartA_Data_Tru!V18)</f>
        <v>_Beta_7</v>
      </c>
      <c r="Q18" s="338" t="str">
        <f t="shared" si="1"/>
        <v>SC5'_AS_Beta_7</v>
      </c>
      <c r="S18" s="338" t="s">
        <v>695</v>
      </c>
      <c r="T18" s="439" t="s">
        <v>1069</v>
      </c>
      <c r="V18" s="338" t="s">
        <v>729</v>
      </c>
      <c r="W18" s="439" t="s">
        <v>1086</v>
      </c>
    </row>
    <row r="19" spans="1:23" ht="13.5" customHeight="1">
      <c r="A19" s="481" t="s">
        <v>1127</v>
      </c>
      <c r="B19" s="481" t="s">
        <v>706</v>
      </c>
      <c r="C19" s="481" t="s">
        <v>1159</v>
      </c>
      <c r="D19" s="481" t="s">
        <v>1160</v>
      </c>
      <c r="E19" s="481">
        <v>15524</v>
      </c>
      <c r="F19" s="339"/>
      <c r="G19" s="340">
        <f>IF(ISNUMBER(E19),E19/'Bulk DivVar Analysis'!$C$7,"")</f>
        <v>1.0447540211319739</v>
      </c>
      <c r="H19" s="338" t="str">
        <f>IF(ISNUMBER(E19), IF(G19&gt;'Bulk DivVar Analysis'!$D$9,"Pass","Fail"),"")</f>
        <v>Pass</v>
      </c>
      <c r="I19" s="338" t="str">
        <f t="shared" si="2"/>
        <v>Alpha_6_B6</v>
      </c>
      <c r="J19" s="339"/>
      <c r="K19" s="338" t="s">
        <v>730</v>
      </c>
      <c r="L19" s="338">
        <f t="shared" si="0"/>
        <v>0</v>
      </c>
      <c r="M19" s="338" t="str">
        <f>IF(ISNUMBER($E$2),IF(L19&gt;='Bulk DivVar Analysis'!$P$16,"Yes","No"),"")</f>
        <v>No</v>
      </c>
      <c r="N19" s="338" t="str">
        <f>IF('SC5'' Procedure'!$C$16&lt;&gt;"Enter Here",PartA_Data_Tru!T19,PartA_Data_Tru!S19)</f>
        <v>SC5'</v>
      </c>
      <c r="O19" s="338" t="s">
        <v>696</v>
      </c>
      <c r="P19" s="338" t="str">
        <f>IF('SC5'' Procedure'!$C$16&lt;&gt;"Enter Here",PartA_Data_Tru!W19,PartA_Data_Tru!V19)</f>
        <v>_Beta_8</v>
      </c>
      <c r="Q19" s="338" t="str">
        <f t="shared" si="1"/>
        <v>SC5'_AS_Beta_8</v>
      </c>
      <c r="S19" s="338" t="s">
        <v>695</v>
      </c>
      <c r="T19" s="439" t="s">
        <v>1069</v>
      </c>
      <c r="V19" s="338" t="s">
        <v>731</v>
      </c>
      <c r="W19" s="439" t="s">
        <v>1087</v>
      </c>
    </row>
    <row r="20" spans="1:23" ht="13.5" customHeight="1">
      <c r="A20" s="481" t="s">
        <v>1127</v>
      </c>
      <c r="B20" s="481" t="s">
        <v>706</v>
      </c>
      <c r="C20" s="481" t="s">
        <v>1161</v>
      </c>
      <c r="D20" s="481" t="s">
        <v>1162</v>
      </c>
      <c r="E20" s="481">
        <v>17891</v>
      </c>
      <c r="F20" s="339"/>
      <c r="G20" s="340">
        <f>IF(ISNUMBER(E20),E20/'Bulk DivVar Analysis'!$C$7,"")</f>
        <v>1.2040514166498419</v>
      </c>
      <c r="H20" s="338" t="str">
        <f>IF(ISNUMBER(E20), IF(G20&gt;'Bulk DivVar Analysis'!$D$9,"Pass","Fail"),"")</f>
        <v>Pass</v>
      </c>
      <c r="I20" s="338" t="str">
        <f t="shared" si="2"/>
        <v>Alpha_6_B7</v>
      </c>
      <c r="J20" s="339"/>
      <c r="K20" s="338" t="s">
        <v>732</v>
      </c>
      <c r="L20" s="338">
        <f t="shared" si="0"/>
        <v>0</v>
      </c>
      <c r="M20" s="338" t="str">
        <f>IF(ISNUMBER($E$2),IF(L20&gt;='Bulk DivVar Analysis'!$P$16,"Yes","No"),"")</f>
        <v>No</v>
      </c>
      <c r="N20" s="338" t="str">
        <f>IF('SC5'' Procedure'!$C$16&lt;&gt;"Enter Here",PartA_Data_Tru!T20,PartA_Data_Tru!S20)</f>
        <v>SC5'</v>
      </c>
      <c r="O20" s="338" t="s">
        <v>696</v>
      </c>
      <c r="P20" s="338" t="str">
        <f>IF('SC5'' Procedure'!$C$16&lt;&gt;"Enter Here",PartA_Data_Tru!W20,PartA_Data_Tru!V20)</f>
        <v>_Beta_9</v>
      </c>
      <c r="Q20" s="338" t="str">
        <f t="shared" si="1"/>
        <v>SC5'_AS_Beta_9</v>
      </c>
      <c r="S20" s="338" t="s">
        <v>695</v>
      </c>
      <c r="T20" s="439" t="s">
        <v>1069</v>
      </c>
      <c r="V20" s="338" t="s">
        <v>733</v>
      </c>
      <c r="W20" s="439" t="s">
        <v>1088</v>
      </c>
    </row>
    <row r="21" spans="1:23" ht="13.5" customHeight="1">
      <c r="A21" s="481" t="s">
        <v>1127</v>
      </c>
      <c r="B21" s="481" t="s">
        <v>706</v>
      </c>
      <c r="C21" s="481" t="s">
        <v>1163</v>
      </c>
      <c r="D21" s="481" t="s">
        <v>1164</v>
      </c>
      <c r="E21" s="481">
        <v>20799</v>
      </c>
      <c r="F21" s="339"/>
      <c r="G21" s="340">
        <f>IF(ISNUMBER(E21),E21/'Bulk DivVar Analysis'!$C$7,"")</f>
        <v>1.3997577225923683</v>
      </c>
      <c r="H21" s="338" t="str">
        <f>IF(ISNUMBER(E21), IF(G21&gt;'Bulk DivVar Analysis'!$D$9,"Pass","Fail"),"")</f>
        <v>Pass</v>
      </c>
      <c r="I21" s="338" t="str">
        <f t="shared" si="2"/>
        <v>Alpha_6_B8</v>
      </c>
      <c r="J21" s="339"/>
      <c r="K21" s="338" t="s">
        <v>734</v>
      </c>
      <c r="L21" s="338">
        <f t="shared" si="0"/>
        <v>0</v>
      </c>
      <c r="M21" s="338" t="str">
        <f>IF(ISNUMBER($E$2),IF(L21&gt;='Bulk DivVar Analysis'!$P$16,"Yes","No"),"")</f>
        <v>No</v>
      </c>
      <c r="N21" s="338" t="str">
        <f>IF('SC5'' Procedure'!$C$16&lt;&gt;"Enter Here",PartA_Data_Tru!T21,PartA_Data_Tru!S21)</f>
        <v>SC5'</v>
      </c>
      <c r="O21" s="338" t="s">
        <v>696</v>
      </c>
      <c r="P21" s="338" t="str">
        <f>IF('SC5'' Procedure'!$C$16&lt;&gt;"Enter Here",PartA_Data_Tru!W21,PartA_Data_Tru!V21)</f>
        <v>_Beta_10</v>
      </c>
      <c r="Q21" s="338" t="str">
        <f t="shared" si="1"/>
        <v>SC5'_AS_Beta_10</v>
      </c>
      <c r="S21" s="338" t="s">
        <v>695</v>
      </c>
      <c r="T21" s="439" t="s">
        <v>1069</v>
      </c>
      <c r="V21" s="338" t="s">
        <v>735</v>
      </c>
      <c r="W21" s="439" t="s">
        <v>1089</v>
      </c>
    </row>
    <row r="22" spans="1:23" ht="13.5" customHeight="1">
      <c r="A22" s="481" t="s">
        <v>1127</v>
      </c>
      <c r="B22" s="481" t="s">
        <v>706</v>
      </c>
      <c r="C22" s="481" t="s">
        <v>1165</v>
      </c>
      <c r="D22" s="481" t="s">
        <v>1166</v>
      </c>
      <c r="E22" s="481">
        <v>18598</v>
      </c>
      <c r="F22" s="339"/>
      <c r="G22" s="340">
        <f>IF(ISNUMBER(E22),E22/'Bulk DivVar Analysis'!$C$7,"")</f>
        <v>1.2516320075375194</v>
      </c>
      <c r="H22" s="338" t="str">
        <f>IF(ISNUMBER(E22), IF(G22&gt;'Bulk DivVar Analysis'!$D$9,"Pass","Fail"),"")</f>
        <v>Pass</v>
      </c>
      <c r="I22" s="338" t="str">
        <f t="shared" si="2"/>
        <v>Alpha_6_B9</v>
      </c>
      <c r="J22" s="339"/>
      <c r="K22" s="338" t="s">
        <v>736</v>
      </c>
      <c r="L22" s="338">
        <f t="shared" si="0"/>
        <v>0</v>
      </c>
      <c r="M22" s="338" t="str">
        <f>IF(ISNUMBER($E$2),IF(L22&gt;='Bulk DivVar Analysis'!$P$16,"Yes","No"),"")</f>
        <v>No</v>
      </c>
      <c r="N22" s="338" t="str">
        <f>IF('SC5'' Procedure'!$C$16&lt;&gt;"Enter Here",PartA_Data_Tru!T22,PartA_Data_Tru!S22)</f>
        <v>SC5'</v>
      </c>
      <c r="O22" s="338" t="s">
        <v>696</v>
      </c>
      <c r="P22" s="338" t="str">
        <f>IF('SC5'' Procedure'!$C$16&lt;&gt;"Enter Here",PartA_Data_Tru!W22,PartA_Data_Tru!V22)</f>
        <v>_Delta_1</v>
      </c>
      <c r="Q22" s="338" t="str">
        <f t="shared" si="1"/>
        <v>SC5'_AS_Delta_1</v>
      </c>
      <c r="S22" s="338" t="s">
        <v>695</v>
      </c>
      <c r="T22" s="439" t="s">
        <v>1069</v>
      </c>
      <c r="V22" s="338" t="s">
        <v>737</v>
      </c>
      <c r="W22" s="439" t="s">
        <v>1090</v>
      </c>
    </row>
    <row r="23" spans="1:23" ht="13.5" customHeight="1">
      <c r="A23" s="481" t="s">
        <v>1127</v>
      </c>
      <c r="B23" s="481" t="s">
        <v>706</v>
      </c>
      <c r="C23" s="481" t="s">
        <v>508</v>
      </c>
      <c r="D23" s="481" t="s">
        <v>1167</v>
      </c>
      <c r="E23" s="481">
        <v>14129</v>
      </c>
      <c r="F23" s="339"/>
      <c r="G23" s="340">
        <f>IF(ISNUMBER(E23),E23/'Bulk DivVar Analysis'!$C$7,"")</f>
        <v>0.95087152567467526</v>
      </c>
      <c r="H23" s="338" t="str">
        <f>IF(ISNUMBER(E23), IF(G23&gt;'Bulk DivVar Analysis'!$D$9,"Pass","Fail"),"")</f>
        <v>Pass</v>
      </c>
      <c r="I23" s="338" t="str">
        <f t="shared" si="2"/>
        <v>Alpha_6_B10</v>
      </c>
      <c r="J23" s="339"/>
      <c r="K23" s="338" t="s">
        <v>738</v>
      </c>
      <c r="L23" s="338">
        <f t="shared" si="0"/>
        <v>0</v>
      </c>
      <c r="M23" s="338" t="str">
        <f>IF(ISNUMBER($E$2),IF(L23&gt;='Bulk DivVar Analysis'!$P$16,"Yes","No"),"")</f>
        <v>No</v>
      </c>
      <c r="N23" s="338" t="str">
        <f>IF('SC5'' Procedure'!$C$16&lt;&gt;"Enter Here",PartA_Data_Tru!T23,PartA_Data_Tru!S23)</f>
        <v>SC5'</v>
      </c>
      <c r="O23" s="338" t="s">
        <v>696</v>
      </c>
      <c r="P23" s="338" t="str">
        <f>IF('SC5'' Procedure'!$C$16&lt;&gt;"Enter Here",PartA_Data_Tru!W23,PartA_Data_Tru!V23)</f>
        <v>_Delta_2</v>
      </c>
      <c r="Q23" s="338" t="str">
        <f t="shared" si="1"/>
        <v>SC5'_AS_Delta_2</v>
      </c>
      <c r="S23" s="338" t="s">
        <v>695</v>
      </c>
      <c r="T23" s="439" t="s">
        <v>1069</v>
      </c>
      <c r="V23" s="338" t="s">
        <v>739</v>
      </c>
      <c r="W23" s="439" t="s">
        <v>1091</v>
      </c>
    </row>
    <row r="24" spans="1:23" ht="13.5" customHeight="1">
      <c r="A24" s="481" t="s">
        <v>1127</v>
      </c>
      <c r="B24" s="481" t="s">
        <v>706</v>
      </c>
      <c r="C24" s="481" t="s">
        <v>509</v>
      </c>
      <c r="D24" s="481" t="s">
        <v>1168</v>
      </c>
      <c r="E24" s="481">
        <v>19243</v>
      </c>
      <c r="F24" s="339"/>
      <c r="G24" s="340">
        <f>IF(ISNUMBER(E24),E24/'Bulk DivVar Analysis'!$C$7,"")</f>
        <v>1.2950400430715392</v>
      </c>
      <c r="H24" s="338" t="str">
        <f>IF(ISNUMBER(E24), IF(G24&gt;'Bulk DivVar Analysis'!$D$9,"Pass","Fail"),"")</f>
        <v>Pass</v>
      </c>
      <c r="I24" s="338" t="str">
        <f t="shared" si="2"/>
        <v>Alpha_6_B11</v>
      </c>
      <c r="J24" s="339"/>
      <c r="K24" s="338" t="s">
        <v>740</v>
      </c>
      <c r="L24" s="338">
        <f t="shared" si="0"/>
        <v>0</v>
      </c>
      <c r="M24" s="338" t="str">
        <f>IF(ISNUMBER($E$2),IF(L24&gt;='Bulk DivVar Analysis'!$P$16,"Yes","No"),"")</f>
        <v>No</v>
      </c>
      <c r="N24" s="338" t="str">
        <f>IF('SC5'' Procedure'!$C$16&lt;&gt;"Enter Here",PartA_Data_Tru!T24,PartA_Data_Tru!S24)</f>
        <v>SC5'</v>
      </c>
      <c r="O24" s="338" t="s">
        <v>696</v>
      </c>
      <c r="P24" s="338" t="str">
        <f>IF('SC5'' Procedure'!$C$16&lt;&gt;"Enter Here",PartA_Data_Tru!W24,PartA_Data_Tru!V24)</f>
        <v>_Delta_3</v>
      </c>
      <c r="Q24" s="338" t="str">
        <f t="shared" si="1"/>
        <v>SC5'_AS_Delta_3</v>
      </c>
      <c r="S24" s="338" t="s">
        <v>695</v>
      </c>
      <c r="T24" s="439" t="s">
        <v>1069</v>
      </c>
      <c r="V24" s="338" t="s">
        <v>741</v>
      </c>
      <c r="W24" s="439" t="s">
        <v>1092</v>
      </c>
    </row>
    <row r="25" spans="1:23" ht="13.5" customHeight="1">
      <c r="A25" s="481" t="s">
        <v>1127</v>
      </c>
      <c r="B25" s="481" t="s">
        <v>706</v>
      </c>
      <c r="C25" s="481" t="s">
        <v>510</v>
      </c>
      <c r="D25" s="481" t="s">
        <v>1169</v>
      </c>
      <c r="E25" s="481">
        <v>20952</v>
      </c>
      <c r="F25" s="339"/>
      <c r="G25" s="340">
        <f>IF(ISNUMBER(E25),E25/'Bulk DivVar Analysis'!$C$7,"")</f>
        <v>1.4100545124167172</v>
      </c>
      <c r="H25" s="338" t="str">
        <f>IF(ISNUMBER(E25), IF(G25&gt;'Bulk DivVar Analysis'!$D$9,"Pass","Fail"),"")</f>
        <v>Pass</v>
      </c>
      <c r="I25" s="338" t="str">
        <f t="shared" si="2"/>
        <v>Alpha_6_B12</v>
      </c>
      <c r="J25" s="339"/>
      <c r="K25" s="338" t="s">
        <v>742</v>
      </c>
      <c r="L25" s="338">
        <f t="shared" si="0"/>
        <v>0</v>
      </c>
      <c r="M25" s="338" t="str">
        <f>IF(ISNUMBER($E$2),IF(L25&gt;='Bulk DivVar Analysis'!$P$16,"Yes","No"),"")</f>
        <v>No</v>
      </c>
      <c r="N25" s="338" t="str">
        <f>IF('SC5'' Procedure'!$C$16&lt;&gt;"Enter Here",PartA_Data_Tru!T25,PartA_Data_Tru!S25)</f>
        <v>SC5'</v>
      </c>
      <c r="O25" s="338" t="s">
        <v>696</v>
      </c>
      <c r="P25" s="338" t="str">
        <f>IF('SC5'' Procedure'!$C$16&lt;&gt;"Enter Here",PartA_Data_Tru!W25,PartA_Data_Tru!V25)</f>
        <v>_Delta_4</v>
      </c>
      <c r="Q25" s="338" t="str">
        <f t="shared" si="1"/>
        <v>SC5'_AS_Delta_4</v>
      </c>
      <c r="S25" s="338" t="s">
        <v>695</v>
      </c>
      <c r="T25" s="439" t="s">
        <v>1069</v>
      </c>
      <c r="V25" s="338" t="s">
        <v>743</v>
      </c>
      <c r="W25" s="439" t="s">
        <v>1093</v>
      </c>
    </row>
    <row r="26" spans="1:23" ht="13.5" customHeight="1">
      <c r="A26" s="481" t="s">
        <v>1127</v>
      </c>
      <c r="B26" s="481" t="s">
        <v>706</v>
      </c>
      <c r="C26" s="481" t="s">
        <v>1170</v>
      </c>
      <c r="D26" s="481" t="s">
        <v>1171</v>
      </c>
      <c r="E26" s="481">
        <v>21717</v>
      </c>
      <c r="F26" s="339"/>
      <c r="G26" s="340">
        <f>IF(ISNUMBER(E26),E26/'Bulk DivVar Analysis'!$C$7,"")</f>
        <v>1.4615384615384615</v>
      </c>
      <c r="H26" s="338" t="str">
        <f>IF(ISNUMBER(E26), IF(G26&gt;'Bulk DivVar Analysis'!$D$9,"Pass","Fail"),"")</f>
        <v>Pass</v>
      </c>
      <c r="I26" s="338" t="str">
        <f t="shared" si="2"/>
        <v>Alpha_6_C1</v>
      </c>
      <c r="J26" s="339"/>
      <c r="K26" s="338" t="s">
        <v>744</v>
      </c>
      <c r="L26" s="338">
        <f t="shared" si="0"/>
        <v>0</v>
      </c>
      <c r="M26" s="338" t="str">
        <f>IF(ISNUMBER($E$2),IF(L26&gt;='Bulk DivVar Analysis'!$P$16,"Yes","No"),"")</f>
        <v>No</v>
      </c>
      <c r="N26" s="338" t="str">
        <f>IF('SC5'' Procedure'!$C$16&lt;&gt;"Enter Here",PartA_Data_Tru!T26,PartA_Data_Tru!S26)</f>
        <v>SC5'</v>
      </c>
      <c r="O26" s="338" t="s">
        <v>696</v>
      </c>
      <c r="P26" s="338" t="str">
        <f>IF('SC5'' Procedure'!$C$16&lt;&gt;"Enter Here",PartA_Data_Tru!W26,PartA_Data_Tru!V26)</f>
        <v>_Delta_5</v>
      </c>
      <c r="Q26" s="338" t="str">
        <f t="shared" si="1"/>
        <v>SC5'_AS_Delta_5</v>
      </c>
      <c r="S26" s="338" t="s">
        <v>695</v>
      </c>
      <c r="T26" s="439" t="s">
        <v>1069</v>
      </c>
      <c r="V26" s="338" t="s">
        <v>745</v>
      </c>
      <c r="W26" s="439" t="s">
        <v>1094</v>
      </c>
    </row>
    <row r="27" spans="1:23" ht="13.5" customHeight="1">
      <c r="A27" s="481" t="s">
        <v>1127</v>
      </c>
      <c r="B27" s="481" t="s">
        <v>706</v>
      </c>
      <c r="C27" s="481" t="s">
        <v>1172</v>
      </c>
      <c r="D27" s="481" t="s">
        <v>1173</v>
      </c>
      <c r="E27" s="481">
        <v>14245</v>
      </c>
      <c r="F27" s="339"/>
      <c r="G27" s="340">
        <f>IF(ISNUMBER(E27),E27/'Bulk DivVar Analysis'!$C$7,"")</f>
        <v>0.95867824214280906</v>
      </c>
      <c r="H27" s="338" t="str">
        <f>IF(ISNUMBER(E27), IF(G27&gt;'Bulk DivVar Analysis'!$D$9,"Pass","Fail"),"")</f>
        <v>Pass</v>
      </c>
      <c r="I27" s="338" t="str">
        <f t="shared" si="2"/>
        <v>Alpha_6_C2</v>
      </c>
      <c r="J27" s="339"/>
      <c r="K27" s="338" t="s">
        <v>746</v>
      </c>
      <c r="L27" s="338">
        <f t="shared" si="0"/>
        <v>1</v>
      </c>
      <c r="M27" s="338" t="str">
        <f>IF(ISNUMBER($E$2),IF(L27&gt;='Bulk DivVar Analysis'!$P$16,"Yes","No"),"")</f>
        <v>No</v>
      </c>
      <c r="N27" s="338" t="str">
        <f>IF('SC5'' Procedure'!$C$16&lt;&gt;"Enter Here",PartA_Data_Tru!T27,PartA_Data_Tru!S27)</f>
        <v>SC5'</v>
      </c>
      <c r="O27" s="338" t="s">
        <v>696</v>
      </c>
      <c r="P27" s="338" t="str">
        <f>IF('SC5'' Procedure'!$C$16&lt;&gt;"Enter Here",PartA_Data_Tru!W27,PartA_Data_Tru!V27)</f>
        <v>_Delta_6</v>
      </c>
      <c r="Q27" s="338" t="str">
        <f t="shared" si="1"/>
        <v>SC5'_AS_Delta_6</v>
      </c>
      <c r="S27" s="338" t="s">
        <v>695</v>
      </c>
      <c r="T27" s="439" t="s">
        <v>1069</v>
      </c>
      <c r="V27" s="338" t="s">
        <v>747</v>
      </c>
      <c r="W27" s="439" t="s">
        <v>1095</v>
      </c>
    </row>
    <row r="28" spans="1:23" ht="13.5" customHeight="1">
      <c r="A28" s="481" t="s">
        <v>1127</v>
      </c>
      <c r="B28" s="481" t="s">
        <v>706</v>
      </c>
      <c r="C28" s="481" t="s">
        <v>1174</v>
      </c>
      <c r="D28" s="481" t="s">
        <v>1175</v>
      </c>
      <c r="E28" s="481">
        <v>17011</v>
      </c>
      <c r="F28" s="339"/>
      <c r="G28" s="340">
        <f>IF(ISNUMBER(E28),E28/'Bulk DivVar Analysis'!$C$7,"")</f>
        <v>1.1448280503398613</v>
      </c>
      <c r="H28" s="338" t="str">
        <f>IF(ISNUMBER(E28), IF(G28&gt;'Bulk DivVar Analysis'!$D$9,"Pass","Fail"),"")</f>
        <v>Pass</v>
      </c>
      <c r="I28" s="338" t="str">
        <f t="shared" si="2"/>
        <v>Alpha_6_C3</v>
      </c>
      <c r="J28" s="339"/>
      <c r="K28" s="338" t="s">
        <v>748</v>
      </c>
      <c r="L28" s="338">
        <f t="shared" si="0"/>
        <v>0</v>
      </c>
      <c r="M28" s="338" t="str">
        <f>IF(ISNUMBER($E$2),IF(L28&gt;='Bulk DivVar Analysis'!$P$16,"Yes","No"),"")</f>
        <v>No</v>
      </c>
      <c r="N28" s="338" t="str">
        <f>IF('SC5'' Procedure'!$C$16&lt;&gt;"Enter Here",PartA_Data_Tru!T28,PartA_Data_Tru!S28)</f>
        <v>SC5'</v>
      </c>
      <c r="O28" s="338" t="s">
        <v>696</v>
      </c>
      <c r="P28" s="338" t="str">
        <f>IF('SC5'' Procedure'!$C$16&lt;&gt;"Enter Here",PartA_Data_Tru!W28,PartA_Data_Tru!V28)</f>
        <v>_Delta_7</v>
      </c>
      <c r="Q28" s="338" t="str">
        <f t="shared" si="1"/>
        <v>SC5'_AS_Delta_7</v>
      </c>
      <c r="S28" s="338" t="s">
        <v>695</v>
      </c>
      <c r="T28" s="439" t="s">
        <v>1069</v>
      </c>
      <c r="V28" s="338" t="s">
        <v>749</v>
      </c>
      <c r="W28" s="439" t="s">
        <v>1096</v>
      </c>
    </row>
    <row r="29" spans="1:23" ht="13.5" customHeight="1">
      <c r="A29" s="481" t="s">
        <v>1127</v>
      </c>
      <c r="B29" s="481" t="s">
        <v>706</v>
      </c>
      <c r="C29" s="481" t="s">
        <v>1176</v>
      </c>
      <c r="D29" s="481" t="s">
        <v>1177</v>
      </c>
      <c r="E29" s="481">
        <v>20624</v>
      </c>
      <c r="F29" s="339"/>
      <c r="G29" s="340">
        <f>IF(ISNUMBER(E29),E29/'Bulk DivVar Analysis'!$C$7,"")</f>
        <v>1.38798034861027</v>
      </c>
      <c r="H29" s="338" t="str">
        <f>IF(ISNUMBER(E29), IF(G29&gt;'Bulk DivVar Analysis'!$D$9,"Pass","Fail"),"")</f>
        <v>Pass</v>
      </c>
      <c r="I29" s="338" t="str">
        <f t="shared" si="2"/>
        <v>Alpha_6_C4</v>
      </c>
      <c r="J29" s="339"/>
      <c r="K29" s="338" t="s">
        <v>750</v>
      </c>
      <c r="L29" s="338">
        <f t="shared" si="0"/>
        <v>0</v>
      </c>
      <c r="M29" s="338" t="str">
        <f>IF(ISNUMBER($E$2),IF(L29&gt;='Bulk DivVar Analysis'!$P$16,"Yes","No"),"")</f>
        <v>No</v>
      </c>
      <c r="N29" s="338" t="str">
        <f>IF('SC5'' Procedure'!$C$16&lt;&gt;"Enter Here",PartA_Data_Tru!T29,PartA_Data_Tru!S29)</f>
        <v>SC5'</v>
      </c>
      <c r="O29" s="338" t="s">
        <v>696</v>
      </c>
      <c r="P29" s="338" t="str">
        <f>IF('SC5'' Procedure'!$C$16&lt;&gt;"Enter Here",PartA_Data_Tru!W29,PartA_Data_Tru!V29)</f>
        <v>_Delta_8</v>
      </c>
      <c r="Q29" s="338" t="str">
        <f t="shared" si="1"/>
        <v>SC5'_AS_Delta_8</v>
      </c>
      <c r="S29" s="338" t="s">
        <v>695</v>
      </c>
      <c r="T29" s="439" t="s">
        <v>1069</v>
      </c>
      <c r="V29" s="338" t="s">
        <v>751</v>
      </c>
      <c r="W29" s="439" t="s">
        <v>1097</v>
      </c>
    </row>
    <row r="30" spans="1:23" ht="13.5" customHeight="1">
      <c r="A30" s="481" t="s">
        <v>1127</v>
      </c>
      <c r="B30" s="481" t="s">
        <v>706</v>
      </c>
      <c r="C30" s="481" t="s">
        <v>1178</v>
      </c>
      <c r="D30" s="481" t="s">
        <v>1179</v>
      </c>
      <c r="E30" s="481">
        <v>17423</v>
      </c>
      <c r="F30" s="339"/>
      <c r="G30" s="340">
        <f>IF(ISNUMBER(E30),E30/'Bulk DivVar Analysis'!$C$7,"")</f>
        <v>1.1725553536577158</v>
      </c>
      <c r="H30" s="338" t="str">
        <f>IF(ISNUMBER(E30), IF(G30&gt;'Bulk DivVar Analysis'!$D$9,"Pass","Fail"),"")</f>
        <v>Pass</v>
      </c>
      <c r="I30" s="338" t="str">
        <f t="shared" si="2"/>
        <v>Alpha_6_C5</v>
      </c>
      <c r="J30" s="339"/>
      <c r="K30" s="338" t="s">
        <v>752</v>
      </c>
      <c r="L30" s="338">
        <f t="shared" si="0"/>
        <v>0</v>
      </c>
      <c r="M30" s="338" t="str">
        <f>IF(ISNUMBER($E$2),IF(L30&gt;='Bulk DivVar Analysis'!$P$16,"Yes","No"),"")</f>
        <v>No</v>
      </c>
      <c r="N30" s="338" t="str">
        <f>IF('SC5'' Procedure'!$C$16&lt;&gt;"Enter Here",PartA_Data_Tru!T30,PartA_Data_Tru!S30)</f>
        <v>SC5'</v>
      </c>
      <c r="O30" s="338" t="s">
        <v>696</v>
      </c>
      <c r="P30" s="338" t="str">
        <f>IF('SC5'' Procedure'!$C$16&lt;&gt;"Enter Here",PartA_Data_Tru!W30,PartA_Data_Tru!V30)</f>
        <v>_Delta_9</v>
      </c>
      <c r="Q30" s="338" t="str">
        <f t="shared" si="1"/>
        <v>SC5'_AS_Delta_9</v>
      </c>
      <c r="S30" s="338" t="s">
        <v>695</v>
      </c>
      <c r="T30" s="439" t="s">
        <v>1069</v>
      </c>
      <c r="V30" s="338" t="s">
        <v>753</v>
      </c>
      <c r="W30" s="439" t="s">
        <v>1098</v>
      </c>
    </row>
    <row r="31" spans="1:23" ht="13.5" customHeight="1">
      <c r="A31" s="481" t="s">
        <v>1127</v>
      </c>
      <c r="B31" s="481" t="s">
        <v>706</v>
      </c>
      <c r="C31" s="481" t="s">
        <v>1180</v>
      </c>
      <c r="D31" s="481" t="s">
        <v>1181</v>
      </c>
      <c r="E31" s="481">
        <v>16632</v>
      </c>
      <c r="F31" s="339"/>
      <c r="G31" s="340">
        <f>IF(ISNUMBER(E31),E31/'Bulk DivVar Analysis'!$C$7,"")</f>
        <v>1.1193216232586312</v>
      </c>
      <c r="H31" s="338" t="str">
        <f>IF(ISNUMBER(E31), IF(G31&gt;'Bulk DivVar Analysis'!$D$9,"Pass","Fail"),"")</f>
        <v>Pass</v>
      </c>
      <c r="I31" s="338" t="str">
        <f t="shared" si="2"/>
        <v>Alpha_6_C6</v>
      </c>
      <c r="J31" s="339"/>
      <c r="K31" s="338" t="s">
        <v>754</v>
      </c>
      <c r="L31" s="338">
        <f t="shared" si="0"/>
        <v>0</v>
      </c>
      <c r="M31" s="338" t="str">
        <f>IF(ISNUMBER($E$2),IF(L31&gt;='Bulk DivVar Analysis'!$P$16,"Yes","No"),"")</f>
        <v>No</v>
      </c>
      <c r="N31" s="338" t="str">
        <f>IF('SC5'' Procedure'!$C$16&lt;&gt;"Enter Here",PartA_Data_Tru!T31,PartA_Data_Tru!S31)</f>
        <v>SC5'</v>
      </c>
      <c r="O31" s="338" t="s">
        <v>696</v>
      </c>
      <c r="P31" s="338" t="str">
        <f>IF('SC5'' Procedure'!$C$16&lt;&gt;"Enter Here",PartA_Data_Tru!W31,PartA_Data_Tru!V31)</f>
        <v>_Delta_10</v>
      </c>
      <c r="Q31" s="338" t="str">
        <f t="shared" si="1"/>
        <v>SC5'_AS_Delta_10</v>
      </c>
      <c r="S31" s="338" t="s">
        <v>695</v>
      </c>
      <c r="T31" s="439" t="s">
        <v>1069</v>
      </c>
      <c r="V31" s="338" t="s">
        <v>755</v>
      </c>
      <c r="W31" s="439" t="s">
        <v>1099</v>
      </c>
    </row>
    <row r="32" spans="1:23" ht="13.5" customHeight="1">
      <c r="A32" s="481" t="s">
        <v>1127</v>
      </c>
      <c r="B32" s="481" t="s">
        <v>706</v>
      </c>
      <c r="C32" s="481" t="s">
        <v>1182</v>
      </c>
      <c r="D32" s="481" t="s">
        <v>1183</v>
      </c>
      <c r="E32" s="481">
        <v>18078</v>
      </c>
      <c r="F32" s="339"/>
      <c r="G32" s="340">
        <f>IF(ISNUMBER(E32),E32/'Bulk DivVar Analysis'!$C$7,"")</f>
        <v>1.2166363819907127</v>
      </c>
      <c r="H32" s="338" t="str">
        <f>IF(ISNUMBER(E32), IF(G32&gt;'Bulk DivVar Analysis'!$D$9,"Pass","Fail"),"")</f>
        <v>Pass</v>
      </c>
      <c r="I32" s="338" t="str">
        <f t="shared" si="2"/>
        <v>Alpha_6_C7</v>
      </c>
      <c r="J32" s="339"/>
      <c r="K32" s="338" t="s">
        <v>756</v>
      </c>
      <c r="L32" s="338">
        <f t="shared" si="0"/>
        <v>0</v>
      </c>
      <c r="M32" s="338" t="str">
        <f>IF(ISNUMBER($E$2),IF(L32&gt;='Bulk DivVar Analysis'!$P$16,"Yes","No"),"")</f>
        <v>No</v>
      </c>
      <c r="N32" s="338" t="str">
        <f>IF('SC5'' Procedure'!$C$16&lt;&gt;"Enter Here",PartA_Data_Tru!T32,PartA_Data_Tru!S32)</f>
        <v>SC5'</v>
      </c>
      <c r="O32" s="338" t="s">
        <v>696</v>
      </c>
      <c r="P32" s="338" t="str">
        <f>IF('SC5'' Procedure'!$C$16&lt;&gt;"Enter Here",PartA_Data_Tru!W32,PartA_Data_Tru!V32)</f>
        <v>_Gamma_1</v>
      </c>
      <c r="Q32" s="338" t="str">
        <f t="shared" si="1"/>
        <v>SC5'_AS_Gamma_1</v>
      </c>
      <c r="S32" s="338" t="s">
        <v>695</v>
      </c>
      <c r="T32" s="439" t="s">
        <v>1069</v>
      </c>
      <c r="V32" s="338" t="s">
        <v>757</v>
      </c>
      <c r="W32" s="439" t="s">
        <v>1100</v>
      </c>
    </row>
    <row r="33" spans="1:23" ht="13.5" customHeight="1">
      <c r="A33" s="481" t="s">
        <v>1127</v>
      </c>
      <c r="B33" s="481" t="s">
        <v>706</v>
      </c>
      <c r="C33" s="481" t="s">
        <v>1184</v>
      </c>
      <c r="D33" s="481" t="s">
        <v>1185</v>
      </c>
      <c r="E33" s="481">
        <v>15444</v>
      </c>
      <c r="F33" s="339"/>
      <c r="G33" s="340">
        <f>IF(ISNUMBER(E33),E33/'Bulk DivVar Analysis'!$C$7,"")</f>
        <v>1.0393700787401574</v>
      </c>
      <c r="H33" s="338" t="str">
        <f>IF(ISNUMBER(E33), IF(G33&gt;'Bulk DivVar Analysis'!$D$9,"Pass","Fail"),"")</f>
        <v>Pass</v>
      </c>
      <c r="I33" s="338" t="str">
        <f t="shared" si="2"/>
        <v>Alpha_6_C8</v>
      </c>
      <c r="J33" s="339"/>
      <c r="K33" s="338" t="s">
        <v>758</v>
      </c>
      <c r="L33" s="338">
        <f t="shared" si="0"/>
        <v>0</v>
      </c>
      <c r="M33" s="338" t="str">
        <f>IF(ISNUMBER($E$2),IF(L33&gt;='Bulk DivVar Analysis'!$P$16,"Yes","No"),"")</f>
        <v>No</v>
      </c>
      <c r="N33" s="338" t="str">
        <f>IF('SC5'' Procedure'!$C$16&lt;&gt;"Enter Here",PartA_Data_Tru!T33,PartA_Data_Tru!S33)</f>
        <v>SC5'</v>
      </c>
      <c r="O33" s="338" t="s">
        <v>696</v>
      </c>
      <c r="P33" s="338" t="str">
        <f>IF('SC5'' Procedure'!$C$16&lt;&gt;"Enter Here",PartA_Data_Tru!W33,PartA_Data_Tru!V33)</f>
        <v>_Gamma_2</v>
      </c>
      <c r="Q33" s="338" t="str">
        <f t="shared" si="1"/>
        <v>SC5'_AS_Gamma_2</v>
      </c>
      <c r="S33" s="338" t="s">
        <v>695</v>
      </c>
      <c r="T33" s="439" t="s">
        <v>1069</v>
      </c>
      <c r="V33" s="338" t="s">
        <v>759</v>
      </c>
      <c r="W33" s="439" t="s">
        <v>1101</v>
      </c>
    </row>
    <row r="34" spans="1:23" ht="13.5" customHeight="1">
      <c r="A34" s="481" t="s">
        <v>1127</v>
      </c>
      <c r="B34" s="481" t="s">
        <v>706</v>
      </c>
      <c r="C34" s="481" t="s">
        <v>1186</v>
      </c>
      <c r="D34" s="481" t="s">
        <v>1187</v>
      </c>
      <c r="E34" s="481">
        <v>19952</v>
      </c>
      <c r="F34" s="339"/>
      <c r="G34" s="340">
        <f>IF(ISNUMBER(E34),E34/'Bulk DivVar Analysis'!$C$7,"")</f>
        <v>1.342755232519012</v>
      </c>
      <c r="H34" s="338" t="str">
        <f>IF(ISNUMBER(E34), IF(G34&gt;'Bulk DivVar Analysis'!$D$9,"Pass","Fail"),"")</f>
        <v>Pass</v>
      </c>
      <c r="I34" s="338" t="str">
        <f t="shared" si="2"/>
        <v>Alpha_6_C9</v>
      </c>
      <c r="J34" s="339"/>
      <c r="K34" s="338" t="s">
        <v>760</v>
      </c>
      <c r="L34" s="338">
        <f t="shared" si="0"/>
        <v>0</v>
      </c>
      <c r="M34" s="338" t="str">
        <f>IF(ISNUMBER($E$2),IF(L34&gt;='Bulk DivVar Analysis'!$P$16,"Yes","No"),"")</f>
        <v>No</v>
      </c>
      <c r="N34" s="338" t="str">
        <f>IF('SC5'' Procedure'!$C$16&lt;&gt;"Enter Here",PartA_Data_Tru!T34,PartA_Data_Tru!S34)</f>
        <v>SC5'</v>
      </c>
      <c r="O34" s="338" t="s">
        <v>696</v>
      </c>
      <c r="P34" s="338" t="str">
        <f>IF('SC5'' Procedure'!$C$16&lt;&gt;"Enter Here",PartA_Data_Tru!W34,PartA_Data_Tru!V34)</f>
        <v>_Gamma_3</v>
      </c>
      <c r="Q34" s="338" t="str">
        <f t="shared" si="1"/>
        <v>SC5'_AS_Gamma_3</v>
      </c>
      <c r="S34" s="338" t="s">
        <v>695</v>
      </c>
      <c r="T34" s="439" t="s">
        <v>1069</v>
      </c>
      <c r="V34" s="338" t="s">
        <v>761</v>
      </c>
      <c r="W34" s="439" t="s">
        <v>1102</v>
      </c>
    </row>
    <row r="35" spans="1:23" ht="13.5" customHeight="1">
      <c r="A35" s="481" t="s">
        <v>1127</v>
      </c>
      <c r="B35" s="481" t="s">
        <v>706</v>
      </c>
      <c r="C35" s="481" t="s">
        <v>520</v>
      </c>
      <c r="D35" s="481" t="s">
        <v>1188</v>
      </c>
      <c r="E35" s="481">
        <v>17293</v>
      </c>
      <c r="F35" s="339"/>
      <c r="G35" s="340">
        <f>IF(ISNUMBER(E35),E35/'Bulk DivVar Analysis'!$C$7,"")</f>
        <v>1.1638064472710141</v>
      </c>
      <c r="H35" s="338" t="str">
        <f>IF(ISNUMBER(E35), IF(G35&gt;'Bulk DivVar Analysis'!$D$9,"Pass","Fail"),"")</f>
        <v>Pass</v>
      </c>
      <c r="I35" s="338" t="str">
        <f t="shared" si="2"/>
        <v>Alpha_6_C10</v>
      </c>
      <c r="J35" s="339"/>
      <c r="K35" s="338" t="s">
        <v>762</v>
      </c>
      <c r="L35" s="338">
        <f t="shared" si="0"/>
        <v>0</v>
      </c>
      <c r="M35" s="338" t="str">
        <f>IF(ISNUMBER($E$2),IF(L35&gt;='Bulk DivVar Analysis'!$P$16,"Yes","No"),"")</f>
        <v>No</v>
      </c>
      <c r="N35" s="338" t="str">
        <f>IF('SC5'' Procedure'!$C$16&lt;&gt;"Enter Here",PartA_Data_Tru!T35,PartA_Data_Tru!S35)</f>
        <v>SC5'</v>
      </c>
      <c r="O35" s="338" t="s">
        <v>696</v>
      </c>
      <c r="P35" s="338" t="str">
        <f>IF('SC5'' Procedure'!$C$16&lt;&gt;"Enter Here",PartA_Data_Tru!W35,PartA_Data_Tru!V35)</f>
        <v>_Gamma_4</v>
      </c>
      <c r="Q35" s="338" t="str">
        <f t="shared" si="1"/>
        <v>SC5'_AS_Gamma_4</v>
      </c>
      <c r="S35" s="338" t="s">
        <v>695</v>
      </c>
      <c r="T35" s="439" t="s">
        <v>1069</v>
      </c>
      <c r="V35" s="338" t="s">
        <v>763</v>
      </c>
      <c r="W35" s="439" t="s">
        <v>1103</v>
      </c>
    </row>
    <row r="36" spans="1:23" ht="13.5" customHeight="1">
      <c r="A36" s="481" t="s">
        <v>1127</v>
      </c>
      <c r="B36" s="481" t="s">
        <v>706</v>
      </c>
      <c r="C36" s="481" t="s">
        <v>521</v>
      </c>
      <c r="D36" s="481" t="s">
        <v>1189</v>
      </c>
      <c r="E36" s="481">
        <v>15431</v>
      </c>
      <c r="F36" s="339"/>
      <c r="G36" s="340">
        <f>IF(ISNUMBER(E36),E36/'Bulk DivVar Analysis'!$C$7,"")</f>
        <v>1.0384951881014872</v>
      </c>
      <c r="H36" s="338" t="str">
        <f>IF(ISNUMBER(E36), IF(G36&gt;'Bulk DivVar Analysis'!$D$9,"Pass","Fail"),"")</f>
        <v>Pass</v>
      </c>
      <c r="I36" s="338" t="str">
        <f t="shared" si="2"/>
        <v>Alpha_6_C11</v>
      </c>
      <c r="J36" s="339"/>
      <c r="K36" s="338" t="s">
        <v>764</v>
      </c>
      <c r="L36" s="338">
        <f t="shared" si="0"/>
        <v>0</v>
      </c>
      <c r="M36" s="338" t="str">
        <f>IF(ISNUMBER($E$2),IF(L36&gt;='Bulk DivVar Analysis'!$P$16,"Yes","No"),"")</f>
        <v>No</v>
      </c>
      <c r="N36" s="338" t="str">
        <f>IF('SC5'' Procedure'!$C$16&lt;&gt;"Enter Here",PartA_Data_Tru!T36,PartA_Data_Tru!S36)</f>
        <v>SC5'</v>
      </c>
      <c r="O36" s="338" t="s">
        <v>696</v>
      </c>
      <c r="P36" s="338" t="str">
        <f>IF('SC5'' Procedure'!$C$16&lt;&gt;"Enter Here",PartA_Data_Tru!W36,PartA_Data_Tru!V36)</f>
        <v>_Gamma_5</v>
      </c>
      <c r="Q36" s="338" t="str">
        <f t="shared" si="1"/>
        <v>SC5'_AS_Gamma_5</v>
      </c>
      <c r="S36" s="338" t="s">
        <v>695</v>
      </c>
      <c r="T36" s="439" t="s">
        <v>1069</v>
      </c>
      <c r="V36" s="338" t="s">
        <v>765</v>
      </c>
      <c r="W36" s="439" t="s">
        <v>1104</v>
      </c>
    </row>
    <row r="37" spans="1:23" ht="13.5" customHeight="1">
      <c r="A37" s="481" t="s">
        <v>1127</v>
      </c>
      <c r="B37" s="481" t="s">
        <v>706</v>
      </c>
      <c r="C37" s="481" t="s">
        <v>522</v>
      </c>
      <c r="D37" s="481" t="s">
        <v>1190</v>
      </c>
      <c r="E37" s="481">
        <v>19696</v>
      </c>
      <c r="F37" s="339"/>
      <c r="G37" s="340">
        <f>IF(ISNUMBER(E37),E37/'Bulk DivVar Analysis'!$C$7,"")</f>
        <v>1.3255266168651996</v>
      </c>
      <c r="H37" s="338" t="str">
        <f>IF(ISNUMBER(E37), IF(G37&gt;'Bulk DivVar Analysis'!$D$9,"Pass","Fail"),"")</f>
        <v>Pass</v>
      </c>
      <c r="I37" s="338" t="str">
        <f t="shared" si="2"/>
        <v>Alpha_6_C12</v>
      </c>
      <c r="J37" s="339"/>
      <c r="K37" s="338" t="s">
        <v>766</v>
      </c>
      <c r="L37" s="338">
        <f t="shared" si="0"/>
        <v>1</v>
      </c>
      <c r="M37" s="338" t="str">
        <f>IF(ISNUMBER($E$2),IF(L37&gt;='Bulk DivVar Analysis'!$P$16,"Yes","No"),"")</f>
        <v>No</v>
      </c>
      <c r="N37" s="338" t="str">
        <f>IF('SC5'' Procedure'!$C$16&lt;&gt;"Enter Here",PartA_Data_Tru!T37,PartA_Data_Tru!S37)</f>
        <v>SC5'</v>
      </c>
      <c r="O37" s="338" t="s">
        <v>696</v>
      </c>
      <c r="P37" s="338" t="str">
        <f>IF('SC5'' Procedure'!$C$16&lt;&gt;"Enter Here",PartA_Data_Tru!W37,PartA_Data_Tru!V37)</f>
        <v>_Gamma_6</v>
      </c>
      <c r="Q37" s="338" t="str">
        <f t="shared" si="1"/>
        <v>SC5'_AS_Gamma_6</v>
      </c>
      <c r="S37" s="338" t="s">
        <v>695</v>
      </c>
      <c r="T37" s="439" t="s">
        <v>1069</v>
      </c>
      <c r="V37" s="338" t="s">
        <v>767</v>
      </c>
      <c r="W37" s="439" t="s">
        <v>1105</v>
      </c>
    </row>
    <row r="38" spans="1:23" ht="13.5" customHeight="1">
      <c r="A38" s="481" t="s">
        <v>1127</v>
      </c>
      <c r="B38" s="481" t="s">
        <v>706</v>
      </c>
      <c r="C38" s="481" t="s">
        <v>1191</v>
      </c>
      <c r="D38" s="481" t="s">
        <v>1192</v>
      </c>
      <c r="E38" s="481">
        <v>16957</v>
      </c>
      <c r="F38" s="339"/>
      <c r="G38" s="340">
        <f>IF(ISNUMBER(E38),E38/'Bulk DivVar Analysis'!$C$7,"")</f>
        <v>1.1411938892253852</v>
      </c>
      <c r="H38" s="338" t="str">
        <f>IF(ISNUMBER(E38), IF(G38&gt;'Bulk DivVar Analysis'!$D$9,"Pass","Fail"),"")</f>
        <v>Pass</v>
      </c>
      <c r="I38" s="338" t="str">
        <f t="shared" si="2"/>
        <v>Alpha_6_D1</v>
      </c>
      <c r="J38" s="339"/>
      <c r="K38" s="338" t="s">
        <v>768</v>
      </c>
      <c r="L38" s="338">
        <f t="shared" si="0"/>
        <v>0</v>
      </c>
      <c r="M38" s="338" t="str">
        <f>IF(ISNUMBER($E$2),IF(L38&gt;='Bulk DivVar Analysis'!$P$16,"Yes","No"),"")</f>
        <v>No</v>
      </c>
      <c r="N38" s="338" t="str">
        <f>IF('SC5'' Procedure'!$C$16&lt;&gt;"Enter Here",PartA_Data_Tru!T38,PartA_Data_Tru!S38)</f>
        <v>SC5'</v>
      </c>
      <c r="O38" s="338" t="s">
        <v>696</v>
      </c>
      <c r="P38" s="338" t="str">
        <f>IF('SC5'' Procedure'!$C$16&lt;&gt;"Enter Here",PartA_Data_Tru!W38,PartA_Data_Tru!V38)</f>
        <v>_Gamma_7</v>
      </c>
      <c r="Q38" s="338" t="str">
        <f t="shared" si="1"/>
        <v>SC5'_AS_Gamma_7</v>
      </c>
      <c r="S38" s="338" t="s">
        <v>695</v>
      </c>
      <c r="T38" s="439" t="s">
        <v>1069</v>
      </c>
      <c r="V38" s="338" t="s">
        <v>769</v>
      </c>
      <c r="W38" s="439" t="s">
        <v>1106</v>
      </c>
    </row>
    <row r="39" spans="1:23" ht="13.5" customHeight="1">
      <c r="A39" s="481" t="s">
        <v>1127</v>
      </c>
      <c r="B39" s="481" t="s">
        <v>706</v>
      </c>
      <c r="C39" s="481" t="s">
        <v>1193</v>
      </c>
      <c r="D39" s="481" t="s">
        <v>1194</v>
      </c>
      <c r="E39" s="481">
        <v>12930</v>
      </c>
      <c r="F39" s="339"/>
      <c r="G39" s="340">
        <f>IF(ISNUMBER(E39),E39/'Bulk DivVar Analysis'!$C$7,"")</f>
        <v>0.8701796890773269</v>
      </c>
      <c r="H39" s="338" t="str">
        <f>IF(ISNUMBER(E39), IF(G39&gt;'Bulk DivVar Analysis'!$D$9,"Pass","Fail"),"")</f>
        <v>Pass</v>
      </c>
      <c r="I39" s="338" t="str">
        <f t="shared" si="2"/>
        <v>Alpha_6_D2</v>
      </c>
      <c r="J39" s="339"/>
      <c r="K39" s="338" t="s">
        <v>770</v>
      </c>
      <c r="L39" s="338">
        <f t="shared" si="0"/>
        <v>0</v>
      </c>
      <c r="M39" s="338" t="str">
        <f>IF(ISNUMBER($E$2),IF(L39&gt;='Bulk DivVar Analysis'!$P$16,"Yes","No"),"")</f>
        <v>No</v>
      </c>
      <c r="N39" s="338" t="str">
        <f>IF('SC5'' Procedure'!$C$16&lt;&gt;"Enter Here",PartA_Data_Tru!T39,PartA_Data_Tru!S39)</f>
        <v>SC5'</v>
      </c>
      <c r="O39" s="338" t="s">
        <v>696</v>
      </c>
      <c r="P39" s="338" t="str">
        <f>IF('SC5'' Procedure'!$C$16&lt;&gt;"Enter Here",PartA_Data_Tru!W39,PartA_Data_Tru!V39)</f>
        <v>_Gamma_8</v>
      </c>
      <c r="Q39" s="338" t="str">
        <f t="shared" si="1"/>
        <v>SC5'_AS_Gamma_8</v>
      </c>
      <c r="S39" s="338" t="s">
        <v>695</v>
      </c>
      <c r="T39" s="439" t="s">
        <v>1069</v>
      </c>
      <c r="V39" s="338" t="s">
        <v>771</v>
      </c>
      <c r="W39" s="439" t="s">
        <v>1107</v>
      </c>
    </row>
    <row r="40" spans="1:23" ht="13.5" customHeight="1">
      <c r="A40" s="481" t="s">
        <v>1127</v>
      </c>
      <c r="B40" s="481" t="s">
        <v>706</v>
      </c>
      <c r="C40" s="481" t="s">
        <v>1195</v>
      </c>
      <c r="D40" s="481" t="s">
        <v>1196</v>
      </c>
      <c r="E40" s="481">
        <v>19960</v>
      </c>
      <c r="F40" s="339"/>
      <c r="G40" s="340">
        <f>IF(ISNUMBER(E40),E40/'Bulk DivVar Analysis'!$C$7,"")</f>
        <v>1.3432936267581936</v>
      </c>
      <c r="H40" s="338" t="str">
        <f>IF(ISNUMBER(E40), IF(G40&gt;'Bulk DivVar Analysis'!$D$9,"Pass","Fail"),"")</f>
        <v>Pass</v>
      </c>
      <c r="I40" s="338" t="str">
        <f t="shared" si="2"/>
        <v>Alpha_6_D3</v>
      </c>
      <c r="J40" s="339"/>
      <c r="K40" s="338" t="s">
        <v>772</v>
      </c>
      <c r="L40" s="338">
        <f t="shared" si="0"/>
        <v>0</v>
      </c>
      <c r="M40" s="338" t="str">
        <f>IF(ISNUMBER($E$2),IF(L40&gt;='Bulk DivVar Analysis'!$P$16,"Yes","No"),"")</f>
        <v>No</v>
      </c>
      <c r="N40" s="338" t="str">
        <f>IF('SC5'' Procedure'!$C$16&lt;&gt;"Enter Here",PartA_Data_Tru!T40,PartA_Data_Tru!S40)</f>
        <v>SC5'</v>
      </c>
      <c r="O40" s="338" t="s">
        <v>696</v>
      </c>
      <c r="P40" s="338" t="str">
        <f>IF('SC5'' Procedure'!$C$16&lt;&gt;"Enter Here",PartA_Data_Tru!W40,PartA_Data_Tru!V40)</f>
        <v>_Gamma_9</v>
      </c>
      <c r="Q40" s="338" t="str">
        <f t="shared" si="1"/>
        <v>SC5'_AS_Gamma_9</v>
      </c>
      <c r="S40" s="338" t="s">
        <v>695</v>
      </c>
      <c r="T40" s="439" t="s">
        <v>1069</v>
      </c>
      <c r="V40" s="338" t="s">
        <v>773</v>
      </c>
      <c r="W40" s="439" t="s">
        <v>1108</v>
      </c>
    </row>
    <row r="41" spans="1:23" ht="13.5" customHeight="1">
      <c r="A41" s="481" t="s">
        <v>1127</v>
      </c>
      <c r="B41" s="481" t="s">
        <v>706</v>
      </c>
      <c r="C41" s="481" t="s">
        <v>1197</v>
      </c>
      <c r="D41" s="481" t="s">
        <v>1198</v>
      </c>
      <c r="E41" s="481">
        <v>14259</v>
      </c>
      <c r="F41" s="339"/>
      <c r="G41" s="340">
        <f>IF(ISNUMBER(E41),E41/'Bulk DivVar Analysis'!$C$7,"")</f>
        <v>0.95962043206137693</v>
      </c>
      <c r="H41" s="338" t="str">
        <f>IF(ISNUMBER(E41), IF(G41&gt;'Bulk DivVar Analysis'!$D$9,"Pass","Fail"),"")</f>
        <v>Pass</v>
      </c>
      <c r="I41" s="338" t="str">
        <f t="shared" si="2"/>
        <v>Alpha_6_D4</v>
      </c>
      <c r="J41" s="339"/>
      <c r="K41" s="338" t="s">
        <v>774</v>
      </c>
      <c r="L41" s="338">
        <f t="shared" si="0"/>
        <v>0</v>
      </c>
      <c r="M41" s="338" t="str">
        <f>IF(ISNUMBER($E$2),IF(L41&gt;='Bulk DivVar Analysis'!$P$16,"Yes","No"),"")</f>
        <v>No</v>
      </c>
      <c r="N41" s="338" t="str">
        <f>IF('SC5'' Procedure'!$C$16&lt;&gt;"Enter Here",PartA_Data_Tru!T41,PartA_Data_Tru!S41)</f>
        <v>SC5'</v>
      </c>
      <c r="O41" s="338" t="s">
        <v>696</v>
      </c>
      <c r="P41" s="338" t="str">
        <f>IF('SC5'' Procedure'!$C$16&lt;&gt;"Enter Here",PartA_Data_Tru!W41,PartA_Data_Tru!V41)</f>
        <v>_Gamma_10</v>
      </c>
      <c r="Q41" s="338" t="str">
        <f t="shared" si="1"/>
        <v>SC5'_AS_Gamma_10</v>
      </c>
      <c r="S41" s="338" t="s">
        <v>695</v>
      </c>
      <c r="T41" s="439" t="s">
        <v>1069</v>
      </c>
      <c r="V41" s="338" t="s">
        <v>775</v>
      </c>
      <c r="W41" s="439" t="s">
        <v>1109</v>
      </c>
    </row>
    <row r="42" spans="1:23" ht="13.5" customHeight="1">
      <c r="A42" s="481" t="s">
        <v>1127</v>
      </c>
      <c r="B42" s="481" t="s">
        <v>706</v>
      </c>
      <c r="C42" s="481" t="s">
        <v>1199</v>
      </c>
      <c r="D42" s="481" t="s">
        <v>1200</v>
      </c>
      <c r="E42" s="481">
        <v>23382</v>
      </c>
      <c r="F42" s="339"/>
      <c r="G42" s="340">
        <f>IF(ISNUMBER(E42),E42/'Bulk DivVar Analysis'!$C$7,"")</f>
        <v>1.5735917625681406</v>
      </c>
      <c r="H42" s="338" t="str">
        <f>IF(ISNUMBER(E42), IF(G42&gt;'Bulk DivVar Analysis'!$D$9,"Pass","Fail"),"")</f>
        <v>Pass</v>
      </c>
      <c r="I42" s="338" t="str">
        <f t="shared" si="2"/>
        <v>Alpha_6_D5</v>
      </c>
      <c r="J42" s="339"/>
      <c r="K42" s="339"/>
      <c r="L42" s="339"/>
      <c r="M42" s="339"/>
      <c r="N42" s="339"/>
      <c r="O42" s="339"/>
      <c r="P42" s="339"/>
      <c r="Q42" s="339"/>
    </row>
    <row r="43" spans="1:23" ht="13.5" customHeight="1">
      <c r="A43" s="481" t="s">
        <v>1127</v>
      </c>
      <c r="B43" s="481" t="s">
        <v>706</v>
      </c>
      <c r="C43" s="481" t="s">
        <v>1201</v>
      </c>
      <c r="D43" s="481" t="s">
        <v>1202</v>
      </c>
      <c r="E43" s="481">
        <v>16470</v>
      </c>
      <c r="F43" s="339"/>
      <c r="G43" s="340">
        <f>IF(ISNUMBER(E43),E43/'Bulk DivVar Analysis'!$C$7,"")</f>
        <v>1.1084191399152028</v>
      </c>
      <c r="H43" s="338" t="str">
        <f>IF(ISNUMBER(E43), IF(G43&gt;'Bulk DivVar Analysis'!$D$9,"Pass","Fail"),"")</f>
        <v>Pass</v>
      </c>
      <c r="I43" s="338" t="str">
        <f t="shared" si="2"/>
        <v>Alpha_6_D6</v>
      </c>
      <c r="J43" s="339"/>
      <c r="K43" s="339"/>
      <c r="L43" s="339"/>
      <c r="M43" s="339"/>
      <c r="N43" s="339"/>
      <c r="O43" s="339"/>
      <c r="P43" s="339"/>
      <c r="Q43" s="339"/>
    </row>
    <row r="44" spans="1:23" ht="13.5" customHeight="1">
      <c r="A44" s="481" t="s">
        <v>1127</v>
      </c>
      <c r="B44" s="481" t="s">
        <v>706</v>
      </c>
      <c r="C44" s="481" t="s">
        <v>1203</v>
      </c>
      <c r="D44" s="481" t="s">
        <v>1204</v>
      </c>
      <c r="E44" s="481">
        <v>19805</v>
      </c>
      <c r="F44" s="339"/>
      <c r="G44" s="340">
        <f>IF(ISNUMBER(E44),E44/'Bulk DivVar Analysis'!$C$7,"")</f>
        <v>1.3328622383740494</v>
      </c>
      <c r="H44" s="338" t="str">
        <f>IF(ISNUMBER(E44), IF(G44&gt;'Bulk DivVar Analysis'!$D$9,"Pass","Fail"),"")</f>
        <v>Pass</v>
      </c>
      <c r="I44" s="338" t="str">
        <f t="shared" si="2"/>
        <v>Alpha_6_D7</v>
      </c>
      <c r="J44" s="339"/>
      <c r="K44" s="339"/>
      <c r="L44" s="339"/>
      <c r="M44" s="339"/>
      <c r="N44" s="339"/>
      <c r="O44" s="339"/>
      <c r="P44" s="339"/>
      <c r="Q44" s="339"/>
    </row>
    <row r="45" spans="1:23" ht="13.5" customHeight="1">
      <c r="A45" s="481" t="s">
        <v>1127</v>
      </c>
      <c r="B45" s="481" t="s">
        <v>706</v>
      </c>
      <c r="C45" s="481" t="s">
        <v>1205</v>
      </c>
      <c r="D45" s="481" t="s">
        <v>1206</v>
      </c>
      <c r="E45" s="481">
        <v>20380</v>
      </c>
      <c r="F45" s="339"/>
      <c r="G45" s="340">
        <f>IF(ISNUMBER(E45),E45/'Bulk DivVar Analysis'!$C$7,"")</f>
        <v>1.3715593243152298</v>
      </c>
      <c r="H45" s="338" t="str">
        <f>IF(ISNUMBER(E45), IF(G45&gt;'Bulk DivVar Analysis'!$D$9,"Pass","Fail"),"")</f>
        <v>Pass</v>
      </c>
      <c r="I45" s="338" t="str">
        <f t="shared" si="2"/>
        <v>Alpha_6_D8</v>
      </c>
      <c r="J45" s="339"/>
      <c r="K45" s="339"/>
      <c r="L45" s="339"/>
      <c r="M45" s="339"/>
      <c r="N45" s="339"/>
      <c r="O45" s="339"/>
      <c r="P45" s="339"/>
      <c r="Q45" s="339"/>
    </row>
    <row r="46" spans="1:23" ht="13.5" customHeight="1">
      <c r="A46" s="481" t="s">
        <v>1127</v>
      </c>
      <c r="B46" s="481" t="s">
        <v>706</v>
      </c>
      <c r="C46" s="481" t="s">
        <v>1207</v>
      </c>
      <c r="D46" s="481" t="s">
        <v>1208</v>
      </c>
      <c r="E46" s="481">
        <v>19716</v>
      </c>
      <c r="F46" s="339"/>
      <c r="G46" s="340">
        <f>IF(ISNUMBER(E46),E46/'Bulk DivVar Analysis'!$C$7,"")</f>
        <v>1.3268726024631536</v>
      </c>
      <c r="H46" s="338" t="str">
        <f>IF(ISNUMBER(E46), IF(G46&gt;'Bulk DivVar Analysis'!$D$9,"Pass","Fail"),"")</f>
        <v>Pass</v>
      </c>
      <c r="I46" s="338" t="str">
        <f t="shared" si="2"/>
        <v>Alpha_6_D9</v>
      </c>
      <c r="J46" s="339"/>
      <c r="K46" s="339"/>
      <c r="L46" s="339"/>
      <c r="M46" s="339"/>
      <c r="N46" s="339"/>
      <c r="O46" s="339"/>
      <c r="P46" s="339"/>
      <c r="Q46" s="339"/>
    </row>
    <row r="47" spans="1:23" ht="13.5" customHeight="1">
      <c r="A47" s="481" t="s">
        <v>1127</v>
      </c>
      <c r="B47" s="481" t="s">
        <v>706</v>
      </c>
      <c r="C47" s="481" t="s">
        <v>532</v>
      </c>
      <c r="D47" s="481" t="s">
        <v>1209</v>
      </c>
      <c r="E47" s="481">
        <v>13442</v>
      </c>
      <c r="F47" s="339"/>
      <c r="G47" s="340">
        <f>IF(ISNUMBER(E47),E47/'Bulk DivVar Analysis'!$C$7,"")</f>
        <v>0.90463692038495191</v>
      </c>
      <c r="H47" s="338" t="str">
        <f>IF(ISNUMBER(E47), IF(G47&gt;'Bulk DivVar Analysis'!$D$9,"Pass","Fail"),"")</f>
        <v>Pass</v>
      </c>
      <c r="I47" s="338" t="str">
        <f t="shared" si="2"/>
        <v>Alpha_6_D10</v>
      </c>
      <c r="J47" s="339"/>
      <c r="K47" s="339"/>
      <c r="L47" s="339"/>
      <c r="M47" s="339"/>
      <c r="N47" s="339"/>
      <c r="O47" s="339"/>
      <c r="P47" s="339"/>
      <c r="Q47" s="339"/>
    </row>
    <row r="48" spans="1:23" ht="13.5" customHeight="1">
      <c r="A48" s="481" t="s">
        <v>1127</v>
      </c>
      <c r="B48" s="481" t="s">
        <v>706</v>
      </c>
      <c r="C48" s="481" t="s">
        <v>533</v>
      </c>
      <c r="D48" s="481" t="s">
        <v>1210</v>
      </c>
      <c r="E48" s="481">
        <v>14883</v>
      </c>
      <c r="F48" s="339"/>
      <c r="G48" s="340">
        <f>IF(ISNUMBER(E48),E48/'Bulk DivVar Analysis'!$C$7,"")</f>
        <v>1.001615182717545</v>
      </c>
      <c r="H48" s="338" t="str">
        <f>IF(ISNUMBER(E48), IF(G48&gt;'Bulk DivVar Analysis'!$D$9,"Pass","Fail"),"")</f>
        <v>Pass</v>
      </c>
      <c r="I48" s="338" t="str">
        <f t="shared" si="2"/>
        <v>Alpha_6_D11</v>
      </c>
      <c r="J48" s="339"/>
      <c r="K48" s="339"/>
      <c r="L48" s="339"/>
      <c r="M48" s="339"/>
      <c r="N48" s="339"/>
      <c r="O48" s="339"/>
      <c r="P48" s="339"/>
      <c r="Q48" s="339"/>
    </row>
    <row r="49" spans="1:17" ht="13.5" customHeight="1">
      <c r="A49" s="481" t="s">
        <v>1127</v>
      </c>
      <c r="B49" s="481" t="s">
        <v>706</v>
      </c>
      <c r="C49" s="481" t="s">
        <v>534</v>
      </c>
      <c r="D49" s="481" t="s">
        <v>1211</v>
      </c>
      <c r="E49" s="481">
        <v>12158</v>
      </c>
      <c r="F49" s="339"/>
      <c r="G49" s="340">
        <f>IF(ISNUMBER(E49),E49/'Bulk DivVar Analysis'!$C$7,"")</f>
        <v>0.81822464499629854</v>
      </c>
      <c r="H49" s="338" t="str">
        <f>IF(ISNUMBER(E49), IF(G49&gt;'Bulk DivVar Analysis'!$D$9,"Pass","Fail"),"")</f>
        <v>Pass</v>
      </c>
      <c r="I49" s="338" t="str">
        <f t="shared" si="2"/>
        <v>Alpha_6_D12</v>
      </c>
      <c r="J49" s="339"/>
      <c r="K49" s="339"/>
      <c r="L49" s="339"/>
      <c r="M49" s="339"/>
      <c r="N49" s="339"/>
      <c r="O49" s="339"/>
      <c r="P49" s="339"/>
      <c r="Q49" s="339"/>
    </row>
    <row r="50" spans="1:17" ht="13.5" customHeight="1">
      <c r="A50" s="481" t="s">
        <v>1127</v>
      </c>
      <c r="B50" s="481" t="s">
        <v>706</v>
      </c>
      <c r="C50" s="481" t="s">
        <v>1212</v>
      </c>
      <c r="D50" s="481" t="s">
        <v>1213</v>
      </c>
      <c r="E50" s="481">
        <v>16522</v>
      </c>
      <c r="F50" s="339"/>
      <c r="G50" s="340">
        <f>IF(ISNUMBER(E50),E50/'Bulk DivVar Analysis'!$C$7,"")</f>
        <v>1.1119187024698836</v>
      </c>
      <c r="H50" s="338" t="str">
        <f>IF(ISNUMBER(E50), IF(G50&gt;'Bulk DivVar Analysis'!$D$9,"Pass","Fail"),"")</f>
        <v>Pass</v>
      </c>
      <c r="I50" s="338" t="str">
        <f t="shared" si="2"/>
        <v>Alpha_6_E1</v>
      </c>
      <c r="J50" s="339"/>
      <c r="K50" s="339"/>
      <c r="L50" s="339"/>
      <c r="M50" s="339"/>
      <c r="N50" s="339"/>
      <c r="O50" s="339"/>
      <c r="P50" s="339"/>
      <c r="Q50" s="339"/>
    </row>
    <row r="51" spans="1:17" ht="13.5" customHeight="1">
      <c r="A51" s="481" t="s">
        <v>1127</v>
      </c>
      <c r="B51" s="481" t="s">
        <v>706</v>
      </c>
      <c r="C51" s="481" t="s">
        <v>1214</v>
      </c>
      <c r="D51" s="481" t="s">
        <v>1215</v>
      </c>
      <c r="E51" s="481">
        <v>14916</v>
      </c>
      <c r="F51" s="339"/>
      <c r="G51" s="340">
        <f>IF(ISNUMBER(E51),E51/'Bulk DivVar Analysis'!$C$7,"")</f>
        <v>1.0038360589541693</v>
      </c>
      <c r="H51" s="338" t="str">
        <f>IF(ISNUMBER(E51), IF(G51&gt;'Bulk DivVar Analysis'!$D$9,"Pass","Fail"),"")</f>
        <v>Pass</v>
      </c>
      <c r="I51" s="338" t="str">
        <f t="shared" si="2"/>
        <v>Alpha_6_E2</v>
      </c>
      <c r="J51" s="339"/>
      <c r="K51" s="339"/>
      <c r="L51" s="339"/>
      <c r="M51" s="339"/>
      <c r="N51" s="339"/>
      <c r="O51" s="339"/>
      <c r="P51" s="339"/>
      <c r="Q51" s="339"/>
    </row>
    <row r="52" spans="1:17" ht="13.5" customHeight="1">
      <c r="A52" s="481" t="s">
        <v>1127</v>
      </c>
      <c r="B52" s="481" t="s">
        <v>706</v>
      </c>
      <c r="C52" s="481" t="s">
        <v>1216</v>
      </c>
      <c r="D52" s="481" t="s">
        <v>1217</v>
      </c>
      <c r="E52" s="481">
        <v>22326</v>
      </c>
      <c r="F52" s="339"/>
      <c r="G52" s="340">
        <f>IF(ISNUMBER(E52),E52/'Bulk DivVar Analysis'!$C$7,"")</f>
        <v>1.5025237229961639</v>
      </c>
      <c r="H52" s="338" t="str">
        <f>IF(ISNUMBER(E52), IF(G52&gt;'Bulk DivVar Analysis'!$D$9,"Pass","Fail"),"")</f>
        <v>Pass</v>
      </c>
      <c r="I52" s="338" t="str">
        <f t="shared" si="2"/>
        <v>Alpha_6_E3</v>
      </c>
      <c r="J52" s="339"/>
      <c r="K52" s="339"/>
      <c r="L52" s="339"/>
      <c r="M52" s="339"/>
      <c r="N52" s="339"/>
      <c r="O52" s="339"/>
      <c r="P52" s="339"/>
      <c r="Q52" s="339"/>
    </row>
    <row r="53" spans="1:17" ht="13.5" customHeight="1">
      <c r="A53" s="481" t="s">
        <v>1127</v>
      </c>
      <c r="B53" s="481" t="s">
        <v>706</v>
      </c>
      <c r="C53" s="481" t="s">
        <v>1218</v>
      </c>
      <c r="D53" s="481" t="s">
        <v>1219</v>
      </c>
      <c r="E53" s="481">
        <v>23403</v>
      </c>
      <c r="F53" s="339"/>
      <c r="G53" s="340">
        <f>IF(ISNUMBER(E53),E53/'Bulk DivVar Analysis'!$C$7,"")</f>
        <v>1.5750050474459922</v>
      </c>
      <c r="H53" s="338" t="str">
        <f>IF(ISNUMBER(E53), IF(G53&gt;'Bulk DivVar Analysis'!$D$9,"Pass","Fail"),"")</f>
        <v>Pass</v>
      </c>
      <c r="I53" s="338" t="str">
        <f t="shared" si="2"/>
        <v>Alpha_6_E4</v>
      </c>
      <c r="J53" s="339"/>
      <c r="K53" s="339"/>
      <c r="L53" s="339"/>
      <c r="M53" s="339"/>
      <c r="N53" s="339"/>
      <c r="O53" s="339"/>
      <c r="P53" s="339"/>
      <c r="Q53" s="339"/>
    </row>
    <row r="54" spans="1:17" ht="13.5" customHeight="1">
      <c r="A54" s="481" t="s">
        <v>1127</v>
      </c>
      <c r="B54" s="481" t="s">
        <v>706</v>
      </c>
      <c r="C54" s="481" t="s">
        <v>1220</v>
      </c>
      <c r="D54" s="481" t="s">
        <v>1221</v>
      </c>
      <c r="E54" s="481">
        <v>19017</v>
      </c>
      <c r="F54" s="339"/>
      <c r="G54" s="340">
        <f>IF(ISNUMBER(E54),E54/'Bulk DivVar Analysis'!$C$7,"")</f>
        <v>1.2798304058146577</v>
      </c>
      <c r="H54" s="338" t="str">
        <f>IF(ISNUMBER(E54), IF(G54&gt;'Bulk DivVar Analysis'!$D$9,"Pass","Fail"),"")</f>
        <v>Pass</v>
      </c>
      <c r="I54" s="338" t="str">
        <f t="shared" si="2"/>
        <v>Alpha_6_E5</v>
      </c>
      <c r="J54" s="339"/>
      <c r="K54" s="339"/>
      <c r="L54" s="339"/>
      <c r="M54" s="339"/>
      <c r="N54" s="339"/>
      <c r="O54" s="339"/>
      <c r="P54" s="339"/>
      <c r="Q54" s="339"/>
    </row>
    <row r="55" spans="1:17" ht="13.5" customHeight="1">
      <c r="A55" s="481" t="s">
        <v>1127</v>
      </c>
      <c r="B55" s="481" t="s">
        <v>706</v>
      </c>
      <c r="C55" s="481" t="s">
        <v>1222</v>
      </c>
      <c r="D55" s="481" t="s">
        <v>1223</v>
      </c>
      <c r="E55" s="481">
        <v>18969</v>
      </c>
      <c r="F55" s="339"/>
      <c r="G55" s="340">
        <f>IF(ISNUMBER(E55),E55/'Bulk DivVar Analysis'!$C$7,"")</f>
        <v>1.2766000403795679</v>
      </c>
      <c r="H55" s="338" t="str">
        <f>IF(ISNUMBER(E55), IF(G55&gt;'Bulk DivVar Analysis'!$D$9,"Pass","Fail"),"")</f>
        <v>Pass</v>
      </c>
      <c r="I55" s="338" t="str">
        <f t="shared" si="2"/>
        <v>Alpha_6_E6</v>
      </c>
      <c r="J55" s="339"/>
      <c r="K55" s="339"/>
      <c r="L55" s="339"/>
      <c r="M55" s="339"/>
      <c r="N55" s="339"/>
      <c r="O55" s="339"/>
      <c r="P55" s="339"/>
      <c r="Q55" s="339"/>
    </row>
    <row r="56" spans="1:17" ht="13.5" customHeight="1">
      <c r="A56" s="481" t="s">
        <v>1127</v>
      </c>
      <c r="B56" s="481" t="s">
        <v>706</v>
      </c>
      <c r="C56" s="481" t="s">
        <v>1224</v>
      </c>
      <c r="D56" s="481" t="s">
        <v>1225</v>
      </c>
      <c r="E56" s="481">
        <v>16833</v>
      </c>
      <c r="F56" s="339"/>
      <c r="G56" s="340">
        <f>IF(ISNUMBER(E56),E56/'Bulk DivVar Analysis'!$C$7,"")</f>
        <v>1.1328487785180699</v>
      </c>
      <c r="H56" s="338" t="str">
        <f>IF(ISNUMBER(E56), IF(G56&gt;'Bulk DivVar Analysis'!$D$9,"Pass","Fail"),"")</f>
        <v>Pass</v>
      </c>
      <c r="I56" s="338" t="str">
        <f t="shared" si="2"/>
        <v>Alpha_6_E7</v>
      </c>
      <c r="J56" s="339"/>
      <c r="K56" s="339"/>
      <c r="L56" s="339"/>
      <c r="M56" s="339"/>
      <c r="N56" s="339"/>
      <c r="O56" s="339"/>
      <c r="P56" s="339"/>
      <c r="Q56" s="339"/>
    </row>
    <row r="57" spans="1:17" ht="13.5" customHeight="1">
      <c r="A57" s="481" t="s">
        <v>1127</v>
      </c>
      <c r="B57" s="481" t="s">
        <v>706</v>
      </c>
      <c r="C57" s="481" t="s">
        <v>1226</v>
      </c>
      <c r="D57" s="481" t="s">
        <v>1227</v>
      </c>
      <c r="E57" s="481">
        <v>16195</v>
      </c>
      <c r="F57" s="339"/>
      <c r="G57" s="340">
        <f>IF(ISNUMBER(E57),E57/'Bulk DivVar Analysis'!$C$7,"")</f>
        <v>1.0899118379433339</v>
      </c>
      <c r="H57" s="338" t="str">
        <f>IF(ISNUMBER(E57), IF(G57&gt;'Bulk DivVar Analysis'!$D$9,"Pass","Fail"),"")</f>
        <v>Pass</v>
      </c>
      <c r="I57" s="338" t="str">
        <f t="shared" si="2"/>
        <v>Alpha_6_E8</v>
      </c>
      <c r="J57" s="339"/>
      <c r="K57" s="339"/>
      <c r="L57" s="339"/>
      <c r="M57" s="339"/>
      <c r="N57" s="339"/>
      <c r="O57" s="339"/>
      <c r="P57" s="339"/>
      <c r="Q57" s="339"/>
    </row>
    <row r="58" spans="1:17" ht="13.5" customHeight="1">
      <c r="A58" s="481" t="s">
        <v>1127</v>
      </c>
      <c r="B58" s="481" t="s">
        <v>706</v>
      </c>
      <c r="C58" s="481" t="s">
        <v>1228</v>
      </c>
      <c r="D58" s="481" t="s">
        <v>1229</v>
      </c>
      <c r="E58" s="481">
        <v>17714</v>
      </c>
      <c r="F58" s="339"/>
      <c r="G58" s="340">
        <f>IF(ISNUMBER(E58),E58/'Bulk DivVar Analysis'!$C$7,"")</f>
        <v>1.192139444107948</v>
      </c>
      <c r="H58" s="338" t="str">
        <f>IF(ISNUMBER(E58), IF(G58&gt;'Bulk DivVar Analysis'!$D$9,"Pass","Fail"),"")</f>
        <v>Pass</v>
      </c>
      <c r="I58" s="338" t="str">
        <f t="shared" si="2"/>
        <v>Alpha_6_E9</v>
      </c>
      <c r="J58" s="339"/>
      <c r="K58" s="339"/>
      <c r="L58" s="339"/>
      <c r="M58" s="339"/>
      <c r="N58" s="339"/>
      <c r="O58" s="339"/>
      <c r="P58" s="339"/>
      <c r="Q58" s="339"/>
    </row>
    <row r="59" spans="1:17" ht="13.5" customHeight="1">
      <c r="A59" s="481" t="s">
        <v>1127</v>
      </c>
      <c r="B59" s="481" t="s">
        <v>706</v>
      </c>
      <c r="C59" s="481" t="s">
        <v>544</v>
      </c>
      <c r="D59" s="481" t="s">
        <v>1230</v>
      </c>
      <c r="E59" s="481">
        <v>22699</v>
      </c>
      <c r="F59" s="339"/>
      <c r="G59" s="340">
        <f>IF(ISNUMBER(E59),E59/'Bulk DivVar Analysis'!$C$7,"")</f>
        <v>1.527626354398008</v>
      </c>
      <c r="H59" s="338" t="str">
        <f>IF(ISNUMBER(E59), IF(G59&gt;'Bulk DivVar Analysis'!$D$9,"Pass","Fail"),"")</f>
        <v>Pass</v>
      </c>
      <c r="I59" s="338" t="str">
        <f t="shared" si="2"/>
        <v>Alpha_6_E10</v>
      </c>
      <c r="J59" s="339"/>
      <c r="K59" s="339"/>
      <c r="L59" s="339"/>
      <c r="M59" s="339"/>
      <c r="N59" s="339"/>
      <c r="O59" s="339"/>
      <c r="P59" s="339"/>
      <c r="Q59" s="339"/>
    </row>
    <row r="60" spans="1:17" ht="13.5" customHeight="1">
      <c r="A60" s="481" t="s">
        <v>1127</v>
      </c>
      <c r="B60" s="481" t="s">
        <v>706</v>
      </c>
      <c r="C60" s="481" t="s">
        <v>545</v>
      </c>
      <c r="D60" s="481" t="s">
        <v>1231</v>
      </c>
      <c r="E60" s="481">
        <v>19944</v>
      </c>
      <c r="F60" s="339"/>
      <c r="G60" s="340">
        <f>IF(ISNUMBER(E60),E60/'Bulk DivVar Analysis'!$C$7,"")</f>
        <v>1.3422168382798305</v>
      </c>
      <c r="H60" s="338" t="str">
        <f>IF(ISNUMBER(E60), IF(G60&gt;'Bulk DivVar Analysis'!$D$9,"Pass","Fail"),"")</f>
        <v>Pass</v>
      </c>
      <c r="I60" s="338" t="str">
        <f t="shared" si="2"/>
        <v>Alpha_6_E11</v>
      </c>
      <c r="J60" s="339"/>
      <c r="K60" s="339"/>
      <c r="L60" s="339"/>
      <c r="M60" s="339"/>
      <c r="N60" s="339"/>
      <c r="O60" s="339"/>
      <c r="P60" s="339"/>
      <c r="Q60" s="339"/>
    </row>
    <row r="61" spans="1:17" ht="13.5" customHeight="1">
      <c r="A61" s="481" t="s">
        <v>1127</v>
      </c>
      <c r="B61" s="481" t="s">
        <v>706</v>
      </c>
      <c r="C61" s="481" t="s">
        <v>546</v>
      </c>
      <c r="D61" s="481" t="s">
        <v>1232</v>
      </c>
      <c r="E61" s="481">
        <v>978</v>
      </c>
      <c r="F61" s="339"/>
      <c r="G61" s="340">
        <f>IF(ISNUMBER(E61),E61/'Bulk DivVar Analysis'!$C$7,"")</f>
        <v>6.5818695739955579E-2</v>
      </c>
      <c r="H61" s="338" t="str">
        <f>IF(ISNUMBER(E61), IF(G61&gt;'Bulk DivVar Analysis'!$D$9,"Pass","Fail"),"")</f>
        <v>Fail</v>
      </c>
      <c r="I61" s="338" t="str">
        <f t="shared" si="2"/>
        <v>Alpha_6_E12</v>
      </c>
      <c r="J61" s="339"/>
      <c r="K61" s="339"/>
      <c r="L61" s="339"/>
      <c r="M61" s="339"/>
      <c r="N61" s="339"/>
      <c r="O61" s="339"/>
      <c r="P61" s="339"/>
      <c r="Q61" s="339"/>
    </row>
    <row r="62" spans="1:17" ht="13.5" customHeight="1">
      <c r="A62" s="481" t="s">
        <v>1127</v>
      </c>
      <c r="B62" s="481" t="s">
        <v>706</v>
      </c>
      <c r="C62" s="481" t="s">
        <v>1233</v>
      </c>
      <c r="D62" s="481" t="s">
        <v>1234</v>
      </c>
      <c r="E62" s="481">
        <v>22180</v>
      </c>
      <c r="F62" s="339"/>
      <c r="G62" s="340">
        <f>IF(ISNUMBER(E62),E62/'Bulk DivVar Analysis'!$C$7,"")</f>
        <v>1.4926980281310991</v>
      </c>
      <c r="H62" s="338" t="str">
        <f>IF(ISNUMBER(E62), IF(G62&gt;'Bulk DivVar Analysis'!$D$9,"Pass","Fail"),"")</f>
        <v>Pass</v>
      </c>
      <c r="I62" s="338" t="str">
        <f t="shared" si="2"/>
        <v>Alpha_6_F1</v>
      </c>
      <c r="J62" s="339"/>
      <c r="K62" s="339"/>
      <c r="L62" s="339"/>
      <c r="M62" s="339"/>
      <c r="N62" s="339"/>
      <c r="O62" s="339"/>
      <c r="P62" s="339"/>
      <c r="Q62" s="339"/>
    </row>
    <row r="63" spans="1:17" ht="13.5" customHeight="1">
      <c r="A63" s="481" t="s">
        <v>1127</v>
      </c>
      <c r="B63" s="481" t="s">
        <v>706</v>
      </c>
      <c r="C63" s="481" t="s">
        <v>1235</v>
      </c>
      <c r="D63" s="481" t="s">
        <v>1236</v>
      </c>
      <c r="E63" s="481">
        <v>22775</v>
      </c>
      <c r="F63" s="339"/>
      <c r="G63" s="340">
        <f>IF(ISNUMBER(E63),E63/'Bulk DivVar Analysis'!$C$7,"")</f>
        <v>1.5327410996702335</v>
      </c>
      <c r="H63" s="338" t="str">
        <f>IF(ISNUMBER(E63), IF(G63&gt;'Bulk DivVar Analysis'!$D$9,"Pass","Fail"),"")</f>
        <v>Pass</v>
      </c>
      <c r="I63" s="338" t="str">
        <f t="shared" si="2"/>
        <v>Alpha_6_F2</v>
      </c>
      <c r="J63" s="339"/>
      <c r="K63" s="339"/>
      <c r="L63" s="339"/>
      <c r="M63" s="339"/>
      <c r="N63" s="339"/>
      <c r="O63" s="339"/>
      <c r="P63" s="339"/>
      <c r="Q63" s="339"/>
    </row>
    <row r="64" spans="1:17" ht="13.5" customHeight="1">
      <c r="A64" s="481" t="s">
        <v>1127</v>
      </c>
      <c r="B64" s="481" t="s">
        <v>706</v>
      </c>
      <c r="C64" s="481" t="s">
        <v>1237</v>
      </c>
      <c r="D64" s="481" t="s">
        <v>1238</v>
      </c>
      <c r="E64" s="481">
        <v>20306</v>
      </c>
      <c r="F64" s="339"/>
      <c r="G64" s="340">
        <f>IF(ISNUMBER(E64),E64/'Bulk DivVar Analysis'!$C$7,"")</f>
        <v>1.3665791776027996</v>
      </c>
      <c r="H64" s="338" t="str">
        <f>IF(ISNUMBER(E64), IF(G64&gt;'Bulk DivVar Analysis'!$D$9,"Pass","Fail"),"")</f>
        <v>Pass</v>
      </c>
      <c r="I64" s="338" t="str">
        <f t="shared" si="2"/>
        <v>Alpha_6_F3</v>
      </c>
      <c r="J64" s="339"/>
      <c r="K64" s="339"/>
      <c r="L64" s="339"/>
      <c r="M64" s="339"/>
      <c r="N64" s="339"/>
      <c r="O64" s="339"/>
      <c r="P64" s="339"/>
      <c r="Q64" s="339"/>
    </row>
    <row r="65" spans="1:17" ht="13.5" customHeight="1">
      <c r="A65" s="481" t="s">
        <v>1127</v>
      </c>
      <c r="B65" s="481" t="s">
        <v>706</v>
      </c>
      <c r="C65" s="481" t="s">
        <v>1239</v>
      </c>
      <c r="D65" s="481" t="s">
        <v>1240</v>
      </c>
      <c r="E65" s="481">
        <v>18206</v>
      </c>
      <c r="F65" s="339"/>
      <c r="G65" s="340">
        <f>IF(ISNUMBER(E65),E65/'Bulk DivVar Analysis'!$C$7,"")</f>
        <v>1.225250689817619</v>
      </c>
      <c r="H65" s="338" t="str">
        <f>IF(ISNUMBER(E65), IF(G65&gt;'Bulk DivVar Analysis'!$D$9,"Pass","Fail"),"")</f>
        <v>Pass</v>
      </c>
      <c r="I65" s="338" t="str">
        <f t="shared" si="2"/>
        <v>Alpha_6_F4</v>
      </c>
      <c r="J65" s="339"/>
      <c r="K65" s="339"/>
      <c r="L65" s="339"/>
      <c r="M65" s="339"/>
      <c r="N65" s="339"/>
      <c r="O65" s="339"/>
      <c r="P65" s="339"/>
      <c r="Q65" s="339"/>
    </row>
    <row r="66" spans="1:17" ht="13.5" customHeight="1">
      <c r="A66" s="481" t="s">
        <v>1127</v>
      </c>
      <c r="B66" s="481" t="s">
        <v>706</v>
      </c>
      <c r="C66" s="481" t="s">
        <v>1241</v>
      </c>
      <c r="D66" s="481" t="s">
        <v>1242</v>
      </c>
      <c r="E66" s="481">
        <v>16268</v>
      </c>
      <c r="F66" s="339"/>
      <c r="G66" s="340">
        <f>IF(ISNUMBER(E66),E66/'Bulk DivVar Analysis'!$C$7,"")</f>
        <v>1.0948246853758665</v>
      </c>
      <c r="H66" s="338" t="str">
        <f>IF(ISNUMBER(E66), IF(G66&gt;'Bulk DivVar Analysis'!$D$9,"Pass","Fail"),"")</f>
        <v>Pass</v>
      </c>
      <c r="I66" s="338" t="str">
        <f t="shared" si="2"/>
        <v>Alpha_6_F5</v>
      </c>
      <c r="J66" s="339"/>
      <c r="K66" s="339"/>
      <c r="L66" s="339"/>
      <c r="M66" s="339"/>
      <c r="N66" s="339"/>
      <c r="O66" s="339"/>
      <c r="P66" s="339"/>
      <c r="Q66" s="339"/>
    </row>
    <row r="67" spans="1:17" ht="13.5" customHeight="1">
      <c r="A67" s="481" t="s">
        <v>1127</v>
      </c>
      <c r="B67" s="481" t="s">
        <v>706</v>
      </c>
      <c r="C67" s="481" t="s">
        <v>1243</v>
      </c>
      <c r="D67" s="481" t="s">
        <v>1244</v>
      </c>
      <c r="E67" s="481">
        <v>20009</v>
      </c>
      <c r="F67" s="339"/>
      <c r="G67" s="340">
        <f>IF(ISNUMBER(E67),E67/'Bulk DivVar Analysis'!$C$7,"")</f>
        <v>1.3465912914731812</v>
      </c>
      <c r="H67" s="338" t="str">
        <f>IF(ISNUMBER(E67), IF(G67&gt;'Bulk DivVar Analysis'!$D$9,"Pass","Fail"),"")</f>
        <v>Pass</v>
      </c>
      <c r="I67" s="338" t="str">
        <f t="shared" ref="I67:I130" si="3">_xlfn.TEXTJOIN("_",TRUE,B67,C67)</f>
        <v>Alpha_6_F6</v>
      </c>
      <c r="J67" s="339"/>
      <c r="K67" s="339"/>
      <c r="L67" s="339"/>
      <c r="M67" s="339"/>
      <c r="N67" s="339"/>
      <c r="O67" s="339"/>
      <c r="P67" s="339"/>
      <c r="Q67" s="339"/>
    </row>
    <row r="68" spans="1:17" ht="13.5" customHeight="1">
      <c r="A68" s="481" t="s">
        <v>1127</v>
      </c>
      <c r="B68" s="481" t="s">
        <v>706</v>
      </c>
      <c r="C68" s="481" t="s">
        <v>1245</v>
      </c>
      <c r="D68" s="481" t="s">
        <v>1246</v>
      </c>
      <c r="E68" s="481">
        <v>18445</v>
      </c>
      <c r="F68" s="339"/>
      <c r="G68" s="340">
        <f>IF(ISNUMBER(E68),E68/'Bulk DivVar Analysis'!$C$7,"")</f>
        <v>1.2413352177131705</v>
      </c>
      <c r="H68" s="338" t="str">
        <f>IF(ISNUMBER(E68), IF(G68&gt;'Bulk DivVar Analysis'!$D$9,"Pass","Fail"),"")</f>
        <v>Pass</v>
      </c>
      <c r="I68" s="338" t="str">
        <f t="shared" si="3"/>
        <v>Alpha_6_F7</v>
      </c>
      <c r="J68" s="339"/>
      <c r="K68" s="339"/>
      <c r="L68" s="339"/>
      <c r="M68" s="339"/>
      <c r="N68" s="339"/>
      <c r="O68" s="339"/>
      <c r="P68" s="339"/>
      <c r="Q68" s="339"/>
    </row>
    <row r="69" spans="1:17" ht="13.5" customHeight="1">
      <c r="A69" s="481" t="s">
        <v>1127</v>
      </c>
      <c r="B69" s="481" t="s">
        <v>706</v>
      </c>
      <c r="C69" s="481" t="s">
        <v>1247</v>
      </c>
      <c r="D69" s="481" t="s">
        <v>1248</v>
      </c>
      <c r="E69" s="481">
        <v>14738</v>
      </c>
      <c r="F69" s="339"/>
      <c r="G69" s="340">
        <f>IF(ISNUMBER(E69),E69/'Bulk DivVar Analysis'!$C$7,"")</f>
        <v>0.99185678713237768</v>
      </c>
      <c r="H69" s="338" t="str">
        <f>IF(ISNUMBER(E69), IF(G69&gt;'Bulk DivVar Analysis'!$D$9,"Pass","Fail"),"")</f>
        <v>Pass</v>
      </c>
      <c r="I69" s="338" t="str">
        <f t="shared" si="3"/>
        <v>Alpha_6_F8</v>
      </c>
      <c r="J69" s="339"/>
      <c r="K69" s="339"/>
      <c r="L69" s="339"/>
      <c r="M69" s="339"/>
      <c r="N69" s="339"/>
      <c r="O69" s="339"/>
      <c r="P69" s="339"/>
      <c r="Q69" s="339"/>
    </row>
    <row r="70" spans="1:17" ht="13.5" customHeight="1">
      <c r="A70" s="481" t="s">
        <v>1127</v>
      </c>
      <c r="B70" s="481" t="s">
        <v>706</v>
      </c>
      <c r="C70" s="481" t="s">
        <v>1249</v>
      </c>
      <c r="D70" s="481" t="s">
        <v>1250</v>
      </c>
      <c r="E70" s="481">
        <v>21217</v>
      </c>
      <c r="F70" s="339"/>
      <c r="G70" s="340">
        <f>IF(ISNUMBER(E70),E70/'Bulk DivVar Analysis'!$C$7,"")</f>
        <v>1.4278888215896091</v>
      </c>
      <c r="H70" s="338" t="str">
        <f>IF(ISNUMBER(E70), IF(G70&gt;'Bulk DivVar Analysis'!$D$9,"Pass","Fail"),"")</f>
        <v>Pass</v>
      </c>
      <c r="I70" s="338" t="str">
        <f t="shared" si="3"/>
        <v>Alpha_6_F9</v>
      </c>
      <c r="J70" s="339"/>
      <c r="K70" s="339"/>
      <c r="L70" s="339"/>
      <c r="M70" s="339"/>
      <c r="N70" s="339"/>
      <c r="O70" s="339"/>
      <c r="P70" s="339"/>
      <c r="Q70" s="339"/>
    </row>
    <row r="71" spans="1:17" ht="13.5" customHeight="1">
      <c r="A71" s="481" t="s">
        <v>1127</v>
      </c>
      <c r="B71" s="481" t="s">
        <v>706</v>
      </c>
      <c r="C71" s="481" t="s">
        <v>556</v>
      </c>
      <c r="D71" s="481" t="s">
        <v>1251</v>
      </c>
      <c r="E71" s="481">
        <v>20260</v>
      </c>
      <c r="F71" s="339"/>
      <c r="G71" s="340">
        <f>IF(ISNUMBER(E71),E71/'Bulk DivVar Analysis'!$C$7,"")</f>
        <v>1.3634834107275051</v>
      </c>
      <c r="H71" s="338" t="str">
        <f>IF(ISNUMBER(E71), IF(G71&gt;'Bulk DivVar Analysis'!$D$9,"Pass","Fail"),"")</f>
        <v>Pass</v>
      </c>
      <c r="I71" s="338" t="str">
        <f t="shared" si="3"/>
        <v>Alpha_6_F10</v>
      </c>
      <c r="J71" s="339"/>
      <c r="K71" s="339"/>
      <c r="L71" s="339"/>
      <c r="M71" s="339"/>
      <c r="N71" s="339"/>
      <c r="O71" s="339"/>
      <c r="P71" s="339"/>
      <c r="Q71" s="339"/>
    </row>
    <row r="72" spans="1:17" ht="13.5" customHeight="1">
      <c r="A72" s="481" t="s">
        <v>1127</v>
      </c>
      <c r="B72" s="481" t="s">
        <v>706</v>
      </c>
      <c r="C72" s="481" t="s">
        <v>557</v>
      </c>
      <c r="D72" s="481" t="s">
        <v>1252</v>
      </c>
      <c r="E72" s="481">
        <v>20048</v>
      </c>
      <c r="F72" s="339"/>
      <c r="G72" s="340">
        <f>IF(ISNUMBER(E72),E72/'Bulk DivVar Analysis'!$C$7,"")</f>
        <v>1.3492159633891918</v>
      </c>
      <c r="H72" s="338" t="str">
        <f>IF(ISNUMBER(E72), IF(G72&gt;'Bulk DivVar Analysis'!$D$9,"Pass","Fail"),"")</f>
        <v>Pass</v>
      </c>
      <c r="I72" s="338" t="str">
        <f t="shared" si="3"/>
        <v>Alpha_6_F11</v>
      </c>
      <c r="J72" s="339"/>
      <c r="K72" s="339"/>
      <c r="L72" s="339"/>
      <c r="M72" s="339"/>
      <c r="N72" s="339"/>
      <c r="O72" s="339"/>
      <c r="P72" s="339"/>
      <c r="Q72" s="339"/>
    </row>
    <row r="73" spans="1:17" ht="13.5" customHeight="1">
      <c r="A73" s="481" t="s">
        <v>1127</v>
      </c>
      <c r="B73" s="481" t="s">
        <v>706</v>
      </c>
      <c r="C73" s="481" t="s">
        <v>558</v>
      </c>
      <c r="D73" s="481" t="s">
        <v>1253</v>
      </c>
      <c r="E73" s="481">
        <v>16366</v>
      </c>
      <c r="F73" s="339"/>
      <c r="G73" s="340">
        <f>IF(ISNUMBER(E73),E73/'Bulk DivVar Analysis'!$C$7,"")</f>
        <v>1.1014200148058415</v>
      </c>
      <c r="H73" s="338" t="str">
        <f>IF(ISNUMBER(E73), IF(G73&gt;'Bulk DivVar Analysis'!$D$9,"Pass","Fail"),"")</f>
        <v>Pass</v>
      </c>
      <c r="I73" s="338" t="str">
        <f t="shared" si="3"/>
        <v>Alpha_6_F12</v>
      </c>
      <c r="J73" s="339"/>
      <c r="K73" s="339"/>
      <c r="L73" s="339"/>
      <c r="M73" s="339"/>
      <c r="N73" s="339"/>
      <c r="O73" s="339"/>
      <c r="P73" s="339"/>
      <c r="Q73" s="339"/>
    </row>
    <row r="74" spans="1:17" ht="13.5" customHeight="1">
      <c r="A74" s="481" t="s">
        <v>1127</v>
      </c>
      <c r="B74" s="481" t="s">
        <v>706</v>
      </c>
      <c r="C74" s="481" t="s">
        <v>1254</v>
      </c>
      <c r="D74" s="481" t="s">
        <v>1255</v>
      </c>
      <c r="E74" s="481">
        <v>18487</v>
      </c>
      <c r="F74" s="339"/>
      <c r="G74" s="340">
        <f>IF(ISNUMBER(E74),E74/'Bulk DivVar Analysis'!$C$7,"")</f>
        <v>1.2441617874688742</v>
      </c>
      <c r="H74" s="338" t="str">
        <f>IF(ISNUMBER(E74), IF(G74&gt;'Bulk DivVar Analysis'!$D$9,"Pass","Fail"),"")</f>
        <v>Pass</v>
      </c>
      <c r="I74" s="338" t="str">
        <f t="shared" si="3"/>
        <v>Alpha_6_G1</v>
      </c>
      <c r="J74" s="339"/>
      <c r="K74" s="339"/>
      <c r="L74" s="339"/>
      <c r="M74" s="339"/>
      <c r="N74" s="339"/>
      <c r="O74" s="339"/>
      <c r="P74" s="339"/>
      <c r="Q74" s="339"/>
    </row>
    <row r="75" spans="1:17" ht="13.5" customHeight="1">
      <c r="A75" s="481" t="s">
        <v>1127</v>
      </c>
      <c r="B75" s="481" t="s">
        <v>706</v>
      </c>
      <c r="C75" s="481" t="s">
        <v>1256</v>
      </c>
      <c r="D75" s="481" t="s">
        <v>1257</v>
      </c>
      <c r="E75" s="481">
        <v>18215</v>
      </c>
      <c r="F75" s="339"/>
      <c r="G75" s="340">
        <f>IF(ISNUMBER(E75),E75/'Bulk DivVar Analysis'!$C$7,"")</f>
        <v>1.2258563833366982</v>
      </c>
      <c r="H75" s="338" t="str">
        <f>IF(ISNUMBER(E75), IF(G75&gt;'Bulk DivVar Analysis'!$D$9,"Pass","Fail"),"")</f>
        <v>Pass</v>
      </c>
      <c r="I75" s="338" t="str">
        <f t="shared" si="3"/>
        <v>Alpha_6_G2</v>
      </c>
      <c r="J75" s="339"/>
      <c r="K75" s="339"/>
      <c r="L75" s="339"/>
      <c r="M75" s="339"/>
      <c r="N75" s="339"/>
      <c r="O75" s="339"/>
      <c r="P75" s="339"/>
      <c r="Q75" s="339"/>
    </row>
    <row r="76" spans="1:17" ht="13.5" customHeight="1">
      <c r="A76" s="481" t="s">
        <v>1127</v>
      </c>
      <c r="B76" s="481" t="s">
        <v>706</v>
      </c>
      <c r="C76" s="481" t="s">
        <v>1258</v>
      </c>
      <c r="D76" s="481" t="s">
        <v>1259</v>
      </c>
      <c r="E76" s="481">
        <v>18664</v>
      </c>
      <c r="F76" s="339"/>
      <c r="G76" s="340">
        <f>IF(ISNUMBER(E76),E76/'Bulk DivVar Analysis'!$C$7,"")</f>
        <v>1.2560737600107679</v>
      </c>
      <c r="H76" s="338" t="str">
        <f>IF(ISNUMBER(E76), IF(G76&gt;'Bulk DivVar Analysis'!$D$9,"Pass","Fail"),"")</f>
        <v>Pass</v>
      </c>
      <c r="I76" s="338" t="str">
        <f t="shared" si="3"/>
        <v>Alpha_6_G3</v>
      </c>
      <c r="J76" s="339"/>
      <c r="K76" s="339"/>
      <c r="L76" s="339"/>
      <c r="M76" s="339"/>
      <c r="N76" s="339"/>
      <c r="O76" s="339"/>
      <c r="P76" s="339"/>
      <c r="Q76" s="339"/>
    </row>
    <row r="77" spans="1:17" ht="13.5" customHeight="1">
      <c r="A77" s="481" t="s">
        <v>1127</v>
      </c>
      <c r="B77" s="481" t="s">
        <v>706</v>
      </c>
      <c r="C77" s="481" t="s">
        <v>1260</v>
      </c>
      <c r="D77" s="481" t="s">
        <v>1261</v>
      </c>
      <c r="E77" s="481">
        <v>20636</v>
      </c>
      <c r="F77" s="339"/>
      <c r="G77" s="340">
        <f>IF(ISNUMBER(E77),E77/'Bulk DivVar Analysis'!$C$7,"")</f>
        <v>1.3887879399690424</v>
      </c>
      <c r="H77" s="338" t="str">
        <f>IF(ISNUMBER(E77), IF(G77&gt;'Bulk DivVar Analysis'!$D$9,"Pass","Fail"),"")</f>
        <v>Pass</v>
      </c>
      <c r="I77" s="338" t="str">
        <f t="shared" si="3"/>
        <v>Alpha_6_G4</v>
      </c>
      <c r="J77" s="339"/>
      <c r="K77" s="339"/>
      <c r="L77" s="339"/>
      <c r="M77" s="339"/>
      <c r="N77" s="339"/>
      <c r="O77" s="339"/>
      <c r="P77" s="339"/>
      <c r="Q77" s="339"/>
    </row>
    <row r="78" spans="1:17" ht="13.5" customHeight="1">
      <c r="A78" s="481" t="s">
        <v>1127</v>
      </c>
      <c r="B78" s="481" t="s">
        <v>706</v>
      </c>
      <c r="C78" s="481" t="s">
        <v>1262</v>
      </c>
      <c r="D78" s="481" t="s">
        <v>1263</v>
      </c>
      <c r="E78" s="481">
        <v>19501</v>
      </c>
      <c r="F78" s="339"/>
      <c r="G78" s="340">
        <f>IF(ISNUMBER(E78),E78/'Bulk DivVar Analysis'!$C$7,"")</f>
        <v>1.312403257285147</v>
      </c>
      <c r="H78" s="338" t="str">
        <f>IF(ISNUMBER(E78), IF(G78&gt;'Bulk DivVar Analysis'!$D$9,"Pass","Fail"),"")</f>
        <v>Pass</v>
      </c>
      <c r="I78" s="338" t="str">
        <f t="shared" si="3"/>
        <v>Alpha_6_G5</v>
      </c>
      <c r="J78" s="339"/>
      <c r="K78" s="339"/>
      <c r="L78" s="339"/>
      <c r="M78" s="339"/>
      <c r="N78" s="339"/>
      <c r="O78" s="339"/>
      <c r="P78" s="339"/>
      <c r="Q78" s="339"/>
    </row>
    <row r="79" spans="1:17" ht="13.5" customHeight="1">
      <c r="A79" s="481" t="s">
        <v>1127</v>
      </c>
      <c r="B79" s="481" t="s">
        <v>706</v>
      </c>
      <c r="C79" s="481" t="s">
        <v>1264</v>
      </c>
      <c r="D79" s="481" t="s">
        <v>1265</v>
      </c>
      <c r="E79" s="481">
        <v>16895</v>
      </c>
      <c r="F79" s="339"/>
      <c r="G79" s="340">
        <f>IF(ISNUMBER(E79),E79/'Bulk DivVar Analysis'!$C$7,"")</f>
        <v>1.1370213338717277</v>
      </c>
      <c r="H79" s="338" t="str">
        <f>IF(ISNUMBER(E79), IF(G79&gt;'Bulk DivVar Analysis'!$D$9,"Pass","Fail"),"")</f>
        <v>Pass</v>
      </c>
      <c r="I79" s="338" t="str">
        <f t="shared" si="3"/>
        <v>Alpha_6_G6</v>
      </c>
      <c r="J79" s="339"/>
      <c r="K79" s="339"/>
      <c r="L79" s="339"/>
      <c r="M79" s="339"/>
      <c r="N79" s="339"/>
      <c r="O79" s="339"/>
      <c r="P79" s="339"/>
      <c r="Q79" s="339"/>
    </row>
    <row r="80" spans="1:17" ht="13.5" customHeight="1">
      <c r="A80" s="481" t="s">
        <v>1127</v>
      </c>
      <c r="B80" s="481" t="s">
        <v>706</v>
      </c>
      <c r="C80" s="481" t="s">
        <v>1266</v>
      </c>
      <c r="D80" s="481" t="s">
        <v>1267</v>
      </c>
      <c r="E80" s="481">
        <v>15842</v>
      </c>
      <c r="F80" s="339"/>
      <c r="G80" s="340">
        <f>IF(ISNUMBER(E80),E80/'Bulk DivVar Analysis'!$C$7,"")</f>
        <v>1.0661551921394441</v>
      </c>
      <c r="H80" s="338" t="str">
        <f>IF(ISNUMBER(E80), IF(G80&gt;'Bulk DivVar Analysis'!$D$9,"Pass","Fail"),"")</f>
        <v>Pass</v>
      </c>
      <c r="I80" s="338" t="str">
        <f t="shared" si="3"/>
        <v>Alpha_6_G7</v>
      </c>
      <c r="J80" s="339"/>
      <c r="K80" s="339"/>
      <c r="L80" s="339"/>
      <c r="M80" s="339"/>
      <c r="N80" s="339"/>
      <c r="O80" s="339"/>
      <c r="P80" s="339"/>
      <c r="Q80" s="339"/>
    </row>
    <row r="81" spans="1:17" ht="13.5" customHeight="1">
      <c r="A81" s="481" t="s">
        <v>1127</v>
      </c>
      <c r="B81" s="481" t="s">
        <v>706</v>
      </c>
      <c r="C81" s="481" t="s">
        <v>1268</v>
      </c>
      <c r="D81" s="481" t="s">
        <v>1269</v>
      </c>
      <c r="E81" s="481">
        <v>18331</v>
      </c>
      <c r="F81" s="339"/>
      <c r="G81" s="340">
        <f>IF(ISNUMBER(E81),E81/'Bulk DivVar Analysis'!$C$7,"")</f>
        <v>1.2336630998048321</v>
      </c>
      <c r="H81" s="338" t="str">
        <f>IF(ISNUMBER(E81), IF(G81&gt;'Bulk DivVar Analysis'!$D$9,"Pass","Fail"),"")</f>
        <v>Pass</v>
      </c>
      <c r="I81" s="338" t="str">
        <f t="shared" si="3"/>
        <v>Alpha_6_G8</v>
      </c>
      <c r="J81" s="339"/>
      <c r="K81" s="339"/>
      <c r="L81" s="339"/>
      <c r="M81" s="339"/>
      <c r="N81" s="339"/>
      <c r="O81" s="339"/>
      <c r="P81" s="339"/>
      <c r="Q81" s="339"/>
    </row>
    <row r="82" spans="1:17" ht="13.5" customHeight="1">
      <c r="A82" s="481" t="s">
        <v>1127</v>
      </c>
      <c r="B82" s="481" t="s">
        <v>706</v>
      </c>
      <c r="C82" s="481" t="s">
        <v>1270</v>
      </c>
      <c r="D82" s="481" t="s">
        <v>1271</v>
      </c>
      <c r="E82" s="481">
        <v>15745</v>
      </c>
      <c r="F82" s="339"/>
      <c r="G82" s="340">
        <f>IF(ISNUMBER(E82),E82/'Bulk DivVar Analysis'!$C$7,"")</f>
        <v>1.0596271619893667</v>
      </c>
      <c r="H82" s="338" t="str">
        <f>IF(ISNUMBER(E82), IF(G82&gt;'Bulk DivVar Analysis'!$D$9,"Pass","Fail"),"")</f>
        <v>Pass</v>
      </c>
      <c r="I82" s="338" t="str">
        <f t="shared" si="3"/>
        <v>Alpha_6_G9</v>
      </c>
      <c r="J82" s="339"/>
      <c r="K82" s="339"/>
      <c r="L82" s="339"/>
      <c r="M82" s="339"/>
      <c r="N82" s="339"/>
      <c r="O82" s="339"/>
      <c r="P82" s="339"/>
      <c r="Q82" s="339"/>
    </row>
    <row r="83" spans="1:17" ht="13.5" customHeight="1">
      <c r="A83" s="481" t="s">
        <v>1127</v>
      </c>
      <c r="B83" s="481" t="s">
        <v>706</v>
      </c>
      <c r="C83" s="481" t="s">
        <v>568</v>
      </c>
      <c r="D83" s="481" t="s">
        <v>1272</v>
      </c>
      <c r="E83" s="481">
        <v>19883</v>
      </c>
      <c r="F83" s="339"/>
      <c r="G83" s="340">
        <f>IF(ISNUMBER(E83),E83/'Bulk DivVar Analysis'!$C$7,"")</f>
        <v>1.3381115822060703</v>
      </c>
      <c r="H83" s="338" t="str">
        <f>IF(ISNUMBER(E83), IF(G83&gt;'Bulk DivVar Analysis'!$D$9,"Pass","Fail"),"")</f>
        <v>Pass</v>
      </c>
      <c r="I83" s="338" t="str">
        <f t="shared" si="3"/>
        <v>Alpha_6_G10</v>
      </c>
      <c r="J83" s="339"/>
      <c r="K83" s="339"/>
      <c r="L83" s="339"/>
      <c r="M83" s="339"/>
      <c r="N83" s="339"/>
      <c r="O83" s="339"/>
      <c r="P83" s="339"/>
      <c r="Q83" s="339"/>
    </row>
    <row r="84" spans="1:17" ht="13.5" customHeight="1">
      <c r="A84" s="481" t="s">
        <v>1127</v>
      </c>
      <c r="B84" s="481" t="s">
        <v>706</v>
      </c>
      <c r="C84" s="481" t="s">
        <v>569</v>
      </c>
      <c r="D84" s="481" t="s">
        <v>1273</v>
      </c>
      <c r="E84" s="481">
        <v>14652</v>
      </c>
      <c r="F84" s="339"/>
      <c r="G84" s="340">
        <f>IF(ISNUMBER(E84),E84/'Bulk DivVar Analysis'!$C$7,"")</f>
        <v>0.9860690490611751</v>
      </c>
      <c r="H84" s="338" t="str">
        <f>IF(ISNUMBER(E84), IF(G84&gt;'Bulk DivVar Analysis'!$D$9,"Pass","Fail"),"")</f>
        <v>Pass</v>
      </c>
      <c r="I84" s="338" t="str">
        <f t="shared" si="3"/>
        <v>Alpha_6_G11</v>
      </c>
      <c r="J84" s="339"/>
      <c r="K84" s="339"/>
      <c r="L84" s="339"/>
      <c r="M84" s="339"/>
      <c r="N84" s="339"/>
      <c r="O84" s="339"/>
      <c r="P84" s="339"/>
      <c r="Q84" s="339"/>
    </row>
    <row r="85" spans="1:17" ht="13.5" customHeight="1">
      <c r="A85" s="481" t="s">
        <v>1127</v>
      </c>
      <c r="B85" s="481" t="s">
        <v>706</v>
      </c>
      <c r="C85" s="481" t="s">
        <v>570</v>
      </c>
      <c r="D85" s="481" t="s">
        <v>1274</v>
      </c>
      <c r="E85" s="481">
        <v>14899</v>
      </c>
      <c r="F85" s="339"/>
      <c r="G85" s="340">
        <f>IF(ISNUMBER(E85),E85/'Bulk DivVar Analysis'!$C$7,"")</f>
        <v>1.0026919711959081</v>
      </c>
      <c r="H85" s="338" t="str">
        <f>IF(ISNUMBER(E85), IF(G85&gt;'Bulk DivVar Analysis'!$D$9,"Pass","Fail"),"")</f>
        <v>Pass</v>
      </c>
      <c r="I85" s="338" t="str">
        <f t="shared" si="3"/>
        <v>Alpha_6_G12</v>
      </c>
      <c r="J85" s="339"/>
      <c r="K85" s="339"/>
      <c r="L85" s="339"/>
      <c r="M85" s="339"/>
      <c r="N85" s="339"/>
      <c r="O85" s="339"/>
      <c r="P85" s="339"/>
      <c r="Q85" s="339"/>
    </row>
    <row r="86" spans="1:17" ht="13.5" customHeight="1">
      <c r="A86" s="481" t="s">
        <v>1127</v>
      </c>
      <c r="B86" s="481" t="s">
        <v>706</v>
      </c>
      <c r="C86" s="481" t="s">
        <v>1275</v>
      </c>
      <c r="D86" s="481" t="s">
        <v>1276</v>
      </c>
      <c r="E86" s="481">
        <v>18457</v>
      </c>
      <c r="F86" s="339"/>
      <c r="G86" s="340">
        <f>IF(ISNUMBER(E86),E86/'Bulk DivVar Analysis'!$C$7,"")</f>
        <v>1.2421428090719429</v>
      </c>
      <c r="H86" s="338" t="str">
        <f>IF(ISNUMBER(E86), IF(G86&gt;'Bulk DivVar Analysis'!$D$9,"Pass","Fail"),"")</f>
        <v>Pass</v>
      </c>
      <c r="I86" s="338" t="str">
        <f t="shared" si="3"/>
        <v>Alpha_6_H1</v>
      </c>
      <c r="J86" s="339"/>
      <c r="K86" s="339"/>
      <c r="L86" s="339"/>
      <c r="M86" s="339"/>
      <c r="N86" s="339"/>
      <c r="O86" s="339"/>
      <c r="P86" s="339"/>
      <c r="Q86" s="339"/>
    </row>
    <row r="87" spans="1:17" ht="13.5" customHeight="1">
      <c r="A87" s="481" t="s">
        <v>1127</v>
      </c>
      <c r="B87" s="481" t="s">
        <v>706</v>
      </c>
      <c r="C87" s="481" t="s">
        <v>1277</v>
      </c>
      <c r="D87" s="481" t="s">
        <v>1278</v>
      </c>
      <c r="E87" s="481">
        <v>21375</v>
      </c>
      <c r="F87" s="339"/>
      <c r="G87" s="340">
        <f>IF(ISNUMBER(E87),E87/'Bulk DivVar Analysis'!$C$7,"")</f>
        <v>1.4385221078134465</v>
      </c>
      <c r="H87" s="338" t="str">
        <f>IF(ISNUMBER(E87), IF(G87&gt;'Bulk DivVar Analysis'!$D$9,"Pass","Fail"),"")</f>
        <v>Pass</v>
      </c>
      <c r="I87" s="338" t="str">
        <f t="shared" si="3"/>
        <v>Alpha_6_H2</v>
      </c>
      <c r="J87" s="339"/>
      <c r="K87" s="339"/>
      <c r="L87" s="339"/>
      <c r="M87" s="339"/>
      <c r="N87" s="339"/>
      <c r="O87" s="339"/>
      <c r="P87" s="339"/>
      <c r="Q87" s="339"/>
    </row>
    <row r="88" spans="1:17" ht="13.5" customHeight="1">
      <c r="A88" s="481" t="s">
        <v>1127</v>
      </c>
      <c r="B88" s="481" t="s">
        <v>706</v>
      </c>
      <c r="C88" s="481" t="s">
        <v>1279</v>
      </c>
      <c r="D88" s="481" t="s">
        <v>1280</v>
      </c>
      <c r="E88" s="481">
        <v>19723</v>
      </c>
      <c r="F88" s="339"/>
      <c r="G88" s="340">
        <f>IF(ISNUMBER(E88),E88/'Bulk DivVar Analysis'!$C$7,"")</f>
        <v>1.3273436974224375</v>
      </c>
      <c r="H88" s="338" t="str">
        <f>IF(ISNUMBER(E88), IF(G88&gt;'Bulk DivVar Analysis'!$D$9,"Pass","Fail"),"")</f>
        <v>Pass</v>
      </c>
      <c r="I88" s="338" t="str">
        <f t="shared" si="3"/>
        <v>Alpha_6_H3</v>
      </c>
      <c r="J88" s="339"/>
      <c r="K88" s="339"/>
      <c r="L88" s="339"/>
      <c r="M88" s="339"/>
      <c r="N88" s="339"/>
      <c r="O88" s="339"/>
      <c r="P88" s="339"/>
      <c r="Q88" s="339"/>
    </row>
    <row r="89" spans="1:17" ht="13.5" customHeight="1">
      <c r="A89" s="481" t="s">
        <v>1127</v>
      </c>
      <c r="B89" s="481" t="s">
        <v>706</v>
      </c>
      <c r="C89" s="481" t="s">
        <v>1281</v>
      </c>
      <c r="D89" s="481" t="s">
        <v>1282</v>
      </c>
      <c r="E89" s="481">
        <v>19760</v>
      </c>
      <c r="F89" s="339"/>
      <c r="G89" s="340">
        <f>IF(ISNUMBER(E89),E89/'Bulk DivVar Analysis'!$C$7,"")</f>
        <v>1.3298337707786527</v>
      </c>
      <c r="H89" s="338" t="str">
        <f>IF(ISNUMBER(E89), IF(G89&gt;'Bulk DivVar Analysis'!$D$9,"Pass","Fail"),"")</f>
        <v>Pass</v>
      </c>
      <c r="I89" s="338" t="str">
        <f t="shared" si="3"/>
        <v>Alpha_6_H4</v>
      </c>
      <c r="J89" s="339"/>
      <c r="K89" s="339"/>
      <c r="L89" s="339"/>
      <c r="M89" s="339"/>
      <c r="N89" s="339"/>
      <c r="O89" s="339"/>
      <c r="P89" s="339"/>
      <c r="Q89" s="339"/>
    </row>
    <row r="90" spans="1:17" ht="13.5" customHeight="1">
      <c r="A90" s="481" t="s">
        <v>1127</v>
      </c>
      <c r="B90" s="481" t="s">
        <v>706</v>
      </c>
      <c r="C90" s="481" t="s">
        <v>1283</v>
      </c>
      <c r="D90" s="481" t="s">
        <v>1284</v>
      </c>
      <c r="E90" s="481">
        <v>21025</v>
      </c>
      <c r="F90" s="339"/>
      <c r="G90" s="340">
        <f>IF(ISNUMBER(E90),E90/'Bulk DivVar Analysis'!$C$7,"")</f>
        <v>1.4149673598492496</v>
      </c>
      <c r="H90" s="338" t="str">
        <f>IF(ISNUMBER(E90), IF(G90&gt;'Bulk DivVar Analysis'!$D$9,"Pass","Fail"),"")</f>
        <v>Pass</v>
      </c>
      <c r="I90" s="338" t="str">
        <f t="shared" si="3"/>
        <v>Alpha_6_H5</v>
      </c>
      <c r="J90" s="339"/>
      <c r="K90" s="339"/>
      <c r="L90" s="339"/>
      <c r="M90" s="339"/>
      <c r="N90" s="339"/>
      <c r="O90" s="339"/>
      <c r="P90" s="339"/>
      <c r="Q90" s="339"/>
    </row>
    <row r="91" spans="1:17" ht="13.5" customHeight="1">
      <c r="A91" s="481" t="s">
        <v>1127</v>
      </c>
      <c r="B91" s="481" t="s">
        <v>706</v>
      </c>
      <c r="C91" s="481" t="s">
        <v>1285</v>
      </c>
      <c r="D91" s="481" t="s">
        <v>1286</v>
      </c>
      <c r="E91" s="481">
        <v>16483</v>
      </c>
      <c r="F91" s="339"/>
      <c r="G91" s="340">
        <f>IF(ISNUMBER(E91),E91/'Bulk DivVar Analysis'!$C$7,"")</f>
        <v>1.109294030553873</v>
      </c>
      <c r="H91" s="338" t="str">
        <f>IF(ISNUMBER(E91), IF(G91&gt;'Bulk DivVar Analysis'!$D$9,"Pass","Fail"),"")</f>
        <v>Pass</v>
      </c>
      <c r="I91" s="338" t="str">
        <f t="shared" si="3"/>
        <v>Alpha_6_H6</v>
      </c>
      <c r="J91" s="339"/>
      <c r="K91" s="339"/>
      <c r="L91" s="339"/>
      <c r="M91" s="339"/>
      <c r="N91" s="339"/>
      <c r="O91" s="339"/>
      <c r="P91" s="339"/>
      <c r="Q91" s="339"/>
    </row>
    <row r="92" spans="1:17" ht="13.5" customHeight="1">
      <c r="A92" s="481" t="s">
        <v>1127</v>
      </c>
      <c r="B92" s="481" t="s">
        <v>706</v>
      </c>
      <c r="C92" s="481" t="s">
        <v>1287</v>
      </c>
      <c r="D92" s="481" t="s">
        <v>1288</v>
      </c>
      <c r="E92" s="481">
        <v>15041</v>
      </c>
      <c r="F92" s="339"/>
      <c r="G92" s="340">
        <f>IF(ISNUMBER(E92),E92/'Bulk DivVar Analysis'!$C$7,"")</f>
        <v>1.0122484689413824</v>
      </c>
      <c r="H92" s="338" t="str">
        <f>IF(ISNUMBER(E92), IF(G92&gt;'Bulk DivVar Analysis'!$D$9,"Pass","Fail"),"")</f>
        <v>Pass</v>
      </c>
      <c r="I92" s="338" t="str">
        <f t="shared" si="3"/>
        <v>Alpha_6_H7</v>
      </c>
      <c r="J92" s="339"/>
      <c r="K92" s="339"/>
      <c r="L92" s="339"/>
      <c r="M92" s="339"/>
      <c r="N92" s="339"/>
      <c r="O92" s="339"/>
      <c r="P92" s="339"/>
      <c r="Q92" s="339"/>
    </row>
    <row r="93" spans="1:17" ht="13.5" customHeight="1">
      <c r="A93" s="481" t="s">
        <v>1127</v>
      </c>
      <c r="B93" s="481" t="s">
        <v>706</v>
      </c>
      <c r="C93" s="481" t="s">
        <v>1289</v>
      </c>
      <c r="D93" s="481" t="s">
        <v>1290</v>
      </c>
      <c r="E93" s="481">
        <v>15636</v>
      </c>
      <c r="F93" s="339"/>
      <c r="G93" s="340">
        <f>IF(ISNUMBER(E93),E93/'Bulk DivVar Analysis'!$C$7,"")</f>
        <v>1.0522915404805169</v>
      </c>
      <c r="H93" s="338" t="str">
        <f>IF(ISNUMBER(E93), IF(G93&gt;'Bulk DivVar Analysis'!$D$9,"Pass","Fail"),"")</f>
        <v>Pass</v>
      </c>
      <c r="I93" s="338" t="str">
        <f t="shared" si="3"/>
        <v>Alpha_6_H8</v>
      </c>
      <c r="J93" s="339"/>
      <c r="K93" s="339"/>
      <c r="L93" s="339"/>
      <c r="M93" s="339"/>
      <c r="N93" s="339"/>
      <c r="O93" s="339"/>
      <c r="P93" s="339"/>
      <c r="Q93" s="339"/>
    </row>
    <row r="94" spans="1:17" ht="13.5" customHeight="1">
      <c r="A94" s="481" t="s">
        <v>1127</v>
      </c>
      <c r="B94" s="481" t="s">
        <v>706</v>
      </c>
      <c r="C94" s="481" t="s">
        <v>1291</v>
      </c>
      <c r="D94" s="481" t="s">
        <v>1292</v>
      </c>
      <c r="E94" s="481">
        <v>13950</v>
      </c>
      <c r="F94" s="339"/>
      <c r="G94" s="340">
        <f>IF(ISNUMBER(E94),E94/'Bulk DivVar Analysis'!$C$7,"")</f>
        <v>0.93882495457298609</v>
      </c>
      <c r="H94" s="338" t="str">
        <f>IF(ISNUMBER(E94), IF(G94&gt;'Bulk DivVar Analysis'!$D$9,"Pass","Fail"),"")</f>
        <v>Pass</v>
      </c>
      <c r="I94" s="338" t="str">
        <f t="shared" si="3"/>
        <v>Alpha_6_H9</v>
      </c>
      <c r="J94" s="339"/>
      <c r="K94" s="339"/>
      <c r="L94" s="339"/>
      <c r="M94" s="339"/>
      <c r="N94" s="339"/>
      <c r="O94" s="339"/>
      <c r="P94" s="339"/>
      <c r="Q94" s="339"/>
    </row>
    <row r="95" spans="1:17" ht="13.5" customHeight="1">
      <c r="A95" s="481" t="s">
        <v>1127</v>
      </c>
      <c r="B95" s="481" t="s">
        <v>706</v>
      </c>
      <c r="C95" s="481" t="s">
        <v>580</v>
      </c>
      <c r="D95" s="481" t="s">
        <v>1293</v>
      </c>
      <c r="E95" s="481">
        <v>16918</v>
      </c>
      <c r="F95" s="339"/>
      <c r="G95" s="340">
        <f>IF(ISNUMBER(E95),E95/'Bulk DivVar Analysis'!$C$7,"")</f>
        <v>1.1385692173093749</v>
      </c>
      <c r="H95" s="338" t="str">
        <f>IF(ISNUMBER(E95), IF(G95&gt;'Bulk DivVar Analysis'!$D$9,"Pass","Fail"),"")</f>
        <v>Pass</v>
      </c>
      <c r="I95" s="338" t="str">
        <f t="shared" si="3"/>
        <v>Alpha_6_H10</v>
      </c>
      <c r="J95" s="339"/>
      <c r="K95" s="339"/>
      <c r="L95" s="339"/>
      <c r="M95" s="339"/>
      <c r="N95" s="339"/>
      <c r="O95" s="339"/>
      <c r="P95" s="339"/>
      <c r="Q95" s="339"/>
    </row>
    <row r="96" spans="1:17" ht="13.5" customHeight="1">
      <c r="A96" s="481" t="s">
        <v>1127</v>
      </c>
      <c r="B96" s="481" t="s">
        <v>706</v>
      </c>
      <c r="C96" s="481" t="s">
        <v>581</v>
      </c>
      <c r="D96" s="481" t="s">
        <v>1294</v>
      </c>
      <c r="E96" s="481">
        <v>12739</v>
      </c>
      <c r="F96" s="339"/>
      <c r="G96" s="340">
        <f>IF(ISNUMBER(E96),E96/'Bulk DivVar Analysis'!$C$7,"")</f>
        <v>0.85732552661686523</v>
      </c>
      <c r="H96" s="338" t="str">
        <f>IF(ISNUMBER(E96), IF(G96&gt;'Bulk DivVar Analysis'!$D$9,"Pass","Fail"),"")</f>
        <v>Pass</v>
      </c>
      <c r="I96" s="338" t="str">
        <f t="shared" si="3"/>
        <v>Alpha_6_H11</v>
      </c>
      <c r="J96" s="339"/>
      <c r="K96" s="339"/>
      <c r="L96" s="339"/>
      <c r="M96" s="339"/>
      <c r="N96" s="339"/>
      <c r="O96" s="339"/>
      <c r="P96" s="339"/>
      <c r="Q96" s="339"/>
    </row>
    <row r="97" spans="1:17" ht="13.5" customHeight="1">
      <c r="A97" s="481" t="s">
        <v>1127</v>
      </c>
      <c r="B97" s="481" t="s">
        <v>706</v>
      </c>
      <c r="C97" s="481" t="s">
        <v>582</v>
      </c>
      <c r="D97" s="481" t="s">
        <v>1295</v>
      </c>
      <c r="E97" s="481">
        <v>6714</v>
      </c>
      <c r="F97" s="339"/>
      <c r="G97" s="340">
        <f>IF(ISNUMBER(E97),E97/'Bulk DivVar Analysis'!$C$7,"")</f>
        <v>0.45184736523319202</v>
      </c>
      <c r="H97" s="338" t="str">
        <f>IF(ISNUMBER(E97), IF(G97&gt;'Bulk DivVar Analysis'!$D$9,"Pass","Fail"),"")</f>
        <v>Pass</v>
      </c>
      <c r="I97" s="338" t="str">
        <f t="shared" si="3"/>
        <v>Alpha_6_H12</v>
      </c>
      <c r="J97" s="339"/>
      <c r="K97" s="339"/>
      <c r="L97" s="339"/>
      <c r="M97" s="339"/>
      <c r="N97" s="339"/>
      <c r="O97" s="339"/>
      <c r="P97" s="339"/>
      <c r="Q97" s="339"/>
    </row>
    <row r="98" spans="1:17" ht="13.5" customHeight="1">
      <c r="A98" s="481" t="s">
        <v>1127</v>
      </c>
      <c r="B98" s="481" t="s">
        <v>708</v>
      </c>
      <c r="C98" s="481" t="s">
        <v>1128</v>
      </c>
      <c r="D98" s="481" t="s">
        <v>1296</v>
      </c>
      <c r="E98" s="481">
        <v>20493</v>
      </c>
      <c r="F98" s="339"/>
      <c r="G98" s="340">
        <f>IF(ISNUMBER(E98),E98/'Bulk DivVar Analysis'!$C$7,"")</f>
        <v>1.3791641429436705</v>
      </c>
      <c r="H98" s="338" t="str">
        <f>IF(ISNUMBER(E98), IF(G98&gt;'Bulk DivVar Analysis'!$D$9,"Pass","Fail"),"")</f>
        <v>Pass</v>
      </c>
      <c r="I98" s="338" t="str">
        <f t="shared" si="3"/>
        <v>Alpha_7_A1</v>
      </c>
      <c r="J98" s="339"/>
      <c r="K98" s="339"/>
      <c r="L98" s="339"/>
      <c r="M98" s="339"/>
      <c r="N98" s="339"/>
      <c r="O98" s="339"/>
      <c r="P98" s="339"/>
      <c r="Q98" s="339"/>
    </row>
    <row r="99" spans="1:17" ht="13.5" customHeight="1">
      <c r="A99" s="481" t="s">
        <v>1127</v>
      </c>
      <c r="B99" s="481" t="s">
        <v>708</v>
      </c>
      <c r="C99" s="481" t="s">
        <v>1130</v>
      </c>
      <c r="D99" s="481" t="s">
        <v>1297</v>
      </c>
      <c r="E99" s="481">
        <v>21363</v>
      </c>
      <c r="F99" s="339"/>
      <c r="G99" s="340">
        <f>IF(ISNUMBER(E99),E99/'Bulk DivVar Analysis'!$C$7,"")</f>
        <v>1.4377145164546739</v>
      </c>
      <c r="H99" s="338" t="str">
        <f>IF(ISNUMBER(E99), IF(G99&gt;'Bulk DivVar Analysis'!$D$9,"Pass","Fail"),"")</f>
        <v>Pass</v>
      </c>
      <c r="I99" s="338" t="str">
        <f t="shared" si="3"/>
        <v>Alpha_7_A2</v>
      </c>
      <c r="J99" s="339"/>
      <c r="K99" s="339"/>
      <c r="L99" s="339"/>
      <c r="M99" s="339"/>
      <c r="N99" s="339"/>
      <c r="O99" s="339"/>
      <c r="P99" s="339"/>
      <c r="Q99" s="339"/>
    </row>
    <row r="100" spans="1:17" ht="13.5" customHeight="1">
      <c r="A100" s="481" t="s">
        <v>1127</v>
      </c>
      <c r="B100" s="481" t="s">
        <v>708</v>
      </c>
      <c r="C100" s="481" t="s">
        <v>1132</v>
      </c>
      <c r="D100" s="481" t="s">
        <v>1298</v>
      </c>
      <c r="E100" s="481">
        <v>19546</v>
      </c>
      <c r="F100" s="339"/>
      <c r="G100" s="340">
        <f>IF(ISNUMBER(E100),E100/'Bulk DivVar Analysis'!$C$7,"")</f>
        <v>1.3154317248805438</v>
      </c>
      <c r="H100" s="338" t="str">
        <f>IF(ISNUMBER(E100), IF(G100&gt;'Bulk DivVar Analysis'!$D$9,"Pass","Fail"),"")</f>
        <v>Pass</v>
      </c>
      <c r="I100" s="338" t="str">
        <f t="shared" si="3"/>
        <v>Alpha_7_A3</v>
      </c>
      <c r="J100" s="339"/>
      <c r="K100" s="339"/>
      <c r="L100" s="339"/>
      <c r="M100" s="339"/>
      <c r="N100" s="339"/>
      <c r="O100" s="339"/>
      <c r="P100" s="339"/>
      <c r="Q100" s="339"/>
    </row>
    <row r="101" spans="1:17" ht="13.5" customHeight="1">
      <c r="A101" s="481" t="s">
        <v>1127</v>
      </c>
      <c r="B101" s="481" t="s">
        <v>708</v>
      </c>
      <c r="C101" s="481" t="s">
        <v>1134</v>
      </c>
      <c r="D101" s="481" t="s">
        <v>1299</v>
      </c>
      <c r="E101" s="481">
        <v>14495</v>
      </c>
      <c r="F101" s="339"/>
      <c r="G101" s="340">
        <f>IF(ISNUMBER(E101),E101/'Bulk DivVar Analysis'!$C$7,"")</f>
        <v>0.97550306211723536</v>
      </c>
      <c r="H101" s="338" t="str">
        <f>IF(ISNUMBER(E101), IF(G101&gt;'Bulk DivVar Analysis'!$D$9,"Pass","Fail"),"")</f>
        <v>Pass</v>
      </c>
      <c r="I101" s="338" t="str">
        <f t="shared" si="3"/>
        <v>Alpha_7_A4</v>
      </c>
      <c r="J101" s="339"/>
      <c r="K101" s="339"/>
      <c r="L101" s="339"/>
      <c r="M101" s="339"/>
      <c r="N101" s="339"/>
      <c r="O101" s="339"/>
      <c r="P101" s="339"/>
      <c r="Q101" s="339"/>
    </row>
    <row r="102" spans="1:17" ht="13.5" customHeight="1">
      <c r="A102" s="481" t="s">
        <v>1127</v>
      </c>
      <c r="B102" s="481" t="s">
        <v>708</v>
      </c>
      <c r="C102" s="481" t="s">
        <v>1136</v>
      </c>
      <c r="D102" s="481" t="s">
        <v>1300</v>
      </c>
      <c r="E102" s="481">
        <v>15905</v>
      </c>
      <c r="F102" s="339"/>
      <c r="G102" s="340">
        <f>IF(ISNUMBER(E102),E102/'Bulk DivVar Analysis'!$C$7,"")</f>
        <v>1.0703950467729995</v>
      </c>
      <c r="H102" s="338" t="str">
        <f>IF(ISNUMBER(E102), IF(G102&gt;'Bulk DivVar Analysis'!$D$9,"Pass","Fail"),"")</f>
        <v>Pass</v>
      </c>
      <c r="I102" s="338" t="str">
        <f t="shared" si="3"/>
        <v>Alpha_7_A5</v>
      </c>
      <c r="J102" s="339"/>
      <c r="K102" s="339"/>
      <c r="L102" s="339"/>
      <c r="M102" s="339"/>
      <c r="N102" s="339"/>
      <c r="O102" s="339"/>
      <c r="P102" s="339"/>
      <c r="Q102" s="339"/>
    </row>
    <row r="103" spans="1:17" ht="13.5" customHeight="1">
      <c r="A103" s="481" t="s">
        <v>1127</v>
      </c>
      <c r="B103" s="481" t="s">
        <v>708</v>
      </c>
      <c r="C103" s="481" t="s">
        <v>1138</v>
      </c>
      <c r="D103" s="481" t="s">
        <v>1301</v>
      </c>
      <c r="E103" s="481">
        <v>17520</v>
      </c>
      <c r="F103" s="339"/>
      <c r="G103" s="340">
        <f>IF(ISNUMBER(E103),E103/'Bulk DivVar Analysis'!$C$7,"")</f>
        <v>1.1790833838077932</v>
      </c>
      <c r="H103" s="338" t="str">
        <f>IF(ISNUMBER(E103), IF(G103&gt;'Bulk DivVar Analysis'!$D$9,"Pass","Fail"),"")</f>
        <v>Pass</v>
      </c>
      <c r="I103" s="338" t="str">
        <f t="shared" si="3"/>
        <v>Alpha_7_A6</v>
      </c>
      <c r="J103" s="339"/>
      <c r="K103" s="339"/>
      <c r="L103" s="339"/>
      <c r="M103" s="339"/>
      <c r="N103" s="339"/>
      <c r="O103" s="339"/>
      <c r="P103" s="339"/>
      <c r="Q103" s="339"/>
    </row>
    <row r="104" spans="1:17" ht="13.5" customHeight="1">
      <c r="A104" s="481" t="s">
        <v>1127</v>
      </c>
      <c r="B104" s="481" t="s">
        <v>708</v>
      </c>
      <c r="C104" s="481" t="s">
        <v>1140</v>
      </c>
      <c r="D104" s="481" t="s">
        <v>1302</v>
      </c>
      <c r="E104" s="481">
        <v>19840</v>
      </c>
      <c r="F104" s="339"/>
      <c r="G104" s="340">
        <f>IF(ISNUMBER(E104),E104/'Bulk DivVar Analysis'!$C$7,"")</f>
        <v>1.335217713170469</v>
      </c>
      <c r="H104" s="338" t="str">
        <f>IF(ISNUMBER(E104), IF(G104&gt;'Bulk DivVar Analysis'!$D$9,"Pass","Fail"),"")</f>
        <v>Pass</v>
      </c>
      <c r="I104" s="338" t="str">
        <f t="shared" si="3"/>
        <v>Alpha_7_A7</v>
      </c>
      <c r="J104" s="339"/>
      <c r="K104" s="339"/>
      <c r="L104" s="339"/>
      <c r="M104" s="339"/>
      <c r="N104" s="339"/>
      <c r="O104" s="339"/>
      <c r="P104" s="339"/>
      <c r="Q104" s="339"/>
    </row>
    <row r="105" spans="1:17" ht="13.5" customHeight="1">
      <c r="A105" s="481" t="s">
        <v>1127</v>
      </c>
      <c r="B105" s="481" t="s">
        <v>708</v>
      </c>
      <c r="C105" s="481" t="s">
        <v>1142</v>
      </c>
      <c r="D105" s="481" t="s">
        <v>1303</v>
      </c>
      <c r="E105" s="481">
        <v>21480</v>
      </c>
      <c r="F105" s="339"/>
      <c r="G105" s="340">
        <f>IF(ISNUMBER(E105),E105/'Bulk DivVar Analysis'!$C$7,"")</f>
        <v>1.4455885322027053</v>
      </c>
      <c r="H105" s="338" t="str">
        <f>IF(ISNUMBER(E105), IF(G105&gt;'Bulk DivVar Analysis'!$D$9,"Pass","Fail"),"")</f>
        <v>Pass</v>
      </c>
      <c r="I105" s="338" t="str">
        <f t="shared" si="3"/>
        <v>Alpha_7_A8</v>
      </c>
      <c r="J105" s="339"/>
      <c r="K105" s="339"/>
      <c r="L105" s="339"/>
      <c r="M105" s="339"/>
      <c r="N105" s="339"/>
      <c r="O105" s="339"/>
      <c r="P105" s="339"/>
      <c r="Q105" s="339"/>
    </row>
    <row r="106" spans="1:17" ht="13.5" customHeight="1">
      <c r="A106" s="481" t="s">
        <v>1127</v>
      </c>
      <c r="B106" s="481" t="s">
        <v>708</v>
      </c>
      <c r="C106" s="481" t="s">
        <v>1144</v>
      </c>
      <c r="D106" s="481" t="s">
        <v>1304</v>
      </c>
      <c r="E106" s="481">
        <v>23062</v>
      </c>
      <c r="F106" s="339"/>
      <c r="G106" s="340">
        <f>IF(ISNUMBER(E106),E106/'Bulk DivVar Analysis'!$C$7,"")</f>
        <v>1.5520559930008748</v>
      </c>
      <c r="H106" s="338" t="str">
        <f>IF(ISNUMBER(E106), IF(G106&gt;'Bulk DivVar Analysis'!$D$9,"Pass","Fail"),"")</f>
        <v>Pass</v>
      </c>
      <c r="I106" s="338" t="str">
        <f t="shared" si="3"/>
        <v>Alpha_7_A9</v>
      </c>
      <c r="J106" s="339"/>
      <c r="K106" s="339"/>
      <c r="L106" s="339"/>
      <c r="M106" s="339"/>
      <c r="N106" s="339"/>
      <c r="O106" s="339"/>
      <c r="P106" s="339"/>
      <c r="Q106" s="339"/>
    </row>
    <row r="107" spans="1:17" ht="13.5" customHeight="1">
      <c r="A107" s="481" t="s">
        <v>1127</v>
      </c>
      <c r="B107" s="481" t="s">
        <v>708</v>
      </c>
      <c r="C107" s="481" t="s">
        <v>496</v>
      </c>
      <c r="D107" s="481" t="s">
        <v>1305</v>
      </c>
      <c r="E107" s="481">
        <v>22238</v>
      </c>
      <c r="F107" s="339"/>
      <c r="G107" s="340">
        <f>IF(ISNUMBER(E107),E107/'Bulk DivVar Analysis'!$C$7,"")</f>
        <v>1.4966013863651659</v>
      </c>
      <c r="H107" s="338" t="str">
        <f>IF(ISNUMBER(E107), IF(G107&gt;'Bulk DivVar Analysis'!$D$9,"Pass","Fail"),"")</f>
        <v>Pass</v>
      </c>
      <c r="I107" s="338" t="str">
        <f t="shared" si="3"/>
        <v>Alpha_7_A10</v>
      </c>
      <c r="J107" s="339"/>
      <c r="K107" s="339"/>
      <c r="L107" s="339"/>
      <c r="M107" s="339"/>
      <c r="N107" s="339"/>
      <c r="O107" s="339"/>
      <c r="P107" s="339"/>
      <c r="Q107" s="339"/>
    </row>
    <row r="108" spans="1:17" ht="13.5" customHeight="1">
      <c r="A108" s="481" t="s">
        <v>1127</v>
      </c>
      <c r="B108" s="481" t="s">
        <v>708</v>
      </c>
      <c r="C108" s="481" t="s">
        <v>497</v>
      </c>
      <c r="D108" s="481" t="s">
        <v>1306</v>
      </c>
      <c r="E108" s="481">
        <v>14063</v>
      </c>
      <c r="F108" s="339"/>
      <c r="G108" s="340">
        <f>IF(ISNUMBER(E108),E108/'Bulk DivVar Analysis'!$C$7,"")</f>
        <v>0.94642977320142674</v>
      </c>
      <c r="H108" s="338" t="str">
        <f>IF(ISNUMBER(E108), IF(G108&gt;'Bulk DivVar Analysis'!$D$9,"Pass","Fail"),"")</f>
        <v>Pass</v>
      </c>
      <c r="I108" s="338" t="str">
        <f t="shared" si="3"/>
        <v>Alpha_7_A11</v>
      </c>
      <c r="J108" s="339"/>
      <c r="K108" s="339"/>
      <c r="L108" s="339"/>
      <c r="M108" s="339"/>
      <c r="N108" s="339"/>
      <c r="O108" s="339"/>
      <c r="P108" s="339"/>
      <c r="Q108" s="339"/>
    </row>
    <row r="109" spans="1:17" ht="13.5" customHeight="1">
      <c r="A109" s="481" t="s">
        <v>1127</v>
      </c>
      <c r="B109" s="481" t="s">
        <v>708</v>
      </c>
      <c r="C109" s="481" t="s">
        <v>498</v>
      </c>
      <c r="D109" s="481" t="s">
        <v>1307</v>
      </c>
      <c r="E109" s="481">
        <v>23484</v>
      </c>
      <c r="F109" s="339"/>
      <c r="G109" s="340">
        <f>IF(ISNUMBER(E109),E109/'Bulk DivVar Analysis'!$C$7,"")</f>
        <v>1.5804562891177065</v>
      </c>
      <c r="H109" s="338" t="str">
        <f>IF(ISNUMBER(E109), IF(G109&gt;'Bulk DivVar Analysis'!$D$9,"Pass","Fail"),"")</f>
        <v>Pass</v>
      </c>
      <c r="I109" s="338" t="str">
        <f t="shared" si="3"/>
        <v>Alpha_7_A12</v>
      </c>
      <c r="J109" s="339"/>
      <c r="K109" s="339"/>
      <c r="L109" s="339"/>
      <c r="M109" s="339"/>
      <c r="N109" s="339"/>
      <c r="O109" s="339"/>
      <c r="P109" s="339"/>
      <c r="Q109" s="339"/>
    </row>
    <row r="110" spans="1:17" ht="13.5" customHeight="1">
      <c r="A110" s="481" t="s">
        <v>1127</v>
      </c>
      <c r="B110" s="481" t="s">
        <v>708</v>
      </c>
      <c r="C110" s="481" t="s">
        <v>1149</v>
      </c>
      <c r="D110" s="481" t="s">
        <v>1308</v>
      </c>
      <c r="E110" s="481">
        <v>15751</v>
      </c>
      <c r="F110" s="339"/>
      <c r="G110" s="340">
        <f>IF(ISNUMBER(E110),E110/'Bulk DivVar Analysis'!$C$7,"")</f>
        <v>1.060030957668753</v>
      </c>
      <c r="H110" s="338" t="str">
        <f>IF(ISNUMBER(E110), IF(G110&gt;'Bulk DivVar Analysis'!$D$9,"Pass","Fail"),"")</f>
        <v>Pass</v>
      </c>
      <c r="I110" s="338" t="str">
        <f t="shared" si="3"/>
        <v>Alpha_7_B1</v>
      </c>
      <c r="J110" s="339"/>
      <c r="K110" s="339"/>
      <c r="L110" s="339"/>
      <c r="M110" s="339"/>
      <c r="N110" s="339"/>
      <c r="O110" s="339"/>
      <c r="P110" s="339"/>
      <c r="Q110" s="339"/>
    </row>
    <row r="111" spans="1:17" ht="13.5" customHeight="1">
      <c r="A111" s="481" t="s">
        <v>1127</v>
      </c>
      <c r="B111" s="481" t="s">
        <v>708</v>
      </c>
      <c r="C111" s="481" t="s">
        <v>1151</v>
      </c>
      <c r="D111" s="481" t="s">
        <v>1309</v>
      </c>
      <c r="E111" s="481">
        <v>18434</v>
      </c>
      <c r="F111" s="339"/>
      <c r="G111" s="340">
        <f>IF(ISNUMBER(E111),E111/'Bulk DivVar Analysis'!$C$7,"")</f>
        <v>1.2405949256342956</v>
      </c>
      <c r="H111" s="338" t="str">
        <f>IF(ISNUMBER(E111), IF(G111&gt;'Bulk DivVar Analysis'!$D$9,"Pass","Fail"),"")</f>
        <v>Pass</v>
      </c>
      <c r="I111" s="338" t="str">
        <f t="shared" si="3"/>
        <v>Alpha_7_B2</v>
      </c>
      <c r="J111" s="339"/>
      <c r="K111" s="339"/>
      <c r="L111" s="339"/>
      <c r="M111" s="339"/>
      <c r="N111" s="339"/>
      <c r="O111" s="339"/>
      <c r="P111" s="339"/>
      <c r="Q111" s="339"/>
    </row>
    <row r="112" spans="1:17" ht="13.5" customHeight="1">
      <c r="A112" s="481" t="s">
        <v>1127</v>
      </c>
      <c r="B112" s="481" t="s">
        <v>708</v>
      </c>
      <c r="C112" s="481" t="s">
        <v>1153</v>
      </c>
      <c r="D112" s="481" t="s">
        <v>1310</v>
      </c>
      <c r="E112" s="481">
        <v>21944</v>
      </c>
      <c r="F112" s="339"/>
      <c r="G112" s="340">
        <f>IF(ISNUMBER(E112),E112/'Bulk DivVar Analysis'!$C$7,"")</f>
        <v>1.4768153980752405</v>
      </c>
      <c r="H112" s="338" t="str">
        <f>IF(ISNUMBER(E112), IF(G112&gt;'Bulk DivVar Analysis'!$D$9,"Pass","Fail"),"")</f>
        <v>Pass</v>
      </c>
      <c r="I112" s="338" t="str">
        <f t="shared" si="3"/>
        <v>Alpha_7_B3</v>
      </c>
      <c r="J112" s="339"/>
      <c r="K112" s="339"/>
      <c r="L112" s="339"/>
      <c r="M112" s="339"/>
      <c r="N112" s="339"/>
      <c r="O112" s="339"/>
      <c r="P112" s="339"/>
      <c r="Q112" s="339"/>
    </row>
    <row r="113" spans="1:17" ht="13.5" customHeight="1">
      <c r="A113" s="481" t="s">
        <v>1127</v>
      </c>
      <c r="B113" s="481" t="s">
        <v>708</v>
      </c>
      <c r="C113" s="481" t="s">
        <v>1155</v>
      </c>
      <c r="D113" s="481" t="s">
        <v>1311</v>
      </c>
      <c r="E113" s="481">
        <v>17468</v>
      </c>
      <c r="F113" s="339"/>
      <c r="G113" s="340">
        <f>IF(ISNUMBER(E113),E113/'Bulk DivVar Analysis'!$C$7,"")</f>
        <v>1.1755838212531127</v>
      </c>
      <c r="H113" s="338" t="str">
        <f>IF(ISNUMBER(E113), IF(G113&gt;'Bulk DivVar Analysis'!$D$9,"Pass","Fail"),"")</f>
        <v>Pass</v>
      </c>
      <c r="I113" s="338" t="str">
        <f t="shared" si="3"/>
        <v>Alpha_7_B4</v>
      </c>
      <c r="J113" s="339"/>
      <c r="K113" s="339"/>
      <c r="L113" s="339"/>
      <c r="M113" s="339"/>
      <c r="N113" s="339"/>
      <c r="O113" s="339"/>
      <c r="P113" s="339"/>
      <c r="Q113" s="339"/>
    </row>
    <row r="114" spans="1:17" ht="13.5" customHeight="1">
      <c r="A114" s="481" t="s">
        <v>1127</v>
      </c>
      <c r="B114" s="481" t="s">
        <v>708</v>
      </c>
      <c r="C114" s="481" t="s">
        <v>1157</v>
      </c>
      <c r="D114" s="481" t="s">
        <v>1312</v>
      </c>
      <c r="E114" s="481">
        <v>19598</v>
      </c>
      <c r="F114" s="339"/>
      <c r="G114" s="340">
        <f>IF(ISNUMBER(E114),E114/'Bulk DivVar Analysis'!$C$7,"")</f>
        <v>1.3189312874352244</v>
      </c>
      <c r="H114" s="338" t="str">
        <f>IF(ISNUMBER(E114), IF(G114&gt;'Bulk DivVar Analysis'!$D$9,"Pass","Fail"),"")</f>
        <v>Pass</v>
      </c>
      <c r="I114" s="338" t="str">
        <f t="shared" si="3"/>
        <v>Alpha_7_B5</v>
      </c>
      <c r="J114" s="339"/>
      <c r="K114" s="339"/>
      <c r="L114" s="339"/>
      <c r="M114" s="339"/>
      <c r="N114" s="339"/>
      <c r="O114" s="339"/>
      <c r="P114" s="339"/>
      <c r="Q114" s="339"/>
    </row>
    <row r="115" spans="1:17" ht="13.5" customHeight="1">
      <c r="A115" s="481" t="s">
        <v>1127</v>
      </c>
      <c r="B115" s="481" t="s">
        <v>708</v>
      </c>
      <c r="C115" s="481" t="s">
        <v>1159</v>
      </c>
      <c r="D115" s="481" t="s">
        <v>1313</v>
      </c>
      <c r="E115" s="481">
        <v>20853</v>
      </c>
      <c r="F115" s="339"/>
      <c r="G115" s="340">
        <f>IF(ISNUMBER(E115),E115/'Bulk DivVar Analysis'!$C$7,"")</f>
        <v>1.4033918837068444</v>
      </c>
      <c r="H115" s="338" t="str">
        <f>IF(ISNUMBER(E115), IF(G115&gt;'Bulk DivVar Analysis'!$D$9,"Pass","Fail"),"")</f>
        <v>Pass</v>
      </c>
      <c r="I115" s="338" t="str">
        <f t="shared" si="3"/>
        <v>Alpha_7_B6</v>
      </c>
      <c r="J115" s="339"/>
      <c r="K115" s="339"/>
      <c r="L115" s="339"/>
      <c r="M115" s="339"/>
      <c r="N115" s="339"/>
      <c r="O115" s="339"/>
      <c r="P115" s="339"/>
      <c r="Q115" s="339"/>
    </row>
    <row r="116" spans="1:17" ht="13.5" customHeight="1">
      <c r="A116" s="481" t="s">
        <v>1127</v>
      </c>
      <c r="B116" s="481" t="s">
        <v>708</v>
      </c>
      <c r="C116" s="481" t="s">
        <v>1161</v>
      </c>
      <c r="D116" s="481" t="s">
        <v>1314</v>
      </c>
      <c r="E116" s="481">
        <v>14195</v>
      </c>
      <c r="F116" s="339"/>
      <c r="G116" s="340">
        <f>IF(ISNUMBER(E116),E116/'Bulk DivVar Analysis'!$C$7,"")</f>
        <v>0.95531327814792377</v>
      </c>
      <c r="H116" s="338" t="str">
        <f>IF(ISNUMBER(E116), IF(G116&gt;'Bulk DivVar Analysis'!$D$9,"Pass","Fail"),"")</f>
        <v>Pass</v>
      </c>
      <c r="I116" s="338" t="str">
        <f t="shared" si="3"/>
        <v>Alpha_7_B7</v>
      </c>
      <c r="J116" s="339"/>
      <c r="K116" s="339"/>
      <c r="L116" s="339"/>
      <c r="M116" s="339"/>
      <c r="N116" s="339"/>
      <c r="O116" s="339"/>
      <c r="P116" s="339"/>
      <c r="Q116" s="339"/>
    </row>
    <row r="117" spans="1:17" ht="13.5" customHeight="1">
      <c r="A117" s="481" t="s">
        <v>1127</v>
      </c>
      <c r="B117" s="481" t="s">
        <v>708</v>
      </c>
      <c r="C117" s="481" t="s">
        <v>1163</v>
      </c>
      <c r="D117" s="481" t="s">
        <v>1315</v>
      </c>
      <c r="E117" s="481">
        <v>17488</v>
      </c>
      <c r="F117" s="339"/>
      <c r="G117" s="340">
        <f>IF(ISNUMBER(E117),E117/'Bulk DivVar Analysis'!$C$7,"")</f>
        <v>1.1769298068510667</v>
      </c>
      <c r="H117" s="338" t="str">
        <f>IF(ISNUMBER(E117), IF(G117&gt;'Bulk DivVar Analysis'!$D$9,"Pass","Fail"),"")</f>
        <v>Pass</v>
      </c>
      <c r="I117" s="338" t="str">
        <f t="shared" si="3"/>
        <v>Alpha_7_B8</v>
      </c>
      <c r="J117" s="339"/>
      <c r="K117" s="339"/>
      <c r="L117" s="339"/>
      <c r="M117" s="339"/>
      <c r="N117" s="339"/>
      <c r="O117" s="339"/>
      <c r="P117" s="339"/>
      <c r="Q117" s="339"/>
    </row>
    <row r="118" spans="1:17" ht="13.5" customHeight="1">
      <c r="A118" s="481" t="s">
        <v>1127</v>
      </c>
      <c r="B118" s="481" t="s">
        <v>708</v>
      </c>
      <c r="C118" s="481" t="s">
        <v>1165</v>
      </c>
      <c r="D118" s="481" t="s">
        <v>1316</v>
      </c>
      <c r="E118" s="481">
        <v>16059</v>
      </c>
      <c r="F118" s="339"/>
      <c r="G118" s="340">
        <f>IF(ISNUMBER(E118),E118/'Bulk DivVar Analysis'!$C$7,"")</f>
        <v>1.0807591358772461</v>
      </c>
      <c r="H118" s="338" t="str">
        <f>IF(ISNUMBER(E118), IF(G118&gt;'Bulk DivVar Analysis'!$D$9,"Pass","Fail"),"")</f>
        <v>Pass</v>
      </c>
      <c r="I118" s="338" t="str">
        <f t="shared" si="3"/>
        <v>Alpha_7_B9</v>
      </c>
      <c r="J118" s="339"/>
      <c r="K118" s="339"/>
      <c r="L118" s="339"/>
      <c r="M118" s="339"/>
      <c r="N118" s="339"/>
      <c r="O118" s="339"/>
      <c r="P118" s="339"/>
      <c r="Q118" s="339"/>
    </row>
    <row r="119" spans="1:17" ht="13.5" customHeight="1">
      <c r="A119" s="481" t="s">
        <v>1127</v>
      </c>
      <c r="B119" s="481" t="s">
        <v>708</v>
      </c>
      <c r="C119" s="481" t="s">
        <v>508</v>
      </c>
      <c r="D119" s="481" t="s">
        <v>1317</v>
      </c>
      <c r="E119" s="481">
        <v>18901</v>
      </c>
      <c r="F119" s="339"/>
      <c r="G119" s="340">
        <f>IF(ISNUMBER(E119),E119/'Bulk DivVar Analysis'!$C$7,"")</f>
        <v>1.272023689346524</v>
      </c>
      <c r="H119" s="338" t="str">
        <f>IF(ISNUMBER(E119), IF(G119&gt;'Bulk DivVar Analysis'!$D$9,"Pass","Fail"),"")</f>
        <v>Pass</v>
      </c>
      <c r="I119" s="338" t="str">
        <f t="shared" si="3"/>
        <v>Alpha_7_B10</v>
      </c>
      <c r="J119" s="339"/>
      <c r="K119" s="339"/>
      <c r="L119" s="339"/>
      <c r="M119" s="339"/>
      <c r="N119" s="339"/>
      <c r="O119" s="339"/>
      <c r="P119" s="339"/>
      <c r="Q119" s="339"/>
    </row>
    <row r="120" spans="1:17" ht="13.5" customHeight="1">
      <c r="A120" s="481" t="s">
        <v>1127</v>
      </c>
      <c r="B120" s="481" t="s">
        <v>708</v>
      </c>
      <c r="C120" s="481" t="s">
        <v>509</v>
      </c>
      <c r="D120" s="481" t="s">
        <v>1318</v>
      </c>
      <c r="E120" s="481">
        <v>18310</v>
      </c>
      <c r="F120" s="339"/>
      <c r="G120" s="340">
        <f>IF(ISNUMBER(E120),E120/'Bulk DivVar Analysis'!$C$7,"")</f>
        <v>1.2322498149269803</v>
      </c>
      <c r="H120" s="338" t="str">
        <f>IF(ISNUMBER(E120), IF(G120&gt;'Bulk DivVar Analysis'!$D$9,"Pass","Fail"),"")</f>
        <v>Pass</v>
      </c>
      <c r="I120" s="338" t="str">
        <f t="shared" si="3"/>
        <v>Alpha_7_B11</v>
      </c>
      <c r="J120" s="339"/>
      <c r="K120" s="339"/>
      <c r="L120" s="339"/>
      <c r="M120" s="339"/>
      <c r="N120" s="339"/>
      <c r="O120" s="339"/>
      <c r="P120" s="339"/>
      <c r="Q120" s="339"/>
    </row>
    <row r="121" spans="1:17" ht="13.5" customHeight="1">
      <c r="A121" s="481" t="s">
        <v>1127</v>
      </c>
      <c r="B121" s="481" t="s">
        <v>708</v>
      </c>
      <c r="C121" s="481" t="s">
        <v>510</v>
      </c>
      <c r="D121" s="481" t="s">
        <v>1319</v>
      </c>
      <c r="E121" s="481">
        <v>14770</v>
      </c>
      <c r="F121" s="339"/>
      <c r="G121" s="340">
        <f>IF(ISNUMBER(E121),E121/'Bulk DivVar Analysis'!$C$7,"")</f>
        <v>0.99401036408910426</v>
      </c>
      <c r="H121" s="338" t="str">
        <f>IF(ISNUMBER(E121), IF(G121&gt;'Bulk DivVar Analysis'!$D$9,"Pass","Fail"),"")</f>
        <v>Pass</v>
      </c>
      <c r="I121" s="338" t="str">
        <f t="shared" si="3"/>
        <v>Alpha_7_B12</v>
      </c>
      <c r="J121" s="339"/>
      <c r="K121" s="339"/>
      <c r="L121" s="339"/>
      <c r="M121" s="339"/>
      <c r="N121" s="339"/>
      <c r="O121" s="339"/>
      <c r="P121" s="339"/>
      <c r="Q121" s="339"/>
    </row>
    <row r="122" spans="1:17" ht="13.5" customHeight="1">
      <c r="A122" s="481" t="s">
        <v>1127</v>
      </c>
      <c r="B122" s="481" t="s">
        <v>708</v>
      </c>
      <c r="C122" s="481" t="s">
        <v>1170</v>
      </c>
      <c r="D122" s="481" t="s">
        <v>1320</v>
      </c>
      <c r="E122" s="481">
        <v>16696</v>
      </c>
      <c r="F122" s="339"/>
      <c r="G122" s="340">
        <f>IF(ISNUMBER(E122),E122/'Bulk DivVar Analysis'!$C$7,"")</f>
        <v>1.1236287771720843</v>
      </c>
      <c r="H122" s="338" t="str">
        <f>IF(ISNUMBER(E122), IF(G122&gt;'Bulk DivVar Analysis'!$D$9,"Pass","Fail"),"")</f>
        <v>Pass</v>
      </c>
      <c r="I122" s="338" t="str">
        <f t="shared" si="3"/>
        <v>Alpha_7_C1</v>
      </c>
      <c r="J122" s="339"/>
      <c r="K122" s="339"/>
      <c r="L122" s="339"/>
      <c r="M122" s="339"/>
      <c r="N122" s="339"/>
      <c r="O122" s="339"/>
      <c r="P122" s="339"/>
      <c r="Q122" s="339"/>
    </row>
    <row r="123" spans="1:17" ht="13.5" customHeight="1">
      <c r="A123" s="481" t="s">
        <v>1127</v>
      </c>
      <c r="B123" s="481" t="s">
        <v>708</v>
      </c>
      <c r="C123" s="481" t="s">
        <v>1172</v>
      </c>
      <c r="D123" s="481" t="s">
        <v>1321</v>
      </c>
      <c r="E123" s="481">
        <v>18271</v>
      </c>
      <c r="F123" s="339"/>
      <c r="G123" s="340">
        <f>IF(ISNUMBER(E123),E123/'Bulk DivVar Analysis'!$C$7,"")</f>
        <v>1.2296251430109697</v>
      </c>
      <c r="H123" s="338" t="str">
        <f>IF(ISNUMBER(E123), IF(G123&gt;'Bulk DivVar Analysis'!$D$9,"Pass","Fail"),"")</f>
        <v>Pass</v>
      </c>
      <c r="I123" s="338" t="str">
        <f t="shared" si="3"/>
        <v>Alpha_7_C2</v>
      </c>
      <c r="J123" s="339"/>
      <c r="K123" s="339"/>
      <c r="L123" s="339"/>
      <c r="M123" s="339"/>
      <c r="N123" s="339"/>
      <c r="O123" s="339"/>
      <c r="P123" s="339"/>
      <c r="Q123" s="339"/>
    </row>
    <row r="124" spans="1:17" ht="13.5" customHeight="1">
      <c r="A124" s="481" t="s">
        <v>1127</v>
      </c>
      <c r="B124" s="481" t="s">
        <v>708</v>
      </c>
      <c r="C124" s="481" t="s">
        <v>1174</v>
      </c>
      <c r="D124" s="481" t="s">
        <v>1322</v>
      </c>
      <c r="E124" s="481">
        <v>16940</v>
      </c>
      <c r="F124" s="339"/>
      <c r="G124" s="340">
        <f>IF(ISNUMBER(E124),E124/'Bulk DivVar Analysis'!$C$7,"")</f>
        <v>1.1400498014671243</v>
      </c>
      <c r="H124" s="338" t="str">
        <f>IF(ISNUMBER(E124), IF(G124&gt;'Bulk DivVar Analysis'!$D$9,"Pass","Fail"),"")</f>
        <v>Pass</v>
      </c>
      <c r="I124" s="338" t="str">
        <f t="shared" si="3"/>
        <v>Alpha_7_C3</v>
      </c>
      <c r="J124" s="339"/>
      <c r="K124" s="339"/>
      <c r="L124" s="339"/>
      <c r="M124" s="339"/>
      <c r="N124" s="339"/>
      <c r="O124" s="339"/>
      <c r="P124" s="339"/>
      <c r="Q124" s="339"/>
    </row>
    <row r="125" spans="1:17" ht="13.5" customHeight="1">
      <c r="A125" s="481" t="s">
        <v>1127</v>
      </c>
      <c r="B125" s="481" t="s">
        <v>708</v>
      </c>
      <c r="C125" s="481" t="s">
        <v>1176</v>
      </c>
      <c r="D125" s="481" t="s">
        <v>1323</v>
      </c>
      <c r="E125" s="481">
        <v>17993</v>
      </c>
      <c r="F125" s="339"/>
      <c r="G125" s="340">
        <f>IF(ISNUMBER(E125),E125/'Bulk DivVar Analysis'!$C$7,"")</f>
        <v>1.2109159431994079</v>
      </c>
      <c r="H125" s="338" t="str">
        <f>IF(ISNUMBER(E125), IF(G125&gt;'Bulk DivVar Analysis'!$D$9,"Pass","Fail"),"")</f>
        <v>Pass</v>
      </c>
      <c r="I125" s="338" t="str">
        <f t="shared" si="3"/>
        <v>Alpha_7_C4</v>
      </c>
      <c r="J125" s="339"/>
      <c r="K125" s="339"/>
      <c r="L125" s="339"/>
      <c r="M125" s="339"/>
      <c r="N125" s="339"/>
      <c r="O125" s="339"/>
      <c r="P125" s="339"/>
      <c r="Q125" s="339"/>
    </row>
    <row r="126" spans="1:17" ht="13.5" customHeight="1">
      <c r="A126" s="481" t="s">
        <v>1127</v>
      </c>
      <c r="B126" s="481" t="s">
        <v>708</v>
      </c>
      <c r="C126" s="481" t="s">
        <v>1178</v>
      </c>
      <c r="D126" s="481" t="s">
        <v>1324</v>
      </c>
      <c r="E126" s="481">
        <v>16188</v>
      </c>
      <c r="F126" s="339"/>
      <c r="G126" s="340">
        <f>IF(ISNUMBER(E126),E126/'Bulk DivVar Analysis'!$C$7,"")</f>
        <v>1.08944074298405</v>
      </c>
      <c r="H126" s="338" t="str">
        <f>IF(ISNUMBER(E126), IF(G126&gt;'Bulk DivVar Analysis'!$D$9,"Pass","Fail"),"")</f>
        <v>Pass</v>
      </c>
      <c r="I126" s="338" t="str">
        <f t="shared" si="3"/>
        <v>Alpha_7_C5</v>
      </c>
      <c r="J126" s="339"/>
      <c r="K126" s="339"/>
      <c r="L126" s="339"/>
      <c r="M126" s="339"/>
      <c r="N126" s="339"/>
      <c r="O126" s="339"/>
      <c r="P126" s="339"/>
      <c r="Q126" s="339"/>
    </row>
    <row r="127" spans="1:17" ht="13.5" customHeight="1">
      <c r="A127" s="481" t="s">
        <v>1127</v>
      </c>
      <c r="B127" s="481" t="s">
        <v>708</v>
      </c>
      <c r="C127" s="481" t="s">
        <v>1180</v>
      </c>
      <c r="D127" s="481" t="s">
        <v>1325</v>
      </c>
      <c r="E127" s="481">
        <v>15519</v>
      </c>
      <c r="F127" s="339"/>
      <c r="G127" s="340">
        <f>IF(ISNUMBER(E127),E127/'Bulk DivVar Analysis'!$C$7,"")</f>
        <v>1.0444175247324854</v>
      </c>
      <c r="H127" s="338" t="str">
        <f>IF(ISNUMBER(E127), IF(G127&gt;'Bulk DivVar Analysis'!$D$9,"Pass","Fail"),"")</f>
        <v>Pass</v>
      </c>
      <c r="I127" s="338" t="str">
        <f t="shared" si="3"/>
        <v>Alpha_7_C6</v>
      </c>
      <c r="J127" s="339"/>
      <c r="K127" s="339"/>
      <c r="L127" s="339"/>
      <c r="M127" s="339"/>
      <c r="N127" s="339"/>
      <c r="O127" s="339"/>
      <c r="P127" s="339"/>
      <c r="Q127" s="339"/>
    </row>
    <row r="128" spans="1:17" ht="13.5" customHeight="1">
      <c r="A128" s="481" t="s">
        <v>1127</v>
      </c>
      <c r="B128" s="481" t="s">
        <v>708</v>
      </c>
      <c r="C128" s="481" t="s">
        <v>1182</v>
      </c>
      <c r="D128" s="481" t="s">
        <v>1326</v>
      </c>
      <c r="E128" s="481">
        <v>14750</v>
      </c>
      <c r="F128" s="339"/>
      <c r="G128" s="340">
        <f>IF(ISNUMBER(E128),E128/'Bulk DivVar Analysis'!$C$7,"")</f>
        <v>0.99266437849115019</v>
      </c>
      <c r="H128" s="338" t="str">
        <f>IF(ISNUMBER(E128), IF(G128&gt;'Bulk DivVar Analysis'!$D$9,"Pass","Fail"),"")</f>
        <v>Pass</v>
      </c>
      <c r="I128" s="338" t="str">
        <f t="shared" si="3"/>
        <v>Alpha_7_C7</v>
      </c>
      <c r="J128" s="339"/>
      <c r="K128" s="339"/>
      <c r="L128" s="339"/>
      <c r="M128" s="339"/>
      <c r="N128" s="339"/>
      <c r="O128" s="339"/>
      <c r="P128" s="339"/>
      <c r="Q128" s="339"/>
    </row>
    <row r="129" spans="1:17" ht="13.5" customHeight="1">
      <c r="A129" s="481" t="s">
        <v>1127</v>
      </c>
      <c r="B129" s="481" t="s">
        <v>708</v>
      </c>
      <c r="C129" s="481" t="s">
        <v>1184</v>
      </c>
      <c r="D129" s="481" t="s">
        <v>1327</v>
      </c>
      <c r="E129" s="481">
        <v>15557</v>
      </c>
      <c r="F129" s="339"/>
      <c r="G129" s="340">
        <f>IF(ISNUMBER(E129),E129/'Bulk DivVar Analysis'!$C$7,"")</f>
        <v>1.0469748973685982</v>
      </c>
      <c r="H129" s="338" t="str">
        <f>IF(ISNUMBER(E129), IF(G129&gt;'Bulk DivVar Analysis'!$D$9,"Pass","Fail"),"")</f>
        <v>Pass</v>
      </c>
      <c r="I129" s="338" t="str">
        <f t="shared" si="3"/>
        <v>Alpha_7_C8</v>
      </c>
      <c r="J129" s="339"/>
      <c r="K129" s="339"/>
      <c r="L129" s="339"/>
      <c r="M129" s="339"/>
      <c r="N129" s="339"/>
      <c r="O129" s="339"/>
      <c r="P129" s="339"/>
      <c r="Q129" s="339"/>
    </row>
    <row r="130" spans="1:17" ht="13.5" customHeight="1">
      <c r="A130" s="481" t="s">
        <v>1127</v>
      </c>
      <c r="B130" s="481" t="s">
        <v>708</v>
      </c>
      <c r="C130" s="481" t="s">
        <v>1186</v>
      </c>
      <c r="D130" s="481" t="s">
        <v>1328</v>
      </c>
      <c r="E130" s="481">
        <v>23720</v>
      </c>
      <c r="F130" s="339"/>
      <c r="G130" s="340">
        <f>IF(ISNUMBER(E130),E130/'Bulk DivVar Analysis'!$C$7,"")</f>
        <v>1.5963389191735649</v>
      </c>
      <c r="H130" s="338" t="str">
        <f>IF(ISNUMBER(E130), IF(G130&gt;'Bulk DivVar Analysis'!$D$9,"Pass","Fail"),"")</f>
        <v>Pass</v>
      </c>
      <c r="I130" s="338" t="str">
        <f t="shared" si="3"/>
        <v>Alpha_7_C9</v>
      </c>
      <c r="J130" s="339"/>
      <c r="K130" s="339"/>
      <c r="L130" s="339"/>
      <c r="M130" s="339"/>
      <c r="N130" s="339"/>
      <c r="O130" s="339"/>
      <c r="P130" s="339"/>
      <c r="Q130" s="339"/>
    </row>
    <row r="131" spans="1:17" ht="13.5" customHeight="1">
      <c r="A131" s="481" t="s">
        <v>1127</v>
      </c>
      <c r="B131" s="481" t="s">
        <v>708</v>
      </c>
      <c r="C131" s="481" t="s">
        <v>520</v>
      </c>
      <c r="D131" s="481" t="s">
        <v>1329</v>
      </c>
      <c r="E131" s="481">
        <v>22167</v>
      </c>
      <c r="F131" s="339"/>
      <c r="G131" s="340">
        <f>IF(ISNUMBER(E131),E131/'Bulk DivVar Analysis'!$C$7,"")</f>
        <v>1.4918231374924289</v>
      </c>
      <c r="H131" s="338" t="str">
        <f>IF(ISNUMBER(E131), IF(G131&gt;'Bulk DivVar Analysis'!$D$9,"Pass","Fail"),"")</f>
        <v>Pass</v>
      </c>
      <c r="I131" s="338" t="str">
        <f t="shared" ref="I131:I194" si="4">_xlfn.TEXTJOIN("_",TRUE,B131,C131)</f>
        <v>Alpha_7_C10</v>
      </c>
      <c r="J131" s="339"/>
      <c r="K131" s="339"/>
      <c r="L131" s="339"/>
      <c r="M131" s="339"/>
      <c r="N131" s="339"/>
      <c r="O131" s="339"/>
      <c r="P131" s="339"/>
      <c r="Q131" s="339"/>
    </row>
    <row r="132" spans="1:17" ht="13.5" customHeight="1">
      <c r="A132" s="481" t="s">
        <v>1127</v>
      </c>
      <c r="B132" s="481" t="s">
        <v>708</v>
      </c>
      <c r="C132" s="481" t="s">
        <v>521</v>
      </c>
      <c r="D132" s="481" t="s">
        <v>1330</v>
      </c>
      <c r="E132" s="481">
        <v>17859</v>
      </c>
      <c r="F132" s="339"/>
      <c r="G132" s="340">
        <f>IF(ISNUMBER(E132),E132/'Bulk DivVar Analysis'!$C$7,"")</f>
        <v>1.2018978396931153</v>
      </c>
      <c r="H132" s="338" t="str">
        <f>IF(ISNUMBER(E132), IF(G132&gt;'Bulk DivVar Analysis'!$D$9,"Pass","Fail"),"")</f>
        <v>Pass</v>
      </c>
      <c r="I132" s="338" t="str">
        <f t="shared" si="4"/>
        <v>Alpha_7_C11</v>
      </c>
      <c r="J132" s="339"/>
      <c r="K132" s="339"/>
      <c r="L132" s="339"/>
      <c r="M132" s="339"/>
      <c r="N132" s="339"/>
      <c r="O132" s="339"/>
      <c r="P132" s="339"/>
      <c r="Q132" s="339"/>
    </row>
    <row r="133" spans="1:17" ht="13.5" customHeight="1">
      <c r="A133" s="481" t="s">
        <v>1127</v>
      </c>
      <c r="B133" s="481" t="s">
        <v>708</v>
      </c>
      <c r="C133" s="481" t="s">
        <v>522</v>
      </c>
      <c r="D133" s="481" t="s">
        <v>1331</v>
      </c>
      <c r="E133" s="481">
        <v>18076</v>
      </c>
      <c r="F133" s="339"/>
      <c r="G133" s="340">
        <f>IF(ISNUMBER(E133),E133/'Bulk DivVar Analysis'!$C$7,"")</f>
        <v>1.2165017834309173</v>
      </c>
      <c r="H133" s="338" t="str">
        <f>IF(ISNUMBER(E133), IF(G133&gt;'Bulk DivVar Analysis'!$D$9,"Pass","Fail"),"")</f>
        <v>Pass</v>
      </c>
      <c r="I133" s="338" t="str">
        <f t="shared" si="4"/>
        <v>Alpha_7_C12</v>
      </c>
      <c r="J133" s="339"/>
      <c r="K133" s="339"/>
      <c r="L133" s="339"/>
      <c r="M133" s="339"/>
      <c r="N133" s="339"/>
      <c r="O133" s="339"/>
      <c r="P133" s="339"/>
      <c r="Q133" s="339"/>
    </row>
    <row r="134" spans="1:17" ht="13.5" customHeight="1">
      <c r="A134" s="481" t="s">
        <v>1127</v>
      </c>
      <c r="B134" s="481" t="s">
        <v>708</v>
      </c>
      <c r="C134" s="481" t="s">
        <v>1191</v>
      </c>
      <c r="D134" s="481" t="s">
        <v>1332</v>
      </c>
      <c r="E134" s="481">
        <v>21067</v>
      </c>
      <c r="F134" s="339"/>
      <c r="G134" s="340">
        <f>IF(ISNUMBER(E134),E134/'Bulk DivVar Analysis'!$C$7,"")</f>
        <v>1.4177939296049533</v>
      </c>
      <c r="H134" s="338" t="str">
        <f>IF(ISNUMBER(E134), IF(G134&gt;'Bulk DivVar Analysis'!$D$9,"Pass","Fail"),"")</f>
        <v>Pass</v>
      </c>
      <c r="I134" s="338" t="str">
        <f t="shared" si="4"/>
        <v>Alpha_7_D1</v>
      </c>
      <c r="J134" s="339"/>
      <c r="K134" s="339"/>
      <c r="L134" s="339"/>
      <c r="M134" s="339"/>
      <c r="N134" s="339"/>
      <c r="O134" s="339"/>
      <c r="P134" s="339"/>
      <c r="Q134" s="339"/>
    </row>
    <row r="135" spans="1:17" ht="13.5" customHeight="1">
      <c r="A135" s="481" t="s">
        <v>1127</v>
      </c>
      <c r="B135" s="481" t="s">
        <v>708</v>
      </c>
      <c r="C135" s="481" t="s">
        <v>1193</v>
      </c>
      <c r="D135" s="481" t="s">
        <v>1333</v>
      </c>
      <c r="E135" s="481">
        <v>13189</v>
      </c>
      <c r="F135" s="339"/>
      <c r="G135" s="340">
        <f>IF(ISNUMBER(E135),E135/'Bulk DivVar Analysis'!$C$7,"")</f>
        <v>0.88761020257083245</v>
      </c>
      <c r="H135" s="338" t="str">
        <f>IF(ISNUMBER(E135), IF(G135&gt;'Bulk DivVar Analysis'!$D$9,"Pass","Fail"),"")</f>
        <v>Pass</v>
      </c>
      <c r="I135" s="338" t="str">
        <f t="shared" si="4"/>
        <v>Alpha_7_D2</v>
      </c>
      <c r="J135" s="339"/>
      <c r="K135" s="339"/>
      <c r="L135" s="339"/>
      <c r="M135" s="339"/>
      <c r="N135" s="339"/>
      <c r="O135" s="339"/>
      <c r="P135" s="339"/>
      <c r="Q135" s="339"/>
    </row>
    <row r="136" spans="1:17" ht="13.5" customHeight="1">
      <c r="A136" s="481" t="s">
        <v>1127</v>
      </c>
      <c r="B136" s="481" t="s">
        <v>708</v>
      </c>
      <c r="C136" s="481" t="s">
        <v>1195</v>
      </c>
      <c r="D136" s="481" t="s">
        <v>1334</v>
      </c>
      <c r="E136" s="481">
        <v>17468</v>
      </c>
      <c r="F136" s="339"/>
      <c r="G136" s="340">
        <f>IF(ISNUMBER(E136),E136/'Bulk DivVar Analysis'!$C$7,"")</f>
        <v>1.1755838212531127</v>
      </c>
      <c r="H136" s="338" t="str">
        <f>IF(ISNUMBER(E136), IF(G136&gt;'Bulk DivVar Analysis'!$D$9,"Pass","Fail"),"")</f>
        <v>Pass</v>
      </c>
      <c r="I136" s="338" t="str">
        <f t="shared" si="4"/>
        <v>Alpha_7_D3</v>
      </c>
      <c r="J136" s="339"/>
      <c r="K136" s="339"/>
      <c r="L136" s="339"/>
      <c r="M136" s="339"/>
      <c r="N136" s="339"/>
      <c r="O136" s="339"/>
      <c r="P136" s="339"/>
      <c r="Q136" s="339"/>
    </row>
    <row r="137" spans="1:17" ht="13.5" customHeight="1">
      <c r="A137" s="481" t="s">
        <v>1127</v>
      </c>
      <c r="B137" s="481" t="s">
        <v>708</v>
      </c>
      <c r="C137" s="481" t="s">
        <v>1197</v>
      </c>
      <c r="D137" s="481" t="s">
        <v>1335</v>
      </c>
      <c r="E137" s="481">
        <v>22072</v>
      </c>
      <c r="F137" s="339"/>
      <c r="G137" s="340">
        <f>IF(ISNUMBER(E137),E137/'Bulk DivVar Analysis'!$C$7,"")</f>
        <v>1.4854297059021468</v>
      </c>
      <c r="H137" s="338" t="str">
        <f>IF(ISNUMBER(E137), IF(G137&gt;'Bulk DivVar Analysis'!$D$9,"Pass","Fail"),"")</f>
        <v>Pass</v>
      </c>
      <c r="I137" s="338" t="str">
        <f t="shared" si="4"/>
        <v>Alpha_7_D4</v>
      </c>
      <c r="J137" s="339"/>
      <c r="K137" s="339"/>
      <c r="L137" s="339"/>
      <c r="M137" s="339"/>
      <c r="N137" s="339"/>
      <c r="O137" s="339"/>
      <c r="P137" s="339"/>
      <c r="Q137" s="339"/>
    </row>
    <row r="138" spans="1:17" ht="13.5" customHeight="1">
      <c r="A138" s="481" t="s">
        <v>1127</v>
      </c>
      <c r="B138" s="481" t="s">
        <v>708</v>
      </c>
      <c r="C138" s="481" t="s">
        <v>1199</v>
      </c>
      <c r="D138" s="481" t="s">
        <v>1336</v>
      </c>
      <c r="E138" s="481">
        <v>21693</v>
      </c>
      <c r="F138" s="339"/>
      <c r="G138" s="340">
        <f>IF(ISNUMBER(E138),E138/'Bulk DivVar Analysis'!$C$7,"")</f>
        <v>1.4599232788209167</v>
      </c>
      <c r="H138" s="338" t="str">
        <f>IF(ISNUMBER(E138), IF(G138&gt;'Bulk DivVar Analysis'!$D$9,"Pass","Fail"),"")</f>
        <v>Pass</v>
      </c>
      <c r="I138" s="338" t="str">
        <f t="shared" si="4"/>
        <v>Alpha_7_D5</v>
      </c>
      <c r="J138" s="339"/>
      <c r="K138" s="339"/>
      <c r="L138" s="339"/>
      <c r="M138" s="339"/>
      <c r="N138" s="339"/>
      <c r="O138" s="339"/>
      <c r="P138" s="339"/>
      <c r="Q138" s="339"/>
    </row>
    <row r="139" spans="1:17" ht="13.5" customHeight="1">
      <c r="A139" s="481" t="s">
        <v>1127</v>
      </c>
      <c r="B139" s="481" t="s">
        <v>708</v>
      </c>
      <c r="C139" s="481" t="s">
        <v>1201</v>
      </c>
      <c r="D139" s="481" t="s">
        <v>1337</v>
      </c>
      <c r="E139" s="481">
        <v>19910</v>
      </c>
      <c r="F139" s="339"/>
      <c r="G139" s="340">
        <f>IF(ISNUMBER(E139),E139/'Bulk DivVar Analysis'!$C$7,"")</f>
        <v>1.3399286627633085</v>
      </c>
      <c r="H139" s="338" t="str">
        <f>IF(ISNUMBER(E139), IF(G139&gt;'Bulk DivVar Analysis'!$D$9,"Pass","Fail"),"")</f>
        <v>Pass</v>
      </c>
      <c r="I139" s="338" t="str">
        <f t="shared" si="4"/>
        <v>Alpha_7_D6</v>
      </c>
      <c r="J139" s="339"/>
      <c r="K139" s="339"/>
      <c r="L139" s="339"/>
      <c r="M139" s="339"/>
      <c r="N139" s="339"/>
      <c r="O139" s="339"/>
      <c r="P139" s="339"/>
      <c r="Q139" s="339"/>
    </row>
    <row r="140" spans="1:17" ht="13.5" customHeight="1">
      <c r="A140" s="481" t="s">
        <v>1127</v>
      </c>
      <c r="B140" s="481" t="s">
        <v>708</v>
      </c>
      <c r="C140" s="481" t="s">
        <v>1203</v>
      </c>
      <c r="D140" s="481" t="s">
        <v>1338</v>
      </c>
      <c r="E140" s="481">
        <v>16140</v>
      </c>
      <c r="F140" s="339"/>
      <c r="G140" s="340">
        <f>IF(ISNUMBER(E140),E140/'Bulk DivVar Analysis'!$C$7,"")</f>
        <v>1.0862103775489602</v>
      </c>
      <c r="H140" s="338" t="str">
        <f>IF(ISNUMBER(E140), IF(G140&gt;'Bulk DivVar Analysis'!$D$9,"Pass","Fail"),"")</f>
        <v>Pass</v>
      </c>
      <c r="I140" s="338" t="str">
        <f t="shared" si="4"/>
        <v>Alpha_7_D7</v>
      </c>
      <c r="J140" s="339"/>
      <c r="K140" s="339"/>
      <c r="L140" s="339"/>
      <c r="M140" s="339"/>
      <c r="N140" s="339"/>
      <c r="O140" s="339"/>
      <c r="P140" s="339"/>
      <c r="Q140" s="339"/>
    </row>
    <row r="141" spans="1:17" ht="13.5" customHeight="1">
      <c r="A141" s="481" t="s">
        <v>1127</v>
      </c>
      <c r="B141" s="481" t="s">
        <v>708</v>
      </c>
      <c r="C141" s="481" t="s">
        <v>1205</v>
      </c>
      <c r="D141" s="481" t="s">
        <v>1339</v>
      </c>
      <c r="E141" s="481">
        <v>13395</v>
      </c>
      <c r="F141" s="339"/>
      <c r="G141" s="340">
        <f>IF(ISNUMBER(E141),E141/'Bulk DivVar Analysis'!$C$7,"")</f>
        <v>0.90147385422975979</v>
      </c>
      <c r="H141" s="338" t="str">
        <f>IF(ISNUMBER(E141), IF(G141&gt;'Bulk DivVar Analysis'!$D$9,"Pass","Fail"),"")</f>
        <v>Pass</v>
      </c>
      <c r="I141" s="338" t="str">
        <f t="shared" si="4"/>
        <v>Alpha_7_D8</v>
      </c>
      <c r="J141" s="339"/>
      <c r="K141" s="339"/>
      <c r="L141" s="339"/>
      <c r="M141" s="339"/>
      <c r="N141" s="339"/>
      <c r="O141" s="339"/>
      <c r="P141" s="339"/>
      <c r="Q141" s="339"/>
    </row>
    <row r="142" spans="1:17" ht="13.5" customHeight="1">
      <c r="A142" s="481" t="s">
        <v>1127</v>
      </c>
      <c r="B142" s="481" t="s">
        <v>708</v>
      </c>
      <c r="C142" s="481" t="s">
        <v>1207</v>
      </c>
      <c r="D142" s="481" t="s">
        <v>1340</v>
      </c>
      <c r="E142" s="481">
        <v>16698</v>
      </c>
      <c r="F142" s="339"/>
      <c r="G142" s="340">
        <f>IF(ISNUMBER(E142),E142/'Bulk DivVar Analysis'!$C$7,"")</f>
        <v>1.1237633757318797</v>
      </c>
      <c r="H142" s="338" t="str">
        <f>IF(ISNUMBER(E142), IF(G142&gt;'Bulk DivVar Analysis'!$D$9,"Pass","Fail"),"")</f>
        <v>Pass</v>
      </c>
      <c r="I142" s="338" t="str">
        <f t="shared" si="4"/>
        <v>Alpha_7_D9</v>
      </c>
      <c r="J142" s="339"/>
      <c r="K142" s="339"/>
      <c r="L142" s="339"/>
      <c r="M142" s="339"/>
      <c r="N142" s="339"/>
      <c r="O142" s="339"/>
      <c r="P142" s="339"/>
      <c r="Q142" s="339"/>
    </row>
    <row r="143" spans="1:17" ht="13.5" customHeight="1">
      <c r="A143" s="481" t="s">
        <v>1127</v>
      </c>
      <c r="B143" s="481" t="s">
        <v>708</v>
      </c>
      <c r="C143" s="481" t="s">
        <v>532</v>
      </c>
      <c r="D143" s="481" t="s">
        <v>1341</v>
      </c>
      <c r="E143" s="481">
        <v>17808</v>
      </c>
      <c r="F143" s="339"/>
      <c r="G143" s="340">
        <f>IF(ISNUMBER(E143),E143/'Bulk DivVar Analysis'!$C$7,"")</f>
        <v>1.1984655764183323</v>
      </c>
      <c r="H143" s="338" t="str">
        <f>IF(ISNUMBER(E143), IF(G143&gt;'Bulk DivVar Analysis'!$D$9,"Pass","Fail"),"")</f>
        <v>Pass</v>
      </c>
      <c r="I143" s="338" t="str">
        <f t="shared" si="4"/>
        <v>Alpha_7_D10</v>
      </c>
      <c r="J143" s="339"/>
      <c r="K143" s="339"/>
      <c r="L143" s="339"/>
      <c r="M143" s="339"/>
      <c r="N143" s="339"/>
      <c r="O143" s="339"/>
      <c r="P143" s="339"/>
      <c r="Q143" s="339"/>
    </row>
    <row r="144" spans="1:17" ht="13.5" customHeight="1">
      <c r="A144" s="481" t="s">
        <v>1127</v>
      </c>
      <c r="B144" s="481" t="s">
        <v>708</v>
      </c>
      <c r="C144" s="481" t="s">
        <v>533</v>
      </c>
      <c r="D144" s="481" t="s">
        <v>1342</v>
      </c>
      <c r="E144" s="481">
        <v>15166</v>
      </c>
      <c r="F144" s="339"/>
      <c r="G144" s="340">
        <f>IF(ISNUMBER(E144),E144/'Bulk DivVar Analysis'!$C$7,"")</f>
        <v>1.0206608789285954</v>
      </c>
      <c r="H144" s="338" t="str">
        <f>IF(ISNUMBER(E144), IF(G144&gt;'Bulk DivVar Analysis'!$D$9,"Pass","Fail"),"")</f>
        <v>Pass</v>
      </c>
      <c r="I144" s="338" t="str">
        <f t="shared" si="4"/>
        <v>Alpha_7_D11</v>
      </c>
      <c r="J144" s="339"/>
      <c r="K144" s="339"/>
      <c r="L144" s="339"/>
      <c r="M144" s="339"/>
      <c r="N144" s="339"/>
      <c r="O144" s="339"/>
      <c r="P144" s="339"/>
      <c r="Q144" s="339"/>
    </row>
    <row r="145" spans="1:17" ht="13.5" customHeight="1">
      <c r="A145" s="481" t="s">
        <v>1127</v>
      </c>
      <c r="B145" s="481" t="s">
        <v>708</v>
      </c>
      <c r="C145" s="481" t="s">
        <v>534</v>
      </c>
      <c r="D145" s="481" t="s">
        <v>1343</v>
      </c>
      <c r="E145" s="481">
        <v>20709</v>
      </c>
      <c r="F145" s="339"/>
      <c r="G145" s="340">
        <f>IF(ISNUMBER(E145),E145/'Bulk DivVar Analysis'!$C$7,"")</f>
        <v>1.3937007874015748</v>
      </c>
      <c r="H145" s="338" t="str">
        <f>IF(ISNUMBER(E145), IF(G145&gt;'Bulk DivVar Analysis'!$D$9,"Pass","Fail"),"")</f>
        <v>Pass</v>
      </c>
      <c r="I145" s="338" t="str">
        <f t="shared" si="4"/>
        <v>Alpha_7_D12</v>
      </c>
      <c r="J145" s="339"/>
      <c r="K145" s="339"/>
      <c r="L145" s="339"/>
      <c r="M145" s="339"/>
      <c r="N145" s="339"/>
      <c r="O145" s="339"/>
      <c r="P145" s="339"/>
      <c r="Q145" s="339"/>
    </row>
    <row r="146" spans="1:17" ht="13.5" customHeight="1">
      <c r="A146" s="481" t="s">
        <v>1127</v>
      </c>
      <c r="B146" s="481" t="s">
        <v>708</v>
      </c>
      <c r="C146" s="481" t="s">
        <v>1212</v>
      </c>
      <c r="D146" s="481" t="s">
        <v>1344</v>
      </c>
      <c r="E146" s="481">
        <v>12797</v>
      </c>
      <c r="F146" s="339"/>
      <c r="G146" s="340">
        <f>IF(ISNUMBER(E146),E146/'Bulk DivVar Analysis'!$C$7,"")</f>
        <v>0.86122888485093207</v>
      </c>
      <c r="H146" s="338" t="str">
        <f>IF(ISNUMBER(E146), IF(G146&gt;'Bulk DivVar Analysis'!$D$9,"Pass","Fail"),"")</f>
        <v>Pass</v>
      </c>
      <c r="I146" s="338" t="str">
        <f t="shared" si="4"/>
        <v>Alpha_7_E1</v>
      </c>
      <c r="J146" s="339"/>
      <c r="K146" s="339"/>
      <c r="L146" s="339"/>
      <c r="M146" s="339"/>
      <c r="N146" s="339"/>
      <c r="O146" s="339"/>
      <c r="P146" s="339"/>
      <c r="Q146" s="339"/>
    </row>
    <row r="147" spans="1:17" ht="13.5" customHeight="1">
      <c r="A147" s="481" t="s">
        <v>1127</v>
      </c>
      <c r="B147" s="481" t="s">
        <v>708</v>
      </c>
      <c r="C147" s="481" t="s">
        <v>1214</v>
      </c>
      <c r="D147" s="481" t="s">
        <v>1345</v>
      </c>
      <c r="E147" s="481">
        <v>13862</v>
      </c>
      <c r="F147" s="339"/>
      <c r="G147" s="340">
        <f>IF(ISNUMBER(E147),E147/'Bulk DivVar Analysis'!$C$7,"")</f>
        <v>0.93290261794198803</v>
      </c>
      <c r="H147" s="338" t="str">
        <f>IF(ISNUMBER(E147), IF(G147&gt;'Bulk DivVar Analysis'!$D$9,"Pass","Fail"),"")</f>
        <v>Pass</v>
      </c>
      <c r="I147" s="338" t="str">
        <f t="shared" si="4"/>
        <v>Alpha_7_E2</v>
      </c>
      <c r="J147" s="339"/>
      <c r="K147" s="339"/>
      <c r="L147" s="339"/>
      <c r="M147" s="339"/>
      <c r="N147" s="339"/>
      <c r="O147" s="339"/>
      <c r="P147" s="339"/>
      <c r="Q147" s="339"/>
    </row>
    <row r="148" spans="1:17" ht="13.5" customHeight="1">
      <c r="A148" s="481" t="s">
        <v>1127</v>
      </c>
      <c r="B148" s="481" t="s">
        <v>708</v>
      </c>
      <c r="C148" s="481" t="s">
        <v>1216</v>
      </c>
      <c r="D148" s="481" t="s">
        <v>1346</v>
      </c>
      <c r="E148" s="481">
        <v>16213</v>
      </c>
      <c r="F148" s="339"/>
      <c r="G148" s="340">
        <f>IF(ISNUMBER(E148),E148/'Bulk DivVar Analysis'!$C$7,"")</f>
        <v>1.0911232249814926</v>
      </c>
      <c r="H148" s="338" t="str">
        <f>IF(ISNUMBER(E148), IF(G148&gt;'Bulk DivVar Analysis'!$D$9,"Pass","Fail"),"")</f>
        <v>Pass</v>
      </c>
      <c r="I148" s="338" t="str">
        <f t="shared" si="4"/>
        <v>Alpha_7_E3</v>
      </c>
      <c r="J148" s="339"/>
      <c r="K148" s="339"/>
      <c r="L148" s="339"/>
      <c r="M148" s="339"/>
      <c r="N148" s="339"/>
      <c r="O148" s="339"/>
      <c r="P148" s="339"/>
      <c r="Q148" s="339"/>
    </row>
    <row r="149" spans="1:17" ht="13.5" customHeight="1">
      <c r="A149" s="481" t="s">
        <v>1127</v>
      </c>
      <c r="B149" s="481" t="s">
        <v>708</v>
      </c>
      <c r="C149" s="481" t="s">
        <v>1218</v>
      </c>
      <c r="D149" s="481" t="s">
        <v>1347</v>
      </c>
      <c r="E149" s="481">
        <v>13439</v>
      </c>
      <c r="F149" s="339"/>
      <c r="G149" s="340">
        <f>IF(ISNUMBER(E149),E149/'Bulk DivVar Analysis'!$C$7,"")</f>
        <v>0.90443502254525876</v>
      </c>
      <c r="H149" s="338" t="str">
        <f>IF(ISNUMBER(E149), IF(G149&gt;'Bulk DivVar Analysis'!$D$9,"Pass","Fail"),"")</f>
        <v>Pass</v>
      </c>
      <c r="I149" s="338" t="str">
        <f t="shared" si="4"/>
        <v>Alpha_7_E4</v>
      </c>
      <c r="J149" s="339"/>
      <c r="K149" s="339"/>
      <c r="L149" s="339"/>
      <c r="M149" s="339"/>
      <c r="N149" s="339"/>
      <c r="O149" s="339"/>
      <c r="P149" s="339"/>
      <c r="Q149" s="339"/>
    </row>
    <row r="150" spans="1:17" ht="13.5" customHeight="1">
      <c r="A150" s="481" t="s">
        <v>1127</v>
      </c>
      <c r="B150" s="481" t="s">
        <v>708</v>
      </c>
      <c r="C150" s="481" t="s">
        <v>1220</v>
      </c>
      <c r="D150" s="481" t="s">
        <v>1348</v>
      </c>
      <c r="E150" s="481">
        <v>14060</v>
      </c>
      <c r="F150" s="339"/>
      <c r="G150" s="340">
        <f>IF(ISNUMBER(E150),E150/'Bulk DivVar Analysis'!$C$7,"")</f>
        <v>0.94622787536173358</v>
      </c>
      <c r="H150" s="338" t="str">
        <f>IF(ISNUMBER(E150), IF(G150&gt;'Bulk DivVar Analysis'!$D$9,"Pass","Fail"),"")</f>
        <v>Pass</v>
      </c>
      <c r="I150" s="338" t="str">
        <f t="shared" si="4"/>
        <v>Alpha_7_E5</v>
      </c>
      <c r="J150" s="339"/>
      <c r="K150" s="339"/>
      <c r="L150" s="339"/>
      <c r="M150" s="339"/>
      <c r="N150" s="339"/>
      <c r="O150" s="339"/>
      <c r="P150" s="339"/>
      <c r="Q150" s="339"/>
    </row>
    <row r="151" spans="1:17" ht="13.5" customHeight="1">
      <c r="A151" s="481" t="s">
        <v>1127</v>
      </c>
      <c r="B151" s="481" t="s">
        <v>708</v>
      </c>
      <c r="C151" s="481" t="s">
        <v>1222</v>
      </c>
      <c r="D151" s="481" t="s">
        <v>1349</v>
      </c>
      <c r="E151" s="481">
        <v>17251</v>
      </c>
      <c r="F151" s="339"/>
      <c r="G151" s="340">
        <f>IF(ISNUMBER(E151),E151/'Bulk DivVar Analysis'!$C$7,"")</f>
        <v>1.1609798775153106</v>
      </c>
      <c r="H151" s="338" t="str">
        <f>IF(ISNUMBER(E151), IF(G151&gt;'Bulk DivVar Analysis'!$D$9,"Pass","Fail"),"")</f>
        <v>Pass</v>
      </c>
      <c r="I151" s="338" t="str">
        <f t="shared" si="4"/>
        <v>Alpha_7_E6</v>
      </c>
      <c r="J151" s="339"/>
      <c r="K151" s="339"/>
      <c r="L151" s="339"/>
      <c r="M151" s="339"/>
      <c r="N151" s="339"/>
      <c r="O151" s="339"/>
      <c r="P151" s="339"/>
      <c r="Q151" s="339"/>
    </row>
    <row r="152" spans="1:17" ht="13.5" customHeight="1">
      <c r="A152" s="481" t="s">
        <v>1127</v>
      </c>
      <c r="B152" s="481" t="s">
        <v>708</v>
      </c>
      <c r="C152" s="481" t="s">
        <v>1224</v>
      </c>
      <c r="D152" s="481" t="s">
        <v>1350</v>
      </c>
      <c r="E152" s="481">
        <v>17911</v>
      </c>
      <c r="F152" s="339"/>
      <c r="G152" s="340">
        <f>IF(ISNUMBER(E152),E152/'Bulk DivVar Analysis'!$C$7,"")</f>
        <v>1.205397402247796</v>
      </c>
      <c r="H152" s="338" t="str">
        <f>IF(ISNUMBER(E152), IF(G152&gt;'Bulk DivVar Analysis'!$D$9,"Pass","Fail"),"")</f>
        <v>Pass</v>
      </c>
      <c r="I152" s="338" t="str">
        <f t="shared" si="4"/>
        <v>Alpha_7_E7</v>
      </c>
      <c r="J152" s="339"/>
      <c r="K152" s="339"/>
      <c r="L152" s="339"/>
      <c r="M152" s="339"/>
      <c r="N152" s="339"/>
      <c r="O152" s="339"/>
      <c r="P152" s="339"/>
      <c r="Q152" s="339"/>
    </row>
    <row r="153" spans="1:17" ht="13.5" customHeight="1">
      <c r="A153" s="481" t="s">
        <v>1127</v>
      </c>
      <c r="B153" s="481" t="s">
        <v>708</v>
      </c>
      <c r="C153" s="481" t="s">
        <v>1226</v>
      </c>
      <c r="D153" s="481" t="s">
        <v>1351</v>
      </c>
      <c r="E153" s="481">
        <v>14908</v>
      </c>
      <c r="F153" s="339"/>
      <c r="G153" s="340">
        <f>IF(ISNUMBER(E153),E153/'Bulk DivVar Analysis'!$C$7,"")</f>
        <v>1.0032976647149876</v>
      </c>
      <c r="H153" s="338" t="str">
        <f>IF(ISNUMBER(E153), IF(G153&gt;'Bulk DivVar Analysis'!$D$9,"Pass","Fail"),"")</f>
        <v>Pass</v>
      </c>
      <c r="I153" s="338" t="str">
        <f t="shared" si="4"/>
        <v>Alpha_7_E8</v>
      </c>
      <c r="J153" s="339"/>
      <c r="K153" s="339"/>
      <c r="L153" s="339"/>
      <c r="M153" s="339"/>
      <c r="N153" s="339"/>
      <c r="O153" s="339"/>
      <c r="P153" s="339"/>
      <c r="Q153" s="339"/>
    </row>
    <row r="154" spans="1:17" ht="13.5" customHeight="1">
      <c r="A154" s="481" t="s">
        <v>1127</v>
      </c>
      <c r="B154" s="481" t="s">
        <v>708</v>
      </c>
      <c r="C154" s="481" t="s">
        <v>1228</v>
      </c>
      <c r="D154" s="481" t="s">
        <v>1352</v>
      </c>
      <c r="E154" s="481">
        <v>17948</v>
      </c>
      <c r="F154" s="339"/>
      <c r="G154" s="340">
        <f>IF(ISNUMBER(E154),E154/'Bulk DivVar Analysis'!$C$7,"")</f>
        <v>1.207887475604011</v>
      </c>
      <c r="H154" s="338" t="str">
        <f>IF(ISNUMBER(E154), IF(G154&gt;'Bulk DivVar Analysis'!$D$9,"Pass","Fail"),"")</f>
        <v>Pass</v>
      </c>
      <c r="I154" s="338" t="str">
        <f t="shared" si="4"/>
        <v>Alpha_7_E9</v>
      </c>
      <c r="J154" s="339"/>
      <c r="K154" s="339"/>
      <c r="L154" s="339"/>
      <c r="M154" s="339"/>
      <c r="N154" s="339"/>
      <c r="O154" s="339"/>
      <c r="P154" s="339"/>
      <c r="Q154" s="339"/>
    </row>
    <row r="155" spans="1:17" ht="13.5" customHeight="1">
      <c r="A155" s="481" t="s">
        <v>1127</v>
      </c>
      <c r="B155" s="481" t="s">
        <v>708</v>
      </c>
      <c r="C155" s="481" t="s">
        <v>544</v>
      </c>
      <c r="D155" s="481" t="s">
        <v>1353</v>
      </c>
      <c r="E155" s="481">
        <v>15673</v>
      </c>
      <c r="F155" s="339"/>
      <c r="G155" s="340">
        <f>IF(ISNUMBER(E155),E155/'Bulk DivVar Analysis'!$C$7,"")</f>
        <v>1.0547816138367319</v>
      </c>
      <c r="H155" s="338" t="str">
        <f>IF(ISNUMBER(E155), IF(G155&gt;'Bulk DivVar Analysis'!$D$9,"Pass","Fail"),"")</f>
        <v>Pass</v>
      </c>
      <c r="I155" s="338" t="str">
        <f t="shared" si="4"/>
        <v>Alpha_7_E10</v>
      </c>
      <c r="J155" s="339"/>
      <c r="K155" s="339"/>
      <c r="L155" s="339"/>
      <c r="M155" s="339"/>
      <c r="N155" s="339"/>
      <c r="O155" s="339"/>
      <c r="P155" s="339"/>
      <c r="Q155" s="339"/>
    </row>
    <row r="156" spans="1:17" ht="13.5" customHeight="1">
      <c r="A156" s="481" t="s">
        <v>1127</v>
      </c>
      <c r="B156" s="481" t="s">
        <v>708</v>
      </c>
      <c r="C156" s="481" t="s">
        <v>545</v>
      </c>
      <c r="D156" s="481" t="s">
        <v>1354</v>
      </c>
      <c r="E156" s="481">
        <v>17989</v>
      </c>
      <c r="F156" s="339"/>
      <c r="G156" s="340">
        <f>IF(ISNUMBER(E156),E156/'Bulk DivVar Analysis'!$C$7,"")</f>
        <v>1.2106467460798169</v>
      </c>
      <c r="H156" s="338" t="str">
        <f>IF(ISNUMBER(E156), IF(G156&gt;'Bulk DivVar Analysis'!$D$9,"Pass","Fail"),"")</f>
        <v>Pass</v>
      </c>
      <c r="I156" s="338" t="str">
        <f t="shared" si="4"/>
        <v>Alpha_7_E11</v>
      </c>
      <c r="J156" s="339"/>
      <c r="K156" s="339"/>
      <c r="L156" s="339"/>
      <c r="M156" s="339"/>
      <c r="N156" s="339"/>
      <c r="O156" s="339"/>
      <c r="P156" s="339"/>
      <c r="Q156" s="339"/>
    </row>
    <row r="157" spans="1:17" ht="13.5" customHeight="1">
      <c r="A157" s="481" t="s">
        <v>1127</v>
      </c>
      <c r="B157" s="481" t="s">
        <v>708</v>
      </c>
      <c r="C157" s="481" t="s">
        <v>546</v>
      </c>
      <c r="D157" s="481" t="s">
        <v>1355</v>
      </c>
      <c r="E157" s="481">
        <v>15496</v>
      </c>
      <c r="F157" s="339"/>
      <c r="G157" s="340">
        <f>IF(ISNUMBER(E157),E157/'Bulk DivVar Analysis'!$C$7,"")</f>
        <v>1.0428696412948382</v>
      </c>
      <c r="H157" s="338" t="str">
        <f>IF(ISNUMBER(E157), IF(G157&gt;'Bulk DivVar Analysis'!$D$9,"Pass","Fail"),"")</f>
        <v>Pass</v>
      </c>
      <c r="I157" s="338" t="str">
        <f t="shared" si="4"/>
        <v>Alpha_7_E12</v>
      </c>
      <c r="J157" s="339"/>
      <c r="K157" s="339"/>
      <c r="L157" s="339"/>
      <c r="M157" s="339"/>
      <c r="N157" s="339"/>
      <c r="O157" s="339"/>
      <c r="P157" s="339"/>
      <c r="Q157" s="339"/>
    </row>
    <row r="158" spans="1:17" ht="13.5" customHeight="1">
      <c r="A158" s="481" t="s">
        <v>1127</v>
      </c>
      <c r="B158" s="481" t="s">
        <v>708</v>
      </c>
      <c r="C158" s="481" t="s">
        <v>1233</v>
      </c>
      <c r="D158" s="481" t="s">
        <v>1356</v>
      </c>
      <c r="E158" s="481">
        <v>16308</v>
      </c>
      <c r="F158" s="339"/>
      <c r="G158" s="340">
        <f>IF(ISNUMBER(E158),E158/'Bulk DivVar Analysis'!$C$7,"")</f>
        <v>1.0975166565717747</v>
      </c>
      <c r="H158" s="338" t="str">
        <f>IF(ISNUMBER(E158), IF(G158&gt;'Bulk DivVar Analysis'!$D$9,"Pass","Fail"),"")</f>
        <v>Pass</v>
      </c>
      <c r="I158" s="338" t="str">
        <f t="shared" si="4"/>
        <v>Alpha_7_F1</v>
      </c>
      <c r="J158" s="339"/>
      <c r="K158" s="339"/>
      <c r="L158" s="339"/>
      <c r="M158" s="339"/>
      <c r="N158" s="339"/>
      <c r="O158" s="339"/>
      <c r="P158" s="339"/>
      <c r="Q158" s="339"/>
    </row>
    <row r="159" spans="1:17" ht="13.5" customHeight="1">
      <c r="A159" s="481" t="s">
        <v>1127</v>
      </c>
      <c r="B159" s="481" t="s">
        <v>708</v>
      </c>
      <c r="C159" s="481" t="s">
        <v>1235</v>
      </c>
      <c r="D159" s="481" t="s">
        <v>1357</v>
      </c>
      <c r="E159" s="481">
        <v>15781</v>
      </c>
      <c r="F159" s="339"/>
      <c r="G159" s="340">
        <f>IF(ISNUMBER(E159),E159/'Bulk DivVar Analysis'!$C$7,"")</f>
        <v>1.0620499360656841</v>
      </c>
      <c r="H159" s="338" t="str">
        <f>IF(ISNUMBER(E159), IF(G159&gt;'Bulk DivVar Analysis'!$D$9,"Pass","Fail"),"")</f>
        <v>Pass</v>
      </c>
      <c r="I159" s="338" t="str">
        <f t="shared" si="4"/>
        <v>Alpha_7_F2</v>
      </c>
      <c r="J159" s="339"/>
      <c r="K159" s="339"/>
      <c r="L159" s="339"/>
      <c r="M159" s="339"/>
      <c r="N159" s="339"/>
      <c r="O159" s="339"/>
      <c r="P159" s="339"/>
      <c r="Q159" s="339"/>
    </row>
    <row r="160" spans="1:17" ht="13.5" customHeight="1">
      <c r="A160" s="481" t="s">
        <v>1127</v>
      </c>
      <c r="B160" s="481" t="s">
        <v>708</v>
      </c>
      <c r="C160" s="481" t="s">
        <v>1237</v>
      </c>
      <c r="D160" s="481" t="s">
        <v>1358</v>
      </c>
      <c r="E160" s="481">
        <v>18890</v>
      </c>
      <c r="F160" s="339"/>
      <c r="G160" s="340">
        <f>IF(ISNUMBER(E160),E160/'Bulk DivVar Analysis'!$C$7,"")</f>
        <v>1.2712833972676492</v>
      </c>
      <c r="H160" s="338" t="str">
        <f>IF(ISNUMBER(E160), IF(G160&gt;'Bulk DivVar Analysis'!$D$9,"Pass","Fail"),"")</f>
        <v>Pass</v>
      </c>
      <c r="I160" s="338" t="str">
        <f t="shared" si="4"/>
        <v>Alpha_7_F3</v>
      </c>
      <c r="J160" s="339"/>
      <c r="K160" s="339"/>
      <c r="L160" s="339"/>
      <c r="M160" s="339"/>
      <c r="N160" s="339"/>
      <c r="O160" s="339"/>
      <c r="P160" s="339"/>
      <c r="Q160" s="339"/>
    </row>
    <row r="161" spans="1:17" ht="13.5" customHeight="1">
      <c r="A161" s="481" t="s">
        <v>1127</v>
      </c>
      <c r="B161" s="481" t="s">
        <v>708</v>
      </c>
      <c r="C161" s="481" t="s">
        <v>1239</v>
      </c>
      <c r="D161" s="481" t="s">
        <v>1359</v>
      </c>
      <c r="E161" s="481">
        <v>14320</v>
      </c>
      <c r="F161" s="339"/>
      <c r="G161" s="340">
        <f>IF(ISNUMBER(E161),E161/'Bulk DivVar Analysis'!$C$7,"")</f>
        <v>0.96372568813513693</v>
      </c>
      <c r="H161" s="338" t="str">
        <f>IF(ISNUMBER(E161), IF(G161&gt;'Bulk DivVar Analysis'!$D$9,"Pass","Fail"),"")</f>
        <v>Pass</v>
      </c>
      <c r="I161" s="338" t="str">
        <f t="shared" si="4"/>
        <v>Alpha_7_F4</v>
      </c>
      <c r="J161" s="339"/>
      <c r="K161" s="339"/>
      <c r="L161" s="339"/>
      <c r="M161" s="339"/>
      <c r="N161" s="339"/>
      <c r="O161" s="339"/>
      <c r="P161" s="339"/>
      <c r="Q161" s="339"/>
    </row>
    <row r="162" spans="1:17" ht="13.5" customHeight="1">
      <c r="A162" s="481" t="s">
        <v>1127</v>
      </c>
      <c r="B162" s="481" t="s">
        <v>708</v>
      </c>
      <c r="C162" s="481" t="s">
        <v>1241</v>
      </c>
      <c r="D162" s="481" t="s">
        <v>1360</v>
      </c>
      <c r="E162" s="481">
        <v>19278</v>
      </c>
      <c r="F162" s="339"/>
      <c r="G162" s="340">
        <f>IF(ISNUMBER(E162),E162/'Bulk DivVar Analysis'!$C$7,"")</f>
        <v>1.2973955178679588</v>
      </c>
      <c r="H162" s="338" t="str">
        <f>IF(ISNUMBER(E162), IF(G162&gt;'Bulk DivVar Analysis'!$D$9,"Pass","Fail"),"")</f>
        <v>Pass</v>
      </c>
      <c r="I162" s="338" t="str">
        <f t="shared" si="4"/>
        <v>Alpha_7_F5</v>
      </c>
      <c r="J162" s="339"/>
      <c r="K162" s="339"/>
      <c r="L162" s="339"/>
      <c r="M162" s="339"/>
      <c r="N162" s="339"/>
      <c r="O162" s="339"/>
      <c r="P162" s="339"/>
      <c r="Q162" s="339"/>
    </row>
    <row r="163" spans="1:17" ht="13.5" customHeight="1">
      <c r="A163" s="481" t="s">
        <v>1127</v>
      </c>
      <c r="B163" s="481" t="s">
        <v>708</v>
      </c>
      <c r="C163" s="481" t="s">
        <v>1243</v>
      </c>
      <c r="D163" s="481" t="s">
        <v>1361</v>
      </c>
      <c r="E163" s="481">
        <v>19751</v>
      </c>
      <c r="F163" s="339"/>
      <c r="G163" s="340">
        <f>IF(ISNUMBER(E163),E163/'Bulk DivVar Analysis'!$C$7,"")</f>
        <v>1.3292280772595733</v>
      </c>
      <c r="H163" s="338" t="str">
        <f>IF(ISNUMBER(E163), IF(G163&gt;'Bulk DivVar Analysis'!$D$9,"Pass","Fail"),"")</f>
        <v>Pass</v>
      </c>
      <c r="I163" s="338" t="str">
        <f t="shared" si="4"/>
        <v>Alpha_7_F6</v>
      </c>
      <c r="J163" s="339"/>
      <c r="K163" s="339"/>
      <c r="L163" s="339"/>
      <c r="M163" s="339"/>
      <c r="N163" s="339"/>
      <c r="O163" s="339"/>
      <c r="P163" s="339"/>
      <c r="Q163" s="339"/>
    </row>
    <row r="164" spans="1:17" ht="13.5" customHeight="1">
      <c r="A164" s="481" t="s">
        <v>1127</v>
      </c>
      <c r="B164" s="481" t="s">
        <v>708</v>
      </c>
      <c r="C164" s="481" t="s">
        <v>1245</v>
      </c>
      <c r="D164" s="481" t="s">
        <v>1362</v>
      </c>
      <c r="E164" s="481">
        <v>18289</v>
      </c>
      <c r="F164" s="339"/>
      <c r="G164" s="340">
        <f>IF(ISNUMBER(E164),E164/'Bulk DivVar Analysis'!$C$7,"")</f>
        <v>1.2308365300491284</v>
      </c>
      <c r="H164" s="338" t="str">
        <f>IF(ISNUMBER(E164), IF(G164&gt;'Bulk DivVar Analysis'!$D$9,"Pass","Fail"),"")</f>
        <v>Pass</v>
      </c>
      <c r="I164" s="338" t="str">
        <f t="shared" si="4"/>
        <v>Alpha_7_F7</v>
      </c>
      <c r="J164" s="339"/>
      <c r="K164" s="339"/>
      <c r="L164" s="339"/>
      <c r="M164" s="339"/>
      <c r="N164" s="339"/>
      <c r="O164" s="339"/>
      <c r="P164" s="339"/>
      <c r="Q164" s="339"/>
    </row>
    <row r="165" spans="1:17" ht="13.5" customHeight="1">
      <c r="A165" s="481" t="s">
        <v>1127</v>
      </c>
      <c r="B165" s="481" t="s">
        <v>708</v>
      </c>
      <c r="C165" s="481" t="s">
        <v>1247</v>
      </c>
      <c r="D165" s="481" t="s">
        <v>1363</v>
      </c>
      <c r="E165" s="481">
        <v>15132</v>
      </c>
      <c r="F165" s="339"/>
      <c r="G165" s="340">
        <f>IF(ISNUMBER(E165),E165/'Bulk DivVar Analysis'!$C$7,"")</f>
        <v>1.0183727034120735</v>
      </c>
      <c r="H165" s="338" t="str">
        <f>IF(ISNUMBER(E165), IF(G165&gt;'Bulk DivVar Analysis'!$D$9,"Pass","Fail"),"")</f>
        <v>Pass</v>
      </c>
      <c r="I165" s="338" t="str">
        <f t="shared" si="4"/>
        <v>Alpha_7_F8</v>
      </c>
      <c r="J165" s="339"/>
      <c r="K165" s="339"/>
      <c r="L165" s="339"/>
      <c r="M165" s="339"/>
      <c r="N165" s="339"/>
      <c r="O165" s="339"/>
      <c r="P165" s="339"/>
      <c r="Q165" s="339"/>
    </row>
    <row r="166" spans="1:17" ht="13.5" customHeight="1">
      <c r="A166" s="481" t="s">
        <v>1127</v>
      </c>
      <c r="B166" s="481" t="s">
        <v>708</v>
      </c>
      <c r="C166" s="481" t="s">
        <v>1249</v>
      </c>
      <c r="D166" s="481" t="s">
        <v>1364</v>
      </c>
      <c r="E166" s="481">
        <v>19673</v>
      </c>
      <c r="F166" s="339"/>
      <c r="G166" s="340">
        <f>IF(ISNUMBER(E166),E166/'Bulk DivVar Analysis'!$C$7,"")</f>
        <v>1.3239787334275523</v>
      </c>
      <c r="H166" s="338" t="str">
        <f>IF(ISNUMBER(E166), IF(G166&gt;'Bulk DivVar Analysis'!$D$9,"Pass","Fail"),"")</f>
        <v>Pass</v>
      </c>
      <c r="I166" s="338" t="str">
        <f t="shared" si="4"/>
        <v>Alpha_7_F9</v>
      </c>
      <c r="J166" s="339"/>
      <c r="K166" s="339"/>
      <c r="L166" s="339"/>
      <c r="M166" s="339"/>
      <c r="N166" s="339"/>
      <c r="O166" s="339"/>
      <c r="P166" s="339"/>
      <c r="Q166" s="339"/>
    </row>
    <row r="167" spans="1:17" ht="13.5" customHeight="1">
      <c r="A167" s="481" t="s">
        <v>1127</v>
      </c>
      <c r="B167" s="481" t="s">
        <v>708</v>
      </c>
      <c r="C167" s="481" t="s">
        <v>556</v>
      </c>
      <c r="D167" s="481" t="s">
        <v>1365</v>
      </c>
      <c r="E167" s="481">
        <v>12734</v>
      </c>
      <c r="F167" s="339"/>
      <c r="G167" s="340">
        <f>IF(ISNUMBER(E167),E167/'Bulk DivVar Analysis'!$C$7,"")</f>
        <v>0.85698903021737671</v>
      </c>
      <c r="H167" s="338" t="str">
        <f>IF(ISNUMBER(E167), IF(G167&gt;'Bulk DivVar Analysis'!$D$9,"Pass","Fail"),"")</f>
        <v>Pass</v>
      </c>
      <c r="I167" s="338" t="str">
        <f t="shared" si="4"/>
        <v>Alpha_7_F10</v>
      </c>
      <c r="J167" s="339"/>
      <c r="K167" s="339"/>
      <c r="L167" s="339"/>
      <c r="M167" s="339"/>
      <c r="N167" s="339"/>
      <c r="O167" s="339"/>
      <c r="P167" s="339"/>
      <c r="Q167" s="339"/>
    </row>
    <row r="168" spans="1:17" ht="13.5" customHeight="1">
      <c r="A168" s="481" t="s">
        <v>1127</v>
      </c>
      <c r="B168" s="481" t="s">
        <v>708</v>
      </c>
      <c r="C168" s="481" t="s">
        <v>557</v>
      </c>
      <c r="D168" s="481" t="s">
        <v>1366</v>
      </c>
      <c r="E168" s="481">
        <v>12605</v>
      </c>
      <c r="F168" s="339"/>
      <c r="G168" s="340">
        <f>IF(ISNUMBER(E168),E168/'Bulk DivVar Analysis'!$C$7,"")</f>
        <v>0.84830742311057272</v>
      </c>
      <c r="H168" s="338" t="str">
        <f>IF(ISNUMBER(E168), IF(G168&gt;'Bulk DivVar Analysis'!$D$9,"Pass","Fail"),"")</f>
        <v>Pass</v>
      </c>
      <c r="I168" s="338" t="str">
        <f t="shared" si="4"/>
        <v>Alpha_7_F11</v>
      </c>
      <c r="J168" s="339"/>
      <c r="K168" s="339"/>
      <c r="L168" s="339"/>
      <c r="M168" s="339"/>
      <c r="N168" s="339"/>
      <c r="O168" s="339"/>
      <c r="P168" s="339"/>
      <c r="Q168" s="339"/>
    </row>
    <row r="169" spans="1:17" ht="13.5" customHeight="1">
      <c r="A169" s="481" t="s">
        <v>1127</v>
      </c>
      <c r="B169" s="481" t="s">
        <v>708</v>
      </c>
      <c r="C169" s="481" t="s">
        <v>558</v>
      </c>
      <c r="D169" s="481" t="s">
        <v>1367</v>
      </c>
      <c r="E169" s="481">
        <v>16324</v>
      </c>
      <c r="F169" s="339"/>
      <c r="G169" s="340">
        <f>IF(ISNUMBER(E169),E169/'Bulk DivVar Analysis'!$C$7,"")</f>
        <v>1.098593445050138</v>
      </c>
      <c r="H169" s="338" t="str">
        <f>IF(ISNUMBER(E169), IF(G169&gt;'Bulk DivVar Analysis'!$D$9,"Pass","Fail"),"")</f>
        <v>Pass</v>
      </c>
      <c r="I169" s="338" t="str">
        <f t="shared" si="4"/>
        <v>Alpha_7_F12</v>
      </c>
      <c r="J169" s="339"/>
      <c r="K169" s="339"/>
      <c r="L169" s="339"/>
      <c r="M169" s="339"/>
      <c r="N169" s="339"/>
      <c r="O169" s="339"/>
      <c r="P169" s="339"/>
      <c r="Q169" s="339"/>
    </row>
    <row r="170" spans="1:17" ht="13.5" customHeight="1">
      <c r="A170" s="481" t="s">
        <v>1127</v>
      </c>
      <c r="B170" s="481" t="s">
        <v>708</v>
      </c>
      <c r="C170" s="481" t="s">
        <v>1254</v>
      </c>
      <c r="D170" s="481" t="s">
        <v>1368</v>
      </c>
      <c r="E170" s="481">
        <v>21832</v>
      </c>
      <c r="F170" s="339"/>
      <c r="G170" s="340">
        <f>IF(ISNUMBER(E170),E170/'Bulk DivVar Analysis'!$C$7,"")</f>
        <v>1.4692778787266976</v>
      </c>
      <c r="H170" s="338" t="str">
        <f>IF(ISNUMBER(E170), IF(G170&gt;'Bulk DivVar Analysis'!$D$9,"Pass","Fail"),"")</f>
        <v>Pass</v>
      </c>
      <c r="I170" s="338" t="str">
        <f t="shared" si="4"/>
        <v>Alpha_7_G1</v>
      </c>
      <c r="J170" s="339"/>
      <c r="K170" s="339"/>
      <c r="L170" s="339"/>
      <c r="M170" s="339"/>
      <c r="N170" s="339"/>
      <c r="O170" s="339"/>
      <c r="P170" s="339"/>
      <c r="Q170" s="339"/>
    </row>
    <row r="171" spans="1:17" ht="13.5" customHeight="1">
      <c r="A171" s="481" t="s">
        <v>1127</v>
      </c>
      <c r="B171" s="481" t="s">
        <v>708</v>
      </c>
      <c r="C171" s="481" t="s">
        <v>1256</v>
      </c>
      <c r="D171" s="481" t="s">
        <v>1369</v>
      </c>
      <c r="E171" s="481">
        <v>21018</v>
      </c>
      <c r="F171" s="339"/>
      <c r="G171" s="340">
        <f>IF(ISNUMBER(E171),E171/'Bulk DivVar Analysis'!$C$7,"")</f>
        <v>1.4144962648899657</v>
      </c>
      <c r="H171" s="338" t="str">
        <f>IF(ISNUMBER(E171), IF(G171&gt;'Bulk DivVar Analysis'!$D$9,"Pass","Fail"),"")</f>
        <v>Pass</v>
      </c>
      <c r="I171" s="338" t="str">
        <f t="shared" si="4"/>
        <v>Alpha_7_G2</v>
      </c>
      <c r="J171" s="339"/>
      <c r="K171" s="339"/>
      <c r="L171" s="339"/>
      <c r="M171" s="339"/>
      <c r="N171" s="339"/>
      <c r="O171" s="339"/>
      <c r="P171" s="339"/>
      <c r="Q171" s="339"/>
    </row>
    <row r="172" spans="1:17" ht="13.5" customHeight="1">
      <c r="A172" s="481" t="s">
        <v>1127</v>
      </c>
      <c r="B172" s="481" t="s">
        <v>708</v>
      </c>
      <c r="C172" s="481" t="s">
        <v>1258</v>
      </c>
      <c r="D172" s="481" t="s">
        <v>1370</v>
      </c>
      <c r="E172" s="481">
        <v>16910</v>
      </c>
      <c r="F172" s="339"/>
      <c r="G172" s="340">
        <f>IF(ISNUMBER(E172),E172/'Bulk DivVar Analysis'!$C$7,"")</f>
        <v>1.1380308230701932</v>
      </c>
      <c r="H172" s="338" t="str">
        <f>IF(ISNUMBER(E172), IF(G172&gt;'Bulk DivVar Analysis'!$D$9,"Pass","Fail"),"")</f>
        <v>Pass</v>
      </c>
      <c r="I172" s="338" t="str">
        <f t="shared" si="4"/>
        <v>Alpha_7_G3</v>
      </c>
      <c r="J172" s="339"/>
      <c r="K172" s="339"/>
      <c r="L172" s="339"/>
      <c r="M172" s="339"/>
      <c r="N172" s="339"/>
      <c r="O172" s="339"/>
      <c r="P172" s="339"/>
      <c r="Q172" s="339"/>
    </row>
    <row r="173" spans="1:17" ht="13.5" customHeight="1">
      <c r="A173" s="481" t="s">
        <v>1127</v>
      </c>
      <c r="B173" s="481" t="s">
        <v>708</v>
      </c>
      <c r="C173" s="481" t="s">
        <v>1260</v>
      </c>
      <c r="D173" s="481" t="s">
        <v>1371</v>
      </c>
      <c r="E173" s="481">
        <v>13037</v>
      </c>
      <c r="F173" s="339"/>
      <c r="G173" s="340">
        <f>IF(ISNUMBER(E173),E173/'Bulk DivVar Analysis'!$C$7,"")</f>
        <v>0.87738071202638135</v>
      </c>
      <c r="H173" s="338" t="str">
        <f>IF(ISNUMBER(E173), IF(G173&gt;'Bulk DivVar Analysis'!$D$9,"Pass","Fail"),"")</f>
        <v>Pass</v>
      </c>
      <c r="I173" s="338" t="str">
        <f t="shared" si="4"/>
        <v>Alpha_7_G4</v>
      </c>
      <c r="J173" s="339"/>
      <c r="K173" s="339"/>
      <c r="L173" s="339"/>
      <c r="M173" s="339"/>
      <c r="N173" s="339"/>
      <c r="O173" s="339"/>
      <c r="P173" s="339"/>
      <c r="Q173" s="339"/>
    </row>
    <row r="174" spans="1:17" ht="13.5" customHeight="1">
      <c r="A174" s="481" t="s">
        <v>1127</v>
      </c>
      <c r="B174" s="481" t="s">
        <v>708</v>
      </c>
      <c r="C174" s="481" t="s">
        <v>1262</v>
      </c>
      <c r="D174" s="481" t="s">
        <v>1372</v>
      </c>
      <c r="E174" s="481">
        <v>22096</v>
      </c>
      <c r="F174" s="339"/>
      <c r="G174" s="340">
        <f>IF(ISNUMBER(E174),E174/'Bulk DivVar Analysis'!$C$7,"")</f>
        <v>1.4870448886196919</v>
      </c>
      <c r="H174" s="338" t="str">
        <f>IF(ISNUMBER(E174), IF(G174&gt;'Bulk DivVar Analysis'!$D$9,"Pass","Fail"),"")</f>
        <v>Pass</v>
      </c>
      <c r="I174" s="338" t="str">
        <f t="shared" si="4"/>
        <v>Alpha_7_G5</v>
      </c>
      <c r="J174" s="339"/>
      <c r="K174" s="339"/>
      <c r="L174" s="339"/>
      <c r="M174" s="339"/>
      <c r="N174" s="339"/>
      <c r="O174" s="339"/>
      <c r="P174" s="339"/>
      <c r="Q174" s="339"/>
    </row>
    <row r="175" spans="1:17" ht="13.5" customHeight="1">
      <c r="A175" s="481" t="s">
        <v>1127</v>
      </c>
      <c r="B175" s="481" t="s">
        <v>708</v>
      </c>
      <c r="C175" s="481" t="s">
        <v>1264</v>
      </c>
      <c r="D175" s="481" t="s">
        <v>1373</v>
      </c>
      <c r="E175" s="481">
        <v>18781</v>
      </c>
      <c r="F175" s="339"/>
      <c r="G175" s="340">
        <f>IF(ISNUMBER(E175),E175/'Bulk DivVar Analysis'!$C$7,"")</f>
        <v>1.2639477757587994</v>
      </c>
      <c r="H175" s="338" t="str">
        <f>IF(ISNUMBER(E175), IF(G175&gt;'Bulk DivVar Analysis'!$D$9,"Pass","Fail"),"")</f>
        <v>Pass</v>
      </c>
      <c r="I175" s="338" t="str">
        <f t="shared" si="4"/>
        <v>Alpha_7_G6</v>
      </c>
      <c r="J175" s="339"/>
      <c r="K175" s="339"/>
      <c r="L175" s="339"/>
      <c r="M175" s="339"/>
      <c r="N175" s="339"/>
      <c r="O175" s="339"/>
      <c r="P175" s="339"/>
      <c r="Q175" s="339"/>
    </row>
    <row r="176" spans="1:17" ht="13.5" customHeight="1">
      <c r="A176" s="481" t="s">
        <v>1127</v>
      </c>
      <c r="B176" s="481" t="s">
        <v>708</v>
      </c>
      <c r="C176" s="481" t="s">
        <v>1266</v>
      </c>
      <c r="D176" s="481" t="s">
        <v>1374</v>
      </c>
      <c r="E176" s="481">
        <v>19856</v>
      </c>
      <c r="F176" s="339"/>
      <c r="G176" s="340">
        <f>IF(ISNUMBER(E176),E176/'Bulk DivVar Analysis'!$C$7,"")</f>
        <v>1.3362945016488323</v>
      </c>
      <c r="H176" s="338" t="str">
        <f>IF(ISNUMBER(E176), IF(G176&gt;'Bulk DivVar Analysis'!$D$9,"Pass","Fail"),"")</f>
        <v>Pass</v>
      </c>
      <c r="I176" s="338" t="str">
        <f t="shared" si="4"/>
        <v>Alpha_7_G7</v>
      </c>
      <c r="J176" s="339"/>
      <c r="K176" s="339"/>
      <c r="L176" s="339"/>
      <c r="M176" s="339"/>
      <c r="N176" s="339"/>
      <c r="O176" s="339"/>
      <c r="P176" s="339"/>
      <c r="Q176" s="339"/>
    </row>
    <row r="177" spans="1:17" ht="13.5" customHeight="1">
      <c r="A177" s="481" t="s">
        <v>1127</v>
      </c>
      <c r="B177" s="481" t="s">
        <v>708</v>
      </c>
      <c r="C177" s="481" t="s">
        <v>1268</v>
      </c>
      <c r="D177" s="481" t="s">
        <v>1375</v>
      </c>
      <c r="E177" s="481">
        <v>20438</v>
      </c>
      <c r="F177" s="339"/>
      <c r="G177" s="340">
        <f>IF(ISNUMBER(E177),E177/'Bulk DivVar Analysis'!$C$7,"")</f>
        <v>1.3754626825492968</v>
      </c>
      <c r="H177" s="338" t="str">
        <f>IF(ISNUMBER(E177), IF(G177&gt;'Bulk DivVar Analysis'!$D$9,"Pass","Fail"),"")</f>
        <v>Pass</v>
      </c>
      <c r="I177" s="338" t="str">
        <f t="shared" si="4"/>
        <v>Alpha_7_G8</v>
      </c>
      <c r="J177" s="339"/>
      <c r="K177" s="339"/>
      <c r="L177" s="339"/>
      <c r="M177" s="339"/>
      <c r="N177" s="339"/>
      <c r="O177" s="339"/>
      <c r="P177" s="339"/>
      <c r="Q177" s="339"/>
    </row>
    <row r="178" spans="1:17" ht="13.5" customHeight="1">
      <c r="A178" s="481" t="s">
        <v>1127</v>
      </c>
      <c r="B178" s="481" t="s">
        <v>708</v>
      </c>
      <c r="C178" s="481" t="s">
        <v>1270</v>
      </c>
      <c r="D178" s="481" t="s">
        <v>1376</v>
      </c>
      <c r="E178" s="481">
        <v>14508</v>
      </c>
      <c r="F178" s="339"/>
      <c r="G178" s="340">
        <f>IF(ISNUMBER(E178),E178/'Bulk DivVar Analysis'!$C$7,"")</f>
        <v>0.97637795275590555</v>
      </c>
      <c r="H178" s="338" t="str">
        <f>IF(ISNUMBER(E178), IF(G178&gt;'Bulk DivVar Analysis'!$D$9,"Pass","Fail"),"")</f>
        <v>Pass</v>
      </c>
      <c r="I178" s="338" t="str">
        <f t="shared" si="4"/>
        <v>Alpha_7_G9</v>
      </c>
      <c r="J178" s="339"/>
      <c r="K178" s="339"/>
      <c r="L178" s="339"/>
      <c r="M178" s="339"/>
      <c r="N178" s="339"/>
      <c r="O178" s="339"/>
      <c r="P178" s="339"/>
      <c r="Q178" s="339"/>
    </row>
    <row r="179" spans="1:17" ht="13.5" customHeight="1">
      <c r="A179" s="481" t="s">
        <v>1127</v>
      </c>
      <c r="B179" s="481" t="s">
        <v>708</v>
      </c>
      <c r="C179" s="481" t="s">
        <v>568</v>
      </c>
      <c r="D179" s="481" t="s">
        <v>1377</v>
      </c>
      <c r="E179" s="481">
        <v>12947</v>
      </c>
      <c r="F179" s="339"/>
      <c r="G179" s="340">
        <f>IF(ISNUMBER(E179),E179/'Bulk DivVar Analysis'!$C$7,"")</f>
        <v>0.87132377683558782</v>
      </c>
      <c r="H179" s="338" t="str">
        <f>IF(ISNUMBER(E179), IF(G179&gt;'Bulk DivVar Analysis'!$D$9,"Pass","Fail"),"")</f>
        <v>Pass</v>
      </c>
      <c r="I179" s="338" t="str">
        <f t="shared" si="4"/>
        <v>Alpha_7_G10</v>
      </c>
      <c r="J179" s="339"/>
      <c r="K179" s="339"/>
      <c r="L179" s="339"/>
      <c r="M179" s="339"/>
      <c r="N179" s="339"/>
      <c r="O179" s="339"/>
      <c r="P179" s="339"/>
      <c r="Q179" s="339"/>
    </row>
    <row r="180" spans="1:17" ht="13.5" customHeight="1">
      <c r="A180" s="481" t="s">
        <v>1127</v>
      </c>
      <c r="B180" s="481" t="s">
        <v>708</v>
      </c>
      <c r="C180" s="481" t="s">
        <v>569</v>
      </c>
      <c r="D180" s="481" t="s">
        <v>1378</v>
      </c>
      <c r="E180" s="481">
        <v>19815</v>
      </c>
      <c r="F180" s="339"/>
      <c r="G180" s="340">
        <f>IF(ISNUMBER(E180),E180/'Bulk DivVar Analysis'!$C$7,"")</f>
        <v>1.3335352311730264</v>
      </c>
      <c r="H180" s="338" t="str">
        <f>IF(ISNUMBER(E180), IF(G180&gt;'Bulk DivVar Analysis'!$D$9,"Pass","Fail"),"")</f>
        <v>Pass</v>
      </c>
      <c r="I180" s="338" t="str">
        <f t="shared" si="4"/>
        <v>Alpha_7_G11</v>
      </c>
      <c r="J180" s="339"/>
      <c r="K180" s="339"/>
      <c r="L180" s="339"/>
      <c r="M180" s="339"/>
      <c r="N180" s="339"/>
      <c r="O180" s="339"/>
      <c r="P180" s="339"/>
      <c r="Q180" s="339"/>
    </row>
    <row r="181" spans="1:17" ht="13.5" customHeight="1">
      <c r="A181" s="481" t="s">
        <v>1127</v>
      </c>
      <c r="B181" s="481" t="s">
        <v>708</v>
      </c>
      <c r="C181" s="481" t="s">
        <v>570</v>
      </c>
      <c r="D181" s="481" t="s">
        <v>1379</v>
      </c>
      <c r="E181" s="481">
        <v>18615</v>
      </c>
      <c r="F181" s="339"/>
      <c r="G181" s="340">
        <f>IF(ISNUMBER(E181),E181/'Bulk DivVar Analysis'!$C$7,"")</f>
        <v>1.2527760952957803</v>
      </c>
      <c r="H181" s="338" t="str">
        <f>IF(ISNUMBER(E181), IF(G181&gt;'Bulk DivVar Analysis'!$D$9,"Pass","Fail"),"")</f>
        <v>Pass</v>
      </c>
      <c r="I181" s="338" t="str">
        <f t="shared" si="4"/>
        <v>Alpha_7_G12</v>
      </c>
      <c r="J181" s="339"/>
      <c r="K181" s="339"/>
      <c r="L181" s="339"/>
      <c r="M181" s="339"/>
      <c r="N181" s="339"/>
      <c r="O181" s="339"/>
      <c r="P181" s="339"/>
      <c r="Q181" s="339"/>
    </row>
    <row r="182" spans="1:17" ht="13.5" customHeight="1">
      <c r="A182" s="481" t="s">
        <v>1127</v>
      </c>
      <c r="B182" s="481" t="s">
        <v>708</v>
      </c>
      <c r="C182" s="481" t="s">
        <v>1275</v>
      </c>
      <c r="D182" s="481" t="s">
        <v>1380</v>
      </c>
      <c r="E182" s="481">
        <v>15194</v>
      </c>
      <c r="F182" s="339"/>
      <c r="G182" s="340">
        <f>IF(ISNUMBER(E182),E182/'Bulk DivVar Analysis'!$C$7,"")</f>
        <v>1.0225452587657311</v>
      </c>
      <c r="H182" s="338" t="str">
        <f>IF(ISNUMBER(E182), IF(G182&gt;'Bulk DivVar Analysis'!$D$9,"Pass","Fail"),"")</f>
        <v>Pass</v>
      </c>
      <c r="I182" s="338" t="str">
        <f t="shared" si="4"/>
        <v>Alpha_7_H1</v>
      </c>
      <c r="J182" s="339"/>
      <c r="K182" s="339"/>
      <c r="L182" s="339"/>
      <c r="M182" s="339"/>
      <c r="N182" s="339"/>
      <c r="O182" s="339"/>
      <c r="P182" s="339"/>
      <c r="Q182" s="339"/>
    </row>
    <row r="183" spans="1:17" ht="13.5" customHeight="1">
      <c r="A183" s="481" t="s">
        <v>1127</v>
      </c>
      <c r="B183" s="481" t="s">
        <v>708</v>
      </c>
      <c r="C183" s="481" t="s">
        <v>1277</v>
      </c>
      <c r="D183" s="481" t="s">
        <v>1381</v>
      </c>
      <c r="E183" s="481">
        <v>15763</v>
      </c>
      <c r="F183" s="339"/>
      <c r="G183" s="340">
        <f>IF(ISNUMBER(E183),E183/'Bulk DivVar Analysis'!$C$7,"")</f>
        <v>1.0608385490275254</v>
      </c>
      <c r="H183" s="338" t="str">
        <f>IF(ISNUMBER(E183), IF(G183&gt;'Bulk DivVar Analysis'!$D$9,"Pass","Fail"),"")</f>
        <v>Pass</v>
      </c>
      <c r="I183" s="338" t="str">
        <f t="shared" si="4"/>
        <v>Alpha_7_H2</v>
      </c>
      <c r="J183" s="339"/>
      <c r="K183" s="339"/>
      <c r="L183" s="339"/>
      <c r="M183" s="339"/>
      <c r="N183" s="339"/>
      <c r="O183" s="339"/>
      <c r="P183" s="339"/>
      <c r="Q183" s="339"/>
    </row>
    <row r="184" spans="1:17" ht="13.5" customHeight="1">
      <c r="A184" s="481" t="s">
        <v>1127</v>
      </c>
      <c r="B184" s="481" t="s">
        <v>708</v>
      </c>
      <c r="C184" s="481" t="s">
        <v>1279</v>
      </c>
      <c r="D184" s="481" t="s">
        <v>1382</v>
      </c>
      <c r="E184" s="481">
        <v>13015</v>
      </c>
      <c r="F184" s="339"/>
      <c r="G184" s="340">
        <f>IF(ISNUMBER(E184),E184/'Bulk DivVar Analysis'!$C$7,"")</f>
        <v>0.87590012786863181</v>
      </c>
      <c r="H184" s="338" t="str">
        <f>IF(ISNUMBER(E184), IF(G184&gt;'Bulk DivVar Analysis'!$D$9,"Pass","Fail"),"")</f>
        <v>Pass</v>
      </c>
      <c r="I184" s="338" t="str">
        <f t="shared" si="4"/>
        <v>Alpha_7_H3</v>
      </c>
      <c r="J184" s="339"/>
      <c r="K184" s="339"/>
      <c r="L184" s="339"/>
      <c r="M184" s="339"/>
      <c r="N184" s="339"/>
      <c r="O184" s="339"/>
      <c r="P184" s="339"/>
      <c r="Q184" s="339"/>
    </row>
    <row r="185" spans="1:17" ht="13.5" customHeight="1">
      <c r="A185" s="481" t="s">
        <v>1127</v>
      </c>
      <c r="B185" s="481" t="s">
        <v>708</v>
      </c>
      <c r="C185" s="481" t="s">
        <v>1281</v>
      </c>
      <c r="D185" s="481" t="s">
        <v>1383</v>
      </c>
      <c r="E185" s="481">
        <v>20486</v>
      </c>
      <c r="F185" s="339"/>
      <c r="G185" s="340">
        <f>IF(ISNUMBER(E185),E185/'Bulk DivVar Analysis'!$C$7,"")</f>
        <v>1.3786930479843866</v>
      </c>
      <c r="H185" s="338" t="str">
        <f>IF(ISNUMBER(E185), IF(G185&gt;'Bulk DivVar Analysis'!$D$9,"Pass","Fail"),"")</f>
        <v>Pass</v>
      </c>
      <c r="I185" s="338" t="str">
        <f t="shared" si="4"/>
        <v>Alpha_7_H4</v>
      </c>
      <c r="J185" s="339"/>
      <c r="K185" s="339"/>
      <c r="L185" s="339"/>
      <c r="M185" s="339"/>
      <c r="N185" s="339"/>
      <c r="O185" s="339"/>
      <c r="P185" s="339"/>
      <c r="Q185" s="339"/>
    </row>
    <row r="186" spans="1:17" ht="13.5" customHeight="1">
      <c r="A186" s="481" t="s">
        <v>1127</v>
      </c>
      <c r="B186" s="481" t="s">
        <v>708</v>
      </c>
      <c r="C186" s="481" t="s">
        <v>1283</v>
      </c>
      <c r="D186" s="481" t="s">
        <v>1384</v>
      </c>
      <c r="E186" s="481">
        <v>15828</v>
      </c>
      <c r="F186" s="339"/>
      <c r="G186" s="340">
        <f>IF(ISNUMBER(E186),E186/'Bulk DivVar Analysis'!$C$7,"")</f>
        <v>1.0652130022208763</v>
      </c>
      <c r="H186" s="338" t="str">
        <f>IF(ISNUMBER(E186), IF(G186&gt;'Bulk DivVar Analysis'!$D$9,"Pass","Fail"),"")</f>
        <v>Pass</v>
      </c>
      <c r="I186" s="338" t="str">
        <f t="shared" si="4"/>
        <v>Alpha_7_H5</v>
      </c>
      <c r="J186" s="339"/>
      <c r="K186" s="339"/>
      <c r="L186" s="339"/>
      <c r="M186" s="339"/>
      <c r="N186" s="339"/>
      <c r="O186" s="339"/>
      <c r="P186" s="339"/>
      <c r="Q186" s="339"/>
    </row>
    <row r="187" spans="1:17" ht="13.5" customHeight="1">
      <c r="A187" s="481" t="s">
        <v>1127</v>
      </c>
      <c r="B187" s="481" t="s">
        <v>708</v>
      </c>
      <c r="C187" s="481" t="s">
        <v>1285</v>
      </c>
      <c r="D187" s="481" t="s">
        <v>1385</v>
      </c>
      <c r="E187" s="481">
        <v>19617</v>
      </c>
      <c r="F187" s="339"/>
      <c r="G187" s="340">
        <f>IF(ISNUMBER(E187),E187/'Bulk DivVar Analysis'!$C$7,"")</f>
        <v>1.3202099737532809</v>
      </c>
      <c r="H187" s="338" t="str">
        <f>IF(ISNUMBER(E187), IF(G187&gt;'Bulk DivVar Analysis'!$D$9,"Pass","Fail"),"")</f>
        <v>Pass</v>
      </c>
      <c r="I187" s="338" t="str">
        <f t="shared" si="4"/>
        <v>Alpha_7_H6</v>
      </c>
      <c r="J187" s="339"/>
      <c r="K187" s="339"/>
      <c r="L187" s="339"/>
      <c r="M187" s="339"/>
      <c r="N187" s="339"/>
      <c r="O187" s="339"/>
      <c r="P187" s="339"/>
      <c r="Q187" s="339"/>
    </row>
    <row r="188" spans="1:17" ht="13.5" customHeight="1">
      <c r="A188" s="481" t="s">
        <v>1127</v>
      </c>
      <c r="B188" s="481" t="s">
        <v>708</v>
      </c>
      <c r="C188" s="481" t="s">
        <v>1287</v>
      </c>
      <c r="D188" s="481" t="s">
        <v>1386</v>
      </c>
      <c r="E188" s="481">
        <v>14882</v>
      </c>
      <c r="F188" s="339"/>
      <c r="G188" s="340">
        <f>IF(ISNUMBER(E188),E188/'Bulk DivVar Analysis'!$C$7,"")</f>
        <v>1.0015478834376472</v>
      </c>
      <c r="H188" s="338" t="str">
        <f>IF(ISNUMBER(E188), IF(G188&gt;'Bulk DivVar Analysis'!$D$9,"Pass","Fail"),"")</f>
        <v>Pass</v>
      </c>
      <c r="I188" s="338" t="str">
        <f t="shared" si="4"/>
        <v>Alpha_7_H7</v>
      </c>
      <c r="J188" s="339"/>
      <c r="K188" s="339"/>
      <c r="L188" s="339"/>
      <c r="M188" s="339"/>
      <c r="N188" s="339"/>
      <c r="O188" s="339"/>
      <c r="P188" s="339"/>
      <c r="Q188" s="339"/>
    </row>
    <row r="189" spans="1:17" ht="13.5" customHeight="1">
      <c r="A189" s="481" t="s">
        <v>1127</v>
      </c>
      <c r="B189" s="481" t="s">
        <v>708</v>
      </c>
      <c r="C189" s="481" t="s">
        <v>1289</v>
      </c>
      <c r="D189" s="481" t="s">
        <v>1387</v>
      </c>
      <c r="E189" s="481">
        <v>15291</v>
      </c>
      <c r="F189" s="339"/>
      <c r="G189" s="340">
        <f>IF(ISNUMBER(E189),E189/'Bulk DivVar Analysis'!$C$7,"")</f>
        <v>1.0290732889158085</v>
      </c>
      <c r="H189" s="338" t="str">
        <f>IF(ISNUMBER(E189), IF(G189&gt;'Bulk DivVar Analysis'!$D$9,"Pass","Fail"),"")</f>
        <v>Pass</v>
      </c>
      <c r="I189" s="338" t="str">
        <f t="shared" si="4"/>
        <v>Alpha_7_H8</v>
      </c>
      <c r="J189" s="339"/>
      <c r="K189" s="339"/>
      <c r="L189" s="339"/>
      <c r="M189" s="339"/>
      <c r="N189" s="339"/>
      <c r="O189" s="339"/>
      <c r="P189" s="339"/>
      <c r="Q189" s="339"/>
    </row>
    <row r="190" spans="1:17" ht="13.5" customHeight="1">
      <c r="A190" s="481" t="s">
        <v>1127</v>
      </c>
      <c r="B190" s="481" t="s">
        <v>708</v>
      </c>
      <c r="C190" s="481" t="s">
        <v>1291</v>
      </c>
      <c r="D190" s="481" t="s">
        <v>1388</v>
      </c>
      <c r="E190" s="481">
        <v>19848</v>
      </c>
      <c r="F190" s="339"/>
      <c r="G190" s="340">
        <f>IF(ISNUMBER(E190),E190/'Bulk DivVar Analysis'!$C$7,"")</f>
        <v>1.3357561074096507</v>
      </c>
      <c r="H190" s="338" t="str">
        <f>IF(ISNUMBER(E190), IF(G190&gt;'Bulk DivVar Analysis'!$D$9,"Pass","Fail"),"")</f>
        <v>Pass</v>
      </c>
      <c r="I190" s="338" t="str">
        <f t="shared" si="4"/>
        <v>Alpha_7_H9</v>
      </c>
      <c r="J190" s="339"/>
      <c r="K190" s="339"/>
      <c r="L190" s="339"/>
      <c r="M190" s="339"/>
      <c r="N190" s="339"/>
      <c r="O190" s="339"/>
      <c r="P190" s="339"/>
      <c r="Q190" s="339"/>
    </row>
    <row r="191" spans="1:17" ht="13.5" customHeight="1">
      <c r="A191" s="481" t="s">
        <v>1127</v>
      </c>
      <c r="B191" s="481" t="s">
        <v>708</v>
      </c>
      <c r="C191" s="481" t="s">
        <v>580</v>
      </c>
      <c r="D191" s="481" t="s">
        <v>1389</v>
      </c>
      <c r="E191" s="481">
        <v>12072</v>
      </c>
      <c r="F191" s="339"/>
      <c r="G191" s="340">
        <f>IF(ISNUMBER(E191),E191/'Bulk DivVar Analysis'!$C$7,"")</f>
        <v>0.81243690692509585</v>
      </c>
      <c r="H191" s="338" t="str">
        <f>IF(ISNUMBER(E191), IF(G191&gt;'Bulk DivVar Analysis'!$D$9,"Pass","Fail"),"")</f>
        <v>Pass</v>
      </c>
      <c r="I191" s="338" t="str">
        <f t="shared" si="4"/>
        <v>Alpha_7_H10</v>
      </c>
      <c r="J191" s="339"/>
      <c r="K191" s="339"/>
      <c r="L191" s="339"/>
      <c r="M191" s="339"/>
      <c r="N191" s="339"/>
      <c r="O191" s="339"/>
      <c r="P191" s="339"/>
      <c r="Q191" s="339"/>
    </row>
    <row r="192" spans="1:17" ht="13.5" customHeight="1">
      <c r="A192" s="481" t="s">
        <v>1127</v>
      </c>
      <c r="B192" s="481" t="s">
        <v>708</v>
      </c>
      <c r="C192" s="481" t="s">
        <v>581</v>
      </c>
      <c r="D192" s="481" t="s">
        <v>1390</v>
      </c>
      <c r="E192" s="481">
        <v>21657</v>
      </c>
      <c r="F192" s="339"/>
      <c r="G192" s="340">
        <f>IF(ISNUMBER(E192),E192/'Bulk DivVar Analysis'!$C$7,"")</f>
        <v>1.4575005047445992</v>
      </c>
      <c r="H192" s="338" t="str">
        <f>IF(ISNUMBER(E192), IF(G192&gt;'Bulk DivVar Analysis'!$D$9,"Pass","Fail"),"")</f>
        <v>Pass</v>
      </c>
      <c r="I192" s="338" t="str">
        <f t="shared" si="4"/>
        <v>Alpha_7_H11</v>
      </c>
      <c r="J192" s="339"/>
      <c r="K192" s="339"/>
      <c r="L192" s="339"/>
      <c r="M192" s="339"/>
      <c r="N192" s="339"/>
      <c r="O192" s="339"/>
      <c r="P192" s="339"/>
      <c r="Q192" s="339"/>
    </row>
    <row r="193" spans="1:17" ht="13.5" customHeight="1">
      <c r="A193" s="481" t="s">
        <v>1127</v>
      </c>
      <c r="B193" s="481" t="s">
        <v>708</v>
      </c>
      <c r="C193" s="481" t="s">
        <v>582</v>
      </c>
      <c r="D193" s="481" t="s">
        <v>1391</v>
      </c>
      <c r="E193" s="481">
        <v>14270</v>
      </c>
      <c r="F193" s="339"/>
      <c r="G193" s="340">
        <f>IF(ISNUMBER(E193),E193/'Bulk DivVar Analysis'!$C$7,"")</f>
        <v>0.96036072414025175</v>
      </c>
      <c r="H193" s="338" t="str">
        <f>IF(ISNUMBER(E193), IF(G193&gt;'Bulk DivVar Analysis'!$D$9,"Pass","Fail"),"")</f>
        <v>Pass</v>
      </c>
      <c r="I193" s="338" t="str">
        <f t="shared" si="4"/>
        <v>Alpha_7_H12</v>
      </c>
      <c r="J193" s="339"/>
      <c r="K193" s="339"/>
      <c r="L193" s="339"/>
      <c r="M193" s="339"/>
      <c r="N193" s="339"/>
      <c r="O193" s="339"/>
      <c r="P193" s="339"/>
      <c r="Q193" s="339"/>
    </row>
    <row r="194" spans="1:17" ht="13.5" customHeight="1">
      <c r="A194" s="481" t="s">
        <v>1127</v>
      </c>
      <c r="B194" s="481" t="s">
        <v>710</v>
      </c>
      <c r="C194" s="481" t="s">
        <v>1128</v>
      </c>
      <c r="D194" s="481" t="s">
        <v>1392</v>
      </c>
      <c r="E194" s="481">
        <v>16897</v>
      </c>
      <c r="F194" s="339"/>
      <c r="G194" s="340">
        <f>IF(ISNUMBER(E194),E194/'Bulk DivVar Analysis'!$C$7,"")</f>
        <v>1.137155932431523</v>
      </c>
      <c r="H194" s="338" t="str">
        <f>IF(ISNUMBER(E194), IF(G194&gt;'Bulk DivVar Analysis'!$D$9,"Pass","Fail"),"")</f>
        <v>Pass</v>
      </c>
      <c r="I194" s="338" t="str">
        <f t="shared" si="4"/>
        <v>Alpha_8_A1</v>
      </c>
      <c r="J194" s="339"/>
      <c r="K194" s="339"/>
      <c r="L194" s="339"/>
      <c r="M194" s="339"/>
      <c r="N194" s="339"/>
      <c r="O194" s="339"/>
      <c r="P194" s="339"/>
      <c r="Q194" s="339"/>
    </row>
    <row r="195" spans="1:17" ht="13.5" customHeight="1">
      <c r="A195" s="481" t="s">
        <v>1127</v>
      </c>
      <c r="B195" s="481" t="s">
        <v>710</v>
      </c>
      <c r="C195" s="481" t="s">
        <v>1130</v>
      </c>
      <c r="D195" s="481" t="s">
        <v>1393</v>
      </c>
      <c r="E195" s="481">
        <v>13274</v>
      </c>
      <c r="F195" s="339"/>
      <c r="G195" s="340">
        <f>IF(ISNUMBER(E195),E195/'Bulk DivVar Analysis'!$C$7,"")</f>
        <v>0.89333064136213747</v>
      </c>
      <c r="H195" s="338" t="str">
        <f>IF(ISNUMBER(E195), IF(G195&gt;'Bulk DivVar Analysis'!$D$9,"Pass","Fail"),"")</f>
        <v>Pass</v>
      </c>
      <c r="I195" s="338" t="str">
        <f t="shared" ref="I195:I258" si="5">_xlfn.TEXTJOIN("_",TRUE,B195,C195)</f>
        <v>Alpha_8_A2</v>
      </c>
      <c r="J195" s="339"/>
      <c r="K195" s="339"/>
      <c r="L195" s="339"/>
      <c r="M195" s="339"/>
      <c r="N195" s="339"/>
      <c r="O195" s="339"/>
      <c r="P195" s="339"/>
      <c r="Q195" s="339"/>
    </row>
    <row r="196" spans="1:17" ht="13.5" customHeight="1">
      <c r="A196" s="481" t="s">
        <v>1127</v>
      </c>
      <c r="B196" s="481" t="s">
        <v>710</v>
      </c>
      <c r="C196" s="481" t="s">
        <v>1132</v>
      </c>
      <c r="D196" s="481" t="s">
        <v>1394</v>
      </c>
      <c r="E196" s="481">
        <v>18401</v>
      </c>
      <c r="F196" s="339"/>
      <c r="G196" s="340">
        <f>IF(ISNUMBER(E196),E196/'Bulk DivVar Analysis'!$C$7,"")</f>
        <v>1.2383740493976714</v>
      </c>
      <c r="H196" s="338" t="str">
        <f>IF(ISNUMBER(E196), IF(G196&gt;'Bulk DivVar Analysis'!$D$9,"Pass","Fail"),"")</f>
        <v>Pass</v>
      </c>
      <c r="I196" s="338" t="str">
        <f t="shared" si="5"/>
        <v>Alpha_8_A3</v>
      </c>
      <c r="J196" s="339"/>
      <c r="K196" s="339"/>
      <c r="L196" s="339"/>
      <c r="M196" s="339"/>
      <c r="N196" s="339"/>
      <c r="O196" s="339"/>
      <c r="P196" s="339"/>
      <c r="Q196" s="339"/>
    </row>
    <row r="197" spans="1:17" ht="13.5" customHeight="1">
      <c r="A197" s="481" t="s">
        <v>1127</v>
      </c>
      <c r="B197" s="481" t="s">
        <v>710</v>
      </c>
      <c r="C197" s="481" t="s">
        <v>1134</v>
      </c>
      <c r="D197" s="481" t="s">
        <v>1395</v>
      </c>
      <c r="E197" s="481">
        <v>14351</v>
      </c>
      <c r="F197" s="339"/>
      <c r="G197" s="340">
        <f>IF(ISNUMBER(E197),E197/'Bulk DivVar Analysis'!$C$7,"")</f>
        <v>0.96581196581196582</v>
      </c>
      <c r="H197" s="338" t="str">
        <f>IF(ISNUMBER(E197), IF(G197&gt;'Bulk DivVar Analysis'!$D$9,"Pass","Fail"),"")</f>
        <v>Pass</v>
      </c>
      <c r="I197" s="338" t="str">
        <f t="shared" si="5"/>
        <v>Alpha_8_A4</v>
      </c>
      <c r="J197" s="339"/>
      <c r="K197" s="339"/>
      <c r="L197" s="339"/>
      <c r="M197" s="339"/>
      <c r="N197" s="339"/>
      <c r="O197" s="339"/>
      <c r="P197" s="339"/>
      <c r="Q197" s="339"/>
    </row>
    <row r="198" spans="1:17" ht="13.5" customHeight="1">
      <c r="A198" s="481" t="s">
        <v>1127</v>
      </c>
      <c r="B198" s="481" t="s">
        <v>710</v>
      </c>
      <c r="C198" s="481" t="s">
        <v>1136</v>
      </c>
      <c r="D198" s="481" t="s">
        <v>1396</v>
      </c>
      <c r="E198" s="481">
        <v>19625</v>
      </c>
      <c r="F198" s="339"/>
      <c r="G198" s="340">
        <f>IF(ISNUMBER(E198),E198/'Bulk DivVar Analysis'!$C$7,"")</f>
        <v>1.3207483679924625</v>
      </c>
      <c r="H198" s="338" t="str">
        <f>IF(ISNUMBER(E198), IF(G198&gt;'Bulk DivVar Analysis'!$D$9,"Pass","Fail"),"")</f>
        <v>Pass</v>
      </c>
      <c r="I198" s="338" t="str">
        <f t="shared" si="5"/>
        <v>Alpha_8_A5</v>
      </c>
      <c r="J198" s="339"/>
      <c r="K198" s="339"/>
      <c r="L198" s="339"/>
      <c r="M198" s="339"/>
      <c r="N198" s="339"/>
      <c r="O198" s="339"/>
      <c r="P198" s="339"/>
      <c r="Q198" s="339"/>
    </row>
    <row r="199" spans="1:17" ht="13.5" customHeight="1">
      <c r="A199" s="481" t="s">
        <v>1127</v>
      </c>
      <c r="B199" s="481" t="s">
        <v>710</v>
      </c>
      <c r="C199" s="481" t="s">
        <v>1138</v>
      </c>
      <c r="D199" s="481" t="s">
        <v>1397</v>
      </c>
      <c r="E199" s="481">
        <v>19657</v>
      </c>
      <c r="F199" s="339"/>
      <c r="G199" s="340">
        <f>IF(ISNUMBER(E199),E199/'Bulk DivVar Analysis'!$C$7,"")</f>
        <v>1.322901944949189</v>
      </c>
      <c r="H199" s="338" t="str">
        <f>IF(ISNUMBER(E199), IF(G199&gt;'Bulk DivVar Analysis'!$D$9,"Pass","Fail"),"")</f>
        <v>Pass</v>
      </c>
      <c r="I199" s="338" t="str">
        <f t="shared" si="5"/>
        <v>Alpha_8_A6</v>
      </c>
      <c r="J199" s="339"/>
      <c r="K199" s="339"/>
      <c r="L199" s="339"/>
      <c r="M199" s="339"/>
      <c r="N199" s="339"/>
      <c r="O199" s="339"/>
      <c r="P199" s="339"/>
      <c r="Q199" s="339"/>
    </row>
    <row r="200" spans="1:17" ht="13.5" customHeight="1">
      <c r="A200" s="481" t="s">
        <v>1127</v>
      </c>
      <c r="B200" s="481" t="s">
        <v>710</v>
      </c>
      <c r="C200" s="481" t="s">
        <v>1140</v>
      </c>
      <c r="D200" s="481" t="s">
        <v>1398</v>
      </c>
      <c r="E200" s="481">
        <v>20176</v>
      </c>
      <c r="F200" s="339"/>
      <c r="G200" s="340">
        <f>IF(ISNUMBER(E200),E200/'Bulk DivVar Analysis'!$C$7,"")</f>
        <v>1.3578302712160979</v>
      </c>
      <c r="H200" s="338" t="str">
        <f>IF(ISNUMBER(E200), IF(G200&gt;'Bulk DivVar Analysis'!$D$9,"Pass","Fail"),"")</f>
        <v>Pass</v>
      </c>
      <c r="I200" s="338" t="str">
        <f t="shared" si="5"/>
        <v>Alpha_8_A7</v>
      </c>
      <c r="J200" s="339"/>
      <c r="K200" s="339"/>
      <c r="L200" s="339"/>
      <c r="M200" s="339"/>
      <c r="N200" s="339"/>
      <c r="O200" s="339"/>
      <c r="P200" s="339"/>
      <c r="Q200" s="339"/>
    </row>
    <row r="201" spans="1:17" ht="13.5" customHeight="1">
      <c r="A201" s="481" t="s">
        <v>1127</v>
      </c>
      <c r="B201" s="481" t="s">
        <v>710</v>
      </c>
      <c r="C201" s="481" t="s">
        <v>1142</v>
      </c>
      <c r="D201" s="481" t="s">
        <v>1399</v>
      </c>
      <c r="E201" s="481">
        <v>21375</v>
      </c>
      <c r="F201" s="339"/>
      <c r="G201" s="340">
        <f>IF(ISNUMBER(E201),E201/'Bulk DivVar Analysis'!$C$7,"")</f>
        <v>1.4385221078134465</v>
      </c>
      <c r="H201" s="338" t="str">
        <f>IF(ISNUMBER(E201), IF(G201&gt;'Bulk DivVar Analysis'!$D$9,"Pass","Fail"),"")</f>
        <v>Pass</v>
      </c>
      <c r="I201" s="338" t="str">
        <f t="shared" si="5"/>
        <v>Alpha_8_A8</v>
      </c>
      <c r="J201" s="339"/>
      <c r="K201" s="339"/>
      <c r="L201" s="339"/>
      <c r="M201" s="339"/>
      <c r="N201" s="339"/>
      <c r="O201" s="339"/>
      <c r="P201" s="339"/>
      <c r="Q201" s="339"/>
    </row>
    <row r="202" spans="1:17" ht="13.5" customHeight="1">
      <c r="A202" s="481" t="s">
        <v>1127</v>
      </c>
      <c r="B202" s="481" t="s">
        <v>710</v>
      </c>
      <c r="C202" s="481" t="s">
        <v>1144</v>
      </c>
      <c r="D202" s="481" t="s">
        <v>1400</v>
      </c>
      <c r="E202" s="481">
        <v>18766</v>
      </c>
      <c r="F202" s="339"/>
      <c r="G202" s="340">
        <f>IF(ISNUMBER(E202),E202/'Bulk DivVar Analysis'!$C$7,"")</f>
        <v>1.2629382865603338</v>
      </c>
      <c r="H202" s="338" t="str">
        <f>IF(ISNUMBER(E202), IF(G202&gt;'Bulk DivVar Analysis'!$D$9,"Pass","Fail"),"")</f>
        <v>Pass</v>
      </c>
      <c r="I202" s="338" t="str">
        <f t="shared" si="5"/>
        <v>Alpha_8_A9</v>
      </c>
      <c r="J202" s="339"/>
      <c r="K202" s="339"/>
      <c r="L202" s="339"/>
      <c r="M202" s="339"/>
      <c r="N202" s="339"/>
      <c r="O202" s="339"/>
      <c r="P202" s="339"/>
      <c r="Q202" s="339"/>
    </row>
    <row r="203" spans="1:17" ht="13.5" customHeight="1">
      <c r="A203" s="481" t="s">
        <v>1127</v>
      </c>
      <c r="B203" s="481" t="s">
        <v>710</v>
      </c>
      <c r="C203" s="481" t="s">
        <v>496</v>
      </c>
      <c r="D203" s="481" t="s">
        <v>1401</v>
      </c>
      <c r="E203" s="481">
        <v>20910</v>
      </c>
      <c r="F203" s="339"/>
      <c r="G203" s="340">
        <f>IF(ISNUMBER(E203),E203/'Bulk DivVar Analysis'!$C$7,"")</f>
        <v>1.4072279426610135</v>
      </c>
      <c r="H203" s="338" t="str">
        <f>IF(ISNUMBER(E203), IF(G203&gt;'Bulk DivVar Analysis'!$D$9,"Pass","Fail"),"")</f>
        <v>Pass</v>
      </c>
      <c r="I203" s="338" t="str">
        <f t="shared" si="5"/>
        <v>Alpha_8_A10</v>
      </c>
      <c r="J203" s="339"/>
      <c r="K203" s="339"/>
      <c r="L203" s="339"/>
      <c r="M203" s="339"/>
      <c r="N203" s="339"/>
      <c r="O203" s="339"/>
      <c r="P203" s="339"/>
      <c r="Q203" s="339"/>
    </row>
    <row r="204" spans="1:17" ht="13.5" customHeight="1">
      <c r="A204" s="481" t="s">
        <v>1127</v>
      </c>
      <c r="B204" s="481" t="s">
        <v>710</v>
      </c>
      <c r="C204" s="481" t="s">
        <v>497</v>
      </c>
      <c r="D204" s="481" t="s">
        <v>1402</v>
      </c>
      <c r="E204" s="481">
        <v>13091</v>
      </c>
      <c r="F204" s="339"/>
      <c r="G204" s="340">
        <f>IF(ISNUMBER(E204),E204/'Bulk DivVar Analysis'!$C$7,"")</f>
        <v>0.88101487314085736</v>
      </c>
      <c r="H204" s="338" t="str">
        <f>IF(ISNUMBER(E204), IF(G204&gt;'Bulk DivVar Analysis'!$D$9,"Pass","Fail"),"")</f>
        <v>Pass</v>
      </c>
      <c r="I204" s="338" t="str">
        <f t="shared" si="5"/>
        <v>Alpha_8_A11</v>
      </c>
      <c r="J204" s="339"/>
      <c r="K204" s="339"/>
      <c r="L204" s="339"/>
      <c r="M204" s="339"/>
      <c r="N204" s="339"/>
      <c r="O204" s="339"/>
      <c r="P204" s="339"/>
      <c r="Q204" s="339"/>
    </row>
    <row r="205" spans="1:17" ht="13.5" customHeight="1">
      <c r="A205" s="481" t="s">
        <v>1127</v>
      </c>
      <c r="B205" s="481" t="s">
        <v>710</v>
      </c>
      <c r="C205" s="481" t="s">
        <v>498</v>
      </c>
      <c r="D205" s="481" t="s">
        <v>1403</v>
      </c>
      <c r="E205" s="481">
        <v>24281</v>
      </c>
      <c r="F205" s="339"/>
      <c r="G205" s="340">
        <f>IF(ISNUMBER(E205),E205/'Bulk DivVar Analysis'!$C$7,"")</f>
        <v>1.6340938151961775</v>
      </c>
      <c r="H205" s="338" t="str">
        <f>IF(ISNUMBER(E205), IF(G205&gt;'Bulk DivVar Analysis'!$D$9,"Pass","Fail"),"")</f>
        <v>Pass</v>
      </c>
      <c r="I205" s="338" t="str">
        <f t="shared" si="5"/>
        <v>Alpha_8_A12</v>
      </c>
      <c r="J205" s="339"/>
      <c r="K205" s="339"/>
      <c r="L205" s="339"/>
      <c r="M205" s="339"/>
      <c r="N205" s="339"/>
      <c r="O205" s="339"/>
      <c r="P205" s="339"/>
      <c r="Q205" s="339"/>
    </row>
    <row r="206" spans="1:17" ht="13.5" customHeight="1">
      <c r="A206" s="481" t="s">
        <v>1127</v>
      </c>
      <c r="B206" s="481" t="s">
        <v>710</v>
      </c>
      <c r="C206" s="481" t="s">
        <v>1149</v>
      </c>
      <c r="D206" s="481" t="s">
        <v>1404</v>
      </c>
      <c r="E206" s="481">
        <v>22509</v>
      </c>
      <c r="F206" s="339"/>
      <c r="G206" s="340">
        <f>IF(ISNUMBER(E206),E206/'Bulk DivVar Analysis'!$C$7,"")</f>
        <v>1.5148394912174439</v>
      </c>
      <c r="H206" s="338" t="str">
        <f>IF(ISNUMBER(E206), IF(G206&gt;'Bulk DivVar Analysis'!$D$9,"Pass","Fail"),"")</f>
        <v>Pass</v>
      </c>
      <c r="I206" s="338" t="str">
        <f t="shared" si="5"/>
        <v>Alpha_8_B1</v>
      </c>
      <c r="J206" s="339"/>
      <c r="K206" s="339"/>
      <c r="L206" s="339"/>
      <c r="M206" s="339"/>
      <c r="N206" s="339"/>
      <c r="O206" s="339"/>
      <c r="P206" s="339"/>
      <c r="Q206" s="339"/>
    </row>
    <row r="207" spans="1:17" ht="13.5" customHeight="1">
      <c r="A207" s="481" t="s">
        <v>1127</v>
      </c>
      <c r="B207" s="481" t="s">
        <v>710</v>
      </c>
      <c r="C207" s="481" t="s">
        <v>1151</v>
      </c>
      <c r="D207" s="481" t="s">
        <v>1405</v>
      </c>
      <c r="E207" s="481">
        <v>10792</v>
      </c>
      <c r="F207" s="339"/>
      <c r="G207" s="340">
        <f>IF(ISNUMBER(E207),E207/'Bulk DivVar Analysis'!$C$7,"")</f>
        <v>0.72629382865603342</v>
      </c>
      <c r="H207" s="338" t="str">
        <f>IF(ISNUMBER(E207), IF(G207&gt;'Bulk DivVar Analysis'!$D$9,"Pass","Fail"),"")</f>
        <v>Pass</v>
      </c>
      <c r="I207" s="338" t="str">
        <f t="shared" si="5"/>
        <v>Alpha_8_B2</v>
      </c>
      <c r="J207" s="339"/>
      <c r="K207" s="339"/>
      <c r="L207" s="339"/>
      <c r="M207" s="339"/>
      <c r="N207" s="339"/>
      <c r="O207" s="339"/>
      <c r="P207" s="339"/>
      <c r="Q207" s="339"/>
    </row>
    <row r="208" spans="1:17" ht="13.5" customHeight="1">
      <c r="A208" s="481" t="s">
        <v>1127</v>
      </c>
      <c r="B208" s="481" t="s">
        <v>710</v>
      </c>
      <c r="C208" s="481" t="s">
        <v>1153</v>
      </c>
      <c r="D208" s="481" t="s">
        <v>1406</v>
      </c>
      <c r="E208" s="481">
        <v>17824</v>
      </c>
      <c r="F208" s="339"/>
      <c r="G208" s="340">
        <f>IF(ISNUMBER(E208),E208/'Bulk DivVar Analysis'!$C$7,"")</f>
        <v>1.1995423648966956</v>
      </c>
      <c r="H208" s="338" t="str">
        <f>IF(ISNUMBER(E208), IF(G208&gt;'Bulk DivVar Analysis'!$D$9,"Pass","Fail"),"")</f>
        <v>Pass</v>
      </c>
      <c r="I208" s="338" t="str">
        <f t="shared" si="5"/>
        <v>Alpha_8_B3</v>
      </c>
      <c r="J208" s="339"/>
      <c r="K208" s="339"/>
      <c r="L208" s="339"/>
      <c r="M208" s="339"/>
      <c r="N208" s="339"/>
      <c r="O208" s="339"/>
      <c r="P208" s="339"/>
      <c r="Q208" s="339"/>
    </row>
    <row r="209" spans="1:17" ht="13.5" customHeight="1">
      <c r="A209" s="481" t="s">
        <v>1127</v>
      </c>
      <c r="B209" s="481" t="s">
        <v>710</v>
      </c>
      <c r="C209" s="481" t="s">
        <v>1155</v>
      </c>
      <c r="D209" s="481" t="s">
        <v>1407</v>
      </c>
      <c r="E209" s="481">
        <v>16808</v>
      </c>
      <c r="F209" s="339"/>
      <c r="G209" s="340">
        <f>IF(ISNUMBER(E209),E209/'Bulk DivVar Analysis'!$C$7,"")</f>
        <v>1.1311662965206273</v>
      </c>
      <c r="H209" s="338" t="str">
        <f>IF(ISNUMBER(E209), IF(G209&gt;'Bulk DivVar Analysis'!$D$9,"Pass","Fail"),"")</f>
        <v>Pass</v>
      </c>
      <c r="I209" s="338" t="str">
        <f t="shared" si="5"/>
        <v>Alpha_8_B4</v>
      </c>
      <c r="J209" s="339"/>
      <c r="K209" s="339"/>
      <c r="L209" s="339"/>
      <c r="M209" s="339"/>
      <c r="N209" s="339"/>
      <c r="O209" s="339"/>
      <c r="P209" s="339"/>
      <c r="Q209" s="339"/>
    </row>
    <row r="210" spans="1:17" ht="13.5" customHeight="1">
      <c r="A210" s="481" t="s">
        <v>1127</v>
      </c>
      <c r="B210" s="481" t="s">
        <v>710</v>
      </c>
      <c r="C210" s="481" t="s">
        <v>1157</v>
      </c>
      <c r="D210" s="481" t="s">
        <v>1408</v>
      </c>
      <c r="E210" s="481">
        <v>19751</v>
      </c>
      <c r="F210" s="339"/>
      <c r="G210" s="340">
        <f>IF(ISNUMBER(E210),E210/'Bulk DivVar Analysis'!$C$7,"")</f>
        <v>1.3292280772595733</v>
      </c>
      <c r="H210" s="338" t="str">
        <f>IF(ISNUMBER(E210), IF(G210&gt;'Bulk DivVar Analysis'!$D$9,"Pass","Fail"),"")</f>
        <v>Pass</v>
      </c>
      <c r="I210" s="338" t="str">
        <f t="shared" si="5"/>
        <v>Alpha_8_B5</v>
      </c>
      <c r="J210" s="339"/>
      <c r="K210" s="339"/>
      <c r="L210" s="339"/>
      <c r="M210" s="339"/>
      <c r="N210" s="339"/>
      <c r="O210" s="339"/>
      <c r="P210" s="339"/>
      <c r="Q210" s="339"/>
    </row>
    <row r="211" spans="1:17" ht="13.5" customHeight="1">
      <c r="A211" s="481" t="s">
        <v>1127</v>
      </c>
      <c r="B211" s="481" t="s">
        <v>710</v>
      </c>
      <c r="C211" s="481" t="s">
        <v>1159</v>
      </c>
      <c r="D211" s="481" t="s">
        <v>1409</v>
      </c>
      <c r="E211" s="481">
        <v>13626</v>
      </c>
      <c r="F211" s="339"/>
      <c r="G211" s="340">
        <f>IF(ISNUMBER(E211),E211/'Bulk DivVar Analysis'!$C$7,"")</f>
        <v>0.9170199878861296</v>
      </c>
      <c r="H211" s="338" t="str">
        <f>IF(ISNUMBER(E211), IF(G211&gt;'Bulk DivVar Analysis'!$D$9,"Pass","Fail"),"")</f>
        <v>Pass</v>
      </c>
      <c r="I211" s="338" t="str">
        <f t="shared" si="5"/>
        <v>Alpha_8_B6</v>
      </c>
      <c r="J211" s="339"/>
      <c r="K211" s="339"/>
      <c r="L211" s="339"/>
      <c r="M211" s="339"/>
      <c r="N211" s="339"/>
      <c r="O211" s="339"/>
      <c r="P211" s="339"/>
      <c r="Q211" s="339"/>
    </row>
    <row r="212" spans="1:17" ht="13.5" customHeight="1">
      <c r="A212" s="481" t="s">
        <v>1127</v>
      </c>
      <c r="B212" s="481" t="s">
        <v>710</v>
      </c>
      <c r="C212" s="481" t="s">
        <v>1161</v>
      </c>
      <c r="D212" s="481" t="s">
        <v>1410</v>
      </c>
      <c r="E212" s="481">
        <v>16462</v>
      </c>
      <c r="F212" s="339"/>
      <c r="G212" s="340">
        <f>IF(ISNUMBER(E212),E212/'Bulk DivVar Analysis'!$C$7,"")</f>
        <v>1.1078807456760214</v>
      </c>
      <c r="H212" s="338" t="str">
        <f>IF(ISNUMBER(E212), IF(G212&gt;'Bulk DivVar Analysis'!$D$9,"Pass","Fail"),"")</f>
        <v>Pass</v>
      </c>
      <c r="I212" s="338" t="str">
        <f t="shared" si="5"/>
        <v>Alpha_8_B7</v>
      </c>
      <c r="J212" s="339"/>
      <c r="K212" s="339"/>
      <c r="L212" s="339"/>
      <c r="M212" s="339"/>
      <c r="N212" s="339"/>
      <c r="O212" s="339"/>
      <c r="P212" s="339"/>
      <c r="Q212" s="339"/>
    </row>
    <row r="213" spans="1:17" ht="13.5" customHeight="1">
      <c r="A213" s="481" t="s">
        <v>1127</v>
      </c>
      <c r="B213" s="481" t="s">
        <v>710</v>
      </c>
      <c r="C213" s="481" t="s">
        <v>1163</v>
      </c>
      <c r="D213" s="481" t="s">
        <v>1411</v>
      </c>
      <c r="E213" s="481">
        <v>15854</v>
      </c>
      <c r="F213" s="339"/>
      <c r="G213" s="340">
        <f>IF(ISNUMBER(E213),E213/'Bulk DivVar Analysis'!$C$7,"")</f>
        <v>1.0669627834982165</v>
      </c>
      <c r="H213" s="338" t="str">
        <f>IF(ISNUMBER(E213), IF(G213&gt;'Bulk DivVar Analysis'!$D$9,"Pass","Fail"),"")</f>
        <v>Pass</v>
      </c>
      <c r="I213" s="338" t="str">
        <f t="shared" si="5"/>
        <v>Alpha_8_B8</v>
      </c>
      <c r="J213" s="339"/>
      <c r="K213" s="339"/>
      <c r="L213" s="339"/>
      <c r="M213" s="339"/>
      <c r="N213" s="339"/>
      <c r="O213" s="339"/>
      <c r="P213" s="339"/>
      <c r="Q213" s="339"/>
    </row>
    <row r="214" spans="1:17" ht="13.5" customHeight="1">
      <c r="A214" s="481" t="s">
        <v>1127</v>
      </c>
      <c r="B214" s="481" t="s">
        <v>710</v>
      </c>
      <c r="C214" s="481" t="s">
        <v>1165</v>
      </c>
      <c r="D214" s="481" t="s">
        <v>1412</v>
      </c>
      <c r="E214" s="481">
        <v>21317</v>
      </c>
      <c r="F214" s="339"/>
      <c r="G214" s="340">
        <f>IF(ISNUMBER(E214),E214/'Bulk DivVar Analysis'!$C$7,"")</f>
        <v>1.4346187495793794</v>
      </c>
      <c r="H214" s="338" t="str">
        <f>IF(ISNUMBER(E214), IF(G214&gt;'Bulk DivVar Analysis'!$D$9,"Pass","Fail"),"")</f>
        <v>Pass</v>
      </c>
      <c r="I214" s="338" t="str">
        <f t="shared" si="5"/>
        <v>Alpha_8_B9</v>
      </c>
      <c r="J214" s="339"/>
      <c r="K214" s="339"/>
      <c r="L214" s="339"/>
      <c r="M214" s="339"/>
      <c r="N214" s="339"/>
      <c r="O214" s="339"/>
      <c r="P214" s="339"/>
      <c r="Q214" s="339"/>
    </row>
    <row r="215" spans="1:17" ht="13.5" customHeight="1">
      <c r="A215" s="481" t="s">
        <v>1127</v>
      </c>
      <c r="B215" s="481" t="s">
        <v>710</v>
      </c>
      <c r="C215" s="481" t="s">
        <v>508</v>
      </c>
      <c r="D215" s="481" t="s">
        <v>1413</v>
      </c>
      <c r="E215" s="481">
        <v>14852</v>
      </c>
      <c r="F215" s="339"/>
      <c r="G215" s="340">
        <f>IF(ISNUMBER(E215),E215/'Bulk DivVar Analysis'!$C$7,"")</f>
        <v>0.99952890504071601</v>
      </c>
      <c r="H215" s="338" t="str">
        <f>IF(ISNUMBER(E215), IF(G215&gt;'Bulk DivVar Analysis'!$D$9,"Pass","Fail"),"")</f>
        <v>Pass</v>
      </c>
      <c r="I215" s="338" t="str">
        <f t="shared" si="5"/>
        <v>Alpha_8_B10</v>
      </c>
      <c r="J215" s="339"/>
      <c r="K215" s="339"/>
      <c r="L215" s="339"/>
      <c r="M215" s="339"/>
      <c r="N215" s="339"/>
      <c r="O215" s="339"/>
      <c r="P215" s="339"/>
      <c r="Q215" s="339"/>
    </row>
    <row r="216" spans="1:17" ht="13.5" customHeight="1">
      <c r="A216" s="481" t="s">
        <v>1127</v>
      </c>
      <c r="B216" s="481" t="s">
        <v>710</v>
      </c>
      <c r="C216" s="481" t="s">
        <v>509</v>
      </c>
      <c r="D216" s="481" t="s">
        <v>1414</v>
      </c>
      <c r="E216" s="481">
        <v>14645</v>
      </c>
      <c r="F216" s="339"/>
      <c r="G216" s="340">
        <f>IF(ISNUMBER(E216),E216/'Bulk DivVar Analysis'!$C$7,"")</f>
        <v>0.9855979541018911</v>
      </c>
      <c r="H216" s="338" t="str">
        <f>IF(ISNUMBER(E216), IF(G216&gt;'Bulk DivVar Analysis'!$D$9,"Pass","Fail"),"")</f>
        <v>Pass</v>
      </c>
      <c r="I216" s="338" t="str">
        <f t="shared" si="5"/>
        <v>Alpha_8_B11</v>
      </c>
      <c r="J216" s="339"/>
      <c r="K216" s="339"/>
      <c r="L216" s="339"/>
      <c r="M216" s="339"/>
      <c r="N216" s="339"/>
      <c r="O216" s="339"/>
      <c r="P216" s="339"/>
      <c r="Q216" s="339"/>
    </row>
    <row r="217" spans="1:17" ht="13.5" customHeight="1">
      <c r="A217" s="481" t="s">
        <v>1127</v>
      </c>
      <c r="B217" s="481" t="s">
        <v>710</v>
      </c>
      <c r="C217" s="481" t="s">
        <v>510</v>
      </c>
      <c r="D217" s="481" t="s">
        <v>1415</v>
      </c>
      <c r="E217" s="481">
        <v>13936</v>
      </c>
      <c r="F217" s="339"/>
      <c r="G217" s="340">
        <f>IF(ISNUMBER(E217),E217/'Bulk DivVar Analysis'!$C$7,"")</f>
        <v>0.93788276465441822</v>
      </c>
      <c r="H217" s="338" t="str">
        <f>IF(ISNUMBER(E217), IF(G217&gt;'Bulk DivVar Analysis'!$D$9,"Pass","Fail"),"")</f>
        <v>Pass</v>
      </c>
      <c r="I217" s="338" t="str">
        <f t="shared" si="5"/>
        <v>Alpha_8_B12</v>
      </c>
      <c r="J217" s="339"/>
      <c r="K217" s="339"/>
      <c r="L217" s="339"/>
      <c r="M217" s="339"/>
      <c r="N217" s="339"/>
      <c r="O217" s="339"/>
      <c r="P217" s="339"/>
      <c r="Q217" s="339"/>
    </row>
    <row r="218" spans="1:17" ht="13.5" customHeight="1">
      <c r="A218" s="481" t="s">
        <v>1127</v>
      </c>
      <c r="B218" s="481" t="s">
        <v>710</v>
      </c>
      <c r="C218" s="481" t="s">
        <v>1170</v>
      </c>
      <c r="D218" s="481" t="s">
        <v>1416</v>
      </c>
      <c r="E218" s="481">
        <v>20462</v>
      </c>
      <c r="F218" s="339"/>
      <c r="G218" s="340">
        <f>IF(ISNUMBER(E218),E218/'Bulk DivVar Analysis'!$C$7,"")</f>
        <v>1.3770778652668416</v>
      </c>
      <c r="H218" s="338" t="str">
        <f>IF(ISNUMBER(E218), IF(G218&gt;'Bulk DivVar Analysis'!$D$9,"Pass","Fail"),"")</f>
        <v>Pass</v>
      </c>
      <c r="I218" s="338" t="str">
        <f t="shared" si="5"/>
        <v>Alpha_8_C1</v>
      </c>
      <c r="J218" s="339"/>
      <c r="K218" s="339"/>
      <c r="L218" s="339"/>
      <c r="M218" s="339"/>
      <c r="N218" s="339"/>
      <c r="O218" s="339"/>
      <c r="P218" s="339"/>
      <c r="Q218" s="339"/>
    </row>
    <row r="219" spans="1:17" ht="13.5" customHeight="1">
      <c r="A219" s="481" t="s">
        <v>1127</v>
      </c>
      <c r="B219" s="481" t="s">
        <v>710</v>
      </c>
      <c r="C219" s="481" t="s">
        <v>1172</v>
      </c>
      <c r="D219" s="481" t="s">
        <v>1417</v>
      </c>
      <c r="E219" s="481">
        <v>15721</v>
      </c>
      <c r="F219" s="339"/>
      <c r="G219" s="340">
        <f>IF(ISNUMBER(E219),E219/'Bulk DivVar Analysis'!$C$7,"")</f>
        <v>1.0580119792718219</v>
      </c>
      <c r="H219" s="338" t="str">
        <f>IF(ISNUMBER(E219), IF(G219&gt;'Bulk DivVar Analysis'!$D$9,"Pass","Fail"),"")</f>
        <v>Pass</v>
      </c>
      <c r="I219" s="338" t="str">
        <f t="shared" si="5"/>
        <v>Alpha_8_C2</v>
      </c>
      <c r="J219" s="339"/>
      <c r="K219" s="339"/>
      <c r="L219" s="339"/>
      <c r="M219" s="339"/>
      <c r="N219" s="339"/>
      <c r="O219" s="339"/>
      <c r="P219" s="339"/>
      <c r="Q219" s="339"/>
    </row>
    <row r="220" spans="1:17" ht="13.5" customHeight="1">
      <c r="A220" s="481" t="s">
        <v>1127</v>
      </c>
      <c r="B220" s="481" t="s">
        <v>710</v>
      </c>
      <c r="C220" s="481" t="s">
        <v>1174</v>
      </c>
      <c r="D220" s="481" t="s">
        <v>1418</v>
      </c>
      <c r="E220" s="481">
        <v>13138</v>
      </c>
      <c r="F220" s="339"/>
      <c r="G220" s="340">
        <f>IF(ISNUMBER(E220),E220/'Bulk DivVar Analysis'!$C$7,"")</f>
        <v>0.88417793929604949</v>
      </c>
      <c r="H220" s="338" t="str">
        <f>IF(ISNUMBER(E220), IF(G220&gt;'Bulk DivVar Analysis'!$D$9,"Pass","Fail"),"")</f>
        <v>Pass</v>
      </c>
      <c r="I220" s="338" t="str">
        <f t="shared" si="5"/>
        <v>Alpha_8_C3</v>
      </c>
      <c r="J220" s="339"/>
      <c r="K220" s="339"/>
      <c r="L220" s="339"/>
      <c r="M220" s="339"/>
      <c r="N220" s="339"/>
      <c r="O220" s="339"/>
      <c r="P220" s="339"/>
      <c r="Q220" s="339"/>
    </row>
    <row r="221" spans="1:17" ht="13.5" customHeight="1">
      <c r="A221" s="481" t="s">
        <v>1127</v>
      </c>
      <c r="B221" s="481" t="s">
        <v>710</v>
      </c>
      <c r="C221" s="481" t="s">
        <v>1176</v>
      </c>
      <c r="D221" s="481" t="s">
        <v>1419</v>
      </c>
      <c r="E221" s="481">
        <v>19124</v>
      </c>
      <c r="F221" s="339"/>
      <c r="G221" s="340">
        <f>IF(ISNUMBER(E221),E221/'Bulk DivVar Analysis'!$C$7,"")</f>
        <v>1.2870314287637121</v>
      </c>
      <c r="H221" s="338" t="str">
        <f>IF(ISNUMBER(E221), IF(G221&gt;'Bulk DivVar Analysis'!$D$9,"Pass","Fail"),"")</f>
        <v>Pass</v>
      </c>
      <c r="I221" s="338" t="str">
        <f t="shared" si="5"/>
        <v>Alpha_8_C4</v>
      </c>
      <c r="J221" s="339"/>
      <c r="K221" s="339"/>
      <c r="L221" s="339"/>
      <c r="M221" s="339"/>
      <c r="N221" s="339"/>
      <c r="O221" s="339"/>
      <c r="P221" s="339"/>
      <c r="Q221" s="339"/>
    </row>
    <row r="222" spans="1:17" ht="13.5" customHeight="1">
      <c r="A222" s="481" t="s">
        <v>1127</v>
      </c>
      <c r="B222" s="481" t="s">
        <v>710</v>
      </c>
      <c r="C222" s="481" t="s">
        <v>1178</v>
      </c>
      <c r="D222" s="481" t="s">
        <v>1420</v>
      </c>
      <c r="E222" s="481">
        <v>17072</v>
      </c>
      <c r="F222" s="339"/>
      <c r="G222" s="340">
        <f>IF(ISNUMBER(E222),E222/'Bulk DivVar Analysis'!$C$7,"")</f>
        <v>1.1489333064136213</v>
      </c>
      <c r="H222" s="338" t="str">
        <f>IF(ISNUMBER(E222), IF(G222&gt;'Bulk DivVar Analysis'!$D$9,"Pass","Fail"),"")</f>
        <v>Pass</v>
      </c>
      <c r="I222" s="338" t="str">
        <f t="shared" si="5"/>
        <v>Alpha_8_C5</v>
      </c>
      <c r="J222" s="339"/>
      <c r="K222" s="339"/>
      <c r="L222" s="339"/>
      <c r="M222" s="339"/>
      <c r="N222" s="339"/>
      <c r="O222" s="339"/>
      <c r="P222" s="339"/>
      <c r="Q222" s="339"/>
    </row>
    <row r="223" spans="1:17" ht="13.5" customHeight="1">
      <c r="A223" s="481" t="s">
        <v>1127</v>
      </c>
      <c r="B223" s="481" t="s">
        <v>710</v>
      </c>
      <c r="C223" s="481" t="s">
        <v>1180</v>
      </c>
      <c r="D223" s="481" t="s">
        <v>1421</v>
      </c>
      <c r="E223" s="481">
        <v>18602</v>
      </c>
      <c r="F223" s="339"/>
      <c r="G223" s="340">
        <f>IF(ISNUMBER(E223),E223/'Bulk DivVar Analysis'!$C$7,"")</f>
        <v>1.2519012046571101</v>
      </c>
      <c r="H223" s="338" t="str">
        <f>IF(ISNUMBER(E223), IF(G223&gt;'Bulk DivVar Analysis'!$D$9,"Pass","Fail"),"")</f>
        <v>Pass</v>
      </c>
      <c r="I223" s="338" t="str">
        <f t="shared" si="5"/>
        <v>Alpha_8_C6</v>
      </c>
      <c r="J223" s="339"/>
      <c r="K223" s="339"/>
      <c r="L223" s="339"/>
      <c r="M223" s="339"/>
      <c r="N223" s="339"/>
      <c r="O223" s="339"/>
      <c r="P223" s="339"/>
      <c r="Q223" s="339"/>
    </row>
    <row r="224" spans="1:17" ht="13.5" customHeight="1">
      <c r="A224" s="481" t="s">
        <v>1127</v>
      </c>
      <c r="B224" s="481" t="s">
        <v>710</v>
      </c>
      <c r="C224" s="481" t="s">
        <v>1182</v>
      </c>
      <c r="D224" s="481" t="s">
        <v>1422</v>
      </c>
      <c r="E224" s="481">
        <v>19679</v>
      </c>
      <c r="F224" s="339"/>
      <c r="G224" s="340">
        <f>IF(ISNUMBER(E224),E224/'Bulk DivVar Analysis'!$C$7,"")</f>
        <v>1.3243825291069387</v>
      </c>
      <c r="H224" s="338" t="str">
        <f>IF(ISNUMBER(E224), IF(G224&gt;'Bulk DivVar Analysis'!$D$9,"Pass","Fail"),"")</f>
        <v>Pass</v>
      </c>
      <c r="I224" s="338" t="str">
        <f t="shared" si="5"/>
        <v>Alpha_8_C7</v>
      </c>
      <c r="J224" s="339"/>
      <c r="K224" s="339"/>
      <c r="L224" s="339"/>
      <c r="M224" s="339"/>
      <c r="N224" s="339"/>
      <c r="O224" s="339"/>
      <c r="P224" s="339"/>
      <c r="Q224" s="339"/>
    </row>
    <row r="225" spans="1:17" ht="13.5" customHeight="1">
      <c r="A225" s="481" t="s">
        <v>1127</v>
      </c>
      <c r="B225" s="481" t="s">
        <v>710</v>
      </c>
      <c r="C225" s="481" t="s">
        <v>1184</v>
      </c>
      <c r="D225" s="481" t="s">
        <v>1423</v>
      </c>
      <c r="E225" s="481">
        <v>21903</v>
      </c>
      <c r="F225" s="339"/>
      <c r="G225" s="340">
        <f>IF(ISNUMBER(E225),E225/'Bulk DivVar Analysis'!$C$7,"")</f>
        <v>1.4740561275994346</v>
      </c>
      <c r="H225" s="338" t="str">
        <f>IF(ISNUMBER(E225), IF(G225&gt;'Bulk DivVar Analysis'!$D$9,"Pass","Fail"),"")</f>
        <v>Pass</v>
      </c>
      <c r="I225" s="338" t="str">
        <f t="shared" si="5"/>
        <v>Alpha_8_C8</v>
      </c>
      <c r="J225" s="339"/>
      <c r="K225" s="339"/>
      <c r="L225" s="339"/>
      <c r="M225" s="339"/>
      <c r="N225" s="339"/>
      <c r="O225" s="339"/>
      <c r="P225" s="339"/>
      <c r="Q225" s="339"/>
    </row>
    <row r="226" spans="1:17" ht="13.5" customHeight="1">
      <c r="A226" s="481" t="s">
        <v>1127</v>
      </c>
      <c r="B226" s="481" t="s">
        <v>710</v>
      </c>
      <c r="C226" s="481" t="s">
        <v>1186</v>
      </c>
      <c r="D226" s="481" t="s">
        <v>1424</v>
      </c>
      <c r="E226" s="481">
        <v>17538</v>
      </c>
      <c r="F226" s="339"/>
      <c r="G226" s="340">
        <f>IF(ISNUMBER(E226),E226/'Bulk DivVar Analysis'!$C$7,"")</f>
        <v>1.1802947708459519</v>
      </c>
      <c r="H226" s="338" t="str">
        <f>IF(ISNUMBER(E226), IF(G226&gt;'Bulk DivVar Analysis'!$D$9,"Pass","Fail"),"")</f>
        <v>Pass</v>
      </c>
      <c r="I226" s="338" t="str">
        <f t="shared" si="5"/>
        <v>Alpha_8_C9</v>
      </c>
      <c r="J226" s="339"/>
      <c r="K226" s="339"/>
      <c r="L226" s="339"/>
      <c r="M226" s="339"/>
      <c r="N226" s="339"/>
      <c r="O226" s="339"/>
      <c r="P226" s="339"/>
      <c r="Q226" s="339"/>
    </row>
    <row r="227" spans="1:17" ht="13.5" customHeight="1">
      <c r="A227" s="481" t="s">
        <v>1127</v>
      </c>
      <c r="B227" s="481" t="s">
        <v>710</v>
      </c>
      <c r="C227" s="481" t="s">
        <v>520</v>
      </c>
      <c r="D227" s="481" t="s">
        <v>1425</v>
      </c>
      <c r="E227" s="481">
        <v>16615</v>
      </c>
      <c r="F227" s="339"/>
      <c r="G227" s="340">
        <f>IF(ISNUMBER(E227),E227/'Bulk DivVar Analysis'!$C$7,"")</f>
        <v>1.1181775355003702</v>
      </c>
      <c r="H227" s="338" t="str">
        <f>IF(ISNUMBER(E227), IF(G227&gt;'Bulk DivVar Analysis'!$D$9,"Pass","Fail"),"")</f>
        <v>Pass</v>
      </c>
      <c r="I227" s="338" t="str">
        <f t="shared" si="5"/>
        <v>Alpha_8_C10</v>
      </c>
      <c r="J227" s="339"/>
      <c r="K227" s="339"/>
      <c r="L227" s="339"/>
      <c r="M227" s="339"/>
      <c r="N227" s="339"/>
      <c r="O227" s="339"/>
      <c r="P227" s="339"/>
      <c r="Q227" s="339"/>
    </row>
    <row r="228" spans="1:17" ht="13.5" customHeight="1">
      <c r="A228" s="481" t="s">
        <v>1127</v>
      </c>
      <c r="B228" s="481" t="s">
        <v>710</v>
      </c>
      <c r="C228" s="481" t="s">
        <v>521</v>
      </c>
      <c r="D228" s="481" t="s">
        <v>1426</v>
      </c>
      <c r="E228" s="481">
        <v>12987</v>
      </c>
      <c r="F228" s="339"/>
      <c r="G228" s="340">
        <f>IF(ISNUMBER(E228),E228/'Bulk DivVar Analysis'!$C$7,"")</f>
        <v>0.87401574803149606</v>
      </c>
      <c r="H228" s="338" t="str">
        <f>IF(ISNUMBER(E228), IF(G228&gt;'Bulk DivVar Analysis'!$D$9,"Pass","Fail"),"")</f>
        <v>Pass</v>
      </c>
      <c r="I228" s="338" t="str">
        <f t="shared" si="5"/>
        <v>Alpha_8_C11</v>
      </c>
      <c r="J228" s="339"/>
      <c r="K228" s="339"/>
      <c r="L228" s="339"/>
      <c r="M228" s="339"/>
      <c r="N228" s="339"/>
      <c r="O228" s="339"/>
      <c r="P228" s="339"/>
      <c r="Q228" s="339"/>
    </row>
    <row r="229" spans="1:17" ht="13.5" customHeight="1">
      <c r="A229" s="481" t="s">
        <v>1127</v>
      </c>
      <c r="B229" s="481" t="s">
        <v>710</v>
      </c>
      <c r="C229" s="481" t="s">
        <v>522</v>
      </c>
      <c r="D229" s="481" t="s">
        <v>1427</v>
      </c>
      <c r="E229" s="481">
        <v>18262</v>
      </c>
      <c r="F229" s="339"/>
      <c r="G229" s="340">
        <f>IF(ISNUMBER(E229),E229/'Bulk DivVar Analysis'!$C$7,"")</f>
        <v>1.2290194494918905</v>
      </c>
      <c r="H229" s="338" t="str">
        <f>IF(ISNUMBER(E229), IF(G229&gt;'Bulk DivVar Analysis'!$D$9,"Pass","Fail"),"")</f>
        <v>Pass</v>
      </c>
      <c r="I229" s="338" t="str">
        <f t="shared" si="5"/>
        <v>Alpha_8_C12</v>
      </c>
      <c r="J229" s="339"/>
      <c r="K229" s="339"/>
      <c r="L229" s="339"/>
      <c r="M229" s="339"/>
      <c r="N229" s="339"/>
      <c r="O229" s="339"/>
      <c r="P229" s="339"/>
      <c r="Q229" s="339"/>
    </row>
    <row r="230" spans="1:17" ht="13.5" customHeight="1">
      <c r="A230" s="481" t="s">
        <v>1127</v>
      </c>
      <c r="B230" s="481" t="s">
        <v>710</v>
      </c>
      <c r="C230" s="481" t="s">
        <v>1191</v>
      </c>
      <c r="D230" s="481" t="s">
        <v>1428</v>
      </c>
      <c r="E230" s="481">
        <v>17836</v>
      </c>
      <c r="F230" s="339"/>
      <c r="G230" s="340">
        <f>IF(ISNUMBER(E230),E230/'Bulk DivVar Analysis'!$C$7,"")</f>
        <v>1.200349956255468</v>
      </c>
      <c r="H230" s="338" t="str">
        <f>IF(ISNUMBER(E230), IF(G230&gt;'Bulk DivVar Analysis'!$D$9,"Pass","Fail"),"")</f>
        <v>Pass</v>
      </c>
      <c r="I230" s="338" t="str">
        <f t="shared" si="5"/>
        <v>Alpha_8_D1</v>
      </c>
      <c r="J230" s="339"/>
      <c r="K230" s="339"/>
      <c r="L230" s="339"/>
      <c r="M230" s="339"/>
      <c r="N230" s="339"/>
      <c r="O230" s="339"/>
      <c r="P230" s="339"/>
      <c r="Q230" s="339"/>
    </row>
    <row r="231" spans="1:17" ht="13.5" customHeight="1">
      <c r="A231" s="481" t="s">
        <v>1127</v>
      </c>
      <c r="B231" s="481" t="s">
        <v>710</v>
      </c>
      <c r="C231" s="481" t="s">
        <v>1193</v>
      </c>
      <c r="D231" s="481" t="s">
        <v>1429</v>
      </c>
      <c r="E231" s="481">
        <v>17565</v>
      </c>
      <c r="F231" s="339"/>
      <c r="G231" s="340">
        <f>IF(ISNUMBER(E231),E231/'Bulk DivVar Analysis'!$C$7,"")</f>
        <v>1.1821118514031901</v>
      </c>
      <c r="H231" s="338" t="str">
        <f>IF(ISNUMBER(E231), IF(G231&gt;'Bulk DivVar Analysis'!$D$9,"Pass","Fail"),"")</f>
        <v>Pass</v>
      </c>
      <c r="I231" s="338" t="str">
        <f t="shared" si="5"/>
        <v>Alpha_8_D2</v>
      </c>
      <c r="J231" s="339"/>
      <c r="K231" s="339"/>
      <c r="L231" s="339"/>
      <c r="M231" s="339"/>
      <c r="N231" s="339"/>
      <c r="O231" s="339"/>
      <c r="P231" s="339"/>
      <c r="Q231" s="339"/>
    </row>
    <row r="232" spans="1:17" ht="13.5" customHeight="1">
      <c r="A232" s="481" t="s">
        <v>1127</v>
      </c>
      <c r="B232" s="481" t="s">
        <v>710</v>
      </c>
      <c r="C232" s="481" t="s">
        <v>1195</v>
      </c>
      <c r="D232" s="481" t="s">
        <v>1430</v>
      </c>
      <c r="E232" s="481">
        <v>10357</v>
      </c>
      <c r="F232" s="339"/>
      <c r="G232" s="340">
        <f>IF(ISNUMBER(E232),E232/'Bulk DivVar Analysis'!$C$7,"")</f>
        <v>0.69701864190053164</v>
      </c>
      <c r="H232" s="338" t="str">
        <f>IF(ISNUMBER(E232), IF(G232&gt;'Bulk DivVar Analysis'!$D$9,"Pass","Fail"),"")</f>
        <v>Pass</v>
      </c>
      <c r="I232" s="338" t="str">
        <f t="shared" si="5"/>
        <v>Alpha_8_D3</v>
      </c>
      <c r="J232" s="339"/>
      <c r="K232" s="339"/>
      <c r="L232" s="339"/>
      <c r="M232" s="339"/>
      <c r="N232" s="339"/>
      <c r="O232" s="339"/>
      <c r="P232" s="339"/>
      <c r="Q232" s="339"/>
    </row>
    <row r="233" spans="1:17" ht="13.5" customHeight="1">
      <c r="A233" s="481" t="s">
        <v>1127</v>
      </c>
      <c r="B233" s="481" t="s">
        <v>710</v>
      </c>
      <c r="C233" s="481" t="s">
        <v>1197</v>
      </c>
      <c r="D233" s="481" t="s">
        <v>1431</v>
      </c>
      <c r="E233" s="481">
        <v>16815</v>
      </c>
      <c r="F233" s="339"/>
      <c r="G233" s="340">
        <f>IF(ISNUMBER(E233),E233/'Bulk DivVar Analysis'!$C$7,"")</f>
        <v>1.1316373914799112</v>
      </c>
      <c r="H233" s="338" t="str">
        <f>IF(ISNUMBER(E233), IF(G233&gt;'Bulk DivVar Analysis'!$D$9,"Pass","Fail"),"")</f>
        <v>Pass</v>
      </c>
      <c r="I233" s="338" t="str">
        <f t="shared" si="5"/>
        <v>Alpha_8_D4</v>
      </c>
      <c r="J233" s="339"/>
      <c r="K233" s="339"/>
      <c r="L233" s="339"/>
      <c r="M233" s="339"/>
      <c r="N233" s="339"/>
      <c r="O233" s="339"/>
      <c r="P233" s="339"/>
      <c r="Q233" s="339"/>
    </row>
    <row r="234" spans="1:17" ht="13.5" customHeight="1">
      <c r="A234" s="481" t="s">
        <v>1127</v>
      </c>
      <c r="B234" s="481" t="s">
        <v>710</v>
      </c>
      <c r="C234" s="481" t="s">
        <v>1199</v>
      </c>
      <c r="D234" s="481" t="s">
        <v>1432</v>
      </c>
      <c r="E234" s="481">
        <v>19086</v>
      </c>
      <c r="F234" s="339"/>
      <c r="G234" s="340">
        <f>IF(ISNUMBER(E234),E234/'Bulk DivVar Analysis'!$C$7,"")</f>
        <v>1.2844740561275994</v>
      </c>
      <c r="H234" s="338" t="str">
        <f>IF(ISNUMBER(E234), IF(G234&gt;'Bulk DivVar Analysis'!$D$9,"Pass","Fail"),"")</f>
        <v>Pass</v>
      </c>
      <c r="I234" s="338" t="str">
        <f t="shared" si="5"/>
        <v>Alpha_8_D5</v>
      </c>
      <c r="J234" s="339"/>
      <c r="K234" s="339"/>
      <c r="L234" s="339"/>
      <c r="M234" s="339"/>
      <c r="N234" s="339"/>
      <c r="O234" s="339"/>
      <c r="P234" s="339"/>
      <c r="Q234" s="339"/>
    </row>
    <row r="235" spans="1:17" ht="13.5" customHeight="1">
      <c r="A235" s="481" t="s">
        <v>1127</v>
      </c>
      <c r="B235" s="481" t="s">
        <v>710</v>
      </c>
      <c r="C235" s="481" t="s">
        <v>1201</v>
      </c>
      <c r="D235" s="481" t="s">
        <v>1433</v>
      </c>
      <c r="E235" s="481">
        <v>14735</v>
      </c>
      <c r="F235" s="339"/>
      <c r="G235" s="340">
        <f>IF(ISNUMBER(E235),E235/'Bulk DivVar Analysis'!$C$7,"")</f>
        <v>0.99165488929268453</v>
      </c>
      <c r="H235" s="338" t="str">
        <f>IF(ISNUMBER(E235), IF(G235&gt;'Bulk DivVar Analysis'!$D$9,"Pass","Fail"),"")</f>
        <v>Pass</v>
      </c>
      <c r="I235" s="338" t="str">
        <f t="shared" si="5"/>
        <v>Alpha_8_D6</v>
      </c>
      <c r="J235" s="339"/>
      <c r="K235" s="339"/>
      <c r="L235" s="339"/>
      <c r="M235" s="339"/>
      <c r="N235" s="339"/>
      <c r="O235" s="339"/>
      <c r="P235" s="339"/>
      <c r="Q235" s="339"/>
    </row>
    <row r="236" spans="1:17" ht="13.5" customHeight="1">
      <c r="A236" s="481" t="s">
        <v>1127</v>
      </c>
      <c r="B236" s="481" t="s">
        <v>710</v>
      </c>
      <c r="C236" s="481" t="s">
        <v>1203</v>
      </c>
      <c r="D236" s="481" t="s">
        <v>1434</v>
      </c>
      <c r="E236" s="481">
        <v>15571</v>
      </c>
      <c r="F236" s="339"/>
      <c r="G236" s="340">
        <f>IF(ISNUMBER(E236),E236/'Bulk DivVar Analysis'!$C$7,"")</f>
        <v>1.0479170872871659</v>
      </c>
      <c r="H236" s="338" t="str">
        <f>IF(ISNUMBER(E236), IF(G236&gt;'Bulk DivVar Analysis'!$D$9,"Pass","Fail"),"")</f>
        <v>Pass</v>
      </c>
      <c r="I236" s="338" t="str">
        <f t="shared" si="5"/>
        <v>Alpha_8_D7</v>
      </c>
      <c r="J236" s="339"/>
      <c r="K236" s="339"/>
      <c r="L236" s="339"/>
      <c r="M236" s="339"/>
      <c r="N236" s="339"/>
      <c r="O236" s="339"/>
      <c r="P236" s="339"/>
      <c r="Q236" s="339"/>
    </row>
    <row r="237" spans="1:17" ht="13.5" customHeight="1">
      <c r="A237" s="481" t="s">
        <v>1127</v>
      </c>
      <c r="B237" s="481" t="s">
        <v>710</v>
      </c>
      <c r="C237" s="481" t="s">
        <v>1205</v>
      </c>
      <c r="D237" s="481" t="s">
        <v>1435</v>
      </c>
      <c r="E237" s="481">
        <v>14505</v>
      </c>
      <c r="F237" s="339"/>
      <c r="G237" s="340">
        <f>IF(ISNUMBER(E237),E237/'Bulk DivVar Analysis'!$C$7,"")</f>
        <v>0.9761760549162124</v>
      </c>
      <c r="H237" s="338" t="str">
        <f>IF(ISNUMBER(E237), IF(G237&gt;'Bulk DivVar Analysis'!$D$9,"Pass","Fail"),"")</f>
        <v>Pass</v>
      </c>
      <c r="I237" s="338" t="str">
        <f t="shared" si="5"/>
        <v>Alpha_8_D8</v>
      </c>
      <c r="J237" s="339"/>
      <c r="K237" s="339"/>
      <c r="L237" s="339"/>
      <c r="M237" s="339"/>
      <c r="N237" s="339"/>
      <c r="O237" s="339"/>
      <c r="P237" s="339"/>
      <c r="Q237" s="339"/>
    </row>
    <row r="238" spans="1:17" ht="13.5" customHeight="1">
      <c r="A238" s="481" t="s">
        <v>1127</v>
      </c>
      <c r="B238" s="481" t="s">
        <v>710</v>
      </c>
      <c r="C238" s="481" t="s">
        <v>1207</v>
      </c>
      <c r="D238" s="481" t="s">
        <v>1436</v>
      </c>
      <c r="E238" s="481">
        <v>12826</v>
      </c>
      <c r="F238" s="339"/>
      <c r="G238" s="340">
        <f>IF(ISNUMBER(E238),E238/'Bulk DivVar Analysis'!$C$7,"")</f>
        <v>0.8631805639679655</v>
      </c>
      <c r="H238" s="338" t="str">
        <f>IF(ISNUMBER(E238), IF(G238&gt;'Bulk DivVar Analysis'!$D$9,"Pass","Fail"),"")</f>
        <v>Pass</v>
      </c>
      <c r="I238" s="338" t="str">
        <f t="shared" si="5"/>
        <v>Alpha_8_D9</v>
      </c>
      <c r="J238" s="339"/>
      <c r="K238" s="339"/>
      <c r="L238" s="339"/>
      <c r="M238" s="339"/>
      <c r="N238" s="339"/>
      <c r="O238" s="339"/>
      <c r="P238" s="339"/>
      <c r="Q238" s="339"/>
    </row>
    <row r="239" spans="1:17" ht="13.5" customHeight="1">
      <c r="A239" s="481" t="s">
        <v>1127</v>
      </c>
      <c r="B239" s="481" t="s">
        <v>710</v>
      </c>
      <c r="C239" s="481" t="s">
        <v>532</v>
      </c>
      <c r="D239" s="481" t="s">
        <v>1437</v>
      </c>
      <c r="E239" s="481">
        <v>12048</v>
      </c>
      <c r="F239" s="339"/>
      <c r="G239" s="340">
        <f>IF(ISNUMBER(E239),E239/'Bulk DivVar Analysis'!$C$7,"")</f>
        <v>0.81082172420755094</v>
      </c>
      <c r="H239" s="338" t="str">
        <f>IF(ISNUMBER(E239), IF(G239&gt;'Bulk DivVar Analysis'!$D$9,"Pass","Fail"),"")</f>
        <v>Pass</v>
      </c>
      <c r="I239" s="338" t="str">
        <f t="shared" si="5"/>
        <v>Alpha_8_D10</v>
      </c>
      <c r="J239" s="339"/>
      <c r="K239" s="339"/>
      <c r="L239" s="339"/>
      <c r="M239" s="339"/>
      <c r="N239" s="339"/>
      <c r="O239" s="339"/>
      <c r="P239" s="339"/>
      <c r="Q239" s="339"/>
    </row>
    <row r="240" spans="1:17" ht="13.5" customHeight="1">
      <c r="A240" s="481" t="s">
        <v>1127</v>
      </c>
      <c r="B240" s="481" t="s">
        <v>710</v>
      </c>
      <c r="C240" s="481" t="s">
        <v>533</v>
      </c>
      <c r="D240" s="481" t="s">
        <v>1438</v>
      </c>
      <c r="E240" s="481">
        <v>13964</v>
      </c>
      <c r="F240" s="339"/>
      <c r="G240" s="340">
        <f>IF(ISNUMBER(E240),E240/'Bulk DivVar Analysis'!$C$7,"")</f>
        <v>0.93976714449155396</v>
      </c>
      <c r="H240" s="338" t="str">
        <f>IF(ISNUMBER(E240), IF(G240&gt;'Bulk DivVar Analysis'!$D$9,"Pass","Fail"),"")</f>
        <v>Pass</v>
      </c>
      <c r="I240" s="338" t="str">
        <f t="shared" si="5"/>
        <v>Alpha_8_D11</v>
      </c>
      <c r="J240" s="339"/>
      <c r="K240" s="339"/>
      <c r="L240" s="339"/>
      <c r="M240" s="339"/>
      <c r="N240" s="339"/>
      <c r="O240" s="339"/>
      <c r="P240" s="339"/>
      <c r="Q240" s="339"/>
    </row>
    <row r="241" spans="1:17" ht="13.5" customHeight="1">
      <c r="A241" s="481" t="s">
        <v>1127</v>
      </c>
      <c r="B241" s="481" t="s">
        <v>710</v>
      </c>
      <c r="C241" s="481" t="s">
        <v>534</v>
      </c>
      <c r="D241" s="481" t="s">
        <v>1439</v>
      </c>
      <c r="E241" s="481">
        <v>14004</v>
      </c>
      <c r="F241" s="339"/>
      <c r="G241" s="340">
        <f>IF(ISNUMBER(E241),E241/'Bulk DivVar Analysis'!$C$7,"")</f>
        <v>0.9424591156874621</v>
      </c>
      <c r="H241" s="338" t="str">
        <f>IF(ISNUMBER(E241), IF(G241&gt;'Bulk DivVar Analysis'!$D$9,"Pass","Fail"),"")</f>
        <v>Pass</v>
      </c>
      <c r="I241" s="338" t="str">
        <f t="shared" si="5"/>
        <v>Alpha_8_D12</v>
      </c>
      <c r="J241" s="339"/>
      <c r="K241" s="339"/>
      <c r="L241" s="339"/>
      <c r="M241" s="339"/>
      <c r="N241" s="339"/>
      <c r="O241" s="339"/>
      <c r="P241" s="339"/>
      <c r="Q241" s="339"/>
    </row>
    <row r="242" spans="1:17" ht="13.5" customHeight="1">
      <c r="A242" s="481" t="s">
        <v>1127</v>
      </c>
      <c r="B242" s="481" t="s">
        <v>710</v>
      </c>
      <c r="C242" s="481" t="s">
        <v>1212</v>
      </c>
      <c r="D242" s="481" t="s">
        <v>1440</v>
      </c>
      <c r="E242" s="481">
        <v>20908</v>
      </c>
      <c r="F242" s="339"/>
      <c r="G242" s="340">
        <f>IF(ISNUMBER(E242),E242/'Bulk DivVar Analysis'!$C$7,"")</f>
        <v>1.4070933441012181</v>
      </c>
      <c r="H242" s="338" t="str">
        <f>IF(ISNUMBER(E242), IF(G242&gt;'Bulk DivVar Analysis'!$D$9,"Pass","Fail"),"")</f>
        <v>Pass</v>
      </c>
      <c r="I242" s="338" t="str">
        <f t="shared" si="5"/>
        <v>Alpha_8_E1</v>
      </c>
      <c r="J242" s="339"/>
      <c r="K242" s="339"/>
      <c r="L242" s="339"/>
      <c r="M242" s="339"/>
      <c r="N242" s="339"/>
      <c r="O242" s="339"/>
      <c r="P242" s="339"/>
      <c r="Q242" s="339"/>
    </row>
    <row r="243" spans="1:17" ht="13.5" customHeight="1">
      <c r="A243" s="481" t="s">
        <v>1127</v>
      </c>
      <c r="B243" s="481" t="s">
        <v>710</v>
      </c>
      <c r="C243" s="481" t="s">
        <v>1214</v>
      </c>
      <c r="D243" s="481" t="s">
        <v>1441</v>
      </c>
      <c r="E243" s="481">
        <v>22090</v>
      </c>
      <c r="F243" s="339"/>
      <c r="G243" s="340">
        <f>IF(ISNUMBER(E243),E243/'Bulk DivVar Analysis'!$C$7,"")</f>
        <v>1.4866410929403056</v>
      </c>
      <c r="H243" s="338" t="str">
        <f>IF(ISNUMBER(E243), IF(G243&gt;'Bulk DivVar Analysis'!$D$9,"Pass","Fail"),"")</f>
        <v>Pass</v>
      </c>
      <c r="I243" s="338" t="str">
        <f t="shared" si="5"/>
        <v>Alpha_8_E2</v>
      </c>
      <c r="J243" s="339"/>
      <c r="K243" s="339"/>
      <c r="L243" s="339"/>
      <c r="M243" s="339"/>
      <c r="N243" s="339"/>
      <c r="O243" s="339"/>
      <c r="P243" s="339"/>
      <c r="Q243" s="339"/>
    </row>
    <row r="244" spans="1:17" ht="13.5" customHeight="1">
      <c r="A244" s="481" t="s">
        <v>1127</v>
      </c>
      <c r="B244" s="481" t="s">
        <v>710</v>
      </c>
      <c r="C244" s="481" t="s">
        <v>1216</v>
      </c>
      <c r="D244" s="481" t="s">
        <v>1442</v>
      </c>
      <c r="E244" s="481">
        <v>21370</v>
      </c>
      <c r="F244" s="339"/>
      <c r="G244" s="340">
        <f>IF(ISNUMBER(E244),E244/'Bulk DivVar Analysis'!$C$7,"")</f>
        <v>1.438185611413958</v>
      </c>
      <c r="H244" s="338" t="str">
        <f>IF(ISNUMBER(E244), IF(G244&gt;'Bulk DivVar Analysis'!$D$9,"Pass","Fail"),"")</f>
        <v>Pass</v>
      </c>
      <c r="I244" s="338" t="str">
        <f t="shared" si="5"/>
        <v>Alpha_8_E3</v>
      </c>
      <c r="J244" s="339"/>
      <c r="K244" s="339"/>
      <c r="L244" s="339"/>
      <c r="M244" s="339"/>
      <c r="N244" s="339"/>
      <c r="O244" s="339"/>
      <c r="P244" s="339"/>
      <c r="Q244" s="339"/>
    </row>
    <row r="245" spans="1:17" ht="13.5" customHeight="1">
      <c r="A245" s="481" t="s">
        <v>1127</v>
      </c>
      <c r="B245" s="481" t="s">
        <v>710</v>
      </c>
      <c r="C245" s="481" t="s">
        <v>1218</v>
      </c>
      <c r="D245" s="481" t="s">
        <v>1443</v>
      </c>
      <c r="E245" s="481">
        <v>16759</v>
      </c>
      <c r="F245" s="339"/>
      <c r="G245" s="340">
        <f>IF(ISNUMBER(E245),E245/'Bulk DivVar Analysis'!$C$7,"")</f>
        <v>1.1278686318056397</v>
      </c>
      <c r="H245" s="338" t="str">
        <f>IF(ISNUMBER(E245), IF(G245&gt;'Bulk DivVar Analysis'!$D$9,"Pass","Fail"),"")</f>
        <v>Pass</v>
      </c>
      <c r="I245" s="338" t="str">
        <f t="shared" si="5"/>
        <v>Alpha_8_E4</v>
      </c>
      <c r="J245" s="339"/>
      <c r="K245" s="339"/>
      <c r="L245" s="339"/>
      <c r="M245" s="339"/>
      <c r="N245" s="339"/>
      <c r="O245" s="339"/>
      <c r="P245" s="339"/>
      <c r="Q245" s="339"/>
    </row>
    <row r="246" spans="1:17" ht="13.5" customHeight="1">
      <c r="A246" s="481" t="s">
        <v>1127</v>
      </c>
      <c r="B246" s="481" t="s">
        <v>710</v>
      </c>
      <c r="C246" s="481" t="s">
        <v>1220</v>
      </c>
      <c r="D246" s="481" t="s">
        <v>1444</v>
      </c>
      <c r="E246" s="481">
        <v>19491</v>
      </c>
      <c r="F246" s="339"/>
      <c r="G246" s="340">
        <f>IF(ISNUMBER(E246),E246/'Bulk DivVar Analysis'!$C$7,"")</f>
        <v>1.3117302644861699</v>
      </c>
      <c r="H246" s="338" t="str">
        <f>IF(ISNUMBER(E246), IF(G246&gt;'Bulk DivVar Analysis'!$D$9,"Pass","Fail"),"")</f>
        <v>Pass</v>
      </c>
      <c r="I246" s="338" t="str">
        <f t="shared" si="5"/>
        <v>Alpha_8_E5</v>
      </c>
      <c r="J246" s="339"/>
      <c r="K246" s="339"/>
      <c r="L246" s="339"/>
      <c r="M246" s="339"/>
      <c r="N246" s="339"/>
      <c r="O246" s="339"/>
      <c r="P246" s="339"/>
      <c r="Q246" s="339"/>
    </row>
    <row r="247" spans="1:17" ht="13.5" customHeight="1">
      <c r="A247" s="481" t="s">
        <v>1127</v>
      </c>
      <c r="B247" s="481" t="s">
        <v>710</v>
      </c>
      <c r="C247" s="481" t="s">
        <v>1222</v>
      </c>
      <c r="D247" s="481" t="s">
        <v>1445</v>
      </c>
      <c r="E247" s="481">
        <v>21511</v>
      </c>
      <c r="F247" s="339"/>
      <c r="G247" s="340">
        <f>IF(ISNUMBER(E247),E247/'Bulk DivVar Analysis'!$C$7,"")</f>
        <v>1.4476748098795342</v>
      </c>
      <c r="H247" s="338" t="str">
        <f>IF(ISNUMBER(E247), IF(G247&gt;'Bulk DivVar Analysis'!$D$9,"Pass","Fail"),"")</f>
        <v>Pass</v>
      </c>
      <c r="I247" s="338" t="str">
        <f t="shared" si="5"/>
        <v>Alpha_8_E6</v>
      </c>
      <c r="J247" s="339"/>
      <c r="K247" s="339"/>
      <c r="L247" s="339"/>
      <c r="M247" s="339"/>
      <c r="N247" s="339"/>
      <c r="O247" s="339"/>
      <c r="P247" s="339"/>
      <c r="Q247" s="339"/>
    </row>
    <row r="248" spans="1:17" ht="13.5" customHeight="1">
      <c r="A248" s="481" t="s">
        <v>1127</v>
      </c>
      <c r="B248" s="481" t="s">
        <v>710</v>
      </c>
      <c r="C248" s="481" t="s">
        <v>1224</v>
      </c>
      <c r="D248" s="481" t="s">
        <v>1446</v>
      </c>
      <c r="E248" s="481">
        <v>17326</v>
      </c>
      <c r="F248" s="339"/>
      <c r="G248" s="340">
        <f>IF(ISNUMBER(E248),E248/'Bulk DivVar Analysis'!$C$7,"")</f>
        <v>1.1660273235076384</v>
      </c>
      <c r="H248" s="338" t="str">
        <f>IF(ISNUMBER(E248), IF(G248&gt;'Bulk DivVar Analysis'!$D$9,"Pass","Fail"),"")</f>
        <v>Pass</v>
      </c>
      <c r="I248" s="338" t="str">
        <f t="shared" si="5"/>
        <v>Alpha_8_E7</v>
      </c>
      <c r="J248" s="339"/>
      <c r="K248" s="339"/>
      <c r="L248" s="339"/>
      <c r="M248" s="339"/>
      <c r="N248" s="339"/>
      <c r="O248" s="339"/>
      <c r="P248" s="339"/>
      <c r="Q248" s="339"/>
    </row>
    <row r="249" spans="1:17" ht="13.5" customHeight="1">
      <c r="A249" s="481" t="s">
        <v>1127</v>
      </c>
      <c r="B249" s="481" t="s">
        <v>710</v>
      </c>
      <c r="C249" s="481" t="s">
        <v>1226</v>
      </c>
      <c r="D249" s="481" t="s">
        <v>1447</v>
      </c>
      <c r="E249" s="481">
        <v>21799</v>
      </c>
      <c r="F249" s="339"/>
      <c r="G249" s="340">
        <f>IF(ISNUMBER(E249),E249/'Bulk DivVar Analysis'!$C$7,"")</f>
        <v>1.4670570024900733</v>
      </c>
      <c r="H249" s="338" t="str">
        <f>IF(ISNUMBER(E249), IF(G249&gt;'Bulk DivVar Analysis'!$D$9,"Pass","Fail"),"")</f>
        <v>Pass</v>
      </c>
      <c r="I249" s="338" t="str">
        <f t="shared" si="5"/>
        <v>Alpha_8_E8</v>
      </c>
      <c r="J249" s="339"/>
      <c r="K249" s="339"/>
      <c r="L249" s="339"/>
      <c r="M249" s="339"/>
      <c r="N249" s="339"/>
      <c r="O249" s="339"/>
      <c r="P249" s="339"/>
      <c r="Q249" s="339"/>
    </row>
    <row r="250" spans="1:17" ht="13.5" customHeight="1">
      <c r="A250" s="481" t="s">
        <v>1127</v>
      </c>
      <c r="B250" s="481" t="s">
        <v>710</v>
      </c>
      <c r="C250" s="481" t="s">
        <v>1228</v>
      </c>
      <c r="D250" s="481" t="s">
        <v>1448</v>
      </c>
      <c r="E250" s="481">
        <v>19345</v>
      </c>
      <c r="F250" s="339"/>
      <c r="G250" s="340">
        <f>IF(ISNUMBER(E250),E250/'Bulk DivVar Analysis'!$C$7,"")</f>
        <v>1.3019045696211051</v>
      </c>
      <c r="H250" s="338" t="str">
        <f>IF(ISNUMBER(E250), IF(G250&gt;'Bulk DivVar Analysis'!$D$9,"Pass","Fail"),"")</f>
        <v>Pass</v>
      </c>
      <c r="I250" s="338" t="str">
        <f t="shared" si="5"/>
        <v>Alpha_8_E9</v>
      </c>
      <c r="J250" s="339"/>
      <c r="K250" s="339"/>
      <c r="L250" s="339"/>
      <c r="M250" s="339"/>
      <c r="N250" s="339"/>
      <c r="O250" s="339"/>
      <c r="P250" s="339"/>
      <c r="Q250" s="339"/>
    </row>
    <row r="251" spans="1:17" ht="13.5" customHeight="1">
      <c r="A251" s="481" t="s">
        <v>1127</v>
      </c>
      <c r="B251" s="481" t="s">
        <v>710</v>
      </c>
      <c r="C251" s="481" t="s">
        <v>544</v>
      </c>
      <c r="D251" s="481" t="s">
        <v>1449</v>
      </c>
      <c r="E251" s="481">
        <v>21558</v>
      </c>
      <c r="F251" s="339"/>
      <c r="G251" s="340">
        <f>IF(ISNUMBER(E251),E251/'Bulk DivVar Analysis'!$C$7,"")</f>
        <v>1.4508378760347265</v>
      </c>
      <c r="H251" s="338" t="str">
        <f>IF(ISNUMBER(E251), IF(G251&gt;'Bulk DivVar Analysis'!$D$9,"Pass","Fail"),"")</f>
        <v>Pass</v>
      </c>
      <c r="I251" s="338" t="str">
        <f t="shared" si="5"/>
        <v>Alpha_8_E10</v>
      </c>
      <c r="J251" s="339"/>
      <c r="K251" s="339"/>
      <c r="L251" s="339"/>
      <c r="M251" s="339"/>
      <c r="N251" s="339"/>
      <c r="O251" s="339"/>
      <c r="P251" s="339"/>
      <c r="Q251" s="339"/>
    </row>
    <row r="252" spans="1:17" ht="13.5" customHeight="1">
      <c r="A252" s="481" t="s">
        <v>1127</v>
      </c>
      <c r="B252" s="481" t="s">
        <v>710</v>
      </c>
      <c r="C252" s="481" t="s">
        <v>545</v>
      </c>
      <c r="D252" s="481" t="s">
        <v>1450</v>
      </c>
      <c r="E252" s="481">
        <v>18821</v>
      </c>
      <c r="F252" s="339"/>
      <c r="G252" s="340">
        <f>IF(ISNUMBER(E252),E252/'Bulk DivVar Analysis'!$C$7,"")</f>
        <v>1.2666397469547075</v>
      </c>
      <c r="H252" s="338" t="str">
        <f>IF(ISNUMBER(E252), IF(G252&gt;'Bulk DivVar Analysis'!$D$9,"Pass","Fail"),"")</f>
        <v>Pass</v>
      </c>
      <c r="I252" s="338" t="str">
        <f t="shared" si="5"/>
        <v>Alpha_8_E11</v>
      </c>
      <c r="J252" s="339"/>
      <c r="K252" s="339"/>
      <c r="L252" s="339"/>
      <c r="M252" s="339"/>
      <c r="N252" s="339"/>
      <c r="O252" s="339"/>
      <c r="P252" s="339"/>
      <c r="Q252" s="339"/>
    </row>
    <row r="253" spans="1:17" ht="13.5" customHeight="1">
      <c r="A253" s="481" t="s">
        <v>1127</v>
      </c>
      <c r="B253" s="481" t="s">
        <v>710</v>
      </c>
      <c r="C253" s="481" t="s">
        <v>546</v>
      </c>
      <c r="D253" s="481" t="s">
        <v>1451</v>
      </c>
      <c r="E253" s="481">
        <v>22331</v>
      </c>
      <c r="F253" s="339"/>
      <c r="G253" s="340">
        <f>IF(ISNUMBER(E253),E253/'Bulk DivVar Analysis'!$C$7,"")</f>
        <v>1.5028602193956524</v>
      </c>
      <c r="H253" s="338" t="str">
        <f>IF(ISNUMBER(E253), IF(G253&gt;'Bulk DivVar Analysis'!$D$9,"Pass","Fail"),"")</f>
        <v>Pass</v>
      </c>
      <c r="I253" s="338" t="str">
        <f t="shared" si="5"/>
        <v>Alpha_8_E12</v>
      </c>
      <c r="J253" s="339"/>
      <c r="K253" s="339"/>
      <c r="L253" s="339"/>
      <c r="M253" s="339"/>
      <c r="N253" s="339"/>
      <c r="O253" s="339"/>
      <c r="P253" s="339"/>
      <c r="Q253" s="339"/>
    </row>
    <row r="254" spans="1:17" ht="13.5" customHeight="1">
      <c r="A254" s="481" t="s">
        <v>1127</v>
      </c>
      <c r="B254" s="481" t="s">
        <v>710</v>
      </c>
      <c r="C254" s="481" t="s">
        <v>1233</v>
      </c>
      <c r="D254" s="481" t="s">
        <v>1452</v>
      </c>
      <c r="E254" s="481">
        <v>18170</v>
      </c>
      <c r="F254" s="339"/>
      <c r="G254" s="340">
        <f>IF(ISNUMBER(E254),E254/'Bulk DivVar Analysis'!$C$7,"")</f>
        <v>1.2228279157413016</v>
      </c>
      <c r="H254" s="338" t="str">
        <f>IF(ISNUMBER(E254), IF(G254&gt;'Bulk DivVar Analysis'!$D$9,"Pass","Fail"),"")</f>
        <v>Pass</v>
      </c>
      <c r="I254" s="338" t="str">
        <f t="shared" si="5"/>
        <v>Alpha_8_F1</v>
      </c>
      <c r="J254" s="339"/>
      <c r="K254" s="339"/>
      <c r="L254" s="339"/>
      <c r="M254" s="339"/>
      <c r="N254" s="339"/>
      <c r="O254" s="339"/>
      <c r="P254" s="339"/>
      <c r="Q254" s="339"/>
    </row>
    <row r="255" spans="1:17" ht="13.5" customHeight="1">
      <c r="A255" s="481" t="s">
        <v>1127</v>
      </c>
      <c r="B255" s="481" t="s">
        <v>710</v>
      </c>
      <c r="C255" s="481" t="s">
        <v>1235</v>
      </c>
      <c r="D255" s="481" t="s">
        <v>1453</v>
      </c>
      <c r="E255" s="481">
        <v>19963</v>
      </c>
      <c r="F255" s="339"/>
      <c r="G255" s="340">
        <f>IF(ISNUMBER(E255),E255/'Bulk DivVar Analysis'!$C$7,"")</f>
        <v>1.3434955245978868</v>
      </c>
      <c r="H255" s="338" t="str">
        <f>IF(ISNUMBER(E255), IF(G255&gt;'Bulk DivVar Analysis'!$D$9,"Pass","Fail"),"")</f>
        <v>Pass</v>
      </c>
      <c r="I255" s="338" t="str">
        <f t="shared" si="5"/>
        <v>Alpha_8_F2</v>
      </c>
      <c r="J255" s="339"/>
      <c r="K255" s="339"/>
      <c r="L255" s="339"/>
      <c r="M255" s="339"/>
      <c r="N255" s="339"/>
      <c r="O255" s="339"/>
      <c r="P255" s="339"/>
      <c r="Q255" s="339"/>
    </row>
    <row r="256" spans="1:17" ht="13.5" customHeight="1">
      <c r="A256" s="481" t="s">
        <v>1127</v>
      </c>
      <c r="B256" s="481" t="s">
        <v>710</v>
      </c>
      <c r="C256" s="481" t="s">
        <v>1237</v>
      </c>
      <c r="D256" s="481" t="s">
        <v>1454</v>
      </c>
      <c r="E256" s="481">
        <v>21385</v>
      </c>
      <c r="F256" s="339"/>
      <c r="G256" s="340">
        <f>IF(ISNUMBER(E256),E256/'Bulk DivVar Analysis'!$C$7,"")</f>
        <v>1.4391951006124235</v>
      </c>
      <c r="H256" s="338" t="str">
        <f>IF(ISNUMBER(E256), IF(G256&gt;'Bulk DivVar Analysis'!$D$9,"Pass","Fail"),"")</f>
        <v>Pass</v>
      </c>
      <c r="I256" s="338" t="str">
        <f t="shared" si="5"/>
        <v>Alpha_8_F3</v>
      </c>
      <c r="J256" s="339"/>
      <c r="K256" s="339"/>
      <c r="L256" s="339"/>
      <c r="M256" s="339"/>
      <c r="N256" s="339"/>
      <c r="O256" s="339"/>
      <c r="P256" s="339"/>
      <c r="Q256" s="339"/>
    </row>
    <row r="257" spans="1:17" ht="13.5" customHeight="1">
      <c r="A257" s="481" t="s">
        <v>1127</v>
      </c>
      <c r="B257" s="481" t="s">
        <v>710</v>
      </c>
      <c r="C257" s="481" t="s">
        <v>1239</v>
      </c>
      <c r="D257" s="481" t="s">
        <v>1455</v>
      </c>
      <c r="E257" s="481">
        <v>13219</v>
      </c>
      <c r="F257" s="339"/>
      <c r="G257" s="340">
        <f>IF(ISNUMBER(E257),E257/'Bulk DivVar Analysis'!$C$7,"")</f>
        <v>0.88962918096776367</v>
      </c>
      <c r="H257" s="338" t="str">
        <f>IF(ISNUMBER(E257), IF(G257&gt;'Bulk DivVar Analysis'!$D$9,"Pass","Fail"),"")</f>
        <v>Pass</v>
      </c>
      <c r="I257" s="338" t="str">
        <f t="shared" si="5"/>
        <v>Alpha_8_F4</v>
      </c>
      <c r="J257" s="339"/>
      <c r="K257" s="339"/>
      <c r="L257" s="339"/>
      <c r="M257" s="339"/>
      <c r="N257" s="339"/>
      <c r="O257" s="339"/>
      <c r="P257" s="339"/>
      <c r="Q257" s="339"/>
    </row>
    <row r="258" spans="1:17" ht="13.5" customHeight="1">
      <c r="A258" s="481" t="s">
        <v>1127</v>
      </c>
      <c r="B258" s="481" t="s">
        <v>710</v>
      </c>
      <c r="C258" s="481" t="s">
        <v>1241</v>
      </c>
      <c r="D258" s="481" t="s">
        <v>1456</v>
      </c>
      <c r="E258" s="481">
        <v>23538</v>
      </c>
      <c r="F258" s="339"/>
      <c r="G258" s="340">
        <f>IF(ISNUMBER(E258),E258/'Bulk DivVar Analysis'!$C$7,"")</f>
        <v>1.5840904502321824</v>
      </c>
      <c r="H258" s="338" t="str">
        <f>IF(ISNUMBER(E258), IF(G258&gt;'Bulk DivVar Analysis'!$D$9,"Pass","Fail"),"")</f>
        <v>Pass</v>
      </c>
      <c r="I258" s="338" t="str">
        <f t="shared" si="5"/>
        <v>Alpha_8_F5</v>
      </c>
      <c r="J258" s="339"/>
      <c r="K258" s="339"/>
      <c r="L258" s="339"/>
      <c r="M258" s="339"/>
      <c r="N258" s="339"/>
      <c r="O258" s="339"/>
      <c r="P258" s="339"/>
      <c r="Q258" s="339"/>
    </row>
    <row r="259" spans="1:17" ht="13.5" customHeight="1">
      <c r="A259" s="481" t="s">
        <v>1127</v>
      </c>
      <c r="B259" s="481" t="s">
        <v>710</v>
      </c>
      <c r="C259" s="481" t="s">
        <v>1243</v>
      </c>
      <c r="D259" s="481" t="s">
        <v>1457</v>
      </c>
      <c r="E259" s="481">
        <v>14745</v>
      </c>
      <c r="F259" s="339"/>
      <c r="G259" s="340">
        <f>IF(ISNUMBER(E259),E259/'Bulk DivVar Analysis'!$C$7,"")</f>
        <v>0.99232788209166167</v>
      </c>
      <c r="H259" s="338" t="str">
        <f>IF(ISNUMBER(E259), IF(G259&gt;'Bulk DivVar Analysis'!$D$9,"Pass","Fail"),"")</f>
        <v>Pass</v>
      </c>
      <c r="I259" s="338" t="str">
        <f t="shared" ref="I259:I322" si="6">_xlfn.TEXTJOIN("_",TRUE,B259,C259)</f>
        <v>Alpha_8_F6</v>
      </c>
      <c r="J259" s="339"/>
      <c r="K259" s="339"/>
      <c r="L259" s="339"/>
      <c r="M259" s="339"/>
      <c r="N259" s="339"/>
      <c r="O259" s="339"/>
      <c r="P259" s="339"/>
      <c r="Q259" s="339"/>
    </row>
    <row r="260" spans="1:17" ht="13.5" customHeight="1">
      <c r="A260" s="481" t="s">
        <v>1127</v>
      </c>
      <c r="B260" s="481" t="s">
        <v>710</v>
      </c>
      <c r="C260" s="481" t="s">
        <v>1245</v>
      </c>
      <c r="D260" s="481" t="s">
        <v>1458</v>
      </c>
      <c r="E260" s="481">
        <v>14211</v>
      </c>
      <c r="F260" s="339"/>
      <c r="G260" s="340">
        <f>IF(ISNUMBER(E260),E260/'Bulk DivVar Analysis'!$C$7,"")</f>
        <v>0.95639006662628712</v>
      </c>
      <c r="H260" s="338" t="str">
        <f>IF(ISNUMBER(E260), IF(G260&gt;'Bulk DivVar Analysis'!$D$9,"Pass","Fail"),"")</f>
        <v>Pass</v>
      </c>
      <c r="I260" s="338" t="str">
        <f t="shared" si="6"/>
        <v>Alpha_8_F7</v>
      </c>
      <c r="J260" s="339"/>
      <c r="K260" s="339"/>
      <c r="L260" s="339"/>
      <c r="M260" s="339"/>
      <c r="N260" s="339"/>
      <c r="O260" s="339"/>
      <c r="P260" s="339"/>
      <c r="Q260" s="339"/>
    </row>
    <row r="261" spans="1:17" ht="13.5" customHeight="1">
      <c r="A261" s="481" t="s">
        <v>1127</v>
      </c>
      <c r="B261" s="481" t="s">
        <v>710</v>
      </c>
      <c r="C261" s="481" t="s">
        <v>1247</v>
      </c>
      <c r="D261" s="481" t="s">
        <v>1459</v>
      </c>
      <c r="E261" s="481">
        <v>18914</v>
      </c>
      <c r="F261" s="339"/>
      <c r="G261" s="340">
        <f>IF(ISNUMBER(E261),E261/'Bulk DivVar Analysis'!$C$7,"")</f>
        <v>1.2728985799851942</v>
      </c>
      <c r="H261" s="338" t="str">
        <f>IF(ISNUMBER(E261), IF(G261&gt;'Bulk DivVar Analysis'!$D$9,"Pass","Fail"),"")</f>
        <v>Pass</v>
      </c>
      <c r="I261" s="338" t="str">
        <f t="shared" si="6"/>
        <v>Alpha_8_F8</v>
      </c>
      <c r="J261" s="339"/>
      <c r="K261" s="339"/>
      <c r="L261" s="339"/>
      <c r="M261" s="339"/>
      <c r="N261" s="339"/>
      <c r="O261" s="339"/>
      <c r="P261" s="339"/>
      <c r="Q261" s="339"/>
    </row>
    <row r="262" spans="1:17" ht="13.5" customHeight="1">
      <c r="A262" s="481" t="s">
        <v>1127</v>
      </c>
      <c r="B262" s="481" t="s">
        <v>710</v>
      </c>
      <c r="C262" s="481" t="s">
        <v>1249</v>
      </c>
      <c r="D262" s="481" t="s">
        <v>1460</v>
      </c>
      <c r="E262" s="481">
        <v>17360</v>
      </c>
      <c r="F262" s="339"/>
      <c r="G262" s="340">
        <f>IF(ISNUMBER(E262),E262/'Bulk DivVar Analysis'!$C$7,"")</f>
        <v>1.1683154990241604</v>
      </c>
      <c r="H262" s="338" t="str">
        <f>IF(ISNUMBER(E262), IF(G262&gt;'Bulk DivVar Analysis'!$D$9,"Pass","Fail"),"")</f>
        <v>Pass</v>
      </c>
      <c r="I262" s="338" t="str">
        <f t="shared" si="6"/>
        <v>Alpha_8_F9</v>
      </c>
      <c r="J262" s="339"/>
      <c r="K262" s="339"/>
      <c r="L262" s="339"/>
      <c r="M262" s="339"/>
      <c r="N262" s="339"/>
      <c r="O262" s="339"/>
      <c r="P262" s="339"/>
      <c r="Q262" s="339"/>
    </row>
    <row r="263" spans="1:17" ht="13.5" customHeight="1">
      <c r="A263" s="481" t="s">
        <v>1127</v>
      </c>
      <c r="B263" s="481" t="s">
        <v>710</v>
      </c>
      <c r="C263" s="481" t="s">
        <v>556</v>
      </c>
      <c r="D263" s="481" t="s">
        <v>1461</v>
      </c>
      <c r="E263" s="481">
        <v>21789</v>
      </c>
      <c r="F263" s="339"/>
      <c r="G263" s="340">
        <f>IF(ISNUMBER(E263),E263/'Bulk DivVar Analysis'!$C$7,"")</f>
        <v>1.4663840096910963</v>
      </c>
      <c r="H263" s="338" t="str">
        <f>IF(ISNUMBER(E263), IF(G263&gt;'Bulk DivVar Analysis'!$D$9,"Pass","Fail"),"")</f>
        <v>Pass</v>
      </c>
      <c r="I263" s="338" t="str">
        <f t="shared" si="6"/>
        <v>Alpha_8_F10</v>
      </c>
      <c r="J263" s="339"/>
      <c r="K263" s="339"/>
      <c r="L263" s="339"/>
      <c r="M263" s="339"/>
      <c r="N263" s="339"/>
      <c r="O263" s="339"/>
      <c r="P263" s="339"/>
      <c r="Q263" s="339"/>
    </row>
    <row r="264" spans="1:17" ht="13.5" customHeight="1">
      <c r="A264" s="481" t="s">
        <v>1127</v>
      </c>
      <c r="B264" s="481" t="s">
        <v>710</v>
      </c>
      <c r="C264" s="481" t="s">
        <v>557</v>
      </c>
      <c r="D264" s="481" t="s">
        <v>1462</v>
      </c>
      <c r="E264" s="481">
        <v>19231</v>
      </c>
      <c r="F264" s="339"/>
      <c r="G264" s="340">
        <f>IF(ISNUMBER(E264),E264/'Bulk DivVar Analysis'!$C$7,"")</f>
        <v>1.2942324517127666</v>
      </c>
      <c r="H264" s="338" t="str">
        <f>IF(ISNUMBER(E264), IF(G264&gt;'Bulk DivVar Analysis'!$D$9,"Pass","Fail"),"")</f>
        <v>Pass</v>
      </c>
      <c r="I264" s="338" t="str">
        <f t="shared" si="6"/>
        <v>Alpha_8_F11</v>
      </c>
      <c r="J264" s="339"/>
      <c r="K264" s="339"/>
      <c r="L264" s="339"/>
      <c r="M264" s="339"/>
      <c r="N264" s="339"/>
      <c r="O264" s="339"/>
      <c r="P264" s="339"/>
      <c r="Q264" s="339"/>
    </row>
    <row r="265" spans="1:17" ht="13.5" customHeight="1">
      <c r="A265" s="481" t="s">
        <v>1127</v>
      </c>
      <c r="B265" s="481" t="s">
        <v>710</v>
      </c>
      <c r="C265" s="481" t="s">
        <v>558</v>
      </c>
      <c r="D265" s="481" t="s">
        <v>1463</v>
      </c>
      <c r="E265" s="481">
        <v>17479</v>
      </c>
      <c r="F265" s="339"/>
      <c r="G265" s="340">
        <f>IF(ISNUMBER(E265),E265/'Bulk DivVar Analysis'!$C$7,"")</f>
        <v>1.1763241133319873</v>
      </c>
      <c r="H265" s="338" t="str">
        <f>IF(ISNUMBER(E265), IF(G265&gt;'Bulk DivVar Analysis'!$D$9,"Pass","Fail"),"")</f>
        <v>Pass</v>
      </c>
      <c r="I265" s="338" t="str">
        <f t="shared" si="6"/>
        <v>Alpha_8_F12</v>
      </c>
      <c r="J265" s="339"/>
      <c r="K265" s="339"/>
      <c r="L265" s="339"/>
      <c r="M265" s="339"/>
      <c r="N265" s="339"/>
      <c r="O265" s="339"/>
      <c r="P265" s="339"/>
      <c r="Q265" s="339"/>
    </row>
    <row r="266" spans="1:17" ht="13.5" customHeight="1">
      <c r="A266" s="481" t="s">
        <v>1127</v>
      </c>
      <c r="B266" s="481" t="s">
        <v>710</v>
      </c>
      <c r="C266" s="481" t="s">
        <v>1254</v>
      </c>
      <c r="D266" s="481" t="s">
        <v>1464</v>
      </c>
      <c r="E266" s="481">
        <v>18737</v>
      </c>
      <c r="F266" s="339"/>
      <c r="G266" s="340">
        <f>IF(ISNUMBER(E266),E266/'Bulk DivVar Analysis'!$C$7,"")</f>
        <v>1.2609866074433003</v>
      </c>
      <c r="H266" s="338" t="str">
        <f>IF(ISNUMBER(E266), IF(G266&gt;'Bulk DivVar Analysis'!$D$9,"Pass","Fail"),"")</f>
        <v>Pass</v>
      </c>
      <c r="I266" s="338" t="str">
        <f t="shared" si="6"/>
        <v>Alpha_8_G1</v>
      </c>
      <c r="J266" s="339"/>
      <c r="K266" s="339"/>
      <c r="L266" s="339"/>
      <c r="M266" s="339"/>
      <c r="N266" s="339"/>
      <c r="O266" s="339"/>
      <c r="P266" s="339"/>
      <c r="Q266" s="339"/>
    </row>
    <row r="267" spans="1:17" ht="13.5" customHeight="1">
      <c r="A267" s="481" t="s">
        <v>1127</v>
      </c>
      <c r="B267" s="481" t="s">
        <v>710</v>
      </c>
      <c r="C267" s="481" t="s">
        <v>1256</v>
      </c>
      <c r="D267" s="481" t="s">
        <v>1465</v>
      </c>
      <c r="E267" s="481">
        <v>21732</v>
      </c>
      <c r="F267" s="339"/>
      <c r="G267" s="340">
        <f>IF(ISNUMBER(E267),E267/'Bulk DivVar Analysis'!$C$7,"")</f>
        <v>1.462547950736927</v>
      </c>
      <c r="H267" s="338" t="str">
        <f>IF(ISNUMBER(E267), IF(G267&gt;'Bulk DivVar Analysis'!$D$9,"Pass","Fail"),"")</f>
        <v>Pass</v>
      </c>
      <c r="I267" s="338" t="str">
        <f t="shared" si="6"/>
        <v>Alpha_8_G2</v>
      </c>
      <c r="J267" s="339"/>
      <c r="K267" s="339"/>
      <c r="L267" s="339"/>
      <c r="M267" s="339"/>
      <c r="N267" s="339"/>
      <c r="O267" s="339"/>
      <c r="P267" s="339"/>
      <c r="Q267" s="339"/>
    </row>
    <row r="268" spans="1:17" ht="13.5" customHeight="1">
      <c r="A268" s="481" t="s">
        <v>1127</v>
      </c>
      <c r="B268" s="481" t="s">
        <v>710</v>
      </c>
      <c r="C268" s="481" t="s">
        <v>1258</v>
      </c>
      <c r="D268" s="481" t="s">
        <v>1466</v>
      </c>
      <c r="E268" s="481">
        <v>23088</v>
      </c>
      <c r="F268" s="339"/>
      <c r="G268" s="340">
        <f>IF(ISNUMBER(E268),E268/'Bulk DivVar Analysis'!$C$7,"")</f>
        <v>1.5538057742782152</v>
      </c>
      <c r="H268" s="338" t="str">
        <f>IF(ISNUMBER(E268), IF(G268&gt;'Bulk DivVar Analysis'!$D$9,"Pass","Fail"),"")</f>
        <v>Pass</v>
      </c>
      <c r="I268" s="338" t="str">
        <f t="shared" si="6"/>
        <v>Alpha_8_G3</v>
      </c>
      <c r="J268" s="339"/>
      <c r="K268" s="339"/>
      <c r="L268" s="339"/>
      <c r="M268" s="339"/>
      <c r="N268" s="339"/>
      <c r="O268" s="339"/>
      <c r="P268" s="339"/>
      <c r="Q268" s="339"/>
    </row>
    <row r="269" spans="1:17" ht="13.5" customHeight="1">
      <c r="A269" s="481" t="s">
        <v>1127</v>
      </c>
      <c r="B269" s="481" t="s">
        <v>710</v>
      </c>
      <c r="C269" s="481" t="s">
        <v>1260</v>
      </c>
      <c r="D269" s="481" t="s">
        <v>1467</v>
      </c>
      <c r="E269" s="481">
        <v>16642</v>
      </c>
      <c r="F269" s="339"/>
      <c r="G269" s="340">
        <f>IF(ISNUMBER(E269),E269/'Bulk DivVar Analysis'!$C$7,"")</f>
        <v>1.1199946160576082</v>
      </c>
      <c r="H269" s="338" t="str">
        <f>IF(ISNUMBER(E269), IF(G269&gt;'Bulk DivVar Analysis'!$D$9,"Pass","Fail"),"")</f>
        <v>Pass</v>
      </c>
      <c r="I269" s="338" t="str">
        <f t="shared" si="6"/>
        <v>Alpha_8_G4</v>
      </c>
      <c r="J269" s="339"/>
      <c r="K269" s="339"/>
      <c r="L269" s="339"/>
      <c r="M269" s="339"/>
      <c r="N269" s="339"/>
      <c r="O269" s="339"/>
      <c r="P269" s="339"/>
      <c r="Q269" s="339"/>
    </row>
    <row r="270" spans="1:17" ht="13.5" customHeight="1">
      <c r="A270" s="481" t="s">
        <v>1127</v>
      </c>
      <c r="B270" s="481" t="s">
        <v>710</v>
      </c>
      <c r="C270" s="481" t="s">
        <v>1262</v>
      </c>
      <c r="D270" s="481" t="s">
        <v>1468</v>
      </c>
      <c r="E270" s="481">
        <v>19523</v>
      </c>
      <c r="F270" s="339"/>
      <c r="G270" s="340">
        <f>IF(ISNUMBER(E270),E270/'Bulk DivVar Analysis'!$C$7,"")</f>
        <v>1.3138838414428966</v>
      </c>
      <c r="H270" s="338" t="str">
        <f>IF(ISNUMBER(E270), IF(G270&gt;'Bulk DivVar Analysis'!$D$9,"Pass","Fail"),"")</f>
        <v>Pass</v>
      </c>
      <c r="I270" s="338" t="str">
        <f t="shared" si="6"/>
        <v>Alpha_8_G5</v>
      </c>
      <c r="J270" s="339"/>
      <c r="K270" s="339"/>
      <c r="L270" s="339"/>
      <c r="M270" s="339"/>
      <c r="N270" s="339"/>
      <c r="O270" s="339"/>
      <c r="P270" s="339"/>
      <c r="Q270" s="339"/>
    </row>
    <row r="271" spans="1:17" ht="13.5" customHeight="1">
      <c r="A271" s="481" t="s">
        <v>1127</v>
      </c>
      <c r="B271" s="481" t="s">
        <v>710</v>
      </c>
      <c r="C271" s="481" t="s">
        <v>1264</v>
      </c>
      <c r="D271" s="481" t="s">
        <v>1469</v>
      </c>
      <c r="E271" s="481">
        <v>13165</v>
      </c>
      <c r="F271" s="339"/>
      <c r="G271" s="340">
        <f>IF(ISNUMBER(E271),E271/'Bulk DivVar Analysis'!$C$7,"")</f>
        <v>0.88599501985328755</v>
      </c>
      <c r="H271" s="338" t="str">
        <f>IF(ISNUMBER(E271), IF(G271&gt;'Bulk DivVar Analysis'!$D$9,"Pass","Fail"),"")</f>
        <v>Pass</v>
      </c>
      <c r="I271" s="338" t="str">
        <f t="shared" si="6"/>
        <v>Alpha_8_G6</v>
      </c>
      <c r="J271" s="339"/>
      <c r="K271" s="339"/>
      <c r="L271" s="339"/>
      <c r="M271" s="339"/>
      <c r="N271" s="339"/>
      <c r="O271" s="339"/>
      <c r="P271" s="339"/>
      <c r="Q271" s="339"/>
    </row>
    <row r="272" spans="1:17" ht="13.5" customHeight="1">
      <c r="A272" s="481" t="s">
        <v>1127</v>
      </c>
      <c r="B272" s="481" t="s">
        <v>710</v>
      </c>
      <c r="C272" s="481" t="s">
        <v>1266</v>
      </c>
      <c r="D272" s="481" t="s">
        <v>1470</v>
      </c>
      <c r="E272" s="481">
        <v>19009</v>
      </c>
      <c r="F272" s="339"/>
      <c r="G272" s="340">
        <f>IF(ISNUMBER(E272),E272/'Bulk DivVar Analysis'!$C$7,"")</f>
        <v>1.2792920115754762</v>
      </c>
      <c r="H272" s="338" t="str">
        <f>IF(ISNUMBER(E272), IF(G272&gt;'Bulk DivVar Analysis'!$D$9,"Pass","Fail"),"")</f>
        <v>Pass</v>
      </c>
      <c r="I272" s="338" t="str">
        <f t="shared" si="6"/>
        <v>Alpha_8_G7</v>
      </c>
      <c r="J272" s="339"/>
      <c r="K272" s="339"/>
      <c r="L272" s="339"/>
      <c r="M272" s="339"/>
      <c r="N272" s="339"/>
      <c r="O272" s="339"/>
      <c r="P272" s="339"/>
      <c r="Q272" s="339"/>
    </row>
    <row r="273" spans="1:17" ht="13.5" customHeight="1">
      <c r="A273" s="481" t="s">
        <v>1127</v>
      </c>
      <c r="B273" s="481" t="s">
        <v>710</v>
      </c>
      <c r="C273" s="481" t="s">
        <v>1268</v>
      </c>
      <c r="D273" s="481" t="s">
        <v>1471</v>
      </c>
      <c r="E273" s="481">
        <v>22529</v>
      </c>
      <c r="F273" s="339"/>
      <c r="G273" s="340">
        <f>IF(ISNUMBER(E273),E273/'Bulk DivVar Analysis'!$C$7,"")</f>
        <v>1.5161854768153982</v>
      </c>
      <c r="H273" s="338" t="str">
        <f>IF(ISNUMBER(E273), IF(G273&gt;'Bulk DivVar Analysis'!$D$9,"Pass","Fail"),"")</f>
        <v>Pass</v>
      </c>
      <c r="I273" s="338" t="str">
        <f t="shared" si="6"/>
        <v>Alpha_8_G8</v>
      </c>
      <c r="J273" s="339"/>
      <c r="K273" s="339"/>
      <c r="L273" s="339"/>
      <c r="M273" s="339"/>
      <c r="N273" s="339"/>
      <c r="O273" s="339"/>
      <c r="P273" s="339"/>
      <c r="Q273" s="339"/>
    </row>
    <row r="274" spans="1:17" ht="13.5" customHeight="1">
      <c r="A274" s="481" t="s">
        <v>1127</v>
      </c>
      <c r="B274" s="481" t="s">
        <v>710</v>
      </c>
      <c r="C274" s="481" t="s">
        <v>1270</v>
      </c>
      <c r="D274" s="481" t="s">
        <v>1472</v>
      </c>
      <c r="E274" s="481">
        <v>14437</v>
      </c>
      <c r="F274" s="339"/>
      <c r="G274" s="340">
        <f>IF(ISNUMBER(E274),E274/'Bulk DivVar Analysis'!$C$7,"")</f>
        <v>0.97159970388316841</v>
      </c>
      <c r="H274" s="338" t="str">
        <f>IF(ISNUMBER(E274), IF(G274&gt;'Bulk DivVar Analysis'!$D$9,"Pass","Fail"),"")</f>
        <v>Pass</v>
      </c>
      <c r="I274" s="338" t="str">
        <f t="shared" si="6"/>
        <v>Alpha_8_G9</v>
      </c>
      <c r="J274" s="339"/>
      <c r="K274" s="339"/>
      <c r="L274" s="339"/>
      <c r="M274" s="339"/>
      <c r="N274" s="339"/>
      <c r="O274" s="339"/>
      <c r="P274" s="339"/>
      <c r="Q274" s="339"/>
    </row>
    <row r="275" spans="1:17" ht="13.5" customHeight="1">
      <c r="A275" s="481" t="s">
        <v>1127</v>
      </c>
      <c r="B275" s="481" t="s">
        <v>710</v>
      </c>
      <c r="C275" s="481" t="s">
        <v>568</v>
      </c>
      <c r="D275" s="481" t="s">
        <v>1473</v>
      </c>
      <c r="E275" s="481">
        <v>18122</v>
      </c>
      <c r="F275" s="339"/>
      <c r="G275" s="340">
        <f>IF(ISNUMBER(E275),E275/'Bulk DivVar Analysis'!$C$7,"")</f>
        <v>1.2195975503062118</v>
      </c>
      <c r="H275" s="338" t="str">
        <f>IF(ISNUMBER(E275), IF(G275&gt;'Bulk DivVar Analysis'!$D$9,"Pass","Fail"),"")</f>
        <v>Pass</v>
      </c>
      <c r="I275" s="338" t="str">
        <f t="shared" si="6"/>
        <v>Alpha_8_G10</v>
      </c>
      <c r="J275" s="339"/>
      <c r="K275" s="339"/>
      <c r="L275" s="339"/>
      <c r="M275" s="339"/>
      <c r="N275" s="339"/>
      <c r="O275" s="339"/>
      <c r="P275" s="339"/>
      <c r="Q275" s="339"/>
    </row>
    <row r="276" spans="1:17" ht="13.5" customHeight="1">
      <c r="A276" s="481" t="s">
        <v>1127</v>
      </c>
      <c r="B276" s="481" t="s">
        <v>710</v>
      </c>
      <c r="C276" s="481" t="s">
        <v>569</v>
      </c>
      <c r="D276" s="481" t="s">
        <v>1474</v>
      </c>
      <c r="E276" s="481">
        <v>19319</v>
      </c>
      <c r="F276" s="339"/>
      <c r="G276" s="340">
        <f>IF(ISNUMBER(E276),E276/'Bulk DivVar Analysis'!$C$7,"")</f>
        <v>1.3001547883437647</v>
      </c>
      <c r="H276" s="338" t="str">
        <f>IF(ISNUMBER(E276), IF(G276&gt;'Bulk DivVar Analysis'!$D$9,"Pass","Fail"),"")</f>
        <v>Pass</v>
      </c>
      <c r="I276" s="338" t="str">
        <f t="shared" si="6"/>
        <v>Alpha_8_G11</v>
      </c>
      <c r="J276" s="339"/>
      <c r="K276" s="339"/>
      <c r="L276" s="339"/>
      <c r="M276" s="339"/>
      <c r="N276" s="339"/>
      <c r="O276" s="339"/>
      <c r="P276" s="339"/>
      <c r="Q276" s="339"/>
    </row>
    <row r="277" spans="1:17" ht="13.5" customHeight="1">
      <c r="A277" s="481" t="s">
        <v>1127</v>
      </c>
      <c r="B277" s="481" t="s">
        <v>710</v>
      </c>
      <c r="C277" s="481" t="s">
        <v>570</v>
      </c>
      <c r="D277" s="481" t="s">
        <v>1475</v>
      </c>
      <c r="E277" s="481">
        <v>19382</v>
      </c>
      <c r="F277" s="339"/>
      <c r="G277" s="340">
        <f>IF(ISNUMBER(E277),E277/'Bulk DivVar Analysis'!$C$7,"")</f>
        <v>1.3043946429773201</v>
      </c>
      <c r="H277" s="338" t="str">
        <f>IF(ISNUMBER(E277), IF(G277&gt;'Bulk DivVar Analysis'!$D$9,"Pass","Fail"),"")</f>
        <v>Pass</v>
      </c>
      <c r="I277" s="338" t="str">
        <f t="shared" si="6"/>
        <v>Alpha_8_G12</v>
      </c>
      <c r="J277" s="339"/>
      <c r="K277" s="339"/>
      <c r="L277" s="339"/>
      <c r="M277" s="339"/>
      <c r="N277" s="339"/>
      <c r="O277" s="339"/>
      <c r="P277" s="339"/>
      <c r="Q277" s="339"/>
    </row>
    <row r="278" spans="1:17" ht="13.5" customHeight="1">
      <c r="A278" s="481" t="s">
        <v>1127</v>
      </c>
      <c r="B278" s="481" t="s">
        <v>710</v>
      </c>
      <c r="C278" s="481" t="s">
        <v>1275</v>
      </c>
      <c r="D278" s="481" t="s">
        <v>1476</v>
      </c>
      <c r="E278" s="481">
        <v>19241</v>
      </c>
      <c r="F278" s="339"/>
      <c r="G278" s="340">
        <f>IF(ISNUMBER(E278),E278/'Bulk DivVar Analysis'!$C$7,"")</f>
        <v>1.2949054445117438</v>
      </c>
      <c r="H278" s="338" t="str">
        <f>IF(ISNUMBER(E278), IF(G278&gt;'Bulk DivVar Analysis'!$D$9,"Pass","Fail"),"")</f>
        <v>Pass</v>
      </c>
      <c r="I278" s="338" t="str">
        <f t="shared" si="6"/>
        <v>Alpha_8_H1</v>
      </c>
      <c r="J278" s="339"/>
      <c r="K278" s="339"/>
      <c r="L278" s="339"/>
      <c r="M278" s="339"/>
      <c r="N278" s="339"/>
      <c r="O278" s="339"/>
      <c r="P278" s="339"/>
      <c r="Q278" s="339"/>
    </row>
    <row r="279" spans="1:17" ht="13.5" customHeight="1">
      <c r="A279" s="481" t="s">
        <v>1127</v>
      </c>
      <c r="B279" s="481" t="s">
        <v>710</v>
      </c>
      <c r="C279" s="481" t="s">
        <v>1277</v>
      </c>
      <c r="D279" s="481" t="s">
        <v>1477</v>
      </c>
      <c r="E279" s="481">
        <v>18409</v>
      </c>
      <c r="F279" s="339"/>
      <c r="G279" s="340">
        <f>IF(ISNUMBER(E279),E279/'Bulk DivVar Analysis'!$C$7,"")</f>
        <v>1.238912443636853</v>
      </c>
      <c r="H279" s="338" t="str">
        <f>IF(ISNUMBER(E279), IF(G279&gt;'Bulk DivVar Analysis'!$D$9,"Pass","Fail"),"")</f>
        <v>Pass</v>
      </c>
      <c r="I279" s="338" t="str">
        <f t="shared" si="6"/>
        <v>Alpha_8_H2</v>
      </c>
      <c r="J279" s="339"/>
      <c r="K279" s="339"/>
      <c r="L279" s="339"/>
      <c r="M279" s="339"/>
      <c r="N279" s="339"/>
      <c r="O279" s="339"/>
      <c r="P279" s="339"/>
      <c r="Q279" s="339"/>
    </row>
    <row r="280" spans="1:17" ht="13.5" customHeight="1">
      <c r="A280" s="481" t="s">
        <v>1127</v>
      </c>
      <c r="B280" s="481" t="s">
        <v>710</v>
      </c>
      <c r="C280" s="481" t="s">
        <v>1279</v>
      </c>
      <c r="D280" s="481" t="s">
        <v>1478</v>
      </c>
      <c r="E280" s="481">
        <v>18922</v>
      </c>
      <c r="F280" s="339"/>
      <c r="G280" s="340">
        <f>IF(ISNUMBER(E280),E280/'Bulk DivVar Analysis'!$C$7,"")</f>
        <v>1.2734369742243759</v>
      </c>
      <c r="H280" s="338" t="str">
        <f>IF(ISNUMBER(E280), IF(G280&gt;'Bulk DivVar Analysis'!$D$9,"Pass","Fail"),"")</f>
        <v>Pass</v>
      </c>
      <c r="I280" s="338" t="str">
        <f t="shared" si="6"/>
        <v>Alpha_8_H3</v>
      </c>
      <c r="J280" s="339"/>
      <c r="K280" s="339"/>
      <c r="L280" s="339"/>
      <c r="M280" s="339"/>
      <c r="N280" s="339"/>
      <c r="O280" s="339"/>
      <c r="P280" s="339"/>
      <c r="Q280" s="339"/>
    </row>
    <row r="281" spans="1:17" ht="13.5" customHeight="1">
      <c r="A281" s="481" t="s">
        <v>1127</v>
      </c>
      <c r="B281" s="481" t="s">
        <v>710</v>
      </c>
      <c r="C281" s="481" t="s">
        <v>1281</v>
      </c>
      <c r="D281" s="481" t="s">
        <v>1479</v>
      </c>
      <c r="E281" s="481">
        <v>14482</v>
      </c>
      <c r="F281" s="339"/>
      <c r="G281" s="340">
        <f>IF(ISNUMBER(E281),E281/'Bulk DivVar Analysis'!$C$7,"")</f>
        <v>0.97462817147856518</v>
      </c>
      <c r="H281" s="338" t="str">
        <f>IF(ISNUMBER(E281), IF(G281&gt;'Bulk DivVar Analysis'!$D$9,"Pass","Fail"),"")</f>
        <v>Pass</v>
      </c>
      <c r="I281" s="338" t="str">
        <f t="shared" si="6"/>
        <v>Alpha_8_H4</v>
      </c>
      <c r="J281" s="339"/>
      <c r="K281" s="339"/>
      <c r="L281" s="339"/>
      <c r="M281" s="339"/>
      <c r="N281" s="339"/>
      <c r="O281" s="339"/>
      <c r="P281" s="339"/>
      <c r="Q281" s="339"/>
    </row>
    <row r="282" spans="1:17" ht="13.5" customHeight="1">
      <c r="A282" s="481" t="s">
        <v>1127</v>
      </c>
      <c r="B282" s="481" t="s">
        <v>710</v>
      </c>
      <c r="C282" s="481" t="s">
        <v>1283</v>
      </c>
      <c r="D282" s="481" t="s">
        <v>1480</v>
      </c>
      <c r="E282" s="481">
        <v>18689</v>
      </c>
      <c r="F282" s="339"/>
      <c r="G282" s="340">
        <f>IF(ISNUMBER(E282),E282/'Bulk DivVar Analysis'!$C$7,"")</f>
        <v>1.2577562420082105</v>
      </c>
      <c r="H282" s="338" t="str">
        <f>IF(ISNUMBER(E282), IF(G282&gt;'Bulk DivVar Analysis'!$D$9,"Pass","Fail"),"")</f>
        <v>Pass</v>
      </c>
      <c r="I282" s="338" t="str">
        <f t="shared" si="6"/>
        <v>Alpha_8_H5</v>
      </c>
      <c r="J282" s="339"/>
      <c r="K282" s="339"/>
      <c r="L282" s="339"/>
      <c r="M282" s="339"/>
      <c r="N282" s="339"/>
      <c r="O282" s="339"/>
      <c r="P282" s="339"/>
      <c r="Q282" s="339"/>
    </row>
    <row r="283" spans="1:17" ht="13.5" customHeight="1">
      <c r="A283" s="481" t="s">
        <v>1127</v>
      </c>
      <c r="B283" s="481" t="s">
        <v>710</v>
      </c>
      <c r="C283" s="481" t="s">
        <v>1285</v>
      </c>
      <c r="D283" s="481" t="s">
        <v>1481</v>
      </c>
      <c r="E283" s="481">
        <v>15788</v>
      </c>
      <c r="F283" s="339"/>
      <c r="G283" s="340">
        <f>IF(ISNUMBER(E283),E283/'Bulk DivVar Analysis'!$C$7,"")</f>
        <v>1.062521031024968</v>
      </c>
      <c r="H283" s="338" t="str">
        <f>IF(ISNUMBER(E283), IF(G283&gt;'Bulk DivVar Analysis'!$D$9,"Pass","Fail"),"")</f>
        <v>Pass</v>
      </c>
      <c r="I283" s="338" t="str">
        <f t="shared" si="6"/>
        <v>Alpha_8_H6</v>
      </c>
      <c r="J283" s="339"/>
      <c r="K283" s="339"/>
      <c r="L283" s="339"/>
      <c r="M283" s="339"/>
      <c r="N283" s="339"/>
      <c r="O283" s="339"/>
      <c r="P283" s="339"/>
      <c r="Q283" s="339"/>
    </row>
    <row r="284" spans="1:17" ht="13.5" customHeight="1">
      <c r="A284" s="481" t="s">
        <v>1127</v>
      </c>
      <c r="B284" s="481" t="s">
        <v>710</v>
      </c>
      <c r="C284" s="481" t="s">
        <v>1287</v>
      </c>
      <c r="D284" s="481" t="s">
        <v>1482</v>
      </c>
      <c r="E284" s="481">
        <v>14743</v>
      </c>
      <c r="F284" s="339"/>
      <c r="G284" s="340">
        <f>IF(ISNUMBER(E284),E284/'Bulk DivVar Analysis'!$C$7,"")</f>
        <v>0.9921932835318662</v>
      </c>
      <c r="H284" s="338" t="str">
        <f>IF(ISNUMBER(E284), IF(G284&gt;'Bulk DivVar Analysis'!$D$9,"Pass","Fail"),"")</f>
        <v>Pass</v>
      </c>
      <c r="I284" s="338" t="str">
        <f t="shared" si="6"/>
        <v>Alpha_8_H7</v>
      </c>
      <c r="J284" s="339"/>
      <c r="K284" s="339"/>
      <c r="L284" s="339"/>
      <c r="M284" s="339"/>
      <c r="N284" s="339"/>
      <c r="O284" s="339"/>
      <c r="P284" s="339"/>
      <c r="Q284" s="339"/>
    </row>
    <row r="285" spans="1:17" ht="13.5" customHeight="1">
      <c r="A285" s="481" t="s">
        <v>1127</v>
      </c>
      <c r="B285" s="481" t="s">
        <v>710</v>
      </c>
      <c r="C285" s="481" t="s">
        <v>1289</v>
      </c>
      <c r="D285" s="481" t="s">
        <v>1483</v>
      </c>
      <c r="E285" s="481">
        <v>17531</v>
      </c>
      <c r="F285" s="339"/>
      <c r="G285" s="340">
        <f>IF(ISNUMBER(E285),E285/'Bulk DivVar Analysis'!$C$7,"")</f>
        <v>1.179823675886668</v>
      </c>
      <c r="H285" s="338" t="str">
        <f>IF(ISNUMBER(E285), IF(G285&gt;'Bulk DivVar Analysis'!$D$9,"Pass","Fail"),"")</f>
        <v>Pass</v>
      </c>
      <c r="I285" s="338" t="str">
        <f t="shared" si="6"/>
        <v>Alpha_8_H8</v>
      </c>
      <c r="J285" s="339"/>
      <c r="K285" s="339"/>
      <c r="L285" s="339"/>
      <c r="M285" s="339"/>
      <c r="N285" s="339"/>
      <c r="O285" s="339"/>
      <c r="P285" s="339"/>
      <c r="Q285" s="339"/>
    </row>
    <row r="286" spans="1:17" ht="13.5" customHeight="1">
      <c r="A286" s="481" t="s">
        <v>1127</v>
      </c>
      <c r="B286" s="481" t="s">
        <v>710</v>
      </c>
      <c r="C286" s="481" t="s">
        <v>1291</v>
      </c>
      <c r="D286" s="481" t="s">
        <v>1484</v>
      </c>
      <c r="E286" s="481">
        <v>19460</v>
      </c>
      <c r="F286" s="339"/>
      <c r="G286" s="340">
        <f>IF(ISNUMBER(E286),E286/'Bulk DivVar Analysis'!$C$7,"")</f>
        <v>1.3096439868093412</v>
      </c>
      <c r="H286" s="338" t="str">
        <f>IF(ISNUMBER(E286), IF(G286&gt;'Bulk DivVar Analysis'!$D$9,"Pass","Fail"),"")</f>
        <v>Pass</v>
      </c>
      <c r="I286" s="338" t="str">
        <f t="shared" si="6"/>
        <v>Alpha_8_H9</v>
      </c>
      <c r="J286" s="339"/>
      <c r="K286" s="339"/>
      <c r="L286" s="339"/>
      <c r="M286" s="339"/>
      <c r="N286" s="339"/>
      <c r="O286" s="339"/>
      <c r="P286" s="339"/>
      <c r="Q286" s="339"/>
    </row>
    <row r="287" spans="1:17" ht="13.5" customHeight="1">
      <c r="A287" s="481" t="s">
        <v>1127</v>
      </c>
      <c r="B287" s="481" t="s">
        <v>710</v>
      </c>
      <c r="C287" s="481" t="s">
        <v>580</v>
      </c>
      <c r="D287" s="481" t="s">
        <v>1485</v>
      </c>
      <c r="E287" s="481">
        <v>16460</v>
      </c>
      <c r="F287" s="339"/>
      <c r="G287" s="340">
        <f>IF(ISNUMBER(E287),E287/'Bulk DivVar Analysis'!$C$7,"")</f>
        <v>1.1077461471162258</v>
      </c>
      <c r="H287" s="338" t="str">
        <f>IF(ISNUMBER(E287), IF(G287&gt;'Bulk DivVar Analysis'!$D$9,"Pass","Fail"),"")</f>
        <v>Pass</v>
      </c>
      <c r="I287" s="338" t="str">
        <f t="shared" si="6"/>
        <v>Alpha_8_H10</v>
      </c>
      <c r="J287" s="339"/>
      <c r="K287" s="339"/>
      <c r="L287" s="339"/>
      <c r="M287" s="339"/>
      <c r="N287" s="339"/>
      <c r="O287" s="339"/>
      <c r="P287" s="339"/>
      <c r="Q287" s="339"/>
    </row>
    <row r="288" spans="1:17" ht="13.5" customHeight="1">
      <c r="A288" s="481" t="s">
        <v>1127</v>
      </c>
      <c r="B288" s="481" t="s">
        <v>710</v>
      </c>
      <c r="C288" s="481" t="s">
        <v>581</v>
      </c>
      <c r="D288" s="481" t="s">
        <v>1486</v>
      </c>
      <c r="E288" s="481">
        <v>19170</v>
      </c>
      <c r="F288" s="339"/>
      <c r="G288" s="340">
        <f>IF(ISNUMBER(E288),E288/'Bulk DivVar Analysis'!$C$7,"")</f>
        <v>1.2901271956390066</v>
      </c>
      <c r="H288" s="338" t="str">
        <f>IF(ISNUMBER(E288), IF(G288&gt;'Bulk DivVar Analysis'!$D$9,"Pass","Fail"),"")</f>
        <v>Pass</v>
      </c>
      <c r="I288" s="338" t="str">
        <f t="shared" si="6"/>
        <v>Alpha_8_H11</v>
      </c>
      <c r="J288" s="339"/>
      <c r="K288" s="339"/>
      <c r="L288" s="339"/>
      <c r="M288" s="339"/>
      <c r="N288" s="339"/>
      <c r="O288" s="339"/>
      <c r="P288" s="339"/>
      <c r="Q288" s="339"/>
    </row>
    <row r="289" spans="1:17" ht="13.5" customHeight="1">
      <c r="A289" s="481" t="s">
        <v>1127</v>
      </c>
      <c r="B289" s="481" t="s">
        <v>710</v>
      </c>
      <c r="C289" s="481" t="s">
        <v>582</v>
      </c>
      <c r="D289" s="481" t="s">
        <v>1487</v>
      </c>
      <c r="E289" s="481">
        <v>14683</v>
      </c>
      <c r="F289" s="339"/>
      <c r="G289" s="340">
        <f>IF(ISNUMBER(E289),E289/'Bulk DivVar Analysis'!$C$7,"")</f>
        <v>0.98815532673800388</v>
      </c>
      <c r="H289" s="338" t="str">
        <f>IF(ISNUMBER(E289), IF(G289&gt;'Bulk DivVar Analysis'!$D$9,"Pass","Fail"),"")</f>
        <v>Pass</v>
      </c>
      <c r="I289" s="338" t="str">
        <f t="shared" si="6"/>
        <v>Alpha_8_H12</v>
      </c>
      <c r="J289" s="339"/>
      <c r="K289" s="339"/>
      <c r="L289" s="339"/>
      <c r="M289" s="339"/>
      <c r="N289" s="339"/>
      <c r="O289" s="339"/>
      <c r="P289" s="339"/>
      <c r="Q289" s="339"/>
    </row>
    <row r="290" spans="1:17" ht="13.5" customHeight="1">
      <c r="A290" s="481" t="s">
        <v>1127</v>
      </c>
      <c r="B290" s="481" t="s">
        <v>712</v>
      </c>
      <c r="C290" s="481" t="s">
        <v>1128</v>
      </c>
      <c r="D290" s="481" t="s">
        <v>1488</v>
      </c>
      <c r="E290" s="481">
        <v>25094</v>
      </c>
      <c r="F290" s="339"/>
      <c r="G290" s="340">
        <f>IF(ISNUMBER(E290),E290/'Bulk DivVar Analysis'!$C$7,"")</f>
        <v>1.6888081297530115</v>
      </c>
      <c r="H290" s="338" t="str">
        <f>IF(ISNUMBER(E290), IF(G290&gt;'Bulk DivVar Analysis'!$D$9,"Pass","Fail"),"")</f>
        <v>Pass</v>
      </c>
      <c r="I290" s="338" t="str">
        <f t="shared" si="6"/>
        <v>Alpha_9_A1</v>
      </c>
      <c r="J290" s="339"/>
      <c r="K290" s="339"/>
      <c r="L290" s="339"/>
      <c r="M290" s="339"/>
      <c r="N290" s="339"/>
      <c r="O290" s="339"/>
      <c r="P290" s="339"/>
      <c r="Q290" s="339"/>
    </row>
    <row r="291" spans="1:17" ht="13.5" customHeight="1">
      <c r="A291" s="481" t="s">
        <v>1127</v>
      </c>
      <c r="B291" s="481" t="s">
        <v>712</v>
      </c>
      <c r="C291" s="481" t="s">
        <v>1130</v>
      </c>
      <c r="D291" s="481" t="s">
        <v>1489</v>
      </c>
      <c r="E291" s="481">
        <v>16706</v>
      </c>
      <c r="F291" s="339"/>
      <c r="G291" s="340">
        <f>IF(ISNUMBER(E291),E291/'Bulk DivVar Analysis'!$C$7,"")</f>
        <v>1.1243017699710613</v>
      </c>
      <c r="H291" s="338" t="str">
        <f>IF(ISNUMBER(E291), IF(G291&gt;'Bulk DivVar Analysis'!$D$9,"Pass","Fail"),"")</f>
        <v>Pass</v>
      </c>
      <c r="I291" s="338" t="str">
        <f t="shared" si="6"/>
        <v>Alpha_9_A2</v>
      </c>
      <c r="J291" s="339"/>
      <c r="K291" s="339"/>
      <c r="L291" s="339"/>
      <c r="M291" s="339"/>
      <c r="N291" s="339"/>
      <c r="O291" s="339"/>
      <c r="P291" s="339"/>
      <c r="Q291" s="339"/>
    </row>
    <row r="292" spans="1:17" ht="13.5" customHeight="1">
      <c r="A292" s="481" t="s">
        <v>1127</v>
      </c>
      <c r="B292" s="481" t="s">
        <v>712</v>
      </c>
      <c r="C292" s="481" t="s">
        <v>1132</v>
      </c>
      <c r="D292" s="481" t="s">
        <v>1490</v>
      </c>
      <c r="E292" s="481">
        <v>20431</v>
      </c>
      <c r="F292" s="339"/>
      <c r="G292" s="340">
        <f>IF(ISNUMBER(E292),E292/'Bulk DivVar Analysis'!$C$7,"")</f>
        <v>1.3749915875900127</v>
      </c>
      <c r="H292" s="338" t="str">
        <f>IF(ISNUMBER(E292), IF(G292&gt;'Bulk DivVar Analysis'!$D$9,"Pass","Fail"),"")</f>
        <v>Pass</v>
      </c>
      <c r="I292" s="338" t="str">
        <f t="shared" si="6"/>
        <v>Alpha_9_A3</v>
      </c>
      <c r="J292" s="339"/>
      <c r="K292" s="339"/>
      <c r="L292" s="339"/>
      <c r="M292" s="339"/>
      <c r="N292" s="339"/>
      <c r="O292" s="339"/>
      <c r="P292" s="339"/>
      <c r="Q292" s="339"/>
    </row>
    <row r="293" spans="1:17" ht="13.5" customHeight="1">
      <c r="A293" s="481" t="s">
        <v>1127</v>
      </c>
      <c r="B293" s="481" t="s">
        <v>712</v>
      </c>
      <c r="C293" s="481" t="s">
        <v>1134</v>
      </c>
      <c r="D293" s="481" t="s">
        <v>1491</v>
      </c>
      <c r="E293" s="481">
        <v>22376</v>
      </c>
      <c r="F293" s="339"/>
      <c r="G293" s="340">
        <f>IF(ISNUMBER(E293),E293/'Bulk DivVar Analysis'!$C$7,"")</f>
        <v>1.5058886869910493</v>
      </c>
      <c r="H293" s="338" t="str">
        <f>IF(ISNUMBER(E293), IF(G293&gt;'Bulk DivVar Analysis'!$D$9,"Pass","Fail"),"")</f>
        <v>Pass</v>
      </c>
      <c r="I293" s="338" t="str">
        <f t="shared" si="6"/>
        <v>Alpha_9_A4</v>
      </c>
      <c r="J293" s="339"/>
      <c r="K293" s="339"/>
      <c r="L293" s="339"/>
      <c r="M293" s="339"/>
      <c r="N293" s="339"/>
      <c r="O293" s="339"/>
      <c r="P293" s="339"/>
      <c r="Q293" s="339"/>
    </row>
    <row r="294" spans="1:17" ht="13.5" customHeight="1">
      <c r="A294" s="481" t="s">
        <v>1127</v>
      </c>
      <c r="B294" s="481" t="s">
        <v>712</v>
      </c>
      <c r="C294" s="481" t="s">
        <v>1136</v>
      </c>
      <c r="D294" s="481" t="s">
        <v>1492</v>
      </c>
      <c r="E294" s="481">
        <v>21044</v>
      </c>
      <c r="F294" s="339"/>
      <c r="G294" s="340">
        <f>IF(ISNUMBER(E294),E294/'Bulk DivVar Analysis'!$C$7,"")</f>
        <v>1.4162460461673061</v>
      </c>
      <c r="H294" s="338" t="str">
        <f>IF(ISNUMBER(E294), IF(G294&gt;'Bulk DivVar Analysis'!$D$9,"Pass","Fail"),"")</f>
        <v>Pass</v>
      </c>
      <c r="I294" s="338" t="str">
        <f t="shared" si="6"/>
        <v>Alpha_9_A5</v>
      </c>
      <c r="J294" s="339"/>
      <c r="K294" s="339"/>
      <c r="L294" s="339"/>
      <c r="M294" s="339"/>
      <c r="N294" s="339"/>
      <c r="O294" s="339"/>
      <c r="P294" s="339"/>
      <c r="Q294" s="339"/>
    </row>
    <row r="295" spans="1:17" ht="13.5" customHeight="1">
      <c r="A295" s="481" t="s">
        <v>1127</v>
      </c>
      <c r="B295" s="481" t="s">
        <v>712</v>
      </c>
      <c r="C295" s="481" t="s">
        <v>1138</v>
      </c>
      <c r="D295" s="481" t="s">
        <v>1493</v>
      </c>
      <c r="E295" s="481">
        <v>18633</v>
      </c>
      <c r="F295" s="339"/>
      <c r="G295" s="340">
        <f>IF(ISNUMBER(E295),E295/'Bulk DivVar Analysis'!$C$7,"")</f>
        <v>1.253987482333939</v>
      </c>
      <c r="H295" s="338" t="str">
        <f>IF(ISNUMBER(E295), IF(G295&gt;'Bulk DivVar Analysis'!$D$9,"Pass","Fail"),"")</f>
        <v>Pass</v>
      </c>
      <c r="I295" s="338" t="str">
        <f t="shared" si="6"/>
        <v>Alpha_9_A6</v>
      </c>
      <c r="J295" s="339"/>
      <c r="K295" s="339"/>
      <c r="L295" s="339"/>
      <c r="M295" s="339"/>
      <c r="N295" s="339"/>
      <c r="O295" s="339"/>
      <c r="P295" s="339"/>
      <c r="Q295" s="339"/>
    </row>
    <row r="296" spans="1:17" ht="13.5" customHeight="1">
      <c r="A296" s="481" t="s">
        <v>1127</v>
      </c>
      <c r="B296" s="481" t="s">
        <v>712</v>
      </c>
      <c r="C296" s="481" t="s">
        <v>1140</v>
      </c>
      <c r="D296" s="481" t="s">
        <v>1494</v>
      </c>
      <c r="E296" s="481">
        <v>20800</v>
      </c>
      <c r="F296" s="339"/>
      <c r="G296" s="340">
        <f>IF(ISNUMBER(E296),E296/'Bulk DivVar Analysis'!$C$7,"")</f>
        <v>1.3998250218722659</v>
      </c>
      <c r="H296" s="338" t="str">
        <f>IF(ISNUMBER(E296), IF(G296&gt;'Bulk DivVar Analysis'!$D$9,"Pass","Fail"),"")</f>
        <v>Pass</v>
      </c>
      <c r="I296" s="338" t="str">
        <f t="shared" si="6"/>
        <v>Alpha_9_A7</v>
      </c>
      <c r="J296" s="339"/>
      <c r="K296" s="339"/>
      <c r="L296" s="339"/>
      <c r="M296" s="339"/>
      <c r="N296" s="339"/>
      <c r="O296" s="339"/>
      <c r="P296" s="339"/>
      <c r="Q296" s="339"/>
    </row>
    <row r="297" spans="1:17" ht="13.5" customHeight="1">
      <c r="A297" s="481" t="s">
        <v>1127</v>
      </c>
      <c r="B297" s="481" t="s">
        <v>712</v>
      </c>
      <c r="C297" s="481" t="s">
        <v>1142</v>
      </c>
      <c r="D297" s="481" t="s">
        <v>1495</v>
      </c>
      <c r="E297" s="481">
        <v>17470</v>
      </c>
      <c r="F297" s="339"/>
      <c r="G297" s="340">
        <f>IF(ISNUMBER(E297),E297/'Bulk DivVar Analysis'!$C$7,"")</f>
        <v>1.175718419812908</v>
      </c>
      <c r="H297" s="338" t="str">
        <f>IF(ISNUMBER(E297), IF(G297&gt;'Bulk DivVar Analysis'!$D$9,"Pass","Fail"),"")</f>
        <v>Pass</v>
      </c>
      <c r="I297" s="338" t="str">
        <f t="shared" si="6"/>
        <v>Alpha_9_A8</v>
      </c>
      <c r="J297" s="339"/>
      <c r="K297" s="339"/>
      <c r="L297" s="339"/>
      <c r="M297" s="339"/>
      <c r="N297" s="339"/>
      <c r="O297" s="339"/>
      <c r="P297" s="339"/>
      <c r="Q297" s="339"/>
    </row>
    <row r="298" spans="1:17" ht="13.5" customHeight="1">
      <c r="A298" s="481" t="s">
        <v>1127</v>
      </c>
      <c r="B298" s="481" t="s">
        <v>712</v>
      </c>
      <c r="C298" s="481" t="s">
        <v>1144</v>
      </c>
      <c r="D298" s="481" t="s">
        <v>1496</v>
      </c>
      <c r="E298" s="481">
        <v>21101</v>
      </c>
      <c r="F298" s="339"/>
      <c r="G298" s="340">
        <f>IF(ISNUMBER(E298),E298/'Bulk DivVar Analysis'!$C$7,"")</f>
        <v>1.4200821051214751</v>
      </c>
      <c r="H298" s="338" t="str">
        <f>IF(ISNUMBER(E298), IF(G298&gt;'Bulk DivVar Analysis'!$D$9,"Pass","Fail"),"")</f>
        <v>Pass</v>
      </c>
      <c r="I298" s="338" t="str">
        <f t="shared" si="6"/>
        <v>Alpha_9_A9</v>
      </c>
      <c r="J298" s="339"/>
      <c r="K298" s="339"/>
      <c r="L298" s="339"/>
      <c r="M298" s="339"/>
      <c r="N298" s="339"/>
      <c r="O298" s="339"/>
      <c r="P298" s="339"/>
      <c r="Q298" s="339"/>
    </row>
    <row r="299" spans="1:17" ht="13.5" customHeight="1">
      <c r="A299" s="481" t="s">
        <v>1127</v>
      </c>
      <c r="B299" s="481" t="s">
        <v>712</v>
      </c>
      <c r="C299" s="481" t="s">
        <v>496</v>
      </c>
      <c r="D299" s="481" t="s">
        <v>1497</v>
      </c>
      <c r="E299" s="481">
        <v>23285</v>
      </c>
      <c r="F299" s="339"/>
      <c r="G299" s="340">
        <f>IF(ISNUMBER(E299),E299/'Bulk DivVar Analysis'!$C$7,"")</f>
        <v>1.5670637324180632</v>
      </c>
      <c r="H299" s="338" t="str">
        <f>IF(ISNUMBER(E299), IF(G299&gt;'Bulk DivVar Analysis'!$D$9,"Pass","Fail"),"")</f>
        <v>Pass</v>
      </c>
      <c r="I299" s="338" t="str">
        <f t="shared" si="6"/>
        <v>Alpha_9_A10</v>
      </c>
      <c r="J299" s="339"/>
      <c r="K299" s="339"/>
      <c r="L299" s="339"/>
      <c r="M299" s="339"/>
      <c r="N299" s="339"/>
      <c r="O299" s="339"/>
      <c r="P299" s="339"/>
      <c r="Q299" s="339"/>
    </row>
    <row r="300" spans="1:17" ht="13.5" customHeight="1">
      <c r="A300" s="481" t="s">
        <v>1127</v>
      </c>
      <c r="B300" s="481" t="s">
        <v>712</v>
      </c>
      <c r="C300" s="481" t="s">
        <v>497</v>
      </c>
      <c r="D300" s="481" t="s">
        <v>1498</v>
      </c>
      <c r="E300" s="481">
        <v>19318</v>
      </c>
      <c r="F300" s="339"/>
      <c r="G300" s="340">
        <f>IF(ISNUMBER(E300),E300/'Bulk DivVar Analysis'!$C$7,"")</f>
        <v>1.300087489063867</v>
      </c>
      <c r="H300" s="338" t="str">
        <f>IF(ISNUMBER(E300), IF(G300&gt;'Bulk DivVar Analysis'!$D$9,"Pass","Fail"),"")</f>
        <v>Pass</v>
      </c>
      <c r="I300" s="338" t="str">
        <f t="shared" si="6"/>
        <v>Alpha_9_A11</v>
      </c>
      <c r="J300" s="339"/>
      <c r="K300" s="339"/>
      <c r="L300" s="339"/>
      <c r="M300" s="339"/>
      <c r="N300" s="339"/>
      <c r="O300" s="339"/>
      <c r="P300" s="339"/>
      <c r="Q300" s="339"/>
    </row>
    <row r="301" spans="1:17" ht="13.5" customHeight="1">
      <c r="A301" s="481" t="s">
        <v>1127</v>
      </c>
      <c r="B301" s="481" t="s">
        <v>712</v>
      </c>
      <c r="C301" s="481" t="s">
        <v>498</v>
      </c>
      <c r="D301" s="481" t="s">
        <v>1499</v>
      </c>
      <c r="E301" s="481">
        <v>22419</v>
      </c>
      <c r="F301" s="339"/>
      <c r="G301" s="340">
        <f>IF(ISNUMBER(E301),E301/'Bulk DivVar Analysis'!$C$7,"")</f>
        <v>1.5087825560266506</v>
      </c>
      <c r="H301" s="338" t="str">
        <f>IF(ISNUMBER(E301), IF(G301&gt;'Bulk DivVar Analysis'!$D$9,"Pass","Fail"),"")</f>
        <v>Pass</v>
      </c>
      <c r="I301" s="338" t="str">
        <f t="shared" si="6"/>
        <v>Alpha_9_A12</v>
      </c>
      <c r="J301" s="339"/>
      <c r="K301" s="339"/>
      <c r="L301" s="339"/>
      <c r="M301" s="339"/>
      <c r="N301" s="339"/>
      <c r="O301" s="339"/>
      <c r="P301" s="339"/>
      <c r="Q301" s="339"/>
    </row>
    <row r="302" spans="1:17" ht="13.5" customHeight="1">
      <c r="A302" s="481" t="s">
        <v>1127</v>
      </c>
      <c r="B302" s="481" t="s">
        <v>712</v>
      </c>
      <c r="C302" s="481" t="s">
        <v>1149</v>
      </c>
      <c r="D302" s="481" t="s">
        <v>1500</v>
      </c>
      <c r="E302" s="481">
        <v>20259</v>
      </c>
      <c r="F302" s="339"/>
      <c r="G302" s="340">
        <f>IF(ISNUMBER(E302),E302/'Bulk DivVar Analysis'!$C$7,"")</f>
        <v>1.3634161114476075</v>
      </c>
      <c r="H302" s="338" t="str">
        <f>IF(ISNUMBER(E302), IF(G302&gt;'Bulk DivVar Analysis'!$D$9,"Pass","Fail"),"")</f>
        <v>Pass</v>
      </c>
      <c r="I302" s="338" t="str">
        <f t="shared" si="6"/>
        <v>Alpha_9_B1</v>
      </c>
      <c r="J302" s="339"/>
      <c r="K302" s="339"/>
      <c r="L302" s="339"/>
      <c r="M302" s="339"/>
      <c r="N302" s="339"/>
      <c r="O302" s="339"/>
      <c r="P302" s="339"/>
      <c r="Q302" s="339"/>
    </row>
    <row r="303" spans="1:17" ht="13.5" customHeight="1">
      <c r="A303" s="481" t="s">
        <v>1127</v>
      </c>
      <c r="B303" s="481" t="s">
        <v>712</v>
      </c>
      <c r="C303" s="481" t="s">
        <v>1151</v>
      </c>
      <c r="D303" s="481" t="s">
        <v>1501</v>
      </c>
      <c r="E303" s="481">
        <v>16326</v>
      </c>
      <c r="F303" s="339"/>
      <c r="G303" s="340">
        <f>IF(ISNUMBER(E303),E303/'Bulk DivVar Analysis'!$C$7,"")</f>
        <v>1.0987280436099334</v>
      </c>
      <c r="H303" s="338" t="str">
        <f>IF(ISNUMBER(E303), IF(G303&gt;'Bulk DivVar Analysis'!$D$9,"Pass","Fail"),"")</f>
        <v>Pass</v>
      </c>
      <c r="I303" s="338" t="str">
        <f t="shared" si="6"/>
        <v>Alpha_9_B2</v>
      </c>
      <c r="J303" s="339"/>
      <c r="K303" s="339"/>
      <c r="L303" s="339"/>
      <c r="M303" s="339"/>
      <c r="N303" s="339"/>
      <c r="O303" s="339"/>
      <c r="P303" s="339"/>
      <c r="Q303" s="339"/>
    </row>
    <row r="304" spans="1:17" ht="13.5" customHeight="1">
      <c r="A304" s="481" t="s">
        <v>1127</v>
      </c>
      <c r="B304" s="481" t="s">
        <v>712</v>
      </c>
      <c r="C304" s="481" t="s">
        <v>1153</v>
      </c>
      <c r="D304" s="481" t="s">
        <v>1502</v>
      </c>
      <c r="E304" s="481">
        <v>15198</v>
      </c>
      <c r="F304" s="339"/>
      <c r="G304" s="340">
        <f>IF(ISNUMBER(E304),E304/'Bulk DivVar Analysis'!$C$7,"")</f>
        <v>1.022814455885322</v>
      </c>
      <c r="H304" s="338" t="str">
        <f>IF(ISNUMBER(E304), IF(G304&gt;'Bulk DivVar Analysis'!$D$9,"Pass","Fail"),"")</f>
        <v>Pass</v>
      </c>
      <c r="I304" s="338" t="str">
        <f t="shared" si="6"/>
        <v>Alpha_9_B3</v>
      </c>
      <c r="J304" s="339"/>
      <c r="K304" s="339"/>
      <c r="L304" s="339"/>
      <c r="M304" s="339"/>
      <c r="N304" s="339"/>
      <c r="O304" s="339"/>
      <c r="P304" s="339"/>
      <c r="Q304" s="339"/>
    </row>
    <row r="305" spans="1:17" ht="13.5" customHeight="1">
      <c r="A305" s="481" t="s">
        <v>1127</v>
      </c>
      <c r="B305" s="481" t="s">
        <v>712</v>
      </c>
      <c r="C305" s="481" t="s">
        <v>1155</v>
      </c>
      <c r="D305" s="481" t="s">
        <v>1503</v>
      </c>
      <c r="E305" s="481">
        <v>20368</v>
      </c>
      <c r="F305" s="339"/>
      <c r="G305" s="340">
        <f>IF(ISNUMBER(E305),E305/'Bulk DivVar Analysis'!$C$7,"")</f>
        <v>1.3707517329564574</v>
      </c>
      <c r="H305" s="338" t="str">
        <f>IF(ISNUMBER(E305), IF(G305&gt;'Bulk DivVar Analysis'!$D$9,"Pass","Fail"),"")</f>
        <v>Pass</v>
      </c>
      <c r="I305" s="338" t="str">
        <f t="shared" si="6"/>
        <v>Alpha_9_B4</v>
      </c>
      <c r="J305" s="339"/>
      <c r="K305" s="339"/>
      <c r="L305" s="339"/>
      <c r="M305" s="339"/>
      <c r="N305" s="339"/>
      <c r="O305" s="339"/>
      <c r="P305" s="339"/>
      <c r="Q305" s="339"/>
    </row>
    <row r="306" spans="1:17" ht="13.5" customHeight="1">
      <c r="A306" s="481" t="s">
        <v>1127</v>
      </c>
      <c r="B306" s="481" t="s">
        <v>712</v>
      </c>
      <c r="C306" s="481" t="s">
        <v>1157</v>
      </c>
      <c r="D306" s="481" t="s">
        <v>1504</v>
      </c>
      <c r="E306" s="481">
        <v>24065</v>
      </c>
      <c r="F306" s="339"/>
      <c r="G306" s="340">
        <f>IF(ISNUMBER(E306),E306/'Bulk DivVar Analysis'!$C$7,"")</f>
        <v>1.6195571707382732</v>
      </c>
      <c r="H306" s="338" t="str">
        <f>IF(ISNUMBER(E306), IF(G306&gt;'Bulk DivVar Analysis'!$D$9,"Pass","Fail"),"")</f>
        <v>Pass</v>
      </c>
      <c r="I306" s="338" t="str">
        <f t="shared" si="6"/>
        <v>Alpha_9_B5</v>
      </c>
      <c r="J306" s="339"/>
      <c r="K306" s="339"/>
      <c r="L306" s="339"/>
      <c r="M306" s="339"/>
      <c r="N306" s="339"/>
      <c r="O306" s="339"/>
      <c r="P306" s="339"/>
      <c r="Q306" s="339"/>
    </row>
    <row r="307" spans="1:17" ht="13.5" customHeight="1">
      <c r="A307" s="481" t="s">
        <v>1127</v>
      </c>
      <c r="B307" s="481" t="s">
        <v>712</v>
      </c>
      <c r="C307" s="481" t="s">
        <v>1159</v>
      </c>
      <c r="D307" s="481" t="s">
        <v>1505</v>
      </c>
      <c r="E307" s="481">
        <v>19981</v>
      </c>
      <c r="F307" s="339"/>
      <c r="G307" s="340">
        <f>IF(ISNUMBER(E307),E307/'Bulk DivVar Analysis'!$C$7,"")</f>
        <v>1.3447069116360455</v>
      </c>
      <c r="H307" s="338" t="str">
        <f>IF(ISNUMBER(E307), IF(G307&gt;'Bulk DivVar Analysis'!$D$9,"Pass","Fail"),"")</f>
        <v>Pass</v>
      </c>
      <c r="I307" s="338" t="str">
        <f t="shared" si="6"/>
        <v>Alpha_9_B6</v>
      </c>
      <c r="J307" s="339"/>
      <c r="K307" s="339"/>
      <c r="L307" s="339"/>
      <c r="M307" s="339"/>
      <c r="N307" s="339"/>
      <c r="O307" s="339"/>
      <c r="P307" s="339"/>
      <c r="Q307" s="339"/>
    </row>
    <row r="308" spans="1:17" ht="13.5" customHeight="1">
      <c r="A308" s="481" t="s">
        <v>1127</v>
      </c>
      <c r="B308" s="481" t="s">
        <v>712</v>
      </c>
      <c r="C308" s="481" t="s">
        <v>1161</v>
      </c>
      <c r="D308" s="481" t="s">
        <v>1506</v>
      </c>
      <c r="E308" s="481">
        <v>17630</v>
      </c>
      <c r="F308" s="339"/>
      <c r="G308" s="340">
        <f>IF(ISNUMBER(E308),E308/'Bulk DivVar Analysis'!$C$7,"")</f>
        <v>1.1864863045965408</v>
      </c>
      <c r="H308" s="338" t="str">
        <f>IF(ISNUMBER(E308), IF(G308&gt;'Bulk DivVar Analysis'!$D$9,"Pass","Fail"),"")</f>
        <v>Pass</v>
      </c>
      <c r="I308" s="338" t="str">
        <f t="shared" si="6"/>
        <v>Alpha_9_B7</v>
      </c>
      <c r="J308" s="339"/>
      <c r="K308" s="339"/>
      <c r="L308" s="339"/>
      <c r="M308" s="339"/>
      <c r="N308" s="339"/>
      <c r="O308" s="339"/>
      <c r="P308" s="339"/>
      <c r="Q308" s="339"/>
    </row>
    <row r="309" spans="1:17" ht="13.5" customHeight="1">
      <c r="A309" s="481" t="s">
        <v>1127</v>
      </c>
      <c r="B309" s="481" t="s">
        <v>712</v>
      </c>
      <c r="C309" s="481" t="s">
        <v>1163</v>
      </c>
      <c r="D309" s="481" t="s">
        <v>1507</v>
      </c>
      <c r="E309" s="481">
        <v>12334</v>
      </c>
      <c r="F309" s="339"/>
      <c r="G309" s="340">
        <f>IF(ISNUMBER(E309),E309/'Bulk DivVar Analysis'!$C$7,"")</f>
        <v>0.83006931825829466</v>
      </c>
      <c r="H309" s="338" t="str">
        <f>IF(ISNUMBER(E309), IF(G309&gt;'Bulk DivVar Analysis'!$D$9,"Pass","Fail"),"")</f>
        <v>Pass</v>
      </c>
      <c r="I309" s="338" t="str">
        <f t="shared" si="6"/>
        <v>Alpha_9_B8</v>
      </c>
      <c r="J309" s="339"/>
      <c r="K309" s="339"/>
      <c r="L309" s="339"/>
      <c r="M309" s="339"/>
      <c r="N309" s="339"/>
      <c r="O309" s="339"/>
      <c r="P309" s="339"/>
      <c r="Q309" s="339"/>
    </row>
    <row r="310" spans="1:17" ht="13.5" customHeight="1">
      <c r="A310" s="481" t="s">
        <v>1127</v>
      </c>
      <c r="B310" s="481" t="s">
        <v>712</v>
      </c>
      <c r="C310" s="481" t="s">
        <v>1165</v>
      </c>
      <c r="D310" s="481" t="s">
        <v>1508</v>
      </c>
      <c r="E310" s="481">
        <v>16352</v>
      </c>
      <c r="F310" s="339"/>
      <c r="G310" s="340">
        <f>IF(ISNUMBER(E310),E310/'Bulk DivVar Analysis'!$C$7,"")</f>
        <v>1.1004778248872737</v>
      </c>
      <c r="H310" s="338" t="str">
        <f>IF(ISNUMBER(E310), IF(G310&gt;'Bulk DivVar Analysis'!$D$9,"Pass","Fail"),"")</f>
        <v>Pass</v>
      </c>
      <c r="I310" s="338" t="str">
        <f t="shared" si="6"/>
        <v>Alpha_9_B9</v>
      </c>
      <c r="J310" s="339"/>
      <c r="K310" s="339"/>
      <c r="L310" s="339"/>
      <c r="M310" s="339"/>
      <c r="N310" s="339"/>
      <c r="O310" s="339"/>
      <c r="P310" s="339"/>
      <c r="Q310" s="339"/>
    </row>
    <row r="311" spans="1:17" ht="13.5" customHeight="1">
      <c r="A311" s="481" t="s">
        <v>1127</v>
      </c>
      <c r="B311" s="481" t="s">
        <v>712</v>
      </c>
      <c r="C311" s="481" t="s">
        <v>508</v>
      </c>
      <c r="D311" s="481" t="s">
        <v>1509</v>
      </c>
      <c r="E311" s="481">
        <v>25131</v>
      </c>
      <c r="F311" s="339"/>
      <c r="G311" s="340">
        <f>IF(ISNUMBER(E311),E311/'Bulk DivVar Analysis'!$C$7,"")</f>
        <v>1.6912982031092267</v>
      </c>
      <c r="H311" s="338" t="str">
        <f>IF(ISNUMBER(E311), IF(G311&gt;'Bulk DivVar Analysis'!$D$9,"Pass","Fail"),"")</f>
        <v>Pass</v>
      </c>
      <c r="I311" s="338" t="str">
        <f t="shared" si="6"/>
        <v>Alpha_9_B10</v>
      </c>
      <c r="J311" s="339"/>
      <c r="K311" s="339"/>
      <c r="L311" s="339"/>
      <c r="M311" s="339"/>
      <c r="N311" s="339"/>
      <c r="O311" s="339"/>
      <c r="P311" s="339"/>
      <c r="Q311" s="339"/>
    </row>
    <row r="312" spans="1:17" ht="13.5" customHeight="1">
      <c r="A312" s="481" t="s">
        <v>1127</v>
      </c>
      <c r="B312" s="481" t="s">
        <v>712</v>
      </c>
      <c r="C312" s="481" t="s">
        <v>509</v>
      </c>
      <c r="D312" s="481" t="s">
        <v>1510</v>
      </c>
      <c r="E312" s="481">
        <v>19843</v>
      </c>
      <c r="F312" s="339"/>
      <c r="G312" s="340">
        <f>IF(ISNUMBER(E312),E312/'Bulk DivVar Analysis'!$C$7,"")</f>
        <v>1.3354196110101622</v>
      </c>
      <c r="H312" s="338" t="str">
        <f>IF(ISNUMBER(E312), IF(G312&gt;'Bulk DivVar Analysis'!$D$9,"Pass","Fail"),"")</f>
        <v>Pass</v>
      </c>
      <c r="I312" s="338" t="str">
        <f t="shared" si="6"/>
        <v>Alpha_9_B11</v>
      </c>
      <c r="J312" s="339"/>
      <c r="K312" s="339"/>
      <c r="L312" s="339"/>
      <c r="M312" s="339"/>
      <c r="N312" s="339"/>
      <c r="O312" s="339"/>
      <c r="P312" s="339"/>
      <c r="Q312" s="339"/>
    </row>
    <row r="313" spans="1:17" ht="13.5" customHeight="1">
      <c r="A313" s="481" t="s">
        <v>1127</v>
      </c>
      <c r="B313" s="481" t="s">
        <v>712</v>
      </c>
      <c r="C313" s="481" t="s">
        <v>510</v>
      </c>
      <c r="D313" s="481" t="s">
        <v>1511</v>
      </c>
      <c r="E313" s="481">
        <v>19235</v>
      </c>
      <c r="F313" s="339"/>
      <c r="G313" s="340">
        <f>IF(ISNUMBER(E313),E313/'Bulk DivVar Analysis'!$C$7,"")</f>
        <v>1.2945016488323575</v>
      </c>
      <c r="H313" s="338" t="str">
        <f>IF(ISNUMBER(E313), IF(G313&gt;'Bulk DivVar Analysis'!$D$9,"Pass","Fail"),"")</f>
        <v>Pass</v>
      </c>
      <c r="I313" s="338" t="str">
        <f t="shared" si="6"/>
        <v>Alpha_9_B12</v>
      </c>
      <c r="J313" s="339"/>
      <c r="K313" s="339"/>
      <c r="L313" s="339"/>
      <c r="M313" s="339"/>
      <c r="N313" s="339"/>
      <c r="O313" s="339"/>
      <c r="P313" s="339"/>
      <c r="Q313" s="339"/>
    </row>
    <row r="314" spans="1:17" ht="13.5" customHeight="1">
      <c r="A314" s="481" t="s">
        <v>1127</v>
      </c>
      <c r="B314" s="481" t="s">
        <v>712</v>
      </c>
      <c r="C314" s="481" t="s">
        <v>1170</v>
      </c>
      <c r="D314" s="481" t="s">
        <v>1512</v>
      </c>
      <c r="E314" s="481">
        <v>20200</v>
      </c>
      <c r="F314" s="339"/>
      <c r="G314" s="340">
        <f>IF(ISNUMBER(E314),E314/'Bulk DivVar Analysis'!$C$7,"")</f>
        <v>1.3594454539336429</v>
      </c>
      <c r="H314" s="338" t="str">
        <f>IF(ISNUMBER(E314), IF(G314&gt;'Bulk DivVar Analysis'!$D$9,"Pass","Fail"),"")</f>
        <v>Pass</v>
      </c>
      <c r="I314" s="338" t="str">
        <f t="shared" si="6"/>
        <v>Alpha_9_C1</v>
      </c>
      <c r="J314" s="339"/>
      <c r="K314" s="339"/>
      <c r="L314" s="339"/>
      <c r="M314" s="339"/>
      <c r="N314" s="339"/>
      <c r="O314" s="339"/>
      <c r="P314" s="339"/>
      <c r="Q314" s="339"/>
    </row>
    <row r="315" spans="1:17" ht="13.5" customHeight="1">
      <c r="A315" s="481" t="s">
        <v>1127</v>
      </c>
      <c r="B315" s="481" t="s">
        <v>712</v>
      </c>
      <c r="C315" s="481" t="s">
        <v>1172</v>
      </c>
      <c r="D315" s="481" t="s">
        <v>1513</v>
      </c>
      <c r="E315" s="481">
        <v>21291</v>
      </c>
      <c r="F315" s="339"/>
      <c r="G315" s="340">
        <f>IF(ISNUMBER(E315),E315/'Bulk DivVar Analysis'!$C$7,"")</f>
        <v>1.4328689683020392</v>
      </c>
      <c r="H315" s="338" t="str">
        <f>IF(ISNUMBER(E315), IF(G315&gt;'Bulk DivVar Analysis'!$D$9,"Pass","Fail"),"")</f>
        <v>Pass</v>
      </c>
      <c r="I315" s="338" t="str">
        <f t="shared" si="6"/>
        <v>Alpha_9_C2</v>
      </c>
      <c r="J315" s="339"/>
      <c r="K315" s="339"/>
      <c r="L315" s="339"/>
      <c r="M315" s="339"/>
      <c r="N315" s="339"/>
      <c r="O315" s="339"/>
      <c r="P315" s="339"/>
      <c r="Q315" s="339"/>
    </row>
    <row r="316" spans="1:17" ht="13.5" customHeight="1">
      <c r="A316" s="481" t="s">
        <v>1127</v>
      </c>
      <c r="B316" s="481" t="s">
        <v>712</v>
      </c>
      <c r="C316" s="481" t="s">
        <v>1174</v>
      </c>
      <c r="D316" s="481" t="s">
        <v>1514</v>
      </c>
      <c r="E316" s="481">
        <v>19148</v>
      </c>
      <c r="F316" s="339"/>
      <c r="G316" s="340">
        <f>IF(ISNUMBER(E316),E316/'Bulk DivVar Analysis'!$C$7,"")</f>
        <v>1.2886466114812571</v>
      </c>
      <c r="H316" s="338" t="str">
        <f>IF(ISNUMBER(E316), IF(G316&gt;'Bulk DivVar Analysis'!$D$9,"Pass","Fail"),"")</f>
        <v>Pass</v>
      </c>
      <c r="I316" s="338" t="str">
        <f t="shared" si="6"/>
        <v>Alpha_9_C3</v>
      </c>
      <c r="J316" s="339"/>
      <c r="K316" s="339"/>
      <c r="L316" s="339"/>
      <c r="M316" s="339"/>
      <c r="N316" s="339"/>
      <c r="O316" s="339"/>
      <c r="P316" s="339"/>
      <c r="Q316" s="339"/>
    </row>
    <row r="317" spans="1:17" ht="13.5" customHeight="1">
      <c r="A317" s="481" t="s">
        <v>1127</v>
      </c>
      <c r="B317" s="481" t="s">
        <v>712</v>
      </c>
      <c r="C317" s="481" t="s">
        <v>1176</v>
      </c>
      <c r="D317" s="481" t="s">
        <v>1515</v>
      </c>
      <c r="E317" s="481">
        <v>18102</v>
      </c>
      <c r="F317" s="339"/>
      <c r="G317" s="340">
        <f>IF(ISNUMBER(E317),E317/'Bulk DivVar Analysis'!$C$7,"")</f>
        <v>1.2182515647082577</v>
      </c>
      <c r="H317" s="338" t="str">
        <f>IF(ISNUMBER(E317), IF(G317&gt;'Bulk DivVar Analysis'!$D$9,"Pass","Fail"),"")</f>
        <v>Pass</v>
      </c>
      <c r="I317" s="338" t="str">
        <f t="shared" si="6"/>
        <v>Alpha_9_C4</v>
      </c>
      <c r="J317" s="339"/>
      <c r="K317" s="339"/>
      <c r="L317" s="339"/>
      <c r="M317" s="339"/>
      <c r="N317" s="339"/>
      <c r="O317" s="339"/>
      <c r="P317" s="339"/>
      <c r="Q317" s="339"/>
    </row>
    <row r="318" spans="1:17" ht="13.5" customHeight="1">
      <c r="A318" s="481" t="s">
        <v>1127</v>
      </c>
      <c r="B318" s="481" t="s">
        <v>712</v>
      </c>
      <c r="C318" s="481" t="s">
        <v>1178</v>
      </c>
      <c r="D318" s="481" t="s">
        <v>1516</v>
      </c>
      <c r="E318" s="481">
        <v>22828</v>
      </c>
      <c r="F318" s="339"/>
      <c r="G318" s="340">
        <f>IF(ISNUMBER(E318),E318/'Bulk DivVar Analysis'!$C$7,"")</f>
        <v>1.5363079615048119</v>
      </c>
      <c r="H318" s="338" t="str">
        <f>IF(ISNUMBER(E318), IF(G318&gt;'Bulk DivVar Analysis'!$D$9,"Pass","Fail"),"")</f>
        <v>Pass</v>
      </c>
      <c r="I318" s="338" t="str">
        <f t="shared" si="6"/>
        <v>Alpha_9_C5</v>
      </c>
      <c r="J318" s="339"/>
      <c r="K318" s="339"/>
      <c r="L318" s="339"/>
      <c r="M318" s="339"/>
      <c r="N318" s="339"/>
      <c r="O318" s="339"/>
      <c r="P318" s="339"/>
      <c r="Q318" s="339"/>
    </row>
    <row r="319" spans="1:17" ht="13.5" customHeight="1">
      <c r="A319" s="481" t="s">
        <v>1127</v>
      </c>
      <c r="B319" s="481" t="s">
        <v>712</v>
      </c>
      <c r="C319" s="481" t="s">
        <v>1180</v>
      </c>
      <c r="D319" s="481" t="s">
        <v>1517</v>
      </c>
      <c r="E319" s="481">
        <v>19790</v>
      </c>
      <c r="F319" s="339"/>
      <c r="G319" s="340">
        <f>IF(ISNUMBER(E319),E319/'Bulk DivVar Analysis'!$C$7,"")</f>
        <v>1.3318527491755838</v>
      </c>
      <c r="H319" s="338" t="str">
        <f>IF(ISNUMBER(E319), IF(G319&gt;'Bulk DivVar Analysis'!$D$9,"Pass","Fail"),"")</f>
        <v>Pass</v>
      </c>
      <c r="I319" s="338" t="str">
        <f t="shared" si="6"/>
        <v>Alpha_9_C6</v>
      </c>
      <c r="J319" s="339"/>
      <c r="K319" s="339"/>
      <c r="L319" s="339"/>
      <c r="M319" s="339"/>
      <c r="N319" s="339"/>
      <c r="O319" s="339"/>
      <c r="P319" s="339"/>
      <c r="Q319" s="339"/>
    </row>
    <row r="320" spans="1:17" ht="13.5" customHeight="1">
      <c r="A320" s="481" t="s">
        <v>1127</v>
      </c>
      <c r="B320" s="481" t="s">
        <v>712</v>
      </c>
      <c r="C320" s="481" t="s">
        <v>1182</v>
      </c>
      <c r="D320" s="481" t="s">
        <v>1518</v>
      </c>
      <c r="E320" s="481">
        <v>18393</v>
      </c>
      <c r="F320" s="339"/>
      <c r="G320" s="340">
        <f>IF(ISNUMBER(E320),E320/'Bulk DivVar Analysis'!$C$7,"")</f>
        <v>1.2378356551584897</v>
      </c>
      <c r="H320" s="338" t="str">
        <f>IF(ISNUMBER(E320), IF(G320&gt;'Bulk DivVar Analysis'!$D$9,"Pass","Fail"),"")</f>
        <v>Pass</v>
      </c>
      <c r="I320" s="338" t="str">
        <f t="shared" si="6"/>
        <v>Alpha_9_C7</v>
      </c>
      <c r="J320" s="339"/>
      <c r="K320" s="339"/>
      <c r="L320" s="339"/>
      <c r="M320" s="339"/>
      <c r="N320" s="339"/>
      <c r="O320" s="339"/>
      <c r="P320" s="339"/>
      <c r="Q320" s="339"/>
    </row>
    <row r="321" spans="1:17" ht="13.5" customHeight="1">
      <c r="A321" s="481" t="s">
        <v>1127</v>
      </c>
      <c r="B321" s="481" t="s">
        <v>712</v>
      </c>
      <c r="C321" s="481" t="s">
        <v>1184</v>
      </c>
      <c r="D321" s="481" t="s">
        <v>1519</v>
      </c>
      <c r="E321" s="481">
        <v>16415</v>
      </c>
      <c r="F321" s="339"/>
      <c r="G321" s="340">
        <f>IF(ISNUMBER(E321),E321/'Bulk DivVar Analysis'!$C$7,"")</f>
        <v>1.1047176795208291</v>
      </c>
      <c r="H321" s="338" t="str">
        <f>IF(ISNUMBER(E321), IF(G321&gt;'Bulk DivVar Analysis'!$D$9,"Pass","Fail"),"")</f>
        <v>Pass</v>
      </c>
      <c r="I321" s="338" t="str">
        <f t="shared" si="6"/>
        <v>Alpha_9_C8</v>
      </c>
      <c r="J321" s="339"/>
      <c r="K321" s="339"/>
      <c r="L321" s="339"/>
      <c r="M321" s="339"/>
      <c r="N321" s="339"/>
      <c r="O321" s="339"/>
      <c r="P321" s="339"/>
      <c r="Q321" s="339"/>
    </row>
    <row r="322" spans="1:17" ht="13.5" customHeight="1">
      <c r="A322" s="481" t="s">
        <v>1127</v>
      </c>
      <c r="B322" s="481" t="s">
        <v>712</v>
      </c>
      <c r="C322" s="481" t="s">
        <v>1186</v>
      </c>
      <c r="D322" s="481" t="s">
        <v>1520</v>
      </c>
      <c r="E322" s="481">
        <v>23484</v>
      </c>
      <c r="F322" s="339"/>
      <c r="G322" s="340">
        <f>IF(ISNUMBER(E322),E322/'Bulk DivVar Analysis'!$C$7,"")</f>
        <v>1.5804562891177065</v>
      </c>
      <c r="H322" s="338" t="str">
        <f>IF(ISNUMBER(E322), IF(G322&gt;'Bulk DivVar Analysis'!$D$9,"Pass","Fail"),"")</f>
        <v>Pass</v>
      </c>
      <c r="I322" s="338" t="str">
        <f t="shared" si="6"/>
        <v>Alpha_9_C9</v>
      </c>
      <c r="J322" s="339"/>
      <c r="K322" s="339"/>
      <c r="L322" s="339"/>
      <c r="M322" s="339"/>
      <c r="N322" s="339"/>
      <c r="O322" s="339"/>
      <c r="P322" s="339"/>
      <c r="Q322" s="339"/>
    </row>
    <row r="323" spans="1:17" ht="13.5" customHeight="1">
      <c r="A323" s="481" t="s">
        <v>1127</v>
      </c>
      <c r="B323" s="481" t="s">
        <v>712</v>
      </c>
      <c r="C323" s="481" t="s">
        <v>520</v>
      </c>
      <c r="D323" s="481" t="s">
        <v>1521</v>
      </c>
      <c r="E323" s="481">
        <v>18244</v>
      </c>
      <c r="F323" s="339"/>
      <c r="G323" s="340">
        <f>IF(ISNUMBER(E323),E323/'Bulk DivVar Analysis'!$C$7,"")</f>
        <v>1.2278080624537318</v>
      </c>
      <c r="H323" s="338" t="str">
        <f>IF(ISNUMBER(E323), IF(G323&gt;'Bulk DivVar Analysis'!$D$9,"Pass","Fail"),"")</f>
        <v>Pass</v>
      </c>
      <c r="I323" s="338" t="str">
        <f t="shared" ref="I323:I386" si="7">_xlfn.TEXTJOIN("_",TRUE,B323,C323)</f>
        <v>Alpha_9_C10</v>
      </c>
      <c r="J323" s="339"/>
      <c r="K323" s="339"/>
      <c r="L323" s="339"/>
      <c r="M323" s="339"/>
      <c r="N323" s="339"/>
      <c r="O323" s="339"/>
      <c r="P323" s="339"/>
      <c r="Q323" s="339"/>
    </row>
    <row r="324" spans="1:17" ht="13.5" customHeight="1">
      <c r="A324" s="481" t="s">
        <v>1127</v>
      </c>
      <c r="B324" s="481" t="s">
        <v>712</v>
      </c>
      <c r="C324" s="481" t="s">
        <v>521</v>
      </c>
      <c r="D324" s="481" t="s">
        <v>1522</v>
      </c>
      <c r="E324" s="481">
        <v>14144</v>
      </c>
      <c r="F324" s="339"/>
      <c r="G324" s="340">
        <f>IF(ISNUMBER(E324),E324/'Bulk DivVar Analysis'!$C$7,"")</f>
        <v>0.95188101487314081</v>
      </c>
      <c r="H324" s="338" t="str">
        <f>IF(ISNUMBER(E324), IF(G324&gt;'Bulk DivVar Analysis'!$D$9,"Pass","Fail"),"")</f>
        <v>Pass</v>
      </c>
      <c r="I324" s="338" t="str">
        <f t="shared" si="7"/>
        <v>Alpha_9_C11</v>
      </c>
      <c r="J324" s="339"/>
      <c r="K324" s="339"/>
      <c r="L324" s="339"/>
      <c r="M324" s="339"/>
      <c r="N324" s="339"/>
      <c r="O324" s="339"/>
      <c r="P324" s="339"/>
      <c r="Q324" s="339"/>
    </row>
    <row r="325" spans="1:17" ht="13.5" customHeight="1">
      <c r="A325" s="481" t="s">
        <v>1127</v>
      </c>
      <c r="B325" s="481" t="s">
        <v>712</v>
      </c>
      <c r="C325" s="481" t="s">
        <v>522</v>
      </c>
      <c r="D325" s="481" t="s">
        <v>1523</v>
      </c>
      <c r="E325" s="481">
        <v>14396</v>
      </c>
      <c r="F325" s="339"/>
      <c r="G325" s="340">
        <f>IF(ISNUMBER(E325),E325/'Bulk DivVar Analysis'!$C$7,"")</f>
        <v>0.96884043340736259</v>
      </c>
      <c r="H325" s="338" t="str">
        <f>IF(ISNUMBER(E325), IF(G325&gt;'Bulk DivVar Analysis'!$D$9,"Pass","Fail"),"")</f>
        <v>Pass</v>
      </c>
      <c r="I325" s="338" t="str">
        <f t="shared" si="7"/>
        <v>Alpha_9_C12</v>
      </c>
      <c r="J325" s="339"/>
      <c r="K325" s="339"/>
      <c r="L325" s="339"/>
      <c r="M325" s="339"/>
      <c r="N325" s="339"/>
      <c r="O325" s="339"/>
      <c r="P325" s="339"/>
      <c r="Q325" s="339"/>
    </row>
    <row r="326" spans="1:17" ht="13.5" customHeight="1">
      <c r="A326" s="481" t="s">
        <v>1127</v>
      </c>
      <c r="B326" s="481" t="s">
        <v>712</v>
      </c>
      <c r="C326" s="481" t="s">
        <v>1191</v>
      </c>
      <c r="D326" s="481" t="s">
        <v>1524</v>
      </c>
      <c r="E326" s="481">
        <v>13339</v>
      </c>
      <c r="F326" s="339"/>
      <c r="G326" s="340">
        <f>IF(ISNUMBER(E326),E326/'Bulk DivVar Analysis'!$C$7,"")</f>
        <v>0.8977050945554883</v>
      </c>
      <c r="H326" s="338" t="str">
        <f>IF(ISNUMBER(E326), IF(G326&gt;'Bulk DivVar Analysis'!$D$9,"Pass","Fail"),"")</f>
        <v>Pass</v>
      </c>
      <c r="I326" s="338" t="str">
        <f t="shared" si="7"/>
        <v>Alpha_9_D1</v>
      </c>
      <c r="J326" s="339"/>
      <c r="K326" s="339"/>
      <c r="L326" s="339"/>
      <c r="M326" s="339"/>
      <c r="N326" s="339"/>
      <c r="O326" s="339"/>
      <c r="P326" s="339"/>
      <c r="Q326" s="339"/>
    </row>
    <row r="327" spans="1:17" ht="13.5" customHeight="1">
      <c r="A327" s="481" t="s">
        <v>1127</v>
      </c>
      <c r="B327" s="481" t="s">
        <v>712</v>
      </c>
      <c r="C327" s="481" t="s">
        <v>1193</v>
      </c>
      <c r="D327" s="481" t="s">
        <v>1525</v>
      </c>
      <c r="E327" s="481">
        <v>17640</v>
      </c>
      <c r="F327" s="339"/>
      <c r="G327" s="340">
        <f>IF(ISNUMBER(E327),E327/'Bulk DivVar Analysis'!$C$7,"")</f>
        <v>1.1871592973955178</v>
      </c>
      <c r="H327" s="338" t="str">
        <f>IF(ISNUMBER(E327), IF(G327&gt;'Bulk DivVar Analysis'!$D$9,"Pass","Fail"),"")</f>
        <v>Pass</v>
      </c>
      <c r="I327" s="338" t="str">
        <f t="shared" si="7"/>
        <v>Alpha_9_D2</v>
      </c>
      <c r="J327" s="339"/>
      <c r="K327" s="339"/>
      <c r="L327" s="339"/>
      <c r="M327" s="339"/>
      <c r="N327" s="339"/>
      <c r="O327" s="339"/>
      <c r="P327" s="339"/>
      <c r="Q327" s="339"/>
    </row>
    <row r="328" spans="1:17" ht="13.5" customHeight="1">
      <c r="A328" s="481" t="s">
        <v>1127</v>
      </c>
      <c r="B328" s="481" t="s">
        <v>712</v>
      </c>
      <c r="C328" s="481" t="s">
        <v>1195</v>
      </c>
      <c r="D328" s="481" t="s">
        <v>1526</v>
      </c>
      <c r="E328" s="481">
        <v>23469</v>
      </c>
      <c r="F328" s="339"/>
      <c r="G328" s="340">
        <f>IF(ISNUMBER(E328),E328/'Bulk DivVar Analysis'!$C$7,"")</f>
        <v>1.579446799919241</v>
      </c>
      <c r="H328" s="338" t="str">
        <f>IF(ISNUMBER(E328), IF(G328&gt;'Bulk DivVar Analysis'!$D$9,"Pass","Fail"),"")</f>
        <v>Pass</v>
      </c>
      <c r="I328" s="338" t="str">
        <f t="shared" si="7"/>
        <v>Alpha_9_D3</v>
      </c>
      <c r="J328" s="339"/>
      <c r="K328" s="339"/>
      <c r="L328" s="339"/>
      <c r="M328" s="339"/>
      <c r="N328" s="339"/>
      <c r="O328" s="339"/>
      <c r="P328" s="339"/>
      <c r="Q328" s="339"/>
    </row>
    <row r="329" spans="1:17" ht="13.5" customHeight="1">
      <c r="A329" s="481" t="s">
        <v>1127</v>
      </c>
      <c r="B329" s="481" t="s">
        <v>712</v>
      </c>
      <c r="C329" s="481" t="s">
        <v>1197</v>
      </c>
      <c r="D329" s="481" t="s">
        <v>1527</v>
      </c>
      <c r="E329" s="481">
        <v>20691</v>
      </c>
      <c r="F329" s="339"/>
      <c r="G329" s="340">
        <f>IF(ISNUMBER(E329),E329/'Bulk DivVar Analysis'!$C$7,"")</f>
        <v>1.3924894003634161</v>
      </c>
      <c r="H329" s="338" t="str">
        <f>IF(ISNUMBER(E329), IF(G329&gt;'Bulk DivVar Analysis'!$D$9,"Pass","Fail"),"")</f>
        <v>Pass</v>
      </c>
      <c r="I329" s="338" t="str">
        <f t="shared" si="7"/>
        <v>Alpha_9_D4</v>
      </c>
      <c r="J329" s="339"/>
      <c r="K329" s="339"/>
      <c r="L329" s="339"/>
      <c r="M329" s="339"/>
      <c r="N329" s="339"/>
      <c r="O329" s="339"/>
      <c r="P329" s="339"/>
      <c r="Q329" s="339"/>
    </row>
    <row r="330" spans="1:17" ht="13.5" customHeight="1">
      <c r="A330" s="481" t="s">
        <v>1127</v>
      </c>
      <c r="B330" s="481" t="s">
        <v>712</v>
      </c>
      <c r="C330" s="481" t="s">
        <v>1199</v>
      </c>
      <c r="D330" s="481" t="s">
        <v>1528</v>
      </c>
      <c r="E330" s="481">
        <v>21048</v>
      </c>
      <c r="F330" s="339"/>
      <c r="G330" s="340">
        <f>IF(ISNUMBER(E330),E330/'Bulk DivVar Analysis'!$C$7,"")</f>
        <v>1.4165152432868968</v>
      </c>
      <c r="H330" s="338" t="str">
        <f>IF(ISNUMBER(E330), IF(G330&gt;'Bulk DivVar Analysis'!$D$9,"Pass","Fail"),"")</f>
        <v>Pass</v>
      </c>
      <c r="I330" s="338" t="str">
        <f t="shared" si="7"/>
        <v>Alpha_9_D5</v>
      </c>
      <c r="J330" s="339"/>
      <c r="K330" s="339"/>
      <c r="L330" s="339"/>
      <c r="M330" s="339"/>
      <c r="N330" s="339"/>
      <c r="O330" s="339"/>
      <c r="P330" s="339"/>
      <c r="Q330" s="339"/>
    </row>
    <row r="331" spans="1:17" ht="13.5" customHeight="1">
      <c r="A331" s="481" t="s">
        <v>1127</v>
      </c>
      <c r="B331" s="481" t="s">
        <v>712</v>
      </c>
      <c r="C331" s="481" t="s">
        <v>1201</v>
      </c>
      <c r="D331" s="481" t="s">
        <v>1529</v>
      </c>
      <c r="E331" s="481">
        <v>14341</v>
      </c>
      <c r="F331" s="339"/>
      <c r="G331" s="340">
        <f>IF(ISNUMBER(E331),E331/'Bulk DivVar Analysis'!$C$7,"")</f>
        <v>0.96513897301298879</v>
      </c>
      <c r="H331" s="338" t="str">
        <f>IF(ISNUMBER(E331), IF(G331&gt;'Bulk DivVar Analysis'!$D$9,"Pass","Fail"),"")</f>
        <v>Pass</v>
      </c>
      <c r="I331" s="338" t="str">
        <f t="shared" si="7"/>
        <v>Alpha_9_D6</v>
      </c>
      <c r="J331" s="339"/>
      <c r="K331" s="339"/>
      <c r="L331" s="339"/>
      <c r="M331" s="339"/>
      <c r="N331" s="339"/>
      <c r="O331" s="339"/>
      <c r="P331" s="339"/>
      <c r="Q331" s="339"/>
    </row>
    <row r="332" spans="1:17" ht="13.5" customHeight="1">
      <c r="A332" s="481" t="s">
        <v>1127</v>
      </c>
      <c r="B332" s="481" t="s">
        <v>712</v>
      </c>
      <c r="C332" s="481" t="s">
        <v>1203</v>
      </c>
      <c r="D332" s="481" t="s">
        <v>1530</v>
      </c>
      <c r="E332" s="481">
        <v>17248</v>
      </c>
      <c r="F332" s="339"/>
      <c r="G332" s="340">
        <f>IF(ISNUMBER(E332),E332/'Bulk DivVar Analysis'!$C$7,"")</f>
        <v>1.1607779796756175</v>
      </c>
      <c r="H332" s="338" t="str">
        <f>IF(ISNUMBER(E332), IF(G332&gt;'Bulk DivVar Analysis'!$D$9,"Pass","Fail"),"")</f>
        <v>Pass</v>
      </c>
      <c r="I332" s="338" t="str">
        <f t="shared" si="7"/>
        <v>Alpha_9_D7</v>
      </c>
      <c r="J332" s="339"/>
      <c r="K332" s="339"/>
      <c r="L332" s="339"/>
      <c r="M332" s="339"/>
      <c r="N332" s="339"/>
      <c r="O332" s="339"/>
      <c r="P332" s="339"/>
      <c r="Q332" s="339"/>
    </row>
    <row r="333" spans="1:17" ht="13.5" customHeight="1">
      <c r="A333" s="481" t="s">
        <v>1127</v>
      </c>
      <c r="B333" s="481" t="s">
        <v>712</v>
      </c>
      <c r="C333" s="481" t="s">
        <v>1205</v>
      </c>
      <c r="D333" s="481" t="s">
        <v>1531</v>
      </c>
      <c r="E333" s="481">
        <v>18821</v>
      </c>
      <c r="F333" s="339"/>
      <c r="G333" s="340">
        <f>IF(ISNUMBER(E333),E333/'Bulk DivVar Analysis'!$C$7,"")</f>
        <v>1.2666397469547075</v>
      </c>
      <c r="H333" s="338" t="str">
        <f>IF(ISNUMBER(E333), IF(G333&gt;'Bulk DivVar Analysis'!$D$9,"Pass","Fail"),"")</f>
        <v>Pass</v>
      </c>
      <c r="I333" s="338" t="str">
        <f t="shared" si="7"/>
        <v>Alpha_9_D8</v>
      </c>
      <c r="J333" s="339"/>
      <c r="K333" s="339"/>
      <c r="L333" s="339"/>
      <c r="M333" s="339"/>
      <c r="N333" s="339"/>
      <c r="O333" s="339"/>
      <c r="P333" s="339"/>
      <c r="Q333" s="339"/>
    </row>
    <row r="334" spans="1:17" ht="13.5" customHeight="1">
      <c r="A334" s="481" t="s">
        <v>1127</v>
      </c>
      <c r="B334" s="481" t="s">
        <v>712</v>
      </c>
      <c r="C334" s="481" t="s">
        <v>1207</v>
      </c>
      <c r="D334" s="481" t="s">
        <v>1532</v>
      </c>
      <c r="E334" s="481">
        <v>12176</v>
      </c>
      <c r="F334" s="339"/>
      <c r="G334" s="340">
        <f>IF(ISNUMBER(E334),E334/'Bulk DivVar Analysis'!$C$7,"")</f>
        <v>0.81943603203445725</v>
      </c>
      <c r="H334" s="338" t="str">
        <f>IF(ISNUMBER(E334), IF(G334&gt;'Bulk DivVar Analysis'!$D$9,"Pass","Fail"),"")</f>
        <v>Pass</v>
      </c>
      <c r="I334" s="338" t="str">
        <f t="shared" si="7"/>
        <v>Alpha_9_D9</v>
      </c>
      <c r="J334" s="339"/>
      <c r="K334" s="339"/>
      <c r="L334" s="339"/>
      <c r="M334" s="339"/>
      <c r="N334" s="339"/>
      <c r="O334" s="339"/>
      <c r="P334" s="339"/>
      <c r="Q334" s="339"/>
    </row>
    <row r="335" spans="1:17" ht="13.5" customHeight="1">
      <c r="A335" s="481" t="s">
        <v>1127</v>
      </c>
      <c r="B335" s="481" t="s">
        <v>712</v>
      </c>
      <c r="C335" s="481" t="s">
        <v>532</v>
      </c>
      <c r="D335" s="481" t="s">
        <v>1533</v>
      </c>
      <c r="E335" s="481">
        <v>20563</v>
      </c>
      <c r="F335" s="339"/>
      <c r="G335" s="340">
        <f>IF(ISNUMBER(E335),E335/'Bulk DivVar Analysis'!$C$7,"")</f>
        <v>1.3838750925365098</v>
      </c>
      <c r="H335" s="338" t="str">
        <f>IF(ISNUMBER(E335), IF(G335&gt;'Bulk DivVar Analysis'!$D$9,"Pass","Fail"),"")</f>
        <v>Pass</v>
      </c>
      <c r="I335" s="338" t="str">
        <f t="shared" si="7"/>
        <v>Alpha_9_D10</v>
      </c>
      <c r="J335" s="339"/>
      <c r="K335" s="339"/>
      <c r="L335" s="339"/>
      <c r="M335" s="339"/>
      <c r="N335" s="339"/>
      <c r="O335" s="339"/>
      <c r="P335" s="339"/>
      <c r="Q335" s="339"/>
    </row>
    <row r="336" spans="1:17" ht="13.5" customHeight="1">
      <c r="A336" s="481" t="s">
        <v>1127</v>
      </c>
      <c r="B336" s="481" t="s">
        <v>712</v>
      </c>
      <c r="C336" s="481" t="s">
        <v>533</v>
      </c>
      <c r="D336" s="481" t="s">
        <v>1534</v>
      </c>
      <c r="E336" s="481">
        <v>17116</v>
      </c>
      <c r="F336" s="339"/>
      <c r="G336" s="340">
        <f>IF(ISNUMBER(E336),E336/'Bulk DivVar Analysis'!$C$7,"")</f>
        <v>1.1518944747291204</v>
      </c>
      <c r="H336" s="338" t="str">
        <f>IF(ISNUMBER(E336), IF(G336&gt;'Bulk DivVar Analysis'!$D$9,"Pass","Fail"),"")</f>
        <v>Pass</v>
      </c>
      <c r="I336" s="338" t="str">
        <f t="shared" si="7"/>
        <v>Alpha_9_D11</v>
      </c>
      <c r="J336" s="339"/>
      <c r="K336" s="339"/>
      <c r="L336" s="339"/>
      <c r="M336" s="339"/>
      <c r="N336" s="339"/>
      <c r="O336" s="339"/>
      <c r="P336" s="339"/>
      <c r="Q336" s="339"/>
    </row>
    <row r="337" spans="1:17" ht="13.5" customHeight="1">
      <c r="A337" s="481" t="s">
        <v>1127</v>
      </c>
      <c r="B337" s="481" t="s">
        <v>712</v>
      </c>
      <c r="C337" s="481" t="s">
        <v>534</v>
      </c>
      <c r="D337" s="481" t="s">
        <v>1535</v>
      </c>
      <c r="E337" s="481">
        <v>18774</v>
      </c>
      <c r="F337" s="339"/>
      <c r="G337" s="340">
        <f>IF(ISNUMBER(E337),E337/'Bulk DivVar Analysis'!$C$7,"")</f>
        <v>1.2634766807995155</v>
      </c>
      <c r="H337" s="338" t="str">
        <f>IF(ISNUMBER(E337), IF(G337&gt;'Bulk DivVar Analysis'!$D$9,"Pass","Fail"),"")</f>
        <v>Pass</v>
      </c>
      <c r="I337" s="338" t="str">
        <f t="shared" si="7"/>
        <v>Alpha_9_D12</v>
      </c>
      <c r="J337" s="339"/>
      <c r="K337" s="339"/>
      <c r="L337" s="339"/>
      <c r="M337" s="339"/>
      <c r="N337" s="339"/>
      <c r="O337" s="339"/>
      <c r="P337" s="339"/>
      <c r="Q337" s="339"/>
    </row>
    <row r="338" spans="1:17" ht="13.5" customHeight="1">
      <c r="A338" s="481" t="s">
        <v>1127</v>
      </c>
      <c r="B338" s="481" t="s">
        <v>712</v>
      </c>
      <c r="C338" s="481" t="s">
        <v>1212</v>
      </c>
      <c r="D338" s="481" t="s">
        <v>1536</v>
      </c>
      <c r="E338" s="481">
        <v>19370</v>
      </c>
      <c r="F338" s="339"/>
      <c r="G338" s="340">
        <f>IF(ISNUMBER(E338),E338/'Bulk DivVar Analysis'!$C$7,"")</f>
        <v>1.3035870516185477</v>
      </c>
      <c r="H338" s="338" t="str">
        <f>IF(ISNUMBER(E338), IF(G338&gt;'Bulk DivVar Analysis'!$D$9,"Pass","Fail"),"")</f>
        <v>Pass</v>
      </c>
      <c r="I338" s="338" t="str">
        <f t="shared" si="7"/>
        <v>Alpha_9_E1</v>
      </c>
      <c r="J338" s="339"/>
      <c r="K338" s="339"/>
      <c r="L338" s="339"/>
      <c r="M338" s="339"/>
      <c r="N338" s="339"/>
      <c r="O338" s="339"/>
      <c r="P338" s="339"/>
      <c r="Q338" s="339"/>
    </row>
    <row r="339" spans="1:17" ht="13.5" customHeight="1">
      <c r="A339" s="481" t="s">
        <v>1127</v>
      </c>
      <c r="B339" s="481" t="s">
        <v>712</v>
      </c>
      <c r="C339" s="481" t="s">
        <v>1214</v>
      </c>
      <c r="D339" s="481" t="s">
        <v>1537</v>
      </c>
      <c r="E339" s="481">
        <v>19025</v>
      </c>
      <c r="F339" s="339"/>
      <c r="G339" s="340">
        <f>IF(ISNUMBER(E339),E339/'Bulk DivVar Analysis'!$C$7,"")</f>
        <v>1.2803688000538394</v>
      </c>
      <c r="H339" s="338" t="str">
        <f>IF(ISNUMBER(E339), IF(G339&gt;'Bulk DivVar Analysis'!$D$9,"Pass","Fail"),"")</f>
        <v>Pass</v>
      </c>
      <c r="I339" s="338" t="str">
        <f t="shared" si="7"/>
        <v>Alpha_9_E2</v>
      </c>
      <c r="J339" s="339"/>
      <c r="K339" s="339"/>
      <c r="L339" s="339"/>
      <c r="M339" s="339"/>
      <c r="N339" s="339"/>
      <c r="O339" s="339"/>
      <c r="P339" s="339"/>
      <c r="Q339" s="339"/>
    </row>
    <row r="340" spans="1:17" ht="13.5" customHeight="1">
      <c r="A340" s="481" t="s">
        <v>1127</v>
      </c>
      <c r="B340" s="481" t="s">
        <v>712</v>
      </c>
      <c r="C340" s="481" t="s">
        <v>1216</v>
      </c>
      <c r="D340" s="481" t="s">
        <v>1538</v>
      </c>
      <c r="E340" s="481">
        <v>22496</v>
      </c>
      <c r="F340" s="339"/>
      <c r="G340" s="340">
        <f>IF(ISNUMBER(E340),E340/'Bulk DivVar Analysis'!$C$7,"")</f>
        <v>1.5139646005787739</v>
      </c>
      <c r="H340" s="338" t="str">
        <f>IF(ISNUMBER(E340), IF(G340&gt;'Bulk DivVar Analysis'!$D$9,"Pass","Fail"),"")</f>
        <v>Pass</v>
      </c>
      <c r="I340" s="338" t="str">
        <f t="shared" si="7"/>
        <v>Alpha_9_E3</v>
      </c>
      <c r="J340" s="339"/>
      <c r="K340" s="339"/>
      <c r="L340" s="339"/>
      <c r="M340" s="339"/>
      <c r="N340" s="339"/>
      <c r="O340" s="339"/>
      <c r="P340" s="339"/>
      <c r="Q340" s="339"/>
    </row>
    <row r="341" spans="1:17" ht="13.5" customHeight="1">
      <c r="A341" s="481" t="s">
        <v>1127</v>
      </c>
      <c r="B341" s="481" t="s">
        <v>712</v>
      </c>
      <c r="C341" s="481" t="s">
        <v>1218</v>
      </c>
      <c r="D341" s="481" t="s">
        <v>1539</v>
      </c>
      <c r="E341" s="481">
        <v>16991</v>
      </c>
      <c r="F341" s="339"/>
      <c r="G341" s="340">
        <f>IF(ISNUMBER(E341),E341/'Bulk DivVar Analysis'!$C$7,"")</f>
        <v>1.1434820647419073</v>
      </c>
      <c r="H341" s="338" t="str">
        <f>IF(ISNUMBER(E341), IF(G341&gt;'Bulk DivVar Analysis'!$D$9,"Pass","Fail"),"")</f>
        <v>Pass</v>
      </c>
      <c r="I341" s="338" t="str">
        <f t="shared" si="7"/>
        <v>Alpha_9_E4</v>
      </c>
      <c r="J341" s="339"/>
      <c r="K341" s="339"/>
      <c r="L341" s="339"/>
      <c r="M341" s="339"/>
      <c r="N341" s="339"/>
      <c r="O341" s="339"/>
      <c r="P341" s="339"/>
      <c r="Q341" s="339"/>
    </row>
    <row r="342" spans="1:17" ht="13.5" customHeight="1">
      <c r="A342" s="481" t="s">
        <v>1127</v>
      </c>
      <c r="B342" s="481" t="s">
        <v>712</v>
      </c>
      <c r="C342" s="481" t="s">
        <v>1220</v>
      </c>
      <c r="D342" s="481" t="s">
        <v>1540</v>
      </c>
      <c r="E342" s="481">
        <v>24859</v>
      </c>
      <c r="F342" s="339"/>
      <c r="G342" s="340">
        <f>IF(ISNUMBER(E342),E342/'Bulk DivVar Analysis'!$C$7,"")</f>
        <v>1.672992798977051</v>
      </c>
      <c r="H342" s="338" t="str">
        <f>IF(ISNUMBER(E342), IF(G342&gt;'Bulk DivVar Analysis'!$D$9,"Pass","Fail"),"")</f>
        <v>Pass</v>
      </c>
      <c r="I342" s="338" t="str">
        <f t="shared" si="7"/>
        <v>Alpha_9_E5</v>
      </c>
      <c r="J342" s="339"/>
      <c r="K342" s="339"/>
      <c r="L342" s="339"/>
      <c r="M342" s="339"/>
      <c r="N342" s="339"/>
      <c r="O342" s="339"/>
      <c r="P342" s="339"/>
      <c r="Q342" s="339"/>
    </row>
    <row r="343" spans="1:17" ht="13.5" customHeight="1">
      <c r="A343" s="481" t="s">
        <v>1127</v>
      </c>
      <c r="B343" s="481" t="s">
        <v>712</v>
      </c>
      <c r="C343" s="481" t="s">
        <v>1222</v>
      </c>
      <c r="D343" s="481" t="s">
        <v>1541</v>
      </c>
      <c r="E343" s="481">
        <v>20467</v>
      </c>
      <c r="F343" s="339"/>
      <c r="G343" s="340">
        <f>IF(ISNUMBER(E343),E343/'Bulk DivVar Analysis'!$C$7,"")</f>
        <v>1.3774143616663301</v>
      </c>
      <c r="H343" s="338" t="str">
        <f>IF(ISNUMBER(E343), IF(G343&gt;'Bulk DivVar Analysis'!$D$9,"Pass","Fail"),"")</f>
        <v>Pass</v>
      </c>
      <c r="I343" s="338" t="str">
        <f t="shared" si="7"/>
        <v>Alpha_9_E6</v>
      </c>
      <c r="J343" s="339"/>
      <c r="K343" s="339"/>
      <c r="L343" s="339"/>
      <c r="M343" s="339"/>
      <c r="N343" s="339"/>
      <c r="O343" s="339"/>
      <c r="P343" s="339"/>
      <c r="Q343" s="339"/>
    </row>
    <row r="344" spans="1:17" ht="13.5" customHeight="1">
      <c r="A344" s="481" t="s">
        <v>1127</v>
      </c>
      <c r="B344" s="481" t="s">
        <v>712</v>
      </c>
      <c r="C344" s="481" t="s">
        <v>1224</v>
      </c>
      <c r="D344" s="481" t="s">
        <v>1542</v>
      </c>
      <c r="E344" s="481">
        <v>18342</v>
      </c>
      <c r="F344" s="339"/>
      <c r="G344" s="340">
        <f>IF(ISNUMBER(E344),E344/'Bulk DivVar Analysis'!$C$7,"")</f>
        <v>1.2344033918837067</v>
      </c>
      <c r="H344" s="338" t="str">
        <f>IF(ISNUMBER(E344), IF(G344&gt;'Bulk DivVar Analysis'!$D$9,"Pass","Fail"),"")</f>
        <v>Pass</v>
      </c>
      <c r="I344" s="338" t="str">
        <f t="shared" si="7"/>
        <v>Alpha_9_E7</v>
      </c>
      <c r="J344" s="339"/>
      <c r="K344" s="339"/>
      <c r="L344" s="339"/>
      <c r="M344" s="339"/>
      <c r="N344" s="339"/>
      <c r="O344" s="339"/>
      <c r="P344" s="339"/>
      <c r="Q344" s="339"/>
    </row>
    <row r="345" spans="1:17" ht="13.5" customHeight="1">
      <c r="A345" s="481" t="s">
        <v>1127</v>
      </c>
      <c r="B345" s="481" t="s">
        <v>712</v>
      </c>
      <c r="C345" s="481" t="s">
        <v>1226</v>
      </c>
      <c r="D345" s="481" t="s">
        <v>1543</v>
      </c>
      <c r="E345" s="481">
        <v>24471</v>
      </c>
      <c r="F345" s="339"/>
      <c r="G345" s="340">
        <f>IF(ISNUMBER(E345),E345/'Bulk DivVar Analysis'!$C$7,"")</f>
        <v>1.6468806783767413</v>
      </c>
      <c r="H345" s="338" t="str">
        <f>IF(ISNUMBER(E345), IF(G345&gt;'Bulk DivVar Analysis'!$D$9,"Pass","Fail"),"")</f>
        <v>Pass</v>
      </c>
      <c r="I345" s="338" t="str">
        <f t="shared" si="7"/>
        <v>Alpha_9_E8</v>
      </c>
      <c r="J345" s="339"/>
      <c r="K345" s="339"/>
      <c r="L345" s="339"/>
      <c r="M345" s="339"/>
      <c r="N345" s="339"/>
      <c r="O345" s="339"/>
      <c r="P345" s="339"/>
      <c r="Q345" s="339"/>
    </row>
    <row r="346" spans="1:17" ht="13.5" customHeight="1">
      <c r="A346" s="481" t="s">
        <v>1127</v>
      </c>
      <c r="B346" s="481" t="s">
        <v>712</v>
      </c>
      <c r="C346" s="481" t="s">
        <v>1228</v>
      </c>
      <c r="D346" s="481" t="s">
        <v>1544</v>
      </c>
      <c r="E346" s="481">
        <v>16020</v>
      </c>
      <c r="F346" s="339"/>
      <c r="G346" s="340">
        <f>IF(ISNUMBER(E346),E346/'Bulk DivVar Analysis'!$C$7,"")</f>
        <v>1.0781344639612356</v>
      </c>
      <c r="H346" s="338" t="str">
        <f>IF(ISNUMBER(E346), IF(G346&gt;'Bulk DivVar Analysis'!$D$9,"Pass","Fail"),"")</f>
        <v>Pass</v>
      </c>
      <c r="I346" s="338" t="str">
        <f t="shared" si="7"/>
        <v>Alpha_9_E9</v>
      </c>
      <c r="J346" s="339"/>
      <c r="K346" s="339"/>
      <c r="L346" s="339"/>
      <c r="M346" s="339"/>
      <c r="N346" s="339"/>
      <c r="O346" s="339"/>
      <c r="P346" s="339"/>
      <c r="Q346" s="339"/>
    </row>
    <row r="347" spans="1:17" ht="13.5" customHeight="1">
      <c r="A347" s="481" t="s">
        <v>1127</v>
      </c>
      <c r="B347" s="481" t="s">
        <v>712</v>
      </c>
      <c r="C347" s="481" t="s">
        <v>544</v>
      </c>
      <c r="D347" s="481" t="s">
        <v>1545</v>
      </c>
      <c r="E347" s="481">
        <v>14879</v>
      </c>
      <c r="F347" s="339"/>
      <c r="G347" s="340">
        <f>IF(ISNUMBER(E347),E347/'Bulk DivVar Analysis'!$C$7,"")</f>
        <v>1.0013459855979541</v>
      </c>
      <c r="H347" s="338" t="str">
        <f>IF(ISNUMBER(E347), IF(G347&gt;'Bulk DivVar Analysis'!$D$9,"Pass","Fail"),"")</f>
        <v>Pass</v>
      </c>
      <c r="I347" s="338" t="str">
        <f t="shared" si="7"/>
        <v>Alpha_9_E10</v>
      </c>
      <c r="J347" s="339"/>
      <c r="K347" s="339"/>
      <c r="L347" s="339"/>
      <c r="M347" s="339"/>
      <c r="N347" s="339"/>
      <c r="O347" s="339"/>
      <c r="P347" s="339"/>
      <c r="Q347" s="339"/>
    </row>
    <row r="348" spans="1:17" ht="13.5" customHeight="1">
      <c r="A348" s="481" t="s">
        <v>1127</v>
      </c>
      <c r="B348" s="481" t="s">
        <v>712</v>
      </c>
      <c r="C348" s="481" t="s">
        <v>545</v>
      </c>
      <c r="D348" s="481" t="s">
        <v>1546</v>
      </c>
      <c r="E348" s="481">
        <v>20093</v>
      </c>
      <c r="F348" s="339"/>
      <c r="G348" s="340">
        <f>IF(ISNUMBER(E348),E348/'Bulk DivVar Analysis'!$C$7,"")</f>
        <v>1.3522444309845885</v>
      </c>
      <c r="H348" s="338" t="str">
        <f>IF(ISNUMBER(E348), IF(G348&gt;'Bulk DivVar Analysis'!$D$9,"Pass","Fail"),"")</f>
        <v>Pass</v>
      </c>
      <c r="I348" s="338" t="str">
        <f t="shared" si="7"/>
        <v>Alpha_9_E11</v>
      </c>
      <c r="J348" s="339"/>
      <c r="K348" s="339"/>
      <c r="L348" s="339"/>
      <c r="M348" s="339"/>
      <c r="N348" s="339"/>
      <c r="O348" s="339"/>
      <c r="P348" s="339"/>
      <c r="Q348" s="339"/>
    </row>
    <row r="349" spans="1:17" ht="13.5" customHeight="1">
      <c r="A349" s="481" t="s">
        <v>1127</v>
      </c>
      <c r="B349" s="481" t="s">
        <v>712</v>
      </c>
      <c r="C349" s="481" t="s">
        <v>546</v>
      </c>
      <c r="D349" s="481" t="s">
        <v>1547</v>
      </c>
      <c r="E349" s="481">
        <v>14074</v>
      </c>
      <c r="F349" s="339"/>
      <c r="G349" s="340">
        <f>IF(ISNUMBER(E349),E349/'Bulk DivVar Analysis'!$C$7,"")</f>
        <v>0.94717006528030145</v>
      </c>
      <c r="H349" s="338" t="str">
        <f>IF(ISNUMBER(E349), IF(G349&gt;'Bulk DivVar Analysis'!$D$9,"Pass","Fail"),"")</f>
        <v>Pass</v>
      </c>
      <c r="I349" s="338" t="str">
        <f t="shared" si="7"/>
        <v>Alpha_9_E12</v>
      </c>
      <c r="J349" s="339"/>
      <c r="K349" s="339"/>
      <c r="L349" s="339"/>
      <c r="M349" s="339"/>
      <c r="N349" s="339"/>
      <c r="O349" s="339"/>
      <c r="P349" s="339"/>
      <c r="Q349" s="339"/>
    </row>
    <row r="350" spans="1:17" ht="13.5" customHeight="1">
      <c r="A350" s="481" t="s">
        <v>1127</v>
      </c>
      <c r="B350" s="481" t="s">
        <v>712</v>
      </c>
      <c r="C350" s="481" t="s">
        <v>1233</v>
      </c>
      <c r="D350" s="481" t="s">
        <v>1548</v>
      </c>
      <c r="E350" s="481">
        <v>24410</v>
      </c>
      <c r="F350" s="339"/>
      <c r="G350" s="340">
        <f>IF(ISNUMBER(E350),E350/'Bulk DivVar Analysis'!$C$7,"")</f>
        <v>1.6427754223029813</v>
      </c>
      <c r="H350" s="338" t="str">
        <f>IF(ISNUMBER(E350), IF(G350&gt;'Bulk DivVar Analysis'!$D$9,"Pass","Fail"),"")</f>
        <v>Pass</v>
      </c>
      <c r="I350" s="338" t="str">
        <f t="shared" si="7"/>
        <v>Alpha_9_F1</v>
      </c>
      <c r="J350" s="339"/>
      <c r="K350" s="339"/>
      <c r="L350" s="339"/>
      <c r="M350" s="339"/>
      <c r="N350" s="339"/>
      <c r="O350" s="339"/>
      <c r="P350" s="339"/>
      <c r="Q350" s="339"/>
    </row>
    <row r="351" spans="1:17" ht="13.5" customHeight="1">
      <c r="A351" s="481" t="s">
        <v>1127</v>
      </c>
      <c r="B351" s="481" t="s">
        <v>712</v>
      </c>
      <c r="C351" s="481" t="s">
        <v>1235</v>
      </c>
      <c r="D351" s="481" t="s">
        <v>1549</v>
      </c>
      <c r="E351" s="481">
        <v>14592</v>
      </c>
      <c r="F351" s="339"/>
      <c r="G351" s="340">
        <f>IF(ISNUMBER(E351),E351/'Bulk DivVar Analysis'!$C$7,"")</f>
        <v>0.98203109226731278</v>
      </c>
      <c r="H351" s="338" t="str">
        <f>IF(ISNUMBER(E351), IF(G351&gt;'Bulk DivVar Analysis'!$D$9,"Pass","Fail"),"")</f>
        <v>Pass</v>
      </c>
      <c r="I351" s="338" t="str">
        <f t="shared" si="7"/>
        <v>Alpha_9_F2</v>
      </c>
      <c r="J351" s="339"/>
      <c r="K351" s="339"/>
      <c r="L351" s="339"/>
      <c r="M351" s="339"/>
      <c r="N351" s="339"/>
      <c r="O351" s="339"/>
      <c r="P351" s="339"/>
      <c r="Q351" s="339"/>
    </row>
    <row r="352" spans="1:17" ht="13.5" customHeight="1">
      <c r="A352" s="481" t="s">
        <v>1127</v>
      </c>
      <c r="B352" s="481" t="s">
        <v>712</v>
      </c>
      <c r="C352" s="481" t="s">
        <v>1237</v>
      </c>
      <c r="D352" s="481" t="s">
        <v>1550</v>
      </c>
      <c r="E352" s="481">
        <v>22730</v>
      </c>
      <c r="F352" s="339"/>
      <c r="G352" s="340">
        <f>IF(ISNUMBER(E352),E352/'Bulk DivVar Analysis'!$C$7,"")</f>
        <v>1.5297126320748369</v>
      </c>
      <c r="H352" s="338" t="str">
        <f>IF(ISNUMBER(E352), IF(G352&gt;'Bulk DivVar Analysis'!$D$9,"Pass","Fail"),"")</f>
        <v>Pass</v>
      </c>
      <c r="I352" s="338" t="str">
        <f t="shared" si="7"/>
        <v>Alpha_9_F3</v>
      </c>
      <c r="J352" s="339"/>
      <c r="K352" s="339"/>
      <c r="L352" s="339"/>
      <c r="M352" s="339"/>
      <c r="N352" s="339"/>
      <c r="O352" s="339"/>
      <c r="P352" s="339"/>
      <c r="Q352" s="339"/>
    </row>
    <row r="353" spans="1:17" ht="13.5" customHeight="1">
      <c r="A353" s="481" t="s">
        <v>1127</v>
      </c>
      <c r="B353" s="481" t="s">
        <v>712</v>
      </c>
      <c r="C353" s="481" t="s">
        <v>1239</v>
      </c>
      <c r="D353" s="481" t="s">
        <v>1551</v>
      </c>
      <c r="E353" s="481">
        <v>18801</v>
      </c>
      <c r="F353" s="339"/>
      <c r="G353" s="340">
        <f>IF(ISNUMBER(E353),E353/'Bulk DivVar Analysis'!$C$7,"")</f>
        <v>1.2652937613567534</v>
      </c>
      <c r="H353" s="338" t="str">
        <f>IF(ISNUMBER(E353), IF(G353&gt;'Bulk DivVar Analysis'!$D$9,"Pass","Fail"),"")</f>
        <v>Pass</v>
      </c>
      <c r="I353" s="338" t="str">
        <f t="shared" si="7"/>
        <v>Alpha_9_F4</v>
      </c>
      <c r="J353" s="339"/>
      <c r="K353" s="339"/>
      <c r="L353" s="339"/>
      <c r="M353" s="339"/>
      <c r="N353" s="339"/>
      <c r="O353" s="339"/>
      <c r="P353" s="339"/>
      <c r="Q353" s="339"/>
    </row>
    <row r="354" spans="1:17" ht="13.5" customHeight="1">
      <c r="A354" s="481" t="s">
        <v>1127</v>
      </c>
      <c r="B354" s="481" t="s">
        <v>712</v>
      </c>
      <c r="C354" s="481" t="s">
        <v>1241</v>
      </c>
      <c r="D354" s="481" t="s">
        <v>1552</v>
      </c>
      <c r="E354" s="481">
        <v>17624</v>
      </c>
      <c r="F354" s="339"/>
      <c r="G354" s="340">
        <f>IF(ISNUMBER(E354),E354/'Bulk DivVar Analysis'!$C$7,"")</f>
        <v>1.1860825089171545</v>
      </c>
      <c r="H354" s="338" t="str">
        <f>IF(ISNUMBER(E354), IF(G354&gt;'Bulk DivVar Analysis'!$D$9,"Pass","Fail"),"")</f>
        <v>Pass</v>
      </c>
      <c r="I354" s="338" t="str">
        <f t="shared" si="7"/>
        <v>Alpha_9_F5</v>
      </c>
      <c r="J354" s="339"/>
      <c r="K354" s="339"/>
      <c r="L354" s="339"/>
      <c r="M354" s="339"/>
      <c r="N354" s="339"/>
      <c r="O354" s="339"/>
      <c r="P354" s="339"/>
      <c r="Q354" s="339"/>
    </row>
    <row r="355" spans="1:17" ht="13.5" customHeight="1">
      <c r="A355" s="481" t="s">
        <v>1127</v>
      </c>
      <c r="B355" s="481" t="s">
        <v>712</v>
      </c>
      <c r="C355" s="481" t="s">
        <v>1243</v>
      </c>
      <c r="D355" s="481" t="s">
        <v>1553</v>
      </c>
      <c r="E355" s="481">
        <v>19617</v>
      </c>
      <c r="F355" s="339"/>
      <c r="G355" s="340">
        <f>IF(ISNUMBER(E355),E355/'Bulk DivVar Analysis'!$C$7,"")</f>
        <v>1.3202099737532809</v>
      </c>
      <c r="H355" s="338" t="str">
        <f>IF(ISNUMBER(E355), IF(G355&gt;'Bulk DivVar Analysis'!$D$9,"Pass","Fail"),"")</f>
        <v>Pass</v>
      </c>
      <c r="I355" s="338" t="str">
        <f t="shared" si="7"/>
        <v>Alpha_9_F6</v>
      </c>
      <c r="J355" s="339"/>
      <c r="K355" s="339"/>
      <c r="L355" s="339"/>
      <c r="M355" s="339"/>
      <c r="N355" s="339"/>
      <c r="O355" s="339"/>
      <c r="P355" s="339"/>
      <c r="Q355" s="339"/>
    </row>
    <row r="356" spans="1:17" ht="13.5" customHeight="1">
      <c r="A356" s="481" t="s">
        <v>1127</v>
      </c>
      <c r="B356" s="481" t="s">
        <v>712</v>
      </c>
      <c r="C356" s="481" t="s">
        <v>1245</v>
      </c>
      <c r="D356" s="481" t="s">
        <v>1554</v>
      </c>
      <c r="E356" s="481">
        <v>18139</v>
      </c>
      <c r="F356" s="339"/>
      <c r="G356" s="340">
        <f>IF(ISNUMBER(E356),E356/'Bulk DivVar Analysis'!$C$7,"")</f>
        <v>1.2207416380644727</v>
      </c>
      <c r="H356" s="338" t="str">
        <f>IF(ISNUMBER(E356), IF(G356&gt;'Bulk DivVar Analysis'!$D$9,"Pass","Fail"),"")</f>
        <v>Pass</v>
      </c>
      <c r="I356" s="338" t="str">
        <f t="shared" si="7"/>
        <v>Alpha_9_F7</v>
      </c>
      <c r="J356" s="339"/>
      <c r="K356" s="339"/>
      <c r="L356" s="339"/>
      <c r="M356" s="339"/>
      <c r="N356" s="339"/>
      <c r="O356" s="339"/>
      <c r="P356" s="339"/>
      <c r="Q356" s="339"/>
    </row>
    <row r="357" spans="1:17" ht="13.5" customHeight="1">
      <c r="A357" s="481" t="s">
        <v>1127</v>
      </c>
      <c r="B357" s="481" t="s">
        <v>712</v>
      </c>
      <c r="C357" s="481" t="s">
        <v>1247</v>
      </c>
      <c r="D357" s="481" t="s">
        <v>1555</v>
      </c>
      <c r="E357" s="481">
        <v>21120</v>
      </c>
      <c r="F357" s="339"/>
      <c r="G357" s="340">
        <f>IF(ISNUMBER(E357),E357/'Bulk DivVar Analysis'!$C$7,"")</f>
        <v>1.4213607914395316</v>
      </c>
      <c r="H357" s="338" t="str">
        <f>IF(ISNUMBER(E357), IF(G357&gt;'Bulk DivVar Analysis'!$D$9,"Pass","Fail"),"")</f>
        <v>Pass</v>
      </c>
      <c r="I357" s="338" t="str">
        <f t="shared" si="7"/>
        <v>Alpha_9_F8</v>
      </c>
      <c r="J357" s="339"/>
      <c r="K357" s="339"/>
      <c r="L357" s="339"/>
      <c r="M357" s="339"/>
      <c r="N357" s="339"/>
      <c r="O357" s="339"/>
      <c r="P357" s="339"/>
      <c r="Q357" s="339"/>
    </row>
    <row r="358" spans="1:17" ht="13.5" customHeight="1">
      <c r="A358" s="481" t="s">
        <v>1127</v>
      </c>
      <c r="B358" s="481" t="s">
        <v>712</v>
      </c>
      <c r="C358" s="481" t="s">
        <v>1249</v>
      </c>
      <c r="D358" s="481" t="s">
        <v>1556</v>
      </c>
      <c r="E358" s="481">
        <v>11117</v>
      </c>
      <c r="F358" s="339"/>
      <c r="G358" s="340">
        <f>IF(ISNUMBER(E358),E358/'Bulk DivVar Analysis'!$C$7,"")</f>
        <v>0.74816609462278749</v>
      </c>
      <c r="H358" s="338" t="str">
        <f>IF(ISNUMBER(E358), IF(G358&gt;'Bulk DivVar Analysis'!$D$9,"Pass","Fail"),"")</f>
        <v>Pass</v>
      </c>
      <c r="I358" s="338" t="str">
        <f t="shared" si="7"/>
        <v>Alpha_9_F9</v>
      </c>
      <c r="J358" s="339"/>
      <c r="K358" s="339"/>
      <c r="L358" s="339"/>
      <c r="M358" s="339"/>
      <c r="N358" s="339"/>
      <c r="O358" s="339"/>
      <c r="P358" s="339"/>
      <c r="Q358" s="339"/>
    </row>
    <row r="359" spans="1:17" ht="13.5" customHeight="1">
      <c r="A359" s="481" t="s">
        <v>1127</v>
      </c>
      <c r="B359" s="481" t="s">
        <v>712</v>
      </c>
      <c r="C359" s="481" t="s">
        <v>556</v>
      </c>
      <c r="D359" s="481" t="s">
        <v>1557</v>
      </c>
      <c r="E359" s="481">
        <v>24459</v>
      </c>
      <c r="F359" s="339"/>
      <c r="G359" s="340">
        <f>IF(ISNUMBER(E359),E359/'Bulk DivVar Analysis'!$C$7,"")</f>
        <v>1.646073087017969</v>
      </c>
      <c r="H359" s="338" t="str">
        <f>IF(ISNUMBER(E359), IF(G359&gt;'Bulk DivVar Analysis'!$D$9,"Pass","Fail"),"")</f>
        <v>Pass</v>
      </c>
      <c r="I359" s="338" t="str">
        <f t="shared" si="7"/>
        <v>Alpha_9_F10</v>
      </c>
      <c r="J359" s="339"/>
      <c r="K359" s="339"/>
      <c r="L359" s="339"/>
      <c r="M359" s="339"/>
      <c r="N359" s="339"/>
      <c r="O359" s="339"/>
      <c r="P359" s="339"/>
      <c r="Q359" s="339"/>
    </row>
    <row r="360" spans="1:17" ht="13.5" customHeight="1">
      <c r="A360" s="481" t="s">
        <v>1127</v>
      </c>
      <c r="B360" s="481" t="s">
        <v>712</v>
      </c>
      <c r="C360" s="481" t="s">
        <v>557</v>
      </c>
      <c r="D360" s="481" t="s">
        <v>1558</v>
      </c>
      <c r="E360" s="481">
        <v>19687</v>
      </c>
      <c r="F360" s="339"/>
      <c r="G360" s="340">
        <f>IF(ISNUMBER(E360),E360/'Bulk DivVar Analysis'!$C$7,"")</f>
        <v>1.3249209233461201</v>
      </c>
      <c r="H360" s="338" t="str">
        <f>IF(ISNUMBER(E360), IF(G360&gt;'Bulk DivVar Analysis'!$D$9,"Pass","Fail"),"")</f>
        <v>Pass</v>
      </c>
      <c r="I360" s="338" t="str">
        <f t="shared" si="7"/>
        <v>Alpha_9_F11</v>
      </c>
      <c r="J360" s="339"/>
      <c r="K360" s="339"/>
      <c r="L360" s="339"/>
      <c r="M360" s="339"/>
      <c r="N360" s="339"/>
      <c r="O360" s="339"/>
      <c r="P360" s="339"/>
      <c r="Q360" s="339"/>
    </row>
    <row r="361" spans="1:17" ht="13.5" customHeight="1">
      <c r="A361" s="481" t="s">
        <v>1127</v>
      </c>
      <c r="B361" s="481" t="s">
        <v>712</v>
      </c>
      <c r="C361" s="481" t="s">
        <v>558</v>
      </c>
      <c r="D361" s="481" t="s">
        <v>1559</v>
      </c>
      <c r="E361" s="481">
        <v>20703</v>
      </c>
      <c r="F361" s="339"/>
      <c r="G361" s="340">
        <f>IF(ISNUMBER(E361),E361/'Bulk DivVar Analysis'!$C$7,"")</f>
        <v>1.3932969917221887</v>
      </c>
      <c r="H361" s="338" t="str">
        <f>IF(ISNUMBER(E361), IF(G361&gt;'Bulk DivVar Analysis'!$D$9,"Pass","Fail"),"")</f>
        <v>Pass</v>
      </c>
      <c r="I361" s="338" t="str">
        <f t="shared" si="7"/>
        <v>Alpha_9_F12</v>
      </c>
      <c r="J361" s="339"/>
      <c r="K361" s="339"/>
      <c r="L361" s="339"/>
      <c r="M361" s="339"/>
      <c r="N361" s="339"/>
      <c r="O361" s="339"/>
      <c r="P361" s="339"/>
      <c r="Q361" s="339"/>
    </row>
    <row r="362" spans="1:17" ht="13.5" customHeight="1">
      <c r="A362" s="481" t="s">
        <v>1127</v>
      </c>
      <c r="B362" s="481" t="s">
        <v>712</v>
      </c>
      <c r="C362" s="481" t="s">
        <v>1254</v>
      </c>
      <c r="D362" s="481" t="s">
        <v>1560</v>
      </c>
      <c r="E362" s="481">
        <v>21437</v>
      </c>
      <c r="F362" s="339"/>
      <c r="G362" s="340">
        <f>IF(ISNUMBER(E362),E362/'Bulk DivVar Analysis'!$C$7,"")</f>
        <v>1.442694663167104</v>
      </c>
      <c r="H362" s="338" t="str">
        <f>IF(ISNUMBER(E362), IF(G362&gt;'Bulk DivVar Analysis'!$D$9,"Pass","Fail"),"")</f>
        <v>Pass</v>
      </c>
      <c r="I362" s="338" t="str">
        <f t="shared" si="7"/>
        <v>Alpha_9_G1</v>
      </c>
      <c r="J362" s="339"/>
      <c r="K362" s="339"/>
      <c r="L362" s="339"/>
      <c r="M362" s="339"/>
      <c r="N362" s="339"/>
      <c r="O362" s="339"/>
      <c r="P362" s="339"/>
      <c r="Q362" s="339"/>
    </row>
    <row r="363" spans="1:17" ht="13.5" customHeight="1">
      <c r="A363" s="481" t="s">
        <v>1127</v>
      </c>
      <c r="B363" s="481" t="s">
        <v>712</v>
      </c>
      <c r="C363" s="481" t="s">
        <v>1256</v>
      </c>
      <c r="D363" s="481" t="s">
        <v>1561</v>
      </c>
      <c r="E363" s="481">
        <v>18836</v>
      </c>
      <c r="F363" s="339"/>
      <c r="G363" s="340">
        <f>IF(ISNUMBER(E363),E363/'Bulk DivVar Analysis'!$C$7,"")</f>
        <v>1.2676492361531733</v>
      </c>
      <c r="H363" s="338" t="str">
        <f>IF(ISNUMBER(E363), IF(G363&gt;'Bulk DivVar Analysis'!$D$9,"Pass","Fail"),"")</f>
        <v>Pass</v>
      </c>
      <c r="I363" s="338" t="str">
        <f t="shared" si="7"/>
        <v>Alpha_9_G2</v>
      </c>
      <c r="J363" s="339"/>
      <c r="K363" s="339"/>
      <c r="L363" s="339"/>
      <c r="M363" s="339"/>
      <c r="N363" s="339"/>
      <c r="O363" s="339"/>
      <c r="P363" s="339"/>
      <c r="Q363" s="339"/>
    </row>
    <row r="364" spans="1:17" ht="13.5" customHeight="1">
      <c r="A364" s="481" t="s">
        <v>1127</v>
      </c>
      <c r="B364" s="481" t="s">
        <v>712</v>
      </c>
      <c r="C364" s="481" t="s">
        <v>1258</v>
      </c>
      <c r="D364" s="481" t="s">
        <v>1562</v>
      </c>
      <c r="E364" s="481">
        <v>21090</v>
      </c>
      <c r="F364" s="339"/>
      <c r="G364" s="340">
        <f>IF(ISNUMBER(E364),E364/'Bulk DivVar Analysis'!$C$7,"")</f>
        <v>1.4193418130426005</v>
      </c>
      <c r="H364" s="338" t="str">
        <f>IF(ISNUMBER(E364), IF(G364&gt;'Bulk DivVar Analysis'!$D$9,"Pass","Fail"),"")</f>
        <v>Pass</v>
      </c>
      <c r="I364" s="338" t="str">
        <f t="shared" si="7"/>
        <v>Alpha_9_G3</v>
      </c>
      <c r="J364" s="339"/>
      <c r="K364" s="339"/>
      <c r="L364" s="339"/>
      <c r="M364" s="339"/>
      <c r="N364" s="339"/>
      <c r="O364" s="339"/>
      <c r="P364" s="339"/>
      <c r="Q364" s="339"/>
    </row>
    <row r="365" spans="1:17" ht="13.5" customHeight="1">
      <c r="A365" s="481" t="s">
        <v>1127</v>
      </c>
      <c r="B365" s="481" t="s">
        <v>712</v>
      </c>
      <c r="C365" s="481" t="s">
        <v>1260</v>
      </c>
      <c r="D365" s="481" t="s">
        <v>1563</v>
      </c>
      <c r="E365" s="481">
        <v>16814</v>
      </c>
      <c r="F365" s="339"/>
      <c r="G365" s="340">
        <f>IF(ISNUMBER(E365),E365/'Bulk DivVar Analysis'!$C$7,"")</f>
        <v>1.1315700922000134</v>
      </c>
      <c r="H365" s="338" t="str">
        <f>IF(ISNUMBER(E365), IF(G365&gt;'Bulk DivVar Analysis'!$D$9,"Pass","Fail"),"")</f>
        <v>Pass</v>
      </c>
      <c r="I365" s="338" t="str">
        <f t="shared" si="7"/>
        <v>Alpha_9_G4</v>
      </c>
      <c r="J365" s="339"/>
      <c r="K365" s="339"/>
      <c r="L365" s="339"/>
      <c r="M365" s="339"/>
      <c r="N365" s="339"/>
      <c r="O365" s="339"/>
      <c r="P365" s="339"/>
      <c r="Q365" s="339"/>
    </row>
    <row r="366" spans="1:17" ht="13.5" customHeight="1">
      <c r="A366" s="481" t="s">
        <v>1127</v>
      </c>
      <c r="B366" s="481" t="s">
        <v>712</v>
      </c>
      <c r="C366" s="481" t="s">
        <v>1262</v>
      </c>
      <c r="D366" s="481" t="s">
        <v>1564</v>
      </c>
      <c r="E366" s="481">
        <v>15070</v>
      </c>
      <c r="F366" s="339"/>
      <c r="G366" s="340">
        <f>IF(ISNUMBER(E366),E366/'Bulk DivVar Analysis'!$C$7,"")</f>
        <v>1.0142001480584157</v>
      </c>
      <c r="H366" s="338" t="str">
        <f>IF(ISNUMBER(E366), IF(G366&gt;'Bulk DivVar Analysis'!$D$9,"Pass","Fail"),"")</f>
        <v>Pass</v>
      </c>
      <c r="I366" s="338" t="str">
        <f t="shared" si="7"/>
        <v>Alpha_9_G5</v>
      </c>
      <c r="J366" s="339"/>
      <c r="K366" s="339"/>
      <c r="L366" s="339"/>
      <c r="M366" s="339"/>
      <c r="N366" s="339"/>
      <c r="O366" s="339"/>
      <c r="P366" s="339"/>
      <c r="Q366" s="339"/>
    </row>
    <row r="367" spans="1:17" ht="13.5" customHeight="1">
      <c r="A367" s="481" t="s">
        <v>1127</v>
      </c>
      <c r="B367" s="481" t="s">
        <v>712</v>
      </c>
      <c r="C367" s="481" t="s">
        <v>1264</v>
      </c>
      <c r="D367" s="481" t="s">
        <v>1565</v>
      </c>
      <c r="E367" s="481">
        <v>19822</v>
      </c>
      <c r="F367" s="339"/>
      <c r="G367" s="340">
        <f>IF(ISNUMBER(E367),E367/'Bulk DivVar Analysis'!$C$7,"")</f>
        <v>1.3340063261323103</v>
      </c>
      <c r="H367" s="338" t="str">
        <f>IF(ISNUMBER(E367), IF(G367&gt;'Bulk DivVar Analysis'!$D$9,"Pass","Fail"),"")</f>
        <v>Pass</v>
      </c>
      <c r="I367" s="338" t="str">
        <f t="shared" si="7"/>
        <v>Alpha_9_G6</v>
      </c>
      <c r="J367" s="339"/>
      <c r="K367" s="339"/>
      <c r="L367" s="339"/>
      <c r="M367" s="339"/>
      <c r="N367" s="339"/>
      <c r="O367" s="339"/>
      <c r="P367" s="339"/>
      <c r="Q367" s="339"/>
    </row>
    <row r="368" spans="1:17" ht="13.5" customHeight="1">
      <c r="A368" s="481" t="s">
        <v>1127</v>
      </c>
      <c r="B368" s="481" t="s">
        <v>712</v>
      </c>
      <c r="C368" s="481" t="s">
        <v>1266</v>
      </c>
      <c r="D368" s="481" t="s">
        <v>1566</v>
      </c>
      <c r="E368" s="481">
        <v>20737</v>
      </c>
      <c r="F368" s="339"/>
      <c r="G368" s="340">
        <f>IF(ISNUMBER(E368),E368/'Bulk DivVar Analysis'!$C$7,"")</f>
        <v>1.3955851672387105</v>
      </c>
      <c r="H368" s="338" t="str">
        <f>IF(ISNUMBER(E368), IF(G368&gt;'Bulk DivVar Analysis'!$D$9,"Pass","Fail"),"")</f>
        <v>Pass</v>
      </c>
      <c r="I368" s="338" t="str">
        <f t="shared" si="7"/>
        <v>Alpha_9_G7</v>
      </c>
      <c r="J368" s="339"/>
      <c r="K368" s="339"/>
      <c r="L368" s="339"/>
      <c r="M368" s="339"/>
      <c r="N368" s="339"/>
      <c r="O368" s="339"/>
      <c r="P368" s="339"/>
      <c r="Q368" s="339"/>
    </row>
    <row r="369" spans="1:17" ht="13.5" customHeight="1">
      <c r="A369" s="481" t="s">
        <v>1127</v>
      </c>
      <c r="B369" s="481" t="s">
        <v>712</v>
      </c>
      <c r="C369" s="481" t="s">
        <v>1268</v>
      </c>
      <c r="D369" s="481" t="s">
        <v>1567</v>
      </c>
      <c r="E369" s="481">
        <v>19485</v>
      </c>
      <c r="F369" s="339"/>
      <c r="G369" s="340">
        <f>IF(ISNUMBER(E369),E369/'Bulk DivVar Analysis'!$C$7,"")</f>
        <v>1.3113264688067838</v>
      </c>
      <c r="H369" s="338" t="str">
        <f>IF(ISNUMBER(E369), IF(G369&gt;'Bulk DivVar Analysis'!$D$9,"Pass","Fail"),"")</f>
        <v>Pass</v>
      </c>
      <c r="I369" s="338" t="str">
        <f t="shared" si="7"/>
        <v>Alpha_9_G8</v>
      </c>
      <c r="J369" s="339"/>
      <c r="K369" s="339"/>
      <c r="L369" s="339"/>
      <c r="M369" s="339"/>
      <c r="N369" s="339"/>
      <c r="O369" s="339"/>
      <c r="P369" s="339"/>
      <c r="Q369" s="339"/>
    </row>
    <row r="370" spans="1:17" ht="13.5" customHeight="1">
      <c r="A370" s="481" t="s">
        <v>1127</v>
      </c>
      <c r="B370" s="481" t="s">
        <v>712</v>
      </c>
      <c r="C370" s="481" t="s">
        <v>1270</v>
      </c>
      <c r="D370" s="481" t="s">
        <v>1568</v>
      </c>
      <c r="E370" s="481">
        <v>20671</v>
      </c>
      <c r="F370" s="339"/>
      <c r="G370" s="340">
        <f>IF(ISNUMBER(E370),E370/'Bulk DivVar Analysis'!$C$7,"")</f>
        <v>1.391143414765462</v>
      </c>
      <c r="H370" s="338" t="str">
        <f>IF(ISNUMBER(E370), IF(G370&gt;'Bulk DivVar Analysis'!$D$9,"Pass","Fail"),"")</f>
        <v>Pass</v>
      </c>
      <c r="I370" s="338" t="str">
        <f t="shared" si="7"/>
        <v>Alpha_9_G9</v>
      </c>
      <c r="J370" s="339"/>
      <c r="K370" s="339"/>
      <c r="L370" s="339"/>
      <c r="M370" s="339"/>
      <c r="N370" s="339"/>
      <c r="O370" s="339"/>
      <c r="P370" s="339"/>
      <c r="Q370" s="339"/>
    </row>
    <row r="371" spans="1:17" ht="13.5" customHeight="1">
      <c r="A371" s="481" t="s">
        <v>1127</v>
      </c>
      <c r="B371" s="481" t="s">
        <v>712</v>
      </c>
      <c r="C371" s="481" t="s">
        <v>568</v>
      </c>
      <c r="D371" s="481" t="s">
        <v>1569</v>
      </c>
      <c r="E371" s="481">
        <v>14008</v>
      </c>
      <c r="F371" s="339"/>
      <c r="G371" s="340">
        <f>IF(ISNUMBER(E371),E371/'Bulk DivVar Analysis'!$C$7,"")</f>
        <v>0.94272831280705294</v>
      </c>
      <c r="H371" s="338" t="str">
        <f>IF(ISNUMBER(E371), IF(G371&gt;'Bulk DivVar Analysis'!$D$9,"Pass","Fail"),"")</f>
        <v>Pass</v>
      </c>
      <c r="I371" s="338" t="str">
        <f t="shared" si="7"/>
        <v>Alpha_9_G10</v>
      </c>
      <c r="J371" s="339"/>
      <c r="K371" s="339"/>
      <c r="L371" s="339"/>
      <c r="M371" s="339"/>
      <c r="N371" s="339"/>
      <c r="O371" s="339"/>
      <c r="P371" s="339"/>
      <c r="Q371" s="339"/>
    </row>
    <row r="372" spans="1:17" ht="13.5" customHeight="1">
      <c r="A372" s="481" t="s">
        <v>1127</v>
      </c>
      <c r="B372" s="481" t="s">
        <v>712</v>
      </c>
      <c r="C372" s="481" t="s">
        <v>569</v>
      </c>
      <c r="D372" s="481" t="s">
        <v>1570</v>
      </c>
      <c r="E372" s="481">
        <v>20060</v>
      </c>
      <c r="F372" s="339"/>
      <c r="G372" s="340">
        <f>IF(ISNUMBER(E372),E372/'Bulk DivVar Analysis'!$C$7,"")</f>
        <v>1.3500235547479642</v>
      </c>
      <c r="H372" s="338" t="str">
        <f>IF(ISNUMBER(E372), IF(G372&gt;'Bulk DivVar Analysis'!$D$9,"Pass","Fail"),"")</f>
        <v>Pass</v>
      </c>
      <c r="I372" s="338" t="str">
        <f t="shared" si="7"/>
        <v>Alpha_9_G11</v>
      </c>
      <c r="J372" s="339"/>
      <c r="K372" s="339"/>
      <c r="L372" s="339"/>
      <c r="M372" s="339"/>
      <c r="N372" s="339"/>
      <c r="O372" s="339"/>
      <c r="P372" s="339"/>
      <c r="Q372" s="339"/>
    </row>
    <row r="373" spans="1:17" ht="13.5" customHeight="1">
      <c r="A373" s="481" t="s">
        <v>1127</v>
      </c>
      <c r="B373" s="481" t="s">
        <v>712</v>
      </c>
      <c r="C373" s="481" t="s">
        <v>570</v>
      </c>
      <c r="D373" s="481" t="s">
        <v>1571</v>
      </c>
      <c r="E373" s="481">
        <v>15736</v>
      </c>
      <c r="F373" s="339"/>
      <c r="G373" s="340">
        <f>IF(ISNUMBER(E373),E373/'Bulk DivVar Analysis'!$C$7,"")</f>
        <v>1.0590214684702874</v>
      </c>
      <c r="H373" s="338" t="str">
        <f>IF(ISNUMBER(E373), IF(G373&gt;'Bulk DivVar Analysis'!$D$9,"Pass","Fail"),"")</f>
        <v>Pass</v>
      </c>
      <c r="I373" s="338" t="str">
        <f t="shared" si="7"/>
        <v>Alpha_9_G12</v>
      </c>
      <c r="J373" s="339"/>
      <c r="K373" s="339"/>
      <c r="L373" s="339"/>
      <c r="M373" s="339"/>
      <c r="N373" s="339"/>
      <c r="O373" s="339"/>
      <c r="P373" s="339"/>
      <c r="Q373" s="339"/>
    </row>
    <row r="374" spans="1:17" ht="13.5" customHeight="1">
      <c r="A374" s="481" t="s">
        <v>1127</v>
      </c>
      <c r="B374" s="481" t="s">
        <v>712</v>
      </c>
      <c r="C374" s="481" t="s">
        <v>1275</v>
      </c>
      <c r="D374" s="481" t="s">
        <v>1572</v>
      </c>
      <c r="E374" s="481">
        <v>19966</v>
      </c>
      <c r="F374" s="339"/>
      <c r="G374" s="340">
        <f>IF(ISNUMBER(E374),E374/'Bulk DivVar Analysis'!$C$7,"")</f>
        <v>1.3436974224375799</v>
      </c>
      <c r="H374" s="338" t="str">
        <f>IF(ISNUMBER(E374), IF(G374&gt;'Bulk DivVar Analysis'!$D$9,"Pass","Fail"),"")</f>
        <v>Pass</v>
      </c>
      <c r="I374" s="338" t="str">
        <f t="shared" si="7"/>
        <v>Alpha_9_H1</v>
      </c>
      <c r="J374" s="339"/>
      <c r="K374" s="339"/>
      <c r="L374" s="339"/>
      <c r="M374" s="339"/>
      <c r="N374" s="339"/>
      <c r="O374" s="339"/>
      <c r="P374" s="339"/>
      <c r="Q374" s="339"/>
    </row>
    <row r="375" spans="1:17" ht="13.5" customHeight="1">
      <c r="A375" s="481" t="s">
        <v>1127</v>
      </c>
      <c r="B375" s="481" t="s">
        <v>712</v>
      </c>
      <c r="C375" s="481" t="s">
        <v>1277</v>
      </c>
      <c r="D375" s="481" t="s">
        <v>1573</v>
      </c>
      <c r="E375" s="481">
        <v>16391</v>
      </c>
      <c r="F375" s="339"/>
      <c r="G375" s="340">
        <f>IF(ISNUMBER(E375),E375/'Bulk DivVar Analysis'!$C$7,"")</f>
        <v>1.1031024968032841</v>
      </c>
      <c r="H375" s="338" t="str">
        <f>IF(ISNUMBER(E375), IF(G375&gt;'Bulk DivVar Analysis'!$D$9,"Pass","Fail"),"")</f>
        <v>Pass</v>
      </c>
      <c r="I375" s="338" t="str">
        <f t="shared" si="7"/>
        <v>Alpha_9_H2</v>
      </c>
      <c r="J375" s="339"/>
      <c r="K375" s="339"/>
      <c r="L375" s="339"/>
      <c r="M375" s="339"/>
      <c r="N375" s="339"/>
      <c r="O375" s="339"/>
      <c r="P375" s="339"/>
      <c r="Q375" s="339"/>
    </row>
    <row r="376" spans="1:17" ht="13.5" customHeight="1">
      <c r="A376" s="481" t="s">
        <v>1127</v>
      </c>
      <c r="B376" s="481" t="s">
        <v>712</v>
      </c>
      <c r="C376" s="481" t="s">
        <v>1279</v>
      </c>
      <c r="D376" s="481" t="s">
        <v>1574</v>
      </c>
      <c r="E376" s="481">
        <v>17916</v>
      </c>
      <c r="F376" s="339"/>
      <c r="G376" s="340">
        <f>IF(ISNUMBER(E376),E376/'Bulk DivVar Analysis'!$C$7,"")</f>
        <v>1.2057338986472845</v>
      </c>
      <c r="H376" s="338" t="str">
        <f>IF(ISNUMBER(E376), IF(G376&gt;'Bulk DivVar Analysis'!$D$9,"Pass","Fail"),"")</f>
        <v>Pass</v>
      </c>
      <c r="I376" s="338" t="str">
        <f t="shared" si="7"/>
        <v>Alpha_9_H3</v>
      </c>
      <c r="J376" s="339"/>
      <c r="K376" s="339"/>
      <c r="L376" s="339"/>
      <c r="M376" s="339"/>
      <c r="N376" s="339"/>
      <c r="O376" s="339"/>
      <c r="P376" s="339"/>
      <c r="Q376" s="339"/>
    </row>
    <row r="377" spans="1:17" ht="13.5" customHeight="1">
      <c r="A377" s="481" t="s">
        <v>1127</v>
      </c>
      <c r="B377" s="481" t="s">
        <v>712</v>
      </c>
      <c r="C377" s="481" t="s">
        <v>1281</v>
      </c>
      <c r="D377" s="481" t="s">
        <v>1575</v>
      </c>
      <c r="E377" s="481">
        <v>22264</v>
      </c>
      <c r="F377" s="339"/>
      <c r="G377" s="340">
        <f>IF(ISNUMBER(E377),E377/'Bulk DivVar Analysis'!$C$7,"")</f>
        <v>1.4983511676425063</v>
      </c>
      <c r="H377" s="338" t="str">
        <f>IF(ISNUMBER(E377), IF(G377&gt;'Bulk DivVar Analysis'!$D$9,"Pass","Fail"),"")</f>
        <v>Pass</v>
      </c>
      <c r="I377" s="338" t="str">
        <f t="shared" si="7"/>
        <v>Alpha_9_H4</v>
      </c>
      <c r="J377" s="339"/>
      <c r="K377" s="339"/>
      <c r="L377" s="339"/>
      <c r="M377" s="339"/>
      <c r="N377" s="339"/>
      <c r="O377" s="339"/>
      <c r="P377" s="339"/>
      <c r="Q377" s="339"/>
    </row>
    <row r="378" spans="1:17" ht="13.5" customHeight="1">
      <c r="A378" s="481" t="s">
        <v>1127</v>
      </c>
      <c r="B378" s="481" t="s">
        <v>712</v>
      </c>
      <c r="C378" s="481" t="s">
        <v>1283</v>
      </c>
      <c r="D378" s="481" t="s">
        <v>1576</v>
      </c>
      <c r="E378" s="481">
        <v>15633</v>
      </c>
      <c r="F378" s="339"/>
      <c r="G378" s="340">
        <f>IF(ISNUMBER(E378),E378/'Bulk DivVar Analysis'!$C$7,"")</f>
        <v>1.0520896426408237</v>
      </c>
      <c r="H378" s="338" t="str">
        <f>IF(ISNUMBER(E378), IF(G378&gt;'Bulk DivVar Analysis'!$D$9,"Pass","Fail"),"")</f>
        <v>Pass</v>
      </c>
      <c r="I378" s="338" t="str">
        <f t="shared" si="7"/>
        <v>Alpha_9_H5</v>
      </c>
      <c r="J378" s="339"/>
      <c r="K378" s="339"/>
      <c r="L378" s="339"/>
      <c r="M378" s="339"/>
      <c r="N378" s="339"/>
      <c r="O378" s="339"/>
      <c r="P378" s="339"/>
      <c r="Q378" s="339"/>
    </row>
    <row r="379" spans="1:17" ht="13.5" customHeight="1">
      <c r="A379" s="481" t="s">
        <v>1127</v>
      </c>
      <c r="B379" s="481" t="s">
        <v>712</v>
      </c>
      <c r="C379" s="481" t="s">
        <v>1285</v>
      </c>
      <c r="D379" s="481" t="s">
        <v>1577</v>
      </c>
      <c r="E379" s="481">
        <v>18568</v>
      </c>
      <c r="F379" s="339"/>
      <c r="G379" s="340">
        <f>IF(ISNUMBER(E379),E379/'Bulk DivVar Analysis'!$C$7,"")</f>
        <v>1.2496130291405882</v>
      </c>
      <c r="H379" s="338" t="str">
        <f>IF(ISNUMBER(E379), IF(G379&gt;'Bulk DivVar Analysis'!$D$9,"Pass","Fail"),"")</f>
        <v>Pass</v>
      </c>
      <c r="I379" s="338" t="str">
        <f t="shared" si="7"/>
        <v>Alpha_9_H6</v>
      </c>
      <c r="J379" s="339"/>
      <c r="K379" s="339"/>
      <c r="L379" s="339"/>
      <c r="M379" s="339"/>
      <c r="N379" s="339"/>
      <c r="O379" s="339"/>
      <c r="P379" s="339"/>
      <c r="Q379" s="339"/>
    </row>
    <row r="380" spans="1:17" ht="13.5" customHeight="1">
      <c r="A380" s="481" t="s">
        <v>1127</v>
      </c>
      <c r="B380" s="481" t="s">
        <v>712</v>
      </c>
      <c r="C380" s="481" t="s">
        <v>1287</v>
      </c>
      <c r="D380" s="481" t="s">
        <v>1578</v>
      </c>
      <c r="E380" s="481">
        <v>21438</v>
      </c>
      <c r="F380" s="339"/>
      <c r="G380" s="340">
        <f>IF(ISNUMBER(E380),E380/'Bulk DivVar Analysis'!$C$7,"")</f>
        <v>1.4427619624470018</v>
      </c>
      <c r="H380" s="338" t="str">
        <f>IF(ISNUMBER(E380), IF(G380&gt;'Bulk DivVar Analysis'!$D$9,"Pass","Fail"),"")</f>
        <v>Pass</v>
      </c>
      <c r="I380" s="338" t="str">
        <f t="shared" si="7"/>
        <v>Alpha_9_H7</v>
      </c>
      <c r="J380" s="339"/>
      <c r="K380" s="339"/>
      <c r="L380" s="339"/>
      <c r="M380" s="339"/>
      <c r="N380" s="339"/>
      <c r="O380" s="339"/>
      <c r="P380" s="339"/>
      <c r="Q380" s="339"/>
    </row>
    <row r="381" spans="1:17" ht="13.5" customHeight="1">
      <c r="A381" s="481" t="s">
        <v>1127</v>
      </c>
      <c r="B381" s="481" t="s">
        <v>712</v>
      </c>
      <c r="C381" s="481" t="s">
        <v>1289</v>
      </c>
      <c r="D381" s="481" t="s">
        <v>1579</v>
      </c>
      <c r="E381" s="481">
        <v>17172</v>
      </c>
      <c r="F381" s="339"/>
      <c r="G381" s="340">
        <f>IF(ISNUMBER(E381),E381/'Bulk DivVar Analysis'!$C$7,"")</f>
        <v>1.1556632344033919</v>
      </c>
      <c r="H381" s="338" t="str">
        <f>IF(ISNUMBER(E381), IF(G381&gt;'Bulk DivVar Analysis'!$D$9,"Pass","Fail"),"")</f>
        <v>Pass</v>
      </c>
      <c r="I381" s="338" t="str">
        <f t="shared" si="7"/>
        <v>Alpha_9_H8</v>
      </c>
      <c r="J381" s="339"/>
      <c r="K381" s="339"/>
      <c r="L381" s="339"/>
      <c r="M381" s="339"/>
      <c r="N381" s="339"/>
      <c r="O381" s="339"/>
      <c r="P381" s="339"/>
      <c r="Q381" s="339"/>
    </row>
    <row r="382" spans="1:17" ht="13.5" customHeight="1">
      <c r="A382" s="481" t="s">
        <v>1127</v>
      </c>
      <c r="B382" s="481" t="s">
        <v>712</v>
      </c>
      <c r="C382" s="481" t="s">
        <v>1291</v>
      </c>
      <c r="D382" s="481" t="s">
        <v>1580</v>
      </c>
      <c r="E382" s="481">
        <v>17961</v>
      </c>
      <c r="F382" s="339"/>
      <c r="G382" s="340">
        <f>IF(ISNUMBER(E382),E382/'Bulk DivVar Analysis'!$C$7,"")</f>
        <v>1.2087623662426812</v>
      </c>
      <c r="H382" s="338" t="str">
        <f>IF(ISNUMBER(E382), IF(G382&gt;'Bulk DivVar Analysis'!$D$9,"Pass","Fail"),"")</f>
        <v>Pass</v>
      </c>
      <c r="I382" s="338" t="str">
        <f t="shared" si="7"/>
        <v>Alpha_9_H9</v>
      </c>
      <c r="J382" s="339"/>
      <c r="K382" s="339"/>
      <c r="L382" s="339"/>
      <c r="M382" s="339"/>
      <c r="N382" s="339"/>
      <c r="O382" s="339"/>
      <c r="P382" s="339"/>
      <c r="Q382" s="339"/>
    </row>
    <row r="383" spans="1:17" ht="13.5" customHeight="1">
      <c r="A383" s="481" t="s">
        <v>1127</v>
      </c>
      <c r="B383" s="481" t="s">
        <v>712</v>
      </c>
      <c r="C383" s="481" t="s">
        <v>580</v>
      </c>
      <c r="D383" s="481" t="s">
        <v>1581</v>
      </c>
      <c r="E383" s="481">
        <v>14175</v>
      </c>
      <c r="F383" s="339"/>
      <c r="G383" s="340">
        <f>IF(ISNUMBER(E383),E383/'Bulk DivVar Analysis'!$C$7,"")</f>
        <v>0.9539672925499697</v>
      </c>
      <c r="H383" s="338" t="str">
        <f>IF(ISNUMBER(E383), IF(G383&gt;'Bulk DivVar Analysis'!$D$9,"Pass","Fail"),"")</f>
        <v>Pass</v>
      </c>
      <c r="I383" s="338" t="str">
        <f t="shared" si="7"/>
        <v>Alpha_9_H10</v>
      </c>
      <c r="J383" s="339"/>
      <c r="K383" s="339"/>
      <c r="L383" s="339"/>
      <c r="M383" s="339"/>
      <c r="N383" s="339"/>
      <c r="O383" s="339"/>
      <c r="P383" s="339"/>
      <c r="Q383" s="339"/>
    </row>
    <row r="384" spans="1:17" ht="13.5" customHeight="1">
      <c r="A384" s="481" t="s">
        <v>1127</v>
      </c>
      <c r="B384" s="481" t="s">
        <v>712</v>
      </c>
      <c r="C384" s="481" t="s">
        <v>581</v>
      </c>
      <c r="D384" s="481" t="s">
        <v>1582</v>
      </c>
      <c r="E384" s="481">
        <v>18099</v>
      </c>
      <c r="F384" s="339"/>
      <c r="G384" s="340">
        <f>IF(ISNUMBER(E384),E384/'Bulk DivVar Analysis'!$C$7,"")</f>
        <v>1.2180496668685645</v>
      </c>
      <c r="H384" s="338" t="str">
        <f>IF(ISNUMBER(E384), IF(G384&gt;'Bulk DivVar Analysis'!$D$9,"Pass","Fail"),"")</f>
        <v>Pass</v>
      </c>
      <c r="I384" s="338" t="str">
        <f t="shared" si="7"/>
        <v>Alpha_9_H11</v>
      </c>
      <c r="J384" s="339"/>
      <c r="K384" s="339"/>
      <c r="L384" s="339"/>
      <c r="M384" s="339"/>
      <c r="N384" s="339"/>
      <c r="O384" s="339"/>
      <c r="P384" s="339"/>
      <c r="Q384" s="339"/>
    </row>
    <row r="385" spans="1:17" ht="13.5" customHeight="1">
      <c r="A385" s="481" t="s">
        <v>1127</v>
      </c>
      <c r="B385" s="481" t="s">
        <v>712</v>
      </c>
      <c r="C385" s="481" t="s">
        <v>582</v>
      </c>
      <c r="D385" s="481" t="s">
        <v>1583</v>
      </c>
      <c r="E385" s="481">
        <v>14468</v>
      </c>
      <c r="F385" s="339"/>
      <c r="G385" s="340">
        <f>IF(ISNUMBER(E385),E385/'Bulk DivVar Analysis'!$C$7,"")</f>
        <v>0.9736859815599973</v>
      </c>
      <c r="H385" s="338" t="str">
        <f>IF(ISNUMBER(E385), IF(G385&gt;'Bulk DivVar Analysis'!$D$9,"Pass","Fail"),"")</f>
        <v>Pass</v>
      </c>
      <c r="I385" s="338" t="str">
        <f t="shared" si="7"/>
        <v>Alpha_9_H12</v>
      </c>
      <c r="J385" s="339"/>
      <c r="K385" s="339"/>
      <c r="L385" s="339"/>
      <c r="M385" s="339"/>
      <c r="N385" s="339"/>
      <c r="O385" s="339"/>
      <c r="P385" s="339"/>
      <c r="Q385" s="339"/>
    </row>
    <row r="386" spans="1:17" ht="13.5" customHeight="1">
      <c r="A386" s="481" t="s">
        <v>1127</v>
      </c>
      <c r="B386" s="481" t="s">
        <v>714</v>
      </c>
      <c r="C386" s="481" t="s">
        <v>1128</v>
      </c>
      <c r="D386" s="481" t="s">
        <v>1584</v>
      </c>
      <c r="E386" s="481">
        <v>15336</v>
      </c>
      <c r="F386" s="339"/>
      <c r="G386" s="340">
        <f>IF(ISNUMBER(E386),E386/'Bulk DivVar Analysis'!$C$7,"")</f>
        <v>1.0321017565112054</v>
      </c>
      <c r="H386" s="338" t="str">
        <f>IF(ISNUMBER(E386), IF(G386&gt;'Bulk DivVar Analysis'!$D$9,"Pass","Fail"),"")</f>
        <v>Pass</v>
      </c>
      <c r="I386" s="338" t="str">
        <f t="shared" si="7"/>
        <v>Alpha_10_A1</v>
      </c>
      <c r="J386" s="339"/>
      <c r="K386" s="339"/>
      <c r="L386" s="339"/>
      <c r="M386" s="339"/>
      <c r="N386" s="339"/>
      <c r="O386" s="339"/>
      <c r="P386" s="339"/>
      <c r="Q386" s="339"/>
    </row>
    <row r="387" spans="1:17" ht="13.5" customHeight="1">
      <c r="A387" s="481" t="s">
        <v>1127</v>
      </c>
      <c r="B387" s="481" t="s">
        <v>714</v>
      </c>
      <c r="C387" s="481" t="s">
        <v>1130</v>
      </c>
      <c r="D387" s="481" t="s">
        <v>1585</v>
      </c>
      <c r="E387" s="481">
        <v>20810</v>
      </c>
      <c r="F387" s="339"/>
      <c r="G387" s="340">
        <f>IF(ISNUMBER(E387),E387/'Bulk DivVar Analysis'!$C$7,"")</f>
        <v>1.4004980146712429</v>
      </c>
      <c r="H387" s="338" t="str">
        <f>IF(ISNUMBER(E387), IF(G387&gt;'Bulk DivVar Analysis'!$D$9,"Pass","Fail"),"")</f>
        <v>Pass</v>
      </c>
      <c r="I387" s="338" t="str">
        <f t="shared" ref="I387:I450" si="8">_xlfn.TEXTJOIN("_",TRUE,B387,C387)</f>
        <v>Alpha_10_A2</v>
      </c>
      <c r="J387" s="339"/>
      <c r="K387" s="339"/>
      <c r="L387" s="339"/>
      <c r="M387" s="339"/>
      <c r="N387" s="339"/>
      <c r="O387" s="339"/>
      <c r="P387" s="339"/>
      <c r="Q387" s="339"/>
    </row>
    <row r="388" spans="1:17" ht="13.5" customHeight="1">
      <c r="A388" s="481" t="s">
        <v>1127</v>
      </c>
      <c r="B388" s="481" t="s">
        <v>714</v>
      </c>
      <c r="C388" s="481" t="s">
        <v>1132</v>
      </c>
      <c r="D388" s="481" t="s">
        <v>1586</v>
      </c>
      <c r="E388" s="481">
        <v>17215</v>
      </c>
      <c r="F388" s="339"/>
      <c r="G388" s="340">
        <f>IF(ISNUMBER(E388),E388/'Bulk DivVar Analysis'!$C$7,"")</f>
        <v>1.1585571034389932</v>
      </c>
      <c r="H388" s="338" t="str">
        <f>IF(ISNUMBER(E388), IF(G388&gt;'Bulk DivVar Analysis'!$D$9,"Pass","Fail"),"")</f>
        <v>Pass</v>
      </c>
      <c r="I388" s="338" t="str">
        <f t="shared" si="8"/>
        <v>Alpha_10_A3</v>
      </c>
      <c r="J388" s="339"/>
      <c r="K388" s="339"/>
      <c r="L388" s="339"/>
      <c r="M388" s="339"/>
      <c r="N388" s="339"/>
      <c r="O388" s="339"/>
      <c r="P388" s="339"/>
      <c r="Q388" s="339"/>
    </row>
    <row r="389" spans="1:17" ht="13.5" customHeight="1">
      <c r="A389" s="481" t="s">
        <v>1127</v>
      </c>
      <c r="B389" s="481" t="s">
        <v>714</v>
      </c>
      <c r="C389" s="481" t="s">
        <v>1134</v>
      </c>
      <c r="D389" s="481" t="s">
        <v>1587</v>
      </c>
      <c r="E389" s="481">
        <v>14663</v>
      </c>
      <c r="F389" s="339"/>
      <c r="G389" s="340">
        <f>IF(ISNUMBER(E389),E389/'Bulk DivVar Analysis'!$C$7,"")</f>
        <v>0.98680934114004981</v>
      </c>
      <c r="H389" s="338" t="str">
        <f>IF(ISNUMBER(E389), IF(G389&gt;'Bulk DivVar Analysis'!$D$9,"Pass","Fail"),"")</f>
        <v>Pass</v>
      </c>
      <c r="I389" s="338" t="str">
        <f t="shared" si="8"/>
        <v>Alpha_10_A4</v>
      </c>
      <c r="J389" s="339"/>
      <c r="K389" s="339"/>
      <c r="L389" s="339"/>
      <c r="M389" s="339"/>
      <c r="N389" s="339"/>
      <c r="O389" s="339"/>
      <c r="P389" s="339"/>
      <c r="Q389" s="339"/>
    </row>
    <row r="390" spans="1:17" ht="13.5" customHeight="1">
      <c r="A390" s="481" t="s">
        <v>1127</v>
      </c>
      <c r="B390" s="481" t="s">
        <v>714</v>
      </c>
      <c r="C390" s="481" t="s">
        <v>1136</v>
      </c>
      <c r="D390" s="481" t="s">
        <v>1588</v>
      </c>
      <c r="E390" s="481">
        <v>15283</v>
      </c>
      <c r="F390" s="339"/>
      <c r="G390" s="340">
        <f>IF(ISNUMBER(E390),E390/'Bulk DivVar Analysis'!$C$7,"")</f>
        <v>1.0285348946766271</v>
      </c>
      <c r="H390" s="338" t="str">
        <f>IF(ISNUMBER(E390), IF(G390&gt;'Bulk DivVar Analysis'!$D$9,"Pass","Fail"),"")</f>
        <v>Pass</v>
      </c>
      <c r="I390" s="338" t="str">
        <f t="shared" si="8"/>
        <v>Alpha_10_A5</v>
      </c>
      <c r="J390" s="339"/>
      <c r="K390" s="339"/>
      <c r="L390" s="339"/>
      <c r="M390" s="339"/>
      <c r="N390" s="339"/>
      <c r="O390" s="339"/>
      <c r="P390" s="339"/>
      <c r="Q390" s="339"/>
    </row>
    <row r="391" spans="1:17" ht="13.5" customHeight="1">
      <c r="A391" s="481" t="s">
        <v>1127</v>
      </c>
      <c r="B391" s="481" t="s">
        <v>714</v>
      </c>
      <c r="C391" s="481" t="s">
        <v>1138</v>
      </c>
      <c r="D391" s="481" t="s">
        <v>1589</v>
      </c>
      <c r="E391" s="481">
        <v>18729</v>
      </c>
      <c r="F391" s="339"/>
      <c r="G391" s="340">
        <f>IF(ISNUMBER(E391),E391/'Bulk DivVar Analysis'!$C$7,"")</f>
        <v>1.2604482132041188</v>
      </c>
      <c r="H391" s="338" t="str">
        <f>IF(ISNUMBER(E391), IF(G391&gt;'Bulk DivVar Analysis'!$D$9,"Pass","Fail"),"")</f>
        <v>Pass</v>
      </c>
      <c r="I391" s="338" t="str">
        <f t="shared" si="8"/>
        <v>Alpha_10_A6</v>
      </c>
      <c r="J391" s="339"/>
      <c r="K391" s="339"/>
      <c r="L391" s="339"/>
      <c r="M391" s="339"/>
      <c r="N391" s="339"/>
      <c r="O391" s="339"/>
      <c r="P391" s="339"/>
      <c r="Q391" s="339"/>
    </row>
    <row r="392" spans="1:17" ht="13.5" customHeight="1">
      <c r="A392" s="481" t="s">
        <v>1127</v>
      </c>
      <c r="B392" s="481" t="s">
        <v>714</v>
      </c>
      <c r="C392" s="481" t="s">
        <v>1140</v>
      </c>
      <c r="D392" s="481" t="s">
        <v>1590</v>
      </c>
      <c r="E392" s="481">
        <v>20016</v>
      </c>
      <c r="F392" s="339"/>
      <c r="G392" s="340">
        <f>IF(ISNUMBER(E392),E392/'Bulk DivVar Analysis'!$C$7,"")</f>
        <v>1.3470623864324651</v>
      </c>
      <c r="H392" s="338" t="str">
        <f>IF(ISNUMBER(E392), IF(G392&gt;'Bulk DivVar Analysis'!$D$9,"Pass","Fail"),"")</f>
        <v>Pass</v>
      </c>
      <c r="I392" s="338" t="str">
        <f t="shared" si="8"/>
        <v>Alpha_10_A7</v>
      </c>
      <c r="J392" s="339"/>
      <c r="K392" s="339"/>
      <c r="L392" s="339"/>
      <c r="M392" s="339"/>
      <c r="N392" s="339"/>
      <c r="O392" s="339"/>
      <c r="P392" s="339"/>
      <c r="Q392" s="339"/>
    </row>
    <row r="393" spans="1:17" ht="13.5" customHeight="1">
      <c r="A393" s="481" t="s">
        <v>1127</v>
      </c>
      <c r="B393" s="481" t="s">
        <v>714</v>
      </c>
      <c r="C393" s="481" t="s">
        <v>1142</v>
      </c>
      <c r="D393" s="481" t="s">
        <v>1591</v>
      </c>
      <c r="E393" s="481">
        <v>15544</v>
      </c>
      <c r="F393" s="339"/>
      <c r="G393" s="340">
        <f>IF(ISNUMBER(E393),E393/'Bulk DivVar Analysis'!$C$7,"")</f>
        <v>1.046100006729928</v>
      </c>
      <c r="H393" s="338" t="str">
        <f>IF(ISNUMBER(E393), IF(G393&gt;'Bulk DivVar Analysis'!$D$9,"Pass","Fail"),"")</f>
        <v>Pass</v>
      </c>
      <c r="I393" s="338" t="str">
        <f t="shared" si="8"/>
        <v>Alpha_10_A8</v>
      </c>
      <c r="J393" s="339"/>
      <c r="K393" s="339"/>
      <c r="L393" s="339"/>
      <c r="M393" s="339"/>
      <c r="N393" s="339"/>
      <c r="O393" s="339"/>
      <c r="P393" s="339"/>
      <c r="Q393" s="339"/>
    </row>
    <row r="394" spans="1:17" ht="13.5" customHeight="1">
      <c r="A394" s="481" t="s">
        <v>1127</v>
      </c>
      <c r="B394" s="481" t="s">
        <v>714</v>
      </c>
      <c r="C394" s="481" t="s">
        <v>1144</v>
      </c>
      <c r="D394" s="481" t="s">
        <v>1592</v>
      </c>
      <c r="E394" s="481">
        <v>18710</v>
      </c>
      <c r="F394" s="339"/>
      <c r="G394" s="340">
        <f>IF(ISNUMBER(E394),E394/'Bulk DivVar Analysis'!$C$7,"")</f>
        <v>1.2591695268860623</v>
      </c>
      <c r="H394" s="338" t="str">
        <f>IF(ISNUMBER(E394), IF(G394&gt;'Bulk DivVar Analysis'!$D$9,"Pass","Fail"),"")</f>
        <v>Pass</v>
      </c>
      <c r="I394" s="338" t="str">
        <f t="shared" si="8"/>
        <v>Alpha_10_A9</v>
      </c>
      <c r="J394" s="339"/>
      <c r="K394" s="339"/>
      <c r="L394" s="339"/>
      <c r="M394" s="339"/>
      <c r="N394" s="339"/>
      <c r="O394" s="339"/>
      <c r="P394" s="339"/>
      <c r="Q394" s="339"/>
    </row>
    <row r="395" spans="1:17" ht="13.5" customHeight="1">
      <c r="A395" s="481" t="s">
        <v>1127</v>
      </c>
      <c r="B395" s="481" t="s">
        <v>714</v>
      </c>
      <c r="C395" s="481" t="s">
        <v>496</v>
      </c>
      <c r="D395" s="481" t="s">
        <v>1593</v>
      </c>
      <c r="E395" s="481">
        <v>18740</v>
      </c>
      <c r="F395" s="339"/>
      <c r="G395" s="340">
        <f>IF(ISNUMBER(E395),E395/'Bulk DivVar Analysis'!$C$7,"")</f>
        <v>1.2611885052829934</v>
      </c>
      <c r="H395" s="338" t="str">
        <f>IF(ISNUMBER(E395), IF(G395&gt;'Bulk DivVar Analysis'!$D$9,"Pass","Fail"),"")</f>
        <v>Pass</v>
      </c>
      <c r="I395" s="338" t="str">
        <f t="shared" si="8"/>
        <v>Alpha_10_A10</v>
      </c>
      <c r="J395" s="339"/>
      <c r="K395" s="339"/>
      <c r="L395" s="339"/>
      <c r="M395" s="339"/>
      <c r="N395" s="339"/>
      <c r="O395" s="339"/>
      <c r="P395" s="339"/>
      <c r="Q395" s="339"/>
    </row>
    <row r="396" spans="1:17" ht="13.5" customHeight="1">
      <c r="A396" s="481" t="s">
        <v>1127</v>
      </c>
      <c r="B396" s="481" t="s">
        <v>714</v>
      </c>
      <c r="C396" s="481" t="s">
        <v>497</v>
      </c>
      <c r="D396" s="481" t="s">
        <v>1594</v>
      </c>
      <c r="E396" s="481">
        <v>16278</v>
      </c>
      <c r="F396" s="339"/>
      <c r="G396" s="340">
        <f>IF(ISNUMBER(E396),E396/'Bulk DivVar Analysis'!$C$7,"")</f>
        <v>1.0954976781748436</v>
      </c>
      <c r="H396" s="338" t="str">
        <f>IF(ISNUMBER(E396), IF(G396&gt;'Bulk DivVar Analysis'!$D$9,"Pass","Fail"),"")</f>
        <v>Pass</v>
      </c>
      <c r="I396" s="338" t="str">
        <f t="shared" si="8"/>
        <v>Alpha_10_A11</v>
      </c>
      <c r="J396" s="339"/>
      <c r="K396" s="339"/>
      <c r="L396" s="339"/>
      <c r="M396" s="339"/>
      <c r="N396" s="339"/>
      <c r="O396" s="339"/>
      <c r="P396" s="339"/>
      <c r="Q396" s="339"/>
    </row>
    <row r="397" spans="1:17" ht="13.5" customHeight="1">
      <c r="A397" s="481" t="s">
        <v>1127</v>
      </c>
      <c r="B397" s="481" t="s">
        <v>714</v>
      </c>
      <c r="C397" s="481" t="s">
        <v>498</v>
      </c>
      <c r="D397" s="481" t="s">
        <v>1595</v>
      </c>
      <c r="E397" s="481">
        <v>15102</v>
      </c>
      <c r="F397" s="339"/>
      <c r="G397" s="340">
        <f>IF(ISNUMBER(E397),E397/'Bulk DivVar Analysis'!$C$7,"")</f>
        <v>1.0163537250151424</v>
      </c>
      <c r="H397" s="338" t="str">
        <f>IF(ISNUMBER(E397), IF(G397&gt;'Bulk DivVar Analysis'!$D$9,"Pass","Fail"),"")</f>
        <v>Pass</v>
      </c>
      <c r="I397" s="338" t="str">
        <f t="shared" si="8"/>
        <v>Alpha_10_A12</v>
      </c>
      <c r="J397" s="339"/>
      <c r="K397" s="339"/>
      <c r="L397" s="339"/>
      <c r="M397" s="339"/>
      <c r="N397" s="339"/>
      <c r="O397" s="339"/>
      <c r="P397" s="339"/>
      <c r="Q397" s="339"/>
    </row>
    <row r="398" spans="1:17" ht="13.5" customHeight="1">
      <c r="A398" s="481" t="s">
        <v>1127</v>
      </c>
      <c r="B398" s="481" t="s">
        <v>714</v>
      </c>
      <c r="C398" s="481" t="s">
        <v>1149</v>
      </c>
      <c r="D398" s="481" t="s">
        <v>1596</v>
      </c>
      <c r="E398" s="481">
        <v>16949</v>
      </c>
      <c r="F398" s="339"/>
      <c r="G398" s="340">
        <f>IF(ISNUMBER(E398),E398/'Bulk DivVar Analysis'!$C$7,"")</f>
        <v>1.1406554949862036</v>
      </c>
      <c r="H398" s="338" t="str">
        <f>IF(ISNUMBER(E398), IF(G398&gt;'Bulk DivVar Analysis'!$D$9,"Pass","Fail"),"")</f>
        <v>Pass</v>
      </c>
      <c r="I398" s="338" t="str">
        <f t="shared" si="8"/>
        <v>Alpha_10_B1</v>
      </c>
      <c r="J398" s="339"/>
      <c r="K398" s="339"/>
      <c r="L398" s="339"/>
      <c r="M398" s="339"/>
      <c r="N398" s="339"/>
      <c r="O398" s="339"/>
      <c r="P398" s="339"/>
      <c r="Q398" s="339"/>
    </row>
    <row r="399" spans="1:17" ht="13.5" customHeight="1">
      <c r="A399" s="481" t="s">
        <v>1127</v>
      </c>
      <c r="B399" s="481" t="s">
        <v>714</v>
      </c>
      <c r="C399" s="481" t="s">
        <v>1151</v>
      </c>
      <c r="D399" s="481" t="s">
        <v>1597</v>
      </c>
      <c r="E399" s="481">
        <v>15968</v>
      </c>
      <c r="F399" s="339"/>
      <c r="G399" s="340">
        <f>IF(ISNUMBER(E399),E399/'Bulk DivVar Analysis'!$C$7,"")</f>
        <v>1.074634901406555</v>
      </c>
      <c r="H399" s="338" t="str">
        <f>IF(ISNUMBER(E399), IF(G399&gt;'Bulk DivVar Analysis'!$D$9,"Pass","Fail"),"")</f>
        <v>Pass</v>
      </c>
      <c r="I399" s="338" t="str">
        <f t="shared" si="8"/>
        <v>Alpha_10_B2</v>
      </c>
      <c r="J399" s="339"/>
      <c r="K399" s="339"/>
      <c r="L399" s="339"/>
      <c r="M399" s="339"/>
      <c r="N399" s="339"/>
      <c r="O399" s="339"/>
      <c r="P399" s="339"/>
      <c r="Q399" s="339"/>
    </row>
    <row r="400" spans="1:17" ht="13.5" customHeight="1">
      <c r="A400" s="481" t="s">
        <v>1127</v>
      </c>
      <c r="B400" s="481" t="s">
        <v>714</v>
      </c>
      <c r="C400" s="481" t="s">
        <v>1153</v>
      </c>
      <c r="D400" s="481" t="s">
        <v>1598</v>
      </c>
      <c r="E400" s="481">
        <v>20363</v>
      </c>
      <c r="F400" s="339"/>
      <c r="G400" s="340">
        <f>IF(ISNUMBER(E400),E400/'Bulk DivVar Analysis'!$C$7,"")</f>
        <v>1.3704152365569688</v>
      </c>
      <c r="H400" s="338" t="str">
        <f>IF(ISNUMBER(E400), IF(G400&gt;'Bulk DivVar Analysis'!$D$9,"Pass","Fail"),"")</f>
        <v>Pass</v>
      </c>
      <c r="I400" s="338" t="str">
        <f t="shared" si="8"/>
        <v>Alpha_10_B3</v>
      </c>
      <c r="J400" s="339"/>
      <c r="K400" s="339"/>
      <c r="L400" s="339"/>
      <c r="M400" s="339"/>
      <c r="N400" s="339"/>
      <c r="O400" s="339"/>
      <c r="P400" s="339"/>
      <c r="Q400" s="339"/>
    </row>
    <row r="401" spans="1:17" ht="13.5" customHeight="1">
      <c r="A401" s="481" t="s">
        <v>1127</v>
      </c>
      <c r="B401" s="481" t="s">
        <v>714</v>
      </c>
      <c r="C401" s="481" t="s">
        <v>1155</v>
      </c>
      <c r="D401" s="481" t="s">
        <v>1599</v>
      </c>
      <c r="E401" s="481">
        <v>15181</v>
      </c>
      <c r="F401" s="339"/>
      <c r="G401" s="340">
        <f>IF(ISNUMBER(E401),E401/'Bulk DivVar Analysis'!$C$7,"")</f>
        <v>1.0216703681270611</v>
      </c>
      <c r="H401" s="338" t="str">
        <f>IF(ISNUMBER(E401), IF(G401&gt;'Bulk DivVar Analysis'!$D$9,"Pass","Fail"),"")</f>
        <v>Pass</v>
      </c>
      <c r="I401" s="338" t="str">
        <f t="shared" si="8"/>
        <v>Alpha_10_B4</v>
      </c>
      <c r="J401" s="339"/>
      <c r="K401" s="339"/>
      <c r="L401" s="339"/>
      <c r="M401" s="339"/>
      <c r="N401" s="339"/>
      <c r="O401" s="339"/>
      <c r="P401" s="339"/>
      <c r="Q401" s="339"/>
    </row>
    <row r="402" spans="1:17" ht="13.5" customHeight="1">
      <c r="A402" s="481" t="s">
        <v>1127</v>
      </c>
      <c r="B402" s="481" t="s">
        <v>714</v>
      </c>
      <c r="C402" s="481" t="s">
        <v>1157</v>
      </c>
      <c r="D402" s="481" t="s">
        <v>1600</v>
      </c>
      <c r="E402" s="481">
        <v>19247</v>
      </c>
      <c r="F402" s="339"/>
      <c r="G402" s="340">
        <f>IF(ISNUMBER(E402),E402/'Bulk DivVar Analysis'!$C$7,"")</f>
        <v>1.2953092401911299</v>
      </c>
      <c r="H402" s="338" t="str">
        <f>IF(ISNUMBER(E402), IF(G402&gt;'Bulk DivVar Analysis'!$D$9,"Pass","Fail"),"")</f>
        <v>Pass</v>
      </c>
      <c r="I402" s="338" t="str">
        <f t="shared" si="8"/>
        <v>Alpha_10_B5</v>
      </c>
      <c r="J402" s="339"/>
      <c r="K402" s="339"/>
      <c r="L402" s="339"/>
      <c r="M402" s="339"/>
      <c r="N402" s="339"/>
      <c r="O402" s="339"/>
      <c r="P402" s="339"/>
      <c r="Q402" s="339"/>
    </row>
    <row r="403" spans="1:17" ht="13.5" customHeight="1">
      <c r="A403" s="481" t="s">
        <v>1127</v>
      </c>
      <c r="B403" s="481" t="s">
        <v>714</v>
      </c>
      <c r="C403" s="481" t="s">
        <v>1159</v>
      </c>
      <c r="D403" s="481" t="s">
        <v>1601</v>
      </c>
      <c r="E403" s="481">
        <v>15438</v>
      </c>
      <c r="F403" s="339"/>
      <c r="G403" s="340">
        <f>IF(ISNUMBER(E403),E403/'Bulk DivVar Analysis'!$C$7,"")</f>
        <v>1.0389662830607713</v>
      </c>
      <c r="H403" s="338" t="str">
        <f>IF(ISNUMBER(E403), IF(G403&gt;'Bulk DivVar Analysis'!$D$9,"Pass","Fail"),"")</f>
        <v>Pass</v>
      </c>
      <c r="I403" s="338" t="str">
        <f t="shared" si="8"/>
        <v>Alpha_10_B6</v>
      </c>
      <c r="J403" s="339"/>
      <c r="K403" s="339"/>
      <c r="L403" s="339"/>
      <c r="M403" s="339"/>
      <c r="N403" s="339"/>
      <c r="O403" s="339"/>
      <c r="P403" s="339"/>
      <c r="Q403" s="339"/>
    </row>
    <row r="404" spans="1:17" ht="13.5" customHeight="1">
      <c r="A404" s="481" t="s">
        <v>1127</v>
      </c>
      <c r="B404" s="481" t="s">
        <v>714</v>
      </c>
      <c r="C404" s="481" t="s">
        <v>1161</v>
      </c>
      <c r="D404" s="481" t="s">
        <v>1602</v>
      </c>
      <c r="E404" s="481">
        <v>18463</v>
      </c>
      <c r="F404" s="339"/>
      <c r="G404" s="340">
        <f>IF(ISNUMBER(E404),E404/'Bulk DivVar Analysis'!$C$7,"")</f>
        <v>1.2425466047513292</v>
      </c>
      <c r="H404" s="338" t="str">
        <f>IF(ISNUMBER(E404), IF(G404&gt;'Bulk DivVar Analysis'!$D$9,"Pass","Fail"),"")</f>
        <v>Pass</v>
      </c>
      <c r="I404" s="338" t="str">
        <f t="shared" si="8"/>
        <v>Alpha_10_B7</v>
      </c>
      <c r="J404" s="339"/>
      <c r="K404" s="339"/>
      <c r="L404" s="339"/>
      <c r="M404" s="339"/>
      <c r="N404" s="339"/>
      <c r="O404" s="339"/>
      <c r="P404" s="339"/>
      <c r="Q404" s="339"/>
    </row>
    <row r="405" spans="1:17" ht="13.5" customHeight="1">
      <c r="A405" s="481" t="s">
        <v>1127</v>
      </c>
      <c r="B405" s="481" t="s">
        <v>714</v>
      </c>
      <c r="C405" s="481" t="s">
        <v>1163</v>
      </c>
      <c r="D405" s="481" t="s">
        <v>1603</v>
      </c>
      <c r="E405" s="481">
        <v>17620</v>
      </c>
      <c r="F405" s="339"/>
      <c r="G405" s="340">
        <f>IF(ISNUMBER(E405),E405/'Bulk DivVar Analysis'!$C$7,"")</f>
        <v>1.1858133117975638</v>
      </c>
      <c r="H405" s="338" t="str">
        <f>IF(ISNUMBER(E405), IF(G405&gt;'Bulk DivVar Analysis'!$D$9,"Pass","Fail"),"")</f>
        <v>Pass</v>
      </c>
      <c r="I405" s="338" t="str">
        <f t="shared" si="8"/>
        <v>Alpha_10_B8</v>
      </c>
      <c r="J405" s="339"/>
      <c r="K405" s="339"/>
      <c r="L405" s="339"/>
      <c r="M405" s="339"/>
      <c r="N405" s="339"/>
      <c r="O405" s="339"/>
      <c r="P405" s="339"/>
      <c r="Q405" s="339"/>
    </row>
    <row r="406" spans="1:17" ht="13.5" customHeight="1">
      <c r="A406" s="481" t="s">
        <v>1127</v>
      </c>
      <c r="B406" s="481" t="s">
        <v>714</v>
      </c>
      <c r="C406" s="481" t="s">
        <v>1165</v>
      </c>
      <c r="D406" s="481" t="s">
        <v>1604</v>
      </c>
      <c r="E406" s="481">
        <v>16043</v>
      </c>
      <c r="F406" s="339"/>
      <c r="G406" s="340">
        <f>IF(ISNUMBER(E406),E406/'Bulk DivVar Analysis'!$C$7,"")</f>
        <v>1.0796823473988828</v>
      </c>
      <c r="H406" s="338" t="str">
        <f>IF(ISNUMBER(E406), IF(G406&gt;'Bulk DivVar Analysis'!$D$9,"Pass","Fail"),"")</f>
        <v>Pass</v>
      </c>
      <c r="I406" s="338" t="str">
        <f t="shared" si="8"/>
        <v>Alpha_10_B9</v>
      </c>
      <c r="J406" s="339"/>
      <c r="K406" s="339"/>
      <c r="L406" s="339"/>
      <c r="M406" s="339"/>
      <c r="N406" s="339"/>
      <c r="O406" s="339"/>
      <c r="P406" s="339"/>
      <c r="Q406" s="339"/>
    </row>
    <row r="407" spans="1:17" ht="13.5" customHeight="1">
      <c r="A407" s="481" t="s">
        <v>1127</v>
      </c>
      <c r="B407" s="481" t="s">
        <v>714</v>
      </c>
      <c r="C407" s="481" t="s">
        <v>508</v>
      </c>
      <c r="D407" s="481" t="s">
        <v>1605</v>
      </c>
      <c r="E407" s="481">
        <v>19279</v>
      </c>
      <c r="F407" s="339"/>
      <c r="G407" s="340">
        <f>IF(ISNUMBER(E407),E407/'Bulk DivVar Analysis'!$C$7,"")</f>
        <v>1.2974628171478566</v>
      </c>
      <c r="H407" s="338" t="str">
        <f>IF(ISNUMBER(E407), IF(G407&gt;'Bulk DivVar Analysis'!$D$9,"Pass","Fail"),"")</f>
        <v>Pass</v>
      </c>
      <c r="I407" s="338" t="str">
        <f t="shared" si="8"/>
        <v>Alpha_10_B10</v>
      </c>
      <c r="J407" s="339"/>
      <c r="K407" s="339"/>
      <c r="L407" s="339"/>
      <c r="M407" s="339"/>
      <c r="N407" s="339"/>
      <c r="O407" s="339"/>
      <c r="P407" s="339"/>
      <c r="Q407" s="339"/>
    </row>
    <row r="408" spans="1:17" ht="13.5" customHeight="1">
      <c r="A408" s="481" t="s">
        <v>1127</v>
      </c>
      <c r="B408" s="481" t="s">
        <v>714</v>
      </c>
      <c r="C408" s="481" t="s">
        <v>509</v>
      </c>
      <c r="D408" s="481" t="s">
        <v>1606</v>
      </c>
      <c r="E408" s="481">
        <v>17660</v>
      </c>
      <c r="F408" s="339"/>
      <c r="G408" s="340">
        <f>IF(ISNUMBER(E408),E408/'Bulk DivVar Analysis'!$C$7,"")</f>
        <v>1.1885052829934719</v>
      </c>
      <c r="H408" s="338" t="str">
        <f>IF(ISNUMBER(E408), IF(G408&gt;'Bulk DivVar Analysis'!$D$9,"Pass","Fail"),"")</f>
        <v>Pass</v>
      </c>
      <c r="I408" s="338" t="str">
        <f t="shared" si="8"/>
        <v>Alpha_10_B11</v>
      </c>
      <c r="J408" s="339"/>
      <c r="K408" s="339"/>
      <c r="L408" s="339"/>
      <c r="M408" s="339"/>
      <c r="N408" s="339"/>
      <c r="O408" s="339"/>
      <c r="P408" s="339"/>
      <c r="Q408" s="339"/>
    </row>
    <row r="409" spans="1:17" ht="13.5" customHeight="1">
      <c r="A409" s="481" t="s">
        <v>1127</v>
      </c>
      <c r="B409" s="481" t="s">
        <v>714</v>
      </c>
      <c r="C409" s="481" t="s">
        <v>510</v>
      </c>
      <c r="D409" s="481" t="s">
        <v>1607</v>
      </c>
      <c r="E409" s="481">
        <v>22105</v>
      </c>
      <c r="F409" s="339"/>
      <c r="G409" s="340">
        <f>IF(ISNUMBER(E409),E409/'Bulk DivVar Analysis'!$C$7,"")</f>
        <v>1.4876505821387711</v>
      </c>
      <c r="H409" s="338" t="str">
        <f>IF(ISNUMBER(E409), IF(G409&gt;'Bulk DivVar Analysis'!$D$9,"Pass","Fail"),"")</f>
        <v>Pass</v>
      </c>
      <c r="I409" s="338" t="str">
        <f t="shared" si="8"/>
        <v>Alpha_10_B12</v>
      </c>
      <c r="J409" s="339"/>
      <c r="K409" s="339"/>
      <c r="L409" s="339"/>
      <c r="M409" s="339"/>
      <c r="N409" s="339"/>
      <c r="O409" s="339"/>
      <c r="P409" s="339"/>
      <c r="Q409" s="339"/>
    </row>
    <row r="410" spans="1:17" ht="13.5" customHeight="1">
      <c r="A410" s="481" t="s">
        <v>1127</v>
      </c>
      <c r="B410" s="481" t="s">
        <v>714</v>
      </c>
      <c r="C410" s="481" t="s">
        <v>1170</v>
      </c>
      <c r="D410" s="481" t="s">
        <v>1608</v>
      </c>
      <c r="E410" s="481">
        <v>17527</v>
      </c>
      <c r="F410" s="339"/>
      <c r="G410" s="340">
        <f>IF(ISNUMBER(E410),E410/'Bulk DivVar Analysis'!$C$7,"")</f>
        <v>1.1795544787670771</v>
      </c>
      <c r="H410" s="338" t="str">
        <f>IF(ISNUMBER(E410), IF(G410&gt;'Bulk DivVar Analysis'!$D$9,"Pass","Fail"),"")</f>
        <v>Pass</v>
      </c>
      <c r="I410" s="338" t="str">
        <f t="shared" si="8"/>
        <v>Alpha_10_C1</v>
      </c>
      <c r="J410" s="339"/>
      <c r="K410" s="339"/>
      <c r="L410" s="339"/>
      <c r="M410" s="339"/>
      <c r="N410" s="339"/>
      <c r="O410" s="339"/>
      <c r="P410" s="339"/>
      <c r="Q410" s="339"/>
    </row>
    <row r="411" spans="1:17" ht="13.5" customHeight="1">
      <c r="A411" s="481" t="s">
        <v>1127</v>
      </c>
      <c r="B411" s="481" t="s">
        <v>714</v>
      </c>
      <c r="C411" s="481" t="s">
        <v>1172</v>
      </c>
      <c r="D411" s="481" t="s">
        <v>1609</v>
      </c>
      <c r="E411" s="481">
        <v>19784</v>
      </c>
      <c r="F411" s="339"/>
      <c r="G411" s="340">
        <f>IF(ISNUMBER(E411),E411/'Bulk DivVar Analysis'!$C$7,"")</f>
        <v>1.3314489534961975</v>
      </c>
      <c r="H411" s="338" t="str">
        <f>IF(ISNUMBER(E411), IF(G411&gt;'Bulk DivVar Analysis'!$D$9,"Pass","Fail"),"")</f>
        <v>Pass</v>
      </c>
      <c r="I411" s="338" t="str">
        <f t="shared" si="8"/>
        <v>Alpha_10_C2</v>
      </c>
      <c r="J411" s="339"/>
      <c r="K411" s="339"/>
      <c r="L411" s="339"/>
      <c r="M411" s="339"/>
      <c r="N411" s="339"/>
      <c r="O411" s="339"/>
      <c r="P411" s="339"/>
      <c r="Q411" s="339"/>
    </row>
    <row r="412" spans="1:17" ht="13.5" customHeight="1">
      <c r="A412" s="481" t="s">
        <v>1127</v>
      </c>
      <c r="B412" s="481" t="s">
        <v>714</v>
      </c>
      <c r="C412" s="481" t="s">
        <v>1174</v>
      </c>
      <c r="D412" s="481" t="s">
        <v>1610</v>
      </c>
      <c r="E412" s="481">
        <v>24841</v>
      </c>
      <c r="F412" s="339"/>
      <c r="G412" s="340">
        <f>IF(ISNUMBER(E412),E412/'Bulk DivVar Analysis'!$C$7,"")</f>
        <v>1.6717814119388923</v>
      </c>
      <c r="H412" s="338" t="str">
        <f>IF(ISNUMBER(E412), IF(G412&gt;'Bulk DivVar Analysis'!$D$9,"Pass","Fail"),"")</f>
        <v>Pass</v>
      </c>
      <c r="I412" s="338" t="str">
        <f t="shared" si="8"/>
        <v>Alpha_10_C3</v>
      </c>
      <c r="J412" s="339"/>
      <c r="K412" s="339"/>
      <c r="L412" s="339"/>
      <c r="M412" s="339"/>
      <c r="N412" s="339"/>
      <c r="O412" s="339"/>
      <c r="P412" s="339"/>
      <c r="Q412" s="339"/>
    </row>
    <row r="413" spans="1:17" ht="13.5" customHeight="1">
      <c r="A413" s="481" t="s">
        <v>1127</v>
      </c>
      <c r="B413" s="481" t="s">
        <v>714</v>
      </c>
      <c r="C413" s="481" t="s">
        <v>1176</v>
      </c>
      <c r="D413" s="481" t="s">
        <v>1611</v>
      </c>
      <c r="E413" s="481">
        <v>18930</v>
      </c>
      <c r="F413" s="339"/>
      <c r="G413" s="340">
        <f>IF(ISNUMBER(E413),E413/'Bulk DivVar Analysis'!$C$7,"")</f>
        <v>1.2739753684635575</v>
      </c>
      <c r="H413" s="338" t="str">
        <f>IF(ISNUMBER(E413), IF(G413&gt;'Bulk DivVar Analysis'!$D$9,"Pass","Fail"),"")</f>
        <v>Pass</v>
      </c>
      <c r="I413" s="338" t="str">
        <f t="shared" si="8"/>
        <v>Alpha_10_C4</v>
      </c>
      <c r="J413" s="339"/>
      <c r="K413" s="339"/>
      <c r="L413" s="339"/>
      <c r="M413" s="339"/>
      <c r="N413" s="339"/>
      <c r="O413" s="339"/>
      <c r="P413" s="339"/>
      <c r="Q413" s="339"/>
    </row>
    <row r="414" spans="1:17" ht="13.5" customHeight="1">
      <c r="A414" s="481" t="s">
        <v>1127</v>
      </c>
      <c r="B414" s="481" t="s">
        <v>714</v>
      </c>
      <c r="C414" s="481" t="s">
        <v>1178</v>
      </c>
      <c r="D414" s="481" t="s">
        <v>1612</v>
      </c>
      <c r="E414" s="481">
        <v>13328</v>
      </c>
      <c r="F414" s="339"/>
      <c r="G414" s="340">
        <f>IF(ISNUMBER(E414),E414/'Bulk DivVar Analysis'!$C$7,"")</f>
        <v>0.89696480247661348</v>
      </c>
      <c r="H414" s="338" t="str">
        <f>IF(ISNUMBER(E414), IF(G414&gt;'Bulk DivVar Analysis'!$D$9,"Pass","Fail"),"")</f>
        <v>Pass</v>
      </c>
      <c r="I414" s="338" t="str">
        <f t="shared" si="8"/>
        <v>Alpha_10_C5</v>
      </c>
      <c r="J414" s="339"/>
      <c r="K414" s="339"/>
      <c r="L414" s="339"/>
      <c r="M414" s="339"/>
      <c r="N414" s="339"/>
      <c r="O414" s="339"/>
      <c r="P414" s="339"/>
      <c r="Q414" s="339"/>
    </row>
    <row r="415" spans="1:17" ht="13.5" customHeight="1">
      <c r="A415" s="481" t="s">
        <v>1127</v>
      </c>
      <c r="B415" s="481" t="s">
        <v>714</v>
      </c>
      <c r="C415" s="481" t="s">
        <v>1180</v>
      </c>
      <c r="D415" s="481" t="s">
        <v>1613</v>
      </c>
      <c r="E415" s="481">
        <v>17786</v>
      </c>
      <c r="F415" s="339"/>
      <c r="G415" s="340">
        <f>IF(ISNUMBER(E415),E415/'Bulk DivVar Analysis'!$C$7,"")</f>
        <v>1.1969849922605829</v>
      </c>
      <c r="H415" s="338" t="str">
        <f>IF(ISNUMBER(E415), IF(G415&gt;'Bulk DivVar Analysis'!$D$9,"Pass","Fail"),"")</f>
        <v>Pass</v>
      </c>
      <c r="I415" s="338" t="str">
        <f t="shared" si="8"/>
        <v>Alpha_10_C6</v>
      </c>
      <c r="J415" s="339"/>
      <c r="K415" s="339"/>
      <c r="L415" s="339"/>
      <c r="M415" s="339"/>
      <c r="N415" s="339"/>
      <c r="O415" s="339"/>
      <c r="P415" s="339"/>
      <c r="Q415" s="339"/>
    </row>
    <row r="416" spans="1:17" ht="13.5" customHeight="1">
      <c r="A416" s="481" t="s">
        <v>1127</v>
      </c>
      <c r="B416" s="481" t="s">
        <v>714</v>
      </c>
      <c r="C416" s="481" t="s">
        <v>1182</v>
      </c>
      <c r="D416" s="481" t="s">
        <v>1614</v>
      </c>
      <c r="E416" s="481">
        <v>17001</v>
      </c>
      <c r="F416" s="339"/>
      <c r="G416" s="340">
        <f>IF(ISNUMBER(E416),E416/'Bulk DivVar Analysis'!$C$7,"")</f>
        <v>1.1441550575408843</v>
      </c>
      <c r="H416" s="338" t="str">
        <f>IF(ISNUMBER(E416), IF(G416&gt;'Bulk DivVar Analysis'!$D$9,"Pass","Fail"),"")</f>
        <v>Pass</v>
      </c>
      <c r="I416" s="338" t="str">
        <f t="shared" si="8"/>
        <v>Alpha_10_C7</v>
      </c>
      <c r="J416" s="339"/>
      <c r="K416" s="339"/>
      <c r="L416" s="339"/>
      <c r="M416" s="339"/>
      <c r="N416" s="339"/>
      <c r="O416" s="339"/>
      <c r="P416" s="339"/>
      <c r="Q416" s="339"/>
    </row>
    <row r="417" spans="1:17" ht="13.5" customHeight="1">
      <c r="A417" s="481" t="s">
        <v>1127</v>
      </c>
      <c r="B417" s="481" t="s">
        <v>714</v>
      </c>
      <c r="C417" s="481" t="s">
        <v>1184</v>
      </c>
      <c r="D417" s="481" t="s">
        <v>1615</v>
      </c>
      <c r="E417" s="481">
        <v>23381</v>
      </c>
      <c r="F417" s="339"/>
      <c r="G417" s="340">
        <f>IF(ISNUMBER(E417),E417/'Bulk DivVar Analysis'!$C$7,"")</f>
        <v>1.5735244632882428</v>
      </c>
      <c r="H417" s="338" t="str">
        <f>IF(ISNUMBER(E417), IF(G417&gt;'Bulk DivVar Analysis'!$D$9,"Pass","Fail"),"")</f>
        <v>Pass</v>
      </c>
      <c r="I417" s="338" t="str">
        <f t="shared" si="8"/>
        <v>Alpha_10_C8</v>
      </c>
      <c r="J417" s="339"/>
      <c r="K417" s="339"/>
      <c r="L417" s="339"/>
      <c r="M417" s="339"/>
      <c r="N417" s="339"/>
      <c r="O417" s="339"/>
      <c r="P417" s="339"/>
      <c r="Q417" s="339"/>
    </row>
    <row r="418" spans="1:17" ht="13.5" customHeight="1">
      <c r="A418" s="481" t="s">
        <v>1127</v>
      </c>
      <c r="B418" s="481" t="s">
        <v>714</v>
      </c>
      <c r="C418" s="481" t="s">
        <v>1186</v>
      </c>
      <c r="D418" s="481" t="s">
        <v>1616</v>
      </c>
      <c r="E418" s="481">
        <v>15701</v>
      </c>
      <c r="F418" s="339"/>
      <c r="G418" s="340">
        <f>IF(ISNUMBER(E418),E418/'Bulk DivVar Analysis'!$C$7,"")</f>
        <v>1.0566659936738676</v>
      </c>
      <c r="H418" s="338" t="str">
        <f>IF(ISNUMBER(E418), IF(G418&gt;'Bulk DivVar Analysis'!$D$9,"Pass","Fail"),"")</f>
        <v>Pass</v>
      </c>
      <c r="I418" s="338" t="str">
        <f t="shared" si="8"/>
        <v>Alpha_10_C9</v>
      </c>
      <c r="J418" s="339"/>
      <c r="K418" s="339"/>
      <c r="L418" s="339"/>
      <c r="M418" s="339"/>
      <c r="N418" s="339"/>
      <c r="O418" s="339"/>
      <c r="P418" s="339"/>
      <c r="Q418" s="339"/>
    </row>
    <row r="419" spans="1:17" ht="13.5" customHeight="1">
      <c r="A419" s="481" t="s">
        <v>1127</v>
      </c>
      <c r="B419" s="481" t="s">
        <v>714</v>
      </c>
      <c r="C419" s="481" t="s">
        <v>520</v>
      </c>
      <c r="D419" s="481" t="s">
        <v>1617</v>
      </c>
      <c r="E419" s="481">
        <v>18708</v>
      </c>
      <c r="F419" s="339"/>
      <c r="G419" s="340">
        <f>IF(ISNUMBER(E419),E419/'Bulk DivVar Analysis'!$C$7,"")</f>
        <v>1.259034928326267</v>
      </c>
      <c r="H419" s="338" t="str">
        <f>IF(ISNUMBER(E419), IF(G419&gt;'Bulk DivVar Analysis'!$D$9,"Pass","Fail"),"")</f>
        <v>Pass</v>
      </c>
      <c r="I419" s="338" t="str">
        <f t="shared" si="8"/>
        <v>Alpha_10_C10</v>
      </c>
      <c r="J419" s="339"/>
      <c r="K419" s="339"/>
      <c r="L419" s="339"/>
      <c r="M419" s="339"/>
      <c r="N419" s="339"/>
      <c r="O419" s="339"/>
      <c r="P419" s="339"/>
      <c r="Q419" s="339"/>
    </row>
    <row r="420" spans="1:17" ht="13.5" customHeight="1">
      <c r="A420" s="481" t="s">
        <v>1127</v>
      </c>
      <c r="B420" s="481" t="s">
        <v>714</v>
      </c>
      <c r="C420" s="481" t="s">
        <v>521</v>
      </c>
      <c r="D420" s="481" t="s">
        <v>1618</v>
      </c>
      <c r="E420" s="481">
        <v>22911</v>
      </c>
      <c r="F420" s="339"/>
      <c r="G420" s="340">
        <f>IF(ISNUMBER(E420),E420/'Bulk DivVar Analysis'!$C$7,"")</f>
        <v>1.5418938017363215</v>
      </c>
      <c r="H420" s="338" t="str">
        <f>IF(ISNUMBER(E420), IF(G420&gt;'Bulk DivVar Analysis'!$D$9,"Pass","Fail"),"")</f>
        <v>Pass</v>
      </c>
      <c r="I420" s="338" t="str">
        <f t="shared" si="8"/>
        <v>Alpha_10_C11</v>
      </c>
      <c r="J420" s="339"/>
      <c r="K420" s="339"/>
      <c r="L420" s="339"/>
      <c r="M420" s="339"/>
      <c r="N420" s="339"/>
      <c r="O420" s="339"/>
      <c r="P420" s="339"/>
      <c r="Q420" s="339"/>
    </row>
    <row r="421" spans="1:17" ht="13.5" customHeight="1">
      <c r="A421" s="481" t="s">
        <v>1127</v>
      </c>
      <c r="B421" s="481" t="s">
        <v>714</v>
      </c>
      <c r="C421" s="481" t="s">
        <v>522</v>
      </c>
      <c r="D421" s="481" t="s">
        <v>1619</v>
      </c>
      <c r="E421" s="481">
        <v>16777</v>
      </c>
      <c r="F421" s="339"/>
      <c r="G421" s="340">
        <f>IF(ISNUMBER(E421),E421/'Bulk DivVar Analysis'!$C$7,"")</f>
        <v>1.1290800188437984</v>
      </c>
      <c r="H421" s="338" t="str">
        <f>IF(ISNUMBER(E421), IF(G421&gt;'Bulk DivVar Analysis'!$D$9,"Pass","Fail"),"")</f>
        <v>Pass</v>
      </c>
      <c r="I421" s="338" t="str">
        <f t="shared" si="8"/>
        <v>Alpha_10_C12</v>
      </c>
      <c r="J421" s="339"/>
      <c r="K421" s="339"/>
      <c r="L421" s="339"/>
      <c r="M421" s="339"/>
      <c r="N421" s="339"/>
      <c r="O421" s="339"/>
      <c r="P421" s="339"/>
      <c r="Q421" s="339"/>
    </row>
    <row r="422" spans="1:17" ht="13.5" customHeight="1">
      <c r="A422" s="481" t="s">
        <v>1127</v>
      </c>
      <c r="B422" s="481" t="s">
        <v>714</v>
      </c>
      <c r="C422" s="481" t="s">
        <v>1191</v>
      </c>
      <c r="D422" s="481" t="s">
        <v>1620</v>
      </c>
      <c r="E422" s="481">
        <v>15912</v>
      </c>
      <c r="F422" s="339"/>
      <c r="G422" s="340">
        <f>IF(ISNUMBER(E422),E422/'Bulk DivVar Analysis'!$C$7,"")</f>
        <v>1.0708661417322836</v>
      </c>
      <c r="H422" s="338" t="str">
        <f>IF(ISNUMBER(E422), IF(G422&gt;'Bulk DivVar Analysis'!$D$9,"Pass","Fail"),"")</f>
        <v>Pass</v>
      </c>
      <c r="I422" s="338" t="str">
        <f t="shared" si="8"/>
        <v>Alpha_10_D1</v>
      </c>
      <c r="J422" s="339"/>
      <c r="K422" s="339"/>
      <c r="L422" s="339"/>
      <c r="M422" s="339"/>
      <c r="N422" s="339"/>
      <c r="O422" s="339"/>
      <c r="P422" s="339"/>
      <c r="Q422" s="339"/>
    </row>
    <row r="423" spans="1:17" ht="13.5" customHeight="1">
      <c r="A423" s="481" t="s">
        <v>1127</v>
      </c>
      <c r="B423" s="481" t="s">
        <v>714</v>
      </c>
      <c r="C423" s="481" t="s">
        <v>1193</v>
      </c>
      <c r="D423" s="481" t="s">
        <v>1621</v>
      </c>
      <c r="E423" s="481">
        <v>17622</v>
      </c>
      <c r="F423" s="339"/>
      <c r="G423" s="340">
        <f>IF(ISNUMBER(E423),E423/'Bulk DivVar Analysis'!$C$7,"")</f>
        <v>1.1859479103573591</v>
      </c>
      <c r="H423" s="338" t="str">
        <f>IF(ISNUMBER(E423), IF(G423&gt;'Bulk DivVar Analysis'!$D$9,"Pass","Fail"),"")</f>
        <v>Pass</v>
      </c>
      <c r="I423" s="338" t="str">
        <f t="shared" si="8"/>
        <v>Alpha_10_D2</v>
      </c>
      <c r="J423" s="339"/>
      <c r="K423" s="339"/>
      <c r="L423" s="339"/>
      <c r="M423" s="339"/>
      <c r="N423" s="339"/>
      <c r="O423" s="339"/>
      <c r="P423" s="339"/>
      <c r="Q423" s="339"/>
    </row>
    <row r="424" spans="1:17" ht="13.5" customHeight="1">
      <c r="A424" s="481" t="s">
        <v>1127</v>
      </c>
      <c r="B424" s="481" t="s">
        <v>714</v>
      </c>
      <c r="C424" s="481" t="s">
        <v>1195</v>
      </c>
      <c r="D424" s="481" t="s">
        <v>1622</v>
      </c>
      <c r="E424" s="481">
        <v>16219</v>
      </c>
      <c r="F424" s="339"/>
      <c r="G424" s="340">
        <f>IF(ISNUMBER(E424),E424/'Bulk DivVar Analysis'!$C$7,"")</f>
        <v>1.0915270206608789</v>
      </c>
      <c r="H424" s="338" t="str">
        <f>IF(ISNUMBER(E424), IF(G424&gt;'Bulk DivVar Analysis'!$D$9,"Pass","Fail"),"")</f>
        <v>Pass</v>
      </c>
      <c r="I424" s="338" t="str">
        <f t="shared" si="8"/>
        <v>Alpha_10_D3</v>
      </c>
      <c r="J424" s="339"/>
      <c r="K424" s="339"/>
      <c r="L424" s="339"/>
      <c r="M424" s="339"/>
      <c r="N424" s="339"/>
      <c r="O424" s="339"/>
      <c r="P424" s="339"/>
      <c r="Q424" s="339"/>
    </row>
    <row r="425" spans="1:17" ht="13.5" customHeight="1">
      <c r="A425" s="481" t="s">
        <v>1127</v>
      </c>
      <c r="B425" s="481" t="s">
        <v>714</v>
      </c>
      <c r="C425" s="481" t="s">
        <v>1197</v>
      </c>
      <c r="D425" s="481" t="s">
        <v>1623</v>
      </c>
      <c r="E425" s="481">
        <v>18111</v>
      </c>
      <c r="F425" s="339"/>
      <c r="G425" s="340">
        <f>IF(ISNUMBER(E425),E425/'Bulk DivVar Analysis'!$C$7,"")</f>
        <v>1.2188572582273369</v>
      </c>
      <c r="H425" s="338" t="str">
        <f>IF(ISNUMBER(E425), IF(G425&gt;'Bulk DivVar Analysis'!$D$9,"Pass","Fail"),"")</f>
        <v>Pass</v>
      </c>
      <c r="I425" s="338" t="str">
        <f t="shared" si="8"/>
        <v>Alpha_10_D4</v>
      </c>
      <c r="J425" s="339"/>
      <c r="K425" s="339"/>
      <c r="L425" s="339"/>
      <c r="M425" s="339"/>
      <c r="N425" s="339"/>
      <c r="O425" s="339"/>
      <c r="P425" s="339"/>
      <c r="Q425" s="339"/>
    </row>
    <row r="426" spans="1:17" ht="13.5" customHeight="1">
      <c r="A426" s="481" t="s">
        <v>1127</v>
      </c>
      <c r="B426" s="481" t="s">
        <v>714</v>
      </c>
      <c r="C426" s="481" t="s">
        <v>1199</v>
      </c>
      <c r="D426" s="481" t="s">
        <v>1624</v>
      </c>
      <c r="E426" s="481">
        <v>15526</v>
      </c>
      <c r="F426" s="339"/>
      <c r="G426" s="340">
        <f>IF(ISNUMBER(E426),E426/'Bulk DivVar Analysis'!$C$7,"")</f>
        <v>1.0448886196917693</v>
      </c>
      <c r="H426" s="338" t="str">
        <f>IF(ISNUMBER(E426), IF(G426&gt;'Bulk DivVar Analysis'!$D$9,"Pass","Fail"),"")</f>
        <v>Pass</v>
      </c>
      <c r="I426" s="338" t="str">
        <f t="shared" si="8"/>
        <v>Alpha_10_D5</v>
      </c>
      <c r="J426" s="339"/>
      <c r="K426" s="339"/>
      <c r="L426" s="339"/>
      <c r="M426" s="339"/>
      <c r="N426" s="339"/>
      <c r="O426" s="339"/>
      <c r="P426" s="339"/>
      <c r="Q426" s="339"/>
    </row>
    <row r="427" spans="1:17" ht="13.5" customHeight="1">
      <c r="A427" s="481" t="s">
        <v>1127</v>
      </c>
      <c r="B427" s="481" t="s">
        <v>714</v>
      </c>
      <c r="C427" s="481" t="s">
        <v>1201</v>
      </c>
      <c r="D427" s="481" t="s">
        <v>1625</v>
      </c>
      <c r="E427" s="481">
        <v>14990</v>
      </c>
      <c r="F427" s="339"/>
      <c r="G427" s="340">
        <f>IF(ISNUMBER(E427),E427/'Bulk DivVar Analysis'!$C$7,"")</f>
        <v>1.0088162056665995</v>
      </c>
      <c r="H427" s="338" t="str">
        <f>IF(ISNUMBER(E427), IF(G427&gt;'Bulk DivVar Analysis'!$D$9,"Pass","Fail"),"")</f>
        <v>Pass</v>
      </c>
      <c r="I427" s="338" t="str">
        <f t="shared" si="8"/>
        <v>Alpha_10_D6</v>
      </c>
      <c r="J427" s="339"/>
      <c r="K427" s="339"/>
      <c r="L427" s="339"/>
      <c r="M427" s="339"/>
      <c r="N427" s="339"/>
      <c r="O427" s="339"/>
      <c r="P427" s="339"/>
      <c r="Q427" s="339"/>
    </row>
    <row r="428" spans="1:17" ht="13.5" customHeight="1">
      <c r="A428" s="481" t="s">
        <v>1127</v>
      </c>
      <c r="B428" s="481" t="s">
        <v>714</v>
      </c>
      <c r="C428" s="481" t="s">
        <v>1203</v>
      </c>
      <c r="D428" s="481" t="s">
        <v>1626</v>
      </c>
      <c r="E428" s="481">
        <v>22099</v>
      </c>
      <c r="F428" s="339"/>
      <c r="G428" s="340">
        <f>IF(ISNUMBER(E428),E428/'Bulk DivVar Analysis'!$C$7,"")</f>
        <v>1.4872467864593848</v>
      </c>
      <c r="H428" s="338" t="str">
        <f>IF(ISNUMBER(E428), IF(G428&gt;'Bulk DivVar Analysis'!$D$9,"Pass","Fail"),"")</f>
        <v>Pass</v>
      </c>
      <c r="I428" s="338" t="str">
        <f t="shared" si="8"/>
        <v>Alpha_10_D7</v>
      </c>
      <c r="J428" s="339"/>
      <c r="K428" s="339"/>
      <c r="L428" s="339"/>
      <c r="M428" s="339"/>
      <c r="N428" s="339"/>
      <c r="O428" s="339"/>
      <c r="P428" s="339"/>
      <c r="Q428" s="339"/>
    </row>
    <row r="429" spans="1:17" ht="13.5" customHeight="1">
      <c r="A429" s="481" t="s">
        <v>1127</v>
      </c>
      <c r="B429" s="481" t="s">
        <v>714</v>
      </c>
      <c r="C429" s="481" t="s">
        <v>1205</v>
      </c>
      <c r="D429" s="481" t="s">
        <v>1627</v>
      </c>
      <c r="E429" s="481">
        <v>15441</v>
      </c>
      <c r="F429" s="339"/>
      <c r="G429" s="340">
        <f>IF(ISNUMBER(E429),E429/'Bulk DivVar Analysis'!$C$7,"")</f>
        <v>1.0391681809004643</v>
      </c>
      <c r="H429" s="338" t="str">
        <f>IF(ISNUMBER(E429), IF(G429&gt;'Bulk DivVar Analysis'!$D$9,"Pass","Fail"),"")</f>
        <v>Pass</v>
      </c>
      <c r="I429" s="338" t="str">
        <f t="shared" si="8"/>
        <v>Alpha_10_D8</v>
      </c>
      <c r="J429" s="339"/>
      <c r="K429" s="339"/>
      <c r="L429" s="339"/>
      <c r="M429" s="339"/>
      <c r="N429" s="339"/>
      <c r="O429" s="339"/>
      <c r="P429" s="339"/>
      <c r="Q429" s="339"/>
    </row>
    <row r="430" spans="1:17" ht="13.5" customHeight="1">
      <c r="A430" s="481" t="s">
        <v>1127</v>
      </c>
      <c r="B430" s="481" t="s">
        <v>714</v>
      </c>
      <c r="C430" s="481" t="s">
        <v>1207</v>
      </c>
      <c r="D430" s="481" t="s">
        <v>1628</v>
      </c>
      <c r="E430" s="481">
        <v>18512</v>
      </c>
      <c r="F430" s="339"/>
      <c r="G430" s="340">
        <f>IF(ISNUMBER(E430),E430/'Bulk DivVar Analysis'!$C$7,"")</f>
        <v>1.2458442694663168</v>
      </c>
      <c r="H430" s="338" t="str">
        <f>IF(ISNUMBER(E430), IF(G430&gt;'Bulk DivVar Analysis'!$D$9,"Pass","Fail"),"")</f>
        <v>Pass</v>
      </c>
      <c r="I430" s="338" t="str">
        <f t="shared" si="8"/>
        <v>Alpha_10_D9</v>
      </c>
      <c r="J430" s="339"/>
      <c r="K430" s="339"/>
      <c r="L430" s="339"/>
      <c r="M430" s="339"/>
      <c r="N430" s="339"/>
      <c r="O430" s="339"/>
      <c r="P430" s="339"/>
      <c r="Q430" s="339"/>
    </row>
    <row r="431" spans="1:17" ht="13.5" customHeight="1">
      <c r="A431" s="481" t="s">
        <v>1127</v>
      </c>
      <c r="B431" s="481" t="s">
        <v>714</v>
      </c>
      <c r="C431" s="481" t="s">
        <v>532</v>
      </c>
      <c r="D431" s="481" t="s">
        <v>1629</v>
      </c>
      <c r="E431" s="481">
        <v>22541</v>
      </c>
      <c r="F431" s="339"/>
      <c r="G431" s="340">
        <f>IF(ISNUMBER(E431),E431/'Bulk DivVar Analysis'!$C$7,"")</f>
        <v>1.5169930681741706</v>
      </c>
      <c r="H431" s="338" t="str">
        <f>IF(ISNUMBER(E431), IF(G431&gt;'Bulk DivVar Analysis'!$D$9,"Pass","Fail"),"")</f>
        <v>Pass</v>
      </c>
      <c r="I431" s="338" t="str">
        <f t="shared" si="8"/>
        <v>Alpha_10_D10</v>
      </c>
      <c r="J431" s="339"/>
      <c r="K431" s="339"/>
      <c r="L431" s="339"/>
      <c r="M431" s="339"/>
      <c r="N431" s="339"/>
      <c r="O431" s="339"/>
      <c r="P431" s="339"/>
      <c r="Q431" s="339"/>
    </row>
    <row r="432" spans="1:17" ht="13.5" customHeight="1">
      <c r="A432" s="481" t="s">
        <v>1127</v>
      </c>
      <c r="B432" s="481" t="s">
        <v>714</v>
      </c>
      <c r="C432" s="481" t="s">
        <v>533</v>
      </c>
      <c r="D432" s="481" t="s">
        <v>1630</v>
      </c>
      <c r="E432" s="481">
        <v>14583</v>
      </c>
      <c r="F432" s="339"/>
      <c r="G432" s="340">
        <f>IF(ISNUMBER(E432),E432/'Bulk DivVar Analysis'!$C$7,"")</f>
        <v>0.98142539874823342</v>
      </c>
      <c r="H432" s="338" t="str">
        <f>IF(ISNUMBER(E432), IF(G432&gt;'Bulk DivVar Analysis'!$D$9,"Pass","Fail"),"")</f>
        <v>Pass</v>
      </c>
      <c r="I432" s="338" t="str">
        <f t="shared" si="8"/>
        <v>Alpha_10_D11</v>
      </c>
      <c r="J432" s="339"/>
      <c r="K432" s="339"/>
      <c r="L432" s="339"/>
      <c r="M432" s="339"/>
      <c r="N432" s="339"/>
      <c r="O432" s="339"/>
      <c r="P432" s="339"/>
      <c r="Q432" s="339"/>
    </row>
    <row r="433" spans="1:17" ht="13.5" customHeight="1">
      <c r="A433" s="481" t="s">
        <v>1127</v>
      </c>
      <c r="B433" s="481" t="s">
        <v>714</v>
      </c>
      <c r="C433" s="481" t="s">
        <v>534</v>
      </c>
      <c r="D433" s="481" t="s">
        <v>1631</v>
      </c>
      <c r="E433" s="481">
        <v>18333</v>
      </c>
      <c r="F433" s="339"/>
      <c r="G433" s="340">
        <f>IF(ISNUMBER(E433),E433/'Bulk DivVar Analysis'!$C$7,"")</f>
        <v>1.2337976983646275</v>
      </c>
      <c r="H433" s="338" t="str">
        <f>IF(ISNUMBER(E433), IF(G433&gt;'Bulk DivVar Analysis'!$D$9,"Pass","Fail"),"")</f>
        <v>Pass</v>
      </c>
      <c r="I433" s="338" t="str">
        <f t="shared" si="8"/>
        <v>Alpha_10_D12</v>
      </c>
      <c r="J433" s="339"/>
      <c r="K433" s="339"/>
      <c r="L433" s="339"/>
      <c r="M433" s="339"/>
      <c r="N433" s="339"/>
      <c r="O433" s="339"/>
      <c r="P433" s="339"/>
      <c r="Q433" s="339"/>
    </row>
    <row r="434" spans="1:17" ht="13.5" customHeight="1">
      <c r="A434" s="481" t="s">
        <v>1127</v>
      </c>
      <c r="B434" s="481" t="s">
        <v>714</v>
      </c>
      <c r="C434" s="481" t="s">
        <v>1212</v>
      </c>
      <c r="D434" s="481" t="s">
        <v>1632</v>
      </c>
      <c r="E434" s="481">
        <v>20137</v>
      </c>
      <c r="F434" s="339"/>
      <c r="G434" s="340">
        <f>IF(ISNUMBER(E434),E434/'Bulk DivVar Analysis'!$C$7,"")</f>
        <v>1.3552055993000875</v>
      </c>
      <c r="H434" s="338" t="str">
        <f>IF(ISNUMBER(E434), IF(G434&gt;'Bulk DivVar Analysis'!$D$9,"Pass","Fail"),"")</f>
        <v>Pass</v>
      </c>
      <c r="I434" s="338" t="str">
        <f t="shared" si="8"/>
        <v>Alpha_10_E1</v>
      </c>
      <c r="J434" s="339"/>
      <c r="K434" s="339"/>
      <c r="L434" s="339"/>
      <c r="M434" s="339"/>
      <c r="N434" s="339"/>
      <c r="O434" s="339"/>
      <c r="P434" s="339"/>
      <c r="Q434" s="339"/>
    </row>
    <row r="435" spans="1:17" ht="13.5" customHeight="1">
      <c r="A435" s="481" t="s">
        <v>1127</v>
      </c>
      <c r="B435" s="481" t="s">
        <v>714</v>
      </c>
      <c r="C435" s="481" t="s">
        <v>1214</v>
      </c>
      <c r="D435" s="481" t="s">
        <v>1633</v>
      </c>
      <c r="E435" s="481">
        <v>14542</v>
      </c>
      <c r="F435" s="339"/>
      <c r="G435" s="340">
        <f>IF(ISNUMBER(E435),E435/'Bulk DivVar Analysis'!$C$7,"")</f>
        <v>0.97866612827242749</v>
      </c>
      <c r="H435" s="338" t="str">
        <f>IF(ISNUMBER(E435), IF(G435&gt;'Bulk DivVar Analysis'!$D$9,"Pass","Fail"),"")</f>
        <v>Pass</v>
      </c>
      <c r="I435" s="338" t="str">
        <f t="shared" si="8"/>
        <v>Alpha_10_E2</v>
      </c>
      <c r="J435" s="339"/>
      <c r="K435" s="339"/>
      <c r="L435" s="339"/>
      <c r="M435" s="339"/>
      <c r="N435" s="339"/>
      <c r="O435" s="339"/>
      <c r="P435" s="339"/>
      <c r="Q435" s="339"/>
    </row>
    <row r="436" spans="1:17" ht="13.5" customHeight="1">
      <c r="A436" s="481" t="s">
        <v>1127</v>
      </c>
      <c r="B436" s="481" t="s">
        <v>714</v>
      </c>
      <c r="C436" s="481" t="s">
        <v>1216</v>
      </c>
      <c r="D436" s="481" t="s">
        <v>1634</v>
      </c>
      <c r="E436" s="481">
        <v>19941</v>
      </c>
      <c r="F436" s="339"/>
      <c r="G436" s="340">
        <f>IF(ISNUMBER(E436),E436/'Bulk DivVar Analysis'!$C$7,"")</f>
        <v>1.3420149404401374</v>
      </c>
      <c r="H436" s="338" t="str">
        <f>IF(ISNUMBER(E436), IF(G436&gt;'Bulk DivVar Analysis'!$D$9,"Pass","Fail"),"")</f>
        <v>Pass</v>
      </c>
      <c r="I436" s="338" t="str">
        <f t="shared" si="8"/>
        <v>Alpha_10_E3</v>
      </c>
      <c r="J436" s="339"/>
      <c r="K436" s="339"/>
      <c r="L436" s="339"/>
      <c r="M436" s="339"/>
      <c r="N436" s="339"/>
      <c r="O436" s="339"/>
      <c r="P436" s="339"/>
      <c r="Q436" s="339"/>
    </row>
    <row r="437" spans="1:17" ht="13.5" customHeight="1">
      <c r="A437" s="481" t="s">
        <v>1127</v>
      </c>
      <c r="B437" s="481" t="s">
        <v>714</v>
      </c>
      <c r="C437" s="481" t="s">
        <v>1218</v>
      </c>
      <c r="D437" s="481" t="s">
        <v>1635</v>
      </c>
      <c r="E437" s="481">
        <v>17930</v>
      </c>
      <c r="F437" s="339"/>
      <c r="G437" s="340">
        <f>IF(ISNUMBER(E437),E437/'Bulk DivVar Analysis'!$C$7,"")</f>
        <v>1.2066760885658523</v>
      </c>
      <c r="H437" s="338" t="str">
        <f>IF(ISNUMBER(E437), IF(G437&gt;'Bulk DivVar Analysis'!$D$9,"Pass","Fail"),"")</f>
        <v>Pass</v>
      </c>
      <c r="I437" s="338" t="str">
        <f t="shared" si="8"/>
        <v>Alpha_10_E4</v>
      </c>
      <c r="J437" s="339"/>
      <c r="K437" s="339"/>
      <c r="L437" s="339"/>
      <c r="M437" s="339"/>
      <c r="N437" s="339"/>
      <c r="O437" s="339"/>
      <c r="P437" s="339"/>
      <c r="Q437" s="339"/>
    </row>
    <row r="438" spans="1:17" ht="13.5" customHeight="1">
      <c r="A438" s="481" t="s">
        <v>1127</v>
      </c>
      <c r="B438" s="481" t="s">
        <v>714</v>
      </c>
      <c r="C438" s="481" t="s">
        <v>1220</v>
      </c>
      <c r="D438" s="481" t="s">
        <v>1636</v>
      </c>
      <c r="E438" s="481">
        <v>15690</v>
      </c>
      <c r="F438" s="339"/>
      <c r="G438" s="340">
        <f>IF(ISNUMBER(E438),E438/'Bulk DivVar Analysis'!$C$7,"")</f>
        <v>1.055925701594993</v>
      </c>
      <c r="H438" s="338" t="str">
        <f>IF(ISNUMBER(E438), IF(G438&gt;'Bulk DivVar Analysis'!$D$9,"Pass","Fail"),"")</f>
        <v>Pass</v>
      </c>
      <c r="I438" s="338" t="str">
        <f t="shared" si="8"/>
        <v>Alpha_10_E5</v>
      </c>
      <c r="J438" s="339"/>
      <c r="K438" s="339"/>
      <c r="L438" s="339"/>
      <c r="M438" s="339"/>
      <c r="N438" s="339"/>
      <c r="O438" s="339"/>
      <c r="P438" s="339"/>
      <c r="Q438" s="339"/>
    </row>
    <row r="439" spans="1:17" ht="13.5" customHeight="1">
      <c r="A439" s="481" t="s">
        <v>1127</v>
      </c>
      <c r="B439" s="481" t="s">
        <v>714</v>
      </c>
      <c r="C439" s="481" t="s">
        <v>1222</v>
      </c>
      <c r="D439" s="481" t="s">
        <v>1637</v>
      </c>
      <c r="E439" s="481">
        <v>20110</v>
      </c>
      <c r="F439" s="339"/>
      <c r="G439" s="340">
        <f>IF(ISNUMBER(E439),E439/'Bulk DivVar Analysis'!$C$7,"")</f>
        <v>1.3533885187428494</v>
      </c>
      <c r="H439" s="338" t="str">
        <f>IF(ISNUMBER(E439), IF(G439&gt;'Bulk DivVar Analysis'!$D$9,"Pass","Fail"),"")</f>
        <v>Pass</v>
      </c>
      <c r="I439" s="338" t="str">
        <f t="shared" si="8"/>
        <v>Alpha_10_E6</v>
      </c>
      <c r="J439" s="339"/>
      <c r="K439" s="339"/>
      <c r="L439" s="339"/>
      <c r="M439" s="339"/>
      <c r="N439" s="339"/>
      <c r="O439" s="339"/>
      <c r="P439" s="339"/>
      <c r="Q439" s="339"/>
    </row>
    <row r="440" spans="1:17" ht="13.5" customHeight="1">
      <c r="A440" s="481" t="s">
        <v>1127</v>
      </c>
      <c r="B440" s="481" t="s">
        <v>714</v>
      </c>
      <c r="C440" s="481" t="s">
        <v>1224</v>
      </c>
      <c r="D440" s="481" t="s">
        <v>1638</v>
      </c>
      <c r="E440" s="481">
        <v>21753</v>
      </c>
      <c r="F440" s="339"/>
      <c r="G440" s="340">
        <f>IF(ISNUMBER(E440),E440/'Bulk DivVar Analysis'!$C$7,"")</f>
        <v>1.4639612356147789</v>
      </c>
      <c r="H440" s="338" t="str">
        <f>IF(ISNUMBER(E440), IF(G440&gt;'Bulk DivVar Analysis'!$D$9,"Pass","Fail"),"")</f>
        <v>Pass</v>
      </c>
      <c r="I440" s="338" t="str">
        <f t="shared" si="8"/>
        <v>Alpha_10_E7</v>
      </c>
      <c r="J440" s="339"/>
      <c r="K440" s="339"/>
      <c r="L440" s="339"/>
      <c r="M440" s="339"/>
      <c r="N440" s="339"/>
      <c r="O440" s="339"/>
      <c r="P440" s="339"/>
      <c r="Q440" s="339"/>
    </row>
    <row r="441" spans="1:17" ht="13.5" customHeight="1">
      <c r="A441" s="481" t="s">
        <v>1127</v>
      </c>
      <c r="B441" s="481" t="s">
        <v>714</v>
      </c>
      <c r="C441" s="481" t="s">
        <v>1226</v>
      </c>
      <c r="D441" s="481" t="s">
        <v>1639</v>
      </c>
      <c r="E441" s="481">
        <v>23716</v>
      </c>
      <c r="F441" s="339"/>
      <c r="G441" s="340">
        <f>IF(ISNUMBER(E441),E441/'Bulk DivVar Analysis'!$C$7,"")</f>
        <v>1.5960697220539741</v>
      </c>
      <c r="H441" s="338" t="str">
        <f>IF(ISNUMBER(E441), IF(G441&gt;'Bulk DivVar Analysis'!$D$9,"Pass","Fail"),"")</f>
        <v>Pass</v>
      </c>
      <c r="I441" s="338" t="str">
        <f t="shared" si="8"/>
        <v>Alpha_10_E8</v>
      </c>
      <c r="J441" s="339"/>
      <c r="K441" s="339"/>
      <c r="L441" s="339"/>
      <c r="M441" s="339"/>
      <c r="N441" s="339"/>
      <c r="O441" s="339"/>
      <c r="P441" s="339"/>
      <c r="Q441" s="339"/>
    </row>
    <row r="442" spans="1:17" ht="13.5" customHeight="1">
      <c r="A442" s="481" t="s">
        <v>1127</v>
      </c>
      <c r="B442" s="481" t="s">
        <v>714</v>
      </c>
      <c r="C442" s="481" t="s">
        <v>1228</v>
      </c>
      <c r="D442" s="481" t="s">
        <v>1640</v>
      </c>
      <c r="E442" s="481">
        <v>18857</v>
      </c>
      <c r="F442" s="339"/>
      <c r="G442" s="340">
        <f>IF(ISNUMBER(E442),E442/'Bulk DivVar Analysis'!$C$7,"")</f>
        <v>1.2690625210310249</v>
      </c>
      <c r="H442" s="338" t="str">
        <f>IF(ISNUMBER(E442), IF(G442&gt;'Bulk DivVar Analysis'!$D$9,"Pass","Fail"),"")</f>
        <v>Pass</v>
      </c>
      <c r="I442" s="338" t="str">
        <f t="shared" si="8"/>
        <v>Alpha_10_E9</v>
      </c>
      <c r="J442" s="339"/>
      <c r="K442" s="339"/>
      <c r="L442" s="339"/>
      <c r="M442" s="339"/>
      <c r="N442" s="339"/>
      <c r="O442" s="339"/>
      <c r="P442" s="339"/>
      <c r="Q442" s="339"/>
    </row>
    <row r="443" spans="1:17" ht="13.5" customHeight="1">
      <c r="A443" s="481" t="s">
        <v>1127</v>
      </c>
      <c r="B443" s="481" t="s">
        <v>714</v>
      </c>
      <c r="C443" s="481" t="s">
        <v>544</v>
      </c>
      <c r="D443" s="481" t="s">
        <v>1641</v>
      </c>
      <c r="E443" s="481">
        <v>21939</v>
      </c>
      <c r="F443" s="339"/>
      <c r="G443" s="340">
        <f>IF(ISNUMBER(E443),E443/'Bulk DivVar Analysis'!$C$7,"")</f>
        <v>1.476478901675752</v>
      </c>
      <c r="H443" s="338" t="str">
        <f>IF(ISNUMBER(E443), IF(G443&gt;'Bulk DivVar Analysis'!$D$9,"Pass","Fail"),"")</f>
        <v>Pass</v>
      </c>
      <c r="I443" s="338" t="str">
        <f t="shared" si="8"/>
        <v>Alpha_10_E10</v>
      </c>
      <c r="J443" s="339"/>
      <c r="K443" s="339"/>
      <c r="L443" s="339"/>
      <c r="M443" s="339"/>
      <c r="N443" s="339"/>
      <c r="O443" s="339"/>
      <c r="P443" s="339"/>
      <c r="Q443" s="339"/>
    </row>
    <row r="444" spans="1:17" ht="13.5" customHeight="1">
      <c r="A444" s="481" t="s">
        <v>1127</v>
      </c>
      <c r="B444" s="481" t="s">
        <v>714</v>
      </c>
      <c r="C444" s="481" t="s">
        <v>545</v>
      </c>
      <c r="D444" s="481" t="s">
        <v>1642</v>
      </c>
      <c r="E444" s="481">
        <v>10177</v>
      </c>
      <c r="F444" s="339"/>
      <c r="G444" s="340">
        <f>IF(ISNUMBER(E444),E444/'Bulk DivVar Analysis'!$C$7,"")</f>
        <v>0.6849047715189448</v>
      </c>
      <c r="H444" s="338" t="str">
        <f>IF(ISNUMBER(E444), IF(G444&gt;'Bulk DivVar Analysis'!$D$9,"Pass","Fail"),"")</f>
        <v>Pass</v>
      </c>
      <c r="I444" s="338" t="str">
        <f t="shared" si="8"/>
        <v>Alpha_10_E11</v>
      </c>
      <c r="J444" s="339"/>
      <c r="K444" s="339"/>
      <c r="L444" s="339"/>
      <c r="M444" s="339"/>
      <c r="N444" s="339"/>
      <c r="O444" s="339"/>
      <c r="P444" s="339"/>
      <c r="Q444" s="339"/>
    </row>
    <row r="445" spans="1:17" ht="13.5" customHeight="1">
      <c r="A445" s="481" t="s">
        <v>1127</v>
      </c>
      <c r="B445" s="481" t="s">
        <v>714</v>
      </c>
      <c r="C445" s="481" t="s">
        <v>546</v>
      </c>
      <c r="D445" s="481" t="s">
        <v>1643</v>
      </c>
      <c r="E445" s="481">
        <v>14942</v>
      </c>
      <c r="F445" s="339"/>
      <c r="G445" s="340">
        <f>IF(ISNUMBER(E445),E445/'Bulk DivVar Analysis'!$C$7,"")</f>
        <v>1.0055858402315094</v>
      </c>
      <c r="H445" s="338" t="str">
        <f>IF(ISNUMBER(E445), IF(G445&gt;'Bulk DivVar Analysis'!$D$9,"Pass","Fail"),"")</f>
        <v>Pass</v>
      </c>
      <c r="I445" s="338" t="str">
        <f t="shared" si="8"/>
        <v>Alpha_10_E12</v>
      </c>
      <c r="J445" s="339"/>
      <c r="K445" s="339"/>
      <c r="L445" s="339"/>
      <c r="M445" s="339"/>
      <c r="N445" s="339"/>
      <c r="O445" s="339"/>
      <c r="P445" s="339"/>
      <c r="Q445" s="339"/>
    </row>
    <row r="446" spans="1:17" ht="13.5" customHeight="1">
      <c r="A446" s="481" t="s">
        <v>1127</v>
      </c>
      <c r="B446" s="481" t="s">
        <v>714</v>
      </c>
      <c r="C446" s="481" t="s">
        <v>1233</v>
      </c>
      <c r="D446" s="481" t="s">
        <v>1644</v>
      </c>
      <c r="E446" s="481">
        <v>14040</v>
      </c>
      <c r="F446" s="339"/>
      <c r="G446" s="340">
        <f>IF(ISNUMBER(E446),E446/'Bulk DivVar Analysis'!$C$7,"")</f>
        <v>0.94488188976377951</v>
      </c>
      <c r="H446" s="338" t="str">
        <f>IF(ISNUMBER(E446), IF(G446&gt;'Bulk DivVar Analysis'!$D$9,"Pass","Fail"),"")</f>
        <v>Pass</v>
      </c>
      <c r="I446" s="338" t="str">
        <f t="shared" si="8"/>
        <v>Alpha_10_F1</v>
      </c>
      <c r="J446" s="339"/>
      <c r="K446" s="339"/>
      <c r="L446" s="339"/>
      <c r="M446" s="339"/>
      <c r="N446" s="339"/>
      <c r="O446" s="339"/>
      <c r="P446" s="339"/>
      <c r="Q446" s="339"/>
    </row>
    <row r="447" spans="1:17" ht="13.5" customHeight="1">
      <c r="A447" s="481" t="s">
        <v>1127</v>
      </c>
      <c r="B447" s="481" t="s">
        <v>714</v>
      </c>
      <c r="C447" s="481" t="s">
        <v>1235</v>
      </c>
      <c r="D447" s="481" t="s">
        <v>1645</v>
      </c>
      <c r="E447" s="481">
        <v>19233</v>
      </c>
      <c r="F447" s="339"/>
      <c r="G447" s="340">
        <f>IF(ISNUMBER(E447),E447/'Bulk DivVar Analysis'!$C$7,"")</f>
        <v>1.2943670502725622</v>
      </c>
      <c r="H447" s="338" t="str">
        <f>IF(ISNUMBER(E447), IF(G447&gt;'Bulk DivVar Analysis'!$D$9,"Pass","Fail"),"")</f>
        <v>Pass</v>
      </c>
      <c r="I447" s="338" t="str">
        <f t="shared" si="8"/>
        <v>Alpha_10_F2</v>
      </c>
      <c r="J447" s="339"/>
      <c r="K447" s="339"/>
      <c r="L447" s="339"/>
      <c r="M447" s="339"/>
      <c r="N447" s="339"/>
      <c r="O447" s="339"/>
      <c r="P447" s="339"/>
      <c r="Q447" s="339"/>
    </row>
    <row r="448" spans="1:17" ht="13.5" customHeight="1">
      <c r="A448" s="481" t="s">
        <v>1127</v>
      </c>
      <c r="B448" s="481" t="s">
        <v>714</v>
      </c>
      <c r="C448" s="481" t="s">
        <v>1237</v>
      </c>
      <c r="D448" s="481" t="s">
        <v>1646</v>
      </c>
      <c r="E448" s="481">
        <v>23783</v>
      </c>
      <c r="F448" s="339"/>
      <c r="G448" s="340">
        <f>IF(ISNUMBER(E448),E448/'Bulk DivVar Analysis'!$C$7,"")</f>
        <v>1.6005787738071202</v>
      </c>
      <c r="H448" s="338" t="str">
        <f>IF(ISNUMBER(E448), IF(G448&gt;'Bulk DivVar Analysis'!$D$9,"Pass","Fail"),"")</f>
        <v>Pass</v>
      </c>
      <c r="I448" s="338" t="str">
        <f t="shared" si="8"/>
        <v>Alpha_10_F3</v>
      </c>
      <c r="J448" s="339"/>
      <c r="K448" s="339"/>
      <c r="L448" s="339"/>
      <c r="M448" s="339"/>
      <c r="N448" s="339"/>
      <c r="O448" s="339"/>
      <c r="P448" s="339"/>
      <c r="Q448" s="339"/>
    </row>
    <row r="449" spans="1:17" ht="13.5" customHeight="1">
      <c r="A449" s="481" t="s">
        <v>1127</v>
      </c>
      <c r="B449" s="481" t="s">
        <v>714</v>
      </c>
      <c r="C449" s="481" t="s">
        <v>1239</v>
      </c>
      <c r="D449" s="481" t="s">
        <v>1647</v>
      </c>
      <c r="E449" s="481">
        <v>18052</v>
      </c>
      <c r="F449" s="339"/>
      <c r="G449" s="340">
        <f>IF(ISNUMBER(E449),E449/'Bulk DivVar Analysis'!$C$7,"")</f>
        <v>1.2148866007133723</v>
      </c>
      <c r="H449" s="338" t="str">
        <f>IF(ISNUMBER(E449), IF(G449&gt;'Bulk DivVar Analysis'!$D$9,"Pass","Fail"),"")</f>
        <v>Pass</v>
      </c>
      <c r="I449" s="338" t="str">
        <f t="shared" si="8"/>
        <v>Alpha_10_F4</v>
      </c>
      <c r="J449" s="339"/>
      <c r="K449" s="339"/>
      <c r="L449" s="339"/>
      <c r="M449" s="339"/>
      <c r="N449" s="339"/>
      <c r="O449" s="339"/>
      <c r="P449" s="339"/>
      <c r="Q449" s="339"/>
    </row>
    <row r="450" spans="1:17" ht="13.5" customHeight="1">
      <c r="A450" s="481" t="s">
        <v>1127</v>
      </c>
      <c r="B450" s="481" t="s">
        <v>714</v>
      </c>
      <c r="C450" s="481" t="s">
        <v>1241</v>
      </c>
      <c r="D450" s="481" t="s">
        <v>1648</v>
      </c>
      <c r="E450" s="481">
        <v>14359</v>
      </c>
      <c r="F450" s="339"/>
      <c r="G450" s="340">
        <f>IF(ISNUMBER(E450),E450/'Bulk DivVar Analysis'!$C$7,"")</f>
        <v>0.96635036005114749</v>
      </c>
      <c r="H450" s="338" t="str">
        <f>IF(ISNUMBER(E450), IF(G450&gt;'Bulk DivVar Analysis'!$D$9,"Pass","Fail"),"")</f>
        <v>Pass</v>
      </c>
      <c r="I450" s="338" t="str">
        <f t="shared" si="8"/>
        <v>Alpha_10_F5</v>
      </c>
      <c r="J450" s="339"/>
      <c r="K450" s="339"/>
      <c r="L450" s="339"/>
      <c r="M450" s="339"/>
      <c r="N450" s="339"/>
      <c r="O450" s="339"/>
      <c r="P450" s="339"/>
      <c r="Q450" s="339"/>
    </row>
    <row r="451" spans="1:17" ht="13.5" customHeight="1">
      <c r="A451" s="481" t="s">
        <v>1127</v>
      </c>
      <c r="B451" s="481" t="s">
        <v>714</v>
      </c>
      <c r="C451" s="481" t="s">
        <v>1243</v>
      </c>
      <c r="D451" s="481" t="s">
        <v>1649</v>
      </c>
      <c r="E451" s="481">
        <v>14553</v>
      </c>
      <c r="F451" s="339"/>
      <c r="G451" s="340">
        <f>IF(ISNUMBER(E451),E451/'Bulk DivVar Analysis'!$C$7,"")</f>
        <v>0.97940642035130221</v>
      </c>
      <c r="H451" s="338" t="str">
        <f>IF(ISNUMBER(E451), IF(G451&gt;'Bulk DivVar Analysis'!$D$9,"Pass","Fail"),"")</f>
        <v>Pass</v>
      </c>
      <c r="I451" s="338" t="str">
        <f t="shared" ref="I451:I514" si="9">_xlfn.TEXTJOIN("_",TRUE,B451,C451)</f>
        <v>Alpha_10_F6</v>
      </c>
      <c r="J451" s="339"/>
      <c r="K451" s="339"/>
      <c r="L451" s="339"/>
      <c r="M451" s="339"/>
      <c r="N451" s="339"/>
      <c r="O451" s="339"/>
      <c r="P451" s="339"/>
      <c r="Q451" s="339"/>
    </row>
    <row r="452" spans="1:17" ht="13.5" customHeight="1">
      <c r="A452" s="481" t="s">
        <v>1127</v>
      </c>
      <c r="B452" s="481" t="s">
        <v>714</v>
      </c>
      <c r="C452" s="481" t="s">
        <v>1245</v>
      </c>
      <c r="D452" s="481" t="s">
        <v>1650</v>
      </c>
      <c r="E452" s="481">
        <v>21802</v>
      </c>
      <c r="F452" s="339"/>
      <c r="G452" s="340">
        <f>IF(ISNUMBER(E452),E452/'Bulk DivVar Analysis'!$C$7,"")</f>
        <v>1.4672589003297665</v>
      </c>
      <c r="H452" s="338" t="str">
        <f>IF(ISNUMBER(E452), IF(G452&gt;'Bulk DivVar Analysis'!$D$9,"Pass","Fail"),"")</f>
        <v>Pass</v>
      </c>
      <c r="I452" s="338" t="str">
        <f t="shared" si="9"/>
        <v>Alpha_10_F7</v>
      </c>
      <c r="J452" s="339"/>
      <c r="K452" s="339"/>
      <c r="L452" s="339"/>
      <c r="M452" s="339"/>
      <c r="N452" s="339"/>
      <c r="O452" s="339"/>
      <c r="P452" s="339"/>
      <c r="Q452" s="339"/>
    </row>
    <row r="453" spans="1:17" ht="13.5" customHeight="1">
      <c r="A453" s="481" t="s">
        <v>1127</v>
      </c>
      <c r="B453" s="481" t="s">
        <v>714</v>
      </c>
      <c r="C453" s="481" t="s">
        <v>1247</v>
      </c>
      <c r="D453" s="481" t="s">
        <v>1651</v>
      </c>
      <c r="E453" s="481">
        <v>12326</v>
      </c>
      <c r="F453" s="339"/>
      <c r="G453" s="340">
        <f>IF(ISNUMBER(E453),E453/'Bulk DivVar Analysis'!$C$7,"")</f>
        <v>0.82953092401911299</v>
      </c>
      <c r="H453" s="338" t="str">
        <f>IF(ISNUMBER(E453), IF(G453&gt;'Bulk DivVar Analysis'!$D$9,"Pass","Fail"),"")</f>
        <v>Pass</v>
      </c>
      <c r="I453" s="338" t="str">
        <f t="shared" si="9"/>
        <v>Alpha_10_F8</v>
      </c>
      <c r="J453" s="339"/>
      <c r="K453" s="339"/>
      <c r="L453" s="339"/>
      <c r="M453" s="339"/>
      <c r="N453" s="339"/>
      <c r="O453" s="339"/>
      <c r="P453" s="339"/>
      <c r="Q453" s="339"/>
    </row>
    <row r="454" spans="1:17" ht="13.5" customHeight="1">
      <c r="A454" s="481" t="s">
        <v>1127</v>
      </c>
      <c r="B454" s="481" t="s">
        <v>714</v>
      </c>
      <c r="C454" s="481" t="s">
        <v>1249</v>
      </c>
      <c r="D454" s="481" t="s">
        <v>1652</v>
      </c>
      <c r="E454" s="481">
        <v>19357</v>
      </c>
      <c r="F454" s="339"/>
      <c r="G454" s="340">
        <f>IF(ISNUMBER(E454),E454/'Bulk DivVar Analysis'!$C$7,"")</f>
        <v>1.3027121609798775</v>
      </c>
      <c r="H454" s="338" t="str">
        <f>IF(ISNUMBER(E454), IF(G454&gt;'Bulk DivVar Analysis'!$D$9,"Pass","Fail"),"")</f>
        <v>Pass</v>
      </c>
      <c r="I454" s="338" t="str">
        <f t="shared" si="9"/>
        <v>Alpha_10_F9</v>
      </c>
      <c r="J454" s="339"/>
      <c r="K454" s="339"/>
      <c r="L454" s="339"/>
      <c r="M454" s="339"/>
      <c r="N454" s="339"/>
      <c r="O454" s="339"/>
      <c r="P454" s="339"/>
      <c r="Q454" s="339"/>
    </row>
    <row r="455" spans="1:17" ht="13.5" customHeight="1">
      <c r="A455" s="481" t="s">
        <v>1127</v>
      </c>
      <c r="B455" s="481" t="s">
        <v>714</v>
      </c>
      <c r="C455" s="481" t="s">
        <v>556</v>
      </c>
      <c r="D455" s="481" t="s">
        <v>1653</v>
      </c>
      <c r="E455" s="481">
        <v>23333</v>
      </c>
      <c r="F455" s="339"/>
      <c r="G455" s="340">
        <f>IF(ISNUMBER(E455),E455/'Bulk DivVar Analysis'!$C$7,"")</f>
        <v>1.570294097853153</v>
      </c>
      <c r="H455" s="338" t="str">
        <f>IF(ISNUMBER(E455), IF(G455&gt;'Bulk DivVar Analysis'!$D$9,"Pass","Fail"),"")</f>
        <v>Pass</v>
      </c>
      <c r="I455" s="338" t="str">
        <f t="shared" si="9"/>
        <v>Alpha_10_F10</v>
      </c>
      <c r="J455" s="339"/>
      <c r="K455" s="339"/>
      <c r="L455" s="339"/>
      <c r="M455" s="339"/>
      <c r="N455" s="339"/>
      <c r="O455" s="339"/>
      <c r="P455" s="339"/>
      <c r="Q455" s="339"/>
    </row>
    <row r="456" spans="1:17" ht="13.5" customHeight="1">
      <c r="A456" s="481" t="s">
        <v>1127</v>
      </c>
      <c r="B456" s="481" t="s">
        <v>714</v>
      </c>
      <c r="C456" s="481" t="s">
        <v>557</v>
      </c>
      <c r="D456" s="481" t="s">
        <v>1654</v>
      </c>
      <c r="E456" s="481">
        <v>21888</v>
      </c>
      <c r="F456" s="339"/>
      <c r="G456" s="340">
        <f>IF(ISNUMBER(E456),E456/'Bulk DivVar Analysis'!$C$7,"")</f>
        <v>1.4730466384009691</v>
      </c>
      <c r="H456" s="338" t="str">
        <f>IF(ISNUMBER(E456), IF(G456&gt;'Bulk DivVar Analysis'!$D$9,"Pass","Fail"),"")</f>
        <v>Pass</v>
      </c>
      <c r="I456" s="338" t="str">
        <f t="shared" si="9"/>
        <v>Alpha_10_F11</v>
      </c>
      <c r="J456" s="339"/>
      <c r="K456" s="339"/>
      <c r="L456" s="339"/>
      <c r="M456" s="339"/>
      <c r="N456" s="339"/>
      <c r="O456" s="339"/>
      <c r="P456" s="339"/>
      <c r="Q456" s="339"/>
    </row>
    <row r="457" spans="1:17" ht="13.5" customHeight="1">
      <c r="A457" s="481" t="s">
        <v>1127</v>
      </c>
      <c r="B457" s="481" t="s">
        <v>714</v>
      </c>
      <c r="C457" s="481" t="s">
        <v>558</v>
      </c>
      <c r="D457" s="481" t="s">
        <v>1655</v>
      </c>
      <c r="E457" s="481">
        <v>16620</v>
      </c>
      <c r="F457" s="339"/>
      <c r="G457" s="340">
        <f>IF(ISNUMBER(E457),E457/'Bulk DivVar Analysis'!$C$7,"")</f>
        <v>1.1185140318998588</v>
      </c>
      <c r="H457" s="338" t="str">
        <f>IF(ISNUMBER(E457), IF(G457&gt;'Bulk DivVar Analysis'!$D$9,"Pass","Fail"),"")</f>
        <v>Pass</v>
      </c>
      <c r="I457" s="338" t="str">
        <f t="shared" si="9"/>
        <v>Alpha_10_F12</v>
      </c>
      <c r="J457" s="339"/>
      <c r="K457" s="339"/>
      <c r="L457" s="339"/>
      <c r="M457" s="339"/>
      <c r="N457" s="339"/>
      <c r="O457" s="339"/>
      <c r="P457" s="339"/>
      <c r="Q457" s="339"/>
    </row>
    <row r="458" spans="1:17" ht="13.5" customHeight="1">
      <c r="A458" s="481" t="s">
        <v>1127</v>
      </c>
      <c r="B458" s="481" t="s">
        <v>714</v>
      </c>
      <c r="C458" s="481" t="s">
        <v>1254</v>
      </c>
      <c r="D458" s="481" t="s">
        <v>1656</v>
      </c>
      <c r="E458" s="481">
        <v>22085</v>
      </c>
      <c r="F458" s="339"/>
      <c r="G458" s="340">
        <f>IF(ISNUMBER(E458),E458/'Bulk DivVar Analysis'!$C$7,"")</f>
        <v>1.486304596540817</v>
      </c>
      <c r="H458" s="338" t="str">
        <f>IF(ISNUMBER(E458), IF(G458&gt;'Bulk DivVar Analysis'!$D$9,"Pass","Fail"),"")</f>
        <v>Pass</v>
      </c>
      <c r="I458" s="338" t="str">
        <f t="shared" si="9"/>
        <v>Alpha_10_G1</v>
      </c>
      <c r="J458" s="339"/>
      <c r="K458" s="339"/>
      <c r="L458" s="339"/>
      <c r="M458" s="339"/>
      <c r="N458" s="339"/>
      <c r="O458" s="339"/>
      <c r="P458" s="339"/>
      <c r="Q458" s="339"/>
    </row>
    <row r="459" spans="1:17" ht="13.5" customHeight="1">
      <c r="A459" s="481" t="s">
        <v>1127</v>
      </c>
      <c r="B459" s="481" t="s">
        <v>714</v>
      </c>
      <c r="C459" s="481" t="s">
        <v>1256</v>
      </c>
      <c r="D459" s="481" t="s">
        <v>1657</v>
      </c>
      <c r="E459" s="481">
        <v>16406</v>
      </c>
      <c r="F459" s="339"/>
      <c r="G459" s="340">
        <f>IF(ISNUMBER(E459),E459/'Bulk DivVar Analysis'!$C$7,"")</f>
        <v>1.1041119860017499</v>
      </c>
      <c r="H459" s="338" t="str">
        <f>IF(ISNUMBER(E459), IF(G459&gt;'Bulk DivVar Analysis'!$D$9,"Pass","Fail"),"")</f>
        <v>Pass</v>
      </c>
      <c r="I459" s="338" t="str">
        <f t="shared" si="9"/>
        <v>Alpha_10_G2</v>
      </c>
      <c r="J459" s="339"/>
      <c r="K459" s="339"/>
      <c r="L459" s="339"/>
      <c r="M459" s="339"/>
      <c r="N459" s="339"/>
      <c r="O459" s="339"/>
      <c r="P459" s="339"/>
      <c r="Q459" s="339"/>
    </row>
    <row r="460" spans="1:17" ht="13.5" customHeight="1">
      <c r="A460" s="481" t="s">
        <v>1127</v>
      </c>
      <c r="B460" s="481" t="s">
        <v>714</v>
      </c>
      <c r="C460" s="481" t="s">
        <v>1258</v>
      </c>
      <c r="D460" s="481" t="s">
        <v>1658</v>
      </c>
      <c r="E460" s="481">
        <v>12731</v>
      </c>
      <c r="F460" s="339"/>
      <c r="G460" s="340">
        <f>IF(ISNUMBER(E460),E460/'Bulk DivVar Analysis'!$C$7,"")</f>
        <v>0.85678713237768356</v>
      </c>
      <c r="H460" s="338" t="str">
        <f>IF(ISNUMBER(E460), IF(G460&gt;'Bulk DivVar Analysis'!$D$9,"Pass","Fail"),"")</f>
        <v>Pass</v>
      </c>
      <c r="I460" s="338" t="str">
        <f t="shared" si="9"/>
        <v>Alpha_10_G3</v>
      </c>
      <c r="J460" s="339"/>
      <c r="K460" s="339"/>
      <c r="L460" s="339"/>
      <c r="M460" s="339"/>
      <c r="N460" s="339"/>
      <c r="O460" s="339"/>
      <c r="P460" s="339"/>
      <c r="Q460" s="339"/>
    </row>
    <row r="461" spans="1:17" ht="13.5" customHeight="1">
      <c r="A461" s="481" t="s">
        <v>1127</v>
      </c>
      <c r="B461" s="481" t="s">
        <v>714</v>
      </c>
      <c r="C461" s="481" t="s">
        <v>1260</v>
      </c>
      <c r="D461" s="481" t="s">
        <v>1659</v>
      </c>
      <c r="E461" s="481">
        <v>18933</v>
      </c>
      <c r="F461" s="339"/>
      <c r="G461" s="340">
        <f>IF(ISNUMBER(E461),E461/'Bulk DivVar Analysis'!$C$7,"")</f>
        <v>1.2741772663032505</v>
      </c>
      <c r="H461" s="338" t="str">
        <f>IF(ISNUMBER(E461), IF(G461&gt;'Bulk DivVar Analysis'!$D$9,"Pass","Fail"),"")</f>
        <v>Pass</v>
      </c>
      <c r="I461" s="338" t="str">
        <f t="shared" si="9"/>
        <v>Alpha_10_G4</v>
      </c>
      <c r="J461" s="339"/>
      <c r="K461" s="339"/>
      <c r="L461" s="339"/>
      <c r="M461" s="339"/>
      <c r="N461" s="339"/>
      <c r="O461" s="339"/>
      <c r="P461" s="339"/>
      <c r="Q461" s="339"/>
    </row>
    <row r="462" spans="1:17" ht="13.5" customHeight="1">
      <c r="A462" s="481" t="s">
        <v>1127</v>
      </c>
      <c r="B462" s="481" t="s">
        <v>714</v>
      </c>
      <c r="C462" s="481" t="s">
        <v>1262</v>
      </c>
      <c r="D462" s="481" t="s">
        <v>1660</v>
      </c>
      <c r="E462" s="481">
        <v>19140</v>
      </c>
      <c r="F462" s="339"/>
      <c r="G462" s="340">
        <f>IF(ISNUMBER(E462),E462/'Bulk DivVar Analysis'!$C$7,"")</f>
        <v>1.2881082172420755</v>
      </c>
      <c r="H462" s="338" t="str">
        <f>IF(ISNUMBER(E462), IF(G462&gt;'Bulk DivVar Analysis'!$D$9,"Pass","Fail"),"")</f>
        <v>Pass</v>
      </c>
      <c r="I462" s="338" t="str">
        <f t="shared" si="9"/>
        <v>Alpha_10_G5</v>
      </c>
      <c r="J462" s="339"/>
      <c r="K462" s="339"/>
      <c r="L462" s="339"/>
      <c r="M462" s="339"/>
      <c r="N462" s="339"/>
      <c r="O462" s="339"/>
      <c r="P462" s="339"/>
      <c r="Q462" s="339"/>
    </row>
    <row r="463" spans="1:17" ht="13.5" customHeight="1">
      <c r="A463" s="481" t="s">
        <v>1127</v>
      </c>
      <c r="B463" s="481" t="s">
        <v>714</v>
      </c>
      <c r="C463" s="481" t="s">
        <v>1264</v>
      </c>
      <c r="D463" s="481" t="s">
        <v>1661</v>
      </c>
      <c r="E463" s="481">
        <v>20454</v>
      </c>
      <c r="F463" s="339"/>
      <c r="G463" s="340">
        <f>IF(ISNUMBER(E463),E463/'Bulk DivVar Analysis'!$C$7,"")</f>
        <v>1.3765394710276599</v>
      </c>
      <c r="H463" s="338" t="str">
        <f>IF(ISNUMBER(E463), IF(G463&gt;'Bulk DivVar Analysis'!$D$9,"Pass","Fail"),"")</f>
        <v>Pass</v>
      </c>
      <c r="I463" s="338" t="str">
        <f t="shared" si="9"/>
        <v>Alpha_10_G6</v>
      </c>
      <c r="J463" s="339"/>
      <c r="K463" s="339"/>
      <c r="L463" s="339"/>
      <c r="M463" s="339"/>
      <c r="N463" s="339"/>
      <c r="O463" s="339"/>
      <c r="P463" s="339"/>
      <c r="Q463" s="339"/>
    </row>
    <row r="464" spans="1:17" ht="13.5" customHeight="1">
      <c r="A464" s="481" t="s">
        <v>1127</v>
      </c>
      <c r="B464" s="481" t="s">
        <v>714</v>
      </c>
      <c r="C464" s="481" t="s">
        <v>1266</v>
      </c>
      <c r="D464" s="481" t="s">
        <v>1662</v>
      </c>
      <c r="E464" s="481">
        <v>11491</v>
      </c>
      <c r="F464" s="339"/>
      <c r="G464" s="340">
        <f>IF(ISNUMBER(E464),E464/'Bulk DivVar Analysis'!$C$7,"")</f>
        <v>0.77333602530452927</v>
      </c>
      <c r="H464" s="338" t="str">
        <f>IF(ISNUMBER(E464), IF(G464&gt;'Bulk DivVar Analysis'!$D$9,"Pass","Fail"),"")</f>
        <v>Pass</v>
      </c>
      <c r="I464" s="338" t="str">
        <f t="shared" si="9"/>
        <v>Alpha_10_G7</v>
      </c>
      <c r="J464" s="339"/>
      <c r="K464" s="339"/>
      <c r="L464" s="339"/>
      <c r="M464" s="339"/>
      <c r="N464" s="339"/>
      <c r="O464" s="339"/>
      <c r="P464" s="339"/>
      <c r="Q464" s="339"/>
    </row>
    <row r="465" spans="1:17" ht="13.5" customHeight="1">
      <c r="A465" s="481" t="s">
        <v>1127</v>
      </c>
      <c r="B465" s="481" t="s">
        <v>714</v>
      </c>
      <c r="C465" s="481" t="s">
        <v>1268</v>
      </c>
      <c r="D465" s="481" t="s">
        <v>1663</v>
      </c>
      <c r="E465" s="481">
        <v>13200</v>
      </c>
      <c r="F465" s="339"/>
      <c r="G465" s="340">
        <f>IF(ISNUMBER(E465),E465/'Bulk DivVar Analysis'!$C$7,"")</f>
        <v>0.88835049464970728</v>
      </c>
      <c r="H465" s="338" t="str">
        <f>IF(ISNUMBER(E465), IF(G465&gt;'Bulk DivVar Analysis'!$D$9,"Pass","Fail"),"")</f>
        <v>Pass</v>
      </c>
      <c r="I465" s="338" t="str">
        <f t="shared" si="9"/>
        <v>Alpha_10_G8</v>
      </c>
      <c r="J465" s="339"/>
      <c r="K465" s="339"/>
      <c r="L465" s="339"/>
      <c r="M465" s="339"/>
      <c r="N465" s="339"/>
      <c r="O465" s="339"/>
      <c r="P465" s="339"/>
      <c r="Q465" s="339"/>
    </row>
    <row r="466" spans="1:17" ht="13.5" customHeight="1">
      <c r="A466" s="481" t="s">
        <v>1127</v>
      </c>
      <c r="B466" s="481" t="s">
        <v>714</v>
      </c>
      <c r="C466" s="481" t="s">
        <v>1270</v>
      </c>
      <c r="D466" s="481" t="s">
        <v>1664</v>
      </c>
      <c r="E466" s="481">
        <v>20465</v>
      </c>
      <c r="F466" s="339"/>
      <c r="G466" s="340">
        <f>IF(ISNUMBER(E466),E466/'Bulk DivVar Analysis'!$C$7,"")</f>
        <v>1.3772797631065348</v>
      </c>
      <c r="H466" s="338" t="str">
        <f>IF(ISNUMBER(E466), IF(G466&gt;'Bulk DivVar Analysis'!$D$9,"Pass","Fail"),"")</f>
        <v>Pass</v>
      </c>
      <c r="I466" s="338" t="str">
        <f t="shared" si="9"/>
        <v>Alpha_10_G9</v>
      </c>
      <c r="J466" s="339"/>
      <c r="K466" s="339"/>
      <c r="L466" s="339"/>
      <c r="M466" s="339"/>
      <c r="N466" s="339"/>
      <c r="O466" s="339"/>
      <c r="P466" s="339"/>
      <c r="Q466" s="339"/>
    </row>
    <row r="467" spans="1:17" ht="13.5" customHeight="1">
      <c r="A467" s="481" t="s">
        <v>1127</v>
      </c>
      <c r="B467" s="481" t="s">
        <v>714</v>
      </c>
      <c r="C467" s="481" t="s">
        <v>568</v>
      </c>
      <c r="D467" s="481" t="s">
        <v>1665</v>
      </c>
      <c r="E467" s="481">
        <v>19714</v>
      </c>
      <c r="F467" s="339"/>
      <c r="G467" s="340">
        <f>IF(ISNUMBER(E467),E467/'Bulk DivVar Analysis'!$C$7,"")</f>
        <v>1.3267380039033583</v>
      </c>
      <c r="H467" s="338" t="str">
        <f>IF(ISNUMBER(E467), IF(G467&gt;'Bulk DivVar Analysis'!$D$9,"Pass","Fail"),"")</f>
        <v>Pass</v>
      </c>
      <c r="I467" s="338" t="str">
        <f t="shared" si="9"/>
        <v>Alpha_10_G10</v>
      </c>
      <c r="J467" s="339"/>
      <c r="K467" s="339"/>
      <c r="L467" s="339"/>
      <c r="M467" s="339"/>
      <c r="N467" s="339"/>
      <c r="O467" s="339"/>
      <c r="P467" s="339"/>
      <c r="Q467" s="339"/>
    </row>
    <row r="468" spans="1:17" ht="13.5" customHeight="1">
      <c r="A468" s="481" t="s">
        <v>1127</v>
      </c>
      <c r="B468" s="481" t="s">
        <v>714</v>
      </c>
      <c r="C468" s="481" t="s">
        <v>569</v>
      </c>
      <c r="D468" s="481" t="s">
        <v>1666</v>
      </c>
      <c r="E468" s="481">
        <v>16377</v>
      </c>
      <c r="F468" s="339"/>
      <c r="G468" s="340">
        <f>IF(ISNUMBER(E468),E468/'Bulk DivVar Analysis'!$C$7,"")</f>
        <v>1.1021603068847163</v>
      </c>
      <c r="H468" s="338" t="str">
        <f>IF(ISNUMBER(E468), IF(G468&gt;'Bulk DivVar Analysis'!$D$9,"Pass","Fail"),"")</f>
        <v>Pass</v>
      </c>
      <c r="I468" s="338" t="str">
        <f t="shared" si="9"/>
        <v>Alpha_10_G11</v>
      </c>
      <c r="J468" s="339"/>
      <c r="K468" s="339"/>
      <c r="L468" s="339"/>
      <c r="M468" s="339"/>
      <c r="N468" s="339"/>
      <c r="O468" s="339"/>
      <c r="P468" s="339"/>
      <c r="Q468" s="339"/>
    </row>
    <row r="469" spans="1:17" ht="13.5" customHeight="1">
      <c r="A469" s="481" t="s">
        <v>1127</v>
      </c>
      <c r="B469" s="481" t="s">
        <v>714</v>
      </c>
      <c r="C469" s="481" t="s">
        <v>570</v>
      </c>
      <c r="D469" s="481" t="s">
        <v>1667</v>
      </c>
      <c r="E469" s="481">
        <v>19409</v>
      </c>
      <c r="F469" s="339"/>
      <c r="G469" s="340">
        <f>IF(ISNUMBER(E469),E469/'Bulk DivVar Analysis'!$C$7,"")</f>
        <v>1.3062117235345583</v>
      </c>
      <c r="H469" s="338" t="str">
        <f>IF(ISNUMBER(E469), IF(G469&gt;'Bulk DivVar Analysis'!$D$9,"Pass","Fail"),"")</f>
        <v>Pass</v>
      </c>
      <c r="I469" s="338" t="str">
        <f t="shared" si="9"/>
        <v>Alpha_10_G12</v>
      </c>
      <c r="J469" s="339"/>
      <c r="K469" s="339"/>
      <c r="L469" s="339"/>
      <c r="M469" s="339"/>
      <c r="N469" s="339"/>
      <c r="O469" s="339"/>
      <c r="P469" s="339"/>
      <c r="Q469" s="339"/>
    </row>
    <row r="470" spans="1:17" ht="13.5" customHeight="1">
      <c r="A470" s="481" t="s">
        <v>1127</v>
      </c>
      <c r="B470" s="481" t="s">
        <v>714</v>
      </c>
      <c r="C470" s="481" t="s">
        <v>1275</v>
      </c>
      <c r="D470" s="481" t="s">
        <v>1668</v>
      </c>
      <c r="E470" s="481">
        <v>15777</v>
      </c>
      <c r="F470" s="339"/>
      <c r="G470" s="340">
        <f>IF(ISNUMBER(E470),E470/'Bulk DivVar Analysis'!$C$7,"")</f>
        <v>1.0617807389460934</v>
      </c>
      <c r="H470" s="338" t="str">
        <f>IF(ISNUMBER(E470), IF(G470&gt;'Bulk DivVar Analysis'!$D$9,"Pass","Fail"),"")</f>
        <v>Pass</v>
      </c>
      <c r="I470" s="338" t="str">
        <f t="shared" si="9"/>
        <v>Alpha_10_H1</v>
      </c>
      <c r="J470" s="339"/>
      <c r="K470" s="339"/>
      <c r="L470" s="339"/>
      <c r="M470" s="339"/>
      <c r="N470" s="339"/>
      <c r="O470" s="339"/>
      <c r="P470" s="339"/>
      <c r="Q470" s="339"/>
    </row>
    <row r="471" spans="1:17" ht="13.5" customHeight="1">
      <c r="A471" s="481" t="s">
        <v>1127</v>
      </c>
      <c r="B471" s="481" t="s">
        <v>714</v>
      </c>
      <c r="C471" s="481" t="s">
        <v>1277</v>
      </c>
      <c r="D471" s="481" t="s">
        <v>1669</v>
      </c>
      <c r="E471" s="481">
        <v>22593</v>
      </c>
      <c r="F471" s="339"/>
      <c r="G471" s="340">
        <f>IF(ISNUMBER(E471),E471/'Bulk DivVar Analysis'!$C$7,"")</f>
        <v>1.5204926307288511</v>
      </c>
      <c r="H471" s="338" t="str">
        <f>IF(ISNUMBER(E471), IF(G471&gt;'Bulk DivVar Analysis'!$D$9,"Pass","Fail"),"")</f>
        <v>Pass</v>
      </c>
      <c r="I471" s="338" t="str">
        <f t="shared" si="9"/>
        <v>Alpha_10_H2</v>
      </c>
      <c r="J471" s="339"/>
      <c r="K471" s="339"/>
      <c r="L471" s="339"/>
      <c r="M471" s="339"/>
      <c r="N471" s="339"/>
      <c r="O471" s="339"/>
      <c r="P471" s="339"/>
      <c r="Q471" s="339"/>
    </row>
    <row r="472" spans="1:17" ht="13.5" customHeight="1">
      <c r="A472" s="481" t="s">
        <v>1127</v>
      </c>
      <c r="B472" s="481" t="s">
        <v>714</v>
      </c>
      <c r="C472" s="481" t="s">
        <v>1279</v>
      </c>
      <c r="D472" s="481" t="s">
        <v>1670</v>
      </c>
      <c r="E472" s="481">
        <v>12422</v>
      </c>
      <c r="F472" s="339"/>
      <c r="G472" s="340">
        <f>IF(ISNUMBER(E472),E472/'Bulk DivVar Analysis'!$C$7,"")</f>
        <v>0.83599165488929272</v>
      </c>
      <c r="H472" s="338" t="str">
        <f>IF(ISNUMBER(E472), IF(G472&gt;'Bulk DivVar Analysis'!$D$9,"Pass","Fail"),"")</f>
        <v>Pass</v>
      </c>
      <c r="I472" s="338" t="str">
        <f t="shared" si="9"/>
        <v>Alpha_10_H3</v>
      </c>
      <c r="J472" s="339"/>
      <c r="K472" s="339"/>
      <c r="L472" s="339"/>
      <c r="M472" s="339"/>
      <c r="N472" s="339"/>
      <c r="O472" s="339"/>
      <c r="P472" s="339"/>
      <c r="Q472" s="339"/>
    </row>
    <row r="473" spans="1:17" ht="13.5" customHeight="1">
      <c r="A473" s="481" t="s">
        <v>1127</v>
      </c>
      <c r="B473" s="481" t="s">
        <v>714</v>
      </c>
      <c r="C473" s="481" t="s">
        <v>1281</v>
      </c>
      <c r="D473" s="481" t="s">
        <v>1671</v>
      </c>
      <c r="E473" s="481">
        <v>16168</v>
      </c>
      <c r="F473" s="339"/>
      <c r="G473" s="340">
        <f>IF(ISNUMBER(E473),E473/'Bulk DivVar Analysis'!$C$7,"")</f>
        <v>1.088094757386096</v>
      </c>
      <c r="H473" s="338" t="str">
        <f>IF(ISNUMBER(E473), IF(G473&gt;'Bulk DivVar Analysis'!$D$9,"Pass","Fail"),"")</f>
        <v>Pass</v>
      </c>
      <c r="I473" s="338" t="str">
        <f t="shared" si="9"/>
        <v>Alpha_10_H4</v>
      </c>
      <c r="J473" s="339"/>
      <c r="K473" s="339"/>
      <c r="L473" s="339"/>
      <c r="M473" s="339"/>
      <c r="N473" s="339"/>
      <c r="O473" s="339"/>
      <c r="P473" s="339"/>
      <c r="Q473" s="339"/>
    </row>
    <row r="474" spans="1:17" ht="13.5" customHeight="1">
      <c r="A474" s="481" t="s">
        <v>1127</v>
      </c>
      <c r="B474" s="481" t="s">
        <v>714</v>
      </c>
      <c r="C474" s="481" t="s">
        <v>1283</v>
      </c>
      <c r="D474" s="481" t="s">
        <v>1672</v>
      </c>
      <c r="E474" s="481">
        <v>18104</v>
      </c>
      <c r="F474" s="339"/>
      <c r="G474" s="340">
        <f>IF(ISNUMBER(E474),E474/'Bulk DivVar Analysis'!$C$7,"")</f>
        <v>1.218386163268053</v>
      </c>
      <c r="H474" s="338" t="str">
        <f>IF(ISNUMBER(E474), IF(G474&gt;'Bulk DivVar Analysis'!$D$9,"Pass","Fail"),"")</f>
        <v>Pass</v>
      </c>
      <c r="I474" s="338" t="str">
        <f t="shared" si="9"/>
        <v>Alpha_10_H5</v>
      </c>
      <c r="J474" s="339"/>
      <c r="K474" s="339"/>
      <c r="L474" s="339"/>
      <c r="M474" s="339"/>
      <c r="N474" s="339"/>
      <c r="O474" s="339"/>
      <c r="P474" s="339"/>
      <c r="Q474" s="339"/>
    </row>
    <row r="475" spans="1:17" ht="13.5" customHeight="1">
      <c r="A475" s="481" t="s">
        <v>1127</v>
      </c>
      <c r="B475" s="481" t="s">
        <v>714</v>
      </c>
      <c r="C475" s="481" t="s">
        <v>1285</v>
      </c>
      <c r="D475" s="481" t="s">
        <v>1673</v>
      </c>
      <c r="E475" s="481">
        <v>11775</v>
      </c>
      <c r="F475" s="339"/>
      <c r="G475" s="340">
        <f>IF(ISNUMBER(E475),E475/'Bulk DivVar Analysis'!$C$7,"")</f>
        <v>0.79244902079547752</v>
      </c>
      <c r="H475" s="338" t="str">
        <f>IF(ISNUMBER(E475), IF(G475&gt;'Bulk DivVar Analysis'!$D$9,"Pass","Fail"),"")</f>
        <v>Pass</v>
      </c>
      <c r="I475" s="338" t="str">
        <f t="shared" si="9"/>
        <v>Alpha_10_H6</v>
      </c>
      <c r="J475" s="339"/>
      <c r="K475" s="339"/>
      <c r="L475" s="339"/>
      <c r="M475" s="339"/>
      <c r="N475" s="339"/>
      <c r="O475" s="339"/>
      <c r="P475" s="339"/>
      <c r="Q475" s="339"/>
    </row>
    <row r="476" spans="1:17" ht="13.5" customHeight="1">
      <c r="A476" s="481" t="s">
        <v>1127</v>
      </c>
      <c r="B476" s="481" t="s">
        <v>714</v>
      </c>
      <c r="C476" s="481" t="s">
        <v>1287</v>
      </c>
      <c r="D476" s="481" t="s">
        <v>1674</v>
      </c>
      <c r="E476" s="481">
        <v>17455</v>
      </c>
      <c r="F476" s="339"/>
      <c r="G476" s="340">
        <f>IF(ISNUMBER(E476),E476/'Bulk DivVar Analysis'!$C$7,"")</f>
        <v>1.1747089306144425</v>
      </c>
      <c r="H476" s="338" t="str">
        <f>IF(ISNUMBER(E476), IF(G476&gt;'Bulk DivVar Analysis'!$D$9,"Pass","Fail"),"")</f>
        <v>Pass</v>
      </c>
      <c r="I476" s="338" t="str">
        <f t="shared" si="9"/>
        <v>Alpha_10_H7</v>
      </c>
      <c r="J476" s="339"/>
      <c r="K476" s="339"/>
      <c r="L476" s="339"/>
      <c r="M476" s="339"/>
      <c r="N476" s="339"/>
      <c r="O476" s="339"/>
      <c r="P476" s="339"/>
      <c r="Q476" s="339"/>
    </row>
    <row r="477" spans="1:17" ht="13.5" customHeight="1">
      <c r="A477" s="481" t="s">
        <v>1127</v>
      </c>
      <c r="B477" s="481" t="s">
        <v>714</v>
      </c>
      <c r="C477" s="481" t="s">
        <v>1289</v>
      </c>
      <c r="D477" s="481" t="s">
        <v>1675</v>
      </c>
      <c r="E477" s="481">
        <v>12280</v>
      </c>
      <c r="F477" s="339"/>
      <c r="G477" s="340">
        <f>IF(ISNUMBER(E477),E477/'Bulk DivVar Analysis'!$C$7,"")</f>
        <v>0.82643515714381854</v>
      </c>
      <c r="H477" s="338" t="str">
        <f>IF(ISNUMBER(E477), IF(G477&gt;'Bulk DivVar Analysis'!$D$9,"Pass","Fail"),"")</f>
        <v>Pass</v>
      </c>
      <c r="I477" s="338" t="str">
        <f t="shared" si="9"/>
        <v>Alpha_10_H8</v>
      </c>
      <c r="J477" s="339"/>
      <c r="K477" s="339"/>
      <c r="L477" s="339"/>
      <c r="M477" s="339"/>
      <c r="N477" s="339"/>
      <c r="O477" s="339"/>
      <c r="P477" s="339"/>
      <c r="Q477" s="339"/>
    </row>
    <row r="478" spans="1:17" ht="13.5" customHeight="1">
      <c r="A478" s="481" t="s">
        <v>1127</v>
      </c>
      <c r="B478" s="481" t="s">
        <v>714</v>
      </c>
      <c r="C478" s="481" t="s">
        <v>1291</v>
      </c>
      <c r="D478" s="481" t="s">
        <v>1676</v>
      </c>
      <c r="E478" s="481">
        <v>18918</v>
      </c>
      <c r="F478" s="339"/>
      <c r="G478" s="340">
        <f>IF(ISNUMBER(E478),E478/'Bulk DivVar Analysis'!$C$7,"")</f>
        <v>1.2731677771047849</v>
      </c>
      <c r="H478" s="338" t="str">
        <f>IF(ISNUMBER(E478), IF(G478&gt;'Bulk DivVar Analysis'!$D$9,"Pass","Fail"),"")</f>
        <v>Pass</v>
      </c>
      <c r="I478" s="338" t="str">
        <f t="shared" si="9"/>
        <v>Alpha_10_H9</v>
      </c>
      <c r="J478" s="339"/>
      <c r="K478" s="339"/>
      <c r="L478" s="339"/>
      <c r="M478" s="339"/>
      <c r="N478" s="339"/>
      <c r="O478" s="339"/>
      <c r="P478" s="339"/>
      <c r="Q478" s="339"/>
    </row>
    <row r="479" spans="1:17" ht="13.5" customHeight="1">
      <c r="A479" s="481" t="s">
        <v>1127</v>
      </c>
      <c r="B479" s="481" t="s">
        <v>714</v>
      </c>
      <c r="C479" s="481" t="s">
        <v>580</v>
      </c>
      <c r="D479" s="481" t="s">
        <v>1677</v>
      </c>
      <c r="E479" s="481">
        <v>17239</v>
      </c>
      <c r="F479" s="339"/>
      <c r="G479" s="340">
        <f>IF(ISNUMBER(E479),E479/'Bulk DivVar Analysis'!$C$7,"")</f>
        <v>1.1601722861565382</v>
      </c>
      <c r="H479" s="338" t="str">
        <f>IF(ISNUMBER(E479), IF(G479&gt;'Bulk DivVar Analysis'!$D$9,"Pass","Fail"),"")</f>
        <v>Pass</v>
      </c>
      <c r="I479" s="338" t="str">
        <f t="shared" si="9"/>
        <v>Alpha_10_H10</v>
      </c>
      <c r="J479" s="339"/>
      <c r="K479" s="339"/>
      <c r="L479" s="339"/>
      <c r="M479" s="339"/>
      <c r="N479" s="339"/>
      <c r="O479" s="339"/>
      <c r="P479" s="339"/>
      <c r="Q479" s="339"/>
    </row>
    <row r="480" spans="1:17" ht="13.5" customHeight="1">
      <c r="A480" s="481" t="s">
        <v>1127</v>
      </c>
      <c r="B480" s="481" t="s">
        <v>714</v>
      </c>
      <c r="C480" s="481" t="s">
        <v>581</v>
      </c>
      <c r="D480" s="481" t="s">
        <v>1678</v>
      </c>
      <c r="E480" s="481">
        <v>16936</v>
      </c>
      <c r="F480" s="339"/>
      <c r="G480" s="340">
        <f>IF(ISNUMBER(E480),E480/'Bulk DivVar Analysis'!$C$7,"")</f>
        <v>1.1397806043475336</v>
      </c>
      <c r="H480" s="338" t="str">
        <f>IF(ISNUMBER(E480), IF(G480&gt;'Bulk DivVar Analysis'!$D$9,"Pass","Fail"),"")</f>
        <v>Pass</v>
      </c>
      <c r="I480" s="338" t="str">
        <f t="shared" si="9"/>
        <v>Alpha_10_H11</v>
      </c>
      <c r="J480" s="339"/>
      <c r="K480" s="339"/>
      <c r="L480" s="339"/>
      <c r="M480" s="339"/>
      <c r="N480" s="339"/>
      <c r="O480" s="339"/>
      <c r="P480" s="339"/>
      <c r="Q480" s="339"/>
    </row>
    <row r="481" spans="1:17" ht="13.5" customHeight="1">
      <c r="A481" s="481" t="s">
        <v>1127</v>
      </c>
      <c r="B481" s="481" t="s">
        <v>714</v>
      </c>
      <c r="C481" s="481" t="s">
        <v>582</v>
      </c>
      <c r="D481" s="481" t="s">
        <v>1679</v>
      </c>
      <c r="E481" s="481">
        <v>21761</v>
      </c>
      <c r="F481" s="339"/>
      <c r="G481" s="340">
        <f>IF(ISNUMBER(E481),E481/'Bulk DivVar Analysis'!$C$7,"")</f>
        <v>1.4644996298539605</v>
      </c>
      <c r="H481" s="338" t="str">
        <f>IF(ISNUMBER(E481), IF(G481&gt;'Bulk DivVar Analysis'!$D$9,"Pass","Fail"),"")</f>
        <v>Pass</v>
      </c>
      <c r="I481" s="338" t="str">
        <f t="shared" si="9"/>
        <v>Alpha_10_H12</v>
      </c>
      <c r="J481" s="339"/>
      <c r="K481" s="339"/>
      <c r="L481" s="339"/>
      <c r="M481" s="339"/>
      <c r="N481" s="339"/>
      <c r="O481" s="339"/>
      <c r="P481" s="339"/>
      <c r="Q481" s="339"/>
    </row>
    <row r="482" spans="1:17" ht="13.5" customHeight="1">
      <c r="A482" s="481" t="s">
        <v>1127</v>
      </c>
      <c r="B482" s="481" t="s">
        <v>726</v>
      </c>
      <c r="C482" s="481" t="s">
        <v>1128</v>
      </c>
      <c r="D482" s="481" t="s">
        <v>1129</v>
      </c>
      <c r="E482" s="481">
        <v>18414</v>
      </c>
      <c r="F482" s="339"/>
      <c r="G482" s="340">
        <f>IF(ISNUMBER(E482),E482/'Bulk DivVar Analysis'!$C$7,"")</f>
        <v>1.2392489400363416</v>
      </c>
      <c r="H482" s="338" t="str">
        <f>IF(ISNUMBER(E482), IF(G482&gt;'Bulk DivVar Analysis'!$D$9,"Pass","Fail"),"")</f>
        <v>Pass</v>
      </c>
      <c r="I482" s="338" t="str">
        <f t="shared" si="9"/>
        <v>Beta_6_A1</v>
      </c>
      <c r="J482" s="339"/>
      <c r="K482" s="339"/>
      <c r="L482" s="339"/>
      <c r="M482" s="339"/>
      <c r="N482" s="339"/>
      <c r="O482" s="339"/>
      <c r="P482" s="339"/>
      <c r="Q482" s="339"/>
    </row>
    <row r="483" spans="1:17" ht="13.5" customHeight="1">
      <c r="A483" s="481" t="s">
        <v>1127</v>
      </c>
      <c r="B483" s="481" t="s">
        <v>726</v>
      </c>
      <c r="C483" s="481" t="s">
        <v>1130</v>
      </c>
      <c r="D483" s="481" t="s">
        <v>1131</v>
      </c>
      <c r="E483" s="481">
        <v>14618</v>
      </c>
      <c r="F483" s="339"/>
      <c r="G483" s="340">
        <f>IF(ISNUMBER(E483),E483/'Bulk DivVar Analysis'!$C$7,"")</f>
        <v>0.98378087354465305</v>
      </c>
      <c r="H483" s="338" t="str">
        <f>IF(ISNUMBER(E483), IF(G483&gt;'Bulk DivVar Analysis'!$D$9,"Pass","Fail"),"")</f>
        <v>Pass</v>
      </c>
      <c r="I483" s="338" t="str">
        <f t="shared" si="9"/>
        <v>Beta_6_A2</v>
      </c>
      <c r="J483" s="339"/>
      <c r="K483" s="339"/>
      <c r="L483" s="339"/>
      <c r="M483" s="339"/>
      <c r="N483" s="339"/>
      <c r="O483" s="339"/>
      <c r="P483" s="339"/>
      <c r="Q483" s="339"/>
    </row>
    <row r="484" spans="1:17" ht="13.5" customHeight="1">
      <c r="A484" s="481" t="s">
        <v>1127</v>
      </c>
      <c r="B484" s="481" t="s">
        <v>726</v>
      </c>
      <c r="C484" s="481" t="s">
        <v>1132</v>
      </c>
      <c r="D484" s="481" t="s">
        <v>1133</v>
      </c>
      <c r="E484" s="481">
        <v>14697</v>
      </c>
      <c r="F484" s="339"/>
      <c r="G484" s="340">
        <f>IF(ISNUMBER(E484),E484/'Bulk DivVar Analysis'!$C$7,"")</f>
        <v>0.98909751665657175</v>
      </c>
      <c r="H484" s="338" t="str">
        <f>IF(ISNUMBER(E484), IF(G484&gt;'Bulk DivVar Analysis'!$D$9,"Pass","Fail"),"")</f>
        <v>Pass</v>
      </c>
      <c r="I484" s="338" t="str">
        <f t="shared" si="9"/>
        <v>Beta_6_A3</v>
      </c>
      <c r="J484" s="339"/>
      <c r="K484" s="339"/>
      <c r="L484" s="339"/>
      <c r="M484" s="339"/>
      <c r="N484" s="339"/>
      <c r="O484" s="339"/>
      <c r="P484" s="339"/>
      <c r="Q484" s="339"/>
    </row>
    <row r="485" spans="1:17" ht="13.5" customHeight="1">
      <c r="A485" s="481" t="s">
        <v>1127</v>
      </c>
      <c r="B485" s="481" t="s">
        <v>726</v>
      </c>
      <c r="C485" s="481" t="s">
        <v>1134</v>
      </c>
      <c r="D485" s="481" t="s">
        <v>1135</v>
      </c>
      <c r="E485" s="481">
        <v>11081</v>
      </c>
      <c r="F485" s="339"/>
      <c r="G485" s="340">
        <f>IF(ISNUMBER(E485),E485/'Bulk DivVar Analysis'!$C$7,"")</f>
        <v>0.74574332054647019</v>
      </c>
      <c r="H485" s="338" t="str">
        <f>IF(ISNUMBER(E485), IF(G485&gt;'Bulk DivVar Analysis'!$D$9,"Pass","Fail"),"")</f>
        <v>Pass</v>
      </c>
      <c r="I485" s="338" t="str">
        <f t="shared" si="9"/>
        <v>Beta_6_A4</v>
      </c>
      <c r="J485" s="339"/>
      <c r="K485" s="339"/>
      <c r="L485" s="339"/>
      <c r="M485" s="339"/>
      <c r="N485" s="339"/>
      <c r="O485" s="339"/>
      <c r="P485" s="339"/>
      <c r="Q485" s="339"/>
    </row>
    <row r="486" spans="1:17" ht="13.5" customHeight="1">
      <c r="A486" s="481" t="s">
        <v>1127</v>
      </c>
      <c r="B486" s="481" t="s">
        <v>726</v>
      </c>
      <c r="C486" s="481" t="s">
        <v>1136</v>
      </c>
      <c r="D486" s="481" t="s">
        <v>1137</v>
      </c>
      <c r="E486" s="481">
        <v>13962</v>
      </c>
      <c r="F486" s="339"/>
      <c r="G486" s="340">
        <f>IF(ISNUMBER(E486),E486/'Bulk DivVar Analysis'!$C$7,"")</f>
        <v>0.93963254593175849</v>
      </c>
      <c r="H486" s="338" t="str">
        <f>IF(ISNUMBER(E486), IF(G486&gt;'Bulk DivVar Analysis'!$D$9,"Pass","Fail"),"")</f>
        <v>Pass</v>
      </c>
      <c r="I486" s="338" t="str">
        <f t="shared" si="9"/>
        <v>Beta_6_A5</v>
      </c>
      <c r="J486" s="339"/>
      <c r="K486" s="339"/>
      <c r="L486" s="339"/>
      <c r="M486" s="339"/>
      <c r="N486" s="339"/>
      <c r="O486" s="339"/>
      <c r="P486" s="339"/>
      <c r="Q486" s="339"/>
    </row>
    <row r="487" spans="1:17" ht="13.5" customHeight="1">
      <c r="A487" s="481" t="s">
        <v>1127</v>
      </c>
      <c r="B487" s="481" t="s">
        <v>726</v>
      </c>
      <c r="C487" s="481" t="s">
        <v>1138</v>
      </c>
      <c r="D487" s="481" t="s">
        <v>1139</v>
      </c>
      <c r="E487" s="481">
        <v>17416</v>
      </c>
      <c r="F487" s="339"/>
      <c r="G487" s="340">
        <f>IF(ISNUMBER(E487),E487/'Bulk DivVar Analysis'!$C$7,"")</f>
        <v>1.1720842586984319</v>
      </c>
      <c r="H487" s="338" t="str">
        <f>IF(ISNUMBER(E487), IF(G487&gt;'Bulk DivVar Analysis'!$D$9,"Pass","Fail"),"")</f>
        <v>Pass</v>
      </c>
      <c r="I487" s="338" t="str">
        <f t="shared" si="9"/>
        <v>Beta_6_A6</v>
      </c>
      <c r="J487" s="339"/>
      <c r="K487" s="339"/>
      <c r="L487" s="339"/>
      <c r="M487" s="339"/>
      <c r="N487" s="339"/>
      <c r="O487" s="339"/>
      <c r="P487" s="339"/>
      <c r="Q487" s="339"/>
    </row>
    <row r="488" spans="1:17" ht="13.5" customHeight="1">
      <c r="A488" s="481" t="s">
        <v>1127</v>
      </c>
      <c r="B488" s="481" t="s">
        <v>726</v>
      </c>
      <c r="C488" s="481" t="s">
        <v>1140</v>
      </c>
      <c r="D488" s="481" t="s">
        <v>1141</v>
      </c>
      <c r="E488" s="481">
        <v>12424</v>
      </c>
      <c r="F488" s="339"/>
      <c r="G488" s="340">
        <f>IF(ISNUMBER(E488),E488/'Bulk DivVar Analysis'!$C$7,"")</f>
        <v>0.83612625344908809</v>
      </c>
      <c r="H488" s="338" t="str">
        <f>IF(ISNUMBER(E488), IF(G488&gt;'Bulk DivVar Analysis'!$D$9,"Pass","Fail"),"")</f>
        <v>Pass</v>
      </c>
      <c r="I488" s="338" t="str">
        <f t="shared" si="9"/>
        <v>Beta_6_A7</v>
      </c>
      <c r="J488" s="339"/>
      <c r="K488" s="339"/>
      <c r="L488" s="339"/>
      <c r="M488" s="339"/>
      <c r="N488" s="339"/>
      <c r="O488" s="339"/>
      <c r="P488" s="339"/>
      <c r="Q488" s="339"/>
    </row>
    <row r="489" spans="1:17" ht="13.5" customHeight="1">
      <c r="A489" s="481" t="s">
        <v>1127</v>
      </c>
      <c r="B489" s="481" t="s">
        <v>726</v>
      </c>
      <c r="C489" s="481" t="s">
        <v>1142</v>
      </c>
      <c r="D489" s="481" t="s">
        <v>1143</v>
      </c>
      <c r="E489" s="481">
        <v>15901</v>
      </c>
      <c r="F489" s="339"/>
      <c r="G489" s="340">
        <f>IF(ISNUMBER(E489),E489/'Bulk DivVar Analysis'!$C$7,"")</f>
        <v>1.0701258496534087</v>
      </c>
      <c r="H489" s="338" t="str">
        <f>IF(ISNUMBER(E489), IF(G489&gt;'Bulk DivVar Analysis'!$D$9,"Pass","Fail"),"")</f>
        <v>Pass</v>
      </c>
      <c r="I489" s="338" t="str">
        <f t="shared" si="9"/>
        <v>Beta_6_A8</v>
      </c>
      <c r="J489" s="339"/>
      <c r="K489" s="339"/>
      <c r="L489" s="339"/>
      <c r="M489" s="339"/>
      <c r="N489" s="339"/>
      <c r="O489" s="339"/>
      <c r="P489" s="339"/>
      <c r="Q489" s="339"/>
    </row>
    <row r="490" spans="1:17" ht="13.5" customHeight="1">
      <c r="A490" s="481" t="s">
        <v>1127</v>
      </c>
      <c r="B490" s="481" t="s">
        <v>726</v>
      </c>
      <c r="C490" s="481" t="s">
        <v>1144</v>
      </c>
      <c r="D490" s="481" t="s">
        <v>1145</v>
      </c>
      <c r="E490" s="481">
        <v>17015</v>
      </c>
      <c r="F490" s="339"/>
      <c r="G490" s="340">
        <f>IF(ISNUMBER(E490),E490/'Bulk DivVar Analysis'!$C$7,"")</f>
        <v>1.1450972474594523</v>
      </c>
      <c r="H490" s="338" t="str">
        <f>IF(ISNUMBER(E490), IF(G490&gt;'Bulk DivVar Analysis'!$D$9,"Pass","Fail"),"")</f>
        <v>Pass</v>
      </c>
      <c r="I490" s="338" t="str">
        <f t="shared" si="9"/>
        <v>Beta_6_A9</v>
      </c>
      <c r="J490" s="339"/>
      <c r="K490" s="339"/>
      <c r="L490" s="339"/>
      <c r="M490" s="339"/>
      <c r="N490" s="339"/>
      <c r="O490" s="339"/>
      <c r="P490" s="339"/>
      <c r="Q490" s="339"/>
    </row>
    <row r="491" spans="1:17" ht="13.5" customHeight="1">
      <c r="A491" s="481" t="s">
        <v>1127</v>
      </c>
      <c r="B491" s="481" t="s">
        <v>726</v>
      </c>
      <c r="C491" s="481" t="s">
        <v>496</v>
      </c>
      <c r="D491" s="481" t="s">
        <v>1146</v>
      </c>
      <c r="E491" s="481">
        <v>14431</v>
      </c>
      <c r="F491" s="339"/>
      <c r="G491" s="340">
        <f>IF(ISNUMBER(E491),E491/'Bulk DivVar Analysis'!$C$7,"")</f>
        <v>0.97119590820378221</v>
      </c>
      <c r="H491" s="338" t="str">
        <f>IF(ISNUMBER(E491), IF(G491&gt;'Bulk DivVar Analysis'!$D$9,"Pass","Fail"),"")</f>
        <v>Pass</v>
      </c>
      <c r="I491" s="338" t="str">
        <f t="shared" si="9"/>
        <v>Beta_6_A10</v>
      </c>
      <c r="J491" s="339"/>
      <c r="K491" s="339"/>
      <c r="L491" s="339"/>
      <c r="M491" s="339"/>
      <c r="N491" s="339"/>
      <c r="O491" s="339"/>
      <c r="P491" s="339"/>
      <c r="Q491" s="339"/>
    </row>
    <row r="492" spans="1:17" ht="13.5" customHeight="1">
      <c r="A492" s="481" t="s">
        <v>1127</v>
      </c>
      <c r="B492" s="481" t="s">
        <v>726</v>
      </c>
      <c r="C492" s="481" t="s">
        <v>497</v>
      </c>
      <c r="D492" s="481" t="s">
        <v>1147</v>
      </c>
      <c r="E492" s="481">
        <v>16155</v>
      </c>
      <c r="F492" s="339"/>
      <c r="G492" s="340">
        <f>IF(ISNUMBER(E492),E492/'Bulk DivVar Analysis'!$C$7,"")</f>
        <v>1.0872198667474258</v>
      </c>
      <c r="H492" s="338" t="str">
        <f>IF(ISNUMBER(E492), IF(G492&gt;'Bulk DivVar Analysis'!$D$9,"Pass","Fail"),"")</f>
        <v>Pass</v>
      </c>
      <c r="I492" s="338" t="str">
        <f t="shared" si="9"/>
        <v>Beta_6_A11</v>
      </c>
      <c r="J492" s="339"/>
      <c r="K492" s="339"/>
      <c r="L492" s="339"/>
      <c r="M492" s="339"/>
      <c r="N492" s="339"/>
      <c r="O492" s="339"/>
      <c r="P492" s="339"/>
      <c r="Q492" s="339"/>
    </row>
    <row r="493" spans="1:17" ht="13.5" customHeight="1">
      <c r="A493" s="481" t="s">
        <v>1127</v>
      </c>
      <c r="B493" s="481" t="s">
        <v>726</v>
      </c>
      <c r="C493" s="481" t="s">
        <v>498</v>
      </c>
      <c r="D493" s="481" t="s">
        <v>1148</v>
      </c>
      <c r="E493" s="481">
        <v>14191</v>
      </c>
      <c r="F493" s="339"/>
      <c r="G493" s="340">
        <f>IF(ISNUMBER(E493),E493/'Bulk DivVar Analysis'!$C$7,"")</f>
        <v>0.95504408102833305</v>
      </c>
      <c r="H493" s="338" t="str">
        <f>IF(ISNUMBER(E493), IF(G493&gt;'Bulk DivVar Analysis'!$D$9,"Pass","Fail"),"")</f>
        <v>Pass</v>
      </c>
      <c r="I493" s="338" t="str">
        <f t="shared" si="9"/>
        <v>Beta_6_A12</v>
      </c>
      <c r="J493" s="339"/>
      <c r="K493" s="339"/>
      <c r="L493" s="339"/>
      <c r="M493" s="339"/>
      <c r="N493" s="339"/>
      <c r="O493" s="339"/>
      <c r="P493" s="339"/>
      <c r="Q493" s="339"/>
    </row>
    <row r="494" spans="1:17" ht="13.5" customHeight="1">
      <c r="A494" s="481" t="s">
        <v>1127</v>
      </c>
      <c r="B494" s="481" t="s">
        <v>726</v>
      </c>
      <c r="C494" s="481" t="s">
        <v>1149</v>
      </c>
      <c r="D494" s="481" t="s">
        <v>1150</v>
      </c>
      <c r="E494" s="481">
        <v>16763</v>
      </c>
      <c r="F494" s="339"/>
      <c r="G494" s="340">
        <f>IF(ISNUMBER(E494),E494/'Bulk DivVar Analysis'!$C$7,"")</f>
        <v>1.1281378289252304</v>
      </c>
      <c r="H494" s="338" t="str">
        <f>IF(ISNUMBER(E494), IF(G494&gt;'Bulk DivVar Analysis'!$D$9,"Pass","Fail"),"")</f>
        <v>Pass</v>
      </c>
      <c r="I494" s="338" t="str">
        <f t="shared" si="9"/>
        <v>Beta_6_B1</v>
      </c>
      <c r="J494" s="339"/>
      <c r="K494" s="339"/>
      <c r="L494" s="339"/>
      <c r="M494" s="339"/>
      <c r="N494" s="339"/>
      <c r="O494" s="339"/>
      <c r="P494" s="339"/>
      <c r="Q494" s="339"/>
    </row>
    <row r="495" spans="1:17" ht="13.5" customHeight="1">
      <c r="A495" s="481" t="s">
        <v>1127</v>
      </c>
      <c r="B495" s="481" t="s">
        <v>726</v>
      </c>
      <c r="C495" s="481" t="s">
        <v>1151</v>
      </c>
      <c r="D495" s="481" t="s">
        <v>1152</v>
      </c>
      <c r="E495" s="481">
        <v>11576</v>
      </c>
      <c r="F495" s="339"/>
      <c r="G495" s="340">
        <f>IF(ISNUMBER(E495),E495/'Bulk DivVar Analysis'!$C$7,"")</f>
        <v>0.77905646409583418</v>
      </c>
      <c r="H495" s="338" t="str">
        <f>IF(ISNUMBER(E495), IF(G495&gt;'Bulk DivVar Analysis'!$D$9,"Pass","Fail"),"")</f>
        <v>Pass</v>
      </c>
      <c r="I495" s="338" t="str">
        <f t="shared" si="9"/>
        <v>Beta_6_B2</v>
      </c>
      <c r="J495" s="339"/>
      <c r="K495" s="339"/>
      <c r="L495" s="339"/>
      <c r="M495" s="339"/>
      <c r="N495" s="339"/>
      <c r="O495" s="339"/>
      <c r="P495" s="339"/>
      <c r="Q495" s="339"/>
    </row>
    <row r="496" spans="1:17" ht="13.5" customHeight="1">
      <c r="A496" s="481" t="s">
        <v>1127</v>
      </c>
      <c r="B496" s="481" t="s">
        <v>726</v>
      </c>
      <c r="C496" s="481" t="s">
        <v>1153</v>
      </c>
      <c r="D496" s="481" t="s">
        <v>1154</v>
      </c>
      <c r="E496" s="481">
        <v>18115</v>
      </c>
      <c r="F496" s="339"/>
      <c r="G496" s="340">
        <f>IF(ISNUMBER(E496),E496/'Bulk DivVar Analysis'!$C$7,"")</f>
        <v>1.2191264553469279</v>
      </c>
      <c r="H496" s="338" t="str">
        <f>IF(ISNUMBER(E496), IF(G496&gt;'Bulk DivVar Analysis'!$D$9,"Pass","Fail"),"")</f>
        <v>Pass</v>
      </c>
      <c r="I496" s="338" t="str">
        <f t="shared" si="9"/>
        <v>Beta_6_B3</v>
      </c>
      <c r="J496" s="339"/>
      <c r="K496" s="339"/>
      <c r="L496" s="339"/>
      <c r="M496" s="339"/>
      <c r="N496" s="339"/>
      <c r="O496" s="339"/>
      <c r="P496" s="339"/>
      <c r="Q496" s="339"/>
    </row>
    <row r="497" spans="1:17" ht="13.5" customHeight="1">
      <c r="A497" s="481" t="s">
        <v>1127</v>
      </c>
      <c r="B497" s="481" t="s">
        <v>726</v>
      </c>
      <c r="C497" s="481" t="s">
        <v>1155</v>
      </c>
      <c r="D497" s="481" t="s">
        <v>1156</v>
      </c>
      <c r="E497" s="481">
        <v>15828</v>
      </c>
      <c r="F497" s="339"/>
      <c r="G497" s="340">
        <f>IF(ISNUMBER(E497),E497/'Bulk DivVar Analysis'!$C$7,"")</f>
        <v>1.0652130022208763</v>
      </c>
      <c r="H497" s="338" t="str">
        <f>IF(ISNUMBER(E497), IF(G497&gt;'Bulk DivVar Analysis'!$D$9,"Pass","Fail"),"")</f>
        <v>Pass</v>
      </c>
      <c r="I497" s="338" t="str">
        <f t="shared" si="9"/>
        <v>Beta_6_B4</v>
      </c>
      <c r="J497" s="339"/>
      <c r="K497" s="339"/>
      <c r="L497" s="339"/>
      <c r="M497" s="339"/>
      <c r="N497" s="339"/>
      <c r="O497" s="339"/>
      <c r="P497" s="339"/>
      <c r="Q497" s="339"/>
    </row>
    <row r="498" spans="1:17" ht="13.5" customHeight="1">
      <c r="A498" s="481" t="s">
        <v>1127</v>
      </c>
      <c r="B498" s="481" t="s">
        <v>726</v>
      </c>
      <c r="C498" s="481" t="s">
        <v>1157</v>
      </c>
      <c r="D498" s="481" t="s">
        <v>1158</v>
      </c>
      <c r="E498" s="481">
        <v>12859</v>
      </c>
      <c r="F498" s="339"/>
      <c r="G498" s="340">
        <f>IF(ISNUMBER(E498),E498/'Bulk DivVar Analysis'!$C$7,"")</f>
        <v>0.86540144020458976</v>
      </c>
      <c r="H498" s="338" t="str">
        <f>IF(ISNUMBER(E498), IF(G498&gt;'Bulk DivVar Analysis'!$D$9,"Pass","Fail"),"")</f>
        <v>Pass</v>
      </c>
      <c r="I498" s="338" t="str">
        <f t="shared" si="9"/>
        <v>Beta_6_B5</v>
      </c>
      <c r="J498" s="339"/>
      <c r="K498" s="339"/>
      <c r="L498" s="339"/>
      <c r="M498" s="339"/>
      <c r="N498" s="339"/>
      <c r="O498" s="339"/>
      <c r="P498" s="339"/>
      <c r="Q498" s="339"/>
    </row>
    <row r="499" spans="1:17" ht="13.5" customHeight="1">
      <c r="A499" s="481" t="s">
        <v>1127</v>
      </c>
      <c r="B499" s="481" t="s">
        <v>726</v>
      </c>
      <c r="C499" s="481" t="s">
        <v>1159</v>
      </c>
      <c r="D499" s="481" t="s">
        <v>1160</v>
      </c>
      <c r="E499" s="481">
        <v>13033</v>
      </c>
      <c r="F499" s="339"/>
      <c r="G499" s="340">
        <f>IF(ISNUMBER(E499),E499/'Bulk DivVar Analysis'!$C$7,"")</f>
        <v>0.87711151490679051</v>
      </c>
      <c r="H499" s="338" t="str">
        <f>IF(ISNUMBER(E499), IF(G499&gt;'Bulk DivVar Analysis'!$D$9,"Pass","Fail"),"")</f>
        <v>Pass</v>
      </c>
      <c r="I499" s="338" t="str">
        <f t="shared" si="9"/>
        <v>Beta_6_B6</v>
      </c>
      <c r="J499" s="339"/>
      <c r="K499" s="339"/>
      <c r="L499" s="339"/>
      <c r="M499" s="339"/>
      <c r="N499" s="339"/>
      <c r="O499" s="339"/>
      <c r="P499" s="339"/>
      <c r="Q499" s="339"/>
    </row>
    <row r="500" spans="1:17" ht="13.5" customHeight="1">
      <c r="A500" s="481" t="s">
        <v>1127</v>
      </c>
      <c r="B500" s="481" t="s">
        <v>726</v>
      </c>
      <c r="C500" s="481" t="s">
        <v>1161</v>
      </c>
      <c r="D500" s="481" t="s">
        <v>1162</v>
      </c>
      <c r="E500" s="481">
        <v>14693</v>
      </c>
      <c r="F500" s="339"/>
      <c r="G500" s="340">
        <f>IF(ISNUMBER(E500),E500/'Bulk DivVar Analysis'!$C$7,"")</f>
        <v>0.98882831953698092</v>
      </c>
      <c r="H500" s="338" t="str">
        <f>IF(ISNUMBER(E500), IF(G500&gt;'Bulk DivVar Analysis'!$D$9,"Pass","Fail"),"")</f>
        <v>Pass</v>
      </c>
      <c r="I500" s="338" t="str">
        <f t="shared" si="9"/>
        <v>Beta_6_B7</v>
      </c>
      <c r="J500" s="339"/>
      <c r="K500" s="339"/>
      <c r="L500" s="339"/>
      <c r="M500" s="339"/>
      <c r="N500" s="339"/>
      <c r="O500" s="339"/>
      <c r="P500" s="339"/>
      <c r="Q500" s="339"/>
    </row>
    <row r="501" spans="1:17" ht="13.5" customHeight="1">
      <c r="A501" s="481" t="s">
        <v>1127</v>
      </c>
      <c r="B501" s="481" t="s">
        <v>726</v>
      </c>
      <c r="C501" s="481" t="s">
        <v>1163</v>
      </c>
      <c r="D501" s="481" t="s">
        <v>1164</v>
      </c>
      <c r="E501" s="481">
        <v>15596</v>
      </c>
      <c r="F501" s="339"/>
      <c r="G501" s="340">
        <f>IF(ISNUMBER(E501),E501/'Bulk DivVar Analysis'!$C$7,"")</f>
        <v>1.0495995692846087</v>
      </c>
      <c r="H501" s="338" t="str">
        <f>IF(ISNUMBER(E501), IF(G501&gt;'Bulk DivVar Analysis'!$D$9,"Pass","Fail"),"")</f>
        <v>Pass</v>
      </c>
      <c r="I501" s="338" t="str">
        <f t="shared" si="9"/>
        <v>Beta_6_B8</v>
      </c>
      <c r="J501" s="339"/>
      <c r="K501" s="339"/>
      <c r="L501" s="339"/>
      <c r="M501" s="339"/>
      <c r="N501" s="339"/>
      <c r="O501" s="339"/>
      <c r="P501" s="339"/>
      <c r="Q501" s="339"/>
    </row>
    <row r="502" spans="1:17" ht="13.5" customHeight="1">
      <c r="A502" s="481" t="s">
        <v>1127</v>
      </c>
      <c r="B502" s="481" t="s">
        <v>726</v>
      </c>
      <c r="C502" s="481" t="s">
        <v>1165</v>
      </c>
      <c r="D502" s="481" t="s">
        <v>1166</v>
      </c>
      <c r="E502" s="481">
        <v>16583</v>
      </c>
      <c r="F502" s="339"/>
      <c r="G502" s="340">
        <f>IF(ISNUMBER(E502),E502/'Bulk DivVar Analysis'!$C$7,"")</f>
        <v>1.1160239585436436</v>
      </c>
      <c r="H502" s="338" t="str">
        <f>IF(ISNUMBER(E502), IF(G502&gt;'Bulk DivVar Analysis'!$D$9,"Pass","Fail"),"")</f>
        <v>Pass</v>
      </c>
      <c r="I502" s="338" t="str">
        <f t="shared" si="9"/>
        <v>Beta_6_B9</v>
      </c>
      <c r="J502" s="339"/>
      <c r="K502" s="339"/>
      <c r="L502" s="339"/>
      <c r="M502" s="339"/>
      <c r="N502" s="339"/>
      <c r="O502" s="339"/>
      <c r="P502" s="339"/>
      <c r="Q502" s="339"/>
    </row>
    <row r="503" spans="1:17" ht="13.5" customHeight="1">
      <c r="A503" s="481" t="s">
        <v>1127</v>
      </c>
      <c r="B503" s="481" t="s">
        <v>726</v>
      </c>
      <c r="C503" s="481" t="s">
        <v>508</v>
      </c>
      <c r="D503" s="481" t="s">
        <v>1167</v>
      </c>
      <c r="E503" s="481">
        <v>11403</v>
      </c>
      <c r="F503" s="339"/>
      <c r="G503" s="340">
        <f>IF(ISNUMBER(E503),E503/'Bulk DivVar Analysis'!$C$7,"")</f>
        <v>0.76741368867353121</v>
      </c>
      <c r="H503" s="338" t="str">
        <f>IF(ISNUMBER(E503), IF(G503&gt;'Bulk DivVar Analysis'!$D$9,"Pass","Fail"),"")</f>
        <v>Pass</v>
      </c>
      <c r="I503" s="338" t="str">
        <f t="shared" si="9"/>
        <v>Beta_6_B10</v>
      </c>
      <c r="J503" s="339"/>
      <c r="K503" s="339"/>
      <c r="L503" s="339"/>
      <c r="M503" s="339"/>
      <c r="N503" s="339"/>
      <c r="O503" s="339"/>
      <c r="P503" s="339"/>
      <c r="Q503" s="339"/>
    </row>
    <row r="504" spans="1:17" ht="13.5" customHeight="1">
      <c r="A504" s="481" t="s">
        <v>1127</v>
      </c>
      <c r="B504" s="481" t="s">
        <v>726</v>
      </c>
      <c r="C504" s="481" t="s">
        <v>509</v>
      </c>
      <c r="D504" s="481" t="s">
        <v>1168</v>
      </c>
      <c r="E504" s="481">
        <v>14271</v>
      </c>
      <c r="F504" s="339"/>
      <c r="G504" s="340">
        <f>IF(ISNUMBER(E504),E504/'Bulk DivVar Analysis'!$C$7,"")</f>
        <v>0.96042802342014943</v>
      </c>
      <c r="H504" s="338" t="str">
        <f>IF(ISNUMBER(E504), IF(G504&gt;'Bulk DivVar Analysis'!$D$9,"Pass","Fail"),"")</f>
        <v>Pass</v>
      </c>
      <c r="I504" s="338" t="str">
        <f t="shared" si="9"/>
        <v>Beta_6_B11</v>
      </c>
      <c r="J504" s="339"/>
      <c r="K504" s="339"/>
      <c r="L504" s="339"/>
      <c r="M504" s="339"/>
      <c r="N504" s="339"/>
      <c r="O504" s="339"/>
      <c r="P504" s="339"/>
      <c r="Q504" s="339"/>
    </row>
    <row r="505" spans="1:17" ht="13.5" customHeight="1">
      <c r="A505" s="481" t="s">
        <v>1127</v>
      </c>
      <c r="B505" s="481" t="s">
        <v>726</v>
      </c>
      <c r="C505" s="481" t="s">
        <v>510</v>
      </c>
      <c r="D505" s="481" t="s">
        <v>1169</v>
      </c>
      <c r="E505" s="481">
        <v>17162</v>
      </c>
      <c r="F505" s="339"/>
      <c r="G505" s="340">
        <f>IF(ISNUMBER(E505),E505/'Bulk DivVar Analysis'!$C$7,"")</f>
        <v>1.1549902416044149</v>
      </c>
      <c r="H505" s="338" t="str">
        <f>IF(ISNUMBER(E505), IF(G505&gt;'Bulk DivVar Analysis'!$D$9,"Pass","Fail"),"")</f>
        <v>Pass</v>
      </c>
      <c r="I505" s="338" t="str">
        <f t="shared" si="9"/>
        <v>Beta_6_B12</v>
      </c>
      <c r="J505" s="339"/>
      <c r="K505" s="339"/>
      <c r="L505" s="339"/>
      <c r="M505" s="339"/>
      <c r="N505" s="339"/>
      <c r="O505" s="339"/>
      <c r="P505" s="339"/>
      <c r="Q505" s="339"/>
    </row>
    <row r="506" spans="1:17" ht="13.5" customHeight="1">
      <c r="A506" s="481" t="s">
        <v>1127</v>
      </c>
      <c r="B506" s="481" t="s">
        <v>726</v>
      </c>
      <c r="C506" s="481" t="s">
        <v>1170</v>
      </c>
      <c r="D506" s="481" t="s">
        <v>1171</v>
      </c>
      <c r="E506" s="481">
        <v>18245</v>
      </c>
      <c r="F506" s="339"/>
      <c r="G506" s="340">
        <f>IF(ISNUMBER(E506),E506/'Bulk DivVar Analysis'!$C$7,"")</f>
        <v>1.2278753617336295</v>
      </c>
      <c r="H506" s="338" t="str">
        <f>IF(ISNUMBER(E506), IF(G506&gt;'Bulk DivVar Analysis'!$D$9,"Pass","Fail"),"")</f>
        <v>Pass</v>
      </c>
      <c r="I506" s="338" t="str">
        <f t="shared" si="9"/>
        <v>Beta_6_C1</v>
      </c>
      <c r="J506" s="339"/>
      <c r="K506" s="339"/>
      <c r="L506" s="339"/>
      <c r="M506" s="339"/>
      <c r="N506" s="339"/>
      <c r="O506" s="339"/>
      <c r="P506" s="339"/>
      <c r="Q506" s="339"/>
    </row>
    <row r="507" spans="1:17" ht="13.5" customHeight="1">
      <c r="A507" s="481" t="s">
        <v>1127</v>
      </c>
      <c r="B507" s="481" t="s">
        <v>726</v>
      </c>
      <c r="C507" s="481" t="s">
        <v>1172</v>
      </c>
      <c r="D507" s="481" t="s">
        <v>1173</v>
      </c>
      <c r="E507" s="481">
        <v>12652</v>
      </c>
      <c r="F507" s="339"/>
      <c r="G507" s="340">
        <f>IF(ISNUMBER(E507),E507/'Bulk DivVar Analysis'!$C$7,"")</f>
        <v>0.85147048926576485</v>
      </c>
      <c r="H507" s="338" t="str">
        <f>IF(ISNUMBER(E507), IF(G507&gt;'Bulk DivVar Analysis'!$D$9,"Pass","Fail"),"")</f>
        <v>Pass</v>
      </c>
      <c r="I507" s="338" t="str">
        <f t="shared" si="9"/>
        <v>Beta_6_C2</v>
      </c>
      <c r="J507" s="339"/>
      <c r="K507" s="339"/>
      <c r="L507" s="339"/>
      <c r="M507" s="339"/>
      <c r="N507" s="339"/>
      <c r="O507" s="339"/>
      <c r="P507" s="339"/>
      <c r="Q507" s="339"/>
    </row>
    <row r="508" spans="1:17" ht="13.5" customHeight="1">
      <c r="A508" s="481" t="s">
        <v>1127</v>
      </c>
      <c r="B508" s="481" t="s">
        <v>726</v>
      </c>
      <c r="C508" s="481" t="s">
        <v>1174</v>
      </c>
      <c r="D508" s="481" t="s">
        <v>1175</v>
      </c>
      <c r="E508" s="481">
        <v>12859</v>
      </c>
      <c r="F508" s="339"/>
      <c r="G508" s="340">
        <f>IF(ISNUMBER(E508),E508/'Bulk DivVar Analysis'!$C$7,"")</f>
        <v>0.86540144020458976</v>
      </c>
      <c r="H508" s="338" t="str">
        <f>IF(ISNUMBER(E508), IF(G508&gt;'Bulk DivVar Analysis'!$D$9,"Pass","Fail"),"")</f>
        <v>Pass</v>
      </c>
      <c r="I508" s="338" t="str">
        <f t="shared" si="9"/>
        <v>Beta_6_C3</v>
      </c>
      <c r="J508" s="339"/>
      <c r="K508" s="339"/>
      <c r="L508" s="339"/>
      <c r="M508" s="339"/>
      <c r="N508" s="339"/>
      <c r="O508" s="339"/>
      <c r="P508" s="339"/>
      <c r="Q508" s="339"/>
    </row>
    <row r="509" spans="1:17" ht="13.5" customHeight="1">
      <c r="A509" s="481" t="s">
        <v>1127</v>
      </c>
      <c r="B509" s="481" t="s">
        <v>726</v>
      </c>
      <c r="C509" s="481" t="s">
        <v>1176</v>
      </c>
      <c r="D509" s="481" t="s">
        <v>1177</v>
      </c>
      <c r="E509" s="481">
        <v>17877</v>
      </c>
      <c r="F509" s="339"/>
      <c r="G509" s="340">
        <f>IF(ISNUMBER(E509),E509/'Bulk DivVar Analysis'!$C$7,"")</f>
        <v>1.203109226731274</v>
      </c>
      <c r="H509" s="338" t="str">
        <f>IF(ISNUMBER(E509), IF(G509&gt;'Bulk DivVar Analysis'!$D$9,"Pass","Fail"),"")</f>
        <v>Pass</v>
      </c>
      <c r="I509" s="338" t="str">
        <f t="shared" si="9"/>
        <v>Beta_6_C4</v>
      </c>
      <c r="J509" s="339"/>
      <c r="K509" s="339"/>
      <c r="L509" s="339"/>
      <c r="M509" s="339"/>
      <c r="N509" s="339"/>
      <c r="O509" s="339"/>
      <c r="P509" s="339"/>
      <c r="Q509" s="339"/>
    </row>
    <row r="510" spans="1:17" ht="13.5" customHeight="1">
      <c r="A510" s="481" t="s">
        <v>1127</v>
      </c>
      <c r="B510" s="481" t="s">
        <v>726</v>
      </c>
      <c r="C510" s="481" t="s">
        <v>1178</v>
      </c>
      <c r="D510" s="481" t="s">
        <v>1179</v>
      </c>
      <c r="E510" s="481">
        <v>12503</v>
      </c>
      <c r="F510" s="339"/>
      <c r="G510" s="340">
        <f>IF(ISNUMBER(E510),E510/'Bulk DivVar Analysis'!$C$7,"")</f>
        <v>0.84144289656100679</v>
      </c>
      <c r="H510" s="338" t="str">
        <f>IF(ISNUMBER(E510), IF(G510&gt;'Bulk DivVar Analysis'!$D$9,"Pass","Fail"),"")</f>
        <v>Pass</v>
      </c>
      <c r="I510" s="338" t="str">
        <f t="shared" si="9"/>
        <v>Beta_6_C5</v>
      </c>
      <c r="J510" s="339"/>
      <c r="K510" s="339"/>
      <c r="L510" s="339"/>
      <c r="M510" s="339"/>
      <c r="N510" s="339"/>
      <c r="O510" s="339"/>
      <c r="P510" s="339"/>
      <c r="Q510" s="339"/>
    </row>
    <row r="511" spans="1:17" ht="13.5" customHeight="1">
      <c r="A511" s="481" t="s">
        <v>1127</v>
      </c>
      <c r="B511" s="481" t="s">
        <v>726</v>
      </c>
      <c r="C511" s="481" t="s">
        <v>1180</v>
      </c>
      <c r="D511" s="481" t="s">
        <v>1181</v>
      </c>
      <c r="E511" s="481">
        <v>13269</v>
      </c>
      <c r="F511" s="339"/>
      <c r="G511" s="340">
        <f>IF(ISNUMBER(E511),E511/'Bulk DivVar Analysis'!$C$7,"")</f>
        <v>0.89299414496264895</v>
      </c>
      <c r="H511" s="338" t="str">
        <f>IF(ISNUMBER(E511), IF(G511&gt;'Bulk DivVar Analysis'!$D$9,"Pass","Fail"),"")</f>
        <v>Pass</v>
      </c>
      <c r="I511" s="338" t="str">
        <f t="shared" si="9"/>
        <v>Beta_6_C6</v>
      </c>
      <c r="J511" s="339"/>
      <c r="K511" s="339"/>
      <c r="L511" s="339"/>
      <c r="M511" s="339"/>
      <c r="N511" s="339"/>
      <c r="O511" s="339"/>
      <c r="P511" s="339"/>
      <c r="Q511" s="339"/>
    </row>
    <row r="512" spans="1:17" ht="13.5" customHeight="1">
      <c r="A512" s="481" t="s">
        <v>1127</v>
      </c>
      <c r="B512" s="481" t="s">
        <v>726</v>
      </c>
      <c r="C512" s="481" t="s">
        <v>1182</v>
      </c>
      <c r="D512" s="481" t="s">
        <v>1183</v>
      </c>
      <c r="E512" s="481">
        <v>14838</v>
      </c>
      <c r="F512" s="339"/>
      <c r="G512" s="340">
        <f>IF(ISNUMBER(E512),E512/'Bulk DivVar Analysis'!$C$7,"")</f>
        <v>0.99858671512214814</v>
      </c>
      <c r="H512" s="338" t="str">
        <f>IF(ISNUMBER(E512), IF(G512&gt;'Bulk DivVar Analysis'!$D$9,"Pass","Fail"),"")</f>
        <v>Pass</v>
      </c>
      <c r="I512" s="338" t="str">
        <f t="shared" si="9"/>
        <v>Beta_6_C7</v>
      </c>
      <c r="J512" s="339"/>
      <c r="K512" s="339"/>
      <c r="L512" s="339"/>
      <c r="M512" s="339"/>
      <c r="N512" s="339"/>
      <c r="O512" s="339"/>
      <c r="P512" s="339"/>
      <c r="Q512" s="339"/>
    </row>
    <row r="513" spans="1:17" ht="13.5" customHeight="1">
      <c r="A513" s="481" t="s">
        <v>1127</v>
      </c>
      <c r="B513" s="481" t="s">
        <v>726</v>
      </c>
      <c r="C513" s="481" t="s">
        <v>1184</v>
      </c>
      <c r="D513" s="481" t="s">
        <v>1185</v>
      </c>
      <c r="E513" s="481">
        <v>10280</v>
      </c>
      <c r="F513" s="339"/>
      <c r="G513" s="340">
        <f>IF(ISNUMBER(E513),E513/'Bulk DivVar Analysis'!$C$7,"")</f>
        <v>0.69183659734840841</v>
      </c>
      <c r="H513" s="338" t="str">
        <f>IF(ISNUMBER(E513), IF(G513&gt;'Bulk DivVar Analysis'!$D$9,"Pass","Fail"),"")</f>
        <v>Pass</v>
      </c>
      <c r="I513" s="338" t="str">
        <f t="shared" si="9"/>
        <v>Beta_6_C8</v>
      </c>
      <c r="J513" s="339"/>
      <c r="K513" s="339"/>
      <c r="L513" s="339"/>
      <c r="M513" s="339"/>
      <c r="N513" s="339"/>
      <c r="O513" s="339"/>
      <c r="P513" s="339"/>
      <c r="Q513" s="339"/>
    </row>
    <row r="514" spans="1:17" ht="13.5" customHeight="1">
      <c r="A514" s="481" t="s">
        <v>1127</v>
      </c>
      <c r="B514" s="481" t="s">
        <v>726</v>
      </c>
      <c r="C514" s="481" t="s">
        <v>1186</v>
      </c>
      <c r="D514" s="481" t="s">
        <v>1187</v>
      </c>
      <c r="E514" s="481">
        <v>17791</v>
      </c>
      <c r="F514" s="339"/>
      <c r="G514" s="340">
        <f>IF(ISNUMBER(E514),E514/'Bulk DivVar Analysis'!$C$7,"")</f>
        <v>1.1973214886600714</v>
      </c>
      <c r="H514" s="338" t="str">
        <f>IF(ISNUMBER(E514), IF(G514&gt;'Bulk DivVar Analysis'!$D$9,"Pass","Fail"),"")</f>
        <v>Pass</v>
      </c>
      <c r="I514" s="338" t="str">
        <f t="shared" si="9"/>
        <v>Beta_6_C9</v>
      </c>
      <c r="J514" s="339"/>
      <c r="K514" s="339"/>
      <c r="L514" s="339"/>
      <c r="M514" s="339"/>
      <c r="N514" s="339"/>
      <c r="O514" s="339"/>
      <c r="P514" s="339"/>
      <c r="Q514" s="339"/>
    </row>
    <row r="515" spans="1:17" ht="13.5" customHeight="1">
      <c r="A515" s="481" t="s">
        <v>1127</v>
      </c>
      <c r="B515" s="481" t="s">
        <v>726</v>
      </c>
      <c r="C515" s="481" t="s">
        <v>520</v>
      </c>
      <c r="D515" s="481" t="s">
        <v>1188</v>
      </c>
      <c r="E515" s="481">
        <v>14875</v>
      </c>
      <c r="F515" s="339"/>
      <c r="G515" s="340">
        <f>IF(ISNUMBER(E515),E515/'Bulk DivVar Analysis'!$C$7,"")</f>
        <v>1.0010767884783633</v>
      </c>
      <c r="H515" s="338" t="str">
        <f>IF(ISNUMBER(E515), IF(G515&gt;'Bulk DivVar Analysis'!$D$9,"Pass","Fail"),"")</f>
        <v>Pass</v>
      </c>
      <c r="I515" s="338" t="str">
        <f t="shared" ref="I515:I578" si="10">_xlfn.TEXTJOIN("_",TRUE,B515,C515)</f>
        <v>Beta_6_C10</v>
      </c>
      <c r="J515" s="339"/>
      <c r="K515" s="339"/>
      <c r="L515" s="339"/>
      <c r="M515" s="339"/>
      <c r="N515" s="339"/>
      <c r="O515" s="339"/>
      <c r="P515" s="339"/>
      <c r="Q515" s="339"/>
    </row>
    <row r="516" spans="1:17" ht="13.5" customHeight="1">
      <c r="A516" s="481" t="s">
        <v>1127</v>
      </c>
      <c r="B516" s="481" t="s">
        <v>726</v>
      </c>
      <c r="C516" s="481" t="s">
        <v>521</v>
      </c>
      <c r="D516" s="481" t="s">
        <v>1189</v>
      </c>
      <c r="E516" s="481">
        <v>11042</v>
      </c>
      <c r="F516" s="339"/>
      <c r="G516" s="340">
        <f>IF(ISNUMBER(E516),E516/'Bulk DivVar Analysis'!$C$7,"")</f>
        <v>0.74311864863045962</v>
      </c>
      <c r="H516" s="338" t="str">
        <f>IF(ISNUMBER(E516), IF(G516&gt;'Bulk DivVar Analysis'!$D$9,"Pass","Fail"),"")</f>
        <v>Pass</v>
      </c>
      <c r="I516" s="338" t="str">
        <f t="shared" si="10"/>
        <v>Beta_6_C11</v>
      </c>
      <c r="J516" s="339"/>
      <c r="K516" s="339"/>
      <c r="L516" s="339"/>
      <c r="M516" s="339"/>
      <c r="N516" s="339"/>
      <c r="O516" s="339"/>
      <c r="P516" s="339"/>
      <c r="Q516" s="339"/>
    </row>
    <row r="517" spans="1:17" ht="13.5" customHeight="1">
      <c r="A517" s="481" t="s">
        <v>1127</v>
      </c>
      <c r="B517" s="481" t="s">
        <v>726</v>
      </c>
      <c r="C517" s="481" t="s">
        <v>522</v>
      </c>
      <c r="D517" s="481" t="s">
        <v>1190</v>
      </c>
      <c r="E517" s="481">
        <v>17694</v>
      </c>
      <c r="F517" s="339"/>
      <c r="G517" s="340">
        <f>IF(ISNUMBER(E517),E517/'Bulk DivVar Analysis'!$C$7,"")</f>
        <v>1.190793458509994</v>
      </c>
      <c r="H517" s="338" t="str">
        <f>IF(ISNUMBER(E517), IF(G517&gt;'Bulk DivVar Analysis'!$D$9,"Pass","Fail"),"")</f>
        <v>Pass</v>
      </c>
      <c r="I517" s="338" t="str">
        <f t="shared" si="10"/>
        <v>Beta_6_C12</v>
      </c>
      <c r="J517" s="339"/>
      <c r="K517" s="339"/>
      <c r="L517" s="339"/>
      <c r="M517" s="339"/>
      <c r="N517" s="339"/>
      <c r="O517" s="339"/>
      <c r="P517" s="339"/>
      <c r="Q517" s="339"/>
    </row>
    <row r="518" spans="1:17" ht="13.5" customHeight="1">
      <c r="A518" s="481" t="s">
        <v>1127</v>
      </c>
      <c r="B518" s="481" t="s">
        <v>726</v>
      </c>
      <c r="C518" s="481" t="s">
        <v>1191</v>
      </c>
      <c r="D518" s="481" t="s">
        <v>1192</v>
      </c>
      <c r="E518" s="481">
        <v>12498</v>
      </c>
      <c r="F518" s="339"/>
      <c r="G518" s="340">
        <f>IF(ISNUMBER(E518),E518/'Bulk DivVar Analysis'!$C$7,"")</f>
        <v>0.84110640016151828</v>
      </c>
      <c r="H518" s="338" t="str">
        <f>IF(ISNUMBER(E518), IF(G518&gt;'Bulk DivVar Analysis'!$D$9,"Pass","Fail"),"")</f>
        <v>Pass</v>
      </c>
      <c r="I518" s="338" t="str">
        <f t="shared" si="10"/>
        <v>Beta_6_D1</v>
      </c>
      <c r="J518" s="339"/>
      <c r="K518" s="339"/>
      <c r="L518" s="339"/>
      <c r="M518" s="339"/>
      <c r="N518" s="339"/>
      <c r="O518" s="339"/>
      <c r="P518" s="339"/>
      <c r="Q518" s="339"/>
    </row>
    <row r="519" spans="1:17" ht="13.5" customHeight="1">
      <c r="A519" s="481" t="s">
        <v>1127</v>
      </c>
      <c r="B519" s="481" t="s">
        <v>726</v>
      </c>
      <c r="C519" s="481" t="s">
        <v>1193</v>
      </c>
      <c r="D519" s="481" t="s">
        <v>1194</v>
      </c>
      <c r="E519" s="481">
        <v>11618</v>
      </c>
      <c r="F519" s="339"/>
      <c r="G519" s="340">
        <f>IF(ISNUMBER(E519),E519/'Bulk DivVar Analysis'!$C$7,"")</f>
        <v>0.78188303385153779</v>
      </c>
      <c r="H519" s="338" t="str">
        <f>IF(ISNUMBER(E519), IF(G519&gt;'Bulk DivVar Analysis'!$D$9,"Pass","Fail"),"")</f>
        <v>Pass</v>
      </c>
      <c r="I519" s="338" t="str">
        <f t="shared" si="10"/>
        <v>Beta_6_D2</v>
      </c>
      <c r="J519" s="339"/>
      <c r="K519" s="339"/>
      <c r="L519" s="339"/>
      <c r="M519" s="339"/>
      <c r="N519" s="339"/>
      <c r="O519" s="339"/>
      <c r="P519" s="339"/>
      <c r="Q519" s="339"/>
    </row>
    <row r="520" spans="1:17" ht="13.5" customHeight="1">
      <c r="A520" s="481" t="s">
        <v>1127</v>
      </c>
      <c r="B520" s="481" t="s">
        <v>726</v>
      </c>
      <c r="C520" s="481" t="s">
        <v>1195</v>
      </c>
      <c r="D520" s="481" t="s">
        <v>1196</v>
      </c>
      <c r="E520" s="481">
        <v>16903</v>
      </c>
      <c r="F520" s="339"/>
      <c r="G520" s="340">
        <f>IF(ISNUMBER(E520),E520/'Bulk DivVar Analysis'!$C$7,"")</f>
        <v>1.1375597281109091</v>
      </c>
      <c r="H520" s="338" t="str">
        <f>IF(ISNUMBER(E520), IF(G520&gt;'Bulk DivVar Analysis'!$D$9,"Pass","Fail"),"")</f>
        <v>Pass</v>
      </c>
      <c r="I520" s="338" t="str">
        <f t="shared" si="10"/>
        <v>Beta_6_D3</v>
      </c>
      <c r="J520" s="339"/>
      <c r="K520" s="339"/>
      <c r="L520" s="339"/>
      <c r="M520" s="339"/>
      <c r="N520" s="339"/>
      <c r="O520" s="339"/>
      <c r="P520" s="339"/>
      <c r="Q520" s="339"/>
    </row>
    <row r="521" spans="1:17" ht="13.5" customHeight="1">
      <c r="A521" s="481" t="s">
        <v>1127</v>
      </c>
      <c r="B521" s="481" t="s">
        <v>726</v>
      </c>
      <c r="C521" s="481" t="s">
        <v>1197</v>
      </c>
      <c r="D521" s="481" t="s">
        <v>1198</v>
      </c>
      <c r="E521" s="481">
        <v>11621</v>
      </c>
      <c r="F521" s="339"/>
      <c r="G521" s="340">
        <f>IF(ISNUMBER(E521),E521/'Bulk DivVar Analysis'!$C$7,"")</f>
        <v>0.78208493169123094</v>
      </c>
      <c r="H521" s="338" t="str">
        <f>IF(ISNUMBER(E521), IF(G521&gt;'Bulk DivVar Analysis'!$D$9,"Pass","Fail"),"")</f>
        <v>Pass</v>
      </c>
      <c r="I521" s="338" t="str">
        <f t="shared" si="10"/>
        <v>Beta_6_D4</v>
      </c>
      <c r="J521" s="339"/>
      <c r="K521" s="339"/>
      <c r="L521" s="339"/>
      <c r="M521" s="339"/>
      <c r="N521" s="339"/>
      <c r="O521" s="339"/>
      <c r="P521" s="339"/>
      <c r="Q521" s="339"/>
    </row>
    <row r="522" spans="1:17" ht="13.5" customHeight="1">
      <c r="A522" s="481" t="s">
        <v>1127</v>
      </c>
      <c r="B522" s="481" t="s">
        <v>726</v>
      </c>
      <c r="C522" s="481" t="s">
        <v>1199</v>
      </c>
      <c r="D522" s="481" t="s">
        <v>1200</v>
      </c>
      <c r="E522" s="481">
        <v>17380</v>
      </c>
      <c r="F522" s="339"/>
      <c r="G522" s="340">
        <f>IF(ISNUMBER(E522),E522/'Bulk DivVar Analysis'!$C$7,"")</f>
        <v>1.1696614846221145</v>
      </c>
      <c r="H522" s="338" t="str">
        <f>IF(ISNUMBER(E522), IF(G522&gt;'Bulk DivVar Analysis'!$D$9,"Pass","Fail"),"")</f>
        <v>Pass</v>
      </c>
      <c r="I522" s="338" t="str">
        <f t="shared" si="10"/>
        <v>Beta_6_D5</v>
      </c>
      <c r="J522" s="339"/>
      <c r="K522" s="339"/>
      <c r="L522" s="339"/>
      <c r="M522" s="339"/>
      <c r="N522" s="339"/>
      <c r="O522" s="339"/>
      <c r="P522" s="339"/>
      <c r="Q522" s="339"/>
    </row>
    <row r="523" spans="1:17" ht="13.5" customHeight="1">
      <c r="A523" s="481" t="s">
        <v>1127</v>
      </c>
      <c r="B523" s="481" t="s">
        <v>726</v>
      </c>
      <c r="C523" s="481" t="s">
        <v>1201</v>
      </c>
      <c r="D523" s="481" t="s">
        <v>1202</v>
      </c>
      <c r="E523" s="481">
        <v>13604</v>
      </c>
      <c r="F523" s="339"/>
      <c r="G523" s="340">
        <f>IF(ISNUMBER(E523),E523/'Bulk DivVar Analysis'!$C$7,"")</f>
        <v>0.91553940372838005</v>
      </c>
      <c r="H523" s="338" t="str">
        <f>IF(ISNUMBER(E523), IF(G523&gt;'Bulk DivVar Analysis'!$D$9,"Pass","Fail"),"")</f>
        <v>Pass</v>
      </c>
      <c r="I523" s="338" t="str">
        <f t="shared" si="10"/>
        <v>Beta_6_D6</v>
      </c>
      <c r="J523" s="339"/>
      <c r="K523" s="339"/>
      <c r="L523" s="339"/>
      <c r="M523" s="339"/>
      <c r="N523" s="339"/>
      <c r="O523" s="339"/>
      <c r="P523" s="339"/>
      <c r="Q523" s="339"/>
    </row>
    <row r="524" spans="1:17" ht="13.5" customHeight="1">
      <c r="A524" s="481" t="s">
        <v>1127</v>
      </c>
      <c r="B524" s="481" t="s">
        <v>726</v>
      </c>
      <c r="C524" s="481" t="s">
        <v>1203</v>
      </c>
      <c r="D524" s="481" t="s">
        <v>1204</v>
      </c>
      <c r="E524" s="481">
        <v>16295</v>
      </c>
      <c r="F524" s="339"/>
      <c r="G524" s="340">
        <f>IF(ISNUMBER(E524),E524/'Bulk DivVar Analysis'!$C$7,"")</f>
        <v>1.0966417659331045</v>
      </c>
      <c r="H524" s="338" t="str">
        <f>IF(ISNUMBER(E524), IF(G524&gt;'Bulk DivVar Analysis'!$D$9,"Pass","Fail"),"")</f>
        <v>Pass</v>
      </c>
      <c r="I524" s="338" t="str">
        <f t="shared" si="10"/>
        <v>Beta_6_D7</v>
      </c>
      <c r="J524" s="339"/>
      <c r="K524" s="339"/>
      <c r="L524" s="339"/>
      <c r="M524" s="339"/>
      <c r="N524" s="339"/>
      <c r="O524" s="339"/>
      <c r="P524" s="339"/>
      <c r="Q524" s="339"/>
    </row>
    <row r="525" spans="1:17" ht="13.5" customHeight="1">
      <c r="A525" s="481" t="s">
        <v>1127</v>
      </c>
      <c r="B525" s="481" t="s">
        <v>726</v>
      </c>
      <c r="C525" s="481" t="s">
        <v>1205</v>
      </c>
      <c r="D525" s="481" t="s">
        <v>1206</v>
      </c>
      <c r="E525" s="481">
        <v>15867</v>
      </c>
      <c r="F525" s="339"/>
      <c r="G525" s="340">
        <f>IF(ISNUMBER(E525),E525/'Bulk DivVar Analysis'!$C$7,"")</f>
        <v>1.0678376741368867</v>
      </c>
      <c r="H525" s="338" t="str">
        <f>IF(ISNUMBER(E525), IF(G525&gt;'Bulk DivVar Analysis'!$D$9,"Pass","Fail"),"")</f>
        <v>Pass</v>
      </c>
      <c r="I525" s="338" t="str">
        <f t="shared" si="10"/>
        <v>Beta_6_D8</v>
      </c>
      <c r="J525" s="339"/>
      <c r="K525" s="339"/>
      <c r="L525" s="339"/>
      <c r="M525" s="339"/>
      <c r="N525" s="339"/>
      <c r="O525" s="339"/>
      <c r="P525" s="339"/>
      <c r="Q525" s="339"/>
    </row>
    <row r="526" spans="1:17" ht="13.5" customHeight="1">
      <c r="A526" s="481" t="s">
        <v>1127</v>
      </c>
      <c r="B526" s="481" t="s">
        <v>726</v>
      </c>
      <c r="C526" s="481" t="s">
        <v>1207</v>
      </c>
      <c r="D526" s="481" t="s">
        <v>1208</v>
      </c>
      <c r="E526" s="481">
        <v>15990</v>
      </c>
      <c r="F526" s="339"/>
      <c r="G526" s="340">
        <f>IF(ISNUMBER(E526),E526/'Bulk DivVar Analysis'!$C$7,"")</f>
        <v>1.0761154855643045</v>
      </c>
      <c r="H526" s="338" t="str">
        <f>IF(ISNUMBER(E526), IF(G526&gt;'Bulk DivVar Analysis'!$D$9,"Pass","Fail"),"")</f>
        <v>Pass</v>
      </c>
      <c r="I526" s="338" t="str">
        <f t="shared" si="10"/>
        <v>Beta_6_D9</v>
      </c>
      <c r="J526" s="339"/>
      <c r="K526" s="339"/>
      <c r="L526" s="339"/>
      <c r="M526" s="339"/>
      <c r="N526" s="339"/>
      <c r="O526" s="339"/>
      <c r="P526" s="339"/>
      <c r="Q526" s="339"/>
    </row>
    <row r="527" spans="1:17" ht="13.5" customHeight="1">
      <c r="A527" s="481" t="s">
        <v>1127</v>
      </c>
      <c r="B527" s="481" t="s">
        <v>726</v>
      </c>
      <c r="C527" s="481" t="s">
        <v>532</v>
      </c>
      <c r="D527" s="481" t="s">
        <v>1209</v>
      </c>
      <c r="E527" s="481">
        <v>10024</v>
      </c>
      <c r="F527" s="339"/>
      <c r="G527" s="340">
        <f>IF(ISNUMBER(E527),E527/'Bulk DivVar Analysis'!$C$7,"")</f>
        <v>0.6746079816945959</v>
      </c>
      <c r="H527" s="338" t="str">
        <f>IF(ISNUMBER(E527), IF(G527&gt;'Bulk DivVar Analysis'!$D$9,"Pass","Fail"),"")</f>
        <v>Pass</v>
      </c>
      <c r="I527" s="338" t="str">
        <f t="shared" si="10"/>
        <v>Beta_6_D10</v>
      </c>
      <c r="J527" s="339"/>
      <c r="K527" s="339"/>
      <c r="L527" s="339"/>
      <c r="M527" s="339"/>
      <c r="N527" s="339"/>
      <c r="O527" s="339"/>
      <c r="P527" s="339"/>
      <c r="Q527" s="339"/>
    </row>
    <row r="528" spans="1:17" ht="13.5" customHeight="1">
      <c r="A528" s="481" t="s">
        <v>1127</v>
      </c>
      <c r="B528" s="481" t="s">
        <v>726</v>
      </c>
      <c r="C528" s="481" t="s">
        <v>533</v>
      </c>
      <c r="D528" s="481" t="s">
        <v>1210</v>
      </c>
      <c r="E528" s="481">
        <v>12641</v>
      </c>
      <c r="F528" s="339"/>
      <c r="G528" s="340">
        <f>IF(ISNUMBER(E528),E528/'Bulk DivVar Analysis'!$C$7,"")</f>
        <v>0.85073019718689014</v>
      </c>
      <c r="H528" s="338" t="str">
        <f>IF(ISNUMBER(E528), IF(G528&gt;'Bulk DivVar Analysis'!$D$9,"Pass","Fail"),"")</f>
        <v>Pass</v>
      </c>
      <c r="I528" s="338" t="str">
        <f t="shared" si="10"/>
        <v>Beta_6_D11</v>
      </c>
      <c r="J528" s="339"/>
      <c r="K528" s="339"/>
      <c r="L528" s="339"/>
      <c r="M528" s="339"/>
      <c r="N528" s="339"/>
      <c r="O528" s="339"/>
      <c r="P528" s="339"/>
      <c r="Q528" s="339"/>
    </row>
    <row r="529" spans="1:17" ht="13.5" customHeight="1">
      <c r="A529" s="481" t="s">
        <v>1127</v>
      </c>
      <c r="B529" s="481" t="s">
        <v>726</v>
      </c>
      <c r="C529" s="481" t="s">
        <v>534</v>
      </c>
      <c r="D529" s="481" t="s">
        <v>1211</v>
      </c>
      <c r="E529" s="481">
        <v>9871</v>
      </c>
      <c r="F529" s="339"/>
      <c r="G529" s="340">
        <f>IF(ISNUMBER(E529),E529/'Bulk DivVar Analysis'!$C$7,"")</f>
        <v>0.66431119187024701</v>
      </c>
      <c r="H529" s="338" t="str">
        <f>IF(ISNUMBER(E529), IF(G529&gt;'Bulk DivVar Analysis'!$D$9,"Pass","Fail"),"")</f>
        <v>Pass</v>
      </c>
      <c r="I529" s="338" t="str">
        <f t="shared" si="10"/>
        <v>Beta_6_D12</v>
      </c>
      <c r="J529" s="339"/>
      <c r="K529" s="339"/>
      <c r="L529" s="339"/>
      <c r="M529" s="339"/>
      <c r="N529" s="339"/>
      <c r="O529" s="339"/>
      <c r="P529" s="339"/>
      <c r="Q529" s="339"/>
    </row>
    <row r="530" spans="1:17" ht="13.5" customHeight="1">
      <c r="A530" s="481" t="s">
        <v>1127</v>
      </c>
      <c r="B530" s="481" t="s">
        <v>726</v>
      </c>
      <c r="C530" s="481" t="s">
        <v>1212</v>
      </c>
      <c r="D530" s="481" t="s">
        <v>1213</v>
      </c>
      <c r="E530" s="481">
        <v>12548</v>
      </c>
      <c r="F530" s="339"/>
      <c r="G530" s="340">
        <f>IF(ISNUMBER(E530),E530/'Bulk DivVar Analysis'!$C$7,"")</f>
        <v>0.84447136415640356</v>
      </c>
      <c r="H530" s="338" t="str">
        <f>IF(ISNUMBER(E530), IF(G530&gt;'Bulk DivVar Analysis'!$D$9,"Pass","Fail"),"")</f>
        <v>Pass</v>
      </c>
      <c r="I530" s="338" t="str">
        <f t="shared" si="10"/>
        <v>Beta_6_E1</v>
      </c>
      <c r="J530" s="339"/>
      <c r="K530" s="339"/>
      <c r="L530" s="339"/>
      <c r="M530" s="339"/>
      <c r="N530" s="339"/>
      <c r="O530" s="339"/>
      <c r="P530" s="339"/>
      <c r="Q530" s="339"/>
    </row>
    <row r="531" spans="1:17" ht="13.5" customHeight="1">
      <c r="A531" s="481" t="s">
        <v>1127</v>
      </c>
      <c r="B531" s="481" t="s">
        <v>726</v>
      </c>
      <c r="C531" s="481" t="s">
        <v>1214</v>
      </c>
      <c r="D531" s="481" t="s">
        <v>1215</v>
      </c>
      <c r="E531" s="481">
        <v>11300</v>
      </c>
      <c r="F531" s="339"/>
      <c r="G531" s="340">
        <f>IF(ISNUMBER(E531),E531/'Bulk DivVar Analysis'!$C$7,"")</f>
        <v>0.7604818628440676</v>
      </c>
      <c r="H531" s="338" t="str">
        <f>IF(ISNUMBER(E531), IF(G531&gt;'Bulk DivVar Analysis'!$D$9,"Pass","Fail"),"")</f>
        <v>Pass</v>
      </c>
      <c r="I531" s="338" t="str">
        <f t="shared" si="10"/>
        <v>Beta_6_E2</v>
      </c>
      <c r="J531" s="339"/>
      <c r="K531" s="339"/>
      <c r="L531" s="339"/>
      <c r="M531" s="339"/>
      <c r="N531" s="339"/>
      <c r="O531" s="339"/>
      <c r="P531" s="339"/>
      <c r="Q531" s="339"/>
    </row>
    <row r="532" spans="1:17" ht="13.5" customHeight="1">
      <c r="A532" s="481" t="s">
        <v>1127</v>
      </c>
      <c r="B532" s="481" t="s">
        <v>726</v>
      </c>
      <c r="C532" s="481" t="s">
        <v>1216</v>
      </c>
      <c r="D532" s="481" t="s">
        <v>1217</v>
      </c>
      <c r="E532" s="481">
        <v>17920</v>
      </c>
      <c r="F532" s="339"/>
      <c r="G532" s="340">
        <f>IF(ISNUMBER(E532),E532/'Bulk DivVar Analysis'!$C$7,"")</f>
        <v>1.2060030957668753</v>
      </c>
      <c r="H532" s="338" t="str">
        <f>IF(ISNUMBER(E532), IF(G532&gt;'Bulk DivVar Analysis'!$D$9,"Pass","Fail"),"")</f>
        <v>Pass</v>
      </c>
      <c r="I532" s="338" t="str">
        <f t="shared" si="10"/>
        <v>Beta_6_E3</v>
      </c>
      <c r="J532" s="339"/>
      <c r="K532" s="339"/>
      <c r="L532" s="339"/>
      <c r="M532" s="339"/>
      <c r="N532" s="339"/>
      <c r="O532" s="339"/>
      <c r="P532" s="339"/>
      <c r="Q532" s="339"/>
    </row>
    <row r="533" spans="1:17" ht="13.5" customHeight="1">
      <c r="A533" s="481" t="s">
        <v>1127</v>
      </c>
      <c r="B533" s="481" t="s">
        <v>726</v>
      </c>
      <c r="C533" s="481" t="s">
        <v>1218</v>
      </c>
      <c r="D533" s="481" t="s">
        <v>1219</v>
      </c>
      <c r="E533" s="481">
        <v>16673</v>
      </c>
      <c r="F533" s="339"/>
      <c r="G533" s="340">
        <f>IF(ISNUMBER(E533),E533/'Bulk DivVar Analysis'!$C$7,"")</f>
        <v>1.1220808937344371</v>
      </c>
      <c r="H533" s="338" t="str">
        <f>IF(ISNUMBER(E533), IF(G533&gt;'Bulk DivVar Analysis'!$D$9,"Pass","Fail"),"")</f>
        <v>Pass</v>
      </c>
      <c r="I533" s="338" t="str">
        <f t="shared" si="10"/>
        <v>Beta_6_E4</v>
      </c>
      <c r="J533" s="339"/>
      <c r="K533" s="339"/>
      <c r="L533" s="339"/>
      <c r="M533" s="339"/>
      <c r="N533" s="339"/>
      <c r="O533" s="339"/>
      <c r="P533" s="339"/>
      <c r="Q533" s="339"/>
    </row>
    <row r="534" spans="1:17" ht="13.5" customHeight="1">
      <c r="A534" s="481" t="s">
        <v>1127</v>
      </c>
      <c r="B534" s="481" t="s">
        <v>726</v>
      </c>
      <c r="C534" s="481" t="s">
        <v>1220</v>
      </c>
      <c r="D534" s="481" t="s">
        <v>1221</v>
      </c>
      <c r="E534" s="481">
        <v>13566</v>
      </c>
      <c r="F534" s="339"/>
      <c r="G534" s="340">
        <f>IF(ISNUMBER(E534),E534/'Bulk DivVar Analysis'!$C$7,"")</f>
        <v>0.91298203109226728</v>
      </c>
      <c r="H534" s="338" t="str">
        <f>IF(ISNUMBER(E534), IF(G534&gt;'Bulk DivVar Analysis'!$D$9,"Pass","Fail"),"")</f>
        <v>Pass</v>
      </c>
      <c r="I534" s="338" t="str">
        <f t="shared" si="10"/>
        <v>Beta_6_E5</v>
      </c>
      <c r="J534" s="339"/>
      <c r="K534" s="339"/>
      <c r="L534" s="339"/>
      <c r="M534" s="339"/>
      <c r="N534" s="339"/>
      <c r="O534" s="339"/>
      <c r="P534" s="339"/>
      <c r="Q534" s="339"/>
    </row>
    <row r="535" spans="1:17" ht="13.5" customHeight="1">
      <c r="A535" s="481" t="s">
        <v>1127</v>
      </c>
      <c r="B535" s="481" t="s">
        <v>726</v>
      </c>
      <c r="C535" s="481" t="s">
        <v>1222</v>
      </c>
      <c r="D535" s="481" t="s">
        <v>1223</v>
      </c>
      <c r="E535" s="481">
        <v>13512</v>
      </c>
      <c r="F535" s="339"/>
      <c r="G535" s="340">
        <f>IF(ISNUMBER(E535),E535/'Bulk DivVar Analysis'!$C$7,"")</f>
        <v>0.90934786997779127</v>
      </c>
      <c r="H535" s="338" t="str">
        <f>IF(ISNUMBER(E535), IF(G535&gt;'Bulk DivVar Analysis'!$D$9,"Pass","Fail"),"")</f>
        <v>Pass</v>
      </c>
      <c r="I535" s="338" t="str">
        <f t="shared" si="10"/>
        <v>Beta_6_E6</v>
      </c>
      <c r="J535" s="339"/>
      <c r="K535" s="339"/>
      <c r="L535" s="339"/>
      <c r="M535" s="339"/>
      <c r="N535" s="339"/>
      <c r="O535" s="339"/>
      <c r="P535" s="339"/>
      <c r="Q535" s="339"/>
    </row>
    <row r="536" spans="1:17" ht="13.5" customHeight="1">
      <c r="A536" s="481" t="s">
        <v>1127</v>
      </c>
      <c r="B536" s="481" t="s">
        <v>726</v>
      </c>
      <c r="C536" s="481" t="s">
        <v>1224</v>
      </c>
      <c r="D536" s="481" t="s">
        <v>1225</v>
      </c>
      <c r="E536" s="481">
        <v>14803</v>
      </c>
      <c r="F536" s="339"/>
      <c r="G536" s="340">
        <f>IF(ISNUMBER(E536),E536/'Bulk DivVar Analysis'!$C$7,"")</f>
        <v>0.99623124032572852</v>
      </c>
      <c r="H536" s="338" t="str">
        <f>IF(ISNUMBER(E536), IF(G536&gt;'Bulk DivVar Analysis'!$D$9,"Pass","Fail"),"")</f>
        <v>Pass</v>
      </c>
      <c r="I536" s="338" t="str">
        <f t="shared" si="10"/>
        <v>Beta_6_E7</v>
      </c>
      <c r="J536" s="339"/>
      <c r="K536" s="339"/>
      <c r="L536" s="339"/>
      <c r="M536" s="339"/>
      <c r="N536" s="339"/>
      <c r="O536" s="339"/>
      <c r="P536" s="339"/>
      <c r="Q536" s="339"/>
    </row>
    <row r="537" spans="1:17" ht="13.5" customHeight="1">
      <c r="A537" s="481" t="s">
        <v>1127</v>
      </c>
      <c r="B537" s="481" t="s">
        <v>726</v>
      </c>
      <c r="C537" s="481" t="s">
        <v>1226</v>
      </c>
      <c r="D537" s="481" t="s">
        <v>1227</v>
      </c>
      <c r="E537" s="481">
        <v>11309</v>
      </c>
      <c r="F537" s="339"/>
      <c r="G537" s="340">
        <f>IF(ISNUMBER(E537),E537/'Bulk DivVar Analysis'!$C$7,"")</f>
        <v>0.76108755636314696</v>
      </c>
      <c r="H537" s="338" t="str">
        <f>IF(ISNUMBER(E537), IF(G537&gt;'Bulk DivVar Analysis'!$D$9,"Pass","Fail"),"")</f>
        <v>Pass</v>
      </c>
      <c r="I537" s="338" t="str">
        <f t="shared" si="10"/>
        <v>Beta_6_E8</v>
      </c>
      <c r="J537" s="339"/>
      <c r="K537" s="339"/>
      <c r="L537" s="339"/>
      <c r="M537" s="339"/>
      <c r="N537" s="339"/>
      <c r="O537" s="339"/>
      <c r="P537" s="339"/>
      <c r="Q537" s="339"/>
    </row>
    <row r="538" spans="1:17" ht="13.5" customHeight="1">
      <c r="A538" s="481" t="s">
        <v>1127</v>
      </c>
      <c r="B538" s="481" t="s">
        <v>726</v>
      </c>
      <c r="C538" s="481" t="s">
        <v>1228</v>
      </c>
      <c r="D538" s="481" t="s">
        <v>1229</v>
      </c>
      <c r="E538" s="481">
        <v>12976</v>
      </c>
      <c r="F538" s="339"/>
      <c r="G538" s="340">
        <f>IF(ISNUMBER(E538),E538/'Bulk DivVar Analysis'!$C$7,"")</f>
        <v>0.87327545595262135</v>
      </c>
      <c r="H538" s="338" t="str">
        <f>IF(ISNUMBER(E538), IF(G538&gt;'Bulk DivVar Analysis'!$D$9,"Pass","Fail"),"")</f>
        <v>Pass</v>
      </c>
      <c r="I538" s="338" t="str">
        <f t="shared" si="10"/>
        <v>Beta_6_E9</v>
      </c>
      <c r="J538" s="339"/>
      <c r="K538" s="339"/>
      <c r="L538" s="339"/>
      <c r="M538" s="339"/>
      <c r="N538" s="339"/>
      <c r="O538" s="339"/>
      <c r="P538" s="339"/>
      <c r="Q538" s="339"/>
    </row>
    <row r="539" spans="1:17" ht="13.5" customHeight="1">
      <c r="A539" s="481" t="s">
        <v>1127</v>
      </c>
      <c r="B539" s="481" t="s">
        <v>726</v>
      </c>
      <c r="C539" s="481" t="s">
        <v>544</v>
      </c>
      <c r="D539" s="481" t="s">
        <v>1230</v>
      </c>
      <c r="E539" s="481">
        <v>17820</v>
      </c>
      <c r="F539" s="339"/>
      <c r="G539" s="340">
        <f>IF(ISNUMBER(E539),E539/'Bulk DivVar Analysis'!$C$7,"")</f>
        <v>1.1992731677771047</v>
      </c>
      <c r="H539" s="338" t="str">
        <f>IF(ISNUMBER(E539), IF(G539&gt;'Bulk DivVar Analysis'!$D$9,"Pass","Fail"),"")</f>
        <v>Pass</v>
      </c>
      <c r="I539" s="338" t="str">
        <f t="shared" si="10"/>
        <v>Beta_6_E10</v>
      </c>
      <c r="J539" s="339"/>
      <c r="K539" s="339"/>
      <c r="L539" s="339"/>
      <c r="M539" s="339"/>
      <c r="N539" s="339"/>
      <c r="O539" s="339"/>
      <c r="P539" s="339"/>
      <c r="Q539" s="339"/>
    </row>
    <row r="540" spans="1:17" ht="13.5" customHeight="1">
      <c r="A540" s="481" t="s">
        <v>1127</v>
      </c>
      <c r="B540" s="481" t="s">
        <v>726</v>
      </c>
      <c r="C540" s="481" t="s">
        <v>545</v>
      </c>
      <c r="D540" s="481" t="s">
        <v>1231</v>
      </c>
      <c r="E540" s="481">
        <v>15150</v>
      </c>
      <c r="F540" s="339"/>
      <c r="G540" s="340">
        <f>IF(ISNUMBER(E540),E540/'Bulk DivVar Analysis'!$C$7,"")</f>
        <v>1.0195840904502322</v>
      </c>
      <c r="H540" s="338" t="str">
        <f>IF(ISNUMBER(E540), IF(G540&gt;'Bulk DivVar Analysis'!$D$9,"Pass","Fail"),"")</f>
        <v>Pass</v>
      </c>
      <c r="I540" s="338" t="str">
        <f t="shared" si="10"/>
        <v>Beta_6_E11</v>
      </c>
      <c r="J540" s="339"/>
      <c r="K540" s="339"/>
      <c r="L540" s="339"/>
      <c r="M540" s="339"/>
      <c r="N540" s="339"/>
      <c r="O540" s="339"/>
      <c r="P540" s="339"/>
      <c r="Q540" s="339"/>
    </row>
    <row r="541" spans="1:17" ht="13.5" customHeight="1">
      <c r="A541" s="481" t="s">
        <v>1127</v>
      </c>
      <c r="B541" s="481" t="s">
        <v>726</v>
      </c>
      <c r="C541" s="481" t="s">
        <v>546</v>
      </c>
      <c r="D541" s="481" t="s">
        <v>1232</v>
      </c>
      <c r="E541" s="481">
        <v>354</v>
      </c>
      <c r="F541" s="339"/>
      <c r="G541" s="340">
        <f>IF(ISNUMBER(E541),E541/'Bulk DivVar Analysis'!$C$7,"")</f>
        <v>2.3823945083787604E-2</v>
      </c>
      <c r="H541" s="338" t="str">
        <f>IF(ISNUMBER(E541), IF(G541&gt;'Bulk DivVar Analysis'!$D$9,"Pass","Fail"),"")</f>
        <v>Fail</v>
      </c>
      <c r="I541" s="338" t="str">
        <f t="shared" si="10"/>
        <v>Beta_6_E12</v>
      </c>
      <c r="J541" s="339"/>
      <c r="K541" s="339"/>
      <c r="L541" s="339"/>
      <c r="M541" s="339"/>
      <c r="N541" s="339"/>
      <c r="O541" s="339"/>
      <c r="P541" s="339"/>
      <c r="Q541" s="339"/>
    </row>
    <row r="542" spans="1:17" ht="13.5" customHeight="1">
      <c r="A542" s="481" t="s">
        <v>1127</v>
      </c>
      <c r="B542" s="481" t="s">
        <v>726</v>
      </c>
      <c r="C542" s="481" t="s">
        <v>1233</v>
      </c>
      <c r="D542" s="481" t="s">
        <v>1234</v>
      </c>
      <c r="E542" s="481">
        <v>16580</v>
      </c>
      <c r="F542" s="339"/>
      <c r="G542" s="340">
        <f>IF(ISNUMBER(E542),E542/'Bulk DivVar Analysis'!$C$7,"")</f>
        <v>1.1158220607039504</v>
      </c>
      <c r="H542" s="338" t="str">
        <f>IF(ISNUMBER(E542), IF(G542&gt;'Bulk DivVar Analysis'!$D$9,"Pass","Fail"),"")</f>
        <v>Pass</v>
      </c>
      <c r="I542" s="338" t="str">
        <f t="shared" si="10"/>
        <v>Beta_6_F1</v>
      </c>
      <c r="J542" s="339"/>
      <c r="K542" s="339"/>
      <c r="L542" s="339"/>
      <c r="M542" s="339"/>
      <c r="N542" s="339"/>
      <c r="O542" s="339"/>
      <c r="P542" s="339"/>
      <c r="Q542" s="339"/>
    </row>
    <row r="543" spans="1:17" ht="13.5" customHeight="1">
      <c r="A543" s="481" t="s">
        <v>1127</v>
      </c>
      <c r="B543" s="481" t="s">
        <v>726</v>
      </c>
      <c r="C543" s="481" t="s">
        <v>1235</v>
      </c>
      <c r="D543" s="481" t="s">
        <v>1236</v>
      </c>
      <c r="E543" s="481">
        <v>17516</v>
      </c>
      <c r="F543" s="339"/>
      <c r="G543" s="340">
        <f>IF(ISNUMBER(E543),E543/'Bulk DivVar Analysis'!$C$7,"")</f>
        <v>1.1788141866882025</v>
      </c>
      <c r="H543" s="338" t="str">
        <f>IF(ISNUMBER(E543), IF(G543&gt;'Bulk DivVar Analysis'!$D$9,"Pass","Fail"),"")</f>
        <v>Pass</v>
      </c>
      <c r="I543" s="338" t="str">
        <f t="shared" si="10"/>
        <v>Beta_6_F2</v>
      </c>
      <c r="J543" s="339"/>
      <c r="K543" s="339"/>
      <c r="L543" s="339"/>
      <c r="M543" s="339"/>
      <c r="N543" s="339"/>
      <c r="O543" s="339"/>
      <c r="P543" s="339"/>
      <c r="Q543" s="339"/>
    </row>
    <row r="544" spans="1:17" ht="13.5" customHeight="1">
      <c r="A544" s="481" t="s">
        <v>1127</v>
      </c>
      <c r="B544" s="481" t="s">
        <v>726</v>
      </c>
      <c r="C544" s="481" t="s">
        <v>1237</v>
      </c>
      <c r="D544" s="481" t="s">
        <v>1238</v>
      </c>
      <c r="E544" s="481">
        <v>16786</v>
      </c>
      <c r="F544" s="339"/>
      <c r="G544" s="340">
        <f>IF(ISNUMBER(E544),E544/'Bulk DivVar Analysis'!$C$7,"")</f>
        <v>1.1296857123628776</v>
      </c>
      <c r="H544" s="338" t="str">
        <f>IF(ISNUMBER(E544), IF(G544&gt;'Bulk DivVar Analysis'!$D$9,"Pass","Fail"),"")</f>
        <v>Pass</v>
      </c>
      <c r="I544" s="338" t="str">
        <f t="shared" si="10"/>
        <v>Beta_6_F3</v>
      </c>
      <c r="J544" s="339"/>
      <c r="K544" s="339"/>
      <c r="L544" s="339"/>
      <c r="M544" s="339"/>
      <c r="N544" s="339"/>
      <c r="O544" s="339"/>
      <c r="P544" s="339"/>
      <c r="Q544" s="339"/>
    </row>
    <row r="545" spans="1:17" ht="13.5" customHeight="1">
      <c r="A545" s="481" t="s">
        <v>1127</v>
      </c>
      <c r="B545" s="481" t="s">
        <v>726</v>
      </c>
      <c r="C545" s="481" t="s">
        <v>1239</v>
      </c>
      <c r="D545" s="481" t="s">
        <v>1240</v>
      </c>
      <c r="E545" s="481">
        <v>9657</v>
      </c>
      <c r="F545" s="339"/>
      <c r="G545" s="340">
        <f>IF(ISNUMBER(E545),E545/'Bulk DivVar Analysis'!$C$7,"")</f>
        <v>0.64990914597213811</v>
      </c>
      <c r="H545" s="338" t="str">
        <f>IF(ISNUMBER(E545), IF(G545&gt;'Bulk DivVar Analysis'!$D$9,"Pass","Fail"),"")</f>
        <v>Pass</v>
      </c>
      <c r="I545" s="338" t="str">
        <f t="shared" si="10"/>
        <v>Beta_6_F4</v>
      </c>
      <c r="J545" s="339"/>
      <c r="K545" s="339"/>
      <c r="L545" s="339"/>
      <c r="M545" s="339"/>
      <c r="N545" s="339"/>
      <c r="O545" s="339"/>
      <c r="P545" s="339"/>
      <c r="Q545" s="339"/>
    </row>
    <row r="546" spans="1:17" ht="13.5" customHeight="1">
      <c r="A546" s="481" t="s">
        <v>1127</v>
      </c>
      <c r="B546" s="481" t="s">
        <v>726</v>
      </c>
      <c r="C546" s="481" t="s">
        <v>1241</v>
      </c>
      <c r="D546" s="481" t="s">
        <v>1242</v>
      </c>
      <c r="E546" s="481">
        <v>12175</v>
      </c>
      <c r="F546" s="339"/>
      <c r="G546" s="340">
        <f>IF(ISNUMBER(E546),E546/'Bulk DivVar Analysis'!$C$7,"")</f>
        <v>0.81936873275455957</v>
      </c>
      <c r="H546" s="338" t="str">
        <f>IF(ISNUMBER(E546), IF(G546&gt;'Bulk DivVar Analysis'!$D$9,"Pass","Fail"),"")</f>
        <v>Pass</v>
      </c>
      <c r="I546" s="338" t="str">
        <f t="shared" si="10"/>
        <v>Beta_6_F5</v>
      </c>
      <c r="J546" s="339"/>
      <c r="K546" s="339"/>
      <c r="L546" s="339"/>
      <c r="M546" s="339"/>
      <c r="N546" s="339"/>
      <c r="O546" s="339"/>
      <c r="P546" s="339"/>
      <c r="Q546" s="339"/>
    </row>
    <row r="547" spans="1:17" ht="13.5" customHeight="1">
      <c r="A547" s="481" t="s">
        <v>1127</v>
      </c>
      <c r="B547" s="481" t="s">
        <v>726</v>
      </c>
      <c r="C547" s="481" t="s">
        <v>1243</v>
      </c>
      <c r="D547" s="481" t="s">
        <v>1244</v>
      </c>
      <c r="E547" s="481">
        <v>15029</v>
      </c>
      <c r="F547" s="339"/>
      <c r="G547" s="340">
        <f>IF(ISNUMBER(E547),E547/'Bulk DivVar Analysis'!$C$7,"")</f>
        <v>1.0114408775826098</v>
      </c>
      <c r="H547" s="338" t="str">
        <f>IF(ISNUMBER(E547), IF(G547&gt;'Bulk DivVar Analysis'!$D$9,"Pass","Fail"),"")</f>
        <v>Pass</v>
      </c>
      <c r="I547" s="338" t="str">
        <f t="shared" si="10"/>
        <v>Beta_6_F6</v>
      </c>
      <c r="J547" s="339"/>
      <c r="K547" s="339"/>
      <c r="L547" s="339"/>
      <c r="M547" s="339"/>
      <c r="N547" s="339"/>
      <c r="O547" s="339"/>
      <c r="P547" s="339"/>
      <c r="Q547" s="339"/>
    </row>
    <row r="548" spans="1:17" ht="13.5" customHeight="1">
      <c r="A548" s="481" t="s">
        <v>1127</v>
      </c>
      <c r="B548" s="481" t="s">
        <v>726</v>
      </c>
      <c r="C548" s="481" t="s">
        <v>1245</v>
      </c>
      <c r="D548" s="481" t="s">
        <v>1246</v>
      </c>
      <c r="E548" s="481">
        <v>14438</v>
      </c>
      <c r="F548" s="339"/>
      <c r="G548" s="340">
        <f>IF(ISNUMBER(E548),E548/'Bulk DivVar Analysis'!$C$7,"")</f>
        <v>0.9716670031630662</v>
      </c>
      <c r="H548" s="338" t="str">
        <f>IF(ISNUMBER(E548), IF(G548&gt;'Bulk DivVar Analysis'!$D$9,"Pass","Fail"),"")</f>
        <v>Pass</v>
      </c>
      <c r="I548" s="338" t="str">
        <f t="shared" si="10"/>
        <v>Beta_6_F7</v>
      </c>
      <c r="J548" s="339"/>
      <c r="K548" s="339"/>
      <c r="L548" s="339"/>
      <c r="M548" s="339"/>
      <c r="N548" s="339"/>
      <c r="O548" s="339"/>
      <c r="P548" s="339"/>
      <c r="Q548" s="339"/>
    </row>
    <row r="549" spans="1:17" ht="13.5" customHeight="1">
      <c r="A549" s="481" t="s">
        <v>1127</v>
      </c>
      <c r="B549" s="481" t="s">
        <v>726</v>
      </c>
      <c r="C549" s="481" t="s">
        <v>1247</v>
      </c>
      <c r="D549" s="481" t="s">
        <v>1248</v>
      </c>
      <c r="E549" s="481">
        <v>10701</v>
      </c>
      <c r="F549" s="339"/>
      <c r="G549" s="340">
        <f>IF(ISNUMBER(E549),E549/'Bulk DivVar Analysis'!$C$7,"")</f>
        <v>0.72016959418534221</v>
      </c>
      <c r="H549" s="338" t="str">
        <f>IF(ISNUMBER(E549), IF(G549&gt;'Bulk DivVar Analysis'!$D$9,"Pass","Fail"),"")</f>
        <v>Pass</v>
      </c>
      <c r="I549" s="338" t="str">
        <f t="shared" si="10"/>
        <v>Beta_6_F8</v>
      </c>
      <c r="J549" s="339"/>
      <c r="K549" s="339"/>
      <c r="L549" s="339"/>
      <c r="M549" s="339"/>
      <c r="N549" s="339"/>
      <c r="O549" s="339"/>
      <c r="P549" s="339"/>
      <c r="Q549" s="339"/>
    </row>
    <row r="550" spans="1:17" ht="13.5" customHeight="1">
      <c r="A550" s="481" t="s">
        <v>1127</v>
      </c>
      <c r="B550" s="481" t="s">
        <v>726</v>
      </c>
      <c r="C550" s="481" t="s">
        <v>1249</v>
      </c>
      <c r="D550" s="481" t="s">
        <v>1250</v>
      </c>
      <c r="E550" s="481">
        <v>16529</v>
      </c>
      <c r="F550" s="339"/>
      <c r="G550" s="340">
        <f>IF(ISNUMBER(E550),E550/'Bulk DivVar Analysis'!$C$7,"")</f>
        <v>1.1123897974291674</v>
      </c>
      <c r="H550" s="338" t="str">
        <f>IF(ISNUMBER(E550), IF(G550&gt;'Bulk DivVar Analysis'!$D$9,"Pass","Fail"),"")</f>
        <v>Pass</v>
      </c>
      <c r="I550" s="338" t="str">
        <f t="shared" si="10"/>
        <v>Beta_6_F9</v>
      </c>
      <c r="J550" s="339"/>
      <c r="K550" s="339"/>
      <c r="L550" s="339"/>
      <c r="M550" s="339"/>
      <c r="N550" s="339"/>
      <c r="O550" s="339"/>
      <c r="P550" s="339"/>
      <c r="Q550" s="339"/>
    </row>
    <row r="551" spans="1:17" ht="13.5" customHeight="1">
      <c r="A551" s="481" t="s">
        <v>1127</v>
      </c>
      <c r="B551" s="481" t="s">
        <v>726</v>
      </c>
      <c r="C551" s="481" t="s">
        <v>556</v>
      </c>
      <c r="D551" s="481" t="s">
        <v>1251</v>
      </c>
      <c r="E551" s="481">
        <v>14695</v>
      </c>
      <c r="F551" s="339"/>
      <c r="G551" s="340">
        <f>IF(ISNUMBER(E551),E551/'Bulk DivVar Analysis'!$C$7,"")</f>
        <v>0.98896291809677639</v>
      </c>
      <c r="H551" s="338" t="str">
        <f>IF(ISNUMBER(E551), IF(G551&gt;'Bulk DivVar Analysis'!$D$9,"Pass","Fail"),"")</f>
        <v>Pass</v>
      </c>
      <c r="I551" s="338" t="str">
        <f t="shared" si="10"/>
        <v>Beta_6_F10</v>
      </c>
      <c r="J551" s="339"/>
      <c r="K551" s="339"/>
      <c r="L551" s="339"/>
      <c r="M551" s="339"/>
      <c r="N551" s="339"/>
      <c r="O551" s="339"/>
      <c r="P551" s="339"/>
      <c r="Q551" s="339"/>
    </row>
    <row r="552" spans="1:17" ht="13.5" customHeight="1">
      <c r="A552" s="481" t="s">
        <v>1127</v>
      </c>
      <c r="B552" s="481" t="s">
        <v>726</v>
      </c>
      <c r="C552" s="481" t="s">
        <v>557</v>
      </c>
      <c r="D552" s="481" t="s">
        <v>1252</v>
      </c>
      <c r="E552" s="481">
        <v>15878</v>
      </c>
      <c r="F552" s="339"/>
      <c r="G552" s="340">
        <f>IF(ISNUMBER(E552),E552/'Bulk DivVar Analysis'!$C$7,"")</f>
        <v>1.0685779662157615</v>
      </c>
      <c r="H552" s="338" t="str">
        <f>IF(ISNUMBER(E552), IF(G552&gt;'Bulk DivVar Analysis'!$D$9,"Pass","Fail"),"")</f>
        <v>Pass</v>
      </c>
      <c r="I552" s="338" t="str">
        <f t="shared" si="10"/>
        <v>Beta_6_F11</v>
      </c>
      <c r="J552" s="339"/>
      <c r="K552" s="339"/>
      <c r="L552" s="339"/>
      <c r="M552" s="339"/>
      <c r="N552" s="339"/>
      <c r="O552" s="339"/>
      <c r="P552" s="339"/>
      <c r="Q552" s="339"/>
    </row>
    <row r="553" spans="1:17" ht="13.5" customHeight="1">
      <c r="A553" s="481" t="s">
        <v>1127</v>
      </c>
      <c r="B553" s="481" t="s">
        <v>726</v>
      </c>
      <c r="C553" s="481" t="s">
        <v>558</v>
      </c>
      <c r="D553" s="481" t="s">
        <v>1253</v>
      </c>
      <c r="E553" s="481">
        <v>12061</v>
      </c>
      <c r="F553" s="339"/>
      <c r="G553" s="340">
        <f>IF(ISNUMBER(E553),E553/'Bulk DivVar Analysis'!$C$7,"")</f>
        <v>0.81169661484622113</v>
      </c>
      <c r="H553" s="338" t="str">
        <f>IF(ISNUMBER(E553), IF(G553&gt;'Bulk DivVar Analysis'!$D$9,"Pass","Fail"),"")</f>
        <v>Pass</v>
      </c>
      <c r="I553" s="338" t="str">
        <f t="shared" si="10"/>
        <v>Beta_6_F12</v>
      </c>
      <c r="J553" s="339"/>
      <c r="K553" s="339"/>
      <c r="L553" s="339"/>
      <c r="M553" s="339"/>
      <c r="N553" s="339"/>
      <c r="O553" s="339"/>
      <c r="P553" s="339"/>
      <c r="Q553" s="339"/>
    </row>
    <row r="554" spans="1:17" ht="13.5" customHeight="1">
      <c r="A554" s="481" t="s">
        <v>1127</v>
      </c>
      <c r="B554" s="481" t="s">
        <v>726</v>
      </c>
      <c r="C554" s="481" t="s">
        <v>1254</v>
      </c>
      <c r="D554" s="481" t="s">
        <v>1255</v>
      </c>
      <c r="E554" s="481">
        <v>13589</v>
      </c>
      <c r="F554" s="339"/>
      <c r="G554" s="340">
        <f>IF(ISNUMBER(E554),E554/'Bulk DivVar Analysis'!$C$7,"")</f>
        <v>0.9145299145299145</v>
      </c>
      <c r="H554" s="338" t="str">
        <f>IF(ISNUMBER(E554), IF(G554&gt;'Bulk DivVar Analysis'!$D$9,"Pass","Fail"),"")</f>
        <v>Pass</v>
      </c>
      <c r="I554" s="338" t="str">
        <f t="shared" si="10"/>
        <v>Beta_6_G1</v>
      </c>
      <c r="J554" s="339"/>
      <c r="K554" s="339"/>
      <c r="L554" s="339"/>
      <c r="M554" s="339"/>
      <c r="N554" s="339"/>
      <c r="O554" s="339"/>
      <c r="P554" s="339"/>
      <c r="Q554" s="339"/>
    </row>
    <row r="555" spans="1:17" ht="13.5" customHeight="1">
      <c r="A555" s="481" t="s">
        <v>1127</v>
      </c>
      <c r="B555" s="481" t="s">
        <v>726</v>
      </c>
      <c r="C555" s="481" t="s">
        <v>1256</v>
      </c>
      <c r="D555" s="481" t="s">
        <v>1257</v>
      </c>
      <c r="E555" s="481">
        <v>13781</v>
      </c>
      <c r="F555" s="339"/>
      <c r="G555" s="340">
        <f>IF(ISNUMBER(E555),E555/'Bulk DivVar Analysis'!$C$7,"")</f>
        <v>0.92745137627027385</v>
      </c>
      <c r="H555" s="338" t="str">
        <f>IF(ISNUMBER(E555), IF(G555&gt;'Bulk DivVar Analysis'!$D$9,"Pass","Fail"),"")</f>
        <v>Pass</v>
      </c>
      <c r="I555" s="338" t="str">
        <f t="shared" si="10"/>
        <v>Beta_6_G2</v>
      </c>
      <c r="J555" s="339"/>
      <c r="K555" s="339"/>
      <c r="L555" s="339"/>
      <c r="M555" s="339"/>
      <c r="N555" s="339"/>
      <c r="O555" s="339"/>
      <c r="P555" s="339"/>
      <c r="Q555" s="339"/>
    </row>
    <row r="556" spans="1:17" ht="13.5" customHeight="1">
      <c r="A556" s="481" t="s">
        <v>1127</v>
      </c>
      <c r="B556" s="481" t="s">
        <v>726</v>
      </c>
      <c r="C556" s="481" t="s">
        <v>1258</v>
      </c>
      <c r="D556" s="481" t="s">
        <v>1259</v>
      </c>
      <c r="E556" s="481">
        <v>14444</v>
      </c>
      <c r="F556" s="339"/>
      <c r="G556" s="340">
        <f>IF(ISNUMBER(E556),E556/'Bulk DivVar Analysis'!$C$7,"")</f>
        <v>0.9720707988424524</v>
      </c>
      <c r="H556" s="338" t="str">
        <f>IF(ISNUMBER(E556), IF(G556&gt;'Bulk DivVar Analysis'!$D$9,"Pass","Fail"),"")</f>
        <v>Pass</v>
      </c>
      <c r="I556" s="338" t="str">
        <f t="shared" si="10"/>
        <v>Beta_6_G3</v>
      </c>
      <c r="J556" s="339"/>
      <c r="K556" s="339"/>
      <c r="L556" s="339"/>
      <c r="M556" s="339"/>
      <c r="N556" s="339"/>
      <c r="O556" s="339"/>
      <c r="P556" s="339"/>
      <c r="Q556" s="339"/>
    </row>
    <row r="557" spans="1:17" ht="13.5" customHeight="1">
      <c r="A557" s="481" t="s">
        <v>1127</v>
      </c>
      <c r="B557" s="481" t="s">
        <v>726</v>
      </c>
      <c r="C557" s="481" t="s">
        <v>1260</v>
      </c>
      <c r="D557" s="481" t="s">
        <v>1261</v>
      </c>
      <c r="E557" s="481">
        <v>15821</v>
      </c>
      <c r="F557" s="339"/>
      <c r="G557" s="340">
        <f>IF(ISNUMBER(E557),E557/'Bulk DivVar Analysis'!$C$7,"")</f>
        <v>1.0647419072615922</v>
      </c>
      <c r="H557" s="338" t="str">
        <f>IF(ISNUMBER(E557), IF(G557&gt;'Bulk DivVar Analysis'!$D$9,"Pass","Fail"),"")</f>
        <v>Pass</v>
      </c>
      <c r="I557" s="338" t="str">
        <f t="shared" si="10"/>
        <v>Beta_6_G4</v>
      </c>
      <c r="J557" s="339"/>
      <c r="K557" s="339"/>
      <c r="L557" s="339"/>
      <c r="M557" s="339"/>
      <c r="N557" s="339"/>
      <c r="O557" s="339"/>
      <c r="P557" s="339"/>
      <c r="Q557" s="339"/>
    </row>
    <row r="558" spans="1:17" ht="13.5" customHeight="1">
      <c r="A558" s="481" t="s">
        <v>1127</v>
      </c>
      <c r="B558" s="481" t="s">
        <v>726</v>
      </c>
      <c r="C558" s="481" t="s">
        <v>1262</v>
      </c>
      <c r="D558" s="481" t="s">
        <v>1263</v>
      </c>
      <c r="E558" s="481">
        <v>13828</v>
      </c>
      <c r="F558" s="339"/>
      <c r="G558" s="340">
        <f>IF(ISNUMBER(E558),E558/'Bulk DivVar Analysis'!$C$7,"")</f>
        <v>0.93061444242546609</v>
      </c>
      <c r="H558" s="338" t="str">
        <f>IF(ISNUMBER(E558), IF(G558&gt;'Bulk DivVar Analysis'!$D$9,"Pass","Fail"),"")</f>
        <v>Pass</v>
      </c>
      <c r="I558" s="338" t="str">
        <f t="shared" si="10"/>
        <v>Beta_6_G5</v>
      </c>
      <c r="J558" s="339"/>
      <c r="K558" s="339"/>
      <c r="L558" s="339"/>
      <c r="M558" s="339"/>
      <c r="N558" s="339"/>
      <c r="O558" s="339"/>
      <c r="P558" s="339"/>
      <c r="Q558" s="339"/>
    </row>
    <row r="559" spans="1:17" ht="13.5" customHeight="1">
      <c r="A559" s="481" t="s">
        <v>1127</v>
      </c>
      <c r="B559" s="481" t="s">
        <v>726</v>
      </c>
      <c r="C559" s="481" t="s">
        <v>1264</v>
      </c>
      <c r="D559" s="481" t="s">
        <v>1265</v>
      </c>
      <c r="E559" s="481">
        <v>12877</v>
      </c>
      <c r="F559" s="339"/>
      <c r="G559" s="340">
        <f>IF(ISNUMBER(E559),E559/'Bulk DivVar Analysis'!$C$7,"")</f>
        <v>0.86661282724274846</v>
      </c>
      <c r="H559" s="338" t="str">
        <f>IF(ISNUMBER(E559), IF(G559&gt;'Bulk DivVar Analysis'!$D$9,"Pass","Fail"),"")</f>
        <v>Pass</v>
      </c>
      <c r="I559" s="338" t="str">
        <f t="shared" si="10"/>
        <v>Beta_6_G6</v>
      </c>
      <c r="J559" s="339"/>
      <c r="K559" s="339"/>
      <c r="L559" s="339"/>
      <c r="M559" s="339"/>
      <c r="N559" s="339"/>
      <c r="O559" s="339"/>
      <c r="P559" s="339"/>
      <c r="Q559" s="339"/>
    </row>
    <row r="560" spans="1:17" ht="13.5" customHeight="1">
      <c r="A560" s="481" t="s">
        <v>1127</v>
      </c>
      <c r="B560" s="481" t="s">
        <v>726</v>
      </c>
      <c r="C560" s="481" t="s">
        <v>1266</v>
      </c>
      <c r="D560" s="481" t="s">
        <v>1267</v>
      </c>
      <c r="E560" s="481">
        <v>11268</v>
      </c>
      <c r="F560" s="339"/>
      <c r="G560" s="340">
        <f>IF(ISNUMBER(E560),E560/'Bulk DivVar Analysis'!$C$7,"")</f>
        <v>0.75832828588734102</v>
      </c>
      <c r="H560" s="338" t="str">
        <f>IF(ISNUMBER(E560), IF(G560&gt;'Bulk DivVar Analysis'!$D$9,"Pass","Fail"),"")</f>
        <v>Pass</v>
      </c>
      <c r="I560" s="338" t="str">
        <f t="shared" si="10"/>
        <v>Beta_6_G7</v>
      </c>
      <c r="J560" s="339"/>
      <c r="K560" s="339"/>
      <c r="L560" s="339"/>
      <c r="M560" s="339"/>
      <c r="N560" s="339"/>
      <c r="O560" s="339"/>
      <c r="P560" s="339"/>
      <c r="Q560" s="339"/>
    </row>
    <row r="561" spans="1:17" ht="13.5" customHeight="1">
      <c r="A561" s="481" t="s">
        <v>1127</v>
      </c>
      <c r="B561" s="481" t="s">
        <v>726</v>
      </c>
      <c r="C561" s="481" t="s">
        <v>1268</v>
      </c>
      <c r="D561" s="481" t="s">
        <v>1269</v>
      </c>
      <c r="E561" s="481">
        <v>14595</v>
      </c>
      <c r="F561" s="339"/>
      <c r="G561" s="340">
        <f>IF(ISNUMBER(E561),E561/'Bulk DivVar Analysis'!$C$7,"")</f>
        <v>0.98223299010700582</v>
      </c>
      <c r="H561" s="338" t="str">
        <f>IF(ISNUMBER(E561), IF(G561&gt;'Bulk DivVar Analysis'!$D$9,"Pass","Fail"),"")</f>
        <v>Pass</v>
      </c>
      <c r="I561" s="338" t="str">
        <f t="shared" si="10"/>
        <v>Beta_6_G8</v>
      </c>
      <c r="J561" s="339"/>
      <c r="K561" s="339"/>
      <c r="L561" s="339"/>
      <c r="M561" s="339"/>
      <c r="N561" s="339"/>
      <c r="O561" s="339"/>
      <c r="P561" s="339"/>
      <c r="Q561" s="339"/>
    </row>
    <row r="562" spans="1:17" ht="13.5" customHeight="1">
      <c r="A562" s="481" t="s">
        <v>1127</v>
      </c>
      <c r="B562" s="481" t="s">
        <v>726</v>
      </c>
      <c r="C562" s="481" t="s">
        <v>1270</v>
      </c>
      <c r="D562" s="481" t="s">
        <v>1271</v>
      </c>
      <c r="E562" s="481">
        <v>11406</v>
      </c>
      <c r="F562" s="339"/>
      <c r="G562" s="340">
        <f>IF(ISNUMBER(E562),E562/'Bulk DivVar Analysis'!$C$7,"")</f>
        <v>0.76761558651322426</v>
      </c>
      <c r="H562" s="338" t="str">
        <f>IF(ISNUMBER(E562), IF(G562&gt;'Bulk DivVar Analysis'!$D$9,"Pass","Fail"),"")</f>
        <v>Pass</v>
      </c>
      <c r="I562" s="338" t="str">
        <f t="shared" si="10"/>
        <v>Beta_6_G9</v>
      </c>
      <c r="J562" s="339"/>
      <c r="K562" s="339"/>
      <c r="L562" s="339"/>
      <c r="M562" s="339"/>
      <c r="N562" s="339"/>
      <c r="O562" s="339"/>
      <c r="P562" s="339"/>
      <c r="Q562" s="339"/>
    </row>
    <row r="563" spans="1:17" ht="13.5" customHeight="1">
      <c r="A563" s="481" t="s">
        <v>1127</v>
      </c>
      <c r="B563" s="481" t="s">
        <v>726</v>
      </c>
      <c r="C563" s="481" t="s">
        <v>568</v>
      </c>
      <c r="D563" s="481" t="s">
        <v>1272</v>
      </c>
      <c r="E563" s="481">
        <v>16115</v>
      </c>
      <c r="F563" s="339"/>
      <c r="G563" s="340">
        <f>IF(ISNUMBER(E563),E563/'Bulk DivVar Analysis'!$C$7,"")</f>
        <v>1.0845278955515176</v>
      </c>
      <c r="H563" s="338" t="str">
        <f>IF(ISNUMBER(E563), IF(G563&gt;'Bulk DivVar Analysis'!$D$9,"Pass","Fail"),"")</f>
        <v>Pass</v>
      </c>
      <c r="I563" s="338" t="str">
        <f t="shared" si="10"/>
        <v>Beta_6_G10</v>
      </c>
      <c r="J563" s="339"/>
      <c r="K563" s="339"/>
      <c r="L563" s="339"/>
      <c r="M563" s="339"/>
      <c r="N563" s="339"/>
      <c r="O563" s="339"/>
      <c r="P563" s="339"/>
      <c r="Q563" s="339"/>
    </row>
    <row r="564" spans="1:17" ht="13.5" customHeight="1">
      <c r="A564" s="481" t="s">
        <v>1127</v>
      </c>
      <c r="B564" s="481" t="s">
        <v>726</v>
      </c>
      <c r="C564" s="481" t="s">
        <v>569</v>
      </c>
      <c r="D564" s="481" t="s">
        <v>1273</v>
      </c>
      <c r="E564" s="481">
        <v>12149</v>
      </c>
      <c r="F564" s="339"/>
      <c r="G564" s="340">
        <f>IF(ISNUMBER(E564),E564/'Bulk DivVar Analysis'!$C$7,"")</f>
        <v>0.81761895147721919</v>
      </c>
      <c r="H564" s="338" t="str">
        <f>IF(ISNUMBER(E564), IF(G564&gt;'Bulk DivVar Analysis'!$D$9,"Pass","Fail"),"")</f>
        <v>Pass</v>
      </c>
      <c r="I564" s="338" t="str">
        <f t="shared" si="10"/>
        <v>Beta_6_G11</v>
      </c>
      <c r="J564" s="339"/>
      <c r="K564" s="339"/>
      <c r="L564" s="339"/>
      <c r="M564" s="339"/>
      <c r="N564" s="339"/>
      <c r="O564" s="339"/>
      <c r="P564" s="339"/>
      <c r="Q564" s="339"/>
    </row>
    <row r="565" spans="1:17" ht="13.5" customHeight="1">
      <c r="A565" s="481" t="s">
        <v>1127</v>
      </c>
      <c r="B565" s="481" t="s">
        <v>726</v>
      </c>
      <c r="C565" s="481" t="s">
        <v>570</v>
      </c>
      <c r="D565" s="481" t="s">
        <v>1274</v>
      </c>
      <c r="E565" s="481">
        <v>11358</v>
      </c>
      <c r="F565" s="339"/>
      <c r="G565" s="340">
        <f>IF(ISNUMBER(E565),E565/'Bulk DivVar Analysis'!$C$7,"")</f>
        <v>0.76438522107813445</v>
      </c>
      <c r="H565" s="338" t="str">
        <f>IF(ISNUMBER(E565), IF(G565&gt;'Bulk DivVar Analysis'!$D$9,"Pass","Fail"),"")</f>
        <v>Pass</v>
      </c>
      <c r="I565" s="338" t="str">
        <f t="shared" si="10"/>
        <v>Beta_6_G12</v>
      </c>
      <c r="J565" s="339"/>
      <c r="K565" s="339"/>
      <c r="L565" s="339"/>
      <c r="M565" s="339"/>
      <c r="N565" s="339"/>
      <c r="O565" s="339"/>
      <c r="P565" s="339"/>
      <c r="Q565" s="339"/>
    </row>
    <row r="566" spans="1:17" ht="13.5" customHeight="1">
      <c r="A566" s="481" t="s">
        <v>1127</v>
      </c>
      <c r="B566" s="481" t="s">
        <v>726</v>
      </c>
      <c r="C566" s="481" t="s">
        <v>1275</v>
      </c>
      <c r="D566" s="481" t="s">
        <v>1276</v>
      </c>
      <c r="E566" s="481">
        <v>12227</v>
      </c>
      <c r="F566" s="339"/>
      <c r="G566" s="340">
        <f>IF(ISNUMBER(E566),E566/'Bulk DivVar Analysis'!$C$7,"")</f>
        <v>0.82286829530924022</v>
      </c>
      <c r="H566" s="338" t="str">
        <f>IF(ISNUMBER(E566), IF(G566&gt;'Bulk DivVar Analysis'!$D$9,"Pass","Fail"),"")</f>
        <v>Pass</v>
      </c>
      <c r="I566" s="338" t="str">
        <f t="shared" si="10"/>
        <v>Beta_6_H1</v>
      </c>
      <c r="J566" s="339"/>
      <c r="K566" s="339"/>
      <c r="L566" s="339"/>
      <c r="M566" s="339"/>
      <c r="N566" s="339"/>
      <c r="O566" s="339"/>
      <c r="P566" s="339"/>
      <c r="Q566" s="339"/>
    </row>
    <row r="567" spans="1:17" ht="13.5" customHeight="1">
      <c r="A567" s="481" t="s">
        <v>1127</v>
      </c>
      <c r="B567" s="481" t="s">
        <v>726</v>
      </c>
      <c r="C567" s="481" t="s">
        <v>1277</v>
      </c>
      <c r="D567" s="481" t="s">
        <v>1278</v>
      </c>
      <c r="E567" s="481">
        <v>15842</v>
      </c>
      <c r="F567" s="339"/>
      <c r="G567" s="340">
        <f>IF(ISNUMBER(E567),E567/'Bulk DivVar Analysis'!$C$7,"")</f>
        <v>1.0661551921394441</v>
      </c>
      <c r="H567" s="338" t="str">
        <f>IF(ISNUMBER(E567), IF(G567&gt;'Bulk DivVar Analysis'!$D$9,"Pass","Fail"),"")</f>
        <v>Pass</v>
      </c>
      <c r="I567" s="338" t="str">
        <f t="shared" si="10"/>
        <v>Beta_6_H2</v>
      </c>
      <c r="J567" s="339"/>
      <c r="K567" s="339"/>
      <c r="L567" s="339"/>
      <c r="M567" s="339"/>
      <c r="N567" s="339"/>
      <c r="O567" s="339"/>
      <c r="P567" s="339"/>
      <c r="Q567" s="339"/>
    </row>
    <row r="568" spans="1:17" ht="13.5" customHeight="1">
      <c r="A568" s="481" t="s">
        <v>1127</v>
      </c>
      <c r="B568" s="481" t="s">
        <v>726</v>
      </c>
      <c r="C568" s="481" t="s">
        <v>1279</v>
      </c>
      <c r="D568" s="481" t="s">
        <v>1280</v>
      </c>
      <c r="E568" s="481">
        <v>15236</v>
      </c>
      <c r="F568" s="339"/>
      <c r="G568" s="340">
        <f>IF(ISNUMBER(E568),E568/'Bulk DivVar Analysis'!$C$7,"")</f>
        <v>1.0253718285214348</v>
      </c>
      <c r="H568" s="338" t="str">
        <f>IF(ISNUMBER(E568), IF(G568&gt;'Bulk DivVar Analysis'!$D$9,"Pass","Fail"),"")</f>
        <v>Pass</v>
      </c>
      <c r="I568" s="338" t="str">
        <f t="shared" si="10"/>
        <v>Beta_6_H3</v>
      </c>
      <c r="J568" s="339"/>
      <c r="K568" s="339"/>
      <c r="L568" s="339"/>
      <c r="M568" s="339"/>
      <c r="N568" s="339"/>
      <c r="O568" s="339"/>
      <c r="P568" s="339"/>
      <c r="Q568" s="339"/>
    </row>
    <row r="569" spans="1:17" ht="13.5" customHeight="1">
      <c r="A569" s="481" t="s">
        <v>1127</v>
      </c>
      <c r="B569" s="481" t="s">
        <v>726</v>
      </c>
      <c r="C569" s="481" t="s">
        <v>1281</v>
      </c>
      <c r="D569" s="481" t="s">
        <v>1282</v>
      </c>
      <c r="E569" s="481">
        <v>14152</v>
      </c>
      <c r="F569" s="339"/>
      <c r="G569" s="340">
        <f>IF(ISNUMBER(E569),E569/'Bulk DivVar Analysis'!$C$7,"")</f>
        <v>0.95241940911232248</v>
      </c>
      <c r="H569" s="338" t="str">
        <f>IF(ISNUMBER(E569), IF(G569&gt;'Bulk DivVar Analysis'!$D$9,"Pass","Fail"),"")</f>
        <v>Pass</v>
      </c>
      <c r="I569" s="338" t="str">
        <f t="shared" si="10"/>
        <v>Beta_6_H4</v>
      </c>
      <c r="J569" s="339"/>
      <c r="K569" s="339"/>
      <c r="L569" s="339"/>
      <c r="M569" s="339"/>
      <c r="N569" s="339"/>
      <c r="O569" s="339"/>
      <c r="P569" s="339"/>
      <c r="Q569" s="339"/>
    </row>
    <row r="570" spans="1:17" ht="13.5" customHeight="1">
      <c r="A570" s="481" t="s">
        <v>1127</v>
      </c>
      <c r="B570" s="481" t="s">
        <v>726</v>
      </c>
      <c r="C570" s="481" t="s">
        <v>1283</v>
      </c>
      <c r="D570" s="481" t="s">
        <v>1284</v>
      </c>
      <c r="E570" s="481">
        <v>16068</v>
      </c>
      <c r="F570" s="339"/>
      <c r="G570" s="340">
        <f>IF(ISNUMBER(E570),E570/'Bulk DivVar Analysis'!$C$7,"")</f>
        <v>1.0813648293963254</v>
      </c>
      <c r="H570" s="338" t="str">
        <f>IF(ISNUMBER(E570), IF(G570&gt;'Bulk DivVar Analysis'!$D$9,"Pass","Fail"),"")</f>
        <v>Pass</v>
      </c>
      <c r="I570" s="338" t="str">
        <f t="shared" si="10"/>
        <v>Beta_6_H5</v>
      </c>
      <c r="J570" s="339"/>
      <c r="K570" s="339"/>
      <c r="L570" s="339"/>
      <c r="M570" s="339"/>
      <c r="N570" s="339"/>
      <c r="O570" s="339"/>
      <c r="P570" s="339"/>
      <c r="Q570" s="339"/>
    </row>
    <row r="571" spans="1:17" ht="13.5" customHeight="1">
      <c r="A571" s="481" t="s">
        <v>1127</v>
      </c>
      <c r="B571" s="481" t="s">
        <v>726</v>
      </c>
      <c r="C571" s="481" t="s">
        <v>1285</v>
      </c>
      <c r="D571" s="481" t="s">
        <v>1286</v>
      </c>
      <c r="E571" s="481">
        <v>13006</v>
      </c>
      <c r="F571" s="339"/>
      <c r="G571" s="340">
        <f>IF(ISNUMBER(E571),E571/'Bulk DivVar Analysis'!$C$7,"")</f>
        <v>0.87529443434955245</v>
      </c>
      <c r="H571" s="338" t="str">
        <f>IF(ISNUMBER(E571), IF(G571&gt;'Bulk DivVar Analysis'!$D$9,"Pass","Fail"),"")</f>
        <v>Pass</v>
      </c>
      <c r="I571" s="338" t="str">
        <f t="shared" si="10"/>
        <v>Beta_6_H6</v>
      </c>
      <c r="J571" s="339"/>
      <c r="K571" s="339"/>
      <c r="L571" s="339"/>
      <c r="M571" s="339"/>
      <c r="N571" s="339"/>
      <c r="O571" s="339"/>
      <c r="P571" s="339"/>
      <c r="Q571" s="339"/>
    </row>
    <row r="572" spans="1:17" ht="13.5" customHeight="1">
      <c r="A572" s="481" t="s">
        <v>1127</v>
      </c>
      <c r="B572" s="481" t="s">
        <v>726</v>
      </c>
      <c r="C572" s="481" t="s">
        <v>1287</v>
      </c>
      <c r="D572" s="481" t="s">
        <v>1288</v>
      </c>
      <c r="E572" s="481">
        <v>14748</v>
      </c>
      <c r="F572" s="339"/>
      <c r="G572" s="340">
        <f>IF(ISNUMBER(E572),E572/'Bulk DivVar Analysis'!$C$7,"")</f>
        <v>0.99252977993135472</v>
      </c>
      <c r="H572" s="338" t="str">
        <f>IF(ISNUMBER(E572), IF(G572&gt;'Bulk DivVar Analysis'!$D$9,"Pass","Fail"),"")</f>
        <v>Pass</v>
      </c>
      <c r="I572" s="338" t="str">
        <f t="shared" si="10"/>
        <v>Beta_6_H7</v>
      </c>
      <c r="J572" s="339"/>
      <c r="K572" s="339"/>
      <c r="L572" s="339"/>
      <c r="M572" s="339"/>
      <c r="N572" s="339"/>
      <c r="O572" s="339"/>
      <c r="P572" s="339"/>
      <c r="Q572" s="339"/>
    </row>
    <row r="573" spans="1:17" ht="13.5" customHeight="1">
      <c r="A573" s="481" t="s">
        <v>1127</v>
      </c>
      <c r="B573" s="481" t="s">
        <v>726</v>
      </c>
      <c r="C573" s="481" t="s">
        <v>1289</v>
      </c>
      <c r="D573" s="481" t="s">
        <v>1290</v>
      </c>
      <c r="E573" s="481">
        <v>11859</v>
      </c>
      <c r="F573" s="339"/>
      <c r="G573" s="340">
        <f>IF(ISNUMBER(E573),E573/'Bulk DivVar Analysis'!$C$7,"")</f>
        <v>0.79810216030688474</v>
      </c>
      <c r="H573" s="338" t="str">
        <f>IF(ISNUMBER(E573), IF(G573&gt;'Bulk DivVar Analysis'!$D$9,"Pass","Fail"),"")</f>
        <v>Pass</v>
      </c>
      <c r="I573" s="338" t="str">
        <f t="shared" si="10"/>
        <v>Beta_6_H8</v>
      </c>
      <c r="J573" s="339"/>
      <c r="K573" s="339"/>
      <c r="L573" s="339"/>
      <c r="M573" s="339"/>
      <c r="N573" s="339"/>
      <c r="O573" s="339"/>
      <c r="P573" s="339"/>
      <c r="Q573" s="339"/>
    </row>
    <row r="574" spans="1:17" ht="13.5" customHeight="1">
      <c r="A574" s="481" t="s">
        <v>1127</v>
      </c>
      <c r="B574" s="481" t="s">
        <v>726</v>
      </c>
      <c r="C574" s="481" t="s">
        <v>1291</v>
      </c>
      <c r="D574" s="481" t="s">
        <v>1292</v>
      </c>
      <c r="E574" s="481">
        <v>9587</v>
      </c>
      <c r="F574" s="339"/>
      <c r="G574" s="340">
        <f>IF(ISNUMBER(E574),E574/'Bulk DivVar Analysis'!$C$7,"")</f>
        <v>0.64519819637929876</v>
      </c>
      <c r="H574" s="338" t="str">
        <f>IF(ISNUMBER(E574), IF(G574&gt;'Bulk DivVar Analysis'!$D$9,"Pass","Fail"),"")</f>
        <v>Pass</v>
      </c>
      <c r="I574" s="338" t="str">
        <f t="shared" si="10"/>
        <v>Beta_6_H9</v>
      </c>
      <c r="J574" s="339"/>
      <c r="K574" s="339"/>
      <c r="L574" s="339"/>
      <c r="M574" s="339"/>
      <c r="N574" s="339"/>
      <c r="O574" s="339"/>
      <c r="P574" s="339"/>
      <c r="Q574" s="339"/>
    </row>
    <row r="575" spans="1:17" ht="13.5" customHeight="1">
      <c r="A575" s="481" t="s">
        <v>1127</v>
      </c>
      <c r="B575" s="481" t="s">
        <v>726</v>
      </c>
      <c r="C575" s="481" t="s">
        <v>580</v>
      </c>
      <c r="D575" s="481" t="s">
        <v>1293</v>
      </c>
      <c r="E575" s="481">
        <v>11730</v>
      </c>
      <c r="F575" s="339"/>
      <c r="G575" s="340">
        <f>IF(ISNUMBER(E575),E575/'Bulk DivVar Analysis'!$C$7,"")</f>
        <v>0.78942055320008075</v>
      </c>
      <c r="H575" s="338" t="str">
        <f>IF(ISNUMBER(E575), IF(G575&gt;'Bulk DivVar Analysis'!$D$9,"Pass","Fail"),"")</f>
        <v>Pass</v>
      </c>
      <c r="I575" s="338" t="str">
        <f t="shared" si="10"/>
        <v>Beta_6_H10</v>
      </c>
      <c r="J575" s="339"/>
      <c r="K575" s="339"/>
      <c r="L575" s="339"/>
      <c r="M575" s="339"/>
      <c r="N575" s="339"/>
      <c r="O575" s="339"/>
      <c r="P575" s="339"/>
      <c r="Q575" s="339"/>
    </row>
    <row r="576" spans="1:17" ht="13.5" customHeight="1">
      <c r="A576" s="481" t="s">
        <v>1127</v>
      </c>
      <c r="B576" s="481" t="s">
        <v>726</v>
      </c>
      <c r="C576" s="481" t="s">
        <v>581</v>
      </c>
      <c r="D576" s="481" t="s">
        <v>1294</v>
      </c>
      <c r="E576" s="481">
        <v>9109</v>
      </c>
      <c r="F576" s="339"/>
      <c r="G576" s="340">
        <f>IF(ISNUMBER(E576),E576/'Bulk DivVar Analysis'!$C$7,"")</f>
        <v>0.61302914058819569</v>
      </c>
      <c r="H576" s="338" t="str">
        <f>IF(ISNUMBER(E576), IF(G576&gt;'Bulk DivVar Analysis'!$D$9,"Pass","Fail"),"")</f>
        <v>Pass</v>
      </c>
      <c r="I576" s="338" t="str">
        <f t="shared" si="10"/>
        <v>Beta_6_H11</v>
      </c>
      <c r="J576" s="339"/>
      <c r="K576" s="339"/>
      <c r="L576" s="339"/>
      <c r="M576" s="339"/>
      <c r="N576" s="339"/>
      <c r="O576" s="339"/>
      <c r="P576" s="339"/>
      <c r="Q576" s="339"/>
    </row>
    <row r="577" spans="1:17" ht="13.5" customHeight="1">
      <c r="A577" s="481" t="s">
        <v>1127</v>
      </c>
      <c r="B577" s="481" t="s">
        <v>726</v>
      </c>
      <c r="C577" s="481" t="s">
        <v>582</v>
      </c>
      <c r="D577" s="481" t="s">
        <v>1295</v>
      </c>
      <c r="E577" s="481">
        <v>6240</v>
      </c>
      <c r="F577" s="339"/>
      <c r="G577" s="340">
        <f>IF(ISNUMBER(E577),E577/'Bulk DivVar Analysis'!$C$7,"")</f>
        <v>0.41994750656167978</v>
      </c>
      <c r="H577" s="338" t="str">
        <f>IF(ISNUMBER(E577), IF(G577&gt;'Bulk DivVar Analysis'!$D$9,"Pass","Fail"),"")</f>
        <v>Pass</v>
      </c>
      <c r="I577" s="338" t="str">
        <f t="shared" si="10"/>
        <v>Beta_6_H12</v>
      </c>
      <c r="J577" s="339"/>
      <c r="K577" s="339"/>
      <c r="L577" s="339"/>
      <c r="M577" s="339"/>
      <c r="N577" s="339"/>
      <c r="O577" s="339"/>
      <c r="P577" s="339"/>
      <c r="Q577" s="339"/>
    </row>
    <row r="578" spans="1:17" ht="13.5" customHeight="1">
      <c r="A578" s="481" t="s">
        <v>1127</v>
      </c>
      <c r="B578" s="481" t="s">
        <v>728</v>
      </c>
      <c r="C578" s="481" t="s">
        <v>1128</v>
      </c>
      <c r="D578" s="481" t="s">
        <v>1296</v>
      </c>
      <c r="E578" s="481">
        <v>16682</v>
      </c>
      <c r="F578" s="339"/>
      <c r="G578" s="340">
        <f>IF(ISNUMBER(E578),E578/'Bulk DivVar Analysis'!$C$7,"")</f>
        <v>1.1226865872535163</v>
      </c>
      <c r="H578" s="338" t="str">
        <f>IF(ISNUMBER(E578), IF(G578&gt;'Bulk DivVar Analysis'!$D$9,"Pass","Fail"),"")</f>
        <v>Pass</v>
      </c>
      <c r="I578" s="338" t="str">
        <f t="shared" si="10"/>
        <v>Beta_7_A1</v>
      </c>
      <c r="J578" s="339"/>
      <c r="K578" s="339"/>
      <c r="L578" s="339"/>
      <c r="M578" s="339"/>
      <c r="N578" s="339"/>
      <c r="O578" s="339"/>
      <c r="P578" s="339"/>
      <c r="Q578" s="339"/>
    </row>
    <row r="579" spans="1:17" ht="13.5" customHeight="1">
      <c r="A579" s="481" t="s">
        <v>1127</v>
      </c>
      <c r="B579" s="481" t="s">
        <v>728</v>
      </c>
      <c r="C579" s="481" t="s">
        <v>1130</v>
      </c>
      <c r="D579" s="481" t="s">
        <v>1297</v>
      </c>
      <c r="E579" s="481">
        <v>17082</v>
      </c>
      <c r="F579" s="339"/>
      <c r="G579" s="340">
        <f>IF(ISNUMBER(E579),E579/'Bulk DivVar Analysis'!$C$7,"")</f>
        <v>1.1496062992125984</v>
      </c>
      <c r="H579" s="338" t="str">
        <f>IF(ISNUMBER(E579), IF(G579&gt;'Bulk DivVar Analysis'!$D$9,"Pass","Fail"),"")</f>
        <v>Pass</v>
      </c>
      <c r="I579" s="338" t="str">
        <f t="shared" ref="I579:I642" si="11">_xlfn.TEXTJOIN("_",TRUE,B579,C579)</f>
        <v>Beta_7_A2</v>
      </c>
      <c r="J579" s="339"/>
      <c r="K579" s="339"/>
      <c r="L579" s="339"/>
      <c r="M579" s="339"/>
      <c r="N579" s="339"/>
      <c r="O579" s="339"/>
      <c r="P579" s="339"/>
      <c r="Q579" s="339"/>
    </row>
    <row r="580" spans="1:17" ht="13.5" customHeight="1">
      <c r="A580" s="481" t="s">
        <v>1127</v>
      </c>
      <c r="B580" s="481" t="s">
        <v>728</v>
      </c>
      <c r="C580" s="481" t="s">
        <v>1132</v>
      </c>
      <c r="D580" s="481" t="s">
        <v>1298</v>
      </c>
      <c r="E580" s="481">
        <v>14207</v>
      </c>
      <c r="F580" s="339"/>
      <c r="G580" s="340">
        <f>IF(ISNUMBER(E580),E580/'Bulk DivVar Analysis'!$C$7,"")</f>
        <v>0.95612086950669628</v>
      </c>
      <c r="H580" s="338" t="str">
        <f>IF(ISNUMBER(E580), IF(G580&gt;'Bulk DivVar Analysis'!$D$9,"Pass","Fail"),"")</f>
        <v>Pass</v>
      </c>
      <c r="I580" s="338" t="str">
        <f t="shared" si="11"/>
        <v>Beta_7_A3</v>
      </c>
      <c r="J580" s="339"/>
      <c r="K580" s="339"/>
      <c r="L580" s="339"/>
      <c r="M580" s="339"/>
      <c r="N580" s="339"/>
      <c r="O580" s="339"/>
      <c r="P580" s="339"/>
      <c r="Q580" s="339"/>
    </row>
    <row r="581" spans="1:17" ht="13.5" customHeight="1">
      <c r="A581" s="481" t="s">
        <v>1127</v>
      </c>
      <c r="B581" s="481" t="s">
        <v>728</v>
      </c>
      <c r="C581" s="481" t="s">
        <v>1134</v>
      </c>
      <c r="D581" s="481" t="s">
        <v>1299</v>
      </c>
      <c r="E581" s="481">
        <v>11962</v>
      </c>
      <c r="F581" s="339"/>
      <c r="G581" s="340">
        <f>IF(ISNUMBER(E581),E581/'Bulk DivVar Analysis'!$C$7,"")</f>
        <v>0.80503398613634836</v>
      </c>
      <c r="H581" s="338" t="str">
        <f>IF(ISNUMBER(E581), IF(G581&gt;'Bulk DivVar Analysis'!$D$9,"Pass","Fail"),"")</f>
        <v>Pass</v>
      </c>
      <c r="I581" s="338" t="str">
        <f t="shared" si="11"/>
        <v>Beta_7_A4</v>
      </c>
      <c r="J581" s="339"/>
      <c r="K581" s="339"/>
      <c r="L581" s="339"/>
      <c r="M581" s="339"/>
      <c r="N581" s="339"/>
      <c r="O581" s="339"/>
      <c r="P581" s="339"/>
      <c r="Q581" s="339"/>
    </row>
    <row r="582" spans="1:17" ht="13.5" customHeight="1">
      <c r="A582" s="481" t="s">
        <v>1127</v>
      </c>
      <c r="B582" s="481" t="s">
        <v>728</v>
      </c>
      <c r="C582" s="481" t="s">
        <v>1136</v>
      </c>
      <c r="D582" s="481" t="s">
        <v>1300</v>
      </c>
      <c r="E582" s="481">
        <v>11676</v>
      </c>
      <c r="F582" s="339"/>
      <c r="G582" s="340">
        <f>IF(ISNUMBER(E582),E582/'Bulk DivVar Analysis'!$C$7,"")</f>
        <v>0.78578639208560463</v>
      </c>
      <c r="H582" s="338" t="str">
        <f>IF(ISNUMBER(E582), IF(G582&gt;'Bulk DivVar Analysis'!$D$9,"Pass","Fail"),"")</f>
        <v>Pass</v>
      </c>
      <c r="I582" s="338" t="str">
        <f t="shared" si="11"/>
        <v>Beta_7_A5</v>
      </c>
      <c r="J582" s="339"/>
      <c r="K582" s="339"/>
      <c r="L582" s="339"/>
      <c r="M582" s="339"/>
      <c r="N582" s="339"/>
      <c r="O582" s="339"/>
      <c r="P582" s="339"/>
      <c r="Q582" s="339"/>
    </row>
    <row r="583" spans="1:17" ht="13.5" customHeight="1">
      <c r="A583" s="481" t="s">
        <v>1127</v>
      </c>
      <c r="B583" s="481" t="s">
        <v>728</v>
      </c>
      <c r="C583" s="481" t="s">
        <v>1138</v>
      </c>
      <c r="D583" s="481" t="s">
        <v>1301</v>
      </c>
      <c r="E583" s="481">
        <v>12817</v>
      </c>
      <c r="F583" s="339"/>
      <c r="G583" s="340">
        <f>IF(ISNUMBER(E583),E583/'Bulk DivVar Analysis'!$C$7,"")</f>
        <v>0.86257487044888614</v>
      </c>
      <c r="H583" s="338" t="str">
        <f>IF(ISNUMBER(E583), IF(G583&gt;'Bulk DivVar Analysis'!$D$9,"Pass","Fail"),"")</f>
        <v>Pass</v>
      </c>
      <c r="I583" s="338" t="str">
        <f t="shared" si="11"/>
        <v>Beta_7_A6</v>
      </c>
      <c r="J583" s="339"/>
      <c r="K583" s="339"/>
      <c r="L583" s="339"/>
      <c r="M583" s="339"/>
      <c r="N583" s="339"/>
      <c r="O583" s="339"/>
      <c r="P583" s="339"/>
      <c r="Q583" s="339"/>
    </row>
    <row r="584" spans="1:17" ht="13.5" customHeight="1">
      <c r="A584" s="481" t="s">
        <v>1127</v>
      </c>
      <c r="B584" s="481" t="s">
        <v>728</v>
      </c>
      <c r="C584" s="481" t="s">
        <v>1140</v>
      </c>
      <c r="D584" s="481" t="s">
        <v>1302</v>
      </c>
      <c r="E584" s="481">
        <v>15377</v>
      </c>
      <c r="F584" s="339"/>
      <c r="G584" s="340">
        <f>IF(ISNUMBER(E584),E584/'Bulk DivVar Analysis'!$C$7,"")</f>
        <v>1.0348610269870113</v>
      </c>
      <c r="H584" s="338" t="str">
        <f>IF(ISNUMBER(E584), IF(G584&gt;'Bulk DivVar Analysis'!$D$9,"Pass","Fail"),"")</f>
        <v>Pass</v>
      </c>
      <c r="I584" s="338" t="str">
        <f t="shared" si="11"/>
        <v>Beta_7_A7</v>
      </c>
      <c r="J584" s="339"/>
      <c r="K584" s="339"/>
      <c r="L584" s="339"/>
      <c r="M584" s="339"/>
      <c r="N584" s="339"/>
      <c r="O584" s="339"/>
      <c r="P584" s="339"/>
      <c r="Q584" s="339"/>
    </row>
    <row r="585" spans="1:17" ht="13.5" customHeight="1">
      <c r="A585" s="481" t="s">
        <v>1127</v>
      </c>
      <c r="B585" s="481" t="s">
        <v>728</v>
      </c>
      <c r="C585" s="481" t="s">
        <v>1142</v>
      </c>
      <c r="D585" s="481" t="s">
        <v>1303</v>
      </c>
      <c r="E585" s="481">
        <v>18186</v>
      </c>
      <c r="F585" s="339"/>
      <c r="G585" s="340">
        <f>IF(ISNUMBER(E585),E585/'Bulk DivVar Analysis'!$C$7,"")</f>
        <v>1.2239047042196649</v>
      </c>
      <c r="H585" s="338" t="str">
        <f>IF(ISNUMBER(E585), IF(G585&gt;'Bulk DivVar Analysis'!$D$9,"Pass","Fail"),"")</f>
        <v>Pass</v>
      </c>
      <c r="I585" s="338" t="str">
        <f t="shared" si="11"/>
        <v>Beta_7_A8</v>
      </c>
      <c r="J585" s="339"/>
      <c r="K585" s="339"/>
      <c r="L585" s="339"/>
      <c r="M585" s="339"/>
      <c r="N585" s="339"/>
      <c r="O585" s="339"/>
      <c r="P585" s="339"/>
      <c r="Q585" s="339"/>
    </row>
    <row r="586" spans="1:17" ht="13.5" customHeight="1">
      <c r="A586" s="481" t="s">
        <v>1127</v>
      </c>
      <c r="B586" s="481" t="s">
        <v>728</v>
      </c>
      <c r="C586" s="481" t="s">
        <v>1144</v>
      </c>
      <c r="D586" s="481" t="s">
        <v>1304</v>
      </c>
      <c r="E586" s="481">
        <v>20472</v>
      </c>
      <c r="F586" s="339"/>
      <c r="G586" s="340">
        <f>IF(ISNUMBER(E586),E586/'Bulk DivVar Analysis'!$C$7,"")</f>
        <v>1.3777508580658187</v>
      </c>
      <c r="H586" s="338" t="str">
        <f>IF(ISNUMBER(E586), IF(G586&gt;'Bulk DivVar Analysis'!$D$9,"Pass","Fail"),"")</f>
        <v>Pass</v>
      </c>
      <c r="I586" s="338" t="str">
        <f t="shared" si="11"/>
        <v>Beta_7_A9</v>
      </c>
      <c r="J586" s="339"/>
      <c r="K586" s="339"/>
      <c r="L586" s="339"/>
      <c r="M586" s="339"/>
      <c r="N586" s="339"/>
      <c r="O586" s="339"/>
      <c r="P586" s="339"/>
      <c r="Q586" s="339"/>
    </row>
    <row r="587" spans="1:17" ht="13.5" customHeight="1">
      <c r="A587" s="481" t="s">
        <v>1127</v>
      </c>
      <c r="B587" s="481" t="s">
        <v>728</v>
      </c>
      <c r="C587" s="481" t="s">
        <v>496</v>
      </c>
      <c r="D587" s="481" t="s">
        <v>1305</v>
      </c>
      <c r="E587" s="481">
        <v>18636</v>
      </c>
      <c r="F587" s="339"/>
      <c r="G587" s="340">
        <f>IF(ISNUMBER(E587),E587/'Bulk DivVar Analysis'!$C$7,"")</f>
        <v>1.2541893801736321</v>
      </c>
      <c r="H587" s="338" t="str">
        <f>IF(ISNUMBER(E587), IF(G587&gt;'Bulk DivVar Analysis'!$D$9,"Pass","Fail"),"")</f>
        <v>Pass</v>
      </c>
      <c r="I587" s="338" t="str">
        <f t="shared" si="11"/>
        <v>Beta_7_A10</v>
      </c>
      <c r="J587" s="339"/>
      <c r="K587" s="339"/>
      <c r="L587" s="339"/>
      <c r="M587" s="339"/>
      <c r="N587" s="339"/>
      <c r="O587" s="339"/>
      <c r="P587" s="339"/>
      <c r="Q587" s="339"/>
    </row>
    <row r="588" spans="1:17" ht="13.5" customHeight="1">
      <c r="A588" s="481" t="s">
        <v>1127</v>
      </c>
      <c r="B588" s="481" t="s">
        <v>728</v>
      </c>
      <c r="C588" s="481" t="s">
        <v>497</v>
      </c>
      <c r="D588" s="481" t="s">
        <v>1306</v>
      </c>
      <c r="E588" s="481">
        <v>13387</v>
      </c>
      <c r="F588" s="339"/>
      <c r="G588" s="340">
        <f>IF(ISNUMBER(E588),E588/'Bulk DivVar Analysis'!$C$7,"")</f>
        <v>0.90093545999057811</v>
      </c>
      <c r="H588" s="338" t="str">
        <f>IF(ISNUMBER(E588), IF(G588&gt;'Bulk DivVar Analysis'!$D$9,"Pass","Fail"),"")</f>
        <v>Pass</v>
      </c>
      <c r="I588" s="338" t="str">
        <f t="shared" si="11"/>
        <v>Beta_7_A11</v>
      </c>
      <c r="J588" s="339"/>
      <c r="K588" s="339"/>
      <c r="L588" s="339"/>
      <c r="M588" s="339"/>
      <c r="N588" s="339"/>
      <c r="O588" s="339"/>
      <c r="P588" s="339"/>
      <c r="Q588" s="339"/>
    </row>
    <row r="589" spans="1:17" ht="13.5" customHeight="1">
      <c r="A589" s="481" t="s">
        <v>1127</v>
      </c>
      <c r="B589" s="481" t="s">
        <v>728</v>
      </c>
      <c r="C589" s="481" t="s">
        <v>498</v>
      </c>
      <c r="D589" s="481" t="s">
        <v>1307</v>
      </c>
      <c r="E589" s="481">
        <v>17825</v>
      </c>
      <c r="F589" s="339"/>
      <c r="G589" s="340">
        <f>IF(ISNUMBER(E589),E589/'Bulk DivVar Analysis'!$C$7,"")</f>
        <v>1.1996096641765932</v>
      </c>
      <c r="H589" s="338" t="str">
        <f>IF(ISNUMBER(E589), IF(G589&gt;'Bulk DivVar Analysis'!$D$9,"Pass","Fail"),"")</f>
        <v>Pass</v>
      </c>
      <c r="I589" s="338" t="str">
        <f t="shared" si="11"/>
        <v>Beta_7_A12</v>
      </c>
      <c r="J589" s="339"/>
      <c r="K589" s="339"/>
      <c r="L589" s="339"/>
      <c r="M589" s="339"/>
      <c r="N589" s="339"/>
      <c r="O589" s="339"/>
      <c r="P589" s="339"/>
      <c r="Q589" s="339"/>
    </row>
    <row r="590" spans="1:17" ht="13.5" customHeight="1">
      <c r="A590" s="481" t="s">
        <v>1127</v>
      </c>
      <c r="B590" s="481" t="s">
        <v>728</v>
      </c>
      <c r="C590" s="481" t="s">
        <v>1149</v>
      </c>
      <c r="D590" s="481" t="s">
        <v>1308</v>
      </c>
      <c r="E590" s="481">
        <v>12146</v>
      </c>
      <c r="F590" s="339"/>
      <c r="G590" s="340">
        <f>IF(ISNUMBER(E590),E590/'Bulk DivVar Analysis'!$C$7,"")</f>
        <v>0.81741705363752604</v>
      </c>
      <c r="H590" s="338" t="str">
        <f>IF(ISNUMBER(E590), IF(G590&gt;'Bulk DivVar Analysis'!$D$9,"Pass","Fail"),"")</f>
        <v>Pass</v>
      </c>
      <c r="I590" s="338" t="str">
        <f t="shared" si="11"/>
        <v>Beta_7_B1</v>
      </c>
      <c r="J590" s="339"/>
      <c r="K590" s="339"/>
      <c r="L590" s="339"/>
      <c r="M590" s="339"/>
      <c r="N590" s="339"/>
      <c r="O590" s="339"/>
      <c r="P590" s="339"/>
      <c r="Q590" s="339"/>
    </row>
    <row r="591" spans="1:17" ht="13.5" customHeight="1">
      <c r="A591" s="481" t="s">
        <v>1127</v>
      </c>
      <c r="B591" s="481" t="s">
        <v>728</v>
      </c>
      <c r="C591" s="481" t="s">
        <v>1151</v>
      </c>
      <c r="D591" s="481" t="s">
        <v>1309</v>
      </c>
      <c r="E591" s="481">
        <v>14285</v>
      </c>
      <c r="F591" s="339"/>
      <c r="G591" s="340">
        <f>IF(ISNUMBER(E591),E591/'Bulk DivVar Analysis'!$C$7,"")</f>
        <v>0.96137021333871731</v>
      </c>
      <c r="H591" s="338" t="str">
        <f>IF(ISNUMBER(E591), IF(G591&gt;'Bulk DivVar Analysis'!$D$9,"Pass","Fail"),"")</f>
        <v>Pass</v>
      </c>
      <c r="I591" s="338" t="str">
        <f t="shared" si="11"/>
        <v>Beta_7_B2</v>
      </c>
      <c r="J591" s="339"/>
      <c r="K591" s="339"/>
      <c r="L591" s="339"/>
      <c r="M591" s="339"/>
      <c r="N591" s="339"/>
      <c r="O591" s="339"/>
      <c r="P591" s="339"/>
      <c r="Q591" s="339"/>
    </row>
    <row r="592" spans="1:17" ht="13.5" customHeight="1">
      <c r="A592" s="481" t="s">
        <v>1127</v>
      </c>
      <c r="B592" s="481" t="s">
        <v>728</v>
      </c>
      <c r="C592" s="481" t="s">
        <v>1153</v>
      </c>
      <c r="D592" s="481" t="s">
        <v>1310</v>
      </c>
      <c r="E592" s="481">
        <v>18141</v>
      </c>
      <c r="F592" s="339"/>
      <c r="G592" s="340">
        <f>IF(ISNUMBER(E592),E592/'Bulk DivVar Analysis'!$C$7,"")</f>
        <v>1.220876236624268</v>
      </c>
      <c r="H592" s="338" t="str">
        <f>IF(ISNUMBER(E592), IF(G592&gt;'Bulk DivVar Analysis'!$D$9,"Pass","Fail"),"")</f>
        <v>Pass</v>
      </c>
      <c r="I592" s="338" t="str">
        <f t="shared" si="11"/>
        <v>Beta_7_B3</v>
      </c>
      <c r="J592" s="339"/>
      <c r="K592" s="339"/>
      <c r="L592" s="339"/>
      <c r="M592" s="339"/>
      <c r="N592" s="339"/>
      <c r="O592" s="339"/>
      <c r="P592" s="339"/>
      <c r="Q592" s="339"/>
    </row>
    <row r="593" spans="1:17" ht="13.5" customHeight="1">
      <c r="A593" s="481" t="s">
        <v>1127</v>
      </c>
      <c r="B593" s="481" t="s">
        <v>728</v>
      </c>
      <c r="C593" s="481" t="s">
        <v>1155</v>
      </c>
      <c r="D593" s="481" t="s">
        <v>1311</v>
      </c>
      <c r="E593" s="481">
        <v>15535</v>
      </c>
      <c r="F593" s="339"/>
      <c r="G593" s="340">
        <f>IF(ISNUMBER(E593),E593/'Bulk DivVar Analysis'!$C$7,"")</f>
        <v>1.0454943132108487</v>
      </c>
      <c r="H593" s="338" t="str">
        <f>IF(ISNUMBER(E593), IF(G593&gt;'Bulk DivVar Analysis'!$D$9,"Pass","Fail"),"")</f>
        <v>Pass</v>
      </c>
      <c r="I593" s="338" t="str">
        <f t="shared" si="11"/>
        <v>Beta_7_B4</v>
      </c>
      <c r="J593" s="339"/>
      <c r="K593" s="339"/>
      <c r="L593" s="339"/>
      <c r="M593" s="339"/>
      <c r="N593" s="339"/>
      <c r="O593" s="339"/>
      <c r="P593" s="339"/>
      <c r="Q593" s="339"/>
    </row>
    <row r="594" spans="1:17" ht="13.5" customHeight="1">
      <c r="A594" s="481" t="s">
        <v>1127</v>
      </c>
      <c r="B594" s="481" t="s">
        <v>728</v>
      </c>
      <c r="C594" s="481" t="s">
        <v>1157</v>
      </c>
      <c r="D594" s="481" t="s">
        <v>1312</v>
      </c>
      <c r="E594" s="481">
        <v>16197</v>
      </c>
      <c r="F594" s="339"/>
      <c r="G594" s="340">
        <f>IF(ISNUMBER(E594),E594/'Bulk DivVar Analysis'!$C$7,"")</f>
        <v>1.0900464365031295</v>
      </c>
      <c r="H594" s="338" t="str">
        <f>IF(ISNUMBER(E594), IF(G594&gt;'Bulk DivVar Analysis'!$D$9,"Pass","Fail"),"")</f>
        <v>Pass</v>
      </c>
      <c r="I594" s="338" t="str">
        <f t="shared" si="11"/>
        <v>Beta_7_B5</v>
      </c>
      <c r="J594" s="339"/>
      <c r="K594" s="339"/>
      <c r="L594" s="339"/>
      <c r="M594" s="339"/>
      <c r="N594" s="339"/>
      <c r="O594" s="339"/>
      <c r="P594" s="339"/>
      <c r="Q594" s="339"/>
    </row>
    <row r="595" spans="1:17" ht="13.5" customHeight="1">
      <c r="A595" s="481" t="s">
        <v>1127</v>
      </c>
      <c r="B595" s="481" t="s">
        <v>728</v>
      </c>
      <c r="C595" s="481" t="s">
        <v>1159</v>
      </c>
      <c r="D595" s="481" t="s">
        <v>1313</v>
      </c>
      <c r="E595" s="481">
        <v>18315</v>
      </c>
      <c r="F595" s="339"/>
      <c r="G595" s="340">
        <f>IF(ISNUMBER(E595),E595/'Bulk DivVar Analysis'!$C$7,"")</f>
        <v>1.2325863113264688</v>
      </c>
      <c r="H595" s="338" t="str">
        <f>IF(ISNUMBER(E595), IF(G595&gt;'Bulk DivVar Analysis'!$D$9,"Pass","Fail"),"")</f>
        <v>Pass</v>
      </c>
      <c r="I595" s="338" t="str">
        <f t="shared" si="11"/>
        <v>Beta_7_B6</v>
      </c>
      <c r="J595" s="339"/>
      <c r="K595" s="339"/>
      <c r="L595" s="339"/>
      <c r="M595" s="339"/>
      <c r="N595" s="339"/>
      <c r="O595" s="339"/>
      <c r="P595" s="339"/>
      <c r="Q595" s="339"/>
    </row>
    <row r="596" spans="1:17" ht="13.5" customHeight="1">
      <c r="A596" s="481" t="s">
        <v>1127</v>
      </c>
      <c r="B596" s="481" t="s">
        <v>728</v>
      </c>
      <c r="C596" s="481" t="s">
        <v>1161</v>
      </c>
      <c r="D596" s="481" t="s">
        <v>1314</v>
      </c>
      <c r="E596" s="481">
        <v>11665</v>
      </c>
      <c r="F596" s="339"/>
      <c r="G596" s="340">
        <f>IF(ISNUMBER(E596),E596/'Bulk DivVar Analysis'!$C$7,"")</f>
        <v>0.78504610000672992</v>
      </c>
      <c r="H596" s="338" t="str">
        <f>IF(ISNUMBER(E596), IF(G596&gt;'Bulk DivVar Analysis'!$D$9,"Pass","Fail"),"")</f>
        <v>Pass</v>
      </c>
      <c r="I596" s="338" t="str">
        <f t="shared" si="11"/>
        <v>Beta_7_B7</v>
      </c>
      <c r="J596" s="339"/>
      <c r="K596" s="339"/>
      <c r="L596" s="339"/>
      <c r="M596" s="339"/>
      <c r="N596" s="339"/>
      <c r="O596" s="339"/>
      <c r="P596" s="339"/>
      <c r="Q596" s="339"/>
    </row>
    <row r="597" spans="1:17" ht="13.5" customHeight="1">
      <c r="A597" s="481" t="s">
        <v>1127</v>
      </c>
      <c r="B597" s="481" t="s">
        <v>728</v>
      </c>
      <c r="C597" s="481" t="s">
        <v>1163</v>
      </c>
      <c r="D597" s="481" t="s">
        <v>1315</v>
      </c>
      <c r="E597" s="481">
        <v>13766</v>
      </c>
      <c r="F597" s="339"/>
      <c r="G597" s="340">
        <f>IF(ISNUMBER(E597),E597/'Bulk DivVar Analysis'!$C$7,"")</f>
        <v>0.9264418870718083</v>
      </c>
      <c r="H597" s="338" t="str">
        <f>IF(ISNUMBER(E597), IF(G597&gt;'Bulk DivVar Analysis'!$D$9,"Pass","Fail"),"")</f>
        <v>Pass</v>
      </c>
      <c r="I597" s="338" t="str">
        <f t="shared" si="11"/>
        <v>Beta_7_B8</v>
      </c>
      <c r="J597" s="339"/>
      <c r="K597" s="339"/>
      <c r="L597" s="339"/>
      <c r="M597" s="339"/>
      <c r="N597" s="339"/>
      <c r="O597" s="339"/>
      <c r="P597" s="339"/>
      <c r="Q597" s="339"/>
    </row>
    <row r="598" spans="1:17" ht="13.5" customHeight="1">
      <c r="A598" s="481" t="s">
        <v>1127</v>
      </c>
      <c r="B598" s="481" t="s">
        <v>728</v>
      </c>
      <c r="C598" s="481" t="s">
        <v>1165</v>
      </c>
      <c r="D598" s="481" t="s">
        <v>1316</v>
      </c>
      <c r="E598" s="481">
        <v>13531</v>
      </c>
      <c r="F598" s="339"/>
      <c r="G598" s="340">
        <f>IF(ISNUMBER(E598),E598/'Bulk DivVar Analysis'!$C$7,"")</f>
        <v>0.91062655629584766</v>
      </c>
      <c r="H598" s="338" t="str">
        <f>IF(ISNUMBER(E598), IF(G598&gt;'Bulk DivVar Analysis'!$D$9,"Pass","Fail"),"")</f>
        <v>Pass</v>
      </c>
      <c r="I598" s="338" t="str">
        <f t="shared" si="11"/>
        <v>Beta_7_B9</v>
      </c>
      <c r="J598" s="339"/>
      <c r="K598" s="339"/>
      <c r="L598" s="339"/>
      <c r="M598" s="339"/>
      <c r="N598" s="339"/>
      <c r="O598" s="339"/>
      <c r="P598" s="339"/>
      <c r="Q598" s="339"/>
    </row>
    <row r="599" spans="1:17" ht="13.5" customHeight="1">
      <c r="A599" s="481" t="s">
        <v>1127</v>
      </c>
      <c r="B599" s="481" t="s">
        <v>728</v>
      </c>
      <c r="C599" s="481" t="s">
        <v>508</v>
      </c>
      <c r="D599" s="481" t="s">
        <v>1317</v>
      </c>
      <c r="E599" s="481">
        <v>16243</v>
      </c>
      <c r="F599" s="339"/>
      <c r="G599" s="340">
        <f>IF(ISNUMBER(E599),E599/'Bulk DivVar Analysis'!$C$7,"")</f>
        <v>1.0931422033784239</v>
      </c>
      <c r="H599" s="338" t="str">
        <f>IF(ISNUMBER(E599), IF(G599&gt;'Bulk DivVar Analysis'!$D$9,"Pass","Fail"),"")</f>
        <v>Pass</v>
      </c>
      <c r="I599" s="338" t="str">
        <f t="shared" si="11"/>
        <v>Beta_7_B10</v>
      </c>
      <c r="J599" s="339"/>
      <c r="K599" s="339"/>
      <c r="L599" s="339"/>
      <c r="M599" s="339"/>
      <c r="N599" s="339"/>
      <c r="O599" s="339"/>
      <c r="P599" s="339"/>
      <c r="Q599" s="339"/>
    </row>
    <row r="600" spans="1:17" ht="13.5" customHeight="1">
      <c r="A600" s="481" t="s">
        <v>1127</v>
      </c>
      <c r="B600" s="481" t="s">
        <v>728</v>
      </c>
      <c r="C600" s="481" t="s">
        <v>509</v>
      </c>
      <c r="D600" s="481" t="s">
        <v>1318</v>
      </c>
      <c r="E600" s="481">
        <v>14978</v>
      </c>
      <c r="F600" s="339"/>
      <c r="G600" s="340">
        <f>IF(ISNUMBER(E600),E600/'Bulk DivVar Analysis'!$C$7,"")</f>
        <v>1.0080086143078268</v>
      </c>
      <c r="H600" s="338" t="str">
        <f>IF(ISNUMBER(E600), IF(G600&gt;'Bulk DivVar Analysis'!$D$9,"Pass","Fail"),"")</f>
        <v>Pass</v>
      </c>
      <c r="I600" s="338" t="str">
        <f t="shared" si="11"/>
        <v>Beta_7_B11</v>
      </c>
      <c r="J600" s="339"/>
      <c r="K600" s="339"/>
      <c r="L600" s="339"/>
      <c r="M600" s="339"/>
      <c r="N600" s="339"/>
      <c r="O600" s="339"/>
      <c r="P600" s="339"/>
      <c r="Q600" s="339"/>
    </row>
    <row r="601" spans="1:17" ht="13.5" customHeight="1">
      <c r="A601" s="481" t="s">
        <v>1127</v>
      </c>
      <c r="B601" s="481" t="s">
        <v>728</v>
      </c>
      <c r="C601" s="481" t="s">
        <v>510</v>
      </c>
      <c r="D601" s="481" t="s">
        <v>1319</v>
      </c>
      <c r="E601" s="481">
        <v>10457</v>
      </c>
      <c r="F601" s="339"/>
      <c r="G601" s="340">
        <f>IF(ISNUMBER(E601),E601/'Bulk DivVar Analysis'!$C$7,"")</f>
        <v>0.70374856989030221</v>
      </c>
      <c r="H601" s="338" t="str">
        <f>IF(ISNUMBER(E601), IF(G601&gt;'Bulk DivVar Analysis'!$D$9,"Pass","Fail"),"")</f>
        <v>Pass</v>
      </c>
      <c r="I601" s="338" t="str">
        <f t="shared" si="11"/>
        <v>Beta_7_B12</v>
      </c>
      <c r="J601" s="339"/>
      <c r="K601" s="339"/>
      <c r="L601" s="339"/>
      <c r="M601" s="339"/>
      <c r="N601" s="339"/>
      <c r="O601" s="339"/>
      <c r="P601" s="339"/>
      <c r="Q601" s="339"/>
    </row>
    <row r="602" spans="1:17" ht="13.5" customHeight="1">
      <c r="A602" s="481" t="s">
        <v>1127</v>
      </c>
      <c r="B602" s="481" t="s">
        <v>728</v>
      </c>
      <c r="C602" s="481" t="s">
        <v>1170</v>
      </c>
      <c r="D602" s="481" t="s">
        <v>1320</v>
      </c>
      <c r="E602" s="481">
        <v>11697</v>
      </c>
      <c r="F602" s="339"/>
      <c r="G602" s="340">
        <f>IF(ISNUMBER(E602),E602/'Bulk DivVar Analysis'!$C$7,"")</f>
        <v>0.7871996769634565</v>
      </c>
      <c r="H602" s="338" t="str">
        <f>IF(ISNUMBER(E602), IF(G602&gt;'Bulk DivVar Analysis'!$D$9,"Pass","Fail"),"")</f>
        <v>Pass</v>
      </c>
      <c r="I602" s="338" t="str">
        <f t="shared" si="11"/>
        <v>Beta_7_C1</v>
      </c>
      <c r="J602" s="339"/>
      <c r="K602" s="339"/>
      <c r="L602" s="339"/>
      <c r="M602" s="339"/>
      <c r="N602" s="339"/>
      <c r="O602" s="339"/>
      <c r="P602" s="339"/>
      <c r="Q602" s="339"/>
    </row>
    <row r="603" spans="1:17" ht="13.5" customHeight="1">
      <c r="A603" s="481" t="s">
        <v>1127</v>
      </c>
      <c r="B603" s="481" t="s">
        <v>728</v>
      </c>
      <c r="C603" s="481" t="s">
        <v>1172</v>
      </c>
      <c r="D603" s="481" t="s">
        <v>1321</v>
      </c>
      <c r="E603" s="481">
        <v>15265</v>
      </c>
      <c r="F603" s="339"/>
      <c r="G603" s="340">
        <f>IF(ISNUMBER(E603),E603/'Bulk DivVar Analysis'!$C$7,"")</f>
        <v>1.0273235076384684</v>
      </c>
      <c r="H603" s="338" t="str">
        <f>IF(ISNUMBER(E603), IF(G603&gt;'Bulk DivVar Analysis'!$D$9,"Pass","Fail"),"")</f>
        <v>Pass</v>
      </c>
      <c r="I603" s="338" t="str">
        <f t="shared" si="11"/>
        <v>Beta_7_C2</v>
      </c>
      <c r="J603" s="339"/>
      <c r="K603" s="339"/>
      <c r="L603" s="339"/>
      <c r="M603" s="339"/>
      <c r="N603" s="339"/>
      <c r="O603" s="339"/>
      <c r="P603" s="339"/>
      <c r="Q603" s="339"/>
    </row>
    <row r="604" spans="1:17" ht="13.5" customHeight="1">
      <c r="A604" s="481" t="s">
        <v>1127</v>
      </c>
      <c r="B604" s="481" t="s">
        <v>728</v>
      </c>
      <c r="C604" s="481" t="s">
        <v>1174</v>
      </c>
      <c r="D604" s="481" t="s">
        <v>1322</v>
      </c>
      <c r="E604" s="481">
        <v>12106</v>
      </c>
      <c r="F604" s="339"/>
      <c r="G604" s="340">
        <f>IF(ISNUMBER(E604),E604/'Bulk DivVar Analysis'!$C$7,"")</f>
        <v>0.8147250824416179</v>
      </c>
      <c r="H604" s="338" t="str">
        <f>IF(ISNUMBER(E604), IF(G604&gt;'Bulk DivVar Analysis'!$D$9,"Pass","Fail"),"")</f>
        <v>Pass</v>
      </c>
      <c r="I604" s="338" t="str">
        <f t="shared" si="11"/>
        <v>Beta_7_C3</v>
      </c>
      <c r="J604" s="339"/>
      <c r="K604" s="339"/>
      <c r="L604" s="339"/>
      <c r="M604" s="339"/>
      <c r="N604" s="339"/>
      <c r="O604" s="339"/>
      <c r="P604" s="339"/>
      <c r="Q604" s="339"/>
    </row>
    <row r="605" spans="1:17" ht="13.5" customHeight="1">
      <c r="A605" s="481" t="s">
        <v>1127</v>
      </c>
      <c r="B605" s="481" t="s">
        <v>728</v>
      </c>
      <c r="C605" s="481" t="s">
        <v>1176</v>
      </c>
      <c r="D605" s="481" t="s">
        <v>1323</v>
      </c>
      <c r="E605" s="481">
        <v>16753</v>
      </c>
      <c r="F605" s="339"/>
      <c r="G605" s="340">
        <f>IF(ISNUMBER(E605),E605/'Bulk DivVar Analysis'!$C$7,"")</f>
        <v>1.1274648361262534</v>
      </c>
      <c r="H605" s="338" t="str">
        <f>IF(ISNUMBER(E605), IF(G605&gt;'Bulk DivVar Analysis'!$D$9,"Pass","Fail"),"")</f>
        <v>Pass</v>
      </c>
      <c r="I605" s="338" t="str">
        <f t="shared" si="11"/>
        <v>Beta_7_C4</v>
      </c>
      <c r="J605" s="339"/>
      <c r="K605" s="339"/>
      <c r="L605" s="339"/>
      <c r="M605" s="339"/>
      <c r="N605" s="339"/>
      <c r="O605" s="339"/>
      <c r="P605" s="339"/>
      <c r="Q605" s="339"/>
    </row>
    <row r="606" spans="1:17" ht="13.5" customHeight="1">
      <c r="A606" s="481" t="s">
        <v>1127</v>
      </c>
      <c r="B606" s="481" t="s">
        <v>728</v>
      </c>
      <c r="C606" s="481" t="s">
        <v>1178</v>
      </c>
      <c r="D606" s="481" t="s">
        <v>1324</v>
      </c>
      <c r="E606" s="481">
        <v>11729</v>
      </c>
      <c r="F606" s="339"/>
      <c r="G606" s="340">
        <f>IF(ISNUMBER(E606),E606/'Bulk DivVar Analysis'!$C$7,"")</f>
        <v>0.78935325392018307</v>
      </c>
      <c r="H606" s="338" t="str">
        <f>IF(ISNUMBER(E606), IF(G606&gt;'Bulk DivVar Analysis'!$D$9,"Pass","Fail"),"")</f>
        <v>Pass</v>
      </c>
      <c r="I606" s="338" t="str">
        <f t="shared" si="11"/>
        <v>Beta_7_C5</v>
      </c>
      <c r="J606" s="339"/>
      <c r="K606" s="339"/>
      <c r="L606" s="339"/>
      <c r="M606" s="339"/>
      <c r="N606" s="339"/>
      <c r="O606" s="339"/>
      <c r="P606" s="339"/>
      <c r="Q606" s="339"/>
    </row>
    <row r="607" spans="1:17" ht="13.5" customHeight="1">
      <c r="A607" s="481" t="s">
        <v>1127</v>
      </c>
      <c r="B607" s="481" t="s">
        <v>728</v>
      </c>
      <c r="C607" s="481" t="s">
        <v>1180</v>
      </c>
      <c r="D607" s="481" t="s">
        <v>1325</v>
      </c>
      <c r="E607" s="481">
        <v>11701</v>
      </c>
      <c r="F607" s="339"/>
      <c r="G607" s="340">
        <f>IF(ISNUMBER(E607),E607/'Bulk DivVar Analysis'!$C$7,"")</f>
        <v>0.78746887408304733</v>
      </c>
      <c r="H607" s="338" t="str">
        <f>IF(ISNUMBER(E607), IF(G607&gt;'Bulk DivVar Analysis'!$D$9,"Pass","Fail"),"")</f>
        <v>Pass</v>
      </c>
      <c r="I607" s="338" t="str">
        <f t="shared" si="11"/>
        <v>Beta_7_C6</v>
      </c>
      <c r="J607" s="339"/>
      <c r="K607" s="339"/>
      <c r="L607" s="339"/>
      <c r="M607" s="339"/>
      <c r="N607" s="339"/>
      <c r="O607" s="339"/>
      <c r="P607" s="339"/>
      <c r="Q607" s="339"/>
    </row>
    <row r="608" spans="1:17" ht="13.5" customHeight="1">
      <c r="A608" s="481" t="s">
        <v>1127</v>
      </c>
      <c r="B608" s="481" t="s">
        <v>728</v>
      </c>
      <c r="C608" s="481" t="s">
        <v>1182</v>
      </c>
      <c r="D608" s="481" t="s">
        <v>1326</v>
      </c>
      <c r="E608" s="481">
        <v>11440</v>
      </c>
      <c r="F608" s="339"/>
      <c r="G608" s="340">
        <f>IF(ISNUMBER(E608),E608/'Bulk DivVar Analysis'!$C$7,"")</f>
        <v>0.76990376202974631</v>
      </c>
      <c r="H608" s="338" t="str">
        <f>IF(ISNUMBER(E608), IF(G608&gt;'Bulk DivVar Analysis'!$D$9,"Pass","Fail"),"")</f>
        <v>Pass</v>
      </c>
      <c r="I608" s="338" t="str">
        <f t="shared" si="11"/>
        <v>Beta_7_C7</v>
      </c>
      <c r="J608" s="339"/>
      <c r="K608" s="339"/>
      <c r="L608" s="339"/>
      <c r="M608" s="339"/>
      <c r="N608" s="339"/>
      <c r="O608" s="339"/>
      <c r="P608" s="339"/>
      <c r="Q608" s="339"/>
    </row>
    <row r="609" spans="1:17" ht="13.5" customHeight="1">
      <c r="A609" s="481" t="s">
        <v>1127</v>
      </c>
      <c r="B609" s="481" t="s">
        <v>728</v>
      </c>
      <c r="C609" s="481" t="s">
        <v>1184</v>
      </c>
      <c r="D609" s="481" t="s">
        <v>1327</v>
      </c>
      <c r="E609" s="481">
        <v>11616</v>
      </c>
      <c r="F609" s="339"/>
      <c r="G609" s="340">
        <f>IF(ISNUMBER(E609),E609/'Bulk DivVar Analysis'!$C$7,"")</f>
        <v>0.78174843529174243</v>
      </c>
      <c r="H609" s="338" t="str">
        <f>IF(ISNUMBER(E609), IF(G609&gt;'Bulk DivVar Analysis'!$D$9,"Pass","Fail"),"")</f>
        <v>Pass</v>
      </c>
      <c r="I609" s="338" t="str">
        <f t="shared" si="11"/>
        <v>Beta_7_C8</v>
      </c>
      <c r="J609" s="339"/>
      <c r="K609" s="339"/>
      <c r="L609" s="339"/>
      <c r="M609" s="339"/>
      <c r="N609" s="339"/>
      <c r="O609" s="339"/>
      <c r="P609" s="339"/>
      <c r="Q609" s="339"/>
    </row>
    <row r="610" spans="1:17" ht="13.5" customHeight="1">
      <c r="A610" s="481" t="s">
        <v>1127</v>
      </c>
      <c r="B610" s="481" t="s">
        <v>728</v>
      </c>
      <c r="C610" s="481" t="s">
        <v>1186</v>
      </c>
      <c r="D610" s="481" t="s">
        <v>1328</v>
      </c>
      <c r="E610" s="481">
        <v>20781</v>
      </c>
      <c r="F610" s="339"/>
      <c r="G610" s="340">
        <f>IF(ISNUMBER(E610),E610/'Bulk DivVar Analysis'!$C$7,"")</f>
        <v>1.3985463355542096</v>
      </c>
      <c r="H610" s="338" t="str">
        <f>IF(ISNUMBER(E610), IF(G610&gt;'Bulk DivVar Analysis'!$D$9,"Pass","Fail"),"")</f>
        <v>Pass</v>
      </c>
      <c r="I610" s="338" t="str">
        <f t="shared" si="11"/>
        <v>Beta_7_C9</v>
      </c>
      <c r="J610" s="339"/>
      <c r="K610" s="339"/>
      <c r="L610" s="339"/>
      <c r="M610" s="339"/>
      <c r="N610" s="339"/>
      <c r="O610" s="339"/>
      <c r="P610" s="339"/>
      <c r="Q610" s="339"/>
    </row>
    <row r="611" spans="1:17" ht="13.5" customHeight="1">
      <c r="A611" s="481" t="s">
        <v>1127</v>
      </c>
      <c r="B611" s="481" t="s">
        <v>728</v>
      </c>
      <c r="C611" s="481" t="s">
        <v>520</v>
      </c>
      <c r="D611" s="481" t="s">
        <v>1329</v>
      </c>
      <c r="E611" s="481">
        <v>17239</v>
      </c>
      <c r="F611" s="339"/>
      <c r="G611" s="340">
        <f>IF(ISNUMBER(E611),E611/'Bulk DivVar Analysis'!$C$7,"")</f>
        <v>1.1601722861565382</v>
      </c>
      <c r="H611" s="338" t="str">
        <f>IF(ISNUMBER(E611), IF(G611&gt;'Bulk DivVar Analysis'!$D$9,"Pass","Fail"),"")</f>
        <v>Pass</v>
      </c>
      <c r="I611" s="338" t="str">
        <f t="shared" si="11"/>
        <v>Beta_7_C10</v>
      </c>
      <c r="J611" s="339"/>
      <c r="K611" s="339"/>
      <c r="L611" s="339"/>
      <c r="M611" s="339"/>
      <c r="N611" s="339"/>
      <c r="O611" s="339"/>
      <c r="P611" s="339"/>
      <c r="Q611" s="339"/>
    </row>
    <row r="612" spans="1:17" ht="13.5" customHeight="1">
      <c r="A612" s="481" t="s">
        <v>1127</v>
      </c>
      <c r="B612" s="481" t="s">
        <v>728</v>
      </c>
      <c r="C612" s="481" t="s">
        <v>521</v>
      </c>
      <c r="D612" s="481" t="s">
        <v>1330</v>
      </c>
      <c r="E612" s="481">
        <v>15675</v>
      </c>
      <c r="F612" s="339"/>
      <c r="G612" s="340">
        <f>IF(ISNUMBER(E612),E612/'Bulk DivVar Analysis'!$C$7,"")</f>
        <v>1.0549162123965274</v>
      </c>
      <c r="H612" s="338" t="str">
        <f>IF(ISNUMBER(E612), IF(G612&gt;'Bulk DivVar Analysis'!$D$9,"Pass","Fail"),"")</f>
        <v>Pass</v>
      </c>
      <c r="I612" s="338" t="str">
        <f t="shared" si="11"/>
        <v>Beta_7_C11</v>
      </c>
      <c r="J612" s="339"/>
      <c r="K612" s="339"/>
      <c r="L612" s="339"/>
      <c r="M612" s="339"/>
      <c r="N612" s="339"/>
      <c r="O612" s="339"/>
      <c r="P612" s="339"/>
      <c r="Q612" s="339"/>
    </row>
    <row r="613" spans="1:17" ht="13.5" customHeight="1">
      <c r="A613" s="481" t="s">
        <v>1127</v>
      </c>
      <c r="B613" s="481" t="s">
        <v>728</v>
      </c>
      <c r="C613" s="481" t="s">
        <v>522</v>
      </c>
      <c r="D613" s="481" t="s">
        <v>1331</v>
      </c>
      <c r="E613" s="481">
        <v>14895</v>
      </c>
      <c r="F613" s="339"/>
      <c r="G613" s="340">
        <f>IF(ISNUMBER(E613),E613/'Bulk DivVar Analysis'!$C$7,"")</f>
        <v>1.0024227740763174</v>
      </c>
      <c r="H613" s="338" t="str">
        <f>IF(ISNUMBER(E613), IF(G613&gt;'Bulk DivVar Analysis'!$D$9,"Pass","Fail"),"")</f>
        <v>Pass</v>
      </c>
      <c r="I613" s="338" t="str">
        <f t="shared" si="11"/>
        <v>Beta_7_C12</v>
      </c>
      <c r="J613" s="339"/>
      <c r="K613" s="339"/>
      <c r="L613" s="339"/>
      <c r="M613" s="339"/>
      <c r="N613" s="339"/>
      <c r="O613" s="339"/>
      <c r="P613" s="339"/>
      <c r="Q613" s="339"/>
    </row>
    <row r="614" spans="1:17" ht="13.5" customHeight="1">
      <c r="A614" s="481" t="s">
        <v>1127</v>
      </c>
      <c r="B614" s="481" t="s">
        <v>728</v>
      </c>
      <c r="C614" s="481" t="s">
        <v>1191</v>
      </c>
      <c r="D614" s="481" t="s">
        <v>1332</v>
      </c>
      <c r="E614" s="481">
        <v>17347</v>
      </c>
      <c r="F614" s="339"/>
      <c r="G614" s="340">
        <f>IF(ISNUMBER(E614),E614/'Bulk DivVar Analysis'!$C$7,"")</f>
        <v>1.1674406083854902</v>
      </c>
      <c r="H614" s="338" t="str">
        <f>IF(ISNUMBER(E614), IF(G614&gt;'Bulk DivVar Analysis'!$D$9,"Pass","Fail"),"")</f>
        <v>Pass</v>
      </c>
      <c r="I614" s="338" t="str">
        <f t="shared" si="11"/>
        <v>Beta_7_D1</v>
      </c>
      <c r="J614" s="339"/>
      <c r="K614" s="339"/>
      <c r="L614" s="339"/>
      <c r="M614" s="339"/>
      <c r="N614" s="339"/>
      <c r="O614" s="339"/>
      <c r="P614" s="339"/>
      <c r="Q614" s="339"/>
    </row>
    <row r="615" spans="1:17" ht="13.5" customHeight="1">
      <c r="A615" s="481" t="s">
        <v>1127</v>
      </c>
      <c r="B615" s="481" t="s">
        <v>728</v>
      </c>
      <c r="C615" s="481" t="s">
        <v>1193</v>
      </c>
      <c r="D615" s="481" t="s">
        <v>1333</v>
      </c>
      <c r="E615" s="481">
        <v>9784</v>
      </c>
      <c r="F615" s="339"/>
      <c r="G615" s="340">
        <f>IF(ISNUMBER(E615),E615/'Bulk DivVar Analysis'!$C$7,"")</f>
        <v>0.65845615451914663</v>
      </c>
      <c r="H615" s="338" t="str">
        <f>IF(ISNUMBER(E615), IF(G615&gt;'Bulk DivVar Analysis'!$D$9,"Pass","Fail"),"")</f>
        <v>Pass</v>
      </c>
      <c r="I615" s="338" t="str">
        <f t="shared" si="11"/>
        <v>Beta_7_D2</v>
      </c>
      <c r="J615" s="339"/>
      <c r="K615" s="339"/>
      <c r="L615" s="339"/>
      <c r="M615" s="339"/>
      <c r="N615" s="339"/>
      <c r="O615" s="339"/>
      <c r="P615" s="339"/>
      <c r="Q615" s="339"/>
    </row>
    <row r="616" spans="1:17" ht="13.5" customHeight="1">
      <c r="A616" s="481" t="s">
        <v>1127</v>
      </c>
      <c r="B616" s="481" t="s">
        <v>728</v>
      </c>
      <c r="C616" s="481" t="s">
        <v>1195</v>
      </c>
      <c r="D616" s="481" t="s">
        <v>1334</v>
      </c>
      <c r="E616" s="481">
        <v>13973</v>
      </c>
      <c r="F616" s="339"/>
      <c r="G616" s="340">
        <f>IF(ISNUMBER(E616),E616/'Bulk DivVar Analysis'!$C$7,"")</f>
        <v>0.94037283801063332</v>
      </c>
      <c r="H616" s="338" t="str">
        <f>IF(ISNUMBER(E616), IF(G616&gt;'Bulk DivVar Analysis'!$D$9,"Pass","Fail"),"")</f>
        <v>Pass</v>
      </c>
      <c r="I616" s="338" t="str">
        <f t="shared" si="11"/>
        <v>Beta_7_D3</v>
      </c>
      <c r="J616" s="339"/>
      <c r="K616" s="339"/>
      <c r="L616" s="339"/>
      <c r="M616" s="339"/>
      <c r="N616" s="339"/>
      <c r="O616" s="339"/>
      <c r="P616" s="339"/>
      <c r="Q616" s="339"/>
    </row>
    <row r="617" spans="1:17" ht="13.5" customHeight="1">
      <c r="A617" s="481" t="s">
        <v>1127</v>
      </c>
      <c r="B617" s="481" t="s">
        <v>728</v>
      </c>
      <c r="C617" s="481" t="s">
        <v>1197</v>
      </c>
      <c r="D617" s="481" t="s">
        <v>1335</v>
      </c>
      <c r="E617" s="481">
        <v>16177</v>
      </c>
      <c r="F617" s="339"/>
      <c r="G617" s="340">
        <f>IF(ISNUMBER(E617),E617/'Bulk DivVar Analysis'!$C$7,"")</f>
        <v>1.0887004509051754</v>
      </c>
      <c r="H617" s="338" t="str">
        <f>IF(ISNUMBER(E617), IF(G617&gt;'Bulk DivVar Analysis'!$D$9,"Pass","Fail"),"")</f>
        <v>Pass</v>
      </c>
      <c r="I617" s="338" t="str">
        <f t="shared" si="11"/>
        <v>Beta_7_D4</v>
      </c>
      <c r="J617" s="339"/>
      <c r="K617" s="339"/>
      <c r="L617" s="339"/>
      <c r="M617" s="339"/>
      <c r="N617" s="339"/>
      <c r="O617" s="339"/>
      <c r="P617" s="339"/>
      <c r="Q617" s="339"/>
    </row>
    <row r="618" spans="1:17" ht="13.5" customHeight="1">
      <c r="A618" s="481" t="s">
        <v>1127</v>
      </c>
      <c r="B618" s="481" t="s">
        <v>728</v>
      </c>
      <c r="C618" s="481" t="s">
        <v>1199</v>
      </c>
      <c r="D618" s="481" t="s">
        <v>1336</v>
      </c>
      <c r="E618" s="481">
        <v>16623</v>
      </c>
      <c r="F618" s="339"/>
      <c r="G618" s="340">
        <f>IF(ISNUMBER(E618),E618/'Bulk DivVar Analysis'!$C$7,"")</f>
        <v>1.1187159297395517</v>
      </c>
      <c r="H618" s="338" t="str">
        <f>IF(ISNUMBER(E618), IF(G618&gt;'Bulk DivVar Analysis'!$D$9,"Pass","Fail"),"")</f>
        <v>Pass</v>
      </c>
      <c r="I618" s="338" t="str">
        <f t="shared" si="11"/>
        <v>Beta_7_D5</v>
      </c>
      <c r="J618" s="339"/>
      <c r="K618" s="339"/>
      <c r="L618" s="339"/>
      <c r="M618" s="339"/>
      <c r="N618" s="339"/>
      <c r="O618" s="339"/>
      <c r="P618" s="339"/>
      <c r="Q618" s="339"/>
    </row>
    <row r="619" spans="1:17" ht="13.5" customHeight="1">
      <c r="A619" s="481" t="s">
        <v>1127</v>
      </c>
      <c r="B619" s="481" t="s">
        <v>728</v>
      </c>
      <c r="C619" s="481" t="s">
        <v>1201</v>
      </c>
      <c r="D619" s="481" t="s">
        <v>1337</v>
      </c>
      <c r="E619" s="481">
        <v>16545</v>
      </c>
      <c r="F619" s="339"/>
      <c r="G619" s="340">
        <f>IF(ISNUMBER(E619),E619/'Bulk DivVar Analysis'!$C$7,"")</f>
        <v>1.1134665859075308</v>
      </c>
      <c r="H619" s="338" t="str">
        <f>IF(ISNUMBER(E619), IF(G619&gt;'Bulk DivVar Analysis'!$D$9,"Pass","Fail"),"")</f>
        <v>Pass</v>
      </c>
      <c r="I619" s="338" t="str">
        <f t="shared" si="11"/>
        <v>Beta_7_D6</v>
      </c>
      <c r="J619" s="339"/>
      <c r="K619" s="339"/>
      <c r="L619" s="339"/>
      <c r="M619" s="339"/>
      <c r="N619" s="339"/>
      <c r="O619" s="339"/>
      <c r="P619" s="339"/>
      <c r="Q619" s="339"/>
    </row>
    <row r="620" spans="1:17" ht="13.5" customHeight="1">
      <c r="A620" s="481" t="s">
        <v>1127</v>
      </c>
      <c r="B620" s="481" t="s">
        <v>728</v>
      </c>
      <c r="C620" s="481" t="s">
        <v>1203</v>
      </c>
      <c r="D620" s="481" t="s">
        <v>1338</v>
      </c>
      <c r="E620" s="481">
        <v>14605</v>
      </c>
      <c r="F620" s="339"/>
      <c r="G620" s="340">
        <f>IF(ISNUMBER(E620),E620/'Bulk DivVar Analysis'!$C$7,"")</f>
        <v>0.98290598290598286</v>
      </c>
      <c r="H620" s="338" t="str">
        <f>IF(ISNUMBER(E620), IF(G620&gt;'Bulk DivVar Analysis'!$D$9,"Pass","Fail"),"")</f>
        <v>Pass</v>
      </c>
      <c r="I620" s="338" t="str">
        <f t="shared" si="11"/>
        <v>Beta_7_D7</v>
      </c>
      <c r="J620" s="339"/>
      <c r="K620" s="339"/>
      <c r="L620" s="339"/>
      <c r="M620" s="339"/>
      <c r="N620" s="339"/>
      <c r="O620" s="339"/>
      <c r="P620" s="339"/>
      <c r="Q620" s="339"/>
    </row>
    <row r="621" spans="1:17" ht="13.5" customHeight="1">
      <c r="A621" s="481" t="s">
        <v>1127</v>
      </c>
      <c r="B621" s="481" t="s">
        <v>728</v>
      </c>
      <c r="C621" s="481" t="s">
        <v>1205</v>
      </c>
      <c r="D621" s="481" t="s">
        <v>1339</v>
      </c>
      <c r="E621" s="481">
        <v>12628</v>
      </c>
      <c r="F621" s="339"/>
      <c r="G621" s="340">
        <f>IF(ISNUMBER(E621),E621/'Bulk DivVar Analysis'!$C$7,"")</f>
        <v>0.84985530654821995</v>
      </c>
      <c r="H621" s="338" t="str">
        <f>IF(ISNUMBER(E621), IF(G621&gt;'Bulk DivVar Analysis'!$D$9,"Pass","Fail"),"")</f>
        <v>Pass</v>
      </c>
      <c r="I621" s="338" t="str">
        <f t="shared" si="11"/>
        <v>Beta_7_D8</v>
      </c>
      <c r="J621" s="339"/>
      <c r="K621" s="339"/>
      <c r="L621" s="339"/>
      <c r="M621" s="339"/>
      <c r="N621" s="339"/>
      <c r="O621" s="339"/>
      <c r="P621" s="339"/>
      <c r="Q621" s="339"/>
    </row>
    <row r="622" spans="1:17" ht="13.5" customHeight="1">
      <c r="A622" s="481" t="s">
        <v>1127</v>
      </c>
      <c r="B622" s="481" t="s">
        <v>728</v>
      </c>
      <c r="C622" s="481" t="s">
        <v>1207</v>
      </c>
      <c r="D622" s="481" t="s">
        <v>1340</v>
      </c>
      <c r="E622" s="481">
        <v>15595</v>
      </c>
      <c r="F622" s="339"/>
      <c r="G622" s="340">
        <f>IF(ISNUMBER(E622),E622/'Bulk DivVar Analysis'!$C$7,"")</f>
        <v>1.0495322700047109</v>
      </c>
      <c r="H622" s="338" t="str">
        <f>IF(ISNUMBER(E622), IF(G622&gt;'Bulk DivVar Analysis'!$D$9,"Pass","Fail"),"")</f>
        <v>Pass</v>
      </c>
      <c r="I622" s="338" t="str">
        <f t="shared" si="11"/>
        <v>Beta_7_D9</v>
      </c>
      <c r="J622" s="339"/>
      <c r="K622" s="339"/>
      <c r="L622" s="339"/>
      <c r="M622" s="339"/>
      <c r="N622" s="339"/>
      <c r="O622" s="339"/>
      <c r="P622" s="339"/>
      <c r="Q622" s="339"/>
    </row>
    <row r="623" spans="1:17" ht="13.5" customHeight="1">
      <c r="A623" s="481" t="s">
        <v>1127</v>
      </c>
      <c r="B623" s="481" t="s">
        <v>728</v>
      </c>
      <c r="C623" s="481" t="s">
        <v>532</v>
      </c>
      <c r="D623" s="481" t="s">
        <v>1341</v>
      </c>
      <c r="E623" s="481">
        <v>13961</v>
      </c>
      <c r="F623" s="339"/>
      <c r="G623" s="340">
        <f>IF(ISNUMBER(E623),E623/'Bulk DivVar Analysis'!$C$7,"")</f>
        <v>0.93956524665186081</v>
      </c>
      <c r="H623" s="338" t="str">
        <f>IF(ISNUMBER(E623), IF(G623&gt;'Bulk DivVar Analysis'!$D$9,"Pass","Fail"),"")</f>
        <v>Pass</v>
      </c>
      <c r="I623" s="338" t="str">
        <f t="shared" si="11"/>
        <v>Beta_7_D10</v>
      </c>
      <c r="J623" s="339"/>
      <c r="K623" s="339"/>
      <c r="L623" s="339"/>
      <c r="M623" s="339"/>
      <c r="N623" s="339"/>
      <c r="O623" s="339"/>
      <c r="P623" s="339"/>
      <c r="Q623" s="339"/>
    </row>
    <row r="624" spans="1:17" ht="13.5" customHeight="1">
      <c r="A624" s="481" t="s">
        <v>1127</v>
      </c>
      <c r="B624" s="481" t="s">
        <v>728</v>
      </c>
      <c r="C624" s="481" t="s">
        <v>533</v>
      </c>
      <c r="D624" s="481" t="s">
        <v>1342</v>
      </c>
      <c r="E624" s="481">
        <v>11024</v>
      </c>
      <c r="F624" s="339"/>
      <c r="G624" s="340">
        <f>IF(ISNUMBER(E624),E624/'Bulk DivVar Analysis'!$C$7,"")</f>
        <v>0.74190726159230092</v>
      </c>
      <c r="H624" s="338" t="str">
        <f>IF(ISNUMBER(E624), IF(G624&gt;'Bulk DivVar Analysis'!$D$9,"Pass","Fail"),"")</f>
        <v>Pass</v>
      </c>
      <c r="I624" s="338" t="str">
        <f t="shared" si="11"/>
        <v>Beta_7_D11</v>
      </c>
      <c r="J624" s="339"/>
      <c r="K624" s="339"/>
      <c r="L624" s="339"/>
      <c r="M624" s="339"/>
      <c r="N624" s="339"/>
      <c r="O624" s="339"/>
      <c r="P624" s="339"/>
      <c r="Q624" s="339"/>
    </row>
    <row r="625" spans="1:17" ht="13.5" customHeight="1">
      <c r="A625" s="481" t="s">
        <v>1127</v>
      </c>
      <c r="B625" s="481" t="s">
        <v>728</v>
      </c>
      <c r="C625" s="481" t="s">
        <v>534</v>
      </c>
      <c r="D625" s="481" t="s">
        <v>1343</v>
      </c>
      <c r="E625" s="481">
        <v>16191</v>
      </c>
      <c r="F625" s="339"/>
      <c r="G625" s="340">
        <f>IF(ISNUMBER(E625),E625/'Bulk DivVar Analysis'!$C$7,"")</f>
        <v>1.0896426408237432</v>
      </c>
      <c r="H625" s="338" t="str">
        <f>IF(ISNUMBER(E625), IF(G625&gt;'Bulk DivVar Analysis'!$D$9,"Pass","Fail"),"")</f>
        <v>Pass</v>
      </c>
      <c r="I625" s="338" t="str">
        <f t="shared" si="11"/>
        <v>Beta_7_D12</v>
      </c>
      <c r="J625" s="339"/>
      <c r="K625" s="339"/>
      <c r="L625" s="339"/>
      <c r="M625" s="339"/>
      <c r="N625" s="339"/>
      <c r="O625" s="339"/>
      <c r="P625" s="339"/>
      <c r="Q625" s="339"/>
    </row>
    <row r="626" spans="1:17" ht="13.5" customHeight="1">
      <c r="A626" s="481" t="s">
        <v>1127</v>
      </c>
      <c r="B626" s="481" t="s">
        <v>728</v>
      </c>
      <c r="C626" s="481" t="s">
        <v>1212</v>
      </c>
      <c r="D626" s="481" t="s">
        <v>1344</v>
      </c>
      <c r="E626" s="481">
        <v>10889</v>
      </c>
      <c r="F626" s="339"/>
      <c r="G626" s="340">
        <f>IF(ISNUMBER(E626),E626/'Bulk DivVar Analysis'!$C$7,"")</f>
        <v>0.73282185880611073</v>
      </c>
      <c r="H626" s="338" t="str">
        <f>IF(ISNUMBER(E626), IF(G626&gt;'Bulk DivVar Analysis'!$D$9,"Pass","Fail"),"")</f>
        <v>Pass</v>
      </c>
      <c r="I626" s="338" t="str">
        <f t="shared" si="11"/>
        <v>Beta_7_E1</v>
      </c>
      <c r="J626" s="339"/>
      <c r="K626" s="339"/>
      <c r="L626" s="339"/>
      <c r="M626" s="339"/>
      <c r="N626" s="339"/>
      <c r="O626" s="339"/>
      <c r="P626" s="339"/>
      <c r="Q626" s="339"/>
    </row>
    <row r="627" spans="1:17" ht="13.5" customHeight="1">
      <c r="A627" s="481" t="s">
        <v>1127</v>
      </c>
      <c r="B627" s="481" t="s">
        <v>728</v>
      </c>
      <c r="C627" s="481" t="s">
        <v>1214</v>
      </c>
      <c r="D627" s="481" t="s">
        <v>1345</v>
      </c>
      <c r="E627" s="481">
        <v>10671</v>
      </c>
      <c r="F627" s="339"/>
      <c r="G627" s="340">
        <f>IF(ISNUMBER(E627),E627/'Bulk DivVar Analysis'!$C$7,"")</f>
        <v>0.71815061578841111</v>
      </c>
      <c r="H627" s="338" t="str">
        <f>IF(ISNUMBER(E627), IF(G627&gt;'Bulk DivVar Analysis'!$D$9,"Pass","Fail"),"")</f>
        <v>Pass</v>
      </c>
      <c r="I627" s="338" t="str">
        <f t="shared" si="11"/>
        <v>Beta_7_E2</v>
      </c>
      <c r="J627" s="339"/>
      <c r="K627" s="339"/>
      <c r="L627" s="339"/>
      <c r="M627" s="339"/>
      <c r="N627" s="339"/>
      <c r="O627" s="339"/>
      <c r="P627" s="339"/>
      <c r="Q627" s="339"/>
    </row>
    <row r="628" spans="1:17" ht="13.5" customHeight="1">
      <c r="A628" s="481" t="s">
        <v>1127</v>
      </c>
      <c r="B628" s="481" t="s">
        <v>728</v>
      </c>
      <c r="C628" s="481" t="s">
        <v>1216</v>
      </c>
      <c r="D628" s="481" t="s">
        <v>1346</v>
      </c>
      <c r="E628" s="481">
        <v>11990</v>
      </c>
      <c r="F628" s="339"/>
      <c r="G628" s="340">
        <f>IF(ISNUMBER(E628),E628/'Bulk DivVar Analysis'!$C$7,"")</f>
        <v>0.8069183659734841</v>
      </c>
      <c r="H628" s="338" t="str">
        <f>IF(ISNUMBER(E628), IF(G628&gt;'Bulk DivVar Analysis'!$D$9,"Pass","Fail"),"")</f>
        <v>Pass</v>
      </c>
      <c r="I628" s="338" t="str">
        <f t="shared" si="11"/>
        <v>Beta_7_E3</v>
      </c>
      <c r="J628" s="339"/>
      <c r="K628" s="339"/>
      <c r="L628" s="339"/>
      <c r="M628" s="339"/>
      <c r="N628" s="339"/>
      <c r="O628" s="339"/>
      <c r="P628" s="339"/>
      <c r="Q628" s="339"/>
    </row>
    <row r="629" spans="1:17" ht="13.5" customHeight="1">
      <c r="A629" s="481" t="s">
        <v>1127</v>
      </c>
      <c r="B629" s="481" t="s">
        <v>728</v>
      </c>
      <c r="C629" s="481" t="s">
        <v>1218</v>
      </c>
      <c r="D629" s="481" t="s">
        <v>1347</v>
      </c>
      <c r="E629" s="481">
        <v>8582</v>
      </c>
      <c r="F629" s="339"/>
      <c r="G629" s="340">
        <f>IF(ISNUMBER(E629),E629/'Bulk DivVar Analysis'!$C$7,"")</f>
        <v>0.57756242008210512</v>
      </c>
      <c r="H629" s="338" t="str">
        <f>IF(ISNUMBER(E629), IF(G629&gt;'Bulk DivVar Analysis'!$D$9,"Pass","Fail"),"")</f>
        <v>Pass</v>
      </c>
      <c r="I629" s="338" t="str">
        <f t="shared" si="11"/>
        <v>Beta_7_E4</v>
      </c>
      <c r="J629" s="339"/>
      <c r="K629" s="339"/>
      <c r="L629" s="339"/>
      <c r="M629" s="339"/>
      <c r="N629" s="339"/>
      <c r="O629" s="339"/>
      <c r="P629" s="339"/>
      <c r="Q629" s="339"/>
    </row>
    <row r="630" spans="1:17" ht="13.5" customHeight="1">
      <c r="A630" s="481" t="s">
        <v>1127</v>
      </c>
      <c r="B630" s="481" t="s">
        <v>728</v>
      </c>
      <c r="C630" s="481" t="s">
        <v>1220</v>
      </c>
      <c r="D630" s="481" t="s">
        <v>1348</v>
      </c>
      <c r="E630" s="481">
        <v>10283</v>
      </c>
      <c r="F630" s="339"/>
      <c r="G630" s="340">
        <f>IF(ISNUMBER(E630),E630/'Bulk DivVar Analysis'!$C$7,"")</f>
        <v>0.69203849518810145</v>
      </c>
      <c r="H630" s="338" t="str">
        <f>IF(ISNUMBER(E630), IF(G630&gt;'Bulk DivVar Analysis'!$D$9,"Pass","Fail"),"")</f>
        <v>Pass</v>
      </c>
      <c r="I630" s="338" t="str">
        <f t="shared" si="11"/>
        <v>Beta_7_E5</v>
      </c>
      <c r="J630" s="339"/>
      <c r="K630" s="339"/>
      <c r="L630" s="339"/>
      <c r="M630" s="339"/>
      <c r="N630" s="339"/>
      <c r="O630" s="339"/>
      <c r="P630" s="339"/>
      <c r="Q630" s="339"/>
    </row>
    <row r="631" spans="1:17" ht="13.5" customHeight="1">
      <c r="A631" s="481" t="s">
        <v>1127</v>
      </c>
      <c r="B631" s="481" t="s">
        <v>728</v>
      </c>
      <c r="C631" s="481" t="s">
        <v>1222</v>
      </c>
      <c r="D631" s="481" t="s">
        <v>1349</v>
      </c>
      <c r="E631" s="481">
        <v>14853</v>
      </c>
      <c r="F631" s="339"/>
      <c r="G631" s="340">
        <f>IF(ISNUMBER(E631),E631/'Bulk DivVar Analysis'!$C$7,"")</f>
        <v>0.9995962043206138</v>
      </c>
      <c r="H631" s="338" t="str">
        <f>IF(ISNUMBER(E631), IF(G631&gt;'Bulk DivVar Analysis'!$D$9,"Pass","Fail"),"")</f>
        <v>Pass</v>
      </c>
      <c r="I631" s="338" t="str">
        <f t="shared" si="11"/>
        <v>Beta_7_E6</v>
      </c>
      <c r="J631" s="339"/>
      <c r="K631" s="339"/>
      <c r="L631" s="339"/>
      <c r="M631" s="339"/>
      <c r="N631" s="339"/>
      <c r="O631" s="339"/>
      <c r="P631" s="339"/>
      <c r="Q631" s="339"/>
    </row>
    <row r="632" spans="1:17" ht="13.5" customHeight="1">
      <c r="A632" s="481" t="s">
        <v>1127</v>
      </c>
      <c r="B632" s="481" t="s">
        <v>728</v>
      </c>
      <c r="C632" s="481" t="s">
        <v>1224</v>
      </c>
      <c r="D632" s="481" t="s">
        <v>1350</v>
      </c>
      <c r="E632" s="481">
        <v>15377</v>
      </c>
      <c r="F632" s="339"/>
      <c r="G632" s="340">
        <f>IF(ISNUMBER(E632),E632/'Bulk DivVar Analysis'!$C$7,"")</f>
        <v>1.0348610269870113</v>
      </c>
      <c r="H632" s="338" t="str">
        <f>IF(ISNUMBER(E632), IF(G632&gt;'Bulk DivVar Analysis'!$D$9,"Pass","Fail"),"")</f>
        <v>Pass</v>
      </c>
      <c r="I632" s="338" t="str">
        <f t="shared" si="11"/>
        <v>Beta_7_E7</v>
      </c>
      <c r="J632" s="339"/>
      <c r="K632" s="339"/>
      <c r="L632" s="339"/>
      <c r="M632" s="339"/>
      <c r="N632" s="339"/>
      <c r="O632" s="339"/>
      <c r="P632" s="339"/>
      <c r="Q632" s="339"/>
    </row>
    <row r="633" spans="1:17" ht="13.5" customHeight="1">
      <c r="A633" s="481" t="s">
        <v>1127</v>
      </c>
      <c r="B633" s="481" t="s">
        <v>728</v>
      </c>
      <c r="C633" s="481" t="s">
        <v>1226</v>
      </c>
      <c r="D633" s="481" t="s">
        <v>1351</v>
      </c>
      <c r="E633" s="481">
        <v>14460</v>
      </c>
      <c r="F633" s="339"/>
      <c r="G633" s="340">
        <f>IF(ISNUMBER(E633),E633/'Bulk DivVar Analysis'!$C$7,"")</f>
        <v>0.97314758732081563</v>
      </c>
      <c r="H633" s="338" t="str">
        <f>IF(ISNUMBER(E633), IF(G633&gt;'Bulk DivVar Analysis'!$D$9,"Pass","Fail"),"")</f>
        <v>Pass</v>
      </c>
      <c r="I633" s="338" t="str">
        <f t="shared" si="11"/>
        <v>Beta_7_E8</v>
      </c>
      <c r="J633" s="339"/>
      <c r="K633" s="339"/>
      <c r="L633" s="339"/>
      <c r="M633" s="339"/>
      <c r="N633" s="339"/>
      <c r="O633" s="339"/>
      <c r="P633" s="339"/>
      <c r="Q633" s="339"/>
    </row>
    <row r="634" spans="1:17" ht="13.5" customHeight="1">
      <c r="A634" s="481" t="s">
        <v>1127</v>
      </c>
      <c r="B634" s="481" t="s">
        <v>728</v>
      </c>
      <c r="C634" s="481" t="s">
        <v>1228</v>
      </c>
      <c r="D634" s="481" t="s">
        <v>1352</v>
      </c>
      <c r="E634" s="481">
        <v>13323</v>
      </c>
      <c r="F634" s="339"/>
      <c r="G634" s="340">
        <f>IF(ISNUMBER(E634),E634/'Bulk DivVar Analysis'!$C$7,"")</f>
        <v>0.89662830607712496</v>
      </c>
      <c r="H634" s="338" t="str">
        <f>IF(ISNUMBER(E634), IF(G634&gt;'Bulk DivVar Analysis'!$D$9,"Pass","Fail"),"")</f>
        <v>Pass</v>
      </c>
      <c r="I634" s="338" t="str">
        <f t="shared" si="11"/>
        <v>Beta_7_E9</v>
      </c>
      <c r="J634" s="339"/>
      <c r="K634" s="339"/>
      <c r="L634" s="339"/>
      <c r="M634" s="339"/>
      <c r="N634" s="339"/>
      <c r="O634" s="339"/>
      <c r="P634" s="339"/>
      <c r="Q634" s="339"/>
    </row>
    <row r="635" spans="1:17" ht="13.5" customHeight="1">
      <c r="A635" s="481" t="s">
        <v>1127</v>
      </c>
      <c r="B635" s="481" t="s">
        <v>728</v>
      </c>
      <c r="C635" s="481" t="s">
        <v>544</v>
      </c>
      <c r="D635" s="481" t="s">
        <v>1353</v>
      </c>
      <c r="E635" s="481">
        <v>11550</v>
      </c>
      <c r="F635" s="339"/>
      <c r="G635" s="340">
        <f>IF(ISNUMBER(E635),E635/'Bulk DivVar Analysis'!$C$7,"")</f>
        <v>0.7773066828184938</v>
      </c>
      <c r="H635" s="338" t="str">
        <f>IF(ISNUMBER(E635), IF(G635&gt;'Bulk DivVar Analysis'!$D$9,"Pass","Fail"),"")</f>
        <v>Pass</v>
      </c>
      <c r="I635" s="338" t="str">
        <f t="shared" si="11"/>
        <v>Beta_7_E10</v>
      </c>
      <c r="J635" s="339"/>
      <c r="K635" s="339"/>
      <c r="L635" s="339"/>
      <c r="M635" s="339"/>
      <c r="N635" s="339"/>
      <c r="O635" s="339"/>
      <c r="P635" s="339"/>
      <c r="Q635" s="339"/>
    </row>
    <row r="636" spans="1:17" ht="13.5" customHeight="1">
      <c r="A636" s="481" t="s">
        <v>1127</v>
      </c>
      <c r="B636" s="481" t="s">
        <v>728</v>
      </c>
      <c r="C636" s="481" t="s">
        <v>545</v>
      </c>
      <c r="D636" s="481" t="s">
        <v>1354</v>
      </c>
      <c r="E636" s="481">
        <v>13609</v>
      </c>
      <c r="F636" s="339"/>
      <c r="G636" s="340">
        <f>IF(ISNUMBER(E636),E636/'Bulk DivVar Analysis'!$C$7,"")</f>
        <v>0.91587590012786868</v>
      </c>
      <c r="H636" s="338" t="str">
        <f>IF(ISNUMBER(E636), IF(G636&gt;'Bulk DivVar Analysis'!$D$9,"Pass","Fail"),"")</f>
        <v>Pass</v>
      </c>
      <c r="I636" s="338" t="str">
        <f t="shared" si="11"/>
        <v>Beta_7_E11</v>
      </c>
      <c r="J636" s="339"/>
      <c r="K636" s="339"/>
      <c r="L636" s="339"/>
      <c r="M636" s="339"/>
      <c r="N636" s="339"/>
      <c r="O636" s="339"/>
      <c r="P636" s="339"/>
      <c r="Q636" s="339"/>
    </row>
    <row r="637" spans="1:17" ht="13.5" customHeight="1">
      <c r="A637" s="481" t="s">
        <v>1127</v>
      </c>
      <c r="B637" s="481" t="s">
        <v>728</v>
      </c>
      <c r="C637" s="481" t="s">
        <v>546</v>
      </c>
      <c r="D637" s="481" t="s">
        <v>1355</v>
      </c>
      <c r="E637" s="481">
        <v>11589</v>
      </c>
      <c r="F637" s="339"/>
      <c r="G637" s="340">
        <f>IF(ISNUMBER(E637),E637/'Bulk DivVar Analysis'!$C$7,"")</f>
        <v>0.77993135473450437</v>
      </c>
      <c r="H637" s="338" t="str">
        <f>IF(ISNUMBER(E637), IF(G637&gt;'Bulk DivVar Analysis'!$D$9,"Pass","Fail"),"")</f>
        <v>Pass</v>
      </c>
      <c r="I637" s="338" t="str">
        <f t="shared" si="11"/>
        <v>Beta_7_E12</v>
      </c>
      <c r="J637" s="339"/>
      <c r="K637" s="339"/>
      <c r="L637" s="339"/>
      <c r="M637" s="339"/>
      <c r="N637" s="339"/>
      <c r="O637" s="339"/>
      <c r="P637" s="339"/>
      <c r="Q637" s="339"/>
    </row>
    <row r="638" spans="1:17" ht="13.5" customHeight="1">
      <c r="A638" s="481" t="s">
        <v>1127</v>
      </c>
      <c r="B638" s="481" t="s">
        <v>728</v>
      </c>
      <c r="C638" s="481" t="s">
        <v>1233</v>
      </c>
      <c r="D638" s="481" t="s">
        <v>1356</v>
      </c>
      <c r="E638" s="481">
        <v>12076</v>
      </c>
      <c r="F638" s="339"/>
      <c r="G638" s="340">
        <f>IF(ISNUMBER(E638),E638/'Bulk DivVar Analysis'!$C$7,"")</f>
        <v>0.81270610404468668</v>
      </c>
      <c r="H638" s="338" t="str">
        <f>IF(ISNUMBER(E638), IF(G638&gt;'Bulk DivVar Analysis'!$D$9,"Pass","Fail"),"")</f>
        <v>Pass</v>
      </c>
      <c r="I638" s="338" t="str">
        <f t="shared" si="11"/>
        <v>Beta_7_F1</v>
      </c>
      <c r="J638" s="339"/>
      <c r="K638" s="339"/>
      <c r="L638" s="339"/>
      <c r="M638" s="339"/>
      <c r="N638" s="339"/>
      <c r="O638" s="339"/>
      <c r="P638" s="339"/>
      <c r="Q638" s="339"/>
    </row>
    <row r="639" spans="1:17" ht="13.5" customHeight="1">
      <c r="A639" s="481" t="s">
        <v>1127</v>
      </c>
      <c r="B639" s="481" t="s">
        <v>728</v>
      </c>
      <c r="C639" s="481" t="s">
        <v>1235</v>
      </c>
      <c r="D639" s="481" t="s">
        <v>1357</v>
      </c>
      <c r="E639" s="481">
        <v>12035</v>
      </c>
      <c r="F639" s="339"/>
      <c r="G639" s="340">
        <f>IF(ISNUMBER(E639),E639/'Bulk DivVar Analysis'!$C$7,"")</f>
        <v>0.80994683356888086</v>
      </c>
      <c r="H639" s="338" t="str">
        <f>IF(ISNUMBER(E639), IF(G639&gt;'Bulk DivVar Analysis'!$D$9,"Pass","Fail"),"")</f>
        <v>Pass</v>
      </c>
      <c r="I639" s="338" t="str">
        <f t="shared" si="11"/>
        <v>Beta_7_F2</v>
      </c>
      <c r="J639" s="339"/>
      <c r="K639" s="339"/>
      <c r="L639" s="339"/>
      <c r="M639" s="339"/>
      <c r="N639" s="339"/>
      <c r="O639" s="339"/>
      <c r="P639" s="339"/>
      <c r="Q639" s="339"/>
    </row>
    <row r="640" spans="1:17" ht="13.5" customHeight="1">
      <c r="A640" s="481" t="s">
        <v>1127</v>
      </c>
      <c r="B640" s="481" t="s">
        <v>728</v>
      </c>
      <c r="C640" s="481" t="s">
        <v>1237</v>
      </c>
      <c r="D640" s="481" t="s">
        <v>1358</v>
      </c>
      <c r="E640" s="481">
        <v>19002</v>
      </c>
      <c r="F640" s="339"/>
      <c r="G640" s="340">
        <f>IF(ISNUMBER(E640),E640/'Bulk DivVar Analysis'!$C$7,"")</f>
        <v>1.2788209166161921</v>
      </c>
      <c r="H640" s="338" t="str">
        <f>IF(ISNUMBER(E640), IF(G640&gt;'Bulk DivVar Analysis'!$D$9,"Pass","Fail"),"")</f>
        <v>Pass</v>
      </c>
      <c r="I640" s="338" t="str">
        <f t="shared" si="11"/>
        <v>Beta_7_F3</v>
      </c>
      <c r="J640" s="339"/>
      <c r="K640" s="339"/>
      <c r="L640" s="339"/>
      <c r="M640" s="339"/>
      <c r="N640" s="339"/>
      <c r="O640" s="339"/>
      <c r="P640" s="339"/>
      <c r="Q640" s="339"/>
    </row>
    <row r="641" spans="1:17" ht="13.5" customHeight="1">
      <c r="A641" s="481" t="s">
        <v>1127</v>
      </c>
      <c r="B641" s="481" t="s">
        <v>728</v>
      </c>
      <c r="C641" s="481" t="s">
        <v>1239</v>
      </c>
      <c r="D641" s="481" t="s">
        <v>1359</v>
      </c>
      <c r="E641" s="481">
        <v>18787</v>
      </c>
      <c r="F641" s="339"/>
      <c r="G641" s="340">
        <f>IF(ISNUMBER(E641),E641/'Bulk DivVar Analysis'!$C$7,"")</f>
        <v>1.2643515714381857</v>
      </c>
      <c r="H641" s="338" t="str">
        <f>IF(ISNUMBER(E641), IF(G641&gt;'Bulk DivVar Analysis'!$D$9,"Pass","Fail"),"")</f>
        <v>Pass</v>
      </c>
      <c r="I641" s="338" t="str">
        <f t="shared" si="11"/>
        <v>Beta_7_F4</v>
      </c>
      <c r="J641" s="339"/>
      <c r="K641" s="339"/>
      <c r="L641" s="339"/>
      <c r="M641" s="339"/>
      <c r="N641" s="339"/>
      <c r="O641" s="339"/>
      <c r="P641" s="339"/>
      <c r="Q641" s="339"/>
    </row>
    <row r="642" spans="1:17" ht="13.5" customHeight="1">
      <c r="A642" s="481" t="s">
        <v>1127</v>
      </c>
      <c r="B642" s="481" t="s">
        <v>728</v>
      </c>
      <c r="C642" s="481" t="s">
        <v>1241</v>
      </c>
      <c r="D642" s="481" t="s">
        <v>1360</v>
      </c>
      <c r="E642" s="481">
        <v>13127</v>
      </c>
      <c r="F642" s="339"/>
      <c r="G642" s="340">
        <f>IF(ISNUMBER(E642),E642/'Bulk DivVar Analysis'!$C$7,"")</f>
        <v>0.88343764721717477</v>
      </c>
      <c r="H642" s="338" t="str">
        <f>IF(ISNUMBER(E642), IF(G642&gt;'Bulk DivVar Analysis'!$D$9,"Pass","Fail"),"")</f>
        <v>Pass</v>
      </c>
      <c r="I642" s="338" t="str">
        <f t="shared" si="11"/>
        <v>Beta_7_F5</v>
      </c>
      <c r="J642" s="339"/>
      <c r="K642" s="339"/>
      <c r="L642" s="339"/>
      <c r="M642" s="339"/>
      <c r="N642" s="339"/>
      <c r="O642" s="339"/>
      <c r="P642" s="339"/>
      <c r="Q642" s="339"/>
    </row>
    <row r="643" spans="1:17" ht="13.5" customHeight="1">
      <c r="A643" s="481" t="s">
        <v>1127</v>
      </c>
      <c r="B643" s="481" t="s">
        <v>728</v>
      </c>
      <c r="C643" s="481" t="s">
        <v>1243</v>
      </c>
      <c r="D643" s="481" t="s">
        <v>1361</v>
      </c>
      <c r="E643" s="481">
        <v>15868</v>
      </c>
      <c r="F643" s="339"/>
      <c r="G643" s="340">
        <f>IF(ISNUMBER(E643),E643/'Bulk DivVar Analysis'!$C$7,"")</f>
        <v>1.0679049734167845</v>
      </c>
      <c r="H643" s="338" t="str">
        <f>IF(ISNUMBER(E643), IF(G643&gt;'Bulk DivVar Analysis'!$D$9,"Pass","Fail"),"")</f>
        <v>Pass</v>
      </c>
      <c r="I643" s="338" t="str">
        <f t="shared" ref="I643:I706" si="12">_xlfn.TEXTJOIN("_",TRUE,B643,C643)</f>
        <v>Beta_7_F6</v>
      </c>
      <c r="J643" s="339"/>
      <c r="K643" s="339"/>
      <c r="L643" s="339"/>
      <c r="M643" s="339"/>
      <c r="N643" s="339"/>
      <c r="O643" s="339"/>
      <c r="P643" s="339"/>
      <c r="Q643" s="339"/>
    </row>
    <row r="644" spans="1:17" ht="13.5" customHeight="1">
      <c r="A644" s="481" t="s">
        <v>1127</v>
      </c>
      <c r="B644" s="481" t="s">
        <v>728</v>
      </c>
      <c r="C644" s="481" t="s">
        <v>1245</v>
      </c>
      <c r="D644" s="481" t="s">
        <v>1362</v>
      </c>
      <c r="E644" s="481">
        <v>14291</v>
      </c>
      <c r="F644" s="339"/>
      <c r="G644" s="340">
        <f>IF(ISNUMBER(E644),E644/'Bulk DivVar Analysis'!$C$7,"")</f>
        <v>0.9617740090181035</v>
      </c>
      <c r="H644" s="338" t="str">
        <f>IF(ISNUMBER(E644), IF(G644&gt;'Bulk DivVar Analysis'!$D$9,"Pass","Fail"),"")</f>
        <v>Pass</v>
      </c>
      <c r="I644" s="338" t="str">
        <f t="shared" si="12"/>
        <v>Beta_7_F7</v>
      </c>
      <c r="J644" s="339"/>
      <c r="K644" s="339"/>
      <c r="L644" s="339"/>
      <c r="M644" s="339"/>
      <c r="N644" s="339"/>
      <c r="O644" s="339"/>
      <c r="P644" s="339"/>
      <c r="Q644" s="339"/>
    </row>
    <row r="645" spans="1:17" ht="13.5" customHeight="1">
      <c r="A645" s="481" t="s">
        <v>1127</v>
      </c>
      <c r="B645" s="481" t="s">
        <v>728</v>
      </c>
      <c r="C645" s="481" t="s">
        <v>1247</v>
      </c>
      <c r="D645" s="481" t="s">
        <v>1363</v>
      </c>
      <c r="E645" s="481">
        <v>12931</v>
      </c>
      <c r="F645" s="339"/>
      <c r="G645" s="340">
        <f>IF(ISNUMBER(E645),E645/'Bulk DivVar Analysis'!$C$7,"")</f>
        <v>0.87024698835722458</v>
      </c>
      <c r="H645" s="338" t="str">
        <f>IF(ISNUMBER(E645), IF(G645&gt;'Bulk DivVar Analysis'!$D$9,"Pass","Fail"),"")</f>
        <v>Pass</v>
      </c>
      <c r="I645" s="338" t="str">
        <f t="shared" si="12"/>
        <v>Beta_7_F8</v>
      </c>
      <c r="J645" s="339"/>
      <c r="K645" s="339"/>
      <c r="L645" s="339"/>
      <c r="M645" s="339"/>
      <c r="N645" s="339"/>
      <c r="O645" s="339"/>
      <c r="P645" s="339"/>
      <c r="Q645" s="339"/>
    </row>
    <row r="646" spans="1:17" ht="13.5" customHeight="1">
      <c r="A646" s="481" t="s">
        <v>1127</v>
      </c>
      <c r="B646" s="481" t="s">
        <v>728</v>
      </c>
      <c r="C646" s="481" t="s">
        <v>1249</v>
      </c>
      <c r="D646" s="481" t="s">
        <v>1364</v>
      </c>
      <c r="E646" s="481">
        <v>18379</v>
      </c>
      <c r="F646" s="339"/>
      <c r="G646" s="340">
        <f>IF(ISNUMBER(E646),E646/'Bulk DivVar Analysis'!$C$7,"")</f>
        <v>1.2368934652399219</v>
      </c>
      <c r="H646" s="338" t="str">
        <f>IF(ISNUMBER(E646), IF(G646&gt;'Bulk DivVar Analysis'!$D$9,"Pass","Fail"),"")</f>
        <v>Pass</v>
      </c>
      <c r="I646" s="338" t="str">
        <f t="shared" si="12"/>
        <v>Beta_7_F9</v>
      </c>
      <c r="J646" s="339"/>
      <c r="K646" s="339"/>
      <c r="L646" s="339"/>
      <c r="M646" s="339"/>
      <c r="N646" s="339"/>
      <c r="O646" s="339"/>
      <c r="P646" s="339"/>
      <c r="Q646" s="339"/>
    </row>
    <row r="647" spans="1:17" ht="13.5" customHeight="1">
      <c r="A647" s="481" t="s">
        <v>1127</v>
      </c>
      <c r="B647" s="481" t="s">
        <v>728</v>
      </c>
      <c r="C647" s="481" t="s">
        <v>556</v>
      </c>
      <c r="D647" s="481" t="s">
        <v>1365</v>
      </c>
      <c r="E647" s="481">
        <v>9484</v>
      </c>
      <c r="F647" s="339"/>
      <c r="G647" s="340">
        <f>IF(ISNUMBER(E647),E647/'Bulk DivVar Analysis'!$C$7,"")</f>
        <v>0.63826637054983515</v>
      </c>
      <c r="H647" s="338" t="str">
        <f>IF(ISNUMBER(E647), IF(G647&gt;'Bulk DivVar Analysis'!$D$9,"Pass","Fail"),"")</f>
        <v>Pass</v>
      </c>
      <c r="I647" s="338" t="str">
        <f t="shared" si="12"/>
        <v>Beta_7_F10</v>
      </c>
      <c r="J647" s="339"/>
      <c r="K647" s="339"/>
      <c r="L647" s="339"/>
      <c r="M647" s="339"/>
      <c r="N647" s="339"/>
      <c r="O647" s="339"/>
      <c r="P647" s="339"/>
      <c r="Q647" s="339"/>
    </row>
    <row r="648" spans="1:17" ht="13.5" customHeight="1">
      <c r="A648" s="481" t="s">
        <v>1127</v>
      </c>
      <c r="B648" s="481" t="s">
        <v>728</v>
      </c>
      <c r="C648" s="481" t="s">
        <v>557</v>
      </c>
      <c r="D648" s="481" t="s">
        <v>1366</v>
      </c>
      <c r="E648" s="481">
        <v>12949</v>
      </c>
      <c r="F648" s="339"/>
      <c r="G648" s="340">
        <f>IF(ISNUMBER(E648),E648/'Bulk DivVar Analysis'!$C$7,"")</f>
        <v>0.87145837539538329</v>
      </c>
      <c r="H648" s="338" t="str">
        <f>IF(ISNUMBER(E648), IF(G648&gt;'Bulk DivVar Analysis'!$D$9,"Pass","Fail"),"")</f>
        <v>Pass</v>
      </c>
      <c r="I648" s="338" t="str">
        <f t="shared" si="12"/>
        <v>Beta_7_F11</v>
      </c>
      <c r="J648" s="339"/>
      <c r="K648" s="339"/>
      <c r="L648" s="339"/>
      <c r="M648" s="339"/>
      <c r="N648" s="339"/>
      <c r="O648" s="339"/>
      <c r="P648" s="339"/>
      <c r="Q648" s="339"/>
    </row>
    <row r="649" spans="1:17" ht="13.5" customHeight="1">
      <c r="A649" s="481" t="s">
        <v>1127</v>
      </c>
      <c r="B649" s="481" t="s">
        <v>728</v>
      </c>
      <c r="C649" s="481" t="s">
        <v>558</v>
      </c>
      <c r="D649" s="481" t="s">
        <v>1367</v>
      </c>
      <c r="E649" s="481">
        <v>14252</v>
      </c>
      <c r="F649" s="339"/>
      <c r="G649" s="340">
        <f>IF(ISNUMBER(E649),E649/'Bulk DivVar Analysis'!$C$7,"")</f>
        <v>0.95914933710209305</v>
      </c>
      <c r="H649" s="338" t="str">
        <f>IF(ISNUMBER(E649), IF(G649&gt;'Bulk DivVar Analysis'!$D$9,"Pass","Fail"),"")</f>
        <v>Pass</v>
      </c>
      <c r="I649" s="338" t="str">
        <f t="shared" si="12"/>
        <v>Beta_7_F12</v>
      </c>
      <c r="J649" s="339"/>
      <c r="K649" s="339"/>
      <c r="L649" s="339"/>
      <c r="M649" s="339"/>
      <c r="N649" s="339"/>
      <c r="O649" s="339"/>
      <c r="P649" s="339"/>
      <c r="Q649" s="339"/>
    </row>
    <row r="650" spans="1:17" ht="13.5" customHeight="1">
      <c r="A650" s="481" t="s">
        <v>1127</v>
      </c>
      <c r="B650" s="481" t="s">
        <v>728</v>
      </c>
      <c r="C650" s="481" t="s">
        <v>1254</v>
      </c>
      <c r="D650" s="481" t="s">
        <v>1368</v>
      </c>
      <c r="E650" s="481">
        <v>17960</v>
      </c>
      <c r="F650" s="339"/>
      <c r="G650" s="340">
        <f>IF(ISNUMBER(E650),E650/'Bulk DivVar Analysis'!$C$7,"")</f>
        <v>1.2086950669627834</v>
      </c>
      <c r="H650" s="338" t="str">
        <f>IF(ISNUMBER(E650), IF(G650&gt;'Bulk DivVar Analysis'!$D$9,"Pass","Fail"),"")</f>
        <v>Pass</v>
      </c>
      <c r="I650" s="338" t="str">
        <f t="shared" si="12"/>
        <v>Beta_7_G1</v>
      </c>
      <c r="J650" s="339"/>
      <c r="K650" s="339"/>
      <c r="L650" s="339"/>
      <c r="M650" s="339"/>
      <c r="N650" s="339"/>
      <c r="O650" s="339"/>
      <c r="P650" s="339"/>
      <c r="Q650" s="339"/>
    </row>
    <row r="651" spans="1:17" ht="13.5" customHeight="1">
      <c r="A651" s="481" t="s">
        <v>1127</v>
      </c>
      <c r="B651" s="481" t="s">
        <v>728</v>
      </c>
      <c r="C651" s="481" t="s">
        <v>1256</v>
      </c>
      <c r="D651" s="481" t="s">
        <v>1369</v>
      </c>
      <c r="E651" s="481">
        <v>15014</v>
      </c>
      <c r="F651" s="339"/>
      <c r="G651" s="340">
        <f>IF(ISNUMBER(E651),E651/'Bulk DivVar Analysis'!$C$7,"")</f>
        <v>1.0104313883841443</v>
      </c>
      <c r="H651" s="338" t="str">
        <f>IF(ISNUMBER(E651), IF(G651&gt;'Bulk DivVar Analysis'!$D$9,"Pass","Fail"),"")</f>
        <v>Pass</v>
      </c>
      <c r="I651" s="338" t="str">
        <f t="shared" si="12"/>
        <v>Beta_7_G2</v>
      </c>
      <c r="J651" s="339"/>
      <c r="K651" s="339"/>
      <c r="L651" s="339"/>
      <c r="M651" s="339"/>
      <c r="N651" s="339"/>
      <c r="O651" s="339"/>
      <c r="P651" s="339"/>
      <c r="Q651" s="339"/>
    </row>
    <row r="652" spans="1:17" ht="13.5" customHeight="1">
      <c r="A652" s="481" t="s">
        <v>1127</v>
      </c>
      <c r="B652" s="481" t="s">
        <v>728</v>
      </c>
      <c r="C652" s="481" t="s">
        <v>1258</v>
      </c>
      <c r="D652" s="481" t="s">
        <v>1370</v>
      </c>
      <c r="E652" s="481">
        <v>13173</v>
      </c>
      <c r="F652" s="339"/>
      <c r="G652" s="340">
        <f>IF(ISNUMBER(E652),E652/'Bulk DivVar Analysis'!$C$7,"")</f>
        <v>0.88653341409246922</v>
      </c>
      <c r="H652" s="338" t="str">
        <f>IF(ISNUMBER(E652), IF(G652&gt;'Bulk DivVar Analysis'!$D$9,"Pass","Fail"),"")</f>
        <v>Pass</v>
      </c>
      <c r="I652" s="338" t="str">
        <f t="shared" si="12"/>
        <v>Beta_7_G3</v>
      </c>
      <c r="J652" s="339"/>
      <c r="K652" s="339"/>
      <c r="L652" s="339"/>
      <c r="M652" s="339"/>
      <c r="N652" s="339"/>
      <c r="O652" s="339"/>
      <c r="P652" s="339"/>
      <c r="Q652" s="339"/>
    </row>
    <row r="653" spans="1:17" ht="13.5" customHeight="1">
      <c r="A653" s="481" t="s">
        <v>1127</v>
      </c>
      <c r="B653" s="481" t="s">
        <v>728</v>
      </c>
      <c r="C653" s="481" t="s">
        <v>1260</v>
      </c>
      <c r="D653" s="481" t="s">
        <v>1371</v>
      </c>
      <c r="E653" s="481">
        <v>9838</v>
      </c>
      <c r="F653" s="339"/>
      <c r="G653" s="340">
        <f>IF(ISNUMBER(E653),E653/'Bulk DivVar Analysis'!$C$7,"")</f>
        <v>0.66209031563362275</v>
      </c>
      <c r="H653" s="338" t="str">
        <f>IF(ISNUMBER(E653), IF(G653&gt;'Bulk DivVar Analysis'!$D$9,"Pass","Fail"),"")</f>
        <v>Pass</v>
      </c>
      <c r="I653" s="338" t="str">
        <f t="shared" si="12"/>
        <v>Beta_7_G4</v>
      </c>
      <c r="J653" s="339"/>
      <c r="K653" s="339"/>
      <c r="L653" s="339"/>
      <c r="M653" s="339"/>
      <c r="N653" s="339"/>
      <c r="O653" s="339"/>
      <c r="P653" s="339"/>
      <c r="Q653" s="339"/>
    </row>
    <row r="654" spans="1:17" ht="13.5" customHeight="1">
      <c r="A654" s="481" t="s">
        <v>1127</v>
      </c>
      <c r="B654" s="481" t="s">
        <v>728</v>
      </c>
      <c r="C654" s="481" t="s">
        <v>1262</v>
      </c>
      <c r="D654" s="481" t="s">
        <v>1372</v>
      </c>
      <c r="E654" s="481">
        <v>17337</v>
      </c>
      <c r="F654" s="339"/>
      <c r="G654" s="340">
        <f>IF(ISNUMBER(E654),E654/'Bulk DivVar Analysis'!$C$7,"")</f>
        <v>1.1667676155865132</v>
      </c>
      <c r="H654" s="338" t="str">
        <f>IF(ISNUMBER(E654), IF(G654&gt;'Bulk DivVar Analysis'!$D$9,"Pass","Fail"),"")</f>
        <v>Pass</v>
      </c>
      <c r="I654" s="338" t="str">
        <f t="shared" si="12"/>
        <v>Beta_7_G5</v>
      </c>
      <c r="J654" s="339"/>
      <c r="K654" s="339"/>
      <c r="L654" s="339"/>
      <c r="M654" s="339"/>
      <c r="N654" s="339"/>
      <c r="O654" s="339"/>
      <c r="P654" s="339"/>
      <c r="Q654" s="339"/>
    </row>
    <row r="655" spans="1:17" ht="13.5" customHeight="1">
      <c r="A655" s="481" t="s">
        <v>1127</v>
      </c>
      <c r="B655" s="481" t="s">
        <v>728</v>
      </c>
      <c r="C655" s="481" t="s">
        <v>1264</v>
      </c>
      <c r="D655" s="481" t="s">
        <v>1373</v>
      </c>
      <c r="E655" s="481">
        <v>14998</v>
      </c>
      <c r="F655" s="339"/>
      <c r="G655" s="340">
        <f>IF(ISNUMBER(E655),E655/'Bulk DivVar Analysis'!$C$7,"")</f>
        <v>1.0093545999057809</v>
      </c>
      <c r="H655" s="338" t="str">
        <f>IF(ISNUMBER(E655), IF(G655&gt;'Bulk DivVar Analysis'!$D$9,"Pass","Fail"),"")</f>
        <v>Pass</v>
      </c>
      <c r="I655" s="338" t="str">
        <f t="shared" si="12"/>
        <v>Beta_7_G6</v>
      </c>
      <c r="J655" s="339"/>
      <c r="K655" s="339"/>
      <c r="L655" s="339"/>
      <c r="M655" s="339"/>
      <c r="N655" s="339"/>
      <c r="O655" s="339"/>
      <c r="P655" s="339"/>
      <c r="Q655" s="339"/>
    </row>
    <row r="656" spans="1:17" ht="13.5" customHeight="1">
      <c r="A656" s="481" t="s">
        <v>1127</v>
      </c>
      <c r="B656" s="481" t="s">
        <v>728</v>
      </c>
      <c r="C656" s="481" t="s">
        <v>1266</v>
      </c>
      <c r="D656" s="481" t="s">
        <v>1374</v>
      </c>
      <c r="E656" s="481">
        <v>13329</v>
      </c>
      <c r="F656" s="339"/>
      <c r="G656" s="340">
        <f>IF(ISNUMBER(E656),E656/'Bulk DivVar Analysis'!$C$7,"")</f>
        <v>0.89703210175651116</v>
      </c>
      <c r="H656" s="338" t="str">
        <f>IF(ISNUMBER(E656), IF(G656&gt;'Bulk DivVar Analysis'!$D$9,"Pass","Fail"),"")</f>
        <v>Pass</v>
      </c>
      <c r="I656" s="338" t="str">
        <f t="shared" si="12"/>
        <v>Beta_7_G7</v>
      </c>
      <c r="J656" s="339"/>
      <c r="K656" s="339"/>
      <c r="L656" s="339"/>
      <c r="M656" s="339"/>
      <c r="N656" s="339"/>
      <c r="O656" s="339"/>
      <c r="P656" s="339"/>
      <c r="Q656" s="339"/>
    </row>
    <row r="657" spans="1:17" ht="13.5" customHeight="1">
      <c r="A657" s="481" t="s">
        <v>1127</v>
      </c>
      <c r="B657" s="481" t="s">
        <v>728</v>
      </c>
      <c r="C657" s="481" t="s">
        <v>1268</v>
      </c>
      <c r="D657" s="481" t="s">
        <v>1375</v>
      </c>
      <c r="E657" s="481">
        <v>19356</v>
      </c>
      <c r="F657" s="339"/>
      <c r="G657" s="340">
        <f>IF(ISNUMBER(E657),E657/'Bulk DivVar Analysis'!$C$7,"")</f>
        <v>1.3026448616999797</v>
      </c>
      <c r="H657" s="338" t="str">
        <f>IF(ISNUMBER(E657), IF(G657&gt;'Bulk DivVar Analysis'!$D$9,"Pass","Fail"),"")</f>
        <v>Pass</v>
      </c>
      <c r="I657" s="338" t="str">
        <f t="shared" si="12"/>
        <v>Beta_7_G8</v>
      </c>
      <c r="J657" s="339"/>
      <c r="K657" s="339"/>
      <c r="L657" s="339"/>
      <c r="M657" s="339"/>
      <c r="N657" s="339"/>
      <c r="O657" s="339"/>
      <c r="P657" s="339"/>
      <c r="Q657" s="339"/>
    </row>
    <row r="658" spans="1:17" ht="13.5" customHeight="1">
      <c r="A658" s="481" t="s">
        <v>1127</v>
      </c>
      <c r="B658" s="481" t="s">
        <v>728</v>
      </c>
      <c r="C658" s="481" t="s">
        <v>1270</v>
      </c>
      <c r="D658" s="481" t="s">
        <v>1376</v>
      </c>
      <c r="E658" s="481">
        <v>11223</v>
      </c>
      <c r="F658" s="339"/>
      <c r="G658" s="340">
        <f>IF(ISNUMBER(E658),E658/'Bulk DivVar Analysis'!$C$7,"")</f>
        <v>0.75529981829194426</v>
      </c>
      <c r="H658" s="338" t="str">
        <f>IF(ISNUMBER(E658), IF(G658&gt;'Bulk DivVar Analysis'!$D$9,"Pass","Fail"),"")</f>
        <v>Pass</v>
      </c>
      <c r="I658" s="338" t="str">
        <f t="shared" si="12"/>
        <v>Beta_7_G9</v>
      </c>
      <c r="J658" s="339"/>
      <c r="K658" s="339"/>
      <c r="L658" s="339"/>
      <c r="M658" s="339"/>
      <c r="N658" s="339"/>
      <c r="O658" s="339"/>
      <c r="P658" s="339"/>
      <c r="Q658" s="339"/>
    </row>
    <row r="659" spans="1:17" ht="13.5" customHeight="1">
      <c r="A659" s="481" t="s">
        <v>1127</v>
      </c>
      <c r="B659" s="481" t="s">
        <v>728</v>
      </c>
      <c r="C659" s="481" t="s">
        <v>568</v>
      </c>
      <c r="D659" s="481" t="s">
        <v>1377</v>
      </c>
      <c r="E659" s="481">
        <v>9969</v>
      </c>
      <c r="F659" s="339"/>
      <c r="G659" s="340">
        <f>IF(ISNUMBER(E659),E659/'Bulk DivVar Analysis'!$C$7,"")</f>
        <v>0.6709065213002221</v>
      </c>
      <c r="H659" s="338" t="str">
        <f>IF(ISNUMBER(E659), IF(G659&gt;'Bulk DivVar Analysis'!$D$9,"Pass","Fail"),"")</f>
        <v>Pass</v>
      </c>
      <c r="I659" s="338" t="str">
        <f t="shared" si="12"/>
        <v>Beta_7_G10</v>
      </c>
      <c r="J659" s="339"/>
      <c r="K659" s="339"/>
      <c r="L659" s="339"/>
      <c r="M659" s="339"/>
      <c r="N659" s="339"/>
      <c r="O659" s="339"/>
      <c r="P659" s="339"/>
      <c r="Q659" s="339"/>
    </row>
    <row r="660" spans="1:17" ht="13.5" customHeight="1">
      <c r="A660" s="481" t="s">
        <v>1127</v>
      </c>
      <c r="B660" s="481" t="s">
        <v>728</v>
      </c>
      <c r="C660" s="481" t="s">
        <v>569</v>
      </c>
      <c r="D660" s="481" t="s">
        <v>1378</v>
      </c>
      <c r="E660" s="481">
        <v>15728</v>
      </c>
      <c r="F660" s="339"/>
      <c r="G660" s="340">
        <f>IF(ISNUMBER(E660),E660/'Bulk DivVar Analysis'!$C$7,"")</f>
        <v>1.0584830742311058</v>
      </c>
      <c r="H660" s="338" t="str">
        <f>IF(ISNUMBER(E660), IF(G660&gt;'Bulk DivVar Analysis'!$D$9,"Pass","Fail"),"")</f>
        <v>Pass</v>
      </c>
      <c r="I660" s="338" t="str">
        <f t="shared" si="12"/>
        <v>Beta_7_G11</v>
      </c>
      <c r="J660" s="339"/>
      <c r="K660" s="339"/>
      <c r="L660" s="339"/>
      <c r="M660" s="339"/>
      <c r="N660" s="339"/>
      <c r="O660" s="339"/>
      <c r="P660" s="339"/>
      <c r="Q660" s="339"/>
    </row>
    <row r="661" spans="1:17" ht="13.5" customHeight="1">
      <c r="A661" s="481" t="s">
        <v>1127</v>
      </c>
      <c r="B661" s="481" t="s">
        <v>728</v>
      </c>
      <c r="C661" s="481" t="s">
        <v>570</v>
      </c>
      <c r="D661" s="481" t="s">
        <v>1379</v>
      </c>
      <c r="E661" s="481">
        <v>15678</v>
      </c>
      <c r="F661" s="339"/>
      <c r="G661" s="340">
        <f>IF(ISNUMBER(E661),E661/'Bulk DivVar Analysis'!$C$7,"")</f>
        <v>1.0551181102362204</v>
      </c>
      <c r="H661" s="338" t="str">
        <f>IF(ISNUMBER(E661), IF(G661&gt;'Bulk DivVar Analysis'!$D$9,"Pass","Fail"),"")</f>
        <v>Pass</v>
      </c>
      <c r="I661" s="338" t="str">
        <f t="shared" si="12"/>
        <v>Beta_7_G12</v>
      </c>
      <c r="J661" s="339"/>
      <c r="K661" s="339"/>
      <c r="L661" s="339"/>
      <c r="M661" s="339"/>
      <c r="N661" s="339"/>
      <c r="O661" s="339"/>
      <c r="P661" s="339"/>
      <c r="Q661" s="339"/>
    </row>
    <row r="662" spans="1:17" ht="13.5" customHeight="1">
      <c r="A662" s="481" t="s">
        <v>1127</v>
      </c>
      <c r="B662" s="481" t="s">
        <v>728</v>
      </c>
      <c r="C662" s="481" t="s">
        <v>1275</v>
      </c>
      <c r="D662" s="481" t="s">
        <v>1380</v>
      </c>
      <c r="E662" s="481">
        <v>12264</v>
      </c>
      <c r="F662" s="339"/>
      <c r="G662" s="340">
        <f>IF(ISNUMBER(E662),E662/'Bulk DivVar Analysis'!$C$7,"")</f>
        <v>0.82535836866545531</v>
      </c>
      <c r="H662" s="338" t="str">
        <f>IF(ISNUMBER(E662), IF(G662&gt;'Bulk DivVar Analysis'!$D$9,"Pass","Fail"),"")</f>
        <v>Pass</v>
      </c>
      <c r="I662" s="338" t="str">
        <f t="shared" si="12"/>
        <v>Beta_7_H1</v>
      </c>
      <c r="J662" s="339"/>
      <c r="K662" s="339"/>
      <c r="L662" s="339"/>
      <c r="M662" s="339"/>
      <c r="N662" s="339"/>
      <c r="O662" s="339"/>
      <c r="P662" s="339"/>
      <c r="Q662" s="339"/>
    </row>
    <row r="663" spans="1:17" ht="13.5" customHeight="1">
      <c r="A663" s="481" t="s">
        <v>1127</v>
      </c>
      <c r="B663" s="481" t="s">
        <v>728</v>
      </c>
      <c r="C663" s="481" t="s">
        <v>1277</v>
      </c>
      <c r="D663" s="481" t="s">
        <v>1381</v>
      </c>
      <c r="E663" s="481">
        <v>12747</v>
      </c>
      <c r="F663" s="339"/>
      <c r="G663" s="340">
        <f>IF(ISNUMBER(E663),E663/'Bulk DivVar Analysis'!$C$7,"")</f>
        <v>0.85786392085604679</v>
      </c>
      <c r="H663" s="338" t="str">
        <f>IF(ISNUMBER(E663), IF(G663&gt;'Bulk DivVar Analysis'!$D$9,"Pass","Fail"),"")</f>
        <v>Pass</v>
      </c>
      <c r="I663" s="338" t="str">
        <f t="shared" si="12"/>
        <v>Beta_7_H2</v>
      </c>
      <c r="J663" s="339"/>
      <c r="K663" s="339"/>
      <c r="L663" s="339"/>
      <c r="M663" s="339"/>
      <c r="N663" s="339"/>
      <c r="O663" s="339"/>
      <c r="P663" s="339"/>
      <c r="Q663" s="339"/>
    </row>
    <row r="664" spans="1:17" ht="13.5" customHeight="1">
      <c r="A664" s="481" t="s">
        <v>1127</v>
      </c>
      <c r="B664" s="481" t="s">
        <v>728</v>
      </c>
      <c r="C664" s="481" t="s">
        <v>1279</v>
      </c>
      <c r="D664" s="481" t="s">
        <v>1382</v>
      </c>
      <c r="E664" s="481">
        <v>11412</v>
      </c>
      <c r="F664" s="339"/>
      <c r="G664" s="340">
        <f>IF(ISNUMBER(E664),E664/'Bulk DivVar Analysis'!$C$7,"")</f>
        <v>0.76801938219261057</v>
      </c>
      <c r="H664" s="338" t="str">
        <f>IF(ISNUMBER(E664), IF(G664&gt;'Bulk DivVar Analysis'!$D$9,"Pass","Fail"),"")</f>
        <v>Pass</v>
      </c>
      <c r="I664" s="338" t="str">
        <f t="shared" si="12"/>
        <v>Beta_7_H3</v>
      </c>
      <c r="J664" s="339"/>
      <c r="K664" s="339"/>
      <c r="L664" s="339"/>
      <c r="M664" s="339"/>
      <c r="N664" s="339"/>
      <c r="O664" s="339"/>
      <c r="P664" s="339"/>
      <c r="Q664" s="339"/>
    </row>
    <row r="665" spans="1:17" ht="13.5" customHeight="1">
      <c r="A665" s="481" t="s">
        <v>1127</v>
      </c>
      <c r="B665" s="481" t="s">
        <v>728</v>
      </c>
      <c r="C665" s="481" t="s">
        <v>1281</v>
      </c>
      <c r="D665" s="481" t="s">
        <v>1383</v>
      </c>
      <c r="E665" s="481">
        <v>16344</v>
      </c>
      <c r="F665" s="339"/>
      <c r="G665" s="340">
        <f>IF(ISNUMBER(E665),E665/'Bulk DivVar Analysis'!$C$7,"")</f>
        <v>1.0999394306480921</v>
      </c>
      <c r="H665" s="338" t="str">
        <f>IF(ISNUMBER(E665), IF(G665&gt;'Bulk DivVar Analysis'!$D$9,"Pass","Fail"),"")</f>
        <v>Pass</v>
      </c>
      <c r="I665" s="338" t="str">
        <f t="shared" si="12"/>
        <v>Beta_7_H4</v>
      </c>
      <c r="J665" s="339"/>
      <c r="K665" s="339"/>
      <c r="L665" s="339"/>
      <c r="M665" s="339"/>
      <c r="N665" s="339"/>
      <c r="O665" s="339"/>
      <c r="P665" s="339"/>
      <c r="Q665" s="339"/>
    </row>
    <row r="666" spans="1:17" ht="13.5" customHeight="1">
      <c r="A666" s="481" t="s">
        <v>1127</v>
      </c>
      <c r="B666" s="481" t="s">
        <v>728</v>
      </c>
      <c r="C666" s="481" t="s">
        <v>1283</v>
      </c>
      <c r="D666" s="481" t="s">
        <v>1384</v>
      </c>
      <c r="E666" s="481">
        <v>11445</v>
      </c>
      <c r="F666" s="339"/>
      <c r="G666" s="340">
        <f>IF(ISNUMBER(E666),E666/'Bulk DivVar Analysis'!$C$7,"")</f>
        <v>0.77024025842923483</v>
      </c>
      <c r="H666" s="338" t="str">
        <f>IF(ISNUMBER(E666), IF(G666&gt;'Bulk DivVar Analysis'!$D$9,"Pass","Fail"),"")</f>
        <v>Pass</v>
      </c>
      <c r="I666" s="338" t="str">
        <f t="shared" si="12"/>
        <v>Beta_7_H5</v>
      </c>
      <c r="J666" s="339"/>
      <c r="K666" s="339"/>
      <c r="L666" s="339"/>
      <c r="M666" s="339"/>
      <c r="N666" s="339"/>
      <c r="O666" s="339"/>
      <c r="P666" s="339"/>
      <c r="Q666" s="339"/>
    </row>
    <row r="667" spans="1:17" ht="13.5" customHeight="1">
      <c r="A667" s="481" t="s">
        <v>1127</v>
      </c>
      <c r="B667" s="481" t="s">
        <v>728</v>
      </c>
      <c r="C667" s="481" t="s">
        <v>1285</v>
      </c>
      <c r="D667" s="481" t="s">
        <v>1385</v>
      </c>
      <c r="E667" s="481">
        <v>16319</v>
      </c>
      <c r="F667" s="339"/>
      <c r="G667" s="340">
        <f>IF(ISNUMBER(E667),E667/'Bulk DivVar Analysis'!$C$7,"")</f>
        <v>1.0982569486506495</v>
      </c>
      <c r="H667" s="338" t="str">
        <f>IF(ISNUMBER(E667), IF(G667&gt;'Bulk DivVar Analysis'!$D$9,"Pass","Fail"),"")</f>
        <v>Pass</v>
      </c>
      <c r="I667" s="338" t="str">
        <f t="shared" si="12"/>
        <v>Beta_7_H6</v>
      </c>
      <c r="J667" s="339"/>
      <c r="K667" s="339"/>
      <c r="L667" s="339"/>
      <c r="M667" s="339"/>
      <c r="N667" s="339"/>
      <c r="O667" s="339"/>
      <c r="P667" s="339"/>
      <c r="Q667" s="339"/>
    </row>
    <row r="668" spans="1:17" ht="13.5" customHeight="1">
      <c r="A668" s="481" t="s">
        <v>1127</v>
      </c>
      <c r="B668" s="481" t="s">
        <v>728</v>
      </c>
      <c r="C668" s="481" t="s">
        <v>1287</v>
      </c>
      <c r="D668" s="481" t="s">
        <v>1386</v>
      </c>
      <c r="E668" s="481">
        <v>11471</v>
      </c>
      <c r="F668" s="339"/>
      <c r="G668" s="340">
        <f>IF(ISNUMBER(E668),E668/'Bulk DivVar Analysis'!$C$7,"")</f>
        <v>0.77199003970657509</v>
      </c>
      <c r="H668" s="338" t="str">
        <f>IF(ISNUMBER(E668), IF(G668&gt;'Bulk DivVar Analysis'!$D$9,"Pass","Fail"),"")</f>
        <v>Pass</v>
      </c>
      <c r="I668" s="338" t="str">
        <f t="shared" si="12"/>
        <v>Beta_7_H7</v>
      </c>
      <c r="J668" s="339"/>
      <c r="K668" s="339"/>
      <c r="L668" s="339"/>
      <c r="M668" s="339"/>
      <c r="N668" s="339"/>
      <c r="O668" s="339"/>
      <c r="P668" s="339"/>
      <c r="Q668" s="339"/>
    </row>
    <row r="669" spans="1:17" ht="13.5" customHeight="1">
      <c r="A669" s="481" t="s">
        <v>1127</v>
      </c>
      <c r="B669" s="481" t="s">
        <v>728</v>
      </c>
      <c r="C669" s="481" t="s">
        <v>1289</v>
      </c>
      <c r="D669" s="481" t="s">
        <v>1387</v>
      </c>
      <c r="E669" s="481">
        <v>12298</v>
      </c>
      <c r="F669" s="339"/>
      <c r="G669" s="340">
        <f>IF(ISNUMBER(E669),E669/'Bulk DivVar Analysis'!$C$7,"")</f>
        <v>0.82764654418197725</v>
      </c>
      <c r="H669" s="338" t="str">
        <f>IF(ISNUMBER(E669), IF(G669&gt;'Bulk DivVar Analysis'!$D$9,"Pass","Fail"),"")</f>
        <v>Pass</v>
      </c>
      <c r="I669" s="338" t="str">
        <f t="shared" si="12"/>
        <v>Beta_7_H8</v>
      </c>
      <c r="J669" s="339"/>
      <c r="K669" s="339"/>
      <c r="L669" s="339"/>
      <c r="M669" s="339"/>
      <c r="N669" s="339"/>
      <c r="O669" s="339"/>
      <c r="P669" s="339"/>
      <c r="Q669" s="339"/>
    </row>
    <row r="670" spans="1:17" ht="13.5" customHeight="1">
      <c r="A670" s="481" t="s">
        <v>1127</v>
      </c>
      <c r="B670" s="481" t="s">
        <v>728</v>
      </c>
      <c r="C670" s="481" t="s">
        <v>1291</v>
      </c>
      <c r="D670" s="481" t="s">
        <v>1388</v>
      </c>
      <c r="E670" s="481">
        <v>18036</v>
      </c>
      <c r="F670" s="339"/>
      <c r="G670" s="340">
        <f>IF(ISNUMBER(E670),E670/'Bulk DivVar Analysis'!$C$7,"")</f>
        <v>1.2138098122350092</v>
      </c>
      <c r="H670" s="338" t="str">
        <f>IF(ISNUMBER(E670), IF(G670&gt;'Bulk DivVar Analysis'!$D$9,"Pass","Fail"),"")</f>
        <v>Pass</v>
      </c>
      <c r="I670" s="338" t="str">
        <f t="shared" si="12"/>
        <v>Beta_7_H9</v>
      </c>
      <c r="J670" s="339"/>
      <c r="K670" s="339"/>
      <c r="L670" s="339"/>
      <c r="M670" s="339"/>
      <c r="N670" s="339"/>
      <c r="O670" s="339"/>
      <c r="P670" s="339"/>
      <c r="Q670" s="339"/>
    </row>
    <row r="671" spans="1:17" ht="13.5" customHeight="1">
      <c r="A671" s="481" t="s">
        <v>1127</v>
      </c>
      <c r="B671" s="481" t="s">
        <v>728</v>
      </c>
      <c r="C671" s="481" t="s">
        <v>580</v>
      </c>
      <c r="D671" s="481" t="s">
        <v>1389</v>
      </c>
      <c r="E671" s="481">
        <v>8231</v>
      </c>
      <c r="F671" s="339"/>
      <c r="G671" s="340">
        <f>IF(ISNUMBER(E671),E671/'Bulk DivVar Analysis'!$C$7,"")</f>
        <v>0.55394037283801068</v>
      </c>
      <c r="H671" s="338" t="str">
        <f>IF(ISNUMBER(E671), IF(G671&gt;'Bulk DivVar Analysis'!$D$9,"Pass","Fail"),"")</f>
        <v>Pass</v>
      </c>
      <c r="I671" s="338" t="str">
        <f t="shared" si="12"/>
        <v>Beta_7_H10</v>
      </c>
      <c r="J671" s="339"/>
      <c r="K671" s="339"/>
      <c r="L671" s="339"/>
      <c r="M671" s="339"/>
      <c r="N671" s="339"/>
      <c r="O671" s="339"/>
      <c r="P671" s="339"/>
      <c r="Q671" s="339"/>
    </row>
    <row r="672" spans="1:17" ht="13.5" customHeight="1">
      <c r="A672" s="481" t="s">
        <v>1127</v>
      </c>
      <c r="B672" s="481" t="s">
        <v>728</v>
      </c>
      <c r="C672" s="481" t="s">
        <v>581</v>
      </c>
      <c r="D672" s="481" t="s">
        <v>1390</v>
      </c>
      <c r="E672" s="481">
        <v>18399</v>
      </c>
      <c r="F672" s="339"/>
      <c r="G672" s="340">
        <f>IF(ISNUMBER(E672),E672/'Bulk DivVar Analysis'!$C$7,"")</f>
        <v>1.238239450837876</v>
      </c>
      <c r="H672" s="338" t="str">
        <f>IF(ISNUMBER(E672), IF(G672&gt;'Bulk DivVar Analysis'!$D$9,"Pass","Fail"),"")</f>
        <v>Pass</v>
      </c>
      <c r="I672" s="338" t="str">
        <f t="shared" si="12"/>
        <v>Beta_7_H11</v>
      </c>
      <c r="J672" s="339"/>
      <c r="K672" s="339"/>
      <c r="L672" s="339"/>
      <c r="M672" s="339"/>
      <c r="N672" s="339"/>
      <c r="O672" s="339"/>
      <c r="P672" s="339"/>
      <c r="Q672" s="339"/>
    </row>
    <row r="673" spans="1:17" ht="13.5" customHeight="1">
      <c r="A673" s="481" t="s">
        <v>1127</v>
      </c>
      <c r="B673" s="481" t="s">
        <v>728</v>
      </c>
      <c r="C673" s="481" t="s">
        <v>582</v>
      </c>
      <c r="D673" s="481" t="s">
        <v>1391</v>
      </c>
      <c r="E673" s="481">
        <v>11844</v>
      </c>
      <c r="F673" s="339"/>
      <c r="G673" s="340">
        <f>IF(ISNUMBER(E673),E673/'Bulk DivVar Analysis'!$C$7,"")</f>
        <v>0.79709267110841919</v>
      </c>
      <c r="H673" s="338" t="str">
        <f>IF(ISNUMBER(E673), IF(G673&gt;'Bulk DivVar Analysis'!$D$9,"Pass","Fail"),"")</f>
        <v>Pass</v>
      </c>
      <c r="I673" s="338" t="str">
        <f t="shared" si="12"/>
        <v>Beta_7_H12</v>
      </c>
      <c r="J673" s="339"/>
      <c r="K673" s="339"/>
      <c r="L673" s="339"/>
      <c r="M673" s="339"/>
      <c r="N673" s="339"/>
      <c r="O673" s="339"/>
      <c r="P673" s="339"/>
      <c r="Q673" s="339"/>
    </row>
    <row r="674" spans="1:17" ht="13.5" customHeight="1">
      <c r="A674" s="481" t="s">
        <v>1127</v>
      </c>
      <c r="B674" s="481" t="s">
        <v>730</v>
      </c>
      <c r="C674" s="481" t="s">
        <v>1128</v>
      </c>
      <c r="D674" s="481" t="s">
        <v>1392</v>
      </c>
      <c r="E674" s="481">
        <v>13203</v>
      </c>
      <c r="F674" s="339"/>
      <c r="G674" s="340">
        <f>IF(ISNUMBER(E674),E674/'Bulk DivVar Analysis'!$C$7,"")</f>
        <v>0.88855239248940032</v>
      </c>
      <c r="H674" s="338" t="str">
        <f>IF(ISNUMBER(E674), IF(G674&gt;'Bulk DivVar Analysis'!$D$9,"Pass","Fail"),"")</f>
        <v>Pass</v>
      </c>
      <c r="I674" s="338" t="str">
        <f t="shared" si="12"/>
        <v>Beta_8_A1</v>
      </c>
      <c r="J674" s="339"/>
      <c r="K674" s="339"/>
      <c r="L674" s="339"/>
      <c r="M674" s="339"/>
      <c r="N674" s="339"/>
      <c r="O674" s="339"/>
      <c r="P674" s="339"/>
      <c r="Q674" s="339"/>
    </row>
    <row r="675" spans="1:17" ht="13.5" customHeight="1">
      <c r="A675" s="481" t="s">
        <v>1127</v>
      </c>
      <c r="B675" s="481" t="s">
        <v>730</v>
      </c>
      <c r="C675" s="481" t="s">
        <v>1130</v>
      </c>
      <c r="D675" s="481" t="s">
        <v>1393</v>
      </c>
      <c r="E675" s="481">
        <v>9975</v>
      </c>
      <c r="F675" s="339"/>
      <c r="G675" s="340">
        <f>IF(ISNUMBER(E675),E675/'Bulk DivVar Analysis'!$C$7,"")</f>
        <v>0.6713103169796083</v>
      </c>
      <c r="H675" s="338" t="str">
        <f>IF(ISNUMBER(E675), IF(G675&gt;'Bulk DivVar Analysis'!$D$9,"Pass","Fail"),"")</f>
        <v>Pass</v>
      </c>
      <c r="I675" s="338" t="str">
        <f t="shared" si="12"/>
        <v>Beta_8_A2</v>
      </c>
      <c r="J675" s="339"/>
      <c r="K675" s="339"/>
      <c r="L675" s="339"/>
      <c r="M675" s="339"/>
      <c r="N675" s="339"/>
      <c r="O675" s="339"/>
      <c r="P675" s="339"/>
      <c r="Q675" s="339"/>
    </row>
    <row r="676" spans="1:17" ht="13.5" customHeight="1">
      <c r="A676" s="481" t="s">
        <v>1127</v>
      </c>
      <c r="B676" s="481" t="s">
        <v>730</v>
      </c>
      <c r="C676" s="481" t="s">
        <v>1132</v>
      </c>
      <c r="D676" s="481" t="s">
        <v>1394</v>
      </c>
      <c r="E676" s="481">
        <v>13863</v>
      </c>
      <c r="F676" s="339"/>
      <c r="G676" s="340">
        <f>IF(ISNUMBER(E676),E676/'Bulk DivVar Analysis'!$C$7,"")</f>
        <v>0.93296991722188571</v>
      </c>
      <c r="H676" s="338" t="str">
        <f>IF(ISNUMBER(E676), IF(G676&gt;'Bulk DivVar Analysis'!$D$9,"Pass","Fail"),"")</f>
        <v>Pass</v>
      </c>
      <c r="I676" s="338" t="str">
        <f t="shared" si="12"/>
        <v>Beta_8_A3</v>
      </c>
      <c r="J676" s="339"/>
      <c r="K676" s="339"/>
      <c r="L676" s="339"/>
      <c r="M676" s="339"/>
      <c r="N676" s="339"/>
      <c r="O676" s="339"/>
      <c r="P676" s="339"/>
      <c r="Q676" s="339"/>
    </row>
    <row r="677" spans="1:17" ht="13.5" customHeight="1">
      <c r="A677" s="481" t="s">
        <v>1127</v>
      </c>
      <c r="B677" s="481" t="s">
        <v>730</v>
      </c>
      <c r="C677" s="481" t="s">
        <v>1134</v>
      </c>
      <c r="D677" s="481" t="s">
        <v>1395</v>
      </c>
      <c r="E677" s="481">
        <v>13567</v>
      </c>
      <c r="F677" s="339"/>
      <c r="G677" s="340">
        <f>IF(ISNUMBER(E677),E677/'Bulk DivVar Analysis'!$C$7,"")</f>
        <v>0.91304933037216507</v>
      </c>
      <c r="H677" s="338" t="str">
        <f>IF(ISNUMBER(E677), IF(G677&gt;'Bulk DivVar Analysis'!$D$9,"Pass","Fail"),"")</f>
        <v>Pass</v>
      </c>
      <c r="I677" s="338" t="str">
        <f t="shared" si="12"/>
        <v>Beta_8_A4</v>
      </c>
      <c r="J677" s="339"/>
      <c r="K677" s="339"/>
      <c r="L677" s="339"/>
      <c r="M677" s="339"/>
      <c r="N677" s="339"/>
      <c r="O677" s="339"/>
      <c r="P677" s="339"/>
      <c r="Q677" s="339"/>
    </row>
    <row r="678" spans="1:17" ht="13.5" customHeight="1">
      <c r="A678" s="481" t="s">
        <v>1127</v>
      </c>
      <c r="B678" s="481" t="s">
        <v>730</v>
      </c>
      <c r="C678" s="481" t="s">
        <v>1136</v>
      </c>
      <c r="D678" s="481" t="s">
        <v>1396</v>
      </c>
      <c r="E678" s="481">
        <v>14675</v>
      </c>
      <c r="F678" s="339"/>
      <c r="G678" s="340">
        <f>IF(ISNUMBER(E678),E678/'Bulk DivVar Analysis'!$C$7,"")</f>
        <v>0.98761693249882221</v>
      </c>
      <c r="H678" s="338" t="str">
        <f>IF(ISNUMBER(E678), IF(G678&gt;'Bulk DivVar Analysis'!$D$9,"Pass","Fail"),"")</f>
        <v>Pass</v>
      </c>
      <c r="I678" s="338" t="str">
        <f t="shared" si="12"/>
        <v>Beta_8_A5</v>
      </c>
      <c r="J678" s="339"/>
      <c r="K678" s="339"/>
      <c r="L678" s="339"/>
      <c r="M678" s="339"/>
      <c r="N678" s="339"/>
      <c r="O678" s="339"/>
      <c r="P678" s="339"/>
      <c r="Q678" s="339"/>
    </row>
    <row r="679" spans="1:17" ht="13.5" customHeight="1">
      <c r="A679" s="481" t="s">
        <v>1127</v>
      </c>
      <c r="B679" s="481" t="s">
        <v>730</v>
      </c>
      <c r="C679" s="481" t="s">
        <v>1138</v>
      </c>
      <c r="D679" s="481" t="s">
        <v>1397</v>
      </c>
      <c r="E679" s="481">
        <v>14304</v>
      </c>
      <c r="F679" s="339"/>
      <c r="G679" s="340">
        <f>IF(ISNUMBER(E679),E679/'Bulk DivVar Analysis'!$C$7,"")</f>
        <v>0.96264889965677369</v>
      </c>
      <c r="H679" s="338" t="str">
        <f>IF(ISNUMBER(E679), IF(G679&gt;'Bulk DivVar Analysis'!$D$9,"Pass","Fail"),"")</f>
        <v>Pass</v>
      </c>
      <c r="I679" s="338" t="str">
        <f t="shared" si="12"/>
        <v>Beta_8_A6</v>
      </c>
      <c r="J679" s="339"/>
      <c r="K679" s="339"/>
      <c r="L679" s="339"/>
      <c r="M679" s="339"/>
      <c r="N679" s="339"/>
      <c r="O679" s="339"/>
      <c r="P679" s="339"/>
      <c r="Q679" s="339"/>
    </row>
    <row r="680" spans="1:17" ht="13.5" customHeight="1">
      <c r="A680" s="481" t="s">
        <v>1127</v>
      </c>
      <c r="B680" s="481" t="s">
        <v>730</v>
      </c>
      <c r="C680" s="481" t="s">
        <v>1140</v>
      </c>
      <c r="D680" s="481" t="s">
        <v>1398</v>
      </c>
      <c r="E680" s="481">
        <v>15300</v>
      </c>
      <c r="F680" s="339"/>
      <c r="G680" s="340">
        <f>IF(ISNUMBER(E680),E680/'Bulk DivVar Analysis'!$C$7,"")</f>
        <v>1.029678982434888</v>
      </c>
      <c r="H680" s="338" t="str">
        <f>IF(ISNUMBER(E680), IF(G680&gt;'Bulk DivVar Analysis'!$D$9,"Pass","Fail"),"")</f>
        <v>Pass</v>
      </c>
      <c r="I680" s="338" t="str">
        <f t="shared" si="12"/>
        <v>Beta_8_A7</v>
      </c>
      <c r="J680" s="339"/>
      <c r="K680" s="339"/>
      <c r="L680" s="339"/>
      <c r="M680" s="339"/>
      <c r="N680" s="339"/>
      <c r="O680" s="339"/>
      <c r="P680" s="339"/>
      <c r="Q680" s="339"/>
    </row>
    <row r="681" spans="1:17" ht="13.5" customHeight="1">
      <c r="A681" s="481" t="s">
        <v>1127</v>
      </c>
      <c r="B681" s="481" t="s">
        <v>730</v>
      </c>
      <c r="C681" s="481" t="s">
        <v>1142</v>
      </c>
      <c r="D681" s="481" t="s">
        <v>1399</v>
      </c>
      <c r="E681" s="481">
        <v>15045</v>
      </c>
      <c r="F681" s="339"/>
      <c r="G681" s="340">
        <f>IF(ISNUMBER(E681),E681/'Bulk DivVar Analysis'!$C$7,"")</f>
        <v>1.0125176660609732</v>
      </c>
      <c r="H681" s="338" t="str">
        <f>IF(ISNUMBER(E681), IF(G681&gt;'Bulk DivVar Analysis'!$D$9,"Pass","Fail"),"")</f>
        <v>Pass</v>
      </c>
      <c r="I681" s="338" t="str">
        <f t="shared" si="12"/>
        <v>Beta_8_A8</v>
      </c>
      <c r="J681" s="339"/>
      <c r="K681" s="339"/>
      <c r="L681" s="339"/>
      <c r="M681" s="339"/>
      <c r="N681" s="339"/>
      <c r="O681" s="339"/>
      <c r="P681" s="339"/>
      <c r="Q681" s="339"/>
    </row>
    <row r="682" spans="1:17" ht="13.5" customHeight="1">
      <c r="A682" s="481" t="s">
        <v>1127</v>
      </c>
      <c r="B682" s="481" t="s">
        <v>730</v>
      </c>
      <c r="C682" s="481" t="s">
        <v>1144</v>
      </c>
      <c r="D682" s="481" t="s">
        <v>1400</v>
      </c>
      <c r="E682" s="481">
        <v>13014</v>
      </c>
      <c r="F682" s="339"/>
      <c r="G682" s="340">
        <f>IF(ISNUMBER(E682),E682/'Bulk DivVar Analysis'!$C$7,"")</f>
        <v>0.87583282858873412</v>
      </c>
      <c r="H682" s="338" t="str">
        <f>IF(ISNUMBER(E682), IF(G682&gt;'Bulk DivVar Analysis'!$D$9,"Pass","Fail"),"")</f>
        <v>Pass</v>
      </c>
      <c r="I682" s="338" t="str">
        <f t="shared" si="12"/>
        <v>Beta_8_A9</v>
      </c>
      <c r="J682" s="339"/>
      <c r="K682" s="339"/>
      <c r="L682" s="339"/>
      <c r="M682" s="339"/>
      <c r="N682" s="339"/>
      <c r="O682" s="339"/>
      <c r="P682" s="339"/>
      <c r="Q682" s="339"/>
    </row>
    <row r="683" spans="1:17" ht="13.5" customHeight="1">
      <c r="A683" s="481" t="s">
        <v>1127</v>
      </c>
      <c r="B683" s="481" t="s">
        <v>730</v>
      </c>
      <c r="C683" s="481" t="s">
        <v>496</v>
      </c>
      <c r="D683" s="481" t="s">
        <v>1401</v>
      </c>
      <c r="E683" s="481">
        <v>16532</v>
      </c>
      <c r="F683" s="339"/>
      <c r="G683" s="340">
        <f>IF(ISNUMBER(E683),E683/'Bulk DivVar Analysis'!$C$7,"")</f>
        <v>1.1125916952688606</v>
      </c>
      <c r="H683" s="338" t="str">
        <f>IF(ISNUMBER(E683), IF(G683&gt;'Bulk DivVar Analysis'!$D$9,"Pass","Fail"),"")</f>
        <v>Pass</v>
      </c>
      <c r="I683" s="338" t="str">
        <f t="shared" si="12"/>
        <v>Beta_8_A10</v>
      </c>
      <c r="J683" s="339"/>
      <c r="K683" s="339"/>
      <c r="L683" s="339"/>
      <c r="M683" s="339"/>
      <c r="N683" s="339"/>
      <c r="O683" s="339"/>
      <c r="P683" s="339"/>
      <c r="Q683" s="339"/>
    </row>
    <row r="684" spans="1:17" ht="13.5" customHeight="1">
      <c r="A684" s="481" t="s">
        <v>1127</v>
      </c>
      <c r="B684" s="481" t="s">
        <v>730</v>
      </c>
      <c r="C684" s="481" t="s">
        <v>497</v>
      </c>
      <c r="D684" s="481" t="s">
        <v>1402</v>
      </c>
      <c r="E684" s="481">
        <v>11650</v>
      </c>
      <c r="F684" s="339"/>
      <c r="G684" s="340">
        <f>IF(ISNUMBER(E684),E684/'Bulk DivVar Analysis'!$C$7,"")</f>
        <v>0.78403661080826437</v>
      </c>
      <c r="H684" s="338" t="str">
        <f>IF(ISNUMBER(E684), IF(G684&gt;'Bulk DivVar Analysis'!$D$9,"Pass","Fail"),"")</f>
        <v>Pass</v>
      </c>
      <c r="I684" s="338" t="str">
        <f t="shared" si="12"/>
        <v>Beta_8_A11</v>
      </c>
      <c r="J684" s="339"/>
      <c r="K684" s="339"/>
      <c r="L684" s="339"/>
      <c r="M684" s="339"/>
      <c r="N684" s="339"/>
      <c r="O684" s="339"/>
      <c r="P684" s="339"/>
      <c r="Q684" s="339"/>
    </row>
    <row r="685" spans="1:17" ht="13.5" customHeight="1">
      <c r="A685" s="481" t="s">
        <v>1127</v>
      </c>
      <c r="B685" s="481" t="s">
        <v>730</v>
      </c>
      <c r="C685" s="481" t="s">
        <v>498</v>
      </c>
      <c r="D685" s="481" t="s">
        <v>1403</v>
      </c>
      <c r="E685" s="481">
        <v>20802</v>
      </c>
      <c r="F685" s="339"/>
      <c r="G685" s="340">
        <f>IF(ISNUMBER(E685),E685/'Bulk DivVar Analysis'!$C$7,"")</f>
        <v>1.3999596204320615</v>
      </c>
      <c r="H685" s="338" t="str">
        <f>IF(ISNUMBER(E685), IF(G685&gt;'Bulk DivVar Analysis'!$D$9,"Pass","Fail"),"")</f>
        <v>Pass</v>
      </c>
      <c r="I685" s="338" t="str">
        <f t="shared" si="12"/>
        <v>Beta_8_A12</v>
      </c>
      <c r="J685" s="339"/>
      <c r="K685" s="339"/>
      <c r="L685" s="339"/>
      <c r="M685" s="339"/>
      <c r="N685" s="339"/>
      <c r="O685" s="339"/>
      <c r="P685" s="339"/>
      <c r="Q685" s="339"/>
    </row>
    <row r="686" spans="1:17" ht="13.5" customHeight="1">
      <c r="A686" s="481" t="s">
        <v>1127</v>
      </c>
      <c r="B686" s="481" t="s">
        <v>730</v>
      </c>
      <c r="C686" s="481" t="s">
        <v>1149</v>
      </c>
      <c r="D686" s="481" t="s">
        <v>1404</v>
      </c>
      <c r="E686" s="481">
        <v>16325</v>
      </c>
      <c r="F686" s="339"/>
      <c r="G686" s="340">
        <f>IF(ISNUMBER(E686),E686/'Bulk DivVar Analysis'!$C$7,"")</f>
        <v>1.0986607443300356</v>
      </c>
      <c r="H686" s="338" t="str">
        <f>IF(ISNUMBER(E686), IF(G686&gt;'Bulk DivVar Analysis'!$D$9,"Pass","Fail"),"")</f>
        <v>Pass</v>
      </c>
      <c r="I686" s="338" t="str">
        <f t="shared" si="12"/>
        <v>Beta_8_B1</v>
      </c>
      <c r="J686" s="339"/>
      <c r="K686" s="339"/>
      <c r="L686" s="339"/>
      <c r="M686" s="339"/>
      <c r="N686" s="339"/>
      <c r="O686" s="339"/>
      <c r="P686" s="339"/>
      <c r="Q686" s="339"/>
    </row>
    <row r="687" spans="1:17" ht="13.5" customHeight="1">
      <c r="A687" s="481" t="s">
        <v>1127</v>
      </c>
      <c r="B687" s="481" t="s">
        <v>730</v>
      </c>
      <c r="C687" s="481" t="s">
        <v>1151</v>
      </c>
      <c r="D687" s="481" t="s">
        <v>1405</v>
      </c>
      <c r="E687" s="481">
        <v>5649</v>
      </c>
      <c r="F687" s="339"/>
      <c r="G687" s="340">
        <f>IF(ISNUMBER(E687),E687/'Bulk DivVar Analysis'!$C$7,"")</f>
        <v>0.38017363214213606</v>
      </c>
      <c r="H687" s="338" t="str">
        <f>IF(ISNUMBER(E687), IF(G687&gt;'Bulk DivVar Analysis'!$D$9,"Pass","Fail"),"")</f>
        <v>Pass</v>
      </c>
      <c r="I687" s="338" t="str">
        <f t="shared" si="12"/>
        <v>Beta_8_B2</v>
      </c>
      <c r="J687" s="339"/>
      <c r="K687" s="339"/>
      <c r="L687" s="339"/>
      <c r="M687" s="339"/>
      <c r="N687" s="339"/>
      <c r="O687" s="339"/>
      <c r="P687" s="339"/>
      <c r="Q687" s="339"/>
    </row>
    <row r="688" spans="1:17" ht="13.5" customHeight="1">
      <c r="A688" s="481" t="s">
        <v>1127</v>
      </c>
      <c r="B688" s="481" t="s">
        <v>730</v>
      </c>
      <c r="C688" s="481" t="s">
        <v>1153</v>
      </c>
      <c r="D688" s="481" t="s">
        <v>1406</v>
      </c>
      <c r="E688" s="481">
        <v>13913</v>
      </c>
      <c r="F688" s="339"/>
      <c r="G688" s="340">
        <f>IF(ISNUMBER(E688),E688/'Bulk DivVar Analysis'!$C$7,"")</f>
        <v>0.936334881216771</v>
      </c>
      <c r="H688" s="338" t="str">
        <f>IF(ISNUMBER(E688), IF(G688&gt;'Bulk DivVar Analysis'!$D$9,"Pass","Fail"),"")</f>
        <v>Pass</v>
      </c>
      <c r="I688" s="338" t="str">
        <f t="shared" si="12"/>
        <v>Beta_8_B3</v>
      </c>
      <c r="J688" s="339"/>
      <c r="K688" s="339"/>
      <c r="L688" s="339"/>
      <c r="M688" s="339"/>
      <c r="N688" s="339"/>
      <c r="O688" s="339"/>
      <c r="P688" s="339"/>
      <c r="Q688" s="339"/>
    </row>
    <row r="689" spans="1:17" ht="13.5" customHeight="1">
      <c r="A689" s="481" t="s">
        <v>1127</v>
      </c>
      <c r="B689" s="481" t="s">
        <v>730</v>
      </c>
      <c r="C689" s="481" t="s">
        <v>1155</v>
      </c>
      <c r="D689" s="481" t="s">
        <v>1407</v>
      </c>
      <c r="E689" s="481">
        <v>13037</v>
      </c>
      <c r="F689" s="339"/>
      <c r="G689" s="340">
        <f>IF(ISNUMBER(E689),E689/'Bulk DivVar Analysis'!$C$7,"")</f>
        <v>0.87738071202638135</v>
      </c>
      <c r="H689" s="338" t="str">
        <f>IF(ISNUMBER(E689), IF(G689&gt;'Bulk DivVar Analysis'!$D$9,"Pass","Fail"),"")</f>
        <v>Pass</v>
      </c>
      <c r="I689" s="338" t="str">
        <f t="shared" si="12"/>
        <v>Beta_8_B4</v>
      </c>
      <c r="J689" s="339"/>
      <c r="K689" s="339"/>
      <c r="L689" s="339"/>
      <c r="M689" s="339"/>
      <c r="N689" s="339"/>
      <c r="O689" s="339"/>
      <c r="P689" s="339"/>
      <c r="Q689" s="339"/>
    </row>
    <row r="690" spans="1:17" ht="13.5" customHeight="1">
      <c r="A690" s="481" t="s">
        <v>1127</v>
      </c>
      <c r="B690" s="481" t="s">
        <v>730</v>
      </c>
      <c r="C690" s="481" t="s">
        <v>1157</v>
      </c>
      <c r="D690" s="481" t="s">
        <v>1408</v>
      </c>
      <c r="E690" s="481">
        <v>13819</v>
      </c>
      <c r="F690" s="339"/>
      <c r="G690" s="340">
        <f>IF(ISNUMBER(E690),E690/'Bulk DivVar Analysis'!$C$7,"")</f>
        <v>0.93000874890638674</v>
      </c>
      <c r="H690" s="338" t="str">
        <f>IF(ISNUMBER(E690), IF(G690&gt;'Bulk DivVar Analysis'!$D$9,"Pass","Fail"),"")</f>
        <v>Pass</v>
      </c>
      <c r="I690" s="338" t="str">
        <f t="shared" si="12"/>
        <v>Beta_8_B5</v>
      </c>
      <c r="J690" s="339"/>
      <c r="K690" s="339"/>
      <c r="L690" s="339"/>
      <c r="M690" s="339"/>
      <c r="N690" s="339"/>
      <c r="O690" s="339"/>
      <c r="P690" s="339"/>
      <c r="Q690" s="339"/>
    </row>
    <row r="691" spans="1:17" ht="13.5" customHeight="1">
      <c r="A691" s="481" t="s">
        <v>1127</v>
      </c>
      <c r="B691" s="481" t="s">
        <v>730</v>
      </c>
      <c r="C691" s="481" t="s">
        <v>1159</v>
      </c>
      <c r="D691" s="481" t="s">
        <v>1409</v>
      </c>
      <c r="E691" s="481">
        <v>10871</v>
      </c>
      <c r="F691" s="339"/>
      <c r="G691" s="340">
        <f>IF(ISNUMBER(E691),E691/'Bulk DivVar Analysis'!$C$7,"")</f>
        <v>0.73161047176795213</v>
      </c>
      <c r="H691" s="338" t="str">
        <f>IF(ISNUMBER(E691), IF(G691&gt;'Bulk DivVar Analysis'!$D$9,"Pass","Fail"),"")</f>
        <v>Pass</v>
      </c>
      <c r="I691" s="338" t="str">
        <f t="shared" si="12"/>
        <v>Beta_8_B6</v>
      </c>
      <c r="J691" s="339"/>
      <c r="K691" s="339"/>
      <c r="L691" s="339"/>
      <c r="M691" s="339"/>
      <c r="N691" s="339"/>
      <c r="O691" s="339"/>
      <c r="P691" s="339"/>
      <c r="Q691" s="339"/>
    </row>
    <row r="692" spans="1:17" ht="13.5" customHeight="1">
      <c r="A692" s="481" t="s">
        <v>1127</v>
      </c>
      <c r="B692" s="481" t="s">
        <v>730</v>
      </c>
      <c r="C692" s="481" t="s">
        <v>1161</v>
      </c>
      <c r="D692" s="481" t="s">
        <v>1410</v>
      </c>
      <c r="E692" s="481">
        <v>13547</v>
      </c>
      <c r="F692" s="339"/>
      <c r="G692" s="340">
        <f>IF(ISNUMBER(E692),E692/'Bulk DivVar Analysis'!$C$7,"")</f>
        <v>0.91170334477421089</v>
      </c>
      <c r="H692" s="338" t="str">
        <f>IF(ISNUMBER(E692), IF(G692&gt;'Bulk DivVar Analysis'!$D$9,"Pass","Fail"),"")</f>
        <v>Pass</v>
      </c>
      <c r="I692" s="338" t="str">
        <f t="shared" si="12"/>
        <v>Beta_8_B7</v>
      </c>
      <c r="J692" s="339"/>
      <c r="K692" s="339"/>
      <c r="L692" s="339"/>
      <c r="M692" s="339"/>
      <c r="N692" s="339"/>
      <c r="O692" s="339"/>
      <c r="P692" s="339"/>
      <c r="Q692" s="339"/>
    </row>
    <row r="693" spans="1:17" ht="13.5" customHeight="1">
      <c r="A693" s="481" t="s">
        <v>1127</v>
      </c>
      <c r="B693" s="481" t="s">
        <v>730</v>
      </c>
      <c r="C693" s="481" t="s">
        <v>1163</v>
      </c>
      <c r="D693" s="481" t="s">
        <v>1411</v>
      </c>
      <c r="E693" s="481">
        <v>11324</v>
      </c>
      <c r="F693" s="339"/>
      <c r="G693" s="340">
        <f>IF(ISNUMBER(E693),E693/'Bulk DivVar Analysis'!$C$7,"")</f>
        <v>0.76209704556161251</v>
      </c>
      <c r="H693" s="338" t="str">
        <f>IF(ISNUMBER(E693), IF(G693&gt;'Bulk DivVar Analysis'!$D$9,"Pass","Fail"),"")</f>
        <v>Pass</v>
      </c>
      <c r="I693" s="338" t="str">
        <f t="shared" si="12"/>
        <v>Beta_8_B8</v>
      </c>
      <c r="J693" s="339"/>
      <c r="K693" s="339"/>
      <c r="L693" s="339"/>
      <c r="M693" s="339"/>
      <c r="N693" s="339"/>
      <c r="O693" s="339"/>
      <c r="P693" s="339"/>
      <c r="Q693" s="339"/>
    </row>
    <row r="694" spans="1:17" ht="13.5" customHeight="1">
      <c r="A694" s="481" t="s">
        <v>1127</v>
      </c>
      <c r="B694" s="481" t="s">
        <v>730</v>
      </c>
      <c r="C694" s="481" t="s">
        <v>1165</v>
      </c>
      <c r="D694" s="481" t="s">
        <v>1412</v>
      </c>
      <c r="E694" s="481">
        <v>16249</v>
      </c>
      <c r="F694" s="339"/>
      <c r="G694" s="340">
        <f>IF(ISNUMBER(E694),E694/'Bulk DivVar Analysis'!$C$7,"")</f>
        <v>1.09354599905781</v>
      </c>
      <c r="H694" s="338" t="str">
        <f>IF(ISNUMBER(E694), IF(G694&gt;'Bulk DivVar Analysis'!$D$9,"Pass","Fail"),"")</f>
        <v>Pass</v>
      </c>
      <c r="I694" s="338" t="str">
        <f t="shared" si="12"/>
        <v>Beta_8_B9</v>
      </c>
      <c r="J694" s="339"/>
      <c r="K694" s="339"/>
      <c r="L694" s="339"/>
      <c r="M694" s="339"/>
      <c r="N694" s="339"/>
      <c r="O694" s="339"/>
      <c r="P694" s="339"/>
      <c r="Q694" s="339"/>
    </row>
    <row r="695" spans="1:17" ht="13.5" customHeight="1">
      <c r="A695" s="481" t="s">
        <v>1127</v>
      </c>
      <c r="B695" s="481" t="s">
        <v>730</v>
      </c>
      <c r="C695" s="481" t="s">
        <v>508</v>
      </c>
      <c r="D695" s="481" t="s">
        <v>1413</v>
      </c>
      <c r="E695" s="481">
        <v>12315</v>
      </c>
      <c r="F695" s="339"/>
      <c r="G695" s="340">
        <f>IF(ISNUMBER(E695),E695/'Bulk DivVar Analysis'!$C$7,"")</f>
        <v>0.82879063194023828</v>
      </c>
      <c r="H695" s="338" t="str">
        <f>IF(ISNUMBER(E695), IF(G695&gt;'Bulk DivVar Analysis'!$D$9,"Pass","Fail"),"")</f>
        <v>Pass</v>
      </c>
      <c r="I695" s="338" t="str">
        <f t="shared" si="12"/>
        <v>Beta_8_B10</v>
      </c>
      <c r="J695" s="339"/>
      <c r="K695" s="339"/>
      <c r="L695" s="339"/>
      <c r="M695" s="339"/>
      <c r="N695" s="339"/>
      <c r="O695" s="339"/>
      <c r="P695" s="339"/>
      <c r="Q695" s="339"/>
    </row>
    <row r="696" spans="1:17" ht="13.5" customHeight="1">
      <c r="A696" s="481" t="s">
        <v>1127</v>
      </c>
      <c r="B696" s="481" t="s">
        <v>730</v>
      </c>
      <c r="C696" s="481" t="s">
        <v>509</v>
      </c>
      <c r="D696" s="481" t="s">
        <v>1414</v>
      </c>
      <c r="E696" s="481">
        <v>10295</v>
      </c>
      <c r="F696" s="339"/>
      <c r="G696" s="340">
        <f>IF(ISNUMBER(E696),E696/'Bulk DivVar Analysis'!$C$7,"")</f>
        <v>0.69284608654687396</v>
      </c>
      <c r="H696" s="338" t="str">
        <f>IF(ISNUMBER(E696), IF(G696&gt;'Bulk DivVar Analysis'!$D$9,"Pass","Fail"),"")</f>
        <v>Pass</v>
      </c>
      <c r="I696" s="338" t="str">
        <f t="shared" si="12"/>
        <v>Beta_8_B11</v>
      </c>
      <c r="J696" s="339"/>
      <c r="K696" s="339"/>
      <c r="L696" s="339"/>
      <c r="M696" s="339"/>
      <c r="N696" s="339"/>
      <c r="O696" s="339"/>
      <c r="P696" s="339"/>
      <c r="Q696" s="339"/>
    </row>
    <row r="697" spans="1:17" ht="13.5" customHeight="1">
      <c r="A697" s="481" t="s">
        <v>1127</v>
      </c>
      <c r="B697" s="481" t="s">
        <v>730</v>
      </c>
      <c r="C697" s="481" t="s">
        <v>510</v>
      </c>
      <c r="D697" s="481" t="s">
        <v>1415</v>
      </c>
      <c r="E697" s="481">
        <v>12996</v>
      </c>
      <c r="F697" s="339"/>
      <c r="G697" s="340">
        <f>IF(ISNUMBER(E697),E697/'Bulk DivVar Analysis'!$C$7,"")</f>
        <v>0.87462144155057542</v>
      </c>
      <c r="H697" s="338" t="str">
        <f>IF(ISNUMBER(E697), IF(G697&gt;'Bulk DivVar Analysis'!$D$9,"Pass","Fail"),"")</f>
        <v>Pass</v>
      </c>
      <c r="I697" s="338" t="str">
        <f t="shared" si="12"/>
        <v>Beta_8_B12</v>
      </c>
      <c r="J697" s="339"/>
      <c r="K697" s="339"/>
      <c r="L697" s="339"/>
      <c r="M697" s="339"/>
      <c r="N697" s="339"/>
      <c r="O697" s="339"/>
      <c r="P697" s="339"/>
      <c r="Q697" s="339"/>
    </row>
    <row r="698" spans="1:17" ht="13.5" customHeight="1">
      <c r="A698" s="481" t="s">
        <v>1127</v>
      </c>
      <c r="B698" s="481" t="s">
        <v>730</v>
      </c>
      <c r="C698" s="481" t="s">
        <v>1170</v>
      </c>
      <c r="D698" s="481" t="s">
        <v>1416</v>
      </c>
      <c r="E698" s="481">
        <v>14261</v>
      </c>
      <c r="F698" s="339"/>
      <c r="G698" s="340">
        <f>IF(ISNUMBER(E698),E698/'Bulk DivVar Analysis'!$C$7,"")</f>
        <v>0.9597550306211724</v>
      </c>
      <c r="H698" s="338" t="str">
        <f>IF(ISNUMBER(E698), IF(G698&gt;'Bulk DivVar Analysis'!$D$9,"Pass","Fail"),"")</f>
        <v>Pass</v>
      </c>
      <c r="I698" s="338" t="str">
        <f t="shared" si="12"/>
        <v>Beta_8_C1</v>
      </c>
      <c r="J698" s="339"/>
      <c r="K698" s="339"/>
      <c r="L698" s="339"/>
      <c r="M698" s="339"/>
      <c r="N698" s="339"/>
      <c r="O698" s="339"/>
      <c r="P698" s="339"/>
      <c r="Q698" s="339"/>
    </row>
    <row r="699" spans="1:17" ht="13.5" customHeight="1">
      <c r="A699" s="481" t="s">
        <v>1127</v>
      </c>
      <c r="B699" s="481" t="s">
        <v>730</v>
      </c>
      <c r="C699" s="481" t="s">
        <v>1172</v>
      </c>
      <c r="D699" s="481" t="s">
        <v>1417</v>
      </c>
      <c r="E699" s="481">
        <v>9917</v>
      </c>
      <c r="F699" s="339"/>
      <c r="G699" s="340">
        <f>IF(ISNUMBER(E699),E699/'Bulk DivVar Analysis'!$C$7,"")</f>
        <v>0.66740695874554146</v>
      </c>
      <c r="H699" s="338" t="str">
        <f>IF(ISNUMBER(E699), IF(G699&gt;'Bulk DivVar Analysis'!$D$9,"Pass","Fail"),"")</f>
        <v>Pass</v>
      </c>
      <c r="I699" s="338" t="str">
        <f t="shared" si="12"/>
        <v>Beta_8_C2</v>
      </c>
      <c r="J699" s="339"/>
      <c r="K699" s="339"/>
      <c r="L699" s="339"/>
      <c r="M699" s="339"/>
      <c r="N699" s="339"/>
      <c r="O699" s="339"/>
      <c r="P699" s="339"/>
      <c r="Q699" s="339"/>
    </row>
    <row r="700" spans="1:17" ht="13.5" customHeight="1">
      <c r="A700" s="481" t="s">
        <v>1127</v>
      </c>
      <c r="B700" s="481" t="s">
        <v>730</v>
      </c>
      <c r="C700" s="481" t="s">
        <v>1174</v>
      </c>
      <c r="D700" s="481" t="s">
        <v>1418</v>
      </c>
      <c r="E700" s="481">
        <v>11327</v>
      </c>
      <c r="F700" s="339"/>
      <c r="G700" s="340">
        <f>IF(ISNUMBER(E700),E700/'Bulk DivVar Analysis'!$C$7,"")</f>
        <v>0.76229894340130555</v>
      </c>
      <c r="H700" s="338" t="str">
        <f>IF(ISNUMBER(E700), IF(G700&gt;'Bulk DivVar Analysis'!$D$9,"Pass","Fail"),"")</f>
        <v>Pass</v>
      </c>
      <c r="I700" s="338" t="str">
        <f t="shared" si="12"/>
        <v>Beta_8_C3</v>
      </c>
      <c r="J700" s="339"/>
      <c r="K700" s="339"/>
      <c r="L700" s="339"/>
      <c r="M700" s="339"/>
      <c r="N700" s="339"/>
      <c r="O700" s="339"/>
      <c r="P700" s="339"/>
      <c r="Q700" s="339"/>
    </row>
    <row r="701" spans="1:17" ht="13.5" customHeight="1">
      <c r="A701" s="481" t="s">
        <v>1127</v>
      </c>
      <c r="B701" s="481" t="s">
        <v>730</v>
      </c>
      <c r="C701" s="481" t="s">
        <v>1176</v>
      </c>
      <c r="D701" s="481" t="s">
        <v>1419</v>
      </c>
      <c r="E701" s="481">
        <v>14980</v>
      </c>
      <c r="F701" s="339"/>
      <c r="G701" s="340">
        <f>IF(ISNUMBER(E701),E701/'Bulk DivVar Analysis'!$C$7,"")</f>
        <v>1.0081432128676222</v>
      </c>
      <c r="H701" s="338" t="str">
        <f>IF(ISNUMBER(E701), IF(G701&gt;'Bulk DivVar Analysis'!$D$9,"Pass","Fail"),"")</f>
        <v>Pass</v>
      </c>
      <c r="I701" s="338" t="str">
        <f t="shared" si="12"/>
        <v>Beta_8_C4</v>
      </c>
      <c r="J701" s="339"/>
      <c r="K701" s="339"/>
      <c r="L701" s="339"/>
      <c r="M701" s="339"/>
      <c r="N701" s="339"/>
      <c r="O701" s="339"/>
      <c r="P701" s="339"/>
      <c r="Q701" s="339"/>
    </row>
    <row r="702" spans="1:17" ht="13.5" customHeight="1">
      <c r="A702" s="481" t="s">
        <v>1127</v>
      </c>
      <c r="B702" s="481" t="s">
        <v>730</v>
      </c>
      <c r="C702" s="481" t="s">
        <v>1178</v>
      </c>
      <c r="D702" s="481" t="s">
        <v>1420</v>
      </c>
      <c r="E702" s="481">
        <v>12899</v>
      </c>
      <c r="F702" s="339"/>
      <c r="G702" s="340">
        <f>IF(ISNUMBER(E702),E702/'Bulk DivVar Analysis'!$C$7,"")</f>
        <v>0.86809341140049801</v>
      </c>
      <c r="H702" s="338" t="str">
        <f>IF(ISNUMBER(E702), IF(G702&gt;'Bulk DivVar Analysis'!$D$9,"Pass","Fail"),"")</f>
        <v>Pass</v>
      </c>
      <c r="I702" s="338" t="str">
        <f t="shared" si="12"/>
        <v>Beta_8_C5</v>
      </c>
      <c r="J702" s="339"/>
      <c r="K702" s="339"/>
      <c r="L702" s="339"/>
      <c r="M702" s="339"/>
      <c r="N702" s="339"/>
      <c r="O702" s="339"/>
      <c r="P702" s="339"/>
      <c r="Q702" s="339"/>
    </row>
    <row r="703" spans="1:17" ht="13.5" customHeight="1">
      <c r="A703" s="481" t="s">
        <v>1127</v>
      </c>
      <c r="B703" s="481" t="s">
        <v>730</v>
      </c>
      <c r="C703" s="481" t="s">
        <v>1180</v>
      </c>
      <c r="D703" s="481" t="s">
        <v>1421</v>
      </c>
      <c r="E703" s="481">
        <v>15945</v>
      </c>
      <c r="F703" s="339"/>
      <c r="G703" s="340">
        <f>IF(ISNUMBER(E703),E703/'Bulk DivVar Analysis'!$C$7,"")</f>
        <v>1.0730870179689078</v>
      </c>
      <c r="H703" s="338" t="str">
        <f>IF(ISNUMBER(E703), IF(G703&gt;'Bulk DivVar Analysis'!$D$9,"Pass","Fail"),"")</f>
        <v>Pass</v>
      </c>
      <c r="I703" s="338" t="str">
        <f t="shared" si="12"/>
        <v>Beta_8_C6</v>
      </c>
      <c r="J703" s="339"/>
      <c r="K703" s="339"/>
      <c r="L703" s="339"/>
      <c r="M703" s="339"/>
      <c r="N703" s="339"/>
      <c r="O703" s="339"/>
      <c r="P703" s="339"/>
      <c r="Q703" s="339"/>
    </row>
    <row r="704" spans="1:17" ht="13.5" customHeight="1">
      <c r="A704" s="481" t="s">
        <v>1127</v>
      </c>
      <c r="B704" s="481" t="s">
        <v>730</v>
      </c>
      <c r="C704" s="481" t="s">
        <v>1182</v>
      </c>
      <c r="D704" s="481" t="s">
        <v>1422</v>
      </c>
      <c r="E704" s="481">
        <v>13905</v>
      </c>
      <c r="F704" s="339"/>
      <c r="G704" s="340">
        <f>IF(ISNUMBER(E704),E704/'Bulk DivVar Analysis'!$C$7,"")</f>
        <v>0.93579648697758933</v>
      </c>
      <c r="H704" s="338" t="str">
        <f>IF(ISNUMBER(E704), IF(G704&gt;'Bulk DivVar Analysis'!$D$9,"Pass","Fail"),"")</f>
        <v>Pass</v>
      </c>
      <c r="I704" s="338" t="str">
        <f t="shared" si="12"/>
        <v>Beta_8_C7</v>
      </c>
      <c r="J704" s="339"/>
      <c r="K704" s="339"/>
      <c r="L704" s="339"/>
      <c r="M704" s="339"/>
      <c r="N704" s="339"/>
      <c r="O704" s="339"/>
      <c r="P704" s="339"/>
      <c r="Q704" s="339"/>
    </row>
    <row r="705" spans="1:17" ht="13.5" customHeight="1">
      <c r="A705" s="481" t="s">
        <v>1127</v>
      </c>
      <c r="B705" s="481" t="s">
        <v>730</v>
      </c>
      <c r="C705" s="481" t="s">
        <v>1184</v>
      </c>
      <c r="D705" s="481" t="s">
        <v>1423</v>
      </c>
      <c r="E705" s="481">
        <v>16201</v>
      </c>
      <c r="F705" s="339"/>
      <c r="G705" s="340">
        <f>IF(ISNUMBER(E705),E705/'Bulk DivVar Analysis'!$C$7,"")</f>
        <v>1.0903156336227202</v>
      </c>
      <c r="H705" s="338" t="str">
        <f>IF(ISNUMBER(E705), IF(G705&gt;'Bulk DivVar Analysis'!$D$9,"Pass","Fail"),"")</f>
        <v>Pass</v>
      </c>
      <c r="I705" s="338" t="str">
        <f t="shared" si="12"/>
        <v>Beta_8_C8</v>
      </c>
      <c r="J705" s="339"/>
      <c r="K705" s="339"/>
      <c r="L705" s="339"/>
      <c r="M705" s="339"/>
      <c r="N705" s="339"/>
      <c r="O705" s="339"/>
      <c r="P705" s="339"/>
      <c r="Q705" s="339"/>
    </row>
    <row r="706" spans="1:17" ht="13.5" customHeight="1">
      <c r="A706" s="481" t="s">
        <v>1127</v>
      </c>
      <c r="B706" s="481" t="s">
        <v>730</v>
      </c>
      <c r="C706" s="481" t="s">
        <v>1186</v>
      </c>
      <c r="D706" s="481" t="s">
        <v>1424</v>
      </c>
      <c r="E706" s="481">
        <v>12238</v>
      </c>
      <c r="F706" s="339"/>
      <c r="G706" s="340">
        <f>IF(ISNUMBER(E706),E706/'Bulk DivVar Analysis'!$C$7,"")</f>
        <v>0.82360858738811493</v>
      </c>
      <c r="H706" s="338" t="str">
        <f>IF(ISNUMBER(E706), IF(G706&gt;'Bulk DivVar Analysis'!$D$9,"Pass","Fail"),"")</f>
        <v>Pass</v>
      </c>
      <c r="I706" s="338" t="str">
        <f t="shared" si="12"/>
        <v>Beta_8_C9</v>
      </c>
      <c r="J706" s="339"/>
      <c r="K706" s="339"/>
      <c r="L706" s="339"/>
      <c r="M706" s="339"/>
      <c r="N706" s="339"/>
      <c r="O706" s="339"/>
      <c r="P706" s="339"/>
      <c r="Q706" s="339"/>
    </row>
    <row r="707" spans="1:17" ht="13.5" customHeight="1">
      <c r="A707" s="481" t="s">
        <v>1127</v>
      </c>
      <c r="B707" s="481" t="s">
        <v>730</v>
      </c>
      <c r="C707" s="481" t="s">
        <v>520</v>
      </c>
      <c r="D707" s="481" t="s">
        <v>1425</v>
      </c>
      <c r="E707" s="481">
        <v>15428</v>
      </c>
      <c r="F707" s="339"/>
      <c r="G707" s="340">
        <f>IF(ISNUMBER(E707),E707/'Bulk DivVar Analysis'!$C$7,"")</f>
        <v>1.0382932902617943</v>
      </c>
      <c r="H707" s="338" t="str">
        <f>IF(ISNUMBER(E707), IF(G707&gt;'Bulk DivVar Analysis'!$D$9,"Pass","Fail"),"")</f>
        <v>Pass</v>
      </c>
      <c r="I707" s="338" t="str">
        <f t="shared" ref="I707:I770" si="13">_xlfn.TEXTJOIN("_",TRUE,B707,C707)</f>
        <v>Beta_8_C10</v>
      </c>
      <c r="J707" s="339"/>
      <c r="K707" s="339"/>
      <c r="L707" s="339"/>
      <c r="M707" s="339"/>
      <c r="N707" s="339"/>
      <c r="O707" s="339"/>
      <c r="P707" s="339"/>
      <c r="Q707" s="339"/>
    </row>
    <row r="708" spans="1:17" ht="13.5" customHeight="1">
      <c r="A708" s="481" t="s">
        <v>1127</v>
      </c>
      <c r="B708" s="481" t="s">
        <v>730</v>
      </c>
      <c r="C708" s="481" t="s">
        <v>521</v>
      </c>
      <c r="D708" s="481" t="s">
        <v>1426</v>
      </c>
      <c r="E708" s="481">
        <v>8852</v>
      </c>
      <c r="F708" s="339"/>
      <c r="G708" s="340">
        <f>IF(ISNUMBER(E708),E708/'Bulk DivVar Analysis'!$C$7,"")</f>
        <v>0.5957332256544855</v>
      </c>
      <c r="H708" s="338" t="str">
        <f>IF(ISNUMBER(E708), IF(G708&gt;'Bulk DivVar Analysis'!$D$9,"Pass","Fail"),"")</f>
        <v>Pass</v>
      </c>
      <c r="I708" s="338" t="str">
        <f t="shared" si="13"/>
        <v>Beta_8_C11</v>
      </c>
      <c r="J708" s="339"/>
      <c r="K708" s="339"/>
      <c r="L708" s="339"/>
      <c r="M708" s="339"/>
      <c r="N708" s="339"/>
      <c r="O708" s="339"/>
      <c r="P708" s="339"/>
      <c r="Q708" s="339"/>
    </row>
    <row r="709" spans="1:17" ht="13.5" customHeight="1">
      <c r="A709" s="481" t="s">
        <v>1127</v>
      </c>
      <c r="B709" s="481" t="s">
        <v>730</v>
      </c>
      <c r="C709" s="481" t="s">
        <v>522</v>
      </c>
      <c r="D709" s="481" t="s">
        <v>1427</v>
      </c>
      <c r="E709" s="481">
        <v>12808</v>
      </c>
      <c r="F709" s="339"/>
      <c r="G709" s="340">
        <f>IF(ISNUMBER(E709),E709/'Bulk DivVar Analysis'!$C$7,"")</f>
        <v>0.8619691769298069</v>
      </c>
      <c r="H709" s="338" t="str">
        <f>IF(ISNUMBER(E709), IF(G709&gt;'Bulk DivVar Analysis'!$D$9,"Pass","Fail"),"")</f>
        <v>Pass</v>
      </c>
      <c r="I709" s="338" t="str">
        <f t="shared" si="13"/>
        <v>Beta_8_C12</v>
      </c>
      <c r="J709" s="339"/>
      <c r="K709" s="339"/>
      <c r="L709" s="339"/>
      <c r="M709" s="339"/>
      <c r="N709" s="339"/>
      <c r="O709" s="339"/>
      <c r="P709" s="339"/>
      <c r="Q709" s="339"/>
    </row>
    <row r="710" spans="1:17" ht="13.5" customHeight="1">
      <c r="A710" s="481" t="s">
        <v>1127</v>
      </c>
      <c r="B710" s="481" t="s">
        <v>730</v>
      </c>
      <c r="C710" s="481" t="s">
        <v>1191</v>
      </c>
      <c r="D710" s="481" t="s">
        <v>1428</v>
      </c>
      <c r="E710" s="481">
        <v>13831</v>
      </c>
      <c r="F710" s="339"/>
      <c r="G710" s="340">
        <f>IF(ISNUMBER(E710),E710/'Bulk DivVar Analysis'!$C$7,"")</f>
        <v>0.93081634026515914</v>
      </c>
      <c r="H710" s="338" t="str">
        <f>IF(ISNUMBER(E710), IF(G710&gt;'Bulk DivVar Analysis'!$D$9,"Pass","Fail"),"")</f>
        <v>Pass</v>
      </c>
      <c r="I710" s="338" t="str">
        <f t="shared" si="13"/>
        <v>Beta_8_D1</v>
      </c>
      <c r="J710" s="339"/>
      <c r="K710" s="339"/>
      <c r="L710" s="339"/>
      <c r="M710" s="339"/>
      <c r="N710" s="339"/>
      <c r="O710" s="339"/>
      <c r="P710" s="339"/>
      <c r="Q710" s="339"/>
    </row>
    <row r="711" spans="1:17" ht="13.5" customHeight="1">
      <c r="A711" s="481" t="s">
        <v>1127</v>
      </c>
      <c r="B711" s="481" t="s">
        <v>730</v>
      </c>
      <c r="C711" s="481" t="s">
        <v>1193</v>
      </c>
      <c r="D711" s="481" t="s">
        <v>1429</v>
      </c>
      <c r="E711" s="481">
        <v>16692</v>
      </c>
      <c r="F711" s="339"/>
      <c r="G711" s="340">
        <f>IF(ISNUMBER(E711),E711/'Bulk DivVar Analysis'!$C$7,"")</f>
        <v>1.1233595800524934</v>
      </c>
      <c r="H711" s="338" t="str">
        <f>IF(ISNUMBER(E711), IF(G711&gt;'Bulk DivVar Analysis'!$D$9,"Pass","Fail"),"")</f>
        <v>Pass</v>
      </c>
      <c r="I711" s="338" t="str">
        <f t="shared" si="13"/>
        <v>Beta_8_D2</v>
      </c>
      <c r="J711" s="339"/>
      <c r="K711" s="339"/>
      <c r="L711" s="339"/>
      <c r="M711" s="339"/>
      <c r="N711" s="339"/>
      <c r="O711" s="339"/>
      <c r="P711" s="339"/>
      <c r="Q711" s="339"/>
    </row>
    <row r="712" spans="1:17" ht="13.5" customHeight="1">
      <c r="A712" s="481" t="s">
        <v>1127</v>
      </c>
      <c r="B712" s="481" t="s">
        <v>730</v>
      </c>
      <c r="C712" s="481" t="s">
        <v>1195</v>
      </c>
      <c r="D712" s="481" t="s">
        <v>1430</v>
      </c>
      <c r="E712" s="481">
        <v>9401</v>
      </c>
      <c r="F712" s="339"/>
      <c r="G712" s="340">
        <f>IF(ISNUMBER(E712),E712/'Bulk DivVar Analysis'!$C$7,"")</f>
        <v>0.63268053031832561</v>
      </c>
      <c r="H712" s="338" t="str">
        <f>IF(ISNUMBER(E712), IF(G712&gt;'Bulk DivVar Analysis'!$D$9,"Pass","Fail"),"")</f>
        <v>Pass</v>
      </c>
      <c r="I712" s="338" t="str">
        <f t="shared" si="13"/>
        <v>Beta_8_D3</v>
      </c>
      <c r="J712" s="339"/>
      <c r="K712" s="339"/>
      <c r="L712" s="339"/>
      <c r="M712" s="339"/>
      <c r="N712" s="339"/>
      <c r="O712" s="339"/>
      <c r="P712" s="339"/>
      <c r="Q712" s="339"/>
    </row>
    <row r="713" spans="1:17" ht="13.5" customHeight="1">
      <c r="A713" s="481" t="s">
        <v>1127</v>
      </c>
      <c r="B713" s="481" t="s">
        <v>730</v>
      </c>
      <c r="C713" s="481" t="s">
        <v>1197</v>
      </c>
      <c r="D713" s="481" t="s">
        <v>1431</v>
      </c>
      <c r="E713" s="481">
        <v>11453</v>
      </c>
      <c r="F713" s="339"/>
      <c r="G713" s="340">
        <f>IF(ISNUMBER(E713),E713/'Bulk DivVar Analysis'!$C$7,"")</f>
        <v>0.7707786526684165</v>
      </c>
      <c r="H713" s="338" t="str">
        <f>IF(ISNUMBER(E713), IF(G713&gt;'Bulk DivVar Analysis'!$D$9,"Pass","Fail"),"")</f>
        <v>Pass</v>
      </c>
      <c r="I713" s="338" t="str">
        <f t="shared" si="13"/>
        <v>Beta_8_D4</v>
      </c>
      <c r="J713" s="339"/>
      <c r="K713" s="339"/>
      <c r="L713" s="339"/>
      <c r="M713" s="339"/>
      <c r="N713" s="339"/>
      <c r="O713" s="339"/>
      <c r="P713" s="339"/>
      <c r="Q713" s="339"/>
    </row>
    <row r="714" spans="1:17" ht="13.5" customHeight="1">
      <c r="A714" s="481" t="s">
        <v>1127</v>
      </c>
      <c r="B714" s="481" t="s">
        <v>730</v>
      </c>
      <c r="C714" s="481" t="s">
        <v>1199</v>
      </c>
      <c r="D714" s="481" t="s">
        <v>1432</v>
      </c>
      <c r="E714" s="481">
        <v>12573</v>
      </c>
      <c r="F714" s="339"/>
      <c r="G714" s="340">
        <f>IF(ISNUMBER(E714),E714/'Bulk DivVar Analysis'!$C$7,"")</f>
        <v>0.84615384615384615</v>
      </c>
      <c r="H714" s="338" t="str">
        <f>IF(ISNUMBER(E714), IF(G714&gt;'Bulk DivVar Analysis'!$D$9,"Pass","Fail"),"")</f>
        <v>Pass</v>
      </c>
      <c r="I714" s="338" t="str">
        <f t="shared" si="13"/>
        <v>Beta_8_D5</v>
      </c>
      <c r="J714" s="339"/>
      <c r="K714" s="339"/>
      <c r="L714" s="339"/>
      <c r="M714" s="339"/>
      <c r="N714" s="339"/>
      <c r="O714" s="339"/>
      <c r="P714" s="339"/>
      <c r="Q714" s="339"/>
    </row>
    <row r="715" spans="1:17" ht="13.5" customHeight="1">
      <c r="A715" s="481" t="s">
        <v>1127</v>
      </c>
      <c r="B715" s="481" t="s">
        <v>730</v>
      </c>
      <c r="C715" s="481" t="s">
        <v>1201</v>
      </c>
      <c r="D715" s="481" t="s">
        <v>1433</v>
      </c>
      <c r="E715" s="481">
        <v>10846</v>
      </c>
      <c r="F715" s="339"/>
      <c r="G715" s="340">
        <f>IF(ISNUMBER(E715),E715/'Bulk DivVar Analysis'!$C$7,"")</f>
        <v>0.72992798977050943</v>
      </c>
      <c r="H715" s="338" t="str">
        <f>IF(ISNUMBER(E715), IF(G715&gt;'Bulk DivVar Analysis'!$D$9,"Pass","Fail"),"")</f>
        <v>Pass</v>
      </c>
      <c r="I715" s="338" t="str">
        <f t="shared" si="13"/>
        <v>Beta_8_D6</v>
      </c>
      <c r="J715" s="339"/>
      <c r="K715" s="339"/>
      <c r="L715" s="339"/>
      <c r="M715" s="339"/>
      <c r="N715" s="339"/>
      <c r="O715" s="339"/>
      <c r="P715" s="339"/>
      <c r="Q715" s="339"/>
    </row>
    <row r="716" spans="1:17" ht="13.5" customHeight="1">
      <c r="A716" s="481" t="s">
        <v>1127</v>
      </c>
      <c r="B716" s="481" t="s">
        <v>730</v>
      </c>
      <c r="C716" s="481" t="s">
        <v>1203</v>
      </c>
      <c r="D716" s="481" t="s">
        <v>1434</v>
      </c>
      <c r="E716" s="481">
        <v>11081</v>
      </c>
      <c r="F716" s="339"/>
      <c r="G716" s="340">
        <f>IF(ISNUMBER(E716),E716/'Bulk DivVar Analysis'!$C$7,"")</f>
        <v>0.74574332054647019</v>
      </c>
      <c r="H716" s="338" t="str">
        <f>IF(ISNUMBER(E716), IF(G716&gt;'Bulk DivVar Analysis'!$D$9,"Pass","Fail"),"")</f>
        <v>Pass</v>
      </c>
      <c r="I716" s="338" t="str">
        <f t="shared" si="13"/>
        <v>Beta_8_D7</v>
      </c>
      <c r="J716" s="339"/>
      <c r="K716" s="339"/>
      <c r="L716" s="339"/>
      <c r="M716" s="339"/>
      <c r="N716" s="339"/>
      <c r="O716" s="339"/>
      <c r="P716" s="339"/>
      <c r="Q716" s="339"/>
    </row>
    <row r="717" spans="1:17" ht="13.5" customHeight="1">
      <c r="A717" s="481" t="s">
        <v>1127</v>
      </c>
      <c r="B717" s="481" t="s">
        <v>730</v>
      </c>
      <c r="C717" s="481" t="s">
        <v>1205</v>
      </c>
      <c r="D717" s="481" t="s">
        <v>1435</v>
      </c>
      <c r="E717" s="481">
        <v>8638</v>
      </c>
      <c r="F717" s="339"/>
      <c r="G717" s="340">
        <f>IF(ISNUMBER(E717),E717/'Bulk DivVar Analysis'!$C$7,"")</f>
        <v>0.5813311797563766</v>
      </c>
      <c r="H717" s="338" t="str">
        <f>IF(ISNUMBER(E717), IF(G717&gt;'Bulk DivVar Analysis'!$D$9,"Pass","Fail"),"")</f>
        <v>Pass</v>
      </c>
      <c r="I717" s="338" t="str">
        <f t="shared" si="13"/>
        <v>Beta_8_D8</v>
      </c>
      <c r="J717" s="339"/>
      <c r="K717" s="339"/>
      <c r="L717" s="339"/>
      <c r="M717" s="339"/>
      <c r="N717" s="339"/>
      <c r="O717" s="339"/>
      <c r="P717" s="339"/>
      <c r="Q717" s="339"/>
    </row>
    <row r="718" spans="1:17" ht="13.5" customHeight="1">
      <c r="A718" s="481" t="s">
        <v>1127</v>
      </c>
      <c r="B718" s="481" t="s">
        <v>730</v>
      </c>
      <c r="C718" s="481" t="s">
        <v>1207</v>
      </c>
      <c r="D718" s="481" t="s">
        <v>1436</v>
      </c>
      <c r="E718" s="481">
        <v>9019</v>
      </c>
      <c r="F718" s="339"/>
      <c r="G718" s="340">
        <f>IF(ISNUMBER(E718),E718/'Bulk DivVar Analysis'!$C$7,"")</f>
        <v>0.60697220539740226</v>
      </c>
      <c r="H718" s="338" t="str">
        <f>IF(ISNUMBER(E718), IF(G718&gt;'Bulk DivVar Analysis'!$D$9,"Pass","Fail"),"")</f>
        <v>Pass</v>
      </c>
      <c r="I718" s="338" t="str">
        <f t="shared" si="13"/>
        <v>Beta_8_D9</v>
      </c>
      <c r="J718" s="339"/>
      <c r="K718" s="339"/>
      <c r="L718" s="339"/>
      <c r="M718" s="339"/>
      <c r="N718" s="339"/>
      <c r="O718" s="339"/>
      <c r="P718" s="339"/>
      <c r="Q718" s="339"/>
    </row>
    <row r="719" spans="1:17" ht="13.5" customHeight="1">
      <c r="A719" s="481" t="s">
        <v>1127</v>
      </c>
      <c r="B719" s="481" t="s">
        <v>730</v>
      </c>
      <c r="C719" s="481" t="s">
        <v>532</v>
      </c>
      <c r="D719" s="481" t="s">
        <v>1437</v>
      </c>
      <c r="E719" s="481">
        <v>10962</v>
      </c>
      <c r="F719" s="339"/>
      <c r="G719" s="340">
        <f>IF(ISNUMBER(E719),E719/'Bulk DivVar Analysis'!$C$7,"")</f>
        <v>0.73773470623864323</v>
      </c>
      <c r="H719" s="338" t="str">
        <f>IF(ISNUMBER(E719), IF(G719&gt;'Bulk DivVar Analysis'!$D$9,"Pass","Fail"),"")</f>
        <v>Pass</v>
      </c>
      <c r="I719" s="338" t="str">
        <f t="shared" si="13"/>
        <v>Beta_8_D10</v>
      </c>
      <c r="J719" s="339"/>
      <c r="K719" s="339"/>
      <c r="L719" s="339"/>
      <c r="M719" s="339"/>
      <c r="N719" s="339"/>
      <c r="O719" s="339"/>
      <c r="P719" s="339"/>
      <c r="Q719" s="339"/>
    </row>
    <row r="720" spans="1:17" ht="13.5" customHeight="1">
      <c r="A720" s="481" t="s">
        <v>1127</v>
      </c>
      <c r="B720" s="481" t="s">
        <v>730</v>
      </c>
      <c r="C720" s="481" t="s">
        <v>533</v>
      </c>
      <c r="D720" s="481" t="s">
        <v>1438</v>
      </c>
      <c r="E720" s="481">
        <v>10743</v>
      </c>
      <c r="F720" s="339"/>
      <c r="G720" s="340">
        <f>IF(ISNUMBER(E720),E720/'Bulk DivVar Analysis'!$C$7,"")</f>
        <v>0.72299616394104582</v>
      </c>
      <c r="H720" s="338" t="str">
        <f>IF(ISNUMBER(E720), IF(G720&gt;'Bulk DivVar Analysis'!$D$9,"Pass","Fail"),"")</f>
        <v>Pass</v>
      </c>
      <c r="I720" s="338" t="str">
        <f t="shared" si="13"/>
        <v>Beta_8_D11</v>
      </c>
      <c r="J720" s="339"/>
      <c r="K720" s="339"/>
      <c r="L720" s="339"/>
      <c r="M720" s="339"/>
      <c r="N720" s="339"/>
      <c r="O720" s="339"/>
      <c r="P720" s="339"/>
      <c r="Q720" s="339"/>
    </row>
    <row r="721" spans="1:17" ht="13.5" customHeight="1">
      <c r="A721" s="481" t="s">
        <v>1127</v>
      </c>
      <c r="B721" s="481" t="s">
        <v>730</v>
      </c>
      <c r="C721" s="481" t="s">
        <v>534</v>
      </c>
      <c r="D721" s="481" t="s">
        <v>1439</v>
      </c>
      <c r="E721" s="481">
        <v>12431</v>
      </c>
      <c r="F721" s="339"/>
      <c r="G721" s="340">
        <f>IF(ISNUMBER(E721),E721/'Bulk DivVar Analysis'!$C$7,"")</f>
        <v>0.83659734840837208</v>
      </c>
      <c r="H721" s="338" t="str">
        <f>IF(ISNUMBER(E721), IF(G721&gt;'Bulk DivVar Analysis'!$D$9,"Pass","Fail"),"")</f>
        <v>Pass</v>
      </c>
      <c r="I721" s="338" t="str">
        <f t="shared" si="13"/>
        <v>Beta_8_D12</v>
      </c>
      <c r="J721" s="339"/>
      <c r="K721" s="339"/>
      <c r="L721" s="339"/>
      <c r="M721" s="339"/>
      <c r="N721" s="339"/>
      <c r="O721" s="339"/>
      <c r="P721" s="339"/>
      <c r="Q721" s="339"/>
    </row>
    <row r="722" spans="1:17" ht="13.5" customHeight="1">
      <c r="A722" s="481" t="s">
        <v>1127</v>
      </c>
      <c r="B722" s="481" t="s">
        <v>730</v>
      </c>
      <c r="C722" s="481" t="s">
        <v>1212</v>
      </c>
      <c r="D722" s="481" t="s">
        <v>1440</v>
      </c>
      <c r="E722" s="481">
        <v>15449</v>
      </c>
      <c r="F722" s="339"/>
      <c r="G722" s="340">
        <f>IF(ISNUMBER(E722),E722/'Bulk DivVar Analysis'!$C$7,"")</f>
        <v>1.0397065751396459</v>
      </c>
      <c r="H722" s="338" t="str">
        <f>IF(ISNUMBER(E722), IF(G722&gt;'Bulk DivVar Analysis'!$D$9,"Pass","Fail"),"")</f>
        <v>Pass</v>
      </c>
      <c r="I722" s="338" t="str">
        <f t="shared" si="13"/>
        <v>Beta_8_E1</v>
      </c>
      <c r="J722" s="339"/>
      <c r="K722" s="339"/>
      <c r="L722" s="339"/>
      <c r="M722" s="339"/>
      <c r="N722" s="339"/>
      <c r="O722" s="339"/>
      <c r="P722" s="339"/>
      <c r="Q722" s="339"/>
    </row>
    <row r="723" spans="1:17" ht="13.5" customHeight="1">
      <c r="A723" s="481" t="s">
        <v>1127</v>
      </c>
      <c r="B723" s="481" t="s">
        <v>730</v>
      </c>
      <c r="C723" s="481" t="s">
        <v>1214</v>
      </c>
      <c r="D723" s="481" t="s">
        <v>1441</v>
      </c>
      <c r="E723" s="481">
        <v>17603</v>
      </c>
      <c r="F723" s="339"/>
      <c r="G723" s="340">
        <f>IF(ISNUMBER(E723),E723/'Bulk DivVar Analysis'!$C$7,"")</f>
        <v>1.1846692240393029</v>
      </c>
      <c r="H723" s="338" t="str">
        <f>IF(ISNUMBER(E723), IF(G723&gt;'Bulk DivVar Analysis'!$D$9,"Pass","Fail"),"")</f>
        <v>Pass</v>
      </c>
      <c r="I723" s="338" t="str">
        <f t="shared" si="13"/>
        <v>Beta_8_E2</v>
      </c>
      <c r="J723" s="339"/>
      <c r="K723" s="339"/>
      <c r="L723" s="339"/>
      <c r="M723" s="339"/>
      <c r="N723" s="339"/>
      <c r="O723" s="339"/>
      <c r="P723" s="339"/>
      <c r="Q723" s="339"/>
    </row>
    <row r="724" spans="1:17" ht="13.5" customHeight="1">
      <c r="A724" s="481" t="s">
        <v>1127</v>
      </c>
      <c r="B724" s="481" t="s">
        <v>730</v>
      </c>
      <c r="C724" s="481" t="s">
        <v>1216</v>
      </c>
      <c r="D724" s="481" t="s">
        <v>1442</v>
      </c>
      <c r="E724" s="481">
        <v>15476</v>
      </c>
      <c r="F724" s="339"/>
      <c r="G724" s="340">
        <f>IF(ISNUMBER(E724),E724/'Bulk DivVar Analysis'!$C$7,"")</f>
        <v>1.0415236556968841</v>
      </c>
      <c r="H724" s="338" t="str">
        <f>IF(ISNUMBER(E724), IF(G724&gt;'Bulk DivVar Analysis'!$D$9,"Pass","Fail"),"")</f>
        <v>Pass</v>
      </c>
      <c r="I724" s="338" t="str">
        <f t="shared" si="13"/>
        <v>Beta_8_E3</v>
      </c>
      <c r="J724" s="339"/>
      <c r="K724" s="339"/>
      <c r="L724" s="339"/>
      <c r="M724" s="339"/>
      <c r="N724" s="339"/>
      <c r="O724" s="339"/>
      <c r="P724" s="339"/>
      <c r="Q724" s="339"/>
    </row>
    <row r="725" spans="1:17" ht="13.5" customHeight="1">
      <c r="A725" s="481" t="s">
        <v>1127</v>
      </c>
      <c r="B725" s="481" t="s">
        <v>730</v>
      </c>
      <c r="C725" s="481" t="s">
        <v>1218</v>
      </c>
      <c r="D725" s="481" t="s">
        <v>1443</v>
      </c>
      <c r="E725" s="481">
        <v>11834</v>
      </c>
      <c r="F725" s="339"/>
      <c r="G725" s="340">
        <f>IF(ISNUMBER(E725),E725/'Bulk DivVar Analysis'!$C$7,"")</f>
        <v>0.79641967830944205</v>
      </c>
      <c r="H725" s="338" t="str">
        <f>IF(ISNUMBER(E725), IF(G725&gt;'Bulk DivVar Analysis'!$D$9,"Pass","Fail"),"")</f>
        <v>Pass</v>
      </c>
      <c r="I725" s="338" t="str">
        <f t="shared" si="13"/>
        <v>Beta_8_E4</v>
      </c>
      <c r="J725" s="339"/>
      <c r="K725" s="339"/>
      <c r="L725" s="339"/>
      <c r="M725" s="339"/>
      <c r="N725" s="339"/>
      <c r="O725" s="339"/>
      <c r="P725" s="339"/>
      <c r="Q725" s="339"/>
    </row>
    <row r="726" spans="1:17" ht="13.5" customHeight="1">
      <c r="A726" s="481" t="s">
        <v>1127</v>
      </c>
      <c r="B726" s="481" t="s">
        <v>730</v>
      </c>
      <c r="C726" s="481" t="s">
        <v>1220</v>
      </c>
      <c r="D726" s="481" t="s">
        <v>1444</v>
      </c>
      <c r="E726" s="481">
        <v>15345</v>
      </c>
      <c r="F726" s="339"/>
      <c r="G726" s="340">
        <f>IF(ISNUMBER(E726),E726/'Bulk DivVar Analysis'!$C$7,"")</f>
        <v>1.0327074500302846</v>
      </c>
      <c r="H726" s="338" t="str">
        <f>IF(ISNUMBER(E726), IF(G726&gt;'Bulk DivVar Analysis'!$D$9,"Pass","Fail"),"")</f>
        <v>Pass</v>
      </c>
      <c r="I726" s="338" t="str">
        <f t="shared" si="13"/>
        <v>Beta_8_E5</v>
      </c>
      <c r="J726" s="339"/>
      <c r="K726" s="339"/>
      <c r="L726" s="339"/>
      <c r="M726" s="339"/>
      <c r="N726" s="339"/>
      <c r="O726" s="339"/>
      <c r="P726" s="339"/>
      <c r="Q726" s="339"/>
    </row>
    <row r="727" spans="1:17" ht="13.5" customHeight="1">
      <c r="A727" s="481" t="s">
        <v>1127</v>
      </c>
      <c r="B727" s="481" t="s">
        <v>730</v>
      </c>
      <c r="C727" s="481" t="s">
        <v>1222</v>
      </c>
      <c r="D727" s="481" t="s">
        <v>1445</v>
      </c>
      <c r="E727" s="481">
        <v>16297</v>
      </c>
      <c r="F727" s="339"/>
      <c r="G727" s="340">
        <f>IF(ISNUMBER(E727),E727/'Bulk DivVar Analysis'!$C$7,"")</f>
        <v>1.0967763644928998</v>
      </c>
      <c r="H727" s="338" t="str">
        <f>IF(ISNUMBER(E727), IF(G727&gt;'Bulk DivVar Analysis'!$D$9,"Pass","Fail"),"")</f>
        <v>Pass</v>
      </c>
      <c r="I727" s="338" t="str">
        <f t="shared" si="13"/>
        <v>Beta_8_E6</v>
      </c>
      <c r="J727" s="339"/>
      <c r="K727" s="339"/>
      <c r="L727" s="339"/>
      <c r="M727" s="339"/>
      <c r="N727" s="339"/>
      <c r="O727" s="339"/>
      <c r="P727" s="339"/>
      <c r="Q727" s="339"/>
    </row>
    <row r="728" spans="1:17" ht="13.5" customHeight="1">
      <c r="A728" s="481" t="s">
        <v>1127</v>
      </c>
      <c r="B728" s="481" t="s">
        <v>730</v>
      </c>
      <c r="C728" s="481" t="s">
        <v>1224</v>
      </c>
      <c r="D728" s="481" t="s">
        <v>1446</v>
      </c>
      <c r="E728" s="481">
        <v>14084</v>
      </c>
      <c r="F728" s="339"/>
      <c r="G728" s="340">
        <f>IF(ISNUMBER(E728),E728/'Bulk DivVar Analysis'!$C$7,"")</f>
        <v>0.9478430580792786</v>
      </c>
      <c r="H728" s="338" t="str">
        <f>IF(ISNUMBER(E728), IF(G728&gt;'Bulk DivVar Analysis'!$D$9,"Pass","Fail"),"")</f>
        <v>Pass</v>
      </c>
      <c r="I728" s="338" t="str">
        <f t="shared" si="13"/>
        <v>Beta_8_E7</v>
      </c>
      <c r="J728" s="339"/>
      <c r="K728" s="339"/>
      <c r="L728" s="339"/>
      <c r="M728" s="339"/>
      <c r="N728" s="339"/>
      <c r="O728" s="339"/>
      <c r="P728" s="339"/>
      <c r="Q728" s="339"/>
    </row>
    <row r="729" spans="1:17" ht="13.5" customHeight="1">
      <c r="A729" s="481" t="s">
        <v>1127</v>
      </c>
      <c r="B729" s="481" t="s">
        <v>730</v>
      </c>
      <c r="C729" s="481" t="s">
        <v>1226</v>
      </c>
      <c r="D729" s="481" t="s">
        <v>1447</v>
      </c>
      <c r="E729" s="481">
        <v>15649</v>
      </c>
      <c r="F729" s="339"/>
      <c r="G729" s="340">
        <f>IF(ISNUMBER(E729),E729/'Bulk DivVar Analysis'!$C$7,"")</f>
        <v>1.0531664311191871</v>
      </c>
      <c r="H729" s="338" t="str">
        <f>IF(ISNUMBER(E729), IF(G729&gt;'Bulk DivVar Analysis'!$D$9,"Pass","Fail"),"")</f>
        <v>Pass</v>
      </c>
      <c r="I729" s="338" t="str">
        <f t="shared" si="13"/>
        <v>Beta_8_E8</v>
      </c>
      <c r="J729" s="339"/>
      <c r="K729" s="339"/>
      <c r="L729" s="339"/>
      <c r="M729" s="339"/>
      <c r="N729" s="339"/>
      <c r="O729" s="339"/>
      <c r="P729" s="339"/>
      <c r="Q729" s="339"/>
    </row>
    <row r="730" spans="1:17" ht="13.5" customHeight="1">
      <c r="A730" s="481" t="s">
        <v>1127</v>
      </c>
      <c r="B730" s="481" t="s">
        <v>730</v>
      </c>
      <c r="C730" s="481" t="s">
        <v>1228</v>
      </c>
      <c r="D730" s="481" t="s">
        <v>1448</v>
      </c>
      <c r="E730" s="481">
        <v>15200</v>
      </c>
      <c r="F730" s="339"/>
      <c r="G730" s="340">
        <f>IF(ISNUMBER(E730),E730/'Bulk DivVar Analysis'!$C$7,"")</f>
        <v>1.0229490544451174</v>
      </c>
      <c r="H730" s="338" t="str">
        <f>IF(ISNUMBER(E730), IF(G730&gt;'Bulk DivVar Analysis'!$D$9,"Pass","Fail"),"")</f>
        <v>Pass</v>
      </c>
      <c r="I730" s="338" t="str">
        <f t="shared" si="13"/>
        <v>Beta_8_E9</v>
      </c>
      <c r="J730" s="339"/>
      <c r="K730" s="339"/>
      <c r="L730" s="339"/>
      <c r="M730" s="339"/>
      <c r="N730" s="339"/>
      <c r="O730" s="339"/>
      <c r="P730" s="339"/>
      <c r="Q730" s="339"/>
    </row>
    <row r="731" spans="1:17" ht="13.5" customHeight="1">
      <c r="A731" s="481" t="s">
        <v>1127</v>
      </c>
      <c r="B731" s="481" t="s">
        <v>730</v>
      </c>
      <c r="C731" s="481" t="s">
        <v>544</v>
      </c>
      <c r="D731" s="481" t="s">
        <v>1449</v>
      </c>
      <c r="E731" s="481">
        <v>15793</v>
      </c>
      <c r="F731" s="339"/>
      <c r="G731" s="340">
        <f>IF(ISNUMBER(E731),E731/'Bulk DivVar Analysis'!$C$7,"")</f>
        <v>1.0628575274244565</v>
      </c>
      <c r="H731" s="338" t="str">
        <f>IF(ISNUMBER(E731), IF(G731&gt;'Bulk DivVar Analysis'!$D$9,"Pass","Fail"),"")</f>
        <v>Pass</v>
      </c>
      <c r="I731" s="338" t="str">
        <f t="shared" si="13"/>
        <v>Beta_8_E10</v>
      </c>
      <c r="J731" s="339"/>
      <c r="K731" s="339"/>
      <c r="L731" s="339"/>
      <c r="M731" s="339"/>
      <c r="N731" s="339"/>
      <c r="O731" s="339"/>
      <c r="P731" s="339"/>
      <c r="Q731" s="339"/>
    </row>
    <row r="732" spans="1:17" ht="13.5" customHeight="1">
      <c r="A732" s="481" t="s">
        <v>1127</v>
      </c>
      <c r="B732" s="481" t="s">
        <v>730</v>
      </c>
      <c r="C732" s="481" t="s">
        <v>545</v>
      </c>
      <c r="D732" s="481" t="s">
        <v>1450</v>
      </c>
      <c r="E732" s="481">
        <v>14217</v>
      </c>
      <c r="F732" s="339"/>
      <c r="G732" s="340">
        <f>IF(ISNUMBER(E732),E732/'Bulk DivVar Analysis'!$C$7,"")</f>
        <v>0.95679386230567331</v>
      </c>
      <c r="H732" s="338" t="str">
        <f>IF(ISNUMBER(E732), IF(G732&gt;'Bulk DivVar Analysis'!$D$9,"Pass","Fail"),"")</f>
        <v>Pass</v>
      </c>
      <c r="I732" s="338" t="str">
        <f t="shared" si="13"/>
        <v>Beta_8_E11</v>
      </c>
      <c r="J732" s="339"/>
      <c r="K732" s="339"/>
      <c r="L732" s="339"/>
      <c r="M732" s="339"/>
      <c r="N732" s="339"/>
      <c r="O732" s="339"/>
      <c r="P732" s="339"/>
      <c r="Q732" s="339"/>
    </row>
    <row r="733" spans="1:17" ht="13.5" customHeight="1">
      <c r="A733" s="481" t="s">
        <v>1127</v>
      </c>
      <c r="B733" s="481" t="s">
        <v>730</v>
      </c>
      <c r="C733" s="481" t="s">
        <v>546</v>
      </c>
      <c r="D733" s="481" t="s">
        <v>1451</v>
      </c>
      <c r="E733" s="481">
        <v>14272</v>
      </c>
      <c r="F733" s="339"/>
      <c r="G733" s="340">
        <f>IF(ISNUMBER(E733),E733/'Bulk DivVar Analysis'!$C$7,"")</f>
        <v>0.96049532270004712</v>
      </c>
      <c r="H733" s="338" t="str">
        <f>IF(ISNUMBER(E733), IF(G733&gt;'Bulk DivVar Analysis'!$D$9,"Pass","Fail"),"")</f>
        <v>Pass</v>
      </c>
      <c r="I733" s="338" t="str">
        <f t="shared" si="13"/>
        <v>Beta_8_E12</v>
      </c>
      <c r="J733" s="339"/>
      <c r="K733" s="339"/>
      <c r="L733" s="339"/>
      <c r="M733" s="339"/>
      <c r="N733" s="339"/>
      <c r="O733" s="339"/>
      <c r="P733" s="339"/>
      <c r="Q733" s="339"/>
    </row>
    <row r="734" spans="1:17" ht="13.5" customHeight="1">
      <c r="A734" s="481" t="s">
        <v>1127</v>
      </c>
      <c r="B734" s="481" t="s">
        <v>730</v>
      </c>
      <c r="C734" s="481" t="s">
        <v>1233</v>
      </c>
      <c r="D734" s="481" t="s">
        <v>1452</v>
      </c>
      <c r="E734" s="481">
        <v>11540</v>
      </c>
      <c r="F734" s="339"/>
      <c r="G734" s="340">
        <f>IF(ISNUMBER(E734),E734/'Bulk DivVar Analysis'!$C$7,"")</f>
        <v>0.77663369001951676</v>
      </c>
      <c r="H734" s="338" t="str">
        <f>IF(ISNUMBER(E734), IF(G734&gt;'Bulk DivVar Analysis'!$D$9,"Pass","Fail"),"")</f>
        <v>Pass</v>
      </c>
      <c r="I734" s="338" t="str">
        <f t="shared" si="13"/>
        <v>Beta_8_F1</v>
      </c>
      <c r="J734" s="339"/>
      <c r="K734" s="339"/>
      <c r="L734" s="339"/>
      <c r="M734" s="339"/>
      <c r="N734" s="339"/>
      <c r="O734" s="339"/>
      <c r="P734" s="339"/>
      <c r="Q734" s="339"/>
    </row>
    <row r="735" spans="1:17" ht="13.5" customHeight="1">
      <c r="A735" s="481" t="s">
        <v>1127</v>
      </c>
      <c r="B735" s="481" t="s">
        <v>730</v>
      </c>
      <c r="C735" s="481" t="s">
        <v>1235</v>
      </c>
      <c r="D735" s="481" t="s">
        <v>1453</v>
      </c>
      <c r="E735" s="481">
        <v>15588</v>
      </c>
      <c r="F735" s="339"/>
      <c r="G735" s="340">
        <f>IF(ISNUMBER(E735),E735/'Bulk DivVar Analysis'!$C$7,"")</f>
        <v>1.0490611750454271</v>
      </c>
      <c r="H735" s="338" t="str">
        <f>IF(ISNUMBER(E735), IF(G735&gt;'Bulk DivVar Analysis'!$D$9,"Pass","Fail"),"")</f>
        <v>Pass</v>
      </c>
      <c r="I735" s="338" t="str">
        <f t="shared" si="13"/>
        <v>Beta_8_F2</v>
      </c>
      <c r="J735" s="339"/>
      <c r="K735" s="339"/>
      <c r="L735" s="339"/>
      <c r="M735" s="339"/>
      <c r="N735" s="339"/>
      <c r="O735" s="339"/>
      <c r="P735" s="339"/>
      <c r="Q735" s="339"/>
    </row>
    <row r="736" spans="1:17" ht="13.5" customHeight="1">
      <c r="A736" s="481" t="s">
        <v>1127</v>
      </c>
      <c r="B736" s="481" t="s">
        <v>730</v>
      </c>
      <c r="C736" s="481" t="s">
        <v>1237</v>
      </c>
      <c r="D736" s="481" t="s">
        <v>1454</v>
      </c>
      <c r="E736" s="481">
        <v>16387</v>
      </c>
      <c r="F736" s="339"/>
      <c r="G736" s="340">
        <f>IF(ISNUMBER(E736),E736/'Bulk DivVar Analysis'!$C$7,"")</f>
        <v>1.1028332996836934</v>
      </c>
      <c r="H736" s="338" t="str">
        <f>IF(ISNUMBER(E736), IF(G736&gt;'Bulk DivVar Analysis'!$D$9,"Pass","Fail"),"")</f>
        <v>Pass</v>
      </c>
      <c r="I736" s="338" t="str">
        <f t="shared" si="13"/>
        <v>Beta_8_F3</v>
      </c>
      <c r="J736" s="339"/>
      <c r="K736" s="339"/>
      <c r="L736" s="339"/>
      <c r="M736" s="339"/>
      <c r="N736" s="339"/>
      <c r="O736" s="339"/>
      <c r="P736" s="339"/>
      <c r="Q736" s="339"/>
    </row>
    <row r="737" spans="1:17" ht="13.5" customHeight="1">
      <c r="A737" s="481" t="s">
        <v>1127</v>
      </c>
      <c r="B737" s="481" t="s">
        <v>730</v>
      </c>
      <c r="C737" s="481" t="s">
        <v>1239</v>
      </c>
      <c r="D737" s="481" t="s">
        <v>1455</v>
      </c>
      <c r="E737" s="481">
        <v>9569</v>
      </c>
      <c r="F737" s="339"/>
      <c r="G737" s="340">
        <f>IF(ISNUMBER(E737),E737/'Bulk DivVar Analysis'!$C$7,"")</f>
        <v>0.64398680934114005</v>
      </c>
      <c r="H737" s="338" t="str">
        <f>IF(ISNUMBER(E737), IF(G737&gt;'Bulk DivVar Analysis'!$D$9,"Pass","Fail"),"")</f>
        <v>Pass</v>
      </c>
      <c r="I737" s="338" t="str">
        <f t="shared" si="13"/>
        <v>Beta_8_F4</v>
      </c>
      <c r="J737" s="339"/>
      <c r="K737" s="339"/>
      <c r="L737" s="339"/>
      <c r="M737" s="339"/>
      <c r="N737" s="339"/>
      <c r="O737" s="339"/>
      <c r="P737" s="339"/>
      <c r="Q737" s="339"/>
    </row>
    <row r="738" spans="1:17" ht="13.5" customHeight="1">
      <c r="A738" s="481" t="s">
        <v>1127</v>
      </c>
      <c r="B738" s="481" t="s">
        <v>730</v>
      </c>
      <c r="C738" s="481" t="s">
        <v>1241</v>
      </c>
      <c r="D738" s="481" t="s">
        <v>1456</v>
      </c>
      <c r="E738" s="481">
        <v>17865</v>
      </c>
      <c r="F738" s="339"/>
      <c r="G738" s="340">
        <f>IF(ISNUMBER(E738),E738/'Bulk DivVar Analysis'!$C$7,"")</f>
        <v>1.2023016353725016</v>
      </c>
      <c r="H738" s="338" t="str">
        <f>IF(ISNUMBER(E738), IF(G738&gt;'Bulk DivVar Analysis'!$D$9,"Pass","Fail"),"")</f>
        <v>Pass</v>
      </c>
      <c r="I738" s="338" t="str">
        <f t="shared" si="13"/>
        <v>Beta_8_F5</v>
      </c>
      <c r="J738" s="339"/>
      <c r="K738" s="339"/>
      <c r="L738" s="339"/>
      <c r="M738" s="339"/>
      <c r="N738" s="339"/>
      <c r="O738" s="339"/>
      <c r="P738" s="339"/>
      <c r="Q738" s="339"/>
    </row>
    <row r="739" spans="1:17" ht="13.5" customHeight="1">
      <c r="A739" s="481" t="s">
        <v>1127</v>
      </c>
      <c r="B739" s="481" t="s">
        <v>730</v>
      </c>
      <c r="C739" s="481" t="s">
        <v>1243</v>
      </c>
      <c r="D739" s="481" t="s">
        <v>1457</v>
      </c>
      <c r="E739" s="481">
        <v>8857</v>
      </c>
      <c r="F739" s="339"/>
      <c r="G739" s="340">
        <f>IF(ISNUMBER(E739),E739/'Bulk DivVar Analysis'!$C$7,"")</f>
        <v>0.59606972205397402</v>
      </c>
      <c r="H739" s="338" t="str">
        <f>IF(ISNUMBER(E739), IF(G739&gt;'Bulk DivVar Analysis'!$D$9,"Pass","Fail"),"")</f>
        <v>Pass</v>
      </c>
      <c r="I739" s="338" t="str">
        <f t="shared" si="13"/>
        <v>Beta_8_F6</v>
      </c>
      <c r="J739" s="339"/>
      <c r="K739" s="339"/>
      <c r="L739" s="339"/>
      <c r="M739" s="339"/>
      <c r="N739" s="339"/>
      <c r="O739" s="339"/>
      <c r="P739" s="339"/>
      <c r="Q739" s="339"/>
    </row>
    <row r="740" spans="1:17" ht="13.5" customHeight="1">
      <c r="A740" s="481" t="s">
        <v>1127</v>
      </c>
      <c r="B740" s="481" t="s">
        <v>730</v>
      </c>
      <c r="C740" s="481" t="s">
        <v>1245</v>
      </c>
      <c r="D740" s="481" t="s">
        <v>1458</v>
      </c>
      <c r="E740" s="481">
        <v>9139</v>
      </c>
      <c r="F740" s="339"/>
      <c r="G740" s="340">
        <f>IF(ISNUMBER(E740),E740/'Bulk DivVar Analysis'!$C$7,"")</f>
        <v>0.6150481189851269</v>
      </c>
      <c r="H740" s="338" t="str">
        <f>IF(ISNUMBER(E740), IF(G740&gt;'Bulk DivVar Analysis'!$D$9,"Pass","Fail"),"")</f>
        <v>Pass</v>
      </c>
      <c r="I740" s="338" t="str">
        <f t="shared" si="13"/>
        <v>Beta_8_F7</v>
      </c>
      <c r="J740" s="339"/>
      <c r="K740" s="339"/>
      <c r="L740" s="339"/>
      <c r="M740" s="339"/>
      <c r="N740" s="339"/>
      <c r="O740" s="339"/>
      <c r="P740" s="339"/>
      <c r="Q740" s="339"/>
    </row>
    <row r="741" spans="1:17" ht="13.5" customHeight="1">
      <c r="A741" s="481" t="s">
        <v>1127</v>
      </c>
      <c r="B741" s="481" t="s">
        <v>730</v>
      </c>
      <c r="C741" s="481" t="s">
        <v>1247</v>
      </c>
      <c r="D741" s="481" t="s">
        <v>1459</v>
      </c>
      <c r="E741" s="481">
        <v>14099</v>
      </c>
      <c r="F741" s="339"/>
      <c r="G741" s="340">
        <f>IF(ISNUMBER(E741),E741/'Bulk DivVar Analysis'!$C$7,"")</f>
        <v>0.94885254727774415</v>
      </c>
      <c r="H741" s="338" t="str">
        <f>IF(ISNUMBER(E741), IF(G741&gt;'Bulk DivVar Analysis'!$D$9,"Pass","Fail"),"")</f>
        <v>Pass</v>
      </c>
      <c r="I741" s="338" t="str">
        <f t="shared" si="13"/>
        <v>Beta_8_F8</v>
      </c>
      <c r="J741" s="339"/>
      <c r="K741" s="339"/>
      <c r="L741" s="339"/>
      <c r="M741" s="339"/>
      <c r="N741" s="339"/>
      <c r="O741" s="339"/>
      <c r="P741" s="339"/>
      <c r="Q741" s="339"/>
    </row>
    <row r="742" spans="1:17" ht="13.5" customHeight="1">
      <c r="A742" s="481" t="s">
        <v>1127</v>
      </c>
      <c r="B742" s="481" t="s">
        <v>730</v>
      </c>
      <c r="C742" s="481" t="s">
        <v>1249</v>
      </c>
      <c r="D742" s="481" t="s">
        <v>1460</v>
      </c>
      <c r="E742" s="481">
        <v>13566</v>
      </c>
      <c r="F742" s="339"/>
      <c r="G742" s="340">
        <f>IF(ISNUMBER(E742),E742/'Bulk DivVar Analysis'!$C$7,"")</f>
        <v>0.91298203109226728</v>
      </c>
      <c r="H742" s="338" t="str">
        <f>IF(ISNUMBER(E742), IF(G742&gt;'Bulk DivVar Analysis'!$D$9,"Pass","Fail"),"")</f>
        <v>Pass</v>
      </c>
      <c r="I742" s="338" t="str">
        <f t="shared" si="13"/>
        <v>Beta_8_F9</v>
      </c>
      <c r="J742" s="339"/>
      <c r="K742" s="339"/>
      <c r="L742" s="339"/>
      <c r="M742" s="339"/>
      <c r="N742" s="339"/>
      <c r="O742" s="339"/>
      <c r="P742" s="339"/>
      <c r="Q742" s="339"/>
    </row>
    <row r="743" spans="1:17" ht="13.5" customHeight="1">
      <c r="A743" s="481" t="s">
        <v>1127</v>
      </c>
      <c r="B743" s="481" t="s">
        <v>730</v>
      </c>
      <c r="C743" s="481" t="s">
        <v>556</v>
      </c>
      <c r="D743" s="481" t="s">
        <v>1461</v>
      </c>
      <c r="E743" s="481">
        <v>14684</v>
      </c>
      <c r="F743" s="339"/>
      <c r="G743" s="340">
        <f>IF(ISNUMBER(E743),E743/'Bulk DivVar Analysis'!$C$7,"")</f>
        <v>0.98822262601790156</v>
      </c>
      <c r="H743" s="338" t="str">
        <f>IF(ISNUMBER(E743), IF(G743&gt;'Bulk DivVar Analysis'!$D$9,"Pass","Fail"),"")</f>
        <v>Pass</v>
      </c>
      <c r="I743" s="338" t="str">
        <f t="shared" si="13"/>
        <v>Beta_8_F10</v>
      </c>
      <c r="J743" s="339"/>
      <c r="K743" s="339"/>
      <c r="L743" s="339"/>
      <c r="M743" s="339"/>
      <c r="N743" s="339"/>
      <c r="O743" s="339"/>
      <c r="P743" s="339"/>
      <c r="Q743" s="339"/>
    </row>
    <row r="744" spans="1:17" ht="13.5" customHeight="1">
      <c r="A744" s="481" t="s">
        <v>1127</v>
      </c>
      <c r="B744" s="481" t="s">
        <v>730</v>
      </c>
      <c r="C744" s="481" t="s">
        <v>557</v>
      </c>
      <c r="D744" s="481" t="s">
        <v>1462</v>
      </c>
      <c r="E744" s="481">
        <v>14825</v>
      </c>
      <c r="F744" s="339"/>
      <c r="G744" s="340">
        <f>IF(ISNUMBER(E744),E744/'Bulk DivVar Analysis'!$C$7,"")</f>
        <v>0.99771182448347806</v>
      </c>
      <c r="H744" s="338" t="str">
        <f>IF(ISNUMBER(E744), IF(G744&gt;'Bulk DivVar Analysis'!$D$9,"Pass","Fail"),"")</f>
        <v>Pass</v>
      </c>
      <c r="I744" s="338" t="str">
        <f t="shared" si="13"/>
        <v>Beta_8_F11</v>
      </c>
      <c r="J744" s="339"/>
      <c r="K744" s="339"/>
      <c r="L744" s="339"/>
      <c r="M744" s="339"/>
      <c r="N744" s="339"/>
      <c r="O744" s="339"/>
      <c r="P744" s="339"/>
      <c r="Q744" s="339"/>
    </row>
    <row r="745" spans="1:17" ht="13.5" customHeight="1">
      <c r="A745" s="481" t="s">
        <v>1127</v>
      </c>
      <c r="B745" s="481" t="s">
        <v>730</v>
      </c>
      <c r="C745" s="481" t="s">
        <v>558</v>
      </c>
      <c r="D745" s="481" t="s">
        <v>1463</v>
      </c>
      <c r="E745" s="481">
        <v>13099</v>
      </c>
      <c r="F745" s="339"/>
      <c r="G745" s="340">
        <f>IF(ISNUMBER(E745),E745/'Bulk DivVar Analysis'!$C$7,"")</f>
        <v>0.88155326738003903</v>
      </c>
      <c r="H745" s="338" t="str">
        <f>IF(ISNUMBER(E745), IF(G745&gt;'Bulk DivVar Analysis'!$D$9,"Pass","Fail"),"")</f>
        <v>Pass</v>
      </c>
      <c r="I745" s="338" t="str">
        <f t="shared" si="13"/>
        <v>Beta_8_F12</v>
      </c>
      <c r="J745" s="339"/>
      <c r="K745" s="339"/>
      <c r="L745" s="339"/>
      <c r="M745" s="339"/>
      <c r="N745" s="339"/>
      <c r="O745" s="339"/>
      <c r="P745" s="339"/>
      <c r="Q745" s="339"/>
    </row>
    <row r="746" spans="1:17" ht="13.5" customHeight="1">
      <c r="A746" s="481" t="s">
        <v>1127</v>
      </c>
      <c r="B746" s="481" t="s">
        <v>730</v>
      </c>
      <c r="C746" s="481" t="s">
        <v>1254</v>
      </c>
      <c r="D746" s="481" t="s">
        <v>1464</v>
      </c>
      <c r="E746" s="481">
        <v>15726</v>
      </c>
      <c r="F746" s="339"/>
      <c r="G746" s="340">
        <f>IF(ISNUMBER(E746),E746/'Bulk DivVar Analysis'!$C$7,"")</f>
        <v>1.0583484756713104</v>
      </c>
      <c r="H746" s="338" t="str">
        <f>IF(ISNUMBER(E746), IF(G746&gt;'Bulk DivVar Analysis'!$D$9,"Pass","Fail"),"")</f>
        <v>Pass</v>
      </c>
      <c r="I746" s="338" t="str">
        <f t="shared" si="13"/>
        <v>Beta_8_G1</v>
      </c>
      <c r="J746" s="339"/>
      <c r="K746" s="339"/>
      <c r="L746" s="339"/>
      <c r="M746" s="339"/>
      <c r="N746" s="339"/>
      <c r="O746" s="339"/>
      <c r="P746" s="339"/>
      <c r="Q746" s="339"/>
    </row>
    <row r="747" spans="1:17" ht="13.5" customHeight="1">
      <c r="A747" s="481" t="s">
        <v>1127</v>
      </c>
      <c r="B747" s="481" t="s">
        <v>730</v>
      </c>
      <c r="C747" s="481" t="s">
        <v>1256</v>
      </c>
      <c r="D747" s="481" t="s">
        <v>1465</v>
      </c>
      <c r="E747" s="481">
        <v>12167</v>
      </c>
      <c r="F747" s="339"/>
      <c r="G747" s="340">
        <f>IF(ISNUMBER(E747),E747/'Bulk DivVar Analysis'!$C$7,"")</f>
        <v>0.8188303385153779</v>
      </c>
      <c r="H747" s="338" t="str">
        <f>IF(ISNUMBER(E747), IF(G747&gt;'Bulk DivVar Analysis'!$D$9,"Pass","Fail"),"")</f>
        <v>Pass</v>
      </c>
      <c r="I747" s="338" t="str">
        <f t="shared" si="13"/>
        <v>Beta_8_G2</v>
      </c>
      <c r="J747" s="339"/>
      <c r="K747" s="339"/>
      <c r="L747" s="339"/>
      <c r="M747" s="339"/>
      <c r="N747" s="339"/>
      <c r="O747" s="339"/>
      <c r="P747" s="339"/>
      <c r="Q747" s="339"/>
    </row>
    <row r="748" spans="1:17" ht="13.5" customHeight="1">
      <c r="A748" s="481" t="s">
        <v>1127</v>
      </c>
      <c r="B748" s="481" t="s">
        <v>730</v>
      </c>
      <c r="C748" s="481" t="s">
        <v>1258</v>
      </c>
      <c r="D748" s="481" t="s">
        <v>1466</v>
      </c>
      <c r="E748" s="481">
        <v>16425</v>
      </c>
      <c r="F748" s="339"/>
      <c r="G748" s="340">
        <f>IF(ISNUMBER(E748),E748/'Bulk DivVar Analysis'!$C$7,"")</f>
        <v>1.1053906723198061</v>
      </c>
      <c r="H748" s="338" t="str">
        <f>IF(ISNUMBER(E748), IF(G748&gt;'Bulk DivVar Analysis'!$D$9,"Pass","Fail"),"")</f>
        <v>Pass</v>
      </c>
      <c r="I748" s="338" t="str">
        <f t="shared" si="13"/>
        <v>Beta_8_G3</v>
      </c>
      <c r="J748" s="339"/>
      <c r="K748" s="339"/>
      <c r="L748" s="339"/>
      <c r="M748" s="339"/>
      <c r="N748" s="339"/>
      <c r="O748" s="339"/>
      <c r="P748" s="339"/>
      <c r="Q748" s="339"/>
    </row>
    <row r="749" spans="1:17" ht="13.5" customHeight="1">
      <c r="A749" s="481" t="s">
        <v>1127</v>
      </c>
      <c r="B749" s="481" t="s">
        <v>730</v>
      </c>
      <c r="C749" s="481" t="s">
        <v>1260</v>
      </c>
      <c r="D749" s="481" t="s">
        <v>1467</v>
      </c>
      <c r="E749" s="481">
        <v>11951</v>
      </c>
      <c r="F749" s="339"/>
      <c r="G749" s="340">
        <f>IF(ISNUMBER(E749),E749/'Bulk DivVar Analysis'!$C$7,"")</f>
        <v>0.80429369405747364</v>
      </c>
      <c r="H749" s="338" t="str">
        <f>IF(ISNUMBER(E749), IF(G749&gt;'Bulk DivVar Analysis'!$D$9,"Pass","Fail"),"")</f>
        <v>Pass</v>
      </c>
      <c r="I749" s="338" t="str">
        <f t="shared" si="13"/>
        <v>Beta_8_G4</v>
      </c>
      <c r="J749" s="339"/>
      <c r="K749" s="339"/>
      <c r="L749" s="339"/>
      <c r="M749" s="339"/>
      <c r="N749" s="339"/>
      <c r="O749" s="339"/>
      <c r="P749" s="339"/>
      <c r="Q749" s="339"/>
    </row>
    <row r="750" spans="1:17" ht="13.5" customHeight="1">
      <c r="A750" s="481" t="s">
        <v>1127</v>
      </c>
      <c r="B750" s="481" t="s">
        <v>730</v>
      </c>
      <c r="C750" s="481" t="s">
        <v>1262</v>
      </c>
      <c r="D750" s="481" t="s">
        <v>1468</v>
      </c>
      <c r="E750" s="481">
        <v>13850</v>
      </c>
      <c r="F750" s="339"/>
      <c r="G750" s="340">
        <f>IF(ISNUMBER(E750),E750/'Bulk DivVar Analysis'!$C$7,"")</f>
        <v>0.93209502658321552</v>
      </c>
      <c r="H750" s="338" t="str">
        <f>IF(ISNUMBER(E750), IF(G750&gt;'Bulk DivVar Analysis'!$D$9,"Pass","Fail"),"")</f>
        <v>Pass</v>
      </c>
      <c r="I750" s="338" t="str">
        <f t="shared" si="13"/>
        <v>Beta_8_G5</v>
      </c>
      <c r="J750" s="339"/>
      <c r="K750" s="339"/>
      <c r="L750" s="339"/>
      <c r="M750" s="339"/>
      <c r="N750" s="339"/>
      <c r="O750" s="339"/>
      <c r="P750" s="339"/>
      <c r="Q750" s="339"/>
    </row>
    <row r="751" spans="1:17" ht="13.5" customHeight="1">
      <c r="A751" s="481" t="s">
        <v>1127</v>
      </c>
      <c r="B751" s="481" t="s">
        <v>730</v>
      </c>
      <c r="C751" s="481" t="s">
        <v>1264</v>
      </c>
      <c r="D751" s="481" t="s">
        <v>1469</v>
      </c>
      <c r="E751" s="481">
        <v>10517</v>
      </c>
      <c r="F751" s="339"/>
      <c r="G751" s="340">
        <f>IF(ISNUMBER(E751),E751/'Bulk DivVar Analysis'!$C$7,"")</f>
        <v>0.70778652668416453</v>
      </c>
      <c r="H751" s="338" t="str">
        <f>IF(ISNUMBER(E751), IF(G751&gt;'Bulk DivVar Analysis'!$D$9,"Pass","Fail"),"")</f>
        <v>Pass</v>
      </c>
      <c r="I751" s="338" t="str">
        <f t="shared" si="13"/>
        <v>Beta_8_G6</v>
      </c>
      <c r="J751" s="339"/>
      <c r="K751" s="339"/>
      <c r="L751" s="339"/>
      <c r="M751" s="339"/>
      <c r="N751" s="339"/>
      <c r="O751" s="339"/>
      <c r="P751" s="339"/>
      <c r="Q751" s="339"/>
    </row>
    <row r="752" spans="1:17" ht="13.5" customHeight="1">
      <c r="A752" s="481" t="s">
        <v>1127</v>
      </c>
      <c r="B752" s="481" t="s">
        <v>730</v>
      </c>
      <c r="C752" s="481" t="s">
        <v>1266</v>
      </c>
      <c r="D752" s="481" t="s">
        <v>1470</v>
      </c>
      <c r="E752" s="481">
        <v>12432</v>
      </c>
      <c r="F752" s="339"/>
      <c r="G752" s="340">
        <f>IF(ISNUMBER(E752),E752/'Bulk DivVar Analysis'!$C$7,"")</f>
        <v>0.83666464768826976</v>
      </c>
      <c r="H752" s="338" t="str">
        <f>IF(ISNUMBER(E752), IF(G752&gt;'Bulk DivVar Analysis'!$D$9,"Pass","Fail"),"")</f>
        <v>Pass</v>
      </c>
      <c r="I752" s="338" t="str">
        <f t="shared" si="13"/>
        <v>Beta_8_G7</v>
      </c>
      <c r="J752" s="339"/>
      <c r="K752" s="339"/>
      <c r="L752" s="339"/>
      <c r="M752" s="339"/>
      <c r="N752" s="339"/>
      <c r="O752" s="339"/>
      <c r="P752" s="339"/>
      <c r="Q752" s="339"/>
    </row>
    <row r="753" spans="1:17" ht="13.5" customHeight="1">
      <c r="A753" s="481" t="s">
        <v>1127</v>
      </c>
      <c r="B753" s="481" t="s">
        <v>730</v>
      </c>
      <c r="C753" s="481" t="s">
        <v>1268</v>
      </c>
      <c r="D753" s="481" t="s">
        <v>1471</v>
      </c>
      <c r="E753" s="481">
        <v>17245</v>
      </c>
      <c r="F753" s="339"/>
      <c r="G753" s="340">
        <f>IF(ISNUMBER(E753),E753/'Bulk DivVar Analysis'!$C$7,"")</f>
        <v>1.1605760818359243</v>
      </c>
      <c r="H753" s="338" t="str">
        <f>IF(ISNUMBER(E753), IF(G753&gt;'Bulk DivVar Analysis'!$D$9,"Pass","Fail"),"")</f>
        <v>Pass</v>
      </c>
      <c r="I753" s="338" t="str">
        <f t="shared" si="13"/>
        <v>Beta_8_G8</v>
      </c>
      <c r="J753" s="339"/>
      <c r="K753" s="339"/>
      <c r="L753" s="339"/>
      <c r="M753" s="339"/>
      <c r="N753" s="339"/>
      <c r="O753" s="339"/>
      <c r="P753" s="339"/>
      <c r="Q753" s="339"/>
    </row>
    <row r="754" spans="1:17" ht="13.5" customHeight="1">
      <c r="A754" s="481" t="s">
        <v>1127</v>
      </c>
      <c r="B754" s="481" t="s">
        <v>730</v>
      </c>
      <c r="C754" s="481" t="s">
        <v>1270</v>
      </c>
      <c r="D754" s="481" t="s">
        <v>1472</v>
      </c>
      <c r="E754" s="481">
        <v>12260</v>
      </c>
      <c r="F754" s="339"/>
      <c r="G754" s="340">
        <f>IF(ISNUMBER(E754),E754/'Bulk DivVar Analysis'!$C$7,"")</f>
        <v>0.82508917154586447</v>
      </c>
      <c r="H754" s="338" t="str">
        <f>IF(ISNUMBER(E754), IF(G754&gt;'Bulk DivVar Analysis'!$D$9,"Pass","Fail"),"")</f>
        <v>Pass</v>
      </c>
      <c r="I754" s="338" t="str">
        <f t="shared" si="13"/>
        <v>Beta_8_G9</v>
      </c>
      <c r="J754" s="339"/>
      <c r="K754" s="339"/>
      <c r="L754" s="339"/>
      <c r="M754" s="339"/>
      <c r="N754" s="339"/>
      <c r="O754" s="339"/>
      <c r="P754" s="339"/>
      <c r="Q754" s="339"/>
    </row>
    <row r="755" spans="1:17" ht="13.5" customHeight="1">
      <c r="A755" s="481" t="s">
        <v>1127</v>
      </c>
      <c r="B755" s="481" t="s">
        <v>730</v>
      </c>
      <c r="C755" s="481" t="s">
        <v>568</v>
      </c>
      <c r="D755" s="481" t="s">
        <v>1473</v>
      </c>
      <c r="E755" s="481">
        <v>12738</v>
      </c>
      <c r="F755" s="339"/>
      <c r="G755" s="340">
        <f>IF(ISNUMBER(E755),E755/'Bulk DivVar Analysis'!$C$7,"")</f>
        <v>0.85725822733696755</v>
      </c>
      <c r="H755" s="338" t="str">
        <f>IF(ISNUMBER(E755), IF(G755&gt;'Bulk DivVar Analysis'!$D$9,"Pass","Fail"),"")</f>
        <v>Pass</v>
      </c>
      <c r="I755" s="338" t="str">
        <f t="shared" si="13"/>
        <v>Beta_8_G10</v>
      </c>
      <c r="J755" s="339"/>
      <c r="K755" s="339"/>
      <c r="L755" s="339"/>
      <c r="M755" s="339"/>
      <c r="N755" s="339"/>
      <c r="O755" s="339"/>
      <c r="P755" s="339"/>
      <c r="Q755" s="339"/>
    </row>
    <row r="756" spans="1:17" ht="13.5" customHeight="1">
      <c r="A756" s="481" t="s">
        <v>1127</v>
      </c>
      <c r="B756" s="481" t="s">
        <v>730</v>
      </c>
      <c r="C756" s="481" t="s">
        <v>569</v>
      </c>
      <c r="D756" s="481" t="s">
        <v>1474</v>
      </c>
      <c r="E756" s="481">
        <v>13021</v>
      </c>
      <c r="F756" s="339"/>
      <c r="G756" s="340">
        <f>IF(ISNUMBER(E756),E756/'Bulk DivVar Analysis'!$C$7,"")</f>
        <v>0.876303923548018</v>
      </c>
      <c r="H756" s="338" t="str">
        <f>IF(ISNUMBER(E756), IF(G756&gt;'Bulk DivVar Analysis'!$D$9,"Pass","Fail"),"")</f>
        <v>Pass</v>
      </c>
      <c r="I756" s="338" t="str">
        <f t="shared" si="13"/>
        <v>Beta_8_G11</v>
      </c>
      <c r="J756" s="339"/>
      <c r="K756" s="339"/>
      <c r="L756" s="339"/>
      <c r="M756" s="339"/>
      <c r="N756" s="339"/>
      <c r="O756" s="339"/>
      <c r="P756" s="339"/>
      <c r="Q756" s="339"/>
    </row>
    <row r="757" spans="1:17" ht="13.5" customHeight="1">
      <c r="A757" s="481" t="s">
        <v>1127</v>
      </c>
      <c r="B757" s="481" t="s">
        <v>730</v>
      </c>
      <c r="C757" s="481" t="s">
        <v>570</v>
      </c>
      <c r="D757" s="481" t="s">
        <v>1475</v>
      </c>
      <c r="E757" s="481">
        <v>14142</v>
      </c>
      <c r="F757" s="339"/>
      <c r="G757" s="340">
        <f>IF(ISNUMBER(E757),E757/'Bulk DivVar Analysis'!$C$7,"")</f>
        <v>0.95174641631334544</v>
      </c>
      <c r="H757" s="338" t="str">
        <f>IF(ISNUMBER(E757), IF(G757&gt;'Bulk DivVar Analysis'!$D$9,"Pass","Fail"),"")</f>
        <v>Pass</v>
      </c>
      <c r="I757" s="338" t="str">
        <f t="shared" si="13"/>
        <v>Beta_8_G12</v>
      </c>
      <c r="J757" s="339"/>
      <c r="K757" s="339"/>
      <c r="L757" s="339"/>
      <c r="M757" s="339"/>
      <c r="N757" s="339"/>
      <c r="O757" s="339"/>
      <c r="P757" s="339"/>
      <c r="Q757" s="339"/>
    </row>
    <row r="758" spans="1:17" ht="13.5" customHeight="1">
      <c r="A758" s="481" t="s">
        <v>1127</v>
      </c>
      <c r="B758" s="481" t="s">
        <v>730</v>
      </c>
      <c r="C758" s="481" t="s">
        <v>1275</v>
      </c>
      <c r="D758" s="481" t="s">
        <v>1476</v>
      </c>
      <c r="E758" s="481">
        <v>13149</v>
      </c>
      <c r="F758" s="339"/>
      <c r="G758" s="340">
        <f>IF(ISNUMBER(E758),E758/'Bulk DivVar Analysis'!$C$7,"")</f>
        <v>0.88491823137492431</v>
      </c>
      <c r="H758" s="338" t="str">
        <f>IF(ISNUMBER(E758), IF(G758&gt;'Bulk DivVar Analysis'!$D$9,"Pass","Fail"),"")</f>
        <v>Pass</v>
      </c>
      <c r="I758" s="338" t="str">
        <f t="shared" si="13"/>
        <v>Beta_8_H1</v>
      </c>
      <c r="J758" s="339"/>
      <c r="K758" s="339"/>
      <c r="L758" s="339"/>
      <c r="M758" s="339"/>
      <c r="N758" s="339"/>
      <c r="O758" s="339"/>
      <c r="P758" s="339"/>
      <c r="Q758" s="339"/>
    </row>
    <row r="759" spans="1:17" ht="13.5" customHeight="1">
      <c r="A759" s="481" t="s">
        <v>1127</v>
      </c>
      <c r="B759" s="481" t="s">
        <v>730</v>
      </c>
      <c r="C759" s="481" t="s">
        <v>1277</v>
      </c>
      <c r="D759" s="481" t="s">
        <v>1477</v>
      </c>
      <c r="E759" s="481">
        <v>11198</v>
      </c>
      <c r="F759" s="339"/>
      <c r="G759" s="340">
        <f>IF(ISNUMBER(E759),E759/'Bulk DivVar Analysis'!$C$7,"")</f>
        <v>0.75361733629450167</v>
      </c>
      <c r="H759" s="338" t="str">
        <f>IF(ISNUMBER(E759), IF(G759&gt;'Bulk DivVar Analysis'!$D$9,"Pass","Fail"),"")</f>
        <v>Pass</v>
      </c>
      <c r="I759" s="338" t="str">
        <f t="shared" si="13"/>
        <v>Beta_8_H2</v>
      </c>
      <c r="J759" s="339"/>
      <c r="K759" s="339"/>
      <c r="L759" s="339"/>
      <c r="M759" s="339"/>
      <c r="N759" s="339"/>
      <c r="O759" s="339"/>
      <c r="P759" s="339"/>
      <c r="Q759" s="339"/>
    </row>
    <row r="760" spans="1:17" ht="13.5" customHeight="1">
      <c r="A760" s="481" t="s">
        <v>1127</v>
      </c>
      <c r="B760" s="481" t="s">
        <v>730</v>
      </c>
      <c r="C760" s="481" t="s">
        <v>1279</v>
      </c>
      <c r="D760" s="481" t="s">
        <v>1478</v>
      </c>
      <c r="E760" s="481">
        <v>13768</v>
      </c>
      <c r="F760" s="339"/>
      <c r="G760" s="340">
        <f>IF(ISNUMBER(E760),E760/'Bulk DivVar Analysis'!$C$7,"")</f>
        <v>0.92657648563160377</v>
      </c>
      <c r="H760" s="338" t="str">
        <f>IF(ISNUMBER(E760), IF(G760&gt;'Bulk DivVar Analysis'!$D$9,"Pass","Fail"),"")</f>
        <v>Pass</v>
      </c>
      <c r="I760" s="338" t="str">
        <f t="shared" si="13"/>
        <v>Beta_8_H3</v>
      </c>
      <c r="J760" s="339"/>
      <c r="K760" s="339"/>
      <c r="L760" s="339"/>
      <c r="M760" s="339"/>
      <c r="N760" s="339"/>
      <c r="O760" s="339"/>
      <c r="P760" s="339"/>
      <c r="Q760" s="339"/>
    </row>
    <row r="761" spans="1:17" ht="13.5" customHeight="1">
      <c r="A761" s="481" t="s">
        <v>1127</v>
      </c>
      <c r="B761" s="481" t="s">
        <v>730</v>
      </c>
      <c r="C761" s="481" t="s">
        <v>1281</v>
      </c>
      <c r="D761" s="481" t="s">
        <v>1479</v>
      </c>
      <c r="E761" s="481">
        <v>10259</v>
      </c>
      <c r="F761" s="339"/>
      <c r="G761" s="340">
        <f>IF(ISNUMBER(E761),E761/'Bulk DivVar Analysis'!$C$7,"")</f>
        <v>0.69042331247055655</v>
      </c>
      <c r="H761" s="338" t="str">
        <f>IF(ISNUMBER(E761), IF(G761&gt;'Bulk DivVar Analysis'!$D$9,"Pass","Fail"),"")</f>
        <v>Pass</v>
      </c>
      <c r="I761" s="338" t="str">
        <f t="shared" si="13"/>
        <v>Beta_8_H4</v>
      </c>
      <c r="J761" s="339"/>
      <c r="K761" s="339"/>
      <c r="L761" s="339"/>
      <c r="M761" s="339"/>
      <c r="N761" s="339"/>
      <c r="O761" s="339"/>
      <c r="P761" s="339"/>
      <c r="Q761" s="339"/>
    </row>
    <row r="762" spans="1:17" ht="13.5" customHeight="1">
      <c r="A762" s="481" t="s">
        <v>1127</v>
      </c>
      <c r="B762" s="481" t="s">
        <v>730</v>
      </c>
      <c r="C762" s="481" t="s">
        <v>1283</v>
      </c>
      <c r="D762" s="481" t="s">
        <v>1480</v>
      </c>
      <c r="E762" s="481">
        <v>13850</v>
      </c>
      <c r="F762" s="339"/>
      <c r="G762" s="340">
        <f>IF(ISNUMBER(E762),E762/'Bulk DivVar Analysis'!$C$7,"")</f>
        <v>0.93209502658321552</v>
      </c>
      <c r="H762" s="338" t="str">
        <f>IF(ISNUMBER(E762), IF(G762&gt;'Bulk DivVar Analysis'!$D$9,"Pass","Fail"),"")</f>
        <v>Pass</v>
      </c>
      <c r="I762" s="338" t="str">
        <f t="shared" si="13"/>
        <v>Beta_8_H5</v>
      </c>
      <c r="J762" s="339"/>
      <c r="K762" s="339"/>
      <c r="L762" s="339"/>
      <c r="M762" s="339"/>
      <c r="N762" s="339"/>
      <c r="O762" s="339"/>
      <c r="P762" s="339"/>
      <c r="Q762" s="339"/>
    </row>
    <row r="763" spans="1:17" ht="13.5" customHeight="1">
      <c r="A763" s="481" t="s">
        <v>1127</v>
      </c>
      <c r="B763" s="481" t="s">
        <v>730</v>
      </c>
      <c r="C763" s="481" t="s">
        <v>1285</v>
      </c>
      <c r="D763" s="481" t="s">
        <v>1481</v>
      </c>
      <c r="E763" s="481">
        <v>10690</v>
      </c>
      <c r="F763" s="339"/>
      <c r="G763" s="340">
        <f>IF(ISNUMBER(E763),E763/'Bulk DivVar Analysis'!$C$7,"")</f>
        <v>0.71942930210646749</v>
      </c>
      <c r="H763" s="338" t="str">
        <f>IF(ISNUMBER(E763), IF(G763&gt;'Bulk DivVar Analysis'!$D$9,"Pass","Fail"),"")</f>
        <v>Pass</v>
      </c>
      <c r="I763" s="338" t="str">
        <f t="shared" si="13"/>
        <v>Beta_8_H6</v>
      </c>
      <c r="J763" s="339"/>
      <c r="K763" s="339"/>
      <c r="L763" s="339"/>
      <c r="M763" s="339"/>
      <c r="N763" s="339"/>
      <c r="O763" s="339"/>
      <c r="P763" s="339"/>
      <c r="Q763" s="339"/>
    </row>
    <row r="764" spans="1:17" ht="13.5" customHeight="1">
      <c r="A764" s="481" t="s">
        <v>1127</v>
      </c>
      <c r="B764" s="481" t="s">
        <v>730</v>
      </c>
      <c r="C764" s="481" t="s">
        <v>1287</v>
      </c>
      <c r="D764" s="481" t="s">
        <v>1482</v>
      </c>
      <c r="E764" s="481">
        <v>11384</v>
      </c>
      <c r="F764" s="339"/>
      <c r="G764" s="340">
        <f>IF(ISNUMBER(E764),E764/'Bulk DivVar Analysis'!$C$7,"")</f>
        <v>0.76613500235547483</v>
      </c>
      <c r="H764" s="338" t="str">
        <f>IF(ISNUMBER(E764), IF(G764&gt;'Bulk DivVar Analysis'!$D$9,"Pass","Fail"),"")</f>
        <v>Pass</v>
      </c>
      <c r="I764" s="338" t="str">
        <f t="shared" si="13"/>
        <v>Beta_8_H7</v>
      </c>
      <c r="J764" s="339"/>
      <c r="K764" s="339"/>
      <c r="L764" s="339"/>
      <c r="M764" s="339"/>
      <c r="N764" s="339"/>
      <c r="O764" s="339"/>
      <c r="P764" s="339"/>
      <c r="Q764" s="339"/>
    </row>
    <row r="765" spans="1:17" ht="13.5" customHeight="1">
      <c r="A765" s="481" t="s">
        <v>1127</v>
      </c>
      <c r="B765" s="481" t="s">
        <v>730</v>
      </c>
      <c r="C765" s="481" t="s">
        <v>1289</v>
      </c>
      <c r="D765" s="481" t="s">
        <v>1483</v>
      </c>
      <c r="E765" s="481">
        <v>13057</v>
      </c>
      <c r="F765" s="339"/>
      <c r="G765" s="340">
        <f>IF(ISNUMBER(E765),E765/'Bulk DivVar Analysis'!$C$7,"")</f>
        <v>0.87872669762433542</v>
      </c>
      <c r="H765" s="338" t="str">
        <f>IF(ISNUMBER(E765), IF(G765&gt;'Bulk DivVar Analysis'!$D$9,"Pass","Fail"),"")</f>
        <v>Pass</v>
      </c>
      <c r="I765" s="338" t="str">
        <f t="shared" si="13"/>
        <v>Beta_8_H8</v>
      </c>
      <c r="J765" s="339"/>
      <c r="K765" s="339"/>
      <c r="L765" s="339"/>
      <c r="M765" s="339"/>
      <c r="N765" s="339"/>
      <c r="O765" s="339"/>
      <c r="P765" s="339"/>
      <c r="Q765" s="339"/>
    </row>
    <row r="766" spans="1:17" ht="13.5" customHeight="1">
      <c r="A766" s="481" t="s">
        <v>1127</v>
      </c>
      <c r="B766" s="481" t="s">
        <v>730</v>
      </c>
      <c r="C766" s="481" t="s">
        <v>1291</v>
      </c>
      <c r="D766" s="481" t="s">
        <v>1484</v>
      </c>
      <c r="E766" s="481">
        <v>15555</v>
      </c>
      <c r="F766" s="339"/>
      <c r="G766" s="340">
        <f>IF(ISNUMBER(E766),E766/'Bulk DivVar Analysis'!$C$7,"")</f>
        <v>1.0468402988088028</v>
      </c>
      <c r="H766" s="338" t="str">
        <f>IF(ISNUMBER(E766), IF(G766&gt;'Bulk DivVar Analysis'!$D$9,"Pass","Fail"),"")</f>
        <v>Pass</v>
      </c>
      <c r="I766" s="338" t="str">
        <f t="shared" si="13"/>
        <v>Beta_8_H9</v>
      </c>
      <c r="J766" s="339"/>
      <c r="K766" s="339"/>
      <c r="L766" s="339"/>
      <c r="M766" s="339"/>
      <c r="N766" s="339"/>
      <c r="O766" s="339"/>
      <c r="P766" s="339"/>
      <c r="Q766" s="339"/>
    </row>
    <row r="767" spans="1:17" ht="13.5" customHeight="1">
      <c r="A767" s="481" t="s">
        <v>1127</v>
      </c>
      <c r="B767" s="481" t="s">
        <v>730</v>
      </c>
      <c r="C767" s="481" t="s">
        <v>580</v>
      </c>
      <c r="D767" s="481" t="s">
        <v>1485</v>
      </c>
      <c r="E767" s="481">
        <v>13872</v>
      </c>
      <c r="F767" s="339"/>
      <c r="G767" s="340">
        <f>IF(ISNUMBER(E767),E767/'Bulk DivVar Analysis'!$C$7,"")</f>
        <v>0.93357561074096507</v>
      </c>
      <c r="H767" s="338" t="str">
        <f>IF(ISNUMBER(E767), IF(G767&gt;'Bulk DivVar Analysis'!$D$9,"Pass","Fail"),"")</f>
        <v>Pass</v>
      </c>
      <c r="I767" s="338" t="str">
        <f t="shared" si="13"/>
        <v>Beta_8_H10</v>
      </c>
      <c r="J767" s="339"/>
      <c r="K767" s="339"/>
      <c r="L767" s="339"/>
      <c r="M767" s="339"/>
      <c r="N767" s="339"/>
      <c r="O767" s="339"/>
      <c r="P767" s="339"/>
      <c r="Q767" s="339"/>
    </row>
    <row r="768" spans="1:17" ht="13.5" customHeight="1">
      <c r="A768" s="481" t="s">
        <v>1127</v>
      </c>
      <c r="B768" s="481" t="s">
        <v>730</v>
      </c>
      <c r="C768" s="481" t="s">
        <v>581</v>
      </c>
      <c r="D768" s="481" t="s">
        <v>1486</v>
      </c>
      <c r="E768" s="481">
        <v>13958</v>
      </c>
      <c r="F768" s="339"/>
      <c r="G768" s="340">
        <f>IF(ISNUMBER(E768),E768/'Bulk DivVar Analysis'!$C$7,"")</f>
        <v>0.93936334881216776</v>
      </c>
      <c r="H768" s="338" t="str">
        <f>IF(ISNUMBER(E768), IF(G768&gt;'Bulk DivVar Analysis'!$D$9,"Pass","Fail"),"")</f>
        <v>Pass</v>
      </c>
      <c r="I768" s="338" t="str">
        <f t="shared" si="13"/>
        <v>Beta_8_H11</v>
      </c>
      <c r="J768" s="339"/>
      <c r="K768" s="339"/>
      <c r="L768" s="339"/>
      <c r="M768" s="339"/>
      <c r="N768" s="339"/>
      <c r="O768" s="339"/>
      <c r="P768" s="339"/>
      <c r="Q768" s="339"/>
    </row>
    <row r="769" spans="1:17" ht="13.5" customHeight="1">
      <c r="A769" s="481" t="s">
        <v>1127</v>
      </c>
      <c r="B769" s="481" t="s">
        <v>730</v>
      </c>
      <c r="C769" s="481" t="s">
        <v>582</v>
      </c>
      <c r="D769" s="481" t="s">
        <v>1487</v>
      </c>
      <c r="E769" s="481">
        <v>9599</v>
      </c>
      <c r="F769" s="339"/>
      <c r="G769" s="340">
        <f>IF(ISNUMBER(E769),E769/'Bulk DivVar Analysis'!$C$7,"")</f>
        <v>0.64600578773807116</v>
      </c>
      <c r="H769" s="338" t="str">
        <f>IF(ISNUMBER(E769), IF(G769&gt;'Bulk DivVar Analysis'!$D$9,"Pass","Fail"),"")</f>
        <v>Pass</v>
      </c>
      <c r="I769" s="338" t="str">
        <f t="shared" si="13"/>
        <v>Beta_8_H12</v>
      </c>
      <c r="J769" s="339"/>
      <c r="K769" s="339"/>
      <c r="L769" s="339"/>
      <c r="M769" s="339"/>
      <c r="N769" s="339"/>
      <c r="O769" s="339"/>
      <c r="P769" s="339"/>
      <c r="Q769" s="339"/>
    </row>
    <row r="770" spans="1:17" ht="13.5" customHeight="1">
      <c r="A770" s="481" t="s">
        <v>1127</v>
      </c>
      <c r="B770" s="481" t="s">
        <v>732</v>
      </c>
      <c r="C770" s="481" t="s">
        <v>1128</v>
      </c>
      <c r="D770" s="481" t="s">
        <v>1488</v>
      </c>
      <c r="E770" s="481">
        <v>18592</v>
      </c>
      <c r="F770" s="339"/>
      <c r="G770" s="340">
        <f>IF(ISNUMBER(E770),E770/'Bulk DivVar Analysis'!$C$7,"")</f>
        <v>1.251228211858133</v>
      </c>
      <c r="H770" s="338" t="str">
        <f>IF(ISNUMBER(E770), IF(G770&gt;'Bulk DivVar Analysis'!$D$9,"Pass","Fail"),"")</f>
        <v>Pass</v>
      </c>
      <c r="I770" s="338" t="str">
        <f t="shared" si="13"/>
        <v>Beta_9_A1</v>
      </c>
      <c r="J770" s="339"/>
      <c r="K770" s="339"/>
      <c r="L770" s="339"/>
      <c r="M770" s="339"/>
      <c r="N770" s="339"/>
      <c r="O770" s="339"/>
      <c r="P770" s="339"/>
      <c r="Q770" s="339"/>
    </row>
    <row r="771" spans="1:17" ht="13.5" customHeight="1">
      <c r="A771" s="481" t="s">
        <v>1127</v>
      </c>
      <c r="B771" s="481" t="s">
        <v>732</v>
      </c>
      <c r="C771" s="481" t="s">
        <v>1130</v>
      </c>
      <c r="D771" s="481" t="s">
        <v>1489</v>
      </c>
      <c r="E771" s="481">
        <v>11569</v>
      </c>
      <c r="F771" s="339"/>
      <c r="G771" s="340">
        <f>IF(ISNUMBER(E771),E771/'Bulk DivVar Analysis'!$C$7,"")</f>
        <v>0.77858536913655019</v>
      </c>
      <c r="H771" s="338" t="str">
        <f>IF(ISNUMBER(E771), IF(G771&gt;'Bulk DivVar Analysis'!$D$9,"Pass","Fail"),"")</f>
        <v>Pass</v>
      </c>
      <c r="I771" s="338" t="str">
        <f t="shared" ref="I771:I834" si="14">_xlfn.TEXTJOIN("_",TRUE,B771,C771)</f>
        <v>Beta_9_A2</v>
      </c>
      <c r="J771" s="339"/>
      <c r="K771" s="339"/>
      <c r="L771" s="339"/>
      <c r="M771" s="339"/>
      <c r="N771" s="339"/>
      <c r="O771" s="339"/>
      <c r="P771" s="339"/>
      <c r="Q771" s="339"/>
    </row>
    <row r="772" spans="1:17" ht="13.5" customHeight="1">
      <c r="A772" s="481" t="s">
        <v>1127</v>
      </c>
      <c r="B772" s="481" t="s">
        <v>732</v>
      </c>
      <c r="C772" s="481" t="s">
        <v>1132</v>
      </c>
      <c r="D772" s="481" t="s">
        <v>1490</v>
      </c>
      <c r="E772" s="481">
        <v>14589</v>
      </c>
      <c r="F772" s="339"/>
      <c r="G772" s="340">
        <f>IF(ISNUMBER(E772),E772/'Bulk DivVar Analysis'!$C$7,"")</f>
        <v>0.98182919442761962</v>
      </c>
      <c r="H772" s="338" t="str">
        <f>IF(ISNUMBER(E772), IF(G772&gt;'Bulk DivVar Analysis'!$D$9,"Pass","Fail"),"")</f>
        <v>Pass</v>
      </c>
      <c r="I772" s="338" t="str">
        <f t="shared" si="14"/>
        <v>Beta_9_A3</v>
      </c>
      <c r="J772" s="339"/>
      <c r="K772" s="339"/>
      <c r="L772" s="339"/>
      <c r="M772" s="339"/>
      <c r="N772" s="339"/>
      <c r="O772" s="339"/>
      <c r="P772" s="339"/>
      <c r="Q772" s="339"/>
    </row>
    <row r="773" spans="1:17" ht="13.5" customHeight="1">
      <c r="A773" s="481" t="s">
        <v>1127</v>
      </c>
      <c r="B773" s="481" t="s">
        <v>732</v>
      </c>
      <c r="C773" s="481" t="s">
        <v>1134</v>
      </c>
      <c r="D773" s="481" t="s">
        <v>1491</v>
      </c>
      <c r="E773" s="481">
        <v>16330</v>
      </c>
      <c r="F773" s="339"/>
      <c r="G773" s="340">
        <f>IF(ISNUMBER(E773),E773/'Bulk DivVar Analysis'!$C$7,"")</f>
        <v>1.0989972407295241</v>
      </c>
      <c r="H773" s="338" t="str">
        <f>IF(ISNUMBER(E773), IF(G773&gt;'Bulk DivVar Analysis'!$D$9,"Pass","Fail"),"")</f>
        <v>Pass</v>
      </c>
      <c r="I773" s="338" t="str">
        <f t="shared" si="14"/>
        <v>Beta_9_A4</v>
      </c>
      <c r="J773" s="339"/>
      <c r="K773" s="339"/>
      <c r="L773" s="339"/>
      <c r="M773" s="339"/>
      <c r="N773" s="339"/>
      <c r="O773" s="339"/>
      <c r="P773" s="339"/>
      <c r="Q773" s="339"/>
    </row>
    <row r="774" spans="1:17" ht="13.5" customHeight="1">
      <c r="A774" s="481" t="s">
        <v>1127</v>
      </c>
      <c r="B774" s="481" t="s">
        <v>732</v>
      </c>
      <c r="C774" s="481" t="s">
        <v>1136</v>
      </c>
      <c r="D774" s="481" t="s">
        <v>1492</v>
      </c>
      <c r="E774" s="481">
        <v>13689</v>
      </c>
      <c r="F774" s="339"/>
      <c r="G774" s="340">
        <f>IF(ISNUMBER(E774),E774/'Bulk DivVar Analysis'!$C$7,"")</f>
        <v>0.92125984251968507</v>
      </c>
      <c r="H774" s="338" t="str">
        <f>IF(ISNUMBER(E774), IF(G774&gt;'Bulk DivVar Analysis'!$D$9,"Pass","Fail"),"")</f>
        <v>Pass</v>
      </c>
      <c r="I774" s="338" t="str">
        <f t="shared" si="14"/>
        <v>Beta_9_A5</v>
      </c>
      <c r="J774" s="339"/>
      <c r="K774" s="339"/>
      <c r="L774" s="339"/>
      <c r="M774" s="339"/>
      <c r="N774" s="339"/>
      <c r="O774" s="339"/>
      <c r="P774" s="339"/>
      <c r="Q774" s="339"/>
    </row>
    <row r="775" spans="1:17" ht="13.5" customHeight="1">
      <c r="A775" s="481" t="s">
        <v>1127</v>
      </c>
      <c r="B775" s="481" t="s">
        <v>732</v>
      </c>
      <c r="C775" s="481" t="s">
        <v>1138</v>
      </c>
      <c r="D775" s="481" t="s">
        <v>1493</v>
      </c>
      <c r="E775" s="481">
        <v>13767</v>
      </c>
      <c r="F775" s="339"/>
      <c r="G775" s="340">
        <f>IF(ISNUMBER(E775),E775/'Bulk DivVar Analysis'!$C$7,"")</f>
        <v>0.92650918635170598</v>
      </c>
      <c r="H775" s="338" t="str">
        <f>IF(ISNUMBER(E775), IF(G775&gt;'Bulk DivVar Analysis'!$D$9,"Pass","Fail"),"")</f>
        <v>Pass</v>
      </c>
      <c r="I775" s="338" t="str">
        <f t="shared" si="14"/>
        <v>Beta_9_A6</v>
      </c>
      <c r="J775" s="339"/>
      <c r="K775" s="339"/>
      <c r="L775" s="339"/>
      <c r="M775" s="339"/>
      <c r="N775" s="339"/>
      <c r="O775" s="339"/>
      <c r="P775" s="339"/>
      <c r="Q775" s="339"/>
    </row>
    <row r="776" spans="1:17" ht="13.5" customHeight="1">
      <c r="A776" s="481" t="s">
        <v>1127</v>
      </c>
      <c r="B776" s="481" t="s">
        <v>732</v>
      </c>
      <c r="C776" s="481" t="s">
        <v>1140</v>
      </c>
      <c r="D776" s="481" t="s">
        <v>1494</v>
      </c>
      <c r="E776" s="481">
        <v>14154</v>
      </c>
      <c r="F776" s="339"/>
      <c r="G776" s="340">
        <f>IF(ISNUMBER(E776),E776/'Bulk DivVar Analysis'!$C$7,"")</f>
        <v>0.95255400767211795</v>
      </c>
      <c r="H776" s="338" t="str">
        <f>IF(ISNUMBER(E776), IF(G776&gt;'Bulk DivVar Analysis'!$D$9,"Pass","Fail"),"")</f>
        <v>Pass</v>
      </c>
      <c r="I776" s="338" t="str">
        <f t="shared" si="14"/>
        <v>Beta_9_A7</v>
      </c>
      <c r="J776" s="339"/>
      <c r="K776" s="339"/>
      <c r="L776" s="339"/>
      <c r="M776" s="339"/>
      <c r="N776" s="339"/>
      <c r="O776" s="339"/>
      <c r="P776" s="339"/>
      <c r="Q776" s="339"/>
    </row>
    <row r="777" spans="1:17" ht="13.5" customHeight="1">
      <c r="A777" s="481" t="s">
        <v>1127</v>
      </c>
      <c r="B777" s="481" t="s">
        <v>732</v>
      </c>
      <c r="C777" s="481" t="s">
        <v>1142</v>
      </c>
      <c r="D777" s="481" t="s">
        <v>1495</v>
      </c>
      <c r="E777" s="481">
        <v>12385</v>
      </c>
      <c r="F777" s="339"/>
      <c r="G777" s="340">
        <f>IF(ISNUMBER(E777),E777/'Bulk DivVar Analysis'!$C$7,"")</f>
        <v>0.83350158153307763</v>
      </c>
      <c r="H777" s="338" t="str">
        <f>IF(ISNUMBER(E777), IF(G777&gt;'Bulk DivVar Analysis'!$D$9,"Pass","Fail"),"")</f>
        <v>Pass</v>
      </c>
      <c r="I777" s="338" t="str">
        <f t="shared" si="14"/>
        <v>Beta_9_A8</v>
      </c>
      <c r="J777" s="339"/>
      <c r="K777" s="339"/>
      <c r="L777" s="339"/>
      <c r="M777" s="339"/>
      <c r="N777" s="339"/>
      <c r="O777" s="339"/>
      <c r="P777" s="339"/>
      <c r="Q777" s="339"/>
    </row>
    <row r="778" spans="1:17" ht="13.5" customHeight="1">
      <c r="A778" s="481" t="s">
        <v>1127</v>
      </c>
      <c r="B778" s="481" t="s">
        <v>732</v>
      </c>
      <c r="C778" s="481" t="s">
        <v>1144</v>
      </c>
      <c r="D778" s="481" t="s">
        <v>1496</v>
      </c>
      <c r="E778" s="481">
        <v>14813</v>
      </c>
      <c r="F778" s="339"/>
      <c r="G778" s="340">
        <f>IF(ISNUMBER(E778),E778/'Bulk DivVar Analysis'!$C$7,"")</f>
        <v>0.99690423312470555</v>
      </c>
      <c r="H778" s="338" t="str">
        <f>IF(ISNUMBER(E778), IF(G778&gt;'Bulk DivVar Analysis'!$D$9,"Pass","Fail"),"")</f>
        <v>Pass</v>
      </c>
      <c r="I778" s="338" t="str">
        <f t="shared" si="14"/>
        <v>Beta_9_A9</v>
      </c>
      <c r="J778" s="339"/>
      <c r="K778" s="339"/>
      <c r="L778" s="339"/>
      <c r="M778" s="339"/>
      <c r="N778" s="339"/>
      <c r="O778" s="339"/>
      <c r="P778" s="339"/>
      <c r="Q778" s="339"/>
    </row>
    <row r="779" spans="1:17" ht="13.5" customHeight="1">
      <c r="A779" s="481" t="s">
        <v>1127</v>
      </c>
      <c r="B779" s="481" t="s">
        <v>732</v>
      </c>
      <c r="C779" s="481" t="s">
        <v>496</v>
      </c>
      <c r="D779" s="481" t="s">
        <v>1497</v>
      </c>
      <c r="E779" s="481">
        <v>15583</v>
      </c>
      <c r="F779" s="339"/>
      <c r="G779" s="340">
        <f>IF(ISNUMBER(E779),E779/'Bulk DivVar Analysis'!$C$7,"")</f>
        <v>1.0487246786459385</v>
      </c>
      <c r="H779" s="338" t="str">
        <f>IF(ISNUMBER(E779), IF(G779&gt;'Bulk DivVar Analysis'!$D$9,"Pass","Fail"),"")</f>
        <v>Pass</v>
      </c>
      <c r="I779" s="338" t="str">
        <f t="shared" si="14"/>
        <v>Beta_9_A10</v>
      </c>
      <c r="J779" s="339"/>
      <c r="K779" s="339"/>
      <c r="L779" s="339"/>
      <c r="M779" s="339"/>
      <c r="N779" s="339"/>
      <c r="O779" s="339"/>
      <c r="P779" s="339"/>
      <c r="Q779" s="339"/>
    </row>
    <row r="780" spans="1:17" ht="13.5" customHeight="1">
      <c r="A780" s="481" t="s">
        <v>1127</v>
      </c>
      <c r="B780" s="481" t="s">
        <v>732</v>
      </c>
      <c r="C780" s="481" t="s">
        <v>497</v>
      </c>
      <c r="D780" s="481" t="s">
        <v>1498</v>
      </c>
      <c r="E780" s="481">
        <v>11185</v>
      </c>
      <c r="F780" s="339"/>
      <c r="G780" s="340">
        <f>IF(ISNUMBER(E780),E780/'Bulk DivVar Analysis'!$C$7,"")</f>
        <v>0.75274244565583148</v>
      </c>
      <c r="H780" s="338" t="str">
        <f>IF(ISNUMBER(E780), IF(G780&gt;'Bulk DivVar Analysis'!$D$9,"Pass","Fail"),"")</f>
        <v>Pass</v>
      </c>
      <c r="I780" s="338" t="str">
        <f t="shared" si="14"/>
        <v>Beta_9_A11</v>
      </c>
      <c r="J780" s="339"/>
      <c r="K780" s="339"/>
      <c r="L780" s="339"/>
      <c r="M780" s="339"/>
      <c r="N780" s="339"/>
      <c r="O780" s="339"/>
      <c r="P780" s="339"/>
      <c r="Q780" s="339"/>
    </row>
    <row r="781" spans="1:17" ht="13.5" customHeight="1">
      <c r="A781" s="481" t="s">
        <v>1127</v>
      </c>
      <c r="B781" s="481" t="s">
        <v>732</v>
      </c>
      <c r="C781" s="481" t="s">
        <v>498</v>
      </c>
      <c r="D781" s="481" t="s">
        <v>1499</v>
      </c>
      <c r="E781" s="481">
        <v>15262</v>
      </c>
      <c r="F781" s="339"/>
      <c r="G781" s="340">
        <f>IF(ISNUMBER(E781),E781/'Bulk DivVar Analysis'!$C$7,"")</f>
        <v>1.0271216097987752</v>
      </c>
      <c r="H781" s="338" t="str">
        <f>IF(ISNUMBER(E781), IF(G781&gt;'Bulk DivVar Analysis'!$D$9,"Pass","Fail"),"")</f>
        <v>Pass</v>
      </c>
      <c r="I781" s="338" t="str">
        <f t="shared" si="14"/>
        <v>Beta_9_A12</v>
      </c>
      <c r="J781" s="339"/>
      <c r="K781" s="339"/>
      <c r="L781" s="339"/>
      <c r="M781" s="339"/>
      <c r="N781" s="339"/>
      <c r="O781" s="339"/>
      <c r="P781" s="339"/>
      <c r="Q781" s="339"/>
    </row>
    <row r="782" spans="1:17" ht="13.5" customHeight="1">
      <c r="A782" s="481" t="s">
        <v>1127</v>
      </c>
      <c r="B782" s="481" t="s">
        <v>732</v>
      </c>
      <c r="C782" s="481" t="s">
        <v>1149</v>
      </c>
      <c r="D782" s="481" t="s">
        <v>1500</v>
      </c>
      <c r="E782" s="481">
        <v>12814</v>
      </c>
      <c r="F782" s="339"/>
      <c r="G782" s="340">
        <f>IF(ISNUMBER(E782),E782/'Bulk DivVar Analysis'!$C$7,"")</f>
        <v>0.8623729726091931</v>
      </c>
      <c r="H782" s="338" t="str">
        <f>IF(ISNUMBER(E782), IF(G782&gt;'Bulk DivVar Analysis'!$D$9,"Pass","Fail"),"")</f>
        <v>Pass</v>
      </c>
      <c r="I782" s="338" t="str">
        <f t="shared" si="14"/>
        <v>Beta_9_B1</v>
      </c>
      <c r="J782" s="339"/>
      <c r="K782" s="339"/>
      <c r="L782" s="339"/>
      <c r="M782" s="339"/>
      <c r="N782" s="339"/>
      <c r="O782" s="339"/>
      <c r="P782" s="339"/>
      <c r="Q782" s="339"/>
    </row>
    <row r="783" spans="1:17" ht="13.5" customHeight="1">
      <c r="A783" s="481" t="s">
        <v>1127</v>
      </c>
      <c r="B783" s="481" t="s">
        <v>732</v>
      </c>
      <c r="C783" s="481" t="s">
        <v>1151</v>
      </c>
      <c r="D783" s="481" t="s">
        <v>1501</v>
      </c>
      <c r="E783" s="481">
        <v>11144</v>
      </c>
      <c r="F783" s="339"/>
      <c r="G783" s="340">
        <f>IF(ISNUMBER(E783),E783/'Bulk DivVar Analysis'!$C$7,"")</f>
        <v>0.74998317518002555</v>
      </c>
      <c r="H783" s="338" t="str">
        <f>IF(ISNUMBER(E783), IF(G783&gt;'Bulk DivVar Analysis'!$D$9,"Pass","Fail"),"")</f>
        <v>Pass</v>
      </c>
      <c r="I783" s="338" t="str">
        <f t="shared" si="14"/>
        <v>Beta_9_B2</v>
      </c>
      <c r="J783" s="339"/>
      <c r="K783" s="339"/>
      <c r="L783" s="339"/>
      <c r="M783" s="339"/>
      <c r="N783" s="339"/>
      <c r="O783" s="339"/>
      <c r="P783" s="339"/>
      <c r="Q783" s="339"/>
    </row>
    <row r="784" spans="1:17" ht="13.5" customHeight="1">
      <c r="A784" s="481" t="s">
        <v>1127</v>
      </c>
      <c r="B784" s="481" t="s">
        <v>732</v>
      </c>
      <c r="C784" s="481" t="s">
        <v>1153</v>
      </c>
      <c r="D784" s="481" t="s">
        <v>1502</v>
      </c>
      <c r="E784" s="481">
        <v>9869</v>
      </c>
      <c r="F784" s="339"/>
      <c r="G784" s="340">
        <f>IF(ISNUMBER(E784),E784/'Bulk DivVar Analysis'!$C$7,"")</f>
        <v>0.66417659331045154</v>
      </c>
      <c r="H784" s="338" t="str">
        <f>IF(ISNUMBER(E784), IF(G784&gt;'Bulk DivVar Analysis'!$D$9,"Pass","Fail"),"")</f>
        <v>Pass</v>
      </c>
      <c r="I784" s="338" t="str">
        <f t="shared" si="14"/>
        <v>Beta_9_B3</v>
      </c>
      <c r="J784" s="339"/>
      <c r="K784" s="339"/>
      <c r="L784" s="339"/>
      <c r="M784" s="339"/>
      <c r="N784" s="339"/>
      <c r="O784" s="339"/>
      <c r="P784" s="339"/>
      <c r="Q784" s="339"/>
    </row>
    <row r="785" spans="1:17" ht="13.5" customHeight="1">
      <c r="A785" s="481" t="s">
        <v>1127</v>
      </c>
      <c r="B785" s="481" t="s">
        <v>732</v>
      </c>
      <c r="C785" s="481" t="s">
        <v>1155</v>
      </c>
      <c r="D785" s="481" t="s">
        <v>1503</v>
      </c>
      <c r="E785" s="481">
        <v>15644</v>
      </c>
      <c r="F785" s="339"/>
      <c r="G785" s="340">
        <f>IF(ISNUMBER(E785),E785/'Bulk DivVar Analysis'!$C$7,"")</f>
        <v>1.0528299347196985</v>
      </c>
      <c r="H785" s="338" t="str">
        <f>IF(ISNUMBER(E785), IF(G785&gt;'Bulk DivVar Analysis'!$D$9,"Pass","Fail"),"")</f>
        <v>Pass</v>
      </c>
      <c r="I785" s="338" t="str">
        <f t="shared" si="14"/>
        <v>Beta_9_B4</v>
      </c>
      <c r="J785" s="339"/>
      <c r="K785" s="339"/>
      <c r="L785" s="339"/>
      <c r="M785" s="339"/>
      <c r="N785" s="339"/>
      <c r="O785" s="339"/>
      <c r="P785" s="339"/>
      <c r="Q785" s="339"/>
    </row>
    <row r="786" spans="1:17" ht="13.5" customHeight="1">
      <c r="A786" s="481" t="s">
        <v>1127</v>
      </c>
      <c r="B786" s="481" t="s">
        <v>732</v>
      </c>
      <c r="C786" s="481" t="s">
        <v>1157</v>
      </c>
      <c r="D786" s="481" t="s">
        <v>1504</v>
      </c>
      <c r="E786" s="481">
        <v>16822</v>
      </c>
      <c r="F786" s="339"/>
      <c r="G786" s="340">
        <f>IF(ISNUMBER(E786),E786/'Bulk DivVar Analysis'!$C$7,"")</f>
        <v>1.132108486439195</v>
      </c>
      <c r="H786" s="338" t="str">
        <f>IF(ISNUMBER(E786), IF(G786&gt;'Bulk DivVar Analysis'!$D$9,"Pass","Fail"),"")</f>
        <v>Pass</v>
      </c>
      <c r="I786" s="338" t="str">
        <f t="shared" si="14"/>
        <v>Beta_9_B5</v>
      </c>
      <c r="J786" s="339"/>
      <c r="K786" s="339"/>
      <c r="L786" s="339"/>
      <c r="M786" s="339"/>
      <c r="N786" s="339"/>
      <c r="O786" s="339"/>
      <c r="P786" s="339"/>
      <c r="Q786" s="339"/>
    </row>
    <row r="787" spans="1:17" ht="13.5" customHeight="1">
      <c r="A787" s="481" t="s">
        <v>1127</v>
      </c>
      <c r="B787" s="481" t="s">
        <v>732</v>
      </c>
      <c r="C787" s="481" t="s">
        <v>1159</v>
      </c>
      <c r="D787" s="481" t="s">
        <v>1505</v>
      </c>
      <c r="E787" s="481">
        <v>12410</v>
      </c>
      <c r="F787" s="339"/>
      <c r="G787" s="340">
        <f>IF(ISNUMBER(E787),E787/'Bulk DivVar Analysis'!$C$7,"")</f>
        <v>0.83518406353052022</v>
      </c>
      <c r="H787" s="338" t="str">
        <f>IF(ISNUMBER(E787), IF(G787&gt;'Bulk DivVar Analysis'!$D$9,"Pass","Fail"),"")</f>
        <v>Pass</v>
      </c>
      <c r="I787" s="338" t="str">
        <f t="shared" si="14"/>
        <v>Beta_9_B6</v>
      </c>
      <c r="J787" s="339"/>
      <c r="K787" s="339"/>
      <c r="L787" s="339"/>
      <c r="M787" s="339"/>
      <c r="N787" s="339"/>
      <c r="O787" s="339"/>
      <c r="P787" s="339"/>
      <c r="Q787" s="339"/>
    </row>
    <row r="788" spans="1:17" ht="13.5" customHeight="1">
      <c r="A788" s="481" t="s">
        <v>1127</v>
      </c>
      <c r="B788" s="481" t="s">
        <v>732</v>
      </c>
      <c r="C788" s="481" t="s">
        <v>1161</v>
      </c>
      <c r="D788" s="481" t="s">
        <v>1506</v>
      </c>
      <c r="E788" s="481">
        <v>12442</v>
      </c>
      <c r="F788" s="339"/>
      <c r="G788" s="340">
        <f>IF(ISNUMBER(E788),E788/'Bulk DivVar Analysis'!$C$7,"")</f>
        <v>0.83733764048724679</v>
      </c>
      <c r="H788" s="338" t="str">
        <f>IF(ISNUMBER(E788), IF(G788&gt;'Bulk DivVar Analysis'!$D$9,"Pass","Fail"),"")</f>
        <v>Pass</v>
      </c>
      <c r="I788" s="338" t="str">
        <f t="shared" si="14"/>
        <v>Beta_9_B7</v>
      </c>
      <c r="J788" s="339"/>
      <c r="K788" s="339"/>
      <c r="L788" s="339"/>
      <c r="M788" s="339"/>
      <c r="N788" s="339"/>
      <c r="O788" s="339"/>
      <c r="P788" s="339"/>
      <c r="Q788" s="339"/>
    </row>
    <row r="789" spans="1:17" ht="13.5" customHeight="1">
      <c r="A789" s="481" t="s">
        <v>1127</v>
      </c>
      <c r="B789" s="481" t="s">
        <v>732</v>
      </c>
      <c r="C789" s="481" t="s">
        <v>1163</v>
      </c>
      <c r="D789" s="481" t="s">
        <v>1507</v>
      </c>
      <c r="E789" s="481">
        <v>8464</v>
      </c>
      <c r="F789" s="339"/>
      <c r="G789" s="340">
        <f>IF(ISNUMBER(E789),E789/'Bulk DivVar Analysis'!$C$7,"")</f>
        <v>0.56962110505417596</v>
      </c>
      <c r="H789" s="338" t="str">
        <f>IF(ISNUMBER(E789), IF(G789&gt;'Bulk DivVar Analysis'!$D$9,"Pass","Fail"),"")</f>
        <v>Pass</v>
      </c>
      <c r="I789" s="338" t="str">
        <f t="shared" si="14"/>
        <v>Beta_9_B8</v>
      </c>
      <c r="J789" s="339"/>
      <c r="K789" s="339"/>
      <c r="L789" s="339"/>
      <c r="M789" s="339"/>
      <c r="N789" s="339"/>
      <c r="O789" s="339"/>
      <c r="P789" s="339"/>
      <c r="Q789" s="339"/>
    </row>
    <row r="790" spans="1:17" ht="13.5" customHeight="1">
      <c r="A790" s="481" t="s">
        <v>1127</v>
      </c>
      <c r="B790" s="481" t="s">
        <v>732</v>
      </c>
      <c r="C790" s="481" t="s">
        <v>1165</v>
      </c>
      <c r="D790" s="481" t="s">
        <v>1508</v>
      </c>
      <c r="E790" s="481">
        <v>8895</v>
      </c>
      <c r="F790" s="339"/>
      <c r="G790" s="340">
        <f>IF(ISNUMBER(E790),E790/'Bulk DivVar Analysis'!$C$7,"")</f>
        <v>0.59862709469008679</v>
      </c>
      <c r="H790" s="338" t="str">
        <f>IF(ISNUMBER(E790), IF(G790&gt;'Bulk DivVar Analysis'!$D$9,"Pass","Fail"),"")</f>
        <v>Pass</v>
      </c>
      <c r="I790" s="338" t="str">
        <f t="shared" si="14"/>
        <v>Beta_9_B9</v>
      </c>
      <c r="J790" s="339"/>
      <c r="K790" s="339"/>
      <c r="L790" s="339"/>
      <c r="M790" s="339"/>
      <c r="N790" s="339"/>
      <c r="O790" s="339"/>
      <c r="P790" s="339"/>
      <c r="Q790" s="339"/>
    </row>
    <row r="791" spans="1:17" ht="13.5" customHeight="1">
      <c r="A791" s="481" t="s">
        <v>1127</v>
      </c>
      <c r="B791" s="481" t="s">
        <v>732</v>
      </c>
      <c r="C791" s="481" t="s">
        <v>508</v>
      </c>
      <c r="D791" s="481" t="s">
        <v>1509</v>
      </c>
      <c r="E791" s="481">
        <v>15080</v>
      </c>
      <c r="F791" s="339"/>
      <c r="G791" s="340">
        <f>IF(ISNUMBER(E791),E791/'Bulk DivVar Analysis'!$C$7,"")</f>
        <v>1.0148731408573928</v>
      </c>
      <c r="H791" s="338" t="str">
        <f>IF(ISNUMBER(E791), IF(G791&gt;'Bulk DivVar Analysis'!$D$9,"Pass","Fail"),"")</f>
        <v>Pass</v>
      </c>
      <c r="I791" s="338" t="str">
        <f t="shared" si="14"/>
        <v>Beta_9_B10</v>
      </c>
      <c r="J791" s="339"/>
      <c r="K791" s="339"/>
      <c r="L791" s="339"/>
      <c r="M791" s="339"/>
      <c r="N791" s="339"/>
      <c r="O791" s="339"/>
      <c r="P791" s="339"/>
      <c r="Q791" s="339"/>
    </row>
    <row r="792" spans="1:17" ht="13.5" customHeight="1">
      <c r="A792" s="481" t="s">
        <v>1127</v>
      </c>
      <c r="B792" s="481" t="s">
        <v>732</v>
      </c>
      <c r="C792" s="481" t="s">
        <v>509</v>
      </c>
      <c r="D792" s="481" t="s">
        <v>1510</v>
      </c>
      <c r="E792" s="481">
        <v>15190</v>
      </c>
      <c r="F792" s="339"/>
      <c r="G792" s="340">
        <f>IF(ISNUMBER(E792),E792/'Bulk DivVar Analysis'!$C$7,"")</f>
        <v>1.0222760616461404</v>
      </c>
      <c r="H792" s="338" t="str">
        <f>IF(ISNUMBER(E792), IF(G792&gt;'Bulk DivVar Analysis'!$D$9,"Pass","Fail"),"")</f>
        <v>Pass</v>
      </c>
      <c r="I792" s="338" t="str">
        <f t="shared" si="14"/>
        <v>Beta_9_B11</v>
      </c>
      <c r="J792" s="339"/>
      <c r="K792" s="339"/>
      <c r="L792" s="339"/>
      <c r="M792" s="339"/>
      <c r="N792" s="339"/>
      <c r="O792" s="339"/>
      <c r="P792" s="339"/>
      <c r="Q792" s="339"/>
    </row>
    <row r="793" spans="1:17" ht="13.5" customHeight="1">
      <c r="A793" s="481" t="s">
        <v>1127</v>
      </c>
      <c r="B793" s="481" t="s">
        <v>732</v>
      </c>
      <c r="C793" s="481" t="s">
        <v>510</v>
      </c>
      <c r="D793" s="481" t="s">
        <v>1511</v>
      </c>
      <c r="E793" s="481">
        <v>13043</v>
      </c>
      <c r="F793" s="339"/>
      <c r="G793" s="340">
        <f>IF(ISNUMBER(E793),E793/'Bulk DivVar Analysis'!$C$7,"")</f>
        <v>0.87778450770576755</v>
      </c>
      <c r="H793" s="338" t="str">
        <f>IF(ISNUMBER(E793), IF(G793&gt;'Bulk DivVar Analysis'!$D$9,"Pass","Fail"),"")</f>
        <v>Pass</v>
      </c>
      <c r="I793" s="338" t="str">
        <f t="shared" si="14"/>
        <v>Beta_9_B12</v>
      </c>
      <c r="J793" s="339"/>
      <c r="K793" s="339"/>
      <c r="L793" s="339"/>
      <c r="M793" s="339"/>
      <c r="N793" s="339"/>
      <c r="O793" s="339"/>
      <c r="P793" s="339"/>
      <c r="Q793" s="339"/>
    </row>
    <row r="794" spans="1:17" ht="13.5" customHeight="1">
      <c r="A794" s="481" t="s">
        <v>1127</v>
      </c>
      <c r="B794" s="481" t="s">
        <v>732</v>
      </c>
      <c r="C794" s="481" t="s">
        <v>1170</v>
      </c>
      <c r="D794" s="481" t="s">
        <v>1512</v>
      </c>
      <c r="E794" s="481">
        <v>15986</v>
      </c>
      <c r="F794" s="339"/>
      <c r="G794" s="340">
        <f>IF(ISNUMBER(E794),E794/'Bulk DivVar Analysis'!$C$7,"")</f>
        <v>1.0758462884447137</v>
      </c>
      <c r="H794" s="338" t="str">
        <f>IF(ISNUMBER(E794), IF(G794&gt;'Bulk DivVar Analysis'!$D$9,"Pass","Fail"),"")</f>
        <v>Pass</v>
      </c>
      <c r="I794" s="338" t="str">
        <f t="shared" si="14"/>
        <v>Beta_9_C1</v>
      </c>
      <c r="J794" s="339"/>
      <c r="K794" s="339"/>
      <c r="L794" s="339"/>
      <c r="M794" s="339"/>
      <c r="N794" s="339"/>
      <c r="O794" s="339"/>
      <c r="P794" s="339"/>
      <c r="Q794" s="339"/>
    </row>
    <row r="795" spans="1:17" ht="13.5" customHeight="1">
      <c r="A795" s="481" t="s">
        <v>1127</v>
      </c>
      <c r="B795" s="481" t="s">
        <v>732</v>
      </c>
      <c r="C795" s="481" t="s">
        <v>1172</v>
      </c>
      <c r="D795" s="481" t="s">
        <v>1513</v>
      </c>
      <c r="E795" s="481">
        <v>15974</v>
      </c>
      <c r="F795" s="339"/>
      <c r="G795" s="340">
        <f>IF(ISNUMBER(E795),E795/'Bulk DivVar Analysis'!$C$7,"")</f>
        <v>1.0750386970859411</v>
      </c>
      <c r="H795" s="338" t="str">
        <f>IF(ISNUMBER(E795), IF(G795&gt;'Bulk DivVar Analysis'!$D$9,"Pass","Fail"),"")</f>
        <v>Pass</v>
      </c>
      <c r="I795" s="338" t="str">
        <f t="shared" si="14"/>
        <v>Beta_9_C2</v>
      </c>
      <c r="J795" s="339"/>
      <c r="K795" s="339"/>
      <c r="L795" s="339"/>
      <c r="M795" s="339"/>
      <c r="N795" s="339"/>
      <c r="O795" s="339"/>
      <c r="P795" s="339"/>
      <c r="Q795" s="339"/>
    </row>
    <row r="796" spans="1:17" ht="13.5" customHeight="1">
      <c r="A796" s="481" t="s">
        <v>1127</v>
      </c>
      <c r="B796" s="481" t="s">
        <v>732</v>
      </c>
      <c r="C796" s="481" t="s">
        <v>1174</v>
      </c>
      <c r="D796" s="481" t="s">
        <v>1514</v>
      </c>
      <c r="E796" s="481">
        <v>12302</v>
      </c>
      <c r="F796" s="339"/>
      <c r="G796" s="340">
        <f>IF(ISNUMBER(E796),E796/'Bulk DivVar Analysis'!$C$7,"")</f>
        <v>0.82791574130156809</v>
      </c>
      <c r="H796" s="338" t="str">
        <f>IF(ISNUMBER(E796), IF(G796&gt;'Bulk DivVar Analysis'!$D$9,"Pass","Fail"),"")</f>
        <v>Pass</v>
      </c>
      <c r="I796" s="338" t="str">
        <f t="shared" si="14"/>
        <v>Beta_9_C3</v>
      </c>
      <c r="J796" s="339"/>
      <c r="K796" s="339"/>
      <c r="L796" s="339"/>
      <c r="M796" s="339"/>
      <c r="N796" s="339"/>
      <c r="O796" s="339"/>
      <c r="P796" s="339"/>
      <c r="Q796" s="339"/>
    </row>
    <row r="797" spans="1:17" ht="13.5" customHeight="1">
      <c r="A797" s="481" t="s">
        <v>1127</v>
      </c>
      <c r="B797" s="481" t="s">
        <v>732</v>
      </c>
      <c r="C797" s="481" t="s">
        <v>1176</v>
      </c>
      <c r="D797" s="481" t="s">
        <v>1515</v>
      </c>
      <c r="E797" s="481">
        <v>13979</v>
      </c>
      <c r="F797" s="339"/>
      <c r="G797" s="340">
        <f>IF(ISNUMBER(E797),E797/'Bulk DivVar Analysis'!$C$7,"")</f>
        <v>0.94077663369001951</v>
      </c>
      <c r="H797" s="338" t="str">
        <f>IF(ISNUMBER(E797), IF(G797&gt;'Bulk DivVar Analysis'!$D$9,"Pass","Fail"),"")</f>
        <v>Pass</v>
      </c>
      <c r="I797" s="338" t="str">
        <f t="shared" si="14"/>
        <v>Beta_9_C4</v>
      </c>
      <c r="J797" s="339"/>
      <c r="K797" s="339"/>
      <c r="L797" s="339"/>
      <c r="M797" s="339"/>
      <c r="N797" s="339"/>
      <c r="O797" s="339"/>
      <c r="P797" s="339"/>
      <c r="Q797" s="339"/>
    </row>
    <row r="798" spans="1:17" ht="13.5" customHeight="1">
      <c r="A798" s="481" t="s">
        <v>1127</v>
      </c>
      <c r="B798" s="481" t="s">
        <v>732</v>
      </c>
      <c r="C798" s="481" t="s">
        <v>1178</v>
      </c>
      <c r="D798" s="481" t="s">
        <v>1516</v>
      </c>
      <c r="E798" s="481">
        <v>16271</v>
      </c>
      <c r="F798" s="339"/>
      <c r="G798" s="340">
        <f>IF(ISNUMBER(E798),E798/'Bulk DivVar Analysis'!$C$7,"")</f>
        <v>1.0950265832155597</v>
      </c>
      <c r="H798" s="338" t="str">
        <f>IF(ISNUMBER(E798), IF(G798&gt;'Bulk DivVar Analysis'!$D$9,"Pass","Fail"),"")</f>
        <v>Pass</v>
      </c>
      <c r="I798" s="338" t="str">
        <f t="shared" si="14"/>
        <v>Beta_9_C5</v>
      </c>
      <c r="J798" s="339"/>
      <c r="K798" s="339"/>
      <c r="L798" s="339"/>
      <c r="M798" s="339"/>
      <c r="N798" s="339"/>
      <c r="O798" s="339"/>
      <c r="P798" s="339"/>
      <c r="Q798" s="339"/>
    </row>
    <row r="799" spans="1:17" ht="13.5" customHeight="1">
      <c r="A799" s="481" t="s">
        <v>1127</v>
      </c>
      <c r="B799" s="481" t="s">
        <v>732</v>
      </c>
      <c r="C799" s="481" t="s">
        <v>1180</v>
      </c>
      <c r="D799" s="481" t="s">
        <v>1517</v>
      </c>
      <c r="E799" s="481">
        <v>14171</v>
      </c>
      <c r="F799" s="339"/>
      <c r="G799" s="340">
        <f>IF(ISNUMBER(E799),E799/'Bulk DivVar Analysis'!$C$7,"")</f>
        <v>0.95369809543037887</v>
      </c>
      <c r="H799" s="338" t="str">
        <f>IF(ISNUMBER(E799), IF(G799&gt;'Bulk DivVar Analysis'!$D$9,"Pass","Fail"),"")</f>
        <v>Pass</v>
      </c>
      <c r="I799" s="338" t="str">
        <f t="shared" si="14"/>
        <v>Beta_9_C6</v>
      </c>
      <c r="J799" s="339"/>
      <c r="K799" s="339"/>
      <c r="L799" s="339"/>
      <c r="M799" s="339"/>
      <c r="N799" s="339"/>
      <c r="O799" s="339"/>
      <c r="P799" s="339"/>
      <c r="Q799" s="339"/>
    </row>
    <row r="800" spans="1:17" ht="13.5" customHeight="1">
      <c r="A800" s="481" t="s">
        <v>1127</v>
      </c>
      <c r="B800" s="481" t="s">
        <v>732</v>
      </c>
      <c r="C800" s="481" t="s">
        <v>1182</v>
      </c>
      <c r="D800" s="481" t="s">
        <v>1518</v>
      </c>
      <c r="E800" s="481">
        <v>13141</v>
      </c>
      <c r="F800" s="339"/>
      <c r="G800" s="340">
        <f>IF(ISNUMBER(E800),E800/'Bulk DivVar Analysis'!$C$7,"")</f>
        <v>0.88437983713574264</v>
      </c>
      <c r="H800" s="338" t="str">
        <f>IF(ISNUMBER(E800), IF(G800&gt;'Bulk DivVar Analysis'!$D$9,"Pass","Fail"),"")</f>
        <v>Pass</v>
      </c>
      <c r="I800" s="338" t="str">
        <f t="shared" si="14"/>
        <v>Beta_9_C7</v>
      </c>
      <c r="J800" s="339"/>
      <c r="K800" s="339"/>
      <c r="L800" s="339"/>
      <c r="M800" s="339"/>
      <c r="N800" s="339"/>
      <c r="O800" s="339"/>
      <c r="P800" s="339"/>
      <c r="Q800" s="339"/>
    </row>
    <row r="801" spans="1:17" ht="13.5" customHeight="1">
      <c r="A801" s="481" t="s">
        <v>1127</v>
      </c>
      <c r="B801" s="481" t="s">
        <v>732</v>
      </c>
      <c r="C801" s="481" t="s">
        <v>1184</v>
      </c>
      <c r="D801" s="481" t="s">
        <v>1519</v>
      </c>
      <c r="E801" s="481">
        <v>11909</v>
      </c>
      <c r="F801" s="339"/>
      <c r="G801" s="340">
        <f>IF(ISNUMBER(E801),E801/'Bulk DivVar Analysis'!$C$7,"")</f>
        <v>0.80146712430176992</v>
      </c>
      <c r="H801" s="338" t="str">
        <f>IF(ISNUMBER(E801), IF(G801&gt;'Bulk DivVar Analysis'!$D$9,"Pass","Fail"),"")</f>
        <v>Pass</v>
      </c>
      <c r="I801" s="338" t="str">
        <f t="shared" si="14"/>
        <v>Beta_9_C8</v>
      </c>
      <c r="J801" s="339"/>
      <c r="K801" s="339"/>
      <c r="L801" s="339"/>
      <c r="M801" s="339"/>
      <c r="N801" s="339"/>
      <c r="O801" s="339"/>
      <c r="P801" s="339"/>
      <c r="Q801" s="339"/>
    </row>
    <row r="802" spans="1:17" ht="13.5" customHeight="1">
      <c r="A802" s="481" t="s">
        <v>1127</v>
      </c>
      <c r="B802" s="481" t="s">
        <v>732</v>
      </c>
      <c r="C802" s="481" t="s">
        <v>1186</v>
      </c>
      <c r="D802" s="481" t="s">
        <v>1520</v>
      </c>
      <c r="E802" s="481">
        <v>16515</v>
      </c>
      <c r="F802" s="339"/>
      <c r="G802" s="340">
        <f>IF(ISNUMBER(E802),E802/'Bulk DivVar Analysis'!$C$7,"")</f>
        <v>1.1114476075105997</v>
      </c>
      <c r="H802" s="338" t="str">
        <f>IF(ISNUMBER(E802), IF(G802&gt;'Bulk DivVar Analysis'!$D$9,"Pass","Fail"),"")</f>
        <v>Pass</v>
      </c>
      <c r="I802" s="338" t="str">
        <f t="shared" si="14"/>
        <v>Beta_9_C9</v>
      </c>
      <c r="J802" s="339"/>
      <c r="K802" s="339"/>
      <c r="L802" s="339"/>
      <c r="M802" s="339"/>
      <c r="N802" s="339"/>
      <c r="O802" s="339"/>
      <c r="P802" s="339"/>
      <c r="Q802" s="339"/>
    </row>
    <row r="803" spans="1:17" ht="13.5" customHeight="1">
      <c r="A803" s="481" t="s">
        <v>1127</v>
      </c>
      <c r="B803" s="481" t="s">
        <v>732</v>
      </c>
      <c r="C803" s="481" t="s">
        <v>520</v>
      </c>
      <c r="D803" s="481" t="s">
        <v>1521</v>
      </c>
      <c r="E803" s="481">
        <v>11098</v>
      </c>
      <c r="F803" s="339"/>
      <c r="G803" s="340">
        <f>IF(ISNUMBER(E803),E803/'Bulk DivVar Analysis'!$C$7,"")</f>
        <v>0.7468874083047311</v>
      </c>
      <c r="H803" s="338" t="str">
        <f>IF(ISNUMBER(E803), IF(G803&gt;'Bulk DivVar Analysis'!$D$9,"Pass","Fail"),"")</f>
        <v>Pass</v>
      </c>
      <c r="I803" s="338" t="str">
        <f t="shared" si="14"/>
        <v>Beta_9_C10</v>
      </c>
      <c r="J803" s="339"/>
      <c r="K803" s="339"/>
      <c r="L803" s="339"/>
      <c r="M803" s="339"/>
      <c r="N803" s="339"/>
      <c r="O803" s="339"/>
      <c r="P803" s="339"/>
      <c r="Q803" s="339"/>
    </row>
    <row r="804" spans="1:17" ht="13.5" customHeight="1">
      <c r="A804" s="481" t="s">
        <v>1127</v>
      </c>
      <c r="B804" s="481" t="s">
        <v>732</v>
      </c>
      <c r="C804" s="481" t="s">
        <v>521</v>
      </c>
      <c r="D804" s="481" t="s">
        <v>1522</v>
      </c>
      <c r="E804" s="481">
        <v>10160</v>
      </c>
      <c r="F804" s="339"/>
      <c r="G804" s="340">
        <f>IF(ISNUMBER(E804),E804/'Bulk DivVar Analysis'!$C$7,"")</f>
        <v>0.68376068376068377</v>
      </c>
      <c r="H804" s="338" t="str">
        <f>IF(ISNUMBER(E804), IF(G804&gt;'Bulk DivVar Analysis'!$D$9,"Pass","Fail"),"")</f>
        <v>Pass</v>
      </c>
      <c r="I804" s="338" t="str">
        <f t="shared" si="14"/>
        <v>Beta_9_C11</v>
      </c>
      <c r="J804" s="339"/>
      <c r="K804" s="339"/>
      <c r="L804" s="339"/>
      <c r="M804" s="339"/>
      <c r="N804" s="339"/>
      <c r="O804" s="339"/>
      <c r="P804" s="339"/>
      <c r="Q804" s="339"/>
    </row>
    <row r="805" spans="1:17" ht="13.5" customHeight="1">
      <c r="A805" s="481" t="s">
        <v>1127</v>
      </c>
      <c r="B805" s="481" t="s">
        <v>732</v>
      </c>
      <c r="C805" s="481" t="s">
        <v>522</v>
      </c>
      <c r="D805" s="481" t="s">
        <v>1523</v>
      </c>
      <c r="E805" s="481">
        <v>11740</v>
      </c>
      <c r="F805" s="339"/>
      <c r="G805" s="340">
        <f>IF(ISNUMBER(E805),E805/'Bulk DivVar Analysis'!$C$7,"")</f>
        <v>0.79009354599905779</v>
      </c>
      <c r="H805" s="338" t="str">
        <f>IF(ISNUMBER(E805), IF(G805&gt;'Bulk DivVar Analysis'!$D$9,"Pass","Fail"),"")</f>
        <v>Pass</v>
      </c>
      <c r="I805" s="338" t="str">
        <f t="shared" si="14"/>
        <v>Beta_9_C12</v>
      </c>
      <c r="J805" s="339"/>
      <c r="K805" s="339"/>
      <c r="L805" s="339"/>
      <c r="M805" s="339"/>
      <c r="N805" s="339"/>
      <c r="O805" s="339"/>
      <c r="P805" s="339"/>
      <c r="Q805" s="339"/>
    </row>
    <row r="806" spans="1:17" ht="13.5" customHeight="1">
      <c r="A806" s="481" t="s">
        <v>1127</v>
      </c>
      <c r="B806" s="481" t="s">
        <v>732</v>
      </c>
      <c r="C806" s="481" t="s">
        <v>1191</v>
      </c>
      <c r="D806" s="481" t="s">
        <v>1524</v>
      </c>
      <c r="E806" s="481">
        <v>9246</v>
      </c>
      <c r="F806" s="339"/>
      <c r="G806" s="340">
        <f>IF(ISNUMBER(E806),E806/'Bulk DivVar Analysis'!$C$7,"")</f>
        <v>0.62224914193418135</v>
      </c>
      <c r="H806" s="338" t="str">
        <f>IF(ISNUMBER(E806), IF(G806&gt;'Bulk DivVar Analysis'!$D$9,"Pass","Fail"),"")</f>
        <v>Pass</v>
      </c>
      <c r="I806" s="338" t="str">
        <f t="shared" si="14"/>
        <v>Beta_9_D1</v>
      </c>
      <c r="J806" s="339"/>
      <c r="K806" s="339"/>
      <c r="L806" s="339"/>
      <c r="M806" s="339"/>
      <c r="N806" s="339"/>
      <c r="O806" s="339"/>
      <c r="P806" s="339"/>
      <c r="Q806" s="339"/>
    </row>
    <row r="807" spans="1:17" ht="13.5" customHeight="1">
      <c r="A807" s="481" t="s">
        <v>1127</v>
      </c>
      <c r="B807" s="481" t="s">
        <v>732</v>
      </c>
      <c r="C807" s="481" t="s">
        <v>1193</v>
      </c>
      <c r="D807" s="481" t="s">
        <v>1525</v>
      </c>
      <c r="E807" s="481">
        <v>12095</v>
      </c>
      <c r="F807" s="339"/>
      <c r="G807" s="340">
        <f>IF(ISNUMBER(E807),E807/'Bulk DivVar Analysis'!$C$7,"")</f>
        <v>0.81398479036274307</v>
      </c>
      <c r="H807" s="338" t="str">
        <f>IF(ISNUMBER(E807), IF(G807&gt;'Bulk DivVar Analysis'!$D$9,"Pass","Fail"),"")</f>
        <v>Pass</v>
      </c>
      <c r="I807" s="338" t="str">
        <f t="shared" si="14"/>
        <v>Beta_9_D2</v>
      </c>
      <c r="J807" s="339"/>
      <c r="K807" s="339"/>
      <c r="L807" s="339"/>
      <c r="M807" s="339"/>
      <c r="N807" s="339"/>
      <c r="O807" s="339"/>
      <c r="P807" s="339"/>
      <c r="Q807" s="339"/>
    </row>
    <row r="808" spans="1:17" ht="13.5" customHeight="1">
      <c r="A808" s="481" t="s">
        <v>1127</v>
      </c>
      <c r="B808" s="481" t="s">
        <v>732</v>
      </c>
      <c r="C808" s="481" t="s">
        <v>1195</v>
      </c>
      <c r="D808" s="481" t="s">
        <v>1526</v>
      </c>
      <c r="E808" s="481">
        <v>17775</v>
      </c>
      <c r="F808" s="339"/>
      <c r="G808" s="340">
        <f>IF(ISNUMBER(E808),E808/'Bulk DivVar Analysis'!$C$7,"")</f>
        <v>1.196244700181708</v>
      </c>
      <c r="H808" s="338" t="str">
        <f>IF(ISNUMBER(E808), IF(G808&gt;'Bulk DivVar Analysis'!$D$9,"Pass","Fail"),"")</f>
        <v>Pass</v>
      </c>
      <c r="I808" s="338" t="str">
        <f t="shared" si="14"/>
        <v>Beta_9_D3</v>
      </c>
      <c r="J808" s="339"/>
      <c r="K808" s="339"/>
      <c r="L808" s="339"/>
      <c r="M808" s="339"/>
      <c r="N808" s="339"/>
      <c r="O808" s="339"/>
      <c r="P808" s="339"/>
      <c r="Q808" s="339"/>
    </row>
    <row r="809" spans="1:17" ht="13.5" customHeight="1">
      <c r="A809" s="481" t="s">
        <v>1127</v>
      </c>
      <c r="B809" s="481" t="s">
        <v>732</v>
      </c>
      <c r="C809" s="481" t="s">
        <v>1197</v>
      </c>
      <c r="D809" s="481" t="s">
        <v>1527</v>
      </c>
      <c r="E809" s="481">
        <v>15292</v>
      </c>
      <c r="F809" s="339"/>
      <c r="G809" s="340">
        <f>IF(ISNUMBER(E809),E809/'Bulk DivVar Analysis'!$C$7,"")</f>
        <v>1.0291405881957063</v>
      </c>
      <c r="H809" s="338" t="str">
        <f>IF(ISNUMBER(E809), IF(G809&gt;'Bulk DivVar Analysis'!$D$9,"Pass","Fail"),"")</f>
        <v>Pass</v>
      </c>
      <c r="I809" s="338" t="str">
        <f t="shared" si="14"/>
        <v>Beta_9_D4</v>
      </c>
      <c r="J809" s="339"/>
      <c r="K809" s="339"/>
      <c r="L809" s="339"/>
      <c r="M809" s="339"/>
      <c r="N809" s="339"/>
      <c r="O809" s="339"/>
      <c r="P809" s="339"/>
      <c r="Q809" s="339"/>
    </row>
    <row r="810" spans="1:17" ht="13.5" customHeight="1">
      <c r="A810" s="481" t="s">
        <v>1127</v>
      </c>
      <c r="B810" s="481" t="s">
        <v>732</v>
      </c>
      <c r="C810" s="481" t="s">
        <v>1199</v>
      </c>
      <c r="D810" s="481" t="s">
        <v>1528</v>
      </c>
      <c r="E810" s="481">
        <v>13584</v>
      </c>
      <c r="F810" s="339"/>
      <c r="G810" s="340">
        <f>IF(ISNUMBER(E810),E810/'Bulk DivVar Analysis'!$C$7,"")</f>
        <v>0.91419341813042598</v>
      </c>
      <c r="H810" s="338" t="str">
        <f>IF(ISNUMBER(E810), IF(G810&gt;'Bulk DivVar Analysis'!$D$9,"Pass","Fail"),"")</f>
        <v>Pass</v>
      </c>
      <c r="I810" s="338" t="str">
        <f t="shared" si="14"/>
        <v>Beta_9_D5</v>
      </c>
      <c r="J810" s="339"/>
      <c r="K810" s="339"/>
      <c r="L810" s="339"/>
      <c r="M810" s="339"/>
      <c r="N810" s="339"/>
      <c r="O810" s="339"/>
      <c r="P810" s="339"/>
      <c r="Q810" s="339"/>
    </row>
    <row r="811" spans="1:17" ht="13.5" customHeight="1">
      <c r="A811" s="481" t="s">
        <v>1127</v>
      </c>
      <c r="B811" s="481" t="s">
        <v>732</v>
      </c>
      <c r="C811" s="481" t="s">
        <v>1201</v>
      </c>
      <c r="D811" s="481" t="s">
        <v>1529</v>
      </c>
      <c r="E811" s="481">
        <v>11263</v>
      </c>
      <c r="F811" s="339"/>
      <c r="G811" s="340">
        <f>IF(ISNUMBER(E811),E811/'Bulk DivVar Analysis'!$C$7,"")</f>
        <v>0.75799178948785251</v>
      </c>
      <c r="H811" s="338" t="str">
        <f>IF(ISNUMBER(E811), IF(G811&gt;'Bulk DivVar Analysis'!$D$9,"Pass","Fail"),"")</f>
        <v>Pass</v>
      </c>
      <c r="I811" s="338" t="str">
        <f t="shared" si="14"/>
        <v>Beta_9_D6</v>
      </c>
      <c r="J811" s="339"/>
      <c r="K811" s="339"/>
      <c r="L811" s="339"/>
      <c r="M811" s="339"/>
      <c r="N811" s="339"/>
      <c r="O811" s="339"/>
      <c r="P811" s="339"/>
      <c r="Q811" s="339"/>
    </row>
    <row r="812" spans="1:17" ht="13.5" customHeight="1">
      <c r="A812" s="481" t="s">
        <v>1127</v>
      </c>
      <c r="B812" s="481" t="s">
        <v>732</v>
      </c>
      <c r="C812" s="481" t="s">
        <v>1203</v>
      </c>
      <c r="D812" s="481" t="s">
        <v>1530</v>
      </c>
      <c r="E812" s="481">
        <v>11144</v>
      </c>
      <c r="F812" s="339"/>
      <c r="G812" s="340">
        <f>IF(ISNUMBER(E812),E812/'Bulk DivVar Analysis'!$C$7,"")</f>
        <v>0.74998317518002555</v>
      </c>
      <c r="H812" s="338" t="str">
        <f>IF(ISNUMBER(E812), IF(G812&gt;'Bulk DivVar Analysis'!$D$9,"Pass","Fail"),"")</f>
        <v>Pass</v>
      </c>
      <c r="I812" s="338" t="str">
        <f t="shared" si="14"/>
        <v>Beta_9_D7</v>
      </c>
      <c r="J812" s="339"/>
      <c r="K812" s="339"/>
      <c r="L812" s="339"/>
      <c r="M812" s="339"/>
      <c r="N812" s="339"/>
      <c r="O812" s="339"/>
      <c r="P812" s="339"/>
      <c r="Q812" s="339"/>
    </row>
    <row r="813" spans="1:17" ht="13.5" customHeight="1">
      <c r="A813" s="481" t="s">
        <v>1127</v>
      </c>
      <c r="B813" s="481" t="s">
        <v>732</v>
      </c>
      <c r="C813" s="481" t="s">
        <v>1205</v>
      </c>
      <c r="D813" s="481" t="s">
        <v>1531</v>
      </c>
      <c r="E813" s="481">
        <v>8917</v>
      </c>
      <c r="F813" s="339"/>
      <c r="G813" s="340">
        <f>IF(ISNUMBER(E813),E813/'Bulk DivVar Analysis'!$C$7,"")</f>
        <v>0.60010767884783633</v>
      </c>
      <c r="H813" s="338" t="str">
        <f>IF(ISNUMBER(E813), IF(G813&gt;'Bulk DivVar Analysis'!$D$9,"Pass","Fail"),"")</f>
        <v>Pass</v>
      </c>
      <c r="I813" s="338" t="str">
        <f t="shared" si="14"/>
        <v>Beta_9_D8</v>
      </c>
      <c r="J813" s="339"/>
      <c r="K813" s="339"/>
      <c r="L813" s="339"/>
      <c r="M813" s="339"/>
      <c r="N813" s="339"/>
      <c r="O813" s="339"/>
      <c r="P813" s="339"/>
      <c r="Q813" s="339"/>
    </row>
    <row r="814" spans="1:17" ht="13.5" customHeight="1">
      <c r="A814" s="481" t="s">
        <v>1127</v>
      </c>
      <c r="B814" s="481" t="s">
        <v>732</v>
      </c>
      <c r="C814" s="481" t="s">
        <v>1207</v>
      </c>
      <c r="D814" s="481" t="s">
        <v>1532</v>
      </c>
      <c r="E814" s="481">
        <v>11583</v>
      </c>
      <c r="F814" s="339"/>
      <c r="G814" s="340">
        <f>IF(ISNUMBER(E814),E814/'Bulk DivVar Analysis'!$C$7,"")</f>
        <v>0.77952755905511806</v>
      </c>
      <c r="H814" s="338" t="str">
        <f>IF(ISNUMBER(E814), IF(G814&gt;'Bulk DivVar Analysis'!$D$9,"Pass","Fail"),"")</f>
        <v>Pass</v>
      </c>
      <c r="I814" s="338" t="str">
        <f t="shared" si="14"/>
        <v>Beta_9_D9</v>
      </c>
      <c r="J814" s="339"/>
      <c r="K814" s="339"/>
      <c r="L814" s="339"/>
      <c r="M814" s="339"/>
      <c r="N814" s="339"/>
      <c r="O814" s="339"/>
      <c r="P814" s="339"/>
      <c r="Q814" s="339"/>
    </row>
    <row r="815" spans="1:17" ht="13.5" customHeight="1">
      <c r="A815" s="481" t="s">
        <v>1127</v>
      </c>
      <c r="B815" s="481" t="s">
        <v>732</v>
      </c>
      <c r="C815" s="481" t="s">
        <v>532</v>
      </c>
      <c r="D815" s="481" t="s">
        <v>1533</v>
      </c>
      <c r="E815" s="481">
        <v>16100</v>
      </c>
      <c r="F815" s="339"/>
      <c r="G815" s="340">
        <f>IF(ISNUMBER(E815),E815/'Bulk DivVar Analysis'!$C$7,"")</f>
        <v>1.0835184063530521</v>
      </c>
      <c r="H815" s="338" t="str">
        <f>IF(ISNUMBER(E815), IF(G815&gt;'Bulk DivVar Analysis'!$D$9,"Pass","Fail"),"")</f>
        <v>Pass</v>
      </c>
      <c r="I815" s="338" t="str">
        <f t="shared" si="14"/>
        <v>Beta_9_D10</v>
      </c>
      <c r="J815" s="339"/>
      <c r="K815" s="339"/>
      <c r="L815" s="339"/>
      <c r="M815" s="339"/>
      <c r="N815" s="339"/>
      <c r="O815" s="339"/>
      <c r="P815" s="339"/>
      <c r="Q815" s="339"/>
    </row>
    <row r="816" spans="1:17" ht="13.5" customHeight="1">
      <c r="A816" s="481" t="s">
        <v>1127</v>
      </c>
      <c r="B816" s="481" t="s">
        <v>732</v>
      </c>
      <c r="C816" s="481" t="s">
        <v>533</v>
      </c>
      <c r="D816" s="481" t="s">
        <v>1534</v>
      </c>
      <c r="E816" s="481">
        <v>10433</v>
      </c>
      <c r="F816" s="339"/>
      <c r="G816" s="340">
        <f>IF(ISNUMBER(E816),E816/'Bulk DivVar Analysis'!$C$7,"")</f>
        <v>0.70213338717275731</v>
      </c>
      <c r="H816" s="338" t="str">
        <f>IF(ISNUMBER(E816), IF(G816&gt;'Bulk DivVar Analysis'!$D$9,"Pass","Fail"),"")</f>
        <v>Pass</v>
      </c>
      <c r="I816" s="338" t="str">
        <f t="shared" si="14"/>
        <v>Beta_9_D11</v>
      </c>
      <c r="J816" s="339"/>
      <c r="K816" s="339"/>
      <c r="L816" s="339"/>
      <c r="M816" s="339"/>
      <c r="N816" s="339"/>
      <c r="O816" s="339"/>
      <c r="P816" s="339"/>
      <c r="Q816" s="339"/>
    </row>
    <row r="817" spans="1:17" ht="13.5" customHeight="1">
      <c r="A817" s="481" t="s">
        <v>1127</v>
      </c>
      <c r="B817" s="481" t="s">
        <v>732</v>
      </c>
      <c r="C817" s="481" t="s">
        <v>534</v>
      </c>
      <c r="D817" s="481" t="s">
        <v>1535</v>
      </c>
      <c r="E817" s="481">
        <v>13433</v>
      </c>
      <c r="F817" s="339"/>
      <c r="G817" s="340">
        <f>IF(ISNUMBER(E817),E817/'Bulk DivVar Analysis'!$C$7,"")</f>
        <v>0.90403122686587256</v>
      </c>
      <c r="H817" s="338" t="str">
        <f>IF(ISNUMBER(E817), IF(G817&gt;'Bulk DivVar Analysis'!$D$9,"Pass","Fail"),"")</f>
        <v>Pass</v>
      </c>
      <c r="I817" s="338" t="str">
        <f t="shared" si="14"/>
        <v>Beta_9_D12</v>
      </c>
      <c r="J817" s="339"/>
      <c r="K817" s="339"/>
      <c r="L817" s="339"/>
      <c r="M817" s="339"/>
      <c r="N817" s="339"/>
      <c r="O817" s="339"/>
      <c r="P817" s="339"/>
      <c r="Q817" s="339"/>
    </row>
    <row r="818" spans="1:17" ht="13.5" customHeight="1">
      <c r="A818" s="481" t="s">
        <v>1127</v>
      </c>
      <c r="B818" s="481" t="s">
        <v>732</v>
      </c>
      <c r="C818" s="481" t="s">
        <v>1212</v>
      </c>
      <c r="D818" s="481" t="s">
        <v>1536</v>
      </c>
      <c r="E818" s="481">
        <v>14427</v>
      </c>
      <c r="F818" s="339"/>
      <c r="G818" s="340">
        <f>IF(ISNUMBER(E818),E818/'Bulk DivVar Analysis'!$C$7,"")</f>
        <v>0.97092671108419137</v>
      </c>
      <c r="H818" s="338" t="str">
        <f>IF(ISNUMBER(E818), IF(G818&gt;'Bulk DivVar Analysis'!$D$9,"Pass","Fail"),"")</f>
        <v>Pass</v>
      </c>
      <c r="I818" s="338" t="str">
        <f t="shared" si="14"/>
        <v>Beta_9_E1</v>
      </c>
      <c r="J818" s="339"/>
      <c r="K818" s="339"/>
      <c r="L818" s="339"/>
      <c r="M818" s="339"/>
      <c r="N818" s="339"/>
      <c r="O818" s="339"/>
      <c r="P818" s="339"/>
      <c r="Q818" s="339"/>
    </row>
    <row r="819" spans="1:17" ht="13.5" customHeight="1">
      <c r="A819" s="481" t="s">
        <v>1127</v>
      </c>
      <c r="B819" s="481" t="s">
        <v>732</v>
      </c>
      <c r="C819" s="481" t="s">
        <v>1214</v>
      </c>
      <c r="D819" s="481" t="s">
        <v>1537</v>
      </c>
      <c r="E819" s="481">
        <v>14106</v>
      </c>
      <c r="F819" s="339"/>
      <c r="G819" s="340">
        <f>IF(ISNUMBER(E819),E819/'Bulk DivVar Analysis'!$C$7,"")</f>
        <v>0.94932364223702803</v>
      </c>
      <c r="H819" s="338" t="str">
        <f>IF(ISNUMBER(E819), IF(G819&gt;'Bulk DivVar Analysis'!$D$9,"Pass","Fail"),"")</f>
        <v>Pass</v>
      </c>
      <c r="I819" s="338" t="str">
        <f t="shared" si="14"/>
        <v>Beta_9_E2</v>
      </c>
      <c r="J819" s="339"/>
      <c r="K819" s="339"/>
      <c r="L819" s="339"/>
      <c r="M819" s="339"/>
      <c r="N819" s="339"/>
      <c r="O819" s="339"/>
      <c r="P819" s="339"/>
      <c r="Q819" s="339"/>
    </row>
    <row r="820" spans="1:17" ht="13.5" customHeight="1">
      <c r="A820" s="481" t="s">
        <v>1127</v>
      </c>
      <c r="B820" s="481" t="s">
        <v>732</v>
      </c>
      <c r="C820" s="481" t="s">
        <v>1216</v>
      </c>
      <c r="D820" s="481" t="s">
        <v>1538</v>
      </c>
      <c r="E820" s="481">
        <v>15303</v>
      </c>
      <c r="F820" s="339"/>
      <c r="G820" s="340">
        <f>IF(ISNUMBER(E820),E820/'Bulk DivVar Analysis'!$C$7,"")</f>
        <v>1.0298808802745811</v>
      </c>
      <c r="H820" s="338" t="str">
        <f>IF(ISNUMBER(E820), IF(G820&gt;'Bulk DivVar Analysis'!$D$9,"Pass","Fail"),"")</f>
        <v>Pass</v>
      </c>
      <c r="I820" s="338" t="str">
        <f t="shared" si="14"/>
        <v>Beta_9_E3</v>
      </c>
      <c r="J820" s="339"/>
      <c r="K820" s="339"/>
      <c r="L820" s="339"/>
      <c r="M820" s="339"/>
      <c r="N820" s="339"/>
      <c r="O820" s="339"/>
      <c r="P820" s="339"/>
      <c r="Q820" s="339"/>
    </row>
    <row r="821" spans="1:17" ht="13.5" customHeight="1">
      <c r="A821" s="481" t="s">
        <v>1127</v>
      </c>
      <c r="B821" s="481" t="s">
        <v>732</v>
      </c>
      <c r="C821" s="481" t="s">
        <v>1218</v>
      </c>
      <c r="D821" s="481" t="s">
        <v>1539</v>
      </c>
      <c r="E821" s="481">
        <v>13132</v>
      </c>
      <c r="F821" s="339"/>
      <c r="G821" s="340">
        <f>IF(ISNUMBER(E821),E821/'Bulk DivVar Analysis'!$C$7,"")</f>
        <v>0.88377414361666329</v>
      </c>
      <c r="H821" s="338" t="str">
        <f>IF(ISNUMBER(E821), IF(G821&gt;'Bulk DivVar Analysis'!$D$9,"Pass","Fail"),"")</f>
        <v>Pass</v>
      </c>
      <c r="I821" s="338" t="str">
        <f t="shared" si="14"/>
        <v>Beta_9_E4</v>
      </c>
      <c r="J821" s="339"/>
      <c r="K821" s="339"/>
      <c r="L821" s="339"/>
      <c r="M821" s="339"/>
      <c r="N821" s="339"/>
      <c r="O821" s="339"/>
      <c r="P821" s="339"/>
      <c r="Q821" s="339"/>
    </row>
    <row r="822" spans="1:17" ht="13.5" customHeight="1">
      <c r="A822" s="481" t="s">
        <v>1127</v>
      </c>
      <c r="B822" s="481" t="s">
        <v>732</v>
      </c>
      <c r="C822" s="481" t="s">
        <v>1220</v>
      </c>
      <c r="D822" s="481" t="s">
        <v>1540</v>
      </c>
      <c r="E822" s="481">
        <v>19128</v>
      </c>
      <c r="F822" s="339"/>
      <c r="G822" s="340">
        <f>IF(ISNUMBER(E822),E822/'Bulk DivVar Analysis'!$C$7,"")</f>
        <v>1.2873006258833031</v>
      </c>
      <c r="H822" s="338" t="str">
        <f>IF(ISNUMBER(E822), IF(G822&gt;'Bulk DivVar Analysis'!$D$9,"Pass","Fail"),"")</f>
        <v>Pass</v>
      </c>
      <c r="I822" s="338" t="str">
        <f t="shared" si="14"/>
        <v>Beta_9_E5</v>
      </c>
      <c r="J822" s="339"/>
      <c r="K822" s="339"/>
      <c r="L822" s="339"/>
      <c r="M822" s="339"/>
      <c r="N822" s="339"/>
      <c r="O822" s="339"/>
      <c r="P822" s="339"/>
      <c r="Q822" s="339"/>
    </row>
    <row r="823" spans="1:17" ht="13.5" customHeight="1">
      <c r="A823" s="481" t="s">
        <v>1127</v>
      </c>
      <c r="B823" s="481" t="s">
        <v>732</v>
      </c>
      <c r="C823" s="481" t="s">
        <v>1222</v>
      </c>
      <c r="D823" s="481" t="s">
        <v>1541</v>
      </c>
      <c r="E823" s="481">
        <v>16991</v>
      </c>
      <c r="F823" s="339"/>
      <c r="G823" s="340">
        <f>IF(ISNUMBER(E823),E823/'Bulk DivVar Analysis'!$C$7,"")</f>
        <v>1.1434820647419073</v>
      </c>
      <c r="H823" s="338" t="str">
        <f>IF(ISNUMBER(E823), IF(G823&gt;'Bulk DivVar Analysis'!$D$9,"Pass","Fail"),"")</f>
        <v>Pass</v>
      </c>
      <c r="I823" s="338" t="str">
        <f t="shared" si="14"/>
        <v>Beta_9_E6</v>
      </c>
      <c r="J823" s="339"/>
      <c r="K823" s="339"/>
      <c r="L823" s="339"/>
      <c r="M823" s="339"/>
      <c r="N823" s="339"/>
      <c r="O823" s="339"/>
      <c r="P823" s="339"/>
      <c r="Q823" s="339"/>
    </row>
    <row r="824" spans="1:17" ht="13.5" customHeight="1">
      <c r="A824" s="481" t="s">
        <v>1127</v>
      </c>
      <c r="B824" s="481" t="s">
        <v>732</v>
      </c>
      <c r="C824" s="481" t="s">
        <v>1224</v>
      </c>
      <c r="D824" s="481" t="s">
        <v>1542</v>
      </c>
      <c r="E824" s="481">
        <v>13499</v>
      </c>
      <c r="F824" s="339"/>
      <c r="G824" s="340">
        <f>IF(ISNUMBER(E824),E824/'Bulk DivVar Analysis'!$C$7,"")</f>
        <v>0.90847297933912108</v>
      </c>
      <c r="H824" s="338" t="str">
        <f>IF(ISNUMBER(E824), IF(G824&gt;'Bulk DivVar Analysis'!$D$9,"Pass","Fail"),"")</f>
        <v>Pass</v>
      </c>
      <c r="I824" s="338" t="str">
        <f t="shared" si="14"/>
        <v>Beta_9_E7</v>
      </c>
      <c r="J824" s="339"/>
      <c r="K824" s="339"/>
      <c r="L824" s="339"/>
      <c r="M824" s="339"/>
      <c r="N824" s="339"/>
      <c r="O824" s="339"/>
      <c r="P824" s="339"/>
      <c r="Q824" s="339"/>
    </row>
    <row r="825" spans="1:17" ht="13.5" customHeight="1">
      <c r="A825" s="481" t="s">
        <v>1127</v>
      </c>
      <c r="B825" s="481" t="s">
        <v>732</v>
      </c>
      <c r="C825" s="481" t="s">
        <v>1226</v>
      </c>
      <c r="D825" s="481" t="s">
        <v>1543</v>
      </c>
      <c r="E825" s="481">
        <v>17271</v>
      </c>
      <c r="F825" s="339"/>
      <c r="G825" s="340">
        <f>IF(ISNUMBER(E825),E825/'Bulk DivVar Analysis'!$C$7,"")</f>
        <v>1.1623258631132647</v>
      </c>
      <c r="H825" s="338" t="str">
        <f>IF(ISNUMBER(E825), IF(G825&gt;'Bulk DivVar Analysis'!$D$9,"Pass","Fail"),"")</f>
        <v>Pass</v>
      </c>
      <c r="I825" s="338" t="str">
        <f t="shared" si="14"/>
        <v>Beta_9_E8</v>
      </c>
      <c r="J825" s="339"/>
      <c r="K825" s="339"/>
      <c r="L825" s="339"/>
      <c r="M825" s="339"/>
      <c r="N825" s="339"/>
      <c r="O825" s="339"/>
      <c r="P825" s="339"/>
      <c r="Q825" s="339"/>
    </row>
    <row r="826" spans="1:17" ht="13.5" customHeight="1">
      <c r="A826" s="481" t="s">
        <v>1127</v>
      </c>
      <c r="B826" s="481" t="s">
        <v>732</v>
      </c>
      <c r="C826" s="481" t="s">
        <v>1228</v>
      </c>
      <c r="D826" s="481" t="s">
        <v>1544</v>
      </c>
      <c r="E826" s="481">
        <v>11151</v>
      </c>
      <c r="F826" s="339"/>
      <c r="G826" s="340">
        <f>IF(ISNUMBER(E826),E826/'Bulk DivVar Analysis'!$C$7,"")</f>
        <v>0.75045427013930954</v>
      </c>
      <c r="H826" s="338" t="str">
        <f>IF(ISNUMBER(E826), IF(G826&gt;'Bulk DivVar Analysis'!$D$9,"Pass","Fail"),"")</f>
        <v>Pass</v>
      </c>
      <c r="I826" s="338" t="str">
        <f t="shared" si="14"/>
        <v>Beta_9_E9</v>
      </c>
      <c r="J826" s="339"/>
      <c r="K826" s="339"/>
      <c r="L826" s="339"/>
      <c r="M826" s="339"/>
      <c r="N826" s="339"/>
      <c r="O826" s="339"/>
      <c r="P826" s="339"/>
      <c r="Q826" s="339"/>
    </row>
    <row r="827" spans="1:17" ht="13.5" customHeight="1">
      <c r="A827" s="481" t="s">
        <v>1127</v>
      </c>
      <c r="B827" s="481" t="s">
        <v>732</v>
      </c>
      <c r="C827" s="481" t="s">
        <v>544</v>
      </c>
      <c r="D827" s="481" t="s">
        <v>1545</v>
      </c>
      <c r="E827" s="481">
        <v>10774</v>
      </c>
      <c r="F827" s="339"/>
      <c r="G827" s="340">
        <f>IF(ISNUMBER(E827),E827/'Bulk DivVar Analysis'!$C$7,"")</f>
        <v>0.72508244161787472</v>
      </c>
      <c r="H827" s="338" t="str">
        <f>IF(ISNUMBER(E827), IF(G827&gt;'Bulk DivVar Analysis'!$D$9,"Pass","Fail"),"")</f>
        <v>Pass</v>
      </c>
      <c r="I827" s="338" t="str">
        <f t="shared" si="14"/>
        <v>Beta_9_E10</v>
      </c>
      <c r="J827" s="339"/>
      <c r="K827" s="339"/>
      <c r="L827" s="339"/>
      <c r="M827" s="339"/>
      <c r="N827" s="339"/>
      <c r="O827" s="339"/>
      <c r="P827" s="339"/>
      <c r="Q827" s="339"/>
    </row>
    <row r="828" spans="1:17" ht="13.5" customHeight="1">
      <c r="A828" s="481" t="s">
        <v>1127</v>
      </c>
      <c r="B828" s="481" t="s">
        <v>732</v>
      </c>
      <c r="C828" s="481" t="s">
        <v>545</v>
      </c>
      <c r="D828" s="481" t="s">
        <v>1546</v>
      </c>
      <c r="E828" s="481">
        <v>15003</v>
      </c>
      <c r="F828" s="339"/>
      <c r="G828" s="340">
        <f>IF(ISNUMBER(E828),E828/'Bulk DivVar Analysis'!$C$7,"")</f>
        <v>1.0096910963052694</v>
      </c>
      <c r="H828" s="338" t="str">
        <f>IF(ISNUMBER(E828), IF(G828&gt;'Bulk DivVar Analysis'!$D$9,"Pass","Fail"),"")</f>
        <v>Pass</v>
      </c>
      <c r="I828" s="338" t="str">
        <f t="shared" si="14"/>
        <v>Beta_9_E11</v>
      </c>
      <c r="J828" s="339"/>
      <c r="K828" s="339"/>
      <c r="L828" s="339"/>
      <c r="M828" s="339"/>
      <c r="N828" s="339"/>
      <c r="O828" s="339"/>
      <c r="P828" s="339"/>
      <c r="Q828" s="339"/>
    </row>
    <row r="829" spans="1:17" ht="13.5" customHeight="1">
      <c r="A829" s="481" t="s">
        <v>1127</v>
      </c>
      <c r="B829" s="481" t="s">
        <v>732</v>
      </c>
      <c r="C829" s="481" t="s">
        <v>546</v>
      </c>
      <c r="D829" s="481" t="s">
        <v>1547</v>
      </c>
      <c r="E829" s="481">
        <v>11419</v>
      </c>
      <c r="F829" s="339"/>
      <c r="G829" s="340">
        <f>IF(ISNUMBER(E829),E829/'Bulk DivVar Analysis'!$C$7,"")</f>
        <v>0.76849047715189445</v>
      </c>
      <c r="H829" s="338" t="str">
        <f>IF(ISNUMBER(E829), IF(G829&gt;'Bulk DivVar Analysis'!$D$9,"Pass","Fail"),"")</f>
        <v>Pass</v>
      </c>
      <c r="I829" s="338" t="str">
        <f t="shared" si="14"/>
        <v>Beta_9_E12</v>
      </c>
      <c r="J829" s="339"/>
      <c r="K829" s="339"/>
      <c r="L829" s="339"/>
      <c r="M829" s="339"/>
      <c r="N829" s="339"/>
      <c r="O829" s="339"/>
      <c r="P829" s="339"/>
      <c r="Q829" s="339"/>
    </row>
    <row r="830" spans="1:17" ht="13.5" customHeight="1">
      <c r="A830" s="481" t="s">
        <v>1127</v>
      </c>
      <c r="B830" s="481" t="s">
        <v>732</v>
      </c>
      <c r="C830" s="481" t="s">
        <v>1233</v>
      </c>
      <c r="D830" s="481" t="s">
        <v>1548</v>
      </c>
      <c r="E830" s="481">
        <v>19016</v>
      </c>
      <c r="F830" s="339"/>
      <c r="G830" s="340">
        <f>IF(ISNUMBER(E830),E830/'Bulk DivVar Analysis'!$C$7,"")</f>
        <v>1.2797631065347601</v>
      </c>
      <c r="H830" s="338" t="str">
        <f>IF(ISNUMBER(E830), IF(G830&gt;'Bulk DivVar Analysis'!$D$9,"Pass","Fail"),"")</f>
        <v>Pass</v>
      </c>
      <c r="I830" s="338" t="str">
        <f t="shared" si="14"/>
        <v>Beta_9_F1</v>
      </c>
      <c r="J830" s="339"/>
      <c r="K830" s="339"/>
      <c r="L830" s="339"/>
      <c r="M830" s="339"/>
      <c r="N830" s="339"/>
      <c r="O830" s="339"/>
      <c r="P830" s="339"/>
      <c r="Q830" s="339"/>
    </row>
    <row r="831" spans="1:17" ht="13.5" customHeight="1">
      <c r="A831" s="481" t="s">
        <v>1127</v>
      </c>
      <c r="B831" s="481" t="s">
        <v>732</v>
      </c>
      <c r="C831" s="481" t="s">
        <v>1235</v>
      </c>
      <c r="D831" s="481" t="s">
        <v>1549</v>
      </c>
      <c r="E831" s="481">
        <v>11341</v>
      </c>
      <c r="F831" s="339"/>
      <c r="G831" s="340">
        <f>IF(ISNUMBER(E831),E831/'Bulk DivVar Analysis'!$C$7,"")</f>
        <v>0.76324113331987353</v>
      </c>
      <c r="H831" s="338" t="str">
        <f>IF(ISNUMBER(E831), IF(G831&gt;'Bulk DivVar Analysis'!$D$9,"Pass","Fail"),"")</f>
        <v>Pass</v>
      </c>
      <c r="I831" s="338" t="str">
        <f t="shared" si="14"/>
        <v>Beta_9_F2</v>
      </c>
      <c r="J831" s="339"/>
      <c r="K831" s="339"/>
      <c r="L831" s="339"/>
      <c r="M831" s="339"/>
      <c r="N831" s="339"/>
      <c r="O831" s="339"/>
      <c r="P831" s="339"/>
      <c r="Q831" s="339"/>
    </row>
    <row r="832" spans="1:17" ht="13.5" customHeight="1">
      <c r="A832" s="481" t="s">
        <v>1127</v>
      </c>
      <c r="B832" s="481" t="s">
        <v>732</v>
      </c>
      <c r="C832" s="481" t="s">
        <v>1237</v>
      </c>
      <c r="D832" s="481" t="s">
        <v>1550</v>
      </c>
      <c r="E832" s="481">
        <v>16217</v>
      </c>
      <c r="F832" s="339"/>
      <c r="G832" s="340">
        <f>IF(ISNUMBER(E832),E832/'Bulk DivVar Analysis'!$C$7,"")</f>
        <v>1.0913924221010836</v>
      </c>
      <c r="H832" s="338" t="str">
        <f>IF(ISNUMBER(E832), IF(G832&gt;'Bulk DivVar Analysis'!$D$9,"Pass","Fail"),"")</f>
        <v>Pass</v>
      </c>
      <c r="I832" s="338" t="str">
        <f t="shared" si="14"/>
        <v>Beta_9_F3</v>
      </c>
      <c r="J832" s="339"/>
      <c r="K832" s="339"/>
      <c r="L832" s="339"/>
      <c r="M832" s="339"/>
      <c r="N832" s="339"/>
      <c r="O832" s="339"/>
      <c r="P832" s="339"/>
      <c r="Q832" s="339"/>
    </row>
    <row r="833" spans="1:17" ht="13.5" customHeight="1">
      <c r="A833" s="481" t="s">
        <v>1127</v>
      </c>
      <c r="B833" s="481" t="s">
        <v>732</v>
      </c>
      <c r="C833" s="481" t="s">
        <v>1239</v>
      </c>
      <c r="D833" s="481" t="s">
        <v>1551</v>
      </c>
      <c r="E833" s="481">
        <v>16745</v>
      </c>
      <c r="F833" s="339"/>
      <c r="G833" s="340">
        <f>IF(ISNUMBER(E833),E833/'Bulk DivVar Analysis'!$C$7,"")</f>
        <v>1.1269264418870719</v>
      </c>
      <c r="H833" s="338" t="str">
        <f>IF(ISNUMBER(E833), IF(G833&gt;'Bulk DivVar Analysis'!$D$9,"Pass","Fail"),"")</f>
        <v>Pass</v>
      </c>
      <c r="I833" s="338" t="str">
        <f t="shared" si="14"/>
        <v>Beta_9_F4</v>
      </c>
      <c r="J833" s="339"/>
      <c r="K833" s="339"/>
      <c r="L833" s="339"/>
      <c r="M833" s="339"/>
      <c r="N833" s="339"/>
      <c r="O833" s="339"/>
      <c r="P833" s="339"/>
      <c r="Q833" s="339"/>
    </row>
    <row r="834" spans="1:17" ht="13.5" customHeight="1">
      <c r="A834" s="481" t="s">
        <v>1127</v>
      </c>
      <c r="B834" s="481" t="s">
        <v>732</v>
      </c>
      <c r="C834" s="481" t="s">
        <v>1241</v>
      </c>
      <c r="D834" s="481" t="s">
        <v>1552</v>
      </c>
      <c r="E834" s="481">
        <v>15196</v>
      </c>
      <c r="F834" s="339"/>
      <c r="G834" s="340">
        <f>IF(ISNUMBER(E834),E834/'Bulk DivVar Analysis'!$C$7,"")</f>
        <v>1.0226798573255267</v>
      </c>
      <c r="H834" s="338" t="str">
        <f>IF(ISNUMBER(E834), IF(G834&gt;'Bulk DivVar Analysis'!$D$9,"Pass","Fail"),"")</f>
        <v>Pass</v>
      </c>
      <c r="I834" s="338" t="str">
        <f t="shared" si="14"/>
        <v>Beta_9_F5</v>
      </c>
      <c r="J834" s="339"/>
      <c r="K834" s="339"/>
      <c r="L834" s="339"/>
      <c r="M834" s="339"/>
      <c r="N834" s="339"/>
      <c r="O834" s="339"/>
      <c r="P834" s="339"/>
      <c r="Q834" s="339"/>
    </row>
    <row r="835" spans="1:17" ht="13.5" customHeight="1">
      <c r="A835" s="481" t="s">
        <v>1127</v>
      </c>
      <c r="B835" s="481" t="s">
        <v>732</v>
      </c>
      <c r="C835" s="481" t="s">
        <v>1243</v>
      </c>
      <c r="D835" s="481" t="s">
        <v>1553</v>
      </c>
      <c r="E835" s="481">
        <v>16430</v>
      </c>
      <c r="F835" s="339"/>
      <c r="G835" s="340">
        <f>IF(ISNUMBER(E835),E835/'Bulk DivVar Analysis'!$C$7,"")</f>
        <v>1.1057271687192947</v>
      </c>
      <c r="H835" s="338" t="str">
        <f>IF(ISNUMBER(E835), IF(G835&gt;'Bulk DivVar Analysis'!$D$9,"Pass","Fail"),"")</f>
        <v>Pass</v>
      </c>
      <c r="I835" s="338" t="str">
        <f t="shared" ref="I835:I898" si="15">_xlfn.TEXTJOIN("_",TRUE,B835,C835)</f>
        <v>Beta_9_F6</v>
      </c>
      <c r="J835" s="339"/>
      <c r="K835" s="339"/>
      <c r="L835" s="339"/>
      <c r="M835" s="339"/>
      <c r="N835" s="339"/>
      <c r="O835" s="339"/>
      <c r="P835" s="339"/>
      <c r="Q835" s="339"/>
    </row>
    <row r="836" spans="1:17" ht="13.5" customHeight="1">
      <c r="A836" s="481" t="s">
        <v>1127</v>
      </c>
      <c r="B836" s="481" t="s">
        <v>732</v>
      </c>
      <c r="C836" s="481" t="s">
        <v>1245</v>
      </c>
      <c r="D836" s="481" t="s">
        <v>1554</v>
      </c>
      <c r="E836" s="481">
        <v>15915</v>
      </c>
      <c r="F836" s="339"/>
      <c r="G836" s="340">
        <f>IF(ISNUMBER(E836),E836/'Bulk DivVar Analysis'!$C$7,"")</f>
        <v>1.0710680395719765</v>
      </c>
      <c r="H836" s="338" t="str">
        <f>IF(ISNUMBER(E836), IF(G836&gt;'Bulk DivVar Analysis'!$D$9,"Pass","Fail"),"")</f>
        <v>Pass</v>
      </c>
      <c r="I836" s="338" t="str">
        <f t="shared" si="15"/>
        <v>Beta_9_F7</v>
      </c>
      <c r="J836" s="339"/>
      <c r="K836" s="339"/>
      <c r="L836" s="339"/>
      <c r="M836" s="339"/>
      <c r="N836" s="339"/>
      <c r="O836" s="339"/>
      <c r="P836" s="339"/>
      <c r="Q836" s="339"/>
    </row>
    <row r="837" spans="1:17" ht="13.5" customHeight="1">
      <c r="A837" s="481" t="s">
        <v>1127</v>
      </c>
      <c r="B837" s="481" t="s">
        <v>732</v>
      </c>
      <c r="C837" s="481" t="s">
        <v>1247</v>
      </c>
      <c r="D837" s="481" t="s">
        <v>1555</v>
      </c>
      <c r="E837" s="481">
        <v>17249</v>
      </c>
      <c r="F837" s="339"/>
      <c r="G837" s="340">
        <f>IF(ISNUMBER(E837),E837/'Bulk DivVar Analysis'!$C$7,"")</f>
        <v>1.1608452789555153</v>
      </c>
      <c r="H837" s="338" t="str">
        <f>IF(ISNUMBER(E837), IF(G837&gt;'Bulk DivVar Analysis'!$D$9,"Pass","Fail"),"")</f>
        <v>Pass</v>
      </c>
      <c r="I837" s="338" t="str">
        <f t="shared" si="15"/>
        <v>Beta_9_F8</v>
      </c>
      <c r="J837" s="339"/>
      <c r="K837" s="339"/>
      <c r="L837" s="339"/>
      <c r="M837" s="339"/>
      <c r="N837" s="339"/>
      <c r="O837" s="339"/>
      <c r="P837" s="339"/>
      <c r="Q837" s="339"/>
    </row>
    <row r="838" spans="1:17" ht="13.5" customHeight="1">
      <c r="A838" s="481" t="s">
        <v>1127</v>
      </c>
      <c r="B838" s="481" t="s">
        <v>732</v>
      </c>
      <c r="C838" s="481" t="s">
        <v>1249</v>
      </c>
      <c r="D838" s="481" t="s">
        <v>1556</v>
      </c>
      <c r="E838" s="481">
        <v>8349</v>
      </c>
      <c r="F838" s="339"/>
      <c r="G838" s="340">
        <f>IF(ISNUMBER(E838),E838/'Bulk DivVar Analysis'!$C$7,"")</f>
        <v>0.56188168786593984</v>
      </c>
      <c r="H838" s="338" t="str">
        <f>IF(ISNUMBER(E838), IF(G838&gt;'Bulk DivVar Analysis'!$D$9,"Pass","Fail"),"")</f>
        <v>Pass</v>
      </c>
      <c r="I838" s="338" t="str">
        <f t="shared" si="15"/>
        <v>Beta_9_F9</v>
      </c>
      <c r="J838" s="339"/>
      <c r="K838" s="339"/>
      <c r="L838" s="339"/>
      <c r="M838" s="339"/>
      <c r="N838" s="339"/>
      <c r="O838" s="339"/>
      <c r="P838" s="339"/>
      <c r="Q838" s="339"/>
    </row>
    <row r="839" spans="1:17" ht="13.5" customHeight="1">
      <c r="A839" s="481" t="s">
        <v>1127</v>
      </c>
      <c r="B839" s="481" t="s">
        <v>732</v>
      </c>
      <c r="C839" s="481" t="s">
        <v>556</v>
      </c>
      <c r="D839" s="481" t="s">
        <v>1557</v>
      </c>
      <c r="E839" s="481">
        <v>18793</v>
      </c>
      <c r="F839" s="339"/>
      <c r="G839" s="340">
        <f>IF(ISNUMBER(E839),E839/'Bulk DivVar Analysis'!$C$7,"")</f>
        <v>1.2647553671175717</v>
      </c>
      <c r="H839" s="338" t="str">
        <f>IF(ISNUMBER(E839), IF(G839&gt;'Bulk DivVar Analysis'!$D$9,"Pass","Fail"),"")</f>
        <v>Pass</v>
      </c>
      <c r="I839" s="338" t="str">
        <f t="shared" si="15"/>
        <v>Beta_9_F10</v>
      </c>
      <c r="J839" s="339"/>
      <c r="K839" s="339"/>
      <c r="L839" s="339"/>
      <c r="M839" s="339"/>
      <c r="N839" s="339"/>
      <c r="O839" s="339"/>
      <c r="P839" s="339"/>
      <c r="Q839" s="339"/>
    </row>
    <row r="840" spans="1:17" ht="13.5" customHeight="1">
      <c r="A840" s="481" t="s">
        <v>1127</v>
      </c>
      <c r="B840" s="481" t="s">
        <v>732</v>
      </c>
      <c r="C840" s="481" t="s">
        <v>557</v>
      </c>
      <c r="D840" s="481" t="s">
        <v>1558</v>
      </c>
      <c r="E840" s="481">
        <v>15430</v>
      </c>
      <c r="F840" s="339"/>
      <c r="G840" s="340">
        <f>IF(ISNUMBER(E840),E840/'Bulk DivVar Analysis'!$C$7,"")</f>
        <v>1.0384278888215897</v>
      </c>
      <c r="H840" s="338" t="str">
        <f>IF(ISNUMBER(E840), IF(G840&gt;'Bulk DivVar Analysis'!$D$9,"Pass","Fail"),"")</f>
        <v>Pass</v>
      </c>
      <c r="I840" s="338" t="str">
        <f t="shared" si="15"/>
        <v>Beta_9_F11</v>
      </c>
      <c r="J840" s="339"/>
      <c r="K840" s="339"/>
      <c r="L840" s="339"/>
      <c r="M840" s="339"/>
      <c r="N840" s="339"/>
      <c r="O840" s="339"/>
      <c r="P840" s="339"/>
      <c r="Q840" s="339"/>
    </row>
    <row r="841" spans="1:17" ht="13.5" customHeight="1">
      <c r="A841" s="481" t="s">
        <v>1127</v>
      </c>
      <c r="B841" s="481" t="s">
        <v>732</v>
      </c>
      <c r="C841" s="481" t="s">
        <v>558</v>
      </c>
      <c r="D841" s="481" t="s">
        <v>1559</v>
      </c>
      <c r="E841" s="481">
        <v>17060</v>
      </c>
      <c r="F841" s="339"/>
      <c r="G841" s="340">
        <f>IF(ISNUMBER(E841),E841/'Bulk DivVar Analysis'!$C$7,"")</f>
        <v>1.1481257150548489</v>
      </c>
      <c r="H841" s="338" t="str">
        <f>IF(ISNUMBER(E841), IF(G841&gt;'Bulk DivVar Analysis'!$D$9,"Pass","Fail"),"")</f>
        <v>Pass</v>
      </c>
      <c r="I841" s="338" t="str">
        <f t="shared" si="15"/>
        <v>Beta_9_F12</v>
      </c>
      <c r="J841" s="339"/>
      <c r="K841" s="339"/>
      <c r="L841" s="339"/>
      <c r="M841" s="339"/>
      <c r="N841" s="339"/>
      <c r="O841" s="339"/>
      <c r="P841" s="339"/>
      <c r="Q841" s="339"/>
    </row>
    <row r="842" spans="1:17" ht="13.5" customHeight="1">
      <c r="A842" s="481" t="s">
        <v>1127</v>
      </c>
      <c r="B842" s="481" t="s">
        <v>732</v>
      </c>
      <c r="C842" s="481" t="s">
        <v>1254</v>
      </c>
      <c r="D842" s="481" t="s">
        <v>1560</v>
      </c>
      <c r="E842" s="481">
        <v>16827</v>
      </c>
      <c r="F842" s="339"/>
      <c r="G842" s="340">
        <f>IF(ISNUMBER(E842),E842/'Bulk DivVar Analysis'!$C$7,"")</f>
        <v>1.1324449828386836</v>
      </c>
      <c r="H842" s="338" t="str">
        <f>IF(ISNUMBER(E842), IF(G842&gt;'Bulk DivVar Analysis'!$D$9,"Pass","Fail"),"")</f>
        <v>Pass</v>
      </c>
      <c r="I842" s="338" t="str">
        <f t="shared" si="15"/>
        <v>Beta_9_G1</v>
      </c>
      <c r="J842" s="339"/>
      <c r="K842" s="339"/>
      <c r="L842" s="339"/>
      <c r="M842" s="339"/>
      <c r="N842" s="339"/>
      <c r="O842" s="339"/>
      <c r="P842" s="339"/>
      <c r="Q842" s="339"/>
    </row>
    <row r="843" spans="1:17" ht="13.5" customHeight="1">
      <c r="A843" s="481" t="s">
        <v>1127</v>
      </c>
      <c r="B843" s="481" t="s">
        <v>732</v>
      </c>
      <c r="C843" s="481" t="s">
        <v>1256</v>
      </c>
      <c r="D843" s="481" t="s">
        <v>1561</v>
      </c>
      <c r="E843" s="481">
        <v>15260</v>
      </c>
      <c r="F843" s="339"/>
      <c r="G843" s="340">
        <f>IF(ISNUMBER(E843),E843/'Bulk DivVar Analysis'!$C$7,"")</f>
        <v>1.0269870112389798</v>
      </c>
      <c r="H843" s="338" t="str">
        <f>IF(ISNUMBER(E843), IF(G843&gt;'Bulk DivVar Analysis'!$D$9,"Pass","Fail"),"")</f>
        <v>Pass</v>
      </c>
      <c r="I843" s="338" t="str">
        <f t="shared" si="15"/>
        <v>Beta_9_G2</v>
      </c>
      <c r="J843" s="339"/>
      <c r="K843" s="339"/>
      <c r="L843" s="339"/>
      <c r="M843" s="339"/>
      <c r="N843" s="339"/>
      <c r="O843" s="339"/>
      <c r="P843" s="339"/>
      <c r="Q843" s="339"/>
    </row>
    <row r="844" spans="1:17" ht="13.5" customHeight="1">
      <c r="A844" s="481" t="s">
        <v>1127</v>
      </c>
      <c r="B844" s="481" t="s">
        <v>732</v>
      </c>
      <c r="C844" s="481" t="s">
        <v>1258</v>
      </c>
      <c r="D844" s="481" t="s">
        <v>1562</v>
      </c>
      <c r="E844" s="481">
        <v>18305</v>
      </c>
      <c r="F844" s="339"/>
      <c r="G844" s="340">
        <f>IF(ISNUMBER(E844),E844/'Bulk DivVar Analysis'!$C$7,"")</f>
        <v>1.2319133185274918</v>
      </c>
      <c r="H844" s="338" t="str">
        <f>IF(ISNUMBER(E844), IF(G844&gt;'Bulk DivVar Analysis'!$D$9,"Pass","Fail"),"")</f>
        <v>Pass</v>
      </c>
      <c r="I844" s="338" t="str">
        <f t="shared" si="15"/>
        <v>Beta_9_G3</v>
      </c>
      <c r="J844" s="339"/>
      <c r="K844" s="339"/>
      <c r="L844" s="339"/>
      <c r="M844" s="339"/>
      <c r="N844" s="339"/>
      <c r="O844" s="339"/>
      <c r="P844" s="339"/>
      <c r="Q844" s="339"/>
    </row>
    <row r="845" spans="1:17" ht="13.5" customHeight="1">
      <c r="A845" s="481" t="s">
        <v>1127</v>
      </c>
      <c r="B845" s="481" t="s">
        <v>732</v>
      </c>
      <c r="C845" s="481" t="s">
        <v>1260</v>
      </c>
      <c r="D845" s="481" t="s">
        <v>1563</v>
      </c>
      <c r="E845" s="481">
        <v>12572</v>
      </c>
      <c r="F845" s="339"/>
      <c r="G845" s="340">
        <f>IF(ISNUMBER(E845),E845/'Bulk DivVar Analysis'!$C$7,"")</f>
        <v>0.84608654687394846</v>
      </c>
      <c r="H845" s="338" t="str">
        <f>IF(ISNUMBER(E845), IF(G845&gt;'Bulk DivVar Analysis'!$D$9,"Pass","Fail"),"")</f>
        <v>Pass</v>
      </c>
      <c r="I845" s="338" t="str">
        <f t="shared" si="15"/>
        <v>Beta_9_G4</v>
      </c>
      <c r="J845" s="339"/>
      <c r="K845" s="339"/>
      <c r="L845" s="339"/>
      <c r="M845" s="339"/>
      <c r="N845" s="339"/>
      <c r="O845" s="339"/>
      <c r="P845" s="339"/>
      <c r="Q845" s="339"/>
    </row>
    <row r="846" spans="1:17" ht="13.5" customHeight="1">
      <c r="A846" s="481" t="s">
        <v>1127</v>
      </c>
      <c r="B846" s="481" t="s">
        <v>732</v>
      </c>
      <c r="C846" s="481" t="s">
        <v>1262</v>
      </c>
      <c r="D846" s="481" t="s">
        <v>1564</v>
      </c>
      <c r="E846" s="481">
        <v>11649</v>
      </c>
      <c r="F846" s="339"/>
      <c r="G846" s="340">
        <f>IF(ISNUMBER(E846),E846/'Bulk DivVar Analysis'!$C$7,"")</f>
        <v>0.78396931152836669</v>
      </c>
      <c r="H846" s="338" t="str">
        <f>IF(ISNUMBER(E846), IF(G846&gt;'Bulk DivVar Analysis'!$D$9,"Pass","Fail"),"")</f>
        <v>Pass</v>
      </c>
      <c r="I846" s="338" t="str">
        <f t="shared" si="15"/>
        <v>Beta_9_G5</v>
      </c>
      <c r="J846" s="339"/>
      <c r="K846" s="339"/>
      <c r="L846" s="339"/>
      <c r="M846" s="339"/>
      <c r="N846" s="339"/>
      <c r="O846" s="339"/>
      <c r="P846" s="339"/>
      <c r="Q846" s="339"/>
    </row>
    <row r="847" spans="1:17" ht="13.5" customHeight="1">
      <c r="A847" s="481" t="s">
        <v>1127</v>
      </c>
      <c r="B847" s="481" t="s">
        <v>732</v>
      </c>
      <c r="C847" s="481" t="s">
        <v>1264</v>
      </c>
      <c r="D847" s="481" t="s">
        <v>1565</v>
      </c>
      <c r="E847" s="481">
        <v>16425</v>
      </c>
      <c r="F847" s="339"/>
      <c r="G847" s="340">
        <f>IF(ISNUMBER(E847),E847/'Bulk DivVar Analysis'!$C$7,"")</f>
        <v>1.1053906723198061</v>
      </c>
      <c r="H847" s="338" t="str">
        <f>IF(ISNUMBER(E847), IF(G847&gt;'Bulk DivVar Analysis'!$D$9,"Pass","Fail"),"")</f>
        <v>Pass</v>
      </c>
      <c r="I847" s="338" t="str">
        <f t="shared" si="15"/>
        <v>Beta_9_G6</v>
      </c>
      <c r="J847" s="339"/>
      <c r="K847" s="339"/>
      <c r="L847" s="339"/>
      <c r="M847" s="339"/>
      <c r="N847" s="339"/>
      <c r="O847" s="339"/>
      <c r="P847" s="339"/>
      <c r="Q847" s="339"/>
    </row>
    <row r="848" spans="1:17" ht="13.5" customHeight="1">
      <c r="A848" s="481" t="s">
        <v>1127</v>
      </c>
      <c r="B848" s="481" t="s">
        <v>732</v>
      </c>
      <c r="C848" s="481" t="s">
        <v>1266</v>
      </c>
      <c r="D848" s="481" t="s">
        <v>1566</v>
      </c>
      <c r="E848" s="481">
        <v>14656</v>
      </c>
      <c r="F848" s="339"/>
      <c r="G848" s="340">
        <f>IF(ISNUMBER(E848),E848/'Bulk DivVar Analysis'!$C$7,"")</f>
        <v>0.98633824618076582</v>
      </c>
      <c r="H848" s="338" t="str">
        <f>IF(ISNUMBER(E848), IF(G848&gt;'Bulk DivVar Analysis'!$D$9,"Pass","Fail"),"")</f>
        <v>Pass</v>
      </c>
      <c r="I848" s="338" t="str">
        <f t="shared" si="15"/>
        <v>Beta_9_G7</v>
      </c>
      <c r="J848" s="339"/>
      <c r="K848" s="339"/>
      <c r="L848" s="339"/>
      <c r="M848" s="339"/>
      <c r="N848" s="339"/>
      <c r="O848" s="339"/>
      <c r="P848" s="339"/>
      <c r="Q848" s="339"/>
    </row>
    <row r="849" spans="1:17" ht="13.5" customHeight="1">
      <c r="A849" s="481" t="s">
        <v>1127</v>
      </c>
      <c r="B849" s="481" t="s">
        <v>732</v>
      </c>
      <c r="C849" s="481" t="s">
        <v>1268</v>
      </c>
      <c r="D849" s="481" t="s">
        <v>1567</v>
      </c>
      <c r="E849" s="481">
        <v>14192</v>
      </c>
      <c r="F849" s="339"/>
      <c r="G849" s="340">
        <f>IF(ISNUMBER(E849),E849/'Bulk DivVar Analysis'!$C$7,"")</f>
        <v>0.95511138030823073</v>
      </c>
      <c r="H849" s="338" t="str">
        <f>IF(ISNUMBER(E849), IF(G849&gt;'Bulk DivVar Analysis'!$D$9,"Pass","Fail"),"")</f>
        <v>Pass</v>
      </c>
      <c r="I849" s="338" t="str">
        <f t="shared" si="15"/>
        <v>Beta_9_G8</v>
      </c>
      <c r="J849" s="339"/>
      <c r="K849" s="339"/>
      <c r="L849" s="339"/>
      <c r="M849" s="339"/>
      <c r="N849" s="339"/>
      <c r="O849" s="339"/>
      <c r="P849" s="339"/>
      <c r="Q849" s="339"/>
    </row>
    <row r="850" spans="1:17" ht="13.5" customHeight="1">
      <c r="A850" s="481" t="s">
        <v>1127</v>
      </c>
      <c r="B850" s="481" t="s">
        <v>732</v>
      </c>
      <c r="C850" s="481" t="s">
        <v>1270</v>
      </c>
      <c r="D850" s="481" t="s">
        <v>1568</v>
      </c>
      <c r="E850" s="481">
        <v>17978</v>
      </c>
      <c r="F850" s="339"/>
      <c r="G850" s="340">
        <f>IF(ISNUMBER(E850),E850/'Bulk DivVar Analysis'!$C$7,"")</f>
        <v>1.2099064540009421</v>
      </c>
      <c r="H850" s="338" t="str">
        <f>IF(ISNUMBER(E850), IF(G850&gt;'Bulk DivVar Analysis'!$D$9,"Pass","Fail"),"")</f>
        <v>Pass</v>
      </c>
      <c r="I850" s="338" t="str">
        <f t="shared" si="15"/>
        <v>Beta_9_G9</v>
      </c>
      <c r="J850" s="339"/>
      <c r="K850" s="339"/>
      <c r="L850" s="339"/>
      <c r="M850" s="339"/>
      <c r="N850" s="339"/>
      <c r="O850" s="339"/>
      <c r="P850" s="339"/>
      <c r="Q850" s="339"/>
    </row>
    <row r="851" spans="1:17" ht="13.5" customHeight="1">
      <c r="A851" s="481" t="s">
        <v>1127</v>
      </c>
      <c r="B851" s="481" t="s">
        <v>732</v>
      </c>
      <c r="C851" s="481" t="s">
        <v>568</v>
      </c>
      <c r="D851" s="481" t="s">
        <v>1569</v>
      </c>
      <c r="E851" s="481">
        <v>13036</v>
      </c>
      <c r="F851" s="339"/>
      <c r="G851" s="340">
        <f>IF(ISNUMBER(E851),E851/'Bulk DivVar Analysis'!$C$7,"")</f>
        <v>0.87731341274648367</v>
      </c>
      <c r="H851" s="338" t="str">
        <f>IF(ISNUMBER(E851), IF(G851&gt;'Bulk DivVar Analysis'!$D$9,"Pass","Fail"),"")</f>
        <v>Pass</v>
      </c>
      <c r="I851" s="338" t="str">
        <f t="shared" si="15"/>
        <v>Beta_9_G10</v>
      </c>
      <c r="J851" s="339"/>
      <c r="K851" s="339"/>
      <c r="L851" s="339"/>
      <c r="M851" s="339"/>
      <c r="N851" s="339"/>
      <c r="O851" s="339"/>
      <c r="P851" s="339"/>
      <c r="Q851" s="339"/>
    </row>
    <row r="852" spans="1:17" ht="13.5" customHeight="1">
      <c r="A852" s="481" t="s">
        <v>1127</v>
      </c>
      <c r="B852" s="481" t="s">
        <v>732</v>
      </c>
      <c r="C852" s="481" t="s">
        <v>569</v>
      </c>
      <c r="D852" s="481" t="s">
        <v>1570</v>
      </c>
      <c r="E852" s="481">
        <v>17593</v>
      </c>
      <c r="F852" s="339"/>
      <c r="G852" s="340">
        <f>IF(ISNUMBER(E852),E852/'Bulk DivVar Analysis'!$C$7,"")</f>
        <v>1.1839962312403258</v>
      </c>
      <c r="H852" s="338" t="str">
        <f>IF(ISNUMBER(E852), IF(G852&gt;'Bulk DivVar Analysis'!$D$9,"Pass","Fail"),"")</f>
        <v>Pass</v>
      </c>
      <c r="I852" s="338" t="str">
        <f t="shared" si="15"/>
        <v>Beta_9_G11</v>
      </c>
      <c r="J852" s="339"/>
      <c r="K852" s="339"/>
      <c r="L852" s="339"/>
      <c r="M852" s="339"/>
      <c r="N852" s="339"/>
      <c r="O852" s="339"/>
      <c r="P852" s="339"/>
      <c r="Q852" s="339"/>
    </row>
    <row r="853" spans="1:17" ht="13.5" customHeight="1">
      <c r="A853" s="481" t="s">
        <v>1127</v>
      </c>
      <c r="B853" s="481" t="s">
        <v>732</v>
      </c>
      <c r="C853" s="481" t="s">
        <v>570</v>
      </c>
      <c r="D853" s="481" t="s">
        <v>1571</v>
      </c>
      <c r="E853" s="481">
        <v>14181</v>
      </c>
      <c r="F853" s="339"/>
      <c r="G853" s="340">
        <f>IF(ISNUMBER(E853),E853/'Bulk DivVar Analysis'!$C$7,"")</f>
        <v>0.9543710882293559</v>
      </c>
      <c r="H853" s="338" t="str">
        <f>IF(ISNUMBER(E853), IF(G853&gt;'Bulk DivVar Analysis'!$D$9,"Pass","Fail"),"")</f>
        <v>Pass</v>
      </c>
      <c r="I853" s="338" t="str">
        <f t="shared" si="15"/>
        <v>Beta_9_G12</v>
      </c>
      <c r="J853" s="339"/>
      <c r="K853" s="339"/>
      <c r="L853" s="339"/>
      <c r="M853" s="339"/>
      <c r="N853" s="339"/>
      <c r="O853" s="339"/>
      <c r="P853" s="339"/>
      <c r="Q853" s="339"/>
    </row>
    <row r="854" spans="1:17" ht="13.5" customHeight="1">
      <c r="A854" s="481" t="s">
        <v>1127</v>
      </c>
      <c r="B854" s="481" t="s">
        <v>732</v>
      </c>
      <c r="C854" s="481" t="s">
        <v>1275</v>
      </c>
      <c r="D854" s="481" t="s">
        <v>1572</v>
      </c>
      <c r="E854" s="481">
        <v>16033</v>
      </c>
      <c r="F854" s="339"/>
      <c r="G854" s="340">
        <f>IF(ISNUMBER(E854),E854/'Bulk DivVar Analysis'!$C$7,"")</f>
        <v>1.0790093545999058</v>
      </c>
      <c r="H854" s="338" t="str">
        <f>IF(ISNUMBER(E854), IF(G854&gt;'Bulk DivVar Analysis'!$D$9,"Pass","Fail"),"")</f>
        <v>Pass</v>
      </c>
      <c r="I854" s="338" t="str">
        <f t="shared" si="15"/>
        <v>Beta_9_H1</v>
      </c>
      <c r="J854" s="339"/>
      <c r="K854" s="339"/>
      <c r="L854" s="339"/>
      <c r="M854" s="339"/>
      <c r="N854" s="339"/>
      <c r="O854" s="339"/>
      <c r="P854" s="339"/>
      <c r="Q854" s="339"/>
    </row>
    <row r="855" spans="1:17" ht="13.5" customHeight="1">
      <c r="A855" s="481" t="s">
        <v>1127</v>
      </c>
      <c r="B855" s="481" t="s">
        <v>732</v>
      </c>
      <c r="C855" s="481" t="s">
        <v>1277</v>
      </c>
      <c r="D855" s="481" t="s">
        <v>1573</v>
      </c>
      <c r="E855" s="481">
        <v>11797</v>
      </c>
      <c r="F855" s="339"/>
      <c r="G855" s="340">
        <f>IF(ISNUMBER(E855),E855/'Bulk DivVar Analysis'!$C$7,"")</f>
        <v>0.79392960495322695</v>
      </c>
      <c r="H855" s="338" t="str">
        <f>IF(ISNUMBER(E855), IF(G855&gt;'Bulk DivVar Analysis'!$D$9,"Pass","Fail"),"")</f>
        <v>Pass</v>
      </c>
      <c r="I855" s="338" t="str">
        <f t="shared" si="15"/>
        <v>Beta_9_H2</v>
      </c>
      <c r="J855" s="339"/>
      <c r="K855" s="339"/>
      <c r="L855" s="339"/>
      <c r="M855" s="339"/>
      <c r="N855" s="339"/>
      <c r="O855" s="339"/>
      <c r="P855" s="339"/>
      <c r="Q855" s="339"/>
    </row>
    <row r="856" spans="1:17" ht="13.5" customHeight="1">
      <c r="A856" s="481" t="s">
        <v>1127</v>
      </c>
      <c r="B856" s="481" t="s">
        <v>732</v>
      </c>
      <c r="C856" s="481" t="s">
        <v>1279</v>
      </c>
      <c r="D856" s="481" t="s">
        <v>1574</v>
      </c>
      <c r="E856" s="481">
        <v>14614</v>
      </c>
      <c r="F856" s="339"/>
      <c r="G856" s="340">
        <f>IF(ISNUMBER(E856),E856/'Bulk DivVar Analysis'!$C$7,"")</f>
        <v>0.98351167642506221</v>
      </c>
      <c r="H856" s="338" t="str">
        <f>IF(ISNUMBER(E856), IF(G856&gt;'Bulk DivVar Analysis'!$D$9,"Pass","Fail"),"")</f>
        <v>Pass</v>
      </c>
      <c r="I856" s="338" t="str">
        <f t="shared" si="15"/>
        <v>Beta_9_H3</v>
      </c>
      <c r="J856" s="339"/>
      <c r="K856" s="339"/>
      <c r="L856" s="339"/>
      <c r="M856" s="339"/>
      <c r="N856" s="339"/>
      <c r="O856" s="339"/>
      <c r="P856" s="339"/>
      <c r="Q856" s="339"/>
    </row>
    <row r="857" spans="1:17" ht="13.5" customHeight="1">
      <c r="A857" s="481" t="s">
        <v>1127</v>
      </c>
      <c r="B857" s="481" t="s">
        <v>732</v>
      </c>
      <c r="C857" s="481" t="s">
        <v>1281</v>
      </c>
      <c r="D857" s="481" t="s">
        <v>1575</v>
      </c>
      <c r="E857" s="481">
        <v>18983</v>
      </c>
      <c r="F857" s="339"/>
      <c r="G857" s="340">
        <f>IF(ISNUMBER(E857),E857/'Bulk DivVar Analysis'!$C$7,"")</f>
        <v>1.2775422302981359</v>
      </c>
      <c r="H857" s="338" t="str">
        <f>IF(ISNUMBER(E857), IF(G857&gt;'Bulk DivVar Analysis'!$D$9,"Pass","Fail"),"")</f>
        <v>Pass</v>
      </c>
      <c r="I857" s="338" t="str">
        <f t="shared" si="15"/>
        <v>Beta_9_H4</v>
      </c>
      <c r="J857" s="339"/>
      <c r="K857" s="339"/>
      <c r="L857" s="339"/>
      <c r="M857" s="339"/>
      <c r="N857" s="339"/>
      <c r="O857" s="339"/>
      <c r="P857" s="339"/>
      <c r="Q857" s="339"/>
    </row>
    <row r="858" spans="1:17" ht="13.5" customHeight="1">
      <c r="A858" s="481" t="s">
        <v>1127</v>
      </c>
      <c r="B858" s="481" t="s">
        <v>732</v>
      </c>
      <c r="C858" s="481" t="s">
        <v>1283</v>
      </c>
      <c r="D858" s="481" t="s">
        <v>1576</v>
      </c>
      <c r="E858" s="481">
        <v>11674</v>
      </c>
      <c r="F858" s="339"/>
      <c r="G858" s="340">
        <f>IF(ISNUMBER(E858),E858/'Bulk DivVar Analysis'!$C$7,"")</f>
        <v>0.78565179352580927</v>
      </c>
      <c r="H858" s="338" t="str">
        <f>IF(ISNUMBER(E858), IF(G858&gt;'Bulk DivVar Analysis'!$D$9,"Pass","Fail"),"")</f>
        <v>Pass</v>
      </c>
      <c r="I858" s="338" t="str">
        <f t="shared" si="15"/>
        <v>Beta_9_H5</v>
      </c>
      <c r="J858" s="339"/>
      <c r="K858" s="339"/>
      <c r="L858" s="339"/>
      <c r="M858" s="339"/>
      <c r="N858" s="339"/>
      <c r="O858" s="339"/>
      <c r="P858" s="339"/>
      <c r="Q858" s="339"/>
    </row>
    <row r="859" spans="1:17" ht="13.5" customHeight="1">
      <c r="A859" s="481" t="s">
        <v>1127</v>
      </c>
      <c r="B859" s="481" t="s">
        <v>732</v>
      </c>
      <c r="C859" s="481" t="s">
        <v>1285</v>
      </c>
      <c r="D859" s="481" t="s">
        <v>1577</v>
      </c>
      <c r="E859" s="481">
        <v>15605</v>
      </c>
      <c r="F859" s="339"/>
      <c r="G859" s="340">
        <f>IF(ISNUMBER(E859),E859/'Bulk DivVar Analysis'!$C$7,"")</f>
        <v>1.050205262803688</v>
      </c>
      <c r="H859" s="338" t="str">
        <f>IF(ISNUMBER(E859), IF(G859&gt;'Bulk DivVar Analysis'!$D$9,"Pass","Fail"),"")</f>
        <v>Pass</v>
      </c>
      <c r="I859" s="338" t="str">
        <f t="shared" si="15"/>
        <v>Beta_9_H6</v>
      </c>
      <c r="J859" s="339"/>
      <c r="K859" s="339"/>
      <c r="L859" s="339"/>
      <c r="M859" s="339"/>
      <c r="N859" s="339"/>
      <c r="O859" s="339"/>
      <c r="P859" s="339"/>
      <c r="Q859" s="339"/>
    </row>
    <row r="860" spans="1:17" ht="13.5" customHeight="1">
      <c r="A860" s="481" t="s">
        <v>1127</v>
      </c>
      <c r="B860" s="481" t="s">
        <v>732</v>
      </c>
      <c r="C860" s="481" t="s">
        <v>1287</v>
      </c>
      <c r="D860" s="481" t="s">
        <v>1578</v>
      </c>
      <c r="E860" s="481">
        <v>17469</v>
      </c>
      <c r="F860" s="339"/>
      <c r="G860" s="340">
        <f>IF(ISNUMBER(E860),E860/'Bulk DivVar Analysis'!$C$7,"")</f>
        <v>1.1756511205330102</v>
      </c>
      <c r="H860" s="338" t="str">
        <f>IF(ISNUMBER(E860), IF(G860&gt;'Bulk DivVar Analysis'!$D$9,"Pass","Fail"),"")</f>
        <v>Pass</v>
      </c>
      <c r="I860" s="338" t="str">
        <f t="shared" si="15"/>
        <v>Beta_9_H7</v>
      </c>
      <c r="J860" s="339"/>
      <c r="K860" s="339"/>
      <c r="L860" s="339"/>
      <c r="M860" s="339"/>
      <c r="N860" s="339"/>
      <c r="O860" s="339"/>
      <c r="P860" s="339"/>
      <c r="Q860" s="339"/>
    </row>
    <row r="861" spans="1:17" ht="13.5" customHeight="1">
      <c r="A861" s="481" t="s">
        <v>1127</v>
      </c>
      <c r="B861" s="481" t="s">
        <v>732</v>
      </c>
      <c r="C861" s="481" t="s">
        <v>1289</v>
      </c>
      <c r="D861" s="481" t="s">
        <v>1579</v>
      </c>
      <c r="E861" s="481">
        <v>13480</v>
      </c>
      <c r="F861" s="339"/>
      <c r="G861" s="340">
        <f>IF(ISNUMBER(E861),E861/'Bulk DivVar Analysis'!$C$7,"")</f>
        <v>0.90719429302106469</v>
      </c>
      <c r="H861" s="338" t="str">
        <f>IF(ISNUMBER(E861), IF(G861&gt;'Bulk DivVar Analysis'!$D$9,"Pass","Fail"),"")</f>
        <v>Pass</v>
      </c>
      <c r="I861" s="338" t="str">
        <f t="shared" si="15"/>
        <v>Beta_9_H8</v>
      </c>
      <c r="J861" s="339"/>
      <c r="K861" s="339"/>
      <c r="L861" s="339"/>
      <c r="M861" s="339"/>
      <c r="N861" s="339"/>
      <c r="O861" s="339"/>
      <c r="P861" s="339"/>
      <c r="Q861" s="339"/>
    </row>
    <row r="862" spans="1:17" ht="13.5" customHeight="1">
      <c r="A862" s="481" t="s">
        <v>1127</v>
      </c>
      <c r="B862" s="481" t="s">
        <v>732</v>
      </c>
      <c r="C862" s="481" t="s">
        <v>1291</v>
      </c>
      <c r="D862" s="481" t="s">
        <v>1580</v>
      </c>
      <c r="E862" s="481">
        <v>13353</v>
      </c>
      <c r="F862" s="339"/>
      <c r="G862" s="340">
        <f>IF(ISNUMBER(E862),E862/'Bulk DivVar Analysis'!$C$7,"")</f>
        <v>0.89864728447405617</v>
      </c>
      <c r="H862" s="338" t="str">
        <f>IF(ISNUMBER(E862), IF(G862&gt;'Bulk DivVar Analysis'!$D$9,"Pass","Fail"),"")</f>
        <v>Pass</v>
      </c>
      <c r="I862" s="338" t="str">
        <f t="shared" si="15"/>
        <v>Beta_9_H9</v>
      </c>
      <c r="J862" s="339"/>
      <c r="K862" s="339"/>
      <c r="L862" s="339"/>
      <c r="M862" s="339"/>
      <c r="N862" s="339"/>
      <c r="O862" s="339"/>
      <c r="P862" s="339"/>
      <c r="Q862" s="339"/>
    </row>
    <row r="863" spans="1:17" ht="13.5" customHeight="1">
      <c r="A863" s="481" t="s">
        <v>1127</v>
      </c>
      <c r="B863" s="481" t="s">
        <v>732</v>
      </c>
      <c r="C863" s="481" t="s">
        <v>580</v>
      </c>
      <c r="D863" s="481" t="s">
        <v>1581</v>
      </c>
      <c r="E863" s="481">
        <v>12052</v>
      </c>
      <c r="F863" s="339"/>
      <c r="G863" s="340">
        <f>IF(ISNUMBER(E863),E863/'Bulk DivVar Analysis'!$C$7,"")</f>
        <v>0.81109092132714178</v>
      </c>
      <c r="H863" s="338" t="str">
        <f>IF(ISNUMBER(E863), IF(G863&gt;'Bulk DivVar Analysis'!$D$9,"Pass","Fail"),"")</f>
        <v>Pass</v>
      </c>
      <c r="I863" s="338" t="str">
        <f t="shared" si="15"/>
        <v>Beta_9_H10</v>
      </c>
      <c r="J863" s="339"/>
      <c r="K863" s="339"/>
      <c r="L863" s="339"/>
      <c r="M863" s="339"/>
      <c r="N863" s="339"/>
      <c r="O863" s="339"/>
      <c r="P863" s="339"/>
      <c r="Q863" s="339"/>
    </row>
    <row r="864" spans="1:17" ht="13.5" customHeight="1">
      <c r="A864" s="481" t="s">
        <v>1127</v>
      </c>
      <c r="B864" s="481" t="s">
        <v>732</v>
      </c>
      <c r="C864" s="481" t="s">
        <v>581</v>
      </c>
      <c r="D864" s="481" t="s">
        <v>1582</v>
      </c>
      <c r="E864" s="481">
        <v>13204</v>
      </c>
      <c r="F864" s="339"/>
      <c r="G864" s="340">
        <f>IF(ISNUMBER(E864),E864/'Bulk DivVar Analysis'!$C$7,"")</f>
        <v>0.88861969176929811</v>
      </c>
      <c r="H864" s="338" t="str">
        <f>IF(ISNUMBER(E864), IF(G864&gt;'Bulk DivVar Analysis'!$D$9,"Pass","Fail"),"")</f>
        <v>Pass</v>
      </c>
      <c r="I864" s="338" t="str">
        <f t="shared" si="15"/>
        <v>Beta_9_H11</v>
      </c>
      <c r="J864" s="339"/>
      <c r="K864" s="339"/>
      <c r="L864" s="339"/>
      <c r="M864" s="339"/>
      <c r="N864" s="339"/>
      <c r="O864" s="339"/>
      <c r="P864" s="339"/>
      <c r="Q864" s="339"/>
    </row>
    <row r="865" spans="1:17" ht="13.5" customHeight="1">
      <c r="A865" s="481" t="s">
        <v>1127</v>
      </c>
      <c r="B865" s="481" t="s">
        <v>732</v>
      </c>
      <c r="C865" s="481" t="s">
        <v>582</v>
      </c>
      <c r="D865" s="481" t="s">
        <v>1583</v>
      </c>
      <c r="E865" s="481">
        <v>10156</v>
      </c>
      <c r="F865" s="339"/>
      <c r="G865" s="340">
        <f>IF(ISNUMBER(E865),E865/'Bulk DivVar Analysis'!$C$7,"")</f>
        <v>0.68349148664109294</v>
      </c>
      <c r="H865" s="338" t="str">
        <f>IF(ISNUMBER(E865), IF(G865&gt;'Bulk DivVar Analysis'!$D$9,"Pass","Fail"),"")</f>
        <v>Pass</v>
      </c>
      <c r="I865" s="338" t="str">
        <f t="shared" si="15"/>
        <v>Beta_9_H12</v>
      </c>
      <c r="J865" s="339"/>
      <c r="K865" s="339"/>
      <c r="L865" s="339"/>
      <c r="M865" s="339"/>
      <c r="N865" s="339"/>
      <c r="O865" s="339"/>
      <c r="P865" s="339"/>
      <c r="Q865" s="339"/>
    </row>
    <row r="866" spans="1:17" ht="13.5" customHeight="1">
      <c r="A866" s="481" t="s">
        <v>1127</v>
      </c>
      <c r="B866" s="481" t="s">
        <v>734</v>
      </c>
      <c r="C866" s="481" t="s">
        <v>1128</v>
      </c>
      <c r="D866" s="481" t="s">
        <v>1584</v>
      </c>
      <c r="E866" s="481">
        <v>12418</v>
      </c>
      <c r="F866" s="339"/>
      <c r="G866" s="340">
        <f>IF(ISNUMBER(E866),E866/'Bulk DivVar Analysis'!$C$7,"")</f>
        <v>0.83572245776970189</v>
      </c>
      <c r="H866" s="338" t="str">
        <f>IF(ISNUMBER(E866), IF(G866&gt;'Bulk DivVar Analysis'!$D$9,"Pass","Fail"),"")</f>
        <v>Pass</v>
      </c>
      <c r="I866" s="338" t="str">
        <f t="shared" si="15"/>
        <v>Beta_10_A1</v>
      </c>
      <c r="J866" s="339"/>
      <c r="K866" s="339"/>
      <c r="L866" s="339"/>
      <c r="M866" s="339"/>
      <c r="N866" s="339"/>
      <c r="O866" s="339"/>
      <c r="P866" s="339"/>
      <c r="Q866" s="339"/>
    </row>
    <row r="867" spans="1:17" ht="13.5" customHeight="1">
      <c r="A867" s="481" t="s">
        <v>1127</v>
      </c>
      <c r="B867" s="481" t="s">
        <v>734</v>
      </c>
      <c r="C867" s="481" t="s">
        <v>1130</v>
      </c>
      <c r="D867" s="481" t="s">
        <v>1585</v>
      </c>
      <c r="E867" s="481">
        <v>16736</v>
      </c>
      <c r="F867" s="339"/>
      <c r="G867" s="340">
        <f>IF(ISNUMBER(E867),E867/'Bulk DivVar Analysis'!$C$7,"")</f>
        <v>1.1263207483679925</v>
      </c>
      <c r="H867" s="338" t="str">
        <f>IF(ISNUMBER(E867), IF(G867&gt;'Bulk DivVar Analysis'!$D$9,"Pass","Fail"),"")</f>
        <v>Pass</v>
      </c>
      <c r="I867" s="338" t="str">
        <f t="shared" si="15"/>
        <v>Beta_10_A2</v>
      </c>
      <c r="J867" s="339"/>
      <c r="K867" s="339"/>
      <c r="L867" s="339"/>
      <c r="M867" s="339"/>
      <c r="N867" s="339"/>
      <c r="O867" s="339"/>
      <c r="P867" s="339"/>
      <c r="Q867" s="339"/>
    </row>
    <row r="868" spans="1:17" ht="13.5" customHeight="1">
      <c r="A868" s="481" t="s">
        <v>1127</v>
      </c>
      <c r="B868" s="481" t="s">
        <v>734</v>
      </c>
      <c r="C868" s="481" t="s">
        <v>1132</v>
      </c>
      <c r="D868" s="481" t="s">
        <v>1586</v>
      </c>
      <c r="E868" s="481">
        <v>13544</v>
      </c>
      <c r="F868" s="339"/>
      <c r="G868" s="340">
        <f>IF(ISNUMBER(E868),E868/'Bulk DivVar Analysis'!$C$7,"")</f>
        <v>0.91150144693451784</v>
      </c>
      <c r="H868" s="338" t="str">
        <f>IF(ISNUMBER(E868), IF(G868&gt;'Bulk DivVar Analysis'!$D$9,"Pass","Fail"),"")</f>
        <v>Pass</v>
      </c>
      <c r="I868" s="338" t="str">
        <f t="shared" si="15"/>
        <v>Beta_10_A3</v>
      </c>
      <c r="J868" s="339"/>
      <c r="K868" s="339"/>
      <c r="L868" s="339"/>
      <c r="M868" s="339"/>
      <c r="N868" s="339"/>
      <c r="O868" s="339"/>
      <c r="P868" s="339"/>
      <c r="Q868" s="339"/>
    </row>
    <row r="869" spans="1:17" ht="13.5" customHeight="1">
      <c r="A869" s="481" t="s">
        <v>1127</v>
      </c>
      <c r="B869" s="481" t="s">
        <v>734</v>
      </c>
      <c r="C869" s="481" t="s">
        <v>1134</v>
      </c>
      <c r="D869" s="481" t="s">
        <v>1587</v>
      </c>
      <c r="E869" s="481">
        <v>10680</v>
      </c>
      <c r="F869" s="339"/>
      <c r="G869" s="340">
        <f>IF(ISNUMBER(E869),E869/'Bulk DivVar Analysis'!$C$7,"")</f>
        <v>0.71875630930749046</v>
      </c>
      <c r="H869" s="338" t="str">
        <f>IF(ISNUMBER(E869), IF(G869&gt;'Bulk DivVar Analysis'!$D$9,"Pass","Fail"),"")</f>
        <v>Pass</v>
      </c>
      <c r="I869" s="338" t="str">
        <f t="shared" si="15"/>
        <v>Beta_10_A4</v>
      </c>
      <c r="J869" s="339"/>
      <c r="K869" s="339"/>
      <c r="L869" s="339"/>
      <c r="M869" s="339"/>
      <c r="N869" s="339"/>
      <c r="O869" s="339"/>
      <c r="P869" s="339"/>
      <c r="Q869" s="339"/>
    </row>
    <row r="870" spans="1:17" ht="13.5" customHeight="1">
      <c r="A870" s="481" t="s">
        <v>1127</v>
      </c>
      <c r="B870" s="481" t="s">
        <v>734</v>
      </c>
      <c r="C870" s="481" t="s">
        <v>1136</v>
      </c>
      <c r="D870" s="481" t="s">
        <v>1588</v>
      </c>
      <c r="E870" s="481">
        <v>14015</v>
      </c>
      <c r="F870" s="339"/>
      <c r="G870" s="340">
        <f>IF(ISNUMBER(E870),E870/'Bulk DivVar Analysis'!$C$7,"")</f>
        <v>0.94319940776633693</v>
      </c>
      <c r="H870" s="338" t="str">
        <f>IF(ISNUMBER(E870), IF(G870&gt;'Bulk DivVar Analysis'!$D$9,"Pass","Fail"),"")</f>
        <v>Pass</v>
      </c>
      <c r="I870" s="338" t="str">
        <f t="shared" si="15"/>
        <v>Beta_10_A5</v>
      </c>
      <c r="J870" s="339"/>
      <c r="K870" s="339"/>
      <c r="L870" s="339"/>
      <c r="M870" s="339"/>
      <c r="N870" s="339"/>
      <c r="O870" s="339"/>
      <c r="P870" s="339"/>
      <c r="Q870" s="339"/>
    </row>
    <row r="871" spans="1:17" ht="13.5" customHeight="1">
      <c r="A871" s="481" t="s">
        <v>1127</v>
      </c>
      <c r="B871" s="481" t="s">
        <v>734</v>
      </c>
      <c r="C871" s="481" t="s">
        <v>1138</v>
      </c>
      <c r="D871" s="481" t="s">
        <v>1589</v>
      </c>
      <c r="E871" s="481">
        <v>14249</v>
      </c>
      <c r="F871" s="339"/>
      <c r="G871" s="340">
        <f>IF(ISNUMBER(E871),E871/'Bulk DivVar Analysis'!$C$7,"")</f>
        <v>0.95894743926239989</v>
      </c>
      <c r="H871" s="338" t="str">
        <f>IF(ISNUMBER(E871), IF(G871&gt;'Bulk DivVar Analysis'!$D$9,"Pass","Fail"),"")</f>
        <v>Pass</v>
      </c>
      <c r="I871" s="338" t="str">
        <f t="shared" si="15"/>
        <v>Beta_10_A6</v>
      </c>
      <c r="J871" s="339"/>
      <c r="K871" s="339"/>
      <c r="L871" s="339"/>
      <c r="M871" s="339"/>
      <c r="N871" s="339"/>
      <c r="O871" s="339"/>
      <c r="P871" s="339"/>
      <c r="Q871" s="339"/>
    </row>
    <row r="872" spans="1:17" ht="13.5" customHeight="1">
      <c r="A872" s="481" t="s">
        <v>1127</v>
      </c>
      <c r="B872" s="481" t="s">
        <v>734</v>
      </c>
      <c r="C872" s="481" t="s">
        <v>1140</v>
      </c>
      <c r="D872" s="481" t="s">
        <v>1590</v>
      </c>
      <c r="E872" s="481">
        <v>15833</v>
      </c>
      <c r="F872" s="339"/>
      <c r="G872" s="340">
        <f>IF(ISNUMBER(E872),E872/'Bulk DivVar Analysis'!$C$7,"")</f>
        <v>1.0655494986203649</v>
      </c>
      <c r="H872" s="338" t="str">
        <f>IF(ISNUMBER(E872), IF(G872&gt;'Bulk DivVar Analysis'!$D$9,"Pass","Fail"),"")</f>
        <v>Pass</v>
      </c>
      <c r="I872" s="338" t="str">
        <f t="shared" si="15"/>
        <v>Beta_10_A7</v>
      </c>
      <c r="J872" s="339"/>
      <c r="K872" s="339"/>
      <c r="L872" s="339"/>
      <c r="M872" s="339"/>
      <c r="N872" s="339"/>
      <c r="O872" s="339"/>
      <c r="P872" s="339"/>
      <c r="Q872" s="339"/>
    </row>
    <row r="873" spans="1:17" ht="13.5" customHeight="1">
      <c r="A873" s="481" t="s">
        <v>1127</v>
      </c>
      <c r="B873" s="481" t="s">
        <v>734</v>
      </c>
      <c r="C873" s="481" t="s">
        <v>1142</v>
      </c>
      <c r="D873" s="481" t="s">
        <v>1591</v>
      </c>
      <c r="E873" s="481">
        <v>11526</v>
      </c>
      <c r="F873" s="339"/>
      <c r="G873" s="340">
        <f>IF(ISNUMBER(E873),E873/'Bulk DivVar Analysis'!$C$7,"")</f>
        <v>0.77569150010094889</v>
      </c>
      <c r="H873" s="338" t="str">
        <f>IF(ISNUMBER(E873), IF(G873&gt;'Bulk DivVar Analysis'!$D$9,"Pass","Fail"),"")</f>
        <v>Pass</v>
      </c>
      <c r="I873" s="338" t="str">
        <f t="shared" si="15"/>
        <v>Beta_10_A8</v>
      </c>
      <c r="J873" s="339"/>
      <c r="K873" s="339"/>
      <c r="L873" s="339"/>
      <c r="M873" s="339"/>
      <c r="N873" s="339"/>
      <c r="O873" s="339"/>
      <c r="P873" s="339"/>
      <c r="Q873" s="339"/>
    </row>
    <row r="874" spans="1:17" ht="13.5" customHeight="1">
      <c r="A874" s="481" t="s">
        <v>1127</v>
      </c>
      <c r="B874" s="481" t="s">
        <v>734</v>
      </c>
      <c r="C874" s="481" t="s">
        <v>1144</v>
      </c>
      <c r="D874" s="481" t="s">
        <v>1592</v>
      </c>
      <c r="E874" s="481">
        <v>18447</v>
      </c>
      <c r="F874" s="339"/>
      <c r="G874" s="340">
        <f>IF(ISNUMBER(E874),E874/'Bulk DivVar Analysis'!$C$7,"")</f>
        <v>1.2414698162729658</v>
      </c>
      <c r="H874" s="338" t="str">
        <f>IF(ISNUMBER(E874), IF(G874&gt;'Bulk DivVar Analysis'!$D$9,"Pass","Fail"),"")</f>
        <v>Pass</v>
      </c>
      <c r="I874" s="338" t="str">
        <f t="shared" si="15"/>
        <v>Beta_10_A9</v>
      </c>
      <c r="J874" s="339"/>
      <c r="K874" s="339"/>
      <c r="L874" s="339"/>
      <c r="M874" s="339"/>
      <c r="N874" s="339"/>
      <c r="O874" s="339"/>
      <c r="P874" s="339"/>
      <c r="Q874" s="339"/>
    </row>
    <row r="875" spans="1:17" ht="13.5" customHeight="1">
      <c r="A875" s="481" t="s">
        <v>1127</v>
      </c>
      <c r="B875" s="481" t="s">
        <v>734</v>
      </c>
      <c r="C875" s="481" t="s">
        <v>496</v>
      </c>
      <c r="D875" s="481" t="s">
        <v>1593</v>
      </c>
      <c r="E875" s="481">
        <v>14567</v>
      </c>
      <c r="F875" s="339"/>
      <c r="G875" s="340">
        <f>IF(ISNUMBER(E875),E875/'Bulk DivVar Analysis'!$C$7,"")</f>
        <v>0.98034861026987008</v>
      </c>
      <c r="H875" s="338" t="str">
        <f>IF(ISNUMBER(E875), IF(G875&gt;'Bulk DivVar Analysis'!$D$9,"Pass","Fail"),"")</f>
        <v>Pass</v>
      </c>
      <c r="I875" s="338" t="str">
        <f t="shared" si="15"/>
        <v>Beta_10_A10</v>
      </c>
      <c r="J875" s="339"/>
      <c r="K875" s="339"/>
      <c r="L875" s="339"/>
      <c r="M875" s="339"/>
      <c r="N875" s="339"/>
      <c r="O875" s="339"/>
      <c r="P875" s="339"/>
      <c r="Q875" s="339"/>
    </row>
    <row r="876" spans="1:17" ht="13.5" customHeight="1">
      <c r="A876" s="481" t="s">
        <v>1127</v>
      </c>
      <c r="B876" s="481" t="s">
        <v>734</v>
      </c>
      <c r="C876" s="481" t="s">
        <v>497</v>
      </c>
      <c r="D876" s="481" t="s">
        <v>1594</v>
      </c>
      <c r="E876" s="481">
        <v>14819</v>
      </c>
      <c r="F876" s="339"/>
      <c r="G876" s="340">
        <f>IF(ISNUMBER(E876),E876/'Bulk DivVar Analysis'!$C$7,"")</f>
        <v>0.99730802880409175</v>
      </c>
      <c r="H876" s="338" t="str">
        <f>IF(ISNUMBER(E876), IF(G876&gt;'Bulk DivVar Analysis'!$D$9,"Pass","Fail"),"")</f>
        <v>Pass</v>
      </c>
      <c r="I876" s="338" t="str">
        <f t="shared" si="15"/>
        <v>Beta_10_A11</v>
      </c>
      <c r="J876" s="339"/>
      <c r="K876" s="339"/>
      <c r="L876" s="339"/>
      <c r="M876" s="339"/>
      <c r="N876" s="339"/>
      <c r="O876" s="339"/>
      <c r="P876" s="339"/>
      <c r="Q876" s="339"/>
    </row>
    <row r="877" spans="1:17" ht="13.5" customHeight="1">
      <c r="A877" s="481" t="s">
        <v>1127</v>
      </c>
      <c r="B877" s="481" t="s">
        <v>734</v>
      </c>
      <c r="C877" s="481" t="s">
        <v>498</v>
      </c>
      <c r="D877" s="481" t="s">
        <v>1595</v>
      </c>
      <c r="E877" s="481">
        <v>11581</v>
      </c>
      <c r="F877" s="339"/>
      <c r="G877" s="340">
        <f>IF(ISNUMBER(E877),E877/'Bulk DivVar Analysis'!$C$7,"")</f>
        <v>0.7793929604953227</v>
      </c>
      <c r="H877" s="338" t="str">
        <f>IF(ISNUMBER(E877), IF(G877&gt;'Bulk DivVar Analysis'!$D$9,"Pass","Fail"),"")</f>
        <v>Pass</v>
      </c>
      <c r="I877" s="338" t="str">
        <f t="shared" si="15"/>
        <v>Beta_10_A12</v>
      </c>
      <c r="J877" s="339"/>
      <c r="K877" s="339"/>
      <c r="L877" s="339"/>
      <c r="M877" s="339"/>
      <c r="N877" s="339"/>
      <c r="O877" s="339"/>
      <c r="P877" s="339"/>
      <c r="Q877" s="339"/>
    </row>
    <row r="878" spans="1:17" ht="13.5" customHeight="1">
      <c r="A878" s="481" t="s">
        <v>1127</v>
      </c>
      <c r="B878" s="481" t="s">
        <v>734</v>
      </c>
      <c r="C878" s="481" t="s">
        <v>1149</v>
      </c>
      <c r="D878" s="481" t="s">
        <v>1596</v>
      </c>
      <c r="E878" s="481">
        <v>11643</v>
      </c>
      <c r="F878" s="339"/>
      <c r="G878" s="340">
        <f>IF(ISNUMBER(E878),E878/'Bulk DivVar Analysis'!$C$7,"")</f>
        <v>0.78356551584898038</v>
      </c>
      <c r="H878" s="338" t="str">
        <f>IF(ISNUMBER(E878), IF(G878&gt;'Bulk DivVar Analysis'!$D$9,"Pass","Fail"),"")</f>
        <v>Pass</v>
      </c>
      <c r="I878" s="338" t="str">
        <f t="shared" si="15"/>
        <v>Beta_10_B1</v>
      </c>
      <c r="J878" s="339"/>
      <c r="K878" s="339"/>
      <c r="L878" s="339"/>
      <c r="M878" s="339"/>
      <c r="N878" s="339"/>
      <c r="O878" s="339"/>
      <c r="P878" s="339"/>
      <c r="Q878" s="339"/>
    </row>
    <row r="879" spans="1:17" ht="13.5" customHeight="1">
      <c r="A879" s="481" t="s">
        <v>1127</v>
      </c>
      <c r="B879" s="481" t="s">
        <v>734</v>
      </c>
      <c r="C879" s="481" t="s">
        <v>1151</v>
      </c>
      <c r="D879" s="481" t="s">
        <v>1597</v>
      </c>
      <c r="E879" s="481">
        <v>7284</v>
      </c>
      <c r="F879" s="339"/>
      <c r="G879" s="340">
        <f>IF(ISNUMBER(E879),E879/'Bulk DivVar Analysis'!$C$7,"")</f>
        <v>0.49020795477488394</v>
      </c>
      <c r="H879" s="338" t="str">
        <f>IF(ISNUMBER(E879), IF(G879&gt;'Bulk DivVar Analysis'!$D$9,"Pass","Fail"),"")</f>
        <v>Pass</v>
      </c>
      <c r="I879" s="338" t="str">
        <f t="shared" si="15"/>
        <v>Beta_10_B2</v>
      </c>
      <c r="J879" s="339"/>
      <c r="K879" s="339"/>
      <c r="L879" s="339"/>
      <c r="M879" s="339"/>
      <c r="N879" s="339"/>
      <c r="O879" s="339"/>
      <c r="P879" s="339"/>
      <c r="Q879" s="339"/>
    </row>
    <row r="880" spans="1:17" ht="13.5" customHeight="1">
      <c r="A880" s="481" t="s">
        <v>1127</v>
      </c>
      <c r="B880" s="481" t="s">
        <v>734</v>
      </c>
      <c r="C880" s="481" t="s">
        <v>1153</v>
      </c>
      <c r="D880" s="481" t="s">
        <v>1598</v>
      </c>
      <c r="E880" s="481">
        <v>16352</v>
      </c>
      <c r="F880" s="339"/>
      <c r="G880" s="340">
        <f>IF(ISNUMBER(E880),E880/'Bulk DivVar Analysis'!$C$7,"")</f>
        <v>1.1004778248872737</v>
      </c>
      <c r="H880" s="338" t="str">
        <f>IF(ISNUMBER(E880), IF(G880&gt;'Bulk DivVar Analysis'!$D$9,"Pass","Fail"),"")</f>
        <v>Pass</v>
      </c>
      <c r="I880" s="338" t="str">
        <f t="shared" si="15"/>
        <v>Beta_10_B3</v>
      </c>
      <c r="J880" s="339"/>
      <c r="K880" s="339"/>
      <c r="L880" s="339"/>
      <c r="M880" s="339"/>
      <c r="N880" s="339"/>
      <c r="O880" s="339"/>
      <c r="P880" s="339"/>
      <c r="Q880" s="339"/>
    </row>
    <row r="881" spans="1:17" ht="13.5" customHeight="1">
      <c r="A881" s="481" t="s">
        <v>1127</v>
      </c>
      <c r="B881" s="481" t="s">
        <v>734</v>
      </c>
      <c r="C881" s="481" t="s">
        <v>1155</v>
      </c>
      <c r="D881" s="481" t="s">
        <v>1599</v>
      </c>
      <c r="E881" s="481">
        <v>12171</v>
      </c>
      <c r="F881" s="339"/>
      <c r="G881" s="340">
        <f>IF(ISNUMBER(E881),E881/'Bulk DivVar Analysis'!$C$7,"")</f>
        <v>0.81909953563496873</v>
      </c>
      <c r="H881" s="338" t="str">
        <f>IF(ISNUMBER(E881), IF(G881&gt;'Bulk DivVar Analysis'!$D$9,"Pass","Fail"),"")</f>
        <v>Pass</v>
      </c>
      <c r="I881" s="338" t="str">
        <f t="shared" si="15"/>
        <v>Beta_10_B4</v>
      </c>
      <c r="J881" s="339"/>
      <c r="K881" s="339"/>
      <c r="L881" s="339"/>
      <c r="M881" s="339"/>
      <c r="N881" s="339"/>
      <c r="O881" s="339"/>
      <c r="P881" s="339"/>
      <c r="Q881" s="339"/>
    </row>
    <row r="882" spans="1:17" ht="13.5" customHeight="1">
      <c r="A882" s="481" t="s">
        <v>1127</v>
      </c>
      <c r="B882" s="481" t="s">
        <v>734</v>
      </c>
      <c r="C882" s="481" t="s">
        <v>1157</v>
      </c>
      <c r="D882" s="481" t="s">
        <v>1600</v>
      </c>
      <c r="E882" s="481">
        <v>16984</v>
      </c>
      <c r="F882" s="339"/>
      <c r="G882" s="340">
        <f>IF(ISNUMBER(E882),E882/'Bulk DivVar Analysis'!$C$7,"")</f>
        <v>1.1430109697826234</v>
      </c>
      <c r="H882" s="338" t="str">
        <f>IF(ISNUMBER(E882), IF(G882&gt;'Bulk DivVar Analysis'!$D$9,"Pass","Fail"),"")</f>
        <v>Pass</v>
      </c>
      <c r="I882" s="338" t="str">
        <f t="shared" si="15"/>
        <v>Beta_10_B5</v>
      </c>
      <c r="J882" s="339"/>
      <c r="K882" s="339"/>
      <c r="L882" s="339"/>
      <c r="M882" s="339"/>
      <c r="N882" s="339"/>
      <c r="O882" s="339"/>
      <c r="P882" s="339"/>
      <c r="Q882" s="339"/>
    </row>
    <row r="883" spans="1:17" ht="13.5" customHeight="1">
      <c r="A883" s="481" t="s">
        <v>1127</v>
      </c>
      <c r="B883" s="481" t="s">
        <v>734</v>
      </c>
      <c r="C883" s="481" t="s">
        <v>1159</v>
      </c>
      <c r="D883" s="481" t="s">
        <v>1601</v>
      </c>
      <c r="E883" s="481">
        <v>12386</v>
      </c>
      <c r="F883" s="339"/>
      <c r="G883" s="340">
        <f>IF(ISNUMBER(E883),E883/'Bulk DivVar Analysis'!$C$7,"")</f>
        <v>0.83356888081297531</v>
      </c>
      <c r="H883" s="338" t="str">
        <f>IF(ISNUMBER(E883), IF(G883&gt;'Bulk DivVar Analysis'!$D$9,"Pass","Fail"),"")</f>
        <v>Pass</v>
      </c>
      <c r="I883" s="338" t="str">
        <f t="shared" si="15"/>
        <v>Beta_10_B6</v>
      </c>
      <c r="J883" s="339"/>
      <c r="K883" s="339"/>
      <c r="L883" s="339"/>
      <c r="M883" s="339"/>
      <c r="N883" s="339"/>
      <c r="O883" s="339"/>
      <c r="P883" s="339"/>
      <c r="Q883" s="339"/>
    </row>
    <row r="884" spans="1:17" ht="13.5" customHeight="1">
      <c r="A884" s="481" t="s">
        <v>1127</v>
      </c>
      <c r="B884" s="481" t="s">
        <v>734</v>
      </c>
      <c r="C884" s="481" t="s">
        <v>1161</v>
      </c>
      <c r="D884" s="481" t="s">
        <v>1602</v>
      </c>
      <c r="E884" s="481">
        <v>16686</v>
      </c>
      <c r="F884" s="339"/>
      <c r="G884" s="340">
        <f>IF(ISNUMBER(E884),E884/'Bulk DivVar Analysis'!$C$7,"")</f>
        <v>1.1229557843731073</v>
      </c>
      <c r="H884" s="338" t="str">
        <f>IF(ISNUMBER(E884), IF(G884&gt;'Bulk DivVar Analysis'!$D$9,"Pass","Fail"),"")</f>
        <v>Pass</v>
      </c>
      <c r="I884" s="338" t="str">
        <f t="shared" si="15"/>
        <v>Beta_10_B7</v>
      </c>
      <c r="J884" s="339"/>
      <c r="K884" s="339"/>
      <c r="L884" s="339"/>
      <c r="M884" s="339"/>
      <c r="N884" s="339"/>
      <c r="O884" s="339"/>
      <c r="P884" s="339"/>
      <c r="Q884" s="339"/>
    </row>
    <row r="885" spans="1:17" ht="13.5" customHeight="1">
      <c r="A885" s="481" t="s">
        <v>1127</v>
      </c>
      <c r="B885" s="481" t="s">
        <v>734</v>
      </c>
      <c r="C885" s="481" t="s">
        <v>1163</v>
      </c>
      <c r="D885" s="481" t="s">
        <v>1603</v>
      </c>
      <c r="E885" s="481">
        <v>16066</v>
      </c>
      <c r="F885" s="339"/>
      <c r="G885" s="340">
        <f>IF(ISNUMBER(E885),E885/'Bulk DivVar Analysis'!$C$7,"")</f>
        <v>1.08123023083653</v>
      </c>
      <c r="H885" s="338" t="str">
        <f>IF(ISNUMBER(E885), IF(G885&gt;'Bulk DivVar Analysis'!$D$9,"Pass","Fail"),"")</f>
        <v>Pass</v>
      </c>
      <c r="I885" s="338" t="str">
        <f t="shared" si="15"/>
        <v>Beta_10_B8</v>
      </c>
      <c r="J885" s="339"/>
      <c r="K885" s="339"/>
      <c r="L885" s="339"/>
      <c r="M885" s="339"/>
      <c r="N885" s="339"/>
      <c r="O885" s="339"/>
      <c r="P885" s="339"/>
      <c r="Q885" s="339"/>
    </row>
    <row r="886" spans="1:17" ht="13.5" customHeight="1">
      <c r="A886" s="481" t="s">
        <v>1127</v>
      </c>
      <c r="B886" s="481" t="s">
        <v>734</v>
      </c>
      <c r="C886" s="481" t="s">
        <v>1165</v>
      </c>
      <c r="D886" s="481" t="s">
        <v>1604</v>
      </c>
      <c r="E886" s="481">
        <v>14533</v>
      </c>
      <c r="F886" s="339"/>
      <c r="G886" s="340">
        <f>IF(ISNUMBER(E886),E886/'Bulk DivVar Analysis'!$C$7,"")</f>
        <v>0.97806043475334814</v>
      </c>
      <c r="H886" s="338" t="str">
        <f>IF(ISNUMBER(E886), IF(G886&gt;'Bulk DivVar Analysis'!$D$9,"Pass","Fail"),"")</f>
        <v>Pass</v>
      </c>
      <c r="I886" s="338" t="str">
        <f t="shared" si="15"/>
        <v>Beta_10_B9</v>
      </c>
      <c r="J886" s="339"/>
      <c r="K886" s="339"/>
      <c r="L886" s="339"/>
      <c r="M886" s="339"/>
      <c r="N886" s="339"/>
      <c r="O886" s="339"/>
      <c r="P886" s="339"/>
      <c r="Q886" s="339"/>
    </row>
    <row r="887" spans="1:17" ht="13.5" customHeight="1">
      <c r="A887" s="481" t="s">
        <v>1127</v>
      </c>
      <c r="B887" s="481" t="s">
        <v>734</v>
      </c>
      <c r="C887" s="481" t="s">
        <v>508</v>
      </c>
      <c r="D887" s="481" t="s">
        <v>1605</v>
      </c>
      <c r="E887" s="481">
        <v>13218</v>
      </c>
      <c r="F887" s="339"/>
      <c r="G887" s="340">
        <f>IF(ISNUMBER(E887),E887/'Bulk DivVar Analysis'!$C$7,"")</f>
        <v>0.88956188168786599</v>
      </c>
      <c r="H887" s="338" t="str">
        <f>IF(ISNUMBER(E887), IF(G887&gt;'Bulk DivVar Analysis'!$D$9,"Pass","Fail"),"")</f>
        <v>Pass</v>
      </c>
      <c r="I887" s="338" t="str">
        <f t="shared" si="15"/>
        <v>Beta_10_B10</v>
      </c>
      <c r="J887" s="339"/>
      <c r="K887" s="339"/>
      <c r="L887" s="339"/>
      <c r="M887" s="339"/>
      <c r="N887" s="339"/>
      <c r="O887" s="339"/>
      <c r="P887" s="339"/>
      <c r="Q887" s="339"/>
    </row>
    <row r="888" spans="1:17" ht="13.5" customHeight="1">
      <c r="A888" s="481" t="s">
        <v>1127</v>
      </c>
      <c r="B888" s="481" t="s">
        <v>734</v>
      </c>
      <c r="C888" s="481" t="s">
        <v>509</v>
      </c>
      <c r="D888" s="481" t="s">
        <v>1606</v>
      </c>
      <c r="E888" s="481">
        <v>13267</v>
      </c>
      <c r="F888" s="339"/>
      <c r="G888" s="340">
        <f>IF(ISNUMBER(E888),E888/'Bulk DivVar Analysis'!$C$7,"")</f>
        <v>0.89285954640285348</v>
      </c>
      <c r="H888" s="338" t="str">
        <f>IF(ISNUMBER(E888), IF(G888&gt;'Bulk DivVar Analysis'!$D$9,"Pass","Fail"),"")</f>
        <v>Pass</v>
      </c>
      <c r="I888" s="338" t="str">
        <f t="shared" si="15"/>
        <v>Beta_10_B11</v>
      </c>
      <c r="J888" s="339"/>
      <c r="K888" s="339"/>
      <c r="L888" s="339"/>
      <c r="M888" s="339"/>
      <c r="N888" s="339"/>
      <c r="O888" s="339"/>
      <c r="P888" s="339"/>
      <c r="Q888" s="339"/>
    </row>
    <row r="889" spans="1:17" ht="13.5" customHeight="1">
      <c r="A889" s="481" t="s">
        <v>1127</v>
      </c>
      <c r="B889" s="481" t="s">
        <v>734</v>
      </c>
      <c r="C889" s="481" t="s">
        <v>510</v>
      </c>
      <c r="D889" s="481" t="s">
        <v>1607</v>
      </c>
      <c r="E889" s="481">
        <v>17314</v>
      </c>
      <c r="F889" s="339"/>
      <c r="G889" s="340">
        <f>IF(ISNUMBER(E889),E889/'Bulk DivVar Analysis'!$C$7,"")</f>
        <v>1.165219732148866</v>
      </c>
      <c r="H889" s="338" t="str">
        <f>IF(ISNUMBER(E889), IF(G889&gt;'Bulk DivVar Analysis'!$D$9,"Pass","Fail"),"")</f>
        <v>Pass</v>
      </c>
      <c r="I889" s="338" t="str">
        <f t="shared" si="15"/>
        <v>Beta_10_B12</v>
      </c>
      <c r="J889" s="339"/>
      <c r="K889" s="339"/>
      <c r="L889" s="339"/>
      <c r="M889" s="339"/>
      <c r="N889" s="339"/>
      <c r="O889" s="339"/>
      <c r="P889" s="339"/>
      <c r="Q889" s="339"/>
    </row>
    <row r="890" spans="1:17" ht="13.5" customHeight="1">
      <c r="A890" s="481" t="s">
        <v>1127</v>
      </c>
      <c r="B890" s="481" t="s">
        <v>734</v>
      </c>
      <c r="C890" s="481" t="s">
        <v>1170</v>
      </c>
      <c r="D890" s="481" t="s">
        <v>1608</v>
      </c>
      <c r="E890" s="481">
        <v>14092</v>
      </c>
      <c r="F890" s="339"/>
      <c r="G890" s="340">
        <f>IF(ISNUMBER(E890),E890/'Bulk DivVar Analysis'!$C$7,"")</f>
        <v>0.94838145231846016</v>
      </c>
      <c r="H890" s="338" t="str">
        <f>IF(ISNUMBER(E890), IF(G890&gt;'Bulk DivVar Analysis'!$D$9,"Pass","Fail"),"")</f>
        <v>Pass</v>
      </c>
      <c r="I890" s="338" t="str">
        <f t="shared" si="15"/>
        <v>Beta_10_C1</v>
      </c>
      <c r="J890" s="339"/>
      <c r="K890" s="339"/>
      <c r="L890" s="339"/>
      <c r="M890" s="339"/>
      <c r="N890" s="339"/>
      <c r="O890" s="339"/>
      <c r="P890" s="339"/>
      <c r="Q890" s="339"/>
    </row>
    <row r="891" spans="1:17" ht="13.5" customHeight="1">
      <c r="A891" s="481" t="s">
        <v>1127</v>
      </c>
      <c r="B891" s="481" t="s">
        <v>734</v>
      </c>
      <c r="C891" s="481" t="s">
        <v>1172</v>
      </c>
      <c r="D891" s="481" t="s">
        <v>1609</v>
      </c>
      <c r="E891" s="481">
        <v>14889</v>
      </c>
      <c r="F891" s="339"/>
      <c r="G891" s="340">
        <f>IF(ISNUMBER(E891),E891/'Bulk DivVar Analysis'!$C$7,"")</f>
        <v>1.0020189783969311</v>
      </c>
      <c r="H891" s="338" t="str">
        <f>IF(ISNUMBER(E891), IF(G891&gt;'Bulk DivVar Analysis'!$D$9,"Pass","Fail"),"")</f>
        <v>Pass</v>
      </c>
      <c r="I891" s="338" t="str">
        <f t="shared" si="15"/>
        <v>Beta_10_C2</v>
      </c>
      <c r="J891" s="339"/>
      <c r="K891" s="339"/>
      <c r="L891" s="339"/>
      <c r="M891" s="339"/>
      <c r="N891" s="339"/>
      <c r="O891" s="339"/>
      <c r="P891" s="339"/>
      <c r="Q891" s="339"/>
    </row>
    <row r="892" spans="1:17" ht="13.5" customHeight="1">
      <c r="A892" s="481" t="s">
        <v>1127</v>
      </c>
      <c r="B892" s="481" t="s">
        <v>734</v>
      </c>
      <c r="C892" s="481" t="s">
        <v>1174</v>
      </c>
      <c r="D892" s="481" t="s">
        <v>1610</v>
      </c>
      <c r="E892" s="481">
        <v>19635</v>
      </c>
      <c r="F892" s="339"/>
      <c r="G892" s="340">
        <f>IF(ISNUMBER(E892),E892/'Bulk DivVar Analysis'!$C$7,"")</f>
        <v>1.3214213607914396</v>
      </c>
      <c r="H892" s="338" t="str">
        <f>IF(ISNUMBER(E892), IF(G892&gt;'Bulk DivVar Analysis'!$D$9,"Pass","Fail"),"")</f>
        <v>Pass</v>
      </c>
      <c r="I892" s="338" t="str">
        <f t="shared" si="15"/>
        <v>Beta_10_C3</v>
      </c>
      <c r="J892" s="339"/>
      <c r="K892" s="339"/>
      <c r="L892" s="339"/>
      <c r="M892" s="339"/>
      <c r="N892" s="339"/>
      <c r="O892" s="339"/>
      <c r="P892" s="339"/>
      <c r="Q892" s="339"/>
    </row>
    <row r="893" spans="1:17" ht="13.5" customHeight="1">
      <c r="A893" s="481" t="s">
        <v>1127</v>
      </c>
      <c r="B893" s="481" t="s">
        <v>734</v>
      </c>
      <c r="C893" s="481" t="s">
        <v>1176</v>
      </c>
      <c r="D893" s="481" t="s">
        <v>1611</v>
      </c>
      <c r="E893" s="481">
        <v>11900</v>
      </c>
      <c r="F893" s="339"/>
      <c r="G893" s="340">
        <f>IF(ISNUMBER(E893),E893/'Bulk DivVar Analysis'!$C$7,"")</f>
        <v>0.80086143078269068</v>
      </c>
      <c r="H893" s="338" t="str">
        <f>IF(ISNUMBER(E893), IF(G893&gt;'Bulk DivVar Analysis'!$D$9,"Pass","Fail"),"")</f>
        <v>Pass</v>
      </c>
      <c r="I893" s="338" t="str">
        <f t="shared" si="15"/>
        <v>Beta_10_C4</v>
      </c>
      <c r="J893" s="339"/>
      <c r="K893" s="339"/>
      <c r="L893" s="339"/>
      <c r="M893" s="339"/>
      <c r="N893" s="339"/>
      <c r="O893" s="339"/>
      <c r="P893" s="339"/>
      <c r="Q893" s="339"/>
    </row>
    <row r="894" spans="1:17" ht="13.5" customHeight="1">
      <c r="A894" s="481" t="s">
        <v>1127</v>
      </c>
      <c r="B894" s="481" t="s">
        <v>734</v>
      </c>
      <c r="C894" s="481" t="s">
        <v>1178</v>
      </c>
      <c r="D894" s="481" t="s">
        <v>1612</v>
      </c>
      <c r="E894" s="481">
        <v>10215</v>
      </c>
      <c r="F894" s="339"/>
      <c r="G894" s="340">
        <f>IF(ISNUMBER(E894),E894/'Bulk DivVar Analysis'!$C$7,"")</f>
        <v>0.68746214415505758</v>
      </c>
      <c r="H894" s="338" t="str">
        <f>IF(ISNUMBER(E894), IF(G894&gt;'Bulk DivVar Analysis'!$D$9,"Pass","Fail"),"")</f>
        <v>Pass</v>
      </c>
      <c r="I894" s="338" t="str">
        <f t="shared" si="15"/>
        <v>Beta_10_C5</v>
      </c>
      <c r="J894" s="339"/>
      <c r="K894" s="339"/>
      <c r="L894" s="339"/>
      <c r="M894" s="339"/>
      <c r="N894" s="339"/>
      <c r="O894" s="339"/>
      <c r="P894" s="339"/>
      <c r="Q894" s="339"/>
    </row>
    <row r="895" spans="1:17" ht="13.5" customHeight="1">
      <c r="A895" s="481" t="s">
        <v>1127</v>
      </c>
      <c r="B895" s="481" t="s">
        <v>734</v>
      </c>
      <c r="C895" s="481" t="s">
        <v>1180</v>
      </c>
      <c r="D895" s="481" t="s">
        <v>1613</v>
      </c>
      <c r="E895" s="481">
        <v>14894</v>
      </c>
      <c r="F895" s="339"/>
      <c r="G895" s="340">
        <f>IF(ISNUMBER(E895),E895/'Bulk DivVar Analysis'!$C$7,"")</f>
        <v>1.0023554747964196</v>
      </c>
      <c r="H895" s="338" t="str">
        <f>IF(ISNUMBER(E895), IF(G895&gt;'Bulk DivVar Analysis'!$D$9,"Pass","Fail"),"")</f>
        <v>Pass</v>
      </c>
      <c r="I895" s="338" t="str">
        <f t="shared" si="15"/>
        <v>Beta_10_C6</v>
      </c>
      <c r="J895" s="339"/>
      <c r="K895" s="339"/>
      <c r="L895" s="339"/>
      <c r="M895" s="339"/>
      <c r="N895" s="339"/>
      <c r="O895" s="339"/>
      <c r="P895" s="339"/>
      <c r="Q895" s="339"/>
    </row>
    <row r="896" spans="1:17" ht="13.5" customHeight="1">
      <c r="A896" s="481" t="s">
        <v>1127</v>
      </c>
      <c r="B896" s="481" t="s">
        <v>734</v>
      </c>
      <c r="C896" s="481" t="s">
        <v>1182</v>
      </c>
      <c r="D896" s="481" t="s">
        <v>1614</v>
      </c>
      <c r="E896" s="481">
        <v>13586</v>
      </c>
      <c r="F896" s="339"/>
      <c r="G896" s="340">
        <f>IF(ISNUMBER(E896),E896/'Bulk DivVar Analysis'!$C$7,"")</f>
        <v>0.91432801669022146</v>
      </c>
      <c r="H896" s="338" t="str">
        <f>IF(ISNUMBER(E896), IF(G896&gt;'Bulk DivVar Analysis'!$D$9,"Pass","Fail"),"")</f>
        <v>Pass</v>
      </c>
      <c r="I896" s="338" t="str">
        <f t="shared" si="15"/>
        <v>Beta_10_C7</v>
      </c>
      <c r="J896" s="339"/>
      <c r="K896" s="339"/>
      <c r="L896" s="339"/>
      <c r="M896" s="339"/>
      <c r="N896" s="339"/>
      <c r="O896" s="339"/>
      <c r="P896" s="339"/>
      <c r="Q896" s="339"/>
    </row>
    <row r="897" spans="1:17" ht="13.5" customHeight="1">
      <c r="A897" s="481" t="s">
        <v>1127</v>
      </c>
      <c r="B897" s="481" t="s">
        <v>734</v>
      </c>
      <c r="C897" s="481" t="s">
        <v>1184</v>
      </c>
      <c r="D897" s="481" t="s">
        <v>1615</v>
      </c>
      <c r="E897" s="481">
        <v>19420</v>
      </c>
      <c r="F897" s="339"/>
      <c r="G897" s="340">
        <f>IF(ISNUMBER(E897),E897/'Bulk DivVar Analysis'!$C$7,"")</f>
        <v>1.3069520156134329</v>
      </c>
      <c r="H897" s="338" t="str">
        <f>IF(ISNUMBER(E897), IF(G897&gt;'Bulk DivVar Analysis'!$D$9,"Pass","Fail"),"")</f>
        <v>Pass</v>
      </c>
      <c r="I897" s="338" t="str">
        <f t="shared" si="15"/>
        <v>Beta_10_C8</v>
      </c>
      <c r="J897" s="339"/>
      <c r="K897" s="339"/>
      <c r="L897" s="339"/>
      <c r="M897" s="339"/>
      <c r="N897" s="339"/>
      <c r="O897" s="339"/>
      <c r="P897" s="339"/>
      <c r="Q897" s="339"/>
    </row>
    <row r="898" spans="1:17" ht="13.5" customHeight="1">
      <c r="A898" s="481" t="s">
        <v>1127</v>
      </c>
      <c r="B898" s="481" t="s">
        <v>734</v>
      </c>
      <c r="C898" s="481" t="s">
        <v>1186</v>
      </c>
      <c r="D898" s="481" t="s">
        <v>1616</v>
      </c>
      <c r="E898" s="481">
        <v>13073</v>
      </c>
      <c r="F898" s="339"/>
      <c r="G898" s="340">
        <f>IF(ISNUMBER(E898),E898/'Bulk DivVar Analysis'!$C$7,"")</f>
        <v>0.87980348610269865</v>
      </c>
      <c r="H898" s="338" t="str">
        <f>IF(ISNUMBER(E898), IF(G898&gt;'Bulk DivVar Analysis'!$D$9,"Pass","Fail"),"")</f>
        <v>Pass</v>
      </c>
      <c r="I898" s="338" t="str">
        <f t="shared" si="15"/>
        <v>Beta_10_C9</v>
      </c>
      <c r="J898" s="339"/>
      <c r="K898" s="339"/>
      <c r="L898" s="339"/>
      <c r="M898" s="339"/>
      <c r="N898" s="339"/>
      <c r="O898" s="339"/>
      <c r="P898" s="339"/>
      <c r="Q898" s="339"/>
    </row>
    <row r="899" spans="1:17" ht="13.5" customHeight="1">
      <c r="A899" s="481" t="s">
        <v>1127</v>
      </c>
      <c r="B899" s="481" t="s">
        <v>734</v>
      </c>
      <c r="C899" s="481" t="s">
        <v>520</v>
      </c>
      <c r="D899" s="481" t="s">
        <v>1617</v>
      </c>
      <c r="E899" s="481">
        <v>14305</v>
      </c>
      <c r="F899" s="339"/>
      <c r="G899" s="340">
        <f>IF(ISNUMBER(E899),E899/'Bulk DivVar Analysis'!$C$7,"")</f>
        <v>0.96271619893667137</v>
      </c>
      <c r="H899" s="338" t="str">
        <f>IF(ISNUMBER(E899), IF(G899&gt;'Bulk DivVar Analysis'!$D$9,"Pass","Fail"),"")</f>
        <v>Pass</v>
      </c>
      <c r="I899" s="338" t="str">
        <f t="shared" ref="I899:I962" si="16">_xlfn.TEXTJOIN("_",TRUE,B899,C899)</f>
        <v>Beta_10_C10</v>
      </c>
      <c r="J899" s="339"/>
      <c r="K899" s="339"/>
      <c r="L899" s="339"/>
      <c r="M899" s="339"/>
      <c r="N899" s="339"/>
      <c r="O899" s="339"/>
      <c r="P899" s="339"/>
      <c r="Q899" s="339"/>
    </row>
    <row r="900" spans="1:17" ht="13.5" customHeight="1">
      <c r="A900" s="481" t="s">
        <v>1127</v>
      </c>
      <c r="B900" s="481" t="s">
        <v>734</v>
      </c>
      <c r="C900" s="481" t="s">
        <v>521</v>
      </c>
      <c r="D900" s="481" t="s">
        <v>1618</v>
      </c>
      <c r="E900" s="481">
        <v>18311</v>
      </c>
      <c r="F900" s="339"/>
      <c r="G900" s="340">
        <f>IF(ISNUMBER(E900),E900/'Bulk DivVar Analysis'!$C$7,"")</f>
        <v>1.2323171142068781</v>
      </c>
      <c r="H900" s="338" t="str">
        <f>IF(ISNUMBER(E900), IF(G900&gt;'Bulk DivVar Analysis'!$D$9,"Pass","Fail"),"")</f>
        <v>Pass</v>
      </c>
      <c r="I900" s="338" t="str">
        <f t="shared" si="16"/>
        <v>Beta_10_C11</v>
      </c>
      <c r="J900" s="339"/>
      <c r="K900" s="339"/>
      <c r="L900" s="339"/>
      <c r="M900" s="339"/>
      <c r="N900" s="339"/>
      <c r="O900" s="339"/>
      <c r="P900" s="339"/>
      <c r="Q900" s="339"/>
    </row>
    <row r="901" spans="1:17" ht="13.5" customHeight="1">
      <c r="A901" s="481" t="s">
        <v>1127</v>
      </c>
      <c r="B901" s="481" t="s">
        <v>734</v>
      </c>
      <c r="C901" s="481" t="s">
        <v>522</v>
      </c>
      <c r="D901" s="481" t="s">
        <v>1619</v>
      </c>
      <c r="E901" s="481">
        <v>14021</v>
      </c>
      <c r="F901" s="339"/>
      <c r="G901" s="340">
        <f>IF(ISNUMBER(E901),E901/'Bulk DivVar Analysis'!$C$7,"")</f>
        <v>0.94360320344572313</v>
      </c>
      <c r="H901" s="338" t="str">
        <f>IF(ISNUMBER(E901), IF(G901&gt;'Bulk DivVar Analysis'!$D$9,"Pass","Fail"),"")</f>
        <v>Pass</v>
      </c>
      <c r="I901" s="338" t="str">
        <f t="shared" si="16"/>
        <v>Beta_10_C12</v>
      </c>
      <c r="J901" s="339"/>
      <c r="K901" s="339"/>
      <c r="L901" s="339"/>
      <c r="M901" s="339"/>
      <c r="N901" s="339"/>
      <c r="O901" s="339"/>
      <c r="P901" s="339"/>
      <c r="Q901" s="339"/>
    </row>
    <row r="902" spans="1:17" ht="13.5" customHeight="1">
      <c r="A902" s="481" t="s">
        <v>1127</v>
      </c>
      <c r="B902" s="481" t="s">
        <v>734</v>
      </c>
      <c r="C902" s="481" t="s">
        <v>1191</v>
      </c>
      <c r="D902" s="481" t="s">
        <v>1620</v>
      </c>
      <c r="E902" s="481">
        <v>11935</v>
      </c>
      <c r="F902" s="339"/>
      <c r="G902" s="340">
        <f>IF(ISNUMBER(E902),E902/'Bulk DivVar Analysis'!$C$7,"")</f>
        <v>0.8032169055791103</v>
      </c>
      <c r="H902" s="338" t="str">
        <f>IF(ISNUMBER(E902), IF(G902&gt;'Bulk DivVar Analysis'!$D$9,"Pass","Fail"),"")</f>
        <v>Pass</v>
      </c>
      <c r="I902" s="338" t="str">
        <f t="shared" si="16"/>
        <v>Beta_10_D1</v>
      </c>
      <c r="J902" s="339"/>
      <c r="K902" s="339"/>
      <c r="L902" s="339"/>
      <c r="M902" s="339"/>
      <c r="N902" s="339"/>
      <c r="O902" s="339"/>
      <c r="P902" s="339"/>
      <c r="Q902" s="339"/>
    </row>
    <row r="903" spans="1:17" ht="13.5" customHeight="1">
      <c r="A903" s="481" t="s">
        <v>1127</v>
      </c>
      <c r="B903" s="481" t="s">
        <v>734</v>
      </c>
      <c r="C903" s="481" t="s">
        <v>1193</v>
      </c>
      <c r="D903" s="481" t="s">
        <v>1621</v>
      </c>
      <c r="E903" s="481">
        <v>14529</v>
      </c>
      <c r="F903" s="339"/>
      <c r="G903" s="340">
        <f>IF(ISNUMBER(E903),E903/'Bulk DivVar Analysis'!$C$7,"")</f>
        <v>0.9777912376337573</v>
      </c>
      <c r="H903" s="338" t="str">
        <f>IF(ISNUMBER(E903), IF(G903&gt;'Bulk DivVar Analysis'!$D$9,"Pass","Fail"),"")</f>
        <v>Pass</v>
      </c>
      <c r="I903" s="338" t="str">
        <f t="shared" si="16"/>
        <v>Beta_10_D2</v>
      </c>
      <c r="J903" s="339"/>
      <c r="K903" s="339"/>
      <c r="L903" s="339"/>
      <c r="M903" s="339"/>
      <c r="N903" s="339"/>
      <c r="O903" s="339"/>
      <c r="P903" s="339"/>
      <c r="Q903" s="339"/>
    </row>
    <row r="904" spans="1:17" ht="13.5" customHeight="1">
      <c r="A904" s="481" t="s">
        <v>1127</v>
      </c>
      <c r="B904" s="481" t="s">
        <v>734</v>
      </c>
      <c r="C904" s="481" t="s">
        <v>1195</v>
      </c>
      <c r="D904" s="481" t="s">
        <v>1622</v>
      </c>
      <c r="E904" s="481">
        <v>13033</v>
      </c>
      <c r="F904" s="339"/>
      <c r="G904" s="340">
        <f>IF(ISNUMBER(E904),E904/'Bulk DivVar Analysis'!$C$7,"")</f>
        <v>0.87711151490679051</v>
      </c>
      <c r="H904" s="338" t="str">
        <f>IF(ISNUMBER(E904), IF(G904&gt;'Bulk DivVar Analysis'!$D$9,"Pass","Fail"),"")</f>
        <v>Pass</v>
      </c>
      <c r="I904" s="338" t="str">
        <f t="shared" si="16"/>
        <v>Beta_10_D3</v>
      </c>
      <c r="J904" s="339"/>
      <c r="K904" s="339"/>
      <c r="L904" s="339"/>
      <c r="M904" s="339"/>
      <c r="N904" s="339"/>
      <c r="O904" s="339"/>
      <c r="P904" s="339"/>
      <c r="Q904" s="339"/>
    </row>
    <row r="905" spans="1:17" ht="13.5" customHeight="1">
      <c r="A905" s="481" t="s">
        <v>1127</v>
      </c>
      <c r="B905" s="481" t="s">
        <v>734</v>
      </c>
      <c r="C905" s="481" t="s">
        <v>1197</v>
      </c>
      <c r="D905" s="481" t="s">
        <v>1623</v>
      </c>
      <c r="E905" s="481">
        <v>14441</v>
      </c>
      <c r="F905" s="339"/>
      <c r="G905" s="340">
        <f>IF(ISNUMBER(E905),E905/'Bulk DivVar Analysis'!$C$7,"")</f>
        <v>0.97186890100275924</v>
      </c>
      <c r="H905" s="338" t="str">
        <f>IF(ISNUMBER(E905), IF(G905&gt;'Bulk DivVar Analysis'!$D$9,"Pass","Fail"),"")</f>
        <v>Pass</v>
      </c>
      <c r="I905" s="338" t="str">
        <f t="shared" si="16"/>
        <v>Beta_10_D4</v>
      </c>
      <c r="J905" s="339"/>
      <c r="K905" s="339"/>
      <c r="L905" s="339"/>
      <c r="M905" s="339"/>
      <c r="N905" s="339"/>
      <c r="O905" s="339"/>
      <c r="P905" s="339"/>
      <c r="Q905" s="339"/>
    </row>
    <row r="906" spans="1:17" ht="13.5" customHeight="1">
      <c r="A906" s="481" t="s">
        <v>1127</v>
      </c>
      <c r="B906" s="481" t="s">
        <v>734</v>
      </c>
      <c r="C906" s="481" t="s">
        <v>1199</v>
      </c>
      <c r="D906" s="481" t="s">
        <v>1624</v>
      </c>
      <c r="E906" s="481">
        <v>10669</v>
      </c>
      <c r="F906" s="339"/>
      <c r="G906" s="340">
        <f>IF(ISNUMBER(E906),E906/'Bulk DivVar Analysis'!$C$7,"")</f>
        <v>0.71801601722861563</v>
      </c>
      <c r="H906" s="338" t="str">
        <f>IF(ISNUMBER(E906), IF(G906&gt;'Bulk DivVar Analysis'!$D$9,"Pass","Fail"),"")</f>
        <v>Pass</v>
      </c>
      <c r="I906" s="338" t="str">
        <f t="shared" si="16"/>
        <v>Beta_10_D5</v>
      </c>
      <c r="J906" s="339"/>
      <c r="K906" s="339"/>
      <c r="L906" s="339"/>
      <c r="M906" s="339"/>
      <c r="N906" s="339"/>
      <c r="O906" s="339"/>
      <c r="P906" s="339"/>
      <c r="Q906" s="339"/>
    </row>
    <row r="907" spans="1:17" ht="13.5" customHeight="1">
      <c r="A907" s="481" t="s">
        <v>1127</v>
      </c>
      <c r="B907" s="481" t="s">
        <v>734</v>
      </c>
      <c r="C907" s="481" t="s">
        <v>1201</v>
      </c>
      <c r="D907" s="481" t="s">
        <v>1625</v>
      </c>
      <c r="E907" s="481">
        <v>11850</v>
      </c>
      <c r="F907" s="339"/>
      <c r="G907" s="340">
        <f>IF(ISNUMBER(E907),E907/'Bulk DivVar Analysis'!$C$7,"")</f>
        <v>0.79749646678780539</v>
      </c>
      <c r="H907" s="338" t="str">
        <f>IF(ISNUMBER(E907), IF(G907&gt;'Bulk DivVar Analysis'!$D$9,"Pass","Fail"),"")</f>
        <v>Pass</v>
      </c>
      <c r="I907" s="338" t="str">
        <f t="shared" si="16"/>
        <v>Beta_10_D6</v>
      </c>
      <c r="J907" s="339"/>
      <c r="K907" s="339"/>
      <c r="L907" s="339"/>
      <c r="M907" s="339"/>
      <c r="N907" s="339"/>
      <c r="O907" s="339"/>
      <c r="P907" s="339"/>
      <c r="Q907" s="339"/>
    </row>
    <row r="908" spans="1:17" ht="13.5" customHeight="1">
      <c r="A908" s="481" t="s">
        <v>1127</v>
      </c>
      <c r="B908" s="481" t="s">
        <v>734</v>
      </c>
      <c r="C908" s="481" t="s">
        <v>1203</v>
      </c>
      <c r="D908" s="481" t="s">
        <v>1626</v>
      </c>
      <c r="E908" s="481">
        <v>16257</v>
      </c>
      <c r="F908" s="339"/>
      <c r="G908" s="340">
        <f>IF(ISNUMBER(E908),E908/'Bulk DivVar Analysis'!$C$7,"")</f>
        <v>1.0940843932969917</v>
      </c>
      <c r="H908" s="338" t="str">
        <f>IF(ISNUMBER(E908), IF(G908&gt;'Bulk DivVar Analysis'!$D$9,"Pass","Fail"),"")</f>
        <v>Pass</v>
      </c>
      <c r="I908" s="338" t="str">
        <f t="shared" si="16"/>
        <v>Beta_10_D7</v>
      </c>
      <c r="J908" s="339"/>
      <c r="K908" s="339"/>
      <c r="L908" s="339"/>
      <c r="M908" s="339"/>
      <c r="N908" s="339"/>
      <c r="O908" s="339"/>
      <c r="P908" s="339"/>
      <c r="Q908" s="339"/>
    </row>
    <row r="909" spans="1:17" ht="13.5" customHeight="1">
      <c r="A909" s="481" t="s">
        <v>1127</v>
      </c>
      <c r="B909" s="481" t="s">
        <v>734</v>
      </c>
      <c r="C909" s="481" t="s">
        <v>1205</v>
      </c>
      <c r="D909" s="481" t="s">
        <v>1627</v>
      </c>
      <c r="E909" s="481">
        <v>10400</v>
      </c>
      <c r="F909" s="339"/>
      <c r="G909" s="340">
        <f>IF(ISNUMBER(E909),E909/'Bulk DivVar Analysis'!$C$7,"")</f>
        <v>0.69991251093613294</v>
      </c>
      <c r="H909" s="338" t="str">
        <f>IF(ISNUMBER(E909), IF(G909&gt;'Bulk DivVar Analysis'!$D$9,"Pass","Fail"),"")</f>
        <v>Pass</v>
      </c>
      <c r="I909" s="338" t="str">
        <f t="shared" si="16"/>
        <v>Beta_10_D8</v>
      </c>
      <c r="J909" s="339"/>
      <c r="K909" s="339"/>
      <c r="L909" s="339"/>
      <c r="M909" s="339"/>
      <c r="N909" s="339"/>
      <c r="O909" s="339"/>
      <c r="P909" s="339"/>
      <c r="Q909" s="339"/>
    </row>
    <row r="910" spans="1:17" ht="13.5" customHeight="1">
      <c r="A910" s="481" t="s">
        <v>1127</v>
      </c>
      <c r="B910" s="481" t="s">
        <v>734</v>
      </c>
      <c r="C910" s="481" t="s">
        <v>1207</v>
      </c>
      <c r="D910" s="481" t="s">
        <v>1628</v>
      </c>
      <c r="E910" s="481">
        <v>14329</v>
      </c>
      <c r="F910" s="339"/>
      <c r="G910" s="340">
        <f>IF(ISNUMBER(E910),E910/'Bulk DivVar Analysis'!$C$7,"")</f>
        <v>0.96433138165421628</v>
      </c>
      <c r="H910" s="338" t="str">
        <f>IF(ISNUMBER(E910), IF(G910&gt;'Bulk DivVar Analysis'!$D$9,"Pass","Fail"),"")</f>
        <v>Pass</v>
      </c>
      <c r="I910" s="338" t="str">
        <f t="shared" si="16"/>
        <v>Beta_10_D9</v>
      </c>
      <c r="J910" s="339"/>
      <c r="K910" s="339"/>
      <c r="L910" s="339"/>
      <c r="M910" s="339"/>
      <c r="N910" s="339"/>
      <c r="O910" s="339"/>
      <c r="P910" s="339"/>
      <c r="Q910" s="339"/>
    </row>
    <row r="911" spans="1:17" ht="13.5" customHeight="1">
      <c r="A911" s="481" t="s">
        <v>1127</v>
      </c>
      <c r="B911" s="481" t="s">
        <v>734</v>
      </c>
      <c r="C911" s="481" t="s">
        <v>532</v>
      </c>
      <c r="D911" s="481" t="s">
        <v>1629</v>
      </c>
      <c r="E911" s="481">
        <v>18509</v>
      </c>
      <c r="F911" s="339"/>
      <c r="G911" s="340">
        <f>IF(ISNUMBER(E911),E911/'Bulk DivVar Analysis'!$C$7,"")</f>
        <v>1.2456423716266236</v>
      </c>
      <c r="H911" s="338" t="str">
        <f>IF(ISNUMBER(E911), IF(G911&gt;'Bulk DivVar Analysis'!$D$9,"Pass","Fail"),"")</f>
        <v>Pass</v>
      </c>
      <c r="I911" s="338" t="str">
        <f t="shared" si="16"/>
        <v>Beta_10_D10</v>
      </c>
      <c r="J911" s="339"/>
      <c r="K911" s="339"/>
      <c r="L911" s="339"/>
      <c r="M911" s="339"/>
      <c r="N911" s="339"/>
      <c r="O911" s="339"/>
      <c r="P911" s="339"/>
      <c r="Q911" s="339"/>
    </row>
    <row r="912" spans="1:17" ht="13.5" customHeight="1">
      <c r="A912" s="481" t="s">
        <v>1127</v>
      </c>
      <c r="B912" s="481" t="s">
        <v>734</v>
      </c>
      <c r="C912" s="481" t="s">
        <v>533</v>
      </c>
      <c r="D912" s="481" t="s">
        <v>1630</v>
      </c>
      <c r="E912" s="481">
        <v>10558</v>
      </c>
      <c r="F912" s="339"/>
      <c r="G912" s="340">
        <f>IF(ISNUMBER(E912),E912/'Bulk DivVar Analysis'!$C$7,"")</f>
        <v>0.71054579715997035</v>
      </c>
      <c r="H912" s="338" t="str">
        <f>IF(ISNUMBER(E912), IF(G912&gt;'Bulk DivVar Analysis'!$D$9,"Pass","Fail"),"")</f>
        <v>Pass</v>
      </c>
      <c r="I912" s="338" t="str">
        <f t="shared" si="16"/>
        <v>Beta_10_D11</v>
      </c>
      <c r="J912" s="339"/>
      <c r="K912" s="339"/>
      <c r="L912" s="339"/>
      <c r="M912" s="339"/>
      <c r="N912" s="339"/>
      <c r="O912" s="339"/>
      <c r="P912" s="339"/>
      <c r="Q912" s="339"/>
    </row>
    <row r="913" spans="1:17" ht="13.5" customHeight="1">
      <c r="A913" s="481" t="s">
        <v>1127</v>
      </c>
      <c r="B913" s="481" t="s">
        <v>734</v>
      </c>
      <c r="C913" s="481" t="s">
        <v>534</v>
      </c>
      <c r="D913" s="481" t="s">
        <v>1631</v>
      </c>
      <c r="E913" s="481">
        <v>14209</v>
      </c>
      <c r="F913" s="339"/>
      <c r="G913" s="340">
        <f>IF(ISNUMBER(E913),E913/'Bulk DivVar Analysis'!$C$7,"")</f>
        <v>0.95625546806649164</v>
      </c>
      <c r="H913" s="338" t="str">
        <f>IF(ISNUMBER(E913), IF(G913&gt;'Bulk DivVar Analysis'!$D$9,"Pass","Fail"),"")</f>
        <v>Pass</v>
      </c>
      <c r="I913" s="338" t="str">
        <f t="shared" si="16"/>
        <v>Beta_10_D12</v>
      </c>
      <c r="J913" s="339"/>
      <c r="K913" s="339"/>
      <c r="L913" s="339"/>
      <c r="M913" s="339"/>
      <c r="N913" s="339"/>
      <c r="O913" s="339"/>
      <c r="P913" s="339"/>
      <c r="Q913" s="339"/>
    </row>
    <row r="914" spans="1:17" ht="13.5" customHeight="1">
      <c r="A914" s="481" t="s">
        <v>1127</v>
      </c>
      <c r="B914" s="481" t="s">
        <v>734</v>
      </c>
      <c r="C914" s="481" t="s">
        <v>1212</v>
      </c>
      <c r="D914" s="481" t="s">
        <v>1632</v>
      </c>
      <c r="E914" s="481">
        <v>14601</v>
      </c>
      <c r="F914" s="339"/>
      <c r="G914" s="340">
        <f>IF(ISNUMBER(E914),E914/'Bulk DivVar Analysis'!$C$7,"")</f>
        <v>0.98263678578639213</v>
      </c>
      <c r="H914" s="338" t="str">
        <f>IF(ISNUMBER(E914), IF(G914&gt;'Bulk DivVar Analysis'!$D$9,"Pass","Fail"),"")</f>
        <v>Pass</v>
      </c>
      <c r="I914" s="338" t="str">
        <f t="shared" si="16"/>
        <v>Beta_10_E1</v>
      </c>
      <c r="J914" s="339"/>
      <c r="K914" s="339"/>
      <c r="L914" s="339"/>
      <c r="M914" s="339"/>
      <c r="N914" s="339"/>
      <c r="O914" s="339"/>
      <c r="P914" s="339"/>
      <c r="Q914" s="339"/>
    </row>
    <row r="915" spans="1:17" ht="13.5" customHeight="1">
      <c r="A915" s="481" t="s">
        <v>1127</v>
      </c>
      <c r="B915" s="481" t="s">
        <v>734</v>
      </c>
      <c r="C915" s="481" t="s">
        <v>1214</v>
      </c>
      <c r="D915" s="481" t="s">
        <v>1633</v>
      </c>
      <c r="E915" s="481">
        <v>11236</v>
      </c>
      <c r="F915" s="339"/>
      <c r="G915" s="340">
        <f>IF(ISNUMBER(E915),E915/'Bulk DivVar Analysis'!$C$7,"")</f>
        <v>0.75617470893061445</v>
      </c>
      <c r="H915" s="338" t="str">
        <f>IF(ISNUMBER(E915), IF(G915&gt;'Bulk DivVar Analysis'!$D$9,"Pass","Fail"),"")</f>
        <v>Pass</v>
      </c>
      <c r="I915" s="338" t="str">
        <f t="shared" si="16"/>
        <v>Beta_10_E2</v>
      </c>
      <c r="J915" s="339"/>
      <c r="K915" s="339"/>
      <c r="L915" s="339"/>
      <c r="M915" s="339"/>
      <c r="N915" s="339"/>
      <c r="O915" s="339"/>
      <c r="P915" s="339"/>
      <c r="Q915" s="339"/>
    </row>
    <row r="916" spans="1:17" ht="13.5" customHeight="1">
      <c r="A916" s="481" t="s">
        <v>1127</v>
      </c>
      <c r="B916" s="481" t="s">
        <v>734</v>
      </c>
      <c r="C916" s="481" t="s">
        <v>1216</v>
      </c>
      <c r="D916" s="481" t="s">
        <v>1634</v>
      </c>
      <c r="E916" s="481">
        <v>14841</v>
      </c>
      <c r="F916" s="339"/>
      <c r="G916" s="340">
        <f>IF(ISNUMBER(E916),E916/'Bulk DivVar Analysis'!$C$7,"")</f>
        <v>0.99878861296184129</v>
      </c>
      <c r="H916" s="338" t="str">
        <f>IF(ISNUMBER(E916), IF(G916&gt;'Bulk DivVar Analysis'!$D$9,"Pass","Fail"),"")</f>
        <v>Pass</v>
      </c>
      <c r="I916" s="338" t="str">
        <f t="shared" si="16"/>
        <v>Beta_10_E3</v>
      </c>
      <c r="J916" s="339"/>
      <c r="K916" s="339"/>
      <c r="L916" s="339"/>
      <c r="M916" s="339"/>
      <c r="N916" s="339"/>
      <c r="O916" s="339"/>
      <c r="P916" s="339"/>
      <c r="Q916" s="339"/>
    </row>
    <row r="917" spans="1:17" ht="13.5" customHeight="1">
      <c r="A917" s="481" t="s">
        <v>1127</v>
      </c>
      <c r="B917" s="481" t="s">
        <v>734</v>
      </c>
      <c r="C917" s="481" t="s">
        <v>1218</v>
      </c>
      <c r="D917" s="481" t="s">
        <v>1635</v>
      </c>
      <c r="E917" s="481">
        <v>12654</v>
      </c>
      <c r="F917" s="339"/>
      <c r="G917" s="340">
        <f>IF(ISNUMBER(E917),E917/'Bulk DivVar Analysis'!$C$7,"")</f>
        <v>0.85160508782556021</v>
      </c>
      <c r="H917" s="338" t="str">
        <f>IF(ISNUMBER(E917), IF(G917&gt;'Bulk DivVar Analysis'!$D$9,"Pass","Fail"),"")</f>
        <v>Pass</v>
      </c>
      <c r="I917" s="338" t="str">
        <f t="shared" si="16"/>
        <v>Beta_10_E4</v>
      </c>
      <c r="J917" s="339"/>
      <c r="K917" s="339"/>
      <c r="L917" s="339"/>
      <c r="M917" s="339"/>
      <c r="N917" s="339"/>
      <c r="O917" s="339"/>
      <c r="P917" s="339"/>
      <c r="Q917" s="339"/>
    </row>
    <row r="918" spans="1:17" ht="13.5" customHeight="1">
      <c r="A918" s="481" t="s">
        <v>1127</v>
      </c>
      <c r="B918" s="481" t="s">
        <v>734</v>
      </c>
      <c r="C918" s="481" t="s">
        <v>1220</v>
      </c>
      <c r="D918" s="481" t="s">
        <v>1636</v>
      </c>
      <c r="E918" s="481">
        <v>11410</v>
      </c>
      <c r="F918" s="339"/>
      <c r="G918" s="340">
        <f>IF(ISNUMBER(E918),E918/'Bulk DivVar Analysis'!$C$7,"")</f>
        <v>0.76788478363281509</v>
      </c>
      <c r="H918" s="338" t="str">
        <f>IF(ISNUMBER(E918), IF(G918&gt;'Bulk DivVar Analysis'!$D$9,"Pass","Fail"),"")</f>
        <v>Pass</v>
      </c>
      <c r="I918" s="338" t="str">
        <f t="shared" si="16"/>
        <v>Beta_10_E5</v>
      </c>
      <c r="J918" s="339"/>
      <c r="K918" s="339"/>
      <c r="L918" s="339"/>
      <c r="M918" s="339"/>
      <c r="N918" s="339"/>
      <c r="O918" s="339"/>
      <c r="P918" s="339"/>
      <c r="Q918" s="339"/>
    </row>
    <row r="919" spans="1:17" ht="13.5" customHeight="1">
      <c r="A919" s="481" t="s">
        <v>1127</v>
      </c>
      <c r="B919" s="481" t="s">
        <v>734</v>
      </c>
      <c r="C919" s="481" t="s">
        <v>1222</v>
      </c>
      <c r="D919" s="481" t="s">
        <v>1637</v>
      </c>
      <c r="E919" s="481">
        <v>16232</v>
      </c>
      <c r="F919" s="339"/>
      <c r="G919" s="340">
        <f>IF(ISNUMBER(E919),E919/'Bulk DivVar Analysis'!$C$7,"")</f>
        <v>1.0924019112995491</v>
      </c>
      <c r="H919" s="338" t="str">
        <f>IF(ISNUMBER(E919), IF(G919&gt;'Bulk DivVar Analysis'!$D$9,"Pass","Fail"),"")</f>
        <v>Pass</v>
      </c>
      <c r="I919" s="338" t="str">
        <f t="shared" si="16"/>
        <v>Beta_10_E6</v>
      </c>
      <c r="J919" s="339"/>
      <c r="K919" s="339"/>
      <c r="L919" s="339"/>
      <c r="M919" s="339"/>
      <c r="N919" s="339"/>
      <c r="O919" s="339"/>
      <c r="P919" s="339"/>
      <c r="Q919" s="339"/>
    </row>
    <row r="920" spans="1:17" ht="13.5" customHeight="1">
      <c r="A920" s="481" t="s">
        <v>1127</v>
      </c>
      <c r="B920" s="481" t="s">
        <v>734</v>
      </c>
      <c r="C920" s="481" t="s">
        <v>1224</v>
      </c>
      <c r="D920" s="481" t="s">
        <v>1638</v>
      </c>
      <c r="E920" s="481">
        <v>17056</v>
      </c>
      <c r="F920" s="339"/>
      <c r="G920" s="340">
        <f>IF(ISNUMBER(E920),E920/'Bulk DivVar Analysis'!$C$7,"")</f>
        <v>1.147856517935258</v>
      </c>
      <c r="H920" s="338" t="str">
        <f>IF(ISNUMBER(E920), IF(G920&gt;'Bulk DivVar Analysis'!$D$9,"Pass","Fail"),"")</f>
        <v>Pass</v>
      </c>
      <c r="I920" s="338" t="str">
        <f t="shared" si="16"/>
        <v>Beta_10_E7</v>
      </c>
      <c r="J920" s="339"/>
      <c r="K920" s="339"/>
      <c r="L920" s="339"/>
      <c r="M920" s="339"/>
      <c r="N920" s="339"/>
      <c r="O920" s="339"/>
      <c r="P920" s="339"/>
      <c r="Q920" s="339"/>
    </row>
    <row r="921" spans="1:17" ht="13.5" customHeight="1">
      <c r="A921" s="481" t="s">
        <v>1127</v>
      </c>
      <c r="B921" s="481" t="s">
        <v>734</v>
      </c>
      <c r="C921" s="481" t="s">
        <v>1226</v>
      </c>
      <c r="D921" s="481" t="s">
        <v>1639</v>
      </c>
      <c r="E921" s="481">
        <v>17691</v>
      </c>
      <c r="F921" s="339"/>
      <c r="G921" s="340">
        <f>IF(ISNUMBER(E921),E921/'Bulk DivVar Analysis'!$C$7,"")</f>
        <v>1.1905915606703008</v>
      </c>
      <c r="H921" s="338" t="str">
        <f>IF(ISNUMBER(E921), IF(G921&gt;'Bulk DivVar Analysis'!$D$9,"Pass","Fail"),"")</f>
        <v>Pass</v>
      </c>
      <c r="I921" s="338" t="str">
        <f t="shared" si="16"/>
        <v>Beta_10_E8</v>
      </c>
      <c r="J921" s="339"/>
      <c r="K921" s="339"/>
      <c r="L921" s="339"/>
      <c r="M921" s="339"/>
      <c r="N921" s="339"/>
      <c r="O921" s="339"/>
      <c r="P921" s="339"/>
      <c r="Q921" s="339"/>
    </row>
    <row r="922" spans="1:17" ht="13.5" customHeight="1">
      <c r="A922" s="481" t="s">
        <v>1127</v>
      </c>
      <c r="B922" s="481" t="s">
        <v>734</v>
      </c>
      <c r="C922" s="481" t="s">
        <v>1228</v>
      </c>
      <c r="D922" s="481" t="s">
        <v>1640</v>
      </c>
      <c r="E922" s="481">
        <v>14582</v>
      </c>
      <c r="F922" s="339"/>
      <c r="G922" s="340">
        <f>IF(ISNUMBER(E922),E922/'Bulk DivVar Analysis'!$C$7,"")</f>
        <v>0.98135809946833574</v>
      </c>
      <c r="H922" s="338" t="str">
        <f>IF(ISNUMBER(E922), IF(G922&gt;'Bulk DivVar Analysis'!$D$9,"Pass","Fail"),"")</f>
        <v>Pass</v>
      </c>
      <c r="I922" s="338" t="str">
        <f t="shared" si="16"/>
        <v>Beta_10_E9</v>
      </c>
      <c r="J922" s="339"/>
      <c r="K922" s="339"/>
      <c r="L922" s="339"/>
      <c r="M922" s="339"/>
      <c r="N922" s="339"/>
      <c r="O922" s="339"/>
      <c r="P922" s="339"/>
      <c r="Q922" s="339"/>
    </row>
    <row r="923" spans="1:17" ht="13.5" customHeight="1">
      <c r="A923" s="481" t="s">
        <v>1127</v>
      </c>
      <c r="B923" s="481" t="s">
        <v>734</v>
      </c>
      <c r="C923" s="481" t="s">
        <v>544</v>
      </c>
      <c r="D923" s="481" t="s">
        <v>1641</v>
      </c>
      <c r="E923" s="481">
        <v>15951</v>
      </c>
      <c r="F923" s="339"/>
      <c r="G923" s="340">
        <f>IF(ISNUMBER(E923),E923/'Bulk DivVar Analysis'!$C$7,"")</f>
        <v>1.0734908136482939</v>
      </c>
      <c r="H923" s="338" t="str">
        <f>IF(ISNUMBER(E923), IF(G923&gt;'Bulk DivVar Analysis'!$D$9,"Pass","Fail"),"")</f>
        <v>Pass</v>
      </c>
      <c r="I923" s="338" t="str">
        <f t="shared" si="16"/>
        <v>Beta_10_E10</v>
      </c>
      <c r="J923" s="339"/>
      <c r="K923" s="339"/>
      <c r="L923" s="339"/>
      <c r="M923" s="339"/>
      <c r="N923" s="339"/>
      <c r="O923" s="339"/>
      <c r="P923" s="339"/>
      <c r="Q923" s="339"/>
    </row>
    <row r="924" spans="1:17" ht="13.5" customHeight="1">
      <c r="A924" s="481" t="s">
        <v>1127</v>
      </c>
      <c r="B924" s="481" t="s">
        <v>734</v>
      </c>
      <c r="C924" s="481" t="s">
        <v>545</v>
      </c>
      <c r="D924" s="481" t="s">
        <v>1642</v>
      </c>
      <c r="E924" s="481">
        <v>11087</v>
      </c>
      <c r="F924" s="339"/>
      <c r="G924" s="340">
        <f>IF(ISNUMBER(E924),E924/'Bulk DivVar Analysis'!$C$7,"")</f>
        <v>0.74614711622585639</v>
      </c>
      <c r="H924" s="338" t="str">
        <f>IF(ISNUMBER(E924), IF(G924&gt;'Bulk DivVar Analysis'!$D$9,"Pass","Fail"),"")</f>
        <v>Pass</v>
      </c>
      <c r="I924" s="338" t="str">
        <f t="shared" si="16"/>
        <v>Beta_10_E11</v>
      </c>
      <c r="J924" s="339"/>
      <c r="K924" s="339"/>
      <c r="L924" s="339"/>
      <c r="M924" s="339"/>
      <c r="N924" s="339"/>
      <c r="O924" s="339"/>
      <c r="P924" s="339"/>
      <c r="Q924" s="339"/>
    </row>
    <row r="925" spans="1:17" ht="13.5" customHeight="1">
      <c r="A925" s="481" t="s">
        <v>1127</v>
      </c>
      <c r="B925" s="481" t="s">
        <v>734</v>
      </c>
      <c r="C925" s="481" t="s">
        <v>546</v>
      </c>
      <c r="D925" s="481" t="s">
        <v>1643</v>
      </c>
      <c r="E925" s="481">
        <v>10087</v>
      </c>
      <c r="F925" s="339"/>
      <c r="G925" s="340">
        <f>IF(ISNUMBER(E925),E925/'Bulk DivVar Analysis'!$C$7,"")</f>
        <v>0.67884783632815127</v>
      </c>
      <c r="H925" s="338" t="str">
        <f>IF(ISNUMBER(E925), IF(G925&gt;'Bulk DivVar Analysis'!$D$9,"Pass","Fail"),"")</f>
        <v>Pass</v>
      </c>
      <c r="I925" s="338" t="str">
        <f t="shared" si="16"/>
        <v>Beta_10_E12</v>
      </c>
      <c r="J925" s="339"/>
      <c r="K925" s="339"/>
      <c r="L925" s="339"/>
      <c r="M925" s="339"/>
      <c r="N925" s="339"/>
      <c r="O925" s="339"/>
      <c r="P925" s="339"/>
      <c r="Q925" s="339"/>
    </row>
    <row r="926" spans="1:17" ht="13.5" customHeight="1">
      <c r="A926" s="481" t="s">
        <v>1127</v>
      </c>
      <c r="B926" s="481" t="s">
        <v>734</v>
      </c>
      <c r="C926" s="481" t="s">
        <v>1233</v>
      </c>
      <c r="D926" s="481" t="s">
        <v>1644</v>
      </c>
      <c r="E926" s="481">
        <v>10324</v>
      </c>
      <c r="F926" s="339"/>
      <c r="G926" s="340">
        <f>IF(ISNUMBER(E926),E926/'Bulk DivVar Analysis'!$C$7,"")</f>
        <v>0.69479776566390739</v>
      </c>
      <c r="H926" s="338" t="str">
        <f>IF(ISNUMBER(E926), IF(G926&gt;'Bulk DivVar Analysis'!$D$9,"Pass","Fail"),"")</f>
        <v>Pass</v>
      </c>
      <c r="I926" s="338" t="str">
        <f t="shared" si="16"/>
        <v>Beta_10_F1</v>
      </c>
      <c r="J926" s="339"/>
      <c r="K926" s="339"/>
      <c r="L926" s="339"/>
      <c r="M926" s="339"/>
      <c r="N926" s="339"/>
      <c r="O926" s="339"/>
      <c r="P926" s="339"/>
      <c r="Q926" s="339"/>
    </row>
    <row r="927" spans="1:17" ht="13.5" customHeight="1">
      <c r="A927" s="481" t="s">
        <v>1127</v>
      </c>
      <c r="B927" s="481" t="s">
        <v>734</v>
      </c>
      <c r="C927" s="481" t="s">
        <v>1235</v>
      </c>
      <c r="D927" s="481" t="s">
        <v>1645</v>
      </c>
      <c r="E927" s="481">
        <v>14446</v>
      </c>
      <c r="F927" s="339"/>
      <c r="G927" s="340">
        <f>IF(ISNUMBER(E927),E927/'Bulk DivVar Analysis'!$C$7,"")</f>
        <v>0.97220539740224776</v>
      </c>
      <c r="H927" s="338" t="str">
        <f>IF(ISNUMBER(E927), IF(G927&gt;'Bulk DivVar Analysis'!$D$9,"Pass","Fail"),"")</f>
        <v>Pass</v>
      </c>
      <c r="I927" s="338" t="str">
        <f t="shared" si="16"/>
        <v>Beta_10_F2</v>
      </c>
      <c r="J927" s="339"/>
      <c r="K927" s="339"/>
      <c r="L927" s="339"/>
      <c r="M927" s="339"/>
      <c r="N927" s="339"/>
      <c r="O927" s="339"/>
      <c r="P927" s="339"/>
      <c r="Q927" s="339"/>
    </row>
    <row r="928" spans="1:17" ht="13.5" customHeight="1">
      <c r="A928" s="481" t="s">
        <v>1127</v>
      </c>
      <c r="B928" s="481" t="s">
        <v>734</v>
      </c>
      <c r="C928" s="481" t="s">
        <v>1237</v>
      </c>
      <c r="D928" s="481" t="s">
        <v>1646</v>
      </c>
      <c r="E928" s="481">
        <v>17944</v>
      </c>
      <c r="F928" s="339"/>
      <c r="G928" s="340">
        <f>IF(ISNUMBER(E928),E928/'Bulk DivVar Analysis'!$C$7,"")</f>
        <v>1.2076182784844203</v>
      </c>
      <c r="H928" s="338" t="str">
        <f>IF(ISNUMBER(E928), IF(G928&gt;'Bulk DivVar Analysis'!$D$9,"Pass","Fail"),"")</f>
        <v>Pass</v>
      </c>
      <c r="I928" s="338" t="str">
        <f t="shared" si="16"/>
        <v>Beta_10_F3</v>
      </c>
      <c r="J928" s="339"/>
      <c r="K928" s="339"/>
      <c r="L928" s="339"/>
      <c r="M928" s="339"/>
      <c r="N928" s="339"/>
      <c r="O928" s="339"/>
      <c r="P928" s="339"/>
      <c r="Q928" s="339"/>
    </row>
    <row r="929" spans="1:17" ht="13.5" customHeight="1">
      <c r="A929" s="481" t="s">
        <v>1127</v>
      </c>
      <c r="B929" s="481" t="s">
        <v>734</v>
      </c>
      <c r="C929" s="481" t="s">
        <v>1239</v>
      </c>
      <c r="D929" s="481" t="s">
        <v>1647</v>
      </c>
      <c r="E929" s="481">
        <v>15046</v>
      </c>
      <c r="F929" s="339"/>
      <c r="G929" s="340">
        <f>IF(ISNUMBER(E929),E929/'Bulk DivVar Analysis'!$C$7,"")</f>
        <v>1.0125849653408709</v>
      </c>
      <c r="H929" s="338" t="str">
        <f>IF(ISNUMBER(E929), IF(G929&gt;'Bulk DivVar Analysis'!$D$9,"Pass","Fail"),"")</f>
        <v>Pass</v>
      </c>
      <c r="I929" s="338" t="str">
        <f t="shared" si="16"/>
        <v>Beta_10_F4</v>
      </c>
      <c r="J929" s="339"/>
      <c r="K929" s="339"/>
      <c r="L929" s="339"/>
      <c r="M929" s="339"/>
      <c r="N929" s="339"/>
      <c r="O929" s="339"/>
      <c r="P929" s="339"/>
      <c r="Q929" s="339"/>
    </row>
    <row r="930" spans="1:17" ht="13.5" customHeight="1">
      <c r="A930" s="481" t="s">
        <v>1127</v>
      </c>
      <c r="B930" s="481" t="s">
        <v>734</v>
      </c>
      <c r="C930" s="481" t="s">
        <v>1241</v>
      </c>
      <c r="D930" s="481" t="s">
        <v>1648</v>
      </c>
      <c r="E930" s="481">
        <v>9819</v>
      </c>
      <c r="F930" s="339"/>
      <c r="G930" s="340">
        <f>IF(ISNUMBER(E930),E930/'Bulk DivVar Analysis'!$C$7,"")</f>
        <v>0.66081162931556636</v>
      </c>
      <c r="H930" s="338" t="str">
        <f>IF(ISNUMBER(E930), IF(G930&gt;'Bulk DivVar Analysis'!$D$9,"Pass","Fail"),"")</f>
        <v>Pass</v>
      </c>
      <c r="I930" s="338" t="str">
        <f t="shared" si="16"/>
        <v>Beta_10_F5</v>
      </c>
      <c r="J930" s="339"/>
      <c r="K930" s="339"/>
      <c r="L930" s="339"/>
      <c r="M930" s="339"/>
      <c r="N930" s="339"/>
      <c r="O930" s="339"/>
      <c r="P930" s="339"/>
      <c r="Q930" s="339"/>
    </row>
    <row r="931" spans="1:17" ht="13.5" customHeight="1">
      <c r="A931" s="481" t="s">
        <v>1127</v>
      </c>
      <c r="B931" s="481" t="s">
        <v>734</v>
      </c>
      <c r="C931" s="481" t="s">
        <v>1243</v>
      </c>
      <c r="D931" s="481" t="s">
        <v>1649</v>
      </c>
      <c r="E931" s="481">
        <v>10156</v>
      </c>
      <c r="F931" s="339"/>
      <c r="G931" s="340">
        <f>IF(ISNUMBER(E931),E931/'Bulk DivVar Analysis'!$C$7,"")</f>
        <v>0.68349148664109294</v>
      </c>
      <c r="H931" s="338" t="str">
        <f>IF(ISNUMBER(E931), IF(G931&gt;'Bulk DivVar Analysis'!$D$9,"Pass","Fail"),"")</f>
        <v>Pass</v>
      </c>
      <c r="I931" s="338" t="str">
        <f t="shared" si="16"/>
        <v>Beta_10_F6</v>
      </c>
      <c r="J931" s="339"/>
      <c r="K931" s="339"/>
      <c r="L931" s="339"/>
      <c r="M931" s="339"/>
      <c r="N931" s="339"/>
      <c r="O931" s="339"/>
      <c r="P931" s="339"/>
      <c r="Q931" s="339"/>
    </row>
    <row r="932" spans="1:17" ht="13.5" customHeight="1">
      <c r="A932" s="481" t="s">
        <v>1127</v>
      </c>
      <c r="B932" s="481" t="s">
        <v>734</v>
      </c>
      <c r="C932" s="481" t="s">
        <v>1245</v>
      </c>
      <c r="D932" s="481" t="s">
        <v>1650</v>
      </c>
      <c r="E932" s="481">
        <v>16754</v>
      </c>
      <c r="F932" s="339"/>
      <c r="G932" s="340">
        <f>IF(ISNUMBER(E932),E932/'Bulk DivVar Analysis'!$C$7,"")</f>
        <v>1.1275321354061512</v>
      </c>
      <c r="H932" s="338" t="str">
        <f>IF(ISNUMBER(E932), IF(G932&gt;'Bulk DivVar Analysis'!$D$9,"Pass","Fail"),"")</f>
        <v>Pass</v>
      </c>
      <c r="I932" s="338" t="str">
        <f t="shared" si="16"/>
        <v>Beta_10_F7</v>
      </c>
      <c r="J932" s="339"/>
      <c r="K932" s="339"/>
      <c r="L932" s="339"/>
      <c r="M932" s="339"/>
      <c r="N932" s="339"/>
      <c r="O932" s="339"/>
      <c r="P932" s="339"/>
      <c r="Q932" s="339"/>
    </row>
    <row r="933" spans="1:17" ht="13.5" customHeight="1">
      <c r="A933" s="481" t="s">
        <v>1127</v>
      </c>
      <c r="B933" s="481" t="s">
        <v>734</v>
      </c>
      <c r="C933" s="481" t="s">
        <v>1247</v>
      </c>
      <c r="D933" s="481" t="s">
        <v>1651</v>
      </c>
      <c r="E933" s="481">
        <v>11757</v>
      </c>
      <c r="F933" s="339"/>
      <c r="G933" s="340">
        <f>IF(ISNUMBER(E933),E933/'Bulk DivVar Analysis'!$C$7,"")</f>
        <v>0.79123763375731881</v>
      </c>
      <c r="H933" s="338" t="str">
        <f>IF(ISNUMBER(E933), IF(G933&gt;'Bulk DivVar Analysis'!$D$9,"Pass","Fail"),"")</f>
        <v>Pass</v>
      </c>
      <c r="I933" s="338" t="str">
        <f t="shared" si="16"/>
        <v>Beta_10_F8</v>
      </c>
      <c r="J933" s="339"/>
      <c r="K933" s="339"/>
      <c r="L933" s="339"/>
      <c r="M933" s="339"/>
      <c r="N933" s="339"/>
      <c r="O933" s="339"/>
      <c r="P933" s="339"/>
      <c r="Q933" s="339"/>
    </row>
    <row r="934" spans="1:17" ht="13.5" customHeight="1">
      <c r="A934" s="481" t="s">
        <v>1127</v>
      </c>
      <c r="B934" s="481" t="s">
        <v>734</v>
      </c>
      <c r="C934" s="481" t="s">
        <v>1249</v>
      </c>
      <c r="D934" s="481" t="s">
        <v>1652</v>
      </c>
      <c r="E934" s="481">
        <v>16375</v>
      </c>
      <c r="F934" s="339"/>
      <c r="G934" s="340">
        <f>IF(ISNUMBER(E934),E934/'Bulk DivVar Analysis'!$C$7,"")</f>
        <v>1.102025708324921</v>
      </c>
      <c r="H934" s="338" t="str">
        <f>IF(ISNUMBER(E934), IF(G934&gt;'Bulk DivVar Analysis'!$D$9,"Pass","Fail"),"")</f>
        <v>Pass</v>
      </c>
      <c r="I934" s="338" t="str">
        <f t="shared" si="16"/>
        <v>Beta_10_F9</v>
      </c>
      <c r="J934" s="339"/>
      <c r="K934" s="339"/>
      <c r="L934" s="339"/>
      <c r="M934" s="339"/>
      <c r="N934" s="339"/>
      <c r="O934" s="339"/>
      <c r="P934" s="339"/>
      <c r="Q934" s="339"/>
    </row>
    <row r="935" spans="1:17" ht="13.5" customHeight="1">
      <c r="A935" s="481" t="s">
        <v>1127</v>
      </c>
      <c r="B935" s="481" t="s">
        <v>734</v>
      </c>
      <c r="C935" s="481" t="s">
        <v>556</v>
      </c>
      <c r="D935" s="481" t="s">
        <v>1653</v>
      </c>
      <c r="E935" s="481">
        <v>18732</v>
      </c>
      <c r="F935" s="339"/>
      <c r="G935" s="340">
        <f>IF(ISNUMBER(E935),E935/'Bulk DivVar Analysis'!$C$7,"")</f>
        <v>1.2606501110438117</v>
      </c>
      <c r="H935" s="338" t="str">
        <f>IF(ISNUMBER(E935), IF(G935&gt;'Bulk DivVar Analysis'!$D$9,"Pass","Fail"),"")</f>
        <v>Pass</v>
      </c>
      <c r="I935" s="338" t="str">
        <f t="shared" si="16"/>
        <v>Beta_10_F10</v>
      </c>
      <c r="J935" s="339"/>
      <c r="K935" s="339"/>
      <c r="L935" s="339"/>
      <c r="M935" s="339"/>
      <c r="N935" s="339"/>
      <c r="O935" s="339"/>
      <c r="P935" s="339"/>
      <c r="Q935" s="339"/>
    </row>
    <row r="936" spans="1:17" ht="13.5" customHeight="1">
      <c r="A936" s="481" t="s">
        <v>1127</v>
      </c>
      <c r="B936" s="481" t="s">
        <v>734</v>
      </c>
      <c r="C936" s="481" t="s">
        <v>557</v>
      </c>
      <c r="D936" s="481" t="s">
        <v>1654</v>
      </c>
      <c r="E936" s="481">
        <v>16727</v>
      </c>
      <c r="F936" s="339"/>
      <c r="G936" s="340">
        <f>IF(ISNUMBER(E936),E936/'Bulk DivVar Analysis'!$C$7,"")</f>
        <v>1.1257150548489132</v>
      </c>
      <c r="H936" s="338" t="str">
        <f>IF(ISNUMBER(E936), IF(G936&gt;'Bulk DivVar Analysis'!$D$9,"Pass","Fail"),"")</f>
        <v>Pass</v>
      </c>
      <c r="I936" s="338" t="str">
        <f t="shared" si="16"/>
        <v>Beta_10_F11</v>
      </c>
      <c r="J936" s="339"/>
      <c r="K936" s="339"/>
      <c r="L936" s="339"/>
      <c r="M936" s="339"/>
      <c r="N936" s="339"/>
      <c r="O936" s="339"/>
      <c r="P936" s="339"/>
      <c r="Q936" s="339"/>
    </row>
    <row r="937" spans="1:17" ht="13.5" customHeight="1">
      <c r="A937" s="481" t="s">
        <v>1127</v>
      </c>
      <c r="B937" s="481" t="s">
        <v>734</v>
      </c>
      <c r="C937" s="481" t="s">
        <v>558</v>
      </c>
      <c r="D937" s="481" t="s">
        <v>1655</v>
      </c>
      <c r="E937" s="481">
        <v>13001</v>
      </c>
      <c r="F937" s="339"/>
      <c r="G937" s="340">
        <f>IF(ISNUMBER(E937),E937/'Bulk DivVar Analysis'!$C$7,"")</f>
        <v>0.87495793795006394</v>
      </c>
      <c r="H937" s="338" t="str">
        <f>IF(ISNUMBER(E937), IF(G937&gt;'Bulk DivVar Analysis'!$D$9,"Pass","Fail"),"")</f>
        <v>Pass</v>
      </c>
      <c r="I937" s="338" t="str">
        <f t="shared" si="16"/>
        <v>Beta_10_F12</v>
      </c>
      <c r="J937" s="339"/>
      <c r="K937" s="339"/>
      <c r="L937" s="339"/>
      <c r="M937" s="339"/>
      <c r="N937" s="339"/>
      <c r="O937" s="339"/>
      <c r="P937" s="339"/>
      <c r="Q937" s="339"/>
    </row>
    <row r="938" spans="1:17" ht="13.5" customHeight="1">
      <c r="A938" s="481" t="s">
        <v>1127</v>
      </c>
      <c r="B938" s="481" t="s">
        <v>734</v>
      </c>
      <c r="C938" s="481" t="s">
        <v>1254</v>
      </c>
      <c r="D938" s="481" t="s">
        <v>1656</v>
      </c>
      <c r="E938" s="481">
        <v>15862</v>
      </c>
      <c r="F938" s="339"/>
      <c r="G938" s="340">
        <f>IF(ISNUMBER(E938),E938/'Bulk DivVar Analysis'!$C$7,"")</f>
        <v>1.0675011777373982</v>
      </c>
      <c r="H938" s="338" t="str">
        <f>IF(ISNUMBER(E938), IF(G938&gt;'Bulk DivVar Analysis'!$D$9,"Pass","Fail"),"")</f>
        <v>Pass</v>
      </c>
      <c r="I938" s="338" t="str">
        <f t="shared" si="16"/>
        <v>Beta_10_G1</v>
      </c>
      <c r="J938" s="339"/>
      <c r="K938" s="339"/>
      <c r="L938" s="339"/>
      <c r="M938" s="339"/>
      <c r="N938" s="339"/>
      <c r="O938" s="339"/>
      <c r="P938" s="339"/>
      <c r="Q938" s="339"/>
    </row>
    <row r="939" spans="1:17" ht="13.5" customHeight="1">
      <c r="A939" s="481" t="s">
        <v>1127</v>
      </c>
      <c r="B939" s="481" t="s">
        <v>734</v>
      </c>
      <c r="C939" s="481" t="s">
        <v>1256</v>
      </c>
      <c r="D939" s="481" t="s">
        <v>1657</v>
      </c>
      <c r="E939" s="481">
        <v>11370</v>
      </c>
      <c r="F939" s="339"/>
      <c r="G939" s="340">
        <f>IF(ISNUMBER(E939),E939/'Bulk DivVar Analysis'!$C$7,"")</f>
        <v>0.76519281243690696</v>
      </c>
      <c r="H939" s="338" t="str">
        <f>IF(ISNUMBER(E939), IF(G939&gt;'Bulk DivVar Analysis'!$D$9,"Pass","Fail"),"")</f>
        <v>Pass</v>
      </c>
      <c r="I939" s="338" t="str">
        <f t="shared" si="16"/>
        <v>Beta_10_G2</v>
      </c>
      <c r="J939" s="339"/>
      <c r="K939" s="339"/>
      <c r="L939" s="339"/>
      <c r="M939" s="339"/>
      <c r="N939" s="339"/>
      <c r="O939" s="339"/>
      <c r="P939" s="339"/>
      <c r="Q939" s="339"/>
    </row>
    <row r="940" spans="1:17" ht="13.5" customHeight="1">
      <c r="A940" s="481" t="s">
        <v>1127</v>
      </c>
      <c r="B940" s="481" t="s">
        <v>734</v>
      </c>
      <c r="C940" s="481" t="s">
        <v>1258</v>
      </c>
      <c r="D940" s="481" t="s">
        <v>1658</v>
      </c>
      <c r="E940" s="481">
        <v>8562</v>
      </c>
      <c r="F940" s="339"/>
      <c r="G940" s="340">
        <f>IF(ISNUMBER(E940),E940/'Bulk DivVar Analysis'!$C$7,"")</f>
        <v>0.57621643448415105</v>
      </c>
      <c r="H940" s="338" t="str">
        <f>IF(ISNUMBER(E940), IF(G940&gt;'Bulk DivVar Analysis'!$D$9,"Pass","Fail"),"")</f>
        <v>Pass</v>
      </c>
      <c r="I940" s="338" t="str">
        <f t="shared" si="16"/>
        <v>Beta_10_G3</v>
      </c>
      <c r="J940" s="339"/>
      <c r="K940" s="339"/>
      <c r="L940" s="339"/>
      <c r="M940" s="339"/>
      <c r="N940" s="339"/>
      <c r="O940" s="339"/>
      <c r="P940" s="339"/>
      <c r="Q940" s="339"/>
    </row>
    <row r="941" spans="1:17" ht="13.5" customHeight="1">
      <c r="A941" s="481" t="s">
        <v>1127</v>
      </c>
      <c r="B941" s="481" t="s">
        <v>734</v>
      </c>
      <c r="C941" s="481" t="s">
        <v>1260</v>
      </c>
      <c r="D941" s="481" t="s">
        <v>1659</v>
      </c>
      <c r="E941" s="481">
        <v>16208</v>
      </c>
      <c r="F941" s="339"/>
      <c r="G941" s="340">
        <f>IF(ISNUMBER(E941),E941/'Bulk DivVar Analysis'!$C$7,"")</f>
        <v>1.0907867285820041</v>
      </c>
      <c r="H941" s="338" t="str">
        <f>IF(ISNUMBER(E941), IF(G941&gt;'Bulk DivVar Analysis'!$D$9,"Pass","Fail"),"")</f>
        <v>Pass</v>
      </c>
      <c r="I941" s="338" t="str">
        <f t="shared" si="16"/>
        <v>Beta_10_G4</v>
      </c>
      <c r="J941" s="339"/>
      <c r="K941" s="339"/>
      <c r="L941" s="339"/>
      <c r="M941" s="339"/>
      <c r="N941" s="339"/>
      <c r="O941" s="339"/>
      <c r="P941" s="339"/>
      <c r="Q941" s="339"/>
    </row>
    <row r="942" spans="1:17" ht="13.5" customHeight="1">
      <c r="A942" s="481" t="s">
        <v>1127</v>
      </c>
      <c r="B942" s="481" t="s">
        <v>734</v>
      </c>
      <c r="C942" s="481" t="s">
        <v>1262</v>
      </c>
      <c r="D942" s="481" t="s">
        <v>1660</v>
      </c>
      <c r="E942" s="481">
        <v>15477</v>
      </c>
      <c r="F942" s="339"/>
      <c r="G942" s="340">
        <f>IF(ISNUMBER(E942),E942/'Bulk DivVar Analysis'!$C$7,"")</f>
        <v>1.0415909549767817</v>
      </c>
      <c r="H942" s="338" t="str">
        <f>IF(ISNUMBER(E942), IF(G942&gt;'Bulk DivVar Analysis'!$D$9,"Pass","Fail"),"")</f>
        <v>Pass</v>
      </c>
      <c r="I942" s="338" t="str">
        <f t="shared" si="16"/>
        <v>Beta_10_G5</v>
      </c>
      <c r="J942" s="339"/>
      <c r="K942" s="339"/>
      <c r="L942" s="339"/>
      <c r="M942" s="339"/>
      <c r="N942" s="339"/>
      <c r="O942" s="339"/>
      <c r="P942" s="339"/>
      <c r="Q942" s="339"/>
    </row>
    <row r="943" spans="1:17" ht="13.5" customHeight="1">
      <c r="A943" s="481" t="s">
        <v>1127</v>
      </c>
      <c r="B943" s="481" t="s">
        <v>734</v>
      </c>
      <c r="C943" s="481" t="s">
        <v>1264</v>
      </c>
      <c r="D943" s="481" t="s">
        <v>1661</v>
      </c>
      <c r="E943" s="481">
        <v>14288</v>
      </c>
      <c r="F943" s="339"/>
      <c r="G943" s="340">
        <f>IF(ISNUMBER(E943),E943/'Bulk DivVar Analysis'!$C$7,"")</f>
        <v>0.96157211117841035</v>
      </c>
      <c r="H943" s="338" t="str">
        <f>IF(ISNUMBER(E943), IF(G943&gt;'Bulk DivVar Analysis'!$D$9,"Pass","Fail"),"")</f>
        <v>Pass</v>
      </c>
      <c r="I943" s="338" t="str">
        <f t="shared" si="16"/>
        <v>Beta_10_G6</v>
      </c>
      <c r="J943" s="339"/>
      <c r="K943" s="339"/>
      <c r="L943" s="339"/>
      <c r="M943" s="339"/>
      <c r="N943" s="339"/>
      <c r="O943" s="339"/>
      <c r="P943" s="339"/>
      <c r="Q943" s="339"/>
    </row>
    <row r="944" spans="1:17" ht="13.5" customHeight="1">
      <c r="A944" s="481" t="s">
        <v>1127</v>
      </c>
      <c r="B944" s="481" t="s">
        <v>734</v>
      </c>
      <c r="C944" s="481" t="s">
        <v>1266</v>
      </c>
      <c r="D944" s="481" t="s">
        <v>1662</v>
      </c>
      <c r="E944" s="481">
        <v>8217</v>
      </c>
      <c r="F944" s="339"/>
      <c r="G944" s="340">
        <f>IF(ISNUMBER(E944),E944/'Bulk DivVar Analysis'!$C$7,"")</f>
        <v>0.5529981829194428</v>
      </c>
      <c r="H944" s="338" t="str">
        <f>IF(ISNUMBER(E944), IF(G944&gt;'Bulk DivVar Analysis'!$D$9,"Pass","Fail"),"")</f>
        <v>Pass</v>
      </c>
      <c r="I944" s="338" t="str">
        <f t="shared" si="16"/>
        <v>Beta_10_G7</v>
      </c>
      <c r="J944" s="339"/>
      <c r="K944" s="339"/>
      <c r="L944" s="339"/>
      <c r="M944" s="339"/>
      <c r="N944" s="339"/>
      <c r="O944" s="339"/>
      <c r="P944" s="339"/>
      <c r="Q944" s="339"/>
    </row>
    <row r="945" spans="1:17" ht="13.5" customHeight="1">
      <c r="A945" s="481" t="s">
        <v>1127</v>
      </c>
      <c r="B945" s="481" t="s">
        <v>734</v>
      </c>
      <c r="C945" s="481" t="s">
        <v>1268</v>
      </c>
      <c r="D945" s="481" t="s">
        <v>1663</v>
      </c>
      <c r="E945" s="481">
        <v>9609</v>
      </c>
      <c r="F945" s="339"/>
      <c r="G945" s="340">
        <f>IF(ISNUMBER(E945),E945/'Bulk DivVar Analysis'!$C$7,"")</f>
        <v>0.6466787805370483</v>
      </c>
      <c r="H945" s="338" t="str">
        <f>IF(ISNUMBER(E945), IF(G945&gt;'Bulk DivVar Analysis'!$D$9,"Pass","Fail"),"")</f>
        <v>Pass</v>
      </c>
      <c r="I945" s="338" t="str">
        <f t="shared" si="16"/>
        <v>Beta_10_G8</v>
      </c>
      <c r="J945" s="339"/>
      <c r="K945" s="339"/>
      <c r="L945" s="339"/>
      <c r="M945" s="339"/>
      <c r="N945" s="339"/>
      <c r="O945" s="339"/>
      <c r="P945" s="339"/>
      <c r="Q945" s="339"/>
    </row>
    <row r="946" spans="1:17" ht="13.5" customHeight="1">
      <c r="A946" s="481" t="s">
        <v>1127</v>
      </c>
      <c r="B946" s="481" t="s">
        <v>734</v>
      </c>
      <c r="C946" s="481" t="s">
        <v>1270</v>
      </c>
      <c r="D946" s="481" t="s">
        <v>1664</v>
      </c>
      <c r="E946" s="481">
        <v>15322</v>
      </c>
      <c r="F946" s="339"/>
      <c r="G946" s="340">
        <f>IF(ISNUMBER(E946),E946/'Bulk DivVar Analysis'!$C$7,"")</f>
        <v>1.0311595665926374</v>
      </c>
      <c r="H946" s="338" t="str">
        <f>IF(ISNUMBER(E946), IF(G946&gt;'Bulk DivVar Analysis'!$D$9,"Pass","Fail"),"")</f>
        <v>Pass</v>
      </c>
      <c r="I946" s="338" t="str">
        <f t="shared" si="16"/>
        <v>Beta_10_G9</v>
      </c>
      <c r="J946" s="339"/>
      <c r="K946" s="339"/>
      <c r="L946" s="339"/>
      <c r="M946" s="339"/>
      <c r="N946" s="339"/>
      <c r="O946" s="339"/>
      <c r="P946" s="339"/>
      <c r="Q946" s="339"/>
    </row>
    <row r="947" spans="1:17" ht="13.5" customHeight="1">
      <c r="A947" s="481" t="s">
        <v>1127</v>
      </c>
      <c r="B947" s="481" t="s">
        <v>734</v>
      </c>
      <c r="C947" s="481" t="s">
        <v>568</v>
      </c>
      <c r="D947" s="481" t="s">
        <v>1665</v>
      </c>
      <c r="E947" s="481">
        <v>12579</v>
      </c>
      <c r="F947" s="339"/>
      <c r="G947" s="340">
        <f>IF(ISNUMBER(E947),E947/'Bulk DivVar Analysis'!$C$7,"")</f>
        <v>0.84655764183323234</v>
      </c>
      <c r="H947" s="338" t="str">
        <f>IF(ISNUMBER(E947), IF(G947&gt;'Bulk DivVar Analysis'!$D$9,"Pass","Fail"),"")</f>
        <v>Pass</v>
      </c>
      <c r="I947" s="338" t="str">
        <f t="shared" si="16"/>
        <v>Beta_10_G10</v>
      </c>
      <c r="J947" s="339"/>
      <c r="K947" s="339"/>
      <c r="L947" s="339"/>
      <c r="M947" s="339"/>
      <c r="N947" s="339"/>
      <c r="O947" s="339"/>
      <c r="P947" s="339"/>
      <c r="Q947" s="339"/>
    </row>
    <row r="948" spans="1:17" ht="13.5" customHeight="1">
      <c r="A948" s="481" t="s">
        <v>1127</v>
      </c>
      <c r="B948" s="481" t="s">
        <v>734</v>
      </c>
      <c r="C948" s="481" t="s">
        <v>569</v>
      </c>
      <c r="D948" s="481" t="s">
        <v>1666</v>
      </c>
      <c r="E948" s="481">
        <v>11814</v>
      </c>
      <c r="F948" s="339"/>
      <c r="G948" s="340">
        <f>IF(ISNUMBER(E948),E948/'Bulk DivVar Analysis'!$C$7,"")</f>
        <v>0.79507369271148798</v>
      </c>
      <c r="H948" s="338" t="str">
        <f>IF(ISNUMBER(E948), IF(G948&gt;'Bulk DivVar Analysis'!$D$9,"Pass","Fail"),"")</f>
        <v>Pass</v>
      </c>
      <c r="I948" s="338" t="str">
        <f t="shared" si="16"/>
        <v>Beta_10_G11</v>
      </c>
      <c r="J948" s="339"/>
      <c r="K948" s="339"/>
      <c r="L948" s="339"/>
      <c r="M948" s="339"/>
      <c r="N948" s="339"/>
      <c r="O948" s="339"/>
      <c r="P948" s="339"/>
      <c r="Q948" s="339"/>
    </row>
    <row r="949" spans="1:17" ht="13.5" customHeight="1">
      <c r="A949" s="481" t="s">
        <v>1127</v>
      </c>
      <c r="B949" s="481" t="s">
        <v>734</v>
      </c>
      <c r="C949" s="481" t="s">
        <v>570</v>
      </c>
      <c r="D949" s="481" t="s">
        <v>1667</v>
      </c>
      <c r="E949" s="481">
        <v>15480</v>
      </c>
      <c r="F949" s="339"/>
      <c r="G949" s="340">
        <f>IF(ISNUMBER(E949),E949/'Bulk DivVar Analysis'!$C$7,"")</f>
        <v>1.0417928528164748</v>
      </c>
      <c r="H949" s="338" t="str">
        <f>IF(ISNUMBER(E949), IF(G949&gt;'Bulk DivVar Analysis'!$D$9,"Pass","Fail"),"")</f>
        <v>Pass</v>
      </c>
      <c r="I949" s="338" t="str">
        <f t="shared" si="16"/>
        <v>Beta_10_G12</v>
      </c>
      <c r="J949" s="339"/>
      <c r="K949" s="339"/>
      <c r="L949" s="339"/>
      <c r="M949" s="339"/>
      <c r="N949" s="339"/>
      <c r="O949" s="339"/>
      <c r="P949" s="339"/>
      <c r="Q949" s="339"/>
    </row>
    <row r="950" spans="1:17" ht="13.5" customHeight="1">
      <c r="A950" s="481" t="s">
        <v>1127</v>
      </c>
      <c r="B950" s="481" t="s">
        <v>734</v>
      </c>
      <c r="C950" s="481" t="s">
        <v>1275</v>
      </c>
      <c r="D950" s="481" t="s">
        <v>1668</v>
      </c>
      <c r="E950" s="481">
        <v>10413</v>
      </c>
      <c r="F950" s="339"/>
      <c r="G950" s="340">
        <f>IF(ISNUMBER(E950),E950/'Bulk DivVar Analysis'!$C$7,"")</f>
        <v>0.70078740157480313</v>
      </c>
      <c r="H950" s="338" t="str">
        <f>IF(ISNUMBER(E950), IF(G950&gt;'Bulk DivVar Analysis'!$D$9,"Pass","Fail"),"")</f>
        <v>Pass</v>
      </c>
      <c r="I950" s="338" t="str">
        <f t="shared" si="16"/>
        <v>Beta_10_H1</v>
      </c>
      <c r="J950" s="339"/>
      <c r="K950" s="339"/>
      <c r="L950" s="339"/>
      <c r="M950" s="339"/>
      <c r="N950" s="339"/>
      <c r="O950" s="339"/>
      <c r="P950" s="339"/>
      <c r="Q950" s="339"/>
    </row>
    <row r="951" spans="1:17" ht="13.5" customHeight="1">
      <c r="A951" s="481" t="s">
        <v>1127</v>
      </c>
      <c r="B951" s="481" t="s">
        <v>734</v>
      </c>
      <c r="C951" s="481" t="s">
        <v>1277</v>
      </c>
      <c r="D951" s="481" t="s">
        <v>1669</v>
      </c>
      <c r="E951" s="481">
        <v>18032</v>
      </c>
      <c r="F951" s="339"/>
      <c r="G951" s="340">
        <f>IF(ISNUMBER(E951),E951/'Bulk DivVar Analysis'!$C$7,"")</f>
        <v>1.2135406151154182</v>
      </c>
      <c r="H951" s="338" t="str">
        <f>IF(ISNUMBER(E951), IF(G951&gt;'Bulk DivVar Analysis'!$D$9,"Pass","Fail"),"")</f>
        <v>Pass</v>
      </c>
      <c r="I951" s="338" t="str">
        <f t="shared" si="16"/>
        <v>Beta_10_H2</v>
      </c>
      <c r="J951" s="339"/>
      <c r="K951" s="339"/>
      <c r="L951" s="339"/>
      <c r="M951" s="339"/>
      <c r="N951" s="339"/>
      <c r="O951" s="339"/>
      <c r="P951" s="339"/>
      <c r="Q951" s="339"/>
    </row>
    <row r="952" spans="1:17" ht="13.5" customHeight="1">
      <c r="A952" s="481" t="s">
        <v>1127</v>
      </c>
      <c r="B952" s="481" t="s">
        <v>734</v>
      </c>
      <c r="C952" s="481" t="s">
        <v>1279</v>
      </c>
      <c r="D952" s="481" t="s">
        <v>1670</v>
      </c>
      <c r="E952" s="481">
        <v>9354</v>
      </c>
      <c r="F952" s="339"/>
      <c r="G952" s="340">
        <f>IF(ISNUMBER(E952),E952/'Bulk DivVar Analysis'!$C$7,"")</f>
        <v>0.62951746416313348</v>
      </c>
      <c r="H952" s="338" t="str">
        <f>IF(ISNUMBER(E952), IF(G952&gt;'Bulk DivVar Analysis'!$D$9,"Pass","Fail"),"")</f>
        <v>Pass</v>
      </c>
      <c r="I952" s="338" t="str">
        <f t="shared" si="16"/>
        <v>Beta_10_H3</v>
      </c>
      <c r="J952" s="339"/>
      <c r="K952" s="339"/>
      <c r="L952" s="339"/>
      <c r="M952" s="339"/>
      <c r="N952" s="339"/>
      <c r="O952" s="339"/>
      <c r="P952" s="339"/>
      <c r="Q952" s="339"/>
    </row>
    <row r="953" spans="1:17" ht="13.5" customHeight="1">
      <c r="A953" s="481" t="s">
        <v>1127</v>
      </c>
      <c r="B953" s="481" t="s">
        <v>734</v>
      </c>
      <c r="C953" s="481" t="s">
        <v>1281</v>
      </c>
      <c r="D953" s="481" t="s">
        <v>1671</v>
      </c>
      <c r="E953" s="481">
        <v>12265</v>
      </c>
      <c r="F953" s="339"/>
      <c r="G953" s="340">
        <f>IF(ISNUMBER(E953),E953/'Bulk DivVar Analysis'!$C$7,"")</f>
        <v>0.82542566794535299</v>
      </c>
      <c r="H953" s="338" t="str">
        <f>IF(ISNUMBER(E953), IF(G953&gt;'Bulk DivVar Analysis'!$D$9,"Pass","Fail"),"")</f>
        <v>Pass</v>
      </c>
      <c r="I953" s="338" t="str">
        <f t="shared" si="16"/>
        <v>Beta_10_H4</v>
      </c>
      <c r="J953" s="339"/>
      <c r="K953" s="339"/>
      <c r="L953" s="339"/>
      <c r="M953" s="339"/>
      <c r="N953" s="339"/>
      <c r="O953" s="339"/>
      <c r="P953" s="339"/>
      <c r="Q953" s="339"/>
    </row>
    <row r="954" spans="1:17" ht="13.5" customHeight="1">
      <c r="A954" s="481" t="s">
        <v>1127</v>
      </c>
      <c r="B954" s="481" t="s">
        <v>734</v>
      </c>
      <c r="C954" s="481" t="s">
        <v>1283</v>
      </c>
      <c r="D954" s="481" t="s">
        <v>1672</v>
      </c>
      <c r="E954" s="481">
        <v>12935</v>
      </c>
      <c r="F954" s="339"/>
      <c r="G954" s="340">
        <f>IF(ISNUMBER(E954),E954/'Bulk DivVar Analysis'!$C$7,"")</f>
        <v>0.87051618547681542</v>
      </c>
      <c r="H954" s="338" t="str">
        <f>IF(ISNUMBER(E954), IF(G954&gt;'Bulk DivVar Analysis'!$D$9,"Pass","Fail"),"")</f>
        <v>Pass</v>
      </c>
      <c r="I954" s="338" t="str">
        <f t="shared" si="16"/>
        <v>Beta_10_H5</v>
      </c>
      <c r="J954" s="339"/>
      <c r="K954" s="339"/>
      <c r="L954" s="339"/>
      <c r="M954" s="339"/>
      <c r="N954" s="339"/>
      <c r="O954" s="339"/>
      <c r="P954" s="339"/>
      <c r="Q954" s="339"/>
    </row>
    <row r="955" spans="1:17" ht="13.5" customHeight="1">
      <c r="A955" s="481" t="s">
        <v>1127</v>
      </c>
      <c r="B955" s="481" t="s">
        <v>734</v>
      </c>
      <c r="C955" s="481" t="s">
        <v>1285</v>
      </c>
      <c r="D955" s="481" t="s">
        <v>1673</v>
      </c>
      <c r="E955" s="481">
        <v>10184</v>
      </c>
      <c r="F955" s="339"/>
      <c r="G955" s="340">
        <f>IF(ISNUMBER(E955),E955/'Bulk DivVar Analysis'!$C$7,"")</f>
        <v>0.68537586647822868</v>
      </c>
      <c r="H955" s="338" t="str">
        <f>IF(ISNUMBER(E955), IF(G955&gt;'Bulk DivVar Analysis'!$D$9,"Pass","Fail"),"")</f>
        <v>Pass</v>
      </c>
      <c r="I955" s="338" t="str">
        <f t="shared" si="16"/>
        <v>Beta_10_H6</v>
      </c>
      <c r="J955" s="339"/>
      <c r="K955" s="339"/>
      <c r="L955" s="339"/>
      <c r="M955" s="339"/>
      <c r="N955" s="339"/>
      <c r="O955" s="339"/>
      <c r="P955" s="339"/>
      <c r="Q955" s="339"/>
    </row>
    <row r="956" spans="1:17" ht="13.5" customHeight="1">
      <c r="A956" s="481" t="s">
        <v>1127</v>
      </c>
      <c r="B956" s="481" t="s">
        <v>734</v>
      </c>
      <c r="C956" s="481" t="s">
        <v>1287</v>
      </c>
      <c r="D956" s="481" t="s">
        <v>1674</v>
      </c>
      <c r="E956" s="481">
        <v>14399</v>
      </c>
      <c r="F956" s="339"/>
      <c r="G956" s="340">
        <f>IF(ISNUMBER(E956),E956/'Bulk DivVar Analysis'!$C$7,"")</f>
        <v>0.96904233124705563</v>
      </c>
      <c r="H956" s="338" t="str">
        <f>IF(ISNUMBER(E956), IF(G956&gt;'Bulk DivVar Analysis'!$D$9,"Pass","Fail"),"")</f>
        <v>Pass</v>
      </c>
      <c r="I956" s="338" t="str">
        <f t="shared" si="16"/>
        <v>Beta_10_H7</v>
      </c>
      <c r="J956" s="339"/>
      <c r="K956" s="339"/>
      <c r="L956" s="339"/>
      <c r="M956" s="339"/>
      <c r="N956" s="339"/>
      <c r="O956" s="339"/>
      <c r="P956" s="339"/>
      <c r="Q956" s="339"/>
    </row>
    <row r="957" spans="1:17" ht="13.5" customHeight="1">
      <c r="A957" s="481" t="s">
        <v>1127</v>
      </c>
      <c r="B957" s="481" t="s">
        <v>734</v>
      </c>
      <c r="C957" s="481" t="s">
        <v>1289</v>
      </c>
      <c r="D957" s="481" t="s">
        <v>1675</v>
      </c>
      <c r="E957" s="481">
        <v>9510</v>
      </c>
      <c r="F957" s="339"/>
      <c r="G957" s="340">
        <f>IF(ISNUMBER(E957),E957/'Bulk DivVar Analysis'!$C$7,"")</f>
        <v>0.64001615182717542</v>
      </c>
      <c r="H957" s="338" t="str">
        <f>IF(ISNUMBER(E957), IF(G957&gt;'Bulk DivVar Analysis'!$D$9,"Pass","Fail"),"")</f>
        <v>Pass</v>
      </c>
      <c r="I957" s="338" t="str">
        <f t="shared" si="16"/>
        <v>Beta_10_H8</v>
      </c>
      <c r="J957" s="339"/>
      <c r="K957" s="339"/>
      <c r="L957" s="339"/>
      <c r="M957" s="339"/>
      <c r="N957" s="339"/>
      <c r="O957" s="339"/>
      <c r="P957" s="339"/>
      <c r="Q957" s="339"/>
    </row>
    <row r="958" spans="1:17" ht="13.5" customHeight="1">
      <c r="A958" s="481" t="s">
        <v>1127</v>
      </c>
      <c r="B958" s="481" t="s">
        <v>734</v>
      </c>
      <c r="C958" s="481" t="s">
        <v>1291</v>
      </c>
      <c r="D958" s="481" t="s">
        <v>1676</v>
      </c>
      <c r="E958" s="481">
        <v>14006</v>
      </c>
      <c r="F958" s="339"/>
      <c r="G958" s="340">
        <f>IF(ISNUMBER(E958),E958/'Bulk DivVar Analysis'!$C$7,"")</f>
        <v>0.94259371424725757</v>
      </c>
      <c r="H958" s="338" t="str">
        <f>IF(ISNUMBER(E958), IF(G958&gt;'Bulk DivVar Analysis'!$D$9,"Pass","Fail"),"")</f>
        <v>Pass</v>
      </c>
      <c r="I958" s="338" t="str">
        <f t="shared" si="16"/>
        <v>Beta_10_H9</v>
      </c>
      <c r="J958" s="339"/>
      <c r="K958" s="339"/>
      <c r="L958" s="339"/>
      <c r="M958" s="339"/>
      <c r="N958" s="339"/>
      <c r="O958" s="339"/>
      <c r="P958" s="339"/>
      <c r="Q958" s="339"/>
    </row>
    <row r="959" spans="1:17" ht="13.5" customHeight="1">
      <c r="A959" s="481" t="s">
        <v>1127</v>
      </c>
      <c r="B959" s="481" t="s">
        <v>734</v>
      </c>
      <c r="C959" s="481" t="s">
        <v>580</v>
      </c>
      <c r="D959" s="481" t="s">
        <v>1677</v>
      </c>
      <c r="E959" s="481">
        <v>14071</v>
      </c>
      <c r="F959" s="339"/>
      <c r="G959" s="340">
        <f>IF(ISNUMBER(E959),E959/'Bulk DivVar Analysis'!$C$7,"")</f>
        <v>0.94696816744060841</v>
      </c>
      <c r="H959" s="338" t="str">
        <f>IF(ISNUMBER(E959), IF(G959&gt;'Bulk DivVar Analysis'!$D$9,"Pass","Fail"),"")</f>
        <v>Pass</v>
      </c>
      <c r="I959" s="338" t="str">
        <f t="shared" si="16"/>
        <v>Beta_10_H10</v>
      </c>
      <c r="J959" s="339"/>
      <c r="K959" s="339"/>
      <c r="L959" s="339"/>
      <c r="M959" s="339"/>
      <c r="N959" s="339"/>
      <c r="O959" s="339"/>
      <c r="P959" s="339"/>
      <c r="Q959" s="339"/>
    </row>
    <row r="960" spans="1:17" ht="13.5" customHeight="1">
      <c r="A960" s="481" t="s">
        <v>1127</v>
      </c>
      <c r="B960" s="481" t="s">
        <v>734</v>
      </c>
      <c r="C960" s="481" t="s">
        <v>581</v>
      </c>
      <c r="D960" s="481" t="s">
        <v>1678</v>
      </c>
      <c r="E960" s="481">
        <v>11566</v>
      </c>
      <c r="F960" s="339"/>
      <c r="G960" s="340">
        <f>IF(ISNUMBER(E960),E960/'Bulk DivVar Analysis'!$C$7,"")</f>
        <v>0.77838347129685714</v>
      </c>
      <c r="H960" s="338" t="str">
        <f>IF(ISNUMBER(E960), IF(G960&gt;'Bulk DivVar Analysis'!$D$9,"Pass","Fail"),"")</f>
        <v>Pass</v>
      </c>
      <c r="I960" s="338" t="str">
        <f t="shared" si="16"/>
        <v>Beta_10_H11</v>
      </c>
      <c r="J960" s="339"/>
      <c r="K960" s="339"/>
      <c r="L960" s="339"/>
      <c r="M960" s="339"/>
      <c r="N960" s="339"/>
      <c r="O960" s="339"/>
      <c r="P960" s="339"/>
      <c r="Q960" s="339"/>
    </row>
    <row r="961" spans="1:17" ht="13.5" customHeight="1">
      <c r="A961" s="481" t="s">
        <v>1127</v>
      </c>
      <c r="B961" s="481" t="s">
        <v>734</v>
      </c>
      <c r="C961" s="481" t="s">
        <v>582</v>
      </c>
      <c r="D961" s="481" t="s">
        <v>1679</v>
      </c>
      <c r="E961" s="481">
        <v>16620</v>
      </c>
      <c r="F961" s="339"/>
      <c r="G961" s="340">
        <f>IF(ISNUMBER(E961),E961/'Bulk DivVar Analysis'!$C$7,"")</f>
        <v>1.1185140318998588</v>
      </c>
      <c r="H961" s="338" t="str">
        <f>IF(ISNUMBER(E961), IF(G961&gt;'Bulk DivVar Analysis'!$D$9,"Pass","Fail"),"")</f>
        <v>Pass</v>
      </c>
      <c r="I961" s="338" t="str">
        <f t="shared" si="16"/>
        <v>Beta_10_H12</v>
      </c>
      <c r="J961" s="339"/>
      <c r="K961" s="339"/>
      <c r="L961" s="339"/>
      <c r="M961" s="339"/>
      <c r="N961" s="339"/>
      <c r="O961" s="339"/>
      <c r="P961" s="339"/>
      <c r="Q961" s="339"/>
    </row>
    <row r="962" spans="1:17" ht="13.5" customHeight="1">
      <c r="A962" s="481" t="s">
        <v>1127</v>
      </c>
      <c r="B962" s="481" t="s">
        <v>766</v>
      </c>
      <c r="C962" s="481" t="s">
        <v>1128</v>
      </c>
      <c r="D962" s="481" t="s">
        <v>1129</v>
      </c>
      <c r="E962" s="481">
        <v>19660</v>
      </c>
      <c r="F962" s="339"/>
      <c r="G962" s="340">
        <f>IF(ISNUMBER(E962),E962/'Bulk DivVar Analysis'!$C$7,"")</f>
        <v>1.3231038427888822</v>
      </c>
      <c r="H962" s="338" t="str">
        <f>IF(ISNUMBER(E962), IF(G962&gt;'Bulk DivVar Analysis'!$D$9,"Pass","Fail"),"")</f>
        <v>Pass</v>
      </c>
      <c r="I962" s="338" t="str">
        <f t="shared" si="16"/>
        <v>Gamma_6_A1</v>
      </c>
      <c r="J962" s="339"/>
      <c r="K962" s="339"/>
      <c r="L962" s="339"/>
      <c r="M962" s="339"/>
      <c r="N962" s="339"/>
      <c r="O962" s="339"/>
      <c r="P962" s="339"/>
      <c r="Q962" s="339"/>
    </row>
    <row r="963" spans="1:17" ht="13.5" customHeight="1">
      <c r="A963" s="481" t="s">
        <v>1127</v>
      </c>
      <c r="B963" s="481" t="s">
        <v>766</v>
      </c>
      <c r="C963" s="481" t="s">
        <v>1130</v>
      </c>
      <c r="D963" s="481" t="s">
        <v>1131</v>
      </c>
      <c r="E963" s="481">
        <v>13371</v>
      </c>
      <c r="F963" s="339"/>
      <c r="G963" s="340">
        <f>IF(ISNUMBER(E963),E963/'Bulk DivVar Analysis'!$C$7,"")</f>
        <v>0.89985867151221477</v>
      </c>
      <c r="H963" s="338" t="str">
        <f>IF(ISNUMBER(E963), IF(G963&gt;'Bulk DivVar Analysis'!$D$9,"Pass","Fail"),"")</f>
        <v>Pass</v>
      </c>
      <c r="I963" s="338" t="str">
        <f t="shared" ref="I963:I1026" si="17">_xlfn.TEXTJOIN("_",TRUE,B963,C963)</f>
        <v>Gamma_6_A2</v>
      </c>
      <c r="J963" s="339"/>
      <c r="K963" s="339"/>
      <c r="L963" s="339"/>
      <c r="M963" s="339"/>
      <c r="N963" s="339"/>
      <c r="O963" s="339"/>
      <c r="P963" s="339"/>
      <c r="Q963" s="339"/>
    </row>
    <row r="964" spans="1:17" ht="13.5" customHeight="1">
      <c r="A964" s="481" t="s">
        <v>1127</v>
      </c>
      <c r="B964" s="481" t="s">
        <v>766</v>
      </c>
      <c r="C964" s="481" t="s">
        <v>1132</v>
      </c>
      <c r="D964" s="481" t="s">
        <v>1133</v>
      </c>
      <c r="E964" s="481">
        <v>14643</v>
      </c>
      <c r="F964" s="339"/>
      <c r="G964" s="340">
        <f>IF(ISNUMBER(E964),E964/'Bulk DivVar Analysis'!$C$7,"")</f>
        <v>0.98546335554209574</v>
      </c>
      <c r="H964" s="338" t="str">
        <f>IF(ISNUMBER(E964), IF(G964&gt;'Bulk DivVar Analysis'!$D$9,"Pass","Fail"),"")</f>
        <v>Pass</v>
      </c>
      <c r="I964" s="338" t="str">
        <f t="shared" si="17"/>
        <v>Gamma_6_A3</v>
      </c>
      <c r="J964" s="339"/>
      <c r="K964" s="339"/>
      <c r="L964" s="339"/>
      <c r="M964" s="339"/>
      <c r="N964" s="339"/>
      <c r="O964" s="339"/>
      <c r="P964" s="339"/>
      <c r="Q964" s="339"/>
    </row>
    <row r="965" spans="1:17" ht="13.5" customHeight="1">
      <c r="A965" s="481" t="s">
        <v>1127</v>
      </c>
      <c r="B965" s="481" t="s">
        <v>766</v>
      </c>
      <c r="C965" s="481" t="s">
        <v>1134</v>
      </c>
      <c r="D965" s="481" t="s">
        <v>1135</v>
      </c>
      <c r="E965" s="481">
        <v>9894</v>
      </c>
      <c r="F965" s="339"/>
      <c r="G965" s="340">
        <f>IF(ISNUMBER(E965),E965/'Bulk DivVar Analysis'!$C$7,"")</f>
        <v>0.66585907530789423</v>
      </c>
      <c r="H965" s="338" t="str">
        <f>IF(ISNUMBER(E965), IF(G965&gt;'Bulk DivVar Analysis'!$D$9,"Pass","Fail"),"")</f>
        <v>Pass</v>
      </c>
      <c r="I965" s="338" t="str">
        <f t="shared" si="17"/>
        <v>Gamma_6_A4</v>
      </c>
      <c r="J965" s="339"/>
      <c r="K965" s="339"/>
      <c r="L965" s="339"/>
      <c r="M965" s="339"/>
      <c r="N965" s="339"/>
      <c r="O965" s="339"/>
      <c r="P965" s="339"/>
      <c r="Q965" s="339"/>
    </row>
    <row r="966" spans="1:17" ht="13.5" customHeight="1">
      <c r="A966" s="481" t="s">
        <v>1127</v>
      </c>
      <c r="B966" s="481" t="s">
        <v>766</v>
      </c>
      <c r="C966" s="481" t="s">
        <v>1136</v>
      </c>
      <c r="D966" s="481" t="s">
        <v>1137</v>
      </c>
      <c r="E966" s="481">
        <v>13269</v>
      </c>
      <c r="F966" s="339"/>
      <c r="G966" s="340">
        <f>IF(ISNUMBER(E966),E966/'Bulk DivVar Analysis'!$C$7,"")</f>
        <v>0.89299414496264895</v>
      </c>
      <c r="H966" s="338" t="str">
        <f>IF(ISNUMBER(E966), IF(G966&gt;'Bulk DivVar Analysis'!$D$9,"Pass","Fail"),"")</f>
        <v>Pass</v>
      </c>
      <c r="I966" s="338" t="str">
        <f t="shared" si="17"/>
        <v>Gamma_6_A5</v>
      </c>
      <c r="J966" s="339"/>
      <c r="K966" s="339"/>
      <c r="L966" s="339"/>
      <c r="M966" s="339"/>
      <c r="N966" s="339"/>
      <c r="O966" s="339"/>
      <c r="P966" s="339"/>
      <c r="Q966" s="339"/>
    </row>
    <row r="967" spans="1:17" ht="13.5" customHeight="1">
      <c r="A967" s="481" t="s">
        <v>1127</v>
      </c>
      <c r="B967" s="481" t="s">
        <v>766</v>
      </c>
      <c r="C967" s="481" t="s">
        <v>1138</v>
      </c>
      <c r="D967" s="481" t="s">
        <v>1139</v>
      </c>
      <c r="E967" s="481">
        <v>17523</v>
      </c>
      <c r="F967" s="339"/>
      <c r="G967" s="340">
        <f>IF(ISNUMBER(E967),E967/'Bulk DivVar Analysis'!$C$7,"")</f>
        <v>1.1792852816474864</v>
      </c>
      <c r="H967" s="338" t="str">
        <f>IF(ISNUMBER(E967), IF(G967&gt;'Bulk DivVar Analysis'!$D$9,"Pass","Fail"),"")</f>
        <v>Pass</v>
      </c>
      <c r="I967" s="338" t="str">
        <f t="shared" si="17"/>
        <v>Gamma_6_A6</v>
      </c>
      <c r="J967" s="339"/>
      <c r="K967" s="339"/>
      <c r="L967" s="339"/>
      <c r="M967" s="339"/>
      <c r="N967" s="339"/>
      <c r="O967" s="339"/>
      <c r="P967" s="339"/>
      <c r="Q967" s="339"/>
    </row>
    <row r="968" spans="1:17" ht="13.5" customHeight="1">
      <c r="A968" s="481" t="s">
        <v>1127</v>
      </c>
      <c r="B968" s="481" t="s">
        <v>766</v>
      </c>
      <c r="C968" s="481" t="s">
        <v>1140</v>
      </c>
      <c r="D968" s="481" t="s">
        <v>1141</v>
      </c>
      <c r="E968" s="481">
        <v>11377</v>
      </c>
      <c r="F968" s="339"/>
      <c r="G968" s="340">
        <f>IF(ISNUMBER(E968),E968/'Bulk DivVar Analysis'!$C$7,"")</f>
        <v>0.76566390739619083</v>
      </c>
      <c r="H968" s="338" t="str">
        <f>IF(ISNUMBER(E968), IF(G968&gt;'Bulk DivVar Analysis'!$D$9,"Pass","Fail"),"")</f>
        <v>Pass</v>
      </c>
      <c r="I968" s="338" t="str">
        <f t="shared" si="17"/>
        <v>Gamma_6_A7</v>
      </c>
      <c r="J968" s="339"/>
      <c r="K968" s="339"/>
      <c r="L968" s="339"/>
      <c r="M968" s="339"/>
      <c r="N968" s="339"/>
      <c r="O968" s="339"/>
      <c r="P968" s="339"/>
      <c r="Q968" s="339"/>
    </row>
    <row r="969" spans="1:17" ht="13.5" customHeight="1">
      <c r="A969" s="481" t="s">
        <v>1127</v>
      </c>
      <c r="B969" s="481" t="s">
        <v>766</v>
      </c>
      <c r="C969" s="481" t="s">
        <v>1142</v>
      </c>
      <c r="D969" s="481" t="s">
        <v>1143</v>
      </c>
      <c r="E969" s="481">
        <v>16501</v>
      </c>
      <c r="F969" s="339"/>
      <c r="G969" s="340">
        <f>IF(ISNUMBER(E969),E969/'Bulk DivVar Analysis'!$C$7,"")</f>
        <v>1.1105054175920317</v>
      </c>
      <c r="H969" s="338" t="str">
        <f>IF(ISNUMBER(E969), IF(G969&gt;'Bulk DivVar Analysis'!$D$9,"Pass","Fail"),"")</f>
        <v>Pass</v>
      </c>
      <c r="I969" s="338" t="str">
        <f t="shared" si="17"/>
        <v>Gamma_6_A8</v>
      </c>
      <c r="J969" s="339"/>
      <c r="K969" s="339"/>
      <c r="L969" s="339"/>
      <c r="M969" s="339"/>
      <c r="N969" s="339"/>
      <c r="O969" s="339"/>
      <c r="P969" s="339"/>
      <c r="Q969" s="339"/>
    </row>
    <row r="970" spans="1:17" ht="13.5" customHeight="1">
      <c r="A970" s="481" t="s">
        <v>1127</v>
      </c>
      <c r="B970" s="481" t="s">
        <v>766</v>
      </c>
      <c r="C970" s="481" t="s">
        <v>1144</v>
      </c>
      <c r="D970" s="481" t="s">
        <v>1145</v>
      </c>
      <c r="E970" s="481">
        <v>17867</v>
      </c>
      <c r="F970" s="339"/>
      <c r="G970" s="340">
        <f>IF(ISNUMBER(E970),E970/'Bulk DivVar Analysis'!$C$7,"")</f>
        <v>1.2024362339322969</v>
      </c>
      <c r="H970" s="338" t="str">
        <f>IF(ISNUMBER(E970), IF(G970&gt;'Bulk DivVar Analysis'!$D$9,"Pass","Fail"),"")</f>
        <v>Pass</v>
      </c>
      <c r="I970" s="338" t="str">
        <f t="shared" si="17"/>
        <v>Gamma_6_A9</v>
      </c>
      <c r="J970" s="339"/>
      <c r="K970" s="339"/>
      <c r="L970" s="339"/>
      <c r="M970" s="339"/>
      <c r="N970" s="339"/>
      <c r="O970" s="339"/>
      <c r="P970" s="339"/>
      <c r="Q970" s="339"/>
    </row>
    <row r="971" spans="1:17" ht="13.5" customHeight="1">
      <c r="A971" s="481" t="s">
        <v>1127</v>
      </c>
      <c r="B971" s="481" t="s">
        <v>766</v>
      </c>
      <c r="C971" s="481" t="s">
        <v>496</v>
      </c>
      <c r="D971" s="481" t="s">
        <v>1146</v>
      </c>
      <c r="E971" s="481">
        <v>15924</v>
      </c>
      <c r="F971" s="339"/>
      <c r="G971" s="340">
        <f>IF(ISNUMBER(E971),E971/'Bulk DivVar Analysis'!$C$7,"")</f>
        <v>1.071673733091056</v>
      </c>
      <c r="H971" s="338" t="str">
        <f>IF(ISNUMBER(E971), IF(G971&gt;'Bulk DivVar Analysis'!$D$9,"Pass","Fail"),"")</f>
        <v>Pass</v>
      </c>
      <c r="I971" s="338" t="str">
        <f t="shared" si="17"/>
        <v>Gamma_6_A10</v>
      </c>
      <c r="J971" s="339"/>
      <c r="K971" s="339"/>
      <c r="L971" s="339"/>
      <c r="M971" s="339"/>
      <c r="N971" s="339"/>
      <c r="O971" s="339"/>
      <c r="P971" s="339"/>
      <c r="Q971" s="339"/>
    </row>
    <row r="972" spans="1:17" ht="13.5" customHeight="1">
      <c r="A972" s="481" t="s">
        <v>1127</v>
      </c>
      <c r="B972" s="481" t="s">
        <v>766</v>
      </c>
      <c r="C972" s="481" t="s">
        <v>497</v>
      </c>
      <c r="D972" s="481" t="s">
        <v>1147</v>
      </c>
      <c r="E972" s="481">
        <v>17663</v>
      </c>
      <c r="F972" s="339"/>
      <c r="G972" s="340">
        <f>IF(ISNUMBER(E972),E972/'Bulk DivVar Analysis'!$C$7,"")</f>
        <v>1.1887071808331651</v>
      </c>
      <c r="H972" s="338" t="str">
        <f>IF(ISNUMBER(E972), IF(G972&gt;'Bulk DivVar Analysis'!$D$9,"Pass","Fail"),"")</f>
        <v>Pass</v>
      </c>
      <c r="I972" s="338" t="str">
        <f t="shared" si="17"/>
        <v>Gamma_6_A11</v>
      </c>
      <c r="J972" s="339"/>
      <c r="K972" s="339"/>
      <c r="L972" s="339"/>
      <c r="M972" s="339"/>
      <c r="N972" s="339"/>
      <c r="O972" s="339"/>
      <c r="P972" s="339"/>
      <c r="Q972" s="339"/>
    </row>
    <row r="973" spans="1:17" ht="13.5" customHeight="1">
      <c r="A973" s="481" t="s">
        <v>1127</v>
      </c>
      <c r="B973" s="481" t="s">
        <v>766</v>
      </c>
      <c r="C973" s="481" t="s">
        <v>498</v>
      </c>
      <c r="D973" s="481" t="s">
        <v>1148</v>
      </c>
      <c r="E973" s="481">
        <v>14586</v>
      </c>
      <c r="F973" s="339"/>
      <c r="G973" s="340">
        <f>IF(ISNUMBER(E973),E973/'Bulk DivVar Analysis'!$C$7,"")</f>
        <v>0.98162729658792647</v>
      </c>
      <c r="H973" s="338" t="str">
        <f>IF(ISNUMBER(E973), IF(G973&gt;'Bulk DivVar Analysis'!$D$9,"Pass","Fail"),"")</f>
        <v>Pass</v>
      </c>
      <c r="I973" s="338" t="str">
        <f t="shared" si="17"/>
        <v>Gamma_6_A12</v>
      </c>
      <c r="J973" s="339"/>
      <c r="K973" s="339"/>
      <c r="L973" s="339"/>
      <c r="M973" s="339"/>
      <c r="N973" s="339"/>
      <c r="O973" s="339"/>
      <c r="P973" s="339"/>
      <c r="Q973" s="339"/>
    </row>
    <row r="974" spans="1:17" ht="13.5" customHeight="1">
      <c r="A974" s="481" t="s">
        <v>1127</v>
      </c>
      <c r="B974" s="481" t="s">
        <v>766</v>
      </c>
      <c r="C974" s="481" t="s">
        <v>1149</v>
      </c>
      <c r="D974" s="481" t="s">
        <v>1150</v>
      </c>
      <c r="E974" s="481">
        <v>18505</v>
      </c>
      <c r="F974" s="339"/>
      <c r="G974" s="340">
        <f>IF(ISNUMBER(E974),E974/'Bulk DivVar Analysis'!$C$7,"")</f>
        <v>1.2453731745070327</v>
      </c>
      <c r="H974" s="338" t="str">
        <f>IF(ISNUMBER(E974), IF(G974&gt;'Bulk DivVar Analysis'!$D$9,"Pass","Fail"),"")</f>
        <v>Pass</v>
      </c>
      <c r="I974" s="338" t="str">
        <f t="shared" si="17"/>
        <v>Gamma_6_B1</v>
      </c>
      <c r="J974" s="339"/>
      <c r="K974" s="339"/>
      <c r="L974" s="339"/>
      <c r="M974" s="339"/>
      <c r="N974" s="339"/>
      <c r="O974" s="339"/>
      <c r="P974" s="339"/>
      <c r="Q974" s="339"/>
    </row>
    <row r="975" spans="1:17" ht="13.5" customHeight="1">
      <c r="A975" s="481" t="s">
        <v>1127</v>
      </c>
      <c r="B975" s="481" t="s">
        <v>766</v>
      </c>
      <c r="C975" s="481" t="s">
        <v>1151</v>
      </c>
      <c r="D975" s="481" t="s">
        <v>1152</v>
      </c>
      <c r="E975" s="481">
        <v>10151</v>
      </c>
      <c r="F975" s="339"/>
      <c r="G975" s="340">
        <f>IF(ISNUMBER(E975),E975/'Bulk DivVar Analysis'!$C$7,"")</f>
        <v>0.68315499024160442</v>
      </c>
      <c r="H975" s="338" t="str">
        <f>IF(ISNUMBER(E975), IF(G975&gt;'Bulk DivVar Analysis'!$D$9,"Pass","Fail"),"")</f>
        <v>Pass</v>
      </c>
      <c r="I975" s="338" t="str">
        <f t="shared" si="17"/>
        <v>Gamma_6_B2</v>
      </c>
      <c r="J975" s="339"/>
      <c r="K975" s="339"/>
      <c r="L975" s="339"/>
      <c r="M975" s="339"/>
      <c r="N975" s="339"/>
      <c r="O975" s="339"/>
      <c r="P975" s="339"/>
      <c r="Q975" s="339"/>
    </row>
    <row r="976" spans="1:17" ht="13.5" customHeight="1">
      <c r="A976" s="481" t="s">
        <v>1127</v>
      </c>
      <c r="B976" s="481" t="s">
        <v>766</v>
      </c>
      <c r="C976" s="481" t="s">
        <v>1153</v>
      </c>
      <c r="D976" s="481" t="s">
        <v>1154</v>
      </c>
      <c r="E976" s="481">
        <v>16266</v>
      </c>
      <c r="F976" s="339"/>
      <c r="G976" s="340">
        <f>IF(ISNUMBER(E976),E976/'Bulk DivVar Analysis'!$C$7,"")</f>
        <v>1.0946900868160712</v>
      </c>
      <c r="H976" s="338" t="str">
        <f>IF(ISNUMBER(E976), IF(G976&gt;'Bulk DivVar Analysis'!$D$9,"Pass","Fail"),"")</f>
        <v>Pass</v>
      </c>
      <c r="I976" s="338" t="str">
        <f t="shared" si="17"/>
        <v>Gamma_6_B3</v>
      </c>
      <c r="J976" s="339"/>
      <c r="K976" s="339"/>
      <c r="L976" s="339"/>
      <c r="M976" s="339"/>
      <c r="N976" s="339"/>
      <c r="O976" s="339"/>
      <c r="P976" s="339"/>
      <c r="Q976" s="339"/>
    </row>
    <row r="977" spans="1:17" ht="13.5" customHeight="1">
      <c r="A977" s="481" t="s">
        <v>1127</v>
      </c>
      <c r="B977" s="481" t="s">
        <v>766</v>
      </c>
      <c r="C977" s="481" t="s">
        <v>1155</v>
      </c>
      <c r="D977" s="481" t="s">
        <v>1156</v>
      </c>
      <c r="E977" s="481">
        <v>15040</v>
      </c>
      <c r="F977" s="339"/>
      <c r="G977" s="340">
        <f>IF(ISNUMBER(E977),E977/'Bulk DivVar Analysis'!$C$7,"")</f>
        <v>1.0121811696614846</v>
      </c>
      <c r="H977" s="338" t="str">
        <f>IF(ISNUMBER(E977), IF(G977&gt;'Bulk DivVar Analysis'!$D$9,"Pass","Fail"),"")</f>
        <v>Pass</v>
      </c>
      <c r="I977" s="338" t="str">
        <f t="shared" si="17"/>
        <v>Gamma_6_B4</v>
      </c>
      <c r="J977" s="339"/>
      <c r="K977" s="339"/>
      <c r="L977" s="339"/>
      <c r="M977" s="339"/>
      <c r="N977" s="339"/>
      <c r="O977" s="339"/>
      <c r="P977" s="339"/>
      <c r="Q977" s="339"/>
    </row>
    <row r="978" spans="1:17" ht="13.5" customHeight="1">
      <c r="A978" s="481" t="s">
        <v>1127</v>
      </c>
      <c r="B978" s="481" t="s">
        <v>766</v>
      </c>
      <c r="C978" s="481" t="s">
        <v>1157</v>
      </c>
      <c r="D978" s="481" t="s">
        <v>1158</v>
      </c>
      <c r="E978" s="481">
        <v>12507</v>
      </c>
      <c r="F978" s="339"/>
      <c r="G978" s="340">
        <f>IF(ISNUMBER(E978),E978/'Bulk DivVar Analysis'!$C$7,"")</f>
        <v>0.84171209368059763</v>
      </c>
      <c r="H978" s="338" t="str">
        <f>IF(ISNUMBER(E978), IF(G978&gt;'Bulk DivVar Analysis'!$D$9,"Pass","Fail"),"")</f>
        <v>Pass</v>
      </c>
      <c r="I978" s="338" t="str">
        <f t="shared" si="17"/>
        <v>Gamma_6_B5</v>
      </c>
      <c r="J978" s="339"/>
      <c r="K978" s="339"/>
      <c r="L978" s="339"/>
      <c r="M978" s="339"/>
      <c r="N978" s="339"/>
      <c r="O978" s="339"/>
      <c r="P978" s="339"/>
      <c r="Q978" s="339"/>
    </row>
    <row r="979" spans="1:17" ht="13.5" customHeight="1">
      <c r="A979" s="481" t="s">
        <v>1127</v>
      </c>
      <c r="B979" s="481" t="s">
        <v>766</v>
      </c>
      <c r="C979" s="481" t="s">
        <v>1159</v>
      </c>
      <c r="D979" s="481" t="s">
        <v>1160</v>
      </c>
      <c r="E979" s="481">
        <v>11221</v>
      </c>
      <c r="F979" s="339"/>
      <c r="G979" s="340">
        <f>IF(ISNUMBER(E979),E979/'Bulk DivVar Analysis'!$C$7,"")</f>
        <v>0.7551652197321489</v>
      </c>
      <c r="H979" s="338" t="str">
        <f>IF(ISNUMBER(E979), IF(G979&gt;'Bulk DivVar Analysis'!$D$9,"Pass","Fail"),"")</f>
        <v>Pass</v>
      </c>
      <c r="I979" s="338" t="str">
        <f t="shared" si="17"/>
        <v>Gamma_6_B6</v>
      </c>
      <c r="J979" s="339"/>
      <c r="K979" s="339"/>
      <c r="L979" s="339"/>
      <c r="M979" s="339"/>
      <c r="N979" s="339"/>
      <c r="O979" s="339"/>
      <c r="P979" s="339"/>
      <c r="Q979" s="339"/>
    </row>
    <row r="980" spans="1:17" ht="13.5" customHeight="1">
      <c r="A980" s="481" t="s">
        <v>1127</v>
      </c>
      <c r="B980" s="481" t="s">
        <v>766</v>
      </c>
      <c r="C980" s="481" t="s">
        <v>1161</v>
      </c>
      <c r="D980" s="481" t="s">
        <v>1162</v>
      </c>
      <c r="E980" s="481">
        <v>13930</v>
      </c>
      <c r="F980" s="339"/>
      <c r="G980" s="340">
        <f>IF(ISNUMBER(E980),E980/'Bulk DivVar Analysis'!$C$7,"")</f>
        <v>0.93747896897503191</v>
      </c>
      <c r="H980" s="338" t="str">
        <f>IF(ISNUMBER(E980), IF(G980&gt;'Bulk DivVar Analysis'!$D$9,"Pass","Fail"),"")</f>
        <v>Pass</v>
      </c>
      <c r="I980" s="338" t="str">
        <f t="shared" si="17"/>
        <v>Gamma_6_B7</v>
      </c>
      <c r="J980" s="339"/>
      <c r="K980" s="339"/>
      <c r="L980" s="339"/>
      <c r="M980" s="339"/>
      <c r="N980" s="339"/>
      <c r="O980" s="339"/>
      <c r="P980" s="339"/>
      <c r="Q980" s="339"/>
    </row>
    <row r="981" spans="1:17" ht="13.5" customHeight="1">
      <c r="A981" s="481" t="s">
        <v>1127</v>
      </c>
      <c r="B981" s="481" t="s">
        <v>766</v>
      </c>
      <c r="C981" s="481" t="s">
        <v>1163</v>
      </c>
      <c r="D981" s="481" t="s">
        <v>1164</v>
      </c>
      <c r="E981" s="481">
        <v>18218</v>
      </c>
      <c r="F981" s="339"/>
      <c r="G981" s="340">
        <f>IF(ISNUMBER(E981),E981/'Bulk DivVar Analysis'!$C$7,"")</f>
        <v>1.2260582811763914</v>
      </c>
      <c r="H981" s="338" t="str">
        <f>IF(ISNUMBER(E981), IF(G981&gt;'Bulk DivVar Analysis'!$D$9,"Pass","Fail"),"")</f>
        <v>Pass</v>
      </c>
      <c r="I981" s="338" t="str">
        <f t="shared" si="17"/>
        <v>Gamma_6_B8</v>
      </c>
      <c r="J981" s="339"/>
      <c r="K981" s="339"/>
      <c r="L981" s="339"/>
      <c r="M981" s="339"/>
      <c r="N981" s="339"/>
      <c r="O981" s="339"/>
      <c r="P981" s="339"/>
      <c r="Q981" s="339"/>
    </row>
    <row r="982" spans="1:17" ht="13.5" customHeight="1">
      <c r="A982" s="481" t="s">
        <v>1127</v>
      </c>
      <c r="B982" s="481" t="s">
        <v>766</v>
      </c>
      <c r="C982" s="481" t="s">
        <v>1165</v>
      </c>
      <c r="D982" s="481" t="s">
        <v>1166</v>
      </c>
      <c r="E982" s="481">
        <v>16834</v>
      </c>
      <c r="F982" s="339"/>
      <c r="G982" s="340">
        <f>IF(ISNUMBER(E982),E982/'Bulk DivVar Analysis'!$C$7,"")</f>
        <v>1.1329160777979677</v>
      </c>
      <c r="H982" s="338" t="str">
        <f>IF(ISNUMBER(E982), IF(G982&gt;'Bulk DivVar Analysis'!$D$9,"Pass","Fail"),"")</f>
        <v>Pass</v>
      </c>
      <c r="I982" s="338" t="str">
        <f t="shared" si="17"/>
        <v>Gamma_6_B9</v>
      </c>
      <c r="J982" s="339"/>
      <c r="K982" s="339"/>
      <c r="L982" s="339"/>
      <c r="M982" s="339"/>
      <c r="N982" s="339"/>
      <c r="O982" s="339"/>
      <c r="P982" s="339"/>
      <c r="Q982" s="339"/>
    </row>
    <row r="983" spans="1:17" ht="13.5" customHeight="1">
      <c r="A983" s="481" t="s">
        <v>1127</v>
      </c>
      <c r="B983" s="481" t="s">
        <v>766</v>
      </c>
      <c r="C983" s="481" t="s">
        <v>508</v>
      </c>
      <c r="D983" s="481" t="s">
        <v>1167</v>
      </c>
      <c r="E983" s="481">
        <v>10255</v>
      </c>
      <c r="F983" s="339"/>
      <c r="G983" s="340">
        <f>IF(ISNUMBER(E983),E983/'Bulk DivVar Analysis'!$C$7,"")</f>
        <v>0.69015411535096571</v>
      </c>
      <c r="H983" s="338" t="str">
        <f>IF(ISNUMBER(E983), IF(G983&gt;'Bulk DivVar Analysis'!$D$9,"Pass","Fail"),"")</f>
        <v>Pass</v>
      </c>
      <c r="I983" s="338" t="str">
        <f t="shared" si="17"/>
        <v>Gamma_6_B10</v>
      </c>
      <c r="J983" s="339"/>
      <c r="K983" s="339"/>
      <c r="L983" s="339"/>
      <c r="M983" s="339"/>
      <c r="N983" s="339"/>
      <c r="O983" s="339"/>
      <c r="P983" s="339"/>
      <c r="Q983" s="339"/>
    </row>
    <row r="984" spans="1:17" ht="13.5" customHeight="1">
      <c r="A984" s="481" t="s">
        <v>1127</v>
      </c>
      <c r="B984" s="481" t="s">
        <v>766</v>
      </c>
      <c r="C984" s="481" t="s">
        <v>509</v>
      </c>
      <c r="D984" s="481" t="s">
        <v>1168</v>
      </c>
      <c r="E984" s="481">
        <v>13690</v>
      </c>
      <c r="F984" s="339"/>
      <c r="G984" s="340">
        <f>IF(ISNUMBER(E984),E984/'Bulk DivVar Analysis'!$C$7,"")</f>
        <v>0.92132714179958275</v>
      </c>
      <c r="H984" s="338" t="str">
        <f>IF(ISNUMBER(E984), IF(G984&gt;'Bulk DivVar Analysis'!$D$9,"Pass","Fail"),"")</f>
        <v>Pass</v>
      </c>
      <c r="I984" s="338" t="str">
        <f t="shared" si="17"/>
        <v>Gamma_6_B11</v>
      </c>
      <c r="J984" s="339"/>
      <c r="K984" s="339"/>
      <c r="L984" s="339"/>
      <c r="M984" s="339"/>
      <c r="N984" s="339"/>
      <c r="O984" s="339"/>
      <c r="P984" s="339"/>
      <c r="Q984" s="339"/>
    </row>
    <row r="985" spans="1:17" ht="13.5" customHeight="1">
      <c r="A985" s="481" t="s">
        <v>1127</v>
      </c>
      <c r="B985" s="481" t="s">
        <v>766</v>
      </c>
      <c r="C985" s="481" t="s">
        <v>510</v>
      </c>
      <c r="D985" s="481" t="s">
        <v>1169</v>
      </c>
      <c r="E985" s="481">
        <v>18343</v>
      </c>
      <c r="F985" s="339"/>
      <c r="G985" s="340">
        <f>IF(ISNUMBER(E985),E985/'Bulk DivVar Analysis'!$C$7,"")</f>
        <v>1.2344706911636045</v>
      </c>
      <c r="H985" s="338" t="str">
        <f>IF(ISNUMBER(E985), IF(G985&gt;'Bulk DivVar Analysis'!$D$9,"Pass","Fail"),"")</f>
        <v>Pass</v>
      </c>
      <c r="I985" s="338" t="str">
        <f t="shared" si="17"/>
        <v>Gamma_6_B12</v>
      </c>
      <c r="J985" s="339"/>
      <c r="K985" s="339"/>
      <c r="L985" s="339"/>
      <c r="M985" s="339"/>
      <c r="N985" s="339"/>
      <c r="O985" s="339"/>
      <c r="P985" s="339"/>
      <c r="Q985" s="339"/>
    </row>
    <row r="986" spans="1:17" ht="13.5" customHeight="1">
      <c r="A986" s="481" t="s">
        <v>1127</v>
      </c>
      <c r="B986" s="481" t="s">
        <v>766</v>
      </c>
      <c r="C986" s="481" t="s">
        <v>1170</v>
      </c>
      <c r="D986" s="481" t="s">
        <v>1171</v>
      </c>
      <c r="E986" s="481">
        <v>18101</v>
      </c>
      <c r="F986" s="339"/>
      <c r="G986" s="340">
        <f>IF(ISNUMBER(E986),E986/'Bulk DivVar Analysis'!$C$7,"")</f>
        <v>1.2181842654283599</v>
      </c>
      <c r="H986" s="338" t="str">
        <f>IF(ISNUMBER(E986), IF(G986&gt;'Bulk DivVar Analysis'!$D$9,"Pass","Fail"),"")</f>
        <v>Pass</v>
      </c>
      <c r="I986" s="338" t="str">
        <f t="shared" si="17"/>
        <v>Gamma_6_C1</v>
      </c>
      <c r="J986" s="339"/>
      <c r="K986" s="339"/>
      <c r="L986" s="339"/>
      <c r="M986" s="339"/>
      <c r="N986" s="339"/>
      <c r="O986" s="339"/>
      <c r="P986" s="339"/>
      <c r="Q986" s="339"/>
    </row>
    <row r="987" spans="1:17" ht="13.5" customHeight="1">
      <c r="A987" s="481" t="s">
        <v>1127</v>
      </c>
      <c r="B987" s="481" t="s">
        <v>766</v>
      </c>
      <c r="C987" s="481" t="s">
        <v>1172</v>
      </c>
      <c r="D987" s="481" t="s">
        <v>1173</v>
      </c>
      <c r="E987" s="481">
        <v>9000</v>
      </c>
      <c r="F987" s="339"/>
      <c r="G987" s="340">
        <f>IF(ISNUMBER(E987),E987/'Bulk DivVar Analysis'!$C$7,"")</f>
        <v>0.60569351907934588</v>
      </c>
      <c r="H987" s="338" t="str">
        <f>IF(ISNUMBER(E987), IF(G987&gt;'Bulk DivVar Analysis'!$D$9,"Pass","Fail"),"")</f>
        <v>Pass</v>
      </c>
      <c r="I987" s="338" t="str">
        <f t="shared" si="17"/>
        <v>Gamma_6_C2</v>
      </c>
      <c r="J987" s="339"/>
      <c r="K987" s="339"/>
      <c r="L987" s="339"/>
      <c r="M987" s="339"/>
      <c r="N987" s="339"/>
      <c r="O987" s="339"/>
      <c r="P987" s="339"/>
      <c r="Q987" s="339"/>
    </row>
    <row r="988" spans="1:17" ht="13.5" customHeight="1">
      <c r="A988" s="481" t="s">
        <v>1127</v>
      </c>
      <c r="B988" s="481" t="s">
        <v>766</v>
      </c>
      <c r="C988" s="481" t="s">
        <v>1174</v>
      </c>
      <c r="D988" s="481" t="s">
        <v>1175</v>
      </c>
      <c r="E988" s="481">
        <v>12895</v>
      </c>
      <c r="F988" s="339"/>
      <c r="G988" s="340">
        <f>IF(ISNUMBER(E988),E988/'Bulk DivVar Analysis'!$C$7,"")</f>
        <v>0.86782421428090717</v>
      </c>
      <c r="H988" s="338" t="str">
        <f>IF(ISNUMBER(E988), IF(G988&gt;'Bulk DivVar Analysis'!$D$9,"Pass","Fail"),"")</f>
        <v>Pass</v>
      </c>
      <c r="I988" s="338" t="str">
        <f t="shared" si="17"/>
        <v>Gamma_6_C3</v>
      </c>
      <c r="J988" s="339"/>
      <c r="K988" s="339"/>
      <c r="L988" s="339"/>
      <c r="M988" s="339"/>
      <c r="N988" s="339"/>
      <c r="O988" s="339"/>
      <c r="P988" s="339"/>
      <c r="Q988" s="339"/>
    </row>
    <row r="989" spans="1:17" ht="13.5" customHeight="1">
      <c r="A989" s="481" t="s">
        <v>1127</v>
      </c>
      <c r="B989" s="481" t="s">
        <v>766</v>
      </c>
      <c r="C989" s="481" t="s">
        <v>1176</v>
      </c>
      <c r="D989" s="481" t="s">
        <v>1177</v>
      </c>
      <c r="E989" s="481">
        <v>18301</v>
      </c>
      <c r="F989" s="339"/>
      <c r="G989" s="340">
        <f>IF(ISNUMBER(E989),E989/'Bulk DivVar Analysis'!$C$7,"")</f>
        <v>1.231644121407901</v>
      </c>
      <c r="H989" s="338" t="str">
        <f>IF(ISNUMBER(E989), IF(G989&gt;'Bulk DivVar Analysis'!$D$9,"Pass","Fail"),"")</f>
        <v>Pass</v>
      </c>
      <c r="I989" s="338" t="str">
        <f t="shared" si="17"/>
        <v>Gamma_6_C4</v>
      </c>
      <c r="J989" s="339"/>
      <c r="K989" s="339"/>
      <c r="L989" s="339"/>
      <c r="M989" s="339"/>
      <c r="N989" s="339"/>
      <c r="O989" s="339"/>
      <c r="P989" s="339"/>
      <c r="Q989" s="339"/>
    </row>
    <row r="990" spans="1:17" ht="13.5" customHeight="1">
      <c r="A990" s="481" t="s">
        <v>1127</v>
      </c>
      <c r="B990" s="481" t="s">
        <v>766</v>
      </c>
      <c r="C990" s="481" t="s">
        <v>1178</v>
      </c>
      <c r="D990" s="481" t="s">
        <v>1179</v>
      </c>
      <c r="E990" s="481">
        <v>12853</v>
      </c>
      <c r="F990" s="339"/>
      <c r="G990" s="340">
        <f>IF(ISNUMBER(E990),E990/'Bulk DivVar Analysis'!$C$7,"")</f>
        <v>0.86499764452520356</v>
      </c>
      <c r="H990" s="338" t="str">
        <f>IF(ISNUMBER(E990), IF(G990&gt;'Bulk DivVar Analysis'!$D$9,"Pass","Fail"),"")</f>
        <v>Pass</v>
      </c>
      <c r="I990" s="338" t="str">
        <f t="shared" si="17"/>
        <v>Gamma_6_C5</v>
      </c>
      <c r="J990" s="339"/>
      <c r="K990" s="339"/>
      <c r="L990" s="339"/>
      <c r="M990" s="339"/>
      <c r="N990" s="339"/>
      <c r="O990" s="339"/>
      <c r="P990" s="339"/>
      <c r="Q990" s="339"/>
    </row>
    <row r="991" spans="1:17" ht="13.5" customHeight="1">
      <c r="A991" s="481" t="s">
        <v>1127</v>
      </c>
      <c r="B991" s="481" t="s">
        <v>766</v>
      </c>
      <c r="C991" s="481" t="s">
        <v>1180</v>
      </c>
      <c r="D991" s="481" t="s">
        <v>1181</v>
      </c>
      <c r="E991" s="481">
        <v>10415</v>
      </c>
      <c r="F991" s="339"/>
      <c r="G991" s="340">
        <f>IF(ISNUMBER(E991),E991/'Bulk DivVar Analysis'!$C$7,"")</f>
        <v>0.7009220001345986</v>
      </c>
      <c r="H991" s="338" t="str">
        <f>IF(ISNUMBER(E991), IF(G991&gt;'Bulk DivVar Analysis'!$D$9,"Pass","Fail"),"")</f>
        <v>Pass</v>
      </c>
      <c r="I991" s="338" t="str">
        <f t="shared" si="17"/>
        <v>Gamma_6_C6</v>
      </c>
      <c r="J991" s="339"/>
      <c r="K991" s="339"/>
      <c r="L991" s="339"/>
      <c r="M991" s="339"/>
      <c r="N991" s="339"/>
      <c r="O991" s="339"/>
      <c r="P991" s="339"/>
      <c r="Q991" s="339"/>
    </row>
    <row r="992" spans="1:17" ht="13.5" customHeight="1">
      <c r="A992" s="481" t="s">
        <v>1127</v>
      </c>
      <c r="B992" s="481" t="s">
        <v>766</v>
      </c>
      <c r="C992" s="481" t="s">
        <v>1182</v>
      </c>
      <c r="D992" s="481" t="s">
        <v>1183</v>
      </c>
      <c r="E992" s="481">
        <v>13989</v>
      </c>
      <c r="F992" s="339"/>
      <c r="G992" s="340">
        <f>IF(ISNUMBER(E992),E992/'Bulk DivVar Analysis'!$C$7,"")</f>
        <v>0.94144962648899655</v>
      </c>
      <c r="H992" s="338" t="str">
        <f>IF(ISNUMBER(E992), IF(G992&gt;'Bulk DivVar Analysis'!$D$9,"Pass","Fail"),"")</f>
        <v>Pass</v>
      </c>
      <c r="I992" s="338" t="str">
        <f t="shared" si="17"/>
        <v>Gamma_6_C7</v>
      </c>
      <c r="J992" s="339"/>
      <c r="K992" s="339"/>
      <c r="L992" s="339"/>
      <c r="M992" s="339"/>
      <c r="N992" s="339"/>
      <c r="O992" s="339"/>
      <c r="P992" s="339"/>
      <c r="Q992" s="339"/>
    </row>
    <row r="993" spans="1:17" ht="13.5" customHeight="1">
      <c r="A993" s="481" t="s">
        <v>1127</v>
      </c>
      <c r="B993" s="481" t="s">
        <v>766</v>
      </c>
      <c r="C993" s="481" t="s">
        <v>1184</v>
      </c>
      <c r="D993" s="481" t="s">
        <v>1185</v>
      </c>
      <c r="E993" s="481">
        <v>10891</v>
      </c>
      <c r="F993" s="339"/>
      <c r="G993" s="340">
        <f>IF(ISNUMBER(E993),E993/'Bulk DivVar Analysis'!$C$7,"")</f>
        <v>0.7329564573659062</v>
      </c>
      <c r="H993" s="338" t="str">
        <f>IF(ISNUMBER(E993), IF(G993&gt;'Bulk DivVar Analysis'!$D$9,"Pass","Fail"),"")</f>
        <v>Pass</v>
      </c>
      <c r="I993" s="338" t="str">
        <f t="shared" si="17"/>
        <v>Gamma_6_C8</v>
      </c>
      <c r="J993" s="339"/>
      <c r="K993" s="339"/>
      <c r="L993" s="339"/>
      <c r="M993" s="339"/>
      <c r="N993" s="339"/>
      <c r="O993" s="339"/>
      <c r="P993" s="339"/>
      <c r="Q993" s="339"/>
    </row>
    <row r="994" spans="1:17" ht="13.5" customHeight="1">
      <c r="A994" s="481" t="s">
        <v>1127</v>
      </c>
      <c r="B994" s="481" t="s">
        <v>766</v>
      </c>
      <c r="C994" s="481" t="s">
        <v>1186</v>
      </c>
      <c r="D994" s="481" t="s">
        <v>1187</v>
      </c>
      <c r="E994" s="481">
        <v>17474</v>
      </c>
      <c r="F994" s="339"/>
      <c r="G994" s="340">
        <f>IF(ISNUMBER(E994),E994/'Bulk DivVar Analysis'!$C$7,"")</f>
        <v>1.1759876169324988</v>
      </c>
      <c r="H994" s="338" t="str">
        <f>IF(ISNUMBER(E994), IF(G994&gt;'Bulk DivVar Analysis'!$D$9,"Pass","Fail"),"")</f>
        <v>Pass</v>
      </c>
      <c r="I994" s="338" t="str">
        <f t="shared" si="17"/>
        <v>Gamma_6_C9</v>
      </c>
      <c r="J994" s="339"/>
      <c r="K994" s="339"/>
      <c r="L994" s="339"/>
      <c r="M994" s="339"/>
      <c r="N994" s="339"/>
      <c r="O994" s="339"/>
      <c r="P994" s="339"/>
      <c r="Q994" s="339"/>
    </row>
    <row r="995" spans="1:17" ht="13.5" customHeight="1">
      <c r="A995" s="481" t="s">
        <v>1127</v>
      </c>
      <c r="B995" s="481" t="s">
        <v>766</v>
      </c>
      <c r="C995" s="481" t="s">
        <v>520</v>
      </c>
      <c r="D995" s="481" t="s">
        <v>1188</v>
      </c>
      <c r="E995" s="481">
        <v>15120</v>
      </c>
      <c r="F995" s="339"/>
      <c r="G995" s="340">
        <f>IF(ISNUMBER(E995),E995/'Bulk DivVar Analysis'!$C$7,"")</f>
        <v>1.0175651120533011</v>
      </c>
      <c r="H995" s="338" t="str">
        <f>IF(ISNUMBER(E995), IF(G995&gt;'Bulk DivVar Analysis'!$D$9,"Pass","Fail"),"")</f>
        <v>Pass</v>
      </c>
      <c r="I995" s="338" t="str">
        <f t="shared" si="17"/>
        <v>Gamma_6_C10</v>
      </c>
      <c r="J995" s="339"/>
      <c r="K995" s="339"/>
      <c r="L995" s="339"/>
      <c r="M995" s="339"/>
      <c r="N995" s="339"/>
      <c r="O995" s="339"/>
      <c r="P995" s="339"/>
      <c r="Q995" s="339"/>
    </row>
    <row r="996" spans="1:17" ht="13.5" customHeight="1">
      <c r="A996" s="481" t="s">
        <v>1127</v>
      </c>
      <c r="B996" s="481" t="s">
        <v>766</v>
      </c>
      <c r="C996" s="481" t="s">
        <v>521</v>
      </c>
      <c r="D996" s="481" t="s">
        <v>1189</v>
      </c>
      <c r="E996" s="481">
        <v>9304</v>
      </c>
      <c r="F996" s="339"/>
      <c r="G996" s="340">
        <f>IF(ISNUMBER(E996),E996/'Bulk DivVar Analysis'!$C$7,"")</f>
        <v>0.62615250016824819</v>
      </c>
      <c r="H996" s="338" t="str">
        <f>IF(ISNUMBER(E996), IF(G996&gt;'Bulk DivVar Analysis'!$D$9,"Pass","Fail"),"")</f>
        <v>Pass</v>
      </c>
      <c r="I996" s="338" t="str">
        <f t="shared" si="17"/>
        <v>Gamma_6_C11</v>
      </c>
      <c r="J996" s="339"/>
      <c r="K996" s="339"/>
      <c r="L996" s="339"/>
      <c r="M996" s="339"/>
      <c r="N996" s="339"/>
      <c r="O996" s="339"/>
      <c r="P996" s="339"/>
      <c r="Q996" s="339"/>
    </row>
    <row r="997" spans="1:17" ht="13.5" customHeight="1">
      <c r="A997" s="481" t="s">
        <v>1127</v>
      </c>
      <c r="B997" s="481" t="s">
        <v>766</v>
      </c>
      <c r="C997" s="481" t="s">
        <v>522</v>
      </c>
      <c r="D997" s="481" t="s">
        <v>1190</v>
      </c>
      <c r="E997" s="481">
        <v>17103</v>
      </c>
      <c r="F997" s="339"/>
      <c r="G997" s="340">
        <f>IF(ISNUMBER(E997),E997/'Bulk DivVar Analysis'!$C$7,"")</f>
        <v>1.1510195840904502</v>
      </c>
      <c r="H997" s="338" t="str">
        <f>IF(ISNUMBER(E997), IF(G997&gt;'Bulk DivVar Analysis'!$D$9,"Pass","Fail"),"")</f>
        <v>Pass</v>
      </c>
      <c r="I997" s="338" t="str">
        <f t="shared" si="17"/>
        <v>Gamma_6_C12</v>
      </c>
      <c r="J997" s="339"/>
      <c r="K997" s="339"/>
      <c r="L997" s="339"/>
      <c r="M997" s="339"/>
      <c r="N997" s="339"/>
      <c r="O997" s="339"/>
      <c r="P997" s="339"/>
      <c r="Q997" s="339"/>
    </row>
    <row r="998" spans="1:17" ht="13.5" customHeight="1">
      <c r="A998" s="481" t="s">
        <v>1127</v>
      </c>
      <c r="B998" s="481" t="s">
        <v>766</v>
      </c>
      <c r="C998" s="481" t="s">
        <v>1191</v>
      </c>
      <c r="D998" s="481" t="s">
        <v>1192</v>
      </c>
      <c r="E998" s="481">
        <v>12357</v>
      </c>
      <c r="F998" s="339"/>
      <c r="G998" s="340">
        <f>IF(ISNUMBER(E998),E998/'Bulk DivVar Analysis'!$C$7,"")</f>
        <v>0.83161720169594189</v>
      </c>
      <c r="H998" s="338" t="str">
        <f>IF(ISNUMBER(E998), IF(G998&gt;'Bulk DivVar Analysis'!$D$9,"Pass","Fail"),"")</f>
        <v>Pass</v>
      </c>
      <c r="I998" s="338" t="str">
        <f t="shared" si="17"/>
        <v>Gamma_6_D1</v>
      </c>
      <c r="J998" s="339"/>
      <c r="K998" s="339"/>
      <c r="L998" s="339"/>
      <c r="M998" s="339"/>
      <c r="N998" s="339"/>
      <c r="O998" s="339"/>
      <c r="P998" s="339"/>
      <c r="Q998" s="339"/>
    </row>
    <row r="999" spans="1:17" ht="13.5" customHeight="1">
      <c r="A999" s="481" t="s">
        <v>1127</v>
      </c>
      <c r="B999" s="481" t="s">
        <v>766</v>
      </c>
      <c r="C999" s="481" t="s">
        <v>1193</v>
      </c>
      <c r="D999" s="481" t="s">
        <v>1194</v>
      </c>
      <c r="E999" s="481">
        <v>10683</v>
      </c>
      <c r="F999" s="339"/>
      <c r="G999" s="340">
        <f>IF(ISNUMBER(E999),E999/'Bulk DivVar Analysis'!$C$7,"")</f>
        <v>0.7189582071471835</v>
      </c>
      <c r="H999" s="338" t="str">
        <f>IF(ISNUMBER(E999), IF(G999&gt;'Bulk DivVar Analysis'!$D$9,"Pass","Fail"),"")</f>
        <v>Pass</v>
      </c>
      <c r="I999" s="338" t="str">
        <f t="shared" si="17"/>
        <v>Gamma_6_D2</v>
      </c>
      <c r="J999" s="339"/>
      <c r="K999" s="339"/>
      <c r="L999" s="339"/>
      <c r="M999" s="339"/>
      <c r="N999" s="339"/>
      <c r="O999" s="339"/>
      <c r="P999" s="339"/>
      <c r="Q999" s="339"/>
    </row>
    <row r="1000" spans="1:17" ht="13.5" customHeight="1">
      <c r="A1000" s="481" t="s">
        <v>1127</v>
      </c>
      <c r="B1000" s="481" t="s">
        <v>766</v>
      </c>
      <c r="C1000" s="481" t="s">
        <v>1195</v>
      </c>
      <c r="D1000" s="481" t="s">
        <v>1196</v>
      </c>
      <c r="E1000" s="481">
        <v>17497</v>
      </c>
      <c r="F1000" s="339"/>
      <c r="G1000" s="340">
        <f>IF(ISNUMBER(E1000),E1000/'Bulk DivVar Analysis'!$C$7,"")</f>
        <v>1.177535500370146</v>
      </c>
      <c r="H1000" s="338" t="str">
        <f>IF(ISNUMBER(E1000), IF(G1000&gt;'Bulk DivVar Analysis'!$D$9,"Pass","Fail"),"")</f>
        <v>Pass</v>
      </c>
      <c r="I1000" s="338" t="str">
        <f t="shared" si="17"/>
        <v>Gamma_6_D3</v>
      </c>
      <c r="J1000" s="339"/>
      <c r="K1000" s="339"/>
      <c r="L1000" s="339"/>
      <c r="M1000" s="339"/>
      <c r="N1000" s="339"/>
      <c r="O1000" s="339"/>
      <c r="P1000" s="339"/>
      <c r="Q1000" s="339"/>
    </row>
    <row r="1001" spans="1:17" ht="13.5" customHeight="1">
      <c r="A1001" s="481" t="s">
        <v>1127</v>
      </c>
      <c r="B1001" s="481" t="s">
        <v>766</v>
      </c>
      <c r="C1001" s="481" t="s">
        <v>1197</v>
      </c>
      <c r="D1001" s="481" t="s">
        <v>1198</v>
      </c>
      <c r="E1001" s="481">
        <v>9358</v>
      </c>
      <c r="F1001" s="339"/>
      <c r="G1001" s="340">
        <f>IF(ISNUMBER(E1001),E1001/'Bulk DivVar Analysis'!$C$7,"")</f>
        <v>0.62978666128272431</v>
      </c>
      <c r="H1001" s="338" t="str">
        <f>IF(ISNUMBER(E1001), IF(G1001&gt;'Bulk DivVar Analysis'!$D$9,"Pass","Fail"),"")</f>
        <v>Pass</v>
      </c>
      <c r="I1001" s="338" t="str">
        <f t="shared" si="17"/>
        <v>Gamma_6_D4</v>
      </c>
      <c r="J1001" s="339"/>
      <c r="K1001" s="339"/>
      <c r="L1001" s="339"/>
      <c r="M1001" s="339"/>
      <c r="N1001" s="339"/>
      <c r="O1001" s="339"/>
      <c r="P1001" s="339"/>
      <c r="Q1001" s="339"/>
    </row>
    <row r="1002" spans="1:17" ht="13.5" customHeight="1">
      <c r="A1002" s="481" t="s">
        <v>1127</v>
      </c>
      <c r="B1002" s="481" t="s">
        <v>766</v>
      </c>
      <c r="C1002" s="481" t="s">
        <v>1199</v>
      </c>
      <c r="D1002" s="481" t="s">
        <v>1200</v>
      </c>
      <c r="E1002" s="481">
        <v>18038</v>
      </c>
      <c r="F1002" s="339"/>
      <c r="G1002" s="340">
        <f>IF(ISNUMBER(E1002),E1002/'Bulk DivVar Analysis'!$C$7,"")</f>
        <v>1.2139444107948045</v>
      </c>
      <c r="H1002" s="338" t="str">
        <f>IF(ISNUMBER(E1002), IF(G1002&gt;'Bulk DivVar Analysis'!$D$9,"Pass","Fail"),"")</f>
        <v>Pass</v>
      </c>
      <c r="I1002" s="338" t="str">
        <f t="shared" si="17"/>
        <v>Gamma_6_D5</v>
      </c>
      <c r="J1002" s="339"/>
      <c r="K1002" s="339"/>
      <c r="L1002" s="339"/>
      <c r="M1002" s="339"/>
      <c r="N1002" s="339"/>
      <c r="O1002" s="339"/>
      <c r="P1002" s="339"/>
      <c r="Q1002" s="339"/>
    </row>
    <row r="1003" spans="1:17" ht="13.5" customHeight="1">
      <c r="A1003" s="481" t="s">
        <v>1127</v>
      </c>
      <c r="B1003" s="481" t="s">
        <v>766</v>
      </c>
      <c r="C1003" s="481" t="s">
        <v>1201</v>
      </c>
      <c r="D1003" s="481" t="s">
        <v>1202</v>
      </c>
      <c r="E1003" s="481">
        <v>13381</v>
      </c>
      <c r="F1003" s="339"/>
      <c r="G1003" s="340">
        <f>IF(ISNUMBER(E1003),E1003/'Bulk DivVar Analysis'!$C$7,"")</f>
        <v>0.90053166431119192</v>
      </c>
      <c r="H1003" s="338" t="str">
        <f>IF(ISNUMBER(E1003), IF(G1003&gt;'Bulk DivVar Analysis'!$D$9,"Pass","Fail"),"")</f>
        <v>Pass</v>
      </c>
      <c r="I1003" s="338" t="str">
        <f t="shared" si="17"/>
        <v>Gamma_6_D6</v>
      </c>
      <c r="J1003" s="339"/>
      <c r="K1003" s="339"/>
      <c r="L1003" s="339"/>
      <c r="M1003" s="339"/>
      <c r="N1003" s="339"/>
      <c r="O1003" s="339"/>
      <c r="P1003" s="339"/>
      <c r="Q1003" s="339"/>
    </row>
    <row r="1004" spans="1:17" ht="13.5" customHeight="1">
      <c r="A1004" s="481" t="s">
        <v>1127</v>
      </c>
      <c r="B1004" s="481" t="s">
        <v>766</v>
      </c>
      <c r="C1004" s="481" t="s">
        <v>1203</v>
      </c>
      <c r="D1004" s="481" t="s">
        <v>1204</v>
      </c>
      <c r="E1004" s="481">
        <v>17718</v>
      </c>
      <c r="F1004" s="339"/>
      <c r="G1004" s="340">
        <f>IF(ISNUMBER(E1004),E1004/'Bulk DivVar Analysis'!$C$7,"")</f>
        <v>1.1924086412275388</v>
      </c>
      <c r="H1004" s="338" t="str">
        <f>IF(ISNUMBER(E1004), IF(G1004&gt;'Bulk DivVar Analysis'!$D$9,"Pass","Fail"),"")</f>
        <v>Pass</v>
      </c>
      <c r="I1004" s="338" t="str">
        <f t="shared" si="17"/>
        <v>Gamma_6_D7</v>
      </c>
      <c r="J1004" s="339"/>
      <c r="K1004" s="339"/>
      <c r="L1004" s="339"/>
      <c r="M1004" s="339"/>
      <c r="N1004" s="339"/>
      <c r="O1004" s="339"/>
      <c r="P1004" s="339"/>
      <c r="Q1004" s="339"/>
    </row>
    <row r="1005" spans="1:17" ht="13.5" customHeight="1">
      <c r="A1005" s="481" t="s">
        <v>1127</v>
      </c>
      <c r="B1005" s="481" t="s">
        <v>766</v>
      </c>
      <c r="C1005" s="481" t="s">
        <v>1205</v>
      </c>
      <c r="D1005" s="481" t="s">
        <v>1206</v>
      </c>
      <c r="E1005" s="481">
        <v>16936</v>
      </c>
      <c r="F1005" s="339"/>
      <c r="G1005" s="340">
        <f>IF(ISNUMBER(E1005),E1005/'Bulk DivVar Analysis'!$C$7,"")</f>
        <v>1.1397806043475336</v>
      </c>
      <c r="H1005" s="338" t="str">
        <f>IF(ISNUMBER(E1005), IF(G1005&gt;'Bulk DivVar Analysis'!$D$9,"Pass","Fail"),"")</f>
        <v>Pass</v>
      </c>
      <c r="I1005" s="338" t="str">
        <f t="shared" si="17"/>
        <v>Gamma_6_D8</v>
      </c>
      <c r="J1005" s="339"/>
      <c r="K1005" s="339"/>
      <c r="L1005" s="339"/>
      <c r="M1005" s="339"/>
      <c r="N1005" s="339"/>
      <c r="O1005" s="339"/>
      <c r="P1005" s="339"/>
      <c r="Q1005" s="339"/>
    </row>
    <row r="1006" spans="1:17" ht="13.5" customHeight="1">
      <c r="A1006" s="481" t="s">
        <v>1127</v>
      </c>
      <c r="B1006" s="481" t="s">
        <v>766</v>
      </c>
      <c r="C1006" s="481" t="s">
        <v>1207</v>
      </c>
      <c r="D1006" s="481" t="s">
        <v>1208</v>
      </c>
      <c r="E1006" s="481">
        <v>15260</v>
      </c>
      <c r="F1006" s="339"/>
      <c r="G1006" s="340">
        <f>IF(ISNUMBER(E1006),E1006/'Bulk DivVar Analysis'!$C$7,"")</f>
        <v>1.0269870112389798</v>
      </c>
      <c r="H1006" s="338" t="str">
        <f>IF(ISNUMBER(E1006), IF(G1006&gt;'Bulk DivVar Analysis'!$D$9,"Pass","Fail"),"")</f>
        <v>Pass</v>
      </c>
      <c r="I1006" s="338" t="str">
        <f t="shared" si="17"/>
        <v>Gamma_6_D9</v>
      </c>
      <c r="J1006" s="339"/>
      <c r="K1006" s="339"/>
      <c r="L1006" s="339"/>
      <c r="M1006" s="339"/>
      <c r="N1006" s="339"/>
      <c r="O1006" s="339"/>
      <c r="P1006" s="339"/>
      <c r="Q1006" s="339"/>
    </row>
    <row r="1007" spans="1:17" ht="13.5" customHeight="1">
      <c r="A1007" s="481" t="s">
        <v>1127</v>
      </c>
      <c r="B1007" s="481" t="s">
        <v>766</v>
      </c>
      <c r="C1007" s="481" t="s">
        <v>532</v>
      </c>
      <c r="D1007" s="481" t="s">
        <v>1209</v>
      </c>
      <c r="E1007" s="481">
        <v>10467</v>
      </c>
      <c r="F1007" s="339"/>
      <c r="G1007" s="340">
        <f>IF(ISNUMBER(E1007),E1007/'Bulk DivVar Analysis'!$C$7,"")</f>
        <v>0.70442156268927925</v>
      </c>
      <c r="H1007" s="338" t="str">
        <f>IF(ISNUMBER(E1007), IF(G1007&gt;'Bulk DivVar Analysis'!$D$9,"Pass","Fail"),"")</f>
        <v>Pass</v>
      </c>
      <c r="I1007" s="338" t="str">
        <f t="shared" si="17"/>
        <v>Gamma_6_D10</v>
      </c>
      <c r="J1007" s="339"/>
      <c r="K1007" s="339"/>
      <c r="L1007" s="339"/>
      <c r="M1007" s="339"/>
      <c r="N1007" s="339"/>
      <c r="O1007" s="339"/>
      <c r="P1007" s="339"/>
      <c r="Q1007" s="339"/>
    </row>
    <row r="1008" spans="1:17" ht="13.5" customHeight="1">
      <c r="A1008" s="481" t="s">
        <v>1127</v>
      </c>
      <c r="B1008" s="481" t="s">
        <v>766</v>
      </c>
      <c r="C1008" s="481" t="s">
        <v>533</v>
      </c>
      <c r="D1008" s="481" t="s">
        <v>1210</v>
      </c>
      <c r="E1008" s="481">
        <v>12545</v>
      </c>
      <c r="F1008" s="339"/>
      <c r="G1008" s="340">
        <f>IF(ISNUMBER(E1008),E1008/'Bulk DivVar Analysis'!$C$7,"")</f>
        <v>0.8442694663167104</v>
      </c>
      <c r="H1008" s="338" t="str">
        <f>IF(ISNUMBER(E1008), IF(G1008&gt;'Bulk DivVar Analysis'!$D$9,"Pass","Fail"),"")</f>
        <v>Pass</v>
      </c>
      <c r="I1008" s="338" t="str">
        <f t="shared" si="17"/>
        <v>Gamma_6_D11</v>
      </c>
      <c r="J1008" s="339"/>
      <c r="K1008" s="339"/>
      <c r="L1008" s="339"/>
      <c r="M1008" s="339"/>
      <c r="N1008" s="339"/>
      <c r="O1008" s="339"/>
      <c r="P1008" s="339"/>
      <c r="Q1008" s="339"/>
    </row>
    <row r="1009" spans="1:17" ht="13.5" customHeight="1">
      <c r="A1009" s="481" t="s">
        <v>1127</v>
      </c>
      <c r="B1009" s="481" t="s">
        <v>766</v>
      </c>
      <c r="C1009" s="481" t="s">
        <v>534</v>
      </c>
      <c r="D1009" s="481" t="s">
        <v>1211</v>
      </c>
      <c r="E1009" s="481">
        <v>8782</v>
      </c>
      <c r="F1009" s="339"/>
      <c r="G1009" s="340">
        <f>IF(ISNUMBER(E1009),E1009/'Bulk DivVar Analysis'!$C$7,"")</f>
        <v>0.59102227606164615</v>
      </c>
      <c r="H1009" s="338" t="str">
        <f>IF(ISNUMBER(E1009), IF(G1009&gt;'Bulk DivVar Analysis'!$D$9,"Pass","Fail"),"")</f>
        <v>Pass</v>
      </c>
      <c r="I1009" s="338" t="str">
        <f t="shared" si="17"/>
        <v>Gamma_6_D12</v>
      </c>
      <c r="J1009" s="339"/>
      <c r="K1009" s="339"/>
      <c r="L1009" s="339"/>
      <c r="M1009" s="339"/>
      <c r="N1009" s="339"/>
      <c r="O1009" s="339"/>
      <c r="P1009" s="339"/>
      <c r="Q1009" s="339"/>
    </row>
    <row r="1010" spans="1:17" ht="13.5" customHeight="1">
      <c r="A1010" s="481" t="s">
        <v>1127</v>
      </c>
      <c r="B1010" s="481" t="s">
        <v>766</v>
      </c>
      <c r="C1010" s="481" t="s">
        <v>1212</v>
      </c>
      <c r="D1010" s="481" t="s">
        <v>1213</v>
      </c>
      <c r="E1010" s="481">
        <v>14861</v>
      </c>
      <c r="F1010" s="339"/>
      <c r="G1010" s="340">
        <f>IF(ISNUMBER(E1010),E1010/'Bulk DivVar Analysis'!$C$7,"")</f>
        <v>1.0001345985597954</v>
      </c>
      <c r="H1010" s="338" t="str">
        <f>IF(ISNUMBER(E1010), IF(G1010&gt;'Bulk DivVar Analysis'!$D$9,"Pass","Fail"),"")</f>
        <v>Pass</v>
      </c>
      <c r="I1010" s="338" t="str">
        <f t="shared" si="17"/>
        <v>Gamma_6_E1</v>
      </c>
      <c r="J1010" s="339"/>
      <c r="K1010" s="339"/>
      <c r="L1010" s="339"/>
      <c r="M1010" s="339"/>
      <c r="N1010" s="339"/>
      <c r="O1010" s="339"/>
      <c r="P1010" s="339"/>
      <c r="Q1010" s="339"/>
    </row>
    <row r="1011" spans="1:17" ht="13.5" customHeight="1">
      <c r="A1011" s="481" t="s">
        <v>1127</v>
      </c>
      <c r="B1011" s="481" t="s">
        <v>766</v>
      </c>
      <c r="C1011" s="481" t="s">
        <v>1214</v>
      </c>
      <c r="D1011" s="481" t="s">
        <v>1215</v>
      </c>
      <c r="E1011" s="481">
        <v>9923</v>
      </c>
      <c r="F1011" s="339"/>
      <c r="G1011" s="340">
        <f>IF(ISNUMBER(E1011),E1011/'Bulk DivVar Analysis'!$C$7,"")</f>
        <v>0.66781075442492766</v>
      </c>
      <c r="H1011" s="338" t="str">
        <f>IF(ISNUMBER(E1011), IF(G1011&gt;'Bulk DivVar Analysis'!$D$9,"Pass","Fail"),"")</f>
        <v>Pass</v>
      </c>
      <c r="I1011" s="338" t="str">
        <f t="shared" si="17"/>
        <v>Gamma_6_E2</v>
      </c>
      <c r="J1011" s="339"/>
      <c r="K1011" s="339"/>
      <c r="L1011" s="339"/>
      <c r="M1011" s="339"/>
      <c r="N1011" s="339"/>
      <c r="O1011" s="339"/>
      <c r="P1011" s="339"/>
      <c r="Q1011" s="339"/>
    </row>
    <row r="1012" spans="1:17" ht="13.5" customHeight="1">
      <c r="A1012" s="481" t="s">
        <v>1127</v>
      </c>
      <c r="B1012" s="481" t="s">
        <v>766</v>
      </c>
      <c r="C1012" s="481" t="s">
        <v>1216</v>
      </c>
      <c r="D1012" s="481" t="s">
        <v>1217</v>
      </c>
      <c r="E1012" s="481">
        <v>19645</v>
      </c>
      <c r="F1012" s="339"/>
      <c r="G1012" s="340">
        <f>IF(ISNUMBER(E1012),E1012/'Bulk DivVar Analysis'!$C$7,"")</f>
        <v>1.3220943535904166</v>
      </c>
      <c r="H1012" s="338" t="str">
        <f>IF(ISNUMBER(E1012), IF(G1012&gt;'Bulk DivVar Analysis'!$D$9,"Pass","Fail"),"")</f>
        <v>Pass</v>
      </c>
      <c r="I1012" s="338" t="str">
        <f t="shared" si="17"/>
        <v>Gamma_6_E3</v>
      </c>
      <c r="J1012" s="339"/>
      <c r="K1012" s="339"/>
      <c r="L1012" s="339"/>
      <c r="M1012" s="339"/>
      <c r="N1012" s="339"/>
      <c r="O1012" s="339"/>
      <c r="P1012" s="339"/>
      <c r="Q1012" s="339"/>
    </row>
    <row r="1013" spans="1:17" ht="13.5" customHeight="1">
      <c r="A1013" s="481" t="s">
        <v>1127</v>
      </c>
      <c r="B1013" s="481" t="s">
        <v>766</v>
      </c>
      <c r="C1013" s="481" t="s">
        <v>1218</v>
      </c>
      <c r="D1013" s="481" t="s">
        <v>1219</v>
      </c>
      <c r="E1013" s="481">
        <v>19033</v>
      </c>
      <c r="F1013" s="339"/>
      <c r="G1013" s="340">
        <f>IF(ISNUMBER(E1013),E1013/'Bulk DivVar Analysis'!$C$7,"")</f>
        <v>1.280907194293021</v>
      </c>
      <c r="H1013" s="338" t="str">
        <f>IF(ISNUMBER(E1013), IF(G1013&gt;'Bulk DivVar Analysis'!$D$9,"Pass","Fail"),"")</f>
        <v>Pass</v>
      </c>
      <c r="I1013" s="338" t="str">
        <f t="shared" si="17"/>
        <v>Gamma_6_E4</v>
      </c>
      <c r="J1013" s="339"/>
      <c r="K1013" s="339"/>
      <c r="L1013" s="339"/>
      <c r="M1013" s="339"/>
      <c r="N1013" s="339"/>
      <c r="O1013" s="339"/>
      <c r="P1013" s="339"/>
      <c r="Q1013" s="339"/>
    </row>
    <row r="1014" spans="1:17" ht="13.5" customHeight="1">
      <c r="A1014" s="481" t="s">
        <v>1127</v>
      </c>
      <c r="B1014" s="481" t="s">
        <v>766</v>
      </c>
      <c r="C1014" s="481" t="s">
        <v>1220</v>
      </c>
      <c r="D1014" s="481" t="s">
        <v>1221</v>
      </c>
      <c r="E1014" s="481">
        <v>14935</v>
      </c>
      <c r="F1014" s="339"/>
      <c r="G1014" s="340">
        <f>IF(ISNUMBER(E1014),E1014/'Bulk DivVar Analysis'!$C$7,"")</f>
        <v>1.0051147452722256</v>
      </c>
      <c r="H1014" s="338" t="str">
        <f>IF(ISNUMBER(E1014), IF(G1014&gt;'Bulk DivVar Analysis'!$D$9,"Pass","Fail"),"")</f>
        <v>Pass</v>
      </c>
      <c r="I1014" s="338" t="str">
        <f t="shared" si="17"/>
        <v>Gamma_6_E5</v>
      </c>
      <c r="J1014" s="339"/>
      <c r="K1014" s="339"/>
      <c r="L1014" s="339"/>
      <c r="M1014" s="339"/>
      <c r="N1014" s="339"/>
      <c r="O1014" s="339"/>
      <c r="P1014" s="339"/>
      <c r="Q1014" s="339"/>
    </row>
    <row r="1015" spans="1:17" ht="13.5" customHeight="1">
      <c r="A1015" s="481" t="s">
        <v>1127</v>
      </c>
      <c r="B1015" s="481" t="s">
        <v>766</v>
      </c>
      <c r="C1015" s="481" t="s">
        <v>1222</v>
      </c>
      <c r="D1015" s="481" t="s">
        <v>1223</v>
      </c>
      <c r="E1015" s="481">
        <v>14197</v>
      </c>
      <c r="F1015" s="339"/>
      <c r="G1015" s="340">
        <f>IF(ISNUMBER(E1015),E1015/'Bulk DivVar Analysis'!$C$7,"")</f>
        <v>0.95544787670771925</v>
      </c>
      <c r="H1015" s="338" t="str">
        <f>IF(ISNUMBER(E1015), IF(G1015&gt;'Bulk DivVar Analysis'!$D$9,"Pass","Fail"),"")</f>
        <v>Pass</v>
      </c>
      <c r="I1015" s="338" t="str">
        <f t="shared" si="17"/>
        <v>Gamma_6_E6</v>
      </c>
      <c r="J1015" s="339"/>
      <c r="K1015" s="339"/>
      <c r="L1015" s="339"/>
      <c r="M1015" s="339"/>
      <c r="N1015" s="339"/>
      <c r="O1015" s="339"/>
      <c r="P1015" s="339"/>
      <c r="Q1015" s="339"/>
    </row>
    <row r="1016" spans="1:17" ht="13.5" customHeight="1">
      <c r="A1016" s="481" t="s">
        <v>1127</v>
      </c>
      <c r="B1016" s="481" t="s">
        <v>766</v>
      </c>
      <c r="C1016" s="481" t="s">
        <v>1224</v>
      </c>
      <c r="D1016" s="481" t="s">
        <v>1225</v>
      </c>
      <c r="E1016" s="481">
        <v>10410</v>
      </c>
      <c r="F1016" s="339"/>
      <c r="G1016" s="340">
        <f>IF(ISNUMBER(E1016),E1016/'Bulk DivVar Analysis'!$C$7,"")</f>
        <v>0.70058550373511008</v>
      </c>
      <c r="H1016" s="338" t="str">
        <f>IF(ISNUMBER(E1016), IF(G1016&gt;'Bulk DivVar Analysis'!$D$9,"Pass","Fail"),"")</f>
        <v>Pass</v>
      </c>
      <c r="I1016" s="338" t="str">
        <f t="shared" si="17"/>
        <v>Gamma_6_E7</v>
      </c>
      <c r="J1016" s="339"/>
      <c r="K1016" s="339"/>
      <c r="L1016" s="339"/>
      <c r="M1016" s="339"/>
      <c r="N1016" s="339"/>
      <c r="O1016" s="339"/>
      <c r="P1016" s="339"/>
      <c r="Q1016" s="339"/>
    </row>
    <row r="1017" spans="1:17" ht="13.5" customHeight="1">
      <c r="A1017" s="481" t="s">
        <v>1127</v>
      </c>
      <c r="B1017" s="481" t="s">
        <v>766</v>
      </c>
      <c r="C1017" s="481" t="s">
        <v>1226</v>
      </c>
      <c r="D1017" s="481" t="s">
        <v>1227</v>
      </c>
      <c r="E1017" s="481">
        <v>10739</v>
      </c>
      <c r="F1017" s="339"/>
      <c r="G1017" s="340">
        <f>IF(ISNUMBER(E1017),E1017/'Bulk DivVar Analysis'!$C$7,"")</f>
        <v>0.72272696682145499</v>
      </c>
      <c r="H1017" s="338" t="str">
        <f>IF(ISNUMBER(E1017), IF(G1017&gt;'Bulk DivVar Analysis'!$D$9,"Pass","Fail"),"")</f>
        <v>Pass</v>
      </c>
      <c r="I1017" s="338" t="str">
        <f t="shared" si="17"/>
        <v>Gamma_6_E8</v>
      </c>
      <c r="J1017" s="339"/>
      <c r="K1017" s="339"/>
      <c r="L1017" s="339"/>
      <c r="M1017" s="339"/>
      <c r="N1017" s="339"/>
      <c r="O1017" s="339"/>
      <c r="P1017" s="339"/>
      <c r="Q1017" s="339"/>
    </row>
    <row r="1018" spans="1:17" ht="13.5" customHeight="1">
      <c r="A1018" s="481" t="s">
        <v>1127</v>
      </c>
      <c r="B1018" s="481" t="s">
        <v>766</v>
      </c>
      <c r="C1018" s="481" t="s">
        <v>1228</v>
      </c>
      <c r="D1018" s="481" t="s">
        <v>1229</v>
      </c>
      <c r="E1018" s="481">
        <v>13495</v>
      </c>
      <c r="F1018" s="339"/>
      <c r="G1018" s="340">
        <f>IF(ISNUMBER(E1018),E1018/'Bulk DivVar Analysis'!$C$7,"")</f>
        <v>0.90820378221953024</v>
      </c>
      <c r="H1018" s="338" t="str">
        <f>IF(ISNUMBER(E1018), IF(G1018&gt;'Bulk DivVar Analysis'!$D$9,"Pass","Fail"),"")</f>
        <v>Pass</v>
      </c>
      <c r="I1018" s="338" t="str">
        <f t="shared" si="17"/>
        <v>Gamma_6_E9</v>
      </c>
      <c r="J1018" s="339"/>
      <c r="K1018" s="339"/>
      <c r="L1018" s="339"/>
      <c r="M1018" s="339"/>
      <c r="N1018" s="339"/>
      <c r="O1018" s="339"/>
      <c r="P1018" s="339"/>
      <c r="Q1018" s="339"/>
    </row>
    <row r="1019" spans="1:17" ht="13.5" customHeight="1">
      <c r="A1019" s="481" t="s">
        <v>1127</v>
      </c>
      <c r="B1019" s="481" t="s">
        <v>766</v>
      </c>
      <c r="C1019" s="481" t="s">
        <v>544</v>
      </c>
      <c r="D1019" s="481" t="s">
        <v>1230</v>
      </c>
      <c r="E1019" s="481">
        <v>18204</v>
      </c>
      <c r="F1019" s="339"/>
      <c r="G1019" s="340">
        <f>IF(ISNUMBER(E1019),E1019/'Bulk DivVar Analysis'!$C$7,"")</f>
        <v>1.2251160912578236</v>
      </c>
      <c r="H1019" s="338" t="str">
        <f>IF(ISNUMBER(E1019), IF(G1019&gt;'Bulk DivVar Analysis'!$D$9,"Pass","Fail"),"")</f>
        <v>Pass</v>
      </c>
      <c r="I1019" s="338" t="str">
        <f t="shared" si="17"/>
        <v>Gamma_6_E10</v>
      </c>
      <c r="J1019" s="339"/>
      <c r="K1019" s="339"/>
      <c r="L1019" s="339"/>
      <c r="M1019" s="339"/>
      <c r="N1019" s="339"/>
      <c r="O1019" s="339"/>
      <c r="P1019" s="339"/>
      <c r="Q1019" s="339"/>
    </row>
    <row r="1020" spans="1:17" ht="13.5" customHeight="1">
      <c r="A1020" s="481" t="s">
        <v>1127</v>
      </c>
      <c r="B1020" s="481" t="s">
        <v>766</v>
      </c>
      <c r="C1020" s="481" t="s">
        <v>545</v>
      </c>
      <c r="D1020" s="481" t="s">
        <v>1231</v>
      </c>
      <c r="E1020" s="481">
        <v>15827</v>
      </c>
      <c r="F1020" s="339"/>
      <c r="G1020" s="340">
        <f>IF(ISNUMBER(E1020),E1020/'Bulk DivVar Analysis'!$C$7,"")</f>
        <v>1.0651457029409785</v>
      </c>
      <c r="H1020" s="338" t="str">
        <f>IF(ISNUMBER(E1020), IF(G1020&gt;'Bulk DivVar Analysis'!$D$9,"Pass","Fail"),"")</f>
        <v>Pass</v>
      </c>
      <c r="I1020" s="338" t="str">
        <f t="shared" si="17"/>
        <v>Gamma_6_E11</v>
      </c>
      <c r="J1020" s="339"/>
      <c r="K1020" s="339"/>
      <c r="L1020" s="339"/>
      <c r="M1020" s="339"/>
      <c r="N1020" s="339"/>
      <c r="O1020" s="339"/>
      <c r="P1020" s="339"/>
      <c r="Q1020" s="339"/>
    </row>
    <row r="1021" spans="1:17" ht="13.5" customHeight="1">
      <c r="A1021" s="481" t="s">
        <v>1127</v>
      </c>
      <c r="B1021" s="481" t="s">
        <v>766</v>
      </c>
      <c r="C1021" s="481" t="s">
        <v>546</v>
      </c>
      <c r="D1021" s="481" t="s">
        <v>1232</v>
      </c>
      <c r="E1021" s="481">
        <v>113</v>
      </c>
      <c r="F1021" s="339"/>
      <c r="G1021" s="340">
        <f>IF(ISNUMBER(E1021),E1021/'Bulk DivVar Analysis'!$C$7,"")</f>
        <v>7.6048186284406755E-3</v>
      </c>
      <c r="H1021" s="338" t="str">
        <f>IF(ISNUMBER(E1021), IF(G1021&gt;'Bulk DivVar Analysis'!$D$9,"Pass","Fail"),"")</f>
        <v>Fail</v>
      </c>
      <c r="I1021" s="338" t="str">
        <f t="shared" si="17"/>
        <v>Gamma_6_E12</v>
      </c>
      <c r="J1021" s="339"/>
      <c r="K1021" s="339"/>
      <c r="L1021" s="339"/>
      <c r="M1021" s="339"/>
      <c r="N1021" s="339"/>
      <c r="O1021" s="339"/>
      <c r="P1021" s="339"/>
      <c r="Q1021" s="339"/>
    </row>
    <row r="1022" spans="1:17" ht="13.5" customHeight="1">
      <c r="A1022" s="481" t="s">
        <v>1127</v>
      </c>
      <c r="B1022" s="481" t="s">
        <v>766</v>
      </c>
      <c r="C1022" s="481" t="s">
        <v>1233</v>
      </c>
      <c r="D1022" s="481" t="s">
        <v>1234</v>
      </c>
      <c r="E1022" s="481">
        <v>17376</v>
      </c>
      <c r="F1022" s="339"/>
      <c r="G1022" s="340">
        <f>IF(ISNUMBER(E1022),E1022/'Bulk DivVar Analysis'!$C$7,"")</f>
        <v>1.1693922875025238</v>
      </c>
      <c r="H1022" s="338" t="str">
        <f>IF(ISNUMBER(E1022), IF(G1022&gt;'Bulk DivVar Analysis'!$D$9,"Pass","Fail"),"")</f>
        <v>Pass</v>
      </c>
      <c r="I1022" s="338" t="str">
        <f t="shared" si="17"/>
        <v>Gamma_6_F1</v>
      </c>
      <c r="J1022" s="339"/>
      <c r="K1022" s="339"/>
      <c r="L1022" s="339"/>
      <c r="M1022" s="339"/>
      <c r="N1022" s="339"/>
      <c r="O1022" s="339"/>
      <c r="P1022" s="339"/>
      <c r="Q1022" s="339"/>
    </row>
    <row r="1023" spans="1:17" ht="13.5" customHeight="1">
      <c r="A1023" s="481" t="s">
        <v>1127</v>
      </c>
      <c r="B1023" s="481" t="s">
        <v>766</v>
      </c>
      <c r="C1023" s="481" t="s">
        <v>1235</v>
      </c>
      <c r="D1023" s="481" t="s">
        <v>1236</v>
      </c>
      <c r="E1023" s="481">
        <v>19921</v>
      </c>
      <c r="F1023" s="339"/>
      <c r="G1023" s="340">
        <f>IF(ISNUMBER(E1023),E1023/'Bulk DivVar Analysis'!$C$7,"")</f>
        <v>1.3406689548421833</v>
      </c>
      <c r="H1023" s="338" t="str">
        <f>IF(ISNUMBER(E1023), IF(G1023&gt;'Bulk DivVar Analysis'!$D$9,"Pass","Fail"),"")</f>
        <v>Pass</v>
      </c>
      <c r="I1023" s="338" t="str">
        <f t="shared" si="17"/>
        <v>Gamma_6_F2</v>
      </c>
      <c r="J1023" s="339"/>
      <c r="K1023" s="339"/>
      <c r="L1023" s="339"/>
      <c r="M1023" s="339"/>
      <c r="N1023" s="339"/>
      <c r="O1023" s="339"/>
      <c r="P1023" s="339"/>
      <c r="Q1023" s="339"/>
    </row>
    <row r="1024" spans="1:17" ht="13.5" customHeight="1">
      <c r="A1024" s="481" t="s">
        <v>1127</v>
      </c>
      <c r="B1024" s="481" t="s">
        <v>766</v>
      </c>
      <c r="C1024" s="481" t="s">
        <v>1237</v>
      </c>
      <c r="D1024" s="481" t="s">
        <v>1238</v>
      </c>
      <c r="E1024" s="481">
        <v>17799</v>
      </c>
      <c r="F1024" s="339"/>
      <c r="G1024" s="340">
        <f>IF(ISNUMBER(E1024),E1024/'Bulk DivVar Analysis'!$C$7,"")</f>
        <v>1.197859882899253</v>
      </c>
      <c r="H1024" s="338" t="str">
        <f>IF(ISNUMBER(E1024), IF(G1024&gt;'Bulk DivVar Analysis'!$D$9,"Pass","Fail"),"")</f>
        <v>Pass</v>
      </c>
      <c r="I1024" s="338" t="str">
        <f t="shared" si="17"/>
        <v>Gamma_6_F3</v>
      </c>
      <c r="J1024" s="339"/>
      <c r="K1024" s="339"/>
      <c r="L1024" s="339"/>
      <c r="M1024" s="339"/>
      <c r="N1024" s="339"/>
      <c r="O1024" s="339"/>
      <c r="P1024" s="339"/>
      <c r="Q1024" s="339"/>
    </row>
    <row r="1025" spans="1:17" ht="13.5" customHeight="1">
      <c r="A1025" s="481" t="s">
        <v>1127</v>
      </c>
      <c r="B1025" s="481" t="s">
        <v>766</v>
      </c>
      <c r="C1025" s="481" t="s">
        <v>1239</v>
      </c>
      <c r="D1025" s="481" t="s">
        <v>1240</v>
      </c>
      <c r="E1025" s="481">
        <v>14742</v>
      </c>
      <c r="F1025" s="339"/>
      <c r="G1025" s="340">
        <f>IF(ISNUMBER(E1025),E1025/'Bulk DivVar Analysis'!$C$7,"")</f>
        <v>0.99212598425196852</v>
      </c>
      <c r="H1025" s="338" t="str">
        <f>IF(ISNUMBER(E1025), IF(G1025&gt;'Bulk DivVar Analysis'!$D$9,"Pass","Fail"),"")</f>
        <v>Pass</v>
      </c>
      <c r="I1025" s="338" t="str">
        <f t="shared" si="17"/>
        <v>Gamma_6_F4</v>
      </c>
      <c r="J1025" s="339"/>
      <c r="K1025" s="339"/>
      <c r="L1025" s="339"/>
      <c r="M1025" s="339"/>
      <c r="N1025" s="339"/>
      <c r="O1025" s="339"/>
      <c r="P1025" s="339"/>
      <c r="Q1025" s="339"/>
    </row>
    <row r="1026" spans="1:17" ht="13.5" customHeight="1">
      <c r="A1026" s="481" t="s">
        <v>1127</v>
      </c>
      <c r="B1026" s="481" t="s">
        <v>766</v>
      </c>
      <c r="C1026" s="481" t="s">
        <v>1241</v>
      </c>
      <c r="D1026" s="481" t="s">
        <v>1242</v>
      </c>
      <c r="E1026" s="481">
        <v>13014</v>
      </c>
      <c r="F1026" s="339"/>
      <c r="G1026" s="340">
        <f>IF(ISNUMBER(E1026),E1026/'Bulk DivVar Analysis'!$C$7,"")</f>
        <v>0.87583282858873412</v>
      </c>
      <c r="H1026" s="338" t="str">
        <f>IF(ISNUMBER(E1026), IF(G1026&gt;'Bulk DivVar Analysis'!$D$9,"Pass","Fail"),"")</f>
        <v>Pass</v>
      </c>
      <c r="I1026" s="338" t="str">
        <f t="shared" si="17"/>
        <v>Gamma_6_F5</v>
      </c>
      <c r="J1026" s="339"/>
      <c r="K1026" s="339"/>
      <c r="L1026" s="339"/>
      <c r="M1026" s="339"/>
      <c r="N1026" s="339"/>
      <c r="O1026" s="339"/>
      <c r="P1026" s="339"/>
      <c r="Q1026" s="339"/>
    </row>
    <row r="1027" spans="1:17" ht="13.5" customHeight="1">
      <c r="A1027" s="481" t="s">
        <v>1127</v>
      </c>
      <c r="B1027" s="481" t="s">
        <v>766</v>
      </c>
      <c r="C1027" s="481" t="s">
        <v>1243</v>
      </c>
      <c r="D1027" s="481" t="s">
        <v>1244</v>
      </c>
      <c r="E1027" s="481">
        <v>15760</v>
      </c>
      <c r="F1027" s="339"/>
      <c r="G1027" s="340">
        <f>IF(ISNUMBER(E1027),E1027/'Bulk DivVar Analysis'!$C$7,"")</f>
        <v>1.0606366511878322</v>
      </c>
      <c r="H1027" s="338" t="str">
        <f>IF(ISNUMBER(E1027), IF(G1027&gt;'Bulk DivVar Analysis'!$D$9,"Pass","Fail"),"")</f>
        <v>Pass</v>
      </c>
      <c r="I1027" s="338" t="str">
        <f t="shared" ref="I1027:I1090" si="18">_xlfn.TEXTJOIN("_",TRUE,B1027,C1027)</f>
        <v>Gamma_6_F6</v>
      </c>
      <c r="J1027" s="339"/>
      <c r="K1027" s="339"/>
      <c r="L1027" s="339"/>
      <c r="M1027" s="339"/>
      <c r="N1027" s="339"/>
      <c r="O1027" s="339"/>
      <c r="P1027" s="339"/>
      <c r="Q1027" s="339"/>
    </row>
    <row r="1028" spans="1:17" ht="13.5" customHeight="1">
      <c r="A1028" s="481" t="s">
        <v>1127</v>
      </c>
      <c r="B1028" s="481" t="s">
        <v>766</v>
      </c>
      <c r="C1028" s="481" t="s">
        <v>1245</v>
      </c>
      <c r="D1028" s="481" t="s">
        <v>1246</v>
      </c>
      <c r="E1028" s="481">
        <v>14670</v>
      </c>
      <c r="F1028" s="339"/>
      <c r="G1028" s="340">
        <f>IF(ISNUMBER(E1028),E1028/'Bulk DivVar Analysis'!$C$7,"")</f>
        <v>0.98728043609933369</v>
      </c>
      <c r="H1028" s="338" t="str">
        <f>IF(ISNUMBER(E1028), IF(G1028&gt;'Bulk DivVar Analysis'!$D$9,"Pass","Fail"),"")</f>
        <v>Pass</v>
      </c>
      <c r="I1028" s="338" t="str">
        <f t="shared" si="18"/>
        <v>Gamma_6_F7</v>
      </c>
      <c r="J1028" s="339"/>
      <c r="K1028" s="339"/>
      <c r="L1028" s="339"/>
      <c r="M1028" s="339"/>
      <c r="N1028" s="339"/>
      <c r="O1028" s="339"/>
      <c r="P1028" s="339"/>
      <c r="Q1028" s="339"/>
    </row>
    <row r="1029" spans="1:17" ht="13.5" customHeight="1">
      <c r="A1029" s="481" t="s">
        <v>1127</v>
      </c>
      <c r="B1029" s="481" t="s">
        <v>766</v>
      </c>
      <c r="C1029" s="481" t="s">
        <v>1247</v>
      </c>
      <c r="D1029" s="481" t="s">
        <v>1248</v>
      </c>
      <c r="E1029" s="481">
        <v>10511</v>
      </c>
      <c r="F1029" s="339"/>
      <c r="G1029" s="340">
        <f>IF(ISNUMBER(E1029),E1029/'Bulk DivVar Analysis'!$C$7,"")</f>
        <v>0.70738273100477822</v>
      </c>
      <c r="H1029" s="338" t="str">
        <f>IF(ISNUMBER(E1029), IF(G1029&gt;'Bulk DivVar Analysis'!$D$9,"Pass","Fail"),"")</f>
        <v>Pass</v>
      </c>
      <c r="I1029" s="338" t="str">
        <f t="shared" si="18"/>
        <v>Gamma_6_F8</v>
      </c>
      <c r="J1029" s="339"/>
      <c r="K1029" s="339"/>
      <c r="L1029" s="339"/>
      <c r="M1029" s="339"/>
      <c r="N1029" s="339"/>
      <c r="O1029" s="339"/>
      <c r="P1029" s="339"/>
      <c r="Q1029" s="339"/>
    </row>
    <row r="1030" spans="1:17" ht="13.5" customHeight="1">
      <c r="A1030" s="481" t="s">
        <v>1127</v>
      </c>
      <c r="B1030" s="481" t="s">
        <v>766</v>
      </c>
      <c r="C1030" s="481" t="s">
        <v>1249</v>
      </c>
      <c r="D1030" s="481" t="s">
        <v>1250</v>
      </c>
      <c r="E1030" s="481">
        <v>16417</v>
      </c>
      <c r="F1030" s="339"/>
      <c r="G1030" s="340">
        <f>IF(ISNUMBER(E1030),E1030/'Bulk DivVar Analysis'!$C$7,"")</f>
        <v>1.1048522780806245</v>
      </c>
      <c r="H1030" s="338" t="str">
        <f>IF(ISNUMBER(E1030), IF(G1030&gt;'Bulk DivVar Analysis'!$D$9,"Pass","Fail"),"")</f>
        <v>Pass</v>
      </c>
      <c r="I1030" s="338" t="str">
        <f t="shared" si="18"/>
        <v>Gamma_6_F9</v>
      </c>
      <c r="J1030" s="339"/>
      <c r="K1030" s="339"/>
      <c r="L1030" s="339"/>
      <c r="M1030" s="339"/>
      <c r="N1030" s="339"/>
      <c r="O1030" s="339"/>
      <c r="P1030" s="339"/>
      <c r="Q1030" s="339"/>
    </row>
    <row r="1031" spans="1:17" ht="13.5" customHeight="1">
      <c r="A1031" s="481" t="s">
        <v>1127</v>
      </c>
      <c r="B1031" s="481" t="s">
        <v>766</v>
      </c>
      <c r="C1031" s="481" t="s">
        <v>556</v>
      </c>
      <c r="D1031" s="481" t="s">
        <v>1251</v>
      </c>
      <c r="E1031" s="481">
        <v>16945</v>
      </c>
      <c r="F1031" s="339"/>
      <c r="G1031" s="340">
        <f>IF(ISNUMBER(E1031),E1031/'Bulk DivVar Analysis'!$C$7,"")</f>
        <v>1.1403862978666128</v>
      </c>
      <c r="H1031" s="338" t="str">
        <f>IF(ISNUMBER(E1031), IF(G1031&gt;'Bulk DivVar Analysis'!$D$9,"Pass","Fail"),"")</f>
        <v>Pass</v>
      </c>
      <c r="I1031" s="338" t="str">
        <f t="shared" si="18"/>
        <v>Gamma_6_F10</v>
      </c>
      <c r="J1031" s="339"/>
      <c r="K1031" s="339"/>
      <c r="L1031" s="339"/>
      <c r="M1031" s="339"/>
      <c r="N1031" s="339"/>
      <c r="O1031" s="339"/>
      <c r="P1031" s="339"/>
      <c r="Q1031" s="339"/>
    </row>
    <row r="1032" spans="1:17" ht="13.5" customHeight="1">
      <c r="A1032" s="481" t="s">
        <v>1127</v>
      </c>
      <c r="B1032" s="481" t="s">
        <v>766</v>
      </c>
      <c r="C1032" s="481" t="s">
        <v>557</v>
      </c>
      <c r="D1032" s="481" t="s">
        <v>1252</v>
      </c>
      <c r="E1032" s="481">
        <v>12989</v>
      </c>
      <c r="F1032" s="339"/>
      <c r="G1032" s="340">
        <f>IF(ISNUMBER(E1032),E1032/'Bulk DivVar Analysis'!$C$7,"")</f>
        <v>0.87415034659129143</v>
      </c>
      <c r="H1032" s="338" t="str">
        <f>IF(ISNUMBER(E1032), IF(G1032&gt;'Bulk DivVar Analysis'!$D$9,"Pass","Fail"),"")</f>
        <v>Pass</v>
      </c>
      <c r="I1032" s="338" t="str">
        <f t="shared" si="18"/>
        <v>Gamma_6_F11</v>
      </c>
      <c r="J1032" s="339"/>
      <c r="K1032" s="339"/>
      <c r="L1032" s="339"/>
      <c r="M1032" s="339"/>
      <c r="N1032" s="339"/>
      <c r="O1032" s="339"/>
      <c r="P1032" s="339"/>
      <c r="Q1032" s="339"/>
    </row>
    <row r="1033" spans="1:17" ht="13.5" customHeight="1">
      <c r="A1033" s="481" t="s">
        <v>1127</v>
      </c>
      <c r="B1033" s="481" t="s">
        <v>766</v>
      </c>
      <c r="C1033" s="481" t="s">
        <v>558</v>
      </c>
      <c r="D1033" s="481" t="s">
        <v>1253</v>
      </c>
      <c r="E1033" s="481">
        <v>9522</v>
      </c>
      <c r="F1033" s="339"/>
      <c r="G1033" s="340">
        <f>IF(ISNUMBER(E1033),E1033/'Bulk DivVar Analysis'!$C$7,"")</f>
        <v>0.64082374318594792</v>
      </c>
      <c r="H1033" s="338" t="str">
        <f>IF(ISNUMBER(E1033), IF(G1033&gt;'Bulk DivVar Analysis'!$D$9,"Pass","Fail"),"")</f>
        <v>Pass</v>
      </c>
      <c r="I1033" s="338" t="str">
        <f t="shared" si="18"/>
        <v>Gamma_6_F12</v>
      </c>
      <c r="J1033" s="339"/>
      <c r="K1033" s="339"/>
      <c r="L1033" s="339"/>
      <c r="M1033" s="339"/>
      <c r="N1033" s="339"/>
      <c r="O1033" s="339"/>
      <c r="P1033" s="339"/>
      <c r="Q1033" s="339"/>
    </row>
    <row r="1034" spans="1:17" ht="13.5" customHeight="1">
      <c r="A1034" s="481" t="s">
        <v>1127</v>
      </c>
      <c r="B1034" s="481" t="s">
        <v>766</v>
      </c>
      <c r="C1034" s="481" t="s">
        <v>1254</v>
      </c>
      <c r="D1034" s="481" t="s">
        <v>1255</v>
      </c>
      <c r="E1034" s="481">
        <v>16763</v>
      </c>
      <c r="F1034" s="339"/>
      <c r="G1034" s="340">
        <f>IF(ISNUMBER(E1034),E1034/'Bulk DivVar Analysis'!$C$7,"")</f>
        <v>1.1281378289252304</v>
      </c>
      <c r="H1034" s="338" t="str">
        <f>IF(ISNUMBER(E1034), IF(G1034&gt;'Bulk DivVar Analysis'!$D$9,"Pass","Fail"),"")</f>
        <v>Pass</v>
      </c>
      <c r="I1034" s="338" t="str">
        <f t="shared" si="18"/>
        <v>Gamma_6_G1</v>
      </c>
      <c r="J1034" s="339"/>
      <c r="K1034" s="339"/>
      <c r="L1034" s="339"/>
      <c r="M1034" s="339"/>
      <c r="N1034" s="339"/>
      <c r="O1034" s="339"/>
      <c r="P1034" s="339"/>
      <c r="Q1034" s="339"/>
    </row>
    <row r="1035" spans="1:17" ht="13.5" customHeight="1">
      <c r="A1035" s="481" t="s">
        <v>1127</v>
      </c>
      <c r="B1035" s="481" t="s">
        <v>766</v>
      </c>
      <c r="C1035" s="481" t="s">
        <v>1256</v>
      </c>
      <c r="D1035" s="481" t="s">
        <v>1257</v>
      </c>
      <c r="E1035" s="481">
        <v>12847</v>
      </c>
      <c r="F1035" s="339"/>
      <c r="G1035" s="340">
        <f>IF(ISNUMBER(E1035),E1035/'Bulk DivVar Analysis'!$C$7,"")</f>
        <v>0.86459384884581736</v>
      </c>
      <c r="H1035" s="338" t="str">
        <f>IF(ISNUMBER(E1035), IF(G1035&gt;'Bulk DivVar Analysis'!$D$9,"Pass","Fail"),"")</f>
        <v>Pass</v>
      </c>
      <c r="I1035" s="338" t="str">
        <f t="shared" si="18"/>
        <v>Gamma_6_G2</v>
      </c>
      <c r="J1035" s="339"/>
      <c r="K1035" s="339"/>
      <c r="L1035" s="339"/>
      <c r="M1035" s="339"/>
      <c r="N1035" s="339"/>
      <c r="O1035" s="339"/>
      <c r="P1035" s="339"/>
      <c r="Q1035" s="339"/>
    </row>
    <row r="1036" spans="1:17" ht="13.5" customHeight="1">
      <c r="A1036" s="481" t="s">
        <v>1127</v>
      </c>
      <c r="B1036" s="481" t="s">
        <v>766</v>
      </c>
      <c r="C1036" s="481" t="s">
        <v>1258</v>
      </c>
      <c r="D1036" s="481" t="s">
        <v>1259</v>
      </c>
      <c r="E1036" s="481">
        <v>15485</v>
      </c>
      <c r="F1036" s="339"/>
      <c r="G1036" s="340">
        <f>IF(ISNUMBER(E1036),E1036/'Bulk DivVar Analysis'!$C$7,"")</f>
        <v>1.0421293492159633</v>
      </c>
      <c r="H1036" s="338" t="str">
        <f>IF(ISNUMBER(E1036), IF(G1036&gt;'Bulk DivVar Analysis'!$D$9,"Pass","Fail"),"")</f>
        <v>Pass</v>
      </c>
      <c r="I1036" s="338" t="str">
        <f t="shared" si="18"/>
        <v>Gamma_6_G3</v>
      </c>
      <c r="J1036" s="339"/>
      <c r="K1036" s="339"/>
      <c r="L1036" s="339"/>
      <c r="M1036" s="339"/>
      <c r="N1036" s="339"/>
      <c r="O1036" s="339"/>
      <c r="P1036" s="339"/>
      <c r="Q1036" s="339"/>
    </row>
    <row r="1037" spans="1:17" ht="13.5" customHeight="1">
      <c r="A1037" s="481" t="s">
        <v>1127</v>
      </c>
      <c r="B1037" s="481" t="s">
        <v>766</v>
      </c>
      <c r="C1037" s="481" t="s">
        <v>1260</v>
      </c>
      <c r="D1037" s="481" t="s">
        <v>1261</v>
      </c>
      <c r="E1037" s="481">
        <v>16931</v>
      </c>
      <c r="F1037" s="339"/>
      <c r="G1037" s="340">
        <f>IF(ISNUMBER(E1037),E1037/'Bulk DivVar Analysis'!$C$7,"")</f>
        <v>1.1394441079480448</v>
      </c>
      <c r="H1037" s="338" t="str">
        <f>IF(ISNUMBER(E1037), IF(G1037&gt;'Bulk DivVar Analysis'!$D$9,"Pass","Fail"),"")</f>
        <v>Pass</v>
      </c>
      <c r="I1037" s="338" t="str">
        <f t="shared" si="18"/>
        <v>Gamma_6_G4</v>
      </c>
      <c r="J1037" s="339"/>
      <c r="K1037" s="339"/>
      <c r="L1037" s="339"/>
      <c r="M1037" s="339"/>
      <c r="N1037" s="339"/>
      <c r="O1037" s="339"/>
      <c r="P1037" s="339"/>
      <c r="Q1037" s="339"/>
    </row>
    <row r="1038" spans="1:17" ht="13.5" customHeight="1">
      <c r="A1038" s="481" t="s">
        <v>1127</v>
      </c>
      <c r="B1038" s="481" t="s">
        <v>766</v>
      </c>
      <c r="C1038" s="481" t="s">
        <v>1262</v>
      </c>
      <c r="D1038" s="481" t="s">
        <v>1263</v>
      </c>
      <c r="E1038" s="481">
        <v>11579</v>
      </c>
      <c r="F1038" s="339"/>
      <c r="G1038" s="340">
        <f>IF(ISNUMBER(E1038),E1038/'Bulk DivVar Analysis'!$C$7,"")</f>
        <v>0.77925836193552733</v>
      </c>
      <c r="H1038" s="338" t="str">
        <f>IF(ISNUMBER(E1038), IF(G1038&gt;'Bulk DivVar Analysis'!$D$9,"Pass","Fail"),"")</f>
        <v>Pass</v>
      </c>
      <c r="I1038" s="338" t="str">
        <f t="shared" si="18"/>
        <v>Gamma_6_G5</v>
      </c>
      <c r="J1038" s="339"/>
      <c r="K1038" s="339"/>
      <c r="L1038" s="339"/>
      <c r="M1038" s="339"/>
      <c r="N1038" s="339"/>
      <c r="O1038" s="339"/>
      <c r="P1038" s="339"/>
      <c r="Q1038" s="339"/>
    </row>
    <row r="1039" spans="1:17" ht="13.5" customHeight="1">
      <c r="A1039" s="481" t="s">
        <v>1127</v>
      </c>
      <c r="B1039" s="481" t="s">
        <v>766</v>
      </c>
      <c r="C1039" s="481" t="s">
        <v>1264</v>
      </c>
      <c r="D1039" s="481" t="s">
        <v>1265</v>
      </c>
      <c r="E1039" s="481">
        <v>10803</v>
      </c>
      <c r="F1039" s="339"/>
      <c r="G1039" s="340">
        <f>IF(ISNUMBER(E1039),E1039/'Bulk DivVar Analysis'!$C$7,"")</f>
        <v>0.72703412073490814</v>
      </c>
      <c r="H1039" s="338" t="str">
        <f>IF(ISNUMBER(E1039), IF(G1039&gt;'Bulk DivVar Analysis'!$D$9,"Pass","Fail"),"")</f>
        <v>Pass</v>
      </c>
      <c r="I1039" s="338" t="str">
        <f t="shared" si="18"/>
        <v>Gamma_6_G6</v>
      </c>
      <c r="J1039" s="339"/>
      <c r="K1039" s="339"/>
      <c r="L1039" s="339"/>
      <c r="M1039" s="339"/>
      <c r="N1039" s="339"/>
      <c r="O1039" s="339"/>
      <c r="P1039" s="339"/>
      <c r="Q1039" s="339"/>
    </row>
    <row r="1040" spans="1:17" ht="13.5" customHeight="1">
      <c r="A1040" s="481" t="s">
        <v>1127</v>
      </c>
      <c r="B1040" s="481" t="s">
        <v>766</v>
      </c>
      <c r="C1040" s="481" t="s">
        <v>1266</v>
      </c>
      <c r="D1040" s="481" t="s">
        <v>1267</v>
      </c>
      <c r="E1040" s="481">
        <v>9718</v>
      </c>
      <c r="F1040" s="339"/>
      <c r="G1040" s="340">
        <f>IF(ISNUMBER(E1040),E1040/'Bulk DivVar Analysis'!$C$7,"")</f>
        <v>0.65401440204589811</v>
      </c>
      <c r="H1040" s="338" t="str">
        <f>IF(ISNUMBER(E1040), IF(G1040&gt;'Bulk DivVar Analysis'!$D$9,"Pass","Fail"),"")</f>
        <v>Pass</v>
      </c>
      <c r="I1040" s="338" t="str">
        <f t="shared" si="18"/>
        <v>Gamma_6_G7</v>
      </c>
      <c r="J1040" s="339"/>
      <c r="K1040" s="339"/>
      <c r="L1040" s="339"/>
      <c r="M1040" s="339"/>
      <c r="N1040" s="339"/>
      <c r="O1040" s="339"/>
      <c r="P1040" s="339"/>
      <c r="Q1040" s="339"/>
    </row>
    <row r="1041" spans="1:17" ht="13.5" customHeight="1">
      <c r="A1041" s="481" t="s">
        <v>1127</v>
      </c>
      <c r="B1041" s="481" t="s">
        <v>766</v>
      </c>
      <c r="C1041" s="481" t="s">
        <v>1268</v>
      </c>
      <c r="D1041" s="481" t="s">
        <v>1269</v>
      </c>
      <c r="E1041" s="481">
        <v>14064</v>
      </c>
      <c r="F1041" s="339"/>
      <c r="G1041" s="340">
        <f>IF(ISNUMBER(E1041),E1041/'Bulk DivVar Analysis'!$C$7,"")</f>
        <v>0.94649707248132442</v>
      </c>
      <c r="H1041" s="338" t="str">
        <f>IF(ISNUMBER(E1041), IF(G1041&gt;'Bulk DivVar Analysis'!$D$9,"Pass","Fail"),"")</f>
        <v>Pass</v>
      </c>
      <c r="I1041" s="338" t="str">
        <f t="shared" si="18"/>
        <v>Gamma_6_G8</v>
      </c>
      <c r="J1041" s="339"/>
      <c r="K1041" s="339"/>
      <c r="L1041" s="339"/>
      <c r="M1041" s="339"/>
      <c r="N1041" s="339"/>
      <c r="O1041" s="339"/>
      <c r="P1041" s="339"/>
      <c r="Q1041" s="339"/>
    </row>
    <row r="1042" spans="1:17" ht="13.5" customHeight="1">
      <c r="A1042" s="481" t="s">
        <v>1127</v>
      </c>
      <c r="B1042" s="481" t="s">
        <v>766</v>
      </c>
      <c r="C1042" s="481" t="s">
        <v>1270</v>
      </c>
      <c r="D1042" s="481" t="s">
        <v>1271</v>
      </c>
      <c r="E1042" s="481">
        <v>12619</v>
      </c>
      <c r="F1042" s="339"/>
      <c r="G1042" s="340">
        <f>IF(ISNUMBER(E1042),E1042/'Bulk DivVar Analysis'!$C$7,"")</f>
        <v>0.84924961302914059</v>
      </c>
      <c r="H1042" s="338" t="str">
        <f>IF(ISNUMBER(E1042), IF(G1042&gt;'Bulk DivVar Analysis'!$D$9,"Pass","Fail"),"")</f>
        <v>Pass</v>
      </c>
      <c r="I1042" s="338" t="str">
        <f t="shared" si="18"/>
        <v>Gamma_6_G9</v>
      </c>
      <c r="J1042" s="339"/>
      <c r="K1042" s="339"/>
      <c r="L1042" s="339"/>
      <c r="M1042" s="339"/>
      <c r="N1042" s="339"/>
      <c r="O1042" s="339"/>
      <c r="P1042" s="339"/>
      <c r="Q1042" s="339"/>
    </row>
    <row r="1043" spans="1:17" ht="13.5" customHeight="1">
      <c r="A1043" s="481" t="s">
        <v>1127</v>
      </c>
      <c r="B1043" s="481" t="s">
        <v>766</v>
      </c>
      <c r="C1043" s="481" t="s">
        <v>568</v>
      </c>
      <c r="D1043" s="481" t="s">
        <v>1272</v>
      </c>
      <c r="E1043" s="481">
        <v>17069</v>
      </c>
      <c r="F1043" s="339"/>
      <c r="G1043" s="340">
        <f>IF(ISNUMBER(E1043),E1043/'Bulk DivVar Analysis'!$C$7,"")</f>
        <v>1.1487314085739282</v>
      </c>
      <c r="H1043" s="338" t="str">
        <f>IF(ISNUMBER(E1043), IF(G1043&gt;'Bulk DivVar Analysis'!$D$9,"Pass","Fail"),"")</f>
        <v>Pass</v>
      </c>
      <c r="I1043" s="338" t="str">
        <f t="shared" si="18"/>
        <v>Gamma_6_G10</v>
      </c>
      <c r="J1043" s="339"/>
      <c r="K1043" s="339"/>
      <c r="L1043" s="339"/>
      <c r="M1043" s="339"/>
      <c r="N1043" s="339"/>
      <c r="O1043" s="339"/>
      <c r="P1043" s="339"/>
      <c r="Q1043" s="339"/>
    </row>
    <row r="1044" spans="1:17" ht="13.5" customHeight="1">
      <c r="A1044" s="481" t="s">
        <v>1127</v>
      </c>
      <c r="B1044" s="481" t="s">
        <v>766</v>
      </c>
      <c r="C1044" s="481" t="s">
        <v>569</v>
      </c>
      <c r="D1044" s="481" t="s">
        <v>1273</v>
      </c>
      <c r="E1044" s="481">
        <v>9517</v>
      </c>
      <c r="F1044" s="339"/>
      <c r="G1044" s="340">
        <f>IF(ISNUMBER(E1044),E1044/'Bulk DivVar Analysis'!$C$7,"")</f>
        <v>0.64048724678645941</v>
      </c>
      <c r="H1044" s="338" t="str">
        <f>IF(ISNUMBER(E1044), IF(G1044&gt;'Bulk DivVar Analysis'!$D$9,"Pass","Fail"),"")</f>
        <v>Pass</v>
      </c>
      <c r="I1044" s="338" t="str">
        <f t="shared" si="18"/>
        <v>Gamma_6_G11</v>
      </c>
      <c r="J1044" s="339"/>
      <c r="K1044" s="339"/>
      <c r="L1044" s="339"/>
      <c r="M1044" s="339"/>
      <c r="N1044" s="339"/>
      <c r="O1044" s="339"/>
      <c r="P1044" s="339"/>
      <c r="Q1044" s="339"/>
    </row>
    <row r="1045" spans="1:17" ht="13.5" customHeight="1">
      <c r="A1045" s="481" t="s">
        <v>1127</v>
      </c>
      <c r="B1045" s="481" t="s">
        <v>766</v>
      </c>
      <c r="C1045" s="481" t="s">
        <v>570</v>
      </c>
      <c r="D1045" s="481" t="s">
        <v>1274</v>
      </c>
      <c r="E1045" s="481">
        <v>9940</v>
      </c>
      <c r="F1045" s="339"/>
      <c r="G1045" s="340">
        <f>IF(ISNUMBER(E1045),E1045/'Bulk DivVar Analysis'!$C$7,"")</f>
        <v>0.66895484218318868</v>
      </c>
      <c r="H1045" s="338" t="str">
        <f>IF(ISNUMBER(E1045), IF(G1045&gt;'Bulk DivVar Analysis'!$D$9,"Pass","Fail"),"")</f>
        <v>Pass</v>
      </c>
      <c r="I1045" s="338" t="str">
        <f t="shared" si="18"/>
        <v>Gamma_6_G12</v>
      </c>
      <c r="J1045" s="339"/>
      <c r="K1045" s="339"/>
      <c r="L1045" s="339"/>
      <c r="M1045" s="339"/>
      <c r="N1045" s="339"/>
      <c r="O1045" s="339"/>
      <c r="P1045" s="339"/>
      <c r="Q1045" s="339"/>
    </row>
    <row r="1046" spans="1:17" ht="13.5" customHeight="1">
      <c r="A1046" s="481" t="s">
        <v>1127</v>
      </c>
      <c r="B1046" s="481" t="s">
        <v>766</v>
      </c>
      <c r="C1046" s="481" t="s">
        <v>1275</v>
      </c>
      <c r="D1046" s="481" t="s">
        <v>1276</v>
      </c>
      <c r="E1046" s="481">
        <v>12207</v>
      </c>
      <c r="F1046" s="339"/>
      <c r="G1046" s="340">
        <f>IF(ISNUMBER(E1046),E1046/'Bulk DivVar Analysis'!$C$7,"")</f>
        <v>0.82152230971128604</v>
      </c>
      <c r="H1046" s="338" t="str">
        <f>IF(ISNUMBER(E1046), IF(G1046&gt;'Bulk DivVar Analysis'!$D$9,"Pass","Fail"),"")</f>
        <v>Pass</v>
      </c>
      <c r="I1046" s="338" t="str">
        <f t="shared" si="18"/>
        <v>Gamma_6_H1</v>
      </c>
      <c r="J1046" s="339"/>
      <c r="K1046" s="339"/>
      <c r="L1046" s="339"/>
      <c r="M1046" s="339"/>
      <c r="N1046" s="339"/>
      <c r="O1046" s="339"/>
      <c r="P1046" s="339"/>
      <c r="Q1046" s="339"/>
    </row>
    <row r="1047" spans="1:17" ht="13.5" customHeight="1">
      <c r="A1047" s="481" t="s">
        <v>1127</v>
      </c>
      <c r="B1047" s="481" t="s">
        <v>766</v>
      </c>
      <c r="C1047" s="481" t="s">
        <v>1277</v>
      </c>
      <c r="D1047" s="481" t="s">
        <v>1278</v>
      </c>
      <c r="E1047" s="481">
        <v>17683</v>
      </c>
      <c r="F1047" s="339"/>
      <c r="G1047" s="340">
        <f>IF(ISNUMBER(E1047),E1047/'Bulk DivVar Analysis'!$C$7,"")</f>
        <v>1.1900531664311191</v>
      </c>
      <c r="H1047" s="338" t="str">
        <f>IF(ISNUMBER(E1047), IF(G1047&gt;'Bulk DivVar Analysis'!$D$9,"Pass","Fail"),"")</f>
        <v>Pass</v>
      </c>
      <c r="I1047" s="338" t="str">
        <f t="shared" si="18"/>
        <v>Gamma_6_H2</v>
      </c>
      <c r="J1047" s="339"/>
      <c r="K1047" s="339"/>
      <c r="L1047" s="339"/>
      <c r="M1047" s="339"/>
      <c r="N1047" s="339"/>
      <c r="O1047" s="339"/>
      <c r="P1047" s="339"/>
      <c r="Q1047" s="339"/>
    </row>
    <row r="1048" spans="1:17" ht="13.5" customHeight="1">
      <c r="A1048" s="481" t="s">
        <v>1127</v>
      </c>
      <c r="B1048" s="481" t="s">
        <v>766</v>
      </c>
      <c r="C1048" s="481" t="s">
        <v>1279</v>
      </c>
      <c r="D1048" s="481" t="s">
        <v>1280</v>
      </c>
      <c r="E1048" s="481">
        <v>16902</v>
      </c>
      <c r="F1048" s="339"/>
      <c r="G1048" s="340">
        <f>IF(ISNUMBER(E1048),E1048/'Bulk DivVar Analysis'!$C$7,"")</f>
        <v>1.1374924288310115</v>
      </c>
      <c r="H1048" s="338" t="str">
        <f>IF(ISNUMBER(E1048), IF(G1048&gt;'Bulk DivVar Analysis'!$D$9,"Pass","Fail"),"")</f>
        <v>Pass</v>
      </c>
      <c r="I1048" s="338" t="str">
        <f t="shared" si="18"/>
        <v>Gamma_6_H3</v>
      </c>
      <c r="J1048" s="339"/>
      <c r="K1048" s="339"/>
      <c r="L1048" s="339"/>
      <c r="M1048" s="339"/>
      <c r="N1048" s="339"/>
      <c r="O1048" s="339"/>
      <c r="P1048" s="339"/>
      <c r="Q1048" s="339"/>
    </row>
    <row r="1049" spans="1:17" ht="13.5" customHeight="1">
      <c r="A1049" s="481" t="s">
        <v>1127</v>
      </c>
      <c r="B1049" s="481" t="s">
        <v>766</v>
      </c>
      <c r="C1049" s="481" t="s">
        <v>1281</v>
      </c>
      <c r="D1049" s="481" t="s">
        <v>1282</v>
      </c>
      <c r="E1049" s="481">
        <v>15135</v>
      </c>
      <c r="F1049" s="339"/>
      <c r="G1049" s="340">
        <f>IF(ISNUMBER(E1049),E1049/'Bulk DivVar Analysis'!$C$7,"")</f>
        <v>1.0185746012517667</v>
      </c>
      <c r="H1049" s="338" t="str">
        <f>IF(ISNUMBER(E1049), IF(G1049&gt;'Bulk DivVar Analysis'!$D$9,"Pass","Fail"),"")</f>
        <v>Pass</v>
      </c>
      <c r="I1049" s="338" t="str">
        <f t="shared" si="18"/>
        <v>Gamma_6_H4</v>
      </c>
      <c r="J1049" s="339"/>
      <c r="K1049" s="339"/>
      <c r="L1049" s="339"/>
      <c r="M1049" s="339"/>
      <c r="N1049" s="339"/>
      <c r="O1049" s="339"/>
      <c r="P1049" s="339"/>
      <c r="Q1049" s="339"/>
    </row>
    <row r="1050" spans="1:17" ht="13.5" customHeight="1">
      <c r="A1050" s="481" t="s">
        <v>1127</v>
      </c>
      <c r="B1050" s="481" t="s">
        <v>766</v>
      </c>
      <c r="C1050" s="481" t="s">
        <v>1283</v>
      </c>
      <c r="D1050" s="481" t="s">
        <v>1284</v>
      </c>
      <c r="E1050" s="481">
        <v>17417</v>
      </c>
      <c r="F1050" s="339"/>
      <c r="G1050" s="340">
        <f>IF(ISNUMBER(E1050),E1050/'Bulk DivVar Analysis'!$C$7,"")</f>
        <v>1.1721515579783297</v>
      </c>
      <c r="H1050" s="338" t="str">
        <f>IF(ISNUMBER(E1050), IF(G1050&gt;'Bulk DivVar Analysis'!$D$9,"Pass","Fail"),"")</f>
        <v>Pass</v>
      </c>
      <c r="I1050" s="338" t="str">
        <f t="shared" si="18"/>
        <v>Gamma_6_H5</v>
      </c>
      <c r="J1050" s="339"/>
      <c r="K1050" s="339"/>
      <c r="L1050" s="339"/>
      <c r="M1050" s="339"/>
      <c r="N1050" s="339"/>
      <c r="O1050" s="339"/>
      <c r="P1050" s="339"/>
      <c r="Q1050" s="339"/>
    </row>
    <row r="1051" spans="1:17" ht="13.5" customHeight="1">
      <c r="A1051" s="481" t="s">
        <v>1127</v>
      </c>
      <c r="B1051" s="481" t="s">
        <v>766</v>
      </c>
      <c r="C1051" s="481" t="s">
        <v>1285</v>
      </c>
      <c r="D1051" s="481" t="s">
        <v>1286</v>
      </c>
      <c r="E1051" s="481">
        <v>10016</v>
      </c>
      <c r="F1051" s="339"/>
      <c r="G1051" s="340">
        <f>IF(ISNUMBER(E1051),E1051/'Bulk DivVar Analysis'!$C$7,"")</f>
        <v>0.67406958745541423</v>
      </c>
      <c r="H1051" s="338" t="str">
        <f>IF(ISNUMBER(E1051), IF(G1051&gt;'Bulk DivVar Analysis'!$D$9,"Pass","Fail"),"")</f>
        <v>Pass</v>
      </c>
      <c r="I1051" s="338" t="str">
        <f t="shared" si="18"/>
        <v>Gamma_6_H6</v>
      </c>
      <c r="J1051" s="339"/>
      <c r="K1051" s="339"/>
      <c r="L1051" s="339"/>
      <c r="M1051" s="339"/>
      <c r="N1051" s="339"/>
      <c r="O1051" s="339"/>
      <c r="P1051" s="339"/>
      <c r="Q1051" s="339"/>
    </row>
    <row r="1052" spans="1:17" ht="13.5" customHeight="1">
      <c r="A1052" s="481" t="s">
        <v>1127</v>
      </c>
      <c r="B1052" s="481" t="s">
        <v>766</v>
      </c>
      <c r="C1052" s="481" t="s">
        <v>1287</v>
      </c>
      <c r="D1052" s="481" t="s">
        <v>1288</v>
      </c>
      <c r="E1052" s="481">
        <v>15612</v>
      </c>
      <c r="F1052" s="339"/>
      <c r="G1052" s="340">
        <f>IF(ISNUMBER(E1052),E1052/'Bulk DivVar Analysis'!$C$7,"")</f>
        <v>1.0506763577629719</v>
      </c>
      <c r="H1052" s="338" t="str">
        <f>IF(ISNUMBER(E1052), IF(G1052&gt;'Bulk DivVar Analysis'!$D$9,"Pass","Fail"),"")</f>
        <v>Pass</v>
      </c>
      <c r="I1052" s="338" t="str">
        <f t="shared" si="18"/>
        <v>Gamma_6_H7</v>
      </c>
      <c r="J1052" s="339"/>
      <c r="K1052" s="339"/>
      <c r="L1052" s="339"/>
      <c r="M1052" s="339"/>
      <c r="N1052" s="339"/>
      <c r="O1052" s="339"/>
      <c r="P1052" s="339"/>
      <c r="Q1052" s="339"/>
    </row>
    <row r="1053" spans="1:17" ht="13.5" customHeight="1">
      <c r="A1053" s="481" t="s">
        <v>1127</v>
      </c>
      <c r="B1053" s="481" t="s">
        <v>766</v>
      </c>
      <c r="C1053" s="481" t="s">
        <v>1289</v>
      </c>
      <c r="D1053" s="481" t="s">
        <v>1290</v>
      </c>
      <c r="E1053" s="481">
        <v>10887</v>
      </c>
      <c r="F1053" s="339"/>
      <c r="G1053" s="340">
        <f>IF(ISNUMBER(E1053),E1053/'Bulk DivVar Analysis'!$C$7,"")</f>
        <v>0.73268726024631536</v>
      </c>
      <c r="H1053" s="338" t="str">
        <f>IF(ISNUMBER(E1053), IF(G1053&gt;'Bulk DivVar Analysis'!$D$9,"Pass","Fail"),"")</f>
        <v>Pass</v>
      </c>
      <c r="I1053" s="338" t="str">
        <f t="shared" si="18"/>
        <v>Gamma_6_H8</v>
      </c>
      <c r="J1053" s="339"/>
      <c r="K1053" s="339"/>
      <c r="L1053" s="339"/>
      <c r="M1053" s="339"/>
      <c r="N1053" s="339"/>
      <c r="O1053" s="339"/>
      <c r="P1053" s="339"/>
      <c r="Q1053" s="339"/>
    </row>
    <row r="1054" spans="1:17" ht="13.5" customHeight="1">
      <c r="A1054" s="481" t="s">
        <v>1127</v>
      </c>
      <c r="B1054" s="481" t="s">
        <v>766</v>
      </c>
      <c r="C1054" s="481" t="s">
        <v>1291</v>
      </c>
      <c r="D1054" s="481" t="s">
        <v>1292</v>
      </c>
      <c r="E1054" s="481">
        <v>9222</v>
      </c>
      <c r="F1054" s="339"/>
      <c r="G1054" s="340">
        <f>IF(ISNUMBER(E1054),E1054/'Bulk DivVar Analysis'!$C$7,"")</f>
        <v>0.62063395921663633</v>
      </c>
      <c r="H1054" s="338" t="str">
        <f>IF(ISNUMBER(E1054), IF(G1054&gt;'Bulk DivVar Analysis'!$D$9,"Pass","Fail"),"")</f>
        <v>Pass</v>
      </c>
      <c r="I1054" s="338" t="str">
        <f t="shared" si="18"/>
        <v>Gamma_6_H9</v>
      </c>
      <c r="J1054" s="339"/>
      <c r="K1054" s="339"/>
      <c r="L1054" s="339"/>
      <c r="M1054" s="339"/>
      <c r="N1054" s="339"/>
      <c r="O1054" s="339"/>
      <c r="P1054" s="339"/>
      <c r="Q1054" s="339"/>
    </row>
    <row r="1055" spans="1:17" ht="13.5" customHeight="1">
      <c r="A1055" s="481" t="s">
        <v>1127</v>
      </c>
      <c r="B1055" s="481" t="s">
        <v>766</v>
      </c>
      <c r="C1055" s="481" t="s">
        <v>580</v>
      </c>
      <c r="D1055" s="481" t="s">
        <v>1293</v>
      </c>
      <c r="E1055" s="481">
        <v>11657</v>
      </c>
      <c r="F1055" s="339"/>
      <c r="G1055" s="340">
        <f>IF(ISNUMBER(E1055),E1055/'Bulk DivVar Analysis'!$C$7,"")</f>
        <v>0.78450770576754825</v>
      </c>
      <c r="H1055" s="338" t="str">
        <f>IF(ISNUMBER(E1055), IF(G1055&gt;'Bulk DivVar Analysis'!$D$9,"Pass","Fail"),"")</f>
        <v>Pass</v>
      </c>
      <c r="I1055" s="338" t="str">
        <f t="shared" si="18"/>
        <v>Gamma_6_H10</v>
      </c>
      <c r="J1055" s="339"/>
      <c r="K1055" s="339"/>
      <c r="L1055" s="339"/>
      <c r="M1055" s="339"/>
      <c r="N1055" s="339"/>
      <c r="O1055" s="339"/>
      <c r="P1055" s="339"/>
      <c r="Q1055" s="339"/>
    </row>
    <row r="1056" spans="1:17" ht="13.5" customHeight="1">
      <c r="A1056" s="481" t="s">
        <v>1127</v>
      </c>
      <c r="B1056" s="481" t="s">
        <v>766</v>
      </c>
      <c r="C1056" s="481" t="s">
        <v>581</v>
      </c>
      <c r="D1056" s="481" t="s">
        <v>1294</v>
      </c>
      <c r="E1056" s="481">
        <v>8584</v>
      </c>
      <c r="F1056" s="339"/>
      <c r="G1056" s="340">
        <f>IF(ISNUMBER(E1056),E1056/'Bulk DivVar Analysis'!$C$7,"")</f>
        <v>0.57769701864190048</v>
      </c>
      <c r="H1056" s="338" t="str">
        <f>IF(ISNUMBER(E1056), IF(G1056&gt;'Bulk DivVar Analysis'!$D$9,"Pass","Fail"),"")</f>
        <v>Pass</v>
      </c>
      <c r="I1056" s="338" t="str">
        <f t="shared" si="18"/>
        <v>Gamma_6_H11</v>
      </c>
      <c r="J1056" s="339"/>
      <c r="K1056" s="339"/>
      <c r="L1056" s="339"/>
      <c r="M1056" s="339"/>
      <c r="N1056" s="339"/>
      <c r="O1056" s="339"/>
      <c r="P1056" s="339"/>
      <c r="Q1056" s="339"/>
    </row>
    <row r="1057" spans="1:17" ht="13.5" customHeight="1">
      <c r="A1057" s="481" t="s">
        <v>1127</v>
      </c>
      <c r="B1057" s="481" t="s">
        <v>766</v>
      </c>
      <c r="C1057" s="481" t="s">
        <v>582</v>
      </c>
      <c r="D1057" s="481" t="s">
        <v>1295</v>
      </c>
      <c r="E1057" s="481">
        <v>6216</v>
      </c>
      <c r="F1057" s="339"/>
      <c r="G1057" s="340">
        <f>IF(ISNUMBER(E1057),E1057/'Bulk DivVar Analysis'!$C$7,"")</f>
        <v>0.41833232384413488</v>
      </c>
      <c r="H1057" s="338" t="str">
        <f>IF(ISNUMBER(E1057), IF(G1057&gt;'Bulk DivVar Analysis'!$D$9,"Pass","Fail"),"")</f>
        <v>Pass</v>
      </c>
      <c r="I1057" s="338" t="str">
        <f t="shared" si="18"/>
        <v>Gamma_6_H12</v>
      </c>
      <c r="J1057" s="339"/>
      <c r="K1057" s="339"/>
      <c r="L1057" s="339"/>
      <c r="M1057" s="339"/>
      <c r="N1057" s="339"/>
      <c r="O1057" s="339"/>
      <c r="P1057" s="339"/>
      <c r="Q1057" s="339"/>
    </row>
    <row r="1058" spans="1:17" ht="13.5" customHeight="1">
      <c r="A1058" s="481" t="s">
        <v>1127</v>
      </c>
      <c r="B1058" s="481" t="s">
        <v>768</v>
      </c>
      <c r="C1058" s="481" t="s">
        <v>1128</v>
      </c>
      <c r="D1058" s="481" t="s">
        <v>1296</v>
      </c>
      <c r="E1058" s="481">
        <v>17432</v>
      </c>
      <c r="F1058" s="339"/>
      <c r="G1058" s="340">
        <f>IF(ISNUMBER(E1058),E1058/'Bulk DivVar Analysis'!$C$7,"")</f>
        <v>1.1731610471767953</v>
      </c>
      <c r="H1058" s="338" t="str">
        <f>IF(ISNUMBER(E1058), IF(G1058&gt;'Bulk DivVar Analysis'!$D$9,"Pass","Fail"),"")</f>
        <v>Pass</v>
      </c>
      <c r="I1058" s="338" t="str">
        <f t="shared" si="18"/>
        <v>Gamma_7_A1</v>
      </c>
      <c r="J1058" s="339"/>
      <c r="K1058" s="339"/>
      <c r="L1058" s="339"/>
      <c r="M1058" s="339"/>
      <c r="N1058" s="339"/>
      <c r="O1058" s="339"/>
      <c r="P1058" s="339"/>
      <c r="Q1058" s="339"/>
    </row>
    <row r="1059" spans="1:17" ht="13.5" customHeight="1">
      <c r="A1059" s="481" t="s">
        <v>1127</v>
      </c>
      <c r="B1059" s="481" t="s">
        <v>768</v>
      </c>
      <c r="C1059" s="481" t="s">
        <v>1130</v>
      </c>
      <c r="D1059" s="481" t="s">
        <v>1297</v>
      </c>
      <c r="E1059" s="481">
        <v>17487</v>
      </c>
      <c r="F1059" s="339"/>
      <c r="G1059" s="340">
        <f>IF(ISNUMBER(E1059),E1059/'Bulk DivVar Analysis'!$C$7,"")</f>
        <v>1.1768625075711689</v>
      </c>
      <c r="H1059" s="338" t="str">
        <f>IF(ISNUMBER(E1059), IF(G1059&gt;'Bulk DivVar Analysis'!$D$9,"Pass","Fail"),"")</f>
        <v>Pass</v>
      </c>
      <c r="I1059" s="338" t="str">
        <f t="shared" si="18"/>
        <v>Gamma_7_A2</v>
      </c>
      <c r="J1059" s="339"/>
      <c r="K1059" s="339"/>
      <c r="L1059" s="339"/>
      <c r="M1059" s="339"/>
      <c r="N1059" s="339"/>
      <c r="O1059" s="339"/>
      <c r="P1059" s="339"/>
      <c r="Q1059" s="339"/>
    </row>
    <row r="1060" spans="1:17" ht="13.5" customHeight="1">
      <c r="A1060" s="481" t="s">
        <v>1127</v>
      </c>
      <c r="B1060" s="481" t="s">
        <v>768</v>
      </c>
      <c r="C1060" s="481" t="s">
        <v>1132</v>
      </c>
      <c r="D1060" s="481" t="s">
        <v>1298</v>
      </c>
      <c r="E1060" s="481">
        <v>13117</v>
      </c>
      <c r="F1060" s="339"/>
      <c r="G1060" s="340">
        <f>IF(ISNUMBER(E1060),E1060/'Bulk DivVar Analysis'!$C$7,"")</f>
        <v>0.88276465441819774</v>
      </c>
      <c r="H1060" s="338" t="str">
        <f>IF(ISNUMBER(E1060), IF(G1060&gt;'Bulk DivVar Analysis'!$D$9,"Pass","Fail"),"")</f>
        <v>Pass</v>
      </c>
      <c r="I1060" s="338" t="str">
        <f t="shared" si="18"/>
        <v>Gamma_7_A3</v>
      </c>
      <c r="J1060" s="339"/>
      <c r="K1060" s="339"/>
      <c r="L1060" s="339"/>
      <c r="M1060" s="339"/>
      <c r="N1060" s="339"/>
      <c r="O1060" s="339"/>
      <c r="P1060" s="339"/>
      <c r="Q1060" s="339"/>
    </row>
    <row r="1061" spans="1:17" ht="13.5" customHeight="1">
      <c r="A1061" s="481" t="s">
        <v>1127</v>
      </c>
      <c r="B1061" s="481" t="s">
        <v>768</v>
      </c>
      <c r="C1061" s="481" t="s">
        <v>1134</v>
      </c>
      <c r="D1061" s="481" t="s">
        <v>1299</v>
      </c>
      <c r="E1061" s="481">
        <v>9797</v>
      </c>
      <c r="F1061" s="339"/>
      <c r="G1061" s="340">
        <f>IF(ISNUMBER(E1061),E1061/'Bulk DivVar Analysis'!$C$7,"")</f>
        <v>0.65933104515781682</v>
      </c>
      <c r="H1061" s="338" t="str">
        <f>IF(ISNUMBER(E1061), IF(G1061&gt;'Bulk DivVar Analysis'!$D$9,"Pass","Fail"),"")</f>
        <v>Pass</v>
      </c>
      <c r="I1061" s="338" t="str">
        <f t="shared" si="18"/>
        <v>Gamma_7_A4</v>
      </c>
      <c r="J1061" s="339"/>
      <c r="K1061" s="339"/>
      <c r="L1061" s="339"/>
      <c r="M1061" s="339"/>
      <c r="N1061" s="339"/>
      <c r="O1061" s="339"/>
      <c r="P1061" s="339"/>
      <c r="Q1061" s="339"/>
    </row>
    <row r="1062" spans="1:17" ht="13.5" customHeight="1">
      <c r="A1062" s="481" t="s">
        <v>1127</v>
      </c>
      <c r="B1062" s="481" t="s">
        <v>768</v>
      </c>
      <c r="C1062" s="481" t="s">
        <v>1136</v>
      </c>
      <c r="D1062" s="481" t="s">
        <v>1300</v>
      </c>
      <c r="E1062" s="481">
        <v>10699</v>
      </c>
      <c r="F1062" s="339"/>
      <c r="G1062" s="340">
        <f>IF(ISNUMBER(E1062),E1062/'Bulk DivVar Analysis'!$C$7,"")</f>
        <v>0.72003499562554685</v>
      </c>
      <c r="H1062" s="338" t="str">
        <f>IF(ISNUMBER(E1062), IF(G1062&gt;'Bulk DivVar Analysis'!$D$9,"Pass","Fail"),"")</f>
        <v>Pass</v>
      </c>
      <c r="I1062" s="338" t="str">
        <f t="shared" si="18"/>
        <v>Gamma_7_A5</v>
      </c>
      <c r="J1062" s="339"/>
      <c r="K1062" s="339"/>
      <c r="L1062" s="339"/>
      <c r="M1062" s="339"/>
      <c r="N1062" s="339"/>
      <c r="O1062" s="339"/>
      <c r="P1062" s="339"/>
      <c r="Q1062" s="339"/>
    </row>
    <row r="1063" spans="1:17" ht="13.5" customHeight="1">
      <c r="A1063" s="481" t="s">
        <v>1127</v>
      </c>
      <c r="B1063" s="481" t="s">
        <v>768</v>
      </c>
      <c r="C1063" s="481" t="s">
        <v>1138</v>
      </c>
      <c r="D1063" s="481" t="s">
        <v>1301</v>
      </c>
      <c r="E1063" s="481">
        <v>9159</v>
      </c>
      <c r="F1063" s="339"/>
      <c r="G1063" s="340">
        <f>IF(ISNUMBER(E1063),E1063/'Bulk DivVar Analysis'!$C$7,"")</f>
        <v>0.61639410458308097</v>
      </c>
      <c r="H1063" s="338" t="str">
        <f>IF(ISNUMBER(E1063), IF(G1063&gt;'Bulk DivVar Analysis'!$D$9,"Pass","Fail"),"")</f>
        <v>Pass</v>
      </c>
      <c r="I1063" s="338" t="str">
        <f t="shared" si="18"/>
        <v>Gamma_7_A6</v>
      </c>
      <c r="J1063" s="339"/>
      <c r="K1063" s="339"/>
      <c r="L1063" s="339"/>
      <c r="M1063" s="339"/>
      <c r="N1063" s="339"/>
      <c r="O1063" s="339"/>
      <c r="P1063" s="339"/>
      <c r="Q1063" s="339"/>
    </row>
    <row r="1064" spans="1:17" ht="13.5" customHeight="1">
      <c r="A1064" s="481" t="s">
        <v>1127</v>
      </c>
      <c r="B1064" s="481" t="s">
        <v>768</v>
      </c>
      <c r="C1064" s="481" t="s">
        <v>1140</v>
      </c>
      <c r="D1064" s="481" t="s">
        <v>1302</v>
      </c>
      <c r="E1064" s="481">
        <v>14546</v>
      </c>
      <c r="F1064" s="339"/>
      <c r="G1064" s="340">
        <f>IF(ISNUMBER(E1064),E1064/'Bulk DivVar Analysis'!$C$7,"")</f>
        <v>0.97893532539201833</v>
      </c>
      <c r="H1064" s="338" t="str">
        <f>IF(ISNUMBER(E1064), IF(G1064&gt;'Bulk DivVar Analysis'!$D$9,"Pass","Fail"),"")</f>
        <v>Pass</v>
      </c>
      <c r="I1064" s="338" t="str">
        <f t="shared" si="18"/>
        <v>Gamma_7_A7</v>
      </c>
      <c r="J1064" s="339"/>
      <c r="K1064" s="339"/>
      <c r="L1064" s="339"/>
      <c r="M1064" s="339"/>
      <c r="N1064" s="339"/>
      <c r="O1064" s="339"/>
      <c r="P1064" s="339"/>
      <c r="Q1064" s="339"/>
    </row>
    <row r="1065" spans="1:17" ht="13.5" customHeight="1">
      <c r="A1065" s="481" t="s">
        <v>1127</v>
      </c>
      <c r="B1065" s="481" t="s">
        <v>768</v>
      </c>
      <c r="C1065" s="481" t="s">
        <v>1142</v>
      </c>
      <c r="D1065" s="481" t="s">
        <v>1303</v>
      </c>
      <c r="E1065" s="481">
        <v>17519</v>
      </c>
      <c r="F1065" s="339"/>
      <c r="G1065" s="340">
        <f>IF(ISNUMBER(E1065),E1065/'Bulk DivVar Analysis'!$C$7,"")</f>
        <v>1.1790160845278956</v>
      </c>
      <c r="H1065" s="338" t="str">
        <f>IF(ISNUMBER(E1065), IF(G1065&gt;'Bulk DivVar Analysis'!$D$9,"Pass","Fail"),"")</f>
        <v>Pass</v>
      </c>
      <c r="I1065" s="338" t="str">
        <f t="shared" si="18"/>
        <v>Gamma_7_A8</v>
      </c>
      <c r="J1065" s="339"/>
      <c r="K1065" s="339"/>
      <c r="L1065" s="339"/>
      <c r="M1065" s="339"/>
      <c r="N1065" s="339"/>
      <c r="O1065" s="339"/>
      <c r="P1065" s="339"/>
      <c r="Q1065" s="339"/>
    </row>
    <row r="1066" spans="1:17" ht="13.5" customHeight="1">
      <c r="A1066" s="481" t="s">
        <v>1127</v>
      </c>
      <c r="B1066" s="481" t="s">
        <v>768</v>
      </c>
      <c r="C1066" s="481" t="s">
        <v>1144</v>
      </c>
      <c r="D1066" s="481" t="s">
        <v>1304</v>
      </c>
      <c r="E1066" s="481">
        <v>19344</v>
      </c>
      <c r="F1066" s="339"/>
      <c r="G1066" s="340">
        <f>IF(ISNUMBER(E1066),E1066/'Bulk DivVar Analysis'!$C$7,"")</f>
        <v>1.3018372703412073</v>
      </c>
      <c r="H1066" s="338" t="str">
        <f>IF(ISNUMBER(E1066), IF(G1066&gt;'Bulk DivVar Analysis'!$D$9,"Pass","Fail"),"")</f>
        <v>Pass</v>
      </c>
      <c r="I1066" s="338" t="str">
        <f t="shared" si="18"/>
        <v>Gamma_7_A9</v>
      </c>
      <c r="J1066" s="339"/>
      <c r="K1066" s="339"/>
      <c r="L1066" s="339"/>
      <c r="M1066" s="339"/>
      <c r="N1066" s="339"/>
      <c r="O1066" s="339"/>
      <c r="P1066" s="339"/>
      <c r="Q1066" s="339"/>
    </row>
    <row r="1067" spans="1:17" ht="13.5" customHeight="1">
      <c r="A1067" s="481" t="s">
        <v>1127</v>
      </c>
      <c r="B1067" s="481" t="s">
        <v>768</v>
      </c>
      <c r="C1067" s="481" t="s">
        <v>496</v>
      </c>
      <c r="D1067" s="481" t="s">
        <v>1305</v>
      </c>
      <c r="E1067" s="481">
        <v>19462</v>
      </c>
      <c r="F1067" s="339"/>
      <c r="G1067" s="340">
        <f>IF(ISNUMBER(E1067),E1067/'Bulk DivVar Analysis'!$C$7,"")</f>
        <v>1.3097785853691366</v>
      </c>
      <c r="H1067" s="338" t="str">
        <f>IF(ISNUMBER(E1067), IF(G1067&gt;'Bulk DivVar Analysis'!$D$9,"Pass","Fail"),"")</f>
        <v>Pass</v>
      </c>
      <c r="I1067" s="338" t="str">
        <f t="shared" si="18"/>
        <v>Gamma_7_A10</v>
      </c>
      <c r="J1067" s="339"/>
      <c r="K1067" s="339"/>
      <c r="L1067" s="339"/>
      <c r="M1067" s="339"/>
      <c r="N1067" s="339"/>
      <c r="O1067" s="339"/>
      <c r="P1067" s="339"/>
      <c r="Q1067" s="339"/>
    </row>
    <row r="1068" spans="1:17" ht="13.5" customHeight="1">
      <c r="A1068" s="481" t="s">
        <v>1127</v>
      </c>
      <c r="B1068" s="481" t="s">
        <v>768</v>
      </c>
      <c r="C1068" s="481" t="s">
        <v>497</v>
      </c>
      <c r="D1068" s="481" t="s">
        <v>1306</v>
      </c>
      <c r="E1068" s="481">
        <v>11919</v>
      </c>
      <c r="F1068" s="339"/>
      <c r="G1068" s="340">
        <f>IF(ISNUMBER(E1068),E1068/'Bulk DivVar Analysis'!$C$7,"")</f>
        <v>0.80214011710074706</v>
      </c>
      <c r="H1068" s="338" t="str">
        <f>IF(ISNUMBER(E1068), IF(G1068&gt;'Bulk DivVar Analysis'!$D$9,"Pass","Fail"),"")</f>
        <v>Pass</v>
      </c>
      <c r="I1068" s="338" t="str">
        <f t="shared" si="18"/>
        <v>Gamma_7_A11</v>
      </c>
      <c r="J1068" s="339"/>
      <c r="K1068" s="339"/>
      <c r="L1068" s="339"/>
      <c r="M1068" s="339"/>
      <c r="N1068" s="339"/>
      <c r="O1068" s="339"/>
      <c r="P1068" s="339"/>
      <c r="Q1068" s="339"/>
    </row>
    <row r="1069" spans="1:17" ht="13.5" customHeight="1">
      <c r="A1069" s="481" t="s">
        <v>1127</v>
      </c>
      <c r="B1069" s="481" t="s">
        <v>768</v>
      </c>
      <c r="C1069" s="481" t="s">
        <v>498</v>
      </c>
      <c r="D1069" s="481" t="s">
        <v>1307</v>
      </c>
      <c r="E1069" s="481">
        <v>18698</v>
      </c>
      <c r="F1069" s="339"/>
      <c r="G1069" s="340">
        <f>IF(ISNUMBER(E1069),E1069/'Bulk DivVar Analysis'!$C$7,"")</f>
        <v>1.2583619355272899</v>
      </c>
      <c r="H1069" s="338" t="str">
        <f>IF(ISNUMBER(E1069), IF(G1069&gt;'Bulk DivVar Analysis'!$D$9,"Pass","Fail"),"")</f>
        <v>Pass</v>
      </c>
      <c r="I1069" s="338" t="str">
        <f t="shared" si="18"/>
        <v>Gamma_7_A12</v>
      </c>
      <c r="J1069" s="339"/>
      <c r="K1069" s="339"/>
      <c r="L1069" s="339"/>
      <c r="M1069" s="339"/>
      <c r="N1069" s="339"/>
      <c r="O1069" s="339"/>
      <c r="P1069" s="339"/>
      <c r="Q1069" s="339"/>
    </row>
    <row r="1070" spans="1:17" ht="13.5" customHeight="1">
      <c r="A1070" s="481" t="s">
        <v>1127</v>
      </c>
      <c r="B1070" s="481" t="s">
        <v>768</v>
      </c>
      <c r="C1070" s="481" t="s">
        <v>1149</v>
      </c>
      <c r="D1070" s="481" t="s">
        <v>1308</v>
      </c>
      <c r="E1070" s="481">
        <v>8457</v>
      </c>
      <c r="F1070" s="339"/>
      <c r="G1070" s="340">
        <f>IF(ISNUMBER(E1070),E1070/'Bulk DivVar Analysis'!$C$7,"")</f>
        <v>0.56915001009489197</v>
      </c>
      <c r="H1070" s="338" t="str">
        <f>IF(ISNUMBER(E1070), IF(G1070&gt;'Bulk DivVar Analysis'!$D$9,"Pass","Fail"),"")</f>
        <v>Pass</v>
      </c>
      <c r="I1070" s="338" t="str">
        <f t="shared" si="18"/>
        <v>Gamma_7_B1</v>
      </c>
      <c r="J1070" s="339"/>
      <c r="K1070" s="339"/>
      <c r="L1070" s="339"/>
      <c r="M1070" s="339"/>
      <c r="N1070" s="339"/>
      <c r="O1070" s="339"/>
      <c r="P1070" s="339"/>
      <c r="Q1070" s="339"/>
    </row>
    <row r="1071" spans="1:17" ht="13.5" customHeight="1">
      <c r="A1071" s="481" t="s">
        <v>1127</v>
      </c>
      <c r="B1071" s="481" t="s">
        <v>768</v>
      </c>
      <c r="C1071" s="481" t="s">
        <v>1151</v>
      </c>
      <c r="D1071" s="481" t="s">
        <v>1309</v>
      </c>
      <c r="E1071" s="481">
        <v>11734</v>
      </c>
      <c r="F1071" s="339"/>
      <c r="G1071" s="340">
        <f>IF(ISNUMBER(E1071),E1071/'Bulk DivVar Analysis'!$C$7,"")</f>
        <v>0.78968975031967159</v>
      </c>
      <c r="H1071" s="338" t="str">
        <f>IF(ISNUMBER(E1071), IF(G1071&gt;'Bulk DivVar Analysis'!$D$9,"Pass","Fail"),"")</f>
        <v>Pass</v>
      </c>
      <c r="I1071" s="338" t="str">
        <f t="shared" si="18"/>
        <v>Gamma_7_B2</v>
      </c>
      <c r="J1071" s="339"/>
      <c r="K1071" s="339"/>
      <c r="L1071" s="339"/>
      <c r="M1071" s="339"/>
      <c r="N1071" s="339"/>
      <c r="O1071" s="339"/>
      <c r="P1071" s="339"/>
      <c r="Q1071" s="339"/>
    </row>
    <row r="1072" spans="1:17" ht="13.5" customHeight="1">
      <c r="A1072" s="481" t="s">
        <v>1127</v>
      </c>
      <c r="B1072" s="481" t="s">
        <v>768</v>
      </c>
      <c r="C1072" s="481" t="s">
        <v>1153</v>
      </c>
      <c r="D1072" s="481" t="s">
        <v>1310</v>
      </c>
      <c r="E1072" s="481">
        <v>17130</v>
      </c>
      <c r="F1072" s="339"/>
      <c r="G1072" s="340">
        <f>IF(ISNUMBER(E1072),E1072/'Bulk DivVar Analysis'!$C$7,"")</f>
        <v>1.1528366646476882</v>
      </c>
      <c r="H1072" s="338" t="str">
        <f>IF(ISNUMBER(E1072), IF(G1072&gt;'Bulk DivVar Analysis'!$D$9,"Pass","Fail"),"")</f>
        <v>Pass</v>
      </c>
      <c r="I1072" s="338" t="str">
        <f t="shared" si="18"/>
        <v>Gamma_7_B3</v>
      </c>
      <c r="J1072" s="339"/>
      <c r="K1072" s="339"/>
      <c r="L1072" s="339"/>
      <c r="M1072" s="339"/>
      <c r="N1072" s="339"/>
      <c r="O1072" s="339"/>
      <c r="P1072" s="339"/>
      <c r="Q1072" s="339"/>
    </row>
    <row r="1073" spans="1:17" ht="13.5" customHeight="1">
      <c r="A1073" s="481" t="s">
        <v>1127</v>
      </c>
      <c r="B1073" s="481" t="s">
        <v>768</v>
      </c>
      <c r="C1073" s="481" t="s">
        <v>1155</v>
      </c>
      <c r="D1073" s="481" t="s">
        <v>1311</v>
      </c>
      <c r="E1073" s="481">
        <v>13197</v>
      </c>
      <c r="F1073" s="339"/>
      <c r="G1073" s="340">
        <f>IF(ISNUMBER(E1073),E1073/'Bulk DivVar Analysis'!$C$7,"")</f>
        <v>0.88814859681001412</v>
      </c>
      <c r="H1073" s="338" t="str">
        <f>IF(ISNUMBER(E1073), IF(G1073&gt;'Bulk DivVar Analysis'!$D$9,"Pass","Fail"),"")</f>
        <v>Pass</v>
      </c>
      <c r="I1073" s="338" t="str">
        <f t="shared" si="18"/>
        <v>Gamma_7_B4</v>
      </c>
      <c r="J1073" s="339"/>
      <c r="K1073" s="339"/>
      <c r="L1073" s="339"/>
      <c r="M1073" s="339"/>
      <c r="N1073" s="339"/>
      <c r="O1073" s="339"/>
      <c r="P1073" s="339"/>
      <c r="Q1073" s="339"/>
    </row>
    <row r="1074" spans="1:17" ht="13.5" customHeight="1">
      <c r="A1074" s="481" t="s">
        <v>1127</v>
      </c>
      <c r="B1074" s="481" t="s">
        <v>768</v>
      </c>
      <c r="C1074" s="481" t="s">
        <v>1157</v>
      </c>
      <c r="D1074" s="481" t="s">
        <v>1312</v>
      </c>
      <c r="E1074" s="481">
        <v>16230</v>
      </c>
      <c r="F1074" s="339"/>
      <c r="G1074" s="340">
        <f>IF(ISNUMBER(E1074),E1074/'Bulk DivVar Analysis'!$C$7,"")</f>
        <v>1.0922673127397537</v>
      </c>
      <c r="H1074" s="338" t="str">
        <f>IF(ISNUMBER(E1074), IF(G1074&gt;'Bulk DivVar Analysis'!$D$9,"Pass","Fail"),"")</f>
        <v>Pass</v>
      </c>
      <c r="I1074" s="338" t="str">
        <f t="shared" si="18"/>
        <v>Gamma_7_B5</v>
      </c>
      <c r="J1074" s="339"/>
      <c r="K1074" s="339"/>
      <c r="L1074" s="339"/>
      <c r="M1074" s="339"/>
      <c r="N1074" s="339"/>
      <c r="O1074" s="339"/>
      <c r="P1074" s="339"/>
      <c r="Q1074" s="339"/>
    </row>
    <row r="1075" spans="1:17" ht="13.5" customHeight="1">
      <c r="A1075" s="481" t="s">
        <v>1127</v>
      </c>
      <c r="B1075" s="481" t="s">
        <v>768</v>
      </c>
      <c r="C1075" s="481" t="s">
        <v>1159</v>
      </c>
      <c r="D1075" s="481" t="s">
        <v>1313</v>
      </c>
      <c r="E1075" s="481">
        <v>15703</v>
      </c>
      <c r="F1075" s="339"/>
      <c r="G1075" s="340">
        <f>IF(ISNUMBER(E1075),E1075/'Bulk DivVar Analysis'!$C$7,"")</f>
        <v>1.0568005922336632</v>
      </c>
      <c r="H1075" s="338" t="str">
        <f>IF(ISNUMBER(E1075), IF(G1075&gt;'Bulk DivVar Analysis'!$D$9,"Pass","Fail"),"")</f>
        <v>Pass</v>
      </c>
      <c r="I1075" s="338" t="str">
        <f t="shared" si="18"/>
        <v>Gamma_7_B6</v>
      </c>
      <c r="J1075" s="339"/>
      <c r="K1075" s="339"/>
      <c r="L1075" s="339"/>
      <c r="M1075" s="339"/>
      <c r="N1075" s="339"/>
      <c r="O1075" s="339"/>
      <c r="P1075" s="339"/>
      <c r="Q1075" s="339"/>
    </row>
    <row r="1076" spans="1:17" ht="13.5" customHeight="1">
      <c r="A1076" s="481" t="s">
        <v>1127</v>
      </c>
      <c r="B1076" s="481" t="s">
        <v>768</v>
      </c>
      <c r="C1076" s="481" t="s">
        <v>1161</v>
      </c>
      <c r="D1076" s="481" t="s">
        <v>1314</v>
      </c>
      <c r="E1076" s="481">
        <v>9500</v>
      </c>
      <c r="F1076" s="339"/>
      <c r="G1076" s="340">
        <f>IF(ISNUMBER(E1076),E1076/'Bulk DivVar Analysis'!$C$7,"")</f>
        <v>0.63934315902819838</v>
      </c>
      <c r="H1076" s="338" t="str">
        <f>IF(ISNUMBER(E1076), IF(G1076&gt;'Bulk DivVar Analysis'!$D$9,"Pass","Fail"),"")</f>
        <v>Pass</v>
      </c>
      <c r="I1076" s="338" t="str">
        <f t="shared" si="18"/>
        <v>Gamma_7_B7</v>
      </c>
      <c r="J1076" s="339"/>
      <c r="K1076" s="339"/>
      <c r="L1076" s="339"/>
      <c r="M1076" s="339"/>
      <c r="N1076" s="339"/>
      <c r="O1076" s="339"/>
      <c r="P1076" s="339"/>
      <c r="Q1076" s="339"/>
    </row>
    <row r="1077" spans="1:17" ht="13.5" customHeight="1">
      <c r="A1077" s="481" t="s">
        <v>1127</v>
      </c>
      <c r="B1077" s="481" t="s">
        <v>768</v>
      </c>
      <c r="C1077" s="481" t="s">
        <v>1163</v>
      </c>
      <c r="D1077" s="481" t="s">
        <v>1315</v>
      </c>
      <c r="E1077" s="481">
        <v>11101</v>
      </c>
      <c r="F1077" s="339"/>
      <c r="G1077" s="340">
        <f>IF(ISNUMBER(E1077),E1077/'Bulk DivVar Analysis'!$C$7,"")</f>
        <v>0.74708930614442426</v>
      </c>
      <c r="H1077" s="338" t="str">
        <f>IF(ISNUMBER(E1077), IF(G1077&gt;'Bulk DivVar Analysis'!$D$9,"Pass","Fail"),"")</f>
        <v>Pass</v>
      </c>
      <c r="I1077" s="338" t="str">
        <f t="shared" si="18"/>
        <v>Gamma_7_B8</v>
      </c>
      <c r="J1077" s="339"/>
      <c r="K1077" s="339"/>
      <c r="L1077" s="339"/>
      <c r="M1077" s="339"/>
      <c r="N1077" s="339"/>
      <c r="O1077" s="339"/>
      <c r="P1077" s="339"/>
      <c r="Q1077" s="339"/>
    </row>
    <row r="1078" spans="1:17" ht="13.5" customHeight="1">
      <c r="A1078" s="481" t="s">
        <v>1127</v>
      </c>
      <c r="B1078" s="481" t="s">
        <v>768</v>
      </c>
      <c r="C1078" s="481" t="s">
        <v>1165</v>
      </c>
      <c r="D1078" s="481" t="s">
        <v>1316</v>
      </c>
      <c r="E1078" s="481">
        <v>11601</v>
      </c>
      <c r="F1078" s="339"/>
      <c r="G1078" s="340">
        <f>IF(ISNUMBER(E1078),E1078/'Bulk DivVar Analysis'!$C$7,"")</f>
        <v>0.78073894609327676</v>
      </c>
      <c r="H1078" s="338" t="str">
        <f>IF(ISNUMBER(E1078), IF(G1078&gt;'Bulk DivVar Analysis'!$D$9,"Pass","Fail"),"")</f>
        <v>Pass</v>
      </c>
      <c r="I1078" s="338" t="str">
        <f t="shared" si="18"/>
        <v>Gamma_7_B9</v>
      </c>
      <c r="J1078" s="339"/>
      <c r="K1078" s="339"/>
      <c r="L1078" s="339"/>
      <c r="M1078" s="339"/>
      <c r="N1078" s="339"/>
      <c r="O1078" s="339"/>
      <c r="P1078" s="339"/>
      <c r="Q1078" s="339"/>
    </row>
    <row r="1079" spans="1:17" ht="13.5" customHeight="1">
      <c r="A1079" s="481" t="s">
        <v>1127</v>
      </c>
      <c r="B1079" s="481" t="s">
        <v>768</v>
      </c>
      <c r="C1079" s="481" t="s">
        <v>508</v>
      </c>
      <c r="D1079" s="481" t="s">
        <v>1317</v>
      </c>
      <c r="E1079" s="481">
        <v>14890</v>
      </c>
      <c r="F1079" s="339"/>
      <c r="G1079" s="340">
        <f>IF(ISNUMBER(E1079),E1079/'Bulk DivVar Analysis'!$C$7,"")</f>
        <v>1.0020862776768289</v>
      </c>
      <c r="H1079" s="338" t="str">
        <f>IF(ISNUMBER(E1079), IF(G1079&gt;'Bulk DivVar Analysis'!$D$9,"Pass","Fail"),"")</f>
        <v>Pass</v>
      </c>
      <c r="I1079" s="338" t="str">
        <f t="shared" si="18"/>
        <v>Gamma_7_B10</v>
      </c>
      <c r="J1079" s="339"/>
      <c r="K1079" s="339"/>
      <c r="L1079" s="339"/>
      <c r="M1079" s="339"/>
      <c r="N1079" s="339"/>
      <c r="O1079" s="339"/>
      <c r="P1079" s="339"/>
      <c r="Q1079" s="339"/>
    </row>
    <row r="1080" spans="1:17" ht="13.5" customHeight="1">
      <c r="A1080" s="481" t="s">
        <v>1127</v>
      </c>
      <c r="B1080" s="481" t="s">
        <v>768</v>
      </c>
      <c r="C1080" s="481" t="s">
        <v>509</v>
      </c>
      <c r="D1080" s="481" t="s">
        <v>1318</v>
      </c>
      <c r="E1080" s="481">
        <v>11320</v>
      </c>
      <c r="F1080" s="339"/>
      <c r="G1080" s="340">
        <f>IF(ISNUMBER(E1080),E1080/'Bulk DivVar Analysis'!$C$7,"")</f>
        <v>0.76182784844202167</v>
      </c>
      <c r="H1080" s="338" t="str">
        <f>IF(ISNUMBER(E1080), IF(G1080&gt;'Bulk DivVar Analysis'!$D$9,"Pass","Fail"),"")</f>
        <v>Pass</v>
      </c>
      <c r="I1080" s="338" t="str">
        <f t="shared" si="18"/>
        <v>Gamma_7_B11</v>
      </c>
      <c r="J1080" s="339"/>
      <c r="K1080" s="339"/>
      <c r="L1080" s="339"/>
      <c r="M1080" s="339"/>
      <c r="N1080" s="339"/>
      <c r="O1080" s="339"/>
      <c r="P1080" s="339"/>
      <c r="Q1080" s="339"/>
    </row>
    <row r="1081" spans="1:17" ht="13.5" customHeight="1">
      <c r="A1081" s="481" t="s">
        <v>1127</v>
      </c>
      <c r="B1081" s="481" t="s">
        <v>768</v>
      </c>
      <c r="C1081" s="481" t="s">
        <v>510</v>
      </c>
      <c r="D1081" s="481" t="s">
        <v>1319</v>
      </c>
      <c r="E1081" s="481">
        <v>7018</v>
      </c>
      <c r="F1081" s="339"/>
      <c r="G1081" s="340">
        <f>IF(ISNUMBER(E1081),E1081/'Bulk DivVar Analysis'!$C$7,"")</f>
        <v>0.47230634632209434</v>
      </c>
      <c r="H1081" s="338" t="str">
        <f>IF(ISNUMBER(E1081), IF(G1081&gt;'Bulk DivVar Analysis'!$D$9,"Pass","Fail"),"")</f>
        <v>Pass</v>
      </c>
      <c r="I1081" s="338" t="str">
        <f t="shared" si="18"/>
        <v>Gamma_7_B12</v>
      </c>
      <c r="J1081" s="339"/>
      <c r="K1081" s="339"/>
      <c r="L1081" s="339"/>
      <c r="M1081" s="339"/>
      <c r="N1081" s="339"/>
      <c r="O1081" s="339"/>
      <c r="P1081" s="339"/>
      <c r="Q1081" s="339"/>
    </row>
    <row r="1082" spans="1:17" ht="13.5" customHeight="1">
      <c r="A1082" s="481" t="s">
        <v>1127</v>
      </c>
      <c r="B1082" s="481" t="s">
        <v>768</v>
      </c>
      <c r="C1082" s="481" t="s">
        <v>1170</v>
      </c>
      <c r="D1082" s="481" t="s">
        <v>1320</v>
      </c>
      <c r="E1082" s="481">
        <v>9869</v>
      </c>
      <c r="F1082" s="339"/>
      <c r="G1082" s="340">
        <f>IF(ISNUMBER(E1082),E1082/'Bulk DivVar Analysis'!$C$7,"")</f>
        <v>0.66417659331045154</v>
      </c>
      <c r="H1082" s="338" t="str">
        <f>IF(ISNUMBER(E1082), IF(G1082&gt;'Bulk DivVar Analysis'!$D$9,"Pass","Fail"),"")</f>
        <v>Pass</v>
      </c>
      <c r="I1082" s="338" t="str">
        <f t="shared" si="18"/>
        <v>Gamma_7_C1</v>
      </c>
      <c r="J1082" s="339"/>
      <c r="K1082" s="339"/>
      <c r="L1082" s="339"/>
      <c r="M1082" s="339"/>
      <c r="N1082" s="339"/>
      <c r="O1082" s="339"/>
      <c r="P1082" s="339"/>
      <c r="Q1082" s="339"/>
    </row>
    <row r="1083" spans="1:17" ht="13.5" customHeight="1">
      <c r="A1083" s="481" t="s">
        <v>1127</v>
      </c>
      <c r="B1083" s="481" t="s">
        <v>768</v>
      </c>
      <c r="C1083" s="481" t="s">
        <v>1172</v>
      </c>
      <c r="D1083" s="481" t="s">
        <v>1321</v>
      </c>
      <c r="E1083" s="481">
        <v>14754</v>
      </c>
      <c r="F1083" s="339"/>
      <c r="G1083" s="340">
        <f>IF(ISNUMBER(E1083),E1083/'Bulk DivVar Analysis'!$C$7,"")</f>
        <v>0.99293357561074091</v>
      </c>
      <c r="H1083" s="338" t="str">
        <f>IF(ISNUMBER(E1083), IF(G1083&gt;'Bulk DivVar Analysis'!$D$9,"Pass","Fail"),"")</f>
        <v>Pass</v>
      </c>
      <c r="I1083" s="338" t="str">
        <f t="shared" si="18"/>
        <v>Gamma_7_C2</v>
      </c>
      <c r="J1083" s="339"/>
      <c r="K1083" s="339"/>
      <c r="L1083" s="339"/>
      <c r="M1083" s="339"/>
      <c r="N1083" s="339"/>
      <c r="O1083" s="339"/>
      <c r="P1083" s="339"/>
      <c r="Q1083" s="339"/>
    </row>
    <row r="1084" spans="1:17" ht="13.5" customHeight="1">
      <c r="A1084" s="481" t="s">
        <v>1127</v>
      </c>
      <c r="B1084" s="481" t="s">
        <v>768</v>
      </c>
      <c r="C1084" s="481" t="s">
        <v>1174</v>
      </c>
      <c r="D1084" s="481" t="s">
        <v>1322</v>
      </c>
      <c r="E1084" s="481">
        <v>9954</v>
      </c>
      <c r="F1084" s="339"/>
      <c r="G1084" s="340">
        <f>IF(ISNUMBER(E1084),E1084/'Bulk DivVar Analysis'!$C$7,"")</f>
        <v>0.66989703210175655</v>
      </c>
      <c r="H1084" s="338" t="str">
        <f>IF(ISNUMBER(E1084), IF(G1084&gt;'Bulk DivVar Analysis'!$D$9,"Pass","Fail"),"")</f>
        <v>Pass</v>
      </c>
      <c r="I1084" s="338" t="str">
        <f t="shared" si="18"/>
        <v>Gamma_7_C3</v>
      </c>
      <c r="J1084" s="339"/>
      <c r="K1084" s="339"/>
      <c r="L1084" s="339"/>
      <c r="M1084" s="339"/>
      <c r="N1084" s="339"/>
      <c r="O1084" s="339"/>
      <c r="P1084" s="339"/>
      <c r="Q1084" s="339"/>
    </row>
    <row r="1085" spans="1:17" ht="13.5" customHeight="1">
      <c r="A1085" s="481" t="s">
        <v>1127</v>
      </c>
      <c r="B1085" s="481" t="s">
        <v>768</v>
      </c>
      <c r="C1085" s="481" t="s">
        <v>1176</v>
      </c>
      <c r="D1085" s="481" t="s">
        <v>1323</v>
      </c>
      <c r="E1085" s="481">
        <v>13963</v>
      </c>
      <c r="F1085" s="339"/>
      <c r="G1085" s="340">
        <f>IF(ISNUMBER(E1085),E1085/'Bulk DivVar Analysis'!$C$7,"")</f>
        <v>0.93969984521165628</v>
      </c>
      <c r="H1085" s="338" t="str">
        <f>IF(ISNUMBER(E1085), IF(G1085&gt;'Bulk DivVar Analysis'!$D$9,"Pass","Fail"),"")</f>
        <v>Pass</v>
      </c>
      <c r="I1085" s="338" t="str">
        <f t="shared" si="18"/>
        <v>Gamma_7_C4</v>
      </c>
      <c r="J1085" s="339"/>
      <c r="K1085" s="339"/>
      <c r="L1085" s="339"/>
      <c r="M1085" s="339"/>
      <c r="N1085" s="339"/>
      <c r="O1085" s="339"/>
      <c r="P1085" s="339"/>
      <c r="Q1085" s="339"/>
    </row>
    <row r="1086" spans="1:17" ht="13.5" customHeight="1">
      <c r="A1086" s="481" t="s">
        <v>1127</v>
      </c>
      <c r="B1086" s="481" t="s">
        <v>768</v>
      </c>
      <c r="C1086" s="481" t="s">
        <v>1178</v>
      </c>
      <c r="D1086" s="481" t="s">
        <v>1324</v>
      </c>
      <c r="E1086" s="481">
        <v>9978</v>
      </c>
      <c r="F1086" s="339"/>
      <c r="G1086" s="340">
        <f>IF(ISNUMBER(E1086),E1086/'Bulk DivVar Analysis'!$C$7,"")</f>
        <v>0.67151221481930146</v>
      </c>
      <c r="H1086" s="338" t="str">
        <f>IF(ISNUMBER(E1086), IF(G1086&gt;'Bulk DivVar Analysis'!$D$9,"Pass","Fail"),"")</f>
        <v>Pass</v>
      </c>
      <c r="I1086" s="338" t="str">
        <f t="shared" si="18"/>
        <v>Gamma_7_C5</v>
      </c>
      <c r="J1086" s="339"/>
      <c r="K1086" s="339"/>
      <c r="L1086" s="339"/>
      <c r="M1086" s="339"/>
      <c r="N1086" s="339"/>
      <c r="O1086" s="339"/>
      <c r="P1086" s="339"/>
      <c r="Q1086" s="339"/>
    </row>
    <row r="1087" spans="1:17" ht="13.5" customHeight="1">
      <c r="A1087" s="481" t="s">
        <v>1127</v>
      </c>
      <c r="B1087" s="481" t="s">
        <v>768</v>
      </c>
      <c r="C1087" s="481" t="s">
        <v>1180</v>
      </c>
      <c r="D1087" s="481" t="s">
        <v>1325</v>
      </c>
      <c r="E1087" s="481">
        <v>9192</v>
      </c>
      <c r="F1087" s="339"/>
      <c r="G1087" s="340">
        <f>IF(ISNUMBER(E1087),E1087/'Bulk DivVar Analysis'!$C$7,"")</f>
        <v>0.61861498081970523</v>
      </c>
      <c r="H1087" s="338" t="str">
        <f>IF(ISNUMBER(E1087), IF(G1087&gt;'Bulk DivVar Analysis'!$D$9,"Pass","Fail"),"")</f>
        <v>Pass</v>
      </c>
      <c r="I1087" s="338" t="str">
        <f t="shared" si="18"/>
        <v>Gamma_7_C6</v>
      </c>
      <c r="J1087" s="339"/>
      <c r="K1087" s="339"/>
      <c r="L1087" s="339"/>
      <c r="M1087" s="339"/>
      <c r="N1087" s="339"/>
      <c r="O1087" s="339"/>
      <c r="P1087" s="339"/>
      <c r="Q1087" s="339"/>
    </row>
    <row r="1088" spans="1:17" ht="13.5" customHeight="1">
      <c r="A1088" s="481" t="s">
        <v>1127</v>
      </c>
      <c r="B1088" s="481" t="s">
        <v>768</v>
      </c>
      <c r="C1088" s="481" t="s">
        <v>1182</v>
      </c>
      <c r="D1088" s="481" t="s">
        <v>1326</v>
      </c>
      <c r="E1088" s="481">
        <v>9005</v>
      </c>
      <c r="F1088" s="339"/>
      <c r="G1088" s="340">
        <f>IF(ISNUMBER(E1088),E1088/'Bulk DivVar Analysis'!$C$7,"")</f>
        <v>0.60603001547883439</v>
      </c>
      <c r="H1088" s="338" t="str">
        <f>IF(ISNUMBER(E1088), IF(G1088&gt;'Bulk DivVar Analysis'!$D$9,"Pass","Fail"),"")</f>
        <v>Pass</v>
      </c>
      <c r="I1088" s="338" t="str">
        <f t="shared" si="18"/>
        <v>Gamma_7_C7</v>
      </c>
      <c r="J1088" s="339"/>
      <c r="K1088" s="339"/>
      <c r="L1088" s="339"/>
      <c r="M1088" s="339"/>
      <c r="N1088" s="339"/>
      <c r="O1088" s="339"/>
      <c r="P1088" s="339"/>
      <c r="Q1088" s="339"/>
    </row>
    <row r="1089" spans="1:17" ht="13.5" customHeight="1">
      <c r="A1089" s="481" t="s">
        <v>1127</v>
      </c>
      <c r="B1089" s="481" t="s">
        <v>768</v>
      </c>
      <c r="C1089" s="481" t="s">
        <v>1184</v>
      </c>
      <c r="D1089" s="481" t="s">
        <v>1327</v>
      </c>
      <c r="E1089" s="481">
        <v>8557</v>
      </c>
      <c r="F1089" s="339"/>
      <c r="G1089" s="340">
        <f>IF(ISNUMBER(E1089),E1089/'Bulk DivVar Analysis'!$C$7,"")</f>
        <v>0.57587993808466253</v>
      </c>
      <c r="H1089" s="338" t="str">
        <f>IF(ISNUMBER(E1089), IF(G1089&gt;'Bulk DivVar Analysis'!$D$9,"Pass","Fail"),"")</f>
        <v>Pass</v>
      </c>
      <c r="I1089" s="338" t="str">
        <f t="shared" si="18"/>
        <v>Gamma_7_C8</v>
      </c>
      <c r="J1089" s="339"/>
      <c r="K1089" s="339"/>
      <c r="L1089" s="339"/>
      <c r="M1089" s="339"/>
      <c r="N1089" s="339"/>
      <c r="O1089" s="339"/>
      <c r="P1089" s="339"/>
      <c r="Q1089" s="339"/>
    </row>
    <row r="1090" spans="1:17" ht="13.5" customHeight="1">
      <c r="A1090" s="481" t="s">
        <v>1127</v>
      </c>
      <c r="B1090" s="481" t="s">
        <v>768</v>
      </c>
      <c r="C1090" s="481" t="s">
        <v>1186</v>
      </c>
      <c r="D1090" s="481" t="s">
        <v>1328</v>
      </c>
      <c r="E1090" s="481">
        <v>18694</v>
      </c>
      <c r="F1090" s="339"/>
      <c r="G1090" s="340">
        <f>IF(ISNUMBER(E1090),E1090/'Bulk DivVar Analysis'!$C$7,"")</f>
        <v>1.258092738407699</v>
      </c>
      <c r="H1090" s="338" t="str">
        <f>IF(ISNUMBER(E1090), IF(G1090&gt;'Bulk DivVar Analysis'!$D$9,"Pass","Fail"),"")</f>
        <v>Pass</v>
      </c>
      <c r="I1090" s="338" t="str">
        <f t="shared" si="18"/>
        <v>Gamma_7_C9</v>
      </c>
      <c r="J1090" s="339"/>
      <c r="K1090" s="339"/>
      <c r="L1090" s="339"/>
      <c r="M1090" s="339"/>
      <c r="N1090" s="339"/>
      <c r="O1090" s="339"/>
      <c r="P1090" s="339"/>
      <c r="Q1090" s="339"/>
    </row>
    <row r="1091" spans="1:17" ht="13.5" customHeight="1">
      <c r="A1091" s="481" t="s">
        <v>1127</v>
      </c>
      <c r="B1091" s="481" t="s">
        <v>768</v>
      </c>
      <c r="C1091" s="481" t="s">
        <v>520</v>
      </c>
      <c r="D1091" s="481" t="s">
        <v>1329</v>
      </c>
      <c r="E1091" s="481">
        <v>18395</v>
      </c>
      <c r="F1091" s="339"/>
      <c r="G1091" s="340">
        <f>IF(ISNUMBER(E1091),E1091/'Bulk DivVar Analysis'!$C$7,"")</f>
        <v>1.2379702537182853</v>
      </c>
      <c r="H1091" s="338" t="str">
        <f>IF(ISNUMBER(E1091), IF(G1091&gt;'Bulk DivVar Analysis'!$D$9,"Pass","Fail"),"")</f>
        <v>Pass</v>
      </c>
      <c r="I1091" s="338" t="str">
        <f t="shared" ref="I1091:I1154" si="19">_xlfn.TEXTJOIN("_",TRUE,B1091,C1091)</f>
        <v>Gamma_7_C10</v>
      </c>
      <c r="J1091" s="339"/>
      <c r="K1091" s="339"/>
      <c r="L1091" s="339"/>
      <c r="M1091" s="339"/>
      <c r="N1091" s="339"/>
      <c r="O1091" s="339"/>
      <c r="P1091" s="339"/>
      <c r="Q1091" s="339"/>
    </row>
    <row r="1092" spans="1:17" ht="13.5" customHeight="1">
      <c r="A1092" s="481" t="s">
        <v>1127</v>
      </c>
      <c r="B1092" s="481" t="s">
        <v>768</v>
      </c>
      <c r="C1092" s="481" t="s">
        <v>521</v>
      </c>
      <c r="D1092" s="481" t="s">
        <v>1330</v>
      </c>
      <c r="E1092" s="481">
        <v>14777</v>
      </c>
      <c r="F1092" s="339"/>
      <c r="G1092" s="340">
        <f>IF(ISNUMBER(E1092),E1092/'Bulk DivVar Analysis'!$C$7,"")</f>
        <v>0.99448145904838814</v>
      </c>
      <c r="H1092" s="338" t="str">
        <f>IF(ISNUMBER(E1092), IF(G1092&gt;'Bulk DivVar Analysis'!$D$9,"Pass","Fail"),"")</f>
        <v>Pass</v>
      </c>
      <c r="I1092" s="338" t="str">
        <f t="shared" si="19"/>
        <v>Gamma_7_C11</v>
      </c>
      <c r="J1092" s="339"/>
      <c r="K1092" s="339"/>
      <c r="L1092" s="339"/>
      <c r="M1092" s="339"/>
      <c r="N1092" s="339"/>
      <c r="O1092" s="339"/>
      <c r="P1092" s="339"/>
      <c r="Q1092" s="339"/>
    </row>
    <row r="1093" spans="1:17" ht="13.5" customHeight="1">
      <c r="A1093" s="481" t="s">
        <v>1127</v>
      </c>
      <c r="B1093" s="481" t="s">
        <v>768</v>
      </c>
      <c r="C1093" s="481" t="s">
        <v>522</v>
      </c>
      <c r="D1093" s="481" t="s">
        <v>1331</v>
      </c>
      <c r="E1093" s="481">
        <v>12634</v>
      </c>
      <c r="F1093" s="339"/>
      <c r="G1093" s="340">
        <f>IF(ISNUMBER(E1093),E1093/'Bulk DivVar Analysis'!$C$7,"")</f>
        <v>0.85025910222760614</v>
      </c>
      <c r="H1093" s="338" t="str">
        <f>IF(ISNUMBER(E1093), IF(G1093&gt;'Bulk DivVar Analysis'!$D$9,"Pass","Fail"),"")</f>
        <v>Pass</v>
      </c>
      <c r="I1093" s="338" t="str">
        <f t="shared" si="19"/>
        <v>Gamma_7_C12</v>
      </c>
      <c r="J1093" s="339"/>
      <c r="K1093" s="339"/>
      <c r="L1093" s="339"/>
      <c r="M1093" s="339"/>
      <c r="N1093" s="339"/>
      <c r="O1093" s="339"/>
      <c r="P1093" s="339"/>
      <c r="Q1093" s="339"/>
    </row>
    <row r="1094" spans="1:17" ht="13.5" customHeight="1">
      <c r="A1094" s="481" t="s">
        <v>1127</v>
      </c>
      <c r="B1094" s="481" t="s">
        <v>768</v>
      </c>
      <c r="C1094" s="481" t="s">
        <v>1191</v>
      </c>
      <c r="D1094" s="481" t="s">
        <v>1332</v>
      </c>
      <c r="E1094" s="481">
        <v>16383</v>
      </c>
      <c r="F1094" s="339"/>
      <c r="G1094" s="340">
        <f>IF(ISNUMBER(E1094),E1094/'Bulk DivVar Analysis'!$C$7,"")</f>
        <v>1.1025641025641026</v>
      </c>
      <c r="H1094" s="338" t="str">
        <f>IF(ISNUMBER(E1094), IF(G1094&gt;'Bulk DivVar Analysis'!$D$9,"Pass","Fail"),"")</f>
        <v>Pass</v>
      </c>
      <c r="I1094" s="338" t="str">
        <f t="shared" si="19"/>
        <v>Gamma_7_D1</v>
      </c>
      <c r="J1094" s="339"/>
      <c r="K1094" s="339"/>
      <c r="L1094" s="339"/>
      <c r="M1094" s="339"/>
      <c r="N1094" s="339"/>
      <c r="O1094" s="339"/>
      <c r="P1094" s="339"/>
      <c r="Q1094" s="339"/>
    </row>
    <row r="1095" spans="1:17" ht="13.5" customHeight="1">
      <c r="A1095" s="481" t="s">
        <v>1127</v>
      </c>
      <c r="B1095" s="481" t="s">
        <v>768</v>
      </c>
      <c r="C1095" s="481" t="s">
        <v>1193</v>
      </c>
      <c r="D1095" s="481" t="s">
        <v>1333</v>
      </c>
      <c r="E1095" s="481">
        <v>10673</v>
      </c>
      <c r="F1095" s="339"/>
      <c r="G1095" s="340">
        <f>IF(ISNUMBER(E1095),E1095/'Bulk DivVar Analysis'!$C$7,"")</f>
        <v>0.71828521434820647</v>
      </c>
      <c r="H1095" s="338" t="str">
        <f>IF(ISNUMBER(E1095), IF(G1095&gt;'Bulk DivVar Analysis'!$D$9,"Pass","Fail"),"")</f>
        <v>Pass</v>
      </c>
      <c r="I1095" s="338" t="str">
        <f t="shared" si="19"/>
        <v>Gamma_7_D2</v>
      </c>
      <c r="J1095" s="339"/>
      <c r="K1095" s="339"/>
      <c r="L1095" s="339"/>
      <c r="M1095" s="339"/>
      <c r="N1095" s="339"/>
      <c r="O1095" s="339"/>
      <c r="P1095" s="339"/>
      <c r="Q1095" s="339"/>
    </row>
    <row r="1096" spans="1:17" ht="13.5" customHeight="1">
      <c r="A1096" s="481" t="s">
        <v>1127</v>
      </c>
      <c r="B1096" s="481" t="s">
        <v>768</v>
      </c>
      <c r="C1096" s="481" t="s">
        <v>1195</v>
      </c>
      <c r="D1096" s="481" t="s">
        <v>1334</v>
      </c>
      <c r="E1096" s="481">
        <v>12526</v>
      </c>
      <c r="F1096" s="339"/>
      <c r="G1096" s="340">
        <f>IF(ISNUMBER(E1096),E1096/'Bulk DivVar Analysis'!$C$7,"")</f>
        <v>0.84299077999865402</v>
      </c>
      <c r="H1096" s="338" t="str">
        <f>IF(ISNUMBER(E1096), IF(G1096&gt;'Bulk DivVar Analysis'!$D$9,"Pass","Fail"),"")</f>
        <v>Pass</v>
      </c>
      <c r="I1096" s="338" t="str">
        <f t="shared" si="19"/>
        <v>Gamma_7_D3</v>
      </c>
      <c r="J1096" s="339"/>
      <c r="K1096" s="339"/>
      <c r="L1096" s="339"/>
      <c r="M1096" s="339"/>
      <c r="N1096" s="339"/>
      <c r="O1096" s="339"/>
      <c r="P1096" s="339"/>
      <c r="Q1096" s="339"/>
    </row>
    <row r="1097" spans="1:17" ht="13.5" customHeight="1">
      <c r="A1097" s="481" t="s">
        <v>1127</v>
      </c>
      <c r="B1097" s="481" t="s">
        <v>768</v>
      </c>
      <c r="C1097" s="481" t="s">
        <v>1197</v>
      </c>
      <c r="D1097" s="481" t="s">
        <v>1335</v>
      </c>
      <c r="E1097" s="481">
        <v>15910</v>
      </c>
      <c r="F1097" s="339"/>
      <c r="G1097" s="340">
        <f>IF(ISNUMBER(E1097),E1097/'Bulk DivVar Analysis'!$C$7,"")</f>
        <v>1.070731543172488</v>
      </c>
      <c r="H1097" s="338" t="str">
        <f>IF(ISNUMBER(E1097), IF(G1097&gt;'Bulk DivVar Analysis'!$D$9,"Pass","Fail"),"")</f>
        <v>Pass</v>
      </c>
      <c r="I1097" s="338" t="str">
        <f t="shared" si="19"/>
        <v>Gamma_7_D4</v>
      </c>
      <c r="J1097" s="339"/>
      <c r="K1097" s="339"/>
      <c r="L1097" s="339"/>
      <c r="M1097" s="339"/>
      <c r="N1097" s="339"/>
      <c r="O1097" s="339"/>
      <c r="P1097" s="339"/>
      <c r="Q1097" s="339"/>
    </row>
    <row r="1098" spans="1:17" ht="13.5" customHeight="1">
      <c r="A1098" s="481" t="s">
        <v>1127</v>
      </c>
      <c r="B1098" s="481" t="s">
        <v>768</v>
      </c>
      <c r="C1098" s="481" t="s">
        <v>1199</v>
      </c>
      <c r="D1098" s="481" t="s">
        <v>1336</v>
      </c>
      <c r="E1098" s="481">
        <v>17770</v>
      </c>
      <c r="F1098" s="339"/>
      <c r="G1098" s="340">
        <f>IF(ISNUMBER(E1098),E1098/'Bulk DivVar Analysis'!$C$7,"")</f>
        <v>1.1959082037822195</v>
      </c>
      <c r="H1098" s="338" t="str">
        <f>IF(ISNUMBER(E1098), IF(G1098&gt;'Bulk DivVar Analysis'!$D$9,"Pass","Fail"),"")</f>
        <v>Pass</v>
      </c>
      <c r="I1098" s="338" t="str">
        <f t="shared" si="19"/>
        <v>Gamma_7_D5</v>
      </c>
      <c r="J1098" s="339"/>
      <c r="K1098" s="339"/>
      <c r="L1098" s="339"/>
      <c r="M1098" s="339"/>
      <c r="N1098" s="339"/>
      <c r="O1098" s="339"/>
      <c r="P1098" s="339"/>
      <c r="Q1098" s="339"/>
    </row>
    <row r="1099" spans="1:17" ht="13.5" customHeight="1">
      <c r="A1099" s="481" t="s">
        <v>1127</v>
      </c>
      <c r="B1099" s="481" t="s">
        <v>768</v>
      </c>
      <c r="C1099" s="481" t="s">
        <v>1201</v>
      </c>
      <c r="D1099" s="481" t="s">
        <v>1337</v>
      </c>
      <c r="E1099" s="481">
        <v>16354</v>
      </c>
      <c r="F1099" s="339"/>
      <c r="G1099" s="340">
        <f>IF(ISNUMBER(E1099),E1099/'Bulk DivVar Analysis'!$C$7,"")</f>
        <v>1.1006124234470691</v>
      </c>
      <c r="H1099" s="338" t="str">
        <f>IF(ISNUMBER(E1099), IF(G1099&gt;'Bulk DivVar Analysis'!$D$9,"Pass","Fail"),"")</f>
        <v>Pass</v>
      </c>
      <c r="I1099" s="338" t="str">
        <f t="shared" si="19"/>
        <v>Gamma_7_D6</v>
      </c>
      <c r="J1099" s="339"/>
      <c r="K1099" s="339"/>
      <c r="L1099" s="339"/>
      <c r="M1099" s="339"/>
      <c r="N1099" s="339"/>
      <c r="O1099" s="339"/>
      <c r="P1099" s="339"/>
      <c r="Q1099" s="339"/>
    </row>
    <row r="1100" spans="1:17" ht="13.5" customHeight="1">
      <c r="A1100" s="481" t="s">
        <v>1127</v>
      </c>
      <c r="B1100" s="481" t="s">
        <v>768</v>
      </c>
      <c r="C1100" s="481" t="s">
        <v>1203</v>
      </c>
      <c r="D1100" s="481" t="s">
        <v>1338</v>
      </c>
      <c r="E1100" s="481">
        <v>9596</v>
      </c>
      <c r="F1100" s="339"/>
      <c r="G1100" s="340">
        <f>IF(ISNUMBER(E1100),E1100/'Bulk DivVar Analysis'!$C$7,"")</f>
        <v>0.64580388989837811</v>
      </c>
      <c r="H1100" s="338" t="str">
        <f>IF(ISNUMBER(E1100), IF(G1100&gt;'Bulk DivVar Analysis'!$D$9,"Pass","Fail"),"")</f>
        <v>Pass</v>
      </c>
      <c r="I1100" s="338" t="str">
        <f t="shared" si="19"/>
        <v>Gamma_7_D7</v>
      </c>
      <c r="J1100" s="339"/>
      <c r="K1100" s="339"/>
      <c r="L1100" s="339"/>
      <c r="M1100" s="339"/>
      <c r="N1100" s="339"/>
      <c r="O1100" s="339"/>
      <c r="P1100" s="339"/>
      <c r="Q1100" s="339"/>
    </row>
    <row r="1101" spans="1:17" ht="13.5" customHeight="1">
      <c r="A1101" s="481" t="s">
        <v>1127</v>
      </c>
      <c r="B1101" s="481" t="s">
        <v>768</v>
      </c>
      <c r="C1101" s="481" t="s">
        <v>1205</v>
      </c>
      <c r="D1101" s="481" t="s">
        <v>1339</v>
      </c>
      <c r="E1101" s="481">
        <v>9459</v>
      </c>
      <c r="F1101" s="339"/>
      <c r="G1101" s="340">
        <f>IF(ISNUMBER(E1101),E1101/'Bulk DivVar Analysis'!$C$7,"")</f>
        <v>0.63658388855239245</v>
      </c>
      <c r="H1101" s="338" t="str">
        <f>IF(ISNUMBER(E1101), IF(G1101&gt;'Bulk DivVar Analysis'!$D$9,"Pass","Fail"),"")</f>
        <v>Pass</v>
      </c>
      <c r="I1101" s="338" t="str">
        <f t="shared" si="19"/>
        <v>Gamma_7_D8</v>
      </c>
      <c r="J1101" s="339"/>
      <c r="K1101" s="339"/>
      <c r="L1101" s="339"/>
      <c r="M1101" s="339"/>
      <c r="N1101" s="339"/>
      <c r="O1101" s="339"/>
      <c r="P1101" s="339"/>
      <c r="Q1101" s="339"/>
    </row>
    <row r="1102" spans="1:17" ht="13.5" customHeight="1">
      <c r="A1102" s="481" t="s">
        <v>1127</v>
      </c>
      <c r="B1102" s="481" t="s">
        <v>768</v>
      </c>
      <c r="C1102" s="481" t="s">
        <v>1207</v>
      </c>
      <c r="D1102" s="481" t="s">
        <v>1340</v>
      </c>
      <c r="E1102" s="481">
        <v>13196</v>
      </c>
      <c r="F1102" s="339"/>
      <c r="G1102" s="340">
        <f>IF(ISNUMBER(E1102),E1102/'Bulk DivVar Analysis'!$C$7,"")</f>
        <v>0.88808129753011644</v>
      </c>
      <c r="H1102" s="338" t="str">
        <f>IF(ISNUMBER(E1102), IF(G1102&gt;'Bulk DivVar Analysis'!$D$9,"Pass","Fail"),"")</f>
        <v>Pass</v>
      </c>
      <c r="I1102" s="338" t="str">
        <f t="shared" si="19"/>
        <v>Gamma_7_D9</v>
      </c>
      <c r="J1102" s="339"/>
      <c r="K1102" s="339"/>
      <c r="L1102" s="339"/>
      <c r="M1102" s="339"/>
      <c r="N1102" s="339"/>
      <c r="O1102" s="339"/>
      <c r="P1102" s="339"/>
      <c r="Q1102" s="339"/>
    </row>
    <row r="1103" spans="1:17" ht="13.5" customHeight="1">
      <c r="A1103" s="481" t="s">
        <v>1127</v>
      </c>
      <c r="B1103" s="481" t="s">
        <v>768</v>
      </c>
      <c r="C1103" s="481" t="s">
        <v>532</v>
      </c>
      <c r="D1103" s="481" t="s">
        <v>1341</v>
      </c>
      <c r="E1103" s="481">
        <v>10088</v>
      </c>
      <c r="F1103" s="339"/>
      <c r="G1103" s="340">
        <f>IF(ISNUMBER(E1103),E1103/'Bulk DivVar Analysis'!$C$7,"")</f>
        <v>0.67891513560804895</v>
      </c>
      <c r="H1103" s="338" t="str">
        <f>IF(ISNUMBER(E1103), IF(G1103&gt;'Bulk DivVar Analysis'!$D$9,"Pass","Fail"),"")</f>
        <v>Pass</v>
      </c>
      <c r="I1103" s="338" t="str">
        <f t="shared" si="19"/>
        <v>Gamma_7_D10</v>
      </c>
      <c r="J1103" s="339"/>
      <c r="K1103" s="339"/>
      <c r="L1103" s="339"/>
      <c r="M1103" s="339"/>
      <c r="N1103" s="339"/>
      <c r="O1103" s="339"/>
      <c r="P1103" s="339"/>
      <c r="Q1103" s="339"/>
    </row>
    <row r="1104" spans="1:17" ht="13.5" customHeight="1">
      <c r="A1104" s="481" t="s">
        <v>1127</v>
      </c>
      <c r="B1104" s="481" t="s">
        <v>768</v>
      </c>
      <c r="C1104" s="481" t="s">
        <v>533</v>
      </c>
      <c r="D1104" s="481" t="s">
        <v>1342</v>
      </c>
      <c r="E1104" s="481">
        <v>7571</v>
      </c>
      <c r="F1104" s="339"/>
      <c r="G1104" s="340">
        <f>IF(ISNUMBER(E1104),E1104/'Bulk DivVar Analysis'!$C$7,"")</f>
        <v>0.50952284810552528</v>
      </c>
      <c r="H1104" s="338" t="str">
        <f>IF(ISNUMBER(E1104), IF(G1104&gt;'Bulk DivVar Analysis'!$D$9,"Pass","Fail"),"")</f>
        <v>Pass</v>
      </c>
      <c r="I1104" s="338" t="str">
        <f t="shared" si="19"/>
        <v>Gamma_7_D11</v>
      </c>
      <c r="J1104" s="339"/>
      <c r="K1104" s="339"/>
      <c r="L1104" s="339"/>
      <c r="M1104" s="339"/>
      <c r="N1104" s="339"/>
      <c r="O1104" s="339"/>
      <c r="P1104" s="339"/>
      <c r="Q1104" s="339"/>
    </row>
    <row r="1105" spans="1:17" ht="13.5" customHeight="1">
      <c r="A1105" s="481" t="s">
        <v>1127</v>
      </c>
      <c r="B1105" s="481" t="s">
        <v>768</v>
      </c>
      <c r="C1105" s="481" t="s">
        <v>534</v>
      </c>
      <c r="D1105" s="481" t="s">
        <v>1343</v>
      </c>
      <c r="E1105" s="481">
        <v>11391</v>
      </c>
      <c r="F1105" s="339"/>
      <c r="G1105" s="340">
        <f>IF(ISNUMBER(E1105),E1105/'Bulk DivVar Analysis'!$C$7,"")</f>
        <v>0.76660609731475871</v>
      </c>
      <c r="H1105" s="338" t="str">
        <f>IF(ISNUMBER(E1105), IF(G1105&gt;'Bulk DivVar Analysis'!$D$9,"Pass","Fail"),"")</f>
        <v>Pass</v>
      </c>
      <c r="I1105" s="338" t="str">
        <f t="shared" si="19"/>
        <v>Gamma_7_D12</v>
      </c>
      <c r="J1105" s="339"/>
      <c r="K1105" s="339"/>
      <c r="L1105" s="339"/>
      <c r="M1105" s="339"/>
      <c r="N1105" s="339"/>
      <c r="O1105" s="339"/>
      <c r="P1105" s="339"/>
      <c r="Q1105" s="339"/>
    </row>
    <row r="1106" spans="1:17" ht="13.5" customHeight="1">
      <c r="A1106" s="481" t="s">
        <v>1127</v>
      </c>
      <c r="B1106" s="481" t="s">
        <v>768</v>
      </c>
      <c r="C1106" s="481" t="s">
        <v>1212</v>
      </c>
      <c r="D1106" s="481" t="s">
        <v>1344</v>
      </c>
      <c r="E1106" s="481">
        <v>8335</v>
      </c>
      <c r="F1106" s="339"/>
      <c r="G1106" s="340">
        <f>IF(ISNUMBER(E1106),E1106/'Bulk DivVar Analysis'!$C$7,"")</f>
        <v>0.56093949794737197</v>
      </c>
      <c r="H1106" s="338" t="str">
        <f>IF(ISNUMBER(E1106), IF(G1106&gt;'Bulk DivVar Analysis'!$D$9,"Pass","Fail"),"")</f>
        <v>Pass</v>
      </c>
      <c r="I1106" s="338" t="str">
        <f t="shared" si="19"/>
        <v>Gamma_7_E1</v>
      </c>
      <c r="J1106" s="339"/>
      <c r="K1106" s="339"/>
      <c r="L1106" s="339"/>
      <c r="M1106" s="339"/>
      <c r="N1106" s="339"/>
      <c r="O1106" s="339"/>
      <c r="P1106" s="339"/>
      <c r="Q1106" s="339"/>
    </row>
    <row r="1107" spans="1:17" ht="13.5" customHeight="1">
      <c r="A1107" s="481" t="s">
        <v>1127</v>
      </c>
      <c r="B1107" s="481" t="s">
        <v>768</v>
      </c>
      <c r="C1107" s="481" t="s">
        <v>1214</v>
      </c>
      <c r="D1107" s="481" t="s">
        <v>1345</v>
      </c>
      <c r="E1107" s="481">
        <v>8477</v>
      </c>
      <c r="F1107" s="339"/>
      <c r="G1107" s="340">
        <f>IF(ISNUMBER(E1107),E1107/'Bulk DivVar Analysis'!$C$7,"")</f>
        <v>0.57049599569284604</v>
      </c>
      <c r="H1107" s="338" t="str">
        <f>IF(ISNUMBER(E1107), IF(G1107&gt;'Bulk DivVar Analysis'!$D$9,"Pass","Fail"),"")</f>
        <v>Pass</v>
      </c>
      <c r="I1107" s="338" t="str">
        <f t="shared" si="19"/>
        <v>Gamma_7_E2</v>
      </c>
      <c r="J1107" s="339"/>
      <c r="K1107" s="339"/>
      <c r="L1107" s="339"/>
      <c r="M1107" s="339"/>
      <c r="N1107" s="339"/>
      <c r="O1107" s="339"/>
      <c r="P1107" s="339"/>
      <c r="Q1107" s="339"/>
    </row>
    <row r="1108" spans="1:17" ht="13.5" customHeight="1">
      <c r="A1108" s="481" t="s">
        <v>1127</v>
      </c>
      <c r="B1108" s="481" t="s">
        <v>768</v>
      </c>
      <c r="C1108" s="481" t="s">
        <v>1216</v>
      </c>
      <c r="D1108" s="481" t="s">
        <v>1346</v>
      </c>
      <c r="E1108" s="481">
        <v>9569</v>
      </c>
      <c r="F1108" s="339"/>
      <c r="G1108" s="340">
        <f>IF(ISNUMBER(E1108),E1108/'Bulk DivVar Analysis'!$C$7,"")</f>
        <v>0.64398680934114005</v>
      </c>
      <c r="H1108" s="338" t="str">
        <f>IF(ISNUMBER(E1108), IF(G1108&gt;'Bulk DivVar Analysis'!$D$9,"Pass","Fail"),"")</f>
        <v>Pass</v>
      </c>
      <c r="I1108" s="338" t="str">
        <f t="shared" si="19"/>
        <v>Gamma_7_E3</v>
      </c>
      <c r="J1108" s="339"/>
      <c r="K1108" s="339"/>
      <c r="L1108" s="339"/>
      <c r="M1108" s="339"/>
      <c r="N1108" s="339"/>
      <c r="O1108" s="339"/>
      <c r="P1108" s="339"/>
      <c r="Q1108" s="339"/>
    </row>
    <row r="1109" spans="1:17" ht="13.5" customHeight="1">
      <c r="A1109" s="481" t="s">
        <v>1127</v>
      </c>
      <c r="B1109" s="481" t="s">
        <v>768</v>
      </c>
      <c r="C1109" s="481" t="s">
        <v>1218</v>
      </c>
      <c r="D1109" s="481" t="s">
        <v>1347</v>
      </c>
      <c r="E1109" s="481">
        <v>8588</v>
      </c>
      <c r="F1109" s="339"/>
      <c r="G1109" s="340">
        <f>IF(ISNUMBER(E1109),E1109/'Bulk DivVar Analysis'!$C$7,"")</f>
        <v>0.57796621576149132</v>
      </c>
      <c r="H1109" s="338" t="str">
        <f>IF(ISNUMBER(E1109), IF(G1109&gt;'Bulk DivVar Analysis'!$D$9,"Pass","Fail"),"")</f>
        <v>Pass</v>
      </c>
      <c r="I1109" s="338" t="str">
        <f t="shared" si="19"/>
        <v>Gamma_7_E4</v>
      </c>
      <c r="J1109" s="339"/>
      <c r="K1109" s="339"/>
      <c r="L1109" s="339"/>
      <c r="M1109" s="339"/>
      <c r="N1109" s="339"/>
      <c r="O1109" s="339"/>
      <c r="P1109" s="339"/>
      <c r="Q1109" s="339"/>
    </row>
    <row r="1110" spans="1:17" ht="13.5" customHeight="1">
      <c r="A1110" s="481" t="s">
        <v>1127</v>
      </c>
      <c r="B1110" s="481" t="s">
        <v>768</v>
      </c>
      <c r="C1110" s="481" t="s">
        <v>1220</v>
      </c>
      <c r="D1110" s="481" t="s">
        <v>1348</v>
      </c>
      <c r="E1110" s="481">
        <v>10243</v>
      </c>
      <c r="F1110" s="339"/>
      <c r="G1110" s="340">
        <f>IF(ISNUMBER(E1110),E1110/'Bulk DivVar Analysis'!$C$7,"")</f>
        <v>0.68934652399219332</v>
      </c>
      <c r="H1110" s="338" t="str">
        <f>IF(ISNUMBER(E1110), IF(G1110&gt;'Bulk DivVar Analysis'!$D$9,"Pass","Fail"),"")</f>
        <v>Pass</v>
      </c>
      <c r="I1110" s="338" t="str">
        <f t="shared" si="19"/>
        <v>Gamma_7_E5</v>
      </c>
      <c r="J1110" s="339"/>
      <c r="K1110" s="339"/>
      <c r="L1110" s="339"/>
      <c r="M1110" s="339"/>
      <c r="N1110" s="339"/>
      <c r="O1110" s="339"/>
      <c r="P1110" s="339"/>
      <c r="Q1110" s="339"/>
    </row>
    <row r="1111" spans="1:17" ht="13.5" customHeight="1">
      <c r="A1111" s="481" t="s">
        <v>1127</v>
      </c>
      <c r="B1111" s="481" t="s">
        <v>768</v>
      </c>
      <c r="C1111" s="481" t="s">
        <v>1222</v>
      </c>
      <c r="D1111" s="481" t="s">
        <v>1349</v>
      </c>
      <c r="E1111" s="481">
        <v>14165</v>
      </c>
      <c r="F1111" s="339"/>
      <c r="G1111" s="340">
        <f>IF(ISNUMBER(E1111),E1111/'Bulk DivVar Analysis'!$C$7,"")</f>
        <v>0.95329429975099267</v>
      </c>
      <c r="H1111" s="338" t="str">
        <f>IF(ISNUMBER(E1111), IF(G1111&gt;'Bulk DivVar Analysis'!$D$9,"Pass","Fail"),"")</f>
        <v>Pass</v>
      </c>
      <c r="I1111" s="338" t="str">
        <f t="shared" si="19"/>
        <v>Gamma_7_E6</v>
      </c>
      <c r="J1111" s="339"/>
      <c r="K1111" s="339"/>
      <c r="L1111" s="339"/>
      <c r="M1111" s="339"/>
      <c r="N1111" s="339"/>
      <c r="O1111" s="339"/>
      <c r="P1111" s="339"/>
      <c r="Q1111" s="339"/>
    </row>
    <row r="1112" spans="1:17" ht="13.5" customHeight="1">
      <c r="A1112" s="481" t="s">
        <v>1127</v>
      </c>
      <c r="B1112" s="481" t="s">
        <v>768</v>
      </c>
      <c r="C1112" s="481" t="s">
        <v>1224</v>
      </c>
      <c r="D1112" s="481" t="s">
        <v>1350</v>
      </c>
      <c r="E1112" s="481">
        <v>9604</v>
      </c>
      <c r="F1112" s="339"/>
      <c r="G1112" s="340">
        <f>IF(ISNUMBER(E1112),E1112/'Bulk DivVar Analysis'!$C$7,"")</f>
        <v>0.64634228413755968</v>
      </c>
      <c r="H1112" s="338" t="str">
        <f>IF(ISNUMBER(E1112), IF(G1112&gt;'Bulk DivVar Analysis'!$D$9,"Pass","Fail"),"")</f>
        <v>Pass</v>
      </c>
      <c r="I1112" s="338" t="str">
        <f t="shared" si="19"/>
        <v>Gamma_7_E7</v>
      </c>
      <c r="J1112" s="339"/>
      <c r="K1112" s="339"/>
      <c r="L1112" s="339"/>
      <c r="M1112" s="339"/>
      <c r="N1112" s="339"/>
      <c r="O1112" s="339"/>
      <c r="P1112" s="339"/>
      <c r="Q1112" s="339"/>
    </row>
    <row r="1113" spans="1:17" ht="13.5" customHeight="1">
      <c r="A1113" s="481" t="s">
        <v>1127</v>
      </c>
      <c r="B1113" s="481" t="s">
        <v>768</v>
      </c>
      <c r="C1113" s="481" t="s">
        <v>1226</v>
      </c>
      <c r="D1113" s="481" t="s">
        <v>1351</v>
      </c>
      <c r="E1113" s="481">
        <v>11320</v>
      </c>
      <c r="F1113" s="339"/>
      <c r="G1113" s="340">
        <f>IF(ISNUMBER(E1113),E1113/'Bulk DivVar Analysis'!$C$7,"")</f>
        <v>0.76182784844202167</v>
      </c>
      <c r="H1113" s="338" t="str">
        <f>IF(ISNUMBER(E1113), IF(G1113&gt;'Bulk DivVar Analysis'!$D$9,"Pass","Fail"),"")</f>
        <v>Pass</v>
      </c>
      <c r="I1113" s="338" t="str">
        <f t="shared" si="19"/>
        <v>Gamma_7_E8</v>
      </c>
      <c r="J1113" s="339"/>
      <c r="K1113" s="339"/>
      <c r="L1113" s="339"/>
      <c r="M1113" s="339"/>
      <c r="N1113" s="339"/>
      <c r="O1113" s="339"/>
      <c r="P1113" s="339"/>
      <c r="Q1113" s="339"/>
    </row>
    <row r="1114" spans="1:17" ht="13.5" customHeight="1">
      <c r="A1114" s="481" t="s">
        <v>1127</v>
      </c>
      <c r="B1114" s="481" t="s">
        <v>768</v>
      </c>
      <c r="C1114" s="481" t="s">
        <v>1228</v>
      </c>
      <c r="D1114" s="481" t="s">
        <v>1352</v>
      </c>
      <c r="E1114" s="481">
        <v>14679</v>
      </c>
      <c r="F1114" s="339"/>
      <c r="G1114" s="340">
        <f>IF(ISNUMBER(E1114),E1114/'Bulk DivVar Analysis'!$C$7,"")</f>
        <v>0.98788612961841304</v>
      </c>
      <c r="H1114" s="338" t="str">
        <f>IF(ISNUMBER(E1114), IF(G1114&gt;'Bulk DivVar Analysis'!$D$9,"Pass","Fail"),"")</f>
        <v>Pass</v>
      </c>
      <c r="I1114" s="338" t="str">
        <f t="shared" si="19"/>
        <v>Gamma_7_E9</v>
      </c>
      <c r="J1114" s="339"/>
      <c r="K1114" s="339"/>
      <c r="L1114" s="339"/>
      <c r="M1114" s="339"/>
      <c r="N1114" s="339"/>
      <c r="O1114" s="339"/>
      <c r="P1114" s="339"/>
      <c r="Q1114" s="339"/>
    </row>
    <row r="1115" spans="1:17" ht="13.5" customHeight="1">
      <c r="A1115" s="481" t="s">
        <v>1127</v>
      </c>
      <c r="B1115" s="481" t="s">
        <v>768</v>
      </c>
      <c r="C1115" s="481" t="s">
        <v>544</v>
      </c>
      <c r="D1115" s="481" t="s">
        <v>1353</v>
      </c>
      <c r="E1115" s="481">
        <v>10512</v>
      </c>
      <c r="F1115" s="339"/>
      <c r="G1115" s="340">
        <f>IF(ISNUMBER(E1115),E1115/'Bulk DivVar Analysis'!$C$7,"")</f>
        <v>0.7074500302846759</v>
      </c>
      <c r="H1115" s="338" t="str">
        <f>IF(ISNUMBER(E1115), IF(G1115&gt;'Bulk DivVar Analysis'!$D$9,"Pass","Fail"),"")</f>
        <v>Pass</v>
      </c>
      <c r="I1115" s="338" t="str">
        <f t="shared" si="19"/>
        <v>Gamma_7_E10</v>
      </c>
      <c r="J1115" s="339"/>
      <c r="K1115" s="339"/>
      <c r="L1115" s="339"/>
      <c r="M1115" s="339"/>
      <c r="N1115" s="339"/>
      <c r="O1115" s="339"/>
      <c r="P1115" s="339"/>
      <c r="Q1115" s="339"/>
    </row>
    <row r="1116" spans="1:17" ht="13.5" customHeight="1">
      <c r="A1116" s="481" t="s">
        <v>1127</v>
      </c>
      <c r="B1116" s="481" t="s">
        <v>768</v>
      </c>
      <c r="C1116" s="481" t="s">
        <v>545</v>
      </c>
      <c r="D1116" s="481" t="s">
        <v>1354</v>
      </c>
      <c r="E1116" s="481">
        <v>12916</v>
      </c>
      <c r="F1116" s="339"/>
      <c r="G1116" s="340">
        <f>IF(ISNUMBER(E1116),E1116/'Bulk DivVar Analysis'!$C$7,"")</f>
        <v>0.86923749915875903</v>
      </c>
      <c r="H1116" s="338" t="str">
        <f>IF(ISNUMBER(E1116), IF(G1116&gt;'Bulk DivVar Analysis'!$D$9,"Pass","Fail"),"")</f>
        <v>Pass</v>
      </c>
      <c r="I1116" s="338" t="str">
        <f t="shared" si="19"/>
        <v>Gamma_7_E11</v>
      </c>
      <c r="J1116" s="339"/>
      <c r="K1116" s="339"/>
      <c r="L1116" s="339"/>
      <c r="M1116" s="339"/>
      <c r="N1116" s="339"/>
      <c r="O1116" s="339"/>
      <c r="P1116" s="339"/>
      <c r="Q1116" s="339"/>
    </row>
    <row r="1117" spans="1:17" ht="13.5" customHeight="1">
      <c r="A1117" s="481" t="s">
        <v>1127</v>
      </c>
      <c r="B1117" s="481" t="s">
        <v>768</v>
      </c>
      <c r="C1117" s="481" t="s">
        <v>546</v>
      </c>
      <c r="D1117" s="481" t="s">
        <v>1355</v>
      </c>
      <c r="E1117" s="481">
        <v>9913</v>
      </c>
      <c r="F1117" s="339"/>
      <c r="G1117" s="340">
        <f>IF(ISNUMBER(E1117),E1117/'Bulk DivVar Analysis'!$C$7,"")</f>
        <v>0.66713776162595062</v>
      </c>
      <c r="H1117" s="338" t="str">
        <f>IF(ISNUMBER(E1117), IF(G1117&gt;'Bulk DivVar Analysis'!$D$9,"Pass","Fail"),"")</f>
        <v>Pass</v>
      </c>
      <c r="I1117" s="338" t="str">
        <f t="shared" si="19"/>
        <v>Gamma_7_E12</v>
      </c>
      <c r="J1117" s="339"/>
      <c r="K1117" s="339"/>
      <c r="L1117" s="339"/>
      <c r="M1117" s="339"/>
      <c r="N1117" s="339"/>
      <c r="O1117" s="339"/>
      <c r="P1117" s="339"/>
      <c r="Q1117" s="339"/>
    </row>
    <row r="1118" spans="1:17" ht="13.5" customHeight="1">
      <c r="A1118" s="481" t="s">
        <v>1127</v>
      </c>
      <c r="B1118" s="481" t="s">
        <v>768</v>
      </c>
      <c r="C1118" s="481" t="s">
        <v>1233</v>
      </c>
      <c r="D1118" s="481" t="s">
        <v>1356</v>
      </c>
      <c r="E1118" s="481">
        <v>8406</v>
      </c>
      <c r="F1118" s="339"/>
      <c r="G1118" s="340">
        <f>IF(ISNUMBER(E1118),E1118/'Bulk DivVar Analysis'!$C$7,"")</f>
        <v>0.565717746820109</v>
      </c>
      <c r="H1118" s="338" t="str">
        <f>IF(ISNUMBER(E1118), IF(G1118&gt;'Bulk DivVar Analysis'!$D$9,"Pass","Fail"),"")</f>
        <v>Pass</v>
      </c>
      <c r="I1118" s="338" t="str">
        <f t="shared" si="19"/>
        <v>Gamma_7_F1</v>
      </c>
      <c r="J1118" s="339"/>
      <c r="K1118" s="339"/>
      <c r="L1118" s="339"/>
      <c r="M1118" s="339"/>
      <c r="N1118" s="339"/>
      <c r="O1118" s="339"/>
      <c r="P1118" s="339"/>
      <c r="Q1118" s="339"/>
    </row>
    <row r="1119" spans="1:17" ht="13.5" customHeight="1">
      <c r="A1119" s="481" t="s">
        <v>1127</v>
      </c>
      <c r="B1119" s="481" t="s">
        <v>768</v>
      </c>
      <c r="C1119" s="481" t="s">
        <v>1235</v>
      </c>
      <c r="D1119" s="481" t="s">
        <v>1357</v>
      </c>
      <c r="E1119" s="481">
        <v>7695</v>
      </c>
      <c r="F1119" s="339"/>
      <c r="G1119" s="340">
        <f>IF(ISNUMBER(E1119),E1119/'Bulk DivVar Analysis'!$C$7,"")</f>
        <v>0.51786795881284076</v>
      </c>
      <c r="H1119" s="338" t="str">
        <f>IF(ISNUMBER(E1119), IF(G1119&gt;'Bulk DivVar Analysis'!$D$9,"Pass","Fail"),"")</f>
        <v>Pass</v>
      </c>
      <c r="I1119" s="338" t="str">
        <f t="shared" si="19"/>
        <v>Gamma_7_F2</v>
      </c>
      <c r="J1119" s="339"/>
      <c r="K1119" s="339"/>
      <c r="L1119" s="339"/>
      <c r="M1119" s="339"/>
      <c r="N1119" s="339"/>
      <c r="O1119" s="339"/>
      <c r="P1119" s="339"/>
      <c r="Q1119" s="339"/>
    </row>
    <row r="1120" spans="1:17" ht="13.5" customHeight="1">
      <c r="A1120" s="481" t="s">
        <v>1127</v>
      </c>
      <c r="B1120" s="481" t="s">
        <v>768</v>
      </c>
      <c r="C1120" s="481" t="s">
        <v>1237</v>
      </c>
      <c r="D1120" s="481" t="s">
        <v>1358</v>
      </c>
      <c r="E1120" s="481">
        <v>17129</v>
      </c>
      <c r="F1120" s="339"/>
      <c r="G1120" s="340">
        <f>IF(ISNUMBER(E1120),E1120/'Bulk DivVar Analysis'!$C$7,"")</f>
        <v>1.1527693653677906</v>
      </c>
      <c r="H1120" s="338" t="str">
        <f>IF(ISNUMBER(E1120), IF(G1120&gt;'Bulk DivVar Analysis'!$D$9,"Pass","Fail"),"")</f>
        <v>Pass</v>
      </c>
      <c r="I1120" s="338" t="str">
        <f t="shared" si="19"/>
        <v>Gamma_7_F3</v>
      </c>
      <c r="J1120" s="339"/>
      <c r="K1120" s="339"/>
      <c r="L1120" s="339"/>
      <c r="M1120" s="339"/>
      <c r="N1120" s="339"/>
      <c r="O1120" s="339"/>
      <c r="P1120" s="339"/>
      <c r="Q1120" s="339"/>
    </row>
    <row r="1121" spans="1:17" ht="13.5" customHeight="1">
      <c r="A1121" s="481" t="s">
        <v>1127</v>
      </c>
      <c r="B1121" s="481" t="s">
        <v>768</v>
      </c>
      <c r="C1121" s="481" t="s">
        <v>1239</v>
      </c>
      <c r="D1121" s="481" t="s">
        <v>1359</v>
      </c>
      <c r="E1121" s="481">
        <v>13443</v>
      </c>
      <c r="F1121" s="339"/>
      <c r="G1121" s="340">
        <f>IF(ISNUMBER(E1121),E1121/'Bulk DivVar Analysis'!$C$7,"")</f>
        <v>0.9047042196648496</v>
      </c>
      <c r="H1121" s="338" t="str">
        <f>IF(ISNUMBER(E1121), IF(G1121&gt;'Bulk DivVar Analysis'!$D$9,"Pass","Fail"),"")</f>
        <v>Pass</v>
      </c>
      <c r="I1121" s="338" t="str">
        <f t="shared" si="19"/>
        <v>Gamma_7_F4</v>
      </c>
      <c r="J1121" s="339"/>
      <c r="K1121" s="339"/>
      <c r="L1121" s="339"/>
      <c r="M1121" s="339"/>
      <c r="N1121" s="339"/>
      <c r="O1121" s="339"/>
      <c r="P1121" s="339"/>
      <c r="Q1121" s="339"/>
    </row>
    <row r="1122" spans="1:17" ht="13.5" customHeight="1">
      <c r="A1122" s="481" t="s">
        <v>1127</v>
      </c>
      <c r="B1122" s="481" t="s">
        <v>768</v>
      </c>
      <c r="C1122" s="481" t="s">
        <v>1241</v>
      </c>
      <c r="D1122" s="481" t="s">
        <v>1360</v>
      </c>
      <c r="E1122" s="481">
        <v>11835</v>
      </c>
      <c r="F1122" s="339"/>
      <c r="G1122" s="340">
        <f>IF(ISNUMBER(E1122),E1122/'Bulk DivVar Analysis'!$C$7,"")</f>
        <v>0.79648697758933984</v>
      </c>
      <c r="H1122" s="338" t="str">
        <f>IF(ISNUMBER(E1122), IF(G1122&gt;'Bulk DivVar Analysis'!$D$9,"Pass","Fail"),"")</f>
        <v>Pass</v>
      </c>
      <c r="I1122" s="338" t="str">
        <f t="shared" si="19"/>
        <v>Gamma_7_F5</v>
      </c>
      <c r="J1122" s="339"/>
      <c r="K1122" s="339"/>
      <c r="L1122" s="339"/>
      <c r="M1122" s="339"/>
      <c r="N1122" s="339"/>
      <c r="O1122" s="339"/>
      <c r="P1122" s="339"/>
      <c r="Q1122" s="339"/>
    </row>
    <row r="1123" spans="1:17" ht="13.5" customHeight="1">
      <c r="A1123" s="481" t="s">
        <v>1127</v>
      </c>
      <c r="B1123" s="481" t="s">
        <v>768</v>
      </c>
      <c r="C1123" s="481" t="s">
        <v>1243</v>
      </c>
      <c r="D1123" s="481" t="s">
        <v>1361</v>
      </c>
      <c r="E1123" s="481">
        <v>12616</v>
      </c>
      <c r="F1123" s="339"/>
      <c r="G1123" s="340">
        <f>IF(ISNUMBER(E1123),E1123/'Bulk DivVar Analysis'!$C$7,"")</f>
        <v>0.84904771518944744</v>
      </c>
      <c r="H1123" s="338" t="str">
        <f>IF(ISNUMBER(E1123), IF(G1123&gt;'Bulk DivVar Analysis'!$D$9,"Pass","Fail"),"")</f>
        <v>Pass</v>
      </c>
      <c r="I1123" s="338" t="str">
        <f t="shared" si="19"/>
        <v>Gamma_7_F6</v>
      </c>
      <c r="J1123" s="339"/>
      <c r="K1123" s="339"/>
      <c r="L1123" s="339"/>
      <c r="M1123" s="339"/>
      <c r="N1123" s="339"/>
      <c r="O1123" s="339"/>
      <c r="P1123" s="339"/>
      <c r="Q1123" s="339"/>
    </row>
    <row r="1124" spans="1:17" ht="13.5" customHeight="1">
      <c r="A1124" s="481" t="s">
        <v>1127</v>
      </c>
      <c r="B1124" s="481" t="s">
        <v>768</v>
      </c>
      <c r="C1124" s="481" t="s">
        <v>1245</v>
      </c>
      <c r="D1124" s="481" t="s">
        <v>1362</v>
      </c>
      <c r="E1124" s="481">
        <v>13261</v>
      </c>
      <c r="F1124" s="339"/>
      <c r="G1124" s="340">
        <f>IF(ISNUMBER(E1124),E1124/'Bulk DivVar Analysis'!$C$7,"")</f>
        <v>0.89245575072346728</v>
      </c>
      <c r="H1124" s="338" t="str">
        <f>IF(ISNUMBER(E1124), IF(G1124&gt;'Bulk DivVar Analysis'!$D$9,"Pass","Fail"),"")</f>
        <v>Pass</v>
      </c>
      <c r="I1124" s="338" t="str">
        <f t="shared" si="19"/>
        <v>Gamma_7_F7</v>
      </c>
      <c r="J1124" s="339"/>
      <c r="K1124" s="339"/>
      <c r="L1124" s="339"/>
      <c r="M1124" s="339"/>
      <c r="N1124" s="339"/>
      <c r="O1124" s="339"/>
      <c r="P1124" s="339"/>
      <c r="Q1124" s="339"/>
    </row>
    <row r="1125" spans="1:17" ht="13.5" customHeight="1">
      <c r="A1125" s="481" t="s">
        <v>1127</v>
      </c>
      <c r="B1125" s="481" t="s">
        <v>768</v>
      </c>
      <c r="C1125" s="481" t="s">
        <v>1247</v>
      </c>
      <c r="D1125" s="481" t="s">
        <v>1363</v>
      </c>
      <c r="E1125" s="481">
        <v>11135</v>
      </c>
      <c r="F1125" s="339"/>
      <c r="G1125" s="340">
        <f>IF(ISNUMBER(E1125),E1125/'Bulk DivVar Analysis'!$C$7,"")</f>
        <v>0.7493774816609462</v>
      </c>
      <c r="H1125" s="338" t="str">
        <f>IF(ISNUMBER(E1125), IF(G1125&gt;'Bulk DivVar Analysis'!$D$9,"Pass","Fail"),"")</f>
        <v>Pass</v>
      </c>
      <c r="I1125" s="338" t="str">
        <f t="shared" si="19"/>
        <v>Gamma_7_F8</v>
      </c>
      <c r="J1125" s="339"/>
      <c r="K1125" s="339"/>
      <c r="L1125" s="339"/>
      <c r="M1125" s="339"/>
      <c r="N1125" s="339"/>
      <c r="O1125" s="339"/>
      <c r="P1125" s="339"/>
      <c r="Q1125" s="339"/>
    </row>
    <row r="1126" spans="1:17" ht="13.5" customHeight="1">
      <c r="A1126" s="481" t="s">
        <v>1127</v>
      </c>
      <c r="B1126" s="481" t="s">
        <v>768</v>
      </c>
      <c r="C1126" s="481" t="s">
        <v>1249</v>
      </c>
      <c r="D1126" s="481" t="s">
        <v>1364</v>
      </c>
      <c r="E1126" s="481">
        <v>16595</v>
      </c>
      <c r="F1126" s="339"/>
      <c r="G1126" s="340">
        <f>IF(ISNUMBER(E1126),E1126/'Bulk DivVar Analysis'!$C$7,"")</f>
        <v>1.116831549902416</v>
      </c>
      <c r="H1126" s="338" t="str">
        <f>IF(ISNUMBER(E1126), IF(G1126&gt;'Bulk DivVar Analysis'!$D$9,"Pass","Fail"),"")</f>
        <v>Pass</v>
      </c>
      <c r="I1126" s="338" t="str">
        <f t="shared" si="19"/>
        <v>Gamma_7_F9</v>
      </c>
      <c r="J1126" s="339"/>
      <c r="K1126" s="339"/>
      <c r="L1126" s="339"/>
      <c r="M1126" s="339"/>
      <c r="N1126" s="339"/>
      <c r="O1126" s="339"/>
      <c r="P1126" s="339"/>
      <c r="Q1126" s="339"/>
    </row>
    <row r="1127" spans="1:17" ht="13.5" customHeight="1">
      <c r="A1127" s="481" t="s">
        <v>1127</v>
      </c>
      <c r="B1127" s="481" t="s">
        <v>768</v>
      </c>
      <c r="C1127" s="481" t="s">
        <v>556</v>
      </c>
      <c r="D1127" s="481" t="s">
        <v>1365</v>
      </c>
      <c r="E1127" s="481">
        <v>4665</v>
      </c>
      <c r="F1127" s="339"/>
      <c r="G1127" s="340">
        <f>IF(ISNUMBER(E1127),E1127/'Bulk DivVar Analysis'!$C$7,"")</f>
        <v>0.31395114072279429</v>
      </c>
      <c r="H1127" s="338" t="str">
        <f>IF(ISNUMBER(E1127), IF(G1127&gt;'Bulk DivVar Analysis'!$D$9,"Pass","Fail"),"")</f>
        <v>Pass</v>
      </c>
      <c r="I1127" s="338" t="str">
        <f t="shared" si="19"/>
        <v>Gamma_7_F10</v>
      </c>
      <c r="J1127" s="339"/>
      <c r="K1127" s="339"/>
      <c r="L1127" s="339"/>
      <c r="M1127" s="339"/>
      <c r="N1127" s="339"/>
      <c r="O1127" s="339"/>
      <c r="P1127" s="339"/>
      <c r="Q1127" s="339"/>
    </row>
    <row r="1128" spans="1:17" ht="13.5" customHeight="1">
      <c r="A1128" s="481" t="s">
        <v>1127</v>
      </c>
      <c r="B1128" s="481" t="s">
        <v>768</v>
      </c>
      <c r="C1128" s="481" t="s">
        <v>557</v>
      </c>
      <c r="D1128" s="481" t="s">
        <v>1366</v>
      </c>
      <c r="E1128" s="481">
        <v>9631</v>
      </c>
      <c r="F1128" s="339"/>
      <c r="G1128" s="340">
        <f>IF(ISNUMBER(E1128),E1128/'Bulk DivVar Analysis'!$C$7,"")</f>
        <v>0.64815936469479773</v>
      </c>
      <c r="H1128" s="338" t="str">
        <f>IF(ISNUMBER(E1128), IF(G1128&gt;'Bulk DivVar Analysis'!$D$9,"Pass","Fail"),"")</f>
        <v>Pass</v>
      </c>
      <c r="I1128" s="338" t="str">
        <f t="shared" si="19"/>
        <v>Gamma_7_F11</v>
      </c>
      <c r="J1128" s="339"/>
      <c r="K1128" s="339"/>
      <c r="L1128" s="339"/>
      <c r="M1128" s="339"/>
      <c r="N1128" s="339"/>
      <c r="O1128" s="339"/>
      <c r="P1128" s="339"/>
      <c r="Q1128" s="339"/>
    </row>
    <row r="1129" spans="1:17" ht="13.5" customHeight="1">
      <c r="A1129" s="481" t="s">
        <v>1127</v>
      </c>
      <c r="B1129" s="481" t="s">
        <v>768</v>
      </c>
      <c r="C1129" s="481" t="s">
        <v>558</v>
      </c>
      <c r="D1129" s="481" t="s">
        <v>1367</v>
      </c>
      <c r="E1129" s="481">
        <v>10873</v>
      </c>
      <c r="F1129" s="339"/>
      <c r="G1129" s="340">
        <f>IF(ISNUMBER(E1129),E1129/'Bulk DivVar Analysis'!$C$7,"")</f>
        <v>0.73174507032774749</v>
      </c>
      <c r="H1129" s="338" t="str">
        <f>IF(ISNUMBER(E1129), IF(G1129&gt;'Bulk DivVar Analysis'!$D$9,"Pass","Fail"),"")</f>
        <v>Pass</v>
      </c>
      <c r="I1129" s="338" t="str">
        <f t="shared" si="19"/>
        <v>Gamma_7_F12</v>
      </c>
      <c r="J1129" s="339"/>
      <c r="K1129" s="339"/>
      <c r="L1129" s="339"/>
      <c r="M1129" s="339"/>
      <c r="N1129" s="339"/>
      <c r="O1129" s="339"/>
      <c r="P1129" s="339"/>
      <c r="Q1129" s="339"/>
    </row>
    <row r="1130" spans="1:17" ht="13.5" customHeight="1">
      <c r="A1130" s="481" t="s">
        <v>1127</v>
      </c>
      <c r="B1130" s="481" t="s">
        <v>768</v>
      </c>
      <c r="C1130" s="481" t="s">
        <v>1254</v>
      </c>
      <c r="D1130" s="481" t="s">
        <v>1368</v>
      </c>
      <c r="E1130" s="481">
        <v>17415</v>
      </c>
      <c r="F1130" s="339"/>
      <c r="G1130" s="340">
        <f>IF(ISNUMBER(E1130),E1130/'Bulk DivVar Analysis'!$C$7,"")</f>
        <v>1.1720169594185341</v>
      </c>
      <c r="H1130" s="338" t="str">
        <f>IF(ISNUMBER(E1130), IF(G1130&gt;'Bulk DivVar Analysis'!$D$9,"Pass","Fail"),"")</f>
        <v>Pass</v>
      </c>
      <c r="I1130" s="338" t="str">
        <f t="shared" si="19"/>
        <v>Gamma_7_G1</v>
      </c>
      <c r="J1130" s="339"/>
      <c r="K1130" s="339"/>
      <c r="L1130" s="339"/>
      <c r="M1130" s="339"/>
      <c r="N1130" s="339"/>
      <c r="O1130" s="339"/>
      <c r="P1130" s="339"/>
      <c r="Q1130" s="339"/>
    </row>
    <row r="1131" spans="1:17" ht="13.5" customHeight="1">
      <c r="A1131" s="481" t="s">
        <v>1127</v>
      </c>
      <c r="B1131" s="481" t="s">
        <v>768</v>
      </c>
      <c r="C1131" s="481" t="s">
        <v>1256</v>
      </c>
      <c r="D1131" s="481" t="s">
        <v>1369</v>
      </c>
      <c r="E1131" s="481">
        <v>15669</v>
      </c>
      <c r="F1131" s="339"/>
      <c r="G1131" s="340">
        <f>IF(ISNUMBER(E1131),E1131/'Bulk DivVar Analysis'!$C$7,"")</f>
        <v>1.0545124167171411</v>
      </c>
      <c r="H1131" s="338" t="str">
        <f>IF(ISNUMBER(E1131), IF(G1131&gt;'Bulk DivVar Analysis'!$D$9,"Pass","Fail"),"")</f>
        <v>Pass</v>
      </c>
      <c r="I1131" s="338" t="str">
        <f t="shared" si="19"/>
        <v>Gamma_7_G2</v>
      </c>
      <c r="J1131" s="339"/>
      <c r="K1131" s="339"/>
      <c r="L1131" s="339"/>
      <c r="M1131" s="339"/>
      <c r="N1131" s="339"/>
      <c r="O1131" s="339"/>
      <c r="P1131" s="339"/>
      <c r="Q1131" s="339"/>
    </row>
    <row r="1132" spans="1:17" ht="13.5" customHeight="1">
      <c r="A1132" s="481" t="s">
        <v>1127</v>
      </c>
      <c r="B1132" s="481" t="s">
        <v>768</v>
      </c>
      <c r="C1132" s="481" t="s">
        <v>1258</v>
      </c>
      <c r="D1132" s="481" t="s">
        <v>1370</v>
      </c>
      <c r="E1132" s="481">
        <v>12373</v>
      </c>
      <c r="F1132" s="339"/>
      <c r="G1132" s="340">
        <f>IF(ISNUMBER(E1132),E1132/'Bulk DivVar Analysis'!$C$7,"")</f>
        <v>0.83269399017430512</v>
      </c>
      <c r="H1132" s="338" t="str">
        <f>IF(ISNUMBER(E1132), IF(G1132&gt;'Bulk DivVar Analysis'!$D$9,"Pass","Fail"),"")</f>
        <v>Pass</v>
      </c>
      <c r="I1132" s="338" t="str">
        <f t="shared" si="19"/>
        <v>Gamma_7_G3</v>
      </c>
      <c r="J1132" s="339"/>
      <c r="K1132" s="339"/>
      <c r="L1132" s="339"/>
      <c r="M1132" s="339"/>
      <c r="N1132" s="339"/>
      <c r="O1132" s="339"/>
      <c r="P1132" s="339"/>
      <c r="Q1132" s="339"/>
    </row>
    <row r="1133" spans="1:17" ht="13.5" customHeight="1">
      <c r="A1133" s="481" t="s">
        <v>1127</v>
      </c>
      <c r="B1133" s="481" t="s">
        <v>768</v>
      </c>
      <c r="C1133" s="481" t="s">
        <v>1260</v>
      </c>
      <c r="D1133" s="481" t="s">
        <v>1371</v>
      </c>
      <c r="E1133" s="481">
        <v>8729</v>
      </c>
      <c r="F1133" s="339"/>
      <c r="G1133" s="340">
        <f>IF(ISNUMBER(E1133),E1133/'Bulk DivVar Analysis'!$C$7,"")</f>
        <v>0.58745541422706782</v>
      </c>
      <c r="H1133" s="338" t="str">
        <f>IF(ISNUMBER(E1133), IF(G1133&gt;'Bulk DivVar Analysis'!$D$9,"Pass","Fail"),"")</f>
        <v>Pass</v>
      </c>
      <c r="I1133" s="338" t="str">
        <f t="shared" si="19"/>
        <v>Gamma_7_G4</v>
      </c>
      <c r="J1133" s="339"/>
      <c r="K1133" s="339"/>
      <c r="L1133" s="339"/>
      <c r="M1133" s="339"/>
      <c r="N1133" s="339"/>
      <c r="O1133" s="339"/>
      <c r="P1133" s="339"/>
      <c r="Q1133" s="339"/>
    </row>
    <row r="1134" spans="1:17" ht="13.5" customHeight="1">
      <c r="A1134" s="481" t="s">
        <v>1127</v>
      </c>
      <c r="B1134" s="481" t="s">
        <v>768</v>
      </c>
      <c r="C1134" s="481" t="s">
        <v>1262</v>
      </c>
      <c r="D1134" s="481" t="s">
        <v>1372</v>
      </c>
      <c r="E1134" s="481">
        <v>17502</v>
      </c>
      <c r="F1134" s="339"/>
      <c r="G1134" s="340">
        <f>IF(ISNUMBER(E1134),E1134/'Bulk DivVar Analysis'!$C$7,"")</f>
        <v>1.1778719967696345</v>
      </c>
      <c r="H1134" s="338" t="str">
        <f>IF(ISNUMBER(E1134), IF(G1134&gt;'Bulk DivVar Analysis'!$D$9,"Pass","Fail"),"")</f>
        <v>Pass</v>
      </c>
      <c r="I1134" s="338" t="str">
        <f t="shared" si="19"/>
        <v>Gamma_7_G5</v>
      </c>
      <c r="J1134" s="339"/>
      <c r="K1134" s="339"/>
      <c r="L1134" s="339"/>
      <c r="M1134" s="339"/>
      <c r="N1134" s="339"/>
      <c r="O1134" s="339"/>
      <c r="P1134" s="339"/>
      <c r="Q1134" s="339"/>
    </row>
    <row r="1135" spans="1:17" ht="13.5" customHeight="1">
      <c r="A1135" s="481" t="s">
        <v>1127</v>
      </c>
      <c r="B1135" s="481" t="s">
        <v>768</v>
      </c>
      <c r="C1135" s="481" t="s">
        <v>1264</v>
      </c>
      <c r="D1135" s="481" t="s">
        <v>1373</v>
      </c>
      <c r="E1135" s="481">
        <v>14147</v>
      </c>
      <c r="F1135" s="339"/>
      <c r="G1135" s="340">
        <f>IF(ISNUMBER(E1135),E1135/'Bulk DivVar Analysis'!$C$7,"")</f>
        <v>0.95208291271283396</v>
      </c>
      <c r="H1135" s="338" t="str">
        <f>IF(ISNUMBER(E1135), IF(G1135&gt;'Bulk DivVar Analysis'!$D$9,"Pass","Fail"),"")</f>
        <v>Pass</v>
      </c>
      <c r="I1135" s="338" t="str">
        <f t="shared" si="19"/>
        <v>Gamma_7_G6</v>
      </c>
      <c r="J1135" s="339"/>
      <c r="K1135" s="339"/>
      <c r="L1135" s="339"/>
      <c r="M1135" s="339"/>
      <c r="N1135" s="339"/>
      <c r="O1135" s="339"/>
      <c r="P1135" s="339"/>
      <c r="Q1135" s="339"/>
    </row>
    <row r="1136" spans="1:17" ht="13.5" customHeight="1">
      <c r="A1136" s="481" t="s">
        <v>1127</v>
      </c>
      <c r="B1136" s="481" t="s">
        <v>768</v>
      </c>
      <c r="C1136" s="481" t="s">
        <v>1266</v>
      </c>
      <c r="D1136" s="481" t="s">
        <v>1374</v>
      </c>
      <c r="E1136" s="481">
        <v>11117</v>
      </c>
      <c r="F1136" s="339"/>
      <c r="G1136" s="340">
        <f>IF(ISNUMBER(E1136),E1136/'Bulk DivVar Analysis'!$C$7,"")</f>
        <v>0.74816609462278749</v>
      </c>
      <c r="H1136" s="338" t="str">
        <f>IF(ISNUMBER(E1136), IF(G1136&gt;'Bulk DivVar Analysis'!$D$9,"Pass","Fail"),"")</f>
        <v>Pass</v>
      </c>
      <c r="I1136" s="338" t="str">
        <f t="shared" si="19"/>
        <v>Gamma_7_G7</v>
      </c>
      <c r="J1136" s="339"/>
      <c r="K1136" s="339"/>
      <c r="L1136" s="339"/>
      <c r="M1136" s="339"/>
      <c r="N1136" s="339"/>
      <c r="O1136" s="339"/>
      <c r="P1136" s="339"/>
      <c r="Q1136" s="339"/>
    </row>
    <row r="1137" spans="1:17" ht="13.5" customHeight="1">
      <c r="A1137" s="481" t="s">
        <v>1127</v>
      </c>
      <c r="B1137" s="481" t="s">
        <v>768</v>
      </c>
      <c r="C1137" s="481" t="s">
        <v>1268</v>
      </c>
      <c r="D1137" s="481" t="s">
        <v>1375</v>
      </c>
      <c r="E1137" s="481">
        <v>14786</v>
      </c>
      <c r="F1137" s="339"/>
      <c r="G1137" s="340">
        <f>IF(ISNUMBER(E1137),E1137/'Bulk DivVar Analysis'!$C$7,"")</f>
        <v>0.99508715256746749</v>
      </c>
      <c r="H1137" s="338" t="str">
        <f>IF(ISNUMBER(E1137), IF(G1137&gt;'Bulk DivVar Analysis'!$D$9,"Pass","Fail"),"")</f>
        <v>Pass</v>
      </c>
      <c r="I1137" s="338" t="str">
        <f t="shared" si="19"/>
        <v>Gamma_7_G8</v>
      </c>
      <c r="J1137" s="339"/>
      <c r="K1137" s="339"/>
      <c r="L1137" s="339"/>
      <c r="M1137" s="339"/>
      <c r="N1137" s="339"/>
      <c r="O1137" s="339"/>
      <c r="P1137" s="339"/>
      <c r="Q1137" s="339"/>
    </row>
    <row r="1138" spans="1:17" ht="13.5" customHeight="1">
      <c r="A1138" s="481" t="s">
        <v>1127</v>
      </c>
      <c r="B1138" s="481" t="s">
        <v>768</v>
      </c>
      <c r="C1138" s="481" t="s">
        <v>1270</v>
      </c>
      <c r="D1138" s="481" t="s">
        <v>1376</v>
      </c>
      <c r="E1138" s="481">
        <v>9166</v>
      </c>
      <c r="F1138" s="339"/>
      <c r="G1138" s="340">
        <f>IF(ISNUMBER(E1138),E1138/'Bulk DivVar Analysis'!$C$7,"")</f>
        <v>0.61686519954236485</v>
      </c>
      <c r="H1138" s="338" t="str">
        <f>IF(ISNUMBER(E1138), IF(G1138&gt;'Bulk DivVar Analysis'!$D$9,"Pass","Fail"),"")</f>
        <v>Pass</v>
      </c>
      <c r="I1138" s="338" t="str">
        <f t="shared" si="19"/>
        <v>Gamma_7_G9</v>
      </c>
      <c r="J1138" s="339"/>
      <c r="K1138" s="339"/>
      <c r="L1138" s="339"/>
      <c r="M1138" s="339"/>
      <c r="N1138" s="339"/>
      <c r="O1138" s="339"/>
      <c r="P1138" s="339"/>
      <c r="Q1138" s="339"/>
    </row>
    <row r="1139" spans="1:17" ht="13.5" customHeight="1">
      <c r="A1139" s="481" t="s">
        <v>1127</v>
      </c>
      <c r="B1139" s="481" t="s">
        <v>768</v>
      </c>
      <c r="C1139" s="481" t="s">
        <v>568</v>
      </c>
      <c r="D1139" s="481" t="s">
        <v>1377</v>
      </c>
      <c r="E1139" s="481">
        <v>8867</v>
      </c>
      <c r="F1139" s="339"/>
      <c r="G1139" s="340">
        <f>IF(ISNUMBER(E1139),E1139/'Bulk DivVar Analysis'!$C$7,"")</f>
        <v>0.59674271485295105</v>
      </c>
      <c r="H1139" s="338" t="str">
        <f>IF(ISNUMBER(E1139), IF(G1139&gt;'Bulk DivVar Analysis'!$D$9,"Pass","Fail"),"")</f>
        <v>Pass</v>
      </c>
      <c r="I1139" s="338" t="str">
        <f t="shared" si="19"/>
        <v>Gamma_7_G10</v>
      </c>
      <c r="J1139" s="339"/>
      <c r="K1139" s="339"/>
      <c r="L1139" s="339"/>
      <c r="M1139" s="339"/>
      <c r="N1139" s="339"/>
      <c r="O1139" s="339"/>
      <c r="P1139" s="339"/>
      <c r="Q1139" s="339"/>
    </row>
    <row r="1140" spans="1:17" ht="13.5" customHeight="1">
      <c r="A1140" s="481" t="s">
        <v>1127</v>
      </c>
      <c r="B1140" s="481" t="s">
        <v>768</v>
      </c>
      <c r="C1140" s="481" t="s">
        <v>569</v>
      </c>
      <c r="D1140" s="481" t="s">
        <v>1378</v>
      </c>
      <c r="E1140" s="481">
        <v>15599</v>
      </c>
      <c r="F1140" s="339"/>
      <c r="G1140" s="340">
        <f>IF(ISNUMBER(E1140),E1140/'Bulk DivVar Analysis'!$C$7,"")</f>
        <v>1.0498014671243017</v>
      </c>
      <c r="H1140" s="338" t="str">
        <f>IF(ISNUMBER(E1140), IF(G1140&gt;'Bulk DivVar Analysis'!$D$9,"Pass","Fail"),"")</f>
        <v>Pass</v>
      </c>
      <c r="I1140" s="338" t="str">
        <f t="shared" si="19"/>
        <v>Gamma_7_G11</v>
      </c>
      <c r="J1140" s="339"/>
      <c r="K1140" s="339"/>
      <c r="L1140" s="339"/>
      <c r="M1140" s="339"/>
      <c r="N1140" s="339"/>
      <c r="O1140" s="339"/>
      <c r="P1140" s="339"/>
      <c r="Q1140" s="339"/>
    </row>
    <row r="1141" spans="1:17" ht="13.5" customHeight="1">
      <c r="A1141" s="481" t="s">
        <v>1127</v>
      </c>
      <c r="B1141" s="481" t="s">
        <v>768</v>
      </c>
      <c r="C1141" s="481" t="s">
        <v>570</v>
      </c>
      <c r="D1141" s="481" t="s">
        <v>1379</v>
      </c>
      <c r="E1141" s="481">
        <v>15360</v>
      </c>
      <c r="F1141" s="339"/>
      <c r="G1141" s="340">
        <f>IF(ISNUMBER(E1141),E1141/'Bulk DivVar Analysis'!$C$7,"")</f>
        <v>1.0337169392287502</v>
      </c>
      <c r="H1141" s="338" t="str">
        <f>IF(ISNUMBER(E1141), IF(G1141&gt;'Bulk DivVar Analysis'!$D$9,"Pass","Fail"),"")</f>
        <v>Pass</v>
      </c>
      <c r="I1141" s="338" t="str">
        <f t="shared" si="19"/>
        <v>Gamma_7_G12</v>
      </c>
      <c r="J1141" s="339"/>
      <c r="K1141" s="339"/>
      <c r="L1141" s="339"/>
      <c r="M1141" s="339"/>
      <c r="N1141" s="339"/>
      <c r="O1141" s="339"/>
      <c r="P1141" s="339"/>
      <c r="Q1141" s="339"/>
    </row>
    <row r="1142" spans="1:17" ht="13.5" customHeight="1">
      <c r="A1142" s="481" t="s">
        <v>1127</v>
      </c>
      <c r="B1142" s="481" t="s">
        <v>768</v>
      </c>
      <c r="C1142" s="481" t="s">
        <v>1275</v>
      </c>
      <c r="D1142" s="481" t="s">
        <v>1380</v>
      </c>
      <c r="E1142" s="481">
        <v>8296</v>
      </c>
      <c r="F1142" s="339"/>
      <c r="G1142" s="340">
        <f>IF(ISNUMBER(E1142),E1142/'Bulk DivVar Analysis'!$C$7,"")</f>
        <v>0.55831482603136151</v>
      </c>
      <c r="H1142" s="338" t="str">
        <f>IF(ISNUMBER(E1142), IF(G1142&gt;'Bulk DivVar Analysis'!$D$9,"Pass","Fail"),"")</f>
        <v>Pass</v>
      </c>
      <c r="I1142" s="338" t="str">
        <f t="shared" si="19"/>
        <v>Gamma_7_H1</v>
      </c>
      <c r="J1142" s="339"/>
      <c r="K1142" s="339"/>
      <c r="L1142" s="339"/>
      <c r="M1142" s="339"/>
      <c r="N1142" s="339"/>
      <c r="O1142" s="339"/>
      <c r="P1142" s="339"/>
      <c r="Q1142" s="339"/>
    </row>
    <row r="1143" spans="1:17" ht="13.5" customHeight="1">
      <c r="A1143" s="481" t="s">
        <v>1127</v>
      </c>
      <c r="B1143" s="481" t="s">
        <v>768</v>
      </c>
      <c r="C1143" s="481" t="s">
        <v>1277</v>
      </c>
      <c r="D1143" s="481" t="s">
        <v>1381</v>
      </c>
      <c r="E1143" s="481">
        <v>11172</v>
      </c>
      <c r="F1143" s="339"/>
      <c r="G1143" s="340">
        <f>IF(ISNUMBER(E1143),E1143/'Bulk DivVar Analysis'!$C$7,"")</f>
        <v>0.75186755501716129</v>
      </c>
      <c r="H1143" s="338" t="str">
        <f>IF(ISNUMBER(E1143), IF(G1143&gt;'Bulk DivVar Analysis'!$D$9,"Pass","Fail"),"")</f>
        <v>Pass</v>
      </c>
      <c r="I1143" s="338" t="str">
        <f t="shared" si="19"/>
        <v>Gamma_7_H2</v>
      </c>
      <c r="J1143" s="339"/>
      <c r="K1143" s="339"/>
      <c r="L1143" s="339"/>
      <c r="M1143" s="339"/>
      <c r="N1143" s="339"/>
      <c r="O1143" s="339"/>
      <c r="P1143" s="339"/>
      <c r="Q1143" s="339"/>
    </row>
    <row r="1144" spans="1:17" ht="13.5" customHeight="1">
      <c r="A1144" s="481" t="s">
        <v>1127</v>
      </c>
      <c r="B1144" s="481" t="s">
        <v>768</v>
      </c>
      <c r="C1144" s="481" t="s">
        <v>1279</v>
      </c>
      <c r="D1144" s="481" t="s">
        <v>1382</v>
      </c>
      <c r="E1144" s="481">
        <v>8758</v>
      </c>
      <c r="F1144" s="339"/>
      <c r="G1144" s="340">
        <f>IF(ISNUMBER(E1144),E1144/'Bulk DivVar Analysis'!$C$7,"")</f>
        <v>0.58940709334410124</v>
      </c>
      <c r="H1144" s="338" t="str">
        <f>IF(ISNUMBER(E1144), IF(G1144&gt;'Bulk DivVar Analysis'!$D$9,"Pass","Fail"),"")</f>
        <v>Pass</v>
      </c>
      <c r="I1144" s="338" t="str">
        <f t="shared" si="19"/>
        <v>Gamma_7_H3</v>
      </c>
      <c r="J1144" s="339"/>
      <c r="K1144" s="339"/>
      <c r="L1144" s="339"/>
      <c r="M1144" s="339"/>
      <c r="N1144" s="339"/>
      <c r="O1144" s="339"/>
      <c r="P1144" s="339"/>
      <c r="Q1144" s="339"/>
    </row>
    <row r="1145" spans="1:17" ht="13.5" customHeight="1">
      <c r="A1145" s="481" t="s">
        <v>1127</v>
      </c>
      <c r="B1145" s="481" t="s">
        <v>768</v>
      </c>
      <c r="C1145" s="481" t="s">
        <v>1281</v>
      </c>
      <c r="D1145" s="481" t="s">
        <v>1383</v>
      </c>
      <c r="E1145" s="481">
        <v>12746</v>
      </c>
      <c r="F1145" s="339"/>
      <c r="G1145" s="340">
        <f>IF(ISNUMBER(E1145),E1145/'Bulk DivVar Analysis'!$C$7,"")</f>
        <v>0.85779662157614911</v>
      </c>
      <c r="H1145" s="338" t="str">
        <f>IF(ISNUMBER(E1145), IF(G1145&gt;'Bulk DivVar Analysis'!$D$9,"Pass","Fail"),"")</f>
        <v>Pass</v>
      </c>
      <c r="I1145" s="338" t="str">
        <f t="shared" si="19"/>
        <v>Gamma_7_H4</v>
      </c>
      <c r="J1145" s="339"/>
      <c r="K1145" s="339"/>
      <c r="L1145" s="339"/>
      <c r="M1145" s="339"/>
      <c r="N1145" s="339"/>
      <c r="O1145" s="339"/>
      <c r="P1145" s="339"/>
      <c r="Q1145" s="339"/>
    </row>
    <row r="1146" spans="1:17" ht="13.5" customHeight="1">
      <c r="A1146" s="481" t="s">
        <v>1127</v>
      </c>
      <c r="B1146" s="481" t="s">
        <v>768</v>
      </c>
      <c r="C1146" s="481" t="s">
        <v>1283</v>
      </c>
      <c r="D1146" s="481" t="s">
        <v>1384</v>
      </c>
      <c r="E1146" s="481">
        <v>10596</v>
      </c>
      <c r="F1146" s="339"/>
      <c r="G1146" s="340">
        <f>IF(ISNUMBER(E1146),E1146/'Bulk DivVar Analysis'!$C$7,"")</f>
        <v>0.71310316979608324</v>
      </c>
      <c r="H1146" s="338" t="str">
        <f>IF(ISNUMBER(E1146), IF(G1146&gt;'Bulk DivVar Analysis'!$D$9,"Pass","Fail"),"")</f>
        <v>Pass</v>
      </c>
      <c r="I1146" s="338" t="str">
        <f t="shared" si="19"/>
        <v>Gamma_7_H5</v>
      </c>
      <c r="J1146" s="339"/>
      <c r="K1146" s="339"/>
      <c r="L1146" s="339"/>
      <c r="M1146" s="339"/>
      <c r="N1146" s="339"/>
      <c r="O1146" s="339"/>
      <c r="P1146" s="339"/>
      <c r="Q1146" s="339"/>
    </row>
    <row r="1147" spans="1:17" ht="13.5" customHeight="1">
      <c r="A1147" s="481" t="s">
        <v>1127</v>
      </c>
      <c r="B1147" s="481" t="s">
        <v>768</v>
      </c>
      <c r="C1147" s="481" t="s">
        <v>1285</v>
      </c>
      <c r="D1147" s="481" t="s">
        <v>1385</v>
      </c>
      <c r="E1147" s="481">
        <v>17705</v>
      </c>
      <c r="F1147" s="339"/>
      <c r="G1147" s="340">
        <f>IF(ISNUMBER(E1147),E1147/'Bulk DivVar Analysis'!$C$7,"")</f>
        <v>1.1915337505888688</v>
      </c>
      <c r="H1147" s="338" t="str">
        <f>IF(ISNUMBER(E1147), IF(G1147&gt;'Bulk DivVar Analysis'!$D$9,"Pass","Fail"),"")</f>
        <v>Pass</v>
      </c>
      <c r="I1147" s="338" t="str">
        <f t="shared" si="19"/>
        <v>Gamma_7_H6</v>
      </c>
      <c r="J1147" s="339"/>
      <c r="K1147" s="339"/>
      <c r="L1147" s="339"/>
      <c r="M1147" s="339"/>
      <c r="N1147" s="339"/>
      <c r="O1147" s="339"/>
      <c r="P1147" s="339"/>
      <c r="Q1147" s="339"/>
    </row>
    <row r="1148" spans="1:17" ht="13.5" customHeight="1">
      <c r="A1148" s="481" t="s">
        <v>1127</v>
      </c>
      <c r="B1148" s="481" t="s">
        <v>768</v>
      </c>
      <c r="C1148" s="481" t="s">
        <v>1287</v>
      </c>
      <c r="D1148" s="481" t="s">
        <v>1386</v>
      </c>
      <c r="E1148" s="481">
        <v>8928</v>
      </c>
      <c r="F1148" s="339"/>
      <c r="G1148" s="340">
        <f>IF(ISNUMBER(E1148),E1148/'Bulk DivVar Analysis'!$C$7,"")</f>
        <v>0.60084797092671105</v>
      </c>
      <c r="H1148" s="338" t="str">
        <f>IF(ISNUMBER(E1148), IF(G1148&gt;'Bulk DivVar Analysis'!$D$9,"Pass","Fail"),"")</f>
        <v>Pass</v>
      </c>
      <c r="I1148" s="338" t="str">
        <f t="shared" si="19"/>
        <v>Gamma_7_H7</v>
      </c>
      <c r="J1148" s="339"/>
      <c r="K1148" s="339"/>
      <c r="L1148" s="339"/>
      <c r="M1148" s="339"/>
      <c r="N1148" s="339"/>
      <c r="O1148" s="339"/>
      <c r="P1148" s="339"/>
      <c r="Q1148" s="339"/>
    </row>
    <row r="1149" spans="1:17" ht="13.5" customHeight="1">
      <c r="A1149" s="481" t="s">
        <v>1127</v>
      </c>
      <c r="B1149" s="481" t="s">
        <v>768</v>
      </c>
      <c r="C1149" s="481" t="s">
        <v>1289</v>
      </c>
      <c r="D1149" s="481" t="s">
        <v>1387</v>
      </c>
      <c r="E1149" s="481">
        <v>8542</v>
      </c>
      <c r="F1149" s="339"/>
      <c r="G1149" s="340">
        <f>IF(ISNUMBER(E1149),E1149/'Bulk DivVar Analysis'!$C$7,"")</f>
        <v>0.57487044888619687</v>
      </c>
      <c r="H1149" s="338" t="str">
        <f>IF(ISNUMBER(E1149), IF(G1149&gt;'Bulk DivVar Analysis'!$D$9,"Pass","Fail"),"")</f>
        <v>Pass</v>
      </c>
      <c r="I1149" s="338" t="str">
        <f t="shared" si="19"/>
        <v>Gamma_7_H8</v>
      </c>
      <c r="J1149" s="339"/>
      <c r="K1149" s="339"/>
      <c r="L1149" s="339"/>
      <c r="M1149" s="339"/>
      <c r="N1149" s="339"/>
      <c r="O1149" s="339"/>
      <c r="P1149" s="339"/>
      <c r="Q1149" s="339"/>
    </row>
    <row r="1150" spans="1:17" ht="13.5" customHeight="1">
      <c r="A1150" s="481" t="s">
        <v>1127</v>
      </c>
      <c r="B1150" s="481" t="s">
        <v>768</v>
      </c>
      <c r="C1150" s="481" t="s">
        <v>1291</v>
      </c>
      <c r="D1150" s="481" t="s">
        <v>1388</v>
      </c>
      <c r="E1150" s="481">
        <v>17769</v>
      </c>
      <c r="F1150" s="339"/>
      <c r="G1150" s="340">
        <f>IF(ISNUMBER(E1150),E1150/'Bulk DivVar Analysis'!$C$7,"")</f>
        <v>1.1958409045023217</v>
      </c>
      <c r="H1150" s="338" t="str">
        <f>IF(ISNUMBER(E1150), IF(G1150&gt;'Bulk DivVar Analysis'!$D$9,"Pass","Fail"),"")</f>
        <v>Pass</v>
      </c>
      <c r="I1150" s="338" t="str">
        <f t="shared" si="19"/>
        <v>Gamma_7_H9</v>
      </c>
      <c r="J1150" s="339"/>
      <c r="K1150" s="339"/>
      <c r="L1150" s="339"/>
      <c r="M1150" s="339"/>
      <c r="N1150" s="339"/>
      <c r="O1150" s="339"/>
      <c r="P1150" s="339"/>
      <c r="Q1150" s="339"/>
    </row>
    <row r="1151" spans="1:17" ht="13.5" customHeight="1">
      <c r="A1151" s="481" t="s">
        <v>1127</v>
      </c>
      <c r="B1151" s="481" t="s">
        <v>768</v>
      </c>
      <c r="C1151" s="481" t="s">
        <v>580</v>
      </c>
      <c r="D1151" s="481" t="s">
        <v>1389</v>
      </c>
      <c r="E1151" s="481">
        <v>8333</v>
      </c>
      <c r="F1151" s="339"/>
      <c r="G1151" s="340">
        <f>IF(ISNUMBER(E1151),E1151/'Bulk DivVar Analysis'!$C$7,"")</f>
        <v>0.56080489938757661</v>
      </c>
      <c r="H1151" s="338" t="str">
        <f>IF(ISNUMBER(E1151), IF(G1151&gt;'Bulk DivVar Analysis'!$D$9,"Pass","Fail"),"")</f>
        <v>Pass</v>
      </c>
      <c r="I1151" s="338" t="str">
        <f t="shared" si="19"/>
        <v>Gamma_7_H10</v>
      </c>
      <c r="J1151" s="339"/>
      <c r="K1151" s="339"/>
      <c r="L1151" s="339"/>
      <c r="M1151" s="339"/>
      <c r="N1151" s="339"/>
      <c r="O1151" s="339"/>
      <c r="P1151" s="339"/>
      <c r="Q1151" s="339"/>
    </row>
    <row r="1152" spans="1:17" ht="13.5" customHeight="1">
      <c r="A1152" s="481" t="s">
        <v>1127</v>
      </c>
      <c r="B1152" s="481" t="s">
        <v>768</v>
      </c>
      <c r="C1152" s="481" t="s">
        <v>581</v>
      </c>
      <c r="D1152" s="481" t="s">
        <v>1390</v>
      </c>
      <c r="E1152" s="481">
        <v>5161</v>
      </c>
      <c r="F1152" s="339"/>
      <c r="G1152" s="340">
        <f>IF(ISNUMBER(E1152),E1152/'Bulk DivVar Analysis'!$C$7,"")</f>
        <v>0.34733158355205601</v>
      </c>
      <c r="H1152" s="338" t="str">
        <f>IF(ISNUMBER(E1152), IF(G1152&gt;'Bulk DivVar Analysis'!$D$9,"Pass","Fail"),"")</f>
        <v>Pass</v>
      </c>
      <c r="I1152" s="338" t="str">
        <f t="shared" si="19"/>
        <v>Gamma_7_H11</v>
      </c>
      <c r="J1152" s="339"/>
      <c r="K1152" s="339"/>
      <c r="L1152" s="339"/>
      <c r="M1152" s="339"/>
      <c r="N1152" s="339"/>
      <c r="O1152" s="339"/>
      <c r="P1152" s="339"/>
      <c r="Q1152" s="339"/>
    </row>
    <row r="1153" spans="1:17" ht="13.5" customHeight="1">
      <c r="A1153" s="481" t="s">
        <v>1127</v>
      </c>
      <c r="B1153" s="481" t="s">
        <v>768</v>
      </c>
      <c r="C1153" s="481" t="s">
        <v>582</v>
      </c>
      <c r="D1153" s="481" t="s">
        <v>1391</v>
      </c>
      <c r="E1153" s="481">
        <v>11866</v>
      </c>
      <c r="F1153" s="339"/>
      <c r="G1153" s="340">
        <f>IF(ISNUMBER(E1153),E1153/'Bulk DivVar Analysis'!$C$7,"")</f>
        <v>0.79857325526616862</v>
      </c>
      <c r="H1153" s="338" t="str">
        <f>IF(ISNUMBER(E1153), IF(G1153&gt;'Bulk DivVar Analysis'!$D$9,"Pass","Fail"),"")</f>
        <v>Pass</v>
      </c>
      <c r="I1153" s="338" t="str">
        <f t="shared" si="19"/>
        <v>Gamma_7_H12</v>
      </c>
      <c r="J1153" s="339"/>
      <c r="K1153" s="339"/>
      <c r="L1153" s="339"/>
      <c r="M1153" s="339"/>
      <c r="N1153" s="339"/>
      <c r="O1153" s="339"/>
      <c r="P1153" s="339"/>
      <c r="Q1153" s="339"/>
    </row>
    <row r="1154" spans="1:17" ht="13.5" customHeight="1">
      <c r="A1154" s="481" t="s">
        <v>1127</v>
      </c>
      <c r="B1154" s="481" t="s">
        <v>770</v>
      </c>
      <c r="C1154" s="481" t="s">
        <v>1128</v>
      </c>
      <c r="D1154" s="481" t="s">
        <v>1392</v>
      </c>
      <c r="E1154" s="481">
        <v>12831</v>
      </c>
      <c r="F1154" s="339"/>
      <c r="G1154" s="340">
        <f>IF(ISNUMBER(E1154),E1154/'Bulk DivVar Analysis'!$C$7,"")</f>
        <v>0.86351706036745401</v>
      </c>
      <c r="H1154" s="338" t="str">
        <f>IF(ISNUMBER(E1154), IF(G1154&gt;'Bulk DivVar Analysis'!$D$9,"Pass","Fail"),"")</f>
        <v>Pass</v>
      </c>
      <c r="I1154" s="338" t="str">
        <f t="shared" si="19"/>
        <v>Gamma_8_A1</v>
      </c>
      <c r="J1154" s="339"/>
      <c r="K1154" s="339"/>
      <c r="L1154" s="339"/>
      <c r="M1154" s="339"/>
      <c r="N1154" s="339"/>
      <c r="O1154" s="339"/>
      <c r="P1154" s="339"/>
      <c r="Q1154" s="339"/>
    </row>
    <row r="1155" spans="1:17" ht="13.5" customHeight="1">
      <c r="A1155" s="481" t="s">
        <v>1127</v>
      </c>
      <c r="B1155" s="481" t="s">
        <v>770</v>
      </c>
      <c r="C1155" s="481" t="s">
        <v>1130</v>
      </c>
      <c r="D1155" s="481" t="s">
        <v>1393</v>
      </c>
      <c r="E1155" s="481">
        <v>9002</v>
      </c>
      <c r="F1155" s="339"/>
      <c r="G1155" s="340">
        <f>IF(ISNUMBER(E1155),E1155/'Bulk DivVar Analysis'!$C$7,"")</f>
        <v>0.60582811763914124</v>
      </c>
      <c r="H1155" s="338" t="str">
        <f>IF(ISNUMBER(E1155), IF(G1155&gt;'Bulk DivVar Analysis'!$D$9,"Pass","Fail"),"")</f>
        <v>Pass</v>
      </c>
      <c r="I1155" s="338" t="str">
        <f t="shared" ref="I1155:I1218" si="20">_xlfn.TEXTJOIN("_",TRUE,B1155,C1155)</f>
        <v>Gamma_8_A2</v>
      </c>
      <c r="J1155" s="339"/>
      <c r="K1155" s="339"/>
      <c r="L1155" s="339"/>
      <c r="M1155" s="339"/>
      <c r="N1155" s="339"/>
      <c r="O1155" s="339"/>
      <c r="P1155" s="339"/>
      <c r="Q1155" s="339"/>
    </row>
    <row r="1156" spans="1:17" ht="13.5" customHeight="1">
      <c r="A1156" s="481" t="s">
        <v>1127</v>
      </c>
      <c r="B1156" s="481" t="s">
        <v>770</v>
      </c>
      <c r="C1156" s="481" t="s">
        <v>1132</v>
      </c>
      <c r="D1156" s="481" t="s">
        <v>1394</v>
      </c>
      <c r="E1156" s="481">
        <v>12951</v>
      </c>
      <c r="F1156" s="339"/>
      <c r="G1156" s="340">
        <f>IF(ISNUMBER(E1156),E1156/'Bulk DivVar Analysis'!$C$7,"")</f>
        <v>0.87159297395517865</v>
      </c>
      <c r="H1156" s="338" t="str">
        <f>IF(ISNUMBER(E1156), IF(G1156&gt;'Bulk DivVar Analysis'!$D$9,"Pass","Fail"),"")</f>
        <v>Pass</v>
      </c>
      <c r="I1156" s="338" t="str">
        <f t="shared" si="20"/>
        <v>Gamma_8_A3</v>
      </c>
      <c r="J1156" s="339"/>
      <c r="K1156" s="339"/>
      <c r="L1156" s="339"/>
      <c r="M1156" s="339"/>
      <c r="N1156" s="339"/>
      <c r="O1156" s="339"/>
      <c r="P1156" s="339"/>
      <c r="Q1156" s="339"/>
    </row>
    <row r="1157" spans="1:17" ht="13.5" customHeight="1">
      <c r="A1157" s="481" t="s">
        <v>1127</v>
      </c>
      <c r="B1157" s="481" t="s">
        <v>770</v>
      </c>
      <c r="C1157" s="481" t="s">
        <v>1134</v>
      </c>
      <c r="D1157" s="481" t="s">
        <v>1395</v>
      </c>
      <c r="E1157" s="481">
        <v>11233</v>
      </c>
      <c r="F1157" s="339"/>
      <c r="G1157" s="340">
        <f>IF(ISNUMBER(E1157),E1157/'Bulk DivVar Analysis'!$C$7,"")</f>
        <v>0.75597281109092129</v>
      </c>
      <c r="H1157" s="338" t="str">
        <f>IF(ISNUMBER(E1157), IF(G1157&gt;'Bulk DivVar Analysis'!$D$9,"Pass","Fail"),"")</f>
        <v>Pass</v>
      </c>
      <c r="I1157" s="338" t="str">
        <f t="shared" si="20"/>
        <v>Gamma_8_A4</v>
      </c>
      <c r="J1157" s="339"/>
      <c r="K1157" s="339"/>
      <c r="L1157" s="339"/>
      <c r="M1157" s="339"/>
      <c r="N1157" s="339"/>
      <c r="O1157" s="339"/>
      <c r="P1157" s="339"/>
      <c r="Q1157" s="339"/>
    </row>
    <row r="1158" spans="1:17" ht="13.5" customHeight="1">
      <c r="A1158" s="481" t="s">
        <v>1127</v>
      </c>
      <c r="B1158" s="481" t="s">
        <v>770</v>
      </c>
      <c r="C1158" s="481" t="s">
        <v>1136</v>
      </c>
      <c r="D1158" s="481" t="s">
        <v>1396</v>
      </c>
      <c r="E1158" s="481">
        <v>16126</v>
      </c>
      <c r="F1158" s="339"/>
      <c r="G1158" s="340">
        <f>IF(ISNUMBER(E1158),E1158/'Bulk DivVar Analysis'!$C$7,"")</f>
        <v>1.0852681876303925</v>
      </c>
      <c r="H1158" s="338" t="str">
        <f>IF(ISNUMBER(E1158), IF(G1158&gt;'Bulk DivVar Analysis'!$D$9,"Pass","Fail"),"")</f>
        <v>Pass</v>
      </c>
      <c r="I1158" s="338" t="str">
        <f t="shared" si="20"/>
        <v>Gamma_8_A5</v>
      </c>
      <c r="J1158" s="339"/>
      <c r="K1158" s="339"/>
      <c r="L1158" s="339"/>
      <c r="M1158" s="339"/>
      <c r="N1158" s="339"/>
      <c r="O1158" s="339"/>
      <c r="P1158" s="339"/>
      <c r="Q1158" s="339"/>
    </row>
    <row r="1159" spans="1:17" ht="13.5" customHeight="1">
      <c r="A1159" s="481" t="s">
        <v>1127</v>
      </c>
      <c r="B1159" s="481" t="s">
        <v>770</v>
      </c>
      <c r="C1159" s="481" t="s">
        <v>1138</v>
      </c>
      <c r="D1159" s="481" t="s">
        <v>1397</v>
      </c>
      <c r="E1159" s="481">
        <v>15684</v>
      </c>
      <c r="F1159" s="339"/>
      <c r="G1159" s="340">
        <f>IF(ISNUMBER(E1159),E1159/'Bulk DivVar Analysis'!$C$7,"")</f>
        <v>1.0555219059156067</v>
      </c>
      <c r="H1159" s="338" t="str">
        <f>IF(ISNUMBER(E1159), IF(G1159&gt;'Bulk DivVar Analysis'!$D$9,"Pass","Fail"),"")</f>
        <v>Pass</v>
      </c>
      <c r="I1159" s="338" t="str">
        <f t="shared" si="20"/>
        <v>Gamma_8_A6</v>
      </c>
      <c r="J1159" s="339"/>
      <c r="K1159" s="339"/>
      <c r="L1159" s="339"/>
      <c r="M1159" s="339"/>
      <c r="N1159" s="339"/>
      <c r="O1159" s="339"/>
      <c r="P1159" s="339"/>
      <c r="Q1159" s="339"/>
    </row>
    <row r="1160" spans="1:17" ht="13.5" customHeight="1">
      <c r="A1160" s="481" t="s">
        <v>1127</v>
      </c>
      <c r="B1160" s="481" t="s">
        <v>770</v>
      </c>
      <c r="C1160" s="481" t="s">
        <v>1140</v>
      </c>
      <c r="D1160" s="481" t="s">
        <v>1398</v>
      </c>
      <c r="E1160" s="481">
        <v>15997</v>
      </c>
      <c r="F1160" s="339"/>
      <c r="G1160" s="340">
        <f>IF(ISNUMBER(E1160),E1160/'Bulk DivVar Analysis'!$C$7,"")</f>
        <v>1.0765865805235884</v>
      </c>
      <c r="H1160" s="338" t="str">
        <f>IF(ISNUMBER(E1160), IF(G1160&gt;'Bulk DivVar Analysis'!$D$9,"Pass","Fail"),"")</f>
        <v>Pass</v>
      </c>
      <c r="I1160" s="338" t="str">
        <f t="shared" si="20"/>
        <v>Gamma_8_A7</v>
      </c>
      <c r="J1160" s="339"/>
      <c r="K1160" s="339"/>
      <c r="L1160" s="339"/>
      <c r="M1160" s="339"/>
      <c r="N1160" s="339"/>
      <c r="O1160" s="339"/>
      <c r="P1160" s="339"/>
      <c r="Q1160" s="339"/>
    </row>
    <row r="1161" spans="1:17" ht="13.5" customHeight="1">
      <c r="A1161" s="481" t="s">
        <v>1127</v>
      </c>
      <c r="B1161" s="481" t="s">
        <v>770</v>
      </c>
      <c r="C1161" s="481" t="s">
        <v>1142</v>
      </c>
      <c r="D1161" s="481" t="s">
        <v>1399</v>
      </c>
      <c r="E1161" s="481">
        <v>16943</v>
      </c>
      <c r="F1161" s="339"/>
      <c r="G1161" s="340">
        <f>IF(ISNUMBER(E1161),E1161/'Bulk DivVar Analysis'!$C$7,"")</f>
        <v>1.1402516993068175</v>
      </c>
      <c r="H1161" s="338" t="str">
        <f>IF(ISNUMBER(E1161), IF(G1161&gt;'Bulk DivVar Analysis'!$D$9,"Pass","Fail"),"")</f>
        <v>Pass</v>
      </c>
      <c r="I1161" s="338" t="str">
        <f t="shared" si="20"/>
        <v>Gamma_8_A8</v>
      </c>
      <c r="J1161" s="339"/>
      <c r="K1161" s="339"/>
      <c r="L1161" s="339"/>
      <c r="M1161" s="339"/>
      <c r="N1161" s="339"/>
      <c r="O1161" s="339"/>
      <c r="P1161" s="339"/>
      <c r="Q1161" s="339"/>
    </row>
    <row r="1162" spans="1:17" ht="13.5" customHeight="1">
      <c r="A1162" s="481" t="s">
        <v>1127</v>
      </c>
      <c r="B1162" s="481" t="s">
        <v>770</v>
      </c>
      <c r="C1162" s="481" t="s">
        <v>1144</v>
      </c>
      <c r="D1162" s="481" t="s">
        <v>1400</v>
      </c>
      <c r="E1162" s="481">
        <v>16295</v>
      </c>
      <c r="F1162" s="339"/>
      <c r="G1162" s="340">
        <f>IF(ISNUMBER(E1162),E1162/'Bulk DivVar Analysis'!$C$7,"")</f>
        <v>1.0966417659331045</v>
      </c>
      <c r="H1162" s="338" t="str">
        <f>IF(ISNUMBER(E1162), IF(G1162&gt;'Bulk DivVar Analysis'!$D$9,"Pass","Fail"),"")</f>
        <v>Pass</v>
      </c>
      <c r="I1162" s="338" t="str">
        <f t="shared" si="20"/>
        <v>Gamma_8_A9</v>
      </c>
      <c r="J1162" s="339"/>
      <c r="K1162" s="339"/>
      <c r="L1162" s="339"/>
      <c r="M1162" s="339"/>
      <c r="N1162" s="339"/>
      <c r="O1162" s="339"/>
      <c r="P1162" s="339"/>
      <c r="Q1162" s="339"/>
    </row>
    <row r="1163" spans="1:17" ht="13.5" customHeight="1">
      <c r="A1163" s="481" t="s">
        <v>1127</v>
      </c>
      <c r="B1163" s="481" t="s">
        <v>770</v>
      </c>
      <c r="C1163" s="481" t="s">
        <v>496</v>
      </c>
      <c r="D1163" s="481" t="s">
        <v>1401</v>
      </c>
      <c r="E1163" s="481">
        <v>16450</v>
      </c>
      <c r="F1163" s="339"/>
      <c r="G1163" s="340">
        <f>IF(ISNUMBER(E1163),E1163/'Bulk DivVar Analysis'!$C$7,"")</f>
        <v>1.1070731543172487</v>
      </c>
      <c r="H1163" s="338" t="str">
        <f>IF(ISNUMBER(E1163), IF(G1163&gt;'Bulk DivVar Analysis'!$D$9,"Pass","Fail"),"")</f>
        <v>Pass</v>
      </c>
      <c r="I1163" s="338" t="str">
        <f t="shared" si="20"/>
        <v>Gamma_8_A10</v>
      </c>
      <c r="J1163" s="339"/>
      <c r="K1163" s="339"/>
      <c r="L1163" s="339"/>
      <c r="M1163" s="339"/>
      <c r="N1163" s="339"/>
      <c r="O1163" s="339"/>
      <c r="P1163" s="339"/>
      <c r="Q1163" s="339"/>
    </row>
    <row r="1164" spans="1:17" ht="13.5" customHeight="1">
      <c r="A1164" s="481" t="s">
        <v>1127</v>
      </c>
      <c r="B1164" s="481" t="s">
        <v>770</v>
      </c>
      <c r="C1164" s="481" t="s">
        <v>497</v>
      </c>
      <c r="D1164" s="481" t="s">
        <v>1402</v>
      </c>
      <c r="E1164" s="481">
        <v>8858</v>
      </c>
      <c r="F1164" s="339"/>
      <c r="G1164" s="340">
        <f>IF(ISNUMBER(E1164),E1164/'Bulk DivVar Analysis'!$C$7,"")</f>
        <v>0.5961370213338717</v>
      </c>
      <c r="H1164" s="338" t="str">
        <f>IF(ISNUMBER(E1164), IF(G1164&gt;'Bulk DivVar Analysis'!$D$9,"Pass","Fail"),"")</f>
        <v>Pass</v>
      </c>
      <c r="I1164" s="338" t="str">
        <f t="shared" si="20"/>
        <v>Gamma_8_A11</v>
      </c>
      <c r="J1164" s="339"/>
      <c r="K1164" s="339"/>
      <c r="L1164" s="339"/>
      <c r="M1164" s="339"/>
      <c r="N1164" s="339"/>
      <c r="O1164" s="339"/>
      <c r="P1164" s="339"/>
      <c r="Q1164" s="339"/>
    </row>
    <row r="1165" spans="1:17" ht="13.5" customHeight="1">
      <c r="A1165" s="481" t="s">
        <v>1127</v>
      </c>
      <c r="B1165" s="481" t="s">
        <v>770</v>
      </c>
      <c r="C1165" s="481" t="s">
        <v>498</v>
      </c>
      <c r="D1165" s="481" t="s">
        <v>1403</v>
      </c>
      <c r="E1165" s="481">
        <v>19258</v>
      </c>
      <c r="F1165" s="339"/>
      <c r="G1165" s="340">
        <f>IF(ISNUMBER(E1165),E1165/'Bulk DivVar Analysis'!$C$7,"")</f>
        <v>1.2960495322700047</v>
      </c>
      <c r="H1165" s="338" t="str">
        <f>IF(ISNUMBER(E1165), IF(G1165&gt;'Bulk DivVar Analysis'!$D$9,"Pass","Fail"),"")</f>
        <v>Pass</v>
      </c>
      <c r="I1165" s="338" t="str">
        <f t="shared" si="20"/>
        <v>Gamma_8_A12</v>
      </c>
      <c r="J1165" s="339"/>
      <c r="K1165" s="339"/>
      <c r="L1165" s="339"/>
      <c r="M1165" s="339"/>
      <c r="N1165" s="339"/>
      <c r="O1165" s="339"/>
      <c r="P1165" s="339"/>
      <c r="Q1165" s="339"/>
    </row>
    <row r="1166" spans="1:17" ht="13.5" customHeight="1">
      <c r="A1166" s="481" t="s">
        <v>1127</v>
      </c>
      <c r="B1166" s="481" t="s">
        <v>770</v>
      </c>
      <c r="C1166" s="481" t="s">
        <v>1149</v>
      </c>
      <c r="D1166" s="481" t="s">
        <v>1404</v>
      </c>
      <c r="E1166" s="481">
        <v>18553</v>
      </c>
      <c r="F1166" s="339"/>
      <c r="G1166" s="340">
        <f>IF(ISNUMBER(E1166),E1166/'Bulk DivVar Analysis'!$C$7,"")</f>
        <v>1.2486035399421227</v>
      </c>
      <c r="H1166" s="338" t="str">
        <f>IF(ISNUMBER(E1166), IF(G1166&gt;'Bulk DivVar Analysis'!$D$9,"Pass","Fail"),"")</f>
        <v>Pass</v>
      </c>
      <c r="I1166" s="338" t="str">
        <f t="shared" si="20"/>
        <v>Gamma_8_B1</v>
      </c>
      <c r="J1166" s="339"/>
      <c r="K1166" s="339"/>
      <c r="L1166" s="339"/>
      <c r="M1166" s="339"/>
      <c r="N1166" s="339"/>
      <c r="O1166" s="339"/>
      <c r="P1166" s="339"/>
      <c r="Q1166" s="339"/>
    </row>
    <row r="1167" spans="1:17" ht="13.5" customHeight="1">
      <c r="A1167" s="481" t="s">
        <v>1127</v>
      </c>
      <c r="B1167" s="481" t="s">
        <v>770</v>
      </c>
      <c r="C1167" s="481" t="s">
        <v>1151</v>
      </c>
      <c r="D1167" s="481" t="s">
        <v>1405</v>
      </c>
      <c r="E1167" s="481">
        <v>8332</v>
      </c>
      <c r="F1167" s="339"/>
      <c r="G1167" s="340">
        <f>IF(ISNUMBER(E1167),E1167/'Bulk DivVar Analysis'!$C$7,"")</f>
        <v>0.56073760010767881</v>
      </c>
      <c r="H1167" s="338" t="str">
        <f>IF(ISNUMBER(E1167), IF(G1167&gt;'Bulk DivVar Analysis'!$D$9,"Pass","Fail"),"")</f>
        <v>Pass</v>
      </c>
      <c r="I1167" s="338" t="str">
        <f t="shared" si="20"/>
        <v>Gamma_8_B2</v>
      </c>
      <c r="J1167" s="339"/>
      <c r="K1167" s="339"/>
      <c r="L1167" s="339"/>
      <c r="M1167" s="339"/>
      <c r="N1167" s="339"/>
      <c r="O1167" s="339"/>
      <c r="P1167" s="339"/>
      <c r="Q1167" s="339"/>
    </row>
    <row r="1168" spans="1:17" ht="13.5" customHeight="1">
      <c r="A1168" s="481" t="s">
        <v>1127</v>
      </c>
      <c r="B1168" s="481" t="s">
        <v>770</v>
      </c>
      <c r="C1168" s="481" t="s">
        <v>1153</v>
      </c>
      <c r="D1168" s="481" t="s">
        <v>1406</v>
      </c>
      <c r="E1168" s="481">
        <v>15094</v>
      </c>
      <c r="F1168" s="339"/>
      <c r="G1168" s="340">
        <f>IF(ISNUMBER(E1168),E1168/'Bulk DivVar Analysis'!$C$7,"")</f>
        <v>1.0158153307759608</v>
      </c>
      <c r="H1168" s="338" t="str">
        <f>IF(ISNUMBER(E1168), IF(G1168&gt;'Bulk DivVar Analysis'!$D$9,"Pass","Fail"),"")</f>
        <v>Pass</v>
      </c>
      <c r="I1168" s="338" t="str">
        <f t="shared" si="20"/>
        <v>Gamma_8_B3</v>
      </c>
      <c r="J1168" s="339"/>
      <c r="K1168" s="339"/>
      <c r="L1168" s="339"/>
      <c r="M1168" s="339"/>
      <c r="N1168" s="339"/>
      <c r="O1168" s="339"/>
      <c r="P1168" s="339"/>
      <c r="Q1168" s="339"/>
    </row>
    <row r="1169" spans="1:17" ht="13.5" customHeight="1">
      <c r="A1169" s="481" t="s">
        <v>1127</v>
      </c>
      <c r="B1169" s="481" t="s">
        <v>770</v>
      </c>
      <c r="C1169" s="481" t="s">
        <v>1155</v>
      </c>
      <c r="D1169" s="481" t="s">
        <v>1407</v>
      </c>
      <c r="E1169" s="481">
        <v>13619</v>
      </c>
      <c r="F1169" s="339"/>
      <c r="G1169" s="340">
        <f>IF(ISNUMBER(E1169),E1169/'Bulk DivVar Analysis'!$C$7,"")</f>
        <v>0.91654889292684572</v>
      </c>
      <c r="H1169" s="338" t="str">
        <f>IF(ISNUMBER(E1169), IF(G1169&gt;'Bulk DivVar Analysis'!$D$9,"Pass","Fail"),"")</f>
        <v>Pass</v>
      </c>
      <c r="I1169" s="338" t="str">
        <f t="shared" si="20"/>
        <v>Gamma_8_B4</v>
      </c>
      <c r="J1169" s="339"/>
      <c r="K1169" s="339"/>
      <c r="L1169" s="339"/>
      <c r="M1169" s="339"/>
      <c r="N1169" s="339"/>
      <c r="O1169" s="339"/>
      <c r="P1169" s="339"/>
      <c r="Q1169" s="339"/>
    </row>
    <row r="1170" spans="1:17" ht="13.5" customHeight="1">
      <c r="A1170" s="481" t="s">
        <v>1127</v>
      </c>
      <c r="B1170" s="481" t="s">
        <v>770</v>
      </c>
      <c r="C1170" s="481" t="s">
        <v>1157</v>
      </c>
      <c r="D1170" s="481" t="s">
        <v>1408</v>
      </c>
      <c r="E1170" s="481">
        <v>11897</v>
      </c>
      <c r="F1170" s="339"/>
      <c r="G1170" s="340">
        <f>IF(ISNUMBER(E1170),E1170/'Bulk DivVar Analysis'!$C$7,"")</f>
        <v>0.80065953294299752</v>
      </c>
      <c r="H1170" s="338" t="str">
        <f>IF(ISNUMBER(E1170), IF(G1170&gt;'Bulk DivVar Analysis'!$D$9,"Pass","Fail"),"")</f>
        <v>Pass</v>
      </c>
      <c r="I1170" s="338" t="str">
        <f t="shared" si="20"/>
        <v>Gamma_8_B5</v>
      </c>
      <c r="J1170" s="339"/>
      <c r="K1170" s="339"/>
      <c r="L1170" s="339"/>
      <c r="M1170" s="339"/>
      <c r="N1170" s="339"/>
      <c r="O1170" s="339"/>
      <c r="P1170" s="339"/>
      <c r="Q1170" s="339"/>
    </row>
    <row r="1171" spans="1:17" ht="13.5" customHeight="1">
      <c r="A1171" s="481" t="s">
        <v>1127</v>
      </c>
      <c r="B1171" s="481" t="s">
        <v>770</v>
      </c>
      <c r="C1171" s="481" t="s">
        <v>1159</v>
      </c>
      <c r="D1171" s="481" t="s">
        <v>1409</v>
      </c>
      <c r="E1171" s="481">
        <v>9421</v>
      </c>
      <c r="F1171" s="339"/>
      <c r="G1171" s="340">
        <f>IF(ISNUMBER(E1171),E1171/'Bulk DivVar Analysis'!$C$7,"")</f>
        <v>0.63402651591627968</v>
      </c>
      <c r="H1171" s="338" t="str">
        <f>IF(ISNUMBER(E1171), IF(G1171&gt;'Bulk DivVar Analysis'!$D$9,"Pass","Fail"),"")</f>
        <v>Pass</v>
      </c>
      <c r="I1171" s="338" t="str">
        <f t="shared" si="20"/>
        <v>Gamma_8_B6</v>
      </c>
      <c r="J1171" s="339"/>
      <c r="K1171" s="339"/>
      <c r="L1171" s="339"/>
      <c r="M1171" s="339"/>
      <c r="N1171" s="339"/>
      <c r="O1171" s="339"/>
      <c r="P1171" s="339"/>
      <c r="Q1171" s="339"/>
    </row>
    <row r="1172" spans="1:17" ht="13.5" customHeight="1">
      <c r="A1172" s="481" t="s">
        <v>1127</v>
      </c>
      <c r="B1172" s="481" t="s">
        <v>770</v>
      </c>
      <c r="C1172" s="481" t="s">
        <v>1161</v>
      </c>
      <c r="D1172" s="481" t="s">
        <v>1410</v>
      </c>
      <c r="E1172" s="481">
        <v>12598</v>
      </c>
      <c r="F1172" s="339"/>
      <c r="G1172" s="340">
        <f>IF(ISNUMBER(E1172),E1172/'Bulk DivVar Analysis'!$C$7,"")</f>
        <v>0.84783632815128873</v>
      </c>
      <c r="H1172" s="338" t="str">
        <f>IF(ISNUMBER(E1172), IF(G1172&gt;'Bulk DivVar Analysis'!$D$9,"Pass","Fail"),"")</f>
        <v>Pass</v>
      </c>
      <c r="I1172" s="338" t="str">
        <f t="shared" si="20"/>
        <v>Gamma_8_B7</v>
      </c>
      <c r="J1172" s="339"/>
      <c r="K1172" s="339"/>
      <c r="L1172" s="339"/>
      <c r="M1172" s="339"/>
      <c r="N1172" s="339"/>
      <c r="O1172" s="339"/>
      <c r="P1172" s="339"/>
      <c r="Q1172" s="339"/>
    </row>
    <row r="1173" spans="1:17" ht="13.5" customHeight="1">
      <c r="A1173" s="481" t="s">
        <v>1127</v>
      </c>
      <c r="B1173" s="481" t="s">
        <v>770</v>
      </c>
      <c r="C1173" s="481" t="s">
        <v>1163</v>
      </c>
      <c r="D1173" s="481" t="s">
        <v>1411</v>
      </c>
      <c r="E1173" s="481">
        <v>11296</v>
      </c>
      <c r="F1173" s="339"/>
      <c r="G1173" s="340">
        <f>IF(ISNUMBER(E1173),E1173/'Bulk DivVar Analysis'!$C$7,"")</f>
        <v>0.76021266572447677</v>
      </c>
      <c r="H1173" s="338" t="str">
        <f>IF(ISNUMBER(E1173), IF(G1173&gt;'Bulk DivVar Analysis'!$D$9,"Pass","Fail"),"")</f>
        <v>Pass</v>
      </c>
      <c r="I1173" s="338" t="str">
        <f t="shared" si="20"/>
        <v>Gamma_8_B8</v>
      </c>
      <c r="J1173" s="339"/>
      <c r="K1173" s="339"/>
      <c r="L1173" s="339"/>
      <c r="M1173" s="339"/>
      <c r="N1173" s="339"/>
      <c r="O1173" s="339"/>
      <c r="P1173" s="339"/>
      <c r="Q1173" s="339"/>
    </row>
    <row r="1174" spans="1:17" ht="13.5" customHeight="1">
      <c r="A1174" s="481" t="s">
        <v>1127</v>
      </c>
      <c r="B1174" s="481" t="s">
        <v>770</v>
      </c>
      <c r="C1174" s="481" t="s">
        <v>1165</v>
      </c>
      <c r="D1174" s="481" t="s">
        <v>1412</v>
      </c>
      <c r="E1174" s="481">
        <v>19110</v>
      </c>
      <c r="F1174" s="339"/>
      <c r="G1174" s="340">
        <f>IF(ISNUMBER(E1174),E1174/'Bulk DivVar Analysis'!$C$7,"")</f>
        <v>1.2860892388451444</v>
      </c>
      <c r="H1174" s="338" t="str">
        <f>IF(ISNUMBER(E1174), IF(G1174&gt;'Bulk DivVar Analysis'!$D$9,"Pass","Fail"),"")</f>
        <v>Pass</v>
      </c>
      <c r="I1174" s="338" t="str">
        <f t="shared" si="20"/>
        <v>Gamma_8_B9</v>
      </c>
      <c r="J1174" s="339"/>
      <c r="K1174" s="339"/>
      <c r="L1174" s="339"/>
      <c r="M1174" s="339"/>
      <c r="N1174" s="339"/>
      <c r="O1174" s="339"/>
      <c r="P1174" s="339"/>
      <c r="Q1174" s="339"/>
    </row>
    <row r="1175" spans="1:17" ht="13.5" customHeight="1">
      <c r="A1175" s="481" t="s">
        <v>1127</v>
      </c>
      <c r="B1175" s="481" t="s">
        <v>770</v>
      </c>
      <c r="C1175" s="481" t="s">
        <v>508</v>
      </c>
      <c r="D1175" s="481" t="s">
        <v>1413</v>
      </c>
      <c r="E1175" s="481">
        <v>10144</v>
      </c>
      <c r="F1175" s="339"/>
      <c r="G1175" s="340">
        <f>IF(ISNUMBER(E1175),E1175/'Bulk DivVar Analysis'!$C$7,"")</f>
        <v>0.68268389528232043</v>
      </c>
      <c r="H1175" s="338" t="str">
        <f>IF(ISNUMBER(E1175), IF(G1175&gt;'Bulk DivVar Analysis'!$D$9,"Pass","Fail"),"")</f>
        <v>Pass</v>
      </c>
      <c r="I1175" s="338" t="str">
        <f t="shared" si="20"/>
        <v>Gamma_8_B10</v>
      </c>
      <c r="J1175" s="339"/>
      <c r="K1175" s="339"/>
      <c r="L1175" s="339"/>
      <c r="M1175" s="339"/>
      <c r="N1175" s="339"/>
      <c r="O1175" s="339"/>
      <c r="P1175" s="339"/>
      <c r="Q1175" s="339"/>
    </row>
    <row r="1176" spans="1:17" ht="13.5" customHeight="1">
      <c r="A1176" s="481" t="s">
        <v>1127</v>
      </c>
      <c r="B1176" s="481" t="s">
        <v>770</v>
      </c>
      <c r="C1176" s="481" t="s">
        <v>509</v>
      </c>
      <c r="D1176" s="481" t="s">
        <v>1414</v>
      </c>
      <c r="E1176" s="481">
        <v>9358</v>
      </c>
      <c r="F1176" s="339"/>
      <c r="G1176" s="340">
        <f>IF(ISNUMBER(E1176),E1176/'Bulk DivVar Analysis'!$C$7,"")</f>
        <v>0.62978666128272431</v>
      </c>
      <c r="H1176" s="338" t="str">
        <f>IF(ISNUMBER(E1176), IF(G1176&gt;'Bulk DivVar Analysis'!$D$9,"Pass","Fail"),"")</f>
        <v>Pass</v>
      </c>
      <c r="I1176" s="338" t="str">
        <f t="shared" si="20"/>
        <v>Gamma_8_B11</v>
      </c>
      <c r="J1176" s="339"/>
      <c r="K1176" s="339"/>
      <c r="L1176" s="339"/>
      <c r="M1176" s="339"/>
      <c r="N1176" s="339"/>
      <c r="O1176" s="339"/>
      <c r="P1176" s="339"/>
      <c r="Q1176" s="339"/>
    </row>
    <row r="1177" spans="1:17" ht="13.5" customHeight="1">
      <c r="A1177" s="481" t="s">
        <v>1127</v>
      </c>
      <c r="B1177" s="481" t="s">
        <v>770</v>
      </c>
      <c r="C1177" s="481" t="s">
        <v>510</v>
      </c>
      <c r="D1177" s="481" t="s">
        <v>1415</v>
      </c>
      <c r="E1177" s="481">
        <v>10516</v>
      </c>
      <c r="F1177" s="339"/>
      <c r="G1177" s="340">
        <f>IF(ISNUMBER(E1177),E1177/'Bulk DivVar Analysis'!$C$7,"")</f>
        <v>0.70771922740426674</v>
      </c>
      <c r="H1177" s="338" t="str">
        <f>IF(ISNUMBER(E1177), IF(G1177&gt;'Bulk DivVar Analysis'!$D$9,"Pass","Fail"),"")</f>
        <v>Pass</v>
      </c>
      <c r="I1177" s="338" t="str">
        <f t="shared" si="20"/>
        <v>Gamma_8_B12</v>
      </c>
      <c r="J1177" s="339"/>
      <c r="K1177" s="339"/>
      <c r="L1177" s="339"/>
      <c r="M1177" s="339"/>
      <c r="N1177" s="339"/>
      <c r="O1177" s="339"/>
      <c r="P1177" s="339"/>
      <c r="Q1177" s="339"/>
    </row>
    <row r="1178" spans="1:17" ht="13.5" customHeight="1">
      <c r="A1178" s="481" t="s">
        <v>1127</v>
      </c>
      <c r="B1178" s="481" t="s">
        <v>770</v>
      </c>
      <c r="C1178" s="481" t="s">
        <v>1170</v>
      </c>
      <c r="D1178" s="481" t="s">
        <v>1416</v>
      </c>
      <c r="E1178" s="481">
        <v>15420</v>
      </c>
      <c r="F1178" s="339"/>
      <c r="G1178" s="340">
        <f>IF(ISNUMBER(E1178),E1178/'Bulk DivVar Analysis'!$C$7,"")</f>
        <v>1.0377548960226126</v>
      </c>
      <c r="H1178" s="338" t="str">
        <f>IF(ISNUMBER(E1178), IF(G1178&gt;'Bulk DivVar Analysis'!$D$9,"Pass","Fail"),"")</f>
        <v>Pass</v>
      </c>
      <c r="I1178" s="338" t="str">
        <f t="shared" si="20"/>
        <v>Gamma_8_C1</v>
      </c>
      <c r="J1178" s="339"/>
      <c r="K1178" s="339"/>
      <c r="L1178" s="339"/>
      <c r="M1178" s="339"/>
      <c r="N1178" s="339"/>
      <c r="O1178" s="339"/>
      <c r="P1178" s="339"/>
      <c r="Q1178" s="339"/>
    </row>
    <row r="1179" spans="1:17" ht="13.5" customHeight="1">
      <c r="A1179" s="481" t="s">
        <v>1127</v>
      </c>
      <c r="B1179" s="481" t="s">
        <v>770</v>
      </c>
      <c r="C1179" s="481" t="s">
        <v>1172</v>
      </c>
      <c r="D1179" s="481" t="s">
        <v>1417</v>
      </c>
      <c r="E1179" s="481">
        <v>10070</v>
      </c>
      <c r="F1179" s="339"/>
      <c r="G1179" s="340">
        <f>IF(ISNUMBER(E1179),E1179/'Bulk DivVar Analysis'!$C$7,"")</f>
        <v>0.67770374856989035</v>
      </c>
      <c r="H1179" s="338" t="str">
        <f>IF(ISNUMBER(E1179), IF(G1179&gt;'Bulk DivVar Analysis'!$D$9,"Pass","Fail"),"")</f>
        <v>Pass</v>
      </c>
      <c r="I1179" s="338" t="str">
        <f t="shared" si="20"/>
        <v>Gamma_8_C2</v>
      </c>
      <c r="J1179" s="339"/>
      <c r="K1179" s="339"/>
      <c r="L1179" s="339"/>
      <c r="M1179" s="339"/>
      <c r="N1179" s="339"/>
      <c r="O1179" s="339"/>
      <c r="P1179" s="339"/>
      <c r="Q1179" s="339"/>
    </row>
    <row r="1180" spans="1:17" ht="13.5" customHeight="1">
      <c r="A1180" s="481" t="s">
        <v>1127</v>
      </c>
      <c r="B1180" s="481" t="s">
        <v>770</v>
      </c>
      <c r="C1180" s="481" t="s">
        <v>1174</v>
      </c>
      <c r="D1180" s="481" t="s">
        <v>1418</v>
      </c>
      <c r="E1180" s="481">
        <v>9548</v>
      </c>
      <c r="F1180" s="339"/>
      <c r="G1180" s="340">
        <f>IF(ISNUMBER(E1180),E1180/'Bulk DivVar Analysis'!$C$7,"")</f>
        <v>0.64257352446328819</v>
      </c>
      <c r="H1180" s="338" t="str">
        <f>IF(ISNUMBER(E1180), IF(G1180&gt;'Bulk DivVar Analysis'!$D$9,"Pass","Fail"),"")</f>
        <v>Pass</v>
      </c>
      <c r="I1180" s="338" t="str">
        <f t="shared" si="20"/>
        <v>Gamma_8_C3</v>
      </c>
      <c r="J1180" s="339"/>
      <c r="K1180" s="339"/>
      <c r="L1180" s="339"/>
      <c r="M1180" s="339"/>
      <c r="N1180" s="339"/>
      <c r="O1180" s="339"/>
      <c r="P1180" s="339"/>
      <c r="Q1180" s="339"/>
    </row>
    <row r="1181" spans="1:17" ht="13.5" customHeight="1">
      <c r="A1181" s="481" t="s">
        <v>1127</v>
      </c>
      <c r="B1181" s="481" t="s">
        <v>770</v>
      </c>
      <c r="C1181" s="481" t="s">
        <v>1176</v>
      </c>
      <c r="D1181" s="481" t="s">
        <v>1419</v>
      </c>
      <c r="E1181" s="481">
        <v>16908</v>
      </c>
      <c r="F1181" s="339"/>
      <c r="G1181" s="340">
        <f>IF(ISNUMBER(E1181),E1181/'Bulk DivVar Analysis'!$C$7,"")</f>
        <v>1.1378962245103978</v>
      </c>
      <c r="H1181" s="338" t="str">
        <f>IF(ISNUMBER(E1181), IF(G1181&gt;'Bulk DivVar Analysis'!$D$9,"Pass","Fail"),"")</f>
        <v>Pass</v>
      </c>
      <c r="I1181" s="338" t="str">
        <f t="shared" si="20"/>
        <v>Gamma_8_C4</v>
      </c>
      <c r="J1181" s="339"/>
      <c r="K1181" s="339"/>
      <c r="L1181" s="339"/>
      <c r="M1181" s="339"/>
      <c r="N1181" s="339"/>
      <c r="O1181" s="339"/>
      <c r="P1181" s="339"/>
      <c r="Q1181" s="339"/>
    </row>
    <row r="1182" spans="1:17" ht="13.5" customHeight="1">
      <c r="A1182" s="481" t="s">
        <v>1127</v>
      </c>
      <c r="B1182" s="481" t="s">
        <v>770</v>
      </c>
      <c r="C1182" s="481" t="s">
        <v>1178</v>
      </c>
      <c r="D1182" s="481" t="s">
        <v>1420</v>
      </c>
      <c r="E1182" s="481">
        <v>15176</v>
      </c>
      <c r="F1182" s="339"/>
      <c r="G1182" s="340">
        <f>IF(ISNUMBER(E1182),E1182/'Bulk DivVar Analysis'!$C$7,"")</f>
        <v>1.0213338717275726</v>
      </c>
      <c r="H1182" s="338" t="str">
        <f>IF(ISNUMBER(E1182), IF(G1182&gt;'Bulk DivVar Analysis'!$D$9,"Pass","Fail"),"")</f>
        <v>Pass</v>
      </c>
      <c r="I1182" s="338" t="str">
        <f t="shared" si="20"/>
        <v>Gamma_8_C5</v>
      </c>
      <c r="J1182" s="339"/>
      <c r="K1182" s="339"/>
      <c r="L1182" s="339"/>
      <c r="M1182" s="339"/>
      <c r="N1182" s="339"/>
      <c r="O1182" s="339"/>
      <c r="P1182" s="339"/>
      <c r="Q1182" s="339"/>
    </row>
    <row r="1183" spans="1:17" ht="13.5" customHeight="1">
      <c r="A1183" s="481" t="s">
        <v>1127</v>
      </c>
      <c r="B1183" s="481" t="s">
        <v>770</v>
      </c>
      <c r="C1183" s="481" t="s">
        <v>1180</v>
      </c>
      <c r="D1183" s="481" t="s">
        <v>1421</v>
      </c>
      <c r="E1183" s="481">
        <v>15538</v>
      </c>
      <c r="F1183" s="339"/>
      <c r="G1183" s="340">
        <f>IF(ISNUMBER(E1183),E1183/'Bulk DivVar Analysis'!$C$7,"")</f>
        <v>1.0456962110505417</v>
      </c>
      <c r="H1183" s="338" t="str">
        <f>IF(ISNUMBER(E1183), IF(G1183&gt;'Bulk DivVar Analysis'!$D$9,"Pass","Fail"),"")</f>
        <v>Pass</v>
      </c>
      <c r="I1183" s="338" t="str">
        <f t="shared" si="20"/>
        <v>Gamma_8_C6</v>
      </c>
      <c r="J1183" s="339"/>
      <c r="K1183" s="339"/>
      <c r="L1183" s="339"/>
      <c r="M1183" s="339"/>
      <c r="N1183" s="339"/>
      <c r="O1183" s="339"/>
      <c r="P1183" s="339"/>
      <c r="Q1183" s="339"/>
    </row>
    <row r="1184" spans="1:17" ht="13.5" customHeight="1">
      <c r="A1184" s="481" t="s">
        <v>1127</v>
      </c>
      <c r="B1184" s="481" t="s">
        <v>770</v>
      </c>
      <c r="C1184" s="481" t="s">
        <v>1182</v>
      </c>
      <c r="D1184" s="481" t="s">
        <v>1422</v>
      </c>
      <c r="E1184" s="481">
        <v>16566</v>
      </c>
      <c r="F1184" s="339"/>
      <c r="G1184" s="340">
        <f>IF(ISNUMBER(E1184),E1184/'Bulk DivVar Analysis'!$C$7,"")</f>
        <v>1.1148798707853826</v>
      </c>
      <c r="H1184" s="338" t="str">
        <f>IF(ISNUMBER(E1184), IF(G1184&gt;'Bulk DivVar Analysis'!$D$9,"Pass","Fail"),"")</f>
        <v>Pass</v>
      </c>
      <c r="I1184" s="338" t="str">
        <f t="shared" si="20"/>
        <v>Gamma_8_C7</v>
      </c>
      <c r="J1184" s="339"/>
      <c r="K1184" s="339"/>
      <c r="L1184" s="339"/>
      <c r="M1184" s="339"/>
      <c r="N1184" s="339"/>
      <c r="O1184" s="339"/>
      <c r="P1184" s="339"/>
      <c r="Q1184" s="339"/>
    </row>
    <row r="1185" spans="1:17" ht="13.5" customHeight="1">
      <c r="A1185" s="481" t="s">
        <v>1127</v>
      </c>
      <c r="B1185" s="481" t="s">
        <v>770</v>
      </c>
      <c r="C1185" s="481" t="s">
        <v>1184</v>
      </c>
      <c r="D1185" s="481" t="s">
        <v>1423</v>
      </c>
      <c r="E1185" s="481">
        <v>19187</v>
      </c>
      <c r="F1185" s="339"/>
      <c r="G1185" s="340">
        <f>IF(ISNUMBER(E1185),E1185/'Bulk DivVar Analysis'!$C$7,"")</f>
        <v>1.2912712833972677</v>
      </c>
      <c r="H1185" s="338" t="str">
        <f>IF(ISNUMBER(E1185), IF(G1185&gt;'Bulk DivVar Analysis'!$D$9,"Pass","Fail"),"")</f>
        <v>Pass</v>
      </c>
      <c r="I1185" s="338" t="str">
        <f t="shared" si="20"/>
        <v>Gamma_8_C8</v>
      </c>
      <c r="J1185" s="339"/>
      <c r="K1185" s="339"/>
      <c r="L1185" s="339"/>
      <c r="M1185" s="339"/>
      <c r="N1185" s="339"/>
      <c r="O1185" s="339"/>
      <c r="P1185" s="339"/>
      <c r="Q1185" s="339"/>
    </row>
    <row r="1186" spans="1:17" ht="13.5" customHeight="1">
      <c r="A1186" s="481" t="s">
        <v>1127</v>
      </c>
      <c r="B1186" s="481" t="s">
        <v>770</v>
      </c>
      <c r="C1186" s="481" t="s">
        <v>1186</v>
      </c>
      <c r="D1186" s="481" t="s">
        <v>1424</v>
      </c>
      <c r="E1186" s="481">
        <v>13974</v>
      </c>
      <c r="F1186" s="339"/>
      <c r="G1186" s="340">
        <f>IF(ISNUMBER(E1186),E1186/'Bulk DivVar Analysis'!$C$7,"")</f>
        <v>0.940440137290531</v>
      </c>
      <c r="H1186" s="338" t="str">
        <f>IF(ISNUMBER(E1186), IF(G1186&gt;'Bulk DivVar Analysis'!$D$9,"Pass","Fail"),"")</f>
        <v>Pass</v>
      </c>
      <c r="I1186" s="338" t="str">
        <f t="shared" si="20"/>
        <v>Gamma_8_C9</v>
      </c>
      <c r="J1186" s="339"/>
      <c r="K1186" s="339"/>
      <c r="L1186" s="339"/>
      <c r="M1186" s="339"/>
      <c r="N1186" s="339"/>
      <c r="O1186" s="339"/>
      <c r="P1186" s="339"/>
      <c r="Q1186" s="339"/>
    </row>
    <row r="1187" spans="1:17" ht="13.5" customHeight="1">
      <c r="A1187" s="481" t="s">
        <v>1127</v>
      </c>
      <c r="B1187" s="481" t="s">
        <v>770</v>
      </c>
      <c r="C1187" s="481" t="s">
        <v>520</v>
      </c>
      <c r="D1187" s="481" t="s">
        <v>1425</v>
      </c>
      <c r="E1187" s="481">
        <v>13326</v>
      </c>
      <c r="F1187" s="339"/>
      <c r="G1187" s="340">
        <f>IF(ISNUMBER(E1187),E1187/'Bulk DivVar Analysis'!$C$7,"")</f>
        <v>0.89683020391681811</v>
      </c>
      <c r="H1187" s="338" t="str">
        <f>IF(ISNUMBER(E1187), IF(G1187&gt;'Bulk DivVar Analysis'!$D$9,"Pass","Fail"),"")</f>
        <v>Pass</v>
      </c>
      <c r="I1187" s="338" t="str">
        <f t="shared" si="20"/>
        <v>Gamma_8_C10</v>
      </c>
      <c r="J1187" s="339"/>
      <c r="K1187" s="339"/>
      <c r="L1187" s="339"/>
      <c r="M1187" s="339"/>
      <c r="N1187" s="339"/>
      <c r="O1187" s="339"/>
      <c r="P1187" s="339"/>
      <c r="Q1187" s="339"/>
    </row>
    <row r="1188" spans="1:17" ht="13.5" customHeight="1">
      <c r="A1188" s="481" t="s">
        <v>1127</v>
      </c>
      <c r="B1188" s="481" t="s">
        <v>770</v>
      </c>
      <c r="C1188" s="481" t="s">
        <v>521</v>
      </c>
      <c r="D1188" s="481" t="s">
        <v>1426</v>
      </c>
      <c r="E1188" s="481">
        <v>8167</v>
      </c>
      <c r="F1188" s="339"/>
      <c r="G1188" s="340">
        <f>IF(ISNUMBER(E1188),E1188/'Bulk DivVar Analysis'!$C$7,"")</f>
        <v>0.54963321892455752</v>
      </c>
      <c r="H1188" s="338" t="str">
        <f>IF(ISNUMBER(E1188), IF(G1188&gt;'Bulk DivVar Analysis'!$D$9,"Pass","Fail"),"")</f>
        <v>Pass</v>
      </c>
      <c r="I1188" s="338" t="str">
        <f t="shared" si="20"/>
        <v>Gamma_8_C11</v>
      </c>
      <c r="J1188" s="339"/>
      <c r="K1188" s="339"/>
      <c r="L1188" s="339"/>
      <c r="M1188" s="339"/>
      <c r="N1188" s="339"/>
      <c r="O1188" s="339"/>
      <c r="P1188" s="339"/>
      <c r="Q1188" s="339"/>
    </row>
    <row r="1189" spans="1:17" ht="13.5" customHeight="1">
      <c r="A1189" s="481" t="s">
        <v>1127</v>
      </c>
      <c r="B1189" s="481" t="s">
        <v>770</v>
      </c>
      <c r="C1189" s="481" t="s">
        <v>522</v>
      </c>
      <c r="D1189" s="481" t="s">
        <v>1427</v>
      </c>
      <c r="E1189" s="481">
        <v>13771</v>
      </c>
      <c r="F1189" s="339"/>
      <c r="G1189" s="340">
        <f>IF(ISNUMBER(E1189),E1189/'Bulk DivVar Analysis'!$C$7,"")</f>
        <v>0.92677838347129682</v>
      </c>
      <c r="H1189" s="338" t="str">
        <f>IF(ISNUMBER(E1189), IF(G1189&gt;'Bulk DivVar Analysis'!$D$9,"Pass","Fail"),"")</f>
        <v>Pass</v>
      </c>
      <c r="I1189" s="338" t="str">
        <f t="shared" si="20"/>
        <v>Gamma_8_C12</v>
      </c>
      <c r="J1189" s="339"/>
      <c r="K1189" s="339"/>
      <c r="L1189" s="339"/>
      <c r="M1189" s="339"/>
      <c r="N1189" s="339"/>
      <c r="O1189" s="339"/>
      <c r="P1189" s="339"/>
      <c r="Q1189" s="339"/>
    </row>
    <row r="1190" spans="1:17" ht="13.5" customHeight="1">
      <c r="A1190" s="481" t="s">
        <v>1127</v>
      </c>
      <c r="B1190" s="481" t="s">
        <v>770</v>
      </c>
      <c r="C1190" s="481" t="s">
        <v>1191</v>
      </c>
      <c r="D1190" s="481" t="s">
        <v>1428</v>
      </c>
      <c r="E1190" s="481">
        <v>12728</v>
      </c>
      <c r="F1190" s="339"/>
      <c r="G1190" s="340">
        <f>IF(ISNUMBER(E1190),E1190/'Bulk DivVar Analysis'!$C$7,"")</f>
        <v>0.8565852345379904</v>
      </c>
      <c r="H1190" s="338" t="str">
        <f>IF(ISNUMBER(E1190), IF(G1190&gt;'Bulk DivVar Analysis'!$D$9,"Pass","Fail"),"")</f>
        <v>Pass</v>
      </c>
      <c r="I1190" s="338" t="str">
        <f t="shared" si="20"/>
        <v>Gamma_8_D1</v>
      </c>
      <c r="J1190" s="339"/>
      <c r="K1190" s="339"/>
      <c r="L1190" s="339"/>
      <c r="M1190" s="339"/>
      <c r="N1190" s="339"/>
      <c r="O1190" s="339"/>
      <c r="P1190" s="339"/>
      <c r="Q1190" s="339"/>
    </row>
    <row r="1191" spans="1:17" ht="13.5" customHeight="1">
      <c r="A1191" s="481" t="s">
        <v>1127</v>
      </c>
      <c r="B1191" s="481" t="s">
        <v>770</v>
      </c>
      <c r="C1191" s="481" t="s">
        <v>1193</v>
      </c>
      <c r="D1191" s="481" t="s">
        <v>1429</v>
      </c>
      <c r="E1191" s="481">
        <v>14717</v>
      </c>
      <c r="F1191" s="339"/>
      <c r="G1191" s="340">
        <f>IF(ISNUMBER(E1191),E1191/'Bulk DivVar Analysis'!$C$7,"")</f>
        <v>0.99044350225452593</v>
      </c>
      <c r="H1191" s="338" t="str">
        <f>IF(ISNUMBER(E1191), IF(G1191&gt;'Bulk DivVar Analysis'!$D$9,"Pass","Fail"),"")</f>
        <v>Pass</v>
      </c>
      <c r="I1191" s="338" t="str">
        <f t="shared" si="20"/>
        <v>Gamma_8_D2</v>
      </c>
      <c r="J1191" s="339"/>
      <c r="K1191" s="339"/>
      <c r="L1191" s="339"/>
      <c r="M1191" s="339"/>
      <c r="N1191" s="339"/>
      <c r="O1191" s="339"/>
      <c r="P1191" s="339"/>
      <c r="Q1191" s="339"/>
    </row>
    <row r="1192" spans="1:17" ht="13.5" customHeight="1">
      <c r="A1192" s="481" t="s">
        <v>1127</v>
      </c>
      <c r="B1192" s="481" t="s">
        <v>770</v>
      </c>
      <c r="C1192" s="481" t="s">
        <v>1195</v>
      </c>
      <c r="D1192" s="481" t="s">
        <v>1430</v>
      </c>
      <c r="E1192" s="481">
        <v>9803</v>
      </c>
      <c r="F1192" s="339"/>
      <c r="G1192" s="340">
        <f>IF(ISNUMBER(E1192),E1192/'Bulk DivVar Analysis'!$C$7,"")</f>
        <v>0.65973484083720302</v>
      </c>
      <c r="H1192" s="338" t="str">
        <f>IF(ISNUMBER(E1192), IF(G1192&gt;'Bulk DivVar Analysis'!$D$9,"Pass","Fail"),"")</f>
        <v>Pass</v>
      </c>
      <c r="I1192" s="338" t="str">
        <f t="shared" si="20"/>
        <v>Gamma_8_D3</v>
      </c>
      <c r="J1192" s="339"/>
      <c r="K1192" s="339"/>
      <c r="L1192" s="339"/>
      <c r="M1192" s="339"/>
      <c r="N1192" s="339"/>
      <c r="O1192" s="339"/>
      <c r="P1192" s="339"/>
      <c r="Q1192" s="339"/>
    </row>
    <row r="1193" spans="1:17" ht="13.5" customHeight="1">
      <c r="A1193" s="481" t="s">
        <v>1127</v>
      </c>
      <c r="B1193" s="481" t="s">
        <v>770</v>
      </c>
      <c r="C1193" s="481" t="s">
        <v>1197</v>
      </c>
      <c r="D1193" s="481" t="s">
        <v>1431</v>
      </c>
      <c r="E1193" s="481">
        <v>11051</v>
      </c>
      <c r="F1193" s="339"/>
      <c r="G1193" s="340">
        <f>IF(ISNUMBER(E1193),E1193/'Bulk DivVar Analysis'!$C$7,"")</f>
        <v>0.74372434214953898</v>
      </c>
      <c r="H1193" s="338" t="str">
        <f>IF(ISNUMBER(E1193), IF(G1193&gt;'Bulk DivVar Analysis'!$D$9,"Pass","Fail"),"")</f>
        <v>Pass</v>
      </c>
      <c r="I1193" s="338" t="str">
        <f t="shared" si="20"/>
        <v>Gamma_8_D4</v>
      </c>
      <c r="J1193" s="339"/>
      <c r="K1193" s="339"/>
      <c r="L1193" s="339"/>
      <c r="M1193" s="339"/>
      <c r="N1193" s="339"/>
      <c r="O1193" s="339"/>
      <c r="P1193" s="339"/>
      <c r="Q1193" s="339"/>
    </row>
    <row r="1194" spans="1:17" ht="13.5" customHeight="1">
      <c r="A1194" s="481" t="s">
        <v>1127</v>
      </c>
      <c r="B1194" s="481" t="s">
        <v>770</v>
      </c>
      <c r="C1194" s="481" t="s">
        <v>1199</v>
      </c>
      <c r="D1194" s="481" t="s">
        <v>1432</v>
      </c>
      <c r="E1194" s="481">
        <v>15143</v>
      </c>
      <c r="F1194" s="339"/>
      <c r="G1194" s="340">
        <f>IF(ISNUMBER(E1194),E1194/'Bulk DivVar Analysis'!$C$7,"")</f>
        <v>1.0191129954909481</v>
      </c>
      <c r="H1194" s="338" t="str">
        <f>IF(ISNUMBER(E1194), IF(G1194&gt;'Bulk DivVar Analysis'!$D$9,"Pass","Fail"),"")</f>
        <v>Pass</v>
      </c>
      <c r="I1194" s="338" t="str">
        <f t="shared" si="20"/>
        <v>Gamma_8_D5</v>
      </c>
      <c r="J1194" s="339"/>
      <c r="K1194" s="339"/>
      <c r="L1194" s="339"/>
      <c r="M1194" s="339"/>
      <c r="N1194" s="339"/>
      <c r="O1194" s="339"/>
      <c r="P1194" s="339"/>
      <c r="Q1194" s="339"/>
    </row>
    <row r="1195" spans="1:17" ht="13.5" customHeight="1">
      <c r="A1195" s="481" t="s">
        <v>1127</v>
      </c>
      <c r="B1195" s="481" t="s">
        <v>770</v>
      </c>
      <c r="C1195" s="481" t="s">
        <v>1201</v>
      </c>
      <c r="D1195" s="481" t="s">
        <v>1433</v>
      </c>
      <c r="E1195" s="481">
        <v>10492</v>
      </c>
      <c r="F1195" s="339"/>
      <c r="G1195" s="340">
        <f>IF(ISNUMBER(E1195),E1195/'Bulk DivVar Analysis'!$C$7,"")</f>
        <v>0.70610404468672183</v>
      </c>
      <c r="H1195" s="338" t="str">
        <f>IF(ISNUMBER(E1195), IF(G1195&gt;'Bulk DivVar Analysis'!$D$9,"Pass","Fail"),"")</f>
        <v>Pass</v>
      </c>
      <c r="I1195" s="338" t="str">
        <f t="shared" si="20"/>
        <v>Gamma_8_D6</v>
      </c>
      <c r="J1195" s="339"/>
      <c r="K1195" s="339"/>
      <c r="L1195" s="339"/>
      <c r="M1195" s="339"/>
      <c r="N1195" s="339"/>
      <c r="O1195" s="339"/>
      <c r="P1195" s="339"/>
      <c r="Q1195" s="339"/>
    </row>
    <row r="1196" spans="1:17" ht="13.5" customHeight="1">
      <c r="A1196" s="481" t="s">
        <v>1127</v>
      </c>
      <c r="B1196" s="481" t="s">
        <v>770</v>
      </c>
      <c r="C1196" s="481" t="s">
        <v>1203</v>
      </c>
      <c r="D1196" s="481" t="s">
        <v>1434</v>
      </c>
      <c r="E1196" s="481">
        <v>11870</v>
      </c>
      <c r="F1196" s="339"/>
      <c r="G1196" s="340">
        <f>IF(ISNUMBER(E1196),E1196/'Bulk DivVar Analysis'!$C$7,"")</f>
        <v>0.79884245238575946</v>
      </c>
      <c r="H1196" s="338" t="str">
        <f>IF(ISNUMBER(E1196), IF(G1196&gt;'Bulk DivVar Analysis'!$D$9,"Pass","Fail"),"")</f>
        <v>Pass</v>
      </c>
      <c r="I1196" s="338" t="str">
        <f t="shared" si="20"/>
        <v>Gamma_8_D7</v>
      </c>
      <c r="J1196" s="339"/>
      <c r="K1196" s="339"/>
      <c r="L1196" s="339"/>
      <c r="M1196" s="339"/>
      <c r="N1196" s="339"/>
      <c r="O1196" s="339"/>
      <c r="P1196" s="339"/>
      <c r="Q1196" s="339"/>
    </row>
    <row r="1197" spans="1:17" ht="13.5" customHeight="1">
      <c r="A1197" s="481" t="s">
        <v>1127</v>
      </c>
      <c r="B1197" s="481" t="s">
        <v>770</v>
      </c>
      <c r="C1197" s="481" t="s">
        <v>1205</v>
      </c>
      <c r="D1197" s="481" t="s">
        <v>1435</v>
      </c>
      <c r="E1197" s="481">
        <v>9337</v>
      </c>
      <c r="F1197" s="339"/>
      <c r="G1197" s="340">
        <f>IF(ISNUMBER(E1197),E1197/'Bulk DivVar Analysis'!$C$7,"")</f>
        <v>0.62837337640487245</v>
      </c>
      <c r="H1197" s="338" t="str">
        <f>IF(ISNUMBER(E1197), IF(G1197&gt;'Bulk DivVar Analysis'!$D$9,"Pass","Fail"),"")</f>
        <v>Pass</v>
      </c>
      <c r="I1197" s="338" t="str">
        <f t="shared" si="20"/>
        <v>Gamma_8_D8</v>
      </c>
      <c r="J1197" s="339"/>
      <c r="K1197" s="339"/>
      <c r="L1197" s="339"/>
      <c r="M1197" s="339"/>
      <c r="N1197" s="339"/>
      <c r="O1197" s="339"/>
      <c r="P1197" s="339"/>
      <c r="Q1197" s="339"/>
    </row>
    <row r="1198" spans="1:17" ht="13.5" customHeight="1">
      <c r="A1198" s="481" t="s">
        <v>1127</v>
      </c>
      <c r="B1198" s="481" t="s">
        <v>770</v>
      </c>
      <c r="C1198" s="481" t="s">
        <v>1207</v>
      </c>
      <c r="D1198" s="481" t="s">
        <v>1436</v>
      </c>
      <c r="E1198" s="481">
        <v>9310</v>
      </c>
      <c r="F1198" s="339"/>
      <c r="G1198" s="340">
        <f>IF(ISNUMBER(E1198),E1198/'Bulk DivVar Analysis'!$C$7,"")</f>
        <v>0.62655629584763439</v>
      </c>
      <c r="H1198" s="338" t="str">
        <f>IF(ISNUMBER(E1198), IF(G1198&gt;'Bulk DivVar Analysis'!$D$9,"Pass","Fail"),"")</f>
        <v>Pass</v>
      </c>
      <c r="I1198" s="338" t="str">
        <f t="shared" si="20"/>
        <v>Gamma_8_D9</v>
      </c>
      <c r="J1198" s="339"/>
      <c r="K1198" s="339"/>
      <c r="L1198" s="339"/>
      <c r="M1198" s="339"/>
      <c r="N1198" s="339"/>
      <c r="O1198" s="339"/>
      <c r="P1198" s="339"/>
      <c r="Q1198" s="339"/>
    </row>
    <row r="1199" spans="1:17" ht="13.5" customHeight="1">
      <c r="A1199" s="481" t="s">
        <v>1127</v>
      </c>
      <c r="B1199" s="481" t="s">
        <v>770</v>
      </c>
      <c r="C1199" s="481" t="s">
        <v>532</v>
      </c>
      <c r="D1199" s="481" t="s">
        <v>1437</v>
      </c>
      <c r="E1199" s="481">
        <v>9351</v>
      </c>
      <c r="F1199" s="339"/>
      <c r="G1199" s="340">
        <f>IF(ISNUMBER(E1199),E1199/'Bulk DivVar Analysis'!$C$7,"")</f>
        <v>0.62931556632344032</v>
      </c>
      <c r="H1199" s="338" t="str">
        <f>IF(ISNUMBER(E1199), IF(G1199&gt;'Bulk DivVar Analysis'!$D$9,"Pass","Fail"),"")</f>
        <v>Pass</v>
      </c>
      <c r="I1199" s="338" t="str">
        <f t="shared" si="20"/>
        <v>Gamma_8_D10</v>
      </c>
      <c r="J1199" s="339"/>
      <c r="K1199" s="339"/>
      <c r="L1199" s="339"/>
      <c r="M1199" s="339"/>
      <c r="N1199" s="339"/>
      <c r="O1199" s="339"/>
      <c r="P1199" s="339"/>
      <c r="Q1199" s="339"/>
    </row>
    <row r="1200" spans="1:17" ht="13.5" customHeight="1">
      <c r="A1200" s="481" t="s">
        <v>1127</v>
      </c>
      <c r="B1200" s="481" t="s">
        <v>770</v>
      </c>
      <c r="C1200" s="481" t="s">
        <v>533</v>
      </c>
      <c r="D1200" s="481" t="s">
        <v>1438</v>
      </c>
      <c r="E1200" s="481">
        <v>9143</v>
      </c>
      <c r="F1200" s="339"/>
      <c r="G1200" s="340">
        <f>IF(ISNUMBER(E1200),E1200/'Bulk DivVar Analysis'!$C$7,"")</f>
        <v>0.61531731610471763</v>
      </c>
      <c r="H1200" s="338" t="str">
        <f>IF(ISNUMBER(E1200), IF(G1200&gt;'Bulk DivVar Analysis'!$D$9,"Pass","Fail"),"")</f>
        <v>Pass</v>
      </c>
      <c r="I1200" s="338" t="str">
        <f t="shared" si="20"/>
        <v>Gamma_8_D11</v>
      </c>
      <c r="J1200" s="339"/>
      <c r="K1200" s="339"/>
      <c r="L1200" s="339"/>
      <c r="M1200" s="339"/>
      <c r="N1200" s="339"/>
      <c r="O1200" s="339"/>
      <c r="P1200" s="339"/>
      <c r="Q1200" s="339"/>
    </row>
    <row r="1201" spans="1:17" ht="13.5" customHeight="1">
      <c r="A1201" s="481" t="s">
        <v>1127</v>
      </c>
      <c r="B1201" s="481" t="s">
        <v>770</v>
      </c>
      <c r="C1201" s="481" t="s">
        <v>534</v>
      </c>
      <c r="D1201" s="481" t="s">
        <v>1439</v>
      </c>
      <c r="E1201" s="481">
        <v>9772</v>
      </c>
      <c r="F1201" s="339"/>
      <c r="G1201" s="340">
        <f>IF(ISNUMBER(E1201),E1201/'Bulk DivVar Analysis'!$C$7,"")</f>
        <v>0.65764856316037423</v>
      </c>
      <c r="H1201" s="338" t="str">
        <f>IF(ISNUMBER(E1201), IF(G1201&gt;'Bulk DivVar Analysis'!$D$9,"Pass","Fail"),"")</f>
        <v>Pass</v>
      </c>
      <c r="I1201" s="338" t="str">
        <f t="shared" si="20"/>
        <v>Gamma_8_D12</v>
      </c>
      <c r="J1201" s="339"/>
      <c r="K1201" s="339"/>
      <c r="L1201" s="339"/>
      <c r="M1201" s="339"/>
      <c r="N1201" s="339"/>
      <c r="O1201" s="339"/>
      <c r="P1201" s="339"/>
      <c r="Q1201" s="339"/>
    </row>
    <row r="1202" spans="1:17" ht="13.5" customHeight="1">
      <c r="A1202" s="481" t="s">
        <v>1127</v>
      </c>
      <c r="B1202" s="481" t="s">
        <v>770</v>
      </c>
      <c r="C1202" s="481" t="s">
        <v>1212</v>
      </c>
      <c r="D1202" s="481" t="s">
        <v>1440</v>
      </c>
      <c r="E1202" s="481">
        <v>14014</v>
      </c>
      <c r="F1202" s="339"/>
      <c r="G1202" s="340">
        <f>IF(ISNUMBER(E1202),E1202/'Bulk DivVar Analysis'!$C$7,"")</f>
        <v>0.94313210848643925</v>
      </c>
      <c r="H1202" s="338" t="str">
        <f>IF(ISNUMBER(E1202), IF(G1202&gt;'Bulk DivVar Analysis'!$D$9,"Pass","Fail"),"")</f>
        <v>Pass</v>
      </c>
      <c r="I1202" s="338" t="str">
        <f t="shared" si="20"/>
        <v>Gamma_8_E1</v>
      </c>
      <c r="J1202" s="339"/>
      <c r="K1202" s="339"/>
      <c r="L1202" s="339"/>
      <c r="M1202" s="339"/>
      <c r="N1202" s="339"/>
      <c r="O1202" s="339"/>
      <c r="P1202" s="339"/>
      <c r="Q1202" s="339"/>
    </row>
    <row r="1203" spans="1:17" ht="13.5" customHeight="1">
      <c r="A1203" s="481" t="s">
        <v>1127</v>
      </c>
      <c r="B1203" s="481" t="s">
        <v>770</v>
      </c>
      <c r="C1203" s="481" t="s">
        <v>1214</v>
      </c>
      <c r="D1203" s="481" t="s">
        <v>1441</v>
      </c>
      <c r="E1203" s="481">
        <v>17914</v>
      </c>
      <c r="F1203" s="339"/>
      <c r="G1203" s="340">
        <f>IF(ISNUMBER(E1203),E1203/'Bulk DivVar Analysis'!$C$7,"")</f>
        <v>1.2055993000874892</v>
      </c>
      <c r="H1203" s="338" t="str">
        <f>IF(ISNUMBER(E1203), IF(G1203&gt;'Bulk DivVar Analysis'!$D$9,"Pass","Fail"),"")</f>
        <v>Pass</v>
      </c>
      <c r="I1203" s="338" t="str">
        <f t="shared" si="20"/>
        <v>Gamma_8_E2</v>
      </c>
      <c r="J1203" s="339"/>
      <c r="K1203" s="339"/>
      <c r="L1203" s="339"/>
      <c r="M1203" s="339"/>
      <c r="N1203" s="339"/>
      <c r="O1203" s="339"/>
      <c r="P1203" s="339"/>
      <c r="Q1203" s="339"/>
    </row>
    <row r="1204" spans="1:17" ht="13.5" customHeight="1">
      <c r="A1204" s="481" t="s">
        <v>1127</v>
      </c>
      <c r="B1204" s="481" t="s">
        <v>770</v>
      </c>
      <c r="C1204" s="481" t="s">
        <v>1216</v>
      </c>
      <c r="D1204" s="481" t="s">
        <v>1442</v>
      </c>
      <c r="E1204" s="481">
        <v>15775</v>
      </c>
      <c r="F1204" s="339"/>
      <c r="G1204" s="340">
        <f>IF(ISNUMBER(E1204),E1204/'Bulk DivVar Analysis'!$C$7,"")</f>
        <v>1.0616461403862978</v>
      </c>
      <c r="H1204" s="338" t="str">
        <f>IF(ISNUMBER(E1204), IF(G1204&gt;'Bulk DivVar Analysis'!$D$9,"Pass","Fail"),"")</f>
        <v>Pass</v>
      </c>
      <c r="I1204" s="338" t="str">
        <f t="shared" si="20"/>
        <v>Gamma_8_E3</v>
      </c>
      <c r="J1204" s="339"/>
      <c r="K1204" s="339"/>
      <c r="L1204" s="339"/>
      <c r="M1204" s="339"/>
      <c r="N1204" s="339"/>
      <c r="O1204" s="339"/>
      <c r="P1204" s="339"/>
      <c r="Q1204" s="339"/>
    </row>
    <row r="1205" spans="1:17" ht="13.5" customHeight="1">
      <c r="A1205" s="481" t="s">
        <v>1127</v>
      </c>
      <c r="B1205" s="481" t="s">
        <v>770</v>
      </c>
      <c r="C1205" s="481" t="s">
        <v>1218</v>
      </c>
      <c r="D1205" s="481" t="s">
        <v>1443</v>
      </c>
      <c r="E1205" s="481">
        <v>10688</v>
      </c>
      <c r="F1205" s="339"/>
      <c r="G1205" s="340">
        <f>IF(ISNUMBER(E1205),E1205/'Bulk DivVar Analysis'!$C$7,"")</f>
        <v>0.71929470354667202</v>
      </c>
      <c r="H1205" s="338" t="str">
        <f>IF(ISNUMBER(E1205), IF(G1205&gt;'Bulk DivVar Analysis'!$D$9,"Pass","Fail"),"")</f>
        <v>Pass</v>
      </c>
      <c r="I1205" s="338" t="str">
        <f t="shared" si="20"/>
        <v>Gamma_8_E4</v>
      </c>
      <c r="J1205" s="339"/>
      <c r="K1205" s="339"/>
      <c r="L1205" s="339"/>
      <c r="M1205" s="339"/>
      <c r="N1205" s="339"/>
      <c r="O1205" s="339"/>
      <c r="P1205" s="339"/>
      <c r="Q1205" s="339"/>
    </row>
    <row r="1206" spans="1:17" ht="13.5" customHeight="1">
      <c r="A1206" s="481" t="s">
        <v>1127</v>
      </c>
      <c r="B1206" s="481" t="s">
        <v>770</v>
      </c>
      <c r="C1206" s="481" t="s">
        <v>1220</v>
      </c>
      <c r="D1206" s="481" t="s">
        <v>1444</v>
      </c>
      <c r="E1206" s="481">
        <v>13442</v>
      </c>
      <c r="F1206" s="339"/>
      <c r="G1206" s="340">
        <f>IF(ISNUMBER(E1206),E1206/'Bulk DivVar Analysis'!$C$7,"")</f>
        <v>0.90463692038495191</v>
      </c>
      <c r="H1206" s="338" t="str">
        <f>IF(ISNUMBER(E1206), IF(G1206&gt;'Bulk DivVar Analysis'!$D$9,"Pass","Fail"),"")</f>
        <v>Pass</v>
      </c>
      <c r="I1206" s="338" t="str">
        <f t="shared" si="20"/>
        <v>Gamma_8_E5</v>
      </c>
      <c r="J1206" s="339"/>
      <c r="K1206" s="339"/>
      <c r="L1206" s="339"/>
      <c r="M1206" s="339"/>
      <c r="N1206" s="339"/>
      <c r="O1206" s="339"/>
      <c r="P1206" s="339"/>
      <c r="Q1206" s="339"/>
    </row>
    <row r="1207" spans="1:17" ht="13.5" customHeight="1">
      <c r="A1207" s="481" t="s">
        <v>1127</v>
      </c>
      <c r="B1207" s="481" t="s">
        <v>770</v>
      </c>
      <c r="C1207" s="481" t="s">
        <v>1222</v>
      </c>
      <c r="D1207" s="481" t="s">
        <v>1445</v>
      </c>
      <c r="E1207" s="481">
        <v>16954</v>
      </c>
      <c r="F1207" s="339"/>
      <c r="G1207" s="340">
        <f>IF(ISNUMBER(E1207),E1207/'Bulk DivVar Analysis'!$C$7,"")</f>
        <v>1.1409919913856921</v>
      </c>
      <c r="H1207" s="338" t="str">
        <f>IF(ISNUMBER(E1207), IF(G1207&gt;'Bulk DivVar Analysis'!$D$9,"Pass","Fail"),"")</f>
        <v>Pass</v>
      </c>
      <c r="I1207" s="338" t="str">
        <f t="shared" si="20"/>
        <v>Gamma_8_E6</v>
      </c>
      <c r="J1207" s="339"/>
      <c r="K1207" s="339"/>
      <c r="L1207" s="339"/>
      <c r="M1207" s="339"/>
      <c r="N1207" s="339"/>
      <c r="O1207" s="339"/>
      <c r="P1207" s="339"/>
      <c r="Q1207" s="339"/>
    </row>
    <row r="1208" spans="1:17" ht="13.5" customHeight="1">
      <c r="A1208" s="481" t="s">
        <v>1127</v>
      </c>
      <c r="B1208" s="481" t="s">
        <v>770</v>
      </c>
      <c r="C1208" s="481" t="s">
        <v>1224</v>
      </c>
      <c r="D1208" s="481" t="s">
        <v>1446</v>
      </c>
      <c r="E1208" s="481">
        <v>12414</v>
      </c>
      <c r="F1208" s="339"/>
      <c r="G1208" s="340">
        <f>IF(ISNUMBER(E1208),E1208/'Bulk DivVar Analysis'!$C$7,"")</f>
        <v>0.83545326065011105</v>
      </c>
      <c r="H1208" s="338" t="str">
        <f>IF(ISNUMBER(E1208), IF(G1208&gt;'Bulk DivVar Analysis'!$D$9,"Pass","Fail"),"")</f>
        <v>Pass</v>
      </c>
      <c r="I1208" s="338" t="str">
        <f t="shared" si="20"/>
        <v>Gamma_8_E7</v>
      </c>
      <c r="J1208" s="339"/>
      <c r="K1208" s="339"/>
      <c r="L1208" s="339"/>
      <c r="M1208" s="339"/>
      <c r="N1208" s="339"/>
      <c r="O1208" s="339"/>
      <c r="P1208" s="339"/>
      <c r="Q1208" s="339"/>
    </row>
    <row r="1209" spans="1:17" ht="13.5" customHeight="1">
      <c r="A1209" s="481" t="s">
        <v>1127</v>
      </c>
      <c r="B1209" s="481" t="s">
        <v>770</v>
      </c>
      <c r="C1209" s="481" t="s">
        <v>1226</v>
      </c>
      <c r="D1209" s="481" t="s">
        <v>1447</v>
      </c>
      <c r="E1209" s="481">
        <v>17621</v>
      </c>
      <c r="F1209" s="339"/>
      <c r="G1209" s="340">
        <f>IF(ISNUMBER(E1209),E1209/'Bulk DivVar Analysis'!$C$7,"")</f>
        <v>1.1858806110774616</v>
      </c>
      <c r="H1209" s="338" t="str">
        <f>IF(ISNUMBER(E1209), IF(G1209&gt;'Bulk DivVar Analysis'!$D$9,"Pass","Fail"),"")</f>
        <v>Pass</v>
      </c>
      <c r="I1209" s="338" t="str">
        <f t="shared" si="20"/>
        <v>Gamma_8_E8</v>
      </c>
      <c r="J1209" s="339"/>
      <c r="K1209" s="339"/>
      <c r="L1209" s="339"/>
      <c r="M1209" s="339"/>
      <c r="N1209" s="339"/>
      <c r="O1209" s="339"/>
      <c r="P1209" s="339"/>
      <c r="Q1209" s="339"/>
    </row>
    <row r="1210" spans="1:17" ht="13.5" customHeight="1">
      <c r="A1210" s="481" t="s">
        <v>1127</v>
      </c>
      <c r="B1210" s="481" t="s">
        <v>770</v>
      </c>
      <c r="C1210" s="481" t="s">
        <v>1228</v>
      </c>
      <c r="D1210" s="481" t="s">
        <v>1448</v>
      </c>
      <c r="E1210" s="481">
        <v>16826</v>
      </c>
      <c r="F1210" s="339"/>
      <c r="G1210" s="340">
        <f>IF(ISNUMBER(E1210),E1210/'Bulk DivVar Analysis'!$C$7,"")</f>
        <v>1.132377683558786</v>
      </c>
      <c r="H1210" s="338" t="str">
        <f>IF(ISNUMBER(E1210), IF(G1210&gt;'Bulk DivVar Analysis'!$D$9,"Pass","Fail"),"")</f>
        <v>Pass</v>
      </c>
      <c r="I1210" s="338" t="str">
        <f t="shared" si="20"/>
        <v>Gamma_8_E9</v>
      </c>
      <c r="J1210" s="339"/>
      <c r="K1210" s="339"/>
      <c r="L1210" s="339"/>
      <c r="M1210" s="339"/>
      <c r="N1210" s="339"/>
      <c r="O1210" s="339"/>
      <c r="P1210" s="339"/>
      <c r="Q1210" s="339"/>
    </row>
    <row r="1211" spans="1:17" ht="13.5" customHeight="1">
      <c r="A1211" s="481" t="s">
        <v>1127</v>
      </c>
      <c r="B1211" s="481" t="s">
        <v>770</v>
      </c>
      <c r="C1211" s="481" t="s">
        <v>544</v>
      </c>
      <c r="D1211" s="481" t="s">
        <v>1449</v>
      </c>
      <c r="E1211" s="481">
        <v>16344</v>
      </c>
      <c r="F1211" s="339"/>
      <c r="G1211" s="340">
        <f>IF(ISNUMBER(E1211),E1211/'Bulk DivVar Analysis'!$C$7,"")</f>
        <v>1.0999394306480921</v>
      </c>
      <c r="H1211" s="338" t="str">
        <f>IF(ISNUMBER(E1211), IF(G1211&gt;'Bulk DivVar Analysis'!$D$9,"Pass","Fail"),"")</f>
        <v>Pass</v>
      </c>
      <c r="I1211" s="338" t="str">
        <f t="shared" si="20"/>
        <v>Gamma_8_E10</v>
      </c>
      <c r="J1211" s="339"/>
      <c r="K1211" s="339"/>
      <c r="L1211" s="339"/>
      <c r="M1211" s="339"/>
      <c r="N1211" s="339"/>
      <c r="O1211" s="339"/>
      <c r="P1211" s="339"/>
      <c r="Q1211" s="339"/>
    </row>
    <row r="1212" spans="1:17" ht="13.5" customHeight="1">
      <c r="A1212" s="481" t="s">
        <v>1127</v>
      </c>
      <c r="B1212" s="481" t="s">
        <v>770</v>
      </c>
      <c r="C1212" s="481" t="s">
        <v>545</v>
      </c>
      <c r="D1212" s="481" t="s">
        <v>1450</v>
      </c>
      <c r="E1212" s="481">
        <v>15830</v>
      </c>
      <c r="F1212" s="339"/>
      <c r="G1212" s="340">
        <f>IF(ISNUMBER(E1212),E1212/'Bulk DivVar Analysis'!$C$7,"")</f>
        <v>1.0653476007806717</v>
      </c>
      <c r="H1212" s="338" t="str">
        <f>IF(ISNUMBER(E1212), IF(G1212&gt;'Bulk DivVar Analysis'!$D$9,"Pass","Fail"),"")</f>
        <v>Pass</v>
      </c>
      <c r="I1212" s="338" t="str">
        <f t="shared" si="20"/>
        <v>Gamma_8_E11</v>
      </c>
      <c r="J1212" s="339"/>
      <c r="K1212" s="339"/>
      <c r="L1212" s="339"/>
      <c r="M1212" s="339"/>
      <c r="N1212" s="339"/>
      <c r="O1212" s="339"/>
      <c r="P1212" s="339"/>
      <c r="Q1212" s="339"/>
    </row>
    <row r="1213" spans="1:17" ht="13.5" customHeight="1">
      <c r="A1213" s="481" t="s">
        <v>1127</v>
      </c>
      <c r="B1213" s="481" t="s">
        <v>770</v>
      </c>
      <c r="C1213" s="481" t="s">
        <v>546</v>
      </c>
      <c r="D1213" s="481" t="s">
        <v>1451</v>
      </c>
      <c r="E1213" s="481">
        <v>16359</v>
      </c>
      <c r="F1213" s="339"/>
      <c r="G1213" s="340">
        <f>IF(ISNUMBER(E1213),E1213/'Bulk DivVar Analysis'!$C$7,"")</f>
        <v>1.1009489198465576</v>
      </c>
      <c r="H1213" s="338" t="str">
        <f>IF(ISNUMBER(E1213), IF(G1213&gt;'Bulk DivVar Analysis'!$D$9,"Pass","Fail"),"")</f>
        <v>Pass</v>
      </c>
      <c r="I1213" s="338" t="str">
        <f t="shared" si="20"/>
        <v>Gamma_8_E12</v>
      </c>
      <c r="J1213" s="339"/>
      <c r="K1213" s="339"/>
      <c r="L1213" s="339"/>
      <c r="M1213" s="339"/>
      <c r="N1213" s="339"/>
      <c r="O1213" s="339"/>
      <c r="P1213" s="339"/>
      <c r="Q1213" s="339"/>
    </row>
    <row r="1214" spans="1:17" ht="13.5" customHeight="1">
      <c r="A1214" s="481" t="s">
        <v>1127</v>
      </c>
      <c r="B1214" s="481" t="s">
        <v>770</v>
      </c>
      <c r="C1214" s="481" t="s">
        <v>1233</v>
      </c>
      <c r="D1214" s="481" t="s">
        <v>1452</v>
      </c>
      <c r="E1214" s="481">
        <v>10480</v>
      </c>
      <c r="F1214" s="339"/>
      <c r="G1214" s="340">
        <f>IF(ISNUMBER(E1214),E1214/'Bulk DivVar Analysis'!$C$7,"")</f>
        <v>0.70529645332794944</v>
      </c>
      <c r="H1214" s="338" t="str">
        <f>IF(ISNUMBER(E1214), IF(G1214&gt;'Bulk DivVar Analysis'!$D$9,"Pass","Fail"),"")</f>
        <v>Pass</v>
      </c>
      <c r="I1214" s="338" t="str">
        <f t="shared" si="20"/>
        <v>Gamma_8_F1</v>
      </c>
      <c r="J1214" s="339"/>
      <c r="K1214" s="339"/>
      <c r="L1214" s="339"/>
      <c r="M1214" s="339"/>
      <c r="N1214" s="339"/>
      <c r="O1214" s="339"/>
      <c r="P1214" s="339"/>
      <c r="Q1214" s="339"/>
    </row>
    <row r="1215" spans="1:17" ht="13.5" customHeight="1">
      <c r="A1215" s="481" t="s">
        <v>1127</v>
      </c>
      <c r="B1215" s="481" t="s">
        <v>770</v>
      </c>
      <c r="C1215" s="481" t="s">
        <v>1235</v>
      </c>
      <c r="D1215" s="481" t="s">
        <v>1453</v>
      </c>
      <c r="E1215" s="481">
        <v>16950</v>
      </c>
      <c r="F1215" s="339"/>
      <c r="G1215" s="340">
        <f>IF(ISNUMBER(E1215),E1215/'Bulk DivVar Analysis'!$C$7,"")</f>
        <v>1.1407227942661013</v>
      </c>
      <c r="H1215" s="338" t="str">
        <f>IF(ISNUMBER(E1215), IF(G1215&gt;'Bulk DivVar Analysis'!$D$9,"Pass","Fail"),"")</f>
        <v>Pass</v>
      </c>
      <c r="I1215" s="338" t="str">
        <f t="shared" si="20"/>
        <v>Gamma_8_F2</v>
      </c>
      <c r="J1215" s="339"/>
      <c r="K1215" s="339"/>
      <c r="L1215" s="339"/>
      <c r="M1215" s="339"/>
      <c r="N1215" s="339"/>
      <c r="O1215" s="339"/>
      <c r="P1215" s="339"/>
      <c r="Q1215" s="339"/>
    </row>
    <row r="1216" spans="1:17" ht="13.5" customHeight="1">
      <c r="A1216" s="481" t="s">
        <v>1127</v>
      </c>
      <c r="B1216" s="481" t="s">
        <v>770</v>
      </c>
      <c r="C1216" s="481" t="s">
        <v>1237</v>
      </c>
      <c r="D1216" s="481" t="s">
        <v>1454</v>
      </c>
      <c r="E1216" s="481">
        <v>15880</v>
      </c>
      <c r="F1216" s="339"/>
      <c r="G1216" s="340">
        <f>IF(ISNUMBER(E1216),E1216/'Bulk DivVar Analysis'!$C$7,"")</f>
        <v>1.0687125647755569</v>
      </c>
      <c r="H1216" s="338" t="str">
        <f>IF(ISNUMBER(E1216), IF(G1216&gt;'Bulk DivVar Analysis'!$D$9,"Pass","Fail"),"")</f>
        <v>Pass</v>
      </c>
      <c r="I1216" s="338" t="str">
        <f t="shared" si="20"/>
        <v>Gamma_8_F3</v>
      </c>
      <c r="J1216" s="339"/>
      <c r="K1216" s="339"/>
      <c r="L1216" s="339"/>
      <c r="M1216" s="339"/>
      <c r="N1216" s="339"/>
      <c r="O1216" s="339"/>
      <c r="P1216" s="339"/>
      <c r="Q1216" s="339"/>
    </row>
    <row r="1217" spans="1:17" ht="13.5" customHeight="1">
      <c r="A1217" s="481" t="s">
        <v>1127</v>
      </c>
      <c r="B1217" s="481" t="s">
        <v>770</v>
      </c>
      <c r="C1217" s="481" t="s">
        <v>1239</v>
      </c>
      <c r="D1217" s="481" t="s">
        <v>1455</v>
      </c>
      <c r="E1217" s="481">
        <v>6827</v>
      </c>
      <c r="F1217" s="339"/>
      <c r="G1217" s="340">
        <f>IF(ISNUMBER(E1217),E1217/'Bulk DivVar Analysis'!$C$7,"")</f>
        <v>0.45945218386163267</v>
      </c>
      <c r="H1217" s="338" t="str">
        <f>IF(ISNUMBER(E1217), IF(G1217&gt;'Bulk DivVar Analysis'!$D$9,"Pass","Fail"),"")</f>
        <v>Pass</v>
      </c>
      <c r="I1217" s="338" t="str">
        <f t="shared" si="20"/>
        <v>Gamma_8_F4</v>
      </c>
      <c r="J1217" s="339"/>
      <c r="K1217" s="339"/>
      <c r="L1217" s="339"/>
      <c r="M1217" s="339"/>
      <c r="N1217" s="339"/>
      <c r="O1217" s="339"/>
      <c r="P1217" s="339"/>
      <c r="Q1217" s="339"/>
    </row>
    <row r="1218" spans="1:17" ht="13.5" customHeight="1">
      <c r="A1218" s="481" t="s">
        <v>1127</v>
      </c>
      <c r="B1218" s="481" t="s">
        <v>770</v>
      </c>
      <c r="C1218" s="481" t="s">
        <v>1241</v>
      </c>
      <c r="D1218" s="481" t="s">
        <v>1456</v>
      </c>
      <c r="E1218" s="481">
        <v>19402</v>
      </c>
      <c r="F1218" s="339"/>
      <c r="G1218" s="340">
        <f>IF(ISNUMBER(E1218),E1218/'Bulk DivVar Analysis'!$C$7,"")</f>
        <v>1.3057406285752742</v>
      </c>
      <c r="H1218" s="338" t="str">
        <f>IF(ISNUMBER(E1218), IF(G1218&gt;'Bulk DivVar Analysis'!$D$9,"Pass","Fail"),"")</f>
        <v>Pass</v>
      </c>
      <c r="I1218" s="338" t="str">
        <f t="shared" si="20"/>
        <v>Gamma_8_F5</v>
      </c>
      <c r="J1218" s="339"/>
      <c r="K1218" s="339"/>
      <c r="L1218" s="339"/>
      <c r="M1218" s="339"/>
      <c r="N1218" s="339"/>
      <c r="O1218" s="339"/>
      <c r="P1218" s="339"/>
      <c r="Q1218" s="339"/>
    </row>
    <row r="1219" spans="1:17" ht="13.5" customHeight="1">
      <c r="A1219" s="481" t="s">
        <v>1127</v>
      </c>
      <c r="B1219" s="481" t="s">
        <v>770</v>
      </c>
      <c r="C1219" s="481" t="s">
        <v>1243</v>
      </c>
      <c r="D1219" s="481" t="s">
        <v>1457</v>
      </c>
      <c r="E1219" s="481">
        <v>8461</v>
      </c>
      <c r="F1219" s="339"/>
      <c r="G1219" s="340">
        <f>IF(ISNUMBER(E1219),E1219/'Bulk DivVar Analysis'!$C$7,"")</f>
        <v>0.5694192072144828</v>
      </c>
      <c r="H1219" s="338" t="str">
        <f>IF(ISNUMBER(E1219), IF(G1219&gt;'Bulk DivVar Analysis'!$D$9,"Pass","Fail"),"")</f>
        <v>Pass</v>
      </c>
      <c r="I1219" s="338" t="str">
        <f t="shared" ref="I1219:I1282" si="21">_xlfn.TEXTJOIN("_",TRUE,B1219,C1219)</f>
        <v>Gamma_8_F6</v>
      </c>
      <c r="J1219" s="339"/>
      <c r="K1219" s="339"/>
      <c r="L1219" s="339"/>
      <c r="M1219" s="339"/>
      <c r="N1219" s="339"/>
      <c r="O1219" s="339"/>
      <c r="P1219" s="339"/>
      <c r="Q1219" s="339"/>
    </row>
    <row r="1220" spans="1:17" ht="13.5" customHeight="1">
      <c r="A1220" s="481" t="s">
        <v>1127</v>
      </c>
      <c r="B1220" s="481" t="s">
        <v>770</v>
      </c>
      <c r="C1220" s="481" t="s">
        <v>1245</v>
      </c>
      <c r="D1220" s="481" t="s">
        <v>1458</v>
      </c>
      <c r="E1220" s="481">
        <v>9345</v>
      </c>
      <c r="F1220" s="339"/>
      <c r="G1220" s="340">
        <f>IF(ISNUMBER(E1220),E1220/'Bulk DivVar Analysis'!$C$7,"")</f>
        <v>0.62891177064405412</v>
      </c>
      <c r="H1220" s="338" t="str">
        <f>IF(ISNUMBER(E1220), IF(G1220&gt;'Bulk DivVar Analysis'!$D$9,"Pass","Fail"),"")</f>
        <v>Pass</v>
      </c>
      <c r="I1220" s="338" t="str">
        <f t="shared" si="21"/>
        <v>Gamma_8_F7</v>
      </c>
      <c r="J1220" s="339"/>
      <c r="K1220" s="339"/>
      <c r="L1220" s="339"/>
      <c r="M1220" s="339"/>
      <c r="N1220" s="339"/>
      <c r="O1220" s="339"/>
      <c r="P1220" s="339"/>
      <c r="Q1220" s="339"/>
    </row>
    <row r="1221" spans="1:17" ht="13.5" customHeight="1">
      <c r="A1221" s="481" t="s">
        <v>1127</v>
      </c>
      <c r="B1221" s="481" t="s">
        <v>770</v>
      </c>
      <c r="C1221" s="481" t="s">
        <v>1247</v>
      </c>
      <c r="D1221" s="481" t="s">
        <v>1459</v>
      </c>
      <c r="E1221" s="481">
        <v>14705</v>
      </c>
      <c r="F1221" s="339"/>
      <c r="G1221" s="340">
        <f>IF(ISNUMBER(E1221),E1221/'Bulk DivVar Analysis'!$C$7,"")</f>
        <v>0.98963591089575342</v>
      </c>
      <c r="H1221" s="338" t="str">
        <f>IF(ISNUMBER(E1221), IF(G1221&gt;'Bulk DivVar Analysis'!$D$9,"Pass","Fail"),"")</f>
        <v>Pass</v>
      </c>
      <c r="I1221" s="338" t="str">
        <f t="shared" si="21"/>
        <v>Gamma_8_F8</v>
      </c>
      <c r="J1221" s="339"/>
      <c r="K1221" s="339"/>
      <c r="L1221" s="339"/>
      <c r="M1221" s="339"/>
      <c r="N1221" s="339"/>
      <c r="O1221" s="339"/>
      <c r="P1221" s="339"/>
      <c r="Q1221" s="339"/>
    </row>
    <row r="1222" spans="1:17" ht="13.5" customHeight="1">
      <c r="A1222" s="481" t="s">
        <v>1127</v>
      </c>
      <c r="B1222" s="481" t="s">
        <v>770</v>
      </c>
      <c r="C1222" s="481" t="s">
        <v>1249</v>
      </c>
      <c r="D1222" s="481" t="s">
        <v>1460</v>
      </c>
      <c r="E1222" s="481">
        <v>11886</v>
      </c>
      <c r="F1222" s="339"/>
      <c r="G1222" s="340">
        <f>IF(ISNUMBER(E1222),E1222/'Bulk DivVar Analysis'!$C$7,"")</f>
        <v>0.7999192408641228</v>
      </c>
      <c r="H1222" s="338" t="str">
        <f>IF(ISNUMBER(E1222), IF(G1222&gt;'Bulk DivVar Analysis'!$D$9,"Pass","Fail"),"")</f>
        <v>Pass</v>
      </c>
      <c r="I1222" s="338" t="str">
        <f t="shared" si="21"/>
        <v>Gamma_8_F9</v>
      </c>
      <c r="J1222" s="339"/>
      <c r="K1222" s="339"/>
      <c r="L1222" s="339"/>
      <c r="M1222" s="339"/>
      <c r="N1222" s="339"/>
      <c r="O1222" s="339"/>
      <c r="P1222" s="339"/>
      <c r="Q1222" s="339"/>
    </row>
    <row r="1223" spans="1:17" ht="13.5" customHeight="1">
      <c r="A1223" s="481" t="s">
        <v>1127</v>
      </c>
      <c r="B1223" s="481" t="s">
        <v>770</v>
      </c>
      <c r="C1223" s="481" t="s">
        <v>556</v>
      </c>
      <c r="D1223" s="481" t="s">
        <v>1461</v>
      </c>
      <c r="E1223" s="481">
        <v>17137</v>
      </c>
      <c r="F1223" s="339"/>
      <c r="G1223" s="340">
        <f>IF(ISNUMBER(E1223),E1223/'Bulk DivVar Analysis'!$C$7,"")</f>
        <v>1.1533077596069723</v>
      </c>
      <c r="H1223" s="338" t="str">
        <f>IF(ISNUMBER(E1223), IF(G1223&gt;'Bulk DivVar Analysis'!$D$9,"Pass","Fail"),"")</f>
        <v>Pass</v>
      </c>
      <c r="I1223" s="338" t="str">
        <f t="shared" si="21"/>
        <v>Gamma_8_F10</v>
      </c>
      <c r="J1223" s="339"/>
      <c r="K1223" s="339"/>
      <c r="L1223" s="339"/>
      <c r="M1223" s="339"/>
      <c r="N1223" s="339"/>
      <c r="O1223" s="339"/>
      <c r="P1223" s="339"/>
      <c r="Q1223" s="339"/>
    </row>
    <row r="1224" spans="1:17" ht="13.5" customHeight="1">
      <c r="A1224" s="481" t="s">
        <v>1127</v>
      </c>
      <c r="B1224" s="481" t="s">
        <v>770</v>
      </c>
      <c r="C1224" s="481" t="s">
        <v>557</v>
      </c>
      <c r="D1224" s="481" t="s">
        <v>1462</v>
      </c>
      <c r="E1224" s="481">
        <v>15831</v>
      </c>
      <c r="F1224" s="339"/>
      <c r="G1224" s="340">
        <f>IF(ISNUMBER(E1224),E1224/'Bulk DivVar Analysis'!$C$7,"")</f>
        <v>1.0654149000605693</v>
      </c>
      <c r="H1224" s="338" t="str">
        <f>IF(ISNUMBER(E1224), IF(G1224&gt;'Bulk DivVar Analysis'!$D$9,"Pass","Fail"),"")</f>
        <v>Pass</v>
      </c>
      <c r="I1224" s="338" t="str">
        <f t="shared" si="21"/>
        <v>Gamma_8_F11</v>
      </c>
      <c r="J1224" s="339"/>
      <c r="K1224" s="339"/>
      <c r="L1224" s="339"/>
      <c r="M1224" s="339"/>
      <c r="N1224" s="339"/>
      <c r="O1224" s="339"/>
      <c r="P1224" s="339"/>
      <c r="Q1224" s="339"/>
    </row>
    <row r="1225" spans="1:17" ht="13.5" customHeight="1">
      <c r="A1225" s="481" t="s">
        <v>1127</v>
      </c>
      <c r="B1225" s="481" t="s">
        <v>770</v>
      </c>
      <c r="C1225" s="481" t="s">
        <v>558</v>
      </c>
      <c r="D1225" s="481" t="s">
        <v>1463</v>
      </c>
      <c r="E1225" s="481">
        <v>15059</v>
      </c>
      <c r="F1225" s="339"/>
      <c r="G1225" s="340">
        <f>IF(ISNUMBER(E1225),E1225/'Bulk DivVar Analysis'!$C$7,"")</f>
        <v>1.0134598559795409</v>
      </c>
      <c r="H1225" s="338" t="str">
        <f>IF(ISNUMBER(E1225), IF(G1225&gt;'Bulk DivVar Analysis'!$D$9,"Pass","Fail"),"")</f>
        <v>Pass</v>
      </c>
      <c r="I1225" s="338" t="str">
        <f t="shared" si="21"/>
        <v>Gamma_8_F12</v>
      </c>
      <c r="J1225" s="339"/>
      <c r="K1225" s="339"/>
      <c r="L1225" s="339"/>
      <c r="M1225" s="339"/>
      <c r="N1225" s="339"/>
      <c r="O1225" s="339"/>
      <c r="P1225" s="339"/>
      <c r="Q1225" s="339"/>
    </row>
    <row r="1226" spans="1:17" ht="13.5" customHeight="1">
      <c r="A1226" s="481" t="s">
        <v>1127</v>
      </c>
      <c r="B1226" s="481" t="s">
        <v>770</v>
      </c>
      <c r="C1226" s="481" t="s">
        <v>1254</v>
      </c>
      <c r="D1226" s="481" t="s">
        <v>1464</v>
      </c>
      <c r="E1226" s="481">
        <v>14328</v>
      </c>
      <c r="F1226" s="339"/>
      <c r="G1226" s="340">
        <f>IF(ISNUMBER(E1226),E1226/'Bulk DivVar Analysis'!$C$7,"")</f>
        <v>0.9642640823743186</v>
      </c>
      <c r="H1226" s="338" t="str">
        <f>IF(ISNUMBER(E1226), IF(G1226&gt;'Bulk DivVar Analysis'!$D$9,"Pass","Fail"),"")</f>
        <v>Pass</v>
      </c>
      <c r="I1226" s="338" t="str">
        <f t="shared" si="21"/>
        <v>Gamma_8_G1</v>
      </c>
      <c r="J1226" s="339"/>
      <c r="K1226" s="339"/>
      <c r="L1226" s="339"/>
      <c r="M1226" s="339"/>
      <c r="N1226" s="339"/>
      <c r="O1226" s="339"/>
      <c r="P1226" s="339"/>
      <c r="Q1226" s="339"/>
    </row>
    <row r="1227" spans="1:17" ht="13.5" customHeight="1">
      <c r="A1227" s="481" t="s">
        <v>1127</v>
      </c>
      <c r="B1227" s="481" t="s">
        <v>770</v>
      </c>
      <c r="C1227" s="481" t="s">
        <v>1256</v>
      </c>
      <c r="D1227" s="481" t="s">
        <v>1465</v>
      </c>
      <c r="E1227" s="481">
        <v>14798</v>
      </c>
      <c r="F1227" s="339"/>
      <c r="G1227" s="340">
        <f>IF(ISNUMBER(E1227),E1227/'Bulk DivVar Analysis'!$C$7,"")</f>
        <v>0.99589474392624</v>
      </c>
      <c r="H1227" s="338" t="str">
        <f>IF(ISNUMBER(E1227), IF(G1227&gt;'Bulk DivVar Analysis'!$D$9,"Pass","Fail"),"")</f>
        <v>Pass</v>
      </c>
      <c r="I1227" s="338" t="str">
        <f t="shared" si="21"/>
        <v>Gamma_8_G2</v>
      </c>
      <c r="J1227" s="339"/>
      <c r="K1227" s="339"/>
      <c r="L1227" s="339"/>
      <c r="M1227" s="339"/>
      <c r="N1227" s="339"/>
      <c r="O1227" s="339"/>
      <c r="P1227" s="339"/>
      <c r="Q1227" s="339"/>
    </row>
    <row r="1228" spans="1:17" ht="13.5" customHeight="1">
      <c r="A1228" s="481" t="s">
        <v>1127</v>
      </c>
      <c r="B1228" s="481" t="s">
        <v>770</v>
      </c>
      <c r="C1228" s="481" t="s">
        <v>1258</v>
      </c>
      <c r="D1228" s="481" t="s">
        <v>1466</v>
      </c>
      <c r="E1228" s="481">
        <v>18654</v>
      </c>
      <c r="F1228" s="339"/>
      <c r="G1228" s="340">
        <f>IF(ISNUMBER(E1228),E1228/'Bulk DivVar Analysis'!$C$7,"")</f>
        <v>1.2554007672117908</v>
      </c>
      <c r="H1228" s="338" t="str">
        <f>IF(ISNUMBER(E1228), IF(G1228&gt;'Bulk DivVar Analysis'!$D$9,"Pass","Fail"),"")</f>
        <v>Pass</v>
      </c>
      <c r="I1228" s="338" t="str">
        <f t="shared" si="21"/>
        <v>Gamma_8_G3</v>
      </c>
      <c r="J1228" s="339"/>
      <c r="K1228" s="339"/>
      <c r="L1228" s="339"/>
      <c r="M1228" s="339"/>
      <c r="N1228" s="339"/>
      <c r="O1228" s="339"/>
      <c r="P1228" s="339"/>
      <c r="Q1228" s="339"/>
    </row>
    <row r="1229" spans="1:17" ht="13.5" customHeight="1">
      <c r="A1229" s="481" t="s">
        <v>1127</v>
      </c>
      <c r="B1229" s="481" t="s">
        <v>770</v>
      </c>
      <c r="C1229" s="481" t="s">
        <v>1260</v>
      </c>
      <c r="D1229" s="481" t="s">
        <v>1467</v>
      </c>
      <c r="E1229" s="481">
        <v>10239</v>
      </c>
      <c r="F1229" s="339"/>
      <c r="G1229" s="340">
        <f>IF(ISNUMBER(E1229),E1229/'Bulk DivVar Analysis'!$C$7,"")</f>
        <v>0.68907732687260248</v>
      </c>
      <c r="H1229" s="338" t="str">
        <f>IF(ISNUMBER(E1229), IF(G1229&gt;'Bulk DivVar Analysis'!$D$9,"Pass","Fail"),"")</f>
        <v>Pass</v>
      </c>
      <c r="I1229" s="338" t="str">
        <f t="shared" si="21"/>
        <v>Gamma_8_G4</v>
      </c>
      <c r="J1229" s="339"/>
      <c r="K1229" s="339"/>
      <c r="L1229" s="339"/>
      <c r="M1229" s="339"/>
      <c r="N1229" s="339"/>
      <c r="O1229" s="339"/>
      <c r="P1229" s="339"/>
      <c r="Q1229" s="339"/>
    </row>
    <row r="1230" spans="1:17" ht="13.5" customHeight="1">
      <c r="A1230" s="481" t="s">
        <v>1127</v>
      </c>
      <c r="B1230" s="481" t="s">
        <v>770</v>
      </c>
      <c r="C1230" s="481" t="s">
        <v>1262</v>
      </c>
      <c r="D1230" s="481" t="s">
        <v>1468</v>
      </c>
      <c r="E1230" s="481">
        <v>16620</v>
      </c>
      <c r="F1230" s="339"/>
      <c r="G1230" s="340">
        <f>IF(ISNUMBER(E1230),E1230/'Bulk DivVar Analysis'!$C$7,"")</f>
        <v>1.1185140318998588</v>
      </c>
      <c r="H1230" s="338" t="str">
        <f>IF(ISNUMBER(E1230), IF(G1230&gt;'Bulk DivVar Analysis'!$D$9,"Pass","Fail"),"")</f>
        <v>Pass</v>
      </c>
      <c r="I1230" s="338" t="str">
        <f t="shared" si="21"/>
        <v>Gamma_8_G5</v>
      </c>
      <c r="J1230" s="339"/>
      <c r="K1230" s="339"/>
      <c r="L1230" s="339"/>
      <c r="M1230" s="339"/>
      <c r="N1230" s="339"/>
      <c r="O1230" s="339"/>
      <c r="P1230" s="339"/>
      <c r="Q1230" s="339"/>
    </row>
    <row r="1231" spans="1:17" ht="13.5" customHeight="1">
      <c r="A1231" s="481" t="s">
        <v>1127</v>
      </c>
      <c r="B1231" s="481" t="s">
        <v>770</v>
      </c>
      <c r="C1231" s="481" t="s">
        <v>1264</v>
      </c>
      <c r="D1231" s="481" t="s">
        <v>1469</v>
      </c>
      <c r="E1231" s="481">
        <v>8387</v>
      </c>
      <c r="F1231" s="339"/>
      <c r="G1231" s="340">
        <f>IF(ISNUMBER(E1231),E1231/'Bulk DivVar Analysis'!$C$7,"")</f>
        <v>0.56443906050205261</v>
      </c>
      <c r="H1231" s="338" t="str">
        <f>IF(ISNUMBER(E1231), IF(G1231&gt;'Bulk DivVar Analysis'!$D$9,"Pass","Fail"),"")</f>
        <v>Pass</v>
      </c>
      <c r="I1231" s="338" t="str">
        <f t="shared" si="21"/>
        <v>Gamma_8_G6</v>
      </c>
      <c r="J1231" s="339"/>
      <c r="K1231" s="339"/>
      <c r="L1231" s="339"/>
      <c r="M1231" s="339"/>
      <c r="N1231" s="339"/>
      <c r="O1231" s="339"/>
      <c r="P1231" s="339"/>
      <c r="Q1231" s="339"/>
    </row>
    <row r="1232" spans="1:17" ht="13.5" customHeight="1">
      <c r="A1232" s="481" t="s">
        <v>1127</v>
      </c>
      <c r="B1232" s="481" t="s">
        <v>770</v>
      </c>
      <c r="C1232" s="481" t="s">
        <v>1266</v>
      </c>
      <c r="D1232" s="481" t="s">
        <v>1470</v>
      </c>
      <c r="E1232" s="481">
        <v>14943</v>
      </c>
      <c r="F1232" s="339"/>
      <c r="G1232" s="340">
        <f>IF(ISNUMBER(E1232),E1232/'Bulk DivVar Analysis'!$C$7,"")</f>
        <v>1.0056531395114072</v>
      </c>
      <c r="H1232" s="338" t="str">
        <f>IF(ISNUMBER(E1232), IF(G1232&gt;'Bulk DivVar Analysis'!$D$9,"Pass","Fail"),"")</f>
        <v>Pass</v>
      </c>
      <c r="I1232" s="338" t="str">
        <f t="shared" si="21"/>
        <v>Gamma_8_G7</v>
      </c>
      <c r="J1232" s="339"/>
      <c r="K1232" s="339"/>
      <c r="L1232" s="339"/>
      <c r="M1232" s="339"/>
      <c r="N1232" s="339"/>
      <c r="O1232" s="339"/>
      <c r="P1232" s="339"/>
      <c r="Q1232" s="339"/>
    </row>
    <row r="1233" spans="1:17" ht="13.5" customHeight="1">
      <c r="A1233" s="481" t="s">
        <v>1127</v>
      </c>
      <c r="B1233" s="481" t="s">
        <v>770</v>
      </c>
      <c r="C1233" s="481" t="s">
        <v>1268</v>
      </c>
      <c r="D1233" s="481" t="s">
        <v>1471</v>
      </c>
      <c r="E1233" s="481">
        <v>18034</v>
      </c>
      <c r="F1233" s="339"/>
      <c r="G1233" s="340">
        <f>IF(ISNUMBER(E1233),E1233/'Bulk DivVar Analysis'!$C$7,"")</f>
        <v>1.2136752136752136</v>
      </c>
      <c r="H1233" s="338" t="str">
        <f>IF(ISNUMBER(E1233), IF(G1233&gt;'Bulk DivVar Analysis'!$D$9,"Pass","Fail"),"")</f>
        <v>Pass</v>
      </c>
      <c r="I1233" s="338" t="str">
        <f t="shared" si="21"/>
        <v>Gamma_8_G8</v>
      </c>
      <c r="J1233" s="339"/>
      <c r="K1233" s="339"/>
      <c r="L1233" s="339"/>
      <c r="M1233" s="339"/>
      <c r="N1233" s="339"/>
      <c r="O1233" s="339"/>
      <c r="P1233" s="339"/>
      <c r="Q1233" s="339"/>
    </row>
    <row r="1234" spans="1:17" ht="13.5" customHeight="1">
      <c r="A1234" s="481" t="s">
        <v>1127</v>
      </c>
      <c r="B1234" s="481" t="s">
        <v>770</v>
      </c>
      <c r="C1234" s="481" t="s">
        <v>1270</v>
      </c>
      <c r="D1234" s="481" t="s">
        <v>1472</v>
      </c>
      <c r="E1234" s="481">
        <v>9794</v>
      </c>
      <c r="F1234" s="339"/>
      <c r="G1234" s="340">
        <f>IF(ISNUMBER(E1234),E1234/'Bulk DivVar Analysis'!$C$7,"")</f>
        <v>0.65912914731812366</v>
      </c>
      <c r="H1234" s="338" t="str">
        <f>IF(ISNUMBER(E1234), IF(G1234&gt;'Bulk DivVar Analysis'!$D$9,"Pass","Fail"),"")</f>
        <v>Pass</v>
      </c>
      <c r="I1234" s="338" t="str">
        <f t="shared" si="21"/>
        <v>Gamma_8_G9</v>
      </c>
      <c r="J1234" s="339"/>
      <c r="K1234" s="339"/>
      <c r="L1234" s="339"/>
      <c r="M1234" s="339"/>
      <c r="N1234" s="339"/>
      <c r="O1234" s="339"/>
      <c r="P1234" s="339"/>
      <c r="Q1234" s="339"/>
    </row>
    <row r="1235" spans="1:17" ht="13.5" customHeight="1">
      <c r="A1235" s="481" t="s">
        <v>1127</v>
      </c>
      <c r="B1235" s="481" t="s">
        <v>770</v>
      </c>
      <c r="C1235" s="481" t="s">
        <v>568</v>
      </c>
      <c r="D1235" s="481" t="s">
        <v>1473</v>
      </c>
      <c r="E1235" s="481">
        <v>11543</v>
      </c>
      <c r="F1235" s="339"/>
      <c r="G1235" s="340">
        <f>IF(ISNUMBER(E1235),E1235/'Bulk DivVar Analysis'!$C$7,"")</f>
        <v>0.77683558785920992</v>
      </c>
      <c r="H1235" s="338" t="str">
        <f>IF(ISNUMBER(E1235), IF(G1235&gt;'Bulk DivVar Analysis'!$D$9,"Pass","Fail"),"")</f>
        <v>Pass</v>
      </c>
      <c r="I1235" s="338" t="str">
        <f t="shared" si="21"/>
        <v>Gamma_8_G10</v>
      </c>
      <c r="J1235" s="339"/>
      <c r="K1235" s="339"/>
      <c r="L1235" s="339"/>
      <c r="M1235" s="339"/>
      <c r="N1235" s="339"/>
      <c r="O1235" s="339"/>
      <c r="P1235" s="339"/>
      <c r="Q1235" s="339"/>
    </row>
    <row r="1236" spans="1:17" ht="13.5" customHeight="1">
      <c r="A1236" s="481" t="s">
        <v>1127</v>
      </c>
      <c r="B1236" s="481" t="s">
        <v>770</v>
      </c>
      <c r="C1236" s="481" t="s">
        <v>569</v>
      </c>
      <c r="D1236" s="481" t="s">
        <v>1474</v>
      </c>
      <c r="E1236" s="481">
        <v>14788</v>
      </c>
      <c r="F1236" s="339"/>
      <c r="G1236" s="340">
        <f>IF(ISNUMBER(E1236),E1236/'Bulk DivVar Analysis'!$C$7,"")</f>
        <v>0.99522175112726297</v>
      </c>
      <c r="H1236" s="338" t="str">
        <f>IF(ISNUMBER(E1236), IF(G1236&gt;'Bulk DivVar Analysis'!$D$9,"Pass","Fail"),"")</f>
        <v>Pass</v>
      </c>
      <c r="I1236" s="338" t="str">
        <f t="shared" si="21"/>
        <v>Gamma_8_G11</v>
      </c>
      <c r="J1236" s="339"/>
      <c r="K1236" s="339"/>
      <c r="L1236" s="339"/>
      <c r="M1236" s="339"/>
      <c r="N1236" s="339"/>
      <c r="O1236" s="339"/>
      <c r="P1236" s="339"/>
      <c r="Q1236" s="339"/>
    </row>
    <row r="1237" spans="1:17" ht="13.5" customHeight="1">
      <c r="A1237" s="481" t="s">
        <v>1127</v>
      </c>
      <c r="B1237" s="481" t="s">
        <v>770</v>
      </c>
      <c r="C1237" s="481" t="s">
        <v>570</v>
      </c>
      <c r="D1237" s="481" t="s">
        <v>1475</v>
      </c>
      <c r="E1237" s="481">
        <v>11844</v>
      </c>
      <c r="F1237" s="339"/>
      <c r="G1237" s="340">
        <f>IF(ISNUMBER(E1237),E1237/'Bulk DivVar Analysis'!$C$7,"")</f>
        <v>0.79709267110841919</v>
      </c>
      <c r="H1237" s="338" t="str">
        <f>IF(ISNUMBER(E1237), IF(G1237&gt;'Bulk DivVar Analysis'!$D$9,"Pass","Fail"),"")</f>
        <v>Pass</v>
      </c>
      <c r="I1237" s="338" t="str">
        <f t="shared" si="21"/>
        <v>Gamma_8_G12</v>
      </c>
      <c r="J1237" s="339"/>
      <c r="K1237" s="339"/>
      <c r="L1237" s="339"/>
      <c r="M1237" s="339"/>
      <c r="N1237" s="339"/>
      <c r="O1237" s="339"/>
      <c r="P1237" s="339"/>
      <c r="Q1237" s="339"/>
    </row>
    <row r="1238" spans="1:17" ht="13.5" customHeight="1">
      <c r="A1238" s="481" t="s">
        <v>1127</v>
      </c>
      <c r="B1238" s="481" t="s">
        <v>770</v>
      </c>
      <c r="C1238" s="481" t="s">
        <v>1275</v>
      </c>
      <c r="D1238" s="481" t="s">
        <v>1476</v>
      </c>
      <c r="E1238" s="481">
        <v>14689</v>
      </c>
      <c r="F1238" s="339"/>
      <c r="G1238" s="340">
        <f>IF(ISNUMBER(E1238),E1238/'Bulk DivVar Analysis'!$C$7,"")</f>
        <v>0.98855912241739008</v>
      </c>
      <c r="H1238" s="338" t="str">
        <f>IF(ISNUMBER(E1238), IF(G1238&gt;'Bulk DivVar Analysis'!$D$9,"Pass","Fail"),"")</f>
        <v>Pass</v>
      </c>
      <c r="I1238" s="338" t="str">
        <f t="shared" si="21"/>
        <v>Gamma_8_H1</v>
      </c>
      <c r="J1238" s="339"/>
      <c r="K1238" s="339"/>
      <c r="L1238" s="339"/>
      <c r="M1238" s="339"/>
      <c r="N1238" s="339"/>
      <c r="O1238" s="339"/>
      <c r="P1238" s="339"/>
      <c r="Q1238" s="339"/>
    </row>
    <row r="1239" spans="1:17" ht="13.5" customHeight="1">
      <c r="A1239" s="481" t="s">
        <v>1127</v>
      </c>
      <c r="B1239" s="481" t="s">
        <v>770</v>
      </c>
      <c r="C1239" s="481" t="s">
        <v>1277</v>
      </c>
      <c r="D1239" s="481" t="s">
        <v>1477</v>
      </c>
      <c r="E1239" s="481">
        <v>10071</v>
      </c>
      <c r="F1239" s="339"/>
      <c r="G1239" s="340">
        <f>IF(ISNUMBER(E1239),E1239/'Bulk DivVar Analysis'!$C$7,"")</f>
        <v>0.67777104784978803</v>
      </c>
      <c r="H1239" s="338" t="str">
        <f>IF(ISNUMBER(E1239), IF(G1239&gt;'Bulk DivVar Analysis'!$D$9,"Pass","Fail"),"")</f>
        <v>Pass</v>
      </c>
      <c r="I1239" s="338" t="str">
        <f t="shared" si="21"/>
        <v>Gamma_8_H2</v>
      </c>
      <c r="J1239" s="339"/>
      <c r="K1239" s="339"/>
      <c r="L1239" s="339"/>
      <c r="M1239" s="339"/>
      <c r="N1239" s="339"/>
      <c r="O1239" s="339"/>
      <c r="P1239" s="339"/>
      <c r="Q1239" s="339"/>
    </row>
    <row r="1240" spans="1:17" ht="13.5" customHeight="1">
      <c r="A1240" s="481" t="s">
        <v>1127</v>
      </c>
      <c r="B1240" s="481" t="s">
        <v>770</v>
      </c>
      <c r="C1240" s="481" t="s">
        <v>1279</v>
      </c>
      <c r="D1240" s="481" t="s">
        <v>1478</v>
      </c>
      <c r="E1240" s="481">
        <v>11826</v>
      </c>
      <c r="F1240" s="339"/>
      <c r="G1240" s="340">
        <f>IF(ISNUMBER(E1240),E1240/'Bulk DivVar Analysis'!$C$7,"")</f>
        <v>0.79588128407026049</v>
      </c>
      <c r="H1240" s="338" t="str">
        <f>IF(ISNUMBER(E1240), IF(G1240&gt;'Bulk DivVar Analysis'!$D$9,"Pass","Fail"),"")</f>
        <v>Pass</v>
      </c>
      <c r="I1240" s="338" t="str">
        <f t="shared" si="21"/>
        <v>Gamma_8_H3</v>
      </c>
      <c r="J1240" s="339"/>
      <c r="K1240" s="339"/>
      <c r="L1240" s="339"/>
      <c r="M1240" s="339"/>
      <c r="N1240" s="339"/>
      <c r="O1240" s="339"/>
      <c r="P1240" s="339"/>
      <c r="Q1240" s="339"/>
    </row>
    <row r="1241" spans="1:17" ht="13.5" customHeight="1">
      <c r="A1241" s="481" t="s">
        <v>1127</v>
      </c>
      <c r="B1241" s="481" t="s">
        <v>770</v>
      </c>
      <c r="C1241" s="481" t="s">
        <v>1281</v>
      </c>
      <c r="D1241" s="481" t="s">
        <v>1479</v>
      </c>
      <c r="E1241" s="481">
        <v>8919</v>
      </c>
      <c r="F1241" s="339"/>
      <c r="G1241" s="340">
        <f>IF(ISNUMBER(E1241),E1241/'Bulk DivVar Analysis'!$C$7,"")</f>
        <v>0.6002422774076317</v>
      </c>
      <c r="H1241" s="338" t="str">
        <f>IF(ISNUMBER(E1241), IF(G1241&gt;'Bulk DivVar Analysis'!$D$9,"Pass","Fail"),"")</f>
        <v>Pass</v>
      </c>
      <c r="I1241" s="338" t="str">
        <f t="shared" si="21"/>
        <v>Gamma_8_H4</v>
      </c>
      <c r="J1241" s="339"/>
      <c r="K1241" s="339"/>
      <c r="L1241" s="339"/>
      <c r="M1241" s="339"/>
      <c r="N1241" s="339"/>
      <c r="O1241" s="339"/>
      <c r="P1241" s="339"/>
      <c r="Q1241" s="339"/>
    </row>
    <row r="1242" spans="1:17" ht="13.5" customHeight="1">
      <c r="A1242" s="481" t="s">
        <v>1127</v>
      </c>
      <c r="B1242" s="481" t="s">
        <v>770</v>
      </c>
      <c r="C1242" s="481" t="s">
        <v>1283</v>
      </c>
      <c r="D1242" s="481" t="s">
        <v>1480</v>
      </c>
      <c r="E1242" s="481">
        <v>16520</v>
      </c>
      <c r="F1242" s="339"/>
      <c r="G1242" s="340">
        <f>IF(ISNUMBER(E1242),E1242/'Bulk DivVar Analysis'!$C$7,"")</f>
        <v>1.1117841039100882</v>
      </c>
      <c r="H1242" s="338" t="str">
        <f>IF(ISNUMBER(E1242), IF(G1242&gt;'Bulk DivVar Analysis'!$D$9,"Pass","Fail"),"")</f>
        <v>Pass</v>
      </c>
      <c r="I1242" s="338" t="str">
        <f t="shared" si="21"/>
        <v>Gamma_8_H5</v>
      </c>
      <c r="J1242" s="339"/>
      <c r="K1242" s="339"/>
      <c r="L1242" s="339"/>
      <c r="M1242" s="339"/>
      <c r="N1242" s="339"/>
      <c r="O1242" s="339"/>
      <c r="P1242" s="339"/>
      <c r="Q1242" s="339"/>
    </row>
    <row r="1243" spans="1:17" ht="13.5" customHeight="1">
      <c r="A1243" s="481" t="s">
        <v>1127</v>
      </c>
      <c r="B1243" s="481" t="s">
        <v>770</v>
      </c>
      <c r="C1243" s="481" t="s">
        <v>1285</v>
      </c>
      <c r="D1243" s="481" t="s">
        <v>1481</v>
      </c>
      <c r="E1243" s="481">
        <v>9262</v>
      </c>
      <c r="F1243" s="339"/>
      <c r="G1243" s="340">
        <f>IF(ISNUMBER(E1243),E1243/'Bulk DivVar Analysis'!$C$7,"")</f>
        <v>0.62332593041254458</v>
      </c>
      <c r="H1243" s="338" t="str">
        <f>IF(ISNUMBER(E1243), IF(G1243&gt;'Bulk DivVar Analysis'!$D$9,"Pass","Fail"),"")</f>
        <v>Pass</v>
      </c>
      <c r="I1243" s="338" t="str">
        <f t="shared" si="21"/>
        <v>Gamma_8_H6</v>
      </c>
      <c r="J1243" s="339"/>
      <c r="K1243" s="339"/>
      <c r="L1243" s="339"/>
      <c r="M1243" s="339"/>
      <c r="N1243" s="339"/>
      <c r="O1243" s="339"/>
      <c r="P1243" s="339"/>
      <c r="Q1243" s="339"/>
    </row>
    <row r="1244" spans="1:17" ht="13.5" customHeight="1">
      <c r="A1244" s="481" t="s">
        <v>1127</v>
      </c>
      <c r="B1244" s="481" t="s">
        <v>770</v>
      </c>
      <c r="C1244" s="481" t="s">
        <v>1287</v>
      </c>
      <c r="D1244" s="481" t="s">
        <v>1482</v>
      </c>
      <c r="E1244" s="481">
        <v>10471</v>
      </c>
      <c r="F1244" s="339"/>
      <c r="G1244" s="340">
        <f>IF(ISNUMBER(E1244),E1244/'Bulk DivVar Analysis'!$C$7,"")</f>
        <v>0.70469075980887008</v>
      </c>
      <c r="H1244" s="338" t="str">
        <f>IF(ISNUMBER(E1244), IF(G1244&gt;'Bulk DivVar Analysis'!$D$9,"Pass","Fail"),"")</f>
        <v>Pass</v>
      </c>
      <c r="I1244" s="338" t="str">
        <f t="shared" si="21"/>
        <v>Gamma_8_H7</v>
      </c>
      <c r="J1244" s="339"/>
      <c r="K1244" s="339"/>
      <c r="L1244" s="339"/>
      <c r="M1244" s="339"/>
      <c r="N1244" s="339"/>
      <c r="O1244" s="339"/>
      <c r="P1244" s="339"/>
      <c r="Q1244" s="339"/>
    </row>
    <row r="1245" spans="1:17" ht="13.5" customHeight="1">
      <c r="A1245" s="481" t="s">
        <v>1127</v>
      </c>
      <c r="B1245" s="481" t="s">
        <v>770</v>
      </c>
      <c r="C1245" s="481" t="s">
        <v>1289</v>
      </c>
      <c r="D1245" s="481" t="s">
        <v>1483</v>
      </c>
      <c r="E1245" s="481">
        <v>14786</v>
      </c>
      <c r="F1245" s="339"/>
      <c r="G1245" s="340">
        <f>IF(ISNUMBER(E1245),E1245/'Bulk DivVar Analysis'!$C$7,"")</f>
        <v>0.99508715256746749</v>
      </c>
      <c r="H1245" s="338" t="str">
        <f>IF(ISNUMBER(E1245), IF(G1245&gt;'Bulk DivVar Analysis'!$D$9,"Pass","Fail"),"")</f>
        <v>Pass</v>
      </c>
      <c r="I1245" s="338" t="str">
        <f t="shared" si="21"/>
        <v>Gamma_8_H8</v>
      </c>
      <c r="J1245" s="339"/>
      <c r="K1245" s="339"/>
      <c r="L1245" s="339"/>
      <c r="M1245" s="339"/>
      <c r="N1245" s="339"/>
      <c r="O1245" s="339"/>
      <c r="P1245" s="339"/>
      <c r="Q1245" s="339"/>
    </row>
    <row r="1246" spans="1:17" ht="13.5" customHeight="1">
      <c r="A1246" s="481" t="s">
        <v>1127</v>
      </c>
      <c r="B1246" s="481" t="s">
        <v>770</v>
      </c>
      <c r="C1246" s="481" t="s">
        <v>1291</v>
      </c>
      <c r="D1246" s="481" t="s">
        <v>1484</v>
      </c>
      <c r="E1246" s="481">
        <v>17111</v>
      </c>
      <c r="F1246" s="339"/>
      <c r="G1246" s="340">
        <f>IF(ISNUMBER(E1246),E1246/'Bulk DivVar Analysis'!$C$7,"")</f>
        <v>1.1515579783296319</v>
      </c>
      <c r="H1246" s="338" t="str">
        <f>IF(ISNUMBER(E1246), IF(G1246&gt;'Bulk DivVar Analysis'!$D$9,"Pass","Fail"),"")</f>
        <v>Pass</v>
      </c>
      <c r="I1246" s="338" t="str">
        <f t="shared" si="21"/>
        <v>Gamma_8_H9</v>
      </c>
      <c r="J1246" s="339"/>
      <c r="K1246" s="339"/>
      <c r="L1246" s="339"/>
      <c r="M1246" s="339"/>
      <c r="N1246" s="339"/>
      <c r="O1246" s="339"/>
      <c r="P1246" s="339"/>
      <c r="Q1246" s="339"/>
    </row>
    <row r="1247" spans="1:17" ht="13.5" customHeight="1">
      <c r="A1247" s="481" t="s">
        <v>1127</v>
      </c>
      <c r="B1247" s="481" t="s">
        <v>770</v>
      </c>
      <c r="C1247" s="481" t="s">
        <v>580</v>
      </c>
      <c r="D1247" s="481" t="s">
        <v>1485</v>
      </c>
      <c r="E1247" s="481">
        <v>13821</v>
      </c>
      <c r="F1247" s="339"/>
      <c r="G1247" s="340">
        <f>IF(ISNUMBER(E1247),E1247/'Bulk DivVar Analysis'!$C$7,"")</f>
        <v>0.9301433474661821</v>
      </c>
      <c r="H1247" s="338" t="str">
        <f>IF(ISNUMBER(E1247), IF(G1247&gt;'Bulk DivVar Analysis'!$D$9,"Pass","Fail"),"")</f>
        <v>Pass</v>
      </c>
      <c r="I1247" s="338" t="str">
        <f t="shared" si="21"/>
        <v>Gamma_8_H10</v>
      </c>
      <c r="J1247" s="339"/>
      <c r="K1247" s="339"/>
      <c r="L1247" s="339"/>
      <c r="M1247" s="339"/>
      <c r="N1247" s="339"/>
      <c r="O1247" s="339"/>
      <c r="P1247" s="339"/>
      <c r="Q1247" s="339"/>
    </row>
    <row r="1248" spans="1:17" ht="13.5" customHeight="1">
      <c r="A1248" s="481" t="s">
        <v>1127</v>
      </c>
      <c r="B1248" s="481" t="s">
        <v>770</v>
      </c>
      <c r="C1248" s="481" t="s">
        <v>581</v>
      </c>
      <c r="D1248" s="481" t="s">
        <v>1486</v>
      </c>
      <c r="E1248" s="481">
        <v>11601</v>
      </c>
      <c r="F1248" s="339"/>
      <c r="G1248" s="340">
        <f>IF(ISNUMBER(E1248),E1248/'Bulk DivVar Analysis'!$C$7,"")</f>
        <v>0.78073894609327676</v>
      </c>
      <c r="H1248" s="338" t="str">
        <f>IF(ISNUMBER(E1248), IF(G1248&gt;'Bulk DivVar Analysis'!$D$9,"Pass","Fail"),"")</f>
        <v>Pass</v>
      </c>
      <c r="I1248" s="338" t="str">
        <f t="shared" si="21"/>
        <v>Gamma_8_H11</v>
      </c>
      <c r="J1248" s="339"/>
      <c r="K1248" s="339"/>
      <c r="L1248" s="339"/>
      <c r="M1248" s="339"/>
      <c r="N1248" s="339"/>
      <c r="O1248" s="339"/>
      <c r="P1248" s="339"/>
      <c r="Q1248" s="339"/>
    </row>
    <row r="1249" spans="1:17" ht="13.5" customHeight="1">
      <c r="A1249" s="481" t="s">
        <v>1127</v>
      </c>
      <c r="B1249" s="481" t="s">
        <v>770</v>
      </c>
      <c r="C1249" s="481" t="s">
        <v>582</v>
      </c>
      <c r="D1249" s="481" t="s">
        <v>1487</v>
      </c>
      <c r="E1249" s="481">
        <v>8547</v>
      </c>
      <c r="F1249" s="339"/>
      <c r="G1249" s="340">
        <f>IF(ISNUMBER(E1249),E1249/'Bulk DivVar Analysis'!$C$7,"")</f>
        <v>0.57520694528568539</v>
      </c>
      <c r="H1249" s="338" t="str">
        <f>IF(ISNUMBER(E1249), IF(G1249&gt;'Bulk DivVar Analysis'!$D$9,"Pass","Fail"),"")</f>
        <v>Pass</v>
      </c>
      <c r="I1249" s="338" t="str">
        <f t="shared" si="21"/>
        <v>Gamma_8_H12</v>
      </c>
      <c r="J1249" s="339"/>
      <c r="K1249" s="339"/>
      <c r="L1249" s="339"/>
      <c r="M1249" s="339"/>
      <c r="N1249" s="339"/>
      <c r="O1249" s="339"/>
      <c r="P1249" s="339"/>
      <c r="Q1249" s="339"/>
    </row>
    <row r="1250" spans="1:17" ht="13.5" customHeight="1">
      <c r="A1250" s="481" t="s">
        <v>1127</v>
      </c>
      <c r="B1250" s="481" t="s">
        <v>772</v>
      </c>
      <c r="C1250" s="481" t="s">
        <v>1128</v>
      </c>
      <c r="D1250" s="481" t="s">
        <v>1488</v>
      </c>
      <c r="E1250" s="481">
        <v>20341</v>
      </c>
      <c r="F1250" s="339"/>
      <c r="G1250" s="340">
        <f>IF(ISNUMBER(E1250),E1250/'Bulk DivVar Analysis'!$C$7,"")</f>
        <v>1.3689346523992194</v>
      </c>
      <c r="H1250" s="338" t="str">
        <f>IF(ISNUMBER(E1250), IF(G1250&gt;'Bulk DivVar Analysis'!$D$9,"Pass","Fail"),"")</f>
        <v>Pass</v>
      </c>
      <c r="I1250" s="338" t="str">
        <f t="shared" si="21"/>
        <v>Gamma_9_A1</v>
      </c>
      <c r="J1250" s="339"/>
      <c r="K1250" s="339"/>
      <c r="L1250" s="339"/>
      <c r="M1250" s="339"/>
      <c r="N1250" s="339"/>
      <c r="O1250" s="339"/>
      <c r="P1250" s="339"/>
      <c r="Q1250" s="339"/>
    </row>
    <row r="1251" spans="1:17" ht="13.5" customHeight="1">
      <c r="A1251" s="481" t="s">
        <v>1127</v>
      </c>
      <c r="B1251" s="481" t="s">
        <v>772</v>
      </c>
      <c r="C1251" s="481" t="s">
        <v>1130</v>
      </c>
      <c r="D1251" s="481" t="s">
        <v>1489</v>
      </c>
      <c r="E1251" s="481">
        <v>11548</v>
      </c>
      <c r="F1251" s="339"/>
      <c r="G1251" s="340">
        <f>IF(ISNUMBER(E1251),E1251/'Bulk DivVar Analysis'!$C$7,"")</f>
        <v>0.77717208425869844</v>
      </c>
      <c r="H1251" s="338" t="str">
        <f>IF(ISNUMBER(E1251), IF(G1251&gt;'Bulk DivVar Analysis'!$D$9,"Pass","Fail"),"")</f>
        <v>Pass</v>
      </c>
      <c r="I1251" s="338" t="str">
        <f t="shared" si="21"/>
        <v>Gamma_9_A2</v>
      </c>
      <c r="J1251" s="339"/>
      <c r="K1251" s="339"/>
      <c r="L1251" s="339"/>
      <c r="M1251" s="339"/>
      <c r="N1251" s="339"/>
      <c r="O1251" s="339"/>
      <c r="P1251" s="339"/>
      <c r="Q1251" s="339"/>
    </row>
    <row r="1252" spans="1:17" ht="13.5" customHeight="1">
      <c r="A1252" s="481" t="s">
        <v>1127</v>
      </c>
      <c r="B1252" s="481" t="s">
        <v>772</v>
      </c>
      <c r="C1252" s="481" t="s">
        <v>1132</v>
      </c>
      <c r="D1252" s="481" t="s">
        <v>1490</v>
      </c>
      <c r="E1252" s="481">
        <v>14459</v>
      </c>
      <c r="F1252" s="339"/>
      <c r="G1252" s="340">
        <f>IF(ISNUMBER(E1252),E1252/'Bulk DivVar Analysis'!$C$7,"")</f>
        <v>0.97308028804091795</v>
      </c>
      <c r="H1252" s="338" t="str">
        <f>IF(ISNUMBER(E1252), IF(G1252&gt;'Bulk DivVar Analysis'!$D$9,"Pass","Fail"),"")</f>
        <v>Pass</v>
      </c>
      <c r="I1252" s="338" t="str">
        <f t="shared" si="21"/>
        <v>Gamma_9_A3</v>
      </c>
      <c r="J1252" s="339"/>
      <c r="K1252" s="339"/>
      <c r="L1252" s="339"/>
      <c r="M1252" s="339"/>
      <c r="N1252" s="339"/>
      <c r="O1252" s="339"/>
      <c r="P1252" s="339"/>
      <c r="Q1252" s="339"/>
    </row>
    <row r="1253" spans="1:17" ht="13.5" customHeight="1">
      <c r="A1253" s="481" t="s">
        <v>1127</v>
      </c>
      <c r="B1253" s="481" t="s">
        <v>772</v>
      </c>
      <c r="C1253" s="481" t="s">
        <v>1134</v>
      </c>
      <c r="D1253" s="481" t="s">
        <v>1491</v>
      </c>
      <c r="E1253" s="481">
        <v>17456</v>
      </c>
      <c r="F1253" s="339"/>
      <c r="G1253" s="340">
        <f>IF(ISNUMBER(E1253),E1253/'Bulk DivVar Analysis'!$C$7,"")</f>
        <v>1.1747762298943401</v>
      </c>
      <c r="H1253" s="338" t="str">
        <f>IF(ISNUMBER(E1253), IF(G1253&gt;'Bulk DivVar Analysis'!$D$9,"Pass","Fail"),"")</f>
        <v>Pass</v>
      </c>
      <c r="I1253" s="338" t="str">
        <f t="shared" si="21"/>
        <v>Gamma_9_A4</v>
      </c>
      <c r="J1253" s="339"/>
      <c r="K1253" s="339"/>
      <c r="L1253" s="339"/>
      <c r="M1253" s="339"/>
      <c r="N1253" s="339"/>
      <c r="O1253" s="339"/>
      <c r="P1253" s="339"/>
      <c r="Q1253" s="339"/>
    </row>
    <row r="1254" spans="1:17" ht="13.5" customHeight="1">
      <c r="A1254" s="481" t="s">
        <v>1127</v>
      </c>
      <c r="B1254" s="481" t="s">
        <v>772</v>
      </c>
      <c r="C1254" s="481" t="s">
        <v>1136</v>
      </c>
      <c r="D1254" s="481" t="s">
        <v>1492</v>
      </c>
      <c r="E1254" s="481">
        <v>14077</v>
      </c>
      <c r="F1254" s="339"/>
      <c r="G1254" s="340">
        <f>IF(ISNUMBER(E1254),E1254/'Bulk DivVar Analysis'!$C$7,"")</f>
        <v>0.94737196311999461</v>
      </c>
      <c r="H1254" s="338" t="str">
        <f>IF(ISNUMBER(E1254), IF(G1254&gt;'Bulk DivVar Analysis'!$D$9,"Pass","Fail"),"")</f>
        <v>Pass</v>
      </c>
      <c r="I1254" s="338" t="str">
        <f t="shared" si="21"/>
        <v>Gamma_9_A5</v>
      </c>
      <c r="J1254" s="339"/>
      <c r="K1254" s="339"/>
      <c r="L1254" s="339"/>
      <c r="M1254" s="339"/>
      <c r="N1254" s="339"/>
      <c r="O1254" s="339"/>
      <c r="P1254" s="339"/>
      <c r="Q1254" s="339"/>
    </row>
    <row r="1255" spans="1:17" ht="13.5" customHeight="1">
      <c r="A1255" s="481" t="s">
        <v>1127</v>
      </c>
      <c r="B1255" s="481" t="s">
        <v>772</v>
      </c>
      <c r="C1255" s="481" t="s">
        <v>1138</v>
      </c>
      <c r="D1255" s="481" t="s">
        <v>1493</v>
      </c>
      <c r="E1255" s="481">
        <v>13842</v>
      </c>
      <c r="F1255" s="339"/>
      <c r="G1255" s="340">
        <f>IF(ISNUMBER(E1255),E1255/'Bulk DivVar Analysis'!$C$7,"")</f>
        <v>0.93155663234403396</v>
      </c>
      <c r="H1255" s="338" t="str">
        <f>IF(ISNUMBER(E1255), IF(G1255&gt;'Bulk DivVar Analysis'!$D$9,"Pass","Fail"),"")</f>
        <v>Pass</v>
      </c>
      <c r="I1255" s="338" t="str">
        <f t="shared" si="21"/>
        <v>Gamma_9_A6</v>
      </c>
      <c r="J1255" s="339"/>
      <c r="K1255" s="339"/>
      <c r="L1255" s="339"/>
      <c r="M1255" s="339"/>
      <c r="N1255" s="339"/>
      <c r="O1255" s="339"/>
      <c r="P1255" s="339"/>
      <c r="Q1255" s="339"/>
    </row>
    <row r="1256" spans="1:17" ht="13.5" customHeight="1">
      <c r="A1256" s="481" t="s">
        <v>1127</v>
      </c>
      <c r="B1256" s="481" t="s">
        <v>772</v>
      </c>
      <c r="C1256" s="481" t="s">
        <v>1140</v>
      </c>
      <c r="D1256" s="481" t="s">
        <v>1494</v>
      </c>
      <c r="E1256" s="481">
        <v>14998</v>
      </c>
      <c r="F1256" s="339"/>
      <c r="G1256" s="340">
        <f>IF(ISNUMBER(E1256),E1256/'Bulk DivVar Analysis'!$C$7,"")</f>
        <v>1.0093545999057809</v>
      </c>
      <c r="H1256" s="338" t="str">
        <f>IF(ISNUMBER(E1256), IF(G1256&gt;'Bulk DivVar Analysis'!$D$9,"Pass","Fail"),"")</f>
        <v>Pass</v>
      </c>
      <c r="I1256" s="338" t="str">
        <f t="shared" si="21"/>
        <v>Gamma_9_A7</v>
      </c>
      <c r="J1256" s="339"/>
      <c r="K1256" s="339"/>
      <c r="L1256" s="339"/>
      <c r="M1256" s="339"/>
      <c r="N1256" s="339"/>
      <c r="O1256" s="339"/>
      <c r="P1256" s="339"/>
      <c r="Q1256" s="339"/>
    </row>
    <row r="1257" spans="1:17" ht="13.5" customHeight="1">
      <c r="A1257" s="481" t="s">
        <v>1127</v>
      </c>
      <c r="B1257" s="481" t="s">
        <v>772</v>
      </c>
      <c r="C1257" s="481" t="s">
        <v>1142</v>
      </c>
      <c r="D1257" s="481" t="s">
        <v>1495</v>
      </c>
      <c r="E1257" s="481">
        <v>12348</v>
      </c>
      <c r="F1257" s="339"/>
      <c r="G1257" s="340">
        <f>IF(ISNUMBER(E1257),E1257/'Bulk DivVar Analysis'!$C$7,"")</f>
        <v>0.83101150817686253</v>
      </c>
      <c r="H1257" s="338" t="str">
        <f>IF(ISNUMBER(E1257), IF(G1257&gt;'Bulk DivVar Analysis'!$D$9,"Pass","Fail"),"")</f>
        <v>Pass</v>
      </c>
      <c r="I1257" s="338" t="str">
        <f t="shared" si="21"/>
        <v>Gamma_9_A8</v>
      </c>
      <c r="J1257" s="339"/>
      <c r="K1257" s="339"/>
      <c r="L1257" s="339"/>
      <c r="M1257" s="339"/>
      <c r="N1257" s="339"/>
      <c r="O1257" s="339"/>
      <c r="P1257" s="339"/>
      <c r="Q1257" s="339"/>
    </row>
    <row r="1258" spans="1:17" ht="13.5" customHeight="1">
      <c r="A1258" s="481" t="s">
        <v>1127</v>
      </c>
      <c r="B1258" s="481" t="s">
        <v>772</v>
      </c>
      <c r="C1258" s="481" t="s">
        <v>1144</v>
      </c>
      <c r="D1258" s="481" t="s">
        <v>1496</v>
      </c>
      <c r="E1258" s="481">
        <v>13878</v>
      </c>
      <c r="F1258" s="339"/>
      <c r="G1258" s="340">
        <f>IF(ISNUMBER(E1258),E1258/'Bulk DivVar Analysis'!$C$7,"")</f>
        <v>0.93397940642035127</v>
      </c>
      <c r="H1258" s="338" t="str">
        <f>IF(ISNUMBER(E1258), IF(G1258&gt;'Bulk DivVar Analysis'!$D$9,"Pass","Fail"),"")</f>
        <v>Pass</v>
      </c>
      <c r="I1258" s="338" t="str">
        <f t="shared" si="21"/>
        <v>Gamma_9_A9</v>
      </c>
      <c r="J1258" s="339"/>
      <c r="K1258" s="339"/>
      <c r="L1258" s="339"/>
      <c r="M1258" s="339"/>
      <c r="N1258" s="339"/>
      <c r="O1258" s="339"/>
      <c r="P1258" s="339"/>
      <c r="Q1258" s="339"/>
    </row>
    <row r="1259" spans="1:17" ht="13.5" customHeight="1">
      <c r="A1259" s="481" t="s">
        <v>1127</v>
      </c>
      <c r="B1259" s="481" t="s">
        <v>772</v>
      </c>
      <c r="C1259" s="481" t="s">
        <v>496</v>
      </c>
      <c r="D1259" s="481" t="s">
        <v>1497</v>
      </c>
      <c r="E1259" s="481">
        <v>15362</v>
      </c>
      <c r="F1259" s="339"/>
      <c r="G1259" s="340">
        <f>IF(ISNUMBER(E1259),E1259/'Bulk DivVar Analysis'!$C$7,"")</f>
        <v>1.0338515377885458</v>
      </c>
      <c r="H1259" s="338" t="str">
        <f>IF(ISNUMBER(E1259), IF(G1259&gt;'Bulk DivVar Analysis'!$D$9,"Pass","Fail"),"")</f>
        <v>Pass</v>
      </c>
      <c r="I1259" s="338" t="str">
        <f t="shared" si="21"/>
        <v>Gamma_9_A10</v>
      </c>
      <c r="J1259" s="339"/>
      <c r="K1259" s="339"/>
      <c r="L1259" s="339"/>
      <c r="M1259" s="339"/>
      <c r="N1259" s="339"/>
      <c r="O1259" s="339"/>
      <c r="P1259" s="339"/>
      <c r="Q1259" s="339"/>
    </row>
    <row r="1260" spans="1:17" ht="13.5" customHeight="1">
      <c r="A1260" s="481" t="s">
        <v>1127</v>
      </c>
      <c r="B1260" s="481" t="s">
        <v>772</v>
      </c>
      <c r="C1260" s="481" t="s">
        <v>497</v>
      </c>
      <c r="D1260" s="481" t="s">
        <v>1498</v>
      </c>
      <c r="E1260" s="481">
        <v>12184</v>
      </c>
      <c r="F1260" s="339"/>
      <c r="G1260" s="340">
        <f>IF(ISNUMBER(E1260),E1260/'Bulk DivVar Analysis'!$C$7,"")</f>
        <v>0.81997442627363892</v>
      </c>
      <c r="H1260" s="338" t="str">
        <f>IF(ISNUMBER(E1260), IF(G1260&gt;'Bulk DivVar Analysis'!$D$9,"Pass","Fail"),"")</f>
        <v>Pass</v>
      </c>
      <c r="I1260" s="338" t="str">
        <f t="shared" si="21"/>
        <v>Gamma_9_A11</v>
      </c>
      <c r="J1260" s="339"/>
      <c r="K1260" s="339"/>
      <c r="L1260" s="339"/>
      <c r="M1260" s="339"/>
      <c r="N1260" s="339"/>
      <c r="O1260" s="339"/>
      <c r="P1260" s="339"/>
      <c r="Q1260" s="339"/>
    </row>
    <row r="1261" spans="1:17" ht="13.5" customHeight="1">
      <c r="A1261" s="481" t="s">
        <v>1127</v>
      </c>
      <c r="B1261" s="481" t="s">
        <v>772</v>
      </c>
      <c r="C1261" s="481" t="s">
        <v>498</v>
      </c>
      <c r="D1261" s="481" t="s">
        <v>1499</v>
      </c>
      <c r="E1261" s="481">
        <v>18669</v>
      </c>
      <c r="F1261" s="339"/>
      <c r="G1261" s="340">
        <f>IF(ISNUMBER(E1261),E1261/'Bulk DivVar Analysis'!$C$7,"")</f>
        <v>1.2564102564102564</v>
      </c>
      <c r="H1261" s="338" t="str">
        <f>IF(ISNUMBER(E1261), IF(G1261&gt;'Bulk DivVar Analysis'!$D$9,"Pass","Fail"),"")</f>
        <v>Pass</v>
      </c>
      <c r="I1261" s="338" t="str">
        <f t="shared" si="21"/>
        <v>Gamma_9_A12</v>
      </c>
      <c r="J1261" s="339"/>
      <c r="K1261" s="339"/>
      <c r="L1261" s="339"/>
      <c r="M1261" s="339"/>
      <c r="N1261" s="339"/>
      <c r="O1261" s="339"/>
      <c r="P1261" s="339"/>
      <c r="Q1261" s="339"/>
    </row>
    <row r="1262" spans="1:17" ht="13.5" customHeight="1">
      <c r="A1262" s="481" t="s">
        <v>1127</v>
      </c>
      <c r="B1262" s="481" t="s">
        <v>772</v>
      </c>
      <c r="C1262" s="481" t="s">
        <v>1149</v>
      </c>
      <c r="D1262" s="481" t="s">
        <v>1500</v>
      </c>
      <c r="E1262" s="481">
        <v>12650</v>
      </c>
      <c r="F1262" s="339"/>
      <c r="G1262" s="340">
        <f>IF(ISNUMBER(E1262),E1262/'Bulk DivVar Analysis'!$C$7,"")</f>
        <v>0.85133589070596949</v>
      </c>
      <c r="H1262" s="338" t="str">
        <f>IF(ISNUMBER(E1262), IF(G1262&gt;'Bulk DivVar Analysis'!$D$9,"Pass","Fail"),"")</f>
        <v>Pass</v>
      </c>
      <c r="I1262" s="338" t="str">
        <f t="shared" si="21"/>
        <v>Gamma_9_B1</v>
      </c>
      <c r="J1262" s="339"/>
      <c r="K1262" s="339"/>
      <c r="L1262" s="339"/>
      <c r="M1262" s="339"/>
      <c r="N1262" s="339"/>
      <c r="O1262" s="339"/>
      <c r="P1262" s="339"/>
      <c r="Q1262" s="339"/>
    </row>
    <row r="1263" spans="1:17" ht="13.5" customHeight="1">
      <c r="A1263" s="481" t="s">
        <v>1127</v>
      </c>
      <c r="B1263" s="481" t="s">
        <v>772</v>
      </c>
      <c r="C1263" s="481" t="s">
        <v>1151</v>
      </c>
      <c r="D1263" s="481" t="s">
        <v>1501</v>
      </c>
      <c r="E1263" s="481">
        <v>9535</v>
      </c>
      <c r="F1263" s="339"/>
      <c r="G1263" s="340">
        <f>IF(ISNUMBER(E1263),E1263/'Bulk DivVar Analysis'!$C$7,"")</f>
        <v>0.64169863382461811</v>
      </c>
      <c r="H1263" s="338" t="str">
        <f>IF(ISNUMBER(E1263), IF(G1263&gt;'Bulk DivVar Analysis'!$D$9,"Pass","Fail"),"")</f>
        <v>Pass</v>
      </c>
      <c r="I1263" s="338" t="str">
        <f t="shared" si="21"/>
        <v>Gamma_9_B2</v>
      </c>
      <c r="J1263" s="339"/>
      <c r="K1263" s="339"/>
      <c r="L1263" s="339"/>
      <c r="M1263" s="339"/>
      <c r="N1263" s="339"/>
      <c r="O1263" s="339"/>
      <c r="P1263" s="339"/>
      <c r="Q1263" s="339"/>
    </row>
    <row r="1264" spans="1:17" ht="13.5" customHeight="1">
      <c r="A1264" s="481" t="s">
        <v>1127</v>
      </c>
      <c r="B1264" s="481" t="s">
        <v>772</v>
      </c>
      <c r="C1264" s="481" t="s">
        <v>1153</v>
      </c>
      <c r="D1264" s="481" t="s">
        <v>1502</v>
      </c>
      <c r="E1264" s="481">
        <v>9866</v>
      </c>
      <c r="F1264" s="339"/>
      <c r="G1264" s="340">
        <f>IF(ISNUMBER(E1264),E1264/'Bulk DivVar Analysis'!$C$7,"")</f>
        <v>0.66397469547075849</v>
      </c>
      <c r="H1264" s="338" t="str">
        <f>IF(ISNUMBER(E1264), IF(G1264&gt;'Bulk DivVar Analysis'!$D$9,"Pass","Fail"),"")</f>
        <v>Pass</v>
      </c>
      <c r="I1264" s="338" t="str">
        <f t="shared" si="21"/>
        <v>Gamma_9_B3</v>
      </c>
      <c r="J1264" s="339"/>
      <c r="K1264" s="339"/>
      <c r="L1264" s="339"/>
      <c r="M1264" s="339"/>
      <c r="N1264" s="339"/>
      <c r="O1264" s="339"/>
      <c r="P1264" s="339"/>
      <c r="Q1264" s="339"/>
    </row>
    <row r="1265" spans="1:17" ht="13.5" customHeight="1">
      <c r="A1265" s="481" t="s">
        <v>1127</v>
      </c>
      <c r="B1265" s="481" t="s">
        <v>772</v>
      </c>
      <c r="C1265" s="481" t="s">
        <v>1155</v>
      </c>
      <c r="D1265" s="481" t="s">
        <v>1503</v>
      </c>
      <c r="E1265" s="481">
        <v>17894</v>
      </c>
      <c r="F1265" s="339"/>
      <c r="G1265" s="340">
        <f>IF(ISNUMBER(E1265),E1265/'Bulk DivVar Analysis'!$C$7,"")</f>
        <v>1.2042533144895349</v>
      </c>
      <c r="H1265" s="338" t="str">
        <f>IF(ISNUMBER(E1265), IF(G1265&gt;'Bulk DivVar Analysis'!$D$9,"Pass","Fail"),"")</f>
        <v>Pass</v>
      </c>
      <c r="I1265" s="338" t="str">
        <f t="shared" si="21"/>
        <v>Gamma_9_B4</v>
      </c>
      <c r="J1265" s="339"/>
      <c r="K1265" s="339"/>
      <c r="L1265" s="339"/>
      <c r="M1265" s="339"/>
      <c r="N1265" s="339"/>
      <c r="O1265" s="339"/>
      <c r="P1265" s="339"/>
      <c r="Q1265" s="339"/>
    </row>
    <row r="1266" spans="1:17" ht="13.5" customHeight="1">
      <c r="A1266" s="481" t="s">
        <v>1127</v>
      </c>
      <c r="B1266" s="481" t="s">
        <v>772</v>
      </c>
      <c r="C1266" s="481" t="s">
        <v>1157</v>
      </c>
      <c r="D1266" s="481" t="s">
        <v>1504</v>
      </c>
      <c r="E1266" s="481">
        <v>19862</v>
      </c>
      <c r="F1266" s="339"/>
      <c r="G1266" s="340">
        <f>IF(ISNUMBER(E1266),E1266/'Bulk DivVar Analysis'!$C$7,"")</f>
        <v>1.3366982973282187</v>
      </c>
      <c r="H1266" s="338" t="str">
        <f>IF(ISNUMBER(E1266), IF(G1266&gt;'Bulk DivVar Analysis'!$D$9,"Pass","Fail"),"")</f>
        <v>Pass</v>
      </c>
      <c r="I1266" s="338" t="str">
        <f t="shared" si="21"/>
        <v>Gamma_9_B5</v>
      </c>
      <c r="J1266" s="339"/>
      <c r="K1266" s="339"/>
      <c r="L1266" s="339"/>
      <c r="M1266" s="339"/>
      <c r="N1266" s="339"/>
      <c r="O1266" s="339"/>
      <c r="P1266" s="339"/>
      <c r="Q1266" s="339"/>
    </row>
    <row r="1267" spans="1:17" ht="13.5" customHeight="1">
      <c r="A1267" s="481" t="s">
        <v>1127</v>
      </c>
      <c r="B1267" s="481" t="s">
        <v>772</v>
      </c>
      <c r="C1267" s="481" t="s">
        <v>1159</v>
      </c>
      <c r="D1267" s="481" t="s">
        <v>1505</v>
      </c>
      <c r="E1267" s="481">
        <v>14796</v>
      </c>
      <c r="F1267" s="339"/>
      <c r="G1267" s="340">
        <f>IF(ISNUMBER(E1267),E1267/'Bulk DivVar Analysis'!$C$7,"")</f>
        <v>0.99576014536644453</v>
      </c>
      <c r="H1267" s="338" t="str">
        <f>IF(ISNUMBER(E1267), IF(G1267&gt;'Bulk DivVar Analysis'!$D$9,"Pass","Fail"),"")</f>
        <v>Pass</v>
      </c>
      <c r="I1267" s="338" t="str">
        <f t="shared" si="21"/>
        <v>Gamma_9_B6</v>
      </c>
      <c r="J1267" s="339"/>
      <c r="K1267" s="339"/>
      <c r="L1267" s="339"/>
      <c r="M1267" s="339"/>
      <c r="N1267" s="339"/>
      <c r="O1267" s="339"/>
      <c r="P1267" s="339"/>
      <c r="Q1267" s="339"/>
    </row>
    <row r="1268" spans="1:17" ht="13.5" customHeight="1">
      <c r="A1268" s="481" t="s">
        <v>1127</v>
      </c>
      <c r="B1268" s="481" t="s">
        <v>772</v>
      </c>
      <c r="C1268" s="481" t="s">
        <v>1161</v>
      </c>
      <c r="D1268" s="481" t="s">
        <v>1506</v>
      </c>
      <c r="E1268" s="481">
        <v>12591</v>
      </c>
      <c r="F1268" s="339"/>
      <c r="G1268" s="340">
        <f>IF(ISNUMBER(E1268),E1268/'Bulk DivVar Analysis'!$C$7,"")</f>
        <v>0.84736523319200485</v>
      </c>
      <c r="H1268" s="338" t="str">
        <f>IF(ISNUMBER(E1268), IF(G1268&gt;'Bulk DivVar Analysis'!$D$9,"Pass","Fail"),"")</f>
        <v>Pass</v>
      </c>
      <c r="I1268" s="338" t="str">
        <f t="shared" si="21"/>
        <v>Gamma_9_B7</v>
      </c>
      <c r="J1268" s="339"/>
      <c r="K1268" s="339"/>
      <c r="L1268" s="339"/>
      <c r="M1268" s="339"/>
      <c r="N1268" s="339"/>
      <c r="O1268" s="339"/>
      <c r="P1268" s="339"/>
      <c r="Q1268" s="339"/>
    </row>
    <row r="1269" spans="1:17" ht="13.5" customHeight="1">
      <c r="A1269" s="481" t="s">
        <v>1127</v>
      </c>
      <c r="B1269" s="481" t="s">
        <v>772</v>
      </c>
      <c r="C1269" s="481" t="s">
        <v>1163</v>
      </c>
      <c r="D1269" s="481" t="s">
        <v>1507</v>
      </c>
      <c r="E1269" s="481">
        <v>9285</v>
      </c>
      <c r="F1269" s="339"/>
      <c r="G1269" s="340">
        <f>IF(ISNUMBER(E1269),E1269/'Bulk DivVar Analysis'!$C$7,"")</f>
        <v>0.62487381385019181</v>
      </c>
      <c r="H1269" s="338" t="str">
        <f>IF(ISNUMBER(E1269), IF(G1269&gt;'Bulk DivVar Analysis'!$D$9,"Pass","Fail"),"")</f>
        <v>Pass</v>
      </c>
      <c r="I1269" s="338" t="str">
        <f t="shared" si="21"/>
        <v>Gamma_9_B8</v>
      </c>
      <c r="J1269" s="339"/>
      <c r="K1269" s="339"/>
      <c r="L1269" s="339"/>
      <c r="M1269" s="339"/>
      <c r="N1269" s="339"/>
      <c r="O1269" s="339"/>
      <c r="P1269" s="339"/>
      <c r="Q1269" s="339"/>
    </row>
    <row r="1270" spans="1:17" ht="13.5" customHeight="1">
      <c r="A1270" s="481" t="s">
        <v>1127</v>
      </c>
      <c r="B1270" s="481" t="s">
        <v>772</v>
      </c>
      <c r="C1270" s="481" t="s">
        <v>1165</v>
      </c>
      <c r="D1270" s="481" t="s">
        <v>1508</v>
      </c>
      <c r="E1270" s="481">
        <v>9422</v>
      </c>
      <c r="F1270" s="339"/>
      <c r="G1270" s="340">
        <f>IF(ISNUMBER(E1270),E1270/'Bulk DivVar Analysis'!$C$7,"")</f>
        <v>0.63409381519617736</v>
      </c>
      <c r="H1270" s="338" t="str">
        <f>IF(ISNUMBER(E1270), IF(G1270&gt;'Bulk DivVar Analysis'!$D$9,"Pass","Fail"),"")</f>
        <v>Pass</v>
      </c>
      <c r="I1270" s="338" t="str">
        <f t="shared" si="21"/>
        <v>Gamma_9_B9</v>
      </c>
      <c r="J1270" s="339"/>
      <c r="K1270" s="339"/>
      <c r="L1270" s="339"/>
      <c r="M1270" s="339"/>
      <c r="N1270" s="339"/>
      <c r="O1270" s="339"/>
      <c r="P1270" s="339"/>
      <c r="Q1270" s="339"/>
    </row>
    <row r="1271" spans="1:17" ht="13.5" customHeight="1">
      <c r="A1271" s="481" t="s">
        <v>1127</v>
      </c>
      <c r="B1271" s="481" t="s">
        <v>772</v>
      </c>
      <c r="C1271" s="481" t="s">
        <v>508</v>
      </c>
      <c r="D1271" s="481" t="s">
        <v>1509</v>
      </c>
      <c r="E1271" s="481">
        <v>17167</v>
      </c>
      <c r="F1271" s="339"/>
      <c r="G1271" s="340">
        <f>IF(ISNUMBER(E1271),E1271/'Bulk DivVar Analysis'!$C$7,"")</f>
        <v>1.1553267380039034</v>
      </c>
      <c r="H1271" s="338" t="str">
        <f>IF(ISNUMBER(E1271), IF(G1271&gt;'Bulk DivVar Analysis'!$D$9,"Pass","Fail"),"")</f>
        <v>Pass</v>
      </c>
      <c r="I1271" s="338" t="str">
        <f t="shared" si="21"/>
        <v>Gamma_9_B10</v>
      </c>
      <c r="J1271" s="339"/>
      <c r="K1271" s="339"/>
      <c r="L1271" s="339"/>
      <c r="M1271" s="339"/>
      <c r="N1271" s="339"/>
      <c r="O1271" s="339"/>
      <c r="P1271" s="339"/>
      <c r="Q1271" s="339"/>
    </row>
    <row r="1272" spans="1:17" ht="13.5" customHeight="1">
      <c r="A1272" s="481" t="s">
        <v>1127</v>
      </c>
      <c r="B1272" s="481" t="s">
        <v>772</v>
      </c>
      <c r="C1272" s="481" t="s">
        <v>509</v>
      </c>
      <c r="D1272" s="481" t="s">
        <v>1510</v>
      </c>
      <c r="E1272" s="481">
        <v>16108</v>
      </c>
      <c r="F1272" s="339"/>
      <c r="G1272" s="340">
        <f>IF(ISNUMBER(E1272),E1272/'Bulk DivVar Analysis'!$C$7,"")</f>
        <v>1.0840568005922337</v>
      </c>
      <c r="H1272" s="338" t="str">
        <f>IF(ISNUMBER(E1272), IF(G1272&gt;'Bulk DivVar Analysis'!$D$9,"Pass","Fail"),"")</f>
        <v>Pass</v>
      </c>
      <c r="I1272" s="338" t="str">
        <f t="shared" si="21"/>
        <v>Gamma_9_B11</v>
      </c>
      <c r="J1272" s="339"/>
      <c r="K1272" s="339"/>
      <c r="L1272" s="339"/>
      <c r="M1272" s="339"/>
      <c r="N1272" s="339"/>
      <c r="O1272" s="339"/>
      <c r="P1272" s="339"/>
      <c r="Q1272" s="339"/>
    </row>
    <row r="1273" spans="1:17" ht="13.5" customHeight="1">
      <c r="A1273" s="481" t="s">
        <v>1127</v>
      </c>
      <c r="B1273" s="481" t="s">
        <v>772</v>
      </c>
      <c r="C1273" s="481" t="s">
        <v>510</v>
      </c>
      <c r="D1273" s="481" t="s">
        <v>1511</v>
      </c>
      <c r="E1273" s="481">
        <v>13943</v>
      </c>
      <c r="F1273" s="339"/>
      <c r="G1273" s="340">
        <f>IF(ISNUMBER(E1273),E1273/'Bulk DivVar Analysis'!$C$7,"")</f>
        <v>0.9383538596137021</v>
      </c>
      <c r="H1273" s="338" t="str">
        <f>IF(ISNUMBER(E1273), IF(G1273&gt;'Bulk DivVar Analysis'!$D$9,"Pass","Fail"),"")</f>
        <v>Pass</v>
      </c>
      <c r="I1273" s="338" t="str">
        <f t="shared" si="21"/>
        <v>Gamma_9_B12</v>
      </c>
      <c r="J1273" s="339"/>
      <c r="K1273" s="339"/>
      <c r="L1273" s="339"/>
      <c r="M1273" s="339"/>
      <c r="N1273" s="339"/>
      <c r="O1273" s="339"/>
      <c r="P1273" s="339"/>
      <c r="Q1273" s="339"/>
    </row>
    <row r="1274" spans="1:17" ht="13.5" customHeight="1">
      <c r="A1274" s="481" t="s">
        <v>1127</v>
      </c>
      <c r="B1274" s="481" t="s">
        <v>772</v>
      </c>
      <c r="C1274" s="481" t="s">
        <v>1170</v>
      </c>
      <c r="D1274" s="481" t="s">
        <v>1512</v>
      </c>
      <c r="E1274" s="481">
        <v>14636</v>
      </c>
      <c r="F1274" s="339"/>
      <c r="G1274" s="340">
        <f>IF(ISNUMBER(E1274),E1274/'Bulk DivVar Analysis'!$C$7,"")</f>
        <v>0.98499226058281175</v>
      </c>
      <c r="H1274" s="338" t="str">
        <f>IF(ISNUMBER(E1274), IF(G1274&gt;'Bulk DivVar Analysis'!$D$9,"Pass","Fail"),"")</f>
        <v>Pass</v>
      </c>
      <c r="I1274" s="338" t="str">
        <f t="shared" si="21"/>
        <v>Gamma_9_C1</v>
      </c>
      <c r="J1274" s="339"/>
      <c r="K1274" s="339"/>
      <c r="L1274" s="339"/>
      <c r="M1274" s="339"/>
      <c r="N1274" s="339"/>
      <c r="O1274" s="339"/>
      <c r="P1274" s="339"/>
      <c r="Q1274" s="339"/>
    </row>
    <row r="1275" spans="1:17" ht="13.5" customHeight="1">
      <c r="A1275" s="481" t="s">
        <v>1127</v>
      </c>
      <c r="B1275" s="481" t="s">
        <v>772</v>
      </c>
      <c r="C1275" s="481" t="s">
        <v>1172</v>
      </c>
      <c r="D1275" s="481" t="s">
        <v>1513</v>
      </c>
      <c r="E1275" s="481">
        <v>16465</v>
      </c>
      <c r="F1275" s="339"/>
      <c r="G1275" s="340">
        <f>IF(ISNUMBER(E1275),E1275/'Bulk DivVar Analysis'!$C$7,"")</f>
        <v>1.1080826435157143</v>
      </c>
      <c r="H1275" s="338" t="str">
        <f>IF(ISNUMBER(E1275), IF(G1275&gt;'Bulk DivVar Analysis'!$D$9,"Pass","Fail"),"")</f>
        <v>Pass</v>
      </c>
      <c r="I1275" s="338" t="str">
        <f t="shared" si="21"/>
        <v>Gamma_9_C2</v>
      </c>
      <c r="J1275" s="339"/>
      <c r="K1275" s="339"/>
      <c r="L1275" s="339"/>
      <c r="M1275" s="339"/>
      <c r="N1275" s="339"/>
      <c r="O1275" s="339"/>
      <c r="P1275" s="339"/>
      <c r="Q1275" s="339"/>
    </row>
    <row r="1276" spans="1:17" ht="13.5" customHeight="1">
      <c r="A1276" s="481" t="s">
        <v>1127</v>
      </c>
      <c r="B1276" s="481" t="s">
        <v>772</v>
      </c>
      <c r="C1276" s="481" t="s">
        <v>1174</v>
      </c>
      <c r="D1276" s="481" t="s">
        <v>1514</v>
      </c>
      <c r="E1276" s="481">
        <v>12924</v>
      </c>
      <c r="F1276" s="339"/>
      <c r="G1276" s="340">
        <f>IF(ISNUMBER(E1276),E1276/'Bulk DivVar Analysis'!$C$7,"")</f>
        <v>0.86977589339794059</v>
      </c>
      <c r="H1276" s="338" t="str">
        <f>IF(ISNUMBER(E1276), IF(G1276&gt;'Bulk DivVar Analysis'!$D$9,"Pass","Fail"),"")</f>
        <v>Pass</v>
      </c>
      <c r="I1276" s="338" t="str">
        <f t="shared" si="21"/>
        <v>Gamma_9_C3</v>
      </c>
      <c r="J1276" s="339"/>
      <c r="K1276" s="339"/>
      <c r="L1276" s="339"/>
      <c r="M1276" s="339"/>
      <c r="N1276" s="339"/>
      <c r="O1276" s="339"/>
      <c r="P1276" s="339"/>
      <c r="Q1276" s="339"/>
    </row>
    <row r="1277" spans="1:17" ht="13.5" customHeight="1">
      <c r="A1277" s="481" t="s">
        <v>1127</v>
      </c>
      <c r="B1277" s="481" t="s">
        <v>772</v>
      </c>
      <c r="C1277" s="481" t="s">
        <v>1176</v>
      </c>
      <c r="D1277" s="481" t="s">
        <v>1515</v>
      </c>
      <c r="E1277" s="481">
        <v>15482</v>
      </c>
      <c r="F1277" s="339"/>
      <c r="G1277" s="340">
        <f>IF(ISNUMBER(E1277),E1277/'Bulk DivVar Analysis'!$C$7,"")</f>
        <v>1.0419274513762702</v>
      </c>
      <c r="H1277" s="338" t="str">
        <f>IF(ISNUMBER(E1277), IF(G1277&gt;'Bulk DivVar Analysis'!$D$9,"Pass","Fail"),"")</f>
        <v>Pass</v>
      </c>
      <c r="I1277" s="338" t="str">
        <f t="shared" si="21"/>
        <v>Gamma_9_C4</v>
      </c>
      <c r="J1277" s="339"/>
      <c r="K1277" s="339"/>
      <c r="L1277" s="339"/>
      <c r="M1277" s="339"/>
      <c r="N1277" s="339"/>
      <c r="O1277" s="339"/>
      <c r="P1277" s="339"/>
      <c r="Q1277" s="339"/>
    </row>
    <row r="1278" spans="1:17" ht="13.5" customHeight="1">
      <c r="A1278" s="481" t="s">
        <v>1127</v>
      </c>
      <c r="B1278" s="481" t="s">
        <v>772</v>
      </c>
      <c r="C1278" s="481" t="s">
        <v>1178</v>
      </c>
      <c r="D1278" s="481" t="s">
        <v>1516</v>
      </c>
      <c r="E1278" s="481">
        <v>19507</v>
      </c>
      <c r="F1278" s="339"/>
      <c r="G1278" s="340">
        <f>IF(ISNUMBER(E1278),E1278/'Bulk DivVar Analysis'!$C$7,"")</f>
        <v>1.3128070529645333</v>
      </c>
      <c r="H1278" s="338" t="str">
        <f>IF(ISNUMBER(E1278), IF(G1278&gt;'Bulk DivVar Analysis'!$D$9,"Pass","Fail"),"")</f>
        <v>Pass</v>
      </c>
      <c r="I1278" s="338" t="str">
        <f t="shared" si="21"/>
        <v>Gamma_9_C5</v>
      </c>
      <c r="J1278" s="339"/>
      <c r="K1278" s="339"/>
      <c r="L1278" s="339"/>
      <c r="M1278" s="339"/>
      <c r="N1278" s="339"/>
      <c r="O1278" s="339"/>
      <c r="P1278" s="339"/>
      <c r="Q1278" s="339"/>
    </row>
    <row r="1279" spans="1:17" ht="13.5" customHeight="1">
      <c r="A1279" s="481" t="s">
        <v>1127</v>
      </c>
      <c r="B1279" s="481" t="s">
        <v>772</v>
      </c>
      <c r="C1279" s="481" t="s">
        <v>1180</v>
      </c>
      <c r="D1279" s="481" t="s">
        <v>1517</v>
      </c>
      <c r="E1279" s="481">
        <v>14350</v>
      </c>
      <c r="F1279" s="339"/>
      <c r="G1279" s="340">
        <f>IF(ISNUMBER(E1279),E1279/'Bulk DivVar Analysis'!$C$7,"")</f>
        <v>0.96574466653206814</v>
      </c>
      <c r="H1279" s="338" t="str">
        <f>IF(ISNUMBER(E1279), IF(G1279&gt;'Bulk DivVar Analysis'!$D$9,"Pass","Fail"),"")</f>
        <v>Pass</v>
      </c>
      <c r="I1279" s="338" t="str">
        <f t="shared" si="21"/>
        <v>Gamma_9_C6</v>
      </c>
      <c r="J1279" s="339"/>
      <c r="K1279" s="339"/>
      <c r="L1279" s="339"/>
      <c r="M1279" s="339"/>
      <c r="N1279" s="339"/>
      <c r="O1279" s="339"/>
      <c r="P1279" s="339"/>
      <c r="Q1279" s="339"/>
    </row>
    <row r="1280" spans="1:17" ht="13.5" customHeight="1">
      <c r="A1280" s="481" t="s">
        <v>1127</v>
      </c>
      <c r="B1280" s="481" t="s">
        <v>772</v>
      </c>
      <c r="C1280" s="481" t="s">
        <v>1182</v>
      </c>
      <c r="D1280" s="481" t="s">
        <v>1518</v>
      </c>
      <c r="E1280" s="481">
        <v>14887</v>
      </c>
      <c r="F1280" s="339"/>
      <c r="G1280" s="340">
        <f>IF(ISNUMBER(E1280),E1280/'Bulk DivVar Analysis'!$C$7,"")</f>
        <v>1.0018843798371357</v>
      </c>
      <c r="H1280" s="338" t="str">
        <f>IF(ISNUMBER(E1280), IF(G1280&gt;'Bulk DivVar Analysis'!$D$9,"Pass","Fail"),"")</f>
        <v>Pass</v>
      </c>
      <c r="I1280" s="338" t="str">
        <f t="shared" si="21"/>
        <v>Gamma_9_C7</v>
      </c>
      <c r="J1280" s="339"/>
      <c r="K1280" s="339"/>
      <c r="L1280" s="339"/>
      <c r="M1280" s="339"/>
      <c r="N1280" s="339"/>
      <c r="O1280" s="339"/>
      <c r="P1280" s="339"/>
      <c r="Q1280" s="339"/>
    </row>
    <row r="1281" spans="1:17" ht="13.5" customHeight="1">
      <c r="A1281" s="481" t="s">
        <v>1127</v>
      </c>
      <c r="B1281" s="481" t="s">
        <v>772</v>
      </c>
      <c r="C1281" s="481" t="s">
        <v>1184</v>
      </c>
      <c r="D1281" s="481" t="s">
        <v>1519</v>
      </c>
      <c r="E1281" s="481">
        <v>10977</v>
      </c>
      <c r="F1281" s="339"/>
      <c r="G1281" s="340">
        <f>IF(ISNUMBER(E1281),E1281/'Bulk DivVar Analysis'!$C$7,"")</f>
        <v>0.73874419543710879</v>
      </c>
      <c r="H1281" s="338" t="str">
        <f>IF(ISNUMBER(E1281), IF(G1281&gt;'Bulk DivVar Analysis'!$D$9,"Pass","Fail"),"")</f>
        <v>Pass</v>
      </c>
      <c r="I1281" s="338" t="str">
        <f t="shared" si="21"/>
        <v>Gamma_9_C8</v>
      </c>
      <c r="J1281" s="339"/>
      <c r="K1281" s="339"/>
      <c r="L1281" s="339"/>
      <c r="M1281" s="339"/>
      <c r="N1281" s="339"/>
      <c r="O1281" s="339"/>
      <c r="P1281" s="339"/>
      <c r="Q1281" s="339"/>
    </row>
    <row r="1282" spans="1:17" ht="13.5" customHeight="1">
      <c r="A1282" s="481" t="s">
        <v>1127</v>
      </c>
      <c r="B1282" s="481" t="s">
        <v>772</v>
      </c>
      <c r="C1282" s="481" t="s">
        <v>1186</v>
      </c>
      <c r="D1282" s="481" t="s">
        <v>1520</v>
      </c>
      <c r="E1282" s="481">
        <v>18684</v>
      </c>
      <c r="F1282" s="339"/>
      <c r="G1282" s="340">
        <f>IF(ISNUMBER(E1282),E1282/'Bulk DivVar Analysis'!$C$7,"")</f>
        <v>1.2574197456087219</v>
      </c>
      <c r="H1282" s="338" t="str">
        <f>IF(ISNUMBER(E1282), IF(G1282&gt;'Bulk DivVar Analysis'!$D$9,"Pass","Fail"),"")</f>
        <v>Pass</v>
      </c>
      <c r="I1282" s="338" t="str">
        <f t="shared" si="21"/>
        <v>Gamma_9_C9</v>
      </c>
      <c r="J1282" s="339"/>
      <c r="K1282" s="339"/>
      <c r="L1282" s="339"/>
      <c r="M1282" s="339"/>
      <c r="N1282" s="339"/>
      <c r="O1282" s="339"/>
      <c r="P1282" s="339"/>
      <c r="Q1282" s="339"/>
    </row>
    <row r="1283" spans="1:17" ht="13.5" customHeight="1">
      <c r="A1283" s="481" t="s">
        <v>1127</v>
      </c>
      <c r="B1283" s="481" t="s">
        <v>772</v>
      </c>
      <c r="C1283" s="481" t="s">
        <v>520</v>
      </c>
      <c r="D1283" s="481" t="s">
        <v>1521</v>
      </c>
      <c r="E1283" s="481">
        <v>11426</v>
      </c>
      <c r="F1283" s="339"/>
      <c r="G1283" s="340">
        <f>IF(ISNUMBER(E1283),E1283/'Bulk DivVar Analysis'!$C$7,"")</f>
        <v>0.76896157211117844</v>
      </c>
      <c r="H1283" s="338" t="str">
        <f>IF(ISNUMBER(E1283), IF(G1283&gt;'Bulk DivVar Analysis'!$D$9,"Pass","Fail"),"")</f>
        <v>Pass</v>
      </c>
      <c r="I1283" s="338" t="str">
        <f t="shared" ref="I1283:I1346" si="22">_xlfn.TEXTJOIN("_",TRUE,B1283,C1283)</f>
        <v>Gamma_9_C10</v>
      </c>
      <c r="J1283" s="339"/>
      <c r="K1283" s="339"/>
      <c r="L1283" s="339"/>
      <c r="M1283" s="339"/>
      <c r="N1283" s="339"/>
      <c r="O1283" s="339"/>
      <c r="P1283" s="339"/>
      <c r="Q1283" s="339"/>
    </row>
    <row r="1284" spans="1:17" ht="13.5" customHeight="1">
      <c r="A1284" s="481" t="s">
        <v>1127</v>
      </c>
      <c r="B1284" s="481" t="s">
        <v>772</v>
      </c>
      <c r="C1284" s="481" t="s">
        <v>521</v>
      </c>
      <c r="D1284" s="481" t="s">
        <v>1522</v>
      </c>
      <c r="E1284" s="481">
        <v>10268</v>
      </c>
      <c r="F1284" s="339"/>
      <c r="G1284" s="340">
        <f>IF(ISNUMBER(E1284),E1284/'Bulk DivVar Analysis'!$C$7,"")</f>
        <v>0.6910290059896359</v>
      </c>
      <c r="H1284" s="338" t="str">
        <f>IF(ISNUMBER(E1284), IF(G1284&gt;'Bulk DivVar Analysis'!$D$9,"Pass","Fail"),"")</f>
        <v>Pass</v>
      </c>
      <c r="I1284" s="338" t="str">
        <f t="shared" si="22"/>
        <v>Gamma_9_C11</v>
      </c>
      <c r="J1284" s="339"/>
      <c r="K1284" s="339"/>
      <c r="L1284" s="339"/>
      <c r="M1284" s="339"/>
      <c r="N1284" s="339"/>
      <c r="O1284" s="339"/>
      <c r="P1284" s="339"/>
      <c r="Q1284" s="339"/>
    </row>
    <row r="1285" spans="1:17" ht="13.5" customHeight="1">
      <c r="A1285" s="481" t="s">
        <v>1127</v>
      </c>
      <c r="B1285" s="481" t="s">
        <v>772</v>
      </c>
      <c r="C1285" s="481" t="s">
        <v>522</v>
      </c>
      <c r="D1285" s="481" t="s">
        <v>1523</v>
      </c>
      <c r="E1285" s="481">
        <v>11303</v>
      </c>
      <c r="F1285" s="339"/>
      <c r="G1285" s="340">
        <f>IF(ISNUMBER(E1285),E1285/'Bulk DivVar Analysis'!$C$7,"")</f>
        <v>0.76068376068376065</v>
      </c>
      <c r="H1285" s="338" t="str">
        <f>IF(ISNUMBER(E1285), IF(G1285&gt;'Bulk DivVar Analysis'!$D$9,"Pass","Fail"),"")</f>
        <v>Pass</v>
      </c>
      <c r="I1285" s="338" t="str">
        <f t="shared" si="22"/>
        <v>Gamma_9_C12</v>
      </c>
      <c r="J1285" s="339"/>
      <c r="K1285" s="339"/>
      <c r="L1285" s="339"/>
      <c r="M1285" s="339"/>
      <c r="N1285" s="339"/>
      <c r="O1285" s="339"/>
      <c r="P1285" s="339"/>
      <c r="Q1285" s="339"/>
    </row>
    <row r="1286" spans="1:17" ht="13.5" customHeight="1">
      <c r="A1286" s="481" t="s">
        <v>1127</v>
      </c>
      <c r="B1286" s="481" t="s">
        <v>772</v>
      </c>
      <c r="C1286" s="481" t="s">
        <v>1191</v>
      </c>
      <c r="D1286" s="481" t="s">
        <v>1524</v>
      </c>
      <c r="E1286" s="481">
        <v>9010</v>
      </c>
      <c r="F1286" s="339"/>
      <c r="G1286" s="340">
        <f>IF(ISNUMBER(E1286),E1286/'Bulk DivVar Analysis'!$C$7,"")</f>
        <v>0.60636651187832291</v>
      </c>
      <c r="H1286" s="338" t="str">
        <f>IF(ISNUMBER(E1286), IF(G1286&gt;'Bulk DivVar Analysis'!$D$9,"Pass","Fail"),"")</f>
        <v>Pass</v>
      </c>
      <c r="I1286" s="338" t="str">
        <f t="shared" si="22"/>
        <v>Gamma_9_D1</v>
      </c>
      <c r="J1286" s="339"/>
      <c r="K1286" s="339"/>
      <c r="L1286" s="339"/>
      <c r="M1286" s="339"/>
      <c r="N1286" s="339"/>
      <c r="O1286" s="339"/>
      <c r="P1286" s="339"/>
      <c r="Q1286" s="339"/>
    </row>
    <row r="1287" spans="1:17" ht="13.5" customHeight="1">
      <c r="A1287" s="481" t="s">
        <v>1127</v>
      </c>
      <c r="B1287" s="481" t="s">
        <v>772</v>
      </c>
      <c r="C1287" s="481" t="s">
        <v>1193</v>
      </c>
      <c r="D1287" s="481" t="s">
        <v>1525</v>
      </c>
      <c r="E1287" s="481">
        <v>11004</v>
      </c>
      <c r="F1287" s="339"/>
      <c r="G1287" s="340">
        <f>IF(ISNUMBER(E1287),E1287/'Bulk DivVar Analysis'!$C$7,"")</f>
        <v>0.74056127599434685</v>
      </c>
      <c r="H1287" s="338" t="str">
        <f>IF(ISNUMBER(E1287), IF(G1287&gt;'Bulk DivVar Analysis'!$D$9,"Pass","Fail"),"")</f>
        <v>Pass</v>
      </c>
      <c r="I1287" s="338" t="str">
        <f t="shared" si="22"/>
        <v>Gamma_9_D2</v>
      </c>
      <c r="J1287" s="339"/>
      <c r="K1287" s="339"/>
      <c r="L1287" s="339"/>
      <c r="M1287" s="339"/>
      <c r="N1287" s="339"/>
      <c r="O1287" s="339"/>
      <c r="P1287" s="339"/>
      <c r="Q1287" s="339"/>
    </row>
    <row r="1288" spans="1:17" ht="13.5" customHeight="1">
      <c r="A1288" s="481" t="s">
        <v>1127</v>
      </c>
      <c r="B1288" s="481" t="s">
        <v>772</v>
      </c>
      <c r="C1288" s="481" t="s">
        <v>1195</v>
      </c>
      <c r="D1288" s="481" t="s">
        <v>1526</v>
      </c>
      <c r="E1288" s="481">
        <v>19480</v>
      </c>
      <c r="F1288" s="339"/>
      <c r="G1288" s="340">
        <f>IF(ISNUMBER(E1288),E1288/'Bulk DivVar Analysis'!$C$7,"")</f>
        <v>1.3109899724072953</v>
      </c>
      <c r="H1288" s="338" t="str">
        <f>IF(ISNUMBER(E1288), IF(G1288&gt;'Bulk DivVar Analysis'!$D$9,"Pass","Fail"),"")</f>
        <v>Pass</v>
      </c>
      <c r="I1288" s="338" t="str">
        <f t="shared" si="22"/>
        <v>Gamma_9_D3</v>
      </c>
      <c r="J1288" s="339"/>
      <c r="K1288" s="339"/>
      <c r="L1288" s="339"/>
      <c r="M1288" s="339"/>
      <c r="N1288" s="339"/>
      <c r="O1288" s="339"/>
      <c r="P1288" s="339"/>
      <c r="Q1288" s="339"/>
    </row>
    <row r="1289" spans="1:17" ht="13.5" customHeight="1">
      <c r="A1289" s="481" t="s">
        <v>1127</v>
      </c>
      <c r="B1289" s="481" t="s">
        <v>772</v>
      </c>
      <c r="C1289" s="481" t="s">
        <v>1197</v>
      </c>
      <c r="D1289" s="481" t="s">
        <v>1527</v>
      </c>
      <c r="E1289" s="481">
        <v>17605</v>
      </c>
      <c r="F1289" s="339"/>
      <c r="G1289" s="340">
        <f>IF(ISNUMBER(E1289),E1289/'Bulk DivVar Analysis'!$C$7,"")</f>
        <v>1.1848038225990982</v>
      </c>
      <c r="H1289" s="338" t="str">
        <f>IF(ISNUMBER(E1289), IF(G1289&gt;'Bulk DivVar Analysis'!$D$9,"Pass","Fail"),"")</f>
        <v>Pass</v>
      </c>
      <c r="I1289" s="338" t="str">
        <f t="shared" si="22"/>
        <v>Gamma_9_D4</v>
      </c>
      <c r="J1289" s="339"/>
      <c r="K1289" s="339"/>
      <c r="L1289" s="339"/>
      <c r="M1289" s="339"/>
      <c r="N1289" s="339"/>
      <c r="O1289" s="339"/>
      <c r="P1289" s="339"/>
      <c r="Q1289" s="339"/>
    </row>
    <row r="1290" spans="1:17" ht="13.5" customHeight="1">
      <c r="A1290" s="481" t="s">
        <v>1127</v>
      </c>
      <c r="B1290" s="481" t="s">
        <v>772</v>
      </c>
      <c r="C1290" s="481" t="s">
        <v>1199</v>
      </c>
      <c r="D1290" s="481" t="s">
        <v>1528</v>
      </c>
      <c r="E1290" s="481">
        <v>15351</v>
      </c>
      <c r="F1290" s="339"/>
      <c r="G1290" s="340">
        <f>IF(ISNUMBER(E1290),E1290/'Bulk DivVar Analysis'!$C$7,"")</f>
        <v>1.0331112457096709</v>
      </c>
      <c r="H1290" s="338" t="str">
        <f>IF(ISNUMBER(E1290), IF(G1290&gt;'Bulk DivVar Analysis'!$D$9,"Pass","Fail"),"")</f>
        <v>Pass</v>
      </c>
      <c r="I1290" s="338" t="str">
        <f t="shared" si="22"/>
        <v>Gamma_9_D5</v>
      </c>
      <c r="J1290" s="339"/>
      <c r="K1290" s="339"/>
      <c r="L1290" s="339"/>
      <c r="M1290" s="339"/>
      <c r="N1290" s="339"/>
      <c r="O1290" s="339"/>
      <c r="P1290" s="339"/>
      <c r="Q1290" s="339"/>
    </row>
    <row r="1291" spans="1:17" ht="13.5" customHeight="1">
      <c r="A1291" s="481" t="s">
        <v>1127</v>
      </c>
      <c r="B1291" s="481" t="s">
        <v>772</v>
      </c>
      <c r="C1291" s="481" t="s">
        <v>1201</v>
      </c>
      <c r="D1291" s="481" t="s">
        <v>1529</v>
      </c>
      <c r="E1291" s="481">
        <v>12089</v>
      </c>
      <c r="F1291" s="339"/>
      <c r="G1291" s="340">
        <f>IF(ISNUMBER(E1291),E1291/'Bulk DivVar Analysis'!$C$7,"")</f>
        <v>0.81358099468335687</v>
      </c>
      <c r="H1291" s="338" t="str">
        <f>IF(ISNUMBER(E1291), IF(G1291&gt;'Bulk DivVar Analysis'!$D$9,"Pass","Fail"),"")</f>
        <v>Pass</v>
      </c>
      <c r="I1291" s="338" t="str">
        <f t="shared" si="22"/>
        <v>Gamma_9_D6</v>
      </c>
      <c r="J1291" s="339"/>
      <c r="K1291" s="339"/>
      <c r="L1291" s="339"/>
      <c r="M1291" s="339"/>
      <c r="N1291" s="339"/>
      <c r="O1291" s="339"/>
      <c r="P1291" s="339"/>
      <c r="Q1291" s="339"/>
    </row>
    <row r="1292" spans="1:17" ht="13.5" customHeight="1">
      <c r="A1292" s="481" t="s">
        <v>1127</v>
      </c>
      <c r="B1292" s="481" t="s">
        <v>772</v>
      </c>
      <c r="C1292" s="481" t="s">
        <v>1203</v>
      </c>
      <c r="D1292" s="481" t="s">
        <v>1530</v>
      </c>
      <c r="E1292" s="481">
        <v>11580</v>
      </c>
      <c r="F1292" s="339"/>
      <c r="G1292" s="340">
        <f>IF(ISNUMBER(E1292),E1292/'Bulk DivVar Analysis'!$C$7,"")</f>
        <v>0.77932566121542501</v>
      </c>
      <c r="H1292" s="338" t="str">
        <f>IF(ISNUMBER(E1292), IF(G1292&gt;'Bulk DivVar Analysis'!$D$9,"Pass","Fail"),"")</f>
        <v>Pass</v>
      </c>
      <c r="I1292" s="338" t="str">
        <f t="shared" si="22"/>
        <v>Gamma_9_D7</v>
      </c>
      <c r="J1292" s="339"/>
      <c r="K1292" s="339"/>
      <c r="L1292" s="339"/>
      <c r="M1292" s="339"/>
      <c r="N1292" s="339"/>
      <c r="O1292" s="339"/>
      <c r="P1292" s="339"/>
      <c r="Q1292" s="339"/>
    </row>
    <row r="1293" spans="1:17" ht="13.5" customHeight="1">
      <c r="A1293" s="481" t="s">
        <v>1127</v>
      </c>
      <c r="B1293" s="481" t="s">
        <v>772</v>
      </c>
      <c r="C1293" s="481" t="s">
        <v>1205</v>
      </c>
      <c r="D1293" s="481" t="s">
        <v>1531</v>
      </c>
      <c r="E1293" s="481">
        <v>16186</v>
      </c>
      <c r="F1293" s="339"/>
      <c r="G1293" s="340">
        <f>IF(ISNUMBER(E1293),E1293/'Bulk DivVar Analysis'!$C$7,"")</f>
        <v>1.0893061444242547</v>
      </c>
      <c r="H1293" s="338" t="str">
        <f>IF(ISNUMBER(E1293), IF(G1293&gt;'Bulk DivVar Analysis'!$D$9,"Pass","Fail"),"")</f>
        <v>Pass</v>
      </c>
      <c r="I1293" s="338" t="str">
        <f t="shared" si="22"/>
        <v>Gamma_9_D8</v>
      </c>
      <c r="J1293" s="339"/>
      <c r="K1293" s="339"/>
      <c r="L1293" s="339"/>
      <c r="M1293" s="339"/>
      <c r="N1293" s="339"/>
      <c r="O1293" s="339"/>
      <c r="P1293" s="339"/>
      <c r="Q1293" s="339"/>
    </row>
    <row r="1294" spans="1:17" ht="13.5" customHeight="1">
      <c r="A1294" s="481" t="s">
        <v>1127</v>
      </c>
      <c r="B1294" s="481" t="s">
        <v>772</v>
      </c>
      <c r="C1294" s="481" t="s">
        <v>1207</v>
      </c>
      <c r="D1294" s="481" t="s">
        <v>1532</v>
      </c>
      <c r="E1294" s="481">
        <v>10178</v>
      </c>
      <c r="F1294" s="339"/>
      <c r="G1294" s="340">
        <f>IF(ISNUMBER(E1294),E1294/'Bulk DivVar Analysis'!$C$7,"")</f>
        <v>0.68497207079884248</v>
      </c>
      <c r="H1294" s="338" t="str">
        <f>IF(ISNUMBER(E1294), IF(G1294&gt;'Bulk DivVar Analysis'!$D$9,"Pass","Fail"),"")</f>
        <v>Pass</v>
      </c>
      <c r="I1294" s="338" t="str">
        <f t="shared" si="22"/>
        <v>Gamma_9_D9</v>
      </c>
      <c r="J1294" s="339"/>
      <c r="K1294" s="339"/>
      <c r="L1294" s="339"/>
      <c r="M1294" s="339"/>
      <c r="N1294" s="339"/>
      <c r="O1294" s="339"/>
      <c r="P1294" s="339"/>
      <c r="Q1294" s="339"/>
    </row>
    <row r="1295" spans="1:17" ht="13.5" customHeight="1">
      <c r="A1295" s="481" t="s">
        <v>1127</v>
      </c>
      <c r="B1295" s="481" t="s">
        <v>772</v>
      </c>
      <c r="C1295" s="481" t="s">
        <v>532</v>
      </c>
      <c r="D1295" s="481" t="s">
        <v>1533</v>
      </c>
      <c r="E1295" s="481">
        <v>18929</v>
      </c>
      <c r="F1295" s="339"/>
      <c r="G1295" s="340">
        <f>IF(ISNUMBER(E1295),E1295/'Bulk DivVar Analysis'!$C$7,"")</f>
        <v>1.2739080691836597</v>
      </c>
      <c r="H1295" s="338" t="str">
        <f>IF(ISNUMBER(E1295), IF(G1295&gt;'Bulk DivVar Analysis'!$D$9,"Pass","Fail"),"")</f>
        <v>Pass</v>
      </c>
      <c r="I1295" s="338" t="str">
        <f t="shared" si="22"/>
        <v>Gamma_9_D10</v>
      </c>
      <c r="J1295" s="339"/>
      <c r="K1295" s="339"/>
      <c r="L1295" s="339"/>
      <c r="M1295" s="339"/>
      <c r="N1295" s="339"/>
      <c r="O1295" s="339"/>
      <c r="P1295" s="339"/>
      <c r="Q1295" s="339"/>
    </row>
    <row r="1296" spans="1:17" ht="13.5" customHeight="1">
      <c r="A1296" s="481" t="s">
        <v>1127</v>
      </c>
      <c r="B1296" s="481" t="s">
        <v>772</v>
      </c>
      <c r="C1296" s="481" t="s">
        <v>533</v>
      </c>
      <c r="D1296" s="481" t="s">
        <v>1534</v>
      </c>
      <c r="E1296" s="481">
        <v>11338</v>
      </c>
      <c r="F1296" s="339"/>
      <c r="G1296" s="340">
        <f>IF(ISNUMBER(E1296),E1296/'Bulk DivVar Analysis'!$C$7,"")</f>
        <v>0.76303923548018038</v>
      </c>
      <c r="H1296" s="338" t="str">
        <f>IF(ISNUMBER(E1296), IF(G1296&gt;'Bulk DivVar Analysis'!$D$9,"Pass","Fail"),"")</f>
        <v>Pass</v>
      </c>
      <c r="I1296" s="338" t="str">
        <f t="shared" si="22"/>
        <v>Gamma_9_D11</v>
      </c>
      <c r="J1296" s="339"/>
      <c r="K1296" s="339"/>
      <c r="L1296" s="339"/>
      <c r="M1296" s="339"/>
      <c r="N1296" s="339"/>
      <c r="O1296" s="339"/>
      <c r="P1296" s="339"/>
      <c r="Q1296" s="339"/>
    </row>
    <row r="1297" spans="1:17" ht="13.5" customHeight="1">
      <c r="A1297" s="481" t="s">
        <v>1127</v>
      </c>
      <c r="B1297" s="481" t="s">
        <v>772</v>
      </c>
      <c r="C1297" s="481" t="s">
        <v>534</v>
      </c>
      <c r="D1297" s="481" t="s">
        <v>1535</v>
      </c>
      <c r="E1297" s="481">
        <v>15637</v>
      </c>
      <c r="F1297" s="339"/>
      <c r="G1297" s="340">
        <f>IF(ISNUMBER(E1297),E1297/'Bulk DivVar Analysis'!$C$7,"")</f>
        <v>1.0523588397604147</v>
      </c>
      <c r="H1297" s="338" t="str">
        <f>IF(ISNUMBER(E1297), IF(G1297&gt;'Bulk DivVar Analysis'!$D$9,"Pass","Fail"),"")</f>
        <v>Pass</v>
      </c>
      <c r="I1297" s="338" t="str">
        <f t="shared" si="22"/>
        <v>Gamma_9_D12</v>
      </c>
      <c r="J1297" s="339"/>
      <c r="K1297" s="339"/>
      <c r="L1297" s="339"/>
      <c r="M1297" s="339"/>
      <c r="N1297" s="339"/>
      <c r="O1297" s="339"/>
      <c r="P1297" s="339"/>
      <c r="Q1297" s="339"/>
    </row>
    <row r="1298" spans="1:17" ht="13.5" customHeight="1">
      <c r="A1298" s="481" t="s">
        <v>1127</v>
      </c>
      <c r="B1298" s="481" t="s">
        <v>772</v>
      </c>
      <c r="C1298" s="481" t="s">
        <v>1212</v>
      </c>
      <c r="D1298" s="481" t="s">
        <v>1536</v>
      </c>
      <c r="E1298" s="481">
        <v>12110</v>
      </c>
      <c r="F1298" s="339"/>
      <c r="G1298" s="340">
        <f>IF(ISNUMBER(E1298),E1298/'Bulk DivVar Analysis'!$C$7,"")</f>
        <v>0.81499427956120873</v>
      </c>
      <c r="H1298" s="338" t="str">
        <f>IF(ISNUMBER(E1298), IF(G1298&gt;'Bulk DivVar Analysis'!$D$9,"Pass","Fail"),"")</f>
        <v>Pass</v>
      </c>
      <c r="I1298" s="338" t="str">
        <f t="shared" si="22"/>
        <v>Gamma_9_E1</v>
      </c>
      <c r="J1298" s="339"/>
      <c r="K1298" s="339"/>
      <c r="L1298" s="339"/>
      <c r="M1298" s="339"/>
      <c r="N1298" s="339"/>
      <c r="O1298" s="339"/>
      <c r="P1298" s="339"/>
      <c r="Q1298" s="339"/>
    </row>
    <row r="1299" spans="1:17" ht="13.5" customHeight="1">
      <c r="A1299" s="481" t="s">
        <v>1127</v>
      </c>
      <c r="B1299" s="481" t="s">
        <v>772</v>
      </c>
      <c r="C1299" s="481" t="s">
        <v>1214</v>
      </c>
      <c r="D1299" s="481" t="s">
        <v>1537</v>
      </c>
      <c r="E1299" s="481">
        <v>13480</v>
      </c>
      <c r="F1299" s="339"/>
      <c r="G1299" s="340">
        <f>IF(ISNUMBER(E1299),E1299/'Bulk DivVar Analysis'!$C$7,"")</f>
        <v>0.90719429302106469</v>
      </c>
      <c r="H1299" s="338" t="str">
        <f>IF(ISNUMBER(E1299), IF(G1299&gt;'Bulk DivVar Analysis'!$D$9,"Pass","Fail"),"")</f>
        <v>Pass</v>
      </c>
      <c r="I1299" s="338" t="str">
        <f t="shared" si="22"/>
        <v>Gamma_9_E2</v>
      </c>
      <c r="J1299" s="339"/>
      <c r="K1299" s="339"/>
      <c r="L1299" s="339"/>
      <c r="M1299" s="339"/>
      <c r="N1299" s="339"/>
      <c r="O1299" s="339"/>
      <c r="P1299" s="339"/>
      <c r="Q1299" s="339"/>
    </row>
    <row r="1300" spans="1:17" ht="13.5" customHeight="1">
      <c r="A1300" s="481" t="s">
        <v>1127</v>
      </c>
      <c r="B1300" s="481" t="s">
        <v>772</v>
      </c>
      <c r="C1300" s="481" t="s">
        <v>1216</v>
      </c>
      <c r="D1300" s="481" t="s">
        <v>1538</v>
      </c>
      <c r="E1300" s="481">
        <v>14219</v>
      </c>
      <c r="F1300" s="339"/>
      <c r="G1300" s="340">
        <f>IF(ISNUMBER(E1300),E1300/'Bulk DivVar Analysis'!$C$7,"")</f>
        <v>0.95692846086546879</v>
      </c>
      <c r="H1300" s="338" t="str">
        <f>IF(ISNUMBER(E1300), IF(G1300&gt;'Bulk DivVar Analysis'!$D$9,"Pass","Fail"),"")</f>
        <v>Pass</v>
      </c>
      <c r="I1300" s="338" t="str">
        <f t="shared" si="22"/>
        <v>Gamma_9_E3</v>
      </c>
      <c r="J1300" s="339"/>
      <c r="K1300" s="339"/>
      <c r="L1300" s="339"/>
      <c r="M1300" s="339"/>
      <c r="N1300" s="339"/>
      <c r="O1300" s="339"/>
      <c r="P1300" s="339"/>
      <c r="Q1300" s="339"/>
    </row>
    <row r="1301" spans="1:17" ht="13.5" customHeight="1">
      <c r="A1301" s="481" t="s">
        <v>1127</v>
      </c>
      <c r="B1301" s="481" t="s">
        <v>772</v>
      </c>
      <c r="C1301" s="481" t="s">
        <v>1218</v>
      </c>
      <c r="D1301" s="481" t="s">
        <v>1539</v>
      </c>
      <c r="E1301" s="481">
        <v>11167</v>
      </c>
      <c r="F1301" s="339"/>
      <c r="G1301" s="340">
        <f>IF(ISNUMBER(E1301),E1301/'Bulk DivVar Analysis'!$C$7,"")</f>
        <v>0.75153105861767278</v>
      </c>
      <c r="H1301" s="338" t="str">
        <f>IF(ISNUMBER(E1301), IF(G1301&gt;'Bulk DivVar Analysis'!$D$9,"Pass","Fail"),"")</f>
        <v>Pass</v>
      </c>
      <c r="I1301" s="338" t="str">
        <f t="shared" si="22"/>
        <v>Gamma_9_E4</v>
      </c>
      <c r="J1301" s="339"/>
      <c r="K1301" s="339"/>
      <c r="L1301" s="339"/>
      <c r="M1301" s="339"/>
      <c r="N1301" s="339"/>
      <c r="O1301" s="339"/>
      <c r="P1301" s="339"/>
      <c r="Q1301" s="339"/>
    </row>
    <row r="1302" spans="1:17" ht="13.5" customHeight="1">
      <c r="A1302" s="481" t="s">
        <v>1127</v>
      </c>
      <c r="B1302" s="481" t="s">
        <v>772</v>
      </c>
      <c r="C1302" s="481" t="s">
        <v>1220</v>
      </c>
      <c r="D1302" s="481" t="s">
        <v>1540</v>
      </c>
      <c r="E1302" s="481">
        <v>18626</v>
      </c>
      <c r="F1302" s="339"/>
      <c r="G1302" s="340">
        <f>IF(ISNUMBER(E1302),E1302/'Bulk DivVar Analysis'!$C$7,"")</f>
        <v>1.2535163873746551</v>
      </c>
      <c r="H1302" s="338" t="str">
        <f>IF(ISNUMBER(E1302), IF(G1302&gt;'Bulk DivVar Analysis'!$D$9,"Pass","Fail"),"")</f>
        <v>Pass</v>
      </c>
      <c r="I1302" s="338" t="str">
        <f t="shared" si="22"/>
        <v>Gamma_9_E5</v>
      </c>
      <c r="J1302" s="339"/>
      <c r="K1302" s="339"/>
      <c r="L1302" s="339"/>
      <c r="M1302" s="339"/>
      <c r="N1302" s="339"/>
      <c r="O1302" s="339"/>
      <c r="P1302" s="339"/>
      <c r="Q1302" s="339"/>
    </row>
    <row r="1303" spans="1:17" ht="13.5" customHeight="1">
      <c r="A1303" s="481" t="s">
        <v>1127</v>
      </c>
      <c r="B1303" s="481" t="s">
        <v>772</v>
      </c>
      <c r="C1303" s="481" t="s">
        <v>1222</v>
      </c>
      <c r="D1303" s="481" t="s">
        <v>1541</v>
      </c>
      <c r="E1303" s="481">
        <v>16065</v>
      </c>
      <c r="F1303" s="339"/>
      <c r="G1303" s="340">
        <f>IF(ISNUMBER(E1303),E1303/'Bulk DivVar Analysis'!$C$7,"")</f>
        <v>1.0811629315566322</v>
      </c>
      <c r="H1303" s="338" t="str">
        <f>IF(ISNUMBER(E1303), IF(G1303&gt;'Bulk DivVar Analysis'!$D$9,"Pass","Fail"),"")</f>
        <v>Pass</v>
      </c>
      <c r="I1303" s="338" t="str">
        <f t="shared" si="22"/>
        <v>Gamma_9_E6</v>
      </c>
      <c r="J1303" s="339"/>
      <c r="K1303" s="339"/>
      <c r="L1303" s="339"/>
      <c r="M1303" s="339"/>
      <c r="N1303" s="339"/>
      <c r="O1303" s="339"/>
      <c r="P1303" s="339"/>
      <c r="Q1303" s="339"/>
    </row>
    <row r="1304" spans="1:17" ht="13.5" customHeight="1">
      <c r="A1304" s="481" t="s">
        <v>1127</v>
      </c>
      <c r="B1304" s="481" t="s">
        <v>772</v>
      </c>
      <c r="C1304" s="481" t="s">
        <v>1224</v>
      </c>
      <c r="D1304" s="481" t="s">
        <v>1542</v>
      </c>
      <c r="E1304" s="481">
        <v>13998</v>
      </c>
      <c r="F1304" s="339"/>
      <c r="G1304" s="340">
        <f>IF(ISNUMBER(E1304),E1304/'Bulk DivVar Analysis'!$C$7,"")</f>
        <v>0.9420553200080759</v>
      </c>
      <c r="H1304" s="338" t="str">
        <f>IF(ISNUMBER(E1304), IF(G1304&gt;'Bulk DivVar Analysis'!$D$9,"Pass","Fail"),"")</f>
        <v>Pass</v>
      </c>
      <c r="I1304" s="338" t="str">
        <f t="shared" si="22"/>
        <v>Gamma_9_E7</v>
      </c>
      <c r="J1304" s="339"/>
      <c r="K1304" s="339"/>
      <c r="L1304" s="339"/>
      <c r="M1304" s="339"/>
      <c r="N1304" s="339"/>
      <c r="O1304" s="339"/>
      <c r="P1304" s="339"/>
      <c r="Q1304" s="339"/>
    </row>
    <row r="1305" spans="1:17" ht="13.5" customHeight="1">
      <c r="A1305" s="481" t="s">
        <v>1127</v>
      </c>
      <c r="B1305" s="481" t="s">
        <v>772</v>
      </c>
      <c r="C1305" s="481" t="s">
        <v>1226</v>
      </c>
      <c r="D1305" s="481" t="s">
        <v>1543</v>
      </c>
      <c r="E1305" s="481">
        <v>15472</v>
      </c>
      <c r="F1305" s="339"/>
      <c r="G1305" s="340">
        <f>IF(ISNUMBER(E1305),E1305/'Bulk DivVar Analysis'!$C$7,"")</f>
        <v>1.0412544585772932</v>
      </c>
      <c r="H1305" s="338" t="str">
        <f>IF(ISNUMBER(E1305), IF(G1305&gt;'Bulk DivVar Analysis'!$D$9,"Pass","Fail"),"")</f>
        <v>Pass</v>
      </c>
      <c r="I1305" s="338" t="str">
        <f t="shared" si="22"/>
        <v>Gamma_9_E8</v>
      </c>
      <c r="J1305" s="339"/>
      <c r="K1305" s="339"/>
      <c r="L1305" s="339"/>
      <c r="M1305" s="339"/>
      <c r="N1305" s="339"/>
      <c r="O1305" s="339"/>
      <c r="P1305" s="339"/>
      <c r="Q1305" s="339"/>
    </row>
    <row r="1306" spans="1:17" ht="13.5" customHeight="1">
      <c r="A1306" s="481" t="s">
        <v>1127</v>
      </c>
      <c r="B1306" s="481" t="s">
        <v>772</v>
      </c>
      <c r="C1306" s="481" t="s">
        <v>1228</v>
      </c>
      <c r="D1306" s="481" t="s">
        <v>1544</v>
      </c>
      <c r="E1306" s="481">
        <v>8835</v>
      </c>
      <c r="F1306" s="339"/>
      <c r="G1306" s="340">
        <f>IF(ISNUMBER(E1306),E1306/'Bulk DivVar Analysis'!$C$7,"")</f>
        <v>0.59458913789622447</v>
      </c>
      <c r="H1306" s="338" t="str">
        <f>IF(ISNUMBER(E1306), IF(G1306&gt;'Bulk DivVar Analysis'!$D$9,"Pass","Fail"),"")</f>
        <v>Pass</v>
      </c>
      <c r="I1306" s="338" t="str">
        <f t="shared" si="22"/>
        <v>Gamma_9_E9</v>
      </c>
      <c r="J1306" s="339"/>
      <c r="K1306" s="339"/>
      <c r="L1306" s="339"/>
      <c r="M1306" s="339"/>
      <c r="N1306" s="339"/>
      <c r="O1306" s="339"/>
      <c r="P1306" s="339"/>
      <c r="Q1306" s="339"/>
    </row>
    <row r="1307" spans="1:17" ht="13.5" customHeight="1">
      <c r="A1307" s="481" t="s">
        <v>1127</v>
      </c>
      <c r="B1307" s="481" t="s">
        <v>772</v>
      </c>
      <c r="C1307" s="481" t="s">
        <v>544</v>
      </c>
      <c r="D1307" s="481" t="s">
        <v>1545</v>
      </c>
      <c r="E1307" s="481">
        <v>9557</v>
      </c>
      <c r="F1307" s="339"/>
      <c r="G1307" s="340">
        <f>IF(ISNUMBER(E1307),E1307/'Bulk DivVar Analysis'!$C$7,"")</f>
        <v>0.64317921798236755</v>
      </c>
      <c r="H1307" s="338" t="str">
        <f>IF(ISNUMBER(E1307), IF(G1307&gt;'Bulk DivVar Analysis'!$D$9,"Pass","Fail"),"")</f>
        <v>Pass</v>
      </c>
      <c r="I1307" s="338" t="str">
        <f t="shared" si="22"/>
        <v>Gamma_9_E10</v>
      </c>
      <c r="J1307" s="339"/>
      <c r="K1307" s="339"/>
      <c r="L1307" s="339"/>
      <c r="M1307" s="339"/>
      <c r="N1307" s="339"/>
      <c r="O1307" s="339"/>
      <c r="P1307" s="339"/>
      <c r="Q1307" s="339"/>
    </row>
    <row r="1308" spans="1:17" ht="13.5" customHeight="1">
      <c r="A1308" s="481" t="s">
        <v>1127</v>
      </c>
      <c r="B1308" s="481" t="s">
        <v>772</v>
      </c>
      <c r="C1308" s="481" t="s">
        <v>545</v>
      </c>
      <c r="D1308" s="481" t="s">
        <v>1546</v>
      </c>
      <c r="E1308" s="481">
        <v>12336</v>
      </c>
      <c r="F1308" s="339"/>
      <c r="G1308" s="340">
        <f>IF(ISNUMBER(E1308),E1308/'Bulk DivVar Analysis'!$C$7,"")</f>
        <v>0.83020391681809003</v>
      </c>
      <c r="H1308" s="338" t="str">
        <f>IF(ISNUMBER(E1308), IF(G1308&gt;'Bulk DivVar Analysis'!$D$9,"Pass","Fail"),"")</f>
        <v>Pass</v>
      </c>
      <c r="I1308" s="338" t="str">
        <f t="shared" si="22"/>
        <v>Gamma_9_E11</v>
      </c>
      <c r="J1308" s="339"/>
      <c r="K1308" s="339"/>
      <c r="L1308" s="339"/>
      <c r="M1308" s="339"/>
      <c r="N1308" s="339"/>
      <c r="O1308" s="339"/>
      <c r="P1308" s="339"/>
      <c r="Q1308" s="339"/>
    </row>
    <row r="1309" spans="1:17" ht="13.5" customHeight="1">
      <c r="A1309" s="481" t="s">
        <v>1127</v>
      </c>
      <c r="B1309" s="481" t="s">
        <v>772</v>
      </c>
      <c r="C1309" s="481" t="s">
        <v>546</v>
      </c>
      <c r="D1309" s="481" t="s">
        <v>1547</v>
      </c>
      <c r="E1309" s="481">
        <v>10522</v>
      </c>
      <c r="F1309" s="339"/>
      <c r="G1309" s="340">
        <f>IF(ISNUMBER(E1309),E1309/'Bulk DivVar Analysis'!$C$7,"")</f>
        <v>0.70812302308365305</v>
      </c>
      <c r="H1309" s="338" t="str">
        <f>IF(ISNUMBER(E1309), IF(G1309&gt;'Bulk DivVar Analysis'!$D$9,"Pass","Fail"),"")</f>
        <v>Pass</v>
      </c>
      <c r="I1309" s="338" t="str">
        <f t="shared" si="22"/>
        <v>Gamma_9_E12</v>
      </c>
      <c r="J1309" s="339"/>
      <c r="K1309" s="339"/>
      <c r="L1309" s="339"/>
      <c r="M1309" s="339"/>
      <c r="N1309" s="339"/>
      <c r="O1309" s="339"/>
      <c r="P1309" s="339"/>
      <c r="Q1309" s="339"/>
    </row>
    <row r="1310" spans="1:17" ht="13.5" customHeight="1">
      <c r="A1310" s="481" t="s">
        <v>1127</v>
      </c>
      <c r="B1310" s="481" t="s">
        <v>772</v>
      </c>
      <c r="C1310" s="481" t="s">
        <v>1233</v>
      </c>
      <c r="D1310" s="481" t="s">
        <v>1548</v>
      </c>
      <c r="E1310" s="481">
        <v>19620</v>
      </c>
      <c r="F1310" s="339"/>
      <c r="G1310" s="340">
        <f>IF(ISNUMBER(E1310),E1310/'Bulk DivVar Analysis'!$C$7,"")</f>
        <v>1.320411871592974</v>
      </c>
      <c r="H1310" s="338" t="str">
        <f>IF(ISNUMBER(E1310), IF(G1310&gt;'Bulk DivVar Analysis'!$D$9,"Pass","Fail"),"")</f>
        <v>Pass</v>
      </c>
      <c r="I1310" s="338" t="str">
        <f t="shared" si="22"/>
        <v>Gamma_9_F1</v>
      </c>
      <c r="J1310" s="339"/>
      <c r="K1310" s="339"/>
      <c r="L1310" s="339"/>
      <c r="M1310" s="339"/>
      <c r="N1310" s="339"/>
      <c r="O1310" s="339"/>
      <c r="P1310" s="339"/>
      <c r="Q1310" s="339"/>
    </row>
    <row r="1311" spans="1:17" ht="13.5" customHeight="1">
      <c r="A1311" s="481" t="s">
        <v>1127</v>
      </c>
      <c r="B1311" s="481" t="s">
        <v>772</v>
      </c>
      <c r="C1311" s="481" t="s">
        <v>1235</v>
      </c>
      <c r="D1311" s="481" t="s">
        <v>1549</v>
      </c>
      <c r="E1311" s="481">
        <v>10355</v>
      </c>
      <c r="F1311" s="339"/>
      <c r="G1311" s="340">
        <f>IF(ISNUMBER(E1311),E1311/'Bulk DivVar Analysis'!$C$7,"")</f>
        <v>0.69688404334073628</v>
      </c>
      <c r="H1311" s="338" t="str">
        <f>IF(ISNUMBER(E1311), IF(G1311&gt;'Bulk DivVar Analysis'!$D$9,"Pass","Fail"),"")</f>
        <v>Pass</v>
      </c>
      <c r="I1311" s="338" t="str">
        <f t="shared" si="22"/>
        <v>Gamma_9_F2</v>
      </c>
      <c r="J1311" s="339"/>
      <c r="K1311" s="339"/>
      <c r="L1311" s="339"/>
      <c r="M1311" s="339"/>
      <c r="N1311" s="339"/>
      <c r="O1311" s="339"/>
      <c r="P1311" s="339"/>
      <c r="Q1311" s="339"/>
    </row>
    <row r="1312" spans="1:17" ht="13.5" customHeight="1">
      <c r="A1312" s="481" t="s">
        <v>1127</v>
      </c>
      <c r="B1312" s="481" t="s">
        <v>772</v>
      </c>
      <c r="C1312" s="481" t="s">
        <v>1237</v>
      </c>
      <c r="D1312" s="481" t="s">
        <v>1550</v>
      </c>
      <c r="E1312" s="481">
        <v>15811</v>
      </c>
      <c r="F1312" s="339"/>
      <c r="G1312" s="340">
        <f>IF(ISNUMBER(E1312),E1312/'Bulk DivVar Analysis'!$C$7,"")</f>
        <v>1.0640689144626152</v>
      </c>
      <c r="H1312" s="338" t="str">
        <f>IF(ISNUMBER(E1312), IF(G1312&gt;'Bulk DivVar Analysis'!$D$9,"Pass","Fail"),"")</f>
        <v>Pass</v>
      </c>
      <c r="I1312" s="338" t="str">
        <f t="shared" si="22"/>
        <v>Gamma_9_F3</v>
      </c>
      <c r="J1312" s="339"/>
      <c r="K1312" s="339"/>
      <c r="L1312" s="339"/>
      <c r="M1312" s="339"/>
      <c r="N1312" s="339"/>
      <c r="O1312" s="339"/>
      <c r="P1312" s="339"/>
      <c r="Q1312" s="339"/>
    </row>
    <row r="1313" spans="1:17" ht="13.5" customHeight="1">
      <c r="A1313" s="481" t="s">
        <v>1127</v>
      </c>
      <c r="B1313" s="481" t="s">
        <v>772</v>
      </c>
      <c r="C1313" s="481" t="s">
        <v>1239</v>
      </c>
      <c r="D1313" s="481" t="s">
        <v>1551</v>
      </c>
      <c r="E1313" s="481">
        <v>15187</v>
      </c>
      <c r="F1313" s="339"/>
      <c r="G1313" s="340">
        <f>IF(ISNUMBER(E1313),E1313/'Bulk DivVar Analysis'!$C$7,"")</f>
        <v>1.0220741638064472</v>
      </c>
      <c r="H1313" s="338" t="str">
        <f>IF(ISNUMBER(E1313), IF(G1313&gt;'Bulk DivVar Analysis'!$D$9,"Pass","Fail"),"")</f>
        <v>Pass</v>
      </c>
      <c r="I1313" s="338" t="str">
        <f t="shared" si="22"/>
        <v>Gamma_9_F4</v>
      </c>
      <c r="J1313" s="339"/>
      <c r="K1313" s="339"/>
      <c r="L1313" s="339"/>
      <c r="M1313" s="339"/>
      <c r="N1313" s="339"/>
      <c r="O1313" s="339"/>
      <c r="P1313" s="339"/>
      <c r="Q1313" s="339"/>
    </row>
    <row r="1314" spans="1:17" ht="13.5" customHeight="1">
      <c r="A1314" s="481" t="s">
        <v>1127</v>
      </c>
      <c r="B1314" s="481" t="s">
        <v>772</v>
      </c>
      <c r="C1314" s="481" t="s">
        <v>1241</v>
      </c>
      <c r="D1314" s="481" t="s">
        <v>1552</v>
      </c>
      <c r="E1314" s="481">
        <v>12850</v>
      </c>
      <c r="F1314" s="339"/>
      <c r="G1314" s="340">
        <f>IF(ISNUMBER(E1314),E1314/'Bulk DivVar Analysis'!$C$7,"")</f>
        <v>0.86479574668551051</v>
      </c>
      <c r="H1314" s="338" t="str">
        <f>IF(ISNUMBER(E1314), IF(G1314&gt;'Bulk DivVar Analysis'!$D$9,"Pass","Fail"),"")</f>
        <v>Pass</v>
      </c>
      <c r="I1314" s="338" t="str">
        <f t="shared" si="22"/>
        <v>Gamma_9_F5</v>
      </c>
      <c r="J1314" s="339"/>
      <c r="K1314" s="339"/>
      <c r="L1314" s="339"/>
      <c r="M1314" s="339"/>
      <c r="N1314" s="339"/>
      <c r="O1314" s="339"/>
      <c r="P1314" s="339"/>
      <c r="Q1314" s="339"/>
    </row>
    <row r="1315" spans="1:17" ht="13.5" customHeight="1">
      <c r="A1315" s="481" t="s">
        <v>1127</v>
      </c>
      <c r="B1315" s="481" t="s">
        <v>772</v>
      </c>
      <c r="C1315" s="481" t="s">
        <v>1243</v>
      </c>
      <c r="D1315" s="481" t="s">
        <v>1553</v>
      </c>
      <c r="E1315" s="481">
        <v>16022</v>
      </c>
      <c r="F1315" s="339"/>
      <c r="G1315" s="340">
        <f>IF(ISNUMBER(E1315),E1315/'Bulk DivVar Analysis'!$C$7,"")</f>
        <v>1.0782690625210309</v>
      </c>
      <c r="H1315" s="338" t="str">
        <f>IF(ISNUMBER(E1315), IF(G1315&gt;'Bulk DivVar Analysis'!$D$9,"Pass","Fail"),"")</f>
        <v>Pass</v>
      </c>
      <c r="I1315" s="338" t="str">
        <f t="shared" si="22"/>
        <v>Gamma_9_F6</v>
      </c>
      <c r="J1315" s="339"/>
      <c r="K1315" s="339"/>
      <c r="L1315" s="339"/>
      <c r="M1315" s="339"/>
      <c r="N1315" s="339"/>
      <c r="O1315" s="339"/>
      <c r="P1315" s="339"/>
      <c r="Q1315" s="339"/>
    </row>
    <row r="1316" spans="1:17" ht="13.5" customHeight="1">
      <c r="A1316" s="481" t="s">
        <v>1127</v>
      </c>
      <c r="B1316" s="481" t="s">
        <v>772</v>
      </c>
      <c r="C1316" s="481" t="s">
        <v>1245</v>
      </c>
      <c r="D1316" s="481" t="s">
        <v>1554</v>
      </c>
      <c r="E1316" s="481">
        <v>14932</v>
      </c>
      <c r="F1316" s="339"/>
      <c r="G1316" s="340">
        <f>IF(ISNUMBER(E1316),E1316/'Bulk DivVar Analysis'!$C$7,"")</f>
        <v>1.0049128474325324</v>
      </c>
      <c r="H1316" s="338" t="str">
        <f>IF(ISNUMBER(E1316), IF(G1316&gt;'Bulk DivVar Analysis'!$D$9,"Pass","Fail"),"")</f>
        <v>Pass</v>
      </c>
      <c r="I1316" s="338" t="str">
        <f t="shared" si="22"/>
        <v>Gamma_9_F7</v>
      </c>
      <c r="J1316" s="339"/>
      <c r="K1316" s="339"/>
      <c r="L1316" s="339"/>
      <c r="M1316" s="339"/>
      <c r="N1316" s="339"/>
      <c r="O1316" s="339"/>
      <c r="P1316" s="339"/>
      <c r="Q1316" s="339"/>
    </row>
    <row r="1317" spans="1:17" ht="13.5" customHeight="1">
      <c r="A1317" s="481" t="s">
        <v>1127</v>
      </c>
      <c r="B1317" s="481" t="s">
        <v>772</v>
      </c>
      <c r="C1317" s="481" t="s">
        <v>1247</v>
      </c>
      <c r="D1317" s="481" t="s">
        <v>1555</v>
      </c>
      <c r="E1317" s="481">
        <v>16744</v>
      </c>
      <c r="F1317" s="339"/>
      <c r="G1317" s="340">
        <f>IF(ISNUMBER(E1317),E1317/'Bulk DivVar Analysis'!$C$7,"")</f>
        <v>1.1268591426071741</v>
      </c>
      <c r="H1317" s="338" t="str">
        <f>IF(ISNUMBER(E1317), IF(G1317&gt;'Bulk DivVar Analysis'!$D$9,"Pass","Fail"),"")</f>
        <v>Pass</v>
      </c>
      <c r="I1317" s="338" t="str">
        <f t="shared" si="22"/>
        <v>Gamma_9_F8</v>
      </c>
      <c r="J1317" s="339"/>
      <c r="K1317" s="339"/>
      <c r="L1317" s="339"/>
      <c r="M1317" s="339"/>
      <c r="N1317" s="339"/>
      <c r="O1317" s="339"/>
      <c r="P1317" s="339"/>
      <c r="Q1317" s="339"/>
    </row>
    <row r="1318" spans="1:17" ht="13.5" customHeight="1">
      <c r="A1318" s="481" t="s">
        <v>1127</v>
      </c>
      <c r="B1318" s="481" t="s">
        <v>772</v>
      </c>
      <c r="C1318" s="481" t="s">
        <v>1249</v>
      </c>
      <c r="D1318" s="481" t="s">
        <v>1556</v>
      </c>
      <c r="E1318" s="481">
        <v>7414</v>
      </c>
      <c r="F1318" s="339"/>
      <c r="G1318" s="340">
        <f>IF(ISNUMBER(E1318),E1318/'Bulk DivVar Analysis'!$C$7,"")</f>
        <v>0.49895686116158555</v>
      </c>
      <c r="H1318" s="338" t="str">
        <f>IF(ISNUMBER(E1318), IF(G1318&gt;'Bulk DivVar Analysis'!$D$9,"Pass","Fail"),"")</f>
        <v>Pass</v>
      </c>
      <c r="I1318" s="338" t="str">
        <f t="shared" si="22"/>
        <v>Gamma_9_F9</v>
      </c>
      <c r="J1318" s="339"/>
      <c r="K1318" s="339"/>
      <c r="L1318" s="339"/>
      <c r="M1318" s="339"/>
      <c r="N1318" s="339"/>
      <c r="O1318" s="339"/>
      <c r="P1318" s="339"/>
      <c r="Q1318" s="339"/>
    </row>
    <row r="1319" spans="1:17" ht="13.5" customHeight="1">
      <c r="A1319" s="481" t="s">
        <v>1127</v>
      </c>
      <c r="B1319" s="481" t="s">
        <v>772</v>
      </c>
      <c r="C1319" s="481" t="s">
        <v>556</v>
      </c>
      <c r="D1319" s="481" t="s">
        <v>1557</v>
      </c>
      <c r="E1319" s="481">
        <v>18725</v>
      </c>
      <c r="F1319" s="339"/>
      <c r="G1319" s="340">
        <f>IF(ISNUMBER(E1319),E1319/'Bulk DivVar Analysis'!$C$7,"")</f>
        <v>1.2601790160845279</v>
      </c>
      <c r="H1319" s="338" t="str">
        <f>IF(ISNUMBER(E1319), IF(G1319&gt;'Bulk DivVar Analysis'!$D$9,"Pass","Fail"),"")</f>
        <v>Pass</v>
      </c>
      <c r="I1319" s="338" t="str">
        <f t="shared" si="22"/>
        <v>Gamma_9_F10</v>
      </c>
      <c r="J1319" s="339"/>
      <c r="K1319" s="339"/>
      <c r="L1319" s="339"/>
      <c r="M1319" s="339"/>
      <c r="N1319" s="339"/>
      <c r="O1319" s="339"/>
      <c r="P1319" s="339"/>
      <c r="Q1319" s="339"/>
    </row>
    <row r="1320" spans="1:17" ht="13.5" customHeight="1">
      <c r="A1320" s="481" t="s">
        <v>1127</v>
      </c>
      <c r="B1320" s="481" t="s">
        <v>772</v>
      </c>
      <c r="C1320" s="481" t="s">
        <v>557</v>
      </c>
      <c r="D1320" s="481" t="s">
        <v>1558</v>
      </c>
      <c r="E1320" s="481">
        <v>15481</v>
      </c>
      <c r="F1320" s="339"/>
      <c r="G1320" s="340">
        <f>IF(ISNUMBER(E1320),E1320/'Bulk DivVar Analysis'!$C$7,"")</f>
        <v>1.0418601520963726</v>
      </c>
      <c r="H1320" s="338" t="str">
        <f>IF(ISNUMBER(E1320), IF(G1320&gt;'Bulk DivVar Analysis'!$D$9,"Pass","Fail"),"")</f>
        <v>Pass</v>
      </c>
      <c r="I1320" s="338" t="str">
        <f t="shared" si="22"/>
        <v>Gamma_9_F11</v>
      </c>
      <c r="J1320" s="339"/>
      <c r="K1320" s="339"/>
      <c r="L1320" s="339"/>
      <c r="M1320" s="339"/>
      <c r="N1320" s="339"/>
      <c r="O1320" s="339"/>
      <c r="P1320" s="339"/>
      <c r="Q1320" s="339"/>
    </row>
    <row r="1321" spans="1:17" ht="13.5" customHeight="1">
      <c r="A1321" s="481" t="s">
        <v>1127</v>
      </c>
      <c r="B1321" s="481" t="s">
        <v>772</v>
      </c>
      <c r="C1321" s="481" t="s">
        <v>558</v>
      </c>
      <c r="D1321" s="481" t="s">
        <v>1559</v>
      </c>
      <c r="E1321" s="481">
        <v>14871</v>
      </c>
      <c r="F1321" s="339"/>
      <c r="G1321" s="340">
        <f>IF(ISNUMBER(E1321),E1321/'Bulk DivVar Analysis'!$C$7,"")</f>
        <v>1.0008075913587724</v>
      </c>
      <c r="H1321" s="338" t="str">
        <f>IF(ISNUMBER(E1321), IF(G1321&gt;'Bulk DivVar Analysis'!$D$9,"Pass","Fail"),"")</f>
        <v>Pass</v>
      </c>
      <c r="I1321" s="338" t="str">
        <f t="shared" si="22"/>
        <v>Gamma_9_F12</v>
      </c>
      <c r="J1321" s="339"/>
      <c r="K1321" s="339"/>
      <c r="L1321" s="339"/>
      <c r="M1321" s="339"/>
      <c r="N1321" s="339"/>
      <c r="O1321" s="339"/>
      <c r="P1321" s="339"/>
      <c r="Q1321" s="339"/>
    </row>
    <row r="1322" spans="1:17" ht="13.5" customHeight="1">
      <c r="A1322" s="481" t="s">
        <v>1127</v>
      </c>
      <c r="B1322" s="481" t="s">
        <v>772</v>
      </c>
      <c r="C1322" s="481" t="s">
        <v>1254</v>
      </c>
      <c r="D1322" s="481" t="s">
        <v>1560</v>
      </c>
      <c r="E1322" s="481">
        <v>16453</v>
      </c>
      <c r="F1322" s="339"/>
      <c r="G1322" s="340">
        <f>IF(ISNUMBER(E1322),E1322/'Bulk DivVar Analysis'!$C$7,"")</f>
        <v>1.1072750521569419</v>
      </c>
      <c r="H1322" s="338" t="str">
        <f>IF(ISNUMBER(E1322), IF(G1322&gt;'Bulk DivVar Analysis'!$D$9,"Pass","Fail"),"")</f>
        <v>Pass</v>
      </c>
      <c r="I1322" s="338" t="str">
        <f t="shared" si="22"/>
        <v>Gamma_9_G1</v>
      </c>
      <c r="J1322" s="339"/>
      <c r="K1322" s="339"/>
      <c r="L1322" s="339"/>
      <c r="M1322" s="339"/>
      <c r="N1322" s="339"/>
      <c r="O1322" s="339"/>
      <c r="P1322" s="339"/>
      <c r="Q1322" s="339"/>
    </row>
    <row r="1323" spans="1:17" ht="13.5" customHeight="1">
      <c r="A1323" s="481" t="s">
        <v>1127</v>
      </c>
      <c r="B1323" s="481" t="s">
        <v>772</v>
      </c>
      <c r="C1323" s="481" t="s">
        <v>1256</v>
      </c>
      <c r="D1323" s="481" t="s">
        <v>1561</v>
      </c>
      <c r="E1323" s="481">
        <v>14662</v>
      </c>
      <c r="F1323" s="339"/>
      <c r="G1323" s="340">
        <f>IF(ISNUMBER(E1323),E1323/'Bulk DivVar Analysis'!$C$7,"")</f>
        <v>0.98674204186015213</v>
      </c>
      <c r="H1323" s="338" t="str">
        <f>IF(ISNUMBER(E1323), IF(G1323&gt;'Bulk DivVar Analysis'!$D$9,"Pass","Fail"),"")</f>
        <v>Pass</v>
      </c>
      <c r="I1323" s="338" t="str">
        <f t="shared" si="22"/>
        <v>Gamma_9_G2</v>
      </c>
      <c r="J1323" s="339"/>
      <c r="K1323" s="339"/>
      <c r="L1323" s="339"/>
      <c r="M1323" s="339"/>
      <c r="N1323" s="339"/>
      <c r="O1323" s="339"/>
      <c r="P1323" s="339"/>
      <c r="Q1323" s="339"/>
    </row>
    <row r="1324" spans="1:17" ht="13.5" customHeight="1">
      <c r="A1324" s="481" t="s">
        <v>1127</v>
      </c>
      <c r="B1324" s="481" t="s">
        <v>772</v>
      </c>
      <c r="C1324" s="481" t="s">
        <v>1258</v>
      </c>
      <c r="D1324" s="481" t="s">
        <v>1562</v>
      </c>
      <c r="E1324" s="481">
        <v>17271</v>
      </c>
      <c r="F1324" s="339"/>
      <c r="G1324" s="340">
        <f>IF(ISNUMBER(E1324),E1324/'Bulk DivVar Analysis'!$C$7,"")</f>
        <v>1.1623258631132647</v>
      </c>
      <c r="H1324" s="338" t="str">
        <f>IF(ISNUMBER(E1324), IF(G1324&gt;'Bulk DivVar Analysis'!$D$9,"Pass","Fail"),"")</f>
        <v>Pass</v>
      </c>
      <c r="I1324" s="338" t="str">
        <f t="shared" si="22"/>
        <v>Gamma_9_G3</v>
      </c>
      <c r="J1324" s="339"/>
      <c r="K1324" s="339"/>
      <c r="L1324" s="339"/>
      <c r="M1324" s="339"/>
      <c r="N1324" s="339"/>
      <c r="O1324" s="339"/>
      <c r="P1324" s="339"/>
      <c r="Q1324" s="339"/>
    </row>
    <row r="1325" spans="1:17" ht="13.5" customHeight="1">
      <c r="A1325" s="481" t="s">
        <v>1127</v>
      </c>
      <c r="B1325" s="481" t="s">
        <v>772</v>
      </c>
      <c r="C1325" s="481" t="s">
        <v>1260</v>
      </c>
      <c r="D1325" s="481" t="s">
        <v>1563</v>
      </c>
      <c r="E1325" s="481">
        <v>8977</v>
      </c>
      <c r="F1325" s="339"/>
      <c r="G1325" s="340">
        <f>IF(ISNUMBER(E1325),E1325/'Bulk DivVar Analysis'!$C$7,"")</f>
        <v>0.60414563564169865</v>
      </c>
      <c r="H1325" s="338" t="str">
        <f>IF(ISNUMBER(E1325), IF(G1325&gt;'Bulk DivVar Analysis'!$D$9,"Pass","Fail"),"")</f>
        <v>Pass</v>
      </c>
      <c r="I1325" s="338" t="str">
        <f t="shared" si="22"/>
        <v>Gamma_9_G4</v>
      </c>
      <c r="J1325" s="339"/>
      <c r="K1325" s="339"/>
      <c r="L1325" s="339"/>
      <c r="M1325" s="339"/>
      <c r="N1325" s="339"/>
      <c r="O1325" s="339"/>
      <c r="P1325" s="339"/>
      <c r="Q1325" s="339"/>
    </row>
    <row r="1326" spans="1:17" ht="13.5" customHeight="1">
      <c r="A1326" s="481" t="s">
        <v>1127</v>
      </c>
      <c r="B1326" s="481" t="s">
        <v>772</v>
      </c>
      <c r="C1326" s="481" t="s">
        <v>1262</v>
      </c>
      <c r="D1326" s="481" t="s">
        <v>1564</v>
      </c>
      <c r="E1326" s="481">
        <v>9236</v>
      </c>
      <c r="F1326" s="339"/>
      <c r="G1326" s="340">
        <f>IF(ISNUMBER(E1326),E1326/'Bulk DivVar Analysis'!$C$7,"")</f>
        <v>0.6215761491352042</v>
      </c>
      <c r="H1326" s="338" t="str">
        <f>IF(ISNUMBER(E1326), IF(G1326&gt;'Bulk DivVar Analysis'!$D$9,"Pass","Fail"),"")</f>
        <v>Pass</v>
      </c>
      <c r="I1326" s="338" t="str">
        <f t="shared" si="22"/>
        <v>Gamma_9_G5</v>
      </c>
      <c r="J1326" s="339"/>
      <c r="K1326" s="339"/>
      <c r="L1326" s="339"/>
      <c r="M1326" s="339"/>
      <c r="N1326" s="339"/>
      <c r="O1326" s="339"/>
      <c r="P1326" s="339"/>
      <c r="Q1326" s="339"/>
    </row>
    <row r="1327" spans="1:17" ht="13.5" customHeight="1">
      <c r="A1327" s="481" t="s">
        <v>1127</v>
      </c>
      <c r="B1327" s="481" t="s">
        <v>772</v>
      </c>
      <c r="C1327" s="481" t="s">
        <v>1264</v>
      </c>
      <c r="D1327" s="481" t="s">
        <v>1565</v>
      </c>
      <c r="E1327" s="481">
        <v>14578</v>
      </c>
      <c r="F1327" s="339"/>
      <c r="G1327" s="340">
        <f>IF(ISNUMBER(E1327),E1327/'Bulk DivVar Analysis'!$C$7,"")</f>
        <v>0.98108890234874491</v>
      </c>
      <c r="H1327" s="338" t="str">
        <f>IF(ISNUMBER(E1327), IF(G1327&gt;'Bulk DivVar Analysis'!$D$9,"Pass","Fail"),"")</f>
        <v>Pass</v>
      </c>
      <c r="I1327" s="338" t="str">
        <f t="shared" si="22"/>
        <v>Gamma_9_G6</v>
      </c>
      <c r="J1327" s="339"/>
      <c r="K1327" s="339"/>
      <c r="L1327" s="339"/>
      <c r="M1327" s="339"/>
      <c r="N1327" s="339"/>
      <c r="O1327" s="339"/>
      <c r="P1327" s="339"/>
      <c r="Q1327" s="339"/>
    </row>
    <row r="1328" spans="1:17" ht="13.5" customHeight="1">
      <c r="A1328" s="481" t="s">
        <v>1127</v>
      </c>
      <c r="B1328" s="481" t="s">
        <v>772</v>
      </c>
      <c r="C1328" s="481" t="s">
        <v>1266</v>
      </c>
      <c r="D1328" s="481" t="s">
        <v>1566</v>
      </c>
      <c r="E1328" s="481">
        <v>16087</v>
      </c>
      <c r="F1328" s="339"/>
      <c r="G1328" s="340">
        <f>IF(ISNUMBER(E1328),E1328/'Bulk DivVar Analysis'!$C$7,"")</f>
        <v>1.0826435157143819</v>
      </c>
      <c r="H1328" s="338" t="str">
        <f>IF(ISNUMBER(E1328), IF(G1328&gt;'Bulk DivVar Analysis'!$D$9,"Pass","Fail"),"")</f>
        <v>Pass</v>
      </c>
      <c r="I1328" s="338" t="str">
        <f t="shared" si="22"/>
        <v>Gamma_9_G7</v>
      </c>
      <c r="J1328" s="339"/>
      <c r="K1328" s="339"/>
      <c r="L1328" s="339"/>
      <c r="M1328" s="339"/>
      <c r="N1328" s="339"/>
      <c r="O1328" s="339"/>
      <c r="P1328" s="339"/>
      <c r="Q1328" s="339"/>
    </row>
    <row r="1329" spans="1:17" ht="13.5" customHeight="1">
      <c r="A1329" s="481" t="s">
        <v>1127</v>
      </c>
      <c r="B1329" s="481" t="s">
        <v>772</v>
      </c>
      <c r="C1329" s="481" t="s">
        <v>1268</v>
      </c>
      <c r="D1329" s="481" t="s">
        <v>1567</v>
      </c>
      <c r="E1329" s="481">
        <v>10564</v>
      </c>
      <c r="F1329" s="339"/>
      <c r="G1329" s="340">
        <f>IF(ISNUMBER(E1329),E1329/'Bulk DivVar Analysis'!$C$7,"")</f>
        <v>0.71094959283935666</v>
      </c>
      <c r="H1329" s="338" t="str">
        <f>IF(ISNUMBER(E1329), IF(G1329&gt;'Bulk DivVar Analysis'!$D$9,"Pass","Fail"),"")</f>
        <v>Pass</v>
      </c>
      <c r="I1329" s="338" t="str">
        <f t="shared" si="22"/>
        <v>Gamma_9_G8</v>
      </c>
      <c r="J1329" s="339"/>
      <c r="K1329" s="339"/>
      <c r="L1329" s="339"/>
      <c r="M1329" s="339"/>
      <c r="N1329" s="339"/>
      <c r="O1329" s="339"/>
      <c r="P1329" s="339"/>
      <c r="Q1329" s="339"/>
    </row>
    <row r="1330" spans="1:17" ht="13.5" customHeight="1">
      <c r="A1330" s="481" t="s">
        <v>1127</v>
      </c>
      <c r="B1330" s="481" t="s">
        <v>772</v>
      </c>
      <c r="C1330" s="481" t="s">
        <v>1270</v>
      </c>
      <c r="D1330" s="481" t="s">
        <v>1568</v>
      </c>
      <c r="E1330" s="481">
        <v>18331</v>
      </c>
      <c r="F1330" s="339"/>
      <c r="G1330" s="340">
        <f>IF(ISNUMBER(E1330),E1330/'Bulk DivVar Analysis'!$C$7,"")</f>
        <v>1.2336630998048321</v>
      </c>
      <c r="H1330" s="338" t="str">
        <f>IF(ISNUMBER(E1330), IF(G1330&gt;'Bulk DivVar Analysis'!$D$9,"Pass","Fail"),"")</f>
        <v>Pass</v>
      </c>
      <c r="I1330" s="338" t="str">
        <f t="shared" si="22"/>
        <v>Gamma_9_G9</v>
      </c>
      <c r="J1330" s="339"/>
      <c r="K1330" s="339"/>
      <c r="L1330" s="339"/>
      <c r="M1330" s="339"/>
      <c r="N1330" s="339"/>
      <c r="O1330" s="339"/>
      <c r="P1330" s="339"/>
      <c r="Q1330" s="339"/>
    </row>
    <row r="1331" spans="1:17" ht="13.5" customHeight="1">
      <c r="A1331" s="481" t="s">
        <v>1127</v>
      </c>
      <c r="B1331" s="481" t="s">
        <v>772</v>
      </c>
      <c r="C1331" s="481" t="s">
        <v>568</v>
      </c>
      <c r="D1331" s="481" t="s">
        <v>1569</v>
      </c>
      <c r="E1331" s="481">
        <v>12902</v>
      </c>
      <c r="F1331" s="339"/>
      <c r="G1331" s="340">
        <f>IF(ISNUMBER(E1331),E1331/'Bulk DivVar Analysis'!$C$7,"")</f>
        <v>0.86829530924019116</v>
      </c>
      <c r="H1331" s="338" t="str">
        <f>IF(ISNUMBER(E1331), IF(G1331&gt;'Bulk DivVar Analysis'!$D$9,"Pass","Fail"),"")</f>
        <v>Pass</v>
      </c>
      <c r="I1331" s="338" t="str">
        <f t="shared" si="22"/>
        <v>Gamma_9_G10</v>
      </c>
      <c r="J1331" s="339"/>
      <c r="K1331" s="339"/>
      <c r="L1331" s="339"/>
      <c r="M1331" s="339"/>
      <c r="N1331" s="339"/>
      <c r="O1331" s="339"/>
      <c r="P1331" s="339"/>
      <c r="Q1331" s="339"/>
    </row>
    <row r="1332" spans="1:17" ht="13.5" customHeight="1">
      <c r="A1332" s="481" t="s">
        <v>1127</v>
      </c>
      <c r="B1332" s="481" t="s">
        <v>772</v>
      </c>
      <c r="C1332" s="481" t="s">
        <v>569</v>
      </c>
      <c r="D1332" s="481" t="s">
        <v>1570</v>
      </c>
      <c r="E1332" s="481">
        <v>16732</v>
      </c>
      <c r="F1332" s="339"/>
      <c r="G1332" s="340">
        <f>IF(ISNUMBER(E1332),E1332/'Bulk DivVar Analysis'!$C$7,"")</f>
        <v>1.1260515512484017</v>
      </c>
      <c r="H1332" s="338" t="str">
        <f>IF(ISNUMBER(E1332), IF(G1332&gt;'Bulk DivVar Analysis'!$D$9,"Pass","Fail"),"")</f>
        <v>Pass</v>
      </c>
      <c r="I1332" s="338" t="str">
        <f t="shared" si="22"/>
        <v>Gamma_9_G11</v>
      </c>
      <c r="J1332" s="339"/>
      <c r="K1332" s="339"/>
      <c r="L1332" s="339"/>
      <c r="M1332" s="339"/>
      <c r="N1332" s="339"/>
      <c r="O1332" s="339"/>
      <c r="P1332" s="339"/>
      <c r="Q1332" s="339"/>
    </row>
    <row r="1333" spans="1:17" ht="13.5" customHeight="1">
      <c r="A1333" s="481" t="s">
        <v>1127</v>
      </c>
      <c r="B1333" s="481" t="s">
        <v>772</v>
      </c>
      <c r="C1333" s="481" t="s">
        <v>570</v>
      </c>
      <c r="D1333" s="481" t="s">
        <v>1571</v>
      </c>
      <c r="E1333" s="481">
        <v>13385</v>
      </c>
      <c r="F1333" s="339"/>
      <c r="G1333" s="340">
        <f>IF(ISNUMBER(E1333),E1333/'Bulk DivVar Analysis'!$C$7,"")</f>
        <v>0.90080086143078264</v>
      </c>
      <c r="H1333" s="338" t="str">
        <f>IF(ISNUMBER(E1333), IF(G1333&gt;'Bulk DivVar Analysis'!$D$9,"Pass","Fail"),"")</f>
        <v>Pass</v>
      </c>
      <c r="I1333" s="338" t="str">
        <f t="shared" si="22"/>
        <v>Gamma_9_G12</v>
      </c>
      <c r="J1333" s="339"/>
      <c r="K1333" s="339"/>
      <c r="L1333" s="339"/>
      <c r="M1333" s="339"/>
      <c r="N1333" s="339"/>
      <c r="O1333" s="339"/>
      <c r="P1333" s="339"/>
      <c r="Q1333" s="339"/>
    </row>
    <row r="1334" spans="1:17" ht="13.5" customHeight="1">
      <c r="A1334" s="481" t="s">
        <v>1127</v>
      </c>
      <c r="B1334" s="481" t="s">
        <v>772</v>
      </c>
      <c r="C1334" s="481" t="s">
        <v>1275</v>
      </c>
      <c r="D1334" s="481" t="s">
        <v>1572</v>
      </c>
      <c r="E1334" s="481">
        <v>15814</v>
      </c>
      <c r="F1334" s="339"/>
      <c r="G1334" s="340">
        <f>IF(ISNUMBER(E1334),E1334/'Bulk DivVar Analysis'!$C$7,"")</f>
        <v>1.0642708123023084</v>
      </c>
      <c r="H1334" s="338" t="str">
        <f>IF(ISNUMBER(E1334), IF(G1334&gt;'Bulk DivVar Analysis'!$D$9,"Pass","Fail"),"")</f>
        <v>Pass</v>
      </c>
      <c r="I1334" s="338" t="str">
        <f t="shared" si="22"/>
        <v>Gamma_9_H1</v>
      </c>
      <c r="J1334" s="339"/>
      <c r="K1334" s="339"/>
      <c r="L1334" s="339"/>
      <c r="M1334" s="339"/>
      <c r="N1334" s="339"/>
      <c r="O1334" s="339"/>
      <c r="P1334" s="339"/>
      <c r="Q1334" s="339"/>
    </row>
    <row r="1335" spans="1:17" ht="13.5" customHeight="1">
      <c r="A1335" s="481" t="s">
        <v>1127</v>
      </c>
      <c r="B1335" s="481" t="s">
        <v>772</v>
      </c>
      <c r="C1335" s="481" t="s">
        <v>1277</v>
      </c>
      <c r="D1335" s="481" t="s">
        <v>1573</v>
      </c>
      <c r="E1335" s="481">
        <v>10869</v>
      </c>
      <c r="F1335" s="339"/>
      <c r="G1335" s="340">
        <f>IF(ISNUMBER(E1335),E1335/'Bulk DivVar Analysis'!$C$7,"")</f>
        <v>0.73147587320815666</v>
      </c>
      <c r="H1335" s="338" t="str">
        <f>IF(ISNUMBER(E1335), IF(G1335&gt;'Bulk DivVar Analysis'!$D$9,"Pass","Fail"),"")</f>
        <v>Pass</v>
      </c>
      <c r="I1335" s="338" t="str">
        <f t="shared" si="22"/>
        <v>Gamma_9_H2</v>
      </c>
      <c r="J1335" s="339"/>
      <c r="K1335" s="339"/>
      <c r="L1335" s="339"/>
      <c r="M1335" s="339"/>
      <c r="N1335" s="339"/>
      <c r="O1335" s="339"/>
      <c r="P1335" s="339"/>
      <c r="Q1335" s="339"/>
    </row>
    <row r="1336" spans="1:17" ht="13.5" customHeight="1">
      <c r="A1336" s="481" t="s">
        <v>1127</v>
      </c>
      <c r="B1336" s="481" t="s">
        <v>772</v>
      </c>
      <c r="C1336" s="481" t="s">
        <v>1279</v>
      </c>
      <c r="D1336" s="481" t="s">
        <v>1574</v>
      </c>
      <c r="E1336" s="481">
        <v>14514</v>
      </c>
      <c r="F1336" s="339"/>
      <c r="G1336" s="340">
        <f>IF(ISNUMBER(E1336),E1336/'Bulk DivVar Analysis'!$C$7,"")</f>
        <v>0.97678174843529175</v>
      </c>
      <c r="H1336" s="338" t="str">
        <f>IF(ISNUMBER(E1336), IF(G1336&gt;'Bulk DivVar Analysis'!$D$9,"Pass","Fail"),"")</f>
        <v>Pass</v>
      </c>
      <c r="I1336" s="338" t="str">
        <f t="shared" si="22"/>
        <v>Gamma_9_H3</v>
      </c>
      <c r="J1336" s="339"/>
      <c r="K1336" s="339"/>
      <c r="L1336" s="339"/>
      <c r="M1336" s="339"/>
      <c r="N1336" s="339"/>
      <c r="O1336" s="339"/>
      <c r="P1336" s="339"/>
      <c r="Q1336" s="339"/>
    </row>
    <row r="1337" spans="1:17" ht="13.5" customHeight="1">
      <c r="A1337" s="481" t="s">
        <v>1127</v>
      </c>
      <c r="B1337" s="481" t="s">
        <v>772</v>
      </c>
      <c r="C1337" s="481" t="s">
        <v>1281</v>
      </c>
      <c r="D1337" s="481" t="s">
        <v>1575</v>
      </c>
      <c r="E1337" s="481">
        <v>17777</v>
      </c>
      <c r="F1337" s="339"/>
      <c r="G1337" s="340">
        <f>IF(ISNUMBER(E1337),E1337/'Bulk DivVar Analysis'!$C$7,"")</f>
        <v>1.1963792987415034</v>
      </c>
      <c r="H1337" s="338" t="str">
        <f>IF(ISNUMBER(E1337), IF(G1337&gt;'Bulk DivVar Analysis'!$D$9,"Pass","Fail"),"")</f>
        <v>Pass</v>
      </c>
      <c r="I1337" s="338" t="str">
        <f t="shared" si="22"/>
        <v>Gamma_9_H4</v>
      </c>
      <c r="J1337" s="339"/>
      <c r="K1337" s="339"/>
      <c r="L1337" s="339"/>
      <c r="M1337" s="339"/>
      <c r="N1337" s="339"/>
      <c r="O1337" s="339"/>
      <c r="P1337" s="339"/>
      <c r="Q1337" s="339"/>
    </row>
    <row r="1338" spans="1:17" ht="13.5" customHeight="1">
      <c r="A1338" s="481" t="s">
        <v>1127</v>
      </c>
      <c r="B1338" s="481" t="s">
        <v>772</v>
      </c>
      <c r="C1338" s="481" t="s">
        <v>1283</v>
      </c>
      <c r="D1338" s="481" t="s">
        <v>1576</v>
      </c>
      <c r="E1338" s="481">
        <v>10327</v>
      </c>
      <c r="F1338" s="339"/>
      <c r="G1338" s="340">
        <f>IF(ISNUMBER(E1338),E1338/'Bulk DivVar Analysis'!$C$7,"")</f>
        <v>0.69499966350360054</v>
      </c>
      <c r="H1338" s="338" t="str">
        <f>IF(ISNUMBER(E1338), IF(G1338&gt;'Bulk DivVar Analysis'!$D$9,"Pass","Fail"),"")</f>
        <v>Pass</v>
      </c>
      <c r="I1338" s="338" t="str">
        <f t="shared" si="22"/>
        <v>Gamma_9_H5</v>
      </c>
      <c r="J1338" s="339"/>
      <c r="K1338" s="339"/>
      <c r="L1338" s="339"/>
      <c r="M1338" s="339"/>
      <c r="N1338" s="339"/>
      <c r="O1338" s="339"/>
      <c r="P1338" s="339"/>
      <c r="Q1338" s="339"/>
    </row>
    <row r="1339" spans="1:17" ht="13.5" customHeight="1">
      <c r="A1339" s="481" t="s">
        <v>1127</v>
      </c>
      <c r="B1339" s="481" t="s">
        <v>772</v>
      </c>
      <c r="C1339" s="481" t="s">
        <v>1285</v>
      </c>
      <c r="D1339" s="481" t="s">
        <v>1577</v>
      </c>
      <c r="E1339" s="481">
        <v>15749</v>
      </c>
      <c r="F1339" s="339"/>
      <c r="G1339" s="340">
        <f>IF(ISNUMBER(E1339),E1339/'Bulk DivVar Analysis'!$C$7,"")</f>
        <v>1.0598963591089576</v>
      </c>
      <c r="H1339" s="338" t="str">
        <f>IF(ISNUMBER(E1339), IF(G1339&gt;'Bulk DivVar Analysis'!$D$9,"Pass","Fail"),"")</f>
        <v>Pass</v>
      </c>
      <c r="I1339" s="338" t="str">
        <f t="shared" si="22"/>
        <v>Gamma_9_H6</v>
      </c>
      <c r="J1339" s="339"/>
      <c r="K1339" s="339"/>
      <c r="L1339" s="339"/>
      <c r="M1339" s="339"/>
      <c r="N1339" s="339"/>
      <c r="O1339" s="339"/>
      <c r="P1339" s="339"/>
      <c r="Q1339" s="339"/>
    </row>
    <row r="1340" spans="1:17" ht="13.5" customHeight="1">
      <c r="A1340" s="481" t="s">
        <v>1127</v>
      </c>
      <c r="B1340" s="481" t="s">
        <v>772</v>
      </c>
      <c r="C1340" s="481" t="s">
        <v>1287</v>
      </c>
      <c r="D1340" s="481" t="s">
        <v>1578</v>
      </c>
      <c r="E1340" s="481">
        <v>16547</v>
      </c>
      <c r="F1340" s="339"/>
      <c r="G1340" s="340">
        <f>IF(ISNUMBER(E1340),E1340/'Bulk DivVar Analysis'!$C$7,"")</f>
        <v>1.1136011844673261</v>
      </c>
      <c r="H1340" s="338" t="str">
        <f>IF(ISNUMBER(E1340), IF(G1340&gt;'Bulk DivVar Analysis'!$D$9,"Pass","Fail"),"")</f>
        <v>Pass</v>
      </c>
      <c r="I1340" s="338" t="str">
        <f t="shared" si="22"/>
        <v>Gamma_9_H7</v>
      </c>
      <c r="J1340" s="339"/>
      <c r="K1340" s="339"/>
      <c r="L1340" s="339"/>
      <c r="M1340" s="339"/>
      <c r="N1340" s="339"/>
      <c r="O1340" s="339"/>
      <c r="P1340" s="339"/>
      <c r="Q1340" s="339"/>
    </row>
    <row r="1341" spans="1:17" ht="13.5" customHeight="1">
      <c r="A1341" s="481" t="s">
        <v>1127</v>
      </c>
      <c r="B1341" s="481" t="s">
        <v>772</v>
      </c>
      <c r="C1341" s="481" t="s">
        <v>1289</v>
      </c>
      <c r="D1341" s="481" t="s">
        <v>1579</v>
      </c>
      <c r="E1341" s="481">
        <v>12328</v>
      </c>
      <c r="F1341" s="339"/>
      <c r="G1341" s="340">
        <f>IF(ISNUMBER(E1341),E1341/'Bulk DivVar Analysis'!$C$7,"")</f>
        <v>0.82966552257890835</v>
      </c>
      <c r="H1341" s="338" t="str">
        <f>IF(ISNUMBER(E1341), IF(G1341&gt;'Bulk DivVar Analysis'!$D$9,"Pass","Fail"),"")</f>
        <v>Pass</v>
      </c>
      <c r="I1341" s="338" t="str">
        <f t="shared" si="22"/>
        <v>Gamma_9_H8</v>
      </c>
      <c r="J1341" s="339"/>
      <c r="K1341" s="339"/>
      <c r="L1341" s="339"/>
      <c r="M1341" s="339"/>
      <c r="N1341" s="339"/>
      <c r="O1341" s="339"/>
      <c r="P1341" s="339"/>
      <c r="Q1341" s="339"/>
    </row>
    <row r="1342" spans="1:17" ht="13.5" customHeight="1">
      <c r="A1342" s="481" t="s">
        <v>1127</v>
      </c>
      <c r="B1342" s="481" t="s">
        <v>772</v>
      </c>
      <c r="C1342" s="481" t="s">
        <v>1291</v>
      </c>
      <c r="D1342" s="481" t="s">
        <v>1580</v>
      </c>
      <c r="E1342" s="481">
        <v>12874</v>
      </c>
      <c r="F1342" s="339"/>
      <c r="G1342" s="340">
        <f>IF(ISNUMBER(E1342),E1342/'Bulk DivVar Analysis'!$C$7,"")</f>
        <v>0.86641092940305542</v>
      </c>
      <c r="H1342" s="338" t="str">
        <f>IF(ISNUMBER(E1342), IF(G1342&gt;'Bulk DivVar Analysis'!$D$9,"Pass","Fail"),"")</f>
        <v>Pass</v>
      </c>
      <c r="I1342" s="338" t="str">
        <f t="shared" si="22"/>
        <v>Gamma_9_H9</v>
      </c>
      <c r="J1342" s="339"/>
      <c r="K1342" s="339"/>
      <c r="L1342" s="339"/>
      <c r="M1342" s="339"/>
      <c r="N1342" s="339"/>
      <c r="O1342" s="339"/>
      <c r="P1342" s="339"/>
      <c r="Q1342" s="339"/>
    </row>
    <row r="1343" spans="1:17" ht="13.5" customHeight="1">
      <c r="A1343" s="481" t="s">
        <v>1127</v>
      </c>
      <c r="B1343" s="481" t="s">
        <v>772</v>
      </c>
      <c r="C1343" s="481" t="s">
        <v>580</v>
      </c>
      <c r="D1343" s="481" t="s">
        <v>1581</v>
      </c>
      <c r="E1343" s="481">
        <v>8400</v>
      </c>
      <c r="F1343" s="339"/>
      <c r="G1343" s="340">
        <f>IF(ISNUMBER(E1343),E1343/'Bulk DivVar Analysis'!$C$7,"")</f>
        <v>0.5653139511407228</v>
      </c>
      <c r="H1343" s="338" t="str">
        <f>IF(ISNUMBER(E1343), IF(G1343&gt;'Bulk DivVar Analysis'!$D$9,"Pass","Fail"),"")</f>
        <v>Pass</v>
      </c>
      <c r="I1343" s="338" t="str">
        <f t="shared" si="22"/>
        <v>Gamma_9_H10</v>
      </c>
      <c r="J1343" s="339"/>
      <c r="K1343" s="339"/>
      <c r="L1343" s="339"/>
      <c r="M1343" s="339"/>
      <c r="N1343" s="339"/>
      <c r="O1343" s="339"/>
      <c r="P1343" s="339"/>
      <c r="Q1343" s="339"/>
    </row>
    <row r="1344" spans="1:17" ht="13.5" customHeight="1">
      <c r="A1344" s="481" t="s">
        <v>1127</v>
      </c>
      <c r="B1344" s="481" t="s">
        <v>772</v>
      </c>
      <c r="C1344" s="481" t="s">
        <v>581</v>
      </c>
      <c r="D1344" s="481" t="s">
        <v>1582</v>
      </c>
      <c r="E1344" s="481">
        <v>13689</v>
      </c>
      <c r="F1344" s="339"/>
      <c r="G1344" s="340">
        <f>IF(ISNUMBER(E1344),E1344/'Bulk DivVar Analysis'!$C$7,"")</f>
        <v>0.92125984251968507</v>
      </c>
      <c r="H1344" s="338" t="str">
        <f>IF(ISNUMBER(E1344), IF(G1344&gt;'Bulk DivVar Analysis'!$D$9,"Pass","Fail"),"")</f>
        <v>Pass</v>
      </c>
      <c r="I1344" s="338" t="str">
        <f t="shared" si="22"/>
        <v>Gamma_9_H11</v>
      </c>
      <c r="J1344" s="339"/>
      <c r="K1344" s="339"/>
      <c r="L1344" s="339"/>
      <c r="M1344" s="339"/>
      <c r="N1344" s="339"/>
      <c r="O1344" s="339"/>
      <c r="P1344" s="339"/>
      <c r="Q1344" s="339"/>
    </row>
    <row r="1345" spans="1:17" ht="13.5" customHeight="1">
      <c r="A1345" s="481" t="s">
        <v>1127</v>
      </c>
      <c r="B1345" s="481" t="s">
        <v>772</v>
      </c>
      <c r="C1345" s="481" t="s">
        <v>582</v>
      </c>
      <c r="D1345" s="481" t="s">
        <v>1583</v>
      </c>
      <c r="E1345" s="481">
        <v>8372</v>
      </c>
      <c r="F1345" s="339"/>
      <c r="G1345" s="340">
        <f>IF(ISNUMBER(E1345),E1345/'Bulk DivVar Analysis'!$C$7,"")</f>
        <v>0.56342957130358706</v>
      </c>
      <c r="H1345" s="338" t="str">
        <f>IF(ISNUMBER(E1345), IF(G1345&gt;'Bulk DivVar Analysis'!$D$9,"Pass","Fail"),"")</f>
        <v>Pass</v>
      </c>
      <c r="I1345" s="338" t="str">
        <f t="shared" si="22"/>
        <v>Gamma_9_H12</v>
      </c>
      <c r="J1345" s="339"/>
      <c r="K1345" s="339"/>
      <c r="L1345" s="339"/>
      <c r="M1345" s="339"/>
      <c r="N1345" s="339"/>
      <c r="O1345" s="339"/>
      <c r="P1345" s="339"/>
      <c r="Q1345" s="339"/>
    </row>
    <row r="1346" spans="1:17" ht="13.5" customHeight="1">
      <c r="A1346" s="481" t="s">
        <v>1127</v>
      </c>
      <c r="B1346" s="481" t="s">
        <v>774</v>
      </c>
      <c r="C1346" s="481" t="s">
        <v>1128</v>
      </c>
      <c r="D1346" s="481" t="s">
        <v>1584</v>
      </c>
      <c r="E1346" s="481">
        <v>9812</v>
      </c>
      <c r="F1346" s="339"/>
      <c r="G1346" s="340">
        <f>IF(ISNUMBER(E1346),E1346/'Bulk DivVar Analysis'!$C$7,"")</f>
        <v>0.66034053435628237</v>
      </c>
      <c r="H1346" s="338" t="str">
        <f>IF(ISNUMBER(E1346), IF(G1346&gt;'Bulk DivVar Analysis'!$D$9,"Pass","Fail"),"")</f>
        <v>Pass</v>
      </c>
      <c r="I1346" s="338" t="str">
        <f t="shared" si="22"/>
        <v>Gamma_10_A1</v>
      </c>
      <c r="J1346" s="339"/>
      <c r="K1346" s="339"/>
      <c r="L1346" s="339"/>
      <c r="M1346" s="339"/>
      <c r="N1346" s="339"/>
      <c r="O1346" s="339"/>
      <c r="P1346" s="339"/>
      <c r="Q1346" s="339"/>
    </row>
    <row r="1347" spans="1:17" ht="13.5" customHeight="1">
      <c r="A1347" s="481" t="s">
        <v>1127</v>
      </c>
      <c r="B1347" s="481" t="s">
        <v>774</v>
      </c>
      <c r="C1347" s="481" t="s">
        <v>1130</v>
      </c>
      <c r="D1347" s="481" t="s">
        <v>1585</v>
      </c>
      <c r="E1347" s="481">
        <v>16118</v>
      </c>
      <c r="F1347" s="339"/>
      <c r="G1347" s="340">
        <f>IF(ISNUMBER(E1347),E1347/'Bulk DivVar Analysis'!$C$7,"")</f>
        <v>1.0847297933912108</v>
      </c>
      <c r="H1347" s="338" t="str">
        <f>IF(ISNUMBER(E1347), IF(G1347&gt;'Bulk DivVar Analysis'!$D$9,"Pass","Fail"),"")</f>
        <v>Pass</v>
      </c>
      <c r="I1347" s="338" t="str">
        <f t="shared" ref="I1347:I1410" si="23">_xlfn.TEXTJOIN("_",TRUE,B1347,C1347)</f>
        <v>Gamma_10_A2</v>
      </c>
      <c r="J1347" s="339"/>
      <c r="K1347" s="339"/>
      <c r="L1347" s="339"/>
      <c r="M1347" s="339"/>
      <c r="N1347" s="339"/>
      <c r="O1347" s="339"/>
      <c r="P1347" s="339"/>
      <c r="Q1347" s="339"/>
    </row>
    <row r="1348" spans="1:17" ht="13.5" customHeight="1">
      <c r="A1348" s="481" t="s">
        <v>1127</v>
      </c>
      <c r="B1348" s="481" t="s">
        <v>774</v>
      </c>
      <c r="C1348" s="481" t="s">
        <v>1132</v>
      </c>
      <c r="D1348" s="481" t="s">
        <v>1586</v>
      </c>
      <c r="E1348" s="481">
        <v>10704</v>
      </c>
      <c r="F1348" s="339"/>
      <c r="G1348" s="340">
        <f>IF(ISNUMBER(E1348),E1348/'Bulk DivVar Analysis'!$C$7,"")</f>
        <v>0.72037149202503536</v>
      </c>
      <c r="H1348" s="338" t="str">
        <f>IF(ISNUMBER(E1348), IF(G1348&gt;'Bulk DivVar Analysis'!$D$9,"Pass","Fail"),"")</f>
        <v>Pass</v>
      </c>
      <c r="I1348" s="338" t="str">
        <f t="shared" si="23"/>
        <v>Gamma_10_A3</v>
      </c>
      <c r="J1348" s="339"/>
      <c r="K1348" s="339"/>
      <c r="L1348" s="339"/>
      <c r="M1348" s="339"/>
      <c r="N1348" s="339"/>
      <c r="O1348" s="339"/>
      <c r="P1348" s="339"/>
      <c r="Q1348" s="339"/>
    </row>
    <row r="1349" spans="1:17" ht="13.5" customHeight="1">
      <c r="A1349" s="481" t="s">
        <v>1127</v>
      </c>
      <c r="B1349" s="481" t="s">
        <v>774</v>
      </c>
      <c r="C1349" s="481" t="s">
        <v>1134</v>
      </c>
      <c r="D1349" s="481" t="s">
        <v>1587</v>
      </c>
      <c r="E1349" s="481">
        <v>8611</v>
      </c>
      <c r="F1349" s="339"/>
      <c r="G1349" s="340">
        <f>IF(ISNUMBER(E1349),E1349/'Bulk DivVar Analysis'!$C$7,"")</f>
        <v>0.57951409919913854</v>
      </c>
      <c r="H1349" s="338" t="str">
        <f>IF(ISNUMBER(E1349), IF(G1349&gt;'Bulk DivVar Analysis'!$D$9,"Pass","Fail"),"")</f>
        <v>Pass</v>
      </c>
      <c r="I1349" s="338" t="str">
        <f t="shared" si="23"/>
        <v>Gamma_10_A4</v>
      </c>
      <c r="J1349" s="339"/>
      <c r="K1349" s="339"/>
      <c r="L1349" s="339"/>
      <c r="M1349" s="339"/>
      <c r="N1349" s="339"/>
      <c r="O1349" s="339"/>
      <c r="P1349" s="339"/>
      <c r="Q1349" s="339"/>
    </row>
    <row r="1350" spans="1:17" ht="13.5" customHeight="1">
      <c r="A1350" s="481" t="s">
        <v>1127</v>
      </c>
      <c r="B1350" s="481" t="s">
        <v>774</v>
      </c>
      <c r="C1350" s="481" t="s">
        <v>1136</v>
      </c>
      <c r="D1350" s="481" t="s">
        <v>1588</v>
      </c>
      <c r="E1350" s="481">
        <v>13083</v>
      </c>
      <c r="F1350" s="339"/>
      <c r="G1350" s="340">
        <f>IF(ISNUMBER(E1350),E1350/'Bulk DivVar Analysis'!$C$7,"")</f>
        <v>0.8804764789016758</v>
      </c>
      <c r="H1350" s="338" t="str">
        <f>IF(ISNUMBER(E1350), IF(G1350&gt;'Bulk DivVar Analysis'!$D$9,"Pass","Fail"),"")</f>
        <v>Pass</v>
      </c>
      <c r="I1350" s="338" t="str">
        <f t="shared" si="23"/>
        <v>Gamma_10_A5</v>
      </c>
      <c r="J1350" s="339"/>
      <c r="K1350" s="339"/>
      <c r="L1350" s="339"/>
      <c r="M1350" s="339"/>
      <c r="N1350" s="339"/>
      <c r="O1350" s="339"/>
      <c r="P1350" s="339"/>
      <c r="Q1350" s="339"/>
    </row>
    <row r="1351" spans="1:17" ht="13.5" customHeight="1">
      <c r="A1351" s="481" t="s">
        <v>1127</v>
      </c>
      <c r="B1351" s="481" t="s">
        <v>774</v>
      </c>
      <c r="C1351" s="481" t="s">
        <v>1138</v>
      </c>
      <c r="D1351" s="481" t="s">
        <v>1589</v>
      </c>
      <c r="E1351" s="481">
        <v>11553</v>
      </c>
      <c r="F1351" s="339"/>
      <c r="G1351" s="340">
        <f>IF(ISNUMBER(E1351),E1351/'Bulk DivVar Analysis'!$C$7,"")</f>
        <v>0.77750858065818695</v>
      </c>
      <c r="H1351" s="338" t="str">
        <f>IF(ISNUMBER(E1351), IF(G1351&gt;'Bulk DivVar Analysis'!$D$9,"Pass","Fail"),"")</f>
        <v>Pass</v>
      </c>
      <c r="I1351" s="338" t="str">
        <f t="shared" si="23"/>
        <v>Gamma_10_A6</v>
      </c>
      <c r="J1351" s="339"/>
      <c r="K1351" s="339"/>
      <c r="L1351" s="339"/>
      <c r="M1351" s="339"/>
      <c r="N1351" s="339"/>
      <c r="O1351" s="339"/>
      <c r="P1351" s="339"/>
      <c r="Q1351" s="339"/>
    </row>
    <row r="1352" spans="1:17" ht="13.5" customHeight="1">
      <c r="A1352" s="481" t="s">
        <v>1127</v>
      </c>
      <c r="B1352" s="481" t="s">
        <v>774</v>
      </c>
      <c r="C1352" s="481" t="s">
        <v>1140</v>
      </c>
      <c r="D1352" s="481" t="s">
        <v>1590</v>
      </c>
      <c r="E1352" s="481">
        <v>13442</v>
      </c>
      <c r="F1352" s="339"/>
      <c r="G1352" s="340">
        <f>IF(ISNUMBER(E1352),E1352/'Bulk DivVar Analysis'!$C$7,"")</f>
        <v>0.90463692038495191</v>
      </c>
      <c r="H1352" s="338" t="str">
        <f>IF(ISNUMBER(E1352), IF(G1352&gt;'Bulk DivVar Analysis'!$D$9,"Pass","Fail"),"")</f>
        <v>Pass</v>
      </c>
      <c r="I1352" s="338" t="str">
        <f t="shared" si="23"/>
        <v>Gamma_10_A7</v>
      </c>
      <c r="J1352" s="339"/>
      <c r="K1352" s="339"/>
      <c r="L1352" s="339"/>
      <c r="M1352" s="339"/>
      <c r="N1352" s="339"/>
      <c r="O1352" s="339"/>
      <c r="P1352" s="339"/>
      <c r="Q1352" s="339"/>
    </row>
    <row r="1353" spans="1:17" ht="13.5" customHeight="1">
      <c r="A1353" s="481" t="s">
        <v>1127</v>
      </c>
      <c r="B1353" s="481" t="s">
        <v>774</v>
      </c>
      <c r="C1353" s="481" t="s">
        <v>1142</v>
      </c>
      <c r="D1353" s="481" t="s">
        <v>1591</v>
      </c>
      <c r="E1353" s="481">
        <v>8839</v>
      </c>
      <c r="F1353" s="339"/>
      <c r="G1353" s="340">
        <f>IF(ISNUMBER(E1353),E1353/'Bulk DivVar Analysis'!$C$7,"")</f>
        <v>0.59485833501581531</v>
      </c>
      <c r="H1353" s="338" t="str">
        <f>IF(ISNUMBER(E1353), IF(G1353&gt;'Bulk DivVar Analysis'!$D$9,"Pass","Fail"),"")</f>
        <v>Pass</v>
      </c>
      <c r="I1353" s="338" t="str">
        <f t="shared" si="23"/>
        <v>Gamma_10_A8</v>
      </c>
      <c r="J1353" s="339"/>
      <c r="K1353" s="339"/>
      <c r="L1353" s="339"/>
      <c r="M1353" s="339"/>
      <c r="N1353" s="339"/>
      <c r="O1353" s="339"/>
      <c r="P1353" s="339"/>
      <c r="Q1353" s="339"/>
    </row>
    <row r="1354" spans="1:17" ht="13.5" customHeight="1">
      <c r="A1354" s="481" t="s">
        <v>1127</v>
      </c>
      <c r="B1354" s="481" t="s">
        <v>774</v>
      </c>
      <c r="C1354" s="481" t="s">
        <v>1144</v>
      </c>
      <c r="D1354" s="481" t="s">
        <v>1592</v>
      </c>
      <c r="E1354" s="481">
        <v>13725</v>
      </c>
      <c r="F1354" s="339"/>
      <c r="G1354" s="340">
        <f>IF(ISNUMBER(E1354),E1354/'Bulk DivVar Analysis'!$C$7,"")</f>
        <v>0.92368261659600237</v>
      </c>
      <c r="H1354" s="338" t="str">
        <f>IF(ISNUMBER(E1354), IF(G1354&gt;'Bulk DivVar Analysis'!$D$9,"Pass","Fail"),"")</f>
        <v>Pass</v>
      </c>
      <c r="I1354" s="338" t="str">
        <f t="shared" si="23"/>
        <v>Gamma_10_A9</v>
      </c>
      <c r="J1354" s="339"/>
      <c r="K1354" s="339"/>
      <c r="L1354" s="339"/>
      <c r="M1354" s="339"/>
      <c r="N1354" s="339"/>
      <c r="O1354" s="339"/>
      <c r="P1354" s="339"/>
      <c r="Q1354" s="339"/>
    </row>
    <row r="1355" spans="1:17" ht="13.5" customHeight="1">
      <c r="A1355" s="481" t="s">
        <v>1127</v>
      </c>
      <c r="B1355" s="481" t="s">
        <v>774</v>
      </c>
      <c r="C1355" s="481" t="s">
        <v>496</v>
      </c>
      <c r="D1355" s="481" t="s">
        <v>1593</v>
      </c>
      <c r="E1355" s="481">
        <v>15368</v>
      </c>
      <c r="F1355" s="339"/>
      <c r="G1355" s="340">
        <f>IF(ISNUMBER(E1355),E1355/'Bulk DivVar Analysis'!$C$7,"")</f>
        <v>1.0342553334679319</v>
      </c>
      <c r="H1355" s="338" t="str">
        <f>IF(ISNUMBER(E1355), IF(G1355&gt;'Bulk DivVar Analysis'!$D$9,"Pass","Fail"),"")</f>
        <v>Pass</v>
      </c>
      <c r="I1355" s="338" t="str">
        <f t="shared" si="23"/>
        <v>Gamma_10_A10</v>
      </c>
      <c r="J1355" s="339"/>
      <c r="K1355" s="339"/>
      <c r="L1355" s="339"/>
      <c r="M1355" s="339"/>
      <c r="N1355" s="339"/>
      <c r="O1355" s="339"/>
      <c r="P1355" s="339"/>
      <c r="Q1355" s="339"/>
    </row>
    <row r="1356" spans="1:17" ht="13.5" customHeight="1">
      <c r="A1356" s="481" t="s">
        <v>1127</v>
      </c>
      <c r="B1356" s="481" t="s">
        <v>774</v>
      </c>
      <c r="C1356" s="481" t="s">
        <v>497</v>
      </c>
      <c r="D1356" s="481" t="s">
        <v>1594</v>
      </c>
      <c r="E1356" s="481">
        <v>10339</v>
      </c>
      <c r="F1356" s="339"/>
      <c r="G1356" s="340">
        <f>IF(ISNUMBER(E1356),E1356/'Bulk DivVar Analysis'!$C$7,"")</f>
        <v>0.69580725486237294</v>
      </c>
      <c r="H1356" s="338" t="str">
        <f>IF(ISNUMBER(E1356), IF(G1356&gt;'Bulk DivVar Analysis'!$D$9,"Pass","Fail"),"")</f>
        <v>Pass</v>
      </c>
      <c r="I1356" s="338" t="str">
        <f t="shared" si="23"/>
        <v>Gamma_10_A11</v>
      </c>
      <c r="J1356" s="339"/>
      <c r="K1356" s="339"/>
      <c r="L1356" s="339"/>
      <c r="M1356" s="339"/>
      <c r="N1356" s="339"/>
      <c r="O1356" s="339"/>
      <c r="P1356" s="339"/>
      <c r="Q1356" s="339"/>
    </row>
    <row r="1357" spans="1:17" ht="13.5" customHeight="1">
      <c r="A1357" s="481" t="s">
        <v>1127</v>
      </c>
      <c r="B1357" s="481" t="s">
        <v>774</v>
      </c>
      <c r="C1357" s="481" t="s">
        <v>498</v>
      </c>
      <c r="D1357" s="481" t="s">
        <v>1595</v>
      </c>
      <c r="E1357" s="481">
        <v>10221</v>
      </c>
      <c r="F1357" s="339"/>
      <c r="G1357" s="340">
        <f>IF(ISNUMBER(E1357),E1357/'Bulk DivVar Analysis'!$C$7,"")</f>
        <v>0.68786593983444377</v>
      </c>
      <c r="H1357" s="338" t="str">
        <f>IF(ISNUMBER(E1357), IF(G1357&gt;'Bulk DivVar Analysis'!$D$9,"Pass","Fail"),"")</f>
        <v>Pass</v>
      </c>
      <c r="I1357" s="338" t="str">
        <f t="shared" si="23"/>
        <v>Gamma_10_A12</v>
      </c>
      <c r="J1357" s="339"/>
      <c r="K1357" s="339"/>
      <c r="L1357" s="339"/>
      <c r="M1357" s="339"/>
      <c r="N1357" s="339"/>
      <c r="O1357" s="339"/>
      <c r="P1357" s="339"/>
      <c r="Q1357" s="339"/>
    </row>
    <row r="1358" spans="1:17" ht="13.5" customHeight="1">
      <c r="A1358" s="481" t="s">
        <v>1127</v>
      </c>
      <c r="B1358" s="481" t="s">
        <v>774</v>
      </c>
      <c r="C1358" s="481" t="s">
        <v>1149</v>
      </c>
      <c r="D1358" s="481" t="s">
        <v>1596</v>
      </c>
      <c r="E1358" s="481">
        <v>9632</v>
      </c>
      <c r="F1358" s="339"/>
      <c r="G1358" s="340">
        <f>IF(ISNUMBER(E1358),E1358/'Bulk DivVar Analysis'!$C$7,"")</f>
        <v>0.64822666397469542</v>
      </c>
      <c r="H1358" s="338" t="str">
        <f>IF(ISNUMBER(E1358), IF(G1358&gt;'Bulk DivVar Analysis'!$D$9,"Pass","Fail"),"")</f>
        <v>Pass</v>
      </c>
      <c r="I1358" s="338" t="str">
        <f t="shared" si="23"/>
        <v>Gamma_10_B1</v>
      </c>
      <c r="J1358" s="339"/>
      <c r="K1358" s="339"/>
      <c r="L1358" s="339"/>
      <c r="M1358" s="339"/>
      <c r="N1358" s="339"/>
      <c r="O1358" s="339"/>
      <c r="P1358" s="339"/>
      <c r="Q1358" s="339"/>
    </row>
    <row r="1359" spans="1:17" ht="13.5" customHeight="1">
      <c r="A1359" s="481" t="s">
        <v>1127</v>
      </c>
      <c r="B1359" s="481" t="s">
        <v>774</v>
      </c>
      <c r="C1359" s="481" t="s">
        <v>1151</v>
      </c>
      <c r="D1359" s="481" t="s">
        <v>1597</v>
      </c>
      <c r="E1359" s="481">
        <v>14154</v>
      </c>
      <c r="F1359" s="339"/>
      <c r="G1359" s="340">
        <f>IF(ISNUMBER(E1359),E1359/'Bulk DivVar Analysis'!$C$7,"")</f>
        <v>0.95255400767211795</v>
      </c>
      <c r="H1359" s="338" t="str">
        <f>IF(ISNUMBER(E1359), IF(G1359&gt;'Bulk DivVar Analysis'!$D$9,"Pass","Fail"),"")</f>
        <v>Pass</v>
      </c>
      <c r="I1359" s="338" t="str">
        <f t="shared" si="23"/>
        <v>Gamma_10_B2</v>
      </c>
      <c r="J1359" s="339"/>
      <c r="K1359" s="339"/>
      <c r="L1359" s="339"/>
      <c r="M1359" s="339"/>
      <c r="N1359" s="339"/>
      <c r="O1359" s="339"/>
      <c r="P1359" s="339"/>
      <c r="Q1359" s="339"/>
    </row>
    <row r="1360" spans="1:17" ht="13.5" customHeight="1">
      <c r="A1360" s="481" t="s">
        <v>1127</v>
      </c>
      <c r="B1360" s="481" t="s">
        <v>774</v>
      </c>
      <c r="C1360" s="481" t="s">
        <v>1153</v>
      </c>
      <c r="D1360" s="481" t="s">
        <v>1598</v>
      </c>
      <c r="E1360" s="481">
        <v>15117</v>
      </c>
      <c r="F1360" s="339"/>
      <c r="G1360" s="340">
        <f>IF(ISNUMBER(E1360),E1360/'Bulk DivVar Analysis'!$C$7,"")</f>
        <v>1.017363214213608</v>
      </c>
      <c r="H1360" s="338" t="str">
        <f>IF(ISNUMBER(E1360), IF(G1360&gt;'Bulk DivVar Analysis'!$D$9,"Pass","Fail"),"")</f>
        <v>Pass</v>
      </c>
      <c r="I1360" s="338" t="str">
        <f t="shared" si="23"/>
        <v>Gamma_10_B3</v>
      </c>
      <c r="J1360" s="339"/>
      <c r="K1360" s="339"/>
      <c r="L1360" s="339"/>
      <c r="M1360" s="339"/>
      <c r="N1360" s="339"/>
      <c r="O1360" s="339"/>
      <c r="P1360" s="339"/>
      <c r="Q1360" s="339"/>
    </row>
    <row r="1361" spans="1:17" ht="13.5" customHeight="1">
      <c r="A1361" s="481" t="s">
        <v>1127</v>
      </c>
      <c r="B1361" s="481" t="s">
        <v>774</v>
      </c>
      <c r="C1361" s="481" t="s">
        <v>1155</v>
      </c>
      <c r="D1361" s="481" t="s">
        <v>1599</v>
      </c>
      <c r="E1361" s="481">
        <v>10533</v>
      </c>
      <c r="F1361" s="339"/>
      <c r="G1361" s="340">
        <f>IF(ISNUMBER(E1361),E1361/'Bulk DivVar Analysis'!$C$7,"")</f>
        <v>0.70886331516252776</v>
      </c>
      <c r="H1361" s="338" t="str">
        <f>IF(ISNUMBER(E1361), IF(G1361&gt;'Bulk DivVar Analysis'!$D$9,"Pass","Fail"),"")</f>
        <v>Pass</v>
      </c>
      <c r="I1361" s="338" t="str">
        <f t="shared" si="23"/>
        <v>Gamma_10_B4</v>
      </c>
      <c r="J1361" s="339"/>
      <c r="K1361" s="339"/>
      <c r="L1361" s="339"/>
      <c r="M1361" s="339"/>
      <c r="N1361" s="339"/>
      <c r="O1361" s="339"/>
      <c r="P1361" s="339"/>
      <c r="Q1361" s="339"/>
    </row>
    <row r="1362" spans="1:17" ht="13.5" customHeight="1">
      <c r="A1362" s="481" t="s">
        <v>1127</v>
      </c>
      <c r="B1362" s="481" t="s">
        <v>774</v>
      </c>
      <c r="C1362" s="481" t="s">
        <v>1157</v>
      </c>
      <c r="D1362" s="481" t="s">
        <v>1600</v>
      </c>
      <c r="E1362" s="481">
        <v>15484</v>
      </c>
      <c r="F1362" s="339"/>
      <c r="G1362" s="340">
        <f>IF(ISNUMBER(E1362),E1362/'Bulk DivVar Analysis'!$C$7,"")</f>
        <v>1.0420620499360658</v>
      </c>
      <c r="H1362" s="338" t="str">
        <f>IF(ISNUMBER(E1362), IF(G1362&gt;'Bulk DivVar Analysis'!$D$9,"Pass","Fail"),"")</f>
        <v>Pass</v>
      </c>
      <c r="I1362" s="338" t="str">
        <f t="shared" si="23"/>
        <v>Gamma_10_B5</v>
      </c>
      <c r="J1362" s="339"/>
      <c r="K1362" s="339"/>
      <c r="L1362" s="339"/>
      <c r="M1362" s="339"/>
      <c r="N1362" s="339"/>
      <c r="O1362" s="339"/>
      <c r="P1362" s="339"/>
      <c r="Q1362" s="339"/>
    </row>
    <row r="1363" spans="1:17" ht="13.5" customHeight="1">
      <c r="A1363" s="481" t="s">
        <v>1127</v>
      </c>
      <c r="B1363" s="481" t="s">
        <v>774</v>
      </c>
      <c r="C1363" s="481" t="s">
        <v>1159</v>
      </c>
      <c r="D1363" s="481" t="s">
        <v>1601</v>
      </c>
      <c r="E1363" s="481">
        <v>9238</v>
      </c>
      <c r="F1363" s="339"/>
      <c r="G1363" s="340">
        <f>IF(ISNUMBER(E1363),E1363/'Bulk DivVar Analysis'!$C$7,"")</f>
        <v>0.62171074769499968</v>
      </c>
      <c r="H1363" s="338" t="str">
        <f>IF(ISNUMBER(E1363), IF(G1363&gt;'Bulk DivVar Analysis'!$D$9,"Pass","Fail"),"")</f>
        <v>Pass</v>
      </c>
      <c r="I1363" s="338" t="str">
        <f t="shared" si="23"/>
        <v>Gamma_10_B6</v>
      </c>
      <c r="J1363" s="339"/>
      <c r="K1363" s="339"/>
      <c r="L1363" s="339"/>
      <c r="M1363" s="339"/>
      <c r="N1363" s="339"/>
      <c r="O1363" s="339"/>
      <c r="P1363" s="339"/>
      <c r="Q1363" s="339"/>
    </row>
    <row r="1364" spans="1:17" ht="13.5" customHeight="1">
      <c r="A1364" s="481" t="s">
        <v>1127</v>
      </c>
      <c r="B1364" s="481" t="s">
        <v>774</v>
      </c>
      <c r="C1364" s="481" t="s">
        <v>1161</v>
      </c>
      <c r="D1364" s="481" t="s">
        <v>1602</v>
      </c>
      <c r="E1364" s="481">
        <v>12112</v>
      </c>
      <c r="F1364" s="339"/>
      <c r="G1364" s="340">
        <f>IF(ISNUMBER(E1364),E1364/'Bulk DivVar Analysis'!$C$7,"")</f>
        <v>0.8151288781210041</v>
      </c>
      <c r="H1364" s="338" t="str">
        <f>IF(ISNUMBER(E1364), IF(G1364&gt;'Bulk DivVar Analysis'!$D$9,"Pass","Fail"),"")</f>
        <v>Pass</v>
      </c>
      <c r="I1364" s="338" t="str">
        <f t="shared" si="23"/>
        <v>Gamma_10_B7</v>
      </c>
      <c r="J1364" s="339"/>
      <c r="K1364" s="339"/>
      <c r="L1364" s="339"/>
      <c r="M1364" s="339"/>
      <c r="N1364" s="339"/>
      <c r="O1364" s="339"/>
      <c r="P1364" s="339"/>
      <c r="Q1364" s="339"/>
    </row>
    <row r="1365" spans="1:17" ht="13.5" customHeight="1">
      <c r="A1365" s="481" t="s">
        <v>1127</v>
      </c>
      <c r="B1365" s="481" t="s">
        <v>774</v>
      </c>
      <c r="C1365" s="481" t="s">
        <v>1163</v>
      </c>
      <c r="D1365" s="481" t="s">
        <v>1603</v>
      </c>
      <c r="E1365" s="481">
        <v>13990</v>
      </c>
      <c r="F1365" s="339"/>
      <c r="G1365" s="340">
        <f>IF(ISNUMBER(E1365),E1365/'Bulk DivVar Analysis'!$C$7,"")</f>
        <v>0.94151692576889423</v>
      </c>
      <c r="H1365" s="338" t="str">
        <f>IF(ISNUMBER(E1365), IF(G1365&gt;'Bulk DivVar Analysis'!$D$9,"Pass","Fail"),"")</f>
        <v>Pass</v>
      </c>
      <c r="I1365" s="338" t="str">
        <f t="shared" si="23"/>
        <v>Gamma_10_B8</v>
      </c>
      <c r="J1365" s="339"/>
      <c r="K1365" s="339"/>
      <c r="L1365" s="339"/>
      <c r="M1365" s="339"/>
      <c r="N1365" s="339"/>
      <c r="O1365" s="339"/>
      <c r="P1365" s="339"/>
      <c r="Q1365" s="339"/>
    </row>
    <row r="1366" spans="1:17" ht="13.5" customHeight="1">
      <c r="A1366" s="481" t="s">
        <v>1127</v>
      </c>
      <c r="B1366" s="481" t="s">
        <v>774</v>
      </c>
      <c r="C1366" s="481" t="s">
        <v>1165</v>
      </c>
      <c r="D1366" s="481" t="s">
        <v>1604</v>
      </c>
      <c r="E1366" s="481">
        <v>11043</v>
      </c>
      <c r="F1366" s="339"/>
      <c r="G1366" s="340">
        <f>IF(ISNUMBER(E1366),E1366/'Bulk DivVar Analysis'!$C$7,"")</f>
        <v>0.74318594791035741</v>
      </c>
      <c r="H1366" s="338" t="str">
        <f>IF(ISNUMBER(E1366), IF(G1366&gt;'Bulk DivVar Analysis'!$D$9,"Pass","Fail"),"")</f>
        <v>Pass</v>
      </c>
      <c r="I1366" s="338" t="str">
        <f t="shared" si="23"/>
        <v>Gamma_10_B9</v>
      </c>
      <c r="J1366" s="339"/>
      <c r="K1366" s="339"/>
      <c r="L1366" s="339"/>
      <c r="M1366" s="339"/>
      <c r="N1366" s="339"/>
      <c r="O1366" s="339"/>
      <c r="P1366" s="339"/>
      <c r="Q1366" s="339"/>
    </row>
    <row r="1367" spans="1:17" ht="13.5" customHeight="1">
      <c r="A1367" s="481" t="s">
        <v>1127</v>
      </c>
      <c r="B1367" s="481" t="s">
        <v>774</v>
      </c>
      <c r="C1367" s="481" t="s">
        <v>508</v>
      </c>
      <c r="D1367" s="481" t="s">
        <v>1605</v>
      </c>
      <c r="E1367" s="481">
        <v>10710</v>
      </c>
      <c r="F1367" s="339"/>
      <c r="G1367" s="340">
        <f>IF(ISNUMBER(E1367),E1367/'Bulk DivVar Analysis'!$C$7,"")</f>
        <v>0.72077528770442156</v>
      </c>
      <c r="H1367" s="338" t="str">
        <f>IF(ISNUMBER(E1367), IF(G1367&gt;'Bulk DivVar Analysis'!$D$9,"Pass","Fail"),"")</f>
        <v>Pass</v>
      </c>
      <c r="I1367" s="338" t="str">
        <f t="shared" si="23"/>
        <v>Gamma_10_B10</v>
      </c>
      <c r="J1367" s="339"/>
      <c r="K1367" s="339"/>
      <c r="L1367" s="339"/>
      <c r="M1367" s="339"/>
      <c r="N1367" s="339"/>
      <c r="O1367" s="339"/>
      <c r="P1367" s="339"/>
      <c r="Q1367" s="339"/>
    </row>
    <row r="1368" spans="1:17" ht="13.5" customHeight="1">
      <c r="A1368" s="481" t="s">
        <v>1127</v>
      </c>
      <c r="B1368" s="481" t="s">
        <v>774</v>
      </c>
      <c r="C1368" s="481" t="s">
        <v>509</v>
      </c>
      <c r="D1368" s="481" t="s">
        <v>1606</v>
      </c>
      <c r="E1368" s="481">
        <v>11699</v>
      </c>
      <c r="F1368" s="339"/>
      <c r="G1368" s="340">
        <f>IF(ISNUMBER(E1368),E1368/'Bulk DivVar Analysis'!$C$7,"")</f>
        <v>0.78733427552325186</v>
      </c>
      <c r="H1368" s="338" t="str">
        <f>IF(ISNUMBER(E1368), IF(G1368&gt;'Bulk DivVar Analysis'!$D$9,"Pass","Fail"),"")</f>
        <v>Pass</v>
      </c>
      <c r="I1368" s="338" t="str">
        <f t="shared" si="23"/>
        <v>Gamma_10_B11</v>
      </c>
      <c r="J1368" s="339"/>
      <c r="K1368" s="339"/>
      <c r="L1368" s="339"/>
      <c r="M1368" s="339"/>
      <c r="N1368" s="339"/>
      <c r="O1368" s="339"/>
      <c r="P1368" s="339"/>
      <c r="Q1368" s="339"/>
    </row>
    <row r="1369" spans="1:17" ht="13.5" customHeight="1">
      <c r="A1369" s="481" t="s">
        <v>1127</v>
      </c>
      <c r="B1369" s="481" t="s">
        <v>774</v>
      </c>
      <c r="C1369" s="481" t="s">
        <v>510</v>
      </c>
      <c r="D1369" s="481" t="s">
        <v>1607</v>
      </c>
      <c r="E1369" s="481">
        <v>15094</v>
      </c>
      <c r="F1369" s="339"/>
      <c r="G1369" s="340">
        <f>IF(ISNUMBER(E1369),E1369/'Bulk DivVar Analysis'!$C$7,"")</f>
        <v>1.0158153307759608</v>
      </c>
      <c r="H1369" s="338" t="str">
        <f>IF(ISNUMBER(E1369), IF(G1369&gt;'Bulk DivVar Analysis'!$D$9,"Pass","Fail"),"")</f>
        <v>Pass</v>
      </c>
      <c r="I1369" s="338" t="str">
        <f t="shared" si="23"/>
        <v>Gamma_10_B12</v>
      </c>
      <c r="J1369" s="339"/>
      <c r="K1369" s="339"/>
      <c r="L1369" s="339"/>
      <c r="M1369" s="339"/>
      <c r="N1369" s="339"/>
      <c r="O1369" s="339"/>
      <c r="P1369" s="339"/>
      <c r="Q1369" s="339"/>
    </row>
    <row r="1370" spans="1:17" ht="13.5" customHeight="1">
      <c r="A1370" s="481" t="s">
        <v>1127</v>
      </c>
      <c r="B1370" s="481" t="s">
        <v>774</v>
      </c>
      <c r="C1370" s="481" t="s">
        <v>1170</v>
      </c>
      <c r="D1370" s="481" t="s">
        <v>1608</v>
      </c>
      <c r="E1370" s="481">
        <v>14201</v>
      </c>
      <c r="F1370" s="339"/>
      <c r="G1370" s="340">
        <f>IF(ISNUMBER(E1370),E1370/'Bulk DivVar Analysis'!$C$7,"")</f>
        <v>0.95571707382731008</v>
      </c>
      <c r="H1370" s="338" t="str">
        <f>IF(ISNUMBER(E1370), IF(G1370&gt;'Bulk DivVar Analysis'!$D$9,"Pass","Fail"),"")</f>
        <v>Pass</v>
      </c>
      <c r="I1370" s="338" t="str">
        <f t="shared" si="23"/>
        <v>Gamma_10_C1</v>
      </c>
      <c r="J1370" s="339"/>
      <c r="K1370" s="339"/>
      <c r="L1370" s="339"/>
      <c r="M1370" s="339"/>
      <c r="N1370" s="339"/>
      <c r="O1370" s="339"/>
      <c r="P1370" s="339"/>
      <c r="Q1370" s="339"/>
    </row>
    <row r="1371" spans="1:17" ht="13.5" customHeight="1">
      <c r="A1371" s="481" t="s">
        <v>1127</v>
      </c>
      <c r="B1371" s="481" t="s">
        <v>774</v>
      </c>
      <c r="C1371" s="481" t="s">
        <v>1172</v>
      </c>
      <c r="D1371" s="481" t="s">
        <v>1609</v>
      </c>
      <c r="E1371" s="481">
        <v>13412</v>
      </c>
      <c r="F1371" s="339"/>
      <c r="G1371" s="340">
        <f>IF(ISNUMBER(E1371),E1371/'Bulk DivVar Analysis'!$C$7,"")</f>
        <v>0.9026179419880207</v>
      </c>
      <c r="H1371" s="338" t="str">
        <f>IF(ISNUMBER(E1371), IF(G1371&gt;'Bulk DivVar Analysis'!$D$9,"Pass","Fail"),"")</f>
        <v>Pass</v>
      </c>
      <c r="I1371" s="338" t="str">
        <f t="shared" si="23"/>
        <v>Gamma_10_C2</v>
      </c>
      <c r="J1371" s="339"/>
      <c r="K1371" s="339"/>
      <c r="L1371" s="339"/>
      <c r="M1371" s="339"/>
      <c r="N1371" s="339"/>
      <c r="O1371" s="339"/>
      <c r="P1371" s="339"/>
      <c r="Q1371" s="339"/>
    </row>
    <row r="1372" spans="1:17" ht="13.5" customHeight="1">
      <c r="A1372" s="481" t="s">
        <v>1127</v>
      </c>
      <c r="B1372" s="481" t="s">
        <v>774</v>
      </c>
      <c r="C1372" s="481" t="s">
        <v>1174</v>
      </c>
      <c r="D1372" s="481" t="s">
        <v>1610</v>
      </c>
      <c r="E1372" s="481">
        <v>18217</v>
      </c>
      <c r="F1372" s="339"/>
      <c r="G1372" s="340">
        <f>IF(ISNUMBER(E1372),E1372/'Bulk DivVar Analysis'!$C$7,"")</f>
        <v>1.2259909818964938</v>
      </c>
      <c r="H1372" s="338" t="str">
        <f>IF(ISNUMBER(E1372), IF(G1372&gt;'Bulk DivVar Analysis'!$D$9,"Pass","Fail"),"")</f>
        <v>Pass</v>
      </c>
      <c r="I1372" s="338" t="str">
        <f t="shared" si="23"/>
        <v>Gamma_10_C3</v>
      </c>
      <c r="J1372" s="339"/>
      <c r="K1372" s="339"/>
      <c r="L1372" s="339"/>
      <c r="M1372" s="339"/>
      <c r="N1372" s="339"/>
      <c r="O1372" s="339"/>
      <c r="P1372" s="339"/>
      <c r="Q1372" s="339"/>
    </row>
    <row r="1373" spans="1:17" ht="13.5" customHeight="1">
      <c r="A1373" s="481" t="s">
        <v>1127</v>
      </c>
      <c r="B1373" s="481" t="s">
        <v>774</v>
      </c>
      <c r="C1373" s="481" t="s">
        <v>1176</v>
      </c>
      <c r="D1373" s="481" t="s">
        <v>1611</v>
      </c>
      <c r="E1373" s="481">
        <v>15079</v>
      </c>
      <c r="F1373" s="339"/>
      <c r="G1373" s="340">
        <f>IF(ISNUMBER(E1373),E1373/'Bulk DivVar Analysis'!$C$7,"")</f>
        <v>1.0148058415774952</v>
      </c>
      <c r="H1373" s="338" t="str">
        <f>IF(ISNUMBER(E1373), IF(G1373&gt;'Bulk DivVar Analysis'!$D$9,"Pass","Fail"),"")</f>
        <v>Pass</v>
      </c>
      <c r="I1373" s="338" t="str">
        <f t="shared" si="23"/>
        <v>Gamma_10_C4</v>
      </c>
      <c r="J1373" s="339"/>
      <c r="K1373" s="339"/>
      <c r="L1373" s="339"/>
      <c r="M1373" s="339"/>
      <c r="N1373" s="339"/>
      <c r="O1373" s="339"/>
      <c r="P1373" s="339"/>
      <c r="Q1373" s="339"/>
    </row>
    <row r="1374" spans="1:17" ht="13.5" customHeight="1">
      <c r="A1374" s="481" t="s">
        <v>1127</v>
      </c>
      <c r="B1374" s="481" t="s">
        <v>774</v>
      </c>
      <c r="C1374" s="481" t="s">
        <v>1178</v>
      </c>
      <c r="D1374" s="481" t="s">
        <v>1612</v>
      </c>
      <c r="E1374" s="481">
        <v>7954</v>
      </c>
      <c r="F1374" s="339"/>
      <c r="G1374" s="340">
        <f>IF(ISNUMBER(E1374),E1374/'Bulk DivVar Analysis'!$C$7,"")</f>
        <v>0.53529847230634631</v>
      </c>
      <c r="H1374" s="338" t="str">
        <f>IF(ISNUMBER(E1374), IF(G1374&gt;'Bulk DivVar Analysis'!$D$9,"Pass","Fail"),"")</f>
        <v>Pass</v>
      </c>
      <c r="I1374" s="338" t="str">
        <f t="shared" si="23"/>
        <v>Gamma_10_C5</v>
      </c>
      <c r="J1374" s="339"/>
      <c r="K1374" s="339"/>
      <c r="L1374" s="339"/>
      <c r="M1374" s="339"/>
      <c r="N1374" s="339"/>
      <c r="O1374" s="339"/>
      <c r="P1374" s="339"/>
      <c r="Q1374" s="339"/>
    </row>
    <row r="1375" spans="1:17" ht="13.5" customHeight="1">
      <c r="A1375" s="481" t="s">
        <v>1127</v>
      </c>
      <c r="B1375" s="481" t="s">
        <v>774</v>
      </c>
      <c r="C1375" s="481" t="s">
        <v>1180</v>
      </c>
      <c r="D1375" s="481" t="s">
        <v>1613</v>
      </c>
      <c r="E1375" s="481">
        <v>13922</v>
      </c>
      <c r="F1375" s="339"/>
      <c r="G1375" s="340">
        <f>IF(ISNUMBER(E1375),E1375/'Bulk DivVar Analysis'!$C$7,"")</f>
        <v>0.93694057473585035</v>
      </c>
      <c r="H1375" s="338" t="str">
        <f>IF(ISNUMBER(E1375), IF(G1375&gt;'Bulk DivVar Analysis'!$D$9,"Pass","Fail"),"")</f>
        <v>Pass</v>
      </c>
      <c r="I1375" s="338" t="str">
        <f t="shared" si="23"/>
        <v>Gamma_10_C6</v>
      </c>
      <c r="J1375" s="339"/>
      <c r="K1375" s="339"/>
      <c r="L1375" s="339"/>
      <c r="M1375" s="339"/>
      <c r="N1375" s="339"/>
      <c r="O1375" s="339"/>
      <c r="P1375" s="339"/>
      <c r="Q1375" s="339"/>
    </row>
    <row r="1376" spans="1:17" ht="13.5" customHeight="1">
      <c r="A1376" s="481" t="s">
        <v>1127</v>
      </c>
      <c r="B1376" s="481" t="s">
        <v>774</v>
      </c>
      <c r="C1376" s="481" t="s">
        <v>1182</v>
      </c>
      <c r="D1376" s="481" t="s">
        <v>1614</v>
      </c>
      <c r="E1376" s="481">
        <v>12777</v>
      </c>
      <c r="F1376" s="339"/>
      <c r="G1376" s="340">
        <f>IF(ISNUMBER(E1376),E1376/'Bulk DivVar Analysis'!$C$7,"")</f>
        <v>0.85988289925297801</v>
      </c>
      <c r="H1376" s="338" t="str">
        <f>IF(ISNUMBER(E1376), IF(G1376&gt;'Bulk DivVar Analysis'!$D$9,"Pass","Fail"),"")</f>
        <v>Pass</v>
      </c>
      <c r="I1376" s="338" t="str">
        <f t="shared" si="23"/>
        <v>Gamma_10_C7</v>
      </c>
      <c r="J1376" s="339"/>
      <c r="K1376" s="339"/>
      <c r="L1376" s="339"/>
      <c r="M1376" s="339"/>
      <c r="N1376" s="339"/>
      <c r="O1376" s="339"/>
      <c r="P1376" s="339"/>
      <c r="Q1376" s="339"/>
    </row>
    <row r="1377" spans="1:17" ht="13.5" customHeight="1">
      <c r="A1377" s="481" t="s">
        <v>1127</v>
      </c>
      <c r="B1377" s="481" t="s">
        <v>774</v>
      </c>
      <c r="C1377" s="481" t="s">
        <v>1184</v>
      </c>
      <c r="D1377" s="481" t="s">
        <v>1615</v>
      </c>
      <c r="E1377" s="481">
        <v>17451</v>
      </c>
      <c r="F1377" s="339"/>
      <c r="G1377" s="340">
        <f>IF(ISNUMBER(E1377),E1377/'Bulk DivVar Analysis'!$C$7,"")</f>
        <v>1.1744397334948515</v>
      </c>
      <c r="H1377" s="338" t="str">
        <f>IF(ISNUMBER(E1377), IF(G1377&gt;'Bulk DivVar Analysis'!$D$9,"Pass","Fail"),"")</f>
        <v>Pass</v>
      </c>
      <c r="I1377" s="338" t="str">
        <f t="shared" si="23"/>
        <v>Gamma_10_C8</v>
      </c>
      <c r="J1377" s="339"/>
      <c r="K1377" s="339"/>
      <c r="L1377" s="339"/>
      <c r="M1377" s="339"/>
      <c r="N1377" s="339"/>
      <c r="O1377" s="339"/>
      <c r="P1377" s="339"/>
      <c r="Q1377" s="339"/>
    </row>
    <row r="1378" spans="1:17" ht="13.5" customHeight="1">
      <c r="A1378" s="481" t="s">
        <v>1127</v>
      </c>
      <c r="B1378" s="481" t="s">
        <v>774</v>
      </c>
      <c r="C1378" s="481" t="s">
        <v>1186</v>
      </c>
      <c r="D1378" s="481" t="s">
        <v>1616</v>
      </c>
      <c r="E1378" s="481">
        <v>9741</v>
      </c>
      <c r="F1378" s="339"/>
      <c r="G1378" s="340">
        <f>IF(ISNUMBER(E1378),E1378/'Bulk DivVar Analysis'!$C$7,"")</f>
        <v>0.65556228548354534</v>
      </c>
      <c r="H1378" s="338" t="str">
        <f>IF(ISNUMBER(E1378), IF(G1378&gt;'Bulk DivVar Analysis'!$D$9,"Pass","Fail"),"")</f>
        <v>Pass</v>
      </c>
      <c r="I1378" s="338" t="str">
        <f t="shared" si="23"/>
        <v>Gamma_10_C9</v>
      </c>
      <c r="J1378" s="339"/>
      <c r="K1378" s="339"/>
      <c r="L1378" s="339"/>
      <c r="M1378" s="339"/>
      <c r="N1378" s="339"/>
      <c r="O1378" s="339"/>
      <c r="P1378" s="339"/>
      <c r="Q1378" s="339"/>
    </row>
    <row r="1379" spans="1:17" ht="13.5" customHeight="1">
      <c r="A1379" s="481" t="s">
        <v>1127</v>
      </c>
      <c r="B1379" s="481" t="s">
        <v>774</v>
      </c>
      <c r="C1379" s="481" t="s">
        <v>520</v>
      </c>
      <c r="D1379" s="481" t="s">
        <v>1617</v>
      </c>
      <c r="E1379" s="481">
        <v>11777</v>
      </c>
      <c r="F1379" s="339"/>
      <c r="G1379" s="340">
        <f>IF(ISNUMBER(E1379),E1379/'Bulk DivVar Analysis'!$C$7,"")</f>
        <v>0.79258361935527288</v>
      </c>
      <c r="H1379" s="338" t="str">
        <f>IF(ISNUMBER(E1379), IF(G1379&gt;'Bulk DivVar Analysis'!$D$9,"Pass","Fail"),"")</f>
        <v>Pass</v>
      </c>
      <c r="I1379" s="338" t="str">
        <f t="shared" si="23"/>
        <v>Gamma_10_C10</v>
      </c>
      <c r="J1379" s="339"/>
      <c r="K1379" s="339"/>
      <c r="L1379" s="339"/>
      <c r="M1379" s="339"/>
      <c r="N1379" s="339"/>
      <c r="O1379" s="339"/>
      <c r="P1379" s="339"/>
      <c r="Q1379" s="339"/>
    </row>
    <row r="1380" spans="1:17" ht="13.5" customHeight="1">
      <c r="A1380" s="481" t="s">
        <v>1127</v>
      </c>
      <c r="B1380" s="481" t="s">
        <v>774</v>
      </c>
      <c r="C1380" s="481" t="s">
        <v>521</v>
      </c>
      <c r="D1380" s="481" t="s">
        <v>1618</v>
      </c>
      <c r="E1380" s="481">
        <v>17546</v>
      </c>
      <c r="F1380" s="339"/>
      <c r="G1380" s="340">
        <f>IF(ISNUMBER(E1380),E1380/'Bulk DivVar Analysis'!$C$7,"")</f>
        <v>1.1808331650851336</v>
      </c>
      <c r="H1380" s="338" t="str">
        <f>IF(ISNUMBER(E1380), IF(G1380&gt;'Bulk DivVar Analysis'!$D$9,"Pass","Fail"),"")</f>
        <v>Pass</v>
      </c>
      <c r="I1380" s="338" t="str">
        <f t="shared" si="23"/>
        <v>Gamma_10_C11</v>
      </c>
      <c r="J1380" s="339"/>
      <c r="K1380" s="339"/>
      <c r="L1380" s="339"/>
      <c r="M1380" s="339"/>
      <c r="N1380" s="339"/>
      <c r="O1380" s="339"/>
      <c r="P1380" s="339"/>
      <c r="Q1380" s="339"/>
    </row>
    <row r="1381" spans="1:17" ht="13.5" customHeight="1">
      <c r="A1381" s="481" t="s">
        <v>1127</v>
      </c>
      <c r="B1381" s="481" t="s">
        <v>774</v>
      </c>
      <c r="C1381" s="481" t="s">
        <v>522</v>
      </c>
      <c r="D1381" s="481" t="s">
        <v>1619</v>
      </c>
      <c r="E1381" s="481">
        <v>12994</v>
      </c>
      <c r="F1381" s="339"/>
      <c r="G1381" s="340">
        <f>IF(ISNUMBER(E1381),E1381/'Bulk DivVar Analysis'!$C$7,"")</f>
        <v>0.87448684299077994</v>
      </c>
      <c r="H1381" s="338" t="str">
        <f>IF(ISNUMBER(E1381), IF(G1381&gt;'Bulk DivVar Analysis'!$D$9,"Pass","Fail"),"")</f>
        <v>Pass</v>
      </c>
      <c r="I1381" s="338" t="str">
        <f t="shared" si="23"/>
        <v>Gamma_10_C12</v>
      </c>
      <c r="J1381" s="339"/>
      <c r="K1381" s="339"/>
      <c r="L1381" s="339"/>
      <c r="M1381" s="339"/>
      <c r="N1381" s="339"/>
      <c r="O1381" s="339"/>
      <c r="P1381" s="339"/>
      <c r="Q1381" s="339"/>
    </row>
    <row r="1382" spans="1:17" ht="13.5" customHeight="1">
      <c r="A1382" s="481" t="s">
        <v>1127</v>
      </c>
      <c r="B1382" s="481" t="s">
        <v>774</v>
      </c>
      <c r="C1382" s="481" t="s">
        <v>1191</v>
      </c>
      <c r="D1382" s="481" t="s">
        <v>1620</v>
      </c>
      <c r="E1382" s="481">
        <v>10026</v>
      </c>
      <c r="F1382" s="339"/>
      <c r="G1382" s="340">
        <f>IF(ISNUMBER(E1382),E1382/'Bulk DivVar Analysis'!$C$7,"")</f>
        <v>0.67474258025439127</v>
      </c>
      <c r="H1382" s="338" t="str">
        <f>IF(ISNUMBER(E1382), IF(G1382&gt;'Bulk DivVar Analysis'!$D$9,"Pass","Fail"),"")</f>
        <v>Pass</v>
      </c>
      <c r="I1382" s="338" t="str">
        <f t="shared" si="23"/>
        <v>Gamma_10_D1</v>
      </c>
      <c r="J1382" s="339"/>
      <c r="K1382" s="339"/>
      <c r="L1382" s="339"/>
      <c r="M1382" s="339"/>
      <c r="N1382" s="339"/>
      <c r="O1382" s="339"/>
      <c r="P1382" s="339"/>
      <c r="Q1382" s="339"/>
    </row>
    <row r="1383" spans="1:17" ht="13.5" customHeight="1">
      <c r="A1383" s="481" t="s">
        <v>1127</v>
      </c>
      <c r="B1383" s="481" t="s">
        <v>774</v>
      </c>
      <c r="C1383" s="481" t="s">
        <v>1193</v>
      </c>
      <c r="D1383" s="481" t="s">
        <v>1621</v>
      </c>
      <c r="E1383" s="481">
        <v>12586</v>
      </c>
      <c r="F1383" s="339"/>
      <c r="G1383" s="340">
        <f>IF(ISNUMBER(E1383),E1383/'Bulk DivVar Analysis'!$C$7,"")</f>
        <v>0.84702873679251633</v>
      </c>
      <c r="H1383" s="338" t="str">
        <f>IF(ISNUMBER(E1383), IF(G1383&gt;'Bulk DivVar Analysis'!$D$9,"Pass","Fail"),"")</f>
        <v>Pass</v>
      </c>
      <c r="I1383" s="338" t="str">
        <f t="shared" si="23"/>
        <v>Gamma_10_D2</v>
      </c>
      <c r="J1383" s="339"/>
      <c r="K1383" s="339"/>
      <c r="L1383" s="339"/>
      <c r="M1383" s="339"/>
      <c r="N1383" s="339"/>
      <c r="O1383" s="339"/>
      <c r="P1383" s="339"/>
      <c r="Q1383" s="339"/>
    </row>
    <row r="1384" spans="1:17" ht="13.5" customHeight="1">
      <c r="A1384" s="481" t="s">
        <v>1127</v>
      </c>
      <c r="B1384" s="481" t="s">
        <v>774</v>
      </c>
      <c r="C1384" s="481" t="s">
        <v>1195</v>
      </c>
      <c r="D1384" s="481" t="s">
        <v>1622</v>
      </c>
      <c r="E1384" s="481">
        <v>9997</v>
      </c>
      <c r="F1384" s="339"/>
      <c r="G1384" s="340">
        <f>IF(ISNUMBER(E1384),E1384/'Bulk DivVar Analysis'!$C$7,"")</f>
        <v>0.67279090113735784</v>
      </c>
      <c r="H1384" s="338" t="str">
        <f>IF(ISNUMBER(E1384), IF(G1384&gt;'Bulk DivVar Analysis'!$D$9,"Pass","Fail"),"")</f>
        <v>Pass</v>
      </c>
      <c r="I1384" s="338" t="str">
        <f t="shared" si="23"/>
        <v>Gamma_10_D3</v>
      </c>
      <c r="J1384" s="339"/>
      <c r="K1384" s="339"/>
      <c r="L1384" s="339"/>
      <c r="M1384" s="339"/>
      <c r="N1384" s="339"/>
      <c r="O1384" s="339"/>
      <c r="P1384" s="339"/>
      <c r="Q1384" s="339"/>
    </row>
    <row r="1385" spans="1:17" ht="13.5" customHeight="1">
      <c r="A1385" s="481" t="s">
        <v>1127</v>
      </c>
      <c r="B1385" s="481" t="s">
        <v>774</v>
      </c>
      <c r="C1385" s="481" t="s">
        <v>1197</v>
      </c>
      <c r="D1385" s="481" t="s">
        <v>1623</v>
      </c>
      <c r="E1385" s="481">
        <v>13086</v>
      </c>
      <c r="F1385" s="339"/>
      <c r="G1385" s="340">
        <f>IF(ISNUMBER(E1385),E1385/'Bulk DivVar Analysis'!$C$7,"")</f>
        <v>0.88067837674136884</v>
      </c>
      <c r="H1385" s="338" t="str">
        <f>IF(ISNUMBER(E1385), IF(G1385&gt;'Bulk DivVar Analysis'!$D$9,"Pass","Fail"),"")</f>
        <v>Pass</v>
      </c>
      <c r="I1385" s="338" t="str">
        <f t="shared" si="23"/>
        <v>Gamma_10_D4</v>
      </c>
      <c r="J1385" s="339"/>
      <c r="K1385" s="339"/>
      <c r="L1385" s="339"/>
      <c r="M1385" s="339"/>
      <c r="N1385" s="339"/>
      <c r="O1385" s="339"/>
      <c r="P1385" s="339"/>
      <c r="Q1385" s="339"/>
    </row>
    <row r="1386" spans="1:17" ht="13.5" customHeight="1">
      <c r="A1386" s="481" t="s">
        <v>1127</v>
      </c>
      <c r="B1386" s="481" t="s">
        <v>774</v>
      </c>
      <c r="C1386" s="481" t="s">
        <v>1199</v>
      </c>
      <c r="D1386" s="481" t="s">
        <v>1624</v>
      </c>
      <c r="E1386" s="481">
        <v>8699</v>
      </c>
      <c r="F1386" s="339"/>
      <c r="G1386" s="340">
        <f>IF(ISNUMBER(E1386),E1386/'Bulk DivVar Analysis'!$C$7,"")</f>
        <v>0.5854364358301366</v>
      </c>
      <c r="H1386" s="338" t="str">
        <f>IF(ISNUMBER(E1386), IF(G1386&gt;'Bulk DivVar Analysis'!$D$9,"Pass","Fail"),"")</f>
        <v>Pass</v>
      </c>
      <c r="I1386" s="338" t="str">
        <f t="shared" si="23"/>
        <v>Gamma_10_D5</v>
      </c>
      <c r="J1386" s="339"/>
      <c r="K1386" s="339"/>
      <c r="L1386" s="339"/>
      <c r="M1386" s="339"/>
      <c r="N1386" s="339"/>
      <c r="O1386" s="339"/>
      <c r="P1386" s="339"/>
      <c r="Q1386" s="339"/>
    </row>
    <row r="1387" spans="1:17" ht="13.5" customHeight="1">
      <c r="A1387" s="481" t="s">
        <v>1127</v>
      </c>
      <c r="B1387" s="481" t="s">
        <v>774</v>
      </c>
      <c r="C1387" s="481" t="s">
        <v>1201</v>
      </c>
      <c r="D1387" s="481" t="s">
        <v>1625</v>
      </c>
      <c r="E1387" s="481">
        <v>10188</v>
      </c>
      <c r="F1387" s="339"/>
      <c r="G1387" s="340">
        <f>IF(ISNUMBER(E1387),E1387/'Bulk DivVar Analysis'!$C$7,"")</f>
        <v>0.68564506359781952</v>
      </c>
      <c r="H1387" s="338" t="str">
        <f>IF(ISNUMBER(E1387), IF(G1387&gt;'Bulk DivVar Analysis'!$D$9,"Pass","Fail"),"")</f>
        <v>Pass</v>
      </c>
      <c r="I1387" s="338" t="str">
        <f t="shared" si="23"/>
        <v>Gamma_10_D6</v>
      </c>
      <c r="J1387" s="339"/>
      <c r="K1387" s="339"/>
      <c r="L1387" s="339"/>
      <c r="M1387" s="339"/>
      <c r="N1387" s="339"/>
      <c r="O1387" s="339"/>
      <c r="P1387" s="339"/>
      <c r="Q1387" s="339"/>
    </row>
    <row r="1388" spans="1:17" ht="13.5" customHeight="1">
      <c r="A1388" s="481" t="s">
        <v>1127</v>
      </c>
      <c r="B1388" s="481" t="s">
        <v>774</v>
      </c>
      <c r="C1388" s="481" t="s">
        <v>1203</v>
      </c>
      <c r="D1388" s="481" t="s">
        <v>1626</v>
      </c>
      <c r="E1388" s="481">
        <v>17274</v>
      </c>
      <c r="F1388" s="339"/>
      <c r="G1388" s="340">
        <f>IF(ISNUMBER(E1388),E1388/'Bulk DivVar Analysis'!$C$7,"")</f>
        <v>1.1625277609529578</v>
      </c>
      <c r="H1388" s="338" t="str">
        <f>IF(ISNUMBER(E1388), IF(G1388&gt;'Bulk DivVar Analysis'!$D$9,"Pass","Fail"),"")</f>
        <v>Pass</v>
      </c>
      <c r="I1388" s="338" t="str">
        <f t="shared" si="23"/>
        <v>Gamma_10_D7</v>
      </c>
      <c r="J1388" s="339"/>
      <c r="K1388" s="339"/>
      <c r="L1388" s="339"/>
      <c r="M1388" s="339"/>
      <c r="N1388" s="339"/>
      <c r="O1388" s="339"/>
      <c r="P1388" s="339"/>
      <c r="Q1388" s="339"/>
    </row>
    <row r="1389" spans="1:17" ht="13.5" customHeight="1">
      <c r="A1389" s="481" t="s">
        <v>1127</v>
      </c>
      <c r="B1389" s="481" t="s">
        <v>774</v>
      </c>
      <c r="C1389" s="481" t="s">
        <v>1205</v>
      </c>
      <c r="D1389" s="481" t="s">
        <v>1627</v>
      </c>
      <c r="E1389" s="481">
        <v>9471</v>
      </c>
      <c r="F1389" s="339"/>
      <c r="G1389" s="340">
        <f>IF(ISNUMBER(E1389),E1389/'Bulk DivVar Analysis'!$C$7,"")</f>
        <v>0.63739147991116496</v>
      </c>
      <c r="H1389" s="338" t="str">
        <f>IF(ISNUMBER(E1389), IF(G1389&gt;'Bulk DivVar Analysis'!$D$9,"Pass","Fail"),"")</f>
        <v>Pass</v>
      </c>
      <c r="I1389" s="338" t="str">
        <f t="shared" si="23"/>
        <v>Gamma_10_D8</v>
      </c>
      <c r="J1389" s="339"/>
      <c r="K1389" s="339"/>
      <c r="L1389" s="339"/>
      <c r="M1389" s="339"/>
      <c r="N1389" s="339"/>
      <c r="O1389" s="339"/>
      <c r="P1389" s="339"/>
      <c r="Q1389" s="339"/>
    </row>
    <row r="1390" spans="1:17" ht="13.5" customHeight="1">
      <c r="A1390" s="481" t="s">
        <v>1127</v>
      </c>
      <c r="B1390" s="481" t="s">
        <v>774</v>
      </c>
      <c r="C1390" s="481" t="s">
        <v>1207</v>
      </c>
      <c r="D1390" s="481" t="s">
        <v>1628</v>
      </c>
      <c r="E1390" s="481">
        <v>12424</v>
      </c>
      <c r="F1390" s="339"/>
      <c r="G1390" s="340">
        <f>IF(ISNUMBER(E1390),E1390/'Bulk DivVar Analysis'!$C$7,"")</f>
        <v>0.83612625344908809</v>
      </c>
      <c r="H1390" s="338" t="str">
        <f>IF(ISNUMBER(E1390), IF(G1390&gt;'Bulk DivVar Analysis'!$D$9,"Pass","Fail"),"")</f>
        <v>Pass</v>
      </c>
      <c r="I1390" s="338" t="str">
        <f t="shared" si="23"/>
        <v>Gamma_10_D9</v>
      </c>
      <c r="J1390" s="339"/>
      <c r="K1390" s="339"/>
      <c r="L1390" s="339"/>
      <c r="M1390" s="339"/>
      <c r="N1390" s="339"/>
      <c r="O1390" s="339"/>
      <c r="P1390" s="339"/>
      <c r="Q1390" s="339"/>
    </row>
    <row r="1391" spans="1:17" ht="13.5" customHeight="1">
      <c r="A1391" s="481" t="s">
        <v>1127</v>
      </c>
      <c r="B1391" s="481" t="s">
        <v>774</v>
      </c>
      <c r="C1391" s="481" t="s">
        <v>532</v>
      </c>
      <c r="D1391" s="481" t="s">
        <v>1629</v>
      </c>
      <c r="E1391" s="481">
        <v>18082</v>
      </c>
      <c r="F1391" s="339"/>
      <c r="G1391" s="340">
        <f>IF(ISNUMBER(E1391),E1391/'Bulk DivVar Analysis'!$C$7,"")</f>
        <v>1.2169055791103036</v>
      </c>
      <c r="H1391" s="338" t="str">
        <f>IF(ISNUMBER(E1391), IF(G1391&gt;'Bulk DivVar Analysis'!$D$9,"Pass","Fail"),"")</f>
        <v>Pass</v>
      </c>
      <c r="I1391" s="338" t="str">
        <f t="shared" si="23"/>
        <v>Gamma_10_D10</v>
      </c>
      <c r="J1391" s="339"/>
      <c r="K1391" s="339"/>
      <c r="L1391" s="339"/>
      <c r="M1391" s="339"/>
      <c r="N1391" s="339"/>
      <c r="O1391" s="339"/>
      <c r="P1391" s="339"/>
      <c r="Q1391" s="339"/>
    </row>
    <row r="1392" spans="1:17" ht="13.5" customHeight="1">
      <c r="A1392" s="481" t="s">
        <v>1127</v>
      </c>
      <c r="B1392" s="481" t="s">
        <v>774</v>
      </c>
      <c r="C1392" s="481" t="s">
        <v>533</v>
      </c>
      <c r="D1392" s="481" t="s">
        <v>1630</v>
      </c>
      <c r="E1392" s="481">
        <v>9223</v>
      </c>
      <c r="F1392" s="339"/>
      <c r="G1392" s="340">
        <f>IF(ISNUMBER(E1392),E1392/'Bulk DivVar Analysis'!$C$7,"")</f>
        <v>0.62070125849653413</v>
      </c>
      <c r="H1392" s="338" t="str">
        <f>IF(ISNUMBER(E1392), IF(G1392&gt;'Bulk DivVar Analysis'!$D$9,"Pass","Fail"),"")</f>
        <v>Pass</v>
      </c>
      <c r="I1392" s="338" t="str">
        <f t="shared" si="23"/>
        <v>Gamma_10_D11</v>
      </c>
      <c r="J1392" s="339"/>
      <c r="K1392" s="339"/>
      <c r="L1392" s="339"/>
      <c r="M1392" s="339"/>
      <c r="N1392" s="339"/>
      <c r="O1392" s="339"/>
      <c r="P1392" s="339"/>
      <c r="Q1392" s="339"/>
    </row>
    <row r="1393" spans="1:17" ht="13.5" customHeight="1">
      <c r="A1393" s="481" t="s">
        <v>1127</v>
      </c>
      <c r="B1393" s="481" t="s">
        <v>774</v>
      </c>
      <c r="C1393" s="481" t="s">
        <v>534</v>
      </c>
      <c r="D1393" s="481" t="s">
        <v>1631</v>
      </c>
      <c r="E1393" s="481">
        <v>14114</v>
      </c>
      <c r="F1393" s="339"/>
      <c r="G1393" s="340">
        <f>IF(ISNUMBER(E1393),E1393/'Bulk DivVar Analysis'!$C$7,"")</f>
        <v>0.9498620364762097</v>
      </c>
      <c r="H1393" s="338" t="str">
        <f>IF(ISNUMBER(E1393), IF(G1393&gt;'Bulk DivVar Analysis'!$D$9,"Pass","Fail"),"")</f>
        <v>Pass</v>
      </c>
      <c r="I1393" s="338" t="str">
        <f t="shared" si="23"/>
        <v>Gamma_10_D12</v>
      </c>
      <c r="J1393" s="339"/>
      <c r="K1393" s="339"/>
      <c r="L1393" s="339"/>
      <c r="M1393" s="339"/>
      <c r="N1393" s="339"/>
      <c r="O1393" s="339"/>
      <c r="P1393" s="339"/>
      <c r="Q1393" s="339"/>
    </row>
    <row r="1394" spans="1:17" ht="13.5" customHeight="1">
      <c r="A1394" s="481" t="s">
        <v>1127</v>
      </c>
      <c r="B1394" s="481" t="s">
        <v>774</v>
      </c>
      <c r="C1394" s="481" t="s">
        <v>1212</v>
      </c>
      <c r="D1394" s="481" t="s">
        <v>1632</v>
      </c>
      <c r="E1394" s="481">
        <v>15136</v>
      </c>
      <c r="F1394" s="339"/>
      <c r="G1394" s="340">
        <f>IF(ISNUMBER(E1394),E1394/'Bulk DivVar Analysis'!$C$7,"")</f>
        <v>1.0186419005316643</v>
      </c>
      <c r="H1394" s="338" t="str">
        <f>IF(ISNUMBER(E1394), IF(G1394&gt;'Bulk DivVar Analysis'!$D$9,"Pass","Fail"),"")</f>
        <v>Pass</v>
      </c>
      <c r="I1394" s="338" t="str">
        <f t="shared" si="23"/>
        <v>Gamma_10_E1</v>
      </c>
      <c r="J1394" s="339"/>
      <c r="K1394" s="339"/>
      <c r="L1394" s="339"/>
      <c r="M1394" s="339"/>
      <c r="N1394" s="339"/>
      <c r="O1394" s="339"/>
      <c r="P1394" s="339"/>
      <c r="Q1394" s="339"/>
    </row>
    <row r="1395" spans="1:17" ht="13.5" customHeight="1">
      <c r="A1395" s="481" t="s">
        <v>1127</v>
      </c>
      <c r="B1395" s="481" t="s">
        <v>774</v>
      </c>
      <c r="C1395" s="481" t="s">
        <v>1214</v>
      </c>
      <c r="D1395" s="481" t="s">
        <v>1633</v>
      </c>
      <c r="E1395" s="481">
        <v>11583</v>
      </c>
      <c r="F1395" s="339"/>
      <c r="G1395" s="340">
        <f>IF(ISNUMBER(E1395),E1395/'Bulk DivVar Analysis'!$C$7,"")</f>
        <v>0.77952755905511806</v>
      </c>
      <c r="H1395" s="338" t="str">
        <f>IF(ISNUMBER(E1395), IF(G1395&gt;'Bulk DivVar Analysis'!$D$9,"Pass","Fail"),"")</f>
        <v>Pass</v>
      </c>
      <c r="I1395" s="338" t="str">
        <f t="shared" si="23"/>
        <v>Gamma_10_E2</v>
      </c>
      <c r="J1395" s="339"/>
      <c r="K1395" s="339"/>
      <c r="L1395" s="339"/>
      <c r="M1395" s="339"/>
      <c r="N1395" s="339"/>
      <c r="O1395" s="339"/>
      <c r="P1395" s="339"/>
      <c r="Q1395" s="339"/>
    </row>
    <row r="1396" spans="1:17" ht="13.5" customHeight="1">
      <c r="A1396" s="481" t="s">
        <v>1127</v>
      </c>
      <c r="B1396" s="481" t="s">
        <v>774</v>
      </c>
      <c r="C1396" s="481" t="s">
        <v>1216</v>
      </c>
      <c r="D1396" s="481" t="s">
        <v>1634</v>
      </c>
      <c r="E1396" s="481">
        <v>14422</v>
      </c>
      <c r="F1396" s="339"/>
      <c r="G1396" s="340">
        <f>IF(ISNUMBER(E1396),E1396/'Bulk DivVar Analysis'!$C$7,"")</f>
        <v>0.97059021468470286</v>
      </c>
      <c r="H1396" s="338" t="str">
        <f>IF(ISNUMBER(E1396), IF(G1396&gt;'Bulk DivVar Analysis'!$D$9,"Pass","Fail"),"")</f>
        <v>Pass</v>
      </c>
      <c r="I1396" s="338" t="str">
        <f t="shared" si="23"/>
        <v>Gamma_10_E3</v>
      </c>
      <c r="J1396" s="339"/>
      <c r="K1396" s="339"/>
      <c r="L1396" s="339"/>
      <c r="M1396" s="339"/>
      <c r="N1396" s="339"/>
      <c r="O1396" s="339"/>
      <c r="P1396" s="339"/>
      <c r="Q1396" s="339"/>
    </row>
    <row r="1397" spans="1:17" ht="13.5" customHeight="1">
      <c r="A1397" s="481" t="s">
        <v>1127</v>
      </c>
      <c r="B1397" s="481" t="s">
        <v>774</v>
      </c>
      <c r="C1397" s="481" t="s">
        <v>1218</v>
      </c>
      <c r="D1397" s="481" t="s">
        <v>1635</v>
      </c>
      <c r="E1397" s="481">
        <v>12028</v>
      </c>
      <c r="F1397" s="339"/>
      <c r="G1397" s="340">
        <f>IF(ISNUMBER(E1397),E1397/'Bulk DivVar Analysis'!$C$7,"")</f>
        <v>0.80947573860959687</v>
      </c>
      <c r="H1397" s="338" t="str">
        <f>IF(ISNUMBER(E1397), IF(G1397&gt;'Bulk DivVar Analysis'!$D$9,"Pass","Fail"),"")</f>
        <v>Pass</v>
      </c>
      <c r="I1397" s="338" t="str">
        <f t="shared" si="23"/>
        <v>Gamma_10_E4</v>
      </c>
      <c r="J1397" s="339"/>
      <c r="K1397" s="339"/>
      <c r="L1397" s="339"/>
      <c r="M1397" s="339"/>
      <c r="N1397" s="339"/>
      <c r="O1397" s="339"/>
      <c r="P1397" s="339"/>
      <c r="Q1397" s="339"/>
    </row>
    <row r="1398" spans="1:17" ht="13.5" customHeight="1">
      <c r="A1398" s="481" t="s">
        <v>1127</v>
      </c>
      <c r="B1398" s="481" t="s">
        <v>774</v>
      </c>
      <c r="C1398" s="481" t="s">
        <v>1220</v>
      </c>
      <c r="D1398" s="481" t="s">
        <v>1636</v>
      </c>
      <c r="E1398" s="481">
        <v>11564</v>
      </c>
      <c r="F1398" s="339"/>
      <c r="G1398" s="340">
        <f>IF(ISNUMBER(E1398),E1398/'Bulk DivVar Analysis'!$C$7,"")</f>
        <v>0.77824887273706167</v>
      </c>
      <c r="H1398" s="338" t="str">
        <f>IF(ISNUMBER(E1398), IF(G1398&gt;'Bulk DivVar Analysis'!$D$9,"Pass","Fail"),"")</f>
        <v>Pass</v>
      </c>
      <c r="I1398" s="338" t="str">
        <f t="shared" si="23"/>
        <v>Gamma_10_E5</v>
      </c>
      <c r="J1398" s="339"/>
      <c r="K1398" s="339"/>
      <c r="L1398" s="339"/>
      <c r="M1398" s="339"/>
      <c r="N1398" s="339"/>
      <c r="O1398" s="339"/>
      <c r="P1398" s="339"/>
      <c r="Q1398" s="339"/>
    </row>
    <row r="1399" spans="1:17" ht="13.5" customHeight="1">
      <c r="A1399" s="481" t="s">
        <v>1127</v>
      </c>
      <c r="B1399" s="481" t="s">
        <v>774</v>
      </c>
      <c r="C1399" s="481" t="s">
        <v>1222</v>
      </c>
      <c r="D1399" s="481" t="s">
        <v>1637</v>
      </c>
      <c r="E1399" s="481">
        <v>15839</v>
      </c>
      <c r="F1399" s="339"/>
      <c r="G1399" s="340">
        <f>IF(ISNUMBER(E1399),E1399/'Bulk DivVar Analysis'!$C$7,"")</f>
        <v>1.0659532942997509</v>
      </c>
      <c r="H1399" s="338" t="str">
        <f>IF(ISNUMBER(E1399), IF(G1399&gt;'Bulk DivVar Analysis'!$D$9,"Pass","Fail"),"")</f>
        <v>Pass</v>
      </c>
      <c r="I1399" s="338" t="str">
        <f t="shared" si="23"/>
        <v>Gamma_10_E6</v>
      </c>
      <c r="J1399" s="339"/>
      <c r="K1399" s="339"/>
      <c r="L1399" s="339"/>
      <c r="M1399" s="339"/>
      <c r="N1399" s="339"/>
      <c r="O1399" s="339"/>
      <c r="P1399" s="339"/>
      <c r="Q1399" s="339"/>
    </row>
    <row r="1400" spans="1:17" ht="13.5" customHeight="1">
      <c r="A1400" s="481" t="s">
        <v>1127</v>
      </c>
      <c r="B1400" s="481" t="s">
        <v>774</v>
      </c>
      <c r="C1400" s="481" t="s">
        <v>1224</v>
      </c>
      <c r="D1400" s="481" t="s">
        <v>1638</v>
      </c>
      <c r="E1400" s="481">
        <v>18473</v>
      </c>
      <c r="F1400" s="339"/>
      <c r="G1400" s="340">
        <f>IF(ISNUMBER(E1400),E1400/'Bulk DivVar Analysis'!$C$7,"")</f>
        <v>1.2432195975503062</v>
      </c>
      <c r="H1400" s="338" t="str">
        <f>IF(ISNUMBER(E1400), IF(G1400&gt;'Bulk DivVar Analysis'!$D$9,"Pass","Fail"),"")</f>
        <v>Pass</v>
      </c>
      <c r="I1400" s="338" t="str">
        <f t="shared" si="23"/>
        <v>Gamma_10_E7</v>
      </c>
      <c r="J1400" s="339"/>
      <c r="K1400" s="339"/>
      <c r="L1400" s="339"/>
      <c r="M1400" s="339"/>
      <c r="N1400" s="339"/>
      <c r="O1400" s="339"/>
      <c r="P1400" s="339"/>
      <c r="Q1400" s="339"/>
    </row>
    <row r="1401" spans="1:17" ht="13.5" customHeight="1">
      <c r="A1401" s="481" t="s">
        <v>1127</v>
      </c>
      <c r="B1401" s="481" t="s">
        <v>774</v>
      </c>
      <c r="C1401" s="481" t="s">
        <v>1226</v>
      </c>
      <c r="D1401" s="481" t="s">
        <v>1639</v>
      </c>
      <c r="E1401" s="481">
        <v>18600</v>
      </c>
      <c r="F1401" s="339"/>
      <c r="G1401" s="340">
        <f>IF(ISNUMBER(E1401),E1401/'Bulk DivVar Analysis'!$C$7,"")</f>
        <v>1.2517666060973147</v>
      </c>
      <c r="H1401" s="338" t="str">
        <f>IF(ISNUMBER(E1401), IF(G1401&gt;'Bulk DivVar Analysis'!$D$9,"Pass","Fail"),"")</f>
        <v>Pass</v>
      </c>
      <c r="I1401" s="338" t="str">
        <f t="shared" si="23"/>
        <v>Gamma_10_E8</v>
      </c>
      <c r="J1401" s="339"/>
      <c r="K1401" s="339"/>
      <c r="L1401" s="339"/>
      <c r="M1401" s="339"/>
      <c r="N1401" s="339"/>
      <c r="O1401" s="339"/>
      <c r="P1401" s="339"/>
      <c r="Q1401" s="339"/>
    </row>
    <row r="1402" spans="1:17" ht="13.5" customHeight="1">
      <c r="A1402" s="481" t="s">
        <v>1127</v>
      </c>
      <c r="B1402" s="481" t="s">
        <v>774</v>
      </c>
      <c r="C1402" s="481" t="s">
        <v>1228</v>
      </c>
      <c r="D1402" s="481" t="s">
        <v>1640</v>
      </c>
      <c r="E1402" s="481">
        <v>14859</v>
      </c>
      <c r="F1402" s="339"/>
      <c r="G1402" s="340">
        <f>IF(ISNUMBER(E1402),E1402/'Bulk DivVar Analysis'!$C$7,"")</f>
        <v>1</v>
      </c>
      <c r="H1402" s="338" t="str">
        <f>IF(ISNUMBER(E1402), IF(G1402&gt;'Bulk DivVar Analysis'!$D$9,"Pass","Fail"),"")</f>
        <v>Pass</v>
      </c>
      <c r="I1402" s="338" t="str">
        <f t="shared" si="23"/>
        <v>Gamma_10_E9</v>
      </c>
      <c r="J1402" s="339"/>
      <c r="K1402" s="339"/>
      <c r="L1402" s="339"/>
      <c r="M1402" s="339"/>
      <c r="N1402" s="339"/>
      <c r="O1402" s="339"/>
      <c r="P1402" s="339"/>
      <c r="Q1402" s="339"/>
    </row>
    <row r="1403" spans="1:17" ht="13.5" customHeight="1">
      <c r="A1403" s="481" t="s">
        <v>1127</v>
      </c>
      <c r="B1403" s="481" t="s">
        <v>774</v>
      </c>
      <c r="C1403" s="481" t="s">
        <v>544</v>
      </c>
      <c r="D1403" s="481" t="s">
        <v>1641</v>
      </c>
      <c r="E1403" s="481">
        <v>16103</v>
      </c>
      <c r="F1403" s="339"/>
      <c r="G1403" s="340">
        <f>IF(ISNUMBER(E1403),E1403/'Bulk DivVar Analysis'!$C$7,"")</f>
        <v>1.0837203041927452</v>
      </c>
      <c r="H1403" s="338" t="str">
        <f>IF(ISNUMBER(E1403), IF(G1403&gt;'Bulk DivVar Analysis'!$D$9,"Pass","Fail"),"")</f>
        <v>Pass</v>
      </c>
      <c r="I1403" s="338" t="str">
        <f t="shared" si="23"/>
        <v>Gamma_10_E10</v>
      </c>
      <c r="J1403" s="339"/>
      <c r="K1403" s="339"/>
      <c r="L1403" s="339"/>
      <c r="M1403" s="339"/>
      <c r="N1403" s="339"/>
      <c r="O1403" s="339"/>
      <c r="P1403" s="339"/>
      <c r="Q1403" s="339"/>
    </row>
    <row r="1404" spans="1:17" ht="13.5" customHeight="1">
      <c r="A1404" s="481" t="s">
        <v>1127</v>
      </c>
      <c r="B1404" s="481" t="s">
        <v>774</v>
      </c>
      <c r="C1404" s="481" t="s">
        <v>545</v>
      </c>
      <c r="D1404" s="481" t="s">
        <v>1642</v>
      </c>
      <c r="E1404" s="481">
        <v>8393</v>
      </c>
      <c r="F1404" s="339"/>
      <c r="G1404" s="340">
        <f>IF(ISNUMBER(E1404),E1404/'Bulk DivVar Analysis'!$C$7,"")</f>
        <v>0.56484285618143881</v>
      </c>
      <c r="H1404" s="338" t="str">
        <f>IF(ISNUMBER(E1404), IF(G1404&gt;'Bulk DivVar Analysis'!$D$9,"Pass","Fail"),"")</f>
        <v>Pass</v>
      </c>
      <c r="I1404" s="338" t="str">
        <f t="shared" si="23"/>
        <v>Gamma_10_E11</v>
      </c>
      <c r="J1404" s="339"/>
      <c r="K1404" s="339"/>
      <c r="L1404" s="339"/>
      <c r="M1404" s="339"/>
      <c r="N1404" s="339"/>
      <c r="O1404" s="339"/>
      <c r="P1404" s="339"/>
      <c r="Q1404" s="339"/>
    </row>
    <row r="1405" spans="1:17" ht="13.5" customHeight="1">
      <c r="A1405" s="481" t="s">
        <v>1127</v>
      </c>
      <c r="B1405" s="481" t="s">
        <v>774</v>
      </c>
      <c r="C1405" s="481" t="s">
        <v>546</v>
      </c>
      <c r="D1405" s="481" t="s">
        <v>1643</v>
      </c>
      <c r="E1405" s="481">
        <v>9905</v>
      </c>
      <c r="F1405" s="339"/>
      <c r="G1405" s="340">
        <f>IF(ISNUMBER(E1405),E1405/'Bulk DivVar Analysis'!$C$7,"")</f>
        <v>0.66659936738676895</v>
      </c>
      <c r="H1405" s="338" t="str">
        <f>IF(ISNUMBER(E1405), IF(G1405&gt;'Bulk DivVar Analysis'!$D$9,"Pass","Fail"),"")</f>
        <v>Pass</v>
      </c>
      <c r="I1405" s="338" t="str">
        <f t="shared" si="23"/>
        <v>Gamma_10_E12</v>
      </c>
      <c r="J1405" s="339"/>
      <c r="K1405" s="339"/>
      <c r="L1405" s="339"/>
      <c r="M1405" s="339"/>
      <c r="N1405" s="339"/>
      <c r="O1405" s="339"/>
      <c r="P1405" s="339"/>
      <c r="Q1405" s="339"/>
    </row>
    <row r="1406" spans="1:17" ht="13.5" customHeight="1">
      <c r="A1406" s="481" t="s">
        <v>1127</v>
      </c>
      <c r="B1406" s="481" t="s">
        <v>774</v>
      </c>
      <c r="C1406" s="481" t="s">
        <v>1233</v>
      </c>
      <c r="D1406" s="481" t="s">
        <v>1644</v>
      </c>
      <c r="E1406" s="481">
        <v>9502</v>
      </c>
      <c r="F1406" s="339"/>
      <c r="G1406" s="340">
        <f>IF(ISNUMBER(E1406),E1406/'Bulk DivVar Analysis'!$C$7,"")</f>
        <v>0.63947775758799386</v>
      </c>
      <c r="H1406" s="338" t="str">
        <f>IF(ISNUMBER(E1406), IF(G1406&gt;'Bulk DivVar Analysis'!$D$9,"Pass","Fail"),"")</f>
        <v>Pass</v>
      </c>
      <c r="I1406" s="338" t="str">
        <f t="shared" si="23"/>
        <v>Gamma_10_F1</v>
      </c>
      <c r="J1406" s="339"/>
      <c r="K1406" s="339"/>
      <c r="L1406" s="339"/>
      <c r="M1406" s="339"/>
      <c r="N1406" s="339"/>
      <c r="O1406" s="339"/>
      <c r="P1406" s="339"/>
      <c r="Q1406" s="339"/>
    </row>
    <row r="1407" spans="1:17" ht="13.5" customHeight="1">
      <c r="A1407" s="481" t="s">
        <v>1127</v>
      </c>
      <c r="B1407" s="481" t="s">
        <v>774</v>
      </c>
      <c r="C1407" s="481" t="s">
        <v>1235</v>
      </c>
      <c r="D1407" s="481" t="s">
        <v>1645</v>
      </c>
      <c r="E1407" s="481">
        <v>13790</v>
      </c>
      <c r="F1407" s="339"/>
      <c r="G1407" s="340">
        <f>IF(ISNUMBER(E1407),E1407/'Bulk DivVar Analysis'!$C$7,"")</f>
        <v>0.92805706978935321</v>
      </c>
      <c r="H1407" s="338" t="str">
        <f>IF(ISNUMBER(E1407), IF(G1407&gt;'Bulk DivVar Analysis'!$D$9,"Pass","Fail"),"")</f>
        <v>Pass</v>
      </c>
      <c r="I1407" s="338" t="str">
        <f t="shared" si="23"/>
        <v>Gamma_10_F2</v>
      </c>
      <c r="J1407" s="339"/>
      <c r="K1407" s="339"/>
      <c r="L1407" s="339"/>
      <c r="M1407" s="339"/>
      <c r="N1407" s="339"/>
      <c r="O1407" s="339"/>
      <c r="P1407" s="339"/>
      <c r="Q1407" s="339"/>
    </row>
    <row r="1408" spans="1:17" ht="13.5" customHeight="1">
      <c r="A1408" s="481" t="s">
        <v>1127</v>
      </c>
      <c r="B1408" s="481" t="s">
        <v>774</v>
      </c>
      <c r="C1408" s="481" t="s">
        <v>1237</v>
      </c>
      <c r="D1408" s="481" t="s">
        <v>1646</v>
      </c>
      <c r="E1408" s="481">
        <v>18148</v>
      </c>
      <c r="F1408" s="339"/>
      <c r="G1408" s="340">
        <f>IF(ISNUMBER(E1408),E1408/'Bulk DivVar Analysis'!$C$7,"")</f>
        <v>1.2213473315835521</v>
      </c>
      <c r="H1408" s="338" t="str">
        <f>IF(ISNUMBER(E1408), IF(G1408&gt;'Bulk DivVar Analysis'!$D$9,"Pass","Fail"),"")</f>
        <v>Pass</v>
      </c>
      <c r="I1408" s="338" t="str">
        <f t="shared" si="23"/>
        <v>Gamma_10_F3</v>
      </c>
      <c r="J1408" s="339"/>
      <c r="K1408" s="339"/>
      <c r="L1408" s="339"/>
      <c r="M1408" s="339"/>
      <c r="N1408" s="339"/>
      <c r="O1408" s="339"/>
      <c r="P1408" s="339"/>
      <c r="Q1408" s="339"/>
    </row>
    <row r="1409" spans="1:17" ht="13.5" customHeight="1">
      <c r="A1409" s="481" t="s">
        <v>1127</v>
      </c>
      <c r="B1409" s="481" t="s">
        <v>774</v>
      </c>
      <c r="C1409" s="481" t="s">
        <v>1239</v>
      </c>
      <c r="D1409" s="481" t="s">
        <v>1647</v>
      </c>
      <c r="E1409" s="481">
        <v>16099</v>
      </c>
      <c r="F1409" s="339"/>
      <c r="G1409" s="340">
        <f>IF(ISNUMBER(E1409),E1409/'Bulk DivVar Analysis'!$C$7,"")</f>
        <v>1.0834511070731543</v>
      </c>
      <c r="H1409" s="338" t="str">
        <f>IF(ISNUMBER(E1409), IF(G1409&gt;'Bulk DivVar Analysis'!$D$9,"Pass","Fail"),"")</f>
        <v>Pass</v>
      </c>
      <c r="I1409" s="338" t="str">
        <f t="shared" si="23"/>
        <v>Gamma_10_F4</v>
      </c>
      <c r="J1409" s="339"/>
      <c r="K1409" s="339"/>
      <c r="L1409" s="339"/>
      <c r="M1409" s="339"/>
      <c r="N1409" s="339"/>
      <c r="O1409" s="339"/>
      <c r="P1409" s="339"/>
      <c r="Q1409" s="339"/>
    </row>
    <row r="1410" spans="1:17" ht="13.5" customHeight="1">
      <c r="A1410" s="481" t="s">
        <v>1127</v>
      </c>
      <c r="B1410" s="481" t="s">
        <v>774</v>
      </c>
      <c r="C1410" s="481" t="s">
        <v>1241</v>
      </c>
      <c r="D1410" s="481" t="s">
        <v>1648</v>
      </c>
      <c r="E1410" s="481">
        <v>9338</v>
      </c>
      <c r="F1410" s="339"/>
      <c r="G1410" s="340">
        <f>IF(ISNUMBER(E1410),E1410/'Bulk DivVar Analysis'!$C$7,"")</f>
        <v>0.62844067568477013</v>
      </c>
      <c r="H1410" s="338" t="str">
        <f>IF(ISNUMBER(E1410), IF(G1410&gt;'Bulk DivVar Analysis'!$D$9,"Pass","Fail"),"")</f>
        <v>Pass</v>
      </c>
      <c r="I1410" s="338" t="str">
        <f t="shared" si="23"/>
        <v>Gamma_10_F5</v>
      </c>
      <c r="J1410" s="339"/>
      <c r="K1410" s="339"/>
      <c r="L1410" s="339"/>
      <c r="M1410" s="339"/>
      <c r="N1410" s="339"/>
      <c r="O1410" s="339"/>
      <c r="P1410" s="339"/>
      <c r="Q1410" s="339"/>
    </row>
    <row r="1411" spans="1:17" ht="13.5" customHeight="1">
      <c r="A1411" s="481" t="s">
        <v>1127</v>
      </c>
      <c r="B1411" s="481" t="s">
        <v>774</v>
      </c>
      <c r="C1411" s="481" t="s">
        <v>1243</v>
      </c>
      <c r="D1411" s="481" t="s">
        <v>1649</v>
      </c>
      <c r="E1411" s="481">
        <v>7763</v>
      </c>
      <c r="F1411" s="339"/>
      <c r="G1411" s="340">
        <f>IF(ISNUMBER(E1411),E1411/'Bulk DivVar Analysis'!$C$7,"")</f>
        <v>0.52244430984588464</v>
      </c>
      <c r="H1411" s="338" t="str">
        <f>IF(ISNUMBER(E1411), IF(G1411&gt;'Bulk DivVar Analysis'!$D$9,"Pass","Fail"),"")</f>
        <v>Pass</v>
      </c>
      <c r="I1411" s="338" t="str">
        <f t="shared" ref="I1411:I1474" si="24">_xlfn.TEXTJOIN("_",TRUE,B1411,C1411)</f>
        <v>Gamma_10_F6</v>
      </c>
      <c r="J1411" s="339"/>
      <c r="K1411" s="339"/>
      <c r="L1411" s="339"/>
      <c r="M1411" s="339"/>
      <c r="N1411" s="339"/>
      <c r="O1411" s="339"/>
      <c r="P1411" s="339"/>
      <c r="Q1411" s="339"/>
    </row>
    <row r="1412" spans="1:17" ht="13.5" customHeight="1">
      <c r="A1412" s="481" t="s">
        <v>1127</v>
      </c>
      <c r="B1412" s="481" t="s">
        <v>774</v>
      </c>
      <c r="C1412" s="481" t="s">
        <v>1245</v>
      </c>
      <c r="D1412" s="481" t="s">
        <v>1650</v>
      </c>
      <c r="E1412" s="481">
        <v>17418</v>
      </c>
      <c r="F1412" s="339"/>
      <c r="G1412" s="340">
        <f>IF(ISNUMBER(E1412),E1412/'Bulk DivVar Analysis'!$C$7,"")</f>
        <v>1.1722188572582273</v>
      </c>
      <c r="H1412" s="338" t="str">
        <f>IF(ISNUMBER(E1412), IF(G1412&gt;'Bulk DivVar Analysis'!$D$9,"Pass","Fail"),"")</f>
        <v>Pass</v>
      </c>
      <c r="I1412" s="338" t="str">
        <f t="shared" si="24"/>
        <v>Gamma_10_F7</v>
      </c>
      <c r="J1412" s="339"/>
      <c r="K1412" s="339"/>
      <c r="L1412" s="339"/>
      <c r="M1412" s="339"/>
      <c r="N1412" s="339"/>
      <c r="O1412" s="339"/>
      <c r="P1412" s="339"/>
      <c r="Q1412" s="339"/>
    </row>
    <row r="1413" spans="1:17" ht="13.5" customHeight="1">
      <c r="A1413" s="481" t="s">
        <v>1127</v>
      </c>
      <c r="B1413" s="481" t="s">
        <v>774</v>
      </c>
      <c r="C1413" s="481" t="s">
        <v>1247</v>
      </c>
      <c r="D1413" s="481" t="s">
        <v>1651</v>
      </c>
      <c r="E1413" s="481">
        <v>10002</v>
      </c>
      <c r="F1413" s="339"/>
      <c r="G1413" s="340">
        <f>IF(ISNUMBER(E1413),E1413/'Bulk DivVar Analysis'!$C$7,"")</f>
        <v>0.67312739753684636</v>
      </c>
      <c r="H1413" s="338" t="str">
        <f>IF(ISNUMBER(E1413), IF(G1413&gt;'Bulk DivVar Analysis'!$D$9,"Pass","Fail"),"")</f>
        <v>Pass</v>
      </c>
      <c r="I1413" s="338" t="str">
        <f t="shared" si="24"/>
        <v>Gamma_10_F8</v>
      </c>
      <c r="J1413" s="339"/>
      <c r="K1413" s="339"/>
      <c r="L1413" s="339"/>
      <c r="M1413" s="339"/>
      <c r="N1413" s="339"/>
      <c r="O1413" s="339"/>
      <c r="P1413" s="339"/>
      <c r="Q1413" s="339"/>
    </row>
    <row r="1414" spans="1:17" ht="13.5" customHeight="1">
      <c r="A1414" s="481" t="s">
        <v>1127</v>
      </c>
      <c r="B1414" s="481" t="s">
        <v>774</v>
      </c>
      <c r="C1414" s="481" t="s">
        <v>1249</v>
      </c>
      <c r="D1414" s="481" t="s">
        <v>1652</v>
      </c>
      <c r="E1414" s="481">
        <v>15483</v>
      </c>
      <c r="F1414" s="339"/>
      <c r="G1414" s="340">
        <f>IF(ISNUMBER(E1414),E1414/'Bulk DivVar Analysis'!$C$7,"")</f>
        <v>1.041994750656168</v>
      </c>
      <c r="H1414" s="338" t="str">
        <f>IF(ISNUMBER(E1414), IF(G1414&gt;'Bulk DivVar Analysis'!$D$9,"Pass","Fail"),"")</f>
        <v>Pass</v>
      </c>
      <c r="I1414" s="338" t="str">
        <f t="shared" si="24"/>
        <v>Gamma_10_F9</v>
      </c>
      <c r="J1414" s="339"/>
      <c r="K1414" s="339"/>
      <c r="L1414" s="339"/>
      <c r="M1414" s="339"/>
      <c r="N1414" s="339"/>
      <c r="O1414" s="339"/>
      <c r="P1414" s="339"/>
      <c r="Q1414" s="339"/>
    </row>
    <row r="1415" spans="1:17" ht="13.5" customHeight="1">
      <c r="A1415" s="481" t="s">
        <v>1127</v>
      </c>
      <c r="B1415" s="481" t="s">
        <v>774</v>
      </c>
      <c r="C1415" s="481" t="s">
        <v>556</v>
      </c>
      <c r="D1415" s="481" t="s">
        <v>1653</v>
      </c>
      <c r="E1415" s="481">
        <v>18167</v>
      </c>
      <c r="F1415" s="339"/>
      <c r="G1415" s="340">
        <f>IF(ISNUMBER(E1415),E1415/'Bulk DivVar Analysis'!$C$7,"")</f>
        <v>1.2226260179016084</v>
      </c>
      <c r="H1415" s="338" t="str">
        <f>IF(ISNUMBER(E1415), IF(G1415&gt;'Bulk DivVar Analysis'!$D$9,"Pass","Fail"),"")</f>
        <v>Pass</v>
      </c>
      <c r="I1415" s="338" t="str">
        <f t="shared" si="24"/>
        <v>Gamma_10_F10</v>
      </c>
      <c r="J1415" s="339"/>
      <c r="K1415" s="339"/>
      <c r="L1415" s="339"/>
      <c r="M1415" s="339"/>
      <c r="N1415" s="339"/>
      <c r="O1415" s="339"/>
      <c r="P1415" s="339"/>
      <c r="Q1415" s="339"/>
    </row>
    <row r="1416" spans="1:17" ht="13.5" customHeight="1">
      <c r="A1416" s="481" t="s">
        <v>1127</v>
      </c>
      <c r="B1416" s="481" t="s">
        <v>774</v>
      </c>
      <c r="C1416" s="481" t="s">
        <v>557</v>
      </c>
      <c r="D1416" s="481" t="s">
        <v>1654</v>
      </c>
      <c r="E1416" s="481">
        <v>17665</v>
      </c>
      <c r="F1416" s="339"/>
      <c r="G1416" s="340">
        <f>IF(ISNUMBER(E1416),E1416/'Bulk DivVar Analysis'!$C$7,"")</f>
        <v>1.1888417793929604</v>
      </c>
      <c r="H1416" s="338" t="str">
        <f>IF(ISNUMBER(E1416), IF(G1416&gt;'Bulk DivVar Analysis'!$D$9,"Pass","Fail"),"")</f>
        <v>Pass</v>
      </c>
      <c r="I1416" s="338" t="str">
        <f t="shared" si="24"/>
        <v>Gamma_10_F11</v>
      </c>
      <c r="J1416" s="339"/>
      <c r="K1416" s="339"/>
      <c r="L1416" s="339"/>
      <c r="M1416" s="339"/>
      <c r="N1416" s="339"/>
      <c r="O1416" s="339"/>
      <c r="P1416" s="339"/>
      <c r="Q1416" s="339"/>
    </row>
    <row r="1417" spans="1:17" ht="13.5" customHeight="1">
      <c r="A1417" s="481" t="s">
        <v>1127</v>
      </c>
      <c r="B1417" s="481" t="s">
        <v>774</v>
      </c>
      <c r="C1417" s="481" t="s">
        <v>558</v>
      </c>
      <c r="D1417" s="481" t="s">
        <v>1655</v>
      </c>
      <c r="E1417" s="481">
        <v>14011</v>
      </c>
      <c r="F1417" s="339"/>
      <c r="G1417" s="340">
        <f>IF(ISNUMBER(E1417),E1417/'Bulk DivVar Analysis'!$C$7,"")</f>
        <v>0.94293021064674609</v>
      </c>
      <c r="H1417" s="338" t="str">
        <f>IF(ISNUMBER(E1417), IF(G1417&gt;'Bulk DivVar Analysis'!$D$9,"Pass","Fail"),"")</f>
        <v>Pass</v>
      </c>
      <c r="I1417" s="338" t="str">
        <f t="shared" si="24"/>
        <v>Gamma_10_F12</v>
      </c>
      <c r="J1417" s="339"/>
      <c r="K1417" s="339"/>
      <c r="L1417" s="339"/>
      <c r="M1417" s="339"/>
      <c r="N1417" s="339"/>
      <c r="O1417" s="339"/>
      <c r="P1417" s="339"/>
      <c r="Q1417" s="339"/>
    </row>
    <row r="1418" spans="1:17" ht="13.5" customHeight="1">
      <c r="A1418" s="481" t="s">
        <v>1127</v>
      </c>
      <c r="B1418" s="481" t="s">
        <v>774</v>
      </c>
      <c r="C1418" s="481" t="s">
        <v>1254</v>
      </c>
      <c r="D1418" s="481" t="s">
        <v>1656</v>
      </c>
      <c r="E1418" s="481">
        <v>14248</v>
      </c>
      <c r="F1418" s="339"/>
      <c r="G1418" s="340">
        <f>IF(ISNUMBER(E1418),E1418/'Bulk DivVar Analysis'!$C$7,"")</f>
        <v>0.95888013998250221</v>
      </c>
      <c r="H1418" s="338" t="str">
        <f>IF(ISNUMBER(E1418), IF(G1418&gt;'Bulk DivVar Analysis'!$D$9,"Pass","Fail"),"")</f>
        <v>Pass</v>
      </c>
      <c r="I1418" s="338" t="str">
        <f t="shared" si="24"/>
        <v>Gamma_10_G1</v>
      </c>
      <c r="J1418" s="339"/>
      <c r="K1418" s="339"/>
      <c r="L1418" s="339"/>
      <c r="M1418" s="339"/>
      <c r="N1418" s="339"/>
      <c r="O1418" s="339"/>
      <c r="P1418" s="339"/>
      <c r="Q1418" s="339"/>
    </row>
    <row r="1419" spans="1:17" ht="13.5" customHeight="1">
      <c r="A1419" s="481" t="s">
        <v>1127</v>
      </c>
      <c r="B1419" s="481" t="s">
        <v>774</v>
      </c>
      <c r="C1419" s="481" t="s">
        <v>1256</v>
      </c>
      <c r="D1419" s="481" t="s">
        <v>1657</v>
      </c>
      <c r="E1419" s="481">
        <v>10334</v>
      </c>
      <c r="F1419" s="339"/>
      <c r="G1419" s="340">
        <f>IF(ISNUMBER(E1419),E1419/'Bulk DivVar Analysis'!$C$7,"")</f>
        <v>0.69547075846288442</v>
      </c>
      <c r="H1419" s="338" t="str">
        <f>IF(ISNUMBER(E1419), IF(G1419&gt;'Bulk DivVar Analysis'!$D$9,"Pass","Fail"),"")</f>
        <v>Pass</v>
      </c>
      <c r="I1419" s="338" t="str">
        <f t="shared" si="24"/>
        <v>Gamma_10_G2</v>
      </c>
      <c r="J1419" s="339"/>
      <c r="K1419" s="339"/>
      <c r="L1419" s="339"/>
      <c r="M1419" s="339"/>
      <c r="N1419" s="339"/>
      <c r="O1419" s="339"/>
      <c r="P1419" s="339"/>
      <c r="Q1419" s="339"/>
    </row>
    <row r="1420" spans="1:17" ht="13.5" customHeight="1">
      <c r="A1420" s="481" t="s">
        <v>1127</v>
      </c>
      <c r="B1420" s="481" t="s">
        <v>774</v>
      </c>
      <c r="C1420" s="481" t="s">
        <v>1258</v>
      </c>
      <c r="D1420" s="481" t="s">
        <v>1658</v>
      </c>
      <c r="E1420" s="481">
        <v>7892</v>
      </c>
      <c r="F1420" s="339"/>
      <c r="G1420" s="340">
        <f>IF(ISNUMBER(E1420),E1420/'Bulk DivVar Analysis'!$C$7,"")</f>
        <v>0.53112591695268863</v>
      </c>
      <c r="H1420" s="338" t="str">
        <f>IF(ISNUMBER(E1420), IF(G1420&gt;'Bulk DivVar Analysis'!$D$9,"Pass","Fail"),"")</f>
        <v>Pass</v>
      </c>
      <c r="I1420" s="338" t="str">
        <f t="shared" si="24"/>
        <v>Gamma_10_G3</v>
      </c>
      <c r="J1420" s="339"/>
      <c r="K1420" s="339"/>
      <c r="L1420" s="339"/>
      <c r="M1420" s="339"/>
      <c r="N1420" s="339"/>
      <c r="O1420" s="339"/>
      <c r="P1420" s="339"/>
      <c r="Q1420" s="339"/>
    </row>
    <row r="1421" spans="1:17" ht="13.5" customHeight="1">
      <c r="A1421" s="481" t="s">
        <v>1127</v>
      </c>
      <c r="B1421" s="481" t="s">
        <v>774</v>
      </c>
      <c r="C1421" s="481" t="s">
        <v>1260</v>
      </c>
      <c r="D1421" s="481" t="s">
        <v>1659</v>
      </c>
      <c r="E1421" s="481">
        <v>15740</v>
      </c>
      <c r="F1421" s="339"/>
      <c r="G1421" s="340">
        <f>IF(ISNUMBER(E1421),E1421/'Bulk DivVar Analysis'!$C$7,"")</f>
        <v>1.0592906655898782</v>
      </c>
      <c r="H1421" s="338" t="str">
        <f>IF(ISNUMBER(E1421), IF(G1421&gt;'Bulk DivVar Analysis'!$D$9,"Pass","Fail"),"")</f>
        <v>Pass</v>
      </c>
      <c r="I1421" s="338" t="str">
        <f t="shared" si="24"/>
        <v>Gamma_10_G4</v>
      </c>
      <c r="J1421" s="339"/>
      <c r="K1421" s="339"/>
      <c r="L1421" s="339"/>
      <c r="M1421" s="339"/>
      <c r="N1421" s="339"/>
      <c r="O1421" s="339"/>
      <c r="P1421" s="339"/>
      <c r="Q1421" s="339"/>
    </row>
    <row r="1422" spans="1:17" ht="13.5" customHeight="1">
      <c r="A1422" s="481" t="s">
        <v>1127</v>
      </c>
      <c r="B1422" s="481" t="s">
        <v>774</v>
      </c>
      <c r="C1422" s="481" t="s">
        <v>1262</v>
      </c>
      <c r="D1422" s="481" t="s">
        <v>1660</v>
      </c>
      <c r="E1422" s="481">
        <v>14711</v>
      </c>
      <c r="F1422" s="339"/>
      <c r="G1422" s="340">
        <f>IF(ISNUMBER(E1422),E1422/'Bulk DivVar Analysis'!$C$7,"")</f>
        <v>0.99003970657513962</v>
      </c>
      <c r="H1422" s="338" t="str">
        <f>IF(ISNUMBER(E1422), IF(G1422&gt;'Bulk DivVar Analysis'!$D$9,"Pass","Fail"),"")</f>
        <v>Pass</v>
      </c>
      <c r="I1422" s="338" t="str">
        <f t="shared" si="24"/>
        <v>Gamma_10_G5</v>
      </c>
      <c r="J1422" s="339"/>
      <c r="K1422" s="339"/>
      <c r="L1422" s="339"/>
      <c r="M1422" s="339"/>
      <c r="N1422" s="339"/>
      <c r="O1422" s="339"/>
      <c r="P1422" s="339"/>
      <c r="Q1422" s="339"/>
    </row>
    <row r="1423" spans="1:17" ht="13.5" customHeight="1">
      <c r="A1423" s="481" t="s">
        <v>1127</v>
      </c>
      <c r="B1423" s="481" t="s">
        <v>774</v>
      </c>
      <c r="C1423" s="481" t="s">
        <v>1264</v>
      </c>
      <c r="D1423" s="481" t="s">
        <v>1661</v>
      </c>
      <c r="E1423" s="481">
        <v>12346</v>
      </c>
      <c r="F1423" s="339"/>
      <c r="G1423" s="340">
        <f>IF(ISNUMBER(E1423),E1423/'Bulk DivVar Analysis'!$C$7,"")</f>
        <v>0.83087690961706706</v>
      </c>
      <c r="H1423" s="338" t="str">
        <f>IF(ISNUMBER(E1423), IF(G1423&gt;'Bulk DivVar Analysis'!$D$9,"Pass","Fail"),"")</f>
        <v>Pass</v>
      </c>
      <c r="I1423" s="338" t="str">
        <f t="shared" si="24"/>
        <v>Gamma_10_G6</v>
      </c>
      <c r="J1423" s="339"/>
      <c r="K1423" s="339"/>
      <c r="L1423" s="339"/>
      <c r="M1423" s="339"/>
      <c r="N1423" s="339"/>
      <c r="O1423" s="339"/>
      <c r="P1423" s="339"/>
      <c r="Q1423" s="339"/>
    </row>
    <row r="1424" spans="1:17" ht="13.5" customHeight="1">
      <c r="A1424" s="481" t="s">
        <v>1127</v>
      </c>
      <c r="B1424" s="481" t="s">
        <v>774</v>
      </c>
      <c r="C1424" s="481" t="s">
        <v>1266</v>
      </c>
      <c r="D1424" s="481" t="s">
        <v>1662</v>
      </c>
      <c r="E1424" s="481">
        <v>7624</v>
      </c>
      <c r="F1424" s="339"/>
      <c r="G1424" s="340">
        <f>IF(ISNUMBER(E1424),E1424/'Bulk DivVar Analysis'!$C$7,"")</f>
        <v>0.51308970994010361</v>
      </c>
      <c r="H1424" s="338" t="str">
        <f>IF(ISNUMBER(E1424), IF(G1424&gt;'Bulk DivVar Analysis'!$D$9,"Pass","Fail"),"")</f>
        <v>Pass</v>
      </c>
      <c r="I1424" s="338" t="str">
        <f t="shared" si="24"/>
        <v>Gamma_10_G7</v>
      </c>
      <c r="J1424" s="339"/>
      <c r="K1424" s="339"/>
      <c r="L1424" s="339"/>
      <c r="M1424" s="339"/>
      <c r="N1424" s="339"/>
      <c r="O1424" s="339"/>
      <c r="P1424" s="339"/>
      <c r="Q1424" s="339"/>
    </row>
    <row r="1425" spans="1:17" ht="13.5" customHeight="1">
      <c r="A1425" s="481" t="s">
        <v>1127</v>
      </c>
      <c r="B1425" s="481" t="s">
        <v>774</v>
      </c>
      <c r="C1425" s="481" t="s">
        <v>1268</v>
      </c>
      <c r="D1425" s="481" t="s">
        <v>1663</v>
      </c>
      <c r="E1425" s="481">
        <v>9274</v>
      </c>
      <c r="F1425" s="339"/>
      <c r="G1425" s="340">
        <f>IF(ISNUMBER(E1425),E1425/'Bulk DivVar Analysis'!$C$7,"")</f>
        <v>0.62413352177131709</v>
      </c>
      <c r="H1425" s="338" t="str">
        <f>IF(ISNUMBER(E1425), IF(G1425&gt;'Bulk DivVar Analysis'!$D$9,"Pass","Fail"),"")</f>
        <v>Pass</v>
      </c>
      <c r="I1425" s="338" t="str">
        <f t="shared" si="24"/>
        <v>Gamma_10_G8</v>
      </c>
      <c r="J1425" s="339"/>
      <c r="K1425" s="339"/>
      <c r="L1425" s="339"/>
      <c r="M1425" s="339"/>
      <c r="N1425" s="339"/>
      <c r="O1425" s="339"/>
      <c r="P1425" s="339"/>
      <c r="Q1425" s="339"/>
    </row>
    <row r="1426" spans="1:17" ht="13.5" customHeight="1">
      <c r="A1426" s="481" t="s">
        <v>1127</v>
      </c>
      <c r="B1426" s="481" t="s">
        <v>774</v>
      </c>
      <c r="C1426" s="481" t="s">
        <v>1270</v>
      </c>
      <c r="D1426" s="481" t="s">
        <v>1664</v>
      </c>
      <c r="E1426" s="481">
        <v>15793</v>
      </c>
      <c r="F1426" s="339"/>
      <c r="G1426" s="340">
        <f>IF(ISNUMBER(E1426),E1426/'Bulk DivVar Analysis'!$C$7,"")</f>
        <v>1.0628575274244565</v>
      </c>
      <c r="H1426" s="338" t="str">
        <f>IF(ISNUMBER(E1426), IF(G1426&gt;'Bulk DivVar Analysis'!$D$9,"Pass","Fail"),"")</f>
        <v>Pass</v>
      </c>
      <c r="I1426" s="338" t="str">
        <f t="shared" si="24"/>
        <v>Gamma_10_G9</v>
      </c>
      <c r="J1426" s="339"/>
      <c r="K1426" s="339"/>
      <c r="L1426" s="339"/>
      <c r="M1426" s="339"/>
      <c r="N1426" s="339"/>
      <c r="O1426" s="339"/>
      <c r="P1426" s="339"/>
      <c r="Q1426" s="339"/>
    </row>
    <row r="1427" spans="1:17" ht="13.5" customHeight="1">
      <c r="A1427" s="481" t="s">
        <v>1127</v>
      </c>
      <c r="B1427" s="481" t="s">
        <v>774</v>
      </c>
      <c r="C1427" s="481" t="s">
        <v>568</v>
      </c>
      <c r="D1427" s="481" t="s">
        <v>1665</v>
      </c>
      <c r="E1427" s="481">
        <v>11349</v>
      </c>
      <c r="F1427" s="339"/>
      <c r="G1427" s="340">
        <f>IF(ISNUMBER(E1427),E1427/'Bulk DivVar Analysis'!$C$7,"")</f>
        <v>0.76377952755905509</v>
      </c>
      <c r="H1427" s="338" t="str">
        <f>IF(ISNUMBER(E1427), IF(G1427&gt;'Bulk DivVar Analysis'!$D$9,"Pass","Fail"),"")</f>
        <v>Pass</v>
      </c>
      <c r="I1427" s="338" t="str">
        <f t="shared" si="24"/>
        <v>Gamma_10_G10</v>
      </c>
      <c r="J1427" s="339"/>
      <c r="K1427" s="339"/>
      <c r="L1427" s="339"/>
      <c r="M1427" s="339"/>
      <c r="N1427" s="339"/>
      <c r="O1427" s="339"/>
      <c r="P1427" s="339"/>
      <c r="Q1427" s="339"/>
    </row>
    <row r="1428" spans="1:17" ht="13.5" customHeight="1">
      <c r="A1428" s="481" t="s">
        <v>1127</v>
      </c>
      <c r="B1428" s="481" t="s">
        <v>774</v>
      </c>
      <c r="C1428" s="481" t="s">
        <v>569</v>
      </c>
      <c r="D1428" s="481" t="s">
        <v>1666</v>
      </c>
      <c r="E1428" s="481">
        <v>10004</v>
      </c>
      <c r="F1428" s="339"/>
      <c r="G1428" s="340">
        <f>IF(ISNUMBER(E1428),E1428/'Bulk DivVar Analysis'!$C$7,"")</f>
        <v>0.67326199609664172</v>
      </c>
      <c r="H1428" s="338" t="str">
        <f>IF(ISNUMBER(E1428), IF(G1428&gt;'Bulk DivVar Analysis'!$D$9,"Pass","Fail"),"")</f>
        <v>Pass</v>
      </c>
      <c r="I1428" s="338" t="str">
        <f t="shared" si="24"/>
        <v>Gamma_10_G11</v>
      </c>
      <c r="J1428" s="339"/>
      <c r="K1428" s="339"/>
      <c r="L1428" s="339"/>
      <c r="M1428" s="339"/>
      <c r="N1428" s="339"/>
      <c r="O1428" s="339"/>
      <c r="P1428" s="339"/>
      <c r="Q1428" s="339"/>
    </row>
    <row r="1429" spans="1:17" ht="13.5" customHeight="1">
      <c r="A1429" s="481" t="s">
        <v>1127</v>
      </c>
      <c r="B1429" s="481" t="s">
        <v>774</v>
      </c>
      <c r="C1429" s="481" t="s">
        <v>570</v>
      </c>
      <c r="D1429" s="481" t="s">
        <v>1667</v>
      </c>
      <c r="E1429" s="481">
        <v>15298</v>
      </c>
      <c r="F1429" s="339"/>
      <c r="G1429" s="340">
        <f>IF(ISNUMBER(E1429),E1429/'Bulk DivVar Analysis'!$C$7,"")</f>
        <v>1.0295443838750926</v>
      </c>
      <c r="H1429" s="338" t="str">
        <f>IF(ISNUMBER(E1429), IF(G1429&gt;'Bulk DivVar Analysis'!$D$9,"Pass","Fail"),"")</f>
        <v>Pass</v>
      </c>
      <c r="I1429" s="338" t="str">
        <f t="shared" si="24"/>
        <v>Gamma_10_G12</v>
      </c>
      <c r="J1429" s="339"/>
      <c r="K1429" s="339"/>
      <c r="L1429" s="339"/>
      <c r="M1429" s="339"/>
      <c r="N1429" s="339"/>
      <c r="O1429" s="339"/>
      <c r="P1429" s="339"/>
      <c r="Q1429" s="339"/>
    </row>
    <row r="1430" spans="1:17" ht="13.5" customHeight="1">
      <c r="A1430" s="481" t="s">
        <v>1127</v>
      </c>
      <c r="B1430" s="481" t="s">
        <v>774</v>
      </c>
      <c r="C1430" s="481" t="s">
        <v>1275</v>
      </c>
      <c r="D1430" s="481" t="s">
        <v>1668</v>
      </c>
      <c r="E1430" s="481">
        <v>9325</v>
      </c>
      <c r="F1430" s="339"/>
      <c r="G1430" s="340">
        <f>IF(ISNUMBER(E1430),E1430/'Bulk DivVar Analysis'!$C$7,"")</f>
        <v>0.62756578504610006</v>
      </c>
      <c r="H1430" s="338" t="str">
        <f>IF(ISNUMBER(E1430), IF(G1430&gt;'Bulk DivVar Analysis'!$D$9,"Pass","Fail"),"")</f>
        <v>Pass</v>
      </c>
      <c r="I1430" s="338" t="str">
        <f t="shared" si="24"/>
        <v>Gamma_10_H1</v>
      </c>
      <c r="J1430" s="339"/>
      <c r="K1430" s="339"/>
      <c r="L1430" s="339"/>
      <c r="M1430" s="339"/>
      <c r="N1430" s="339"/>
      <c r="O1430" s="339"/>
      <c r="P1430" s="339"/>
      <c r="Q1430" s="339"/>
    </row>
    <row r="1431" spans="1:17" ht="13.5" customHeight="1">
      <c r="A1431" s="481" t="s">
        <v>1127</v>
      </c>
      <c r="B1431" s="481" t="s">
        <v>774</v>
      </c>
      <c r="C1431" s="481" t="s">
        <v>1277</v>
      </c>
      <c r="D1431" s="481" t="s">
        <v>1669</v>
      </c>
      <c r="E1431" s="481">
        <v>17969</v>
      </c>
      <c r="F1431" s="339"/>
      <c r="G1431" s="340">
        <f>IF(ISNUMBER(E1431),E1431/'Bulk DivVar Analysis'!$C$7,"")</f>
        <v>1.2093007604818629</v>
      </c>
      <c r="H1431" s="338" t="str">
        <f>IF(ISNUMBER(E1431), IF(G1431&gt;'Bulk DivVar Analysis'!$D$9,"Pass","Fail"),"")</f>
        <v>Pass</v>
      </c>
      <c r="I1431" s="338" t="str">
        <f t="shared" si="24"/>
        <v>Gamma_10_H2</v>
      </c>
      <c r="J1431" s="339"/>
      <c r="K1431" s="339"/>
      <c r="L1431" s="339"/>
      <c r="M1431" s="339"/>
      <c r="N1431" s="339"/>
      <c r="O1431" s="339"/>
      <c r="P1431" s="339"/>
      <c r="Q1431" s="339"/>
    </row>
    <row r="1432" spans="1:17" ht="13.5" customHeight="1">
      <c r="A1432" s="481" t="s">
        <v>1127</v>
      </c>
      <c r="B1432" s="481" t="s">
        <v>774</v>
      </c>
      <c r="C1432" s="481" t="s">
        <v>1279</v>
      </c>
      <c r="D1432" s="481" t="s">
        <v>1670</v>
      </c>
      <c r="E1432" s="481">
        <v>9386</v>
      </c>
      <c r="F1432" s="339"/>
      <c r="G1432" s="340">
        <f>IF(ISNUMBER(E1432),E1432/'Bulk DivVar Analysis'!$C$7,"")</f>
        <v>0.63167104111986005</v>
      </c>
      <c r="H1432" s="338" t="str">
        <f>IF(ISNUMBER(E1432), IF(G1432&gt;'Bulk DivVar Analysis'!$D$9,"Pass","Fail"),"")</f>
        <v>Pass</v>
      </c>
      <c r="I1432" s="338" t="str">
        <f t="shared" si="24"/>
        <v>Gamma_10_H3</v>
      </c>
      <c r="J1432" s="339"/>
      <c r="K1432" s="339"/>
      <c r="L1432" s="339"/>
      <c r="M1432" s="339"/>
      <c r="N1432" s="339"/>
      <c r="O1432" s="339"/>
      <c r="P1432" s="339"/>
      <c r="Q1432" s="339"/>
    </row>
    <row r="1433" spans="1:17" ht="13.5" customHeight="1">
      <c r="A1433" s="481" t="s">
        <v>1127</v>
      </c>
      <c r="B1433" s="481" t="s">
        <v>774</v>
      </c>
      <c r="C1433" s="481" t="s">
        <v>1281</v>
      </c>
      <c r="D1433" s="481" t="s">
        <v>1671</v>
      </c>
      <c r="E1433" s="481">
        <v>11952</v>
      </c>
      <c r="F1433" s="339"/>
      <c r="G1433" s="340">
        <f>IF(ISNUMBER(E1433),E1433/'Bulk DivVar Analysis'!$C$7,"")</f>
        <v>0.80436099333737132</v>
      </c>
      <c r="H1433" s="338" t="str">
        <f>IF(ISNUMBER(E1433), IF(G1433&gt;'Bulk DivVar Analysis'!$D$9,"Pass","Fail"),"")</f>
        <v>Pass</v>
      </c>
      <c r="I1433" s="338" t="str">
        <f t="shared" si="24"/>
        <v>Gamma_10_H4</v>
      </c>
      <c r="J1433" s="339"/>
      <c r="K1433" s="339"/>
      <c r="L1433" s="339"/>
      <c r="M1433" s="339"/>
      <c r="N1433" s="339"/>
      <c r="O1433" s="339"/>
      <c r="P1433" s="339"/>
      <c r="Q1433" s="339"/>
    </row>
    <row r="1434" spans="1:17" ht="13.5" customHeight="1">
      <c r="A1434" s="481" t="s">
        <v>1127</v>
      </c>
      <c r="B1434" s="481" t="s">
        <v>774</v>
      </c>
      <c r="C1434" s="481" t="s">
        <v>1283</v>
      </c>
      <c r="D1434" s="481" t="s">
        <v>1672</v>
      </c>
      <c r="E1434" s="481">
        <v>11638</v>
      </c>
      <c r="F1434" s="339"/>
      <c r="G1434" s="340">
        <f>IF(ISNUMBER(E1434),E1434/'Bulk DivVar Analysis'!$C$7,"")</f>
        <v>0.78322901944949186</v>
      </c>
      <c r="H1434" s="338" t="str">
        <f>IF(ISNUMBER(E1434), IF(G1434&gt;'Bulk DivVar Analysis'!$D$9,"Pass","Fail"),"")</f>
        <v>Pass</v>
      </c>
      <c r="I1434" s="338" t="str">
        <f t="shared" si="24"/>
        <v>Gamma_10_H5</v>
      </c>
      <c r="J1434" s="339"/>
      <c r="K1434" s="339"/>
      <c r="L1434" s="339"/>
      <c r="M1434" s="339"/>
      <c r="N1434" s="339"/>
      <c r="O1434" s="339"/>
      <c r="P1434" s="339"/>
      <c r="Q1434" s="339"/>
    </row>
    <row r="1435" spans="1:17" ht="13.5" customHeight="1">
      <c r="A1435" s="481" t="s">
        <v>1127</v>
      </c>
      <c r="B1435" s="481" t="s">
        <v>774</v>
      </c>
      <c r="C1435" s="481" t="s">
        <v>1285</v>
      </c>
      <c r="D1435" s="481" t="s">
        <v>1673</v>
      </c>
      <c r="E1435" s="481">
        <v>10766</v>
      </c>
      <c r="F1435" s="339"/>
      <c r="G1435" s="340">
        <f>IF(ISNUMBER(E1435),E1435/'Bulk DivVar Analysis'!$C$7,"")</f>
        <v>0.72454404737869305</v>
      </c>
      <c r="H1435" s="338" t="str">
        <f>IF(ISNUMBER(E1435), IF(G1435&gt;'Bulk DivVar Analysis'!$D$9,"Pass","Fail"),"")</f>
        <v>Pass</v>
      </c>
      <c r="I1435" s="338" t="str">
        <f t="shared" si="24"/>
        <v>Gamma_10_H6</v>
      </c>
      <c r="J1435" s="339"/>
      <c r="K1435" s="339"/>
      <c r="L1435" s="339"/>
      <c r="M1435" s="339"/>
      <c r="N1435" s="339"/>
      <c r="O1435" s="339"/>
      <c r="P1435" s="339"/>
      <c r="Q1435" s="339"/>
    </row>
    <row r="1436" spans="1:17" ht="13.5" customHeight="1">
      <c r="A1436" s="481" t="s">
        <v>1127</v>
      </c>
      <c r="B1436" s="481" t="s">
        <v>774</v>
      </c>
      <c r="C1436" s="481" t="s">
        <v>1287</v>
      </c>
      <c r="D1436" s="481" t="s">
        <v>1674</v>
      </c>
      <c r="E1436" s="481">
        <v>12465</v>
      </c>
      <c r="F1436" s="339"/>
      <c r="G1436" s="340">
        <f>IF(ISNUMBER(E1436),E1436/'Bulk DivVar Analysis'!$C$7,"")</f>
        <v>0.83888552392489402</v>
      </c>
      <c r="H1436" s="338" t="str">
        <f>IF(ISNUMBER(E1436), IF(G1436&gt;'Bulk DivVar Analysis'!$D$9,"Pass","Fail"),"")</f>
        <v>Pass</v>
      </c>
      <c r="I1436" s="338" t="str">
        <f t="shared" si="24"/>
        <v>Gamma_10_H7</v>
      </c>
      <c r="J1436" s="339"/>
      <c r="K1436" s="339"/>
      <c r="L1436" s="339"/>
      <c r="M1436" s="339"/>
      <c r="N1436" s="339"/>
      <c r="O1436" s="339"/>
      <c r="P1436" s="339"/>
      <c r="Q1436" s="339"/>
    </row>
    <row r="1437" spans="1:17" ht="13.5" customHeight="1">
      <c r="A1437" s="481" t="s">
        <v>1127</v>
      </c>
      <c r="B1437" s="481" t="s">
        <v>774</v>
      </c>
      <c r="C1437" s="481" t="s">
        <v>1289</v>
      </c>
      <c r="D1437" s="481" t="s">
        <v>1675</v>
      </c>
      <c r="E1437" s="481">
        <v>7725</v>
      </c>
      <c r="F1437" s="339"/>
      <c r="G1437" s="340">
        <f>IF(ISNUMBER(E1437),E1437/'Bulk DivVar Analysis'!$C$7,"")</f>
        <v>0.51988693720977186</v>
      </c>
      <c r="H1437" s="338" t="str">
        <f>IF(ISNUMBER(E1437), IF(G1437&gt;'Bulk DivVar Analysis'!$D$9,"Pass","Fail"),"")</f>
        <v>Pass</v>
      </c>
      <c r="I1437" s="338" t="str">
        <f t="shared" si="24"/>
        <v>Gamma_10_H8</v>
      </c>
      <c r="J1437" s="339"/>
      <c r="K1437" s="339"/>
      <c r="L1437" s="339"/>
      <c r="M1437" s="339"/>
      <c r="N1437" s="339"/>
      <c r="O1437" s="339"/>
      <c r="P1437" s="339"/>
      <c r="Q1437" s="339"/>
    </row>
    <row r="1438" spans="1:17" ht="13.5" customHeight="1">
      <c r="A1438" s="481" t="s">
        <v>1127</v>
      </c>
      <c r="B1438" s="481" t="s">
        <v>774</v>
      </c>
      <c r="C1438" s="481" t="s">
        <v>1291</v>
      </c>
      <c r="D1438" s="481" t="s">
        <v>1676</v>
      </c>
      <c r="E1438" s="481">
        <v>15365</v>
      </c>
      <c r="F1438" s="339"/>
      <c r="G1438" s="340">
        <f>IF(ISNUMBER(E1438),E1438/'Bulk DivVar Analysis'!$C$7,"")</f>
        <v>1.0340534356282387</v>
      </c>
      <c r="H1438" s="338" t="str">
        <f>IF(ISNUMBER(E1438), IF(G1438&gt;'Bulk DivVar Analysis'!$D$9,"Pass","Fail"),"")</f>
        <v>Pass</v>
      </c>
      <c r="I1438" s="338" t="str">
        <f t="shared" si="24"/>
        <v>Gamma_10_H9</v>
      </c>
      <c r="J1438" s="339"/>
      <c r="K1438" s="339"/>
      <c r="L1438" s="339"/>
      <c r="M1438" s="339"/>
      <c r="N1438" s="339"/>
      <c r="O1438" s="339"/>
      <c r="P1438" s="339"/>
      <c r="Q1438" s="339"/>
    </row>
    <row r="1439" spans="1:17" ht="13.5" customHeight="1">
      <c r="A1439" s="481" t="s">
        <v>1127</v>
      </c>
      <c r="B1439" s="481" t="s">
        <v>774</v>
      </c>
      <c r="C1439" s="481" t="s">
        <v>580</v>
      </c>
      <c r="D1439" s="481" t="s">
        <v>1677</v>
      </c>
      <c r="E1439" s="481">
        <v>15719</v>
      </c>
      <c r="F1439" s="339"/>
      <c r="G1439" s="340">
        <f>IF(ISNUMBER(E1439),E1439/'Bulk DivVar Analysis'!$C$7,"")</f>
        <v>1.0578773807120263</v>
      </c>
      <c r="H1439" s="338" t="str">
        <f>IF(ISNUMBER(E1439), IF(G1439&gt;'Bulk DivVar Analysis'!$D$9,"Pass","Fail"),"")</f>
        <v>Pass</v>
      </c>
      <c r="I1439" s="338" t="str">
        <f t="shared" si="24"/>
        <v>Gamma_10_H10</v>
      </c>
      <c r="J1439" s="339"/>
      <c r="K1439" s="339"/>
      <c r="L1439" s="339"/>
      <c r="M1439" s="339"/>
      <c r="N1439" s="339"/>
      <c r="O1439" s="339"/>
      <c r="P1439" s="339"/>
      <c r="Q1439" s="339"/>
    </row>
    <row r="1440" spans="1:17" ht="13.5" customHeight="1">
      <c r="A1440" s="481" t="s">
        <v>1127</v>
      </c>
      <c r="B1440" s="481" t="s">
        <v>774</v>
      </c>
      <c r="C1440" s="481" t="s">
        <v>581</v>
      </c>
      <c r="D1440" s="481" t="s">
        <v>1678</v>
      </c>
      <c r="E1440" s="481">
        <v>13482</v>
      </c>
      <c r="F1440" s="339"/>
      <c r="G1440" s="340">
        <f>IF(ISNUMBER(E1440),E1440/'Bulk DivVar Analysis'!$C$7,"")</f>
        <v>0.90732889158086005</v>
      </c>
      <c r="H1440" s="338" t="str">
        <f>IF(ISNUMBER(E1440), IF(G1440&gt;'Bulk DivVar Analysis'!$D$9,"Pass","Fail"),"")</f>
        <v>Pass</v>
      </c>
      <c r="I1440" s="338" t="str">
        <f t="shared" si="24"/>
        <v>Gamma_10_H11</v>
      </c>
      <c r="J1440" s="339"/>
      <c r="K1440" s="339"/>
      <c r="L1440" s="339"/>
      <c r="M1440" s="339"/>
      <c r="N1440" s="339"/>
      <c r="O1440" s="339"/>
      <c r="P1440" s="339"/>
      <c r="Q1440" s="339"/>
    </row>
    <row r="1441" spans="1:17" ht="13.5" customHeight="1">
      <c r="A1441" s="481" t="s">
        <v>1127</v>
      </c>
      <c r="B1441" s="481" t="s">
        <v>774</v>
      </c>
      <c r="C1441" s="481" t="s">
        <v>582</v>
      </c>
      <c r="D1441" s="481" t="s">
        <v>1679</v>
      </c>
      <c r="E1441" s="481">
        <v>17252</v>
      </c>
      <c r="F1441" s="339"/>
      <c r="G1441" s="340">
        <f>IF(ISNUMBER(E1441),E1441/'Bulk DivVar Analysis'!$C$7,"")</f>
        <v>1.1610471767952082</v>
      </c>
      <c r="H1441" s="338" t="str">
        <f>IF(ISNUMBER(E1441), IF(G1441&gt;'Bulk DivVar Analysis'!$D$9,"Pass","Fail"),"")</f>
        <v>Pass</v>
      </c>
      <c r="I1441" s="338" t="str">
        <f t="shared" si="24"/>
        <v>Gamma_10_H12</v>
      </c>
      <c r="J1441" s="339"/>
      <c r="K1441" s="339"/>
      <c r="L1441" s="339"/>
      <c r="M1441" s="339"/>
      <c r="N1441" s="339"/>
      <c r="O1441" s="339"/>
      <c r="P1441" s="339"/>
      <c r="Q1441" s="339"/>
    </row>
    <row r="1442" spans="1:17" ht="13.5" customHeight="1">
      <c r="A1442" s="481" t="s">
        <v>1127</v>
      </c>
      <c r="B1442" s="481" t="s">
        <v>746</v>
      </c>
      <c r="C1442" s="481" t="s">
        <v>1128</v>
      </c>
      <c r="D1442" s="481" t="s">
        <v>1129</v>
      </c>
      <c r="E1442" s="481">
        <v>21203</v>
      </c>
      <c r="F1442" s="339"/>
      <c r="G1442" s="340">
        <f>IF(ISNUMBER(E1442),E1442/'Bulk DivVar Analysis'!$C$7,"")</f>
        <v>1.4269466316710411</v>
      </c>
      <c r="H1442" s="338" t="str">
        <f>IF(ISNUMBER(E1442), IF(G1442&gt;'Bulk DivVar Analysis'!$D$9,"Pass","Fail"),"")</f>
        <v>Pass</v>
      </c>
      <c r="I1442" s="338" t="str">
        <f t="shared" si="24"/>
        <v>Delta_6_A1</v>
      </c>
      <c r="J1442" s="339"/>
      <c r="K1442" s="339"/>
      <c r="L1442" s="339"/>
      <c r="M1442" s="339"/>
      <c r="N1442" s="339"/>
      <c r="O1442" s="339"/>
      <c r="P1442" s="339"/>
      <c r="Q1442" s="339"/>
    </row>
    <row r="1443" spans="1:17" ht="13.5" customHeight="1">
      <c r="A1443" s="481" t="s">
        <v>1127</v>
      </c>
      <c r="B1443" s="481" t="s">
        <v>746</v>
      </c>
      <c r="C1443" s="481" t="s">
        <v>1130</v>
      </c>
      <c r="D1443" s="481" t="s">
        <v>1131</v>
      </c>
      <c r="E1443" s="481">
        <v>14859</v>
      </c>
      <c r="F1443" s="339"/>
      <c r="G1443" s="340">
        <f>IF(ISNUMBER(E1443),E1443/'Bulk DivVar Analysis'!$C$7,"")</f>
        <v>1</v>
      </c>
      <c r="H1443" s="338" t="str">
        <f>IF(ISNUMBER(E1443), IF(G1443&gt;'Bulk DivVar Analysis'!$D$9,"Pass","Fail"),"")</f>
        <v>Pass</v>
      </c>
      <c r="I1443" s="338" t="str">
        <f t="shared" si="24"/>
        <v>Delta_6_A2</v>
      </c>
      <c r="J1443" s="339"/>
      <c r="K1443" s="339"/>
      <c r="L1443" s="339"/>
      <c r="M1443" s="339"/>
      <c r="N1443" s="339"/>
      <c r="O1443" s="339"/>
      <c r="P1443" s="339"/>
      <c r="Q1443" s="339"/>
    </row>
    <row r="1444" spans="1:17" ht="13.5" customHeight="1">
      <c r="A1444" s="481" t="s">
        <v>1127</v>
      </c>
      <c r="B1444" s="481" t="s">
        <v>746</v>
      </c>
      <c r="C1444" s="481" t="s">
        <v>1132</v>
      </c>
      <c r="D1444" s="481" t="s">
        <v>1133</v>
      </c>
      <c r="E1444" s="481">
        <v>16145</v>
      </c>
      <c r="F1444" s="339"/>
      <c r="G1444" s="340">
        <f>IF(ISNUMBER(E1444),E1444/'Bulk DivVar Analysis'!$C$7,"")</f>
        <v>1.0865468739484487</v>
      </c>
      <c r="H1444" s="338" t="str">
        <f>IF(ISNUMBER(E1444), IF(G1444&gt;'Bulk DivVar Analysis'!$D$9,"Pass","Fail"),"")</f>
        <v>Pass</v>
      </c>
      <c r="I1444" s="338" t="str">
        <f t="shared" si="24"/>
        <v>Delta_6_A3</v>
      </c>
      <c r="J1444" s="339"/>
      <c r="K1444" s="339"/>
      <c r="L1444" s="339"/>
      <c r="M1444" s="339"/>
      <c r="N1444" s="339"/>
      <c r="O1444" s="339"/>
      <c r="P1444" s="339"/>
      <c r="Q1444" s="339"/>
    </row>
    <row r="1445" spans="1:17" ht="13.5" customHeight="1">
      <c r="A1445" s="481" t="s">
        <v>1127</v>
      </c>
      <c r="B1445" s="481" t="s">
        <v>746</v>
      </c>
      <c r="C1445" s="481" t="s">
        <v>1134</v>
      </c>
      <c r="D1445" s="481" t="s">
        <v>1135</v>
      </c>
      <c r="E1445" s="481">
        <v>8508</v>
      </c>
      <c r="F1445" s="339"/>
      <c r="G1445" s="340">
        <f>IF(ISNUMBER(E1445),E1445/'Bulk DivVar Analysis'!$C$7,"")</f>
        <v>0.57258227336967493</v>
      </c>
      <c r="H1445" s="338" t="str">
        <f>IF(ISNUMBER(E1445), IF(G1445&gt;'Bulk DivVar Analysis'!$D$9,"Pass","Fail"),"")</f>
        <v>Pass</v>
      </c>
      <c r="I1445" s="338" t="str">
        <f t="shared" si="24"/>
        <v>Delta_6_A4</v>
      </c>
      <c r="J1445" s="339"/>
      <c r="K1445" s="339"/>
      <c r="L1445" s="339"/>
      <c r="M1445" s="339"/>
      <c r="N1445" s="339"/>
      <c r="O1445" s="339"/>
      <c r="P1445" s="339"/>
      <c r="Q1445" s="339"/>
    </row>
    <row r="1446" spans="1:17" ht="13.5" customHeight="1">
      <c r="A1446" s="481" t="s">
        <v>1127</v>
      </c>
      <c r="B1446" s="481" t="s">
        <v>746</v>
      </c>
      <c r="C1446" s="481" t="s">
        <v>1136</v>
      </c>
      <c r="D1446" s="481" t="s">
        <v>1137</v>
      </c>
      <c r="E1446" s="481">
        <v>15360</v>
      </c>
      <c r="F1446" s="339"/>
      <c r="G1446" s="340">
        <f>IF(ISNUMBER(E1446),E1446/'Bulk DivVar Analysis'!$C$7,"")</f>
        <v>1.0337169392287502</v>
      </c>
      <c r="H1446" s="338" t="str">
        <f>IF(ISNUMBER(E1446), IF(G1446&gt;'Bulk DivVar Analysis'!$D$9,"Pass","Fail"),"")</f>
        <v>Pass</v>
      </c>
      <c r="I1446" s="338" t="str">
        <f t="shared" si="24"/>
        <v>Delta_6_A5</v>
      </c>
      <c r="J1446" s="339"/>
      <c r="K1446" s="339"/>
      <c r="L1446" s="339"/>
      <c r="M1446" s="339"/>
      <c r="N1446" s="339"/>
      <c r="O1446" s="339"/>
      <c r="P1446" s="339"/>
      <c r="Q1446" s="339"/>
    </row>
    <row r="1447" spans="1:17" ht="13.5" customHeight="1">
      <c r="A1447" s="481" t="s">
        <v>1127</v>
      </c>
      <c r="B1447" s="481" t="s">
        <v>746</v>
      </c>
      <c r="C1447" s="481" t="s">
        <v>1138</v>
      </c>
      <c r="D1447" s="481" t="s">
        <v>1139</v>
      </c>
      <c r="E1447" s="481">
        <v>20686</v>
      </c>
      <c r="F1447" s="339"/>
      <c r="G1447" s="340">
        <f>IF(ISNUMBER(E1447),E1447/'Bulk DivVar Analysis'!$C$7,"")</f>
        <v>1.3921529039639275</v>
      </c>
      <c r="H1447" s="338" t="str">
        <f>IF(ISNUMBER(E1447), IF(G1447&gt;'Bulk DivVar Analysis'!$D$9,"Pass","Fail"),"")</f>
        <v>Pass</v>
      </c>
      <c r="I1447" s="338" t="str">
        <f t="shared" si="24"/>
        <v>Delta_6_A6</v>
      </c>
      <c r="J1447" s="339"/>
      <c r="K1447" s="339"/>
      <c r="L1447" s="339"/>
      <c r="M1447" s="339"/>
      <c r="N1447" s="339"/>
      <c r="O1447" s="339"/>
      <c r="P1447" s="339"/>
      <c r="Q1447" s="339"/>
    </row>
    <row r="1448" spans="1:17" ht="13.5" customHeight="1">
      <c r="A1448" s="481" t="s">
        <v>1127</v>
      </c>
      <c r="B1448" s="481" t="s">
        <v>746</v>
      </c>
      <c r="C1448" s="481" t="s">
        <v>1140</v>
      </c>
      <c r="D1448" s="481" t="s">
        <v>1141</v>
      </c>
      <c r="E1448" s="481">
        <v>11655</v>
      </c>
      <c r="F1448" s="339"/>
      <c r="G1448" s="340">
        <f>IF(ISNUMBER(E1448),E1448/'Bulk DivVar Analysis'!$C$7,"")</f>
        <v>0.78437310720775288</v>
      </c>
      <c r="H1448" s="338" t="str">
        <f>IF(ISNUMBER(E1448), IF(G1448&gt;'Bulk DivVar Analysis'!$D$9,"Pass","Fail"),"")</f>
        <v>Pass</v>
      </c>
      <c r="I1448" s="338" t="str">
        <f t="shared" si="24"/>
        <v>Delta_6_A7</v>
      </c>
      <c r="J1448" s="339"/>
      <c r="K1448" s="339"/>
      <c r="L1448" s="339"/>
      <c r="M1448" s="339"/>
      <c r="N1448" s="339"/>
      <c r="O1448" s="339"/>
      <c r="P1448" s="339"/>
      <c r="Q1448" s="339"/>
    </row>
    <row r="1449" spans="1:17" ht="13.5" customHeight="1">
      <c r="A1449" s="481" t="s">
        <v>1127</v>
      </c>
      <c r="B1449" s="481" t="s">
        <v>746</v>
      </c>
      <c r="C1449" s="481" t="s">
        <v>1142</v>
      </c>
      <c r="D1449" s="481" t="s">
        <v>1143</v>
      </c>
      <c r="E1449" s="481">
        <v>17410</v>
      </c>
      <c r="F1449" s="339"/>
      <c r="G1449" s="340">
        <f>IF(ISNUMBER(E1449),E1449/'Bulk DivVar Analysis'!$C$7,"")</f>
        <v>1.1716804630190456</v>
      </c>
      <c r="H1449" s="338" t="str">
        <f>IF(ISNUMBER(E1449), IF(G1449&gt;'Bulk DivVar Analysis'!$D$9,"Pass","Fail"),"")</f>
        <v>Pass</v>
      </c>
      <c r="I1449" s="338" t="str">
        <f t="shared" si="24"/>
        <v>Delta_6_A8</v>
      </c>
      <c r="J1449" s="339"/>
      <c r="K1449" s="339"/>
      <c r="L1449" s="339"/>
      <c r="M1449" s="339"/>
      <c r="N1449" s="339"/>
      <c r="O1449" s="339"/>
      <c r="P1449" s="339"/>
      <c r="Q1449" s="339"/>
    </row>
    <row r="1450" spans="1:17" ht="13.5" customHeight="1">
      <c r="A1450" s="481" t="s">
        <v>1127</v>
      </c>
      <c r="B1450" s="481" t="s">
        <v>746</v>
      </c>
      <c r="C1450" s="481" t="s">
        <v>1144</v>
      </c>
      <c r="D1450" s="481" t="s">
        <v>1145</v>
      </c>
      <c r="E1450" s="481">
        <v>15947</v>
      </c>
      <c r="F1450" s="339"/>
      <c r="G1450" s="340">
        <f>IF(ISNUMBER(E1450),E1450/'Bulk DivVar Analysis'!$C$7,"")</f>
        <v>1.0732216165287032</v>
      </c>
      <c r="H1450" s="338" t="str">
        <f>IF(ISNUMBER(E1450), IF(G1450&gt;'Bulk DivVar Analysis'!$D$9,"Pass","Fail"),"")</f>
        <v>Pass</v>
      </c>
      <c r="I1450" s="338" t="str">
        <f t="shared" si="24"/>
        <v>Delta_6_A9</v>
      </c>
      <c r="J1450" s="339"/>
      <c r="K1450" s="339"/>
      <c r="L1450" s="339"/>
      <c r="M1450" s="339"/>
      <c r="N1450" s="339"/>
      <c r="O1450" s="339"/>
      <c r="P1450" s="339"/>
      <c r="Q1450" s="339"/>
    </row>
    <row r="1451" spans="1:17" ht="13.5" customHeight="1">
      <c r="A1451" s="481" t="s">
        <v>1127</v>
      </c>
      <c r="B1451" s="481" t="s">
        <v>746</v>
      </c>
      <c r="C1451" s="481" t="s">
        <v>496</v>
      </c>
      <c r="D1451" s="481" t="s">
        <v>1146</v>
      </c>
      <c r="E1451" s="481">
        <v>16377</v>
      </c>
      <c r="F1451" s="339"/>
      <c r="G1451" s="340">
        <f>IF(ISNUMBER(E1451),E1451/'Bulk DivVar Analysis'!$C$7,"")</f>
        <v>1.1021603068847163</v>
      </c>
      <c r="H1451" s="338" t="str">
        <f>IF(ISNUMBER(E1451), IF(G1451&gt;'Bulk DivVar Analysis'!$D$9,"Pass","Fail"),"")</f>
        <v>Pass</v>
      </c>
      <c r="I1451" s="338" t="str">
        <f t="shared" si="24"/>
        <v>Delta_6_A10</v>
      </c>
      <c r="J1451" s="339"/>
      <c r="K1451" s="339"/>
      <c r="L1451" s="339"/>
      <c r="M1451" s="339"/>
      <c r="N1451" s="339"/>
      <c r="O1451" s="339"/>
      <c r="P1451" s="339"/>
      <c r="Q1451" s="339"/>
    </row>
    <row r="1452" spans="1:17" ht="13.5" customHeight="1">
      <c r="A1452" s="481" t="s">
        <v>1127</v>
      </c>
      <c r="B1452" s="481" t="s">
        <v>746</v>
      </c>
      <c r="C1452" s="481" t="s">
        <v>497</v>
      </c>
      <c r="D1452" s="481" t="s">
        <v>1147</v>
      </c>
      <c r="E1452" s="481">
        <v>19412</v>
      </c>
      <c r="F1452" s="339"/>
      <c r="G1452" s="340">
        <f>IF(ISNUMBER(E1452),E1452/'Bulk DivVar Analysis'!$C$7,"")</f>
        <v>1.3064136213742512</v>
      </c>
      <c r="H1452" s="338" t="str">
        <f>IF(ISNUMBER(E1452), IF(G1452&gt;'Bulk DivVar Analysis'!$D$9,"Pass","Fail"),"")</f>
        <v>Pass</v>
      </c>
      <c r="I1452" s="338" t="str">
        <f t="shared" si="24"/>
        <v>Delta_6_A11</v>
      </c>
      <c r="J1452" s="339"/>
      <c r="K1452" s="339"/>
      <c r="L1452" s="339"/>
      <c r="M1452" s="339"/>
      <c r="N1452" s="339"/>
      <c r="O1452" s="339"/>
      <c r="P1452" s="339"/>
      <c r="Q1452" s="339"/>
    </row>
    <row r="1453" spans="1:17" ht="13.5" customHeight="1">
      <c r="A1453" s="481" t="s">
        <v>1127</v>
      </c>
      <c r="B1453" s="481" t="s">
        <v>746</v>
      </c>
      <c r="C1453" s="481" t="s">
        <v>498</v>
      </c>
      <c r="D1453" s="481" t="s">
        <v>1148</v>
      </c>
      <c r="E1453" s="481">
        <v>13983</v>
      </c>
      <c r="F1453" s="339"/>
      <c r="G1453" s="340">
        <f>IF(ISNUMBER(E1453),E1453/'Bulk DivVar Analysis'!$C$7,"")</f>
        <v>0.94104583080961035</v>
      </c>
      <c r="H1453" s="338" t="str">
        <f>IF(ISNUMBER(E1453), IF(G1453&gt;'Bulk DivVar Analysis'!$D$9,"Pass","Fail"),"")</f>
        <v>Pass</v>
      </c>
      <c r="I1453" s="338" t="str">
        <f t="shared" si="24"/>
        <v>Delta_6_A12</v>
      </c>
      <c r="J1453" s="339"/>
      <c r="K1453" s="339"/>
      <c r="L1453" s="339"/>
      <c r="M1453" s="339"/>
      <c r="N1453" s="339"/>
      <c r="O1453" s="339"/>
      <c r="P1453" s="339"/>
      <c r="Q1453" s="339"/>
    </row>
    <row r="1454" spans="1:17" ht="13.5" customHeight="1">
      <c r="A1454" s="481" t="s">
        <v>1127</v>
      </c>
      <c r="B1454" s="481" t="s">
        <v>746</v>
      </c>
      <c r="C1454" s="481" t="s">
        <v>1149</v>
      </c>
      <c r="D1454" s="481" t="s">
        <v>1150</v>
      </c>
      <c r="E1454" s="481">
        <v>21488</v>
      </c>
      <c r="F1454" s="339"/>
      <c r="G1454" s="340">
        <f>IF(ISNUMBER(E1454),E1454/'Bulk DivVar Analysis'!$C$7,"")</f>
        <v>1.446126926441887</v>
      </c>
      <c r="H1454" s="338" t="str">
        <f>IF(ISNUMBER(E1454), IF(G1454&gt;'Bulk DivVar Analysis'!$D$9,"Pass","Fail"),"")</f>
        <v>Pass</v>
      </c>
      <c r="I1454" s="338" t="str">
        <f t="shared" si="24"/>
        <v>Delta_6_B1</v>
      </c>
      <c r="J1454" s="339"/>
      <c r="K1454" s="339"/>
      <c r="L1454" s="339"/>
      <c r="M1454" s="339"/>
      <c r="N1454" s="339"/>
      <c r="O1454" s="339"/>
      <c r="P1454" s="339"/>
      <c r="Q1454" s="339"/>
    </row>
    <row r="1455" spans="1:17" ht="13.5" customHeight="1">
      <c r="A1455" s="481" t="s">
        <v>1127</v>
      </c>
      <c r="B1455" s="481" t="s">
        <v>746</v>
      </c>
      <c r="C1455" s="481" t="s">
        <v>1151</v>
      </c>
      <c r="D1455" s="481" t="s">
        <v>1152</v>
      </c>
      <c r="E1455" s="481">
        <v>11114</v>
      </c>
      <c r="F1455" s="339"/>
      <c r="G1455" s="340">
        <f>IF(ISNUMBER(E1455),E1455/'Bulk DivVar Analysis'!$C$7,"")</f>
        <v>0.74796419678309445</v>
      </c>
      <c r="H1455" s="338" t="str">
        <f>IF(ISNUMBER(E1455), IF(G1455&gt;'Bulk DivVar Analysis'!$D$9,"Pass","Fail"),"")</f>
        <v>Pass</v>
      </c>
      <c r="I1455" s="338" t="str">
        <f t="shared" si="24"/>
        <v>Delta_6_B2</v>
      </c>
      <c r="J1455" s="339"/>
      <c r="K1455" s="339"/>
      <c r="L1455" s="339"/>
      <c r="M1455" s="339"/>
      <c r="N1455" s="339"/>
      <c r="O1455" s="339"/>
      <c r="P1455" s="339"/>
      <c r="Q1455" s="339"/>
    </row>
    <row r="1456" spans="1:17" ht="13.5" customHeight="1">
      <c r="A1456" s="481" t="s">
        <v>1127</v>
      </c>
      <c r="B1456" s="481" t="s">
        <v>746</v>
      </c>
      <c r="C1456" s="481" t="s">
        <v>1153</v>
      </c>
      <c r="D1456" s="481" t="s">
        <v>1154</v>
      </c>
      <c r="E1456" s="481">
        <v>19800</v>
      </c>
      <c r="F1456" s="339"/>
      <c r="G1456" s="340">
        <f>IF(ISNUMBER(E1456),E1456/'Bulk DivVar Analysis'!$C$7,"")</f>
        <v>1.3325257419745609</v>
      </c>
      <c r="H1456" s="338" t="str">
        <f>IF(ISNUMBER(E1456), IF(G1456&gt;'Bulk DivVar Analysis'!$D$9,"Pass","Fail"),"")</f>
        <v>Pass</v>
      </c>
      <c r="I1456" s="338" t="str">
        <f t="shared" si="24"/>
        <v>Delta_6_B3</v>
      </c>
      <c r="J1456" s="339"/>
      <c r="K1456" s="339"/>
      <c r="L1456" s="339"/>
      <c r="M1456" s="339"/>
      <c r="N1456" s="339"/>
      <c r="O1456" s="339"/>
      <c r="P1456" s="339"/>
      <c r="Q1456" s="339"/>
    </row>
    <row r="1457" spans="1:17" ht="13.5" customHeight="1">
      <c r="A1457" s="481" t="s">
        <v>1127</v>
      </c>
      <c r="B1457" s="481" t="s">
        <v>746</v>
      </c>
      <c r="C1457" s="481" t="s">
        <v>1155</v>
      </c>
      <c r="D1457" s="481" t="s">
        <v>1156</v>
      </c>
      <c r="E1457" s="481">
        <v>12217</v>
      </c>
      <c r="F1457" s="339"/>
      <c r="G1457" s="340">
        <f>IF(ISNUMBER(E1457),E1457/'Bulk DivVar Analysis'!$C$7,"")</f>
        <v>0.82219530251026318</v>
      </c>
      <c r="H1457" s="338" t="str">
        <f>IF(ISNUMBER(E1457), IF(G1457&gt;'Bulk DivVar Analysis'!$D$9,"Pass","Fail"),"")</f>
        <v>Pass</v>
      </c>
      <c r="I1457" s="338" t="str">
        <f t="shared" si="24"/>
        <v>Delta_6_B4</v>
      </c>
      <c r="J1457" s="339"/>
      <c r="K1457" s="339"/>
      <c r="L1457" s="339"/>
      <c r="M1457" s="339"/>
      <c r="N1457" s="339"/>
      <c r="O1457" s="339"/>
      <c r="P1457" s="339"/>
      <c r="Q1457" s="339"/>
    </row>
    <row r="1458" spans="1:17" ht="13.5" customHeight="1">
      <c r="A1458" s="481" t="s">
        <v>1127</v>
      </c>
      <c r="B1458" s="481" t="s">
        <v>746</v>
      </c>
      <c r="C1458" s="481" t="s">
        <v>1157</v>
      </c>
      <c r="D1458" s="481" t="s">
        <v>1158</v>
      </c>
      <c r="E1458" s="481">
        <v>9390</v>
      </c>
      <c r="F1458" s="339"/>
      <c r="G1458" s="340">
        <f>IF(ISNUMBER(E1458),E1458/'Bulk DivVar Analysis'!$C$7,"")</f>
        <v>0.63194023823945089</v>
      </c>
      <c r="H1458" s="338" t="str">
        <f>IF(ISNUMBER(E1458), IF(G1458&gt;'Bulk DivVar Analysis'!$D$9,"Pass","Fail"),"")</f>
        <v>Pass</v>
      </c>
      <c r="I1458" s="338" t="str">
        <f t="shared" si="24"/>
        <v>Delta_6_B5</v>
      </c>
      <c r="J1458" s="339"/>
      <c r="K1458" s="339"/>
      <c r="L1458" s="339"/>
      <c r="M1458" s="339"/>
      <c r="N1458" s="339"/>
      <c r="O1458" s="339"/>
      <c r="P1458" s="339"/>
      <c r="Q1458" s="339"/>
    </row>
    <row r="1459" spans="1:17" ht="13.5" customHeight="1">
      <c r="A1459" s="481" t="s">
        <v>1127</v>
      </c>
      <c r="B1459" s="481" t="s">
        <v>746</v>
      </c>
      <c r="C1459" s="481" t="s">
        <v>1159</v>
      </c>
      <c r="D1459" s="481" t="s">
        <v>1160</v>
      </c>
      <c r="E1459" s="481">
        <v>12160</v>
      </c>
      <c r="F1459" s="339"/>
      <c r="G1459" s="340">
        <f>IF(ISNUMBER(E1459),E1459/'Bulk DivVar Analysis'!$C$7,"")</f>
        <v>0.81835924355609391</v>
      </c>
      <c r="H1459" s="338" t="str">
        <f>IF(ISNUMBER(E1459), IF(G1459&gt;'Bulk DivVar Analysis'!$D$9,"Pass","Fail"),"")</f>
        <v>Pass</v>
      </c>
      <c r="I1459" s="338" t="str">
        <f t="shared" si="24"/>
        <v>Delta_6_B6</v>
      </c>
      <c r="J1459" s="339"/>
      <c r="K1459" s="339"/>
      <c r="L1459" s="339"/>
      <c r="M1459" s="339"/>
      <c r="N1459" s="339"/>
      <c r="O1459" s="339"/>
      <c r="P1459" s="339"/>
      <c r="Q1459" s="339"/>
    </row>
    <row r="1460" spans="1:17" ht="13.5" customHeight="1">
      <c r="A1460" s="481" t="s">
        <v>1127</v>
      </c>
      <c r="B1460" s="481" t="s">
        <v>746</v>
      </c>
      <c r="C1460" s="481" t="s">
        <v>1161</v>
      </c>
      <c r="D1460" s="481" t="s">
        <v>1162</v>
      </c>
      <c r="E1460" s="481">
        <v>17071</v>
      </c>
      <c r="F1460" s="339"/>
      <c r="G1460" s="340">
        <f>IF(ISNUMBER(E1460),E1460/'Bulk DivVar Analysis'!$C$7,"")</f>
        <v>1.1488660071337238</v>
      </c>
      <c r="H1460" s="338" t="str">
        <f>IF(ISNUMBER(E1460), IF(G1460&gt;'Bulk DivVar Analysis'!$D$9,"Pass","Fail"),"")</f>
        <v>Pass</v>
      </c>
      <c r="I1460" s="338" t="str">
        <f t="shared" si="24"/>
        <v>Delta_6_B7</v>
      </c>
      <c r="J1460" s="339"/>
      <c r="K1460" s="339"/>
      <c r="L1460" s="339"/>
      <c r="M1460" s="339"/>
      <c r="N1460" s="339"/>
      <c r="O1460" s="339"/>
      <c r="P1460" s="339"/>
      <c r="Q1460" s="339"/>
    </row>
    <row r="1461" spans="1:17" ht="13.5" customHeight="1">
      <c r="A1461" s="481" t="s">
        <v>1127</v>
      </c>
      <c r="B1461" s="481" t="s">
        <v>746</v>
      </c>
      <c r="C1461" s="481" t="s">
        <v>1163</v>
      </c>
      <c r="D1461" s="481" t="s">
        <v>1164</v>
      </c>
      <c r="E1461" s="481">
        <v>19001</v>
      </c>
      <c r="F1461" s="339"/>
      <c r="G1461" s="340">
        <f>IF(ISNUMBER(E1461),E1461/'Bulk DivVar Analysis'!$C$7,"")</f>
        <v>1.2787536173362946</v>
      </c>
      <c r="H1461" s="338" t="str">
        <f>IF(ISNUMBER(E1461), IF(G1461&gt;'Bulk DivVar Analysis'!$D$9,"Pass","Fail"),"")</f>
        <v>Pass</v>
      </c>
      <c r="I1461" s="338" t="str">
        <f t="shared" si="24"/>
        <v>Delta_6_B8</v>
      </c>
      <c r="J1461" s="339"/>
      <c r="K1461" s="339"/>
      <c r="L1461" s="339"/>
      <c r="M1461" s="339"/>
      <c r="N1461" s="339"/>
      <c r="O1461" s="339"/>
      <c r="P1461" s="339"/>
      <c r="Q1461" s="339"/>
    </row>
    <row r="1462" spans="1:17" ht="13.5" customHeight="1">
      <c r="A1462" s="481" t="s">
        <v>1127</v>
      </c>
      <c r="B1462" s="481" t="s">
        <v>746</v>
      </c>
      <c r="C1462" s="481" t="s">
        <v>1165</v>
      </c>
      <c r="D1462" s="481" t="s">
        <v>1166</v>
      </c>
      <c r="E1462" s="481">
        <v>20004</v>
      </c>
      <c r="F1462" s="339"/>
      <c r="G1462" s="340">
        <f>IF(ISNUMBER(E1462),E1462/'Bulk DivVar Analysis'!$C$7,"")</f>
        <v>1.3462547950736927</v>
      </c>
      <c r="H1462" s="338" t="str">
        <f>IF(ISNUMBER(E1462), IF(G1462&gt;'Bulk DivVar Analysis'!$D$9,"Pass","Fail"),"")</f>
        <v>Pass</v>
      </c>
      <c r="I1462" s="338" t="str">
        <f t="shared" si="24"/>
        <v>Delta_6_B9</v>
      </c>
      <c r="J1462" s="339"/>
      <c r="K1462" s="339"/>
      <c r="L1462" s="339"/>
      <c r="M1462" s="339"/>
      <c r="N1462" s="339"/>
      <c r="O1462" s="339"/>
      <c r="P1462" s="339"/>
      <c r="Q1462" s="339"/>
    </row>
    <row r="1463" spans="1:17" ht="13.5" customHeight="1">
      <c r="A1463" s="481" t="s">
        <v>1127</v>
      </c>
      <c r="B1463" s="481" t="s">
        <v>746</v>
      </c>
      <c r="C1463" s="481" t="s">
        <v>508</v>
      </c>
      <c r="D1463" s="481" t="s">
        <v>1167</v>
      </c>
      <c r="E1463" s="481">
        <v>9524</v>
      </c>
      <c r="F1463" s="339"/>
      <c r="G1463" s="340">
        <f>IF(ISNUMBER(E1463),E1463/'Bulk DivVar Analysis'!$C$7,"")</f>
        <v>0.64095834174574329</v>
      </c>
      <c r="H1463" s="338" t="str">
        <f>IF(ISNUMBER(E1463), IF(G1463&gt;'Bulk DivVar Analysis'!$D$9,"Pass","Fail"),"")</f>
        <v>Pass</v>
      </c>
      <c r="I1463" s="338" t="str">
        <f t="shared" si="24"/>
        <v>Delta_6_B10</v>
      </c>
      <c r="J1463" s="339"/>
      <c r="K1463" s="339"/>
      <c r="L1463" s="339"/>
      <c r="M1463" s="339"/>
      <c r="N1463" s="339"/>
      <c r="O1463" s="339"/>
      <c r="P1463" s="339"/>
      <c r="Q1463" s="339"/>
    </row>
    <row r="1464" spans="1:17" ht="13.5" customHeight="1">
      <c r="A1464" s="481" t="s">
        <v>1127</v>
      </c>
      <c r="B1464" s="481" t="s">
        <v>746</v>
      </c>
      <c r="C1464" s="481" t="s">
        <v>509</v>
      </c>
      <c r="D1464" s="481" t="s">
        <v>1168</v>
      </c>
      <c r="E1464" s="481">
        <v>14660</v>
      </c>
      <c r="F1464" s="339"/>
      <c r="G1464" s="340">
        <f>IF(ISNUMBER(E1464),E1464/'Bulk DivVar Analysis'!$C$7,"")</f>
        <v>0.98660744330035666</v>
      </c>
      <c r="H1464" s="338" t="str">
        <f>IF(ISNUMBER(E1464), IF(G1464&gt;'Bulk DivVar Analysis'!$D$9,"Pass","Fail"),"")</f>
        <v>Pass</v>
      </c>
      <c r="I1464" s="338" t="str">
        <f t="shared" si="24"/>
        <v>Delta_6_B11</v>
      </c>
      <c r="J1464" s="339"/>
      <c r="K1464" s="339"/>
      <c r="L1464" s="339"/>
      <c r="M1464" s="339"/>
      <c r="N1464" s="339"/>
      <c r="O1464" s="339"/>
      <c r="P1464" s="339"/>
      <c r="Q1464" s="339"/>
    </row>
    <row r="1465" spans="1:17" ht="13.5" customHeight="1">
      <c r="A1465" s="481" t="s">
        <v>1127</v>
      </c>
      <c r="B1465" s="481" t="s">
        <v>746</v>
      </c>
      <c r="C1465" s="481" t="s">
        <v>510</v>
      </c>
      <c r="D1465" s="481" t="s">
        <v>1169</v>
      </c>
      <c r="E1465" s="481">
        <v>21183</v>
      </c>
      <c r="F1465" s="339"/>
      <c r="G1465" s="340">
        <f>IF(ISNUMBER(E1465),E1465/'Bulk DivVar Analysis'!$C$7,"")</f>
        <v>1.425600646073087</v>
      </c>
      <c r="H1465" s="338" t="str">
        <f>IF(ISNUMBER(E1465), IF(G1465&gt;'Bulk DivVar Analysis'!$D$9,"Pass","Fail"),"")</f>
        <v>Pass</v>
      </c>
      <c r="I1465" s="338" t="str">
        <f t="shared" si="24"/>
        <v>Delta_6_B12</v>
      </c>
      <c r="J1465" s="339"/>
      <c r="K1465" s="339"/>
      <c r="L1465" s="339"/>
      <c r="M1465" s="339"/>
      <c r="N1465" s="339"/>
      <c r="O1465" s="339"/>
      <c r="P1465" s="339"/>
      <c r="Q1465" s="339"/>
    </row>
    <row r="1466" spans="1:17" ht="13.5" customHeight="1">
      <c r="A1466" s="481" t="s">
        <v>1127</v>
      </c>
      <c r="B1466" s="481" t="s">
        <v>746</v>
      </c>
      <c r="C1466" s="481" t="s">
        <v>1170</v>
      </c>
      <c r="D1466" s="481" t="s">
        <v>1171</v>
      </c>
      <c r="E1466" s="481">
        <v>18798</v>
      </c>
      <c r="F1466" s="339"/>
      <c r="G1466" s="340">
        <f>IF(ISNUMBER(E1466),E1466/'Bulk DivVar Analysis'!$C$7,"")</f>
        <v>1.2650918635170603</v>
      </c>
      <c r="H1466" s="338" t="str">
        <f>IF(ISNUMBER(E1466), IF(G1466&gt;'Bulk DivVar Analysis'!$D$9,"Pass","Fail"),"")</f>
        <v>Pass</v>
      </c>
      <c r="I1466" s="338" t="str">
        <f t="shared" si="24"/>
        <v>Delta_6_C1</v>
      </c>
      <c r="J1466" s="339"/>
      <c r="K1466" s="339"/>
      <c r="L1466" s="339"/>
      <c r="M1466" s="339"/>
      <c r="N1466" s="339"/>
      <c r="O1466" s="339"/>
      <c r="P1466" s="339"/>
      <c r="Q1466" s="339"/>
    </row>
    <row r="1467" spans="1:17" ht="13.5" customHeight="1">
      <c r="A1467" s="481" t="s">
        <v>1127</v>
      </c>
      <c r="B1467" s="481" t="s">
        <v>746</v>
      </c>
      <c r="C1467" s="481" t="s">
        <v>1172</v>
      </c>
      <c r="D1467" s="481" t="s">
        <v>1173</v>
      </c>
      <c r="E1467" s="481">
        <v>8439</v>
      </c>
      <c r="F1467" s="339"/>
      <c r="G1467" s="340">
        <f>IF(ISNUMBER(E1467),E1467/'Bulk DivVar Analysis'!$C$7,"")</f>
        <v>0.56793862305673326</v>
      </c>
      <c r="H1467" s="338" t="str">
        <f>IF(ISNUMBER(E1467), IF(G1467&gt;'Bulk DivVar Analysis'!$D$9,"Pass","Fail"),"")</f>
        <v>Pass</v>
      </c>
      <c r="I1467" s="338" t="str">
        <f t="shared" si="24"/>
        <v>Delta_6_C2</v>
      </c>
      <c r="J1467" s="339"/>
      <c r="K1467" s="339"/>
      <c r="L1467" s="339"/>
      <c r="M1467" s="339"/>
      <c r="N1467" s="339"/>
      <c r="O1467" s="339"/>
      <c r="P1467" s="339"/>
      <c r="Q1467" s="339"/>
    </row>
    <row r="1468" spans="1:17" ht="13.5" customHeight="1">
      <c r="A1468" s="481" t="s">
        <v>1127</v>
      </c>
      <c r="B1468" s="481" t="s">
        <v>746</v>
      </c>
      <c r="C1468" s="481" t="s">
        <v>1174</v>
      </c>
      <c r="D1468" s="481" t="s">
        <v>1175</v>
      </c>
      <c r="E1468" s="481">
        <v>11297</v>
      </c>
      <c r="F1468" s="339"/>
      <c r="G1468" s="340">
        <f>IF(ISNUMBER(E1468),E1468/'Bulk DivVar Analysis'!$C$7,"")</f>
        <v>0.76027996500437445</v>
      </c>
      <c r="H1468" s="338" t="str">
        <f>IF(ISNUMBER(E1468), IF(G1468&gt;'Bulk DivVar Analysis'!$D$9,"Pass","Fail"),"")</f>
        <v>Pass</v>
      </c>
      <c r="I1468" s="338" t="str">
        <f t="shared" si="24"/>
        <v>Delta_6_C3</v>
      </c>
      <c r="J1468" s="339"/>
      <c r="K1468" s="339"/>
      <c r="L1468" s="339"/>
      <c r="M1468" s="339"/>
      <c r="N1468" s="339"/>
      <c r="O1468" s="339"/>
      <c r="P1468" s="339"/>
      <c r="Q1468" s="339"/>
    </row>
    <row r="1469" spans="1:17" ht="13.5" customHeight="1">
      <c r="A1469" s="481" t="s">
        <v>1127</v>
      </c>
      <c r="B1469" s="481" t="s">
        <v>746</v>
      </c>
      <c r="C1469" s="481" t="s">
        <v>1176</v>
      </c>
      <c r="D1469" s="481" t="s">
        <v>1177</v>
      </c>
      <c r="E1469" s="481">
        <v>21479</v>
      </c>
      <c r="F1469" s="339"/>
      <c r="G1469" s="340">
        <f>IF(ISNUMBER(E1469),E1469/'Bulk DivVar Analysis'!$C$7,"")</f>
        <v>1.4455212329228078</v>
      </c>
      <c r="H1469" s="338" t="str">
        <f>IF(ISNUMBER(E1469), IF(G1469&gt;'Bulk DivVar Analysis'!$D$9,"Pass","Fail"),"")</f>
        <v>Pass</v>
      </c>
      <c r="I1469" s="338" t="str">
        <f t="shared" si="24"/>
        <v>Delta_6_C4</v>
      </c>
      <c r="J1469" s="339"/>
      <c r="K1469" s="339"/>
      <c r="L1469" s="339"/>
      <c r="M1469" s="339"/>
      <c r="N1469" s="339"/>
      <c r="O1469" s="339"/>
      <c r="P1469" s="339"/>
      <c r="Q1469" s="339"/>
    </row>
    <row r="1470" spans="1:17" ht="13.5" customHeight="1">
      <c r="A1470" s="481" t="s">
        <v>1127</v>
      </c>
      <c r="B1470" s="481" t="s">
        <v>746</v>
      </c>
      <c r="C1470" s="481" t="s">
        <v>1178</v>
      </c>
      <c r="D1470" s="481" t="s">
        <v>1179</v>
      </c>
      <c r="E1470" s="481">
        <v>12741</v>
      </c>
      <c r="F1470" s="339"/>
      <c r="G1470" s="340">
        <f>IF(ISNUMBER(E1470),E1470/'Bulk DivVar Analysis'!$C$7,"")</f>
        <v>0.85746012517666059</v>
      </c>
      <c r="H1470" s="338" t="str">
        <f>IF(ISNUMBER(E1470), IF(G1470&gt;'Bulk DivVar Analysis'!$D$9,"Pass","Fail"),"")</f>
        <v>Pass</v>
      </c>
      <c r="I1470" s="338" t="str">
        <f t="shared" si="24"/>
        <v>Delta_6_C5</v>
      </c>
      <c r="J1470" s="339"/>
      <c r="K1470" s="339"/>
      <c r="L1470" s="339"/>
      <c r="M1470" s="339"/>
      <c r="N1470" s="339"/>
      <c r="O1470" s="339"/>
      <c r="P1470" s="339"/>
      <c r="Q1470" s="339"/>
    </row>
    <row r="1471" spans="1:17" ht="13.5" customHeight="1">
      <c r="A1471" s="481" t="s">
        <v>1127</v>
      </c>
      <c r="B1471" s="481" t="s">
        <v>746</v>
      </c>
      <c r="C1471" s="481" t="s">
        <v>1180</v>
      </c>
      <c r="D1471" s="481" t="s">
        <v>1181</v>
      </c>
      <c r="E1471" s="481">
        <v>8418</v>
      </c>
      <c r="F1471" s="339"/>
      <c r="G1471" s="340">
        <f>IF(ISNUMBER(E1471),E1471/'Bulk DivVar Analysis'!$C$7,"")</f>
        <v>0.56652533817888151</v>
      </c>
      <c r="H1471" s="338" t="str">
        <f>IF(ISNUMBER(E1471), IF(G1471&gt;'Bulk DivVar Analysis'!$D$9,"Pass","Fail"),"")</f>
        <v>Pass</v>
      </c>
      <c r="I1471" s="338" t="str">
        <f t="shared" si="24"/>
        <v>Delta_6_C6</v>
      </c>
      <c r="J1471" s="339"/>
      <c r="K1471" s="339"/>
      <c r="L1471" s="339"/>
      <c r="M1471" s="339"/>
      <c r="N1471" s="339"/>
      <c r="O1471" s="339"/>
      <c r="P1471" s="339"/>
      <c r="Q1471" s="339"/>
    </row>
    <row r="1472" spans="1:17" ht="13.5" customHeight="1">
      <c r="A1472" s="481" t="s">
        <v>1127</v>
      </c>
      <c r="B1472" s="481" t="s">
        <v>746</v>
      </c>
      <c r="C1472" s="481" t="s">
        <v>1182</v>
      </c>
      <c r="D1472" s="481" t="s">
        <v>1183</v>
      </c>
      <c r="E1472" s="481">
        <v>13871</v>
      </c>
      <c r="F1472" s="339"/>
      <c r="G1472" s="340">
        <f>IF(ISNUMBER(E1472),E1472/'Bulk DivVar Analysis'!$C$7,"")</f>
        <v>0.93350831146106739</v>
      </c>
      <c r="H1472" s="338" t="str">
        <f>IF(ISNUMBER(E1472), IF(G1472&gt;'Bulk DivVar Analysis'!$D$9,"Pass","Fail"),"")</f>
        <v>Pass</v>
      </c>
      <c r="I1472" s="338" t="str">
        <f t="shared" si="24"/>
        <v>Delta_6_C7</v>
      </c>
      <c r="J1472" s="339"/>
      <c r="K1472" s="339"/>
      <c r="L1472" s="339"/>
      <c r="M1472" s="339"/>
      <c r="N1472" s="339"/>
      <c r="O1472" s="339"/>
      <c r="P1472" s="339"/>
      <c r="Q1472" s="339"/>
    </row>
    <row r="1473" spans="1:17" ht="13.5" customHeight="1">
      <c r="A1473" s="481" t="s">
        <v>1127</v>
      </c>
      <c r="B1473" s="481" t="s">
        <v>746</v>
      </c>
      <c r="C1473" s="481" t="s">
        <v>1184</v>
      </c>
      <c r="D1473" s="481" t="s">
        <v>1185</v>
      </c>
      <c r="E1473" s="481">
        <v>8193</v>
      </c>
      <c r="F1473" s="339"/>
      <c r="G1473" s="340">
        <f>IF(ISNUMBER(E1473),E1473/'Bulk DivVar Analysis'!$C$7,"")</f>
        <v>0.55138300020189779</v>
      </c>
      <c r="H1473" s="338" t="str">
        <f>IF(ISNUMBER(E1473), IF(G1473&gt;'Bulk DivVar Analysis'!$D$9,"Pass","Fail"),"")</f>
        <v>Pass</v>
      </c>
      <c r="I1473" s="338" t="str">
        <f t="shared" si="24"/>
        <v>Delta_6_C8</v>
      </c>
      <c r="J1473" s="339"/>
      <c r="K1473" s="339"/>
      <c r="L1473" s="339"/>
      <c r="M1473" s="339"/>
      <c r="N1473" s="339"/>
      <c r="O1473" s="339"/>
      <c r="P1473" s="339"/>
      <c r="Q1473" s="339"/>
    </row>
    <row r="1474" spans="1:17" ht="13.5" customHeight="1">
      <c r="A1474" s="481" t="s">
        <v>1127</v>
      </c>
      <c r="B1474" s="481" t="s">
        <v>746</v>
      </c>
      <c r="C1474" s="481" t="s">
        <v>1186</v>
      </c>
      <c r="D1474" s="481" t="s">
        <v>1187</v>
      </c>
      <c r="E1474" s="481">
        <v>20579</v>
      </c>
      <c r="F1474" s="339"/>
      <c r="G1474" s="340">
        <f>IF(ISNUMBER(E1474),E1474/'Bulk DivVar Analysis'!$C$7,"")</f>
        <v>1.3849518810148731</v>
      </c>
      <c r="H1474" s="338" t="str">
        <f>IF(ISNUMBER(E1474), IF(G1474&gt;'Bulk DivVar Analysis'!$D$9,"Pass","Fail"),"")</f>
        <v>Pass</v>
      </c>
      <c r="I1474" s="338" t="str">
        <f t="shared" si="24"/>
        <v>Delta_6_C9</v>
      </c>
      <c r="J1474" s="339"/>
      <c r="K1474" s="339"/>
      <c r="L1474" s="339"/>
      <c r="M1474" s="339"/>
      <c r="N1474" s="339"/>
      <c r="O1474" s="339"/>
      <c r="P1474" s="339"/>
      <c r="Q1474" s="339"/>
    </row>
    <row r="1475" spans="1:17" ht="13.5" customHeight="1">
      <c r="A1475" s="481" t="s">
        <v>1127</v>
      </c>
      <c r="B1475" s="481" t="s">
        <v>746</v>
      </c>
      <c r="C1475" s="481" t="s">
        <v>520</v>
      </c>
      <c r="D1475" s="481" t="s">
        <v>1188</v>
      </c>
      <c r="E1475" s="481">
        <v>17952</v>
      </c>
      <c r="F1475" s="339"/>
      <c r="G1475" s="340">
        <f>IF(ISNUMBER(E1475),E1475/'Bulk DivVar Analysis'!$C$7,"")</f>
        <v>1.2081566727236019</v>
      </c>
      <c r="H1475" s="338" t="str">
        <f>IF(ISNUMBER(E1475), IF(G1475&gt;'Bulk DivVar Analysis'!$D$9,"Pass","Fail"),"")</f>
        <v>Pass</v>
      </c>
      <c r="I1475" s="338" t="str">
        <f t="shared" ref="I1475:I1538" si="25">_xlfn.TEXTJOIN("_",TRUE,B1475,C1475)</f>
        <v>Delta_6_C10</v>
      </c>
      <c r="J1475" s="339"/>
      <c r="K1475" s="339"/>
      <c r="L1475" s="339"/>
      <c r="M1475" s="339"/>
      <c r="N1475" s="339"/>
      <c r="O1475" s="339"/>
      <c r="P1475" s="339"/>
      <c r="Q1475" s="339"/>
    </row>
    <row r="1476" spans="1:17" ht="13.5" customHeight="1">
      <c r="A1476" s="481" t="s">
        <v>1127</v>
      </c>
      <c r="B1476" s="481" t="s">
        <v>746</v>
      </c>
      <c r="C1476" s="481" t="s">
        <v>521</v>
      </c>
      <c r="D1476" s="481" t="s">
        <v>1189</v>
      </c>
      <c r="E1476" s="481">
        <v>7299</v>
      </c>
      <c r="F1476" s="339"/>
      <c r="G1476" s="340">
        <f>IF(ISNUMBER(E1476),E1476/'Bulk DivVar Analysis'!$C$7,"")</f>
        <v>0.49121744397334949</v>
      </c>
      <c r="H1476" s="338" t="str">
        <f>IF(ISNUMBER(E1476), IF(G1476&gt;'Bulk DivVar Analysis'!$D$9,"Pass","Fail"),"")</f>
        <v>Pass</v>
      </c>
      <c r="I1476" s="338" t="str">
        <f t="shared" si="25"/>
        <v>Delta_6_C11</v>
      </c>
      <c r="J1476" s="339"/>
      <c r="K1476" s="339"/>
      <c r="L1476" s="339"/>
      <c r="M1476" s="339"/>
      <c r="N1476" s="339"/>
      <c r="O1476" s="339"/>
      <c r="P1476" s="339"/>
      <c r="Q1476" s="339"/>
    </row>
    <row r="1477" spans="1:17" ht="13.5" customHeight="1">
      <c r="A1477" s="481" t="s">
        <v>1127</v>
      </c>
      <c r="B1477" s="481" t="s">
        <v>746</v>
      </c>
      <c r="C1477" s="481" t="s">
        <v>522</v>
      </c>
      <c r="D1477" s="481" t="s">
        <v>1190</v>
      </c>
      <c r="E1477" s="481">
        <v>18258</v>
      </c>
      <c r="F1477" s="339"/>
      <c r="G1477" s="340">
        <f>IF(ISNUMBER(E1477),E1477/'Bulk DivVar Analysis'!$C$7,"")</f>
        <v>1.2287502523722995</v>
      </c>
      <c r="H1477" s="338" t="str">
        <f>IF(ISNUMBER(E1477), IF(G1477&gt;'Bulk DivVar Analysis'!$D$9,"Pass","Fail"),"")</f>
        <v>Pass</v>
      </c>
      <c r="I1477" s="338" t="str">
        <f t="shared" si="25"/>
        <v>Delta_6_C12</v>
      </c>
      <c r="J1477" s="339"/>
      <c r="K1477" s="339"/>
      <c r="L1477" s="339"/>
      <c r="M1477" s="339"/>
      <c r="N1477" s="339"/>
      <c r="O1477" s="339"/>
      <c r="P1477" s="339"/>
      <c r="Q1477" s="339"/>
    </row>
    <row r="1478" spans="1:17" ht="13.5" customHeight="1">
      <c r="A1478" s="481" t="s">
        <v>1127</v>
      </c>
      <c r="B1478" s="481" t="s">
        <v>746</v>
      </c>
      <c r="C1478" s="481" t="s">
        <v>1191</v>
      </c>
      <c r="D1478" s="481" t="s">
        <v>1192</v>
      </c>
      <c r="E1478" s="481">
        <v>10931</v>
      </c>
      <c r="F1478" s="339"/>
      <c r="G1478" s="340">
        <f>IF(ISNUMBER(E1478),E1478/'Bulk DivVar Analysis'!$C$7,"")</f>
        <v>0.73564842856181434</v>
      </c>
      <c r="H1478" s="338" t="str">
        <f>IF(ISNUMBER(E1478), IF(G1478&gt;'Bulk DivVar Analysis'!$D$9,"Pass","Fail"),"")</f>
        <v>Pass</v>
      </c>
      <c r="I1478" s="338" t="str">
        <f t="shared" si="25"/>
        <v>Delta_6_D1</v>
      </c>
      <c r="J1478" s="339"/>
      <c r="K1478" s="339"/>
      <c r="L1478" s="339"/>
      <c r="M1478" s="339"/>
      <c r="N1478" s="339"/>
      <c r="O1478" s="339"/>
      <c r="P1478" s="339"/>
      <c r="Q1478" s="339"/>
    </row>
    <row r="1479" spans="1:17" ht="13.5" customHeight="1">
      <c r="A1479" s="481" t="s">
        <v>1127</v>
      </c>
      <c r="B1479" s="481" t="s">
        <v>746</v>
      </c>
      <c r="C1479" s="481" t="s">
        <v>1193</v>
      </c>
      <c r="D1479" s="481" t="s">
        <v>1194</v>
      </c>
      <c r="E1479" s="481">
        <v>5389</v>
      </c>
      <c r="F1479" s="339"/>
      <c r="G1479" s="340">
        <f>IF(ISNUMBER(E1479),E1479/'Bulk DivVar Analysis'!$C$7,"")</f>
        <v>0.36267581936873278</v>
      </c>
      <c r="H1479" s="338" t="str">
        <f>IF(ISNUMBER(E1479), IF(G1479&gt;'Bulk DivVar Analysis'!$D$9,"Pass","Fail"),"")</f>
        <v>Pass</v>
      </c>
      <c r="I1479" s="338" t="str">
        <f t="shared" si="25"/>
        <v>Delta_6_D2</v>
      </c>
      <c r="J1479" s="339"/>
      <c r="K1479" s="339"/>
      <c r="L1479" s="339"/>
      <c r="M1479" s="339"/>
      <c r="N1479" s="339"/>
      <c r="O1479" s="339"/>
      <c r="P1479" s="339"/>
      <c r="Q1479" s="339"/>
    </row>
    <row r="1480" spans="1:17" ht="13.5" customHeight="1">
      <c r="A1480" s="481" t="s">
        <v>1127</v>
      </c>
      <c r="B1480" s="481" t="s">
        <v>746</v>
      </c>
      <c r="C1480" s="481" t="s">
        <v>1195</v>
      </c>
      <c r="D1480" s="481" t="s">
        <v>1196</v>
      </c>
      <c r="E1480" s="481">
        <v>20874</v>
      </c>
      <c r="F1480" s="339"/>
      <c r="G1480" s="340">
        <f>IF(ISNUMBER(E1480),E1480/'Bulk DivVar Analysis'!$C$7,"")</f>
        <v>1.4048051685846961</v>
      </c>
      <c r="H1480" s="338" t="str">
        <f>IF(ISNUMBER(E1480), IF(G1480&gt;'Bulk DivVar Analysis'!$D$9,"Pass","Fail"),"")</f>
        <v>Pass</v>
      </c>
      <c r="I1480" s="338" t="str">
        <f t="shared" si="25"/>
        <v>Delta_6_D3</v>
      </c>
      <c r="J1480" s="339"/>
      <c r="K1480" s="339"/>
      <c r="L1480" s="339"/>
      <c r="M1480" s="339"/>
      <c r="N1480" s="339"/>
      <c r="O1480" s="339"/>
      <c r="P1480" s="339"/>
      <c r="Q1480" s="339"/>
    </row>
    <row r="1481" spans="1:17" ht="13.5" customHeight="1">
      <c r="A1481" s="481" t="s">
        <v>1127</v>
      </c>
      <c r="B1481" s="481" t="s">
        <v>746</v>
      </c>
      <c r="C1481" s="481" t="s">
        <v>1197</v>
      </c>
      <c r="D1481" s="481" t="s">
        <v>1198</v>
      </c>
      <c r="E1481" s="481">
        <v>9888</v>
      </c>
      <c r="F1481" s="339"/>
      <c r="G1481" s="340">
        <f>IF(ISNUMBER(E1481),E1481/'Bulk DivVar Analysis'!$C$7,"")</f>
        <v>0.66545527962850792</v>
      </c>
      <c r="H1481" s="338" t="str">
        <f>IF(ISNUMBER(E1481), IF(G1481&gt;'Bulk DivVar Analysis'!$D$9,"Pass","Fail"),"")</f>
        <v>Pass</v>
      </c>
      <c r="I1481" s="338" t="str">
        <f t="shared" si="25"/>
        <v>Delta_6_D4</v>
      </c>
      <c r="J1481" s="339"/>
      <c r="K1481" s="339"/>
      <c r="L1481" s="339"/>
      <c r="M1481" s="339"/>
      <c r="N1481" s="339"/>
      <c r="O1481" s="339"/>
      <c r="P1481" s="339"/>
      <c r="Q1481" s="339"/>
    </row>
    <row r="1482" spans="1:17" ht="13.5" customHeight="1">
      <c r="A1482" s="481" t="s">
        <v>1127</v>
      </c>
      <c r="B1482" s="481" t="s">
        <v>746</v>
      </c>
      <c r="C1482" s="481" t="s">
        <v>1199</v>
      </c>
      <c r="D1482" s="481" t="s">
        <v>1200</v>
      </c>
      <c r="E1482" s="481">
        <v>21406</v>
      </c>
      <c r="F1482" s="339"/>
      <c r="G1482" s="340">
        <f>IF(ISNUMBER(E1482),E1482/'Bulk DivVar Analysis'!$C$7,"")</f>
        <v>1.4406083854902751</v>
      </c>
      <c r="H1482" s="338" t="str">
        <f>IF(ISNUMBER(E1482), IF(G1482&gt;'Bulk DivVar Analysis'!$D$9,"Pass","Fail"),"")</f>
        <v>Pass</v>
      </c>
      <c r="I1482" s="338" t="str">
        <f t="shared" si="25"/>
        <v>Delta_6_D5</v>
      </c>
      <c r="J1482" s="339"/>
      <c r="K1482" s="339"/>
      <c r="L1482" s="339"/>
      <c r="M1482" s="339"/>
      <c r="N1482" s="339"/>
      <c r="O1482" s="339"/>
      <c r="P1482" s="339"/>
      <c r="Q1482" s="339"/>
    </row>
    <row r="1483" spans="1:17" ht="13.5" customHeight="1">
      <c r="A1483" s="481" t="s">
        <v>1127</v>
      </c>
      <c r="B1483" s="481" t="s">
        <v>746</v>
      </c>
      <c r="C1483" s="481" t="s">
        <v>1201</v>
      </c>
      <c r="D1483" s="481" t="s">
        <v>1202</v>
      </c>
      <c r="E1483" s="481">
        <v>7052</v>
      </c>
      <c r="F1483" s="339"/>
      <c r="G1483" s="340">
        <f>IF(ISNUMBER(E1483),E1483/'Bulk DivVar Analysis'!$C$7,"")</f>
        <v>0.47459452183861633</v>
      </c>
      <c r="H1483" s="338" t="str">
        <f>IF(ISNUMBER(E1483), IF(G1483&gt;'Bulk DivVar Analysis'!$D$9,"Pass","Fail"),"")</f>
        <v>Pass</v>
      </c>
      <c r="I1483" s="338" t="str">
        <f t="shared" si="25"/>
        <v>Delta_6_D6</v>
      </c>
      <c r="J1483" s="339"/>
      <c r="K1483" s="339"/>
      <c r="L1483" s="339"/>
      <c r="M1483" s="339"/>
      <c r="N1483" s="339"/>
      <c r="O1483" s="339"/>
      <c r="P1483" s="339"/>
      <c r="Q1483" s="339"/>
    </row>
    <row r="1484" spans="1:17" ht="13.5" customHeight="1">
      <c r="A1484" s="481" t="s">
        <v>1127</v>
      </c>
      <c r="B1484" s="481" t="s">
        <v>746</v>
      </c>
      <c r="C1484" s="481" t="s">
        <v>1203</v>
      </c>
      <c r="D1484" s="481" t="s">
        <v>1204</v>
      </c>
      <c r="E1484" s="481">
        <v>20222</v>
      </c>
      <c r="F1484" s="339"/>
      <c r="G1484" s="340">
        <f>IF(ISNUMBER(E1484),E1484/'Bulk DivVar Analysis'!$C$7,"")</f>
        <v>1.3609260380913923</v>
      </c>
      <c r="H1484" s="338" t="str">
        <f>IF(ISNUMBER(E1484), IF(G1484&gt;'Bulk DivVar Analysis'!$D$9,"Pass","Fail"),"")</f>
        <v>Pass</v>
      </c>
      <c r="I1484" s="338" t="str">
        <f t="shared" si="25"/>
        <v>Delta_6_D7</v>
      </c>
      <c r="J1484" s="339"/>
      <c r="K1484" s="339"/>
      <c r="L1484" s="339"/>
      <c r="M1484" s="339"/>
      <c r="N1484" s="339"/>
      <c r="O1484" s="339"/>
      <c r="P1484" s="339"/>
      <c r="Q1484" s="339"/>
    </row>
    <row r="1485" spans="1:17" ht="13.5" customHeight="1">
      <c r="A1485" s="481" t="s">
        <v>1127</v>
      </c>
      <c r="B1485" s="481" t="s">
        <v>746</v>
      </c>
      <c r="C1485" s="481" t="s">
        <v>1205</v>
      </c>
      <c r="D1485" s="481" t="s">
        <v>1206</v>
      </c>
      <c r="E1485" s="481">
        <v>18292</v>
      </c>
      <c r="F1485" s="339"/>
      <c r="G1485" s="340">
        <f>IF(ISNUMBER(E1485),E1485/'Bulk DivVar Analysis'!$C$7,"")</f>
        <v>1.2310384278888216</v>
      </c>
      <c r="H1485" s="338" t="str">
        <f>IF(ISNUMBER(E1485), IF(G1485&gt;'Bulk DivVar Analysis'!$D$9,"Pass","Fail"),"")</f>
        <v>Pass</v>
      </c>
      <c r="I1485" s="338" t="str">
        <f t="shared" si="25"/>
        <v>Delta_6_D8</v>
      </c>
      <c r="J1485" s="339"/>
      <c r="K1485" s="339"/>
      <c r="L1485" s="339"/>
      <c r="M1485" s="339"/>
      <c r="N1485" s="339"/>
      <c r="O1485" s="339"/>
      <c r="P1485" s="339"/>
      <c r="Q1485" s="339"/>
    </row>
    <row r="1486" spans="1:17" ht="13.5" customHeight="1">
      <c r="A1486" s="481" t="s">
        <v>1127</v>
      </c>
      <c r="B1486" s="481" t="s">
        <v>746</v>
      </c>
      <c r="C1486" s="481" t="s">
        <v>1207</v>
      </c>
      <c r="D1486" s="481" t="s">
        <v>1208</v>
      </c>
      <c r="E1486" s="481">
        <v>18851</v>
      </c>
      <c r="F1486" s="339"/>
      <c r="G1486" s="340">
        <f>IF(ISNUMBER(E1486),E1486/'Bulk DivVar Analysis'!$C$7,"")</f>
        <v>1.2686587253516388</v>
      </c>
      <c r="H1486" s="338" t="str">
        <f>IF(ISNUMBER(E1486), IF(G1486&gt;'Bulk DivVar Analysis'!$D$9,"Pass","Fail"),"")</f>
        <v>Pass</v>
      </c>
      <c r="I1486" s="338" t="str">
        <f t="shared" si="25"/>
        <v>Delta_6_D9</v>
      </c>
      <c r="J1486" s="339"/>
      <c r="K1486" s="339"/>
      <c r="L1486" s="339"/>
      <c r="M1486" s="339"/>
      <c r="N1486" s="339"/>
      <c r="O1486" s="339"/>
      <c r="P1486" s="339"/>
      <c r="Q1486" s="339"/>
    </row>
    <row r="1487" spans="1:17" ht="13.5" customHeight="1">
      <c r="A1487" s="481" t="s">
        <v>1127</v>
      </c>
      <c r="B1487" s="481" t="s">
        <v>746</v>
      </c>
      <c r="C1487" s="481" t="s">
        <v>532</v>
      </c>
      <c r="D1487" s="481" t="s">
        <v>1209</v>
      </c>
      <c r="E1487" s="481">
        <v>7339</v>
      </c>
      <c r="F1487" s="339"/>
      <c r="G1487" s="340">
        <f>IF(ISNUMBER(E1487),E1487/'Bulk DivVar Analysis'!$C$7,"")</f>
        <v>0.49390941516925768</v>
      </c>
      <c r="H1487" s="338" t="str">
        <f>IF(ISNUMBER(E1487), IF(G1487&gt;'Bulk DivVar Analysis'!$D$9,"Pass","Fail"),"")</f>
        <v>Pass</v>
      </c>
      <c r="I1487" s="338" t="str">
        <f t="shared" si="25"/>
        <v>Delta_6_D10</v>
      </c>
      <c r="J1487" s="339"/>
      <c r="K1487" s="339"/>
      <c r="L1487" s="339"/>
      <c r="M1487" s="339"/>
      <c r="N1487" s="339"/>
      <c r="O1487" s="339"/>
      <c r="P1487" s="339"/>
      <c r="Q1487" s="339"/>
    </row>
    <row r="1488" spans="1:17" ht="13.5" customHeight="1">
      <c r="A1488" s="481" t="s">
        <v>1127</v>
      </c>
      <c r="B1488" s="481" t="s">
        <v>746</v>
      </c>
      <c r="C1488" s="481" t="s">
        <v>533</v>
      </c>
      <c r="D1488" s="481" t="s">
        <v>1210</v>
      </c>
      <c r="E1488" s="481">
        <v>12274</v>
      </c>
      <c r="F1488" s="339"/>
      <c r="G1488" s="340">
        <f>IF(ISNUMBER(E1488),E1488/'Bulk DivVar Analysis'!$C$7,"")</f>
        <v>0.82603136146443235</v>
      </c>
      <c r="H1488" s="338" t="str">
        <f>IF(ISNUMBER(E1488), IF(G1488&gt;'Bulk DivVar Analysis'!$D$9,"Pass","Fail"),"")</f>
        <v>Pass</v>
      </c>
      <c r="I1488" s="338" t="str">
        <f t="shared" si="25"/>
        <v>Delta_6_D11</v>
      </c>
      <c r="J1488" s="339"/>
      <c r="K1488" s="339"/>
      <c r="L1488" s="339"/>
      <c r="M1488" s="339"/>
      <c r="N1488" s="339"/>
      <c r="O1488" s="339"/>
      <c r="P1488" s="339"/>
      <c r="Q1488" s="339"/>
    </row>
    <row r="1489" spans="1:17" ht="13.5" customHeight="1">
      <c r="A1489" s="481" t="s">
        <v>1127</v>
      </c>
      <c r="B1489" s="481" t="s">
        <v>746</v>
      </c>
      <c r="C1489" s="481" t="s">
        <v>534</v>
      </c>
      <c r="D1489" s="481" t="s">
        <v>1211</v>
      </c>
      <c r="E1489" s="481">
        <v>6971</v>
      </c>
      <c r="F1489" s="339"/>
      <c r="G1489" s="340">
        <f>IF(ISNUMBER(E1489),E1489/'Bulk DivVar Analysis'!$C$7,"")</f>
        <v>0.46914328016690221</v>
      </c>
      <c r="H1489" s="338" t="str">
        <f>IF(ISNUMBER(E1489), IF(G1489&gt;'Bulk DivVar Analysis'!$D$9,"Pass","Fail"),"")</f>
        <v>Pass</v>
      </c>
      <c r="I1489" s="338" t="str">
        <f t="shared" si="25"/>
        <v>Delta_6_D12</v>
      </c>
      <c r="J1489" s="339"/>
      <c r="K1489" s="339"/>
      <c r="L1489" s="339"/>
      <c r="M1489" s="339"/>
      <c r="N1489" s="339"/>
      <c r="O1489" s="339"/>
      <c r="P1489" s="339"/>
      <c r="Q1489" s="339"/>
    </row>
    <row r="1490" spans="1:17" ht="13.5" customHeight="1">
      <c r="A1490" s="481" t="s">
        <v>1127</v>
      </c>
      <c r="B1490" s="481" t="s">
        <v>746</v>
      </c>
      <c r="C1490" s="481" t="s">
        <v>1212</v>
      </c>
      <c r="D1490" s="481" t="s">
        <v>1213</v>
      </c>
      <c r="E1490" s="481">
        <v>10164</v>
      </c>
      <c r="F1490" s="339"/>
      <c r="G1490" s="340">
        <f>IF(ISNUMBER(E1490),E1490/'Bulk DivVar Analysis'!$C$7,"")</f>
        <v>0.68402988088027461</v>
      </c>
      <c r="H1490" s="338" t="str">
        <f>IF(ISNUMBER(E1490), IF(G1490&gt;'Bulk DivVar Analysis'!$D$9,"Pass","Fail"),"")</f>
        <v>Pass</v>
      </c>
      <c r="I1490" s="338" t="str">
        <f t="shared" si="25"/>
        <v>Delta_6_E1</v>
      </c>
      <c r="J1490" s="339"/>
      <c r="K1490" s="339"/>
      <c r="L1490" s="339"/>
      <c r="M1490" s="339"/>
      <c r="N1490" s="339"/>
      <c r="O1490" s="339"/>
      <c r="P1490" s="339"/>
      <c r="Q1490" s="339"/>
    </row>
    <row r="1491" spans="1:17" ht="13.5" customHeight="1">
      <c r="A1491" s="481" t="s">
        <v>1127</v>
      </c>
      <c r="B1491" s="481" t="s">
        <v>746</v>
      </c>
      <c r="C1491" s="481" t="s">
        <v>1214</v>
      </c>
      <c r="D1491" s="481" t="s">
        <v>1215</v>
      </c>
      <c r="E1491" s="481">
        <v>7357</v>
      </c>
      <c r="F1491" s="339"/>
      <c r="G1491" s="340">
        <f>IF(ISNUMBER(E1491),E1491/'Bulk DivVar Analysis'!$C$7,"")</f>
        <v>0.49512080220741639</v>
      </c>
      <c r="H1491" s="338" t="str">
        <f>IF(ISNUMBER(E1491), IF(G1491&gt;'Bulk DivVar Analysis'!$D$9,"Pass","Fail"),"")</f>
        <v>Pass</v>
      </c>
      <c r="I1491" s="338" t="str">
        <f t="shared" si="25"/>
        <v>Delta_6_E2</v>
      </c>
      <c r="J1491" s="339"/>
      <c r="K1491" s="339"/>
      <c r="L1491" s="339"/>
      <c r="M1491" s="339"/>
      <c r="N1491" s="339"/>
      <c r="O1491" s="339"/>
      <c r="P1491" s="339"/>
      <c r="Q1491" s="339"/>
    </row>
    <row r="1492" spans="1:17" ht="13.5" customHeight="1">
      <c r="A1492" s="481" t="s">
        <v>1127</v>
      </c>
      <c r="B1492" s="481" t="s">
        <v>746</v>
      </c>
      <c r="C1492" s="481" t="s">
        <v>1216</v>
      </c>
      <c r="D1492" s="481" t="s">
        <v>1217</v>
      </c>
      <c r="E1492" s="481">
        <v>21995</v>
      </c>
      <c r="F1492" s="339"/>
      <c r="G1492" s="340">
        <f>IF(ISNUMBER(E1492),E1492/'Bulk DivVar Analysis'!$C$7,"")</f>
        <v>1.4802476613500235</v>
      </c>
      <c r="H1492" s="338" t="str">
        <f>IF(ISNUMBER(E1492), IF(G1492&gt;'Bulk DivVar Analysis'!$D$9,"Pass","Fail"),"")</f>
        <v>Pass</v>
      </c>
      <c r="I1492" s="338" t="str">
        <f t="shared" si="25"/>
        <v>Delta_6_E3</v>
      </c>
      <c r="J1492" s="339"/>
      <c r="K1492" s="339"/>
      <c r="L1492" s="339"/>
      <c r="M1492" s="339"/>
      <c r="N1492" s="339"/>
      <c r="O1492" s="339"/>
      <c r="P1492" s="339"/>
      <c r="Q1492" s="339"/>
    </row>
    <row r="1493" spans="1:17" ht="13.5" customHeight="1">
      <c r="A1493" s="481" t="s">
        <v>1127</v>
      </c>
      <c r="B1493" s="481" t="s">
        <v>746</v>
      </c>
      <c r="C1493" s="481" t="s">
        <v>1218</v>
      </c>
      <c r="D1493" s="481" t="s">
        <v>1219</v>
      </c>
      <c r="E1493" s="481">
        <v>22335</v>
      </c>
      <c r="F1493" s="339"/>
      <c r="G1493" s="340">
        <f>IF(ISNUMBER(E1493),E1493/'Bulk DivVar Analysis'!$C$7,"")</f>
        <v>1.5031294165152433</v>
      </c>
      <c r="H1493" s="338" t="str">
        <f>IF(ISNUMBER(E1493), IF(G1493&gt;'Bulk DivVar Analysis'!$D$9,"Pass","Fail"),"")</f>
        <v>Pass</v>
      </c>
      <c r="I1493" s="338" t="str">
        <f t="shared" si="25"/>
        <v>Delta_6_E4</v>
      </c>
      <c r="J1493" s="339"/>
      <c r="K1493" s="339"/>
      <c r="L1493" s="339"/>
      <c r="M1493" s="339"/>
      <c r="N1493" s="339"/>
      <c r="O1493" s="339"/>
      <c r="P1493" s="339"/>
      <c r="Q1493" s="339"/>
    </row>
    <row r="1494" spans="1:17" ht="13.5" customHeight="1">
      <c r="A1494" s="481" t="s">
        <v>1127</v>
      </c>
      <c r="B1494" s="481" t="s">
        <v>746</v>
      </c>
      <c r="C1494" s="481" t="s">
        <v>1220</v>
      </c>
      <c r="D1494" s="481" t="s">
        <v>1221</v>
      </c>
      <c r="E1494" s="481">
        <v>14716</v>
      </c>
      <c r="F1494" s="339"/>
      <c r="G1494" s="340">
        <f>IF(ISNUMBER(E1494),E1494/'Bulk DivVar Analysis'!$C$7,"")</f>
        <v>0.99037620297462814</v>
      </c>
      <c r="H1494" s="338" t="str">
        <f>IF(ISNUMBER(E1494), IF(G1494&gt;'Bulk DivVar Analysis'!$D$9,"Pass","Fail"),"")</f>
        <v>Pass</v>
      </c>
      <c r="I1494" s="338" t="str">
        <f t="shared" si="25"/>
        <v>Delta_6_E5</v>
      </c>
      <c r="J1494" s="339"/>
      <c r="K1494" s="339"/>
      <c r="L1494" s="339"/>
      <c r="M1494" s="339"/>
      <c r="N1494" s="339"/>
      <c r="O1494" s="339"/>
      <c r="P1494" s="339"/>
      <c r="Q1494" s="339"/>
    </row>
    <row r="1495" spans="1:17" ht="13.5" customHeight="1">
      <c r="A1495" s="481" t="s">
        <v>1127</v>
      </c>
      <c r="B1495" s="481" t="s">
        <v>746</v>
      </c>
      <c r="C1495" s="481" t="s">
        <v>1222</v>
      </c>
      <c r="D1495" s="481" t="s">
        <v>1223</v>
      </c>
      <c r="E1495" s="481">
        <v>16158</v>
      </c>
      <c r="F1495" s="339"/>
      <c r="G1495" s="340">
        <f>IF(ISNUMBER(E1495),E1495/'Bulk DivVar Analysis'!$C$7,"")</f>
        <v>1.0874217645871189</v>
      </c>
      <c r="H1495" s="338" t="str">
        <f>IF(ISNUMBER(E1495), IF(G1495&gt;'Bulk DivVar Analysis'!$D$9,"Pass","Fail"),"")</f>
        <v>Pass</v>
      </c>
      <c r="I1495" s="338" t="str">
        <f t="shared" si="25"/>
        <v>Delta_6_E6</v>
      </c>
      <c r="J1495" s="339"/>
      <c r="K1495" s="339"/>
      <c r="L1495" s="339"/>
      <c r="M1495" s="339"/>
      <c r="N1495" s="339"/>
      <c r="O1495" s="339"/>
      <c r="P1495" s="339"/>
      <c r="Q1495" s="339"/>
    </row>
    <row r="1496" spans="1:17" ht="13.5" customHeight="1">
      <c r="A1496" s="481" t="s">
        <v>1127</v>
      </c>
      <c r="B1496" s="481" t="s">
        <v>746</v>
      </c>
      <c r="C1496" s="481" t="s">
        <v>1224</v>
      </c>
      <c r="D1496" s="481" t="s">
        <v>1225</v>
      </c>
      <c r="E1496" s="481">
        <v>7745</v>
      </c>
      <c r="F1496" s="339"/>
      <c r="G1496" s="340">
        <f>IF(ISNUMBER(E1496),E1496/'Bulk DivVar Analysis'!$C$7,"")</f>
        <v>0.52123292280772593</v>
      </c>
      <c r="H1496" s="338" t="str">
        <f>IF(ISNUMBER(E1496), IF(G1496&gt;'Bulk DivVar Analysis'!$D$9,"Pass","Fail"),"")</f>
        <v>Pass</v>
      </c>
      <c r="I1496" s="338" t="str">
        <f t="shared" si="25"/>
        <v>Delta_6_E7</v>
      </c>
      <c r="J1496" s="339"/>
      <c r="K1496" s="339"/>
      <c r="L1496" s="339"/>
      <c r="M1496" s="339"/>
      <c r="N1496" s="339"/>
      <c r="O1496" s="339"/>
      <c r="P1496" s="339"/>
      <c r="Q1496" s="339"/>
    </row>
    <row r="1497" spans="1:17" ht="13.5" customHeight="1">
      <c r="A1497" s="481" t="s">
        <v>1127</v>
      </c>
      <c r="B1497" s="481" t="s">
        <v>746</v>
      </c>
      <c r="C1497" s="481" t="s">
        <v>1226</v>
      </c>
      <c r="D1497" s="481" t="s">
        <v>1227</v>
      </c>
      <c r="E1497" s="481">
        <v>7790</v>
      </c>
      <c r="F1497" s="339"/>
      <c r="G1497" s="340">
        <f>IF(ISNUMBER(E1497),E1497/'Bulk DivVar Analysis'!$C$7,"")</f>
        <v>0.5242613904031227</v>
      </c>
      <c r="H1497" s="338" t="str">
        <f>IF(ISNUMBER(E1497), IF(G1497&gt;'Bulk DivVar Analysis'!$D$9,"Pass","Fail"),"")</f>
        <v>Pass</v>
      </c>
      <c r="I1497" s="338" t="str">
        <f t="shared" si="25"/>
        <v>Delta_6_E8</v>
      </c>
      <c r="J1497" s="339"/>
      <c r="K1497" s="339"/>
      <c r="L1497" s="339"/>
      <c r="M1497" s="339"/>
      <c r="N1497" s="339"/>
      <c r="O1497" s="339"/>
      <c r="P1497" s="339"/>
      <c r="Q1497" s="339"/>
    </row>
    <row r="1498" spans="1:17" ht="13.5" customHeight="1">
      <c r="A1498" s="481" t="s">
        <v>1127</v>
      </c>
      <c r="B1498" s="481" t="s">
        <v>746</v>
      </c>
      <c r="C1498" s="481" t="s">
        <v>1228</v>
      </c>
      <c r="D1498" s="481" t="s">
        <v>1229</v>
      </c>
      <c r="E1498" s="481">
        <v>16676</v>
      </c>
      <c r="F1498" s="339"/>
      <c r="G1498" s="340">
        <f>IF(ISNUMBER(E1498),E1498/'Bulk DivVar Analysis'!$C$7,"")</f>
        <v>1.1222827915741302</v>
      </c>
      <c r="H1498" s="338" t="str">
        <f>IF(ISNUMBER(E1498), IF(G1498&gt;'Bulk DivVar Analysis'!$D$9,"Pass","Fail"),"")</f>
        <v>Pass</v>
      </c>
      <c r="I1498" s="338" t="str">
        <f t="shared" si="25"/>
        <v>Delta_6_E9</v>
      </c>
      <c r="J1498" s="339"/>
      <c r="K1498" s="339"/>
      <c r="L1498" s="339"/>
      <c r="M1498" s="339"/>
      <c r="N1498" s="339"/>
      <c r="O1498" s="339"/>
      <c r="P1498" s="339"/>
      <c r="Q1498" s="339"/>
    </row>
    <row r="1499" spans="1:17" ht="13.5" customHeight="1">
      <c r="A1499" s="481" t="s">
        <v>1127</v>
      </c>
      <c r="B1499" s="481" t="s">
        <v>746</v>
      </c>
      <c r="C1499" s="481" t="s">
        <v>544</v>
      </c>
      <c r="D1499" s="481" t="s">
        <v>1230</v>
      </c>
      <c r="E1499" s="481">
        <v>21182</v>
      </c>
      <c r="F1499" s="339"/>
      <c r="G1499" s="340">
        <f>IF(ISNUMBER(E1499),E1499/'Bulk DivVar Analysis'!$C$7,"")</f>
        <v>1.4255333467931892</v>
      </c>
      <c r="H1499" s="338" t="str">
        <f>IF(ISNUMBER(E1499), IF(G1499&gt;'Bulk DivVar Analysis'!$D$9,"Pass","Fail"),"")</f>
        <v>Pass</v>
      </c>
      <c r="I1499" s="338" t="str">
        <f t="shared" si="25"/>
        <v>Delta_6_E10</v>
      </c>
      <c r="J1499" s="339"/>
      <c r="K1499" s="339"/>
      <c r="L1499" s="339"/>
      <c r="M1499" s="339"/>
      <c r="N1499" s="339"/>
      <c r="O1499" s="339"/>
      <c r="P1499" s="339"/>
      <c r="Q1499" s="339"/>
    </row>
    <row r="1500" spans="1:17" ht="13.5" customHeight="1">
      <c r="A1500" s="481" t="s">
        <v>1127</v>
      </c>
      <c r="B1500" s="481" t="s">
        <v>746</v>
      </c>
      <c r="C1500" s="481" t="s">
        <v>545</v>
      </c>
      <c r="D1500" s="481" t="s">
        <v>1231</v>
      </c>
      <c r="E1500" s="481">
        <v>16908</v>
      </c>
      <c r="F1500" s="339"/>
      <c r="G1500" s="340">
        <f>IF(ISNUMBER(E1500),E1500/'Bulk DivVar Analysis'!$C$7,"")</f>
        <v>1.1378962245103978</v>
      </c>
      <c r="H1500" s="338" t="str">
        <f>IF(ISNUMBER(E1500), IF(G1500&gt;'Bulk DivVar Analysis'!$D$9,"Pass","Fail"),"")</f>
        <v>Pass</v>
      </c>
      <c r="I1500" s="338" t="str">
        <f t="shared" si="25"/>
        <v>Delta_6_E11</v>
      </c>
      <c r="J1500" s="339"/>
      <c r="K1500" s="339"/>
      <c r="L1500" s="339"/>
      <c r="M1500" s="339"/>
      <c r="N1500" s="339"/>
      <c r="O1500" s="339"/>
      <c r="P1500" s="339"/>
      <c r="Q1500" s="339"/>
    </row>
    <row r="1501" spans="1:17" ht="13.5" customHeight="1">
      <c r="A1501" s="481" t="s">
        <v>1127</v>
      </c>
      <c r="B1501" s="481" t="s">
        <v>746</v>
      </c>
      <c r="C1501" s="481" t="s">
        <v>546</v>
      </c>
      <c r="D1501" s="481" t="s">
        <v>1232</v>
      </c>
      <c r="E1501" s="481">
        <v>619</v>
      </c>
      <c r="F1501" s="339"/>
      <c r="G1501" s="340">
        <f>IF(ISNUMBER(E1501),E1501/'Bulk DivVar Analysis'!$C$7,"")</f>
        <v>4.1658254256679454E-2</v>
      </c>
      <c r="H1501" s="338" t="str">
        <f>IF(ISNUMBER(E1501), IF(G1501&gt;'Bulk DivVar Analysis'!$D$9,"Pass","Fail"),"")</f>
        <v>Fail</v>
      </c>
      <c r="I1501" s="338" t="str">
        <f t="shared" si="25"/>
        <v>Delta_6_E12</v>
      </c>
      <c r="J1501" s="339"/>
      <c r="K1501" s="339"/>
      <c r="L1501" s="339"/>
      <c r="M1501" s="339"/>
      <c r="N1501" s="339"/>
      <c r="O1501" s="339"/>
      <c r="P1501" s="339"/>
      <c r="Q1501" s="339"/>
    </row>
    <row r="1502" spans="1:17" ht="13.5" customHeight="1">
      <c r="A1502" s="481" t="s">
        <v>1127</v>
      </c>
      <c r="B1502" s="481" t="s">
        <v>746</v>
      </c>
      <c r="C1502" s="481" t="s">
        <v>1233</v>
      </c>
      <c r="D1502" s="481" t="s">
        <v>1234</v>
      </c>
      <c r="E1502" s="481">
        <v>20282</v>
      </c>
      <c r="F1502" s="339"/>
      <c r="G1502" s="340">
        <f>IF(ISNUMBER(E1502),E1502/'Bulk DivVar Analysis'!$C$7,"")</f>
        <v>1.3649639948852548</v>
      </c>
      <c r="H1502" s="338" t="str">
        <f>IF(ISNUMBER(E1502), IF(G1502&gt;'Bulk DivVar Analysis'!$D$9,"Pass","Fail"),"")</f>
        <v>Pass</v>
      </c>
      <c r="I1502" s="338" t="str">
        <f t="shared" si="25"/>
        <v>Delta_6_F1</v>
      </c>
      <c r="J1502" s="339"/>
      <c r="K1502" s="339"/>
      <c r="L1502" s="339"/>
      <c r="M1502" s="339"/>
      <c r="N1502" s="339"/>
      <c r="O1502" s="339"/>
      <c r="P1502" s="339"/>
      <c r="Q1502" s="339"/>
    </row>
    <row r="1503" spans="1:17" ht="13.5" customHeight="1">
      <c r="A1503" s="481" t="s">
        <v>1127</v>
      </c>
      <c r="B1503" s="481" t="s">
        <v>746</v>
      </c>
      <c r="C1503" s="481" t="s">
        <v>1235</v>
      </c>
      <c r="D1503" s="481" t="s">
        <v>1236</v>
      </c>
      <c r="E1503" s="481">
        <v>21314</v>
      </c>
      <c r="F1503" s="339"/>
      <c r="G1503" s="340">
        <f>IF(ISNUMBER(E1503),E1503/'Bulk DivVar Analysis'!$C$7,"")</f>
        <v>1.4344168517396865</v>
      </c>
      <c r="H1503" s="338" t="str">
        <f>IF(ISNUMBER(E1503), IF(G1503&gt;'Bulk DivVar Analysis'!$D$9,"Pass","Fail"),"")</f>
        <v>Pass</v>
      </c>
      <c r="I1503" s="338" t="str">
        <f t="shared" si="25"/>
        <v>Delta_6_F2</v>
      </c>
      <c r="J1503" s="339"/>
      <c r="K1503" s="339"/>
      <c r="L1503" s="339"/>
      <c r="M1503" s="339"/>
      <c r="N1503" s="339"/>
      <c r="O1503" s="339"/>
      <c r="P1503" s="339"/>
      <c r="Q1503" s="339"/>
    </row>
    <row r="1504" spans="1:17" ht="13.5" customHeight="1">
      <c r="A1504" s="481" t="s">
        <v>1127</v>
      </c>
      <c r="B1504" s="481" t="s">
        <v>746</v>
      </c>
      <c r="C1504" s="481" t="s">
        <v>1237</v>
      </c>
      <c r="D1504" s="481" t="s">
        <v>1238</v>
      </c>
      <c r="E1504" s="481">
        <v>19039</v>
      </c>
      <c r="F1504" s="339"/>
      <c r="G1504" s="340">
        <f>IF(ISNUMBER(E1504),E1504/'Bulk DivVar Analysis'!$C$7,"")</f>
        <v>1.2813109899724073</v>
      </c>
      <c r="H1504" s="338" t="str">
        <f>IF(ISNUMBER(E1504), IF(G1504&gt;'Bulk DivVar Analysis'!$D$9,"Pass","Fail"),"")</f>
        <v>Pass</v>
      </c>
      <c r="I1504" s="338" t="str">
        <f t="shared" si="25"/>
        <v>Delta_6_F3</v>
      </c>
      <c r="J1504" s="339"/>
      <c r="K1504" s="339"/>
      <c r="L1504" s="339"/>
      <c r="M1504" s="339"/>
      <c r="N1504" s="339"/>
      <c r="O1504" s="339"/>
      <c r="P1504" s="339"/>
      <c r="Q1504" s="339"/>
    </row>
    <row r="1505" spans="1:17" ht="13.5" customHeight="1">
      <c r="A1505" s="481" t="s">
        <v>1127</v>
      </c>
      <c r="B1505" s="481" t="s">
        <v>746</v>
      </c>
      <c r="C1505" s="481" t="s">
        <v>1239</v>
      </c>
      <c r="D1505" s="481" t="s">
        <v>1240</v>
      </c>
      <c r="E1505" s="481">
        <v>10157</v>
      </c>
      <c r="F1505" s="339"/>
      <c r="G1505" s="340">
        <f>IF(ISNUMBER(E1505),E1505/'Bulk DivVar Analysis'!$C$7,"")</f>
        <v>0.68355878592099062</v>
      </c>
      <c r="H1505" s="338" t="str">
        <f>IF(ISNUMBER(E1505), IF(G1505&gt;'Bulk DivVar Analysis'!$D$9,"Pass","Fail"),"")</f>
        <v>Pass</v>
      </c>
      <c r="I1505" s="338" t="str">
        <f t="shared" si="25"/>
        <v>Delta_6_F4</v>
      </c>
      <c r="J1505" s="339"/>
      <c r="K1505" s="339"/>
      <c r="L1505" s="339"/>
      <c r="M1505" s="339"/>
      <c r="N1505" s="339"/>
      <c r="O1505" s="339"/>
      <c r="P1505" s="339"/>
      <c r="Q1505" s="339"/>
    </row>
    <row r="1506" spans="1:17" ht="13.5" customHeight="1">
      <c r="A1506" s="481" t="s">
        <v>1127</v>
      </c>
      <c r="B1506" s="481" t="s">
        <v>746</v>
      </c>
      <c r="C1506" s="481" t="s">
        <v>1241</v>
      </c>
      <c r="D1506" s="481" t="s">
        <v>1242</v>
      </c>
      <c r="E1506" s="481">
        <v>12825</v>
      </c>
      <c r="F1506" s="339"/>
      <c r="G1506" s="340">
        <f>IF(ISNUMBER(E1506),E1506/'Bulk DivVar Analysis'!$C$7,"")</f>
        <v>0.86311326468806782</v>
      </c>
      <c r="H1506" s="338" t="str">
        <f>IF(ISNUMBER(E1506), IF(G1506&gt;'Bulk DivVar Analysis'!$D$9,"Pass","Fail"),"")</f>
        <v>Pass</v>
      </c>
      <c r="I1506" s="338" t="str">
        <f t="shared" si="25"/>
        <v>Delta_6_F5</v>
      </c>
      <c r="J1506" s="339"/>
      <c r="K1506" s="339"/>
      <c r="L1506" s="339"/>
      <c r="M1506" s="339"/>
      <c r="N1506" s="339"/>
      <c r="O1506" s="339"/>
      <c r="P1506" s="339"/>
      <c r="Q1506" s="339"/>
    </row>
    <row r="1507" spans="1:17" ht="13.5" customHeight="1">
      <c r="A1507" s="481" t="s">
        <v>1127</v>
      </c>
      <c r="B1507" s="481" t="s">
        <v>746</v>
      </c>
      <c r="C1507" s="481" t="s">
        <v>1243</v>
      </c>
      <c r="D1507" s="481" t="s">
        <v>1244</v>
      </c>
      <c r="E1507" s="481">
        <v>16335</v>
      </c>
      <c r="F1507" s="339"/>
      <c r="G1507" s="340">
        <f>IF(ISNUMBER(E1507),E1507/'Bulk DivVar Analysis'!$C$7,"")</f>
        <v>1.0993337371290126</v>
      </c>
      <c r="H1507" s="338" t="str">
        <f>IF(ISNUMBER(E1507), IF(G1507&gt;'Bulk DivVar Analysis'!$D$9,"Pass","Fail"),"")</f>
        <v>Pass</v>
      </c>
      <c r="I1507" s="338" t="str">
        <f t="shared" si="25"/>
        <v>Delta_6_F6</v>
      </c>
      <c r="J1507" s="339"/>
      <c r="K1507" s="339"/>
      <c r="L1507" s="339"/>
      <c r="M1507" s="339"/>
      <c r="N1507" s="339"/>
      <c r="O1507" s="339"/>
      <c r="P1507" s="339"/>
      <c r="Q1507" s="339"/>
    </row>
    <row r="1508" spans="1:17" ht="13.5" customHeight="1">
      <c r="A1508" s="481" t="s">
        <v>1127</v>
      </c>
      <c r="B1508" s="481" t="s">
        <v>746</v>
      </c>
      <c r="C1508" s="481" t="s">
        <v>1245</v>
      </c>
      <c r="D1508" s="481" t="s">
        <v>1246</v>
      </c>
      <c r="E1508" s="481">
        <v>13685</v>
      </c>
      <c r="F1508" s="339"/>
      <c r="G1508" s="340">
        <f>IF(ISNUMBER(E1508),E1508/'Bulk DivVar Analysis'!$C$7,"")</f>
        <v>0.92099064540009423</v>
      </c>
      <c r="H1508" s="338" t="str">
        <f>IF(ISNUMBER(E1508), IF(G1508&gt;'Bulk DivVar Analysis'!$D$9,"Pass","Fail"),"")</f>
        <v>Pass</v>
      </c>
      <c r="I1508" s="338" t="str">
        <f t="shared" si="25"/>
        <v>Delta_6_F7</v>
      </c>
      <c r="J1508" s="339"/>
      <c r="K1508" s="339"/>
      <c r="L1508" s="339"/>
      <c r="M1508" s="339"/>
      <c r="N1508" s="339"/>
      <c r="O1508" s="339"/>
      <c r="P1508" s="339"/>
      <c r="Q1508" s="339"/>
    </row>
    <row r="1509" spans="1:17" ht="13.5" customHeight="1">
      <c r="A1509" s="481" t="s">
        <v>1127</v>
      </c>
      <c r="B1509" s="481" t="s">
        <v>746</v>
      </c>
      <c r="C1509" s="481" t="s">
        <v>1247</v>
      </c>
      <c r="D1509" s="481" t="s">
        <v>1248</v>
      </c>
      <c r="E1509" s="481">
        <v>10504</v>
      </c>
      <c r="F1509" s="339"/>
      <c r="G1509" s="340">
        <f>IF(ISNUMBER(E1509),E1509/'Bulk DivVar Analysis'!$C$7,"")</f>
        <v>0.70691163604549434</v>
      </c>
      <c r="H1509" s="338" t="str">
        <f>IF(ISNUMBER(E1509), IF(G1509&gt;'Bulk DivVar Analysis'!$D$9,"Pass","Fail"),"")</f>
        <v>Pass</v>
      </c>
      <c r="I1509" s="338" t="str">
        <f t="shared" si="25"/>
        <v>Delta_6_F8</v>
      </c>
      <c r="J1509" s="339"/>
      <c r="K1509" s="339"/>
      <c r="L1509" s="339"/>
      <c r="M1509" s="339"/>
      <c r="N1509" s="339"/>
      <c r="O1509" s="339"/>
      <c r="P1509" s="339"/>
      <c r="Q1509" s="339"/>
    </row>
    <row r="1510" spans="1:17" ht="13.5" customHeight="1">
      <c r="A1510" s="481" t="s">
        <v>1127</v>
      </c>
      <c r="B1510" s="481" t="s">
        <v>746</v>
      </c>
      <c r="C1510" s="481" t="s">
        <v>1249</v>
      </c>
      <c r="D1510" s="481" t="s">
        <v>1250</v>
      </c>
      <c r="E1510" s="481">
        <v>20217</v>
      </c>
      <c r="F1510" s="339"/>
      <c r="G1510" s="340">
        <f>IF(ISNUMBER(E1510),E1510/'Bulk DivVar Analysis'!$C$7,"")</f>
        <v>1.3605895416919038</v>
      </c>
      <c r="H1510" s="338" t="str">
        <f>IF(ISNUMBER(E1510), IF(G1510&gt;'Bulk DivVar Analysis'!$D$9,"Pass","Fail"),"")</f>
        <v>Pass</v>
      </c>
      <c r="I1510" s="338" t="str">
        <f t="shared" si="25"/>
        <v>Delta_6_F9</v>
      </c>
      <c r="J1510" s="339"/>
      <c r="K1510" s="339"/>
      <c r="L1510" s="339"/>
      <c r="M1510" s="339"/>
      <c r="N1510" s="339"/>
      <c r="O1510" s="339"/>
      <c r="P1510" s="339"/>
      <c r="Q1510" s="339"/>
    </row>
    <row r="1511" spans="1:17" ht="13.5" customHeight="1">
      <c r="A1511" s="481" t="s">
        <v>1127</v>
      </c>
      <c r="B1511" s="481" t="s">
        <v>746</v>
      </c>
      <c r="C1511" s="481" t="s">
        <v>556</v>
      </c>
      <c r="D1511" s="481" t="s">
        <v>1251</v>
      </c>
      <c r="E1511" s="481">
        <v>19257</v>
      </c>
      <c r="F1511" s="339"/>
      <c r="G1511" s="340">
        <f>IF(ISNUMBER(E1511),E1511/'Bulk DivVar Analysis'!$C$7,"")</f>
        <v>1.295982232990107</v>
      </c>
      <c r="H1511" s="338" t="str">
        <f>IF(ISNUMBER(E1511), IF(G1511&gt;'Bulk DivVar Analysis'!$D$9,"Pass","Fail"),"")</f>
        <v>Pass</v>
      </c>
      <c r="I1511" s="338" t="str">
        <f t="shared" si="25"/>
        <v>Delta_6_F10</v>
      </c>
      <c r="J1511" s="339"/>
      <c r="K1511" s="339"/>
      <c r="L1511" s="339"/>
      <c r="M1511" s="339"/>
      <c r="N1511" s="339"/>
      <c r="O1511" s="339"/>
      <c r="P1511" s="339"/>
      <c r="Q1511" s="339"/>
    </row>
    <row r="1512" spans="1:17" ht="13.5" customHeight="1">
      <c r="A1512" s="481" t="s">
        <v>1127</v>
      </c>
      <c r="B1512" s="481" t="s">
        <v>746</v>
      </c>
      <c r="C1512" s="481" t="s">
        <v>557</v>
      </c>
      <c r="D1512" s="481" t="s">
        <v>1252</v>
      </c>
      <c r="E1512" s="481">
        <v>14612</v>
      </c>
      <c r="F1512" s="339"/>
      <c r="G1512" s="340">
        <f>IF(ISNUMBER(E1512),E1512/'Bulk DivVar Analysis'!$C$7,"")</f>
        <v>0.98337707786526685</v>
      </c>
      <c r="H1512" s="338" t="str">
        <f>IF(ISNUMBER(E1512), IF(G1512&gt;'Bulk DivVar Analysis'!$D$9,"Pass","Fail"),"")</f>
        <v>Pass</v>
      </c>
      <c r="I1512" s="338" t="str">
        <f t="shared" si="25"/>
        <v>Delta_6_F11</v>
      </c>
      <c r="J1512" s="339"/>
      <c r="K1512" s="339"/>
      <c r="L1512" s="339"/>
      <c r="M1512" s="339"/>
      <c r="N1512" s="339"/>
      <c r="O1512" s="339"/>
      <c r="P1512" s="339"/>
      <c r="Q1512" s="339"/>
    </row>
    <row r="1513" spans="1:17" ht="13.5" customHeight="1">
      <c r="A1513" s="481" t="s">
        <v>1127</v>
      </c>
      <c r="B1513" s="481" t="s">
        <v>746</v>
      </c>
      <c r="C1513" s="481" t="s">
        <v>558</v>
      </c>
      <c r="D1513" s="481" t="s">
        <v>1253</v>
      </c>
      <c r="E1513" s="481">
        <v>12307</v>
      </c>
      <c r="F1513" s="339"/>
      <c r="G1513" s="340">
        <f>IF(ISNUMBER(E1513),E1513/'Bulk DivVar Analysis'!$C$7,"")</f>
        <v>0.8282522377010566</v>
      </c>
      <c r="H1513" s="338" t="str">
        <f>IF(ISNUMBER(E1513), IF(G1513&gt;'Bulk DivVar Analysis'!$D$9,"Pass","Fail"),"")</f>
        <v>Pass</v>
      </c>
      <c r="I1513" s="338" t="str">
        <f t="shared" si="25"/>
        <v>Delta_6_F12</v>
      </c>
      <c r="J1513" s="339"/>
      <c r="K1513" s="339"/>
      <c r="L1513" s="339"/>
      <c r="M1513" s="339"/>
      <c r="N1513" s="339"/>
      <c r="O1513" s="339"/>
      <c r="P1513" s="339"/>
      <c r="Q1513" s="339"/>
    </row>
    <row r="1514" spans="1:17" ht="13.5" customHeight="1">
      <c r="A1514" s="481" t="s">
        <v>1127</v>
      </c>
      <c r="B1514" s="481" t="s">
        <v>746</v>
      </c>
      <c r="C1514" s="481" t="s">
        <v>1254</v>
      </c>
      <c r="D1514" s="481" t="s">
        <v>1255</v>
      </c>
      <c r="E1514" s="481">
        <v>17509</v>
      </c>
      <c r="F1514" s="339"/>
      <c r="G1514" s="340">
        <f>IF(ISNUMBER(E1514),E1514/'Bulk DivVar Analysis'!$C$7,"")</f>
        <v>1.1783430917289186</v>
      </c>
      <c r="H1514" s="338" t="str">
        <f>IF(ISNUMBER(E1514), IF(G1514&gt;'Bulk DivVar Analysis'!$D$9,"Pass","Fail"),"")</f>
        <v>Pass</v>
      </c>
      <c r="I1514" s="338" t="str">
        <f t="shared" si="25"/>
        <v>Delta_6_G1</v>
      </c>
      <c r="J1514" s="339"/>
      <c r="K1514" s="339"/>
      <c r="L1514" s="339"/>
      <c r="M1514" s="339"/>
      <c r="N1514" s="339"/>
      <c r="O1514" s="339"/>
      <c r="P1514" s="339"/>
      <c r="Q1514" s="339"/>
    </row>
    <row r="1515" spans="1:17" ht="13.5" customHeight="1">
      <c r="A1515" s="481" t="s">
        <v>1127</v>
      </c>
      <c r="B1515" s="481" t="s">
        <v>746</v>
      </c>
      <c r="C1515" s="481" t="s">
        <v>1256</v>
      </c>
      <c r="D1515" s="481" t="s">
        <v>1257</v>
      </c>
      <c r="E1515" s="481">
        <v>12228</v>
      </c>
      <c r="F1515" s="339"/>
      <c r="G1515" s="340">
        <f>IF(ISNUMBER(E1515),E1515/'Bulk DivVar Analysis'!$C$7,"")</f>
        <v>0.8229355945891379</v>
      </c>
      <c r="H1515" s="338" t="str">
        <f>IF(ISNUMBER(E1515), IF(G1515&gt;'Bulk DivVar Analysis'!$D$9,"Pass","Fail"),"")</f>
        <v>Pass</v>
      </c>
      <c r="I1515" s="338" t="str">
        <f t="shared" si="25"/>
        <v>Delta_6_G2</v>
      </c>
      <c r="J1515" s="339"/>
      <c r="K1515" s="339"/>
      <c r="L1515" s="339"/>
      <c r="M1515" s="339"/>
      <c r="N1515" s="339"/>
      <c r="O1515" s="339"/>
      <c r="P1515" s="339"/>
      <c r="Q1515" s="339"/>
    </row>
    <row r="1516" spans="1:17" ht="13.5" customHeight="1">
      <c r="A1516" s="481" t="s">
        <v>1127</v>
      </c>
      <c r="B1516" s="481" t="s">
        <v>746</v>
      </c>
      <c r="C1516" s="481" t="s">
        <v>1258</v>
      </c>
      <c r="D1516" s="481" t="s">
        <v>1259</v>
      </c>
      <c r="E1516" s="481">
        <v>15195</v>
      </c>
      <c r="F1516" s="339"/>
      <c r="G1516" s="340">
        <f>IF(ISNUMBER(E1516),E1516/'Bulk DivVar Analysis'!$C$7,"")</f>
        <v>1.0226125580456289</v>
      </c>
      <c r="H1516" s="338" t="str">
        <f>IF(ISNUMBER(E1516), IF(G1516&gt;'Bulk DivVar Analysis'!$D$9,"Pass","Fail"),"")</f>
        <v>Pass</v>
      </c>
      <c r="I1516" s="338" t="str">
        <f t="shared" si="25"/>
        <v>Delta_6_G3</v>
      </c>
      <c r="J1516" s="339"/>
      <c r="K1516" s="339"/>
      <c r="L1516" s="339"/>
      <c r="M1516" s="339"/>
      <c r="N1516" s="339"/>
      <c r="O1516" s="339"/>
      <c r="P1516" s="339"/>
      <c r="Q1516" s="339"/>
    </row>
    <row r="1517" spans="1:17" ht="13.5" customHeight="1">
      <c r="A1517" s="481" t="s">
        <v>1127</v>
      </c>
      <c r="B1517" s="481" t="s">
        <v>746</v>
      </c>
      <c r="C1517" s="481" t="s">
        <v>1260</v>
      </c>
      <c r="D1517" s="481" t="s">
        <v>1261</v>
      </c>
      <c r="E1517" s="481">
        <v>17361</v>
      </c>
      <c r="F1517" s="339"/>
      <c r="G1517" s="340">
        <f>IF(ISNUMBER(E1517),E1517/'Bulk DivVar Analysis'!$C$7,"")</f>
        <v>1.1683827983040582</v>
      </c>
      <c r="H1517" s="338" t="str">
        <f>IF(ISNUMBER(E1517), IF(G1517&gt;'Bulk DivVar Analysis'!$D$9,"Pass","Fail"),"")</f>
        <v>Pass</v>
      </c>
      <c r="I1517" s="338" t="str">
        <f t="shared" si="25"/>
        <v>Delta_6_G4</v>
      </c>
      <c r="J1517" s="339"/>
      <c r="K1517" s="339"/>
      <c r="L1517" s="339"/>
      <c r="M1517" s="339"/>
      <c r="N1517" s="339"/>
      <c r="O1517" s="339"/>
      <c r="P1517" s="339"/>
      <c r="Q1517" s="339"/>
    </row>
    <row r="1518" spans="1:17" ht="13.5" customHeight="1">
      <c r="A1518" s="481" t="s">
        <v>1127</v>
      </c>
      <c r="B1518" s="481" t="s">
        <v>746</v>
      </c>
      <c r="C1518" s="481" t="s">
        <v>1262</v>
      </c>
      <c r="D1518" s="481" t="s">
        <v>1263</v>
      </c>
      <c r="E1518" s="481">
        <v>9690</v>
      </c>
      <c r="F1518" s="339"/>
      <c r="G1518" s="340">
        <f>IF(ISNUMBER(E1518),E1518/'Bulk DivVar Analysis'!$C$7,"")</f>
        <v>0.65213002220876237</v>
      </c>
      <c r="H1518" s="338" t="str">
        <f>IF(ISNUMBER(E1518), IF(G1518&gt;'Bulk DivVar Analysis'!$D$9,"Pass","Fail"),"")</f>
        <v>Pass</v>
      </c>
      <c r="I1518" s="338" t="str">
        <f t="shared" si="25"/>
        <v>Delta_6_G5</v>
      </c>
      <c r="J1518" s="339"/>
      <c r="K1518" s="339"/>
      <c r="L1518" s="339"/>
      <c r="M1518" s="339"/>
      <c r="N1518" s="339"/>
      <c r="O1518" s="339"/>
      <c r="P1518" s="339"/>
      <c r="Q1518" s="339"/>
    </row>
    <row r="1519" spans="1:17" ht="13.5" customHeight="1">
      <c r="A1519" s="481" t="s">
        <v>1127</v>
      </c>
      <c r="B1519" s="481" t="s">
        <v>746</v>
      </c>
      <c r="C1519" s="481" t="s">
        <v>1264</v>
      </c>
      <c r="D1519" s="481" t="s">
        <v>1265</v>
      </c>
      <c r="E1519" s="481">
        <v>12377</v>
      </c>
      <c r="F1519" s="339"/>
      <c r="G1519" s="340">
        <f>IF(ISNUMBER(E1519),E1519/'Bulk DivVar Analysis'!$C$7,"")</f>
        <v>0.83296318729389596</v>
      </c>
      <c r="H1519" s="338" t="str">
        <f>IF(ISNUMBER(E1519), IF(G1519&gt;'Bulk DivVar Analysis'!$D$9,"Pass","Fail"),"")</f>
        <v>Pass</v>
      </c>
      <c r="I1519" s="338" t="str">
        <f t="shared" si="25"/>
        <v>Delta_6_G6</v>
      </c>
      <c r="J1519" s="339"/>
      <c r="K1519" s="339"/>
      <c r="L1519" s="339"/>
      <c r="M1519" s="339"/>
      <c r="N1519" s="339"/>
      <c r="O1519" s="339"/>
      <c r="P1519" s="339"/>
      <c r="Q1519" s="339"/>
    </row>
    <row r="1520" spans="1:17" ht="13.5" customHeight="1">
      <c r="A1520" s="481" t="s">
        <v>1127</v>
      </c>
      <c r="B1520" s="481" t="s">
        <v>746</v>
      </c>
      <c r="C1520" s="481" t="s">
        <v>1266</v>
      </c>
      <c r="D1520" s="481" t="s">
        <v>1267</v>
      </c>
      <c r="E1520" s="481">
        <v>8839</v>
      </c>
      <c r="F1520" s="339"/>
      <c r="G1520" s="340">
        <f>IF(ISNUMBER(E1520),E1520/'Bulk DivVar Analysis'!$C$7,"")</f>
        <v>0.59485833501581531</v>
      </c>
      <c r="H1520" s="338" t="str">
        <f>IF(ISNUMBER(E1520), IF(G1520&gt;'Bulk DivVar Analysis'!$D$9,"Pass","Fail"),"")</f>
        <v>Pass</v>
      </c>
      <c r="I1520" s="338" t="str">
        <f t="shared" si="25"/>
        <v>Delta_6_G7</v>
      </c>
      <c r="J1520" s="339"/>
      <c r="K1520" s="339"/>
      <c r="L1520" s="339"/>
      <c r="M1520" s="339"/>
      <c r="N1520" s="339"/>
      <c r="O1520" s="339"/>
      <c r="P1520" s="339"/>
      <c r="Q1520" s="339"/>
    </row>
    <row r="1521" spans="1:17" ht="13.5" customHeight="1">
      <c r="A1521" s="481" t="s">
        <v>1127</v>
      </c>
      <c r="B1521" s="481" t="s">
        <v>746</v>
      </c>
      <c r="C1521" s="481" t="s">
        <v>1268</v>
      </c>
      <c r="D1521" s="481" t="s">
        <v>1269</v>
      </c>
      <c r="E1521" s="481">
        <v>14534</v>
      </c>
      <c r="F1521" s="339"/>
      <c r="G1521" s="340">
        <f>IF(ISNUMBER(E1521),E1521/'Bulk DivVar Analysis'!$C$7,"")</f>
        <v>0.97812773403324582</v>
      </c>
      <c r="H1521" s="338" t="str">
        <f>IF(ISNUMBER(E1521), IF(G1521&gt;'Bulk DivVar Analysis'!$D$9,"Pass","Fail"),"")</f>
        <v>Pass</v>
      </c>
      <c r="I1521" s="338" t="str">
        <f t="shared" si="25"/>
        <v>Delta_6_G8</v>
      </c>
      <c r="J1521" s="339"/>
      <c r="K1521" s="339"/>
      <c r="L1521" s="339"/>
      <c r="M1521" s="339"/>
      <c r="N1521" s="339"/>
      <c r="O1521" s="339"/>
      <c r="P1521" s="339"/>
      <c r="Q1521" s="339"/>
    </row>
    <row r="1522" spans="1:17" ht="13.5" customHeight="1">
      <c r="A1522" s="481" t="s">
        <v>1127</v>
      </c>
      <c r="B1522" s="481" t="s">
        <v>746</v>
      </c>
      <c r="C1522" s="481" t="s">
        <v>1270</v>
      </c>
      <c r="D1522" s="481" t="s">
        <v>1271</v>
      </c>
      <c r="E1522" s="481">
        <v>9284</v>
      </c>
      <c r="F1522" s="339"/>
      <c r="G1522" s="340">
        <f>IF(ISNUMBER(E1522),E1522/'Bulk DivVar Analysis'!$C$7,"")</f>
        <v>0.62480651457029412</v>
      </c>
      <c r="H1522" s="338" t="str">
        <f>IF(ISNUMBER(E1522), IF(G1522&gt;'Bulk DivVar Analysis'!$D$9,"Pass","Fail"),"")</f>
        <v>Pass</v>
      </c>
      <c r="I1522" s="338" t="str">
        <f t="shared" si="25"/>
        <v>Delta_6_G9</v>
      </c>
      <c r="J1522" s="339"/>
      <c r="K1522" s="339"/>
      <c r="L1522" s="339"/>
      <c r="M1522" s="339"/>
      <c r="N1522" s="339"/>
      <c r="O1522" s="339"/>
      <c r="P1522" s="339"/>
      <c r="Q1522" s="339"/>
    </row>
    <row r="1523" spans="1:17" ht="13.5" customHeight="1">
      <c r="A1523" s="481" t="s">
        <v>1127</v>
      </c>
      <c r="B1523" s="481" t="s">
        <v>746</v>
      </c>
      <c r="C1523" s="481" t="s">
        <v>568</v>
      </c>
      <c r="D1523" s="481" t="s">
        <v>1272</v>
      </c>
      <c r="E1523" s="481">
        <v>19005</v>
      </c>
      <c r="F1523" s="339"/>
      <c r="G1523" s="340">
        <f>IF(ISNUMBER(E1523),E1523/'Bulk DivVar Analysis'!$C$7,"")</f>
        <v>1.2790228144558853</v>
      </c>
      <c r="H1523" s="338" t="str">
        <f>IF(ISNUMBER(E1523), IF(G1523&gt;'Bulk DivVar Analysis'!$D$9,"Pass","Fail"),"")</f>
        <v>Pass</v>
      </c>
      <c r="I1523" s="338" t="str">
        <f t="shared" si="25"/>
        <v>Delta_6_G10</v>
      </c>
      <c r="J1523" s="339"/>
      <c r="K1523" s="339"/>
      <c r="L1523" s="339"/>
      <c r="M1523" s="339"/>
      <c r="N1523" s="339"/>
      <c r="O1523" s="339"/>
      <c r="P1523" s="339"/>
      <c r="Q1523" s="339"/>
    </row>
    <row r="1524" spans="1:17" ht="13.5" customHeight="1">
      <c r="A1524" s="481" t="s">
        <v>1127</v>
      </c>
      <c r="B1524" s="481" t="s">
        <v>746</v>
      </c>
      <c r="C1524" s="481" t="s">
        <v>569</v>
      </c>
      <c r="D1524" s="481" t="s">
        <v>1273</v>
      </c>
      <c r="E1524" s="481">
        <v>9128</v>
      </c>
      <c r="F1524" s="339"/>
      <c r="G1524" s="340">
        <f>IF(ISNUMBER(E1524),E1524/'Bulk DivVar Analysis'!$C$7,"")</f>
        <v>0.61430782690625207</v>
      </c>
      <c r="H1524" s="338" t="str">
        <f>IF(ISNUMBER(E1524), IF(G1524&gt;'Bulk DivVar Analysis'!$D$9,"Pass","Fail"),"")</f>
        <v>Pass</v>
      </c>
      <c r="I1524" s="338" t="str">
        <f t="shared" si="25"/>
        <v>Delta_6_G11</v>
      </c>
      <c r="J1524" s="339"/>
      <c r="K1524" s="339"/>
      <c r="L1524" s="339"/>
      <c r="M1524" s="339"/>
      <c r="N1524" s="339"/>
      <c r="O1524" s="339"/>
      <c r="P1524" s="339"/>
      <c r="Q1524" s="339"/>
    </row>
    <row r="1525" spans="1:17" ht="13.5" customHeight="1">
      <c r="A1525" s="481" t="s">
        <v>1127</v>
      </c>
      <c r="B1525" s="481" t="s">
        <v>746</v>
      </c>
      <c r="C1525" s="481" t="s">
        <v>570</v>
      </c>
      <c r="D1525" s="481" t="s">
        <v>1274</v>
      </c>
      <c r="E1525" s="481">
        <v>9702</v>
      </c>
      <c r="F1525" s="339"/>
      <c r="G1525" s="340">
        <f>IF(ISNUMBER(E1525),E1525/'Bulk DivVar Analysis'!$C$7,"")</f>
        <v>0.65293761356753488</v>
      </c>
      <c r="H1525" s="338" t="str">
        <f>IF(ISNUMBER(E1525), IF(G1525&gt;'Bulk DivVar Analysis'!$D$9,"Pass","Fail"),"")</f>
        <v>Pass</v>
      </c>
      <c r="I1525" s="338" t="str">
        <f t="shared" si="25"/>
        <v>Delta_6_G12</v>
      </c>
      <c r="J1525" s="339"/>
      <c r="K1525" s="339"/>
      <c r="L1525" s="339"/>
      <c r="M1525" s="339"/>
      <c r="N1525" s="339"/>
      <c r="O1525" s="339"/>
      <c r="P1525" s="339"/>
      <c r="Q1525" s="339"/>
    </row>
    <row r="1526" spans="1:17" ht="13.5" customHeight="1">
      <c r="A1526" s="481" t="s">
        <v>1127</v>
      </c>
      <c r="B1526" s="481" t="s">
        <v>746</v>
      </c>
      <c r="C1526" s="481" t="s">
        <v>1275</v>
      </c>
      <c r="D1526" s="481" t="s">
        <v>1276</v>
      </c>
      <c r="E1526" s="481">
        <v>9285</v>
      </c>
      <c r="F1526" s="339"/>
      <c r="G1526" s="340">
        <f>IF(ISNUMBER(E1526),E1526/'Bulk DivVar Analysis'!$C$7,"")</f>
        <v>0.62487381385019181</v>
      </c>
      <c r="H1526" s="338" t="str">
        <f>IF(ISNUMBER(E1526), IF(G1526&gt;'Bulk DivVar Analysis'!$D$9,"Pass","Fail"),"")</f>
        <v>Pass</v>
      </c>
      <c r="I1526" s="338" t="str">
        <f t="shared" si="25"/>
        <v>Delta_6_H1</v>
      </c>
      <c r="J1526" s="339"/>
      <c r="K1526" s="339"/>
      <c r="L1526" s="339"/>
      <c r="M1526" s="339"/>
      <c r="N1526" s="339"/>
      <c r="O1526" s="339"/>
      <c r="P1526" s="339"/>
      <c r="Q1526" s="339"/>
    </row>
    <row r="1527" spans="1:17" ht="13.5" customHeight="1">
      <c r="A1527" s="481" t="s">
        <v>1127</v>
      </c>
      <c r="B1527" s="481" t="s">
        <v>746</v>
      </c>
      <c r="C1527" s="481" t="s">
        <v>1277</v>
      </c>
      <c r="D1527" s="481" t="s">
        <v>1278</v>
      </c>
      <c r="E1527" s="481">
        <v>19248</v>
      </c>
      <c r="F1527" s="339"/>
      <c r="G1527" s="340">
        <f>IF(ISNUMBER(E1527),E1527/'Bulk DivVar Analysis'!$C$7,"")</f>
        <v>1.2953765394710277</v>
      </c>
      <c r="H1527" s="338" t="str">
        <f>IF(ISNUMBER(E1527), IF(G1527&gt;'Bulk DivVar Analysis'!$D$9,"Pass","Fail"),"")</f>
        <v>Pass</v>
      </c>
      <c r="I1527" s="338" t="str">
        <f t="shared" si="25"/>
        <v>Delta_6_H2</v>
      </c>
      <c r="J1527" s="339"/>
      <c r="K1527" s="339"/>
      <c r="L1527" s="339"/>
      <c r="M1527" s="339"/>
      <c r="N1527" s="339"/>
      <c r="O1527" s="339"/>
      <c r="P1527" s="339"/>
      <c r="Q1527" s="339"/>
    </row>
    <row r="1528" spans="1:17" ht="13.5" customHeight="1">
      <c r="A1528" s="481" t="s">
        <v>1127</v>
      </c>
      <c r="B1528" s="481" t="s">
        <v>746</v>
      </c>
      <c r="C1528" s="481" t="s">
        <v>1279</v>
      </c>
      <c r="D1528" s="481" t="s">
        <v>1280</v>
      </c>
      <c r="E1528" s="481">
        <v>17846</v>
      </c>
      <c r="F1528" s="339"/>
      <c r="G1528" s="340">
        <f>IF(ISNUMBER(E1528),E1528/'Bulk DivVar Analysis'!$C$7,"")</f>
        <v>1.2010229490544451</v>
      </c>
      <c r="H1528" s="338" t="str">
        <f>IF(ISNUMBER(E1528), IF(G1528&gt;'Bulk DivVar Analysis'!$D$9,"Pass","Fail"),"")</f>
        <v>Pass</v>
      </c>
      <c r="I1528" s="338" t="str">
        <f t="shared" si="25"/>
        <v>Delta_6_H3</v>
      </c>
      <c r="J1528" s="339"/>
      <c r="K1528" s="339"/>
      <c r="L1528" s="339"/>
      <c r="M1528" s="339"/>
      <c r="N1528" s="339"/>
      <c r="O1528" s="339"/>
      <c r="P1528" s="339"/>
      <c r="Q1528" s="339"/>
    </row>
    <row r="1529" spans="1:17" ht="13.5" customHeight="1">
      <c r="A1529" s="481" t="s">
        <v>1127</v>
      </c>
      <c r="B1529" s="481" t="s">
        <v>746</v>
      </c>
      <c r="C1529" s="481" t="s">
        <v>1281</v>
      </c>
      <c r="D1529" s="481" t="s">
        <v>1282</v>
      </c>
      <c r="E1529" s="481">
        <v>11711</v>
      </c>
      <c r="F1529" s="339"/>
      <c r="G1529" s="340">
        <f>IF(ISNUMBER(E1529),E1529/'Bulk DivVar Analysis'!$C$7,"")</f>
        <v>0.78814186688202437</v>
      </c>
      <c r="H1529" s="338" t="str">
        <f>IF(ISNUMBER(E1529), IF(G1529&gt;'Bulk DivVar Analysis'!$D$9,"Pass","Fail"),"")</f>
        <v>Pass</v>
      </c>
      <c r="I1529" s="338" t="str">
        <f t="shared" si="25"/>
        <v>Delta_6_H4</v>
      </c>
      <c r="J1529" s="339"/>
      <c r="K1529" s="339"/>
      <c r="L1529" s="339"/>
      <c r="M1529" s="339"/>
      <c r="N1529" s="339"/>
      <c r="O1529" s="339"/>
      <c r="P1529" s="339"/>
      <c r="Q1529" s="339"/>
    </row>
    <row r="1530" spans="1:17" ht="13.5" customHeight="1">
      <c r="A1530" s="481" t="s">
        <v>1127</v>
      </c>
      <c r="B1530" s="481" t="s">
        <v>746</v>
      </c>
      <c r="C1530" s="481" t="s">
        <v>1283</v>
      </c>
      <c r="D1530" s="481" t="s">
        <v>1284</v>
      </c>
      <c r="E1530" s="481">
        <v>15467</v>
      </c>
      <c r="F1530" s="339"/>
      <c r="G1530" s="340">
        <f>IF(ISNUMBER(E1530),E1530/'Bulk DivVar Analysis'!$C$7,"")</f>
        <v>1.0409179621778046</v>
      </c>
      <c r="H1530" s="338" t="str">
        <f>IF(ISNUMBER(E1530), IF(G1530&gt;'Bulk DivVar Analysis'!$D$9,"Pass","Fail"),"")</f>
        <v>Pass</v>
      </c>
      <c r="I1530" s="338" t="str">
        <f t="shared" si="25"/>
        <v>Delta_6_H5</v>
      </c>
      <c r="J1530" s="339"/>
      <c r="K1530" s="339"/>
      <c r="L1530" s="339"/>
      <c r="M1530" s="339"/>
      <c r="N1530" s="339"/>
      <c r="O1530" s="339"/>
      <c r="P1530" s="339"/>
      <c r="Q1530" s="339"/>
    </row>
    <row r="1531" spans="1:17" ht="13.5" customHeight="1">
      <c r="A1531" s="481" t="s">
        <v>1127</v>
      </c>
      <c r="B1531" s="481" t="s">
        <v>746</v>
      </c>
      <c r="C1531" s="481" t="s">
        <v>1285</v>
      </c>
      <c r="D1531" s="481" t="s">
        <v>1286</v>
      </c>
      <c r="E1531" s="481">
        <v>8774</v>
      </c>
      <c r="F1531" s="339"/>
      <c r="G1531" s="340">
        <f>IF(ISNUMBER(E1531),E1531/'Bulk DivVar Analysis'!$C$7,"")</f>
        <v>0.59048388182246447</v>
      </c>
      <c r="H1531" s="338" t="str">
        <f>IF(ISNUMBER(E1531), IF(G1531&gt;'Bulk DivVar Analysis'!$D$9,"Pass","Fail"),"")</f>
        <v>Pass</v>
      </c>
      <c r="I1531" s="338" t="str">
        <f t="shared" si="25"/>
        <v>Delta_6_H6</v>
      </c>
      <c r="J1531" s="339"/>
      <c r="K1531" s="339"/>
      <c r="L1531" s="339"/>
      <c r="M1531" s="339"/>
      <c r="N1531" s="339"/>
      <c r="O1531" s="339"/>
      <c r="P1531" s="339"/>
      <c r="Q1531" s="339"/>
    </row>
    <row r="1532" spans="1:17" ht="13.5" customHeight="1">
      <c r="A1532" s="481" t="s">
        <v>1127</v>
      </c>
      <c r="B1532" s="481" t="s">
        <v>746</v>
      </c>
      <c r="C1532" s="481" t="s">
        <v>1287</v>
      </c>
      <c r="D1532" s="481" t="s">
        <v>1288</v>
      </c>
      <c r="E1532" s="481">
        <v>12533</v>
      </c>
      <c r="F1532" s="339"/>
      <c r="G1532" s="340">
        <f>IF(ISNUMBER(E1532),E1532/'Bulk DivVar Analysis'!$C$7,"")</f>
        <v>0.8434618749579379</v>
      </c>
      <c r="H1532" s="338" t="str">
        <f>IF(ISNUMBER(E1532), IF(G1532&gt;'Bulk DivVar Analysis'!$D$9,"Pass","Fail"),"")</f>
        <v>Pass</v>
      </c>
      <c r="I1532" s="338" t="str">
        <f t="shared" si="25"/>
        <v>Delta_6_H7</v>
      </c>
      <c r="J1532" s="339"/>
      <c r="K1532" s="339"/>
      <c r="L1532" s="339"/>
      <c r="M1532" s="339"/>
      <c r="N1532" s="339"/>
      <c r="O1532" s="339"/>
      <c r="P1532" s="339"/>
      <c r="Q1532" s="339"/>
    </row>
    <row r="1533" spans="1:17" ht="13.5" customHeight="1">
      <c r="A1533" s="481" t="s">
        <v>1127</v>
      </c>
      <c r="B1533" s="481" t="s">
        <v>746</v>
      </c>
      <c r="C1533" s="481" t="s">
        <v>1289</v>
      </c>
      <c r="D1533" s="481" t="s">
        <v>1290</v>
      </c>
      <c r="E1533" s="481">
        <v>10586</v>
      </c>
      <c r="F1533" s="339"/>
      <c r="G1533" s="340">
        <f>IF(ISNUMBER(E1533),E1533/'Bulk DivVar Analysis'!$C$7,"")</f>
        <v>0.71243017699710609</v>
      </c>
      <c r="H1533" s="338" t="str">
        <f>IF(ISNUMBER(E1533), IF(G1533&gt;'Bulk DivVar Analysis'!$D$9,"Pass","Fail"),"")</f>
        <v>Pass</v>
      </c>
      <c r="I1533" s="338" t="str">
        <f t="shared" si="25"/>
        <v>Delta_6_H8</v>
      </c>
      <c r="J1533" s="339"/>
      <c r="K1533" s="339"/>
      <c r="L1533" s="339"/>
      <c r="M1533" s="339"/>
      <c r="N1533" s="339"/>
      <c r="O1533" s="339"/>
      <c r="P1533" s="339"/>
      <c r="Q1533" s="339"/>
    </row>
    <row r="1534" spans="1:17" ht="13.5" customHeight="1">
      <c r="A1534" s="481" t="s">
        <v>1127</v>
      </c>
      <c r="B1534" s="481" t="s">
        <v>746</v>
      </c>
      <c r="C1534" s="481" t="s">
        <v>1291</v>
      </c>
      <c r="D1534" s="481" t="s">
        <v>1292</v>
      </c>
      <c r="E1534" s="481">
        <v>7056</v>
      </c>
      <c r="F1534" s="339"/>
      <c r="G1534" s="340">
        <f>IF(ISNUMBER(E1534),E1534/'Bulk DivVar Analysis'!$C$7,"")</f>
        <v>0.47486371895820717</v>
      </c>
      <c r="H1534" s="338" t="str">
        <f>IF(ISNUMBER(E1534), IF(G1534&gt;'Bulk DivVar Analysis'!$D$9,"Pass","Fail"),"")</f>
        <v>Pass</v>
      </c>
      <c r="I1534" s="338" t="str">
        <f t="shared" si="25"/>
        <v>Delta_6_H9</v>
      </c>
      <c r="J1534" s="339"/>
      <c r="K1534" s="339"/>
      <c r="L1534" s="339"/>
      <c r="M1534" s="339"/>
      <c r="N1534" s="339"/>
      <c r="O1534" s="339"/>
      <c r="P1534" s="339"/>
      <c r="Q1534" s="339"/>
    </row>
    <row r="1535" spans="1:17" ht="13.5" customHeight="1">
      <c r="A1535" s="481" t="s">
        <v>1127</v>
      </c>
      <c r="B1535" s="481" t="s">
        <v>746</v>
      </c>
      <c r="C1535" s="481" t="s">
        <v>580</v>
      </c>
      <c r="D1535" s="481" t="s">
        <v>1293</v>
      </c>
      <c r="E1535" s="481">
        <v>11287</v>
      </c>
      <c r="F1535" s="339"/>
      <c r="G1535" s="340">
        <f>IF(ISNUMBER(E1535),E1535/'Bulk DivVar Analysis'!$C$7,"")</f>
        <v>0.75960697220539741</v>
      </c>
      <c r="H1535" s="338" t="str">
        <f>IF(ISNUMBER(E1535), IF(G1535&gt;'Bulk DivVar Analysis'!$D$9,"Pass","Fail"),"")</f>
        <v>Pass</v>
      </c>
      <c r="I1535" s="338" t="str">
        <f t="shared" si="25"/>
        <v>Delta_6_H10</v>
      </c>
      <c r="J1535" s="339"/>
      <c r="K1535" s="339"/>
      <c r="L1535" s="339"/>
      <c r="M1535" s="339"/>
      <c r="N1535" s="339"/>
      <c r="O1535" s="339"/>
      <c r="P1535" s="339"/>
      <c r="Q1535" s="339"/>
    </row>
    <row r="1536" spans="1:17" ht="13.5" customHeight="1">
      <c r="A1536" s="481" t="s">
        <v>1127</v>
      </c>
      <c r="B1536" s="481" t="s">
        <v>746</v>
      </c>
      <c r="C1536" s="481" t="s">
        <v>581</v>
      </c>
      <c r="D1536" s="481" t="s">
        <v>1294</v>
      </c>
      <c r="E1536" s="481">
        <v>6457</v>
      </c>
      <c r="F1536" s="339"/>
      <c r="G1536" s="340">
        <f>IF(ISNUMBER(E1536),E1536/'Bulk DivVar Analysis'!$C$7,"")</f>
        <v>0.43455145029948178</v>
      </c>
      <c r="H1536" s="338" t="str">
        <f>IF(ISNUMBER(E1536), IF(G1536&gt;'Bulk DivVar Analysis'!$D$9,"Pass","Fail"),"")</f>
        <v>Pass</v>
      </c>
      <c r="I1536" s="338" t="str">
        <f t="shared" si="25"/>
        <v>Delta_6_H11</v>
      </c>
      <c r="J1536" s="339"/>
      <c r="K1536" s="339"/>
      <c r="L1536" s="339"/>
      <c r="M1536" s="339"/>
      <c r="N1536" s="339"/>
      <c r="O1536" s="339"/>
      <c r="P1536" s="339"/>
      <c r="Q1536" s="339"/>
    </row>
    <row r="1537" spans="1:17" ht="13.5" customHeight="1">
      <c r="A1537" s="481" t="s">
        <v>1127</v>
      </c>
      <c r="B1537" s="481" t="s">
        <v>746</v>
      </c>
      <c r="C1537" s="481" t="s">
        <v>582</v>
      </c>
      <c r="D1537" s="481" t="s">
        <v>1295</v>
      </c>
      <c r="E1537" s="481">
        <v>5445</v>
      </c>
      <c r="F1537" s="339"/>
      <c r="G1537" s="340">
        <f>IF(ISNUMBER(E1537),E1537/'Bulk DivVar Analysis'!$C$7,"")</f>
        <v>0.36644457904300426</v>
      </c>
      <c r="H1537" s="338" t="str">
        <f>IF(ISNUMBER(E1537), IF(G1537&gt;'Bulk DivVar Analysis'!$D$9,"Pass","Fail"),"")</f>
        <v>Pass</v>
      </c>
      <c r="I1537" s="338" t="str">
        <f t="shared" si="25"/>
        <v>Delta_6_H12</v>
      </c>
      <c r="J1537" s="339"/>
      <c r="K1537" s="339"/>
      <c r="L1537" s="339"/>
      <c r="M1537" s="339"/>
      <c r="N1537" s="339"/>
      <c r="O1537" s="339"/>
      <c r="P1537" s="339"/>
      <c r="Q1537" s="339"/>
    </row>
    <row r="1538" spans="1:17" ht="13.5" customHeight="1">
      <c r="A1538" s="481" t="s">
        <v>1127</v>
      </c>
      <c r="B1538" s="481" t="s">
        <v>748</v>
      </c>
      <c r="C1538" s="481" t="s">
        <v>1128</v>
      </c>
      <c r="D1538" s="481" t="s">
        <v>1296</v>
      </c>
      <c r="E1538" s="481">
        <v>17943</v>
      </c>
      <c r="F1538" s="339"/>
      <c r="G1538" s="340">
        <f>IF(ISNUMBER(E1538),E1538/'Bulk DivVar Analysis'!$C$7,"")</f>
        <v>1.2075509792045225</v>
      </c>
      <c r="H1538" s="338" t="str">
        <f>IF(ISNUMBER(E1538), IF(G1538&gt;'Bulk DivVar Analysis'!$D$9,"Pass","Fail"),"")</f>
        <v>Pass</v>
      </c>
      <c r="I1538" s="338" t="str">
        <f t="shared" si="25"/>
        <v>Delta_7_A1</v>
      </c>
      <c r="J1538" s="339"/>
      <c r="K1538" s="339"/>
      <c r="L1538" s="339"/>
      <c r="M1538" s="339"/>
      <c r="N1538" s="339"/>
      <c r="O1538" s="339"/>
      <c r="P1538" s="339"/>
      <c r="Q1538" s="339"/>
    </row>
    <row r="1539" spans="1:17" ht="13.5" customHeight="1">
      <c r="A1539" s="481" t="s">
        <v>1127</v>
      </c>
      <c r="B1539" s="481" t="s">
        <v>748</v>
      </c>
      <c r="C1539" s="481" t="s">
        <v>1130</v>
      </c>
      <c r="D1539" s="481" t="s">
        <v>1297</v>
      </c>
      <c r="E1539" s="481">
        <v>17695</v>
      </c>
      <c r="F1539" s="339"/>
      <c r="G1539" s="340">
        <f>IF(ISNUMBER(E1539),E1539/'Bulk DivVar Analysis'!$C$7,"")</f>
        <v>1.1908607577898918</v>
      </c>
      <c r="H1539" s="338" t="str">
        <f>IF(ISNUMBER(E1539), IF(G1539&gt;'Bulk DivVar Analysis'!$D$9,"Pass","Fail"),"")</f>
        <v>Pass</v>
      </c>
      <c r="I1539" s="338" t="str">
        <f t="shared" ref="I1539:I1602" si="26">_xlfn.TEXTJOIN("_",TRUE,B1539,C1539)</f>
        <v>Delta_7_A2</v>
      </c>
      <c r="J1539" s="339"/>
      <c r="K1539" s="339"/>
      <c r="L1539" s="339"/>
      <c r="M1539" s="339"/>
      <c r="N1539" s="339"/>
      <c r="O1539" s="339"/>
      <c r="P1539" s="339"/>
      <c r="Q1539" s="339"/>
    </row>
    <row r="1540" spans="1:17" ht="13.5" customHeight="1">
      <c r="A1540" s="481" t="s">
        <v>1127</v>
      </c>
      <c r="B1540" s="481" t="s">
        <v>748</v>
      </c>
      <c r="C1540" s="481" t="s">
        <v>1132</v>
      </c>
      <c r="D1540" s="481" t="s">
        <v>1298</v>
      </c>
      <c r="E1540" s="481">
        <v>15405</v>
      </c>
      <c r="F1540" s="339"/>
      <c r="G1540" s="340">
        <f>IF(ISNUMBER(E1540),E1540/'Bulk DivVar Analysis'!$C$7,"")</f>
        <v>1.0367454068241471</v>
      </c>
      <c r="H1540" s="338" t="str">
        <f>IF(ISNUMBER(E1540), IF(G1540&gt;'Bulk DivVar Analysis'!$D$9,"Pass","Fail"),"")</f>
        <v>Pass</v>
      </c>
      <c r="I1540" s="338" t="str">
        <f t="shared" si="26"/>
        <v>Delta_7_A3</v>
      </c>
      <c r="J1540" s="339"/>
      <c r="K1540" s="339"/>
      <c r="L1540" s="339"/>
      <c r="M1540" s="339"/>
      <c r="N1540" s="339"/>
      <c r="O1540" s="339"/>
      <c r="P1540" s="339"/>
      <c r="Q1540" s="339"/>
    </row>
    <row r="1541" spans="1:17" ht="13.5" customHeight="1">
      <c r="A1541" s="481" t="s">
        <v>1127</v>
      </c>
      <c r="B1541" s="481" t="s">
        <v>748</v>
      </c>
      <c r="C1541" s="481" t="s">
        <v>1134</v>
      </c>
      <c r="D1541" s="481" t="s">
        <v>1299</v>
      </c>
      <c r="E1541" s="481">
        <v>10601</v>
      </c>
      <c r="F1541" s="339"/>
      <c r="G1541" s="340">
        <f>IF(ISNUMBER(E1541),E1541/'Bulk DivVar Analysis'!$C$7,"")</f>
        <v>0.71343966619557175</v>
      </c>
      <c r="H1541" s="338" t="str">
        <f>IF(ISNUMBER(E1541), IF(G1541&gt;'Bulk DivVar Analysis'!$D$9,"Pass","Fail"),"")</f>
        <v>Pass</v>
      </c>
      <c r="I1541" s="338" t="str">
        <f t="shared" si="26"/>
        <v>Delta_7_A4</v>
      </c>
      <c r="J1541" s="339"/>
      <c r="K1541" s="339"/>
      <c r="L1541" s="339"/>
      <c r="M1541" s="339"/>
      <c r="N1541" s="339"/>
      <c r="O1541" s="339"/>
      <c r="P1541" s="339"/>
      <c r="Q1541" s="339"/>
    </row>
    <row r="1542" spans="1:17" ht="13.5" customHeight="1">
      <c r="A1542" s="481" t="s">
        <v>1127</v>
      </c>
      <c r="B1542" s="481" t="s">
        <v>748</v>
      </c>
      <c r="C1542" s="481" t="s">
        <v>1136</v>
      </c>
      <c r="D1542" s="481" t="s">
        <v>1300</v>
      </c>
      <c r="E1542" s="481">
        <v>12070</v>
      </c>
      <c r="F1542" s="339"/>
      <c r="G1542" s="340">
        <f>IF(ISNUMBER(E1542),E1542/'Bulk DivVar Analysis'!$C$7,"")</f>
        <v>0.81230230836530048</v>
      </c>
      <c r="H1542" s="338" t="str">
        <f>IF(ISNUMBER(E1542), IF(G1542&gt;'Bulk DivVar Analysis'!$D$9,"Pass","Fail"),"")</f>
        <v>Pass</v>
      </c>
      <c r="I1542" s="338" t="str">
        <f t="shared" si="26"/>
        <v>Delta_7_A5</v>
      </c>
      <c r="J1542" s="339"/>
      <c r="K1542" s="339"/>
      <c r="L1542" s="339"/>
      <c r="M1542" s="339"/>
      <c r="N1542" s="339"/>
      <c r="O1542" s="339"/>
      <c r="P1542" s="339"/>
      <c r="Q1542" s="339"/>
    </row>
    <row r="1543" spans="1:17" ht="13.5" customHeight="1">
      <c r="A1543" s="481" t="s">
        <v>1127</v>
      </c>
      <c r="B1543" s="481" t="s">
        <v>748</v>
      </c>
      <c r="C1543" s="481" t="s">
        <v>1138</v>
      </c>
      <c r="D1543" s="481" t="s">
        <v>1301</v>
      </c>
      <c r="E1543" s="481">
        <v>9071</v>
      </c>
      <c r="F1543" s="339"/>
      <c r="G1543" s="340">
        <f>IF(ISNUMBER(E1543),E1543/'Bulk DivVar Analysis'!$C$7,"")</f>
        <v>0.61047176795208291</v>
      </c>
      <c r="H1543" s="338" t="str">
        <f>IF(ISNUMBER(E1543), IF(G1543&gt;'Bulk DivVar Analysis'!$D$9,"Pass","Fail"),"")</f>
        <v>Pass</v>
      </c>
      <c r="I1543" s="338" t="str">
        <f t="shared" si="26"/>
        <v>Delta_7_A6</v>
      </c>
      <c r="J1543" s="339"/>
      <c r="K1543" s="339"/>
      <c r="L1543" s="339"/>
      <c r="M1543" s="339"/>
      <c r="N1543" s="339"/>
      <c r="O1543" s="339"/>
      <c r="P1543" s="339"/>
      <c r="Q1543" s="339"/>
    </row>
    <row r="1544" spans="1:17" ht="13.5" customHeight="1">
      <c r="A1544" s="481" t="s">
        <v>1127</v>
      </c>
      <c r="B1544" s="481" t="s">
        <v>748</v>
      </c>
      <c r="C1544" s="481" t="s">
        <v>1140</v>
      </c>
      <c r="D1544" s="481" t="s">
        <v>1302</v>
      </c>
      <c r="E1544" s="481">
        <v>13855</v>
      </c>
      <c r="F1544" s="339"/>
      <c r="G1544" s="340">
        <f>IF(ISNUMBER(E1544),E1544/'Bulk DivVar Analysis'!$C$7,"")</f>
        <v>0.93243152298270404</v>
      </c>
      <c r="H1544" s="338" t="str">
        <f>IF(ISNUMBER(E1544), IF(G1544&gt;'Bulk DivVar Analysis'!$D$9,"Pass","Fail"),"")</f>
        <v>Pass</v>
      </c>
      <c r="I1544" s="338" t="str">
        <f t="shared" si="26"/>
        <v>Delta_7_A7</v>
      </c>
      <c r="J1544" s="339"/>
      <c r="K1544" s="339"/>
      <c r="L1544" s="339"/>
      <c r="M1544" s="339"/>
      <c r="N1544" s="339"/>
      <c r="O1544" s="339"/>
      <c r="P1544" s="339"/>
      <c r="Q1544" s="339"/>
    </row>
    <row r="1545" spans="1:17" ht="13.5" customHeight="1">
      <c r="A1545" s="481" t="s">
        <v>1127</v>
      </c>
      <c r="B1545" s="481" t="s">
        <v>748</v>
      </c>
      <c r="C1545" s="481" t="s">
        <v>1142</v>
      </c>
      <c r="D1545" s="481" t="s">
        <v>1303</v>
      </c>
      <c r="E1545" s="481">
        <v>17117</v>
      </c>
      <c r="F1545" s="339"/>
      <c r="G1545" s="340">
        <f>IF(ISNUMBER(E1545),E1545/'Bulk DivVar Analysis'!$C$7,"")</f>
        <v>1.151961774009018</v>
      </c>
      <c r="H1545" s="338" t="str">
        <f>IF(ISNUMBER(E1545), IF(G1545&gt;'Bulk DivVar Analysis'!$D$9,"Pass","Fail"),"")</f>
        <v>Pass</v>
      </c>
      <c r="I1545" s="338" t="str">
        <f t="shared" si="26"/>
        <v>Delta_7_A8</v>
      </c>
      <c r="J1545" s="339"/>
      <c r="K1545" s="339"/>
      <c r="L1545" s="339"/>
      <c r="M1545" s="339"/>
      <c r="N1545" s="339"/>
      <c r="O1545" s="339"/>
      <c r="P1545" s="339"/>
      <c r="Q1545" s="339"/>
    </row>
    <row r="1546" spans="1:17" ht="13.5" customHeight="1">
      <c r="A1546" s="481" t="s">
        <v>1127</v>
      </c>
      <c r="B1546" s="481" t="s">
        <v>748</v>
      </c>
      <c r="C1546" s="481" t="s">
        <v>1144</v>
      </c>
      <c r="D1546" s="481" t="s">
        <v>1304</v>
      </c>
      <c r="E1546" s="481">
        <v>22415</v>
      </c>
      <c r="F1546" s="339"/>
      <c r="G1546" s="340">
        <f>IF(ISNUMBER(E1546),E1546/'Bulk DivVar Analysis'!$C$7,"")</f>
        <v>1.5085133589070596</v>
      </c>
      <c r="H1546" s="338" t="str">
        <f>IF(ISNUMBER(E1546), IF(G1546&gt;'Bulk DivVar Analysis'!$D$9,"Pass","Fail"),"")</f>
        <v>Pass</v>
      </c>
      <c r="I1546" s="338" t="str">
        <f t="shared" si="26"/>
        <v>Delta_7_A9</v>
      </c>
      <c r="J1546" s="339"/>
      <c r="K1546" s="339"/>
      <c r="L1546" s="339"/>
      <c r="M1546" s="339"/>
      <c r="N1546" s="339"/>
      <c r="O1546" s="339"/>
      <c r="P1546" s="339"/>
      <c r="Q1546" s="339"/>
    </row>
    <row r="1547" spans="1:17" ht="13.5" customHeight="1">
      <c r="A1547" s="481" t="s">
        <v>1127</v>
      </c>
      <c r="B1547" s="481" t="s">
        <v>748</v>
      </c>
      <c r="C1547" s="481" t="s">
        <v>496</v>
      </c>
      <c r="D1547" s="481" t="s">
        <v>1305</v>
      </c>
      <c r="E1547" s="481">
        <v>22098</v>
      </c>
      <c r="F1547" s="339"/>
      <c r="G1547" s="340">
        <f>IF(ISNUMBER(E1547),E1547/'Bulk DivVar Analysis'!$C$7,"")</f>
        <v>1.4871794871794872</v>
      </c>
      <c r="H1547" s="338" t="str">
        <f>IF(ISNUMBER(E1547), IF(G1547&gt;'Bulk DivVar Analysis'!$D$9,"Pass","Fail"),"")</f>
        <v>Pass</v>
      </c>
      <c r="I1547" s="338" t="str">
        <f t="shared" si="26"/>
        <v>Delta_7_A10</v>
      </c>
      <c r="J1547" s="339"/>
      <c r="K1547" s="339"/>
      <c r="L1547" s="339"/>
      <c r="M1547" s="339"/>
      <c r="N1547" s="339"/>
      <c r="O1547" s="339"/>
      <c r="P1547" s="339"/>
      <c r="Q1547" s="339"/>
    </row>
    <row r="1548" spans="1:17" ht="13.5" customHeight="1">
      <c r="A1548" s="481" t="s">
        <v>1127</v>
      </c>
      <c r="B1548" s="481" t="s">
        <v>748</v>
      </c>
      <c r="C1548" s="481" t="s">
        <v>497</v>
      </c>
      <c r="D1548" s="481" t="s">
        <v>1306</v>
      </c>
      <c r="E1548" s="481">
        <v>12116</v>
      </c>
      <c r="F1548" s="339"/>
      <c r="G1548" s="340">
        <f>IF(ISNUMBER(E1548),E1548/'Bulk DivVar Analysis'!$C$7,"")</f>
        <v>0.81539807524059493</v>
      </c>
      <c r="H1548" s="338" t="str">
        <f>IF(ISNUMBER(E1548), IF(G1548&gt;'Bulk DivVar Analysis'!$D$9,"Pass","Fail"),"")</f>
        <v>Pass</v>
      </c>
      <c r="I1548" s="338" t="str">
        <f t="shared" si="26"/>
        <v>Delta_7_A11</v>
      </c>
      <c r="J1548" s="339"/>
      <c r="K1548" s="339"/>
      <c r="L1548" s="339"/>
      <c r="M1548" s="339"/>
      <c r="N1548" s="339"/>
      <c r="O1548" s="339"/>
      <c r="P1548" s="339"/>
      <c r="Q1548" s="339"/>
    </row>
    <row r="1549" spans="1:17" ht="13.5" customHeight="1">
      <c r="A1549" s="481" t="s">
        <v>1127</v>
      </c>
      <c r="B1549" s="481" t="s">
        <v>748</v>
      </c>
      <c r="C1549" s="481" t="s">
        <v>498</v>
      </c>
      <c r="D1549" s="481" t="s">
        <v>1307</v>
      </c>
      <c r="E1549" s="481">
        <v>22446</v>
      </c>
      <c r="F1549" s="339"/>
      <c r="G1549" s="340">
        <f>IF(ISNUMBER(E1549),E1549/'Bulk DivVar Analysis'!$C$7,"")</f>
        <v>1.5105996365838885</v>
      </c>
      <c r="H1549" s="338" t="str">
        <f>IF(ISNUMBER(E1549), IF(G1549&gt;'Bulk DivVar Analysis'!$D$9,"Pass","Fail"),"")</f>
        <v>Pass</v>
      </c>
      <c r="I1549" s="338" t="str">
        <f t="shared" si="26"/>
        <v>Delta_7_A12</v>
      </c>
      <c r="J1549" s="339"/>
      <c r="K1549" s="339"/>
      <c r="L1549" s="339"/>
      <c r="M1549" s="339"/>
      <c r="N1549" s="339"/>
      <c r="O1549" s="339"/>
      <c r="P1549" s="339"/>
      <c r="Q1549" s="339"/>
    </row>
    <row r="1550" spans="1:17" ht="13.5" customHeight="1">
      <c r="A1550" s="481" t="s">
        <v>1127</v>
      </c>
      <c r="B1550" s="481" t="s">
        <v>748</v>
      </c>
      <c r="C1550" s="481" t="s">
        <v>1149</v>
      </c>
      <c r="D1550" s="481" t="s">
        <v>1308</v>
      </c>
      <c r="E1550" s="481">
        <v>8368</v>
      </c>
      <c r="F1550" s="339"/>
      <c r="G1550" s="340">
        <f>IF(ISNUMBER(E1550),E1550/'Bulk DivVar Analysis'!$C$7,"")</f>
        <v>0.56316037418399623</v>
      </c>
      <c r="H1550" s="338" t="str">
        <f>IF(ISNUMBER(E1550), IF(G1550&gt;'Bulk DivVar Analysis'!$D$9,"Pass","Fail"),"")</f>
        <v>Pass</v>
      </c>
      <c r="I1550" s="338" t="str">
        <f t="shared" si="26"/>
        <v>Delta_7_B1</v>
      </c>
      <c r="J1550" s="339"/>
      <c r="K1550" s="339"/>
      <c r="L1550" s="339"/>
      <c r="M1550" s="339"/>
      <c r="N1550" s="339"/>
      <c r="O1550" s="339"/>
      <c r="P1550" s="339"/>
      <c r="Q1550" s="339"/>
    </row>
    <row r="1551" spans="1:17" ht="13.5" customHeight="1">
      <c r="A1551" s="481" t="s">
        <v>1127</v>
      </c>
      <c r="B1551" s="481" t="s">
        <v>748</v>
      </c>
      <c r="C1551" s="481" t="s">
        <v>1151</v>
      </c>
      <c r="D1551" s="481" t="s">
        <v>1309</v>
      </c>
      <c r="E1551" s="481">
        <v>16185</v>
      </c>
      <c r="F1551" s="339"/>
      <c r="G1551" s="340">
        <f>IF(ISNUMBER(E1551),E1551/'Bulk DivVar Analysis'!$C$7,"")</f>
        <v>1.0892388451443569</v>
      </c>
      <c r="H1551" s="338" t="str">
        <f>IF(ISNUMBER(E1551), IF(G1551&gt;'Bulk DivVar Analysis'!$D$9,"Pass","Fail"),"")</f>
        <v>Pass</v>
      </c>
      <c r="I1551" s="338" t="str">
        <f t="shared" si="26"/>
        <v>Delta_7_B2</v>
      </c>
      <c r="J1551" s="339"/>
      <c r="K1551" s="339"/>
      <c r="L1551" s="339"/>
      <c r="M1551" s="339"/>
      <c r="N1551" s="339"/>
      <c r="O1551" s="339"/>
      <c r="P1551" s="339"/>
      <c r="Q1551" s="339"/>
    </row>
    <row r="1552" spans="1:17" ht="13.5" customHeight="1">
      <c r="A1552" s="481" t="s">
        <v>1127</v>
      </c>
      <c r="B1552" s="481" t="s">
        <v>748</v>
      </c>
      <c r="C1552" s="481" t="s">
        <v>1153</v>
      </c>
      <c r="D1552" s="481" t="s">
        <v>1310</v>
      </c>
      <c r="E1552" s="481">
        <v>20814</v>
      </c>
      <c r="F1552" s="339"/>
      <c r="G1552" s="340">
        <f>IF(ISNUMBER(E1552),E1552/'Bulk DivVar Analysis'!$C$7,"")</f>
        <v>1.4007672117908339</v>
      </c>
      <c r="H1552" s="338" t="str">
        <f>IF(ISNUMBER(E1552), IF(G1552&gt;'Bulk DivVar Analysis'!$D$9,"Pass","Fail"),"")</f>
        <v>Pass</v>
      </c>
      <c r="I1552" s="338" t="str">
        <f t="shared" si="26"/>
        <v>Delta_7_B3</v>
      </c>
      <c r="J1552" s="339"/>
      <c r="K1552" s="339"/>
      <c r="L1552" s="339"/>
      <c r="M1552" s="339"/>
      <c r="N1552" s="339"/>
      <c r="O1552" s="339"/>
      <c r="P1552" s="339"/>
      <c r="Q1552" s="339"/>
    </row>
    <row r="1553" spans="1:17" ht="13.5" customHeight="1">
      <c r="A1553" s="481" t="s">
        <v>1127</v>
      </c>
      <c r="B1553" s="481" t="s">
        <v>748</v>
      </c>
      <c r="C1553" s="481" t="s">
        <v>1155</v>
      </c>
      <c r="D1553" s="481" t="s">
        <v>1311</v>
      </c>
      <c r="E1553" s="481">
        <v>17636</v>
      </c>
      <c r="F1553" s="339"/>
      <c r="G1553" s="340">
        <f>IF(ISNUMBER(E1553),E1553/'Bulk DivVar Analysis'!$C$7,"")</f>
        <v>1.1868901002759271</v>
      </c>
      <c r="H1553" s="338" t="str">
        <f>IF(ISNUMBER(E1553), IF(G1553&gt;'Bulk DivVar Analysis'!$D$9,"Pass","Fail"),"")</f>
        <v>Pass</v>
      </c>
      <c r="I1553" s="338" t="str">
        <f t="shared" si="26"/>
        <v>Delta_7_B4</v>
      </c>
      <c r="J1553" s="339"/>
      <c r="K1553" s="339"/>
      <c r="L1553" s="339"/>
      <c r="M1553" s="339"/>
      <c r="N1553" s="339"/>
      <c r="O1553" s="339"/>
      <c r="P1553" s="339"/>
      <c r="Q1553" s="339"/>
    </row>
    <row r="1554" spans="1:17" ht="13.5" customHeight="1">
      <c r="A1554" s="481" t="s">
        <v>1127</v>
      </c>
      <c r="B1554" s="481" t="s">
        <v>748</v>
      </c>
      <c r="C1554" s="481" t="s">
        <v>1157</v>
      </c>
      <c r="D1554" s="481" t="s">
        <v>1312</v>
      </c>
      <c r="E1554" s="481">
        <v>19520</v>
      </c>
      <c r="F1554" s="339"/>
      <c r="G1554" s="340">
        <f>IF(ISNUMBER(E1554),E1554/'Bulk DivVar Analysis'!$C$7,"")</f>
        <v>1.3136819436032035</v>
      </c>
      <c r="H1554" s="338" t="str">
        <f>IF(ISNUMBER(E1554), IF(G1554&gt;'Bulk DivVar Analysis'!$D$9,"Pass","Fail"),"")</f>
        <v>Pass</v>
      </c>
      <c r="I1554" s="338" t="str">
        <f t="shared" si="26"/>
        <v>Delta_7_B5</v>
      </c>
      <c r="J1554" s="339"/>
      <c r="K1554" s="339"/>
      <c r="L1554" s="339"/>
      <c r="M1554" s="339"/>
      <c r="N1554" s="339"/>
      <c r="O1554" s="339"/>
      <c r="P1554" s="339"/>
      <c r="Q1554" s="339"/>
    </row>
    <row r="1555" spans="1:17" ht="13.5" customHeight="1">
      <c r="A1555" s="481" t="s">
        <v>1127</v>
      </c>
      <c r="B1555" s="481" t="s">
        <v>748</v>
      </c>
      <c r="C1555" s="481" t="s">
        <v>1159</v>
      </c>
      <c r="D1555" s="481" t="s">
        <v>1313</v>
      </c>
      <c r="E1555" s="481">
        <v>17259</v>
      </c>
      <c r="F1555" s="339"/>
      <c r="G1555" s="340">
        <f>IF(ISNUMBER(E1555),E1555/'Bulk DivVar Analysis'!$C$7,"")</f>
        <v>1.1615182717544923</v>
      </c>
      <c r="H1555" s="338" t="str">
        <f>IF(ISNUMBER(E1555), IF(G1555&gt;'Bulk DivVar Analysis'!$D$9,"Pass","Fail"),"")</f>
        <v>Pass</v>
      </c>
      <c r="I1555" s="338" t="str">
        <f t="shared" si="26"/>
        <v>Delta_7_B6</v>
      </c>
      <c r="J1555" s="339"/>
      <c r="K1555" s="339"/>
      <c r="L1555" s="339"/>
      <c r="M1555" s="339"/>
      <c r="N1555" s="339"/>
      <c r="O1555" s="339"/>
      <c r="P1555" s="339"/>
      <c r="Q1555" s="339"/>
    </row>
    <row r="1556" spans="1:17" ht="13.5" customHeight="1">
      <c r="A1556" s="481" t="s">
        <v>1127</v>
      </c>
      <c r="B1556" s="481" t="s">
        <v>748</v>
      </c>
      <c r="C1556" s="481" t="s">
        <v>1161</v>
      </c>
      <c r="D1556" s="481" t="s">
        <v>1314</v>
      </c>
      <c r="E1556" s="481">
        <v>8080</v>
      </c>
      <c r="F1556" s="339"/>
      <c r="G1556" s="340">
        <f>IF(ISNUMBER(E1556),E1556/'Bulk DivVar Analysis'!$C$7,"")</f>
        <v>0.54377818157345714</v>
      </c>
      <c r="H1556" s="338" t="str">
        <f>IF(ISNUMBER(E1556), IF(G1556&gt;'Bulk DivVar Analysis'!$D$9,"Pass","Fail"),"")</f>
        <v>Pass</v>
      </c>
      <c r="I1556" s="338" t="str">
        <f t="shared" si="26"/>
        <v>Delta_7_B7</v>
      </c>
      <c r="J1556" s="339"/>
      <c r="K1556" s="339"/>
      <c r="L1556" s="339"/>
      <c r="M1556" s="339"/>
      <c r="N1556" s="339"/>
      <c r="O1556" s="339"/>
      <c r="P1556" s="339"/>
      <c r="Q1556" s="339"/>
    </row>
    <row r="1557" spans="1:17" ht="13.5" customHeight="1">
      <c r="A1557" s="481" t="s">
        <v>1127</v>
      </c>
      <c r="B1557" s="481" t="s">
        <v>748</v>
      </c>
      <c r="C1557" s="481" t="s">
        <v>1163</v>
      </c>
      <c r="D1557" s="481" t="s">
        <v>1315</v>
      </c>
      <c r="E1557" s="481">
        <v>13516</v>
      </c>
      <c r="F1557" s="339"/>
      <c r="G1557" s="340">
        <f>IF(ISNUMBER(E1557),E1557/'Bulk DivVar Analysis'!$C$7,"")</f>
        <v>0.9096170670973821</v>
      </c>
      <c r="H1557" s="338" t="str">
        <f>IF(ISNUMBER(E1557), IF(G1557&gt;'Bulk DivVar Analysis'!$D$9,"Pass","Fail"),"")</f>
        <v>Pass</v>
      </c>
      <c r="I1557" s="338" t="str">
        <f t="shared" si="26"/>
        <v>Delta_7_B8</v>
      </c>
      <c r="J1557" s="339"/>
      <c r="K1557" s="339"/>
      <c r="L1557" s="339"/>
      <c r="M1557" s="339"/>
      <c r="N1557" s="339"/>
      <c r="O1557" s="339"/>
      <c r="P1557" s="339"/>
      <c r="Q1557" s="339"/>
    </row>
    <row r="1558" spans="1:17" ht="13.5" customHeight="1">
      <c r="A1558" s="481" t="s">
        <v>1127</v>
      </c>
      <c r="B1558" s="481" t="s">
        <v>748</v>
      </c>
      <c r="C1558" s="481" t="s">
        <v>1165</v>
      </c>
      <c r="D1558" s="481" t="s">
        <v>1316</v>
      </c>
      <c r="E1558" s="481">
        <v>13416</v>
      </c>
      <c r="F1558" s="339"/>
      <c r="G1558" s="340">
        <f>IF(ISNUMBER(E1558),E1558/'Bulk DivVar Analysis'!$C$7,"")</f>
        <v>0.90288713910761154</v>
      </c>
      <c r="H1558" s="338" t="str">
        <f>IF(ISNUMBER(E1558), IF(G1558&gt;'Bulk DivVar Analysis'!$D$9,"Pass","Fail"),"")</f>
        <v>Pass</v>
      </c>
      <c r="I1558" s="338" t="str">
        <f t="shared" si="26"/>
        <v>Delta_7_B9</v>
      </c>
      <c r="J1558" s="339"/>
      <c r="K1558" s="339"/>
      <c r="L1558" s="339"/>
      <c r="M1558" s="339"/>
      <c r="N1558" s="339"/>
      <c r="O1558" s="339"/>
      <c r="P1558" s="339"/>
      <c r="Q1558" s="339"/>
    </row>
    <row r="1559" spans="1:17" ht="13.5" customHeight="1">
      <c r="A1559" s="481" t="s">
        <v>1127</v>
      </c>
      <c r="B1559" s="481" t="s">
        <v>748</v>
      </c>
      <c r="C1559" s="481" t="s">
        <v>508</v>
      </c>
      <c r="D1559" s="481" t="s">
        <v>1317</v>
      </c>
      <c r="E1559" s="481">
        <v>18607</v>
      </c>
      <c r="F1559" s="339"/>
      <c r="G1559" s="340">
        <f>IF(ISNUMBER(E1559),E1559/'Bulk DivVar Analysis'!$C$7,"")</f>
        <v>1.2522377010565986</v>
      </c>
      <c r="H1559" s="338" t="str">
        <f>IF(ISNUMBER(E1559), IF(G1559&gt;'Bulk DivVar Analysis'!$D$9,"Pass","Fail"),"")</f>
        <v>Pass</v>
      </c>
      <c r="I1559" s="338" t="str">
        <f t="shared" si="26"/>
        <v>Delta_7_B10</v>
      </c>
      <c r="J1559" s="339"/>
      <c r="K1559" s="339"/>
      <c r="L1559" s="339"/>
      <c r="M1559" s="339"/>
      <c r="N1559" s="339"/>
      <c r="O1559" s="339"/>
      <c r="P1559" s="339"/>
      <c r="Q1559" s="339"/>
    </row>
    <row r="1560" spans="1:17" ht="13.5" customHeight="1">
      <c r="A1560" s="481" t="s">
        <v>1127</v>
      </c>
      <c r="B1560" s="481" t="s">
        <v>748</v>
      </c>
      <c r="C1560" s="481" t="s">
        <v>509</v>
      </c>
      <c r="D1560" s="481" t="s">
        <v>1318</v>
      </c>
      <c r="E1560" s="481">
        <v>11491</v>
      </c>
      <c r="F1560" s="339"/>
      <c r="G1560" s="340">
        <f>IF(ISNUMBER(E1560),E1560/'Bulk DivVar Analysis'!$C$7,"")</f>
        <v>0.77333602530452927</v>
      </c>
      <c r="H1560" s="338" t="str">
        <f>IF(ISNUMBER(E1560), IF(G1560&gt;'Bulk DivVar Analysis'!$D$9,"Pass","Fail"),"")</f>
        <v>Pass</v>
      </c>
      <c r="I1560" s="338" t="str">
        <f t="shared" si="26"/>
        <v>Delta_7_B11</v>
      </c>
      <c r="J1560" s="339"/>
      <c r="K1560" s="339"/>
      <c r="L1560" s="339"/>
      <c r="M1560" s="339"/>
      <c r="N1560" s="339"/>
      <c r="O1560" s="339"/>
      <c r="P1560" s="339"/>
      <c r="Q1560" s="339"/>
    </row>
    <row r="1561" spans="1:17" ht="13.5" customHeight="1">
      <c r="A1561" s="481" t="s">
        <v>1127</v>
      </c>
      <c r="B1561" s="481" t="s">
        <v>748</v>
      </c>
      <c r="C1561" s="481" t="s">
        <v>510</v>
      </c>
      <c r="D1561" s="481" t="s">
        <v>1319</v>
      </c>
      <c r="E1561" s="481">
        <v>6561</v>
      </c>
      <c r="F1561" s="339"/>
      <c r="G1561" s="340">
        <f>IF(ISNUMBER(E1561),E1561/'Bulk DivVar Analysis'!$C$7,"")</f>
        <v>0.44155057540884313</v>
      </c>
      <c r="H1561" s="338" t="str">
        <f>IF(ISNUMBER(E1561), IF(G1561&gt;'Bulk DivVar Analysis'!$D$9,"Pass","Fail"),"")</f>
        <v>Pass</v>
      </c>
      <c r="I1561" s="338" t="str">
        <f t="shared" si="26"/>
        <v>Delta_7_B12</v>
      </c>
      <c r="J1561" s="339"/>
      <c r="K1561" s="339"/>
      <c r="L1561" s="339"/>
      <c r="M1561" s="339"/>
      <c r="N1561" s="339"/>
      <c r="O1561" s="339"/>
      <c r="P1561" s="339"/>
      <c r="Q1561" s="339"/>
    </row>
    <row r="1562" spans="1:17" ht="13.5" customHeight="1">
      <c r="A1562" s="481" t="s">
        <v>1127</v>
      </c>
      <c r="B1562" s="481" t="s">
        <v>748</v>
      </c>
      <c r="C1562" s="481" t="s">
        <v>1170</v>
      </c>
      <c r="D1562" s="481" t="s">
        <v>1320</v>
      </c>
      <c r="E1562" s="481">
        <v>8051</v>
      </c>
      <c r="F1562" s="339"/>
      <c r="G1562" s="340">
        <f>IF(ISNUMBER(E1562),E1562/'Bulk DivVar Analysis'!$C$7,"")</f>
        <v>0.54182650245642372</v>
      </c>
      <c r="H1562" s="338" t="str">
        <f>IF(ISNUMBER(E1562), IF(G1562&gt;'Bulk DivVar Analysis'!$D$9,"Pass","Fail"),"")</f>
        <v>Pass</v>
      </c>
      <c r="I1562" s="338" t="str">
        <f t="shared" si="26"/>
        <v>Delta_7_C1</v>
      </c>
      <c r="J1562" s="339"/>
      <c r="K1562" s="339"/>
      <c r="L1562" s="339"/>
      <c r="M1562" s="339"/>
      <c r="N1562" s="339"/>
      <c r="O1562" s="339"/>
      <c r="P1562" s="339"/>
      <c r="Q1562" s="339"/>
    </row>
    <row r="1563" spans="1:17" ht="13.5" customHeight="1">
      <c r="A1563" s="481" t="s">
        <v>1127</v>
      </c>
      <c r="B1563" s="481" t="s">
        <v>748</v>
      </c>
      <c r="C1563" s="481" t="s">
        <v>1172</v>
      </c>
      <c r="D1563" s="481" t="s">
        <v>1321</v>
      </c>
      <c r="E1563" s="481">
        <v>11449</v>
      </c>
      <c r="F1563" s="339"/>
      <c r="G1563" s="340">
        <f>IF(ISNUMBER(E1563),E1563/'Bulk DivVar Analysis'!$C$7,"")</f>
        <v>0.77050945554882566</v>
      </c>
      <c r="H1563" s="338" t="str">
        <f>IF(ISNUMBER(E1563), IF(G1563&gt;'Bulk DivVar Analysis'!$D$9,"Pass","Fail"),"")</f>
        <v>Pass</v>
      </c>
      <c r="I1563" s="338" t="str">
        <f t="shared" si="26"/>
        <v>Delta_7_C2</v>
      </c>
      <c r="J1563" s="339"/>
      <c r="K1563" s="339"/>
      <c r="L1563" s="339"/>
      <c r="M1563" s="339"/>
      <c r="N1563" s="339"/>
      <c r="O1563" s="339"/>
      <c r="P1563" s="339"/>
      <c r="Q1563" s="339"/>
    </row>
    <row r="1564" spans="1:17" ht="13.5" customHeight="1">
      <c r="A1564" s="481" t="s">
        <v>1127</v>
      </c>
      <c r="B1564" s="481" t="s">
        <v>748</v>
      </c>
      <c r="C1564" s="481" t="s">
        <v>1174</v>
      </c>
      <c r="D1564" s="481" t="s">
        <v>1322</v>
      </c>
      <c r="E1564" s="481">
        <v>9574</v>
      </c>
      <c r="F1564" s="339"/>
      <c r="G1564" s="340">
        <f>IF(ISNUMBER(E1564),E1564/'Bulk DivVar Analysis'!$C$7,"")</f>
        <v>0.64432330574062857</v>
      </c>
      <c r="H1564" s="338" t="str">
        <f>IF(ISNUMBER(E1564), IF(G1564&gt;'Bulk DivVar Analysis'!$D$9,"Pass","Fail"),"")</f>
        <v>Pass</v>
      </c>
      <c r="I1564" s="338" t="str">
        <f t="shared" si="26"/>
        <v>Delta_7_C3</v>
      </c>
      <c r="J1564" s="339"/>
      <c r="K1564" s="339"/>
      <c r="L1564" s="339"/>
      <c r="M1564" s="339"/>
      <c r="N1564" s="339"/>
      <c r="O1564" s="339"/>
      <c r="P1564" s="339"/>
      <c r="Q1564" s="339"/>
    </row>
    <row r="1565" spans="1:17" ht="13.5" customHeight="1">
      <c r="A1565" s="481" t="s">
        <v>1127</v>
      </c>
      <c r="B1565" s="481" t="s">
        <v>748</v>
      </c>
      <c r="C1565" s="481" t="s">
        <v>1176</v>
      </c>
      <c r="D1565" s="481" t="s">
        <v>1323</v>
      </c>
      <c r="E1565" s="481">
        <v>18025</v>
      </c>
      <c r="F1565" s="339"/>
      <c r="G1565" s="340">
        <f>IF(ISNUMBER(E1565),E1565/'Bulk DivVar Analysis'!$C$7,"")</f>
        <v>1.2130695201561343</v>
      </c>
      <c r="H1565" s="338" t="str">
        <f>IF(ISNUMBER(E1565), IF(G1565&gt;'Bulk DivVar Analysis'!$D$9,"Pass","Fail"),"")</f>
        <v>Pass</v>
      </c>
      <c r="I1565" s="338" t="str">
        <f t="shared" si="26"/>
        <v>Delta_7_C4</v>
      </c>
      <c r="J1565" s="339"/>
      <c r="K1565" s="339"/>
      <c r="L1565" s="339"/>
      <c r="M1565" s="339"/>
      <c r="N1565" s="339"/>
      <c r="O1565" s="339"/>
      <c r="P1565" s="339"/>
      <c r="Q1565" s="339"/>
    </row>
    <row r="1566" spans="1:17" ht="13.5" customHeight="1">
      <c r="A1566" s="481" t="s">
        <v>1127</v>
      </c>
      <c r="B1566" s="481" t="s">
        <v>748</v>
      </c>
      <c r="C1566" s="481" t="s">
        <v>1178</v>
      </c>
      <c r="D1566" s="481" t="s">
        <v>1324</v>
      </c>
      <c r="E1566" s="481">
        <v>11179</v>
      </c>
      <c r="F1566" s="339"/>
      <c r="G1566" s="340">
        <f>IF(ISNUMBER(E1566),E1566/'Bulk DivVar Analysis'!$C$7,"")</f>
        <v>0.75233864997644528</v>
      </c>
      <c r="H1566" s="338" t="str">
        <f>IF(ISNUMBER(E1566), IF(G1566&gt;'Bulk DivVar Analysis'!$D$9,"Pass","Fail"),"")</f>
        <v>Pass</v>
      </c>
      <c r="I1566" s="338" t="str">
        <f t="shared" si="26"/>
        <v>Delta_7_C5</v>
      </c>
      <c r="J1566" s="339"/>
      <c r="K1566" s="339"/>
      <c r="L1566" s="339"/>
      <c r="M1566" s="339"/>
      <c r="N1566" s="339"/>
      <c r="O1566" s="339"/>
      <c r="P1566" s="339"/>
      <c r="Q1566" s="339"/>
    </row>
    <row r="1567" spans="1:17" ht="13.5" customHeight="1">
      <c r="A1567" s="481" t="s">
        <v>1127</v>
      </c>
      <c r="B1567" s="481" t="s">
        <v>748</v>
      </c>
      <c r="C1567" s="481" t="s">
        <v>1180</v>
      </c>
      <c r="D1567" s="481" t="s">
        <v>1325</v>
      </c>
      <c r="E1567" s="481">
        <v>11386</v>
      </c>
      <c r="F1567" s="339"/>
      <c r="G1567" s="340">
        <f>IF(ISNUMBER(E1567),E1567/'Bulk DivVar Analysis'!$C$7,"")</f>
        <v>0.76626960091527019</v>
      </c>
      <c r="H1567" s="338" t="str">
        <f>IF(ISNUMBER(E1567), IF(G1567&gt;'Bulk DivVar Analysis'!$D$9,"Pass","Fail"),"")</f>
        <v>Pass</v>
      </c>
      <c r="I1567" s="338" t="str">
        <f t="shared" si="26"/>
        <v>Delta_7_C6</v>
      </c>
      <c r="J1567" s="339"/>
      <c r="K1567" s="339"/>
      <c r="L1567" s="339"/>
      <c r="M1567" s="339"/>
      <c r="N1567" s="339"/>
      <c r="O1567" s="339"/>
      <c r="P1567" s="339"/>
      <c r="Q1567" s="339"/>
    </row>
    <row r="1568" spans="1:17" ht="13.5" customHeight="1">
      <c r="A1568" s="481" t="s">
        <v>1127</v>
      </c>
      <c r="B1568" s="481" t="s">
        <v>748</v>
      </c>
      <c r="C1568" s="481" t="s">
        <v>1182</v>
      </c>
      <c r="D1568" s="481" t="s">
        <v>1326</v>
      </c>
      <c r="E1568" s="481">
        <v>10463</v>
      </c>
      <c r="F1568" s="339"/>
      <c r="G1568" s="340">
        <f>IF(ISNUMBER(E1568),E1568/'Bulk DivVar Analysis'!$C$7,"")</f>
        <v>0.70415236556968841</v>
      </c>
      <c r="H1568" s="338" t="str">
        <f>IF(ISNUMBER(E1568), IF(G1568&gt;'Bulk DivVar Analysis'!$D$9,"Pass","Fail"),"")</f>
        <v>Pass</v>
      </c>
      <c r="I1568" s="338" t="str">
        <f t="shared" si="26"/>
        <v>Delta_7_C7</v>
      </c>
      <c r="J1568" s="339"/>
      <c r="K1568" s="339"/>
      <c r="L1568" s="339"/>
      <c r="M1568" s="339"/>
      <c r="N1568" s="339"/>
      <c r="O1568" s="339"/>
      <c r="P1568" s="339"/>
      <c r="Q1568" s="339"/>
    </row>
    <row r="1569" spans="1:17" ht="13.5" customHeight="1">
      <c r="A1569" s="481" t="s">
        <v>1127</v>
      </c>
      <c r="B1569" s="481" t="s">
        <v>748</v>
      </c>
      <c r="C1569" s="481" t="s">
        <v>1184</v>
      </c>
      <c r="D1569" s="481" t="s">
        <v>1327</v>
      </c>
      <c r="E1569" s="481">
        <v>8144</v>
      </c>
      <c r="F1569" s="339"/>
      <c r="G1569" s="340">
        <f>IF(ISNUMBER(E1569),E1569/'Bulk DivVar Analysis'!$C$7,"")</f>
        <v>0.5480853354869103</v>
      </c>
      <c r="H1569" s="338" t="str">
        <f>IF(ISNUMBER(E1569), IF(G1569&gt;'Bulk DivVar Analysis'!$D$9,"Pass","Fail"),"")</f>
        <v>Pass</v>
      </c>
      <c r="I1569" s="338" t="str">
        <f t="shared" si="26"/>
        <v>Delta_7_C8</v>
      </c>
      <c r="J1569" s="339"/>
      <c r="K1569" s="339"/>
      <c r="L1569" s="339"/>
      <c r="M1569" s="339"/>
      <c r="N1569" s="339"/>
      <c r="O1569" s="339"/>
      <c r="P1569" s="339"/>
      <c r="Q1569" s="339"/>
    </row>
    <row r="1570" spans="1:17" ht="13.5" customHeight="1">
      <c r="A1570" s="481" t="s">
        <v>1127</v>
      </c>
      <c r="B1570" s="481" t="s">
        <v>748</v>
      </c>
      <c r="C1570" s="481" t="s">
        <v>1186</v>
      </c>
      <c r="D1570" s="481" t="s">
        <v>1328</v>
      </c>
      <c r="E1570" s="481">
        <v>19467</v>
      </c>
      <c r="F1570" s="339"/>
      <c r="G1570" s="340">
        <f>IF(ISNUMBER(E1570),E1570/'Bulk DivVar Analysis'!$C$7,"")</f>
        <v>1.3101150817686251</v>
      </c>
      <c r="H1570" s="338" t="str">
        <f>IF(ISNUMBER(E1570), IF(G1570&gt;'Bulk DivVar Analysis'!$D$9,"Pass","Fail"),"")</f>
        <v>Pass</v>
      </c>
      <c r="I1570" s="338" t="str">
        <f t="shared" si="26"/>
        <v>Delta_7_C9</v>
      </c>
      <c r="J1570" s="339"/>
      <c r="K1570" s="339"/>
      <c r="L1570" s="339"/>
      <c r="M1570" s="339"/>
      <c r="N1570" s="339"/>
      <c r="O1570" s="339"/>
      <c r="P1570" s="339"/>
      <c r="Q1570" s="339"/>
    </row>
    <row r="1571" spans="1:17" ht="13.5" customHeight="1">
      <c r="A1571" s="481" t="s">
        <v>1127</v>
      </c>
      <c r="B1571" s="481" t="s">
        <v>748</v>
      </c>
      <c r="C1571" s="481" t="s">
        <v>520</v>
      </c>
      <c r="D1571" s="481" t="s">
        <v>1329</v>
      </c>
      <c r="E1571" s="481">
        <v>21143</v>
      </c>
      <c r="F1571" s="339"/>
      <c r="G1571" s="340">
        <f>IF(ISNUMBER(E1571),E1571/'Bulk DivVar Analysis'!$C$7,"")</f>
        <v>1.4229086748771789</v>
      </c>
      <c r="H1571" s="338" t="str">
        <f>IF(ISNUMBER(E1571), IF(G1571&gt;'Bulk DivVar Analysis'!$D$9,"Pass","Fail"),"")</f>
        <v>Pass</v>
      </c>
      <c r="I1571" s="338" t="str">
        <f t="shared" si="26"/>
        <v>Delta_7_C10</v>
      </c>
      <c r="J1571" s="339"/>
      <c r="K1571" s="339"/>
      <c r="L1571" s="339"/>
      <c r="M1571" s="339"/>
      <c r="N1571" s="339"/>
      <c r="O1571" s="339"/>
      <c r="P1571" s="339"/>
      <c r="Q1571" s="339"/>
    </row>
    <row r="1572" spans="1:17" ht="13.5" customHeight="1">
      <c r="A1572" s="481" t="s">
        <v>1127</v>
      </c>
      <c r="B1572" s="481" t="s">
        <v>748</v>
      </c>
      <c r="C1572" s="481" t="s">
        <v>521</v>
      </c>
      <c r="D1572" s="481" t="s">
        <v>1330</v>
      </c>
      <c r="E1572" s="481">
        <v>8396</v>
      </c>
      <c r="F1572" s="339"/>
      <c r="G1572" s="340">
        <f>IF(ISNUMBER(E1572),E1572/'Bulk DivVar Analysis'!$C$7,"")</f>
        <v>0.56504475402113197</v>
      </c>
      <c r="H1572" s="338" t="str">
        <f>IF(ISNUMBER(E1572), IF(G1572&gt;'Bulk DivVar Analysis'!$D$9,"Pass","Fail"),"")</f>
        <v>Pass</v>
      </c>
      <c r="I1572" s="338" t="str">
        <f t="shared" si="26"/>
        <v>Delta_7_C11</v>
      </c>
      <c r="J1572" s="339"/>
      <c r="K1572" s="339"/>
      <c r="L1572" s="339"/>
      <c r="M1572" s="339"/>
      <c r="N1572" s="339"/>
      <c r="O1572" s="339"/>
      <c r="P1572" s="339"/>
      <c r="Q1572" s="339"/>
    </row>
    <row r="1573" spans="1:17" ht="13.5" customHeight="1">
      <c r="A1573" s="481" t="s">
        <v>1127</v>
      </c>
      <c r="B1573" s="481" t="s">
        <v>748</v>
      </c>
      <c r="C1573" s="481" t="s">
        <v>522</v>
      </c>
      <c r="D1573" s="481" t="s">
        <v>1331</v>
      </c>
      <c r="E1573" s="481">
        <v>15367</v>
      </c>
      <c r="F1573" s="339"/>
      <c r="G1573" s="340">
        <f>IF(ISNUMBER(E1573),E1573/'Bulk DivVar Analysis'!$C$7,"")</f>
        <v>1.0341880341880343</v>
      </c>
      <c r="H1573" s="338" t="str">
        <f>IF(ISNUMBER(E1573), IF(G1573&gt;'Bulk DivVar Analysis'!$D$9,"Pass","Fail"),"")</f>
        <v>Pass</v>
      </c>
      <c r="I1573" s="338" t="str">
        <f t="shared" si="26"/>
        <v>Delta_7_C12</v>
      </c>
      <c r="J1573" s="339"/>
      <c r="K1573" s="339"/>
      <c r="L1573" s="339"/>
      <c r="M1573" s="339"/>
      <c r="N1573" s="339"/>
      <c r="O1573" s="339"/>
      <c r="P1573" s="339"/>
      <c r="Q1573" s="339"/>
    </row>
    <row r="1574" spans="1:17" ht="13.5" customHeight="1">
      <c r="A1574" s="481" t="s">
        <v>1127</v>
      </c>
      <c r="B1574" s="481" t="s">
        <v>748</v>
      </c>
      <c r="C1574" s="481" t="s">
        <v>1191</v>
      </c>
      <c r="D1574" s="481" t="s">
        <v>1332</v>
      </c>
      <c r="E1574" s="481">
        <v>20779</v>
      </c>
      <c r="F1574" s="339"/>
      <c r="G1574" s="340">
        <f>IF(ISNUMBER(E1574),E1574/'Bulk DivVar Analysis'!$C$7,"")</f>
        <v>1.3984117369944142</v>
      </c>
      <c r="H1574" s="338" t="str">
        <f>IF(ISNUMBER(E1574), IF(G1574&gt;'Bulk DivVar Analysis'!$D$9,"Pass","Fail"),"")</f>
        <v>Pass</v>
      </c>
      <c r="I1574" s="338" t="str">
        <f t="shared" si="26"/>
        <v>Delta_7_D1</v>
      </c>
      <c r="J1574" s="339"/>
      <c r="K1574" s="339"/>
      <c r="L1574" s="339"/>
      <c r="M1574" s="339"/>
      <c r="N1574" s="339"/>
      <c r="O1574" s="339"/>
      <c r="P1574" s="339"/>
      <c r="Q1574" s="339"/>
    </row>
    <row r="1575" spans="1:17" ht="13.5" customHeight="1">
      <c r="A1575" s="481" t="s">
        <v>1127</v>
      </c>
      <c r="B1575" s="481" t="s">
        <v>748</v>
      </c>
      <c r="C1575" s="481" t="s">
        <v>1193</v>
      </c>
      <c r="D1575" s="481" t="s">
        <v>1333</v>
      </c>
      <c r="E1575" s="481">
        <v>10450</v>
      </c>
      <c r="F1575" s="339"/>
      <c r="G1575" s="340">
        <f>IF(ISNUMBER(E1575),E1575/'Bulk DivVar Analysis'!$C$7,"")</f>
        <v>0.70327747493101822</v>
      </c>
      <c r="H1575" s="338" t="str">
        <f>IF(ISNUMBER(E1575), IF(G1575&gt;'Bulk DivVar Analysis'!$D$9,"Pass","Fail"),"")</f>
        <v>Pass</v>
      </c>
      <c r="I1575" s="338" t="str">
        <f t="shared" si="26"/>
        <v>Delta_7_D2</v>
      </c>
      <c r="J1575" s="339"/>
      <c r="K1575" s="339"/>
      <c r="L1575" s="339"/>
      <c r="M1575" s="339"/>
      <c r="N1575" s="339"/>
      <c r="O1575" s="339"/>
      <c r="P1575" s="339"/>
      <c r="Q1575" s="339"/>
    </row>
    <row r="1576" spans="1:17" ht="13.5" customHeight="1">
      <c r="A1576" s="481" t="s">
        <v>1127</v>
      </c>
      <c r="B1576" s="481" t="s">
        <v>748</v>
      </c>
      <c r="C1576" s="481" t="s">
        <v>1195</v>
      </c>
      <c r="D1576" s="481" t="s">
        <v>1334</v>
      </c>
      <c r="E1576" s="481">
        <v>16246</v>
      </c>
      <c r="F1576" s="339"/>
      <c r="G1576" s="340">
        <f>IF(ISNUMBER(E1576),E1576/'Bulk DivVar Analysis'!$C$7,"")</f>
        <v>1.0933441012181169</v>
      </c>
      <c r="H1576" s="338" t="str">
        <f>IF(ISNUMBER(E1576), IF(G1576&gt;'Bulk DivVar Analysis'!$D$9,"Pass","Fail"),"")</f>
        <v>Pass</v>
      </c>
      <c r="I1576" s="338" t="str">
        <f t="shared" si="26"/>
        <v>Delta_7_D3</v>
      </c>
      <c r="J1576" s="339"/>
      <c r="K1576" s="339"/>
      <c r="L1576" s="339"/>
      <c r="M1576" s="339"/>
      <c r="N1576" s="339"/>
      <c r="O1576" s="339"/>
      <c r="P1576" s="339"/>
      <c r="Q1576" s="339"/>
    </row>
    <row r="1577" spans="1:17" ht="13.5" customHeight="1">
      <c r="A1577" s="481" t="s">
        <v>1127</v>
      </c>
      <c r="B1577" s="481" t="s">
        <v>748</v>
      </c>
      <c r="C1577" s="481" t="s">
        <v>1197</v>
      </c>
      <c r="D1577" s="481" t="s">
        <v>1335</v>
      </c>
      <c r="E1577" s="481">
        <v>16501</v>
      </c>
      <c r="F1577" s="339"/>
      <c r="G1577" s="340">
        <f>IF(ISNUMBER(E1577),E1577/'Bulk DivVar Analysis'!$C$7,"")</f>
        <v>1.1105054175920317</v>
      </c>
      <c r="H1577" s="338" t="str">
        <f>IF(ISNUMBER(E1577), IF(G1577&gt;'Bulk DivVar Analysis'!$D$9,"Pass","Fail"),"")</f>
        <v>Pass</v>
      </c>
      <c r="I1577" s="338" t="str">
        <f t="shared" si="26"/>
        <v>Delta_7_D4</v>
      </c>
      <c r="J1577" s="339"/>
      <c r="K1577" s="339"/>
      <c r="L1577" s="339"/>
      <c r="M1577" s="339"/>
      <c r="N1577" s="339"/>
      <c r="O1577" s="339"/>
      <c r="P1577" s="339"/>
      <c r="Q1577" s="339"/>
    </row>
    <row r="1578" spans="1:17" ht="13.5" customHeight="1">
      <c r="A1578" s="481" t="s">
        <v>1127</v>
      </c>
      <c r="B1578" s="481" t="s">
        <v>748</v>
      </c>
      <c r="C1578" s="481" t="s">
        <v>1199</v>
      </c>
      <c r="D1578" s="481" t="s">
        <v>1336</v>
      </c>
      <c r="E1578" s="481">
        <v>17698</v>
      </c>
      <c r="F1578" s="339"/>
      <c r="G1578" s="340">
        <f>IF(ISNUMBER(E1578),E1578/'Bulk DivVar Analysis'!$C$7,"")</f>
        <v>1.1910626556295847</v>
      </c>
      <c r="H1578" s="338" t="str">
        <f>IF(ISNUMBER(E1578), IF(G1578&gt;'Bulk DivVar Analysis'!$D$9,"Pass","Fail"),"")</f>
        <v>Pass</v>
      </c>
      <c r="I1578" s="338" t="str">
        <f t="shared" si="26"/>
        <v>Delta_7_D5</v>
      </c>
      <c r="J1578" s="339"/>
      <c r="K1578" s="339"/>
      <c r="L1578" s="339"/>
      <c r="M1578" s="339"/>
      <c r="N1578" s="339"/>
      <c r="O1578" s="339"/>
      <c r="P1578" s="339"/>
      <c r="Q1578" s="339"/>
    </row>
    <row r="1579" spans="1:17" ht="13.5" customHeight="1">
      <c r="A1579" s="481" t="s">
        <v>1127</v>
      </c>
      <c r="B1579" s="481" t="s">
        <v>748</v>
      </c>
      <c r="C1579" s="481" t="s">
        <v>1201</v>
      </c>
      <c r="D1579" s="481" t="s">
        <v>1337</v>
      </c>
      <c r="E1579" s="481">
        <v>16536</v>
      </c>
      <c r="F1579" s="339"/>
      <c r="G1579" s="340">
        <f>IF(ISNUMBER(E1579),E1579/'Bulk DivVar Analysis'!$C$7,"")</f>
        <v>1.1128608923884515</v>
      </c>
      <c r="H1579" s="338" t="str">
        <f>IF(ISNUMBER(E1579), IF(G1579&gt;'Bulk DivVar Analysis'!$D$9,"Pass","Fail"),"")</f>
        <v>Pass</v>
      </c>
      <c r="I1579" s="338" t="str">
        <f t="shared" si="26"/>
        <v>Delta_7_D6</v>
      </c>
      <c r="J1579" s="339"/>
      <c r="K1579" s="339"/>
      <c r="L1579" s="339"/>
      <c r="M1579" s="339"/>
      <c r="N1579" s="339"/>
      <c r="O1579" s="339"/>
      <c r="P1579" s="339"/>
      <c r="Q1579" s="339"/>
    </row>
    <row r="1580" spans="1:17" ht="13.5" customHeight="1">
      <c r="A1580" s="481" t="s">
        <v>1127</v>
      </c>
      <c r="B1580" s="481" t="s">
        <v>748</v>
      </c>
      <c r="C1580" s="481" t="s">
        <v>1203</v>
      </c>
      <c r="D1580" s="481" t="s">
        <v>1338</v>
      </c>
      <c r="E1580" s="481">
        <v>9253</v>
      </c>
      <c r="F1580" s="339"/>
      <c r="G1580" s="340">
        <f>IF(ISNUMBER(E1580),E1580/'Bulk DivVar Analysis'!$C$7,"")</f>
        <v>0.62272023689346523</v>
      </c>
      <c r="H1580" s="338" t="str">
        <f>IF(ISNUMBER(E1580), IF(G1580&gt;'Bulk DivVar Analysis'!$D$9,"Pass","Fail"),"")</f>
        <v>Pass</v>
      </c>
      <c r="I1580" s="338" t="str">
        <f t="shared" si="26"/>
        <v>Delta_7_D7</v>
      </c>
      <c r="J1580" s="339"/>
      <c r="K1580" s="339"/>
      <c r="L1580" s="339"/>
      <c r="M1580" s="339"/>
      <c r="N1580" s="339"/>
      <c r="O1580" s="339"/>
      <c r="P1580" s="339"/>
      <c r="Q1580" s="339"/>
    </row>
    <row r="1581" spans="1:17" ht="13.5" customHeight="1">
      <c r="A1581" s="481" t="s">
        <v>1127</v>
      </c>
      <c r="B1581" s="481" t="s">
        <v>748</v>
      </c>
      <c r="C1581" s="481" t="s">
        <v>1205</v>
      </c>
      <c r="D1581" s="481" t="s">
        <v>1339</v>
      </c>
      <c r="E1581" s="481">
        <v>9517</v>
      </c>
      <c r="F1581" s="339"/>
      <c r="G1581" s="340">
        <f>IF(ISNUMBER(E1581),E1581/'Bulk DivVar Analysis'!$C$7,"")</f>
        <v>0.64048724678645941</v>
      </c>
      <c r="H1581" s="338" t="str">
        <f>IF(ISNUMBER(E1581), IF(G1581&gt;'Bulk DivVar Analysis'!$D$9,"Pass","Fail"),"")</f>
        <v>Pass</v>
      </c>
      <c r="I1581" s="338" t="str">
        <f t="shared" si="26"/>
        <v>Delta_7_D8</v>
      </c>
      <c r="J1581" s="339"/>
      <c r="K1581" s="339"/>
      <c r="L1581" s="339"/>
      <c r="M1581" s="339"/>
      <c r="N1581" s="339"/>
      <c r="O1581" s="339"/>
      <c r="P1581" s="339"/>
      <c r="Q1581" s="339"/>
    </row>
    <row r="1582" spans="1:17" ht="13.5" customHeight="1">
      <c r="A1582" s="481" t="s">
        <v>1127</v>
      </c>
      <c r="B1582" s="481" t="s">
        <v>748</v>
      </c>
      <c r="C1582" s="481" t="s">
        <v>1207</v>
      </c>
      <c r="D1582" s="481" t="s">
        <v>1340</v>
      </c>
      <c r="E1582" s="481">
        <v>17136</v>
      </c>
      <c r="F1582" s="339"/>
      <c r="G1582" s="340">
        <f>IF(ISNUMBER(E1582),E1582/'Bulk DivVar Analysis'!$C$7,"")</f>
        <v>1.1532404603270745</v>
      </c>
      <c r="H1582" s="338" t="str">
        <f>IF(ISNUMBER(E1582), IF(G1582&gt;'Bulk DivVar Analysis'!$D$9,"Pass","Fail"),"")</f>
        <v>Pass</v>
      </c>
      <c r="I1582" s="338" t="str">
        <f t="shared" si="26"/>
        <v>Delta_7_D9</v>
      </c>
      <c r="J1582" s="339"/>
      <c r="K1582" s="339"/>
      <c r="L1582" s="339"/>
      <c r="M1582" s="339"/>
      <c r="N1582" s="339"/>
      <c r="O1582" s="339"/>
      <c r="P1582" s="339"/>
      <c r="Q1582" s="339"/>
    </row>
    <row r="1583" spans="1:17" ht="13.5" customHeight="1">
      <c r="A1583" s="481" t="s">
        <v>1127</v>
      </c>
      <c r="B1583" s="481" t="s">
        <v>748</v>
      </c>
      <c r="C1583" s="481" t="s">
        <v>532</v>
      </c>
      <c r="D1583" s="481" t="s">
        <v>1341</v>
      </c>
      <c r="E1583" s="481">
        <v>12545</v>
      </c>
      <c r="F1583" s="339"/>
      <c r="G1583" s="340">
        <f>IF(ISNUMBER(E1583),E1583/'Bulk DivVar Analysis'!$C$7,"")</f>
        <v>0.8442694663167104</v>
      </c>
      <c r="H1583" s="338" t="str">
        <f>IF(ISNUMBER(E1583), IF(G1583&gt;'Bulk DivVar Analysis'!$D$9,"Pass","Fail"),"")</f>
        <v>Pass</v>
      </c>
      <c r="I1583" s="338" t="str">
        <f t="shared" si="26"/>
        <v>Delta_7_D10</v>
      </c>
      <c r="J1583" s="339"/>
      <c r="K1583" s="339"/>
      <c r="L1583" s="339"/>
      <c r="M1583" s="339"/>
      <c r="N1583" s="339"/>
      <c r="O1583" s="339"/>
      <c r="P1583" s="339"/>
      <c r="Q1583" s="339"/>
    </row>
    <row r="1584" spans="1:17" ht="13.5" customHeight="1">
      <c r="A1584" s="481" t="s">
        <v>1127</v>
      </c>
      <c r="B1584" s="481" t="s">
        <v>748</v>
      </c>
      <c r="C1584" s="481" t="s">
        <v>533</v>
      </c>
      <c r="D1584" s="481" t="s">
        <v>1342</v>
      </c>
      <c r="E1584" s="481">
        <v>10204</v>
      </c>
      <c r="F1584" s="339"/>
      <c r="G1584" s="340">
        <f>IF(ISNUMBER(E1584),E1584/'Bulk DivVar Analysis'!$C$7,"")</f>
        <v>0.68672185207618275</v>
      </c>
      <c r="H1584" s="338" t="str">
        <f>IF(ISNUMBER(E1584), IF(G1584&gt;'Bulk DivVar Analysis'!$D$9,"Pass","Fail"),"")</f>
        <v>Pass</v>
      </c>
      <c r="I1584" s="338" t="str">
        <f t="shared" si="26"/>
        <v>Delta_7_D11</v>
      </c>
      <c r="J1584" s="339"/>
      <c r="K1584" s="339"/>
      <c r="L1584" s="339"/>
      <c r="M1584" s="339"/>
      <c r="N1584" s="339"/>
      <c r="O1584" s="339"/>
      <c r="P1584" s="339"/>
      <c r="Q1584" s="339"/>
    </row>
    <row r="1585" spans="1:17" ht="13.5" customHeight="1">
      <c r="A1585" s="481" t="s">
        <v>1127</v>
      </c>
      <c r="B1585" s="481" t="s">
        <v>748</v>
      </c>
      <c r="C1585" s="481" t="s">
        <v>534</v>
      </c>
      <c r="D1585" s="481" t="s">
        <v>1343</v>
      </c>
      <c r="E1585" s="481">
        <v>16308</v>
      </c>
      <c r="F1585" s="339"/>
      <c r="G1585" s="340">
        <f>IF(ISNUMBER(E1585),E1585/'Bulk DivVar Analysis'!$C$7,"")</f>
        <v>1.0975166565717747</v>
      </c>
      <c r="H1585" s="338" t="str">
        <f>IF(ISNUMBER(E1585), IF(G1585&gt;'Bulk DivVar Analysis'!$D$9,"Pass","Fail"),"")</f>
        <v>Pass</v>
      </c>
      <c r="I1585" s="338" t="str">
        <f t="shared" si="26"/>
        <v>Delta_7_D12</v>
      </c>
      <c r="J1585" s="339"/>
      <c r="K1585" s="339"/>
      <c r="L1585" s="339"/>
      <c r="M1585" s="339"/>
      <c r="N1585" s="339"/>
      <c r="O1585" s="339"/>
      <c r="P1585" s="339"/>
      <c r="Q1585" s="339"/>
    </row>
    <row r="1586" spans="1:17" ht="13.5" customHeight="1">
      <c r="A1586" s="481" t="s">
        <v>1127</v>
      </c>
      <c r="B1586" s="481" t="s">
        <v>748</v>
      </c>
      <c r="C1586" s="481" t="s">
        <v>1212</v>
      </c>
      <c r="D1586" s="481" t="s">
        <v>1344</v>
      </c>
      <c r="E1586" s="481">
        <v>10128</v>
      </c>
      <c r="F1586" s="339"/>
      <c r="G1586" s="340">
        <f>IF(ISNUMBER(E1586),E1586/'Bulk DivVar Analysis'!$C$7,"")</f>
        <v>0.6816071068039572</v>
      </c>
      <c r="H1586" s="338" t="str">
        <f>IF(ISNUMBER(E1586), IF(G1586&gt;'Bulk DivVar Analysis'!$D$9,"Pass","Fail"),"")</f>
        <v>Pass</v>
      </c>
      <c r="I1586" s="338" t="str">
        <f t="shared" si="26"/>
        <v>Delta_7_E1</v>
      </c>
      <c r="J1586" s="339"/>
      <c r="K1586" s="339"/>
      <c r="L1586" s="339"/>
      <c r="M1586" s="339"/>
      <c r="N1586" s="339"/>
      <c r="O1586" s="339"/>
      <c r="P1586" s="339"/>
      <c r="Q1586" s="339"/>
    </row>
    <row r="1587" spans="1:17" ht="13.5" customHeight="1">
      <c r="A1587" s="481" t="s">
        <v>1127</v>
      </c>
      <c r="B1587" s="481" t="s">
        <v>748</v>
      </c>
      <c r="C1587" s="481" t="s">
        <v>1214</v>
      </c>
      <c r="D1587" s="481" t="s">
        <v>1345</v>
      </c>
      <c r="E1587" s="481">
        <v>9347</v>
      </c>
      <c r="F1587" s="339"/>
      <c r="G1587" s="340">
        <f>IF(ISNUMBER(E1587),E1587/'Bulk DivVar Analysis'!$C$7,"")</f>
        <v>0.62904636920384949</v>
      </c>
      <c r="H1587" s="338" t="str">
        <f>IF(ISNUMBER(E1587), IF(G1587&gt;'Bulk DivVar Analysis'!$D$9,"Pass","Fail"),"")</f>
        <v>Pass</v>
      </c>
      <c r="I1587" s="338" t="str">
        <f t="shared" si="26"/>
        <v>Delta_7_E2</v>
      </c>
      <c r="J1587" s="339"/>
      <c r="K1587" s="339"/>
      <c r="L1587" s="339"/>
      <c r="M1587" s="339"/>
      <c r="N1587" s="339"/>
      <c r="O1587" s="339"/>
      <c r="P1587" s="339"/>
      <c r="Q1587" s="339"/>
    </row>
    <row r="1588" spans="1:17" ht="13.5" customHeight="1">
      <c r="A1588" s="481" t="s">
        <v>1127</v>
      </c>
      <c r="B1588" s="481" t="s">
        <v>748</v>
      </c>
      <c r="C1588" s="481" t="s">
        <v>1216</v>
      </c>
      <c r="D1588" s="481" t="s">
        <v>1346</v>
      </c>
      <c r="E1588" s="481">
        <v>11954</v>
      </c>
      <c r="F1588" s="339"/>
      <c r="G1588" s="340">
        <f>IF(ISNUMBER(E1588),E1588/'Bulk DivVar Analysis'!$C$7,"")</f>
        <v>0.80449559189716668</v>
      </c>
      <c r="H1588" s="338" t="str">
        <f>IF(ISNUMBER(E1588), IF(G1588&gt;'Bulk DivVar Analysis'!$D$9,"Pass","Fail"),"")</f>
        <v>Pass</v>
      </c>
      <c r="I1588" s="338" t="str">
        <f t="shared" si="26"/>
        <v>Delta_7_E3</v>
      </c>
      <c r="J1588" s="339"/>
      <c r="K1588" s="339"/>
      <c r="L1588" s="339"/>
      <c r="M1588" s="339"/>
      <c r="N1588" s="339"/>
      <c r="O1588" s="339"/>
      <c r="P1588" s="339"/>
      <c r="Q1588" s="339"/>
    </row>
    <row r="1589" spans="1:17" ht="13.5" customHeight="1">
      <c r="A1589" s="481" t="s">
        <v>1127</v>
      </c>
      <c r="B1589" s="481" t="s">
        <v>748</v>
      </c>
      <c r="C1589" s="481" t="s">
        <v>1218</v>
      </c>
      <c r="D1589" s="481" t="s">
        <v>1347</v>
      </c>
      <c r="E1589" s="481">
        <v>7223</v>
      </c>
      <c r="F1589" s="339"/>
      <c r="G1589" s="340">
        <f>IF(ISNUMBER(E1589),E1589/'Bulk DivVar Analysis'!$C$7,"")</f>
        <v>0.48610269870112388</v>
      </c>
      <c r="H1589" s="338" t="str">
        <f>IF(ISNUMBER(E1589), IF(G1589&gt;'Bulk DivVar Analysis'!$D$9,"Pass","Fail"),"")</f>
        <v>Pass</v>
      </c>
      <c r="I1589" s="338" t="str">
        <f t="shared" si="26"/>
        <v>Delta_7_E4</v>
      </c>
      <c r="J1589" s="339"/>
      <c r="K1589" s="339"/>
      <c r="L1589" s="339"/>
      <c r="M1589" s="339"/>
      <c r="N1589" s="339"/>
      <c r="O1589" s="339"/>
      <c r="P1589" s="339"/>
      <c r="Q1589" s="339"/>
    </row>
    <row r="1590" spans="1:17" ht="13.5" customHeight="1">
      <c r="A1590" s="481" t="s">
        <v>1127</v>
      </c>
      <c r="B1590" s="481" t="s">
        <v>748</v>
      </c>
      <c r="C1590" s="481" t="s">
        <v>1220</v>
      </c>
      <c r="D1590" s="481" t="s">
        <v>1348</v>
      </c>
      <c r="E1590" s="481">
        <v>10486</v>
      </c>
      <c r="F1590" s="339"/>
      <c r="G1590" s="340">
        <f>IF(ISNUMBER(E1590),E1590/'Bulk DivVar Analysis'!$C$7,"")</f>
        <v>0.70570024900733563</v>
      </c>
      <c r="H1590" s="338" t="str">
        <f>IF(ISNUMBER(E1590), IF(G1590&gt;'Bulk DivVar Analysis'!$D$9,"Pass","Fail"),"")</f>
        <v>Pass</v>
      </c>
      <c r="I1590" s="338" t="str">
        <f t="shared" si="26"/>
        <v>Delta_7_E5</v>
      </c>
      <c r="J1590" s="339"/>
      <c r="K1590" s="339"/>
      <c r="L1590" s="339"/>
      <c r="M1590" s="339"/>
      <c r="N1590" s="339"/>
      <c r="O1590" s="339"/>
      <c r="P1590" s="339"/>
      <c r="Q1590" s="339"/>
    </row>
    <row r="1591" spans="1:17" ht="13.5" customHeight="1">
      <c r="A1591" s="481" t="s">
        <v>1127</v>
      </c>
      <c r="B1591" s="481" t="s">
        <v>748</v>
      </c>
      <c r="C1591" s="481" t="s">
        <v>1222</v>
      </c>
      <c r="D1591" s="481" t="s">
        <v>1349</v>
      </c>
      <c r="E1591" s="481">
        <v>17149</v>
      </c>
      <c r="F1591" s="339"/>
      <c r="G1591" s="340">
        <f>IF(ISNUMBER(E1591),E1591/'Bulk DivVar Analysis'!$C$7,"")</f>
        <v>1.1541153509657447</v>
      </c>
      <c r="H1591" s="338" t="str">
        <f>IF(ISNUMBER(E1591), IF(G1591&gt;'Bulk DivVar Analysis'!$D$9,"Pass","Fail"),"")</f>
        <v>Pass</v>
      </c>
      <c r="I1591" s="338" t="str">
        <f t="shared" si="26"/>
        <v>Delta_7_E6</v>
      </c>
      <c r="J1591" s="339"/>
      <c r="K1591" s="339"/>
      <c r="L1591" s="339"/>
      <c r="M1591" s="339"/>
      <c r="N1591" s="339"/>
      <c r="O1591" s="339"/>
      <c r="P1591" s="339"/>
      <c r="Q1591" s="339"/>
    </row>
    <row r="1592" spans="1:17" ht="13.5" customHeight="1">
      <c r="A1592" s="481" t="s">
        <v>1127</v>
      </c>
      <c r="B1592" s="481" t="s">
        <v>748</v>
      </c>
      <c r="C1592" s="481" t="s">
        <v>1224</v>
      </c>
      <c r="D1592" s="481" t="s">
        <v>1350</v>
      </c>
      <c r="E1592" s="481">
        <v>12277</v>
      </c>
      <c r="F1592" s="339"/>
      <c r="G1592" s="340">
        <f>IF(ISNUMBER(E1592),E1592/'Bulk DivVar Analysis'!$C$7,"")</f>
        <v>0.8262332593041255</v>
      </c>
      <c r="H1592" s="338" t="str">
        <f>IF(ISNUMBER(E1592), IF(G1592&gt;'Bulk DivVar Analysis'!$D$9,"Pass","Fail"),"")</f>
        <v>Pass</v>
      </c>
      <c r="I1592" s="338" t="str">
        <f t="shared" si="26"/>
        <v>Delta_7_E7</v>
      </c>
      <c r="J1592" s="339"/>
      <c r="K1592" s="339"/>
      <c r="L1592" s="339"/>
      <c r="M1592" s="339"/>
      <c r="N1592" s="339"/>
      <c r="O1592" s="339"/>
      <c r="P1592" s="339"/>
      <c r="Q1592" s="339"/>
    </row>
    <row r="1593" spans="1:17" ht="13.5" customHeight="1">
      <c r="A1593" s="481" t="s">
        <v>1127</v>
      </c>
      <c r="B1593" s="481" t="s">
        <v>748</v>
      </c>
      <c r="C1593" s="481" t="s">
        <v>1226</v>
      </c>
      <c r="D1593" s="481" t="s">
        <v>1351</v>
      </c>
      <c r="E1593" s="481">
        <v>11923</v>
      </c>
      <c r="F1593" s="339"/>
      <c r="G1593" s="340">
        <f>IF(ISNUMBER(E1593),E1593/'Bulk DivVar Analysis'!$C$7,"")</f>
        <v>0.80240931422033779</v>
      </c>
      <c r="H1593" s="338" t="str">
        <f>IF(ISNUMBER(E1593), IF(G1593&gt;'Bulk DivVar Analysis'!$D$9,"Pass","Fail"),"")</f>
        <v>Pass</v>
      </c>
      <c r="I1593" s="338" t="str">
        <f t="shared" si="26"/>
        <v>Delta_7_E8</v>
      </c>
      <c r="J1593" s="339"/>
      <c r="K1593" s="339"/>
      <c r="L1593" s="339"/>
      <c r="M1593" s="339"/>
      <c r="N1593" s="339"/>
      <c r="O1593" s="339"/>
      <c r="P1593" s="339"/>
      <c r="Q1593" s="339"/>
    </row>
    <row r="1594" spans="1:17" ht="13.5" customHeight="1">
      <c r="A1594" s="481" t="s">
        <v>1127</v>
      </c>
      <c r="B1594" s="481" t="s">
        <v>748</v>
      </c>
      <c r="C1594" s="481" t="s">
        <v>1228</v>
      </c>
      <c r="D1594" s="481" t="s">
        <v>1352</v>
      </c>
      <c r="E1594" s="481">
        <v>15928</v>
      </c>
      <c r="F1594" s="339"/>
      <c r="G1594" s="340">
        <f>IF(ISNUMBER(E1594),E1594/'Bulk DivVar Analysis'!$C$7,"")</f>
        <v>1.0719429302106467</v>
      </c>
      <c r="H1594" s="338" t="str">
        <f>IF(ISNUMBER(E1594), IF(G1594&gt;'Bulk DivVar Analysis'!$D$9,"Pass","Fail"),"")</f>
        <v>Pass</v>
      </c>
      <c r="I1594" s="338" t="str">
        <f t="shared" si="26"/>
        <v>Delta_7_E9</v>
      </c>
      <c r="J1594" s="339"/>
      <c r="K1594" s="339"/>
      <c r="L1594" s="339"/>
      <c r="M1594" s="339"/>
      <c r="N1594" s="339"/>
      <c r="O1594" s="339"/>
      <c r="P1594" s="339"/>
      <c r="Q1594" s="339"/>
    </row>
    <row r="1595" spans="1:17" ht="13.5" customHeight="1">
      <c r="A1595" s="481" t="s">
        <v>1127</v>
      </c>
      <c r="B1595" s="481" t="s">
        <v>748</v>
      </c>
      <c r="C1595" s="481" t="s">
        <v>544</v>
      </c>
      <c r="D1595" s="481" t="s">
        <v>1353</v>
      </c>
      <c r="E1595" s="481">
        <v>11353</v>
      </c>
      <c r="F1595" s="339"/>
      <c r="G1595" s="340">
        <f>IF(ISNUMBER(E1595),E1595/'Bulk DivVar Analysis'!$C$7,"")</f>
        <v>0.76404872467864593</v>
      </c>
      <c r="H1595" s="338" t="str">
        <f>IF(ISNUMBER(E1595), IF(G1595&gt;'Bulk DivVar Analysis'!$D$9,"Pass","Fail"),"")</f>
        <v>Pass</v>
      </c>
      <c r="I1595" s="338" t="str">
        <f t="shared" si="26"/>
        <v>Delta_7_E10</v>
      </c>
      <c r="J1595" s="339"/>
      <c r="K1595" s="339"/>
      <c r="L1595" s="339"/>
      <c r="M1595" s="339"/>
      <c r="N1595" s="339"/>
      <c r="O1595" s="339"/>
      <c r="P1595" s="339"/>
      <c r="Q1595" s="339"/>
    </row>
    <row r="1596" spans="1:17" ht="13.5" customHeight="1">
      <c r="A1596" s="481" t="s">
        <v>1127</v>
      </c>
      <c r="B1596" s="481" t="s">
        <v>748</v>
      </c>
      <c r="C1596" s="481" t="s">
        <v>545</v>
      </c>
      <c r="D1596" s="481" t="s">
        <v>1354</v>
      </c>
      <c r="E1596" s="481">
        <v>16566</v>
      </c>
      <c r="F1596" s="339"/>
      <c r="G1596" s="340">
        <f>IF(ISNUMBER(E1596),E1596/'Bulk DivVar Analysis'!$C$7,"")</f>
        <v>1.1148798707853826</v>
      </c>
      <c r="H1596" s="338" t="str">
        <f>IF(ISNUMBER(E1596), IF(G1596&gt;'Bulk DivVar Analysis'!$D$9,"Pass","Fail"),"")</f>
        <v>Pass</v>
      </c>
      <c r="I1596" s="338" t="str">
        <f t="shared" si="26"/>
        <v>Delta_7_E11</v>
      </c>
      <c r="J1596" s="339"/>
      <c r="K1596" s="339"/>
      <c r="L1596" s="339"/>
      <c r="M1596" s="339"/>
      <c r="N1596" s="339"/>
      <c r="O1596" s="339"/>
      <c r="P1596" s="339"/>
      <c r="Q1596" s="339"/>
    </row>
    <row r="1597" spans="1:17" ht="13.5" customHeight="1">
      <c r="A1597" s="481" t="s">
        <v>1127</v>
      </c>
      <c r="B1597" s="481" t="s">
        <v>748</v>
      </c>
      <c r="C1597" s="481" t="s">
        <v>546</v>
      </c>
      <c r="D1597" s="481" t="s">
        <v>1355</v>
      </c>
      <c r="E1597" s="481">
        <v>9289</v>
      </c>
      <c r="F1597" s="339"/>
      <c r="G1597" s="340">
        <f>IF(ISNUMBER(E1597),E1597/'Bulk DivVar Analysis'!$C$7,"")</f>
        <v>0.62514301096978264</v>
      </c>
      <c r="H1597" s="338" t="str">
        <f>IF(ISNUMBER(E1597), IF(G1597&gt;'Bulk DivVar Analysis'!$D$9,"Pass","Fail"),"")</f>
        <v>Pass</v>
      </c>
      <c r="I1597" s="338" t="str">
        <f t="shared" si="26"/>
        <v>Delta_7_E12</v>
      </c>
      <c r="J1597" s="339"/>
      <c r="K1597" s="339"/>
      <c r="L1597" s="339"/>
      <c r="M1597" s="339"/>
      <c r="N1597" s="339"/>
      <c r="O1597" s="339"/>
      <c r="P1597" s="339"/>
      <c r="Q1597" s="339"/>
    </row>
    <row r="1598" spans="1:17" ht="13.5" customHeight="1">
      <c r="A1598" s="481" t="s">
        <v>1127</v>
      </c>
      <c r="B1598" s="481" t="s">
        <v>748</v>
      </c>
      <c r="C1598" s="481" t="s">
        <v>1233</v>
      </c>
      <c r="D1598" s="481" t="s">
        <v>1356</v>
      </c>
      <c r="E1598" s="481">
        <v>11372</v>
      </c>
      <c r="F1598" s="339"/>
      <c r="G1598" s="340">
        <f>IF(ISNUMBER(E1598),E1598/'Bulk DivVar Analysis'!$C$7,"")</f>
        <v>0.76532741099670232</v>
      </c>
      <c r="H1598" s="338" t="str">
        <f>IF(ISNUMBER(E1598), IF(G1598&gt;'Bulk DivVar Analysis'!$D$9,"Pass","Fail"),"")</f>
        <v>Pass</v>
      </c>
      <c r="I1598" s="338" t="str">
        <f t="shared" si="26"/>
        <v>Delta_7_F1</v>
      </c>
      <c r="J1598" s="339"/>
      <c r="K1598" s="339"/>
      <c r="L1598" s="339"/>
      <c r="M1598" s="339"/>
      <c r="N1598" s="339"/>
      <c r="O1598" s="339"/>
      <c r="P1598" s="339"/>
      <c r="Q1598" s="339"/>
    </row>
    <row r="1599" spans="1:17" ht="13.5" customHeight="1">
      <c r="A1599" s="481" t="s">
        <v>1127</v>
      </c>
      <c r="B1599" s="481" t="s">
        <v>748</v>
      </c>
      <c r="C1599" s="481" t="s">
        <v>1235</v>
      </c>
      <c r="D1599" s="481" t="s">
        <v>1357</v>
      </c>
      <c r="E1599" s="481">
        <v>12258</v>
      </c>
      <c r="F1599" s="339"/>
      <c r="G1599" s="340">
        <f>IF(ISNUMBER(E1599),E1599/'Bulk DivVar Analysis'!$C$7,"")</f>
        <v>0.824954572986069</v>
      </c>
      <c r="H1599" s="338" t="str">
        <f>IF(ISNUMBER(E1599), IF(G1599&gt;'Bulk DivVar Analysis'!$D$9,"Pass","Fail"),"")</f>
        <v>Pass</v>
      </c>
      <c r="I1599" s="338" t="str">
        <f t="shared" si="26"/>
        <v>Delta_7_F2</v>
      </c>
      <c r="J1599" s="339"/>
      <c r="K1599" s="339"/>
      <c r="L1599" s="339"/>
      <c r="M1599" s="339"/>
      <c r="N1599" s="339"/>
      <c r="O1599" s="339"/>
      <c r="P1599" s="339"/>
      <c r="Q1599" s="339"/>
    </row>
    <row r="1600" spans="1:17" ht="13.5" customHeight="1">
      <c r="A1600" s="481" t="s">
        <v>1127</v>
      </c>
      <c r="B1600" s="481" t="s">
        <v>748</v>
      </c>
      <c r="C1600" s="481" t="s">
        <v>1237</v>
      </c>
      <c r="D1600" s="481" t="s">
        <v>1358</v>
      </c>
      <c r="E1600" s="481">
        <v>22729</v>
      </c>
      <c r="F1600" s="339"/>
      <c r="G1600" s="340">
        <f>IF(ISNUMBER(E1600),E1600/'Bulk DivVar Analysis'!$C$7,"")</f>
        <v>1.5296453327949391</v>
      </c>
      <c r="H1600" s="338" t="str">
        <f>IF(ISNUMBER(E1600), IF(G1600&gt;'Bulk DivVar Analysis'!$D$9,"Pass","Fail"),"")</f>
        <v>Pass</v>
      </c>
      <c r="I1600" s="338" t="str">
        <f t="shared" si="26"/>
        <v>Delta_7_F3</v>
      </c>
      <c r="J1600" s="339"/>
      <c r="K1600" s="339"/>
      <c r="L1600" s="339"/>
      <c r="M1600" s="339"/>
      <c r="N1600" s="339"/>
      <c r="O1600" s="339"/>
      <c r="P1600" s="339"/>
      <c r="Q1600" s="339"/>
    </row>
    <row r="1601" spans="1:17" ht="13.5" customHeight="1">
      <c r="A1601" s="481" t="s">
        <v>1127</v>
      </c>
      <c r="B1601" s="481" t="s">
        <v>748</v>
      </c>
      <c r="C1601" s="481" t="s">
        <v>1239</v>
      </c>
      <c r="D1601" s="481" t="s">
        <v>1359</v>
      </c>
      <c r="E1601" s="481">
        <v>15760</v>
      </c>
      <c r="F1601" s="339"/>
      <c r="G1601" s="340">
        <f>IF(ISNUMBER(E1601),E1601/'Bulk DivVar Analysis'!$C$7,"")</f>
        <v>1.0606366511878322</v>
      </c>
      <c r="H1601" s="338" t="str">
        <f>IF(ISNUMBER(E1601), IF(G1601&gt;'Bulk DivVar Analysis'!$D$9,"Pass","Fail"),"")</f>
        <v>Pass</v>
      </c>
      <c r="I1601" s="338" t="str">
        <f t="shared" si="26"/>
        <v>Delta_7_F4</v>
      </c>
      <c r="J1601" s="339"/>
      <c r="K1601" s="339"/>
      <c r="L1601" s="339"/>
      <c r="M1601" s="339"/>
      <c r="N1601" s="339"/>
      <c r="O1601" s="339"/>
      <c r="P1601" s="339"/>
      <c r="Q1601" s="339"/>
    </row>
    <row r="1602" spans="1:17" ht="13.5" customHeight="1">
      <c r="A1602" s="481" t="s">
        <v>1127</v>
      </c>
      <c r="B1602" s="481" t="s">
        <v>748</v>
      </c>
      <c r="C1602" s="481" t="s">
        <v>1241</v>
      </c>
      <c r="D1602" s="481" t="s">
        <v>1360</v>
      </c>
      <c r="E1602" s="481">
        <v>14338</v>
      </c>
      <c r="F1602" s="339"/>
      <c r="G1602" s="340">
        <f>IF(ISNUMBER(E1602),E1602/'Bulk DivVar Analysis'!$C$7,"")</f>
        <v>0.96493707517329563</v>
      </c>
      <c r="H1602" s="338" t="str">
        <f>IF(ISNUMBER(E1602), IF(G1602&gt;'Bulk DivVar Analysis'!$D$9,"Pass","Fail"),"")</f>
        <v>Pass</v>
      </c>
      <c r="I1602" s="338" t="str">
        <f t="shared" si="26"/>
        <v>Delta_7_F5</v>
      </c>
      <c r="J1602" s="339"/>
      <c r="K1602" s="339"/>
      <c r="L1602" s="339"/>
      <c r="M1602" s="339"/>
      <c r="N1602" s="339"/>
      <c r="O1602" s="339"/>
      <c r="P1602" s="339"/>
      <c r="Q1602" s="339"/>
    </row>
    <row r="1603" spans="1:17" ht="13.5" customHeight="1">
      <c r="A1603" s="481" t="s">
        <v>1127</v>
      </c>
      <c r="B1603" s="481" t="s">
        <v>748</v>
      </c>
      <c r="C1603" s="481" t="s">
        <v>1243</v>
      </c>
      <c r="D1603" s="481" t="s">
        <v>1361</v>
      </c>
      <c r="E1603" s="481">
        <v>19227</v>
      </c>
      <c r="F1603" s="339"/>
      <c r="G1603" s="340">
        <f>IF(ISNUMBER(E1603),E1603/'Bulk DivVar Analysis'!$C$7,"")</f>
        <v>1.2939632545931758</v>
      </c>
      <c r="H1603" s="338" t="str">
        <f>IF(ISNUMBER(E1603), IF(G1603&gt;'Bulk DivVar Analysis'!$D$9,"Pass","Fail"),"")</f>
        <v>Pass</v>
      </c>
      <c r="I1603" s="338" t="str">
        <f t="shared" ref="I1603:I1666" si="27">_xlfn.TEXTJOIN("_",TRUE,B1603,C1603)</f>
        <v>Delta_7_F6</v>
      </c>
      <c r="J1603" s="339"/>
      <c r="K1603" s="339"/>
      <c r="L1603" s="339"/>
      <c r="M1603" s="339"/>
      <c r="N1603" s="339"/>
      <c r="O1603" s="339"/>
      <c r="P1603" s="339"/>
      <c r="Q1603" s="339"/>
    </row>
    <row r="1604" spans="1:17" ht="13.5" customHeight="1">
      <c r="A1604" s="481" t="s">
        <v>1127</v>
      </c>
      <c r="B1604" s="481" t="s">
        <v>748</v>
      </c>
      <c r="C1604" s="481" t="s">
        <v>1245</v>
      </c>
      <c r="D1604" s="481" t="s">
        <v>1362</v>
      </c>
      <c r="E1604" s="481">
        <v>18587</v>
      </c>
      <c r="F1604" s="339"/>
      <c r="G1604" s="340">
        <f>IF(ISNUMBER(E1604),E1604/'Bulk DivVar Analysis'!$C$7,"")</f>
        <v>1.2508917154586445</v>
      </c>
      <c r="H1604" s="338" t="str">
        <f>IF(ISNUMBER(E1604), IF(G1604&gt;'Bulk DivVar Analysis'!$D$9,"Pass","Fail"),"")</f>
        <v>Pass</v>
      </c>
      <c r="I1604" s="338" t="str">
        <f t="shared" si="27"/>
        <v>Delta_7_F7</v>
      </c>
      <c r="J1604" s="339"/>
      <c r="K1604" s="339"/>
      <c r="L1604" s="339"/>
      <c r="M1604" s="339"/>
      <c r="N1604" s="339"/>
      <c r="O1604" s="339"/>
      <c r="P1604" s="339"/>
      <c r="Q1604" s="339"/>
    </row>
    <row r="1605" spans="1:17" ht="13.5" customHeight="1">
      <c r="A1605" s="481" t="s">
        <v>1127</v>
      </c>
      <c r="B1605" s="481" t="s">
        <v>748</v>
      </c>
      <c r="C1605" s="481" t="s">
        <v>1247</v>
      </c>
      <c r="D1605" s="481" t="s">
        <v>1363</v>
      </c>
      <c r="E1605" s="481">
        <v>15890</v>
      </c>
      <c r="F1605" s="339"/>
      <c r="G1605" s="340">
        <f>IF(ISNUMBER(E1605),E1605/'Bulk DivVar Analysis'!$C$7,"")</f>
        <v>1.0693855575745339</v>
      </c>
      <c r="H1605" s="338" t="str">
        <f>IF(ISNUMBER(E1605), IF(G1605&gt;'Bulk DivVar Analysis'!$D$9,"Pass","Fail"),"")</f>
        <v>Pass</v>
      </c>
      <c r="I1605" s="338" t="str">
        <f t="shared" si="27"/>
        <v>Delta_7_F8</v>
      </c>
      <c r="J1605" s="339"/>
      <c r="K1605" s="339"/>
      <c r="L1605" s="339"/>
      <c r="M1605" s="339"/>
      <c r="N1605" s="339"/>
      <c r="O1605" s="339"/>
      <c r="P1605" s="339"/>
      <c r="Q1605" s="339"/>
    </row>
    <row r="1606" spans="1:17" ht="13.5" customHeight="1">
      <c r="A1606" s="481" t="s">
        <v>1127</v>
      </c>
      <c r="B1606" s="481" t="s">
        <v>748</v>
      </c>
      <c r="C1606" s="481" t="s">
        <v>1249</v>
      </c>
      <c r="D1606" s="481" t="s">
        <v>1364</v>
      </c>
      <c r="E1606" s="481">
        <v>20976</v>
      </c>
      <c r="F1606" s="339"/>
      <c r="G1606" s="340">
        <f>IF(ISNUMBER(E1606),E1606/'Bulk DivVar Analysis'!$C$7,"")</f>
        <v>1.411669695134262</v>
      </c>
      <c r="H1606" s="338" t="str">
        <f>IF(ISNUMBER(E1606), IF(G1606&gt;'Bulk DivVar Analysis'!$D$9,"Pass","Fail"),"")</f>
        <v>Pass</v>
      </c>
      <c r="I1606" s="338" t="str">
        <f t="shared" si="27"/>
        <v>Delta_7_F9</v>
      </c>
      <c r="J1606" s="339"/>
      <c r="K1606" s="339"/>
      <c r="L1606" s="339"/>
      <c r="M1606" s="339"/>
      <c r="N1606" s="339"/>
      <c r="O1606" s="339"/>
      <c r="P1606" s="339"/>
      <c r="Q1606" s="339"/>
    </row>
    <row r="1607" spans="1:17" ht="13.5" customHeight="1">
      <c r="A1607" s="481" t="s">
        <v>1127</v>
      </c>
      <c r="B1607" s="481" t="s">
        <v>748</v>
      </c>
      <c r="C1607" s="481" t="s">
        <v>556</v>
      </c>
      <c r="D1607" s="481" t="s">
        <v>1365</v>
      </c>
      <c r="E1607" s="481">
        <v>5751</v>
      </c>
      <c r="F1607" s="339"/>
      <c r="G1607" s="340">
        <f>IF(ISNUMBER(E1607),E1607/'Bulk DivVar Analysis'!$C$7,"")</f>
        <v>0.38703815869170199</v>
      </c>
      <c r="H1607" s="338" t="str">
        <f>IF(ISNUMBER(E1607), IF(G1607&gt;'Bulk DivVar Analysis'!$D$9,"Pass","Fail"),"")</f>
        <v>Pass</v>
      </c>
      <c r="I1607" s="338" t="str">
        <f t="shared" si="27"/>
        <v>Delta_7_F10</v>
      </c>
      <c r="J1607" s="339"/>
      <c r="K1607" s="339"/>
      <c r="L1607" s="339"/>
      <c r="M1607" s="339"/>
      <c r="N1607" s="339"/>
      <c r="O1607" s="339"/>
      <c r="P1607" s="339"/>
      <c r="Q1607" s="339"/>
    </row>
    <row r="1608" spans="1:17" ht="13.5" customHeight="1">
      <c r="A1608" s="481" t="s">
        <v>1127</v>
      </c>
      <c r="B1608" s="481" t="s">
        <v>748</v>
      </c>
      <c r="C1608" s="481" t="s">
        <v>557</v>
      </c>
      <c r="D1608" s="481" t="s">
        <v>1366</v>
      </c>
      <c r="E1608" s="481">
        <v>7628</v>
      </c>
      <c r="F1608" s="339"/>
      <c r="G1608" s="340">
        <f>IF(ISNUMBER(E1608),E1608/'Bulk DivVar Analysis'!$C$7,"")</f>
        <v>0.51335890705969445</v>
      </c>
      <c r="H1608" s="338" t="str">
        <f>IF(ISNUMBER(E1608), IF(G1608&gt;'Bulk DivVar Analysis'!$D$9,"Pass","Fail"),"")</f>
        <v>Pass</v>
      </c>
      <c r="I1608" s="338" t="str">
        <f t="shared" si="27"/>
        <v>Delta_7_F11</v>
      </c>
      <c r="J1608" s="339"/>
      <c r="K1608" s="339"/>
      <c r="L1608" s="339"/>
      <c r="M1608" s="339"/>
      <c r="N1608" s="339"/>
      <c r="O1608" s="339"/>
      <c r="P1608" s="339"/>
      <c r="Q1608" s="339"/>
    </row>
    <row r="1609" spans="1:17" ht="13.5" customHeight="1">
      <c r="A1609" s="481" t="s">
        <v>1127</v>
      </c>
      <c r="B1609" s="481" t="s">
        <v>748</v>
      </c>
      <c r="C1609" s="481" t="s">
        <v>558</v>
      </c>
      <c r="D1609" s="481" t="s">
        <v>1367</v>
      </c>
      <c r="E1609" s="481">
        <v>11210</v>
      </c>
      <c r="F1609" s="339"/>
      <c r="G1609" s="340">
        <f>IF(ISNUMBER(E1609),E1609/'Bulk DivVar Analysis'!$C$7,"")</f>
        <v>0.75442492765327407</v>
      </c>
      <c r="H1609" s="338" t="str">
        <f>IF(ISNUMBER(E1609), IF(G1609&gt;'Bulk DivVar Analysis'!$D$9,"Pass","Fail"),"")</f>
        <v>Pass</v>
      </c>
      <c r="I1609" s="338" t="str">
        <f t="shared" si="27"/>
        <v>Delta_7_F12</v>
      </c>
      <c r="J1609" s="339"/>
      <c r="K1609" s="339"/>
      <c r="L1609" s="339"/>
      <c r="M1609" s="339"/>
      <c r="N1609" s="339"/>
      <c r="O1609" s="339"/>
      <c r="P1609" s="339"/>
      <c r="Q1609" s="339"/>
    </row>
    <row r="1610" spans="1:17" ht="13.5" customHeight="1">
      <c r="A1610" s="481" t="s">
        <v>1127</v>
      </c>
      <c r="B1610" s="481" t="s">
        <v>748</v>
      </c>
      <c r="C1610" s="481" t="s">
        <v>1254</v>
      </c>
      <c r="D1610" s="481" t="s">
        <v>1368</v>
      </c>
      <c r="E1610" s="481">
        <v>22802</v>
      </c>
      <c r="F1610" s="339"/>
      <c r="G1610" s="340">
        <f>IF(ISNUMBER(E1610),E1610/'Bulk DivVar Analysis'!$C$7,"")</f>
        <v>1.5345581802274715</v>
      </c>
      <c r="H1610" s="338" t="str">
        <f>IF(ISNUMBER(E1610), IF(G1610&gt;'Bulk DivVar Analysis'!$D$9,"Pass","Fail"),"")</f>
        <v>Pass</v>
      </c>
      <c r="I1610" s="338" t="str">
        <f t="shared" si="27"/>
        <v>Delta_7_G1</v>
      </c>
      <c r="J1610" s="339"/>
      <c r="K1610" s="339"/>
      <c r="L1610" s="339"/>
      <c r="M1610" s="339"/>
      <c r="N1610" s="339"/>
      <c r="O1610" s="339"/>
      <c r="P1610" s="339"/>
      <c r="Q1610" s="339"/>
    </row>
    <row r="1611" spans="1:17" ht="13.5" customHeight="1">
      <c r="A1611" s="481" t="s">
        <v>1127</v>
      </c>
      <c r="B1611" s="481" t="s">
        <v>748</v>
      </c>
      <c r="C1611" s="481" t="s">
        <v>1256</v>
      </c>
      <c r="D1611" s="481" t="s">
        <v>1369</v>
      </c>
      <c r="E1611" s="481">
        <v>18926</v>
      </c>
      <c r="F1611" s="339"/>
      <c r="G1611" s="340">
        <f>IF(ISNUMBER(E1611),E1611/'Bulk DivVar Analysis'!$C$7,"")</f>
        <v>1.2737061713439666</v>
      </c>
      <c r="H1611" s="338" t="str">
        <f>IF(ISNUMBER(E1611), IF(G1611&gt;'Bulk DivVar Analysis'!$D$9,"Pass","Fail"),"")</f>
        <v>Pass</v>
      </c>
      <c r="I1611" s="338" t="str">
        <f t="shared" si="27"/>
        <v>Delta_7_G2</v>
      </c>
      <c r="J1611" s="339"/>
      <c r="K1611" s="339"/>
      <c r="L1611" s="339"/>
      <c r="M1611" s="339"/>
      <c r="N1611" s="339"/>
      <c r="O1611" s="339"/>
      <c r="P1611" s="339"/>
      <c r="Q1611" s="339"/>
    </row>
    <row r="1612" spans="1:17" ht="13.5" customHeight="1">
      <c r="A1612" s="481" t="s">
        <v>1127</v>
      </c>
      <c r="B1612" s="481" t="s">
        <v>748</v>
      </c>
      <c r="C1612" s="481" t="s">
        <v>1258</v>
      </c>
      <c r="D1612" s="481" t="s">
        <v>1370</v>
      </c>
      <c r="E1612" s="481">
        <v>16323</v>
      </c>
      <c r="F1612" s="339"/>
      <c r="G1612" s="340">
        <f>IF(ISNUMBER(E1612),E1612/'Bulk DivVar Analysis'!$C$7,"")</f>
        <v>1.0985261457702402</v>
      </c>
      <c r="H1612" s="338" t="str">
        <f>IF(ISNUMBER(E1612), IF(G1612&gt;'Bulk DivVar Analysis'!$D$9,"Pass","Fail"),"")</f>
        <v>Pass</v>
      </c>
      <c r="I1612" s="338" t="str">
        <f t="shared" si="27"/>
        <v>Delta_7_G3</v>
      </c>
      <c r="J1612" s="339"/>
      <c r="K1612" s="339"/>
      <c r="L1612" s="339"/>
      <c r="M1612" s="339"/>
      <c r="N1612" s="339"/>
      <c r="O1612" s="339"/>
      <c r="P1612" s="339"/>
      <c r="Q1612" s="339"/>
    </row>
    <row r="1613" spans="1:17" ht="13.5" customHeight="1">
      <c r="A1613" s="481" t="s">
        <v>1127</v>
      </c>
      <c r="B1613" s="481" t="s">
        <v>748</v>
      </c>
      <c r="C1613" s="481" t="s">
        <v>1260</v>
      </c>
      <c r="D1613" s="481" t="s">
        <v>1371</v>
      </c>
      <c r="E1613" s="481">
        <v>10971</v>
      </c>
      <c r="F1613" s="339"/>
      <c r="G1613" s="340">
        <f>IF(ISNUMBER(E1613),E1613/'Bulk DivVar Analysis'!$C$7,"")</f>
        <v>0.73834039975772259</v>
      </c>
      <c r="H1613" s="338" t="str">
        <f>IF(ISNUMBER(E1613), IF(G1613&gt;'Bulk DivVar Analysis'!$D$9,"Pass","Fail"),"")</f>
        <v>Pass</v>
      </c>
      <c r="I1613" s="338" t="str">
        <f t="shared" si="27"/>
        <v>Delta_7_G4</v>
      </c>
      <c r="J1613" s="339"/>
      <c r="K1613" s="339"/>
      <c r="L1613" s="339"/>
      <c r="M1613" s="339"/>
      <c r="N1613" s="339"/>
      <c r="O1613" s="339"/>
      <c r="P1613" s="339"/>
      <c r="Q1613" s="339"/>
    </row>
    <row r="1614" spans="1:17" ht="13.5" customHeight="1">
      <c r="A1614" s="481" t="s">
        <v>1127</v>
      </c>
      <c r="B1614" s="481" t="s">
        <v>748</v>
      </c>
      <c r="C1614" s="481" t="s">
        <v>1262</v>
      </c>
      <c r="D1614" s="481" t="s">
        <v>1372</v>
      </c>
      <c r="E1614" s="481">
        <v>23334</v>
      </c>
      <c r="F1614" s="339"/>
      <c r="G1614" s="340">
        <f>IF(ISNUMBER(E1614),E1614/'Bulk DivVar Analysis'!$C$7,"")</f>
        <v>1.5703613971330508</v>
      </c>
      <c r="H1614" s="338" t="str">
        <f>IF(ISNUMBER(E1614), IF(G1614&gt;'Bulk DivVar Analysis'!$D$9,"Pass","Fail"),"")</f>
        <v>Pass</v>
      </c>
      <c r="I1614" s="338" t="str">
        <f t="shared" si="27"/>
        <v>Delta_7_G5</v>
      </c>
      <c r="J1614" s="339"/>
      <c r="K1614" s="339"/>
      <c r="L1614" s="339"/>
      <c r="M1614" s="339"/>
      <c r="N1614" s="339"/>
      <c r="O1614" s="339"/>
      <c r="P1614" s="339"/>
      <c r="Q1614" s="339"/>
    </row>
    <row r="1615" spans="1:17" ht="13.5" customHeight="1">
      <c r="A1615" s="481" t="s">
        <v>1127</v>
      </c>
      <c r="B1615" s="481" t="s">
        <v>748</v>
      </c>
      <c r="C1615" s="481" t="s">
        <v>1264</v>
      </c>
      <c r="D1615" s="481" t="s">
        <v>1373</v>
      </c>
      <c r="E1615" s="481">
        <v>18766</v>
      </c>
      <c r="F1615" s="339"/>
      <c r="G1615" s="340">
        <f>IF(ISNUMBER(E1615),E1615/'Bulk DivVar Analysis'!$C$7,"")</f>
        <v>1.2629382865603338</v>
      </c>
      <c r="H1615" s="338" t="str">
        <f>IF(ISNUMBER(E1615), IF(G1615&gt;'Bulk DivVar Analysis'!$D$9,"Pass","Fail"),"")</f>
        <v>Pass</v>
      </c>
      <c r="I1615" s="338" t="str">
        <f t="shared" si="27"/>
        <v>Delta_7_G6</v>
      </c>
      <c r="J1615" s="339"/>
      <c r="K1615" s="339"/>
      <c r="L1615" s="339"/>
      <c r="M1615" s="339"/>
      <c r="N1615" s="339"/>
      <c r="O1615" s="339"/>
      <c r="P1615" s="339"/>
      <c r="Q1615" s="339"/>
    </row>
    <row r="1616" spans="1:17" ht="13.5" customHeight="1">
      <c r="A1616" s="481" t="s">
        <v>1127</v>
      </c>
      <c r="B1616" s="481" t="s">
        <v>748</v>
      </c>
      <c r="C1616" s="481" t="s">
        <v>1266</v>
      </c>
      <c r="D1616" s="481" t="s">
        <v>1374</v>
      </c>
      <c r="E1616" s="481">
        <v>10900</v>
      </c>
      <c r="F1616" s="339"/>
      <c r="G1616" s="340">
        <f>IF(ISNUMBER(E1616),E1616/'Bulk DivVar Analysis'!$C$7,"")</f>
        <v>0.73356215088498555</v>
      </c>
      <c r="H1616" s="338" t="str">
        <f>IF(ISNUMBER(E1616), IF(G1616&gt;'Bulk DivVar Analysis'!$D$9,"Pass","Fail"),"")</f>
        <v>Pass</v>
      </c>
      <c r="I1616" s="338" t="str">
        <f t="shared" si="27"/>
        <v>Delta_7_G7</v>
      </c>
      <c r="J1616" s="339"/>
      <c r="K1616" s="339"/>
      <c r="L1616" s="339"/>
      <c r="M1616" s="339"/>
      <c r="N1616" s="339"/>
      <c r="O1616" s="339"/>
      <c r="P1616" s="339"/>
      <c r="Q1616" s="339"/>
    </row>
    <row r="1617" spans="1:17" ht="13.5" customHeight="1">
      <c r="A1617" s="481" t="s">
        <v>1127</v>
      </c>
      <c r="B1617" s="481" t="s">
        <v>748</v>
      </c>
      <c r="C1617" s="481" t="s">
        <v>1268</v>
      </c>
      <c r="D1617" s="481" t="s">
        <v>1375</v>
      </c>
      <c r="E1617" s="481">
        <v>22427</v>
      </c>
      <c r="F1617" s="339"/>
      <c r="G1617" s="340">
        <f>IF(ISNUMBER(E1617),E1617/'Bulk DivVar Analysis'!$C$7,"")</f>
        <v>1.5093209502658322</v>
      </c>
      <c r="H1617" s="338" t="str">
        <f>IF(ISNUMBER(E1617), IF(G1617&gt;'Bulk DivVar Analysis'!$D$9,"Pass","Fail"),"")</f>
        <v>Pass</v>
      </c>
      <c r="I1617" s="338" t="str">
        <f t="shared" si="27"/>
        <v>Delta_7_G8</v>
      </c>
      <c r="J1617" s="339"/>
      <c r="K1617" s="339"/>
      <c r="L1617" s="339"/>
      <c r="M1617" s="339"/>
      <c r="N1617" s="339"/>
      <c r="O1617" s="339"/>
      <c r="P1617" s="339"/>
      <c r="Q1617" s="339"/>
    </row>
    <row r="1618" spans="1:17" ht="13.5" customHeight="1">
      <c r="A1618" s="481" t="s">
        <v>1127</v>
      </c>
      <c r="B1618" s="481" t="s">
        <v>748</v>
      </c>
      <c r="C1618" s="481" t="s">
        <v>1270</v>
      </c>
      <c r="D1618" s="481" t="s">
        <v>1376</v>
      </c>
      <c r="E1618" s="481">
        <v>9512</v>
      </c>
      <c r="F1618" s="339"/>
      <c r="G1618" s="340">
        <f>IF(ISNUMBER(E1618),E1618/'Bulk DivVar Analysis'!$C$7,"")</f>
        <v>0.64015075038697089</v>
      </c>
      <c r="H1618" s="338" t="str">
        <f>IF(ISNUMBER(E1618), IF(G1618&gt;'Bulk DivVar Analysis'!$D$9,"Pass","Fail"),"")</f>
        <v>Pass</v>
      </c>
      <c r="I1618" s="338" t="str">
        <f t="shared" si="27"/>
        <v>Delta_7_G9</v>
      </c>
      <c r="J1618" s="339"/>
      <c r="K1618" s="339"/>
      <c r="L1618" s="339"/>
      <c r="M1618" s="339"/>
      <c r="N1618" s="339"/>
      <c r="O1618" s="339"/>
      <c r="P1618" s="339"/>
      <c r="Q1618" s="339"/>
    </row>
    <row r="1619" spans="1:17" ht="13.5" customHeight="1">
      <c r="A1619" s="481" t="s">
        <v>1127</v>
      </c>
      <c r="B1619" s="481" t="s">
        <v>748</v>
      </c>
      <c r="C1619" s="481" t="s">
        <v>568</v>
      </c>
      <c r="D1619" s="481" t="s">
        <v>1377</v>
      </c>
      <c r="E1619" s="481">
        <v>7782</v>
      </c>
      <c r="F1619" s="339"/>
      <c r="G1619" s="340">
        <f>IF(ISNUMBER(E1619),E1619/'Bulk DivVar Analysis'!$C$7,"")</f>
        <v>0.52372299616394102</v>
      </c>
      <c r="H1619" s="338" t="str">
        <f>IF(ISNUMBER(E1619), IF(G1619&gt;'Bulk DivVar Analysis'!$D$9,"Pass","Fail"),"")</f>
        <v>Pass</v>
      </c>
      <c r="I1619" s="338" t="str">
        <f t="shared" si="27"/>
        <v>Delta_7_G10</v>
      </c>
      <c r="J1619" s="339"/>
      <c r="K1619" s="339"/>
      <c r="L1619" s="339"/>
      <c r="M1619" s="339"/>
      <c r="N1619" s="339"/>
      <c r="O1619" s="339"/>
      <c r="P1619" s="339"/>
      <c r="Q1619" s="339"/>
    </row>
    <row r="1620" spans="1:17" ht="13.5" customHeight="1">
      <c r="A1620" s="481" t="s">
        <v>1127</v>
      </c>
      <c r="B1620" s="481" t="s">
        <v>748</v>
      </c>
      <c r="C1620" s="481" t="s">
        <v>569</v>
      </c>
      <c r="D1620" s="481" t="s">
        <v>1378</v>
      </c>
      <c r="E1620" s="481">
        <v>19392</v>
      </c>
      <c r="F1620" s="339"/>
      <c r="G1620" s="340">
        <f>IF(ISNUMBER(E1620),E1620/'Bulk DivVar Analysis'!$C$7,"")</f>
        <v>1.3050676357762971</v>
      </c>
      <c r="H1620" s="338" t="str">
        <f>IF(ISNUMBER(E1620), IF(G1620&gt;'Bulk DivVar Analysis'!$D$9,"Pass","Fail"),"")</f>
        <v>Pass</v>
      </c>
      <c r="I1620" s="338" t="str">
        <f t="shared" si="27"/>
        <v>Delta_7_G11</v>
      </c>
      <c r="J1620" s="339"/>
      <c r="K1620" s="339"/>
      <c r="L1620" s="339"/>
      <c r="M1620" s="339"/>
      <c r="N1620" s="339"/>
      <c r="O1620" s="339"/>
      <c r="P1620" s="339"/>
      <c r="Q1620" s="339"/>
    </row>
    <row r="1621" spans="1:17" ht="13.5" customHeight="1">
      <c r="A1621" s="481" t="s">
        <v>1127</v>
      </c>
      <c r="B1621" s="481" t="s">
        <v>748</v>
      </c>
      <c r="C1621" s="481" t="s">
        <v>570</v>
      </c>
      <c r="D1621" s="481" t="s">
        <v>1379</v>
      </c>
      <c r="E1621" s="481">
        <v>17114</v>
      </c>
      <c r="F1621" s="339"/>
      <c r="G1621" s="340">
        <f>IF(ISNUMBER(E1621),E1621/'Bulk DivVar Analysis'!$C$7,"")</f>
        <v>1.1517598761693251</v>
      </c>
      <c r="H1621" s="338" t="str">
        <f>IF(ISNUMBER(E1621), IF(G1621&gt;'Bulk DivVar Analysis'!$D$9,"Pass","Fail"),"")</f>
        <v>Pass</v>
      </c>
      <c r="I1621" s="338" t="str">
        <f t="shared" si="27"/>
        <v>Delta_7_G12</v>
      </c>
      <c r="J1621" s="339"/>
      <c r="K1621" s="339"/>
      <c r="L1621" s="339"/>
      <c r="M1621" s="339"/>
      <c r="N1621" s="339"/>
      <c r="O1621" s="339"/>
      <c r="P1621" s="339"/>
      <c r="Q1621" s="339"/>
    </row>
    <row r="1622" spans="1:17" ht="13.5" customHeight="1">
      <c r="A1622" s="481" t="s">
        <v>1127</v>
      </c>
      <c r="B1622" s="481" t="s">
        <v>748</v>
      </c>
      <c r="C1622" s="481" t="s">
        <v>1275</v>
      </c>
      <c r="D1622" s="481" t="s">
        <v>1380</v>
      </c>
      <c r="E1622" s="481">
        <v>12120</v>
      </c>
      <c r="F1622" s="339"/>
      <c r="G1622" s="340">
        <f>IF(ISNUMBER(E1622),E1622/'Bulk DivVar Analysis'!$C$7,"")</f>
        <v>0.81566727236018577</v>
      </c>
      <c r="H1622" s="338" t="str">
        <f>IF(ISNUMBER(E1622), IF(G1622&gt;'Bulk DivVar Analysis'!$D$9,"Pass","Fail"),"")</f>
        <v>Pass</v>
      </c>
      <c r="I1622" s="338" t="str">
        <f t="shared" si="27"/>
        <v>Delta_7_H1</v>
      </c>
      <c r="J1622" s="339"/>
      <c r="K1622" s="339"/>
      <c r="L1622" s="339"/>
      <c r="M1622" s="339"/>
      <c r="N1622" s="339"/>
      <c r="O1622" s="339"/>
      <c r="P1622" s="339"/>
      <c r="Q1622" s="339"/>
    </row>
    <row r="1623" spans="1:17" ht="13.5" customHeight="1">
      <c r="A1623" s="481" t="s">
        <v>1127</v>
      </c>
      <c r="B1623" s="481" t="s">
        <v>748</v>
      </c>
      <c r="C1623" s="481" t="s">
        <v>1277</v>
      </c>
      <c r="D1623" s="481" t="s">
        <v>1381</v>
      </c>
      <c r="E1623" s="481">
        <v>12662</v>
      </c>
      <c r="F1623" s="339"/>
      <c r="G1623" s="340">
        <f>IF(ISNUMBER(E1623),E1623/'Bulk DivVar Analysis'!$C$7,"")</f>
        <v>0.85214348206474189</v>
      </c>
      <c r="H1623" s="338" t="str">
        <f>IF(ISNUMBER(E1623), IF(G1623&gt;'Bulk DivVar Analysis'!$D$9,"Pass","Fail"),"")</f>
        <v>Pass</v>
      </c>
      <c r="I1623" s="338" t="str">
        <f t="shared" si="27"/>
        <v>Delta_7_H2</v>
      </c>
      <c r="J1623" s="339"/>
      <c r="K1623" s="339"/>
      <c r="L1623" s="339"/>
      <c r="M1623" s="339"/>
      <c r="N1623" s="339"/>
      <c r="O1623" s="339"/>
      <c r="P1623" s="339"/>
      <c r="Q1623" s="339"/>
    </row>
    <row r="1624" spans="1:17" ht="13.5" customHeight="1">
      <c r="A1624" s="481" t="s">
        <v>1127</v>
      </c>
      <c r="B1624" s="481" t="s">
        <v>748</v>
      </c>
      <c r="C1624" s="481" t="s">
        <v>1279</v>
      </c>
      <c r="D1624" s="481" t="s">
        <v>1382</v>
      </c>
      <c r="E1624" s="481">
        <v>10182</v>
      </c>
      <c r="F1624" s="339"/>
      <c r="G1624" s="340">
        <f>IF(ISNUMBER(E1624),E1624/'Bulk DivVar Analysis'!$C$7,"")</f>
        <v>0.68524126791843332</v>
      </c>
      <c r="H1624" s="338" t="str">
        <f>IF(ISNUMBER(E1624), IF(G1624&gt;'Bulk DivVar Analysis'!$D$9,"Pass","Fail"),"")</f>
        <v>Pass</v>
      </c>
      <c r="I1624" s="338" t="str">
        <f t="shared" si="27"/>
        <v>Delta_7_H3</v>
      </c>
      <c r="J1624" s="339"/>
      <c r="K1624" s="339"/>
      <c r="L1624" s="339"/>
      <c r="M1624" s="339"/>
      <c r="N1624" s="339"/>
      <c r="O1624" s="339"/>
      <c r="P1624" s="339"/>
      <c r="Q1624" s="339"/>
    </row>
    <row r="1625" spans="1:17" ht="13.5" customHeight="1">
      <c r="A1625" s="481" t="s">
        <v>1127</v>
      </c>
      <c r="B1625" s="481" t="s">
        <v>748</v>
      </c>
      <c r="C1625" s="481" t="s">
        <v>1281</v>
      </c>
      <c r="D1625" s="481" t="s">
        <v>1383</v>
      </c>
      <c r="E1625" s="481">
        <v>22408</v>
      </c>
      <c r="F1625" s="339"/>
      <c r="G1625" s="340">
        <f>IF(ISNUMBER(E1625),E1625/'Bulk DivVar Analysis'!$C$7,"")</f>
        <v>1.5080422639477757</v>
      </c>
      <c r="H1625" s="338" t="str">
        <f>IF(ISNUMBER(E1625), IF(G1625&gt;'Bulk DivVar Analysis'!$D$9,"Pass","Fail"),"")</f>
        <v>Pass</v>
      </c>
      <c r="I1625" s="338" t="str">
        <f t="shared" si="27"/>
        <v>Delta_7_H4</v>
      </c>
      <c r="J1625" s="339"/>
      <c r="K1625" s="339"/>
      <c r="L1625" s="339"/>
      <c r="M1625" s="339"/>
      <c r="N1625" s="339"/>
      <c r="O1625" s="339"/>
      <c r="P1625" s="339"/>
      <c r="Q1625" s="339"/>
    </row>
    <row r="1626" spans="1:17" ht="13.5" customHeight="1">
      <c r="A1626" s="481" t="s">
        <v>1127</v>
      </c>
      <c r="B1626" s="481" t="s">
        <v>748</v>
      </c>
      <c r="C1626" s="481" t="s">
        <v>1283</v>
      </c>
      <c r="D1626" s="481" t="s">
        <v>1384</v>
      </c>
      <c r="E1626" s="481">
        <v>10146</v>
      </c>
      <c r="F1626" s="339"/>
      <c r="G1626" s="340">
        <f>IF(ISNUMBER(E1626),E1626/'Bulk DivVar Analysis'!$C$7,"")</f>
        <v>0.6828184938421159</v>
      </c>
      <c r="H1626" s="338" t="str">
        <f>IF(ISNUMBER(E1626), IF(G1626&gt;'Bulk DivVar Analysis'!$D$9,"Pass","Fail"),"")</f>
        <v>Pass</v>
      </c>
      <c r="I1626" s="338" t="str">
        <f t="shared" si="27"/>
        <v>Delta_7_H5</v>
      </c>
      <c r="J1626" s="339"/>
      <c r="K1626" s="339"/>
      <c r="L1626" s="339"/>
      <c r="M1626" s="339"/>
      <c r="N1626" s="339"/>
      <c r="O1626" s="339"/>
      <c r="P1626" s="339"/>
      <c r="Q1626" s="339"/>
    </row>
    <row r="1627" spans="1:17" ht="13.5" customHeight="1">
      <c r="A1627" s="481" t="s">
        <v>1127</v>
      </c>
      <c r="B1627" s="481" t="s">
        <v>748</v>
      </c>
      <c r="C1627" s="481" t="s">
        <v>1285</v>
      </c>
      <c r="D1627" s="481" t="s">
        <v>1385</v>
      </c>
      <c r="E1627" s="481">
        <v>19349</v>
      </c>
      <c r="F1627" s="339"/>
      <c r="G1627" s="340">
        <f>IF(ISNUMBER(E1627),E1627/'Bulk DivVar Analysis'!$C$7,"")</f>
        <v>1.3021737667406958</v>
      </c>
      <c r="H1627" s="338" t="str">
        <f>IF(ISNUMBER(E1627), IF(G1627&gt;'Bulk DivVar Analysis'!$D$9,"Pass","Fail"),"")</f>
        <v>Pass</v>
      </c>
      <c r="I1627" s="338" t="str">
        <f t="shared" si="27"/>
        <v>Delta_7_H6</v>
      </c>
      <c r="J1627" s="339"/>
      <c r="K1627" s="339"/>
      <c r="L1627" s="339"/>
      <c r="M1627" s="339"/>
      <c r="N1627" s="339"/>
      <c r="O1627" s="339"/>
      <c r="P1627" s="339"/>
      <c r="Q1627" s="339"/>
    </row>
    <row r="1628" spans="1:17" ht="13.5" customHeight="1">
      <c r="A1628" s="481" t="s">
        <v>1127</v>
      </c>
      <c r="B1628" s="481" t="s">
        <v>748</v>
      </c>
      <c r="C1628" s="481" t="s">
        <v>1287</v>
      </c>
      <c r="D1628" s="481" t="s">
        <v>1386</v>
      </c>
      <c r="E1628" s="481">
        <v>12420</v>
      </c>
      <c r="F1628" s="339"/>
      <c r="G1628" s="340">
        <f>IF(ISNUMBER(E1628),E1628/'Bulk DivVar Analysis'!$C$7,"")</f>
        <v>0.83585705632949725</v>
      </c>
      <c r="H1628" s="338" t="str">
        <f>IF(ISNUMBER(E1628), IF(G1628&gt;'Bulk DivVar Analysis'!$D$9,"Pass","Fail"),"")</f>
        <v>Pass</v>
      </c>
      <c r="I1628" s="338" t="str">
        <f t="shared" si="27"/>
        <v>Delta_7_H7</v>
      </c>
      <c r="J1628" s="339"/>
      <c r="K1628" s="339"/>
      <c r="L1628" s="339"/>
      <c r="M1628" s="339"/>
      <c r="N1628" s="339"/>
      <c r="O1628" s="339"/>
      <c r="P1628" s="339"/>
      <c r="Q1628" s="339"/>
    </row>
    <row r="1629" spans="1:17" ht="13.5" customHeight="1">
      <c r="A1629" s="481" t="s">
        <v>1127</v>
      </c>
      <c r="B1629" s="481" t="s">
        <v>748</v>
      </c>
      <c r="C1629" s="481" t="s">
        <v>1289</v>
      </c>
      <c r="D1629" s="481" t="s">
        <v>1387</v>
      </c>
      <c r="E1629" s="481">
        <v>11008</v>
      </c>
      <c r="F1629" s="339"/>
      <c r="G1629" s="340">
        <f>IF(ISNUMBER(E1629),E1629/'Bulk DivVar Analysis'!$C$7,"")</f>
        <v>0.74083047311393768</v>
      </c>
      <c r="H1629" s="338" t="str">
        <f>IF(ISNUMBER(E1629), IF(G1629&gt;'Bulk DivVar Analysis'!$D$9,"Pass","Fail"),"")</f>
        <v>Pass</v>
      </c>
      <c r="I1629" s="338" t="str">
        <f t="shared" si="27"/>
        <v>Delta_7_H8</v>
      </c>
      <c r="J1629" s="339"/>
      <c r="K1629" s="339"/>
      <c r="L1629" s="339"/>
      <c r="M1629" s="339"/>
      <c r="N1629" s="339"/>
      <c r="O1629" s="339"/>
      <c r="P1629" s="339"/>
      <c r="Q1629" s="339"/>
    </row>
    <row r="1630" spans="1:17" ht="13.5" customHeight="1">
      <c r="A1630" s="481" t="s">
        <v>1127</v>
      </c>
      <c r="B1630" s="481" t="s">
        <v>748</v>
      </c>
      <c r="C1630" s="481" t="s">
        <v>1291</v>
      </c>
      <c r="D1630" s="481" t="s">
        <v>1388</v>
      </c>
      <c r="E1630" s="481">
        <v>21357</v>
      </c>
      <c r="F1630" s="339"/>
      <c r="G1630" s="340">
        <f>IF(ISNUMBER(E1630),E1630/'Bulk DivVar Analysis'!$C$7,"")</f>
        <v>1.4373107207752878</v>
      </c>
      <c r="H1630" s="338" t="str">
        <f>IF(ISNUMBER(E1630), IF(G1630&gt;'Bulk DivVar Analysis'!$D$9,"Pass","Fail"),"")</f>
        <v>Pass</v>
      </c>
      <c r="I1630" s="338" t="str">
        <f t="shared" si="27"/>
        <v>Delta_7_H9</v>
      </c>
      <c r="J1630" s="339"/>
      <c r="K1630" s="339"/>
      <c r="L1630" s="339"/>
      <c r="M1630" s="339"/>
      <c r="N1630" s="339"/>
      <c r="O1630" s="339"/>
      <c r="P1630" s="339"/>
      <c r="Q1630" s="339"/>
    </row>
    <row r="1631" spans="1:17" ht="13.5" customHeight="1">
      <c r="A1631" s="481" t="s">
        <v>1127</v>
      </c>
      <c r="B1631" s="481" t="s">
        <v>748</v>
      </c>
      <c r="C1631" s="481" t="s">
        <v>580</v>
      </c>
      <c r="D1631" s="481" t="s">
        <v>1389</v>
      </c>
      <c r="E1631" s="481">
        <v>8311</v>
      </c>
      <c r="F1631" s="339"/>
      <c r="G1631" s="340">
        <f>IF(ISNUMBER(E1631),E1631/'Bulk DivVar Analysis'!$C$7,"")</f>
        <v>0.55932431522982706</v>
      </c>
      <c r="H1631" s="338" t="str">
        <f>IF(ISNUMBER(E1631), IF(G1631&gt;'Bulk DivVar Analysis'!$D$9,"Pass","Fail"),"")</f>
        <v>Pass</v>
      </c>
      <c r="I1631" s="338" t="str">
        <f t="shared" si="27"/>
        <v>Delta_7_H10</v>
      </c>
      <c r="J1631" s="339"/>
      <c r="K1631" s="339"/>
      <c r="L1631" s="339"/>
      <c r="M1631" s="339"/>
      <c r="N1631" s="339"/>
      <c r="O1631" s="339"/>
      <c r="P1631" s="339"/>
      <c r="Q1631" s="339"/>
    </row>
    <row r="1632" spans="1:17" ht="13.5" customHeight="1">
      <c r="A1632" s="481" t="s">
        <v>1127</v>
      </c>
      <c r="B1632" s="481" t="s">
        <v>748</v>
      </c>
      <c r="C1632" s="481" t="s">
        <v>581</v>
      </c>
      <c r="D1632" s="481" t="s">
        <v>1390</v>
      </c>
      <c r="E1632" s="481">
        <v>20656</v>
      </c>
      <c r="F1632" s="339"/>
      <c r="G1632" s="340">
        <f>IF(ISNUMBER(E1632),E1632/'Bulk DivVar Analysis'!$C$7,"")</f>
        <v>1.3901339255669964</v>
      </c>
      <c r="H1632" s="338" t="str">
        <f>IF(ISNUMBER(E1632), IF(G1632&gt;'Bulk DivVar Analysis'!$D$9,"Pass","Fail"),"")</f>
        <v>Pass</v>
      </c>
      <c r="I1632" s="338" t="str">
        <f t="shared" si="27"/>
        <v>Delta_7_H11</v>
      </c>
      <c r="J1632" s="339"/>
      <c r="K1632" s="339"/>
      <c r="L1632" s="339"/>
      <c r="M1632" s="339"/>
      <c r="N1632" s="339"/>
      <c r="O1632" s="339"/>
      <c r="P1632" s="339"/>
      <c r="Q1632" s="339"/>
    </row>
    <row r="1633" spans="1:17" ht="13.5" customHeight="1">
      <c r="A1633" s="481" t="s">
        <v>1127</v>
      </c>
      <c r="B1633" s="481" t="s">
        <v>748</v>
      </c>
      <c r="C1633" s="481" t="s">
        <v>582</v>
      </c>
      <c r="D1633" s="481" t="s">
        <v>1391</v>
      </c>
      <c r="E1633" s="481">
        <v>11522</v>
      </c>
      <c r="F1633" s="339"/>
      <c r="G1633" s="340">
        <f>IF(ISNUMBER(E1633),E1633/'Bulk DivVar Analysis'!$C$7,"")</f>
        <v>0.77542230298135806</v>
      </c>
      <c r="H1633" s="338" t="str">
        <f>IF(ISNUMBER(E1633), IF(G1633&gt;'Bulk DivVar Analysis'!$D$9,"Pass","Fail"),"")</f>
        <v>Pass</v>
      </c>
      <c r="I1633" s="338" t="str">
        <f t="shared" si="27"/>
        <v>Delta_7_H12</v>
      </c>
      <c r="J1633" s="339"/>
      <c r="K1633" s="339"/>
      <c r="L1633" s="339"/>
      <c r="M1633" s="339"/>
      <c r="N1633" s="339"/>
      <c r="O1633" s="339"/>
      <c r="P1633" s="339"/>
      <c r="Q1633" s="339"/>
    </row>
    <row r="1634" spans="1:17" ht="13.5" customHeight="1">
      <c r="A1634" s="481" t="s">
        <v>1127</v>
      </c>
      <c r="B1634" s="481" t="s">
        <v>750</v>
      </c>
      <c r="C1634" s="481" t="s">
        <v>1128</v>
      </c>
      <c r="D1634" s="481" t="s">
        <v>1392</v>
      </c>
      <c r="E1634" s="481">
        <v>14297</v>
      </c>
      <c r="F1634" s="339"/>
      <c r="G1634" s="340">
        <f>IF(ISNUMBER(E1634),E1634/'Bulk DivVar Analysis'!$C$7,"")</f>
        <v>0.9621778046974897</v>
      </c>
      <c r="H1634" s="338" t="str">
        <f>IF(ISNUMBER(E1634), IF(G1634&gt;'Bulk DivVar Analysis'!$D$9,"Pass","Fail"),"")</f>
        <v>Pass</v>
      </c>
      <c r="I1634" s="338" t="str">
        <f t="shared" si="27"/>
        <v>Delta_8_A1</v>
      </c>
      <c r="J1634" s="339"/>
      <c r="K1634" s="339"/>
      <c r="L1634" s="339"/>
      <c r="M1634" s="339"/>
      <c r="N1634" s="339"/>
      <c r="O1634" s="339"/>
      <c r="P1634" s="339"/>
      <c r="Q1634" s="339"/>
    </row>
    <row r="1635" spans="1:17" ht="13.5" customHeight="1">
      <c r="A1635" s="481" t="s">
        <v>1127</v>
      </c>
      <c r="B1635" s="481" t="s">
        <v>750</v>
      </c>
      <c r="C1635" s="481" t="s">
        <v>1130</v>
      </c>
      <c r="D1635" s="481" t="s">
        <v>1393</v>
      </c>
      <c r="E1635" s="481">
        <v>8558</v>
      </c>
      <c r="F1635" s="339"/>
      <c r="G1635" s="340">
        <f>IF(ISNUMBER(E1635),E1635/'Bulk DivVar Analysis'!$C$7,"")</f>
        <v>0.57594723736456022</v>
      </c>
      <c r="H1635" s="338" t="str">
        <f>IF(ISNUMBER(E1635), IF(G1635&gt;'Bulk DivVar Analysis'!$D$9,"Pass","Fail"),"")</f>
        <v>Pass</v>
      </c>
      <c r="I1635" s="338" t="str">
        <f t="shared" si="27"/>
        <v>Delta_8_A2</v>
      </c>
      <c r="J1635" s="339"/>
      <c r="K1635" s="339"/>
      <c r="L1635" s="339"/>
      <c r="M1635" s="339"/>
      <c r="N1635" s="339"/>
      <c r="O1635" s="339"/>
      <c r="P1635" s="339"/>
      <c r="Q1635" s="339"/>
    </row>
    <row r="1636" spans="1:17" ht="13.5" customHeight="1">
      <c r="A1636" s="481" t="s">
        <v>1127</v>
      </c>
      <c r="B1636" s="481" t="s">
        <v>750</v>
      </c>
      <c r="C1636" s="481" t="s">
        <v>1132</v>
      </c>
      <c r="D1636" s="481" t="s">
        <v>1394</v>
      </c>
      <c r="E1636" s="481">
        <v>13619</v>
      </c>
      <c r="F1636" s="339"/>
      <c r="G1636" s="340">
        <f>IF(ISNUMBER(E1636),E1636/'Bulk DivVar Analysis'!$C$7,"")</f>
        <v>0.91654889292684572</v>
      </c>
      <c r="H1636" s="338" t="str">
        <f>IF(ISNUMBER(E1636), IF(G1636&gt;'Bulk DivVar Analysis'!$D$9,"Pass","Fail"),"")</f>
        <v>Pass</v>
      </c>
      <c r="I1636" s="338" t="str">
        <f t="shared" si="27"/>
        <v>Delta_8_A3</v>
      </c>
      <c r="J1636" s="339"/>
      <c r="K1636" s="339"/>
      <c r="L1636" s="339"/>
      <c r="M1636" s="339"/>
      <c r="N1636" s="339"/>
      <c r="O1636" s="339"/>
      <c r="P1636" s="339"/>
      <c r="Q1636" s="339"/>
    </row>
    <row r="1637" spans="1:17" ht="13.5" customHeight="1">
      <c r="A1637" s="481" t="s">
        <v>1127</v>
      </c>
      <c r="B1637" s="481" t="s">
        <v>750</v>
      </c>
      <c r="C1637" s="481" t="s">
        <v>1134</v>
      </c>
      <c r="D1637" s="481" t="s">
        <v>1395</v>
      </c>
      <c r="E1637" s="481">
        <v>10760</v>
      </c>
      <c r="F1637" s="339"/>
      <c r="G1637" s="340">
        <f>IF(ISNUMBER(E1637),E1637/'Bulk DivVar Analysis'!$C$7,"")</f>
        <v>0.72414025169930685</v>
      </c>
      <c r="H1637" s="338" t="str">
        <f>IF(ISNUMBER(E1637), IF(G1637&gt;'Bulk DivVar Analysis'!$D$9,"Pass","Fail"),"")</f>
        <v>Pass</v>
      </c>
      <c r="I1637" s="338" t="str">
        <f t="shared" si="27"/>
        <v>Delta_8_A4</v>
      </c>
      <c r="J1637" s="339"/>
      <c r="K1637" s="339"/>
      <c r="L1637" s="339"/>
      <c r="M1637" s="339"/>
      <c r="N1637" s="339"/>
      <c r="O1637" s="339"/>
      <c r="P1637" s="339"/>
      <c r="Q1637" s="339"/>
    </row>
    <row r="1638" spans="1:17" ht="13.5" customHeight="1">
      <c r="A1638" s="481" t="s">
        <v>1127</v>
      </c>
      <c r="B1638" s="481" t="s">
        <v>750</v>
      </c>
      <c r="C1638" s="481" t="s">
        <v>1136</v>
      </c>
      <c r="D1638" s="481" t="s">
        <v>1396</v>
      </c>
      <c r="E1638" s="481">
        <v>15611</v>
      </c>
      <c r="F1638" s="339"/>
      <c r="G1638" s="340">
        <f>IF(ISNUMBER(E1638),E1638/'Bulk DivVar Analysis'!$C$7,"")</f>
        <v>1.0506090584830743</v>
      </c>
      <c r="H1638" s="338" t="str">
        <f>IF(ISNUMBER(E1638), IF(G1638&gt;'Bulk DivVar Analysis'!$D$9,"Pass","Fail"),"")</f>
        <v>Pass</v>
      </c>
      <c r="I1638" s="338" t="str">
        <f t="shared" si="27"/>
        <v>Delta_8_A5</v>
      </c>
      <c r="J1638" s="339"/>
      <c r="K1638" s="339"/>
      <c r="L1638" s="339"/>
      <c r="M1638" s="339"/>
      <c r="N1638" s="339"/>
      <c r="O1638" s="339"/>
      <c r="P1638" s="339"/>
      <c r="Q1638" s="339"/>
    </row>
    <row r="1639" spans="1:17" ht="13.5" customHeight="1">
      <c r="A1639" s="481" t="s">
        <v>1127</v>
      </c>
      <c r="B1639" s="481" t="s">
        <v>750</v>
      </c>
      <c r="C1639" s="481" t="s">
        <v>1138</v>
      </c>
      <c r="D1639" s="481" t="s">
        <v>1397</v>
      </c>
      <c r="E1639" s="481">
        <v>18402</v>
      </c>
      <c r="F1639" s="339"/>
      <c r="G1639" s="340">
        <f>IF(ISNUMBER(E1639),E1639/'Bulk DivVar Analysis'!$C$7,"")</f>
        <v>1.2384413486775692</v>
      </c>
      <c r="H1639" s="338" t="str">
        <f>IF(ISNUMBER(E1639), IF(G1639&gt;'Bulk DivVar Analysis'!$D$9,"Pass","Fail"),"")</f>
        <v>Pass</v>
      </c>
      <c r="I1639" s="338" t="str">
        <f t="shared" si="27"/>
        <v>Delta_8_A6</v>
      </c>
      <c r="J1639" s="339"/>
      <c r="K1639" s="339"/>
      <c r="L1639" s="339"/>
      <c r="M1639" s="339"/>
      <c r="N1639" s="339"/>
      <c r="O1639" s="339"/>
      <c r="P1639" s="339"/>
      <c r="Q1639" s="339"/>
    </row>
    <row r="1640" spans="1:17" ht="13.5" customHeight="1">
      <c r="A1640" s="481" t="s">
        <v>1127</v>
      </c>
      <c r="B1640" s="481" t="s">
        <v>750</v>
      </c>
      <c r="C1640" s="481" t="s">
        <v>1140</v>
      </c>
      <c r="D1640" s="481" t="s">
        <v>1398</v>
      </c>
      <c r="E1640" s="481">
        <v>17579</v>
      </c>
      <c r="F1640" s="339"/>
      <c r="G1640" s="340">
        <f>IF(ISNUMBER(E1640),E1640/'Bulk DivVar Analysis'!$C$7,"")</f>
        <v>1.1830540413217578</v>
      </c>
      <c r="H1640" s="338" t="str">
        <f>IF(ISNUMBER(E1640), IF(G1640&gt;'Bulk DivVar Analysis'!$D$9,"Pass","Fail"),"")</f>
        <v>Pass</v>
      </c>
      <c r="I1640" s="338" t="str">
        <f t="shared" si="27"/>
        <v>Delta_8_A7</v>
      </c>
      <c r="J1640" s="339"/>
      <c r="K1640" s="339"/>
      <c r="L1640" s="339"/>
      <c r="M1640" s="339"/>
      <c r="N1640" s="339"/>
      <c r="O1640" s="339"/>
      <c r="P1640" s="339"/>
      <c r="Q1640" s="339"/>
    </row>
    <row r="1641" spans="1:17" ht="13.5" customHeight="1">
      <c r="A1641" s="481" t="s">
        <v>1127</v>
      </c>
      <c r="B1641" s="481" t="s">
        <v>750</v>
      </c>
      <c r="C1641" s="481" t="s">
        <v>1142</v>
      </c>
      <c r="D1641" s="481" t="s">
        <v>1399</v>
      </c>
      <c r="E1641" s="481">
        <v>20064</v>
      </c>
      <c r="F1641" s="339"/>
      <c r="G1641" s="340">
        <f>IF(ISNUMBER(E1641),E1641/'Bulk DivVar Analysis'!$C$7,"")</f>
        <v>1.3502927518675549</v>
      </c>
      <c r="H1641" s="338" t="str">
        <f>IF(ISNUMBER(E1641), IF(G1641&gt;'Bulk DivVar Analysis'!$D$9,"Pass","Fail"),"")</f>
        <v>Pass</v>
      </c>
      <c r="I1641" s="338" t="str">
        <f t="shared" si="27"/>
        <v>Delta_8_A8</v>
      </c>
      <c r="J1641" s="339"/>
      <c r="K1641" s="339"/>
      <c r="L1641" s="339"/>
      <c r="M1641" s="339"/>
      <c r="N1641" s="339"/>
      <c r="O1641" s="339"/>
      <c r="P1641" s="339"/>
      <c r="Q1641" s="339"/>
    </row>
    <row r="1642" spans="1:17" ht="13.5" customHeight="1">
      <c r="A1642" s="481" t="s">
        <v>1127</v>
      </c>
      <c r="B1642" s="481" t="s">
        <v>750</v>
      </c>
      <c r="C1642" s="481" t="s">
        <v>1144</v>
      </c>
      <c r="D1642" s="481" t="s">
        <v>1400</v>
      </c>
      <c r="E1642" s="481">
        <v>18143</v>
      </c>
      <c r="F1642" s="339"/>
      <c r="G1642" s="340">
        <f>IF(ISNUMBER(E1642),E1642/'Bulk DivVar Analysis'!$C$7,"")</f>
        <v>1.2210108351840636</v>
      </c>
      <c r="H1642" s="338" t="str">
        <f>IF(ISNUMBER(E1642), IF(G1642&gt;'Bulk DivVar Analysis'!$D$9,"Pass","Fail"),"")</f>
        <v>Pass</v>
      </c>
      <c r="I1642" s="338" t="str">
        <f t="shared" si="27"/>
        <v>Delta_8_A9</v>
      </c>
      <c r="J1642" s="339"/>
      <c r="K1642" s="339"/>
      <c r="L1642" s="339"/>
      <c r="M1642" s="339"/>
      <c r="N1642" s="339"/>
      <c r="O1642" s="339"/>
      <c r="P1642" s="339"/>
      <c r="Q1642" s="339"/>
    </row>
    <row r="1643" spans="1:17" ht="13.5" customHeight="1">
      <c r="A1643" s="481" t="s">
        <v>1127</v>
      </c>
      <c r="B1643" s="481" t="s">
        <v>750</v>
      </c>
      <c r="C1643" s="481" t="s">
        <v>496</v>
      </c>
      <c r="D1643" s="481" t="s">
        <v>1401</v>
      </c>
      <c r="E1643" s="481">
        <v>18237</v>
      </c>
      <c r="F1643" s="339"/>
      <c r="G1643" s="340">
        <f>IF(ISNUMBER(E1643),E1643/'Bulk DivVar Analysis'!$C$7,"")</f>
        <v>1.2273369674944479</v>
      </c>
      <c r="H1643" s="338" t="str">
        <f>IF(ISNUMBER(E1643), IF(G1643&gt;'Bulk DivVar Analysis'!$D$9,"Pass","Fail"),"")</f>
        <v>Pass</v>
      </c>
      <c r="I1643" s="338" t="str">
        <f t="shared" si="27"/>
        <v>Delta_8_A10</v>
      </c>
      <c r="J1643" s="339"/>
      <c r="K1643" s="339"/>
      <c r="L1643" s="339"/>
      <c r="M1643" s="339"/>
      <c r="N1643" s="339"/>
      <c r="O1643" s="339"/>
      <c r="P1643" s="339"/>
      <c r="Q1643" s="339"/>
    </row>
    <row r="1644" spans="1:17" ht="13.5" customHeight="1">
      <c r="A1644" s="481" t="s">
        <v>1127</v>
      </c>
      <c r="B1644" s="481" t="s">
        <v>750</v>
      </c>
      <c r="C1644" s="481" t="s">
        <v>497</v>
      </c>
      <c r="D1644" s="481" t="s">
        <v>1402</v>
      </c>
      <c r="E1644" s="481">
        <v>7261</v>
      </c>
      <c r="F1644" s="339"/>
      <c r="G1644" s="340">
        <f>IF(ISNUMBER(E1644),E1644/'Bulk DivVar Analysis'!$C$7,"")</f>
        <v>0.48866007133723671</v>
      </c>
      <c r="H1644" s="338" t="str">
        <f>IF(ISNUMBER(E1644), IF(G1644&gt;'Bulk DivVar Analysis'!$D$9,"Pass","Fail"),"")</f>
        <v>Pass</v>
      </c>
      <c r="I1644" s="338" t="str">
        <f t="shared" si="27"/>
        <v>Delta_8_A11</v>
      </c>
      <c r="J1644" s="339"/>
      <c r="K1644" s="339"/>
      <c r="L1644" s="339"/>
      <c r="M1644" s="339"/>
      <c r="N1644" s="339"/>
      <c r="O1644" s="339"/>
      <c r="P1644" s="339"/>
      <c r="Q1644" s="339"/>
    </row>
    <row r="1645" spans="1:17" ht="13.5" customHeight="1">
      <c r="A1645" s="481" t="s">
        <v>1127</v>
      </c>
      <c r="B1645" s="481" t="s">
        <v>750</v>
      </c>
      <c r="C1645" s="481" t="s">
        <v>498</v>
      </c>
      <c r="D1645" s="481" t="s">
        <v>1403</v>
      </c>
      <c r="E1645" s="481">
        <v>21840</v>
      </c>
      <c r="F1645" s="339"/>
      <c r="G1645" s="340">
        <f>IF(ISNUMBER(E1645),E1645/'Bulk DivVar Analysis'!$C$7,"")</f>
        <v>1.4698162729658792</v>
      </c>
      <c r="H1645" s="338" t="str">
        <f>IF(ISNUMBER(E1645), IF(G1645&gt;'Bulk DivVar Analysis'!$D$9,"Pass","Fail"),"")</f>
        <v>Pass</v>
      </c>
      <c r="I1645" s="338" t="str">
        <f t="shared" si="27"/>
        <v>Delta_8_A12</v>
      </c>
      <c r="J1645" s="339"/>
      <c r="K1645" s="339"/>
      <c r="L1645" s="339"/>
      <c r="M1645" s="339"/>
      <c r="N1645" s="339"/>
      <c r="O1645" s="339"/>
      <c r="P1645" s="339"/>
      <c r="Q1645" s="339"/>
    </row>
    <row r="1646" spans="1:17" ht="13.5" customHeight="1">
      <c r="A1646" s="481" t="s">
        <v>1127</v>
      </c>
      <c r="B1646" s="481" t="s">
        <v>750</v>
      </c>
      <c r="C1646" s="481" t="s">
        <v>1149</v>
      </c>
      <c r="D1646" s="481" t="s">
        <v>1404</v>
      </c>
      <c r="E1646" s="481">
        <v>21030</v>
      </c>
      <c r="F1646" s="339"/>
      <c r="G1646" s="340">
        <f>IF(ISNUMBER(E1646),E1646/'Bulk DivVar Analysis'!$C$7,"")</f>
        <v>1.4153038562487381</v>
      </c>
      <c r="H1646" s="338" t="str">
        <f>IF(ISNUMBER(E1646), IF(G1646&gt;'Bulk DivVar Analysis'!$D$9,"Pass","Fail"),"")</f>
        <v>Pass</v>
      </c>
      <c r="I1646" s="338" t="str">
        <f t="shared" si="27"/>
        <v>Delta_8_B1</v>
      </c>
      <c r="J1646" s="339"/>
      <c r="K1646" s="339"/>
      <c r="L1646" s="339"/>
      <c r="M1646" s="339"/>
      <c r="N1646" s="339"/>
      <c r="O1646" s="339"/>
      <c r="P1646" s="339"/>
      <c r="Q1646" s="339"/>
    </row>
    <row r="1647" spans="1:17" ht="13.5" customHeight="1">
      <c r="A1647" s="481" t="s">
        <v>1127</v>
      </c>
      <c r="B1647" s="481" t="s">
        <v>750</v>
      </c>
      <c r="C1647" s="481" t="s">
        <v>1151</v>
      </c>
      <c r="D1647" s="481" t="s">
        <v>1405</v>
      </c>
      <c r="E1647" s="481">
        <v>7433</v>
      </c>
      <c r="F1647" s="339"/>
      <c r="G1647" s="340">
        <f>IF(ISNUMBER(E1647),E1647/'Bulk DivVar Analysis'!$C$7,"")</f>
        <v>0.50023554747964194</v>
      </c>
      <c r="H1647" s="338" t="str">
        <f>IF(ISNUMBER(E1647), IF(G1647&gt;'Bulk DivVar Analysis'!$D$9,"Pass","Fail"),"")</f>
        <v>Pass</v>
      </c>
      <c r="I1647" s="338" t="str">
        <f t="shared" si="27"/>
        <v>Delta_8_B2</v>
      </c>
      <c r="J1647" s="339"/>
      <c r="K1647" s="339"/>
      <c r="L1647" s="339"/>
      <c r="M1647" s="339"/>
      <c r="N1647" s="339"/>
      <c r="O1647" s="339"/>
      <c r="P1647" s="339"/>
      <c r="Q1647" s="339"/>
    </row>
    <row r="1648" spans="1:17" ht="13.5" customHeight="1">
      <c r="A1648" s="481" t="s">
        <v>1127</v>
      </c>
      <c r="B1648" s="481" t="s">
        <v>750</v>
      </c>
      <c r="C1648" s="481" t="s">
        <v>1153</v>
      </c>
      <c r="D1648" s="481" t="s">
        <v>1406</v>
      </c>
      <c r="E1648" s="481">
        <v>15694</v>
      </c>
      <c r="F1648" s="339"/>
      <c r="G1648" s="340">
        <f>IF(ISNUMBER(E1648),E1648/'Bulk DivVar Analysis'!$C$7,"")</f>
        <v>1.0561948987145837</v>
      </c>
      <c r="H1648" s="338" t="str">
        <f>IF(ISNUMBER(E1648), IF(G1648&gt;'Bulk DivVar Analysis'!$D$9,"Pass","Fail"),"")</f>
        <v>Pass</v>
      </c>
      <c r="I1648" s="338" t="str">
        <f t="shared" si="27"/>
        <v>Delta_8_B3</v>
      </c>
      <c r="J1648" s="339"/>
      <c r="K1648" s="339"/>
      <c r="L1648" s="339"/>
      <c r="M1648" s="339"/>
      <c r="N1648" s="339"/>
      <c r="O1648" s="339"/>
      <c r="P1648" s="339"/>
      <c r="Q1648" s="339"/>
    </row>
    <row r="1649" spans="1:17" ht="13.5" customHeight="1">
      <c r="A1649" s="481" t="s">
        <v>1127</v>
      </c>
      <c r="B1649" s="481" t="s">
        <v>750</v>
      </c>
      <c r="C1649" s="481" t="s">
        <v>1155</v>
      </c>
      <c r="D1649" s="481" t="s">
        <v>1407</v>
      </c>
      <c r="E1649" s="481">
        <v>15019</v>
      </c>
      <c r="F1649" s="339"/>
      <c r="G1649" s="340">
        <f>IF(ISNUMBER(E1649),E1649/'Bulk DivVar Analysis'!$C$7,"")</f>
        <v>1.0107678847836328</v>
      </c>
      <c r="H1649" s="338" t="str">
        <f>IF(ISNUMBER(E1649), IF(G1649&gt;'Bulk DivVar Analysis'!$D$9,"Pass","Fail"),"")</f>
        <v>Pass</v>
      </c>
      <c r="I1649" s="338" t="str">
        <f t="shared" si="27"/>
        <v>Delta_8_B4</v>
      </c>
      <c r="J1649" s="339"/>
      <c r="K1649" s="339"/>
      <c r="L1649" s="339"/>
      <c r="M1649" s="339"/>
      <c r="N1649" s="339"/>
      <c r="O1649" s="339"/>
      <c r="P1649" s="339"/>
      <c r="Q1649" s="339"/>
    </row>
    <row r="1650" spans="1:17" ht="13.5" customHeight="1">
      <c r="A1650" s="481" t="s">
        <v>1127</v>
      </c>
      <c r="B1650" s="481" t="s">
        <v>750</v>
      </c>
      <c r="C1650" s="481" t="s">
        <v>1157</v>
      </c>
      <c r="D1650" s="481" t="s">
        <v>1408</v>
      </c>
      <c r="E1650" s="481">
        <v>9524</v>
      </c>
      <c r="F1650" s="339"/>
      <c r="G1650" s="340">
        <f>IF(ISNUMBER(E1650),E1650/'Bulk DivVar Analysis'!$C$7,"")</f>
        <v>0.64095834174574329</v>
      </c>
      <c r="H1650" s="338" t="str">
        <f>IF(ISNUMBER(E1650), IF(G1650&gt;'Bulk DivVar Analysis'!$D$9,"Pass","Fail"),"")</f>
        <v>Pass</v>
      </c>
      <c r="I1650" s="338" t="str">
        <f t="shared" si="27"/>
        <v>Delta_8_B5</v>
      </c>
      <c r="J1650" s="339"/>
      <c r="K1650" s="339"/>
      <c r="L1650" s="339"/>
      <c r="M1650" s="339"/>
      <c r="N1650" s="339"/>
      <c r="O1650" s="339"/>
      <c r="P1650" s="339"/>
      <c r="Q1650" s="339"/>
    </row>
    <row r="1651" spans="1:17" ht="13.5" customHeight="1">
      <c r="A1651" s="481" t="s">
        <v>1127</v>
      </c>
      <c r="B1651" s="481" t="s">
        <v>750</v>
      </c>
      <c r="C1651" s="481" t="s">
        <v>1159</v>
      </c>
      <c r="D1651" s="481" t="s">
        <v>1409</v>
      </c>
      <c r="E1651" s="481">
        <v>8540</v>
      </c>
      <c r="F1651" s="339"/>
      <c r="G1651" s="340">
        <f>IF(ISNUMBER(E1651),E1651/'Bulk DivVar Analysis'!$C$7,"")</f>
        <v>0.57473585032640151</v>
      </c>
      <c r="H1651" s="338" t="str">
        <f>IF(ISNUMBER(E1651), IF(G1651&gt;'Bulk DivVar Analysis'!$D$9,"Pass","Fail"),"")</f>
        <v>Pass</v>
      </c>
      <c r="I1651" s="338" t="str">
        <f t="shared" si="27"/>
        <v>Delta_8_B6</v>
      </c>
      <c r="J1651" s="339"/>
      <c r="K1651" s="339"/>
      <c r="L1651" s="339"/>
      <c r="M1651" s="339"/>
      <c r="N1651" s="339"/>
      <c r="O1651" s="339"/>
      <c r="P1651" s="339"/>
      <c r="Q1651" s="339"/>
    </row>
    <row r="1652" spans="1:17" ht="13.5" customHeight="1">
      <c r="A1652" s="481" t="s">
        <v>1127</v>
      </c>
      <c r="B1652" s="481" t="s">
        <v>750</v>
      </c>
      <c r="C1652" s="481" t="s">
        <v>1161</v>
      </c>
      <c r="D1652" s="481" t="s">
        <v>1410</v>
      </c>
      <c r="E1652" s="481">
        <v>11850</v>
      </c>
      <c r="F1652" s="339"/>
      <c r="G1652" s="340">
        <f>IF(ISNUMBER(E1652),E1652/'Bulk DivVar Analysis'!$C$7,"")</f>
        <v>0.79749646678780539</v>
      </c>
      <c r="H1652" s="338" t="str">
        <f>IF(ISNUMBER(E1652), IF(G1652&gt;'Bulk DivVar Analysis'!$D$9,"Pass","Fail"),"")</f>
        <v>Pass</v>
      </c>
      <c r="I1652" s="338" t="str">
        <f t="shared" si="27"/>
        <v>Delta_8_B7</v>
      </c>
      <c r="J1652" s="339"/>
      <c r="K1652" s="339"/>
      <c r="L1652" s="339"/>
      <c r="M1652" s="339"/>
      <c r="N1652" s="339"/>
      <c r="O1652" s="339"/>
      <c r="P1652" s="339"/>
      <c r="Q1652" s="339"/>
    </row>
    <row r="1653" spans="1:17" ht="13.5" customHeight="1">
      <c r="A1653" s="481" t="s">
        <v>1127</v>
      </c>
      <c r="B1653" s="481" t="s">
        <v>750</v>
      </c>
      <c r="C1653" s="481" t="s">
        <v>1163</v>
      </c>
      <c r="D1653" s="481" t="s">
        <v>1411</v>
      </c>
      <c r="E1653" s="481">
        <v>10658</v>
      </c>
      <c r="F1653" s="339"/>
      <c r="G1653" s="340">
        <f>IF(ISNUMBER(E1653),E1653/'Bulk DivVar Analysis'!$C$7,"")</f>
        <v>0.71727572514974092</v>
      </c>
      <c r="H1653" s="338" t="str">
        <f>IF(ISNUMBER(E1653), IF(G1653&gt;'Bulk DivVar Analysis'!$D$9,"Pass","Fail"),"")</f>
        <v>Pass</v>
      </c>
      <c r="I1653" s="338" t="str">
        <f t="shared" si="27"/>
        <v>Delta_8_B8</v>
      </c>
      <c r="J1653" s="339"/>
      <c r="K1653" s="339"/>
      <c r="L1653" s="339"/>
      <c r="M1653" s="339"/>
      <c r="N1653" s="339"/>
      <c r="O1653" s="339"/>
      <c r="P1653" s="339"/>
      <c r="Q1653" s="339"/>
    </row>
    <row r="1654" spans="1:17" ht="13.5" customHeight="1">
      <c r="A1654" s="481" t="s">
        <v>1127</v>
      </c>
      <c r="B1654" s="481" t="s">
        <v>750</v>
      </c>
      <c r="C1654" s="481" t="s">
        <v>1165</v>
      </c>
      <c r="D1654" s="481" t="s">
        <v>1412</v>
      </c>
      <c r="E1654" s="481">
        <v>23387</v>
      </c>
      <c r="F1654" s="339"/>
      <c r="G1654" s="340">
        <f>IF(ISNUMBER(E1654),E1654/'Bulk DivVar Analysis'!$C$7,"")</f>
        <v>1.5739282589676291</v>
      </c>
      <c r="H1654" s="338" t="str">
        <f>IF(ISNUMBER(E1654), IF(G1654&gt;'Bulk DivVar Analysis'!$D$9,"Pass","Fail"),"")</f>
        <v>Pass</v>
      </c>
      <c r="I1654" s="338" t="str">
        <f t="shared" si="27"/>
        <v>Delta_8_B9</v>
      </c>
      <c r="J1654" s="339"/>
      <c r="K1654" s="339"/>
      <c r="L1654" s="339"/>
      <c r="M1654" s="339"/>
      <c r="N1654" s="339"/>
      <c r="O1654" s="339"/>
      <c r="P1654" s="339"/>
      <c r="Q1654" s="339"/>
    </row>
    <row r="1655" spans="1:17" ht="13.5" customHeight="1">
      <c r="A1655" s="481" t="s">
        <v>1127</v>
      </c>
      <c r="B1655" s="481" t="s">
        <v>750</v>
      </c>
      <c r="C1655" s="481" t="s">
        <v>508</v>
      </c>
      <c r="D1655" s="481" t="s">
        <v>1413</v>
      </c>
      <c r="E1655" s="481">
        <v>8515</v>
      </c>
      <c r="F1655" s="339"/>
      <c r="G1655" s="340">
        <f>IF(ISNUMBER(E1655),E1655/'Bulk DivVar Analysis'!$C$7,"")</f>
        <v>0.57305336832895892</v>
      </c>
      <c r="H1655" s="338" t="str">
        <f>IF(ISNUMBER(E1655), IF(G1655&gt;'Bulk DivVar Analysis'!$D$9,"Pass","Fail"),"")</f>
        <v>Pass</v>
      </c>
      <c r="I1655" s="338" t="str">
        <f t="shared" si="27"/>
        <v>Delta_8_B10</v>
      </c>
      <c r="J1655" s="339"/>
      <c r="K1655" s="339"/>
      <c r="L1655" s="339"/>
      <c r="M1655" s="339"/>
      <c r="N1655" s="339"/>
      <c r="O1655" s="339"/>
      <c r="P1655" s="339"/>
      <c r="Q1655" s="339"/>
    </row>
    <row r="1656" spans="1:17" ht="13.5" customHeight="1">
      <c r="A1656" s="481" t="s">
        <v>1127</v>
      </c>
      <c r="B1656" s="481" t="s">
        <v>750</v>
      </c>
      <c r="C1656" s="481" t="s">
        <v>509</v>
      </c>
      <c r="D1656" s="481" t="s">
        <v>1414</v>
      </c>
      <c r="E1656" s="481">
        <v>8026</v>
      </c>
      <c r="F1656" s="339"/>
      <c r="G1656" s="340">
        <f>IF(ISNUMBER(E1656),E1656/'Bulk DivVar Analysis'!$C$7,"")</f>
        <v>0.54014402045898113</v>
      </c>
      <c r="H1656" s="338" t="str">
        <f>IF(ISNUMBER(E1656), IF(G1656&gt;'Bulk DivVar Analysis'!$D$9,"Pass","Fail"),"")</f>
        <v>Pass</v>
      </c>
      <c r="I1656" s="338" t="str">
        <f t="shared" si="27"/>
        <v>Delta_8_B11</v>
      </c>
      <c r="J1656" s="339"/>
      <c r="K1656" s="339"/>
      <c r="L1656" s="339"/>
      <c r="M1656" s="339"/>
      <c r="N1656" s="339"/>
      <c r="O1656" s="339"/>
      <c r="P1656" s="339"/>
      <c r="Q1656" s="339"/>
    </row>
    <row r="1657" spans="1:17" ht="13.5" customHeight="1">
      <c r="A1657" s="481" t="s">
        <v>1127</v>
      </c>
      <c r="B1657" s="481" t="s">
        <v>750</v>
      </c>
      <c r="C1657" s="481" t="s">
        <v>510</v>
      </c>
      <c r="D1657" s="481" t="s">
        <v>1415</v>
      </c>
      <c r="E1657" s="481">
        <v>11721</v>
      </c>
      <c r="F1657" s="339"/>
      <c r="G1657" s="340">
        <f>IF(ISNUMBER(E1657),E1657/'Bulk DivVar Analysis'!$C$7,"")</f>
        <v>0.7888148596810014</v>
      </c>
      <c r="H1657" s="338" t="str">
        <f>IF(ISNUMBER(E1657), IF(G1657&gt;'Bulk DivVar Analysis'!$D$9,"Pass","Fail"),"")</f>
        <v>Pass</v>
      </c>
      <c r="I1657" s="338" t="str">
        <f t="shared" si="27"/>
        <v>Delta_8_B12</v>
      </c>
      <c r="J1657" s="339"/>
      <c r="K1657" s="339"/>
      <c r="L1657" s="339"/>
      <c r="M1657" s="339"/>
      <c r="N1657" s="339"/>
      <c r="O1657" s="339"/>
      <c r="P1657" s="339"/>
      <c r="Q1657" s="339"/>
    </row>
    <row r="1658" spans="1:17" ht="13.5" customHeight="1">
      <c r="A1658" s="481" t="s">
        <v>1127</v>
      </c>
      <c r="B1658" s="481" t="s">
        <v>750</v>
      </c>
      <c r="C1658" s="481" t="s">
        <v>1170</v>
      </c>
      <c r="D1658" s="481" t="s">
        <v>1416</v>
      </c>
      <c r="E1658" s="481">
        <v>13767</v>
      </c>
      <c r="F1658" s="339"/>
      <c r="G1658" s="340">
        <f>IF(ISNUMBER(E1658),E1658/'Bulk DivVar Analysis'!$C$7,"")</f>
        <v>0.92650918635170598</v>
      </c>
      <c r="H1658" s="338" t="str">
        <f>IF(ISNUMBER(E1658), IF(G1658&gt;'Bulk DivVar Analysis'!$D$9,"Pass","Fail"),"")</f>
        <v>Pass</v>
      </c>
      <c r="I1658" s="338" t="str">
        <f t="shared" si="27"/>
        <v>Delta_8_C1</v>
      </c>
      <c r="J1658" s="339"/>
      <c r="K1658" s="339"/>
      <c r="L1658" s="339"/>
      <c r="M1658" s="339"/>
      <c r="N1658" s="339"/>
      <c r="O1658" s="339"/>
      <c r="P1658" s="339"/>
      <c r="Q1658" s="339"/>
    </row>
    <row r="1659" spans="1:17" ht="13.5" customHeight="1">
      <c r="A1659" s="481" t="s">
        <v>1127</v>
      </c>
      <c r="B1659" s="481" t="s">
        <v>750</v>
      </c>
      <c r="C1659" s="481" t="s">
        <v>1172</v>
      </c>
      <c r="D1659" s="481" t="s">
        <v>1417</v>
      </c>
      <c r="E1659" s="481">
        <v>6975</v>
      </c>
      <c r="F1659" s="339"/>
      <c r="G1659" s="340">
        <f>IF(ISNUMBER(E1659),E1659/'Bulk DivVar Analysis'!$C$7,"")</f>
        <v>0.46941247728649305</v>
      </c>
      <c r="H1659" s="338" t="str">
        <f>IF(ISNUMBER(E1659), IF(G1659&gt;'Bulk DivVar Analysis'!$D$9,"Pass","Fail"),"")</f>
        <v>Pass</v>
      </c>
      <c r="I1659" s="338" t="str">
        <f t="shared" si="27"/>
        <v>Delta_8_C2</v>
      </c>
      <c r="J1659" s="339"/>
      <c r="K1659" s="339"/>
      <c r="L1659" s="339"/>
      <c r="M1659" s="339"/>
      <c r="N1659" s="339"/>
      <c r="O1659" s="339"/>
      <c r="P1659" s="339"/>
      <c r="Q1659" s="339"/>
    </row>
    <row r="1660" spans="1:17" ht="13.5" customHeight="1">
      <c r="A1660" s="481" t="s">
        <v>1127</v>
      </c>
      <c r="B1660" s="481" t="s">
        <v>750</v>
      </c>
      <c r="C1660" s="481" t="s">
        <v>1174</v>
      </c>
      <c r="D1660" s="481" t="s">
        <v>1418</v>
      </c>
      <c r="E1660" s="481">
        <v>9062</v>
      </c>
      <c r="F1660" s="339"/>
      <c r="G1660" s="340">
        <f>IF(ISNUMBER(E1660),E1660/'Bulk DivVar Analysis'!$C$7,"")</f>
        <v>0.60986607443300356</v>
      </c>
      <c r="H1660" s="338" t="str">
        <f>IF(ISNUMBER(E1660), IF(G1660&gt;'Bulk DivVar Analysis'!$D$9,"Pass","Fail"),"")</f>
        <v>Pass</v>
      </c>
      <c r="I1660" s="338" t="str">
        <f t="shared" si="27"/>
        <v>Delta_8_C3</v>
      </c>
      <c r="J1660" s="339"/>
      <c r="K1660" s="339"/>
      <c r="L1660" s="339"/>
      <c r="M1660" s="339"/>
      <c r="N1660" s="339"/>
      <c r="O1660" s="339"/>
      <c r="P1660" s="339"/>
      <c r="Q1660" s="339"/>
    </row>
    <row r="1661" spans="1:17" ht="13.5" customHeight="1">
      <c r="A1661" s="481" t="s">
        <v>1127</v>
      </c>
      <c r="B1661" s="481" t="s">
        <v>750</v>
      </c>
      <c r="C1661" s="481" t="s">
        <v>1176</v>
      </c>
      <c r="D1661" s="481" t="s">
        <v>1419</v>
      </c>
      <c r="E1661" s="481">
        <v>18946</v>
      </c>
      <c r="F1661" s="339"/>
      <c r="G1661" s="340">
        <f>IF(ISNUMBER(E1661),E1661/'Bulk DivVar Analysis'!$C$7,"")</f>
        <v>1.2750521569419206</v>
      </c>
      <c r="H1661" s="338" t="str">
        <f>IF(ISNUMBER(E1661), IF(G1661&gt;'Bulk DivVar Analysis'!$D$9,"Pass","Fail"),"")</f>
        <v>Pass</v>
      </c>
      <c r="I1661" s="338" t="str">
        <f t="shared" si="27"/>
        <v>Delta_8_C4</v>
      </c>
      <c r="J1661" s="339"/>
      <c r="K1661" s="339"/>
      <c r="L1661" s="339"/>
      <c r="M1661" s="339"/>
      <c r="N1661" s="339"/>
      <c r="O1661" s="339"/>
      <c r="P1661" s="339"/>
      <c r="Q1661" s="339"/>
    </row>
    <row r="1662" spans="1:17" ht="13.5" customHeight="1">
      <c r="A1662" s="481" t="s">
        <v>1127</v>
      </c>
      <c r="B1662" s="481" t="s">
        <v>750</v>
      </c>
      <c r="C1662" s="481" t="s">
        <v>1178</v>
      </c>
      <c r="D1662" s="481" t="s">
        <v>1420</v>
      </c>
      <c r="E1662" s="481">
        <v>16606</v>
      </c>
      <c r="F1662" s="339"/>
      <c r="G1662" s="340">
        <f>IF(ISNUMBER(E1662),E1662/'Bulk DivVar Analysis'!$C$7,"")</f>
        <v>1.1175718419812908</v>
      </c>
      <c r="H1662" s="338" t="str">
        <f>IF(ISNUMBER(E1662), IF(G1662&gt;'Bulk DivVar Analysis'!$D$9,"Pass","Fail"),"")</f>
        <v>Pass</v>
      </c>
      <c r="I1662" s="338" t="str">
        <f t="shared" si="27"/>
        <v>Delta_8_C5</v>
      </c>
      <c r="J1662" s="339"/>
      <c r="K1662" s="339"/>
      <c r="L1662" s="339"/>
      <c r="M1662" s="339"/>
      <c r="N1662" s="339"/>
      <c r="O1662" s="339"/>
      <c r="P1662" s="339"/>
      <c r="Q1662" s="339"/>
    </row>
    <row r="1663" spans="1:17" ht="13.5" customHeight="1">
      <c r="A1663" s="481" t="s">
        <v>1127</v>
      </c>
      <c r="B1663" s="481" t="s">
        <v>750</v>
      </c>
      <c r="C1663" s="481" t="s">
        <v>1180</v>
      </c>
      <c r="D1663" s="481" t="s">
        <v>1421</v>
      </c>
      <c r="E1663" s="481">
        <v>16454</v>
      </c>
      <c r="F1663" s="339"/>
      <c r="G1663" s="340">
        <f>IF(ISNUMBER(E1663),E1663/'Bulk DivVar Analysis'!$C$7,"")</f>
        <v>1.1073423514368397</v>
      </c>
      <c r="H1663" s="338" t="str">
        <f>IF(ISNUMBER(E1663), IF(G1663&gt;'Bulk DivVar Analysis'!$D$9,"Pass","Fail"),"")</f>
        <v>Pass</v>
      </c>
      <c r="I1663" s="338" t="str">
        <f t="shared" si="27"/>
        <v>Delta_8_C6</v>
      </c>
      <c r="J1663" s="339"/>
      <c r="K1663" s="339"/>
      <c r="L1663" s="339"/>
      <c r="M1663" s="339"/>
      <c r="N1663" s="339"/>
      <c r="O1663" s="339"/>
      <c r="P1663" s="339"/>
      <c r="Q1663" s="339"/>
    </row>
    <row r="1664" spans="1:17" ht="13.5" customHeight="1">
      <c r="A1664" s="481" t="s">
        <v>1127</v>
      </c>
      <c r="B1664" s="481" t="s">
        <v>750</v>
      </c>
      <c r="C1664" s="481" t="s">
        <v>1182</v>
      </c>
      <c r="D1664" s="481" t="s">
        <v>1422</v>
      </c>
      <c r="E1664" s="481">
        <v>19026</v>
      </c>
      <c r="F1664" s="339"/>
      <c r="G1664" s="340">
        <f>IF(ISNUMBER(E1664),E1664/'Bulk DivVar Analysis'!$C$7,"")</f>
        <v>1.2804360993337371</v>
      </c>
      <c r="H1664" s="338" t="str">
        <f>IF(ISNUMBER(E1664), IF(G1664&gt;'Bulk DivVar Analysis'!$D$9,"Pass","Fail"),"")</f>
        <v>Pass</v>
      </c>
      <c r="I1664" s="338" t="str">
        <f t="shared" si="27"/>
        <v>Delta_8_C7</v>
      </c>
      <c r="J1664" s="339"/>
      <c r="K1664" s="339"/>
      <c r="L1664" s="339"/>
      <c r="M1664" s="339"/>
      <c r="N1664" s="339"/>
      <c r="O1664" s="339"/>
      <c r="P1664" s="339"/>
      <c r="Q1664" s="339"/>
    </row>
    <row r="1665" spans="1:17" ht="13.5" customHeight="1">
      <c r="A1665" s="481" t="s">
        <v>1127</v>
      </c>
      <c r="B1665" s="481" t="s">
        <v>750</v>
      </c>
      <c r="C1665" s="481" t="s">
        <v>1184</v>
      </c>
      <c r="D1665" s="481" t="s">
        <v>1423</v>
      </c>
      <c r="E1665" s="481">
        <v>20662</v>
      </c>
      <c r="F1665" s="339"/>
      <c r="G1665" s="340">
        <f>IF(ISNUMBER(E1665),E1665/'Bulk DivVar Analysis'!$C$7,"")</f>
        <v>1.3905377212463828</v>
      </c>
      <c r="H1665" s="338" t="str">
        <f>IF(ISNUMBER(E1665), IF(G1665&gt;'Bulk DivVar Analysis'!$D$9,"Pass","Fail"),"")</f>
        <v>Pass</v>
      </c>
      <c r="I1665" s="338" t="str">
        <f t="shared" si="27"/>
        <v>Delta_8_C8</v>
      </c>
      <c r="J1665" s="339"/>
      <c r="K1665" s="339"/>
      <c r="L1665" s="339"/>
      <c r="M1665" s="339"/>
      <c r="N1665" s="339"/>
      <c r="O1665" s="339"/>
      <c r="P1665" s="339"/>
      <c r="Q1665" s="339"/>
    </row>
    <row r="1666" spans="1:17" ht="13.5" customHeight="1">
      <c r="A1666" s="481" t="s">
        <v>1127</v>
      </c>
      <c r="B1666" s="481" t="s">
        <v>750</v>
      </c>
      <c r="C1666" s="481" t="s">
        <v>1186</v>
      </c>
      <c r="D1666" s="481" t="s">
        <v>1424</v>
      </c>
      <c r="E1666" s="481">
        <v>13510</v>
      </c>
      <c r="F1666" s="339"/>
      <c r="G1666" s="340">
        <f>IF(ISNUMBER(E1666),E1666/'Bulk DivVar Analysis'!$C$7,"")</f>
        <v>0.90921327141799579</v>
      </c>
      <c r="H1666" s="338" t="str">
        <f>IF(ISNUMBER(E1666), IF(G1666&gt;'Bulk DivVar Analysis'!$D$9,"Pass","Fail"),"")</f>
        <v>Pass</v>
      </c>
      <c r="I1666" s="338" t="str">
        <f t="shared" si="27"/>
        <v>Delta_8_C9</v>
      </c>
      <c r="J1666" s="339"/>
      <c r="K1666" s="339"/>
      <c r="L1666" s="339"/>
      <c r="M1666" s="339"/>
      <c r="N1666" s="339"/>
      <c r="O1666" s="339"/>
      <c r="P1666" s="339"/>
      <c r="Q1666" s="339"/>
    </row>
    <row r="1667" spans="1:17" ht="13.5" customHeight="1">
      <c r="A1667" s="481" t="s">
        <v>1127</v>
      </c>
      <c r="B1667" s="481" t="s">
        <v>750</v>
      </c>
      <c r="C1667" s="481" t="s">
        <v>520</v>
      </c>
      <c r="D1667" s="481" t="s">
        <v>1425</v>
      </c>
      <c r="E1667" s="481">
        <v>16388</v>
      </c>
      <c r="F1667" s="339"/>
      <c r="G1667" s="340">
        <f>IF(ISNUMBER(E1667),E1667/'Bulk DivVar Analysis'!$C$7,"")</f>
        <v>1.1029005989635912</v>
      </c>
      <c r="H1667" s="338" t="str">
        <f>IF(ISNUMBER(E1667), IF(G1667&gt;'Bulk DivVar Analysis'!$D$9,"Pass","Fail"),"")</f>
        <v>Pass</v>
      </c>
      <c r="I1667" s="338" t="str">
        <f t="shared" ref="I1667:I1730" si="28">_xlfn.TEXTJOIN("_",TRUE,B1667,C1667)</f>
        <v>Delta_8_C10</v>
      </c>
      <c r="J1667" s="339"/>
      <c r="K1667" s="339"/>
      <c r="L1667" s="339"/>
      <c r="M1667" s="339"/>
      <c r="N1667" s="339"/>
      <c r="O1667" s="339"/>
      <c r="P1667" s="339"/>
      <c r="Q1667" s="339"/>
    </row>
    <row r="1668" spans="1:17" ht="13.5" customHeight="1">
      <c r="A1668" s="481" t="s">
        <v>1127</v>
      </c>
      <c r="B1668" s="481" t="s">
        <v>750</v>
      </c>
      <c r="C1668" s="481" t="s">
        <v>521</v>
      </c>
      <c r="D1668" s="481" t="s">
        <v>1426</v>
      </c>
      <c r="E1668" s="481">
        <v>6021</v>
      </c>
      <c r="F1668" s="339"/>
      <c r="G1668" s="340">
        <f>IF(ISNUMBER(E1668),E1668/'Bulk DivVar Analysis'!$C$7,"")</f>
        <v>0.40520896426408237</v>
      </c>
      <c r="H1668" s="338" t="str">
        <f>IF(ISNUMBER(E1668), IF(G1668&gt;'Bulk DivVar Analysis'!$D$9,"Pass","Fail"),"")</f>
        <v>Pass</v>
      </c>
      <c r="I1668" s="338" t="str">
        <f t="shared" si="28"/>
        <v>Delta_8_C11</v>
      </c>
      <c r="J1668" s="339"/>
      <c r="K1668" s="339"/>
      <c r="L1668" s="339"/>
      <c r="M1668" s="339"/>
      <c r="N1668" s="339"/>
      <c r="O1668" s="339"/>
      <c r="P1668" s="339"/>
      <c r="Q1668" s="339"/>
    </row>
    <row r="1669" spans="1:17" ht="13.5" customHeight="1">
      <c r="A1669" s="481" t="s">
        <v>1127</v>
      </c>
      <c r="B1669" s="481" t="s">
        <v>750</v>
      </c>
      <c r="C1669" s="481" t="s">
        <v>522</v>
      </c>
      <c r="D1669" s="481" t="s">
        <v>1427</v>
      </c>
      <c r="E1669" s="481">
        <v>14109</v>
      </c>
      <c r="F1669" s="339"/>
      <c r="G1669" s="340">
        <f>IF(ISNUMBER(E1669),E1669/'Bulk DivVar Analysis'!$C$7,"")</f>
        <v>0.94952554007672119</v>
      </c>
      <c r="H1669" s="338" t="str">
        <f>IF(ISNUMBER(E1669), IF(G1669&gt;'Bulk DivVar Analysis'!$D$9,"Pass","Fail"),"")</f>
        <v>Pass</v>
      </c>
      <c r="I1669" s="338" t="str">
        <f t="shared" si="28"/>
        <v>Delta_8_C12</v>
      </c>
      <c r="J1669" s="339"/>
      <c r="K1669" s="339"/>
      <c r="L1669" s="339"/>
      <c r="M1669" s="339"/>
      <c r="N1669" s="339"/>
      <c r="O1669" s="339"/>
      <c r="P1669" s="339"/>
      <c r="Q1669" s="339"/>
    </row>
    <row r="1670" spans="1:17" ht="13.5" customHeight="1">
      <c r="A1670" s="481" t="s">
        <v>1127</v>
      </c>
      <c r="B1670" s="481" t="s">
        <v>750</v>
      </c>
      <c r="C1670" s="481" t="s">
        <v>1191</v>
      </c>
      <c r="D1670" s="481" t="s">
        <v>1428</v>
      </c>
      <c r="E1670" s="481">
        <v>11988</v>
      </c>
      <c r="F1670" s="339"/>
      <c r="G1670" s="340">
        <f>IF(ISNUMBER(E1670),E1670/'Bulk DivVar Analysis'!$C$7,"")</f>
        <v>0.80678376741368862</v>
      </c>
      <c r="H1670" s="338" t="str">
        <f>IF(ISNUMBER(E1670), IF(G1670&gt;'Bulk DivVar Analysis'!$D$9,"Pass","Fail"),"")</f>
        <v>Pass</v>
      </c>
      <c r="I1670" s="338" t="str">
        <f t="shared" si="28"/>
        <v>Delta_8_D1</v>
      </c>
      <c r="J1670" s="339"/>
      <c r="K1670" s="339"/>
      <c r="L1670" s="339"/>
      <c r="M1670" s="339"/>
      <c r="N1670" s="339"/>
      <c r="O1670" s="339"/>
      <c r="P1670" s="339"/>
      <c r="Q1670" s="339"/>
    </row>
    <row r="1671" spans="1:17" ht="13.5" customHeight="1">
      <c r="A1671" s="481" t="s">
        <v>1127</v>
      </c>
      <c r="B1671" s="481" t="s">
        <v>750</v>
      </c>
      <c r="C1671" s="481" t="s">
        <v>1193</v>
      </c>
      <c r="D1671" s="481" t="s">
        <v>1429</v>
      </c>
      <c r="E1671" s="481">
        <v>15377</v>
      </c>
      <c r="F1671" s="339"/>
      <c r="G1671" s="340">
        <f>IF(ISNUMBER(E1671),E1671/'Bulk DivVar Analysis'!$C$7,"")</f>
        <v>1.0348610269870113</v>
      </c>
      <c r="H1671" s="338" t="str">
        <f>IF(ISNUMBER(E1671), IF(G1671&gt;'Bulk DivVar Analysis'!$D$9,"Pass","Fail"),"")</f>
        <v>Pass</v>
      </c>
      <c r="I1671" s="338" t="str">
        <f t="shared" si="28"/>
        <v>Delta_8_D2</v>
      </c>
      <c r="J1671" s="339"/>
      <c r="K1671" s="339"/>
      <c r="L1671" s="339"/>
      <c r="M1671" s="339"/>
      <c r="N1671" s="339"/>
      <c r="O1671" s="339"/>
      <c r="P1671" s="339"/>
      <c r="Q1671" s="339"/>
    </row>
    <row r="1672" spans="1:17" ht="13.5" customHeight="1">
      <c r="A1672" s="481" t="s">
        <v>1127</v>
      </c>
      <c r="B1672" s="481" t="s">
        <v>750</v>
      </c>
      <c r="C1672" s="481" t="s">
        <v>1195</v>
      </c>
      <c r="D1672" s="481" t="s">
        <v>1430</v>
      </c>
      <c r="E1672" s="481">
        <v>4225</v>
      </c>
      <c r="F1672" s="339"/>
      <c r="G1672" s="340">
        <f>IF(ISNUMBER(E1672),E1672/'Bulk DivVar Analysis'!$C$7,"")</f>
        <v>0.28433945756780404</v>
      </c>
      <c r="H1672" s="338" t="str">
        <f>IF(ISNUMBER(E1672), IF(G1672&gt;'Bulk DivVar Analysis'!$D$9,"Pass","Fail"),"")</f>
        <v>Pass</v>
      </c>
      <c r="I1672" s="338" t="str">
        <f t="shared" si="28"/>
        <v>Delta_8_D3</v>
      </c>
      <c r="J1672" s="339"/>
      <c r="K1672" s="339"/>
      <c r="L1672" s="339"/>
      <c r="M1672" s="339"/>
      <c r="N1672" s="339"/>
      <c r="O1672" s="339"/>
      <c r="P1672" s="339"/>
      <c r="Q1672" s="339"/>
    </row>
    <row r="1673" spans="1:17" ht="13.5" customHeight="1">
      <c r="A1673" s="481" t="s">
        <v>1127</v>
      </c>
      <c r="B1673" s="481" t="s">
        <v>750</v>
      </c>
      <c r="C1673" s="481" t="s">
        <v>1197</v>
      </c>
      <c r="D1673" s="481" t="s">
        <v>1431</v>
      </c>
      <c r="E1673" s="481">
        <v>9354</v>
      </c>
      <c r="F1673" s="339"/>
      <c r="G1673" s="340">
        <f>IF(ISNUMBER(E1673),E1673/'Bulk DivVar Analysis'!$C$7,"")</f>
        <v>0.62951746416313348</v>
      </c>
      <c r="H1673" s="338" t="str">
        <f>IF(ISNUMBER(E1673), IF(G1673&gt;'Bulk DivVar Analysis'!$D$9,"Pass","Fail"),"")</f>
        <v>Pass</v>
      </c>
      <c r="I1673" s="338" t="str">
        <f t="shared" si="28"/>
        <v>Delta_8_D4</v>
      </c>
      <c r="J1673" s="339"/>
      <c r="K1673" s="339"/>
      <c r="L1673" s="339"/>
      <c r="M1673" s="339"/>
      <c r="N1673" s="339"/>
      <c r="O1673" s="339"/>
      <c r="P1673" s="339"/>
      <c r="Q1673" s="339"/>
    </row>
    <row r="1674" spans="1:17" ht="13.5" customHeight="1">
      <c r="A1674" s="481" t="s">
        <v>1127</v>
      </c>
      <c r="B1674" s="481" t="s">
        <v>750</v>
      </c>
      <c r="C1674" s="481" t="s">
        <v>1199</v>
      </c>
      <c r="D1674" s="481" t="s">
        <v>1432</v>
      </c>
      <c r="E1674" s="481">
        <v>12159</v>
      </c>
      <c r="F1674" s="339"/>
      <c r="G1674" s="340">
        <f>IF(ISNUMBER(E1674),E1674/'Bulk DivVar Analysis'!$C$7,"")</f>
        <v>0.81829194427619623</v>
      </c>
      <c r="H1674" s="338" t="str">
        <f>IF(ISNUMBER(E1674), IF(G1674&gt;'Bulk DivVar Analysis'!$D$9,"Pass","Fail"),"")</f>
        <v>Pass</v>
      </c>
      <c r="I1674" s="338" t="str">
        <f t="shared" si="28"/>
        <v>Delta_8_D5</v>
      </c>
      <c r="J1674" s="339"/>
      <c r="K1674" s="339"/>
      <c r="L1674" s="339"/>
      <c r="M1674" s="339"/>
      <c r="N1674" s="339"/>
      <c r="O1674" s="339"/>
      <c r="P1674" s="339"/>
      <c r="Q1674" s="339"/>
    </row>
    <row r="1675" spans="1:17" ht="13.5" customHeight="1">
      <c r="A1675" s="481" t="s">
        <v>1127</v>
      </c>
      <c r="B1675" s="481" t="s">
        <v>750</v>
      </c>
      <c r="C1675" s="481" t="s">
        <v>1201</v>
      </c>
      <c r="D1675" s="481" t="s">
        <v>1433</v>
      </c>
      <c r="E1675" s="481">
        <v>9454</v>
      </c>
      <c r="F1675" s="339"/>
      <c r="G1675" s="340">
        <f>IF(ISNUMBER(E1675),E1675/'Bulk DivVar Analysis'!$C$7,"")</f>
        <v>0.63624739215290393</v>
      </c>
      <c r="H1675" s="338" t="str">
        <f>IF(ISNUMBER(E1675), IF(G1675&gt;'Bulk DivVar Analysis'!$D$9,"Pass","Fail"),"")</f>
        <v>Pass</v>
      </c>
      <c r="I1675" s="338" t="str">
        <f t="shared" si="28"/>
        <v>Delta_8_D6</v>
      </c>
      <c r="J1675" s="339"/>
      <c r="K1675" s="339"/>
      <c r="L1675" s="339"/>
      <c r="M1675" s="339"/>
      <c r="N1675" s="339"/>
      <c r="O1675" s="339"/>
      <c r="P1675" s="339"/>
      <c r="Q1675" s="339"/>
    </row>
    <row r="1676" spans="1:17" ht="13.5" customHeight="1">
      <c r="A1676" s="481" t="s">
        <v>1127</v>
      </c>
      <c r="B1676" s="481" t="s">
        <v>750</v>
      </c>
      <c r="C1676" s="481" t="s">
        <v>1203</v>
      </c>
      <c r="D1676" s="481" t="s">
        <v>1434</v>
      </c>
      <c r="E1676" s="481">
        <v>10271</v>
      </c>
      <c r="F1676" s="339"/>
      <c r="G1676" s="340">
        <f>IF(ISNUMBER(E1676),E1676/'Bulk DivVar Analysis'!$C$7,"")</f>
        <v>0.69123090382932906</v>
      </c>
      <c r="H1676" s="338" t="str">
        <f>IF(ISNUMBER(E1676), IF(G1676&gt;'Bulk DivVar Analysis'!$D$9,"Pass","Fail"),"")</f>
        <v>Pass</v>
      </c>
      <c r="I1676" s="338" t="str">
        <f t="shared" si="28"/>
        <v>Delta_8_D7</v>
      </c>
      <c r="J1676" s="339"/>
      <c r="K1676" s="339"/>
      <c r="L1676" s="339"/>
      <c r="M1676" s="339"/>
      <c r="N1676" s="339"/>
      <c r="O1676" s="339"/>
      <c r="P1676" s="339"/>
      <c r="Q1676" s="339"/>
    </row>
    <row r="1677" spans="1:17" ht="13.5" customHeight="1">
      <c r="A1677" s="481" t="s">
        <v>1127</v>
      </c>
      <c r="B1677" s="481" t="s">
        <v>750</v>
      </c>
      <c r="C1677" s="481" t="s">
        <v>1205</v>
      </c>
      <c r="D1677" s="481" t="s">
        <v>1435</v>
      </c>
      <c r="E1677" s="481">
        <v>7911</v>
      </c>
      <c r="F1677" s="339"/>
      <c r="G1677" s="340">
        <f>IF(ISNUMBER(E1677),E1677/'Bulk DivVar Analysis'!$C$7,"")</f>
        <v>0.53240460327074501</v>
      </c>
      <c r="H1677" s="338" t="str">
        <f>IF(ISNUMBER(E1677), IF(G1677&gt;'Bulk DivVar Analysis'!$D$9,"Pass","Fail"),"")</f>
        <v>Pass</v>
      </c>
      <c r="I1677" s="338" t="str">
        <f t="shared" si="28"/>
        <v>Delta_8_D8</v>
      </c>
      <c r="J1677" s="339"/>
      <c r="K1677" s="339"/>
      <c r="L1677" s="339"/>
      <c r="M1677" s="339"/>
      <c r="N1677" s="339"/>
      <c r="O1677" s="339"/>
      <c r="P1677" s="339"/>
      <c r="Q1677" s="339"/>
    </row>
    <row r="1678" spans="1:17" ht="13.5" customHeight="1">
      <c r="A1678" s="481" t="s">
        <v>1127</v>
      </c>
      <c r="B1678" s="481" t="s">
        <v>750</v>
      </c>
      <c r="C1678" s="481" t="s">
        <v>1207</v>
      </c>
      <c r="D1678" s="481" t="s">
        <v>1436</v>
      </c>
      <c r="E1678" s="481">
        <v>8828</v>
      </c>
      <c r="F1678" s="339"/>
      <c r="G1678" s="340">
        <f>IF(ISNUMBER(E1678),E1678/'Bulk DivVar Analysis'!$C$7,"")</f>
        <v>0.59411804293694059</v>
      </c>
      <c r="H1678" s="338" t="str">
        <f>IF(ISNUMBER(E1678), IF(G1678&gt;'Bulk DivVar Analysis'!$D$9,"Pass","Fail"),"")</f>
        <v>Pass</v>
      </c>
      <c r="I1678" s="338" t="str">
        <f t="shared" si="28"/>
        <v>Delta_8_D9</v>
      </c>
      <c r="J1678" s="339"/>
      <c r="K1678" s="339"/>
      <c r="L1678" s="339"/>
      <c r="M1678" s="339"/>
      <c r="N1678" s="339"/>
      <c r="O1678" s="339"/>
      <c r="P1678" s="339"/>
      <c r="Q1678" s="339"/>
    </row>
    <row r="1679" spans="1:17" ht="13.5" customHeight="1">
      <c r="A1679" s="481" t="s">
        <v>1127</v>
      </c>
      <c r="B1679" s="481" t="s">
        <v>750</v>
      </c>
      <c r="C1679" s="481" t="s">
        <v>532</v>
      </c>
      <c r="D1679" s="481" t="s">
        <v>1437</v>
      </c>
      <c r="E1679" s="481">
        <v>8692</v>
      </c>
      <c r="F1679" s="339"/>
      <c r="G1679" s="340">
        <f>IF(ISNUMBER(E1679),E1679/'Bulk DivVar Analysis'!$C$7,"")</f>
        <v>0.58496534087085272</v>
      </c>
      <c r="H1679" s="338" t="str">
        <f>IF(ISNUMBER(E1679), IF(G1679&gt;'Bulk DivVar Analysis'!$D$9,"Pass","Fail"),"")</f>
        <v>Pass</v>
      </c>
      <c r="I1679" s="338" t="str">
        <f t="shared" si="28"/>
        <v>Delta_8_D10</v>
      </c>
      <c r="J1679" s="339"/>
      <c r="K1679" s="339"/>
      <c r="L1679" s="339"/>
      <c r="M1679" s="339"/>
      <c r="N1679" s="339"/>
      <c r="O1679" s="339"/>
      <c r="P1679" s="339"/>
      <c r="Q1679" s="339"/>
    </row>
    <row r="1680" spans="1:17" ht="13.5" customHeight="1">
      <c r="A1680" s="481" t="s">
        <v>1127</v>
      </c>
      <c r="B1680" s="481" t="s">
        <v>750</v>
      </c>
      <c r="C1680" s="481" t="s">
        <v>533</v>
      </c>
      <c r="D1680" s="481" t="s">
        <v>1438</v>
      </c>
      <c r="E1680" s="481">
        <v>8181</v>
      </c>
      <c r="F1680" s="339"/>
      <c r="G1680" s="340">
        <f>IF(ISNUMBER(E1680),E1680/'Bulk DivVar Analysis'!$C$7,"")</f>
        <v>0.55057540884312539</v>
      </c>
      <c r="H1680" s="338" t="str">
        <f>IF(ISNUMBER(E1680), IF(G1680&gt;'Bulk DivVar Analysis'!$D$9,"Pass","Fail"),"")</f>
        <v>Pass</v>
      </c>
      <c r="I1680" s="338" t="str">
        <f t="shared" si="28"/>
        <v>Delta_8_D11</v>
      </c>
      <c r="J1680" s="339"/>
      <c r="K1680" s="339"/>
      <c r="L1680" s="339"/>
      <c r="M1680" s="339"/>
      <c r="N1680" s="339"/>
      <c r="O1680" s="339"/>
      <c r="P1680" s="339"/>
      <c r="Q1680" s="339"/>
    </row>
    <row r="1681" spans="1:17" ht="13.5" customHeight="1">
      <c r="A1681" s="481" t="s">
        <v>1127</v>
      </c>
      <c r="B1681" s="481" t="s">
        <v>750</v>
      </c>
      <c r="C1681" s="481" t="s">
        <v>534</v>
      </c>
      <c r="D1681" s="481" t="s">
        <v>1439</v>
      </c>
      <c r="E1681" s="481">
        <v>9546</v>
      </c>
      <c r="F1681" s="339"/>
      <c r="G1681" s="340">
        <f>IF(ISNUMBER(E1681),E1681/'Bulk DivVar Analysis'!$C$7,"")</f>
        <v>0.64243892590349283</v>
      </c>
      <c r="H1681" s="338" t="str">
        <f>IF(ISNUMBER(E1681), IF(G1681&gt;'Bulk DivVar Analysis'!$D$9,"Pass","Fail"),"")</f>
        <v>Pass</v>
      </c>
      <c r="I1681" s="338" t="str">
        <f t="shared" si="28"/>
        <v>Delta_8_D12</v>
      </c>
      <c r="J1681" s="339"/>
      <c r="K1681" s="339"/>
      <c r="L1681" s="339"/>
      <c r="M1681" s="339"/>
      <c r="N1681" s="339"/>
      <c r="O1681" s="339"/>
      <c r="P1681" s="339"/>
      <c r="Q1681" s="339"/>
    </row>
    <row r="1682" spans="1:17" ht="13.5" customHeight="1">
      <c r="A1682" s="481" t="s">
        <v>1127</v>
      </c>
      <c r="B1682" s="481" t="s">
        <v>750</v>
      </c>
      <c r="C1682" s="481" t="s">
        <v>1212</v>
      </c>
      <c r="D1682" s="481" t="s">
        <v>1440</v>
      </c>
      <c r="E1682" s="481">
        <v>14446</v>
      </c>
      <c r="F1682" s="339"/>
      <c r="G1682" s="340">
        <f>IF(ISNUMBER(E1682),E1682/'Bulk DivVar Analysis'!$C$7,"")</f>
        <v>0.97220539740224776</v>
      </c>
      <c r="H1682" s="338" t="str">
        <f>IF(ISNUMBER(E1682), IF(G1682&gt;'Bulk DivVar Analysis'!$D$9,"Pass","Fail"),"")</f>
        <v>Pass</v>
      </c>
      <c r="I1682" s="338" t="str">
        <f t="shared" si="28"/>
        <v>Delta_8_E1</v>
      </c>
      <c r="J1682" s="339"/>
      <c r="K1682" s="339"/>
      <c r="L1682" s="339"/>
      <c r="M1682" s="339"/>
      <c r="N1682" s="339"/>
      <c r="O1682" s="339"/>
      <c r="P1682" s="339"/>
      <c r="Q1682" s="339"/>
    </row>
    <row r="1683" spans="1:17" ht="13.5" customHeight="1">
      <c r="A1683" s="481" t="s">
        <v>1127</v>
      </c>
      <c r="B1683" s="481" t="s">
        <v>750</v>
      </c>
      <c r="C1683" s="481" t="s">
        <v>1214</v>
      </c>
      <c r="D1683" s="481" t="s">
        <v>1441</v>
      </c>
      <c r="E1683" s="481">
        <v>22415</v>
      </c>
      <c r="F1683" s="339"/>
      <c r="G1683" s="340">
        <f>IF(ISNUMBER(E1683),E1683/'Bulk DivVar Analysis'!$C$7,"")</f>
        <v>1.5085133589070596</v>
      </c>
      <c r="H1683" s="338" t="str">
        <f>IF(ISNUMBER(E1683), IF(G1683&gt;'Bulk DivVar Analysis'!$D$9,"Pass","Fail"),"")</f>
        <v>Pass</v>
      </c>
      <c r="I1683" s="338" t="str">
        <f t="shared" si="28"/>
        <v>Delta_8_E2</v>
      </c>
      <c r="J1683" s="339"/>
      <c r="K1683" s="339"/>
      <c r="L1683" s="339"/>
      <c r="M1683" s="339"/>
      <c r="N1683" s="339"/>
      <c r="O1683" s="339"/>
      <c r="P1683" s="339"/>
      <c r="Q1683" s="339"/>
    </row>
    <row r="1684" spans="1:17" ht="13.5" customHeight="1">
      <c r="A1684" s="481" t="s">
        <v>1127</v>
      </c>
      <c r="B1684" s="481" t="s">
        <v>750</v>
      </c>
      <c r="C1684" s="481" t="s">
        <v>1216</v>
      </c>
      <c r="D1684" s="481" t="s">
        <v>1442</v>
      </c>
      <c r="E1684" s="481">
        <v>14759</v>
      </c>
      <c r="F1684" s="339"/>
      <c r="G1684" s="340">
        <f>IF(ISNUMBER(E1684),E1684/'Bulk DivVar Analysis'!$C$7,"")</f>
        <v>0.99327007201022954</v>
      </c>
      <c r="H1684" s="338" t="str">
        <f>IF(ISNUMBER(E1684), IF(G1684&gt;'Bulk DivVar Analysis'!$D$9,"Pass","Fail"),"")</f>
        <v>Pass</v>
      </c>
      <c r="I1684" s="338" t="str">
        <f t="shared" si="28"/>
        <v>Delta_8_E3</v>
      </c>
      <c r="J1684" s="339"/>
      <c r="K1684" s="339"/>
      <c r="L1684" s="339"/>
      <c r="M1684" s="339"/>
      <c r="N1684" s="339"/>
      <c r="O1684" s="339"/>
      <c r="P1684" s="339"/>
      <c r="Q1684" s="339"/>
    </row>
    <row r="1685" spans="1:17" ht="13.5" customHeight="1">
      <c r="A1685" s="481" t="s">
        <v>1127</v>
      </c>
      <c r="B1685" s="481" t="s">
        <v>750</v>
      </c>
      <c r="C1685" s="481" t="s">
        <v>1218</v>
      </c>
      <c r="D1685" s="481" t="s">
        <v>1443</v>
      </c>
      <c r="E1685" s="481">
        <v>10418</v>
      </c>
      <c r="F1685" s="339"/>
      <c r="G1685" s="340">
        <f>IF(ISNUMBER(E1685),E1685/'Bulk DivVar Analysis'!$C$7,"")</f>
        <v>0.70112389797429164</v>
      </c>
      <c r="H1685" s="338" t="str">
        <f>IF(ISNUMBER(E1685), IF(G1685&gt;'Bulk DivVar Analysis'!$D$9,"Pass","Fail"),"")</f>
        <v>Pass</v>
      </c>
      <c r="I1685" s="338" t="str">
        <f t="shared" si="28"/>
        <v>Delta_8_E4</v>
      </c>
      <c r="J1685" s="339"/>
      <c r="K1685" s="339"/>
      <c r="L1685" s="339"/>
      <c r="M1685" s="339"/>
      <c r="N1685" s="339"/>
      <c r="O1685" s="339"/>
      <c r="P1685" s="339"/>
      <c r="Q1685" s="339"/>
    </row>
    <row r="1686" spans="1:17" ht="13.5" customHeight="1">
      <c r="A1686" s="481" t="s">
        <v>1127</v>
      </c>
      <c r="B1686" s="481" t="s">
        <v>750</v>
      </c>
      <c r="C1686" s="481" t="s">
        <v>1220</v>
      </c>
      <c r="D1686" s="481" t="s">
        <v>1444</v>
      </c>
      <c r="E1686" s="481">
        <v>14910</v>
      </c>
      <c r="F1686" s="339"/>
      <c r="G1686" s="340">
        <f>IF(ISNUMBER(E1686),E1686/'Bulk DivVar Analysis'!$C$7,"")</f>
        <v>1.003432263274783</v>
      </c>
      <c r="H1686" s="338" t="str">
        <f>IF(ISNUMBER(E1686), IF(G1686&gt;'Bulk DivVar Analysis'!$D$9,"Pass","Fail"),"")</f>
        <v>Pass</v>
      </c>
      <c r="I1686" s="338" t="str">
        <f t="shared" si="28"/>
        <v>Delta_8_E5</v>
      </c>
      <c r="J1686" s="339"/>
      <c r="K1686" s="339"/>
      <c r="L1686" s="339"/>
      <c r="M1686" s="339"/>
      <c r="N1686" s="339"/>
      <c r="O1686" s="339"/>
      <c r="P1686" s="339"/>
      <c r="Q1686" s="339"/>
    </row>
    <row r="1687" spans="1:17" ht="13.5" customHeight="1">
      <c r="A1687" s="481" t="s">
        <v>1127</v>
      </c>
      <c r="B1687" s="481" t="s">
        <v>750</v>
      </c>
      <c r="C1687" s="481" t="s">
        <v>1222</v>
      </c>
      <c r="D1687" s="481" t="s">
        <v>1445</v>
      </c>
      <c r="E1687" s="481">
        <v>18724</v>
      </c>
      <c r="F1687" s="339"/>
      <c r="G1687" s="340">
        <f>IF(ISNUMBER(E1687),E1687/'Bulk DivVar Analysis'!$C$7,"")</f>
        <v>1.2601117168046303</v>
      </c>
      <c r="H1687" s="338" t="str">
        <f>IF(ISNUMBER(E1687), IF(G1687&gt;'Bulk DivVar Analysis'!$D$9,"Pass","Fail"),"")</f>
        <v>Pass</v>
      </c>
      <c r="I1687" s="338" t="str">
        <f t="shared" si="28"/>
        <v>Delta_8_E6</v>
      </c>
      <c r="J1687" s="339"/>
      <c r="K1687" s="339"/>
      <c r="L1687" s="339"/>
      <c r="M1687" s="339"/>
      <c r="N1687" s="339"/>
      <c r="O1687" s="339"/>
      <c r="P1687" s="339"/>
      <c r="Q1687" s="339"/>
    </row>
    <row r="1688" spans="1:17" ht="13.5" customHeight="1">
      <c r="A1688" s="481" t="s">
        <v>1127</v>
      </c>
      <c r="B1688" s="481" t="s">
        <v>750</v>
      </c>
      <c r="C1688" s="481" t="s">
        <v>1224</v>
      </c>
      <c r="D1688" s="481" t="s">
        <v>1446</v>
      </c>
      <c r="E1688" s="481">
        <v>14682</v>
      </c>
      <c r="F1688" s="339"/>
      <c r="G1688" s="340">
        <f>IF(ISNUMBER(E1688),E1688/'Bulk DivVar Analysis'!$C$7,"")</f>
        <v>0.9880880274581062</v>
      </c>
      <c r="H1688" s="338" t="str">
        <f>IF(ISNUMBER(E1688), IF(G1688&gt;'Bulk DivVar Analysis'!$D$9,"Pass","Fail"),"")</f>
        <v>Pass</v>
      </c>
      <c r="I1688" s="338" t="str">
        <f t="shared" si="28"/>
        <v>Delta_8_E7</v>
      </c>
      <c r="J1688" s="339"/>
      <c r="K1688" s="339"/>
      <c r="L1688" s="339"/>
      <c r="M1688" s="339"/>
      <c r="N1688" s="339"/>
      <c r="O1688" s="339"/>
      <c r="P1688" s="339"/>
      <c r="Q1688" s="339"/>
    </row>
    <row r="1689" spans="1:17" ht="13.5" customHeight="1">
      <c r="A1689" s="481" t="s">
        <v>1127</v>
      </c>
      <c r="B1689" s="481" t="s">
        <v>750</v>
      </c>
      <c r="C1689" s="481" t="s">
        <v>1226</v>
      </c>
      <c r="D1689" s="481" t="s">
        <v>1447</v>
      </c>
      <c r="E1689" s="481">
        <v>20459</v>
      </c>
      <c r="F1689" s="339"/>
      <c r="G1689" s="340">
        <f>IF(ISNUMBER(E1689),E1689/'Bulk DivVar Analysis'!$C$7,"")</f>
        <v>1.3768759674271485</v>
      </c>
      <c r="H1689" s="338" t="str">
        <f>IF(ISNUMBER(E1689), IF(G1689&gt;'Bulk DivVar Analysis'!$D$9,"Pass","Fail"),"")</f>
        <v>Pass</v>
      </c>
      <c r="I1689" s="338" t="str">
        <f t="shared" si="28"/>
        <v>Delta_8_E8</v>
      </c>
      <c r="J1689" s="339"/>
      <c r="K1689" s="339"/>
      <c r="L1689" s="339"/>
      <c r="M1689" s="339"/>
      <c r="N1689" s="339"/>
      <c r="O1689" s="339"/>
      <c r="P1689" s="339"/>
      <c r="Q1689" s="339"/>
    </row>
    <row r="1690" spans="1:17" ht="13.5" customHeight="1">
      <c r="A1690" s="481" t="s">
        <v>1127</v>
      </c>
      <c r="B1690" s="481" t="s">
        <v>750</v>
      </c>
      <c r="C1690" s="481" t="s">
        <v>1228</v>
      </c>
      <c r="D1690" s="481" t="s">
        <v>1448</v>
      </c>
      <c r="E1690" s="481">
        <v>17912</v>
      </c>
      <c r="F1690" s="339"/>
      <c r="G1690" s="340">
        <f>IF(ISNUMBER(E1690),E1690/'Bulk DivVar Analysis'!$C$7,"")</f>
        <v>1.2054647015276936</v>
      </c>
      <c r="H1690" s="338" t="str">
        <f>IF(ISNUMBER(E1690), IF(G1690&gt;'Bulk DivVar Analysis'!$D$9,"Pass","Fail"),"")</f>
        <v>Pass</v>
      </c>
      <c r="I1690" s="338" t="str">
        <f t="shared" si="28"/>
        <v>Delta_8_E9</v>
      </c>
      <c r="J1690" s="339"/>
      <c r="K1690" s="339"/>
      <c r="L1690" s="339"/>
      <c r="M1690" s="339"/>
      <c r="N1690" s="339"/>
      <c r="O1690" s="339"/>
      <c r="P1690" s="339"/>
      <c r="Q1690" s="339"/>
    </row>
    <row r="1691" spans="1:17" ht="13.5" customHeight="1">
      <c r="A1691" s="481" t="s">
        <v>1127</v>
      </c>
      <c r="B1691" s="481" t="s">
        <v>750</v>
      </c>
      <c r="C1691" s="481" t="s">
        <v>544</v>
      </c>
      <c r="D1691" s="481" t="s">
        <v>1449</v>
      </c>
      <c r="E1691" s="481">
        <v>18002</v>
      </c>
      <c r="F1691" s="339"/>
      <c r="G1691" s="340">
        <f>IF(ISNUMBER(E1691),E1691/'Bulk DivVar Analysis'!$C$7,"")</f>
        <v>1.2115216367184871</v>
      </c>
      <c r="H1691" s="338" t="str">
        <f>IF(ISNUMBER(E1691), IF(G1691&gt;'Bulk DivVar Analysis'!$D$9,"Pass","Fail"),"")</f>
        <v>Pass</v>
      </c>
      <c r="I1691" s="338" t="str">
        <f t="shared" si="28"/>
        <v>Delta_8_E10</v>
      </c>
      <c r="J1691" s="339"/>
      <c r="K1691" s="339"/>
      <c r="L1691" s="339"/>
      <c r="M1691" s="339"/>
      <c r="N1691" s="339"/>
      <c r="O1691" s="339"/>
      <c r="P1691" s="339"/>
      <c r="Q1691" s="339"/>
    </row>
    <row r="1692" spans="1:17" ht="13.5" customHeight="1">
      <c r="A1692" s="481" t="s">
        <v>1127</v>
      </c>
      <c r="B1692" s="481" t="s">
        <v>750</v>
      </c>
      <c r="C1692" s="481" t="s">
        <v>545</v>
      </c>
      <c r="D1692" s="481" t="s">
        <v>1450</v>
      </c>
      <c r="E1692" s="481">
        <v>16913</v>
      </c>
      <c r="F1692" s="339"/>
      <c r="G1692" s="340">
        <f>IF(ISNUMBER(E1692),E1692/'Bulk DivVar Analysis'!$C$7,"")</f>
        <v>1.1382327209098864</v>
      </c>
      <c r="H1692" s="338" t="str">
        <f>IF(ISNUMBER(E1692), IF(G1692&gt;'Bulk DivVar Analysis'!$D$9,"Pass","Fail"),"")</f>
        <v>Pass</v>
      </c>
      <c r="I1692" s="338" t="str">
        <f t="shared" si="28"/>
        <v>Delta_8_E11</v>
      </c>
      <c r="J1692" s="339"/>
      <c r="K1692" s="339"/>
      <c r="L1692" s="339"/>
      <c r="M1692" s="339"/>
      <c r="N1692" s="339"/>
      <c r="O1692" s="339"/>
      <c r="P1692" s="339"/>
      <c r="Q1692" s="339"/>
    </row>
    <row r="1693" spans="1:17" ht="13.5" customHeight="1">
      <c r="A1693" s="481" t="s">
        <v>1127</v>
      </c>
      <c r="B1693" s="481" t="s">
        <v>750</v>
      </c>
      <c r="C1693" s="481" t="s">
        <v>546</v>
      </c>
      <c r="D1693" s="481" t="s">
        <v>1451</v>
      </c>
      <c r="E1693" s="481">
        <v>14035</v>
      </c>
      <c r="F1693" s="339"/>
      <c r="G1693" s="340">
        <f>IF(ISNUMBER(E1693),E1693/'Bulk DivVar Analysis'!$C$7,"")</f>
        <v>0.944545393364291</v>
      </c>
      <c r="H1693" s="338" t="str">
        <f>IF(ISNUMBER(E1693), IF(G1693&gt;'Bulk DivVar Analysis'!$D$9,"Pass","Fail"),"")</f>
        <v>Pass</v>
      </c>
      <c r="I1693" s="338" t="str">
        <f t="shared" si="28"/>
        <v>Delta_8_E12</v>
      </c>
      <c r="J1693" s="339"/>
      <c r="K1693" s="339"/>
      <c r="L1693" s="339"/>
      <c r="M1693" s="339"/>
      <c r="N1693" s="339"/>
      <c r="O1693" s="339"/>
      <c r="P1693" s="339"/>
      <c r="Q1693" s="339"/>
    </row>
    <row r="1694" spans="1:17" ht="13.5" customHeight="1">
      <c r="A1694" s="481" t="s">
        <v>1127</v>
      </c>
      <c r="B1694" s="481" t="s">
        <v>750</v>
      </c>
      <c r="C1694" s="481" t="s">
        <v>1233</v>
      </c>
      <c r="D1694" s="481" t="s">
        <v>1452</v>
      </c>
      <c r="E1694" s="481">
        <v>10082</v>
      </c>
      <c r="F1694" s="339"/>
      <c r="G1694" s="340">
        <f>IF(ISNUMBER(E1694),E1694/'Bulk DivVar Analysis'!$C$7,"")</f>
        <v>0.67851133992866275</v>
      </c>
      <c r="H1694" s="338" t="str">
        <f>IF(ISNUMBER(E1694), IF(G1694&gt;'Bulk DivVar Analysis'!$D$9,"Pass","Fail"),"")</f>
        <v>Pass</v>
      </c>
      <c r="I1694" s="338" t="str">
        <f t="shared" si="28"/>
        <v>Delta_8_F1</v>
      </c>
      <c r="J1694" s="339"/>
      <c r="K1694" s="339"/>
      <c r="L1694" s="339"/>
      <c r="M1694" s="339"/>
      <c r="N1694" s="339"/>
      <c r="O1694" s="339"/>
      <c r="P1694" s="339"/>
      <c r="Q1694" s="339"/>
    </row>
    <row r="1695" spans="1:17" ht="13.5" customHeight="1">
      <c r="A1695" s="481" t="s">
        <v>1127</v>
      </c>
      <c r="B1695" s="481" t="s">
        <v>750</v>
      </c>
      <c r="C1695" s="481" t="s">
        <v>1235</v>
      </c>
      <c r="D1695" s="481" t="s">
        <v>1453</v>
      </c>
      <c r="E1695" s="481">
        <v>17758</v>
      </c>
      <c r="F1695" s="339"/>
      <c r="G1695" s="340">
        <f>IF(ISNUMBER(E1695),E1695/'Bulk DivVar Analysis'!$C$7,"")</f>
        <v>1.1951006124234471</v>
      </c>
      <c r="H1695" s="338" t="str">
        <f>IF(ISNUMBER(E1695), IF(G1695&gt;'Bulk DivVar Analysis'!$D$9,"Pass","Fail"),"")</f>
        <v>Pass</v>
      </c>
      <c r="I1695" s="338" t="str">
        <f t="shared" si="28"/>
        <v>Delta_8_F2</v>
      </c>
      <c r="J1695" s="339"/>
      <c r="K1695" s="339"/>
      <c r="L1695" s="339"/>
      <c r="M1695" s="339"/>
      <c r="N1695" s="339"/>
      <c r="O1695" s="339"/>
      <c r="P1695" s="339"/>
      <c r="Q1695" s="339"/>
    </row>
    <row r="1696" spans="1:17" ht="13.5" customHeight="1">
      <c r="A1696" s="481" t="s">
        <v>1127</v>
      </c>
      <c r="B1696" s="481" t="s">
        <v>750</v>
      </c>
      <c r="C1696" s="481" t="s">
        <v>1237</v>
      </c>
      <c r="D1696" s="481" t="s">
        <v>1454</v>
      </c>
      <c r="E1696" s="481">
        <v>16713</v>
      </c>
      <c r="F1696" s="339"/>
      <c r="G1696" s="340">
        <f>IF(ISNUMBER(E1696),E1696/'Bulk DivVar Analysis'!$C$7,"")</f>
        <v>1.1247728649303452</v>
      </c>
      <c r="H1696" s="338" t="str">
        <f>IF(ISNUMBER(E1696), IF(G1696&gt;'Bulk DivVar Analysis'!$D$9,"Pass","Fail"),"")</f>
        <v>Pass</v>
      </c>
      <c r="I1696" s="338" t="str">
        <f t="shared" si="28"/>
        <v>Delta_8_F3</v>
      </c>
      <c r="J1696" s="339"/>
      <c r="K1696" s="339"/>
      <c r="L1696" s="339"/>
      <c r="M1696" s="339"/>
      <c r="N1696" s="339"/>
      <c r="O1696" s="339"/>
      <c r="P1696" s="339"/>
      <c r="Q1696" s="339"/>
    </row>
    <row r="1697" spans="1:17" ht="13.5" customHeight="1">
      <c r="A1697" s="481" t="s">
        <v>1127</v>
      </c>
      <c r="B1697" s="481" t="s">
        <v>750</v>
      </c>
      <c r="C1697" s="481" t="s">
        <v>1239</v>
      </c>
      <c r="D1697" s="481" t="s">
        <v>1455</v>
      </c>
      <c r="E1697" s="481">
        <v>9096</v>
      </c>
      <c r="F1697" s="339"/>
      <c r="G1697" s="340">
        <f>IF(ISNUMBER(E1697),E1697/'Bulk DivVar Analysis'!$C$7,"")</f>
        <v>0.6121542499495255</v>
      </c>
      <c r="H1697" s="338" t="str">
        <f>IF(ISNUMBER(E1697), IF(G1697&gt;'Bulk DivVar Analysis'!$D$9,"Pass","Fail"),"")</f>
        <v>Pass</v>
      </c>
      <c r="I1697" s="338" t="str">
        <f t="shared" si="28"/>
        <v>Delta_8_F4</v>
      </c>
      <c r="J1697" s="339"/>
      <c r="K1697" s="339"/>
      <c r="L1697" s="339"/>
      <c r="M1697" s="339"/>
      <c r="N1697" s="339"/>
      <c r="O1697" s="339"/>
      <c r="P1697" s="339"/>
      <c r="Q1697" s="339"/>
    </row>
    <row r="1698" spans="1:17" ht="13.5" customHeight="1">
      <c r="A1698" s="481" t="s">
        <v>1127</v>
      </c>
      <c r="B1698" s="481" t="s">
        <v>750</v>
      </c>
      <c r="C1698" s="481" t="s">
        <v>1241</v>
      </c>
      <c r="D1698" s="481" t="s">
        <v>1456</v>
      </c>
      <c r="E1698" s="481">
        <v>24242</v>
      </c>
      <c r="F1698" s="339"/>
      <c r="G1698" s="340">
        <f>IF(ISNUMBER(E1698),E1698/'Bulk DivVar Analysis'!$C$7,"")</f>
        <v>1.6314691432801669</v>
      </c>
      <c r="H1698" s="338" t="str">
        <f>IF(ISNUMBER(E1698), IF(G1698&gt;'Bulk DivVar Analysis'!$D$9,"Pass","Fail"),"")</f>
        <v>Pass</v>
      </c>
      <c r="I1698" s="338" t="str">
        <f t="shared" si="28"/>
        <v>Delta_8_F5</v>
      </c>
      <c r="J1698" s="339"/>
      <c r="K1698" s="339"/>
      <c r="L1698" s="339"/>
      <c r="M1698" s="339"/>
      <c r="N1698" s="339"/>
      <c r="O1698" s="339"/>
      <c r="P1698" s="339"/>
      <c r="Q1698" s="339"/>
    </row>
    <row r="1699" spans="1:17" ht="13.5" customHeight="1">
      <c r="A1699" s="481" t="s">
        <v>1127</v>
      </c>
      <c r="B1699" s="481" t="s">
        <v>750</v>
      </c>
      <c r="C1699" s="481" t="s">
        <v>1243</v>
      </c>
      <c r="D1699" s="481" t="s">
        <v>1457</v>
      </c>
      <c r="E1699" s="481">
        <v>5405</v>
      </c>
      <c r="F1699" s="339"/>
      <c r="G1699" s="340">
        <f>IF(ISNUMBER(E1699),E1699/'Bulk DivVar Analysis'!$C$7,"")</f>
        <v>0.36375260784709601</v>
      </c>
      <c r="H1699" s="338" t="str">
        <f>IF(ISNUMBER(E1699), IF(G1699&gt;'Bulk DivVar Analysis'!$D$9,"Pass","Fail"),"")</f>
        <v>Pass</v>
      </c>
      <c r="I1699" s="338" t="str">
        <f t="shared" si="28"/>
        <v>Delta_8_F6</v>
      </c>
      <c r="J1699" s="339"/>
      <c r="K1699" s="339"/>
      <c r="L1699" s="339"/>
      <c r="M1699" s="339"/>
      <c r="N1699" s="339"/>
      <c r="O1699" s="339"/>
      <c r="P1699" s="339"/>
      <c r="Q1699" s="339"/>
    </row>
    <row r="1700" spans="1:17" ht="13.5" customHeight="1">
      <c r="A1700" s="481" t="s">
        <v>1127</v>
      </c>
      <c r="B1700" s="481" t="s">
        <v>750</v>
      </c>
      <c r="C1700" s="481" t="s">
        <v>1245</v>
      </c>
      <c r="D1700" s="481" t="s">
        <v>1458</v>
      </c>
      <c r="E1700" s="481">
        <v>7093</v>
      </c>
      <c r="F1700" s="339"/>
      <c r="G1700" s="340">
        <f>IF(ISNUMBER(E1700),E1700/'Bulk DivVar Analysis'!$C$7,"")</f>
        <v>0.47735379231442221</v>
      </c>
      <c r="H1700" s="338" t="str">
        <f>IF(ISNUMBER(E1700), IF(G1700&gt;'Bulk DivVar Analysis'!$D$9,"Pass","Fail"),"")</f>
        <v>Pass</v>
      </c>
      <c r="I1700" s="338" t="str">
        <f t="shared" si="28"/>
        <v>Delta_8_F7</v>
      </c>
      <c r="J1700" s="339"/>
      <c r="K1700" s="339"/>
      <c r="L1700" s="339"/>
      <c r="M1700" s="339"/>
      <c r="N1700" s="339"/>
      <c r="O1700" s="339"/>
      <c r="P1700" s="339"/>
      <c r="Q1700" s="339"/>
    </row>
    <row r="1701" spans="1:17" ht="13.5" customHeight="1">
      <c r="A1701" s="481" t="s">
        <v>1127</v>
      </c>
      <c r="B1701" s="481" t="s">
        <v>750</v>
      </c>
      <c r="C1701" s="481" t="s">
        <v>1247</v>
      </c>
      <c r="D1701" s="481" t="s">
        <v>1459</v>
      </c>
      <c r="E1701" s="481">
        <v>8462</v>
      </c>
      <c r="F1701" s="339"/>
      <c r="G1701" s="340">
        <f>IF(ISNUMBER(E1701),E1701/'Bulk DivVar Analysis'!$C$7,"")</f>
        <v>0.56948650649438048</v>
      </c>
      <c r="H1701" s="338" t="str">
        <f>IF(ISNUMBER(E1701), IF(G1701&gt;'Bulk DivVar Analysis'!$D$9,"Pass","Fail"),"")</f>
        <v>Pass</v>
      </c>
      <c r="I1701" s="338" t="str">
        <f t="shared" si="28"/>
        <v>Delta_8_F8</v>
      </c>
      <c r="J1701" s="339"/>
      <c r="K1701" s="339"/>
      <c r="L1701" s="339"/>
      <c r="M1701" s="339"/>
      <c r="N1701" s="339"/>
      <c r="O1701" s="339"/>
      <c r="P1701" s="339"/>
      <c r="Q1701" s="339"/>
    </row>
    <row r="1702" spans="1:17" ht="13.5" customHeight="1">
      <c r="A1702" s="481" t="s">
        <v>1127</v>
      </c>
      <c r="B1702" s="481" t="s">
        <v>750</v>
      </c>
      <c r="C1702" s="481" t="s">
        <v>1249</v>
      </c>
      <c r="D1702" s="481" t="s">
        <v>1460</v>
      </c>
      <c r="E1702" s="481">
        <v>9483</v>
      </c>
      <c r="F1702" s="339"/>
      <c r="G1702" s="340">
        <f>IF(ISNUMBER(E1702),E1702/'Bulk DivVar Analysis'!$C$7,"")</f>
        <v>0.63819907126993736</v>
      </c>
      <c r="H1702" s="338" t="str">
        <f>IF(ISNUMBER(E1702), IF(G1702&gt;'Bulk DivVar Analysis'!$D$9,"Pass","Fail"),"")</f>
        <v>Pass</v>
      </c>
      <c r="I1702" s="338" t="str">
        <f t="shared" si="28"/>
        <v>Delta_8_F9</v>
      </c>
      <c r="J1702" s="339"/>
      <c r="K1702" s="339"/>
      <c r="L1702" s="339"/>
      <c r="M1702" s="339"/>
      <c r="N1702" s="339"/>
      <c r="O1702" s="339"/>
      <c r="P1702" s="339"/>
      <c r="Q1702" s="339"/>
    </row>
    <row r="1703" spans="1:17" ht="13.5" customHeight="1">
      <c r="A1703" s="481" t="s">
        <v>1127</v>
      </c>
      <c r="B1703" s="481" t="s">
        <v>750</v>
      </c>
      <c r="C1703" s="481" t="s">
        <v>556</v>
      </c>
      <c r="D1703" s="481" t="s">
        <v>1461</v>
      </c>
      <c r="E1703" s="481">
        <v>18076</v>
      </c>
      <c r="F1703" s="339"/>
      <c r="G1703" s="340">
        <f>IF(ISNUMBER(E1703),E1703/'Bulk DivVar Analysis'!$C$7,"")</f>
        <v>1.2165017834309173</v>
      </c>
      <c r="H1703" s="338" t="str">
        <f>IF(ISNUMBER(E1703), IF(G1703&gt;'Bulk DivVar Analysis'!$D$9,"Pass","Fail"),"")</f>
        <v>Pass</v>
      </c>
      <c r="I1703" s="338" t="str">
        <f t="shared" si="28"/>
        <v>Delta_8_F10</v>
      </c>
      <c r="J1703" s="339"/>
      <c r="K1703" s="339"/>
      <c r="L1703" s="339"/>
      <c r="M1703" s="339"/>
      <c r="N1703" s="339"/>
      <c r="O1703" s="339"/>
      <c r="P1703" s="339"/>
      <c r="Q1703" s="339"/>
    </row>
    <row r="1704" spans="1:17" ht="13.5" customHeight="1">
      <c r="A1704" s="481" t="s">
        <v>1127</v>
      </c>
      <c r="B1704" s="481" t="s">
        <v>750</v>
      </c>
      <c r="C1704" s="481" t="s">
        <v>557</v>
      </c>
      <c r="D1704" s="481" t="s">
        <v>1462</v>
      </c>
      <c r="E1704" s="481">
        <v>17033</v>
      </c>
      <c r="F1704" s="339"/>
      <c r="G1704" s="340">
        <f>IF(ISNUMBER(E1704),E1704/'Bulk DivVar Analysis'!$C$7,"")</f>
        <v>1.1463086344976108</v>
      </c>
      <c r="H1704" s="338" t="str">
        <f>IF(ISNUMBER(E1704), IF(G1704&gt;'Bulk DivVar Analysis'!$D$9,"Pass","Fail"),"")</f>
        <v>Pass</v>
      </c>
      <c r="I1704" s="338" t="str">
        <f t="shared" si="28"/>
        <v>Delta_8_F11</v>
      </c>
      <c r="J1704" s="339"/>
      <c r="K1704" s="339"/>
      <c r="L1704" s="339"/>
      <c r="M1704" s="339"/>
      <c r="N1704" s="339"/>
      <c r="O1704" s="339"/>
      <c r="P1704" s="339"/>
      <c r="Q1704" s="339"/>
    </row>
    <row r="1705" spans="1:17" ht="13.5" customHeight="1">
      <c r="A1705" s="481" t="s">
        <v>1127</v>
      </c>
      <c r="B1705" s="481" t="s">
        <v>750</v>
      </c>
      <c r="C1705" s="481" t="s">
        <v>558</v>
      </c>
      <c r="D1705" s="481" t="s">
        <v>1463</v>
      </c>
      <c r="E1705" s="481">
        <v>16550</v>
      </c>
      <c r="F1705" s="339"/>
      <c r="G1705" s="340">
        <f>IF(ISNUMBER(E1705),E1705/'Bulk DivVar Analysis'!$C$7,"")</f>
        <v>1.1138030823070193</v>
      </c>
      <c r="H1705" s="338" t="str">
        <f>IF(ISNUMBER(E1705), IF(G1705&gt;'Bulk DivVar Analysis'!$D$9,"Pass","Fail"),"")</f>
        <v>Pass</v>
      </c>
      <c r="I1705" s="338" t="str">
        <f t="shared" si="28"/>
        <v>Delta_8_F12</v>
      </c>
      <c r="J1705" s="339"/>
      <c r="K1705" s="339"/>
      <c r="L1705" s="339"/>
      <c r="M1705" s="339"/>
      <c r="N1705" s="339"/>
      <c r="O1705" s="339"/>
      <c r="P1705" s="339"/>
      <c r="Q1705" s="339"/>
    </row>
    <row r="1706" spans="1:17" ht="13.5" customHeight="1">
      <c r="A1706" s="481" t="s">
        <v>1127</v>
      </c>
      <c r="B1706" s="481" t="s">
        <v>750</v>
      </c>
      <c r="C1706" s="481" t="s">
        <v>1254</v>
      </c>
      <c r="D1706" s="481" t="s">
        <v>1464</v>
      </c>
      <c r="E1706" s="481">
        <v>16537</v>
      </c>
      <c r="F1706" s="339"/>
      <c r="G1706" s="340">
        <f>IF(ISNUMBER(E1706),E1706/'Bulk DivVar Analysis'!$C$7,"")</f>
        <v>1.1129281916683491</v>
      </c>
      <c r="H1706" s="338" t="str">
        <f>IF(ISNUMBER(E1706), IF(G1706&gt;'Bulk DivVar Analysis'!$D$9,"Pass","Fail"),"")</f>
        <v>Pass</v>
      </c>
      <c r="I1706" s="338" t="str">
        <f t="shared" si="28"/>
        <v>Delta_8_G1</v>
      </c>
      <c r="J1706" s="339"/>
      <c r="K1706" s="339"/>
      <c r="L1706" s="339"/>
      <c r="M1706" s="339"/>
      <c r="N1706" s="339"/>
      <c r="O1706" s="339"/>
      <c r="P1706" s="339"/>
      <c r="Q1706" s="339"/>
    </row>
    <row r="1707" spans="1:17" ht="13.5" customHeight="1">
      <c r="A1707" s="481" t="s">
        <v>1127</v>
      </c>
      <c r="B1707" s="481" t="s">
        <v>750</v>
      </c>
      <c r="C1707" s="481" t="s">
        <v>1256</v>
      </c>
      <c r="D1707" s="481" t="s">
        <v>1465</v>
      </c>
      <c r="E1707" s="481">
        <v>15293</v>
      </c>
      <c r="F1707" s="339"/>
      <c r="G1707" s="340">
        <f>IF(ISNUMBER(E1707),E1707/'Bulk DivVar Analysis'!$C$7,"")</f>
        <v>1.0292078874756041</v>
      </c>
      <c r="H1707" s="338" t="str">
        <f>IF(ISNUMBER(E1707), IF(G1707&gt;'Bulk DivVar Analysis'!$D$9,"Pass","Fail"),"")</f>
        <v>Pass</v>
      </c>
      <c r="I1707" s="338" t="str">
        <f t="shared" si="28"/>
        <v>Delta_8_G2</v>
      </c>
      <c r="J1707" s="339"/>
      <c r="K1707" s="339"/>
      <c r="L1707" s="339"/>
      <c r="M1707" s="339"/>
      <c r="N1707" s="339"/>
      <c r="O1707" s="339"/>
      <c r="P1707" s="339"/>
      <c r="Q1707" s="339"/>
    </row>
    <row r="1708" spans="1:17" ht="13.5" customHeight="1">
      <c r="A1708" s="481" t="s">
        <v>1127</v>
      </c>
      <c r="B1708" s="481" t="s">
        <v>750</v>
      </c>
      <c r="C1708" s="481" t="s">
        <v>1258</v>
      </c>
      <c r="D1708" s="481" t="s">
        <v>1466</v>
      </c>
      <c r="E1708" s="481">
        <v>19972</v>
      </c>
      <c r="F1708" s="339"/>
      <c r="G1708" s="340">
        <f>IF(ISNUMBER(E1708),E1708/'Bulk DivVar Analysis'!$C$7,"")</f>
        <v>1.3441012181169663</v>
      </c>
      <c r="H1708" s="338" t="str">
        <f>IF(ISNUMBER(E1708), IF(G1708&gt;'Bulk DivVar Analysis'!$D$9,"Pass","Fail"),"")</f>
        <v>Pass</v>
      </c>
      <c r="I1708" s="338" t="str">
        <f t="shared" si="28"/>
        <v>Delta_8_G3</v>
      </c>
      <c r="J1708" s="339"/>
      <c r="K1708" s="339"/>
      <c r="L1708" s="339"/>
      <c r="M1708" s="339"/>
      <c r="N1708" s="339"/>
      <c r="O1708" s="339"/>
      <c r="P1708" s="339"/>
      <c r="Q1708" s="339"/>
    </row>
    <row r="1709" spans="1:17" ht="13.5" customHeight="1">
      <c r="A1709" s="481" t="s">
        <v>1127</v>
      </c>
      <c r="B1709" s="481" t="s">
        <v>750</v>
      </c>
      <c r="C1709" s="481" t="s">
        <v>1260</v>
      </c>
      <c r="D1709" s="481" t="s">
        <v>1467</v>
      </c>
      <c r="E1709" s="481">
        <v>8582</v>
      </c>
      <c r="F1709" s="339"/>
      <c r="G1709" s="340">
        <f>IF(ISNUMBER(E1709),E1709/'Bulk DivVar Analysis'!$C$7,"")</f>
        <v>0.57756242008210512</v>
      </c>
      <c r="H1709" s="338" t="str">
        <f>IF(ISNUMBER(E1709), IF(G1709&gt;'Bulk DivVar Analysis'!$D$9,"Pass","Fail"),"")</f>
        <v>Pass</v>
      </c>
      <c r="I1709" s="338" t="str">
        <f t="shared" si="28"/>
        <v>Delta_8_G4</v>
      </c>
      <c r="J1709" s="339"/>
      <c r="K1709" s="339"/>
      <c r="L1709" s="339"/>
      <c r="M1709" s="339"/>
      <c r="N1709" s="339"/>
      <c r="O1709" s="339"/>
      <c r="P1709" s="339"/>
      <c r="Q1709" s="339"/>
    </row>
    <row r="1710" spans="1:17" ht="13.5" customHeight="1">
      <c r="A1710" s="481" t="s">
        <v>1127</v>
      </c>
      <c r="B1710" s="481" t="s">
        <v>750</v>
      </c>
      <c r="C1710" s="481" t="s">
        <v>1262</v>
      </c>
      <c r="D1710" s="481" t="s">
        <v>1468</v>
      </c>
      <c r="E1710" s="481">
        <v>17598</v>
      </c>
      <c r="F1710" s="339"/>
      <c r="G1710" s="340">
        <f>IF(ISNUMBER(E1710),E1710/'Bulk DivVar Analysis'!$C$7,"")</f>
        <v>1.1843327276398143</v>
      </c>
      <c r="H1710" s="338" t="str">
        <f>IF(ISNUMBER(E1710), IF(G1710&gt;'Bulk DivVar Analysis'!$D$9,"Pass","Fail"),"")</f>
        <v>Pass</v>
      </c>
      <c r="I1710" s="338" t="str">
        <f t="shared" si="28"/>
        <v>Delta_8_G5</v>
      </c>
      <c r="J1710" s="339"/>
      <c r="K1710" s="339"/>
      <c r="L1710" s="339"/>
      <c r="M1710" s="339"/>
      <c r="N1710" s="339"/>
      <c r="O1710" s="339"/>
      <c r="P1710" s="339"/>
      <c r="Q1710" s="339"/>
    </row>
    <row r="1711" spans="1:17" ht="13.5" customHeight="1">
      <c r="A1711" s="481" t="s">
        <v>1127</v>
      </c>
      <c r="B1711" s="481" t="s">
        <v>750</v>
      </c>
      <c r="C1711" s="481" t="s">
        <v>1264</v>
      </c>
      <c r="D1711" s="481" t="s">
        <v>1469</v>
      </c>
      <c r="E1711" s="481">
        <v>11898</v>
      </c>
      <c r="F1711" s="339"/>
      <c r="G1711" s="340">
        <f>IF(ISNUMBER(E1711),E1711/'Bulk DivVar Analysis'!$C$7,"")</f>
        <v>0.8007268322228952</v>
      </c>
      <c r="H1711" s="338" t="str">
        <f>IF(ISNUMBER(E1711), IF(G1711&gt;'Bulk DivVar Analysis'!$D$9,"Pass","Fail"),"")</f>
        <v>Pass</v>
      </c>
      <c r="I1711" s="338" t="str">
        <f t="shared" si="28"/>
        <v>Delta_8_G6</v>
      </c>
      <c r="J1711" s="339"/>
      <c r="K1711" s="339"/>
      <c r="L1711" s="339"/>
      <c r="M1711" s="339"/>
      <c r="N1711" s="339"/>
      <c r="O1711" s="339"/>
      <c r="P1711" s="339"/>
      <c r="Q1711" s="339"/>
    </row>
    <row r="1712" spans="1:17" ht="13.5" customHeight="1">
      <c r="A1712" s="481" t="s">
        <v>1127</v>
      </c>
      <c r="B1712" s="481" t="s">
        <v>750</v>
      </c>
      <c r="C1712" s="481" t="s">
        <v>1266</v>
      </c>
      <c r="D1712" s="481" t="s">
        <v>1470</v>
      </c>
      <c r="E1712" s="481">
        <v>15141</v>
      </c>
      <c r="F1712" s="339"/>
      <c r="G1712" s="340">
        <f>IF(ISNUMBER(E1712),E1712/'Bulk DivVar Analysis'!$C$7,"")</f>
        <v>1.0189783969311528</v>
      </c>
      <c r="H1712" s="338" t="str">
        <f>IF(ISNUMBER(E1712), IF(G1712&gt;'Bulk DivVar Analysis'!$D$9,"Pass","Fail"),"")</f>
        <v>Pass</v>
      </c>
      <c r="I1712" s="338" t="str">
        <f t="shared" si="28"/>
        <v>Delta_8_G7</v>
      </c>
      <c r="J1712" s="339"/>
      <c r="K1712" s="339"/>
      <c r="L1712" s="339"/>
      <c r="M1712" s="339"/>
      <c r="N1712" s="339"/>
      <c r="O1712" s="339"/>
      <c r="P1712" s="339"/>
      <c r="Q1712" s="339"/>
    </row>
    <row r="1713" spans="1:17" ht="13.5" customHeight="1">
      <c r="A1713" s="481" t="s">
        <v>1127</v>
      </c>
      <c r="B1713" s="481" t="s">
        <v>750</v>
      </c>
      <c r="C1713" s="481" t="s">
        <v>1268</v>
      </c>
      <c r="D1713" s="481" t="s">
        <v>1471</v>
      </c>
      <c r="E1713" s="481">
        <v>19800</v>
      </c>
      <c r="F1713" s="339"/>
      <c r="G1713" s="340">
        <f>IF(ISNUMBER(E1713),E1713/'Bulk DivVar Analysis'!$C$7,"")</f>
        <v>1.3325257419745609</v>
      </c>
      <c r="H1713" s="338" t="str">
        <f>IF(ISNUMBER(E1713), IF(G1713&gt;'Bulk DivVar Analysis'!$D$9,"Pass","Fail"),"")</f>
        <v>Pass</v>
      </c>
      <c r="I1713" s="338" t="str">
        <f t="shared" si="28"/>
        <v>Delta_8_G8</v>
      </c>
      <c r="J1713" s="339"/>
      <c r="K1713" s="339"/>
      <c r="L1713" s="339"/>
      <c r="M1713" s="339"/>
      <c r="N1713" s="339"/>
      <c r="O1713" s="339"/>
      <c r="P1713" s="339"/>
      <c r="Q1713" s="339"/>
    </row>
    <row r="1714" spans="1:17" ht="13.5" customHeight="1">
      <c r="A1714" s="481" t="s">
        <v>1127</v>
      </c>
      <c r="B1714" s="481" t="s">
        <v>750</v>
      </c>
      <c r="C1714" s="481" t="s">
        <v>1270</v>
      </c>
      <c r="D1714" s="481" t="s">
        <v>1472</v>
      </c>
      <c r="E1714" s="481">
        <v>8143</v>
      </c>
      <c r="F1714" s="339"/>
      <c r="G1714" s="340">
        <f>IF(ISNUMBER(E1714),E1714/'Bulk DivVar Analysis'!$C$7,"")</f>
        <v>0.54801803620701262</v>
      </c>
      <c r="H1714" s="338" t="str">
        <f>IF(ISNUMBER(E1714), IF(G1714&gt;'Bulk DivVar Analysis'!$D$9,"Pass","Fail"),"")</f>
        <v>Pass</v>
      </c>
      <c r="I1714" s="338" t="str">
        <f t="shared" si="28"/>
        <v>Delta_8_G9</v>
      </c>
      <c r="J1714" s="339"/>
      <c r="K1714" s="339"/>
      <c r="L1714" s="339"/>
      <c r="M1714" s="339"/>
      <c r="N1714" s="339"/>
      <c r="O1714" s="339"/>
      <c r="P1714" s="339"/>
      <c r="Q1714" s="339"/>
    </row>
    <row r="1715" spans="1:17" ht="13.5" customHeight="1">
      <c r="A1715" s="481" t="s">
        <v>1127</v>
      </c>
      <c r="B1715" s="481" t="s">
        <v>750</v>
      </c>
      <c r="C1715" s="481" t="s">
        <v>568</v>
      </c>
      <c r="D1715" s="481" t="s">
        <v>1473</v>
      </c>
      <c r="E1715" s="481">
        <v>11604</v>
      </c>
      <c r="F1715" s="339"/>
      <c r="G1715" s="340">
        <f>IF(ISNUMBER(E1715),E1715/'Bulk DivVar Analysis'!$C$7,"")</f>
        <v>0.78094084393296992</v>
      </c>
      <c r="H1715" s="338" t="str">
        <f>IF(ISNUMBER(E1715), IF(G1715&gt;'Bulk DivVar Analysis'!$D$9,"Pass","Fail"),"")</f>
        <v>Pass</v>
      </c>
      <c r="I1715" s="338" t="str">
        <f t="shared" si="28"/>
        <v>Delta_8_G10</v>
      </c>
      <c r="J1715" s="339"/>
      <c r="K1715" s="339"/>
      <c r="L1715" s="339"/>
      <c r="M1715" s="339"/>
      <c r="N1715" s="339"/>
      <c r="O1715" s="339"/>
      <c r="P1715" s="339"/>
      <c r="Q1715" s="339"/>
    </row>
    <row r="1716" spans="1:17" ht="13.5" customHeight="1">
      <c r="A1716" s="481" t="s">
        <v>1127</v>
      </c>
      <c r="B1716" s="481" t="s">
        <v>750</v>
      </c>
      <c r="C1716" s="481" t="s">
        <v>569</v>
      </c>
      <c r="D1716" s="481" t="s">
        <v>1474</v>
      </c>
      <c r="E1716" s="481">
        <v>16396</v>
      </c>
      <c r="F1716" s="339"/>
      <c r="G1716" s="340">
        <f>IF(ISNUMBER(E1716),E1716/'Bulk DivVar Analysis'!$C$7,"")</f>
        <v>1.1034389932027728</v>
      </c>
      <c r="H1716" s="338" t="str">
        <f>IF(ISNUMBER(E1716), IF(G1716&gt;'Bulk DivVar Analysis'!$D$9,"Pass","Fail"),"")</f>
        <v>Pass</v>
      </c>
      <c r="I1716" s="338" t="str">
        <f t="shared" si="28"/>
        <v>Delta_8_G11</v>
      </c>
      <c r="J1716" s="339"/>
      <c r="K1716" s="339"/>
      <c r="L1716" s="339"/>
      <c r="M1716" s="339"/>
      <c r="N1716" s="339"/>
      <c r="O1716" s="339"/>
      <c r="P1716" s="339"/>
      <c r="Q1716" s="339"/>
    </row>
    <row r="1717" spans="1:17" ht="13.5" customHeight="1">
      <c r="A1717" s="481" t="s">
        <v>1127</v>
      </c>
      <c r="B1717" s="481" t="s">
        <v>750</v>
      </c>
      <c r="C1717" s="481" t="s">
        <v>570</v>
      </c>
      <c r="D1717" s="481" t="s">
        <v>1475</v>
      </c>
      <c r="E1717" s="481">
        <v>12794</v>
      </c>
      <c r="F1717" s="339"/>
      <c r="G1717" s="340">
        <f>IF(ISNUMBER(E1717),E1717/'Bulk DivVar Analysis'!$C$7,"")</f>
        <v>0.86102698701123903</v>
      </c>
      <c r="H1717" s="338" t="str">
        <f>IF(ISNUMBER(E1717), IF(G1717&gt;'Bulk DivVar Analysis'!$D$9,"Pass","Fail"),"")</f>
        <v>Pass</v>
      </c>
      <c r="I1717" s="338" t="str">
        <f t="shared" si="28"/>
        <v>Delta_8_G12</v>
      </c>
      <c r="J1717" s="339"/>
      <c r="K1717" s="339"/>
      <c r="L1717" s="339"/>
      <c r="M1717" s="339"/>
      <c r="N1717" s="339"/>
      <c r="O1717" s="339"/>
      <c r="P1717" s="339"/>
      <c r="Q1717" s="339"/>
    </row>
    <row r="1718" spans="1:17" ht="13.5" customHeight="1">
      <c r="A1718" s="481" t="s">
        <v>1127</v>
      </c>
      <c r="B1718" s="481" t="s">
        <v>750</v>
      </c>
      <c r="C1718" s="481" t="s">
        <v>1275</v>
      </c>
      <c r="D1718" s="481" t="s">
        <v>1476</v>
      </c>
      <c r="E1718" s="481">
        <v>11372</v>
      </c>
      <c r="F1718" s="339"/>
      <c r="G1718" s="340">
        <f>IF(ISNUMBER(E1718),E1718/'Bulk DivVar Analysis'!$C$7,"")</f>
        <v>0.76532741099670232</v>
      </c>
      <c r="H1718" s="338" t="str">
        <f>IF(ISNUMBER(E1718), IF(G1718&gt;'Bulk DivVar Analysis'!$D$9,"Pass","Fail"),"")</f>
        <v>Pass</v>
      </c>
      <c r="I1718" s="338" t="str">
        <f t="shared" si="28"/>
        <v>Delta_8_H1</v>
      </c>
      <c r="J1718" s="339"/>
      <c r="K1718" s="339"/>
      <c r="L1718" s="339"/>
      <c r="M1718" s="339"/>
      <c r="N1718" s="339"/>
      <c r="O1718" s="339"/>
      <c r="P1718" s="339"/>
      <c r="Q1718" s="339"/>
    </row>
    <row r="1719" spans="1:17" ht="13.5" customHeight="1">
      <c r="A1719" s="481" t="s">
        <v>1127</v>
      </c>
      <c r="B1719" s="481" t="s">
        <v>750</v>
      </c>
      <c r="C1719" s="481" t="s">
        <v>1277</v>
      </c>
      <c r="D1719" s="481" t="s">
        <v>1477</v>
      </c>
      <c r="E1719" s="481">
        <v>8813</v>
      </c>
      <c r="F1719" s="339"/>
      <c r="G1719" s="340">
        <f>IF(ISNUMBER(E1719),E1719/'Bulk DivVar Analysis'!$C$7,"")</f>
        <v>0.59310855373847504</v>
      </c>
      <c r="H1719" s="338" t="str">
        <f>IF(ISNUMBER(E1719), IF(G1719&gt;'Bulk DivVar Analysis'!$D$9,"Pass","Fail"),"")</f>
        <v>Pass</v>
      </c>
      <c r="I1719" s="338" t="str">
        <f t="shared" si="28"/>
        <v>Delta_8_H2</v>
      </c>
      <c r="J1719" s="339"/>
      <c r="K1719" s="339"/>
      <c r="L1719" s="339"/>
      <c r="M1719" s="339"/>
      <c r="N1719" s="339"/>
      <c r="O1719" s="339"/>
      <c r="P1719" s="339"/>
      <c r="Q1719" s="339"/>
    </row>
    <row r="1720" spans="1:17" ht="13.5" customHeight="1">
      <c r="A1720" s="481" t="s">
        <v>1127</v>
      </c>
      <c r="B1720" s="481" t="s">
        <v>750</v>
      </c>
      <c r="C1720" s="481" t="s">
        <v>1279</v>
      </c>
      <c r="D1720" s="481" t="s">
        <v>1478</v>
      </c>
      <c r="E1720" s="481">
        <v>10972</v>
      </c>
      <c r="F1720" s="339"/>
      <c r="G1720" s="340">
        <f>IF(ISNUMBER(E1720),E1720/'Bulk DivVar Analysis'!$C$7,"")</f>
        <v>0.73840769903762027</v>
      </c>
      <c r="H1720" s="338" t="str">
        <f>IF(ISNUMBER(E1720), IF(G1720&gt;'Bulk DivVar Analysis'!$D$9,"Pass","Fail"),"")</f>
        <v>Pass</v>
      </c>
      <c r="I1720" s="338" t="str">
        <f t="shared" si="28"/>
        <v>Delta_8_H3</v>
      </c>
      <c r="J1720" s="339"/>
      <c r="K1720" s="339"/>
      <c r="L1720" s="339"/>
      <c r="M1720" s="339"/>
      <c r="N1720" s="339"/>
      <c r="O1720" s="339"/>
      <c r="P1720" s="339"/>
      <c r="Q1720" s="339"/>
    </row>
    <row r="1721" spans="1:17" ht="13.5" customHeight="1">
      <c r="A1721" s="481" t="s">
        <v>1127</v>
      </c>
      <c r="B1721" s="481" t="s">
        <v>750</v>
      </c>
      <c r="C1721" s="481" t="s">
        <v>1281</v>
      </c>
      <c r="D1721" s="481" t="s">
        <v>1479</v>
      </c>
      <c r="E1721" s="481">
        <v>8083</v>
      </c>
      <c r="F1721" s="339"/>
      <c r="G1721" s="340">
        <f>IF(ISNUMBER(E1721),E1721/'Bulk DivVar Analysis'!$C$7,"")</f>
        <v>0.5439800794131503</v>
      </c>
      <c r="H1721" s="338" t="str">
        <f>IF(ISNUMBER(E1721), IF(G1721&gt;'Bulk DivVar Analysis'!$D$9,"Pass","Fail"),"")</f>
        <v>Pass</v>
      </c>
      <c r="I1721" s="338" t="str">
        <f t="shared" si="28"/>
        <v>Delta_8_H4</v>
      </c>
      <c r="J1721" s="339"/>
      <c r="K1721" s="339"/>
      <c r="L1721" s="339"/>
      <c r="M1721" s="339"/>
      <c r="N1721" s="339"/>
      <c r="O1721" s="339"/>
      <c r="P1721" s="339"/>
      <c r="Q1721" s="339"/>
    </row>
    <row r="1722" spans="1:17" ht="13.5" customHeight="1">
      <c r="A1722" s="481" t="s">
        <v>1127</v>
      </c>
      <c r="B1722" s="481" t="s">
        <v>750</v>
      </c>
      <c r="C1722" s="481" t="s">
        <v>1283</v>
      </c>
      <c r="D1722" s="481" t="s">
        <v>1480</v>
      </c>
      <c r="E1722" s="481">
        <v>17984</v>
      </c>
      <c r="F1722" s="339"/>
      <c r="G1722" s="340">
        <f>IF(ISNUMBER(E1722),E1722/'Bulk DivVar Analysis'!$C$7,"")</f>
        <v>1.2103102496803284</v>
      </c>
      <c r="H1722" s="338" t="str">
        <f>IF(ISNUMBER(E1722), IF(G1722&gt;'Bulk DivVar Analysis'!$D$9,"Pass","Fail"),"")</f>
        <v>Pass</v>
      </c>
      <c r="I1722" s="338" t="str">
        <f t="shared" si="28"/>
        <v>Delta_8_H5</v>
      </c>
      <c r="J1722" s="339"/>
      <c r="K1722" s="339"/>
      <c r="L1722" s="339"/>
      <c r="M1722" s="339"/>
      <c r="N1722" s="339"/>
      <c r="O1722" s="339"/>
      <c r="P1722" s="339"/>
      <c r="Q1722" s="339"/>
    </row>
    <row r="1723" spans="1:17" ht="13.5" customHeight="1">
      <c r="A1723" s="481" t="s">
        <v>1127</v>
      </c>
      <c r="B1723" s="481" t="s">
        <v>750</v>
      </c>
      <c r="C1723" s="481" t="s">
        <v>1285</v>
      </c>
      <c r="D1723" s="481" t="s">
        <v>1481</v>
      </c>
      <c r="E1723" s="481">
        <v>7177</v>
      </c>
      <c r="F1723" s="339"/>
      <c r="G1723" s="340">
        <f>IF(ISNUMBER(E1723),E1723/'Bulk DivVar Analysis'!$C$7,"")</f>
        <v>0.48300693182582949</v>
      </c>
      <c r="H1723" s="338" t="str">
        <f>IF(ISNUMBER(E1723), IF(G1723&gt;'Bulk DivVar Analysis'!$D$9,"Pass","Fail"),"")</f>
        <v>Pass</v>
      </c>
      <c r="I1723" s="338" t="str">
        <f t="shared" si="28"/>
        <v>Delta_8_H6</v>
      </c>
      <c r="J1723" s="339"/>
      <c r="K1723" s="339"/>
      <c r="L1723" s="339"/>
      <c r="M1723" s="339"/>
      <c r="N1723" s="339"/>
      <c r="O1723" s="339"/>
      <c r="P1723" s="339"/>
      <c r="Q1723" s="339"/>
    </row>
    <row r="1724" spans="1:17" ht="13.5" customHeight="1">
      <c r="A1724" s="481" t="s">
        <v>1127</v>
      </c>
      <c r="B1724" s="481" t="s">
        <v>750</v>
      </c>
      <c r="C1724" s="481" t="s">
        <v>1287</v>
      </c>
      <c r="D1724" s="481" t="s">
        <v>1482</v>
      </c>
      <c r="E1724" s="481">
        <v>9494</v>
      </c>
      <c r="F1724" s="339"/>
      <c r="G1724" s="340">
        <f>IF(ISNUMBER(E1724),E1724/'Bulk DivVar Analysis'!$C$7,"")</f>
        <v>0.63893936334881218</v>
      </c>
      <c r="H1724" s="338" t="str">
        <f>IF(ISNUMBER(E1724), IF(G1724&gt;'Bulk DivVar Analysis'!$D$9,"Pass","Fail"),"")</f>
        <v>Pass</v>
      </c>
      <c r="I1724" s="338" t="str">
        <f t="shared" si="28"/>
        <v>Delta_8_H7</v>
      </c>
      <c r="J1724" s="339"/>
      <c r="K1724" s="339"/>
      <c r="L1724" s="339"/>
      <c r="M1724" s="339"/>
      <c r="N1724" s="339"/>
      <c r="O1724" s="339"/>
      <c r="P1724" s="339"/>
      <c r="Q1724" s="339"/>
    </row>
    <row r="1725" spans="1:17" ht="13.5" customHeight="1">
      <c r="A1725" s="481" t="s">
        <v>1127</v>
      </c>
      <c r="B1725" s="481" t="s">
        <v>750</v>
      </c>
      <c r="C1725" s="481" t="s">
        <v>1289</v>
      </c>
      <c r="D1725" s="481" t="s">
        <v>1483</v>
      </c>
      <c r="E1725" s="481">
        <v>15102</v>
      </c>
      <c r="F1725" s="339"/>
      <c r="G1725" s="340">
        <f>IF(ISNUMBER(E1725),E1725/'Bulk DivVar Analysis'!$C$7,"")</f>
        <v>1.0163537250151424</v>
      </c>
      <c r="H1725" s="338" t="str">
        <f>IF(ISNUMBER(E1725), IF(G1725&gt;'Bulk DivVar Analysis'!$D$9,"Pass","Fail"),"")</f>
        <v>Pass</v>
      </c>
      <c r="I1725" s="338" t="str">
        <f t="shared" si="28"/>
        <v>Delta_8_H8</v>
      </c>
      <c r="J1725" s="339"/>
      <c r="K1725" s="339"/>
      <c r="L1725" s="339"/>
      <c r="M1725" s="339"/>
      <c r="N1725" s="339"/>
      <c r="O1725" s="339"/>
      <c r="P1725" s="339"/>
      <c r="Q1725" s="339"/>
    </row>
    <row r="1726" spans="1:17" ht="13.5" customHeight="1">
      <c r="A1726" s="481" t="s">
        <v>1127</v>
      </c>
      <c r="B1726" s="481" t="s">
        <v>750</v>
      </c>
      <c r="C1726" s="481" t="s">
        <v>1291</v>
      </c>
      <c r="D1726" s="481" t="s">
        <v>1484</v>
      </c>
      <c r="E1726" s="481">
        <v>18140</v>
      </c>
      <c r="F1726" s="339"/>
      <c r="G1726" s="340">
        <f>IF(ISNUMBER(E1726),E1726/'Bulk DivVar Analysis'!$C$7,"")</f>
        <v>1.2208089373443705</v>
      </c>
      <c r="H1726" s="338" t="str">
        <f>IF(ISNUMBER(E1726), IF(G1726&gt;'Bulk DivVar Analysis'!$D$9,"Pass","Fail"),"")</f>
        <v>Pass</v>
      </c>
      <c r="I1726" s="338" t="str">
        <f t="shared" si="28"/>
        <v>Delta_8_H9</v>
      </c>
      <c r="J1726" s="339"/>
      <c r="K1726" s="339"/>
      <c r="L1726" s="339"/>
      <c r="M1726" s="339"/>
      <c r="N1726" s="339"/>
      <c r="O1726" s="339"/>
      <c r="P1726" s="339"/>
      <c r="Q1726" s="339"/>
    </row>
    <row r="1727" spans="1:17" ht="13.5" customHeight="1">
      <c r="A1727" s="481" t="s">
        <v>1127</v>
      </c>
      <c r="B1727" s="481" t="s">
        <v>750</v>
      </c>
      <c r="C1727" s="481" t="s">
        <v>580</v>
      </c>
      <c r="D1727" s="481" t="s">
        <v>1485</v>
      </c>
      <c r="E1727" s="481">
        <v>12116</v>
      </c>
      <c r="F1727" s="339"/>
      <c r="G1727" s="340">
        <f>IF(ISNUMBER(E1727),E1727/'Bulk DivVar Analysis'!$C$7,"")</f>
        <v>0.81539807524059493</v>
      </c>
      <c r="H1727" s="338" t="str">
        <f>IF(ISNUMBER(E1727), IF(G1727&gt;'Bulk DivVar Analysis'!$D$9,"Pass","Fail"),"")</f>
        <v>Pass</v>
      </c>
      <c r="I1727" s="338" t="str">
        <f t="shared" si="28"/>
        <v>Delta_8_H10</v>
      </c>
      <c r="J1727" s="339"/>
      <c r="K1727" s="339"/>
      <c r="L1727" s="339"/>
      <c r="M1727" s="339"/>
      <c r="N1727" s="339"/>
      <c r="O1727" s="339"/>
      <c r="P1727" s="339"/>
      <c r="Q1727" s="339"/>
    </row>
    <row r="1728" spans="1:17" ht="13.5" customHeight="1">
      <c r="A1728" s="481" t="s">
        <v>1127</v>
      </c>
      <c r="B1728" s="481" t="s">
        <v>750</v>
      </c>
      <c r="C1728" s="481" t="s">
        <v>581</v>
      </c>
      <c r="D1728" s="481" t="s">
        <v>1486</v>
      </c>
      <c r="E1728" s="481">
        <v>12710</v>
      </c>
      <c r="F1728" s="339"/>
      <c r="G1728" s="340">
        <f>IF(ISNUMBER(E1728),E1728/'Bulk DivVar Analysis'!$C$7,"")</f>
        <v>0.8553738474998317</v>
      </c>
      <c r="H1728" s="338" t="str">
        <f>IF(ISNUMBER(E1728), IF(G1728&gt;'Bulk DivVar Analysis'!$D$9,"Pass","Fail"),"")</f>
        <v>Pass</v>
      </c>
      <c r="I1728" s="338" t="str">
        <f t="shared" si="28"/>
        <v>Delta_8_H11</v>
      </c>
      <c r="J1728" s="339"/>
      <c r="K1728" s="339"/>
      <c r="L1728" s="339"/>
      <c r="M1728" s="339"/>
      <c r="N1728" s="339"/>
      <c r="O1728" s="339"/>
      <c r="P1728" s="339"/>
      <c r="Q1728" s="339"/>
    </row>
    <row r="1729" spans="1:17" ht="13.5" customHeight="1">
      <c r="A1729" s="481" t="s">
        <v>1127</v>
      </c>
      <c r="B1729" s="481" t="s">
        <v>750</v>
      </c>
      <c r="C1729" s="481" t="s">
        <v>582</v>
      </c>
      <c r="D1729" s="481" t="s">
        <v>1487</v>
      </c>
      <c r="E1729" s="481">
        <v>7146</v>
      </c>
      <c r="F1729" s="339"/>
      <c r="G1729" s="340">
        <f>IF(ISNUMBER(E1729),E1729/'Bulk DivVar Analysis'!$C$7,"")</f>
        <v>0.48092065414900059</v>
      </c>
      <c r="H1729" s="338" t="str">
        <f>IF(ISNUMBER(E1729), IF(G1729&gt;'Bulk DivVar Analysis'!$D$9,"Pass","Fail"),"")</f>
        <v>Pass</v>
      </c>
      <c r="I1729" s="338" t="str">
        <f t="shared" si="28"/>
        <v>Delta_8_H12</v>
      </c>
      <c r="J1729" s="339"/>
      <c r="K1729" s="339"/>
      <c r="L1729" s="339"/>
      <c r="M1729" s="339"/>
      <c r="N1729" s="339"/>
      <c r="O1729" s="339"/>
      <c r="P1729" s="339"/>
      <c r="Q1729" s="339"/>
    </row>
    <row r="1730" spans="1:17" ht="13.5" customHeight="1">
      <c r="A1730" s="481" t="s">
        <v>1127</v>
      </c>
      <c r="B1730" s="481" t="s">
        <v>752</v>
      </c>
      <c r="C1730" s="481" t="s">
        <v>1128</v>
      </c>
      <c r="D1730" s="481" t="s">
        <v>1488</v>
      </c>
      <c r="E1730" s="481">
        <v>22424</v>
      </c>
      <c r="F1730" s="339"/>
      <c r="G1730" s="340">
        <f>IF(ISNUMBER(E1730),E1730/'Bulk DivVar Analysis'!$C$7,"")</f>
        <v>1.5091190524261391</v>
      </c>
      <c r="H1730" s="338" t="str">
        <f>IF(ISNUMBER(E1730), IF(G1730&gt;'Bulk DivVar Analysis'!$D$9,"Pass","Fail"),"")</f>
        <v>Pass</v>
      </c>
      <c r="I1730" s="338" t="str">
        <f t="shared" si="28"/>
        <v>Delta_9_A1</v>
      </c>
      <c r="J1730" s="339"/>
      <c r="K1730" s="339"/>
      <c r="L1730" s="339"/>
      <c r="M1730" s="339"/>
      <c r="N1730" s="339"/>
      <c r="O1730" s="339"/>
      <c r="P1730" s="339"/>
      <c r="Q1730" s="339"/>
    </row>
    <row r="1731" spans="1:17" ht="13.5" customHeight="1">
      <c r="A1731" s="481" t="s">
        <v>1127</v>
      </c>
      <c r="B1731" s="481" t="s">
        <v>752</v>
      </c>
      <c r="C1731" s="481" t="s">
        <v>1130</v>
      </c>
      <c r="D1731" s="481" t="s">
        <v>1489</v>
      </c>
      <c r="E1731" s="481">
        <v>10786</v>
      </c>
      <c r="F1731" s="339"/>
      <c r="G1731" s="340">
        <f>IF(ISNUMBER(E1731),E1731/'Bulk DivVar Analysis'!$C$7,"")</f>
        <v>0.72589003297664711</v>
      </c>
      <c r="H1731" s="338" t="str">
        <f>IF(ISNUMBER(E1731), IF(G1731&gt;'Bulk DivVar Analysis'!$D$9,"Pass","Fail"),"")</f>
        <v>Pass</v>
      </c>
      <c r="I1731" s="338" t="str">
        <f t="shared" ref="I1731:I1794" si="29">_xlfn.TEXTJOIN("_",TRUE,B1731,C1731)</f>
        <v>Delta_9_A2</v>
      </c>
      <c r="J1731" s="339"/>
      <c r="K1731" s="339"/>
      <c r="L1731" s="339"/>
      <c r="M1731" s="339"/>
      <c r="N1731" s="339"/>
      <c r="O1731" s="339"/>
      <c r="P1731" s="339"/>
      <c r="Q1731" s="339"/>
    </row>
    <row r="1732" spans="1:17" ht="13.5" customHeight="1">
      <c r="A1732" s="481" t="s">
        <v>1127</v>
      </c>
      <c r="B1732" s="481" t="s">
        <v>752</v>
      </c>
      <c r="C1732" s="481" t="s">
        <v>1132</v>
      </c>
      <c r="D1732" s="481" t="s">
        <v>1490</v>
      </c>
      <c r="E1732" s="481">
        <v>16092</v>
      </c>
      <c r="F1732" s="339"/>
      <c r="G1732" s="340">
        <f>IF(ISNUMBER(E1732),E1732/'Bulk DivVar Analysis'!$C$7,"")</f>
        <v>1.0829800121138704</v>
      </c>
      <c r="H1732" s="338" t="str">
        <f>IF(ISNUMBER(E1732), IF(G1732&gt;'Bulk DivVar Analysis'!$D$9,"Pass","Fail"),"")</f>
        <v>Pass</v>
      </c>
      <c r="I1732" s="338" t="str">
        <f t="shared" si="29"/>
        <v>Delta_9_A3</v>
      </c>
      <c r="J1732" s="339"/>
      <c r="K1732" s="339"/>
      <c r="L1732" s="339"/>
      <c r="M1732" s="339"/>
      <c r="N1732" s="339"/>
      <c r="O1732" s="339"/>
      <c r="P1732" s="339"/>
      <c r="Q1732" s="339"/>
    </row>
    <row r="1733" spans="1:17" ht="13.5" customHeight="1">
      <c r="A1733" s="481" t="s">
        <v>1127</v>
      </c>
      <c r="B1733" s="481" t="s">
        <v>752</v>
      </c>
      <c r="C1733" s="481" t="s">
        <v>1134</v>
      </c>
      <c r="D1733" s="481" t="s">
        <v>1491</v>
      </c>
      <c r="E1733" s="481">
        <v>21854</v>
      </c>
      <c r="F1733" s="339"/>
      <c r="G1733" s="340">
        <f>IF(ISNUMBER(E1733),E1733/'Bulk DivVar Analysis'!$C$7,"")</f>
        <v>1.4707584628844472</v>
      </c>
      <c r="H1733" s="338" t="str">
        <f>IF(ISNUMBER(E1733), IF(G1733&gt;'Bulk DivVar Analysis'!$D$9,"Pass","Fail"),"")</f>
        <v>Pass</v>
      </c>
      <c r="I1733" s="338" t="str">
        <f t="shared" si="29"/>
        <v>Delta_9_A4</v>
      </c>
      <c r="J1733" s="339"/>
      <c r="K1733" s="339"/>
      <c r="L1733" s="339"/>
      <c r="M1733" s="339"/>
      <c r="N1733" s="339"/>
      <c r="O1733" s="339"/>
      <c r="P1733" s="339"/>
      <c r="Q1733" s="339"/>
    </row>
    <row r="1734" spans="1:17" ht="13.5" customHeight="1">
      <c r="A1734" s="481" t="s">
        <v>1127</v>
      </c>
      <c r="B1734" s="481" t="s">
        <v>752</v>
      </c>
      <c r="C1734" s="481" t="s">
        <v>1136</v>
      </c>
      <c r="D1734" s="481" t="s">
        <v>1492</v>
      </c>
      <c r="E1734" s="481">
        <v>16168</v>
      </c>
      <c r="F1734" s="339"/>
      <c r="G1734" s="340">
        <f>IF(ISNUMBER(E1734),E1734/'Bulk DivVar Analysis'!$C$7,"")</f>
        <v>1.088094757386096</v>
      </c>
      <c r="H1734" s="338" t="str">
        <f>IF(ISNUMBER(E1734), IF(G1734&gt;'Bulk DivVar Analysis'!$D$9,"Pass","Fail"),"")</f>
        <v>Pass</v>
      </c>
      <c r="I1734" s="338" t="str">
        <f t="shared" si="29"/>
        <v>Delta_9_A5</v>
      </c>
      <c r="J1734" s="339"/>
      <c r="K1734" s="339"/>
      <c r="L1734" s="339"/>
      <c r="M1734" s="339"/>
      <c r="N1734" s="339"/>
      <c r="O1734" s="339"/>
      <c r="P1734" s="339"/>
      <c r="Q1734" s="339"/>
    </row>
    <row r="1735" spans="1:17" ht="13.5" customHeight="1">
      <c r="A1735" s="481" t="s">
        <v>1127</v>
      </c>
      <c r="B1735" s="481" t="s">
        <v>752</v>
      </c>
      <c r="C1735" s="481" t="s">
        <v>1138</v>
      </c>
      <c r="D1735" s="481" t="s">
        <v>1493</v>
      </c>
      <c r="E1735" s="481">
        <v>12933</v>
      </c>
      <c r="F1735" s="339"/>
      <c r="G1735" s="340">
        <f>IF(ISNUMBER(E1735),E1735/'Bulk DivVar Analysis'!$C$7,"")</f>
        <v>0.87038158691701994</v>
      </c>
      <c r="H1735" s="338" t="str">
        <f>IF(ISNUMBER(E1735), IF(G1735&gt;'Bulk DivVar Analysis'!$D$9,"Pass","Fail"),"")</f>
        <v>Pass</v>
      </c>
      <c r="I1735" s="338" t="str">
        <f t="shared" si="29"/>
        <v>Delta_9_A6</v>
      </c>
      <c r="J1735" s="339"/>
      <c r="K1735" s="339"/>
      <c r="L1735" s="339"/>
      <c r="M1735" s="339"/>
      <c r="N1735" s="339"/>
      <c r="O1735" s="339"/>
      <c r="P1735" s="339"/>
      <c r="Q1735" s="339"/>
    </row>
    <row r="1736" spans="1:17" ht="13.5" customHeight="1">
      <c r="A1736" s="481" t="s">
        <v>1127</v>
      </c>
      <c r="B1736" s="481" t="s">
        <v>752</v>
      </c>
      <c r="C1736" s="481" t="s">
        <v>1140</v>
      </c>
      <c r="D1736" s="481" t="s">
        <v>1494</v>
      </c>
      <c r="E1736" s="481">
        <v>16532</v>
      </c>
      <c r="F1736" s="339"/>
      <c r="G1736" s="340">
        <f>IF(ISNUMBER(E1736),E1736/'Bulk DivVar Analysis'!$C$7,"")</f>
        <v>1.1125916952688606</v>
      </c>
      <c r="H1736" s="338" t="str">
        <f>IF(ISNUMBER(E1736), IF(G1736&gt;'Bulk DivVar Analysis'!$D$9,"Pass","Fail"),"")</f>
        <v>Pass</v>
      </c>
      <c r="I1736" s="338" t="str">
        <f t="shared" si="29"/>
        <v>Delta_9_A7</v>
      </c>
      <c r="J1736" s="339"/>
      <c r="K1736" s="339"/>
      <c r="L1736" s="339"/>
      <c r="M1736" s="339"/>
      <c r="N1736" s="339"/>
      <c r="O1736" s="339"/>
      <c r="P1736" s="339"/>
      <c r="Q1736" s="339"/>
    </row>
    <row r="1737" spans="1:17" ht="13.5" customHeight="1">
      <c r="A1737" s="481" t="s">
        <v>1127</v>
      </c>
      <c r="B1737" s="481" t="s">
        <v>752</v>
      </c>
      <c r="C1737" s="481" t="s">
        <v>1142</v>
      </c>
      <c r="D1737" s="481" t="s">
        <v>1495</v>
      </c>
      <c r="E1737" s="481">
        <v>12446</v>
      </c>
      <c r="F1737" s="339"/>
      <c r="G1737" s="340">
        <f>IF(ISNUMBER(E1737),E1737/'Bulk DivVar Analysis'!$C$7,"")</f>
        <v>0.83760683760683763</v>
      </c>
      <c r="H1737" s="338" t="str">
        <f>IF(ISNUMBER(E1737), IF(G1737&gt;'Bulk DivVar Analysis'!$D$9,"Pass","Fail"),"")</f>
        <v>Pass</v>
      </c>
      <c r="I1737" s="338" t="str">
        <f t="shared" si="29"/>
        <v>Delta_9_A8</v>
      </c>
      <c r="J1737" s="339"/>
      <c r="K1737" s="339"/>
      <c r="L1737" s="339"/>
      <c r="M1737" s="339"/>
      <c r="N1737" s="339"/>
      <c r="O1737" s="339"/>
      <c r="P1737" s="339"/>
      <c r="Q1737" s="339"/>
    </row>
    <row r="1738" spans="1:17" ht="13.5" customHeight="1">
      <c r="A1738" s="481" t="s">
        <v>1127</v>
      </c>
      <c r="B1738" s="481" t="s">
        <v>752</v>
      </c>
      <c r="C1738" s="481" t="s">
        <v>1144</v>
      </c>
      <c r="D1738" s="481" t="s">
        <v>1496</v>
      </c>
      <c r="E1738" s="481">
        <v>15100</v>
      </c>
      <c r="F1738" s="339"/>
      <c r="G1738" s="340">
        <f>IF(ISNUMBER(E1738),E1738/'Bulk DivVar Analysis'!$C$7,"")</f>
        <v>1.0162191264553468</v>
      </c>
      <c r="H1738" s="338" t="str">
        <f>IF(ISNUMBER(E1738), IF(G1738&gt;'Bulk DivVar Analysis'!$D$9,"Pass","Fail"),"")</f>
        <v>Pass</v>
      </c>
      <c r="I1738" s="338" t="str">
        <f t="shared" si="29"/>
        <v>Delta_9_A9</v>
      </c>
      <c r="J1738" s="339"/>
      <c r="K1738" s="339"/>
      <c r="L1738" s="339"/>
      <c r="M1738" s="339"/>
      <c r="N1738" s="339"/>
      <c r="O1738" s="339"/>
      <c r="P1738" s="339"/>
      <c r="Q1738" s="339"/>
    </row>
    <row r="1739" spans="1:17" ht="13.5" customHeight="1">
      <c r="A1739" s="481" t="s">
        <v>1127</v>
      </c>
      <c r="B1739" s="481" t="s">
        <v>752</v>
      </c>
      <c r="C1739" s="481" t="s">
        <v>496</v>
      </c>
      <c r="D1739" s="481" t="s">
        <v>1497</v>
      </c>
      <c r="E1739" s="481">
        <v>18472</v>
      </c>
      <c r="F1739" s="339"/>
      <c r="G1739" s="340">
        <f>IF(ISNUMBER(E1739),E1739/'Bulk DivVar Analysis'!$C$7,"")</f>
        <v>1.2431522982704084</v>
      </c>
      <c r="H1739" s="338" t="str">
        <f>IF(ISNUMBER(E1739), IF(G1739&gt;'Bulk DivVar Analysis'!$D$9,"Pass","Fail"),"")</f>
        <v>Pass</v>
      </c>
      <c r="I1739" s="338" t="str">
        <f t="shared" si="29"/>
        <v>Delta_9_A10</v>
      </c>
      <c r="J1739" s="339"/>
      <c r="K1739" s="339"/>
      <c r="L1739" s="339"/>
      <c r="M1739" s="339"/>
      <c r="N1739" s="339"/>
      <c r="O1739" s="339"/>
      <c r="P1739" s="339"/>
      <c r="Q1739" s="339"/>
    </row>
    <row r="1740" spans="1:17" ht="13.5" customHeight="1">
      <c r="A1740" s="481" t="s">
        <v>1127</v>
      </c>
      <c r="B1740" s="481" t="s">
        <v>752</v>
      </c>
      <c r="C1740" s="481" t="s">
        <v>497</v>
      </c>
      <c r="D1740" s="481" t="s">
        <v>1498</v>
      </c>
      <c r="E1740" s="481">
        <v>13730</v>
      </c>
      <c r="F1740" s="339"/>
      <c r="G1740" s="340">
        <f>IF(ISNUMBER(E1740),E1740/'Bulk DivVar Analysis'!$C$7,"")</f>
        <v>0.924019112995491</v>
      </c>
      <c r="H1740" s="338" t="str">
        <f>IF(ISNUMBER(E1740), IF(G1740&gt;'Bulk DivVar Analysis'!$D$9,"Pass","Fail"),"")</f>
        <v>Pass</v>
      </c>
      <c r="I1740" s="338" t="str">
        <f t="shared" si="29"/>
        <v>Delta_9_A11</v>
      </c>
      <c r="J1740" s="339"/>
      <c r="K1740" s="339"/>
      <c r="L1740" s="339"/>
      <c r="M1740" s="339"/>
      <c r="N1740" s="339"/>
      <c r="O1740" s="339"/>
      <c r="P1740" s="339"/>
      <c r="Q1740" s="339"/>
    </row>
    <row r="1741" spans="1:17" ht="13.5" customHeight="1">
      <c r="A1741" s="481" t="s">
        <v>1127</v>
      </c>
      <c r="B1741" s="481" t="s">
        <v>752</v>
      </c>
      <c r="C1741" s="481" t="s">
        <v>498</v>
      </c>
      <c r="D1741" s="481" t="s">
        <v>1499</v>
      </c>
      <c r="E1741" s="481">
        <v>17527</v>
      </c>
      <c r="F1741" s="339"/>
      <c r="G1741" s="340">
        <f>IF(ISNUMBER(E1741),E1741/'Bulk DivVar Analysis'!$C$7,"")</f>
        <v>1.1795544787670771</v>
      </c>
      <c r="H1741" s="338" t="str">
        <f>IF(ISNUMBER(E1741), IF(G1741&gt;'Bulk DivVar Analysis'!$D$9,"Pass","Fail"),"")</f>
        <v>Pass</v>
      </c>
      <c r="I1741" s="338" t="str">
        <f t="shared" si="29"/>
        <v>Delta_9_A12</v>
      </c>
      <c r="J1741" s="339"/>
      <c r="K1741" s="339"/>
      <c r="L1741" s="339"/>
      <c r="M1741" s="339"/>
      <c r="N1741" s="339"/>
      <c r="O1741" s="339"/>
      <c r="P1741" s="339"/>
      <c r="Q1741" s="339"/>
    </row>
    <row r="1742" spans="1:17" ht="13.5" customHeight="1">
      <c r="A1742" s="481" t="s">
        <v>1127</v>
      </c>
      <c r="B1742" s="481" t="s">
        <v>752</v>
      </c>
      <c r="C1742" s="481" t="s">
        <v>1149</v>
      </c>
      <c r="D1742" s="481" t="s">
        <v>1500</v>
      </c>
      <c r="E1742" s="481">
        <v>11243</v>
      </c>
      <c r="F1742" s="339"/>
      <c r="G1742" s="340">
        <f>IF(ISNUMBER(E1742),E1742/'Bulk DivVar Analysis'!$C$7,"")</f>
        <v>0.75664580388989833</v>
      </c>
      <c r="H1742" s="338" t="str">
        <f>IF(ISNUMBER(E1742), IF(G1742&gt;'Bulk DivVar Analysis'!$D$9,"Pass","Fail"),"")</f>
        <v>Pass</v>
      </c>
      <c r="I1742" s="338" t="str">
        <f t="shared" si="29"/>
        <v>Delta_9_B1</v>
      </c>
      <c r="J1742" s="339"/>
      <c r="K1742" s="339"/>
      <c r="L1742" s="339"/>
      <c r="M1742" s="339"/>
      <c r="N1742" s="339"/>
      <c r="O1742" s="339"/>
      <c r="P1742" s="339"/>
      <c r="Q1742" s="339"/>
    </row>
    <row r="1743" spans="1:17" ht="13.5" customHeight="1">
      <c r="A1743" s="481" t="s">
        <v>1127</v>
      </c>
      <c r="B1743" s="481" t="s">
        <v>752</v>
      </c>
      <c r="C1743" s="481" t="s">
        <v>1151</v>
      </c>
      <c r="D1743" s="481" t="s">
        <v>1501</v>
      </c>
      <c r="E1743" s="481">
        <v>10157</v>
      </c>
      <c r="F1743" s="339"/>
      <c r="G1743" s="340">
        <f>IF(ISNUMBER(E1743),E1743/'Bulk DivVar Analysis'!$C$7,"")</f>
        <v>0.68355878592099062</v>
      </c>
      <c r="H1743" s="338" t="str">
        <f>IF(ISNUMBER(E1743), IF(G1743&gt;'Bulk DivVar Analysis'!$D$9,"Pass","Fail"),"")</f>
        <v>Pass</v>
      </c>
      <c r="I1743" s="338" t="str">
        <f t="shared" si="29"/>
        <v>Delta_9_B2</v>
      </c>
      <c r="J1743" s="339"/>
      <c r="K1743" s="339"/>
      <c r="L1743" s="339"/>
      <c r="M1743" s="339"/>
      <c r="N1743" s="339"/>
      <c r="O1743" s="339"/>
      <c r="P1743" s="339"/>
      <c r="Q1743" s="339"/>
    </row>
    <row r="1744" spans="1:17" ht="13.5" customHeight="1">
      <c r="A1744" s="481" t="s">
        <v>1127</v>
      </c>
      <c r="B1744" s="481" t="s">
        <v>752</v>
      </c>
      <c r="C1744" s="481" t="s">
        <v>1153</v>
      </c>
      <c r="D1744" s="481" t="s">
        <v>1502</v>
      </c>
      <c r="E1744" s="481">
        <v>10150</v>
      </c>
      <c r="F1744" s="339"/>
      <c r="G1744" s="340">
        <f>IF(ISNUMBER(E1744),E1744/'Bulk DivVar Analysis'!$C$7,"")</f>
        <v>0.68308769096170674</v>
      </c>
      <c r="H1744" s="338" t="str">
        <f>IF(ISNUMBER(E1744), IF(G1744&gt;'Bulk DivVar Analysis'!$D$9,"Pass","Fail"),"")</f>
        <v>Pass</v>
      </c>
      <c r="I1744" s="338" t="str">
        <f t="shared" si="29"/>
        <v>Delta_9_B3</v>
      </c>
      <c r="J1744" s="339"/>
      <c r="K1744" s="339"/>
      <c r="L1744" s="339"/>
      <c r="M1744" s="339"/>
      <c r="N1744" s="339"/>
      <c r="O1744" s="339"/>
      <c r="P1744" s="339"/>
      <c r="Q1744" s="339"/>
    </row>
    <row r="1745" spans="1:17" ht="13.5" customHeight="1">
      <c r="A1745" s="481" t="s">
        <v>1127</v>
      </c>
      <c r="B1745" s="481" t="s">
        <v>752</v>
      </c>
      <c r="C1745" s="481" t="s">
        <v>1155</v>
      </c>
      <c r="D1745" s="481" t="s">
        <v>1503</v>
      </c>
      <c r="E1745" s="481">
        <v>21297</v>
      </c>
      <c r="F1745" s="339"/>
      <c r="G1745" s="340">
        <f>IF(ISNUMBER(E1745),E1745/'Bulk DivVar Analysis'!$C$7,"")</f>
        <v>1.4332727639814253</v>
      </c>
      <c r="H1745" s="338" t="str">
        <f>IF(ISNUMBER(E1745), IF(G1745&gt;'Bulk DivVar Analysis'!$D$9,"Pass","Fail"),"")</f>
        <v>Pass</v>
      </c>
      <c r="I1745" s="338" t="str">
        <f t="shared" si="29"/>
        <v>Delta_9_B4</v>
      </c>
      <c r="J1745" s="339"/>
      <c r="K1745" s="339"/>
      <c r="L1745" s="339"/>
      <c r="M1745" s="339"/>
      <c r="N1745" s="339"/>
      <c r="O1745" s="339"/>
      <c r="P1745" s="339"/>
      <c r="Q1745" s="339"/>
    </row>
    <row r="1746" spans="1:17" ht="13.5" customHeight="1">
      <c r="A1746" s="481" t="s">
        <v>1127</v>
      </c>
      <c r="B1746" s="481" t="s">
        <v>752</v>
      </c>
      <c r="C1746" s="481" t="s">
        <v>1157</v>
      </c>
      <c r="D1746" s="481" t="s">
        <v>1504</v>
      </c>
      <c r="E1746" s="481">
        <v>21889</v>
      </c>
      <c r="F1746" s="339"/>
      <c r="G1746" s="340">
        <f>IF(ISNUMBER(E1746),E1746/'Bulk DivVar Analysis'!$C$7,"")</f>
        <v>1.4731139376808668</v>
      </c>
      <c r="H1746" s="338" t="str">
        <f>IF(ISNUMBER(E1746), IF(G1746&gt;'Bulk DivVar Analysis'!$D$9,"Pass","Fail"),"")</f>
        <v>Pass</v>
      </c>
      <c r="I1746" s="338" t="str">
        <f t="shared" si="29"/>
        <v>Delta_9_B5</v>
      </c>
      <c r="J1746" s="339"/>
      <c r="K1746" s="339"/>
      <c r="L1746" s="339"/>
      <c r="M1746" s="339"/>
      <c r="N1746" s="339"/>
      <c r="O1746" s="339"/>
      <c r="P1746" s="339"/>
      <c r="Q1746" s="339"/>
    </row>
    <row r="1747" spans="1:17" ht="13.5" customHeight="1">
      <c r="A1747" s="481" t="s">
        <v>1127</v>
      </c>
      <c r="B1747" s="481" t="s">
        <v>752</v>
      </c>
      <c r="C1747" s="481" t="s">
        <v>1159</v>
      </c>
      <c r="D1747" s="481" t="s">
        <v>1505</v>
      </c>
      <c r="E1747" s="481">
        <v>13138</v>
      </c>
      <c r="F1747" s="339"/>
      <c r="G1747" s="340">
        <f>IF(ISNUMBER(E1747),E1747/'Bulk DivVar Analysis'!$C$7,"")</f>
        <v>0.88417793929604949</v>
      </c>
      <c r="H1747" s="338" t="str">
        <f>IF(ISNUMBER(E1747), IF(G1747&gt;'Bulk DivVar Analysis'!$D$9,"Pass","Fail"),"")</f>
        <v>Pass</v>
      </c>
      <c r="I1747" s="338" t="str">
        <f t="shared" si="29"/>
        <v>Delta_9_B6</v>
      </c>
      <c r="J1747" s="339"/>
      <c r="K1747" s="339"/>
      <c r="L1747" s="339"/>
      <c r="M1747" s="339"/>
      <c r="N1747" s="339"/>
      <c r="O1747" s="339"/>
      <c r="P1747" s="339"/>
      <c r="Q1747" s="339"/>
    </row>
    <row r="1748" spans="1:17" ht="13.5" customHeight="1">
      <c r="A1748" s="481" t="s">
        <v>1127</v>
      </c>
      <c r="B1748" s="481" t="s">
        <v>752</v>
      </c>
      <c r="C1748" s="481" t="s">
        <v>1161</v>
      </c>
      <c r="D1748" s="481" t="s">
        <v>1506</v>
      </c>
      <c r="E1748" s="481">
        <v>15355</v>
      </c>
      <c r="F1748" s="339"/>
      <c r="G1748" s="340">
        <f>IF(ISNUMBER(E1748),E1748/'Bulk DivVar Analysis'!$C$7,"")</f>
        <v>1.0333804428292617</v>
      </c>
      <c r="H1748" s="338" t="str">
        <f>IF(ISNUMBER(E1748), IF(G1748&gt;'Bulk DivVar Analysis'!$D$9,"Pass","Fail"),"")</f>
        <v>Pass</v>
      </c>
      <c r="I1748" s="338" t="str">
        <f t="shared" si="29"/>
        <v>Delta_9_B7</v>
      </c>
      <c r="J1748" s="339"/>
      <c r="K1748" s="339"/>
      <c r="L1748" s="339"/>
      <c r="M1748" s="339"/>
      <c r="N1748" s="339"/>
      <c r="O1748" s="339"/>
      <c r="P1748" s="339"/>
      <c r="Q1748" s="339"/>
    </row>
    <row r="1749" spans="1:17" ht="13.5" customHeight="1">
      <c r="A1749" s="481" t="s">
        <v>1127</v>
      </c>
      <c r="B1749" s="481" t="s">
        <v>752</v>
      </c>
      <c r="C1749" s="481" t="s">
        <v>1163</v>
      </c>
      <c r="D1749" s="481" t="s">
        <v>1507</v>
      </c>
      <c r="E1749" s="481">
        <v>8150</v>
      </c>
      <c r="F1749" s="339"/>
      <c r="G1749" s="340">
        <f>IF(ISNUMBER(E1749),E1749/'Bulk DivVar Analysis'!$C$7,"")</f>
        <v>0.5484891311662965</v>
      </c>
      <c r="H1749" s="338" t="str">
        <f>IF(ISNUMBER(E1749), IF(G1749&gt;'Bulk DivVar Analysis'!$D$9,"Pass","Fail"),"")</f>
        <v>Pass</v>
      </c>
      <c r="I1749" s="338" t="str">
        <f t="shared" si="29"/>
        <v>Delta_9_B8</v>
      </c>
      <c r="J1749" s="339"/>
      <c r="K1749" s="339"/>
      <c r="L1749" s="339"/>
      <c r="M1749" s="339"/>
      <c r="N1749" s="339"/>
      <c r="O1749" s="339"/>
      <c r="P1749" s="339"/>
      <c r="Q1749" s="339"/>
    </row>
    <row r="1750" spans="1:17" ht="13.5" customHeight="1">
      <c r="A1750" s="481" t="s">
        <v>1127</v>
      </c>
      <c r="B1750" s="481" t="s">
        <v>752</v>
      </c>
      <c r="C1750" s="481" t="s">
        <v>1165</v>
      </c>
      <c r="D1750" s="481" t="s">
        <v>1508</v>
      </c>
      <c r="E1750" s="481">
        <v>8934</v>
      </c>
      <c r="F1750" s="339"/>
      <c r="G1750" s="340">
        <f>IF(ISNUMBER(E1750),E1750/'Bulk DivVar Analysis'!$C$7,"")</f>
        <v>0.60125176660609736</v>
      </c>
      <c r="H1750" s="338" t="str">
        <f>IF(ISNUMBER(E1750), IF(G1750&gt;'Bulk DivVar Analysis'!$D$9,"Pass","Fail"),"")</f>
        <v>Pass</v>
      </c>
      <c r="I1750" s="338" t="str">
        <f t="shared" si="29"/>
        <v>Delta_9_B9</v>
      </c>
      <c r="J1750" s="339"/>
      <c r="K1750" s="339"/>
      <c r="L1750" s="339"/>
      <c r="M1750" s="339"/>
      <c r="N1750" s="339"/>
      <c r="O1750" s="339"/>
      <c r="P1750" s="339"/>
      <c r="Q1750" s="339"/>
    </row>
    <row r="1751" spans="1:17" ht="13.5" customHeight="1">
      <c r="A1751" s="481" t="s">
        <v>1127</v>
      </c>
      <c r="B1751" s="481" t="s">
        <v>752</v>
      </c>
      <c r="C1751" s="481" t="s">
        <v>508</v>
      </c>
      <c r="D1751" s="481" t="s">
        <v>1509</v>
      </c>
      <c r="E1751" s="481">
        <v>16304</v>
      </c>
      <c r="F1751" s="339"/>
      <c r="G1751" s="340">
        <f>IF(ISNUMBER(E1751),E1751/'Bulk DivVar Analysis'!$C$7,"")</f>
        <v>1.0972474594521839</v>
      </c>
      <c r="H1751" s="338" t="str">
        <f>IF(ISNUMBER(E1751), IF(G1751&gt;'Bulk DivVar Analysis'!$D$9,"Pass","Fail"),"")</f>
        <v>Pass</v>
      </c>
      <c r="I1751" s="338" t="str">
        <f t="shared" si="29"/>
        <v>Delta_9_B10</v>
      </c>
      <c r="J1751" s="339"/>
      <c r="K1751" s="339"/>
      <c r="L1751" s="339"/>
      <c r="M1751" s="339"/>
      <c r="N1751" s="339"/>
      <c r="O1751" s="339"/>
      <c r="P1751" s="339"/>
      <c r="Q1751" s="339"/>
    </row>
    <row r="1752" spans="1:17" ht="13.5" customHeight="1">
      <c r="A1752" s="481" t="s">
        <v>1127</v>
      </c>
      <c r="B1752" s="481" t="s">
        <v>752</v>
      </c>
      <c r="C1752" s="481" t="s">
        <v>509</v>
      </c>
      <c r="D1752" s="481" t="s">
        <v>1510</v>
      </c>
      <c r="E1752" s="481">
        <v>20115</v>
      </c>
      <c r="F1752" s="339"/>
      <c r="G1752" s="340">
        <f>IF(ISNUMBER(E1752),E1752/'Bulk DivVar Analysis'!$C$7,"")</f>
        <v>1.3537250151423379</v>
      </c>
      <c r="H1752" s="338" t="str">
        <f>IF(ISNUMBER(E1752), IF(G1752&gt;'Bulk DivVar Analysis'!$D$9,"Pass","Fail"),"")</f>
        <v>Pass</v>
      </c>
      <c r="I1752" s="338" t="str">
        <f t="shared" si="29"/>
        <v>Delta_9_B11</v>
      </c>
      <c r="J1752" s="339"/>
      <c r="K1752" s="339"/>
      <c r="L1752" s="339"/>
      <c r="M1752" s="339"/>
      <c r="N1752" s="339"/>
      <c r="O1752" s="339"/>
      <c r="P1752" s="339"/>
      <c r="Q1752" s="339"/>
    </row>
    <row r="1753" spans="1:17" ht="13.5" customHeight="1">
      <c r="A1753" s="481" t="s">
        <v>1127</v>
      </c>
      <c r="B1753" s="481" t="s">
        <v>752</v>
      </c>
      <c r="C1753" s="481" t="s">
        <v>510</v>
      </c>
      <c r="D1753" s="481" t="s">
        <v>1511</v>
      </c>
      <c r="E1753" s="481">
        <v>14580</v>
      </c>
      <c r="F1753" s="339"/>
      <c r="G1753" s="340">
        <f>IF(ISNUMBER(E1753),E1753/'Bulk DivVar Analysis'!$C$7,"")</f>
        <v>0.98122350090854027</v>
      </c>
      <c r="H1753" s="338" t="str">
        <f>IF(ISNUMBER(E1753), IF(G1753&gt;'Bulk DivVar Analysis'!$D$9,"Pass","Fail"),"")</f>
        <v>Pass</v>
      </c>
      <c r="I1753" s="338" t="str">
        <f t="shared" si="29"/>
        <v>Delta_9_B12</v>
      </c>
      <c r="J1753" s="339"/>
      <c r="K1753" s="339"/>
      <c r="L1753" s="339"/>
      <c r="M1753" s="339"/>
      <c r="N1753" s="339"/>
      <c r="O1753" s="339"/>
      <c r="P1753" s="339"/>
      <c r="Q1753" s="339"/>
    </row>
    <row r="1754" spans="1:17" ht="13.5" customHeight="1">
      <c r="A1754" s="481" t="s">
        <v>1127</v>
      </c>
      <c r="B1754" s="481" t="s">
        <v>752</v>
      </c>
      <c r="C1754" s="481" t="s">
        <v>1170</v>
      </c>
      <c r="D1754" s="481" t="s">
        <v>1512</v>
      </c>
      <c r="E1754" s="481">
        <v>16175</v>
      </c>
      <c r="F1754" s="339"/>
      <c r="G1754" s="340">
        <f>IF(ISNUMBER(E1754),E1754/'Bulk DivVar Analysis'!$C$7,"")</f>
        <v>1.0885658523453798</v>
      </c>
      <c r="H1754" s="338" t="str">
        <f>IF(ISNUMBER(E1754), IF(G1754&gt;'Bulk DivVar Analysis'!$D$9,"Pass","Fail"),"")</f>
        <v>Pass</v>
      </c>
      <c r="I1754" s="338" t="str">
        <f t="shared" si="29"/>
        <v>Delta_9_C1</v>
      </c>
      <c r="J1754" s="339"/>
      <c r="K1754" s="339"/>
      <c r="L1754" s="339"/>
      <c r="M1754" s="339"/>
      <c r="N1754" s="339"/>
      <c r="O1754" s="339"/>
      <c r="P1754" s="339"/>
      <c r="Q1754" s="339"/>
    </row>
    <row r="1755" spans="1:17" ht="13.5" customHeight="1">
      <c r="A1755" s="481" t="s">
        <v>1127</v>
      </c>
      <c r="B1755" s="481" t="s">
        <v>752</v>
      </c>
      <c r="C1755" s="481" t="s">
        <v>1172</v>
      </c>
      <c r="D1755" s="481" t="s">
        <v>1513</v>
      </c>
      <c r="E1755" s="481">
        <v>14832</v>
      </c>
      <c r="F1755" s="339"/>
      <c r="G1755" s="340">
        <f>IF(ISNUMBER(E1755),E1755/'Bulk DivVar Analysis'!$C$7,"")</f>
        <v>0.99818291944276194</v>
      </c>
      <c r="H1755" s="338" t="str">
        <f>IF(ISNUMBER(E1755), IF(G1755&gt;'Bulk DivVar Analysis'!$D$9,"Pass","Fail"),"")</f>
        <v>Pass</v>
      </c>
      <c r="I1755" s="338" t="str">
        <f t="shared" si="29"/>
        <v>Delta_9_C2</v>
      </c>
      <c r="J1755" s="339"/>
      <c r="K1755" s="339"/>
      <c r="L1755" s="339"/>
      <c r="M1755" s="339"/>
      <c r="N1755" s="339"/>
      <c r="O1755" s="339"/>
      <c r="P1755" s="339"/>
      <c r="Q1755" s="339"/>
    </row>
    <row r="1756" spans="1:17" ht="13.5" customHeight="1">
      <c r="A1756" s="481" t="s">
        <v>1127</v>
      </c>
      <c r="B1756" s="481" t="s">
        <v>752</v>
      </c>
      <c r="C1756" s="481" t="s">
        <v>1174</v>
      </c>
      <c r="D1756" s="481" t="s">
        <v>1514</v>
      </c>
      <c r="E1756" s="481">
        <v>15290</v>
      </c>
      <c r="F1756" s="339"/>
      <c r="G1756" s="340">
        <f>IF(ISNUMBER(E1756),E1756/'Bulk DivVar Analysis'!$C$7,"")</f>
        <v>1.0290059896359109</v>
      </c>
      <c r="H1756" s="338" t="str">
        <f>IF(ISNUMBER(E1756), IF(G1756&gt;'Bulk DivVar Analysis'!$D$9,"Pass","Fail"),"")</f>
        <v>Pass</v>
      </c>
      <c r="I1756" s="338" t="str">
        <f t="shared" si="29"/>
        <v>Delta_9_C3</v>
      </c>
      <c r="J1756" s="339"/>
      <c r="K1756" s="339"/>
      <c r="L1756" s="339"/>
      <c r="M1756" s="339"/>
      <c r="N1756" s="339"/>
      <c r="O1756" s="339"/>
      <c r="P1756" s="339"/>
      <c r="Q1756" s="339"/>
    </row>
    <row r="1757" spans="1:17" ht="13.5" customHeight="1">
      <c r="A1757" s="481" t="s">
        <v>1127</v>
      </c>
      <c r="B1757" s="481" t="s">
        <v>752</v>
      </c>
      <c r="C1757" s="481" t="s">
        <v>1176</v>
      </c>
      <c r="D1757" s="481" t="s">
        <v>1515</v>
      </c>
      <c r="E1757" s="481">
        <v>17437</v>
      </c>
      <c r="F1757" s="339"/>
      <c r="G1757" s="340">
        <f>IF(ISNUMBER(E1757),E1757/'Bulk DivVar Analysis'!$C$7,"")</f>
        <v>1.1734975435762838</v>
      </c>
      <c r="H1757" s="338" t="str">
        <f>IF(ISNUMBER(E1757), IF(G1757&gt;'Bulk DivVar Analysis'!$D$9,"Pass","Fail"),"")</f>
        <v>Pass</v>
      </c>
      <c r="I1757" s="338" t="str">
        <f t="shared" si="29"/>
        <v>Delta_9_C4</v>
      </c>
      <c r="J1757" s="339"/>
      <c r="K1757" s="339"/>
      <c r="L1757" s="339"/>
      <c r="M1757" s="339"/>
      <c r="N1757" s="339"/>
      <c r="O1757" s="339"/>
      <c r="P1757" s="339"/>
      <c r="Q1757" s="339"/>
    </row>
    <row r="1758" spans="1:17" ht="13.5" customHeight="1">
      <c r="A1758" s="481" t="s">
        <v>1127</v>
      </c>
      <c r="B1758" s="481" t="s">
        <v>752</v>
      </c>
      <c r="C1758" s="481" t="s">
        <v>1178</v>
      </c>
      <c r="D1758" s="481" t="s">
        <v>1516</v>
      </c>
      <c r="E1758" s="481">
        <v>21928</v>
      </c>
      <c r="F1758" s="339"/>
      <c r="G1758" s="340">
        <f>IF(ISNUMBER(E1758),E1758/'Bulk DivVar Analysis'!$C$7,"")</f>
        <v>1.4757386095968774</v>
      </c>
      <c r="H1758" s="338" t="str">
        <f>IF(ISNUMBER(E1758), IF(G1758&gt;'Bulk DivVar Analysis'!$D$9,"Pass","Fail"),"")</f>
        <v>Pass</v>
      </c>
      <c r="I1758" s="338" t="str">
        <f t="shared" si="29"/>
        <v>Delta_9_C5</v>
      </c>
      <c r="J1758" s="339"/>
      <c r="K1758" s="339"/>
      <c r="L1758" s="339"/>
      <c r="M1758" s="339"/>
      <c r="N1758" s="339"/>
      <c r="O1758" s="339"/>
      <c r="P1758" s="339"/>
      <c r="Q1758" s="339"/>
    </row>
    <row r="1759" spans="1:17" ht="13.5" customHeight="1">
      <c r="A1759" s="481" t="s">
        <v>1127</v>
      </c>
      <c r="B1759" s="481" t="s">
        <v>752</v>
      </c>
      <c r="C1759" s="481" t="s">
        <v>1180</v>
      </c>
      <c r="D1759" s="481" t="s">
        <v>1517</v>
      </c>
      <c r="E1759" s="481">
        <v>18412</v>
      </c>
      <c r="F1759" s="339"/>
      <c r="G1759" s="340">
        <f>IF(ISNUMBER(E1759),E1759/'Bulk DivVar Analysis'!$C$7,"")</f>
        <v>1.2391143414765462</v>
      </c>
      <c r="H1759" s="338" t="str">
        <f>IF(ISNUMBER(E1759), IF(G1759&gt;'Bulk DivVar Analysis'!$D$9,"Pass","Fail"),"")</f>
        <v>Pass</v>
      </c>
      <c r="I1759" s="338" t="str">
        <f t="shared" si="29"/>
        <v>Delta_9_C6</v>
      </c>
      <c r="J1759" s="339"/>
      <c r="K1759" s="339"/>
      <c r="L1759" s="339"/>
      <c r="M1759" s="339"/>
      <c r="N1759" s="339"/>
      <c r="O1759" s="339"/>
      <c r="P1759" s="339"/>
      <c r="Q1759" s="339"/>
    </row>
    <row r="1760" spans="1:17" ht="13.5" customHeight="1">
      <c r="A1760" s="481" t="s">
        <v>1127</v>
      </c>
      <c r="B1760" s="481" t="s">
        <v>752</v>
      </c>
      <c r="C1760" s="481" t="s">
        <v>1182</v>
      </c>
      <c r="D1760" s="481" t="s">
        <v>1518</v>
      </c>
      <c r="E1760" s="481">
        <v>16665</v>
      </c>
      <c r="F1760" s="339"/>
      <c r="G1760" s="340">
        <f>IF(ISNUMBER(E1760),E1760/'Bulk DivVar Analysis'!$C$7,"")</f>
        <v>1.1215424994952554</v>
      </c>
      <c r="H1760" s="338" t="str">
        <f>IF(ISNUMBER(E1760), IF(G1760&gt;'Bulk DivVar Analysis'!$D$9,"Pass","Fail"),"")</f>
        <v>Pass</v>
      </c>
      <c r="I1760" s="338" t="str">
        <f t="shared" si="29"/>
        <v>Delta_9_C7</v>
      </c>
      <c r="J1760" s="339"/>
      <c r="K1760" s="339"/>
      <c r="L1760" s="339"/>
      <c r="M1760" s="339"/>
      <c r="N1760" s="339"/>
      <c r="O1760" s="339"/>
      <c r="P1760" s="339"/>
      <c r="Q1760" s="339"/>
    </row>
    <row r="1761" spans="1:17" ht="13.5" customHeight="1">
      <c r="A1761" s="481" t="s">
        <v>1127</v>
      </c>
      <c r="B1761" s="481" t="s">
        <v>752</v>
      </c>
      <c r="C1761" s="481" t="s">
        <v>1184</v>
      </c>
      <c r="D1761" s="481" t="s">
        <v>1519</v>
      </c>
      <c r="E1761" s="481">
        <v>11184</v>
      </c>
      <c r="F1761" s="339"/>
      <c r="G1761" s="340">
        <f>IF(ISNUMBER(E1761),E1761/'Bulk DivVar Analysis'!$C$7,"")</f>
        <v>0.7526751463759338</v>
      </c>
      <c r="H1761" s="338" t="str">
        <f>IF(ISNUMBER(E1761), IF(G1761&gt;'Bulk DivVar Analysis'!$D$9,"Pass","Fail"),"")</f>
        <v>Pass</v>
      </c>
      <c r="I1761" s="338" t="str">
        <f t="shared" si="29"/>
        <v>Delta_9_C8</v>
      </c>
      <c r="J1761" s="339"/>
      <c r="K1761" s="339"/>
      <c r="L1761" s="339"/>
      <c r="M1761" s="339"/>
      <c r="N1761" s="339"/>
      <c r="O1761" s="339"/>
      <c r="P1761" s="339"/>
      <c r="Q1761" s="339"/>
    </row>
    <row r="1762" spans="1:17" ht="13.5" customHeight="1">
      <c r="A1762" s="481" t="s">
        <v>1127</v>
      </c>
      <c r="B1762" s="481" t="s">
        <v>752</v>
      </c>
      <c r="C1762" s="481" t="s">
        <v>1186</v>
      </c>
      <c r="D1762" s="481" t="s">
        <v>1520</v>
      </c>
      <c r="E1762" s="481">
        <v>23268</v>
      </c>
      <c r="F1762" s="339"/>
      <c r="G1762" s="340">
        <f>IF(ISNUMBER(E1762),E1762/'Bulk DivVar Analysis'!$C$7,"")</f>
        <v>1.565919644659802</v>
      </c>
      <c r="H1762" s="338" t="str">
        <f>IF(ISNUMBER(E1762), IF(G1762&gt;'Bulk DivVar Analysis'!$D$9,"Pass","Fail"),"")</f>
        <v>Pass</v>
      </c>
      <c r="I1762" s="338" t="str">
        <f t="shared" si="29"/>
        <v>Delta_9_C9</v>
      </c>
      <c r="J1762" s="339"/>
      <c r="K1762" s="339"/>
      <c r="L1762" s="339"/>
      <c r="M1762" s="339"/>
      <c r="N1762" s="339"/>
      <c r="O1762" s="339"/>
      <c r="P1762" s="339"/>
      <c r="Q1762" s="339"/>
    </row>
    <row r="1763" spans="1:17" ht="13.5" customHeight="1">
      <c r="A1763" s="481" t="s">
        <v>1127</v>
      </c>
      <c r="B1763" s="481" t="s">
        <v>752</v>
      </c>
      <c r="C1763" s="481" t="s">
        <v>520</v>
      </c>
      <c r="D1763" s="481" t="s">
        <v>1521</v>
      </c>
      <c r="E1763" s="481">
        <v>9423</v>
      </c>
      <c r="F1763" s="339"/>
      <c r="G1763" s="340">
        <f>IF(ISNUMBER(E1763),E1763/'Bulk DivVar Analysis'!$C$7,"")</f>
        <v>0.63416111447607515</v>
      </c>
      <c r="H1763" s="338" t="str">
        <f>IF(ISNUMBER(E1763), IF(G1763&gt;'Bulk DivVar Analysis'!$D$9,"Pass","Fail"),"")</f>
        <v>Pass</v>
      </c>
      <c r="I1763" s="338" t="str">
        <f t="shared" si="29"/>
        <v>Delta_9_C10</v>
      </c>
      <c r="J1763" s="339"/>
      <c r="K1763" s="339"/>
      <c r="L1763" s="339"/>
      <c r="M1763" s="339"/>
      <c r="N1763" s="339"/>
      <c r="O1763" s="339"/>
      <c r="P1763" s="339"/>
      <c r="Q1763" s="339"/>
    </row>
    <row r="1764" spans="1:17" ht="13.5" customHeight="1">
      <c r="A1764" s="481" t="s">
        <v>1127</v>
      </c>
      <c r="B1764" s="481" t="s">
        <v>752</v>
      </c>
      <c r="C1764" s="481" t="s">
        <v>521</v>
      </c>
      <c r="D1764" s="481" t="s">
        <v>1522</v>
      </c>
      <c r="E1764" s="481">
        <v>10098</v>
      </c>
      <c r="F1764" s="339"/>
      <c r="G1764" s="340">
        <f>IF(ISNUMBER(E1764),E1764/'Bulk DivVar Analysis'!$C$7,"")</f>
        <v>0.67958812840702609</v>
      </c>
      <c r="H1764" s="338" t="str">
        <f>IF(ISNUMBER(E1764), IF(G1764&gt;'Bulk DivVar Analysis'!$D$9,"Pass","Fail"),"")</f>
        <v>Pass</v>
      </c>
      <c r="I1764" s="338" t="str">
        <f t="shared" si="29"/>
        <v>Delta_9_C11</v>
      </c>
      <c r="J1764" s="339"/>
      <c r="K1764" s="339"/>
      <c r="L1764" s="339"/>
      <c r="M1764" s="339"/>
      <c r="N1764" s="339"/>
      <c r="O1764" s="339"/>
      <c r="P1764" s="339"/>
      <c r="Q1764" s="339"/>
    </row>
    <row r="1765" spans="1:17" ht="13.5" customHeight="1">
      <c r="A1765" s="481" t="s">
        <v>1127</v>
      </c>
      <c r="B1765" s="481" t="s">
        <v>752</v>
      </c>
      <c r="C1765" s="481" t="s">
        <v>522</v>
      </c>
      <c r="D1765" s="481" t="s">
        <v>1523</v>
      </c>
      <c r="E1765" s="481">
        <v>5217</v>
      </c>
      <c r="F1765" s="339"/>
      <c r="G1765" s="340">
        <f>IF(ISNUMBER(E1765),E1765/'Bulk DivVar Analysis'!$C$7,"")</f>
        <v>0.35110034322632749</v>
      </c>
      <c r="H1765" s="338" t="str">
        <f>IF(ISNUMBER(E1765), IF(G1765&gt;'Bulk DivVar Analysis'!$D$9,"Pass","Fail"),"")</f>
        <v>Pass</v>
      </c>
      <c r="I1765" s="338" t="str">
        <f t="shared" si="29"/>
        <v>Delta_9_C12</v>
      </c>
      <c r="J1765" s="339"/>
      <c r="K1765" s="339"/>
      <c r="L1765" s="339"/>
      <c r="M1765" s="339"/>
      <c r="N1765" s="339"/>
      <c r="O1765" s="339"/>
      <c r="P1765" s="339"/>
      <c r="Q1765" s="339"/>
    </row>
    <row r="1766" spans="1:17" ht="13.5" customHeight="1">
      <c r="A1766" s="481" t="s">
        <v>1127</v>
      </c>
      <c r="B1766" s="481" t="s">
        <v>752</v>
      </c>
      <c r="C1766" s="481" t="s">
        <v>1191</v>
      </c>
      <c r="D1766" s="481" t="s">
        <v>1524</v>
      </c>
      <c r="E1766" s="481">
        <v>7726</v>
      </c>
      <c r="F1766" s="339"/>
      <c r="G1766" s="340">
        <f>IF(ISNUMBER(E1766),E1766/'Bulk DivVar Analysis'!$C$7,"")</f>
        <v>0.51995423648966954</v>
      </c>
      <c r="H1766" s="338" t="str">
        <f>IF(ISNUMBER(E1766), IF(G1766&gt;'Bulk DivVar Analysis'!$D$9,"Pass","Fail"),"")</f>
        <v>Pass</v>
      </c>
      <c r="I1766" s="338" t="str">
        <f t="shared" si="29"/>
        <v>Delta_9_D1</v>
      </c>
      <c r="J1766" s="339"/>
      <c r="K1766" s="339"/>
      <c r="L1766" s="339"/>
      <c r="M1766" s="339"/>
      <c r="N1766" s="339"/>
      <c r="O1766" s="339"/>
      <c r="P1766" s="339"/>
      <c r="Q1766" s="339"/>
    </row>
    <row r="1767" spans="1:17" ht="13.5" customHeight="1">
      <c r="A1767" s="481" t="s">
        <v>1127</v>
      </c>
      <c r="B1767" s="481" t="s">
        <v>752</v>
      </c>
      <c r="C1767" s="481" t="s">
        <v>1193</v>
      </c>
      <c r="D1767" s="481" t="s">
        <v>1525</v>
      </c>
      <c r="E1767" s="481">
        <v>13092</v>
      </c>
      <c r="F1767" s="339"/>
      <c r="G1767" s="340">
        <f>IF(ISNUMBER(E1767),E1767/'Bulk DivVar Analysis'!$C$7,"")</f>
        <v>0.88108217242075515</v>
      </c>
      <c r="H1767" s="338" t="str">
        <f>IF(ISNUMBER(E1767), IF(G1767&gt;'Bulk DivVar Analysis'!$D$9,"Pass","Fail"),"")</f>
        <v>Pass</v>
      </c>
      <c r="I1767" s="338" t="str">
        <f t="shared" si="29"/>
        <v>Delta_9_D2</v>
      </c>
      <c r="J1767" s="339"/>
      <c r="K1767" s="339"/>
      <c r="L1767" s="339"/>
      <c r="M1767" s="339"/>
      <c r="N1767" s="339"/>
      <c r="O1767" s="339"/>
      <c r="P1767" s="339"/>
      <c r="Q1767" s="339"/>
    </row>
    <row r="1768" spans="1:17" ht="13.5" customHeight="1">
      <c r="A1768" s="481" t="s">
        <v>1127</v>
      </c>
      <c r="B1768" s="481" t="s">
        <v>752</v>
      </c>
      <c r="C1768" s="481" t="s">
        <v>1195</v>
      </c>
      <c r="D1768" s="481" t="s">
        <v>1526</v>
      </c>
      <c r="E1768" s="481">
        <v>21595</v>
      </c>
      <c r="F1768" s="339"/>
      <c r="G1768" s="340">
        <f>IF(ISNUMBER(E1768),E1768/'Bulk DivVar Analysis'!$C$7,"")</f>
        <v>1.4533279493909415</v>
      </c>
      <c r="H1768" s="338" t="str">
        <f>IF(ISNUMBER(E1768), IF(G1768&gt;'Bulk DivVar Analysis'!$D$9,"Pass","Fail"),"")</f>
        <v>Pass</v>
      </c>
      <c r="I1768" s="338" t="str">
        <f t="shared" si="29"/>
        <v>Delta_9_D3</v>
      </c>
      <c r="J1768" s="339"/>
      <c r="K1768" s="339"/>
      <c r="L1768" s="339"/>
      <c r="M1768" s="339"/>
      <c r="N1768" s="339"/>
      <c r="O1768" s="339"/>
      <c r="P1768" s="339"/>
      <c r="Q1768" s="339"/>
    </row>
    <row r="1769" spans="1:17" ht="13.5" customHeight="1">
      <c r="A1769" s="481" t="s">
        <v>1127</v>
      </c>
      <c r="B1769" s="481" t="s">
        <v>752</v>
      </c>
      <c r="C1769" s="481" t="s">
        <v>1197</v>
      </c>
      <c r="D1769" s="481" t="s">
        <v>1527</v>
      </c>
      <c r="E1769" s="481">
        <v>19739</v>
      </c>
      <c r="F1769" s="339"/>
      <c r="G1769" s="340">
        <f>IF(ISNUMBER(E1769),E1769/'Bulk DivVar Analysis'!$C$7,"")</f>
        <v>1.3284204859008009</v>
      </c>
      <c r="H1769" s="338" t="str">
        <f>IF(ISNUMBER(E1769), IF(G1769&gt;'Bulk DivVar Analysis'!$D$9,"Pass","Fail"),"")</f>
        <v>Pass</v>
      </c>
      <c r="I1769" s="338" t="str">
        <f t="shared" si="29"/>
        <v>Delta_9_D4</v>
      </c>
      <c r="J1769" s="339"/>
      <c r="K1769" s="339"/>
      <c r="L1769" s="339"/>
      <c r="M1769" s="339"/>
      <c r="N1769" s="339"/>
      <c r="O1769" s="339"/>
      <c r="P1769" s="339"/>
      <c r="Q1769" s="339"/>
    </row>
    <row r="1770" spans="1:17" ht="13.5" customHeight="1">
      <c r="A1770" s="481" t="s">
        <v>1127</v>
      </c>
      <c r="B1770" s="481" t="s">
        <v>752</v>
      </c>
      <c r="C1770" s="481" t="s">
        <v>1199</v>
      </c>
      <c r="D1770" s="481" t="s">
        <v>1528</v>
      </c>
      <c r="E1770" s="481">
        <v>12258</v>
      </c>
      <c r="F1770" s="339"/>
      <c r="G1770" s="340">
        <f>IF(ISNUMBER(E1770),E1770/'Bulk DivVar Analysis'!$C$7,"")</f>
        <v>0.824954572986069</v>
      </c>
      <c r="H1770" s="338" t="str">
        <f>IF(ISNUMBER(E1770), IF(G1770&gt;'Bulk DivVar Analysis'!$D$9,"Pass","Fail"),"")</f>
        <v>Pass</v>
      </c>
      <c r="I1770" s="338" t="str">
        <f t="shared" si="29"/>
        <v>Delta_9_D5</v>
      </c>
      <c r="J1770" s="339"/>
      <c r="K1770" s="339"/>
      <c r="L1770" s="339"/>
      <c r="M1770" s="339"/>
      <c r="N1770" s="339"/>
      <c r="O1770" s="339"/>
      <c r="P1770" s="339"/>
      <c r="Q1770" s="339"/>
    </row>
    <row r="1771" spans="1:17" ht="13.5" customHeight="1">
      <c r="A1771" s="481" t="s">
        <v>1127</v>
      </c>
      <c r="B1771" s="481" t="s">
        <v>752</v>
      </c>
      <c r="C1771" s="481" t="s">
        <v>1201</v>
      </c>
      <c r="D1771" s="481" t="s">
        <v>1529</v>
      </c>
      <c r="E1771" s="481">
        <v>12774</v>
      </c>
      <c r="F1771" s="339"/>
      <c r="G1771" s="340">
        <f>IF(ISNUMBER(E1771),E1771/'Bulk DivVar Analysis'!$C$7,"")</f>
        <v>0.85968100141328485</v>
      </c>
      <c r="H1771" s="338" t="str">
        <f>IF(ISNUMBER(E1771), IF(G1771&gt;'Bulk DivVar Analysis'!$D$9,"Pass","Fail"),"")</f>
        <v>Pass</v>
      </c>
      <c r="I1771" s="338" t="str">
        <f t="shared" si="29"/>
        <v>Delta_9_D6</v>
      </c>
      <c r="J1771" s="339"/>
      <c r="K1771" s="339"/>
      <c r="L1771" s="339"/>
      <c r="M1771" s="339"/>
      <c r="N1771" s="339"/>
      <c r="O1771" s="339"/>
      <c r="P1771" s="339"/>
      <c r="Q1771" s="339"/>
    </row>
    <row r="1772" spans="1:17" ht="13.5" customHeight="1">
      <c r="A1772" s="481" t="s">
        <v>1127</v>
      </c>
      <c r="B1772" s="481" t="s">
        <v>752</v>
      </c>
      <c r="C1772" s="481" t="s">
        <v>1203</v>
      </c>
      <c r="D1772" s="481" t="s">
        <v>1530</v>
      </c>
      <c r="E1772" s="481">
        <v>12367</v>
      </c>
      <c r="F1772" s="339"/>
      <c r="G1772" s="340">
        <f>IF(ISNUMBER(E1772),E1772/'Bulk DivVar Analysis'!$C$7,"")</f>
        <v>0.83229019449491892</v>
      </c>
      <c r="H1772" s="338" t="str">
        <f>IF(ISNUMBER(E1772), IF(G1772&gt;'Bulk DivVar Analysis'!$D$9,"Pass","Fail"),"")</f>
        <v>Pass</v>
      </c>
      <c r="I1772" s="338" t="str">
        <f t="shared" si="29"/>
        <v>Delta_9_D7</v>
      </c>
      <c r="J1772" s="339"/>
      <c r="K1772" s="339"/>
      <c r="L1772" s="339"/>
      <c r="M1772" s="339"/>
      <c r="N1772" s="339"/>
      <c r="O1772" s="339"/>
      <c r="P1772" s="339"/>
      <c r="Q1772" s="339"/>
    </row>
    <row r="1773" spans="1:17" ht="13.5" customHeight="1">
      <c r="A1773" s="481" t="s">
        <v>1127</v>
      </c>
      <c r="B1773" s="481" t="s">
        <v>752</v>
      </c>
      <c r="C1773" s="481" t="s">
        <v>1205</v>
      </c>
      <c r="D1773" s="481" t="s">
        <v>1531</v>
      </c>
      <c r="E1773" s="481">
        <v>12476</v>
      </c>
      <c r="F1773" s="339"/>
      <c r="G1773" s="340">
        <f>IF(ISNUMBER(E1773),E1773/'Bulk DivVar Analysis'!$C$7,"")</f>
        <v>0.83962581600376873</v>
      </c>
      <c r="H1773" s="338" t="str">
        <f>IF(ISNUMBER(E1773), IF(G1773&gt;'Bulk DivVar Analysis'!$D$9,"Pass","Fail"),"")</f>
        <v>Pass</v>
      </c>
      <c r="I1773" s="338" t="str">
        <f t="shared" si="29"/>
        <v>Delta_9_D8</v>
      </c>
      <c r="J1773" s="339"/>
      <c r="K1773" s="339"/>
      <c r="L1773" s="339"/>
      <c r="M1773" s="339"/>
      <c r="N1773" s="339"/>
      <c r="O1773" s="339"/>
      <c r="P1773" s="339"/>
      <c r="Q1773" s="339"/>
    </row>
    <row r="1774" spans="1:17" ht="13.5" customHeight="1">
      <c r="A1774" s="481" t="s">
        <v>1127</v>
      </c>
      <c r="B1774" s="481" t="s">
        <v>752</v>
      </c>
      <c r="C1774" s="481" t="s">
        <v>1207</v>
      </c>
      <c r="D1774" s="481" t="s">
        <v>1532</v>
      </c>
      <c r="E1774" s="481">
        <v>8396</v>
      </c>
      <c r="F1774" s="339"/>
      <c r="G1774" s="340">
        <f>IF(ISNUMBER(E1774),E1774/'Bulk DivVar Analysis'!$C$7,"")</f>
        <v>0.56504475402113197</v>
      </c>
      <c r="H1774" s="338" t="str">
        <f>IF(ISNUMBER(E1774), IF(G1774&gt;'Bulk DivVar Analysis'!$D$9,"Pass","Fail"),"")</f>
        <v>Pass</v>
      </c>
      <c r="I1774" s="338" t="str">
        <f t="shared" si="29"/>
        <v>Delta_9_D9</v>
      </c>
      <c r="J1774" s="339"/>
      <c r="K1774" s="339"/>
      <c r="L1774" s="339"/>
      <c r="M1774" s="339"/>
      <c r="N1774" s="339"/>
      <c r="O1774" s="339"/>
      <c r="P1774" s="339"/>
      <c r="Q1774" s="339"/>
    </row>
    <row r="1775" spans="1:17" ht="13.5" customHeight="1">
      <c r="A1775" s="481" t="s">
        <v>1127</v>
      </c>
      <c r="B1775" s="481" t="s">
        <v>752</v>
      </c>
      <c r="C1775" s="481" t="s">
        <v>532</v>
      </c>
      <c r="D1775" s="481" t="s">
        <v>1533</v>
      </c>
      <c r="E1775" s="481">
        <v>21436</v>
      </c>
      <c r="F1775" s="339"/>
      <c r="G1775" s="340">
        <f>IF(ISNUMBER(E1775),E1775/'Bulk DivVar Analysis'!$C$7,"")</f>
        <v>1.4426273638872065</v>
      </c>
      <c r="H1775" s="338" t="str">
        <f>IF(ISNUMBER(E1775), IF(G1775&gt;'Bulk DivVar Analysis'!$D$9,"Pass","Fail"),"")</f>
        <v>Pass</v>
      </c>
      <c r="I1775" s="338" t="str">
        <f t="shared" si="29"/>
        <v>Delta_9_D10</v>
      </c>
      <c r="J1775" s="339"/>
      <c r="K1775" s="339"/>
      <c r="L1775" s="339"/>
      <c r="M1775" s="339"/>
      <c r="N1775" s="339"/>
      <c r="O1775" s="339"/>
      <c r="P1775" s="339"/>
      <c r="Q1775" s="339"/>
    </row>
    <row r="1776" spans="1:17" ht="13.5" customHeight="1">
      <c r="A1776" s="481" t="s">
        <v>1127</v>
      </c>
      <c r="B1776" s="481" t="s">
        <v>752</v>
      </c>
      <c r="C1776" s="481" t="s">
        <v>533</v>
      </c>
      <c r="D1776" s="481" t="s">
        <v>1534</v>
      </c>
      <c r="E1776" s="481">
        <v>8583</v>
      </c>
      <c r="F1776" s="339"/>
      <c r="G1776" s="340">
        <f>IF(ISNUMBER(E1776),E1776/'Bulk DivVar Analysis'!$C$7,"")</f>
        <v>0.5776297193620028</v>
      </c>
      <c r="H1776" s="338" t="str">
        <f>IF(ISNUMBER(E1776), IF(G1776&gt;'Bulk DivVar Analysis'!$D$9,"Pass","Fail"),"")</f>
        <v>Pass</v>
      </c>
      <c r="I1776" s="338" t="str">
        <f t="shared" si="29"/>
        <v>Delta_9_D11</v>
      </c>
      <c r="J1776" s="339"/>
      <c r="K1776" s="339"/>
      <c r="L1776" s="339"/>
      <c r="M1776" s="339"/>
      <c r="N1776" s="339"/>
      <c r="O1776" s="339"/>
      <c r="P1776" s="339"/>
      <c r="Q1776" s="339"/>
    </row>
    <row r="1777" spans="1:17" ht="13.5" customHeight="1">
      <c r="A1777" s="481" t="s">
        <v>1127</v>
      </c>
      <c r="B1777" s="481" t="s">
        <v>752</v>
      </c>
      <c r="C1777" s="481" t="s">
        <v>534</v>
      </c>
      <c r="D1777" s="481" t="s">
        <v>1535</v>
      </c>
      <c r="E1777" s="481">
        <v>16832</v>
      </c>
      <c r="F1777" s="339"/>
      <c r="G1777" s="340">
        <f>IF(ISNUMBER(E1777),E1777/'Bulk DivVar Analysis'!$C$7,"")</f>
        <v>1.1327814792381721</v>
      </c>
      <c r="H1777" s="338" t="str">
        <f>IF(ISNUMBER(E1777), IF(G1777&gt;'Bulk DivVar Analysis'!$D$9,"Pass","Fail"),"")</f>
        <v>Pass</v>
      </c>
      <c r="I1777" s="338" t="str">
        <f t="shared" si="29"/>
        <v>Delta_9_D12</v>
      </c>
      <c r="J1777" s="339"/>
      <c r="K1777" s="339"/>
      <c r="L1777" s="339"/>
      <c r="M1777" s="339"/>
      <c r="N1777" s="339"/>
      <c r="O1777" s="339"/>
      <c r="P1777" s="339"/>
      <c r="Q1777" s="339"/>
    </row>
    <row r="1778" spans="1:17" ht="13.5" customHeight="1">
      <c r="A1778" s="481" t="s">
        <v>1127</v>
      </c>
      <c r="B1778" s="481" t="s">
        <v>752</v>
      </c>
      <c r="C1778" s="481" t="s">
        <v>1212</v>
      </c>
      <c r="D1778" s="481" t="s">
        <v>1536</v>
      </c>
      <c r="E1778" s="481">
        <v>14066</v>
      </c>
      <c r="F1778" s="339"/>
      <c r="G1778" s="340">
        <f>IF(ISNUMBER(E1778),E1778/'Bulk DivVar Analysis'!$C$7,"")</f>
        <v>0.94663167104111989</v>
      </c>
      <c r="H1778" s="338" t="str">
        <f>IF(ISNUMBER(E1778), IF(G1778&gt;'Bulk DivVar Analysis'!$D$9,"Pass","Fail"),"")</f>
        <v>Pass</v>
      </c>
      <c r="I1778" s="338" t="str">
        <f t="shared" si="29"/>
        <v>Delta_9_E1</v>
      </c>
      <c r="J1778" s="339"/>
      <c r="K1778" s="339"/>
      <c r="L1778" s="339"/>
      <c r="M1778" s="339"/>
      <c r="N1778" s="339"/>
      <c r="O1778" s="339"/>
      <c r="P1778" s="339"/>
      <c r="Q1778" s="339"/>
    </row>
    <row r="1779" spans="1:17" ht="13.5" customHeight="1">
      <c r="A1779" s="481" t="s">
        <v>1127</v>
      </c>
      <c r="B1779" s="481" t="s">
        <v>752</v>
      </c>
      <c r="C1779" s="481" t="s">
        <v>1214</v>
      </c>
      <c r="D1779" s="481" t="s">
        <v>1537</v>
      </c>
      <c r="E1779" s="481">
        <v>15715</v>
      </c>
      <c r="F1779" s="339"/>
      <c r="G1779" s="340">
        <f>IF(ISNUMBER(E1779),E1779/'Bulk DivVar Analysis'!$C$7,"")</f>
        <v>1.0576081835924356</v>
      </c>
      <c r="H1779" s="338" t="str">
        <f>IF(ISNUMBER(E1779), IF(G1779&gt;'Bulk DivVar Analysis'!$D$9,"Pass","Fail"),"")</f>
        <v>Pass</v>
      </c>
      <c r="I1779" s="338" t="str">
        <f t="shared" si="29"/>
        <v>Delta_9_E2</v>
      </c>
      <c r="J1779" s="339"/>
      <c r="K1779" s="339"/>
      <c r="L1779" s="339"/>
      <c r="M1779" s="339"/>
      <c r="N1779" s="339"/>
      <c r="O1779" s="339"/>
      <c r="P1779" s="339"/>
      <c r="Q1779" s="339"/>
    </row>
    <row r="1780" spans="1:17" ht="13.5" customHeight="1">
      <c r="A1780" s="481" t="s">
        <v>1127</v>
      </c>
      <c r="B1780" s="481" t="s">
        <v>752</v>
      </c>
      <c r="C1780" s="481" t="s">
        <v>1216</v>
      </c>
      <c r="D1780" s="481" t="s">
        <v>1538</v>
      </c>
      <c r="E1780" s="481">
        <v>13806</v>
      </c>
      <c r="F1780" s="339"/>
      <c r="G1780" s="340">
        <f>IF(ISNUMBER(E1780),E1780/'Bulk DivVar Analysis'!$C$7,"")</f>
        <v>0.92913385826771655</v>
      </c>
      <c r="H1780" s="338" t="str">
        <f>IF(ISNUMBER(E1780), IF(G1780&gt;'Bulk DivVar Analysis'!$D$9,"Pass","Fail"),"")</f>
        <v>Pass</v>
      </c>
      <c r="I1780" s="338" t="str">
        <f t="shared" si="29"/>
        <v>Delta_9_E3</v>
      </c>
      <c r="J1780" s="339"/>
      <c r="K1780" s="339"/>
      <c r="L1780" s="339"/>
      <c r="M1780" s="339"/>
      <c r="N1780" s="339"/>
      <c r="O1780" s="339"/>
      <c r="P1780" s="339"/>
      <c r="Q1780" s="339"/>
    </row>
    <row r="1781" spans="1:17" ht="13.5" customHeight="1">
      <c r="A1781" s="481" t="s">
        <v>1127</v>
      </c>
      <c r="B1781" s="481" t="s">
        <v>752</v>
      </c>
      <c r="C1781" s="481" t="s">
        <v>1218</v>
      </c>
      <c r="D1781" s="481" t="s">
        <v>1539</v>
      </c>
      <c r="E1781" s="481">
        <v>8986</v>
      </c>
      <c r="F1781" s="339"/>
      <c r="G1781" s="340">
        <f>IF(ISNUMBER(E1781),E1781/'Bulk DivVar Analysis'!$C$7,"")</f>
        <v>0.60475132916077801</v>
      </c>
      <c r="H1781" s="338" t="str">
        <f>IF(ISNUMBER(E1781), IF(G1781&gt;'Bulk DivVar Analysis'!$D$9,"Pass","Fail"),"")</f>
        <v>Pass</v>
      </c>
      <c r="I1781" s="338" t="str">
        <f t="shared" si="29"/>
        <v>Delta_9_E4</v>
      </c>
      <c r="J1781" s="339"/>
      <c r="K1781" s="339"/>
      <c r="L1781" s="339"/>
      <c r="M1781" s="339"/>
      <c r="N1781" s="339"/>
      <c r="O1781" s="339"/>
      <c r="P1781" s="339"/>
      <c r="Q1781" s="339"/>
    </row>
    <row r="1782" spans="1:17" ht="13.5" customHeight="1">
      <c r="A1782" s="481" t="s">
        <v>1127</v>
      </c>
      <c r="B1782" s="481" t="s">
        <v>752</v>
      </c>
      <c r="C1782" s="481" t="s">
        <v>1220</v>
      </c>
      <c r="D1782" s="481" t="s">
        <v>1540</v>
      </c>
      <c r="E1782" s="481">
        <v>23543</v>
      </c>
      <c r="F1782" s="339"/>
      <c r="G1782" s="340">
        <f>IF(ISNUMBER(E1782),E1782/'Bulk DivVar Analysis'!$C$7,"")</f>
        <v>1.5844269466316709</v>
      </c>
      <c r="H1782" s="338" t="str">
        <f>IF(ISNUMBER(E1782), IF(G1782&gt;'Bulk DivVar Analysis'!$D$9,"Pass","Fail"),"")</f>
        <v>Pass</v>
      </c>
      <c r="I1782" s="338" t="str">
        <f t="shared" si="29"/>
        <v>Delta_9_E5</v>
      </c>
      <c r="J1782" s="339"/>
      <c r="K1782" s="339"/>
      <c r="L1782" s="339"/>
      <c r="M1782" s="339"/>
      <c r="N1782" s="339"/>
      <c r="O1782" s="339"/>
      <c r="P1782" s="339"/>
      <c r="Q1782" s="339"/>
    </row>
    <row r="1783" spans="1:17" ht="13.5" customHeight="1">
      <c r="A1783" s="481" t="s">
        <v>1127</v>
      </c>
      <c r="B1783" s="481" t="s">
        <v>752</v>
      </c>
      <c r="C1783" s="481" t="s">
        <v>1222</v>
      </c>
      <c r="D1783" s="481" t="s">
        <v>1541</v>
      </c>
      <c r="E1783" s="481">
        <v>18764</v>
      </c>
      <c r="F1783" s="339"/>
      <c r="G1783" s="340">
        <f>IF(ISNUMBER(E1783),E1783/'Bulk DivVar Analysis'!$C$7,"")</f>
        <v>1.2628036880005384</v>
      </c>
      <c r="H1783" s="338" t="str">
        <f>IF(ISNUMBER(E1783), IF(G1783&gt;'Bulk DivVar Analysis'!$D$9,"Pass","Fail"),"")</f>
        <v>Pass</v>
      </c>
      <c r="I1783" s="338" t="str">
        <f t="shared" si="29"/>
        <v>Delta_9_E6</v>
      </c>
      <c r="J1783" s="339"/>
      <c r="K1783" s="339"/>
      <c r="L1783" s="339"/>
      <c r="M1783" s="339"/>
      <c r="N1783" s="339"/>
      <c r="O1783" s="339"/>
      <c r="P1783" s="339"/>
      <c r="Q1783" s="339"/>
    </row>
    <row r="1784" spans="1:17" ht="13.5" customHeight="1">
      <c r="A1784" s="481" t="s">
        <v>1127</v>
      </c>
      <c r="B1784" s="481" t="s">
        <v>752</v>
      </c>
      <c r="C1784" s="481" t="s">
        <v>1224</v>
      </c>
      <c r="D1784" s="481" t="s">
        <v>1542</v>
      </c>
      <c r="E1784" s="481">
        <v>10472</v>
      </c>
      <c r="F1784" s="339"/>
      <c r="G1784" s="340">
        <f>IF(ISNUMBER(E1784),E1784/'Bulk DivVar Analysis'!$C$7,"")</f>
        <v>0.70475805908876776</v>
      </c>
      <c r="H1784" s="338" t="str">
        <f>IF(ISNUMBER(E1784), IF(G1784&gt;'Bulk DivVar Analysis'!$D$9,"Pass","Fail"),"")</f>
        <v>Pass</v>
      </c>
      <c r="I1784" s="338" t="str">
        <f t="shared" si="29"/>
        <v>Delta_9_E7</v>
      </c>
      <c r="J1784" s="339"/>
      <c r="K1784" s="339"/>
      <c r="L1784" s="339"/>
      <c r="M1784" s="339"/>
      <c r="N1784" s="339"/>
      <c r="O1784" s="339"/>
      <c r="P1784" s="339"/>
      <c r="Q1784" s="339"/>
    </row>
    <row r="1785" spans="1:17" ht="13.5" customHeight="1">
      <c r="A1785" s="481" t="s">
        <v>1127</v>
      </c>
      <c r="B1785" s="481" t="s">
        <v>752</v>
      </c>
      <c r="C1785" s="481" t="s">
        <v>1226</v>
      </c>
      <c r="D1785" s="481" t="s">
        <v>1543</v>
      </c>
      <c r="E1785" s="481">
        <v>15400</v>
      </c>
      <c r="F1785" s="339"/>
      <c r="G1785" s="340">
        <f>IF(ISNUMBER(E1785),E1785/'Bulk DivVar Analysis'!$C$7,"")</f>
        <v>1.0364089104246585</v>
      </c>
      <c r="H1785" s="338" t="str">
        <f>IF(ISNUMBER(E1785), IF(G1785&gt;'Bulk DivVar Analysis'!$D$9,"Pass","Fail"),"")</f>
        <v>Pass</v>
      </c>
      <c r="I1785" s="338" t="str">
        <f t="shared" si="29"/>
        <v>Delta_9_E8</v>
      </c>
      <c r="J1785" s="339"/>
      <c r="K1785" s="339"/>
      <c r="L1785" s="339"/>
      <c r="M1785" s="339"/>
      <c r="N1785" s="339"/>
      <c r="O1785" s="339"/>
      <c r="P1785" s="339"/>
      <c r="Q1785" s="339"/>
    </row>
    <row r="1786" spans="1:17" ht="13.5" customHeight="1">
      <c r="A1786" s="481" t="s">
        <v>1127</v>
      </c>
      <c r="B1786" s="481" t="s">
        <v>752</v>
      </c>
      <c r="C1786" s="481" t="s">
        <v>1228</v>
      </c>
      <c r="D1786" s="481" t="s">
        <v>1544</v>
      </c>
      <c r="E1786" s="481">
        <v>6474</v>
      </c>
      <c r="F1786" s="339"/>
      <c r="G1786" s="340">
        <f>IF(ISNUMBER(E1786),E1786/'Bulk DivVar Analysis'!$C$7,"")</f>
        <v>0.4356955380577428</v>
      </c>
      <c r="H1786" s="338" t="str">
        <f>IF(ISNUMBER(E1786), IF(G1786&gt;'Bulk DivVar Analysis'!$D$9,"Pass","Fail"),"")</f>
        <v>Pass</v>
      </c>
      <c r="I1786" s="338" t="str">
        <f t="shared" si="29"/>
        <v>Delta_9_E9</v>
      </c>
      <c r="J1786" s="339"/>
      <c r="K1786" s="339"/>
      <c r="L1786" s="339"/>
      <c r="M1786" s="339"/>
      <c r="N1786" s="339"/>
      <c r="O1786" s="339"/>
      <c r="P1786" s="339"/>
      <c r="Q1786" s="339"/>
    </row>
    <row r="1787" spans="1:17" ht="13.5" customHeight="1">
      <c r="A1787" s="481" t="s">
        <v>1127</v>
      </c>
      <c r="B1787" s="481" t="s">
        <v>752</v>
      </c>
      <c r="C1787" s="481" t="s">
        <v>544</v>
      </c>
      <c r="D1787" s="481" t="s">
        <v>1545</v>
      </c>
      <c r="E1787" s="481">
        <v>7703</v>
      </c>
      <c r="F1787" s="339"/>
      <c r="G1787" s="340">
        <f>IF(ISNUMBER(E1787),E1787/'Bulk DivVar Analysis'!$C$7,"")</f>
        <v>0.51840635305202232</v>
      </c>
      <c r="H1787" s="338" t="str">
        <f>IF(ISNUMBER(E1787), IF(G1787&gt;'Bulk DivVar Analysis'!$D$9,"Pass","Fail"),"")</f>
        <v>Pass</v>
      </c>
      <c r="I1787" s="338" t="str">
        <f t="shared" si="29"/>
        <v>Delta_9_E10</v>
      </c>
      <c r="J1787" s="339"/>
      <c r="K1787" s="339"/>
      <c r="L1787" s="339"/>
      <c r="M1787" s="339"/>
      <c r="N1787" s="339"/>
      <c r="O1787" s="339"/>
      <c r="P1787" s="339"/>
      <c r="Q1787" s="339"/>
    </row>
    <row r="1788" spans="1:17" ht="13.5" customHeight="1">
      <c r="A1788" s="481" t="s">
        <v>1127</v>
      </c>
      <c r="B1788" s="481" t="s">
        <v>752</v>
      </c>
      <c r="C1788" s="481" t="s">
        <v>545</v>
      </c>
      <c r="D1788" s="481" t="s">
        <v>1546</v>
      </c>
      <c r="E1788" s="481">
        <v>13375</v>
      </c>
      <c r="F1788" s="339"/>
      <c r="G1788" s="340">
        <f>IF(ISNUMBER(E1788),E1788/'Bulk DivVar Analysis'!$C$7,"")</f>
        <v>0.90012786863180561</v>
      </c>
      <c r="H1788" s="338" t="str">
        <f>IF(ISNUMBER(E1788), IF(G1788&gt;'Bulk DivVar Analysis'!$D$9,"Pass","Fail"),"")</f>
        <v>Pass</v>
      </c>
      <c r="I1788" s="338" t="str">
        <f t="shared" si="29"/>
        <v>Delta_9_E11</v>
      </c>
      <c r="J1788" s="339"/>
      <c r="K1788" s="339"/>
      <c r="L1788" s="339"/>
      <c r="M1788" s="339"/>
      <c r="N1788" s="339"/>
      <c r="O1788" s="339"/>
      <c r="P1788" s="339"/>
      <c r="Q1788" s="339"/>
    </row>
    <row r="1789" spans="1:17" ht="13.5" customHeight="1">
      <c r="A1789" s="481" t="s">
        <v>1127</v>
      </c>
      <c r="B1789" s="481" t="s">
        <v>752</v>
      </c>
      <c r="C1789" s="481" t="s">
        <v>546</v>
      </c>
      <c r="D1789" s="481" t="s">
        <v>1547</v>
      </c>
      <c r="E1789" s="481">
        <v>10248</v>
      </c>
      <c r="F1789" s="339"/>
      <c r="G1789" s="340">
        <f>IF(ISNUMBER(E1789),E1789/'Bulk DivVar Analysis'!$C$7,"")</f>
        <v>0.68968302039168183</v>
      </c>
      <c r="H1789" s="338" t="str">
        <f>IF(ISNUMBER(E1789), IF(G1789&gt;'Bulk DivVar Analysis'!$D$9,"Pass","Fail"),"")</f>
        <v>Pass</v>
      </c>
      <c r="I1789" s="338" t="str">
        <f t="shared" si="29"/>
        <v>Delta_9_E12</v>
      </c>
      <c r="J1789" s="339"/>
      <c r="K1789" s="339"/>
      <c r="L1789" s="339"/>
      <c r="M1789" s="339"/>
      <c r="N1789" s="339"/>
      <c r="O1789" s="339"/>
      <c r="P1789" s="339"/>
      <c r="Q1789" s="339"/>
    </row>
    <row r="1790" spans="1:17" ht="13.5" customHeight="1">
      <c r="A1790" s="481" t="s">
        <v>1127</v>
      </c>
      <c r="B1790" s="481" t="s">
        <v>752</v>
      </c>
      <c r="C1790" s="481" t="s">
        <v>1233</v>
      </c>
      <c r="D1790" s="481" t="s">
        <v>1548</v>
      </c>
      <c r="E1790" s="481">
        <v>15040</v>
      </c>
      <c r="F1790" s="339"/>
      <c r="G1790" s="340">
        <f>IF(ISNUMBER(E1790),E1790/'Bulk DivVar Analysis'!$C$7,"")</f>
        <v>1.0121811696614846</v>
      </c>
      <c r="H1790" s="338" t="str">
        <f>IF(ISNUMBER(E1790), IF(G1790&gt;'Bulk DivVar Analysis'!$D$9,"Pass","Fail"),"")</f>
        <v>Pass</v>
      </c>
      <c r="I1790" s="338" t="str">
        <f t="shared" si="29"/>
        <v>Delta_9_F1</v>
      </c>
      <c r="J1790" s="339"/>
      <c r="K1790" s="339"/>
      <c r="L1790" s="339"/>
      <c r="M1790" s="339"/>
      <c r="N1790" s="339"/>
      <c r="O1790" s="339"/>
      <c r="P1790" s="339"/>
      <c r="Q1790" s="339"/>
    </row>
    <row r="1791" spans="1:17" ht="13.5" customHeight="1">
      <c r="A1791" s="481" t="s">
        <v>1127</v>
      </c>
      <c r="B1791" s="481" t="s">
        <v>752</v>
      </c>
      <c r="C1791" s="481" t="s">
        <v>1235</v>
      </c>
      <c r="D1791" s="481" t="s">
        <v>1549</v>
      </c>
      <c r="E1791" s="481">
        <v>8275</v>
      </c>
      <c r="F1791" s="339"/>
      <c r="G1791" s="340">
        <f>IF(ISNUMBER(E1791),E1791/'Bulk DivVar Analysis'!$C$7,"")</f>
        <v>0.55690154115350965</v>
      </c>
      <c r="H1791" s="338" t="str">
        <f>IF(ISNUMBER(E1791), IF(G1791&gt;'Bulk DivVar Analysis'!$D$9,"Pass","Fail"),"")</f>
        <v>Pass</v>
      </c>
      <c r="I1791" s="338" t="str">
        <f t="shared" si="29"/>
        <v>Delta_9_F2</v>
      </c>
      <c r="J1791" s="339"/>
      <c r="K1791" s="339"/>
      <c r="L1791" s="339"/>
      <c r="M1791" s="339"/>
      <c r="N1791" s="339"/>
      <c r="O1791" s="339"/>
      <c r="P1791" s="339"/>
      <c r="Q1791" s="339"/>
    </row>
    <row r="1792" spans="1:17" ht="13.5" customHeight="1">
      <c r="A1792" s="481" t="s">
        <v>1127</v>
      </c>
      <c r="B1792" s="481" t="s">
        <v>752</v>
      </c>
      <c r="C1792" s="481" t="s">
        <v>1237</v>
      </c>
      <c r="D1792" s="481" t="s">
        <v>1550</v>
      </c>
      <c r="E1792" s="481">
        <v>17348</v>
      </c>
      <c r="F1792" s="339"/>
      <c r="G1792" s="340">
        <f>IF(ISNUMBER(E1792),E1792/'Bulk DivVar Analysis'!$C$7,"")</f>
        <v>1.167507907665388</v>
      </c>
      <c r="H1792" s="338" t="str">
        <f>IF(ISNUMBER(E1792), IF(G1792&gt;'Bulk DivVar Analysis'!$D$9,"Pass","Fail"),"")</f>
        <v>Pass</v>
      </c>
      <c r="I1792" s="338" t="str">
        <f t="shared" si="29"/>
        <v>Delta_9_F3</v>
      </c>
      <c r="J1792" s="339"/>
      <c r="K1792" s="339"/>
      <c r="L1792" s="339"/>
      <c r="M1792" s="339"/>
      <c r="N1792" s="339"/>
      <c r="O1792" s="339"/>
      <c r="P1792" s="339"/>
      <c r="Q1792" s="339"/>
    </row>
    <row r="1793" spans="1:17" ht="13.5" customHeight="1">
      <c r="A1793" s="481" t="s">
        <v>1127</v>
      </c>
      <c r="B1793" s="481" t="s">
        <v>752</v>
      </c>
      <c r="C1793" s="481" t="s">
        <v>1239</v>
      </c>
      <c r="D1793" s="481" t="s">
        <v>1551</v>
      </c>
      <c r="E1793" s="481">
        <v>18761</v>
      </c>
      <c r="F1793" s="339"/>
      <c r="G1793" s="340">
        <f>IF(ISNUMBER(E1793),E1793/'Bulk DivVar Analysis'!$C$7,"")</f>
        <v>1.2626017901608453</v>
      </c>
      <c r="H1793" s="338" t="str">
        <f>IF(ISNUMBER(E1793), IF(G1793&gt;'Bulk DivVar Analysis'!$D$9,"Pass","Fail"),"")</f>
        <v>Pass</v>
      </c>
      <c r="I1793" s="338" t="str">
        <f t="shared" si="29"/>
        <v>Delta_9_F4</v>
      </c>
      <c r="J1793" s="339"/>
      <c r="K1793" s="339"/>
      <c r="L1793" s="339"/>
      <c r="M1793" s="339"/>
      <c r="N1793" s="339"/>
      <c r="O1793" s="339"/>
      <c r="P1793" s="339"/>
      <c r="Q1793" s="339"/>
    </row>
    <row r="1794" spans="1:17" ht="13.5" customHeight="1">
      <c r="A1794" s="481" t="s">
        <v>1127</v>
      </c>
      <c r="B1794" s="481" t="s">
        <v>752</v>
      </c>
      <c r="C1794" s="481" t="s">
        <v>1241</v>
      </c>
      <c r="D1794" s="481" t="s">
        <v>1552</v>
      </c>
      <c r="E1794" s="481">
        <v>8341</v>
      </c>
      <c r="F1794" s="339"/>
      <c r="G1794" s="340">
        <f>IF(ISNUMBER(E1794),E1794/'Bulk DivVar Analysis'!$C$7,"")</f>
        <v>0.56134329362675817</v>
      </c>
      <c r="H1794" s="338" t="str">
        <f>IF(ISNUMBER(E1794), IF(G1794&gt;'Bulk DivVar Analysis'!$D$9,"Pass","Fail"),"")</f>
        <v>Pass</v>
      </c>
      <c r="I1794" s="338" t="str">
        <f t="shared" si="29"/>
        <v>Delta_9_F5</v>
      </c>
      <c r="J1794" s="339"/>
      <c r="K1794" s="339"/>
      <c r="L1794" s="339"/>
      <c r="M1794" s="339"/>
      <c r="N1794" s="339"/>
      <c r="O1794" s="339"/>
      <c r="P1794" s="339"/>
      <c r="Q1794" s="339"/>
    </row>
    <row r="1795" spans="1:17" ht="13.5" customHeight="1">
      <c r="A1795" s="481" t="s">
        <v>1127</v>
      </c>
      <c r="B1795" s="481" t="s">
        <v>752</v>
      </c>
      <c r="C1795" s="481" t="s">
        <v>1243</v>
      </c>
      <c r="D1795" s="481" t="s">
        <v>1553</v>
      </c>
      <c r="E1795" s="481">
        <v>17327</v>
      </c>
      <c r="F1795" s="339"/>
      <c r="G1795" s="340">
        <f>IF(ISNUMBER(E1795),E1795/'Bulk DivVar Analysis'!$C$7,"")</f>
        <v>1.1660946227875362</v>
      </c>
      <c r="H1795" s="338" t="str">
        <f>IF(ISNUMBER(E1795), IF(G1795&gt;'Bulk DivVar Analysis'!$D$9,"Pass","Fail"),"")</f>
        <v>Pass</v>
      </c>
      <c r="I1795" s="338" t="str">
        <f t="shared" ref="I1795:I1858" si="30">_xlfn.TEXTJOIN("_",TRUE,B1795,C1795)</f>
        <v>Delta_9_F6</v>
      </c>
      <c r="J1795" s="339"/>
      <c r="K1795" s="339"/>
      <c r="L1795" s="339"/>
      <c r="M1795" s="339"/>
      <c r="N1795" s="339"/>
      <c r="O1795" s="339"/>
      <c r="P1795" s="339"/>
      <c r="Q1795" s="339"/>
    </row>
    <row r="1796" spans="1:17" ht="13.5" customHeight="1">
      <c r="A1796" s="481" t="s">
        <v>1127</v>
      </c>
      <c r="B1796" s="481" t="s">
        <v>752</v>
      </c>
      <c r="C1796" s="481" t="s">
        <v>1245</v>
      </c>
      <c r="D1796" s="481" t="s">
        <v>1554</v>
      </c>
      <c r="E1796" s="481">
        <v>16957</v>
      </c>
      <c r="F1796" s="339"/>
      <c r="G1796" s="340">
        <f>IF(ISNUMBER(E1796),E1796/'Bulk DivVar Analysis'!$C$7,"")</f>
        <v>1.1411938892253852</v>
      </c>
      <c r="H1796" s="338" t="str">
        <f>IF(ISNUMBER(E1796), IF(G1796&gt;'Bulk DivVar Analysis'!$D$9,"Pass","Fail"),"")</f>
        <v>Pass</v>
      </c>
      <c r="I1796" s="338" t="str">
        <f t="shared" si="30"/>
        <v>Delta_9_F7</v>
      </c>
      <c r="J1796" s="339"/>
      <c r="K1796" s="339"/>
      <c r="L1796" s="339"/>
      <c r="M1796" s="339"/>
      <c r="N1796" s="339"/>
      <c r="O1796" s="339"/>
      <c r="P1796" s="339"/>
      <c r="Q1796" s="339"/>
    </row>
    <row r="1797" spans="1:17" ht="13.5" customHeight="1">
      <c r="A1797" s="481" t="s">
        <v>1127</v>
      </c>
      <c r="B1797" s="481" t="s">
        <v>752</v>
      </c>
      <c r="C1797" s="481" t="s">
        <v>1247</v>
      </c>
      <c r="D1797" s="481" t="s">
        <v>1555</v>
      </c>
      <c r="E1797" s="481">
        <v>21409</v>
      </c>
      <c r="F1797" s="339"/>
      <c r="G1797" s="340">
        <f>IF(ISNUMBER(E1797),E1797/'Bulk DivVar Analysis'!$C$7,"")</f>
        <v>1.4408102833299683</v>
      </c>
      <c r="H1797" s="338" t="str">
        <f>IF(ISNUMBER(E1797), IF(G1797&gt;'Bulk DivVar Analysis'!$D$9,"Pass","Fail"),"")</f>
        <v>Pass</v>
      </c>
      <c r="I1797" s="338" t="str">
        <f t="shared" si="30"/>
        <v>Delta_9_F8</v>
      </c>
      <c r="J1797" s="339"/>
      <c r="K1797" s="339"/>
      <c r="L1797" s="339"/>
      <c r="M1797" s="339"/>
      <c r="N1797" s="339"/>
      <c r="O1797" s="339"/>
      <c r="P1797" s="339"/>
      <c r="Q1797" s="339"/>
    </row>
    <row r="1798" spans="1:17" ht="13.5" customHeight="1">
      <c r="A1798" s="481" t="s">
        <v>1127</v>
      </c>
      <c r="B1798" s="481" t="s">
        <v>752</v>
      </c>
      <c r="C1798" s="481" t="s">
        <v>1249</v>
      </c>
      <c r="D1798" s="481" t="s">
        <v>1556</v>
      </c>
      <c r="E1798" s="481">
        <v>8870</v>
      </c>
      <c r="F1798" s="339"/>
      <c r="G1798" s="340">
        <f>IF(ISNUMBER(E1798),E1798/'Bulk DivVar Analysis'!$C$7,"")</f>
        <v>0.59694461269264421</v>
      </c>
      <c r="H1798" s="338" t="str">
        <f>IF(ISNUMBER(E1798), IF(G1798&gt;'Bulk DivVar Analysis'!$D$9,"Pass","Fail"),"")</f>
        <v>Pass</v>
      </c>
      <c r="I1798" s="338" t="str">
        <f t="shared" si="30"/>
        <v>Delta_9_F9</v>
      </c>
      <c r="J1798" s="339"/>
      <c r="K1798" s="339"/>
      <c r="L1798" s="339"/>
      <c r="M1798" s="339"/>
      <c r="N1798" s="339"/>
      <c r="O1798" s="339"/>
      <c r="P1798" s="339"/>
      <c r="Q1798" s="339"/>
    </row>
    <row r="1799" spans="1:17" ht="13.5" customHeight="1">
      <c r="A1799" s="481" t="s">
        <v>1127</v>
      </c>
      <c r="B1799" s="481" t="s">
        <v>752</v>
      </c>
      <c r="C1799" s="481" t="s">
        <v>556</v>
      </c>
      <c r="D1799" s="481" t="s">
        <v>1557</v>
      </c>
      <c r="E1799" s="481">
        <v>21568</v>
      </c>
      <c r="F1799" s="339"/>
      <c r="G1799" s="340">
        <f>IF(ISNUMBER(E1799),E1799/'Bulk DivVar Analysis'!$C$7,"")</f>
        <v>1.4515108688337035</v>
      </c>
      <c r="H1799" s="338" t="str">
        <f>IF(ISNUMBER(E1799), IF(G1799&gt;'Bulk DivVar Analysis'!$D$9,"Pass","Fail"),"")</f>
        <v>Pass</v>
      </c>
      <c r="I1799" s="338" t="str">
        <f t="shared" si="30"/>
        <v>Delta_9_F10</v>
      </c>
      <c r="J1799" s="339"/>
      <c r="K1799" s="339"/>
      <c r="L1799" s="339"/>
      <c r="M1799" s="339"/>
      <c r="N1799" s="339"/>
      <c r="O1799" s="339"/>
      <c r="P1799" s="339"/>
      <c r="Q1799" s="339"/>
    </row>
    <row r="1800" spans="1:17" ht="13.5" customHeight="1">
      <c r="A1800" s="481" t="s">
        <v>1127</v>
      </c>
      <c r="B1800" s="481" t="s">
        <v>752</v>
      </c>
      <c r="C1800" s="481" t="s">
        <v>557</v>
      </c>
      <c r="D1800" s="481" t="s">
        <v>1558</v>
      </c>
      <c r="E1800" s="481">
        <v>15851</v>
      </c>
      <c r="F1800" s="339"/>
      <c r="G1800" s="340">
        <f>IF(ISNUMBER(E1800),E1800/'Bulk DivVar Analysis'!$C$7,"")</f>
        <v>1.0667608856585236</v>
      </c>
      <c r="H1800" s="338" t="str">
        <f>IF(ISNUMBER(E1800), IF(G1800&gt;'Bulk DivVar Analysis'!$D$9,"Pass","Fail"),"")</f>
        <v>Pass</v>
      </c>
      <c r="I1800" s="338" t="str">
        <f t="shared" si="30"/>
        <v>Delta_9_F11</v>
      </c>
      <c r="J1800" s="339"/>
      <c r="K1800" s="339"/>
      <c r="L1800" s="339"/>
      <c r="M1800" s="339"/>
      <c r="N1800" s="339"/>
      <c r="O1800" s="339"/>
      <c r="P1800" s="339"/>
      <c r="Q1800" s="339"/>
    </row>
    <row r="1801" spans="1:17" ht="13.5" customHeight="1">
      <c r="A1801" s="481" t="s">
        <v>1127</v>
      </c>
      <c r="B1801" s="481" t="s">
        <v>752</v>
      </c>
      <c r="C1801" s="481" t="s">
        <v>558</v>
      </c>
      <c r="D1801" s="481" t="s">
        <v>1559</v>
      </c>
      <c r="E1801" s="481">
        <v>17123</v>
      </c>
      <c r="F1801" s="339"/>
      <c r="G1801" s="340">
        <f>IF(ISNUMBER(E1801),E1801/'Bulk DivVar Analysis'!$C$7,"")</f>
        <v>1.1523655696884043</v>
      </c>
      <c r="H1801" s="338" t="str">
        <f>IF(ISNUMBER(E1801), IF(G1801&gt;'Bulk DivVar Analysis'!$D$9,"Pass","Fail"),"")</f>
        <v>Pass</v>
      </c>
      <c r="I1801" s="338" t="str">
        <f t="shared" si="30"/>
        <v>Delta_9_F12</v>
      </c>
      <c r="J1801" s="339"/>
      <c r="K1801" s="339"/>
      <c r="L1801" s="339"/>
      <c r="M1801" s="339"/>
      <c r="N1801" s="339"/>
      <c r="O1801" s="339"/>
      <c r="P1801" s="339"/>
      <c r="Q1801" s="339"/>
    </row>
    <row r="1802" spans="1:17" ht="13.5" customHeight="1">
      <c r="A1802" s="481" t="s">
        <v>1127</v>
      </c>
      <c r="B1802" s="481" t="s">
        <v>752</v>
      </c>
      <c r="C1802" s="481" t="s">
        <v>1254</v>
      </c>
      <c r="D1802" s="481" t="s">
        <v>1560</v>
      </c>
      <c r="E1802" s="481">
        <v>20936</v>
      </c>
      <c r="F1802" s="339"/>
      <c r="G1802" s="340">
        <f>IF(ISNUMBER(E1802),E1802/'Bulk DivVar Analysis'!$C$7,"")</f>
        <v>1.4089777239383539</v>
      </c>
      <c r="H1802" s="338" t="str">
        <f>IF(ISNUMBER(E1802), IF(G1802&gt;'Bulk DivVar Analysis'!$D$9,"Pass","Fail"),"")</f>
        <v>Pass</v>
      </c>
      <c r="I1802" s="338" t="str">
        <f t="shared" si="30"/>
        <v>Delta_9_G1</v>
      </c>
      <c r="J1802" s="339"/>
      <c r="K1802" s="339"/>
      <c r="L1802" s="339"/>
      <c r="M1802" s="339"/>
      <c r="N1802" s="339"/>
      <c r="O1802" s="339"/>
      <c r="P1802" s="339"/>
      <c r="Q1802" s="339"/>
    </row>
    <row r="1803" spans="1:17" ht="13.5" customHeight="1">
      <c r="A1803" s="481" t="s">
        <v>1127</v>
      </c>
      <c r="B1803" s="481" t="s">
        <v>752</v>
      </c>
      <c r="C1803" s="481" t="s">
        <v>1256</v>
      </c>
      <c r="D1803" s="481" t="s">
        <v>1561</v>
      </c>
      <c r="E1803" s="481">
        <v>14974</v>
      </c>
      <c r="F1803" s="339"/>
      <c r="G1803" s="340">
        <f>IF(ISNUMBER(E1803),E1803/'Bulk DivVar Analysis'!$C$7,"")</f>
        <v>1.0077394171882361</v>
      </c>
      <c r="H1803" s="338" t="str">
        <f>IF(ISNUMBER(E1803), IF(G1803&gt;'Bulk DivVar Analysis'!$D$9,"Pass","Fail"),"")</f>
        <v>Pass</v>
      </c>
      <c r="I1803" s="338" t="str">
        <f t="shared" si="30"/>
        <v>Delta_9_G2</v>
      </c>
      <c r="J1803" s="339"/>
      <c r="K1803" s="339"/>
      <c r="L1803" s="339"/>
      <c r="M1803" s="339"/>
      <c r="N1803" s="339"/>
      <c r="O1803" s="339"/>
      <c r="P1803" s="339"/>
      <c r="Q1803" s="339"/>
    </row>
    <row r="1804" spans="1:17" ht="13.5" customHeight="1">
      <c r="A1804" s="481" t="s">
        <v>1127</v>
      </c>
      <c r="B1804" s="481" t="s">
        <v>752</v>
      </c>
      <c r="C1804" s="481" t="s">
        <v>1258</v>
      </c>
      <c r="D1804" s="481" t="s">
        <v>1562</v>
      </c>
      <c r="E1804" s="481">
        <v>17804</v>
      </c>
      <c r="F1804" s="339"/>
      <c r="G1804" s="340">
        <f>IF(ISNUMBER(E1804),E1804/'Bulk DivVar Analysis'!$C$7,"")</f>
        <v>1.1981963792987416</v>
      </c>
      <c r="H1804" s="338" t="str">
        <f>IF(ISNUMBER(E1804), IF(G1804&gt;'Bulk DivVar Analysis'!$D$9,"Pass","Fail"),"")</f>
        <v>Pass</v>
      </c>
      <c r="I1804" s="338" t="str">
        <f t="shared" si="30"/>
        <v>Delta_9_G3</v>
      </c>
      <c r="J1804" s="339"/>
      <c r="K1804" s="339"/>
      <c r="L1804" s="339"/>
      <c r="M1804" s="339"/>
      <c r="N1804" s="339"/>
      <c r="O1804" s="339"/>
      <c r="P1804" s="339"/>
      <c r="Q1804" s="339"/>
    </row>
    <row r="1805" spans="1:17" ht="13.5" customHeight="1">
      <c r="A1805" s="481" t="s">
        <v>1127</v>
      </c>
      <c r="B1805" s="481" t="s">
        <v>752</v>
      </c>
      <c r="C1805" s="481" t="s">
        <v>1260</v>
      </c>
      <c r="D1805" s="481" t="s">
        <v>1563</v>
      </c>
      <c r="E1805" s="481">
        <v>7161</v>
      </c>
      <c r="F1805" s="339"/>
      <c r="G1805" s="340">
        <f>IF(ISNUMBER(E1805),E1805/'Bulk DivVar Analysis'!$C$7,"")</f>
        <v>0.4819301433474662</v>
      </c>
      <c r="H1805" s="338" t="str">
        <f>IF(ISNUMBER(E1805), IF(G1805&gt;'Bulk DivVar Analysis'!$D$9,"Pass","Fail"),"")</f>
        <v>Pass</v>
      </c>
      <c r="I1805" s="338" t="str">
        <f t="shared" si="30"/>
        <v>Delta_9_G4</v>
      </c>
      <c r="J1805" s="339"/>
      <c r="K1805" s="339"/>
      <c r="L1805" s="339"/>
      <c r="M1805" s="339"/>
      <c r="N1805" s="339"/>
      <c r="O1805" s="339"/>
      <c r="P1805" s="339"/>
      <c r="Q1805" s="339"/>
    </row>
    <row r="1806" spans="1:17" ht="13.5" customHeight="1">
      <c r="A1806" s="481" t="s">
        <v>1127</v>
      </c>
      <c r="B1806" s="481" t="s">
        <v>752</v>
      </c>
      <c r="C1806" s="481" t="s">
        <v>1262</v>
      </c>
      <c r="D1806" s="481" t="s">
        <v>1564</v>
      </c>
      <c r="E1806" s="481">
        <v>7201</v>
      </c>
      <c r="F1806" s="339"/>
      <c r="G1806" s="340">
        <f>IF(ISNUMBER(E1806),E1806/'Bulk DivVar Analysis'!$C$7,"")</f>
        <v>0.48462211454337439</v>
      </c>
      <c r="H1806" s="338" t="str">
        <f>IF(ISNUMBER(E1806), IF(G1806&gt;'Bulk DivVar Analysis'!$D$9,"Pass","Fail"),"")</f>
        <v>Pass</v>
      </c>
      <c r="I1806" s="338" t="str">
        <f t="shared" si="30"/>
        <v>Delta_9_G5</v>
      </c>
      <c r="J1806" s="339"/>
      <c r="K1806" s="339"/>
      <c r="L1806" s="339"/>
      <c r="M1806" s="339"/>
      <c r="N1806" s="339"/>
      <c r="O1806" s="339"/>
      <c r="P1806" s="339"/>
      <c r="Q1806" s="339"/>
    </row>
    <row r="1807" spans="1:17" ht="13.5" customHeight="1">
      <c r="A1807" s="481" t="s">
        <v>1127</v>
      </c>
      <c r="B1807" s="481" t="s">
        <v>752</v>
      </c>
      <c r="C1807" s="481" t="s">
        <v>1264</v>
      </c>
      <c r="D1807" s="481" t="s">
        <v>1565</v>
      </c>
      <c r="E1807" s="481">
        <v>15544</v>
      </c>
      <c r="F1807" s="339"/>
      <c r="G1807" s="340">
        <f>IF(ISNUMBER(E1807),E1807/'Bulk DivVar Analysis'!$C$7,"")</f>
        <v>1.046100006729928</v>
      </c>
      <c r="H1807" s="338" t="str">
        <f>IF(ISNUMBER(E1807), IF(G1807&gt;'Bulk DivVar Analysis'!$D$9,"Pass","Fail"),"")</f>
        <v>Pass</v>
      </c>
      <c r="I1807" s="338" t="str">
        <f t="shared" si="30"/>
        <v>Delta_9_G6</v>
      </c>
      <c r="J1807" s="339"/>
      <c r="K1807" s="339"/>
      <c r="L1807" s="339"/>
      <c r="M1807" s="339"/>
      <c r="N1807" s="339"/>
      <c r="O1807" s="339"/>
      <c r="P1807" s="339"/>
      <c r="Q1807" s="339"/>
    </row>
    <row r="1808" spans="1:17" ht="13.5" customHeight="1">
      <c r="A1808" s="481" t="s">
        <v>1127</v>
      </c>
      <c r="B1808" s="481" t="s">
        <v>752</v>
      </c>
      <c r="C1808" s="481" t="s">
        <v>1266</v>
      </c>
      <c r="D1808" s="481" t="s">
        <v>1566</v>
      </c>
      <c r="E1808" s="481">
        <v>15964</v>
      </c>
      <c r="F1808" s="339"/>
      <c r="G1808" s="340">
        <f>IF(ISNUMBER(E1808),E1808/'Bulk DivVar Analysis'!$C$7,"")</f>
        <v>1.0743657042869641</v>
      </c>
      <c r="H1808" s="338" t="str">
        <f>IF(ISNUMBER(E1808), IF(G1808&gt;'Bulk DivVar Analysis'!$D$9,"Pass","Fail"),"")</f>
        <v>Pass</v>
      </c>
      <c r="I1808" s="338" t="str">
        <f t="shared" si="30"/>
        <v>Delta_9_G7</v>
      </c>
      <c r="J1808" s="339"/>
      <c r="K1808" s="339"/>
      <c r="L1808" s="339"/>
      <c r="M1808" s="339"/>
      <c r="N1808" s="339"/>
      <c r="O1808" s="339"/>
      <c r="P1808" s="339"/>
      <c r="Q1808" s="339"/>
    </row>
    <row r="1809" spans="1:17" ht="13.5" customHeight="1">
      <c r="A1809" s="481" t="s">
        <v>1127</v>
      </c>
      <c r="B1809" s="481" t="s">
        <v>752</v>
      </c>
      <c r="C1809" s="481" t="s">
        <v>1268</v>
      </c>
      <c r="D1809" s="481" t="s">
        <v>1567</v>
      </c>
      <c r="E1809" s="481">
        <v>9216</v>
      </c>
      <c r="F1809" s="339"/>
      <c r="G1809" s="340">
        <f>IF(ISNUMBER(E1809),E1809/'Bulk DivVar Analysis'!$C$7,"")</f>
        <v>0.62023016353725013</v>
      </c>
      <c r="H1809" s="338" t="str">
        <f>IF(ISNUMBER(E1809), IF(G1809&gt;'Bulk DivVar Analysis'!$D$9,"Pass","Fail"),"")</f>
        <v>Pass</v>
      </c>
      <c r="I1809" s="338" t="str">
        <f t="shared" si="30"/>
        <v>Delta_9_G8</v>
      </c>
      <c r="J1809" s="339"/>
      <c r="K1809" s="339"/>
      <c r="L1809" s="339"/>
      <c r="M1809" s="339"/>
      <c r="N1809" s="339"/>
      <c r="O1809" s="339"/>
      <c r="P1809" s="339"/>
      <c r="Q1809" s="339"/>
    </row>
    <row r="1810" spans="1:17" ht="13.5" customHeight="1">
      <c r="A1810" s="481" t="s">
        <v>1127</v>
      </c>
      <c r="B1810" s="481" t="s">
        <v>752</v>
      </c>
      <c r="C1810" s="481" t="s">
        <v>1270</v>
      </c>
      <c r="D1810" s="481" t="s">
        <v>1568</v>
      </c>
      <c r="E1810" s="481">
        <v>20950</v>
      </c>
      <c r="F1810" s="339"/>
      <c r="G1810" s="340">
        <f>IF(ISNUMBER(E1810),E1810/'Bulk DivVar Analysis'!$C$7,"")</f>
        <v>1.4099199138569218</v>
      </c>
      <c r="H1810" s="338" t="str">
        <f>IF(ISNUMBER(E1810), IF(G1810&gt;'Bulk DivVar Analysis'!$D$9,"Pass","Fail"),"")</f>
        <v>Pass</v>
      </c>
      <c r="I1810" s="338" t="str">
        <f t="shared" si="30"/>
        <v>Delta_9_G9</v>
      </c>
      <c r="J1810" s="339"/>
      <c r="K1810" s="339"/>
      <c r="L1810" s="339"/>
      <c r="M1810" s="339"/>
      <c r="N1810" s="339"/>
      <c r="O1810" s="339"/>
      <c r="P1810" s="339"/>
      <c r="Q1810" s="339"/>
    </row>
    <row r="1811" spans="1:17" ht="13.5" customHeight="1">
      <c r="A1811" s="481" t="s">
        <v>1127</v>
      </c>
      <c r="B1811" s="481" t="s">
        <v>752</v>
      </c>
      <c r="C1811" s="481" t="s">
        <v>568</v>
      </c>
      <c r="D1811" s="481" t="s">
        <v>1569</v>
      </c>
      <c r="E1811" s="481">
        <v>9469</v>
      </c>
      <c r="F1811" s="339"/>
      <c r="G1811" s="340">
        <f>IF(ISNUMBER(E1811),E1811/'Bulk DivVar Analysis'!$C$7,"")</f>
        <v>0.63725688135136949</v>
      </c>
      <c r="H1811" s="338" t="str">
        <f>IF(ISNUMBER(E1811), IF(G1811&gt;'Bulk DivVar Analysis'!$D$9,"Pass","Fail"),"")</f>
        <v>Pass</v>
      </c>
      <c r="I1811" s="338" t="str">
        <f t="shared" si="30"/>
        <v>Delta_9_G10</v>
      </c>
      <c r="J1811" s="339"/>
      <c r="K1811" s="339"/>
      <c r="L1811" s="339"/>
      <c r="M1811" s="339"/>
      <c r="N1811" s="339"/>
      <c r="O1811" s="339"/>
      <c r="P1811" s="339"/>
      <c r="Q1811" s="339"/>
    </row>
    <row r="1812" spans="1:17" ht="13.5" customHeight="1">
      <c r="A1812" s="481" t="s">
        <v>1127</v>
      </c>
      <c r="B1812" s="481" t="s">
        <v>752</v>
      </c>
      <c r="C1812" s="481" t="s">
        <v>569</v>
      </c>
      <c r="D1812" s="481" t="s">
        <v>1570</v>
      </c>
      <c r="E1812" s="481">
        <v>19353</v>
      </c>
      <c r="F1812" s="339"/>
      <c r="G1812" s="340">
        <f>IF(ISNUMBER(E1812),E1812/'Bulk DivVar Analysis'!$C$7,"")</f>
        <v>1.3024429638602868</v>
      </c>
      <c r="H1812" s="338" t="str">
        <f>IF(ISNUMBER(E1812), IF(G1812&gt;'Bulk DivVar Analysis'!$D$9,"Pass","Fail"),"")</f>
        <v>Pass</v>
      </c>
      <c r="I1812" s="338" t="str">
        <f t="shared" si="30"/>
        <v>Delta_9_G11</v>
      </c>
      <c r="J1812" s="339"/>
      <c r="K1812" s="339"/>
      <c r="L1812" s="339"/>
      <c r="M1812" s="339"/>
      <c r="N1812" s="339"/>
      <c r="O1812" s="339"/>
      <c r="P1812" s="339"/>
      <c r="Q1812" s="339"/>
    </row>
    <row r="1813" spans="1:17" ht="13.5" customHeight="1">
      <c r="A1813" s="481" t="s">
        <v>1127</v>
      </c>
      <c r="B1813" s="481" t="s">
        <v>752</v>
      </c>
      <c r="C1813" s="481" t="s">
        <v>570</v>
      </c>
      <c r="D1813" s="481" t="s">
        <v>1571</v>
      </c>
      <c r="E1813" s="481">
        <v>9930</v>
      </c>
      <c r="F1813" s="339"/>
      <c r="G1813" s="340">
        <f>IF(ISNUMBER(E1813),E1813/'Bulk DivVar Analysis'!$C$7,"")</f>
        <v>0.66828184938421153</v>
      </c>
      <c r="H1813" s="338" t="str">
        <f>IF(ISNUMBER(E1813), IF(G1813&gt;'Bulk DivVar Analysis'!$D$9,"Pass","Fail"),"")</f>
        <v>Pass</v>
      </c>
      <c r="I1813" s="338" t="str">
        <f t="shared" si="30"/>
        <v>Delta_9_G12</v>
      </c>
      <c r="J1813" s="339"/>
      <c r="K1813" s="339"/>
      <c r="L1813" s="339"/>
      <c r="M1813" s="339"/>
      <c r="N1813" s="339"/>
      <c r="O1813" s="339"/>
      <c r="P1813" s="339"/>
      <c r="Q1813" s="339"/>
    </row>
    <row r="1814" spans="1:17" ht="13.5" customHeight="1">
      <c r="A1814" s="481" t="s">
        <v>1127</v>
      </c>
      <c r="B1814" s="481" t="s">
        <v>752</v>
      </c>
      <c r="C1814" s="481" t="s">
        <v>1275</v>
      </c>
      <c r="D1814" s="481" t="s">
        <v>1572</v>
      </c>
      <c r="E1814" s="481">
        <v>14055</v>
      </c>
      <c r="F1814" s="339"/>
      <c r="G1814" s="340">
        <f>IF(ISNUMBER(E1814),E1814/'Bulk DivVar Analysis'!$C$7,"")</f>
        <v>0.94589137896224507</v>
      </c>
      <c r="H1814" s="338" t="str">
        <f>IF(ISNUMBER(E1814), IF(G1814&gt;'Bulk DivVar Analysis'!$D$9,"Pass","Fail"),"")</f>
        <v>Pass</v>
      </c>
      <c r="I1814" s="338" t="str">
        <f t="shared" si="30"/>
        <v>Delta_9_H1</v>
      </c>
      <c r="J1814" s="339"/>
      <c r="K1814" s="339"/>
      <c r="L1814" s="339"/>
      <c r="M1814" s="339"/>
      <c r="N1814" s="339"/>
      <c r="O1814" s="339"/>
      <c r="P1814" s="339"/>
      <c r="Q1814" s="339"/>
    </row>
    <row r="1815" spans="1:17" ht="13.5" customHeight="1">
      <c r="A1815" s="481" t="s">
        <v>1127</v>
      </c>
      <c r="B1815" s="481" t="s">
        <v>752</v>
      </c>
      <c r="C1815" s="481" t="s">
        <v>1277</v>
      </c>
      <c r="D1815" s="481" t="s">
        <v>1573</v>
      </c>
      <c r="E1815" s="481">
        <v>11583</v>
      </c>
      <c r="F1815" s="339"/>
      <c r="G1815" s="340">
        <f>IF(ISNUMBER(E1815),E1815/'Bulk DivVar Analysis'!$C$7,"")</f>
        <v>0.77952755905511806</v>
      </c>
      <c r="H1815" s="338" t="str">
        <f>IF(ISNUMBER(E1815), IF(G1815&gt;'Bulk DivVar Analysis'!$D$9,"Pass","Fail"),"")</f>
        <v>Pass</v>
      </c>
      <c r="I1815" s="338" t="str">
        <f t="shared" si="30"/>
        <v>Delta_9_H2</v>
      </c>
      <c r="J1815" s="339"/>
      <c r="K1815" s="339"/>
      <c r="L1815" s="339"/>
      <c r="M1815" s="339"/>
      <c r="N1815" s="339"/>
      <c r="O1815" s="339"/>
      <c r="P1815" s="339"/>
      <c r="Q1815" s="339"/>
    </row>
    <row r="1816" spans="1:17" ht="13.5" customHeight="1">
      <c r="A1816" s="481" t="s">
        <v>1127</v>
      </c>
      <c r="B1816" s="481" t="s">
        <v>752</v>
      </c>
      <c r="C1816" s="481" t="s">
        <v>1279</v>
      </c>
      <c r="D1816" s="481" t="s">
        <v>1574</v>
      </c>
      <c r="E1816" s="481">
        <v>15148</v>
      </c>
      <c r="F1816" s="339"/>
      <c r="G1816" s="340">
        <f>IF(ISNUMBER(E1816),E1816/'Bulk DivVar Analysis'!$C$7,"")</f>
        <v>1.0194494918904369</v>
      </c>
      <c r="H1816" s="338" t="str">
        <f>IF(ISNUMBER(E1816), IF(G1816&gt;'Bulk DivVar Analysis'!$D$9,"Pass","Fail"),"")</f>
        <v>Pass</v>
      </c>
      <c r="I1816" s="338" t="str">
        <f t="shared" si="30"/>
        <v>Delta_9_H3</v>
      </c>
      <c r="J1816" s="339"/>
      <c r="K1816" s="339"/>
      <c r="L1816" s="339"/>
      <c r="M1816" s="339"/>
      <c r="N1816" s="339"/>
      <c r="O1816" s="339"/>
      <c r="P1816" s="339"/>
      <c r="Q1816" s="339"/>
    </row>
    <row r="1817" spans="1:17" ht="13.5" customHeight="1">
      <c r="A1817" s="481" t="s">
        <v>1127</v>
      </c>
      <c r="B1817" s="481" t="s">
        <v>752</v>
      </c>
      <c r="C1817" s="481" t="s">
        <v>1281</v>
      </c>
      <c r="D1817" s="481" t="s">
        <v>1575</v>
      </c>
      <c r="E1817" s="481">
        <v>20535</v>
      </c>
      <c r="F1817" s="339"/>
      <c r="G1817" s="340">
        <f>IF(ISNUMBER(E1817),E1817/'Bulk DivVar Analysis'!$C$7,"")</f>
        <v>1.381990712699374</v>
      </c>
      <c r="H1817" s="338" t="str">
        <f>IF(ISNUMBER(E1817), IF(G1817&gt;'Bulk DivVar Analysis'!$D$9,"Pass","Fail"),"")</f>
        <v>Pass</v>
      </c>
      <c r="I1817" s="338" t="str">
        <f t="shared" si="30"/>
        <v>Delta_9_H4</v>
      </c>
      <c r="J1817" s="339"/>
      <c r="K1817" s="339"/>
      <c r="L1817" s="339"/>
      <c r="M1817" s="339"/>
      <c r="N1817" s="339"/>
      <c r="O1817" s="339"/>
      <c r="P1817" s="339"/>
      <c r="Q1817" s="339"/>
    </row>
    <row r="1818" spans="1:17" ht="13.5" customHeight="1">
      <c r="A1818" s="481" t="s">
        <v>1127</v>
      </c>
      <c r="B1818" s="481" t="s">
        <v>752</v>
      </c>
      <c r="C1818" s="481" t="s">
        <v>1283</v>
      </c>
      <c r="D1818" s="481" t="s">
        <v>1576</v>
      </c>
      <c r="E1818" s="481">
        <v>9598</v>
      </c>
      <c r="F1818" s="339"/>
      <c r="G1818" s="340">
        <f>IF(ISNUMBER(E1818),E1818/'Bulk DivVar Analysis'!$C$7,"")</f>
        <v>0.64593848845817348</v>
      </c>
      <c r="H1818" s="338" t="str">
        <f>IF(ISNUMBER(E1818), IF(G1818&gt;'Bulk DivVar Analysis'!$D$9,"Pass","Fail"),"")</f>
        <v>Pass</v>
      </c>
      <c r="I1818" s="338" t="str">
        <f t="shared" si="30"/>
        <v>Delta_9_H5</v>
      </c>
      <c r="J1818" s="339"/>
      <c r="K1818" s="339"/>
      <c r="L1818" s="339"/>
      <c r="M1818" s="339"/>
      <c r="N1818" s="339"/>
      <c r="O1818" s="339"/>
      <c r="P1818" s="339"/>
      <c r="Q1818" s="339"/>
    </row>
    <row r="1819" spans="1:17" ht="13.5" customHeight="1">
      <c r="A1819" s="481" t="s">
        <v>1127</v>
      </c>
      <c r="B1819" s="481" t="s">
        <v>752</v>
      </c>
      <c r="C1819" s="481" t="s">
        <v>1285</v>
      </c>
      <c r="D1819" s="481" t="s">
        <v>1577</v>
      </c>
      <c r="E1819" s="481">
        <v>18033</v>
      </c>
      <c r="F1819" s="339"/>
      <c r="G1819" s="340">
        <f>IF(ISNUMBER(E1819),E1819/'Bulk DivVar Analysis'!$C$7,"")</f>
        <v>1.213607914395316</v>
      </c>
      <c r="H1819" s="338" t="str">
        <f>IF(ISNUMBER(E1819), IF(G1819&gt;'Bulk DivVar Analysis'!$D$9,"Pass","Fail"),"")</f>
        <v>Pass</v>
      </c>
      <c r="I1819" s="338" t="str">
        <f t="shared" si="30"/>
        <v>Delta_9_H6</v>
      </c>
      <c r="J1819" s="339"/>
      <c r="K1819" s="339"/>
      <c r="L1819" s="339"/>
      <c r="M1819" s="339"/>
      <c r="N1819" s="339"/>
      <c r="O1819" s="339"/>
      <c r="P1819" s="339"/>
      <c r="Q1819" s="339"/>
    </row>
    <row r="1820" spans="1:17" ht="13.5" customHeight="1">
      <c r="A1820" s="481" t="s">
        <v>1127</v>
      </c>
      <c r="B1820" s="481" t="s">
        <v>752</v>
      </c>
      <c r="C1820" s="481" t="s">
        <v>1287</v>
      </c>
      <c r="D1820" s="481" t="s">
        <v>1578</v>
      </c>
      <c r="E1820" s="481">
        <v>18547</v>
      </c>
      <c r="F1820" s="339"/>
      <c r="G1820" s="340">
        <f>IF(ISNUMBER(E1820),E1820/'Bulk DivVar Analysis'!$C$7,"")</f>
        <v>1.2481997442627364</v>
      </c>
      <c r="H1820" s="338" t="str">
        <f>IF(ISNUMBER(E1820), IF(G1820&gt;'Bulk DivVar Analysis'!$D$9,"Pass","Fail"),"")</f>
        <v>Pass</v>
      </c>
      <c r="I1820" s="338" t="str">
        <f t="shared" si="30"/>
        <v>Delta_9_H7</v>
      </c>
      <c r="J1820" s="339"/>
      <c r="K1820" s="339"/>
      <c r="L1820" s="339"/>
      <c r="M1820" s="339"/>
      <c r="N1820" s="339"/>
      <c r="O1820" s="339"/>
      <c r="P1820" s="339"/>
      <c r="Q1820" s="339"/>
    </row>
    <row r="1821" spans="1:17" ht="13.5" customHeight="1">
      <c r="A1821" s="481" t="s">
        <v>1127</v>
      </c>
      <c r="B1821" s="481" t="s">
        <v>752</v>
      </c>
      <c r="C1821" s="481" t="s">
        <v>1289</v>
      </c>
      <c r="D1821" s="481" t="s">
        <v>1579</v>
      </c>
      <c r="E1821" s="481">
        <v>11491</v>
      </c>
      <c r="F1821" s="339"/>
      <c r="G1821" s="340">
        <f>IF(ISNUMBER(E1821),E1821/'Bulk DivVar Analysis'!$C$7,"")</f>
        <v>0.77333602530452927</v>
      </c>
      <c r="H1821" s="338" t="str">
        <f>IF(ISNUMBER(E1821), IF(G1821&gt;'Bulk DivVar Analysis'!$D$9,"Pass","Fail"),"")</f>
        <v>Pass</v>
      </c>
      <c r="I1821" s="338" t="str">
        <f t="shared" si="30"/>
        <v>Delta_9_H8</v>
      </c>
      <c r="J1821" s="339"/>
      <c r="K1821" s="339"/>
      <c r="L1821" s="339"/>
      <c r="M1821" s="339"/>
      <c r="N1821" s="339"/>
      <c r="O1821" s="339"/>
      <c r="P1821" s="339"/>
      <c r="Q1821" s="339"/>
    </row>
    <row r="1822" spans="1:17" ht="13.5" customHeight="1">
      <c r="A1822" s="481" t="s">
        <v>1127</v>
      </c>
      <c r="B1822" s="481" t="s">
        <v>752</v>
      </c>
      <c r="C1822" s="481" t="s">
        <v>1291</v>
      </c>
      <c r="D1822" s="481" t="s">
        <v>1580</v>
      </c>
      <c r="E1822" s="481">
        <v>8209</v>
      </c>
      <c r="F1822" s="339"/>
      <c r="G1822" s="340">
        <f>IF(ISNUMBER(E1822),E1822/'Bulk DivVar Analysis'!$C$7,"")</f>
        <v>0.55245978868026113</v>
      </c>
      <c r="H1822" s="338" t="str">
        <f>IF(ISNUMBER(E1822), IF(G1822&gt;'Bulk DivVar Analysis'!$D$9,"Pass","Fail"),"")</f>
        <v>Pass</v>
      </c>
      <c r="I1822" s="338" t="str">
        <f t="shared" si="30"/>
        <v>Delta_9_H9</v>
      </c>
      <c r="J1822" s="339"/>
      <c r="K1822" s="339"/>
      <c r="L1822" s="339"/>
      <c r="M1822" s="339"/>
      <c r="N1822" s="339"/>
      <c r="O1822" s="339"/>
      <c r="P1822" s="339"/>
      <c r="Q1822" s="339"/>
    </row>
    <row r="1823" spans="1:17" ht="13.5" customHeight="1">
      <c r="A1823" s="481" t="s">
        <v>1127</v>
      </c>
      <c r="B1823" s="481" t="s">
        <v>752</v>
      </c>
      <c r="C1823" s="481" t="s">
        <v>580</v>
      </c>
      <c r="D1823" s="481" t="s">
        <v>1581</v>
      </c>
      <c r="E1823" s="481">
        <v>7062</v>
      </c>
      <c r="F1823" s="339"/>
      <c r="G1823" s="340">
        <f>IF(ISNUMBER(E1823),E1823/'Bulk DivVar Analysis'!$C$7,"")</f>
        <v>0.47526751463759337</v>
      </c>
      <c r="H1823" s="338" t="str">
        <f>IF(ISNUMBER(E1823), IF(G1823&gt;'Bulk DivVar Analysis'!$D$9,"Pass","Fail"),"")</f>
        <v>Pass</v>
      </c>
      <c r="I1823" s="338" t="str">
        <f t="shared" si="30"/>
        <v>Delta_9_H10</v>
      </c>
      <c r="J1823" s="339"/>
      <c r="K1823" s="339"/>
      <c r="L1823" s="339"/>
      <c r="M1823" s="339"/>
      <c r="N1823" s="339"/>
      <c r="O1823" s="339"/>
      <c r="P1823" s="339"/>
      <c r="Q1823" s="339"/>
    </row>
    <row r="1824" spans="1:17" ht="13.5" customHeight="1">
      <c r="A1824" s="481" t="s">
        <v>1127</v>
      </c>
      <c r="B1824" s="481" t="s">
        <v>752</v>
      </c>
      <c r="C1824" s="481" t="s">
        <v>581</v>
      </c>
      <c r="D1824" s="481" t="s">
        <v>1582</v>
      </c>
      <c r="E1824" s="481">
        <v>10256</v>
      </c>
      <c r="F1824" s="339"/>
      <c r="G1824" s="340">
        <f>IF(ISNUMBER(E1824),E1824/'Bulk DivVar Analysis'!$C$7,"")</f>
        <v>0.69022141463086339</v>
      </c>
      <c r="H1824" s="338" t="str">
        <f>IF(ISNUMBER(E1824), IF(G1824&gt;'Bulk DivVar Analysis'!$D$9,"Pass","Fail"),"")</f>
        <v>Pass</v>
      </c>
      <c r="I1824" s="338" t="str">
        <f t="shared" si="30"/>
        <v>Delta_9_H11</v>
      </c>
      <c r="J1824" s="339"/>
      <c r="K1824" s="339"/>
      <c r="L1824" s="339"/>
      <c r="M1824" s="339"/>
      <c r="N1824" s="339"/>
      <c r="O1824" s="339"/>
      <c r="P1824" s="339"/>
      <c r="Q1824" s="339"/>
    </row>
    <row r="1825" spans="1:17" ht="13.5" customHeight="1">
      <c r="A1825" s="481" t="s">
        <v>1127</v>
      </c>
      <c r="B1825" s="481" t="s">
        <v>752</v>
      </c>
      <c r="C1825" s="481" t="s">
        <v>582</v>
      </c>
      <c r="D1825" s="481" t="s">
        <v>1583</v>
      </c>
      <c r="E1825" s="481">
        <v>6821</v>
      </c>
      <c r="F1825" s="339"/>
      <c r="G1825" s="340">
        <f>IF(ISNUMBER(E1825),E1825/'Bulk DivVar Analysis'!$C$7,"")</f>
        <v>0.45904838818224647</v>
      </c>
      <c r="H1825" s="338" t="str">
        <f>IF(ISNUMBER(E1825), IF(G1825&gt;'Bulk DivVar Analysis'!$D$9,"Pass","Fail"),"")</f>
        <v>Pass</v>
      </c>
      <c r="I1825" s="338" t="str">
        <f t="shared" si="30"/>
        <v>Delta_9_H12</v>
      </c>
      <c r="J1825" s="339"/>
      <c r="K1825" s="339"/>
      <c r="L1825" s="339"/>
      <c r="M1825" s="339"/>
      <c r="N1825" s="339"/>
      <c r="O1825" s="339"/>
      <c r="P1825" s="339"/>
      <c r="Q1825" s="339"/>
    </row>
    <row r="1826" spans="1:17" ht="13.5" customHeight="1">
      <c r="A1826" s="481" t="s">
        <v>1127</v>
      </c>
      <c r="B1826" s="481" t="s">
        <v>754</v>
      </c>
      <c r="C1826" s="481" t="s">
        <v>1128</v>
      </c>
      <c r="D1826" s="481" t="s">
        <v>1584</v>
      </c>
      <c r="E1826" s="481">
        <v>10665</v>
      </c>
      <c r="F1826" s="339"/>
      <c r="G1826" s="340">
        <f>IF(ISNUMBER(E1826),E1826/'Bulk DivVar Analysis'!$C$7,"")</f>
        <v>0.7177468201090248</v>
      </c>
      <c r="H1826" s="338" t="str">
        <f>IF(ISNUMBER(E1826), IF(G1826&gt;'Bulk DivVar Analysis'!$D$9,"Pass","Fail"),"")</f>
        <v>Pass</v>
      </c>
      <c r="I1826" s="338" t="str">
        <f t="shared" si="30"/>
        <v>Delta_10_A1</v>
      </c>
      <c r="J1826" s="339"/>
      <c r="K1826" s="339"/>
      <c r="L1826" s="339"/>
      <c r="M1826" s="339"/>
      <c r="N1826" s="339"/>
      <c r="O1826" s="339"/>
      <c r="P1826" s="339"/>
      <c r="Q1826" s="339"/>
    </row>
    <row r="1827" spans="1:17" ht="13.5" customHeight="1">
      <c r="A1827" s="481" t="s">
        <v>1127</v>
      </c>
      <c r="B1827" s="481" t="s">
        <v>754</v>
      </c>
      <c r="C1827" s="481" t="s">
        <v>1130</v>
      </c>
      <c r="D1827" s="481" t="s">
        <v>1585</v>
      </c>
      <c r="E1827" s="481">
        <v>20070</v>
      </c>
      <c r="F1827" s="339"/>
      <c r="G1827" s="340">
        <f>IF(ISNUMBER(E1827),E1827/'Bulk DivVar Analysis'!$C$7,"")</f>
        <v>1.3506965475469412</v>
      </c>
      <c r="H1827" s="338" t="str">
        <f>IF(ISNUMBER(E1827), IF(G1827&gt;'Bulk DivVar Analysis'!$D$9,"Pass","Fail"),"")</f>
        <v>Pass</v>
      </c>
      <c r="I1827" s="338" t="str">
        <f t="shared" si="30"/>
        <v>Delta_10_A2</v>
      </c>
      <c r="J1827" s="339"/>
      <c r="K1827" s="339"/>
      <c r="L1827" s="339"/>
      <c r="M1827" s="339"/>
      <c r="N1827" s="339"/>
      <c r="O1827" s="339"/>
      <c r="P1827" s="339"/>
      <c r="Q1827" s="339"/>
    </row>
    <row r="1828" spans="1:17" ht="13.5" customHeight="1">
      <c r="A1828" s="481" t="s">
        <v>1127</v>
      </c>
      <c r="B1828" s="481" t="s">
        <v>754</v>
      </c>
      <c r="C1828" s="481" t="s">
        <v>1132</v>
      </c>
      <c r="D1828" s="481" t="s">
        <v>1586</v>
      </c>
      <c r="E1828" s="481">
        <v>11806</v>
      </c>
      <c r="F1828" s="339"/>
      <c r="G1828" s="340">
        <f>IF(ISNUMBER(E1828),E1828/'Bulk DivVar Analysis'!$C$7,"")</f>
        <v>0.79453529847230631</v>
      </c>
      <c r="H1828" s="338" t="str">
        <f>IF(ISNUMBER(E1828), IF(G1828&gt;'Bulk DivVar Analysis'!$D$9,"Pass","Fail"),"")</f>
        <v>Pass</v>
      </c>
      <c r="I1828" s="338" t="str">
        <f t="shared" si="30"/>
        <v>Delta_10_A3</v>
      </c>
      <c r="J1828" s="339"/>
      <c r="K1828" s="339"/>
      <c r="L1828" s="339"/>
      <c r="M1828" s="339"/>
      <c r="N1828" s="339"/>
      <c r="O1828" s="339"/>
      <c r="P1828" s="339"/>
      <c r="Q1828" s="339"/>
    </row>
    <row r="1829" spans="1:17" ht="13.5" customHeight="1">
      <c r="A1829" s="481" t="s">
        <v>1127</v>
      </c>
      <c r="B1829" s="481" t="s">
        <v>754</v>
      </c>
      <c r="C1829" s="481" t="s">
        <v>1134</v>
      </c>
      <c r="D1829" s="481" t="s">
        <v>1587</v>
      </c>
      <c r="E1829" s="481">
        <v>8637</v>
      </c>
      <c r="F1829" s="339"/>
      <c r="G1829" s="340">
        <f>IF(ISNUMBER(E1829),E1829/'Bulk DivVar Analysis'!$C$7,"")</f>
        <v>0.58126388047647892</v>
      </c>
      <c r="H1829" s="338" t="str">
        <f>IF(ISNUMBER(E1829), IF(G1829&gt;'Bulk DivVar Analysis'!$D$9,"Pass","Fail"),"")</f>
        <v>Pass</v>
      </c>
      <c r="I1829" s="338" t="str">
        <f t="shared" si="30"/>
        <v>Delta_10_A4</v>
      </c>
      <c r="J1829" s="339"/>
      <c r="K1829" s="339"/>
      <c r="L1829" s="339"/>
      <c r="M1829" s="339"/>
      <c r="N1829" s="339"/>
      <c r="O1829" s="339"/>
      <c r="P1829" s="339"/>
      <c r="Q1829" s="339"/>
    </row>
    <row r="1830" spans="1:17" ht="13.5" customHeight="1">
      <c r="A1830" s="481" t="s">
        <v>1127</v>
      </c>
      <c r="B1830" s="481" t="s">
        <v>754</v>
      </c>
      <c r="C1830" s="481" t="s">
        <v>1136</v>
      </c>
      <c r="D1830" s="481" t="s">
        <v>1588</v>
      </c>
      <c r="E1830" s="481">
        <v>12958</v>
      </c>
      <c r="F1830" s="339"/>
      <c r="G1830" s="340">
        <f>IF(ISNUMBER(E1830),E1830/'Bulk DivVar Analysis'!$C$7,"")</f>
        <v>0.87206406891446264</v>
      </c>
      <c r="H1830" s="338" t="str">
        <f>IF(ISNUMBER(E1830), IF(G1830&gt;'Bulk DivVar Analysis'!$D$9,"Pass","Fail"),"")</f>
        <v>Pass</v>
      </c>
      <c r="I1830" s="338" t="str">
        <f t="shared" si="30"/>
        <v>Delta_10_A5</v>
      </c>
      <c r="J1830" s="339"/>
      <c r="K1830" s="339"/>
      <c r="L1830" s="339"/>
      <c r="M1830" s="339"/>
      <c r="N1830" s="339"/>
      <c r="O1830" s="339"/>
      <c r="P1830" s="339"/>
      <c r="Q1830" s="339"/>
    </row>
    <row r="1831" spans="1:17" ht="13.5" customHeight="1">
      <c r="A1831" s="481" t="s">
        <v>1127</v>
      </c>
      <c r="B1831" s="481" t="s">
        <v>754</v>
      </c>
      <c r="C1831" s="481" t="s">
        <v>1138</v>
      </c>
      <c r="D1831" s="481" t="s">
        <v>1589</v>
      </c>
      <c r="E1831" s="481">
        <v>13357</v>
      </c>
      <c r="F1831" s="339"/>
      <c r="G1831" s="340">
        <f>IF(ISNUMBER(E1831),E1831/'Bulk DivVar Analysis'!$C$7,"")</f>
        <v>0.8989164815936469</v>
      </c>
      <c r="H1831" s="338" t="str">
        <f>IF(ISNUMBER(E1831), IF(G1831&gt;'Bulk DivVar Analysis'!$D$9,"Pass","Fail"),"")</f>
        <v>Pass</v>
      </c>
      <c r="I1831" s="338" t="str">
        <f t="shared" si="30"/>
        <v>Delta_10_A6</v>
      </c>
      <c r="J1831" s="339"/>
      <c r="K1831" s="339"/>
      <c r="L1831" s="339"/>
      <c r="M1831" s="339"/>
      <c r="N1831" s="339"/>
      <c r="O1831" s="339"/>
      <c r="P1831" s="339"/>
      <c r="Q1831" s="339"/>
    </row>
    <row r="1832" spans="1:17" ht="13.5" customHeight="1">
      <c r="A1832" s="481" t="s">
        <v>1127</v>
      </c>
      <c r="B1832" s="481" t="s">
        <v>754</v>
      </c>
      <c r="C1832" s="481" t="s">
        <v>1140</v>
      </c>
      <c r="D1832" s="481" t="s">
        <v>1590</v>
      </c>
      <c r="E1832" s="481">
        <v>14835</v>
      </c>
      <c r="F1832" s="339"/>
      <c r="G1832" s="340">
        <f>IF(ISNUMBER(E1832),E1832/'Bulk DivVar Analysis'!$C$7,"")</f>
        <v>0.99838481728245509</v>
      </c>
      <c r="H1832" s="338" t="str">
        <f>IF(ISNUMBER(E1832), IF(G1832&gt;'Bulk DivVar Analysis'!$D$9,"Pass","Fail"),"")</f>
        <v>Pass</v>
      </c>
      <c r="I1832" s="338" t="str">
        <f t="shared" si="30"/>
        <v>Delta_10_A7</v>
      </c>
      <c r="J1832" s="339"/>
      <c r="K1832" s="339"/>
      <c r="L1832" s="339"/>
      <c r="M1832" s="339"/>
      <c r="N1832" s="339"/>
      <c r="O1832" s="339"/>
      <c r="P1832" s="339"/>
      <c r="Q1832" s="339"/>
    </row>
    <row r="1833" spans="1:17" ht="13.5" customHeight="1">
      <c r="A1833" s="481" t="s">
        <v>1127</v>
      </c>
      <c r="B1833" s="481" t="s">
        <v>754</v>
      </c>
      <c r="C1833" s="481" t="s">
        <v>1142</v>
      </c>
      <c r="D1833" s="481" t="s">
        <v>1591</v>
      </c>
      <c r="E1833" s="481">
        <v>8924</v>
      </c>
      <c r="F1833" s="339"/>
      <c r="G1833" s="340">
        <f>IF(ISNUMBER(E1833),E1833/'Bulk DivVar Analysis'!$C$7,"")</f>
        <v>0.60057877380712021</v>
      </c>
      <c r="H1833" s="338" t="str">
        <f>IF(ISNUMBER(E1833), IF(G1833&gt;'Bulk DivVar Analysis'!$D$9,"Pass","Fail"),"")</f>
        <v>Pass</v>
      </c>
      <c r="I1833" s="338" t="str">
        <f t="shared" si="30"/>
        <v>Delta_10_A8</v>
      </c>
      <c r="J1833" s="339"/>
      <c r="K1833" s="339"/>
      <c r="L1833" s="339"/>
      <c r="M1833" s="339"/>
      <c r="N1833" s="339"/>
      <c r="O1833" s="339"/>
      <c r="P1833" s="339"/>
      <c r="Q1833" s="339"/>
    </row>
    <row r="1834" spans="1:17" ht="13.5" customHeight="1">
      <c r="A1834" s="481" t="s">
        <v>1127</v>
      </c>
      <c r="B1834" s="481" t="s">
        <v>754</v>
      </c>
      <c r="C1834" s="481" t="s">
        <v>1144</v>
      </c>
      <c r="D1834" s="481" t="s">
        <v>1592</v>
      </c>
      <c r="E1834" s="481">
        <v>19807</v>
      </c>
      <c r="F1834" s="339"/>
      <c r="G1834" s="340">
        <f>IF(ISNUMBER(E1834),E1834/'Bulk DivVar Analysis'!$C$7,"")</f>
        <v>1.3329968369338447</v>
      </c>
      <c r="H1834" s="338" t="str">
        <f>IF(ISNUMBER(E1834), IF(G1834&gt;'Bulk DivVar Analysis'!$D$9,"Pass","Fail"),"")</f>
        <v>Pass</v>
      </c>
      <c r="I1834" s="338" t="str">
        <f t="shared" si="30"/>
        <v>Delta_10_A9</v>
      </c>
      <c r="J1834" s="339"/>
      <c r="K1834" s="339"/>
      <c r="L1834" s="339"/>
      <c r="M1834" s="339"/>
      <c r="N1834" s="339"/>
      <c r="O1834" s="339"/>
      <c r="P1834" s="339"/>
      <c r="Q1834" s="339"/>
    </row>
    <row r="1835" spans="1:17" ht="13.5" customHeight="1">
      <c r="A1835" s="481" t="s">
        <v>1127</v>
      </c>
      <c r="B1835" s="481" t="s">
        <v>754</v>
      </c>
      <c r="C1835" s="481" t="s">
        <v>496</v>
      </c>
      <c r="D1835" s="481" t="s">
        <v>1593</v>
      </c>
      <c r="E1835" s="481">
        <v>17457</v>
      </c>
      <c r="F1835" s="339"/>
      <c r="G1835" s="340">
        <f>IF(ISNUMBER(E1835),E1835/'Bulk DivVar Analysis'!$C$7,"")</f>
        <v>1.1748435291742378</v>
      </c>
      <c r="H1835" s="338" t="str">
        <f>IF(ISNUMBER(E1835), IF(G1835&gt;'Bulk DivVar Analysis'!$D$9,"Pass","Fail"),"")</f>
        <v>Pass</v>
      </c>
      <c r="I1835" s="338" t="str">
        <f t="shared" si="30"/>
        <v>Delta_10_A10</v>
      </c>
      <c r="J1835" s="339"/>
      <c r="K1835" s="339"/>
      <c r="L1835" s="339"/>
      <c r="M1835" s="339"/>
      <c r="N1835" s="339"/>
      <c r="O1835" s="339"/>
      <c r="P1835" s="339"/>
      <c r="Q1835" s="339"/>
    </row>
    <row r="1836" spans="1:17" ht="13.5" customHeight="1">
      <c r="A1836" s="481" t="s">
        <v>1127</v>
      </c>
      <c r="B1836" s="481" t="s">
        <v>754</v>
      </c>
      <c r="C1836" s="481" t="s">
        <v>497</v>
      </c>
      <c r="D1836" s="481" t="s">
        <v>1594</v>
      </c>
      <c r="E1836" s="481">
        <v>11396</v>
      </c>
      <c r="F1836" s="339"/>
      <c r="G1836" s="340">
        <f>IF(ISNUMBER(E1836),E1836/'Bulk DivVar Analysis'!$C$7,"")</f>
        <v>0.76694259371424722</v>
      </c>
      <c r="H1836" s="338" t="str">
        <f>IF(ISNUMBER(E1836), IF(G1836&gt;'Bulk DivVar Analysis'!$D$9,"Pass","Fail"),"")</f>
        <v>Pass</v>
      </c>
      <c r="I1836" s="338" t="str">
        <f t="shared" si="30"/>
        <v>Delta_10_A11</v>
      </c>
      <c r="J1836" s="339"/>
      <c r="K1836" s="339"/>
      <c r="L1836" s="339"/>
      <c r="M1836" s="339"/>
      <c r="N1836" s="339"/>
      <c r="O1836" s="339"/>
      <c r="P1836" s="339"/>
      <c r="Q1836" s="339"/>
    </row>
    <row r="1837" spans="1:17" ht="13.5" customHeight="1">
      <c r="A1837" s="481" t="s">
        <v>1127</v>
      </c>
      <c r="B1837" s="481" t="s">
        <v>754</v>
      </c>
      <c r="C1837" s="481" t="s">
        <v>498</v>
      </c>
      <c r="D1837" s="481" t="s">
        <v>1595</v>
      </c>
      <c r="E1837" s="481">
        <v>10806</v>
      </c>
      <c r="F1837" s="339"/>
      <c r="G1837" s="340">
        <f>IF(ISNUMBER(E1837),E1837/'Bulk DivVar Analysis'!$C$7,"")</f>
        <v>0.7272360185746013</v>
      </c>
      <c r="H1837" s="338" t="str">
        <f>IF(ISNUMBER(E1837), IF(G1837&gt;'Bulk DivVar Analysis'!$D$9,"Pass","Fail"),"")</f>
        <v>Pass</v>
      </c>
      <c r="I1837" s="338" t="str">
        <f t="shared" si="30"/>
        <v>Delta_10_A12</v>
      </c>
      <c r="J1837" s="339"/>
      <c r="K1837" s="339"/>
      <c r="L1837" s="339"/>
      <c r="M1837" s="339"/>
      <c r="N1837" s="339"/>
      <c r="O1837" s="339"/>
      <c r="P1837" s="339"/>
      <c r="Q1837" s="339"/>
    </row>
    <row r="1838" spans="1:17" ht="13.5" customHeight="1">
      <c r="A1838" s="481" t="s">
        <v>1127</v>
      </c>
      <c r="B1838" s="481" t="s">
        <v>754</v>
      </c>
      <c r="C1838" s="481" t="s">
        <v>1149</v>
      </c>
      <c r="D1838" s="481" t="s">
        <v>1596</v>
      </c>
      <c r="E1838" s="481">
        <v>8496</v>
      </c>
      <c r="F1838" s="339"/>
      <c r="G1838" s="340">
        <f>IF(ISNUMBER(E1838),E1838/'Bulk DivVar Analysis'!$C$7,"")</f>
        <v>0.57177468201090254</v>
      </c>
      <c r="H1838" s="338" t="str">
        <f>IF(ISNUMBER(E1838), IF(G1838&gt;'Bulk DivVar Analysis'!$D$9,"Pass","Fail"),"")</f>
        <v>Pass</v>
      </c>
      <c r="I1838" s="338" t="str">
        <f t="shared" si="30"/>
        <v>Delta_10_B1</v>
      </c>
      <c r="J1838" s="339"/>
      <c r="K1838" s="339"/>
      <c r="L1838" s="339"/>
      <c r="M1838" s="339"/>
      <c r="N1838" s="339"/>
      <c r="O1838" s="339"/>
      <c r="P1838" s="339"/>
      <c r="Q1838" s="339"/>
    </row>
    <row r="1839" spans="1:17" ht="13.5" customHeight="1">
      <c r="A1839" s="481" t="s">
        <v>1127</v>
      </c>
      <c r="B1839" s="481" t="s">
        <v>754</v>
      </c>
      <c r="C1839" s="481" t="s">
        <v>1151</v>
      </c>
      <c r="D1839" s="481" t="s">
        <v>1597</v>
      </c>
      <c r="E1839" s="481">
        <v>13935</v>
      </c>
      <c r="F1839" s="339"/>
      <c r="G1839" s="340">
        <f>IF(ISNUMBER(E1839),E1839/'Bulk DivVar Analysis'!$C$7,"")</f>
        <v>0.93781546537452054</v>
      </c>
      <c r="H1839" s="338" t="str">
        <f>IF(ISNUMBER(E1839), IF(G1839&gt;'Bulk DivVar Analysis'!$D$9,"Pass","Fail"),"")</f>
        <v>Pass</v>
      </c>
      <c r="I1839" s="338" t="str">
        <f t="shared" si="30"/>
        <v>Delta_10_B2</v>
      </c>
      <c r="J1839" s="339"/>
      <c r="K1839" s="339"/>
      <c r="L1839" s="339"/>
      <c r="M1839" s="339"/>
      <c r="N1839" s="339"/>
      <c r="O1839" s="339"/>
      <c r="P1839" s="339"/>
      <c r="Q1839" s="339"/>
    </row>
    <row r="1840" spans="1:17" ht="13.5" customHeight="1">
      <c r="A1840" s="481" t="s">
        <v>1127</v>
      </c>
      <c r="B1840" s="481" t="s">
        <v>754</v>
      </c>
      <c r="C1840" s="481" t="s">
        <v>1153</v>
      </c>
      <c r="D1840" s="481" t="s">
        <v>1598</v>
      </c>
      <c r="E1840" s="481">
        <v>18370</v>
      </c>
      <c r="F1840" s="339"/>
      <c r="G1840" s="340">
        <f>IF(ISNUMBER(E1840),E1840/'Bulk DivVar Analysis'!$C$7,"")</f>
        <v>1.2362877717208425</v>
      </c>
      <c r="H1840" s="338" t="str">
        <f>IF(ISNUMBER(E1840), IF(G1840&gt;'Bulk DivVar Analysis'!$D$9,"Pass","Fail"),"")</f>
        <v>Pass</v>
      </c>
      <c r="I1840" s="338" t="str">
        <f t="shared" si="30"/>
        <v>Delta_10_B3</v>
      </c>
      <c r="J1840" s="339"/>
      <c r="K1840" s="339"/>
      <c r="L1840" s="339"/>
      <c r="M1840" s="339"/>
      <c r="N1840" s="339"/>
      <c r="O1840" s="339"/>
      <c r="P1840" s="339"/>
      <c r="Q1840" s="339"/>
    </row>
    <row r="1841" spans="1:17" ht="13.5" customHeight="1">
      <c r="A1841" s="481" t="s">
        <v>1127</v>
      </c>
      <c r="B1841" s="481" t="s">
        <v>754</v>
      </c>
      <c r="C1841" s="481" t="s">
        <v>1155</v>
      </c>
      <c r="D1841" s="481" t="s">
        <v>1599</v>
      </c>
      <c r="E1841" s="481">
        <v>10238</v>
      </c>
      <c r="F1841" s="339"/>
      <c r="G1841" s="340">
        <f>IF(ISNUMBER(E1841),E1841/'Bulk DivVar Analysis'!$C$7,"")</f>
        <v>0.6890100275927048</v>
      </c>
      <c r="H1841" s="338" t="str">
        <f>IF(ISNUMBER(E1841), IF(G1841&gt;'Bulk DivVar Analysis'!$D$9,"Pass","Fail"),"")</f>
        <v>Pass</v>
      </c>
      <c r="I1841" s="338" t="str">
        <f t="shared" si="30"/>
        <v>Delta_10_B4</v>
      </c>
      <c r="J1841" s="339"/>
      <c r="K1841" s="339"/>
      <c r="L1841" s="339"/>
      <c r="M1841" s="339"/>
      <c r="N1841" s="339"/>
      <c r="O1841" s="339"/>
      <c r="P1841" s="339"/>
      <c r="Q1841" s="339"/>
    </row>
    <row r="1842" spans="1:17" ht="13.5" customHeight="1">
      <c r="A1842" s="481" t="s">
        <v>1127</v>
      </c>
      <c r="B1842" s="481" t="s">
        <v>754</v>
      </c>
      <c r="C1842" s="481" t="s">
        <v>1157</v>
      </c>
      <c r="D1842" s="481" t="s">
        <v>1600</v>
      </c>
      <c r="E1842" s="481">
        <v>19824</v>
      </c>
      <c r="F1842" s="339"/>
      <c r="G1842" s="340">
        <f>IF(ISNUMBER(E1842),E1842/'Bulk DivVar Analysis'!$C$7,"")</f>
        <v>1.3341409246921059</v>
      </c>
      <c r="H1842" s="338" t="str">
        <f>IF(ISNUMBER(E1842), IF(G1842&gt;'Bulk DivVar Analysis'!$D$9,"Pass","Fail"),"")</f>
        <v>Pass</v>
      </c>
      <c r="I1842" s="338" t="str">
        <f t="shared" si="30"/>
        <v>Delta_10_B5</v>
      </c>
      <c r="J1842" s="339"/>
      <c r="K1842" s="339"/>
      <c r="L1842" s="339"/>
      <c r="M1842" s="339"/>
      <c r="N1842" s="339"/>
      <c r="O1842" s="339"/>
      <c r="P1842" s="339"/>
      <c r="Q1842" s="339"/>
    </row>
    <row r="1843" spans="1:17" ht="13.5" customHeight="1">
      <c r="A1843" s="481" t="s">
        <v>1127</v>
      </c>
      <c r="B1843" s="481" t="s">
        <v>754</v>
      </c>
      <c r="C1843" s="481" t="s">
        <v>1159</v>
      </c>
      <c r="D1843" s="481" t="s">
        <v>1601</v>
      </c>
      <c r="E1843" s="481">
        <v>10250</v>
      </c>
      <c r="F1843" s="339"/>
      <c r="G1843" s="340">
        <f>IF(ISNUMBER(E1843),E1843/'Bulk DivVar Analysis'!$C$7,"")</f>
        <v>0.6898176189514772</v>
      </c>
      <c r="H1843" s="338" t="str">
        <f>IF(ISNUMBER(E1843), IF(G1843&gt;'Bulk DivVar Analysis'!$D$9,"Pass","Fail"),"")</f>
        <v>Pass</v>
      </c>
      <c r="I1843" s="338" t="str">
        <f t="shared" si="30"/>
        <v>Delta_10_B6</v>
      </c>
      <c r="J1843" s="339"/>
      <c r="K1843" s="339"/>
      <c r="L1843" s="339"/>
      <c r="M1843" s="339"/>
      <c r="N1843" s="339"/>
      <c r="O1843" s="339"/>
      <c r="P1843" s="339"/>
      <c r="Q1843" s="339"/>
    </row>
    <row r="1844" spans="1:17" ht="13.5" customHeight="1">
      <c r="A1844" s="481" t="s">
        <v>1127</v>
      </c>
      <c r="B1844" s="481" t="s">
        <v>754</v>
      </c>
      <c r="C1844" s="481" t="s">
        <v>1161</v>
      </c>
      <c r="D1844" s="481" t="s">
        <v>1602</v>
      </c>
      <c r="E1844" s="481">
        <v>14070</v>
      </c>
      <c r="F1844" s="339"/>
      <c r="G1844" s="340">
        <f>IF(ISNUMBER(E1844),E1844/'Bulk DivVar Analysis'!$C$7,"")</f>
        <v>0.94690086816071073</v>
      </c>
      <c r="H1844" s="338" t="str">
        <f>IF(ISNUMBER(E1844), IF(G1844&gt;'Bulk DivVar Analysis'!$D$9,"Pass","Fail"),"")</f>
        <v>Pass</v>
      </c>
      <c r="I1844" s="338" t="str">
        <f t="shared" si="30"/>
        <v>Delta_10_B7</v>
      </c>
      <c r="J1844" s="339"/>
      <c r="K1844" s="339"/>
      <c r="L1844" s="339"/>
      <c r="M1844" s="339"/>
      <c r="N1844" s="339"/>
      <c r="O1844" s="339"/>
      <c r="P1844" s="339"/>
      <c r="Q1844" s="339"/>
    </row>
    <row r="1845" spans="1:17" ht="13.5" customHeight="1">
      <c r="A1845" s="481" t="s">
        <v>1127</v>
      </c>
      <c r="B1845" s="481" t="s">
        <v>754</v>
      </c>
      <c r="C1845" s="481" t="s">
        <v>1163</v>
      </c>
      <c r="D1845" s="481" t="s">
        <v>1603</v>
      </c>
      <c r="E1845" s="481">
        <v>16923</v>
      </c>
      <c r="F1845" s="339"/>
      <c r="G1845" s="340">
        <f>IF(ISNUMBER(E1845),E1845/'Bulk DivVar Analysis'!$C$7,"")</f>
        <v>1.1389057137088634</v>
      </c>
      <c r="H1845" s="338" t="str">
        <f>IF(ISNUMBER(E1845), IF(G1845&gt;'Bulk DivVar Analysis'!$D$9,"Pass","Fail"),"")</f>
        <v>Pass</v>
      </c>
      <c r="I1845" s="338" t="str">
        <f t="shared" si="30"/>
        <v>Delta_10_B8</v>
      </c>
      <c r="J1845" s="339"/>
      <c r="K1845" s="339"/>
      <c r="L1845" s="339"/>
      <c r="M1845" s="339"/>
      <c r="N1845" s="339"/>
      <c r="O1845" s="339"/>
      <c r="P1845" s="339"/>
      <c r="Q1845" s="339"/>
    </row>
    <row r="1846" spans="1:17" ht="13.5" customHeight="1">
      <c r="A1846" s="481" t="s">
        <v>1127</v>
      </c>
      <c r="B1846" s="481" t="s">
        <v>754</v>
      </c>
      <c r="C1846" s="481" t="s">
        <v>1165</v>
      </c>
      <c r="D1846" s="481" t="s">
        <v>1604</v>
      </c>
      <c r="E1846" s="481">
        <v>13353</v>
      </c>
      <c r="F1846" s="339"/>
      <c r="G1846" s="340">
        <f>IF(ISNUMBER(E1846),E1846/'Bulk DivVar Analysis'!$C$7,"")</f>
        <v>0.89864728447405617</v>
      </c>
      <c r="H1846" s="338" t="str">
        <f>IF(ISNUMBER(E1846), IF(G1846&gt;'Bulk DivVar Analysis'!$D$9,"Pass","Fail"),"")</f>
        <v>Pass</v>
      </c>
      <c r="I1846" s="338" t="str">
        <f t="shared" si="30"/>
        <v>Delta_10_B9</v>
      </c>
      <c r="J1846" s="339"/>
      <c r="K1846" s="339"/>
      <c r="L1846" s="339"/>
      <c r="M1846" s="339"/>
      <c r="N1846" s="339"/>
      <c r="O1846" s="339"/>
      <c r="P1846" s="339"/>
      <c r="Q1846" s="339"/>
    </row>
    <row r="1847" spans="1:17" ht="13.5" customHeight="1">
      <c r="A1847" s="481" t="s">
        <v>1127</v>
      </c>
      <c r="B1847" s="481" t="s">
        <v>754</v>
      </c>
      <c r="C1847" s="481" t="s">
        <v>508</v>
      </c>
      <c r="D1847" s="481" t="s">
        <v>1605</v>
      </c>
      <c r="E1847" s="481">
        <v>9239</v>
      </c>
      <c r="F1847" s="339"/>
      <c r="G1847" s="340">
        <f>IF(ISNUMBER(E1847),E1847/'Bulk DivVar Analysis'!$C$7,"")</f>
        <v>0.62177804697489736</v>
      </c>
      <c r="H1847" s="338" t="str">
        <f>IF(ISNUMBER(E1847), IF(G1847&gt;'Bulk DivVar Analysis'!$D$9,"Pass","Fail"),"")</f>
        <v>Pass</v>
      </c>
      <c r="I1847" s="338" t="str">
        <f t="shared" si="30"/>
        <v>Delta_10_B10</v>
      </c>
      <c r="J1847" s="339"/>
      <c r="K1847" s="339"/>
      <c r="L1847" s="339"/>
      <c r="M1847" s="339"/>
      <c r="N1847" s="339"/>
      <c r="O1847" s="339"/>
      <c r="P1847" s="339"/>
      <c r="Q1847" s="339"/>
    </row>
    <row r="1848" spans="1:17" ht="13.5" customHeight="1">
      <c r="A1848" s="481" t="s">
        <v>1127</v>
      </c>
      <c r="B1848" s="481" t="s">
        <v>754</v>
      </c>
      <c r="C1848" s="481" t="s">
        <v>509</v>
      </c>
      <c r="D1848" s="481" t="s">
        <v>1606</v>
      </c>
      <c r="E1848" s="481">
        <v>14172</v>
      </c>
      <c r="F1848" s="339"/>
      <c r="G1848" s="340">
        <f>IF(ISNUMBER(E1848),E1848/'Bulk DivVar Analysis'!$C$7,"")</f>
        <v>0.95376539471027655</v>
      </c>
      <c r="H1848" s="338" t="str">
        <f>IF(ISNUMBER(E1848), IF(G1848&gt;'Bulk DivVar Analysis'!$D$9,"Pass","Fail"),"")</f>
        <v>Pass</v>
      </c>
      <c r="I1848" s="338" t="str">
        <f t="shared" si="30"/>
        <v>Delta_10_B11</v>
      </c>
      <c r="J1848" s="339"/>
      <c r="K1848" s="339"/>
      <c r="L1848" s="339"/>
      <c r="M1848" s="339"/>
      <c r="N1848" s="339"/>
      <c r="O1848" s="339"/>
      <c r="P1848" s="339"/>
      <c r="Q1848" s="339"/>
    </row>
    <row r="1849" spans="1:17" ht="13.5" customHeight="1">
      <c r="A1849" s="481" t="s">
        <v>1127</v>
      </c>
      <c r="B1849" s="481" t="s">
        <v>754</v>
      </c>
      <c r="C1849" s="481" t="s">
        <v>510</v>
      </c>
      <c r="D1849" s="481" t="s">
        <v>1607</v>
      </c>
      <c r="E1849" s="481">
        <v>19183</v>
      </c>
      <c r="F1849" s="339"/>
      <c r="G1849" s="340">
        <f>IF(ISNUMBER(E1849),E1849/'Bulk DivVar Analysis'!$C$7,"")</f>
        <v>1.2910020862776768</v>
      </c>
      <c r="H1849" s="338" t="str">
        <f>IF(ISNUMBER(E1849), IF(G1849&gt;'Bulk DivVar Analysis'!$D$9,"Pass","Fail"),"")</f>
        <v>Pass</v>
      </c>
      <c r="I1849" s="338" t="str">
        <f t="shared" si="30"/>
        <v>Delta_10_B12</v>
      </c>
      <c r="J1849" s="339"/>
      <c r="K1849" s="339"/>
      <c r="L1849" s="339"/>
      <c r="M1849" s="339"/>
      <c r="N1849" s="339"/>
      <c r="O1849" s="339"/>
      <c r="P1849" s="339"/>
      <c r="Q1849" s="339"/>
    </row>
    <row r="1850" spans="1:17" ht="13.5" customHeight="1">
      <c r="A1850" s="481" t="s">
        <v>1127</v>
      </c>
      <c r="B1850" s="481" t="s">
        <v>754</v>
      </c>
      <c r="C1850" s="481" t="s">
        <v>1170</v>
      </c>
      <c r="D1850" s="481" t="s">
        <v>1608</v>
      </c>
      <c r="E1850" s="481">
        <v>14727</v>
      </c>
      <c r="F1850" s="339"/>
      <c r="G1850" s="340">
        <f>IF(ISNUMBER(E1850),E1850/'Bulk DivVar Analysis'!$C$7,"")</f>
        <v>0.99111649505350297</v>
      </c>
      <c r="H1850" s="338" t="str">
        <f>IF(ISNUMBER(E1850), IF(G1850&gt;'Bulk DivVar Analysis'!$D$9,"Pass","Fail"),"")</f>
        <v>Pass</v>
      </c>
      <c r="I1850" s="338" t="str">
        <f t="shared" si="30"/>
        <v>Delta_10_C1</v>
      </c>
      <c r="J1850" s="339"/>
      <c r="K1850" s="339"/>
      <c r="L1850" s="339"/>
      <c r="M1850" s="339"/>
      <c r="N1850" s="339"/>
      <c r="O1850" s="339"/>
      <c r="P1850" s="339"/>
      <c r="Q1850" s="339"/>
    </row>
    <row r="1851" spans="1:17" ht="13.5" customHeight="1">
      <c r="A1851" s="481" t="s">
        <v>1127</v>
      </c>
      <c r="B1851" s="481" t="s">
        <v>754</v>
      </c>
      <c r="C1851" s="481" t="s">
        <v>1172</v>
      </c>
      <c r="D1851" s="481" t="s">
        <v>1609</v>
      </c>
      <c r="E1851" s="481">
        <v>10835</v>
      </c>
      <c r="F1851" s="339"/>
      <c r="G1851" s="340">
        <f>IF(ISNUMBER(E1851),E1851/'Bulk DivVar Analysis'!$C$7,"")</f>
        <v>0.72918769769163472</v>
      </c>
      <c r="H1851" s="338" t="str">
        <f>IF(ISNUMBER(E1851), IF(G1851&gt;'Bulk DivVar Analysis'!$D$9,"Pass","Fail"),"")</f>
        <v>Pass</v>
      </c>
      <c r="I1851" s="338" t="str">
        <f t="shared" si="30"/>
        <v>Delta_10_C2</v>
      </c>
      <c r="J1851" s="339"/>
      <c r="K1851" s="339"/>
      <c r="L1851" s="339"/>
      <c r="M1851" s="339"/>
      <c r="N1851" s="339"/>
      <c r="O1851" s="339"/>
      <c r="P1851" s="339"/>
      <c r="Q1851" s="339"/>
    </row>
    <row r="1852" spans="1:17" ht="13.5" customHeight="1">
      <c r="A1852" s="481" t="s">
        <v>1127</v>
      </c>
      <c r="B1852" s="481" t="s">
        <v>754</v>
      </c>
      <c r="C1852" s="481" t="s">
        <v>1174</v>
      </c>
      <c r="D1852" s="481" t="s">
        <v>1610</v>
      </c>
      <c r="E1852" s="481">
        <v>22274</v>
      </c>
      <c r="F1852" s="339"/>
      <c r="G1852" s="340">
        <f>IF(ISNUMBER(E1852),E1852/'Bulk DivVar Analysis'!$C$7,"")</f>
        <v>1.4990241604414833</v>
      </c>
      <c r="H1852" s="338" t="str">
        <f>IF(ISNUMBER(E1852), IF(G1852&gt;'Bulk DivVar Analysis'!$D$9,"Pass","Fail"),"")</f>
        <v>Pass</v>
      </c>
      <c r="I1852" s="338" t="str">
        <f t="shared" si="30"/>
        <v>Delta_10_C3</v>
      </c>
      <c r="J1852" s="339"/>
      <c r="K1852" s="339"/>
      <c r="L1852" s="339"/>
      <c r="M1852" s="339"/>
      <c r="N1852" s="339"/>
      <c r="O1852" s="339"/>
      <c r="P1852" s="339"/>
      <c r="Q1852" s="339"/>
    </row>
    <row r="1853" spans="1:17" ht="13.5" customHeight="1">
      <c r="A1853" s="481" t="s">
        <v>1127</v>
      </c>
      <c r="B1853" s="481" t="s">
        <v>754</v>
      </c>
      <c r="C1853" s="481" t="s">
        <v>1176</v>
      </c>
      <c r="D1853" s="481" t="s">
        <v>1611</v>
      </c>
      <c r="E1853" s="481">
        <v>16950</v>
      </c>
      <c r="F1853" s="339"/>
      <c r="G1853" s="340">
        <f>IF(ISNUMBER(E1853),E1853/'Bulk DivVar Analysis'!$C$7,"")</f>
        <v>1.1407227942661013</v>
      </c>
      <c r="H1853" s="338" t="str">
        <f>IF(ISNUMBER(E1853), IF(G1853&gt;'Bulk DivVar Analysis'!$D$9,"Pass","Fail"),"")</f>
        <v>Pass</v>
      </c>
      <c r="I1853" s="338" t="str">
        <f t="shared" si="30"/>
        <v>Delta_10_C4</v>
      </c>
      <c r="J1853" s="339"/>
      <c r="K1853" s="339"/>
      <c r="L1853" s="339"/>
      <c r="M1853" s="339"/>
      <c r="N1853" s="339"/>
      <c r="O1853" s="339"/>
      <c r="P1853" s="339"/>
      <c r="Q1853" s="339"/>
    </row>
    <row r="1854" spans="1:17" ht="13.5" customHeight="1">
      <c r="A1854" s="481" t="s">
        <v>1127</v>
      </c>
      <c r="B1854" s="481" t="s">
        <v>754</v>
      </c>
      <c r="C1854" s="481" t="s">
        <v>1178</v>
      </c>
      <c r="D1854" s="481" t="s">
        <v>1612</v>
      </c>
      <c r="E1854" s="481">
        <v>8516</v>
      </c>
      <c r="F1854" s="339"/>
      <c r="G1854" s="340">
        <f>IF(ISNUMBER(E1854),E1854/'Bulk DivVar Analysis'!$C$7,"")</f>
        <v>0.5731206676088566</v>
      </c>
      <c r="H1854" s="338" t="str">
        <f>IF(ISNUMBER(E1854), IF(G1854&gt;'Bulk DivVar Analysis'!$D$9,"Pass","Fail"),"")</f>
        <v>Pass</v>
      </c>
      <c r="I1854" s="338" t="str">
        <f t="shared" si="30"/>
        <v>Delta_10_C5</v>
      </c>
      <c r="J1854" s="339"/>
      <c r="K1854" s="339"/>
      <c r="L1854" s="339"/>
      <c r="M1854" s="339"/>
      <c r="N1854" s="339"/>
      <c r="O1854" s="339"/>
      <c r="P1854" s="339"/>
      <c r="Q1854" s="339"/>
    </row>
    <row r="1855" spans="1:17" ht="13.5" customHeight="1">
      <c r="A1855" s="481" t="s">
        <v>1127</v>
      </c>
      <c r="B1855" s="481" t="s">
        <v>754</v>
      </c>
      <c r="C1855" s="481" t="s">
        <v>1180</v>
      </c>
      <c r="D1855" s="481" t="s">
        <v>1613</v>
      </c>
      <c r="E1855" s="481">
        <v>17223</v>
      </c>
      <c r="F1855" s="339"/>
      <c r="G1855" s="340">
        <f>IF(ISNUMBER(E1855),E1855/'Bulk DivVar Analysis'!$C$7,"")</f>
        <v>1.1590954976781749</v>
      </c>
      <c r="H1855" s="338" t="str">
        <f>IF(ISNUMBER(E1855), IF(G1855&gt;'Bulk DivVar Analysis'!$D$9,"Pass","Fail"),"")</f>
        <v>Pass</v>
      </c>
      <c r="I1855" s="338" t="str">
        <f t="shared" si="30"/>
        <v>Delta_10_C6</v>
      </c>
      <c r="J1855" s="339"/>
      <c r="K1855" s="339"/>
      <c r="L1855" s="339"/>
      <c r="M1855" s="339"/>
      <c r="N1855" s="339"/>
      <c r="O1855" s="339"/>
      <c r="P1855" s="339"/>
      <c r="Q1855" s="339"/>
    </row>
    <row r="1856" spans="1:17" ht="13.5" customHeight="1">
      <c r="A1856" s="481" t="s">
        <v>1127</v>
      </c>
      <c r="B1856" s="481" t="s">
        <v>754</v>
      </c>
      <c r="C1856" s="481" t="s">
        <v>1182</v>
      </c>
      <c r="D1856" s="481" t="s">
        <v>1614</v>
      </c>
      <c r="E1856" s="481">
        <v>12780</v>
      </c>
      <c r="F1856" s="339"/>
      <c r="G1856" s="340">
        <f>IF(ISNUMBER(E1856),E1856/'Bulk DivVar Analysis'!$C$7,"")</f>
        <v>0.86008479709267116</v>
      </c>
      <c r="H1856" s="338" t="str">
        <f>IF(ISNUMBER(E1856), IF(G1856&gt;'Bulk DivVar Analysis'!$D$9,"Pass","Fail"),"")</f>
        <v>Pass</v>
      </c>
      <c r="I1856" s="338" t="str">
        <f t="shared" si="30"/>
        <v>Delta_10_C7</v>
      </c>
      <c r="J1856" s="339"/>
      <c r="K1856" s="339"/>
      <c r="L1856" s="339"/>
      <c r="M1856" s="339"/>
      <c r="N1856" s="339"/>
      <c r="O1856" s="339"/>
      <c r="P1856" s="339"/>
      <c r="Q1856" s="339"/>
    </row>
    <row r="1857" spans="1:17" ht="13.5" customHeight="1">
      <c r="A1857" s="481" t="s">
        <v>1127</v>
      </c>
      <c r="B1857" s="481" t="s">
        <v>754</v>
      </c>
      <c r="C1857" s="481" t="s">
        <v>1184</v>
      </c>
      <c r="D1857" s="481" t="s">
        <v>1615</v>
      </c>
      <c r="E1857" s="481">
        <v>23265</v>
      </c>
      <c r="F1857" s="339"/>
      <c r="G1857" s="340">
        <f>IF(ISNUMBER(E1857),E1857/'Bulk DivVar Analysis'!$C$7,"")</f>
        <v>1.5657177468201091</v>
      </c>
      <c r="H1857" s="338" t="str">
        <f>IF(ISNUMBER(E1857), IF(G1857&gt;'Bulk DivVar Analysis'!$D$9,"Pass","Fail"),"")</f>
        <v>Pass</v>
      </c>
      <c r="I1857" s="338" t="str">
        <f t="shared" si="30"/>
        <v>Delta_10_C8</v>
      </c>
      <c r="J1857" s="339"/>
      <c r="K1857" s="339"/>
      <c r="L1857" s="339"/>
      <c r="M1857" s="339"/>
      <c r="N1857" s="339"/>
      <c r="O1857" s="339"/>
      <c r="P1857" s="339"/>
      <c r="Q1857" s="339"/>
    </row>
    <row r="1858" spans="1:17" ht="13.5" customHeight="1">
      <c r="A1858" s="481" t="s">
        <v>1127</v>
      </c>
      <c r="B1858" s="481" t="s">
        <v>754</v>
      </c>
      <c r="C1858" s="481" t="s">
        <v>1186</v>
      </c>
      <c r="D1858" s="481" t="s">
        <v>1616</v>
      </c>
      <c r="E1858" s="481">
        <v>11778</v>
      </c>
      <c r="F1858" s="339"/>
      <c r="G1858" s="340">
        <f>IF(ISNUMBER(E1858),E1858/'Bulk DivVar Analysis'!$C$7,"")</f>
        <v>0.79265091863517056</v>
      </c>
      <c r="H1858" s="338" t="str">
        <f>IF(ISNUMBER(E1858), IF(G1858&gt;'Bulk DivVar Analysis'!$D$9,"Pass","Fail"),"")</f>
        <v>Pass</v>
      </c>
      <c r="I1858" s="338" t="str">
        <f t="shared" si="30"/>
        <v>Delta_10_C9</v>
      </c>
      <c r="J1858" s="339"/>
      <c r="K1858" s="339"/>
      <c r="L1858" s="339"/>
      <c r="M1858" s="339"/>
      <c r="N1858" s="339"/>
      <c r="O1858" s="339"/>
      <c r="P1858" s="339"/>
      <c r="Q1858" s="339"/>
    </row>
    <row r="1859" spans="1:17" ht="13.5" customHeight="1">
      <c r="A1859" s="481" t="s">
        <v>1127</v>
      </c>
      <c r="B1859" s="481" t="s">
        <v>754</v>
      </c>
      <c r="C1859" s="481" t="s">
        <v>520</v>
      </c>
      <c r="D1859" s="481" t="s">
        <v>1617</v>
      </c>
      <c r="E1859" s="481">
        <v>14318</v>
      </c>
      <c r="F1859" s="339"/>
      <c r="G1859" s="340">
        <f>IF(ISNUMBER(E1859),E1859/'Bulk DivVar Analysis'!$C$7,"")</f>
        <v>0.96359108957534156</v>
      </c>
      <c r="H1859" s="338" t="str">
        <f>IF(ISNUMBER(E1859), IF(G1859&gt;'Bulk DivVar Analysis'!$D$9,"Pass","Fail"),"")</f>
        <v>Pass</v>
      </c>
      <c r="I1859" s="338" t="str">
        <f t="shared" ref="I1859:I1922" si="31">_xlfn.TEXTJOIN("_",TRUE,B1859,C1859)</f>
        <v>Delta_10_C10</v>
      </c>
      <c r="J1859" s="339"/>
      <c r="K1859" s="339"/>
      <c r="L1859" s="339"/>
      <c r="M1859" s="339"/>
      <c r="N1859" s="339"/>
      <c r="O1859" s="339"/>
      <c r="P1859" s="339"/>
      <c r="Q1859" s="339"/>
    </row>
    <row r="1860" spans="1:17" ht="13.5" customHeight="1">
      <c r="A1860" s="481" t="s">
        <v>1127</v>
      </c>
      <c r="B1860" s="481" t="s">
        <v>754</v>
      </c>
      <c r="C1860" s="481" t="s">
        <v>521</v>
      </c>
      <c r="D1860" s="481" t="s">
        <v>1618</v>
      </c>
      <c r="E1860" s="481">
        <v>23177</v>
      </c>
      <c r="F1860" s="339"/>
      <c r="G1860" s="340">
        <f>IF(ISNUMBER(E1860),E1860/'Bulk DivVar Analysis'!$C$7,"")</f>
        <v>1.5597954101891109</v>
      </c>
      <c r="H1860" s="338" t="str">
        <f>IF(ISNUMBER(E1860), IF(G1860&gt;'Bulk DivVar Analysis'!$D$9,"Pass","Fail"),"")</f>
        <v>Pass</v>
      </c>
      <c r="I1860" s="338" t="str">
        <f t="shared" si="31"/>
        <v>Delta_10_C11</v>
      </c>
      <c r="J1860" s="339"/>
      <c r="K1860" s="339"/>
      <c r="L1860" s="339"/>
      <c r="M1860" s="339"/>
      <c r="N1860" s="339"/>
      <c r="O1860" s="339"/>
      <c r="P1860" s="339"/>
      <c r="Q1860" s="339"/>
    </row>
    <row r="1861" spans="1:17" ht="13.5" customHeight="1">
      <c r="A1861" s="481" t="s">
        <v>1127</v>
      </c>
      <c r="B1861" s="481" t="s">
        <v>754</v>
      </c>
      <c r="C1861" s="481" t="s">
        <v>522</v>
      </c>
      <c r="D1861" s="481" t="s">
        <v>1619</v>
      </c>
      <c r="E1861" s="481">
        <v>15544</v>
      </c>
      <c r="F1861" s="339"/>
      <c r="G1861" s="340">
        <f>IF(ISNUMBER(E1861),E1861/'Bulk DivVar Analysis'!$C$7,"")</f>
        <v>1.046100006729928</v>
      </c>
      <c r="H1861" s="338" t="str">
        <f>IF(ISNUMBER(E1861), IF(G1861&gt;'Bulk DivVar Analysis'!$D$9,"Pass","Fail"),"")</f>
        <v>Pass</v>
      </c>
      <c r="I1861" s="338" t="str">
        <f t="shared" si="31"/>
        <v>Delta_10_C12</v>
      </c>
      <c r="J1861" s="339"/>
      <c r="K1861" s="339"/>
      <c r="L1861" s="339"/>
      <c r="M1861" s="339"/>
      <c r="N1861" s="339"/>
      <c r="O1861" s="339"/>
      <c r="P1861" s="339"/>
      <c r="Q1861" s="339"/>
    </row>
    <row r="1862" spans="1:17" ht="13.5" customHeight="1">
      <c r="A1862" s="481" t="s">
        <v>1127</v>
      </c>
      <c r="B1862" s="481" t="s">
        <v>754</v>
      </c>
      <c r="C1862" s="481" t="s">
        <v>1191</v>
      </c>
      <c r="D1862" s="481" t="s">
        <v>1620</v>
      </c>
      <c r="E1862" s="481">
        <v>11784</v>
      </c>
      <c r="F1862" s="339"/>
      <c r="G1862" s="340">
        <f>IF(ISNUMBER(E1862),E1862/'Bulk DivVar Analysis'!$C$7,"")</f>
        <v>0.79305471431455687</v>
      </c>
      <c r="H1862" s="338" t="str">
        <f>IF(ISNUMBER(E1862), IF(G1862&gt;'Bulk DivVar Analysis'!$D$9,"Pass","Fail"),"")</f>
        <v>Pass</v>
      </c>
      <c r="I1862" s="338" t="str">
        <f t="shared" si="31"/>
        <v>Delta_10_D1</v>
      </c>
      <c r="J1862" s="339"/>
      <c r="K1862" s="339"/>
      <c r="L1862" s="339"/>
      <c r="M1862" s="339"/>
      <c r="N1862" s="339"/>
      <c r="O1862" s="339"/>
      <c r="P1862" s="339"/>
      <c r="Q1862" s="339"/>
    </row>
    <row r="1863" spans="1:17" ht="13.5" customHeight="1">
      <c r="A1863" s="481" t="s">
        <v>1127</v>
      </c>
      <c r="B1863" s="481" t="s">
        <v>754</v>
      </c>
      <c r="C1863" s="481" t="s">
        <v>1193</v>
      </c>
      <c r="D1863" s="481" t="s">
        <v>1621</v>
      </c>
      <c r="E1863" s="481">
        <v>13525</v>
      </c>
      <c r="F1863" s="339"/>
      <c r="G1863" s="340">
        <f>IF(ISNUMBER(E1863),E1863/'Bulk DivVar Analysis'!$C$7,"")</f>
        <v>0.91022276061646146</v>
      </c>
      <c r="H1863" s="338" t="str">
        <f>IF(ISNUMBER(E1863), IF(G1863&gt;'Bulk DivVar Analysis'!$D$9,"Pass","Fail"),"")</f>
        <v>Pass</v>
      </c>
      <c r="I1863" s="338" t="str">
        <f t="shared" si="31"/>
        <v>Delta_10_D2</v>
      </c>
      <c r="J1863" s="339"/>
      <c r="K1863" s="339"/>
      <c r="L1863" s="339"/>
      <c r="M1863" s="339"/>
      <c r="N1863" s="339"/>
      <c r="O1863" s="339"/>
      <c r="P1863" s="339"/>
      <c r="Q1863" s="339"/>
    </row>
    <row r="1864" spans="1:17" ht="13.5" customHeight="1">
      <c r="A1864" s="481" t="s">
        <v>1127</v>
      </c>
      <c r="B1864" s="481" t="s">
        <v>754</v>
      </c>
      <c r="C1864" s="481" t="s">
        <v>1195</v>
      </c>
      <c r="D1864" s="481" t="s">
        <v>1622</v>
      </c>
      <c r="E1864" s="481">
        <v>9270</v>
      </c>
      <c r="F1864" s="339"/>
      <c r="G1864" s="340">
        <f>IF(ISNUMBER(E1864),E1864/'Bulk DivVar Analysis'!$C$7,"")</f>
        <v>0.62386432465172625</v>
      </c>
      <c r="H1864" s="338" t="str">
        <f>IF(ISNUMBER(E1864), IF(G1864&gt;'Bulk DivVar Analysis'!$D$9,"Pass","Fail"),"")</f>
        <v>Pass</v>
      </c>
      <c r="I1864" s="338" t="str">
        <f t="shared" si="31"/>
        <v>Delta_10_D3</v>
      </c>
      <c r="J1864" s="339"/>
      <c r="K1864" s="339"/>
      <c r="L1864" s="339"/>
      <c r="M1864" s="339"/>
      <c r="N1864" s="339"/>
      <c r="O1864" s="339"/>
      <c r="P1864" s="339"/>
      <c r="Q1864" s="339"/>
    </row>
    <row r="1865" spans="1:17" ht="13.5" customHeight="1">
      <c r="A1865" s="481" t="s">
        <v>1127</v>
      </c>
      <c r="B1865" s="481" t="s">
        <v>754</v>
      </c>
      <c r="C1865" s="481" t="s">
        <v>1197</v>
      </c>
      <c r="D1865" s="481" t="s">
        <v>1623</v>
      </c>
      <c r="E1865" s="481">
        <v>16193</v>
      </c>
      <c r="F1865" s="339"/>
      <c r="G1865" s="340">
        <f>IF(ISNUMBER(E1865),E1865/'Bulk DivVar Analysis'!$C$7,"")</f>
        <v>1.0897772393835385</v>
      </c>
      <c r="H1865" s="338" t="str">
        <f>IF(ISNUMBER(E1865), IF(G1865&gt;'Bulk DivVar Analysis'!$D$9,"Pass","Fail"),"")</f>
        <v>Pass</v>
      </c>
      <c r="I1865" s="338" t="str">
        <f t="shared" si="31"/>
        <v>Delta_10_D4</v>
      </c>
      <c r="J1865" s="339"/>
      <c r="K1865" s="339"/>
      <c r="L1865" s="339"/>
      <c r="M1865" s="339"/>
      <c r="N1865" s="339"/>
      <c r="O1865" s="339"/>
      <c r="P1865" s="339"/>
      <c r="Q1865" s="339"/>
    </row>
    <row r="1866" spans="1:17" ht="13.5" customHeight="1">
      <c r="A1866" s="481" t="s">
        <v>1127</v>
      </c>
      <c r="B1866" s="481" t="s">
        <v>754</v>
      </c>
      <c r="C1866" s="481" t="s">
        <v>1199</v>
      </c>
      <c r="D1866" s="481" t="s">
        <v>1624</v>
      </c>
      <c r="E1866" s="481">
        <v>8771</v>
      </c>
      <c r="F1866" s="339"/>
      <c r="G1866" s="340">
        <f>IF(ISNUMBER(E1866),E1866/'Bulk DivVar Analysis'!$C$7,"")</f>
        <v>0.59028198398277143</v>
      </c>
      <c r="H1866" s="338" t="str">
        <f>IF(ISNUMBER(E1866), IF(G1866&gt;'Bulk DivVar Analysis'!$D$9,"Pass","Fail"),"")</f>
        <v>Pass</v>
      </c>
      <c r="I1866" s="338" t="str">
        <f t="shared" si="31"/>
        <v>Delta_10_D5</v>
      </c>
      <c r="J1866" s="339"/>
      <c r="K1866" s="339"/>
      <c r="L1866" s="339"/>
      <c r="M1866" s="339"/>
      <c r="N1866" s="339"/>
      <c r="O1866" s="339"/>
      <c r="P1866" s="339"/>
      <c r="Q1866" s="339"/>
    </row>
    <row r="1867" spans="1:17" ht="13.5" customHeight="1">
      <c r="A1867" s="481" t="s">
        <v>1127</v>
      </c>
      <c r="B1867" s="481" t="s">
        <v>754</v>
      </c>
      <c r="C1867" s="481" t="s">
        <v>1201</v>
      </c>
      <c r="D1867" s="481" t="s">
        <v>1625</v>
      </c>
      <c r="E1867" s="481">
        <v>9543</v>
      </c>
      <c r="F1867" s="339"/>
      <c r="G1867" s="340">
        <f>IF(ISNUMBER(E1867),E1867/'Bulk DivVar Analysis'!$C$7,"")</f>
        <v>0.64223702806379968</v>
      </c>
      <c r="H1867" s="338" t="str">
        <f>IF(ISNUMBER(E1867), IF(G1867&gt;'Bulk DivVar Analysis'!$D$9,"Pass","Fail"),"")</f>
        <v>Pass</v>
      </c>
      <c r="I1867" s="338" t="str">
        <f t="shared" si="31"/>
        <v>Delta_10_D6</v>
      </c>
      <c r="J1867" s="339"/>
      <c r="K1867" s="339"/>
      <c r="L1867" s="339"/>
      <c r="M1867" s="339"/>
      <c r="N1867" s="339"/>
      <c r="O1867" s="339"/>
      <c r="P1867" s="339"/>
      <c r="Q1867" s="339"/>
    </row>
    <row r="1868" spans="1:17" ht="13.5" customHeight="1">
      <c r="A1868" s="481" t="s">
        <v>1127</v>
      </c>
      <c r="B1868" s="481" t="s">
        <v>754</v>
      </c>
      <c r="C1868" s="481" t="s">
        <v>1203</v>
      </c>
      <c r="D1868" s="481" t="s">
        <v>1626</v>
      </c>
      <c r="E1868" s="481">
        <v>21010</v>
      </c>
      <c r="F1868" s="339"/>
      <c r="G1868" s="340">
        <f>IF(ISNUMBER(E1868),E1868/'Bulk DivVar Analysis'!$C$7,"")</f>
        <v>1.413957870650784</v>
      </c>
      <c r="H1868" s="338" t="str">
        <f>IF(ISNUMBER(E1868), IF(G1868&gt;'Bulk DivVar Analysis'!$D$9,"Pass","Fail"),"")</f>
        <v>Pass</v>
      </c>
      <c r="I1868" s="338" t="str">
        <f t="shared" si="31"/>
        <v>Delta_10_D7</v>
      </c>
      <c r="J1868" s="339"/>
      <c r="K1868" s="339"/>
      <c r="L1868" s="339"/>
      <c r="M1868" s="339"/>
      <c r="N1868" s="339"/>
      <c r="O1868" s="339"/>
      <c r="P1868" s="339"/>
      <c r="Q1868" s="339"/>
    </row>
    <row r="1869" spans="1:17" ht="13.5" customHeight="1">
      <c r="A1869" s="481" t="s">
        <v>1127</v>
      </c>
      <c r="B1869" s="481" t="s">
        <v>754</v>
      </c>
      <c r="C1869" s="481" t="s">
        <v>1205</v>
      </c>
      <c r="D1869" s="481" t="s">
        <v>1627</v>
      </c>
      <c r="E1869" s="481">
        <v>6841</v>
      </c>
      <c r="F1869" s="339"/>
      <c r="G1869" s="340">
        <f>IF(ISNUMBER(E1869),E1869/'Bulk DivVar Analysis'!$C$7,"")</f>
        <v>0.46039437378020054</v>
      </c>
      <c r="H1869" s="338" t="str">
        <f>IF(ISNUMBER(E1869), IF(G1869&gt;'Bulk DivVar Analysis'!$D$9,"Pass","Fail"),"")</f>
        <v>Pass</v>
      </c>
      <c r="I1869" s="338" t="str">
        <f t="shared" si="31"/>
        <v>Delta_10_D8</v>
      </c>
      <c r="J1869" s="339"/>
      <c r="K1869" s="339"/>
      <c r="L1869" s="339"/>
      <c r="M1869" s="339"/>
      <c r="N1869" s="339"/>
      <c r="O1869" s="339"/>
      <c r="P1869" s="339"/>
      <c r="Q1869" s="339"/>
    </row>
    <row r="1870" spans="1:17" ht="13.5" customHeight="1">
      <c r="A1870" s="481" t="s">
        <v>1127</v>
      </c>
      <c r="B1870" s="481" t="s">
        <v>754</v>
      </c>
      <c r="C1870" s="481" t="s">
        <v>1207</v>
      </c>
      <c r="D1870" s="481" t="s">
        <v>1628</v>
      </c>
      <c r="E1870" s="481">
        <v>13123</v>
      </c>
      <c r="F1870" s="339"/>
      <c r="G1870" s="340">
        <f>IF(ISNUMBER(E1870),E1870/'Bulk DivVar Analysis'!$C$7,"")</f>
        <v>0.88316845009758393</v>
      </c>
      <c r="H1870" s="338" t="str">
        <f>IF(ISNUMBER(E1870), IF(G1870&gt;'Bulk DivVar Analysis'!$D$9,"Pass","Fail"),"")</f>
        <v>Pass</v>
      </c>
      <c r="I1870" s="338" t="str">
        <f t="shared" si="31"/>
        <v>Delta_10_D9</v>
      </c>
      <c r="J1870" s="339"/>
      <c r="K1870" s="339"/>
      <c r="L1870" s="339"/>
      <c r="M1870" s="339"/>
      <c r="N1870" s="339"/>
      <c r="O1870" s="339"/>
      <c r="P1870" s="339"/>
      <c r="Q1870" s="339"/>
    </row>
    <row r="1871" spans="1:17" ht="13.5" customHeight="1">
      <c r="A1871" s="481" t="s">
        <v>1127</v>
      </c>
      <c r="B1871" s="481" t="s">
        <v>754</v>
      </c>
      <c r="C1871" s="481" t="s">
        <v>532</v>
      </c>
      <c r="D1871" s="481" t="s">
        <v>1629</v>
      </c>
      <c r="E1871" s="481">
        <v>21329</v>
      </c>
      <c r="F1871" s="339"/>
      <c r="G1871" s="340">
        <f>IF(ISNUMBER(E1871),E1871/'Bulk DivVar Analysis'!$C$7,"")</f>
        <v>1.435426340938152</v>
      </c>
      <c r="H1871" s="338" t="str">
        <f>IF(ISNUMBER(E1871), IF(G1871&gt;'Bulk DivVar Analysis'!$D$9,"Pass","Fail"),"")</f>
        <v>Pass</v>
      </c>
      <c r="I1871" s="338" t="str">
        <f t="shared" si="31"/>
        <v>Delta_10_D10</v>
      </c>
      <c r="J1871" s="339"/>
      <c r="K1871" s="339"/>
      <c r="L1871" s="339"/>
      <c r="M1871" s="339"/>
      <c r="N1871" s="339"/>
      <c r="O1871" s="339"/>
      <c r="P1871" s="339"/>
      <c r="Q1871" s="339"/>
    </row>
    <row r="1872" spans="1:17" ht="13.5" customHeight="1">
      <c r="A1872" s="481" t="s">
        <v>1127</v>
      </c>
      <c r="B1872" s="481" t="s">
        <v>754</v>
      </c>
      <c r="C1872" s="481" t="s">
        <v>533</v>
      </c>
      <c r="D1872" s="481" t="s">
        <v>1630</v>
      </c>
      <c r="E1872" s="481">
        <v>9171</v>
      </c>
      <c r="F1872" s="339"/>
      <c r="G1872" s="340">
        <f>IF(ISNUMBER(E1872),E1872/'Bulk DivVar Analysis'!$C$7,"")</f>
        <v>0.61720169594185337</v>
      </c>
      <c r="H1872" s="338" t="str">
        <f>IF(ISNUMBER(E1872), IF(G1872&gt;'Bulk DivVar Analysis'!$D$9,"Pass","Fail"),"")</f>
        <v>Pass</v>
      </c>
      <c r="I1872" s="338" t="str">
        <f t="shared" si="31"/>
        <v>Delta_10_D11</v>
      </c>
      <c r="J1872" s="339"/>
      <c r="K1872" s="339"/>
      <c r="L1872" s="339"/>
      <c r="M1872" s="339"/>
      <c r="N1872" s="339"/>
      <c r="O1872" s="339"/>
      <c r="P1872" s="339"/>
      <c r="Q1872" s="339"/>
    </row>
    <row r="1873" spans="1:17" ht="13.5" customHeight="1">
      <c r="A1873" s="481" t="s">
        <v>1127</v>
      </c>
      <c r="B1873" s="481" t="s">
        <v>754</v>
      </c>
      <c r="C1873" s="481" t="s">
        <v>534</v>
      </c>
      <c r="D1873" s="481" t="s">
        <v>1631</v>
      </c>
      <c r="E1873" s="481">
        <v>13021</v>
      </c>
      <c r="F1873" s="339"/>
      <c r="G1873" s="340">
        <f>IF(ISNUMBER(E1873),E1873/'Bulk DivVar Analysis'!$C$7,"")</f>
        <v>0.876303923548018</v>
      </c>
      <c r="H1873" s="338" t="str">
        <f>IF(ISNUMBER(E1873), IF(G1873&gt;'Bulk DivVar Analysis'!$D$9,"Pass","Fail"),"")</f>
        <v>Pass</v>
      </c>
      <c r="I1873" s="338" t="str">
        <f t="shared" si="31"/>
        <v>Delta_10_D12</v>
      </c>
      <c r="J1873" s="339"/>
      <c r="K1873" s="339"/>
      <c r="L1873" s="339"/>
      <c r="M1873" s="339"/>
      <c r="N1873" s="339"/>
      <c r="O1873" s="339"/>
      <c r="P1873" s="339"/>
      <c r="Q1873" s="339"/>
    </row>
    <row r="1874" spans="1:17" ht="13.5" customHeight="1">
      <c r="A1874" s="481" t="s">
        <v>1127</v>
      </c>
      <c r="B1874" s="481" t="s">
        <v>754</v>
      </c>
      <c r="C1874" s="481" t="s">
        <v>1212</v>
      </c>
      <c r="D1874" s="481" t="s">
        <v>1632</v>
      </c>
      <c r="E1874" s="481">
        <v>13213</v>
      </c>
      <c r="F1874" s="339"/>
      <c r="G1874" s="340">
        <f>IF(ISNUMBER(E1874),E1874/'Bulk DivVar Analysis'!$C$7,"")</f>
        <v>0.88922538528837747</v>
      </c>
      <c r="H1874" s="338" t="str">
        <f>IF(ISNUMBER(E1874), IF(G1874&gt;'Bulk DivVar Analysis'!$D$9,"Pass","Fail"),"")</f>
        <v>Pass</v>
      </c>
      <c r="I1874" s="338" t="str">
        <f t="shared" si="31"/>
        <v>Delta_10_E1</v>
      </c>
      <c r="J1874" s="339"/>
      <c r="K1874" s="339"/>
      <c r="L1874" s="339"/>
      <c r="M1874" s="339"/>
      <c r="N1874" s="339"/>
      <c r="O1874" s="339"/>
      <c r="P1874" s="339"/>
      <c r="Q1874" s="339"/>
    </row>
    <row r="1875" spans="1:17" ht="13.5" customHeight="1">
      <c r="A1875" s="481" t="s">
        <v>1127</v>
      </c>
      <c r="B1875" s="481" t="s">
        <v>754</v>
      </c>
      <c r="C1875" s="481" t="s">
        <v>1214</v>
      </c>
      <c r="D1875" s="481" t="s">
        <v>1633</v>
      </c>
      <c r="E1875" s="481">
        <v>12005</v>
      </c>
      <c r="F1875" s="339"/>
      <c r="G1875" s="340">
        <f>IF(ISNUMBER(E1875),E1875/'Bulk DivVar Analysis'!$C$7,"")</f>
        <v>0.80792785517194965</v>
      </c>
      <c r="H1875" s="338" t="str">
        <f>IF(ISNUMBER(E1875), IF(G1875&gt;'Bulk DivVar Analysis'!$D$9,"Pass","Fail"),"")</f>
        <v>Pass</v>
      </c>
      <c r="I1875" s="338" t="str">
        <f t="shared" si="31"/>
        <v>Delta_10_E2</v>
      </c>
      <c r="J1875" s="339"/>
      <c r="K1875" s="339"/>
      <c r="L1875" s="339"/>
      <c r="M1875" s="339"/>
      <c r="N1875" s="339"/>
      <c r="O1875" s="339"/>
      <c r="P1875" s="339"/>
      <c r="Q1875" s="339"/>
    </row>
    <row r="1876" spans="1:17" ht="13.5" customHeight="1">
      <c r="A1876" s="481" t="s">
        <v>1127</v>
      </c>
      <c r="B1876" s="481" t="s">
        <v>754</v>
      </c>
      <c r="C1876" s="481" t="s">
        <v>1216</v>
      </c>
      <c r="D1876" s="481" t="s">
        <v>1634</v>
      </c>
      <c r="E1876" s="481">
        <v>17820</v>
      </c>
      <c r="F1876" s="339"/>
      <c r="G1876" s="340">
        <f>IF(ISNUMBER(E1876),E1876/'Bulk DivVar Analysis'!$C$7,"")</f>
        <v>1.1992731677771047</v>
      </c>
      <c r="H1876" s="338" t="str">
        <f>IF(ISNUMBER(E1876), IF(G1876&gt;'Bulk DivVar Analysis'!$D$9,"Pass","Fail"),"")</f>
        <v>Pass</v>
      </c>
      <c r="I1876" s="338" t="str">
        <f t="shared" si="31"/>
        <v>Delta_10_E3</v>
      </c>
      <c r="J1876" s="339"/>
      <c r="K1876" s="339"/>
      <c r="L1876" s="339"/>
      <c r="M1876" s="339"/>
      <c r="N1876" s="339"/>
      <c r="O1876" s="339"/>
      <c r="P1876" s="339"/>
      <c r="Q1876" s="339"/>
    </row>
    <row r="1877" spans="1:17" ht="13.5" customHeight="1">
      <c r="A1877" s="481" t="s">
        <v>1127</v>
      </c>
      <c r="B1877" s="481" t="s">
        <v>754</v>
      </c>
      <c r="C1877" s="481" t="s">
        <v>1218</v>
      </c>
      <c r="D1877" s="481" t="s">
        <v>1635</v>
      </c>
      <c r="E1877" s="481">
        <v>12311</v>
      </c>
      <c r="F1877" s="339"/>
      <c r="G1877" s="340">
        <f>IF(ISNUMBER(E1877),E1877/'Bulk DivVar Analysis'!$C$7,"")</f>
        <v>0.82852143482064744</v>
      </c>
      <c r="H1877" s="338" t="str">
        <f>IF(ISNUMBER(E1877), IF(G1877&gt;'Bulk DivVar Analysis'!$D$9,"Pass","Fail"),"")</f>
        <v>Pass</v>
      </c>
      <c r="I1877" s="338" t="str">
        <f t="shared" si="31"/>
        <v>Delta_10_E4</v>
      </c>
      <c r="J1877" s="339"/>
      <c r="K1877" s="339"/>
      <c r="L1877" s="339"/>
      <c r="M1877" s="339"/>
      <c r="N1877" s="339"/>
      <c r="O1877" s="339"/>
      <c r="P1877" s="339"/>
      <c r="Q1877" s="339"/>
    </row>
    <row r="1878" spans="1:17" ht="13.5" customHeight="1">
      <c r="A1878" s="481" t="s">
        <v>1127</v>
      </c>
      <c r="B1878" s="481" t="s">
        <v>754</v>
      </c>
      <c r="C1878" s="481" t="s">
        <v>1220</v>
      </c>
      <c r="D1878" s="481" t="s">
        <v>1636</v>
      </c>
      <c r="E1878" s="481">
        <v>13274</v>
      </c>
      <c r="F1878" s="339"/>
      <c r="G1878" s="340">
        <f>IF(ISNUMBER(E1878),E1878/'Bulk DivVar Analysis'!$C$7,"")</f>
        <v>0.89333064136213747</v>
      </c>
      <c r="H1878" s="338" t="str">
        <f>IF(ISNUMBER(E1878), IF(G1878&gt;'Bulk DivVar Analysis'!$D$9,"Pass","Fail"),"")</f>
        <v>Pass</v>
      </c>
      <c r="I1878" s="338" t="str">
        <f t="shared" si="31"/>
        <v>Delta_10_E5</v>
      </c>
      <c r="J1878" s="339"/>
      <c r="K1878" s="339"/>
      <c r="L1878" s="339"/>
      <c r="M1878" s="339"/>
      <c r="N1878" s="339"/>
      <c r="O1878" s="339"/>
      <c r="P1878" s="339"/>
      <c r="Q1878" s="339"/>
    </row>
    <row r="1879" spans="1:17" ht="13.5" customHeight="1">
      <c r="A1879" s="481" t="s">
        <v>1127</v>
      </c>
      <c r="B1879" s="481" t="s">
        <v>754</v>
      </c>
      <c r="C1879" s="481" t="s">
        <v>1222</v>
      </c>
      <c r="D1879" s="481" t="s">
        <v>1637</v>
      </c>
      <c r="E1879" s="481">
        <v>17389</v>
      </c>
      <c r="F1879" s="339"/>
      <c r="G1879" s="340">
        <f>IF(ISNUMBER(E1879),E1879/'Bulk DivVar Analysis'!$C$7,"")</f>
        <v>1.170267178141194</v>
      </c>
      <c r="H1879" s="338" t="str">
        <f>IF(ISNUMBER(E1879), IF(G1879&gt;'Bulk DivVar Analysis'!$D$9,"Pass","Fail"),"")</f>
        <v>Pass</v>
      </c>
      <c r="I1879" s="338" t="str">
        <f t="shared" si="31"/>
        <v>Delta_10_E6</v>
      </c>
      <c r="J1879" s="339"/>
      <c r="K1879" s="339"/>
      <c r="L1879" s="339"/>
      <c r="M1879" s="339"/>
      <c r="N1879" s="339"/>
      <c r="O1879" s="339"/>
      <c r="P1879" s="339"/>
      <c r="Q1879" s="339"/>
    </row>
    <row r="1880" spans="1:17" ht="13.5" customHeight="1">
      <c r="A1880" s="481" t="s">
        <v>1127</v>
      </c>
      <c r="B1880" s="481" t="s">
        <v>754</v>
      </c>
      <c r="C1880" s="481" t="s">
        <v>1224</v>
      </c>
      <c r="D1880" s="481" t="s">
        <v>1638</v>
      </c>
      <c r="E1880" s="481">
        <v>22322</v>
      </c>
      <c r="F1880" s="339"/>
      <c r="G1880" s="340">
        <f>IF(ISNUMBER(E1880),E1880/'Bulk DivVar Analysis'!$C$7,"")</f>
        <v>1.5022545258765732</v>
      </c>
      <c r="H1880" s="338" t="str">
        <f>IF(ISNUMBER(E1880), IF(G1880&gt;'Bulk DivVar Analysis'!$D$9,"Pass","Fail"),"")</f>
        <v>Pass</v>
      </c>
      <c r="I1880" s="338" t="str">
        <f t="shared" si="31"/>
        <v>Delta_10_E7</v>
      </c>
      <c r="J1880" s="339"/>
      <c r="K1880" s="339"/>
      <c r="L1880" s="339"/>
      <c r="M1880" s="339"/>
      <c r="N1880" s="339"/>
      <c r="O1880" s="339"/>
      <c r="P1880" s="339"/>
      <c r="Q1880" s="339"/>
    </row>
    <row r="1881" spans="1:17" ht="13.5" customHeight="1">
      <c r="A1881" s="481" t="s">
        <v>1127</v>
      </c>
      <c r="B1881" s="481" t="s">
        <v>754</v>
      </c>
      <c r="C1881" s="481" t="s">
        <v>1226</v>
      </c>
      <c r="D1881" s="481" t="s">
        <v>1639</v>
      </c>
      <c r="E1881" s="481">
        <v>24275</v>
      </c>
      <c r="F1881" s="339"/>
      <c r="G1881" s="340">
        <f>IF(ISNUMBER(E1881),E1881/'Bulk DivVar Analysis'!$C$7,"")</f>
        <v>1.6336900195167912</v>
      </c>
      <c r="H1881" s="338" t="str">
        <f>IF(ISNUMBER(E1881), IF(G1881&gt;'Bulk DivVar Analysis'!$D$9,"Pass","Fail"),"")</f>
        <v>Pass</v>
      </c>
      <c r="I1881" s="338" t="str">
        <f t="shared" si="31"/>
        <v>Delta_10_E8</v>
      </c>
      <c r="J1881" s="339"/>
      <c r="K1881" s="339"/>
      <c r="L1881" s="339"/>
      <c r="M1881" s="339"/>
      <c r="N1881" s="339"/>
      <c r="O1881" s="339"/>
      <c r="P1881" s="339"/>
      <c r="Q1881" s="339"/>
    </row>
    <row r="1882" spans="1:17" ht="13.5" customHeight="1">
      <c r="A1882" s="481" t="s">
        <v>1127</v>
      </c>
      <c r="B1882" s="481" t="s">
        <v>754</v>
      </c>
      <c r="C1882" s="481" t="s">
        <v>1228</v>
      </c>
      <c r="D1882" s="481" t="s">
        <v>1640</v>
      </c>
      <c r="E1882" s="481">
        <v>16862</v>
      </c>
      <c r="F1882" s="339"/>
      <c r="G1882" s="340">
        <f>IF(ISNUMBER(E1882),E1882/'Bulk DivVar Analysis'!$C$7,"")</f>
        <v>1.1348004576351034</v>
      </c>
      <c r="H1882" s="338" t="str">
        <f>IF(ISNUMBER(E1882), IF(G1882&gt;'Bulk DivVar Analysis'!$D$9,"Pass","Fail"),"")</f>
        <v>Pass</v>
      </c>
      <c r="I1882" s="338" t="str">
        <f t="shared" si="31"/>
        <v>Delta_10_E9</v>
      </c>
      <c r="J1882" s="339"/>
      <c r="K1882" s="339"/>
      <c r="L1882" s="339"/>
      <c r="M1882" s="339"/>
      <c r="N1882" s="339"/>
      <c r="O1882" s="339"/>
      <c r="P1882" s="339"/>
      <c r="Q1882" s="339"/>
    </row>
    <row r="1883" spans="1:17" ht="13.5" customHeight="1">
      <c r="A1883" s="481" t="s">
        <v>1127</v>
      </c>
      <c r="B1883" s="481" t="s">
        <v>754</v>
      </c>
      <c r="C1883" s="481" t="s">
        <v>544</v>
      </c>
      <c r="D1883" s="481" t="s">
        <v>1641</v>
      </c>
      <c r="E1883" s="481">
        <v>18426</v>
      </c>
      <c r="F1883" s="339"/>
      <c r="G1883" s="340">
        <f>IF(ISNUMBER(E1883),E1883/'Bulk DivVar Analysis'!$C$7,"")</f>
        <v>1.2400565313951142</v>
      </c>
      <c r="H1883" s="338" t="str">
        <f>IF(ISNUMBER(E1883), IF(G1883&gt;'Bulk DivVar Analysis'!$D$9,"Pass","Fail"),"")</f>
        <v>Pass</v>
      </c>
      <c r="I1883" s="338" t="str">
        <f t="shared" si="31"/>
        <v>Delta_10_E10</v>
      </c>
      <c r="J1883" s="339"/>
      <c r="K1883" s="339"/>
      <c r="L1883" s="339"/>
      <c r="M1883" s="339"/>
      <c r="N1883" s="339"/>
      <c r="O1883" s="339"/>
      <c r="P1883" s="339"/>
      <c r="Q1883" s="339"/>
    </row>
    <row r="1884" spans="1:17" ht="13.5" customHeight="1">
      <c r="A1884" s="481" t="s">
        <v>1127</v>
      </c>
      <c r="B1884" s="481" t="s">
        <v>754</v>
      </c>
      <c r="C1884" s="481" t="s">
        <v>545</v>
      </c>
      <c r="D1884" s="481" t="s">
        <v>1642</v>
      </c>
      <c r="E1884" s="481">
        <v>8008</v>
      </c>
      <c r="F1884" s="339"/>
      <c r="G1884" s="340">
        <f>IF(ISNUMBER(E1884),E1884/'Bulk DivVar Analysis'!$C$7,"")</f>
        <v>0.53893263342082243</v>
      </c>
      <c r="H1884" s="338" t="str">
        <f>IF(ISNUMBER(E1884), IF(G1884&gt;'Bulk DivVar Analysis'!$D$9,"Pass","Fail"),"")</f>
        <v>Pass</v>
      </c>
      <c r="I1884" s="338" t="str">
        <f t="shared" si="31"/>
        <v>Delta_10_E11</v>
      </c>
      <c r="J1884" s="339"/>
      <c r="K1884" s="339"/>
      <c r="L1884" s="339"/>
      <c r="M1884" s="339"/>
      <c r="N1884" s="339"/>
      <c r="O1884" s="339"/>
      <c r="P1884" s="339"/>
      <c r="Q1884" s="339"/>
    </row>
    <row r="1885" spans="1:17" ht="13.5" customHeight="1">
      <c r="A1885" s="481" t="s">
        <v>1127</v>
      </c>
      <c r="B1885" s="481" t="s">
        <v>754</v>
      </c>
      <c r="C1885" s="481" t="s">
        <v>546</v>
      </c>
      <c r="D1885" s="481" t="s">
        <v>1643</v>
      </c>
      <c r="E1885" s="481">
        <v>9883</v>
      </c>
      <c r="F1885" s="339"/>
      <c r="G1885" s="340">
        <f>IF(ISNUMBER(E1885),E1885/'Bulk DivVar Analysis'!$C$7,"")</f>
        <v>0.66511878322901941</v>
      </c>
      <c r="H1885" s="338" t="str">
        <f>IF(ISNUMBER(E1885), IF(G1885&gt;'Bulk DivVar Analysis'!$D$9,"Pass","Fail"),"")</f>
        <v>Pass</v>
      </c>
      <c r="I1885" s="338" t="str">
        <f t="shared" si="31"/>
        <v>Delta_10_E12</v>
      </c>
      <c r="J1885" s="339"/>
      <c r="K1885" s="339"/>
      <c r="L1885" s="339"/>
      <c r="M1885" s="339"/>
      <c r="N1885" s="339"/>
      <c r="O1885" s="339"/>
      <c r="P1885" s="339"/>
      <c r="Q1885" s="339"/>
    </row>
    <row r="1886" spans="1:17" ht="13.5" customHeight="1">
      <c r="A1886" s="481" t="s">
        <v>1127</v>
      </c>
      <c r="B1886" s="481" t="s">
        <v>754</v>
      </c>
      <c r="C1886" s="481" t="s">
        <v>1233</v>
      </c>
      <c r="D1886" s="481" t="s">
        <v>1644</v>
      </c>
      <c r="E1886" s="481">
        <v>8319</v>
      </c>
      <c r="F1886" s="339"/>
      <c r="G1886" s="340">
        <f>IF(ISNUMBER(E1886),E1886/'Bulk DivVar Analysis'!$C$7,"")</f>
        <v>0.55986270946900873</v>
      </c>
      <c r="H1886" s="338" t="str">
        <f>IF(ISNUMBER(E1886), IF(G1886&gt;'Bulk DivVar Analysis'!$D$9,"Pass","Fail"),"")</f>
        <v>Pass</v>
      </c>
      <c r="I1886" s="338" t="str">
        <f t="shared" si="31"/>
        <v>Delta_10_F1</v>
      </c>
      <c r="J1886" s="339"/>
      <c r="K1886" s="339"/>
      <c r="L1886" s="339"/>
      <c r="M1886" s="339"/>
      <c r="N1886" s="339"/>
      <c r="O1886" s="339"/>
      <c r="P1886" s="339"/>
      <c r="Q1886" s="339"/>
    </row>
    <row r="1887" spans="1:17" ht="13.5" customHeight="1">
      <c r="A1887" s="481" t="s">
        <v>1127</v>
      </c>
      <c r="B1887" s="481" t="s">
        <v>754</v>
      </c>
      <c r="C1887" s="481" t="s">
        <v>1235</v>
      </c>
      <c r="D1887" s="481" t="s">
        <v>1645</v>
      </c>
      <c r="E1887" s="481">
        <v>13809</v>
      </c>
      <c r="F1887" s="339"/>
      <c r="G1887" s="340">
        <f>IF(ISNUMBER(E1887),E1887/'Bulk DivVar Analysis'!$C$7,"")</f>
        <v>0.92933575610740971</v>
      </c>
      <c r="H1887" s="338" t="str">
        <f>IF(ISNUMBER(E1887), IF(G1887&gt;'Bulk DivVar Analysis'!$D$9,"Pass","Fail"),"")</f>
        <v>Pass</v>
      </c>
      <c r="I1887" s="338" t="str">
        <f t="shared" si="31"/>
        <v>Delta_10_F2</v>
      </c>
      <c r="J1887" s="339"/>
      <c r="K1887" s="339"/>
      <c r="L1887" s="339"/>
      <c r="M1887" s="339"/>
      <c r="N1887" s="339"/>
      <c r="O1887" s="339"/>
      <c r="P1887" s="339"/>
      <c r="Q1887" s="339"/>
    </row>
    <row r="1888" spans="1:17" ht="13.5" customHeight="1">
      <c r="A1888" s="481" t="s">
        <v>1127</v>
      </c>
      <c r="B1888" s="481" t="s">
        <v>754</v>
      </c>
      <c r="C1888" s="481" t="s">
        <v>1237</v>
      </c>
      <c r="D1888" s="481" t="s">
        <v>1646</v>
      </c>
      <c r="E1888" s="481">
        <v>24254</v>
      </c>
      <c r="F1888" s="339"/>
      <c r="G1888" s="340">
        <f>IF(ISNUMBER(E1888),E1888/'Bulk DivVar Analysis'!$C$7,"")</f>
        <v>1.6322767346389393</v>
      </c>
      <c r="H1888" s="338" t="str">
        <f>IF(ISNUMBER(E1888), IF(G1888&gt;'Bulk DivVar Analysis'!$D$9,"Pass","Fail"),"")</f>
        <v>Pass</v>
      </c>
      <c r="I1888" s="338" t="str">
        <f t="shared" si="31"/>
        <v>Delta_10_F3</v>
      </c>
      <c r="J1888" s="339"/>
      <c r="K1888" s="339"/>
      <c r="L1888" s="339"/>
      <c r="M1888" s="339"/>
      <c r="N1888" s="339"/>
      <c r="O1888" s="339"/>
      <c r="P1888" s="339"/>
      <c r="Q1888" s="339"/>
    </row>
    <row r="1889" spans="1:17" ht="13.5" customHeight="1">
      <c r="A1889" s="481" t="s">
        <v>1127</v>
      </c>
      <c r="B1889" s="481" t="s">
        <v>754</v>
      </c>
      <c r="C1889" s="481" t="s">
        <v>1239</v>
      </c>
      <c r="D1889" s="481" t="s">
        <v>1647</v>
      </c>
      <c r="E1889" s="481">
        <v>19433</v>
      </c>
      <c r="F1889" s="339"/>
      <c r="G1889" s="340">
        <f>IF(ISNUMBER(E1889),E1889/'Bulk DivVar Analysis'!$C$7,"")</f>
        <v>1.3078269062521031</v>
      </c>
      <c r="H1889" s="338" t="str">
        <f>IF(ISNUMBER(E1889), IF(G1889&gt;'Bulk DivVar Analysis'!$D$9,"Pass","Fail"),"")</f>
        <v>Pass</v>
      </c>
      <c r="I1889" s="338" t="str">
        <f t="shared" si="31"/>
        <v>Delta_10_F4</v>
      </c>
      <c r="J1889" s="339"/>
      <c r="K1889" s="339"/>
      <c r="L1889" s="339"/>
      <c r="M1889" s="339"/>
      <c r="N1889" s="339"/>
      <c r="O1889" s="339"/>
      <c r="P1889" s="339"/>
      <c r="Q1889" s="339"/>
    </row>
    <row r="1890" spans="1:17" ht="13.5" customHeight="1">
      <c r="A1890" s="481" t="s">
        <v>1127</v>
      </c>
      <c r="B1890" s="481" t="s">
        <v>754</v>
      </c>
      <c r="C1890" s="481" t="s">
        <v>1241</v>
      </c>
      <c r="D1890" s="481" t="s">
        <v>1648</v>
      </c>
      <c r="E1890" s="481">
        <v>10366</v>
      </c>
      <c r="F1890" s="339"/>
      <c r="G1890" s="340">
        <f>IF(ISNUMBER(E1890),E1890/'Bulk DivVar Analysis'!$C$7,"")</f>
        <v>0.697624335419611</v>
      </c>
      <c r="H1890" s="338" t="str">
        <f>IF(ISNUMBER(E1890), IF(G1890&gt;'Bulk DivVar Analysis'!$D$9,"Pass","Fail"),"")</f>
        <v>Pass</v>
      </c>
      <c r="I1890" s="338" t="str">
        <f t="shared" si="31"/>
        <v>Delta_10_F5</v>
      </c>
      <c r="J1890" s="339"/>
      <c r="K1890" s="339"/>
      <c r="L1890" s="339"/>
      <c r="M1890" s="339"/>
      <c r="N1890" s="339"/>
      <c r="O1890" s="339"/>
      <c r="P1890" s="339"/>
      <c r="Q1890" s="339"/>
    </row>
    <row r="1891" spans="1:17" ht="13.5" customHeight="1">
      <c r="A1891" s="481" t="s">
        <v>1127</v>
      </c>
      <c r="B1891" s="481" t="s">
        <v>754</v>
      </c>
      <c r="C1891" s="481" t="s">
        <v>1243</v>
      </c>
      <c r="D1891" s="481" t="s">
        <v>1649</v>
      </c>
      <c r="E1891" s="481">
        <v>11739</v>
      </c>
      <c r="F1891" s="339"/>
      <c r="G1891" s="340">
        <f>IF(ISNUMBER(E1891),E1891/'Bulk DivVar Analysis'!$C$7,"")</f>
        <v>0.79002624671916011</v>
      </c>
      <c r="H1891" s="338" t="str">
        <f>IF(ISNUMBER(E1891), IF(G1891&gt;'Bulk DivVar Analysis'!$D$9,"Pass","Fail"),"")</f>
        <v>Pass</v>
      </c>
      <c r="I1891" s="338" t="str">
        <f t="shared" si="31"/>
        <v>Delta_10_F6</v>
      </c>
      <c r="J1891" s="339"/>
      <c r="K1891" s="339"/>
      <c r="L1891" s="339"/>
      <c r="M1891" s="339"/>
      <c r="N1891" s="339"/>
      <c r="O1891" s="339"/>
      <c r="P1891" s="339"/>
      <c r="Q1891" s="339"/>
    </row>
    <row r="1892" spans="1:17" ht="13.5" customHeight="1">
      <c r="A1892" s="481" t="s">
        <v>1127</v>
      </c>
      <c r="B1892" s="481" t="s">
        <v>754</v>
      </c>
      <c r="C1892" s="481" t="s">
        <v>1245</v>
      </c>
      <c r="D1892" s="481" t="s">
        <v>1650</v>
      </c>
      <c r="E1892" s="481">
        <v>20556</v>
      </c>
      <c r="F1892" s="339"/>
      <c r="G1892" s="340">
        <f>IF(ISNUMBER(E1892),E1892/'Bulk DivVar Analysis'!$C$7,"")</f>
        <v>1.3834039975772259</v>
      </c>
      <c r="H1892" s="338" t="str">
        <f>IF(ISNUMBER(E1892), IF(G1892&gt;'Bulk DivVar Analysis'!$D$9,"Pass","Fail"),"")</f>
        <v>Pass</v>
      </c>
      <c r="I1892" s="338" t="str">
        <f t="shared" si="31"/>
        <v>Delta_10_F7</v>
      </c>
      <c r="J1892" s="339"/>
      <c r="K1892" s="339"/>
      <c r="L1892" s="339"/>
      <c r="M1892" s="339"/>
      <c r="N1892" s="339"/>
      <c r="O1892" s="339"/>
      <c r="P1892" s="339"/>
      <c r="Q1892" s="339"/>
    </row>
    <row r="1893" spans="1:17" ht="13.5" customHeight="1">
      <c r="A1893" s="481" t="s">
        <v>1127</v>
      </c>
      <c r="B1893" s="481" t="s">
        <v>754</v>
      </c>
      <c r="C1893" s="481" t="s">
        <v>1247</v>
      </c>
      <c r="D1893" s="481" t="s">
        <v>1651</v>
      </c>
      <c r="E1893" s="481">
        <v>9443</v>
      </c>
      <c r="F1893" s="339"/>
      <c r="G1893" s="340">
        <f>IF(ISNUMBER(E1893),E1893/'Bulk DivVar Analysis'!$C$7,"")</f>
        <v>0.63550710007402922</v>
      </c>
      <c r="H1893" s="338" t="str">
        <f>IF(ISNUMBER(E1893), IF(G1893&gt;'Bulk DivVar Analysis'!$D$9,"Pass","Fail"),"")</f>
        <v>Pass</v>
      </c>
      <c r="I1893" s="338" t="str">
        <f t="shared" si="31"/>
        <v>Delta_10_F8</v>
      </c>
      <c r="J1893" s="339"/>
      <c r="K1893" s="339"/>
      <c r="L1893" s="339"/>
      <c r="M1893" s="339"/>
      <c r="N1893" s="339"/>
      <c r="O1893" s="339"/>
      <c r="P1893" s="339"/>
      <c r="Q1893" s="339"/>
    </row>
    <row r="1894" spans="1:17" ht="13.5" customHeight="1">
      <c r="A1894" s="481" t="s">
        <v>1127</v>
      </c>
      <c r="B1894" s="481" t="s">
        <v>754</v>
      </c>
      <c r="C1894" s="481" t="s">
        <v>1249</v>
      </c>
      <c r="D1894" s="481" t="s">
        <v>1652</v>
      </c>
      <c r="E1894" s="481">
        <v>18528</v>
      </c>
      <c r="F1894" s="339"/>
      <c r="G1894" s="340">
        <f>IF(ISNUMBER(E1894),E1894/'Bulk DivVar Analysis'!$C$7,"")</f>
        <v>1.2469210579446799</v>
      </c>
      <c r="H1894" s="338" t="str">
        <f>IF(ISNUMBER(E1894), IF(G1894&gt;'Bulk DivVar Analysis'!$D$9,"Pass","Fail"),"")</f>
        <v>Pass</v>
      </c>
      <c r="I1894" s="338" t="str">
        <f t="shared" si="31"/>
        <v>Delta_10_F9</v>
      </c>
      <c r="J1894" s="339"/>
      <c r="K1894" s="339"/>
      <c r="L1894" s="339"/>
      <c r="M1894" s="339"/>
      <c r="N1894" s="339"/>
      <c r="O1894" s="339"/>
      <c r="P1894" s="339"/>
      <c r="Q1894" s="339"/>
    </row>
    <row r="1895" spans="1:17" ht="13.5" customHeight="1">
      <c r="A1895" s="481" t="s">
        <v>1127</v>
      </c>
      <c r="B1895" s="481" t="s">
        <v>754</v>
      </c>
      <c r="C1895" s="481" t="s">
        <v>556</v>
      </c>
      <c r="D1895" s="481" t="s">
        <v>1653</v>
      </c>
      <c r="E1895" s="481">
        <v>21646</v>
      </c>
      <c r="F1895" s="339"/>
      <c r="G1895" s="340">
        <f>IF(ISNUMBER(E1895),E1895/'Bulk DivVar Analysis'!$C$7,"")</f>
        <v>1.4567602126657244</v>
      </c>
      <c r="H1895" s="338" t="str">
        <f>IF(ISNUMBER(E1895), IF(G1895&gt;'Bulk DivVar Analysis'!$D$9,"Pass","Fail"),"")</f>
        <v>Pass</v>
      </c>
      <c r="I1895" s="338" t="str">
        <f t="shared" si="31"/>
        <v>Delta_10_F10</v>
      </c>
      <c r="J1895" s="339"/>
      <c r="K1895" s="339"/>
      <c r="L1895" s="339"/>
      <c r="M1895" s="339"/>
      <c r="N1895" s="339"/>
      <c r="O1895" s="339"/>
      <c r="P1895" s="339"/>
      <c r="Q1895" s="339"/>
    </row>
    <row r="1896" spans="1:17" ht="13.5" customHeight="1">
      <c r="A1896" s="481" t="s">
        <v>1127</v>
      </c>
      <c r="B1896" s="481" t="s">
        <v>754</v>
      </c>
      <c r="C1896" s="481" t="s">
        <v>557</v>
      </c>
      <c r="D1896" s="481" t="s">
        <v>1654</v>
      </c>
      <c r="E1896" s="481">
        <v>21374</v>
      </c>
      <c r="F1896" s="339"/>
      <c r="G1896" s="340">
        <f>IF(ISNUMBER(E1896),E1896/'Bulk DivVar Analysis'!$C$7,"")</f>
        <v>1.4384548085335487</v>
      </c>
      <c r="H1896" s="338" t="str">
        <f>IF(ISNUMBER(E1896), IF(G1896&gt;'Bulk DivVar Analysis'!$D$9,"Pass","Fail"),"")</f>
        <v>Pass</v>
      </c>
      <c r="I1896" s="338" t="str">
        <f t="shared" si="31"/>
        <v>Delta_10_F11</v>
      </c>
      <c r="J1896" s="339"/>
      <c r="K1896" s="339"/>
      <c r="L1896" s="339"/>
      <c r="M1896" s="339"/>
      <c r="N1896" s="339"/>
      <c r="O1896" s="339"/>
      <c r="P1896" s="339"/>
      <c r="Q1896" s="339"/>
    </row>
    <row r="1897" spans="1:17" ht="13.5" customHeight="1">
      <c r="A1897" s="481" t="s">
        <v>1127</v>
      </c>
      <c r="B1897" s="481" t="s">
        <v>754</v>
      </c>
      <c r="C1897" s="481" t="s">
        <v>558</v>
      </c>
      <c r="D1897" s="481" t="s">
        <v>1655</v>
      </c>
      <c r="E1897" s="481">
        <v>16121</v>
      </c>
      <c r="F1897" s="339"/>
      <c r="G1897" s="340">
        <f>IF(ISNUMBER(E1897),E1897/'Bulk DivVar Analysis'!$C$7,"")</f>
        <v>1.0849316912309039</v>
      </c>
      <c r="H1897" s="338" t="str">
        <f>IF(ISNUMBER(E1897), IF(G1897&gt;'Bulk DivVar Analysis'!$D$9,"Pass","Fail"),"")</f>
        <v>Pass</v>
      </c>
      <c r="I1897" s="338" t="str">
        <f t="shared" si="31"/>
        <v>Delta_10_F12</v>
      </c>
      <c r="J1897" s="339"/>
      <c r="K1897" s="339"/>
      <c r="L1897" s="339"/>
      <c r="M1897" s="339"/>
      <c r="N1897" s="339"/>
      <c r="O1897" s="339"/>
      <c r="P1897" s="339"/>
      <c r="Q1897" s="339"/>
    </row>
    <row r="1898" spans="1:17" ht="13.5" customHeight="1">
      <c r="A1898" s="481" t="s">
        <v>1127</v>
      </c>
      <c r="B1898" s="481" t="s">
        <v>754</v>
      </c>
      <c r="C1898" s="481" t="s">
        <v>1254</v>
      </c>
      <c r="D1898" s="481" t="s">
        <v>1656</v>
      </c>
      <c r="E1898" s="481">
        <v>19016</v>
      </c>
      <c r="F1898" s="339"/>
      <c r="G1898" s="340">
        <f>IF(ISNUMBER(E1898),E1898/'Bulk DivVar Analysis'!$C$7,"")</f>
        <v>1.2797631065347601</v>
      </c>
      <c r="H1898" s="338" t="str">
        <f>IF(ISNUMBER(E1898), IF(G1898&gt;'Bulk DivVar Analysis'!$D$9,"Pass","Fail"),"")</f>
        <v>Pass</v>
      </c>
      <c r="I1898" s="338" t="str">
        <f t="shared" si="31"/>
        <v>Delta_10_G1</v>
      </c>
      <c r="J1898" s="339"/>
      <c r="K1898" s="339"/>
      <c r="L1898" s="339"/>
      <c r="M1898" s="339"/>
      <c r="N1898" s="339"/>
      <c r="O1898" s="339"/>
      <c r="P1898" s="339"/>
      <c r="Q1898" s="339"/>
    </row>
    <row r="1899" spans="1:17" ht="13.5" customHeight="1">
      <c r="A1899" s="481" t="s">
        <v>1127</v>
      </c>
      <c r="B1899" s="481" t="s">
        <v>754</v>
      </c>
      <c r="C1899" s="481" t="s">
        <v>1256</v>
      </c>
      <c r="D1899" s="481" t="s">
        <v>1657</v>
      </c>
      <c r="E1899" s="481">
        <v>13411</v>
      </c>
      <c r="F1899" s="339"/>
      <c r="G1899" s="340">
        <f>IF(ISNUMBER(E1899),E1899/'Bulk DivVar Analysis'!$C$7,"")</f>
        <v>0.90255064270812302</v>
      </c>
      <c r="H1899" s="338" t="str">
        <f>IF(ISNUMBER(E1899), IF(G1899&gt;'Bulk DivVar Analysis'!$D$9,"Pass","Fail"),"")</f>
        <v>Pass</v>
      </c>
      <c r="I1899" s="338" t="str">
        <f t="shared" si="31"/>
        <v>Delta_10_G2</v>
      </c>
      <c r="J1899" s="339"/>
      <c r="K1899" s="339"/>
      <c r="L1899" s="339"/>
      <c r="M1899" s="339"/>
      <c r="N1899" s="339"/>
      <c r="O1899" s="339"/>
      <c r="P1899" s="339"/>
      <c r="Q1899" s="339"/>
    </row>
    <row r="1900" spans="1:17" ht="13.5" customHeight="1">
      <c r="A1900" s="481" t="s">
        <v>1127</v>
      </c>
      <c r="B1900" s="481" t="s">
        <v>754</v>
      </c>
      <c r="C1900" s="481" t="s">
        <v>1258</v>
      </c>
      <c r="D1900" s="481" t="s">
        <v>1658</v>
      </c>
      <c r="E1900" s="481">
        <v>6950</v>
      </c>
      <c r="F1900" s="339"/>
      <c r="G1900" s="340">
        <f>IF(ISNUMBER(E1900),E1900/'Bulk DivVar Analysis'!$C$7,"")</f>
        <v>0.4677299952890504</v>
      </c>
      <c r="H1900" s="338" t="str">
        <f>IF(ISNUMBER(E1900), IF(G1900&gt;'Bulk DivVar Analysis'!$D$9,"Pass","Fail"),"")</f>
        <v>Pass</v>
      </c>
      <c r="I1900" s="338" t="str">
        <f t="shared" si="31"/>
        <v>Delta_10_G3</v>
      </c>
      <c r="J1900" s="339"/>
      <c r="K1900" s="339"/>
      <c r="L1900" s="339"/>
      <c r="M1900" s="339"/>
      <c r="N1900" s="339"/>
      <c r="O1900" s="339"/>
      <c r="P1900" s="339"/>
      <c r="Q1900" s="339"/>
    </row>
    <row r="1901" spans="1:17" ht="13.5" customHeight="1">
      <c r="A1901" s="481" t="s">
        <v>1127</v>
      </c>
      <c r="B1901" s="481" t="s">
        <v>754</v>
      </c>
      <c r="C1901" s="481" t="s">
        <v>1260</v>
      </c>
      <c r="D1901" s="481" t="s">
        <v>1659</v>
      </c>
      <c r="E1901" s="481">
        <v>18722</v>
      </c>
      <c r="F1901" s="339"/>
      <c r="G1901" s="340">
        <f>IF(ISNUMBER(E1901),E1901/'Bulk DivVar Analysis'!$C$7,"")</f>
        <v>1.2599771182448347</v>
      </c>
      <c r="H1901" s="338" t="str">
        <f>IF(ISNUMBER(E1901), IF(G1901&gt;'Bulk DivVar Analysis'!$D$9,"Pass","Fail"),"")</f>
        <v>Pass</v>
      </c>
      <c r="I1901" s="338" t="str">
        <f t="shared" si="31"/>
        <v>Delta_10_G4</v>
      </c>
      <c r="J1901" s="339"/>
      <c r="K1901" s="339"/>
      <c r="L1901" s="339"/>
      <c r="M1901" s="339"/>
      <c r="N1901" s="339"/>
      <c r="O1901" s="339"/>
      <c r="P1901" s="339"/>
      <c r="Q1901" s="339"/>
    </row>
    <row r="1902" spans="1:17" ht="13.5" customHeight="1">
      <c r="A1902" s="481" t="s">
        <v>1127</v>
      </c>
      <c r="B1902" s="481" t="s">
        <v>754</v>
      </c>
      <c r="C1902" s="481" t="s">
        <v>1262</v>
      </c>
      <c r="D1902" s="481" t="s">
        <v>1660</v>
      </c>
      <c r="E1902" s="481">
        <v>16596</v>
      </c>
      <c r="F1902" s="339"/>
      <c r="G1902" s="340">
        <f>IF(ISNUMBER(E1902),E1902/'Bulk DivVar Analysis'!$C$7,"")</f>
        <v>1.1168988491823137</v>
      </c>
      <c r="H1902" s="338" t="str">
        <f>IF(ISNUMBER(E1902), IF(G1902&gt;'Bulk DivVar Analysis'!$D$9,"Pass","Fail"),"")</f>
        <v>Pass</v>
      </c>
      <c r="I1902" s="338" t="str">
        <f t="shared" si="31"/>
        <v>Delta_10_G5</v>
      </c>
      <c r="J1902" s="339"/>
      <c r="K1902" s="339"/>
      <c r="L1902" s="339"/>
      <c r="M1902" s="339"/>
      <c r="N1902" s="339"/>
      <c r="O1902" s="339"/>
      <c r="P1902" s="339"/>
      <c r="Q1902" s="339"/>
    </row>
    <row r="1903" spans="1:17" ht="13.5" customHeight="1">
      <c r="A1903" s="481" t="s">
        <v>1127</v>
      </c>
      <c r="B1903" s="481" t="s">
        <v>754</v>
      </c>
      <c r="C1903" s="481" t="s">
        <v>1264</v>
      </c>
      <c r="D1903" s="481" t="s">
        <v>1661</v>
      </c>
      <c r="E1903" s="481">
        <v>14981</v>
      </c>
      <c r="F1903" s="339"/>
      <c r="G1903" s="340">
        <f>IF(ISNUMBER(E1903),E1903/'Bulk DivVar Analysis'!$C$7,"")</f>
        <v>1.00821051214752</v>
      </c>
      <c r="H1903" s="338" t="str">
        <f>IF(ISNUMBER(E1903), IF(G1903&gt;'Bulk DivVar Analysis'!$D$9,"Pass","Fail"),"")</f>
        <v>Pass</v>
      </c>
      <c r="I1903" s="338" t="str">
        <f t="shared" si="31"/>
        <v>Delta_10_G6</v>
      </c>
      <c r="J1903" s="339"/>
      <c r="K1903" s="339"/>
      <c r="L1903" s="339"/>
      <c r="M1903" s="339"/>
      <c r="N1903" s="339"/>
      <c r="O1903" s="339"/>
      <c r="P1903" s="339"/>
      <c r="Q1903" s="339"/>
    </row>
    <row r="1904" spans="1:17" ht="13.5" customHeight="1">
      <c r="A1904" s="481" t="s">
        <v>1127</v>
      </c>
      <c r="B1904" s="481" t="s">
        <v>754</v>
      </c>
      <c r="C1904" s="481" t="s">
        <v>1266</v>
      </c>
      <c r="D1904" s="481" t="s">
        <v>1662</v>
      </c>
      <c r="E1904" s="481">
        <v>7547</v>
      </c>
      <c r="F1904" s="339"/>
      <c r="G1904" s="340">
        <f>IF(ISNUMBER(E1904),E1904/'Bulk DivVar Analysis'!$C$7,"")</f>
        <v>0.50790766538798038</v>
      </c>
      <c r="H1904" s="338" t="str">
        <f>IF(ISNUMBER(E1904), IF(G1904&gt;'Bulk DivVar Analysis'!$D$9,"Pass","Fail"),"")</f>
        <v>Pass</v>
      </c>
      <c r="I1904" s="338" t="str">
        <f t="shared" si="31"/>
        <v>Delta_10_G7</v>
      </c>
      <c r="J1904" s="339"/>
      <c r="K1904" s="339"/>
      <c r="L1904" s="339"/>
      <c r="M1904" s="339"/>
      <c r="N1904" s="339"/>
      <c r="O1904" s="339"/>
      <c r="P1904" s="339"/>
      <c r="Q1904" s="339"/>
    </row>
    <row r="1905" spans="1:17" ht="13.5" customHeight="1">
      <c r="A1905" s="481" t="s">
        <v>1127</v>
      </c>
      <c r="B1905" s="481" t="s">
        <v>754</v>
      </c>
      <c r="C1905" s="481" t="s">
        <v>1268</v>
      </c>
      <c r="D1905" s="481" t="s">
        <v>1663</v>
      </c>
      <c r="E1905" s="481">
        <v>7112</v>
      </c>
      <c r="F1905" s="339"/>
      <c r="G1905" s="340">
        <f>IF(ISNUMBER(E1905),E1905/'Bulk DivVar Analysis'!$C$7,"")</f>
        <v>0.47863247863247865</v>
      </c>
      <c r="H1905" s="338" t="str">
        <f>IF(ISNUMBER(E1905), IF(G1905&gt;'Bulk DivVar Analysis'!$D$9,"Pass","Fail"),"")</f>
        <v>Pass</v>
      </c>
      <c r="I1905" s="338" t="str">
        <f t="shared" si="31"/>
        <v>Delta_10_G8</v>
      </c>
      <c r="J1905" s="339"/>
      <c r="K1905" s="339"/>
      <c r="L1905" s="339"/>
      <c r="M1905" s="339"/>
      <c r="N1905" s="339"/>
      <c r="O1905" s="339"/>
      <c r="P1905" s="339"/>
      <c r="Q1905" s="339"/>
    </row>
    <row r="1906" spans="1:17" ht="13.5" customHeight="1">
      <c r="A1906" s="481" t="s">
        <v>1127</v>
      </c>
      <c r="B1906" s="481" t="s">
        <v>754</v>
      </c>
      <c r="C1906" s="481" t="s">
        <v>1270</v>
      </c>
      <c r="D1906" s="481" t="s">
        <v>1664</v>
      </c>
      <c r="E1906" s="481">
        <v>20146</v>
      </c>
      <c r="F1906" s="339"/>
      <c r="G1906" s="340">
        <f>IF(ISNUMBER(E1906),E1906/'Bulk DivVar Analysis'!$C$7,"")</f>
        <v>1.3558112928191668</v>
      </c>
      <c r="H1906" s="338" t="str">
        <f>IF(ISNUMBER(E1906), IF(G1906&gt;'Bulk DivVar Analysis'!$D$9,"Pass","Fail"),"")</f>
        <v>Pass</v>
      </c>
      <c r="I1906" s="338" t="str">
        <f t="shared" si="31"/>
        <v>Delta_10_G9</v>
      </c>
      <c r="J1906" s="339"/>
      <c r="K1906" s="339"/>
      <c r="L1906" s="339"/>
      <c r="M1906" s="339"/>
      <c r="N1906" s="339"/>
      <c r="O1906" s="339"/>
      <c r="P1906" s="339"/>
      <c r="Q1906" s="339"/>
    </row>
    <row r="1907" spans="1:17" ht="13.5" customHeight="1">
      <c r="A1907" s="481" t="s">
        <v>1127</v>
      </c>
      <c r="B1907" s="481" t="s">
        <v>754</v>
      </c>
      <c r="C1907" s="481" t="s">
        <v>568</v>
      </c>
      <c r="D1907" s="481" t="s">
        <v>1665</v>
      </c>
      <c r="E1907" s="481">
        <v>10722</v>
      </c>
      <c r="F1907" s="339"/>
      <c r="G1907" s="340">
        <f>IF(ISNUMBER(E1907),E1907/'Bulk DivVar Analysis'!$C$7,"")</f>
        <v>0.72158287906319407</v>
      </c>
      <c r="H1907" s="338" t="str">
        <f>IF(ISNUMBER(E1907), IF(G1907&gt;'Bulk DivVar Analysis'!$D$9,"Pass","Fail"),"")</f>
        <v>Pass</v>
      </c>
      <c r="I1907" s="338" t="str">
        <f t="shared" si="31"/>
        <v>Delta_10_G10</v>
      </c>
      <c r="J1907" s="339"/>
      <c r="K1907" s="339"/>
      <c r="L1907" s="339"/>
      <c r="M1907" s="339"/>
      <c r="N1907" s="339"/>
      <c r="O1907" s="339"/>
      <c r="P1907" s="339"/>
      <c r="Q1907" s="339"/>
    </row>
    <row r="1908" spans="1:17" ht="13.5" customHeight="1">
      <c r="A1908" s="481" t="s">
        <v>1127</v>
      </c>
      <c r="B1908" s="481" t="s">
        <v>754</v>
      </c>
      <c r="C1908" s="481" t="s">
        <v>569</v>
      </c>
      <c r="D1908" s="481" t="s">
        <v>1666</v>
      </c>
      <c r="E1908" s="481">
        <v>12424</v>
      </c>
      <c r="F1908" s="339"/>
      <c r="G1908" s="340">
        <f>IF(ISNUMBER(E1908),E1908/'Bulk DivVar Analysis'!$C$7,"")</f>
        <v>0.83612625344908809</v>
      </c>
      <c r="H1908" s="338" t="str">
        <f>IF(ISNUMBER(E1908), IF(G1908&gt;'Bulk DivVar Analysis'!$D$9,"Pass","Fail"),"")</f>
        <v>Pass</v>
      </c>
      <c r="I1908" s="338" t="str">
        <f t="shared" si="31"/>
        <v>Delta_10_G11</v>
      </c>
      <c r="J1908" s="339"/>
      <c r="K1908" s="339"/>
      <c r="L1908" s="339"/>
      <c r="M1908" s="339"/>
      <c r="N1908" s="339"/>
      <c r="O1908" s="339"/>
      <c r="P1908" s="339"/>
      <c r="Q1908" s="339"/>
    </row>
    <row r="1909" spans="1:17" ht="13.5" customHeight="1">
      <c r="A1909" s="481" t="s">
        <v>1127</v>
      </c>
      <c r="B1909" s="481" t="s">
        <v>754</v>
      </c>
      <c r="C1909" s="481" t="s">
        <v>570</v>
      </c>
      <c r="D1909" s="481" t="s">
        <v>1667</v>
      </c>
      <c r="E1909" s="481">
        <v>16050</v>
      </c>
      <c r="F1909" s="339"/>
      <c r="G1909" s="340">
        <f>IF(ISNUMBER(E1909),E1909/'Bulk DivVar Analysis'!$C$7,"")</f>
        <v>1.0801534423581667</v>
      </c>
      <c r="H1909" s="338" t="str">
        <f>IF(ISNUMBER(E1909), IF(G1909&gt;'Bulk DivVar Analysis'!$D$9,"Pass","Fail"),"")</f>
        <v>Pass</v>
      </c>
      <c r="I1909" s="338" t="str">
        <f t="shared" si="31"/>
        <v>Delta_10_G12</v>
      </c>
      <c r="J1909" s="339"/>
      <c r="K1909" s="339"/>
      <c r="L1909" s="339"/>
      <c r="M1909" s="339"/>
      <c r="N1909" s="339"/>
      <c r="O1909" s="339"/>
      <c r="P1909" s="339"/>
      <c r="Q1909" s="339"/>
    </row>
    <row r="1910" spans="1:17" ht="13.5" customHeight="1">
      <c r="A1910" s="481" t="s">
        <v>1127</v>
      </c>
      <c r="B1910" s="481" t="s">
        <v>754</v>
      </c>
      <c r="C1910" s="481" t="s">
        <v>1275</v>
      </c>
      <c r="D1910" s="481" t="s">
        <v>1668</v>
      </c>
      <c r="E1910" s="481">
        <v>9171</v>
      </c>
      <c r="F1910" s="339"/>
      <c r="G1910" s="340">
        <f>IF(ISNUMBER(E1910),E1910/'Bulk DivVar Analysis'!$C$7,"")</f>
        <v>0.61720169594185337</v>
      </c>
      <c r="H1910" s="338" t="str">
        <f>IF(ISNUMBER(E1910), IF(G1910&gt;'Bulk DivVar Analysis'!$D$9,"Pass","Fail"),"")</f>
        <v>Pass</v>
      </c>
      <c r="I1910" s="338" t="str">
        <f t="shared" si="31"/>
        <v>Delta_10_H1</v>
      </c>
      <c r="J1910" s="339"/>
      <c r="K1910" s="339"/>
      <c r="L1910" s="339"/>
      <c r="M1910" s="339"/>
      <c r="N1910" s="339"/>
      <c r="O1910" s="339"/>
      <c r="P1910" s="339"/>
      <c r="Q1910" s="339"/>
    </row>
    <row r="1911" spans="1:17" ht="13.5" customHeight="1">
      <c r="A1911" s="481" t="s">
        <v>1127</v>
      </c>
      <c r="B1911" s="481" t="s">
        <v>754</v>
      </c>
      <c r="C1911" s="481" t="s">
        <v>1277</v>
      </c>
      <c r="D1911" s="481" t="s">
        <v>1669</v>
      </c>
      <c r="E1911" s="481">
        <v>21209</v>
      </c>
      <c r="F1911" s="339"/>
      <c r="G1911" s="340">
        <f>IF(ISNUMBER(E1911),E1911/'Bulk DivVar Analysis'!$C$7,"")</f>
        <v>1.4273504273504274</v>
      </c>
      <c r="H1911" s="338" t="str">
        <f>IF(ISNUMBER(E1911), IF(G1911&gt;'Bulk DivVar Analysis'!$D$9,"Pass","Fail"),"")</f>
        <v>Pass</v>
      </c>
      <c r="I1911" s="338" t="str">
        <f t="shared" si="31"/>
        <v>Delta_10_H2</v>
      </c>
      <c r="J1911" s="339"/>
      <c r="K1911" s="339"/>
      <c r="L1911" s="339"/>
      <c r="M1911" s="339"/>
      <c r="N1911" s="339"/>
      <c r="O1911" s="339"/>
      <c r="P1911" s="339"/>
      <c r="Q1911" s="339"/>
    </row>
    <row r="1912" spans="1:17" ht="13.5" customHeight="1">
      <c r="A1912" s="481" t="s">
        <v>1127</v>
      </c>
      <c r="B1912" s="481" t="s">
        <v>754</v>
      </c>
      <c r="C1912" s="481" t="s">
        <v>1279</v>
      </c>
      <c r="D1912" s="481" t="s">
        <v>1670</v>
      </c>
      <c r="E1912" s="481">
        <v>9316</v>
      </c>
      <c r="F1912" s="339"/>
      <c r="G1912" s="340">
        <f>IF(ISNUMBER(E1912),E1912/'Bulk DivVar Analysis'!$C$7,"")</f>
        <v>0.6269600915270207</v>
      </c>
      <c r="H1912" s="338" t="str">
        <f>IF(ISNUMBER(E1912), IF(G1912&gt;'Bulk DivVar Analysis'!$D$9,"Pass","Fail"),"")</f>
        <v>Pass</v>
      </c>
      <c r="I1912" s="338" t="str">
        <f t="shared" si="31"/>
        <v>Delta_10_H3</v>
      </c>
      <c r="J1912" s="339"/>
      <c r="K1912" s="339"/>
      <c r="L1912" s="339"/>
      <c r="M1912" s="339"/>
      <c r="N1912" s="339"/>
      <c r="O1912" s="339"/>
      <c r="P1912" s="339"/>
      <c r="Q1912" s="339"/>
    </row>
    <row r="1913" spans="1:17" ht="13.5" customHeight="1">
      <c r="A1913" s="481" t="s">
        <v>1127</v>
      </c>
      <c r="B1913" s="481" t="s">
        <v>754</v>
      </c>
      <c r="C1913" s="481" t="s">
        <v>1281</v>
      </c>
      <c r="D1913" s="481" t="s">
        <v>1671</v>
      </c>
      <c r="E1913" s="481">
        <v>10703</v>
      </c>
      <c r="F1913" s="339"/>
      <c r="G1913" s="340">
        <f>IF(ISNUMBER(E1913),E1913/'Bulk DivVar Analysis'!$C$7,"")</f>
        <v>0.72030419274513757</v>
      </c>
      <c r="H1913" s="338" t="str">
        <f>IF(ISNUMBER(E1913), IF(G1913&gt;'Bulk DivVar Analysis'!$D$9,"Pass","Fail"),"")</f>
        <v>Pass</v>
      </c>
      <c r="I1913" s="338" t="str">
        <f t="shared" si="31"/>
        <v>Delta_10_H4</v>
      </c>
      <c r="J1913" s="339"/>
      <c r="K1913" s="339"/>
      <c r="L1913" s="339"/>
      <c r="M1913" s="339"/>
      <c r="N1913" s="339"/>
      <c r="O1913" s="339"/>
      <c r="P1913" s="339"/>
      <c r="Q1913" s="339"/>
    </row>
    <row r="1914" spans="1:17" ht="13.5" customHeight="1">
      <c r="A1914" s="481" t="s">
        <v>1127</v>
      </c>
      <c r="B1914" s="481" t="s">
        <v>754</v>
      </c>
      <c r="C1914" s="481" t="s">
        <v>1283</v>
      </c>
      <c r="D1914" s="481" t="s">
        <v>1672</v>
      </c>
      <c r="E1914" s="481">
        <v>9304</v>
      </c>
      <c r="F1914" s="339"/>
      <c r="G1914" s="340">
        <f>IF(ISNUMBER(E1914),E1914/'Bulk DivVar Analysis'!$C$7,"")</f>
        <v>0.62615250016824819</v>
      </c>
      <c r="H1914" s="338" t="str">
        <f>IF(ISNUMBER(E1914), IF(G1914&gt;'Bulk DivVar Analysis'!$D$9,"Pass","Fail"),"")</f>
        <v>Pass</v>
      </c>
      <c r="I1914" s="338" t="str">
        <f t="shared" si="31"/>
        <v>Delta_10_H5</v>
      </c>
      <c r="J1914" s="339"/>
      <c r="K1914" s="339"/>
      <c r="L1914" s="339"/>
      <c r="M1914" s="339"/>
      <c r="N1914" s="339"/>
      <c r="O1914" s="339"/>
      <c r="P1914" s="339"/>
      <c r="Q1914" s="339"/>
    </row>
    <row r="1915" spans="1:17" ht="13.5" customHeight="1">
      <c r="A1915" s="481" t="s">
        <v>1127</v>
      </c>
      <c r="B1915" s="481" t="s">
        <v>754</v>
      </c>
      <c r="C1915" s="481" t="s">
        <v>1285</v>
      </c>
      <c r="D1915" s="481" t="s">
        <v>1673</v>
      </c>
      <c r="E1915" s="481">
        <v>9218</v>
      </c>
      <c r="F1915" s="339"/>
      <c r="G1915" s="340">
        <f>IF(ISNUMBER(E1915),E1915/'Bulk DivVar Analysis'!$C$7,"")</f>
        <v>0.62036476209704561</v>
      </c>
      <c r="H1915" s="338" t="str">
        <f>IF(ISNUMBER(E1915), IF(G1915&gt;'Bulk DivVar Analysis'!$D$9,"Pass","Fail"),"")</f>
        <v>Pass</v>
      </c>
      <c r="I1915" s="338" t="str">
        <f t="shared" si="31"/>
        <v>Delta_10_H6</v>
      </c>
      <c r="J1915" s="339"/>
      <c r="K1915" s="339"/>
      <c r="L1915" s="339"/>
      <c r="M1915" s="339"/>
      <c r="N1915" s="339"/>
      <c r="O1915" s="339"/>
      <c r="P1915" s="339"/>
      <c r="Q1915" s="339"/>
    </row>
    <row r="1916" spans="1:17" ht="13.5" customHeight="1">
      <c r="A1916" s="481" t="s">
        <v>1127</v>
      </c>
      <c r="B1916" s="481" t="s">
        <v>754</v>
      </c>
      <c r="C1916" s="481" t="s">
        <v>1287</v>
      </c>
      <c r="D1916" s="481" t="s">
        <v>1674</v>
      </c>
      <c r="E1916" s="481">
        <v>7214</v>
      </c>
      <c r="F1916" s="339"/>
      <c r="G1916" s="340">
        <f>IF(ISNUMBER(E1916),E1916/'Bulk DivVar Analysis'!$C$7,"")</f>
        <v>0.48549700518204453</v>
      </c>
      <c r="H1916" s="338" t="str">
        <f>IF(ISNUMBER(E1916), IF(G1916&gt;'Bulk DivVar Analysis'!$D$9,"Pass","Fail"),"")</f>
        <v>Pass</v>
      </c>
      <c r="I1916" s="338" t="str">
        <f t="shared" si="31"/>
        <v>Delta_10_H7</v>
      </c>
      <c r="J1916" s="339"/>
      <c r="K1916" s="339"/>
      <c r="L1916" s="339"/>
      <c r="M1916" s="339"/>
      <c r="N1916" s="339"/>
      <c r="O1916" s="339"/>
      <c r="P1916" s="339"/>
      <c r="Q1916" s="339"/>
    </row>
    <row r="1917" spans="1:17" ht="13.5" customHeight="1">
      <c r="A1917" s="481" t="s">
        <v>1127</v>
      </c>
      <c r="B1917" s="481" t="s">
        <v>754</v>
      </c>
      <c r="C1917" s="481" t="s">
        <v>1289</v>
      </c>
      <c r="D1917" s="481" t="s">
        <v>1675</v>
      </c>
      <c r="E1917" s="481">
        <v>8230</v>
      </c>
      <c r="F1917" s="339"/>
      <c r="G1917" s="340">
        <f>IF(ISNUMBER(E1917),E1917/'Bulk DivVar Analysis'!$C$7,"")</f>
        <v>0.55387307355811288</v>
      </c>
      <c r="H1917" s="338" t="str">
        <f>IF(ISNUMBER(E1917), IF(G1917&gt;'Bulk DivVar Analysis'!$D$9,"Pass","Fail"),"")</f>
        <v>Pass</v>
      </c>
      <c r="I1917" s="338" t="str">
        <f t="shared" si="31"/>
        <v>Delta_10_H8</v>
      </c>
      <c r="J1917" s="339"/>
      <c r="K1917" s="339"/>
      <c r="L1917" s="339"/>
      <c r="M1917" s="339"/>
      <c r="N1917" s="339"/>
      <c r="O1917" s="339"/>
      <c r="P1917" s="339"/>
      <c r="Q1917" s="339"/>
    </row>
    <row r="1918" spans="1:17" ht="13.5" customHeight="1">
      <c r="A1918" s="481" t="s">
        <v>1127</v>
      </c>
      <c r="B1918" s="481" t="s">
        <v>754</v>
      </c>
      <c r="C1918" s="481" t="s">
        <v>1291</v>
      </c>
      <c r="D1918" s="481" t="s">
        <v>1676</v>
      </c>
      <c r="E1918" s="481">
        <v>16925</v>
      </c>
      <c r="F1918" s="339"/>
      <c r="G1918" s="340">
        <f>IF(ISNUMBER(E1918),E1918/'Bulk DivVar Analysis'!$C$7,"")</f>
        <v>1.1390403122686588</v>
      </c>
      <c r="H1918" s="338" t="str">
        <f>IF(ISNUMBER(E1918), IF(G1918&gt;'Bulk DivVar Analysis'!$D$9,"Pass","Fail"),"")</f>
        <v>Pass</v>
      </c>
      <c r="I1918" s="338" t="str">
        <f t="shared" si="31"/>
        <v>Delta_10_H9</v>
      </c>
      <c r="J1918" s="339"/>
      <c r="K1918" s="339"/>
      <c r="L1918" s="339"/>
      <c r="M1918" s="339"/>
      <c r="N1918" s="339"/>
      <c r="O1918" s="339"/>
      <c r="P1918" s="339"/>
      <c r="Q1918" s="339"/>
    </row>
    <row r="1919" spans="1:17" ht="13.5" customHeight="1">
      <c r="A1919" s="481" t="s">
        <v>1127</v>
      </c>
      <c r="B1919" s="481" t="s">
        <v>754</v>
      </c>
      <c r="C1919" s="481" t="s">
        <v>580</v>
      </c>
      <c r="D1919" s="481" t="s">
        <v>1677</v>
      </c>
      <c r="E1919" s="481">
        <v>17790</v>
      </c>
      <c r="F1919" s="339"/>
      <c r="G1919" s="340">
        <f>IF(ISNUMBER(E1919),E1919/'Bulk DivVar Analysis'!$C$7,"")</f>
        <v>1.1972541893801736</v>
      </c>
      <c r="H1919" s="338" t="str">
        <f>IF(ISNUMBER(E1919), IF(G1919&gt;'Bulk DivVar Analysis'!$D$9,"Pass","Fail"),"")</f>
        <v>Pass</v>
      </c>
      <c r="I1919" s="338" t="str">
        <f t="shared" si="31"/>
        <v>Delta_10_H10</v>
      </c>
      <c r="J1919" s="339"/>
      <c r="K1919" s="339"/>
      <c r="L1919" s="339"/>
      <c r="M1919" s="339"/>
      <c r="N1919" s="339"/>
      <c r="O1919" s="339"/>
      <c r="P1919" s="339"/>
      <c r="Q1919" s="339"/>
    </row>
    <row r="1920" spans="1:17" ht="13.5" customHeight="1">
      <c r="A1920" s="481" t="s">
        <v>1127</v>
      </c>
      <c r="B1920" s="481" t="s">
        <v>754</v>
      </c>
      <c r="C1920" s="481" t="s">
        <v>581</v>
      </c>
      <c r="D1920" s="481" t="s">
        <v>1678</v>
      </c>
      <c r="E1920" s="481">
        <v>13192</v>
      </c>
      <c r="F1920" s="339"/>
      <c r="G1920" s="340">
        <f>IF(ISNUMBER(E1920),E1920/'Bulk DivVar Analysis'!$C$7,"")</f>
        <v>0.88781210041052561</v>
      </c>
      <c r="H1920" s="338" t="str">
        <f>IF(ISNUMBER(E1920), IF(G1920&gt;'Bulk DivVar Analysis'!$D$9,"Pass","Fail"),"")</f>
        <v>Pass</v>
      </c>
      <c r="I1920" s="338" t="str">
        <f t="shared" si="31"/>
        <v>Delta_10_H11</v>
      </c>
      <c r="J1920" s="339"/>
      <c r="K1920" s="339"/>
      <c r="L1920" s="339"/>
      <c r="M1920" s="339"/>
      <c r="N1920" s="339"/>
      <c r="O1920" s="339"/>
      <c r="P1920" s="339"/>
      <c r="Q1920" s="339"/>
    </row>
    <row r="1921" spans="1:17" ht="13.5" customHeight="1">
      <c r="A1921" s="481" t="s">
        <v>1127</v>
      </c>
      <c r="B1921" s="481" t="s">
        <v>754</v>
      </c>
      <c r="C1921" s="481" t="s">
        <v>582</v>
      </c>
      <c r="D1921" s="481" t="s">
        <v>1679</v>
      </c>
      <c r="E1921" s="481">
        <v>20783</v>
      </c>
      <c r="F1921" s="339"/>
      <c r="G1921" s="340">
        <f>IF(ISNUMBER(E1921),E1921/'Bulk DivVar Analysis'!$C$7,"")</f>
        <v>1.398680934114005</v>
      </c>
      <c r="H1921" s="338" t="str">
        <f>IF(ISNUMBER(E1921), IF(G1921&gt;'Bulk DivVar Analysis'!$D$9,"Pass","Fail"),"")</f>
        <v>Pass</v>
      </c>
      <c r="I1921" s="338" t="str">
        <f t="shared" si="31"/>
        <v>Delta_10_H12</v>
      </c>
      <c r="J1921" s="339"/>
      <c r="K1921" s="339"/>
      <c r="L1921" s="339"/>
      <c r="M1921" s="339"/>
      <c r="N1921" s="339"/>
      <c r="O1921" s="339"/>
      <c r="P1921" s="339"/>
      <c r="Q1921" s="339"/>
    </row>
    <row r="1922" spans="1:17" ht="13.5" customHeight="1">
      <c r="A1922" s="481"/>
      <c r="B1922" s="481"/>
      <c r="C1922" s="481"/>
      <c r="D1922" s="481"/>
      <c r="E1922" s="481"/>
      <c r="F1922" s="339"/>
      <c r="G1922" s="340" t="str">
        <f>IF(ISNUMBER(E1922),E1922/'Bulk DivVar Analysis'!$C$7,"")</f>
        <v/>
      </c>
      <c r="H1922" s="338" t="str">
        <f>IF(ISNUMBER(E1922), IF(G1922&gt;'Bulk DivVar Analysis'!$D$9,"Pass","Fail"),"")</f>
        <v/>
      </c>
      <c r="I1922" s="338" t="str">
        <f t="shared" si="31"/>
        <v/>
      </c>
      <c r="J1922" s="339"/>
      <c r="K1922" s="339"/>
      <c r="L1922" s="339"/>
      <c r="M1922" s="339"/>
      <c r="N1922" s="339"/>
      <c r="O1922" s="339"/>
      <c r="P1922" s="339"/>
      <c r="Q1922" s="339"/>
    </row>
    <row r="1923" spans="1:17" ht="13.5" customHeight="1">
      <c r="A1923" s="481"/>
      <c r="B1923" s="481"/>
      <c r="C1923" s="481"/>
      <c r="D1923" s="481"/>
      <c r="E1923" s="481"/>
      <c r="F1923" s="339"/>
      <c r="G1923" s="340" t="str">
        <f>IF(ISNUMBER(E1923),E1923/'Bulk DivVar Analysis'!$C$7,"")</f>
        <v/>
      </c>
      <c r="H1923" s="338" t="str">
        <f>IF(ISNUMBER(E1923), IF(G1923&gt;'Bulk DivVar Analysis'!$D$9,"Pass","Fail"),"")</f>
        <v/>
      </c>
      <c r="I1923" s="338" t="str">
        <f t="shared" ref="I1923:I1986" si="32">_xlfn.TEXTJOIN("_",TRUE,B1923,C1923)</f>
        <v/>
      </c>
      <c r="J1923" s="339"/>
      <c r="K1923" s="339"/>
      <c r="L1923" s="339"/>
      <c r="M1923" s="339"/>
      <c r="N1923" s="339"/>
      <c r="O1923" s="339"/>
      <c r="P1923" s="339"/>
      <c r="Q1923" s="339"/>
    </row>
    <row r="1924" spans="1:17" ht="13.5" customHeight="1">
      <c r="A1924" s="481"/>
      <c r="B1924" s="481"/>
      <c r="C1924" s="481"/>
      <c r="D1924" s="481"/>
      <c r="E1924" s="481"/>
      <c r="F1924" s="339"/>
      <c r="G1924" s="340" t="str">
        <f>IF(ISNUMBER(E1924),E1924/'Bulk DivVar Analysis'!$C$7,"")</f>
        <v/>
      </c>
      <c r="H1924" s="338" t="str">
        <f>IF(ISNUMBER(E1924), IF(G1924&gt;'Bulk DivVar Analysis'!$D$9,"Pass","Fail"),"")</f>
        <v/>
      </c>
      <c r="I1924" s="338" t="str">
        <f t="shared" si="32"/>
        <v/>
      </c>
      <c r="J1924" s="339"/>
      <c r="K1924" s="339"/>
      <c r="L1924" s="339"/>
      <c r="M1924" s="339"/>
      <c r="N1924" s="339"/>
      <c r="O1924" s="339"/>
      <c r="P1924" s="339"/>
      <c r="Q1924" s="339"/>
    </row>
    <row r="1925" spans="1:17" ht="13.5" customHeight="1">
      <c r="A1925" s="481"/>
      <c r="B1925" s="481"/>
      <c r="C1925" s="481"/>
      <c r="D1925" s="481"/>
      <c r="E1925" s="481"/>
      <c r="F1925" s="339"/>
      <c r="G1925" s="340" t="str">
        <f>IF(ISNUMBER(E1925),E1925/'Bulk DivVar Analysis'!$C$7,"")</f>
        <v/>
      </c>
      <c r="H1925" s="338" t="str">
        <f>IF(ISNUMBER(E1925), IF(G1925&gt;'Bulk DivVar Analysis'!$D$9,"Pass","Fail"),"")</f>
        <v/>
      </c>
      <c r="I1925" s="338" t="str">
        <f t="shared" si="32"/>
        <v/>
      </c>
      <c r="J1925" s="339"/>
      <c r="K1925" s="339"/>
      <c r="L1925" s="339"/>
      <c r="M1925" s="339"/>
      <c r="N1925" s="339"/>
      <c r="O1925" s="339"/>
      <c r="P1925" s="339"/>
      <c r="Q1925" s="339"/>
    </row>
    <row r="1926" spans="1:17" ht="13.5" customHeight="1">
      <c r="A1926" s="481"/>
      <c r="B1926" s="481"/>
      <c r="C1926" s="481"/>
      <c r="D1926" s="481"/>
      <c r="E1926" s="481"/>
      <c r="F1926" s="339"/>
      <c r="G1926" s="340" t="str">
        <f>IF(ISNUMBER(E1926),E1926/'Bulk DivVar Analysis'!$C$7,"")</f>
        <v/>
      </c>
      <c r="H1926" s="338" t="str">
        <f>IF(ISNUMBER(E1926), IF(G1926&gt;'Bulk DivVar Analysis'!$D$9,"Pass","Fail"),"")</f>
        <v/>
      </c>
      <c r="I1926" s="338" t="str">
        <f t="shared" si="32"/>
        <v/>
      </c>
      <c r="J1926" s="339"/>
      <c r="K1926" s="339"/>
      <c r="L1926" s="339"/>
      <c r="M1926" s="339"/>
      <c r="N1926" s="339"/>
      <c r="O1926" s="339"/>
      <c r="P1926" s="339"/>
      <c r="Q1926" s="339"/>
    </row>
    <row r="1927" spans="1:17" ht="13.5" customHeight="1">
      <c r="A1927" s="481"/>
      <c r="B1927" s="481"/>
      <c r="C1927" s="481"/>
      <c r="D1927" s="481"/>
      <c r="E1927" s="481"/>
      <c r="F1927" s="339"/>
      <c r="G1927" s="340" t="str">
        <f>IF(ISNUMBER(E1927),E1927/'Bulk DivVar Analysis'!$C$7,"")</f>
        <v/>
      </c>
      <c r="H1927" s="338" t="str">
        <f>IF(ISNUMBER(E1927), IF(G1927&gt;'Bulk DivVar Analysis'!$D$9,"Pass","Fail"),"")</f>
        <v/>
      </c>
      <c r="I1927" s="338" t="str">
        <f t="shared" si="32"/>
        <v/>
      </c>
      <c r="J1927" s="339"/>
      <c r="K1927" s="339"/>
      <c r="L1927" s="339"/>
      <c r="M1927" s="339"/>
      <c r="N1927" s="339"/>
      <c r="O1927" s="339"/>
      <c r="P1927" s="339"/>
      <c r="Q1927" s="339"/>
    </row>
    <row r="1928" spans="1:17" ht="13.5" customHeight="1">
      <c r="A1928" s="481"/>
      <c r="B1928" s="481"/>
      <c r="C1928" s="481"/>
      <c r="D1928" s="481"/>
      <c r="E1928" s="481"/>
      <c r="F1928" s="339"/>
      <c r="G1928" s="340" t="str">
        <f>IF(ISNUMBER(E1928),E1928/'Bulk DivVar Analysis'!$C$7,"")</f>
        <v/>
      </c>
      <c r="H1928" s="338" t="str">
        <f>IF(ISNUMBER(E1928), IF(G1928&gt;'Bulk DivVar Analysis'!$D$9,"Pass","Fail"),"")</f>
        <v/>
      </c>
      <c r="I1928" s="338" t="str">
        <f t="shared" si="32"/>
        <v/>
      </c>
      <c r="J1928" s="339"/>
      <c r="K1928" s="339"/>
      <c r="L1928" s="339"/>
      <c r="M1928" s="339"/>
      <c r="N1928" s="339"/>
      <c r="O1928" s="339"/>
      <c r="P1928" s="339"/>
      <c r="Q1928" s="339"/>
    </row>
    <row r="1929" spans="1:17" ht="13.5" customHeight="1">
      <c r="A1929" s="481"/>
      <c r="B1929" s="481"/>
      <c r="C1929" s="481"/>
      <c r="D1929" s="481"/>
      <c r="E1929" s="481"/>
      <c r="F1929" s="339"/>
      <c r="G1929" s="340" t="str">
        <f>IF(ISNUMBER(E1929),E1929/'Bulk DivVar Analysis'!$C$7,"")</f>
        <v/>
      </c>
      <c r="H1929" s="338" t="str">
        <f>IF(ISNUMBER(E1929), IF(G1929&gt;'Bulk DivVar Analysis'!$D$9,"Pass","Fail"),"")</f>
        <v/>
      </c>
      <c r="I1929" s="338" t="str">
        <f t="shared" si="32"/>
        <v/>
      </c>
      <c r="J1929" s="339"/>
      <c r="K1929" s="339"/>
      <c r="L1929" s="339"/>
      <c r="M1929" s="339"/>
      <c r="N1929" s="339"/>
      <c r="O1929" s="339"/>
      <c r="P1929" s="339"/>
      <c r="Q1929" s="339"/>
    </row>
    <row r="1930" spans="1:17" ht="13.5" customHeight="1">
      <c r="A1930" s="481"/>
      <c r="B1930" s="481"/>
      <c r="C1930" s="481"/>
      <c r="D1930" s="481"/>
      <c r="E1930" s="481"/>
      <c r="F1930" s="339"/>
      <c r="G1930" s="340" t="str">
        <f>IF(ISNUMBER(E1930),E1930/'Bulk DivVar Analysis'!$C$7,"")</f>
        <v/>
      </c>
      <c r="H1930" s="338" t="str">
        <f>IF(ISNUMBER(E1930), IF(G1930&gt;'Bulk DivVar Analysis'!$D$9,"Pass","Fail"),"")</f>
        <v/>
      </c>
      <c r="I1930" s="338" t="str">
        <f t="shared" si="32"/>
        <v/>
      </c>
      <c r="J1930" s="339"/>
      <c r="K1930" s="339"/>
      <c r="L1930" s="339"/>
      <c r="M1930" s="339"/>
      <c r="N1930" s="339"/>
      <c r="O1930" s="339"/>
      <c r="P1930" s="339"/>
      <c r="Q1930" s="339"/>
    </row>
    <row r="1931" spans="1:17" ht="13.5" customHeight="1">
      <c r="A1931" s="481"/>
      <c r="B1931" s="481"/>
      <c r="C1931" s="481"/>
      <c r="D1931" s="481"/>
      <c r="E1931" s="481"/>
      <c r="F1931" s="339"/>
      <c r="G1931" s="340" t="str">
        <f>IF(ISNUMBER(E1931),E1931/'Bulk DivVar Analysis'!$C$7,"")</f>
        <v/>
      </c>
      <c r="H1931" s="338" t="str">
        <f>IF(ISNUMBER(E1931), IF(G1931&gt;'Bulk DivVar Analysis'!$D$9,"Pass","Fail"),"")</f>
        <v/>
      </c>
      <c r="I1931" s="338" t="str">
        <f t="shared" si="32"/>
        <v/>
      </c>
      <c r="J1931" s="339"/>
      <c r="K1931" s="339"/>
      <c r="L1931" s="339"/>
      <c r="M1931" s="339"/>
      <c r="N1931" s="339"/>
      <c r="O1931" s="339"/>
      <c r="P1931" s="339"/>
      <c r="Q1931" s="339"/>
    </row>
    <row r="1932" spans="1:17" ht="13.5" customHeight="1">
      <c r="A1932" s="481"/>
      <c r="B1932" s="481"/>
      <c r="C1932" s="481"/>
      <c r="D1932" s="481"/>
      <c r="E1932" s="481"/>
      <c r="F1932" s="339"/>
      <c r="G1932" s="340" t="str">
        <f>IF(ISNUMBER(E1932),E1932/'Bulk DivVar Analysis'!$C$7,"")</f>
        <v/>
      </c>
      <c r="H1932" s="338" t="str">
        <f>IF(ISNUMBER(E1932), IF(G1932&gt;'Bulk DivVar Analysis'!$D$9,"Pass","Fail"),"")</f>
        <v/>
      </c>
      <c r="I1932" s="338" t="str">
        <f t="shared" si="32"/>
        <v/>
      </c>
      <c r="J1932" s="339"/>
      <c r="K1932" s="339"/>
      <c r="L1932" s="339"/>
      <c r="M1932" s="339"/>
      <c r="N1932" s="339"/>
      <c r="O1932" s="339"/>
      <c r="P1932" s="339"/>
      <c r="Q1932" s="339"/>
    </row>
    <row r="1933" spans="1:17" ht="13.5" customHeight="1">
      <c r="A1933" s="481"/>
      <c r="B1933" s="481"/>
      <c r="C1933" s="481"/>
      <c r="D1933" s="481"/>
      <c r="E1933" s="481"/>
      <c r="F1933" s="339"/>
      <c r="G1933" s="340" t="str">
        <f>IF(ISNUMBER(E1933),E1933/'Bulk DivVar Analysis'!$C$7,"")</f>
        <v/>
      </c>
      <c r="H1933" s="338" t="str">
        <f>IF(ISNUMBER(E1933), IF(G1933&gt;'Bulk DivVar Analysis'!$D$9,"Pass","Fail"),"")</f>
        <v/>
      </c>
      <c r="I1933" s="338" t="str">
        <f t="shared" si="32"/>
        <v/>
      </c>
      <c r="J1933" s="339"/>
      <c r="K1933" s="339"/>
      <c r="L1933" s="339"/>
      <c r="M1933" s="339"/>
      <c r="N1933" s="339"/>
      <c r="O1933" s="339"/>
      <c r="P1933" s="339"/>
      <c r="Q1933" s="339"/>
    </row>
    <row r="1934" spans="1:17" ht="13.5" customHeight="1">
      <c r="A1934" s="481"/>
      <c r="B1934" s="481"/>
      <c r="C1934" s="481"/>
      <c r="D1934" s="481"/>
      <c r="E1934" s="481"/>
      <c r="F1934" s="339"/>
      <c r="G1934" s="340" t="str">
        <f>IF(ISNUMBER(E1934),E1934/'Bulk DivVar Analysis'!$C$7,"")</f>
        <v/>
      </c>
      <c r="H1934" s="338" t="str">
        <f>IF(ISNUMBER(E1934), IF(G1934&gt;'Bulk DivVar Analysis'!$D$9,"Pass","Fail"),"")</f>
        <v/>
      </c>
      <c r="I1934" s="338" t="str">
        <f t="shared" si="32"/>
        <v/>
      </c>
      <c r="J1934" s="339"/>
      <c r="K1934" s="339"/>
      <c r="L1934" s="339"/>
      <c r="M1934" s="339"/>
      <c r="N1934" s="339"/>
      <c r="O1934" s="339"/>
      <c r="P1934" s="339"/>
      <c r="Q1934" s="339"/>
    </row>
    <row r="1935" spans="1:17" ht="13.5" customHeight="1">
      <c r="A1935" s="481"/>
      <c r="B1935" s="481"/>
      <c r="C1935" s="481"/>
      <c r="D1935" s="481"/>
      <c r="E1935" s="481"/>
      <c r="F1935" s="339"/>
      <c r="G1935" s="340" t="str">
        <f>IF(ISNUMBER(E1935),E1935/'Bulk DivVar Analysis'!$C$7,"")</f>
        <v/>
      </c>
      <c r="H1935" s="338" t="str">
        <f>IF(ISNUMBER(E1935), IF(G1935&gt;'Bulk DivVar Analysis'!$D$9,"Pass","Fail"),"")</f>
        <v/>
      </c>
      <c r="I1935" s="338" t="str">
        <f t="shared" si="32"/>
        <v/>
      </c>
      <c r="J1935" s="339"/>
      <c r="K1935" s="339"/>
      <c r="L1935" s="339"/>
      <c r="M1935" s="339"/>
      <c r="N1935" s="339"/>
      <c r="O1935" s="339"/>
      <c r="P1935" s="339"/>
      <c r="Q1935" s="339"/>
    </row>
    <row r="1936" spans="1:17" ht="13.5" customHeight="1">
      <c r="A1936" s="481"/>
      <c r="B1936" s="481"/>
      <c r="C1936" s="481"/>
      <c r="D1936" s="481"/>
      <c r="E1936" s="481"/>
      <c r="F1936" s="339"/>
      <c r="G1936" s="340" t="str">
        <f>IF(ISNUMBER(E1936),E1936/'Bulk DivVar Analysis'!$C$7,"")</f>
        <v/>
      </c>
      <c r="H1936" s="338" t="str">
        <f>IF(ISNUMBER(E1936), IF(G1936&gt;'Bulk DivVar Analysis'!$D$9,"Pass","Fail"),"")</f>
        <v/>
      </c>
      <c r="I1936" s="338" t="str">
        <f t="shared" si="32"/>
        <v/>
      </c>
      <c r="J1936" s="339"/>
      <c r="K1936" s="339"/>
      <c r="L1936" s="339"/>
      <c r="M1936" s="339"/>
      <c r="N1936" s="339"/>
      <c r="O1936" s="339"/>
      <c r="P1936" s="339"/>
      <c r="Q1936" s="339"/>
    </row>
    <row r="1937" spans="1:17" ht="13.5" customHeight="1">
      <c r="A1937" s="481"/>
      <c r="B1937" s="481"/>
      <c r="C1937" s="481"/>
      <c r="D1937" s="481"/>
      <c r="E1937" s="481"/>
      <c r="F1937" s="339"/>
      <c r="G1937" s="340" t="str">
        <f>IF(ISNUMBER(E1937),E1937/'Bulk DivVar Analysis'!$C$7,"")</f>
        <v/>
      </c>
      <c r="H1937" s="338" t="str">
        <f>IF(ISNUMBER(E1937), IF(G1937&gt;'Bulk DivVar Analysis'!$D$9,"Pass","Fail"),"")</f>
        <v/>
      </c>
      <c r="I1937" s="338" t="str">
        <f t="shared" si="32"/>
        <v/>
      </c>
      <c r="J1937" s="339"/>
      <c r="K1937" s="339"/>
      <c r="L1937" s="339"/>
      <c r="M1937" s="339"/>
      <c r="N1937" s="339"/>
      <c r="O1937" s="339"/>
      <c r="P1937" s="339"/>
      <c r="Q1937" s="339"/>
    </row>
    <row r="1938" spans="1:17" ht="13.5" customHeight="1">
      <c r="A1938" s="481"/>
      <c r="B1938" s="481"/>
      <c r="C1938" s="481"/>
      <c r="D1938" s="481"/>
      <c r="E1938" s="481"/>
      <c r="F1938" s="339"/>
      <c r="G1938" s="340" t="str">
        <f>IF(ISNUMBER(E1938),E1938/'Bulk DivVar Analysis'!$C$7,"")</f>
        <v/>
      </c>
      <c r="H1938" s="338" t="str">
        <f>IF(ISNUMBER(E1938), IF(G1938&gt;'Bulk DivVar Analysis'!$D$9,"Pass","Fail"),"")</f>
        <v/>
      </c>
      <c r="I1938" s="338" t="str">
        <f t="shared" si="32"/>
        <v/>
      </c>
      <c r="J1938" s="339"/>
      <c r="K1938" s="339"/>
      <c r="L1938" s="339"/>
      <c r="M1938" s="339"/>
      <c r="N1938" s="339"/>
      <c r="O1938" s="339"/>
      <c r="P1938" s="339"/>
      <c r="Q1938" s="339"/>
    </row>
    <row r="1939" spans="1:17" ht="13.5" customHeight="1">
      <c r="A1939" s="481"/>
      <c r="B1939" s="481"/>
      <c r="C1939" s="481"/>
      <c r="D1939" s="481"/>
      <c r="E1939" s="481"/>
      <c r="F1939" s="339"/>
      <c r="G1939" s="340" t="str">
        <f>IF(ISNUMBER(E1939),E1939/'Bulk DivVar Analysis'!$C$7,"")</f>
        <v/>
      </c>
      <c r="H1939" s="338" t="str">
        <f>IF(ISNUMBER(E1939), IF(G1939&gt;'Bulk DivVar Analysis'!$D$9,"Pass","Fail"),"")</f>
        <v/>
      </c>
      <c r="I1939" s="338" t="str">
        <f t="shared" si="32"/>
        <v/>
      </c>
      <c r="J1939" s="339"/>
      <c r="K1939" s="339"/>
      <c r="L1939" s="339"/>
      <c r="M1939" s="339"/>
      <c r="N1939" s="339"/>
      <c r="O1939" s="339"/>
      <c r="P1939" s="339"/>
      <c r="Q1939" s="339"/>
    </row>
    <row r="1940" spans="1:17" ht="13.5" customHeight="1">
      <c r="A1940" s="481"/>
      <c r="B1940" s="481"/>
      <c r="C1940" s="481"/>
      <c r="D1940" s="481"/>
      <c r="E1940" s="481"/>
      <c r="F1940" s="339"/>
      <c r="G1940" s="340" t="str">
        <f>IF(ISNUMBER(E1940),E1940/'Bulk DivVar Analysis'!$C$7,"")</f>
        <v/>
      </c>
      <c r="H1940" s="338" t="str">
        <f>IF(ISNUMBER(E1940), IF(G1940&gt;'Bulk DivVar Analysis'!$D$9,"Pass","Fail"),"")</f>
        <v/>
      </c>
      <c r="I1940" s="338" t="str">
        <f t="shared" si="32"/>
        <v/>
      </c>
      <c r="J1940" s="339"/>
      <c r="K1940" s="339"/>
      <c r="L1940" s="339"/>
      <c r="M1940" s="339"/>
      <c r="N1940" s="339"/>
      <c r="O1940" s="339"/>
      <c r="P1940" s="339"/>
      <c r="Q1940" s="339"/>
    </row>
    <row r="1941" spans="1:17" ht="13.5" customHeight="1">
      <c r="A1941" s="481"/>
      <c r="B1941" s="481"/>
      <c r="C1941" s="481"/>
      <c r="D1941" s="481"/>
      <c r="E1941" s="481"/>
      <c r="F1941" s="339"/>
      <c r="G1941" s="340" t="str">
        <f>IF(ISNUMBER(E1941),E1941/'Bulk DivVar Analysis'!$C$7,"")</f>
        <v/>
      </c>
      <c r="H1941" s="338" t="str">
        <f>IF(ISNUMBER(E1941), IF(G1941&gt;'Bulk DivVar Analysis'!$D$9,"Pass","Fail"),"")</f>
        <v/>
      </c>
      <c r="I1941" s="338" t="str">
        <f t="shared" si="32"/>
        <v/>
      </c>
      <c r="J1941" s="339"/>
      <c r="K1941" s="339"/>
      <c r="L1941" s="339"/>
      <c r="M1941" s="339"/>
      <c r="N1941" s="339"/>
      <c r="O1941" s="339"/>
      <c r="P1941" s="339"/>
      <c r="Q1941" s="339"/>
    </row>
    <row r="1942" spans="1:17" ht="13.5" customHeight="1">
      <c r="A1942" s="481"/>
      <c r="B1942" s="481"/>
      <c r="C1942" s="481"/>
      <c r="D1942" s="481"/>
      <c r="E1942" s="481"/>
      <c r="F1942" s="339"/>
      <c r="G1942" s="340" t="str">
        <f>IF(ISNUMBER(E1942),E1942/'Bulk DivVar Analysis'!$C$7,"")</f>
        <v/>
      </c>
      <c r="H1942" s="338" t="str">
        <f>IF(ISNUMBER(E1942), IF(G1942&gt;'Bulk DivVar Analysis'!$D$9,"Pass","Fail"),"")</f>
        <v/>
      </c>
      <c r="I1942" s="338" t="str">
        <f t="shared" si="32"/>
        <v/>
      </c>
      <c r="J1942" s="339"/>
      <c r="K1942" s="339"/>
      <c r="L1942" s="339"/>
      <c r="M1942" s="339"/>
      <c r="N1942" s="339"/>
      <c r="O1942" s="339"/>
      <c r="P1942" s="339"/>
      <c r="Q1942" s="339"/>
    </row>
    <row r="1943" spans="1:17" ht="13.5" customHeight="1">
      <c r="A1943" s="481"/>
      <c r="B1943" s="481"/>
      <c r="C1943" s="481"/>
      <c r="D1943" s="481"/>
      <c r="E1943" s="481"/>
      <c r="F1943" s="339"/>
      <c r="G1943" s="340" t="str">
        <f>IF(ISNUMBER(E1943),E1943/'Bulk DivVar Analysis'!$C$7,"")</f>
        <v/>
      </c>
      <c r="H1943" s="338" t="str">
        <f>IF(ISNUMBER(E1943), IF(G1943&gt;'Bulk DivVar Analysis'!$D$9,"Pass","Fail"),"")</f>
        <v/>
      </c>
      <c r="I1943" s="338" t="str">
        <f t="shared" si="32"/>
        <v/>
      </c>
      <c r="J1943" s="339"/>
      <c r="K1943" s="339"/>
      <c r="L1943" s="339"/>
      <c r="M1943" s="339"/>
      <c r="N1943" s="339"/>
      <c r="O1943" s="339"/>
      <c r="P1943" s="339"/>
      <c r="Q1943" s="339"/>
    </row>
    <row r="1944" spans="1:17" ht="13.5" customHeight="1">
      <c r="A1944" s="481"/>
      <c r="B1944" s="481"/>
      <c r="C1944" s="481"/>
      <c r="D1944" s="481"/>
      <c r="E1944" s="481"/>
      <c r="F1944" s="339"/>
      <c r="G1944" s="340" t="str">
        <f>IF(ISNUMBER(E1944),E1944/'Bulk DivVar Analysis'!$C$7,"")</f>
        <v/>
      </c>
      <c r="H1944" s="338" t="str">
        <f>IF(ISNUMBER(E1944), IF(G1944&gt;'Bulk DivVar Analysis'!$D$9,"Pass","Fail"),"")</f>
        <v/>
      </c>
      <c r="I1944" s="338" t="str">
        <f t="shared" si="32"/>
        <v/>
      </c>
      <c r="J1944" s="339"/>
      <c r="K1944" s="339"/>
      <c r="L1944" s="339"/>
      <c r="M1944" s="339"/>
      <c r="N1944" s="339"/>
      <c r="O1944" s="339"/>
      <c r="P1944" s="339"/>
      <c r="Q1944" s="339"/>
    </row>
    <row r="1945" spans="1:17" ht="13.5" customHeight="1">
      <c r="A1945" s="481"/>
      <c r="B1945" s="481"/>
      <c r="C1945" s="481"/>
      <c r="D1945" s="481"/>
      <c r="E1945" s="481"/>
      <c r="F1945" s="339"/>
      <c r="G1945" s="340" t="str">
        <f>IF(ISNUMBER(E1945),E1945/'Bulk DivVar Analysis'!$C$7,"")</f>
        <v/>
      </c>
      <c r="H1945" s="338" t="str">
        <f>IF(ISNUMBER(E1945), IF(G1945&gt;'Bulk DivVar Analysis'!$D$9,"Pass","Fail"),"")</f>
        <v/>
      </c>
      <c r="I1945" s="338" t="str">
        <f t="shared" si="32"/>
        <v/>
      </c>
      <c r="J1945" s="339"/>
      <c r="K1945" s="339"/>
      <c r="L1945" s="339"/>
      <c r="M1945" s="339"/>
      <c r="N1945" s="339"/>
      <c r="O1945" s="339"/>
      <c r="P1945" s="339"/>
      <c r="Q1945" s="339"/>
    </row>
    <row r="1946" spans="1:17" ht="13.5" customHeight="1">
      <c r="A1946" s="481"/>
      <c r="B1946" s="481"/>
      <c r="C1946" s="481"/>
      <c r="D1946" s="481"/>
      <c r="E1946" s="481"/>
      <c r="F1946" s="339"/>
      <c r="G1946" s="340" t="str">
        <f>IF(ISNUMBER(E1946),E1946/'Bulk DivVar Analysis'!$C$7,"")</f>
        <v/>
      </c>
      <c r="H1946" s="338" t="str">
        <f>IF(ISNUMBER(E1946), IF(G1946&gt;'Bulk DivVar Analysis'!$D$9,"Pass","Fail"),"")</f>
        <v/>
      </c>
      <c r="I1946" s="338" t="str">
        <f t="shared" si="32"/>
        <v/>
      </c>
      <c r="J1946" s="339"/>
      <c r="K1946" s="339"/>
      <c r="L1946" s="339"/>
      <c r="M1946" s="339"/>
      <c r="N1946" s="339"/>
      <c r="O1946" s="339"/>
      <c r="P1946" s="339"/>
      <c r="Q1946" s="339"/>
    </row>
    <row r="1947" spans="1:17" ht="13.5" customHeight="1">
      <c r="A1947" s="481"/>
      <c r="B1947" s="481"/>
      <c r="C1947" s="481"/>
      <c r="D1947" s="481"/>
      <c r="E1947" s="481"/>
      <c r="F1947" s="339"/>
      <c r="G1947" s="340" t="str">
        <f>IF(ISNUMBER(E1947),E1947/'Bulk DivVar Analysis'!$C$7,"")</f>
        <v/>
      </c>
      <c r="H1947" s="338" t="str">
        <f>IF(ISNUMBER(E1947), IF(G1947&gt;'Bulk DivVar Analysis'!$D$9,"Pass","Fail"),"")</f>
        <v/>
      </c>
      <c r="I1947" s="338" t="str">
        <f t="shared" si="32"/>
        <v/>
      </c>
      <c r="J1947" s="339"/>
      <c r="K1947" s="339"/>
      <c r="L1947" s="339"/>
      <c r="M1947" s="339"/>
      <c r="N1947" s="339"/>
      <c r="O1947" s="339"/>
      <c r="P1947" s="339"/>
      <c r="Q1947" s="339"/>
    </row>
    <row r="1948" spans="1:17" ht="13.5" customHeight="1">
      <c r="A1948" s="481"/>
      <c r="B1948" s="481"/>
      <c r="C1948" s="481"/>
      <c r="D1948" s="481"/>
      <c r="E1948" s="481"/>
      <c r="F1948" s="339"/>
      <c r="G1948" s="340" t="str">
        <f>IF(ISNUMBER(E1948),E1948/'Bulk DivVar Analysis'!$C$7,"")</f>
        <v/>
      </c>
      <c r="H1948" s="338" t="str">
        <f>IF(ISNUMBER(E1948), IF(G1948&gt;'Bulk DivVar Analysis'!$D$9,"Pass","Fail"),"")</f>
        <v/>
      </c>
      <c r="I1948" s="338" t="str">
        <f t="shared" si="32"/>
        <v/>
      </c>
      <c r="J1948" s="339"/>
      <c r="K1948" s="339"/>
      <c r="L1948" s="339"/>
      <c r="M1948" s="339"/>
      <c r="N1948" s="339"/>
      <c r="O1948" s="339"/>
      <c r="P1948" s="339"/>
      <c r="Q1948" s="339"/>
    </row>
    <row r="1949" spans="1:17" ht="13.5" customHeight="1">
      <c r="A1949" s="481"/>
      <c r="B1949" s="481"/>
      <c r="C1949" s="481"/>
      <c r="D1949" s="481"/>
      <c r="E1949" s="481"/>
      <c r="F1949" s="339"/>
      <c r="G1949" s="340" t="str">
        <f>IF(ISNUMBER(E1949),E1949/'Bulk DivVar Analysis'!$C$7,"")</f>
        <v/>
      </c>
      <c r="H1949" s="338" t="str">
        <f>IF(ISNUMBER(E1949), IF(G1949&gt;'Bulk DivVar Analysis'!$D$9,"Pass","Fail"),"")</f>
        <v/>
      </c>
      <c r="I1949" s="338" t="str">
        <f t="shared" si="32"/>
        <v/>
      </c>
      <c r="J1949" s="339"/>
      <c r="K1949" s="339"/>
      <c r="L1949" s="339"/>
      <c r="M1949" s="339"/>
      <c r="N1949" s="339"/>
      <c r="O1949" s="339"/>
      <c r="P1949" s="339"/>
      <c r="Q1949" s="339"/>
    </row>
    <row r="1950" spans="1:17" ht="13.5" customHeight="1">
      <c r="A1950" s="481"/>
      <c r="B1950" s="481"/>
      <c r="C1950" s="481"/>
      <c r="D1950" s="481"/>
      <c r="E1950" s="481"/>
      <c r="F1950" s="339"/>
      <c r="G1950" s="340" t="str">
        <f>IF(ISNUMBER(E1950),E1950/'Bulk DivVar Analysis'!$C$7,"")</f>
        <v/>
      </c>
      <c r="H1950" s="338" t="str">
        <f>IF(ISNUMBER(E1950), IF(G1950&gt;'Bulk DivVar Analysis'!$D$9,"Pass","Fail"),"")</f>
        <v/>
      </c>
      <c r="I1950" s="338" t="str">
        <f t="shared" si="32"/>
        <v/>
      </c>
      <c r="J1950" s="339"/>
      <c r="K1950" s="339"/>
      <c r="L1950" s="339"/>
      <c r="M1950" s="339"/>
      <c r="N1950" s="339"/>
      <c r="O1950" s="339"/>
      <c r="P1950" s="339"/>
      <c r="Q1950" s="339"/>
    </row>
    <row r="1951" spans="1:17" ht="13.5" customHeight="1">
      <c r="A1951" s="481"/>
      <c r="B1951" s="481"/>
      <c r="C1951" s="481"/>
      <c r="D1951" s="481"/>
      <c r="E1951" s="481"/>
      <c r="F1951" s="339"/>
      <c r="G1951" s="340" t="str">
        <f>IF(ISNUMBER(E1951),E1951/'Bulk DivVar Analysis'!$C$7,"")</f>
        <v/>
      </c>
      <c r="H1951" s="338" t="str">
        <f>IF(ISNUMBER(E1951), IF(G1951&gt;'Bulk DivVar Analysis'!$D$9,"Pass","Fail"),"")</f>
        <v/>
      </c>
      <c r="I1951" s="338" t="str">
        <f t="shared" si="32"/>
        <v/>
      </c>
      <c r="J1951" s="339"/>
      <c r="K1951" s="339"/>
      <c r="L1951" s="339"/>
      <c r="M1951" s="339"/>
      <c r="N1951" s="339"/>
      <c r="O1951" s="339"/>
      <c r="P1951" s="339"/>
      <c r="Q1951" s="339"/>
    </row>
    <row r="1952" spans="1:17" ht="13.5" customHeight="1">
      <c r="A1952" s="481"/>
      <c r="B1952" s="481"/>
      <c r="C1952" s="481"/>
      <c r="D1952" s="481"/>
      <c r="E1952" s="481"/>
      <c r="F1952" s="339"/>
      <c r="G1952" s="340" t="str">
        <f>IF(ISNUMBER(E1952),E1952/'Bulk DivVar Analysis'!$C$7,"")</f>
        <v/>
      </c>
      <c r="H1952" s="338" t="str">
        <f>IF(ISNUMBER(E1952), IF(G1952&gt;'Bulk DivVar Analysis'!$D$9,"Pass","Fail"),"")</f>
        <v/>
      </c>
      <c r="I1952" s="338" t="str">
        <f t="shared" si="32"/>
        <v/>
      </c>
      <c r="J1952" s="339"/>
      <c r="K1952" s="339"/>
      <c r="L1952" s="339"/>
      <c r="M1952" s="339"/>
      <c r="N1952" s="339"/>
      <c r="O1952" s="339"/>
      <c r="P1952" s="339"/>
      <c r="Q1952" s="339"/>
    </row>
    <row r="1953" spans="1:17" ht="13.5" customHeight="1">
      <c r="A1953" s="481"/>
      <c r="B1953" s="481"/>
      <c r="C1953" s="481"/>
      <c r="D1953" s="481"/>
      <c r="E1953" s="481"/>
      <c r="F1953" s="339"/>
      <c r="G1953" s="340" t="str">
        <f>IF(ISNUMBER(E1953),E1953/'Bulk DivVar Analysis'!$C$7,"")</f>
        <v/>
      </c>
      <c r="H1953" s="338" t="str">
        <f>IF(ISNUMBER(E1953), IF(G1953&gt;'Bulk DivVar Analysis'!$D$9,"Pass","Fail"),"")</f>
        <v/>
      </c>
      <c r="I1953" s="338" t="str">
        <f t="shared" si="32"/>
        <v/>
      </c>
      <c r="J1953" s="339"/>
      <c r="K1953" s="339"/>
      <c r="L1953" s="339"/>
      <c r="M1953" s="339"/>
      <c r="N1953" s="339"/>
      <c r="O1953" s="339"/>
      <c r="P1953" s="339"/>
      <c r="Q1953" s="339"/>
    </row>
    <row r="1954" spans="1:17" ht="13.5" customHeight="1">
      <c r="A1954" s="481"/>
      <c r="B1954" s="481"/>
      <c r="C1954" s="481"/>
      <c r="D1954" s="481"/>
      <c r="E1954" s="481"/>
      <c r="F1954" s="339"/>
      <c r="G1954" s="340" t="str">
        <f>IF(ISNUMBER(E1954),E1954/'Bulk DivVar Analysis'!$C$7,"")</f>
        <v/>
      </c>
      <c r="H1954" s="338" t="str">
        <f>IF(ISNUMBER(E1954), IF(G1954&gt;'Bulk DivVar Analysis'!$D$9,"Pass","Fail"),"")</f>
        <v/>
      </c>
      <c r="I1954" s="338" t="str">
        <f t="shared" si="32"/>
        <v/>
      </c>
      <c r="J1954" s="339"/>
      <c r="K1954" s="339"/>
      <c r="L1954" s="339"/>
      <c r="M1954" s="339"/>
      <c r="N1954" s="339"/>
      <c r="O1954" s="339"/>
      <c r="P1954" s="339"/>
      <c r="Q1954" s="339"/>
    </row>
    <row r="1955" spans="1:17" ht="13.5" customHeight="1">
      <c r="A1955" s="481"/>
      <c r="B1955" s="481"/>
      <c r="C1955" s="481"/>
      <c r="D1955" s="481"/>
      <c r="E1955" s="481"/>
      <c r="F1955" s="339"/>
      <c r="G1955" s="340" t="str">
        <f>IF(ISNUMBER(E1955),E1955/'Bulk DivVar Analysis'!$C$7,"")</f>
        <v/>
      </c>
      <c r="H1955" s="338" t="str">
        <f>IF(ISNUMBER(E1955), IF(G1955&gt;'Bulk DivVar Analysis'!$D$9,"Pass","Fail"),"")</f>
        <v/>
      </c>
      <c r="I1955" s="338" t="str">
        <f t="shared" si="32"/>
        <v/>
      </c>
      <c r="J1955" s="339"/>
      <c r="K1955" s="339"/>
      <c r="L1955" s="339"/>
      <c r="M1955" s="339"/>
      <c r="N1955" s="339"/>
      <c r="O1955" s="339"/>
      <c r="P1955" s="339"/>
      <c r="Q1955" s="339"/>
    </row>
    <row r="1956" spans="1:17" ht="13.5" customHeight="1">
      <c r="A1956" s="481"/>
      <c r="B1956" s="481"/>
      <c r="C1956" s="481"/>
      <c r="D1956" s="481"/>
      <c r="E1956" s="481"/>
      <c r="F1956" s="339"/>
      <c r="G1956" s="340" t="str">
        <f>IF(ISNUMBER(E1956),E1956/'Bulk DivVar Analysis'!$C$7,"")</f>
        <v/>
      </c>
      <c r="H1956" s="338" t="str">
        <f>IF(ISNUMBER(E1956), IF(G1956&gt;'Bulk DivVar Analysis'!$D$9,"Pass","Fail"),"")</f>
        <v/>
      </c>
      <c r="I1956" s="338" t="str">
        <f t="shared" si="32"/>
        <v/>
      </c>
      <c r="J1956" s="339"/>
      <c r="K1956" s="339"/>
      <c r="L1956" s="339"/>
      <c r="M1956" s="339"/>
      <c r="N1956" s="339"/>
      <c r="O1956" s="339"/>
      <c r="P1956" s="339"/>
      <c r="Q1956" s="339"/>
    </row>
    <row r="1957" spans="1:17" ht="13.5" customHeight="1">
      <c r="A1957" s="481"/>
      <c r="B1957" s="481"/>
      <c r="C1957" s="481"/>
      <c r="D1957" s="481"/>
      <c r="E1957" s="481"/>
      <c r="F1957" s="339"/>
      <c r="G1957" s="340" t="str">
        <f>IF(ISNUMBER(E1957),E1957/'Bulk DivVar Analysis'!$C$7,"")</f>
        <v/>
      </c>
      <c r="H1957" s="338" t="str">
        <f>IF(ISNUMBER(E1957), IF(G1957&gt;'Bulk DivVar Analysis'!$D$9,"Pass","Fail"),"")</f>
        <v/>
      </c>
      <c r="I1957" s="338" t="str">
        <f t="shared" si="32"/>
        <v/>
      </c>
      <c r="J1957" s="339"/>
      <c r="K1957" s="339"/>
      <c r="L1957" s="339"/>
      <c r="M1957" s="339"/>
      <c r="N1957" s="339"/>
      <c r="O1957" s="339"/>
      <c r="P1957" s="339"/>
      <c r="Q1957" s="339"/>
    </row>
    <row r="1958" spans="1:17" ht="13.5" customHeight="1">
      <c r="A1958" s="481"/>
      <c r="B1958" s="481"/>
      <c r="C1958" s="481"/>
      <c r="D1958" s="481"/>
      <c r="E1958" s="481"/>
      <c r="F1958" s="339"/>
      <c r="G1958" s="340" t="str">
        <f>IF(ISNUMBER(E1958),E1958/'Bulk DivVar Analysis'!$C$7,"")</f>
        <v/>
      </c>
      <c r="H1958" s="338" t="str">
        <f>IF(ISNUMBER(E1958), IF(G1958&gt;'Bulk DivVar Analysis'!$D$9,"Pass","Fail"),"")</f>
        <v/>
      </c>
      <c r="I1958" s="338" t="str">
        <f t="shared" si="32"/>
        <v/>
      </c>
      <c r="J1958" s="339"/>
      <c r="K1958" s="339"/>
      <c r="L1958" s="339"/>
      <c r="M1958" s="339"/>
      <c r="N1958" s="339"/>
      <c r="O1958" s="339"/>
      <c r="P1958" s="339"/>
      <c r="Q1958" s="339"/>
    </row>
    <row r="1959" spans="1:17" ht="13.5" customHeight="1">
      <c r="A1959" s="481"/>
      <c r="B1959" s="481"/>
      <c r="C1959" s="481"/>
      <c r="D1959" s="481"/>
      <c r="E1959" s="481"/>
      <c r="F1959" s="339"/>
      <c r="G1959" s="340" t="str">
        <f>IF(ISNUMBER(E1959),E1959/'Bulk DivVar Analysis'!$C$7,"")</f>
        <v/>
      </c>
      <c r="H1959" s="338" t="str">
        <f>IF(ISNUMBER(E1959), IF(G1959&gt;'Bulk DivVar Analysis'!$D$9,"Pass","Fail"),"")</f>
        <v/>
      </c>
      <c r="I1959" s="338" t="str">
        <f t="shared" si="32"/>
        <v/>
      </c>
      <c r="J1959" s="339"/>
      <c r="K1959" s="339"/>
      <c r="L1959" s="339"/>
      <c r="M1959" s="339"/>
      <c r="N1959" s="339"/>
      <c r="O1959" s="339"/>
      <c r="P1959" s="339"/>
      <c r="Q1959" s="339"/>
    </row>
    <row r="1960" spans="1:17" ht="13.5" customHeight="1">
      <c r="A1960" s="481"/>
      <c r="B1960" s="481"/>
      <c r="C1960" s="481"/>
      <c r="D1960" s="481"/>
      <c r="E1960" s="481"/>
      <c r="F1960" s="339"/>
      <c r="G1960" s="340" t="str">
        <f>IF(ISNUMBER(E1960),E1960/'Bulk DivVar Analysis'!$C$7,"")</f>
        <v/>
      </c>
      <c r="H1960" s="338" t="str">
        <f>IF(ISNUMBER(E1960), IF(G1960&gt;'Bulk DivVar Analysis'!$D$9,"Pass","Fail"),"")</f>
        <v/>
      </c>
      <c r="I1960" s="338" t="str">
        <f t="shared" si="32"/>
        <v/>
      </c>
      <c r="J1960" s="339"/>
      <c r="K1960" s="339"/>
      <c r="L1960" s="339"/>
      <c r="M1960" s="339"/>
      <c r="N1960" s="339"/>
      <c r="O1960" s="339"/>
      <c r="P1960" s="339"/>
      <c r="Q1960" s="339"/>
    </row>
    <row r="1961" spans="1:17" ht="13.5" customHeight="1">
      <c r="A1961" s="481"/>
      <c r="B1961" s="481"/>
      <c r="C1961" s="481"/>
      <c r="D1961" s="481"/>
      <c r="E1961" s="481"/>
      <c r="F1961" s="339"/>
      <c r="G1961" s="340" t="str">
        <f>IF(ISNUMBER(E1961),E1961/'Bulk DivVar Analysis'!$C$7,"")</f>
        <v/>
      </c>
      <c r="H1961" s="338" t="str">
        <f>IF(ISNUMBER(E1961), IF(G1961&gt;'Bulk DivVar Analysis'!$D$9,"Pass","Fail"),"")</f>
        <v/>
      </c>
      <c r="I1961" s="338" t="str">
        <f t="shared" si="32"/>
        <v/>
      </c>
      <c r="J1961" s="339"/>
      <c r="K1961" s="339"/>
      <c r="L1961" s="339"/>
      <c r="M1961" s="339"/>
      <c r="N1961" s="339"/>
      <c r="O1961" s="339"/>
      <c r="P1961" s="339"/>
      <c r="Q1961" s="339"/>
    </row>
    <row r="1962" spans="1:17" ht="13.5" customHeight="1">
      <c r="A1962" s="481"/>
      <c r="B1962" s="481"/>
      <c r="C1962" s="481"/>
      <c r="D1962" s="481"/>
      <c r="E1962" s="481"/>
      <c r="F1962" s="339"/>
      <c r="G1962" s="340" t="str">
        <f>IF(ISNUMBER(E1962),E1962/'Bulk DivVar Analysis'!$C$7,"")</f>
        <v/>
      </c>
      <c r="H1962" s="338" t="str">
        <f>IF(ISNUMBER(E1962), IF(G1962&gt;'Bulk DivVar Analysis'!$D$9,"Pass","Fail"),"")</f>
        <v/>
      </c>
      <c r="I1962" s="338" t="str">
        <f t="shared" si="32"/>
        <v/>
      </c>
      <c r="J1962" s="339"/>
      <c r="K1962" s="339"/>
      <c r="L1962" s="339"/>
      <c r="M1962" s="339"/>
      <c r="N1962" s="339"/>
      <c r="O1962" s="339"/>
      <c r="P1962" s="339"/>
      <c r="Q1962" s="339"/>
    </row>
    <row r="1963" spans="1:17" ht="13.5" customHeight="1">
      <c r="A1963" s="481"/>
      <c r="B1963" s="481"/>
      <c r="C1963" s="481"/>
      <c r="D1963" s="481"/>
      <c r="E1963" s="481"/>
      <c r="F1963" s="339"/>
      <c r="G1963" s="340" t="str">
        <f>IF(ISNUMBER(E1963),E1963/'Bulk DivVar Analysis'!$C$7,"")</f>
        <v/>
      </c>
      <c r="H1963" s="338" t="str">
        <f>IF(ISNUMBER(E1963), IF(G1963&gt;'Bulk DivVar Analysis'!$D$9,"Pass","Fail"),"")</f>
        <v/>
      </c>
      <c r="I1963" s="338" t="str">
        <f t="shared" si="32"/>
        <v/>
      </c>
      <c r="J1963" s="339"/>
      <c r="K1963" s="339"/>
      <c r="L1963" s="339"/>
      <c r="M1963" s="339"/>
      <c r="N1963" s="339"/>
      <c r="O1963" s="339"/>
      <c r="P1963" s="339"/>
      <c r="Q1963" s="339"/>
    </row>
    <row r="1964" spans="1:17" ht="13.5" customHeight="1">
      <c r="A1964" s="481"/>
      <c r="B1964" s="481"/>
      <c r="C1964" s="481"/>
      <c r="D1964" s="481"/>
      <c r="E1964" s="481"/>
      <c r="F1964" s="339"/>
      <c r="G1964" s="340" t="str">
        <f>IF(ISNUMBER(E1964),E1964/'Bulk DivVar Analysis'!$C$7,"")</f>
        <v/>
      </c>
      <c r="H1964" s="338" t="str">
        <f>IF(ISNUMBER(E1964), IF(G1964&gt;'Bulk DivVar Analysis'!$D$9,"Pass","Fail"),"")</f>
        <v/>
      </c>
      <c r="I1964" s="338" t="str">
        <f t="shared" si="32"/>
        <v/>
      </c>
      <c r="J1964" s="339"/>
      <c r="K1964" s="339"/>
      <c r="L1964" s="339"/>
      <c r="M1964" s="339"/>
      <c r="N1964" s="339"/>
      <c r="O1964" s="339"/>
      <c r="P1964" s="339"/>
      <c r="Q1964" s="339"/>
    </row>
    <row r="1965" spans="1:17" ht="13.5" customHeight="1">
      <c r="A1965" s="481"/>
      <c r="B1965" s="481"/>
      <c r="C1965" s="481"/>
      <c r="D1965" s="481"/>
      <c r="E1965" s="481"/>
      <c r="F1965" s="339"/>
      <c r="G1965" s="340" t="str">
        <f>IF(ISNUMBER(E1965),E1965/'Bulk DivVar Analysis'!$C$7,"")</f>
        <v/>
      </c>
      <c r="H1965" s="338" t="str">
        <f>IF(ISNUMBER(E1965), IF(G1965&gt;'Bulk DivVar Analysis'!$D$9,"Pass","Fail"),"")</f>
        <v/>
      </c>
      <c r="I1965" s="338" t="str">
        <f t="shared" si="32"/>
        <v/>
      </c>
      <c r="J1965" s="339"/>
      <c r="K1965" s="339"/>
      <c r="L1965" s="339"/>
      <c r="M1965" s="339"/>
      <c r="N1965" s="339"/>
      <c r="O1965" s="339"/>
      <c r="P1965" s="339"/>
      <c r="Q1965" s="339"/>
    </row>
    <row r="1966" spans="1:17" ht="13.5" customHeight="1">
      <c r="A1966" s="481"/>
      <c r="B1966" s="481"/>
      <c r="C1966" s="481"/>
      <c r="D1966" s="481"/>
      <c r="E1966" s="481"/>
      <c r="F1966" s="339"/>
      <c r="G1966" s="340" t="str">
        <f>IF(ISNUMBER(E1966),E1966/'Bulk DivVar Analysis'!$C$7,"")</f>
        <v/>
      </c>
      <c r="H1966" s="338" t="str">
        <f>IF(ISNUMBER(E1966), IF(G1966&gt;'Bulk DivVar Analysis'!$D$9,"Pass","Fail"),"")</f>
        <v/>
      </c>
      <c r="I1966" s="338" t="str">
        <f t="shared" si="32"/>
        <v/>
      </c>
      <c r="J1966" s="339"/>
      <c r="K1966" s="339"/>
      <c r="L1966" s="339"/>
      <c r="M1966" s="339"/>
      <c r="N1966" s="339"/>
      <c r="O1966" s="339"/>
      <c r="P1966" s="339"/>
      <c r="Q1966" s="339"/>
    </row>
    <row r="1967" spans="1:17" ht="13.5" customHeight="1">
      <c r="A1967" s="481"/>
      <c r="B1967" s="481"/>
      <c r="C1967" s="481"/>
      <c r="D1967" s="481"/>
      <c r="E1967" s="481"/>
      <c r="F1967" s="339"/>
      <c r="G1967" s="340" t="str">
        <f>IF(ISNUMBER(E1967),E1967/'Bulk DivVar Analysis'!$C$7,"")</f>
        <v/>
      </c>
      <c r="H1967" s="338" t="str">
        <f>IF(ISNUMBER(E1967), IF(G1967&gt;'Bulk DivVar Analysis'!$D$9,"Pass","Fail"),"")</f>
        <v/>
      </c>
      <c r="I1967" s="338" t="str">
        <f t="shared" si="32"/>
        <v/>
      </c>
      <c r="J1967" s="339"/>
      <c r="K1967" s="339"/>
      <c r="L1967" s="339"/>
      <c r="M1967" s="339"/>
      <c r="N1967" s="339"/>
      <c r="O1967" s="339"/>
      <c r="P1967" s="339"/>
      <c r="Q1967" s="339"/>
    </row>
    <row r="1968" spans="1:17" ht="13.5" customHeight="1">
      <c r="A1968" s="481"/>
      <c r="B1968" s="481"/>
      <c r="C1968" s="481"/>
      <c r="D1968" s="481"/>
      <c r="E1968" s="481"/>
      <c r="F1968" s="339"/>
      <c r="G1968" s="340" t="str">
        <f>IF(ISNUMBER(E1968),E1968/'Bulk DivVar Analysis'!$C$7,"")</f>
        <v/>
      </c>
      <c r="H1968" s="338" t="str">
        <f>IF(ISNUMBER(E1968), IF(G1968&gt;'Bulk DivVar Analysis'!$D$9,"Pass","Fail"),"")</f>
        <v/>
      </c>
      <c r="I1968" s="338" t="str">
        <f t="shared" si="32"/>
        <v/>
      </c>
      <c r="J1968" s="339"/>
      <c r="K1968" s="339"/>
      <c r="L1968" s="339"/>
      <c r="M1968" s="339"/>
      <c r="N1968" s="339"/>
      <c r="O1968" s="339"/>
      <c r="P1968" s="339"/>
      <c r="Q1968" s="339"/>
    </row>
    <row r="1969" spans="1:17" ht="13.5" customHeight="1">
      <c r="A1969" s="481"/>
      <c r="B1969" s="481"/>
      <c r="C1969" s="481"/>
      <c r="D1969" s="481"/>
      <c r="E1969" s="481"/>
      <c r="F1969" s="339"/>
      <c r="G1969" s="340" t="str">
        <f>IF(ISNUMBER(E1969),E1969/'Bulk DivVar Analysis'!$C$7,"")</f>
        <v/>
      </c>
      <c r="H1969" s="338" t="str">
        <f>IF(ISNUMBER(E1969), IF(G1969&gt;'Bulk DivVar Analysis'!$D$9,"Pass","Fail"),"")</f>
        <v/>
      </c>
      <c r="I1969" s="338" t="str">
        <f t="shared" si="32"/>
        <v/>
      </c>
      <c r="J1969" s="339"/>
      <c r="K1969" s="339"/>
      <c r="L1969" s="339"/>
      <c r="M1969" s="339"/>
      <c r="N1969" s="339"/>
      <c r="O1969" s="339"/>
      <c r="P1969" s="339"/>
      <c r="Q1969" s="339"/>
    </row>
    <row r="1970" spans="1:17" ht="13.5" customHeight="1">
      <c r="A1970" s="481"/>
      <c r="B1970" s="481"/>
      <c r="C1970" s="481"/>
      <c r="D1970" s="481"/>
      <c r="E1970" s="481"/>
      <c r="F1970" s="339"/>
      <c r="G1970" s="340" t="str">
        <f>IF(ISNUMBER(E1970),E1970/'Bulk DivVar Analysis'!$C$7,"")</f>
        <v/>
      </c>
      <c r="H1970" s="338" t="str">
        <f>IF(ISNUMBER(E1970), IF(G1970&gt;'Bulk DivVar Analysis'!$D$9,"Pass","Fail"),"")</f>
        <v/>
      </c>
      <c r="I1970" s="338" t="str">
        <f t="shared" si="32"/>
        <v/>
      </c>
      <c r="J1970" s="339"/>
      <c r="K1970" s="339"/>
      <c r="L1970" s="339"/>
      <c r="M1970" s="339"/>
      <c r="N1970" s="339"/>
      <c r="O1970" s="339"/>
      <c r="P1970" s="339"/>
      <c r="Q1970" s="339"/>
    </row>
    <row r="1971" spans="1:17" ht="13.5" customHeight="1">
      <c r="A1971" s="481"/>
      <c r="B1971" s="481"/>
      <c r="C1971" s="481"/>
      <c r="D1971" s="481"/>
      <c r="E1971" s="481"/>
      <c r="F1971" s="339"/>
      <c r="G1971" s="340" t="str">
        <f>IF(ISNUMBER(E1971),E1971/'Bulk DivVar Analysis'!$C$7,"")</f>
        <v/>
      </c>
      <c r="H1971" s="338" t="str">
        <f>IF(ISNUMBER(E1971), IF(G1971&gt;'Bulk DivVar Analysis'!$D$9,"Pass","Fail"),"")</f>
        <v/>
      </c>
      <c r="I1971" s="338" t="str">
        <f t="shared" si="32"/>
        <v/>
      </c>
      <c r="J1971" s="339"/>
      <c r="K1971" s="339"/>
      <c r="L1971" s="339"/>
      <c r="M1971" s="339"/>
      <c r="N1971" s="339"/>
      <c r="O1971" s="339"/>
      <c r="P1971" s="339"/>
      <c r="Q1971" s="339"/>
    </row>
    <row r="1972" spans="1:17" ht="13.5" customHeight="1">
      <c r="A1972" s="481"/>
      <c r="B1972" s="481"/>
      <c r="C1972" s="481"/>
      <c r="D1972" s="481"/>
      <c r="E1972" s="481"/>
      <c r="F1972" s="339"/>
      <c r="G1972" s="340" t="str">
        <f>IF(ISNUMBER(E1972),E1972/'Bulk DivVar Analysis'!$C$7,"")</f>
        <v/>
      </c>
      <c r="H1972" s="338" t="str">
        <f>IF(ISNUMBER(E1972), IF(G1972&gt;'Bulk DivVar Analysis'!$D$9,"Pass","Fail"),"")</f>
        <v/>
      </c>
      <c r="I1972" s="338" t="str">
        <f t="shared" si="32"/>
        <v/>
      </c>
      <c r="J1972" s="339"/>
      <c r="K1972" s="339"/>
      <c r="L1972" s="339"/>
      <c r="M1972" s="339"/>
      <c r="N1972" s="339"/>
      <c r="O1972" s="339"/>
      <c r="P1972" s="339"/>
      <c r="Q1972" s="339"/>
    </row>
    <row r="1973" spans="1:17" ht="13.5" customHeight="1">
      <c r="A1973" s="481"/>
      <c r="B1973" s="481"/>
      <c r="C1973" s="481"/>
      <c r="D1973" s="481"/>
      <c r="E1973" s="481"/>
      <c r="F1973" s="339"/>
      <c r="G1973" s="340" t="str">
        <f>IF(ISNUMBER(E1973),E1973/'Bulk DivVar Analysis'!$C$7,"")</f>
        <v/>
      </c>
      <c r="H1973" s="338" t="str">
        <f>IF(ISNUMBER(E1973), IF(G1973&gt;'Bulk DivVar Analysis'!$D$9,"Pass","Fail"),"")</f>
        <v/>
      </c>
      <c r="I1973" s="338" t="str">
        <f t="shared" si="32"/>
        <v/>
      </c>
      <c r="J1973" s="339"/>
      <c r="K1973" s="339"/>
      <c r="L1973" s="339"/>
      <c r="M1973" s="339"/>
      <c r="N1973" s="339"/>
      <c r="O1973" s="339"/>
      <c r="P1973" s="339"/>
      <c r="Q1973" s="339"/>
    </row>
    <row r="1974" spans="1:17" ht="13.5" customHeight="1">
      <c r="A1974" s="481"/>
      <c r="B1974" s="481"/>
      <c r="C1974" s="481"/>
      <c r="D1974" s="481"/>
      <c r="E1974" s="481"/>
      <c r="F1974" s="339"/>
      <c r="G1974" s="340" t="str">
        <f>IF(ISNUMBER(E1974),E1974/'Bulk DivVar Analysis'!$C$7,"")</f>
        <v/>
      </c>
      <c r="H1974" s="338" t="str">
        <f>IF(ISNUMBER(E1974), IF(G1974&gt;'Bulk DivVar Analysis'!$D$9,"Pass","Fail"),"")</f>
        <v/>
      </c>
      <c r="I1974" s="338" t="str">
        <f t="shared" si="32"/>
        <v/>
      </c>
      <c r="J1974" s="339"/>
      <c r="K1974" s="339"/>
      <c r="L1974" s="339"/>
      <c r="M1974" s="339"/>
      <c r="N1974" s="339"/>
      <c r="O1974" s="339"/>
      <c r="P1974" s="339"/>
      <c r="Q1974" s="339"/>
    </row>
    <row r="1975" spans="1:17" ht="13.5" customHeight="1">
      <c r="A1975" s="481"/>
      <c r="B1975" s="481"/>
      <c r="C1975" s="481"/>
      <c r="D1975" s="481"/>
      <c r="E1975" s="481"/>
      <c r="F1975" s="339"/>
      <c r="G1975" s="340" t="str">
        <f>IF(ISNUMBER(E1975),E1975/'Bulk DivVar Analysis'!$C$7,"")</f>
        <v/>
      </c>
      <c r="H1975" s="338" t="str">
        <f>IF(ISNUMBER(E1975), IF(G1975&gt;'Bulk DivVar Analysis'!$D$9,"Pass","Fail"),"")</f>
        <v/>
      </c>
      <c r="I1975" s="338" t="str">
        <f t="shared" si="32"/>
        <v/>
      </c>
      <c r="J1975" s="339"/>
      <c r="K1975" s="339"/>
      <c r="L1975" s="339"/>
      <c r="M1975" s="339"/>
      <c r="N1975" s="339"/>
      <c r="O1975" s="339"/>
      <c r="P1975" s="339"/>
      <c r="Q1975" s="339"/>
    </row>
    <row r="1976" spans="1:17" ht="13.5" customHeight="1">
      <c r="A1976" s="481"/>
      <c r="B1976" s="481"/>
      <c r="C1976" s="481"/>
      <c r="D1976" s="481"/>
      <c r="E1976" s="481"/>
      <c r="F1976" s="339"/>
      <c r="G1976" s="340" t="str">
        <f>IF(ISNUMBER(E1976),E1976/'Bulk DivVar Analysis'!$C$7,"")</f>
        <v/>
      </c>
      <c r="H1976" s="338" t="str">
        <f>IF(ISNUMBER(E1976), IF(G1976&gt;'Bulk DivVar Analysis'!$D$9,"Pass","Fail"),"")</f>
        <v/>
      </c>
      <c r="I1976" s="338" t="str">
        <f t="shared" si="32"/>
        <v/>
      </c>
      <c r="J1976" s="339"/>
      <c r="K1976" s="339"/>
      <c r="L1976" s="339"/>
      <c r="M1976" s="339"/>
      <c r="N1976" s="339"/>
      <c r="O1976" s="339"/>
      <c r="P1976" s="339"/>
      <c r="Q1976" s="339"/>
    </row>
    <row r="1977" spans="1:17" ht="13.5" customHeight="1">
      <c r="A1977" s="481"/>
      <c r="B1977" s="481"/>
      <c r="C1977" s="481"/>
      <c r="D1977" s="481"/>
      <c r="E1977" s="481"/>
      <c r="F1977" s="339"/>
      <c r="G1977" s="340" t="str">
        <f>IF(ISNUMBER(E1977),E1977/'Bulk DivVar Analysis'!$C$7,"")</f>
        <v/>
      </c>
      <c r="H1977" s="338" t="str">
        <f>IF(ISNUMBER(E1977), IF(G1977&gt;'Bulk DivVar Analysis'!$D$9,"Pass","Fail"),"")</f>
        <v/>
      </c>
      <c r="I1977" s="338" t="str">
        <f t="shared" si="32"/>
        <v/>
      </c>
      <c r="J1977" s="339"/>
      <c r="K1977" s="339"/>
      <c r="L1977" s="339"/>
      <c r="M1977" s="339"/>
      <c r="N1977" s="339"/>
      <c r="O1977" s="339"/>
      <c r="P1977" s="339"/>
      <c r="Q1977" s="339"/>
    </row>
    <row r="1978" spans="1:17" ht="13.5" customHeight="1">
      <c r="A1978" s="481"/>
      <c r="B1978" s="481"/>
      <c r="C1978" s="481"/>
      <c r="D1978" s="481"/>
      <c r="E1978" s="481"/>
      <c r="F1978" s="339"/>
      <c r="G1978" s="340" t="str">
        <f>IF(ISNUMBER(E1978),E1978/'Bulk DivVar Analysis'!$C$7,"")</f>
        <v/>
      </c>
      <c r="H1978" s="338" t="str">
        <f>IF(ISNUMBER(E1978), IF(G1978&gt;'Bulk DivVar Analysis'!$D$9,"Pass","Fail"),"")</f>
        <v/>
      </c>
      <c r="I1978" s="338" t="str">
        <f t="shared" si="32"/>
        <v/>
      </c>
      <c r="J1978" s="339"/>
      <c r="K1978" s="339"/>
      <c r="L1978" s="339"/>
      <c r="M1978" s="339"/>
      <c r="N1978" s="339"/>
      <c r="O1978" s="339"/>
      <c r="P1978" s="339"/>
      <c r="Q1978" s="339"/>
    </row>
    <row r="1979" spans="1:17" ht="13.5" customHeight="1">
      <c r="A1979" s="481"/>
      <c r="B1979" s="481"/>
      <c r="C1979" s="481"/>
      <c r="D1979" s="481"/>
      <c r="E1979" s="481"/>
      <c r="F1979" s="339"/>
      <c r="G1979" s="340" t="str">
        <f>IF(ISNUMBER(E1979),E1979/'Bulk DivVar Analysis'!$C$7,"")</f>
        <v/>
      </c>
      <c r="H1979" s="338" t="str">
        <f>IF(ISNUMBER(E1979), IF(G1979&gt;'Bulk DivVar Analysis'!$D$9,"Pass","Fail"),"")</f>
        <v/>
      </c>
      <c r="I1979" s="338" t="str">
        <f t="shared" si="32"/>
        <v/>
      </c>
      <c r="J1979" s="339"/>
      <c r="K1979" s="339"/>
      <c r="L1979" s="339"/>
      <c r="M1979" s="339"/>
      <c r="N1979" s="339"/>
      <c r="O1979" s="339"/>
      <c r="P1979" s="339"/>
      <c r="Q1979" s="339"/>
    </row>
    <row r="1980" spans="1:17" ht="13.5" customHeight="1">
      <c r="A1980" s="481"/>
      <c r="B1980" s="481"/>
      <c r="C1980" s="481"/>
      <c r="D1980" s="481"/>
      <c r="E1980" s="481"/>
      <c r="F1980" s="339"/>
      <c r="G1980" s="340" t="str">
        <f>IF(ISNUMBER(E1980),E1980/'Bulk DivVar Analysis'!$C$7,"")</f>
        <v/>
      </c>
      <c r="H1980" s="338" t="str">
        <f>IF(ISNUMBER(E1980), IF(G1980&gt;'Bulk DivVar Analysis'!$D$9,"Pass","Fail"),"")</f>
        <v/>
      </c>
      <c r="I1980" s="338" t="str">
        <f t="shared" si="32"/>
        <v/>
      </c>
      <c r="J1980" s="339"/>
      <c r="K1980" s="339"/>
      <c r="L1980" s="339"/>
      <c r="M1980" s="339"/>
      <c r="N1980" s="339"/>
      <c r="O1980" s="339"/>
      <c r="P1980" s="339"/>
      <c r="Q1980" s="339"/>
    </row>
    <row r="1981" spans="1:17" ht="13.5" customHeight="1">
      <c r="A1981" s="481"/>
      <c r="B1981" s="481"/>
      <c r="C1981" s="481"/>
      <c r="D1981" s="481"/>
      <c r="E1981" s="481"/>
      <c r="F1981" s="339"/>
      <c r="G1981" s="340" t="str">
        <f>IF(ISNUMBER(E1981),E1981/'Bulk DivVar Analysis'!$C$7,"")</f>
        <v/>
      </c>
      <c r="H1981" s="338" t="str">
        <f>IF(ISNUMBER(E1981), IF(G1981&gt;'Bulk DivVar Analysis'!$D$9,"Pass","Fail"),"")</f>
        <v/>
      </c>
      <c r="I1981" s="338" t="str">
        <f t="shared" si="32"/>
        <v/>
      </c>
      <c r="J1981" s="339"/>
      <c r="K1981" s="339"/>
      <c r="L1981" s="339"/>
      <c r="M1981" s="339"/>
      <c r="N1981" s="339"/>
      <c r="O1981" s="339"/>
      <c r="P1981" s="339"/>
      <c r="Q1981" s="339"/>
    </row>
    <row r="1982" spans="1:17" ht="13.5" customHeight="1">
      <c r="A1982" s="481"/>
      <c r="B1982" s="481"/>
      <c r="C1982" s="481"/>
      <c r="D1982" s="481"/>
      <c r="E1982" s="481"/>
      <c r="F1982" s="339"/>
      <c r="G1982" s="340" t="str">
        <f>IF(ISNUMBER(E1982),E1982/'Bulk DivVar Analysis'!$C$7,"")</f>
        <v/>
      </c>
      <c r="H1982" s="338" t="str">
        <f>IF(ISNUMBER(E1982), IF(G1982&gt;'Bulk DivVar Analysis'!$D$9,"Pass","Fail"),"")</f>
        <v/>
      </c>
      <c r="I1982" s="338" t="str">
        <f t="shared" si="32"/>
        <v/>
      </c>
      <c r="J1982" s="339"/>
      <c r="K1982" s="339"/>
      <c r="L1982" s="339"/>
      <c r="M1982" s="339"/>
      <c r="N1982" s="339"/>
      <c r="O1982" s="339"/>
      <c r="P1982" s="339"/>
      <c r="Q1982" s="339"/>
    </row>
    <row r="1983" spans="1:17" ht="13.5" customHeight="1">
      <c r="A1983" s="481"/>
      <c r="B1983" s="481"/>
      <c r="C1983" s="481"/>
      <c r="D1983" s="481"/>
      <c r="E1983" s="481"/>
      <c r="F1983" s="339"/>
      <c r="G1983" s="340" t="str">
        <f>IF(ISNUMBER(E1983),E1983/'Bulk DivVar Analysis'!$C$7,"")</f>
        <v/>
      </c>
      <c r="H1983" s="338" t="str">
        <f>IF(ISNUMBER(E1983), IF(G1983&gt;'Bulk DivVar Analysis'!$D$9,"Pass","Fail"),"")</f>
        <v/>
      </c>
      <c r="I1983" s="338" t="str">
        <f t="shared" si="32"/>
        <v/>
      </c>
      <c r="J1983" s="339"/>
      <c r="K1983" s="339"/>
      <c r="L1983" s="339"/>
      <c r="M1983" s="339"/>
      <c r="N1983" s="339"/>
      <c r="O1983" s="339"/>
      <c r="P1983" s="339"/>
      <c r="Q1983" s="339"/>
    </row>
    <row r="1984" spans="1:17" ht="13.5" customHeight="1">
      <c r="A1984" s="481"/>
      <c r="B1984" s="481"/>
      <c r="C1984" s="481"/>
      <c r="D1984" s="481"/>
      <c r="E1984" s="481"/>
      <c r="F1984" s="339"/>
      <c r="G1984" s="340" t="str">
        <f>IF(ISNUMBER(E1984),E1984/'Bulk DivVar Analysis'!$C$7,"")</f>
        <v/>
      </c>
      <c r="H1984" s="338" t="str">
        <f>IF(ISNUMBER(E1984), IF(G1984&gt;'Bulk DivVar Analysis'!$D$9,"Pass","Fail"),"")</f>
        <v/>
      </c>
      <c r="I1984" s="338" t="str">
        <f t="shared" si="32"/>
        <v/>
      </c>
      <c r="J1984" s="339"/>
      <c r="K1984" s="339"/>
      <c r="L1984" s="339"/>
      <c r="M1984" s="339"/>
      <c r="N1984" s="339"/>
      <c r="O1984" s="339"/>
      <c r="P1984" s="339"/>
      <c r="Q1984" s="339"/>
    </row>
    <row r="1985" spans="1:17" ht="13.5" customHeight="1">
      <c r="A1985" s="481"/>
      <c r="B1985" s="481"/>
      <c r="C1985" s="481"/>
      <c r="D1985" s="481"/>
      <c r="E1985" s="481"/>
      <c r="F1985" s="339"/>
      <c r="G1985" s="340" t="str">
        <f>IF(ISNUMBER(E1985),E1985/'Bulk DivVar Analysis'!$C$7,"")</f>
        <v/>
      </c>
      <c r="H1985" s="338" t="str">
        <f>IF(ISNUMBER(E1985), IF(G1985&gt;'Bulk DivVar Analysis'!$D$9,"Pass","Fail"),"")</f>
        <v/>
      </c>
      <c r="I1985" s="338" t="str">
        <f t="shared" si="32"/>
        <v/>
      </c>
      <c r="J1985" s="339"/>
      <c r="K1985" s="339"/>
      <c r="L1985" s="339"/>
      <c r="M1985" s="339"/>
      <c r="N1985" s="339"/>
      <c r="O1985" s="339"/>
      <c r="P1985" s="339"/>
      <c r="Q1985" s="339"/>
    </row>
    <row r="1986" spans="1:17" ht="13.5" customHeight="1">
      <c r="A1986" s="481"/>
      <c r="B1986" s="481"/>
      <c r="C1986" s="481"/>
      <c r="D1986" s="481"/>
      <c r="E1986" s="481"/>
      <c r="F1986" s="339"/>
      <c r="G1986" s="340" t="str">
        <f>IF(ISNUMBER(E1986),E1986/'Bulk DivVar Analysis'!$C$7,"")</f>
        <v/>
      </c>
      <c r="H1986" s="338" t="str">
        <f>IF(ISNUMBER(E1986), IF(G1986&gt;'Bulk DivVar Analysis'!$D$9,"Pass","Fail"),"")</f>
        <v/>
      </c>
      <c r="I1986" s="338" t="str">
        <f t="shared" si="32"/>
        <v/>
      </c>
      <c r="J1986" s="339"/>
      <c r="K1986" s="339"/>
      <c r="L1986" s="339"/>
      <c r="M1986" s="339"/>
      <c r="N1986" s="339"/>
      <c r="O1986" s="339"/>
      <c r="P1986" s="339"/>
      <c r="Q1986" s="339"/>
    </row>
    <row r="1987" spans="1:17" ht="13.5" customHeight="1">
      <c r="A1987" s="481"/>
      <c r="B1987" s="481"/>
      <c r="C1987" s="481"/>
      <c r="D1987" s="481"/>
      <c r="E1987" s="481"/>
      <c r="F1987" s="339"/>
      <c r="G1987" s="340" t="str">
        <f>IF(ISNUMBER(E1987),E1987/'Bulk DivVar Analysis'!$C$7,"")</f>
        <v/>
      </c>
      <c r="H1987" s="338" t="str">
        <f>IF(ISNUMBER(E1987), IF(G1987&gt;'Bulk DivVar Analysis'!$D$9,"Pass","Fail"),"")</f>
        <v/>
      </c>
      <c r="I1987" s="338" t="str">
        <f t="shared" ref="I1987:I2050" si="33">_xlfn.TEXTJOIN("_",TRUE,B1987,C1987)</f>
        <v/>
      </c>
      <c r="J1987" s="339"/>
      <c r="K1987" s="339"/>
      <c r="L1987" s="339"/>
      <c r="M1987" s="339"/>
      <c r="N1987" s="339"/>
      <c r="O1987" s="339"/>
      <c r="P1987" s="339"/>
      <c r="Q1987" s="339"/>
    </row>
    <row r="1988" spans="1:17" ht="13.5" customHeight="1">
      <c r="A1988" s="481"/>
      <c r="B1988" s="481"/>
      <c r="C1988" s="481"/>
      <c r="D1988" s="481"/>
      <c r="E1988" s="481"/>
      <c r="F1988" s="339"/>
      <c r="G1988" s="340" t="str">
        <f>IF(ISNUMBER(E1988),E1988/'Bulk DivVar Analysis'!$C$7,"")</f>
        <v/>
      </c>
      <c r="H1988" s="338" t="str">
        <f>IF(ISNUMBER(E1988), IF(G1988&gt;'Bulk DivVar Analysis'!$D$9,"Pass","Fail"),"")</f>
        <v/>
      </c>
      <c r="I1988" s="338" t="str">
        <f t="shared" si="33"/>
        <v/>
      </c>
      <c r="J1988" s="339"/>
      <c r="K1988" s="339"/>
      <c r="L1988" s="339"/>
      <c r="M1988" s="339"/>
      <c r="N1988" s="339"/>
      <c r="O1988" s="339"/>
      <c r="P1988" s="339"/>
      <c r="Q1988" s="339"/>
    </row>
    <row r="1989" spans="1:17" ht="13.5" customHeight="1">
      <c r="A1989" s="481"/>
      <c r="B1989" s="481"/>
      <c r="C1989" s="481"/>
      <c r="D1989" s="481"/>
      <c r="E1989" s="481"/>
      <c r="F1989" s="339"/>
      <c r="G1989" s="340" t="str">
        <f>IF(ISNUMBER(E1989),E1989/'Bulk DivVar Analysis'!$C$7,"")</f>
        <v/>
      </c>
      <c r="H1989" s="338" t="str">
        <f>IF(ISNUMBER(E1989), IF(G1989&gt;'Bulk DivVar Analysis'!$D$9,"Pass","Fail"),"")</f>
        <v/>
      </c>
      <c r="I1989" s="338" t="str">
        <f t="shared" si="33"/>
        <v/>
      </c>
      <c r="J1989" s="339"/>
      <c r="K1989" s="339"/>
      <c r="L1989" s="339"/>
      <c r="M1989" s="339"/>
      <c r="N1989" s="339"/>
      <c r="O1989" s="339"/>
      <c r="P1989" s="339"/>
      <c r="Q1989" s="339"/>
    </row>
    <row r="1990" spans="1:17" ht="13.5" customHeight="1">
      <c r="A1990" s="481"/>
      <c r="B1990" s="481"/>
      <c r="C1990" s="481"/>
      <c r="D1990" s="481"/>
      <c r="E1990" s="481"/>
      <c r="F1990" s="339"/>
      <c r="G1990" s="340" t="str">
        <f>IF(ISNUMBER(E1990),E1990/'Bulk DivVar Analysis'!$C$7,"")</f>
        <v/>
      </c>
      <c r="H1990" s="338" t="str">
        <f>IF(ISNUMBER(E1990), IF(G1990&gt;'Bulk DivVar Analysis'!$D$9,"Pass","Fail"),"")</f>
        <v/>
      </c>
      <c r="I1990" s="338" t="str">
        <f t="shared" si="33"/>
        <v/>
      </c>
      <c r="J1990" s="339"/>
      <c r="K1990" s="339"/>
      <c r="L1990" s="339"/>
      <c r="M1990" s="339"/>
      <c r="N1990" s="339"/>
      <c r="O1990" s="339"/>
      <c r="P1990" s="339"/>
      <c r="Q1990" s="339"/>
    </row>
    <row r="1991" spans="1:17" ht="13.5" customHeight="1">
      <c r="A1991" s="481"/>
      <c r="B1991" s="481"/>
      <c r="C1991" s="481"/>
      <c r="D1991" s="481"/>
      <c r="E1991" s="481"/>
      <c r="F1991" s="339"/>
      <c r="G1991" s="340" t="str">
        <f>IF(ISNUMBER(E1991),E1991/'Bulk DivVar Analysis'!$C$7,"")</f>
        <v/>
      </c>
      <c r="H1991" s="338" t="str">
        <f>IF(ISNUMBER(E1991), IF(G1991&gt;'Bulk DivVar Analysis'!$D$9,"Pass","Fail"),"")</f>
        <v/>
      </c>
      <c r="I1991" s="338" t="str">
        <f t="shared" si="33"/>
        <v/>
      </c>
      <c r="J1991" s="339"/>
      <c r="K1991" s="339"/>
      <c r="L1991" s="339"/>
      <c r="M1991" s="339"/>
      <c r="N1991" s="339"/>
      <c r="O1991" s="339"/>
      <c r="P1991" s="339"/>
      <c r="Q1991" s="339"/>
    </row>
    <row r="1992" spans="1:17" ht="13.5" customHeight="1">
      <c r="A1992" s="481"/>
      <c r="B1992" s="481"/>
      <c r="C1992" s="481"/>
      <c r="D1992" s="481"/>
      <c r="E1992" s="481"/>
      <c r="F1992" s="339"/>
      <c r="G1992" s="340" t="str">
        <f>IF(ISNUMBER(E1992),E1992/'Bulk DivVar Analysis'!$C$7,"")</f>
        <v/>
      </c>
      <c r="H1992" s="338" t="str">
        <f>IF(ISNUMBER(E1992), IF(G1992&gt;'Bulk DivVar Analysis'!$D$9,"Pass","Fail"),"")</f>
        <v/>
      </c>
      <c r="I1992" s="338" t="str">
        <f t="shared" si="33"/>
        <v/>
      </c>
      <c r="J1992" s="339"/>
      <c r="K1992" s="339"/>
      <c r="L1992" s="339"/>
      <c r="M1992" s="339"/>
      <c r="N1992" s="339"/>
      <c r="O1992" s="339"/>
      <c r="P1992" s="339"/>
      <c r="Q1992" s="339"/>
    </row>
    <row r="1993" spans="1:17" ht="13.5" customHeight="1">
      <c r="A1993" s="481"/>
      <c r="B1993" s="481"/>
      <c r="C1993" s="481"/>
      <c r="D1993" s="481"/>
      <c r="E1993" s="481"/>
      <c r="F1993" s="339"/>
      <c r="G1993" s="340" t="str">
        <f>IF(ISNUMBER(E1993),E1993/'Bulk DivVar Analysis'!$C$7,"")</f>
        <v/>
      </c>
      <c r="H1993" s="338" t="str">
        <f>IF(ISNUMBER(E1993), IF(G1993&gt;'Bulk DivVar Analysis'!$D$9,"Pass","Fail"),"")</f>
        <v/>
      </c>
      <c r="I1993" s="338" t="str">
        <f t="shared" si="33"/>
        <v/>
      </c>
      <c r="J1993" s="339"/>
      <c r="K1993" s="339"/>
      <c r="L1993" s="339"/>
      <c r="M1993" s="339"/>
      <c r="N1993" s="339"/>
      <c r="O1993" s="339"/>
      <c r="P1993" s="339"/>
      <c r="Q1993" s="339"/>
    </row>
    <row r="1994" spans="1:17" ht="13.5" customHeight="1">
      <c r="A1994" s="481"/>
      <c r="B1994" s="481"/>
      <c r="C1994" s="481"/>
      <c r="D1994" s="481"/>
      <c r="E1994" s="481"/>
      <c r="F1994" s="339"/>
      <c r="G1994" s="340" t="str">
        <f>IF(ISNUMBER(E1994),E1994/'Bulk DivVar Analysis'!$C$7,"")</f>
        <v/>
      </c>
      <c r="H1994" s="338" t="str">
        <f>IF(ISNUMBER(E1994), IF(G1994&gt;'Bulk DivVar Analysis'!$D$9,"Pass","Fail"),"")</f>
        <v/>
      </c>
      <c r="I1994" s="338" t="str">
        <f t="shared" si="33"/>
        <v/>
      </c>
      <c r="J1994" s="339"/>
      <c r="K1994" s="339"/>
      <c r="L1994" s="339"/>
      <c r="M1994" s="339"/>
      <c r="N1994" s="339"/>
      <c r="O1994" s="339"/>
      <c r="P1994" s="339"/>
      <c r="Q1994" s="339"/>
    </row>
    <row r="1995" spans="1:17" ht="13.5" customHeight="1">
      <c r="A1995" s="481"/>
      <c r="B1995" s="481"/>
      <c r="C1995" s="481"/>
      <c r="D1995" s="481"/>
      <c r="E1995" s="481"/>
      <c r="F1995" s="339"/>
      <c r="G1995" s="340" t="str">
        <f>IF(ISNUMBER(E1995),E1995/'Bulk DivVar Analysis'!$C$7,"")</f>
        <v/>
      </c>
      <c r="H1995" s="338" t="str">
        <f>IF(ISNUMBER(E1995), IF(G1995&gt;'Bulk DivVar Analysis'!$D$9,"Pass","Fail"),"")</f>
        <v/>
      </c>
      <c r="I1995" s="338" t="str">
        <f t="shared" si="33"/>
        <v/>
      </c>
      <c r="J1995" s="339"/>
      <c r="K1995" s="339"/>
      <c r="L1995" s="339"/>
      <c r="M1995" s="339"/>
      <c r="N1995" s="339"/>
      <c r="O1995" s="339"/>
      <c r="P1995" s="339"/>
      <c r="Q1995" s="339"/>
    </row>
    <row r="1996" spans="1:17" ht="13.5" customHeight="1">
      <c r="A1996" s="481"/>
      <c r="B1996" s="481"/>
      <c r="C1996" s="481"/>
      <c r="D1996" s="481"/>
      <c r="E1996" s="481"/>
      <c r="F1996" s="339"/>
      <c r="G1996" s="340" t="str">
        <f>IF(ISNUMBER(E1996),E1996/'Bulk DivVar Analysis'!$C$7,"")</f>
        <v/>
      </c>
      <c r="H1996" s="338" t="str">
        <f>IF(ISNUMBER(E1996), IF(G1996&gt;'Bulk DivVar Analysis'!$D$9,"Pass","Fail"),"")</f>
        <v/>
      </c>
      <c r="I1996" s="338" t="str">
        <f t="shared" si="33"/>
        <v/>
      </c>
      <c r="J1996" s="339"/>
      <c r="K1996" s="339"/>
      <c r="L1996" s="339"/>
      <c r="M1996" s="339"/>
      <c r="N1996" s="339"/>
      <c r="O1996" s="339"/>
      <c r="P1996" s="339"/>
      <c r="Q1996" s="339"/>
    </row>
    <row r="1997" spans="1:17" ht="13.5" customHeight="1">
      <c r="A1997" s="481"/>
      <c r="B1997" s="481"/>
      <c r="C1997" s="481"/>
      <c r="D1997" s="481"/>
      <c r="E1997" s="481"/>
      <c r="F1997" s="339"/>
      <c r="G1997" s="340" t="str">
        <f>IF(ISNUMBER(E1997),E1997/'Bulk DivVar Analysis'!$C$7,"")</f>
        <v/>
      </c>
      <c r="H1997" s="338" t="str">
        <f>IF(ISNUMBER(E1997), IF(G1997&gt;'Bulk DivVar Analysis'!$D$9,"Pass","Fail"),"")</f>
        <v/>
      </c>
      <c r="I1997" s="338" t="str">
        <f t="shared" si="33"/>
        <v/>
      </c>
      <c r="J1997" s="339"/>
      <c r="K1997" s="339"/>
      <c r="L1997" s="339"/>
      <c r="M1997" s="339"/>
      <c r="N1997" s="339"/>
      <c r="O1997" s="339"/>
      <c r="P1997" s="339"/>
      <c r="Q1997" s="339"/>
    </row>
    <row r="1998" spans="1:17" ht="13.5" customHeight="1">
      <c r="A1998" s="481"/>
      <c r="B1998" s="481"/>
      <c r="C1998" s="481"/>
      <c r="D1998" s="481"/>
      <c r="E1998" s="481"/>
      <c r="F1998" s="339"/>
      <c r="G1998" s="340" t="str">
        <f>IF(ISNUMBER(E1998),E1998/'Bulk DivVar Analysis'!$C$7,"")</f>
        <v/>
      </c>
      <c r="H1998" s="338" t="str">
        <f>IF(ISNUMBER(E1998), IF(G1998&gt;'Bulk DivVar Analysis'!$D$9,"Pass","Fail"),"")</f>
        <v/>
      </c>
      <c r="I1998" s="338" t="str">
        <f t="shared" si="33"/>
        <v/>
      </c>
      <c r="J1998" s="339"/>
      <c r="K1998" s="339"/>
      <c r="L1998" s="339"/>
      <c r="M1998" s="339"/>
      <c r="N1998" s="339"/>
      <c r="O1998" s="339"/>
      <c r="P1998" s="339"/>
      <c r="Q1998" s="339"/>
    </row>
    <row r="1999" spans="1:17" ht="13.5" customHeight="1">
      <c r="A1999" s="481"/>
      <c r="B1999" s="481"/>
      <c r="C1999" s="481"/>
      <c r="D1999" s="481"/>
      <c r="E1999" s="481"/>
      <c r="F1999" s="339"/>
      <c r="G1999" s="340" t="str">
        <f>IF(ISNUMBER(E1999),E1999/'Bulk DivVar Analysis'!$C$7,"")</f>
        <v/>
      </c>
      <c r="H1999" s="338" t="str">
        <f>IF(ISNUMBER(E1999), IF(G1999&gt;'Bulk DivVar Analysis'!$D$9,"Pass","Fail"),"")</f>
        <v/>
      </c>
      <c r="I1999" s="338" t="str">
        <f t="shared" si="33"/>
        <v/>
      </c>
      <c r="J1999" s="339"/>
      <c r="K1999" s="339"/>
      <c r="L1999" s="339"/>
      <c r="M1999" s="339"/>
      <c r="N1999" s="339"/>
      <c r="O1999" s="339"/>
      <c r="P1999" s="339"/>
      <c r="Q1999" s="339"/>
    </row>
    <row r="2000" spans="1:17" ht="13.5" customHeight="1">
      <c r="A2000" s="481"/>
      <c r="B2000" s="481"/>
      <c r="C2000" s="481"/>
      <c r="D2000" s="481"/>
      <c r="E2000" s="481"/>
      <c r="F2000" s="339"/>
      <c r="G2000" s="340" t="str">
        <f>IF(ISNUMBER(E2000),E2000/'Bulk DivVar Analysis'!$C$7,"")</f>
        <v/>
      </c>
      <c r="H2000" s="338" t="str">
        <f>IF(ISNUMBER(E2000), IF(G2000&gt;'Bulk DivVar Analysis'!$D$9,"Pass","Fail"),"")</f>
        <v/>
      </c>
      <c r="I2000" s="338" t="str">
        <f t="shared" si="33"/>
        <v/>
      </c>
      <c r="J2000" s="339"/>
      <c r="K2000" s="339"/>
      <c r="L2000" s="339"/>
      <c r="M2000" s="339"/>
      <c r="N2000" s="339"/>
      <c r="O2000" s="339"/>
      <c r="P2000" s="339"/>
      <c r="Q2000" s="339"/>
    </row>
    <row r="2001" spans="1:17" ht="13.5" customHeight="1">
      <c r="A2001" s="481"/>
      <c r="B2001" s="481"/>
      <c r="C2001" s="481"/>
      <c r="D2001" s="481"/>
      <c r="E2001" s="481"/>
      <c r="F2001" s="339"/>
      <c r="G2001" s="340" t="str">
        <f>IF(ISNUMBER(E2001),E2001/'Bulk DivVar Analysis'!$C$7,"")</f>
        <v/>
      </c>
      <c r="H2001" s="338" t="str">
        <f>IF(ISNUMBER(E2001), IF(G2001&gt;'Bulk DivVar Analysis'!$D$9,"Pass","Fail"),"")</f>
        <v/>
      </c>
      <c r="I2001" s="338" t="str">
        <f t="shared" si="33"/>
        <v/>
      </c>
      <c r="J2001" s="339"/>
      <c r="K2001" s="339"/>
      <c r="L2001" s="339"/>
      <c r="M2001" s="339"/>
      <c r="N2001" s="339"/>
      <c r="O2001" s="339"/>
      <c r="P2001" s="339"/>
      <c r="Q2001" s="339"/>
    </row>
    <row r="2002" spans="1:17" ht="13.5" customHeight="1">
      <c r="A2002" s="481"/>
      <c r="B2002" s="481"/>
      <c r="C2002" s="481"/>
      <c r="D2002" s="481"/>
      <c r="E2002" s="481"/>
      <c r="F2002" s="339"/>
      <c r="G2002" s="340" t="str">
        <f>IF(ISNUMBER(E2002),E2002/'Bulk DivVar Analysis'!$C$7,"")</f>
        <v/>
      </c>
      <c r="H2002" s="338" t="str">
        <f>IF(ISNUMBER(E2002), IF(G2002&gt;'Bulk DivVar Analysis'!$D$9,"Pass","Fail"),"")</f>
        <v/>
      </c>
      <c r="I2002" s="338" t="str">
        <f t="shared" si="33"/>
        <v/>
      </c>
      <c r="J2002" s="339"/>
      <c r="K2002" s="339"/>
      <c r="L2002" s="339"/>
      <c r="M2002" s="339"/>
      <c r="N2002" s="339"/>
      <c r="O2002" s="339"/>
      <c r="P2002" s="339"/>
      <c r="Q2002" s="339"/>
    </row>
    <row r="2003" spans="1:17" ht="13.5" customHeight="1">
      <c r="A2003" s="481"/>
      <c r="B2003" s="481"/>
      <c r="C2003" s="481"/>
      <c r="D2003" s="481"/>
      <c r="E2003" s="481"/>
      <c r="F2003" s="339"/>
      <c r="G2003" s="340" t="str">
        <f>IF(ISNUMBER(E2003),E2003/'Bulk DivVar Analysis'!$C$7,"")</f>
        <v/>
      </c>
      <c r="H2003" s="338" t="str">
        <f>IF(ISNUMBER(E2003), IF(G2003&gt;'Bulk DivVar Analysis'!$D$9,"Pass","Fail"),"")</f>
        <v/>
      </c>
      <c r="I2003" s="338" t="str">
        <f t="shared" si="33"/>
        <v/>
      </c>
      <c r="J2003" s="339"/>
      <c r="K2003" s="339"/>
      <c r="L2003" s="339"/>
      <c r="M2003" s="339"/>
      <c r="N2003" s="339"/>
      <c r="O2003" s="339"/>
      <c r="P2003" s="339"/>
      <c r="Q2003" s="339"/>
    </row>
    <row r="2004" spans="1:17" ht="13.5" customHeight="1">
      <c r="A2004" s="481"/>
      <c r="B2004" s="481"/>
      <c r="C2004" s="481"/>
      <c r="D2004" s="481"/>
      <c r="E2004" s="481"/>
      <c r="F2004" s="339"/>
      <c r="G2004" s="340" t="str">
        <f>IF(ISNUMBER(E2004),E2004/'Bulk DivVar Analysis'!$C$7,"")</f>
        <v/>
      </c>
      <c r="H2004" s="338" t="str">
        <f>IF(ISNUMBER(E2004), IF(G2004&gt;'Bulk DivVar Analysis'!$D$9,"Pass","Fail"),"")</f>
        <v/>
      </c>
      <c r="I2004" s="338" t="str">
        <f t="shared" si="33"/>
        <v/>
      </c>
      <c r="J2004" s="339"/>
      <c r="K2004" s="339"/>
      <c r="L2004" s="339"/>
      <c r="M2004" s="339"/>
      <c r="N2004" s="339"/>
      <c r="O2004" s="339"/>
      <c r="P2004" s="339"/>
      <c r="Q2004" s="339"/>
    </row>
    <row r="2005" spans="1:17" ht="13.5" customHeight="1">
      <c r="A2005" s="481"/>
      <c r="B2005" s="481"/>
      <c r="C2005" s="481"/>
      <c r="D2005" s="481"/>
      <c r="E2005" s="481"/>
      <c r="F2005" s="339"/>
      <c r="G2005" s="340" t="str">
        <f>IF(ISNUMBER(E2005),E2005/'Bulk DivVar Analysis'!$C$7,"")</f>
        <v/>
      </c>
      <c r="H2005" s="338" t="str">
        <f>IF(ISNUMBER(E2005), IF(G2005&gt;'Bulk DivVar Analysis'!$D$9,"Pass","Fail"),"")</f>
        <v/>
      </c>
      <c r="I2005" s="338" t="str">
        <f t="shared" si="33"/>
        <v/>
      </c>
      <c r="J2005" s="339"/>
      <c r="K2005" s="339"/>
      <c r="L2005" s="339"/>
      <c r="M2005" s="339"/>
      <c r="N2005" s="339"/>
      <c r="O2005" s="339"/>
      <c r="P2005" s="339"/>
      <c r="Q2005" s="339"/>
    </row>
    <row r="2006" spans="1:17" ht="13.5" customHeight="1">
      <c r="A2006" s="481"/>
      <c r="B2006" s="481"/>
      <c r="C2006" s="481"/>
      <c r="D2006" s="481"/>
      <c r="E2006" s="481"/>
      <c r="F2006" s="339"/>
      <c r="G2006" s="340" t="str">
        <f>IF(ISNUMBER(E2006),E2006/'Bulk DivVar Analysis'!$C$7,"")</f>
        <v/>
      </c>
      <c r="H2006" s="338" t="str">
        <f>IF(ISNUMBER(E2006), IF(G2006&gt;'Bulk DivVar Analysis'!$D$9,"Pass","Fail"),"")</f>
        <v/>
      </c>
      <c r="I2006" s="338" t="str">
        <f t="shared" si="33"/>
        <v/>
      </c>
      <c r="J2006" s="339"/>
      <c r="K2006" s="339"/>
      <c r="L2006" s="339"/>
      <c r="M2006" s="339"/>
      <c r="N2006" s="339"/>
      <c r="O2006" s="339"/>
      <c r="P2006" s="339"/>
      <c r="Q2006" s="339"/>
    </row>
    <row r="2007" spans="1:17" ht="13.5" customHeight="1">
      <c r="A2007" s="481"/>
      <c r="B2007" s="481"/>
      <c r="C2007" s="481"/>
      <c r="D2007" s="481"/>
      <c r="E2007" s="481"/>
      <c r="F2007" s="339"/>
      <c r="G2007" s="340" t="str">
        <f>IF(ISNUMBER(E2007),E2007/'Bulk DivVar Analysis'!$C$7,"")</f>
        <v/>
      </c>
      <c r="H2007" s="338" t="str">
        <f>IF(ISNUMBER(E2007), IF(G2007&gt;'Bulk DivVar Analysis'!$D$9,"Pass","Fail"),"")</f>
        <v/>
      </c>
      <c r="I2007" s="338" t="str">
        <f t="shared" si="33"/>
        <v/>
      </c>
      <c r="J2007" s="339"/>
      <c r="K2007" s="339"/>
      <c r="L2007" s="339"/>
      <c r="M2007" s="339"/>
      <c r="N2007" s="339"/>
      <c r="O2007" s="339"/>
      <c r="P2007" s="339"/>
      <c r="Q2007" s="339"/>
    </row>
    <row r="2008" spans="1:17" ht="13.5" customHeight="1">
      <c r="A2008" s="481"/>
      <c r="B2008" s="481"/>
      <c r="C2008" s="481"/>
      <c r="D2008" s="481"/>
      <c r="E2008" s="481"/>
      <c r="F2008" s="339"/>
      <c r="G2008" s="340" t="str">
        <f>IF(ISNUMBER(E2008),E2008/'Bulk DivVar Analysis'!$C$7,"")</f>
        <v/>
      </c>
      <c r="H2008" s="338" t="str">
        <f>IF(ISNUMBER(E2008), IF(G2008&gt;'Bulk DivVar Analysis'!$D$9,"Pass","Fail"),"")</f>
        <v/>
      </c>
      <c r="I2008" s="338" t="str">
        <f t="shared" si="33"/>
        <v/>
      </c>
      <c r="J2008" s="339"/>
      <c r="K2008" s="339"/>
      <c r="L2008" s="339"/>
      <c r="M2008" s="339"/>
      <c r="N2008" s="339"/>
      <c r="O2008" s="339"/>
      <c r="P2008" s="339"/>
      <c r="Q2008" s="339"/>
    </row>
    <row r="2009" spans="1:17" ht="13.5" customHeight="1">
      <c r="A2009" s="481"/>
      <c r="B2009" s="481"/>
      <c r="C2009" s="481"/>
      <c r="D2009" s="481"/>
      <c r="E2009" s="481"/>
      <c r="F2009" s="339"/>
      <c r="G2009" s="340" t="str">
        <f>IF(ISNUMBER(E2009),E2009/'Bulk DivVar Analysis'!$C$7,"")</f>
        <v/>
      </c>
      <c r="H2009" s="338" t="str">
        <f>IF(ISNUMBER(E2009), IF(G2009&gt;'Bulk DivVar Analysis'!$D$9,"Pass","Fail"),"")</f>
        <v/>
      </c>
      <c r="I2009" s="338" t="str">
        <f t="shared" si="33"/>
        <v/>
      </c>
      <c r="J2009" s="339"/>
      <c r="K2009" s="339"/>
      <c r="L2009" s="339"/>
      <c r="M2009" s="339"/>
      <c r="N2009" s="339"/>
      <c r="O2009" s="339"/>
      <c r="P2009" s="339"/>
      <c r="Q2009" s="339"/>
    </row>
    <row r="2010" spans="1:17" ht="13.5" customHeight="1">
      <c r="A2010" s="481"/>
      <c r="B2010" s="481"/>
      <c r="C2010" s="481"/>
      <c r="D2010" s="481"/>
      <c r="E2010" s="481"/>
      <c r="F2010" s="339"/>
      <c r="G2010" s="340" t="str">
        <f>IF(ISNUMBER(E2010),E2010/'Bulk DivVar Analysis'!$C$7,"")</f>
        <v/>
      </c>
      <c r="H2010" s="338" t="str">
        <f>IF(ISNUMBER(E2010), IF(G2010&gt;'Bulk DivVar Analysis'!$D$9,"Pass","Fail"),"")</f>
        <v/>
      </c>
      <c r="I2010" s="338" t="str">
        <f t="shared" si="33"/>
        <v/>
      </c>
      <c r="J2010" s="339"/>
      <c r="K2010" s="339"/>
      <c r="L2010" s="339"/>
      <c r="M2010" s="339"/>
      <c r="N2010" s="339"/>
      <c r="O2010" s="339"/>
      <c r="P2010" s="339"/>
      <c r="Q2010" s="339"/>
    </row>
    <row r="2011" spans="1:17" ht="13.5" customHeight="1">
      <c r="A2011" s="481"/>
      <c r="B2011" s="481"/>
      <c r="C2011" s="481"/>
      <c r="D2011" s="481"/>
      <c r="E2011" s="481"/>
      <c r="F2011" s="339"/>
      <c r="G2011" s="340" t="str">
        <f>IF(ISNUMBER(E2011),E2011/'Bulk DivVar Analysis'!$C$7,"")</f>
        <v/>
      </c>
      <c r="H2011" s="338" t="str">
        <f>IF(ISNUMBER(E2011), IF(G2011&gt;'Bulk DivVar Analysis'!$D$9,"Pass","Fail"),"")</f>
        <v/>
      </c>
      <c r="I2011" s="338" t="str">
        <f t="shared" si="33"/>
        <v/>
      </c>
      <c r="J2011" s="339"/>
      <c r="K2011" s="339"/>
      <c r="L2011" s="339"/>
      <c r="M2011" s="339"/>
      <c r="N2011" s="339"/>
      <c r="O2011" s="339"/>
      <c r="P2011" s="339"/>
      <c r="Q2011" s="339"/>
    </row>
    <row r="2012" spans="1:17" ht="13.5" customHeight="1">
      <c r="A2012" s="481"/>
      <c r="B2012" s="481"/>
      <c r="C2012" s="481"/>
      <c r="D2012" s="481"/>
      <c r="E2012" s="481"/>
      <c r="F2012" s="339"/>
      <c r="G2012" s="340" t="str">
        <f>IF(ISNUMBER(E2012),E2012/'Bulk DivVar Analysis'!$C$7,"")</f>
        <v/>
      </c>
      <c r="H2012" s="338" t="str">
        <f>IF(ISNUMBER(E2012), IF(G2012&gt;'Bulk DivVar Analysis'!$D$9,"Pass","Fail"),"")</f>
        <v/>
      </c>
      <c r="I2012" s="338" t="str">
        <f t="shared" si="33"/>
        <v/>
      </c>
      <c r="J2012" s="339"/>
      <c r="K2012" s="339"/>
      <c r="L2012" s="339"/>
      <c r="M2012" s="339"/>
      <c r="N2012" s="339"/>
      <c r="O2012" s="339"/>
      <c r="P2012" s="339"/>
      <c r="Q2012" s="339"/>
    </row>
    <row r="2013" spans="1:17" ht="13.5" customHeight="1">
      <c r="A2013" s="481"/>
      <c r="B2013" s="481"/>
      <c r="C2013" s="481"/>
      <c r="D2013" s="481"/>
      <c r="E2013" s="481"/>
      <c r="F2013" s="339"/>
      <c r="G2013" s="340" t="str">
        <f>IF(ISNUMBER(E2013),E2013/'Bulk DivVar Analysis'!$C$7,"")</f>
        <v/>
      </c>
      <c r="H2013" s="338" t="str">
        <f>IF(ISNUMBER(E2013), IF(G2013&gt;'Bulk DivVar Analysis'!$D$9,"Pass","Fail"),"")</f>
        <v/>
      </c>
      <c r="I2013" s="338" t="str">
        <f t="shared" si="33"/>
        <v/>
      </c>
      <c r="J2013" s="339"/>
      <c r="K2013" s="339"/>
      <c r="L2013" s="339"/>
      <c r="M2013" s="339"/>
      <c r="N2013" s="339"/>
      <c r="O2013" s="339"/>
      <c r="P2013" s="339"/>
      <c r="Q2013" s="339"/>
    </row>
    <row r="2014" spans="1:17" ht="13.5" customHeight="1">
      <c r="A2014" s="481"/>
      <c r="B2014" s="481"/>
      <c r="C2014" s="481"/>
      <c r="D2014" s="481"/>
      <c r="E2014" s="481"/>
      <c r="F2014" s="339"/>
      <c r="G2014" s="340" t="str">
        <f>IF(ISNUMBER(E2014),E2014/'Bulk DivVar Analysis'!$C$7,"")</f>
        <v/>
      </c>
      <c r="H2014" s="338" t="str">
        <f>IF(ISNUMBER(E2014), IF(G2014&gt;'Bulk DivVar Analysis'!$D$9,"Pass","Fail"),"")</f>
        <v/>
      </c>
      <c r="I2014" s="338" t="str">
        <f t="shared" si="33"/>
        <v/>
      </c>
      <c r="J2014" s="339"/>
      <c r="K2014" s="339"/>
      <c r="L2014" s="339"/>
      <c r="M2014" s="339"/>
      <c r="N2014" s="339"/>
      <c r="O2014" s="339"/>
      <c r="P2014" s="339"/>
      <c r="Q2014" s="339"/>
    </row>
    <row r="2015" spans="1:17" ht="13.5" customHeight="1">
      <c r="A2015" s="481"/>
      <c r="B2015" s="481"/>
      <c r="C2015" s="481"/>
      <c r="D2015" s="481"/>
      <c r="E2015" s="481"/>
      <c r="F2015" s="339"/>
      <c r="G2015" s="340" t="str">
        <f>IF(ISNUMBER(E2015),E2015/'Bulk DivVar Analysis'!$C$7,"")</f>
        <v/>
      </c>
      <c r="H2015" s="338" t="str">
        <f>IF(ISNUMBER(E2015), IF(G2015&gt;'Bulk DivVar Analysis'!$D$9,"Pass","Fail"),"")</f>
        <v/>
      </c>
      <c r="I2015" s="338" t="str">
        <f t="shared" si="33"/>
        <v/>
      </c>
      <c r="J2015" s="339"/>
      <c r="K2015" s="339"/>
      <c r="L2015" s="339"/>
      <c r="M2015" s="339"/>
      <c r="N2015" s="339"/>
      <c r="O2015" s="339"/>
      <c r="P2015" s="339"/>
      <c r="Q2015" s="339"/>
    </row>
    <row r="2016" spans="1:17" ht="13.5" customHeight="1">
      <c r="A2016" s="481"/>
      <c r="B2016" s="481"/>
      <c r="C2016" s="481"/>
      <c r="D2016" s="481"/>
      <c r="E2016" s="481"/>
      <c r="F2016" s="339"/>
      <c r="G2016" s="340" t="str">
        <f>IF(ISNUMBER(E2016),E2016/'Bulk DivVar Analysis'!$C$7,"")</f>
        <v/>
      </c>
      <c r="H2016" s="338" t="str">
        <f>IF(ISNUMBER(E2016), IF(G2016&gt;'Bulk DivVar Analysis'!$D$9,"Pass","Fail"),"")</f>
        <v/>
      </c>
      <c r="I2016" s="338" t="str">
        <f t="shared" si="33"/>
        <v/>
      </c>
      <c r="J2016" s="339"/>
      <c r="K2016" s="339"/>
      <c r="L2016" s="339"/>
      <c r="M2016" s="339"/>
      <c r="N2016" s="339"/>
      <c r="O2016" s="339"/>
      <c r="P2016" s="339"/>
      <c r="Q2016" s="339"/>
    </row>
    <row r="2017" spans="1:17" ht="13.5" customHeight="1">
      <c r="A2017" s="481"/>
      <c r="B2017" s="481"/>
      <c r="C2017" s="481"/>
      <c r="D2017" s="481"/>
      <c r="E2017" s="481"/>
      <c r="F2017" s="339"/>
      <c r="G2017" s="340" t="str">
        <f>IF(ISNUMBER(E2017),E2017/'Bulk DivVar Analysis'!$C$7,"")</f>
        <v/>
      </c>
      <c r="H2017" s="338" t="str">
        <f>IF(ISNUMBER(E2017), IF(G2017&gt;'Bulk DivVar Analysis'!$D$9,"Pass","Fail"),"")</f>
        <v/>
      </c>
      <c r="I2017" s="338" t="str">
        <f t="shared" si="33"/>
        <v/>
      </c>
      <c r="J2017" s="339"/>
      <c r="K2017" s="339"/>
      <c r="L2017" s="339"/>
      <c r="M2017" s="339"/>
      <c r="N2017" s="339"/>
      <c r="O2017" s="339"/>
      <c r="P2017" s="339"/>
      <c r="Q2017" s="339"/>
    </row>
    <row r="2018" spans="1:17" ht="13.5" customHeight="1">
      <c r="A2018" s="481"/>
      <c r="B2018" s="481"/>
      <c r="C2018" s="481"/>
      <c r="D2018" s="481"/>
      <c r="E2018" s="481"/>
      <c r="F2018" s="339"/>
      <c r="G2018" s="340" t="str">
        <f>IF(ISNUMBER(E2018),E2018/'Bulk DivVar Analysis'!$C$7,"")</f>
        <v/>
      </c>
      <c r="H2018" s="338" t="str">
        <f>IF(ISNUMBER(E2018), IF(G2018&gt;'Bulk DivVar Analysis'!$D$9,"Pass","Fail"),"")</f>
        <v/>
      </c>
      <c r="I2018" s="338" t="str">
        <f t="shared" si="33"/>
        <v/>
      </c>
      <c r="J2018" s="339"/>
      <c r="K2018" s="339"/>
      <c r="L2018" s="339"/>
      <c r="M2018" s="339"/>
      <c r="N2018" s="339"/>
      <c r="O2018" s="339"/>
      <c r="P2018" s="339"/>
      <c r="Q2018" s="339"/>
    </row>
    <row r="2019" spans="1:17" ht="13.5" customHeight="1">
      <c r="A2019" s="481"/>
      <c r="B2019" s="481"/>
      <c r="C2019" s="481"/>
      <c r="D2019" s="481"/>
      <c r="E2019" s="481"/>
      <c r="F2019" s="339"/>
      <c r="G2019" s="340" t="str">
        <f>IF(ISNUMBER(E2019),E2019/'Bulk DivVar Analysis'!$C$7,"")</f>
        <v/>
      </c>
      <c r="H2019" s="338" t="str">
        <f>IF(ISNUMBER(E2019), IF(G2019&gt;'Bulk DivVar Analysis'!$D$9,"Pass","Fail"),"")</f>
        <v/>
      </c>
      <c r="I2019" s="338" t="str">
        <f t="shared" si="33"/>
        <v/>
      </c>
      <c r="J2019" s="339"/>
      <c r="K2019" s="339"/>
      <c r="L2019" s="339"/>
      <c r="M2019" s="339"/>
      <c r="N2019" s="339"/>
      <c r="O2019" s="339"/>
      <c r="P2019" s="339"/>
      <c r="Q2019" s="339"/>
    </row>
    <row r="2020" spans="1:17" ht="13.5" customHeight="1">
      <c r="A2020" s="481"/>
      <c r="B2020" s="481"/>
      <c r="C2020" s="481"/>
      <c r="D2020" s="481"/>
      <c r="E2020" s="481"/>
      <c r="F2020" s="339"/>
      <c r="G2020" s="340" t="str">
        <f>IF(ISNUMBER(E2020),E2020/'Bulk DivVar Analysis'!$C$7,"")</f>
        <v/>
      </c>
      <c r="H2020" s="338" t="str">
        <f>IF(ISNUMBER(E2020), IF(G2020&gt;'Bulk DivVar Analysis'!$D$9,"Pass","Fail"),"")</f>
        <v/>
      </c>
      <c r="I2020" s="338" t="str">
        <f t="shared" si="33"/>
        <v/>
      </c>
      <c r="J2020" s="339"/>
      <c r="K2020" s="339"/>
      <c r="L2020" s="339"/>
      <c r="M2020" s="339"/>
      <c r="N2020" s="339"/>
      <c r="O2020" s="339"/>
      <c r="P2020" s="339"/>
      <c r="Q2020" s="339"/>
    </row>
    <row r="2021" spans="1:17" ht="13.5" customHeight="1">
      <c r="A2021" s="481"/>
      <c r="B2021" s="481"/>
      <c r="C2021" s="481"/>
      <c r="D2021" s="481"/>
      <c r="E2021" s="481"/>
      <c r="F2021" s="339"/>
      <c r="G2021" s="340" t="str">
        <f>IF(ISNUMBER(E2021),E2021/'Bulk DivVar Analysis'!$C$7,"")</f>
        <v/>
      </c>
      <c r="H2021" s="338" t="str">
        <f>IF(ISNUMBER(E2021), IF(G2021&gt;'Bulk DivVar Analysis'!$D$9,"Pass","Fail"),"")</f>
        <v/>
      </c>
      <c r="I2021" s="338" t="str">
        <f t="shared" si="33"/>
        <v/>
      </c>
      <c r="J2021" s="339"/>
      <c r="K2021" s="339"/>
      <c r="L2021" s="339"/>
      <c r="M2021" s="339"/>
      <c r="N2021" s="339"/>
      <c r="O2021" s="339"/>
      <c r="P2021" s="339"/>
      <c r="Q2021" s="339"/>
    </row>
    <row r="2022" spans="1:17" ht="13.5" customHeight="1">
      <c r="A2022" s="481"/>
      <c r="B2022" s="481"/>
      <c r="C2022" s="481"/>
      <c r="D2022" s="481"/>
      <c r="E2022" s="481"/>
      <c r="F2022" s="339"/>
      <c r="G2022" s="340" t="str">
        <f>IF(ISNUMBER(E2022),E2022/'Bulk DivVar Analysis'!$C$7,"")</f>
        <v/>
      </c>
      <c r="H2022" s="338" t="str">
        <f>IF(ISNUMBER(E2022), IF(G2022&gt;'Bulk DivVar Analysis'!$D$9,"Pass","Fail"),"")</f>
        <v/>
      </c>
      <c r="I2022" s="338" t="str">
        <f t="shared" si="33"/>
        <v/>
      </c>
      <c r="J2022" s="339"/>
      <c r="K2022" s="339"/>
      <c r="L2022" s="339"/>
      <c r="M2022" s="339"/>
      <c r="N2022" s="339"/>
      <c r="O2022" s="339"/>
      <c r="P2022" s="339"/>
      <c r="Q2022" s="339"/>
    </row>
    <row r="2023" spans="1:17" ht="13.5" customHeight="1">
      <c r="A2023" s="481"/>
      <c r="B2023" s="481"/>
      <c r="C2023" s="481"/>
      <c r="D2023" s="481"/>
      <c r="E2023" s="481"/>
      <c r="F2023" s="339"/>
      <c r="G2023" s="340" t="str">
        <f>IF(ISNUMBER(E2023),E2023/'Bulk DivVar Analysis'!$C$7,"")</f>
        <v/>
      </c>
      <c r="H2023" s="338" t="str">
        <f>IF(ISNUMBER(E2023), IF(G2023&gt;'Bulk DivVar Analysis'!$D$9,"Pass","Fail"),"")</f>
        <v/>
      </c>
      <c r="I2023" s="338" t="str">
        <f t="shared" si="33"/>
        <v/>
      </c>
      <c r="J2023" s="339"/>
      <c r="K2023" s="339"/>
      <c r="L2023" s="339"/>
      <c r="M2023" s="339"/>
      <c r="N2023" s="339"/>
      <c r="O2023" s="339"/>
      <c r="P2023" s="339"/>
      <c r="Q2023" s="339"/>
    </row>
    <row r="2024" spans="1:17" ht="13.5" customHeight="1">
      <c r="A2024" s="481"/>
      <c r="B2024" s="481"/>
      <c r="C2024" s="481"/>
      <c r="D2024" s="481"/>
      <c r="E2024" s="481"/>
      <c r="F2024" s="339"/>
      <c r="G2024" s="340" t="str">
        <f>IF(ISNUMBER(E2024),E2024/'Bulk DivVar Analysis'!$C$7,"")</f>
        <v/>
      </c>
      <c r="H2024" s="338" t="str">
        <f>IF(ISNUMBER(E2024), IF(G2024&gt;'Bulk DivVar Analysis'!$D$9,"Pass","Fail"),"")</f>
        <v/>
      </c>
      <c r="I2024" s="338" t="str">
        <f t="shared" si="33"/>
        <v/>
      </c>
      <c r="J2024" s="339"/>
      <c r="K2024" s="339"/>
      <c r="L2024" s="339"/>
      <c r="M2024" s="339"/>
      <c r="N2024" s="339"/>
      <c r="O2024" s="339"/>
      <c r="P2024" s="339"/>
      <c r="Q2024" s="339"/>
    </row>
    <row r="2025" spans="1:17" ht="13.5" customHeight="1">
      <c r="A2025" s="481"/>
      <c r="B2025" s="481"/>
      <c r="C2025" s="481"/>
      <c r="D2025" s="481"/>
      <c r="E2025" s="481"/>
      <c r="F2025" s="339"/>
      <c r="G2025" s="340" t="str">
        <f>IF(ISNUMBER(E2025),E2025/'Bulk DivVar Analysis'!$C$7,"")</f>
        <v/>
      </c>
      <c r="H2025" s="338" t="str">
        <f>IF(ISNUMBER(E2025), IF(G2025&gt;'Bulk DivVar Analysis'!$D$9,"Pass","Fail"),"")</f>
        <v/>
      </c>
      <c r="I2025" s="338" t="str">
        <f t="shared" si="33"/>
        <v/>
      </c>
      <c r="J2025" s="339"/>
      <c r="K2025" s="339"/>
      <c r="L2025" s="339"/>
      <c r="M2025" s="339"/>
      <c r="N2025" s="339"/>
      <c r="O2025" s="339"/>
      <c r="P2025" s="339"/>
      <c r="Q2025" s="339"/>
    </row>
    <row r="2026" spans="1:17" ht="13.5" customHeight="1">
      <c r="A2026" s="481"/>
      <c r="B2026" s="481"/>
      <c r="C2026" s="481"/>
      <c r="D2026" s="481"/>
      <c r="E2026" s="481"/>
      <c r="F2026" s="339"/>
      <c r="G2026" s="340" t="str">
        <f>IF(ISNUMBER(E2026),E2026/'Bulk DivVar Analysis'!$C$7,"")</f>
        <v/>
      </c>
      <c r="H2026" s="338" t="str">
        <f>IF(ISNUMBER(E2026), IF(G2026&gt;'Bulk DivVar Analysis'!$D$9,"Pass","Fail"),"")</f>
        <v/>
      </c>
      <c r="I2026" s="338" t="str">
        <f t="shared" si="33"/>
        <v/>
      </c>
      <c r="J2026" s="339"/>
      <c r="K2026" s="339"/>
      <c r="L2026" s="339"/>
      <c r="M2026" s="339"/>
      <c r="N2026" s="339"/>
      <c r="O2026" s="339"/>
      <c r="P2026" s="339"/>
      <c r="Q2026" s="339"/>
    </row>
    <row r="2027" spans="1:17" ht="13.5" customHeight="1">
      <c r="A2027" s="481"/>
      <c r="B2027" s="481"/>
      <c r="C2027" s="481"/>
      <c r="D2027" s="481"/>
      <c r="E2027" s="481"/>
      <c r="F2027" s="339"/>
      <c r="G2027" s="340" t="str">
        <f>IF(ISNUMBER(E2027),E2027/'Bulk DivVar Analysis'!$C$7,"")</f>
        <v/>
      </c>
      <c r="H2027" s="338" t="str">
        <f>IF(ISNUMBER(E2027), IF(G2027&gt;'Bulk DivVar Analysis'!$D$9,"Pass","Fail"),"")</f>
        <v/>
      </c>
      <c r="I2027" s="338" t="str">
        <f t="shared" si="33"/>
        <v/>
      </c>
      <c r="J2027" s="339"/>
      <c r="K2027" s="339"/>
      <c r="L2027" s="339"/>
      <c r="M2027" s="339"/>
      <c r="N2027" s="339"/>
      <c r="O2027" s="339"/>
      <c r="P2027" s="339"/>
      <c r="Q2027" s="339"/>
    </row>
    <row r="2028" spans="1:17" ht="13.5" customHeight="1">
      <c r="A2028" s="481"/>
      <c r="B2028" s="481"/>
      <c r="C2028" s="481"/>
      <c r="D2028" s="481"/>
      <c r="E2028" s="481"/>
      <c r="F2028" s="339"/>
      <c r="G2028" s="340" t="str">
        <f>IF(ISNUMBER(E2028),E2028/'Bulk DivVar Analysis'!$C$7,"")</f>
        <v/>
      </c>
      <c r="H2028" s="338" t="str">
        <f>IF(ISNUMBER(E2028), IF(G2028&gt;'Bulk DivVar Analysis'!$D$9,"Pass","Fail"),"")</f>
        <v/>
      </c>
      <c r="I2028" s="338" t="str">
        <f t="shared" si="33"/>
        <v/>
      </c>
      <c r="J2028" s="339"/>
      <c r="K2028" s="339"/>
      <c r="L2028" s="339"/>
      <c r="M2028" s="339"/>
      <c r="N2028" s="339"/>
      <c r="O2028" s="339"/>
      <c r="P2028" s="339"/>
      <c r="Q2028" s="339"/>
    </row>
    <row r="2029" spans="1:17" ht="13.5" customHeight="1">
      <c r="A2029" s="481"/>
      <c r="B2029" s="481"/>
      <c r="C2029" s="481"/>
      <c r="D2029" s="481"/>
      <c r="E2029" s="481"/>
      <c r="F2029" s="339"/>
      <c r="G2029" s="340" t="str">
        <f>IF(ISNUMBER(E2029),E2029/'Bulk DivVar Analysis'!$C$7,"")</f>
        <v/>
      </c>
      <c r="H2029" s="338" t="str">
        <f>IF(ISNUMBER(E2029), IF(G2029&gt;'Bulk DivVar Analysis'!$D$9,"Pass","Fail"),"")</f>
        <v/>
      </c>
      <c r="I2029" s="338" t="str">
        <f t="shared" si="33"/>
        <v/>
      </c>
      <c r="J2029" s="339"/>
      <c r="K2029" s="339"/>
      <c r="L2029" s="339"/>
      <c r="M2029" s="339"/>
      <c r="N2029" s="339"/>
      <c r="O2029" s="339"/>
      <c r="P2029" s="339"/>
      <c r="Q2029" s="339"/>
    </row>
    <row r="2030" spans="1:17" ht="13.5" customHeight="1">
      <c r="A2030" s="481"/>
      <c r="B2030" s="481"/>
      <c r="C2030" s="481"/>
      <c r="D2030" s="481"/>
      <c r="E2030" s="481"/>
      <c r="F2030" s="339"/>
      <c r="G2030" s="340" t="str">
        <f>IF(ISNUMBER(E2030),E2030/'Bulk DivVar Analysis'!$C$7,"")</f>
        <v/>
      </c>
      <c r="H2030" s="338" t="str">
        <f>IF(ISNUMBER(E2030), IF(G2030&gt;'Bulk DivVar Analysis'!$D$9,"Pass","Fail"),"")</f>
        <v/>
      </c>
      <c r="I2030" s="338" t="str">
        <f t="shared" si="33"/>
        <v/>
      </c>
      <c r="J2030" s="339"/>
      <c r="K2030" s="339"/>
      <c r="L2030" s="339"/>
      <c r="M2030" s="339"/>
      <c r="N2030" s="339"/>
      <c r="O2030" s="339"/>
      <c r="P2030" s="339"/>
      <c r="Q2030" s="339"/>
    </row>
    <row r="2031" spans="1:17" ht="13.5" customHeight="1">
      <c r="A2031" s="481"/>
      <c r="B2031" s="481"/>
      <c r="C2031" s="481"/>
      <c r="D2031" s="481"/>
      <c r="E2031" s="481"/>
      <c r="F2031" s="339"/>
      <c r="G2031" s="340" t="str">
        <f>IF(ISNUMBER(E2031),E2031/'Bulk DivVar Analysis'!$C$7,"")</f>
        <v/>
      </c>
      <c r="H2031" s="338" t="str">
        <f>IF(ISNUMBER(E2031), IF(G2031&gt;'Bulk DivVar Analysis'!$D$9,"Pass","Fail"),"")</f>
        <v/>
      </c>
      <c r="I2031" s="338" t="str">
        <f t="shared" si="33"/>
        <v/>
      </c>
      <c r="J2031" s="339"/>
      <c r="K2031" s="339"/>
      <c r="L2031" s="339"/>
      <c r="M2031" s="339"/>
      <c r="N2031" s="339"/>
      <c r="O2031" s="339"/>
      <c r="P2031" s="339"/>
      <c r="Q2031" s="339"/>
    </row>
    <row r="2032" spans="1:17" ht="13.5" customHeight="1">
      <c r="A2032" s="481"/>
      <c r="B2032" s="481"/>
      <c r="C2032" s="481"/>
      <c r="D2032" s="481"/>
      <c r="E2032" s="481"/>
      <c r="F2032" s="339"/>
      <c r="G2032" s="340" t="str">
        <f>IF(ISNUMBER(E2032),E2032/'Bulk DivVar Analysis'!$C$7,"")</f>
        <v/>
      </c>
      <c r="H2032" s="338" t="str">
        <f>IF(ISNUMBER(E2032), IF(G2032&gt;'Bulk DivVar Analysis'!$D$9,"Pass","Fail"),"")</f>
        <v/>
      </c>
      <c r="I2032" s="338" t="str">
        <f t="shared" si="33"/>
        <v/>
      </c>
      <c r="J2032" s="339"/>
      <c r="K2032" s="339"/>
      <c r="L2032" s="339"/>
      <c r="M2032" s="339"/>
      <c r="N2032" s="339"/>
      <c r="O2032" s="339"/>
      <c r="P2032" s="339"/>
      <c r="Q2032" s="339"/>
    </row>
    <row r="2033" spans="1:17" ht="13.5" customHeight="1">
      <c r="A2033" s="481"/>
      <c r="B2033" s="481"/>
      <c r="C2033" s="481"/>
      <c r="D2033" s="481"/>
      <c r="E2033" s="481"/>
      <c r="F2033" s="339"/>
      <c r="G2033" s="340" t="str">
        <f>IF(ISNUMBER(E2033),E2033/'Bulk DivVar Analysis'!$C$7,"")</f>
        <v/>
      </c>
      <c r="H2033" s="338" t="str">
        <f>IF(ISNUMBER(E2033), IF(G2033&gt;'Bulk DivVar Analysis'!$D$9,"Pass","Fail"),"")</f>
        <v/>
      </c>
      <c r="I2033" s="338" t="str">
        <f t="shared" si="33"/>
        <v/>
      </c>
      <c r="J2033" s="339"/>
      <c r="K2033" s="339"/>
      <c r="L2033" s="339"/>
      <c r="M2033" s="339"/>
      <c r="N2033" s="339"/>
      <c r="O2033" s="339"/>
      <c r="P2033" s="339"/>
      <c r="Q2033" s="339"/>
    </row>
    <row r="2034" spans="1:17" ht="13.5" customHeight="1">
      <c r="A2034" s="481"/>
      <c r="B2034" s="481"/>
      <c r="C2034" s="481"/>
      <c r="D2034" s="481"/>
      <c r="E2034" s="481"/>
      <c r="F2034" s="339"/>
      <c r="G2034" s="340" t="str">
        <f>IF(ISNUMBER(E2034),E2034/'Bulk DivVar Analysis'!$C$7,"")</f>
        <v/>
      </c>
      <c r="H2034" s="338" t="str">
        <f>IF(ISNUMBER(E2034), IF(G2034&gt;'Bulk DivVar Analysis'!$D$9,"Pass","Fail"),"")</f>
        <v/>
      </c>
      <c r="I2034" s="338" t="str">
        <f t="shared" si="33"/>
        <v/>
      </c>
      <c r="J2034" s="339"/>
      <c r="K2034" s="339"/>
      <c r="L2034" s="339"/>
      <c r="M2034" s="339"/>
      <c r="N2034" s="339"/>
      <c r="O2034" s="339"/>
      <c r="P2034" s="339"/>
      <c r="Q2034" s="339"/>
    </row>
    <row r="2035" spans="1:17" ht="13.5" customHeight="1">
      <c r="A2035" s="481"/>
      <c r="B2035" s="481"/>
      <c r="C2035" s="481"/>
      <c r="D2035" s="481"/>
      <c r="E2035" s="481"/>
      <c r="F2035" s="339"/>
      <c r="G2035" s="340" t="str">
        <f>IF(ISNUMBER(E2035),E2035/'Bulk DivVar Analysis'!$C$7,"")</f>
        <v/>
      </c>
      <c r="H2035" s="338" t="str">
        <f>IF(ISNUMBER(E2035), IF(G2035&gt;'Bulk DivVar Analysis'!$D$9,"Pass","Fail"),"")</f>
        <v/>
      </c>
      <c r="I2035" s="338" t="str">
        <f t="shared" si="33"/>
        <v/>
      </c>
      <c r="J2035" s="339"/>
      <c r="K2035" s="339"/>
      <c r="L2035" s="339"/>
      <c r="M2035" s="339"/>
      <c r="N2035" s="339"/>
      <c r="O2035" s="339"/>
      <c r="P2035" s="339"/>
      <c r="Q2035" s="339"/>
    </row>
    <row r="2036" spans="1:17" ht="13.5" customHeight="1">
      <c r="A2036" s="481"/>
      <c r="B2036" s="481"/>
      <c r="C2036" s="481"/>
      <c r="D2036" s="481"/>
      <c r="E2036" s="481"/>
      <c r="F2036" s="339"/>
      <c r="G2036" s="340" t="str">
        <f>IF(ISNUMBER(E2036),E2036/'Bulk DivVar Analysis'!$C$7,"")</f>
        <v/>
      </c>
      <c r="H2036" s="338" t="str">
        <f>IF(ISNUMBER(E2036), IF(G2036&gt;'Bulk DivVar Analysis'!$D$9,"Pass","Fail"),"")</f>
        <v/>
      </c>
      <c r="I2036" s="338" t="str">
        <f t="shared" si="33"/>
        <v/>
      </c>
      <c r="J2036" s="339"/>
      <c r="K2036" s="339"/>
      <c r="L2036" s="339"/>
      <c r="M2036" s="339"/>
      <c r="N2036" s="339"/>
      <c r="O2036" s="339"/>
      <c r="P2036" s="339"/>
      <c r="Q2036" s="339"/>
    </row>
    <row r="2037" spans="1:17" ht="13.5" customHeight="1">
      <c r="A2037" s="481"/>
      <c r="B2037" s="481"/>
      <c r="C2037" s="481"/>
      <c r="D2037" s="481"/>
      <c r="E2037" s="481"/>
      <c r="F2037" s="339"/>
      <c r="G2037" s="340" t="str">
        <f>IF(ISNUMBER(E2037),E2037/'Bulk DivVar Analysis'!$C$7,"")</f>
        <v/>
      </c>
      <c r="H2037" s="338" t="str">
        <f>IF(ISNUMBER(E2037), IF(G2037&gt;'Bulk DivVar Analysis'!$D$9,"Pass","Fail"),"")</f>
        <v/>
      </c>
      <c r="I2037" s="338" t="str">
        <f t="shared" si="33"/>
        <v/>
      </c>
      <c r="J2037" s="339"/>
      <c r="K2037" s="339"/>
      <c r="L2037" s="339"/>
      <c r="M2037" s="339"/>
      <c r="N2037" s="339"/>
      <c r="O2037" s="339"/>
      <c r="P2037" s="339"/>
      <c r="Q2037" s="339"/>
    </row>
    <row r="2038" spans="1:17" ht="13.5" customHeight="1">
      <c r="A2038" s="481"/>
      <c r="B2038" s="481"/>
      <c r="C2038" s="481"/>
      <c r="D2038" s="481"/>
      <c r="E2038" s="481"/>
      <c r="F2038" s="339"/>
      <c r="G2038" s="340" t="str">
        <f>IF(ISNUMBER(E2038),E2038/'Bulk DivVar Analysis'!$C$7,"")</f>
        <v/>
      </c>
      <c r="H2038" s="338" t="str">
        <f>IF(ISNUMBER(E2038), IF(G2038&gt;'Bulk DivVar Analysis'!$D$9,"Pass","Fail"),"")</f>
        <v/>
      </c>
      <c r="I2038" s="338" t="str">
        <f t="shared" si="33"/>
        <v/>
      </c>
      <c r="J2038" s="339"/>
      <c r="K2038" s="339"/>
      <c r="L2038" s="339"/>
      <c r="M2038" s="339"/>
      <c r="N2038" s="339"/>
      <c r="O2038" s="339"/>
      <c r="P2038" s="339"/>
      <c r="Q2038" s="339"/>
    </row>
    <row r="2039" spans="1:17" ht="13.5" customHeight="1">
      <c r="A2039" s="481"/>
      <c r="B2039" s="481"/>
      <c r="C2039" s="481"/>
      <c r="D2039" s="481"/>
      <c r="E2039" s="481"/>
      <c r="F2039" s="339"/>
      <c r="G2039" s="340" t="str">
        <f>IF(ISNUMBER(E2039),E2039/'Bulk DivVar Analysis'!$C$7,"")</f>
        <v/>
      </c>
      <c r="H2039" s="338" t="str">
        <f>IF(ISNUMBER(E2039), IF(G2039&gt;'Bulk DivVar Analysis'!$D$9,"Pass","Fail"),"")</f>
        <v/>
      </c>
      <c r="I2039" s="338" t="str">
        <f t="shared" si="33"/>
        <v/>
      </c>
      <c r="J2039" s="339"/>
      <c r="K2039" s="339"/>
      <c r="L2039" s="339"/>
      <c r="M2039" s="339"/>
      <c r="N2039" s="339"/>
      <c r="O2039" s="339"/>
      <c r="P2039" s="339"/>
      <c r="Q2039" s="339"/>
    </row>
    <row r="2040" spans="1:17" ht="13.5" customHeight="1">
      <c r="A2040" s="481"/>
      <c r="B2040" s="481"/>
      <c r="C2040" s="481"/>
      <c r="D2040" s="481"/>
      <c r="E2040" s="481"/>
      <c r="F2040" s="339"/>
      <c r="G2040" s="340" t="str">
        <f>IF(ISNUMBER(E2040),E2040/'Bulk DivVar Analysis'!$C$7,"")</f>
        <v/>
      </c>
      <c r="H2040" s="338" t="str">
        <f>IF(ISNUMBER(E2040), IF(G2040&gt;'Bulk DivVar Analysis'!$D$9,"Pass","Fail"),"")</f>
        <v/>
      </c>
      <c r="I2040" s="338" t="str">
        <f t="shared" si="33"/>
        <v/>
      </c>
      <c r="J2040" s="339"/>
      <c r="K2040" s="339"/>
      <c r="L2040" s="339"/>
      <c r="M2040" s="339"/>
      <c r="N2040" s="339"/>
      <c r="O2040" s="339"/>
      <c r="P2040" s="339"/>
      <c r="Q2040" s="339"/>
    </row>
    <row r="2041" spans="1:17" ht="13.5" customHeight="1">
      <c r="A2041" s="481"/>
      <c r="B2041" s="481"/>
      <c r="C2041" s="481"/>
      <c r="D2041" s="481"/>
      <c r="E2041" s="481"/>
      <c r="F2041" s="339"/>
      <c r="G2041" s="340" t="str">
        <f>IF(ISNUMBER(E2041),E2041/'Bulk DivVar Analysis'!$C$7,"")</f>
        <v/>
      </c>
      <c r="H2041" s="338" t="str">
        <f>IF(ISNUMBER(E2041), IF(G2041&gt;'Bulk DivVar Analysis'!$D$9,"Pass","Fail"),"")</f>
        <v/>
      </c>
      <c r="I2041" s="338" t="str">
        <f t="shared" si="33"/>
        <v/>
      </c>
      <c r="J2041" s="339"/>
      <c r="K2041" s="339"/>
      <c r="L2041" s="339"/>
      <c r="M2041" s="339"/>
      <c r="N2041" s="339"/>
      <c r="O2041" s="339"/>
      <c r="P2041" s="339"/>
      <c r="Q2041" s="339"/>
    </row>
    <row r="2042" spans="1:17" ht="13.5" customHeight="1">
      <c r="A2042" s="481"/>
      <c r="B2042" s="481"/>
      <c r="C2042" s="481"/>
      <c r="D2042" s="481"/>
      <c r="E2042" s="481"/>
      <c r="F2042" s="339"/>
      <c r="G2042" s="340" t="str">
        <f>IF(ISNUMBER(E2042),E2042/'Bulk DivVar Analysis'!$C$7,"")</f>
        <v/>
      </c>
      <c r="H2042" s="338" t="str">
        <f>IF(ISNUMBER(E2042), IF(G2042&gt;'Bulk DivVar Analysis'!$D$9,"Pass","Fail"),"")</f>
        <v/>
      </c>
      <c r="I2042" s="338" t="str">
        <f t="shared" si="33"/>
        <v/>
      </c>
      <c r="J2042" s="339"/>
      <c r="K2042" s="339"/>
      <c r="L2042" s="339"/>
      <c r="M2042" s="339"/>
      <c r="N2042" s="339"/>
      <c r="O2042" s="339"/>
      <c r="P2042" s="339"/>
      <c r="Q2042" s="339"/>
    </row>
    <row r="2043" spans="1:17" ht="13.5" customHeight="1">
      <c r="A2043" s="481"/>
      <c r="B2043" s="481"/>
      <c r="C2043" s="481"/>
      <c r="D2043" s="481"/>
      <c r="E2043" s="481"/>
      <c r="F2043" s="339"/>
      <c r="G2043" s="340" t="str">
        <f>IF(ISNUMBER(E2043),E2043/'Bulk DivVar Analysis'!$C$7,"")</f>
        <v/>
      </c>
      <c r="H2043" s="338" t="str">
        <f>IF(ISNUMBER(E2043), IF(G2043&gt;'Bulk DivVar Analysis'!$D$9,"Pass","Fail"),"")</f>
        <v/>
      </c>
      <c r="I2043" s="338" t="str">
        <f t="shared" si="33"/>
        <v/>
      </c>
      <c r="J2043" s="339"/>
      <c r="K2043" s="339"/>
      <c r="L2043" s="339"/>
      <c r="M2043" s="339"/>
      <c r="N2043" s="339"/>
      <c r="O2043" s="339"/>
      <c r="P2043" s="339"/>
      <c r="Q2043" s="339"/>
    </row>
    <row r="2044" spans="1:17" ht="13.5" customHeight="1">
      <c r="A2044" s="481"/>
      <c r="B2044" s="481"/>
      <c r="C2044" s="481"/>
      <c r="D2044" s="481"/>
      <c r="E2044" s="481"/>
      <c r="F2044" s="339"/>
      <c r="G2044" s="340" t="str">
        <f>IF(ISNUMBER(E2044),E2044/'Bulk DivVar Analysis'!$C$7,"")</f>
        <v/>
      </c>
      <c r="H2044" s="338" t="str">
        <f>IF(ISNUMBER(E2044), IF(G2044&gt;'Bulk DivVar Analysis'!$D$9,"Pass","Fail"),"")</f>
        <v/>
      </c>
      <c r="I2044" s="338" t="str">
        <f t="shared" si="33"/>
        <v/>
      </c>
      <c r="J2044" s="339"/>
      <c r="K2044" s="339"/>
      <c r="L2044" s="339"/>
      <c r="M2044" s="339"/>
      <c r="N2044" s="339"/>
      <c r="O2044" s="339"/>
      <c r="P2044" s="339"/>
      <c r="Q2044" s="339"/>
    </row>
    <row r="2045" spans="1:17" ht="13.5" customHeight="1">
      <c r="A2045" s="481"/>
      <c r="B2045" s="481"/>
      <c r="C2045" s="481"/>
      <c r="D2045" s="481"/>
      <c r="E2045" s="481"/>
      <c r="F2045" s="339"/>
      <c r="G2045" s="340" t="str">
        <f>IF(ISNUMBER(E2045),E2045/'Bulk DivVar Analysis'!$C$7,"")</f>
        <v/>
      </c>
      <c r="H2045" s="338" t="str">
        <f>IF(ISNUMBER(E2045), IF(G2045&gt;'Bulk DivVar Analysis'!$D$9,"Pass","Fail"),"")</f>
        <v/>
      </c>
      <c r="I2045" s="338" t="str">
        <f t="shared" si="33"/>
        <v/>
      </c>
      <c r="J2045" s="339"/>
      <c r="K2045" s="339"/>
      <c r="L2045" s="339"/>
      <c r="M2045" s="339"/>
      <c r="N2045" s="339"/>
      <c r="O2045" s="339"/>
      <c r="P2045" s="339"/>
      <c r="Q2045" s="339"/>
    </row>
    <row r="2046" spans="1:17" ht="13.5" customHeight="1">
      <c r="A2046" s="481"/>
      <c r="B2046" s="481"/>
      <c r="C2046" s="481"/>
      <c r="D2046" s="481"/>
      <c r="E2046" s="481"/>
      <c r="F2046" s="339"/>
      <c r="G2046" s="340" t="str">
        <f>IF(ISNUMBER(E2046),E2046/'Bulk DivVar Analysis'!$C$7,"")</f>
        <v/>
      </c>
      <c r="H2046" s="338" t="str">
        <f>IF(ISNUMBER(E2046), IF(G2046&gt;'Bulk DivVar Analysis'!$D$9,"Pass","Fail"),"")</f>
        <v/>
      </c>
      <c r="I2046" s="338" t="str">
        <f t="shared" si="33"/>
        <v/>
      </c>
      <c r="J2046" s="339"/>
      <c r="K2046" s="339"/>
      <c r="L2046" s="339"/>
      <c r="M2046" s="339"/>
      <c r="N2046" s="339"/>
      <c r="O2046" s="339"/>
      <c r="P2046" s="339"/>
      <c r="Q2046" s="339"/>
    </row>
    <row r="2047" spans="1:17" ht="13.5" customHeight="1">
      <c r="A2047" s="481"/>
      <c r="B2047" s="481"/>
      <c r="C2047" s="481"/>
      <c r="D2047" s="481"/>
      <c r="E2047" s="481"/>
      <c r="F2047" s="339"/>
      <c r="G2047" s="340" t="str">
        <f>IF(ISNUMBER(E2047),E2047/'Bulk DivVar Analysis'!$C$7,"")</f>
        <v/>
      </c>
      <c r="H2047" s="338" t="str">
        <f>IF(ISNUMBER(E2047), IF(G2047&gt;'Bulk DivVar Analysis'!$D$9,"Pass","Fail"),"")</f>
        <v/>
      </c>
      <c r="I2047" s="338" t="str">
        <f t="shared" si="33"/>
        <v/>
      </c>
      <c r="J2047" s="339"/>
      <c r="K2047" s="339"/>
      <c r="L2047" s="339"/>
      <c r="M2047" s="339"/>
      <c r="N2047" s="339"/>
      <c r="O2047" s="339"/>
      <c r="P2047" s="339"/>
      <c r="Q2047" s="339"/>
    </row>
    <row r="2048" spans="1:17" ht="13.5" customHeight="1">
      <c r="A2048" s="481"/>
      <c r="B2048" s="481"/>
      <c r="C2048" s="481"/>
      <c r="D2048" s="481"/>
      <c r="E2048" s="481"/>
      <c r="F2048" s="339"/>
      <c r="G2048" s="340" t="str">
        <f>IF(ISNUMBER(E2048),E2048/'Bulk DivVar Analysis'!$C$7,"")</f>
        <v/>
      </c>
      <c r="H2048" s="338" t="str">
        <f>IF(ISNUMBER(E2048), IF(G2048&gt;'Bulk DivVar Analysis'!$D$9,"Pass","Fail"),"")</f>
        <v/>
      </c>
      <c r="I2048" s="338" t="str">
        <f t="shared" si="33"/>
        <v/>
      </c>
      <c r="J2048" s="339"/>
      <c r="K2048" s="339"/>
      <c r="L2048" s="339"/>
      <c r="M2048" s="339"/>
      <c r="N2048" s="339"/>
      <c r="O2048" s="339"/>
      <c r="P2048" s="339"/>
      <c r="Q2048" s="339"/>
    </row>
    <row r="2049" spans="1:17" ht="13.5" customHeight="1">
      <c r="A2049" s="481"/>
      <c r="B2049" s="481"/>
      <c r="C2049" s="481"/>
      <c r="D2049" s="481"/>
      <c r="E2049" s="481"/>
      <c r="F2049" s="339"/>
      <c r="G2049" s="340" t="str">
        <f>IF(ISNUMBER(E2049),E2049/'Bulk DivVar Analysis'!$C$7,"")</f>
        <v/>
      </c>
      <c r="H2049" s="338" t="str">
        <f>IF(ISNUMBER(E2049), IF(G2049&gt;'Bulk DivVar Analysis'!$D$9,"Pass","Fail"),"")</f>
        <v/>
      </c>
      <c r="I2049" s="338" t="str">
        <f t="shared" si="33"/>
        <v/>
      </c>
      <c r="J2049" s="339"/>
      <c r="K2049" s="339"/>
      <c r="L2049" s="339"/>
      <c r="M2049" s="339"/>
      <c r="N2049" s="339"/>
      <c r="O2049" s="339"/>
      <c r="P2049" s="339"/>
      <c r="Q2049" s="339"/>
    </row>
    <row r="2050" spans="1:17" ht="13.5" customHeight="1">
      <c r="A2050" s="481"/>
      <c r="B2050" s="481"/>
      <c r="C2050" s="481"/>
      <c r="D2050" s="481"/>
      <c r="E2050" s="481"/>
      <c r="F2050" s="339"/>
      <c r="G2050" s="340" t="str">
        <f>IF(ISNUMBER(E2050),E2050/'Bulk DivVar Analysis'!$C$7,"")</f>
        <v/>
      </c>
      <c r="H2050" s="338" t="str">
        <f>IF(ISNUMBER(E2050), IF(G2050&gt;'Bulk DivVar Analysis'!$D$9,"Pass","Fail"),"")</f>
        <v/>
      </c>
      <c r="I2050" s="338" t="str">
        <f t="shared" si="33"/>
        <v/>
      </c>
      <c r="J2050" s="339"/>
      <c r="K2050" s="339"/>
      <c r="L2050" s="339"/>
      <c r="M2050" s="339"/>
      <c r="N2050" s="339"/>
      <c r="O2050" s="339"/>
      <c r="P2050" s="339"/>
      <c r="Q2050" s="339"/>
    </row>
    <row r="2051" spans="1:17" ht="13.5" customHeight="1">
      <c r="A2051" s="481"/>
      <c r="B2051" s="481"/>
      <c r="C2051" s="481"/>
      <c r="D2051" s="481"/>
      <c r="E2051" s="481"/>
      <c r="F2051" s="339"/>
      <c r="G2051" s="340" t="str">
        <f>IF(ISNUMBER(E2051),E2051/'Bulk DivVar Analysis'!$C$7,"")</f>
        <v/>
      </c>
      <c r="H2051" s="338" t="str">
        <f>IF(ISNUMBER(E2051), IF(G2051&gt;'Bulk DivVar Analysis'!$D$9,"Pass","Fail"),"")</f>
        <v/>
      </c>
      <c r="I2051" s="338" t="str">
        <f t="shared" ref="I2051:I2114" si="34">_xlfn.TEXTJOIN("_",TRUE,B2051,C2051)</f>
        <v/>
      </c>
      <c r="J2051" s="339"/>
      <c r="K2051" s="339"/>
      <c r="L2051" s="339"/>
      <c r="M2051" s="339"/>
      <c r="N2051" s="339"/>
      <c r="O2051" s="339"/>
      <c r="P2051" s="339"/>
      <c r="Q2051" s="339"/>
    </row>
    <row r="2052" spans="1:17" ht="13.5" customHeight="1">
      <c r="A2052" s="481"/>
      <c r="B2052" s="481"/>
      <c r="C2052" s="481"/>
      <c r="D2052" s="481"/>
      <c r="E2052" s="481"/>
      <c r="F2052" s="339"/>
      <c r="G2052" s="340" t="str">
        <f>IF(ISNUMBER(E2052),E2052/'Bulk DivVar Analysis'!$C$7,"")</f>
        <v/>
      </c>
      <c r="H2052" s="338" t="str">
        <f>IF(ISNUMBER(E2052), IF(G2052&gt;'Bulk DivVar Analysis'!$D$9,"Pass","Fail"),"")</f>
        <v/>
      </c>
      <c r="I2052" s="338" t="str">
        <f t="shared" si="34"/>
        <v/>
      </c>
      <c r="J2052" s="339"/>
      <c r="K2052" s="339"/>
      <c r="L2052" s="339"/>
      <c r="M2052" s="339"/>
      <c r="N2052" s="339"/>
      <c r="O2052" s="339"/>
      <c r="P2052" s="339"/>
      <c r="Q2052" s="339"/>
    </row>
    <row r="2053" spans="1:17" ht="13.5" customHeight="1">
      <c r="A2053" s="481"/>
      <c r="B2053" s="481"/>
      <c r="C2053" s="481"/>
      <c r="D2053" s="481"/>
      <c r="E2053" s="481"/>
      <c r="F2053" s="339"/>
      <c r="G2053" s="340" t="str">
        <f>IF(ISNUMBER(E2053),E2053/'Bulk DivVar Analysis'!$C$7,"")</f>
        <v/>
      </c>
      <c r="H2053" s="338" t="str">
        <f>IF(ISNUMBER(E2053), IF(G2053&gt;'Bulk DivVar Analysis'!$D$9,"Pass","Fail"),"")</f>
        <v/>
      </c>
      <c r="I2053" s="338" t="str">
        <f t="shared" si="34"/>
        <v/>
      </c>
      <c r="J2053" s="339"/>
      <c r="K2053" s="339"/>
      <c r="L2053" s="339"/>
      <c r="M2053" s="339"/>
      <c r="N2053" s="339"/>
      <c r="O2053" s="339"/>
      <c r="P2053" s="339"/>
      <c r="Q2053" s="339"/>
    </row>
    <row r="2054" spans="1:17" ht="13.5" customHeight="1">
      <c r="A2054" s="481"/>
      <c r="B2054" s="481"/>
      <c r="C2054" s="481"/>
      <c r="D2054" s="481"/>
      <c r="E2054" s="481"/>
      <c r="F2054" s="339"/>
      <c r="G2054" s="340" t="str">
        <f>IF(ISNUMBER(E2054),E2054/'Bulk DivVar Analysis'!$C$7,"")</f>
        <v/>
      </c>
      <c r="H2054" s="338" t="str">
        <f>IF(ISNUMBER(E2054), IF(G2054&gt;'Bulk DivVar Analysis'!$D$9,"Pass","Fail"),"")</f>
        <v/>
      </c>
      <c r="I2054" s="338" t="str">
        <f t="shared" si="34"/>
        <v/>
      </c>
      <c r="J2054" s="339"/>
      <c r="K2054" s="339"/>
      <c r="L2054" s="339"/>
      <c r="M2054" s="339"/>
      <c r="N2054" s="339"/>
      <c r="O2054" s="339"/>
      <c r="P2054" s="339"/>
      <c r="Q2054" s="339"/>
    </row>
    <row r="2055" spans="1:17" ht="13.5" customHeight="1">
      <c r="A2055" s="481"/>
      <c r="B2055" s="481"/>
      <c r="C2055" s="481"/>
      <c r="D2055" s="481"/>
      <c r="E2055" s="481"/>
      <c r="F2055" s="339"/>
      <c r="G2055" s="340" t="str">
        <f>IF(ISNUMBER(E2055),E2055/'Bulk DivVar Analysis'!$C$7,"")</f>
        <v/>
      </c>
      <c r="H2055" s="338" t="str">
        <f>IF(ISNUMBER(E2055), IF(G2055&gt;'Bulk DivVar Analysis'!$D$9,"Pass","Fail"),"")</f>
        <v/>
      </c>
      <c r="I2055" s="338" t="str">
        <f t="shared" si="34"/>
        <v/>
      </c>
      <c r="J2055" s="339"/>
      <c r="K2055" s="339"/>
      <c r="L2055" s="339"/>
      <c r="M2055" s="339"/>
      <c r="N2055" s="339"/>
      <c r="O2055" s="339"/>
      <c r="P2055" s="339"/>
      <c r="Q2055" s="339"/>
    </row>
    <row r="2056" spans="1:17" ht="13.5" customHeight="1">
      <c r="A2056" s="481"/>
      <c r="B2056" s="481"/>
      <c r="C2056" s="481"/>
      <c r="D2056" s="481"/>
      <c r="E2056" s="481"/>
      <c r="F2056" s="339"/>
      <c r="G2056" s="340" t="str">
        <f>IF(ISNUMBER(E2056),E2056/'Bulk DivVar Analysis'!$C$7,"")</f>
        <v/>
      </c>
      <c r="H2056" s="338" t="str">
        <f>IF(ISNUMBER(E2056), IF(G2056&gt;'Bulk DivVar Analysis'!$D$9,"Pass","Fail"),"")</f>
        <v/>
      </c>
      <c r="I2056" s="338" t="str">
        <f t="shared" si="34"/>
        <v/>
      </c>
      <c r="J2056" s="339"/>
      <c r="K2056" s="339"/>
      <c r="L2056" s="339"/>
      <c r="M2056" s="339"/>
      <c r="N2056" s="339"/>
      <c r="O2056" s="339"/>
      <c r="P2056" s="339"/>
      <c r="Q2056" s="339"/>
    </row>
    <row r="2057" spans="1:17" ht="13.5" customHeight="1">
      <c r="A2057" s="481"/>
      <c r="B2057" s="481"/>
      <c r="C2057" s="481"/>
      <c r="D2057" s="481"/>
      <c r="E2057" s="481"/>
      <c r="F2057" s="339"/>
      <c r="G2057" s="340" t="str">
        <f>IF(ISNUMBER(E2057),E2057/'Bulk DivVar Analysis'!$C$7,"")</f>
        <v/>
      </c>
      <c r="H2057" s="338" t="str">
        <f>IF(ISNUMBER(E2057), IF(G2057&gt;'Bulk DivVar Analysis'!$D$9,"Pass","Fail"),"")</f>
        <v/>
      </c>
      <c r="I2057" s="338" t="str">
        <f t="shared" si="34"/>
        <v/>
      </c>
      <c r="J2057" s="339"/>
      <c r="K2057" s="339"/>
      <c r="L2057" s="339"/>
      <c r="M2057" s="339"/>
      <c r="N2057" s="339"/>
      <c r="O2057" s="339"/>
      <c r="P2057" s="339"/>
      <c r="Q2057" s="339"/>
    </row>
    <row r="2058" spans="1:17" ht="13.5" customHeight="1">
      <c r="A2058" s="481"/>
      <c r="B2058" s="481"/>
      <c r="C2058" s="481"/>
      <c r="D2058" s="481"/>
      <c r="E2058" s="481"/>
      <c r="F2058" s="339"/>
      <c r="G2058" s="340" t="str">
        <f>IF(ISNUMBER(E2058),E2058/'Bulk DivVar Analysis'!$C$7,"")</f>
        <v/>
      </c>
      <c r="H2058" s="338" t="str">
        <f>IF(ISNUMBER(E2058), IF(G2058&gt;'Bulk DivVar Analysis'!$D$9,"Pass","Fail"),"")</f>
        <v/>
      </c>
      <c r="I2058" s="338" t="str">
        <f t="shared" si="34"/>
        <v/>
      </c>
      <c r="J2058" s="339"/>
      <c r="K2058" s="339"/>
      <c r="L2058" s="339"/>
      <c r="M2058" s="339"/>
      <c r="N2058" s="339"/>
      <c r="O2058" s="339"/>
      <c r="P2058" s="339"/>
      <c r="Q2058" s="339"/>
    </row>
    <row r="2059" spans="1:17" ht="13.5" customHeight="1">
      <c r="A2059" s="481"/>
      <c r="B2059" s="481"/>
      <c r="C2059" s="481"/>
      <c r="D2059" s="481"/>
      <c r="E2059" s="481"/>
      <c r="F2059" s="339"/>
      <c r="G2059" s="340" t="str">
        <f>IF(ISNUMBER(E2059),E2059/'Bulk DivVar Analysis'!$C$7,"")</f>
        <v/>
      </c>
      <c r="H2059" s="338" t="str">
        <f>IF(ISNUMBER(E2059), IF(G2059&gt;'Bulk DivVar Analysis'!$D$9,"Pass","Fail"),"")</f>
        <v/>
      </c>
      <c r="I2059" s="338" t="str">
        <f t="shared" si="34"/>
        <v/>
      </c>
      <c r="J2059" s="339"/>
      <c r="K2059" s="339"/>
      <c r="L2059" s="339"/>
      <c r="M2059" s="339"/>
      <c r="N2059" s="339"/>
      <c r="O2059" s="339"/>
      <c r="P2059" s="339"/>
      <c r="Q2059" s="339"/>
    </row>
    <row r="2060" spans="1:17" ht="13.5" customHeight="1">
      <c r="A2060" s="481"/>
      <c r="B2060" s="481"/>
      <c r="C2060" s="481"/>
      <c r="D2060" s="481"/>
      <c r="E2060" s="481"/>
      <c r="F2060" s="339"/>
      <c r="G2060" s="340" t="str">
        <f>IF(ISNUMBER(E2060),E2060/'Bulk DivVar Analysis'!$C$7,"")</f>
        <v/>
      </c>
      <c r="H2060" s="338" t="str">
        <f>IF(ISNUMBER(E2060), IF(G2060&gt;'Bulk DivVar Analysis'!$D$9,"Pass","Fail"),"")</f>
        <v/>
      </c>
      <c r="I2060" s="338" t="str">
        <f t="shared" si="34"/>
        <v/>
      </c>
      <c r="J2060" s="339"/>
      <c r="K2060" s="339"/>
      <c r="L2060" s="339"/>
      <c r="M2060" s="339"/>
      <c r="N2060" s="339"/>
      <c r="O2060" s="339"/>
      <c r="P2060" s="339"/>
      <c r="Q2060" s="339"/>
    </row>
    <row r="2061" spans="1:17" ht="13.5" customHeight="1">
      <c r="A2061" s="481"/>
      <c r="B2061" s="481"/>
      <c r="C2061" s="481"/>
      <c r="D2061" s="481"/>
      <c r="E2061" s="481"/>
      <c r="F2061" s="339"/>
      <c r="G2061" s="340" t="str">
        <f>IF(ISNUMBER(E2061),E2061/'Bulk DivVar Analysis'!$C$7,"")</f>
        <v/>
      </c>
      <c r="H2061" s="338" t="str">
        <f>IF(ISNUMBER(E2061), IF(G2061&gt;'Bulk DivVar Analysis'!$D$9,"Pass","Fail"),"")</f>
        <v/>
      </c>
      <c r="I2061" s="338" t="str">
        <f t="shared" si="34"/>
        <v/>
      </c>
      <c r="J2061" s="339"/>
      <c r="K2061" s="339"/>
      <c r="L2061" s="339"/>
      <c r="M2061" s="339"/>
      <c r="N2061" s="339"/>
      <c r="O2061" s="339"/>
      <c r="P2061" s="339"/>
      <c r="Q2061" s="339"/>
    </row>
    <row r="2062" spans="1:17" ht="13.5" customHeight="1">
      <c r="A2062" s="481"/>
      <c r="B2062" s="481"/>
      <c r="C2062" s="481"/>
      <c r="D2062" s="481"/>
      <c r="E2062" s="481"/>
      <c r="F2062" s="339"/>
      <c r="G2062" s="340" t="str">
        <f>IF(ISNUMBER(E2062),E2062/'Bulk DivVar Analysis'!$C$7,"")</f>
        <v/>
      </c>
      <c r="H2062" s="338" t="str">
        <f>IF(ISNUMBER(E2062), IF(G2062&gt;'Bulk DivVar Analysis'!$D$9,"Pass","Fail"),"")</f>
        <v/>
      </c>
      <c r="I2062" s="338" t="str">
        <f t="shared" si="34"/>
        <v/>
      </c>
      <c r="J2062" s="339"/>
      <c r="K2062" s="339"/>
      <c r="L2062" s="339"/>
      <c r="M2062" s="339"/>
      <c r="N2062" s="339"/>
      <c r="O2062" s="339"/>
      <c r="P2062" s="339"/>
      <c r="Q2062" s="339"/>
    </row>
    <row r="2063" spans="1:17" ht="13.5" customHeight="1">
      <c r="A2063" s="481"/>
      <c r="B2063" s="481"/>
      <c r="C2063" s="481"/>
      <c r="D2063" s="481"/>
      <c r="E2063" s="481"/>
      <c r="F2063" s="339"/>
      <c r="G2063" s="340" t="str">
        <f>IF(ISNUMBER(E2063),E2063/'Bulk DivVar Analysis'!$C$7,"")</f>
        <v/>
      </c>
      <c r="H2063" s="338" t="str">
        <f>IF(ISNUMBER(E2063), IF(G2063&gt;'Bulk DivVar Analysis'!$D$9,"Pass","Fail"),"")</f>
        <v/>
      </c>
      <c r="I2063" s="338" t="str">
        <f t="shared" si="34"/>
        <v/>
      </c>
      <c r="J2063" s="339"/>
      <c r="K2063" s="339"/>
      <c r="L2063" s="339"/>
      <c r="M2063" s="339"/>
      <c r="N2063" s="339"/>
      <c r="O2063" s="339"/>
      <c r="P2063" s="339"/>
      <c r="Q2063" s="339"/>
    </row>
    <row r="2064" spans="1:17" ht="13.5" customHeight="1">
      <c r="A2064" s="481"/>
      <c r="B2064" s="481"/>
      <c r="C2064" s="481"/>
      <c r="D2064" s="481"/>
      <c r="E2064" s="481"/>
      <c r="F2064" s="339"/>
      <c r="G2064" s="340" t="str">
        <f>IF(ISNUMBER(E2064),E2064/'Bulk DivVar Analysis'!$C$7,"")</f>
        <v/>
      </c>
      <c r="H2064" s="338" t="str">
        <f>IF(ISNUMBER(E2064), IF(G2064&gt;'Bulk DivVar Analysis'!$D$9,"Pass","Fail"),"")</f>
        <v/>
      </c>
      <c r="I2064" s="338" t="str">
        <f t="shared" si="34"/>
        <v/>
      </c>
      <c r="J2064" s="339"/>
      <c r="K2064" s="339"/>
      <c r="L2064" s="339"/>
      <c r="M2064" s="339"/>
      <c r="N2064" s="339"/>
      <c r="O2064" s="339"/>
      <c r="P2064" s="339"/>
      <c r="Q2064" s="339"/>
    </row>
    <row r="2065" spans="1:17" ht="13.5" customHeight="1">
      <c r="A2065" s="481"/>
      <c r="B2065" s="481"/>
      <c r="C2065" s="481"/>
      <c r="D2065" s="481"/>
      <c r="E2065" s="481"/>
      <c r="F2065" s="339"/>
      <c r="G2065" s="340" t="str">
        <f>IF(ISNUMBER(E2065),E2065/'Bulk DivVar Analysis'!$C$7,"")</f>
        <v/>
      </c>
      <c r="H2065" s="338" t="str">
        <f>IF(ISNUMBER(E2065), IF(G2065&gt;'Bulk DivVar Analysis'!$D$9,"Pass","Fail"),"")</f>
        <v/>
      </c>
      <c r="I2065" s="338" t="str">
        <f t="shared" si="34"/>
        <v/>
      </c>
      <c r="J2065" s="339"/>
      <c r="K2065" s="339"/>
      <c r="L2065" s="339"/>
      <c r="M2065" s="339"/>
      <c r="N2065" s="339"/>
      <c r="O2065" s="339"/>
      <c r="P2065" s="339"/>
      <c r="Q2065" s="339"/>
    </row>
    <row r="2066" spans="1:17" ht="13.5" customHeight="1">
      <c r="A2066" s="481"/>
      <c r="B2066" s="481"/>
      <c r="C2066" s="481"/>
      <c r="D2066" s="481"/>
      <c r="E2066" s="481"/>
      <c r="F2066" s="339"/>
      <c r="G2066" s="340" t="str">
        <f>IF(ISNUMBER(E2066),E2066/'Bulk DivVar Analysis'!$C$7,"")</f>
        <v/>
      </c>
      <c r="H2066" s="338" t="str">
        <f>IF(ISNUMBER(E2066), IF(G2066&gt;'Bulk DivVar Analysis'!$D$9,"Pass","Fail"),"")</f>
        <v/>
      </c>
      <c r="I2066" s="338" t="str">
        <f t="shared" si="34"/>
        <v/>
      </c>
      <c r="J2066" s="339"/>
      <c r="K2066" s="339"/>
      <c r="L2066" s="339"/>
      <c r="M2066" s="339"/>
      <c r="N2066" s="339"/>
      <c r="O2066" s="339"/>
      <c r="P2066" s="339"/>
      <c r="Q2066" s="339"/>
    </row>
    <row r="2067" spans="1:17" ht="13.5" customHeight="1">
      <c r="A2067" s="481"/>
      <c r="B2067" s="481"/>
      <c r="C2067" s="481"/>
      <c r="D2067" s="481"/>
      <c r="E2067" s="481"/>
      <c r="F2067" s="339"/>
      <c r="G2067" s="340" t="str">
        <f>IF(ISNUMBER(E2067),E2067/'Bulk DivVar Analysis'!$C$7,"")</f>
        <v/>
      </c>
      <c r="H2067" s="338" t="str">
        <f>IF(ISNUMBER(E2067), IF(G2067&gt;'Bulk DivVar Analysis'!$D$9,"Pass","Fail"),"")</f>
        <v/>
      </c>
      <c r="I2067" s="338" t="str">
        <f t="shared" si="34"/>
        <v/>
      </c>
      <c r="J2067" s="339"/>
      <c r="K2067" s="339"/>
      <c r="L2067" s="339"/>
      <c r="M2067" s="339"/>
      <c r="N2067" s="339"/>
      <c r="O2067" s="339"/>
      <c r="P2067" s="339"/>
      <c r="Q2067" s="339"/>
    </row>
    <row r="2068" spans="1:17" ht="13.5" customHeight="1">
      <c r="A2068" s="481"/>
      <c r="B2068" s="481"/>
      <c r="C2068" s="481"/>
      <c r="D2068" s="481"/>
      <c r="E2068" s="481"/>
      <c r="F2068" s="339"/>
      <c r="G2068" s="340" t="str">
        <f>IF(ISNUMBER(E2068),E2068/'Bulk DivVar Analysis'!$C$7,"")</f>
        <v/>
      </c>
      <c r="H2068" s="338" t="str">
        <f>IF(ISNUMBER(E2068), IF(G2068&gt;'Bulk DivVar Analysis'!$D$9,"Pass","Fail"),"")</f>
        <v/>
      </c>
      <c r="I2068" s="338" t="str">
        <f t="shared" si="34"/>
        <v/>
      </c>
      <c r="J2068" s="339"/>
      <c r="K2068" s="339"/>
      <c r="L2068" s="339"/>
      <c r="M2068" s="339"/>
      <c r="N2068" s="339"/>
      <c r="O2068" s="339"/>
      <c r="P2068" s="339"/>
      <c r="Q2068" s="339"/>
    </row>
    <row r="2069" spans="1:17" ht="13.5" customHeight="1">
      <c r="A2069" s="481"/>
      <c r="B2069" s="481"/>
      <c r="C2069" s="481"/>
      <c r="D2069" s="481"/>
      <c r="E2069" s="481"/>
      <c r="F2069" s="339"/>
      <c r="G2069" s="340" t="str">
        <f>IF(ISNUMBER(E2069),E2069/'Bulk DivVar Analysis'!$C$7,"")</f>
        <v/>
      </c>
      <c r="H2069" s="338" t="str">
        <f>IF(ISNUMBER(E2069), IF(G2069&gt;'Bulk DivVar Analysis'!$D$9,"Pass","Fail"),"")</f>
        <v/>
      </c>
      <c r="I2069" s="338" t="str">
        <f t="shared" si="34"/>
        <v/>
      </c>
      <c r="J2069" s="339"/>
      <c r="K2069" s="339"/>
      <c r="L2069" s="339"/>
      <c r="M2069" s="339"/>
      <c r="N2069" s="339"/>
      <c r="O2069" s="339"/>
      <c r="P2069" s="339"/>
      <c r="Q2069" s="339"/>
    </row>
    <row r="2070" spans="1:17" ht="13.5" customHeight="1">
      <c r="A2070" s="481"/>
      <c r="B2070" s="481"/>
      <c r="C2070" s="481"/>
      <c r="D2070" s="481"/>
      <c r="E2070" s="481"/>
      <c r="F2070" s="339"/>
      <c r="G2070" s="340" t="str">
        <f>IF(ISNUMBER(E2070),E2070/'Bulk DivVar Analysis'!$C$7,"")</f>
        <v/>
      </c>
      <c r="H2070" s="338" t="str">
        <f>IF(ISNUMBER(E2070), IF(G2070&gt;'Bulk DivVar Analysis'!$D$9,"Pass","Fail"),"")</f>
        <v/>
      </c>
      <c r="I2070" s="338" t="str">
        <f t="shared" si="34"/>
        <v/>
      </c>
      <c r="J2070" s="339"/>
      <c r="K2070" s="339"/>
      <c r="L2070" s="339"/>
      <c r="M2070" s="339"/>
      <c r="N2070" s="339"/>
      <c r="O2070" s="339"/>
      <c r="P2070" s="339"/>
      <c r="Q2070" s="339"/>
    </row>
    <row r="2071" spans="1:17" ht="13.5" customHeight="1">
      <c r="A2071" s="481"/>
      <c r="B2071" s="481"/>
      <c r="C2071" s="481"/>
      <c r="D2071" s="481"/>
      <c r="E2071" s="481"/>
      <c r="F2071" s="339"/>
      <c r="G2071" s="340" t="str">
        <f>IF(ISNUMBER(E2071),E2071/'Bulk DivVar Analysis'!$C$7,"")</f>
        <v/>
      </c>
      <c r="H2071" s="338" t="str">
        <f>IF(ISNUMBER(E2071), IF(G2071&gt;'Bulk DivVar Analysis'!$D$9,"Pass","Fail"),"")</f>
        <v/>
      </c>
      <c r="I2071" s="338" t="str">
        <f t="shared" si="34"/>
        <v/>
      </c>
      <c r="J2071" s="339"/>
      <c r="K2071" s="339"/>
      <c r="L2071" s="339"/>
      <c r="M2071" s="339"/>
      <c r="N2071" s="339"/>
      <c r="O2071" s="339"/>
      <c r="P2071" s="339"/>
      <c r="Q2071" s="339"/>
    </row>
    <row r="2072" spans="1:17" ht="13.5" customHeight="1">
      <c r="A2072" s="481"/>
      <c r="B2072" s="481"/>
      <c r="C2072" s="481"/>
      <c r="D2072" s="481"/>
      <c r="E2072" s="481"/>
      <c r="F2072" s="339"/>
      <c r="G2072" s="340" t="str">
        <f>IF(ISNUMBER(E2072),E2072/'Bulk DivVar Analysis'!$C$7,"")</f>
        <v/>
      </c>
      <c r="H2072" s="338" t="str">
        <f>IF(ISNUMBER(E2072), IF(G2072&gt;'Bulk DivVar Analysis'!$D$9,"Pass","Fail"),"")</f>
        <v/>
      </c>
      <c r="I2072" s="338" t="str">
        <f t="shared" si="34"/>
        <v/>
      </c>
      <c r="J2072" s="339"/>
      <c r="K2072" s="339"/>
      <c r="L2072" s="339"/>
      <c r="M2072" s="339"/>
      <c r="N2072" s="339"/>
      <c r="O2072" s="339"/>
      <c r="P2072" s="339"/>
      <c r="Q2072" s="339"/>
    </row>
    <row r="2073" spans="1:17" ht="13.5" customHeight="1">
      <c r="A2073" s="481"/>
      <c r="B2073" s="481"/>
      <c r="C2073" s="481"/>
      <c r="D2073" s="481"/>
      <c r="E2073" s="481"/>
      <c r="F2073" s="339"/>
      <c r="G2073" s="340" t="str">
        <f>IF(ISNUMBER(E2073),E2073/'Bulk DivVar Analysis'!$C$7,"")</f>
        <v/>
      </c>
      <c r="H2073" s="338" t="str">
        <f>IF(ISNUMBER(E2073), IF(G2073&gt;'Bulk DivVar Analysis'!$D$9,"Pass","Fail"),"")</f>
        <v/>
      </c>
      <c r="I2073" s="338" t="str">
        <f t="shared" si="34"/>
        <v/>
      </c>
      <c r="J2073" s="339"/>
      <c r="K2073" s="339"/>
      <c r="L2073" s="339"/>
      <c r="M2073" s="339"/>
      <c r="N2073" s="339"/>
      <c r="O2073" s="339"/>
      <c r="P2073" s="339"/>
      <c r="Q2073" s="339"/>
    </row>
    <row r="2074" spans="1:17" ht="13.5" customHeight="1">
      <c r="A2074" s="481"/>
      <c r="B2074" s="481"/>
      <c r="C2074" s="481"/>
      <c r="D2074" s="481"/>
      <c r="E2074" s="481"/>
      <c r="F2074" s="339"/>
      <c r="G2074" s="340" t="str">
        <f>IF(ISNUMBER(E2074),E2074/'Bulk DivVar Analysis'!$C$7,"")</f>
        <v/>
      </c>
      <c r="H2074" s="338" t="str">
        <f>IF(ISNUMBER(E2074), IF(G2074&gt;'Bulk DivVar Analysis'!$D$9,"Pass","Fail"),"")</f>
        <v/>
      </c>
      <c r="I2074" s="338" t="str">
        <f t="shared" si="34"/>
        <v/>
      </c>
      <c r="J2074" s="339"/>
      <c r="K2074" s="339"/>
      <c r="L2074" s="339"/>
      <c r="M2074" s="339"/>
      <c r="N2074" s="339"/>
      <c r="O2074" s="339"/>
      <c r="P2074" s="339"/>
      <c r="Q2074" s="339"/>
    </row>
    <row r="2075" spans="1:17" ht="13.5" customHeight="1">
      <c r="A2075" s="481"/>
      <c r="B2075" s="481"/>
      <c r="C2075" s="481"/>
      <c r="D2075" s="481"/>
      <c r="E2075" s="481"/>
      <c r="F2075" s="339"/>
      <c r="G2075" s="340" t="str">
        <f>IF(ISNUMBER(E2075),E2075/'Bulk DivVar Analysis'!$C$7,"")</f>
        <v/>
      </c>
      <c r="H2075" s="338" t="str">
        <f>IF(ISNUMBER(E2075), IF(G2075&gt;'Bulk DivVar Analysis'!$D$9,"Pass","Fail"),"")</f>
        <v/>
      </c>
      <c r="I2075" s="338" t="str">
        <f t="shared" si="34"/>
        <v/>
      </c>
      <c r="J2075" s="339"/>
      <c r="K2075" s="339"/>
      <c r="L2075" s="339"/>
      <c r="M2075" s="339"/>
      <c r="N2075" s="339"/>
      <c r="O2075" s="339"/>
      <c r="P2075" s="339"/>
      <c r="Q2075" s="339"/>
    </row>
    <row r="2076" spans="1:17" ht="13.5" customHeight="1">
      <c r="A2076" s="481"/>
      <c r="B2076" s="481"/>
      <c r="C2076" s="481"/>
      <c r="D2076" s="481"/>
      <c r="E2076" s="481"/>
      <c r="F2076" s="339"/>
      <c r="G2076" s="340" t="str">
        <f>IF(ISNUMBER(E2076),E2076/'Bulk DivVar Analysis'!$C$7,"")</f>
        <v/>
      </c>
      <c r="H2076" s="338" t="str">
        <f>IF(ISNUMBER(E2076), IF(G2076&gt;'Bulk DivVar Analysis'!$D$9,"Pass","Fail"),"")</f>
        <v/>
      </c>
      <c r="I2076" s="338" t="str">
        <f t="shared" si="34"/>
        <v/>
      </c>
      <c r="J2076" s="339"/>
      <c r="K2076" s="339"/>
      <c r="L2076" s="339"/>
      <c r="M2076" s="339"/>
      <c r="N2076" s="339"/>
      <c r="O2076" s="339"/>
      <c r="P2076" s="339"/>
      <c r="Q2076" s="339"/>
    </row>
    <row r="2077" spans="1:17" ht="13.5" customHeight="1">
      <c r="A2077" s="481"/>
      <c r="B2077" s="481"/>
      <c r="C2077" s="481"/>
      <c r="D2077" s="481"/>
      <c r="E2077" s="481"/>
      <c r="F2077" s="339"/>
      <c r="G2077" s="340" t="str">
        <f>IF(ISNUMBER(E2077),E2077/'Bulk DivVar Analysis'!$C$7,"")</f>
        <v/>
      </c>
      <c r="H2077" s="338" t="str">
        <f>IF(ISNUMBER(E2077), IF(G2077&gt;'Bulk DivVar Analysis'!$D$9,"Pass","Fail"),"")</f>
        <v/>
      </c>
      <c r="I2077" s="338" t="str">
        <f t="shared" si="34"/>
        <v/>
      </c>
      <c r="J2077" s="339"/>
      <c r="K2077" s="339"/>
      <c r="L2077" s="339"/>
      <c r="M2077" s="339"/>
      <c r="N2077" s="339"/>
      <c r="O2077" s="339"/>
      <c r="P2077" s="339"/>
      <c r="Q2077" s="339"/>
    </row>
    <row r="2078" spans="1:17" ht="13.5" customHeight="1">
      <c r="A2078" s="481"/>
      <c r="B2078" s="481"/>
      <c r="C2078" s="481"/>
      <c r="D2078" s="481"/>
      <c r="E2078" s="481"/>
      <c r="F2078" s="339"/>
      <c r="G2078" s="340" t="str">
        <f>IF(ISNUMBER(E2078),E2078/'Bulk DivVar Analysis'!$C$7,"")</f>
        <v/>
      </c>
      <c r="H2078" s="338" t="str">
        <f>IF(ISNUMBER(E2078), IF(G2078&gt;'Bulk DivVar Analysis'!$D$9,"Pass","Fail"),"")</f>
        <v/>
      </c>
      <c r="I2078" s="338" t="str">
        <f t="shared" si="34"/>
        <v/>
      </c>
      <c r="J2078" s="339"/>
      <c r="K2078" s="339"/>
      <c r="L2078" s="339"/>
      <c r="M2078" s="339"/>
      <c r="N2078" s="339"/>
      <c r="O2078" s="339"/>
      <c r="P2078" s="339"/>
      <c r="Q2078" s="339"/>
    </row>
    <row r="2079" spans="1:17" ht="13.5" customHeight="1">
      <c r="A2079" s="481"/>
      <c r="B2079" s="481"/>
      <c r="C2079" s="481"/>
      <c r="D2079" s="481"/>
      <c r="E2079" s="481"/>
      <c r="F2079" s="339"/>
      <c r="G2079" s="340" t="str">
        <f>IF(ISNUMBER(E2079),E2079/'Bulk DivVar Analysis'!$C$7,"")</f>
        <v/>
      </c>
      <c r="H2079" s="338" t="str">
        <f>IF(ISNUMBER(E2079), IF(G2079&gt;'Bulk DivVar Analysis'!$D$9,"Pass","Fail"),"")</f>
        <v/>
      </c>
      <c r="I2079" s="338" t="str">
        <f t="shared" si="34"/>
        <v/>
      </c>
      <c r="J2079" s="339"/>
      <c r="K2079" s="339"/>
      <c r="L2079" s="339"/>
      <c r="M2079" s="339"/>
      <c r="N2079" s="339"/>
      <c r="O2079" s="339"/>
      <c r="P2079" s="339"/>
      <c r="Q2079" s="339"/>
    </row>
    <row r="2080" spans="1:17" ht="13.5" customHeight="1">
      <c r="A2080" s="481"/>
      <c r="B2080" s="481"/>
      <c r="C2080" s="481"/>
      <c r="D2080" s="481"/>
      <c r="E2080" s="481"/>
      <c r="F2080" s="339"/>
      <c r="G2080" s="340" t="str">
        <f>IF(ISNUMBER(E2080),E2080/'Bulk DivVar Analysis'!$C$7,"")</f>
        <v/>
      </c>
      <c r="H2080" s="338" t="str">
        <f>IF(ISNUMBER(E2080), IF(G2080&gt;'Bulk DivVar Analysis'!$D$9,"Pass","Fail"),"")</f>
        <v/>
      </c>
      <c r="I2080" s="338" t="str">
        <f t="shared" si="34"/>
        <v/>
      </c>
      <c r="J2080" s="339"/>
      <c r="K2080" s="339"/>
      <c r="L2080" s="339"/>
      <c r="M2080" s="339"/>
      <c r="N2080" s="339"/>
      <c r="O2080" s="339"/>
      <c r="P2080" s="339"/>
      <c r="Q2080" s="339"/>
    </row>
    <row r="2081" spans="1:17" ht="13.5" customHeight="1">
      <c r="A2081" s="481"/>
      <c r="B2081" s="481"/>
      <c r="C2081" s="481"/>
      <c r="D2081" s="481"/>
      <c r="E2081" s="481"/>
      <c r="F2081" s="339"/>
      <c r="G2081" s="340" t="str">
        <f>IF(ISNUMBER(E2081),E2081/'Bulk DivVar Analysis'!$C$7,"")</f>
        <v/>
      </c>
      <c r="H2081" s="338" t="str">
        <f>IF(ISNUMBER(E2081), IF(G2081&gt;'Bulk DivVar Analysis'!$D$9,"Pass","Fail"),"")</f>
        <v/>
      </c>
      <c r="I2081" s="338" t="str">
        <f t="shared" si="34"/>
        <v/>
      </c>
      <c r="J2081" s="339"/>
      <c r="K2081" s="339"/>
      <c r="L2081" s="339"/>
      <c r="M2081" s="339"/>
      <c r="N2081" s="339"/>
      <c r="O2081" s="339"/>
      <c r="P2081" s="339"/>
      <c r="Q2081" s="339"/>
    </row>
    <row r="2082" spans="1:17" ht="13.5" customHeight="1">
      <c r="A2082" s="481"/>
      <c r="B2082" s="481"/>
      <c r="C2082" s="481"/>
      <c r="D2082" s="481"/>
      <c r="E2082" s="481"/>
      <c r="F2082" s="339"/>
      <c r="G2082" s="340" t="str">
        <f>IF(ISNUMBER(E2082),E2082/'Bulk DivVar Analysis'!$C$7,"")</f>
        <v/>
      </c>
      <c r="H2082" s="338" t="str">
        <f>IF(ISNUMBER(E2082), IF(G2082&gt;'Bulk DivVar Analysis'!$D$9,"Pass","Fail"),"")</f>
        <v/>
      </c>
      <c r="I2082" s="338" t="str">
        <f t="shared" si="34"/>
        <v/>
      </c>
      <c r="J2082" s="339"/>
      <c r="K2082" s="339"/>
      <c r="L2082" s="339"/>
      <c r="M2082" s="339"/>
      <c r="N2082" s="339"/>
      <c r="O2082" s="339"/>
      <c r="P2082" s="339"/>
      <c r="Q2082" s="339"/>
    </row>
    <row r="2083" spans="1:17" ht="13.5" customHeight="1">
      <c r="A2083" s="481"/>
      <c r="B2083" s="481"/>
      <c r="C2083" s="481"/>
      <c r="D2083" s="481"/>
      <c r="E2083" s="481"/>
      <c r="F2083" s="339"/>
      <c r="G2083" s="340" t="str">
        <f>IF(ISNUMBER(E2083),E2083/'Bulk DivVar Analysis'!$C$7,"")</f>
        <v/>
      </c>
      <c r="H2083" s="338" t="str">
        <f>IF(ISNUMBER(E2083), IF(G2083&gt;'Bulk DivVar Analysis'!$D$9,"Pass","Fail"),"")</f>
        <v/>
      </c>
      <c r="I2083" s="338" t="str">
        <f t="shared" si="34"/>
        <v/>
      </c>
      <c r="J2083" s="339"/>
      <c r="K2083" s="339"/>
      <c r="L2083" s="339"/>
      <c r="M2083" s="339"/>
      <c r="N2083" s="339"/>
      <c r="O2083" s="339"/>
      <c r="P2083" s="339"/>
      <c r="Q2083" s="339"/>
    </row>
    <row r="2084" spans="1:17" ht="13.5" customHeight="1">
      <c r="A2084" s="481"/>
      <c r="B2084" s="481"/>
      <c r="C2084" s="481"/>
      <c r="D2084" s="481"/>
      <c r="E2084" s="481"/>
      <c r="F2084" s="339"/>
      <c r="G2084" s="340" t="str">
        <f>IF(ISNUMBER(E2084),E2084/'Bulk DivVar Analysis'!$C$7,"")</f>
        <v/>
      </c>
      <c r="H2084" s="338" t="str">
        <f>IF(ISNUMBER(E2084), IF(G2084&gt;'Bulk DivVar Analysis'!$D$9,"Pass","Fail"),"")</f>
        <v/>
      </c>
      <c r="I2084" s="338" t="str">
        <f t="shared" si="34"/>
        <v/>
      </c>
      <c r="J2084" s="339"/>
      <c r="K2084" s="339"/>
      <c r="L2084" s="339"/>
      <c r="M2084" s="339"/>
      <c r="N2084" s="339"/>
      <c r="O2084" s="339"/>
      <c r="P2084" s="339"/>
      <c r="Q2084" s="339"/>
    </row>
    <row r="2085" spans="1:17" ht="13.5" customHeight="1">
      <c r="A2085" s="481"/>
      <c r="B2085" s="481"/>
      <c r="C2085" s="481"/>
      <c r="D2085" s="481"/>
      <c r="E2085" s="481"/>
      <c r="F2085" s="339"/>
      <c r="G2085" s="340" t="str">
        <f>IF(ISNUMBER(E2085),E2085/'Bulk DivVar Analysis'!$C$7,"")</f>
        <v/>
      </c>
      <c r="H2085" s="338" t="str">
        <f>IF(ISNUMBER(E2085), IF(G2085&gt;'Bulk DivVar Analysis'!$D$9,"Pass","Fail"),"")</f>
        <v/>
      </c>
      <c r="I2085" s="338" t="str">
        <f t="shared" si="34"/>
        <v/>
      </c>
      <c r="J2085" s="339"/>
      <c r="K2085" s="339"/>
      <c r="L2085" s="339"/>
      <c r="M2085" s="339"/>
      <c r="N2085" s="339"/>
      <c r="O2085" s="339"/>
      <c r="P2085" s="339"/>
      <c r="Q2085" s="339"/>
    </row>
    <row r="2086" spans="1:17" ht="13.5" customHeight="1">
      <c r="A2086" s="481"/>
      <c r="B2086" s="481"/>
      <c r="C2086" s="481"/>
      <c r="D2086" s="481"/>
      <c r="E2086" s="481"/>
      <c r="F2086" s="339"/>
      <c r="G2086" s="340" t="str">
        <f>IF(ISNUMBER(E2086),E2086/'Bulk DivVar Analysis'!$C$7,"")</f>
        <v/>
      </c>
      <c r="H2086" s="338" t="str">
        <f>IF(ISNUMBER(E2086), IF(G2086&gt;'Bulk DivVar Analysis'!$D$9,"Pass","Fail"),"")</f>
        <v/>
      </c>
      <c r="I2086" s="338" t="str">
        <f t="shared" si="34"/>
        <v/>
      </c>
      <c r="J2086" s="339"/>
      <c r="K2086" s="339"/>
      <c r="L2086" s="339"/>
      <c r="M2086" s="339"/>
      <c r="N2086" s="339"/>
      <c r="O2086" s="339"/>
      <c r="P2086" s="339"/>
      <c r="Q2086" s="339"/>
    </row>
    <row r="2087" spans="1:17" ht="13.5" customHeight="1">
      <c r="A2087" s="481"/>
      <c r="B2087" s="481"/>
      <c r="C2087" s="481"/>
      <c r="D2087" s="481"/>
      <c r="E2087" s="481"/>
      <c r="F2087" s="339"/>
      <c r="G2087" s="340" t="str">
        <f>IF(ISNUMBER(E2087),E2087/'Bulk DivVar Analysis'!$C$7,"")</f>
        <v/>
      </c>
      <c r="H2087" s="338" t="str">
        <f>IF(ISNUMBER(E2087), IF(G2087&gt;'Bulk DivVar Analysis'!$D$9,"Pass","Fail"),"")</f>
        <v/>
      </c>
      <c r="I2087" s="338" t="str">
        <f t="shared" si="34"/>
        <v/>
      </c>
      <c r="J2087" s="339"/>
      <c r="K2087" s="339"/>
      <c r="L2087" s="339"/>
      <c r="M2087" s="339"/>
      <c r="N2087" s="339"/>
      <c r="O2087" s="339"/>
      <c r="P2087" s="339"/>
      <c r="Q2087" s="339"/>
    </row>
    <row r="2088" spans="1:17" ht="13.5" customHeight="1">
      <c r="A2088" s="481"/>
      <c r="B2088" s="481"/>
      <c r="C2088" s="481"/>
      <c r="D2088" s="481"/>
      <c r="E2088" s="481"/>
      <c r="F2088" s="339"/>
      <c r="G2088" s="340" t="str">
        <f>IF(ISNUMBER(E2088),E2088/'Bulk DivVar Analysis'!$C$7,"")</f>
        <v/>
      </c>
      <c r="H2088" s="338" t="str">
        <f>IF(ISNUMBER(E2088), IF(G2088&gt;'Bulk DivVar Analysis'!$D$9,"Pass","Fail"),"")</f>
        <v/>
      </c>
      <c r="I2088" s="338" t="str">
        <f t="shared" si="34"/>
        <v/>
      </c>
      <c r="J2088" s="339"/>
      <c r="K2088" s="339"/>
      <c r="L2088" s="339"/>
      <c r="M2088" s="339"/>
      <c r="N2088" s="339"/>
      <c r="O2088" s="339"/>
      <c r="P2088" s="339"/>
      <c r="Q2088" s="339"/>
    </row>
    <row r="2089" spans="1:17" ht="13.5" customHeight="1">
      <c r="A2089" s="481"/>
      <c r="B2089" s="481"/>
      <c r="C2089" s="481"/>
      <c r="D2089" s="481"/>
      <c r="E2089" s="481"/>
      <c r="F2089" s="339"/>
      <c r="G2089" s="340" t="str">
        <f>IF(ISNUMBER(E2089),E2089/'Bulk DivVar Analysis'!$C$7,"")</f>
        <v/>
      </c>
      <c r="H2089" s="338" t="str">
        <f>IF(ISNUMBER(E2089), IF(G2089&gt;'Bulk DivVar Analysis'!$D$9,"Pass","Fail"),"")</f>
        <v/>
      </c>
      <c r="I2089" s="338" t="str">
        <f t="shared" si="34"/>
        <v/>
      </c>
      <c r="J2089" s="339"/>
      <c r="K2089" s="339"/>
      <c r="L2089" s="339"/>
      <c r="M2089" s="339"/>
      <c r="N2089" s="339"/>
      <c r="O2089" s="339"/>
      <c r="P2089" s="339"/>
      <c r="Q2089" s="339"/>
    </row>
    <row r="2090" spans="1:17" ht="13.5" customHeight="1">
      <c r="A2090" s="481"/>
      <c r="B2090" s="481"/>
      <c r="C2090" s="481"/>
      <c r="D2090" s="481"/>
      <c r="E2090" s="481"/>
      <c r="F2090" s="339"/>
      <c r="G2090" s="340" t="str">
        <f>IF(ISNUMBER(E2090),E2090/'Bulk DivVar Analysis'!$C$7,"")</f>
        <v/>
      </c>
      <c r="H2090" s="338" t="str">
        <f>IF(ISNUMBER(E2090), IF(G2090&gt;'Bulk DivVar Analysis'!$D$9,"Pass","Fail"),"")</f>
        <v/>
      </c>
      <c r="I2090" s="338" t="str">
        <f t="shared" si="34"/>
        <v/>
      </c>
      <c r="J2090" s="339"/>
      <c r="K2090" s="339"/>
      <c r="L2090" s="339"/>
      <c r="M2090" s="339"/>
      <c r="N2090" s="339"/>
      <c r="O2090" s="339"/>
      <c r="P2090" s="339"/>
      <c r="Q2090" s="339"/>
    </row>
    <row r="2091" spans="1:17" ht="13.5" customHeight="1">
      <c r="A2091" s="481"/>
      <c r="B2091" s="481"/>
      <c r="C2091" s="481"/>
      <c r="D2091" s="481"/>
      <c r="E2091" s="481"/>
      <c r="F2091" s="339"/>
      <c r="G2091" s="340" t="str">
        <f>IF(ISNUMBER(E2091),E2091/'Bulk DivVar Analysis'!$C$7,"")</f>
        <v/>
      </c>
      <c r="H2091" s="338" t="str">
        <f>IF(ISNUMBER(E2091), IF(G2091&gt;'Bulk DivVar Analysis'!$D$9,"Pass","Fail"),"")</f>
        <v/>
      </c>
      <c r="I2091" s="338" t="str">
        <f t="shared" si="34"/>
        <v/>
      </c>
      <c r="J2091" s="339"/>
      <c r="K2091" s="339"/>
      <c r="L2091" s="339"/>
      <c r="M2091" s="339"/>
      <c r="N2091" s="339"/>
      <c r="O2091" s="339"/>
      <c r="P2091" s="339"/>
      <c r="Q2091" s="339"/>
    </row>
    <row r="2092" spans="1:17" ht="13.5" customHeight="1">
      <c r="A2092" s="481"/>
      <c r="B2092" s="481"/>
      <c r="C2092" s="481"/>
      <c r="D2092" s="481"/>
      <c r="E2092" s="481"/>
      <c r="F2092" s="339"/>
      <c r="G2092" s="340" t="str">
        <f>IF(ISNUMBER(E2092),E2092/'Bulk DivVar Analysis'!$C$7,"")</f>
        <v/>
      </c>
      <c r="H2092" s="338" t="str">
        <f>IF(ISNUMBER(E2092), IF(G2092&gt;'Bulk DivVar Analysis'!$D$9,"Pass","Fail"),"")</f>
        <v/>
      </c>
      <c r="I2092" s="338" t="str">
        <f t="shared" si="34"/>
        <v/>
      </c>
      <c r="J2092" s="339"/>
      <c r="K2092" s="339"/>
      <c r="L2092" s="339"/>
      <c r="M2092" s="339"/>
      <c r="N2092" s="339"/>
      <c r="O2092" s="339"/>
      <c r="P2092" s="339"/>
      <c r="Q2092" s="339"/>
    </row>
    <row r="2093" spans="1:17" ht="13.5" customHeight="1">
      <c r="A2093" s="481"/>
      <c r="B2093" s="481"/>
      <c r="C2093" s="481"/>
      <c r="D2093" s="481"/>
      <c r="E2093" s="481"/>
      <c r="F2093" s="339"/>
      <c r="G2093" s="340" t="str">
        <f>IF(ISNUMBER(E2093),E2093/'Bulk DivVar Analysis'!$C$7,"")</f>
        <v/>
      </c>
      <c r="H2093" s="338" t="str">
        <f>IF(ISNUMBER(E2093), IF(G2093&gt;'Bulk DivVar Analysis'!$D$9,"Pass","Fail"),"")</f>
        <v/>
      </c>
      <c r="I2093" s="338" t="str">
        <f t="shared" si="34"/>
        <v/>
      </c>
      <c r="J2093" s="339"/>
      <c r="K2093" s="339"/>
      <c r="L2093" s="339"/>
      <c r="M2093" s="339"/>
      <c r="N2093" s="339"/>
      <c r="O2093" s="339"/>
      <c r="P2093" s="339"/>
      <c r="Q2093" s="339"/>
    </row>
    <row r="2094" spans="1:17" ht="13.5" customHeight="1">
      <c r="A2094" s="481"/>
      <c r="B2094" s="481"/>
      <c r="C2094" s="481"/>
      <c r="D2094" s="481"/>
      <c r="E2094" s="481"/>
      <c r="F2094" s="339"/>
      <c r="G2094" s="340" t="str">
        <f>IF(ISNUMBER(E2094),E2094/'Bulk DivVar Analysis'!$C$7,"")</f>
        <v/>
      </c>
      <c r="H2094" s="338" t="str">
        <f>IF(ISNUMBER(E2094), IF(G2094&gt;'Bulk DivVar Analysis'!$D$9,"Pass","Fail"),"")</f>
        <v/>
      </c>
      <c r="I2094" s="338" t="str">
        <f t="shared" si="34"/>
        <v/>
      </c>
      <c r="J2094" s="339"/>
      <c r="K2094" s="339"/>
      <c r="L2094" s="339"/>
      <c r="M2094" s="339"/>
      <c r="N2094" s="339"/>
      <c r="O2094" s="339"/>
      <c r="P2094" s="339"/>
      <c r="Q2094" s="339"/>
    </row>
    <row r="2095" spans="1:17" ht="13.5" customHeight="1">
      <c r="A2095" s="481"/>
      <c r="B2095" s="481"/>
      <c r="C2095" s="481"/>
      <c r="D2095" s="481"/>
      <c r="E2095" s="481"/>
      <c r="F2095" s="339"/>
      <c r="G2095" s="340" t="str">
        <f>IF(ISNUMBER(E2095),E2095/'Bulk DivVar Analysis'!$C$7,"")</f>
        <v/>
      </c>
      <c r="H2095" s="338" t="str">
        <f>IF(ISNUMBER(E2095), IF(G2095&gt;'Bulk DivVar Analysis'!$D$9,"Pass","Fail"),"")</f>
        <v/>
      </c>
      <c r="I2095" s="338" t="str">
        <f t="shared" si="34"/>
        <v/>
      </c>
      <c r="J2095" s="339"/>
      <c r="K2095" s="339"/>
      <c r="L2095" s="339"/>
      <c r="M2095" s="339"/>
      <c r="N2095" s="339"/>
      <c r="O2095" s="339"/>
      <c r="P2095" s="339"/>
      <c r="Q2095" s="339"/>
    </row>
    <row r="2096" spans="1:17" ht="13.5" customHeight="1">
      <c r="A2096" s="481"/>
      <c r="B2096" s="481"/>
      <c r="C2096" s="481"/>
      <c r="D2096" s="481"/>
      <c r="E2096" s="481"/>
      <c r="F2096" s="339"/>
      <c r="G2096" s="340" t="str">
        <f>IF(ISNUMBER(E2096),E2096/'Bulk DivVar Analysis'!$C$7,"")</f>
        <v/>
      </c>
      <c r="H2096" s="338" t="str">
        <f>IF(ISNUMBER(E2096), IF(G2096&gt;'Bulk DivVar Analysis'!$D$9,"Pass","Fail"),"")</f>
        <v/>
      </c>
      <c r="I2096" s="338" t="str">
        <f t="shared" si="34"/>
        <v/>
      </c>
      <c r="J2096" s="339"/>
      <c r="K2096" s="339"/>
      <c r="L2096" s="339"/>
      <c r="M2096" s="339"/>
      <c r="N2096" s="339"/>
      <c r="O2096" s="339"/>
      <c r="P2096" s="339"/>
      <c r="Q2096" s="339"/>
    </row>
    <row r="2097" spans="1:17" ht="13.5" customHeight="1">
      <c r="A2097" s="481"/>
      <c r="B2097" s="481"/>
      <c r="C2097" s="481"/>
      <c r="D2097" s="481"/>
      <c r="E2097" s="481"/>
      <c r="F2097" s="339"/>
      <c r="G2097" s="340" t="str">
        <f>IF(ISNUMBER(E2097),E2097/'Bulk DivVar Analysis'!$C$7,"")</f>
        <v/>
      </c>
      <c r="H2097" s="338" t="str">
        <f>IF(ISNUMBER(E2097), IF(G2097&gt;'Bulk DivVar Analysis'!$D$9,"Pass","Fail"),"")</f>
        <v/>
      </c>
      <c r="I2097" s="338" t="str">
        <f t="shared" si="34"/>
        <v/>
      </c>
      <c r="J2097" s="339"/>
      <c r="K2097" s="339"/>
      <c r="L2097" s="339"/>
      <c r="M2097" s="339"/>
      <c r="N2097" s="339"/>
      <c r="O2097" s="339"/>
      <c r="P2097" s="339"/>
      <c r="Q2097" s="339"/>
    </row>
    <row r="2098" spans="1:17" ht="13.5" customHeight="1">
      <c r="A2098" s="481"/>
      <c r="B2098" s="481"/>
      <c r="C2098" s="481"/>
      <c r="D2098" s="481"/>
      <c r="E2098" s="481"/>
      <c r="F2098" s="339"/>
      <c r="G2098" s="340" t="str">
        <f>IF(ISNUMBER(E2098),E2098/'Bulk DivVar Analysis'!$C$7,"")</f>
        <v/>
      </c>
      <c r="H2098" s="338" t="str">
        <f>IF(ISNUMBER(E2098), IF(G2098&gt;'Bulk DivVar Analysis'!$D$9,"Pass","Fail"),"")</f>
        <v/>
      </c>
      <c r="I2098" s="338" t="str">
        <f t="shared" si="34"/>
        <v/>
      </c>
      <c r="J2098" s="339"/>
      <c r="K2098" s="339"/>
      <c r="L2098" s="339"/>
      <c r="M2098" s="339"/>
      <c r="N2098" s="339"/>
      <c r="O2098" s="339"/>
      <c r="P2098" s="339"/>
      <c r="Q2098" s="339"/>
    </row>
    <row r="2099" spans="1:17" ht="13.5" customHeight="1">
      <c r="A2099" s="481"/>
      <c r="B2099" s="481"/>
      <c r="C2099" s="481"/>
      <c r="D2099" s="481"/>
      <c r="E2099" s="481"/>
      <c r="F2099" s="339"/>
      <c r="G2099" s="340" t="str">
        <f>IF(ISNUMBER(E2099),E2099/'Bulk DivVar Analysis'!$C$7,"")</f>
        <v/>
      </c>
      <c r="H2099" s="338" t="str">
        <f>IF(ISNUMBER(E2099), IF(G2099&gt;'Bulk DivVar Analysis'!$D$9,"Pass","Fail"),"")</f>
        <v/>
      </c>
      <c r="I2099" s="338" t="str">
        <f t="shared" si="34"/>
        <v/>
      </c>
      <c r="J2099" s="339"/>
      <c r="K2099" s="339"/>
      <c r="L2099" s="339"/>
      <c r="M2099" s="339"/>
      <c r="N2099" s="339"/>
      <c r="O2099" s="339"/>
      <c r="P2099" s="339"/>
      <c r="Q2099" s="339"/>
    </row>
    <row r="2100" spans="1:17" ht="13.5" customHeight="1">
      <c r="A2100" s="481"/>
      <c r="B2100" s="481"/>
      <c r="C2100" s="481"/>
      <c r="D2100" s="481"/>
      <c r="E2100" s="481"/>
      <c r="F2100" s="339"/>
      <c r="G2100" s="340" t="str">
        <f>IF(ISNUMBER(E2100),E2100/'Bulk DivVar Analysis'!$C$7,"")</f>
        <v/>
      </c>
      <c r="H2100" s="338" t="str">
        <f>IF(ISNUMBER(E2100), IF(G2100&gt;'Bulk DivVar Analysis'!$D$9,"Pass","Fail"),"")</f>
        <v/>
      </c>
      <c r="I2100" s="338" t="str">
        <f t="shared" si="34"/>
        <v/>
      </c>
      <c r="J2100" s="339"/>
      <c r="K2100" s="339"/>
      <c r="L2100" s="339"/>
      <c r="M2100" s="339"/>
      <c r="N2100" s="339"/>
      <c r="O2100" s="339"/>
      <c r="P2100" s="339"/>
      <c r="Q2100" s="339"/>
    </row>
    <row r="2101" spans="1:17" ht="13.5" customHeight="1">
      <c r="A2101" s="481"/>
      <c r="B2101" s="481"/>
      <c r="C2101" s="481"/>
      <c r="D2101" s="481"/>
      <c r="E2101" s="481"/>
      <c r="F2101" s="339"/>
      <c r="G2101" s="340" t="str">
        <f>IF(ISNUMBER(E2101),E2101/'Bulk DivVar Analysis'!$C$7,"")</f>
        <v/>
      </c>
      <c r="H2101" s="338" t="str">
        <f>IF(ISNUMBER(E2101), IF(G2101&gt;'Bulk DivVar Analysis'!$D$9,"Pass","Fail"),"")</f>
        <v/>
      </c>
      <c r="I2101" s="338" t="str">
        <f t="shared" si="34"/>
        <v/>
      </c>
      <c r="J2101" s="339"/>
      <c r="K2101" s="339"/>
      <c r="L2101" s="339"/>
      <c r="M2101" s="339"/>
      <c r="N2101" s="339"/>
      <c r="O2101" s="339"/>
      <c r="P2101" s="339"/>
      <c r="Q2101" s="339"/>
    </row>
    <row r="2102" spans="1:17" ht="13.5" customHeight="1">
      <c r="A2102" s="481"/>
      <c r="B2102" s="481"/>
      <c r="C2102" s="481"/>
      <c r="D2102" s="481"/>
      <c r="E2102" s="481"/>
      <c r="F2102" s="339"/>
      <c r="G2102" s="340" t="str">
        <f>IF(ISNUMBER(E2102),E2102/'Bulk DivVar Analysis'!$C$7,"")</f>
        <v/>
      </c>
      <c r="H2102" s="338" t="str">
        <f>IF(ISNUMBER(E2102), IF(G2102&gt;'Bulk DivVar Analysis'!$D$9,"Pass","Fail"),"")</f>
        <v/>
      </c>
      <c r="I2102" s="338" t="str">
        <f t="shared" si="34"/>
        <v/>
      </c>
      <c r="J2102" s="339"/>
      <c r="K2102" s="339"/>
      <c r="L2102" s="339"/>
      <c r="M2102" s="339"/>
      <c r="N2102" s="339"/>
      <c r="O2102" s="339"/>
      <c r="P2102" s="339"/>
      <c r="Q2102" s="339"/>
    </row>
    <row r="2103" spans="1:17" ht="13.5" customHeight="1">
      <c r="A2103" s="481"/>
      <c r="B2103" s="481"/>
      <c r="C2103" s="481"/>
      <c r="D2103" s="481"/>
      <c r="E2103" s="481"/>
      <c r="F2103" s="339"/>
      <c r="G2103" s="340" t="str">
        <f>IF(ISNUMBER(E2103),E2103/'Bulk DivVar Analysis'!$C$7,"")</f>
        <v/>
      </c>
      <c r="H2103" s="338" t="str">
        <f>IF(ISNUMBER(E2103), IF(G2103&gt;'Bulk DivVar Analysis'!$D$9,"Pass","Fail"),"")</f>
        <v/>
      </c>
      <c r="I2103" s="338" t="str">
        <f t="shared" si="34"/>
        <v/>
      </c>
      <c r="J2103" s="339"/>
      <c r="K2103" s="339"/>
      <c r="L2103" s="339"/>
      <c r="M2103" s="339"/>
      <c r="N2103" s="339"/>
      <c r="O2103" s="339"/>
      <c r="P2103" s="339"/>
      <c r="Q2103" s="339"/>
    </row>
    <row r="2104" spans="1:17" ht="13.5" customHeight="1">
      <c r="A2104" s="481"/>
      <c r="B2104" s="481"/>
      <c r="C2104" s="481"/>
      <c r="D2104" s="481"/>
      <c r="E2104" s="481"/>
      <c r="F2104" s="339"/>
      <c r="G2104" s="340" t="str">
        <f>IF(ISNUMBER(E2104),E2104/'Bulk DivVar Analysis'!$C$7,"")</f>
        <v/>
      </c>
      <c r="H2104" s="338" t="str">
        <f>IF(ISNUMBER(E2104), IF(G2104&gt;'Bulk DivVar Analysis'!$D$9,"Pass","Fail"),"")</f>
        <v/>
      </c>
      <c r="I2104" s="338" t="str">
        <f t="shared" si="34"/>
        <v/>
      </c>
      <c r="J2104" s="339"/>
      <c r="K2104" s="339"/>
      <c r="L2104" s="339"/>
      <c r="M2104" s="339"/>
      <c r="N2104" s="339"/>
      <c r="O2104" s="339"/>
      <c r="P2104" s="339"/>
      <c r="Q2104" s="339"/>
    </row>
    <row r="2105" spans="1:17" ht="13.5" customHeight="1">
      <c r="A2105" s="481"/>
      <c r="B2105" s="481"/>
      <c r="C2105" s="481"/>
      <c r="D2105" s="481"/>
      <c r="E2105" s="481"/>
      <c r="F2105" s="339"/>
      <c r="G2105" s="340" t="str">
        <f>IF(ISNUMBER(E2105),E2105/'Bulk DivVar Analysis'!$C$7,"")</f>
        <v/>
      </c>
      <c r="H2105" s="338" t="str">
        <f>IF(ISNUMBER(E2105), IF(G2105&gt;'Bulk DivVar Analysis'!$D$9,"Pass","Fail"),"")</f>
        <v/>
      </c>
      <c r="I2105" s="338" t="str">
        <f t="shared" si="34"/>
        <v/>
      </c>
      <c r="J2105" s="339"/>
      <c r="K2105" s="339"/>
      <c r="L2105" s="339"/>
      <c r="M2105" s="339"/>
      <c r="N2105" s="339"/>
      <c r="O2105" s="339"/>
      <c r="P2105" s="339"/>
      <c r="Q2105" s="339"/>
    </row>
    <row r="2106" spans="1:17" ht="13.5" customHeight="1">
      <c r="A2106" s="481"/>
      <c r="B2106" s="481"/>
      <c r="C2106" s="481"/>
      <c r="D2106" s="481"/>
      <c r="E2106" s="481"/>
      <c r="F2106" s="339"/>
      <c r="G2106" s="340" t="str">
        <f>IF(ISNUMBER(E2106),E2106/'Bulk DivVar Analysis'!$C$7,"")</f>
        <v/>
      </c>
      <c r="H2106" s="338" t="str">
        <f>IF(ISNUMBER(E2106), IF(G2106&gt;'Bulk DivVar Analysis'!$D$9,"Pass","Fail"),"")</f>
        <v/>
      </c>
      <c r="I2106" s="338" t="str">
        <f t="shared" si="34"/>
        <v/>
      </c>
      <c r="J2106" s="339"/>
      <c r="K2106" s="339"/>
      <c r="L2106" s="339"/>
      <c r="M2106" s="339"/>
      <c r="N2106" s="339"/>
      <c r="O2106" s="339"/>
      <c r="P2106" s="339"/>
      <c r="Q2106" s="339"/>
    </row>
    <row r="2107" spans="1:17" ht="13.5" customHeight="1">
      <c r="A2107" s="481"/>
      <c r="B2107" s="481"/>
      <c r="C2107" s="481"/>
      <c r="D2107" s="481"/>
      <c r="E2107" s="481"/>
      <c r="F2107" s="339"/>
      <c r="G2107" s="340" t="str">
        <f>IF(ISNUMBER(E2107),E2107/'Bulk DivVar Analysis'!$C$7,"")</f>
        <v/>
      </c>
      <c r="H2107" s="338" t="str">
        <f>IF(ISNUMBER(E2107), IF(G2107&gt;'Bulk DivVar Analysis'!$D$9,"Pass","Fail"),"")</f>
        <v/>
      </c>
      <c r="I2107" s="338" t="str">
        <f t="shared" si="34"/>
        <v/>
      </c>
      <c r="J2107" s="339"/>
      <c r="K2107" s="339"/>
      <c r="L2107" s="339"/>
      <c r="M2107" s="339"/>
      <c r="N2107" s="339"/>
      <c r="O2107" s="339"/>
      <c r="P2107" s="339"/>
      <c r="Q2107" s="339"/>
    </row>
    <row r="2108" spans="1:17" ht="13.5" customHeight="1">
      <c r="A2108" s="481"/>
      <c r="B2108" s="481"/>
      <c r="C2108" s="481"/>
      <c r="D2108" s="481"/>
      <c r="E2108" s="481"/>
      <c r="F2108" s="339"/>
      <c r="G2108" s="340" t="str">
        <f>IF(ISNUMBER(E2108),E2108/'Bulk DivVar Analysis'!$C$7,"")</f>
        <v/>
      </c>
      <c r="H2108" s="338" t="str">
        <f>IF(ISNUMBER(E2108), IF(G2108&gt;'Bulk DivVar Analysis'!$D$9,"Pass","Fail"),"")</f>
        <v/>
      </c>
      <c r="I2108" s="338" t="str">
        <f t="shared" si="34"/>
        <v/>
      </c>
      <c r="J2108" s="339"/>
      <c r="K2108" s="339"/>
      <c r="L2108" s="339"/>
      <c r="M2108" s="339"/>
      <c r="N2108" s="339"/>
      <c r="O2108" s="339"/>
      <c r="P2108" s="339"/>
      <c r="Q2108" s="339"/>
    </row>
    <row r="2109" spans="1:17" ht="13.5" customHeight="1">
      <c r="A2109" s="481"/>
      <c r="B2109" s="481"/>
      <c r="C2109" s="481"/>
      <c r="D2109" s="481"/>
      <c r="E2109" s="481"/>
      <c r="F2109" s="339"/>
      <c r="G2109" s="340" t="str">
        <f>IF(ISNUMBER(E2109),E2109/'Bulk DivVar Analysis'!$C$7,"")</f>
        <v/>
      </c>
      <c r="H2109" s="338" t="str">
        <f>IF(ISNUMBER(E2109), IF(G2109&gt;'Bulk DivVar Analysis'!$D$9,"Pass","Fail"),"")</f>
        <v/>
      </c>
      <c r="I2109" s="338" t="str">
        <f t="shared" si="34"/>
        <v/>
      </c>
      <c r="J2109" s="339"/>
      <c r="K2109" s="339"/>
      <c r="L2109" s="339"/>
      <c r="M2109" s="339"/>
      <c r="N2109" s="339"/>
      <c r="O2109" s="339"/>
      <c r="P2109" s="339"/>
      <c r="Q2109" s="339"/>
    </row>
    <row r="2110" spans="1:17" ht="13.5" customHeight="1">
      <c r="A2110" s="481"/>
      <c r="B2110" s="481"/>
      <c r="C2110" s="481"/>
      <c r="D2110" s="481"/>
      <c r="E2110" s="481"/>
      <c r="F2110" s="339"/>
      <c r="G2110" s="340" t="str">
        <f>IF(ISNUMBER(E2110),E2110/'Bulk DivVar Analysis'!$C$7,"")</f>
        <v/>
      </c>
      <c r="H2110" s="338" t="str">
        <f>IF(ISNUMBER(E2110), IF(G2110&gt;'Bulk DivVar Analysis'!$D$9,"Pass","Fail"),"")</f>
        <v/>
      </c>
      <c r="I2110" s="338" t="str">
        <f t="shared" si="34"/>
        <v/>
      </c>
      <c r="J2110" s="339"/>
      <c r="K2110" s="339"/>
      <c r="L2110" s="339"/>
      <c r="M2110" s="339"/>
      <c r="N2110" s="339"/>
      <c r="O2110" s="339"/>
      <c r="P2110" s="339"/>
      <c r="Q2110" s="339"/>
    </row>
    <row r="2111" spans="1:17" ht="13.5" customHeight="1">
      <c r="A2111" s="481"/>
      <c r="B2111" s="481"/>
      <c r="C2111" s="481"/>
      <c r="D2111" s="481"/>
      <c r="E2111" s="481"/>
      <c r="F2111" s="339"/>
      <c r="G2111" s="340" t="str">
        <f>IF(ISNUMBER(E2111),E2111/'Bulk DivVar Analysis'!$C$7,"")</f>
        <v/>
      </c>
      <c r="H2111" s="338" t="str">
        <f>IF(ISNUMBER(E2111), IF(G2111&gt;'Bulk DivVar Analysis'!$D$9,"Pass","Fail"),"")</f>
        <v/>
      </c>
      <c r="I2111" s="338" t="str">
        <f t="shared" si="34"/>
        <v/>
      </c>
      <c r="J2111" s="339"/>
      <c r="K2111" s="339"/>
      <c r="L2111" s="339"/>
      <c r="M2111" s="339"/>
      <c r="N2111" s="339"/>
      <c r="O2111" s="339"/>
      <c r="P2111" s="339"/>
      <c r="Q2111" s="339"/>
    </row>
    <row r="2112" spans="1:17" ht="13.5" customHeight="1">
      <c r="A2112" s="481"/>
      <c r="B2112" s="481"/>
      <c r="C2112" s="481"/>
      <c r="D2112" s="481"/>
      <c r="E2112" s="481"/>
      <c r="F2112" s="339"/>
      <c r="G2112" s="340" t="str">
        <f>IF(ISNUMBER(E2112),E2112/'Bulk DivVar Analysis'!$C$7,"")</f>
        <v/>
      </c>
      <c r="H2112" s="338" t="str">
        <f>IF(ISNUMBER(E2112), IF(G2112&gt;'Bulk DivVar Analysis'!$D$9,"Pass","Fail"),"")</f>
        <v/>
      </c>
      <c r="I2112" s="338" t="str">
        <f t="shared" si="34"/>
        <v/>
      </c>
      <c r="J2112" s="339"/>
      <c r="K2112" s="339"/>
      <c r="L2112" s="339"/>
      <c r="M2112" s="339"/>
      <c r="N2112" s="339"/>
      <c r="O2112" s="339"/>
      <c r="P2112" s="339"/>
      <c r="Q2112" s="339"/>
    </row>
    <row r="2113" spans="1:17" ht="13.5" customHeight="1">
      <c r="A2113" s="481"/>
      <c r="B2113" s="481"/>
      <c r="C2113" s="481"/>
      <c r="D2113" s="481"/>
      <c r="E2113" s="481"/>
      <c r="F2113" s="339"/>
      <c r="G2113" s="340" t="str">
        <f>IF(ISNUMBER(E2113),E2113/'Bulk DivVar Analysis'!$C$7,"")</f>
        <v/>
      </c>
      <c r="H2113" s="338" t="str">
        <f>IF(ISNUMBER(E2113), IF(G2113&gt;'Bulk DivVar Analysis'!$D$9,"Pass","Fail"),"")</f>
        <v/>
      </c>
      <c r="I2113" s="338" t="str">
        <f t="shared" si="34"/>
        <v/>
      </c>
      <c r="J2113" s="339"/>
      <c r="K2113" s="339"/>
      <c r="L2113" s="339"/>
      <c r="M2113" s="339"/>
      <c r="N2113" s="339"/>
      <c r="O2113" s="339"/>
      <c r="P2113" s="339"/>
      <c r="Q2113" s="339"/>
    </row>
    <row r="2114" spans="1:17" ht="13.5" customHeight="1">
      <c r="A2114" s="481"/>
      <c r="B2114" s="481"/>
      <c r="C2114" s="481"/>
      <c r="D2114" s="481"/>
      <c r="E2114" s="481"/>
      <c r="F2114" s="339"/>
      <c r="G2114" s="340" t="str">
        <f>IF(ISNUMBER(E2114),E2114/'Bulk DivVar Analysis'!$C$7,"")</f>
        <v/>
      </c>
      <c r="H2114" s="338" t="str">
        <f>IF(ISNUMBER(E2114), IF(G2114&gt;'Bulk DivVar Analysis'!$D$9,"Pass","Fail"),"")</f>
        <v/>
      </c>
      <c r="I2114" s="338" t="str">
        <f t="shared" si="34"/>
        <v/>
      </c>
      <c r="J2114" s="339"/>
      <c r="K2114" s="339"/>
      <c r="L2114" s="339"/>
      <c r="M2114" s="339"/>
      <c r="N2114" s="339"/>
      <c r="O2114" s="339"/>
      <c r="P2114" s="339"/>
      <c r="Q2114" s="339"/>
    </row>
    <row r="2115" spans="1:17" ht="13.5" customHeight="1">
      <c r="A2115" s="481"/>
      <c r="B2115" s="481"/>
      <c r="C2115" s="481"/>
      <c r="D2115" s="481"/>
      <c r="E2115" s="481"/>
      <c r="F2115" s="339"/>
      <c r="G2115" s="340" t="str">
        <f>IF(ISNUMBER(E2115),E2115/'Bulk DivVar Analysis'!$C$7,"")</f>
        <v/>
      </c>
      <c r="H2115" s="338" t="str">
        <f>IF(ISNUMBER(E2115), IF(G2115&gt;'Bulk DivVar Analysis'!$D$9,"Pass","Fail"),"")</f>
        <v/>
      </c>
      <c r="I2115" s="338" t="str">
        <f t="shared" ref="I2115:I2178" si="35">_xlfn.TEXTJOIN("_",TRUE,B2115,C2115)</f>
        <v/>
      </c>
      <c r="J2115" s="339"/>
      <c r="K2115" s="339"/>
      <c r="L2115" s="339"/>
      <c r="M2115" s="339"/>
      <c r="N2115" s="339"/>
      <c r="O2115" s="339"/>
      <c r="P2115" s="339"/>
      <c r="Q2115" s="339"/>
    </row>
    <row r="2116" spans="1:17" ht="13.5" customHeight="1">
      <c r="A2116" s="481"/>
      <c r="B2116" s="481"/>
      <c r="C2116" s="481"/>
      <c r="D2116" s="481"/>
      <c r="E2116" s="481"/>
      <c r="F2116" s="339"/>
      <c r="G2116" s="340" t="str">
        <f>IF(ISNUMBER(E2116),E2116/'Bulk DivVar Analysis'!$C$7,"")</f>
        <v/>
      </c>
      <c r="H2116" s="338" t="str">
        <f>IF(ISNUMBER(E2116), IF(G2116&gt;'Bulk DivVar Analysis'!$D$9,"Pass","Fail"),"")</f>
        <v/>
      </c>
      <c r="I2116" s="338" t="str">
        <f t="shared" si="35"/>
        <v/>
      </c>
      <c r="J2116" s="339"/>
      <c r="K2116" s="339"/>
      <c r="L2116" s="339"/>
      <c r="M2116" s="339"/>
      <c r="N2116" s="339"/>
      <c r="O2116" s="339"/>
      <c r="P2116" s="339"/>
      <c r="Q2116" s="339"/>
    </row>
    <row r="2117" spans="1:17" ht="13.5" customHeight="1">
      <c r="A2117" s="481"/>
      <c r="B2117" s="481"/>
      <c r="C2117" s="481"/>
      <c r="D2117" s="481"/>
      <c r="E2117" s="481"/>
      <c r="F2117" s="339"/>
      <c r="G2117" s="340" t="str">
        <f>IF(ISNUMBER(E2117),E2117/'Bulk DivVar Analysis'!$C$7,"")</f>
        <v/>
      </c>
      <c r="H2117" s="338" t="str">
        <f>IF(ISNUMBER(E2117), IF(G2117&gt;'Bulk DivVar Analysis'!$D$9,"Pass","Fail"),"")</f>
        <v/>
      </c>
      <c r="I2117" s="338" t="str">
        <f t="shared" si="35"/>
        <v/>
      </c>
      <c r="J2117" s="339"/>
      <c r="K2117" s="339"/>
      <c r="L2117" s="339"/>
      <c r="M2117" s="339"/>
      <c r="N2117" s="339"/>
      <c r="O2117" s="339"/>
      <c r="P2117" s="339"/>
      <c r="Q2117" s="339"/>
    </row>
    <row r="2118" spans="1:17" ht="13.5" customHeight="1">
      <c r="A2118" s="481"/>
      <c r="B2118" s="481"/>
      <c r="C2118" s="481"/>
      <c r="D2118" s="481"/>
      <c r="E2118" s="481"/>
      <c r="F2118" s="339"/>
      <c r="G2118" s="340" t="str">
        <f>IF(ISNUMBER(E2118),E2118/'Bulk DivVar Analysis'!$C$7,"")</f>
        <v/>
      </c>
      <c r="H2118" s="338" t="str">
        <f>IF(ISNUMBER(E2118), IF(G2118&gt;'Bulk DivVar Analysis'!$D$9,"Pass","Fail"),"")</f>
        <v/>
      </c>
      <c r="I2118" s="338" t="str">
        <f t="shared" si="35"/>
        <v/>
      </c>
      <c r="J2118" s="339"/>
      <c r="K2118" s="339"/>
      <c r="L2118" s="339"/>
      <c r="M2118" s="339"/>
      <c r="N2118" s="339"/>
      <c r="O2118" s="339"/>
      <c r="P2118" s="339"/>
      <c r="Q2118" s="339"/>
    </row>
    <row r="2119" spans="1:17" ht="13.5" customHeight="1">
      <c r="A2119" s="481"/>
      <c r="B2119" s="481"/>
      <c r="C2119" s="481"/>
      <c r="D2119" s="481"/>
      <c r="E2119" s="481"/>
      <c r="F2119" s="339"/>
      <c r="G2119" s="340" t="str">
        <f>IF(ISNUMBER(E2119),E2119/'Bulk DivVar Analysis'!$C$7,"")</f>
        <v/>
      </c>
      <c r="H2119" s="338" t="str">
        <f>IF(ISNUMBER(E2119), IF(G2119&gt;'Bulk DivVar Analysis'!$D$9,"Pass","Fail"),"")</f>
        <v/>
      </c>
      <c r="I2119" s="338" t="str">
        <f t="shared" si="35"/>
        <v/>
      </c>
      <c r="J2119" s="339"/>
      <c r="K2119" s="339"/>
      <c r="L2119" s="339"/>
      <c r="M2119" s="339"/>
      <c r="N2119" s="339"/>
      <c r="O2119" s="339"/>
      <c r="P2119" s="339"/>
      <c r="Q2119" s="339"/>
    </row>
    <row r="2120" spans="1:17" ht="13.5" customHeight="1">
      <c r="A2120" s="481"/>
      <c r="B2120" s="481"/>
      <c r="C2120" s="481"/>
      <c r="D2120" s="481"/>
      <c r="E2120" s="481"/>
      <c r="F2120" s="339"/>
      <c r="G2120" s="340" t="str">
        <f>IF(ISNUMBER(E2120),E2120/'Bulk DivVar Analysis'!$C$7,"")</f>
        <v/>
      </c>
      <c r="H2120" s="338" t="str">
        <f>IF(ISNUMBER(E2120), IF(G2120&gt;'Bulk DivVar Analysis'!$D$9,"Pass","Fail"),"")</f>
        <v/>
      </c>
      <c r="I2120" s="338" t="str">
        <f t="shared" si="35"/>
        <v/>
      </c>
      <c r="J2120" s="339"/>
      <c r="K2120" s="339"/>
      <c r="L2120" s="339"/>
      <c r="M2120" s="339"/>
      <c r="N2120" s="339"/>
      <c r="O2120" s="339"/>
      <c r="P2120" s="339"/>
      <c r="Q2120" s="339"/>
    </row>
    <row r="2121" spans="1:17" ht="13.5" customHeight="1">
      <c r="A2121" s="481"/>
      <c r="B2121" s="481"/>
      <c r="C2121" s="481"/>
      <c r="D2121" s="481"/>
      <c r="E2121" s="481"/>
      <c r="F2121" s="339"/>
      <c r="G2121" s="340" t="str">
        <f>IF(ISNUMBER(E2121),E2121/'Bulk DivVar Analysis'!$C$7,"")</f>
        <v/>
      </c>
      <c r="H2121" s="338" t="str">
        <f>IF(ISNUMBER(E2121), IF(G2121&gt;'Bulk DivVar Analysis'!$D$9,"Pass","Fail"),"")</f>
        <v/>
      </c>
      <c r="I2121" s="338" t="str">
        <f t="shared" si="35"/>
        <v/>
      </c>
      <c r="J2121" s="339"/>
      <c r="K2121" s="339"/>
      <c r="L2121" s="339"/>
      <c r="M2121" s="339"/>
      <c r="N2121" s="339"/>
      <c r="O2121" s="339"/>
      <c r="P2121" s="339"/>
      <c r="Q2121" s="339"/>
    </row>
    <row r="2122" spans="1:17" ht="13.5" customHeight="1">
      <c r="A2122" s="481"/>
      <c r="B2122" s="481"/>
      <c r="C2122" s="481"/>
      <c r="D2122" s="481"/>
      <c r="E2122" s="481"/>
      <c r="F2122" s="339"/>
      <c r="G2122" s="340" t="str">
        <f>IF(ISNUMBER(E2122),E2122/'Bulk DivVar Analysis'!$C$7,"")</f>
        <v/>
      </c>
      <c r="H2122" s="338" t="str">
        <f>IF(ISNUMBER(E2122), IF(G2122&gt;'Bulk DivVar Analysis'!$D$9,"Pass","Fail"),"")</f>
        <v/>
      </c>
      <c r="I2122" s="338" t="str">
        <f t="shared" si="35"/>
        <v/>
      </c>
      <c r="J2122" s="339"/>
      <c r="K2122" s="339"/>
      <c r="L2122" s="339"/>
      <c r="M2122" s="339"/>
      <c r="N2122" s="339"/>
      <c r="O2122" s="339"/>
      <c r="P2122" s="339"/>
      <c r="Q2122" s="339"/>
    </row>
    <row r="2123" spans="1:17" ht="13.5" customHeight="1">
      <c r="A2123" s="481"/>
      <c r="B2123" s="481"/>
      <c r="C2123" s="481"/>
      <c r="D2123" s="481"/>
      <c r="E2123" s="481"/>
      <c r="F2123" s="339"/>
      <c r="G2123" s="340" t="str">
        <f>IF(ISNUMBER(E2123),E2123/'Bulk DivVar Analysis'!$C$7,"")</f>
        <v/>
      </c>
      <c r="H2123" s="338" t="str">
        <f>IF(ISNUMBER(E2123), IF(G2123&gt;'Bulk DivVar Analysis'!$D$9,"Pass","Fail"),"")</f>
        <v/>
      </c>
      <c r="I2123" s="338" t="str">
        <f t="shared" si="35"/>
        <v/>
      </c>
      <c r="J2123" s="339"/>
      <c r="K2123" s="339"/>
      <c r="L2123" s="339"/>
      <c r="M2123" s="339"/>
      <c r="N2123" s="339"/>
      <c r="O2123" s="339"/>
      <c r="P2123" s="339"/>
      <c r="Q2123" s="339"/>
    </row>
    <row r="2124" spans="1:17" ht="13.5" customHeight="1">
      <c r="A2124" s="481"/>
      <c r="B2124" s="481"/>
      <c r="C2124" s="481"/>
      <c r="D2124" s="481"/>
      <c r="E2124" s="481"/>
      <c r="F2124" s="339"/>
      <c r="G2124" s="340" t="str">
        <f>IF(ISNUMBER(E2124),E2124/'Bulk DivVar Analysis'!$C$7,"")</f>
        <v/>
      </c>
      <c r="H2124" s="338" t="str">
        <f>IF(ISNUMBER(E2124), IF(G2124&gt;'Bulk DivVar Analysis'!$D$9,"Pass","Fail"),"")</f>
        <v/>
      </c>
      <c r="I2124" s="338" t="str">
        <f t="shared" si="35"/>
        <v/>
      </c>
      <c r="J2124" s="339"/>
      <c r="K2124" s="339"/>
      <c r="L2124" s="339"/>
      <c r="M2124" s="339"/>
      <c r="N2124" s="339"/>
      <c r="O2124" s="339"/>
      <c r="P2124" s="339"/>
      <c r="Q2124" s="339"/>
    </row>
    <row r="2125" spans="1:17" ht="13.5" customHeight="1">
      <c r="A2125" s="481"/>
      <c r="B2125" s="481"/>
      <c r="C2125" s="481"/>
      <c r="D2125" s="481"/>
      <c r="E2125" s="481"/>
      <c r="F2125" s="339"/>
      <c r="G2125" s="340" t="str">
        <f>IF(ISNUMBER(E2125),E2125/'Bulk DivVar Analysis'!$C$7,"")</f>
        <v/>
      </c>
      <c r="H2125" s="338" t="str">
        <f>IF(ISNUMBER(E2125), IF(G2125&gt;'Bulk DivVar Analysis'!$D$9,"Pass","Fail"),"")</f>
        <v/>
      </c>
      <c r="I2125" s="338" t="str">
        <f t="shared" si="35"/>
        <v/>
      </c>
      <c r="J2125" s="339"/>
      <c r="K2125" s="339"/>
      <c r="L2125" s="339"/>
      <c r="M2125" s="339"/>
      <c r="N2125" s="339"/>
      <c r="O2125" s="339"/>
      <c r="P2125" s="339"/>
      <c r="Q2125" s="339"/>
    </row>
    <row r="2126" spans="1:17" ht="13.5" customHeight="1">
      <c r="A2126" s="481"/>
      <c r="B2126" s="481"/>
      <c r="C2126" s="481"/>
      <c r="D2126" s="481"/>
      <c r="E2126" s="481"/>
      <c r="F2126" s="339"/>
      <c r="G2126" s="340" t="str">
        <f>IF(ISNUMBER(E2126),E2126/'Bulk DivVar Analysis'!$C$7,"")</f>
        <v/>
      </c>
      <c r="H2126" s="338" t="str">
        <f>IF(ISNUMBER(E2126), IF(G2126&gt;'Bulk DivVar Analysis'!$D$9,"Pass","Fail"),"")</f>
        <v/>
      </c>
      <c r="I2126" s="338" t="str">
        <f t="shared" si="35"/>
        <v/>
      </c>
      <c r="J2126" s="339"/>
      <c r="K2126" s="339"/>
      <c r="L2126" s="339"/>
      <c r="M2126" s="339"/>
      <c r="N2126" s="339"/>
      <c r="O2126" s="339"/>
      <c r="P2126" s="339"/>
      <c r="Q2126" s="339"/>
    </row>
    <row r="2127" spans="1:17" ht="13.5" customHeight="1">
      <c r="A2127" s="481"/>
      <c r="B2127" s="481"/>
      <c r="C2127" s="481"/>
      <c r="D2127" s="481"/>
      <c r="E2127" s="481"/>
      <c r="F2127" s="339"/>
      <c r="G2127" s="340" t="str">
        <f>IF(ISNUMBER(E2127),E2127/'Bulk DivVar Analysis'!$C$7,"")</f>
        <v/>
      </c>
      <c r="H2127" s="338" t="str">
        <f>IF(ISNUMBER(E2127), IF(G2127&gt;'Bulk DivVar Analysis'!$D$9,"Pass","Fail"),"")</f>
        <v/>
      </c>
      <c r="I2127" s="338" t="str">
        <f t="shared" si="35"/>
        <v/>
      </c>
      <c r="J2127" s="339"/>
      <c r="K2127" s="339"/>
      <c r="L2127" s="339"/>
      <c r="M2127" s="339"/>
      <c r="N2127" s="339"/>
      <c r="O2127" s="339"/>
      <c r="P2127" s="339"/>
      <c r="Q2127" s="339"/>
    </row>
    <row r="2128" spans="1:17" ht="13.5" customHeight="1">
      <c r="A2128" s="481"/>
      <c r="B2128" s="481"/>
      <c r="C2128" s="481"/>
      <c r="D2128" s="481"/>
      <c r="E2128" s="481"/>
      <c r="F2128" s="339"/>
      <c r="G2128" s="340" t="str">
        <f>IF(ISNUMBER(E2128),E2128/'Bulk DivVar Analysis'!$C$7,"")</f>
        <v/>
      </c>
      <c r="H2128" s="338" t="str">
        <f>IF(ISNUMBER(E2128), IF(G2128&gt;'Bulk DivVar Analysis'!$D$9,"Pass","Fail"),"")</f>
        <v/>
      </c>
      <c r="I2128" s="338" t="str">
        <f t="shared" si="35"/>
        <v/>
      </c>
      <c r="J2128" s="339"/>
      <c r="K2128" s="339"/>
      <c r="L2128" s="339"/>
      <c r="M2128" s="339"/>
      <c r="N2128" s="339"/>
      <c r="O2128" s="339"/>
      <c r="P2128" s="339"/>
      <c r="Q2128" s="339"/>
    </row>
    <row r="2129" spans="1:17" ht="13.5" customHeight="1">
      <c r="A2129" s="481"/>
      <c r="B2129" s="481"/>
      <c r="C2129" s="481"/>
      <c r="D2129" s="481"/>
      <c r="E2129" s="481"/>
      <c r="F2129" s="339"/>
      <c r="G2129" s="340" t="str">
        <f>IF(ISNUMBER(E2129),E2129/'Bulk DivVar Analysis'!$C$7,"")</f>
        <v/>
      </c>
      <c r="H2129" s="338" t="str">
        <f>IF(ISNUMBER(E2129), IF(G2129&gt;'Bulk DivVar Analysis'!$D$9,"Pass","Fail"),"")</f>
        <v/>
      </c>
      <c r="I2129" s="338" t="str">
        <f t="shared" si="35"/>
        <v/>
      </c>
      <c r="J2129" s="339"/>
      <c r="K2129" s="339"/>
      <c r="L2129" s="339"/>
      <c r="M2129" s="339"/>
      <c r="N2129" s="339"/>
      <c r="O2129" s="339"/>
      <c r="P2129" s="339"/>
      <c r="Q2129" s="339"/>
    </row>
    <row r="2130" spans="1:17" ht="13.5" customHeight="1">
      <c r="A2130" s="481"/>
      <c r="B2130" s="481"/>
      <c r="C2130" s="481"/>
      <c r="D2130" s="481"/>
      <c r="E2130" s="481"/>
      <c r="F2130" s="339"/>
      <c r="G2130" s="340" t="str">
        <f>IF(ISNUMBER(E2130),E2130/'Bulk DivVar Analysis'!$C$7,"")</f>
        <v/>
      </c>
      <c r="H2130" s="338" t="str">
        <f>IF(ISNUMBER(E2130), IF(G2130&gt;'Bulk DivVar Analysis'!$D$9,"Pass","Fail"),"")</f>
        <v/>
      </c>
      <c r="I2130" s="338" t="str">
        <f t="shared" si="35"/>
        <v/>
      </c>
      <c r="J2130" s="339"/>
      <c r="K2130" s="339"/>
      <c r="L2130" s="339"/>
      <c r="M2130" s="339"/>
      <c r="N2130" s="339"/>
      <c r="O2130" s="339"/>
      <c r="P2130" s="339"/>
      <c r="Q2130" s="339"/>
    </row>
    <row r="2131" spans="1:17" ht="13.5" customHeight="1">
      <c r="A2131" s="481"/>
      <c r="B2131" s="481"/>
      <c r="C2131" s="481"/>
      <c r="D2131" s="481"/>
      <c r="E2131" s="481"/>
      <c r="F2131" s="339"/>
      <c r="G2131" s="340" t="str">
        <f>IF(ISNUMBER(E2131),E2131/'Bulk DivVar Analysis'!$C$7,"")</f>
        <v/>
      </c>
      <c r="H2131" s="338" t="str">
        <f>IF(ISNUMBER(E2131), IF(G2131&gt;'Bulk DivVar Analysis'!$D$9,"Pass","Fail"),"")</f>
        <v/>
      </c>
      <c r="I2131" s="338" t="str">
        <f t="shared" si="35"/>
        <v/>
      </c>
      <c r="J2131" s="339"/>
      <c r="K2131" s="339"/>
      <c r="L2131" s="339"/>
      <c r="M2131" s="339"/>
      <c r="N2131" s="339"/>
      <c r="O2131" s="339"/>
      <c r="P2131" s="339"/>
      <c r="Q2131" s="339"/>
    </row>
    <row r="2132" spans="1:17" ht="13.5" customHeight="1">
      <c r="A2132" s="481"/>
      <c r="B2132" s="481"/>
      <c r="C2132" s="481"/>
      <c r="D2132" s="481"/>
      <c r="E2132" s="481"/>
      <c r="F2132" s="339"/>
      <c r="G2132" s="340" t="str">
        <f>IF(ISNUMBER(E2132),E2132/'Bulk DivVar Analysis'!$C$7,"")</f>
        <v/>
      </c>
      <c r="H2132" s="338" t="str">
        <f>IF(ISNUMBER(E2132), IF(G2132&gt;'Bulk DivVar Analysis'!$D$9,"Pass","Fail"),"")</f>
        <v/>
      </c>
      <c r="I2132" s="338" t="str">
        <f t="shared" si="35"/>
        <v/>
      </c>
      <c r="J2132" s="339"/>
      <c r="K2132" s="339"/>
      <c r="L2132" s="339"/>
      <c r="M2132" s="339"/>
      <c r="N2132" s="339"/>
      <c r="O2132" s="339"/>
      <c r="P2132" s="339"/>
      <c r="Q2132" s="339"/>
    </row>
    <row r="2133" spans="1:17" ht="13.5" customHeight="1">
      <c r="A2133" s="481"/>
      <c r="B2133" s="481"/>
      <c r="C2133" s="481"/>
      <c r="D2133" s="481"/>
      <c r="E2133" s="481"/>
      <c r="F2133" s="339"/>
      <c r="G2133" s="340" t="str">
        <f>IF(ISNUMBER(E2133),E2133/'Bulk DivVar Analysis'!$C$7,"")</f>
        <v/>
      </c>
      <c r="H2133" s="338" t="str">
        <f>IF(ISNUMBER(E2133), IF(G2133&gt;'Bulk DivVar Analysis'!$D$9,"Pass","Fail"),"")</f>
        <v/>
      </c>
      <c r="I2133" s="338" t="str">
        <f t="shared" si="35"/>
        <v/>
      </c>
      <c r="J2133" s="339"/>
      <c r="K2133" s="339"/>
      <c r="L2133" s="339"/>
      <c r="M2133" s="339"/>
      <c r="N2133" s="339"/>
      <c r="O2133" s="339"/>
      <c r="P2133" s="339"/>
      <c r="Q2133" s="339"/>
    </row>
    <row r="2134" spans="1:17" ht="13.5" customHeight="1">
      <c r="A2134" s="481"/>
      <c r="B2134" s="481"/>
      <c r="C2134" s="481"/>
      <c r="D2134" s="481"/>
      <c r="E2134" s="481"/>
      <c r="F2134" s="339"/>
      <c r="G2134" s="340" t="str">
        <f>IF(ISNUMBER(E2134),E2134/'Bulk DivVar Analysis'!$C$7,"")</f>
        <v/>
      </c>
      <c r="H2134" s="338" t="str">
        <f>IF(ISNUMBER(E2134), IF(G2134&gt;'Bulk DivVar Analysis'!$D$9,"Pass","Fail"),"")</f>
        <v/>
      </c>
      <c r="I2134" s="338" t="str">
        <f t="shared" si="35"/>
        <v/>
      </c>
      <c r="J2134" s="339"/>
      <c r="K2134" s="339"/>
      <c r="L2134" s="339"/>
      <c r="M2134" s="339"/>
      <c r="N2134" s="339"/>
      <c r="O2134" s="339"/>
      <c r="P2134" s="339"/>
      <c r="Q2134" s="339"/>
    </row>
    <row r="2135" spans="1:17" ht="13.5" customHeight="1">
      <c r="A2135" s="481"/>
      <c r="B2135" s="481"/>
      <c r="C2135" s="481"/>
      <c r="D2135" s="481"/>
      <c r="E2135" s="481"/>
      <c r="F2135" s="339"/>
      <c r="G2135" s="340" t="str">
        <f>IF(ISNUMBER(E2135),E2135/'Bulk DivVar Analysis'!$C$7,"")</f>
        <v/>
      </c>
      <c r="H2135" s="338" t="str">
        <f>IF(ISNUMBER(E2135), IF(G2135&gt;'Bulk DivVar Analysis'!$D$9,"Pass","Fail"),"")</f>
        <v/>
      </c>
      <c r="I2135" s="338" t="str">
        <f t="shared" si="35"/>
        <v/>
      </c>
      <c r="J2135" s="339"/>
      <c r="K2135" s="339"/>
      <c r="L2135" s="339"/>
      <c r="M2135" s="339"/>
      <c r="N2135" s="339"/>
      <c r="O2135" s="339"/>
      <c r="P2135" s="339"/>
      <c r="Q2135" s="339"/>
    </row>
    <row r="2136" spans="1:17" ht="13.5" customHeight="1">
      <c r="A2136" s="481"/>
      <c r="B2136" s="481"/>
      <c r="C2136" s="481"/>
      <c r="D2136" s="481"/>
      <c r="E2136" s="481"/>
      <c r="F2136" s="339"/>
      <c r="G2136" s="340" t="str">
        <f>IF(ISNUMBER(E2136),E2136/'Bulk DivVar Analysis'!$C$7,"")</f>
        <v/>
      </c>
      <c r="H2136" s="338" t="str">
        <f>IF(ISNUMBER(E2136), IF(G2136&gt;'Bulk DivVar Analysis'!$D$9,"Pass","Fail"),"")</f>
        <v/>
      </c>
      <c r="I2136" s="338" t="str">
        <f t="shared" si="35"/>
        <v/>
      </c>
      <c r="J2136" s="339"/>
      <c r="K2136" s="339"/>
      <c r="L2136" s="339"/>
      <c r="M2136" s="339"/>
      <c r="N2136" s="339"/>
      <c r="O2136" s="339"/>
      <c r="P2136" s="339"/>
      <c r="Q2136" s="339"/>
    </row>
    <row r="2137" spans="1:17" ht="13.5" customHeight="1">
      <c r="A2137" s="481"/>
      <c r="B2137" s="481"/>
      <c r="C2137" s="481"/>
      <c r="D2137" s="481"/>
      <c r="E2137" s="481"/>
      <c r="F2137" s="339"/>
      <c r="G2137" s="340" t="str">
        <f>IF(ISNUMBER(E2137),E2137/'Bulk DivVar Analysis'!$C$7,"")</f>
        <v/>
      </c>
      <c r="H2137" s="338" t="str">
        <f>IF(ISNUMBER(E2137), IF(G2137&gt;'Bulk DivVar Analysis'!$D$9,"Pass","Fail"),"")</f>
        <v/>
      </c>
      <c r="I2137" s="338" t="str">
        <f t="shared" si="35"/>
        <v/>
      </c>
      <c r="J2137" s="339"/>
      <c r="K2137" s="339"/>
      <c r="L2137" s="339"/>
      <c r="M2137" s="339"/>
      <c r="N2137" s="339"/>
      <c r="O2137" s="339"/>
      <c r="P2137" s="339"/>
      <c r="Q2137" s="339"/>
    </row>
    <row r="2138" spans="1:17" ht="13.5" customHeight="1">
      <c r="A2138" s="481"/>
      <c r="B2138" s="481"/>
      <c r="C2138" s="481"/>
      <c r="D2138" s="481"/>
      <c r="E2138" s="481"/>
      <c r="F2138" s="339"/>
      <c r="G2138" s="340" t="str">
        <f>IF(ISNUMBER(E2138),E2138/'Bulk DivVar Analysis'!$C$7,"")</f>
        <v/>
      </c>
      <c r="H2138" s="338" t="str">
        <f>IF(ISNUMBER(E2138), IF(G2138&gt;'Bulk DivVar Analysis'!$D$9,"Pass","Fail"),"")</f>
        <v/>
      </c>
      <c r="I2138" s="338" t="str">
        <f t="shared" si="35"/>
        <v/>
      </c>
      <c r="J2138" s="339"/>
      <c r="K2138" s="339"/>
      <c r="L2138" s="339"/>
      <c r="M2138" s="339"/>
      <c r="N2138" s="339"/>
      <c r="O2138" s="339"/>
      <c r="P2138" s="339"/>
      <c r="Q2138" s="339"/>
    </row>
    <row r="2139" spans="1:17" ht="13.5" customHeight="1">
      <c r="A2139" s="481"/>
      <c r="B2139" s="481"/>
      <c r="C2139" s="481"/>
      <c r="D2139" s="481"/>
      <c r="E2139" s="481"/>
      <c r="F2139" s="339"/>
      <c r="G2139" s="340" t="str">
        <f>IF(ISNUMBER(E2139),E2139/'Bulk DivVar Analysis'!$C$7,"")</f>
        <v/>
      </c>
      <c r="H2139" s="338" t="str">
        <f>IF(ISNUMBER(E2139), IF(G2139&gt;'Bulk DivVar Analysis'!$D$9,"Pass","Fail"),"")</f>
        <v/>
      </c>
      <c r="I2139" s="338" t="str">
        <f t="shared" si="35"/>
        <v/>
      </c>
      <c r="J2139" s="339"/>
      <c r="K2139" s="339"/>
      <c r="L2139" s="339"/>
      <c r="M2139" s="339"/>
      <c r="N2139" s="339"/>
      <c r="O2139" s="339"/>
      <c r="P2139" s="339"/>
      <c r="Q2139" s="339"/>
    </row>
    <row r="2140" spans="1:17" ht="13.5" customHeight="1">
      <c r="A2140" s="481"/>
      <c r="B2140" s="481"/>
      <c r="C2140" s="481"/>
      <c r="D2140" s="481"/>
      <c r="E2140" s="481"/>
      <c r="F2140" s="339"/>
      <c r="G2140" s="340" t="str">
        <f>IF(ISNUMBER(E2140),E2140/'Bulk DivVar Analysis'!$C$7,"")</f>
        <v/>
      </c>
      <c r="H2140" s="338" t="str">
        <f>IF(ISNUMBER(E2140), IF(G2140&gt;'Bulk DivVar Analysis'!$D$9,"Pass","Fail"),"")</f>
        <v/>
      </c>
      <c r="I2140" s="338" t="str">
        <f t="shared" si="35"/>
        <v/>
      </c>
      <c r="J2140" s="339"/>
      <c r="K2140" s="339"/>
      <c r="L2140" s="339"/>
      <c r="M2140" s="339"/>
      <c r="N2140" s="339"/>
      <c r="O2140" s="339"/>
      <c r="P2140" s="339"/>
      <c r="Q2140" s="339"/>
    </row>
    <row r="2141" spans="1:17" ht="13.5" customHeight="1">
      <c r="A2141" s="481"/>
      <c r="B2141" s="481"/>
      <c r="C2141" s="481"/>
      <c r="D2141" s="481"/>
      <c r="E2141" s="481"/>
      <c r="F2141" s="339"/>
      <c r="G2141" s="340" t="str">
        <f>IF(ISNUMBER(E2141),E2141/'Bulk DivVar Analysis'!$C$7,"")</f>
        <v/>
      </c>
      <c r="H2141" s="338" t="str">
        <f>IF(ISNUMBER(E2141), IF(G2141&gt;'Bulk DivVar Analysis'!$D$9,"Pass","Fail"),"")</f>
        <v/>
      </c>
      <c r="I2141" s="338" t="str">
        <f t="shared" si="35"/>
        <v/>
      </c>
      <c r="J2141" s="339"/>
      <c r="K2141" s="339"/>
      <c r="L2141" s="339"/>
      <c r="M2141" s="339"/>
      <c r="N2141" s="339"/>
      <c r="O2141" s="339"/>
      <c r="P2141" s="339"/>
      <c r="Q2141" s="339"/>
    </row>
    <row r="2142" spans="1:17" ht="13.5" customHeight="1">
      <c r="A2142" s="481"/>
      <c r="B2142" s="481"/>
      <c r="C2142" s="481"/>
      <c r="D2142" s="481"/>
      <c r="E2142" s="481"/>
      <c r="F2142" s="339"/>
      <c r="G2142" s="340" t="str">
        <f>IF(ISNUMBER(E2142),E2142/'Bulk DivVar Analysis'!$C$7,"")</f>
        <v/>
      </c>
      <c r="H2142" s="338" t="str">
        <f>IF(ISNUMBER(E2142), IF(G2142&gt;'Bulk DivVar Analysis'!$D$9,"Pass","Fail"),"")</f>
        <v/>
      </c>
      <c r="I2142" s="338" t="str">
        <f t="shared" si="35"/>
        <v/>
      </c>
      <c r="J2142" s="339"/>
      <c r="K2142" s="339"/>
      <c r="L2142" s="339"/>
      <c r="M2142" s="339"/>
      <c r="N2142" s="339"/>
      <c r="O2142" s="339"/>
      <c r="P2142" s="339"/>
      <c r="Q2142" s="339"/>
    </row>
    <row r="2143" spans="1:17" ht="13.5" customHeight="1">
      <c r="A2143" s="481"/>
      <c r="B2143" s="481"/>
      <c r="C2143" s="481"/>
      <c r="D2143" s="481"/>
      <c r="E2143" s="481"/>
      <c r="F2143" s="339"/>
      <c r="G2143" s="340" t="str">
        <f>IF(ISNUMBER(E2143),E2143/'Bulk DivVar Analysis'!$C$7,"")</f>
        <v/>
      </c>
      <c r="H2143" s="338" t="str">
        <f>IF(ISNUMBER(E2143), IF(G2143&gt;'Bulk DivVar Analysis'!$D$9,"Pass","Fail"),"")</f>
        <v/>
      </c>
      <c r="I2143" s="338" t="str">
        <f t="shared" si="35"/>
        <v/>
      </c>
      <c r="J2143" s="339"/>
      <c r="K2143" s="339"/>
      <c r="L2143" s="339"/>
      <c r="M2143" s="339"/>
      <c r="N2143" s="339"/>
      <c r="O2143" s="339"/>
      <c r="P2143" s="339"/>
      <c r="Q2143" s="339"/>
    </row>
    <row r="2144" spans="1:17" ht="13.5" customHeight="1">
      <c r="A2144" s="481"/>
      <c r="B2144" s="481"/>
      <c r="C2144" s="481"/>
      <c r="D2144" s="481"/>
      <c r="E2144" s="481"/>
      <c r="F2144" s="339"/>
      <c r="G2144" s="340" t="str">
        <f>IF(ISNUMBER(E2144),E2144/'Bulk DivVar Analysis'!$C$7,"")</f>
        <v/>
      </c>
      <c r="H2144" s="338" t="str">
        <f>IF(ISNUMBER(E2144), IF(G2144&gt;'Bulk DivVar Analysis'!$D$9,"Pass","Fail"),"")</f>
        <v/>
      </c>
      <c r="I2144" s="338" t="str">
        <f t="shared" si="35"/>
        <v/>
      </c>
      <c r="J2144" s="339"/>
      <c r="K2144" s="339"/>
      <c r="L2144" s="339"/>
      <c r="M2144" s="339"/>
      <c r="N2144" s="339"/>
      <c r="O2144" s="339"/>
      <c r="P2144" s="339"/>
      <c r="Q2144" s="339"/>
    </row>
    <row r="2145" spans="1:17" ht="13.5" customHeight="1">
      <c r="A2145" s="481"/>
      <c r="B2145" s="481"/>
      <c r="C2145" s="481"/>
      <c r="D2145" s="481"/>
      <c r="E2145" s="481"/>
      <c r="F2145" s="339"/>
      <c r="G2145" s="340" t="str">
        <f>IF(ISNUMBER(E2145),E2145/'Bulk DivVar Analysis'!$C$7,"")</f>
        <v/>
      </c>
      <c r="H2145" s="338" t="str">
        <f>IF(ISNUMBER(E2145), IF(G2145&gt;'Bulk DivVar Analysis'!$D$9,"Pass","Fail"),"")</f>
        <v/>
      </c>
      <c r="I2145" s="338" t="str">
        <f t="shared" si="35"/>
        <v/>
      </c>
      <c r="J2145" s="339"/>
      <c r="K2145" s="339"/>
      <c r="L2145" s="339"/>
      <c r="M2145" s="339"/>
      <c r="N2145" s="339"/>
      <c r="O2145" s="339"/>
      <c r="P2145" s="339"/>
      <c r="Q2145" s="339"/>
    </row>
    <row r="2146" spans="1:17" ht="13.5" customHeight="1">
      <c r="A2146" s="481"/>
      <c r="B2146" s="481"/>
      <c r="C2146" s="481"/>
      <c r="D2146" s="481"/>
      <c r="E2146" s="481"/>
      <c r="F2146" s="339"/>
      <c r="G2146" s="340" t="str">
        <f>IF(ISNUMBER(E2146),E2146/'Bulk DivVar Analysis'!$C$7,"")</f>
        <v/>
      </c>
      <c r="H2146" s="338" t="str">
        <f>IF(ISNUMBER(E2146), IF(G2146&gt;'Bulk DivVar Analysis'!$D$9,"Pass","Fail"),"")</f>
        <v/>
      </c>
      <c r="I2146" s="338" t="str">
        <f t="shared" si="35"/>
        <v/>
      </c>
      <c r="J2146" s="339"/>
      <c r="K2146" s="339"/>
      <c r="L2146" s="339"/>
      <c r="M2146" s="339"/>
      <c r="N2146" s="339"/>
      <c r="O2146" s="339"/>
      <c r="P2146" s="339"/>
      <c r="Q2146" s="339"/>
    </row>
    <row r="2147" spans="1:17" ht="13.5" customHeight="1">
      <c r="A2147" s="481"/>
      <c r="B2147" s="481"/>
      <c r="C2147" s="481"/>
      <c r="D2147" s="481"/>
      <c r="E2147" s="481"/>
      <c r="F2147" s="339"/>
      <c r="G2147" s="340" t="str">
        <f>IF(ISNUMBER(E2147),E2147/'Bulk DivVar Analysis'!$C$7,"")</f>
        <v/>
      </c>
      <c r="H2147" s="338" t="str">
        <f>IF(ISNUMBER(E2147), IF(G2147&gt;'Bulk DivVar Analysis'!$D$9,"Pass","Fail"),"")</f>
        <v/>
      </c>
      <c r="I2147" s="338" t="str">
        <f t="shared" si="35"/>
        <v/>
      </c>
      <c r="J2147" s="339"/>
      <c r="K2147" s="339"/>
      <c r="L2147" s="339"/>
      <c r="M2147" s="339"/>
      <c r="N2147" s="339"/>
      <c r="O2147" s="339"/>
      <c r="P2147" s="339"/>
      <c r="Q2147" s="339"/>
    </row>
    <row r="2148" spans="1:17" ht="13.5" customHeight="1">
      <c r="A2148" s="481"/>
      <c r="B2148" s="481"/>
      <c r="C2148" s="481"/>
      <c r="D2148" s="481"/>
      <c r="E2148" s="481"/>
      <c r="F2148" s="339"/>
      <c r="G2148" s="340" t="str">
        <f>IF(ISNUMBER(E2148),E2148/'Bulk DivVar Analysis'!$C$7,"")</f>
        <v/>
      </c>
      <c r="H2148" s="338" t="str">
        <f>IF(ISNUMBER(E2148), IF(G2148&gt;'Bulk DivVar Analysis'!$D$9,"Pass","Fail"),"")</f>
        <v/>
      </c>
      <c r="I2148" s="338" t="str">
        <f t="shared" si="35"/>
        <v/>
      </c>
      <c r="J2148" s="339"/>
      <c r="K2148" s="339"/>
      <c r="L2148" s="339"/>
      <c r="M2148" s="339"/>
      <c r="N2148" s="339"/>
      <c r="O2148" s="339"/>
      <c r="P2148" s="339"/>
      <c r="Q2148" s="339"/>
    </row>
    <row r="2149" spans="1:17" ht="13.5" customHeight="1">
      <c r="A2149" s="481"/>
      <c r="B2149" s="481"/>
      <c r="C2149" s="481"/>
      <c r="D2149" s="481"/>
      <c r="E2149" s="481"/>
      <c r="F2149" s="339"/>
      <c r="G2149" s="340" t="str">
        <f>IF(ISNUMBER(E2149),E2149/'Bulk DivVar Analysis'!$C$7,"")</f>
        <v/>
      </c>
      <c r="H2149" s="338" t="str">
        <f>IF(ISNUMBER(E2149), IF(G2149&gt;'Bulk DivVar Analysis'!$D$9,"Pass","Fail"),"")</f>
        <v/>
      </c>
      <c r="I2149" s="338" t="str">
        <f t="shared" si="35"/>
        <v/>
      </c>
      <c r="J2149" s="339"/>
      <c r="K2149" s="339"/>
      <c r="L2149" s="339"/>
      <c r="M2149" s="339"/>
      <c r="N2149" s="339"/>
      <c r="O2149" s="339"/>
      <c r="P2149" s="339"/>
      <c r="Q2149" s="339"/>
    </row>
    <row r="2150" spans="1:17" ht="13.5" customHeight="1">
      <c r="A2150" s="481"/>
      <c r="B2150" s="481"/>
      <c r="C2150" s="481"/>
      <c r="D2150" s="481"/>
      <c r="E2150" s="481"/>
      <c r="F2150" s="339"/>
      <c r="G2150" s="340" t="str">
        <f>IF(ISNUMBER(E2150),E2150/'Bulk DivVar Analysis'!$C$7,"")</f>
        <v/>
      </c>
      <c r="H2150" s="338" t="str">
        <f>IF(ISNUMBER(E2150), IF(G2150&gt;'Bulk DivVar Analysis'!$D$9,"Pass","Fail"),"")</f>
        <v/>
      </c>
      <c r="I2150" s="338" t="str">
        <f t="shared" si="35"/>
        <v/>
      </c>
      <c r="J2150" s="339"/>
      <c r="K2150" s="339"/>
      <c r="L2150" s="339"/>
      <c r="M2150" s="339"/>
      <c r="N2150" s="339"/>
      <c r="O2150" s="339"/>
      <c r="P2150" s="339"/>
      <c r="Q2150" s="339"/>
    </row>
    <row r="2151" spans="1:17" ht="13.5" customHeight="1">
      <c r="A2151" s="481"/>
      <c r="B2151" s="481"/>
      <c r="C2151" s="481"/>
      <c r="D2151" s="481"/>
      <c r="E2151" s="481"/>
      <c r="F2151" s="339"/>
      <c r="G2151" s="340" t="str">
        <f>IF(ISNUMBER(E2151),E2151/'Bulk DivVar Analysis'!$C$7,"")</f>
        <v/>
      </c>
      <c r="H2151" s="338" t="str">
        <f>IF(ISNUMBER(E2151), IF(G2151&gt;'Bulk DivVar Analysis'!$D$9,"Pass","Fail"),"")</f>
        <v/>
      </c>
      <c r="I2151" s="338" t="str">
        <f t="shared" si="35"/>
        <v/>
      </c>
      <c r="J2151" s="339"/>
      <c r="K2151" s="339"/>
      <c r="L2151" s="339"/>
      <c r="M2151" s="339"/>
      <c r="N2151" s="339"/>
      <c r="O2151" s="339"/>
      <c r="P2151" s="339"/>
      <c r="Q2151" s="339"/>
    </row>
    <row r="2152" spans="1:17" ht="13.5" customHeight="1">
      <c r="A2152" s="481"/>
      <c r="B2152" s="481"/>
      <c r="C2152" s="481"/>
      <c r="D2152" s="481"/>
      <c r="E2152" s="481"/>
      <c r="F2152" s="339"/>
      <c r="G2152" s="340" t="str">
        <f>IF(ISNUMBER(E2152),E2152/'Bulk DivVar Analysis'!$C$7,"")</f>
        <v/>
      </c>
      <c r="H2152" s="338" t="str">
        <f>IF(ISNUMBER(E2152), IF(G2152&gt;'Bulk DivVar Analysis'!$D$9,"Pass","Fail"),"")</f>
        <v/>
      </c>
      <c r="I2152" s="338" t="str">
        <f t="shared" si="35"/>
        <v/>
      </c>
      <c r="J2152" s="339"/>
      <c r="K2152" s="339"/>
      <c r="L2152" s="339"/>
      <c r="M2152" s="339"/>
      <c r="N2152" s="339"/>
      <c r="O2152" s="339"/>
      <c r="P2152" s="339"/>
      <c r="Q2152" s="339"/>
    </row>
    <row r="2153" spans="1:17" ht="13.5" customHeight="1">
      <c r="A2153" s="481"/>
      <c r="B2153" s="481"/>
      <c r="C2153" s="481"/>
      <c r="D2153" s="481"/>
      <c r="E2153" s="481"/>
      <c r="F2153" s="339"/>
      <c r="G2153" s="340" t="str">
        <f>IF(ISNUMBER(E2153),E2153/'Bulk DivVar Analysis'!$C$7,"")</f>
        <v/>
      </c>
      <c r="H2153" s="338" t="str">
        <f>IF(ISNUMBER(E2153), IF(G2153&gt;'Bulk DivVar Analysis'!$D$9,"Pass","Fail"),"")</f>
        <v/>
      </c>
      <c r="I2153" s="338" t="str">
        <f t="shared" si="35"/>
        <v/>
      </c>
      <c r="J2153" s="339"/>
      <c r="K2153" s="339"/>
      <c r="L2153" s="339"/>
      <c r="M2153" s="339"/>
      <c r="N2153" s="339"/>
      <c r="O2153" s="339"/>
      <c r="P2153" s="339"/>
      <c r="Q2153" s="339"/>
    </row>
    <row r="2154" spans="1:17" ht="13.5" customHeight="1">
      <c r="A2154" s="481"/>
      <c r="B2154" s="481"/>
      <c r="C2154" s="481"/>
      <c r="D2154" s="481"/>
      <c r="E2154" s="481"/>
      <c r="F2154" s="339"/>
      <c r="G2154" s="340" t="str">
        <f>IF(ISNUMBER(E2154),E2154/'Bulk DivVar Analysis'!$C$7,"")</f>
        <v/>
      </c>
      <c r="H2154" s="338" t="str">
        <f>IF(ISNUMBER(E2154), IF(G2154&gt;'Bulk DivVar Analysis'!$D$9,"Pass","Fail"),"")</f>
        <v/>
      </c>
      <c r="I2154" s="338" t="str">
        <f t="shared" si="35"/>
        <v/>
      </c>
      <c r="J2154" s="339"/>
      <c r="K2154" s="339"/>
      <c r="L2154" s="339"/>
      <c r="M2154" s="339"/>
      <c r="N2154" s="339"/>
      <c r="O2154" s="339"/>
      <c r="P2154" s="339"/>
      <c r="Q2154" s="339"/>
    </row>
    <row r="2155" spans="1:17" ht="13.5" customHeight="1">
      <c r="A2155" s="481"/>
      <c r="B2155" s="481"/>
      <c r="C2155" s="481"/>
      <c r="D2155" s="481"/>
      <c r="E2155" s="481"/>
      <c r="F2155" s="339"/>
      <c r="G2155" s="340" t="str">
        <f>IF(ISNUMBER(E2155),E2155/'Bulk DivVar Analysis'!$C$7,"")</f>
        <v/>
      </c>
      <c r="H2155" s="338" t="str">
        <f>IF(ISNUMBER(E2155), IF(G2155&gt;'Bulk DivVar Analysis'!$D$9,"Pass","Fail"),"")</f>
        <v/>
      </c>
      <c r="I2155" s="338" t="str">
        <f t="shared" si="35"/>
        <v/>
      </c>
      <c r="J2155" s="339"/>
      <c r="K2155" s="339"/>
      <c r="L2155" s="339"/>
      <c r="M2155" s="339"/>
      <c r="N2155" s="339"/>
      <c r="O2155" s="339"/>
      <c r="P2155" s="339"/>
      <c r="Q2155" s="339"/>
    </row>
    <row r="2156" spans="1:17" ht="13.5" customHeight="1">
      <c r="A2156" s="481"/>
      <c r="B2156" s="481"/>
      <c r="C2156" s="481"/>
      <c r="D2156" s="481"/>
      <c r="E2156" s="481"/>
      <c r="F2156" s="339"/>
      <c r="G2156" s="340" t="str">
        <f>IF(ISNUMBER(E2156),E2156/'Bulk DivVar Analysis'!$C$7,"")</f>
        <v/>
      </c>
      <c r="H2156" s="338" t="str">
        <f>IF(ISNUMBER(E2156), IF(G2156&gt;'Bulk DivVar Analysis'!$D$9,"Pass","Fail"),"")</f>
        <v/>
      </c>
      <c r="I2156" s="338" t="str">
        <f t="shared" si="35"/>
        <v/>
      </c>
      <c r="J2156" s="339"/>
      <c r="K2156" s="339"/>
      <c r="L2156" s="339"/>
      <c r="M2156" s="339"/>
      <c r="N2156" s="339"/>
      <c r="O2156" s="339"/>
      <c r="P2156" s="339"/>
      <c r="Q2156" s="339"/>
    </row>
    <row r="2157" spans="1:17" ht="13.5" customHeight="1">
      <c r="A2157" s="481"/>
      <c r="B2157" s="481"/>
      <c r="C2157" s="481"/>
      <c r="D2157" s="481"/>
      <c r="E2157" s="481"/>
      <c r="F2157" s="339"/>
      <c r="G2157" s="340" t="str">
        <f>IF(ISNUMBER(E2157),E2157/'Bulk DivVar Analysis'!$C$7,"")</f>
        <v/>
      </c>
      <c r="H2157" s="338" t="str">
        <f>IF(ISNUMBER(E2157), IF(G2157&gt;'Bulk DivVar Analysis'!$D$9,"Pass","Fail"),"")</f>
        <v/>
      </c>
      <c r="I2157" s="338" t="str">
        <f t="shared" si="35"/>
        <v/>
      </c>
      <c r="J2157" s="339"/>
      <c r="K2157" s="339"/>
      <c r="L2157" s="339"/>
      <c r="M2157" s="339"/>
      <c r="N2157" s="339"/>
      <c r="O2157" s="339"/>
      <c r="P2157" s="339"/>
      <c r="Q2157" s="339"/>
    </row>
    <row r="2158" spans="1:17" ht="13.5" customHeight="1">
      <c r="A2158" s="481"/>
      <c r="B2158" s="481"/>
      <c r="C2158" s="481"/>
      <c r="D2158" s="481"/>
      <c r="E2158" s="481"/>
      <c r="F2158" s="339"/>
      <c r="G2158" s="340" t="str">
        <f>IF(ISNUMBER(E2158),E2158/'Bulk DivVar Analysis'!$C$7,"")</f>
        <v/>
      </c>
      <c r="H2158" s="338" t="str">
        <f>IF(ISNUMBER(E2158), IF(G2158&gt;'Bulk DivVar Analysis'!$D$9,"Pass","Fail"),"")</f>
        <v/>
      </c>
      <c r="I2158" s="338" t="str">
        <f t="shared" si="35"/>
        <v/>
      </c>
      <c r="J2158" s="339"/>
      <c r="K2158" s="339"/>
      <c r="L2158" s="339"/>
      <c r="M2158" s="339"/>
      <c r="N2158" s="339"/>
      <c r="O2158" s="339"/>
      <c r="P2158" s="339"/>
      <c r="Q2158" s="339"/>
    </row>
    <row r="2159" spans="1:17" ht="13.5" customHeight="1">
      <c r="A2159" s="481"/>
      <c r="B2159" s="481"/>
      <c r="C2159" s="481"/>
      <c r="D2159" s="481"/>
      <c r="E2159" s="481"/>
      <c r="F2159" s="339"/>
      <c r="G2159" s="340" t="str">
        <f>IF(ISNUMBER(E2159),E2159/'Bulk DivVar Analysis'!$C$7,"")</f>
        <v/>
      </c>
      <c r="H2159" s="338" t="str">
        <f>IF(ISNUMBER(E2159), IF(G2159&gt;'Bulk DivVar Analysis'!$D$9,"Pass","Fail"),"")</f>
        <v/>
      </c>
      <c r="I2159" s="338" t="str">
        <f t="shared" si="35"/>
        <v/>
      </c>
      <c r="J2159" s="339"/>
      <c r="K2159" s="339"/>
      <c r="L2159" s="339"/>
      <c r="M2159" s="339"/>
      <c r="N2159" s="339"/>
      <c r="O2159" s="339"/>
      <c r="P2159" s="339"/>
      <c r="Q2159" s="339"/>
    </row>
    <row r="2160" spans="1:17" ht="13.5" customHeight="1">
      <c r="A2160" s="481"/>
      <c r="B2160" s="481"/>
      <c r="C2160" s="481"/>
      <c r="D2160" s="481"/>
      <c r="E2160" s="481"/>
      <c r="F2160" s="339"/>
      <c r="G2160" s="340" t="str">
        <f>IF(ISNUMBER(E2160),E2160/'Bulk DivVar Analysis'!$C$7,"")</f>
        <v/>
      </c>
      <c r="H2160" s="338" t="str">
        <f>IF(ISNUMBER(E2160), IF(G2160&gt;'Bulk DivVar Analysis'!$D$9,"Pass","Fail"),"")</f>
        <v/>
      </c>
      <c r="I2160" s="338" t="str">
        <f t="shared" si="35"/>
        <v/>
      </c>
      <c r="J2160" s="339"/>
      <c r="K2160" s="339"/>
      <c r="L2160" s="339"/>
      <c r="M2160" s="339"/>
      <c r="N2160" s="339"/>
      <c r="O2160" s="339"/>
      <c r="P2160" s="339"/>
      <c r="Q2160" s="339"/>
    </row>
    <row r="2161" spans="1:17" ht="13.5" customHeight="1">
      <c r="A2161" s="481"/>
      <c r="B2161" s="481"/>
      <c r="C2161" s="481"/>
      <c r="D2161" s="481"/>
      <c r="E2161" s="481"/>
      <c r="F2161" s="339"/>
      <c r="G2161" s="340" t="str">
        <f>IF(ISNUMBER(E2161),E2161/'Bulk DivVar Analysis'!$C$7,"")</f>
        <v/>
      </c>
      <c r="H2161" s="338" t="str">
        <f>IF(ISNUMBER(E2161), IF(G2161&gt;'Bulk DivVar Analysis'!$D$9,"Pass","Fail"),"")</f>
        <v/>
      </c>
      <c r="I2161" s="338" t="str">
        <f t="shared" si="35"/>
        <v/>
      </c>
      <c r="J2161" s="339"/>
      <c r="K2161" s="339"/>
      <c r="L2161" s="339"/>
      <c r="M2161" s="339"/>
      <c r="N2161" s="339"/>
      <c r="O2161" s="339"/>
      <c r="P2161" s="339"/>
      <c r="Q2161" s="339"/>
    </row>
    <row r="2162" spans="1:17" ht="13.5" customHeight="1">
      <c r="A2162" s="481"/>
      <c r="B2162" s="481"/>
      <c r="C2162" s="481"/>
      <c r="D2162" s="481"/>
      <c r="E2162" s="481"/>
      <c r="F2162" s="339"/>
      <c r="G2162" s="340" t="str">
        <f>IF(ISNUMBER(E2162),E2162/'Bulk DivVar Analysis'!$C$7,"")</f>
        <v/>
      </c>
      <c r="H2162" s="338" t="str">
        <f>IF(ISNUMBER(E2162), IF(G2162&gt;'Bulk DivVar Analysis'!$D$9,"Pass","Fail"),"")</f>
        <v/>
      </c>
      <c r="I2162" s="338" t="str">
        <f t="shared" si="35"/>
        <v/>
      </c>
      <c r="J2162" s="339"/>
      <c r="K2162" s="339"/>
      <c r="L2162" s="339"/>
      <c r="M2162" s="339"/>
      <c r="N2162" s="339"/>
      <c r="O2162" s="339"/>
      <c r="P2162" s="339"/>
      <c r="Q2162" s="339"/>
    </row>
    <row r="2163" spans="1:17" ht="13.5" customHeight="1">
      <c r="A2163" s="481"/>
      <c r="B2163" s="481"/>
      <c r="C2163" s="481"/>
      <c r="D2163" s="481"/>
      <c r="E2163" s="481"/>
      <c r="F2163" s="339"/>
      <c r="G2163" s="340" t="str">
        <f>IF(ISNUMBER(E2163),E2163/'Bulk DivVar Analysis'!$C$7,"")</f>
        <v/>
      </c>
      <c r="H2163" s="338" t="str">
        <f>IF(ISNUMBER(E2163), IF(G2163&gt;'Bulk DivVar Analysis'!$D$9,"Pass","Fail"),"")</f>
        <v/>
      </c>
      <c r="I2163" s="338" t="str">
        <f t="shared" si="35"/>
        <v/>
      </c>
      <c r="J2163" s="339"/>
      <c r="K2163" s="339"/>
      <c r="L2163" s="339"/>
      <c r="M2163" s="339"/>
      <c r="N2163" s="339"/>
      <c r="O2163" s="339"/>
      <c r="P2163" s="339"/>
      <c r="Q2163" s="339"/>
    </row>
    <row r="2164" spans="1:17" ht="13.5" customHeight="1">
      <c r="A2164" s="481"/>
      <c r="B2164" s="481"/>
      <c r="C2164" s="481"/>
      <c r="D2164" s="481"/>
      <c r="E2164" s="481"/>
      <c r="F2164" s="339"/>
      <c r="G2164" s="340" t="str">
        <f>IF(ISNUMBER(E2164),E2164/'Bulk DivVar Analysis'!$C$7,"")</f>
        <v/>
      </c>
      <c r="H2164" s="338" t="str">
        <f>IF(ISNUMBER(E2164), IF(G2164&gt;'Bulk DivVar Analysis'!$D$9,"Pass","Fail"),"")</f>
        <v/>
      </c>
      <c r="I2164" s="338" t="str">
        <f t="shared" si="35"/>
        <v/>
      </c>
      <c r="J2164" s="339"/>
      <c r="K2164" s="339"/>
      <c r="L2164" s="339"/>
      <c r="M2164" s="339"/>
      <c r="N2164" s="339"/>
      <c r="O2164" s="339"/>
      <c r="P2164" s="339"/>
      <c r="Q2164" s="339"/>
    </row>
    <row r="2165" spans="1:17" ht="13.5" customHeight="1">
      <c r="A2165" s="481"/>
      <c r="B2165" s="481"/>
      <c r="C2165" s="481"/>
      <c r="D2165" s="481"/>
      <c r="E2165" s="481"/>
      <c r="F2165" s="339"/>
      <c r="G2165" s="340" t="str">
        <f>IF(ISNUMBER(E2165),E2165/'Bulk DivVar Analysis'!$C$7,"")</f>
        <v/>
      </c>
      <c r="H2165" s="338" t="str">
        <f>IF(ISNUMBER(E2165), IF(G2165&gt;'Bulk DivVar Analysis'!$D$9,"Pass","Fail"),"")</f>
        <v/>
      </c>
      <c r="I2165" s="338" t="str">
        <f t="shared" si="35"/>
        <v/>
      </c>
      <c r="J2165" s="339"/>
      <c r="K2165" s="339"/>
      <c r="L2165" s="339"/>
      <c r="M2165" s="339"/>
      <c r="N2165" s="339"/>
      <c r="O2165" s="339"/>
      <c r="P2165" s="339"/>
      <c r="Q2165" s="339"/>
    </row>
    <row r="2166" spans="1:17" ht="13.5" customHeight="1">
      <c r="A2166" s="481"/>
      <c r="B2166" s="481"/>
      <c r="C2166" s="481"/>
      <c r="D2166" s="481"/>
      <c r="E2166" s="481"/>
      <c r="F2166" s="339"/>
      <c r="G2166" s="340" t="str">
        <f>IF(ISNUMBER(E2166),E2166/'Bulk DivVar Analysis'!$C$7,"")</f>
        <v/>
      </c>
      <c r="H2166" s="338" t="str">
        <f>IF(ISNUMBER(E2166), IF(G2166&gt;'Bulk DivVar Analysis'!$D$9,"Pass","Fail"),"")</f>
        <v/>
      </c>
      <c r="I2166" s="338" t="str">
        <f t="shared" si="35"/>
        <v/>
      </c>
      <c r="J2166" s="339"/>
      <c r="K2166" s="339"/>
      <c r="L2166" s="339"/>
      <c r="M2166" s="339"/>
      <c r="N2166" s="339"/>
      <c r="O2166" s="339"/>
      <c r="P2166" s="339"/>
      <c r="Q2166" s="339"/>
    </row>
    <row r="2167" spans="1:17" ht="13.5" customHeight="1">
      <c r="A2167" s="481"/>
      <c r="B2167" s="481"/>
      <c r="C2167" s="481"/>
      <c r="D2167" s="481"/>
      <c r="E2167" s="481"/>
      <c r="F2167" s="339"/>
      <c r="G2167" s="340" t="str">
        <f>IF(ISNUMBER(E2167),E2167/'Bulk DivVar Analysis'!$C$7,"")</f>
        <v/>
      </c>
      <c r="H2167" s="338" t="str">
        <f>IF(ISNUMBER(E2167), IF(G2167&gt;'Bulk DivVar Analysis'!$D$9,"Pass","Fail"),"")</f>
        <v/>
      </c>
      <c r="I2167" s="338" t="str">
        <f t="shared" si="35"/>
        <v/>
      </c>
      <c r="J2167" s="339"/>
      <c r="K2167" s="339"/>
      <c r="L2167" s="339"/>
      <c r="M2167" s="339"/>
      <c r="N2167" s="339"/>
      <c r="O2167" s="339"/>
      <c r="P2167" s="339"/>
      <c r="Q2167" s="339"/>
    </row>
    <row r="2168" spans="1:17" ht="13.5" customHeight="1">
      <c r="A2168" s="481"/>
      <c r="B2168" s="481"/>
      <c r="C2168" s="481"/>
      <c r="D2168" s="481"/>
      <c r="E2168" s="481"/>
      <c r="F2168" s="339"/>
      <c r="G2168" s="340" t="str">
        <f>IF(ISNUMBER(E2168),E2168/'Bulk DivVar Analysis'!$C$7,"")</f>
        <v/>
      </c>
      <c r="H2168" s="338" t="str">
        <f>IF(ISNUMBER(E2168), IF(G2168&gt;'Bulk DivVar Analysis'!$D$9,"Pass","Fail"),"")</f>
        <v/>
      </c>
      <c r="I2168" s="338" t="str">
        <f t="shared" si="35"/>
        <v/>
      </c>
      <c r="J2168" s="339"/>
      <c r="K2168" s="339"/>
      <c r="L2168" s="339"/>
      <c r="M2168" s="339"/>
      <c r="N2168" s="339"/>
      <c r="O2168" s="339"/>
      <c r="P2168" s="339"/>
      <c r="Q2168" s="339"/>
    </row>
    <row r="2169" spans="1:17" ht="13.5" customHeight="1">
      <c r="A2169" s="481"/>
      <c r="B2169" s="481"/>
      <c r="C2169" s="481"/>
      <c r="D2169" s="481"/>
      <c r="E2169" s="481"/>
      <c r="F2169" s="339"/>
      <c r="G2169" s="340" t="str">
        <f>IF(ISNUMBER(E2169),E2169/'Bulk DivVar Analysis'!$C$7,"")</f>
        <v/>
      </c>
      <c r="H2169" s="338" t="str">
        <f>IF(ISNUMBER(E2169), IF(G2169&gt;'Bulk DivVar Analysis'!$D$9,"Pass","Fail"),"")</f>
        <v/>
      </c>
      <c r="I2169" s="338" t="str">
        <f t="shared" si="35"/>
        <v/>
      </c>
      <c r="J2169" s="339"/>
      <c r="K2169" s="339"/>
      <c r="L2169" s="339"/>
      <c r="M2169" s="339"/>
      <c r="N2169" s="339"/>
      <c r="O2169" s="339"/>
      <c r="P2169" s="339"/>
      <c r="Q2169" s="339"/>
    </row>
    <row r="2170" spans="1:17" ht="13.5" customHeight="1">
      <c r="A2170" s="481"/>
      <c r="B2170" s="481"/>
      <c r="C2170" s="481"/>
      <c r="D2170" s="481"/>
      <c r="E2170" s="481"/>
      <c r="F2170" s="339"/>
      <c r="G2170" s="340" t="str">
        <f>IF(ISNUMBER(E2170),E2170/'Bulk DivVar Analysis'!$C$7,"")</f>
        <v/>
      </c>
      <c r="H2170" s="338" t="str">
        <f>IF(ISNUMBER(E2170), IF(G2170&gt;'Bulk DivVar Analysis'!$D$9,"Pass","Fail"),"")</f>
        <v/>
      </c>
      <c r="I2170" s="338" t="str">
        <f t="shared" si="35"/>
        <v/>
      </c>
      <c r="J2170" s="339"/>
      <c r="K2170" s="339"/>
      <c r="L2170" s="339"/>
      <c r="M2170" s="339"/>
      <c r="N2170" s="339"/>
      <c r="O2170" s="339"/>
      <c r="P2170" s="339"/>
      <c r="Q2170" s="339"/>
    </row>
    <row r="2171" spans="1:17" ht="13.5" customHeight="1">
      <c r="A2171" s="481"/>
      <c r="B2171" s="481"/>
      <c r="C2171" s="481"/>
      <c r="D2171" s="481"/>
      <c r="E2171" s="481"/>
      <c r="F2171" s="339"/>
      <c r="G2171" s="340" t="str">
        <f>IF(ISNUMBER(E2171),E2171/'Bulk DivVar Analysis'!$C$7,"")</f>
        <v/>
      </c>
      <c r="H2171" s="338" t="str">
        <f>IF(ISNUMBER(E2171), IF(G2171&gt;'Bulk DivVar Analysis'!$D$9,"Pass","Fail"),"")</f>
        <v/>
      </c>
      <c r="I2171" s="338" t="str">
        <f t="shared" si="35"/>
        <v/>
      </c>
      <c r="J2171" s="339"/>
      <c r="K2171" s="339"/>
      <c r="L2171" s="339"/>
      <c r="M2171" s="339"/>
      <c r="N2171" s="339"/>
      <c r="O2171" s="339"/>
      <c r="P2171" s="339"/>
      <c r="Q2171" s="339"/>
    </row>
    <row r="2172" spans="1:17" ht="13.5" customHeight="1">
      <c r="A2172" s="481"/>
      <c r="B2172" s="481"/>
      <c r="C2172" s="481"/>
      <c r="D2172" s="481"/>
      <c r="E2172" s="481"/>
      <c r="F2172" s="339"/>
      <c r="G2172" s="340" t="str">
        <f>IF(ISNUMBER(E2172),E2172/'Bulk DivVar Analysis'!$C$7,"")</f>
        <v/>
      </c>
      <c r="H2172" s="338" t="str">
        <f>IF(ISNUMBER(E2172), IF(G2172&gt;'Bulk DivVar Analysis'!$D$9,"Pass","Fail"),"")</f>
        <v/>
      </c>
      <c r="I2172" s="338" t="str">
        <f t="shared" si="35"/>
        <v/>
      </c>
      <c r="J2172" s="339"/>
      <c r="K2172" s="339"/>
      <c r="L2172" s="339"/>
      <c r="M2172" s="339"/>
      <c r="N2172" s="339"/>
      <c r="O2172" s="339"/>
      <c r="P2172" s="339"/>
      <c r="Q2172" s="339"/>
    </row>
    <row r="2173" spans="1:17" ht="13.5" customHeight="1">
      <c r="A2173" s="481"/>
      <c r="B2173" s="481"/>
      <c r="C2173" s="481"/>
      <c r="D2173" s="481"/>
      <c r="E2173" s="481"/>
      <c r="F2173" s="339"/>
      <c r="G2173" s="340" t="str">
        <f>IF(ISNUMBER(E2173),E2173/'Bulk DivVar Analysis'!$C$7,"")</f>
        <v/>
      </c>
      <c r="H2173" s="338" t="str">
        <f>IF(ISNUMBER(E2173), IF(G2173&gt;'Bulk DivVar Analysis'!$D$9,"Pass","Fail"),"")</f>
        <v/>
      </c>
      <c r="I2173" s="338" t="str">
        <f t="shared" si="35"/>
        <v/>
      </c>
      <c r="J2173" s="339"/>
      <c r="K2173" s="339"/>
      <c r="L2173" s="339"/>
      <c r="M2173" s="339"/>
      <c r="N2173" s="339"/>
      <c r="O2173" s="339"/>
      <c r="P2173" s="339"/>
      <c r="Q2173" s="339"/>
    </row>
    <row r="2174" spans="1:17" ht="13.5" customHeight="1">
      <c r="A2174" s="481"/>
      <c r="B2174" s="481"/>
      <c r="C2174" s="481"/>
      <c r="D2174" s="481"/>
      <c r="E2174" s="481"/>
      <c r="F2174" s="339"/>
      <c r="G2174" s="340" t="str">
        <f>IF(ISNUMBER(E2174),E2174/'Bulk DivVar Analysis'!$C$7,"")</f>
        <v/>
      </c>
      <c r="H2174" s="338" t="str">
        <f>IF(ISNUMBER(E2174), IF(G2174&gt;'Bulk DivVar Analysis'!$D$9,"Pass","Fail"),"")</f>
        <v/>
      </c>
      <c r="I2174" s="338" t="str">
        <f t="shared" si="35"/>
        <v/>
      </c>
      <c r="J2174" s="339"/>
      <c r="K2174" s="339"/>
      <c r="L2174" s="339"/>
      <c r="M2174" s="339"/>
      <c r="N2174" s="339"/>
      <c r="O2174" s="339"/>
      <c r="P2174" s="339"/>
      <c r="Q2174" s="339"/>
    </row>
    <row r="2175" spans="1:17" ht="13.5" customHeight="1">
      <c r="A2175" s="481"/>
      <c r="B2175" s="481"/>
      <c r="C2175" s="481"/>
      <c r="D2175" s="481"/>
      <c r="E2175" s="481"/>
      <c r="F2175" s="339"/>
      <c r="G2175" s="340" t="str">
        <f>IF(ISNUMBER(E2175),E2175/'Bulk DivVar Analysis'!$C$7,"")</f>
        <v/>
      </c>
      <c r="H2175" s="338" t="str">
        <f>IF(ISNUMBER(E2175), IF(G2175&gt;'Bulk DivVar Analysis'!$D$9,"Pass","Fail"),"")</f>
        <v/>
      </c>
      <c r="I2175" s="338" t="str">
        <f t="shared" si="35"/>
        <v/>
      </c>
      <c r="J2175" s="339"/>
      <c r="K2175" s="339"/>
      <c r="L2175" s="339"/>
      <c r="M2175" s="339"/>
      <c r="N2175" s="339"/>
      <c r="O2175" s="339"/>
      <c r="P2175" s="339"/>
      <c r="Q2175" s="339"/>
    </row>
    <row r="2176" spans="1:17" ht="13.5" customHeight="1">
      <c r="A2176" s="481"/>
      <c r="B2176" s="481"/>
      <c r="C2176" s="481"/>
      <c r="D2176" s="481"/>
      <c r="E2176" s="481"/>
      <c r="F2176" s="339"/>
      <c r="G2176" s="340" t="str">
        <f>IF(ISNUMBER(E2176),E2176/'Bulk DivVar Analysis'!$C$7,"")</f>
        <v/>
      </c>
      <c r="H2176" s="338" t="str">
        <f>IF(ISNUMBER(E2176), IF(G2176&gt;'Bulk DivVar Analysis'!$D$9,"Pass","Fail"),"")</f>
        <v/>
      </c>
      <c r="I2176" s="338" t="str">
        <f t="shared" si="35"/>
        <v/>
      </c>
      <c r="J2176" s="339"/>
      <c r="K2176" s="339"/>
      <c r="L2176" s="339"/>
      <c r="M2176" s="339"/>
      <c r="N2176" s="339"/>
      <c r="O2176" s="339"/>
      <c r="P2176" s="339"/>
      <c r="Q2176" s="339"/>
    </row>
    <row r="2177" spans="1:17" ht="13.5" customHeight="1">
      <c r="A2177" s="481"/>
      <c r="B2177" s="481"/>
      <c r="C2177" s="481"/>
      <c r="D2177" s="481"/>
      <c r="E2177" s="481"/>
      <c r="F2177" s="339"/>
      <c r="G2177" s="340" t="str">
        <f>IF(ISNUMBER(E2177),E2177/'Bulk DivVar Analysis'!$C$7,"")</f>
        <v/>
      </c>
      <c r="H2177" s="338" t="str">
        <f>IF(ISNUMBER(E2177), IF(G2177&gt;'Bulk DivVar Analysis'!$D$9,"Pass","Fail"),"")</f>
        <v/>
      </c>
      <c r="I2177" s="338" t="str">
        <f t="shared" si="35"/>
        <v/>
      </c>
      <c r="J2177" s="339"/>
      <c r="K2177" s="339"/>
      <c r="L2177" s="339"/>
      <c r="M2177" s="339"/>
      <c r="N2177" s="339"/>
      <c r="O2177" s="339"/>
      <c r="P2177" s="339"/>
      <c r="Q2177" s="339"/>
    </row>
    <row r="2178" spans="1:17" ht="13.5" customHeight="1">
      <c r="A2178" s="481"/>
      <c r="B2178" s="481"/>
      <c r="C2178" s="481"/>
      <c r="D2178" s="481"/>
      <c r="E2178" s="481"/>
      <c r="F2178" s="339"/>
      <c r="G2178" s="340" t="str">
        <f>IF(ISNUMBER(E2178),E2178/'Bulk DivVar Analysis'!$C$7,"")</f>
        <v/>
      </c>
      <c r="H2178" s="338" t="str">
        <f>IF(ISNUMBER(E2178), IF(G2178&gt;'Bulk DivVar Analysis'!$D$9,"Pass","Fail"),"")</f>
        <v/>
      </c>
      <c r="I2178" s="338" t="str">
        <f t="shared" si="35"/>
        <v/>
      </c>
      <c r="J2178" s="339"/>
      <c r="K2178" s="339"/>
      <c r="L2178" s="339"/>
      <c r="M2178" s="339"/>
      <c r="N2178" s="339"/>
      <c r="O2178" s="339"/>
      <c r="P2178" s="339"/>
      <c r="Q2178" s="339"/>
    </row>
    <row r="2179" spans="1:17" ht="13.5" customHeight="1">
      <c r="A2179" s="481"/>
      <c r="B2179" s="481"/>
      <c r="C2179" s="481"/>
      <c r="D2179" s="481"/>
      <c r="E2179" s="481"/>
      <c r="F2179" s="339"/>
      <c r="G2179" s="340" t="str">
        <f>IF(ISNUMBER(E2179),E2179/'Bulk DivVar Analysis'!$C$7,"")</f>
        <v/>
      </c>
      <c r="H2179" s="338" t="str">
        <f>IF(ISNUMBER(E2179), IF(G2179&gt;'Bulk DivVar Analysis'!$D$9,"Pass","Fail"),"")</f>
        <v/>
      </c>
      <c r="I2179" s="338" t="str">
        <f t="shared" ref="I2179:I2242" si="36">_xlfn.TEXTJOIN("_",TRUE,B2179,C2179)</f>
        <v/>
      </c>
      <c r="J2179" s="339"/>
      <c r="K2179" s="339"/>
      <c r="L2179" s="339"/>
      <c r="M2179" s="339"/>
      <c r="N2179" s="339"/>
      <c r="O2179" s="339"/>
      <c r="P2179" s="339"/>
      <c r="Q2179" s="339"/>
    </row>
    <row r="2180" spans="1:17" ht="13.5" customHeight="1">
      <c r="A2180" s="481"/>
      <c r="B2180" s="481"/>
      <c r="C2180" s="481"/>
      <c r="D2180" s="481"/>
      <c r="E2180" s="481"/>
      <c r="F2180" s="339"/>
      <c r="G2180" s="340" t="str">
        <f>IF(ISNUMBER(E2180),E2180/'Bulk DivVar Analysis'!$C$7,"")</f>
        <v/>
      </c>
      <c r="H2180" s="338" t="str">
        <f>IF(ISNUMBER(E2180), IF(G2180&gt;'Bulk DivVar Analysis'!$D$9,"Pass","Fail"),"")</f>
        <v/>
      </c>
      <c r="I2180" s="338" t="str">
        <f t="shared" si="36"/>
        <v/>
      </c>
      <c r="J2180" s="339"/>
      <c r="K2180" s="339"/>
      <c r="L2180" s="339"/>
      <c r="M2180" s="339"/>
      <c r="N2180" s="339"/>
      <c r="O2180" s="339"/>
      <c r="P2180" s="339"/>
      <c r="Q2180" s="339"/>
    </row>
    <row r="2181" spans="1:17" ht="13.5" customHeight="1">
      <c r="A2181" s="481"/>
      <c r="B2181" s="481"/>
      <c r="C2181" s="481"/>
      <c r="D2181" s="481"/>
      <c r="E2181" s="481"/>
      <c r="F2181" s="339"/>
      <c r="G2181" s="340" t="str">
        <f>IF(ISNUMBER(E2181),E2181/'Bulk DivVar Analysis'!$C$7,"")</f>
        <v/>
      </c>
      <c r="H2181" s="338" t="str">
        <f>IF(ISNUMBER(E2181), IF(G2181&gt;'Bulk DivVar Analysis'!$D$9,"Pass","Fail"),"")</f>
        <v/>
      </c>
      <c r="I2181" s="338" t="str">
        <f t="shared" si="36"/>
        <v/>
      </c>
      <c r="J2181" s="339"/>
      <c r="K2181" s="339"/>
      <c r="L2181" s="339"/>
      <c r="M2181" s="339"/>
      <c r="N2181" s="339"/>
      <c r="O2181" s="339"/>
      <c r="P2181" s="339"/>
      <c r="Q2181" s="339"/>
    </row>
    <row r="2182" spans="1:17" ht="13.5" customHeight="1">
      <c r="A2182" s="481"/>
      <c r="B2182" s="481"/>
      <c r="C2182" s="481"/>
      <c r="D2182" s="481"/>
      <c r="E2182" s="481"/>
      <c r="F2182" s="339"/>
      <c r="G2182" s="340" t="str">
        <f>IF(ISNUMBER(E2182),E2182/'Bulk DivVar Analysis'!$C$7,"")</f>
        <v/>
      </c>
      <c r="H2182" s="338" t="str">
        <f>IF(ISNUMBER(E2182), IF(G2182&gt;'Bulk DivVar Analysis'!$D$9,"Pass","Fail"),"")</f>
        <v/>
      </c>
      <c r="I2182" s="338" t="str">
        <f t="shared" si="36"/>
        <v/>
      </c>
      <c r="J2182" s="339"/>
      <c r="K2182" s="339"/>
      <c r="L2182" s="339"/>
      <c r="M2182" s="339"/>
      <c r="N2182" s="339"/>
      <c r="O2182" s="339"/>
      <c r="P2182" s="339"/>
      <c r="Q2182" s="339"/>
    </row>
    <row r="2183" spans="1:17" ht="13.5" customHeight="1">
      <c r="A2183" s="481"/>
      <c r="B2183" s="481"/>
      <c r="C2183" s="481"/>
      <c r="D2183" s="481"/>
      <c r="E2183" s="481"/>
      <c r="F2183" s="339"/>
      <c r="G2183" s="340" t="str">
        <f>IF(ISNUMBER(E2183),E2183/'Bulk DivVar Analysis'!$C$7,"")</f>
        <v/>
      </c>
      <c r="H2183" s="338" t="str">
        <f>IF(ISNUMBER(E2183), IF(G2183&gt;'Bulk DivVar Analysis'!$D$9,"Pass","Fail"),"")</f>
        <v/>
      </c>
      <c r="I2183" s="338" t="str">
        <f t="shared" si="36"/>
        <v/>
      </c>
      <c r="J2183" s="339"/>
      <c r="K2183" s="339"/>
      <c r="L2183" s="339"/>
      <c r="M2183" s="339"/>
      <c r="N2183" s="339"/>
      <c r="O2183" s="339"/>
      <c r="P2183" s="339"/>
      <c r="Q2183" s="339"/>
    </row>
    <row r="2184" spans="1:17" ht="13.5" customHeight="1">
      <c r="A2184" s="481"/>
      <c r="B2184" s="481"/>
      <c r="C2184" s="481"/>
      <c r="D2184" s="481"/>
      <c r="E2184" s="481"/>
      <c r="F2184" s="339"/>
      <c r="G2184" s="340" t="str">
        <f>IF(ISNUMBER(E2184),E2184/'Bulk DivVar Analysis'!$C$7,"")</f>
        <v/>
      </c>
      <c r="H2184" s="338" t="str">
        <f>IF(ISNUMBER(E2184), IF(G2184&gt;'Bulk DivVar Analysis'!$D$9,"Pass","Fail"),"")</f>
        <v/>
      </c>
      <c r="I2184" s="338" t="str">
        <f t="shared" si="36"/>
        <v/>
      </c>
      <c r="J2184" s="339"/>
      <c r="K2184" s="339"/>
      <c r="L2184" s="339"/>
      <c r="M2184" s="339"/>
      <c r="N2184" s="339"/>
      <c r="O2184" s="339"/>
      <c r="P2184" s="339"/>
      <c r="Q2184" s="339"/>
    </row>
    <row r="2185" spans="1:17" ht="13.5" customHeight="1">
      <c r="A2185" s="481"/>
      <c r="B2185" s="481"/>
      <c r="C2185" s="481"/>
      <c r="D2185" s="481"/>
      <c r="E2185" s="481"/>
      <c r="F2185" s="339"/>
      <c r="G2185" s="340" t="str">
        <f>IF(ISNUMBER(E2185),E2185/'Bulk DivVar Analysis'!$C$7,"")</f>
        <v/>
      </c>
      <c r="H2185" s="338" t="str">
        <f>IF(ISNUMBER(E2185), IF(G2185&gt;'Bulk DivVar Analysis'!$D$9,"Pass","Fail"),"")</f>
        <v/>
      </c>
      <c r="I2185" s="338" t="str">
        <f t="shared" si="36"/>
        <v/>
      </c>
      <c r="J2185" s="339"/>
      <c r="K2185" s="339"/>
      <c r="L2185" s="339"/>
      <c r="M2185" s="339"/>
      <c r="N2185" s="339"/>
      <c r="O2185" s="339"/>
      <c r="P2185" s="339"/>
      <c r="Q2185" s="339"/>
    </row>
    <row r="2186" spans="1:17" ht="13.5" customHeight="1">
      <c r="A2186" s="481"/>
      <c r="B2186" s="481"/>
      <c r="C2186" s="481"/>
      <c r="D2186" s="481"/>
      <c r="E2186" s="481"/>
      <c r="F2186" s="339"/>
      <c r="G2186" s="340" t="str">
        <f>IF(ISNUMBER(E2186),E2186/'Bulk DivVar Analysis'!$C$7,"")</f>
        <v/>
      </c>
      <c r="H2186" s="338" t="str">
        <f>IF(ISNUMBER(E2186), IF(G2186&gt;'Bulk DivVar Analysis'!$D$9,"Pass","Fail"),"")</f>
        <v/>
      </c>
      <c r="I2186" s="338" t="str">
        <f t="shared" si="36"/>
        <v/>
      </c>
      <c r="J2186" s="339"/>
      <c r="K2186" s="339"/>
      <c r="L2186" s="339"/>
      <c r="M2186" s="339"/>
      <c r="N2186" s="339"/>
      <c r="O2186" s="339"/>
      <c r="P2186" s="339"/>
      <c r="Q2186" s="339"/>
    </row>
    <row r="2187" spans="1:17" ht="13.5" customHeight="1">
      <c r="A2187" s="481"/>
      <c r="B2187" s="481"/>
      <c r="C2187" s="481"/>
      <c r="D2187" s="481"/>
      <c r="E2187" s="481"/>
      <c r="F2187" s="339"/>
      <c r="G2187" s="340" t="str">
        <f>IF(ISNUMBER(E2187),E2187/'Bulk DivVar Analysis'!$C$7,"")</f>
        <v/>
      </c>
      <c r="H2187" s="338" t="str">
        <f>IF(ISNUMBER(E2187), IF(G2187&gt;'Bulk DivVar Analysis'!$D$9,"Pass","Fail"),"")</f>
        <v/>
      </c>
      <c r="I2187" s="338" t="str">
        <f t="shared" si="36"/>
        <v/>
      </c>
      <c r="J2187" s="339"/>
      <c r="K2187" s="339"/>
      <c r="L2187" s="339"/>
      <c r="M2187" s="339"/>
      <c r="N2187" s="339"/>
      <c r="O2187" s="339"/>
      <c r="P2187" s="339"/>
      <c r="Q2187" s="339"/>
    </row>
    <row r="2188" spans="1:17" ht="13.5" customHeight="1">
      <c r="A2188" s="481"/>
      <c r="B2188" s="481"/>
      <c r="C2188" s="481"/>
      <c r="D2188" s="481"/>
      <c r="E2188" s="481"/>
      <c r="F2188" s="339"/>
      <c r="G2188" s="340" t="str">
        <f>IF(ISNUMBER(E2188),E2188/'Bulk DivVar Analysis'!$C$7,"")</f>
        <v/>
      </c>
      <c r="H2188" s="338" t="str">
        <f>IF(ISNUMBER(E2188), IF(G2188&gt;'Bulk DivVar Analysis'!$D$9,"Pass","Fail"),"")</f>
        <v/>
      </c>
      <c r="I2188" s="338" t="str">
        <f t="shared" si="36"/>
        <v/>
      </c>
      <c r="J2188" s="339"/>
      <c r="K2188" s="339"/>
      <c r="L2188" s="339"/>
      <c r="M2188" s="339"/>
      <c r="N2188" s="339"/>
      <c r="O2188" s="339"/>
      <c r="P2188" s="339"/>
      <c r="Q2188" s="339"/>
    </row>
    <row r="2189" spans="1:17" ht="13.5" customHeight="1">
      <c r="A2189" s="481"/>
      <c r="B2189" s="481"/>
      <c r="C2189" s="481"/>
      <c r="D2189" s="481"/>
      <c r="E2189" s="481"/>
      <c r="F2189" s="339"/>
      <c r="G2189" s="340" t="str">
        <f>IF(ISNUMBER(E2189),E2189/'Bulk DivVar Analysis'!$C$7,"")</f>
        <v/>
      </c>
      <c r="H2189" s="338" t="str">
        <f>IF(ISNUMBER(E2189), IF(G2189&gt;'Bulk DivVar Analysis'!$D$9,"Pass","Fail"),"")</f>
        <v/>
      </c>
      <c r="I2189" s="338" t="str">
        <f t="shared" si="36"/>
        <v/>
      </c>
      <c r="J2189" s="339"/>
      <c r="K2189" s="339"/>
      <c r="L2189" s="339"/>
      <c r="M2189" s="339"/>
      <c r="N2189" s="339"/>
      <c r="O2189" s="339"/>
      <c r="P2189" s="339"/>
      <c r="Q2189" s="339"/>
    </row>
    <row r="2190" spans="1:17" ht="13.5" customHeight="1">
      <c r="A2190" s="481"/>
      <c r="B2190" s="481"/>
      <c r="C2190" s="481"/>
      <c r="D2190" s="481"/>
      <c r="E2190" s="481"/>
      <c r="F2190" s="339"/>
      <c r="G2190" s="340" t="str">
        <f>IF(ISNUMBER(E2190),E2190/'Bulk DivVar Analysis'!$C$7,"")</f>
        <v/>
      </c>
      <c r="H2190" s="338" t="str">
        <f>IF(ISNUMBER(E2190), IF(G2190&gt;'Bulk DivVar Analysis'!$D$9,"Pass","Fail"),"")</f>
        <v/>
      </c>
      <c r="I2190" s="338" t="str">
        <f t="shared" si="36"/>
        <v/>
      </c>
      <c r="J2190" s="339"/>
      <c r="K2190" s="339"/>
      <c r="L2190" s="339"/>
      <c r="M2190" s="339"/>
      <c r="N2190" s="339"/>
      <c r="O2190" s="339"/>
      <c r="P2190" s="339"/>
      <c r="Q2190" s="339"/>
    </row>
    <row r="2191" spans="1:17" ht="13.5" customHeight="1">
      <c r="A2191" s="481"/>
      <c r="B2191" s="481"/>
      <c r="C2191" s="481"/>
      <c r="D2191" s="481"/>
      <c r="E2191" s="481"/>
      <c r="F2191" s="339"/>
      <c r="G2191" s="340" t="str">
        <f>IF(ISNUMBER(E2191),E2191/'Bulk DivVar Analysis'!$C$7,"")</f>
        <v/>
      </c>
      <c r="H2191" s="338" t="str">
        <f>IF(ISNUMBER(E2191), IF(G2191&gt;'Bulk DivVar Analysis'!$D$9,"Pass","Fail"),"")</f>
        <v/>
      </c>
      <c r="I2191" s="338" t="str">
        <f t="shared" si="36"/>
        <v/>
      </c>
      <c r="J2191" s="339"/>
      <c r="K2191" s="339"/>
      <c r="L2191" s="339"/>
      <c r="M2191" s="339"/>
      <c r="N2191" s="339"/>
      <c r="O2191" s="339"/>
      <c r="P2191" s="339"/>
      <c r="Q2191" s="339"/>
    </row>
    <row r="2192" spans="1:17" ht="13.5" customHeight="1">
      <c r="A2192" s="481"/>
      <c r="B2192" s="481"/>
      <c r="C2192" s="481"/>
      <c r="D2192" s="481"/>
      <c r="E2192" s="481"/>
      <c r="F2192" s="339"/>
      <c r="G2192" s="340" t="str">
        <f>IF(ISNUMBER(E2192),E2192/'Bulk DivVar Analysis'!$C$7,"")</f>
        <v/>
      </c>
      <c r="H2192" s="338" t="str">
        <f>IF(ISNUMBER(E2192), IF(G2192&gt;'Bulk DivVar Analysis'!$D$9,"Pass","Fail"),"")</f>
        <v/>
      </c>
      <c r="I2192" s="338" t="str">
        <f t="shared" si="36"/>
        <v/>
      </c>
      <c r="J2192" s="339"/>
      <c r="K2192" s="339"/>
      <c r="L2192" s="339"/>
      <c r="M2192" s="339"/>
      <c r="N2192" s="339"/>
      <c r="O2192" s="339"/>
      <c r="P2192" s="339"/>
      <c r="Q2192" s="339"/>
    </row>
    <row r="2193" spans="1:17" ht="13.5" customHeight="1">
      <c r="A2193" s="481"/>
      <c r="B2193" s="481"/>
      <c r="C2193" s="481"/>
      <c r="D2193" s="481"/>
      <c r="E2193" s="481"/>
      <c r="F2193" s="339"/>
      <c r="G2193" s="340" t="str">
        <f>IF(ISNUMBER(E2193),E2193/'Bulk DivVar Analysis'!$C$7,"")</f>
        <v/>
      </c>
      <c r="H2193" s="338" t="str">
        <f>IF(ISNUMBER(E2193), IF(G2193&gt;'Bulk DivVar Analysis'!$D$9,"Pass","Fail"),"")</f>
        <v/>
      </c>
      <c r="I2193" s="338" t="str">
        <f t="shared" si="36"/>
        <v/>
      </c>
      <c r="J2193" s="339"/>
      <c r="K2193" s="339"/>
      <c r="L2193" s="339"/>
      <c r="M2193" s="339"/>
      <c r="N2193" s="339"/>
      <c r="O2193" s="339"/>
      <c r="P2193" s="339"/>
      <c r="Q2193" s="339"/>
    </row>
    <row r="2194" spans="1:17" ht="13.5" customHeight="1">
      <c r="A2194" s="481"/>
      <c r="B2194" s="481"/>
      <c r="C2194" s="481"/>
      <c r="D2194" s="481"/>
      <c r="E2194" s="481"/>
      <c r="F2194" s="339"/>
      <c r="G2194" s="340" t="str">
        <f>IF(ISNUMBER(E2194),E2194/'Bulk DivVar Analysis'!$C$7,"")</f>
        <v/>
      </c>
      <c r="H2194" s="338" t="str">
        <f>IF(ISNUMBER(E2194), IF(G2194&gt;'Bulk DivVar Analysis'!$D$9,"Pass","Fail"),"")</f>
        <v/>
      </c>
      <c r="I2194" s="338" t="str">
        <f t="shared" si="36"/>
        <v/>
      </c>
      <c r="J2194" s="339"/>
      <c r="K2194" s="339"/>
      <c r="L2194" s="339"/>
      <c r="M2194" s="339"/>
      <c r="N2194" s="339"/>
      <c r="O2194" s="339"/>
      <c r="P2194" s="339"/>
      <c r="Q2194" s="339"/>
    </row>
    <row r="2195" spans="1:17" ht="13.5" customHeight="1">
      <c r="A2195" s="481"/>
      <c r="B2195" s="481"/>
      <c r="C2195" s="481"/>
      <c r="D2195" s="481"/>
      <c r="E2195" s="481"/>
      <c r="F2195" s="339"/>
      <c r="G2195" s="340" t="str">
        <f>IF(ISNUMBER(E2195),E2195/'Bulk DivVar Analysis'!$C$7,"")</f>
        <v/>
      </c>
      <c r="H2195" s="338" t="str">
        <f>IF(ISNUMBER(E2195), IF(G2195&gt;'Bulk DivVar Analysis'!$D$9,"Pass","Fail"),"")</f>
        <v/>
      </c>
      <c r="I2195" s="338" t="str">
        <f t="shared" si="36"/>
        <v/>
      </c>
      <c r="J2195" s="339"/>
      <c r="K2195" s="339"/>
      <c r="L2195" s="339"/>
      <c r="M2195" s="339"/>
      <c r="N2195" s="339"/>
      <c r="O2195" s="339"/>
      <c r="P2195" s="339"/>
      <c r="Q2195" s="339"/>
    </row>
    <row r="2196" spans="1:17" ht="13.5" customHeight="1">
      <c r="A2196" s="481"/>
      <c r="B2196" s="481"/>
      <c r="C2196" s="481"/>
      <c r="D2196" s="481"/>
      <c r="E2196" s="481"/>
      <c r="F2196" s="339"/>
      <c r="G2196" s="340" t="str">
        <f>IF(ISNUMBER(E2196),E2196/'Bulk DivVar Analysis'!$C$7,"")</f>
        <v/>
      </c>
      <c r="H2196" s="338" t="str">
        <f>IF(ISNUMBER(E2196), IF(G2196&gt;'Bulk DivVar Analysis'!$D$9,"Pass","Fail"),"")</f>
        <v/>
      </c>
      <c r="I2196" s="338" t="str">
        <f t="shared" si="36"/>
        <v/>
      </c>
      <c r="J2196" s="339"/>
      <c r="K2196" s="339"/>
      <c r="L2196" s="339"/>
      <c r="M2196" s="339"/>
      <c r="N2196" s="339"/>
      <c r="O2196" s="339"/>
      <c r="P2196" s="339"/>
      <c r="Q2196" s="339"/>
    </row>
    <row r="2197" spans="1:17" ht="13.5" customHeight="1">
      <c r="A2197" s="481"/>
      <c r="B2197" s="481"/>
      <c r="C2197" s="481"/>
      <c r="D2197" s="481"/>
      <c r="E2197" s="481"/>
      <c r="F2197" s="339"/>
      <c r="G2197" s="340" t="str">
        <f>IF(ISNUMBER(E2197),E2197/'Bulk DivVar Analysis'!$C$7,"")</f>
        <v/>
      </c>
      <c r="H2197" s="338" t="str">
        <f>IF(ISNUMBER(E2197), IF(G2197&gt;'Bulk DivVar Analysis'!$D$9,"Pass","Fail"),"")</f>
        <v/>
      </c>
      <c r="I2197" s="338" t="str">
        <f t="shared" si="36"/>
        <v/>
      </c>
      <c r="J2197" s="339"/>
      <c r="K2197" s="339"/>
      <c r="L2197" s="339"/>
      <c r="M2197" s="339"/>
      <c r="N2197" s="339"/>
      <c r="O2197" s="339"/>
      <c r="P2197" s="339"/>
      <c r="Q2197" s="339"/>
    </row>
    <row r="2198" spans="1:17" ht="13.5" customHeight="1">
      <c r="A2198" s="481"/>
      <c r="B2198" s="481"/>
      <c r="C2198" s="481"/>
      <c r="D2198" s="481"/>
      <c r="E2198" s="481"/>
      <c r="F2198" s="339"/>
      <c r="G2198" s="340" t="str">
        <f>IF(ISNUMBER(E2198),E2198/'Bulk DivVar Analysis'!$C$7,"")</f>
        <v/>
      </c>
      <c r="H2198" s="338" t="str">
        <f>IF(ISNUMBER(E2198), IF(G2198&gt;'Bulk DivVar Analysis'!$D$9,"Pass","Fail"),"")</f>
        <v/>
      </c>
      <c r="I2198" s="338" t="str">
        <f t="shared" si="36"/>
        <v/>
      </c>
      <c r="J2198" s="339"/>
      <c r="K2198" s="339"/>
      <c r="L2198" s="339"/>
      <c r="M2198" s="339"/>
      <c r="N2198" s="339"/>
      <c r="O2198" s="339"/>
      <c r="P2198" s="339"/>
      <c r="Q2198" s="339"/>
    </row>
    <row r="2199" spans="1:17" ht="13.5" customHeight="1">
      <c r="A2199" s="481"/>
      <c r="B2199" s="481"/>
      <c r="C2199" s="481"/>
      <c r="D2199" s="481"/>
      <c r="E2199" s="481"/>
      <c r="F2199" s="339"/>
      <c r="G2199" s="340" t="str">
        <f>IF(ISNUMBER(E2199),E2199/'Bulk DivVar Analysis'!$C$7,"")</f>
        <v/>
      </c>
      <c r="H2199" s="338" t="str">
        <f>IF(ISNUMBER(E2199), IF(G2199&gt;'Bulk DivVar Analysis'!$D$9,"Pass","Fail"),"")</f>
        <v/>
      </c>
      <c r="I2199" s="338" t="str">
        <f t="shared" si="36"/>
        <v/>
      </c>
      <c r="J2199" s="339"/>
      <c r="K2199" s="339"/>
      <c r="L2199" s="339"/>
      <c r="M2199" s="339"/>
      <c r="N2199" s="339"/>
      <c r="O2199" s="339"/>
      <c r="P2199" s="339"/>
      <c r="Q2199" s="339"/>
    </row>
    <row r="2200" spans="1:17" ht="13.5" customHeight="1">
      <c r="A2200" s="481"/>
      <c r="B2200" s="481"/>
      <c r="C2200" s="481"/>
      <c r="D2200" s="481"/>
      <c r="E2200" s="481"/>
      <c r="F2200" s="339"/>
      <c r="G2200" s="340" t="str">
        <f>IF(ISNUMBER(E2200),E2200/'Bulk DivVar Analysis'!$C$7,"")</f>
        <v/>
      </c>
      <c r="H2200" s="338" t="str">
        <f>IF(ISNUMBER(E2200), IF(G2200&gt;'Bulk DivVar Analysis'!$D$9,"Pass","Fail"),"")</f>
        <v/>
      </c>
      <c r="I2200" s="338" t="str">
        <f t="shared" si="36"/>
        <v/>
      </c>
      <c r="J2200" s="339"/>
      <c r="K2200" s="339"/>
      <c r="L2200" s="339"/>
      <c r="M2200" s="339"/>
      <c r="N2200" s="339"/>
      <c r="O2200" s="339"/>
      <c r="P2200" s="339"/>
      <c r="Q2200" s="339"/>
    </row>
    <row r="2201" spans="1:17" ht="13.5" customHeight="1">
      <c r="A2201" s="481"/>
      <c r="B2201" s="481"/>
      <c r="C2201" s="481"/>
      <c r="D2201" s="481"/>
      <c r="E2201" s="481"/>
      <c r="F2201" s="339"/>
      <c r="G2201" s="340" t="str">
        <f>IF(ISNUMBER(E2201),E2201/'Bulk DivVar Analysis'!$C$7,"")</f>
        <v/>
      </c>
      <c r="H2201" s="338" t="str">
        <f>IF(ISNUMBER(E2201), IF(G2201&gt;'Bulk DivVar Analysis'!$D$9,"Pass","Fail"),"")</f>
        <v/>
      </c>
      <c r="I2201" s="338" t="str">
        <f t="shared" si="36"/>
        <v/>
      </c>
      <c r="J2201" s="339"/>
      <c r="K2201" s="339"/>
      <c r="L2201" s="339"/>
      <c r="M2201" s="339"/>
      <c r="N2201" s="339"/>
      <c r="O2201" s="339"/>
      <c r="P2201" s="339"/>
      <c r="Q2201" s="339"/>
    </row>
    <row r="2202" spans="1:17" ht="13.5" customHeight="1">
      <c r="A2202" s="481"/>
      <c r="B2202" s="481"/>
      <c r="C2202" s="481"/>
      <c r="D2202" s="481"/>
      <c r="E2202" s="481"/>
      <c r="F2202" s="339"/>
      <c r="G2202" s="340" t="str">
        <f>IF(ISNUMBER(E2202),E2202/'Bulk DivVar Analysis'!$C$7,"")</f>
        <v/>
      </c>
      <c r="H2202" s="338" t="str">
        <f>IF(ISNUMBER(E2202), IF(G2202&gt;'Bulk DivVar Analysis'!$D$9,"Pass","Fail"),"")</f>
        <v/>
      </c>
      <c r="I2202" s="338" t="str">
        <f t="shared" si="36"/>
        <v/>
      </c>
      <c r="J2202" s="339"/>
      <c r="K2202" s="339"/>
      <c r="L2202" s="339"/>
      <c r="M2202" s="339"/>
      <c r="N2202" s="339"/>
      <c r="O2202" s="339"/>
      <c r="P2202" s="339"/>
      <c r="Q2202" s="339"/>
    </row>
    <row r="2203" spans="1:17" ht="13.5" customHeight="1">
      <c r="A2203" s="481"/>
      <c r="B2203" s="481"/>
      <c r="C2203" s="481"/>
      <c r="D2203" s="481"/>
      <c r="E2203" s="481"/>
      <c r="F2203" s="339"/>
      <c r="G2203" s="340" t="str">
        <f>IF(ISNUMBER(E2203),E2203/'Bulk DivVar Analysis'!$C$7,"")</f>
        <v/>
      </c>
      <c r="H2203" s="338" t="str">
        <f>IF(ISNUMBER(E2203), IF(G2203&gt;'Bulk DivVar Analysis'!$D$9,"Pass","Fail"),"")</f>
        <v/>
      </c>
      <c r="I2203" s="338" t="str">
        <f t="shared" si="36"/>
        <v/>
      </c>
      <c r="J2203" s="339"/>
      <c r="K2203" s="339"/>
      <c r="L2203" s="339"/>
      <c r="M2203" s="339"/>
      <c r="N2203" s="339"/>
      <c r="O2203" s="339"/>
      <c r="P2203" s="339"/>
      <c r="Q2203" s="339"/>
    </row>
    <row r="2204" spans="1:17" ht="13.5" customHeight="1">
      <c r="A2204" s="481"/>
      <c r="B2204" s="481"/>
      <c r="C2204" s="481"/>
      <c r="D2204" s="481"/>
      <c r="E2204" s="481"/>
      <c r="F2204" s="339"/>
      <c r="G2204" s="340" t="str">
        <f>IF(ISNUMBER(E2204),E2204/'Bulk DivVar Analysis'!$C$7,"")</f>
        <v/>
      </c>
      <c r="H2204" s="338" t="str">
        <f>IF(ISNUMBER(E2204), IF(G2204&gt;'Bulk DivVar Analysis'!$D$9,"Pass","Fail"),"")</f>
        <v/>
      </c>
      <c r="I2204" s="338" t="str">
        <f t="shared" si="36"/>
        <v/>
      </c>
      <c r="J2204" s="339"/>
      <c r="K2204" s="339"/>
      <c r="L2204" s="339"/>
      <c r="M2204" s="339"/>
      <c r="N2204" s="339"/>
      <c r="O2204" s="339"/>
      <c r="P2204" s="339"/>
      <c r="Q2204" s="339"/>
    </row>
    <row r="2205" spans="1:17" ht="13.5" customHeight="1">
      <c r="A2205" s="481"/>
      <c r="B2205" s="481"/>
      <c r="C2205" s="481"/>
      <c r="D2205" s="481"/>
      <c r="E2205" s="481"/>
      <c r="F2205" s="339"/>
      <c r="G2205" s="340" t="str">
        <f>IF(ISNUMBER(E2205),E2205/'Bulk DivVar Analysis'!$C$7,"")</f>
        <v/>
      </c>
      <c r="H2205" s="338" t="str">
        <f>IF(ISNUMBER(E2205), IF(G2205&gt;'Bulk DivVar Analysis'!$D$9,"Pass","Fail"),"")</f>
        <v/>
      </c>
      <c r="I2205" s="338" t="str">
        <f t="shared" si="36"/>
        <v/>
      </c>
      <c r="J2205" s="339"/>
      <c r="K2205" s="339"/>
      <c r="L2205" s="339"/>
      <c r="M2205" s="339"/>
      <c r="N2205" s="339"/>
      <c r="O2205" s="339"/>
      <c r="P2205" s="339"/>
      <c r="Q2205" s="339"/>
    </row>
    <row r="2206" spans="1:17" ht="13.5" customHeight="1">
      <c r="A2206" s="481"/>
      <c r="B2206" s="481"/>
      <c r="C2206" s="481"/>
      <c r="D2206" s="481"/>
      <c r="E2206" s="481"/>
      <c r="F2206" s="339"/>
      <c r="G2206" s="340" t="str">
        <f>IF(ISNUMBER(E2206),E2206/'Bulk DivVar Analysis'!$C$7,"")</f>
        <v/>
      </c>
      <c r="H2206" s="338" t="str">
        <f>IF(ISNUMBER(E2206), IF(G2206&gt;'Bulk DivVar Analysis'!$D$9,"Pass","Fail"),"")</f>
        <v/>
      </c>
      <c r="I2206" s="338" t="str">
        <f t="shared" si="36"/>
        <v/>
      </c>
      <c r="J2206" s="339"/>
      <c r="K2206" s="339"/>
      <c r="L2206" s="339"/>
      <c r="M2206" s="339"/>
      <c r="N2206" s="339"/>
      <c r="O2206" s="339"/>
      <c r="P2206" s="339"/>
      <c r="Q2206" s="339"/>
    </row>
    <row r="2207" spans="1:17" ht="13.5" customHeight="1">
      <c r="A2207" s="481"/>
      <c r="B2207" s="481"/>
      <c r="C2207" s="481"/>
      <c r="D2207" s="481"/>
      <c r="E2207" s="481"/>
      <c r="F2207" s="339"/>
      <c r="G2207" s="340" t="str">
        <f>IF(ISNUMBER(E2207),E2207/'Bulk DivVar Analysis'!$C$7,"")</f>
        <v/>
      </c>
      <c r="H2207" s="338" t="str">
        <f>IF(ISNUMBER(E2207), IF(G2207&gt;'Bulk DivVar Analysis'!$D$9,"Pass","Fail"),"")</f>
        <v/>
      </c>
      <c r="I2207" s="338" t="str">
        <f t="shared" si="36"/>
        <v/>
      </c>
      <c r="J2207" s="339"/>
      <c r="K2207" s="339"/>
      <c r="L2207" s="339"/>
      <c r="M2207" s="339"/>
      <c r="N2207" s="339"/>
      <c r="O2207" s="339"/>
      <c r="P2207" s="339"/>
      <c r="Q2207" s="339"/>
    </row>
    <row r="2208" spans="1:17" ht="13.5" customHeight="1">
      <c r="A2208" s="481"/>
      <c r="B2208" s="481"/>
      <c r="C2208" s="481"/>
      <c r="D2208" s="481"/>
      <c r="E2208" s="481"/>
      <c r="F2208" s="339"/>
      <c r="G2208" s="340" t="str">
        <f>IF(ISNUMBER(E2208),E2208/'Bulk DivVar Analysis'!$C$7,"")</f>
        <v/>
      </c>
      <c r="H2208" s="338" t="str">
        <f>IF(ISNUMBER(E2208), IF(G2208&gt;'Bulk DivVar Analysis'!$D$9,"Pass","Fail"),"")</f>
        <v/>
      </c>
      <c r="I2208" s="338" t="str">
        <f t="shared" si="36"/>
        <v/>
      </c>
      <c r="J2208" s="339"/>
      <c r="K2208" s="339"/>
      <c r="L2208" s="339"/>
      <c r="M2208" s="339"/>
      <c r="N2208" s="339"/>
      <c r="O2208" s="339"/>
      <c r="P2208" s="339"/>
      <c r="Q2208" s="339"/>
    </row>
    <row r="2209" spans="1:17" ht="13.5" customHeight="1">
      <c r="A2209" s="481"/>
      <c r="B2209" s="481"/>
      <c r="C2209" s="481"/>
      <c r="D2209" s="481"/>
      <c r="E2209" s="481"/>
      <c r="F2209" s="339"/>
      <c r="G2209" s="340" t="str">
        <f>IF(ISNUMBER(E2209),E2209/'Bulk DivVar Analysis'!$C$7,"")</f>
        <v/>
      </c>
      <c r="H2209" s="338" t="str">
        <f>IF(ISNUMBER(E2209), IF(G2209&gt;'Bulk DivVar Analysis'!$D$9,"Pass","Fail"),"")</f>
        <v/>
      </c>
      <c r="I2209" s="338" t="str">
        <f t="shared" si="36"/>
        <v/>
      </c>
      <c r="J2209" s="339"/>
      <c r="K2209" s="339"/>
      <c r="L2209" s="339"/>
      <c r="M2209" s="339"/>
      <c r="N2209" s="339"/>
      <c r="O2209" s="339"/>
      <c r="P2209" s="339"/>
      <c r="Q2209" s="339"/>
    </row>
    <row r="2210" spans="1:17" ht="13.5" customHeight="1">
      <c r="A2210" s="481"/>
      <c r="B2210" s="481"/>
      <c r="C2210" s="481"/>
      <c r="D2210" s="481"/>
      <c r="E2210" s="481"/>
      <c r="F2210" s="339"/>
      <c r="G2210" s="340" t="str">
        <f>IF(ISNUMBER(E2210),E2210/'Bulk DivVar Analysis'!$C$7,"")</f>
        <v/>
      </c>
      <c r="H2210" s="338" t="str">
        <f>IF(ISNUMBER(E2210), IF(G2210&gt;'Bulk DivVar Analysis'!$D$9,"Pass","Fail"),"")</f>
        <v/>
      </c>
      <c r="I2210" s="338" t="str">
        <f t="shared" si="36"/>
        <v/>
      </c>
      <c r="J2210" s="339"/>
      <c r="K2210" s="339"/>
      <c r="L2210" s="339"/>
      <c r="M2210" s="339"/>
      <c r="N2210" s="339"/>
      <c r="O2210" s="339"/>
      <c r="P2210" s="339"/>
      <c r="Q2210" s="339"/>
    </row>
    <row r="2211" spans="1:17" ht="13.5" customHeight="1">
      <c r="A2211" s="481"/>
      <c r="B2211" s="481"/>
      <c r="C2211" s="481"/>
      <c r="D2211" s="481"/>
      <c r="E2211" s="481"/>
      <c r="F2211" s="339"/>
      <c r="G2211" s="340" t="str">
        <f>IF(ISNUMBER(E2211),E2211/'Bulk DivVar Analysis'!$C$7,"")</f>
        <v/>
      </c>
      <c r="H2211" s="338" t="str">
        <f>IF(ISNUMBER(E2211), IF(G2211&gt;'Bulk DivVar Analysis'!$D$9,"Pass","Fail"),"")</f>
        <v/>
      </c>
      <c r="I2211" s="338" t="str">
        <f t="shared" si="36"/>
        <v/>
      </c>
      <c r="J2211" s="339"/>
      <c r="K2211" s="339"/>
      <c r="L2211" s="339"/>
      <c r="M2211" s="339"/>
      <c r="N2211" s="339"/>
      <c r="O2211" s="339"/>
      <c r="P2211" s="339"/>
      <c r="Q2211" s="339"/>
    </row>
    <row r="2212" spans="1:17" ht="13.5" customHeight="1">
      <c r="A2212" s="481"/>
      <c r="B2212" s="481"/>
      <c r="C2212" s="481"/>
      <c r="D2212" s="481"/>
      <c r="E2212" s="481"/>
      <c r="F2212" s="339"/>
      <c r="G2212" s="340" t="str">
        <f>IF(ISNUMBER(E2212),E2212/'Bulk DivVar Analysis'!$C$7,"")</f>
        <v/>
      </c>
      <c r="H2212" s="338" t="str">
        <f>IF(ISNUMBER(E2212), IF(G2212&gt;'Bulk DivVar Analysis'!$D$9,"Pass","Fail"),"")</f>
        <v/>
      </c>
      <c r="I2212" s="338" t="str">
        <f t="shared" si="36"/>
        <v/>
      </c>
      <c r="J2212" s="339"/>
      <c r="K2212" s="339"/>
      <c r="L2212" s="339"/>
      <c r="M2212" s="339"/>
      <c r="N2212" s="339"/>
      <c r="O2212" s="339"/>
      <c r="P2212" s="339"/>
      <c r="Q2212" s="339"/>
    </row>
    <row r="2213" spans="1:17" ht="13.5" customHeight="1">
      <c r="A2213" s="481"/>
      <c r="B2213" s="481"/>
      <c r="C2213" s="481"/>
      <c r="D2213" s="481"/>
      <c r="E2213" s="481"/>
      <c r="F2213" s="339"/>
      <c r="G2213" s="340" t="str">
        <f>IF(ISNUMBER(E2213),E2213/'Bulk DivVar Analysis'!$C$7,"")</f>
        <v/>
      </c>
      <c r="H2213" s="338" t="str">
        <f>IF(ISNUMBER(E2213), IF(G2213&gt;'Bulk DivVar Analysis'!$D$9,"Pass","Fail"),"")</f>
        <v/>
      </c>
      <c r="I2213" s="338" t="str">
        <f t="shared" si="36"/>
        <v/>
      </c>
      <c r="J2213" s="339"/>
      <c r="K2213" s="339"/>
      <c r="L2213" s="339"/>
      <c r="M2213" s="339"/>
      <c r="N2213" s="339"/>
      <c r="O2213" s="339"/>
      <c r="P2213" s="339"/>
      <c r="Q2213" s="339"/>
    </row>
    <row r="2214" spans="1:17" ht="13.5" customHeight="1">
      <c r="A2214" s="481"/>
      <c r="B2214" s="481"/>
      <c r="C2214" s="481"/>
      <c r="D2214" s="481"/>
      <c r="E2214" s="481"/>
      <c r="F2214" s="339"/>
      <c r="G2214" s="340" t="str">
        <f>IF(ISNUMBER(E2214),E2214/'Bulk DivVar Analysis'!$C$7,"")</f>
        <v/>
      </c>
      <c r="H2214" s="338" t="str">
        <f>IF(ISNUMBER(E2214), IF(G2214&gt;'Bulk DivVar Analysis'!$D$9,"Pass","Fail"),"")</f>
        <v/>
      </c>
      <c r="I2214" s="338" t="str">
        <f t="shared" si="36"/>
        <v/>
      </c>
      <c r="J2214" s="339"/>
      <c r="K2214" s="339"/>
      <c r="L2214" s="339"/>
      <c r="M2214" s="339"/>
      <c r="N2214" s="339"/>
      <c r="O2214" s="339"/>
      <c r="P2214" s="339"/>
      <c r="Q2214" s="339"/>
    </row>
    <row r="2215" spans="1:17" ht="13.5" customHeight="1">
      <c r="A2215" s="481"/>
      <c r="B2215" s="481"/>
      <c r="C2215" s="481"/>
      <c r="D2215" s="481"/>
      <c r="E2215" s="481"/>
      <c r="F2215" s="339"/>
      <c r="G2215" s="340" t="str">
        <f>IF(ISNUMBER(E2215),E2215/'Bulk DivVar Analysis'!$C$7,"")</f>
        <v/>
      </c>
      <c r="H2215" s="338" t="str">
        <f>IF(ISNUMBER(E2215), IF(G2215&gt;'Bulk DivVar Analysis'!$D$9,"Pass","Fail"),"")</f>
        <v/>
      </c>
      <c r="I2215" s="338" t="str">
        <f t="shared" si="36"/>
        <v/>
      </c>
      <c r="J2215" s="339"/>
      <c r="K2215" s="339"/>
      <c r="L2215" s="339"/>
      <c r="M2215" s="339"/>
      <c r="N2215" s="339"/>
      <c r="O2215" s="339"/>
      <c r="P2215" s="339"/>
      <c r="Q2215" s="339"/>
    </row>
    <row r="2216" spans="1:17" ht="13.5" customHeight="1">
      <c r="A2216" s="481"/>
      <c r="B2216" s="481"/>
      <c r="C2216" s="481"/>
      <c r="D2216" s="481"/>
      <c r="E2216" s="481"/>
      <c r="F2216" s="339"/>
      <c r="G2216" s="340" t="str">
        <f>IF(ISNUMBER(E2216),E2216/'Bulk DivVar Analysis'!$C$7,"")</f>
        <v/>
      </c>
      <c r="H2216" s="338" t="str">
        <f>IF(ISNUMBER(E2216), IF(G2216&gt;'Bulk DivVar Analysis'!$D$9,"Pass","Fail"),"")</f>
        <v/>
      </c>
      <c r="I2216" s="338" t="str">
        <f t="shared" si="36"/>
        <v/>
      </c>
      <c r="J2216" s="339"/>
      <c r="K2216" s="339"/>
      <c r="L2216" s="339"/>
      <c r="M2216" s="339"/>
      <c r="N2216" s="339"/>
      <c r="O2216" s="339"/>
      <c r="P2216" s="339"/>
      <c r="Q2216" s="339"/>
    </row>
    <row r="2217" spans="1:17" ht="13.5" customHeight="1">
      <c r="A2217" s="481"/>
      <c r="B2217" s="481"/>
      <c r="C2217" s="481"/>
      <c r="D2217" s="481"/>
      <c r="E2217" s="481"/>
      <c r="F2217" s="339"/>
      <c r="G2217" s="340" t="str">
        <f>IF(ISNUMBER(E2217),E2217/'Bulk DivVar Analysis'!$C$7,"")</f>
        <v/>
      </c>
      <c r="H2217" s="338" t="str">
        <f>IF(ISNUMBER(E2217), IF(G2217&gt;'Bulk DivVar Analysis'!$D$9,"Pass","Fail"),"")</f>
        <v/>
      </c>
      <c r="I2217" s="338" t="str">
        <f t="shared" si="36"/>
        <v/>
      </c>
      <c r="J2217" s="339"/>
      <c r="K2217" s="339"/>
      <c r="L2217" s="339"/>
      <c r="M2217" s="339"/>
      <c r="N2217" s="339"/>
      <c r="O2217" s="339"/>
      <c r="P2217" s="339"/>
      <c r="Q2217" s="339"/>
    </row>
    <row r="2218" spans="1:17" ht="13.5" customHeight="1">
      <c r="A2218" s="481"/>
      <c r="B2218" s="481"/>
      <c r="C2218" s="481"/>
      <c r="D2218" s="481"/>
      <c r="E2218" s="481"/>
      <c r="F2218" s="339"/>
      <c r="G2218" s="340" t="str">
        <f>IF(ISNUMBER(E2218),E2218/'Bulk DivVar Analysis'!$C$7,"")</f>
        <v/>
      </c>
      <c r="H2218" s="338" t="str">
        <f>IF(ISNUMBER(E2218), IF(G2218&gt;'Bulk DivVar Analysis'!$D$9,"Pass","Fail"),"")</f>
        <v/>
      </c>
      <c r="I2218" s="338" t="str">
        <f t="shared" si="36"/>
        <v/>
      </c>
      <c r="J2218" s="339"/>
      <c r="K2218" s="339"/>
      <c r="L2218" s="339"/>
      <c r="M2218" s="339"/>
      <c r="N2218" s="339"/>
      <c r="O2218" s="339"/>
      <c r="P2218" s="339"/>
      <c r="Q2218" s="339"/>
    </row>
    <row r="2219" spans="1:17" ht="13.5" customHeight="1">
      <c r="A2219" s="481"/>
      <c r="B2219" s="481"/>
      <c r="C2219" s="481"/>
      <c r="D2219" s="481"/>
      <c r="E2219" s="481"/>
      <c r="F2219" s="339"/>
      <c r="G2219" s="340" t="str">
        <f>IF(ISNUMBER(E2219),E2219/'Bulk DivVar Analysis'!$C$7,"")</f>
        <v/>
      </c>
      <c r="H2219" s="338" t="str">
        <f>IF(ISNUMBER(E2219), IF(G2219&gt;'Bulk DivVar Analysis'!$D$9,"Pass","Fail"),"")</f>
        <v/>
      </c>
      <c r="I2219" s="338" t="str">
        <f t="shared" si="36"/>
        <v/>
      </c>
      <c r="J2219" s="339"/>
      <c r="K2219" s="339"/>
      <c r="L2219" s="339"/>
      <c r="M2219" s="339"/>
      <c r="N2219" s="339"/>
      <c r="O2219" s="339"/>
      <c r="P2219" s="339"/>
      <c r="Q2219" s="339"/>
    </row>
    <row r="2220" spans="1:17" ht="13.5" customHeight="1">
      <c r="A2220" s="481"/>
      <c r="B2220" s="481"/>
      <c r="C2220" s="481"/>
      <c r="D2220" s="481"/>
      <c r="E2220" s="481"/>
      <c r="F2220" s="339"/>
      <c r="G2220" s="340" t="str">
        <f>IF(ISNUMBER(E2220),E2220/'Bulk DivVar Analysis'!$C$7,"")</f>
        <v/>
      </c>
      <c r="H2220" s="338" t="str">
        <f>IF(ISNUMBER(E2220), IF(G2220&gt;'Bulk DivVar Analysis'!$D$9,"Pass","Fail"),"")</f>
        <v/>
      </c>
      <c r="I2220" s="338" t="str">
        <f t="shared" si="36"/>
        <v/>
      </c>
      <c r="J2220" s="339"/>
      <c r="K2220" s="339"/>
      <c r="L2220" s="339"/>
      <c r="M2220" s="339"/>
      <c r="N2220" s="339"/>
      <c r="O2220" s="339"/>
      <c r="P2220" s="339"/>
      <c r="Q2220" s="339"/>
    </row>
    <row r="2221" spans="1:17" ht="13.5" customHeight="1">
      <c r="A2221" s="481"/>
      <c r="B2221" s="481"/>
      <c r="C2221" s="481"/>
      <c r="D2221" s="481"/>
      <c r="E2221" s="481"/>
      <c r="F2221" s="339"/>
      <c r="G2221" s="340" t="str">
        <f>IF(ISNUMBER(E2221),E2221/'Bulk DivVar Analysis'!$C$7,"")</f>
        <v/>
      </c>
      <c r="H2221" s="338" t="str">
        <f>IF(ISNUMBER(E2221), IF(G2221&gt;'Bulk DivVar Analysis'!$D$9,"Pass","Fail"),"")</f>
        <v/>
      </c>
      <c r="I2221" s="338" t="str">
        <f t="shared" si="36"/>
        <v/>
      </c>
      <c r="J2221" s="339"/>
      <c r="K2221" s="339"/>
      <c r="L2221" s="339"/>
      <c r="M2221" s="339"/>
      <c r="N2221" s="339"/>
      <c r="O2221" s="339"/>
      <c r="P2221" s="339"/>
      <c r="Q2221" s="339"/>
    </row>
    <row r="2222" spans="1:17" ht="13.5" customHeight="1">
      <c r="A2222" s="481"/>
      <c r="B2222" s="481"/>
      <c r="C2222" s="481"/>
      <c r="D2222" s="481"/>
      <c r="E2222" s="481"/>
      <c r="F2222" s="339"/>
      <c r="G2222" s="340" t="str">
        <f>IF(ISNUMBER(E2222),E2222/'Bulk DivVar Analysis'!$C$7,"")</f>
        <v/>
      </c>
      <c r="H2222" s="338" t="str">
        <f>IF(ISNUMBER(E2222), IF(G2222&gt;'Bulk DivVar Analysis'!$D$9,"Pass","Fail"),"")</f>
        <v/>
      </c>
      <c r="I2222" s="338" t="str">
        <f t="shared" si="36"/>
        <v/>
      </c>
      <c r="J2222" s="339"/>
      <c r="K2222" s="339"/>
      <c r="L2222" s="339"/>
      <c r="M2222" s="339"/>
      <c r="N2222" s="339"/>
      <c r="O2222" s="339"/>
      <c r="P2222" s="339"/>
      <c r="Q2222" s="339"/>
    </row>
    <row r="2223" spans="1:17" ht="13.5" customHeight="1">
      <c r="A2223" s="481"/>
      <c r="B2223" s="481"/>
      <c r="C2223" s="481"/>
      <c r="D2223" s="481"/>
      <c r="E2223" s="481"/>
      <c r="F2223" s="339"/>
      <c r="G2223" s="340" t="str">
        <f>IF(ISNUMBER(E2223),E2223/'Bulk DivVar Analysis'!$C$7,"")</f>
        <v/>
      </c>
      <c r="H2223" s="338" t="str">
        <f>IF(ISNUMBER(E2223), IF(G2223&gt;'Bulk DivVar Analysis'!$D$9,"Pass","Fail"),"")</f>
        <v/>
      </c>
      <c r="I2223" s="338" t="str">
        <f t="shared" si="36"/>
        <v/>
      </c>
      <c r="J2223" s="339"/>
      <c r="K2223" s="339"/>
      <c r="L2223" s="339"/>
      <c r="M2223" s="339"/>
      <c r="N2223" s="339"/>
      <c r="O2223" s="339"/>
      <c r="P2223" s="339"/>
      <c r="Q2223" s="339"/>
    </row>
    <row r="2224" spans="1:17" ht="13.5" customHeight="1">
      <c r="A2224" s="481"/>
      <c r="B2224" s="481"/>
      <c r="C2224" s="481"/>
      <c r="D2224" s="481"/>
      <c r="E2224" s="481"/>
      <c r="F2224" s="339"/>
      <c r="G2224" s="340" t="str">
        <f>IF(ISNUMBER(E2224),E2224/'Bulk DivVar Analysis'!$C$7,"")</f>
        <v/>
      </c>
      <c r="H2224" s="338" t="str">
        <f>IF(ISNUMBER(E2224), IF(G2224&gt;'Bulk DivVar Analysis'!$D$9,"Pass","Fail"),"")</f>
        <v/>
      </c>
      <c r="I2224" s="338" t="str">
        <f t="shared" si="36"/>
        <v/>
      </c>
      <c r="J2224" s="339"/>
      <c r="K2224" s="339"/>
      <c r="L2224" s="339"/>
      <c r="M2224" s="339"/>
      <c r="N2224" s="339"/>
      <c r="O2224" s="339"/>
      <c r="P2224" s="339"/>
      <c r="Q2224" s="339"/>
    </row>
    <row r="2225" spans="1:17" ht="13.5" customHeight="1">
      <c r="A2225" s="481"/>
      <c r="B2225" s="481"/>
      <c r="C2225" s="481"/>
      <c r="D2225" s="481"/>
      <c r="E2225" s="481"/>
      <c r="F2225" s="339"/>
      <c r="G2225" s="340" t="str">
        <f>IF(ISNUMBER(E2225),E2225/'Bulk DivVar Analysis'!$C$7,"")</f>
        <v/>
      </c>
      <c r="H2225" s="338" t="str">
        <f>IF(ISNUMBER(E2225), IF(G2225&gt;'Bulk DivVar Analysis'!$D$9,"Pass","Fail"),"")</f>
        <v/>
      </c>
      <c r="I2225" s="338" t="str">
        <f t="shared" si="36"/>
        <v/>
      </c>
      <c r="J2225" s="339"/>
      <c r="K2225" s="339"/>
      <c r="L2225" s="339"/>
      <c r="M2225" s="339"/>
      <c r="N2225" s="339"/>
      <c r="O2225" s="339"/>
      <c r="P2225" s="339"/>
      <c r="Q2225" s="339"/>
    </row>
    <row r="2226" spans="1:17" ht="13.5" customHeight="1">
      <c r="A2226" s="481"/>
      <c r="B2226" s="481"/>
      <c r="C2226" s="481"/>
      <c r="D2226" s="481"/>
      <c r="E2226" s="481"/>
      <c r="F2226" s="339"/>
      <c r="G2226" s="340" t="str">
        <f>IF(ISNUMBER(E2226),E2226/'Bulk DivVar Analysis'!$C$7,"")</f>
        <v/>
      </c>
      <c r="H2226" s="338" t="str">
        <f>IF(ISNUMBER(E2226), IF(G2226&gt;'Bulk DivVar Analysis'!$D$9,"Pass","Fail"),"")</f>
        <v/>
      </c>
      <c r="I2226" s="338" t="str">
        <f t="shared" si="36"/>
        <v/>
      </c>
      <c r="J2226" s="339"/>
      <c r="K2226" s="339"/>
      <c r="L2226" s="339"/>
      <c r="M2226" s="339"/>
      <c r="N2226" s="339"/>
      <c r="O2226" s="339"/>
      <c r="P2226" s="339"/>
      <c r="Q2226" s="339"/>
    </row>
    <row r="2227" spans="1:17" ht="13.5" customHeight="1">
      <c r="A2227" s="481"/>
      <c r="B2227" s="481"/>
      <c r="C2227" s="481"/>
      <c r="D2227" s="481"/>
      <c r="E2227" s="481"/>
      <c r="F2227" s="339"/>
      <c r="G2227" s="340" t="str">
        <f>IF(ISNUMBER(E2227),E2227/'Bulk DivVar Analysis'!$C$7,"")</f>
        <v/>
      </c>
      <c r="H2227" s="338" t="str">
        <f>IF(ISNUMBER(E2227), IF(G2227&gt;'Bulk DivVar Analysis'!$D$9,"Pass","Fail"),"")</f>
        <v/>
      </c>
      <c r="I2227" s="338" t="str">
        <f t="shared" si="36"/>
        <v/>
      </c>
      <c r="J2227" s="339"/>
      <c r="K2227" s="339"/>
      <c r="L2227" s="339"/>
      <c r="M2227" s="339"/>
      <c r="N2227" s="339"/>
      <c r="O2227" s="339"/>
      <c r="P2227" s="339"/>
      <c r="Q2227" s="339"/>
    </row>
    <row r="2228" spans="1:17" ht="13.5" customHeight="1">
      <c r="A2228" s="481"/>
      <c r="B2228" s="481"/>
      <c r="C2228" s="481"/>
      <c r="D2228" s="481"/>
      <c r="E2228" s="481"/>
      <c r="F2228" s="339"/>
      <c r="G2228" s="340" t="str">
        <f>IF(ISNUMBER(E2228),E2228/'Bulk DivVar Analysis'!$C$7,"")</f>
        <v/>
      </c>
      <c r="H2228" s="338" t="str">
        <f>IF(ISNUMBER(E2228), IF(G2228&gt;'Bulk DivVar Analysis'!$D$9,"Pass","Fail"),"")</f>
        <v/>
      </c>
      <c r="I2228" s="338" t="str">
        <f t="shared" si="36"/>
        <v/>
      </c>
      <c r="J2228" s="339"/>
      <c r="K2228" s="339"/>
      <c r="L2228" s="339"/>
      <c r="M2228" s="339"/>
      <c r="N2228" s="339"/>
      <c r="O2228" s="339"/>
      <c r="P2228" s="339"/>
      <c r="Q2228" s="339"/>
    </row>
    <row r="2229" spans="1:17" ht="13.5" customHeight="1">
      <c r="A2229" s="481"/>
      <c r="B2229" s="481"/>
      <c r="C2229" s="481"/>
      <c r="D2229" s="481"/>
      <c r="E2229" s="481"/>
      <c r="F2229" s="339"/>
      <c r="G2229" s="340" t="str">
        <f>IF(ISNUMBER(E2229),E2229/'Bulk DivVar Analysis'!$C$7,"")</f>
        <v/>
      </c>
      <c r="H2229" s="338" t="str">
        <f>IF(ISNUMBER(E2229), IF(G2229&gt;'Bulk DivVar Analysis'!$D$9,"Pass","Fail"),"")</f>
        <v/>
      </c>
      <c r="I2229" s="338" t="str">
        <f t="shared" si="36"/>
        <v/>
      </c>
      <c r="J2229" s="339"/>
      <c r="K2229" s="339"/>
      <c r="L2229" s="339"/>
      <c r="M2229" s="339"/>
      <c r="N2229" s="339"/>
      <c r="O2229" s="339"/>
      <c r="P2229" s="339"/>
      <c r="Q2229" s="339"/>
    </row>
    <row r="2230" spans="1:17" ht="13.5" customHeight="1">
      <c r="A2230" s="481"/>
      <c r="B2230" s="481"/>
      <c r="C2230" s="481"/>
      <c r="D2230" s="481"/>
      <c r="E2230" s="481"/>
      <c r="F2230" s="339"/>
      <c r="G2230" s="340" t="str">
        <f>IF(ISNUMBER(E2230),E2230/'Bulk DivVar Analysis'!$C$7,"")</f>
        <v/>
      </c>
      <c r="H2230" s="338" t="str">
        <f>IF(ISNUMBER(E2230), IF(G2230&gt;'Bulk DivVar Analysis'!$D$9,"Pass","Fail"),"")</f>
        <v/>
      </c>
      <c r="I2230" s="338" t="str">
        <f t="shared" si="36"/>
        <v/>
      </c>
      <c r="J2230" s="339"/>
      <c r="K2230" s="339"/>
      <c r="L2230" s="339"/>
      <c r="M2230" s="339"/>
      <c r="N2230" s="339"/>
      <c r="O2230" s="339"/>
      <c r="P2230" s="339"/>
      <c r="Q2230" s="339"/>
    </row>
    <row r="2231" spans="1:17" ht="13.5" customHeight="1">
      <c r="A2231" s="481"/>
      <c r="B2231" s="481"/>
      <c r="C2231" s="481"/>
      <c r="D2231" s="481"/>
      <c r="E2231" s="481"/>
      <c r="F2231" s="339"/>
      <c r="G2231" s="340" t="str">
        <f>IF(ISNUMBER(E2231),E2231/'Bulk DivVar Analysis'!$C$7,"")</f>
        <v/>
      </c>
      <c r="H2231" s="338" t="str">
        <f>IF(ISNUMBER(E2231), IF(G2231&gt;'Bulk DivVar Analysis'!$D$9,"Pass","Fail"),"")</f>
        <v/>
      </c>
      <c r="I2231" s="338" t="str">
        <f t="shared" si="36"/>
        <v/>
      </c>
      <c r="J2231" s="339"/>
      <c r="K2231" s="339"/>
      <c r="L2231" s="339"/>
      <c r="M2231" s="339"/>
      <c r="N2231" s="339"/>
      <c r="O2231" s="339"/>
      <c r="P2231" s="339"/>
      <c r="Q2231" s="339"/>
    </row>
    <row r="2232" spans="1:17" ht="13.5" customHeight="1">
      <c r="A2232" s="481"/>
      <c r="B2232" s="481"/>
      <c r="C2232" s="481"/>
      <c r="D2232" s="481"/>
      <c r="E2232" s="481"/>
      <c r="F2232" s="339"/>
      <c r="G2232" s="340" t="str">
        <f>IF(ISNUMBER(E2232),E2232/'Bulk DivVar Analysis'!$C$7,"")</f>
        <v/>
      </c>
      <c r="H2232" s="338" t="str">
        <f>IF(ISNUMBER(E2232), IF(G2232&gt;'Bulk DivVar Analysis'!$D$9,"Pass","Fail"),"")</f>
        <v/>
      </c>
      <c r="I2232" s="338" t="str">
        <f t="shared" si="36"/>
        <v/>
      </c>
      <c r="J2232" s="339"/>
      <c r="K2232" s="339"/>
      <c r="L2232" s="339"/>
      <c r="M2232" s="339"/>
      <c r="N2232" s="339"/>
      <c r="O2232" s="339"/>
      <c r="P2232" s="339"/>
      <c r="Q2232" s="339"/>
    </row>
    <row r="2233" spans="1:17" ht="13.5" customHeight="1">
      <c r="A2233" s="481"/>
      <c r="B2233" s="481"/>
      <c r="C2233" s="481"/>
      <c r="D2233" s="481"/>
      <c r="E2233" s="481"/>
      <c r="F2233" s="339"/>
      <c r="G2233" s="340" t="str">
        <f>IF(ISNUMBER(E2233),E2233/'Bulk DivVar Analysis'!$C$7,"")</f>
        <v/>
      </c>
      <c r="H2233" s="338" t="str">
        <f>IF(ISNUMBER(E2233), IF(G2233&gt;'Bulk DivVar Analysis'!$D$9,"Pass","Fail"),"")</f>
        <v/>
      </c>
      <c r="I2233" s="338" t="str">
        <f t="shared" si="36"/>
        <v/>
      </c>
      <c r="J2233" s="339"/>
      <c r="K2233" s="339"/>
      <c r="L2233" s="339"/>
      <c r="M2233" s="339"/>
      <c r="N2233" s="339"/>
      <c r="O2233" s="339"/>
      <c r="P2233" s="339"/>
      <c r="Q2233" s="339"/>
    </row>
    <row r="2234" spans="1:17" ht="13.5" customHeight="1">
      <c r="A2234" s="481"/>
      <c r="B2234" s="481"/>
      <c r="C2234" s="481"/>
      <c r="D2234" s="481"/>
      <c r="E2234" s="481"/>
      <c r="F2234" s="339"/>
      <c r="G2234" s="340" t="str">
        <f>IF(ISNUMBER(E2234),E2234/'Bulk DivVar Analysis'!$C$7,"")</f>
        <v/>
      </c>
      <c r="H2234" s="338" t="str">
        <f>IF(ISNUMBER(E2234), IF(G2234&gt;'Bulk DivVar Analysis'!$D$9,"Pass","Fail"),"")</f>
        <v/>
      </c>
      <c r="I2234" s="338" t="str">
        <f t="shared" si="36"/>
        <v/>
      </c>
      <c r="J2234" s="339"/>
      <c r="K2234" s="339"/>
      <c r="L2234" s="339"/>
      <c r="M2234" s="339"/>
      <c r="N2234" s="339"/>
      <c r="O2234" s="339"/>
      <c r="P2234" s="339"/>
      <c r="Q2234" s="339"/>
    </row>
    <row r="2235" spans="1:17" ht="13.5" customHeight="1">
      <c r="A2235" s="481"/>
      <c r="B2235" s="481"/>
      <c r="C2235" s="481"/>
      <c r="D2235" s="481"/>
      <c r="E2235" s="481"/>
      <c r="F2235" s="339"/>
      <c r="G2235" s="340" t="str">
        <f>IF(ISNUMBER(E2235),E2235/'Bulk DivVar Analysis'!$C$7,"")</f>
        <v/>
      </c>
      <c r="H2235" s="338" t="str">
        <f>IF(ISNUMBER(E2235), IF(G2235&gt;'Bulk DivVar Analysis'!$D$9,"Pass","Fail"),"")</f>
        <v/>
      </c>
      <c r="I2235" s="338" t="str">
        <f t="shared" si="36"/>
        <v/>
      </c>
      <c r="J2235" s="339"/>
      <c r="K2235" s="339"/>
      <c r="L2235" s="339"/>
      <c r="M2235" s="339"/>
      <c r="N2235" s="339"/>
      <c r="O2235" s="339"/>
      <c r="P2235" s="339"/>
      <c r="Q2235" s="339"/>
    </row>
    <row r="2236" spans="1:17" ht="13.5" customHeight="1">
      <c r="A2236" s="481"/>
      <c r="B2236" s="481"/>
      <c r="C2236" s="481"/>
      <c r="D2236" s="481"/>
      <c r="E2236" s="481"/>
      <c r="F2236" s="339"/>
      <c r="G2236" s="340" t="str">
        <f>IF(ISNUMBER(E2236),E2236/'Bulk DivVar Analysis'!$C$7,"")</f>
        <v/>
      </c>
      <c r="H2236" s="338" t="str">
        <f>IF(ISNUMBER(E2236), IF(G2236&gt;'Bulk DivVar Analysis'!$D$9,"Pass","Fail"),"")</f>
        <v/>
      </c>
      <c r="I2236" s="338" t="str">
        <f t="shared" si="36"/>
        <v/>
      </c>
      <c r="J2236" s="339"/>
      <c r="K2236" s="339"/>
      <c r="L2236" s="339"/>
      <c r="M2236" s="339"/>
      <c r="N2236" s="339"/>
      <c r="O2236" s="339"/>
      <c r="P2236" s="339"/>
      <c r="Q2236" s="339"/>
    </row>
    <row r="2237" spans="1:17" ht="13.5" customHeight="1">
      <c r="A2237" s="481"/>
      <c r="B2237" s="481"/>
      <c r="C2237" s="481"/>
      <c r="D2237" s="481"/>
      <c r="E2237" s="481"/>
      <c r="F2237" s="339"/>
      <c r="G2237" s="340" t="str">
        <f>IF(ISNUMBER(E2237),E2237/'Bulk DivVar Analysis'!$C$7,"")</f>
        <v/>
      </c>
      <c r="H2237" s="338" t="str">
        <f>IF(ISNUMBER(E2237), IF(G2237&gt;'Bulk DivVar Analysis'!$D$9,"Pass","Fail"),"")</f>
        <v/>
      </c>
      <c r="I2237" s="338" t="str">
        <f t="shared" si="36"/>
        <v/>
      </c>
      <c r="J2237" s="339"/>
      <c r="K2237" s="339"/>
      <c r="L2237" s="339"/>
      <c r="M2237" s="339"/>
      <c r="N2237" s="339"/>
      <c r="O2237" s="339"/>
      <c r="P2237" s="339"/>
      <c r="Q2237" s="339"/>
    </row>
    <row r="2238" spans="1:17" ht="13.5" customHeight="1">
      <c r="A2238" s="481"/>
      <c r="B2238" s="481"/>
      <c r="C2238" s="481"/>
      <c r="D2238" s="481"/>
      <c r="E2238" s="481"/>
      <c r="F2238" s="339"/>
      <c r="G2238" s="340" t="str">
        <f>IF(ISNUMBER(E2238),E2238/'Bulk DivVar Analysis'!$C$7,"")</f>
        <v/>
      </c>
      <c r="H2238" s="338" t="str">
        <f>IF(ISNUMBER(E2238), IF(G2238&gt;'Bulk DivVar Analysis'!$D$9,"Pass","Fail"),"")</f>
        <v/>
      </c>
      <c r="I2238" s="338" t="str">
        <f t="shared" si="36"/>
        <v/>
      </c>
      <c r="J2238" s="339"/>
      <c r="K2238" s="339"/>
      <c r="L2238" s="339"/>
      <c r="M2238" s="339"/>
      <c r="N2238" s="339"/>
      <c r="O2238" s="339"/>
      <c r="P2238" s="339"/>
      <c r="Q2238" s="339"/>
    </row>
    <row r="2239" spans="1:17" ht="13.5" customHeight="1">
      <c r="A2239" s="481"/>
      <c r="B2239" s="481"/>
      <c r="C2239" s="481"/>
      <c r="D2239" s="481"/>
      <c r="E2239" s="481"/>
      <c r="F2239" s="339"/>
      <c r="G2239" s="340" t="str">
        <f>IF(ISNUMBER(E2239),E2239/'Bulk DivVar Analysis'!$C$7,"")</f>
        <v/>
      </c>
      <c r="H2239" s="338" t="str">
        <f>IF(ISNUMBER(E2239), IF(G2239&gt;'Bulk DivVar Analysis'!$D$9,"Pass","Fail"),"")</f>
        <v/>
      </c>
      <c r="I2239" s="338" t="str">
        <f t="shared" si="36"/>
        <v/>
      </c>
      <c r="J2239" s="339"/>
      <c r="K2239" s="339"/>
      <c r="L2239" s="339"/>
      <c r="M2239" s="339"/>
      <c r="N2239" s="339"/>
      <c r="O2239" s="339"/>
      <c r="P2239" s="339"/>
      <c r="Q2239" s="339"/>
    </row>
    <row r="2240" spans="1:17" ht="13.5" customHeight="1">
      <c r="A2240" s="481"/>
      <c r="B2240" s="481"/>
      <c r="C2240" s="481"/>
      <c r="D2240" s="481"/>
      <c r="E2240" s="481"/>
      <c r="F2240" s="339"/>
      <c r="G2240" s="340" t="str">
        <f>IF(ISNUMBER(E2240),E2240/'Bulk DivVar Analysis'!$C$7,"")</f>
        <v/>
      </c>
      <c r="H2240" s="338" t="str">
        <f>IF(ISNUMBER(E2240), IF(G2240&gt;'Bulk DivVar Analysis'!$D$9,"Pass","Fail"),"")</f>
        <v/>
      </c>
      <c r="I2240" s="338" t="str">
        <f t="shared" si="36"/>
        <v/>
      </c>
      <c r="J2240" s="339"/>
      <c r="K2240" s="339"/>
      <c r="L2240" s="339"/>
      <c r="M2240" s="339"/>
      <c r="N2240" s="339"/>
      <c r="O2240" s="339"/>
      <c r="P2240" s="339"/>
      <c r="Q2240" s="339"/>
    </row>
    <row r="2241" spans="1:17" ht="13.5" customHeight="1">
      <c r="A2241" s="481"/>
      <c r="B2241" s="481"/>
      <c r="C2241" s="481"/>
      <c r="D2241" s="481"/>
      <c r="E2241" s="481"/>
      <c r="F2241" s="339"/>
      <c r="G2241" s="340" t="str">
        <f>IF(ISNUMBER(E2241),E2241/'Bulk DivVar Analysis'!$C$7,"")</f>
        <v/>
      </c>
      <c r="H2241" s="338" t="str">
        <f>IF(ISNUMBER(E2241), IF(G2241&gt;'Bulk DivVar Analysis'!$D$9,"Pass","Fail"),"")</f>
        <v/>
      </c>
      <c r="I2241" s="338" t="str">
        <f t="shared" si="36"/>
        <v/>
      </c>
      <c r="J2241" s="339"/>
      <c r="K2241" s="339"/>
      <c r="L2241" s="339"/>
      <c r="M2241" s="339"/>
      <c r="N2241" s="339"/>
      <c r="O2241" s="339"/>
      <c r="P2241" s="339"/>
      <c r="Q2241" s="339"/>
    </row>
    <row r="2242" spans="1:17" ht="13.5" customHeight="1">
      <c r="A2242" s="481"/>
      <c r="B2242" s="481"/>
      <c r="C2242" s="481"/>
      <c r="D2242" s="481"/>
      <c r="E2242" s="481"/>
      <c r="F2242" s="339"/>
      <c r="G2242" s="340" t="str">
        <f>IF(ISNUMBER(E2242),E2242/'Bulk DivVar Analysis'!$C$7,"")</f>
        <v/>
      </c>
      <c r="H2242" s="338" t="str">
        <f>IF(ISNUMBER(E2242), IF(G2242&gt;'Bulk DivVar Analysis'!$D$9,"Pass","Fail"),"")</f>
        <v/>
      </c>
      <c r="I2242" s="338" t="str">
        <f t="shared" si="36"/>
        <v/>
      </c>
      <c r="J2242" s="339"/>
      <c r="K2242" s="339"/>
      <c r="L2242" s="339"/>
      <c r="M2242" s="339"/>
      <c r="N2242" s="339"/>
      <c r="O2242" s="339"/>
      <c r="P2242" s="339"/>
      <c r="Q2242" s="339"/>
    </row>
    <row r="2243" spans="1:17" ht="13.5" customHeight="1">
      <c r="A2243" s="481"/>
      <c r="B2243" s="481"/>
      <c r="C2243" s="481"/>
      <c r="D2243" s="481"/>
      <c r="E2243" s="481"/>
      <c r="F2243" s="339"/>
      <c r="G2243" s="340" t="str">
        <f>IF(ISNUMBER(E2243),E2243/'Bulk DivVar Analysis'!$C$7,"")</f>
        <v/>
      </c>
      <c r="H2243" s="338" t="str">
        <f>IF(ISNUMBER(E2243), IF(G2243&gt;'Bulk DivVar Analysis'!$D$9,"Pass","Fail"),"")</f>
        <v/>
      </c>
      <c r="I2243" s="338" t="str">
        <f t="shared" ref="I2243:I2306" si="37">_xlfn.TEXTJOIN("_",TRUE,B2243,C2243)</f>
        <v/>
      </c>
      <c r="J2243" s="339"/>
      <c r="K2243" s="339"/>
      <c r="L2243" s="339"/>
      <c r="M2243" s="339"/>
      <c r="N2243" s="339"/>
      <c r="O2243" s="339"/>
      <c r="P2243" s="339"/>
      <c r="Q2243" s="339"/>
    </row>
    <row r="2244" spans="1:17" ht="13.5" customHeight="1">
      <c r="A2244" s="481"/>
      <c r="B2244" s="481"/>
      <c r="C2244" s="481"/>
      <c r="D2244" s="481"/>
      <c r="E2244" s="481"/>
      <c r="F2244" s="339"/>
      <c r="G2244" s="340" t="str">
        <f>IF(ISNUMBER(E2244),E2244/'Bulk DivVar Analysis'!$C$7,"")</f>
        <v/>
      </c>
      <c r="H2244" s="338" t="str">
        <f>IF(ISNUMBER(E2244), IF(G2244&gt;'Bulk DivVar Analysis'!$D$9,"Pass","Fail"),"")</f>
        <v/>
      </c>
      <c r="I2244" s="338" t="str">
        <f t="shared" si="37"/>
        <v/>
      </c>
      <c r="J2244" s="339"/>
      <c r="K2244" s="339"/>
      <c r="L2244" s="339"/>
      <c r="M2244" s="339"/>
      <c r="N2244" s="339"/>
      <c r="O2244" s="339"/>
      <c r="P2244" s="339"/>
      <c r="Q2244" s="339"/>
    </row>
    <row r="2245" spans="1:17" ht="13.5" customHeight="1">
      <c r="A2245" s="481"/>
      <c r="B2245" s="481"/>
      <c r="C2245" s="481"/>
      <c r="D2245" s="481"/>
      <c r="E2245" s="481"/>
      <c r="F2245" s="339"/>
      <c r="G2245" s="340" t="str">
        <f>IF(ISNUMBER(E2245),E2245/'Bulk DivVar Analysis'!$C$7,"")</f>
        <v/>
      </c>
      <c r="H2245" s="338" t="str">
        <f>IF(ISNUMBER(E2245), IF(G2245&gt;'Bulk DivVar Analysis'!$D$9,"Pass","Fail"),"")</f>
        <v/>
      </c>
      <c r="I2245" s="338" t="str">
        <f t="shared" si="37"/>
        <v/>
      </c>
      <c r="J2245" s="339"/>
      <c r="K2245" s="339"/>
      <c r="L2245" s="339"/>
      <c r="M2245" s="339"/>
      <c r="N2245" s="339"/>
      <c r="O2245" s="339"/>
      <c r="P2245" s="339"/>
      <c r="Q2245" s="339"/>
    </row>
    <row r="2246" spans="1:17" ht="13.5" customHeight="1">
      <c r="A2246" s="481"/>
      <c r="B2246" s="481"/>
      <c r="C2246" s="481"/>
      <c r="D2246" s="481"/>
      <c r="E2246" s="481"/>
      <c r="F2246" s="339"/>
      <c r="G2246" s="340" t="str">
        <f>IF(ISNUMBER(E2246),E2246/'Bulk DivVar Analysis'!$C$7,"")</f>
        <v/>
      </c>
      <c r="H2246" s="338" t="str">
        <f>IF(ISNUMBER(E2246), IF(G2246&gt;'Bulk DivVar Analysis'!$D$9,"Pass","Fail"),"")</f>
        <v/>
      </c>
      <c r="I2246" s="338" t="str">
        <f t="shared" si="37"/>
        <v/>
      </c>
      <c r="J2246" s="339"/>
      <c r="K2246" s="339"/>
      <c r="L2246" s="339"/>
      <c r="M2246" s="339"/>
      <c r="N2246" s="339"/>
      <c r="O2246" s="339"/>
      <c r="P2246" s="339"/>
      <c r="Q2246" s="339"/>
    </row>
    <row r="2247" spans="1:17" ht="13.5" customHeight="1">
      <c r="A2247" s="481"/>
      <c r="B2247" s="481"/>
      <c r="C2247" s="481"/>
      <c r="D2247" s="481"/>
      <c r="E2247" s="481"/>
      <c r="F2247" s="339"/>
      <c r="G2247" s="340" t="str">
        <f>IF(ISNUMBER(E2247),E2247/'Bulk DivVar Analysis'!$C$7,"")</f>
        <v/>
      </c>
      <c r="H2247" s="338" t="str">
        <f>IF(ISNUMBER(E2247), IF(G2247&gt;'Bulk DivVar Analysis'!$D$9,"Pass","Fail"),"")</f>
        <v/>
      </c>
      <c r="I2247" s="338" t="str">
        <f t="shared" si="37"/>
        <v/>
      </c>
      <c r="J2247" s="339"/>
      <c r="K2247" s="339"/>
      <c r="L2247" s="339"/>
      <c r="M2247" s="339"/>
      <c r="N2247" s="339"/>
      <c r="O2247" s="339"/>
      <c r="P2247" s="339"/>
      <c r="Q2247" s="339"/>
    </row>
    <row r="2248" spans="1:17" ht="13.5" customHeight="1">
      <c r="A2248" s="481"/>
      <c r="B2248" s="481"/>
      <c r="C2248" s="481"/>
      <c r="D2248" s="481"/>
      <c r="E2248" s="481"/>
      <c r="F2248" s="339"/>
      <c r="G2248" s="340" t="str">
        <f>IF(ISNUMBER(E2248),E2248/'Bulk DivVar Analysis'!$C$7,"")</f>
        <v/>
      </c>
      <c r="H2248" s="338" t="str">
        <f>IF(ISNUMBER(E2248), IF(G2248&gt;'Bulk DivVar Analysis'!$D$9,"Pass","Fail"),"")</f>
        <v/>
      </c>
      <c r="I2248" s="338" t="str">
        <f t="shared" si="37"/>
        <v/>
      </c>
      <c r="J2248" s="339"/>
      <c r="K2248" s="339"/>
      <c r="L2248" s="339"/>
      <c r="M2248" s="339"/>
      <c r="N2248" s="339"/>
      <c r="O2248" s="339"/>
      <c r="P2248" s="339"/>
      <c r="Q2248" s="339"/>
    </row>
    <row r="2249" spans="1:17" ht="13.5" customHeight="1">
      <c r="A2249" s="481"/>
      <c r="B2249" s="481"/>
      <c r="C2249" s="481"/>
      <c r="D2249" s="481"/>
      <c r="E2249" s="481"/>
      <c r="F2249" s="339"/>
      <c r="G2249" s="340" t="str">
        <f>IF(ISNUMBER(E2249),E2249/'Bulk DivVar Analysis'!$C$7,"")</f>
        <v/>
      </c>
      <c r="H2249" s="338" t="str">
        <f>IF(ISNUMBER(E2249), IF(G2249&gt;'Bulk DivVar Analysis'!$D$9,"Pass","Fail"),"")</f>
        <v/>
      </c>
      <c r="I2249" s="338" t="str">
        <f t="shared" si="37"/>
        <v/>
      </c>
      <c r="J2249" s="339"/>
      <c r="K2249" s="339"/>
      <c r="L2249" s="339"/>
      <c r="M2249" s="339"/>
      <c r="N2249" s="339"/>
      <c r="O2249" s="339"/>
      <c r="P2249" s="339"/>
      <c r="Q2249" s="339"/>
    </row>
    <row r="2250" spans="1:17" ht="13.5" customHeight="1">
      <c r="A2250" s="481"/>
      <c r="B2250" s="481"/>
      <c r="C2250" s="481"/>
      <c r="D2250" s="481"/>
      <c r="E2250" s="481"/>
      <c r="F2250" s="339"/>
      <c r="G2250" s="340" t="str">
        <f>IF(ISNUMBER(E2250),E2250/'Bulk DivVar Analysis'!$C$7,"")</f>
        <v/>
      </c>
      <c r="H2250" s="338" t="str">
        <f>IF(ISNUMBER(E2250), IF(G2250&gt;'Bulk DivVar Analysis'!$D$9,"Pass","Fail"),"")</f>
        <v/>
      </c>
      <c r="I2250" s="338" t="str">
        <f t="shared" si="37"/>
        <v/>
      </c>
      <c r="J2250" s="339"/>
      <c r="K2250" s="339"/>
      <c r="L2250" s="339"/>
      <c r="M2250" s="339"/>
      <c r="N2250" s="339"/>
      <c r="O2250" s="339"/>
      <c r="P2250" s="339"/>
      <c r="Q2250" s="339"/>
    </row>
    <row r="2251" spans="1:17" ht="13.5" customHeight="1">
      <c r="A2251" s="481"/>
      <c r="B2251" s="481"/>
      <c r="C2251" s="481"/>
      <c r="D2251" s="481"/>
      <c r="E2251" s="481"/>
      <c r="F2251" s="339"/>
      <c r="G2251" s="340" t="str">
        <f>IF(ISNUMBER(E2251),E2251/'Bulk DivVar Analysis'!$C$7,"")</f>
        <v/>
      </c>
      <c r="H2251" s="338" t="str">
        <f>IF(ISNUMBER(E2251), IF(G2251&gt;'Bulk DivVar Analysis'!$D$9,"Pass","Fail"),"")</f>
        <v/>
      </c>
      <c r="I2251" s="338" t="str">
        <f t="shared" si="37"/>
        <v/>
      </c>
      <c r="J2251" s="339"/>
      <c r="K2251" s="339"/>
      <c r="L2251" s="339"/>
      <c r="M2251" s="339"/>
      <c r="N2251" s="339"/>
      <c r="O2251" s="339"/>
      <c r="P2251" s="339"/>
      <c r="Q2251" s="339"/>
    </row>
    <row r="2252" spans="1:17" ht="13.5" customHeight="1">
      <c r="A2252" s="481"/>
      <c r="B2252" s="481"/>
      <c r="C2252" s="481"/>
      <c r="D2252" s="481"/>
      <c r="E2252" s="481"/>
      <c r="F2252" s="339"/>
      <c r="G2252" s="340" t="str">
        <f>IF(ISNUMBER(E2252),E2252/'Bulk DivVar Analysis'!$C$7,"")</f>
        <v/>
      </c>
      <c r="H2252" s="338" t="str">
        <f>IF(ISNUMBER(E2252), IF(G2252&gt;'Bulk DivVar Analysis'!$D$9,"Pass","Fail"),"")</f>
        <v/>
      </c>
      <c r="I2252" s="338" t="str">
        <f t="shared" si="37"/>
        <v/>
      </c>
      <c r="J2252" s="339"/>
      <c r="K2252" s="339"/>
      <c r="L2252" s="339"/>
      <c r="M2252" s="339"/>
      <c r="N2252" s="339"/>
      <c r="O2252" s="339"/>
      <c r="P2252" s="339"/>
      <c r="Q2252" s="339"/>
    </row>
    <row r="2253" spans="1:17" ht="13.5" customHeight="1">
      <c r="A2253" s="481"/>
      <c r="B2253" s="481"/>
      <c r="C2253" s="481"/>
      <c r="D2253" s="481"/>
      <c r="E2253" s="481"/>
      <c r="F2253" s="339"/>
      <c r="G2253" s="340" t="str">
        <f>IF(ISNUMBER(E2253),E2253/'Bulk DivVar Analysis'!$C$7,"")</f>
        <v/>
      </c>
      <c r="H2253" s="338" t="str">
        <f>IF(ISNUMBER(E2253), IF(G2253&gt;'Bulk DivVar Analysis'!$D$9,"Pass","Fail"),"")</f>
        <v/>
      </c>
      <c r="I2253" s="338" t="str">
        <f t="shared" si="37"/>
        <v/>
      </c>
      <c r="J2253" s="339"/>
      <c r="K2253" s="339"/>
      <c r="L2253" s="339"/>
      <c r="M2253" s="339"/>
      <c r="N2253" s="339"/>
      <c r="O2253" s="339"/>
      <c r="P2253" s="339"/>
      <c r="Q2253" s="339"/>
    </row>
    <row r="2254" spans="1:17" ht="13.5" customHeight="1">
      <c r="A2254" s="481"/>
      <c r="B2254" s="481"/>
      <c r="C2254" s="481"/>
      <c r="D2254" s="481"/>
      <c r="E2254" s="481"/>
      <c r="F2254" s="339"/>
      <c r="G2254" s="340" t="str">
        <f>IF(ISNUMBER(E2254),E2254/'Bulk DivVar Analysis'!$C$7,"")</f>
        <v/>
      </c>
      <c r="H2254" s="338" t="str">
        <f>IF(ISNUMBER(E2254), IF(G2254&gt;'Bulk DivVar Analysis'!$D$9,"Pass","Fail"),"")</f>
        <v/>
      </c>
      <c r="I2254" s="338" t="str">
        <f t="shared" si="37"/>
        <v/>
      </c>
      <c r="J2254" s="339"/>
      <c r="K2254" s="339"/>
      <c r="L2254" s="339"/>
      <c r="M2254" s="339"/>
      <c r="N2254" s="339"/>
      <c r="O2254" s="339"/>
      <c r="P2254" s="339"/>
      <c r="Q2254" s="339"/>
    </row>
    <row r="2255" spans="1:17" ht="13.5" customHeight="1">
      <c r="A2255" s="481"/>
      <c r="B2255" s="481"/>
      <c r="C2255" s="481"/>
      <c r="D2255" s="481"/>
      <c r="E2255" s="481"/>
      <c r="F2255" s="339"/>
      <c r="G2255" s="340" t="str">
        <f>IF(ISNUMBER(E2255),E2255/'Bulk DivVar Analysis'!$C$7,"")</f>
        <v/>
      </c>
      <c r="H2255" s="338" t="str">
        <f>IF(ISNUMBER(E2255), IF(G2255&gt;'Bulk DivVar Analysis'!$D$9,"Pass","Fail"),"")</f>
        <v/>
      </c>
      <c r="I2255" s="338" t="str">
        <f t="shared" si="37"/>
        <v/>
      </c>
      <c r="J2255" s="339"/>
      <c r="K2255" s="339"/>
      <c r="L2255" s="339"/>
      <c r="M2255" s="339"/>
      <c r="N2255" s="339"/>
      <c r="O2255" s="339"/>
      <c r="P2255" s="339"/>
      <c r="Q2255" s="339"/>
    </row>
    <row r="2256" spans="1:17" ht="13.5" customHeight="1">
      <c r="A2256" s="481"/>
      <c r="B2256" s="481"/>
      <c r="C2256" s="481"/>
      <c r="D2256" s="481"/>
      <c r="E2256" s="481"/>
      <c r="F2256" s="339"/>
      <c r="G2256" s="340" t="str">
        <f>IF(ISNUMBER(E2256),E2256/'Bulk DivVar Analysis'!$C$7,"")</f>
        <v/>
      </c>
      <c r="H2256" s="338" t="str">
        <f>IF(ISNUMBER(E2256), IF(G2256&gt;'Bulk DivVar Analysis'!$D$9,"Pass","Fail"),"")</f>
        <v/>
      </c>
      <c r="I2256" s="338" t="str">
        <f t="shared" si="37"/>
        <v/>
      </c>
      <c r="J2256" s="339"/>
      <c r="K2256" s="339"/>
      <c r="L2256" s="339"/>
      <c r="M2256" s="339"/>
      <c r="N2256" s="339"/>
      <c r="O2256" s="339"/>
      <c r="P2256" s="339"/>
      <c r="Q2256" s="339"/>
    </row>
    <row r="2257" spans="1:17" ht="13.5" customHeight="1">
      <c r="A2257" s="481"/>
      <c r="B2257" s="481"/>
      <c r="C2257" s="481"/>
      <c r="D2257" s="481"/>
      <c r="E2257" s="481"/>
      <c r="F2257" s="339"/>
      <c r="G2257" s="340" t="str">
        <f>IF(ISNUMBER(E2257),E2257/'Bulk DivVar Analysis'!$C$7,"")</f>
        <v/>
      </c>
      <c r="H2257" s="338" t="str">
        <f>IF(ISNUMBER(E2257), IF(G2257&gt;'Bulk DivVar Analysis'!$D$9,"Pass","Fail"),"")</f>
        <v/>
      </c>
      <c r="I2257" s="338" t="str">
        <f t="shared" si="37"/>
        <v/>
      </c>
      <c r="J2257" s="339"/>
      <c r="K2257" s="339"/>
      <c r="L2257" s="339"/>
      <c r="M2257" s="339"/>
      <c r="N2257" s="339"/>
      <c r="O2257" s="339"/>
      <c r="P2257" s="339"/>
      <c r="Q2257" s="339"/>
    </row>
    <row r="2258" spans="1:17" ht="13.5" customHeight="1">
      <c r="A2258" s="481"/>
      <c r="B2258" s="481"/>
      <c r="C2258" s="481"/>
      <c r="D2258" s="481"/>
      <c r="E2258" s="481"/>
      <c r="F2258" s="339"/>
      <c r="G2258" s="340" t="str">
        <f>IF(ISNUMBER(E2258),E2258/'Bulk DivVar Analysis'!$C$7,"")</f>
        <v/>
      </c>
      <c r="H2258" s="338" t="str">
        <f>IF(ISNUMBER(E2258), IF(G2258&gt;'Bulk DivVar Analysis'!$D$9,"Pass","Fail"),"")</f>
        <v/>
      </c>
      <c r="I2258" s="338" t="str">
        <f t="shared" si="37"/>
        <v/>
      </c>
      <c r="J2258" s="339"/>
      <c r="K2258" s="339"/>
      <c r="L2258" s="339"/>
      <c r="M2258" s="339"/>
      <c r="N2258" s="339"/>
      <c r="O2258" s="339"/>
      <c r="P2258" s="339"/>
      <c r="Q2258" s="339"/>
    </row>
    <row r="2259" spans="1:17" ht="13.5" customHeight="1">
      <c r="A2259" s="481"/>
      <c r="B2259" s="481"/>
      <c r="C2259" s="481"/>
      <c r="D2259" s="481"/>
      <c r="E2259" s="481"/>
      <c r="F2259" s="339"/>
      <c r="G2259" s="340" t="str">
        <f>IF(ISNUMBER(E2259),E2259/'Bulk DivVar Analysis'!$C$7,"")</f>
        <v/>
      </c>
      <c r="H2259" s="338" t="str">
        <f>IF(ISNUMBER(E2259), IF(G2259&gt;'Bulk DivVar Analysis'!$D$9,"Pass","Fail"),"")</f>
        <v/>
      </c>
      <c r="I2259" s="338" t="str">
        <f t="shared" si="37"/>
        <v/>
      </c>
      <c r="J2259" s="339"/>
      <c r="K2259" s="339"/>
      <c r="L2259" s="339"/>
      <c r="M2259" s="339"/>
      <c r="N2259" s="339"/>
      <c r="O2259" s="339"/>
      <c r="P2259" s="339"/>
      <c r="Q2259" s="339"/>
    </row>
    <row r="2260" spans="1:17" ht="13.5" customHeight="1">
      <c r="A2260" s="481"/>
      <c r="B2260" s="481"/>
      <c r="C2260" s="481"/>
      <c r="D2260" s="481"/>
      <c r="E2260" s="481"/>
      <c r="F2260" s="339"/>
      <c r="G2260" s="340" t="str">
        <f>IF(ISNUMBER(E2260),E2260/'Bulk DivVar Analysis'!$C$7,"")</f>
        <v/>
      </c>
      <c r="H2260" s="338" t="str">
        <f>IF(ISNUMBER(E2260), IF(G2260&gt;'Bulk DivVar Analysis'!$D$9,"Pass","Fail"),"")</f>
        <v/>
      </c>
      <c r="I2260" s="338" t="str">
        <f t="shared" si="37"/>
        <v/>
      </c>
      <c r="J2260" s="339"/>
      <c r="K2260" s="339"/>
      <c r="L2260" s="339"/>
      <c r="M2260" s="339"/>
      <c r="N2260" s="339"/>
      <c r="O2260" s="339"/>
      <c r="P2260" s="339"/>
      <c r="Q2260" s="339"/>
    </row>
    <row r="2261" spans="1:17" ht="13.5" customHeight="1">
      <c r="A2261" s="481"/>
      <c r="B2261" s="481"/>
      <c r="C2261" s="481"/>
      <c r="D2261" s="481"/>
      <c r="E2261" s="481"/>
      <c r="F2261" s="339"/>
      <c r="G2261" s="340" t="str">
        <f>IF(ISNUMBER(E2261),E2261/'Bulk DivVar Analysis'!$C$7,"")</f>
        <v/>
      </c>
      <c r="H2261" s="338" t="str">
        <f>IF(ISNUMBER(E2261), IF(G2261&gt;'Bulk DivVar Analysis'!$D$9,"Pass","Fail"),"")</f>
        <v/>
      </c>
      <c r="I2261" s="338" t="str">
        <f t="shared" si="37"/>
        <v/>
      </c>
      <c r="J2261" s="339"/>
      <c r="K2261" s="339"/>
      <c r="L2261" s="339"/>
      <c r="M2261" s="339"/>
      <c r="N2261" s="339"/>
      <c r="O2261" s="339"/>
      <c r="P2261" s="339"/>
      <c r="Q2261" s="339"/>
    </row>
    <row r="2262" spans="1:17" ht="13.5" customHeight="1">
      <c r="A2262" s="481"/>
      <c r="B2262" s="481"/>
      <c r="C2262" s="481"/>
      <c r="D2262" s="481"/>
      <c r="E2262" s="481"/>
      <c r="F2262" s="339"/>
      <c r="G2262" s="340" t="str">
        <f>IF(ISNUMBER(E2262),E2262/'Bulk DivVar Analysis'!$C$7,"")</f>
        <v/>
      </c>
      <c r="H2262" s="338" t="str">
        <f>IF(ISNUMBER(E2262), IF(G2262&gt;'Bulk DivVar Analysis'!$D$9,"Pass","Fail"),"")</f>
        <v/>
      </c>
      <c r="I2262" s="338" t="str">
        <f t="shared" si="37"/>
        <v/>
      </c>
      <c r="J2262" s="339"/>
      <c r="K2262" s="339"/>
      <c r="L2262" s="339"/>
      <c r="M2262" s="339"/>
      <c r="N2262" s="339"/>
      <c r="O2262" s="339"/>
      <c r="P2262" s="339"/>
      <c r="Q2262" s="339"/>
    </row>
    <row r="2263" spans="1:17" ht="13.5" customHeight="1">
      <c r="A2263" s="481"/>
      <c r="B2263" s="481"/>
      <c r="C2263" s="481"/>
      <c r="D2263" s="481"/>
      <c r="E2263" s="481"/>
      <c r="F2263" s="339"/>
      <c r="G2263" s="340" t="str">
        <f>IF(ISNUMBER(E2263),E2263/'Bulk DivVar Analysis'!$C$7,"")</f>
        <v/>
      </c>
      <c r="H2263" s="338" t="str">
        <f>IF(ISNUMBER(E2263), IF(G2263&gt;'Bulk DivVar Analysis'!$D$9,"Pass","Fail"),"")</f>
        <v/>
      </c>
      <c r="I2263" s="338" t="str">
        <f t="shared" si="37"/>
        <v/>
      </c>
      <c r="J2263" s="339"/>
      <c r="K2263" s="339"/>
      <c r="L2263" s="339"/>
      <c r="M2263" s="339"/>
      <c r="N2263" s="339"/>
      <c r="O2263" s="339"/>
      <c r="P2263" s="339"/>
      <c r="Q2263" s="339"/>
    </row>
    <row r="2264" spans="1:17" ht="13.5" customHeight="1">
      <c r="A2264" s="481"/>
      <c r="B2264" s="481"/>
      <c r="C2264" s="481"/>
      <c r="D2264" s="481"/>
      <c r="E2264" s="481"/>
      <c r="F2264" s="339"/>
      <c r="G2264" s="340" t="str">
        <f>IF(ISNUMBER(E2264),E2264/'Bulk DivVar Analysis'!$C$7,"")</f>
        <v/>
      </c>
      <c r="H2264" s="338" t="str">
        <f>IF(ISNUMBER(E2264), IF(G2264&gt;'Bulk DivVar Analysis'!$D$9,"Pass","Fail"),"")</f>
        <v/>
      </c>
      <c r="I2264" s="338" t="str">
        <f t="shared" si="37"/>
        <v/>
      </c>
      <c r="J2264" s="339"/>
      <c r="K2264" s="339"/>
      <c r="L2264" s="339"/>
      <c r="M2264" s="339"/>
      <c r="N2264" s="339"/>
      <c r="O2264" s="339"/>
      <c r="P2264" s="339"/>
      <c r="Q2264" s="339"/>
    </row>
    <row r="2265" spans="1:17" ht="13.5" customHeight="1">
      <c r="A2265" s="481"/>
      <c r="B2265" s="481"/>
      <c r="C2265" s="481"/>
      <c r="D2265" s="481"/>
      <c r="E2265" s="481"/>
      <c r="F2265" s="339"/>
      <c r="G2265" s="340" t="str">
        <f>IF(ISNUMBER(E2265),E2265/'Bulk DivVar Analysis'!$C$7,"")</f>
        <v/>
      </c>
      <c r="H2265" s="338" t="str">
        <f>IF(ISNUMBER(E2265), IF(G2265&gt;'Bulk DivVar Analysis'!$D$9,"Pass","Fail"),"")</f>
        <v/>
      </c>
      <c r="I2265" s="338" t="str">
        <f t="shared" si="37"/>
        <v/>
      </c>
      <c r="J2265" s="339"/>
      <c r="K2265" s="339"/>
      <c r="L2265" s="339"/>
      <c r="M2265" s="339"/>
      <c r="N2265" s="339"/>
      <c r="O2265" s="339"/>
      <c r="P2265" s="339"/>
      <c r="Q2265" s="339"/>
    </row>
    <row r="2266" spans="1:17" ht="13.5" customHeight="1">
      <c r="A2266" s="481"/>
      <c r="B2266" s="481"/>
      <c r="C2266" s="481"/>
      <c r="D2266" s="481"/>
      <c r="E2266" s="481"/>
      <c r="F2266" s="339"/>
      <c r="G2266" s="340" t="str">
        <f>IF(ISNUMBER(E2266),E2266/'Bulk DivVar Analysis'!$C$7,"")</f>
        <v/>
      </c>
      <c r="H2266" s="338" t="str">
        <f>IF(ISNUMBER(E2266), IF(G2266&gt;'Bulk DivVar Analysis'!$D$9,"Pass","Fail"),"")</f>
        <v/>
      </c>
      <c r="I2266" s="338" t="str">
        <f t="shared" si="37"/>
        <v/>
      </c>
      <c r="J2266" s="339"/>
      <c r="K2266" s="339"/>
      <c r="L2266" s="339"/>
      <c r="M2266" s="339"/>
      <c r="N2266" s="339"/>
      <c r="O2266" s="339"/>
      <c r="P2266" s="339"/>
      <c r="Q2266" s="339"/>
    </row>
    <row r="2267" spans="1:17" ht="13.5" customHeight="1">
      <c r="A2267" s="481"/>
      <c r="B2267" s="481"/>
      <c r="C2267" s="481"/>
      <c r="D2267" s="481"/>
      <c r="E2267" s="481"/>
      <c r="F2267" s="339"/>
      <c r="G2267" s="340" t="str">
        <f>IF(ISNUMBER(E2267),E2267/'Bulk DivVar Analysis'!$C$7,"")</f>
        <v/>
      </c>
      <c r="H2267" s="338" t="str">
        <f>IF(ISNUMBER(E2267), IF(G2267&gt;'Bulk DivVar Analysis'!$D$9,"Pass","Fail"),"")</f>
        <v/>
      </c>
      <c r="I2267" s="338" t="str">
        <f t="shared" si="37"/>
        <v/>
      </c>
      <c r="J2267" s="339"/>
      <c r="K2267" s="339"/>
      <c r="L2267" s="339"/>
      <c r="M2267" s="339"/>
      <c r="N2267" s="339"/>
      <c r="O2267" s="339"/>
      <c r="P2267" s="339"/>
      <c r="Q2267" s="339"/>
    </row>
    <row r="2268" spans="1:17" ht="13.5" customHeight="1">
      <c r="A2268" s="481"/>
      <c r="B2268" s="481"/>
      <c r="C2268" s="481"/>
      <c r="D2268" s="481"/>
      <c r="E2268" s="481"/>
      <c r="F2268" s="339"/>
      <c r="G2268" s="340" t="str">
        <f>IF(ISNUMBER(E2268),E2268/'Bulk DivVar Analysis'!$C$7,"")</f>
        <v/>
      </c>
      <c r="H2268" s="338" t="str">
        <f>IF(ISNUMBER(E2268), IF(G2268&gt;'Bulk DivVar Analysis'!$D$9,"Pass","Fail"),"")</f>
        <v/>
      </c>
      <c r="I2268" s="338" t="str">
        <f t="shared" si="37"/>
        <v/>
      </c>
      <c r="J2268" s="339"/>
      <c r="K2268" s="339"/>
      <c r="L2268" s="339"/>
      <c r="M2268" s="339"/>
      <c r="N2268" s="339"/>
      <c r="O2268" s="339"/>
      <c r="P2268" s="339"/>
      <c r="Q2268" s="339"/>
    </row>
    <row r="2269" spans="1:17" ht="13.5" customHeight="1">
      <c r="A2269" s="481"/>
      <c r="B2269" s="481"/>
      <c r="C2269" s="481"/>
      <c r="D2269" s="481"/>
      <c r="E2269" s="481"/>
      <c r="F2269" s="339"/>
      <c r="G2269" s="340" t="str">
        <f>IF(ISNUMBER(E2269),E2269/'Bulk DivVar Analysis'!$C$7,"")</f>
        <v/>
      </c>
      <c r="H2269" s="338" t="str">
        <f>IF(ISNUMBER(E2269), IF(G2269&gt;'Bulk DivVar Analysis'!$D$9,"Pass","Fail"),"")</f>
        <v/>
      </c>
      <c r="I2269" s="338" t="str">
        <f t="shared" si="37"/>
        <v/>
      </c>
      <c r="J2269" s="339"/>
      <c r="K2269" s="339"/>
      <c r="L2269" s="339"/>
      <c r="M2269" s="339"/>
      <c r="N2269" s="339"/>
      <c r="O2269" s="339"/>
      <c r="P2269" s="339"/>
      <c r="Q2269" s="339"/>
    </row>
    <row r="2270" spans="1:17" ht="13.5" customHeight="1">
      <c r="A2270" s="481"/>
      <c r="B2270" s="481"/>
      <c r="C2270" s="481"/>
      <c r="D2270" s="481"/>
      <c r="E2270" s="481"/>
      <c r="F2270" s="339"/>
      <c r="G2270" s="340" t="str">
        <f>IF(ISNUMBER(E2270),E2270/'Bulk DivVar Analysis'!$C$7,"")</f>
        <v/>
      </c>
      <c r="H2270" s="338" t="str">
        <f>IF(ISNUMBER(E2270), IF(G2270&gt;'Bulk DivVar Analysis'!$D$9,"Pass","Fail"),"")</f>
        <v/>
      </c>
      <c r="I2270" s="338" t="str">
        <f t="shared" si="37"/>
        <v/>
      </c>
      <c r="J2270" s="339"/>
      <c r="K2270" s="339"/>
      <c r="L2270" s="339"/>
      <c r="M2270" s="339"/>
      <c r="N2270" s="339"/>
      <c r="O2270" s="339"/>
      <c r="P2270" s="339"/>
      <c r="Q2270" s="339"/>
    </row>
    <row r="2271" spans="1:17" ht="13.5" customHeight="1">
      <c r="A2271" s="481"/>
      <c r="B2271" s="481"/>
      <c r="C2271" s="481"/>
      <c r="D2271" s="481"/>
      <c r="E2271" s="481"/>
      <c r="F2271" s="339"/>
      <c r="G2271" s="340" t="str">
        <f>IF(ISNUMBER(E2271),E2271/'Bulk DivVar Analysis'!$C$7,"")</f>
        <v/>
      </c>
      <c r="H2271" s="338" t="str">
        <f>IF(ISNUMBER(E2271), IF(G2271&gt;'Bulk DivVar Analysis'!$D$9,"Pass","Fail"),"")</f>
        <v/>
      </c>
      <c r="I2271" s="338" t="str">
        <f t="shared" si="37"/>
        <v/>
      </c>
      <c r="J2271" s="339"/>
      <c r="K2271" s="339"/>
      <c r="L2271" s="339"/>
      <c r="M2271" s="339"/>
      <c r="N2271" s="339"/>
      <c r="O2271" s="339"/>
      <c r="P2271" s="339"/>
      <c r="Q2271" s="339"/>
    </row>
    <row r="2272" spans="1:17" ht="13.5" customHeight="1">
      <c r="A2272" s="481"/>
      <c r="B2272" s="481"/>
      <c r="C2272" s="481"/>
      <c r="D2272" s="481"/>
      <c r="E2272" s="481"/>
      <c r="F2272" s="339"/>
      <c r="G2272" s="340" t="str">
        <f>IF(ISNUMBER(E2272),E2272/'Bulk DivVar Analysis'!$C$7,"")</f>
        <v/>
      </c>
      <c r="H2272" s="338" t="str">
        <f>IF(ISNUMBER(E2272), IF(G2272&gt;'Bulk DivVar Analysis'!$D$9,"Pass","Fail"),"")</f>
        <v/>
      </c>
      <c r="I2272" s="338" t="str">
        <f t="shared" si="37"/>
        <v/>
      </c>
      <c r="J2272" s="339"/>
      <c r="K2272" s="339"/>
      <c r="L2272" s="339"/>
      <c r="M2272" s="339"/>
      <c r="N2272" s="339"/>
      <c r="O2272" s="339"/>
      <c r="P2272" s="339"/>
      <c r="Q2272" s="339"/>
    </row>
    <row r="2273" spans="1:17" ht="13.5" customHeight="1">
      <c r="A2273" s="481"/>
      <c r="B2273" s="481"/>
      <c r="C2273" s="481"/>
      <c r="D2273" s="481"/>
      <c r="E2273" s="481"/>
      <c r="F2273" s="339"/>
      <c r="G2273" s="340" t="str">
        <f>IF(ISNUMBER(E2273),E2273/'Bulk DivVar Analysis'!$C$7,"")</f>
        <v/>
      </c>
      <c r="H2273" s="338" t="str">
        <f>IF(ISNUMBER(E2273), IF(G2273&gt;'Bulk DivVar Analysis'!$D$9,"Pass","Fail"),"")</f>
        <v/>
      </c>
      <c r="I2273" s="338" t="str">
        <f t="shared" si="37"/>
        <v/>
      </c>
      <c r="J2273" s="339"/>
      <c r="K2273" s="339"/>
      <c r="L2273" s="339"/>
      <c r="M2273" s="339"/>
      <c r="N2273" s="339"/>
      <c r="O2273" s="339"/>
      <c r="P2273" s="339"/>
      <c r="Q2273" s="339"/>
    </row>
    <row r="2274" spans="1:17" ht="13.5" customHeight="1">
      <c r="A2274" s="481"/>
      <c r="B2274" s="481"/>
      <c r="C2274" s="481"/>
      <c r="D2274" s="481"/>
      <c r="E2274" s="481"/>
      <c r="F2274" s="339"/>
      <c r="G2274" s="340" t="str">
        <f>IF(ISNUMBER(E2274),E2274/'Bulk DivVar Analysis'!$C$7,"")</f>
        <v/>
      </c>
      <c r="H2274" s="338" t="str">
        <f>IF(ISNUMBER(E2274), IF(G2274&gt;'Bulk DivVar Analysis'!$D$9,"Pass","Fail"),"")</f>
        <v/>
      </c>
      <c r="I2274" s="338" t="str">
        <f t="shared" si="37"/>
        <v/>
      </c>
      <c r="J2274" s="339"/>
      <c r="K2274" s="339"/>
      <c r="L2274" s="339"/>
      <c r="M2274" s="339"/>
      <c r="N2274" s="339"/>
      <c r="O2274" s="339"/>
      <c r="P2274" s="339"/>
      <c r="Q2274" s="339"/>
    </row>
    <row r="2275" spans="1:17" ht="13.5" customHeight="1">
      <c r="A2275" s="481"/>
      <c r="B2275" s="481"/>
      <c r="C2275" s="481"/>
      <c r="D2275" s="481"/>
      <c r="E2275" s="481"/>
      <c r="F2275" s="339"/>
      <c r="G2275" s="340" t="str">
        <f>IF(ISNUMBER(E2275),E2275/'Bulk DivVar Analysis'!$C$7,"")</f>
        <v/>
      </c>
      <c r="H2275" s="338" t="str">
        <f>IF(ISNUMBER(E2275), IF(G2275&gt;'Bulk DivVar Analysis'!$D$9,"Pass","Fail"),"")</f>
        <v/>
      </c>
      <c r="I2275" s="338" t="str">
        <f t="shared" si="37"/>
        <v/>
      </c>
      <c r="J2275" s="339"/>
      <c r="K2275" s="339"/>
      <c r="L2275" s="339"/>
      <c r="M2275" s="339"/>
      <c r="N2275" s="339"/>
      <c r="O2275" s="339"/>
      <c r="P2275" s="339"/>
      <c r="Q2275" s="339"/>
    </row>
    <row r="2276" spans="1:17" ht="13.5" customHeight="1">
      <c r="A2276" s="481"/>
      <c r="B2276" s="481"/>
      <c r="C2276" s="481"/>
      <c r="D2276" s="481"/>
      <c r="E2276" s="481"/>
      <c r="F2276" s="339"/>
      <c r="G2276" s="340" t="str">
        <f>IF(ISNUMBER(E2276),E2276/'Bulk DivVar Analysis'!$C$7,"")</f>
        <v/>
      </c>
      <c r="H2276" s="338" t="str">
        <f>IF(ISNUMBER(E2276), IF(G2276&gt;'Bulk DivVar Analysis'!$D$9,"Pass","Fail"),"")</f>
        <v/>
      </c>
      <c r="I2276" s="338" t="str">
        <f t="shared" si="37"/>
        <v/>
      </c>
      <c r="J2276" s="339"/>
      <c r="K2276" s="339"/>
      <c r="L2276" s="339"/>
      <c r="M2276" s="339"/>
      <c r="N2276" s="339"/>
      <c r="O2276" s="339"/>
      <c r="P2276" s="339"/>
      <c r="Q2276" s="339"/>
    </row>
    <row r="2277" spans="1:17" ht="13.5" customHeight="1">
      <c r="A2277" s="481"/>
      <c r="B2277" s="481"/>
      <c r="C2277" s="481"/>
      <c r="D2277" s="481"/>
      <c r="E2277" s="481"/>
      <c r="F2277" s="339"/>
      <c r="G2277" s="340" t="str">
        <f>IF(ISNUMBER(E2277),E2277/'Bulk DivVar Analysis'!$C$7,"")</f>
        <v/>
      </c>
      <c r="H2277" s="338" t="str">
        <f>IF(ISNUMBER(E2277), IF(G2277&gt;'Bulk DivVar Analysis'!$D$9,"Pass","Fail"),"")</f>
        <v/>
      </c>
      <c r="I2277" s="338" t="str">
        <f t="shared" si="37"/>
        <v/>
      </c>
      <c r="J2277" s="339"/>
      <c r="K2277" s="339"/>
      <c r="L2277" s="339"/>
      <c r="M2277" s="339"/>
      <c r="N2277" s="339"/>
      <c r="O2277" s="339"/>
      <c r="P2277" s="339"/>
      <c r="Q2277" s="339"/>
    </row>
    <row r="2278" spans="1:17" ht="13.5" customHeight="1">
      <c r="A2278" s="481"/>
      <c r="B2278" s="481"/>
      <c r="C2278" s="481"/>
      <c r="D2278" s="481"/>
      <c r="E2278" s="481"/>
      <c r="F2278" s="339"/>
      <c r="G2278" s="340" t="str">
        <f>IF(ISNUMBER(E2278),E2278/'Bulk DivVar Analysis'!$C$7,"")</f>
        <v/>
      </c>
      <c r="H2278" s="338" t="str">
        <f>IF(ISNUMBER(E2278), IF(G2278&gt;'Bulk DivVar Analysis'!$D$9,"Pass","Fail"),"")</f>
        <v/>
      </c>
      <c r="I2278" s="338" t="str">
        <f t="shared" si="37"/>
        <v/>
      </c>
      <c r="J2278" s="339"/>
      <c r="K2278" s="339"/>
      <c r="L2278" s="339"/>
      <c r="M2278" s="339"/>
      <c r="N2278" s="339"/>
      <c r="O2278" s="339"/>
      <c r="P2278" s="339"/>
      <c r="Q2278" s="339"/>
    </row>
    <row r="2279" spans="1:17" ht="13.5" customHeight="1">
      <c r="A2279" s="481"/>
      <c r="B2279" s="481"/>
      <c r="C2279" s="481"/>
      <c r="D2279" s="481"/>
      <c r="E2279" s="481"/>
      <c r="F2279" s="339"/>
      <c r="G2279" s="340" t="str">
        <f>IF(ISNUMBER(E2279),E2279/'Bulk DivVar Analysis'!$C$7,"")</f>
        <v/>
      </c>
      <c r="H2279" s="338" t="str">
        <f>IF(ISNUMBER(E2279), IF(G2279&gt;'Bulk DivVar Analysis'!$D$9,"Pass","Fail"),"")</f>
        <v/>
      </c>
      <c r="I2279" s="338" t="str">
        <f t="shared" si="37"/>
        <v/>
      </c>
      <c r="J2279" s="339"/>
      <c r="K2279" s="339"/>
      <c r="L2279" s="339"/>
      <c r="M2279" s="339"/>
      <c r="N2279" s="339"/>
      <c r="O2279" s="339"/>
      <c r="P2279" s="339"/>
      <c r="Q2279" s="339"/>
    </row>
    <row r="2280" spans="1:17" ht="13.5" customHeight="1">
      <c r="A2280" s="481"/>
      <c r="B2280" s="481"/>
      <c r="C2280" s="481"/>
      <c r="D2280" s="481"/>
      <c r="E2280" s="481"/>
      <c r="F2280" s="339"/>
      <c r="G2280" s="340" t="str">
        <f>IF(ISNUMBER(E2280),E2280/'Bulk DivVar Analysis'!$C$7,"")</f>
        <v/>
      </c>
      <c r="H2280" s="338" t="str">
        <f>IF(ISNUMBER(E2280), IF(G2280&gt;'Bulk DivVar Analysis'!$D$9,"Pass","Fail"),"")</f>
        <v/>
      </c>
      <c r="I2280" s="338" t="str">
        <f t="shared" si="37"/>
        <v/>
      </c>
      <c r="J2280" s="339"/>
      <c r="K2280" s="339"/>
      <c r="L2280" s="339"/>
      <c r="M2280" s="339"/>
      <c r="N2280" s="339"/>
      <c r="O2280" s="339"/>
      <c r="P2280" s="339"/>
      <c r="Q2280" s="339"/>
    </row>
    <row r="2281" spans="1:17" ht="13.5" customHeight="1">
      <c r="A2281" s="481"/>
      <c r="B2281" s="481"/>
      <c r="C2281" s="481"/>
      <c r="D2281" s="481"/>
      <c r="E2281" s="481"/>
      <c r="F2281" s="339"/>
      <c r="G2281" s="340" t="str">
        <f>IF(ISNUMBER(E2281),E2281/'Bulk DivVar Analysis'!$C$7,"")</f>
        <v/>
      </c>
      <c r="H2281" s="338" t="str">
        <f>IF(ISNUMBER(E2281), IF(G2281&gt;'Bulk DivVar Analysis'!$D$9,"Pass","Fail"),"")</f>
        <v/>
      </c>
      <c r="I2281" s="338" t="str">
        <f t="shared" si="37"/>
        <v/>
      </c>
      <c r="J2281" s="339"/>
      <c r="K2281" s="339"/>
      <c r="L2281" s="339"/>
      <c r="M2281" s="339"/>
      <c r="N2281" s="339"/>
      <c r="O2281" s="339"/>
      <c r="P2281" s="339"/>
      <c r="Q2281" s="339"/>
    </row>
    <row r="2282" spans="1:17" ht="13.5" customHeight="1">
      <c r="A2282" s="481"/>
      <c r="B2282" s="481"/>
      <c r="C2282" s="481"/>
      <c r="D2282" s="481"/>
      <c r="E2282" s="481"/>
      <c r="F2282" s="339"/>
      <c r="G2282" s="340" t="str">
        <f>IF(ISNUMBER(E2282),E2282/'Bulk DivVar Analysis'!$C$7,"")</f>
        <v/>
      </c>
      <c r="H2282" s="338" t="str">
        <f>IF(ISNUMBER(E2282), IF(G2282&gt;'Bulk DivVar Analysis'!$D$9,"Pass","Fail"),"")</f>
        <v/>
      </c>
      <c r="I2282" s="338" t="str">
        <f t="shared" si="37"/>
        <v/>
      </c>
      <c r="J2282" s="339"/>
      <c r="K2282" s="339"/>
      <c r="L2282" s="339"/>
      <c r="M2282" s="339"/>
      <c r="N2282" s="339"/>
      <c r="O2282" s="339"/>
      <c r="P2282" s="339"/>
      <c r="Q2282" s="339"/>
    </row>
    <row r="2283" spans="1:17" ht="13.5" customHeight="1">
      <c r="A2283" s="481"/>
      <c r="B2283" s="481"/>
      <c r="C2283" s="481"/>
      <c r="D2283" s="481"/>
      <c r="E2283" s="481"/>
      <c r="F2283" s="339"/>
      <c r="G2283" s="340" t="str">
        <f>IF(ISNUMBER(E2283),E2283/'Bulk DivVar Analysis'!$C$7,"")</f>
        <v/>
      </c>
      <c r="H2283" s="338" t="str">
        <f>IF(ISNUMBER(E2283), IF(G2283&gt;'Bulk DivVar Analysis'!$D$9,"Pass","Fail"),"")</f>
        <v/>
      </c>
      <c r="I2283" s="338" t="str">
        <f t="shared" si="37"/>
        <v/>
      </c>
      <c r="J2283" s="339"/>
      <c r="K2283" s="339"/>
      <c r="L2283" s="339"/>
      <c r="M2283" s="339"/>
      <c r="N2283" s="339"/>
      <c r="O2283" s="339"/>
      <c r="P2283" s="339"/>
      <c r="Q2283" s="339"/>
    </row>
    <row r="2284" spans="1:17" ht="13.5" customHeight="1">
      <c r="A2284" s="481"/>
      <c r="B2284" s="481"/>
      <c r="C2284" s="481"/>
      <c r="D2284" s="481"/>
      <c r="E2284" s="481"/>
      <c r="F2284" s="339"/>
      <c r="G2284" s="340" t="str">
        <f>IF(ISNUMBER(E2284),E2284/'Bulk DivVar Analysis'!$C$7,"")</f>
        <v/>
      </c>
      <c r="H2284" s="338" t="str">
        <f>IF(ISNUMBER(E2284), IF(G2284&gt;'Bulk DivVar Analysis'!$D$9,"Pass","Fail"),"")</f>
        <v/>
      </c>
      <c r="I2284" s="338" t="str">
        <f t="shared" si="37"/>
        <v/>
      </c>
      <c r="J2284" s="339"/>
      <c r="K2284" s="339"/>
      <c r="L2284" s="339"/>
      <c r="M2284" s="339"/>
      <c r="N2284" s="339"/>
      <c r="O2284" s="339"/>
      <c r="P2284" s="339"/>
      <c r="Q2284" s="339"/>
    </row>
    <row r="2285" spans="1:17" ht="13.5" customHeight="1">
      <c r="A2285" s="481"/>
      <c r="B2285" s="481"/>
      <c r="C2285" s="481"/>
      <c r="D2285" s="481"/>
      <c r="E2285" s="481"/>
      <c r="F2285" s="339"/>
      <c r="G2285" s="340" t="str">
        <f>IF(ISNUMBER(E2285),E2285/'Bulk DivVar Analysis'!$C$7,"")</f>
        <v/>
      </c>
      <c r="H2285" s="338" t="str">
        <f>IF(ISNUMBER(E2285), IF(G2285&gt;'Bulk DivVar Analysis'!$D$9,"Pass","Fail"),"")</f>
        <v/>
      </c>
      <c r="I2285" s="338" t="str">
        <f t="shared" si="37"/>
        <v/>
      </c>
      <c r="J2285" s="339"/>
      <c r="K2285" s="339"/>
      <c r="L2285" s="339"/>
      <c r="M2285" s="339"/>
      <c r="N2285" s="339"/>
      <c r="O2285" s="339"/>
      <c r="P2285" s="339"/>
      <c r="Q2285" s="339"/>
    </row>
    <row r="2286" spans="1:17" ht="13.5" customHeight="1">
      <c r="A2286" s="481"/>
      <c r="B2286" s="481"/>
      <c r="C2286" s="481"/>
      <c r="D2286" s="481"/>
      <c r="E2286" s="481"/>
      <c r="F2286" s="339"/>
      <c r="G2286" s="340" t="str">
        <f>IF(ISNUMBER(E2286),E2286/'Bulk DivVar Analysis'!$C$7,"")</f>
        <v/>
      </c>
      <c r="H2286" s="338" t="str">
        <f>IF(ISNUMBER(E2286), IF(G2286&gt;'Bulk DivVar Analysis'!$D$9,"Pass","Fail"),"")</f>
        <v/>
      </c>
      <c r="I2286" s="338" t="str">
        <f t="shared" si="37"/>
        <v/>
      </c>
      <c r="J2286" s="339"/>
      <c r="K2286" s="339"/>
      <c r="L2286" s="339"/>
      <c r="M2286" s="339"/>
      <c r="N2286" s="339"/>
      <c r="O2286" s="339"/>
      <c r="P2286" s="339"/>
      <c r="Q2286" s="339"/>
    </row>
    <row r="2287" spans="1:17" ht="13.5" customHeight="1">
      <c r="A2287" s="481"/>
      <c r="B2287" s="481"/>
      <c r="C2287" s="481"/>
      <c r="D2287" s="481"/>
      <c r="E2287" s="481"/>
      <c r="F2287" s="339"/>
      <c r="G2287" s="340" t="str">
        <f>IF(ISNUMBER(E2287),E2287/'Bulk DivVar Analysis'!$C$7,"")</f>
        <v/>
      </c>
      <c r="H2287" s="338" t="str">
        <f>IF(ISNUMBER(E2287), IF(G2287&gt;'Bulk DivVar Analysis'!$D$9,"Pass","Fail"),"")</f>
        <v/>
      </c>
      <c r="I2287" s="338" t="str">
        <f t="shared" si="37"/>
        <v/>
      </c>
      <c r="J2287" s="339"/>
      <c r="K2287" s="339"/>
      <c r="L2287" s="339"/>
      <c r="M2287" s="339"/>
      <c r="N2287" s="339"/>
      <c r="O2287" s="339"/>
      <c r="P2287" s="339"/>
      <c r="Q2287" s="339"/>
    </row>
    <row r="2288" spans="1:17" ht="13.5" customHeight="1">
      <c r="A2288" s="481"/>
      <c r="B2288" s="481"/>
      <c r="C2288" s="481"/>
      <c r="D2288" s="481"/>
      <c r="E2288" s="481"/>
      <c r="F2288" s="339"/>
      <c r="G2288" s="340" t="str">
        <f>IF(ISNUMBER(E2288),E2288/'Bulk DivVar Analysis'!$C$7,"")</f>
        <v/>
      </c>
      <c r="H2288" s="338" t="str">
        <f>IF(ISNUMBER(E2288), IF(G2288&gt;'Bulk DivVar Analysis'!$D$9,"Pass","Fail"),"")</f>
        <v/>
      </c>
      <c r="I2288" s="338" t="str">
        <f t="shared" si="37"/>
        <v/>
      </c>
      <c r="J2288" s="339"/>
      <c r="K2288" s="339"/>
      <c r="L2288" s="339"/>
      <c r="M2288" s="339"/>
      <c r="N2288" s="339"/>
      <c r="O2288" s="339"/>
      <c r="P2288" s="339"/>
      <c r="Q2288" s="339"/>
    </row>
    <row r="2289" spans="1:17" ht="13.5" customHeight="1">
      <c r="A2289" s="481"/>
      <c r="B2289" s="481"/>
      <c r="C2289" s="481"/>
      <c r="D2289" s="481"/>
      <c r="E2289" s="481"/>
      <c r="F2289" s="339"/>
      <c r="G2289" s="340" t="str">
        <f>IF(ISNUMBER(E2289),E2289/'Bulk DivVar Analysis'!$C$7,"")</f>
        <v/>
      </c>
      <c r="H2289" s="338" t="str">
        <f>IF(ISNUMBER(E2289), IF(G2289&gt;'Bulk DivVar Analysis'!$D$9,"Pass","Fail"),"")</f>
        <v/>
      </c>
      <c r="I2289" s="338" t="str">
        <f t="shared" si="37"/>
        <v/>
      </c>
      <c r="J2289" s="339"/>
      <c r="K2289" s="339"/>
      <c r="L2289" s="339"/>
      <c r="M2289" s="339"/>
      <c r="N2289" s="339"/>
      <c r="O2289" s="339"/>
      <c r="P2289" s="339"/>
      <c r="Q2289" s="339"/>
    </row>
    <row r="2290" spans="1:17" ht="13.5" customHeight="1">
      <c r="A2290" s="481"/>
      <c r="B2290" s="481"/>
      <c r="C2290" s="481"/>
      <c r="D2290" s="481"/>
      <c r="E2290" s="481"/>
      <c r="F2290" s="339"/>
      <c r="G2290" s="340" t="str">
        <f>IF(ISNUMBER(E2290),E2290/'Bulk DivVar Analysis'!$C$7,"")</f>
        <v/>
      </c>
      <c r="H2290" s="338" t="str">
        <f>IF(ISNUMBER(E2290), IF(G2290&gt;'Bulk DivVar Analysis'!$D$9,"Pass","Fail"),"")</f>
        <v/>
      </c>
      <c r="I2290" s="338" t="str">
        <f t="shared" si="37"/>
        <v/>
      </c>
      <c r="J2290" s="339"/>
      <c r="K2290" s="339"/>
      <c r="L2290" s="339"/>
      <c r="M2290" s="339"/>
      <c r="N2290" s="339"/>
      <c r="O2290" s="339"/>
      <c r="P2290" s="339"/>
      <c r="Q2290" s="339"/>
    </row>
    <row r="2291" spans="1:17" ht="13.5" customHeight="1">
      <c r="A2291" s="481"/>
      <c r="B2291" s="481"/>
      <c r="C2291" s="481"/>
      <c r="D2291" s="481"/>
      <c r="E2291" s="481"/>
      <c r="F2291" s="339"/>
      <c r="G2291" s="340" t="str">
        <f>IF(ISNUMBER(E2291),E2291/'Bulk DivVar Analysis'!$C$7,"")</f>
        <v/>
      </c>
      <c r="H2291" s="338" t="str">
        <f>IF(ISNUMBER(E2291), IF(G2291&gt;'Bulk DivVar Analysis'!$D$9,"Pass","Fail"),"")</f>
        <v/>
      </c>
      <c r="I2291" s="338" t="str">
        <f t="shared" si="37"/>
        <v/>
      </c>
      <c r="J2291" s="339"/>
      <c r="K2291" s="339"/>
      <c r="L2291" s="339"/>
      <c r="M2291" s="339"/>
      <c r="N2291" s="339"/>
      <c r="O2291" s="339"/>
      <c r="P2291" s="339"/>
      <c r="Q2291" s="339"/>
    </row>
    <row r="2292" spans="1:17" ht="13.5" customHeight="1">
      <c r="A2292" s="481"/>
      <c r="B2292" s="481"/>
      <c r="C2292" s="481"/>
      <c r="D2292" s="481"/>
      <c r="E2292" s="481"/>
      <c r="F2292" s="339"/>
      <c r="G2292" s="340" t="str">
        <f>IF(ISNUMBER(E2292),E2292/'Bulk DivVar Analysis'!$C$7,"")</f>
        <v/>
      </c>
      <c r="H2292" s="338" t="str">
        <f>IF(ISNUMBER(E2292), IF(G2292&gt;'Bulk DivVar Analysis'!$D$9,"Pass","Fail"),"")</f>
        <v/>
      </c>
      <c r="I2292" s="338" t="str">
        <f t="shared" si="37"/>
        <v/>
      </c>
      <c r="J2292" s="339"/>
      <c r="K2292" s="339"/>
      <c r="L2292" s="339"/>
      <c r="M2292" s="339"/>
      <c r="N2292" s="339"/>
      <c r="O2292" s="339"/>
      <c r="P2292" s="339"/>
      <c r="Q2292" s="339"/>
    </row>
    <row r="2293" spans="1:17" ht="13.5" customHeight="1">
      <c r="A2293" s="481"/>
      <c r="B2293" s="481"/>
      <c r="C2293" s="481"/>
      <c r="D2293" s="481"/>
      <c r="E2293" s="481"/>
      <c r="F2293" s="339"/>
      <c r="G2293" s="340" t="str">
        <f>IF(ISNUMBER(E2293),E2293/'Bulk DivVar Analysis'!$C$7,"")</f>
        <v/>
      </c>
      <c r="H2293" s="338" t="str">
        <f>IF(ISNUMBER(E2293), IF(G2293&gt;'Bulk DivVar Analysis'!$D$9,"Pass","Fail"),"")</f>
        <v/>
      </c>
      <c r="I2293" s="338" t="str">
        <f t="shared" si="37"/>
        <v/>
      </c>
      <c r="J2293" s="339"/>
      <c r="K2293" s="339"/>
      <c r="L2293" s="339"/>
      <c r="M2293" s="339"/>
      <c r="N2293" s="339"/>
      <c r="O2293" s="339"/>
      <c r="P2293" s="339"/>
      <c r="Q2293" s="339"/>
    </row>
    <row r="2294" spans="1:17" ht="13.5" customHeight="1">
      <c r="A2294" s="481"/>
      <c r="B2294" s="481"/>
      <c r="C2294" s="481"/>
      <c r="D2294" s="481"/>
      <c r="E2294" s="481"/>
      <c r="F2294" s="339"/>
      <c r="G2294" s="340" t="str">
        <f>IF(ISNUMBER(E2294),E2294/'Bulk DivVar Analysis'!$C$7,"")</f>
        <v/>
      </c>
      <c r="H2294" s="338" t="str">
        <f>IF(ISNUMBER(E2294), IF(G2294&gt;'Bulk DivVar Analysis'!$D$9,"Pass","Fail"),"")</f>
        <v/>
      </c>
      <c r="I2294" s="338" t="str">
        <f t="shared" si="37"/>
        <v/>
      </c>
      <c r="J2294" s="339"/>
      <c r="K2294" s="339"/>
      <c r="L2294" s="339"/>
      <c r="M2294" s="339"/>
      <c r="N2294" s="339"/>
      <c r="O2294" s="339"/>
      <c r="P2294" s="339"/>
      <c r="Q2294" s="339"/>
    </row>
    <row r="2295" spans="1:17" ht="13.5" customHeight="1">
      <c r="A2295" s="481"/>
      <c r="B2295" s="481"/>
      <c r="C2295" s="481"/>
      <c r="D2295" s="481"/>
      <c r="E2295" s="481"/>
      <c r="F2295" s="339"/>
      <c r="G2295" s="340" t="str">
        <f>IF(ISNUMBER(E2295),E2295/'Bulk DivVar Analysis'!$C$7,"")</f>
        <v/>
      </c>
      <c r="H2295" s="338" t="str">
        <f>IF(ISNUMBER(E2295), IF(G2295&gt;'Bulk DivVar Analysis'!$D$9,"Pass","Fail"),"")</f>
        <v/>
      </c>
      <c r="I2295" s="338" t="str">
        <f t="shared" si="37"/>
        <v/>
      </c>
      <c r="J2295" s="339"/>
      <c r="K2295" s="339"/>
      <c r="L2295" s="339"/>
      <c r="M2295" s="339"/>
      <c r="N2295" s="339"/>
      <c r="O2295" s="339"/>
      <c r="P2295" s="339"/>
      <c r="Q2295" s="339"/>
    </row>
    <row r="2296" spans="1:17" ht="13.5" customHeight="1">
      <c r="A2296" s="481"/>
      <c r="B2296" s="481"/>
      <c r="C2296" s="481"/>
      <c r="D2296" s="481"/>
      <c r="E2296" s="481"/>
      <c r="F2296" s="339"/>
      <c r="G2296" s="340" t="str">
        <f>IF(ISNUMBER(E2296),E2296/'Bulk DivVar Analysis'!$C$7,"")</f>
        <v/>
      </c>
      <c r="H2296" s="338" t="str">
        <f>IF(ISNUMBER(E2296), IF(G2296&gt;'Bulk DivVar Analysis'!$D$9,"Pass","Fail"),"")</f>
        <v/>
      </c>
      <c r="I2296" s="338" t="str">
        <f t="shared" si="37"/>
        <v/>
      </c>
      <c r="J2296" s="339"/>
      <c r="K2296" s="339"/>
      <c r="L2296" s="339"/>
      <c r="M2296" s="339"/>
      <c r="N2296" s="339"/>
      <c r="O2296" s="339"/>
      <c r="P2296" s="339"/>
      <c r="Q2296" s="339"/>
    </row>
    <row r="2297" spans="1:17" ht="13.5" customHeight="1">
      <c r="A2297" s="481"/>
      <c r="B2297" s="481"/>
      <c r="C2297" s="481"/>
      <c r="D2297" s="481"/>
      <c r="E2297" s="481"/>
      <c r="F2297" s="339"/>
      <c r="G2297" s="340" t="str">
        <f>IF(ISNUMBER(E2297),E2297/'Bulk DivVar Analysis'!$C$7,"")</f>
        <v/>
      </c>
      <c r="H2297" s="338" t="str">
        <f>IF(ISNUMBER(E2297), IF(G2297&gt;'Bulk DivVar Analysis'!$D$9,"Pass","Fail"),"")</f>
        <v/>
      </c>
      <c r="I2297" s="338" t="str">
        <f t="shared" si="37"/>
        <v/>
      </c>
      <c r="J2297" s="339"/>
      <c r="K2297" s="339"/>
      <c r="L2297" s="339"/>
      <c r="M2297" s="339"/>
      <c r="N2297" s="339"/>
      <c r="O2297" s="339"/>
      <c r="P2297" s="339"/>
      <c r="Q2297" s="339"/>
    </row>
    <row r="2298" spans="1:17" ht="13.5" customHeight="1">
      <c r="A2298" s="481"/>
      <c r="B2298" s="481"/>
      <c r="C2298" s="481"/>
      <c r="D2298" s="481"/>
      <c r="E2298" s="481"/>
      <c r="F2298" s="339"/>
      <c r="G2298" s="340" t="str">
        <f>IF(ISNUMBER(E2298),E2298/'Bulk DivVar Analysis'!$C$7,"")</f>
        <v/>
      </c>
      <c r="H2298" s="338" t="str">
        <f>IF(ISNUMBER(E2298), IF(G2298&gt;'Bulk DivVar Analysis'!$D$9,"Pass","Fail"),"")</f>
        <v/>
      </c>
      <c r="I2298" s="338" t="str">
        <f t="shared" si="37"/>
        <v/>
      </c>
      <c r="J2298" s="339"/>
      <c r="K2298" s="339"/>
      <c r="L2298" s="339"/>
      <c r="M2298" s="339"/>
      <c r="N2298" s="339"/>
      <c r="O2298" s="339"/>
      <c r="P2298" s="339"/>
      <c r="Q2298" s="339"/>
    </row>
    <row r="2299" spans="1:17" ht="13.5" customHeight="1">
      <c r="A2299" s="481"/>
      <c r="B2299" s="481"/>
      <c r="C2299" s="481"/>
      <c r="D2299" s="481"/>
      <c r="E2299" s="481"/>
      <c r="F2299" s="339"/>
      <c r="G2299" s="340" t="str">
        <f>IF(ISNUMBER(E2299),E2299/'Bulk DivVar Analysis'!$C$7,"")</f>
        <v/>
      </c>
      <c r="H2299" s="338" t="str">
        <f>IF(ISNUMBER(E2299), IF(G2299&gt;'Bulk DivVar Analysis'!$D$9,"Pass","Fail"),"")</f>
        <v/>
      </c>
      <c r="I2299" s="338" t="str">
        <f t="shared" si="37"/>
        <v/>
      </c>
      <c r="J2299" s="339"/>
      <c r="K2299" s="339"/>
      <c r="L2299" s="339"/>
      <c r="M2299" s="339"/>
      <c r="N2299" s="339"/>
      <c r="O2299" s="339"/>
      <c r="P2299" s="339"/>
      <c r="Q2299" s="339"/>
    </row>
    <row r="2300" spans="1:17" ht="13.5" customHeight="1">
      <c r="A2300" s="481"/>
      <c r="B2300" s="481"/>
      <c r="C2300" s="481"/>
      <c r="D2300" s="481"/>
      <c r="E2300" s="481"/>
      <c r="F2300" s="339"/>
      <c r="G2300" s="340" t="str">
        <f>IF(ISNUMBER(E2300),E2300/'Bulk DivVar Analysis'!$C$7,"")</f>
        <v/>
      </c>
      <c r="H2300" s="338" t="str">
        <f>IF(ISNUMBER(E2300), IF(G2300&gt;'Bulk DivVar Analysis'!$D$9,"Pass","Fail"),"")</f>
        <v/>
      </c>
      <c r="I2300" s="338" t="str">
        <f t="shared" si="37"/>
        <v/>
      </c>
      <c r="J2300" s="339"/>
      <c r="K2300" s="339"/>
      <c r="L2300" s="339"/>
      <c r="M2300" s="339"/>
      <c r="N2300" s="339"/>
      <c r="O2300" s="339"/>
      <c r="P2300" s="339"/>
      <c r="Q2300" s="339"/>
    </row>
    <row r="2301" spans="1:17" ht="13.5" customHeight="1">
      <c r="A2301" s="481"/>
      <c r="B2301" s="481"/>
      <c r="C2301" s="481"/>
      <c r="D2301" s="481"/>
      <c r="E2301" s="481"/>
      <c r="F2301" s="339"/>
      <c r="G2301" s="340" t="str">
        <f>IF(ISNUMBER(E2301),E2301/'Bulk DivVar Analysis'!$C$7,"")</f>
        <v/>
      </c>
      <c r="H2301" s="338" t="str">
        <f>IF(ISNUMBER(E2301), IF(G2301&gt;'Bulk DivVar Analysis'!$D$9,"Pass","Fail"),"")</f>
        <v/>
      </c>
      <c r="I2301" s="338" t="str">
        <f t="shared" si="37"/>
        <v/>
      </c>
      <c r="J2301" s="339"/>
      <c r="K2301" s="339"/>
      <c r="L2301" s="339"/>
      <c r="M2301" s="339"/>
      <c r="N2301" s="339"/>
      <c r="O2301" s="339"/>
      <c r="P2301" s="339"/>
      <c r="Q2301" s="339"/>
    </row>
    <row r="2302" spans="1:17" ht="13.5" customHeight="1">
      <c r="A2302" s="481"/>
      <c r="B2302" s="481"/>
      <c r="C2302" s="481"/>
      <c r="D2302" s="481"/>
      <c r="E2302" s="481"/>
      <c r="F2302" s="339"/>
      <c r="G2302" s="340" t="str">
        <f>IF(ISNUMBER(E2302),E2302/'Bulk DivVar Analysis'!$C$7,"")</f>
        <v/>
      </c>
      <c r="H2302" s="338" t="str">
        <f>IF(ISNUMBER(E2302), IF(G2302&gt;'Bulk DivVar Analysis'!$D$9,"Pass","Fail"),"")</f>
        <v/>
      </c>
      <c r="I2302" s="338" t="str">
        <f t="shared" si="37"/>
        <v/>
      </c>
      <c r="J2302" s="339"/>
      <c r="K2302" s="339"/>
      <c r="L2302" s="339"/>
      <c r="M2302" s="339"/>
      <c r="N2302" s="339"/>
      <c r="O2302" s="339"/>
      <c r="P2302" s="339"/>
      <c r="Q2302" s="339"/>
    </row>
    <row r="2303" spans="1:17" ht="13.5" customHeight="1">
      <c r="A2303" s="481"/>
      <c r="B2303" s="481"/>
      <c r="C2303" s="481"/>
      <c r="D2303" s="481"/>
      <c r="E2303" s="481"/>
      <c r="F2303" s="339"/>
      <c r="G2303" s="340" t="str">
        <f>IF(ISNUMBER(E2303),E2303/'Bulk DivVar Analysis'!$C$7,"")</f>
        <v/>
      </c>
      <c r="H2303" s="338" t="str">
        <f>IF(ISNUMBER(E2303), IF(G2303&gt;'Bulk DivVar Analysis'!$D$9,"Pass","Fail"),"")</f>
        <v/>
      </c>
      <c r="I2303" s="338" t="str">
        <f t="shared" si="37"/>
        <v/>
      </c>
      <c r="J2303" s="339"/>
      <c r="K2303" s="339"/>
      <c r="L2303" s="339"/>
      <c r="M2303" s="339"/>
      <c r="N2303" s="339"/>
      <c r="O2303" s="339"/>
      <c r="P2303" s="339"/>
      <c r="Q2303" s="339"/>
    </row>
    <row r="2304" spans="1:17" ht="13.5" customHeight="1">
      <c r="A2304" s="481"/>
      <c r="B2304" s="481"/>
      <c r="C2304" s="481"/>
      <c r="D2304" s="481"/>
      <c r="E2304" s="481"/>
      <c r="F2304" s="339"/>
      <c r="G2304" s="340" t="str">
        <f>IF(ISNUMBER(E2304),E2304/'Bulk DivVar Analysis'!$C$7,"")</f>
        <v/>
      </c>
      <c r="H2304" s="338" t="str">
        <f>IF(ISNUMBER(E2304), IF(G2304&gt;'Bulk DivVar Analysis'!$D$9,"Pass","Fail"),"")</f>
        <v/>
      </c>
      <c r="I2304" s="338" t="str">
        <f t="shared" si="37"/>
        <v/>
      </c>
      <c r="J2304" s="339"/>
      <c r="K2304" s="339"/>
      <c r="L2304" s="339"/>
      <c r="M2304" s="339"/>
      <c r="N2304" s="339"/>
      <c r="O2304" s="339"/>
      <c r="P2304" s="339"/>
      <c r="Q2304" s="339"/>
    </row>
    <row r="2305" spans="1:17" ht="13.5" customHeight="1">
      <c r="A2305" s="481"/>
      <c r="B2305" s="481"/>
      <c r="C2305" s="481"/>
      <c r="D2305" s="481"/>
      <c r="E2305" s="481"/>
      <c r="F2305" s="339"/>
      <c r="G2305" s="340" t="str">
        <f>IF(ISNUMBER(E2305),E2305/'Bulk DivVar Analysis'!$C$7,"")</f>
        <v/>
      </c>
      <c r="H2305" s="338" t="str">
        <f>IF(ISNUMBER(E2305), IF(G2305&gt;'Bulk DivVar Analysis'!$D$9,"Pass","Fail"),"")</f>
        <v/>
      </c>
      <c r="I2305" s="338" t="str">
        <f t="shared" si="37"/>
        <v/>
      </c>
      <c r="J2305" s="339"/>
      <c r="K2305" s="339"/>
      <c r="L2305" s="339"/>
      <c r="M2305" s="339"/>
      <c r="N2305" s="339"/>
      <c r="O2305" s="339"/>
      <c r="P2305" s="339"/>
      <c r="Q2305" s="339"/>
    </row>
    <row r="2306" spans="1:17" ht="13.5" customHeight="1">
      <c r="A2306" s="481"/>
      <c r="B2306" s="481"/>
      <c r="C2306" s="481"/>
      <c r="D2306" s="481"/>
      <c r="E2306" s="481"/>
      <c r="F2306" s="339"/>
      <c r="G2306" s="340" t="str">
        <f>IF(ISNUMBER(E2306),E2306/'Bulk DivVar Analysis'!$C$7,"")</f>
        <v/>
      </c>
      <c r="H2306" s="338" t="str">
        <f>IF(ISNUMBER(E2306), IF(G2306&gt;'Bulk DivVar Analysis'!$D$9,"Pass","Fail"),"")</f>
        <v/>
      </c>
      <c r="I2306" s="338" t="str">
        <f t="shared" si="37"/>
        <v/>
      </c>
      <c r="J2306" s="339"/>
      <c r="K2306" s="339"/>
      <c r="L2306" s="339"/>
      <c r="M2306" s="339"/>
      <c r="N2306" s="339"/>
      <c r="O2306" s="339"/>
      <c r="P2306" s="339"/>
      <c r="Q2306" s="339"/>
    </row>
    <row r="2307" spans="1:17" ht="13.5" customHeight="1">
      <c r="A2307" s="481"/>
      <c r="B2307" s="481"/>
      <c r="C2307" s="481"/>
      <c r="D2307" s="481"/>
      <c r="E2307" s="481"/>
      <c r="F2307" s="339"/>
      <c r="G2307" s="340" t="str">
        <f>IF(ISNUMBER(E2307),E2307/'Bulk DivVar Analysis'!$C$7,"")</f>
        <v/>
      </c>
      <c r="H2307" s="338" t="str">
        <f>IF(ISNUMBER(E2307), IF(G2307&gt;'Bulk DivVar Analysis'!$D$9,"Pass","Fail"),"")</f>
        <v/>
      </c>
      <c r="I2307" s="338" t="str">
        <f t="shared" ref="I2307:I2370" si="38">_xlfn.TEXTJOIN("_",TRUE,B2307,C2307)</f>
        <v/>
      </c>
      <c r="J2307" s="339"/>
      <c r="K2307" s="339"/>
      <c r="L2307" s="339"/>
      <c r="M2307" s="339"/>
      <c r="N2307" s="339"/>
      <c r="O2307" s="339"/>
      <c r="P2307" s="339"/>
      <c r="Q2307" s="339"/>
    </row>
    <row r="2308" spans="1:17" ht="13.5" customHeight="1">
      <c r="A2308" s="481"/>
      <c r="B2308" s="481"/>
      <c r="C2308" s="481"/>
      <c r="D2308" s="481"/>
      <c r="E2308" s="481"/>
      <c r="F2308" s="339"/>
      <c r="G2308" s="340" t="str">
        <f>IF(ISNUMBER(E2308),E2308/'Bulk DivVar Analysis'!$C$7,"")</f>
        <v/>
      </c>
      <c r="H2308" s="338" t="str">
        <f>IF(ISNUMBER(E2308), IF(G2308&gt;'Bulk DivVar Analysis'!$D$9,"Pass","Fail"),"")</f>
        <v/>
      </c>
      <c r="I2308" s="338" t="str">
        <f t="shared" si="38"/>
        <v/>
      </c>
      <c r="J2308" s="339"/>
      <c r="K2308" s="339"/>
      <c r="L2308" s="339"/>
      <c r="M2308" s="339"/>
      <c r="N2308" s="339"/>
      <c r="O2308" s="339"/>
      <c r="P2308" s="339"/>
      <c r="Q2308" s="339"/>
    </row>
    <row r="2309" spans="1:17" ht="13.5" customHeight="1">
      <c r="A2309" s="481"/>
      <c r="B2309" s="481"/>
      <c r="C2309" s="481"/>
      <c r="D2309" s="481"/>
      <c r="E2309" s="481"/>
      <c r="F2309" s="339"/>
      <c r="G2309" s="340" t="str">
        <f>IF(ISNUMBER(E2309),E2309/'Bulk DivVar Analysis'!$C$7,"")</f>
        <v/>
      </c>
      <c r="H2309" s="338" t="str">
        <f>IF(ISNUMBER(E2309), IF(G2309&gt;'Bulk DivVar Analysis'!$D$9,"Pass","Fail"),"")</f>
        <v/>
      </c>
      <c r="I2309" s="338" t="str">
        <f t="shared" si="38"/>
        <v/>
      </c>
      <c r="J2309" s="339"/>
      <c r="K2309" s="339"/>
      <c r="L2309" s="339"/>
      <c r="M2309" s="339"/>
      <c r="N2309" s="339"/>
      <c r="O2309" s="339"/>
      <c r="P2309" s="339"/>
      <c r="Q2309" s="339"/>
    </row>
    <row r="2310" spans="1:17" ht="13.5" customHeight="1">
      <c r="A2310" s="481"/>
      <c r="B2310" s="481"/>
      <c r="C2310" s="481"/>
      <c r="D2310" s="481"/>
      <c r="E2310" s="481"/>
      <c r="F2310" s="339"/>
      <c r="G2310" s="340" t="str">
        <f>IF(ISNUMBER(E2310),E2310/'Bulk DivVar Analysis'!$C$7,"")</f>
        <v/>
      </c>
      <c r="H2310" s="338" t="str">
        <f>IF(ISNUMBER(E2310), IF(G2310&gt;'Bulk DivVar Analysis'!$D$9,"Pass","Fail"),"")</f>
        <v/>
      </c>
      <c r="I2310" s="338" t="str">
        <f t="shared" si="38"/>
        <v/>
      </c>
      <c r="J2310" s="339"/>
      <c r="K2310" s="339"/>
      <c r="L2310" s="339"/>
      <c r="M2310" s="339"/>
      <c r="N2310" s="339"/>
      <c r="O2310" s="339"/>
      <c r="P2310" s="339"/>
      <c r="Q2310" s="339"/>
    </row>
    <row r="2311" spans="1:17" ht="13.5" customHeight="1">
      <c r="A2311" s="481"/>
      <c r="B2311" s="481"/>
      <c r="C2311" s="481"/>
      <c r="D2311" s="481"/>
      <c r="E2311" s="481"/>
      <c r="F2311" s="339"/>
      <c r="G2311" s="340" t="str">
        <f>IF(ISNUMBER(E2311),E2311/'Bulk DivVar Analysis'!$C$7,"")</f>
        <v/>
      </c>
      <c r="H2311" s="338" t="str">
        <f>IF(ISNUMBER(E2311), IF(G2311&gt;'Bulk DivVar Analysis'!$D$9,"Pass","Fail"),"")</f>
        <v/>
      </c>
      <c r="I2311" s="338" t="str">
        <f t="shared" si="38"/>
        <v/>
      </c>
      <c r="J2311" s="339"/>
      <c r="K2311" s="339"/>
      <c r="L2311" s="339"/>
      <c r="M2311" s="339"/>
      <c r="N2311" s="339"/>
      <c r="O2311" s="339"/>
      <c r="P2311" s="339"/>
      <c r="Q2311" s="339"/>
    </row>
    <row r="2312" spans="1:17" ht="13.5" customHeight="1">
      <c r="A2312" s="481"/>
      <c r="B2312" s="481"/>
      <c r="C2312" s="481"/>
      <c r="D2312" s="481"/>
      <c r="E2312" s="481"/>
      <c r="F2312" s="339"/>
      <c r="G2312" s="340" t="str">
        <f>IF(ISNUMBER(E2312),E2312/'Bulk DivVar Analysis'!$C$7,"")</f>
        <v/>
      </c>
      <c r="H2312" s="338" t="str">
        <f>IF(ISNUMBER(E2312), IF(G2312&gt;'Bulk DivVar Analysis'!$D$9,"Pass","Fail"),"")</f>
        <v/>
      </c>
      <c r="I2312" s="338" t="str">
        <f t="shared" si="38"/>
        <v/>
      </c>
      <c r="J2312" s="339"/>
      <c r="K2312" s="339"/>
      <c r="L2312" s="339"/>
      <c r="M2312" s="339"/>
      <c r="N2312" s="339"/>
      <c r="O2312" s="339"/>
      <c r="P2312" s="339"/>
      <c r="Q2312" s="339"/>
    </row>
    <row r="2313" spans="1:17" ht="13.5" customHeight="1">
      <c r="A2313" s="481"/>
      <c r="B2313" s="481"/>
      <c r="C2313" s="481"/>
      <c r="D2313" s="481"/>
      <c r="E2313" s="481"/>
      <c r="F2313" s="339"/>
      <c r="G2313" s="340" t="str">
        <f>IF(ISNUMBER(E2313),E2313/'Bulk DivVar Analysis'!$C$7,"")</f>
        <v/>
      </c>
      <c r="H2313" s="338" t="str">
        <f>IF(ISNUMBER(E2313), IF(G2313&gt;'Bulk DivVar Analysis'!$D$9,"Pass","Fail"),"")</f>
        <v/>
      </c>
      <c r="I2313" s="338" t="str">
        <f t="shared" si="38"/>
        <v/>
      </c>
      <c r="J2313" s="339"/>
      <c r="K2313" s="339"/>
      <c r="L2313" s="339"/>
      <c r="M2313" s="339"/>
      <c r="N2313" s="339"/>
      <c r="O2313" s="339"/>
      <c r="P2313" s="339"/>
      <c r="Q2313" s="339"/>
    </row>
    <row r="2314" spans="1:17" ht="13.5" customHeight="1">
      <c r="A2314" s="481"/>
      <c r="B2314" s="481"/>
      <c r="C2314" s="481"/>
      <c r="D2314" s="481"/>
      <c r="E2314" s="481"/>
      <c r="F2314" s="339"/>
      <c r="G2314" s="340" t="str">
        <f>IF(ISNUMBER(E2314),E2314/'Bulk DivVar Analysis'!$C$7,"")</f>
        <v/>
      </c>
      <c r="H2314" s="338" t="str">
        <f>IF(ISNUMBER(E2314), IF(G2314&gt;'Bulk DivVar Analysis'!$D$9,"Pass","Fail"),"")</f>
        <v/>
      </c>
      <c r="I2314" s="338" t="str">
        <f t="shared" si="38"/>
        <v/>
      </c>
      <c r="J2314" s="339"/>
      <c r="K2314" s="339"/>
      <c r="L2314" s="339"/>
      <c r="M2314" s="339"/>
      <c r="N2314" s="339"/>
      <c r="O2314" s="339"/>
      <c r="P2314" s="339"/>
      <c r="Q2314" s="339"/>
    </row>
    <row r="2315" spans="1:17" ht="13.5" customHeight="1">
      <c r="A2315" s="481"/>
      <c r="B2315" s="481"/>
      <c r="C2315" s="481"/>
      <c r="D2315" s="481"/>
      <c r="E2315" s="481"/>
      <c r="F2315" s="339"/>
      <c r="G2315" s="340" t="str">
        <f>IF(ISNUMBER(E2315),E2315/'Bulk DivVar Analysis'!$C$7,"")</f>
        <v/>
      </c>
      <c r="H2315" s="338" t="str">
        <f>IF(ISNUMBER(E2315), IF(G2315&gt;'Bulk DivVar Analysis'!$D$9,"Pass","Fail"),"")</f>
        <v/>
      </c>
      <c r="I2315" s="338" t="str">
        <f t="shared" si="38"/>
        <v/>
      </c>
      <c r="J2315" s="339"/>
      <c r="K2315" s="339"/>
      <c r="L2315" s="339"/>
      <c r="M2315" s="339"/>
      <c r="N2315" s="339"/>
      <c r="O2315" s="339"/>
      <c r="P2315" s="339"/>
      <c r="Q2315" s="339"/>
    </row>
    <row r="2316" spans="1:17" ht="13.5" customHeight="1">
      <c r="A2316" s="481"/>
      <c r="B2316" s="481"/>
      <c r="C2316" s="481"/>
      <c r="D2316" s="481"/>
      <c r="E2316" s="481"/>
      <c r="F2316" s="339"/>
      <c r="G2316" s="340" t="str">
        <f>IF(ISNUMBER(E2316),E2316/'Bulk DivVar Analysis'!$C$7,"")</f>
        <v/>
      </c>
      <c r="H2316" s="338" t="str">
        <f>IF(ISNUMBER(E2316), IF(G2316&gt;'Bulk DivVar Analysis'!$D$9,"Pass","Fail"),"")</f>
        <v/>
      </c>
      <c r="I2316" s="338" t="str">
        <f t="shared" si="38"/>
        <v/>
      </c>
      <c r="J2316" s="339"/>
      <c r="K2316" s="339"/>
      <c r="L2316" s="339"/>
      <c r="M2316" s="339"/>
      <c r="N2316" s="339"/>
      <c r="O2316" s="339"/>
      <c r="P2316" s="339"/>
      <c r="Q2316" s="339"/>
    </row>
    <row r="2317" spans="1:17" ht="13.5" customHeight="1">
      <c r="A2317" s="481"/>
      <c r="B2317" s="481"/>
      <c r="C2317" s="481"/>
      <c r="D2317" s="481"/>
      <c r="E2317" s="481"/>
      <c r="F2317" s="339"/>
      <c r="G2317" s="340" t="str">
        <f>IF(ISNUMBER(E2317),E2317/'Bulk DivVar Analysis'!$C$7,"")</f>
        <v/>
      </c>
      <c r="H2317" s="338" t="str">
        <f>IF(ISNUMBER(E2317), IF(G2317&gt;'Bulk DivVar Analysis'!$D$9,"Pass","Fail"),"")</f>
        <v/>
      </c>
      <c r="I2317" s="338" t="str">
        <f t="shared" si="38"/>
        <v/>
      </c>
      <c r="J2317" s="339"/>
      <c r="K2317" s="339"/>
      <c r="L2317" s="339"/>
      <c r="M2317" s="339"/>
      <c r="N2317" s="339"/>
      <c r="O2317" s="339"/>
      <c r="P2317" s="339"/>
      <c r="Q2317" s="339"/>
    </row>
    <row r="2318" spans="1:17" ht="13.5" customHeight="1">
      <c r="A2318" s="481"/>
      <c r="B2318" s="481"/>
      <c r="C2318" s="481"/>
      <c r="D2318" s="481"/>
      <c r="E2318" s="481"/>
      <c r="F2318" s="339"/>
      <c r="G2318" s="340" t="str">
        <f>IF(ISNUMBER(E2318),E2318/'Bulk DivVar Analysis'!$C$7,"")</f>
        <v/>
      </c>
      <c r="H2318" s="338" t="str">
        <f>IF(ISNUMBER(E2318), IF(G2318&gt;'Bulk DivVar Analysis'!$D$9,"Pass","Fail"),"")</f>
        <v/>
      </c>
      <c r="I2318" s="338" t="str">
        <f t="shared" si="38"/>
        <v/>
      </c>
      <c r="J2318" s="339"/>
      <c r="K2318" s="339"/>
      <c r="L2318" s="339"/>
      <c r="M2318" s="339"/>
      <c r="N2318" s="339"/>
      <c r="O2318" s="339"/>
      <c r="P2318" s="339"/>
      <c r="Q2318" s="339"/>
    </row>
    <row r="2319" spans="1:17" ht="13.5" customHeight="1">
      <c r="A2319" s="481"/>
      <c r="B2319" s="481"/>
      <c r="C2319" s="481"/>
      <c r="D2319" s="481"/>
      <c r="E2319" s="481"/>
      <c r="F2319" s="339"/>
      <c r="G2319" s="340" t="str">
        <f>IF(ISNUMBER(E2319),E2319/'Bulk DivVar Analysis'!$C$7,"")</f>
        <v/>
      </c>
      <c r="H2319" s="338" t="str">
        <f>IF(ISNUMBER(E2319), IF(G2319&gt;'Bulk DivVar Analysis'!$D$9,"Pass","Fail"),"")</f>
        <v/>
      </c>
      <c r="I2319" s="338" t="str">
        <f t="shared" si="38"/>
        <v/>
      </c>
      <c r="J2319" s="339"/>
      <c r="K2319" s="339"/>
      <c r="L2319" s="339"/>
      <c r="M2319" s="339"/>
      <c r="N2319" s="339"/>
      <c r="O2319" s="339"/>
      <c r="P2319" s="339"/>
      <c r="Q2319" s="339"/>
    </row>
    <row r="2320" spans="1:17" ht="13.5" customHeight="1">
      <c r="A2320" s="481"/>
      <c r="B2320" s="481"/>
      <c r="C2320" s="481"/>
      <c r="D2320" s="481"/>
      <c r="E2320" s="481"/>
      <c r="F2320" s="339"/>
      <c r="G2320" s="340" t="str">
        <f>IF(ISNUMBER(E2320),E2320/'Bulk DivVar Analysis'!$C$7,"")</f>
        <v/>
      </c>
      <c r="H2320" s="338" t="str">
        <f>IF(ISNUMBER(E2320), IF(G2320&gt;'Bulk DivVar Analysis'!$D$9,"Pass","Fail"),"")</f>
        <v/>
      </c>
      <c r="I2320" s="338" t="str">
        <f t="shared" si="38"/>
        <v/>
      </c>
      <c r="J2320" s="339"/>
      <c r="K2320" s="339"/>
      <c r="L2320" s="339"/>
      <c r="M2320" s="339"/>
      <c r="N2320" s="339"/>
      <c r="O2320" s="339"/>
      <c r="P2320" s="339"/>
      <c r="Q2320" s="339"/>
    </row>
    <row r="2321" spans="1:17" ht="13.5" customHeight="1">
      <c r="A2321" s="481"/>
      <c r="B2321" s="481"/>
      <c r="C2321" s="481"/>
      <c r="D2321" s="481"/>
      <c r="E2321" s="481"/>
      <c r="F2321" s="339"/>
      <c r="G2321" s="340" t="str">
        <f>IF(ISNUMBER(E2321),E2321/'Bulk DivVar Analysis'!$C$7,"")</f>
        <v/>
      </c>
      <c r="H2321" s="338" t="str">
        <f>IF(ISNUMBER(E2321), IF(G2321&gt;'Bulk DivVar Analysis'!$D$9,"Pass","Fail"),"")</f>
        <v/>
      </c>
      <c r="I2321" s="338" t="str">
        <f t="shared" si="38"/>
        <v/>
      </c>
      <c r="J2321" s="339"/>
      <c r="K2321" s="339"/>
      <c r="L2321" s="339"/>
      <c r="M2321" s="339"/>
      <c r="N2321" s="339"/>
      <c r="O2321" s="339"/>
      <c r="P2321" s="339"/>
      <c r="Q2321" s="339"/>
    </row>
    <row r="2322" spans="1:17" ht="13.5" customHeight="1">
      <c r="A2322" s="481"/>
      <c r="B2322" s="481"/>
      <c r="C2322" s="481"/>
      <c r="D2322" s="481"/>
      <c r="E2322" s="481"/>
      <c r="F2322" s="339"/>
      <c r="G2322" s="340" t="str">
        <f>IF(ISNUMBER(E2322),E2322/'Bulk DivVar Analysis'!$C$7,"")</f>
        <v/>
      </c>
      <c r="H2322" s="338" t="str">
        <f>IF(ISNUMBER(E2322), IF(G2322&gt;'Bulk DivVar Analysis'!$D$9,"Pass","Fail"),"")</f>
        <v/>
      </c>
      <c r="I2322" s="338" t="str">
        <f t="shared" si="38"/>
        <v/>
      </c>
      <c r="J2322" s="339"/>
      <c r="K2322" s="339"/>
      <c r="L2322" s="339"/>
      <c r="M2322" s="339"/>
      <c r="N2322" s="339"/>
      <c r="O2322" s="339"/>
      <c r="P2322" s="339"/>
      <c r="Q2322" s="339"/>
    </row>
    <row r="2323" spans="1:17" ht="13.5" customHeight="1">
      <c r="A2323" s="481"/>
      <c r="B2323" s="481"/>
      <c r="C2323" s="481"/>
      <c r="D2323" s="481"/>
      <c r="E2323" s="481"/>
      <c r="F2323" s="339"/>
      <c r="G2323" s="340" t="str">
        <f>IF(ISNUMBER(E2323),E2323/'Bulk DivVar Analysis'!$C$7,"")</f>
        <v/>
      </c>
      <c r="H2323" s="338" t="str">
        <f>IF(ISNUMBER(E2323), IF(G2323&gt;'Bulk DivVar Analysis'!$D$9,"Pass","Fail"),"")</f>
        <v/>
      </c>
      <c r="I2323" s="338" t="str">
        <f t="shared" si="38"/>
        <v/>
      </c>
      <c r="J2323" s="339"/>
      <c r="K2323" s="339"/>
      <c r="L2323" s="339"/>
      <c r="M2323" s="339"/>
      <c r="N2323" s="339"/>
      <c r="O2323" s="339"/>
      <c r="P2323" s="339"/>
      <c r="Q2323" s="339"/>
    </row>
    <row r="2324" spans="1:17" ht="13.5" customHeight="1">
      <c r="A2324" s="481"/>
      <c r="B2324" s="481"/>
      <c r="C2324" s="481"/>
      <c r="D2324" s="481"/>
      <c r="E2324" s="481"/>
      <c r="F2324" s="339"/>
      <c r="G2324" s="340" t="str">
        <f>IF(ISNUMBER(E2324),E2324/'Bulk DivVar Analysis'!$C$7,"")</f>
        <v/>
      </c>
      <c r="H2324" s="338" t="str">
        <f>IF(ISNUMBER(E2324), IF(G2324&gt;'Bulk DivVar Analysis'!$D$9,"Pass","Fail"),"")</f>
        <v/>
      </c>
      <c r="I2324" s="338" t="str">
        <f t="shared" si="38"/>
        <v/>
      </c>
      <c r="J2324" s="339"/>
      <c r="K2324" s="339"/>
      <c r="L2324" s="339"/>
      <c r="M2324" s="339"/>
      <c r="N2324" s="339"/>
      <c r="O2324" s="339"/>
      <c r="P2324" s="339"/>
      <c r="Q2324" s="339"/>
    </row>
    <row r="2325" spans="1:17" ht="13.5" customHeight="1">
      <c r="A2325" s="481"/>
      <c r="B2325" s="481"/>
      <c r="C2325" s="481"/>
      <c r="D2325" s="481"/>
      <c r="E2325" s="481"/>
      <c r="F2325" s="339"/>
      <c r="G2325" s="340" t="str">
        <f>IF(ISNUMBER(E2325),E2325/'Bulk DivVar Analysis'!$C$7,"")</f>
        <v/>
      </c>
      <c r="H2325" s="338" t="str">
        <f>IF(ISNUMBER(E2325), IF(G2325&gt;'Bulk DivVar Analysis'!$D$9,"Pass","Fail"),"")</f>
        <v/>
      </c>
      <c r="I2325" s="338" t="str">
        <f t="shared" si="38"/>
        <v/>
      </c>
      <c r="J2325" s="339"/>
      <c r="K2325" s="339"/>
      <c r="L2325" s="339"/>
      <c r="M2325" s="339"/>
      <c r="N2325" s="339"/>
      <c r="O2325" s="339"/>
      <c r="P2325" s="339"/>
      <c r="Q2325" s="339"/>
    </row>
    <row r="2326" spans="1:17" ht="13.5" customHeight="1">
      <c r="A2326" s="481"/>
      <c r="B2326" s="481"/>
      <c r="C2326" s="481"/>
      <c r="D2326" s="481"/>
      <c r="E2326" s="481"/>
      <c r="F2326" s="339"/>
      <c r="G2326" s="340" t="str">
        <f>IF(ISNUMBER(E2326),E2326/'Bulk DivVar Analysis'!$C$7,"")</f>
        <v/>
      </c>
      <c r="H2326" s="338" t="str">
        <f>IF(ISNUMBER(E2326), IF(G2326&gt;'Bulk DivVar Analysis'!$D$9,"Pass","Fail"),"")</f>
        <v/>
      </c>
      <c r="I2326" s="338" t="str">
        <f t="shared" si="38"/>
        <v/>
      </c>
      <c r="J2326" s="339"/>
      <c r="K2326" s="339"/>
      <c r="L2326" s="339"/>
      <c r="M2326" s="339"/>
      <c r="N2326" s="339"/>
      <c r="O2326" s="339"/>
      <c r="P2326" s="339"/>
      <c r="Q2326" s="339"/>
    </row>
    <row r="2327" spans="1:17" ht="13.5" customHeight="1">
      <c r="A2327" s="481"/>
      <c r="B2327" s="481"/>
      <c r="C2327" s="481"/>
      <c r="D2327" s="481"/>
      <c r="E2327" s="481"/>
      <c r="F2327" s="339"/>
      <c r="G2327" s="340" t="str">
        <f>IF(ISNUMBER(E2327),E2327/'Bulk DivVar Analysis'!$C$7,"")</f>
        <v/>
      </c>
      <c r="H2327" s="338" t="str">
        <f>IF(ISNUMBER(E2327), IF(G2327&gt;'Bulk DivVar Analysis'!$D$9,"Pass","Fail"),"")</f>
        <v/>
      </c>
      <c r="I2327" s="338" t="str">
        <f t="shared" si="38"/>
        <v/>
      </c>
      <c r="J2327" s="339"/>
      <c r="K2327" s="339"/>
      <c r="L2327" s="339"/>
      <c r="M2327" s="339"/>
      <c r="N2327" s="339"/>
      <c r="O2327" s="339"/>
      <c r="P2327" s="339"/>
      <c r="Q2327" s="339"/>
    </row>
    <row r="2328" spans="1:17" ht="13.5" customHeight="1">
      <c r="A2328" s="481"/>
      <c r="B2328" s="481"/>
      <c r="C2328" s="481"/>
      <c r="D2328" s="481"/>
      <c r="E2328" s="481"/>
      <c r="F2328" s="339"/>
      <c r="G2328" s="340" t="str">
        <f>IF(ISNUMBER(E2328),E2328/'Bulk DivVar Analysis'!$C$7,"")</f>
        <v/>
      </c>
      <c r="H2328" s="338" t="str">
        <f>IF(ISNUMBER(E2328), IF(G2328&gt;'Bulk DivVar Analysis'!$D$9,"Pass","Fail"),"")</f>
        <v/>
      </c>
      <c r="I2328" s="338" t="str">
        <f t="shared" si="38"/>
        <v/>
      </c>
      <c r="J2328" s="339"/>
      <c r="K2328" s="339"/>
      <c r="L2328" s="339"/>
      <c r="M2328" s="339"/>
      <c r="N2328" s="339"/>
      <c r="O2328" s="339"/>
      <c r="P2328" s="339"/>
      <c r="Q2328" s="339"/>
    </row>
    <row r="2329" spans="1:17" ht="13.5" customHeight="1">
      <c r="A2329" s="481"/>
      <c r="B2329" s="481"/>
      <c r="C2329" s="481"/>
      <c r="D2329" s="481"/>
      <c r="E2329" s="481"/>
      <c r="F2329" s="339"/>
      <c r="G2329" s="340" t="str">
        <f>IF(ISNUMBER(E2329),E2329/'Bulk DivVar Analysis'!$C$7,"")</f>
        <v/>
      </c>
      <c r="H2329" s="338" t="str">
        <f>IF(ISNUMBER(E2329), IF(G2329&gt;'Bulk DivVar Analysis'!$D$9,"Pass","Fail"),"")</f>
        <v/>
      </c>
      <c r="I2329" s="338" t="str">
        <f t="shared" si="38"/>
        <v/>
      </c>
      <c r="J2329" s="339"/>
      <c r="K2329" s="339"/>
      <c r="L2329" s="339"/>
      <c r="M2329" s="339"/>
      <c r="N2329" s="339"/>
      <c r="O2329" s="339"/>
      <c r="P2329" s="339"/>
      <c r="Q2329" s="339"/>
    </row>
    <row r="2330" spans="1:17" ht="13.5" customHeight="1">
      <c r="A2330" s="481"/>
      <c r="B2330" s="481"/>
      <c r="C2330" s="481"/>
      <c r="D2330" s="481"/>
      <c r="E2330" s="481"/>
      <c r="F2330" s="339"/>
      <c r="G2330" s="340" t="str">
        <f>IF(ISNUMBER(E2330),E2330/'Bulk DivVar Analysis'!$C$7,"")</f>
        <v/>
      </c>
      <c r="H2330" s="338" t="str">
        <f>IF(ISNUMBER(E2330), IF(G2330&gt;'Bulk DivVar Analysis'!$D$9,"Pass","Fail"),"")</f>
        <v/>
      </c>
      <c r="I2330" s="338" t="str">
        <f t="shared" si="38"/>
        <v/>
      </c>
      <c r="J2330" s="339"/>
      <c r="K2330" s="339"/>
      <c r="L2330" s="339"/>
      <c r="M2330" s="339"/>
      <c r="N2330" s="339"/>
      <c r="O2330" s="339"/>
      <c r="P2330" s="339"/>
      <c r="Q2330" s="339"/>
    </row>
    <row r="2331" spans="1:17" ht="13.5" customHeight="1">
      <c r="A2331" s="481"/>
      <c r="B2331" s="481"/>
      <c r="C2331" s="481"/>
      <c r="D2331" s="481"/>
      <c r="E2331" s="481"/>
      <c r="F2331" s="339"/>
      <c r="G2331" s="340" t="str">
        <f>IF(ISNUMBER(E2331),E2331/'Bulk DivVar Analysis'!$C$7,"")</f>
        <v/>
      </c>
      <c r="H2331" s="338" t="str">
        <f>IF(ISNUMBER(E2331), IF(G2331&gt;'Bulk DivVar Analysis'!$D$9,"Pass","Fail"),"")</f>
        <v/>
      </c>
      <c r="I2331" s="338" t="str">
        <f t="shared" si="38"/>
        <v/>
      </c>
      <c r="J2331" s="339"/>
      <c r="K2331" s="339"/>
      <c r="L2331" s="339"/>
      <c r="M2331" s="339"/>
      <c r="N2331" s="339"/>
      <c r="O2331" s="339"/>
      <c r="P2331" s="339"/>
      <c r="Q2331" s="339"/>
    </row>
    <row r="2332" spans="1:17" ht="13.5" customHeight="1">
      <c r="A2332" s="481"/>
      <c r="B2332" s="481"/>
      <c r="C2332" s="481"/>
      <c r="D2332" s="481"/>
      <c r="E2332" s="481"/>
      <c r="F2332" s="339"/>
      <c r="G2332" s="340" t="str">
        <f>IF(ISNUMBER(E2332),E2332/'Bulk DivVar Analysis'!$C$7,"")</f>
        <v/>
      </c>
      <c r="H2332" s="338" t="str">
        <f>IF(ISNUMBER(E2332), IF(G2332&gt;'Bulk DivVar Analysis'!$D$9,"Pass","Fail"),"")</f>
        <v/>
      </c>
      <c r="I2332" s="338" t="str">
        <f t="shared" si="38"/>
        <v/>
      </c>
      <c r="J2332" s="339"/>
      <c r="K2332" s="339"/>
      <c r="L2332" s="339"/>
      <c r="M2332" s="339"/>
      <c r="N2332" s="339"/>
      <c r="O2332" s="339"/>
      <c r="P2332" s="339"/>
      <c r="Q2332" s="339"/>
    </row>
    <row r="2333" spans="1:17" ht="13.5" customHeight="1">
      <c r="A2333" s="481"/>
      <c r="B2333" s="481"/>
      <c r="C2333" s="481"/>
      <c r="D2333" s="481"/>
      <c r="E2333" s="481"/>
      <c r="F2333" s="339"/>
      <c r="G2333" s="340" t="str">
        <f>IF(ISNUMBER(E2333),E2333/'Bulk DivVar Analysis'!$C$7,"")</f>
        <v/>
      </c>
      <c r="H2333" s="338" t="str">
        <f>IF(ISNUMBER(E2333), IF(G2333&gt;'Bulk DivVar Analysis'!$D$9,"Pass","Fail"),"")</f>
        <v/>
      </c>
      <c r="I2333" s="338" t="str">
        <f t="shared" si="38"/>
        <v/>
      </c>
      <c r="J2333" s="339"/>
      <c r="K2333" s="339"/>
      <c r="L2333" s="339"/>
      <c r="M2333" s="339"/>
      <c r="N2333" s="339"/>
      <c r="O2333" s="339"/>
      <c r="P2333" s="339"/>
      <c r="Q2333" s="339"/>
    </row>
    <row r="2334" spans="1:17" ht="13.5" customHeight="1">
      <c r="A2334" s="481"/>
      <c r="B2334" s="481"/>
      <c r="C2334" s="481"/>
      <c r="D2334" s="481"/>
      <c r="E2334" s="481"/>
      <c r="F2334" s="339"/>
      <c r="G2334" s="340" t="str">
        <f>IF(ISNUMBER(E2334),E2334/'Bulk DivVar Analysis'!$C$7,"")</f>
        <v/>
      </c>
      <c r="H2334" s="338" t="str">
        <f>IF(ISNUMBER(E2334), IF(G2334&gt;'Bulk DivVar Analysis'!$D$9,"Pass","Fail"),"")</f>
        <v/>
      </c>
      <c r="I2334" s="338" t="str">
        <f t="shared" si="38"/>
        <v/>
      </c>
      <c r="J2334" s="339"/>
      <c r="K2334" s="339"/>
      <c r="L2334" s="339"/>
      <c r="M2334" s="339"/>
      <c r="N2334" s="339"/>
      <c r="O2334" s="339"/>
      <c r="P2334" s="339"/>
      <c r="Q2334" s="339"/>
    </row>
    <row r="2335" spans="1:17" ht="13.5" customHeight="1">
      <c r="A2335" s="481"/>
      <c r="B2335" s="481"/>
      <c r="C2335" s="481"/>
      <c r="D2335" s="481"/>
      <c r="E2335" s="481"/>
      <c r="F2335" s="339"/>
      <c r="G2335" s="340" t="str">
        <f>IF(ISNUMBER(E2335),E2335/'Bulk DivVar Analysis'!$C$7,"")</f>
        <v/>
      </c>
      <c r="H2335" s="338" t="str">
        <f>IF(ISNUMBER(E2335), IF(G2335&gt;'Bulk DivVar Analysis'!$D$9,"Pass","Fail"),"")</f>
        <v/>
      </c>
      <c r="I2335" s="338" t="str">
        <f t="shared" si="38"/>
        <v/>
      </c>
      <c r="J2335" s="339"/>
      <c r="K2335" s="339"/>
      <c r="L2335" s="339"/>
      <c r="M2335" s="339"/>
      <c r="N2335" s="339"/>
      <c r="O2335" s="339"/>
      <c r="P2335" s="339"/>
      <c r="Q2335" s="339"/>
    </row>
    <row r="2336" spans="1:17" ht="13.5" customHeight="1">
      <c r="A2336" s="481"/>
      <c r="B2336" s="481"/>
      <c r="C2336" s="481"/>
      <c r="D2336" s="481"/>
      <c r="E2336" s="481"/>
      <c r="F2336" s="339"/>
      <c r="G2336" s="340" t="str">
        <f>IF(ISNUMBER(E2336),E2336/'Bulk DivVar Analysis'!$C$7,"")</f>
        <v/>
      </c>
      <c r="H2336" s="338" t="str">
        <f>IF(ISNUMBER(E2336), IF(G2336&gt;'Bulk DivVar Analysis'!$D$9,"Pass","Fail"),"")</f>
        <v/>
      </c>
      <c r="I2336" s="338" t="str">
        <f t="shared" si="38"/>
        <v/>
      </c>
      <c r="J2336" s="339"/>
      <c r="K2336" s="339"/>
      <c r="L2336" s="339"/>
      <c r="M2336" s="339"/>
      <c r="N2336" s="339"/>
      <c r="O2336" s="339"/>
      <c r="P2336" s="339"/>
      <c r="Q2336" s="339"/>
    </row>
    <row r="2337" spans="1:17" ht="13.5" customHeight="1">
      <c r="A2337" s="481"/>
      <c r="B2337" s="481"/>
      <c r="C2337" s="481"/>
      <c r="D2337" s="481"/>
      <c r="E2337" s="481"/>
      <c r="F2337" s="339"/>
      <c r="G2337" s="340" t="str">
        <f>IF(ISNUMBER(E2337),E2337/'Bulk DivVar Analysis'!$C$7,"")</f>
        <v/>
      </c>
      <c r="H2337" s="338" t="str">
        <f>IF(ISNUMBER(E2337), IF(G2337&gt;'Bulk DivVar Analysis'!$D$9,"Pass","Fail"),"")</f>
        <v/>
      </c>
      <c r="I2337" s="338" t="str">
        <f t="shared" si="38"/>
        <v/>
      </c>
      <c r="J2337" s="339"/>
      <c r="K2337" s="339"/>
      <c r="L2337" s="339"/>
      <c r="M2337" s="339"/>
      <c r="N2337" s="339"/>
      <c r="O2337" s="339"/>
      <c r="P2337" s="339"/>
      <c r="Q2337" s="339"/>
    </row>
    <row r="2338" spans="1:17" ht="13.5" customHeight="1">
      <c r="A2338" s="481"/>
      <c r="B2338" s="481"/>
      <c r="C2338" s="481"/>
      <c r="D2338" s="481"/>
      <c r="E2338" s="481"/>
      <c r="F2338" s="339"/>
      <c r="G2338" s="340" t="str">
        <f>IF(ISNUMBER(E2338),E2338/'Bulk DivVar Analysis'!$C$7,"")</f>
        <v/>
      </c>
      <c r="H2338" s="338" t="str">
        <f>IF(ISNUMBER(E2338), IF(G2338&gt;'Bulk DivVar Analysis'!$D$9,"Pass","Fail"),"")</f>
        <v/>
      </c>
      <c r="I2338" s="338" t="str">
        <f t="shared" si="38"/>
        <v/>
      </c>
      <c r="J2338" s="339"/>
      <c r="K2338" s="339"/>
      <c r="L2338" s="339"/>
      <c r="M2338" s="339"/>
      <c r="N2338" s="339"/>
      <c r="O2338" s="339"/>
      <c r="P2338" s="339"/>
      <c r="Q2338" s="339"/>
    </row>
    <row r="2339" spans="1:17" ht="13.5" customHeight="1">
      <c r="A2339" s="481"/>
      <c r="B2339" s="481"/>
      <c r="C2339" s="481"/>
      <c r="D2339" s="481"/>
      <c r="E2339" s="481"/>
      <c r="F2339" s="339"/>
      <c r="G2339" s="340" t="str">
        <f>IF(ISNUMBER(E2339),E2339/'Bulk DivVar Analysis'!$C$7,"")</f>
        <v/>
      </c>
      <c r="H2339" s="338" t="str">
        <f>IF(ISNUMBER(E2339), IF(G2339&gt;'Bulk DivVar Analysis'!$D$9,"Pass","Fail"),"")</f>
        <v/>
      </c>
      <c r="I2339" s="338" t="str">
        <f t="shared" si="38"/>
        <v/>
      </c>
      <c r="J2339" s="339"/>
      <c r="K2339" s="339"/>
      <c r="L2339" s="339"/>
      <c r="M2339" s="339"/>
      <c r="N2339" s="339"/>
      <c r="O2339" s="339"/>
      <c r="P2339" s="339"/>
      <c r="Q2339" s="339"/>
    </row>
    <row r="2340" spans="1:17" ht="13.5" customHeight="1">
      <c r="A2340" s="481"/>
      <c r="B2340" s="481"/>
      <c r="C2340" s="481"/>
      <c r="D2340" s="481"/>
      <c r="E2340" s="481"/>
      <c r="F2340" s="339"/>
      <c r="G2340" s="340" t="str">
        <f>IF(ISNUMBER(E2340),E2340/'Bulk DivVar Analysis'!$C$7,"")</f>
        <v/>
      </c>
      <c r="H2340" s="338" t="str">
        <f>IF(ISNUMBER(E2340), IF(G2340&gt;'Bulk DivVar Analysis'!$D$9,"Pass","Fail"),"")</f>
        <v/>
      </c>
      <c r="I2340" s="338" t="str">
        <f t="shared" si="38"/>
        <v/>
      </c>
      <c r="J2340" s="339"/>
      <c r="K2340" s="339"/>
      <c r="L2340" s="339"/>
      <c r="M2340" s="339"/>
      <c r="N2340" s="339"/>
      <c r="O2340" s="339"/>
      <c r="P2340" s="339"/>
      <c r="Q2340" s="339"/>
    </row>
    <row r="2341" spans="1:17" ht="13.5" customHeight="1">
      <c r="A2341" s="481"/>
      <c r="B2341" s="481"/>
      <c r="C2341" s="481"/>
      <c r="D2341" s="481"/>
      <c r="E2341" s="481"/>
      <c r="F2341" s="339"/>
      <c r="G2341" s="340" t="str">
        <f>IF(ISNUMBER(E2341),E2341/'Bulk DivVar Analysis'!$C$7,"")</f>
        <v/>
      </c>
      <c r="H2341" s="338" t="str">
        <f>IF(ISNUMBER(E2341), IF(G2341&gt;'Bulk DivVar Analysis'!$D$9,"Pass","Fail"),"")</f>
        <v/>
      </c>
      <c r="I2341" s="338" t="str">
        <f t="shared" si="38"/>
        <v/>
      </c>
      <c r="J2341" s="339"/>
      <c r="K2341" s="339"/>
      <c r="L2341" s="339"/>
      <c r="M2341" s="339"/>
      <c r="N2341" s="339"/>
      <c r="O2341" s="339"/>
      <c r="P2341" s="339"/>
      <c r="Q2341" s="339"/>
    </row>
    <row r="2342" spans="1:17" ht="13.5" customHeight="1">
      <c r="A2342" s="481"/>
      <c r="B2342" s="481"/>
      <c r="C2342" s="481"/>
      <c r="D2342" s="481"/>
      <c r="E2342" s="481"/>
      <c r="F2342" s="339"/>
      <c r="G2342" s="340" t="str">
        <f>IF(ISNUMBER(E2342),E2342/'Bulk DivVar Analysis'!$C$7,"")</f>
        <v/>
      </c>
      <c r="H2342" s="338" t="str">
        <f>IF(ISNUMBER(E2342), IF(G2342&gt;'Bulk DivVar Analysis'!$D$9,"Pass","Fail"),"")</f>
        <v/>
      </c>
      <c r="I2342" s="338" t="str">
        <f t="shared" si="38"/>
        <v/>
      </c>
      <c r="J2342" s="339"/>
      <c r="K2342" s="339"/>
      <c r="L2342" s="339"/>
      <c r="M2342" s="339"/>
      <c r="N2342" s="339"/>
      <c r="O2342" s="339"/>
      <c r="P2342" s="339"/>
      <c r="Q2342" s="339"/>
    </row>
    <row r="2343" spans="1:17" ht="13.5" customHeight="1">
      <c r="A2343" s="481"/>
      <c r="B2343" s="481"/>
      <c r="C2343" s="481"/>
      <c r="D2343" s="481"/>
      <c r="E2343" s="481"/>
      <c r="F2343" s="339"/>
      <c r="G2343" s="340" t="str">
        <f>IF(ISNUMBER(E2343),E2343/'Bulk DivVar Analysis'!$C$7,"")</f>
        <v/>
      </c>
      <c r="H2343" s="338" t="str">
        <f>IF(ISNUMBER(E2343), IF(G2343&gt;'Bulk DivVar Analysis'!$D$9,"Pass","Fail"),"")</f>
        <v/>
      </c>
      <c r="I2343" s="338" t="str">
        <f t="shared" si="38"/>
        <v/>
      </c>
      <c r="J2343" s="339"/>
      <c r="K2343" s="339"/>
      <c r="L2343" s="339"/>
      <c r="M2343" s="339"/>
      <c r="N2343" s="339"/>
      <c r="O2343" s="339"/>
      <c r="P2343" s="339"/>
      <c r="Q2343" s="339"/>
    </row>
    <row r="2344" spans="1:17" ht="13.5" customHeight="1">
      <c r="A2344" s="481"/>
      <c r="B2344" s="481"/>
      <c r="C2344" s="481"/>
      <c r="D2344" s="481"/>
      <c r="E2344" s="481"/>
      <c r="F2344" s="339"/>
      <c r="G2344" s="340" t="str">
        <f>IF(ISNUMBER(E2344),E2344/'Bulk DivVar Analysis'!$C$7,"")</f>
        <v/>
      </c>
      <c r="H2344" s="338" t="str">
        <f>IF(ISNUMBER(E2344), IF(G2344&gt;'Bulk DivVar Analysis'!$D$9,"Pass","Fail"),"")</f>
        <v/>
      </c>
      <c r="I2344" s="338" t="str">
        <f t="shared" si="38"/>
        <v/>
      </c>
      <c r="J2344" s="339"/>
      <c r="K2344" s="339"/>
      <c r="L2344" s="339"/>
      <c r="M2344" s="339"/>
      <c r="N2344" s="339"/>
      <c r="O2344" s="339"/>
      <c r="P2344" s="339"/>
      <c r="Q2344" s="339"/>
    </row>
    <row r="2345" spans="1:17" ht="13.5" customHeight="1">
      <c r="A2345" s="481"/>
      <c r="B2345" s="481"/>
      <c r="C2345" s="481"/>
      <c r="D2345" s="481"/>
      <c r="E2345" s="481"/>
      <c r="F2345" s="339"/>
      <c r="G2345" s="340" t="str">
        <f>IF(ISNUMBER(E2345),E2345/'Bulk DivVar Analysis'!$C$7,"")</f>
        <v/>
      </c>
      <c r="H2345" s="338" t="str">
        <f>IF(ISNUMBER(E2345), IF(G2345&gt;'Bulk DivVar Analysis'!$D$9,"Pass","Fail"),"")</f>
        <v/>
      </c>
      <c r="I2345" s="338" t="str">
        <f t="shared" si="38"/>
        <v/>
      </c>
      <c r="J2345" s="339"/>
      <c r="K2345" s="339"/>
      <c r="L2345" s="339"/>
      <c r="M2345" s="339"/>
      <c r="N2345" s="339"/>
      <c r="O2345" s="339"/>
      <c r="P2345" s="339"/>
      <c r="Q2345" s="339"/>
    </row>
    <row r="2346" spans="1:17" ht="13.5" customHeight="1">
      <c r="A2346" s="481"/>
      <c r="B2346" s="481"/>
      <c r="C2346" s="481"/>
      <c r="D2346" s="481"/>
      <c r="E2346" s="481"/>
      <c r="F2346" s="339"/>
      <c r="G2346" s="340" t="str">
        <f>IF(ISNUMBER(E2346),E2346/'Bulk DivVar Analysis'!$C$7,"")</f>
        <v/>
      </c>
      <c r="H2346" s="338" t="str">
        <f>IF(ISNUMBER(E2346), IF(G2346&gt;'Bulk DivVar Analysis'!$D$9,"Pass","Fail"),"")</f>
        <v/>
      </c>
      <c r="I2346" s="338" t="str">
        <f t="shared" si="38"/>
        <v/>
      </c>
      <c r="J2346" s="339"/>
      <c r="K2346" s="339"/>
      <c r="L2346" s="339"/>
      <c r="M2346" s="339"/>
      <c r="N2346" s="339"/>
      <c r="O2346" s="339"/>
      <c r="P2346" s="339"/>
      <c r="Q2346" s="339"/>
    </row>
    <row r="2347" spans="1:17" ht="13.5" customHeight="1">
      <c r="A2347" s="481"/>
      <c r="B2347" s="481"/>
      <c r="C2347" s="481"/>
      <c r="D2347" s="481"/>
      <c r="E2347" s="481"/>
      <c r="F2347" s="339"/>
      <c r="G2347" s="340" t="str">
        <f>IF(ISNUMBER(E2347),E2347/'Bulk DivVar Analysis'!$C$7,"")</f>
        <v/>
      </c>
      <c r="H2347" s="338" t="str">
        <f>IF(ISNUMBER(E2347), IF(G2347&gt;'Bulk DivVar Analysis'!$D$9,"Pass","Fail"),"")</f>
        <v/>
      </c>
      <c r="I2347" s="338" t="str">
        <f t="shared" si="38"/>
        <v/>
      </c>
      <c r="J2347" s="339"/>
      <c r="K2347" s="339"/>
      <c r="L2347" s="339"/>
      <c r="M2347" s="339"/>
      <c r="N2347" s="339"/>
      <c r="O2347" s="339"/>
      <c r="P2347" s="339"/>
      <c r="Q2347" s="339"/>
    </row>
    <row r="2348" spans="1:17" ht="13.5" customHeight="1">
      <c r="A2348" s="481"/>
      <c r="B2348" s="481"/>
      <c r="C2348" s="481"/>
      <c r="D2348" s="481"/>
      <c r="E2348" s="481"/>
      <c r="F2348" s="339"/>
      <c r="G2348" s="340" t="str">
        <f>IF(ISNUMBER(E2348),E2348/'Bulk DivVar Analysis'!$C$7,"")</f>
        <v/>
      </c>
      <c r="H2348" s="338" t="str">
        <f>IF(ISNUMBER(E2348), IF(G2348&gt;'Bulk DivVar Analysis'!$D$9,"Pass","Fail"),"")</f>
        <v/>
      </c>
      <c r="I2348" s="338" t="str">
        <f t="shared" si="38"/>
        <v/>
      </c>
      <c r="J2348" s="339"/>
      <c r="K2348" s="339"/>
      <c r="L2348" s="339"/>
      <c r="M2348" s="339"/>
      <c r="N2348" s="339"/>
      <c r="O2348" s="339"/>
      <c r="P2348" s="339"/>
      <c r="Q2348" s="339"/>
    </row>
    <row r="2349" spans="1:17" ht="13.5" customHeight="1">
      <c r="A2349" s="481"/>
      <c r="B2349" s="481"/>
      <c r="C2349" s="481"/>
      <c r="D2349" s="481"/>
      <c r="E2349" s="481"/>
      <c r="F2349" s="339"/>
      <c r="G2349" s="340" t="str">
        <f>IF(ISNUMBER(E2349),E2349/'Bulk DivVar Analysis'!$C$7,"")</f>
        <v/>
      </c>
      <c r="H2349" s="338" t="str">
        <f>IF(ISNUMBER(E2349), IF(G2349&gt;'Bulk DivVar Analysis'!$D$9,"Pass","Fail"),"")</f>
        <v/>
      </c>
      <c r="I2349" s="338" t="str">
        <f t="shared" si="38"/>
        <v/>
      </c>
      <c r="J2349" s="339"/>
      <c r="K2349" s="339"/>
      <c r="L2349" s="339"/>
      <c r="M2349" s="339"/>
      <c r="N2349" s="339"/>
      <c r="O2349" s="339"/>
      <c r="P2349" s="339"/>
      <c r="Q2349" s="339"/>
    </row>
    <row r="2350" spans="1:17" ht="13.5" customHeight="1">
      <c r="A2350" s="481"/>
      <c r="B2350" s="481"/>
      <c r="C2350" s="481"/>
      <c r="D2350" s="481"/>
      <c r="E2350" s="481"/>
      <c r="F2350" s="339"/>
      <c r="G2350" s="340" t="str">
        <f>IF(ISNUMBER(E2350),E2350/'Bulk DivVar Analysis'!$C$7,"")</f>
        <v/>
      </c>
      <c r="H2350" s="338" t="str">
        <f>IF(ISNUMBER(E2350), IF(G2350&gt;'Bulk DivVar Analysis'!$D$9,"Pass","Fail"),"")</f>
        <v/>
      </c>
      <c r="I2350" s="338" t="str">
        <f t="shared" si="38"/>
        <v/>
      </c>
      <c r="J2350" s="339"/>
      <c r="K2350" s="339"/>
      <c r="L2350" s="339"/>
      <c r="M2350" s="339"/>
      <c r="N2350" s="339"/>
      <c r="O2350" s="339"/>
      <c r="P2350" s="339"/>
      <c r="Q2350" s="339"/>
    </row>
    <row r="2351" spans="1:17" ht="13.5" customHeight="1">
      <c r="A2351" s="481"/>
      <c r="B2351" s="481"/>
      <c r="C2351" s="481"/>
      <c r="D2351" s="481"/>
      <c r="E2351" s="481"/>
      <c r="F2351" s="339"/>
      <c r="G2351" s="340" t="str">
        <f>IF(ISNUMBER(E2351),E2351/'Bulk DivVar Analysis'!$C$7,"")</f>
        <v/>
      </c>
      <c r="H2351" s="338" t="str">
        <f>IF(ISNUMBER(E2351), IF(G2351&gt;'Bulk DivVar Analysis'!$D$9,"Pass","Fail"),"")</f>
        <v/>
      </c>
      <c r="I2351" s="338" t="str">
        <f t="shared" si="38"/>
        <v/>
      </c>
      <c r="J2351" s="339"/>
      <c r="K2351" s="339"/>
      <c r="L2351" s="339"/>
      <c r="M2351" s="339"/>
      <c r="N2351" s="339"/>
      <c r="O2351" s="339"/>
      <c r="P2351" s="339"/>
      <c r="Q2351" s="339"/>
    </row>
    <row r="2352" spans="1:17" ht="13.5" customHeight="1">
      <c r="A2352" s="481"/>
      <c r="B2352" s="481"/>
      <c r="C2352" s="481"/>
      <c r="D2352" s="481"/>
      <c r="E2352" s="481"/>
      <c r="F2352" s="339"/>
      <c r="G2352" s="340" t="str">
        <f>IF(ISNUMBER(E2352),E2352/'Bulk DivVar Analysis'!$C$7,"")</f>
        <v/>
      </c>
      <c r="H2352" s="338" t="str">
        <f>IF(ISNUMBER(E2352), IF(G2352&gt;'Bulk DivVar Analysis'!$D$9,"Pass","Fail"),"")</f>
        <v/>
      </c>
      <c r="I2352" s="338" t="str">
        <f t="shared" si="38"/>
        <v/>
      </c>
      <c r="J2352" s="339"/>
      <c r="K2352" s="339"/>
      <c r="L2352" s="339"/>
      <c r="M2352" s="339"/>
      <c r="N2352" s="339"/>
      <c r="O2352" s="339"/>
      <c r="P2352" s="339"/>
      <c r="Q2352" s="339"/>
    </row>
    <row r="2353" spans="1:17" ht="13.5" customHeight="1">
      <c r="A2353" s="481"/>
      <c r="B2353" s="481"/>
      <c r="C2353" s="481"/>
      <c r="D2353" s="481"/>
      <c r="E2353" s="481"/>
      <c r="F2353" s="339"/>
      <c r="G2353" s="340" t="str">
        <f>IF(ISNUMBER(E2353),E2353/'Bulk DivVar Analysis'!$C$7,"")</f>
        <v/>
      </c>
      <c r="H2353" s="338" t="str">
        <f>IF(ISNUMBER(E2353), IF(G2353&gt;'Bulk DivVar Analysis'!$D$9,"Pass","Fail"),"")</f>
        <v/>
      </c>
      <c r="I2353" s="338" t="str">
        <f t="shared" si="38"/>
        <v/>
      </c>
      <c r="J2353" s="339"/>
      <c r="K2353" s="339"/>
      <c r="L2353" s="339"/>
      <c r="M2353" s="339"/>
      <c r="N2353" s="339"/>
      <c r="O2353" s="339"/>
      <c r="P2353" s="339"/>
      <c r="Q2353" s="339"/>
    </row>
    <row r="2354" spans="1:17" ht="13.5" customHeight="1">
      <c r="A2354" s="481"/>
      <c r="B2354" s="481"/>
      <c r="C2354" s="481"/>
      <c r="D2354" s="481"/>
      <c r="E2354" s="481"/>
      <c r="F2354" s="339"/>
      <c r="G2354" s="340" t="str">
        <f>IF(ISNUMBER(E2354),E2354/'Bulk DivVar Analysis'!$C$7,"")</f>
        <v/>
      </c>
      <c r="H2354" s="338" t="str">
        <f>IF(ISNUMBER(E2354), IF(G2354&gt;'Bulk DivVar Analysis'!$D$9,"Pass","Fail"),"")</f>
        <v/>
      </c>
      <c r="I2354" s="338" t="str">
        <f t="shared" si="38"/>
        <v/>
      </c>
      <c r="J2354" s="339"/>
      <c r="K2354" s="339"/>
      <c r="L2354" s="339"/>
      <c r="M2354" s="339"/>
      <c r="N2354" s="339"/>
      <c r="O2354" s="339"/>
      <c r="P2354" s="339"/>
      <c r="Q2354" s="339"/>
    </row>
    <row r="2355" spans="1:17" ht="13.5" customHeight="1">
      <c r="A2355" s="481"/>
      <c r="B2355" s="481"/>
      <c r="C2355" s="481"/>
      <c r="D2355" s="481"/>
      <c r="E2355" s="481"/>
      <c r="F2355" s="339"/>
      <c r="G2355" s="340" t="str">
        <f>IF(ISNUMBER(E2355),E2355/'Bulk DivVar Analysis'!$C$7,"")</f>
        <v/>
      </c>
      <c r="H2355" s="338" t="str">
        <f>IF(ISNUMBER(E2355), IF(G2355&gt;'Bulk DivVar Analysis'!$D$9,"Pass","Fail"),"")</f>
        <v/>
      </c>
      <c r="I2355" s="338" t="str">
        <f t="shared" si="38"/>
        <v/>
      </c>
      <c r="J2355" s="339"/>
      <c r="K2355" s="339"/>
      <c r="L2355" s="339"/>
      <c r="M2355" s="339"/>
      <c r="N2355" s="339"/>
      <c r="O2355" s="339"/>
      <c r="P2355" s="339"/>
      <c r="Q2355" s="339"/>
    </row>
    <row r="2356" spans="1:17" ht="13.5" customHeight="1">
      <c r="A2356" s="481"/>
      <c r="B2356" s="481"/>
      <c r="C2356" s="481"/>
      <c r="D2356" s="481"/>
      <c r="E2356" s="481"/>
      <c r="F2356" s="339"/>
      <c r="G2356" s="340" t="str">
        <f>IF(ISNUMBER(E2356),E2356/'Bulk DivVar Analysis'!$C$7,"")</f>
        <v/>
      </c>
      <c r="H2356" s="338" t="str">
        <f>IF(ISNUMBER(E2356), IF(G2356&gt;'Bulk DivVar Analysis'!$D$9,"Pass","Fail"),"")</f>
        <v/>
      </c>
      <c r="I2356" s="338" t="str">
        <f t="shared" si="38"/>
        <v/>
      </c>
      <c r="J2356" s="339"/>
      <c r="K2356" s="339"/>
      <c r="L2356" s="339"/>
      <c r="M2356" s="339"/>
      <c r="N2356" s="339"/>
      <c r="O2356" s="339"/>
      <c r="P2356" s="339"/>
      <c r="Q2356" s="339"/>
    </row>
    <row r="2357" spans="1:17" ht="13.5" customHeight="1">
      <c r="A2357" s="481"/>
      <c r="B2357" s="481"/>
      <c r="C2357" s="481"/>
      <c r="D2357" s="481"/>
      <c r="E2357" s="481"/>
      <c r="F2357" s="339"/>
      <c r="G2357" s="340" t="str">
        <f>IF(ISNUMBER(E2357),E2357/'Bulk DivVar Analysis'!$C$7,"")</f>
        <v/>
      </c>
      <c r="H2357" s="338" t="str">
        <f>IF(ISNUMBER(E2357), IF(G2357&gt;'Bulk DivVar Analysis'!$D$9,"Pass","Fail"),"")</f>
        <v/>
      </c>
      <c r="I2357" s="338" t="str">
        <f t="shared" si="38"/>
        <v/>
      </c>
      <c r="J2357" s="339"/>
      <c r="K2357" s="339"/>
      <c r="L2357" s="339"/>
      <c r="M2357" s="339"/>
      <c r="N2357" s="339"/>
      <c r="O2357" s="339"/>
      <c r="P2357" s="339"/>
      <c r="Q2357" s="339"/>
    </row>
    <row r="2358" spans="1:17" ht="13.5" customHeight="1">
      <c r="A2358" s="481"/>
      <c r="B2358" s="481"/>
      <c r="C2358" s="481"/>
      <c r="D2358" s="481"/>
      <c r="E2358" s="481"/>
      <c r="F2358" s="339"/>
      <c r="G2358" s="340" t="str">
        <f>IF(ISNUMBER(E2358),E2358/'Bulk DivVar Analysis'!$C$7,"")</f>
        <v/>
      </c>
      <c r="H2358" s="338" t="str">
        <f>IF(ISNUMBER(E2358), IF(G2358&gt;'Bulk DivVar Analysis'!$D$9,"Pass","Fail"),"")</f>
        <v/>
      </c>
      <c r="I2358" s="338" t="str">
        <f t="shared" si="38"/>
        <v/>
      </c>
      <c r="J2358" s="339"/>
      <c r="K2358" s="339"/>
      <c r="L2358" s="339"/>
      <c r="M2358" s="339"/>
      <c r="N2358" s="339"/>
      <c r="O2358" s="339"/>
      <c r="P2358" s="339"/>
      <c r="Q2358" s="339"/>
    </row>
    <row r="2359" spans="1:17" ht="13.5" customHeight="1">
      <c r="A2359" s="481"/>
      <c r="B2359" s="481"/>
      <c r="C2359" s="481"/>
      <c r="D2359" s="481"/>
      <c r="E2359" s="481"/>
      <c r="F2359" s="339"/>
      <c r="G2359" s="340" t="str">
        <f>IF(ISNUMBER(E2359),E2359/'Bulk DivVar Analysis'!$C$7,"")</f>
        <v/>
      </c>
      <c r="H2359" s="338" t="str">
        <f>IF(ISNUMBER(E2359), IF(G2359&gt;'Bulk DivVar Analysis'!$D$9,"Pass","Fail"),"")</f>
        <v/>
      </c>
      <c r="I2359" s="338" t="str">
        <f t="shared" si="38"/>
        <v/>
      </c>
      <c r="J2359" s="339"/>
      <c r="K2359" s="339"/>
      <c r="L2359" s="339"/>
      <c r="M2359" s="339"/>
      <c r="N2359" s="339"/>
      <c r="O2359" s="339"/>
      <c r="P2359" s="339"/>
      <c r="Q2359" s="339"/>
    </row>
    <row r="2360" spans="1:17" ht="13.5" customHeight="1">
      <c r="A2360" s="481"/>
      <c r="B2360" s="481"/>
      <c r="C2360" s="481"/>
      <c r="D2360" s="481"/>
      <c r="E2360" s="481"/>
      <c r="F2360" s="339"/>
      <c r="G2360" s="340" t="str">
        <f>IF(ISNUMBER(E2360),E2360/'Bulk DivVar Analysis'!$C$7,"")</f>
        <v/>
      </c>
      <c r="H2360" s="338" t="str">
        <f>IF(ISNUMBER(E2360), IF(G2360&gt;'Bulk DivVar Analysis'!$D$9,"Pass","Fail"),"")</f>
        <v/>
      </c>
      <c r="I2360" s="338" t="str">
        <f t="shared" si="38"/>
        <v/>
      </c>
      <c r="J2360" s="339"/>
      <c r="K2360" s="339"/>
      <c r="L2360" s="339"/>
      <c r="M2360" s="339"/>
      <c r="N2360" s="339"/>
      <c r="O2360" s="339"/>
      <c r="P2360" s="339"/>
      <c r="Q2360" s="339"/>
    </row>
    <row r="2361" spans="1:17" ht="13.5" customHeight="1">
      <c r="A2361" s="481"/>
      <c r="B2361" s="481"/>
      <c r="C2361" s="481"/>
      <c r="D2361" s="481"/>
      <c r="E2361" s="481"/>
      <c r="F2361" s="339"/>
      <c r="G2361" s="340" t="str">
        <f>IF(ISNUMBER(E2361),E2361/'Bulk DivVar Analysis'!$C$7,"")</f>
        <v/>
      </c>
      <c r="H2361" s="338" t="str">
        <f>IF(ISNUMBER(E2361), IF(G2361&gt;'Bulk DivVar Analysis'!$D$9,"Pass","Fail"),"")</f>
        <v/>
      </c>
      <c r="I2361" s="338" t="str">
        <f t="shared" si="38"/>
        <v/>
      </c>
      <c r="J2361" s="339"/>
      <c r="K2361" s="339"/>
      <c r="L2361" s="339"/>
      <c r="M2361" s="339"/>
      <c r="N2361" s="339"/>
      <c r="O2361" s="339"/>
      <c r="P2361" s="339"/>
      <c r="Q2361" s="339"/>
    </row>
    <row r="2362" spans="1:17" ht="13.5" customHeight="1">
      <c r="A2362" s="481"/>
      <c r="B2362" s="481"/>
      <c r="C2362" s="481"/>
      <c r="D2362" s="481"/>
      <c r="E2362" s="481"/>
      <c r="F2362" s="339"/>
      <c r="G2362" s="340" t="str">
        <f>IF(ISNUMBER(E2362),E2362/'Bulk DivVar Analysis'!$C$7,"")</f>
        <v/>
      </c>
      <c r="H2362" s="338" t="str">
        <f>IF(ISNUMBER(E2362), IF(G2362&gt;'Bulk DivVar Analysis'!$D$9,"Pass","Fail"),"")</f>
        <v/>
      </c>
      <c r="I2362" s="338" t="str">
        <f t="shared" si="38"/>
        <v/>
      </c>
      <c r="J2362" s="339"/>
      <c r="K2362" s="339"/>
      <c r="L2362" s="339"/>
      <c r="M2362" s="339"/>
      <c r="N2362" s="339"/>
      <c r="O2362" s="339"/>
      <c r="P2362" s="339"/>
      <c r="Q2362" s="339"/>
    </row>
    <row r="2363" spans="1:17" ht="13.5" customHeight="1">
      <c r="A2363" s="481"/>
      <c r="B2363" s="481"/>
      <c r="C2363" s="481"/>
      <c r="D2363" s="481"/>
      <c r="E2363" s="481"/>
      <c r="F2363" s="339"/>
      <c r="G2363" s="340" t="str">
        <f>IF(ISNUMBER(E2363),E2363/'Bulk DivVar Analysis'!$C$7,"")</f>
        <v/>
      </c>
      <c r="H2363" s="338" t="str">
        <f>IF(ISNUMBER(E2363), IF(G2363&gt;'Bulk DivVar Analysis'!$D$9,"Pass","Fail"),"")</f>
        <v/>
      </c>
      <c r="I2363" s="338" t="str">
        <f t="shared" si="38"/>
        <v/>
      </c>
      <c r="J2363" s="339"/>
      <c r="K2363" s="339"/>
      <c r="L2363" s="339"/>
      <c r="M2363" s="339"/>
      <c r="N2363" s="339"/>
      <c r="O2363" s="339"/>
      <c r="P2363" s="339"/>
      <c r="Q2363" s="339"/>
    </row>
    <row r="2364" spans="1:17" ht="13.5" customHeight="1">
      <c r="A2364" s="481"/>
      <c r="B2364" s="481"/>
      <c r="C2364" s="481"/>
      <c r="D2364" s="481"/>
      <c r="E2364" s="481"/>
      <c r="F2364" s="339"/>
      <c r="G2364" s="340" t="str">
        <f>IF(ISNUMBER(E2364),E2364/'Bulk DivVar Analysis'!$C$7,"")</f>
        <v/>
      </c>
      <c r="H2364" s="338" t="str">
        <f>IF(ISNUMBER(E2364), IF(G2364&gt;'Bulk DivVar Analysis'!$D$9,"Pass","Fail"),"")</f>
        <v/>
      </c>
      <c r="I2364" s="338" t="str">
        <f t="shared" si="38"/>
        <v/>
      </c>
      <c r="J2364" s="339"/>
      <c r="K2364" s="339"/>
      <c r="L2364" s="339"/>
      <c r="M2364" s="339"/>
      <c r="N2364" s="339"/>
      <c r="O2364" s="339"/>
      <c r="P2364" s="339"/>
      <c r="Q2364" s="339"/>
    </row>
    <row r="2365" spans="1:17" ht="13.5" customHeight="1">
      <c r="A2365" s="481"/>
      <c r="B2365" s="481"/>
      <c r="C2365" s="481"/>
      <c r="D2365" s="481"/>
      <c r="E2365" s="481"/>
      <c r="F2365" s="339"/>
      <c r="G2365" s="340" t="str">
        <f>IF(ISNUMBER(E2365),E2365/'Bulk DivVar Analysis'!$C$7,"")</f>
        <v/>
      </c>
      <c r="H2365" s="338" t="str">
        <f>IF(ISNUMBER(E2365), IF(G2365&gt;'Bulk DivVar Analysis'!$D$9,"Pass","Fail"),"")</f>
        <v/>
      </c>
      <c r="I2365" s="338" t="str">
        <f t="shared" si="38"/>
        <v/>
      </c>
      <c r="J2365" s="339"/>
      <c r="K2365" s="339"/>
      <c r="L2365" s="339"/>
      <c r="M2365" s="339"/>
      <c r="N2365" s="339"/>
      <c r="O2365" s="339"/>
      <c r="P2365" s="339"/>
      <c r="Q2365" s="339"/>
    </row>
    <row r="2366" spans="1:17" ht="13.5" customHeight="1">
      <c r="A2366" s="481"/>
      <c r="B2366" s="481"/>
      <c r="C2366" s="481"/>
      <c r="D2366" s="481"/>
      <c r="E2366" s="481"/>
      <c r="F2366" s="339"/>
      <c r="G2366" s="340" t="str">
        <f>IF(ISNUMBER(E2366),E2366/'Bulk DivVar Analysis'!$C$7,"")</f>
        <v/>
      </c>
      <c r="H2366" s="338" t="str">
        <f>IF(ISNUMBER(E2366), IF(G2366&gt;'Bulk DivVar Analysis'!$D$9,"Pass","Fail"),"")</f>
        <v/>
      </c>
      <c r="I2366" s="338" t="str">
        <f t="shared" si="38"/>
        <v/>
      </c>
      <c r="J2366" s="339"/>
      <c r="K2366" s="339"/>
      <c r="L2366" s="339"/>
      <c r="M2366" s="339"/>
      <c r="N2366" s="339"/>
      <c r="O2366" s="339"/>
      <c r="P2366" s="339"/>
      <c r="Q2366" s="339"/>
    </row>
    <row r="2367" spans="1:17" ht="13.5" customHeight="1">
      <c r="A2367" s="481"/>
      <c r="B2367" s="481"/>
      <c r="C2367" s="481"/>
      <c r="D2367" s="481"/>
      <c r="E2367" s="481"/>
      <c r="F2367" s="339"/>
      <c r="G2367" s="340" t="str">
        <f>IF(ISNUMBER(E2367),E2367/'Bulk DivVar Analysis'!$C$7,"")</f>
        <v/>
      </c>
      <c r="H2367" s="338" t="str">
        <f>IF(ISNUMBER(E2367), IF(G2367&gt;'Bulk DivVar Analysis'!$D$9,"Pass","Fail"),"")</f>
        <v/>
      </c>
      <c r="I2367" s="338" t="str">
        <f t="shared" si="38"/>
        <v/>
      </c>
      <c r="J2367" s="339"/>
      <c r="K2367" s="339"/>
      <c r="L2367" s="339"/>
      <c r="M2367" s="339"/>
      <c r="N2367" s="339"/>
      <c r="O2367" s="339"/>
      <c r="P2367" s="339"/>
      <c r="Q2367" s="339"/>
    </row>
    <row r="2368" spans="1:17" ht="13.5" customHeight="1">
      <c r="A2368" s="481"/>
      <c r="B2368" s="481"/>
      <c r="C2368" s="481"/>
      <c r="D2368" s="481"/>
      <c r="E2368" s="481"/>
      <c r="F2368" s="339"/>
      <c r="G2368" s="340" t="str">
        <f>IF(ISNUMBER(E2368),E2368/'Bulk DivVar Analysis'!$C$7,"")</f>
        <v/>
      </c>
      <c r="H2368" s="338" t="str">
        <f>IF(ISNUMBER(E2368), IF(G2368&gt;'Bulk DivVar Analysis'!$D$9,"Pass","Fail"),"")</f>
        <v/>
      </c>
      <c r="I2368" s="338" t="str">
        <f t="shared" si="38"/>
        <v/>
      </c>
      <c r="J2368" s="339"/>
      <c r="K2368" s="339"/>
      <c r="L2368" s="339"/>
      <c r="M2368" s="339"/>
      <c r="N2368" s="339"/>
      <c r="O2368" s="339"/>
      <c r="P2368" s="339"/>
      <c r="Q2368" s="339"/>
    </row>
    <row r="2369" spans="1:17" ht="13.5" customHeight="1">
      <c r="A2369" s="481"/>
      <c r="B2369" s="481"/>
      <c r="C2369" s="481"/>
      <c r="D2369" s="481"/>
      <c r="E2369" s="481"/>
      <c r="F2369" s="339"/>
      <c r="G2369" s="340" t="str">
        <f>IF(ISNUMBER(E2369),E2369/'Bulk DivVar Analysis'!$C$7,"")</f>
        <v/>
      </c>
      <c r="H2369" s="338" t="str">
        <f>IF(ISNUMBER(E2369), IF(G2369&gt;'Bulk DivVar Analysis'!$D$9,"Pass","Fail"),"")</f>
        <v/>
      </c>
      <c r="I2369" s="338" t="str">
        <f t="shared" si="38"/>
        <v/>
      </c>
      <c r="J2369" s="339"/>
      <c r="K2369" s="339"/>
      <c r="L2369" s="339"/>
      <c r="M2369" s="339"/>
      <c r="N2369" s="339"/>
      <c r="O2369" s="339"/>
      <c r="P2369" s="339"/>
      <c r="Q2369" s="339"/>
    </row>
    <row r="2370" spans="1:17" ht="13.5" customHeight="1">
      <c r="A2370" s="481"/>
      <c r="B2370" s="481"/>
      <c r="C2370" s="481"/>
      <c r="D2370" s="481"/>
      <c r="E2370" s="481"/>
      <c r="F2370" s="339"/>
      <c r="G2370" s="340" t="str">
        <f>IF(ISNUMBER(E2370),E2370/'Bulk DivVar Analysis'!$C$7,"")</f>
        <v/>
      </c>
      <c r="H2370" s="338" t="str">
        <f>IF(ISNUMBER(E2370), IF(G2370&gt;'Bulk DivVar Analysis'!$D$9,"Pass","Fail"),"")</f>
        <v/>
      </c>
      <c r="I2370" s="338" t="str">
        <f t="shared" si="38"/>
        <v/>
      </c>
      <c r="J2370" s="339"/>
      <c r="K2370" s="339"/>
      <c r="L2370" s="339"/>
      <c r="M2370" s="339"/>
      <c r="N2370" s="339"/>
      <c r="O2370" s="339"/>
      <c r="P2370" s="339"/>
      <c r="Q2370" s="339"/>
    </row>
    <row r="2371" spans="1:17" ht="13.5" customHeight="1">
      <c r="A2371" s="481"/>
      <c r="B2371" s="481"/>
      <c r="C2371" s="481"/>
      <c r="D2371" s="481"/>
      <c r="E2371" s="481"/>
      <c r="F2371" s="339"/>
      <c r="G2371" s="340" t="str">
        <f>IF(ISNUMBER(E2371),E2371/'Bulk DivVar Analysis'!$C$7,"")</f>
        <v/>
      </c>
      <c r="H2371" s="338" t="str">
        <f>IF(ISNUMBER(E2371), IF(G2371&gt;'Bulk DivVar Analysis'!$D$9,"Pass","Fail"),"")</f>
        <v/>
      </c>
      <c r="I2371" s="338" t="str">
        <f t="shared" ref="I2371:I2434" si="39">_xlfn.TEXTJOIN("_",TRUE,B2371,C2371)</f>
        <v/>
      </c>
      <c r="J2371" s="339"/>
      <c r="K2371" s="339"/>
      <c r="L2371" s="339"/>
      <c r="M2371" s="339"/>
      <c r="N2371" s="339"/>
      <c r="O2371" s="339"/>
      <c r="P2371" s="339"/>
      <c r="Q2371" s="339"/>
    </row>
    <row r="2372" spans="1:17" ht="13.5" customHeight="1">
      <c r="A2372" s="481"/>
      <c r="B2372" s="481"/>
      <c r="C2372" s="481"/>
      <c r="D2372" s="481"/>
      <c r="E2372" s="481"/>
      <c r="F2372" s="339"/>
      <c r="G2372" s="340" t="str">
        <f>IF(ISNUMBER(E2372),E2372/'Bulk DivVar Analysis'!$C$7,"")</f>
        <v/>
      </c>
      <c r="H2372" s="338" t="str">
        <f>IF(ISNUMBER(E2372), IF(G2372&gt;'Bulk DivVar Analysis'!$D$9,"Pass","Fail"),"")</f>
        <v/>
      </c>
      <c r="I2372" s="338" t="str">
        <f t="shared" si="39"/>
        <v/>
      </c>
      <c r="J2372" s="339"/>
      <c r="K2372" s="339"/>
      <c r="L2372" s="339"/>
      <c r="M2372" s="339"/>
      <c r="N2372" s="339"/>
      <c r="O2372" s="339"/>
      <c r="P2372" s="339"/>
      <c r="Q2372" s="339"/>
    </row>
    <row r="2373" spans="1:17" ht="13.5" customHeight="1">
      <c r="A2373" s="481"/>
      <c r="B2373" s="481"/>
      <c r="C2373" s="481"/>
      <c r="D2373" s="481"/>
      <c r="E2373" s="481"/>
      <c r="F2373" s="339"/>
      <c r="G2373" s="340" t="str">
        <f>IF(ISNUMBER(E2373),E2373/'Bulk DivVar Analysis'!$C$7,"")</f>
        <v/>
      </c>
      <c r="H2373" s="338" t="str">
        <f>IF(ISNUMBER(E2373), IF(G2373&gt;'Bulk DivVar Analysis'!$D$9,"Pass","Fail"),"")</f>
        <v/>
      </c>
      <c r="I2373" s="338" t="str">
        <f t="shared" si="39"/>
        <v/>
      </c>
      <c r="J2373" s="339"/>
      <c r="K2373" s="339"/>
      <c r="L2373" s="339"/>
      <c r="M2373" s="339"/>
      <c r="N2373" s="339"/>
      <c r="O2373" s="339"/>
      <c r="P2373" s="339"/>
      <c r="Q2373" s="339"/>
    </row>
    <row r="2374" spans="1:17" ht="13.5" customHeight="1">
      <c r="A2374" s="481"/>
      <c r="B2374" s="481"/>
      <c r="C2374" s="481"/>
      <c r="D2374" s="481"/>
      <c r="E2374" s="481"/>
      <c r="F2374" s="339"/>
      <c r="G2374" s="340" t="str">
        <f>IF(ISNUMBER(E2374),E2374/'Bulk DivVar Analysis'!$C$7,"")</f>
        <v/>
      </c>
      <c r="H2374" s="338" t="str">
        <f>IF(ISNUMBER(E2374), IF(G2374&gt;'Bulk DivVar Analysis'!$D$9,"Pass","Fail"),"")</f>
        <v/>
      </c>
      <c r="I2374" s="338" t="str">
        <f t="shared" si="39"/>
        <v/>
      </c>
      <c r="J2374" s="339"/>
      <c r="K2374" s="339"/>
      <c r="L2374" s="339"/>
      <c r="M2374" s="339"/>
      <c r="N2374" s="339"/>
      <c r="O2374" s="339"/>
      <c r="P2374" s="339"/>
      <c r="Q2374" s="339"/>
    </row>
    <row r="2375" spans="1:17" ht="13.5" customHeight="1">
      <c r="A2375" s="481"/>
      <c r="B2375" s="481"/>
      <c r="C2375" s="481"/>
      <c r="D2375" s="481"/>
      <c r="E2375" s="481"/>
      <c r="F2375" s="339"/>
      <c r="G2375" s="340" t="str">
        <f>IF(ISNUMBER(E2375),E2375/'Bulk DivVar Analysis'!$C$7,"")</f>
        <v/>
      </c>
      <c r="H2375" s="338" t="str">
        <f>IF(ISNUMBER(E2375), IF(G2375&gt;'Bulk DivVar Analysis'!$D$9,"Pass","Fail"),"")</f>
        <v/>
      </c>
      <c r="I2375" s="338" t="str">
        <f t="shared" si="39"/>
        <v/>
      </c>
      <c r="J2375" s="339"/>
      <c r="K2375" s="339"/>
      <c r="L2375" s="339"/>
      <c r="M2375" s="339"/>
      <c r="N2375" s="339"/>
      <c r="O2375" s="339"/>
      <c r="P2375" s="339"/>
      <c r="Q2375" s="339"/>
    </row>
    <row r="2376" spans="1:17" ht="13.5" customHeight="1">
      <c r="A2376" s="481"/>
      <c r="B2376" s="481"/>
      <c r="C2376" s="481"/>
      <c r="D2376" s="481"/>
      <c r="E2376" s="481"/>
      <c r="F2376" s="339"/>
      <c r="G2376" s="340" t="str">
        <f>IF(ISNUMBER(E2376),E2376/'Bulk DivVar Analysis'!$C$7,"")</f>
        <v/>
      </c>
      <c r="H2376" s="338" t="str">
        <f>IF(ISNUMBER(E2376), IF(G2376&gt;'Bulk DivVar Analysis'!$D$9,"Pass","Fail"),"")</f>
        <v/>
      </c>
      <c r="I2376" s="338" t="str">
        <f t="shared" si="39"/>
        <v/>
      </c>
      <c r="J2376" s="339"/>
      <c r="K2376" s="339"/>
      <c r="L2376" s="339"/>
      <c r="M2376" s="339"/>
      <c r="N2376" s="339"/>
      <c r="O2376" s="339"/>
      <c r="P2376" s="339"/>
      <c r="Q2376" s="339"/>
    </row>
    <row r="2377" spans="1:17" ht="13.5" customHeight="1">
      <c r="A2377" s="481"/>
      <c r="B2377" s="481"/>
      <c r="C2377" s="481"/>
      <c r="D2377" s="481"/>
      <c r="E2377" s="481"/>
      <c r="F2377" s="339"/>
      <c r="G2377" s="340" t="str">
        <f>IF(ISNUMBER(E2377),E2377/'Bulk DivVar Analysis'!$C$7,"")</f>
        <v/>
      </c>
      <c r="H2377" s="338" t="str">
        <f>IF(ISNUMBER(E2377), IF(G2377&gt;'Bulk DivVar Analysis'!$D$9,"Pass","Fail"),"")</f>
        <v/>
      </c>
      <c r="I2377" s="338" t="str">
        <f t="shared" si="39"/>
        <v/>
      </c>
      <c r="J2377" s="339"/>
      <c r="K2377" s="339"/>
      <c r="L2377" s="339"/>
      <c r="M2377" s="339"/>
      <c r="N2377" s="339"/>
      <c r="O2377" s="339"/>
      <c r="P2377" s="339"/>
      <c r="Q2377" s="339"/>
    </row>
    <row r="2378" spans="1:17" ht="13.5" customHeight="1">
      <c r="A2378" s="481"/>
      <c r="B2378" s="481"/>
      <c r="C2378" s="481"/>
      <c r="D2378" s="481"/>
      <c r="E2378" s="481"/>
      <c r="F2378" s="339"/>
      <c r="G2378" s="340" t="str">
        <f>IF(ISNUMBER(E2378),E2378/'Bulk DivVar Analysis'!$C$7,"")</f>
        <v/>
      </c>
      <c r="H2378" s="338" t="str">
        <f>IF(ISNUMBER(E2378), IF(G2378&gt;'Bulk DivVar Analysis'!$D$9,"Pass","Fail"),"")</f>
        <v/>
      </c>
      <c r="I2378" s="338" t="str">
        <f t="shared" si="39"/>
        <v/>
      </c>
      <c r="J2378" s="339"/>
      <c r="K2378" s="339"/>
      <c r="L2378" s="339"/>
      <c r="M2378" s="339"/>
      <c r="N2378" s="339"/>
      <c r="O2378" s="339"/>
      <c r="P2378" s="339"/>
      <c r="Q2378" s="339"/>
    </row>
    <row r="2379" spans="1:17" ht="13.5" customHeight="1">
      <c r="A2379" s="481"/>
      <c r="B2379" s="481"/>
      <c r="C2379" s="481"/>
      <c r="D2379" s="481"/>
      <c r="E2379" s="481"/>
      <c r="F2379" s="339"/>
      <c r="G2379" s="340" t="str">
        <f>IF(ISNUMBER(E2379),E2379/'Bulk DivVar Analysis'!$C$7,"")</f>
        <v/>
      </c>
      <c r="H2379" s="338" t="str">
        <f>IF(ISNUMBER(E2379), IF(G2379&gt;'Bulk DivVar Analysis'!$D$9,"Pass","Fail"),"")</f>
        <v/>
      </c>
      <c r="I2379" s="338" t="str">
        <f t="shared" si="39"/>
        <v/>
      </c>
      <c r="J2379" s="339"/>
      <c r="K2379" s="339"/>
      <c r="L2379" s="339"/>
      <c r="M2379" s="339"/>
      <c r="N2379" s="339"/>
      <c r="O2379" s="339"/>
      <c r="P2379" s="339"/>
      <c r="Q2379" s="339"/>
    </row>
    <row r="2380" spans="1:17" ht="13.5" customHeight="1">
      <c r="A2380" s="481"/>
      <c r="B2380" s="481"/>
      <c r="C2380" s="481"/>
      <c r="D2380" s="481"/>
      <c r="E2380" s="481"/>
      <c r="F2380" s="339"/>
      <c r="G2380" s="340" t="str">
        <f>IF(ISNUMBER(E2380),E2380/'Bulk DivVar Analysis'!$C$7,"")</f>
        <v/>
      </c>
      <c r="H2380" s="338" t="str">
        <f>IF(ISNUMBER(E2380), IF(G2380&gt;'Bulk DivVar Analysis'!$D$9,"Pass","Fail"),"")</f>
        <v/>
      </c>
      <c r="I2380" s="338" t="str">
        <f t="shared" si="39"/>
        <v/>
      </c>
      <c r="J2380" s="339"/>
      <c r="K2380" s="339"/>
      <c r="L2380" s="339"/>
      <c r="M2380" s="339"/>
      <c r="N2380" s="339"/>
      <c r="O2380" s="339"/>
      <c r="P2380" s="339"/>
      <c r="Q2380" s="339"/>
    </row>
    <row r="2381" spans="1:17" ht="13.5" customHeight="1">
      <c r="A2381" s="481"/>
      <c r="B2381" s="481"/>
      <c r="C2381" s="481"/>
      <c r="D2381" s="481"/>
      <c r="E2381" s="481"/>
      <c r="F2381" s="339"/>
      <c r="G2381" s="340" t="str">
        <f>IF(ISNUMBER(E2381),E2381/'Bulk DivVar Analysis'!$C$7,"")</f>
        <v/>
      </c>
      <c r="H2381" s="338" t="str">
        <f>IF(ISNUMBER(E2381), IF(G2381&gt;'Bulk DivVar Analysis'!$D$9,"Pass","Fail"),"")</f>
        <v/>
      </c>
      <c r="I2381" s="338" t="str">
        <f t="shared" si="39"/>
        <v/>
      </c>
      <c r="J2381" s="339"/>
      <c r="K2381" s="339"/>
      <c r="L2381" s="339"/>
      <c r="M2381" s="339"/>
      <c r="N2381" s="339"/>
      <c r="O2381" s="339"/>
      <c r="P2381" s="339"/>
      <c r="Q2381" s="339"/>
    </row>
    <row r="2382" spans="1:17" ht="13.5" customHeight="1">
      <c r="A2382" s="481"/>
      <c r="B2382" s="481"/>
      <c r="C2382" s="481"/>
      <c r="D2382" s="481"/>
      <c r="E2382" s="481"/>
      <c r="F2382" s="339"/>
      <c r="G2382" s="340" t="str">
        <f>IF(ISNUMBER(E2382),E2382/'Bulk DivVar Analysis'!$C$7,"")</f>
        <v/>
      </c>
      <c r="H2382" s="338" t="str">
        <f>IF(ISNUMBER(E2382), IF(G2382&gt;'Bulk DivVar Analysis'!$D$9,"Pass","Fail"),"")</f>
        <v/>
      </c>
      <c r="I2382" s="338" t="str">
        <f t="shared" si="39"/>
        <v/>
      </c>
      <c r="J2382" s="339"/>
      <c r="K2382" s="339"/>
      <c r="L2382" s="339"/>
      <c r="M2382" s="339"/>
      <c r="N2382" s="339"/>
      <c r="O2382" s="339"/>
      <c r="P2382" s="339"/>
      <c r="Q2382" s="339"/>
    </row>
    <row r="2383" spans="1:17" ht="13.5" customHeight="1">
      <c r="A2383" s="481"/>
      <c r="B2383" s="481"/>
      <c r="C2383" s="481"/>
      <c r="D2383" s="481"/>
      <c r="E2383" s="481"/>
      <c r="F2383" s="339"/>
      <c r="G2383" s="340" t="str">
        <f>IF(ISNUMBER(E2383),E2383/'Bulk DivVar Analysis'!$C$7,"")</f>
        <v/>
      </c>
      <c r="H2383" s="338" t="str">
        <f>IF(ISNUMBER(E2383), IF(G2383&gt;'Bulk DivVar Analysis'!$D$9,"Pass","Fail"),"")</f>
        <v/>
      </c>
      <c r="I2383" s="338" t="str">
        <f t="shared" si="39"/>
        <v/>
      </c>
      <c r="J2383" s="339"/>
      <c r="K2383" s="339"/>
      <c r="L2383" s="339"/>
      <c r="M2383" s="339"/>
      <c r="N2383" s="339"/>
      <c r="O2383" s="339"/>
      <c r="P2383" s="339"/>
      <c r="Q2383" s="339"/>
    </row>
    <row r="2384" spans="1:17" ht="13.5" customHeight="1">
      <c r="A2384" s="481"/>
      <c r="B2384" s="481"/>
      <c r="C2384" s="481"/>
      <c r="D2384" s="481"/>
      <c r="E2384" s="481"/>
      <c r="F2384" s="339"/>
      <c r="G2384" s="340" t="str">
        <f>IF(ISNUMBER(E2384),E2384/'Bulk DivVar Analysis'!$C$7,"")</f>
        <v/>
      </c>
      <c r="H2384" s="338" t="str">
        <f>IF(ISNUMBER(E2384), IF(G2384&gt;'Bulk DivVar Analysis'!$D$9,"Pass","Fail"),"")</f>
        <v/>
      </c>
      <c r="I2384" s="338" t="str">
        <f t="shared" si="39"/>
        <v/>
      </c>
      <c r="J2384" s="339"/>
      <c r="K2384" s="339"/>
      <c r="L2384" s="339"/>
      <c r="M2384" s="339"/>
      <c r="N2384" s="339"/>
      <c r="O2384" s="339"/>
      <c r="P2384" s="339"/>
      <c r="Q2384" s="339"/>
    </row>
    <row r="2385" spans="1:17" ht="13.5" customHeight="1">
      <c r="A2385" s="481"/>
      <c r="B2385" s="481"/>
      <c r="C2385" s="481"/>
      <c r="D2385" s="481"/>
      <c r="E2385" s="481"/>
      <c r="F2385" s="339"/>
      <c r="G2385" s="340" t="str">
        <f>IF(ISNUMBER(E2385),E2385/'Bulk DivVar Analysis'!$C$7,"")</f>
        <v/>
      </c>
      <c r="H2385" s="338" t="str">
        <f>IF(ISNUMBER(E2385), IF(G2385&gt;'Bulk DivVar Analysis'!$D$9,"Pass","Fail"),"")</f>
        <v/>
      </c>
      <c r="I2385" s="338" t="str">
        <f t="shared" si="39"/>
        <v/>
      </c>
      <c r="J2385" s="339"/>
      <c r="K2385" s="339"/>
      <c r="L2385" s="339"/>
      <c r="M2385" s="339"/>
      <c r="N2385" s="339"/>
      <c r="O2385" s="339"/>
      <c r="P2385" s="339"/>
      <c r="Q2385" s="339"/>
    </row>
    <row r="2386" spans="1:17" ht="13.5" customHeight="1">
      <c r="A2386" s="481"/>
      <c r="B2386" s="481"/>
      <c r="C2386" s="481"/>
      <c r="D2386" s="481"/>
      <c r="E2386" s="481"/>
      <c r="F2386" s="339"/>
      <c r="G2386" s="340" t="str">
        <f>IF(ISNUMBER(E2386),E2386/'Bulk DivVar Analysis'!$C$7,"")</f>
        <v/>
      </c>
      <c r="H2386" s="338" t="str">
        <f>IF(ISNUMBER(E2386), IF(G2386&gt;'Bulk DivVar Analysis'!$D$9,"Pass","Fail"),"")</f>
        <v/>
      </c>
      <c r="I2386" s="338" t="str">
        <f t="shared" si="39"/>
        <v/>
      </c>
      <c r="J2386" s="339"/>
      <c r="K2386" s="339"/>
      <c r="L2386" s="339"/>
      <c r="M2386" s="339"/>
      <c r="N2386" s="339"/>
      <c r="O2386" s="339"/>
      <c r="P2386" s="339"/>
      <c r="Q2386" s="339"/>
    </row>
    <row r="2387" spans="1:17" ht="13.5" customHeight="1">
      <c r="A2387" s="481"/>
      <c r="B2387" s="481"/>
      <c r="C2387" s="481"/>
      <c r="D2387" s="481"/>
      <c r="E2387" s="481"/>
      <c r="F2387" s="339"/>
      <c r="G2387" s="340" t="str">
        <f>IF(ISNUMBER(E2387),E2387/'Bulk DivVar Analysis'!$C$7,"")</f>
        <v/>
      </c>
      <c r="H2387" s="338" t="str">
        <f>IF(ISNUMBER(E2387), IF(G2387&gt;'Bulk DivVar Analysis'!$D$9,"Pass","Fail"),"")</f>
        <v/>
      </c>
      <c r="I2387" s="338" t="str">
        <f t="shared" si="39"/>
        <v/>
      </c>
      <c r="J2387" s="339"/>
      <c r="K2387" s="339"/>
      <c r="L2387" s="339"/>
      <c r="M2387" s="339"/>
      <c r="N2387" s="339"/>
      <c r="O2387" s="339"/>
      <c r="P2387" s="339"/>
      <c r="Q2387" s="339"/>
    </row>
    <row r="2388" spans="1:17" ht="13.5" customHeight="1">
      <c r="A2388" s="481"/>
      <c r="B2388" s="481"/>
      <c r="C2388" s="481"/>
      <c r="D2388" s="481"/>
      <c r="E2388" s="481"/>
      <c r="F2388" s="339"/>
      <c r="G2388" s="340" t="str">
        <f>IF(ISNUMBER(E2388),E2388/'Bulk DivVar Analysis'!$C$7,"")</f>
        <v/>
      </c>
      <c r="H2388" s="338" t="str">
        <f>IF(ISNUMBER(E2388), IF(G2388&gt;'Bulk DivVar Analysis'!$D$9,"Pass","Fail"),"")</f>
        <v/>
      </c>
      <c r="I2388" s="338" t="str">
        <f t="shared" si="39"/>
        <v/>
      </c>
      <c r="J2388" s="339"/>
      <c r="K2388" s="339"/>
      <c r="L2388" s="339"/>
      <c r="M2388" s="339"/>
      <c r="N2388" s="339"/>
      <c r="O2388" s="339"/>
      <c r="P2388" s="339"/>
      <c r="Q2388" s="339"/>
    </row>
    <row r="2389" spans="1:17" ht="13.5" customHeight="1">
      <c r="A2389" s="481"/>
      <c r="B2389" s="481"/>
      <c r="C2389" s="481"/>
      <c r="D2389" s="481"/>
      <c r="E2389" s="481"/>
      <c r="F2389" s="339"/>
      <c r="G2389" s="340" t="str">
        <f>IF(ISNUMBER(E2389),E2389/'Bulk DivVar Analysis'!$C$7,"")</f>
        <v/>
      </c>
      <c r="H2389" s="338" t="str">
        <f>IF(ISNUMBER(E2389), IF(G2389&gt;'Bulk DivVar Analysis'!$D$9,"Pass","Fail"),"")</f>
        <v/>
      </c>
      <c r="I2389" s="338" t="str">
        <f t="shared" si="39"/>
        <v/>
      </c>
      <c r="J2389" s="339"/>
      <c r="K2389" s="339"/>
      <c r="L2389" s="339"/>
      <c r="M2389" s="339"/>
      <c r="N2389" s="339"/>
      <c r="O2389" s="339"/>
      <c r="P2389" s="339"/>
      <c r="Q2389" s="339"/>
    </row>
    <row r="2390" spans="1:17" ht="13.5" customHeight="1">
      <c r="A2390" s="481"/>
      <c r="B2390" s="481"/>
      <c r="C2390" s="481"/>
      <c r="D2390" s="481"/>
      <c r="E2390" s="481"/>
      <c r="F2390" s="339"/>
      <c r="G2390" s="340" t="str">
        <f>IF(ISNUMBER(E2390),E2390/'Bulk DivVar Analysis'!$C$7,"")</f>
        <v/>
      </c>
      <c r="H2390" s="338" t="str">
        <f>IF(ISNUMBER(E2390), IF(G2390&gt;'Bulk DivVar Analysis'!$D$9,"Pass","Fail"),"")</f>
        <v/>
      </c>
      <c r="I2390" s="338" t="str">
        <f t="shared" si="39"/>
        <v/>
      </c>
      <c r="J2390" s="339"/>
      <c r="K2390" s="339"/>
      <c r="L2390" s="339"/>
      <c r="M2390" s="339"/>
      <c r="N2390" s="339"/>
      <c r="O2390" s="339"/>
      <c r="P2390" s="339"/>
      <c r="Q2390" s="339"/>
    </row>
    <row r="2391" spans="1:17" ht="13.5" customHeight="1">
      <c r="A2391" s="481"/>
      <c r="B2391" s="481"/>
      <c r="C2391" s="481"/>
      <c r="D2391" s="481"/>
      <c r="E2391" s="481"/>
      <c r="F2391" s="339"/>
      <c r="G2391" s="340" t="str">
        <f>IF(ISNUMBER(E2391),E2391/'Bulk DivVar Analysis'!$C$7,"")</f>
        <v/>
      </c>
      <c r="H2391" s="338" t="str">
        <f>IF(ISNUMBER(E2391), IF(G2391&gt;'Bulk DivVar Analysis'!$D$9,"Pass","Fail"),"")</f>
        <v/>
      </c>
      <c r="I2391" s="338" t="str">
        <f t="shared" si="39"/>
        <v/>
      </c>
      <c r="J2391" s="339"/>
      <c r="K2391" s="339"/>
      <c r="L2391" s="339"/>
      <c r="M2391" s="339"/>
      <c r="N2391" s="339"/>
      <c r="O2391" s="339"/>
      <c r="P2391" s="339"/>
      <c r="Q2391" s="339"/>
    </row>
    <row r="2392" spans="1:17" ht="13.5" customHeight="1">
      <c r="A2392" s="481"/>
      <c r="B2392" s="481"/>
      <c r="C2392" s="481"/>
      <c r="D2392" s="481"/>
      <c r="E2392" s="481"/>
      <c r="F2392" s="339"/>
      <c r="G2392" s="340" t="str">
        <f>IF(ISNUMBER(E2392),E2392/'Bulk DivVar Analysis'!$C$7,"")</f>
        <v/>
      </c>
      <c r="H2392" s="338" t="str">
        <f>IF(ISNUMBER(E2392), IF(G2392&gt;'Bulk DivVar Analysis'!$D$9,"Pass","Fail"),"")</f>
        <v/>
      </c>
      <c r="I2392" s="338" t="str">
        <f t="shared" si="39"/>
        <v/>
      </c>
      <c r="J2392" s="339"/>
      <c r="K2392" s="339"/>
      <c r="L2392" s="339"/>
      <c r="M2392" s="339"/>
      <c r="N2392" s="339"/>
      <c r="O2392" s="339"/>
      <c r="P2392" s="339"/>
      <c r="Q2392" s="339"/>
    </row>
    <row r="2393" spans="1:17" ht="13.5" customHeight="1">
      <c r="A2393" s="481"/>
      <c r="B2393" s="481"/>
      <c r="C2393" s="481"/>
      <c r="D2393" s="481"/>
      <c r="E2393" s="481"/>
      <c r="F2393" s="339"/>
      <c r="G2393" s="340" t="str">
        <f>IF(ISNUMBER(E2393),E2393/'Bulk DivVar Analysis'!$C$7,"")</f>
        <v/>
      </c>
      <c r="H2393" s="338" t="str">
        <f>IF(ISNUMBER(E2393), IF(G2393&gt;'Bulk DivVar Analysis'!$D$9,"Pass","Fail"),"")</f>
        <v/>
      </c>
      <c r="I2393" s="338" t="str">
        <f t="shared" si="39"/>
        <v/>
      </c>
      <c r="J2393" s="339"/>
      <c r="K2393" s="339"/>
      <c r="L2393" s="339"/>
      <c r="M2393" s="339"/>
      <c r="N2393" s="339"/>
      <c r="O2393" s="339"/>
      <c r="P2393" s="339"/>
      <c r="Q2393" s="339"/>
    </row>
    <row r="2394" spans="1:17" ht="13.5" customHeight="1">
      <c r="A2394" s="481"/>
      <c r="B2394" s="481"/>
      <c r="C2394" s="481"/>
      <c r="D2394" s="481"/>
      <c r="E2394" s="481"/>
      <c r="F2394" s="339"/>
      <c r="G2394" s="340" t="str">
        <f>IF(ISNUMBER(E2394),E2394/'Bulk DivVar Analysis'!$C$7,"")</f>
        <v/>
      </c>
      <c r="H2394" s="338" t="str">
        <f>IF(ISNUMBER(E2394), IF(G2394&gt;'Bulk DivVar Analysis'!$D$9,"Pass","Fail"),"")</f>
        <v/>
      </c>
      <c r="I2394" s="338" t="str">
        <f t="shared" si="39"/>
        <v/>
      </c>
      <c r="J2394" s="339"/>
      <c r="K2394" s="339"/>
      <c r="L2394" s="339"/>
      <c r="M2394" s="339"/>
      <c r="N2394" s="339"/>
      <c r="O2394" s="339"/>
      <c r="P2394" s="339"/>
      <c r="Q2394" s="339"/>
    </row>
    <row r="2395" spans="1:17" ht="13.5" customHeight="1">
      <c r="A2395" s="481"/>
      <c r="B2395" s="481"/>
      <c r="C2395" s="481"/>
      <c r="D2395" s="481"/>
      <c r="E2395" s="481"/>
      <c r="F2395" s="339"/>
      <c r="G2395" s="340" t="str">
        <f>IF(ISNUMBER(E2395),E2395/'Bulk DivVar Analysis'!$C$7,"")</f>
        <v/>
      </c>
      <c r="H2395" s="338" t="str">
        <f>IF(ISNUMBER(E2395), IF(G2395&gt;'Bulk DivVar Analysis'!$D$9,"Pass","Fail"),"")</f>
        <v/>
      </c>
      <c r="I2395" s="338" t="str">
        <f t="shared" si="39"/>
        <v/>
      </c>
      <c r="J2395" s="339"/>
      <c r="K2395" s="339"/>
      <c r="L2395" s="339"/>
      <c r="M2395" s="339"/>
      <c r="N2395" s="339"/>
      <c r="O2395" s="339"/>
      <c r="P2395" s="339"/>
      <c r="Q2395" s="339"/>
    </row>
    <row r="2396" spans="1:17" ht="13.5" customHeight="1">
      <c r="A2396" s="481"/>
      <c r="B2396" s="481"/>
      <c r="C2396" s="481"/>
      <c r="D2396" s="481"/>
      <c r="E2396" s="481"/>
      <c r="F2396" s="339"/>
      <c r="G2396" s="340" t="str">
        <f>IF(ISNUMBER(E2396),E2396/'Bulk DivVar Analysis'!$C$7,"")</f>
        <v/>
      </c>
      <c r="H2396" s="338" t="str">
        <f>IF(ISNUMBER(E2396), IF(G2396&gt;'Bulk DivVar Analysis'!$D$9,"Pass","Fail"),"")</f>
        <v/>
      </c>
      <c r="I2396" s="338" t="str">
        <f t="shared" si="39"/>
        <v/>
      </c>
      <c r="J2396" s="339"/>
      <c r="K2396" s="339"/>
      <c r="L2396" s="339"/>
      <c r="M2396" s="339"/>
      <c r="N2396" s="339"/>
      <c r="O2396" s="339"/>
      <c r="P2396" s="339"/>
      <c r="Q2396" s="339"/>
    </row>
    <row r="2397" spans="1:17" ht="13.5" customHeight="1">
      <c r="A2397" s="481"/>
      <c r="B2397" s="481"/>
      <c r="C2397" s="481"/>
      <c r="D2397" s="481"/>
      <c r="E2397" s="481"/>
      <c r="F2397" s="339"/>
      <c r="G2397" s="340" t="str">
        <f>IF(ISNUMBER(E2397),E2397/'Bulk DivVar Analysis'!$C$7,"")</f>
        <v/>
      </c>
      <c r="H2397" s="338" t="str">
        <f>IF(ISNUMBER(E2397), IF(G2397&gt;'Bulk DivVar Analysis'!$D$9,"Pass","Fail"),"")</f>
        <v/>
      </c>
      <c r="I2397" s="338" t="str">
        <f t="shared" si="39"/>
        <v/>
      </c>
      <c r="J2397" s="339"/>
      <c r="K2397" s="339"/>
      <c r="L2397" s="339"/>
      <c r="M2397" s="339"/>
      <c r="N2397" s="339"/>
      <c r="O2397" s="339"/>
      <c r="P2397" s="339"/>
      <c r="Q2397" s="339"/>
    </row>
    <row r="2398" spans="1:17" ht="13.5" customHeight="1">
      <c r="A2398" s="481"/>
      <c r="B2398" s="481"/>
      <c r="C2398" s="481"/>
      <c r="D2398" s="481"/>
      <c r="E2398" s="481"/>
      <c r="F2398" s="339"/>
      <c r="G2398" s="340" t="str">
        <f>IF(ISNUMBER(E2398),E2398/'Bulk DivVar Analysis'!$C$7,"")</f>
        <v/>
      </c>
      <c r="H2398" s="338" t="str">
        <f>IF(ISNUMBER(E2398), IF(G2398&gt;'Bulk DivVar Analysis'!$D$9,"Pass","Fail"),"")</f>
        <v/>
      </c>
      <c r="I2398" s="338" t="str">
        <f t="shared" si="39"/>
        <v/>
      </c>
      <c r="J2398" s="339"/>
      <c r="K2398" s="339"/>
      <c r="L2398" s="339"/>
      <c r="M2398" s="339"/>
      <c r="N2398" s="339"/>
      <c r="O2398" s="339"/>
      <c r="P2398" s="339"/>
      <c r="Q2398" s="339"/>
    </row>
    <row r="2399" spans="1:17" ht="13.5" customHeight="1">
      <c r="A2399" s="481"/>
      <c r="B2399" s="481"/>
      <c r="C2399" s="481"/>
      <c r="D2399" s="481"/>
      <c r="E2399" s="481"/>
      <c r="F2399" s="339"/>
      <c r="G2399" s="340" t="str">
        <f>IF(ISNUMBER(E2399),E2399/'Bulk DivVar Analysis'!$C$7,"")</f>
        <v/>
      </c>
      <c r="H2399" s="338" t="str">
        <f>IF(ISNUMBER(E2399), IF(G2399&gt;'Bulk DivVar Analysis'!$D$9,"Pass","Fail"),"")</f>
        <v/>
      </c>
      <c r="I2399" s="338" t="str">
        <f t="shared" si="39"/>
        <v/>
      </c>
      <c r="J2399" s="339"/>
      <c r="K2399" s="339"/>
      <c r="L2399" s="339"/>
      <c r="M2399" s="339"/>
      <c r="N2399" s="339"/>
      <c r="O2399" s="339"/>
      <c r="P2399" s="339"/>
      <c r="Q2399" s="339"/>
    </row>
    <row r="2400" spans="1:17" ht="13.5" customHeight="1">
      <c r="A2400" s="481"/>
      <c r="B2400" s="481"/>
      <c r="C2400" s="481"/>
      <c r="D2400" s="481"/>
      <c r="E2400" s="481"/>
      <c r="F2400" s="339"/>
      <c r="G2400" s="340" t="str">
        <f>IF(ISNUMBER(E2400),E2400/'Bulk DivVar Analysis'!$C$7,"")</f>
        <v/>
      </c>
      <c r="H2400" s="338" t="str">
        <f>IF(ISNUMBER(E2400), IF(G2400&gt;'Bulk DivVar Analysis'!$D$9,"Pass","Fail"),"")</f>
        <v/>
      </c>
      <c r="I2400" s="338" t="str">
        <f t="shared" si="39"/>
        <v/>
      </c>
      <c r="J2400" s="339"/>
      <c r="K2400" s="339"/>
      <c r="L2400" s="339"/>
      <c r="M2400" s="339"/>
      <c r="N2400" s="339"/>
      <c r="O2400" s="339"/>
      <c r="P2400" s="339"/>
      <c r="Q2400" s="339"/>
    </row>
    <row r="2401" spans="1:17" ht="13.5" customHeight="1">
      <c r="A2401" s="481"/>
      <c r="B2401" s="481"/>
      <c r="C2401" s="481"/>
      <c r="D2401" s="481"/>
      <c r="E2401" s="481"/>
      <c r="F2401" s="339"/>
      <c r="G2401" s="340" t="str">
        <f>IF(ISNUMBER(E2401),E2401/'Bulk DivVar Analysis'!$C$7,"")</f>
        <v/>
      </c>
      <c r="H2401" s="338" t="str">
        <f>IF(ISNUMBER(E2401), IF(G2401&gt;'Bulk DivVar Analysis'!$D$9,"Pass","Fail"),"")</f>
        <v/>
      </c>
      <c r="I2401" s="338" t="str">
        <f t="shared" si="39"/>
        <v/>
      </c>
      <c r="J2401" s="339"/>
      <c r="K2401" s="339"/>
      <c r="L2401" s="339"/>
      <c r="M2401" s="339"/>
      <c r="N2401" s="339"/>
      <c r="O2401" s="339"/>
      <c r="P2401" s="339"/>
      <c r="Q2401" s="339"/>
    </row>
    <row r="2402" spans="1:17" ht="13.5" customHeight="1">
      <c r="A2402" s="481"/>
      <c r="B2402" s="481"/>
      <c r="C2402" s="481"/>
      <c r="D2402" s="481"/>
      <c r="E2402" s="481"/>
      <c r="F2402" s="339"/>
      <c r="G2402" s="340" t="str">
        <f>IF(ISNUMBER(E2402),E2402/'Bulk DivVar Analysis'!$C$7,"")</f>
        <v/>
      </c>
      <c r="H2402" s="338" t="str">
        <f>IF(ISNUMBER(E2402), IF(G2402&gt;'Bulk DivVar Analysis'!$D$9,"Pass","Fail"),"")</f>
        <v/>
      </c>
      <c r="I2402" s="338" t="str">
        <f t="shared" si="39"/>
        <v/>
      </c>
      <c r="J2402" s="339"/>
      <c r="K2402" s="339"/>
      <c r="L2402" s="339"/>
      <c r="M2402" s="339"/>
      <c r="N2402" s="339"/>
      <c r="O2402" s="339"/>
      <c r="P2402" s="339"/>
      <c r="Q2402" s="339"/>
    </row>
    <row r="2403" spans="1:17" ht="13.5" customHeight="1">
      <c r="A2403" s="481"/>
      <c r="B2403" s="481"/>
      <c r="C2403" s="481"/>
      <c r="D2403" s="481"/>
      <c r="E2403" s="481"/>
      <c r="F2403" s="339"/>
      <c r="G2403" s="340" t="str">
        <f>IF(ISNUMBER(E2403),E2403/'Bulk DivVar Analysis'!$C$7,"")</f>
        <v/>
      </c>
      <c r="H2403" s="338" t="str">
        <f>IF(ISNUMBER(E2403), IF(G2403&gt;'Bulk DivVar Analysis'!$D$9,"Pass","Fail"),"")</f>
        <v/>
      </c>
      <c r="I2403" s="338" t="str">
        <f t="shared" si="39"/>
        <v/>
      </c>
      <c r="J2403" s="339"/>
      <c r="K2403" s="339"/>
      <c r="L2403" s="339"/>
      <c r="M2403" s="339"/>
      <c r="N2403" s="339"/>
      <c r="O2403" s="339"/>
      <c r="P2403" s="339"/>
      <c r="Q2403" s="339"/>
    </row>
    <row r="2404" spans="1:17" ht="13.5" customHeight="1">
      <c r="A2404" s="481"/>
      <c r="B2404" s="481"/>
      <c r="C2404" s="481"/>
      <c r="D2404" s="481"/>
      <c r="E2404" s="481"/>
      <c r="F2404" s="339"/>
      <c r="G2404" s="340" t="str">
        <f>IF(ISNUMBER(E2404),E2404/'Bulk DivVar Analysis'!$C$7,"")</f>
        <v/>
      </c>
      <c r="H2404" s="338" t="str">
        <f>IF(ISNUMBER(E2404), IF(G2404&gt;'Bulk DivVar Analysis'!$D$9,"Pass","Fail"),"")</f>
        <v/>
      </c>
      <c r="I2404" s="338" t="str">
        <f t="shared" si="39"/>
        <v/>
      </c>
      <c r="J2404" s="339"/>
      <c r="K2404" s="339"/>
      <c r="L2404" s="339"/>
      <c r="M2404" s="339"/>
      <c r="N2404" s="339"/>
      <c r="O2404" s="339"/>
      <c r="P2404" s="339"/>
      <c r="Q2404" s="339"/>
    </row>
    <row r="2405" spans="1:17" ht="13.5" customHeight="1">
      <c r="A2405" s="481"/>
      <c r="B2405" s="481"/>
      <c r="C2405" s="481"/>
      <c r="D2405" s="481"/>
      <c r="E2405" s="481"/>
      <c r="F2405" s="339"/>
      <c r="G2405" s="340" t="str">
        <f>IF(ISNUMBER(E2405),E2405/'Bulk DivVar Analysis'!$C$7,"")</f>
        <v/>
      </c>
      <c r="H2405" s="338" t="str">
        <f>IF(ISNUMBER(E2405), IF(G2405&gt;'Bulk DivVar Analysis'!$D$9,"Pass","Fail"),"")</f>
        <v/>
      </c>
      <c r="I2405" s="338" t="str">
        <f t="shared" si="39"/>
        <v/>
      </c>
      <c r="J2405" s="339"/>
      <c r="K2405" s="339"/>
      <c r="L2405" s="339"/>
      <c r="M2405" s="339"/>
      <c r="N2405" s="339"/>
      <c r="O2405" s="339"/>
      <c r="P2405" s="339"/>
      <c r="Q2405" s="339"/>
    </row>
    <row r="2406" spans="1:17" ht="13.5" customHeight="1">
      <c r="A2406" s="481"/>
      <c r="B2406" s="481"/>
      <c r="C2406" s="481"/>
      <c r="D2406" s="481"/>
      <c r="E2406" s="481"/>
      <c r="F2406" s="339"/>
      <c r="G2406" s="340" t="str">
        <f>IF(ISNUMBER(E2406),E2406/'Bulk DivVar Analysis'!$C$7,"")</f>
        <v/>
      </c>
      <c r="H2406" s="338" t="str">
        <f>IF(ISNUMBER(E2406), IF(G2406&gt;'Bulk DivVar Analysis'!$D$9,"Pass","Fail"),"")</f>
        <v/>
      </c>
      <c r="I2406" s="338" t="str">
        <f t="shared" si="39"/>
        <v/>
      </c>
      <c r="J2406" s="339"/>
      <c r="K2406" s="339"/>
      <c r="L2406" s="339"/>
      <c r="M2406" s="339"/>
      <c r="N2406" s="339"/>
      <c r="O2406" s="339"/>
      <c r="P2406" s="339"/>
      <c r="Q2406" s="339"/>
    </row>
    <row r="2407" spans="1:17" ht="13.5" customHeight="1">
      <c r="A2407" s="481"/>
      <c r="B2407" s="481"/>
      <c r="C2407" s="481"/>
      <c r="D2407" s="481"/>
      <c r="E2407" s="481"/>
      <c r="F2407" s="339"/>
      <c r="G2407" s="340" t="str">
        <f>IF(ISNUMBER(E2407),E2407/'Bulk DivVar Analysis'!$C$7,"")</f>
        <v/>
      </c>
      <c r="H2407" s="338" t="str">
        <f>IF(ISNUMBER(E2407), IF(G2407&gt;'Bulk DivVar Analysis'!$D$9,"Pass","Fail"),"")</f>
        <v/>
      </c>
      <c r="I2407" s="338" t="str">
        <f t="shared" si="39"/>
        <v/>
      </c>
      <c r="J2407" s="339"/>
      <c r="K2407" s="339"/>
      <c r="L2407" s="339"/>
      <c r="M2407" s="339"/>
      <c r="N2407" s="339"/>
      <c r="O2407" s="339"/>
      <c r="P2407" s="339"/>
      <c r="Q2407" s="339"/>
    </row>
    <row r="2408" spans="1:17" ht="13.5" customHeight="1">
      <c r="A2408" s="481"/>
      <c r="B2408" s="481"/>
      <c r="C2408" s="481"/>
      <c r="D2408" s="481"/>
      <c r="E2408" s="481"/>
      <c r="F2408" s="339"/>
      <c r="G2408" s="340" t="str">
        <f>IF(ISNUMBER(E2408),E2408/'Bulk DivVar Analysis'!$C$7,"")</f>
        <v/>
      </c>
      <c r="H2408" s="338" t="str">
        <f>IF(ISNUMBER(E2408), IF(G2408&gt;'Bulk DivVar Analysis'!$D$9,"Pass","Fail"),"")</f>
        <v/>
      </c>
      <c r="I2408" s="338" t="str">
        <f t="shared" si="39"/>
        <v/>
      </c>
      <c r="J2408" s="339"/>
      <c r="K2408" s="339"/>
      <c r="L2408" s="339"/>
      <c r="M2408" s="339"/>
      <c r="N2408" s="339"/>
      <c r="O2408" s="339"/>
      <c r="P2408" s="339"/>
      <c r="Q2408" s="339"/>
    </row>
    <row r="2409" spans="1:17" ht="13.5" customHeight="1">
      <c r="A2409" s="481"/>
      <c r="B2409" s="481"/>
      <c r="C2409" s="481"/>
      <c r="D2409" s="481"/>
      <c r="E2409" s="481"/>
      <c r="F2409" s="339"/>
      <c r="G2409" s="340" t="str">
        <f>IF(ISNUMBER(E2409),E2409/'Bulk DivVar Analysis'!$C$7,"")</f>
        <v/>
      </c>
      <c r="H2409" s="338" t="str">
        <f>IF(ISNUMBER(E2409), IF(G2409&gt;'Bulk DivVar Analysis'!$D$9,"Pass","Fail"),"")</f>
        <v/>
      </c>
      <c r="I2409" s="338" t="str">
        <f t="shared" si="39"/>
        <v/>
      </c>
      <c r="J2409" s="339"/>
      <c r="K2409" s="339"/>
      <c r="L2409" s="339"/>
      <c r="M2409" s="339"/>
      <c r="N2409" s="339"/>
      <c r="O2409" s="339"/>
      <c r="P2409" s="339"/>
      <c r="Q2409" s="339"/>
    </row>
    <row r="2410" spans="1:17" ht="13.5" customHeight="1">
      <c r="A2410" s="481"/>
      <c r="B2410" s="481"/>
      <c r="C2410" s="481"/>
      <c r="D2410" s="481"/>
      <c r="E2410" s="481"/>
      <c r="F2410" s="339"/>
      <c r="G2410" s="340" t="str">
        <f>IF(ISNUMBER(E2410),E2410/'Bulk DivVar Analysis'!$C$7,"")</f>
        <v/>
      </c>
      <c r="H2410" s="338" t="str">
        <f>IF(ISNUMBER(E2410), IF(G2410&gt;'Bulk DivVar Analysis'!$D$9,"Pass","Fail"),"")</f>
        <v/>
      </c>
      <c r="I2410" s="338" t="str">
        <f t="shared" si="39"/>
        <v/>
      </c>
      <c r="J2410" s="339"/>
      <c r="K2410" s="339"/>
      <c r="L2410" s="339"/>
      <c r="M2410" s="339"/>
      <c r="N2410" s="339"/>
      <c r="O2410" s="339"/>
      <c r="P2410" s="339"/>
      <c r="Q2410" s="339"/>
    </row>
    <row r="2411" spans="1:17" ht="13.5" customHeight="1">
      <c r="A2411" s="481"/>
      <c r="B2411" s="481"/>
      <c r="C2411" s="481"/>
      <c r="D2411" s="481"/>
      <c r="E2411" s="481"/>
      <c r="F2411" s="339"/>
      <c r="G2411" s="340" t="str">
        <f>IF(ISNUMBER(E2411),E2411/'Bulk DivVar Analysis'!$C$7,"")</f>
        <v/>
      </c>
      <c r="H2411" s="338" t="str">
        <f>IF(ISNUMBER(E2411), IF(G2411&gt;'Bulk DivVar Analysis'!$D$9,"Pass","Fail"),"")</f>
        <v/>
      </c>
      <c r="I2411" s="338" t="str">
        <f t="shared" si="39"/>
        <v/>
      </c>
      <c r="J2411" s="339"/>
      <c r="K2411" s="339"/>
      <c r="L2411" s="339"/>
      <c r="M2411" s="339"/>
      <c r="N2411" s="339"/>
      <c r="O2411" s="339"/>
      <c r="P2411" s="339"/>
      <c r="Q2411" s="339"/>
    </row>
    <row r="2412" spans="1:17" ht="13.5" customHeight="1">
      <c r="A2412" s="481"/>
      <c r="B2412" s="481"/>
      <c r="C2412" s="481"/>
      <c r="D2412" s="481"/>
      <c r="E2412" s="481"/>
      <c r="F2412" s="339"/>
      <c r="G2412" s="340" t="str">
        <f>IF(ISNUMBER(E2412),E2412/'Bulk DivVar Analysis'!$C$7,"")</f>
        <v/>
      </c>
      <c r="H2412" s="338" t="str">
        <f>IF(ISNUMBER(E2412), IF(G2412&gt;'Bulk DivVar Analysis'!$D$9,"Pass","Fail"),"")</f>
        <v/>
      </c>
      <c r="I2412" s="338" t="str">
        <f t="shared" si="39"/>
        <v/>
      </c>
      <c r="J2412" s="339"/>
      <c r="K2412" s="339"/>
      <c r="L2412" s="339"/>
      <c r="M2412" s="339"/>
      <c r="N2412" s="339"/>
      <c r="O2412" s="339"/>
      <c r="P2412" s="339"/>
      <c r="Q2412" s="339"/>
    </row>
    <row r="2413" spans="1:17" ht="13.5" customHeight="1">
      <c r="A2413" s="481"/>
      <c r="B2413" s="481"/>
      <c r="C2413" s="481"/>
      <c r="D2413" s="481"/>
      <c r="E2413" s="481"/>
      <c r="F2413" s="339"/>
      <c r="G2413" s="340" t="str">
        <f>IF(ISNUMBER(E2413),E2413/'Bulk DivVar Analysis'!$C$7,"")</f>
        <v/>
      </c>
      <c r="H2413" s="338" t="str">
        <f>IF(ISNUMBER(E2413), IF(G2413&gt;'Bulk DivVar Analysis'!$D$9,"Pass","Fail"),"")</f>
        <v/>
      </c>
      <c r="I2413" s="338" t="str">
        <f t="shared" si="39"/>
        <v/>
      </c>
      <c r="J2413" s="339"/>
      <c r="K2413" s="339"/>
      <c r="L2413" s="339"/>
      <c r="M2413" s="339"/>
      <c r="N2413" s="339"/>
      <c r="O2413" s="339"/>
      <c r="P2413" s="339"/>
      <c r="Q2413" s="339"/>
    </row>
    <row r="2414" spans="1:17" ht="13.5" customHeight="1">
      <c r="A2414" s="481"/>
      <c r="B2414" s="481"/>
      <c r="C2414" s="481"/>
      <c r="D2414" s="481"/>
      <c r="E2414" s="481"/>
      <c r="F2414" s="339"/>
      <c r="G2414" s="340" t="str">
        <f>IF(ISNUMBER(E2414),E2414/'Bulk DivVar Analysis'!$C$7,"")</f>
        <v/>
      </c>
      <c r="H2414" s="338" t="str">
        <f>IF(ISNUMBER(E2414), IF(G2414&gt;'Bulk DivVar Analysis'!$D$9,"Pass","Fail"),"")</f>
        <v/>
      </c>
      <c r="I2414" s="338" t="str">
        <f t="shared" si="39"/>
        <v/>
      </c>
      <c r="J2414" s="339"/>
      <c r="K2414" s="339"/>
      <c r="L2414" s="339"/>
      <c r="M2414" s="339"/>
      <c r="N2414" s="339"/>
      <c r="O2414" s="339"/>
      <c r="P2414" s="339"/>
      <c r="Q2414" s="339"/>
    </row>
    <row r="2415" spans="1:17" ht="13.5" customHeight="1">
      <c r="A2415" s="481"/>
      <c r="B2415" s="481"/>
      <c r="C2415" s="481"/>
      <c r="D2415" s="481"/>
      <c r="E2415" s="481"/>
      <c r="F2415" s="339"/>
      <c r="G2415" s="340" t="str">
        <f>IF(ISNUMBER(E2415),E2415/'Bulk DivVar Analysis'!$C$7,"")</f>
        <v/>
      </c>
      <c r="H2415" s="338" t="str">
        <f>IF(ISNUMBER(E2415), IF(G2415&gt;'Bulk DivVar Analysis'!$D$9,"Pass","Fail"),"")</f>
        <v/>
      </c>
      <c r="I2415" s="338" t="str">
        <f t="shared" si="39"/>
        <v/>
      </c>
      <c r="J2415" s="339"/>
      <c r="K2415" s="339"/>
      <c r="L2415" s="339"/>
      <c r="M2415" s="339"/>
      <c r="N2415" s="339"/>
      <c r="O2415" s="339"/>
      <c r="P2415" s="339"/>
      <c r="Q2415" s="339"/>
    </row>
    <row r="2416" spans="1:17" ht="13.5" customHeight="1">
      <c r="A2416" s="481"/>
      <c r="B2416" s="481"/>
      <c r="C2416" s="481"/>
      <c r="D2416" s="481"/>
      <c r="E2416" s="481"/>
      <c r="F2416" s="339"/>
      <c r="G2416" s="340" t="str">
        <f>IF(ISNUMBER(E2416),E2416/'Bulk DivVar Analysis'!$C$7,"")</f>
        <v/>
      </c>
      <c r="H2416" s="338" t="str">
        <f>IF(ISNUMBER(E2416), IF(G2416&gt;'Bulk DivVar Analysis'!$D$9,"Pass","Fail"),"")</f>
        <v/>
      </c>
      <c r="I2416" s="338" t="str">
        <f t="shared" si="39"/>
        <v/>
      </c>
      <c r="J2416" s="339"/>
      <c r="K2416" s="339"/>
      <c r="L2416" s="339"/>
      <c r="M2416" s="339"/>
      <c r="N2416" s="339"/>
      <c r="O2416" s="339"/>
      <c r="P2416" s="339"/>
      <c r="Q2416" s="339"/>
    </row>
    <row r="2417" spans="1:17" ht="13.5" customHeight="1">
      <c r="A2417" s="481"/>
      <c r="B2417" s="481"/>
      <c r="C2417" s="481"/>
      <c r="D2417" s="481"/>
      <c r="E2417" s="481"/>
      <c r="F2417" s="339"/>
      <c r="G2417" s="340" t="str">
        <f>IF(ISNUMBER(E2417),E2417/'Bulk DivVar Analysis'!$C$7,"")</f>
        <v/>
      </c>
      <c r="H2417" s="338" t="str">
        <f>IF(ISNUMBER(E2417), IF(G2417&gt;'Bulk DivVar Analysis'!$D$9,"Pass","Fail"),"")</f>
        <v/>
      </c>
      <c r="I2417" s="338" t="str">
        <f t="shared" si="39"/>
        <v/>
      </c>
      <c r="J2417" s="339"/>
      <c r="K2417" s="339"/>
      <c r="L2417" s="339"/>
      <c r="M2417" s="339"/>
      <c r="N2417" s="339"/>
      <c r="O2417" s="339"/>
      <c r="P2417" s="339"/>
      <c r="Q2417" s="339"/>
    </row>
    <row r="2418" spans="1:17" ht="13.5" customHeight="1">
      <c r="A2418" s="481"/>
      <c r="B2418" s="481"/>
      <c r="C2418" s="481"/>
      <c r="D2418" s="481"/>
      <c r="E2418" s="481"/>
      <c r="F2418" s="339"/>
      <c r="G2418" s="340" t="str">
        <f>IF(ISNUMBER(E2418),E2418/'Bulk DivVar Analysis'!$C$7,"")</f>
        <v/>
      </c>
      <c r="H2418" s="338" t="str">
        <f>IF(ISNUMBER(E2418), IF(G2418&gt;'Bulk DivVar Analysis'!$D$9,"Pass","Fail"),"")</f>
        <v/>
      </c>
      <c r="I2418" s="338" t="str">
        <f t="shared" si="39"/>
        <v/>
      </c>
      <c r="J2418" s="339"/>
      <c r="K2418" s="339"/>
      <c r="L2418" s="339"/>
      <c r="M2418" s="339"/>
      <c r="N2418" s="339"/>
      <c r="O2418" s="339"/>
      <c r="P2418" s="339"/>
      <c r="Q2418" s="339"/>
    </row>
    <row r="2419" spans="1:17" ht="13.5" customHeight="1">
      <c r="A2419" s="481"/>
      <c r="B2419" s="481"/>
      <c r="C2419" s="481"/>
      <c r="D2419" s="481"/>
      <c r="E2419" s="481"/>
      <c r="F2419" s="339"/>
      <c r="G2419" s="340" t="str">
        <f>IF(ISNUMBER(E2419),E2419/'Bulk DivVar Analysis'!$C$7,"")</f>
        <v/>
      </c>
      <c r="H2419" s="338" t="str">
        <f>IF(ISNUMBER(E2419), IF(G2419&gt;'Bulk DivVar Analysis'!$D$9,"Pass","Fail"),"")</f>
        <v/>
      </c>
      <c r="I2419" s="338" t="str">
        <f t="shared" si="39"/>
        <v/>
      </c>
      <c r="J2419" s="339"/>
      <c r="K2419" s="339"/>
      <c r="L2419" s="339"/>
      <c r="M2419" s="339"/>
      <c r="N2419" s="339"/>
      <c r="O2419" s="339"/>
      <c r="P2419" s="339"/>
      <c r="Q2419" s="339"/>
    </row>
    <row r="2420" spans="1:17" ht="13.5" customHeight="1">
      <c r="A2420" s="481"/>
      <c r="B2420" s="481"/>
      <c r="C2420" s="481"/>
      <c r="D2420" s="481"/>
      <c r="E2420" s="481"/>
      <c r="F2420" s="339"/>
      <c r="G2420" s="340" t="str">
        <f>IF(ISNUMBER(E2420),E2420/'Bulk DivVar Analysis'!$C$7,"")</f>
        <v/>
      </c>
      <c r="H2420" s="338" t="str">
        <f>IF(ISNUMBER(E2420), IF(G2420&gt;'Bulk DivVar Analysis'!$D$9,"Pass","Fail"),"")</f>
        <v/>
      </c>
      <c r="I2420" s="338" t="str">
        <f t="shared" si="39"/>
        <v/>
      </c>
      <c r="J2420" s="339"/>
      <c r="K2420" s="339"/>
      <c r="L2420" s="339"/>
      <c r="M2420" s="339"/>
      <c r="N2420" s="339"/>
      <c r="O2420" s="339"/>
      <c r="P2420" s="339"/>
      <c r="Q2420" s="339"/>
    </row>
    <row r="2421" spans="1:17" ht="13.5" customHeight="1">
      <c r="A2421" s="481"/>
      <c r="B2421" s="481"/>
      <c r="C2421" s="481"/>
      <c r="D2421" s="481"/>
      <c r="E2421" s="481"/>
      <c r="F2421" s="339"/>
      <c r="G2421" s="340" t="str">
        <f>IF(ISNUMBER(E2421),E2421/'Bulk DivVar Analysis'!$C$7,"")</f>
        <v/>
      </c>
      <c r="H2421" s="338" t="str">
        <f>IF(ISNUMBER(E2421), IF(G2421&gt;'Bulk DivVar Analysis'!$D$9,"Pass","Fail"),"")</f>
        <v/>
      </c>
      <c r="I2421" s="338" t="str">
        <f t="shared" si="39"/>
        <v/>
      </c>
      <c r="J2421" s="339"/>
      <c r="K2421" s="339"/>
      <c r="L2421" s="339"/>
      <c r="M2421" s="339"/>
      <c r="N2421" s="339"/>
      <c r="O2421" s="339"/>
      <c r="P2421" s="339"/>
      <c r="Q2421" s="339"/>
    </row>
    <row r="2422" spans="1:17" ht="13.5" customHeight="1">
      <c r="A2422" s="481"/>
      <c r="B2422" s="481"/>
      <c r="C2422" s="481"/>
      <c r="D2422" s="481"/>
      <c r="E2422" s="481"/>
      <c r="F2422" s="339"/>
      <c r="G2422" s="340" t="str">
        <f>IF(ISNUMBER(E2422),E2422/'Bulk DivVar Analysis'!$C$7,"")</f>
        <v/>
      </c>
      <c r="H2422" s="338" t="str">
        <f>IF(ISNUMBER(E2422), IF(G2422&gt;'Bulk DivVar Analysis'!$D$9,"Pass","Fail"),"")</f>
        <v/>
      </c>
      <c r="I2422" s="338" t="str">
        <f t="shared" si="39"/>
        <v/>
      </c>
      <c r="J2422" s="339"/>
      <c r="K2422" s="339"/>
      <c r="L2422" s="339"/>
      <c r="M2422" s="339"/>
      <c r="N2422" s="339"/>
      <c r="O2422" s="339"/>
      <c r="P2422" s="339"/>
      <c r="Q2422" s="339"/>
    </row>
    <row r="2423" spans="1:17" ht="13.5" customHeight="1">
      <c r="A2423" s="481"/>
      <c r="B2423" s="481"/>
      <c r="C2423" s="481"/>
      <c r="D2423" s="481"/>
      <c r="E2423" s="481"/>
      <c r="F2423" s="339"/>
      <c r="G2423" s="340" t="str">
        <f>IF(ISNUMBER(E2423),E2423/'Bulk DivVar Analysis'!$C$7,"")</f>
        <v/>
      </c>
      <c r="H2423" s="338" t="str">
        <f>IF(ISNUMBER(E2423), IF(G2423&gt;'Bulk DivVar Analysis'!$D$9,"Pass","Fail"),"")</f>
        <v/>
      </c>
      <c r="I2423" s="338" t="str">
        <f t="shared" si="39"/>
        <v/>
      </c>
      <c r="J2423" s="339"/>
      <c r="K2423" s="339"/>
      <c r="L2423" s="339"/>
      <c r="M2423" s="339"/>
      <c r="N2423" s="339"/>
      <c r="O2423" s="339"/>
      <c r="P2423" s="339"/>
      <c r="Q2423" s="339"/>
    </row>
    <row r="2424" spans="1:17" ht="13.5" customHeight="1">
      <c r="A2424" s="481"/>
      <c r="B2424" s="481"/>
      <c r="C2424" s="481"/>
      <c r="D2424" s="481"/>
      <c r="E2424" s="481"/>
      <c r="F2424" s="339"/>
      <c r="G2424" s="340" t="str">
        <f>IF(ISNUMBER(E2424),E2424/'Bulk DivVar Analysis'!$C$7,"")</f>
        <v/>
      </c>
      <c r="H2424" s="338" t="str">
        <f>IF(ISNUMBER(E2424), IF(G2424&gt;'Bulk DivVar Analysis'!$D$9,"Pass","Fail"),"")</f>
        <v/>
      </c>
      <c r="I2424" s="338" t="str">
        <f t="shared" si="39"/>
        <v/>
      </c>
      <c r="J2424" s="339"/>
      <c r="K2424" s="339"/>
      <c r="L2424" s="339"/>
      <c r="M2424" s="339"/>
      <c r="N2424" s="339"/>
      <c r="O2424" s="339"/>
      <c r="P2424" s="339"/>
      <c r="Q2424" s="339"/>
    </row>
    <row r="2425" spans="1:17" ht="13.5" customHeight="1">
      <c r="A2425" s="481"/>
      <c r="B2425" s="481"/>
      <c r="C2425" s="481"/>
      <c r="D2425" s="481"/>
      <c r="E2425" s="481"/>
      <c r="F2425" s="339"/>
      <c r="G2425" s="340" t="str">
        <f>IF(ISNUMBER(E2425),E2425/'Bulk DivVar Analysis'!$C$7,"")</f>
        <v/>
      </c>
      <c r="H2425" s="338" t="str">
        <f>IF(ISNUMBER(E2425), IF(G2425&gt;'Bulk DivVar Analysis'!$D$9,"Pass","Fail"),"")</f>
        <v/>
      </c>
      <c r="I2425" s="338" t="str">
        <f t="shared" si="39"/>
        <v/>
      </c>
      <c r="J2425" s="339"/>
      <c r="K2425" s="339"/>
      <c r="L2425" s="339"/>
      <c r="M2425" s="339"/>
      <c r="N2425" s="339"/>
      <c r="O2425" s="339"/>
      <c r="P2425" s="339"/>
      <c r="Q2425" s="339"/>
    </row>
    <row r="2426" spans="1:17" ht="13.5" customHeight="1">
      <c r="A2426" s="481"/>
      <c r="B2426" s="481"/>
      <c r="C2426" s="481"/>
      <c r="D2426" s="481"/>
      <c r="E2426" s="481"/>
      <c r="F2426" s="339"/>
      <c r="G2426" s="340" t="str">
        <f>IF(ISNUMBER(E2426),E2426/'Bulk DivVar Analysis'!$C$7,"")</f>
        <v/>
      </c>
      <c r="H2426" s="338" t="str">
        <f>IF(ISNUMBER(E2426), IF(G2426&gt;'Bulk DivVar Analysis'!$D$9,"Pass","Fail"),"")</f>
        <v/>
      </c>
      <c r="I2426" s="338" t="str">
        <f t="shared" si="39"/>
        <v/>
      </c>
      <c r="J2426" s="339"/>
      <c r="K2426" s="339"/>
      <c r="L2426" s="339"/>
      <c r="M2426" s="339"/>
      <c r="N2426" s="339"/>
      <c r="O2426" s="339"/>
      <c r="P2426" s="339"/>
      <c r="Q2426" s="339"/>
    </row>
    <row r="2427" spans="1:17" ht="13.5" customHeight="1">
      <c r="A2427" s="481"/>
      <c r="B2427" s="481"/>
      <c r="C2427" s="481"/>
      <c r="D2427" s="481"/>
      <c r="E2427" s="481"/>
      <c r="F2427" s="339"/>
      <c r="G2427" s="340" t="str">
        <f>IF(ISNUMBER(E2427),E2427/'Bulk DivVar Analysis'!$C$7,"")</f>
        <v/>
      </c>
      <c r="H2427" s="338" t="str">
        <f>IF(ISNUMBER(E2427), IF(G2427&gt;'Bulk DivVar Analysis'!$D$9,"Pass","Fail"),"")</f>
        <v/>
      </c>
      <c r="I2427" s="338" t="str">
        <f t="shared" si="39"/>
        <v/>
      </c>
      <c r="J2427" s="339"/>
      <c r="K2427" s="339"/>
      <c r="L2427" s="339"/>
      <c r="M2427" s="339"/>
      <c r="N2427" s="339"/>
      <c r="O2427" s="339"/>
      <c r="P2427" s="339"/>
      <c r="Q2427" s="339"/>
    </row>
    <row r="2428" spans="1:17" ht="13.5" customHeight="1">
      <c r="A2428" s="481"/>
      <c r="B2428" s="481"/>
      <c r="C2428" s="481"/>
      <c r="D2428" s="481"/>
      <c r="E2428" s="481"/>
      <c r="F2428" s="339"/>
      <c r="G2428" s="340" t="str">
        <f>IF(ISNUMBER(E2428),E2428/'Bulk DivVar Analysis'!$C$7,"")</f>
        <v/>
      </c>
      <c r="H2428" s="338" t="str">
        <f>IF(ISNUMBER(E2428), IF(G2428&gt;'Bulk DivVar Analysis'!$D$9,"Pass","Fail"),"")</f>
        <v/>
      </c>
      <c r="I2428" s="338" t="str">
        <f t="shared" si="39"/>
        <v/>
      </c>
      <c r="J2428" s="339"/>
      <c r="K2428" s="339"/>
      <c r="L2428" s="339"/>
      <c r="M2428" s="339"/>
      <c r="N2428" s="339"/>
      <c r="O2428" s="339"/>
      <c r="P2428" s="339"/>
      <c r="Q2428" s="339"/>
    </row>
    <row r="2429" spans="1:17" ht="13.5" customHeight="1">
      <c r="A2429" s="481"/>
      <c r="B2429" s="481"/>
      <c r="C2429" s="481"/>
      <c r="D2429" s="481"/>
      <c r="E2429" s="481"/>
      <c r="F2429" s="339"/>
      <c r="G2429" s="340" t="str">
        <f>IF(ISNUMBER(E2429),E2429/'Bulk DivVar Analysis'!$C$7,"")</f>
        <v/>
      </c>
      <c r="H2429" s="338" t="str">
        <f>IF(ISNUMBER(E2429), IF(G2429&gt;'Bulk DivVar Analysis'!$D$9,"Pass","Fail"),"")</f>
        <v/>
      </c>
      <c r="I2429" s="338" t="str">
        <f t="shared" si="39"/>
        <v/>
      </c>
      <c r="J2429" s="339"/>
      <c r="K2429" s="339"/>
      <c r="L2429" s="339"/>
      <c r="M2429" s="339"/>
      <c r="N2429" s="339"/>
      <c r="O2429" s="339"/>
      <c r="P2429" s="339"/>
      <c r="Q2429" s="339"/>
    </row>
    <row r="2430" spans="1:17" ht="13.5" customHeight="1">
      <c r="A2430" s="481"/>
      <c r="B2430" s="481"/>
      <c r="C2430" s="481"/>
      <c r="D2430" s="481"/>
      <c r="E2430" s="481"/>
      <c r="F2430" s="339"/>
      <c r="G2430" s="340" t="str">
        <f>IF(ISNUMBER(E2430),E2430/'Bulk DivVar Analysis'!$C$7,"")</f>
        <v/>
      </c>
      <c r="H2430" s="338" t="str">
        <f>IF(ISNUMBER(E2430), IF(G2430&gt;'Bulk DivVar Analysis'!$D$9,"Pass","Fail"),"")</f>
        <v/>
      </c>
      <c r="I2430" s="338" t="str">
        <f t="shared" si="39"/>
        <v/>
      </c>
      <c r="J2430" s="339"/>
      <c r="K2430" s="339"/>
      <c r="L2430" s="339"/>
      <c r="M2430" s="339"/>
      <c r="N2430" s="339"/>
      <c r="O2430" s="339"/>
      <c r="P2430" s="339"/>
      <c r="Q2430" s="339"/>
    </row>
    <row r="2431" spans="1:17" ht="13.5" customHeight="1">
      <c r="A2431" s="481"/>
      <c r="B2431" s="481"/>
      <c r="C2431" s="481"/>
      <c r="D2431" s="481"/>
      <c r="E2431" s="481"/>
      <c r="F2431" s="339"/>
      <c r="G2431" s="340" t="str">
        <f>IF(ISNUMBER(E2431),E2431/'Bulk DivVar Analysis'!$C$7,"")</f>
        <v/>
      </c>
      <c r="H2431" s="338" t="str">
        <f>IF(ISNUMBER(E2431), IF(G2431&gt;'Bulk DivVar Analysis'!$D$9,"Pass","Fail"),"")</f>
        <v/>
      </c>
      <c r="I2431" s="338" t="str">
        <f t="shared" si="39"/>
        <v/>
      </c>
      <c r="J2431" s="339"/>
      <c r="K2431" s="339"/>
      <c r="L2431" s="339"/>
      <c r="M2431" s="339"/>
      <c r="N2431" s="339"/>
      <c r="O2431" s="339"/>
      <c r="P2431" s="339"/>
      <c r="Q2431" s="339"/>
    </row>
    <row r="2432" spans="1:17" ht="13.5" customHeight="1">
      <c r="A2432" s="481"/>
      <c r="B2432" s="481"/>
      <c r="C2432" s="481"/>
      <c r="D2432" s="481"/>
      <c r="E2432" s="481"/>
      <c r="F2432" s="339"/>
      <c r="G2432" s="340" t="str">
        <f>IF(ISNUMBER(E2432),E2432/'Bulk DivVar Analysis'!$C$7,"")</f>
        <v/>
      </c>
      <c r="H2432" s="338" t="str">
        <f>IF(ISNUMBER(E2432), IF(G2432&gt;'Bulk DivVar Analysis'!$D$9,"Pass","Fail"),"")</f>
        <v/>
      </c>
      <c r="I2432" s="338" t="str">
        <f t="shared" si="39"/>
        <v/>
      </c>
      <c r="J2432" s="339"/>
      <c r="K2432" s="339"/>
      <c r="L2432" s="339"/>
      <c r="M2432" s="339"/>
      <c r="N2432" s="339"/>
      <c r="O2432" s="339"/>
      <c r="P2432" s="339"/>
      <c r="Q2432" s="339"/>
    </row>
    <row r="2433" spans="1:17" ht="13.5" customHeight="1">
      <c r="A2433" s="481"/>
      <c r="B2433" s="481"/>
      <c r="C2433" s="481"/>
      <c r="D2433" s="481"/>
      <c r="E2433" s="481"/>
      <c r="F2433" s="339"/>
      <c r="G2433" s="340" t="str">
        <f>IF(ISNUMBER(E2433),E2433/'Bulk DivVar Analysis'!$C$7,"")</f>
        <v/>
      </c>
      <c r="H2433" s="338" t="str">
        <f>IF(ISNUMBER(E2433), IF(G2433&gt;'Bulk DivVar Analysis'!$D$9,"Pass","Fail"),"")</f>
        <v/>
      </c>
      <c r="I2433" s="338" t="str">
        <f t="shared" si="39"/>
        <v/>
      </c>
      <c r="J2433" s="339"/>
      <c r="K2433" s="339"/>
      <c r="L2433" s="339"/>
      <c r="M2433" s="339"/>
      <c r="N2433" s="339"/>
      <c r="O2433" s="339"/>
      <c r="P2433" s="339"/>
      <c r="Q2433" s="339"/>
    </row>
    <row r="2434" spans="1:17" ht="13.5" customHeight="1">
      <c r="A2434" s="481"/>
      <c r="B2434" s="481"/>
      <c r="C2434" s="481"/>
      <c r="D2434" s="481"/>
      <c r="E2434" s="481"/>
      <c r="F2434" s="339"/>
      <c r="G2434" s="340" t="str">
        <f>IF(ISNUMBER(E2434),E2434/'Bulk DivVar Analysis'!$C$7,"")</f>
        <v/>
      </c>
      <c r="H2434" s="338" t="str">
        <f>IF(ISNUMBER(E2434), IF(G2434&gt;'Bulk DivVar Analysis'!$D$9,"Pass","Fail"),"")</f>
        <v/>
      </c>
      <c r="I2434" s="338" t="str">
        <f t="shared" si="39"/>
        <v/>
      </c>
      <c r="J2434" s="339"/>
      <c r="K2434" s="339"/>
      <c r="L2434" s="339"/>
      <c r="M2434" s="339"/>
      <c r="N2434" s="339"/>
      <c r="O2434" s="339"/>
      <c r="P2434" s="339"/>
      <c r="Q2434" s="339"/>
    </row>
    <row r="2435" spans="1:17" ht="13.5" customHeight="1">
      <c r="A2435" s="481"/>
      <c r="B2435" s="481"/>
      <c r="C2435" s="481"/>
      <c r="D2435" s="481"/>
      <c r="E2435" s="481"/>
      <c r="F2435" s="339"/>
      <c r="G2435" s="340" t="str">
        <f>IF(ISNUMBER(E2435),E2435/'Bulk DivVar Analysis'!$C$7,"")</f>
        <v/>
      </c>
      <c r="H2435" s="338" t="str">
        <f>IF(ISNUMBER(E2435), IF(G2435&gt;'Bulk DivVar Analysis'!$D$9,"Pass","Fail"),"")</f>
        <v/>
      </c>
      <c r="I2435" s="338" t="str">
        <f t="shared" ref="I2435:I2498" si="40">_xlfn.TEXTJOIN("_",TRUE,B2435,C2435)</f>
        <v/>
      </c>
      <c r="J2435" s="339"/>
      <c r="K2435" s="339"/>
      <c r="L2435" s="339"/>
      <c r="M2435" s="339"/>
      <c r="N2435" s="339"/>
      <c r="O2435" s="339"/>
      <c r="P2435" s="339"/>
      <c r="Q2435" s="339"/>
    </row>
    <row r="2436" spans="1:17" ht="13.5" customHeight="1">
      <c r="A2436" s="481"/>
      <c r="B2436" s="481"/>
      <c r="C2436" s="481"/>
      <c r="D2436" s="481"/>
      <c r="E2436" s="481"/>
      <c r="F2436" s="339"/>
      <c r="G2436" s="340" t="str">
        <f>IF(ISNUMBER(E2436),E2436/'Bulk DivVar Analysis'!$C$7,"")</f>
        <v/>
      </c>
      <c r="H2436" s="338" t="str">
        <f>IF(ISNUMBER(E2436), IF(G2436&gt;'Bulk DivVar Analysis'!$D$9,"Pass","Fail"),"")</f>
        <v/>
      </c>
      <c r="I2436" s="338" t="str">
        <f t="shared" si="40"/>
        <v/>
      </c>
      <c r="J2436" s="339"/>
      <c r="K2436" s="339"/>
      <c r="L2436" s="339"/>
      <c r="M2436" s="339"/>
      <c r="N2436" s="339"/>
      <c r="O2436" s="339"/>
      <c r="P2436" s="339"/>
      <c r="Q2436" s="339"/>
    </row>
    <row r="2437" spans="1:17" ht="13.5" customHeight="1">
      <c r="A2437" s="481"/>
      <c r="B2437" s="481"/>
      <c r="C2437" s="481"/>
      <c r="D2437" s="481"/>
      <c r="E2437" s="481"/>
      <c r="F2437" s="339"/>
      <c r="G2437" s="340" t="str">
        <f>IF(ISNUMBER(E2437),E2437/'Bulk DivVar Analysis'!$C$7,"")</f>
        <v/>
      </c>
      <c r="H2437" s="338" t="str">
        <f>IF(ISNUMBER(E2437), IF(G2437&gt;'Bulk DivVar Analysis'!$D$9,"Pass","Fail"),"")</f>
        <v/>
      </c>
      <c r="I2437" s="338" t="str">
        <f t="shared" si="40"/>
        <v/>
      </c>
      <c r="J2437" s="339"/>
      <c r="K2437" s="339"/>
      <c r="L2437" s="339"/>
      <c r="M2437" s="339"/>
      <c r="N2437" s="339"/>
      <c r="O2437" s="339"/>
      <c r="P2437" s="339"/>
      <c r="Q2437" s="339"/>
    </row>
    <row r="2438" spans="1:17" ht="13.5" customHeight="1">
      <c r="A2438" s="481"/>
      <c r="B2438" s="481"/>
      <c r="C2438" s="481"/>
      <c r="D2438" s="481"/>
      <c r="E2438" s="481"/>
      <c r="F2438" s="339"/>
      <c r="G2438" s="340" t="str">
        <f>IF(ISNUMBER(E2438),E2438/'Bulk DivVar Analysis'!$C$7,"")</f>
        <v/>
      </c>
      <c r="H2438" s="338" t="str">
        <f>IF(ISNUMBER(E2438), IF(G2438&gt;'Bulk DivVar Analysis'!$D$9,"Pass","Fail"),"")</f>
        <v/>
      </c>
      <c r="I2438" s="338" t="str">
        <f t="shared" si="40"/>
        <v/>
      </c>
      <c r="J2438" s="339"/>
      <c r="K2438" s="339"/>
      <c r="L2438" s="339"/>
      <c r="M2438" s="339"/>
      <c r="N2438" s="339"/>
      <c r="O2438" s="339"/>
      <c r="P2438" s="339"/>
      <c r="Q2438" s="339"/>
    </row>
    <row r="2439" spans="1:17" ht="13.5" customHeight="1">
      <c r="A2439" s="481"/>
      <c r="B2439" s="481"/>
      <c r="C2439" s="481"/>
      <c r="D2439" s="481"/>
      <c r="E2439" s="481"/>
      <c r="F2439" s="339"/>
      <c r="G2439" s="340" t="str">
        <f>IF(ISNUMBER(E2439),E2439/'Bulk DivVar Analysis'!$C$7,"")</f>
        <v/>
      </c>
      <c r="H2439" s="338" t="str">
        <f>IF(ISNUMBER(E2439), IF(G2439&gt;'Bulk DivVar Analysis'!$D$9,"Pass","Fail"),"")</f>
        <v/>
      </c>
      <c r="I2439" s="338" t="str">
        <f t="shared" si="40"/>
        <v/>
      </c>
      <c r="J2439" s="339"/>
      <c r="K2439" s="339"/>
      <c r="L2439" s="339"/>
      <c r="M2439" s="339"/>
      <c r="N2439" s="339"/>
      <c r="O2439" s="339"/>
      <c r="P2439" s="339"/>
      <c r="Q2439" s="339"/>
    </row>
    <row r="2440" spans="1:17" ht="13.5" customHeight="1">
      <c r="A2440" s="481"/>
      <c r="B2440" s="481"/>
      <c r="C2440" s="481"/>
      <c r="D2440" s="481"/>
      <c r="E2440" s="481"/>
      <c r="F2440" s="339"/>
      <c r="G2440" s="340" t="str">
        <f>IF(ISNUMBER(E2440),E2440/'Bulk DivVar Analysis'!$C$7,"")</f>
        <v/>
      </c>
      <c r="H2440" s="338" t="str">
        <f>IF(ISNUMBER(E2440), IF(G2440&gt;'Bulk DivVar Analysis'!$D$9,"Pass","Fail"),"")</f>
        <v/>
      </c>
      <c r="I2440" s="338" t="str">
        <f t="shared" si="40"/>
        <v/>
      </c>
      <c r="J2440" s="339"/>
      <c r="K2440" s="339"/>
      <c r="L2440" s="339"/>
      <c r="M2440" s="339"/>
      <c r="N2440" s="339"/>
      <c r="O2440" s="339"/>
      <c r="P2440" s="339"/>
      <c r="Q2440" s="339"/>
    </row>
    <row r="2441" spans="1:17" ht="13.5" customHeight="1">
      <c r="A2441" s="481"/>
      <c r="B2441" s="481"/>
      <c r="C2441" s="481"/>
      <c r="D2441" s="481"/>
      <c r="E2441" s="481"/>
      <c r="F2441" s="339"/>
      <c r="G2441" s="340" t="str">
        <f>IF(ISNUMBER(E2441),E2441/'Bulk DivVar Analysis'!$C$7,"")</f>
        <v/>
      </c>
      <c r="H2441" s="338" t="str">
        <f>IF(ISNUMBER(E2441), IF(G2441&gt;'Bulk DivVar Analysis'!$D$9,"Pass","Fail"),"")</f>
        <v/>
      </c>
      <c r="I2441" s="338" t="str">
        <f t="shared" si="40"/>
        <v/>
      </c>
      <c r="J2441" s="339"/>
      <c r="K2441" s="339"/>
      <c r="L2441" s="339"/>
      <c r="M2441" s="339"/>
      <c r="N2441" s="339"/>
      <c r="O2441" s="339"/>
      <c r="P2441" s="339"/>
      <c r="Q2441" s="339"/>
    </row>
    <row r="2442" spans="1:17" ht="13.5" customHeight="1">
      <c r="A2442" s="481"/>
      <c r="B2442" s="481"/>
      <c r="C2442" s="481"/>
      <c r="D2442" s="481"/>
      <c r="E2442" s="481"/>
      <c r="F2442" s="339"/>
      <c r="G2442" s="340" t="str">
        <f>IF(ISNUMBER(E2442),E2442/'Bulk DivVar Analysis'!$C$7,"")</f>
        <v/>
      </c>
      <c r="H2442" s="338" t="str">
        <f>IF(ISNUMBER(E2442), IF(G2442&gt;'Bulk DivVar Analysis'!$D$9,"Pass","Fail"),"")</f>
        <v/>
      </c>
      <c r="I2442" s="338" t="str">
        <f t="shared" si="40"/>
        <v/>
      </c>
      <c r="J2442" s="339"/>
      <c r="K2442" s="339"/>
      <c r="L2442" s="339"/>
      <c r="M2442" s="339"/>
      <c r="N2442" s="339"/>
      <c r="O2442" s="339"/>
      <c r="P2442" s="339"/>
      <c r="Q2442" s="339"/>
    </row>
    <row r="2443" spans="1:17" ht="13.5" customHeight="1">
      <c r="A2443" s="481"/>
      <c r="B2443" s="481"/>
      <c r="C2443" s="481"/>
      <c r="D2443" s="481"/>
      <c r="E2443" s="481"/>
      <c r="F2443" s="339"/>
      <c r="G2443" s="340" t="str">
        <f>IF(ISNUMBER(E2443),E2443/'Bulk DivVar Analysis'!$C$7,"")</f>
        <v/>
      </c>
      <c r="H2443" s="338" t="str">
        <f>IF(ISNUMBER(E2443), IF(G2443&gt;'Bulk DivVar Analysis'!$D$9,"Pass","Fail"),"")</f>
        <v/>
      </c>
      <c r="I2443" s="338" t="str">
        <f t="shared" si="40"/>
        <v/>
      </c>
      <c r="J2443" s="339"/>
      <c r="K2443" s="339"/>
      <c r="L2443" s="339"/>
      <c r="M2443" s="339"/>
      <c r="N2443" s="339"/>
      <c r="O2443" s="339"/>
      <c r="P2443" s="339"/>
      <c r="Q2443" s="339"/>
    </row>
    <row r="2444" spans="1:17" ht="13.5" customHeight="1">
      <c r="A2444" s="481"/>
      <c r="B2444" s="481"/>
      <c r="C2444" s="481"/>
      <c r="D2444" s="481"/>
      <c r="E2444" s="481"/>
      <c r="F2444" s="339"/>
      <c r="G2444" s="340" t="str">
        <f>IF(ISNUMBER(E2444),E2444/'Bulk DivVar Analysis'!$C$7,"")</f>
        <v/>
      </c>
      <c r="H2444" s="338" t="str">
        <f>IF(ISNUMBER(E2444), IF(G2444&gt;'Bulk DivVar Analysis'!$D$9,"Pass","Fail"),"")</f>
        <v/>
      </c>
      <c r="I2444" s="338" t="str">
        <f t="shared" si="40"/>
        <v/>
      </c>
      <c r="J2444" s="339"/>
      <c r="K2444" s="339"/>
      <c r="L2444" s="339"/>
      <c r="M2444" s="339"/>
      <c r="N2444" s="339"/>
      <c r="O2444" s="339"/>
      <c r="P2444" s="339"/>
      <c r="Q2444" s="339"/>
    </row>
    <row r="2445" spans="1:17" ht="13.5" customHeight="1">
      <c r="A2445" s="481"/>
      <c r="B2445" s="481"/>
      <c r="C2445" s="481"/>
      <c r="D2445" s="481"/>
      <c r="E2445" s="481"/>
      <c r="F2445" s="339"/>
      <c r="G2445" s="340" t="str">
        <f>IF(ISNUMBER(E2445),E2445/'Bulk DivVar Analysis'!$C$7,"")</f>
        <v/>
      </c>
      <c r="H2445" s="338" t="str">
        <f>IF(ISNUMBER(E2445), IF(G2445&gt;'Bulk DivVar Analysis'!$D$9,"Pass","Fail"),"")</f>
        <v/>
      </c>
      <c r="I2445" s="338" t="str">
        <f t="shared" si="40"/>
        <v/>
      </c>
      <c r="J2445" s="339"/>
      <c r="K2445" s="339"/>
      <c r="L2445" s="339"/>
      <c r="M2445" s="339"/>
      <c r="N2445" s="339"/>
      <c r="O2445" s="339"/>
      <c r="P2445" s="339"/>
      <c r="Q2445" s="339"/>
    </row>
    <row r="2446" spans="1:17" ht="13.5" customHeight="1">
      <c r="A2446" s="481"/>
      <c r="B2446" s="481"/>
      <c r="C2446" s="481"/>
      <c r="D2446" s="481"/>
      <c r="E2446" s="481"/>
      <c r="F2446" s="339"/>
      <c r="G2446" s="340" t="str">
        <f>IF(ISNUMBER(E2446),E2446/'Bulk DivVar Analysis'!$C$7,"")</f>
        <v/>
      </c>
      <c r="H2446" s="338" t="str">
        <f>IF(ISNUMBER(E2446), IF(G2446&gt;'Bulk DivVar Analysis'!$D$9,"Pass","Fail"),"")</f>
        <v/>
      </c>
      <c r="I2446" s="338" t="str">
        <f t="shared" si="40"/>
        <v/>
      </c>
      <c r="J2446" s="339"/>
      <c r="K2446" s="339"/>
      <c r="L2446" s="339"/>
      <c r="M2446" s="339"/>
      <c r="N2446" s="339"/>
      <c r="O2446" s="339"/>
      <c r="P2446" s="339"/>
      <c r="Q2446" s="339"/>
    </row>
    <row r="2447" spans="1:17" ht="13.5" customHeight="1">
      <c r="A2447" s="481"/>
      <c r="B2447" s="481"/>
      <c r="C2447" s="481"/>
      <c r="D2447" s="481"/>
      <c r="E2447" s="481"/>
      <c r="F2447" s="339"/>
      <c r="G2447" s="340" t="str">
        <f>IF(ISNUMBER(E2447),E2447/'Bulk DivVar Analysis'!$C$7,"")</f>
        <v/>
      </c>
      <c r="H2447" s="338" t="str">
        <f>IF(ISNUMBER(E2447), IF(G2447&gt;'Bulk DivVar Analysis'!$D$9,"Pass","Fail"),"")</f>
        <v/>
      </c>
      <c r="I2447" s="338" t="str">
        <f t="shared" si="40"/>
        <v/>
      </c>
      <c r="J2447" s="339"/>
      <c r="K2447" s="339"/>
      <c r="L2447" s="339"/>
      <c r="M2447" s="339"/>
      <c r="N2447" s="339"/>
      <c r="O2447" s="339"/>
      <c r="P2447" s="339"/>
      <c r="Q2447" s="339"/>
    </row>
    <row r="2448" spans="1:17" ht="13.5" customHeight="1">
      <c r="A2448" s="481"/>
      <c r="B2448" s="481"/>
      <c r="C2448" s="481"/>
      <c r="D2448" s="481"/>
      <c r="E2448" s="481"/>
      <c r="F2448" s="339"/>
      <c r="G2448" s="340" t="str">
        <f>IF(ISNUMBER(E2448),E2448/'Bulk DivVar Analysis'!$C$7,"")</f>
        <v/>
      </c>
      <c r="H2448" s="338" t="str">
        <f>IF(ISNUMBER(E2448), IF(G2448&gt;'Bulk DivVar Analysis'!$D$9,"Pass","Fail"),"")</f>
        <v/>
      </c>
      <c r="I2448" s="338" t="str">
        <f t="shared" si="40"/>
        <v/>
      </c>
      <c r="J2448" s="339"/>
      <c r="K2448" s="339"/>
      <c r="L2448" s="339"/>
      <c r="M2448" s="339"/>
      <c r="N2448" s="339"/>
      <c r="O2448" s="339"/>
      <c r="P2448" s="339"/>
      <c r="Q2448" s="339"/>
    </row>
    <row r="2449" spans="1:17" ht="13.5" customHeight="1">
      <c r="A2449" s="481"/>
      <c r="B2449" s="481"/>
      <c r="C2449" s="481"/>
      <c r="D2449" s="481"/>
      <c r="E2449" s="481"/>
      <c r="F2449" s="339"/>
      <c r="G2449" s="340" t="str">
        <f>IF(ISNUMBER(E2449),E2449/'Bulk DivVar Analysis'!$C$7,"")</f>
        <v/>
      </c>
      <c r="H2449" s="338" t="str">
        <f>IF(ISNUMBER(E2449), IF(G2449&gt;'Bulk DivVar Analysis'!$D$9,"Pass","Fail"),"")</f>
        <v/>
      </c>
      <c r="I2449" s="338" t="str">
        <f t="shared" si="40"/>
        <v/>
      </c>
      <c r="J2449" s="339"/>
      <c r="K2449" s="339"/>
      <c r="L2449" s="339"/>
      <c r="M2449" s="339"/>
      <c r="N2449" s="339"/>
      <c r="O2449" s="339"/>
      <c r="P2449" s="339"/>
      <c r="Q2449" s="339"/>
    </row>
    <row r="2450" spans="1:17" ht="13.5" customHeight="1">
      <c r="A2450" s="481"/>
      <c r="B2450" s="481"/>
      <c r="C2450" s="481"/>
      <c r="D2450" s="481"/>
      <c r="E2450" s="481"/>
      <c r="F2450" s="339"/>
      <c r="G2450" s="340" t="str">
        <f>IF(ISNUMBER(E2450),E2450/'Bulk DivVar Analysis'!$C$7,"")</f>
        <v/>
      </c>
      <c r="H2450" s="338" t="str">
        <f>IF(ISNUMBER(E2450), IF(G2450&gt;'Bulk DivVar Analysis'!$D$9,"Pass","Fail"),"")</f>
        <v/>
      </c>
      <c r="I2450" s="338" t="str">
        <f t="shared" si="40"/>
        <v/>
      </c>
      <c r="J2450" s="339"/>
      <c r="K2450" s="339"/>
      <c r="L2450" s="339"/>
      <c r="M2450" s="339"/>
      <c r="N2450" s="339"/>
      <c r="O2450" s="339"/>
      <c r="P2450" s="339"/>
      <c r="Q2450" s="339"/>
    </row>
    <row r="2451" spans="1:17" ht="13.5" customHeight="1">
      <c r="A2451" s="481"/>
      <c r="B2451" s="481"/>
      <c r="C2451" s="481"/>
      <c r="D2451" s="481"/>
      <c r="E2451" s="481"/>
      <c r="F2451" s="339"/>
      <c r="G2451" s="340" t="str">
        <f>IF(ISNUMBER(E2451),E2451/'Bulk DivVar Analysis'!$C$7,"")</f>
        <v/>
      </c>
      <c r="H2451" s="338" t="str">
        <f>IF(ISNUMBER(E2451), IF(G2451&gt;'Bulk DivVar Analysis'!$D$9,"Pass","Fail"),"")</f>
        <v/>
      </c>
      <c r="I2451" s="338" t="str">
        <f t="shared" si="40"/>
        <v/>
      </c>
      <c r="J2451" s="339"/>
      <c r="K2451" s="339"/>
      <c r="L2451" s="339"/>
      <c r="M2451" s="339"/>
      <c r="N2451" s="339"/>
      <c r="O2451" s="339"/>
      <c r="P2451" s="339"/>
      <c r="Q2451" s="339"/>
    </row>
    <row r="2452" spans="1:17" ht="13.5" customHeight="1">
      <c r="A2452" s="481"/>
      <c r="B2452" s="481"/>
      <c r="C2452" s="481"/>
      <c r="D2452" s="481"/>
      <c r="E2452" s="481"/>
      <c r="F2452" s="339"/>
      <c r="G2452" s="340" t="str">
        <f>IF(ISNUMBER(E2452),E2452/'Bulk DivVar Analysis'!$C$7,"")</f>
        <v/>
      </c>
      <c r="H2452" s="338" t="str">
        <f>IF(ISNUMBER(E2452), IF(G2452&gt;'Bulk DivVar Analysis'!$D$9,"Pass","Fail"),"")</f>
        <v/>
      </c>
      <c r="I2452" s="338" t="str">
        <f t="shared" si="40"/>
        <v/>
      </c>
      <c r="J2452" s="339"/>
      <c r="K2452" s="339"/>
      <c r="L2452" s="339"/>
      <c r="M2452" s="339"/>
      <c r="N2452" s="339"/>
      <c r="O2452" s="339"/>
      <c r="P2452" s="339"/>
      <c r="Q2452" s="339"/>
    </row>
    <row r="2453" spans="1:17" ht="13.5" customHeight="1">
      <c r="A2453" s="481"/>
      <c r="B2453" s="481"/>
      <c r="C2453" s="481"/>
      <c r="D2453" s="481"/>
      <c r="E2453" s="481"/>
      <c r="F2453" s="339"/>
      <c r="G2453" s="340" t="str">
        <f>IF(ISNUMBER(E2453),E2453/'Bulk DivVar Analysis'!$C$7,"")</f>
        <v/>
      </c>
      <c r="H2453" s="338" t="str">
        <f>IF(ISNUMBER(E2453), IF(G2453&gt;'Bulk DivVar Analysis'!$D$9,"Pass","Fail"),"")</f>
        <v/>
      </c>
      <c r="I2453" s="338" t="str">
        <f t="shared" si="40"/>
        <v/>
      </c>
      <c r="J2453" s="339"/>
      <c r="K2453" s="339"/>
      <c r="L2453" s="339"/>
      <c r="M2453" s="339"/>
      <c r="N2453" s="339"/>
      <c r="O2453" s="339"/>
      <c r="P2453" s="339"/>
      <c r="Q2453" s="339"/>
    </row>
    <row r="2454" spans="1:17" ht="13.5" customHeight="1">
      <c r="A2454" s="481"/>
      <c r="B2454" s="481"/>
      <c r="C2454" s="481"/>
      <c r="D2454" s="481"/>
      <c r="E2454" s="481"/>
      <c r="F2454" s="339"/>
      <c r="G2454" s="340" t="str">
        <f>IF(ISNUMBER(E2454),E2454/'Bulk DivVar Analysis'!$C$7,"")</f>
        <v/>
      </c>
      <c r="H2454" s="338" t="str">
        <f>IF(ISNUMBER(E2454), IF(G2454&gt;'Bulk DivVar Analysis'!$D$9,"Pass","Fail"),"")</f>
        <v/>
      </c>
      <c r="I2454" s="338" t="str">
        <f t="shared" si="40"/>
        <v/>
      </c>
      <c r="J2454" s="339"/>
      <c r="K2454" s="339"/>
      <c r="L2454" s="339"/>
      <c r="M2454" s="339"/>
      <c r="N2454" s="339"/>
      <c r="O2454" s="339"/>
      <c r="P2454" s="339"/>
      <c r="Q2454" s="339"/>
    </row>
    <row r="2455" spans="1:17" ht="13.5" customHeight="1">
      <c r="A2455" s="481"/>
      <c r="B2455" s="481"/>
      <c r="C2455" s="481"/>
      <c r="D2455" s="481"/>
      <c r="E2455" s="481"/>
      <c r="F2455" s="339"/>
      <c r="G2455" s="340" t="str">
        <f>IF(ISNUMBER(E2455),E2455/'Bulk DivVar Analysis'!$C$7,"")</f>
        <v/>
      </c>
      <c r="H2455" s="338" t="str">
        <f>IF(ISNUMBER(E2455), IF(G2455&gt;'Bulk DivVar Analysis'!$D$9,"Pass","Fail"),"")</f>
        <v/>
      </c>
      <c r="I2455" s="338" t="str">
        <f t="shared" si="40"/>
        <v/>
      </c>
      <c r="J2455" s="339"/>
      <c r="K2455" s="339"/>
      <c r="L2455" s="339"/>
      <c r="M2455" s="339"/>
      <c r="N2455" s="339"/>
      <c r="O2455" s="339"/>
      <c r="P2455" s="339"/>
      <c r="Q2455" s="339"/>
    </row>
    <row r="2456" spans="1:17" ht="13.5" customHeight="1">
      <c r="A2456" s="481"/>
      <c r="B2456" s="481"/>
      <c r="C2456" s="481"/>
      <c r="D2456" s="481"/>
      <c r="E2456" s="481"/>
      <c r="F2456" s="339"/>
      <c r="G2456" s="340" t="str">
        <f>IF(ISNUMBER(E2456),E2456/'Bulk DivVar Analysis'!$C$7,"")</f>
        <v/>
      </c>
      <c r="H2456" s="338" t="str">
        <f>IF(ISNUMBER(E2456), IF(G2456&gt;'Bulk DivVar Analysis'!$D$9,"Pass","Fail"),"")</f>
        <v/>
      </c>
      <c r="I2456" s="338" t="str">
        <f t="shared" si="40"/>
        <v/>
      </c>
      <c r="J2456" s="339"/>
      <c r="K2456" s="339"/>
      <c r="L2456" s="339"/>
      <c r="M2456" s="339"/>
      <c r="N2456" s="339"/>
      <c r="O2456" s="339"/>
      <c r="P2456" s="339"/>
      <c r="Q2456" s="339"/>
    </row>
    <row r="2457" spans="1:17" ht="13.5" customHeight="1">
      <c r="A2457" s="481"/>
      <c r="B2457" s="481"/>
      <c r="C2457" s="481"/>
      <c r="D2457" s="481"/>
      <c r="E2457" s="481"/>
      <c r="F2457" s="339"/>
      <c r="G2457" s="340" t="str">
        <f>IF(ISNUMBER(E2457),E2457/'Bulk DivVar Analysis'!$C$7,"")</f>
        <v/>
      </c>
      <c r="H2457" s="338" t="str">
        <f>IF(ISNUMBER(E2457), IF(G2457&gt;'Bulk DivVar Analysis'!$D$9,"Pass","Fail"),"")</f>
        <v/>
      </c>
      <c r="I2457" s="338" t="str">
        <f t="shared" si="40"/>
        <v/>
      </c>
      <c r="J2457" s="339"/>
      <c r="K2457" s="339"/>
      <c r="L2457" s="339"/>
      <c r="M2457" s="339"/>
      <c r="N2457" s="339"/>
      <c r="O2457" s="339"/>
      <c r="P2457" s="339"/>
      <c r="Q2457" s="339"/>
    </row>
    <row r="2458" spans="1:17" ht="13.5" customHeight="1">
      <c r="A2458" s="481"/>
      <c r="B2458" s="481"/>
      <c r="C2458" s="481"/>
      <c r="D2458" s="481"/>
      <c r="E2458" s="481"/>
      <c r="F2458" s="339"/>
      <c r="G2458" s="340" t="str">
        <f>IF(ISNUMBER(E2458),E2458/'Bulk DivVar Analysis'!$C$7,"")</f>
        <v/>
      </c>
      <c r="H2458" s="338" t="str">
        <f>IF(ISNUMBER(E2458), IF(G2458&gt;'Bulk DivVar Analysis'!$D$9,"Pass","Fail"),"")</f>
        <v/>
      </c>
      <c r="I2458" s="338" t="str">
        <f t="shared" si="40"/>
        <v/>
      </c>
      <c r="J2458" s="339"/>
      <c r="K2458" s="339"/>
      <c r="L2458" s="339"/>
      <c r="M2458" s="339"/>
      <c r="N2458" s="339"/>
      <c r="O2458" s="339"/>
      <c r="P2458" s="339"/>
      <c r="Q2458" s="339"/>
    </row>
    <row r="2459" spans="1:17" ht="13.5" customHeight="1">
      <c r="A2459" s="481"/>
      <c r="B2459" s="481"/>
      <c r="C2459" s="481"/>
      <c r="D2459" s="481"/>
      <c r="E2459" s="481"/>
      <c r="F2459" s="339"/>
      <c r="G2459" s="340" t="str">
        <f>IF(ISNUMBER(E2459),E2459/'Bulk DivVar Analysis'!$C$7,"")</f>
        <v/>
      </c>
      <c r="H2459" s="338" t="str">
        <f>IF(ISNUMBER(E2459), IF(G2459&gt;'Bulk DivVar Analysis'!$D$9,"Pass","Fail"),"")</f>
        <v/>
      </c>
      <c r="I2459" s="338" t="str">
        <f t="shared" si="40"/>
        <v/>
      </c>
      <c r="J2459" s="339"/>
      <c r="K2459" s="339"/>
      <c r="L2459" s="339"/>
      <c r="M2459" s="339"/>
      <c r="N2459" s="339"/>
      <c r="O2459" s="339"/>
      <c r="P2459" s="339"/>
      <c r="Q2459" s="339"/>
    </row>
    <row r="2460" spans="1:17" ht="13.5" customHeight="1">
      <c r="A2460" s="481"/>
      <c r="B2460" s="481"/>
      <c r="C2460" s="481"/>
      <c r="D2460" s="481"/>
      <c r="E2460" s="481"/>
      <c r="F2460" s="339"/>
      <c r="G2460" s="340" t="str">
        <f>IF(ISNUMBER(E2460),E2460/'Bulk DivVar Analysis'!$C$7,"")</f>
        <v/>
      </c>
      <c r="H2460" s="338" t="str">
        <f>IF(ISNUMBER(E2460), IF(G2460&gt;'Bulk DivVar Analysis'!$D$9,"Pass","Fail"),"")</f>
        <v/>
      </c>
      <c r="I2460" s="338" t="str">
        <f t="shared" si="40"/>
        <v/>
      </c>
      <c r="J2460" s="339"/>
      <c r="K2460" s="339"/>
      <c r="L2460" s="339"/>
      <c r="M2460" s="339"/>
      <c r="N2460" s="339"/>
      <c r="O2460" s="339"/>
      <c r="P2460" s="339"/>
      <c r="Q2460" s="339"/>
    </row>
    <row r="2461" spans="1:17" ht="13.5" customHeight="1">
      <c r="A2461" s="481"/>
      <c r="B2461" s="481"/>
      <c r="C2461" s="481"/>
      <c r="D2461" s="481"/>
      <c r="E2461" s="481"/>
      <c r="F2461" s="339"/>
      <c r="G2461" s="340" t="str">
        <f>IF(ISNUMBER(E2461),E2461/'Bulk DivVar Analysis'!$C$7,"")</f>
        <v/>
      </c>
      <c r="H2461" s="338" t="str">
        <f>IF(ISNUMBER(E2461), IF(G2461&gt;'Bulk DivVar Analysis'!$D$9,"Pass","Fail"),"")</f>
        <v/>
      </c>
      <c r="I2461" s="338" t="str">
        <f t="shared" si="40"/>
        <v/>
      </c>
      <c r="J2461" s="339"/>
      <c r="K2461" s="339"/>
      <c r="L2461" s="339"/>
      <c r="M2461" s="339"/>
      <c r="N2461" s="339"/>
      <c r="O2461" s="339"/>
      <c r="P2461" s="339"/>
      <c r="Q2461" s="339"/>
    </row>
    <row r="2462" spans="1:17" ht="13.5" customHeight="1">
      <c r="A2462" s="481"/>
      <c r="B2462" s="481"/>
      <c r="C2462" s="481"/>
      <c r="D2462" s="481"/>
      <c r="E2462" s="481"/>
      <c r="F2462" s="339"/>
      <c r="G2462" s="340" t="str">
        <f>IF(ISNUMBER(E2462),E2462/'Bulk DivVar Analysis'!$C$7,"")</f>
        <v/>
      </c>
      <c r="H2462" s="338" t="str">
        <f>IF(ISNUMBER(E2462), IF(G2462&gt;'Bulk DivVar Analysis'!$D$9,"Pass","Fail"),"")</f>
        <v/>
      </c>
      <c r="I2462" s="338" t="str">
        <f t="shared" si="40"/>
        <v/>
      </c>
      <c r="J2462" s="339"/>
      <c r="K2462" s="339"/>
      <c r="L2462" s="339"/>
      <c r="M2462" s="339"/>
      <c r="N2462" s="339"/>
      <c r="O2462" s="339"/>
      <c r="P2462" s="339"/>
      <c r="Q2462" s="339"/>
    </row>
    <row r="2463" spans="1:17" ht="13.5" customHeight="1">
      <c r="A2463" s="481"/>
      <c r="B2463" s="481"/>
      <c r="C2463" s="481"/>
      <c r="D2463" s="481"/>
      <c r="E2463" s="481"/>
      <c r="F2463" s="339"/>
      <c r="G2463" s="340" t="str">
        <f>IF(ISNUMBER(E2463),E2463/'Bulk DivVar Analysis'!$C$7,"")</f>
        <v/>
      </c>
      <c r="H2463" s="338" t="str">
        <f>IF(ISNUMBER(E2463), IF(G2463&gt;'Bulk DivVar Analysis'!$D$9,"Pass","Fail"),"")</f>
        <v/>
      </c>
      <c r="I2463" s="338" t="str">
        <f t="shared" si="40"/>
        <v/>
      </c>
      <c r="J2463" s="339"/>
      <c r="K2463" s="339"/>
      <c r="L2463" s="339"/>
      <c r="M2463" s="339"/>
      <c r="N2463" s="339"/>
      <c r="O2463" s="339"/>
      <c r="P2463" s="339"/>
      <c r="Q2463" s="339"/>
    </row>
    <row r="2464" spans="1:17" ht="13.5" customHeight="1">
      <c r="A2464" s="481"/>
      <c r="B2464" s="481"/>
      <c r="C2464" s="481"/>
      <c r="D2464" s="481"/>
      <c r="E2464" s="481"/>
      <c r="F2464" s="339"/>
      <c r="G2464" s="340" t="str">
        <f>IF(ISNUMBER(E2464),E2464/'Bulk DivVar Analysis'!$C$7,"")</f>
        <v/>
      </c>
      <c r="H2464" s="338" t="str">
        <f>IF(ISNUMBER(E2464), IF(G2464&gt;'Bulk DivVar Analysis'!$D$9,"Pass","Fail"),"")</f>
        <v/>
      </c>
      <c r="I2464" s="338" t="str">
        <f t="shared" si="40"/>
        <v/>
      </c>
      <c r="J2464" s="339"/>
      <c r="K2464" s="339"/>
      <c r="L2464" s="339"/>
      <c r="M2464" s="339"/>
      <c r="N2464" s="339"/>
      <c r="O2464" s="339"/>
      <c r="P2464" s="339"/>
      <c r="Q2464" s="339"/>
    </row>
    <row r="2465" spans="1:17" ht="13.5" customHeight="1">
      <c r="A2465" s="481"/>
      <c r="B2465" s="481"/>
      <c r="C2465" s="481"/>
      <c r="D2465" s="481"/>
      <c r="E2465" s="481"/>
      <c r="F2465" s="339"/>
      <c r="G2465" s="340" t="str">
        <f>IF(ISNUMBER(E2465),E2465/'Bulk DivVar Analysis'!$C$7,"")</f>
        <v/>
      </c>
      <c r="H2465" s="338" t="str">
        <f>IF(ISNUMBER(E2465), IF(G2465&gt;'Bulk DivVar Analysis'!$D$9,"Pass","Fail"),"")</f>
        <v/>
      </c>
      <c r="I2465" s="338" t="str">
        <f t="shared" si="40"/>
        <v/>
      </c>
      <c r="J2465" s="339"/>
      <c r="K2465" s="339"/>
      <c r="L2465" s="339"/>
      <c r="M2465" s="339"/>
      <c r="N2465" s="339"/>
      <c r="O2465" s="339"/>
      <c r="P2465" s="339"/>
      <c r="Q2465" s="339"/>
    </row>
    <row r="2466" spans="1:17" ht="13.5" customHeight="1">
      <c r="A2466" s="481"/>
      <c r="B2466" s="481"/>
      <c r="C2466" s="481"/>
      <c r="D2466" s="481"/>
      <c r="E2466" s="481"/>
      <c r="F2466" s="339"/>
      <c r="G2466" s="340" t="str">
        <f>IF(ISNUMBER(E2466),E2466/'Bulk DivVar Analysis'!$C$7,"")</f>
        <v/>
      </c>
      <c r="H2466" s="338" t="str">
        <f>IF(ISNUMBER(E2466), IF(G2466&gt;'Bulk DivVar Analysis'!$D$9,"Pass","Fail"),"")</f>
        <v/>
      </c>
      <c r="I2466" s="338" t="str">
        <f t="shared" si="40"/>
        <v/>
      </c>
      <c r="J2466" s="339"/>
      <c r="K2466" s="339"/>
      <c r="L2466" s="339"/>
      <c r="M2466" s="339"/>
      <c r="N2466" s="339"/>
      <c r="O2466" s="339"/>
      <c r="P2466" s="339"/>
      <c r="Q2466" s="339"/>
    </row>
    <row r="2467" spans="1:17" ht="13.5" customHeight="1">
      <c r="A2467" s="481"/>
      <c r="B2467" s="481"/>
      <c r="C2467" s="481"/>
      <c r="D2467" s="481"/>
      <c r="E2467" s="481"/>
      <c r="F2467" s="339"/>
      <c r="G2467" s="340" t="str">
        <f>IF(ISNUMBER(E2467),E2467/'Bulk DivVar Analysis'!$C$7,"")</f>
        <v/>
      </c>
      <c r="H2467" s="338" t="str">
        <f>IF(ISNUMBER(E2467), IF(G2467&gt;'Bulk DivVar Analysis'!$D$9,"Pass","Fail"),"")</f>
        <v/>
      </c>
      <c r="I2467" s="338" t="str">
        <f t="shared" si="40"/>
        <v/>
      </c>
      <c r="J2467" s="339"/>
      <c r="K2467" s="339"/>
      <c r="L2467" s="339"/>
      <c r="M2467" s="339"/>
      <c r="N2467" s="339"/>
      <c r="O2467" s="339"/>
      <c r="P2467" s="339"/>
      <c r="Q2467" s="339"/>
    </row>
    <row r="2468" spans="1:17" ht="13.5" customHeight="1">
      <c r="A2468" s="481"/>
      <c r="B2468" s="481"/>
      <c r="C2468" s="481"/>
      <c r="D2468" s="481"/>
      <c r="E2468" s="481"/>
      <c r="F2468" s="339"/>
      <c r="G2468" s="340" t="str">
        <f>IF(ISNUMBER(E2468),E2468/'Bulk DivVar Analysis'!$C$7,"")</f>
        <v/>
      </c>
      <c r="H2468" s="338" t="str">
        <f>IF(ISNUMBER(E2468), IF(G2468&gt;'Bulk DivVar Analysis'!$D$9,"Pass","Fail"),"")</f>
        <v/>
      </c>
      <c r="I2468" s="338" t="str">
        <f t="shared" si="40"/>
        <v/>
      </c>
      <c r="J2468" s="339"/>
      <c r="K2468" s="339"/>
      <c r="L2468" s="339"/>
      <c r="M2468" s="339"/>
      <c r="N2468" s="339"/>
      <c r="O2468" s="339"/>
      <c r="P2468" s="339"/>
      <c r="Q2468" s="339"/>
    </row>
    <row r="2469" spans="1:17" ht="13.5" customHeight="1">
      <c r="A2469" s="481"/>
      <c r="B2469" s="481"/>
      <c r="C2469" s="481"/>
      <c r="D2469" s="481"/>
      <c r="E2469" s="481"/>
      <c r="F2469" s="339"/>
      <c r="G2469" s="340" t="str">
        <f>IF(ISNUMBER(E2469),E2469/'Bulk DivVar Analysis'!$C$7,"")</f>
        <v/>
      </c>
      <c r="H2469" s="338" t="str">
        <f>IF(ISNUMBER(E2469), IF(G2469&gt;'Bulk DivVar Analysis'!$D$9,"Pass","Fail"),"")</f>
        <v/>
      </c>
      <c r="I2469" s="338" t="str">
        <f t="shared" si="40"/>
        <v/>
      </c>
      <c r="J2469" s="339"/>
      <c r="K2469" s="339"/>
      <c r="L2469" s="339"/>
      <c r="M2469" s="339"/>
      <c r="N2469" s="339"/>
      <c r="O2469" s="339"/>
      <c r="P2469" s="339"/>
      <c r="Q2469" s="339"/>
    </row>
    <row r="2470" spans="1:17" ht="13.5" customHeight="1">
      <c r="A2470" s="481"/>
      <c r="B2470" s="481"/>
      <c r="C2470" s="481"/>
      <c r="D2470" s="481"/>
      <c r="E2470" s="481"/>
      <c r="F2470" s="339"/>
      <c r="G2470" s="340" t="str">
        <f>IF(ISNUMBER(E2470),E2470/'Bulk DivVar Analysis'!$C$7,"")</f>
        <v/>
      </c>
      <c r="H2470" s="338" t="str">
        <f>IF(ISNUMBER(E2470), IF(G2470&gt;'Bulk DivVar Analysis'!$D$9,"Pass","Fail"),"")</f>
        <v/>
      </c>
      <c r="I2470" s="338" t="str">
        <f t="shared" si="40"/>
        <v/>
      </c>
      <c r="J2470" s="339"/>
      <c r="K2470" s="339"/>
      <c r="L2470" s="339"/>
      <c r="M2470" s="339"/>
      <c r="N2470" s="339"/>
      <c r="O2470" s="339"/>
      <c r="P2470" s="339"/>
      <c r="Q2470" s="339"/>
    </row>
    <row r="2471" spans="1:17" ht="13.5" customHeight="1">
      <c r="A2471" s="481"/>
      <c r="B2471" s="481"/>
      <c r="C2471" s="481"/>
      <c r="D2471" s="481"/>
      <c r="E2471" s="481"/>
      <c r="F2471" s="339"/>
      <c r="G2471" s="340" t="str">
        <f>IF(ISNUMBER(E2471),E2471/'Bulk DivVar Analysis'!$C$7,"")</f>
        <v/>
      </c>
      <c r="H2471" s="338" t="str">
        <f>IF(ISNUMBER(E2471), IF(G2471&gt;'Bulk DivVar Analysis'!$D$9,"Pass","Fail"),"")</f>
        <v/>
      </c>
      <c r="I2471" s="338" t="str">
        <f t="shared" si="40"/>
        <v/>
      </c>
      <c r="J2471" s="339"/>
      <c r="K2471" s="339"/>
      <c r="L2471" s="339"/>
      <c r="M2471" s="339"/>
      <c r="N2471" s="339"/>
      <c r="O2471" s="339"/>
      <c r="P2471" s="339"/>
      <c r="Q2471" s="339"/>
    </row>
    <row r="2472" spans="1:17" ht="13.5" customHeight="1">
      <c r="A2472" s="481"/>
      <c r="B2472" s="481"/>
      <c r="C2472" s="481"/>
      <c r="D2472" s="481"/>
      <c r="E2472" s="481"/>
      <c r="F2472" s="339"/>
      <c r="G2472" s="340" t="str">
        <f>IF(ISNUMBER(E2472),E2472/'Bulk DivVar Analysis'!$C$7,"")</f>
        <v/>
      </c>
      <c r="H2472" s="338" t="str">
        <f>IF(ISNUMBER(E2472), IF(G2472&gt;'Bulk DivVar Analysis'!$D$9,"Pass","Fail"),"")</f>
        <v/>
      </c>
      <c r="I2472" s="338" t="str">
        <f t="shared" si="40"/>
        <v/>
      </c>
      <c r="J2472" s="339"/>
      <c r="K2472" s="339"/>
      <c r="L2472" s="339"/>
      <c r="M2472" s="339"/>
      <c r="N2472" s="339"/>
      <c r="O2472" s="339"/>
      <c r="P2472" s="339"/>
      <c r="Q2472" s="339"/>
    </row>
    <row r="2473" spans="1:17" ht="13.5" customHeight="1">
      <c r="A2473" s="481"/>
      <c r="B2473" s="481"/>
      <c r="C2473" s="481"/>
      <c r="D2473" s="481"/>
      <c r="E2473" s="481"/>
      <c r="F2473" s="339"/>
      <c r="G2473" s="340" t="str">
        <f>IF(ISNUMBER(E2473),E2473/'Bulk DivVar Analysis'!$C$7,"")</f>
        <v/>
      </c>
      <c r="H2473" s="338" t="str">
        <f>IF(ISNUMBER(E2473), IF(G2473&gt;'Bulk DivVar Analysis'!$D$9,"Pass","Fail"),"")</f>
        <v/>
      </c>
      <c r="I2473" s="338" t="str">
        <f t="shared" si="40"/>
        <v/>
      </c>
      <c r="J2473" s="339"/>
      <c r="K2473" s="339"/>
      <c r="L2473" s="339"/>
      <c r="M2473" s="339"/>
      <c r="N2473" s="339"/>
      <c r="O2473" s="339"/>
      <c r="P2473" s="339"/>
      <c r="Q2473" s="339"/>
    </row>
    <row r="2474" spans="1:17" ht="13.5" customHeight="1">
      <c r="A2474" s="481"/>
      <c r="B2474" s="481"/>
      <c r="C2474" s="481"/>
      <c r="D2474" s="481"/>
      <c r="E2474" s="481"/>
      <c r="F2474" s="339"/>
      <c r="G2474" s="340" t="str">
        <f>IF(ISNUMBER(E2474),E2474/'Bulk DivVar Analysis'!$C$7,"")</f>
        <v/>
      </c>
      <c r="H2474" s="338" t="str">
        <f>IF(ISNUMBER(E2474), IF(G2474&gt;'Bulk DivVar Analysis'!$D$9,"Pass","Fail"),"")</f>
        <v/>
      </c>
      <c r="I2474" s="338" t="str">
        <f t="shared" si="40"/>
        <v/>
      </c>
      <c r="J2474" s="339"/>
      <c r="K2474" s="339"/>
      <c r="L2474" s="339"/>
      <c r="M2474" s="339"/>
      <c r="N2474" s="339"/>
      <c r="O2474" s="339"/>
      <c r="P2474" s="339"/>
      <c r="Q2474" s="339"/>
    </row>
    <row r="2475" spans="1:17" ht="13.5" customHeight="1">
      <c r="A2475" s="481"/>
      <c r="B2475" s="481"/>
      <c r="C2475" s="481"/>
      <c r="D2475" s="481"/>
      <c r="E2475" s="481"/>
      <c r="F2475" s="339"/>
      <c r="G2475" s="340" t="str">
        <f>IF(ISNUMBER(E2475),E2475/'Bulk DivVar Analysis'!$C$7,"")</f>
        <v/>
      </c>
      <c r="H2475" s="338" t="str">
        <f>IF(ISNUMBER(E2475), IF(G2475&gt;'Bulk DivVar Analysis'!$D$9,"Pass","Fail"),"")</f>
        <v/>
      </c>
      <c r="I2475" s="338" t="str">
        <f t="shared" si="40"/>
        <v/>
      </c>
      <c r="J2475" s="339"/>
      <c r="K2475" s="339"/>
      <c r="L2475" s="339"/>
      <c r="M2475" s="339"/>
      <c r="N2475" s="339"/>
      <c r="O2475" s="339"/>
      <c r="P2475" s="339"/>
      <c r="Q2475" s="339"/>
    </row>
    <row r="2476" spans="1:17" ht="13.5" customHeight="1">
      <c r="A2476" s="481"/>
      <c r="B2476" s="481"/>
      <c r="C2476" s="481"/>
      <c r="D2476" s="481"/>
      <c r="E2476" s="481"/>
      <c r="F2476" s="339"/>
      <c r="G2476" s="340" t="str">
        <f>IF(ISNUMBER(E2476),E2476/'Bulk DivVar Analysis'!$C$7,"")</f>
        <v/>
      </c>
      <c r="H2476" s="338" t="str">
        <f>IF(ISNUMBER(E2476), IF(G2476&gt;'Bulk DivVar Analysis'!$D$9,"Pass","Fail"),"")</f>
        <v/>
      </c>
      <c r="I2476" s="338" t="str">
        <f t="shared" si="40"/>
        <v/>
      </c>
      <c r="J2476" s="339"/>
      <c r="K2476" s="339"/>
      <c r="L2476" s="339"/>
      <c r="M2476" s="339"/>
      <c r="N2476" s="339"/>
      <c r="O2476" s="339"/>
      <c r="P2476" s="339"/>
      <c r="Q2476" s="339"/>
    </row>
    <row r="2477" spans="1:17" ht="13.5" customHeight="1">
      <c r="A2477" s="481"/>
      <c r="B2477" s="481"/>
      <c r="C2477" s="481"/>
      <c r="D2477" s="481"/>
      <c r="E2477" s="481"/>
      <c r="F2477" s="339"/>
      <c r="G2477" s="340" t="str">
        <f>IF(ISNUMBER(E2477),E2477/'Bulk DivVar Analysis'!$C$7,"")</f>
        <v/>
      </c>
      <c r="H2477" s="338" t="str">
        <f>IF(ISNUMBER(E2477), IF(G2477&gt;'Bulk DivVar Analysis'!$D$9,"Pass","Fail"),"")</f>
        <v/>
      </c>
      <c r="I2477" s="338" t="str">
        <f t="shared" si="40"/>
        <v/>
      </c>
      <c r="J2477" s="339"/>
      <c r="K2477" s="339"/>
      <c r="L2477" s="339"/>
      <c r="M2477" s="339"/>
      <c r="N2477" s="339"/>
      <c r="O2477" s="339"/>
      <c r="P2477" s="339"/>
      <c r="Q2477" s="339"/>
    </row>
    <row r="2478" spans="1:17" ht="13.5" customHeight="1">
      <c r="A2478" s="481"/>
      <c r="B2478" s="481"/>
      <c r="C2478" s="481"/>
      <c r="D2478" s="481"/>
      <c r="E2478" s="481"/>
      <c r="F2478" s="339"/>
      <c r="G2478" s="340" t="str">
        <f>IF(ISNUMBER(E2478),E2478/'Bulk DivVar Analysis'!$C$7,"")</f>
        <v/>
      </c>
      <c r="H2478" s="338" t="str">
        <f>IF(ISNUMBER(E2478), IF(G2478&gt;'Bulk DivVar Analysis'!$D$9,"Pass","Fail"),"")</f>
        <v/>
      </c>
      <c r="I2478" s="338" t="str">
        <f t="shared" si="40"/>
        <v/>
      </c>
      <c r="J2478" s="339"/>
      <c r="K2478" s="339"/>
      <c r="L2478" s="339"/>
      <c r="M2478" s="339"/>
      <c r="N2478" s="339"/>
      <c r="O2478" s="339"/>
      <c r="P2478" s="339"/>
      <c r="Q2478" s="339"/>
    </row>
    <row r="2479" spans="1:17" ht="13.5" customHeight="1">
      <c r="A2479" s="481"/>
      <c r="B2479" s="481"/>
      <c r="C2479" s="481"/>
      <c r="D2479" s="481"/>
      <c r="E2479" s="481"/>
      <c r="F2479" s="339"/>
      <c r="G2479" s="340" t="str">
        <f>IF(ISNUMBER(E2479),E2479/'Bulk DivVar Analysis'!$C$7,"")</f>
        <v/>
      </c>
      <c r="H2479" s="338" t="str">
        <f>IF(ISNUMBER(E2479), IF(G2479&gt;'Bulk DivVar Analysis'!$D$9,"Pass","Fail"),"")</f>
        <v/>
      </c>
      <c r="I2479" s="338" t="str">
        <f t="shared" si="40"/>
        <v/>
      </c>
      <c r="J2479" s="339"/>
      <c r="K2479" s="339"/>
      <c r="L2479" s="339"/>
      <c r="M2479" s="339"/>
      <c r="N2479" s="339"/>
      <c r="O2479" s="339"/>
      <c r="P2479" s="339"/>
      <c r="Q2479" s="339"/>
    </row>
    <row r="2480" spans="1:17" ht="13.5" customHeight="1">
      <c r="A2480" s="481"/>
      <c r="B2480" s="481"/>
      <c r="C2480" s="481"/>
      <c r="D2480" s="481"/>
      <c r="E2480" s="481"/>
      <c r="F2480" s="339"/>
      <c r="G2480" s="340" t="str">
        <f>IF(ISNUMBER(E2480),E2480/'Bulk DivVar Analysis'!$C$7,"")</f>
        <v/>
      </c>
      <c r="H2480" s="338" t="str">
        <f>IF(ISNUMBER(E2480), IF(G2480&gt;'Bulk DivVar Analysis'!$D$9,"Pass","Fail"),"")</f>
        <v/>
      </c>
      <c r="I2480" s="338" t="str">
        <f t="shared" si="40"/>
        <v/>
      </c>
      <c r="J2480" s="339"/>
      <c r="K2480" s="339"/>
      <c r="L2480" s="339"/>
      <c r="M2480" s="339"/>
      <c r="N2480" s="339"/>
      <c r="O2480" s="339"/>
      <c r="P2480" s="339"/>
      <c r="Q2480" s="339"/>
    </row>
    <row r="2481" spans="1:17" ht="13.5" customHeight="1">
      <c r="A2481" s="481"/>
      <c r="B2481" s="481"/>
      <c r="C2481" s="481"/>
      <c r="D2481" s="481"/>
      <c r="E2481" s="481"/>
      <c r="F2481" s="339"/>
      <c r="G2481" s="340" t="str">
        <f>IF(ISNUMBER(E2481),E2481/'Bulk DivVar Analysis'!$C$7,"")</f>
        <v/>
      </c>
      <c r="H2481" s="338" t="str">
        <f>IF(ISNUMBER(E2481), IF(G2481&gt;'Bulk DivVar Analysis'!$D$9,"Pass","Fail"),"")</f>
        <v/>
      </c>
      <c r="I2481" s="338" t="str">
        <f t="shared" si="40"/>
        <v/>
      </c>
      <c r="J2481" s="339"/>
      <c r="K2481" s="339"/>
      <c r="L2481" s="339"/>
      <c r="M2481" s="339"/>
      <c r="N2481" s="339"/>
      <c r="O2481" s="339"/>
      <c r="P2481" s="339"/>
      <c r="Q2481" s="339"/>
    </row>
    <row r="2482" spans="1:17" ht="13.5" customHeight="1">
      <c r="A2482" s="481"/>
      <c r="B2482" s="481"/>
      <c r="C2482" s="481"/>
      <c r="D2482" s="481"/>
      <c r="E2482" s="481"/>
      <c r="F2482" s="339"/>
      <c r="G2482" s="340" t="str">
        <f>IF(ISNUMBER(E2482),E2482/'Bulk DivVar Analysis'!$C$7,"")</f>
        <v/>
      </c>
      <c r="H2482" s="338" t="str">
        <f>IF(ISNUMBER(E2482), IF(G2482&gt;'Bulk DivVar Analysis'!$D$9,"Pass","Fail"),"")</f>
        <v/>
      </c>
      <c r="I2482" s="338" t="str">
        <f t="shared" si="40"/>
        <v/>
      </c>
      <c r="J2482" s="339"/>
      <c r="K2482" s="339"/>
      <c r="L2482" s="339"/>
      <c r="M2482" s="339"/>
      <c r="N2482" s="339"/>
      <c r="O2482" s="339"/>
      <c r="P2482" s="339"/>
      <c r="Q2482" s="339"/>
    </row>
    <row r="2483" spans="1:17" ht="13.5" customHeight="1">
      <c r="A2483" s="481"/>
      <c r="B2483" s="481"/>
      <c r="C2483" s="481"/>
      <c r="D2483" s="481"/>
      <c r="E2483" s="481"/>
      <c r="F2483" s="339"/>
      <c r="G2483" s="340" t="str">
        <f>IF(ISNUMBER(E2483),E2483/'Bulk DivVar Analysis'!$C$7,"")</f>
        <v/>
      </c>
      <c r="H2483" s="338" t="str">
        <f>IF(ISNUMBER(E2483), IF(G2483&gt;'Bulk DivVar Analysis'!$D$9,"Pass","Fail"),"")</f>
        <v/>
      </c>
      <c r="I2483" s="338" t="str">
        <f t="shared" si="40"/>
        <v/>
      </c>
      <c r="J2483" s="339"/>
      <c r="K2483" s="339"/>
      <c r="L2483" s="339"/>
      <c r="M2483" s="339"/>
      <c r="N2483" s="339"/>
      <c r="O2483" s="339"/>
      <c r="P2483" s="339"/>
      <c r="Q2483" s="339"/>
    </row>
    <row r="2484" spans="1:17" ht="13.5" customHeight="1">
      <c r="A2484" s="481"/>
      <c r="B2484" s="481"/>
      <c r="C2484" s="481"/>
      <c r="D2484" s="481"/>
      <c r="E2484" s="481"/>
      <c r="F2484" s="339"/>
      <c r="G2484" s="340" t="str">
        <f>IF(ISNUMBER(E2484),E2484/'Bulk DivVar Analysis'!$C$7,"")</f>
        <v/>
      </c>
      <c r="H2484" s="338" t="str">
        <f>IF(ISNUMBER(E2484), IF(G2484&gt;'Bulk DivVar Analysis'!$D$9,"Pass","Fail"),"")</f>
        <v/>
      </c>
      <c r="I2484" s="338" t="str">
        <f t="shared" si="40"/>
        <v/>
      </c>
      <c r="J2484" s="339"/>
      <c r="K2484" s="339"/>
      <c r="L2484" s="339"/>
      <c r="M2484" s="339"/>
      <c r="N2484" s="339"/>
      <c r="O2484" s="339"/>
      <c r="P2484" s="339"/>
      <c r="Q2484" s="339"/>
    </row>
    <row r="2485" spans="1:17" ht="13.5" customHeight="1">
      <c r="A2485" s="481"/>
      <c r="B2485" s="481"/>
      <c r="C2485" s="481"/>
      <c r="D2485" s="481"/>
      <c r="E2485" s="481"/>
      <c r="F2485" s="339"/>
      <c r="G2485" s="340" t="str">
        <f>IF(ISNUMBER(E2485),E2485/'Bulk DivVar Analysis'!$C$7,"")</f>
        <v/>
      </c>
      <c r="H2485" s="338" t="str">
        <f>IF(ISNUMBER(E2485), IF(G2485&gt;'Bulk DivVar Analysis'!$D$9,"Pass","Fail"),"")</f>
        <v/>
      </c>
      <c r="I2485" s="338" t="str">
        <f t="shared" si="40"/>
        <v/>
      </c>
      <c r="J2485" s="339"/>
      <c r="K2485" s="339"/>
      <c r="L2485" s="339"/>
      <c r="M2485" s="339"/>
      <c r="N2485" s="339"/>
      <c r="O2485" s="339"/>
      <c r="P2485" s="339"/>
      <c r="Q2485" s="339"/>
    </row>
    <row r="2486" spans="1:17" ht="13.5" customHeight="1">
      <c r="A2486" s="481"/>
      <c r="B2486" s="481"/>
      <c r="C2486" s="481"/>
      <c r="D2486" s="481"/>
      <c r="E2486" s="481"/>
      <c r="F2486" s="339"/>
      <c r="G2486" s="340" t="str">
        <f>IF(ISNUMBER(E2486),E2486/'Bulk DivVar Analysis'!$C$7,"")</f>
        <v/>
      </c>
      <c r="H2486" s="338" t="str">
        <f>IF(ISNUMBER(E2486), IF(G2486&gt;'Bulk DivVar Analysis'!$D$9,"Pass","Fail"),"")</f>
        <v/>
      </c>
      <c r="I2486" s="338" t="str">
        <f t="shared" si="40"/>
        <v/>
      </c>
      <c r="J2486" s="339"/>
      <c r="K2486" s="339"/>
      <c r="L2486" s="339"/>
      <c r="M2486" s="339"/>
      <c r="N2486" s="339"/>
      <c r="O2486" s="339"/>
      <c r="P2486" s="339"/>
      <c r="Q2486" s="339"/>
    </row>
    <row r="2487" spans="1:17" ht="13.5" customHeight="1">
      <c r="A2487" s="481"/>
      <c r="B2487" s="481"/>
      <c r="C2487" s="481"/>
      <c r="D2487" s="481"/>
      <c r="E2487" s="481"/>
      <c r="F2487" s="339"/>
      <c r="G2487" s="340" t="str">
        <f>IF(ISNUMBER(E2487),E2487/'Bulk DivVar Analysis'!$C$7,"")</f>
        <v/>
      </c>
      <c r="H2487" s="338" t="str">
        <f>IF(ISNUMBER(E2487), IF(G2487&gt;'Bulk DivVar Analysis'!$D$9,"Pass","Fail"),"")</f>
        <v/>
      </c>
      <c r="I2487" s="338" t="str">
        <f t="shared" si="40"/>
        <v/>
      </c>
      <c r="J2487" s="339"/>
      <c r="K2487" s="339"/>
      <c r="L2487" s="339"/>
      <c r="M2487" s="339"/>
      <c r="N2487" s="339"/>
      <c r="O2487" s="339"/>
      <c r="P2487" s="339"/>
      <c r="Q2487" s="339"/>
    </row>
    <row r="2488" spans="1:17" ht="13.5" customHeight="1">
      <c r="A2488" s="481"/>
      <c r="B2488" s="481"/>
      <c r="C2488" s="481"/>
      <c r="D2488" s="481"/>
      <c r="E2488" s="481"/>
      <c r="F2488" s="339"/>
      <c r="G2488" s="340" t="str">
        <f>IF(ISNUMBER(E2488),E2488/'Bulk DivVar Analysis'!$C$7,"")</f>
        <v/>
      </c>
      <c r="H2488" s="338" t="str">
        <f>IF(ISNUMBER(E2488), IF(G2488&gt;'Bulk DivVar Analysis'!$D$9,"Pass","Fail"),"")</f>
        <v/>
      </c>
      <c r="I2488" s="338" t="str">
        <f t="shared" si="40"/>
        <v/>
      </c>
      <c r="J2488" s="339"/>
      <c r="K2488" s="339"/>
      <c r="L2488" s="339"/>
      <c r="M2488" s="339"/>
      <c r="N2488" s="339"/>
      <c r="O2488" s="339"/>
      <c r="P2488" s="339"/>
      <c r="Q2488" s="339"/>
    </row>
    <row r="2489" spans="1:17" ht="13.5" customHeight="1">
      <c r="A2489" s="481"/>
      <c r="B2489" s="481"/>
      <c r="C2489" s="481"/>
      <c r="D2489" s="481"/>
      <c r="E2489" s="481"/>
      <c r="F2489" s="339"/>
      <c r="G2489" s="340" t="str">
        <f>IF(ISNUMBER(E2489),E2489/'Bulk DivVar Analysis'!$C$7,"")</f>
        <v/>
      </c>
      <c r="H2489" s="338" t="str">
        <f>IF(ISNUMBER(E2489), IF(G2489&gt;'Bulk DivVar Analysis'!$D$9,"Pass","Fail"),"")</f>
        <v/>
      </c>
      <c r="I2489" s="338" t="str">
        <f t="shared" si="40"/>
        <v/>
      </c>
      <c r="J2489" s="339"/>
      <c r="K2489" s="339"/>
      <c r="L2489" s="339"/>
      <c r="M2489" s="339"/>
      <c r="N2489" s="339"/>
      <c r="O2489" s="339"/>
      <c r="P2489" s="339"/>
      <c r="Q2489" s="339"/>
    </row>
    <row r="2490" spans="1:17" ht="13.5" customHeight="1">
      <c r="A2490" s="481"/>
      <c r="B2490" s="481"/>
      <c r="C2490" s="481"/>
      <c r="D2490" s="481"/>
      <c r="E2490" s="481"/>
      <c r="F2490" s="339"/>
      <c r="G2490" s="340" t="str">
        <f>IF(ISNUMBER(E2490),E2490/'Bulk DivVar Analysis'!$C$7,"")</f>
        <v/>
      </c>
      <c r="H2490" s="338" t="str">
        <f>IF(ISNUMBER(E2490), IF(G2490&gt;'Bulk DivVar Analysis'!$D$9,"Pass","Fail"),"")</f>
        <v/>
      </c>
      <c r="I2490" s="338" t="str">
        <f t="shared" si="40"/>
        <v/>
      </c>
      <c r="J2490" s="339"/>
      <c r="K2490" s="339"/>
      <c r="L2490" s="339"/>
      <c r="M2490" s="339"/>
      <c r="N2490" s="339"/>
      <c r="O2490" s="339"/>
      <c r="P2490" s="339"/>
      <c r="Q2490" s="339"/>
    </row>
    <row r="2491" spans="1:17" ht="13.5" customHeight="1">
      <c r="A2491" s="481"/>
      <c r="B2491" s="481"/>
      <c r="C2491" s="481"/>
      <c r="D2491" s="481"/>
      <c r="E2491" s="481"/>
      <c r="F2491" s="339"/>
      <c r="G2491" s="340" t="str">
        <f>IF(ISNUMBER(E2491),E2491/'Bulk DivVar Analysis'!$C$7,"")</f>
        <v/>
      </c>
      <c r="H2491" s="338" t="str">
        <f>IF(ISNUMBER(E2491), IF(G2491&gt;'Bulk DivVar Analysis'!$D$9,"Pass","Fail"),"")</f>
        <v/>
      </c>
      <c r="I2491" s="338" t="str">
        <f t="shared" si="40"/>
        <v/>
      </c>
      <c r="J2491" s="339"/>
      <c r="K2491" s="339"/>
      <c r="L2491" s="339"/>
      <c r="M2491" s="339"/>
      <c r="N2491" s="339"/>
      <c r="O2491" s="339"/>
      <c r="P2491" s="339"/>
      <c r="Q2491" s="339"/>
    </row>
    <row r="2492" spans="1:17" ht="13.5" customHeight="1">
      <c r="A2492" s="481"/>
      <c r="B2492" s="481"/>
      <c r="C2492" s="481"/>
      <c r="D2492" s="481"/>
      <c r="E2492" s="481"/>
      <c r="F2492" s="339"/>
      <c r="G2492" s="340" t="str">
        <f>IF(ISNUMBER(E2492),E2492/'Bulk DivVar Analysis'!$C$7,"")</f>
        <v/>
      </c>
      <c r="H2492" s="338" t="str">
        <f>IF(ISNUMBER(E2492), IF(G2492&gt;'Bulk DivVar Analysis'!$D$9,"Pass","Fail"),"")</f>
        <v/>
      </c>
      <c r="I2492" s="338" t="str">
        <f t="shared" si="40"/>
        <v/>
      </c>
      <c r="J2492" s="339"/>
      <c r="K2492" s="339"/>
      <c r="L2492" s="339"/>
      <c r="M2492" s="339"/>
      <c r="N2492" s="339"/>
      <c r="O2492" s="339"/>
      <c r="P2492" s="339"/>
      <c r="Q2492" s="339"/>
    </row>
    <row r="2493" spans="1:17" ht="13.5" customHeight="1">
      <c r="A2493" s="481"/>
      <c r="B2493" s="481"/>
      <c r="C2493" s="481"/>
      <c r="D2493" s="481"/>
      <c r="E2493" s="481"/>
      <c r="F2493" s="339"/>
      <c r="G2493" s="340" t="str">
        <f>IF(ISNUMBER(E2493),E2493/'Bulk DivVar Analysis'!$C$7,"")</f>
        <v/>
      </c>
      <c r="H2493" s="338" t="str">
        <f>IF(ISNUMBER(E2493), IF(G2493&gt;'Bulk DivVar Analysis'!$D$9,"Pass","Fail"),"")</f>
        <v/>
      </c>
      <c r="I2493" s="338" t="str">
        <f t="shared" si="40"/>
        <v/>
      </c>
      <c r="J2493" s="339"/>
      <c r="K2493" s="339"/>
      <c r="L2493" s="339"/>
      <c r="M2493" s="339"/>
      <c r="N2493" s="339"/>
      <c r="O2493" s="339"/>
      <c r="P2493" s="339"/>
      <c r="Q2493" s="339"/>
    </row>
    <row r="2494" spans="1:17" ht="13.5" customHeight="1">
      <c r="A2494" s="481"/>
      <c r="B2494" s="481"/>
      <c r="C2494" s="481"/>
      <c r="D2494" s="481"/>
      <c r="E2494" s="481"/>
      <c r="F2494" s="339"/>
      <c r="G2494" s="340" t="str">
        <f>IF(ISNUMBER(E2494),E2494/'Bulk DivVar Analysis'!$C$7,"")</f>
        <v/>
      </c>
      <c r="H2494" s="338" t="str">
        <f>IF(ISNUMBER(E2494), IF(G2494&gt;'Bulk DivVar Analysis'!$D$9,"Pass","Fail"),"")</f>
        <v/>
      </c>
      <c r="I2494" s="338" t="str">
        <f t="shared" si="40"/>
        <v/>
      </c>
      <c r="J2494" s="339"/>
      <c r="K2494" s="339"/>
      <c r="L2494" s="339"/>
      <c r="M2494" s="339"/>
      <c r="N2494" s="339"/>
      <c r="O2494" s="339"/>
      <c r="P2494" s="339"/>
      <c r="Q2494" s="339"/>
    </row>
    <row r="2495" spans="1:17" ht="13.5" customHeight="1">
      <c r="A2495" s="481"/>
      <c r="B2495" s="481"/>
      <c r="C2495" s="481"/>
      <c r="D2495" s="481"/>
      <c r="E2495" s="481"/>
      <c r="F2495" s="339"/>
      <c r="G2495" s="340" t="str">
        <f>IF(ISNUMBER(E2495),E2495/'Bulk DivVar Analysis'!$C$7,"")</f>
        <v/>
      </c>
      <c r="H2495" s="338" t="str">
        <f>IF(ISNUMBER(E2495), IF(G2495&gt;'Bulk DivVar Analysis'!$D$9,"Pass","Fail"),"")</f>
        <v/>
      </c>
      <c r="I2495" s="338" t="str">
        <f t="shared" si="40"/>
        <v/>
      </c>
      <c r="J2495" s="339"/>
      <c r="K2495" s="339"/>
      <c r="L2495" s="339"/>
      <c r="M2495" s="339"/>
      <c r="N2495" s="339"/>
      <c r="O2495" s="339"/>
      <c r="P2495" s="339"/>
      <c r="Q2495" s="339"/>
    </row>
    <row r="2496" spans="1:17" ht="13.5" customHeight="1">
      <c r="A2496" s="481"/>
      <c r="B2496" s="481"/>
      <c r="C2496" s="481"/>
      <c r="D2496" s="481"/>
      <c r="E2496" s="481"/>
      <c r="F2496" s="339"/>
      <c r="G2496" s="340" t="str">
        <f>IF(ISNUMBER(E2496),E2496/'Bulk DivVar Analysis'!$C$7,"")</f>
        <v/>
      </c>
      <c r="H2496" s="338" t="str">
        <f>IF(ISNUMBER(E2496), IF(G2496&gt;'Bulk DivVar Analysis'!$D$9,"Pass","Fail"),"")</f>
        <v/>
      </c>
      <c r="I2496" s="338" t="str">
        <f t="shared" si="40"/>
        <v/>
      </c>
      <c r="J2496" s="339"/>
      <c r="K2496" s="339"/>
      <c r="L2496" s="339"/>
      <c r="M2496" s="339"/>
      <c r="N2496" s="339"/>
      <c r="O2496" s="339"/>
      <c r="P2496" s="339"/>
      <c r="Q2496" s="339"/>
    </row>
    <row r="2497" spans="1:17" ht="13.5" customHeight="1">
      <c r="A2497" s="481"/>
      <c r="B2497" s="481"/>
      <c r="C2497" s="481"/>
      <c r="D2497" s="481"/>
      <c r="E2497" s="481"/>
      <c r="F2497" s="339"/>
      <c r="G2497" s="340" t="str">
        <f>IF(ISNUMBER(E2497),E2497/'Bulk DivVar Analysis'!$C$7,"")</f>
        <v/>
      </c>
      <c r="H2497" s="338" t="str">
        <f>IF(ISNUMBER(E2497), IF(G2497&gt;'Bulk DivVar Analysis'!$D$9,"Pass","Fail"),"")</f>
        <v/>
      </c>
      <c r="I2497" s="338" t="str">
        <f t="shared" si="40"/>
        <v/>
      </c>
      <c r="J2497" s="339"/>
      <c r="K2497" s="339"/>
      <c r="L2497" s="339"/>
      <c r="M2497" s="339"/>
      <c r="N2497" s="339"/>
      <c r="O2497" s="339"/>
      <c r="P2497" s="339"/>
      <c r="Q2497" s="339"/>
    </row>
    <row r="2498" spans="1:17" ht="13.5" customHeight="1">
      <c r="A2498" s="481"/>
      <c r="B2498" s="481"/>
      <c r="C2498" s="481"/>
      <c r="D2498" s="481"/>
      <c r="E2498" s="481"/>
      <c r="F2498" s="339"/>
      <c r="G2498" s="340" t="str">
        <f>IF(ISNUMBER(E2498),E2498/'Bulk DivVar Analysis'!$C$7,"")</f>
        <v/>
      </c>
      <c r="H2498" s="338" t="str">
        <f>IF(ISNUMBER(E2498), IF(G2498&gt;'Bulk DivVar Analysis'!$D$9,"Pass","Fail"),"")</f>
        <v/>
      </c>
      <c r="I2498" s="338" t="str">
        <f t="shared" si="40"/>
        <v/>
      </c>
      <c r="J2498" s="339"/>
      <c r="K2498" s="339"/>
      <c r="L2498" s="339"/>
      <c r="M2498" s="339"/>
      <c r="N2498" s="339"/>
      <c r="O2498" s="339"/>
      <c r="P2498" s="339"/>
      <c r="Q2498" s="339"/>
    </row>
    <row r="2499" spans="1:17" ht="13.5" customHeight="1">
      <c r="A2499" s="481"/>
      <c r="B2499" s="481"/>
      <c r="C2499" s="481"/>
      <c r="D2499" s="481"/>
      <c r="E2499" s="481"/>
      <c r="F2499" s="339"/>
      <c r="G2499" s="340" t="str">
        <f>IF(ISNUMBER(E2499),E2499/'Bulk DivVar Analysis'!$C$7,"")</f>
        <v/>
      </c>
      <c r="H2499" s="338" t="str">
        <f>IF(ISNUMBER(E2499), IF(G2499&gt;'Bulk DivVar Analysis'!$D$9,"Pass","Fail"),"")</f>
        <v/>
      </c>
      <c r="I2499" s="338" t="str">
        <f t="shared" ref="I2499:I2562" si="41">_xlfn.TEXTJOIN("_",TRUE,B2499,C2499)</f>
        <v/>
      </c>
      <c r="J2499" s="339"/>
      <c r="K2499" s="339"/>
      <c r="L2499" s="339"/>
      <c r="M2499" s="339"/>
      <c r="N2499" s="339"/>
      <c r="O2499" s="339"/>
      <c r="P2499" s="339"/>
      <c r="Q2499" s="339"/>
    </row>
    <row r="2500" spans="1:17" ht="13.5" customHeight="1">
      <c r="A2500" s="481"/>
      <c r="B2500" s="481"/>
      <c r="C2500" s="481"/>
      <c r="D2500" s="481"/>
      <c r="E2500" s="481"/>
      <c r="F2500" s="339"/>
      <c r="G2500" s="340" t="str">
        <f>IF(ISNUMBER(E2500),E2500/'Bulk DivVar Analysis'!$C$7,"")</f>
        <v/>
      </c>
      <c r="H2500" s="338" t="str">
        <f>IF(ISNUMBER(E2500), IF(G2500&gt;'Bulk DivVar Analysis'!$D$9,"Pass","Fail"),"")</f>
        <v/>
      </c>
      <c r="I2500" s="338" t="str">
        <f t="shared" si="41"/>
        <v/>
      </c>
      <c r="J2500" s="339"/>
      <c r="K2500" s="339"/>
      <c r="L2500" s="339"/>
      <c r="M2500" s="339"/>
      <c r="N2500" s="339"/>
      <c r="O2500" s="339"/>
      <c r="P2500" s="339"/>
      <c r="Q2500" s="339"/>
    </row>
    <row r="2501" spans="1:17" ht="13.5" customHeight="1">
      <c r="A2501" s="481"/>
      <c r="B2501" s="481"/>
      <c r="C2501" s="481"/>
      <c r="D2501" s="481"/>
      <c r="E2501" s="481"/>
      <c r="F2501" s="339"/>
      <c r="G2501" s="340" t="str">
        <f>IF(ISNUMBER(E2501),E2501/'Bulk DivVar Analysis'!$C$7,"")</f>
        <v/>
      </c>
      <c r="H2501" s="338" t="str">
        <f>IF(ISNUMBER(E2501), IF(G2501&gt;'Bulk DivVar Analysis'!$D$9,"Pass","Fail"),"")</f>
        <v/>
      </c>
      <c r="I2501" s="338" t="str">
        <f t="shared" si="41"/>
        <v/>
      </c>
      <c r="J2501" s="339"/>
      <c r="K2501" s="339"/>
      <c r="L2501" s="339"/>
      <c r="M2501" s="339"/>
      <c r="N2501" s="339"/>
      <c r="O2501" s="339"/>
      <c r="P2501" s="339"/>
      <c r="Q2501" s="339"/>
    </row>
    <row r="2502" spans="1:17" ht="13.5" customHeight="1">
      <c r="A2502" s="481"/>
      <c r="B2502" s="481"/>
      <c r="C2502" s="481"/>
      <c r="D2502" s="481"/>
      <c r="E2502" s="481"/>
      <c r="F2502" s="339"/>
      <c r="G2502" s="340" t="str">
        <f>IF(ISNUMBER(E2502),E2502/'Bulk DivVar Analysis'!$C$7,"")</f>
        <v/>
      </c>
      <c r="H2502" s="338" t="str">
        <f>IF(ISNUMBER(E2502), IF(G2502&gt;'Bulk DivVar Analysis'!$D$9,"Pass","Fail"),"")</f>
        <v/>
      </c>
      <c r="I2502" s="338" t="str">
        <f t="shared" si="41"/>
        <v/>
      </c>
      <c r="J2502" s="339"/>
      <c r="K2502" s="339"/>
      <c r="L2502" s="339"/>
      <c r="M2502" s="339"/>
      <c r="N2502" s="339"/>
      <c r="O2502" s="339"/>
      <c r="P2502" s="339"/>
      <c r="Q2502" s="339"/>
    </row>
    <row r="2503" spans="1:17" ht="13.5" customHeight="1">
      <c r="A2503" s="481"/>
      <c r="B2503" s="481"/>
      <c r="C2503" s="481"/>
      <c r="D2503" s="481"/>
      <c r="E2503" s="481"/>
      <c r="F2503" s="339"/>
      <c r="G2503" s="340" t="str">
        <f>IF(ISNUMBER(E2503),E2503/'Bulk DivVar Analysis'!$C$7,"")</f>
        <v/>
      </c>
      <c r="H2503" s="338" t="str">
        <f>IF(ISNUMBER(E2503), IF(G2503&gt;'Bulk DivVar Analysis'!$D$9,"Pass","Fail"),"")</f>
        <v/>
      </c>
      <c r="I2503" s="338" t="str">
        <f t="shared" si="41"/>
        <v/>
      </c>
      <c r="J2503" s="339"/>
      <c r="K2503" s="339"/>
      <c r="L2503" s="339"/>
      <c r="M2503" s="339"/>
      <c r="N2503" s="339"/>
      <c r="O2503" s="339"/>
      <c r="P2503" s="339"/>
      <c r="Q2503" s="339"/>
    </row>
    <row r="2504" spans="1:17" ht="13.5" customHeight="1">
      <c r="A2504" s="481"/>
      <c r="B2504" s="481"/>
      <c r="C2504" s="481"/>
      <c r="D2504" s="481"/>
      <c r="E2504" s="481"/>
      <c r="F2504" s="339"/>
      <c r="G2504" s="340" t="str">
        <f>IF(ISNUMBER(E2504),E2504/'Bulk DivVar Analysis'!$C$7,"")</f>
        <v/>
      </c>
      <c r="H2504" s="338" t="str">
        <f>IF(ISNUMBER(E2504), IF(G2504&gt;'Bulk DivVar Analysis'!$D$9,"Pass","Fail"),"")</f>
        <v/>
      </c>
      <c r="I2504" s="338" t="str">
        <f t="shared" si="41"/>
        <v/>
      </c>
      <c r="J2504" s="339"/>
      <c r="K2504" s="339"/>
      <c r="L2504" s="339"/>
      <c r="M2504" s="339"/>
      <c r="N2504" s="339"/>
      <c r="O2504" s="339"/>
      <c r="P2504" s="339"/>
      <c r="Q2504" s="339"/>
    </row>
    <row r="2505" spans="1:17" ht="13.5" customHeight="1">
      <c r="A2505" s="481"/>
      <c r="B2505" s="481"/>
      <c r="C2505" s="481"/>
      <c r="D2505" s="481"/>
      <c r="E2505" s="481"/>
      <c r="F2505" s="339"/>
      <c r="G2505" s="340" t="str">
        <f>IF(ISNUMBER(E2505),E2505/'Bulk DivVar Analysis'!$C$7,"")</f>
        <v/>
      </c>
      <c r="H2505" s="338" t="str">
        <f>IF(ISNUMBER(E2505), IF(G2505&gt;'Bulk DivVar Analysis'!$D$9,"Pass","Fail"),"")</f>
        <v/>
      </c>
      <c r="I2505" s="338" t="str">
        <f t="shared" si="41"/>
        <v/>
      </c>
      <c r="J2505" s="339"/>
      <c r="K2505" s="339"/>
      <c r="L2505" s="339"/>
      <c r="M2505" s="339"/>
      <c r="N2505" s="339"/>
      <c r="O2505" s="339"/>
      <c r="P2505" s="339"/>
      <c r="Q2505" s="339"/>
    </row>
    <row r="2506" spans="1:17" ht="13.5" customHeight="1">
      <c r="A2506" s="481"/>
      <c r="B2506" s="481"/>
      <c r="C2506" s="481"/>
      <c r="D2506" s="481"/>
      <c r="E2506" s="481"/>
      <c r="F2506" s="339"/>
      <c r="G2506" s="340" t="str">
        <f>IF(ISNUMBER(E2506),E2506/'Bulk DivVar Analysis'!$C$7,"")</f>
        <v/>
      </c>
      <c r="H2506" s="338" t="str">
        <f>IF(ISNUMBER(E2506), IF(G2506&gt;'Bulk DivVar Analysis'!$D$9,"Pass","Fail"),"")</f>
        <v/>
      </c>
      <c r="I2506" s="338" t="str">
        <f t="shared" si="41"/>
        <v/>
      </c>
      <c r="J2506" s="339"/>
      <c r="K2506" s="339"/>
      <c r="L2506" s="339"/>
      <c r="M2506" s="339"/>
      <c r="N2506" s="339"/>
      <c r="O2506" s="339"/>
      <c r="P2506" s="339"/>
      <c r="Q2506" s="339"/>
    </row>
    <row r="2507" spans="1:17" ht="13.5" customHeight="1">
      <c r="A2507" s="481"/>
      <c r="B2507" s="481"/>
      <c r="C2507" s="481"/>
      <c r="D2507" s="481"/>
      <c r="E2507" s="481"/>
      <c r="F2507" s="339"/>
      <c r="G2507" s="340" t="str">
        <f>IF(ISNUMBER(E2507),E2507/'Bulk DivVar Analysis'!$C$7,"")</f>
        <v/>
      </c>
      <c r="H2507" s="338" t="str">
        <f>IF(ISNUMBER(E2507), IF(G2507&gt;'Bulk DivVar Analysis'!$D$9,"Pass","Fail"),"")</f>
        <v/>
      </c>
      <c r="I2507" s="338" t="str">
        <f t="shared" si="41"/>
        <v/>
      </c>
      <c r="J2507" s="339"/>
      <c r="K2507" s="339"/>
      <c r="L2507" s="339"/>
      <c r="M2507" s="339"/>
      <c r="N2507" s="339"/>
      <c r="O2507" s="339"/>
      <c r="P2507" s="339"/>
      <c r="Q2507" s="339"/>
    </row>
    <row r="2508" spans="1:17" ht="13.5" customHeight="1">
      <c r="A2508" s="481"/>
      <c r="B2508" s="481"/>
      <c r="C2508" s="481"/>
      <c r="D2508" s="481"/>
      <c r="E2508" s="481"/>
      <c r="F2508" s="339"/>
      <c r="G2508" s="340" t="str">
        <f>IF(ISNUMBER(E2508),E2508/'Bulk DivVar Analysis'!$C$7,"")</f>
        <v/>
      </c>
      <c r="H2508" s="338" t="str">
        <f>IF(ISNUMBER(E2508), IF(G2508&gt;'Bulk DivVar Analysis'!$D$9,"Pass","Fail"),"")</f>
        <v/>
      </c>
      <c r="I2508" s="338" t="str">
        <f t="shared" si="41"/>
        <v/>
      </c>
      <c r="J2508" s="339"/>
      <c r="K2508" s="339"/>
      <c r="L2508" s="339"/>
      <c r="M2508" s="339"/>
      <c r="N2508" s="339"/>
      <c r="O2508" s="339"/>
      <c r="P2508" s="339"/>
      <c r="Q2508" s="339"/>
    </row>
    <row r="2509" spans="1:17" ht="13.5" customHeight="1">
      <c r="A2509" s="481"/>
      <c r="B2509" s="481"/>
      <c r="C2509" s="481"/>
      <c r="D2509" s="481"/>
      <c r="E2509" s="481"/>
      <c r="F2509" s="339"/>
      <c r="G2509" s="340" t="str">
        <f>IF(ISNUMBER(E2509),E2509/'Bulk DivVar Analysis'!$C$7,"")</f>
        <v/>
      </c>
      <c r="H2509" s="338" t="str">
        <f>IF(ISNUMBER(E2509), IF(G2509&gt;'Bulk DivVar Analysis'!$D$9,"Pass","Fail"),"")</f>
        <v/>
      </c>
      <c r="I2509" s="338" t="str">
        <f t="shared" si="41"/>
        <v/>
      </c>
      <c r="J2509" s="339"/>
      <c r="K2509" s="339"/>
      <c r="L2509" s="339"/>
      <c r="M2509" s="339"/>
      <c r="N2509" s="339"/>
      <c r="O2509" s="339"/>
      <c r="P2509" s="339"/>
      <c r="Q2509" s="339"/>
    </row>
    <row r="2510" spans="1:17" ht="13.5" customHeight="1">
      <c r="A2510" s="481"/>
      <c r="B2510" s="481"/>
      <c r="C2510" s="481"/>
      <c r="D2510" s="481"/>
      <c r="E2510" s="481"/>
      <c r="F2510" s="339"/>
      <c r="G2510" s="340" t="str">
        <f>IF(ISNUMBER(E2510),E2510/'Bulk DivVar Analysis'!$C$7,"")</f>
        <v/>
      </c>
      <c r="H2510" s="338" t="str">
        <f>IF(ISNUMBER(E2510), IF(G2510&gt;'Bulk DivVar Analysis'!$D$9,"Pass","Fail"),"")</f>
        <v/>
      </c>
      <c r="I2510" s="338" t="str">
        <f t="shared" si="41"/>
        <v/>
      </c>
      <c r="J2510" s="339"/>
      <c r="K2510" s="339"/>
      <c r="L2510" s="339"/>
      <c r="M2510" s="339"/>
      <c r="N2510" s="339"/>
      <c r="O2510" s="339"/>
      <c r="P2510" s="339"/>
      <c r="Q2510" s="339"/>
    </row>
    <row r="2511" spans="1:17" ht="13.5" customHeight="1">
      <c r="A2511" s="481"/>
      <c r="B2511" s="481"/>
      <c r="C2511" s="481"/>
      <c r="D2511" s="481"/>
      <c r="E2511" s="481"/>
      <c r="F2511" s="339"/>
      <c r="G2511" s="340" t="str">
        <f>IF(ISNUMBER(E2511),E2511/'Bulk DivVar Analysis'!$C$7,"")</f>
        <v/>
      </c>
      <c r="H2511" s="338" t="str">
        <f>IF(ISNUMBER(E2511), IF(G2511&gt;'Bulk DivVar Analysis'!$D$9,"Pass","Fail"),"")</f>
        <v/>
      </c>
      <c r="I2511" s="338" t="str">
        <f t="shared" si="41"/>
        <v/>
      </c>
      <c r="J2511" s="339"/>
      <c r="K2511" s="339"/>
      <c r="L2511" s="339"/>
      <c r="M2511" s="339"/>
      <c r="N2511" s="339"/>
      <c r="O2511" s="339"/>
      <c r="P2511" s="339"/>
      <c r="Q2511" s="339"/>
    </row>
    <row r="2512" spans="1:17" ht="13.5" customHeight="1">
      <c r="A2512" s="481"/>
      <c r="B2512" s="481"/>
      <c r="C2512" s="481"/>
      <c r="D2512" s="481"/>
      <c r="E2512" s="481"/>
      <c r="F2512" s="339"/>
      <c r="G2512" s="340" t="str">
        <f>IF(ISNUMBER(E2512),E2512/'Bulk DivVar Analysis'!$C$7,"")</f>
        <v/>
      </c>
      <c r="H2512" s="338" t="str">
        <f>IF(ISNUMBER(E2512), IF(G2512&gt;'Bulk DivVar Analysis'!$D$9,"Pass","Fail"),"")</f>
        <v/>
      </c>
      <c r="I2512" s="338" t="str">
        <f t="shared" si="41"/>
        <v/>
      </c>
      <c r="J2512" s="339"/>
      <c r="K2512" s="339"/>
      <c r="L2512" s="339"/>
      <c r="M2512" s="339"/>
      <c r="N2512" s="339"/>
      <c r="O2512" s="339"/>
      <c r="P2512" s="339"/>
      <c r="Q2512" s="339"/>
    </row>
    <row r="2513" spans="1:17" ht="13.5" customHeight="1">
      <c r="A2513" s="481"/>
      <c r="B2513" s="481"/>
      <c r="C2513" s="481"/>
      <c r="D2513" s="481"/>
      <c r="E2513" s="481"/>
      <c r="F2513" s="339"/>
      <c r="G2513" s="340" t="str">
        <f>IF(ISNUMBER(E2513),E2513/'Bulk DivVar Analysis'!$C$7,"")</f>
        <v/>
      </c>
      <c r="H2513" s="338" t="str">
        <f>IF(ISNUMBER(E2513), IF(G2513&gt;'Bulk DivVar Analysis'!$D$9,"Pass","Fail"),"")</f>
        <v/>
      </c>
      <c r="I2513" s="338" t="str">
        <f t="shared" si="41"/>
        <v/>
      </c>
      <c r="J2513" s="339"/>
      <c r="K2513" s="339"/>
      <c r="L2513" s="339"/>
      <c r="M2513" s="339"/>
      <c r="N2513" s="339"/>
      <c r="O2513" s="339"/>
      <c r="P2513" s="339"/>
      <c r="Q2513" s="339"/>
    </row>
    <row r="2514" spans="1:17" ht="13.5" customHeight="1">
      <c r="A2514" s="481"/>
      <c r="B2514" s="481"/>
      <c r="C2514" s="481"/>
      <c r="D2514" s="481"/>
      <c r="E2514" s="481"/>
      <c r="F2514" s="339"/>
      <c r="G2514" s="340" t="str">
        <f>IF(ISNUMBER(E2514),E2514/'Bulk DivVar Analysis'!$C$7,"")</f>
        <v/>
      </c>
      <c r="H2514" s="338" t="str">
        <f>IF(ISNUMBER(E2514), IF(G2514&gt;'Bulk DivVar Analysis'!$D$9,"Pass","Fail"),"")</f>
        <v/>
      </c>
      <c r="I2514" s="338" t="str">
        <f t="shared" si="41"/>
        <v/>
      </c>
      <c r="J2514" s="339"/>
      <c r="K2514" s="339"/>
      <c r="L2514" s="339"/>
      <c r="M2514" s="339"/>
      <c r="N2514" s="339"/>
      <c r="O2514" s="339"/>
      <c r="P2514" s="339"/>
      <c r="Q2514" s="339"/>
    </row>
    <row r="2515" spans="1:17" ht="13.5" customHeight="1">
      <c r="A2515" s="481"/>
      <c r="B2515" s="481"/>
      <c r="C2515" s="481"/>
      <c r="D2515" s="481"/>
      <c r="E2515" s="481"/>
      <c r="F2515" s="339"/>
      <c r="G2515" s="340" t="str">
        <f>IF(ISNUMBER(E2515),E2515/'Bulk DivVar Analysis'!$C$7,"")</f>
        <v/>
      </c>
      <c r="H2515" s="338" t="str">
        <f>IF(ISNUMBER(E2515), IF(G2515&gt;'Bulk DivVar Analysis'!$D$9,"Pass","Fail"),"")</f>
        <v/>
      </c>
      <c r="I2515" s="338" t="str">
        <f t="shared" si="41"/>
        <v/>
      </c>
      <c r="J2515" s="339"/>
      <c r="K2515" s="339"/>
      <c r="L2515" s="339"/>
      <c r="M2515" s="339"/>
      <c r="N2515" s="339"/>
      <c r="O2515" s="339"/>
      <c r="P2515" s="339"/>
      <c r="Q2515" s="339"/>
    </row>
    <row r="2516" spans="1:17" ht="13.5" customHeight="1">
      <c r="A2516" s="481"/>
      <c r="B2516" s="481"/>
      <c r="C2516" s="481"/>
      <c r="D2516" s="481"/>
      <c r="E2516" s="481"/>
      <c r="F2516" s="339"/>
      <c r="G2516" s="340" t="str">
        <f>IF(ISNUMBER(E2516),E2516/'Bulk DivVar Analysis'!$C$7,"")</f>
        <v/>
      </c>
      <c r="H2516" s="338" t="str">
        <f>IF(ISNUMBER(E2516), IF(G2516&gt;'Bulk DivVar Analysis'!$D$9,"Pass","Fail"),"")</f>
        <v/>
      </c>
      <c r="I2516" s="338" t="str">
        <f t="shared" si="41"/>
        <v/>
      </c>
      <c r="J2516" s="339"/>
      <c r="K2516" s="339"/>
      <c r="L2516" s="339"/>
      <c r="M2516" s="339"/>
      <c r="N2516" s="339"/>
      <c r="O2516" s="339"/>
      <c r="P2516" s="339"/>
      <c r="Q2516" s="339"/>
    </row>
    <row r="2517" spans="1:17" ht="13.5" customHeight="1">
      <c r="A2517" s="481"/>
      <c r="B2517" s="481"/>
      <c r="C2517" s="481"/>
      <c r="D2517" s="481"/>
      <c r="E2517" s="481"/>
      <c r="F2517" s="339"/>
      <c r="G2517" s="340" t="str">
        <f>IF(ISNUMBER(E2517),E2517/'Bulk DivVar Analysis'!$C$7,"")</f>
        <v/>
      </c>
      <c r="H2517" s="338" t="str">
        <f>IF(ISNUMBER(E2517), IF(G2517&gt;'Bulk DivVar Analysis'!$D$9,"Pass","Fail"),"")</f>
        <v/>
      </c>
      <c r="I2517" s="338" t="str">
        <f t="shared" si="41"/>
        <v/>
      </c>
      <c r="J2517" s="339"/>
      <c r="K2517" s="339"/>
      <c r="L2517" s="339"/>
      <c r="M2517" s="339"/>
      <c r="N2517" s="339"/>
      <c r="O2517" s="339"/>
      <c r="P2517" s="339"/>
      <c r="Q2517" s="339"/>
    </row>
    <row r="2518" spans="1:17" ht="13.5" customHeight="1">
      <c r="A2518" s="481"/>
      <c r="B2518" s="481"/>
      <c r="C2518" s="481"/>
      <c r="D2518" s="481"/>
      <c r="E2518" s="481"/>
      <c r="F2518" s="339"/>
      <c r="G2518" s="340" t="str">
        <f>IF(ISNUMBER(E2518),E2518/'Bulk DivVar Analysis'!$C$7,"")</f>
        <v/>
      </c>
      <c r="H2518" s="338" t="str">
        <f>IF(ISNUMBER(E2518), IF(G2518&gt;'Bulk DivVar Analysis'!$D$9,"Pass","Fail"),"")</f>
        <v/>
      </c>
      <c r="I2518" s="338" t="str">
        <f t="shared" si="41"/>
        <v/>
      </c>
      <c r="J2518" s="339"/>
      <c r="K2518" s="339"/>
      <c r="L2518" s="339"/>
      <c r="M2518" s="339"/>
      <c r="N2518" s="339"/>
      <c r="O2518" s="339"/>
      <c r="P2518" s="339"/>
      <c r="Q2518" s="339"/>
    </row>
    <row r="2519" spans="1:17" ht="13.5" customHeight="1">
      <c r="A2519" s="481"/>
      <c r="B2519" s="481"/>
      <c r="C2519" s="481"/>
      <c r="D2519" s="481"/>
      <c r="E2519" s="481"/>
      <c r="F2519" s="339"/>
      <c r="G2519" s="340" t="str">
        <f>IF(ISNUMBER(E2519),E2519/'Bulk DivVar Analysis'!$C$7,"")</f>
        <v/>
      </c>
      <c r="H2519" s="338" t="str">
        <f>IF(ISNUMBER(E2519), IF(G2519&gt;'Bulk DivVar Analysis'!$D$9,"Pass","Fail"),"")</f>
        <v/>
      </c>
      <c r="I2519" s="338" t="str">
        <f t="shared" si="41"/>
        <v/>
      </c>
      <c r="J2519" s="339"/>
      <c r="K2519" s="339"/>
      <c r="L2519" s="339"/>
      <c r="M2519" s="339"/>
      <c r="N2519" s="339"/>
      <c r="O2519" s="339"/>
      <c r="P2519" s="339"/>
      <c r="Q2519" s="339"/>
    </row>
    <row r="2520" spans="1:17" ht="13.5" customHeight="1">
      <c r="A2520" s="481"/>
      <c r="B2520" s="481"/>
      <c r="C2520" s="481"/>
      <c r="D2520" s="481"/>
      <c r="E2520" s="481"/>
      <c r="F2520" s="339"/>
      <c r="G2520" s="340" t="str">
        <f>IF(ISNUMBER(E2520),E2520/'Bulk DivVar Analysis'!$C$7,"")</f>
        <v/>
      </c>
      <c r="H2520" s="338" t="str">
        <f>IF(ISNUMBER(E2520), IF(G2520&gt;'Bulk DivVar Analysis'!$D$9,"Pass","Fail"),"")</f>
        <v/>
      </c>
      <c r="I2520" s="338" t="str">
        <f t="shared" si="41"/>
        <v/>
      </c>
      <c r="J2520" s="339"/>
      <c r="K2520" s="339"/>
      <c r="L2520" s="339"/>
      <c r="M2520" s="339"/>
      <c r="N2520" s="339"/>
      <c r="O2520" s="339"/>
      <c r="P2520" s="339"/>
      <c r="Q2520" s="339"/>
    </row>
    <row r="2521" spans="1:17" ht="13.5" customHeight="1">
      <c r="A2521" s="481"/>
      <c r="B2521" s="481"/>
      <c r="C2521" s="481"/>
      <c r="D2521" s="481"/>
      <c r="E2521" s="481"/>
      <c r="F2521" s="339"/>
      <c r="G2521" s="340" t="str">
        <f>IF(ISNUMBER(E2521),E2521/'Bulk DivVar Analysis'!$C$7,"")</f>
        <v/>
      </c>
      <c r="H2521" s="338" t="str">
        <f>IF(ISNUMBER(E2521), IF(G2521&gt;'Bulk DivVar Analysis'!$D$9,"Pass","Fail"),"")</f>
        <v/>
      </c>
      <c r="I2521" s="338" t="str">
        <f t="shared" si="41"/>
        <v/>
      </c>
      <c r="J2521" s="339"/>
      <c r="K2521" s="339"/>
      <c r="L2521" s="339"/>
      <c r="M2521" s="339"/>
      <c r="N2521" s="339"/>
      <c r="O2521" s="339"/>
      <c r="P2521" s="339"/>
      <c r="Q2521" s="339"/>
    </row>
    <row r="2522" spans="1:17" ht="13.5" customHeight="1">
      <c r="A2522" s="481"/>
      <c r="B2522" s="481"/>
      <c r="C2522" s="481"/>
      <c r="D2522" s="481"/>
      <c r="E2522" s="481"/>
      <c r="F2522" s="339"/>
      <c r="G2522" s="340" t="str">
        <f>IF(ISNUMBER(E2522),E2522/'Bulk DivVar Analysis'!$C$7,"")</f>
        <v/>
      </c>
      <c r="H2522" s="338" t="str">
        <f>IF(ISNUMBER(E2522), IF(G2522&gt;'Bulk DivVar Analysis'!$D$9,"Pass","Fail"),"")</f>
        <v/>
      </c>
      <c r="I2522" s="338" t="str">
        <f t="shared" si="41"/>
        <v/>
      </c>
      <c r="J2522" s="339"/>
      <c r="K2522" s="339"/>
      <c r="L2522" s="339"/>
      <c r="M2522" s="339"/>
      <c r="N2522" s="339"/>
      <c r="O2522" s="339"/>
      <c r="P2522" s="339"/>
      <c r="Q2522" s="339"/>
    </row>
    <row r="2523" spans="1:17" ht="13.5" customHeight="1">
      <c r="A2523" s="481"/>
      <c r="B2523" s="481"/>
      <c r="C2523" s="481"/>
      <c r="D2523" s="481"/>
      <c r="E2523" s="481"/>
      <c r="F2523" s="339"/>
      <c r="G2523" s="340" t="str">
        <f>IF(ISNUMBER(E2523),E2523/'Bulk DivVar Analysis'!$C$7,"")</f>
        <v/>
      </c>
      <c r="H2523" s="338" t="str">
        <f>IF(ISNUMBER(E2523), IF(G2523&gt;'Bulk DivVar Analysis'!$D$9,"Pass","Fail"),"")</f>
        <v/>
      </c>
      <c r="I2523" s="338" t="str">
        <f t="shared" si="41"/>
        <v/>
      </c>
      <c r="J2523" s="339"/>
      <c r="K2523" s="339"/>
      <c r="L2523" s="339"/>
      <c r="M2523" s="339"/>
      <c r="N2523" s="339"/>
      <c r="O2523" s="339"/>
      <c r="P2523" s="339"/>
      <c r="Q2523" s="339"/>
    </row>
    <row r="2524" spans="1:17" ht="13.5" customHeight="1">
      <c r="A2524" s="481"/>
      <c r="B2524" s="481"/>
      <c r="C2524" s="481"/>
      <c r="D2524" s="481"/>
      <c r="E2524" s="481"/>
      <c r="F2524" s="339"/>
      <c r="G2524" s="340" t="str">
        <f>IF(ISNUMBER(E2524),E2524/'Bulk DivVar Analysis'!$C$7,"")</f>
        <v/>
      </c>
      <c r="H2524" s="338" t="str">
        <f>IF(ISNUMBER(E2524), IF(G2524&gt;'Bulk DivVar Analysis'!$D$9,"Pass","Fail"),"")</f>
        <v/>
      </c>
      <c r="I2524" s="338" t="str">
        <f t="shared" si="41"/>
        <v/>
      </c>
      <c r="J2524" s="339"/>
      <c r="K2524" s="339"/>
      <c r="L2524" s="339"/>
      <c r="M2524" s="339"/>
      <c r="N2524" s="339"/>
      <c r="O2524" s="339"/>
      <c r="P2524" s="339"/>
      <c r="Q2524" s="339"/>
    </row>
    <row r="2525" spans="1:17" ht="13.5" customHeight="1">
      <c r="A2525" s="481"/>
      <c r="B2525" s="481"/>
      <c r="C2525" s="481"/>
      <c r="D2525" s="481"/>
      <c r="E2525" s="481"/>
      <c r="F2525" s="339"/>
      <c r="G2525" s="340" t="str">
        <f>IF(ISNUMBER(E2525),E2525/'Bulk DivVar Analysis'!$C$7,"")</f>
        <v/>
      </c>
      <c r="H2525" s="338" t="str">
        <f>IF(ISNUMBER(E2525), IF(G2525&gt;'Bulk DivVar Analysis'!$D$9,"Pass","Fail"),"")</f>
        <v/>
      </c>
      <c r="I2525" s="338" t="str">
        <f t="shared" si="41"/>
        <v/>
      </c>
      <c r="J2525" s="339"/>
      <c r="K2525" s="339"/>
      <c r="L2525" s="339"/>
      <c r="M2525" s="339"/>
      <c r="N2525" s="339"/>
      <c r="O2525" s="339"/>
      <c r="P2525" s="339"/>
      <c r="Q2525" s="339"/>
    </row>
    <row r="2526" spans="1:17" ht="13.5" customHeight="1">
      <c r="A2526" s="481"/>
      <c r="B2526" s="481"/>
      <c r="C2526" s="481"/>
      <c r="D2526" s="481"/>
      <c r="E2526" s="481"/>
      <c r="F2526" s="339"/>
      <c r="G2526" s="340" t="str">
        <f>IF(ISNUMBER(E2526),E2526/'Bulk DivVar Analysis'!$C$7,"")</f>
        <v/>
      </c>
      <c r="H2526" s="338" t="str">
        <f>IF(ISNUMBER(E2526), IF(G2526&gt;'Bulk DivVar Analysis'!$D$9,"Pass","Fail"),"")</f>
        <v/>
      </c>
      <c r="I2526" s="338" t="str">
        <f t="shared" si="41"/>
        <v/>
      </c>
      <c r="J2526" s="339"/>
      <c r="K2526" s="339"/>
      <c r="L2526" s="339"/>
      <c r="M2526" s="339"/>
      <c r="N2526" s="339"/>
      <c r="O2526" s="339"/>
      <c r="P2526" s="339"/>
      <c r="Q2526" s="339"/>
    </row>
    <row r="2527" spans="1:17" ht="13.5" customHeight="1">
      <c r="A2527" s="481"/>
      <c r="B2527" s="481"/>
      <c r="C2527" s="481"/>
      <c r="D2527" s="481"/>
      <c r="E2527" s="481"/>
      <c r="F2527" s="339"/>
      <c r="G2527" s="340" t="str">
        <f>IF(ISNUMBER(E2527),E2527/'Bulk DivVar Analysis'!$C$7,"")</f>
        <v/>
      </c>
      <c r="H2527" s="338" t="str">
        <f>IF(ISNUMBER(E2527), IF(G2527&gt;'Bulk DivVar Analysis'!$D$9,"Pass","Fail"),"")</f>
        <v/>
      </c>
      <c r="I2527" s="338" t="str">
        <f t="shared" si="41"/>
        <v/>
      </c>
      <c r="J2527" s="339"/>
      <c r="K2527" s="339"/>
      <c r="L2527" s="339"/>
      <c r="M2527" s="339"/>
      <c r="N2527" s="339"/>
      <c r="O2527" s="339"/>
      <c r="P2527" s="339"/>
      <c r="Q2527" s="339"/>
    </row>
    <row r="2528" spans="1:17" ht="13.5" customHeight="1">
      <c r="A2528" s="481"/>
      <c r="B2528" s="481"/>
      <c r="C2528" s="481"/>
      <c r="D2528" s="481"/>
      <c r="E2528" s="481"/>
      <c r="F2528" s="339"/>
      <c r="G2528" s="340" t="str">
        <f>IF(ISNUMBER(E2528),E2528/'Bulk DivVar Analysis'!$C$7,"")</f>
        <v/>
      </c>
      <c r="H2528" s="338" t="str">
        <f>IF(ISNUMBER(E2528), IF(G2528&gt;'Bulk DivVar Analysis'!$D$9,"Pass","Fail"),"")</f>
        <v/>
      </c>
      <c r="I2528" s="338" t="str">
        <f t="shared" si="41"/>
        <v/>
      </c>
      <c r="J2528" s="339"/>
      <c r="K2528" s="339"/>
      <c r="L2528" s="339"/>
      <c r="M2528" s="339"/>
      <c r="N2528" s="339"/>
      <c r="O2528" s="339"/>
      <c r="P2528" s="339"/>
      <c r="Q2528" s="339"/>
    </row>
    <row r="2529" spans="1:17" ht="13.5" customHeight="1">
      <c r="A2529" s="481"/>
      <c r="B2529" s="481"/>
      <c r="C2529" s="481"/>
      <c r="D2529" s="481"/>
      <c r="E2529" s="481"/>
      <c r="F2529" s="339"/>
      <c r="G2529" s="340" t="str">
        <f>IF(ISNUMBER(E2529),E2529/'Bulk DivVar Analysis'!$C$7,"")</f>
        <v/>
      </c>
      <c r="H2529" s="338" t="str">
        <f>IF(ISNUMBER(E2529), IF(G2529&gt;'Bulk DivVar Analysis'!$D$9,"Pass","Fail"),"")</f>
        <v/>
      </c>
      <c r="I2529" s="338" t="str">
        <f t="shared" si="41"/>
        <v/>
      </c>
      <c r="J2529" s="339"/>
      <c r="K2529" s="339"/>
      <c r="L2529" s="339"/>
      <c r="M2529" s="339"/>
      <c r="N2529" s="339"/>
      <c r="O2529" s="339"/>
      <c r="P2529" s="339"/>
      <c r="Q2529" s="339"/>
    </row>
    <row r="2530" spans="1:17" ht="13.5" customHeight="1">
      <c r="A2530" s="481"/>
      <c r="B2530" s="481"/>
      <c r="C2530" s="481"/>
      <c r="D2530" s="481"/>
      <c r="E2530" s="481"/>
      <c r="F2530" s="339"/>
      <c r="G2530" s="340" t="str">
        <f>IF(ISNUMBER(E2530),E2530/'Bulk DivVar Analysis'!$C$7,"")</f>
        <v/>
      </c>
      <c r="H2530" s="338" t="str">
        <f>IF(ISNUMBER(E2530), IF(G2530&gt;'Bulk DivVar Analysis'!$D$9,"Pass","Fail"),"")</f>
        <v/>
      </c>
      <c r="I2530" s="338" t="str">
        <f t="shared" si="41"/>
        <v/>
      </c>
      <c r="J2530" s="339"/>
      <c r="K2530" s="339"/>
      <c r="L2530" s="339"/>
      <c r="M2530" s="339"/>
      <c r="N2530" s="339"/>
      <c r="O2530" s="339"/>
      <c r="P2530" s="339"/>
      <c r="Q2530" s="339"/>
    </row>
    <row r="2531" spans="1:17" ht="13.5" customHeight="1">
      <c r="A2531" s="481"/>
      <c r="B2531" s="481"/>
      <c r="C2531" s="481"/>
      <c r="D2531" s="481"/>
      <c r="E2531" s="481"/>
      <c r="F2531" s="339"/>
      <c r="G2531" s="340" t="str">
        <f>IF(ISNUMBER(E2531),E2531/'Bulk DivVar Analysis'!$C$7,"")</f>
        <v/>
      </c>
      <c r="H2531" s="338" t="str">
        <f>IF(ISNUMBER(E2531), IF(G2531&gt;'Bulk DivVar Analysis'!$D$9,"Pass","Fail"),"")</f>
        <v/>
      </c>
      <c r="I2531" s="338" t="str">
        <f t="shared" si="41"/>
        <v/>
      </c>
      <c r="J2531" s="339"/>
      <c r="K2531" s="339"/>
      <c r="L2531" s="339"/>
      <c r="M2531" s="339"/>
      <c r="N2531" s="339"/>
      <c r="O2531" s="339"/>
      <c r="P2531" s="339"/>
      <c r="Q2531" s="339"/>
    </row>
    <row r="2532" spans="1:17" ht="13.5" customHeight="1">
      <c r="A2532" s="481"/>
      <c r="B2532" s="481"/>
      <c r="C2532" s="481"/>
      <c r="D2532" s="481"/>
      <c r="E2532" s="481"/>
      <c r="F2532" s="339"/>
      <c r="G2532" s="340" t="str">
        <f>IF(ISNUMBER(E2532),E2532/'Bulk DivVar Analysis'!$C$7,"")</f>
        <v/>
      </c>
      <c r="H2532" s="338" t="str">
        <f>IF(ISNUMBER(E2532), IF(G2532&gt;'Bulk DivVar Analysis'!$D$9,"Pass","Fail"),"")</f>
        <v/>
      </c>
      <c r="I2532" s="338" t="str">
        <f t="shared" si="41"/>
        <v/>
      </c>
      <c r="J2532" s="339"/>
      <c r="K2532" s="339"/>
      <c r="L2532" s="339"/>
      <c r="M2532" s="339"/>
      <c r="N2532" s="339"/>
      <c r="O2532" s="339"/>
      <c r="P2532" s="339"/>
      <c r="Q2532" s="339"/>
    </row>
    <row r="2533" spans="1:17" ht="13.5" customHeight="1">
      <c r="A2533" s="481"/>
      <c r="B2533" s="481"/>
      <c r="C2533" s="481"/>
      <c r="D2533" s="481"/>
      <c r="E2533" s="481"/>
      <c r="F2533" s="339"/>
      <c r="G2533" s="340" t="str">
        <f>IF(ISNUMBER(E2533),E2533/'Bulk DivVar Analysis'!$C$7,"")</f>
        <v/>
      </c>
      <c r="H2533" s="338" t="str">
        <f>IF(ISNUMBER(E2533), IF(G2533&gt;'Bulk DivVar Analysis'!$D$9,"Pass","Fail"),"")</f>
        <v/>
      </c>
      <c r="I2533" s="338" t="str">
        <f t="shared" si="41"/>
        <v/>
      </c>
      <c r="J2533" s="339"/>
      <c r="K2533" s="339"/>
      <c r="L2533" s="339"/>
      <c r="M2533" s="339"/>
      <c r="N2533" s="339"/>
      <c r="O2533" s="339"/>
      <c r="P2533" s="339"/>
      <c r="Q2533" s="339"/>
    </row>
    <row r="2534" spans="1:17" ht="13.5" customHeight="1">
      <c r="A2534" s="481"/>
      <c r="B2534" s="481"/>
      <c r="C2534" s="481"/>
      <c r="D2534" s="481"/>
      <c r="E2534" s="481"/>
      <c r="F2534" s="339"/>
      <c r="G2534" s="340" t="str">
        <f>IF(ISNUMBER(E2534),E2534/'Bulk DivVar Analysis'!$C$7,"")</f>
        <v/>
      </c>
      <c r="H2534" s="338" t="str">
        <f>IF(ISNUMBER(E2534), IF(G2534&gt;'Bulk DivVar Analysis'!$D$9,"Pass","Fail"),"")</f>
        <v/>
      </c>
      <c r="I2534" s="338" t="str">
        <f t="shared" si="41"/>
        <v/>
      </c>
      <c r="J2534" s="339"/>
      <c r="K2534" s="339"/>
      <c r="L2534" s="339"/>
      <c r="M2534" s="339"/>
      <c r="N2534" s="339"/>
      <c r="O2534" s="339"/>
      <c r="P2534" s="339"/>
      <c r="Q2534" s="339"/>
    </row>
    <row r="2535" spans="1:17" ht="13.5" customHeight="1">
      <c r="A2535" s="481"/>
      <c r="B2535" s="481"/>
      <c r="C2535" s="481"/>
      <c r="D2535" s="481"/>
      <c r="E2535" s="481"/>
      <c r="F2535" s="339"/>
      <c r="G2535" s="340" t="str">
        <f>IF(ISNUMBER(E2535),E2535/'Bulk DivVar Analysis'!$C$7,"")</f>
        <v/>
      </c>
      <c r="H2535" s="338" t="str">
        <f>IF(ISNUMBER(E2535), IF(G2535&gt;'Bulk DivVar Analysis'!$D$9,"Pass","Fail"),"")</f>
        <v/>
      </c>
      <c r="I2535" s="338" t="str">
        <f t="shared" si="41"/>
        <v/>
      </c>
      <c r="J2535" s="339"/>
      <c r="K2535" s="339"/>
      <c r="L2535" s="339"/>
      <c r="M2535" s="339"/>
      <c r="N2535" s="339"/>
      <c r="O2535" s="339"/>
      <c r="P2535" s="339"/>
      <c r="Q2535" s="339"/>
    </row>
    <row r="2536" spans="1:17" ht="13.5" customHeight="1">
      <c r="A2536" s="481"/>
      <c r="B2536" s="481"/>
      <c r="C2536" s="481"/>
      <c r="D2536" s="481"/>
      <c r="E2536" s="481"/>
      <c r="F2536" s="339"/>
      <c r="G2536" s="340" t="str">
        <f>IF(ISNUMBER(E2536),E2536/'Bulk DivVar Analysis'!$C$7,"")</f>
        <v/>
      </c>
      <c r="H2536" s="338" t="str">
        <f>IF(ISNUMBER(E2536), IF(G2536&gt;'Bulk DivVar Analysis'!$D$9,"Pass","Fail"),"")</f>
        <v/>
      </c>
      <c r="I2536" s="338" t="str">
        <f t="shared" si="41"/>
        <v/>
      </c>
      <c r="J2536" s="339"/>
      <c r="K2536" s="339"/>
      <c r="L2536" s="339"/>
      <c r="M2536" s="339"/>
      <c r="N2536" s="339"/>
      <c r="O2536" s="339"/>
      <c r="P2536" s="339"/>
      <c r="Q2536" s="339"/>
    </row>
    <row r="2537" spans="1:17" ht="13.5" customHeight="1">
      <c r="A2537" s="481"/>
      <c r="B2537" s="481"/>
      <c r="C2537" s="481"/>
      <c r="D2537" s="481"/>
      <c r="E2537" s="481"/>
      <c r="F2537" s="339"/>
      <c r="G2537" s="340" t="str">
        <f>IF(ISNUMBER(E2537),E2537/'Bulk DivVar Analysis'!$C$7,"")</f>
        <v/>
      </c>
      <c r="H2537" s="338" t="str">
        <f>IF(ISNUMBER(E2537), IF(G2537&gt;'Bulk DivVar Analysis'!$D$9,"Pass","Fail"),"")</f>
        <v/>
      </c>
      <c r="I2537" s="338" t="str">
        <f t="shared" si="41"/>
        <v/>
      </c>
      <c r="J2537" s="339"/>
      <c r="K2537" s="339"/>
      <c r="L2537" s="339"/>
      <c r="M2537" s="339"/>
      <c r="N2537" s="339"/>
      <c r="O2537" s="339"/>
      <c r="P2537" s="339"/>
      <c r="Q2537" s="339"/>
    </row>
    <row r="2538" spans="1:17" ht="13.5" customHeight="1">
      <c r="A2538" s="481"/>
      <c r="B2538" s="481"/>
      <c r="C2538" s="481"/>
      <c r="D2538" s="481"/>
      <c r="E2538" s="481"/>
      <c r="F2538" s="339"/>
      <c r="G2538" s="340" t="str">
        <f>IF(ISNUMBER(E2538),E2538/'Bulk DivVar Analysis'!$C$7,"")</f>
        <v/>
      </c>
      <c r="H2538" s="338" t="str">
        <f>IF(ISNUMBER(E2538), IF(G2538&gt;'Bulk DivVar Analysis'!$D$9,"Pass","Fail"),"")</f>
        <v/>
      </c>
      <c r="I2538" s="338" t="str">
        <f t="shared" si="41"/>
        <v/>
      </c>
      <c r="J2538" s="339"/>
      <c r="K2538" s="339"/>
      <c r="L2538" s="339"/>
      <c r="M2538" s="339"/>
      <c r="N2538" s="339"/>
      <c r="O2538" s="339"/>
      <c r="P2538" s="339"/>
      <c r="Q2538" s="339"/>
    </row>
    <row r="2539" spans="1:17" ht="13.5" customHeight="1">
      <c r="A2539" s="481"/>
      <c r="B2539" s="481"/>
      <c r="C2539" s="481"/>
      <c r="D2539" s="481"/>
      <c r="E2539" s="481"/>
      <c r="F2539" s="339"/>
      <c r="G2539" s="340" t="str">
        <f>IF(ISNUMBER(E2539),E2539/'Bulk DivVar Analysis'!$C$7,"")</f>
        <v/>
      </c>
      <c r="H2539" s="338" t="str">
        <f>IF(ISNUMBER(E2539), IF(G2539&gt;'Bulk DivVar Analysis'!$D$9,"Pass","Fail"),"")</f>
        <v/>
      </c>
      <c r="I2539" s="338" t="str">
        <f t="shared" si="41"/>
        <v/>
      </c>
      <c r="J2539" s="339"/>
      <c r="K2539" s="339"/>
      <c r="L2539" s="339"/>
      <c r="M2539" s="339"/>
      <c r="N2539" s="339"/>
      <c r="O2539" s="339"/>
      <c r="P2539" s="339"/>
      <c r="Q2539" s="339"/>
    </row>
    <row r="2540" spans="1:17" ht="13.5" customHeight="1">
      <c r="A2540" s="481"/>
      <c r="B2540" s="481"/>
      <c r="C2540" s="481"/>
      <c r="D2540" s="481"/>
      <c r="E2540" s="481"/>
      <c r="F2540" s="339"/>
      <c r="G2540" s="340" t="str">
        <f>IF(ISNUMBER(E2540),E2540/'Bulk DivVar Analysis'!$C$7,"")</f>
        <v/>
      </c>
      <c r="H2540" s="338" t="str">
        <f>IF(ISNUMBER(E2540), IF(G2540&gt;'Bulk DivVar Analysis'!$D$9,"Pass","Fail"),"")</f>
        <v/>
      </c>
      <c r="I2540" s="338" t="str">
        <f t="shared" si="41"/>
        <v/>
      </c>
      <c r="J2540" s="339"/>
      <c r="K2540" s="339"/>
      <c r="L2540" s="339"/>
      <c r="M2540" s="339"/>
      <c r="N2540" s="339"/>
      <c r="O2540" s="339"/>
      <c r="P2540" s="339"/>
      <c r="Q2540" s="339"/>
    </row>
    <row r="2541" spans="1:17" ht="13.5" customHeight="1">
      <c r="A2541" s="481"/>
      <c r="B2541" s="481"/>
      <c r="C2541" s="481"/>
      <c r="D2541" s="481"/>
      <c r="E2541" s="481"/>
      <c r="F2541" s="339"/>
      <c r="G2541" s="340" t="str">
        <f>IF(ISNUMBER(E2541),E2541/'Bulk DivVar Analysis'!$C$7,"")</f>
        <v/>
      </c>
      <c r="H2541" s="338" t="str">
        <f>IF(ISNUMBER(E2541), IF(G2541&gt;'Bulk DivVar Analysis'!$D$9,"Pass","Fail"),"")</f>
        <v/>
      </c>
      <c r="I2541" s="338" t="str">
        <f t="shared" si="41"/>
        <v/>
      </c>
      <c r="J2541" s="339"/>
      <c r="K2541" s="339"/>
      <c r="L2541" s="339"/>
      <c r="M2541" s="339"/>
      <c r="N2541" s="339"/>
      <c r="O2541" s="339"/>
      <c r="P2541" s="339"/>
      <c r="Q2541" s="339"/>
    </row>
    <row r="2542" spans="1:17" ht="13.5" customHeight="1">
      <c r="A2542" s="481"/>
      <c r="B2542" s="481"/>
      <c r="C2542" s="481"/>
      <c r="D2542" s="481"/>
      <c r="E2542" s="481"/>
      <c r="F2542" s="339"/>
      <c r="G2542" s="340" t="str">
        <f>IF(ISNUMBER(E2542),E2542/'Bulk DivVar Analysis'!$C$7,"")</f>
        <v/>
      </c>
      <c r="H2542" s="338" t="str">
        <f>IF(ISNUMBER(E2542), IF(G2542&gt;'Bulk DivVar Analysis'!$D$9,"Pass","Fail"),"")</f>
        <v/>
      </c>
      <c r="I2542" s="338" t="str">
        <f t="shared" si="41"/>
        <v/>
      </c>
      <c r="J2542" s="339"/>
      <c r="K2542" s="339"/>
      <c r="L2542" s="339"/>
      <c r="M2542" s="339"/>
      <c r="N2542" s="339"/>
      <c r="O2542" s="339"/>
      <c r="P2542" s="339"/>
      <c r="Q2542" s="339"/>
    </row>
    <row r="2543" spans="1:17" ht="13.5" customHeight="1">
      <c r="A2543" s="481"/>
      <c r="B2543" s="481"/>
      <c r="C2543" s="481"/>
      <c r="D2543" s="481"/>
      <c r="E2543" s="481"/>
      <c r="F2543" s="339"/>
      <c r="G2543" s="340" t="str">
        <f>IF(ISNUMBER(E2543),E2543/'Bulk DivVar Analysis'!$C$7,"")</f>
        <v/>
      </c>
      <c r="H2543" s="338" t="str">
        <f>IF(ISNUMBER(E2543), IF(G2543&gt;'Bulk DivVar Analysis'!$D$9,"Pass","Fail"),"")</f>
        <v/>
      </c>
      <c r="I2543" s="338" t="str">
        <f t="shared" si="41"/>
        <v/>
      </c>
      <c r="J2543" s="339"/>
      <c r="K2543" s="339"/>
      <c r="L2543" s="339"/>
      <c r="M2543" s="339"/>
      <c r="N2543" s="339"/>
      <c r="O2543" s="339"/>
      <c r="P2543" s="339"/>
      <c r="Q2543" s="339"/>
    </row>
    <row r="2544" spans="1:17" ht="13.5" customHeight="1">
      <c r="A2544" s="481"/>
      <c r="B2544" s="481"/>
      <c r="C2544" s="481"/>
      <c r="D2544" s="481"/>
      <c r="E2544" s="481"/>
      <c r="F2544" s="339"/>
      <c r="G2544" s="340" t="str">
        <f>IF(ISNUMBER(E2544),E2544/'Bulk DivVar Analysis'!$C$7,"")</f>
        <v/>
      </c>
      <c r="H2544" s="338" t="str">
        <f>IF(ISNUMBER(E2544), IF(G2544&gt;'Bulk DivVar Analysis'!$D$9,"Pass","Fail"),"")</f>
        <v/>
      </c>
      <c r="I2544" s="338" t="str">
        <f t="shared" si="41"/>
        <v/>
      </c>
      <c r="J2544" s="339"/>
      <c r="K2544" s="339"/>
      <c r="L2544" s="339"/>
      <c r="M2544" s="339"/>
      <c r="N2544" s="339"/>
      <c r="O2544" s="339"/>
      <c r="P2544" s="339"/>
      <c r="Q2544" s="339"/>
    </row>
    <row r="2545" spans="1:17" ht="13.5" customHeight="1">
      <c r="A2545" s="481"/>
      <c r="B2545" s="481"/>
      <c r="C2545" s="481"/>
      <c r="D2545" s="481"/>
      <c r="E2545" s="481"/>
      <c r="F2545" s="339"/>
      <c r="G2545" s="340" t="str">
        <f>IF(ISNUMBER(E2545),E2545/'Bulk DivVar Analysis'!$C$7,"")</f>
        <v/>
      </c>
      <c r="H2545" s="338" t="str">
        <f>IF(ISNUMBER(E2545), IF(G2545&gt;'Bulk DivVar Analysis'!$D$9,"Pass","Fail"),"")</f>
        <v/>
      </c>
      <c r="I2545" s="338" t="str">
        <f t="shared" si="41"/>
        <v/>
      </c>
      <c r="J2545" s="339"/>
      <c r="K2545" s="339"/>
      <c r="L2545" s="339"/>
      <c r="M2545" s="339"/>
      <c r="N2545" s="339"/>
      <c r="O2545" s="339"/>
      <c r="P2545" s="339"/>
      <c r="Q2545" s="339"/>
    </row>
    <row r="2546" spans="1:17" ht="13.5" customHeight="1">
      <c r="A2546" s="481"/>
      <c r="B2546" s="481"/>
      <c r="C2546" s="481"/>
      <c r="D2546" s="481"/>
      <c r="E2546" s="481"/>
      <c r="F2546" s="339"/>
      <c r="G2546" s="340" t="str">
        <f>IF(ISNUMBER(E2546),E2546/'Bulk DivVar Analysis'!$C$7,"")</f>
        <v/>
      </c>
      <c r="H2546" s="338" t="str">
        <f>IF(ISNUMBER(E2546), IF(G2546&gt;'Bulk DivVar Analysis'!$D$9,"Pass","Fail"),"")</f>
        <v/>
      </c>
      <c r="I2546" s="338" t="str">
        <f t="shared" si="41"/>
        <v/>
      </c>
      <c r="J2546" s="339"/>
      <c r="K2546" s="339"/>
      <c r="L2546" s="339"/>
      <c r="M2546" s="339"/>
      <c r="N2546" s="339"/>
      <c r="O2546" s="339"/>
      <c r="P2546" s="339"/>
      <c r="Q2546" s="339"/>
    </row>
    <row r="2547" spans="1:17" ht="13.5" customHeight="1">
      <c r="A2547" s="481"/>
      <c r="B2547" s="481"/>
      <c r="C2547" s="481"/>
      <c r="D2547" s="481"/>
      <c r="E2547" s="481"/>
      <c r="F2547" s="339"/>
      <c r="G2547" s="340" t="str">
        <f>IF(ISNUMBER(E2547),E2547/'Bulk DivVar Analysis'!$C$7,"")</f>
        <v/>
      </c>
      <c r="H2547" s="338" t="str">
        <f>IF(ISNUMBER(E2547), IF(G2547&gt;'Bulk DivVar Analysis'!$D$9,"Pass","Fail"),"")</f>
        <v/>
      </c>
      <c r="I2547" s="338" t="str">
        <f t="shared" si="41"/>
        <v/>
      </c>
      <c r="J2547" s="339"/>
      <c r="K2547" s="339"/>
      <c r="L2547" s="339"/>
      <c r="M2547" s="339"/>
      <c r="N2547" s="339"/>
      <c r="O2547" s="339"/>
      <c r="P2547" s="339"/>
      <c r="Q2547" s="339"/>
    </row>
    <row r="2548" spans="1:17" ht="13.5" customHeight="1">
      <c r="A2548" s="481"/>
      <c r="B2548" s="481"/>
      <c r="C2548" s="481"/>
      <c r="D2548" s="481"/>
      <c r="E2548" s="481"/>
      <c r="F2548" s="339"/>
      <c r="G2548" s="340" t="str">
        <f>IF(ISNUMBER(E2548),E2548/'Bulk DivVar Analysis'!$C$7,"")</f>
        <v/>
      </c>
      <c r="H2548" s="338" t="str">
        <f>IF(ISNUMBER(E2548), IF(G2548&gt;'Bulk DivVar Analysis'!$D$9,"Pass","Fail"),"")</f>
        <v/>
      </c>
      <c r="I2548" s="338" t="str">
        <f t="shared" si="41"/>
        <v/>
      </c>
      <c r="J2548" s="339"/>
      <c r="K2548" s="339"/>
      <c r="L2548" s="339"/>
      <c r="M2548" s="339"/>
      <c r="N2548" s="339"/>
      <c r="O2548" s="339"/>
      <c r="P2548" s="339"/>
      <c r="Q2548" s="339"/>
    </row>
    <row r="2549" spans="1:17" ht="13.5" customHeight="1">
      <c r="A2549" s="481"/>
      <c r="B2549" s="481"/>
      <c r="C2549" s="481"/>
      <c r="D2549" s="481"/>
      <c r="E2549" s="481"/>
      <c r="F2549" s="339"/>
      <c r="G2549" s="340" t="str">
        <f>IF(ISNUMBER(E2549),E2549/'Bulk DivVar Analysis'!$C$7,"")</f>
        <v/>
      </c>
      <c r="H2549" s="338" t="str">
        <f>IF(ISNUMBER(E2549), IF(G2549&gt;'Bulk DivVar Analysis'!$D$9,"Pass","Fail"),"")</f>
        <v/>
      </c>
      <c r="I2549" s="338" t="str">
        <f t="shared" si="41"/>
        <v/>
      </c>
      <c r="J2549" s="339"/>
      <c r="K2549" s="339"/>
      <c r="L2549" s="339"/>
      <c r="M2549" s="339"/>
      <c r="N2549" s="339"/>
      <c r="O2549" s="339"/>
      <c r="P2549" s="339"/>
      <c r="Q2549" s="339"/>
    </row>
    <row r="2550" spans="1:17" ht="13.5" customHeight="1">
      <c r="A2550" s="481"/>
      <c r="B2550" s="481"/>
      <c r="C2550" s="481"/>
      <c r="D2550" s="481"/>
      <c r="E2550" s="481"/>
      <c r="F2550" s="339"/>
      <c r="G2550" s="340" t="str">
        <f>IF(ISNUMBER(E2550),E2550/'Bulk DivVar Analysis'!$C$7,"")</f>
        <v/>
      </c>
      <c r="H2550" s="338" t="str">
        <f>IF(ISNUMBER(E2550), IF(G2550&gt;'Bulk DivVar Analysis'!$D$9,"Pass","Fail"),"")</f>
        <v/>
      </c>
      <c r="I2550" s="338" t="str">
        <f t="shared" si="41"/>
        <v/>
      </c>
      <c r="J2550" s="339"/>
      <c r="K2550" s="339"/>
      <c r="L2550" s="339"/>
      <c r="M2550" s="339"/>
      <c r="N2550" s="339"/>
      <c r="O2550" s="339"/>
      <c r="P2550" s="339"/>
      <c r="Q2550" s="339"/>
    </row>
    <row r="2551" spans="1:17" ht="13.5" customHeight="1">
      <c r="A2551" s="481"/>
      <c r="B2551" s="481"/>
      <c r="C2551" s="481"/>
      <c r="D2551" s="481"/>
      <c r="E2551" s="481"/>
      <c r="F2551" s="339"/>
      <c r="G2551" s="340" t="str">
        <f>IF(ISNUMBER(E2551),E2551/'Bulk DivVar Analysis'!$C$7,"")</f>
        <v/>
      </c>
      <c r="H2551" s="338" t="str">
        <f>IF(ISNUMBER(E2551), IF(G2551&gt;'Bulk DivVar Analysis'!$D$9,"Pass","Fail"),"")</f>
        <v/>
      </c>
      <c r="I2551" s="338" t="str">
        <f t="shared" si="41"/>
        <v/>
      </c>
      <c r="J2551" s="339"/>
      <c r="K2551" s="339"/>
      <c r="L2551" s="339"/>
      <c r="M2551" s="339"/>
      <c r="N2551" s="339"/>
      <c r="O2551" s="339"/>
      <c r="P2551" s="339"/>
      <c r="Q2551" s="339"/>
    </row>
    <row r="2552" spans="1:17" ht="13.5" customHeight="1">
      <c r="A2552" s="481"/>
      <c r="B2552" s="481"/>
      <c r="C2552" s="481"/>
      <c r="D2552" s="481"/>
      <c r="E2552" s="481"/>
      <c r="F2552" s="339"/>
      <c r="G2552" s="340" t="str">
        <f>IF(ISNUMBER(E2552),E2552/'Bulk DivVar Analysis'!$C$7,"")</f>
        <v/>
      </c>
      <c r="H2552" s="338" t="str">
        <f>IF(ISNUMBER(E2552), IF(G2552&gt;'Bulk DivVar Analysis'!$D$9,"Pass","Fail"),"")</f>
        <v/>
      </c>
      <c r="I2552" s="338" t="str">
        <f t="shared" si="41"/>
        <v/>
      </c>
      <c r="J2552" s="339"/>
      <c r="K2552" s="339"/>
      <c r="L2552" s="339"/>
      <c r="M2552" s="339"/>
      <c r="N2552" s="339"/>
      <c r="O2552" s="339"/>
      <c r="P2552" s="339"/>
      <c r="Q2552" s="339"/>
    </row>
    <row r="2553" spans="1:17" ht="13.5" customHeight="1">
      <c r="A2553" s="481"/>
      <c r="B2553" s="481"/>
      <c r="C2553" s="481"/>
      <c r="D2553" s="481"/>
      <c r="E2553" s="481"/>
      <c r="F2553" s="339"/>
      <c r="G2553" s="340" t="str">
        <f>IF(ISNUMBER(E2553),E2553/'Bulk DivVar Analysis'!$C$7,"")</f>
        <v/>
      </c>
      <c r="H2553" s="338" t="str">
        <f>IF(ISNUMBER(E2553), IF(G2553&gt;'Bulk DivVar Analysis'!$D$9,"Pass","Fail"),"")</f>
        <v/>
      </c>
      <c r="I2553" s="338" t="str">
        <f t="shared" si="41"/>
        <v/>
      </c>
      <c r="J2553" s="339"/>
      <c r="K2553" s="339"/>
      <c r="L2553" s="339"/>
      <c r="M2553" s="339"/>
      <c r="N2553" s="339"/>
      <c r="O2553" s="339"/>
      <c r="P2553" s="339"/>
      <c r="Q2553" s="339"/>
    </row>
    <row r="2554" spans="1:17" ht="13.5" customHeight="1">
      <c r="A2554" s="481"/>
      <c r="B2554" s="481"/>
      <c r="C2554" s="481"/>
      <c r="D2554" s="481"/>
      <c r="E2554" s="481"/>
      <c r="F2554" s="339"/>
      <c r="G2554" s="340" t="str">
        <f>IF(ISNUMBER(E2554),E2554/'Bulk DivVar Analysis'!$C$7,"")</f>
        <v/>
      </c>
      <c r="H2554" s="338" t="str">
        <f>IF(ISNUMBER(E2554), IF(G2554&gt;'Bulk DivVar Analysis'!$D$9,"Pass","Fail"),"")</f>
        <v/>
      </c>
      <c r="I2554" s="338" t="str">
        <f t="shared" si="41"/>
        <v/>
      </c>
      <c r="J2554" s="339"/>
      <c r="K2554" s="339"/>
      <c r="L2554" s="339"/>
      <c r="M2554" s="339"/>
      <c r="N2554" s="339"/>
      <c r="O2554" s="339"/>
      <c r="P2554" s="339"/>
      <c r="Q2554" s="339"/>
    </row>
    <row r="2555" spans="1:17" ht="13.5" customHeight="1">
      <c r="A2555" s="481"/>
      <c r="B2555" s="481"/>
      <c r="C2555" s="481"/>
      <c r="D2555" s="481"/>
      <c r="E2555" s="481"/>
      <c r="F2555" s="339"/>
      <c r="G2555" s="340" t="str">
        <f>IF(ISNUMBER(E2555),E2555/'Bulk DivVar Analysis'!$C$7,"")</f>
        <v/>
      </c>
      <c r="H2555" s="338" t="str">
        <f>IF(ISNUMBER(E2555), IF(G2555&gt;'Bulk DivVar Analysis'!$D$9,"Pass","Fail"),"")</f>
        <v/>
      </c>
      <c r="I2555" s="338" t="str">
        <f t="shared" si="41"/>
        <v/>
      </c>
      <c r="J2555" s="339"/>
      <c r="K2555" s="339"/>
      <c r="L2555" s="339"/>
      <c r="M2555" s="339"/>
      <c r="N2555" s="339"/>
      <c r="O2555" s="339"/>
      <c r="P2555" s="339"/>
      <c r="Q2555" s="339"/>
    </row>
    <row r="2556" spans="1:17" ht="13.5" customHeight="1">
      <c r="A2556" s="481"/>
      <c r="B2556" s="481"/>
      <c r="C2556" s="481"/>
      <c r="D2556" s="481"/>
      <c r="E2556" s="481"/>
      <c r="F2556" s="339"/>
      <c r="G2556" s="340" t="str">
        <f>IF(ISNUMBER(E2556),E2556/'Bulk DivVar Analysis'!$C$7,"")</f>
        <v/>
      </c>
      <c r="H2556" s="338" t="str">
        <f>IF(ISNUMBER(E2556), IF(G2556&gt;'Bulk DivVar Analysis'!$D$9,"Pass","Fail"),"")</f>
        <v/>
      </c>
      <c r="I2556" s="338" t="str">
        <f t="shared" si="41"/>
        <v/>
      </c>
      <c r="J2556" s="339"/>
      <c r="K2556" s="339"/>
      <c r="L2556" s="339"/>
      <c r="M2556" s="339"/>
      <c r="N2556" s="339"/>
      <c r="O2556" s="339"/>
      <c r="P2556" s="339"/>
      <c r="Q2556" s="339"/>
    </row>
    <row r="2557" spans="1:17" ht="13.5" customHeight="1">
      <c r="A2557" s="481"/>
      <c r="B2557" s="481"/>
      <c r="C2557" s="481"/>
      <c r="D2557" s="481"/>
      <c r="E2557" s="481"/>
      <c r="F2557" s="339"/>
      <c r="G2557" s="340" t="str">
        <f>IF(ISNUMBER(E2557),E2557/'Bulk DivVar Analysis'!$C$7,"")</f>
        <v/>
      </c>
      <c r="H2557" s="338" t="str">
        <f>IF(ISNUMBER(E2557), IF(G2557&gt;'Bulk DivVar Analysis'!$D$9,"Pass","Fail"),"")</f>
        <v/>
      </c>
      <c r="I2557" s="338" t="str">
        <f t="shared" si="41"/>
        <v/>
      </c>
      <c r="J2557" s="339"/>
      <c r="K2557" s="339"/>
      <c r="L2557" s="339"/>
      <c r="M2557" s="339"/>
      <c r="N2557" s="339"/>
      <c r="O2557" s="339"/>
      <c r="P2557" s="339"/>
      <c r="Q2557" s="339"/>
    </row>
    <row r="2558" spans="1:17" ht="13.5" customHeight="1">
      <c r="A2558" s="481"/>
      <c r="B2558" s="481"/>
      <c r="C2558" s="481"/>
      <c r="D2558" s="481"/>
      <c r="E2558" s="481"/>
      <c r="F2558" s="339"/>
      <c r="G2558" s="340" t="str">
        <f>IF(ISNUMBER(E2558),E2558/'Bulk DivVar Analysis'!$C$7,"")</f>
        <v/>
      </c>
      <c r="H2558" s="338" t="str">
        <f>IF(ISNUMBER(E2558), IF(G2558&gt;'Bulk DivVar Analysis'!$D$9,"Pass","Fail"),"")</f>
        <v/>
      </c>
      <c r="I2558" s="338" t="str">
        <f t="shared" si="41"/>
        <v/>
      </c>
      <c r="J2558" s="339"/>
      <c r="K2558" s="339"/>
      <c r="L2558" s="339"/>
      <c r="M2558" s="339"/>
      <c r="N2558" s="339"/>
      <c r="O2558" s="339"/>
      <c r="P2558" s="339"/>
      <c r="Q2558" s="339"/>
    </row>
    <row r="2559" spans="1:17" ht="13.5" customHeight="1">
      <c r="A2559" s="481"/>
      <c r="B2559" s="481"/>
      <c r="C2559" s="481"/>
      <c r="D2559" s="481"/>
      <c r="E2559" s="481"/>
      <c r="F2559" s="339"/>
      <c r="G2559" s="340" t="str">
        <f>IF(ISNUMBER(E2559),E2559/'Bulk DivVar Analysis'!$C$7,"")</f>
        <v/>
      </c>
      <c r="H2559" s="338" t="str">
        <f>IF(ISNUMBER(E2559), IF(G2559&gt;'Bulk DivVar Analysis'!$D$9,"Pass","Fail"),"")</f>
        <v/>
      </c>
      <c r="I2559" s="338" t="str">
        <f t="shared" si="41"/>
        <v/>
      </c>
      <c r="J2559" s="339"/>
      <c r="K2559" s="339"/>
      <c r="L2559" s="339"/>
      <c r="M2559" s="339"/>
      <c r="N2559" s="339"/>
      <c r="O2559" s="339"/>
      <c r="P2559" s="339"/>
      <c r="Q2559" s="339"/>
    </row>
    <row r="2560" spans="1:17" ht="13.5" customHeight="1">
      <c r="A2560" s="481"/>
      <c r="B2560" s="481"/>
      <c r="C2560" s="481"/>
      <c r="D2560" s="481"/>
      <c r="E2560" s="481"/>
      <c r="F2560" s="339"/>
      <c r="G2560" s="340" t="str">
        <f>IF(ISNUMBER(E2560),E2560/'Bulk DivVar Analysis'!$C$7,"")</f>
        <v/>
      </c>
      <c r="H2560" s="338" t="str">
        <f>IF(ISNUMBER(E2560), IF(G2560&gt;'Bulk DivVar Analysis'!$D$9,"Pass","Fail"),"")</f>
        <v/>
      </c>
      <c r="I2560" s="338" t="str">
        <f t="shared" si="41"/>
        <v/>
      </c>
      <c r="J2560" s="339"/>
      <c r="K2560" s="339"/>
      <c r="L2560" s="339"/>
      <c r="M2560" s="339"/>
      <c r="N2560" s="339"/>
      <c r="O2560" s="339"/>
      <c r="P2560" s="339"/>
      <c r="Q2560" s="339"/>
    </row>
    <row r="2561" spans="1:17" ht="13.5" customHeight="1">
      <c r="A2561" s="481"/>
      <c r="B2561" s="481"/>
      <c r="C2561" s="481"/>
      <c r="D2561" s="481"/>
      <c r="E2561" s="481"/>
      <c r="F2561" s="339"/>
      <c r="G2561" s="340" t="str">
        <f>IF(ISNUMBER(E2561),E2561/'Bulk DivVar Analysis'!$C$7,"")</f>
        <v/>
      </c>
      <c r="H2561" s="338" t="str">
        <f>IF(ISNUMBER(E2561), IF(G2561&gt;'Bulk DivVar Analysis'!$D$9,"Pass","Fail"),"")</f>
        <v/>
      </c>
      <c r="I2561" s="338" t="str">
        <f t="shared" si="41"/>
        <v/>
      </c>
      <c r="J2561" s="339"/>
      <c r="K2561" s="339"/>
      <c r="L2561" s="339"/>
      <c r="M2561" s="339"/>
      <c r="N2561" s="339"/>
      <c r="O2561" s="339"/>
      <c r="P2561" s="339"/>
      <c r="Q2561" s="339"/>
    </row>
    <row r="2562" spans="1:17" ht="13.5" customHeight="1">
      <c r="A2562" s="481"/>
      <c r="B2562" s="481"/>
      <c r="C2562" s="481"/>
      <c r="D2562" s="481"/>
      <c r="E2562" s="481"/>
      <c r="F2562" s="339"/>
      <c r="G2562" s="340" t="str">
        <f>IF(ISNUMBER(E2562),E2562/'Bulk DivVar Analysis'!$C$7,"")</f>
        <v/>
      </c>
      <c r="H2562" s="338" t="str">
        <f>IF(ISNUMBER(E2562), IF(G2562&gt;'Bulk DivVar Analysis'!$D$9,"Pass","Fail"),"")</f>
        <v/>
      </c>
      <c r="I2562" s="338" t="str">
        <f t="shared" si="41"/>
        <v/>
      </c>
      <c r="J2562" s="339"/>
      <c r="K2562" s="339"/>
      <c r="L2562" s="339"/>
      <c r="M2562" s="339"/>
      <c r="N2562" s="339"/>
      <c r="O2562" s="339"/>
      <c r="P2562" s="339"/>
      <c r="Q2562" s="339"/>
    </row>
    <row r="2563" spans="1:17" ht="13.5" customHeight="1">
      <c r="A2563" s="481"/>
      <c r="B2563" s="481"/>
      <c r="C2563" s="481"/>
      <c r="D2563" s="481"/>
      <c r="E2563" s="481"/>
      <c r="F2563" s="339"/>
      <c r="G2563" s="340" t="str">
        <f>IF(ISNUMBER(E2563),E2563/'Bulk DivVar Analysis'!$C$7,"")</f>
        <v/>
      </c>
      <c r="H2563" s="338" t="str">
        <f>IF(ISNUMBER(E2563), IF(G2563&gt;'Bulk DivVar Analysis'!$D$9,"Pass","Fail"),"")</f>
        <v/>
      </c>
      <c r="I2563" s="338" t="str">
        <f t="shared" ref="I2563:I2626" si="42">_xlfn.TEXTJOIN("_",TRUE,B2563,C2563)</f>
        <v/>
      </c>
      <c r="J2563" s="339"/>
      <c r="K2563" s="339"/>
      <c r="L2563" s="339"/>
      <c r="M2563" s="339"/>
      <c r="N2563" s="339"/>
      <c r="O2563" s="339"/>
      <c r="P2563" s="339"/>
      <c r="Q2563" s="339"/>
    </row>
    <row r="2564" spans="1:17" ht="13.5" customHeight="1">
      <c r="A2564" s="481"/>
      <c r="B2564" s="481"/>
      <c r="C2564" s="481"/>
      <c r="D2564" s="481"/>
      <c r="E2564" s="481"/>
      <c r="F2564" s="339"/>
      <c r="G2564" s="340" t="str">
        <f>IF(ISNUMBER(E2564),E2564/'Bulk DivVar Analysis'!$C$7,"")</f>
        <v/>
      </c>
      <c r="H2564" s="338" t="str">
        <f>IF(ISNUMBER(E2564), IF(G2564&gt;'Bulk DivVar Analysis'!$D$9,"Pass","Fail"),"")</f>
        <v/>
      </c>
      <c r="I2564" s="338" t="str">
        <f t="shared" si="42"/>
        <v/>
      </c>
      <c r="J2564" s="339"/>
      <c r="K2564" s="339"/>
      <c r="L2564" s="339"/>
      <c r="M2564" s="339"/>
      <c r="N2564" s="339"/>
      <c r="O2564" s="339"/>
      <c r="P2564" s="339"/>
      <c r="Q2564" s="339"/>
    </row>
    <row r="2565" spans="1:17" ht="13.5" customHeight="1">
      <c r="A2565" s="481"/>
      <c r="B2565" s="481"/>
      <c r="C2565" s="481"/>
      <c r="D2565" s="481"/>
      <c r="E2565" s="481"/>
      <c r="F2565" s="339"/>
      <c r="G2565" s="340" t="str">
        <f>IF(ISNUMBER(E2565),E2565/'Bulk DivVar Analysis'!$C$7,"")</f>
        <v/>
      </c>
      <c r="H2565" s="338" t="str">
        <f>IF(ISNUMBER(E2565), IF(G2565&gt;'Bulk DivVar Analysis'!$D$9,"Pass","Fail"),"")</f>
        <v/>
      </c>
      <c r="I2565" s="338" t="str">
        <f t="shared" si="42"/>
        <v/>
      </c>
      <c r="J2565" s="339"/>
      <c r="K2565" s="339"/>
      <c r="L2565" s="339"/>
      <c r="M2565" s="339"/>
      <c r="N2565" s="339"/>
      <c r="O2565" s="339"/>
      <c r="P2565" s="339"/>
      <c r="Q2565" s="339"/>
    </row>
    <row r="2566" spans="1:17" ht="13.5" customHeight="1">
      <c r="A2566" s="481"/>
      <c r="B2566" s="481"/>
      <c r="C2566" s="481"/>
      <c r="D2566" s="481"/>
      <c r="E2566" s="481"/>
      <c r="F2566" s="339"/>
      <c r="G2566" s="340" t="str">
        <f>IF(ISNUMBER(E2566),E2566/'Bulk DivVar Analysis'!$C$7,"")</f>
        <v/>
      </c>
      <c r="H2566" s="338" t="str">
        <f>IF(ISNUMBER(E2566), IF(G2566&gt;'Bulk DivVar Analysis'!$D$9,"Pass","Fail"),"")</f>
        <v/>
      </c>
      <c r="I2566" s="338" t="str">
        <f t="shared" si="42"/>
        <v/>
      </c>
      <c r="J2566" s="339"/>
      <c r="K2566" s="339"/>
      <c r="L2566" s="339"/>
      <c r="M2566" s="339"/>
      <c r="N2566" s="339"/>
      <c r="O2566" s="339"/>
      <c r="P2566" s="339"/>
      <c r="Q2566" s="339"/>
    </row>
    <row r="2567" spans="1:17" ht="13.5" customHeight="1">
      <c r="A2567" s="481"/>
      <c r="B2567" s="481"/>
      <c r="C2567" s="481"/>
      <c r="D2567" s="481"/>
      <c r="E2567" s="481"/>
      <c r="F2567" s="339"/>
      <c r="G2567" s="340" t="str">
        <f>IF(ISNUMBER(E2567),E2567/'Bulk DivVar Analysis'!$C$7,"")</f>
        <v/>
      </c>
      <c r="H2567" s="338" t="str">
        <f>IF(ISNUMBER(E2567), IF(G2567&gt;'Bulk DivVar Analysis'!$D$9,"Pass","Fail"),"")</f>
        <v/>
      </c>
      <c r="I2567" s="338" t="str">
        <f t="shared" si="42"/>
        <v/>
      </c>
      <c r="J2567" s="339"/>
      <c r="K2567" s="339"/>
      <c r="L2567" s="339"/>
      <c r="M2567" s="339"/>
      <c r="N2567" s="339"/>
      <c r="O2567" s="339"/>
      <c r="P2567" s="339"/>
      <c r="Q2567" s="339"/>
    </row>
    <row r="2568" spans="1:17" ht="13.5" customHeight="1">
      <c r="A2568" s="481"/>
      <c r="B2568" s="481"/>
      <c r="C2568" s="481"/>
      <c r="D2568" s="481"/>
      <c r="E2568" s="481"/>
      <c r="F2568" s="339"/>
      <c r="G2568" s="340" t="str">
        <f>IF(ISNUMBER(E2568),E2568/'Bulk DivVar Analysis'!$C$7,"")</f>
        <v/>
      </c>
      <c r="H2568" s="338" t="str">
        <f>IF(ISNUMBER(E2568), IF(G2568&gt;'Bulk DivVar Analysis'!$D$9,"Pass","Fail"),"")</f>
        <v/>
      </c>
      <c r="I2568" s="338" t="str">
        <f t="shared" si="42"/>
        <v/>
      </c>
      <c r="J2568" s="339"/>
      <c r="K2568" s="339"/>
      <c r="L2568" s="339"/>
      <c r="M2568" s="339"/>
      <c r="N2568" s="339"/>
      <c r="O2568" s="339"/>
      <c r="P2568" s="339"/>
      <c r="Q2568" s="339"/>
    </row>
    <row r="2569" spans="1:17" ht="13.5" customHeight="1">
      <c r="A2569" s="481"/>
      <c r="B2569" s="481"/>
      <c r="C2569" s="481"/>
      <c r="D2569" s="481"/>
      <c r="E2569" s="481"/>
      <c r="F2569" s="339"/>
      <c r="G2569" s="340" t="str">
        <f>IF(ISNUMBER(E2569),E2569/'Bulk DivVar Analysis'!$C$7,"")</f>
        <v/>
      </c>
      <c r="H2569" s="338" t="str">
        <f>IF(ISNUMBER(E2569), IF(G2569&gt;'Bulk DivVar Analysis'!$D$9,"Pass","Fail"),"")</f>
        <v/>
      </c>
      <c r="I2569" s="338" t="str">
        <f t="shared" si="42"/>
        <v/>
      </c>
      <c r="J2569" s="339"/>
      <c r="K2569" s="339"/>
      <c r="L2569" s="339"/>
      <c r="M2569" s="339"/>
      <c r="N2569" s="339"/>
      <c r="O2569" s="339"/>
      <c r="P2569" s="339"/>
      <c r="Q2569" s="339"/>
    </row>
    <row r="2570" spans="1:17" ht="13.5" customHeight="1">
      <c r="A2570" s="481"/>
      <c r="B2570" s="481"/>
      <c r="C2570" s="481"/>
      <c r="D2570" s="481"/>
      <c r="E2570" s="481"/>
      <c r="F2570" s="339"/>
      <c r="G2570" s="340" t="str">
        <f>IF(ISNUMBER(E2570),E2570/'Bulk DivVar Analysis'!$C$7,"")</f>
        <v/>
      </c>
      <c r="H2570" s="338" t="str">
        <f>IF(ISNUMBER(E2570), IF(G2570&gt;'Bulk DivVar Analysis'!$D$9,"Pass","Fail"),"")</f>
        <v/>
      </c>
      <c r="I2570" s="338" t="str">
        <f t="shared" si="42"/>
        <v/>
      </c>
      <c r="J2570" s="339"/>
      <c r="K2570" s="339"/>
      <c r="L2570" s="339"/>
      <c r="M2570" s="339"/>
      <c r="N2570" s="339"/>
      <c r="O2570" s="339"/>
      <c r="P2570" s="339"/>
      <c r="Q2570" s="339"/>
    </row>
    <row r="2571" spans="1:17" ht="13.5" customHeight="1">
      <c r="A2571" s="481"/>
      <c r="B2571" s="481"/>
      <c r="C2571" s="481"/>
      <c r="D2571" s="481"/>
      <c r="E2571" s="481"/>
      <c r="F2571" s="339"/>
      <c r="G2571" s="340" t="str">
        <f>IF(ISNUMBER(E2571),E2571/'Bulk DivVar Analysis'!$C$7,"")</f>
        <v/>
      </c>
      <c r="H2571" s="338" t="str">
        <f>IF(ISNUMBER(E2571), IF(G2571&gt;'Bulk DivVar Analysis'!$D$9,"Pass","Fail"),"")</f>
        <v/>
      </c>
      <c r="I2571" s="338" t="str">
        <f t="shared" si="42"/>
        <v/>
      </c>
      <c r="J2571" s="339"/>
      <c r="K2571" s="339"/>
      <c r="L2571" s="339"/>
      <c r="M2571" s="339"/>
      <c r="N2571" s="339"/>
      <c r="O2571" s="339"/>
      <c r="P2571" s="339"/>
      <c r="Q2571" s="339"/>
    </row>
    <row r="2572" spans="1:17" ht="13.5" customHeight="1">
      <c r="A2572" s="481"/>
      <c r="B2572" s="481"/>
      <c r="C2572" s="481"/>
      <c r="D2572" s="481"/>
      <c r="E2572" s="481"/>
      <c r="F2572" s="339"/>
      <c r="G2572" s="340" t="str">
        <f>IF(ISNUMBER(E2572),E2572/'Bulk DivVar Analysis'!$C$7,"")</f>
        <v/>
      </c>
      <c r="H2572" s="338" t="str">
        <f>IF(ISNUMBER(E2572), IF(G2572&gt;'Bulk DivVar Analysis'!$D$9,"Pass","Fail"),"")</f>
        <v/>
      </c>
      <c r="I2572" s="338" t="str">
        <f t="shared" si="42"/>
        <v/>
      </c>
      <c r="J2572" s="339"/>
      <c r="K2572" s="339"/>
      <c r="L2572" s="339"/>
      <c r="M2572" s="339"/>
      <c r="N2572" s="339"/>
      <c r="O2572" s="339"/>
      <c r="P2572" s="339"/>
      <c r="Q2572" s="339"/>
    </row>
    <row r="2573" spans="1:17" ht="13.5" customHeight="1">
      <c r="A2573" s="481"/>
      <c r="B2573" s="481"/>
      <c r="C2573" s="481"/>
      <c r="D2573" s="481"/>
      <c r="E2573" s="481"/>
      <c r="F2573" s="339"/>
      <c r="G2573" s="340" t="str">
        <f>IF(ISNUMBER(E2573),E2573/'Bulk DivVar Analysis'!$C$7,"")</f>
        <v/>
      </c>
      <c r="H2573" s="338" t="str">
        <f>IF(ISNUMBER(E2573), IF(G2573&gt;'Bulk DivVar Analysis'!$D$9,"Pass","Fail"),"")</f>
        <v/>
      </c>
      <c r="I2573" s="338" t="str">
        <f t="shared" si="42"/>
        <v/>
      </c>
      <c r="J2573" s="339"/>
      <c r="K2573" s="339"/>
      <c r="L2573" s="339"/>
      <c r="M2573" s="339"/>
      <c r="N2573" s="339"/>
      <c r="O2573" s="339"/>
      <c r="P2573" s="339"/>
      <c r="Q2573" s="339"/>
    </row>
    <row r="2574" spans="1:17" ht="13.5" customHeight="1">
      <c r="A2574" s="481"/>
      <c r="B2574" s="481"/>
      <c r="C2574" s="481"/>
      <c r="D2574" s="481"/>
      <c r="E2574" s="481"/>
      <c r="F2574" s="339"/>
      <c r="G2574" s="340" t="str">
        <f>IF(ISNUMBER(E2574),E2574/'Bulk DivVar Analysis'!$C$7,"")</f>
        <v/>
      </c>
      <c r="H2574" s="338" t="str">
        <f>IF(ISNUMBER(E2574), IF(G2574&gt;'Bulk DivVar Analysis'!$D$9,"Pass","Fail"),"")</f>
        <v/>
      </c>
      <c r="I2574" s="338" t="str">
        <f t="shared" si="42"/>
        <v/>
      </c>
      <c r="J2574" s="339"/>
      <c r="K2574" s="339"/>
      <c r="L2574" s="339"/>
      <c r="M2574" s="339"/>
      <c r="N2574" s="339"/>
      <c r="O2574" s="339"/>
      <c r="P2574" s="339"/>
      <c r="Q2574" s="339"/>
    </row>
    <row r="2575" spans="1:17" ht="13.5" customHeight="1">
      <c r="A2575" s="481"/>
      <c r="B2575" s="481"/>
      <c r="C2575" s="481"/>
      <c r="D2575" s="481"/>
      <c r="E2575" s="481"/>
      <c r="F2575" s="339"/>
      <c r="G2575" s="340" t="str">
        <f>IF(ISNUMBER(E2575),E2575/'Bulk DivVar Analysis'!$C$7,"")</f>
        <v/>
      </c>
      <c r="H2575" s="338" t="str">
        <f>IF(ISNUMBER(E2575), IF(G2575&gt;'Bulk DivVar Analysis'!$D$9,"Pass","Fail"),"")</f>
        <v/>
      </c>
      <c r="I2575" s="338" t="str">
        <f t="shared" si="42"/>
        <v/>
      </c>
      <c r="J2575" s="339"/>
      <c r="K2575" s="339"/>
      <c r="L2575" s="339"/>
      <c r="M2575" s="339"/>
      <c r="N2575" s="339"/>
      <c r="O2575" s="339"/>
      <c r="P2575" s="339"/>
      <c r="Q2575" s="339"/>
    </row>
    <row r="2576" spans="1:17" ht="13.5" customHeight="1">
      <c r="A2576" s="481"/>
      <c r="B2576" s="481"/>
      <c r="C2576" s="481"/>
      <c r="D2576" s="481"/>
      <c r="E2576" s="481"/>
      <c r="F2576" s="339"/>
      <c r="G2576" s="340" t="str">
        <f>IF(ISNUMBER(E2576),E2576/'Bulk DivVar Analysis'!$C$7,"")</f>
        <v/>
      </c>
      <c r="H2576" s="338" t="str">
        <f>IF(ISNUMBER(E2576), IF(G2576&gt;'Bulk DivVar Analysis'!$D$9,"Pass","Fail"),"")</f>
        <v/>
      </c>
      <c r="I2576" s="338" t="str">
        <f t="shared" si="42"/>
        <v/>
      </c>
      <c r="J2576" s="339"/>
      <c r="K2576" s="339"/>
      <c r="L2576" s="339"/>
      <c r="M2576" s="339"/>
      <c r="N2576" s="339"/>
      <c r="O2576" s="339"/>
      <c r="P2576" s="339"/>
      <c r="Q2576" s="339"/>
    </row>
    <row r="2577" spans="1:17" ht="13.5" customHeight="1">
      <c r="A2577" s="481"/>
      <c r="B2577" s="481"/>
      <c r="C2577" s="481"/>
      <c r="D2577" s="481"/>
      <c r="E2577" s="481"/>
      <c r="F2577" s="339"/>
      <c r="G2577" s="340" t="str">
        <f>IF(ISNUMBER(E2577),E2577/'Bulk DivVar Analysis'!$C$7,"")</f>
        <v/>
      </c>
      <c r="H2577" s="338" t="str">
        <f>IF(ISNUMBER(E2577), IF(G2577&gt;'Bulk DivVar Analysis'!$D$9,"Pass","Fail"),"")</f>
        <v/>
      </c>
      <c r="I2577" s="338" t="str">
        <f t="shared" si="42"/>
        <v/>
      </c>
      <c r="J2577" s="339"/>
      <c r="K2577" s="339"/>
      <c r="L2577" s="339"/>
      <c r="M2577" s="339"/>
      <c r="N2577" s="339"/>
      <c r="O2577" s="339"/>
      <c r="P2577" s="339"/>
      <c r="Q2577" s="339"/>
    </row>
    <row r="2578" spans="1:17" ht="13.5" customHeight="1">
      <c r="A2578" s="481"/>
      <c r="B2578" s="481"/>
      <c r="C2578" s="481"/>
      <c r="D2578" s="481"/>
      <c r="E2578" s="481"/>
      <c r="F2578" s="339"/>
      <c r="G2578" s="340" t="str">
        <f>IF(ISNUMBER(E2578),E2578/'Bulk DivVar Analysis'!$C$7,"")</f>
        <v/>
      </c>
      <c r="H2578" s="338" t="str">
        <f>IF(ISNUMBER(E2578), IF(G2578&gt;'Bulk DivVar Analysis'!$D$9,"Pass","Fail"),"")</f>
        <v/>
      </c>
      <c r="I2578" s="338" t="str">
        <f t="shared" si="42"/>
        <v/>
      </c>
      <c r="J2578" s="339"/>
      <c r="K2578" s="339"/>
      <c r="L2578" s="339"/>
      <c r="M2578" s="339"/>
      <c r="N2578" s="339"/>
      <c r="O2578" s="339"/>
      <c r="P2578" s="339"/>
      <c r="Q2578" s="339"/>
    </row>
    <row r="2579" spans="1:17" ht="13.5" customHeight="1">
      <c r="A2579" s="481"/>
      <c r="B2579" s="481"/>
      <c r="C2579" s="481"/>
      <c r="D2579" s="481"/>
      <c r="E2579" s="481"/>
      <c r="F2579" s="339"/>
      <c r="G2579" s="340" t="str">
        <f>IF(ISNUMBER(E2579),E2579/'Bulk DivVar Analysis'!$C$7,"")</f>
        <v/>
      </c>
      <c r="H2579" s="338" t="str">
        <f>IF(ISNUMBER(E2579), IF(G2579&gt;'Bulk DivVar Analysis'!$D$9,"Pass","Fail"),"")</f>
        <v/>
      </c>
      <c r="I2579" s="338" t="str">
        <f t="shared" si="42"/>
        <v/>
      </c>
      <c r="J2579" s="339"/>
      <c r="K2579" s="339"/>
      <c r="L2579" s="339"/>
      <c r="M2579" s="339"/>
      <c r="N2579" s="339"/>
      <c r="O2579" s="339"/>
      <c r="P2579" s="339"/>
      <c r="Q2579" s="339"/>
    </row>
    <row r="2580" spans="1:17" ht="13.5" customHeight="1">
      <c r="A2580" s="481"/>
      <c r="B2580" s="481"/>
      <c r="C2580" s="481"/>
      <c r="D2580" s="481"/>
      <c r="E2580" s="481"/>
      <c r="F2580" s="339"/>
      <c r="G2580" s="340" t="str">
        <f>IF(ISNUMBER(E2580),E2580/'Bulk DivVar Analysis'!$C$7,"")</f>
        <v/>
      </c>
      <c r="H2580" s="338" t="str">
        <f>IF(ISNUMBER(E2580), IF(G2580&gt;'Bulk DivVar Analysis'!$D$9,"Pass","Fail"),"")</f>
        <v/>
      </c>
      <c r="I2580" s="338" t="str">
        <f t="shared" si="42"/>
        <v/>
      </c>
      <c r="J2580" s="339"/>
      <c r="K2580" s="339"/>
      <c r="L2580" s="339"/>
      <c r="M2580" s="339"/>
      <c r="N2580" s="339"/>
      <c r="O2580" s="339"/>
      <c r="P2580" s="339"/>
      <c r="Q2580" s="339"/>
    </row>
    <row r="2581" spans="1:17" ht="13.5" customHeight="1">
      <c r="A2581" s="481"/>
      <c r="B2581" s="481"/>
      <c r="C2581" s="481"/>
      <c r="D2581" s="481"/>
      <c r="E2581" s="481"/>
      <c r="F2581" s="339"/>
      <c r="G2581" s="340" t="str">
        <f>IF(ISNUMBER(E2581),E2581/'Bulk DivVar Analysis'!$C$7,"")</f>
        <v/>
      </c>
      <c r="H2581" s="338" t="str">
        <f>IF(ISNUMBER(E2581), IF(G2581&gt;'Bulk DivVar Analysis'!$D$9,"Pass","Fail"),"")</f>
        <v/>
      </c>
      <c r="I2581" s="338" t="str">
        <f t="shared" si="42"/>
        <v/>
      </c>
      <c r="J2581" s="339"/>
      <c r="K2581" s="339"/>
      <c r="L2581" s="339"/>
      <c r="M2581" s="339"/>
      <c r="N2581" s="339"/>
      <c r="O2581" s="339"/>
      <c r="P2581" s="339"/>
      <c r="Q2581" s="339"/>
    </row>
    <row r="2582" spans="1:17" ht="13.5" customHeight="1">
      <c r="A2582" s="481"/>
      <c r="B2582" s="481"/>
      <c r="C2582" s="481"/>
      <c r="D2582" s="481"/>
      <c r="E2582" s="481"/>
      <c r="F2582" s="339"/>
      <c r="G2582" s="340" t="str">
        <f>IF(ISNUMBER(E2582),E2582/'Bulk DivVar Analysis'!$C$7,"")</f>
        <v/>
      </c>
      <c r="H2582" s="338" t="str">
        <f>IF(ISNUMBER(E2582), IF(G2582&gt;'Bulk DivVar Analysis'!$D$9,"Pass","Fail"),"")</f>
        <v/>
      </c>
      <c r="I2582" s="338" t="str">
        <f t="shared" si="42"/>
        <v/>
      </c>
      <c r="J2582" s="339"/>
      <c r="K2582" s="339"/>
      <c r="L2582" s="339"/>
      <c r="M2582" s="339"/>
      <c r="N2582" s="339"/>
      <c r="O2582" s="339"/>
      <c r="P2582" s="339"/>
      <c r="Q2582" s="339"/>
    </row>
    <row r="2583" spans="1:17" ht="13.5" customHeight="1">
      <c r="A2583" s="481"/>
      <c r="B2583" s="481"/>
      <c r="C2583" s="481"/>
      <c r="D2583" s="481"/>
      <c r="E2583" s="481"/>
      <c r="F2583" s="339"/>
      <c r="G2583" s="340" t="str">
        <f>IF(ISNUMBER(E2583),E2583/'Bulk DivVar Analysis'!$C$7,"")</f>
        <v/>
      </c>
      <c r="H2583" s="338" t="str">
        <f>IF(ISNUMBER(E2583), IF(G2583&gt;'Bulk DivVar Analysis'!$D$9,"Pass","Fail"),"")</f>
        <v/>
      </c>
      <c r="I2583" s="338" t="str">
        <f t="shared" si="42"/>
        <v/>
      </c>
      <c r="J2583" s="339"/>
      <c r="K2583" s="339"/>
      <c r="L2583" s="339"/>
      <c r="M2583" s="339"/>
      <c r="N2583" s="339"/>
      <c r="O2583" s="339"/>
      <c r="P2583" s="339"/>
      <c r="Q2583" s="339"/>
    </row>
    <row r="2584" spans="1:17" ht="13.5" customHeight="1">
      <c r="A2584" s="481"/>
      <c r="B2584" s="481"/>
      <c r="C2584" s="481"/>
      <c r="D2584" s="481"/>
      <c r="E2584" s="481"/>
      <c r="F2584" s="339"/>
      <c r="G2584" s="340" t="str">
        <f>IF(ISNUMBER(E2584),E2584/'Bulk DivVar Analysis'!$C$7,"")</f>
        <v/>
      </c>
      <c r="H2584" s="338" t="str">
        <f>IF(ISNUMBER(E2584), IF(G2584&gt;'Bulk DivVar Analysis'!$D$9,"Pass","Fail"),"")</f>
        <v/>
      </c>
      <c r="I2584" s="338" t="str">
        <f t="shared" si="42"/>
        <v/>
      </c>
      <c r="J2584" s="339"/>
      <c r="K2584" s="339"/>
      <c r="L2584" s="339"/>
      <c r="M2584" s="339"/>
      <c r="N2584" s="339"/>
      <c r="O2584" s="339"/>
      <c r="P2584" s="339"/>
      <c r="Q2584" s="339"/>
    </row>
    <row r="2585" spans="1:17" ht="13.5" customHeight="1">
      <c r="A2585" s="481"/>
      <c r="B2585" s="481"/>
      <c r="C2585" s="481"/>
      <c r="D2585" s="481"/>
      <c r="E2585" s="481"/>
      <c r="F2585" s="339"/>
      <c r="G2585" s="340" t="str">
        <f>IF(ISNUMBER(E2585),E2585/'Bulk DivVar Analysis'!$C$7,"")</f>
        <v/>
      </c>
      <c r="H2585" s="338" t="str">
        <f>IF(ISNUMBER(E2585), IF(G2585&gt;'Bulk DivVar Analysis'!$D$9,"Pass","Fail"),"")</f>
        <v/>
      </c>
      <c r="I2585" s="338" t="str">
        <f t="shared" si="42"/>
        <v/>
      </c>
      <c r="J2585" s="339"/>
      <c r="K2585" s="339"/>
      <c r="L2585" s="339"/>
      <c r="M2585" s="339"/>
      <c r="N2585" s="339"/>
      <c r="O2585" s="339"/>
      <c r="P2585" s="339"/>
      <c r="Q2585" s="339"/>
    </row>
    <row r="2586" spans="1:17" ht="13.5" customHeight="1">
      <c r="A2586" s="481"/>
      <c r="B2586" s="481"/>
      <c r="C2586" s="481"/>
      <c r="D2586" s="481"/>
      <c r="E2586" s="481"/>
      <c r="F2586" s="339"/>
      <c r="G2586" s="340" t="str">
        <f>IF(ISNUMBER(E2586),E2586/'Bulk DivVar Analysis'!$C$7,"")</f>
        <v/>
      </c>
      <c r="H2586" s="338" t="str">
        <f>IF(ISNUMBER(E2586), IF(G2586&gt;'Bulk DivVar Analysis'!$D$9,"Pass","Fail"),"")</f>
        <v/>
      </c>
      <c r="I2586" s="338" t="str">
        <f t="shared" si="42"/>
        <v/>
      </c>
      <c r="J2586" s="339"/>
      <c r="K2586" s="339"/>
      <c r="L2586" s="339"/>
      <c r="M2586" s="339"/>
      <c r="N2586" s="339"/>
      <c r="O2586" s="339"/>
      <c r="P2586" s="339"/>
      <c r="Q2586" s="339"/>
    </row>
    <row r="2587" spans="1:17" ht="13.5" customHeight="1">
      <c r="A2587" s="481"/>
      <c r="B2587" s="481"/>
      <c r="C2587" s="481"/>
      <c r="D2587" s="481"/>
      <c r="E2587" s="481"/>
      <c r="F2587" s="339"/>
      <c r="G2587" s="340" t="str">
        <f>IF(ISNUMBER(E2587),E2587/'Bulk DivVar Analysis'!$C$7,"")</f>
        <v/>
      </c>
      <c r="H2587" s="338" t="str">
        <f>IF(ISNUMBER(E2587), IF(G2587&gt;'Bulk DivVar Analysis'!$D$9,"Pass","Fail"),"")</f>
        <v/>
      </c>
      <c r="I2587" s="338" t="str">
        <f t="shared" si="42"/>
        <v/>
      </c>
      <c r="J2587" s="339"/>
      <c r="K2587" s="339"/>
      <c r="L2587" s="339"/>
      <c r="M2587" s="339"/>
      <c r="N2587" s="339"/>
      <c r="O2587" s="339"/>
      <c r="P2587" s="339"/>
      <c r="Q2587" s="339"/>
    </row>
    <row r="2588" spans="1:17" ht="13.5" customHeight="1">
      <c r="A2588" s="481"/>
      <c r="B2588" s="481"/>
      <c r="C2588" s="481"/>
      <c r="D2588" s="481"/>
      <c r="E2588" s="481"/>
      <c r="F2588" s="339"/>
      <c r="G2588" s="340" t="str">
        <f>IF(ISNUMBER(E2588),E2588/'Bulk DivVar Analysis'!$C$7,"")</f>
        <v/>
      </c>
      <c r="H2588" s="338" t="str">
        <f>IF(ISNUMBER(E2588), IF(G2588&gt;'Bulk DivVar Analysis'!$D$9,"Pass","Fail"),"")</f>
        <v/>
      </c>
      <c r="I2588" s="338" t="str">
        <f t="shared" si="42"/>
        <v/>
      </c>
      <c r="J2588" s="339"/>
      <c r="K2588" s="339"/>
      <c r="L2588" s="339"/>
      <c r="M2588" s="339"/>
      <c r="N2588" s="339"/>
      <c r="O2588" s="339"/>
      <c r="P2588" s="339"/>
      <c r="Q2588" s="339"/>
    </row>
    <row r="2589" spans="1:17" ht="13.5" customHeight="1">
      <c r="A2589" s="481"/>
      <c r="B2589" s="481"/>
      <c r="C2589" s="481"/>
      <c r="D2589" s="481"/>
      <c r="E2589" s="481"/>
      <c r="F2589" s="339"/>
      <c r="G2589" s="340" t="str">
        <f>IF(ISNUMBER(E2589),E2589/'Bulk DivVar Analysis'!$C$7,"")</f>
        <v/>
      </c>
      <c r="H2589" s="338" t="str">
        <f>IF(ISNUMBER(E2589), IF(G2589&gt;'Bulk DivVar Analysis'!$D$9,"Pass","Fail"),"")</f>
        <v/>
      </c>
      <c r="I2589" s="338" t="str">
        <f t="shared" si="42"/>
        <v/>
      </c>
      <c r="J2589" s="339"/>
      <c r="K2589" s="339"/>
      <c r="L2589" s="339"/>
      <c r="M2589" s="339"/>
      <c r="N2589" s="339"/>
      <c r="O2589" s="339"/>
      <c r="P2589" s="339"/>
      <c r="Q2589" s="339"/>
    </row>
    <row r="2590" spans="1:17" ht="13.5" customHeight="1">
      <c r="A2590" s="481"/>
      <c r="B2590" s="481"/>
      <c r="C2590" s="481"/>
      <c r="D2590" s="481"/>
      <c r="E2590" s="481"/>
      <c r="F2590" s="339"/>
      <c r="G2590" s="340" t="str">
        <f>IF(ISNUMBER(E2590),E2590/'Bulk DivVar Analysis'!$C$7,"")</f>
        <v/>
      </c>
      <c r="H2590" s="338" t="str">
        <f>IF(ISNUMBER(E2590), IF(G2590&gt;'Bulk DivVar Analysis'!$D$9,"Pass","Fail"),"")</f>
        <v/>
      </c>
      <c r="I2590" s="338" t="str">
        <f t="shared" si="42"/>
        <v/>
      </c>
      <c r="J2590" s="339"/>
      <c r="K2590" s="339"/>
      <c r="L2590" s="339"/>
      <c r="M2590" s="339"/>
      <c r="N2590" s="339"/>
      <c r="O2590" s="339"/>
      <c r="P2590" s="339"/>
      <c r="Q2590" s="339"/>
    </row>
    <row r="2591" spans="1:17" ht="13.5" customHeight="1">
      <c r="A2591" s="481"/>
      <c r="B2591" s="481"/>
      <c r="C2591" s="481"/>
      <c r="D2591" s="481"/>
      <c r="E2591" s="481"/>
      <c r="F2591" s="339"/>
      <c r="G2591" s="340" t="str">
        <f>IF(ISNUMBER(E2591),E2591/'Bulk DivVar Analysis'!$C$7,"")</f>
        <v/>
      </c>
      <c r="H2591" s="338" t="str">
        <f>IF(ISNUMBER(E2591), IF(G2591&gt;'Bulk DivVar Analysis'!$D$9,"Pass","Fail"),"")</f>
        <v/>
      </c>
      <c r="I2591" s="338" t="str">
        <f t="shared" si="42"/>
        <v/>
      </c>
      <c r="J2591" s="339"/>
      <c r="K2591" s="339"/>
      <c r="L2591" s="339"/>
      <c r="M2591" s="339"/>
      <c r="N2591" s="339"/>
      <c r="O2591" s="339"/>
      <c r="P2591" s="339"/>
      <c r="Q2591" s="339"/>
    </row>
    <row r="2592" spans="1:17" ht="13.5" customHeight="1">
      <c r="A2592" s="481"/>
      <c r="B2592" s="481"/>
      <c r="C2592" s="481"/>
      <c r="D2592" s="481"/>
      <c r="E2592" s="481"/>
      <c r="F2592" s="339"/>
      <c r="G2592" s="340" t="str">
        <f>IF(ISNUMBER(E2592),E2592/'Bulk DivVar Analysis'!$C$7,"")</f>
        <v/>
      </c>
      <c r="H2592" s="338" t="str">
        <f>IF(ISNUMBER(E2592), IF(G2592&gt;'Bulk DivVar Analysis'!$D$9,"Pass","Fail"),"")</f>
        <v/>
      </c>
      <c r="I2592" s="338" t="str">
        <f t="shared" si="42"/>
        <v/>
      </c>
      <c r="J2592" s="339"/>
      <c r="K2592" s="339"/>
      <c r="L2592" s="339"/>
      <c r="M2592" s="339"/>
      <c r="N2592" s="339"/>
      <c r="O2592" s="339"/>
      <c r="P2592" s="339"/>
      <c r="Q2592" s="339"/>
    </row>
    <row r="2593" spans="1:17" ht="13.5" customHeight="1">
      <c r="A2593" s="481"/>
      <c r="B2593" s="481"/>
      <c r="C2593" s="481"/>
      <c r="D2593" s="481"/>
      <c r="E2593" s="481"/>
      <c r="F2593" s="339"/>
      <c r="G2593" s="340" t="str">
        <f>IF(ISNUMBER(E2593),E2593/'Bulk DivVar Analysis'!$C$7,"")</f>
        <v/>
      </c>
      <c r="H2593" s="338" t="str">
        <f>IF(ISNUMBER(E2593), IF(G2593&gt;'Bulk DivVar Analysis'!$D$9,"Pass","Fail"),"")</f>
        <v/>
      </c>
      <c r="I2593" s="338" t="str">
        <f t="shared" si="42"/>
        <v/>
      </c>
      <c r="J2593" s="339"/>
      <c r="K2593" s="339"/>
      <c r="L2593" s="339"/>
      <c r="M2593" s="339"/>
      <c r="N2593" s="339"/>
      <c r="O2593" s="339"/>
      <c r="P2593" s="339"/>
      <c r="Q2593" s="339"/>
    </row>
    <row r="2594" spans="1:17" ht="13.5" customHeight="1">
      <c r="A2594" s="481"/>
      <c r="B2594" s="481"/>
      <c r="C2594" s="481"/>
      <c r="D2594" s="481"/>
      <c r="E2594" s="481"/>
      <c r="F2594" s="339"/>
      <c r="G2594" s="340" t="str">
        <f>IF(ISNUMBER(E2594),E2594/'Bulk DivVar Analysis'!$C$7,"")</f>
        <v/>
      </c>
      <c r="H2594" s="338" t="str">
        <f>IF(ISNUMBER(E2594), IF(G2594&gt;'Bulk DivVar Analysis'!$D$9,"Pass","Fail"),"")</f>
        <v/>
      </c>
      <c r="I2594" s="338" t="str">
        <f t="shared" si="42"/>
        <v/>
      </c>
      <c r="J2594" s="339"/>
      <c r="K2594" s="339"/>
      <c r="L2594" s="339"/>
      <c r="M2594" s="339"/>
      <c r="N2594" s="339"/>
      <c r="O2594" s="339"/>
      <c r="P2594" s="339"/>
      <c r="Q2594" s="339"/>
    </row>
    <row r="2595" spans="1:17" ht="13.5" customHeight="1">
      <c r="A2595" s="481"/>
      <c r="B2595" s="481"/>
      <c r="C2595" s="481"/>
      <c r="D2595" s="481"/>
      <c r="E2595" s="481"/>
      <c r="F2595" s="339"/>
      <c r="G2595" s="340" t="str">
        <f>IF(ISNUMBER(E2595),E2595/'Bulk DivVar Analysis'!$C$7,"")</f>
        <v/>
      </c>
      <c r="H2595" s="338" t="str">
        <f>IF(ISNUMBER(E2595), IF(G2595&gt;'Bulk DivVar Analysis'!$D$9,"Pass","Fail"),"")</f>
        <v/>
      </c>
      <c r="I2595" s="338" t="str">
        <f t="shared" si="42"/>
        <v/>
      </c>
      <c r="J2595" s="339"/>
      <c r="K2595" s="339"/>
      <c r="L2595" s="339"/>
      <c r="M2595" s="339"/>
      <c r="N2595" s="339"/>
      <c r="O2595" s="339"/>
      <c r="P2595" s="339"/>
      <c r="Q2595" s="339"/>
    </row>
    <row r="2596" spans="1:17" ht="13.5" customHeight="1">
      <c r="A2596" s="481"/>
      <c r="B2596" s="481"/>
      <c r="C2596" s="481"/>
      <c r="D2596" s="481"/>
      <c r="E2596" s="481"/>
      <c r="F2596" s="339"/>
      <c r="G2596" s="340" t="str">
        <f>IF(ISNUMBER(E2596),E2596/'Bulk DivVar Analysis'!$C$7,"")</f>
        <v/>
      </c>
      <c r="H2596" s="338" t="str">
        <f>IF(ISNUMBER(E2596), IF(G2596&gt;'Bulk DivVar Analysis'!$D$9,"Pass","Fail"),"")</f>
        <v/>
      </c>
      <c r="I2596" s="338" t="str">
        <f t="shared" si="42"/>
        <v/>
      </c>
      <c r="J2596" s="339"/>
      <c r="K2596" s="339"/>
      <c r="L2596" s="339"/>
      <c r="M2596" s="339"/>
      <c r="N2596" s="339"/>
      <c r="O2596" s="339"/>
      <c r="P2596" s="339"/>
      <c r="Q2596" s="339"/>
    </row>
    <row r="2597" spans="1:17" ht="13.5" customHeight="1">
      <c r="A2597" s="481"/>
      <c r="B2597" s="481"/>
      <c r="C2597" s="481"/>
      <c r="D2597" s="481"/>
      <c r="E2597" s="481"/>
      <c r="F2597" s="339"/>
      <c r="G2597" s="340" t="str">
        <f>IF(ISNUMBER(E2597),E2597/'Bulk DivVar Analysis'!$C$7,"")</f>
        <v/>
      </c>
      <c r="H2597" s="338" t="str">
        <f>IF(ISNUMBER(E2597), IF(G2597&gt;'Bulk DivVar Analysis'!$D$9,"Pass","Fail"),"")</f>
        <v/>
      </c>
      <c r="I2597" s="338" t="str">
        <f t="shared" si="42"/>
        <v/>
      </c>
      <c r="J2597" s="339"/>
      <c r="K2597" s="339"/>
      <c r="L2597" s="339"/>
      <c r="M2597" s="339"/>
      <c r="N2597" s="339"/>
      <c r="O2597" s="339"/>
      <c r="P2597" s="339"/>
      <c r="Q2597" s="339"/>
    </row>
    <row r="2598" spans="1:17" ht="13.5" customHeight="1">
      <c r="A2598" s="481"/>
      <c r="B2598" s="481"/>
      <c r="C2598" s="481"/>
      <c r="D2598" s="481"/>
      <c r="E2598" s="481"/>
      <c r="F2598" s="339"/>
      <c r="G2598" s="340" t="str">
        <f>IF(ISNUMBER(E2598),E2598/'Bulk DivVar Analysis'!$C$7,"")</f>
        <v/>
      </c>
      <c r="H2598" s="338" t="str">
        <f>IF(ISNUMBER(E2598), IF(G2598&gt;'Bulk DivVar Analysis'!$D$9,"Pass","Fail"),"")</f>
        <v/>
      </c>
      <c r="I2598" s="338" t="str">
        <f t="shared" si="42"/>
        <v/>
      </c>
      <c r="J2598" s="339"/>
      <c r="K2598" s="339"/>
      <c r="L2598" s="339"/>
      <c r="M2598" s="339"/>
      <c r="N2598" s="339"/>
      <c r="O2598" s="339"/>
      <c r="P2598" s="339"/>
      <c r="Q2598" s="339"/>
    </row>
    <row r="2599" spans="1:17" ht="13.5" customHeight="1">
      <c r="A2599" s="481"/>
      <c r="B2599" s="481"/>
      <c r="C2599" s="481"/>
      <c r="D2599" s="481"/>
      <c r="E2599" s="481"/>
      <c r="F2599" s="339"/>
      <c r="G2599" s="340" t="str">
        <f>IF(ISNUMBER(E2599),E2599/'Bulk DivVar Analysis'!$C$7,"")</f>
        <v/>
      </c>
      <c r="H2599" s="338" t="str">
        <f>IF(ISNUMBER(E2599), IF(G2599&gt;'Bulk DivVar Analysis'!$D$9,"Pass","Fail"),"")</f>
        <v/>
      </c>
      <c r="I2599" s="338" t="str">
        <f t="shared" si="42"/>
        <v/>
      </c>
      <c r="J2599" s="339"/>
      <c r="K2599" s="339"/>
      <c r="L2599" s="339"/>
      <c r="M2599" s="339"/>
      <c r="N2599" s="339"/>
      <c r="O2599" s="339"/>
      <c r="P2599" s="339"/>
      <c r="Q2599" s="339"/>
    </row>
    <row r="2600" spans="1:17" ht="13.5" customHeight="1">
      <c r="A2600" s="481"/>
      <c r="B2600" s="481"/>
      <c r="C2600" s="481"/>
      <c r="D2600" s="481"/>
      <c r="E2600" s="481"/>
      <c r="F2600" s="339"/>
      <c r="G2600" s="340" t="str">
        <f>IF(ISNUMBER(E2600),E2600/'Bulk DivVar Analysis'!$C$7,"")</f>
        <v/>
      </c>
      <c r="H2600" s="338" t="str">
        <f>IF(ISNUMBER(E2600), IF(G2600&gt;'Bulk DivVar Analysis'!$D$9,"Pass","Fail"),"")</f>
        <v/>
      </c>
      <c r="I2600" s="338" t="str">
        <f t="shared" si="42"/>
        <v/>
      </c>
      <c r="J2600" s="339"/>
      <c r="K2600" s="339"/>
      <c r="L2600" s="339"/>
      <c r="M2600" s="339"/>
      <c r="N2600" s="339"/>
      <c r="O2600" s="339"/>
      <c r="P2600" s="339"/>
      <c r="Q2600" s="339"/>
    </row>
    <row r="2601" spans="1:17" ht="13.5" customHeight="1">
      <c r="A2601" s="481"/>
      <c r="B2601" s="481"/>
      <c r="C2601" s="481"/>
      <c r="D2601" s="481"/>
      <c r="E2601" s="481"/>
      <c r="F2601" s="339"/>
      <c r="G2601" s="340" t="str">
        <f>IF(ISNUMBER(E2601),E2601/'Bulk DivVar Analysis'!$C$7,"")</f>
        <v/>
      </c>
      <c r="H2601" s="338" t="str">
        <f>IF(ISNUMBER(E2601), IF(G2601&gt;'Bulk DivVar Analysis'!$D$9,"Pass","Fail"),"")</f>
        <v/>
      </c>
      <c r="I2601" s="338" t="str">
        <f t="shared" si="42"/>
        <v/>
      </c>
      <c r="J2601" s="339"/>
      <c r="K2601" s="339"/>
      <c r="L2601" s="339"/>
      <c r="M2601" s="339"/>
      <c r="N2601" s="339"/>
      <c r="O2601" s="339"/>
      <c r="P2601" s="339"/>
      <c r="Q2601" s="339"/>
    </row>
    <row r="2602" spans="1:17" ht="13.5" customHeight="1">
      <c r="A2602" s="481"/>
      <c r="B2602" s="481"/>
      <c r="C2602" s="481"/>
      <c r="D2602" s="481"/>
      <c r="E2602" s="481"/>
      <c r="F2602" s="339"/>
      <c r="G2602" s="340" t="str">
        <f>IF(ISNUMBER(E2602),E2602/'Bulk DivVar Analysis'!$C$7,"")</f>
        <v/>
      </c>
      <c r="H2602" s="338" t="str">
        <f>IF(ISNUMBER(E2602), IF(G2602&gt;'Bulk DivVar Analysis'!$D$9,"Pass","Fail"),"")</f>
        <v/>
      </c>
      <c r="I2602" s="338" t="str">
        <f t="shared" si="42"/>
        <v/>
      </c>
      <c r="J2602" s="339"/>
      <c r="K2602" s="339"/>
      <c r="L2602" s="339"/>
      <c r="M2602" s="339"/>
      <c r="N2602" s="339"/>
      <c r="O2602" s="339"/>
      <c r="P2602" s="339"/>
      <c r="Q2602" s="339"/>
    </row>
    <row r="2603" spans="1:17" ht="13.5" customHeight="1">
      <c r="A2603" s="481"/>
      <c r="B2603" s="481"/>
      <c r="C2603" s="481"/>
      <c r="D2603" s="481"/>
      <c r="E2603" s="481"/>
      <c r="F2603" s="339"/>
      <c r="G2603" s="340" t="str">
        <f>IF(ISNUMBER(E2603),E2603/'Bulk DivVar Analysis'!$C$7,"")</f>
        <v/>
      </c>
      <c r="H2603" s="338" t="str">
        <f>IF(ISNUMBER(E2603), IF(G2603&gt;'Bulk DivVar Analysis'!$D$9,"Pass","Fail"),"")</f>
        <v/>
      </c>
      <c r="I2603" s="338" t="str">
        <f t="shared" si="42"/>
        <v/>
      </c>
      <c r="J2603" s="339"/>
      <c r="K2603" s="339"/>
      <c r="L2603" s="339"/>
      <c r="M2603" s="339"/>
      <c r="N2603" s="339"/>
      <c r="O2603" s="339"/>
      <c r="P2603" s="339"/>
      <c r="Q2603" s="339"/>
    </row>
    <row r="2604" spans="1:17" ht="13.5" customHeight="1">
      <c r="A2604" s="481"/>
      <c r="B2604" s="481"/>
      <c r="C2604" s="481"/>
      <c r="D2604" s="481"/>
      <c r="E2604" s="481"/>
      <c r="F2604" s="339"/>
      <c r="G2604" s="340" t="str">
        <f>IF(ISNUMBER(E2604),E2604/'Bulk DivVar Analysis'!$C$7,"")</f>
        <v/>
      </c>
      <c r="H2604" s="338" t="str">
        <f>IF(ISNUMBER(E2604), IF(G2604&gt;'Bulk DivVar Analysis'!$D$9,"Pass","Fail"),"")</f>
        <v/>
      </c>
      <c r="I2604" s="338" t="str">
        <f t="shared" si="42"/>
        <v/>
      </c>
      <c r="J2604" s="339"/>
      <c r="K2604" s="339"/>
      <c r="L2604" s="339"/>
      <c r="M2604" s="339"/>
      <c r="N2604" s="339"/>
      <c r="O2604" s="339"/>
      <c r="P2604" s="339"/>
      <c r="Q2604" s="339"/>
    </row>
    <row r="2605" spans="1:17" ht="13.5" customHeight="1">
      <c r="A2605" s="481"/>
      <c r="B2605" s="481"/>
      <c r="C2605" s="481"/>
      <c r="D2605" s="481"/>
      <c r="E2605" s="481"/>
      <c r="F2605" s="339"/>
      <c r="G2605" s="340" t="str">
        <f>IF(ISNUMBER(E2605),E2605/'Bulk DivVar Analysis'!$C$7,"")</f>
        <v/>
      </c>
      <c r="H2605" s="338" t="str">
        <f>IF(ISNUMBER(E2605), IF(G2605&gt;'Bulk DivVar Analysis'!$D$9,"Pass","Fail"),"")</f>
        <v/>
      </c>
      <c r="I2605" s="338" t="str">
        <f t="shared" si="42"/>
        <v/>
      </c>
      <c r="J2605" s="339"/>
      <c r="K2605" s="339"/>
      <c r="L2605" s="339"/>
      <c r="M2605" s="339"/>
      <c r="N2605" s="339"/>
      <c r="O2605" s="339"/>
      <c r="P2605" s="339"/>
      <c r="Q2605" s="339"/>
    </row>
    <row r="2606" spans="1:17" ht="13.5" customHeight="1">
      <c r="A2606" s="481"/>
      <c r="B2606" s="481"/>
      <c r="C2606" s="481"/>
      <c r="D2606" s="481"/>
      <c r="E2606" s="481"/>
      <c r="F2606" s="339"/>
      <c r="G2606" s="340" t="str">
        <f>IF(ISNUMBER(E2606),E2606/'Bulk DivVar Analysis'!$C$7,"")</f>
        <v/>
      </c>
      <c r="H2606" s="338" t="str">
        <f>IF(ISNUMBER(E2606), IF(G2606&gt;'Bulk DivVar Analysis'!$D$9,"Pass","Fail"),"")</f>
        <v/>
      </c>
      <c r="I2606" s="338" t="str">
        <f t="shared" si="42"/>
        <v/>
      </c>
      <c r="J2606" s="339"/>
      <c r="K2606" s="339"/>
      <c r="L2606" s="339"/>
      <c r="M2606" s="339"/>
      <c r="N2606" s="339"/>
      <c r="O2606" s="339"/>
      <c r="P2606" s="339"/>
      <c r="Q2606" s="339"/>
    </row>
    <row r="2607" spans="1:17" ht="13.5" customHeight="1">
      <c r="A2607" s="481"/>
      <c r="B2607" s="481"/>
      <c r="C2607" s="481"/>
      <c r="D2607" s="481"/>
      <c r="E2607" s="481"/>
      <c r="F2607" s="339"/>
      <c r="G2607" s="340" t="str">
        <f>IF(ISNUMBER(E2607),E2607/'Bulk DivVar Analysis'!$C$7,"")</f>
        <v/>
      </c>
      <c r="H2607" s="338" t="str">
        <f>IF(ISNUMBER(E2607), IF(G2607&gt;'Bulk DivVar Analysis'!$D$9,"Pass","Fail"),"")</f>
        <v/>
      </c>
      <c r="I2607" s="338" t="str">
        <f t="shared" si="42"/>
        <v/>
      </c>
      <c r="J2607" s="339"/>
      <c r="K2607" s="339"/>
      <c r="L2607" s="339"/>
      <c r="M2607" s="339"/>
      <c r="N2607" s="339"/>
      <c r="O2607" s="339"/>
      <c r="P2607" s="339"/>
      <c r="Q2607" s="339"/>
    </row>
    <row r="2608" spans="1:17" ht="13.5" customHeight="1">
      <c r="A2608" s="481"/>
      <c r="B2608" s="481"/>
      <c r="C2608" s="481"/>
      <c r="D2608" s="481"/>
      <c r="E2608" s="481"/>
      <c r="F2608" s="339"/>
      <c r="G2608" s="340" t="str">
        <f>IF(ISNUMBER(E2608),E2608/'Bulk DivVar Analysis'!$C$7,"")</f>
        <v/>
      </c>
      <c r="H2608" s="338" t="str">
        <f>IF(ISNUMBER(E2608), IF(G2608&gt;'Bulk DivVar Analysis'!$D$9,"Pass","Fail"),"")</f>
        <v/>
      </c>
      <c r="I2608" s="338" t="str">
        <f t="shared" si="42"/>
        <v/>
      </c>
      <c r="J2608" s="339"/>
      <c r="K2608" s="339"/>
      <c r="L2608" s="339"/>
      <c r="M2608" s="339"/>
      <c r="N2608" s="339"/>
      <c r="O2608" s="339"/>
      <c r="P2608" s="339"/>
      <c r="Q2608" s="339"/>
    </row>
    <row r="2609" spans="1:17" ht="13.5" customHeight="1">
      <c r="A2609" s="481"/>
      <c r="B2609" s="481"/>
      <c r="C2609" s="481"/>
      <c r="D2609" s="481"/>
      <c r="E2609" s="481"/>
      <c r="F2609" s="339"/>
      <c r="G2609" s="340" t="str">
        <f>IF(ISNUMBER(E2609),E2609/'Bulk DivVar Analysis'!$C$7,"")</f>
        <v/>
      </c>
      <c r="H2609" s="338" t="str">
        <f>IF(ISNUMBER(E2609), IF(G2609&gt;'Bulk DivVar Analysis'!$D$9,"Pass","Fail"),"")</f>
        <v/>
      </c>
      <c r="I2609" s="338" t="str">
        <f t="shared" si="42"/>
        <v/>
      </c>
      <c r="J2609" s="339"/>
      <c r="K2609" s="339"/>
      <c r="L2609" s="339"/>
      <c r="M2609" s="339"/>
      <c r="N2609" s="339"/>
      <c r="O2609" s="339"/>
      <c r="P2609" s="339"/>
      <c r="Q2609" s="339"/>
    </row>
    <row r="2610" spans="1:17" ht="13.5" customHeight="1">
      <c r="A2610" s="481"/>
      <c r="B2610" s="481"/>
      <c r="C2610" s="481"/>
      <c r="D2610" s="481"/>
      <c r="E2610" s="481"/>
      <c r="F2610" s="339"/>
      <c r="G2610" s="340" t="str">
        <f>IF(ISNUMBER(E2610),E2610/'Bulk DivVar Analysis'!$C$7,"")</f>
        <v/>
      </c>
      <c r="H2610" s="338" t="str">
        <f>IF(ISNUMBER(E2610), IF(G2610&gt;'Bulk DivVar Analysis'!$D$9,"Pass","Fail"),"")</f>
        <v/>
      </c>
      <c r="I2610" s="338" t="str">
        <f t="shared" si="42"/>
        <v/>
      </c>
      <c r="J2610" s="339"/>
      <c r="K2610" s="339"/>
      <c r="L2610" s="339"/>
      <c r="M2610" s="339"/>
      <c r="N2610" s="339"/>
      <c r="O2610" s="339"/>
      <c r="P2610" s="339"/>
      <c r="Q2610" s="339"/>
    </row>
    <row r="2611" spans="1:17" ht="13.5" customHeight="1">
      <c r="A2611" s="481"/>
      <c r="B2611" s="481"/>
      <c r="C2611" s="481"/>
      <c r="D2611" s="481"/>
      <c r="E2611" s="481"/>
      <c r="F2611" s="339"/>
      <c r="G2611" s="340" t="str">
        <f>IF(ISNUMBER(E2611),E2611/'Bulk DivVar Analysis'!$C$7,"")</f>
        <v/>
      </c>
      <c r="H2611" s="338" t="str">
        <f>IF(ISNUMBER(E2611), IF(G2611&gt;'Bulk DivVar Analysis'!$D$9,"Pass","Fail"),"")</f>
        <v/>
      </c>
      <c r="I2611" s="338" t="str">
        <f t="shared" si="42"/>
        <v/>
      </c>
      <c r="J2611" s="339"/>
      <c r="K2611" s="339"/>
      <c r="L2611" s="339"/>
      <c r="M2611" s="339"/>
      <c r="N2611" s="339"/>
      <c r="O2611" s="339"/>
      <c r="P2611" s="339"/>
      <c r="Q2611" s="339"/>
    </row>
    <row r="2612" spans="1:17" ht="13.5" customHeight="1">
      <c r="A2612" s="481"/>
      <c r="B2612" s="481"/>
      <c r="C2612" s="481"/>
      <c r="D2612" s="481"/>
      <c r="E2612" s="481"/>
      <c r="F2612" s="339"/>
      <c r="G2612" s="340" t="str">
        <f>IF(ISNUMBER(E2612),E2612/'Bulk DivVar Analysis'!$C$7,"")</f>
        <v/>
      </c>
      <c r="H2612" s="338" t="str">
        <f>IF(ISNUMBER(E2612), IF(G2612&gt;'Bulk DivVar Analysis'!$D$9,"Pass","Fail"),"")</f>
        <v/>
      </c>
      <c r="I2612" s="338" t="str">
        <f t="shared" si="42"/>
        <v/>
      </c>
      <c r="J2612" s="339"/>
      <c r="K2612" s="339"/>
      <c r="L2612" s="339"/>
      <c r="M2612" s="339"/>
      <c r="N2612" s="339"/>
      <c r="O2612" s="339"/>
      <c r="P2612" s="339"/>
      <c r="Q2612" s="339"/>
    </row>
    <row r="2613" spans="1:17" ht="13.5" customHeight="1">
      <c r="A2613" s="481"/>
      <c r="B2613" s="481"/>
      <c r="C2613" s="481"/>
      <c r="D2613" s="481"/>
      <c r="E2613" s="481"/>
      <c r="F2613" s="339"/>
      <c r="G2613" s="340" t="str">
        <f>IF(ISNUMBER(E2613),E2613/'Bulk DivVar Analysis'!$C$7,"")</f>
        <v/>
      </c>
      <c r="H2613" s="338" t="str">
        <f>IF(ISNUMBER(E2613), IF(G2613&gt;'Bulk DivVar Analysis'!$D$9,"Pass","Fail"),"")</f>
        <v/>
      </c>
      <c r="I2613" s="338" t="str">
        <f t="shared" si="42"/>
        <v/>
      </c>
      <c r="J2613" s="339"/>
      <c r="K2613" s="339"/>
      <c r="L2613" s="339"/>
      <c r="M2613" s="339"/>
      <c r="N2613" s="339"/>
      <c r="O2613" s="339"/>
      <c r="P2613" s="339"/>
      <c r="Q2613" s="339"/>
    </row>
    <row r="2614" spans="1:17" ht="13.5" customHeight="1">
      <c r="A2614" s="481"/>
      <c r="B2614" s="481"/>
      <c r="C2614" s="481"/>
      <c r="D2614" s="481"/>
      <c r="E2614" s="481"/>
      <c r="F2614" s="339"/>
      <c r="G2614" s="340" t="str">
        <f>IF(ISNUMBER(E2614),E2614/'Bulk DivVar Analysis'!$C$7,"")</f>
        <v/>
      </c>
      <c r="H2614" s="338" t="str">
        <f>IF(ISNUMBER(E2614), IF(G2614&gt;'Bulk DivVar Analysis'!$D$9,"Pass","Fail"),"")</f>
        <v/>
      </c>
      <c r="I2614" s="338" t="str">
        <f t="shared" si="42"/>
        <v/>
      </c>
      <c r="J2614" s="339"/>
      <c r="K2614" s="339"/>
      <c r="L2614" s="339"/>
      <c r="M2614" s="339"/>
      <c r="N2614" s="339"/>
      <c r="O2614" s="339"/>
      <c r="P2614" s="339"/>
      <c r="Q2614" s="339"/>
    </row>
    <row r="2615" spans="1:17" ht="13.5" customHeight="1">
      <c r="A2615" s="481"/>
      <c r="B2615" s="481"/>
      <c r="C2615" s="481"/>
      <c r="D2615" s="481"/>
      <c r="E2615" s="481"/>
      <c r="F2615" s="339"/>
      <c r="G2615" s="340" t="str">
        <f>IF(ISNUMBER(E2615),E2615/'Bulk DivVar Analysis'!$C$7,"")</f>
        <v/>
      </c>
      <c r="H2615" s="338" t="str">
        <f>IF(ISNUMBER(E2615), IF(G2615&gt;'Bulk DivVar Analysis'!$D$9,"Pass","Fail"),"")</f>
        <v/>
      </c>
      <c r="I2615" s="338" t="str">
        <f t="shared" si="42"/>
        <v/>
      </c>
      <c r="J2615" s="339"/>
      <c r="K2615" s="339"/>
      <c r="L2615" s="339"/>
      <c r="M2615" s="339"/>
      <c r="N2615" s="339"/>
      <c r="O2615" s="339"/>
      <c r="P2615" s="339"/>
      <c r="Q2615" s="339"/>
    </row>
    <row r="2616" spans="1:17" ht="13.5" customHeight="1">
      <c r="A2616" s="481"/>
      <c r="B2616" s="481"/>
      <c r="C2616" s="481"/>
      <c r="D2616" s="481"/>
      <c r="E2616" s="481"/>
      <c r="F2616" s="339"/>
      <c r="G2616" s="340" t="str">
        <f>IF(ISNUMBER(E2616),E2616/'Bulk DivVar Analysis'!$C$7,"")</f>
        <v/>
      </c>
      <c r="H2616" s="338" t="str">
        <f>IF(ISNUMBER(E2616), IF(G2616&gt;'Bulk DivVar Analysis'!$D$9,"Pass","Fail"),"")</f>
        <v/>
      </c>
      <c r="I2616" s="338" t="str">
        <f t="shared" si="42"/>
        <v/>
      </c>
      <c r="J2616" s="339"/>
      <c r="K2616" s="339"/>
      <c r="L2616" s="339"/>
      <c r="M2616" s="339"/>
      <c r="N2616" s="339"/>
      <c r="O2616" s="339"/>
      <c r="P2616" s="339"/>
      <c r="Q2616" s="339"/>
    </row>
    <row r="2617" spans="1:17" ht="13.5" customHeight="1">
      <c r="A2617" s="481"/>
      <c r="B2617" s="481"/>
      <c r="C2617" s="481"/>
      <c r="D2617" s="481"/>
      <c r="E2617" s="481"/>
      <c r="F2617" s="339"/>
      <c r="G2617" s="340" t="str">
        <f>IF(ISNUMBER(E2617),E2617/'Bulk DivVar Analysis'!$C$7,"")</f>
        <v/>
      </c>
      <c r="H2617" s="338" t="str">
        <f>IF(ISNUMBER(E2617), IF(G2617&gt;'Bulk DivVar Analysis'!$D$9,"Pass","Fail"),"")</f>
        <v/>
      </c>
      <c r="I2617" s="338" t="str">
        <f t="shared" si="42"/>
        <v/>
      </c>
      <c r="J2617" s="339"/>
      <c r="K2617" s="339"/>
      <c r="L2617" s="339"/>
      <c r="M2617" s="339"/>
      <c r="N2617" s="339"/>
      <c r="O2617" s="339"/>
      <c r="P2617" s="339"/>
      <c r="Q2617" s="339"/>
    </row>
    <row r="2618" spans="1:17" ht="13.5" customHeight="1">
      <c r="A2618" s="481"/>
      <c r="B2618" s="481"/>
      <c r="C2618" s="481"/>
      <c r="D2618" s="481"/>
      <c r="E2618" s="481"/>
      <c r="F2618" s="339"/>
      <c r="G2618" s="340" t="str">
        <f>IF(ISNUMBER(E2618),E2618/'Bulk DivVar Analysis'!$C$7,"")</f>
        <v/>
      </c>
      <c r="H2618" s="338" t="str">
        <f>IF(ISNUMBER(E2618), IF(G2618&gt;'Bulk DivVar Analysis'!$D$9,"Pass","Fail"),"")</f>
        <v/>
      </c>
      <c r="I2618" s="338" t="str">
        <f t="shared" si="42"/>
        <v/>
      </c>
      <c r="J2618" s="339"/>
      <c r="K2618" s="339"/>
      <c r="L2618" s="339"/>
      <c r="M2618" s="339"/>
      <c r="N2618" s="339"/>
      <c r="O2618" s="339"/>
      <c r="P2618" s="339"/>
      <c r="Q2618" s="339"/>
    </row>
    <row r="2619" spans="1:17" ht="13.5" customHeight="1">
      <c r="A2619" s="481"/>
      <c r="B2619" s="481"/>
      <c r="C2619" s="481"/>
      <c r="D2619" s="481"/>
      <c r="E2619" s="481"/>
      <c r="F2619" s="339"/>
      <c r="G2619" s="340" t="str">
        <f>IF(ISNUMBER(E2619),E2619/'Bulk DivVar Analysis'!$C$7,"")</f>
        <v/>
      </c>
      <c r="H2619" s="338" t="str">
        <f>IF(ISNUMBER(E2619), IF(G2619&gt;'Bulk DivVar Analysis'!$D$9,"Pass","Fail"),"")</f>
        <v/>
      </c>
      <c r="I2619" s="338" t="str">
        <f t="shared" si="42"/>
        <v/>
      </c>
      <c r="J2619" s="339"/>
      <c r="K2619" s="339"/>
      <c r="L2619" s="339"/>
      <c r="M2619" s="339"/>
      <c r="N2619" s="339"/>
      <c r="O2619" s="339"/>
      <c r="P2619" s="339"/>
      <c r="Q2619" s="339"/>
    </row>
    <row r="2620" spans="1:17" ht="13.5" customHeight="1">
      <c r="A2620" s="481"/>
      <c r="B2620" s="481"/>
      <c r="C2620" s="481"/>
      <c r="D2620" s="481"/>
      <c r="E2620" s="481"/>
      <c r="F2620" s="339"/>
      <c r="G2620" s="340" t="str">
        <f>IF(ISNUMBER(E2620),E2620/'Bulk DivVar Analysis'!$C$7,"")</f>
        <v/>
      </c>
      <c r="H2620" s="338" t="str">
        <f>IF(ISNUMBER(E2620), IF(G2620&gt;'Bulk DivVar Analysis'!$D$9,"Pass","Fail"),"")</f>
        <v/>
      </c>
      <c r="I2620" s="338" t="str">
        <f t="shared" si="42"/>
        <v/>
      </c>
      <c r="J2620" s="339"/>
      <c r="K2620" s="339"/>
      <c r="L2620" s="339"/>
      <c r="M2620" s="339"/>
      <c r="N2620" s="339"/>
      <c r="O2620" s="339"/>
      <c r="P2620" s="339"/>
      <c r="Q2620" s="339"/>
    </row>
    <row r="2621" spans="1:17" ht="13.5" customHeight="1">
      <c r="A2621" s="481"/>
      <c r="B2621" s="481"/>
      <c r="C2621" s="481"/>
      <c r="D2621" s="481"/>
      <c r="E2621" s="481"/>
      <c r="F2621" s="339"/>
      <c r="G2621" s="340" t="str">
        <f>IF(ISNUMBER(E2621),E2621/'Bulk DivVar Analysis'!$C$7,"")</f>
        <v/>
      </c>
      <c r="H2621" s="338" t="str">
        <f>IF(ISNUMBER(E2621), IF(G2621&gt;'Bulk DivVar Analysis'!$D$9,"Pass","Fail"),"")</f>
        <v/>
      </c>
      <c r="I2621" s="338" t="str">
        <f t="shared" si="42"/>
        <v/>
      </c>
      <c r="J2621" s="339"/>
      <c r="K2621" s="339"/>
      <c r="L2621" s="339"/>
      <c r="M2621" s="339"/>
      <c r="N2621" s="339"/>
      <c r="O2621" s="339"/>
      <c r="P2621" s="339"/>
      <c r="Q2621" s="339"/>
    </row>
    <row r="2622" spans="1:17" ht="13.5" customHeight="1">
      <c r="A2622" s="481"/>
      <c r="B2622" s="481"/>
      <c r="C2622" s="481"/>
      <c r="D2622" s="481"/>
      <c r="E2622" s="481"/>
      <c r="F2622" s="339"/>
      <c r="G2622" s="340" t="str">
        <f>IF(ISNUMBER(E2622),E2622/'Bulk DivVar Analysis'!$C$7,"")</f>
        <v/>
      </c>
      <c r="H2622" s="338" t="str">
        <f>IF(ISNUMBER(E2622), IF(G2622&gt;'Bulk DivVar Analysis'!$D$9,"Pass","Fail"),"")</f>
        <v/>
      </c>
      <c r="I2622" s="338" t="str">
        <f t="shared" si="42"/>
        <v/>
      </c>
      <c r="J2622" s="339"/>
      <c r="K2622" s="339"/>
      <c r="L2622" s="339"/>
      <c r="M2622" s="339"/>
      <c r="N2622" s="339"/>
      <c r="O2622" s="339"/>
      <c r="P2622" s="339"/>
      <c r="Q2622" s="339"/>
    </row>
    <row r="2623" spans="1:17" ht="13.5" customHeight="1">
      <c r="A2623" s="481"/>
      <c r="B2623" s="481"/>
      <c r="C2623" s="481"/>
      <c r="D2623" s="481"/>
      <c r="E2623" s="481"/>
      <c r="F2623" s="339"/>
      <c r="G2623" s="340" t="str">
        <f>IF(ISNUMBER(E2623),E2623/'Bulk DivVar Analysis'!$C$7,"")</f>
        <v/>
      </c>
      <c r="H2623" s="338" t="str">
        <f>IF(ISNUMBER(E2623), IF(G2623&gt;'Bulk DivVar Analysis'!$D$9,"Pass","Fail"),"")</f>
        <v/>
      </c>
      <c r="I2623" s="338" t="str">
        <f t="shared" si="42"/>
        <v/>
      </c>
      <c r="J2623" s="339"/>
      <c r="K2623" s="339"/>
      <c r="L2623" s="339"/>
      <c r="M2623" s="339"/>
      <c r="N2623" s="339"/>
      <c r="O2623" s="339"/>
      <c r="P2623" s="339"/>
      <c r="Q2623" s="339"/>
    </row>
    <row r="2624" spans="1:17" ht="13.5" customHeight="1">
      <c r="A2624" s="481"/>
      <c r="B2624" s="481"/>
      <c r="C2624" s="481"/>
      <c r="D2624" s="481"/>
      <c r="E2624" s="481"/>
      <c r="F2624" s="339"/>
      <c r="G2624" s="340" t="str">
        <f>IF(ISNUMBER(E2624),E2624/'Bulk DivVar Analysis'!$C$7,"")</f>
        <v/>
      </c>
      <c r="H2624" s="338" t="str">
        <f>IF(ISNUMBER(E2624), IF(G2624&gt;'Bulk DivVar Analysis'!$D$9,"Pass","Fail"),"")</f>
        <v/>
      </c>
      <c r="I2624" s="338" t="str">
        <f t="shared" si="42"/>
        <v/>
      </c>
      <c r="J2624" s="339"/>
      <c r="K2624" s="339"/>
      <c r="L2624" s="339"/>
      <c r="M2624" s="339"/>
      <c r="N2624" s="339"/>
      <c r="O2624" s="339"/>
      <c r="P2624" s="339"/>
      <c r="Q2624" s="339"/>
    </row>
    <row r="2625" spans="1:17" ht="13.5" customHeight="1">
      <c r="A2625" s="481"/>
      <c r="B2625" s="481"/>
      <c r="C2625" s="481"/>
      <c r="D2625" s="481"/>
      <c r="E2625" s="481"/>
      <c r="F2625" s="339"/>
      <c r="G2625" s="340" t="str">
        <f>IF(ISNUMBER(E2625),E2625/'Bulk DivVar Analysis'!$C$7,"")</f>
        <v/>
      </c>
      <c r="H2625" s="338" t="str">
        <f>IF(ISNUMBER(E2625), IF(G2625&gt;'Bulk DivVar Analysis'!$D$9,"Pass","Fail"),"")</f>
        <v/>
      </c>
      <c r="I2625" s="338" t="str">
        <f t="shared" si="42"/>
        <v/>
      </c>
      <c r="J2625" s="339"/>
      <c r="K2625" s="339"/>
      <c r="L2625" s="339"/>
      <c r="M2625" s="339"/>
      <c r="N2625" s="339"/>
      <c r="O2625" s="339"/>
      <c r="P2625" s="339"/>
      <c r="Q2625" s="339"/>
    </row>
    <row r="2626" spans="1:17" ht="13.5" customHeight="1">
      <c r="A2626" s="481"/>
      <c r="B2626" s="481"/>
      <c r="C2626" s="481"/>
      <c r="D2626" s="481"/>
      <c r="E2626" s="481"/>
      <c r="F2626" s="339"/>
      <c r="G2626" s="340" t="str">
        <f>IF(ISNUMBER(E2626),E2626/'Bulk DivVar Analysis'!$C$7,"")</f>
        <v/>
      </c>
      <c r="H2626" s="338" t="str">
        <f>IF(ISNUMBER(E2626), IF(G2626&gt;'Bulk DivVar Analysis'!$D$9,"Pass","Fail"),"")</f>
        <v/>
      </c>
      <c r="I2626" s="338" t="str">
        <f t="shared" si="42"/>
        <v/>
      </c>
      <c r="J2626" s="339"/>
      <c r="K2626" s="339"/>
      <c r="L2626" s="339"/>
      <c r="M2626" s="339"/>
      <c r="N2626" s="339"/>
      <c r="O2626" s="339"/>
      <c r="P2626" s="339"/>
      <c r="Q2626" s="339"/>
    </row>
    <row r="2627" spans="1:17" ht="13.5" customHeight="1">
      <c r="A2627" s="481"/>
      <c r="B2627" s="481"/>
      <c r="C2627" s="481"/>
      <c r="D2627" s="481"/>
      <c r="E2627" s="481"/>
      <c r="F2627" s="339"/>
      <c r="G2627" s="340" t="str">
        <f>IF(ISNUMBER(E2627),E2627/'Bulk DivVar Analysis'!$C$7,"")</f>
        <v/>
      </c>
      <c r="H2627" s="338" t="str">
        <f>IF(ISNUMBER(E2627), IF(G2627&gt;'Bulk DivVar Analysis'!$D$9,"Pass","Fail"),"")</f>
        <v/>
      </c>
      <c r="I2627" s="338" t="str">
        <f t="shared" ref="I2627:I2690" si="43">_xlfn.TEXTJOIN("_",TRUE,B2627,C2627)</f>
        <v/>
      </c>
      <c r="J2627" s="339"/>
      <c r="K2627" s="339"/>
      <c r="L2627" s="339"/>
      <c r="M2627" s="339"/>
      <c r="N2627" s="339"/>
      <c r="O2627" s="339"/>
      <c r="P2627" s="339"/>
      <c r="Q2627" s="339"/>
    </row>
    <row r="2628" spans="1:17" ht="13.5" customHeight="1">
      <c r="A2628" s="481"/>
      <c r="B2628" s="481"/>
      <c r="C2628" s="481"/>
      <c r="D2628" s="481"/>
      <c r="E2628" s="481"/>
      <c r="F2628" s="339"/>
      <c r="G2628" s="340" t="str">
        <f>IF(ISNUMBER(E2628),E2628/'Bulk DivVar Analysis'!$C$7,"")</f>
        <v/>
      </c>
      <c r="H2628" s="338" t="str">
        <f>IF(ISNUMBER(E2628), IF(G2628&gt;'Bulk DivVar Analysis'!$D$9,"Pass","Fail"),"")</f>
        <v/>
      </c>
      <c r="I2628" s="338" t="str">
        <f t="shared" si="43"/>
        <v/>
      </c>
      <c r="J2628" s="339"/>
      <c r="K2628" s="339"/>
      <c r="L2628" s="339"/>
      <c r="M2628" s="339"/>
      <c r="N2628" s="339"/>
      <c r="O2628" s="339"/>
      <c r="P2628" s="339"/>
      <c r="Q2628" s="339"/>
    </row>
    <row r="2629" spans="1:17" ht="13.5" customHeight="1">
      <c r="A2629" s="481"/>
      <c r="B2629" s="481"/>
      <c r="C2629" s="481"/>
      <c r="D2629" s="481"/>
      <c r="E2629" s="481"/>
      <c r="F2629" s="339"/>
      <c r="G2629" s="340" t="str">
        <f>IF(ISNUMBER(E2629),E2629/'Bulk DivVar Analysis'!$C$7,"")</f>
        <v/>
      </c>
      <c r="H2629" s="338" t="str">
        <f>IF(ISNUMBER(E2629), IF(G2629&gt;'Bulk DivVar Analysis'!$D$9,"Pass","Fail"),"")</f>
        <v/>
      </c>
      <c r="I2629" s="338" t="str">
        <f t="shared" si="43"/>
        <v/>
      </c>
      <c r="J2629" s="339"/>
      <c r="K2629" s="339"/>
      <c r="L2629" s="339"/>
      <c r="M2629" s="339"/>
      <c r="N2629" s="339"/>
      <c r="O2629" s="339"/>
      <c r="P2629" s="339"/>
      <c r="Q2629" s="339"/>
    </row>
    <row r="2630" spans="1:17" ht="13.5" customHeight="1">
      <c r="A2630" s="481"/>
      <c r="B2630" s="481"/>
      <c r="C2630" s="481"/>
      <c r="D2630" s="481"/>
      <c r="E2630" s="481"/>
      <c r="F2630" s="339"/>
      <c r="G2630" s="340" t="str">
        <f>IF(ISNUMBER(E2630),E2630/'Bulk DivVar Analysis'!$C$7,"")</f>
        <v/>
      </c>
      <c r="H2630" s="338" t="str">
        <f>IF(ISNUMBER(E2630), IF(G2630&gt;'Bulk DivVar Analysis'!$D$9,"Pass","Fail"),"")</f>
        <v/>
      </c>
      <c r="I2630" s="338" t="str">
        <f t="shared" si="43"/>
        <v/>
      </c>
      <c r="J2630" s="339"/>
      <c r="K2630" s="339"/>
      <c r="L2630" s="339"/>
      <c r="M2630" s="339"/>
      <c r="N2630" s="339"/>
      <c r="O2630" s="339"/>
      <c r="P2630" s="339"/>
      <c r="Q2630" s="339"/>
    </row>
    <row r="2631" spans="1:17" ht="13.5" customHeight="1">
      <c r="A2631" s="481"/>
      <c r="B2631" s="481"/>
      <c r="C2631" s="481"/>
      <c r="D2631" s="481"/>
      <c r="E2631" s="481"/>
      <c r="F2631" s="339"/>
      <c r="G2631" s="340" t="str">
        <f>IF(ISNUMBER(E2631),E2631/'Bulk DivVar Analysis'!$C$7,"")</f>
        <v/>
      </c>
      <c r="H2631" s="338" t="str">
        <f>IF(ISNUMBER(E2631), IF(G2631&gt;'Bulk DivVar Analysis'!$D$9,"Pass","Fail"),"")</f>
        <v/>
      </c>
      <c r="I2631" s="338" t="str">
        <f t="shared" si="43"/>
        <v/>
      </c>
      <c r="J2631" s="339"/>
      <c r="K2631" s="339"/>
      <c r="L2631" s="339"/>
      <c r="M2631" s="339"/>
      <c r="N2631" s="339"/>
      <c r="O2631" s="339"/>
      <c r="P2631" s="339"/>
      <c r="Q2631" s="339"/>
    </row>
    <row r="2632" spans="1:17" ht="13.5" customHeight="1">
      <c r="A2632" s="481"/>
      <c r="B2632" s="481"/>
      <c r="C2632" s="481"/>
      <c r="D2632" s="481"/>
      <c r="E2632" s="481"/>
      <c r="F2632" s="339"/>
      <c r="G2632" s="340" t="str">
        <f>IF(ISNUMBER(E2632),E2632/'Bulk DivVar Analysis'!$C$7,"")</f>
        <v/>
      </c>
      <c r="H2632" s="338" t="str">
        <f>IF(ISNUMBER(E2632), IF(G2632&gt;'Bulk DivVar Analysis'!$D$9,"Pass","Fail"),"")</f>
        <v/>
      </c>
      <c r="I2632" s="338" t="str">
        <f t="shared" si="43"/>
        <v/>
      </c>
      <c r="J2632" s="339"/>
      <c r="K2632" s="339"/>
      <c r="L2632" s="339"/>
      <c r="M2632" s="339"/>
      <c r="N2632" s="339"/>
      <c r="O2632" s="339"/>
      <c r="P2632" s="339"/>
      <c r="Q2632" s="339"/>
    </row>
    <row r="2633" spans="1:17" ht="13.5" customHeight="1">
      <c r="A2633" s="481"/>
      <c r="B2633" s="481"/>
      <c r="C2633" s="481"/>
      <c r="D2633" s="481"/>
      <c r="E2633" s="481"/>
      <c r="F2633" s="339"/>
      <c r="G2633" s="340" t="str">
        <f>IF(ISNUMBER(E2633),E2633/'Bulk DivVar Analysis'!$C$7,"")</f>
        <v/>
      </c>
      <c r="H2633" s="338" t="str">
        <f>IF(ISNUMBER(E2633), IF(G2633&gt;'Bulk DivVar Analysis'!$D$9,"Pass","Fail"),"")</f>
        <v/>
      </c>
      <c r="I2633" s="338" t="str">
        <f t="shared" si="43"/>
        <v/>
      </c>
      <c r="J2633" s="339"/>
      <c r="K2633" s="339"/>
      <c r="L2633" s="339"/>
      <c r="M2633" s="339"/>
      <c r="N2633" s="339"/>
      <c r="O2633" s="339"/>
      <c r="P2633" s="339"/>
      <c r="Q2633" s="339"/>
    </row>
    <row r="2634" spans="1:17" ht="13.5" customHeight="1">
      <c r="A2634" s="481"/>
      <c r="B2634" s="481"/>
      <c r="C2634" s="481"/>
      <c r="D2634" s="481"/>
      <c r="E2634" s="481"/>
      <c r="F2634" s="339"/>
      <c r="G2634" s="340" t="str">
        <f>IF(ISNUMBER(E2634),E2634/'Bulk DivVar Analysis'!$C$7,"")</f>
        <v/>
      </c>
      <c r="H2634" s="338" t="str">
        <f>IF(ISNUMBER(E2634), IF(G2634&gt;'Bulk DivVar Analysis'!$D$9,"Pass","Fail"),"")</f>
        <v/>
      </c>
      <c r="I2634" s="338" t="str">
        <f t="shared" si="43"/>
        <v/>
      </c>
      <c r="J2634" s="339"/>
      <c r="K2634" s="339"/>
      <c r="L2634" s="339"/>
      <c r="M2634" s="339"/>
      <c r="N2634" s="339"/>
      <c r="O2634" s="339"/>
      <c r="P2634" s="339"/>
      <c r="Q2634" s="339"/>
    </row>
    <row r="2635" spans="1:17" ht="13.5" customHeight="1">
      <c r="A2635" s="481"/>
      <c r="B2635" s="481"/>
      <c r="C2635" s="481"/>
      <c r="D2635" s="481"/>
      <c r="E2635" s="481"/>
      <c r="F2635" s="339"/>
      <c r="G2635" s="340" t="str">
        <f>IF(ISNUMBER(E2635),E2635/'Bulk DivVar Analysis'!$C$7,"")</f>
        <v/>
      </c>
      <c r="H2635" s="338" t="str">
        <f>IF(ISNUMBER(E2635), IF(G2635&gt;'Bulk DivVar Analysis'!$D$9,"Pass","Fail"),"")</f>
        <v/>
      </c>
      <c r="I2635" s="338" t="str">
        <f t="shared" si="43"/>
        <v/>
      </c>
      <c r="J2635" s="339"/>
      <c r="K2635" s="339"/>
      <c r="L2635" s="339"/>
      <c r="M2635" s="339"/>
      <c r="N2635" s="339"/>
      <c r="O2635" s="339"/>
      <c r="P2635" s="339"/>
      <c r="Q2635" s="339"/>
    </row>
    <row r="2636" spans="1:17" ht="13.5" customHeight="1">
      <c r="A2636" s="481"/>
      <c r="B2636" s="481"/>
      <c r="C2636" s="481"/>
      <c r="D2636" s="481"/>
      <c r="E2636" s="481"/>
      <c r="F2636" s="339"/>
      <c r="G2636" s="340" t="str">
        <f>IF(ISNUMBER(E2636),E2636/'Bulk DivVar Analysis'!$C$7,"")</f>
        <v/>
      </c>
      <c r="H2636" s="338" t="str">
        <f>IF(ISNUMBER(E2636), IF(G2636&gt;'Bulk DivVar Analysis'!$D$9,"Pass","Fail"),"")</f>
        <v/>
      </c>
      <c r="I2636" s="338" t="str">
        <f t="shared" si="43"/>
        <v/>
      </c>
      <c r="J2636" s="339"/>
      <c r="K2636" s="339"/>
      <c r="L2636" s="339"/>
      <c r="M2636" s="339"/>
      <c r="N2636" s="339"/>
      <c r="O2636" s="339"/>
      <c r="P2636" s="339"/>
      <c r="Q2636" s="339"/>
    </row>
    <row r="2637" spans="1:17" ht="13.5" customHeight="1">
      <c r="A2637" s="481"/>
      <c r="B2637" s="481"/>
      <c r="C2637" s="481"/>
      <c r="D2637" s="481"/>
      <c r="E2637" s="481"/>
      <c r="F2637" s="339"/>
      <c r="G2637" s="340" t="str">
        <f>IF(ISNUMBER(E2637),E2637/'Bulk DivVar Analysis'!$C$7,"")</f>
        <v/>
      </c>
      <c r="H2637" s="338" t="str">
        <f>IF(ISNUMBER(E2637), IF(G2637&gt;'Bulk DivVar Analysis'!$D$9,"Pass","Fail"),"")</f>
        <v/>
      </c>
      <c r="I2637" s="338" t="str">
        <f t="shared" si="43"/>
        <v/>
      </c>
      <c r="J2637" s="339"/>
      <c r="K2637" s="339"/>
      <c r="L2637" s="339"/>
      <c r="M2637" s="339"/>
      <c r="N2637" s="339"/>
      <c r="O2637" s="339"/>
      <c r="P2637" s="339"/>
      <c r="Q2637" s="339"/>
    </row>
    <row r="2638" spans="1:17" ht="13.5" customHeight="1">
      <c r="A2638" s="481"/>
      <c r="B2638" s="481"/>
      <c r="C2638" s="481"/>
      <c r="D2638" s="481"/>
      <c r="E2638" s="481"/>
      <c r="F2638" s="339"/>
      <c r="G2638" s="340" t="str">
        <f>IF(ISNUMBER(E2638),E2638/'Bulk DivVar Analysis'!$C$7,"")</f>
        <v/>
      </c>
      <c r="H2638" s="338" t="str">
        <f>IF(ISNUMBER(E2638), IF(G2638&gt;'Bulk DivVar Analysis'!$D$9,"Pass","Fail"),"")</f>
        <v/>
      </c>
      <c r="I2638" s="338" t="str">
        <f t="shared" si="43"/>
        <v/>
      </c>
      <c r="J2638" s="339"/>
      <c r="K2638" s="339"/>
      <c r="L2638" s="339"/>
      <c r="M2638" s="339"/>
      <c r="N2638" s="339"/>
      <c r="O2638" s="339"/>
      <c r="P2638" s="339"/>
      <c r="Q2638" s="339"/>
    </row>
    <row r="2639" spans="1:17" ht="13.5" customHeight="1">
      <c r="A2639" s="481"/>
      <c r="B2639" s="481"/>
      <c r="C2639" s="481"/>
      <c r="D2639" s="481"/>
      <c r="E2639" s="481"/>
      <c r="F2639" s="339"/>
      <c r="G2639" s="340" t="str">
        <f>IF(ISNUMBER(E2639),E2639/'Bulk DivVar Analysis'!$C$7,"")</f>
        <v/>
      </c>
      <c r="H2639" s="338" t="str">
        <f>IF(ISNUMBER(E2639), IF(G2639&gt;'Bulk DivVar Analysis'!$D$9,"Pass","Fail"),"")</f>
        <v/>
      </c>
      <c r="I2639" s="338" t="str">
        <f t="shared" si="43"/>
        <v/>
      </c>
      <c r="J2639" s="339"/>
      <c r="K2639" s="339"/>
      <c r="L2639" s="339"/>
      <c r="M2639" s="339"/>
      <c r="N2639" s="339"/>
      <c r="O2639" s="339"/>
      <c r="P2639" s="339"/>
      <c r="Q2639" s="339"/>
    </row>
    <row r="2640" spans="1:17" ht="13.5" customHeight="1">
      <c r="A2640" s="481"/>
      <c r="B2640" s="481"/>
      <c r="C2640" s="481"/>
      <c r="D2640" s="481"/>
      <c r="E2640" s="481"/>
      <c r="F2640" s="339"/>
      <c r="G2640" s="340" t="str">
        <f>IF(ISNUMBER(E2640),E2640/'Bulk DivVar Analysis'!$C$7,"")</f>
        <v/>
      </c>
      <c r="H2640" s="338" t="str">
        <f>IF(ISNUMBER(E2640), IF(G2640&gt;'Bulk DivVar Analysis'!$D$9,"Pass","Fail"),"")</f>
        <v/>
      </c>
      <c r="I2640" s="338" t="str">
        <f t="shared" si="43"/>
        <v/>
      </c>
      <c r="J2640" s="339"/>
      <c r="K2640" s="339"/>
      <c r="L2640" s="339"/>
      <c r="M2640" s="339"/>
      <c r="N2640" s="339"/>
      <c r="O2640" s="339"/>
      <c r="P2640" s="339"/>
      <c r="Q2640" s="339"/>
    </row>
    <row r="2641" spans="1:17" ht="13.5" customHeight="1">
      <c r="A2641" s="481"/>
      <c r="B2641" s="481"/>
      <c r="C2641" s="481"/>
      <c r="D2641" s="481"/>
      <c r="E2641" s="481"/>
      <c r="F2641" s="339"/>
      <c r="G2641" s="340" t="str">
        <f>IF(ISNUMBER(E2641),E2641/'Bulk DivVar Analysis'!$C$7,"")</f>
        <v/>
      </c>
      <c r="H2641" s="338" t="str">
        <f>IF(ISNUMBER(E2641), IF(G2641&gt;'Bulk DivVar Analysis'!$D$9,"Pass","Fail"),"")</f>
        <v/>
      </c>
      <c r="I2641" s="338" t="str">
        <f t="shared" si="43"/>
        <v/>
      </c>
      <c r="J2641" s="339"/>
      <c r="K2641" s="339"/>
      <c r="L2641" s="339"/>
      <c r="M2641" s="339"/>
      <c r="N2641" s="339"/>
      <c r="O2641" s="339"/>
      <c r="P2641" s="339"/>
      <c r="Q2641" s="339"/>
    </row>
    <row r="2642" spans="1:17" ht="13.5" customHeight="1">
      <c r="A2642" s="481"/>
      <c r="B2642" s="481"/>
      <c r="C2642" s="481"/>
      <c r="D2642" s="481"/>
      <c r="E2642" s="481"/>
      <c r="F2642" s="339"/>
      <c r="G2642" s="340" t="str">
        <f>IF(ISNUMBER(E2642),E2642/'Bulk DivVar Analysis'!$C$7,"")</f>
        <v/>
      </c>
      <c r="H2642" s="338" t="str">
        <f>IF(ISNUMBER(E2642), IF(G2642&gt;'Bulk DivVar Analysis'!$D$9,"Pass","Fail"),"")</f>
        <v/>
      </c>
      <c r="I2642" s="338" t="str">
        <f t="shared" si="43"/>
        <v/>
      </c>
      <c r="J2642" s="339"/>
      <c r="K2642" s="339"/>
      <c r="L2642" s="339"/>
      <c r="M2642" s="339"/>
      <c r="N2642" s="339"/>
      <c r="O2642" s="339"/>
      <c r="P2642" s="339"/>
      <c r="Q2642" s="339"/>
    </row>
    <row r="2643" spans="1:17" ht="13.5" customHeight="1">
      <c r="A2643" s="481"/>
      <c r="B2643" s="481"/>
      <c r="C2643" s="481"/>
      <c r="D2643" s="481"/>
      <c r="E2643" s="481"/>
      <c r="F2643" s="339"/>
      <c r="G2643" s="340" t="str">
        <f>IF(ISNUMBER(E2643),E2643/'Bulk DivVar Analysis'!$C$7,"")</f>
        <v/>
      </c>
      <c r="H2643" s="338" t="str">
        <f>IF(ISNUMBER(E2643), IF(G2643&gt;'Bulk DivVar Analysis'!$D$9,"Pass","Fail"),"")</f>
        <v/>
      </c>
      <c r="I2643" s="338" t="str">
        <f t="shared" si="43"/>
        <v/>
      </c>
      <c r="J2643" s="339"/>
      <c r="K2643" s="339"/>
      <c r="L2643" s="339"/>
      <c r="M2643" s="339"/>
      <c r="N2643" s="339"/>
      <c r="O2643" s="339"/>
      <c r="P2643" s="339"/>
      <c r="Q2643" s="339"/>
    </row>
    <row r="2644" spans="1:17" ht="13.5" customHeight="1">
      <c r="A2644" s="481"/>
      <c r="B2644" s="481"/>
      <c r="C2644" s="481"/>
      <c r="D2644" s="481"/>
      <c r="E2644" s="481"/>
      <c r="F2644" s="339"/>
      <c r="G2644" s="340" t="str">
        <f>IF(ISNUMBER(E2644),E2644/'Bulk DivVar Analysis'!$C$7,"")</f>
        <v/>
      </c>
      <c r="H2644" s="338" t="str">
        <f>IF(ISNUMBER(E2644), IF(G2644&gt;'Bulk DivVar Analysis'!$D$9,"Pass","Fail"),"")</f>
        <v/>
      </c>
      <c r="I2644" s="338" t="str">
        <f t="shared" si="43"/>
        <v/>
      </c>
      <c r="J2644" s="339"/>
      <c r="K2644" s="339"/>
      <c r="L2644" s="339"/>
      <c r="M2644" s="339"/>
      <c r="N2644" s="339"/>
      <c r="O2644" s="339"/>
      <c r="P2644" s="339"/>
      <c r="Q2644" s="339"/>
    </row>
    <row r="2645" spans="1:17" ht="13.5" customHeight="1">
      <c r="A2645" s="481"/>
      <c r="B2645" s="481"/>
      <c r="C2645" s="481"/>
      <c r="D2645" s="481"/>
      <c r="E2645" s="481"/>
      <c r="F2645" s="339"/>
      <c r="G2645" s="340" t="str">
        <f>IF(ISNUMBER(E2645),E2645/'Bulk DivVar Analysis'!$C$7,"")</f>
        <v/>
      </c>
      <c r="H2645" s="338" t="str">
        <f>IF(ISNUMBER(E2645), IF(G2645&gt;'Bulk DivVar Analysis'!$D$9,"Pass","Fail"),"")</f>
        <v/>
      </c>
      <c r="I2645" s="338" t="str">
        <f t="shared" si="43"/>
        <v/>
      </c>
      <c r="J2645" s="339"/>
      <c r="K2645" s="339"/>
      <c r="L2645" s="339"/>
      <c r="M2645" s="339"/>
      <c r="N2645" s="339"/>
      <c r="O2645" s="339"/>
      <c r="P2645" s="339"/>
      <c r="Q2645" s="339"/>
    </row>
    <row r="2646" spans="1:17" ht="13.5" customHeight="1">
      <c r="A2646" s="481"/>
      <c r="B2646" s="481"/>
      <c r="C2646" s="481"/>
      <c r="D2646" s="481"/>
      <c r="E2646" s="481"/>
      <c r="F2646" s="339"/>
      <c r="G2646" s="340" t="str">
        <f>IF(ISNUMBER(E2646),E2646/'Bulk DivVar Analysis'!$C$7,"")</f>
        <v/>
      </c>
      <c r="H2646" s="338" t="str">
        <f>IF(ISNUMBER(E2646), IF(G2646&gt;'Bulk DivVar Analysis'!$D$9,"Pass","Fail"),"")</f>
        <v/>
      </c>
      <c r="I2646" s="338" t="str">
        <f t="shared" si="43"/>
        <v/>
      </c>
      <c r="J2646" s="339"/>
      <c r="K2646" s="339"/>
      <c r="L2646" s="339"/>
      <c r="M2646" s="339"/>
      <c r="N2646" s="339"/>
      <c r="O2646" s="339"/>
      <c r="P2646" s="339"/>
      <c r="Q2646" s="339"/>
    </row>
    <row r="2647" spans="1:17" ht="13.5" customHeight="1">
      <c r="A2647" s="481"/>
      <c r="B2647" s="481"/>
      <c r="C2647" s="481"/>
      <c r="D2647" s="481"/>
      <c r="E2647" s="481"/>
      <c r="F2647" s="339"/>
      <c r="G2647" s="340" t="str">
        <f>IF(ISNUMBER(E2647),E2647/'Bulk DivVar Analysis'!$C$7,"")</f>
        <v/>
      </c>
      <c r="H2647" s="338" t="str">
        <f>IF(ISNUMBER(E2647), IF(G2647&gt;'Bulk DivVar Analysis'!$D$9,"Pass","Fail"),"")</f>
        <v/>
      </c>
      <c r="I2647" s="338" t="str">
        <f t="shared" si="43"/>
        <v/>
      </c>
      <c r="J2647" s="339"/>
      <c r="K2647" s="339"/>
      <c r="L2647" s="339"/>
      <c r="M2647" s="339"/>
      <c r="N2647" s="339"/>
      <c r="O2647" s="339"/>
      <c r="P2647" s="339"/>
      <c r="Q2647" s="339"/>
    </row>
    <row r="2648" spans="1:17" ht="13.5" customHeight="1">
      <c r="A2648" s="481"/>
      <c r="B2648" s="481"/>
      <c r="C2648" s="481"/>
      <c r="D2648" s="481"/>
      <c r="E2648" s="481"/>
      <c r="F2648" s="339"/>
      <c r="G2648" s="340" t="str">
        <f>IF(ISNUMBER(E2648),E2648/'Bulk DivVar Analysis'!$C$7,"")</f>
        <v/>
      </c>
      <c r="H2648" s="338" t="str">
        <f>IF(ISNUMBER(E2648), IF(G2648&gt;'Bulk DivVar Analysis'!$D$9,"Pass","Fail"),"")</f>
        <v/>
      </c>
      <c r="I2648" s="338" t="str">
        <f t="shared" si="43"/>
        <v/>
      </c>
      <c r="J2648" s="339"/>
      <c r="K2648" s="339"/>
      <c r="L2648" s="339"/>
      <c r="M2648" s="339"/>
      <c r="N2648" s="339"/>
      <c r="O2648" s="339"/>
      <c r="P2648" s="339"/>
      <c r="Q2648" s="339"/>
    </row>
    <row r="2649" spans="1:17" ht="13.5" customHeight="1">
      <c r="A2649" s="481"/>
      <c r="B2649" s="481"/>
      <c r="C2649" s="481"/>
      <c r="D2649" s="481"/>
      <c r="E2649" s="481"/>
      <c r="F2649" s="339"/>
      <c r="G2649" s="340" t="str">
        <f>IF(ISNUMBER(E2649),E2649/'Bulk DivVar Analysis'!$C$7,"")</f>
        <v/>
      </c>
      <c r="H2649" s="338" t="str">
        <f>IF(ISNUMBER(E2649), IF(G2649&gt;'Bulk DivVar Analysis'!$D$9,"Pass","Fail"),"")</f>
        <v/>
      </c>
      <c r="I2649" s="338" t="str">
        <f t="shared" si="43"/>
        <v/>
      </c>
      <c r="J2649" s="339"/>
      <c r="K2649" s="339"/>
      <c r="L2649" s="339"/>
      <c r="M2649" s="339"/>
      <c r="N2649" s="339"/>
      <c r="O2649" s="339"/>
      <c r="P2649" s="339"/>
      <c r="Q2649" s="339"/>
    </row>
    <row r="2650" spans="1:17" ht="13.5" customHeight="1">
      <c r="A2650" s="481"/>
      <c r="B2650" s="481"/>
      <c r="C2650" s="481"/>
      <c r="D2650" s="481"/>
      <c r="E2650" s="481"/>
      <c r="F2650" s="339"/>
      <c r="G2650" s="340" t="str">
        <f>IF(ISNUMBER(E2650),E2650/'Bulk DivVar Analysis'!$C$7,"")</f>
        <v/>
      </c>
      <c r="H2650" s="338" t="str">
        <f>IF(ISNUMBER(E2650), IF(G2650&gt;'Bulk DivVar Analysis'!$D$9,"Pass","Fail"),"")</f>
        <v/>
      </c>
      <c r="I2650" s="338" t="str">
        <f t="shared" si="43"/>
        <v/>
      </c>
      <c r="J2650" s="339"/>
      <c r="K2650" s="339"/>
      <c r="L2650" s="339"/>
      <c r="M2650" s="339"/>
      <c r="N2650" s="339"/>
      <c r="O2650" s="339"/>
      <c r="P2650" s="339"/>
      <c r="Q2650" s="339"/>
    </row>
    <row r="2651" spans="1:17" ht="13.5" customHeight="1">
      <c r="A2651" s="481"/>
      <c r="B2651" s="481"/>
      <c r="C2651" s="481"/>
      <c r="D2651" s="481"/>
      <c r="E2651" s="481"/>
      <c r="F2651" s="339"/>
      <c r="G2651" s="340" t="str">
        <f>IF(ISNUMBER(E2651),E2651/'Bulk DivVar Analysis'!$C$7,"")</f>
        <v/>
      </c>
      <c r="H2651" s="338" t="str">
        <f>IF(ISNUMBER(E2651), IF(G2651&gt;'Bulk DivVar Analysis'!$D$9,"Pass","Fail"),"")</f>
        <v/>
      </c>
      <c r="I2651" s="338" t="str">
        <f t="shared" si="43"/>
        <v/>
      </c>
      <c r="J2651" s="339"/>
      <c r="K2651" s="339"/>
      <c r="L2651" s="339"/>
      <c r="M2651" s="339"/>
      <c r="N2651" s="339"/>
      <c r="O2651" s="339"/>
      <c r="P2651" s="339"/>
      <c r="Q2651" s="339"/>
    </row>
    <row r="2652" spans="1:17" ht="13.5" customHeight="1">
      <c r="A2652" s="481"/>
      <c r="B2652" s="481"/>
      <c r="C2652" s="481"/>
      <c r="D2652" s="481"/>
      <c r="E2652" s="481"/>
      <c r="F2652" s="339"/>
      <c r="G2652" s="340" t="str">
        <f>IF(ISNUMBER(E2652),E2652/'Bulk DivVar Analysis'!$C$7,"")</f>
        <v/>
      </c>
      <c r="H2652" s="338" t="str">
        <f>IF(ISNUMBER(E2652), IF(G2652&gt;'Bulk DivVar Analysis'!$D$9,"Pass","Fail"),"")</f>
        <v/>
      </c>
      <c r="I2652" s="338" t="str">
        <f t="shared" si="43"/>
        <v/>
      </c>
      <c r="J2652" s="339"/>
      <c r="K2652" s="339"/>
      <c r="L2652" s="339"/>
      <c r="M2652" s="339"/>
      <c r="N2652" s="339"/>
      <c r="O2652" s="339"/>
      <c r="P2652" s="339"/>
      <c r="Q2652" s="339"/>
    </row>
    <row r="2653" spans="1:17" ht="13.5" customHeight="1">
      <c r="A2653" s="481"/>
      <c r="B2653" s="481"/>
      <c r="C2653" s="481"/>
      <c r="D2653" s="481"/>
      <c r="E2653" s="481"/>
      <c r="F2653" s="339"/>
      <c r="G2653" s="340" t="str">
        <f>IF(ISNUMBER(E2653),E2653/'Bulk DivVar Analysis'!$C$7,"")</f>
        <v/>
      </c>
      <c r="H2653" s="338" t="str">
        <f>IF(ISNUMBER(E2653), IF(G2653&gt;'Bulk DivVar Analysis'!$D$9,"Pass","Fail"),"")</f>
        <v/>
      </c>
      <c r="I2653" s="338" t="str">
        <f t="shared" si="43"/>
        <v/>
      </c>
      <c r="J2653" s="339"/>
      <c r="K2653" s="339"/>
      <c r="L2653" s="339"/>
      <c r="M2653" s="339"/>
      <c r="N2653" s="339"/>
      <c r="O2653" s="339"/>
      <c r="P2653" s="339"/>
      <c r="Q2653" s="339"/>
    </row>
    <row r="2654" spans="1:17" ht="13.5" customHeight="1">
      <c r="A2654" s="481"/>
      <c r="B2654" s="481"/>
      <c r="C2654" s="481"/>
      <c r="D2654" s="481"/>
      <c r="E2654" s="481"/>
      <c r="F2654" s="339"/>
      <c r="G2654" s="340" t="str">
        <f>IF(ISNUMBER(E2654),E2654/'Bulk DivVar Analysis'!$C$7,"")</f>
        <v/>
      </c>
      <c r="H2654" s="338" t="str">
        <f>IF(ISNUMBER(E2654), IF(G2654&gt;'Bulk DivVar Analysis'!$D$9,"Pass","Fail"),"")</f>
        <v/>
      </c>
      <c r="I2654" s="338" t="str">
        <f t="shared" si="43"/>
        <v/>
      </c>
      <c r="J2654" s="339"/>
      <c r="K2654" s="339"/>
      <c r="L2654" s="339"/>
      <c r="M2654" s="339"/>
      <c r="N2654" s="339"/>
      <c r="O2654" s="339"/>
      <c r="P2654" s="339"/>
      <c r="Q2654" s="339"/>
    </row>
    <row r="2655" spans="1:17" ht="13.5" customHeight="1">
      <c r="A2655" s="481"/>
      <c r="B2655" s="481"/>
      <c r="C2655" s="481"/>
      <c r="D2655" s="481"/>
      <c r="E2655" s="481"/>
      <c r="F2655" s="339"/>
      <c r="G2655" s="340" t="str">
        <f>IF(ISNUMBER(E2655),E2655/'Bulk DivVar Analysis'!$C$7,"")</f>
        <v/>
      </c>
      <c r="H2655" s="338" t="str">
        <f>IF(ISNUMBER(E2655), IF(G2655&gt;'Bulk DivVar Analysis'!$D$9,"Pass","Fail"),"")</f>
        <v/>
      </c>
      <c r="I2655" s="338" t="str">
        <f t="shared" si="43"/>
        <v/>
      </c>
      <c r="J2655" s="339"/>
      <c r="K2655" s="339"/>
      <c r="L2655" s="339"/>
      <c r="M2655" s="339"/>
      <c r="N2655" s="339"/>
      <c r="O2655" s="339"/>
      <c r="P2655" s="339"/>
      <c r="Q2655" s="339"/>
    </row>
    <row r="2656" spans="1:17" ht="13.5" customHeight="1">
      <c r="A2656" s="481"/>
      <c r="B2656" s="481"/>
      <c r="C2656" s="481"/>
      <c r="D2656" s="481"/>
      <c r="E2656" s="481"/>
      <c r="F2656" s="339"/>
      <c r="G2656" s="340" t="str">
        <f>IF(ISNUMBER(E2656),E2656/'Bulk DivVar Analysis'!$C$7,"")</f>
        <v/>
      </c>
      <c r="H2656" s="338" t="str">
        <f>IF(ISNUMBER(E2656), IF(G2656&gt;'Bulk DivVar Analysis'!$D$9,"Pass","Fail"),"")</f>
        <v/>
      </c>
      <c r="I2656" s="338" t="str">
        <f t="shared" si="43"/>
        <v/>
      </c>
      <c r="J2656" s="339"/>
      <c r="K2656" s="339"/>
      <c r="L2656" s="339"/>
      <c r="M2656" s="339"/>
      <c r="N2656" s="339"/>
      <c r="O2656" s="339"/>
      <c r="P2656" s="339"/>
      <c r="Q2656" s="339"/>
    </row>
    <row r="2657" spans="1:17" ht="13.5" customHeight="1">
      <c r="A2657" s="481"/>
      <c r="B2657" s="481"/>
      <c r="C2657" s="481"/>
      <c r="D2657" s="481"/>
      <c r="E2657" s="481"/>
      <c r="F2657" s="339"/>
      <c r="G2657" s="340" t="str">
        <f>IF(ISNUMBER(E2657),E2657/'Bulk DivVar Analysis'!$C$7,"")</f>
        <v/>
      </c>
      <c r="H2657" s="338" t="str">
        <f>IF(ISNUMBER(E2657), IF(G2657&gt;'Bulk DivVar Analysis'!$D$9,"Pass","Fail"),"")</f>
        <v/>
      </c>
      <c r="I2657" s="338" t="str">
        <f t="shared" si="43"/>
        <v/>
      </c>
      <c r="J2657" s="339"/>
      <c r="K2657" s="339"/>
      <c r="L2657" s="339"/>
      <c r="M2657" s="339"/>
      <c r="N2657" s="339"/>
      <c r="O2657" s="339"/>
      <c r="P2657" s="339"/>
      <c r="Q2657" s="339"/>
    </row>
    <row r="2658" spans="1:17" ht="13.5" customHeight="1">
      <c r="A2658" s="481"/>
      <c r="B2658" s="481"/>
      <c r="C2658" s="481"/>
      <c r="D2658" s="481"/>
      <c r="E2658" s="481"/>
      <c r="F2658" s="339"/>
      <c r="G2658" s="340" t="str">
        <f>IF(ISNUMBER(E2658),E2658/'Bulk DivVar Analysis'!$C$7,"")</f>
        <v/>
      </c>
      <c r="H2658" s="338" t="str">
        <f>IF(ISNUMBER(E2658), IF(G2658&gt;'Bulk DivVar Analysis'!$D$9,"Pass","Fail"),"")</f>
        <v/>
      </c>
      <c r="I2658" s="338" t="str">
        <f t="shared" si="43"/>
        <v/>
      </c>
      <c r="J2658" s="339"/>
      <c r="K2658" s="339"/>
      <c r="L2658" s="339"/>
      <c r="M2658" s="339"/>
      <c r="N2658" s="339"/>
      <c r="O2658" s="339"/>
      <c r="P2658" s="339"/>
      <c r="Q2658" s="339"/>
    </row>
    <row r="2659" spans="1:17" ht="13.5" customHeight="1">
      <c r="A2659" s="481"/>
      <c r="B2659" s="481"/>
      <c r="C2659" s="481"/>
      <c r="D2659" s="481"/>
      <c r="E2659" s="481"/>
      <c r="F2659" s="339"/>
      <c r="G2659" s="340" t="str">
        <f>IF(ISNUMBER(E2659),E2659/'Bulk DivVar Analysis'!$C$7,"")</f>
        <v/>
      </c>
      <c r="H2659" s="338" t="str">
        <f>IF(ISNUMBER(E2659), IF(G2659&gt;'Bulk DivVar Analysis'!$D$9,"Pass","Fail"),"")</f>
        <v/>
      </c>
      <c r="I2659" s="338" t="str">
        <f t="shared" si="43"/>
        <v/>
      </c>
      <c r="J2659" s="339"/>
      <c r="K2659" s="339"/>
      <c r="L2659" s="339"/>
      <c r="M2659" s="339"/>
      <c r="N2659" s="339"/>
      <c r="O2659" s="339"/>
      <c r="P2659" s="339"/>
      <c r="Q2659" s="339"/>
    </row>
    <row r="2660" spans="1:17" ht="13.5" customHeight="1">
      <c r="A2660" s="481"/>
      <c r="B2660" s="481"/>
      <c r="C2660" s="481"/>
      <c r="D2660" s="481"/>
      <c r="E2660" s="481"/>
      <c r="F2660" s="339"/>
      <c r="G2660" s="340" t="str">
        <f>IF(ISNUMBER(E2660),E2660/'Bulk DivVar Analysis'!$C$7,"")</f>
        <v/>
      </c>
      <c r="H2660" s="338" t="str">
        <f>IF(ISNUMBER(E2660), IF(G2660&gt;'Bulk DivVar Analysis'!$D$9,"Pass","Fail"),"")</f>
        <v/>
      </c>
      <c r="I2660" s="338" t="str">
        <f t="shared" si="43"/>
        <v/>
      </c>
      <c r="J2660" s="339"/>
      <c r="K2660" s="339"/>
      <c r="L2660" s="339"/>
      <c r="M2660" s="339"/>
      <c r="N2660" s="339"/>
      <c r="O2660" s="339"/>
      <c r="P2660" s="339"/>
      <c r="Q2660" s="339"/>
    </row>
    <row r="2661" spans="1:17" ht="13.5" customHeight="1">
      <c r="A2661" s="481"/>
      <c r="B2661" s="481"/>
      <c r="C2661" s="481"/>
      <c r="D2661" s="481"/>
      <c r="E2661" s="481"/>
      <c r="F2661" s="339"/>
      <c r="G2661" s="340" t="str">
        <f>IF(ISNUMBER(E2661),E2661/'Bulk DivVar Analysis'!$C$7,"")</f>
        <v/>
      </c>
      <c r="H2661" s="338" t="str">
        <f>IF(ISNUMBER(E2661), IF(G2661&gt;'Bulk DivVar Analysis'!$D$9,"Pass","Fail"),"")</f>
        <v/>
      </c>
      <c r="I2661" s="338" t="str">
        <f t="shared" si="43"/>
        <v/>
      </c>
      <c r="J2661" s="339"/>
      <c r="K2661" s="339"/>
      <c r="L2661" s="339"/>
      <c r="M2661" s="339"/>
      <c r="N2661" s="339"/>
      <c r="O2661" s="339"/>
      <c r="P2661" s="339"/>
      <c r="Q2661" s="339"/>
    </row>
    <row r="2662" spans="1:17" ht="13.5" customHeight="1">
      <c r="A2662" s="481"/>
      <c r="B2662" s="481"/>
      <c r="C2662" s="481"/>
      <c r="D2662" s="481"/>
      <c r="E2662" s="481"/>
      <c r="F2662" s="339"/>
      <c r="G2662" s="340" t="str">
        <f>IF(ISNUMBER(E2662),E2662/'Bulk DivVar Analysis'!$C$7,"")</f>
        <v/>
      </c>
      <c r="H2662" s="338" t="str">
        <f>IF(ISNUMBER(E2662), IF(G2662&gt;'Bulk DivVar Analysis'!$D$9,"Pass","Fail"),"")</f>
        <v/>
      </c>
      <c r="I2662" s="338" t="str">
        <f t="shared" si="43"/>
        <v/>
      </c>
      <c r="J2662" s="339"/>
      <c r="K2662" s="339"/>
      <c r="L2662" s="339"/>
      <c r="M2662" s="339"/>
      <c r="N2662" s="339"/>
      <c r="O2662" s="339"/>
      <c r="P2662" s="339"/>
      <c r="Q2662" s="339"/>
    </row>
    <row r="2663" spans="1:17" ht="13.5" customHeight="1">
      <c r="A2663" s="481"/>
      <c r="B2663" s="481"/>
      <c r="C2663" s="481"/>
      <c r="D2663" s="481"/>
      <c r="E2663" s="481"/>
      <c r="F2663" s="339"/>
      <c r="G2663" s="340" t="str">
        <f>IF(ISNUMBER(E2663),E2663/'Bulk DivVar Analysis'!$C$7,"")</f>
        <v/>
      </c>
      <c r="H2663" s="338" t="str">
        <f>IF(ISNUMBER(E2663), IF(G2663&gt;'Bulk DivVar Analysis'!$D$9,"Pass","Fail"),"")</f>
        <v/>
      </c>
      <c r="I2663" s="338" t="str">
        <f t="shared" si="43"/>
        <v/>
      </c>
      <c r="J2663" s="339"/>
      <c r="K2663" s="339"/>
      <c r="L2663" s="339"/>
      <c r="M2663" s="339"/>
      <c r="N2663" s="339"/>
      <c r="O2663" s="339"/>
      <c r="P2663" s="339"/>
      <c r="Q2663" s="339"/>
    </row>
    <row r="2664" spans="1:17" ht="13.5" customHeight="1">
      <c r="A2664" s="481"/>
      <c r="B2664" s="481"/>
      <c r="C2664" s="481"/>
      <c r="D2664" s="481"/>
      <c r="E2664" s="481"/>
      <c r="F2664" s="339"/>
      <c r="G2664" s="340" t="str">
        <f>IF(ISNUMBER(E2664),E2664/'Bulk DivVar Analysis'!$C$7,"")</f>
        <v/>
      </c>
      <c r="H2664" s="338" t="str">
        <f>IF(ISNUMBER(E2664), IF(G2664&gt;'Bulk DivVar Analysis'!$D$9,"Pass","Fail"),"")</f>
        <v/>
      </c>
      <c r="I2664" s="338" t="str">
        <f t="shared" si="43"/>
        <v/>
      </c>
      <c r="J2664" s="339"/>
      <c r="K2664" s="339"/>
      <c r="L2664" s="339"/>
      <c r="M2664" s="339"/>
      <c r="N2664" s="339"/>
      <c r="O2664" s="339"/>
      <c r="P2664" s="339"/>
      <c r="Q2664" s="339"/>
    </row>
    <row r="2665" spans="1:17" ht="13.5" customHeight="1">
      <c r="A2665" s="481"/>
      <c r="B2665" s="481"/>
      <c r="C2665" s="481"/>
      <c r="D2665" s="481"/>
      <c r="E2665" s="481"/>
      <c r="F2665" s="339"/>
      <c r="G2665" s="340" t="str">
        <f>IF(ISNUMBER(E2665),E2665/'Bulk DivVar Analysis'!$C$7,"")</f>
        <v/>
      </c>
      <c r="H2665" s="338" t="str">
        <f>IF(ISNUMBER(E2665), IF(G2665&gt;'Bulk DivVar Analysis'!$D$9,"Pass","Fail"),"")</f>
        <v/>
      </c>
      <c r="I2665" s="338" t="str">
        <f t="shared" si="43"/>
        <v/>
      </c>
      <c r="J2665" s="339"/>
      <c r="K2665" s="339"/>
      <c r="L2665" s="339"/>
      <c r="M2665" s="339"/>
      <c r="N2665" s="339"/>
      <c r="O2665" s="339"/>
      <c r="P2665" s="339"/>
      <c r="Q2665" s="339"/>
    </row>
    <row r="2666" spans="1:17" ht="13.5" customHeight="1">
      <c r="A2666" s="481"/>
      <c r="B2666" s="481"/>
      <c r="C2666" s="481"/>
      <c r="D2666" s="481"/>
      <c r="E2666" s="481"/>
      <c r="F2666" s="339"/>
      <c r="G2666" s="340" t="str">
        <f>IF(ISNUMBER(E2666),E2666/'Bulk DivVar Analysis'!$C$7,"")</f>
        <v/>
      </c>
      <c r="H2666" s="338" t="str">
        <f>IF(ISNUMBER(E2666), IF(G2666&gt;'Bulk DivVar Analysis'!$D$9,"Pass","Fail"),"")</f>
        <v/>
      </c>
      <c r="I2666" s="338" t="str">
        <f t="shared" si="43"/>
        <v/>
      </c>
      <c r="J2666" s="339"/>
      <c r="K2666" s="339"/>
      <c r="L2666" s="339"/>
      <c r="M2666" s="339"/>
      <c r="N2666" s="339"/>
      <c r="O2666" s="339"/>
      <c r="P2666" s="339"/>
      <c r="Q2666" s="339"/>
    </row>
    <row r="2667" spans="1:17" ht="13.5" customHeight="1">
      <c r="A2667" s="481"/>
      <c r="B2667" s="481"/>
      <c r="C2667" s="481"/>
      <c r="D2667" s="481"/>
      <c r="E2667" s="481"/>
      <c r="F2667" s="339"/>
      <c r="G2667" s="340" t="str">
        <f>IF(ISNUMBER(E2667),E2667/'Bulk DivVar Analysis'!$C$7,"")</f>
        <v/>
      </c>
      <c r="H2667" s="338" t="str">
        <f>IF(ISNUMBER(E2667), IF(G2667&gt;'Bulk DivVar Analysis'!$D$9,"Pass","Fail"),"")</f>
        <v/>
      </c>
      <c r="I2667" s="338" t="str">
        <f t="shared" si="43"/>
        <v/>
      </c>
      <c r="J2667" s="339"/>
      <c r="K2667" s="339"/>
      <c r="L2667" s="339"/>
      <c r="M2667" s="339"/>
      <c r="N2667" s="339"/>
      <c r="O2667" s="339"/>
      <c r="P2667" s="339"/>
      <c r="Q2667" s="339"/>
    </row>
    <row r="2668" spans="1:17" ht="13.5" customHeight="1">
      <c r="A2668" s="481"/>
      <c r="B2668" s="481"/>
      <c r="C2668" s="481"/>
      <c r="D2668" s="481"/>
      <c r="E2668" s="481"/>
      <c r="F2668" s="339"/>
      <c r="G2668" s="340" t="str">
        <f>IF(ISNUMBER(E2668),E2668/'Bulk DivVar Analysis'!$C$7,"")</f>
        <v/>
      </c>
      <c r="H2668" s="338" t="str">
        <f>IF(ISNUMBER(E2668), IF(G2668&gt;'Bulk DivVar Analysis'!$D$9,"Pass","Fail"),"")</f>
        <v/>
      </c>
      <c r="I2668" s="338" t="str">
        <f t="shared" si="43"/>
        <v/>
      </c>
      <c r="J2668" s="339"/>
      <c r="K2668" s="339"/>
      <c r="L2668" s="339"/>
      <c r="M2668" s="339"/>
      <c r="N2668" s="339"/>
      <c r="O2668" s="339"/>
      <c r="P2668" s="339"/>
      <c r="Q2668" s="339"/>
    </row>
    <row r="2669" spans="1:17" ht="13.5" customHeight="1">
      <c r="A2669" s="481"/>
      <c r="B2669" s="481"/>
      <c r="C2669" s="481"/>
      <c r="D2669" s="481"/>
      <c r="E2669" s="481"/>
      <c r="F2669" s="339"/>
      <c r="G2669" s="340" t="str">
        <f>IF(ISNUMBER(E2669),E2669/'Bulk DivVar Analysis'!$C$7,"")</f>
        <v/>
      </c>
      <c r="H2669" s="338" t="str">
        <f>IF(ISNUMBER(E2669), IF(G2669&gt;'Bulk DivVar Analysis'!$D$9,"Pass","Fail"),"")</f>
        <v/>
      </c>
      <c r="I2669" s="338" t="str">
        <f t="shared" si="43"/>
        <v/>
      </c>
      <c r="J2669" s="339"/>
      <c r="K2669" s="339"/>
      <c r="L2669" s="339"/>
      <c r="M2669" s="339"/>
      <c r="N2669" s="339"/>
      <c r="O2669" s="339"/>
      <c r="P2669" s="339"/>
      <c r="Q2669" s="339"/>
    </row>
    <row r="2670" spans="1:17" ht="13.5" customHeight="1">
      <c r="A2670" s="481"/>
      <c r="B2670" s="481"/>
      <c r="C2670" s="481"/>
      <c r="D2670" s="481"/>
      <c r="E2670" s="481"/>
      <c r="F2670" s="339"/>
      <c r="G2670" s="340" t="str">
        <f>IF(ISNUMBER(E2670),E2670/'Bulk DivVar Analysis'!$C$7,"")</f>
        <v/>
      </c>
      <c r="H2670" s="338" t="str">
        <f>IF(ISNUMBER(E2670), IF(G2670&gt;'Bulk DivVar Analysis'!$D$9,"Pass","Fail"),"")</f>
        <v/>
      </c>
      <c r="I2670" s="338" t="str">
        <f t="shared" si="43"/>
        <v/>
      </c>
      <c r="J2670" s="339"/>
      <c r="K2670" s="339"/>
      <c r="L2670" s="339"/>
      <c r="M2670" s="339"/>
      <c r="N2670" s="339"/>
      <c r="O2670" s="339"/>
      <c r="P2670" s="339"/>
      <c r="Q2670" s="339"/>
    </row>
    <row r="2671" spans="1:17" ht="13.5" customHeight="1">
      <c r="A2671" s="481"/>
      <c r="B2671" s="481"/>
      <c r="C2671" s="481"/>
      <c r="D2671" s="481"/>
      <c r="E2671" s="481"/>
      <c r="F2671" s="339"/>
      <c r="G2671" s="340" t="str">
        <f>IF(ISNUMBER(E2671),E2671/'Bulk DivVar Analysis'!$C$7,"")</f>
        <v/>
      </c>
      <c r="H2671" s="338" t="str">
        <f>IF(ISNUMBER(E2671), IF(G2671&gt;'Bulk DivVar Analysis'!$D$9,"Pass","Fail"),"")</f>
        <v/>
      </c>
      <c r="I2671" s="338" t="str">
        <f t="shared" si="43"/>
        <v/>
      </c>
      <c r="J2671" s="339"/>
      <c r="K2671" s="339"/>
      <c r="L2671" s="339"/>
      <c r="M2671" s="339"/>
      <c r="N2671" s="339"/>
      <c r="O2671" s="339"/>
      <c r="P2671" s="339"/>
      <c r="Q2671" s="339"/>
    </row>
    <row r="2672" spans="1:17" ht="13.5" customHeight="1">
      <c r="A2672" s="481"/>
      <c r="B2672" s="481"/>
      <c r="C2672" s="481"/>
      <c r="D2672" s="481"/>
      <c r="E2672" s="481"/>
      <c r="F2672" s="339"/>
      <c r="G2672" s="340" t="str">
        <f>IF(ISNUMBER(E2672),E2672/'Bulk DivVar Analysis'!$C$7,"")</f>
        <v/>
      </c>
      <c r="H2672" s="338" t="str">
        <f>IF(ISNUMBER(E2672), IF(G2672&gt;'Bulk DivVar Analysis'!$D$9,"Pass","Fail"),"")</f>
        <v/>
      </c>
      <c r="I2672" s="338" t="str">
        <f t="shared" si="43"/>
        <v/>
      </c>
      <c r="J2672" s="339"/>
      <c r="K2672" s="339"/>
      <c r="L2672" s="339"/>
      <c r="M2672" s="339"/>
      <c r="N2672" s="339"/>
      <c r="O2672" s="339"/>
      <c r="P2672" s="339"/>
      <c r="Q2672" s="339"/>
    </row>
    <row r="2673" spans="1:17" ht="13.5" customHeight="1">
      <c r="A2673" s="481"/>
      <c r="B2673" s="481"/>
      <c r="C2673" s="481"/>
      <c r="D2673" s="481"/>
      <c r="E2673" s="481"/>
      <c r="F2673" s="339"/>
      <c r="G2673" s="340" t="str">
        <f>IF(ISNUMBER(E2673),E2673/'Bulk DivVar Analysis'!$C$7,"")</f>
        <v/>
      </c>
      <c r="H2673" s="338" t="str">
        <f>IF(ISNUMBER(E2673), IF(G2673&gt;'Bulk DivVar Analysis'!$D$9,"Pass","Fail"),"")</f>
        <v/>
      </c>
      <c r="I2673" s="338" t="str">
        <f t="shared" si="43"/>
        <v/>
      </c>
      <c r="J2673" s="339"/>
      <c r="K2673" s="339"/>
      <c r="L2673" s="339"/>
      <c r="M2673" s="339"/>
      <c r="N2673" s="339"/>
      <c r="O2673" s="339"/>
      <c r="P2673" s="339"/>
      <c r="Q2673" s="339"/>
    </row>
    <row r="2674" spans="1:17" ht="13.5" customHeight="1">
      <c r="A2674" s="481"/>
      <c r="B2674" s="481"/>
      <c r="C2674" s="481"/>
      <c r="D2674" s="481"/>
      <c r="E2674" s="481"/>
      <c r="F2674" s="339"/>
      <c r="G2674" s="340" t="str">
        <f>IF(ISNUMBER(E2674),E2674/'Bulk DivVar Analysis'!$C$7,"")</f>
        <v/>
      </c>
      <c r="H2674" s="338" t="str">
        <f>IF(ISNUMBER(E2674), IF(G2674&gt;'Bulk DivVar Analysis'!$D$9,"Pass","Fail"),"")</f>
        <v/>
      </c>
      <c r="I2674" s="338" t="str">
        <f t="shared" si="43"/>
        <v/>
      </c>
      <c r="J2674" s="339"/>
      <c r="K2674" s="339"/>
      <c r="L2674" s="339"/>
      <c r="M2674" s="339"/>
      <c r="N2674" s="339"/>
      <c r="O2674" s="339"/>
      <c r="P2674" s="339"/>
      <c r="Q2674" s="339"/>
    </row>
    <row r="2675" spans="1:17" ht="13.5" customHeight="1">
      <c r="A2675" s="481"/>
      <c r="B2675" s="481"/>
      <c r="C2675" s="481"/>
      <c r="D2675" s="481"/>
      <c r="E2675" s="481"/>
      <c r="F2675" s="339"/>
      <c r="G2675" s="340" t="str">
        <f>IF(ISNUMBER(E2675),E2675/'Bulk DivVar Analysis'!$C$7,"")</f>
        <v/>
      </c>
      <c r="H2675" s="338" t="str">
        <f>IF(ISNUMBER(E2675), IF(G2675&gt;'Bulk DivVar Analysis'!$D$9,"Pass","Fail"),"")</f>
        <v/>
      </c>
      <c r="I2675" s="338" t="str">
        <f t="shared" si="43"/>
        <v/>
      </c>
      <c r="J2675" s="339"/>
      <c r="K2675" s="339"/>
      <c r="L2675" s="339"/>
      <c r="M2675" s="339"/>
      <c r="N2675" s="339"/>
      <c r="O2675" s="339"/>
      <c r="P2675" s="339"/>
      <c r="Q2675" s="339"/>
    </row>
    <row r="2676" spans="1:17" ht="13.5" customHeight="1">
      <c r="A2676" s="481"/>
      <c r="B2676" s="481"/>
      <c r="C2676" s="481"/>
      <c r="D2676" s="481"/>
      <c r="E2676" s="481"/>
      <c r="F2676" s="339"/>
      <c r="G2676" s="340" t="str">
        <f>IF(ISNUMBER(E2676),E2676/'Bulk DivVar Analysis'!$C$7,"")</f>
        <v/>
      </c>
      <c r="H2676" s="338" t="str">
        <f>IF(ISNUMBER(E2676), IF(G2676&gt;'Bulk DivVar Analysis'!$D$9,"Pass","Fail"),"")</f>
        <v/>
      </c>
      <c r="I2676" s="338" t="str">
        <f t="shared" si="43"/>
        <v/>
      </c>
      <c r="J2676" s="339"/>
      <c r="K2676" s="339"/>
      <c r="L2676" s="339"/>
      <c r="M2676" s="339"/>
      <c r="N2676" s="339"/>
      <c r="O2676" s="339"/>
      <c r="P2676" s="339"/>
      <c r="Q2676" s="339"/>
    </row>
    <row r="2677" spans="1:17" ht="13.5" customHeight="1">
      <c r="A2677" s="481"/>
      <c r="B2677" s="481"/>
      <c r="C2677" s="481"/>
      <c r="D2677" s="481"/>
      <c r="E2677" s="481"/>
      <c r="F2677" s="339"/>
      <c r="G2677" s="340" t="str">
        <f>IF(ISNUMBER(E2677),E2677/'Bulk DivVar Analysis'!$C$7,"")</f>
        <v/>
      </c>
      <c r="H2677" s="338" t="str">
        <f>IF(ISNUMBER(E2677), IF(G2677&gt;'Bulk DivVar Analysis'!$D$9,"Pass","Fail"),"")</f>
        <v/>
      </c>
      <c r="I2677" s="338" t="str">
        <f t="shared" si="43"/>
        <v/>
      </c>
      <c r="J2677" s="339"/>
      <c r="K2677" s="339"/>
      <c r="L2677" s="339"/>
      <c r="M2677" s="339"/>
      <c r="N2677" s="339"/>
      <c r="O2677" s="339"/>
      <c r="P2677" s="339"/>
      <c r="Q2677" s="339"/>
    </row>
    <row r="2678" spans="1:17" ht="13.5" customHeight="1">
      <c r="A2678" s="481"/>
      <c r="B2678" s="481"/>
      <c r="C2678" s="481"/>
      <c r="D2678" s="481"/>
      <c r="E2678" s="481"/>
      <c r="F2678" s="339"/>
      <c r="G2678" s="340" t="str">
        <f>IF(ISNUMBER(E2678),E2678/'Bulk DivVar Analysis'!$C$7,"")</f>
        <v/>
      </c>
      <c r="H2678" s="338" t="str">
        <f>IF(ISNUMBER(E2678), IF(G2678&gt;'Bulk DivVar Analysis'!$D$9,"Pass","Fail"),"")</f>
        <v/>
      </c>
      <c r="I2678" s="338" t="str">
        <f t="shared" si="43"/>
        <v/>
      </c>
      <c r="J2678" s="339"/>
      <c r="K2678" s="339"/>
      <c r="L2678" s="339"/>
      <c r="M2678" s="339"/>
      <c r="N2678" s="339"/>
      <c r="O2678" s="339"/>
      <c r="P2678" s="339"/>
      <c r="Q2678" s="339"/>
    </row>
    <row r="2679" spans="1:17" ht="13.5" customHeight="1">
      <c r="A2679" s="481"/>
      <c r="B2679" s="481"/>
      <c r="C2679" s="481"/>
      <c r="D2679" s="481"/>
      <c r="E2679" s="481"/>
      <c r="F2679" s="339"/>
      <c r="G2679" s="340" t="str">
        <f>IF(ISNUMBER(E2679),E2679/'Bulk DivVar Analysis'!$C$7,"")</f>
        <v/>
      </c>
      <c r="H2679" s="338" t="str">
        <f>IF(ISNUMBER(E2679), IF(G2679&gt;'Bulk DivVar Analysis'!$D$9,"Pass","Fail"),"")</f>
        <v/>
      </c>
      <c r="I2679" s="338" t="str">
        <f t="shared" si="43"/>
        <v/>
      </c>
      <c r="J2679" s="339"/>
      <c r="K2679" s="339"/>
      <c r="L2679" s="339"/>
      <c r="M2679" s="339"/>
      <c r="N2679" s="339"/>
      <c r="O2679" s="339"/>
      <c r="P2679" s="339"/>
      <c r="Q2679" s="339"/>
    </row>
    <row r="2680" spans="1:17" ht="13.5" customHeight="1">
      <c r="A2680" s="481"/>
      <c r="B2680" s="481"/>
      <c r="C2680" s="481"/>
      <c r="D2680" s="481"/>
      <c r="E2680" s="481"/>
      <c r="F2680" s="339"/>
      <c r="G2680" s="340" t="str">
        <f>IF(ISNUMBER(E2680),E2680/'Bulk DivVar Analysis'!$C$7,"")</f>
        <v/>
      </c>
      <c r="H2680" s="338" t="str">
        <f>IF(ISNUMBER(E2680), IF(G2680&gt;'Bulk DivVar Analysis'!$D$9,"Pass","Fail"),"")</f>
        <v/>
      </c>
      <c r="I2680" s="338" t="str">
        <f t="shared" si="43"/>
        <v/>
      </c>
      <c r="J2680" s="339"/>
      <c r="K2680" s="339"/>
      <c r="L2680" s="339"/>
      <c r="M2680" s="339"/>
      <c r="N2680" s="339"/>
      <c r="O2680" s="339"/>
      <c r="P2680" s="339"/>
      <c r="Q2680" s="339"/>
    </row>
    <row r="2681" spans="1:17" ht="13.5" customHeight="1">
      <c r="A2681" s="481"/>
      <c r="B2681" s="481"/>
      <c r="C2681" s="481"/>
      <c r="D2681" s="481"/>
      <c r="E2681" s="481"/>
      <c r="F2681" s="339"/>
      <c r="G2681" s="340" t="str">
        <f>IF(ISNUMBER(E2681),E2681/'Bulk DivVar Analysis'!$C$7,"")</f>
        <v/>
      </c>
      <c r="H2681" s="338" t="str">
        <f>IF(ISNUMBER(E2681), IF(G2681&gt;'Bulk DivVar Analysis'!$D$9,"Pass","Fail"),"")</f>
        <v/>
      </c>
      <c r="I2681" s="338" t="str">
        <f t="shared" si="43"/>
        <v/>
      </c>
      <c r="J2681" s="339"/>
      <c r="K2681" s="339"/>
      <c r="L2681" s="339"/>
      <c r="M2681" s="339"/>
      <c r="N2681" s="339"/>
      <c r="O2681" s="339"/>
      <c r="P2681" s="339"/>
      <c r="Q2681" s="339"/>
    </row>
    <row r="2682" spans="1:17" ht="13.5" customHeight="1">
      <c r="A2682" s="481"/>
      <c r="B2682" s="481"/>
      <c r="C2682" s="481"/>
      <c r="D2682" s="481"/>
      <c r="E2682" s="481"/>
      <c r="F2682" s="339"/>
      <c r="G2682" s="340" t="str">
        <f>IF(ISNUMBER(E2682),E2682/'Bulk DivVar Analysis'!$C$7,"")</f>
        <v/>
      </c>
      <c r="H2682" s="338" t="str">
        <f>IF(ISNUMBER(E2682), IF(G2682&gt;'Bulk DivVar Analysis'!$D$9,"Pass","Fail"),"")</f>
        <v/>
      </c>
      <c r="I2682" s="338" t="str">
        <f t="shared" si="43"/>
        <v/>
      </c>
      <c r="J2682" s="339"/>
      <c r="K2682" s="339"/>
      <c r="L2682" s="339"/>
      <c r="M2682" s="339"/>
      <c r="N2682" s="339"/>
      <c r="O2682" s="339"/>
      <c r="P2682" s="339"/>
      <c r="Q2682" s="339"/>
    </row>
    <row r="2683" spans="1:17" ht="13.5" customHeight="1">
      <c r="A2683" s="481"/>
      <c r="B2683" s="481"/>
      <c r="C2683" s="481"/>
      <c r="D2683" s="481"/>
      <c r="E2683" s="481"/>
      <c r="F2683" s="339"/>
      <c r="G2683" s="340" t="str">
        <f>IF(ISNUMBER(E2683),E2683/'Bulk DivVar Analysis'!$C$7,"")</f>
        <v/>
      </c>
      <c r="H2683" s="338" t="str">
        <f>IF(ISNUMBER(E2683), IF(G2683&gt;'Bulk DivVar Analysis'!$D$9,"Pass","Fail"),"")</f>
        <v/>
      </c>
      <c r="I2683" s="338" t="str">
        <f t="shared" si="43"/>
        <v/>
      </c>
      <c r="J2683" s="339"/>
      <c r="K2683" s="339"/>
      <c r="L2683" s="339"/>
      <c r="M2683" s="339"/>
      <c r="N2683" s="339"/>
      <c r="O2683" s="339"/>
      <c r="P2683" s="339"/>
      <c r="Q2683" s="339"/>
    </row>
    <row r="2684" spans="1:17" ht="13.5" customHeight="1">
      <c r="A2684" s="481"/>
      <c r="B2684" s="481"/>
      <c r="C2684" s="481"/>
      <c r="D2684" s="481"/>
      <c r="E2684" s="481"/>
      <c r="F2684" s="339"/>
      <c r="G2684" s="340" t="str">
        <f>IF(ISNUMBER(E2684),E2684/'Bulk DivVar Analysis'!$C$7,"")</f>
        <v/>
      </c>
      <c r="H2684" s="338" t="str">
        <f>IF(ISNUMBER(E2684), IF(G2684&gt;'Bulk DivVar Analysis'!$D$9,"Pass","Fail"),"")</f>
        <v/>
      </c>
      <c r="I2684" s="338" t="str">
        <f t="shared" si="43"/>
        <v/>
      </c>
      <c r="J2684" s="339"/>
      <c r="K2684" s="339"/>
      <c r="L2684" s="339"/>
      <c r="M2684" s="339"/>
      <c r="N2684" s="339"/>
      <c r="O2684" s="339"/>
      <c r="P2684" s="339"/>
      <c r="Q2684" s="339"/>
    </row>
    <row r="2685" spans="1:17" ht="13.5" customHeight="1">
      <c r="A2685" s="481"/>
      <c r="B2685" s="481"/>
      <c r="C2685" s="481"/>
      <c r="D2685" s="481"/>
      <c r="E2685" s="481"/>
      <c r="F2685" s="339"/>
      <c r="G2685" s="340" t="str">
        <f>IF(ISNUMBER(E2685),E2685/'Bulk DivVar Analysis'!$C$7,"")</f>
        <v/>
      </c>
      <c r="H2685" s="338" t="str">
        <f>IF(ISNUMBER(E2685), IF(G2685&gt;'Bulk DivVar Analysis'!$D$9,"Pass","Fail"),"")</f>
        <v/>
      </c>
      <c r="I2685" s="338" t="str">
        <f t="shared" si="43"/>
        <v/>
      </c>
      <c r="J2685" s="339"/>
      <c r="K2685" s="339"/>
      <c r="L2685" s="339"/>
      <c r="M2685" s="339"/>
      <c r="N2685" s="339"/>
      <c r="O2685" s="339"/>
      <c r="P2685" s="339"/>
      <c r="Q2685" s="339"/>
    </row>
    <row r="2686" spans="1:17" ht="13.5" customHeight="1">
      <c r="A2686" s="481"/>
      <c r="B2686" s="481"/>
      <c r="C2686" s="481"/>
      <c r="D2686" s="481"/>
      <c r="E2686" s="481"/>
      <c r="F2686" s="339"/>
      <c r="G2686" s="340" t="str">
        <f>IF(ISNUMBER(E2686),E2686/'Bulk DivVar Analysis'!$C$7,"")</f>
        <v/>
      </c>
      <c r="H2686" s="338" t="str">
        <f>IF(ISNUMBER(E2686), IF(G2686&gt;'Bulk DivVar Analysis'!$D$9,"Pass","Fail"),"")</f>
        <v/>
      </c>
      <c r="I2686" s="338" t="str">
        <f t="shared" si="43"/>
        <v/>
      </c>
      <c r="J2686" s="339"/>
      <c r="K2686" s="339"/>
      <c r="L2686" s="339"/>
      <c r="M2686" s="339"/>
      <c r="N2686" s="339"/>
      <c r="O2686" s="339"/>
      <c r="P2686" s="339"/>
      <c r="Q2686" s="339"/>
    </row>
    <row r="2687" spans="1:17" ht="13.5" customHeight="1">
      <c r="A2687" s="481"/>
      <c r="B2687" s="481"/>
      <c r="C2687" s="481"/>
      <c r="D2687" s="481"/>
      <c r="E2687" s="481"/>
      <c r="F2687" s="339"/>
      <c r="G2687" s="340" t="str">
        <f>IF(ISNUMBER(E2687),E2687/'Bulk DivVar Analysis'!$C$7,"")</f>
        <v/>
      </c>
      <c r="H2687" s="338" t="str">
        <f>IF(ISNUMBER(E2687), IF(G2687&gt;'Bulk DivVar Analysis'!$D$9,"Pass","Fail"),"")</f>
        <v/>
      </c>
      <c r="I2687" s="338" t="str">
        <f t="shared" si="43"/>
        <v/>
      </c>
      <c r="J2687" s="339"/>
      <c r="K2687" s="339"/>
      <c r="L2687" s="339"/>
      <c r="M2687" s="339"/>
      <c r="N2687" s="339"/>
      <c r="O2687" s="339"/>
      <c r="P2687" s="339"/>
      <c r="Q2687" s="339"/>
    </row>
    <row r="2688" spans="1:17" ht="13.5" customHeight="1">
      <c r="A2688" s="481"/>
      <c r="B2688" s="481"/>
      <c r="C2688" s="481"/>
      <c r="D2688" s="481"/>
      <c r="E2688" s="481"/>
      <c r="F2688" s="339"/>
      <c r="G2688" s="340" t="str">
        <f>IF(ISNUMBER(E2688),E2688/'Bulk DivVar Analysis'!$C$7,"")</f>
        <v/>
      </c>
      <c r="H2688" s="338" t="str">
        <f>IF(ISNUMBER(E2688), IF(G2688&gt;'Bulk DivVar Analysis'!$D$9,"Pass","Fail"),"")</f>
        <v/>
      </c>
      <c r="I2688" s="338" t="str">
        <f t="shared" si="43"/>
        <v/>
      </c>
      <c r="J2688" s="339"/>
      <c r="K2688" s="339"/>
      <c r="L2688" s="339"/>
      <c r="M2688" s="339"/>
      <c r="N2688" s="339"/>
      <c r="O2688" s="339"/>
      <c r="P2688" s="339"/>
      <c r="Q2688" s="339"/>
    </row>
    <row r="2689" spans="1:17" ht="13.5" customHeight="1">
      <c r="A2689" s="481"/>
      <c r="B2689" s="481"/>
      <c r="C2689" s="481"/>
      <c r="D2689" s="481"/>
      <c r="E2689" s="481"/>
      <c r="F2689" s="339"/>
      <c r="G2689" s="340" t="str">
        <f>IF(ISNUMBER(E2689),E2689/'Bulk DivVar Analysis'!$C$7,"")</f>
        <v/>
      </c>
      <c r="H2689" s="338" t="str">
        <f>IF(ISNUMBER(E2689), IF(G2689&gt;'Bulk DivVar Analysis'!$D$9,"Pass","Fail"),"")</f>
        <v/>
      </c>
      <c r="I2689" s="338" t="str">
        <f t="shared" si="43"/>
        <v/>
      </c>
      <c r="J2689" s="339"/>
      <c r="K2689" s="339"/>
      <c r="L2689" s="339"/>
      <c r="M2689" s="339"/>
      <c r="N2689" s="339"/>
      <c r="O2689" s="339"/>
      <c r="P2689" s="339"/>
      <c r="Q2689" s="339"/>
    </row>
    <row r="2690" spans="1:17" ht="13.5" customHeight="1">
      <c r="A2690" s="481"/>
      <c r="B2690" s="481"/>
      <c r="C2690" s="481"/>
      <c r="D2690" s="481"/>
      <c r="E2690" s="481"/>
      <c r="F2690" s="339"/>
      <c r="G2690" s="340" t="str">
        <f>IF(ISNUMBER(E2690),E2690/'Bulk DivVar Analysis'!$C$7,"")</f>
        <v/>
      </c>
      <c r="H2690" s="338" t="str">
        <f>IF(ISNUMBER(E2690), IF(G2690&gt;'Bulk DivVar Analysis'!$D$9,"Pass","Fail"),"")</f>
        <v/>
      </c>
      <c r="I2690" s="338" t="str">
        <f t="shared" si="43"/>
        <v/>
      </c>
      <c r="J2690" s="339"/>
      <c r="K2690" s="339"/>
      <c r="L2690" s="339"/>
      <c r="M2690" s="339"/>
      <c r="N2690" s="339"/>
      <c r="O2690" s="339"/>
      <c r="P2690" s="339"/>
      <c r="Q2690" s="339"/>
    </row>
    <row r="2691" spans="1:17" ht="13.5" customHeight="1">
      <c r="A2691" s="481"/>
      <c r="B2691" s="481"/>
      <c r="C2691" s="481"/>
      <c r="D2691" s="481"/>
      <c r="E2691" s="481"/>
      <c r="F2691" s="339"/>
      <c r="G2691" s="340" t="str">
        <f>IF(ISNUMBER(E2691),E2691/'Bulk DivVar Analysis'!$C$7,"")</f>
        <v/>
      </c>
      <c r="H2691" s="338" t="str">
        <f>IF(ISNUMBER(E2691), IF(G2691&gt;'Bulk DivVar Analysis'!$D$9,"Pass","Fail"),"")</f>
        <v/>
      </c>
      <c r="I2691" s="338" t="str">
        <f t="shared" ref="I2691:I2754" si="44">_xlfn.TEXTJOIN("_",TRUE,B2691,C2691)</f>
        <v/>
      </c>
      <c r="J2691" s="339"/>
      <c r="K2691" s="339"/>
      <c r="L2691" s="339"/>
      <c r="M2691" s="339"/>
      <c r="N2691" s="339"/>
      <c r="O2691" s="339"/>
      <c r="P2691" s="339"/>
      <c r="Q2691" s="339"/>
    </row>
    <row r="2692" spans="1:17" ht="13.5" customHeight="1">
      <c r="A2692" s="481"/>
      <c r="B2692" s="481"/>
      <c r="C2692" s="481"/>
      <c r="D2692" s="481"/>
      <c r="E2692" s="481"/>
      <c r="F2692" s="339"/>
      <c r="G2692" s="340" t="str">
        <f>IF(ISNUMBER(E2692),E2692/'Bulk DivVar Analysis'!$C$7,"")</f>
        <v/>
      </c>
      <c r="H2692" s="338" t="str">
        <f>IF(ISNUMBER(E2692), IF(G2692&gt;'Bulk DivVar Analysis'!$D$9,"Pass","Fail"),"")</f>
        <v/>
      </c>
      <c r="I2692" s="338" t="str">
        <f t="shared" si="44"/>
        <v/>
      </c>
      <c r="J2692" s="339"/>
      <c r="K2692" s="339"/>
      <c r="L2692" s="339"/>
      <c r="M2692" s="339"/>
      <c r="N2692" s="339"/>
      <c r="O2692" s="339"/>
      <c r="P2692" s="339"/>
      <c r="Q2692" s="339"/>
    </row>
    <row r="2693" spans="1:17" ht="13.5" customHeight="1">
      <c r="A2693" s="481"/>
      <c r="B2693" s="481"/>
      <c r="C2693" s="481"/>
      <c r="D2693" s="481"/>
      <c r="E2693" s="481"/>
      <c r="F2693" s="339"/>
      <c r="G2693" s="340" t="str">
        <f>IF(ISNUMBER(E2693),E2693/'Bulk DivVar Analysis'!$C$7,"")</f>
        <v/>
      </c>
      <c r="H2693" s="338" t="str">
        <f>IF(ISNUMBER(E2693), IF(G2693&gt;'Bulk DivVar Analysis'!$D$9,"Pass","Fail"),"")</f>
        <v/>
      </c>
      <c r="I2693" s="338" t="str">
        <f t="shared" si="44"/>
        <v/>
      </c>
      <c r="J2693" s="339"/>
      <c r="K2693" s="339"/>
      <c r="L2693" s="339"/>
      <c r="M2693" s="339"/>
      <c r="N2693" s="339"/>
      <c r="O2693" s="339"/>
      <c r="P2693" s="339"/>
      <c r="Q2693" s="339"/>
    </row>
    <row r="2694" spans="1:17" ht="13.5" customHeight="1">
      <c r="A2694" s="481"/>
      <c r="B2694" s="481"/>
      <c r="C2694" s="481"/>
      <c r="D2694" s="481"/>
      <c r="E2694" s="481"/>
      <c r="F2694" s="339"/>
      <c r="G2694" s="340" t="str">
        <f>IF(ISNUMBER(E2694),E2694/'Bulk DivVar Analysis'!$C$7,"")</f>
        <v/>
      </c>
      <c r="H2694" s="338" t="str">
        <f>IF(ISNUMBER(E2694), IF(G2694&gt;'Bulk DivVar Analysis'!$D$9,"Pass","Fail"),"")</f>
        <v/>
      </c>
      <c r="I2694" s="338" t="str">
        <f t="shared" si="44"/>
        <v/>
      </c>
      <c r="J2694" s="339"/>
      <c r="K2694" s="339"/>
      <c r="L2694" s="339"/>
      <c r="M2694" s="339"/>
      <c r="N2694" s="339"/>
      <c r="O2694" s="339"/>
      <c r="P2694" s="339"/>
      <c r="Q2694" s="339"/>
    </row>
    <row r="2695" spans="1:17" ht="13.5" customHeight="1">
      <c r="A2695" s="481"/>
      <c r="B2695" s="481"/>
      <c r="C2695" s="481"/>
      <c r="D2695" s="481"/>
      <c r="E2695" s="481"/>
      <c r="F2695" s="339"/>
      <c r="G2695" s="340" t="str">
        <f>IF(ISNUMBER(E2695),E2695/'Bulk DivVar Analysis'!$C$7,"")</f>
        <v/>
      </c>
      <c r="H2695" s="338" t="str">
        <f>IF(ISNUMBER(E2695), IF(G2695&gt;'Bulk DivVar Analysis'!$D$9,"Pass","Fail"),"")</f>
        <v/>
      </c>
      <c r="I2695" s="338" t="str">
        <f t="shared" si="44"/>
        <v/>
      </c>
      <c r="J2695" s="339"/>
      <c r="K2695" s="339"/>
      <c r="L2695" s="339"/>
      <c r="M2695" s="339"/>
      <c r="N2695" s="339"/>
      <c r="O2695" s="339"/>
      <c r="P2695" s="339"/>
      <c r="Q2695" s="339"/>
    </row>
    <row r="2696" spans="1:17" ht="13.5" customHeight="1">
      <c r="A2696" s="481"/>
      <c r="B2696" s="481"/>
      <c r="C2696" s="481"/>
      <c r="D2696" s="481"/>
      <c r="E2696" s="481"/>
      <c r="F2696" s="339"/>
      <c r="G2696" s="340" t="str">
        <f>IF(ISNUMBER(E2696),E2696/'Bulk DivVar Analysis'!$C$7,"")</f>
        <v/>
      </c>
      <c r="H2696" s="338" t="str">
        <f>IF(ISNUMBER(E2696), IF(G2696&gt;'Bulk DivVar Analysis'!$D$9,"Pass","Fail"),"")</f>
        <v/>
      </c>
      <c r="I2696" s="338" t="str">
        <f t="shared" si="44"/>
        <v/>
      </c>
      <c r="J2696" s="339"/>
      <c r="K2696" s="339"/>
      <c r="L2696" s="339"/>
      <c r="M2696" s="339"/>
      <c r="N2696" s="339"/>
      <c r="O2696" s="339"/>
      <c r="P2696" s="339"/>
      <c r="Q2696" s="339"/>
    </row>
    <row r="2697" spans="1:17" ht="13.5" customHeight="1">
      <c r="A2697" s="481"/>
      <c r="B2697" s="481"/>
      <c r="C2697" s="481"/>
      <c r="D2697" s="481"/>
      <c r="E2697" s="481"/>
      <c r="F2697" s="339"/>
      <c r="G2697" s="340" t="str">
        <f>IF(ISNUMBER(E2697),E2697/'Bulk DivVar Analysis'!$C$7,"")</f>
        <v/>
      </c>
      <c r="H2697" s="338" t="str">
        <f>IF(ISNUMBER(E2697), IF(G2697&gt;'Bulk DivVar Analysis'!$D$9,"Pass","Fail"),"")</f>
        <v/>
      </c>
      <c r="I2697" s="338" t="str">
        <f t="shared" si="44"/>
        <v/>
      </c>
      <c r="J2697" s="339"/>
      <c r="K2697" s="339"/>
      <c r="L2697" s="339"/>
      <c r="M2697" s="339"/>
      <c r="N2697" s="339"/>
      <c r="O2697" s="339"/>
      <c r="P2697" s="339"/>
      <c r="Q2697" s="339"/>
    </row>
    <row r="2698" spans="1:17" ht="13.5" customHeight="1">
      <c r="A2698" s="481"/>
      <c r="B2698" s="481"/>
      <c r="C2698" s="481"/>
      <c r="D2698" s="481"/>
      <c r="E2698" s="481"/>
      <c r="F2698" s="339"/>
      <c r="G2698" s="340" t="str">
        <f>IF(ISNUMBER(E2698),E2698/'Bulk DivVar Analysis'!$C$7,"")</f>
        <v/>
      </c>
      <c r="H2698" s="338" t="str">
        <f>IF(ISNUMBER(E2698), IF(G2698&gt;'Bulk DivVar Analysis'!$D$9,"Pass","Fail"),"")</f>
        <v/>
      </c>
      <c r="I2698" s="338" t="str">
        <f t="shared" si="44"/>
        <v/>
      </c>
      <c r="J2698" s="339"/>
      <c r="K2698" s="339"/>
      <c r="L2698" s="339"/>
      <c r="M2698" s="339"/>
      <c r="N2698" s="339"/>
      <c r="O2698" s="339"/>
      <c r="P2698" s="339"/>
      <c r="Q2698" s="339"/>
    </row>
    <row r="2699" spans="1:17" ht="13.5" customHeight="1">
      <c r="A2699" s="481"/>
      <c r="B2699" s="481"/>
      <c r="C2699" s="481"/>
      <c r="D2699" s="481"/>
      <c r="E2699" s="481"/>
      <c r="F2699" s="339"/>
      <c r="G2699" s="340" t="str">
        <f>IF(ISNUMBER(E2699),E2699/'Bulk DivVar Analysis'!$C$7,"")</f>
        <v/>
      </c>
      <c r="H2699" s="338" t="str">
        <f>IF(ISNUMBER(E2699), IF(G2699&gt;'Bulk DivVar Analysis'!$D$9,"Pass","Fail"),"")</f>
        <v/>
      </c>
      <c r="I2699" s="338" t="str">
        <f t="shared" si="44"/>
        <v/>
      </c>
      <c r="J2699" s="339"/>
      <c r="K2699" s="339"/>
      <c r="L2699" s="339"/>
      <c r="M2699" s="339"/>
      <c r="N2699" s="339"/>
      <c r="O2699" s="339"/>
      <c r="P2699" s="339"/>
      <c r="Q2699" s="339"/>
    </row>
    <row r="2700" spans="1:17" ht="13.5" customHeight="1">
      <c r="A2700" s="481"/>
      <c r="B2700" s="481"/>
      <c r="C2700" s="481"/>
      <c r="D2700" s="481"/>
      <c r="E2700" s="481"/>
      <c r="F2700" s="339"/>
      <c r="G2700" s="340" t="str">
        <f>IF(ISNUMBER(E2700),E2700/'Bulk DivVar Analysis'!$C$7,"")</f>
        <v/>
      </c>
      <c r="H2700" s="338" t="str">
        <f>IF(ISNUMBER(E2700), IF(G2700&gt;'Bulk DivVar Analysis'!$D$9,"Pass","Fail"),"")</f>
        <v/>
      </c>
      <c r="I2700" s="338" t="str">
        <f t="shared" si="44"/>
        <v/>
      </c>
      <c r="J2700" s="339"/>
      <c r="K2700" s="339"/>
      <c r="L2700" s="339"/>
      <c r="M2700" s="339"/>
      <c r="N2700" s="339"/>
      <c r="O2700" s="339"/>
      <c r="P2700" s="339"/>
      <c r="Q2700" s="339"/>
    </row>
    <row r="2701" spans="1:17" ht="13.5" customHeight="1">
      <c r="A2701" s="481"/>
      <c r="B2701" s="481"/>
      <c r="C2701" s="481"/>
      <c r="D2701" s="481"/>
      <c r="E2701" s="481"/>
      <c r="F2701" s="339"/>
      <c r="G2701" s="340" t="str">
        <f>IF(ISNUMBER(E2701),E2701/'Bulk DivVar Analysis'!$C$7,"")</f>
        <v/>
      </c>
      <c r="H2701" s="338" t="str">
        <f>IF(ISNUMBER(E2701), IF(G2701&gt;'Bulk DivVar Analysis'!$D$9,"Pass","Fail"),"")</f>
        <v/>
      </c>
      <c r="I2701" s="338" t="str">
        <f t="shared" si="44"/>
        <v/>
      </c>
      <c r="J2701" s="339"/>
      <c r="K2701" s="339"/>
      <c r="L2701" s="339"/>
      <c r="M2701" s="339"/>
      <c r="N2701" s="339"/>
      <c r="O2701" s="339"/>
      <c r="P2701" s="339"/>
      <c r="Q2701" s="339"/>
    </row>
    <row r="2702" spans="1:17" ht="13.5" customHeight="1">
      <c r="A2702" s="481"/>
      <c r="B2702" s="481"/>
      <c r="C2702" s="481"/>
      <c r="D2702" s="481"/>
      <c r="E2702" s="481"/>
      <c r="F2702" s="339"/>
      <c r="G2702" s="340" t="str">
        <f>IF(ISNUMBER(E2702),E2702/'Bulk DivVar Analysis'!$C$7,"")</f>
        <v/>
      </c>
      <c r="H2702" s="338" t="str">
        <f>IF(ISNUMBER(E2702), IF(G2702&gt;'Bulk DivVar Analysis'!$D$9,"Pass","Fail"),"")</f>
        <v/>
      </c>
      <c r="I2702" s="338" t="str">
        <f t="shared" si="44"/>
        <v/>
      </c>
      <c r="J2702" s="339"/>
      <c r="K2702" s="339"/>
      <c r="L2702" s="339"/>
      <c r="M2702" s="339"/>
      <c r="N2702" s="339"/>
      <c r="O2702" s="339"/>
      <c r="P2702" s="339"/>
      <c r="Q2702" s="339"/>
    </row>
    <row r="2703" spans="1:17" ht="13.5" customHeight="1">
      <c r="A2703" s="481"/>
      <c r="B2703" s="481"/>
      <c r="C2703" s="481"/>
      <c r="D2703" s="481"/>
      <c r="E2703" s="481"/>
      <c r="F2703" s="339"/>
      <c r="G2703" s="340" t="str">
        <f>IF(ISNUMBER(E2703),E2703/'Bulk DivVar Analysis'!$C$7,"")</f>
        <v/>
      </c>
      <c r="H2703" s="338" t="str">
        <f>IF(ISNUMBER(E2703), IF(G2703&gt;'Bulk DivVar Analysis'!$D$9,"Pass","Fail"),"")</f>
        <v/>
      </c>
      <c r="I2703" s="338" t="str">
        <f t="shared" si="44"/>
        <v/>
      </c>
      <c r="J2703" s="339"/>
      <c r="K2703" s="339"/>
      <c r="L2703" s="339"/>
      <c r="M2703" s="339"/>
      <c r="N2703" s="339"/>
      <c r="O2703" s="339"/>
      <c r="P2703" s="339"/>
      <c r="Q2703" s="339"/>
    </row>
    <row r="2704" spans="1:17" ht="13.5" customHeight="1">
      <c r="A2704" s="481"/>
      <c r="B2704" s="481"/>
      <c r="C2704" s="481"/>
      <c r="D2704" s="481"/>
      <c r="E2704" s="481"/>
      <c r="F2704" s="339"/>
      <c r="G2704" s="340" t="str">
        <f>IF(ISNUMBER(E2704),E2704/'Bulk DivVar Analysis'!$C$7,"")</f>
        <v/>
      </c>
      <c r="H2704" s="338" t="str">
        <f>IF(ISNUMBER(E2704), IF(G2704&gt;'Bulk DivVar Analysis'!$D$9,"Pass","Fail"),"")</f>
        <v/>
      </c>
      <c r="I2704" s="338" t="str">
        <f t="shared" si="44"/>
        <v/>
      </c>
      <c r="J2704" s="339"/>
      <c r="K2704" s="339"/>
      <c r="L2704" s="339"/>
      <c r="M2704" s="339"/>
      <c r="N2704" s="339"/>
      <c r="O2704" s="339"/>
      <c r="P2704" s="339"/>
      <c r="Q2704" s="339"/>
    </row>
    <row r="2705" spans="1:17" ht="13.5" customHeight="1">
      <c r="A2705" s="481"/>
      <c r="B2705" s="481"/>
      <c r="C2705" s="481"/>
      <c r="D2705" s="481"/>
      <c r="E2705" s="481"/>
      <c r="F2705" s="339"/>
      <c r="G2705" s="340" t="str">
        <f>IF(ISNUMBER(E2705),E2705/'Bulk DivVar Analysis'!$C$7,"")</f>
        <v/>
      </c>
      <c r="H2705" s="338" t="str">
        <f>IF(ISNUMBER(E2705), IF(G2705&gt;'Bulk DivVar Analysis'!$D$9,"Pass","Fail"),"")</f>
        <v/>
      </c>
      <c r="I2705" s="338" t="str">
        <f t="shared" si="44"/>
        <v/>
      </c>
      <c r="J2705" s="339"/>
      <c r="K2705" s="339"/>
      <c r="L2705" s="339"/>
      <c r="M2705" s="339"/>
      <c r="N2705" s="339"/>
      <c r="O2705" s="339"/>
      <c r="P2705" s="339"/>
      <c r="Q2705" s="339"/>
    </row>
    <row r="2706" spans="1:17" ht="13.5" customHeight="1">
      <c r="A2706" s="481"/>
      <c r="B2706" s="481"/>
      <c r="C2706" s="481"/>
      <c r="D2706" s="481"/>
      <c r="E2706" s="481"/>
      <c r="F2706" s="339"/>
      <c r="G2706" s="340" t="str">
        <f>IF(ISNUMBER(E2706),E2706/'Bulk DivVar Analysis'!$C$7,"")</f>
        <v/>
      </c>
      <c r="H2706" s="338" t="str">
        <f>IF(ISNUMBER(E2706), IF(G2706&gt;'Bulk DivVar Analysis'!$D$9,"Pass","Fail"),"")</f>
        <v/>
      </c>
      <c r="I2706" s="338" t="str">
        <f t="shared" si="44"/>
        <v/>
      </c>
      <c r="J2706" s="339"/>
      <c r="K2706" s="339"/>
      <c r="L2706" s="339"/>
      <c r="M2706" s="339"/>
      <c r="N2706" s="339"/>
      <c r="O2706" s="339"/>
      <c r="P2706" s="339"/>
      <c r="Q2706" s="339"/>
    </row>
    <row r="2707" spans="1:17" ht="13.5" customHeight="1">
      <c r="A2707" s="481"/>
      <c r="B2707" s="481"/>
      <c r="C2707" s="481"/>
      <c r="D2707" s="481"/>
      <c r="E2707" s="481"/>
      <c r="F2707" s="339"/>
      <c r="G2707" s="340" t="str">
        <f>IF(ISNUMBER(E2707),E2707/'Bulk DivVar Analysis'!$C$7,"")</f>
        <v/>
      </c>
      <c r="H2707" s="338" t="str">
        <f>IF(ISNUMBER(E2707), IF(G2707&gt;'Bulk DivVar Analysis'!$D$9,"Pass","Fail"),"")</f>
        <v/>
      </c>
      <c r="I2707" s="338" t="str">
        <f t="shared" si="44"/>
        <v/>
      </c>
      <c r="J2707" s="339"/>
      <c r="K2707" s="339"/>
      <c r="L2707" s="339"/>
      <c r="M2707" s="339"/>
      <c r="N2707" s="339"/>
      <c r="O2707" s="339"/>
      <c r="P2707" s="339"/>
      <c r="Q2707" s="339"/>
    </row>
    <row r="2708" spans="1:17" ht="13.5" customHeight="1">
      <c r="A2708" s="481"/>
      <c r="B2708" s="481"/>
      <c r="C2708" s="481"/>
      <c r="D2708" s="481"/>
      <c r="E2708" s="481"/>
      <c r="F2708" s="339"/>
      <c r="G2708" s="340" t="str">
        <f>IF(ISNUMBER(E2708),E2708/'Bulk DivVar Analysis'!$C$7,"")</f>
        <v/>
      </c>
      <c r="H2708" s="338" t="str">
        <f>IF(ISNUMBER(E2708), IF(G2708&gt;'Bulk DivVar Analysis'!$D$9,"Pass","Fail"),"")</f>
        <v/>
      </c>
      <c r="I2708" s="338" t="str">
        <f t="shared" si="44"/>
        <v/>
      </c>
      <c r="J2708" s="339"/>
      <c r="K2708" s="339"/>
      <c r="L2708" s="339"/>
      <c r="M2708" s="339"/>
      <c r="N2708" s="339"/>
      <c r="O2708" s="339"/>
      <c r="P2708" s="339"/>
      <c r="Q2708" s="339"/>
    </row>
    <row r="2709" spans="1:17" ht="13.5" customHeight="1">
      <c r="A2709" s="481"/>
      <c r="B2709" s="481"/>
      <c r="C2709" s="481"/>
      <c r="D2709" s="481"/>
      <c r="E2709" s="481"/>
      <c r="F2709" s="339"/>
      <c r="G2709" s="340" t="str">
        <f>IF(ISNUMBER(E2709),E2709/'Bulk DivVar Analysis'!$C$7,"")</f>
        <v/>
      </c>
      <c r="H2709" s="338" t="str">
        <f>IF(ISNUMBER(E2709), IF(G2709&gt;'Bulk DivVar Analysis'!$D$9,"Pass","Fail"),"")</f>
        <v/>
      </c>
      <c r="I2709" s="338" t="str">
        <f t="shared" si="44"/>
        <v/>
      </c>
      <c r="J2709" s="339"/>
      <c r="K2709" s="339"/>
      <c r="L2709" s="339"/>
      <c r="M2709" s="339"/>
      <c r="N2709" s="339"/>
      <c r="O2709" s="339"/>
      <c r="P2709" s="339"/>
      <c r="Q2709" s="339"/>
    </row>
    <row r="2710" spans="1:17" ht="13.5" customHeight="1">
      <c r="A2710" s="481"/>
      <c r="B2710" s="481"/>
      <c r="C2710" s="481"/>
      <c r="D2710" s="481"/>
      <c r="E2710" s="481"/>
      <c r="F2710" s="339"/>
      <c r="G2710" s="340" t="str">
        <f>IF(ISNUMBER(E2710),E2710/'Bulk DivVar Analysis'!$C$7,"")</f>
        <v/>
      </c>
      <c r="H2710" s="338" t="str">
        <f>IF(ISNUMBER(E2710), IF(G2710&gt;'Bulk DivVar Analysis'!$D$9,"Pass","Fail"),"")</f>
        <v/>
      </c>
      <c r="I2710" s="338" t="str">
        <f t="shared" si="44"/>
        <v/>
      </c>
      <c r="J2710" s="339"/>
      <c r="K2710" s="339"/>
      <c r="L2710" s="339"/>
      <c r="M2710" s="339"/>
      <c r="N2710" s="339"/>
      <c r="O2710" s="339"/>
      <c r="P2710" s="339"/>
      <c r="Q2710" s="339"/>
    </row>
    <row r="2711" spans="1:17" ht="13.5" customHeight="1">
      <c r="A2711" s="481"/>
      <c r="B2711" s="481"/>
      <c r="C2711" s="481"/>
      <c r="D2711" s="481"/>
      <c r="E2711" s="481"/>
      <c r="F2711" s="339"/>
      <c r="G2711" s="340" t="str">
        <f>IF(ISNUMBER(E2711),E2711/'Bulk DivVar Analysis'!$C$7,"")</f>
        <v/>
      </c>
      <c r="H2711" s="338" t="str">
        <f>IF(ISNUMBER(E2711), IF(G2711&gt;'Bulk DivVar Analysis'!$D$9,"Pass","Fail"),"")</f>
        <v/>
      </c>
      <c r="I2711" s="338" t="str">
        <f t="shared" si="44"/>
        <v/>
      </c>
      <c r="J2711" s="339"/>
      <c r="K2711" s="339"/>
      <c r="L2711" s="339"/>
      <c r="M2711" s="339"/>
      <c r="N2711" s="339"/>
      <c r="O2711" s="339"/>
      <c r="P2711" s="339"/>
      <c r="Q2711" s="339"/>
    </row>
    <row r="2712" spans="1:17" ht="13.5" customHeight="1">
      <c r="A2712" s="481"/>
      <c r="B2712" s="481"/>
      <c r="C2712" s="481"/>
      <c r="D2712" s="481"/>
      <c r="E2712" s="481"/>
      <c r="F2712" s="339"/>
      <c r="G2712" s="340" t="str">
        <f>IF(ISNUMBER(E2712),E2712/'Bulk DivVar Analysis'!$C$7,"")</f>
        <v/>
      </c>
      <c r="H2712" s="338" t="str">
        <f>IF(ISNUMBER(E2712), IF(G2712&gt;'Bulk DivVar Analysis'!$D$9,"Pass","Fail"),"")</f>
        <v/>
      </c>
      <c r="I2712" s="338" t="str">
        <f t="shared" si="44"/>
        <v/>
      </c>
      <c r="J2712" s="339"/>
      <c r="K2712" s="339"/>
      <c r="L2712" s="339"/>
      <c r="M2712" s="339"/>
      <c r="N2712" s="339"/>
      <c r="O2712" s="339"/>
      <c r="P2712" s="339"/>
      <c r="Q2712" s="339"/>
    </row>
    <row r="2713" spans="1:17" ht="13.5" customHeight="1">
      <c r="A2713" s="481"/>
      <c r="B2713" s="481"/>
      <c r="C2713" s="481"/>
      <c r="D2713" s="481"/>
      <c r="E2713" s="481"/>
      <c r="F2713" s="339"/>
      <c r="G2713" s="340" t="str">
        <f>IF(ISNUMBER(E2713),E2713/'Bulk DivVar Analysis'!$C$7,"")</f>
        <v/>
      </c>
      <c r="H2713" s="338" t="str">
        <f>IF(ISNUMBER(E2713), IF(G2713&gt;'Bulk DivVar Analysis'!$D$9,"Pass","Fail"),"")</f>
        <v/>
      </c>
      <c r="I2713" s="338" t="str">
        <f t="shared" si="44"/>
        <v/>
      </c>
      <c r="J2713" s="339"/>
      <c r="K2713" s="339"/>
      <c r="L2713" s="339"/>
      <c r="M2713" s="339"/>
      <c r="N2713" s="339"/>
      <c r="O2713" s="339"/>
      <c r="P2713" s="339"/>
      <c r="Q2713" s="339"/>
    </row>
    <row r="2714" spans="1:17" ht="13.5" customHeight="1">
      <c r="A2714" s="481"/>
      <c r="B2714" s="481"/>
      <c r="C2714" s="481"/>
      <c r="D2714" s="481"/>
      <c r="E2714" s="481"/>
      <c r="F2714" s="339"/>
      <c r="G2714" s="340" t="str">
        <f>IF(ISNUMBER(E2714),E2714/'Bulk DivVar Analysis'!$C$7,"")</f>
        <v/>
      </c>
      <c r="H2714" s="338" t="str">
        <f>IF(ISNUMBER(E2714), IF(G2714&gt;'Bulk DivVar Analysis'!$D$9,"Pass","Fail"),"")</f>
        <v/>
      </c>
      <c r="I2714" s="338" t="str">
        <f t="shared" si="44"/>
        <v/>
      </c>
      <c r="J2714" s="339"/>
      <c r="K2714" s="339"/>
      <c r="L2714" s="339"/>
      <c r="M2714" s="339"/>
      <c r="N2714" s="339"/>
      <c r="O2714" s="339"/>
      <c r="P2714" s="339"/>
      <c r="Q2714" s="339"/>
    </row>
    <row r="2715" spans="1:17" ht="13.5" customHeight="1">
      <c r="A2715" s="481"/>
      <c r="B2715" s="481"/>
      <c r="C2715" s="481"/>
      <c r="D2715" s="481"/>
      <c r="E2715" s="481"/>
      <c r="F2715" s="339"/>
      <c r="G2715" s="340" t="str">
        <f>IF(ISNUMBER(E2715),E2715/'Bulk DivVar Analysis'!$C$7,"")</f>
        <v/>
      </c>
      <c r="H2715" s="338" t="str">
        <f>IF(ISNUMBER(E2715), IF(G2715&gt;'Bulk DivVar Analysis'!$D$9,"Pass","Fail"),"")</f>
        <v/>
      </c>
      <c r="I2715" s="338" t="str">
        <f t="shared" si="44"/>
        <v/>
      </c>
      <c r="J2715" s="339"/>
      <c r="K2715" s="339"/>
      <c r="L2715" s="339"/>
      <c r="M2715" s="339"/>
      <c r="N2715" s="339"/>
      <c r="O2715" s="339"/>
      <c r="P2715" s="339"/>
      <c r="Q2715" s="339"/>
    </row>
    <row r="2716" spans="1:17" ht="13.5" customHeight="1">
      <c r="A2716" s="481"/>
      <c r="B2716" s="481"/>
      <c r="C2716" s="481"/>
      <c r="D2716" s="481"/>
      <c r="E2716" s="481"/>
      <c r="F2716" s="339"/>
      <c r="G2716" s="340" t="str">
        <f>IF(ISNUMBER(E2716),E2716/'Bulk DivVar Analysis'!$C$7,"")</f>
        <v/>
      </c>
      <c r="H2716" s="338" t="str">
        <f>IF(ISNUMBER(E2716), IF(G2716&gt;'Bulk DivVar Analysis'!$D$9,"Pass","Fail"),"")</f>
        <v/>
      </c>
      <c r="I2716" s="338" t="str">
        <f t="shared" si="44"/>
        <v/>
      </c>
      <c r="J2716" s="339"/>
      <c r="K2716" s="339"/>
      <c r="L2716" s="339"/>
      <c r="M2716" s="339"/>
      <c r="N2716" s="339"/>
      <c r="O2716" s="339"/>
      <c r="P2716" s="339"/>
      <c r="Q2716" s="339"/>
    </row>
    <row r="2717" spans="1:17" ht="13.5" customHeight="1">
      <c r="A2717" s="481"/>
      <c r="B2717" s="481"/>
      <c r="C2717" s="481"/>
      <c r="D2717" s="481"/>
      <c r="E2717" s="481"/>
      <c r="F2717" s="339"/>
      <c r="G2717" s="340" t="str">
        <f>IF(ISNUMBER(E2717),E2717/'Bulk DivVar Analysis'!$C$7,"")</f>
        <v/>
      </c>
      <c r="H2717" s="338" t="str">
        <f>IF(ISNUMBER(E2717), IF(G2717&gt;'Bulk DivVar Analysis'!$D$9,"Pass","Fail"),"")</f>
        <v/>
      </c>
      <c r="I2717" s="338" t="str">
        <f t="shared" si="44"/>
        <v/>
      </c>
      <c r="J2717" s="339"/>
      <c r="K2717" s="339"/>
      <c r="L2717" s="339"/>
      <c r="M2717" s="339"/>
      <c r="N2717" s="339"/>
      <c r="O2717" s="339"/>
      <c r="P2717" s="339"/>
      <c r="Q2717" s="339"/>
    </row>
    <row r="2718" spans="1:17" ht="13.5" customHeight="1">
      <c r="A2718" s="481"/>
      <c r="B2718" s="481"/>
      <c r="C2718" s="481"/>
      <c r="D2718" s="481"/>
      <c r="E2718" s="481"/>
      <c r="F2718" s="339"/>
      <c r="G2718" s="340" t="str">
        <f>IF(ISNUMBER(E2718),E2718/'Bulk DivVar Analysis'!$C$7,"")</f>
        <v/>
      </c>
      <c r="H2718" s="338" t="str">
        <f>IF(ISNUMBER(E2718), IF(G2718&gt;'Bulk DivVar Analysis'!$D$9,"Pass","Fail"),"")</f>
        <v/>
      </c>
      <c r="I2718" s="338" t="str">
        <f t="shared" si="44"/>
        <v/>
      </c>
      <c r="J2718" s="339"/>
      <c r="K2718" s="339"/>
      <c r="L2718" s="339"/>
      <c r="M2718" s="339"/>
      <c r="N2718" s="339"/>
      <c r="O2718" s="339"/>
      <c r="P2718" s="339"/>
      <c r="Q2718" s="339"/>
    </row>
    <row r="2719" spans="1:17" ht="13.5" customHeight="1">
      <c r="A2719" s="481"/>
      <c r="B2719" s="481"/>
      <c r="C2719" s="481"/>
      <c r="D2719" s="481"/>
      <c r="E2719" s="481"/>
      <c r="F2719" s="339"/>
      <c r="G2719" s="340" t="str">
        <f>IF(ISNUMBER(E2719),E2719/'Bulk DivVar Analysis'!$C$7,"")</f>
        <v/>
      </c>
      <c r="H2719" s="338" t="str">
        <f>IF(ISNUMBER(E2719), IF(G2719&gt;'Bulk DivVar Analysis'!$D$9,"Pass","Fail"),"")</f>
        <v/>
      </c>
      <c r="I2719" s="338" t="str">
        <f t="shared" si="44"/>
        <v/>
      </c>
      <c r="J2719" s="339"/>
      <c r="K2719" s="339"/>
      <c r="L2719" s="339"/>
      <c r="M2719" s="339"/>
      <c r="N2719" s="339"/>
      <c r="O2719" s="339"/>
      <c r="P2719" s="339"/>
      <c r="Q2719" s="339"/>
    </row>
    <row r="2720" spans="1:17" ht="13.5" customHeight="1">
      <c r="A2720" s="481"/>
      <c r="B2720" s="481"/>
      <c r="C2720" s="481"/>
      <c r="D2720" s="481"/>
      <c r="E2720" s="481"/>
      <c r="F2720" s="339"/>
      <c r="G2720" s="340" t="str">
        <f>IF(ISNUMBER(E2720),E2720/'Bulk DivVar Analysis'!$C$7,"")</f>
        <v/>
      </c>
      <c r="H2720" s="338" t="str">
        <f>IF(ISNUMBER(E2720), IF(G2720&gt;'Bulk DivVar Analysis'!$D$9,"Pass","Fail"),"")</f>
        <v/>
      </c>
      <c r="I2720" s="338" t="str">
        <f t="shared" si="44"/>
        <v/>
      </c>
      <c r="J2720" s="339"/>
      <c r="K2720" s="339"/>
      <c r="L2720" s="339"/>
      <c r="M2720" s="339"/>
      <c r="N2720" s="339"/>
      <c r="O2720" s="339"/>
      <c r="P2720" s="339"/>
      <c r="Q2720" s="339"/>
    </row>
    <row r="2721" spans="1:17" ht="13.5" customHeight="1">
      <c r="A2721" s="481"/>
      <c r="B2721" s="481"/>
      <c r="C2721" s="481"/>
      <c r="D2721" s="481"/>
      <c r="E2721" s="481"/>
      <c r="F2721" s="339"/>
      <c r="G2721" s="340" t="str">
        <f>IF(ISNUMBER(E2721),E2721/'Bulk DivVar Analysis'!$C$7,"")</f>
        <v/>
      </c>
      <c r="H2721" s="338" t="str">
        <f>IF(ISNUMBER(E2721), IF(G2721&gt;'Bulk DivVar Analysis'!$D$9,"Pass","Fail"),"")</f>
        <v/>
      </c>
      <c r="I2721" s="338" t="str">
        <f t="shared" si="44"/>
        <v/>
      </c>
      <c r="J2721" s="339"/>
      <c r="K2721" s="339"/>
      <c r="L2721" s="339"/>
      <c r="M2721" s="339"/>
      <c r="N2721" s="339"/>
      <c r="O2721" s="339"/>
      <c r="P2721" s="339"/>
      <c r="Q2721" s="339"/>
    </row>
    <row r="2722" spans="1:17" ht="13.5" customHeight="1">
      <c r="A2722" s="481"/>
      <c r="B2722" s="481"/>
      <c r="C2722" s="481"/>
      <c r="D2722" s="481"/>
      <c r="E2722" s="481"/>
      <c r="F2722" s="339"/>
      <c r="G2722" s="340" t="str">
        <f>IF(ISNUMBER(E2722),E2722/'Bulk DivVar Analysis'!$C$7,"")</f>
        <v/>
      </c>
      <c r="H2722" s="338" t="str">
        <f>IF(ISNUMBER(E2722), IF(G2722&gt;'Bulk DivVar Analysis'!$D$9,"Pass","Fail"),"")</f>
        <v/>
      </c>
      <c r="I2722" s="338" t="str">
        <f t="shared" si="44"/>
        <v/>
      </c>
      <c r="J2722" s="339"/>
      <c r="K2722" s="339"/>
      <c r="L2722" s="339"/>
      <c r="M2722" s="339"/>
      <c r="N2722" s="339"/>
      <c r="O2722" s="339"/>
      <c r="P2722" s="339"/>
      <c r="Q2722" s="339"/>
    </row>
    <row r="2723" spans="1:17" ht="13.5" customHeight="1">
      <c r="A2723" s="481"/>
      <c r="B2723" s="481"/>
      <c r="C2723" s="481"/>
      <c r="D2723" s="481"/>
      <c r="E2723" s="481"/>
      <c r="F2723" s="339"/>
      <c r="G2723" s="340" t="str">
        <f>IF(ISNUMBER(E2723),E2723/'Bulk DivVar Analysis'!$C$7,"")</f>
        <v/>
      </c>
      <c r="H2723" s="338" t="str">
        <f>IF(ISNUMBER(E2723), IF(G2723&gt;'Bulk DivVar Analysis'!$D$9,"Pass","Fail"),"")</f>
        <v/>
      </c>
      <c r="I2723" s="338" t="str">
        <f t="shared" si="44"/>
        <v/>
      </c>
      <c r="J2723" s="339"/>
      <c r="K2723" s="339"/>
      <c r="L2723" s="339"/>
      <c r="M2723" s="339"/>
      <c r="N2723" s="339"/>
      <c r="O2723" s="339"/>
      <c r="P2723" s="339"/>
      <c r="Q2723" s="339"/>
    </row>
    <row r="2724" spans="1:17" ht="13.5" customHeight="1">
      <c r="A2724" s="481"/>
      <c r="B2724" s="481"/>
      <c r="C2724" s="481"/>
      <c r="D2724" s="481"/>
      <c r="E2724" s="481"/>
      <c r="F2724" s="339"/>
      <c r="G2724" s="340" t="str">
        <f>IF(ISNUMBER(E2724),E2724/'Bulk DivVar Analysis'!$C$7,"")</f>
        <v/>
      </c>
      <c r="H2724" s="338" t="str">
        <f>IF(ISNUMBER(E2724), IF(G2724&gt;'Bulk DivVar Analysis'!$D$9,"Pass","Fail"),"")</f>
        <v/>
      </c>
      <c r="I2724" s="338" t="str">
        <f t="shared" si="44"/>
        <v/>
      </c>
      <c r="J2724" s="339"/>
      <c r="K2724" s="339"/>
      <c r="L2724" s="339"/>
      <c r="M2724" s="339"/>
      <c r="N2724" s="339"/>
      <c r="O2724" s="339"/>
      <c r="P2724" s="339"/>
      <c r="Q2724" s="339"/>
    </row>
    <row r="2725" spans="1:17" ht="13.5" customHeight="1">
      <c r="A2725" s="481"/>
      <c r="B2725" s="481"/>
      <c r="C2725" s="481"/>
      <c r="D2725" s="481"/>
      <c r="E2725" s="481"/>
      <c r="F2725" s="339"/>
      <c r="G2725" s="340" t="str">
        <f>IF(ISNUMBER(E2725),E2725/'Bulk DivVar Analysis'!$C$7,"")</f>
        <v/>
      </c>
      <c r="H2725" s="338" t="str">
        <f>IF(ISNUMBER(E2725), IF(G2725&gt;'Bulk DivVar Analysis'!$D$9,"Pass","Fail"),"")</f>
        <v/>
      </c>
      <c r="I2725" s="338" t="str">
        <f t="shared" si="44"/>
        <v/>
      </c>
      <c r="J2725" s="339"/>
      <c r="K2725" s="339"/>
      <c r="L2725" s="339"/>
      <c r="M2725" s="339"/>
      <c r="N2725" s="339"/>
      <c r="O2725" s="339"/>
      <c r="P2725" s="339"/>
      <c r="Q2725" s="339"/>
    </row>
    <row r="2726" spans="1:17" ht="13.5" customHeight="1">
      <c r="A2726" s="481"/>
      <c r="B2726" s="481"/>
      <c r="C2726" s="481"/>
      <c r="D2726" s="481"/>
      <c r="E2726" s="481"/>
      <c r="F2726" s="339"/>
      <c r="G2726" s="340" t="str">
        <f>IF(ISNUMBER(E2726),E2726/'Bulk DivVar Analysis'!$C$7,"")</f>
        <v/>
      </c>
      <c r="H2726" s="338" t="str">
        <f>IF(ISNUMBER(E2726), IF(G2726&gt;'Bulk DivVar Analysis'!$D$9,"Pass","Fail"),"")</f>
        <v/>
      </c>
      <c r="I2726" s="338" t="str">
        <f t="shared" si="44"/>
        <v/>
      </c>
      <c r="J2726" s="339"/>
      <c r="K2726" s="339"/>
      <c r="L2726" s="339"/>
      <c r="M2726" s="339"/>
      <c r="N2726" s="339"/>
      <c r="O2726" s="339"/>
      <c r="P2726" s="339"/>
      <c r="Q2726" s="339"/>
    </row>
    <row r="2727" spans="1:17" ht="13.5" customHeight="1">
      <c r="A2727" s="481"/>
      <c r="B2727" s="481"/>
      <c r="C2727" s="481"/>
      <c r="D2727" s="481"/>
      <c r="E2727" s="481"/>
      <c r="F2727" s="339"/>
      <c r="G2727" s="340" t="str">
        <f>IF(ISNUMBER(E2727),E2727/'Bulk DivVar Analysis'!$C$7,"")</f>
        <v/>
      </c>
      <c r="H2727" s="338" t="str">
        <f>IF(ISNUMBER(E2727), IF(G2727&gt;'Bulk DivVar Analysis'!$D$9,"Pass","Fail"),"")</f>
        <v/>
      </c>
      <c r="I2727" s="338" t="str">
        <f t="shared" si="44"/>
        <v/>
      </c>
      <c r="J2727" s="339"/>
      <c r="K2727" s="339"/>
      <c r="L2727" s="339"/>
      <c r="M2727" s="339"/>
      <c r="N2727" s="339"/>
      <c r="O2727" s="339"/>
      <c r="P2727" s="339"/>
      <c r="Q2727" s="339"/>
    </row>
    <row r="2728" spans="1:17" ht="13.5" customHeight="1">
      <c r="A2728" s="481"/>
      <c r="B2728" s="481"/>
      <c r="C2728" s="481"/>
      <c r="D2728" s="481"/>
      <c r="E2728" s="481"/>
      <c r="F2728" s="339"/>
      <c r="G2728" s="340" t="str">
        <f>IF(ISNUMBER(E2728),E2728/'Bulk DivVar Analysis'!$C$7,"")</f>
        <v/>
      </c>
      <c r="H2728" s="338" t="str">
        <f>IF(ISNUMBER(E2728), IF(G2728&gt;'Bulk DivVar Analysis'!$D$9,"Pass","Fail"),"")</f>
        <v/>
      </c>
      <c r="I2728" s="338" t="str">
        <f t="shared" si="44"/>
        <v/>
      </c>
      <c r="J2728" s="339"/>
      <c r="K2728" s="339"/>
      <c r="L2728" s="339"/>
      <c r="M2728" s="339"/>
      <c r="N2728" s="339"/>
      <c r="O2728" s="339"/>
      <c r="P2728" s="339"/>
      <c r="Q2728" s="339"/>
    </row>
    <row r="2729" spans="1:17" ht="13.5" customHeight="1">
      <c r="A2729" s="481"/>
      <c r="B2729" s="481"/>
      <c r="C2729" s="481"/>
      <c r="D2729" s="481"/>
      <c r="E2729" s="481"/>
      <c r="F2729" s="339"/>
      <c r="G2729" s="340" t="str">
        <f>IF(ISNUMBER(E2729),E2729/'Bulk DivVar Analysis'!$C$7,"")</f>
        <v/>
      </c>
      <c r="H2729" s="338" t="str">
        <f>IF(ISNUMBER(E2729), IF(G2729&gt;'Bulk DivVar Analysis'!$D$9,"Pass","Fail"),"")</f>
        <v/>
      </c>
      <c r="I2729" s="338" t="str">
        <f t="shared" si="44"/>
        <v/>
      </c>
      <c r="J2729" s="339"/>
      <c r="K2729" s="339"/>
      <c r="L2729" s="339"/>
      <c r="M2729" s="339"/>
      <c r="N2729" s="339"/>
      <c r="O2729" s="339"/>
      <c r="P2729" s="339"/>
      <c r="Q2729" s="339"/>
    </row>
    <row r="2730" spans="1:17" ht="13.5" customHeight="1">
      <c r="A2730" s="481"/>
      <c r="B2730" s="481"/>
      <c r="C2730" s="481"/>
      <c r="D2730" s="481"/>
      <c r="E2730" s="481"/>
      <c r="F2730" s="339"/>
      <c r="G2730" s="340" t="str">
        <f>IF(ISNUMBER(E2730),E2730/'Bulk DivVar Analysis'!$C$7,"")</f>
        <v/>
      </c>
      <c r="H2730" s="338" t="str">
        <f>IF(ISNUMBER(E2730), IF(G2730&gt;'Bulk DivVar Analysis'!$D$9,"Pass","Fail"),"")</f>
        <v/>
      </c>
      <c r="I2730" s="338" t="str">
        <f t="shared" si="44"/>
        <v/>
      </c>
      <c r="J2730" s="339"/>
      <c r="K2730" s="339"/>
      <c r="L2730" s="339"/>
      <c r="M2730" s="339"/>
      <c r="N2730" s="339"/>
      <c r="O2730" s="339"/>
      <c r="P2730" s="339"/>
      <c r="Q2730" s="339"/>
    </row>
    <row r="2731" spans="1:17" ht="13.5" customHeight="1">
      <c r="A2731" s="481"/>
      <c r="B2731" s="481"/>
      <c r="C2731" s="481"/>
      <c r="D2731" s="481"/>
      <c r="E2731" s="481"/>
      <c r="F2731" s="339"/>
      <c r="G2731" s="340" t="str">
        <f>IF(ISNUMBER(E2731),E2731/'Bulk DivVar Analysis'!$C$7,"")</f>
        <v/>
      </c>
      <c r="H2731" s="338" t="str">
        <f>IF(ISNUMBER(E2731), IF(G2731&gt;'Bulk DivVar Analysis'!$D$9,"Pass","Fail"),"")</f>
        <v/>
      </c>
      <c r="I2731" s="338" t="str">
        <f t="shared" si="44"/>
        <v/>
      </c>
      <c r="J2731" s="339"/>
      <c r="K2731" s="339"/>
      <c r="L2731" s="339"/>
      <c r="M2731" s="339"/>
      <c r="N2731" s="339"/>
      <c r="O2731" s="339"/>
      <c r="P2731" s="339"/>
      <c r="Q2731" s="339"/>
    </row>
    <row r="2732" spans="1:17" ht="13.5" customHeight="1">
      <c r="A2732" s="481"/>
      <c r="B2732" s="481"/>
      <c r="C2732" s="481"/>
      <c r="D2732" s="481"/>
      <c r="E2732" s="481"/>
      <c r="F2732" s="339"/>
      <c r="G2732" s="340" t="str">
        <f>IF(ISNUMBER(E2732),E2732/'Bulk DivVar Analysis'!$C$7,"")</f>
        <v/>
      </c>
      <c r="H2732" s="338" t="str">
        <f>IF(ISNUMBER(E2732), IF(G2732&gt;'Bulk DivVar Analysis'!$D$9,"Pass","Fail"),"")</f>
        <v/>
      </c>
      <c r="I2732" s="338" t="str">
        <f t="shared" si="44"/>
        <v/>
      </c>
      <c r="J2732" s="339"/>
      <c r="K2732" s="339"/>
      <c r="L2732" s="339"/>
      <c r="M2732" s="339"/>
      <c r="N2732" s="339"/>
      <c r="O2732" s="339"/>
      <c r="P2732" s="339"/>
      <c r="Q2732" s="339"/>
    </row>
    <row r="2733" spans="1:17" ht="13.5" customHeight="1">
      <c r="A2733" s="481"/>
      <c r="B2733" s="481"/>
      <c r="C2733" s="481"/>
      <c r="D2733" s="481"/>
      <c r="E2733" s="481"/>
      <c r="F2733" s="339"/>
      <c r="G2733" s="340" t="str">
        <f>IF(ISNUMBER(E2733),E2733/'Bulk DivVar Analysis'!$C$7,"")</f>
        <v/>
      </c>
      <c r="H2733" s="338" t="str">
        <f>IF(ISNUMBER(E2733), IF(G2733&gt;'Bulk DivVar Analysis'!$D$9,"Pass","Fail"),"")</f>
        <v/>
      </c>
      <c r="I2733" s="338" t="str">
        <f t="shared" si="44"/>
        <v/>
      </c>
      <c r="J2733" s="339"/>
      <c r="K2733" s="339"/>
      <c r="L2733" s="339"/>
      <c r="M2733" s="339"/>
      <c r="N2733" s="339"/>
      <c r="O2733" s="339"/>
      <c r="P2733" s="339"/>
      <c r="Q2733" s="339"/>
    </row>
    <row r="2734" spans="1:17" ht="13.5" customHeight="1">
      <c r="A2734" s="481"/>
      <c r="B2734" s="481"/>
      <c r="C2734" s="481"/>
      <c r="D2734" s="481"/>
      <c r="E2734" s="481"/>
      <c r="F2734" s="339"/>
      <c r="G2734" s="340" t="str">
        <f>IF(ISNUMBER(E2734),E2734/'Bulk DivVar Analysis'!$C$7,"")</f>
        <v/>
      </c>
      <c r="H2734" s="338" t="str">
        <f>IF(ISNUMBER(E2734), IF(G2734&gt;'Bulk DivVar Analysis'!$D$9,"Pass","Fail"),"")</f>
        <v/>
      </c>
      <c r="I2734" s="338" t="str">
        <f t="shared" si="44"/>
        <v/>
      </c>
      <c r="J2734" s="339"/>
      <c r="K2734" s="339"/>
      <c r="L2734" s="339"/>
      <c r="M2734" s="339"/>
      <c r="N2734" s="339"/>
      <c r="O2734" s="339"/>
      <c r="P2734" s="339"/>
      <c r="Q2734" s="339"/>
    </row>
    <row r="2735" spans="1:17" ht="13.5" customHeight="1">
      <c r="A2735" s="481"/>
      <c r="B2735" s="481"/>
      <c r="C2735" s="481"/>
      <c r="D2735" s="481"/>
      <c r="E2735" s="481"/>
      <c r="F2735" s="339"/>
      <c r="G2735" s="340" t="str">
        <f>IF(ISNUMBER(E2735),E2735/'Bulk DivVar Analysis'!$C$7,"")</f>
        <v/>
      </c>
      <c r="H2735" s="338" t="str">
        <f>IF(ISNUMBER(E2735), IF(G2735&gt;'Bulk DivVar Analysis'!$D$9,"Pass","Fail"),"")</f>
        <v/>
      </c>
      <c r="I2735" s="338" t="str">
        <f t="shared" si="44"/>
        <v/>
      </c>
      <c r="J2735" s="339"/>
      <c r="K2735" s="339"/>
      <c r="L2735" s="339"/>
      <c r="M2735" s="339"/>
      <c r="N2735" s="339"/>
      <c r="O2735" s="339"/>
      <c r="P2735" s="339"/>
      <c r="Q2735" s="339"/>
    </row>
    <row r="2736" spans="1:17" ht="13.5" customHeight="1">
      <c r="A2736" s="481"/>
      <c r="B2736" s="481"/>
      <c r="C2736" s="481"/>
      <c r="D2736" s="481"/>
      <c r="E2736" s="481"/>
      <c r="F2736" s="339"/>
      <c r="G2736" s="340" t="str">
        <f>IF(ISNUMBER(E2736),E2736/'Bulk DivVar Analysis'!$C$7,"")</f>
        <v/>
      </c>
      <c r="H2736" s="338" t="str">
        <f>IF(ISNUMBER(E2736), IF(G2736&gt;'Bulk DivVar Analysis'!$D$9,"Pass","Fail"),"")</f>
        <v/>
      </c>
      <c r="I2736" s="338" t="str">
        <f t="shared" si="44"/>
        <v/>
      </c>
      <c r="J2736" s="339"/>
      <c r="K2736" s="339"/>
      <c r="L2736" s="339"/>
      <c r="M2736" s="339"/>
      <c r="N2736" s="339"/>
      <c r="O2736" s="339"/>
      <c r="P2736" s="339"/>
      <c r="Q2736" s="339"/>
    </row>
    <row r="2737" spans="1:17" ht="13.5" customHeight="1">
      <c r="A2737" s="481"/>
      <c r="B2737" s="481"/>
      <c r="C2737" s="481"/>
      <c r="D2737" s="481"/>
      <c r="E2737" s="481"/>
      <c r="F2737" s="339"/>
      <c r="G2737" s="340" t="str">
        <f>IF(ISNUMBER(E2737),E2737/'Bulk DivVar Analysis'!$C$7,"")</f>
        <v/>
      </c>
      <c r="H2737" s="338" t="str">
        <f>IF(ISNUMBER(E2737), IF(G2737&gt;'Bulk DivVar Analysis'!$D$9,"Pass","Fail"),"")</f>
        <v/>
      </c>
      <c r="I2737" s="338" t="str">
        <f t="shared" si="44"/>
        <v/>
      </c>
      <c r="J2737" s="339"/>
      <c r="K2737" s="339"/>
      <c r="L2737" s="339"/>
      <c r="M2737" s="339"/>
      <c r="N2737" s="339"/>
      <c r="O2737" s="339"/>
      <c r="P2737" s="339"/>
      <c r="Q2737" s="339"/>
    </row>
    <row r="2738" spans="1:17" ht="13.5" customHeight="1">
      <c r="A2738" s="481"/>
      <c r="B2738" s="481"/>
      <c r="C2738" s="481"/>
      <c r="D2738" s="481"/>
      <c r="E2738" s="481"/>
      <c r="F2738" s="339"/>
      <c r="G2738" s="340" t="str">
        <f>IF(ISNUMBER(E2738),E2738/'Bulk DivVar Analysis'!$C$7,"")</f>
        <v/>
      </c>
      <c r="H2738" s="338" t="str">
        <f>IF(ISNUMBER(E2738), IF(G2738&gt;'Bulk DivVar Analysis'!$D$9,"Pass","Fail"),"")</f>
        <v/>
      </c>
      <c r="I2738" s="338" t="str">
        <f t="shared" si="44"/>
        <v/>
      </c>
      <c r="J2738" s="339"/>
      <c r="K2738" s="339"/>
      <c r="L2738" s="339"/>
      <c r="M2738" s="339"/>
      <c r="N2738" s="339"/>
      <c r="O2738" s="339"/>
      <c r="P2738" s="339"/>
      <c r="Q2738" s="339"/>
    </row>
    <row r="2739" spans="1:17" ht="13.5" customHeight="1">
      <c r="A2739" s="481"/>
      <c r="B2739" s="481"/>
      <c r="C2739" s="481"/>
      <c r="D2739" s="481"/>
      <c r="E2739" s="481"/>
      <c r="F2739" s="339"/>
      <c r="G2739" s="340" t="str">
        <f>IF(ISNUMBER(E2739),E2739/'Bulk DivVar Analysis'!$C$7,"")</f>
        <v/>
      </c>
      <c r="H2739" s="338" t="str">
        <f>IF(ISNUMBER(E2739), IF(G2739&gt;'Bulk DivVar Analysis'!$D$9,"Pass","Fail"),"")</f>
        <v/>
      </c>
      <c r="I2739" s="338" t="str">
        <f t="shared" si="44"/>
        <v/>
      </c>
      <c r="J2739" s="339"/>
      <c r="K2739" s="339"/>
      <c r="L2739" s="339"/>
      <c r="M2739" s="339"/>
      <c r="N2739" s="339"/>
      <c r="O2739" s="339"/>
      <c r="P2739" s="339"/>
      <c r="Q2739" s="339"/>
    </row>
    <row r="2740" spans="1:17" ht="13.5" customHeight="1">
      <c r="A2740" s="481"/>
      <c r="B2740" s="481"/>
      <c r="C2740" s="481"/>
      <c r="D2740" s="481"/>
      <c r="E2740" s="481"/>
      <c r="F2740" s="339"/>
      <c r="G2740" s="340" t="str">
        <f>IF(ISNUMBER(E2740),E2740/'Bulk DivVar Analysis'!$C$7,"")</f>
        <v/>
      </c>
      <c r="H2740" s="338" t="str">
        <f>IF(ISNUMBER(E2740), IF(G2740&gt;'Bulk DivVar Analysis'!$D$9,"Pass","Fail"),"")</f>
        <v/>
      </c>
      <c r="I2740" s="338" t="str">
        <f t="shared" si="44"/>
        <v/>
      </c>
      <c r="J2740" s="339"/>
      <c r="K2740" s="339"/>
      <c r="L2740" s="339"/>
      <c r="M2740" s="339"/>
      <c r="N2740" s="339"/>
      <c r="O2740" s="339"/>
      <c r="P2740" s="339"/>
      <c r="Q2740" s="339"/>
    </row>
    <row r="2741" spans="1:17" ht="13.5" customHeight="1">
      <c r="A2741" s="481"/>
      <c r="B2741" s="481"/>
      <c r="C2741" s="481"/>
      <c r="D2741" s="481"/>
      <c r="E2741" s="481"/>
      <c r="F2741" s="339"/>
      <c r="G2741" s="340" t="str">
        <f>IF(ISNUMBER(E2741),E2741/'Bulk DivVar Analysis'!$C$7,"")</f>
        <v/>
      </c>
      <c r="H2741" s="338" t="str">
        <f>IF(ISNUMBER(E2741), IF(G2741&gt;'Bulk DivVar Analysis'!$D$9,"Pass","Fail"),"")</f>
        <v/>
      </c>
      <c r="I2741" s="338" t="str">
        <f t="shared" si="44"/>
        <v/>
      </c>
      <c r="J2741" s="339"/>
      <c r="K2741" s="339"/>
      <c r="L2741" s="339"/>
      <c r="M2741" s="339"/>
      <c r="N2741" s="339"/>
      <c r="O2741" s="339"/>
      <c r="P2741" s="339"/>
      <c r="Q2741" s="339"/>
    </row>
    <row r="2742" spans="1:17" ht="13.5" customHeight="1">
      <c r="A2742" s="481"/>
      <c r="B2742" s="481"/>
      <c r="C2742" s="481"/>
      <c r="D2742" s="481"/>
      <c r="E2742" s="481"/>
      <c r="F2742" s="339"/>
      <c r="G2742" s="340" t="str">
        <f>IF(ISNUMBER(E2742),E2742/'Bulk DivVar Analysis'!$C$7,"")</f>
        <v/>
      </c>
      <c r="H2742" s="338" t="str">
        <f>IF(ISNUMBER(E2742), IF(G2742&gt;'Bulk DivVar Analysis'!$D$9,"Pass","Fail"),"")</f>
        <v/>
      </c>
      <c r="I2742" s="338" t="str">
        <f t="shared" si="44"/>
        <v/>
      </c>
      <c r="J2742" s="339"/>
      <c r="K2742" s="339"/>
      <c r="L2742" s="339"/>
      <c r="M2742" s="339"/>
      <c r="N2742" s="339"/>
      <c r="O2742" s="339"/>
      <c r="P2742" s="339"/>
      <c r="Q2742" s="339"/>
    </row>
    <row r="2743" spans="1:17" ht="13.5" customHeight="1">
      <c r="A2743" s="481"/>
      <c r="B2743" s="481"/>
      <c r="C2743" s="481"/>
      <c r="D2743" s="481"/>
      <c r="E2743" s="481"/>
      <c r="F2743" s="339"/>
      <c r="G2743" s="340" t="str">
        <f>IF(ISNUMBER(E2743),E2743/'Bulk DivVar Analysis'!$C$7,"")</f>
        <v/>
      </c>
      <c r="H2743" s="338" t="str">
        <f>IF(ISNUMBER(E2743), IF(G2743&gt;'Bulk DivVar Analysis'!$D$9,"Pass","Fail"),"")</f>
        <v/>
      </c>
      <c r="I2743" s="338" t="str">
        <f t="shared" si="44"/>
        <v/>
      </c>
      <c r="J2743" s="339"/>
      <c r="K2743" s="339"/>
      <c r="L2743" s="339"/>
      <c r="M2743" s="339"/>
      <c r="N2743" s="339"/>
      <c r="O2743" s="339"/>
      <c r="P2743" s="339"/>
      <c r="Q2743" s="339"/>
    </row>
    <row r="2744" spans="1:17" ht="13.5" customHeight="1">
      <c r="A2744" s="481"/>
      <c r="B2744" s="481"/>
      <c r="C2744" s="481"/>
      <c r="D2744" s="481"/>
      <c r="E2744" s="481"/>
      <c r="F2744" s="339"/>
      <c r="G2744" s="340" t="str">
        <f>IF(ISNUMBER(E2744),E2744/'Bulk DivVar Analysis'!$C$7,"")</f>
        <v/>
      </c>
      <c r="H2744" s="338" t="str">
        <f>IF(ISNUMBER(E2744), IF(G2744&gt;'Bulk DivVar Analysis'!$D$9,"Pass","Fail"),"")</f>
        <v/>
      </c>
      <c r="I2744" s="338" t="str">
        <f t="shared" si="44"/>
        <v/>
      </c>
      <c r="J2744" s="339"/>
      <c r="K2744" s="339"/>
      <c r="L2744" s="339"/>
      <c r="M2744" s="339"/>
      <c r="N2744" s="339"/>
      <c r="O2744" s="339"/>
      <c r="P2744" s="339"/>
      <c r="Q2744" s="339"/>
    </row>
    <row r="2745" spans="1:17" ht="13.5" customHeight="1">
      <c r="A2745" s="481"/>
      <c r="B2745" s="481"/>
      <c r="C2745" s="481"/>
      <c r="D2745" s="481"/>
      <c r="E2745" s="481"/>
      <c r="F2745" s="339"/>
      <c r="G2745" s="340" t="str">
        <f>IF(ISNUMBER(E2745),E2745/'Bulk DivVar Analysis'!$C$7,"")</f>
        <v/>
      </c>
      <c r="H2745" s="338" t="str">
        <f>IF(ISNUMBER(E2745), IF(G2745&gt;'Bulk DivVar Analysis'!$D$9,"Pass","Fail"),"")</f>
        <v/>
      </c>
      <c r="I2745" s="338" t="str">
        <f t="shared" si="44"/>
        <v/>
      </c>
      <c r="J2745" s="339"/>
      <c r="K2745" s="339"/>
      <c r="L2745" s="339"/>
      <c r="M2745" s="339"/>
      <c r="N2745" s="339"/>
      <c r="O2745" s="339"/>
      <c r="P2745" s="339"/>
      <c r="Q2745" s="339"/>
    </row>
    <row r="2746" spans="1:17" ht="13.5" customHeight="1">
      <c r="A2746" s="481"/>
      <c r="B2746" s="481"/>
      <c r="C2746" s="481"/>
      <c r="D2746" s="481"/>
      <c r="E2746" s="481"/>
      <c r="F2746" s="339"/>
      <c r="G2746" s="340" t="str">
        <f>IF(ISNUMBER(E2746),E2746/'Bulk DivVar Analysis'!$C$7,"")</f>
        <v/>
      </c>
      <c r="H2746" s="338" t="str">
        <f>IF(ISNUMBER(E2746), IF(G2746&gt;'Bulk DivVar Analysis'!$D$9,"Pass","Fail"),"")</f>
        <v/>
      </c>
      <c r="I2746" s="338" t="str">
        <f t="shared" si="44"/>
        <v/>
      </c>
      <c r="J2746" s="339"/>
      <c r="K2746" s="339"/>
      <c r="L2746" s="339"/>
      <c r="M2746" s="339"/>
      <c r="N2746" s="339"/>
      <c r="O2746" s="339"/>
      <c r="P2746" s="339"/>
      <c r="Q2746" s="339"/>
    </row>
    <row r="2747" spans="1:17" ht="13.5" customHeight="1">
      <c r="A2747" s="481"/>
      <c r="B2747" s="481"/>
      <c r="C2747" s="481"/>
      <c r="D2747" s="481"/>
      <c r="E2747" s="481"/>
      <c r="F2747" s="339"/>
      <c r="G2747" s="340" t="str">
        <f>IF(ISNUMBER(E2747),E2747/'Bulk DivVar Analysis'!$C$7,"")</f>
        <v/>
      </c>
      <c r="H2747" s="338" t="str">
        <f>IF(ISNUMBER(E2747), IF(G2747&gt;'Bulk DivVar Analysis'!$D$9,"Pass","Fail"),"")</f>
        <v/>
      </c>
      <c r="I2747" s="338" t="str">
        <f t="shared" si="44"/>
        <v/>
      </c>
      <c r="J2747" s="339"/>
      <c r="K2747" s="339"/>
      <c r="L2747" s="339"/>
      <c r="M2747" s="339"/>
      <c r="N2747" s="339"/>
      <c r="O2747" s="339"/>
      <c r="P2747" s="339"/>
      <c r="Q2747" s="339"/>
    </row>
    <row r="2748" spans="1:17" ht="13.5" customHeight="1">
      <c r="A2748" s="481"/>
      <c r="B2748" s="481"/>
      <c r="C2748" s="481"/>
      <c r="D2748" s="481"/>
      <c r="E2748" s="481"/>
      <c r="F2748" s="339"/>
      <c r="G2748" s="340" t="str">
        <f>IF(ISNUMBER(E2748),E2748/'Bulk DivVar Analysis'!$C$7,"")</f>
        <v/>
      </c>
      <c r="H2748" s="338" t="str">
        <f>IF(ISNUMBER(E2748), IF(G2748&gt;'Bulk DivVar Analysis'!$D$9,"Pass","Fail"),"")</f>
        <v/>
      </c>
      <c r="I2748" s="338" t="str">
        <f t="shared" si="44"/>
        <v/>
      </c>
      <c r="J2748" s="339"/>
      <c r="K2748" s="339"/>
      <c r="L2748" s="339"/>
      <c r="M2748" s="339"/>
      <c r="N2748" s="339"/>
      <c r="O2748" s="339"/>
      <c r="P2748" s="339"/>
      <c r="Q2748" s="339"/>
    </row>
    <row r="2749" spans="1:17" ht="13.5" customHeight="1">
      <c r="A2749" s="481"/>
      <c r="B2749" s="481"/>
      <c r="C2749" s="481"/>
      <c r="D2749" s="481"/>
      <c r="E2749" s="481"/>
      <c r="F2749" s="339"/>
      <c r="G2749" s="340" t="str">
        <f>IF(ISNUMBER(E2749),E2749/'Bulk DivVar Analysis'!$C$7,"")</f>
        <v/>
      </c>
      <c r="H2749" s="338" t="str">
        <f>IF(ISNUMBER(E2749), IF(G2749&gt;'Bulk DivVar Analysis'!$D$9,"Pass","Fail"),"")</f>
        <v/>
      </c>
      <c r="I2749" s="338" t="str">
        <f t="shared" si="44"/>
        <v/>
      </c>
      <c r="J2749" s="339"/>
      <c r="K2749" s="339"/>
      <c r="L2749" s="339"/>
      <c r="M2749" s="339"/>
      <c r="N2749" s="339"/>
      <c r="O2749" s="339"/>
      <c r="P2749" s="339"/>
      <c r="Q2749" s="339"/>
    </row>
    <row r="2750" spans="1:17" ht="13.5" customHeight="1">
      <c r="A2750" s="481"/>
      <c r="B2750" s="481"/>
      <c r="C2750" s="481"/>
      <c r="D2750" s="481"/>
      <c r="E2750" s="481"/>
      <c r="F2750" s="339"/>
      <c r="G2750" s="340" t="str">
        <f>IF(ISNUMBER(E2750),E2750/'Bulk DivVar Analysis'!$C$7,"")</f>
        <v/>
      </c>
      <c r="H2750" s="338" t="str">
        <f>IF(ISNUMBER(E2750), IF(G2750&gt;'Bulk DivVar Analysis'!$D$9,"Pass","Fail"),"")</f>
        <v/>
      </c>
      <c r="I2750" s="338" t="str">
        <f t="shared" si="44"/>
        <v/>
      </c>
      <c r="J2750" s="339"/>
      <c r="K2750" s="339"/>
      <c r="L2750" s="339"/>
      <c r="M2750" s="339"/>
      <c r="N2750" s="339"/>
      <c r="O2750" s="339"/>
      <c r="P2750" s="339"/>
      <c r="Q2750" s="339"/>
    </row>
    <row r="2751" spans="1:17" ht="13.5" customHeight="1">
      <c r="A2751" s="481"/>
      <c r="B2751" s="481"/>
      <c r="C2751" s="481"/>
      <c r="D2751" s="481"/>
      <c r="E2751" s="481"/>
      <c r="F2751" s="339"/>
      <c r="G2751" s="340" t="str">
        <f>IF(ISNUMBER(E2751),E2751/'Bulk DivVar Analysis'!$C$7,"")</f>
        <v/>
      </c>
      <c r="H2751" s="338" t="str">
        <f>IF(ISNUMBER(E2751), IF(G2751&gt;'Bulk DivVar Analysis'!$D$9,"Pass","Fail"),"")</f>
        <v/>
      </c>
      <c r="I2751" s="338" t="str">
        <f t="shared" si="44"/>
        <v/>
      </c>
      <c r="J2751" s="339"/>
      <c r="K2751" s="339"/>
      <c r="L2751" s="339"/>
      <c r="M2751" s="339"/>
      <c r="N2751" s="339"/>
      <c r="O2751" s="339"/>
      <c r="P2751" s="339"/>
      <c r="Q2751" s="339"/>
    </row>
    <row r="2752" spans="1:17" ht="13.5" customHeight="1">
      <c r="A2752" s="481"/>
      <c r="B2752" s="481"/>
      <c r="C2752" s="481"/>
      <c r="D2752" s="481"/>
      <c r="E2752" s="481"/>
      <c r="F2752" s="339"/>
      <c r="G2752" s="340" t="str">
        <f>IF(ISNUMBER(E2752),E2752/'Bulk DivVar Analysis'!$C$7,"")</f>
        <v/>
      </c>
      <c r="H2752" s="338" t="str">
        <f>IF(ISNUMBER(E2752), IF(G2752&gt;'Bulk DivVar Analysis'!$D$9,"Pass","Fail"),"")</f>
        <v/>
      </c>
      <c r="I2752" s="338" t="str">
        <f t="shared" si="44"/>
        <v/>
      </c>
      <c r="J2752" s="339"/>
      <c r="K2752" s="339"/>
      <c r="L2752" s="339"/>
      <c r="M2752" s="339"/>
      <c r="N2752" s="339"/>
      <c r="O2752" s="339"/>
      <c r="P2752" s="339"/>
      <c r="Q2752" s="339"/>
    </row>
    <row r="2753" spans="1:17" ht="13.5" customHeight="1">
      <c r="A2753" s="481"/>
      <c r="B2753" s="481"/>
      <c r="C2753" s="481"/>
      <c r="D2753" s="481"/>
      <c r="E2753" s="481"/>
      <c r="F2753" s="339"/>
      <c r="G2753" s="340" t="str">
        <f>IF(ISNUMBER(E2753),E2753/'Bulk DivVar Analysis'!$C$7,"")</f>
        <v/>
      </c>
      <c r="H2753" s="338" t="str">
        <f>IF(ISNUMBER(E2753), IF(G2753&gt;'Bulk DivVar Analysis'!$D$9,"Pass","Fail"),"")</f>
        <v/>
      </c>
      <c r="I2753" s="338" t="str">
        <f t="shared" si="44"/>
        <v/>
      </c>
      <c r="J2753" s="339"/>
      <c r="K2753" s="339"/>
      <c r="L2753" s="339"/>
      <c r="M2753" s="339"/>
      <c r="N2753" s="339"/>
      <c r="O2753" s="339"/>
      <c r="P2753" s="339"/>
      <c r="Q2753" s="339"/>
    </row>
    <row r="2754" spans="1:17" ht="13.5" customHeight="1">
      <c r="A2754" s="481"/>
      <c r="B2754" s="481"/>
      <c r="C2754" s="481"/>
      <c r="D2754" s="481"/>
      <c r="E2754" s="481"/>
      <c r="F2754" s="339"/>
      <c r="G2754" s="340" t="str">
        <f>IF(ISNUMBER(E2754),E2754/'Bulk DivVar Analysis'!$C$7,"")</f>
        <v/>
      </c>
      <c r="H2754" s="338" t="str">
        <f>IF(ISNUMBER(E2754), IF(G2754&gt;'Bulk DivVar Analysis'!$D$9,"Pass","Fail"),"")</f>
        <v/>
      </c>
      <c r="I2754" s="338" t="str">
        <f t="shared" si="44"/>
        <v/>
      </c>
      <c r="J2754" s="339"/>
      <c r="K2754" s="339"/>
      <c r="L2754" s="339"/>
      <c r="M2754" s="339"/>
      <c r="N2754" s="339"/>
      <c r="O2754" s="339"/>
      <c r="P2754" s="339"/>
      <c r="Q2754" s="339"/>
    </row>
    <row r="2755" spans="1:17" ht="13.5" customHeight="1">
      <c r="A2755" s="481"/>
      <c r="B2755" s="481"/>
      <c r="C2755" s="481"/>
      <c r="D2755" s="481"/>
      <c r="E2755" s="481"/>
      <c r="F2755" s="339"/>
      <c r="G2755" s="340" t="str">
        <f>IF(ISNUMBER(E2755),E2755/'Bulk DivVar Analysis'!$C$7,"")</f>
        <v/>
      </c>
      <c r="H2755" s="338" t="str">
        <f>IF(ISNUMBER(E2755), IF(G2755&gt;'Bulk DivVar Analysis'!$D$9,"Pass","Fail"),"")</f>
        <v/>
      </c>
      <c r="I2755" s="338" t="str">
        <f t="shared" ref="I2755:I2818" si="45">_xlfn.TEXTJOIN("_",TRUE,B2755,C2755)</f>
        <v/>
      </c>
      <c r="J2755" s="339"/>
      <c r="K2755" s="339"/>
      <c r="L2755" s="339"/>
      <c r="M2755" s="339"/>
      <c r="N2755" s="339"/>
      <c r="O2755" s="339"/>
      <c r="P2755" s="339"/>
      <c r="Q2755" s="339"/>
    </row>
    <row r="2756" spans="1:17" ht="13.5" customHeight="1">
      <c r="A2756" s="481"/>
      <c r="B2756" s="481"/>
      <c r="C2756" s="481"/>
      <c r="D2756" s="481"/>
      <c r="E2756" s="481"/>
      <c r="F2756" s="339"/>
      <c r="G2756" s="340" t="str">
        <f>IF(ISNUMBER(E2756),E2756/'Bulk DivVar Analysis'!$C$7,"")</f>
        <v/>
      </c>
      <c r="H2756" s="338" t="str">
        <f>IF(ISNUMBER(E2756), IF(G2756&gt;'Bulk DivVar Analysis'!$D$9,"Pass","Fail"),"")</f>
        <v/>
      </c>
      <c r="I2756" s="338" t="str">
        <f t="shared" si="45"/>
        <v/>
      </c>
      <c r="J2756" s="339"/>
      <c r="K2756" s="339"/>
      <c r="L2756" s="339"/>
      <c r="M2756" s="339"/>
      <c r="N2756" s="339"/>
      <c r="O2756" s="339"/>
      <c r="P2756" s="339"/>
      <c r="Q2756" s="339"/>
    </row>
    <row r="2757" spans="1:17" ht="13.5" customHeight="1">
      <c r="A2757" s="481"/>
      <c r="B2757" s="481"/>
      <c r="C2757" s="481"/>
      <c r="D2757" s="481"/>
      <c r="E2757" s="481"/>
      <c r="F2757" s="339"/>
      <c r="G2757" s="340" t="str">
        <f>IF(ISNUMBER(E2757),E2757/'Bulk DivVar Analysis'!$C$7,"")</f>
        <v/>
      </c>
      <c r="H2757" s="338" t="str">
        <f>IF(ISNUMBER(E2757), IF(G2757&gt;'Bulk DivVar Analysis'!$D$9,"Pass","Fail"),"")</f>
        <v/>
      </c>
      <c r="I2757" s="338" t="str">
        <f t="shared" si="45"/>
        <v/>
      </c>
      <c r="J2757" s="339"/>
      <c r="K2757" s="339"/>
      <c r="L2757" s="339"/>
      <c r="M2757" s="339"/>
      <c r="N2757" s="339"/>
      <c r="O2757" s="339"/>
      <c r="P2757" s="339"/>
      <c r="Q2757" s="339"/>
    </row>
    <row r="2758" spans="1:17" ht="13.5" customHeight="1">
      <c r="A2758" s="481"/>
      <c r="B2758" s="481"/>
      <c r="C2758" s="481"/>
      <c r="D2758" s="481"/>
      <c r="E2758" s="481"/>
      <c r="F2758" s="339"/>
      <c r="G2758" s="340" t="str">
        <f>IF(ISNUMBER(E2758),E2758/'Bulk DivVar Analysis'!$C$7,"")</f>
        <v/>
      </c>
      <c r="H2758" s="338" t="str">
        <f>IF(ISNUMBER(E2758), IF(G2758&gt;'Bulk DivVar Analysis'!$D$9,"Pass","Fail"),"")</f>
        <v/>
      </c>
      <c r="I2758" s="338" t="str">
        <f t="shared" si="45"/>
        <v/>
      </c>
      <c r="J2758" s="339"/>
      <c r="K2758" s="339"/>
      <c r="L2758" s="339"/>
      <c r="M2758" s="339"/>
      <c r="N2758" s="339"/>
      <c r="O2758" s="339"/>
      <c r="P2758" s="339"/>
      <c r="Q2758" s="339"/>
    </row>
    <row r="2759" spans="1:17" ht="13.5" customHeight="1">
      <c r="A2759" s="481"/>
      <c r="B2759" s="481"/>
      <c r="C2759" s="481"/>
      <c r="D2759" s="481"/>
      <c r="E2759" s="481"/>
      <c r="F2759" s="339"/>
      <c r="G2759" s="340" t="str">
        <f>IF(ISNUMBER(E2759),E2759/'Bulk DivVar Analysis'!$C$7,"")</f>
        <v/>
      </c>
      <c r="H2759" s="338" t="str">
        <f>IF(ISNUMBER(E2759), IF(G2759&gt;'Bulk DivVar Analysis'!$D$9,"Pass","Fail"),"")</f>
        <v/>
      </c>
      <c r="I2759" s="338" t="str">
        <f t="shared" si="45"/>
        <v/>
      </c>
      <c r="J2759" s="339"/>
      <c r="K2759" s="339"/>
      <c r="L2759" s="339"/>
      <c r="M2759" s="339"/>
      <c r="N2759" s="339"/>
      <c r="O2759" s="339"/>
      <c r="P2759" s="339"/>
      <c r="Q2759" s="339"/>
    </row>
    <row r="2760" spans="1:17" ht="13.5" customHeight="1">
      <c r="A2760" s="481"/>
      <c r="B2760" s="481"/>
      <c r="C2760" s="481"/>
      <c r="D2760" s="481"/>
      <c r="E2760" s="481"/>
      <c r="F2760" s="339"/>
      <c r="G2760" s="340" t="str">
        <f>IF(ISNUMBER(E2760),E2760/'Bulk DivVar Analysis'!$C$7,"")</f>
        <v/>
      </c>
      <c r="H2760" s="338" t="str">
        <f>IF(ISNUMBER(E2760), IF(G2760&gt;'Bulk DivVar Analysis'!$D$9,"Pass","Fail"),"")</f>
        <v/>
      </c>
      <c r="I2760" s="338" t="str">
        <f t="shared" si="45"/>
        <v/>
      </c>
      <c r="J2760" s="339"/>
      <c r="K2760" s="339"/>
      <c r="L2760" s="339"/>
      <c r="M2760" s="339"/>
      <c r="N2760" s="339"/>
      <c r="O2760" s="339"/>
      <c r="P2760" s="339"/>
      <c r="Q2760" s="339"/>
    </row>
    <row r="2761" spans="1:17" ht="13.5" customHeight="1">
      <c r="A2761" s="481"/>
      <c r="B2761" s="481"/>
      <c r="C2761" s="481"/>
      <c r="D2761" s="481"/>
      <c r="E2761" s="481"/>
      <c r="F2761" s="339"/>
      <c r="G2761" s="340" t="str">
        <f>IF(ISNUMBER(E2761),E2761/'Bulk DivVar Analysis'!$C$7,"")</f>
        <v/>
      </c>
      <c r="H2761" s="338" t="str">
        <f>IF(ISNUMBER(E2761), IF(G2761&gt;'Bulk DivVar Analysis'!$D$9,"Pass","Fail"),"")</f>
        <v/>
      </c>
      <c r="I2761" s="338" t="str">
        <f t="shared" si="45"/>
        <v/>
      </c>
      <c r="J2761" s="339"/>
      <c r="K2761" s="339"/>
      <c r="L2761" s="339"/>
      <c r="M2761" s="339"/>
      <c r="N2761" s="339"/>
      <c r="O2761" s="339"/>
      <c r="P2761" s="339"/>
      <c r="Q2761" s="339"/>
    </row>
    <row r="2762" spans="1:17" ht="13.5" customHeight="1">
      <c r="A2762" s="481"/>
      <c r="B2762" s="481"/>
      <c r="C2762" s="481"/>
      <c r="D2762" s="481"/>
      <c r="E2762" s="481"/>
      <c r="F2762" s="339"/>
      <c r="G2762" s="340" t="str">
        <f>IF(ISNUMBER(E2762),E2762/'Bulk DivVar Analysis'!$C$7,"")</f>
        <v/>
      </c>
      <c r="H2762" s="338" t="str">
        <f>IF(ISNUMBER(E2762), IF(G2762&gt;'Bulk DivVar Analysis'!$D$9,"Pass","Fail"),"")</f>
        <v/>
      </c>
      <c r="I2762" s="338" t="str">
        <f t="shared" si="45"/>
        <v/>
      </c>
      <c r="J2762" s="339"/>
      <c r="K2762" s="339"/>
      <c r="L2762" s="339"/>
      <c r="M2762" s="339"/>
      <c r="N2762" s="339"/>
      <c r="O2762" s="339"/>
      <c r="P2762" s="339"/>
      <c r="Q2762" s="339"/>
    </row>
    <row r="2763" spans="1:17" ht="13.5" customHeight="1">
      <c r="A2763" s="481"/>
      <c r="B2763" s="481"/>
      <c r="C2763" s="481"/>
      <c r="D2763" s="481"/>
      <c r="E2763" s="481"/>
      <c r="F2763" s="339"/>
      <c r="G2763" s="340" t="str">
        <f>IF(ISNUMBER(E2763),E2763/'Bulk DivVar Analysis'!$C$7,"")</f>
        <v/>
      </c>
      <c r="H2763" s="338" t="str">
        <f>IF(ISNUMBER(E2763), IF(G2763&gt;'Bulk DivVar Analysis'!$D$9,"Pass","Fail"),"")</f>
        <v/>
      </c>
      <c r="I2763" s="338" t="str">
        <f t="shared" si="45"/>
        <v/>
      </c>
      <c r="J2763" s="339"/>
      <c r="K2763" s="339"/>
      <c r="L2763" s="339"/>
      <c r="M2763" s="339"/>
      <c r="N2763" s="339"/>
      <c r="O2763" s="339"/>
      <c r="P2763" s="339"/>
      <c r="Q2763" s="339"/>
    </row>
    <row r="2764" spans="1:17" ht="13.5" customHeight="1">
      <c r="A2764" s="481"/>
      <c r="B2764" s="481"/>
      <c r="C2764" s="481"/>
      <c r="D2764" s="481"/>
      <c r="E2764" s="481"/>
      <c r="F2764" s="339"/>
      <c r="G2764" s="340" t="str">
        <f>IF(ISNUMBER(E2764),E2764/'Bulk DivVar Analysis'!$C$7,"")</f>
        <v/>
      </c>
      <c r="H2764" s="338" t="str">
        <f>IF(ISNUMBER(E2764), IF(G2764&gt;'Bulk DivVar Analysis'!$D$9,"Pass","Fail"),"")</f>
        <v/>
      </c>
      <c r="I2764" s="338" t="str">
        <f t="shared" si="45"/>
        <v/>
      </c>
      <c r="J2764" s="339"/>
      <c r="K2764" s="339"/>
      <c r="L2764" s="339"/>
      <c r="M2764" s="339"/>
      <c r="N2764" s="339"/>
      <c r="O2764" s="339"/>
      <c r="P2764" s="339"/>
      <c r="Q2764" s="339"/>
    </row>
    <row r="2765" spans="1:17" ht="13.5" customHeight="1">
      <c r="A2765" s="481"/>
      <c r="B2765" s="481"/>
      <c r="C2765" s="481"/>
      <c r="D2765" s="481"/>
      <c r="E2765" s="481"/>
      <c r="F2765" s="339"/>
      <c r="G2765" s="340" t="str">
        <f>IF(ISNUMBER(E2765),E2765/'Bulk DivVar Analysis'!$C$7,"")</f>
        <v/>
      </c>
      <c r="H2765" s="338" t="str">
        <f>IF(ISNUMBER(E2765), IF(G2765&gt;'Bulk DivVar Analysis'!$D$9,"Pass","Fail"),"")</f>
        <v/>
      </c>
      <c r="I2765" s="338" t="str">
        <f t="shared" si="45"/>
        <v/>
      </c>
      <c r="J2765" s="339"/>
      <c r="K2765" s="339"/>
      <c r="L2765" s="339"/>
      <c r="M2765" s="339"/>
      <c r="N2765" s="339"/>
      <c r="O2765" s="339"/>
      <c r="P2765" s="339"/>
      <c r="Q2765" s="339"/>
    </row>
    <row r="2766" spans="1:17" ht="13.5" customHeight="1">
      <c r="A2766" s="481"/>
      <c r="B2766" s="481"/>
      <c r="C2766" s="481"/>
      <c r="D2766" s="481"/>
      <c r="E2766" s="481"/>
      <c r="F2766" s="339"/>
      <c r="G2766" s="340" t="str">
        <f>IF(ISNUMBER(E2766),E2766/'Bulk DivVar Analysis'!$C$7,"")</f>
        <v/>
      </c>
      <c r="H2766" s="338" t="str">
        <f>IF(ISNUMBER(E2766), IF(G2766&gt;'Bulk DivVar Analysis'!$D$9,"Pass","Fail"),"")</f>
        <v/>
      </c>
      <c r="I2766" s="338" t="str">
        <f t="shared" si="45"/>
        <v/>
      </c>
      <c r="J2766" s="339"/>
      <c r="K2766" s="339"/>
      <c r="L2766" s="339"/>
      <c r="M2766" s="339"/>
      <c r="N2766" s="339"/>
      <c r="O2766" s="339"/>
      <c r="P2766" s="339"/>
      <c r="Q2766" s="339"/>
    </row>
    <row r="2767" spans="1:17" ht="13.5" customHeight="1">
      <c r="A2767" s="481"/>
      <c r="B2767" s="481"/>
      <c r="C2767" s="481"/>
      <c r="D2767" s="481"/>
      <c r="E2767" s="481"/>
      <c r="F2767" s="339"/>
      <c r="G2767" s="340" t="str">
        <f>IF(ISNUMBER(E2767),E2767/'Bulk DivVar Analysis'!$C$7,"")</f>
        <v/>
      </c>
      <c r="H2767" s="338" t="str">
        <f>IF(ISNUMBER(E2767), IF(G2767&gt;'Bulk DivVar Analysis'!$D$9,"Pass","Fail"),"")</f>
        <v/>
      </c>
      <c r="I2767" s="338" t="str">
        <f t="shared" si="45"/>
        <v/>
      </c>
      <c r="J2767" s="339"/>
      <c r="K2767" s="339"/>
      <c r="L2767" s="339"/>
      <c r="M2767" s="339"/>
      <c r="N2767" s="339"/>
      <c r="O2767" s="339"/>
      <c r="P2767" s="339"/>
      <c r="Q2767" s="339"/>
    </row>
    <row r="2768" spans="1:17" ht="13.5" customHeight="1">
      <c r="A2768" s="481"/>
      <c r="B2768" s="481"/>
      <c r="C2768" s="481"/>
      <c r="D2768" s="481"/>
      <c r="E2768" s="481"/>
      <c r="F2768" s="339"/>
      <c r="G2768" s="340" t="str">
        <f>IF(ISNUMBER(E2768),E2768/'Bulk DivVar Analysis'!$C$7,"")</f>
        <v/>
      </c>
      <c r="H2768" s="338" t="str">
        <f>IF(ISNUMBER(E2768), IF(G2768&gt;'Bulk DivVar Analysis'!$D$9,"Pass","Fail"),"")</f>
        <v/>
      </c>
      <c r="I2768" s="338" t="str">
        <f t="shared" si="45"/>
        <v/>
      </c>
      <c r="J2768" s="339"/>
      <c r="K2768" s="339"/>
      <c r="L2768" s="339"/>
      <c r="M2768" s="339"/>
      <c r="N2768" s="339"/>
      <c r="O2768" s="339"/>
      <c r="P2768" s="339"/>
      <c r="Q2768" s="339"/>
    </row>
    <row r="2769" spans="1:17" ht="13.5" customHeight="1">
      <c r="A2769" s="481"/>
      <c r="B2769" s="481"/>
      <c r="C2769" s="481"/>
      <c r="D2769" s="481"/>
      <c r="E2769" s="481"/>
      <c r="F2769" s="339"/>
      <c r="G2769" s="340" t="str">
        <f>IF(ISNUMBER(E2769),E2769/'Bulk DivVar Analysis'!$C$7,"")</f>
        <v/>
      </c>
      <c r="H2769" s="338" t="str">
        <f>IF(ISNUMBER(E2769), IF(G2769&gt;'Bulk DivVar Analysis'!$D$9,"Pass","Fail"),"")</f>
        <v/>
      </c>
      <c r="I2769" s="338" t="str">
        <f t="shared" si="45"/>
        <v/>
      </c>
      <c r="J2769" s="339"/>
      <c r="K2769" s="339"/>
      <c r="L2769" s="339"/>
      <c r="M2769" s="339"/>
      <c r="N2769" s="339"/>
      <c r="O2769" s="339"/>
      <c r="P2769" s="339"/>
      <c r="Q2769" s="339"/>
    </row>
    <row r="2770" spans="1:17" ht="13.5" customHeight="1">
      <c r="A2770" s="481"/>
      <c r="B2770" s="481"/>
      <c r="C2770" s="481"/>
      <c r="D2770" s="481"/>
      <c r="E2770" s="481"/>
      <c r="F2770" s="339"/>
      <c r="G2770" s="340" t="str">
        <f>IF(ISNUMBER(E2770),E2770/'Bulk DivVar Analysis'!$C$7,"")</f>
        <v/>
      </c>
      <c r="H2770" s="338" t="str">
        <f>IF(ISNUMBER(E2770), IF(G2770&gt;'Bulk DivVar Analysis'!$D$9,"Pass","Fail"),"")</f>
        <v/>
      </c>
      <c r="I2770" s="338" t="str">
        <f t="shared" si="45"/>
        <v/>
      </c>
      <c r="J2770" s="339"/>
      <c r="K2770" s="339"/>
      <c r="L2770" s="339"/>
      <c r="M2770" s="339"/>
      <c r="N2770" s="339"/>
      <c r="O2770" s="339"/>
      <c r="P2770" s="339"/>
      <c r="Q2770" s="339"/>
    </row>
    <row r="2771" spans="1:17" ht="13.5" customHeight="1">
      <c r="A2771" s="481"/>
      <c r="B2771" s="481"/>
      <c r="C2771" s="481"/>
      <c r="D2771" s="481"/>
      <c r="E2771" s="481"/>
      <c r="F2771" s="339"/>
      <c r="G2771" s="340" t="str">
        <f>IF(ISNUMBER(E2771),E2771/'Bulk DivVar Analysis'!$C$7,"")</f>
        <v/>
      </c>
      <c r="H2771" s="338" t="str">
        <f>IF(ISNUMBER(E2771), IF(G2771&gt;'Bulk DivVar Analysis'!$D$9,"Pass","Fail"),"")</f>
        <v/>
      </c>
      <c r="I2771" s="338" t="str">
        <f t="shared" si="45"/>
        <v/>
      </c>
      <c r="J2771" s="339"/>
      <c r="K2771" s="339"/>
      <c r="L2771" s="339"/>
      <c r="M2771" s="339"/>
      <c r="N2771" s="339"/>
      <c r="O2771" s="339"/>
      <c r="P2771" s="339"/>
      <c r="Q2771" s="339"/>
    </row>
    <row r="2772" spans="1:17" ht="13.5" customHeight="1">
      <c r="A2772" s="481"/>
      <c r="B2772" s="481"/>
      <c r="C2772" s="481"/>
      <c r="D2772" s="481"/>
      <c r="E2772" s="481"/>
      <c r="F2772" s="339"/>
      <c r="G2772" s="340" t="str">
        <f>IF(ISNUMBER(E2772),E2772/'Bulk DivVar Analysis'!$C$7,"")</f>
        <v/>
      </c>
      <c r="H2772" s="338" t="str">
        <f>IF(ISNUMBER(E2772), IF(G2772&gt;'Bulk DivVar Analysis'!$D$9,"Pass","Fail"),"")</f>
        <v/>
      </c>
      <c r="I2772" s="338" t="str">
        <f t="shared" si="45"/>
        <v/>
      </c>
      <c r="J2772" s="339"/>
      <c r="K2772" s="339"/>
      <c r="L2772" s="339"/>
      <c r="M2772" s="339"/>
      <c r="N2772" s="339"/>
      <c r="O2772" s="339"/>
      <c r="P2772" s="339"/>
      <c r="Q2772" s="339"/>
    </row>
    <row r="2773" spans="1:17" ht="13.5" customHeight="1">
      <c r="A2773" s="481"/>
      <c r="B2773" s="481"/>
      <c r="C2773" s="481"/>
      <c r="D2773" s="481"/>
      <c r="E2773" s="481"/>
      <c r="F2773" s="339"/>
      <c r="G2773" s="340" t="str">
        <f>IF(ISNUMBER(E2773),E2773/'Bulk DivVar Analysis'!$C$7,"")</f>
        <v/>
      </c>
      <c r="H2773" s="338" t="str">
        <f>IF(ISNUMBER(E2773), IF(G2773&gt;'Bulk DivVar Analysis'!$D$9,"Pass","Fail"),"")</f>
        <v/>
      </c>
      <c r="I2773" s="338" t="str">
        <f t="shared" si="45"/>
        <v/>
      </c>
      <c r="J2773" s="339"/>
      <c r="K2773" s="339"/>
      <c r="L2773" s="339"/>
      <c r="M2773" s="339"/>
      <c r="N2773" s="339"/>
      <c r="O2773" s="339"/>
      <c r="P2773" s="339"/>
      <c r="Q2773" s="339"/>
    </row>
    <row r="2774" spans="1:17" ht="13.5" customHeight="1">
      <c r="A2774" s="481"/>
      <c r="B2774" s="481"/>
      <c r="C2774" s="481"/>
      <c r="D2774" s="481"/>
      <c r="E2774" s="481"/>
      <c r="F2774" s="339"/>
      <c r="G2774" s="340" t="str">
        <f>IF(ISNUMBER(E2774),E2774/'Bulk DivVar Analysis'!$C$7,"")</f>
        <v/>
      </c>
      <c r="H2774" s="338" t="str">
        <f>IF(ISNUMBER(E2774), IF(G2774&gt;'Bulk DivVar Analysis'!$D$9,"Pass","Fail"),"")</f>
        <v/>
      </c>
      <c r="I2774" s="338" t="str">
        <f t="shared" si="45"/>
        <v/>
      </c>
      <c r="J2774" s="339"/>
      <c r="K2774" s="339"/>
      <c r="L2774" s="339"/>
      <c r="M2774" s="339"/>
      <c r="N2774" s="339"/>
      <c r="O2774" s="339"/>
      <c r="P2774" s="339"/>
      <c r="Q2774" s="339"/>
    </row>
    <row r="2775" spans="1:17" ht="13.5" customHeight="1">
      <c r="A2775" s="481"/>
      <c r="B2775" s="481"/>
      <c r="C2775" s="481"/>
      <c r="D2775" s="481"/>
      <c r="E2775" s="481"/>
      <c r="F2775" s="339"/>
      <c r="G2775" s="340" t="str">
        <f>IF(ISNUMBER(E2775),E2775/'Bulk DivVar Analysis'!$C$7,"")</f>
        <v/>
      </c>
      <c r="H2775" s="338" t="str">
        <f>IF(ISNUMBER(E2775), IF(G2775&gt;'Bulk DivVar Analysis'!$D$9,"Pass","Fail"),"")</f>
        <v/>
      </c>
      <c r="I2775" s="338" t="str">
        <f t="shared" si="45"/>
        <v/>
      </c>
      <c r="J2775" s="339"/>
      <c r="K2775" s="339"/>
      <c r="L2775" s="339"/>
      <c r="M2775" s="339"/>
      <c r="N2775" s="339"/>
      <c r="O2775" s="339"/>
      <c r="P2775" s="339"/>
      <c r="Q2775" s="339"/>
    </row>
    <row r="2776" spans="1:17" ht="13.5" customHeight="1">
      <c r="A2776" s="481"/>
      <c r="B2776" s="481"/>
      <c r="C2776" s="481"/>
      <c r="D2776" s="481"/>
      <c r="E2776" s="481"/>
      <c r="F2776" s="339"/>
      <c r="G2776" s="340" t="str">
        <f>IF(ISNUMBER(E2776),E2776/'Bulk DivVar Analysis'!$C$7,"")</f>
        <v/>
      </c>
      <c r="H2776" s="338" t="str">
        <f>IF(ISNUMBER(E2776), IF(G2776&gt;'Bulk DivVar Analysis'!$D$9,"Pass","Fail"),"")</f>
        <v/>
      </c>
      <c r="I2776" s="338" t="str">
        <f t="shared" si="45"/>
        <v/>
      </c>
      <c r="J2776" s="339"/>
      <c r="K2776" s="339"/>
      <c r="L2776" s="339"/>
      <c r="M2776" s="339"/>
      <c r="N2776" s="339"/>
      <c r="O2776" s="339"/>
      <c r="P2776" s="339"/>
      <c r="Q2776" s="339"/>
    </row>
    <row r="2777" spans="1:17" ht="13.5" customHeight="1">
      <c r="A2777" s="481"/>
      <c r="B2777" s="481"/>
      <c r="C2777" s="481"/>
      <c r="D2777" s="481"/>
      <c r="E2777" s="481"/>
      <c r="F2777" s="339"/>
      <c r="G2777" s="340" t="str">
        <f>IF(ISNUMBER(E2777),E2777/'Bulk DivVar Analysis'!$C$7,"")</f>
        <v/>
      </c>
      <c r="H2777" s="338" t="str">
        <f>IF(ISNUMBER(E2777), IF(G2777&gt;'Bulk DivVar Analysis'!$D$9,"Pass","Fail"),"")</f>
        <v/>
      </c>
      <c r="I2777" s="338" t="str">
        <f t="shared" si="45"/>
        <v/>
      </c>
      <c r="J2777" s="339"/>
      <c r="K2777" s="339"/>
      <c r="L2777" s="339"/>
      <c r="M2777" s="339"/>
      <c r="N2777" s="339"/>
      <c r="O2777" s="339"/>
      <c r="P2777" s="339"/>
      <c r="Q2777" s="339"/>
    </row>
    <row r="2778" spans="1:17" ht="13.5" customHeight="1">
      <c r="A2778" s="481"/>
      <c r="B2778" s="481"/>
      <c r="C2778" s="481"/>
      <c r="D2778" s="481"/>
      <c r="E2778" s="481"/>
      <c r="F2778" s="339"/>
      <c r="G2778" s="340" t="str">
        <f>IF(ISNUMBER(E2778),E2778/'Bulk DivVar Analysis'!$C$7,"")</f>
        <v/>
      </c>
      <c r="H2778" s="338" t="str">
        <f>IF(ISNUMBER(E2778), IF(G2778&gt;'Bulk DivVar Analysis'!$D$9,"Pass","Fail"),"")</f>
        <v/>
      </c>
      <c r="I2778" s="338" t="str">
        <f t="shared" si="45"/>
        <v/>
      </c>
      <c r="J2778" s="339"/>
      <c r="K2778" s="339"/>
      <c r="L2778" s="339"/>
      <c r="M2778" s="339"/>
      <c r="N2778" s="339"/>
      <c r="O2778" s="339"/>
      <c r="P2778" s="339"/>
      <c r="Q2778" s="339"/>
    </row>
    <row r="2779" spans="1:17" ht="13.5" customHeight="1">
      <c r="A2779" s="481"/>
      <c r="B2779" s="481"/>
      <c r="C2779" s="481"/>
      <c r="D2779" s="481"/>
      <c r="E2779" s="481"/>
      <c r="F2779" s="339"/>
      <c r="G2779" s="340" t="str">
        <f>IF(ISNUMBER(E2779),E2779/'Bulk DivVar Analysis'!$C$7,"")</f>
        <v/>
      </c>
      <c r="H2779" s="338" t="str">
        <f>IF(ISNUMBER(E2779), IF(G2779&gt;'Bulk DivVar Analysis'!$D$9,"Pass","Fail"),"")</f>
        <v/>
      </c>
      <c r="I2779" s="338" t="str">
        <f t="shared" si="45"/>
        <v/>
      </c>
      <c r="J2779" s="339"/>
      <c r="K2779" s="339"/>
      <c r="L2779" s="339"/>
      <c r="M2779" s="339"/>
      <c r="N2779" s="339"/>
      <c r="O2779" s="339"/>
      <c r="P2779" s="339"/>
      <c r="Q2779" s="339"/>
    </row>
    <row r="2780" spans="1:17" ht="13.5" customHeight="1">
      <c r="A2780" s="481"/>
      <c r="B2780" s="481"/>
      <c r="C2780" s="481"/>
      <c r="D2780" s="481"/>
      <c r="E2780" s="481"/>
      <c r="F2780" s="339"/>
      <c r="G2780" s="340" t="str">
        <f>IF(ISNUMBER(E2780),E2780/'Bulk DivVar Analysis'!$C$7,"")</f>
        <v/>
      </c>
      <c r="H2780" s="338" t="str">
        <f>IF(ISNUMBER(E2780), IF(G2780&gt;'Bulk DivVar Analysis'!$D$9,"Pass","Fail"),"")</f>
        <v/>
      </c>
      <c r="I2780" s="338" t="str">
        <f t="shared" si="45"/>
        <v/>
      </c>
      <c r="J2780" s="339"/>
      <c r="K2780" s="339"/>
      <c r="L2780" s="339"/>
      <c r="M2780" s="339"/>
      <c r="N2780" s="339"/>
      <c r="O2780" s="339"/>
      <c r="P2780" s="339"/>
      <c r="Q2780" s="339"/>
    </row>
    <row r="2781" spans="1:17" ht="13.5" customHeight="1">
      <c r="A2781" s="481"/>
      <c r="B2781" s="481"/>
      <c r="C2781" s="481"/>
      <c r="D2781" s="481"/>
      <c r="E2781" s="481"/>
      <c r="F2781" s="339"/>
      <c r="G2781" s="340" t="str">
        <f>IF(ISNUMBER(E2781),E2781/'Bulk DivVar Analysis'!$C$7,"")</f>
        <v/>
      </c>
      <c r="H2781" s="338" t="str">
        <f>IF(ISNUMBER(E2781), IF(G2781&gt;'Bulk DivVar Analysis'!$D$9,"Pass","Fail"),"")</f>
        <v/>
      </c>
      <c r="I2781" s="338" t="str">
        <f t="shared" si="45"/>
        <v/>
      </c>
      <c r="J2781" s="339"/>
      <c r="K2781" s="339"/>
      <c r="L2781" s="339"/>
      <c r="M2781" s="339"/>
      <c r="N2781" s="339"/>
      <c r="O2781" s="339"/>
      <c r="P2781" s="339"/>
      <c r="Q2781" s="339"/>
    </row>
    <row r="2782" spans="1:17" ht="13.5" customHeight="1">
      <c r="A2782" s="481"/>
      <c r="B2782" s="481"/>
      <c r="C2782" s="481"/>
      <c r="D2782" s="481"/>
      <c r="E2782" s="481"/>
      <c r="F2782" s="339"/>
      <c r="G2782" s="340" t="str">
        <f>IF(ISNUMBER(E2782),E2782/'Bulk DivVar Analysis'!$C$7,"")</f>
        <v/>
      </c>
      <c r="H2782" s="338" t="str">
        <f>IF(ISNUMBER(E2782), IF(G2782&gt;'Bulk DivVar Analysis'!$D$9,"Pass","Fail"),"")</f>
        <v/>
      </c>
      <c r="I2782" s="338" t="str">
        <f t="shared" si="45"/>
        <v/>
      </c>
      <c r="J2782" s="339"/>
      <c r="K2782" s="339"/>
      <c r="L2782" s="339"/>
      <c r="M2782" s="339"/>
      <c r="N2782" s="339"/>
      <c r="O2782" s="339"/>
      <c r="P2782" s="339"/>
      <c r="Q2782" s="339"/>
    </row>
    <row r="2783" spans="1:17" ht="13.5" customHeight="1">
      <c r="A2783" s="481"/>
      <c r="B2783" s="481"/>
      <c r="C2783" s="481"/>
      <c r="D2783" s="481"/>
      <c r="E2783" s="481"/>
      <c r="F2783" s="339"/>
      <c r="G2783" s="340" t="str">
        <f>IF(ISNUMBER(E2783),E2783/'Bulk DivVar Analysis'!$C$7,"")</f>
        <v/>
      </c>
      <c r="H2783" s="338" t="str">
        <f>IF(ISNUMBER(E2783), IF(G2783&gt;'Bulk DivVar Analysis'!$D$9,"Pass","Fail"),"")</f>
        <v/>
      </c>
      <c r="I2783" s="338" t="str">
        <f t="shared" si="45"/>
        <v/>
      </c>
      <c r="J2783" s="339"/>
      <c r="K2783" s="339"/>
      <c r="L2783" s="339"/>
      <c r="M2783" s="339"/>
      <c r="N2783" s="339"/>
      <c r="O2783" s="339"/>
      <c r="P2783" s="339"/>
      <c r="Q2783" s="339"/>
    </row>
    <row r="2784" spans="1:17" ht="13.5" customHeight="1">
      <c r="A2784" s="481"/>
      <c r="B2784" s="481"/>
      <c r="C2784" s="481"/>
      <c r="D2784" s="481"/>
      <c r="E2784" s="481"/>
      <c r="F2784" s="339"/>
      <c r="G2784" s="340" t="str">
        <f>IF(ISNUMBER(E2784),E2784/'Bulk DivVar Analysis'!$C$7,"")</f>
        <v/>
      </c>
      <c r="H2784" s="338" t="str">
        <f>IF(ISNUMBER(E2784), IF(G2784&gt;'Bulk DivVar Analysis'!$D$9,"Pass","Fail"),"")</f>
        <v/>
      </c>
      <c r="I2784" s="338" t="str">
        <f t="shared" si="45"/>
        <v/>
      </c>
      <c r="J2784" s="339"/>
      <c r="K2784" s="339"/>
      <c r="L2784" s="339"/>
      <c r="M2784" s="339"/>
      <c r="N2784" s="339"/>
      <c r="O2784" s="339"/>
      <c r="P2784" s="339"/>
      <c r="Q2784" s="339"/>
    </row>
    <row r="2785" spans="1:17" ht="13.5" customHeight="1">
      <c r="A2785" s="481"/>
      <c r="B2785" s="481"/>
      <c r="C2785" s="481"/>
      <c r="D2785" s="481"/>
      <c r="E2785" s="481"/>
      <c r="F2785" s="339"/>
      <c r="G2785" s="340" t="str">
        <f>IF(ISNUMBER(E2785),E2785/'Bulk DivVar Analysis'!$C$7,"")</f>
        <v/>
      </c>
      <c r="H2785" s="338" t="str">
        <f>IF(ISNUMBER(E2785), IF(G2785&gt;'Bulk DivVar Analysis'!$D$9,"Pass","Fail"),"")</f>
        <v/>
      </c>
      <c r="I2785" s="338" t="str">
        <f t="shared" si="45"/>
        <v/>
      </c>
      <c r="J2785" s="339"/>
      <c r="K2785" s="339"/>
      <c r="L2785" s="339"/>
      <c r="M2785" s="339"/>
      <c r="N2785" s="339"/>
      <c r="O2785" s="339"/>
      <c r="P2785" s="339"/>
      <c r="Q2785" s="339"/>
    </row>
    <row r="2786" spans="1:17" ht="13.5" customHeight="1">
      <c r="A2786" s="481"/>
      <c r="B2786" s="481"/>
      <c r="C2786" s="481"/>
      <c r="D2786" s="481"/>
      <c r="E2786" s="481"/>
      <c r="F2786" s="339"/>
      <c r="G2786" s="340" t="str">
        <f>IF(ISNUMBER(E2786),E2786/'Bulk DivVar Analysis'!$C$7,"")</f>
        <v/>
      </c>
      <c r="H2786" s="338" t="str">
        <f>IF(ISNUMBER(E2786), IF(G2786&gt;'Bulk DivVar Analysis'!$D$9,"Pass","Fail"),"")</f>
        <v/>
      </c>
      <c r="I2786" s="338" t="str">
        <f t="shared" si="45"/>
        <v/>
      </c>
      <c r="J2786" s="339"/>
      <c r="K2786" s="339"/>
      <c r="L2786" s="339"/>
      <c r="M2786" s="339"/>
      <c r="N2786" s="339"/>
      <c r="O2786" s="339"/>
      <c r="P2786" s="339"/>
      <c r="Q2786" s="339"/>
    </row>
    <row r="2787" spans="1:17" ht="13.5" customHeight="1">
      <c r="A2787" s="481"/>
      <c r="B2787" s="481"/>
      <c r="C2787" s="481"/>
      <c r="D2787" s="481"/>
      <c r="E2787" s="481"/>
      <c r="F2787" s="339"/>
      <c r="G2787" s="340" t="str">
        <f>IF(ISNUMBER(E2787),E2787/'Bulk DivVar Analysis'!$C$7,"")</f>
        <v/>
      </c>
      <c r="H2787" s="338" t="str">
        <f>IF(ISNUMBER(E2787), IF(G2787&gt;'Bulk DivVar Analysis'!$D$9,"Pass","Fail"),"")</f>
        <v/>
      </c>
      <c r="I2787" s="338" t="str">
        <f t="shared" si="45"/>
        <v/>
      </c>
      <c r="J2787" s="339"/>
      <c r="K2787" s="339"/>
      <c r="L2787" s="339"/>
      <c r="M2787" s="339"/>
      <c r="N2787" s="339"/>
      <c r="O2787" s="339"/>
      <c r="P2787" s="339"/>
      <c r="Q2787" s="339"/>
    </row>
    <row r="2788" spans="1:17" ht="13.5" customHeight="1">
      <c r="A2788" s="481"/>
      <c r="B2788" s="481"/>
      <c r="C2788" s="481"/>
      <c r="D2788" s="481"/>
      <c r="E2788" s="481"/>
      <c r="F2788" s="339"/>
      <c r="G2788" s="340" t="str">
        <f>IF(ISNUMBER(E2788),E2788/'Bulk DivVar Analysis'!$C$7,"")</f>
        <v/>
      </c>
      <c r="H2788" s="338" t="str">
        <f>IF(ISNUMBER(E2788), IF(G2788&gt;'Bulk DivVar Analysis'!$D$9,"Pass","Fail"),"")</f>
        <v/>
      </c>
      <c r="I2788" s="338" t="str">
        <f t="shared" si="45"/>
        <v/>
      </c>
      <c r="J2788" s="339"/>
      <c r="K2788" s="339"/>
      <c r="L2788" s="339"/>
      <c r="M2788" s="339"/>
      <c r="N2788" s="339"/>
      <c r="O2788" s="339"/>
      <c r="P2788" s="339"/>
      <c r="Q2788" s="339"/>
    </row>
    <row r="2789" spans="1:17" ht="13.5" customHeight="1">
      <c r="A2789" s="481"/>
      <c r="B2789" s="481"/>
      <c r="C2789" s="481"/>
      <c r="D2789" s="481"/>
      <c r="E2789" s="481"/>
      <c r="F2789" s="339"/>
      <c r="G2789" s="340" t="str">
        <f>IF(ISNUMBER(E2789),E2789/'Bulk DivVar Analysis'!$C$7,"")</f>
        <v/>
      </c>
      <c r="H2789" s="338" t="str">
        <f>IF(ISNUMBER(E2789), IF(G2789&gt;'Bulk DivVar Analysis'!$D$9,"Pass","Fail"),"")</f>
        <v/>
      </c>
      <c r="I2789" s="338" t="str">
        <f t="shared" si="45"/>
        <v/>
      </c>
      <c r="J2789" s="339"/>
      <c r="K2789" s="339"/>
      <c r="L2789" s="339"/>
      <c r="M2789" s="339"/>
      <c r="N2789" s="339"/>
      <c r="O2789" s="339"/>
      <c r="P2789" s="339"/>
      <c r="Q2789" s="339"/>
    </row>
    <row r="2790" spans="1:17" ht="13.5" customHeight="1">
      <c r="A2790" s="481"/>
      <c r="B2790" s="481"/>
      <c r="C2790" s="481"/>
      <c r="D2790" s="481"/>
      <c r="E2790" s="481"/>
      <c r="F2790" s="339"/>
      <c r="G2790" s="340" t="str">
        <f>IF(ISNUMBER(E2790),E2790/'Bulk DivVar Analysis'!$C$7,"")</f>
        <v/>
      </c>
      <c r="H2790" s="338" t="str">
        <f>IF(ISNUMBER(E2790), IF(G2790&gt;'Bulk DivVar Analysis'!$D$9,"Pass","Fail"),"")</f>
        <v/>
      </c>
      <c r="I2790" s="338" t="str">
        <f t="shared" si="45"/>
        <v/>
      </c>
      <c r="J2790" s="339"/>
      <c r="K2790" s="339"/>
      <c r="L2790" s="339"/>
      <c r="M2790" s="339"/>
      <c r="N2790" s="339"/>
      <c r="O2790" s="339"/>
      <c r="P2790" s="339"/>
      <c r="Q2790" s="339"/>
    </row>
    <row r="2791" spans="1:17" ht="13.5" customHeight="1">
      <c r="A2791" s="481"/>
      <c r="B2791" s="481"/>
      <c r="C2791" s="481"/>
      <c r="D2791" s="481"/>
      <c r="E2791" s="481"/>
      <c r="F2791" s="339"/>
      <c r="G2791" s="340" t="str">
        <f>IF(ISNUMBER(E2791),E2791/'Bulk DivVar Analysis'!$C$7,"")</f>
        <v/>
      </c>
      <c r="H2791" s="338" t="str">
        <f>IF(ISNUMBER(E2791), IF(G2791&gt;'Bulk DivVar Analysis'!$D$9,"Pass","Fail"),"")</f>
        <v/>
      </c>
      <c r="I2791" s="338" t="str">
        <f t="shared" si="45"/>
        <v/>
      </c>
      <c r="J2791" s="339"/>
      <c r="K2791" s="339"/>
      <c r="L2791" s="339"/>
      <c r="M2791" s="339"/>
      <c r="N2791" s="339"/>
      <c r="O2791" s="339"/>
      <c r="P2791" s="339"/>
      <c r="Q2791" s="339"/>
    </row>
    <row r="2792" spans="1:17" ht="13.5" customHeight="1">
      <c r="A2792" s="481"/>
      <c r="B2792" s="481"/>
      <c r="C2792" s="481"/>
      <c r="D2792" s="481"/>
      <c r="E2792" s="481"/>
      <c r="F2792" s="339"/>
      <c r="G2792" s="340" t="str">
        <f>IF(ISNUMBER(E2792),E2792/'Bulk DivVar Analysis'!$C$7,"")</f>
        <v/>
      </c>
      <c r="H2792" s="338" t="str">
        <f>IF(ISNUMBER(E2792), IF(G2792&gt;'Bulk DivVar Analysis'!$D$9,"Pass","Fail"),"")</f>
        <v/>
      </c>
      <c r="I2792" s="338" t="str">
        <f t="shared" si="45"/>
        <v/>
      </c>
      <c r="J2792" s="339"/>
      <c r="K2792" s="339"/>
      <c r="L2792" s="339"/>
      <c r="M2792" s="339"/>
      <c r="N2792" s="339"/>
      <c r="O2792" s="339"/>
      <c r="P2792" s="339"/>
      <c r="Q2792" s="339"/>
    </row>
    <row r="2793" spans="1:17" ht="13.5" customHeight="1">
      <c r="A2793" s="481"/>
      <c r="B2793" s="481"/>
      <c r="C2793" s="481"/>
      <c r="D2793" s="481"/>
      <c r="E2793" s="481"/>
      <c r="F2793" s="339"/>
      <c r="G2793" s="340" t="str">
        <f>IF(ISNUMBER(E2793),E2793/'Bulk DivVar Analysis'!$C$7,"")</f>
        <v/>
      </c>
      <c r="H2793" s="338" t="str">
        <f>IF(ISNUMBER(E2793), IF(G2793&gt;'Bulk DivVar Analysis'!$D$9,"Pass","Fail"),"")</f>
        <v/>
      </c>
      <c r="I2793" s="338" t="str">
        <f t="shared" si="45"/>
        <v/>
      </c>
      <c r="J2793" s="339"/>
      <c r="K2793" s="339"/>
      <c r="L2793" s="339"/>
      <c r="M2793" s="339"/>
      <c r="N2793" s="339"/>
      <c r="O2793" s="339"/>
      <c r="P2793" s="339"/>
      <c r="Q2793" s="339"/>
    </row>
    <row r="2794" spans="1:17" ht="13.5" customHeight="1">
      <c r="A2794" s="481"/>
      <c r="B2794" s="481"/>
      <c r="C2794" s="481"/>
      <c r="D2794" s="481"/>
      <c r="E2794" s="481"/>
      <c r="F2794" s="339"/>
      <c r="G2794" s="340" t="str">
        <f>IF(ISNUMBER(E2794),E2794/'Bulk DivVar Analysis'!$C$7,"")</f>
        <v/>
      </c>
      <c r="H2794" s="338" t="str">
        <f>IF(ISNUMBER(E2794), IF(G2794&gt;'Bulk DivVar Analysis'!$D$9,"Pass","Fail"),"")</f>
        <v/>
      </c>
      <c r="I2794" s="338" t="str">
        <f t="shared" si="45"/>
        <v/>
      </c>
      <c r="J2794" s="339"/>
      <c r="K2794" s="339"/>
      <c r="L2794" s="339"/>
      <c r="M2794" s="339"/>
      <c r="N2794" s="339"/>
      <c r="O2794" s="339"/>
      <c r="P2794" s="339"/>
      <c r="Q2794" s="339"/>
    </row>
    <row r="2795" spans="1:17" ht="13.5" customHeight="1">
      <c r="A2795" s="481"/>
      <c r="B2795" s="481"/>
      <c r="C2795" s="481"/>
      <c r="D2795" s="481"/>
      <c r="E2795" s="481"/>
      <c r="F2795" s="339"/>
      <c r="G2795" s="340" t="str">
        <f>IF(ISNUMBER(E2795),E2795/'Bulk DivVar Analysis'!$C$7,"")</f>
        <v/>
      </c>
      <c r="H2795" s="338" t="str">
        <f>IF(ISNUMBER(E2795), IF(G2795&gt;'Bulk DivVar Analysis'!$D$9,"Pass","Fail"),"")</f>
        <v/>
      </c>
      <c r="I2795" s="338" t="str">
        <f t="shared" si="45"/>
        <v/>
      </c>
      <c r="J2795" s="339"/>
      <c r="K2795" s="339"/>
      <c r="L2795" s="339"/>
      <c r="M2795" s="339"/>
      <c r="N2795" s="339"/>
      <c r="O2795" s="339"/>
      <c r="P2795" s="339"/>
      <c r="Q2795" s="339"/>
    </row>
    <row r="2796" spans="1:17" ht="13.5" customHeight="1">
      <c r="A2796" s="481"/>
      <c r="B2796" s="481"/>
      <c r="C2796" s="481"/>
      <c r="D2796" s="481"/>
      <c r="E2796" s="481"/>
      <c r="F2796" s="339"/>
      <c r="G2796" s="340" t="str">
        <f>IF(ISNUMBER(E2796),E2796/'Bulk DivVar Analysis'!$C$7,"")</f>
        <v/>
      </c>
      <c r="H2796" s="338" t="str">
        <f>IF(ISNUMBER(E2796), IF(G2796&gt;'Bulk DivVar Analysis'!$D$9,"Pass","Fail"),"")</f>
        <v/>
      </c>
      <c r="I2796" s="338" t="str">
        <f t="shared" si="45"/>
        <v/>
      </c>
      <c r="J2796" s="339"/>
      <c r="K2796" s="339"/>
      <c r="L2796" s="339"/>
      <c r="M2796" s="339"/>
      <c r="N2796" s="339"/>
      <c r="O2796" s="339"/>
      <c r="P2796" s="339"/>
      <c r="Q2796" s="339"/>
    </row>
    <row r="2797" spans="1:17" ht="13.5" customHeight="1">
      <c r="A2797" s="481"/>
      <c r="B2797" s="481"/>
      <c r="C2797" s="481"/>
      <c r="D2797" s="481"/>
      <c r="E2797" s="481"/>
      <c r="F2797" s="339"/>
      <c r="G2797" s="340" t="str">
        <f>IF(ISNUMBER(E2797),E2797/'Bulk DivVar Analysis'!$C$7,"")</f>
        <v/>
      </c>
      <c r="H2797" s="338" t="str">
        <f>IF(ISNUMBER(E2797), IF(G2797&gt;'Bulk DivVar Analysis'!$D$9,"Pass","Fail"),"")</f>
        <v/>
      </c>
      <c r="I2797" s="338" t="str">
        <f t="shared" si="45"/>
        <v/>
      </c>
      <c r="J2797" s="339"/>
      <c r="K2797" s="339"/>
      <c r="L2797" s="339"/>
      <c r="M2797" s="339"/>
      <c r="N2797" s="339"/>
      <c r="O2797" s="339"/>
      <c r="P2797" s="339"/>
      <c r="Q2797" s="339"/>
    </row>
    <row r="2798" spans="1:17" ht="13.5" customHeight="1">
      <c r="A2798" s="481"/>
      <c r="B2798" s="481"/>
      <c r="C2798" s="481"/>
      <c r="D2798" s="481"/>
      <c r="E2798" s="481"/>
      <c r="F2798" s="339"/>
      <c r="G2798" s="340" t="str">
        <f>IF(ISNUMBER(E2798),E2798/'Bulk DivVar Analysis'!$C$7,"")</f>
        <v/>
      </c>
      <c r="H2798" s="338" t="str">
        <f>IF(ISNUMBER(E2798), IF(G2798&gt;'Bulk DivVar Analysis'!$D$9,"Pass","Fail"),"")</f>
        <v/>
      </c>
      <c r="I2798" s="338" t="str">
        <f t="shared" si="45"/>
        <v/>
      </c>
      <c r="J2798" s="339"/>
      <c r="K2798" s="339"/>
      <c r="L2798" s="339"/>
      <c r="M2798" s="339"/>
      <c r="N2798" s="339"/>
      <c r="O2798" s="339"/>
      <c r="P2798" s="339"/>
      <c r="Q2798" s="339"/>
    </row>
    <row r="2799" spans="1:17" ht="13.5" customHeight="1">
      <c r="A2799" s="481"/>
      <c r="B2799" s="481"/>
      <c r="C2799" s="481"/>
      <c r="D2799" s="481"/>
      <c r="E2799" s="481"/>
      <c r="F2799" s="339"/>
      <c r="G2799" s="340" t="str">
        <f>IF(ISNUMBER(E2799),E2799/'Bulk DivVar Analysis'!$C$7,"")</f>
        <v/>
      </c>
      <c r="H2799" s="338" t="str">
        <f>IF(ISNUMBER(E2799), IF(G2799&gt;'Bulk DivVar Analysis'!$D$9,"Pass","Fail"),"")</f>
        <v/>
      </c>
      <c r="I2799" s="338" t="str">
        <f t="shared" si="45"/>
        <v/>
      </c>
      <c r="J2799" s="339"/>
      <c r="K2799" s="339"/>
      <c r="L2799" s="339"/>
      <c r="M2799" s="339"/>
      <c r="N2799" s="339"/>
      <c r="O2799" s="339"/>
      <c r="P2799" s="339"/>
      <c r="Q2799" s="339"/>
    </row>
    <row r="2800" spans="1:17" ht="13.5" customHeight="1">
      <c r="A2800" s="481"/>
      <c r="B2800" s="481"/>
      <c r="C2800" s="481"/>
      <c r="D2800" s="481"/>
      <c r="E2800" s="481"/>
      <c r="F2800" s="339"/>
      <c r="G2800" s="340" t="str">
        <f>IF(ISNUMBER(E2800),E2800/'Bulk DivVar Analysis'!$C$7,"")</f>
        <v/>
      </c>
      <c r="H2800" s="338" t="str">
        <f>IF(ISNUMBER(E2800), IF(G2800&gt;'Bulk DivVar Analysis'!$D$9,"Pass","Fail"),"")</f>
        <v/>
      </c>
      <c r="I2800" s="338" t="str">
        <f t="shared" si="45"/>
        <v/>
      </c>
      <c r="J2800" s="339"/>
      <c r="K2800" s="339"/>
      <c r="L2800" s="339"/>
      <c r="M2800" s="339"/>
      <c r="N2800" s="339"/>
      <c r="O2800" s="339"/>
      <c r="P2800" s="339"/>
      <c r="Q2800" s="339"/>
    </row>
    <row r="2801" spans="1:17" ht="13.5" customHeight="1">
      <c r="A2801" s="481"/>
      <c r="B2801" s="481"/>
      <c r="C2801" s="481"/>
      <c r="D2801" s="481"/>
      <c r="E2801" s="481"/>
      <c r="F2801" s="339"/>
      <c r="G2801" s="340" t="str">
        <f>IF(ISNUMBER(E2801),E2801/'Bulk DivVar Analysis'!$C$7,"")</f>
        <v/>
      </c>
      <c r="H2801" s="338" t="str">
        <f>IF(ISNUMBER(E2801), IF(G2801&gt;'Bulk DivVar Analysis'!$D$9,"Pass","Fail"),"")</f>
        <v/>
      </c>
      <c r="I2801" s="338" t="str">
        <f t="shared" si="45"/>
        <v/>
      </c>
      <c r="J2801" s="339"/>
      <c r="K2801" s="339"/>
      <c r="L2801" s="339"/>
      <c r="M2801" s="339"/>
      <c r="N2801" s="339"/>
      <c r="O2801" s="339"/>
      <c r="P2801" s="339"/>
      <c r="Q2801" s="339"/>
    </row>
    <row r="2802" spans="1:17" ht="13.5" customHeight="1">
      <c r="A2802" s="481"/>
      <c r="B2802" s="481"/>
      <c r="C2802" s="481"/>
      <c r="D2802" s="481"/>
      <c r="E2802" s="481"/>
      <c r="F2802" s="339"/>
      <c r="G2802" s="340" t="str">
        <f>IF(ISNUMBER(E2802),E2802/'Bulk DivVar Analysis'!$C$7,"")</f>
        <v/>
      </c>
      <c r="H2802" s="338" t="str">
        <f>IF(ISNUMBER(E2802), IF(G2802&gt;'Bulk DivVar Analysis'!$D$9,"Pass","Fail"),"")</f>
        <v/>
      </c>
      <c r="I2802" s="338" t="str">
        <f t="shared" si="45"/>
        <v/>
      </c>
      <c r="J2802" s="339"/>
      <c r="K2802" s="339"/>
      <c r="L2802" s="339"/>
      <c r="M2802" s="339"/>
      <c r="N2802" s="339"/>
      <c r="O2802" s="339"/>
      <c r="P2802" s="339"/>
      <c r="Q2802" s="339"/>
    </row>
    <row r="2803" spans="1:17" ht="13.5" customHeight="1">
      <c r="A2803" s="481"/>
      <c r="B2803" s="481"/>
      <c r="C2803" s="481"/>
      <c r="D2803" s="481"/>
      <c r="E2803" s="481"/>
      <c r="F2803" s="339"/>
      <c r="G2803" s="340" t="str">
        <f>IF(ISNUMBER(E2803),E2803/'Bulk DivVar Analysis'!$C$7,"")</f>
        <v/>
      </c>
      <c r="H2803" s="338" t="str">
        <f>IF(ISNUMBER(E2803), IF(G2803&gt;'Bulk DivVar Analysis'!$D$9,"Pass","Fail"),"")</f>
        <v/>
      </c>
      <c r="I2803" s="338" t="str">
        <f t="shared" si="45"/>
        <v/>
      </c>
      <c r="J2803" s="339"/>
      <c r="K2803" s="339"/>
      <c r="L2803" s="339"/>
      <c r="M2803" s="339"/>
      <c r="N2803" s="339"/>
      <c r="O2803" s="339"/>
      <c r="P2803" s="339"/>
      <c r="Q2803" s="339"/>
    </row>
    <row r="2804" spans="1:17" ht="13.5" customHeight="1">
      <c r="A2804" s="481"/>
      <c r="B2804" s="481"/>
      <c r="C2804" s="481"/>
      <c r="D2804" s="481"/>
      <c r="E2804" s="481"/>
      <c r="F2804" s="339"/>
      <c r="G2804" s="340" t="str">
        <f>IF(ISNUMBER(E2804),E2804/'Bulk DivVar Analysis'!$C$7,"")</f>
        <v/>
      </c>
      <c r="H2804" s="338" t="str">
        <f>IF(ISNUMBER(E2804), IF(G2804&gt;'Bulk DivVar Analysis'!$D$9,"Pass","Fail"),"")</f>
        <v/>
      </c>
      <c r="I2804" s="338" t="str">
        <f t="shared" si="45"/>
        <v/>
      </c>
      <c r="J2804" s="339"/>
      <c r="K2804" s="339"/>
      <c r="L2804" s="339"/>
      <c r="M2804" s="339"/>
      <c r="N2804" s="339"/>
      <c r="O2804" s="339"/>
      <c r="P2804" s="339"/>
      <c r="Q2804" s="339"/>
    </row>
    <row r="2805" spans="1:17" ht="13.5" customHeight="1">
      <c r="A2805" s="481"/>
      <c r="B2805" s="481"/>
      <c r="C2805" s="481"/>
      <c r="D2805" s="481"/>
      <c r="E2805" s="481"/>
      <c r="F2805" s="339"/>
      <c r="G2805" s="340" t="str">
        <f>IF(ISNUMBER(E2805),E2805/'Bulk DivVar Analysis'!$C$7,"")</f>
        <v/>
      </c>
      <c r="H2805" s="338" t="str">
        <f>IF(ISNUMBER(E2805), IF(G2805&gt;'Bulk DivVar Analysis'!$D$9,"Pass","Fail"),"")</f>
        <v/>
      </c>
      <c r="I2805" s="338" t="str">
        <f t="shared" si="45"/>
        <v/>
      </c>
      <c r="J2805" s="339"/>
      <c r="K2805" s="339"/>
      <c r="L2805" s="339"/>
      <c r="M2805" s="339"/>
      <c r="N2805" s="339"/>
      <c r="O2805" s="339"/>
      <c r="P2805" s="339"/>
      <c r="Q2805" s="339"/>
    </row>
    <row r="2806" spans="1:17" ht="13.5" customHeight="1">
      <c r="A2806" s="481"/>
      <c r="B2806" s="481"/>
      <c r="C2806" s="481"/>
      <c r="D2806" s="481"/>
      <c r="E2806" s="481"/>
      <c r="F2806" s="339"/>
      <c r="G2806" s="340" t="str">
        <f>IF(ISNUMBER(E2806),E2806/'Bulk DivVar Analysis'!$C$7,"")</f>
        <v/>
      </c>
      <c r="H2806" s="338" t="str">
        <f>IF(ISNUMBER(E2806), IF(G2806&gt;'Bulk DivVar Analysis'!$D$9,"Pass","Fail"),"")</f>
        <v/>
      </c>
      <c r="I2806" s="338" t="str">
        <f t="shared" si="45"/>
        <v/>
      </c>
      <c r="J2806" s="339"/>
      <c r="K2806" s="339"/>
      <c r="L2806" s="339"/>
      <c r="M2806" s="339"/>
      <c r="N2806" s="339"/>
      <c r="O2806" s="339"/>
      <c r="P2806" s="339"/>
      <c r="Q2806" s="339"/>
    </row>
    <row r="2807" spans="1:17" ht="13.5" customHeight="1">
      <c r="A2807" s="481"/>
      <c r="B2807" s="481"/>
      <c r="C2807" s="481"/>
      <c r="D2807" s="481"/>
      <c r="E2807" s="481"/>
      <c r="F2807" s="339"/>
      <c r="G2807" s="340" t="str">
        <f>IF(ISNUMBER(E2807),E2807/'Bulk DivVar Analysis'!$C$7,"")</f>
        <v/>
      </c>
      <c r="H2807" s="338" t="str">
        <f>IF(ISNUMBER(E2807), IF(G2807&gt;'Bulk DivVar Analysis'!$D$9,"Pass","Fail"),"")</f>
        <v/>
      </c>
      <c r="I2807" s="338" t="str">
        <f t="shared" si="45"/>
        <v/>
      </c>
      <c r="J2807" s="339"/>
      <c r="K2807" s="339"/>
      <c r="L2807" s="339"/>
      <c r="M2807" s="339"/>
      <c r="N2807" s="339"/>
      <c r="O2807" s="339"/>
      <c r="P2807" s="339"/>
      <c r="Q2807" s="339"/>
    </row>
    <row r="2808" spans="1:17" ht="13.5" customHeight="1">
      <c r="A2808" s="481"/>
      <c r="B2808" s="481"/>
      <c r="C2808" s="481"/>
      <c r="D2808" s="481"/>
      <c r="E2808" s="481"/>
      <c r="F2808" s="339"/>
      <c r="G2808" s="340" t="str">
        <f>IF(ISNUMBER(E2808),E2808/'Bulk DivVar Analysis'!$C$7,"")</f>
        <v/>
      </c>
      <c r="H2808" s="338" t="str">
        <f>IF(ISNUMBER(E2808), IF(G2808&gt;'Bulk DivVar Analysis'!$D$9,"Pass","Fail"),"")</f>
        <v/>
      </c>
      <c r="I2808" s="338" t="str">
        <f t="shared" si="45"/>
        <v/>
      </c>
      <c r="J2808" s="339"/>
      <c r="K2808" s="339"/>
      <c r="L2808" s="339"/>
      <c r="M2808" s="339"/>
      <c r="N2808" s="339"/>
      <c r="O2808" s="339"/>
      <c r="P2808" s="339"/>
      <c r="Q2808" s="339"/>
    </row>
    <row r="2809" spans="1:17" ht="13.5" customHeight="1">
      <c r="A2809" s="481"/>
      <c r="B2809" s="481"/>
      <c r="C2809" s="481"/>
      <c r="D2809" s="481"/>
      <c r="E2809" s="481"/>
      <c r="F2809" s="339"/>
      <c r="G2809" s="340" t="str">
        <f>IF(ISNUMBER(E2809),E2809/'Bulk DivVar Analysis'!$C$7,"")</f>
        <v/>
      </c>
      <c r="H2809" s="338" t="str">
        <f>IF(ISNUMBER(E2809), IF(G2809&gt;'Bulk DivVar Analysis'!$D$9,"Pass","Fail"),"")</f>
        <v/>
      </c>
      <c r="I2809" s="338" t="str">
        <f t="shared" si="45"/>
        <v/>
      </c>
      <c r="J2809" s="339"/>
      <c r="K2809" s="339"/>
      <c r="L2809" s="339"/>
      <c r="M2809" s="339"/>
      <c r="N2809" s="339"/>
      <c r="O2809" s="339"/>
      <c r="P2809" s="339"/>
      <c r="Q2809" s="339"/>
    </row>
    <row r="2810" spans="1:17" ht="13.5" customHeight="1">
      <c r="A2810" s="481"/>
      <c r="B2810" s="481"/>
      <c r="C2810" s="481"/>
      <c r="D2810" s="481"/>
      <c r="E2810" s="481"/>
      <c r="F2810" s="339"/>
      <c r="G2810" s="340" t="str">
        <f>IF(ISNUMBER(E2810),E2810/'Bulk DivVar Analysis'!$C$7,"")</f>
        <v/>
      </c>
      <c r="H2810" s="338" t="str">
        <f>IF(ISNUMBER(E2810), IF(G2810&gt;'Bulk DivVar Analysis'!$D$9,"Pass","Fail"),"")</f>
        <v/>
      </c>
      <c r="I2810" s="338" t="str">
        <f t="shared" si="45"/>
        <v/>
      </c>
      <c r="J2810" s="339"/>
      <c r="K2810" s="339"/>
      <c r="L2810" s="339"/>
      <c r="M2810" s="339"/>
      <c r="N2810" s="339"/>
      <c r="O2810" s="339"/>
      <c r="P2810" s="339"/>
      <c r="Q2810" s="339"/>
    </row>
    <row r="2811" spans="1:17" ht="13.5" customHeight="1">
      <c r="A2811" s="481"/>
      <c r="B2811" s="481"/>
      <c r="C2811" s="481"/>
      <c r="D2811" s="481"/>
      <c r="E2811" s="481"/>
      <c r="F2811" s="339"/>
      <c r="G2811" s="340" t="str">
        <f>IF(ISNUMBER(E2811),E2811/'Bulk DivVar Analysis'!$C$7,"")</f>
        <v/>
      </c>
      <c r="H2811" s="338" t="str">
        <f>IF(ISNUMBER(E2811), IF(G2811&gt;'Bulk DivVar Analysis'!$D$9,"Pass","Fail"),"")</f>
        <v/>
      </c>
      <c r="I2811" s="338" t="str">
        <f t="shared" si="45"/>
        <v/>
      </c>
      <c r="J2811" s="339"/>
      <c r="K2811" s="339"/>
      <c r="L2811" s="339"/>
      <c r="M2811" s="339"/>
      <c r="N2811" s="339"/>
      <c r="O2811" s="339"/>
      <c r="P2811" s="339"/>
      <c r="Q2811" s="339"/>
    </row>
    <row r="2812" spans="1:17" ht="13.5" customHeight="1">
      <c r="A2812" s="481"/>
      <c r="B2812" s="481"/>
      <c r="C2812" s="481"/>
      <c r="D2812" s="481"/>
      <c r="E2812" s="481"/>
      <c r="F2812" s="339"/>
      <c r="G2812" s="340" t="str">
        <f>IF(ISNUMBER(E2812),E2812/'Bulk DivVar Analysis'!$C$7,"")</f>
        <v/>
      </c>
      <c r="H2812" s="338" t="str">
        <f>IF(ISNUMBER(E2812), IF(G2812&gt;'Bulk DivVar Analysis'!$D$9,"Pass","Fail"),"")</f>
        <v/>
      </c>
      <c r="I2812" s="338" t="str">
        <f t="shared" si="45"/>
        <v/>
      </c>
      <c r="J2812" s="339"/>
      <c r="K2812" s="339"/>
      <c r="L2812" s="339"/>
      <c r="M2812" s="339"/>
      <c r="N2812" s="339"/>
      <c r="O2812" s="339"/>
      <c r="P2812" s="339"/>
      <c r="Q2812" s="339"/>
    </row>
    <row r="2813" spans="1:17" ht="13.5" customHeight="1">
      <c r="A2813" s="481"/>
      <c r="B2813" s="481"/>
      <c r="C2813" s="481"/>
      <c r="D2813" s="481"/>
      <c r="E2813" s="481"/>
      <c r="F2813" s="339"/>
      <c r="G2813" s="340" t="str">
        <f>IF(ISNUMBER(E2813),E2813/'Bulk DivVar Analysis'!$C$7,"")</f>
        <v/>
      </c>
      <c r="H2813" s="338" t="str">
        <f>IF(ISNUMBER(E2813), IF(G2813&gt;'Bulk DivVar Analysis'!$D$9,"Pass","Fail"),"")</f>
        <v/>
      </c>
      <c r="I2813" s="338" t="str">
        <f t="shared" si="45"/>
        <v/>
      </c>
      <c r="J2813" s="339"/>
      <c r="K2813" s="339"/>
      <c r="L2813" s="339"/>
      <c r="M2813" s="339"/>
      <c r="N2813" s="339"/>
      <c r="O2813" s="339"/>
      <c r="P2813" s="339"/>
      <c r="Q2813" s="339"/>
    </row>
    <row r="2814" spans="1:17" ht="13.5" customHeight="1">
      <c r="A2814" s="481"/>
      <c r="B2814" s="481"/>
      <c r="C2814" s="481"/>
      <c r="D2814" s="481"/>
      <c r="E2814" s="481"/>
      <c r="F2814" s="339"/>
      <c r="G2814" s="340" t="str">
        <f>IF(ISNUMBER(E2814),E2814/'Bulk DivVar Analysis'!$C$7,"")</f>
        <v/>
      </c>
      <c r="H2814" s="338" t="str">
        <f>IF(ISNUMBER(E2814), IF(G2814&gt;'Bulk DivVar Analysis'!$D$9,"Pass","Fail"),"")</f>
        <v/>
      </c>
      <c r="I2814" s="338" t="str">
        <f t="shared" si="45"/>
        <v/>
      </c>
      <c r="J2814" s="339"/>
      <c r="K2814" s="339"/>
      <c r="L2814" s="339"/>
      <c r="M2814" s="339"/>
      <c r="N2814" s="339"/>
      <c r="O2814" s="339"/>
      <c r="P2814" s="339"/>
      <c r="Q2814" s="339"/>
    </row>
    <row r="2815" spans="1:17" ht="13.5" customHeight="1">
      <c r="A2815" s="481"/>
      <c r="B2815" s="481"/>
      <c r="C2815" s="481"/>
      <c r="D2815" s="481"/>
      <c r="E2815" s="481"/>
      <c r="F2815" s="339"/>
      <c r="G2815" s="340" t="str">
        <f>IF(ISNUMBER(E2815),E2815/'Bulk DivVar Analysis'!$C$7,"")</f>
        <v/>
      </c>
      <c r="H2815" s="338" t="str">
        <f>IF(ISNUMBER(E2815), IF(G2815&gt;'Bulk DivVar Analysis'!$D$9,"Pass","Fail"),"")</f>
        <v/>
      </c>
      <c r="I2815" s="338" t="str">
        <f t="shared" si="45"/>
        <v/>
      </c>
      <c r="J2815" s="339"/>
      <c r="K2815" s="339"/>
      <c r="L2815" s="339"/>
      <c r="M2815" s="339"/>
      <c r="N2815" s="339"/>
      <c r="O2815" s="339"/>
      <c r="P2815" s="339"/>
      <c r="Q2815" s="339"/>
    </row>
    <row r="2816" spans="1:17" ht="13.5" customHeight="1">
      <c r="A2816" s="481"/>
      <c r="B2816" s="481"/>
      <c r="C2816" s="481"/>
      <c r="D2816" s="481"/>
      <c r="E2816" s="481"/>
      <c r="F2816" s="339"/>
      <c r="G2816" s="340" t="str">
        <f>IF(ISNUMBER(E2816),E2816/'Bulk DivVar Analysis'!$C$7,"")</f>
        <v/>
      </c>
      <c r="H2816" s="338" t="str">
        <f>IF(ISNUMBER(E2816), IF(G2816&gt;'Bulk DivVar Analysis'!$D$9,"Pass","Fail"),"")</f>
        <v/>
      </c>
      <c r="I2816" s="338" t="str">
        <f t="shared" si="45"/>
        <v/>
      </c>
      <c r="J2816" s="339"/>
      <c r="K2816" s="339"/>
      <c r="L2816" s="339"/>
      <c r="M2816" s="339"/>
      <c r="N2816" s="339"/>
      <c r="O2816" s="339"/>
      <c r="P2816" s="339"/>
      <c r="Q2816" s="339"/>
    </row>
    <row r="2817" spans="1:17" ht="13.5" customHeight="1">
      <c r="A2817" s="481"/>
      <c r="B2817" s="481"/>
      <c r="C2817" s="481"/>
      <c r="D2817" s="481"/>
      <c r="E2817" s="481"/>
      <c r="F2817" s="339"/>
      <c r="G2817" s="340" t="str">
        <f>IF(ISNUMBER(E2817),E2817/'Bulk DivVar Analysis'!$C$7,"")</f>
        <v/>
      </c>
      <c r="H2817" s="338" t="str">
        <f>IF(ISNUMBER(E2817), IF(G2817&gt;'Bulk DivVar Analysis'!$D$9,"Pass","Fail"),"")</f>
        <v/>
      </c>
      <c r="I2817" s="338" t="str">
        <f t="shared" si="45"/>
        <v/>
      </c>
      <c r="J2817" s="339"/>
      <c r="K2817" s="339"/>
      <c r="L2817" s="339"/>
      <c r="M2817" s="339"/>
      <c r="N2817" s="339"/>
      <c r="O2817" s="339"/>
      <c r="P2817" s="339"/>
      <c r="Q2817" s="339"/>
    </row>
    <row r="2818" spans="1:17" ht="13.5" customHeight="1">
      <c r="A2818" s="481"/>
      <c r="B2818" s="481"/>
      <c r="C2818" s="481"/>
      <c r="D2818" s="481"/>
      <c r="E2818" s="481"/>
      <c r="F2818" s="339"/>
      <c r="G2818" s="340" t="str">
        <f>IF(ISNUMBER(E2818),E2818/'Bulk DivVar Analysis'!$C$7,"")</f>
        <v/>
      </c>
      <c r="H2818" s="338" t="str">
        <f>IF(ISNUMBER(E2818), IF(G2818&gt;'Bulk DivVar Analysis'!$D$9,"Pass","Fail"),"")</f>
        <v/>
      </c>
      <c r="I2818" s="338" t="str">
        <f t="shared" si="45"/>
        <v/>
      </c>
      <c r="J2818" s="339"/>
      <c r="K2818" s="339"/>
      <c r="L2818" s="339"/>
      <c r="M2818" s="339"/>
      <c r="N2818" s="339"/>
      <c r="O2818" s="339"/>
      <c r="P2818" s="339"/>
      <c r="Q2818" s="339"/>
    </row>
    <row r="2819" spans="1:17" ht="13.5" customHeight="1">
      <c r="A2819" s="481"/>
      <c r="B2819" s="481"/>
      <c r="C2819" s="481"/>
      <c r="D2819" s="481"/>
      <c r="E2819" s="481"/>
      <c r="F2819" s="339"/>
      <c r="G2819" s="340" t="str">
        <f>IF(ISNUMBER(E2819),E2819/'Bulk DivVar Analysis'!$C$7,"")</f>
        <v/>
      </c>
      <c r="H2819" s="338" t="str">
        <f>IF(ISNUMBER(E2819), IF(G2819&gt;'Bulk DivVar Analysis'!$D$9,"Pass","Fail"),"")</f>
        <v/>
      </c>
      <c r="I2819" s="338" t="str">
        <f t="shared" ref="I2819:I2882" si="46">_xlfn.TEXTJOIN("_",TRUE,B2819,C2819)</f>
        <v/>
      </c>
      <c r="J2819" s="339"/>
      <c r="K2819" s="339"/>
      <c r="L2819" s="339"/>
      <c r="M2819" s="339"/>
      <c r="N2819" s="339"/>
      <c r="O2819" s="339"/>
      <c r="P2819" s="339"/>
      <c r="Q2819" s="339"/>
    </row>
    <row r="2820" spans="1:17" ht="13.5" customHeight="1">
      <c r="A2820" s="481"/>
      <c r="B2820" s="481"/>
      <c r="C2820" s="481"/>
      <c r="D2820" s="481"/>
      <c r="E2820" s="481"/>
      <c r="F2820" s="339"/>
      <c r="G2820" s="340" t="str">
        <f>IF(ISNUMBER(E2820),E2820/'Bulk DivVar Analysis'!$C$7,"")</f>
        <v/>
      </c>
      <c r="H2820" s="338" t="str">
        <f>IF(ISNUMBER(E2820), IF(G2820&gt;'Bulk DivVar Analysis'!$D$9,"Pass","Fail"),"")</f>
        <v/>
      </c>
      <c r="I2820" s="338" t="str">
        <f t="shared" si="46"/>
        <v/>
      </c>
      <c r="J2820" s="339"/>
      <c r="K2820" s="339"/>
      <c r="L2820" s="339"/>
      <c r="M2820" s="339"/>
      <c r="N2820" s="339"/>
      <c r="O2820" s="339"/>
      <c r="P2820" s="339"/>
      <c r="Q2820" s="339"/>
    </row>
    <row r="2821" spans="1:17" ht="13.5" customHeight="1">
      <c r="A2821" s="481"/>
      <c r="B2821" s="481"/>
      <c r="C2821" s="481"/>
      <c r="D2821" s="481"/>
      <c r="E2821" s="481"/>
      <c r="F2821" s="339"/>
      <c r="G2821" s="340" t="str">
        <f>IF(ISNUMBER(E2821),E2821/'Bulk DivVar Analysis'!$C$7,"")</f>
        <v/>
      </c>
      <c r="H2821" s="338" t="str">
        <f>IF(ISNUMBER(E2821), IF(G2821&gt;'Bulk DivVar Analysis'!$D$9,"Pass","Fail"),"")</f>
        <v/>
      </c>
      <c r="I2821" s="338" t="str">
        <f t="shared" si="46"/>
        <v/>
      </c>
      <c r="J2821" s="339"/>
      <c r="K2821" s="339"/>
      <c r="L2821" s="339"/>
      <c r="M2821" s="339"/>
      <c r="N2821" s="339"/>
      <c r="O2821" s="339"/>
      <c r="P2821" s="339"/>
      <c r="Q2821" s="339"/>
    </row>
    <row r="2822" spans="1:17" ht="13.5" customHeight="1">
      <c r="A2822" s="481"/>
      <c r="B2822" s="481"/>
      <c r="C2822" s="481"/>
      <c r="D2822" s="481"/>
      <c r="E2822" s="481"/>
      <c r="F2822" s="339"/>
      <c r="G2822" s="340" t="str">
        <f>IF(ISNUMBER(E2822),E2822/'Bulk DivVar Analysis'!$C$7,"")</f>
        <v/>
      </c>
      <c r="H2822" s="338" t="str">
        <f>IF(ISNUMBER(E2822), IF(G2822&gt;'Bulk DivVar Analysis'!$D$9,"Pass","Fail"),"")</f>
        <v/>
      </c>
      <c r="I2822" s="338" t="str">
        <f t="shared" si="46"/>
        <v/>
      </c>
      <c r="J2822" s="339"/>
      <c r="K2822" s="339"/>
      <c r="L2822" s="339"/>
      <c r="M2822" s="339"/>
      <c r="N2822" s="339"/>
      <c r="O2822" s="339"/>
      <c r="P2822" s="339"/>
      <c r="Q2822" s="339"/>
    </row>
    <row r="2823" spans="1:17" ht="13.5" customHeight="1">
      <c r="A2823" s="481"/>
      <c r="B2823" s="481"/>
      <c r="C2823" s="481"/>
      <c r="D2823" s="481"/>
      <c r="E2823" s="481"/>
      <c r="F2823" s="339"/>
      <c r="G2823" s="340" t="str">
        <f>IF(ISNUMBER(E2823),E2823/'Bulk DivVar Analysis'!$C$7,"")</f>
        <v/>
      </c>
      <c r="H2823" s="338" t="str">
        <f>IF(ISNUMBER(E2823), IF(G2823&gt;'Bulk DivVar Analysis'!$D$9,"Pass","Fail"),"")</f>
        <v/>
      </c>
      <c r="I2823" s="338" t="str">
        <f t="shared" si="46"/>
        <v/>
      </c>
      <c r="J2823" s="339"/>
      <c r="K2823" s="339"/>
      <c r="L2823" s="339"/>
      <c r="M2823" s="339"/>
      <c r="N2823" s="339"/>
      <c r="O2823" s="339"/>
      <c r="P2823" s="339"/>
      <c r="Q2823" s="339"/>
    </row>
    <row r="2824" spans="1:17" ht="13.5" customHeight="1">
      <c r="A2824" s="481"/>
      <c r="B2824" s="481"/>
      <c r="C2824" s="481"/>
      <c r="D2824" s="481"/>
      <c r="E2824" s="481"/>
      <c r="F2824" s="339"/>
      <c r="G2824" s="340" t="str">
        <f>IF(ISNUMBER(E2824),E2824/'Bulk DivVar Analysis'!$C$7,"")</f>
        <v/>
      </c>
      <c r="H2824" s="338" t="str">
        <f>IF(ISNUMBER(E2824), IF(G2824&gt;'Bulk DivVar Analysis'!$D$9,"Pass","Fail"),"")</f>
        <v/>
      </c>
      <c r="I2824" s="338" t="str">
        <f t="shared" si="46"/>
        <v/>
      </c>
      <c r="J2824" s="339"/>
      <c r="K2824" s="339"/>
      <c r="L2824" s="339"/>
      <c r="M2824" s="339"/>
      <c r="N2824" s="339"/>
      <c r="O2824" s="339"/>
      <c r="P2824" s="339"/>
      <c r="Q2824" s="339"/>
    </row>
    <row r="2825" spans="1:17" ht="13.5" customHeight="1">
      <c r="A2825" s="481"/>
      <c r="B2825" s="481"/>
      <c r="C2825" s="481"/>
      <c r="D2825" s="481"/>
      <c r="E2825" s="481"/>
      <c r="F2825" s="339"/>
      <c r="G2825" s="340" t="str">
        <f>IF(ISNUMBER(E2825),E2825/'Bulk DivVar Analysis'!$C$7,"")</f>
        <v/>
      </c>
      <c r="H2825" s="338" t="str">
        <f>IF(ISNUMBER(E2825), IF(G2825&gt;'Bulk DivVar Analysis'!$D$9,"Pass","Fail"),"")</f>
        <v/>
      </c>
      <c r="I2825" s="338" t="str">
        <f t="shared" si="46"/>
        <v/>
      </c>
      <c r="J2825" s="339"/>
      <c r="K2825" s="339"/>
      <c r="L2825" s="339"/>
      <c r="M2825" s="339"/>
      <c r="N2825" s="339"/>
      <c r="O2825" s="339"/>
      <c r="P2825" s="339"/>
      <c r="Q2825" s="339"/>
    </row>
    <row r="2826" spans="1:17" ht="13.5" customHeight="1">
      <c r="A2826" s="481"/>
      <c r="B2826" s="481"/>
      <c r="C2826" s="481"/>
      <c r="D2826" s="481"/>
      <c r="E2826" s="481"/>
      <c r="F2826" s="339"/>
      <c r="G2826" s="340" t="str">
        <f>IF(ISNUMBER(E2826),E2826/'Bulk DivVar Analysis'!$C$7,"")</f>
        <v/>
      </c>
      <c r="H2826" s="338" t="str">
        <f>IF(ISNUMBER(E2826), IF(G2826&gt;'Bulk DivVar Analysis'!$D$9,"Pass","Fail"),"")</f>
        <v/>
      </c>
      <c r="I2826" s="338" t="str">
        <f t="shared" si="46"/>
        <v/>
      </c>
      <c r="J2826" s="339"/>
      <c r="K2826" s="339"/>
      <c r="L2826" s="339"/>
      <c r="M2826" s="339"/>
      <c r="N2826" s="339"/>
      <c r="O2826" s="339"/>
      <c r="P2826" s="339"/>
      <c r="Q2826" s="339"/>
    </row>
    <row r="2827" spans="1:17" ht="13.5" customHeight="1">
      <c r="A2827" s="481"/>
      <c r="B2827" s="481"/>
      <c r="C2827" s="481"/>
      <c r="D2827" s="481"/>
      <c r="E2827" s="481"/>
      <c r="F2827" s="339"/>
      <c r="G2827" s="340" t="str">
        <f>IF(ISNUMBER(E2827),E2827/'Bulk DivVar Analysis'!$C$7,"")</f>
        <v/>
      </c>
      <c r="H2827" s="338" t="str">
        <f>IF(ISNUMBER(E2827), IF(G2827&gt;'Bulk DivVar Analysis'!$D$9,"Pass","Fail"),"")</f>
        <v/>
      </c>
      <c r="I2827" s="338" t="str">
        <f t="shared" si="46"/>
        <v/>
      </c>
      <c r="J2827" s="339"/>
      <c r="K2827" s="339"/>
      <c r="L2827" s="339"/>
      <c r="M2827" s="339"/>
      <c r="N2827" s="339"/>
      <c r="O2827" s="339"/>
      <c r="P2827" s="339"/>
      <c r="Q2827" s="339"/>
    </row>
    <row r="2828" spans="1:17" ht="13.5" customHeight="1">
      <c r="A2828" s="481"/>
      <c r="B2828" s="481"/>
      <c r="C2828" s="481"/>
      <c r="D2828" s="481"/>
      <c r="E2828" s="481"/>
      <c r="F2828" s="339"/>
      <c r="G2828" s="340" t="str">
        <f>IF(ISNUMBER(E2828),E2828/'Bulk DivVar Analysis'!$C$7,"")</f>
        <v/>
      </c>
      <c r="H2828" s="338" t="str">
        <f>IF(ISNUMBER(E2828), IF(G2828&gt;'Bulk DivVar Analysis'!$D$9,"Pass","Fail"),"")</f>
        <v/>
      </c>
      <c r="I2828" s="338" t="str">
        <f t="shared" si="46"/>
        <v/>
      </c>
      <c r="J2828" s="339"/>
      <c r="K2828" s="339"/>
      <c r="L2828" s="339"/>
      <c r="M2828" s="339"/>
      <c r="N2828" s="339"/>
      <c r="O2828" s="339"/>
      <c r="P2828" s="339"/>
      <c r="Q2828" s="339"/>
    </row>
    <row r="2829" spans="1:17" ht="13.5" customHeight="1">
      <c r="A2829" s="481"/>
      <c r="B2829" s="481"/>
      <c r="C2829" s="481"/>
      <c r="D2829" s="481"/>
      <c r="E2829" s="481"/>
      <c r="F2829" s="339"/>
      <c r="G2829" s="340" t="str">
        <f>IF(ISNUMBER(E2829),E2829/'Bulk DivVar Analysis'!$C$7,"")</f>
        <v/>
      </c>
      <c r="H2829" s="338" t="str">
        <f>IF(ISNUMBER(E2829), IF(G2829&gt;'Bulk DivVar Analysis'!$D$9,"Pass","Fail"),"")</f>
        <v/>
      </c>
      <c r="I2829" s="338" t="str">
        <f t="shared" si="46"/>
        <v/>
      </c>
      <c r="J2829" s="339"/>
      <c r="K2829" s="339"/>
      <c r="L2829" s="339"/>
      <c r="M2829" s="339"/>
      <c r="N2829" s="339"/>
      <c r="O2829" s="339"/>
      <c r="P2829" s="339"/>
      <c r="Q2829" s="339"/>
    </row>
    <row r="2830" spans="1:17" ht="13.5" customHeight="1">
      <c r="A2830" s="481"/>
      <c r="B2830" s="481"/>
      <c r="C2830" s="481"/>
      <c r="D2830" s="481"/>
      <c r="E2830" s="481"/>
      <c r="F2830" s="339"/>
      <c r="G2830" s="340" t="str">
        <f>IF(ISNUMBER(E2830),E2830/'Bulk DivVar Analysis'!$C$7,"")</f>
        <v/>
      </c>
      <c r="H2830" s="338" t="str">
        <f>IF(ISNUMBER(E2830), IF(G2830&gt;'Bulk DivVar Analysis'!$D$9,"Pass","Fail"),"")</f>
        <v/>
      </c>
      <c r="I2830" s="338" t="str">
        <f t="shared" si="46"/>
        <v/>
      </c>
      <c r="J2830" s="339"/>
      <c r="K2830" s="339"/>
      <c r="L2830" s="339"/>
      <c r="M2830" s="339"/>
      <c r="N2830" s="339"/>
      <c r="O2830" s="339"/>
      <c r="P2830" s="339"/>
      <c r="Q2830" s="339"/>
    </row>
    <row r="2831" spans="1:17" ht="13.5" customHeight="1">
      <c r="A2831" s="481"/>
      <c r="B2831" s="481"/>
      <c r="C2831" s="481"/>
      <c r="D2831" s="481"/>
      <c r="E2831" s="481"/>
      <c r="F2831" s="339"/>
      <c r="G2831" s="340" t="str">
        <f>IF(ISNUMBER(E2831),E2831/'Bulk DivVar Analysis'!$C$7,"")</f>
        <v/>
      </c>
      <c r="H2831" s="338" t="str">
        <f>IF(ISNUMBER(E2831), IF(G2831&gt;'Bulk DivVar Analysis'!$D$9,"Pass","Fail"),"")</f>
        <v/>
      </c>
      <c r="I2831" s="338" t="str">
        <f t="shared" si="46"/>
        <v/>
      </c>
      <c r="J2831" s="339"/>
      <c r="K2831" s="339"/>
      <c r="L2831" s="339"/>
      <c r="M2831" s="339"/>
      <c r="N2831" s="339"/>
      <c r="O2831" s="339"/>
      <c r="P2831" s="339"/>
      <c r="Q2831" s="339"/>
    </row>
    <row r="2832" spans="1:17" ht="13.5" customHeight="1">
      <c r="A2832" s="481"/>
      <c r="B2832" s="481"/>
      <c r="C2832" s="481"/>
      <c r="D2832" s="481"/>
      <c r="E2832" s="481"/>
      <c r="F2832" s="339"/>
      <c r="G2832" s="340" t="str">
        <f>IF(ISNUMBER(E2832),E2832/'Bulk DivVar Analysis'!$C$7,"")</f>
        <v/>
      </c>
      <c r="H2832" s="338" t="str">
        <f>IF(ISNUMBER(E2832), IF(G2832&gt;'Bulk DivVar Analysis'!$D$9,"Pass","Fail"),"")</f>
        <v/>
      </c>
      <c r="I2832" s="338" t="str">
        <f t="shared" si="46"/>
        <v/>
      </c>
      <c r="J2832" s="339"/>
      <c r="K2832" s="339"/>
      <c r="L2832" s="339"/>
      <c r="M2832" s="339"/>
      <c r="N2832" s="339"/>
      <c r="O2832" s="339"/>
      <c r="P2832" s="339"/>
      <c r="Q2832" s="339"/>
    </row>
    <row r="2833" spans="1:17" ht="13.5" customHeight="1">
      <c r="A2833" s="481"/>
      <c r="B2833" s="481"/>
      <c r="C2833" s="481"/>
      <c r="D2833" s="481"/>
      <c r="E2833" s="481"/>
      <c r="F2833" s="339"/>
      <c r="G2833" s="340" t="str">
        <f>IF(ISNUMBER(E2833),E2833/'Bulk DivVar Analysis'!$C$7,"")</f>
        <v/>
      </c>
      <c r="H2833" s="338" t="str">
        <f>IF(ISNUMBER(E2833), IF(G2833&gt;'Bulk DivVar Analysis'!$D$9,"Pass","Fail"),"")</f>
        <v/>
      </c>
      <c r="I2833" s="338" t="str">
        <f t="shared" si="46"/>
        <v/>
      </c>
      <c r="J2833" s="339"/>
      <c r="K2833" s="339"/>
      <c r="L2833" s="339"/>
      <c r="M2833" s="339"/>
      <c r="N2833" s="339"/>
      <c r="O2833" s="339"/>
      <c r="P2833" s="339"/>
      <c r="Q2833" s="339"/>
    </row>
    <row r="2834" spans="1:17" ht="13.5" customHeight="1">
      <c r="A2834" s="481"/>
      <c r="B2834" s="481"/>
      <c r="C2834" s="481"/>
      <c r="D2834" s="481"/>
      <c r="E2834" s="481"/>
      <c r="F2834" s="339"/>
      <c r="G2834" s="340" t="str">
        <f>IF(ISNUMBER(E2834),E2834/'Bulk DivVar Analysis'!$C$7,"")</f>
        <v/>
      </c>
      <c r="H2834" s="338" t="str">
        <f>IF(ISNUMBER(E2834), IF(G2834&gt;'Bulk DivVar Analysis'!$D$9,"Pass","Fail"),"")</f>
        <v/>
      </c>
      <c r="I2834" s="338" t="str">
        <f t="shared" si="46"/>
        <v/>
      </c>
      <c r="J2834" s="339"/>
      <c r="K2834" s="339"/>
      <c r="L2834" s="339"/>
      <c r="M2834" s="339"/>
      <c r="N2834" s="339"/>
      <c r="O2834" s="339"/>
      <c r="P2834" s="339"/>
      <c r="Q2834" s="339"/>
    </row>
    <row r="2835" spans="1:17" ht="13.5" customHeight="1">
      <c r="A2835" s="481"/>
      <c r="B2835" s="481"/>
      <c r="C2835" s="481"/>
      <c r="D2835" s="481"/>
      <c r="E2835" s="481"/>
      <c r="F2835" s="339"/>
      <c r="G2835" s="340" t="str">
        <f>IF(ISNUMBER(E2835),E2835/'Bulk DivVar Analysis'!$C$7,"")</f>
        <v/>
      </c>
      <c r="H2835" s="338" t="str">
        <f>IF(ISNUMBER(E2835), IF(G2835&gt;'Bulk DivVar Analysis'!$D$9,"Pass","Fail"),"")</f>
        <v/>
      </c>
      <c r="I2835" s="338" t="str">
        <f t="shared" si="46"/>
        <v/>
      </c>
      <c r="J2835" s="339"/>
      <c r="K2835" s="339"/>
      <c r="L2835" s="339"/>
      <c r="M2835" s="339"/>
      <c r="N2835" s="339"/>
      <c r="O2835" s="339"/>
      <c r="P2835" s="339"/>
      <c r="Q2835" s="339"/>
    </row>
    <row r="2836" spans="1:17" ht="13.5" customHeight="1">
      <c r="A2836" s="481"/>
      <c r="B2836" s="481"/>
      <c r="C2836" s="481"/>
      <c r="D2836" s="481"/>
      <c r="E2836" s="481"/>
      <c r="F2836" s="339"/>
      <c r="G2836" s="340" t="str">
        <f>IF(ISNUMBER(E2836),E2836/'Bulk DivVar Analysis'!$C$7,"")</f>
        <v/>
      </c>
      <c r="H2836" s="338" t="str">
        <f>IF(ISNUMBER(E2836), IF(G2836&gt;'Bulk DivVar Analysis'!$D$9,"Pass","Fail"),"")</f>
        <v/>
      </c>
      <c r="I2836" s="338" t="str">
        <f t="shared" si="46"/>
        <v/>
      </c>
      <c r="J2836" s="339"/>
      <c r="K2836" s="339"/>
      <c r="L2836" s="339"/>
      <c r="M2836" s="339"/>
      <c r="N2836" s="339"/>
      <c r="O2836" s="339"/>
      <c r="P2836" s="339"/>
      <c r="Q2836" s="339"/>
    </row>
    <row r="2837" spans="1:17" ht="13.5" customHeight="1">
      <c r="A2837" s="481"/>
      <c r="B2837" s="481"/>
      <c r="C2837" s="481"/>
      <c r="D2837" s="481"/>
      <c r="E2837" s="481"/>
      <c r="F2837" s="339"/>
      <c r="G2837" s="340" t="str">
        <f>IF(ISNUMBER(E2837),E2837/'Bulk DivVar Analysis'!$C$7,"")</f>
        <v/>
      </c>
      <c r="H2837" s="338" t="str">
        <f>IF(ISNUMBER(E2837), IF(G2837&gt;'Bulk DivVar Analysis'!$D$9,"Pass","Fail"),"")</f>
        <v/>
      </c>
      <c r="I2837" s="338" t="str">
        <f t="shared" si="46"/>
        <v/>
      </c>
      <c r="J2837" s="339"/>
      <c r="K2837" s="339"/>
      <c r="L2837" s="339"/>
      <c r="M2837" s="339"/>
      <c r="N2837" s="339"/>
      <c r="O2837" s="339"/>
      <c r="P2837" s="339"/>
      <c r="Q2837" s="339"/>
    </row>
    <row r="2838" spans="1:17" ht="13.5" customHeight="1">
      <c r="A2838" s="481"/>
      <c r="B2838" s="481"/>
      <c r="C2838" s="481"/>
      <c r="D2838" s="481"/>
      <c r="E2838" s="481"/>
      <c r="F2838" s="339"/>
      <c r="G2838" s="340" t="str">
        <f>IF(ISNUMBER(E2838),E2838/'Bulk DivVar Analysis'!$C$7,"")</f>
        <v/>
      </c>
      <c r="H2838" s="338" t="str">
        <f>IF(ISNUMBER(E2838), IF(G2838&gt;'Bulk DivVar Analysis'!$D$9,"Pass","Fail"),"")</f>
        <v/>
      </c>
      <c r="I2838" s="338" t="str">
        <f t="shared" si="46"/>
        <v/>
      </c>
      <c r="J2838" s="339"/>
      <c r="K2838" s="339"/>
      <c r="L2838" s="339"/>
      <c r="M2838" s="339"/>
      <c r="N2838" s="339"/>
      <c r="O2838" s="339"/>
      <c r="P2838" s="339"/>
      <c r="Q2838" s="339"/>
    </row>
    <row r="2839" spans="1:17" ht="13.5" customHeight="1">
      <c r="A2839" s="481"/>
      <c r="B2839" s="481"/>
      <c r="C2839" s="481"/>
      <c r="D2839" s="481"/>
      <c r="E2839" s="481"/>
      <c r="F2839" s="339"/>
      <c r="G2839" s="340" t="str">
        <f>IF(ISNUMBER(E2839),E2839/'Bulk DivVar Analysis'!$C$7,"")</f>
        <v/>
      </c>
      <c r="H2839" s="338" t="str">
        <f>IF(ISNUMBER(E2839), IF(G2839&gt;'Bulk DivVar Analysis'!$D$9,"Pass","Fail"),"")</f>
        <v/>
      </c>
      <c r="I2839" s="338" t="str">
        <f t="shared" si="46"/>
        <v/>
      </c>
      <c r="J2839" s="339"/>
      <c r="K2839" s="339"/>
      <c r="L2839" s="339"/>
      <c r="M2839" s="339"/>
      <c r="N2839" s="339"/>
      <c r="O2839" s="339"/>
      <c r="P2839" s="339"/>
      <c r="Q2839" s="339"/>
    </row>
    <row r="2840" spans="1:17" ht="13.5" customHeight="1">
      <c r="A2840" s="481"/>
      <c r="B2840" s="481"/>
      <c r="C2840" s="481"/>
      <c r="D2840" s="481"/>
      <c r="E2840" s="481"/>
      <c r="F2840" s="339"/>
      <c r="G2840" s="340" t="str">
        <f>IF(ISNUMBER(E2840),E2840/'Bulk DivVar Analysis'!$C$7,"")</f>
        <v/>
      </c>
      <c r="H2840" s="338" t="str">
        <f>IF(ISNUMBER(E2840), IF(G2840&gt;'Bulk DivVar Analysis'!$D$9,"Pass","Fail"),"")</f>
        <v/>
      </c>
      <c r="I2840" s="338" t="str">
        <f t="shared" si="46"/>
        <v/>
      </c>
      <c r="J2840" s="339"/>
      <c r="K2840" s="339"/>
      <c r="L2840" s="339"/>
      <c r="M2840" s="339"/>
      <c r="N2840" s="339"/>
      <c r="O2840" s="339"/>
      <c r="P2840" s="339"/>
      <c r="Q2840" s="339"/>
    </row>
    <row r="2841" spans="1:17" ht="13.5" customHeight="1">
      <c r="A2841" s="481"/>
      <c r="B2841" s="481"/>
      <c r="C2841" s="481"/>
      <c r="D2841" s="481"/>
      <c r="E2841" s="481"/>
      <c r="F2841" s="339"/>
      <c r="G2841" s="340" t="str">
        <f>IF(ISNUMBER(E2841),E2841/'Bulk DivVar Analysis'!$C$7,"")</f>
        <v/>
      </c>
      <c r="H2841" s="338" t="str">
        <f>IF(ISNUMBER(E2841), IF(G2841&gt;'Bulk DivVar Analysis'!$D$9,"Pass","Fail"),"")</f>
        <v/>
      </c>
      <c r="I2841" s="338" t="str">
        <f t="shared" si="46"/>
        <v/>
      </c>
      <c r="J2841" s="339"/>
      <c r="K2841" s="339"/>
      <c r="L2841" s="339"/>
      <c r="M2841" s="339"/>
      <c r="N2841" s="339"/>
      <c r="O2841" s="339"/>
      <c r="P2841" s="339"/>
      <c r="Q2841" s="339"/>
    </row>
    <row r="2842" spans="1:17" ht="13.5" customHeight="1">
      <c r="A2842" s="481"/>
      <c r="B2842" s="481"/>
      <c r="C2842" s="481"/>
      <c r="D2842" s="481"/>
      <c r="E2842" s="481"/>
      <c r="F2842" s="339"/>
      <c r="G2842" s="340" t="str">
        <f>IF(ISNUMBER(E2842),E2842/'Bulk DivVar Analysis'!$C$7,"")</f>
        <v/>
      </c>
      <c r="H2842" s="338" t="str">
        <f>IF(ISNUMBER(E2842), IF(G2842&gt;'Bulk DivVar Analysis'!$D$9,"Pass","Fail"),"")</f>
        <v/>
      </c>
      <c r="I2842" s="338" t="str">
        <f t="shared" si="46"/>
        <v/>
      </c>
      <c r="J2842" s="339"/>
      <c r="K2842" s="339"/>
      <c r="L2842" s="339"/>
      <c r="M2842" s="339"/>
      <c r="N2842" s="339"/>
      <c r="O2842" s="339"/>
      <c r="P2842" s="339"/>
      <c r="Q2842" s="339"/>
    </row>
    <row r="2843" spans="1:17" ht="13.5" customHeight="1">
      <c r="A2843" s="481"/>
      <c r="B2843" s="481"/>
      <c r="C2843" s="481"/>
      <c r="D2843" s="481"/>
      <c r="E2843" s="481"/>
      <c r="F2843" s="339"/>
      <c r="G2843" s="340" t="str">
        <f>IF(ISNUMBER(E2843),E2843/'Bulk DivVar Analysis'!$C$7,"")</f>
        <v/>
      </c>
      <c r="H2843" s="338" t="str">
        <f>IF(ISNUMBER(E2843), IF(G2843&gt;'Bulk DivVar Analysis'!$D$9,"Pass","Fail"),"")</f>
        <v/>
      </c>
      <c r="I2843" s="338" t="str">
        <f t="shared" si="46"/>
        <v/>
      </c>
      <c r="J2843" s="339"/>
      <c r="K2843" s="339"/>
      <c r="L2843" s="339"/>
      <c r="M2843" s="339"/>
      <c r="N2843" s="339"/>
      <c r="O2843" s="339"/>
      <c r="P2843" s="339"/>
      <c r="Q2843" s="339"/>
    </row>
    <row r="2844" spans="1:17" ht="13.5" customHeight="1">
      <c r="A2844" s="481"/>
      <c r="B2844" s="481"/>
      <c r="C2844" s="481"/>
      <c r="D2844" s="481"/>
      <c r="E2844" s="481"/>
      <c r="F2844" s="339"/>
      <c r="G2844" s="340" t="str">
        <f>IF(ISNUMBER(E2844),E2844/'Bulk DivVar Analysis'!$C$7,"")</f>
        <v/>
      </c>
      <c r="H2844" s="338" t="str">
        <f>IF(ISNUMBER(E2844), IF(G2844&gt;'Bulk DivVar Analysis'!$D$9,"Pass","Fail"),"")</f>
        <v/>
      </c>
      <c r="I2844" s="338" t="str">
        <f t="shared" si="46"/>
        <v/>
      </c>
      <c r="J2844" s="339"/>
      <c r="K2844" s="339"/>
      <c r="L2844" s="339"/>
      <c r="M2844" s="339"/>
      <c r="N2844" s="339"/>
      <c r="O2844" s="339"/>
      <c r="P2844" s="339"/>
      <c r="Q2844" s="339"/>
    </row>
    <row r="2845" spans="1:17" ht="13.5" customHeight="1">
      <c r="A2845" s="481"/>
      <c r="B2845" s="481"/>
      <c r="C2845" s="481"/>
      <c r="D2845" s="481"/>
      <c r="E2845" s="481"/>
      <c r="F2845" s="339"/>
      <c r="G2845" s="340" t="str">
        <f>IF(ISNUMBER(E2845),E2845/'Bulk DivVar Analysis'!$C$7,"")</f>
        <v/>
      </c>
      <c r="H2845" s="338" t="str">
        <f>IF(ISNUMBER(E2845), IF(G2845&gt;'Bulk DivVar Analysis'!$D$9,"Pass","Fail"),"")</f>
        <v/>
      </c>
      <c r="I2845" s="338" t="str">
        <f t="shared" si="46"/>
        <v/>
      </c>
      <c r="J2845" s="339"/>
      <c r="K2845" s="339"/>
      <c r="L2845" s="339"/>
      <c r="M2845" s="339"/>
      <c r="N2845" s="339"/>
      <c r="O2845" s="339"/>
      <c r="P2845" s="339"/>
      <c r="Q2845" s="339"/>
    </row>
    <row r="2846" spans="1:17" ht="13.5" customHeight="1">
      <c r="A2846" s="481"/>
      <c r="B2846" s="481"/>
      <c r="C2846" s="481"/>
      <c r="D2846" s="481"/>
      <c r="E2846" s="481"/>
      <c r="F2846" s="339"/>
      <c r="G2846" s="340" t="str">
        <f>IF(ISNUMBER(E2846),E2846/'Bulk DivVar Analysis'!$C$7,"")</f>
        <v/>
      </c>
      <c r="H2846" s="338" t="str">
        <f>IF(ISNUMBER(E2846), IF(G2846&gt;'Bulk DivVar Analysis'!$D$9,"Pass","Fail"),"")</f>
        <v/>
      </c>
      <c r="I2846" s="338" t="str">
        <f t="shared" si="46"/>
        <v/>
      </c>
      <c r="J2846" s="339"/>
      <c r="K2846" s="339"/>
      <c r="L2846" s="339"/>
      <c r="M2846" s="339"/>
      <c r="N2846" s="339"/>
      <c r="O2846" s="339"/>
      <c r="P2846" s="339"/>
      <c r="Q2846" s="339"/>
    </row>
    <row r="2847" spans="1:17" ht="13.5" customHeight="1">
      <c r="A2847" s="481"/>
      <c r="B2847" s="481"/>
      <c r="C2847" s="481"/>
      <c r="D2847" s="481"/>
      <c r="E2847" s="481"/>
      <c r="F2847" s="339"/>
      <c r="G2847" s="340" t="str">
        <f>IF(ISNUMBER(E2847),E2847/'Bulk DivVar Analysis'!$C$7,"")</f>
        <v/>
      </c>
      <c r="H2847" s="338" t="str">
        <f>IF(ISNUMBER(E2847), IF(G2847&gt;'Bulk DivVar Analysis'!$D$9,"Pass","Fail"),"")</f>
        <v/>
      </c>
      <c r="I2847" s="338" t="str">
        <f t="shared" si="46"/>
        <v/>
      </c>
      <c r="J2847" s="339"/>
      <c r="K2847" s="339"/>
      <c r="L2847" s="339"/>
      <c r="M2847" s="339"/>
      <c r="N2847" s="339"/>
      <c r="O2847" s="339"/>
      <c r="P2847" s="339"/>
      <c r="Q2847" s="339"/>
    </row>
    <row r="2848" spans="1:17" ht="13.5" customHeight="1">
      <c r="A2848" s="481"/>
      <c r="B2848" s="481"/>
      <c r="C2848" s="481"/>
      <c r="D2848" s="481"/>
      <c r="E2848" s="481"/>
      <c r="F2848" s="339"/>
      <c r="G2848" s="340" t="str">
        <f>IF(ISNUMBER(E2848),E2848/'Bulk DivVar Analysis'!$C$7,"")</f>
        <v/>
      </c>
      <c r="H2848" s="338" t="str">
        <f>IF(ISNUMBER(E2848), IF(G2848&gt;'Bulk DivVar Analysis'!$D$9,"Pass","Fail"),"")</f>
        <v/>
      </c>
      <c r="I2848" s="338" t="str">
        <f t="shared" si="46"/>
        <v/>
      </c>
      <c r="J2848" s="339"/>
      <c r="K2848" s="339"/>
      <c r="L2848" s="339"/>
      <c r="M2848" s="339"/>
      <c r="N2848" s="339"/>
      <c r="O2848" s="339"/>
      <c r="P2848" s="339"/>
      <c r="Q2848" s="339"/>
    </row>
    <row r="2849" spans="1:17" ht="13.5" customHeight="1">
      <c r="A2849" s="481"/>
      <c r="B2849" s="481"/>
      <c r="C2849" s="481"/>
      <c r="D2849" s="481"/>
      <c r="E2849" s="481"/>
      <c r="F2849" s="339"/>
      <c r="G2849" s="340" t="str">
        <f>IF(ISNUMBER(E2849),E2849/'Bulk DivVar Analysis'!$C$7,"")</f>
        <v/>
      </c>
      <c r="H2849" s="338" t="str">
        <f>IF(ISNUMBER(E2849), IF(G2849&gt;'Bulk DivVar Analysis'!$D$9,"Pass","Fail"),"")</f>
        <v/>
      </c>
      <c r="I2849" s="338" t="str">
        <f t="shared" si="46"/>
        <v/>
      </c>
      <c r="J2849" s="339"/>
      <c r="K2849" s="339"/>
      <c r="L2849" s="339"/>
      <c r="M2849" s="339"/>
      <c r="N2849" s="339"/>
      <c r="O2849" s="339"/>
      <c r="P2849" s="339"/>
      <c r="Q2849" s="339"/>
    </row>
    <row r="2850" spans="1:17" ht="13.5" customHeight="1">
      <c r="A2850" s="481"/>
      <c r="B2850" s="481"/>
      <c r="C2850" s="481"/>
      <c r="D2850" s="481"/>
      <c r="E2850" s="481"/>
      <c r="F2850" s="339"/>
      <c r="G2850" s="340" t="str">
        <f>IF(ISNUMBER(E2850),E2850/'Bulk DivVar Analysis'!$C$7,"")</f>
        <v/>
      </c>
      <c r="H2850" s="338" t="str">
        <f>IF(ISNUMBER(E2850), IF(G2850&gt;'Bulk DivVar Analysis'!$D$9,"Pass","Fail"),"")</f>
        <v/>
      </c>
      <c r="I2850" s="338" t="str">
        <f t="shared" si="46"/>
        <v/>
      </c>
      <c r="J2850" s="339"/>
      <c r="K2850" s="339"/>
      <c r="L2850" s="339"/>
      <c r="M2850" s="339"/>
      <c r="N2850" s="339"/>
      <c r="O2850" s="339"/>
      <c r="P2850" s="339"/>
      <c r="Q2850" s="339"/>
    </row>
    <row r="2851" spans="1:17" ht="13.5" customHeight="1">
      <c r="A2851" s="481"/>
      <c r="B2851" s="481"/>
      <c r="C2851" s="481"/>
      <c r="D2851" s="481"/>
      <c r="E2851" s="481"/>
      <c r="F2851" s="339"/>
      <c r="G2851" s="340" t="str">
        <f>IF(ISNUMBER(E2851),E2851/'Bulk DivVar Analysis'!$C$7,"")</f>
        <v/>
      </c>
      <c r="H2851" s="338" t="str">
        <f>IF(ISNUMBER(E2851), IF(G2851&gt;'Bulk DivVar Analysis'!$D$9,"Pass","Fail"),"")</f>
        <v/>
      </c>
      <c r="I2851" s="338" t="str">
        <f t="shared" si="46"/>
        <v/>
      </c>
      <c r="J2851" s="339"/>
      <c r="K2851" s="339"/>
      <c r="L2851" s="339"/>
      <c r="M2851" s="339"/>
      <c r="N2851" s="339"/>
      <c r="O2851" s="339"/>
      <c r="P2851" s="339"/>
      <c r="Q2851" s="339"/>
    </row>
    <row r="2852" spans="1:17" ht="13.5" customHeight="1">
      <c r="A2852" s="481"/>
      <c r="B2852" s="481"/>
      <c r="C2852" s="481"/>
      <c r="D2852" s="481"/>
      <c r="E2852" s="481"/>
      <c r="F2852" s="339"/>
      <c r="G2852" s="340" t="str">
        <f>IF(ISNUMBER(E2852),E2852/'Bulk DivVar Analysis'!$C$7,"")</f>
        <v/>
      </c>
      <c r="H2852" s="338" t="str">
        <f>IF(ISNUMBER(E2852), IF(G2852&gt;'Bulk DivVar Analysis'!$D$9,"Pass","Fail"),"")</f>
        <v/>
      </c>
      <c r="I2852" s="338" t="str">
        <f t="shared" si="46"/>
        <v/>
      </c>
      <c r="J2852" s="339"/>
      <c r="K2852" s="339"/>
      <c r="L2852" s="339"/>
      <c r="M2852" s="339"/>
      <c r="N2852" s="339"/>
      <c r="O2852" s="339"/>
      <c r="P2852" s="339"/>
      <c r="Q2852" s="339"/>
    </row>
    <row r="2853" spans="1:17" ht="13.5" customHeight="1">
      <c r="A2853" s="481"/>
      <c r="B2853" s="481"/>
      <c r="C2853" s="481"/>
      <c r="D2853" s="481"/>
      <c r="E2853" s="481"/>
      <c r="F2853" s="339"/>
      <c r="G2853" s="340" t="str">
        <f>IF(ISNUMBER(E2853),E2853/'Bulk DivVar Analysis'!$C$7,"")</f>
        <v/>
      </c>
      <c r="H2853" s="338" t="str">
        <f>IF(ISNUMBER(E2853), IF(G2853&gt;'Bulk DivVar Analysis'!$D$9,"Pass","Fail"),"")</f>
        <v/>
      </c>
      <c r="I2853" s="338" t="str">
        <f t="shared" si="46"/>
        <v/>
      </c>
      <c r="J2853" s="339"/>
      <c r="K2853" s="339"/>
      <c r="L2853" s="339"/>
      <c r="M2853" s="339"/>
      <c r="N2853" s="339"/>
      <c r="O2853" s="339"/>
      <c r="P2853" s="339"/>
      <c r="Q2853" s="339"/>
    </row>
    <row r="2854" spans="1:17" ht="13.5" customHeight="1">
      <c r="A2854" s="481"/>
      <c r="B2854" s="481"/>
      <c r="C2854" s="481"/>
      <c r="D2854" s="481"/>
      <c r="E2854" s="481"/>
      <c r="F2854" s="339"/>
      <c r="G2854" s="340" t="str">
        <f>IF(ISNUMBER(E2854),E2854/'Bulk DivVar Analysis'!$C$7,"")</f>
        <v/>
      </c>
      <c r="H2854" s="338" t="str">
        <f>IF(ISNUMBER(E2854), IF(G2854&gt;'Bulk DivVar Analysis'!$D$9,"Pass","Fail"),"")</f>
        <v/>
      </c>
      <c r="I2854" s="338" t="str">
        <f t="shared" si="46"/>
        <v/>
      </c>
      <c r="J2854" s="339"/>
      <c r="K2854" s="339"/>
      <c r="L2854" s="339"/>
      <c r="M2854" s="339"/>
      <c r="N2854" s="339"/>
      <c r="O2854" s="339"/>
      <c r="P2854" s="339"/>
      <c r="Q2854" s="339"/>
    </row>
    <row r="2855" spans="1:17" ht="13.5" customHeight="1">
      <c r="A2855" s="481"/>
      <c r="B2855" s="481"/>
      <c r="C2855" s="481"/>
      <c r="D2855" s="481"/>
      <c r="E2855" s="481"/>
      <c r="F2855" s="339"/>
      <c r="G2855" s="340" t="str">
        <f>IF(ISNUMBER(E2855),E2855/'Bulk DivVar Analysis'!$C$7,"")</f>
        <v/>
      </c>
      <c r="H2855" s="338" t="str">
        <f>IF(ISNUMBER(E2855), IF(G2855&gt;'Bulk DivVar Analysis'!$D$9,"Pass","Fail"),"")</f>
        <v/>
      </c>
      <c r="I2855" s="338" t="str">
        <f t="shared" si="46"/>
        <v/>
      </c>
      <c r="J2855" s="339"/>
      <c r="K2855" s="339"/>
      <c r="L2855" s="339"/>
      <c r="M2855" s="339"/>
      <c r="N2855" s="339"/>
      <c r="O2855" s="339"/>
      <c r="P2855" s="339"/>
      <c r="Q2855" s="339"/>
    </row>
    <row r="2856" spans="1:17" ht="13.5" customHeight="1">
      <c r="A2856" s="481"/>
      <c r="B2856" s="481"/>
      <c r="C2856" s="481"/>
      <c r="D2856" s="481"/>
      <c r="E2856" s="481"/>
      <c r="F2856" s="339"/>
      <c r="G2856" s="340" t="str">
        <f>IF(ISNUMBER(E2856),E2856/'Bulk DivVar Analysis'!$C$7,"")</f>
        <v/>
      </c>
      <c r="H2856" s="338" t="str">
        <f>IF(ISNUMBER(E2856), IF(G2856&gt;'Bulk DivVar Analysis'!$D$9,"Pass","Fail"),"")</f>
        <v/>
      </c>
      <c r="I2856" s="338" t="str">
        <f t="shared" si="46"/>
        <v/>
      </c>
      <c r="J2856" s="339"/>
      <c r="K2856" s="339"/>
      <c r="L2856" s="339"/>
      <c r="M2856" s="339"/>
      <c r="N2856" s="339"/>
      <c r="O2856" s="339"/>
      <c r="P2856" s="339"/>
      <c r="Q2856" s="339"/>
    </row>
    <row r="2857" spans="1:17" ht="13.5" customHeight="1">
      <c r="A2857" s="481"/>
      <c r="B2857" s="481"/>
      <c r="C2857" s="481"/>
      <c r="D2857" s="481"/>
      <c r="E2857" s="481"/>
      <c r="F2857" s="339"/>
      <c r="G2857" s="340" t="str">
        <f>IF(ISNUMBER(E2857),E2857/'Bulk DivVar Analysis'!$C$7,"")</f>
        <v/>
      </c>
      <c r="H2857" s="338" t="str">
        <f>IF(ISNUMBER(E2857), IF(G2857&gt;'Bulk DivVar Analysis'!$D$9,"Pass","Fail"),"")</f>
        <v/>
      </c>
      <c r="I2857" s="338" t="str">
        <f t="shared" si="46"/>
        <v/>
      </c>
      <c r="J2857" s="339"/>
      <c r="K2857" s="339"/>
      <c r="L2857" s="339"/>
      <c r="M2857" s="339"/>
      <c r="N2857" s="339"/>
      <c r="O2857" s="339"/>
      <c r="P2857" s="339"/>
      <c r="Q2857" s="339"/>
    </row>
    <row r="2858" spans="1:17" ht="13.5" customHeight="1">
      <c r="A2858" s="481"/>
      <c r="B2858" s="481"/>
      <c r="C2858" s="481"/>
      <c r="D2858" s="481"/>
      <c r="E2858" s="481"/>
      <c r="F2858" s="339"/>
      <c r="G2858" s="340" t="str">
        <f>IF(ISNUMBER(E2858),E2858/'Bulk DivVar Analysis'!$C$7,"")</f>
        <v/>
      </c>
      <c r="H2858" s="338" t="str">
        <f>IF(ISNUMBER(E2858), IF(G2858&gt;'Bulk DivVar Analysis'!$D$9,"Pass","Fail"),"")</f>
        <v/>
      </c>
      <c r="I2858" s="338" t="str">
        <f t="shared" si="46"/>
        <v/>
      </c>
      <c r="J2858" s="339"/>
      <c r="K2858" s="339"/>
      <c r="L2858" s="339"/>
      <c r="M2858" s="339"/>
      <c r="N2858" s="339"/>
      <c r="O2858" s="339"/>
      <c r="P2858" s="339"/>
      <c r="Q2858" s="339"/>
    </row>
    <row r="2859" spans="1:17" ht="13.5" customHeight="1">
      <c r="A2859" s="481"/>
      <c r="B2859" s="481"/>
      <c r="C2859" s="481"/>
      <c r="D2859" s="481"/>
      <c r="E2859" s="481"/>
      <c r="F2859" s="339"/>
      <c r="G2859" s="340" t="str">
        <f>IF(ISNUMBER(E2859),E2859/'Bulk DivVar Analysis'!$C$7,"")</f>
        <v/>
      </c>
      <c r="H2859" s="338" t="str">
        <f>IF(ISNUMBER(E2859), IF(G2859&gt;'Bulk DivVar Analysis'!$D$9,"Pass","Fail"),"")</f>
        <v/>
      </c>
      <c r="I2859" s="338" t="str">
        <f t="shared" si="46"/>
        <v/>
      </c>
      <c r="J2859" s="339"/>
      <c r="K2859" s="339"/>
      <c r="L2859" s="339"/>
      <c r="M2859" s="339"/>
      <c r="N2859" s="339"/>
      <c r="O2859" s="339"/>
      <c r="P2859" s="339"/>
      <c r="Q2859" s="339"/>
    </row>
    <row r="2860" spans="1:17" ht="13.5" customHeight="1">
      <c r="A2860" s="481"/>
      <c r="B2860" s="481"/>
      <c r="C2860" s="481"/>
      <c r="D2860" s="481"/>
      <c r="E2860" s="481"/>
      <c r="F2860" s="339"/>
      <c r="G2860" s="340" t="str">
        <f>IF(ISNUMBER(E2860),E2860/'Bulk DivVar Analysis'!$C$7,"")</f>
        <v/>
      </c>
      <c r="H2860" s="338" t="str">
        <f>IF(ISNUMBER(E2860), IF(G2860&gt;'Bulk DivVar Analysis'!$D$9,"Pass","Fail"),"")</f>
        <v/>
      </c>
      <c r="I2860" s="338" t="str">
        <f t="shared" si="46"/>
        <v/>
      </c>
      <c r="J2860" s="339"/>
      <c r="K2860" s="339"/>
      <c r="L2860" s="339"/>
      <c r="M2860" s="339"/>
      <c r="N2860" s="339"/>
      <c r="O2860" s="339"/>
      <c r="P2860" s="339"/>
      <c r="Q2860" s="339"/>
    </row>
    <row r="2861" spans="1:17" ht="13.5" customHeight="1">
      <c r="A2861" s="481"/>
      <c r="B2861" s="481"/>
      <c r="C2861" s="481"/>
      <c r="D2861" s="481"/>
      <c r="E2861" s="481"/>
      <c r="F2861" s="339"/>
      <c r="G2861" s="340" t="str">
        <f>IF(ISNUMBER(E2861),E2861/'Bulk DivVar Analysis'!$C$7,"")</f>
        <v/>
      </c>
      <c r="H2861" s="338" t="str">
        <f>IF(ISNUMBER(E2861), IF(G2861&gt;'Bulk DivVar Analysis'!$D$9,"Pass","Fail"),"")</f>
        <v/>
      </c>
      <c r="I2861" s="338" t="str">
        <f t="shared" si="46"/>
        <v/>
      </c>
      <c r="J2861" s="339"/>
      <c r="K2861" s="339"/>
      <c r="L2861" s="339"/>
      <c r="M2861" s="339"/>
      <c r="N2861" s="339"/>
      <c r="O2861" s="339"/>
      <c r="P2861" s="339"/>
      <c r="Q2861" s="339"/>
    </row>
    <row r="2862" spans="1:17" ht="13.5" customHeight="1">
      <c r="A2862" s="481"/>
      <c r="B2862" s="481"/>
      <c r="C2862" s="481"/>
      <c r="D2862" s="481"/>
      <c r="E2862" s="481"/>
      <c r="F2862" s="339"/>
      <c r="G2862" s="340" t="str">
        <f>IF(ISNUMBER(E2862),E2862/'Bulk DivVar Analysis'!$C$7,"")</f>
        <v/>
      </c>
      <c r="H2862" s="338" t="str">
        <f>IF(ISNUMBER(E2862), IF(G2862&gt;'Bulk DivVar Analysis'!$D$9,"Pass","Fail"),"")</f>
        <v/>
      </c>
      <c r="I2862" s="338" t="str">
        <f t="shared" si="46"/>
        <v/>
      </c>
      <c r="J2862" s="339"/>
      <c r="K2862" s="339"/>
      <c r="L2862" s="339"/>
      <c r="M2862" s="339"/>
      <c r="N2862" s="339"/>
      <c r="O2862" s="339"/>
      <c r="P2862" s="339"/>
      <c r="Q2862" s="339"/>
    </row>
    <row r="2863" spans="1:17" ht="13.5" customHeight="1">
      <c r="A2863" s="481"/>
      <c r="B2863" s="481"/>
      <c r="C2863" s="481"/>
      <c r="D2863" s="481"/>
      <c r="E2863" s="481"/>
      <c r="F2863" s="339"/>
      <c r="G2863" s="340" t="str">
        <f>IF(ISNUMBER(E2863),E2863/'Bulk DivVar Analysis'!$C$7,"")</f>
        <v/>
      </c>
      <c r="H2863" s="338" t="str">
        <f>IF(ISNUMBER(E2863), IF(G2863&gt;'Bulk DivVar Analysis'!$D$9,"Pass","Fail"),"")</f>
        <v/>
      </c>
      <c r="I2863" s="338" t="str">
        <f t="shared" si="46"/>
        <v/>
      </c>
      <c r="J2863" s="339"/>
      <c r="K2863" s="339"/>
      <c r="L2863" s="339"/>
      <c r="M2863" s="339"/>
      <c r="N2863" s="339"/>
      <c r="O2863" s="339"/>
      <c r="P2863" s="339"/>
      <c r="Q2863" s="339"/>
    </row>
    <row r="2864" spans="1:17" ht="13.5" customHeight="1">
      <c r="A2864" s="481"/>
      <c r="B2864" s="481"/>
      <c r="C2864" s="481"/>
      <c r="D2864" s="481"/>
      <c r="E2864" s="481"/>
      <c r="F2864" s="339"/>
      <c r="G2864" s="340" t="str">
        <f>IF(ISNUMBER(E2864),E2864/'Bulk DivVar Analysis'!$C$7,"")</f>
        <v/>
      </c>
      <c r="H2864" s="338" t="str">
        <f>IF(ISNUMBER(E2864), IF(G2864&gt;'Bulk DivVar Analysis'!$D$9,"Pass","Fail"),"")</f>
        <v/>
      </c>
      <c r="I2864" s="338" t="str">
        <f t="shared" si="46"/>
        <v/>
      </c>
      <c r="J2864" s="339"/>
      <c r="K2864" s="339"/>
      <c r="L2864" s="339"/>
      <c r="M2864" s="339"/>
      <c r="N2864" s="339"/>
      <c r="O2864" s="339"/>
      <c r="P2864" s="339"/>
      <c r="Q2864" s="339"/>
    </row>
    <row r="2865" spans="1:17" ht="13.5" customHeight="1">
      <c r="A2865" s="481"/>
      <c r="B2865" s="481"/>
      <c r="C2865" s="481"/>
      <c r="D2865" s="481"/>
      <c r="E2865" s="481"/>
      <c r="F2865" s="339"/>
      <c r="G2865" s="340" t="str">
        <f>IF(ISNUMBER(E2865),E2865/'Bulk DivVar Analysis'!$C$7,"")</f>
        <v/>
      </c>
      <c r="H2865" s="338" t="str">
        <f>IF(ISNUMBER(E2865), IF(G2865&gt;'Bulk DivVar Analysis'!$D$9,"Pass","Fail"),"")</f>
        <v/>
      </c>
      <c r="I2865" s="338" t="str">
        <f t="shared" si="46"/>
        <v/>
      </c>
      <c r="J2865" s="339"/>
      <c r="K2865" s="339"/>
      <c r="L2865" s="339"/>
      <c r="M2865" s="339"/>
      <c r="N2865" s="339"/>
      <c r="O2865" s="339"/>
      <c r="P2865" s="339"/>
      <c r="Q2865" s="339"/>
    </row>
    <row r="2866" spans="1:17" ht="13.5" customHeight="1">
      <c r="A2866" s="481"/>
      <c r="B2866" s="481"/>
      <c r="C2866" s="481"/>
      <c r="D2866" s="481"/>
      <c r="E2866" s="481"/>
      <c r="F2866" s="339"/>
      <c r="G2866" s="340" t="str">
        <f>IF(ISNUMBER(E2866),E2866/'Bulk DivVar Analysis'!$C$7,"")</f>
        <v/>
      </c>
      <c r="H2866" s="338" t="str">
        <f>IF(ISNUMBER(E2866), IF(G2866&gt;'Bulk DivVar Analysis'!$D$9,"Pass","Fail"),"")</f>
        <v/>
      </c>
      <c r="I2866" s="338" t="str">
        <f t="shared" si="46"/>
        <v/>
      </c>
      <c r="J2866" s="339"/>
      <c r="K2866" s="339"/>
      <c r="L2866" s="339"/>
      <c r="M2866" s="339"/>
      <c r="N2866" s="339"/>
      <c r="O2866" s="339"/>
      <c r="P2866" s="339"/>
      <c r="Q2866" s="339"/>
    </row>
    <row r="2867" spans="1:17" ht="13.5" customHeight="1">
      <c r="A2867" s="481"/>
      <c r="B2867" s="481"/>
      <c r="C2867" s="481"/>
      <c r="D2867" s="481"/>
      <c r="E2867" s="481"/>
      <c r="F2867" s="339"/>
      <c r="G2867" s="340" t="str">
        <f>IF(ISNUMBER(E2867),E2867/'Bulk DivVar Analysis'!$C$7,"")</f>
        <v/>
      </c>
      <c r="H2867" s="338" t="str">
        <f>IF(ISNUMBER(E2867), IF(G2867&gt;'Bulk DivVar Analysis'!$D$9,"Pass","Fail"),"")</f>
        <v/>
      </c>
      <c r="I2867" s="338" t="str">
        <f t="shared" si="46"/>
        <v/>
      </c>
      <c r="J2867" s="339"/>
      <c r="K2867" s="339"/>
      <c r="L2867" s="339"/>
      <c r="M2867" s="339"/>
      <c r="N2867" s="339"/>
      <c r="O2867" s="339"/>
      <c r="P2867" s="339"/>
      <c r="Q2867" s="339"/>
    </row>
    <row r="2868" spans="1:17" ht="13.5" customHeight="1">
      <c r="A2868" s="481"/>
      <c r="B2868" s="481"/>
      <c r="C2868" s="481"/>
      <c r="D2868" s="481"/>
      <c r="E2868" s="481"/>
      <c r="F2868" s="339"/>
      <c r="G2868" s="340" t="str">
        <f>IF(ISNUMBER(E2868),E2868/'Bulk DivVar Analysis'!$C$7,"")</f>
        <v/>
      </c>
      <c r="H2868" s="338" t="str">
        <f>IF(ISNUMBER(E2868), IF(G2868&gt;'Bulk DivVar Analysis'!$D$9,"Pass","Fail"),"")</f>
        <v/>
      </c>
      <c r="I2868" s="338" t="str">
        <f t="shared" si="46"/>
        <v/>
      </c>
      <c r="J2868" s="339"/>
      <c r="K2868" s="339"/>
      <c r="L2868" s="339"/>
      <c r="M2868" s="339"/>
      <c r="N2868" s="339"/>
      <c r="O2868" s="339"/>
      <c r="P2868" s="339"/>
      <c r="Q2868" s="339"/>
    </row>
    <row r="2869" spans="1:17" ht="13.5" customHeight="1">
      <c r="A2869" s="481"/>
      <c r="B2869" s="481"/>
      <c r="C2869" s="481"/>
      <c r="D2869" s="481"/>
      <c r="E2869" s="481"/>
      <c r="F2869" s="339"/>
      <c r="G2869" s="340" t="str">
        <f>IF(ISNUMBER(E2869),E2869/'Bulk DivVar Analysis'!$C$7,"")</f>
        <v/>
      </c>
      <c r="H2869" s="338" t="str">
        <f>IF(ISNUMBER(E2869), IF(G2869&gt;'Bulk DivVar Analysis'!$D$9,"Pass","Fail"),"")</f>
        <v/>
      </c>
      <c r="I2869" s="338" t="str">
        <f t="shared" si="46"/>
        <v/>
      </c>
      <c r="J2869" s="339"/>
      <c r="K2869" s="339"/>
      <c r="L2869" s="339"/>
      <c r="M2869" s="339"/>
      <c r="N2869" s="339"/>
      <c r="O2869" s="339"/>
      <c r="P2869" s="339"/>
      <c r="Q2869" s="339"/>
    </row>
    <row r="2870" spans="1:17" ht="13.5" customHeight="1">
      <c r="A2870" s="481"/>
      <c r="B2870" s="481"/>
      <c r="C2870" s="481"/>
      <c r="D2870" s="481"/>
      <c r="E2870" s="481"/>
      <c r="F2870" s="339"/>
      <c r="G2870" s="340" t="str">
        <f>IF(ISNUMBER(E2870),E2870/'Bulk DivVar Analysis'!$C$7,"")</f>
        <v/>
      </c>
      <c r="H2870" s="338" t="str">
        <f>IF(ISNUMBER(E2870), IF(G2870&gt;'Bulk DivVar Analysis'!$D$9,"Pass","Fail"),"")</f>
        <v/>
      </c>
      <c r="I2870" s="338" t="str">
        <f t="shared" si="46"/>
        <v/>
      </c>
      <c r="J2870" s="339"/>
      <c r="K2870" s="339"/>
      <c r="L2870" s="339"/>
      <c r="M2870" s="339"/>
      <c r="N2870" s="339"/>
      <c r="O2870" s="339"/>
      <c r="P2870" s="339"/>
      <c r="Q2870" s="339"/>
    </row>
    <row r="2871" spans="1:17" ht="13.5" customHeight="1">
      <c r="A2871" s="481"/>
      <c r="B2871" s="481"/>
      <c r="C2871" s="481"/>
      <c r="D2871" s="481"/>
      <c r="E2871" s="481"/>
      <c r="F2871" s="339"/>
      <c r="G2871" s="340" t="str">
        <f>IF(ISNUMBER(E2871),E2871/'Bulk DivVar Analysis'!$C$7,"")</f>
        <v/>
      </c>
      <c r="H2871" s="338" t="str">
        <f>IF(ISNUMBER(E2871), IF(G2871&gt;'Bulk DivVar Analysis'!$D$9,"Pass","Fail"),"")</f>
        <v/>
      </c>
      <c r="I2871" s="338" t="str">
        <f t="shared" si="46"/>
        <v/>
      </c>
      <c r="J2871" s="339"/>
      <c r="K2871" s="339"/>
      <c r="L2871" s="339"/>
      <c r="M2871" s="339"/>
      <c r="N2871" s="339"/>
      <c r="O2871" s="339"/>
      <c r="P2871" s="339"/>
      <c r="Q2871" s="339"/>
    </row>
    <row r="2872" spans="1:17" ht="13.5" customHeight="1">
      <c r="A2872" s="481"/>
      <c r="B2872" s="481"/>
      <c r="C2872" s="481"/>
      <c r="D2872" s="481"/>
      <c r="E2872" s="481"/>
      <c r="F2872" s="339"/>
      <c r="G2872" s="340" t="str">
        <f>IF(ISNUMBER(E2872),E2872/'Bulk DivVar Analysis'!$C$7,"")</f>
        <v/>
      </c>
      <c r="H2872" s="338" t="str">
        <f>IF(ISNUMBER(E2872), IF(G2872&gt;'Bulk DivVar Analysis'!$D$9,"Pass","Fail"),"")</f>
        <v/>
      </c>
      <c r="I2872" s="338" t="str">
        <f t="shared" si="46"/>
        <v/>
      </c>
      <c r="J2872" s="339"/>
      <c r="K2872" s="339"/>
      <c r="L2872" s="339"/>
      <c r="M2872" s="339"/>
      <c r="N2872" s="339"/>
      <c r="O2872" s="339"/>
      <c r="P2872" s="339"/>
      <c r="Q2872" s="339"/>
    </row>
    <row r="2873" spans="1:17" ht="13.5" customHeight="1">
      <c r="A2873" s="481"/>
      <c r="B2873" s="481"/>
      <c r="C2873" s="481"/>
      <c r="D2873" s="481"/>
      <c r="E2873" s="481"/>
      <c r="F2873" s="339"/>
      <c r="G2873" s="340" t="str">
        <f>IF(ISNUMBER(E2873),E2873/'Bulk DivVar Analysis'!$C$7,"")</f>
        <v/>
      </c>
      <c r="H2873" s="338" t="str">
        <f>IF(ISNUMBER(E2873), IF(G2873&gt;'Bulk DivVar Analysis'!$D$9,"Pass","Fail"),"")</f>
        <v/>
      </c>
      <c r="I2873" s="338" t="str">
        <f t="shared" si="46"/>
        <v/>
      </c>
      <c r="J2873" s="339"/>
      <c r="K2873" s="339"/>
      <c r="L2873" s="339"/>
      <c r="M2873" s="339"/>
      <c r="N2873" s="339"/>
      <c r="O2873" s="339"/>
      <c r="P2873" s="339"/>
      <c r="Q2873" s="339"/>
    </row>
    <row r="2874" spans="1:17" ht="13.5" customHeight="1">
      <c r="A2874" s="481"/>
      <c r="B2874" s="481"/>
      <c r="C2874" s="481"/>
      <c r="D2874" s="481"/>
      <c r="E2874" s="481"/>
      <c r="F2874" s="339"/>
      <c r="G2874" s="340" t="str">
        <f>IF(ISNUMBER(E2874),E2874/'Bulk DivVar Analysis'!$C$7,"")</f>
        <v/>
      </c>
      <c r="H2874" s="338" t="str">
        <f>IF(ISNUMBER(E2874), IF(G2874&gt;'Bulk DivVar Analysis'!$D$9,"Pass","Fail"),"")</f>
        <v/>
      </c>
      <c r="I2874" s="338" t="str">
        <f t="shared" si="46"/>
        <v/>
      </c>
      <c r="J2874" s="339"/>
      <c r="K2874" s="339"/>
      <c r="L2874" s="339"/>
      <c r="M2874" s="339"/>
      <c r="N2874" s="339"/>
      <c r="O2874" s="339"/>
      <c r="P2874" s="339"/>
      <c r="Q2874" s="339"/>
    </row>
    <row r="2875" spans="1:17" ht="13.5" customHeight="1">
      <c r="A2875" s="481"/>
      <c r="B2875" s="481"/>
      <c r="C2875" s="481"/>
      <c r="D2875" s="481"/>
      <c r="E2875" s="481"/>
      <c r="F2875" s="339"/>
      <c r="G2875" s="340" t="str">
        <f>IF(ISNUMBER(E2875),E2875/'Bulk DivVar Analysis'!$C$7,"")</f>
        <v/>
      </c>
      <c r="H2875" s="338" t="str">
        <f>IF(ISNUMBER(E2875), IF(G2875&gt;'Bulk DivVar Analysis'!$D$9,"Pass","Fail"),"")</f>
        <v/>
      </c>
      <c r="I2875" s="338" t="str">
        <f t="shared" si="46"/>
        <v/>
      </c>
      <c r="J2875" s="339"/>
      <c r="K2875" s="339"/>
      <c r="L2875" s="339"/>
      <c r="M2875" s="339"/>
      <c r="N2875" s="339"/>
      <c r="O2875" s="339"/>
      <c r="P2875" s="339"/>
      <c r="Q2875" s="339"/>
    </row>
    <row r="2876" spans="1:17" ht="13.5" customHeight="1">
      <c r="A2876" s="481"/>
      <c r="B2876" s="481"/>
      <c r="C2876" s="481"/>
      <c r="D2876" s="481"/>
      <c r="E2876" s="481"/>
      <c r="F2876" s="339"/>
      <c r="G2876" s="340" t="str">
        <f>IF(ISNUMBER(E2876),E2876/'Bulk DivVar Analysis'!$C$7,"")</f>
        <v/>
      </c>
      <c r="H2876" s="338" t="str">
        <f>IF(ISNUMBER(E2876), IF(G2876&gt;'Bulk DivVar Analysis'!$D$9,"Pass","Fail"),"")</f>
        <v/>
      </c>
      <c r="I2876" s="338" t="str">
        <f t="shared" si="46"/>
        <v/>
      </c>
      <c r="J2876" s="339"/>
      <c r="K2876" s="339"/>
      <c r="L2876" s="339"/>
      <c r="M2876" s="339"/>
      <c r="N2876" s="339"/>
      <c r="O2876" s="339"/>
      <c r="P2876" s="339"/>
      <c r="Q2876" s="339"/>
    </row>
    <row r="2877" spans="1:17" ht="13.5" customHeight="1">
      <c r="A2877" s="481"/>
      <c r="B2877" s="481"/>
      <c r="C2877" s="481"/>
      <c r="D2877" s="481"/>
      <c r="E2877" s="481"/>
      <c r="F2877" s="339"/>
      <c r="G2877" s="340" t="str">
        <f>IF(ISNUMBER(E2877),E2877/'Bulk DivVar Analysis'!$C$7,"")</f>
        <v/>
      </c>
      <c r="H2877" s="338" t="str">
        <f>IF(ISNUMBER(E2877), IF(G2877&gt;'Bulk DivVar Analysis'!$D$9,"Pass","Fail"),"")</f>
        <v/>
      </c>
      <c r="I2877" s="338" t="str">
        <f t="shared" si="46"/>
        <v/>
      </c>
      <c r="J2877" s="339"/>
      <c r="K2877" s="339"/>
      <c r="L2877" s="339"/>
      <c r="M2877" s="339"/>
      <c r="N2877" s="339"/>
      <c r="O2877" s="339"/>
      <c r="P2877" s="339"/>
      <c r="Q2877" s="339"/>
    </row>
    <row r="2878" spans="1:17" ht="13.5" customHeight="1">
      <c r="A2878" s="481"/>
      <c r="B2878" s="481"/>
      <c r="C2878" s="481"/>
      <c r="D2878" s="481"/>
      <c r="E2878" s="481"/>
      <c r="F2878" s="339"/>
      <c r="G2878" s="340" t="str">
        <f>IF(ISNUMBER(E2878),E2878/'Bulk DivVar Analysis'!$C$7,"")</f>
        <v/>
      </c>
      <c r="H2878" s="338" t="str">
        <f>IF(ISNUMBER(E2878), IF(G2878&gt;'Bulk DivVar Analysis'!$D$9,"Pass","Fail"),"")</f>
        <v/>
      </c>
      <c r="I2878" s="338" t="str">
        <f t="shared" si="46"/>
        <v/>
      </c>
      <c r="J2878" s="339"/>
      <c r="K2878" s="339"/>
      <c r="L2878" s="339"/>
      <c r="M2878" s="339"/>
      <c r="N2878" s="339"/>
      <c r="O2878" s="339"/>
      <c r="P2878" s="339"/>
      <c r="Q2878" s="339"/>
    </row>
    <row r="2879" spans="1:17" ht="13.5" customHeight="1">
      <c r="A2879" s="481"/>
      <c r="B2879" s="481"/>
      <c r="C2879" s="481"/>
      <c r="D2879" s="481"/>
      <c r="E2879" s="481"/>
      <c r="F2879" s="339"/>
      <c r="G2879" s="340" t="str">
        <f>IF(ISNUMBER(E2879),E2879/'Bulk DivVar Analysis'!$C$7,"")</f>
        <v/>
      </c>
      <c r="H2879" s="338" t="str">
        <f>IF(ISNUMBER(E2879), IF(G2879&gt;'Bulk DivVar Analysis'!$D$9,"Pass","Fail"),"")</f>
        <v/>
      </c>
      <c r="I2879" s="338" t="str">
        <f t="shared" si="46"/>
        <v/>
      </c>
      <c r="J2879" s="339"/>
      <c r="K2879" s="339"/>
      <c r="L2879" s="339"/>
      <c r="M2879" s="339"/>
      <c r="N2879" s="339"/>
      <c r="O2879" s="339"/>
      <c r="P2879" s="339"/>
      <c r="Q2879" s="339"/>
    </row>
    <row r="2880" spans="1:17" ht="13.5" customHeight="1">
      <c r="A2880" s="481"/>
      <c r="B2880" s="481"/>
      <c r="C2880" s="481"/>
      <c r="D2880" s="481"/>
      <c r="E2880" s="481"/>
      <c r="F2880" s="339"/>
      <c r="G2880" s="340" t="str">
        <f>IF(ISNUMBER(E2880),E2880/'Bulk DivVar Analysis'!$C$7,"")</f>
        <v/>
      </c>
      <c r="H2880" s="338" t="str">
        <f>IF(ISNUMBER(E2880), IF(G2880&gt;'Bulk DivVar Analysis'!$D$9,"Pass","Fail"),"")</f>
        <v/>
      </c>
      <c r="I2880" s="338" t="str">
        <f t="shared" si="46"/>
        <v/>
      </c>
      <c r="J2880" s="339"/>
      <c r="K2880" s="339"/>
      <c r="L2880" s="339"/>
      <c r="M2880" s="339"/>
      <c r="N2880" s="339"/>
      <c r="O2880" s="339"/>
      <c r="P2880" s="339"/>
      <c r="Q2880" s="339"/>
    </row>
    <row r="2881" spans="1:17" ht="13.5" customHeight="1">
      <c r="A2881" s="481"/>
      <c r="B2881" s="481"/>
      <c r="C2881" s="481"/>
      <c r="D2881" s="481"/>
      <c r="E2881" s="481"/>
      <c r="F2881" s="339"/>
      <c r="G2881" s="340" t="str">
        <f>IF(ISNUMBER(E2881),E2881/'Bulk DivVar Analysis'!$C$7,"")</f>
        <v/>
      </c>
      <c r="H2881" s="338" t="str">
        <f>IF(ISNUMBER(E2881), IF(G2881&gt;'Bulk DivVar Analysis'!$D$9,"Pass","Fail"),"")</f>
        <v/>
      </c>
      <c r="I2881" s="338" t="str">
        <f t="shared" si="46"/>
        <v/>
      </c>
      <c r="J2881" s="339"/>
      <c r="K2881" s="339"/>
      <c r="L2881" s="339"/>
      <c r="M2881" s="339"/>
      <c r="N2881" s="339"/>
      <c r="O2881" s="339"/>
      <c r="P2881" s="339"/>
      <c r="Q2881" s="339"/>
    </row>
    <row r="2882" spans="1:17" ht="13.5" customHeight="1">
      <c r="A2882" s="481"/>
      <c r="B2882" s="481"/>
      <c r="C2882" s="481"/>
      <c r="D2882" s="481"/>
      <c r="E2882" s="481"/>
      <c r="F2882" s="339"/>
      <c r="G2882" s="340" t="str">
        <f>IF(ISNUMBER(E2882),E2882/'Bulk DivVar Analysis'!$C$7,"")</f>
        <v/>
      </c>
      <c r="H2882" s="338" t="str">
        <f>IF(ISNUMBER(E2882), IF(G2882&gt;'Bulk DivVar Analysis'!$D$9,"Pass","Fail"),"")</f>
        <v/>
      </c>
      <c r="I2882" s="338" t="str">
        <f t="shared" si="46"/>
        <v/>
      </c>
      <c r="J2882" s="339"/>
      <c r="K2882" s="339"/>
      <c r="L2882" s="339"/>
      <c r="M2882" s="339"/>
      <c r="N2882" s="339"/>
      <c r="O2882" s="339"/>
      <c r="P2882" s="339"/>
      <c r="Q2882" s="339"/>
    </row>
    <row r="2883" spans="1:17" ht="13.5" customHeight="1">
      <c r="A2883" s="481"/>
      <c r="B2883" s="481"/>
      <c r="C2883" s="481"/>
      <c r="D2883" s="481"/>
      <c r="E2883" s="481"/>
      <c r="F2883" s="339"/>
      <c r="G2883" s="340" t="str">
        <f>IF(ISNUMBER(E2883),E2883/'Bulk DivVar Analysis'!$C$7,"")</f>
        <v/>
      </c>
      <c r="H2883" s="338" t="str">
        <f>IF(ISNUMBER(E2883), IF(G2883&gt;'Bulk DivVar Analysis'!$D$9,"Pass","Fail"),"")</f>
        <v/>
      </c>
      <c r="I2883" s="338" t="str">
        <f t="shared" ref="I2883:I2946" si="47">_xlfn.TEXTJOIN("_",TRUE,B2883,C2883)</f>
        <v/>
      </c>
      <c r="J2883" s="339"/>
      <c r="K2883" s="339"/>
      <c r="L2883" s="339"/>
      <c r="M2883" s="339"/>
      <c r="N2883" s="339"/>
      <c r="O2883" s="339"/>
      <c r="P2883" s="339"/>
      <c r="Q2883" s="339"/>
    </row>
    <row r="2884" spans="1:17" ht="13.5" customHeight="1">
      <c r="A2884" s="481"/>
      <c r="B2884" s="481"/>
      <c r="C2884" s="481"/>
      <c r="D2884" s="481"/>
      <c r="E2884" s="481"/>
      <c r="F2884" s="339"/>
      <c r="G2884" s="340" t="str">
        <f>IF(ISNUMBER(E2884),E2884/'Bulk DivVar Analysis'!$C$7,"")</f>
        <v/>
      </c>
      <c r="H2884" s="338" t="str">
        <f>IF(ISNUMBER(E2884), IF(G2884&gt;'Bulk DivVar Analysis'!$D$9,"Pass","Fail"),"")</f>
        <v/>
      </c>
      <c r="I2884" s="338" t="str">
        <f t="shared" si="47"/>
        <v/>
      </c>
      <c r="J2884" s="339"/>
      <c r="K2884" s="339"/>
      <c r="L2884" s="339"/>
      <c r="M2884" s="339"/>
      <c r="N2884" s="339"/>
      <c r="O2884" s="339"/>
      <c r="P2884" s="339"/>
      <c r="Q2884" s="339"/>
    </row>
    <row r="2885" spans="1:17" ht="13.5" customHeight="1">
      <c r="A2885" s="481"/>
      <c r="B2885" s="481"/>
      <c r="C2885" s="481"/>
      <c r="D2885" s="481"/>
      <c r="E2885" s="481"/>
      <c r="F2885" s="339"/>
      <c r="G2885" s="340" t="str">
        <f>IF(ISNUMBER(E2885),E2885/'Bulk DivVar Analysis'!$C$7,"")</f>
        <v/>
      </c>
      <c r="H2885" s="338" t="str">
        <f>IF(ISNUMBER(E2885), IF(G2885&gt;'Bulk DivVar Analysis'!$D$9,"Pass","Fail"),"")</f>
        <v/>
      </c>
      <c r="I2885" s="338" t="str">
        <f t="shared" si="47"/>
        <v/>
      </c>
      <c r="J2885" s="339"/>
      <c r="K2885" s="339"/>
      <c r="L2885" s="339"/>
      <c r="M2885" s="339"/>
      <c r="N2885" s="339"/>
      <c r="O2885" s="339"/>
      <c r="P2885" s="339"/>
      <c r="Q2885" s="339"/>
    </row>
    <row r="2886" spans="1:17" ht="13.5" customHeight="1">
      <c r="A2886" s="481"/>
      <c r="B2886" s="481"/>
      <c r="C2886" s="481"/>
      <c r="D2886" s="481"/>
      <c r="E2886" s="481"/>
      <c r="F2886" s="339"/>
      <c r="G2886" s="340" t="str">
        <f>IF(ISNUMBER(E2886),E2886/'Bulk DivVar Analysis'!$C$7,"")</f>
        <v/>
      </c>
      <c r="H2886" s="338" t="str">
        <f>IF(ISNUMBER(E2886), IF(G2886&gt;'Bulk DivVar Analysis'!$D$9,"Pass","Fail"),"")</f>
        <v/>
      </c>
      <c r="I2886" s="338" t="str">
        <f t="shared" si="47"/>
        <v/>
      </c>
      <c r="J2886" s="339"/>
      <c r="K2886" s="339"/>
      <c r="L2886" s="339"/>
      <c r="M2886" s="339"/>
      <c r="N2886" s="339"/>
      <c r="O2886" s="339"/>
      <c r="P2886" s="339"/>
      <c r="Q2886" s="339"/>
    </row>
    <row r="2887" spans="1:17" ht="13.5" customHeight="1">
      <c r="A2887" s="481"/>
      <c r="B2887" s="481"/>
      <c r="C2887" s="481"/>
      <c r="D2887" s="481"/>
      <c r="E2887" s="481"/>
      <c r="F2887" s="339"/>
      <c r="G2887" s="340" t="str">
        <f>IF(ISNUMBER(E2887),E2887/'Bulk DivVar Analysis'!$C$7,"")</f>
        <v/>
      </c>
      <c r="H2887" s="338" t="str">
        <f>IF(ISNUMBER(E2887), IF(G2887&gt;'Bulk DivVar Analysis'!$D$9,"Pass","Fail"),"")</f>
        <v/>
      </c>
      <c r="I2887" s="338" t="str">
        <f t="shared" si="47"/>
        <v/>
      </c>
      <c r="J2887" s="339"/>
      <c r="K2887" s="339"/>
      <c r="L2887" s="339"/>
      <c r="M2887" s="339"/>
      <c r="N2887" s="339"/>
      <c r="O2887" s="339"/>
      <c r="P2887" s="339"/>
      <c r="Q2887" s="339"/>
    </row>
    <row r="2888" spans="1:17" ht="13.5" customHeight="1">
      <c r="A2888" s="481"/>
      <c r="B2888" s="481"/>
      <c r="C2888" s="481"/>
      <c r="D2888" s="481"/>
      <c r="E2888" s="481"/>
      <c r="F2888" s="339"/>
      <c r="G2888" s="340" t="str">
        <f>IF(ISNUMBER(E2888),E2888/'Bulk DivVar Analysis'!$C$7,"")</f>
        <v/>
      </c>
      <c r="H2888" s="338" t="str">
        <f>IF(ISNUMBER(E2888), IF(G2888&gt;'Bulk DivVar Analysis'!$D$9,"Pass","Fail"),"")</f>
        <v/>
      </c>
      <c r="I2888" s="338" t="str">
        <f t="shared" si="47"/>
        <v/>
      </c>
      <c r="J2888" s="339"/>
      <c r="K2888" s="339"/>
      <c r="L2888" s="339"/>
      <c r="M2888" s="339"/>
      <c r="N2888" s="339"/>
      <c r="O2888" s="339"/>
      <c r="P2888" s="339"/>
      <c r="Q2888" s="339"/>
    </row>
    <row r="2889" spans="1:17" ht="13.5" customHeight="1">
      <c r="A2889" s="481"/>
      <c r="B2889" s="481"/>
      <c r="C2889" s="481"/>
      <c r="D2889" s="481"/>
      <c r="E2889" s="481"/>
      <c r="F2889" s="339"/>
      <c r="G2889" s="340" t="str">
        <f>IF(ISNUMBER(E2889),E2889/'Bulk DivVar Analysis'!$C$7,"")</f>
        <v/>
      </c>
      <c r="H2889" s="338" t="str">
        <f>IF(ISNUMBER(E2889), IF(G2889&gt;'Bulk DivVar Analysis'!$D$9,"Pass","Fail"),"")</f>
        <v/>
      </c>
      <c r="I2889" s="338" t="str">
        <f t="shared" si="47"/>
        <v/>
      </c>
      <c r="J2889" s="339"/>
      <c r="K2889" s="339"/>
      <c r="L2889" s="339"/>
      <c r="M2889" s="339"/>
      <c r="N2889" s="339"/>
      <c r="O2889" s="339"/>
      <c r="P2889" s="339"/>
      <c r="Q2889" s="339"/>
    </row>
    <row r="2890" spans="1:17" ht="13.5" customHeight="1">
      <c r="A2890" s="481"/>
      <c r="B2890" s="481"/>
      <c r="C2890" s="481"/>
      <c r="D2890" s="481"/>
      <c r="E2890" s="481"/>
      <c r="F2890" s="339"/>
      <c r="G2890" s="340" t="str">
        <f>IF(ISNUMBER(E2890),E2890/'Bulk DivVar Analysis'!$C$7,"")</f>
        <v/>
      </c>
      <c r="H2890" s="338" t="str">
        <f>IF(ISNUMBER(E2890), IF(G2890&gt;'Bulk DivVar Analysis'!$D$9,"Pass","Fail"),"")</f>
        <v/>
      </c>
      <c r="I2890" s="338" t="str">
        <f t="shared" si="47"/>
        <v/>
      </c>
      <c r="J2890" s="339"/>
      <c r="K2890" s="339"/>
      <c r="L2890" s="339"/>
      <c r="M2890" s="339"/>
      <c r="N2890" s="339"/>
      <c r="O2890" s="339"/>
      <c r="P2890" s="339"/>
      <c r="Q2890" s="339"/>
    </row>
    <row r="2891" spans="1:17" ht="13.5" customHeight="1">
      <c r="A2891" s="481"/>
      <c r="B2891" s="481"/>
      <c r="C2891" s="481"/>
      <c r="D2891" s="481"/>
      <c r="E2891" s="481"/>
      <c r="F2891" s="339"/>
      <c r="G2891" s="340" t="str">
        <f>IF(ISNUMBER(E2891),E2891/'Bulk DivVar Analysis'!$C$7,"")</f>
        <v/>
      </c>
      <c r="H2891" s="338" t="str">
        <f>IF(ISNUMBER(E2891), IF(G2891&gt;'Bulk DivVar Analysis'!$D$9,"Pass","Fail"),"")</f>
        <v/>
      </c>
      <c r="I2891" s="338" t="str">
        <f t="shared" si="47"/>
        <v/>
      </c>
      <c r="J2891" s="339"/>
      <c r="K2891" s="339"/>
      <c r="L2891" s="339"/>
      <c r="M2891" s="339"/>
      <c r="N2891" s="339"/>
      <c r="O2891" s="339"/>
      <c r="P2891" s="339"/>
      <c r="Q2891" s="339"/>
    </row>
    <row r="2892" spans="1:17" ht="13.5" customHeight="1">
      <c r="A2892" s="481"/>
      <c r="B2892" s="481"/>
      <c r="C2892" s="481"/>
      <c r="D2892" s="481"/>
      <c r="E2892" s="481"/>
      <c r="F2892" s="339"/>
      <c r="G2892" s="340" t="str">
        <f>IF(ISNUMBER(E2892),E2892/'Bulk DivVar Analysis'!$C$7,"")</f>
        <v/>
      </c>
      <c r="H2892" s="338" t="str">
        <f>IF(ISNUMBER(E2892), IF(G2892&gt;'Bulk DivVar Analysis'!$D$9,"Pass","Fail"),"")</f>
        <v/>
      </c>
      <c r="I2892" s="338" t="str">
        <f t="shared" si="47"/>
        <v/>
      </c>
      <c r="J2892" s="339"/>
      <c r="K2892" s="339"/>
      <c r="L2892" s="339"/>
      <c r="M2892" s="339"/>
      <c r="N2892" s="339"/>
      <c r="O2892" s="339"/>
      <c r="P2892" s="339"/>
      <c r="Q2892" s="339"/>
    </row>
    <row r="2893" spans="1:17" ht="13.5" customHeight="1">
      <c r="A2893" s="481"/>
      <c r="B2893" s="481"/>
      <c r="C2893" s="481"/>
      <c r="D2893" s="481"/>
      <c r="E2893" s="481"/>
      <c r="F2893" s="339"/>
      <c r="G2893" s="340" t="str">
        <f>IF(ISNUMBER(E2893),E2893/'Bulk DivVar Analysis'!$C$7,"")</f>
        <v/>
      </c>
      <c r="H2893" s="338" t="str">
        <f>IF(ISNUMBER(E2893), IF(G2893&gt;'Bulk DivVar Analysis'!$D$9,"Pass","Fail"),"")</f>
        <v/>
      </c>
      <c r="I2893" s="338" t="str">
        <f t="shared" si="47"/>
        <v/>
      </c>
      <c r="J2893" s="339"/>
      <c r="K2893" s="339"/>
      <c r="L2893" s="339"/>
      <c r="M2893" s="339"/>
      <c r="N2893" s="339"/>
      <c r="O2893" s="339"/>
      <c r="P2893" s="339"/>
      <c r="Q2893" s="339"/>
    </row>
    <row r="2894" spans="1:17" ht="13.5" customHeight="1">
      <c r="A2894" s="481"/>
      <c r="B2894" s="481"/>
      <c r="C2894" s="481"/>
      <c r="D2894" s="481"/>
      <c r="E2894" s="481"/>
      <c r="F2894" s="339"/>
      <c r="G2894" s="340" t="str">
        <f>IF(ISNUMBER(E2894),E2894/'Bulk DivVar Analysis'!$C$7,"")</f>
        <v/>
      </c>
      <c r="H2894" s="338" t="str">
        <f>IF(ISNUMBER(E2894), IF(G2894&gt;'Bulk DivVar Analysis'!$D$9,"Pass","Fail"),"")</f>
        <v/>
      </c>
      <c r="I2894" s="338" t="str">
        <f t="shared" si="47"/>
        <v/>
      </c>
      <c r="J2894" s="339"/>
      <c r="K2894" s="339"/>
      <c r="L2894" s="339"/>
      <c r="M2894" s="339"/>
      <c r="N2894" s="339"/>
      <c r="O2894" s="339"/>
      <c r="P2894" s="339"/>
      <c r="Q2894" s="339"/>
    </row>
    <row r="2895" spans="1:17" ht="13.5" customHeight="1">
      <c r="A2895" s="481"/>
      <c r="B2895" s="481"/>
      <c r="C2895" s="481"/>
      <c r="D2895" s="481"/>
      <c r="E2895" s="481"/>
      <c r="F2895" s="339"/>
      <c r="G2895" s="340" t="str">
        <f>IF(ISNUMBER(E2895),E2895/'Bulk DivVar Analysis'!$C$7,"")</f>
        <v/>
      </c>
      <c r="H2895" s="338" t="str">
        <f>IF(ISNUMBER(E2895), IF(G2895&gt;'Bulk DivVar Analysis'!$D$9,"Pass","Fail"),"")</f>
        <v/>
      </c>
      <c r="I2895" s="338" t="str">
        <f t="shared" si="47"/>
        <v/>
      </c>
      <c r="J2895" s="339"/>
      <c r="K2895" s="339"/>
      <c r="L2895" s="339"/>
      <c r="M2895" s="339"/>
      <c r="N2895" s="339"/>
      <c r="O2895" s="339"/>
      <c r="P2895" s="339"/>
      <c r="Q2895" s="339"/>
    </row>
    <row r="2896" spans="1:17" ht="13.5" customHeight="1">
      <c r="A2896" s="481"/>
      <c r="B2896" s="481"/>
      <c r="C2896" s="481"/>
      <c r="D2896" s="481"/>
      <c r="E2896" s="481"/>
      <c r="F2896" s="339"/>
      <c r="G2896" s="340" t="str">
        <f>IF(ISNUMBER(E2896),E2896/'Bulk DivVar Analysis'!$C$7,"")</f>
        <v/>
      </c>
      <c r="H2896" s="338" t="str">
        <f>IF(ISNUMBER(E2896), IF(G2896&gt;'Bulk DivVar Analysis'!$D$9,"Pass","Fail"),"")</f>
        <v/>
      </c>
      <c r="I2896" s="338" t="str">
        <f t="shared" si="47"/>
        <v/>
      </c>
      <c r="J2896" s="339"/>
      <c r="K2896" s="339"/>
      <c r="L2896" s="339"/>
      <c r="M2896" s="339"/>
      <c r="N2896" s="339"/>
      <c r="O2896" s="339"/>
      <c r="P2896" s="339"/>
      <c r="Q2896" s="339"/>
    </row>
    <row r="2897" spans="1:17" ht="13.5" customHeight="1">
      <c r="A2897" s="481"/>
      <c r="B2897" s="481"/>
      <c r="C2897" s="481"/>
      <c r="D2897" s="481"/>
      <c r="E2897" s="481"/>
      <c r="F2897" s="339"/>
      <c r="G2897" s="340" t="str">
        <f>IF(ISNUMBER(E2897),E2897/'Bulk DivVar Analysis'!$C$7,"")</f>
        <v/>
      </c>
      <c r="H2897" s="338" t="str">
        <f>IF(ISNUMBER(E2897), IF(G2897&gt;'Bulk DivVar Analysis'!$D$9,"Pass","Fail"),"")</f>
        <v/>
      </c>
      <c r="I2897" s="338" t="str">
        <f t="shared" si="47"/>
        <v/>
      </c>
      <c r="J2897" s="339"/>
      <c r="K2897" s="339"/>
      <c r="L2897" s="339"/>
      <c r="M2897" s="339"/>
      <c r="N2897" s="339"/>
      <c r="O2897" s="339"/>
      <c r="P2897" s="339"/>
      <c r="Q2897" s="339"/>
    </row>
    <row r="2898" spans="1:17" ht="13.5" customHeight="1">
      <c r="A2898" s="481"/>
      <c r="B2898" s="481"/>
      <c r="C2898" s="481"/>
      <c r="D2898" s="481"/>
      <c r="E2898" s="481"/>
      <c r="F2898" s="339"/>
      <c r="G2898" s="340" t="str">
        <f>IF(ISNUMBER(E2898),E2898/'Bulk DivVar Analysis'!$C$7,"")</f>
        <v/>
      </c>
      <c r="H2898" s="338" t="str">
        <f>IF(ISNUMBER(E2898), IF(G2898&gt;'Bulk DivVar Analysis'!$D$9,"Pass","Fail"),"")</f>
        <v/>
      </c>
      <c r="I2898" s="338" t="str">
        <f t="shared" si="47"/>
        <v/>
      </c>
      <c r="J2898" s="339"/>
      <c r="K2898" s="339"/>
      <c r="L2898" s="339"/>
      <c r="M2898" s="339"/>
      <c r="N2898" s="339"/>
      <c r="O2898" s="339"/>
      <c r="P2898" s="339"/>
      <c r="Q2898" s="339"/>
    </row>
    <row r="2899" spans="1:17" ht="13.5" customHeight="1">
      <c r="A2899" s="481"/>
      <c r="B2899" s="481"/>
      <c r="C2899" s="481"/>
      <c r="D2899" s="481"/>
      <c r="E2899" s="481"/>
      <c r="F2899" s="339"/>
      <c r="G2899" s="340" t="str">
        <f>IF(ISNUMBER(E2899),E2899/'Bulk DivVar Analysis'!$C$7,"")</f>
        <v/>
      </c>
      <c r="H2899" s="338" t="str">
        <f>IF(ISNUMBER(E2899), IF(G2899&gt;'Bulk DivVar Analysis'!$D$9,"Pass","Fail"),"")</f>
        <v/>
      </c>
      <c r="I2899" s="338" t="str">
        <f t="shared" si="47"/>
        <v/>
      </c>
      <c r="J2899" s="339"/>
      <c r="K2899" s="339"/>
      <c r="L2899" s="339"/>
      <c r="M2899" s="339"/>
      <c r="N2899" s="339"/>
      <c r="O2899" s="339"/>
      <c r="P2899" s="339"/>
      <c r="Q2899" s="339"/>
    </row>
    <row r="2900" spans="1:17" ht="13.5" customHeight="1">
      <c r="A2900" s="481"/>
      <c r="B2900" s="481"/>
      <c r="C2900" s="481"/>
      <c r="D2900" s="481"/>
      <c r="E2900" s="481"/>
      <c r="F2900" s="339"/>
      <c r="G2900" s="340" t="str">
        <f>IF(ISNUMBER(E2900),E2900/'Bulk DivVar Analysis'!$C$7,"")</f>
        <v/>
      </c>
      <c r="H2900" s="338" t="str">
        <f>IF(ISNUMBER(E2900), IF(G2900&gt;'Bulk DivVar Analysis'!$D$9,"Pass","Fail"),"")</f>
        <v/>
      </c>
      <c r="I2900" s="338" t="str">
        <f t="shared" si="47"/>
        <v/>
      </c>
      <c r="J2900" s="339"/>
      <c r="K2900" s="339"/>
      <c r="L2900" s="339"/>
      <c r="M2900" s="339"/>
      <c r="N2900" s="339"/>
      <c r="O2900" s="339"/>
      <c r="P2900" s="339"/>
      <c r="Q2900" s="339"/>
    </row>
    <row r="2901" spans="1:17" ht="13.5" customHeight="1">
      <c r="A2901" s="481"/>
      <c r="B2901" s="481"/>
      <c r="C2901" s="481"/>
      <c r="D2901" s="481"/>
      <c r="E2901" s="481"/>
      <c r="F2901" s="339"/>
      <c r="G2901" s="340" t="str">
        <f>IF(ISNUMBER(E2901),E2901/'Bulk DivVar Analysis'!$C$7,"")</f>
        <v/>
      </c>
      <c r="H2901" s="338" t="str">
        <f>IF(ISNUMBER(E2901), IF(G2901&gt;'Bulk DivVar Analysis'!$D$9,"Pass","Fail"),"")</f>
        <v/>
      </c>
      <c r="I2901" s="338" t="str">
        <f t="shared" si="47"/>
        <v/>
      </c>
      <c r="J2901" s="339"/>
      <c r="K2901" s="339"/>
      <c r="L2901" s="339"/>
      <c r="M2901" s="339"/>
      <c r="N2901" s="339"/>
      <c r="O2901" s="339"/>
      <c r="P2901" s="339"/>
      <c r="Q2901" s="339"/>
    </row>
    <row r="2902" spans="1:17" ht="13.5" customHeight="1">
      <c r="A2902" s="481"/>
      <c r="B2902" s="481"/>
      <c r="C2902" s="481"/>
      <c r="D2902" s="481"/>
      <c r="E2902" s="481"/>
      <c r="F2902" s="339"/>
      <c r="G2902" s="340" t="str">
        <f>IF(ISNUMBER(E2902),E2902/'Bulk DivVar Analysis'!$C$7,"")</f>
        <v/>
      </c>
      <c r="H2902" s="338" t="str">
        <f>IF(ISNUMBER(E2902), IF(G2902&gt;'Bulk DivVar Analysis'!$D$9,"Pass","Fail"),"")</f>
        <v/>
      </c>
      <c r="I2902" s="338" t="str">
        <f t="shared" si="47"/>
        <v/>
      </c>
      <c r="J2902" s="339"/>
      <c r="K2902" s="339"/>
      <c r="L2902" s="339"/>
      <c r="M2902" s="339"/>
      <c r="N2902" s="339"/>
      <c r="O2902" s="339"/>
      <c r="P2902" s="339"/>
      <c r="Q2902" s="339"/>
    </row>
    <row r="2903" spans="1:17" ht="13.5" customHeight="1">
      <c r="A2903" s="481"/>
      <c r="B2903" s="481"/>
      <c r="C2903" s="481"/>
      <c r="D2903" s="481"/>
      <c r="E2903" s="481"/>
      <c r="F2903" s="339"/>
      <c r="G2903" s="340" t="str">
        <f>IF(ISNUMBER(E2903),E2903/'Bulk DivVar Analysis'!$C$7,"")</f>
        <v/>
      </c>
      <c r="H2903" s="338" t="str">
        <f>IF(ISNUMBER(E2903), IF(G2903&gt;'Bulk DivVar Analysis'!$D$9,"Pass","Fail"),"")</f>
        <v/>
      </c>
      <c r="I2903" s="338" t="str">
        <f t="shared" si="47"/>
        <v/>
      </c>
      <c r="J2903" s="339"/>
      <c r="K2903" s="339"/>
      <c r="L2903" s="339"/>
      <c r="M2903" s="339"/>
      <c r="N2903" s="339"/>
      <c r="O2903" s="339"/>
      <c r="P2903" s="339"/>
      <c r="Q2903" s="339"/>
    </row>
    <row r="2904" spans="1:17" ht="13.5" customHeight="1">
      <c r="A2904" s="481"/>
      <c r="B2904" s="481"/>
      <c r="C2904" s="481"/>
      <c r="D2904" s="481"/>
      <c r="E2904" s="481"/>
      <c r="F2904" s="339"/>
      <c r="G2904" s="340" t="str">
        <f>IF(ISNUMBER(E2904),E2904/'Bulk DivVar Analysis'!$C$7,"")</f>
        <v/>
      </c>
      <c r="H2904" s="338" t="str">
        <f>IF(ISNUMBER(E2904), IF(G2904&gt;'Bulk DivVar Analysis'!$D$9,"Pass","Fail"),"")</f>
        <v/>
      </c>
      <c r="I2904" s="338" t="str">
        <f t="shared" si="47"/>
        <v/>
      </c>
      <c r="J2904" s="339"/>
      <c r="K2904" s="339"/>
      <c r="L2904" s="339"/>
      <c r="M2904" s="339"/>
      <c r="N2904" s="339"/>
      <c r="O2904" s="339"/>
      <c r="P2904" s="339"/>
      <c r="Q2904" s="339"/>
    </row>
    <row r="2905" spans="1:17" ht="13.5" customHeight="1">
      <c r="A2905" s="481"/>
      <c r="B2905" s="481"/>
      <c r="C2905" s="481"/>
      <c r="D2905" s="481"/>
      <c r="E2905" s="481"/>
      <c r="F2905" s="339"/>
      <c r="G2905" s="340" t="str">
        <f>IF(ISNUMBER(E2905),E2905/'Bulk DivVar Analysis'!$C$7,"")</f>
        <v/>
      </c>
      <c r="H2905" s="338" t="str">
        <f>IF(ISNUMBER(E2905), IF(G2905&gt;'Bulk DivVar Analysis'!$D$9,"Pass","Fail"),"")</f>
        <v/>
      </c>
      <c r="I2905" s="338" t="str">
        <f t="shared" si="47"/>
        <v/>
      </c>
      <c r="J2905" s="339"/>
      <c r="K2905" s="339"/>
      <c r="L2905" s="339"/>
      <c r="M2905" s="339"/>
      <c r="N2905" s="339"/>
      <c r="O2905" s="339"/>
      <c r="P2905" s="339"/>
      <c r="Q2905" s="339"/>
    </row>
    <row r="2906" spans="1:17" ht="13.5" customHeight="1">
      <c r="A2906" s="481"/>
      <c r="B2906" s="481"/>
      <c r="C2906" s="481"/>
      <c r="D2906" s="481"/>
      <c r="E2906" s="481"/>
      <c r="F2906" s="339"/>
      <c r="G2906" s="340" t="str">
        <f>IF(ISNUMBER(E2906),E2906/'Bulk DivVar Analysis'!$C$7,"")</f>
        <v/>
      </c>
      <c r="H2906" s="338" t="str">
        <f>IF(ISNUMBER(E2906), IF(G2906&gt;'Bulk DivVar Analysis'!$D$9,"Pass","Fail"),"")</f>
        <v/>
      </c>
      <c r="I2906" s="338" t="str">
        <f t="shared" si="47"/>
        <v/>
      </c>
      <c r="J2906" s="339"/>
      <c r="K2906" s="339"/>
      <c r="L2906" s="339"/>
      <c r="M2906" s="339"/>
      <c r="N2906" s="339"/>
      <c r="O2906" s="339"/>
      <c r="P2906" s="339"/>
      <c r="Q2906" s="339"/>
    </row>
    <row r="2907" spans="1:17" ht="13.5" customHeight="1">
      <c r="A2907" s="481"/>
      <c r="B2907" s="481"/>
      <c r="C2907" s="481"/>
      <c r="D2907" s="481"/>
      <c r="E2907" s="481"/>
      <c r="F2907" s="339"/>
      <c r="G2907" s="340" t="str">
        <f>IF(ISNUMBER(E2907),E2907/'Bulk DivVar Analysis'!$C$7,"")</f>
        <v/>
      </c>
      <c r="H2907" s="338" t="str">
        <f>IF(ISNUMBER(E2907), IF(G2907&gt;'Bulk DivVar Analysis'!$D$9,"Pass","Fail"),"")</f>
        <v/>
      </c>
      <c r="I2907" s="338" t="str">
        <f t="shared" si="47"/>
        <v/>
      </c>
      <c r="J2907" s="339"/>
      <c r="K2907" s="339"/>
      <c r="L2907" s="339"/>
      <c r="M2907" s="339"/>
      <c r="N2907" s="339"/>
      <c r="O2907" s="339"/>
      <c r="P2907" s="339"/>
      <c r="Q2907" s="339"/>
    </row>
    <row r="2908" spans="1:17" ht="13.5" customHeight="1">
      <c r="A2908" s="481"/>
      <c r="B2908" s="481"/>
      <c r="C2908" s="481"/>
      <c r="D2908" s="481"/>
      <c r="E2908" s="481"/>
      <c r="F2908" s="339"/>
      <c r="G2908" s="340" t="str">
        <f>IF(ISNUMBER(E2908),E2908/'Bulk DivVar Analysis'!$C$7,"")</f>
        <v/>
      </c>
      <c r="H2908" s="338" t="str">
        <f>IF(ISNUMBER(E2908), IF(G2908&gt;'Bulk DivVar Analysis'!$D$9,"Pass","Fail"),"")</f>
        <v/>
      </c>
      <c r="I2908" s="338" t="str">
        <f t="shared" si="47"/>
        <v/>
      </c>
      <c r="J2908" s="339"/>
      <c r="K2908" s="339"/>
      <c r="L2908" s="339"/>
      <c r="M2908" s="339"/>
      <c r="N2908" s="339"/>
      <c r="O2908" s="339"/>
      <c r="P2908" s="339"/>
      <c r="Q2908" s="339"/>
    </row>
    <row r="2909" spans="1:17" ht="13.5" customHeight="1">
      <c r="A2909" s="481"/>
      <c r="B2909" s="481"/>
      <c r="C2909" s="481"/>
      <c r="D2909" s="481"/>
      <c r="E2909" s="481"/>
      <c r="F2909" s="339"/>
      <c r="G2909" s="340" t="str">
        <f>IF(ISNUMBER(E2909),E2909/'Bulk DivVar Analysis'!$C$7,"")</f>
        <v/>
      </c>
      <c r="H2909" s="338" t="str">
        <f>IF(ISNUMBER(E2909), IF(G2909&gt;'Bulk DivVar Analysis'!$D$9,"Pass","Fail"),"")</f>
        <v/>
      </c>
      <c r="I2909" s="338" t="str">
        <f t="shared" si="47"/>
        <v/>
      </c>
      <c r="J2909" s="339"/>
      <c r="K2909" s="339"/>
      <c r="L2909" s="339"/>
      <c r="M2909" s="339"/>
      <c r="N2909" s="339"/>
      <c r="O2909" s="339"/>
      <c r="P2909" s="339"/>
      <c r="Q2909" s="339"/>
    </row>
    <row r="2910" spans="1:17" ht="13.5" customHeight="1">
      <c r="A2910" s="481"/>
      <c r="B2910" s="481"/>
      <c r="C2910" s="481"/>
      <c r="D2910" s="481"/>
      <c r="E2910" s="481"/>
      <c r="F2910" s="339"/>
      <c r="G2910" s="340" t="str">
        <f>IF(ISNUMBER(E2910),E2910/'Bulk DivVar Analysis'!$C$7,"")</f>
        <v/>
      </c>
      <c r="H2910" s="338" t="str">
        <f>IF(ISNUMBER(E2910), IF(G2910&gt;'Bulk DivVar Analysis'!$D$9,"Pass","Fail"),"")</f>
        <v/>
      </c>
      <c r="I2910" s="338" t="str">
        <f t="shared" si="47"/>
        <v/>
      </c>
      <c r="J2910" s="339"/>
      <c r="K2910" s="339"/>
      <c r="L2910" s="339"/>
      <c r="M2910" s="339"/>
      <c r="N2910" s="339"/>
      <c r="O2910" s="339"/>
      <c r="P2910" s="339"/>
      <c r="Q2910" s="339"/>
    </row>
    <row r="2911" spans="1:17" ht="13.5" customHeight="1">
      <c r="A2911" s="481"/>
      <c r="B2911" s="481"/>
      <c r="C2911" s="481"/>
      <c r="D2911" s="481"/>
      <c r="E2911" s="481"/>
      <c r="F2911" s="339"/>
      <c r="G2911" s="340" t="str">
        <f>IF(ISNUMBER(E2911),E2911/'Bulk DivVar Analysis'!$C$7,"")</f>
        <v/>
      </c>
      <c r="H2911" s="338" t="str">
        <f>IF(ISNUMBER(E2911), IF(G2911&gt;'Bulk DivVar Analysis'!$D$9,"Pass","Fail"),"")</f>
        <v/>
      </c>
      <c r="I2911" s="338" t="str">
        <f t="shared" si="47"/>
        <v/>
      </c>
      <c r="J2911" s="339"/>
      <c r="K2911" s="339"/>
      <c r="L2911" s="339"/>
      <c r="M2911" s="339"/>
      <c r="N2911" s="339"/>
      <c r="O2911" s="339"/>
      <c r="P2911" s="339"/>
      <c r="Q2911" s="339"/>
    </row>
    <row r="2912" spans="1:17" ht="13.5" customHeight="1">
      <c r="A2912" s="481"/>
      <c r="B2912" s="481"/>
      <c r="C2912" s="481"/>
      <c r="D2912" s="481"/>
      <c r="E2912" s="481"/>
      <c r="F2912" s="339"/>
      <c r="G2912" s="340" t="str">
        <f>IF(ISNUMBER(E2912),E2912/'Bulk DivVar Analysis'!$C$7,"")</f>
        <v/>
      </c>
      <c r="H2912" s="338" t="str">
        <f>IF(ISNUMBER(E2912), IF(G2912&gt;'Bulk DivVar Analysis'!$D$9,"Pass","Fail"),"")</f>
        <v/>
      </c>
      <c r="I2912" s="338" t="str">
        <f t="shared" si="47"/>
        <v/>
      </c>
      <c r="J2912" s="339"/>
      <c r="K2912" s="339"/>
      <c r="L2912" s="339"/>
      <c r="M2912" s="339"/>
      <c r="N2912" s="339"/>
      <c r="O2912" s="339"/>
      <c r="P2912" s="339"/>
      <c r="Q2912" s="339"/>
    </row>
    <row r="2913" spans="1:17" ht="13.5" customHeight="1">
      <c r="A2913" s="481"/>
      <c r="B2913" s="481"/>
      <c r="C2913" s="481"/>
      <c r="D2913" s="481"/>
      <c r="E2913" s="481"/>
      <c r="F2913" s="339"/>
      <c r="G2913" s="340" t="str">
        <f>IF(ISNUMBER(E2913),E2913/'Bulk DivVar Analysis'!$C$7,"")</f>
        <v/>
      </c>
      <c r="H2913" s="338" t="str">
        <f>IF(ISNUMBER(E2913), IF(G2913&gt;'Bulk DivVar Analysis'!$D$9,"Pass","Fail"),"")</f>
        <v/>
      </c>
      <c r="I2913" s="338" t="str">
        <f t="shared" si="47"/>
        <v/>
      </c>
      <c r="J2913" s="339"/>
      <c r="K2913" s="339"/>
      <c r="L2913" s="339"/>
      <c r="M2913" s="339"/>
      <c r="N2913" s="339"/>
      <c r="O2913" s="339"/>
      <c r="P2913" s="339"/>
      <c r="Q2913" s="339"/>
    </row>
    <row r="2914" spans="1:17" ht="13.5" customHeight="1">
      <c r="A2914" s="481"/>
      <c r="B2914" s="481"/>
      <c r="C2914" s="481"/>
      <c r="D2914" s="481"/>
      <c r="E2914" s="481"/>
      <c r="F2914" s="339"/>
      <c r="G2914" s="340" t="str">
        <f>IF(ISNUMBER(E2914),E2914/'Bulk DivVar Analysis'!$C$7,"")</f>
        <v/>
      </c>
      <c r="H2914" s="338" t="str">
        <f>IF(ISNUMBER(E2914), IF(G2914&gt;'Bulk DivVar Analysis'!$D$9,"Pass","Fail"),"")</f>
        <v/>
      </c>
      <c r="I2914" s="338" t="str">
        <f t="shared" si="47"/>
        <v/>
      </c>
      <c r="J2914" s="339"/>
      <c r="K2914" s="339"/>
      <c r="L2914" s="339"/>
      <c r="M2914" s="339"/>
      <c r="N2914" s="339"/>
      <c r="O2914" s="339"/>
      <c r="P2914" s="339"/>
      <c r="Q2914" s="339"/>
    </row>
    <row r="2915" spans="1:17" ht="13.5" customHeight="1">
      <c r="A2915" s="481"/>
      <c r="B2915" s="481"/>
      <c r="C2915" s="481"/>
      <c r="D2915" s="481"/>
      <c r="E2915" s="481"/>
      <c r="F2915" s="339"/>
      <c r="G2915" s="340" t="str">
        <f>IF(ISNUMBER(E2915),E2915/'Bulk DivVar Analysis'!$C$7,"")</f>
        <v/>
      </c>
      <c r="H2915" s="338" t="str">
        <f>IF(ISNUMBER(E2915), IF(G2915&gt;'Bulk DivVar Analysis'!$D$9,"Pass","Fail"),"")</f>
        <v/>
      </c>
      <c r="I2915" s="338" t="str">
        <f t="shared" si="47"/>
        <v/>
      </c>
      <c r="J2915" s="339"/>
      <c r="K2915" s="339"/>
      <c r="L2915" s="339"/>
      <c r="M2915" s="339"/>
      <c r="N2915" s="339"/>
      <c r="O2915" s="339"/>
      <c r="P2915" s="339"/>
      <c r="Q2915" s="339"/>
    </row>
    <row r="2916" spans="1:17" ht="13.5" customHeight="1">
      <c r="A2916" s="481"/>
      <c r="B2916" s="481"/>
      <c r="C2916" s="481"/>
      <c r="D2916" s="481"/>
      <c r="E2916" s="481"/>
      <c r="F2916" s="339"/>
      <c r="G2916" s="340" t="str">
        <f>IF(ISNUMBER(E2916),E2916/'Bulk DivVar Analysis'!$C$7,"")</f>
        <v/>
      </c>
      <c r="H2916" s="338" t="str">
        <f>IF(ISNUMBER(E2916), IF(G2916&gt;'Bulk DivVar Analysis'!$D$9,"Pass","Fail"),"")</f>
        <v/>
      </c>
      <c r="I2916" s="338" t="str">
        <f t="shared" si="47"/>
        <v/>
      </c>
      <c r="J2916" s="339"/>
      <c r="K2916" s="339"/>
      <c r="L2916" s="339"/>
      <c r="M2916" s="339"/>
      <c r="N2916" s="339"/>
      <c r="O2916" s="339"/>
      <c r="P2916" s="339"/>
      <c r="Q2916" s="339"/>
    </row>
    <row r="2917" spans="1:17" ht="13.5" customHeight="1">
      <c r="A2917" s="481"/>
      <c r="B2917" s="481"/>
      <c r="C2917" s="481"/>
      <c r="D2917" s="481"/>
      <c r="E2917" s="481"/>
      <c r="F2917" s="339"/>
      <c r="G2917" s="340" t="str">
        <f>IF(ISNUMBER(E2917),E2917/'Bulk DivVar Analysis'!$C$7,"")</f>
        <v/>
      </c>
      <c r="H2917" s="338" t="str">
        <f>IF(ISNUMBER(E2917), IF(G2917&gt;'Bulk DivVar Analysis'!$D$9,"Pass","Fail"),"")</f>
        <v/>
      </c>
      <c r="I2917" s="338" t="str">
        <f t="shared" si="47"/>
        <v/>
      </c>
      <c r="J2917" s="339"/>
      <c r="K2917" s="339"/>
      <c r="L2917" s="339"/>
      <c r="M2917" s="339"/>
      <c r="N2917" s="339"/>
      <c r="O2917" s="339"/>
      <c r="P2917" s="339"/>
      <c r="Q2917" s="339"/>
    </row>
    <row r="2918" spans="1:17" ht="13.5" customHeight="1">
      <c r="A2918" s="481"/>
      <c r="B2918" s="481"/>
      <c r="C2918" s="481"/>
      <c r="D2918" s="481"/>
      <c r="E2918" s="481"/>
      <c r="F2918" s="339"/>
      <c r="G2918" s="340" t="str">
        <f>IF(ISNUMBER(E2918),E2918/'Bulk DivVar Analysis'!$C$7,"")</f>
        <v/>
      </c>
      <c r="H2918" s="338" t="str">
        <f>IF(ISNUMBER(E2918), IF(G2918&gt;'Bulk DivVar Analysis'!$D$9,"Pass","Fail"),"")</f>
        <v/>
      </c>
      <c r="I2918" s="338" t="str">
        <f t="shared" si="47"/>
        <v/>
      </c>
      <c r="J2918" s="339"/>
      <c r="K2918" s="339"/>
      <c r="L2918" s="339"/>
      <c r="M2918" s="339"/>
      <c r="N2918" s="339"/>
      <c r="O2918" s="339"/>
      <c r="P2918" s="339"/>
      <c r="Q2918" s="339"/>
    </row>
    <row r="2919" spans="1:17" ht="13.5" customHeight="1">
      <c r="A2919" s="481"/>
      <c r="B2919" s="481"/>
      <c r="C2919" s="481"/>
      <c r="D2919" s="481"/>
      <c r="E2919" s="481"/>
      <c r="F2919" s="339"/>
      <c r="G2919" s="340" t="str">
        <f>IF(ISNUMBER(E2919),E2919/'Bulk DivVar Analysis'!$C$7,"")</f>
        <v/>
      </c>
      <c r="H2919" s="338" t="str">
        <f>IF(ISNUMBER(E2919), IF(G2919&gt;'Bulk DivVar Analysis'!$D$9,"Pass","Fail"),"")</f>
        <v/>
      </c>
      <c r="I2919" s="338" t="str">
        <f t="shared" si="47"/>
        <v/>
      </c>
      <c r="J2919" s="339"/>
      <c r="K2919" s="339"/>
      <c r="L2919" s="339"/>
      <c r="M2919" s="339"/>
      <c r="N2919" s="339"/>
      <c r="O2919" s="339"/>
      <c r="P2919" s="339"/>
      <c r="Q2919" s="339"/>
    </row>
    <row r="2920" spans="1:17" ht="13.5" customHeight="1">
      <c r="A2920" s="481"/>
      <c r="B2920" s="481"/>
      <c r="C2920" s="481"/>
      <c r="D2920" s="481"/>
      <c r="E2920" s="481"/>
      <c r="F2920" s="339"/>
      <c r="G2920" s="340" t="str">
        <f>IF(ISNUMBER(E2920),E2920/'Bulk DivVar Analysis'!$C$7,"")</f>
        <v/>
      </c>
      <c r="H2920" s="338" t="str">
        <f>IF(ISNUMBER(E2920), IF(G2920&gt;'Bulk DivVar Analysis'!$D$9,"Pass","Fail"),"")</f>
        <v/>
      </c>
      <c r="I2920" s="338" t="str">
        <f t="shared" si="47"/>
        <v/>
      </c>
      <c r="J2920" s="339"/>
      <c r="K2920" s="339"/>
      <c r="L2920" s="339"/>
      <c r="M2920" s="339"/>
      <c r="N2920" s="339"/>
      <c r="O2920" s="339"/>
      <c r="P2920" s="339"/>
      <c r="Q2920" s="339"/>
    </row>
    <row r="2921" spans="1:17" ht="13.5" customHeight="1">
      <c r="A2921" s="481"/>
      <c r="B2921" s="481"/>
      <c r="C2921" s="481"/>
      <c r="D2921" s="481"/>
      <c r="E2921" s="481"/>
      <c r="F2921" s="339"/>
      <c r="G2921" s="340" t="str">
        <f>IF(ISNUMBER(E2921),E2921/'Bulk DivVar Analysis'!$C$7,"")</f>
        <v/>
      </c>
      <c r="H2921" s="338" t="str">
        <f>IF(ISNUMBER(E2921), IF(G2921&gt;'Bulk DivVar Analysis'!$D$9,"Pass","Fail"),"")</f>
        <v/>
      </c>
      <c r="I2921" s="338" t="str">
        <f t="shared" si="47"/>
        <v/>
      </c>
      <c r="J2921" s="339"/>
      <c r="K2921" s="339"/>
      <c r="L2921" s="339"/>
      <c r="M2921" s="339"/>
      <c r="N2921" s="339"/>
      <c r="O2921" s="339"/>
      <c r="P2921" s="339"/>
      <c r="Q2921" s="339"/>
    </row>
    <row r="2922" spans="1:17" ht="13.5" customHeight="1">
      <c r="A2922" s="481"/>
      <c r="B2922" s="481"/>
      <c r="C2922" s="481"/>
      <c r="D2922" s="481"/>
      <c r="E2922" s="481"/>
      <c r="F2922" s="339"/>
      <c r="G2922" s="340" t="str">
        <f>IF(ISNUMBER(E2922),E2922/'Bulk DivVar Analysis'!$C$7,"")</f>
        <v/>
      </c>
      <c r="H2922" s="338" t="str">
        <f>IF(ISNUMBER(E2922), IF(G2922&gt;'Bulk DivVar Analysis'!$D$9,"Pass","Fail"),"")</f>
        <v/>
      </c>
      <c r="I2922" s="338" t="str">
        <f t="shared" si="47"/>
        <v/>
      </c>
      <c r="J2922" s="339"/>
      <c r="K2922" s="339"/>
      <c r="L2922" s="339"/>
      <c r="M2922" s="339"/>
      <c r="N2922" s="339"/>
      <c r="O2922" s="339"/>
      <c r="P2922" s="339"/>
      <c r="Q2922" s="339"/>
    </row>
    <row r="2923" spans="1:17" ht="13.5" customHeight="1">
      <c r="A2923" s="481"/>
      <c r="B2923" s="481"/>
      <c r="C2923" s="481"/>
      <c r="D2923" s="481"/>
      <c r="E2923" s="481"/>
      <c r="F2923" s="339"/>
      <c r="G2923" s="340" t="str">
        <f>IF(ISNUMBER(E2923),E2923/'Bulk DivVar Analysis'!$C$7,"")</f>
        <v/>
      </c>
      <c r="H2923" s="338" t="str">
        <f>IF(ISNUMBER(E2923), IF(G2923&gt;'Bulk DivVar Analysis'!$D$9,"Pass","Fail"),"")</f>
        <v/>
      </c>
      <c r="I2923" s="338" t="str">
        <f t="shared" si="47"/>
        <v/>
      </c>
      <c r="J2923" s="339"/>
      <c r="K2923" s="339"/>
      <c r="L2923" s="339"/>
      <c r="M2923" s="339"/>
      <c r="N2923" s="339"/>
      <c r="O2923" s="339"/>
      <c r="P2923" s="339"/>
      <c r="Q2923" s="339"/>
    </row>
    <row r="2924" spans="1:17" ht="13.5" customHeight="1">
      <c r="A2924" s="481"/>
      <c r="B2924" s="481"/>
      <c r="C2924" s="481"/>
      <c r="D2924" s="481"/>
      <c r="E2924" s="481"/>
      <c r="F2924" s="339"/>
      <c r="G2924" s="340" t="str">
        <f>IF(ISNUMBER(E2924),E2924/'Bulk DivVar Analysis'!$C$7,"")</f>
        <v/>
      </c>
      <c r="H2924" s="338" t="str">
        <f>IF(ISNUMBER(E2924), IF(G2924&gt;'Bulk DivVar Analysis'!$D$9,"Pass","Fail"),"")</f>
        <v/>
      </c>
      <c r="I2924" s="338" t="str">
        <f t="shared" si="47"/>
        <v/>
      </c>
      <c r="J2924" s="339"/>
      <c r="K2924" s="339"/>
      <c r="L2924" s="339"/>
      <c r="M2924" s="339"/>
      <c r="N2924" s="339"/>
      <c r="O2924" s="339"/>
      <c r="P2924" s="339"/>
      <c r="Q2924" s="339"/>
    </row>
    <row r="2925" spans="1:17" ht="13.5" customHeight="1">
      <c r="A2925" s="481"/>
      <c r="B2925" s="481"/>
      <c r="C2925" s="481"/>
      <c r="D2925" s="481"/>
      <c r="E2925" s="481"/>
      <c r="F2925" s="339"/>
      <c r="G2925" s="340" t="str">
        <f>IF(ISNUMBER(E2925),E2925/'Bulk DivVar Analysis'!$C$7,"")</f>
        <v/>
      </c>
      <c r="H2925" s="338" t="str">
        <f>IF(ISNUMBER(E2925), IF(G2925&gt;'Bulk DivVar Analysis'!$D$9,"Pass","Fail"),"")</f>
        <v/>
      </c>
      <c r="I2925" s="338" t="str">
        <f t="shared" si="47"/>
        <v/>
      </c>
      <c r="J2925" s="339"/>
      <c r="K2925" s="339"/>
      <c r="L2925" s="339"/>
      <c r="M2925" s="339"/>
      <c r="N2925" s="339"/>
      <c r="O2925" s="339"/>
      <c r="P2925" s="339"/>
      <c r="Q2925" s="339"/>
    </row>
    <row r="2926" spans="1:17" ht="13.5" customHeight="1">
      <c r="A2926" s="481"/>
      <c r="B2926" s="481"/>
      <c r="C2926" s="481"/>
      <c r="D2926" s="481"/>
      <c r="E2926" s="481"/>
      <c r="F2926" s="339"/>
      <c r="G2926" s="340" t="str">
        <f>IF(ISNUMBER(E2926),E2926/'Bulk DivVar Analysis'!$C$7,"")</f>
        <v/>
      </c>
      <c r="H2926" s="338" t="str">
        <f>IF(ISNUMBER(E2926), IF(G2926&gt;'Bulk DivVar Analysis'!$D$9,"Pass","Fail"),"")</f>
        <v/>
      </c>
      <c r="I2926" s="338" t="str">
        <f t="shared" si="47"/>
        <v/>
      </c>
      <c r="J2926" s="339"/>
      <c r="K2926" s="339"/>
      <c r="L2926" s="339"/>
      <c r="M2926" s="339"/>
      <c r="N2926" s="339"/>
      <c r="O2926" s="339"/>
      <c r="P2926" s="339"/>
      <c r="Q2926" s="339"/>
    </row>
    <row r="2927" spans="1:17" ht="13.5" customHeight="1">
      <c r="A2927" s="481"/>
      <c r="B2927" s="481"/>
      <c r="C2927" s="481"/>
      <c r="D2927" s="481"/>
      <c r="E2927" s="481"/>
      <c r="F2927" s="339"/>
      <c r="G2927" s="340" t="str">
        <f>IF(ISNUMBER(E2927),E2927/'Bulk DivVar Analysis'!$C$7,"")</f>
        <v/>
      </c>
      <c r="H2927" s="338" t="str">
        <f>IF(ISNUMBER(E2927), IF(G2927&gt;'Bulk DivVar Analysis'!$D$9,"Pass","Fail"),"")</f>
        <v/>
      </c>
      <c r="I2927" s="338" t="str">
        <f t="shared" si="47"/>
        <v/>
      </c>
      <c r="J2927" s="339"/>
      <c r="K2927" s="339"/>
      <c r="L2927" s="339"/>
      <c r="M2927" s="339"/>
      <c r="N2927" s="339"/>
      <c r="O2927" s="339"/>
      <c r="P2927" s="339"/>
      <c r="Q2927" s="339"/>
    </row>
    <row r="2928" spans="1:17" ht="13.5" customHeight="1">
      <c r="A2928" s="481"/>
      <c r="B2928" s="481"/>
      <c r="C2928" s="481"/>
      <c r="D2928" s="481"/>
      <c r="E2928" s="481"/>
      <c r="F2928" s="339"/>
      <c r="G2928" s="340" t="str">
        <f>IF(ISNUMBER(E2928),E2928/'Bulk DivVar Analysis'!$C$7,"")</f>
        <v/>
      </c>
      <c r="H2928" s="338" t="str">
        <f>IF(ISNUMBER(E2928), IF(G2928&gt;'Bulk DivVar Analysis'!$D$9,"Pass","Fail"),"")</f>
        <v/>
      </c>
      <c r="I2928" s="338" t="str">
        <f t="shared" si="47"/>
        <v/>
      </c>
      <c r="J2928" s="339"/>
      <c r="K2928" s="339"/>
      <c r="L2928" s="339"/>
      <c r="M2928" s="339"/>
      <c r="N2928" s="339"/>
      <c r="O2928" s="339"/>
      <c r="P2928" s="339"/>
      <c r="Q2928" s="339"/>
    </row>
    <row r="2929" spans="1:17" ht="13.5" customHeight="1">
      <c r="A2929" s="481"/>
      <c r="B2929" s="481"/>
      <c r="C2929" s="481"/>
      <c r="D2929" s="481"/>
      <c r="E2929" s="481"/>
      <c r="F2929" s="339"/>
      <c r="G2929" s="340" t="str">
        <f>IF(ISNUMBER(E2929),E2929/'Bulk DivVar Analysis'!$C$7,"")</f>
        <v/>
      </c>
      <c r="H2929" s="338" t="str">
        <f>IF(ISNUMBER(E2929), IF(G2929&gt;'Bulk DivVar Analysis'!$D$9,"Pass","Fail"),"")</f>
        <v/>
      </c>
      <c r="I2929" s="338" t="str">
        <f t="shared" si="47"/>
        <v/>
      </c>
      <c r="J2929" s="339"/>
      <c r="K2929" s="339"/>
      <c r="L2929" s="339"/>
      <c r="M2929" s="339"/>
      <c r="N2929" s="339"/>
      <c r="O2929" s="339"/>
      <c r="P2929" s="339"/>
      <c r="Q2929" s="339"/>
    </row>
    <row r="2930" spans="1:17" ht="13.5" customHeight="1">
      <c r="A2930" s="481"/>
      <c r="B2930" s="481"/>
      <c r="C2930" s="481"/>
      <c r="D2930" s="481"/>
      <c r="E2930" s="481"/>
      <c r="F2930" s="339"/>
      <c r="G2930" s="340" t="str">
        <f>IF(ISNUMBER(E2930),E2930/'Bulk DivVar Analysis'!$C$7,"")</f>
        <v/>
      </c>
      <c r="H2930" s="338" t="str">
        <f>IF(ISNUMBER(E2930), IF(G2930&gt;'Bulk DivVar Analysis'!$D$9,"Pass","Fail"),"")</f>
        <v/>
      </c>
      <c r="I2930" s="338" t="str">
        <f t="shared" si="47"/>
        <v/>
      </c>
      <c r="J2930" s="339"/>
      <c r="K2930" s="339"/>
      <c r="L2930" s="339"/>
      <c r="M2930" s="339"/>
      <c r="N2930" s="339"/>
      <c r="O2930" s="339"/>
      <c r="P2930" s="339"/>
      <c r="Q2930" s="339"/>
    </row>
    <row r="2931" spans="1:17" ht="13.5" customHeight="1">
      <c r="A2931" s="481"/>
      <c r="B2931" s="481"/>
      <c r="C2931" s="481"/>
      <c r="D2931" s="481"/>
      <c r="E2931" s="481"/>
      <c r="F2931" s="339"/>
      <c r="G2931" s="340" t="str">
        <f>IF(ISNUMBER(E2931),E2931/'Bulk DivVar Analysis'!$C$7,"")</f>
        <v/>
      </c>
      <c r="H2931" s="338" t="str">
        <f>IF(ISNUMBER(E2931), IF(G2931&gt;'Bulk DivVar Analysis'!$D$9,"Pass","Fail"),"")</f>
        <v/>
      </c>
      <c r="I2931" s="338" t="str">
        <f t="shared" si="47"/>
        <v/>
      </c>
      <c r="J2931" s="339"/>
      <c r="K2931" s="339"/>
      <c r="L2931" s="339"/>
      <c r="M2931" s="339"/>
      <c r="N2931" s="339"/>
      <c r="O2931" s="339"/>
      <c r="P2931" s="339"/>
      <c r="Q2931" s="339"/>
    </row>
    <row r="2932" spans="1:17" ht="13.5" customHeight="1">
      <c r="A2932" s="481"/>
      <c r="B2932" s="481"/>
      <c r="C2932" s="481"/>
      <c r="D2932" s="481"/>
      <c r="E2932" s="481"/>
      <c r="F2932" s="339"/>
      <c r="G2932" s="340" t="str">
        <f>IF(ISNUMBER(E2932),E2932/'Bulk DivVar Analysis'!$C$7,"")</f>
        <v/>
      </c>
      <c r="H2932" s="338" t="str">
        <f>IF(ISNUMBER(E2932), IF(G2932&gt;'Bulk DivVar Analysis'!$D$9,"Pass","Fail"),"")</f>
        <v/>
      </c>
      <c r="I2932" s="338" t="str">
        <f t="shared" si="47"/>
        <v/>
      </c>
      <c r="J2932" s="339"/>
      <c r="K2932" s="339"/>
      <c r="L2932" s="339"/>
      <c r="M2932" s="339"/>
      <c r="N2932" s="339"/>
      <c r="O2932" s="339"/>
      <c r="P2932" s="339"/>
      <c r="Q2932" s="339"/>
    </row>
    <row r="2933" spans="1:17" ht="13.5" customHeight="1">
      <c r="A2933" s="481"/>
      <c r="B2933" s="481"/>
      <c r="C2933" s="481"/>
      <c r="D2933" s="481"/>
      <c r="E2933" s="481"/>
      <c r="F2933" s="339"/>
      <c r="G2933" s="340" t="str">
        <f>IF(ISNUMBER(E2933),E2933/'Bulk DivVar Analysis'!$C$7,"")</f>
        <v/>
      </c>
      <c r="H2933" s="338" t="str">
        <f>IF(ISNUMBER(E2933), IF(G2933&gt;'Bulk DivVar Analysis'!$D$9,"Pass","Fail"),"")</f>
        <v/>
      </c>
      <c r="I2933" s="338" t="str">
        <f t="shared" si="47"/>
        <v/>
      </c>
      <c r="J2933" s="339"/>
      <c r="K2933" s="339"/>
      <c r="L2933" s="339"/>
      <c r="M2933" s="339"/>
      <c r="N2933" s="339"/>
      <c r="O2933" s="339"/>
      <c r="P2933" s="339"/>
      <c r="Q2933" s="339"/>
    </row>
    <row r="2934" spans="1:17" ht="13.5" customHeight="1">
      <c r="A2934" s="481"/>
      <c r="B2934" s="481"/>
      <c r="C2934" s="481"/>
      <c r="D2934" s="481"/>
      <c r="E2934" s="481"/>
      <c r="F2934" s="339"/>
      <c r="G2934" s="340" t="str">
        <f>IF(ISNUMBER(E2934),E2934/'Bulk DivVar Analysis'!$C$7,"")</f>
        <v/>
      </c>
      <c r="H2934" s="338" t="str">
        <f>IF(ISNUMBER(E2934), IF(G2934&gt;'Bulk DivVar Analysis'!$D$9,"Pass","Fail"),"")</f>
        <v/>
      </c>
      <c r="I2934" s="338" t="str">
        <f t="shared" si="47"/>
        <v/>
      </c>
      <c r="J2934" s="339"/>
      <c r="K2934" s="339"/>
      <c r="L2934" s="339"/>
      <c r="M2934" s="339"/>
      <c r="N2934" s="339"/>
      <c r="O2934" s="339"/>
      <c r="P2934" s="339"/>
      <c r="Q2934" s="339"/>
    </row>
    <row r="2935" spans="1:17" ht="13.5" customHeight="1">
      <c r="A2935" s="481"/>
      <c r="B2935" s="481"/>
      <c r="C2935" s="481"/>
      <c r="D2935" s="481"/>
      <c r="E2935" s="481"/>
      <c r="F2935" s="339"/>
      <c r="G2935" s="340" t="str">
        <f>IF(ISNUMBER(E2935),E2935/'Bulk DivVar Analysis'!$C$7,"")</f>
        <v/>
      </c>
      <c r="H2935" s="338" t="str">
        <f>IF(ISNUMBER(E2935), IF(G2935&gt;'Bulk DivVar Analysis'!$D$9,"Pass","Fail"),"")</f>
        <v/>
      </c>
      <c r="I2935" s="338" t="str">
        <f t="shared" si="47"/>
        <v/>
      </c>
      <c r="J2935" s="339"/>
      <c r="K2935" s="339"/>
      <c r="L2935" s="339"/>
      <c r="M2935" s="339"/>
      <c r="N2935" s="339"/>
      <c r="O2935" s="339"/>
      <c r="P2935" s="339"/>
      <c r="Q2935" s="339"/>
    </row>
    <row r="2936" spans="1:17" ht="13.5" customHeight="1">
      <c r="A2936" s="481"/>
      <c r="B2936" s="481"/>
      <c r="C2936" s="481"/>
      <c r="D2936" s="481"/>
      <c r="E2936" s="481"/>
      <c r="F2936" s="339"/>
      <c r="G2936" s="340" t="str">
        <f>IF(ISNUMBER(E2936),E2936/'Bulk DivVar Analysis'!$C$7,"")</f>
        <v/>
      </c>
      <c r="H2936" s="338" t="str">
        <f>IF(ISNUMBER(E2936), IF(G2936&gt;'Bulk DivVar Analysis'!$D$9,"Pass","Fail"),"")</f>
        <v/>
      </c>
      <c r="I2936" s="338" t="str">
        <f t="shared" si="47"/>
        <v/>
      </c>
      <c r="J2936" s="339"/>
      <c r="K2936" s="339"/>
      <c r="L2936" s="339"/>
      <c r="M2936" s="339"/>
      <c r="N2936" s="339"/>
      <c r="O2936" s="339"/>
      <c r="P2936" s="339"/>
      <c r="Q2936" s="339"/>
    </row>
    <row r="2937" spans="1:17" ht="13.5" customHeight="1">
      <c r="A2937" s="481"/>
      <c r="B2937" s="481"/>
      <c r="C2937" s="481"/>
      <c r="D2937" s="481"/>
      <c r="E2937" s="481"/>
      <c r="F2937" s="339"/>
      <c r="G2937" s="340" t="str">
        <f>IF(ISNUMBER(E2937),E2937/'Bulk DivVar Analysis'!$C$7,"")</f>
        <v/>
      </c>
      <c r="H2937" s="338" t="str">
        <f>IF(ISNUMBER(E2937), IF(G2937&gt;'Bulk DivVar Analysis'!$D$9,"Pass","Fail"),"")</f>
        <v/>
      </c>
      <c r="I2937" s="338" t="str">
        <f t="shared" si="47"/>
        <v/>
      </c>
      <c r="J2937" s="339"/>
      <c r="K2937" s="339"/>
      <c r="L2937" s="339"/>
      <c r="M2937" s="339"/>
      <c r="N2937" s="339"/>
      <c r="O2937" s="339"/>
      <c r="P2937" s="339"/>
      <c r="Q2937" s="339"/>
    </row>
    <row r="2938" spans="1:17" ht="13.5" customHeight="1">
      <c r="A2938" s="481"/>
      <c r="B2938" s="481"/>
      <c r="C2938" s="481"/>
      <c r="D2938" s="481"/>
      <c r="E2938" s="481"/>
      <c r="F2938" s="339"/>
      <c r="G2938" s="340" t="str">
        <f>IF(ISNUMBER(E2938),E2938/'Bulk DivVar Analysis'!$C$7,"")</f>
        <v/>
      </c>
      <c r="H2938" s="338" t="str">
        <f>IF(ISNUMBER(E2938), IF(G2938&gt;'Bulk DivVar Analysis'!$D$9,"Pass","Fail"),"")</f>
        <v/>
      </c>
      <c r="I2938" s="338" t="str">
        <f t="shared" si="47"/>
        <v/>
      </c>
      <c r="J2938" s="339"/>
      <c r="K2938" s="339"/>
      <c r="L2938" s="339"/>
      <c r="M2938" s="339"/>
      <c r="N2938" s="339"/>
      <c r="O2938" s="339"/>
      <c r="P2938" s="339"/>
      <c r="Q2938" s="339"/>
    </row>
    <row r="2939" spans="1:17" ht="13.5" customHeight="1">
      <c r="A2939" s="481"/>
      <c r="B2939" s="481"/>
      <c r="C2939" s="481"/>
      <c r="D2939" s="481"/>
      <c r="E2939" s="481"/>
      <c r="F2939" s="339"/>
      <c r="G2939" s="340" t="str">
        <f>IF(ISNUMBER(E2939),E2939/'Bulk DivVar Analysis'!$C$7,"")</f>
        <v/>
      </c>
      <c r="H2939" s="338" t="str">
        <f>IF(ISNUMBER(E2939), IF(G2939&gt;'Bulk DivVar Analysis'!$D$9,"Pass","Fail"),"")</f>
        <v/>
      </c>
      <c r="I2939" s="338" t="str">
        <f t="shared" si="47"/>
        <v/>
      </c>
      <c r="J2939" s="339"/>
      <c r="K2939" s="339"/>
      <c r="L2939" s="339"/>
      <c r="M2939" s="339"/>
      <c r="N2939" s="339"/>
      <c r="O2939" s="339"/>
      <c r="P2939" s="339"/>
      <c r="Q2939" s="339"/>
    </row>
    <row r="2940" spans="1:17" ht="13.5" customHeight="1">
      <c r="A2940" s="481"/>
      <c r="B2940" s="481"/>
      <c r="C2940" s="481"/>
      <c r="D2940" s="481"/>
      <c r="E2940" s="481"/>
      <c r="F2940" s="339"/>
      <c r="G2940" s="340" t="str">
        <f>IF(ISNUMBER(E2940),E2940/'Bulk DivVar Analysis'!$C$7,"")</f>
        <v/>
      </c>
      <c r="H2940" s="338" t="str">
        <f>IF(ISNUMBER(E2940), IF(G2940&gt;'Bulk DivVar Analysis'!$D$9,"Pass","Fail"),"")</f>
        <v/>
      </c>
      <c r="I2940" s="338" t="str">
        <f t="shared" si="47"/>
        <v/>
      </c>
      <c r="J2940" s="339"/>
      <c r="K2940" s="339"/>
      <c r="L2940" s="339"/>
      <c r="M2940" s="339"/>
      <c r="N2940" s="339"/>
      <c r="O2940" s="339"/>
      <c r="P2940" s="339"/>
      <c r="Q2940" s="339"/>
    </row>
    <row r="2941" spans="1:17" ht="13.5" customHeight="1">
      <c r="A2941" s="481"/>
      <c r="B2941" s="481"/>
      <c r="C2941" s="481"/>
      <c r="D2941" s="481"/>
      <c r="E2941" s="481"/>
      <c r="F2941" s="339"/>
      <c r="G2941" s="340" t="str">
        <f>IF(ISNUMBER(E2941),E2941/'Bulk DivVar Analysis'!$C$7,"")</f>
        <v/>
      </c>
      <c r="H2941" s="338" t="str">
        <f>IF(ISNUMBER(E2941), IF(G2941&gt;'Bulk DivVar Analysis'!$D$9,"Pass","Fail"),"")</f>
        <v/>
      </c>
      <c r="I2941" s="338" t="str">
        <f t="shared" si="47"/>
        <v/>
      </c>
      <c r="J2941" s="339"/>
      <c r="K2941" s="339"/>
      <c r="L2941" s="339"/>
      <c r="M2941" s="339"/>
      <c r="N2941" s="339"/>
      <c r="O2941" s="339"/>
      <c r="P2941" s="339"/>
      <c r="Q2941" s="339"/>
    </row>
    <row r="2942" spans="1:17" ht="13.5" customHeight="1">
      <c r="A2942" s="481"/>
      <c r="B2942" s="481"/>
      <c r="C2942" s="481"/>
      <c r="D2942" s="481"/>
      <c r="E2942" s="481"/>
      <c r="F2942" s="339"/>
      <c r="G2942" s="340" t="str">
        <f>IF(ISNUMBER(E2942),E2942/'Bulk DivVar Analysis'!$C$7,"")</f>
        <v/>
      </c>
      <c r="H2942" s="338" t="str">
        <f>IF(ISNUMBER(E2942), IF(G2942&gt;'Bulk DivVar Analysis'!$D$9,"Pass","Fail"),"")</f>
        <v/>
      </c>
      <c r="I2942" s="338" t="str">
        <f t="shared" si="47"/>
        <v/>
      </c>
      <c r="J2942" s="339"/>
      <c r="K2942" s="339"/>
      <c r="L2942" s="339"/>
      <c r="M2942" s="339"/>
      <c r="N2942" s="339"/>
      <c r="O2942" s="339"/>
      <c r="P2942" s="339"/>
      <c r="Q2942" s="339"/>
    </row>
    <row r="2943" spans="1:17" ht="13.5" customHeight="1">
      <c r="A2943" s="481"/>
      <c r="B2943" s="481"/>
      <c r="C2943" s="481"/>
      <c r="D2943" s="481"/>
      <c r="E2943" s="481"/>
      <c r="F2943" s="339"/>
      <c r="G2943" s="340" t="str">
        <f>IF(ISNUMBER(E2943),E2943/'Bulk DivVar Analysis'!$C$7,"")</f>
        <v/>
      </c>
      <c r="H2943" s="338" t="str">
        <f>IF(ISNUMBER(E2943), IF(G2943&gt;'Bulk DivVar Analysis'!$D$9,"Pass","Fail"),"")</f>
        <v/>
      </c>
      <c r="I2943" s="338" t="str">
        <f t="shared" si="47"/>
        <v/>
      </c>
      <c r="J2943" s="339"/>
      <c r="K2943" s="339"/>
      <c r="L2943" s="339"/>
      <c r="M2943" s="339"/>
      <c r="N2943" s="339"/>
      <c r="O2943" s="339"/>
      <c r="P2943" s="339"/>
      <c r="Q2943" s="339"/>
    </row>
    <row r="2944" spans="1:17" ht="13.5" customHeight="1">
      <c r="A2944" s="481"/>
      <c r="B2944" s="481"/>
      <c r="C2944" s="481"/>
      <c r="D2944" s="481"/>
      <c r="E2944" s="481"/>
      <c r="F2944" s="339"/>
      <c r="G2944" s="340" t="str">
        <f>IF(ISNUMBER(E2944),E2944/'Bulk DivVar Analysis'!$C$7,"")</f>
        <v/>
      </c>
      <c r="H2944" s="338" t="str">
        <f>IF(ISNUMBER(E2944), IF(G2944&gt;'Bulk DivVar Analysis'!$D$9,"Pass","Fail"),"")</f>
        <v/>
      </c>
      <c r="I2944" s="338" t="str">
        <f t="shared" si="47"/>
        <v/>
      </c>
      <c r="J2944" s="339"/>
      <c r="K2944" s="339"/>
      <c r="L2944" s="339"/>
      <c r="M2944" s="339"/>
      <c r="N2944" s="339"/>
      <c r="O2944" s="339"/>
      <c r="P2944" s="339"/>
      <c r="Q2944" s="339"/>
    </row>
    <row r="2945" spans="1:17" ht="13.5" customHeight="1">
      <c r="A2945" s="481"/>
      <c r="B2945" s="481"/>
      <c r="C2945" s="481"/>
      <c r="D2945" s="481"/>
      <c r="E2945" s="481"/>
      <c r="F2945" s="339"/>
      <c r="G2945" s="340" t="str">
        <f>IF(ISNUMBER(E2945),E2945/'Bulk DivVar Analysis'!$C$7,"")</f>
        <v/>
      </c>
      <c r="H2945" s="338" t="str">
        <f>IF(ISNUMBER(E2945), IF(G2945&gt;'Bulk DivVar Analysis'!$D$9,"Pass","Fail"),"")</f>
        <v/>
      </c>
      <c r="I2945" s="338" t="str">
        <f t="shared" si="47"/>
        <v/>
      </c>
      <c r="J2945" s="339"/>
      <c r="K2945" s="339"/>
      <c r="L2945" s="339"/>
      <c r="M2945" s="339"/>
      <c r="N2945" s="339"/>
      <c r="O2945" s="339"/>
      <c r="P2945" s="339"/>
      <c r="Q2945" s="339"/>
    </row>
    <row r="2946" spans="1:17" ht="13.5" customHeight="1">
      <c r="A2946" s="481"/>
      <c r="B2946" s="481"/>
      <c r="C2946" s="481"/>
      <c r="D2946" s="481"/>
      <c r="E2946" s="481"/>
      <c r="F2946" s="339"/>
      <c r="G2946" s="340" t="str">
        <f>IF(ISNUMBER(E2946),E2946/'Bulk DivVar Analysis'!$C$7,"")</f>
        <v/>
      </c>
      <c r="H2946" s="338" t="str">
        <f>IF(ISNUMBER(E2946), IF(G2946&gt;'Bulk DivVar Analysis'!$D$9,"Pass","Fail"),"")</f>
        <v/>
      </c>
      <c r="I2946" s="338" t="str">
        <f t="shared" si="47"/>
        <v/>
      </c>
      <c r="J2946" s="339"/>
      <c r="K2946" s="339"/>
      <c r="L2946" s="339"/>
      <c r="M2946" s="339"/>
      <c r="N2946" s="339"/>
      <c r="O2946" s="339"/>
      <c r="P2946" s="339"/>
      <c r="Q2946" s="339"/>
    </row>
    <row r="2947" spans="1:17" ht="13.5" customHeight="1">
      <c r="A2947" s="481"/>
      <c r="B2947" s="481"/>
      <c r="C2947" s="481"/>
      <c r="D2947" s="481"/>
      <c r="E2947" s="481"/>
      <c r="F2947" s="339"/>
      <c r="G2947" s="340" t="str">
        <f>IF(ISNUMBER(E2947),E2947/'Bulk DivVar Analysis'!$C$7,"")</f>
        <v/>
      </c>
      <c r="H2947" s="338" t="str">
        <f>IF(ISNUMBER(E2947), IF(G2947&gt;'Bulk DivVar Analysis'!$D$9,"Pass","Fail"),"")</f>
        <v/>
      </c>
      <c r="I2947" s="338" t="str">
        <f t="shared" ref="I2947:I3010" si="48">_xlfn.TEXTJOIN("_",TRUE,B2947,C2947)</f>
        <v/>
      </c>
      <c r="J2947" s="339"/>
      <c r="K2947" s="339"/>
      <c r="L2947" s="339"/>
      <c r="M2947" s="339"/>
      <c r="N2947" s="339"/>
      <c r="O2947" s="339"/>
      <c r="P2947" s="339"/>
      <c r="Q2947" s="339"/>
    </row>
    <row r="2948" spans="1:17" ht="13.5" customHeight="1">
      <c r="A2948" s="481"/>
      <c r="B2948" s="481"/>
      <c r="C2948" s="481"/>
      <c r="D2948" s="481"/>
      <c r="E2948" s="481"/>
      <c r="F2948" s="339"/>
      <c r="G2948" s="340" t="str">
        <f>IF(ISNUMBER(E2948),E2948/'Bulk DivVar Analysis'!$C$7,"")</f>
        <v/>
      </c>
      <c r="H2948" s="338" t="str">
        <f>IF(ISNUMBER(E2948), IF(G2948&gt;'Bulk DivVar Analysis'!$D$9,"Pass","Fail"),"")</f>
        <v/>
      </c>
      <c r="I2948" s="338" t="str">
        <f t="shared" si="48"/>
        <v/>
      </c>
      <c r="J2948" s="339"/>
      <c r="K2948" s="339"/>
      <c r="L2948" s="339"/>
      <c r="M2948" s="339"/>
      <c r="N2948" s="339"/>
      <c r="O2948" s="339"/>
      <c r="P2948" s="339"/>
      <c r="Q2948" s="339"/>
    </row>
    <row r="2949" spans="1:17" ht="13.5" customHeight="1">
      <c r="A2949" s="481"/>
      <c r="B2949" s="481"/>
      <c r="C2949" s="481"/>
      <c r="D2949" s="481"/>
      <c r="E2949" s="481"/>
      <c r="F2949" s="339"/>
      <c r="G2949" s="340" t="str">
        <f>IF(ISNUMBER(E2949),E2949/'Bulk DivVar Analysis'!$C$7,"")</f>
        <v/>
      </c>
      <c r="H2949" s="338" t="str">
        <f>IF(ISNUMBER(E2949), IF(G2949&gt;'Bulk DivVar Analysis'!$D$9,"Pass","Fail"),"")</f>
        <v/>
      </c>
      <c r="I2949" s="338" t="str">
        <f t="shared" si="48"/>
        <v/>
      </c>
      <c r="J2949" s="339"/>
      <c r="K2949" s="339"/>
      <c r="L2949" s="339"/>
      <c r="M2949" s="339"/>
      <c r="N2949" s="339"/>
      <c r="O2949" s="339"/>
      <c r="P2949" s="339"/>
      <c r="Q2949" s="339"/>
    </row>
    <row r="2950" spans="1:17" ht="13.5" customHeight="1">
      <c r="A2950" s="481"/>
      <c r="B2950" s="481"/>
      <c r="C2950" s="481"/>
      <c r="D2950" s="481"/>
      <c r="E2950" s="481"/>
      <c r="F2950" s="339"/>
      <c r="G2950" s="340" t="str">
        <f>IF(ISNUMBER(E2950),E2950/'Bulk DivVar Analysis'!$C$7,"")</f>
        <v/>
      </c>
      <c r="H2950" s="338" t="str">
        <f>IF(ISNUMBER(E2950), IF(G2950&gt;'Bulk DivVar Analysis'!$D$9,"Pass","Fail"),"")</f>
        <v/>
      </c>
      <c r="I2950" s="338" t="str">
        <f t="shared" si="48"/>
        <v/>
      </c>
      <c r="J2950" s="339"/>
      <c r="K2950" s="339"/>
      <c r="L2950" s="339"/>
      <c r="M2950" s="339"/>
      <c r="N2950" s="339"/>
      <c r="O2950" s="339"/>
      <c r="P2950" s="339"/>
      <c r="Q2950" s="339"/>
    </row>
    <row r="2951" spans="1:17" ht="13.5" customHeight="1">
      <c r="A2951" s="481"/>
      <c r="B2951" s="481"/>
      <c r="C2951" s="481"/>
      <c r="D2951" s="481"/>
      <c r="E2951" s="481"/>
      <c r="F2951" s="339"/>
      <c r="G2951" s="340" t="str">
        <f>IF(ISNUMBER(E2951),E2951/'Bulk DivVar Analysis'!$C$7,"")</f>
        <v/>
      </c>
      <c r="H2951" s="338" t="str">
        <f>IF(ISNUMBER(E2951), IF(G2951&gt;'Bulk DivVar Analysis'!$D$9,"Pass","Fail"),"")</f>
        <v/>
      </c>
      <c r="I2951" s="338" t="str">
        <f t="shared" si="48"/>
        <v/>
      </c>
      <c r="J2951" s="339"/>
      <c r="K2951" s="339"/>
      <c r="L2951" s="339"/>
      <c r="M2951" s="339"/>
      <c r="N2951" s="339"/>
      <c r="O2951" s="339"/>
      <c r="P2951" s="339"/>
      <c r="Q2951" s="339"/>
    </row>
    <row r="2952" spans="1:17" ht="13.5" customHeight="1">
      <c r="A2952" s="481"/>
      <c r="B2952" s="481"/>
      <c r="C2952" s="481"/>
      <c r="D2952" s="481"/>
      <c r="E2952" s="481"/>
      <c r="F2952" s="339"/>
      <c r="G2952" s="340" t="str">
        <f>IF(ISNUMBER(E2952),E2952/'Bulk DivVar Analysis'!$C$7,"")</f>
        <v/>
      </c>
      <c r="H2952" s="338" t="str">
        <f>IF(ISNUMBER(E2952), IF(G2952&gt;'Bulk DivVar Analysis'!$D$9,"Pass","Fail"),"")</f>
        <v/>
      </c>
      <c r="I2952" s="338" t="str">
        <f t="shared" si="48"/>
        <v/>
      </c>
      <c r="J2952" s="339"/>
      <c r="K2952" s="339"/>
      <c r="L2952" s="339"/>
      <c r="M2952" s="339"/>
      <c r="N2952" s="339"/>
      <c r="O2952" s="339"/>
      <c r="P2952" s="339"/>
      <c r="Q2952" s="339"/>
    </row>
    <row r="2953" spans="1:17" ht="13.5" customHeight="1">
      <c r="A2953" s="481"/>
      <c r="B2953" s="481"/>
      <c r="C2953" s="481"/>
      <c r="D2953" s="481"/>
      <c r="E2953" s="481"/>
      <c r="F2953" s="339"/>
      <c r="G2953" s="340" t="str">
        <f>IF(ISNUMBER(E2953),E2953/'Bulk DivVar Analysis'!$C$7,"")</f>
        <v/>
      </c>
      <c r="H2953" s="338" t="str">
        <f>IF(ISNUMBER(E2953), IF(G2953&gt;'Bulk DivVar Analysis'!$D$9,"Pass","Fail"),"")</f>
        <v/>
      </c>
      <c r="I2953" s="338" t="str">
        <f t="shared" si="48"/>
        <v/>
      </c>
      <c r="J2953" s="339"/>
      <c r="K2953" s="339"/>
      <c r="L2953" s="339"/>
      <c r="M2953" s="339"/>
      <c r="N2953" s="339"/>
      <c r="O2953" s="339"/>
      <c r="P2953" s="339"/>
      <c r="Q2953" s="339"/>
    </row>
    <row r="2954" spans="1:17" ht="13.5" customHeight="1">
      <c r="A2954" s="481"/>
      <c r="B2954" s="481"/>
      <c r="C2954" s="481"/>
      <c r="D2954" s="481"/>
      <c r="E2954" s="481"/>
      <c r="F2954" s="339"/>
      <c r="G2954" s="340" t="str">
        <f>IF(ISNUMBER(E2954),E2954/'Bulk DivVar Analysis'!$C$7,"")</f>
        <v/>
      </c>
      <c r="H2954" s="338" t="str">
        <f>IF(ISNUMBER(E2954), IF(G2954&gt;'Bulk DivVar Analysis'!$D$9,"Pass","Fail"),"")</f>
        <v/>
      </c>
      <c r="I2954" s="338" t="str">
        <f t="shared" si="48"/>
        <v/>
      </c>
      <c r="J2954" s="339"/>
      <c r="K2954" s="339"/>
      <c r="L2954" s="339"/>
      <c r="M2954" s="339"/>
      <c r="N2954" s="339"/>
      <c r="O2954" s="339"/>
      <c r="P2954" s="339"/>
      <c r="Q2954" s="339"/>
    </row>
    <row r="2955" spans="1:17" ht="13.5" customHeight="1">
      <c r="A2955" s="481"/>
      <c r="B2955" s="481"/>
      <c r="C2955" s="481"/>
      <c r="D2955" s="481"/>
      <c r="E2955" s="481"/>
      <c r="F2955" s="339"/>
      <c r="G2955" s="340" t="str">
        <f>IF(ISNUMBER(E2955),E2955/'Bulk DivVar Analysis'!$C$7,"")</f>
        <v/>
      </c>
      <c r="H2955" s="338" t="str">
        <f>IF(ISNUMBER(E2955), IF(G2955&gt;'Bulk DivVar Analysis'!$D$9,"Pass","Fail"),"")</f>
        <v/>
      </c>
      <c r="I2955" s="338" t="str">
        <f t="shared" si="48"/>
        <v/>
      </c>
      <c r="J2955" s="339"/>
      <c r="K2955" s="339"/>
      <c r="L2955" s="339"/>
      <c r="M2955" s="339"/>
      <c r="N2955" s="339"/>
      <c r="O2955" s="339"/>
      <c r="P2955" s="339"/>
      <c r="Q2955" s="339"/>
    </row>
    <row r="2956" spans="1:17" ht="13.5" customHeight="1">
      <c r="A2956" s="481"/>
      <c r="B2956" s="481"/>
      <c r="C2956" s="481"/>
      <c r="D2956" s="481"/>
      <c r="E2956" s="481"/>
      <c r="F2956" s="339"/>
      <c r="G2956" s="340" t="str">
        <f>IF(ISNUMBER(E2956),E2956/'Bulk DivVar Analysis'!$C$7,"")</f>
        <v/>
      </c>
      <c r="H2956" s="338" t="str">
        <f>IF(ISNUMBER(E2956), IF(G2956&gt;'Bulk DivVar Analysis'!$D$9,"Pass","Fail"),"")</f>
        <v/>
      </c>
      <c r="I2956" s="338" t="str">
        <f t="shared" si="48"/>
        <v/>
      </c>
      <c r="J2956" s="339"/>
      <c r="K2956" s="339"/>
      <c r="L2956" s="339"/>
      <c r="M2956" s="339"/>
      <c r="N2956" s="339"/>
      <c r="O2956" s="339"/>
      <c r="P2956" s="339"/>
      <c r="Q2956" s="339"/>
    </row>
    <row r="2957" spans="1:17" ht="13.5" customHeight="1">
      <c r="A2957" s="481"/>
      <c r="B2957" s="481"/>
      <c r="C2957" s="481"/>
      <c r="D2957" s="481"/>
      <c r="E2957" s="481"/>
      <c r="F2957" s="339"/>
      <c r="G2957" s="340" t="str">
        <f>IF(ISNUMBER(E2957),E2957/'Bulk DivVar Analysis'!$C$7,"")</f>
        <v/>
      </c>
      <c r="H2957" s="338" t="str">
        <f>IF(ISNUMBER(E2957), IF(G2957&gt;'Bulk DivVar Analysis'!$D$9,"Pass","Fail"),"")</f>
        <v/>
      </c>
      <c r="I2957" s="338" t="str">
        <f t="shared" si="48"/>
        <v/>
      </c>
      <c r="J2957" s="339"/>
      <c r="K2957" s="339"/>
      <c r="L2957" s="339"/>
      <c r="M2957" s="339"/>
      <c r="N2957" s="339"/>
      <c r="O2957" s="339"/>
      <c r="P2957" s="339"/>
      <c r="Q2957" s="339"/>
    </row>
    <row r="2958" spans="1:17" ht="13.5" customHeight="1">
      <c r="A2958" s="481"/>
      <c r="B2958" s="481"/>
      <c r="C2958" s="481"/>
      <c r="D2958" s="481"/>
      <c r="E2958" s="481"/>
      <c r="F2958" s="339"/>
      <c r="G2958" s="340" t="str">
        <f>IF(ISNUMBER(E2958),E2958/'Bulk DivVar Analysis'!$C$7,"")</f>
        <v/>
      </c>
      <c r="H2958" s="338" t="str">
        <f>IF(ISNUMBER(E2958), IF(G2958&gt;'Bulk DivVar Analysis'!$D$9,"Pass","Fail"),"")</f>
        <v/>
      </c>
      <c r="I2958" s="338" t="str">
        <f t="shared" si="48"/>
        <v/>
      </c>
      <c r="J2958" s="339"/>
      <c r="K2958" s="339"/>
      <c r="L2958" s="339"/>
      <c r="M2958" s="339"/>
      <c r="N2958" s="339"/>
      <c r="O2958" s="339"/>
      <c r="P2958" s="339"/>
      <c r="Q2958" s="339"/>
    </row>
    <row r="2959" spans="1:17" ht="13.5" customHeight="1">
      <c r="A2959" s="481"/>
      <c r="B2959" s="481"/>
      <c r="C2959" s="481"/>
      <c r="D2959" s="481"/>
      <c r="E2959" s="481"/>
      <c r="F2959" s="339"/>
      <c r="G2959" s="340" t="str">
        <f>IF(ISNUMBER(E2959),E2959/'Bulk DivVar Analysis'!$C$7,"")</f>
        <v/>
      </c>
      <c r="H2959" s="338" t="str">
        <f>IF(ISNUMBER(E2959), IF(G2959&gt;'Bulk DivVar Analysis'!$D$9,"Pass","Fail"),"")</f>
        <v/>
      </c>
      <c r="I2959" s="338" t="str">
        <f t="shared" si="48"/>
        <v/>
      </c>
      <c r="J2959" s="339"/>
      <c r="K2959" s="339"/>
      <c r="L2959" s="339"/>
      <c r="M2959" s="339"/>
      <c r="N2959" s="339"/>
      <c r="O2959" s="339"/>
      <c r="P2959" s="339"/>
      <c r="Q2959" s="339"/>
    </row>
    <row r="2960" spans="1:17" ht="13.5" customHeight="1">
      <c r="A2960" s="481"/>
      <c r="B2960" s="481"/>
      <c r="C2960" s="481"/>
      <c r="D2960" s="481"/>
      <c r="E2960" s="481"/>
      <c r="F2960" s="339"/>
      <c r="G2960" s="340" t="str">
        <f>IF(ISNUMBER(E2960),E2960/'Bulk DivVar Analysis'!$C$7,"")</f>
        <v/>
      </c>
      <c r="H2960" s="338" t="str">
        <f>IF(ISNUMBER(E2960), IF(G2960&gt;'Bulk DivVar Analysis'!$D$9,"Pass","Fail"),"")</f>
        <v/>
      </c>
      <c r="I2960" s="338" t="str">
        <f t="shared" si="48"/>
        <v/>
      </c>
      <c r="J2960" s="339"/>
      <c r="K2960" s="339"/>
      <c r="L2960" s="339"/>
      <c r="M2960" s="339"/>
      <c r="N2960" s="339"/>
      <c r="O2960" s="339"/>
      <c r="P2960" s="339"/>
      <c r="Q2960" s="339"/>
    </row>
    <row r="2961" spans="1:17" ht="13.5" customHeight="1">
      <c r="A2961" s="481"/>
      <c r="B2961" s="481"/>
      <c r="C2961" s="481"/>
      <c r="D2961" s="481"/>
      <c r="E2961" s="481"/>
      <c r="F2961" s="339"/>
      <c r="G2961" s="340" t="str">
        <f>IF(ISNUMBER(E2961),E2961/'Bulk DivVar Analysis'!$C$7,"")</f>
        <v/>
      </c>
      <c r="H2961" s="338" t="str">
        <f>IF(ISNUMBER(E2961), IF(G2961&gt;'Bulk DivVar Analysis'!$D$9,"Pass","Fail"),"")</f>
        <v/>
      </c>
      <c r="I2961" s="338" t="str">
        <f t="shared" si="48"/>
        <v/>
      </c>
      <c r="J2961" s="339"/>
      <c r="K2961" s="339"/>
      <c r="L2961" s="339"/>
      <c r="M2961" s="339"/>
      <c r="N2961" s="339"/>
      <c r="O2961" s="339"/>
      <c r="P2961" s="339"/>
      <c r="Q2961" s="339"/>
    </row>
    <row r="2962" spans="1:17" ht="13.5" customHeight="1">
      <c r="A2962" s="481"/>
      <c r="B2962" s="481"/>
      <c r="C2962" s="481"/>
      <c r="D2962" s="481"/>
      <c r="E2962" s="481"/>
      <c r="F2962" s="339"/>
      <c r="G2962" s="340" t="str">
        <f>IF(ISNUMBER(E2962),E2962/'Bulk DivVar Analysis'!$C$7,"")</f>
        <v/>
      </c>
      <c r="H2962" s="338" t="str">
        <f>IF(ISNUMBER(E2962), IF(G2962&gt;'Bulk DivVar Analysis'!$D$9,"Pass","Fail"),"")</f>
        <v/>
      </c>
      <c r="I2962" s="338" t="str">
        <f t="shared" si="48"/>
        <v/>
      </c>
      <c r="J2962" s="339"/>
      <c r="K2962" s="339"/>
      <c r="L2962" s="339"/>
      <c r="M2962" s="339"/>
      <c r="N2962" s="339"/>
      <c r="O2962" s="339"/>
      <c r="P2962" s="339"/>
      <c r="Q2962" s="339"/>
    </row>
    <row r="2963" spans="1:17" ht="13.5" customHeight="1">
      <c r="A2963" s="481"/>
      <c r="B2963" s="481"/>
      <c r="C2963" s="481"/>
      <c r="D2963" s="481"/>
      <c r="E2963" s="481"/>
      <c r="F2963" s="339"/>
      <c r="G2963" s="340" t="str">
        <f>IF(ISNUMBER(E2963),E2963/'Bulk DivVar Analysis'!$C$7,"")</f>
        <v/>
      </c>
      <c r="H2963" s="338" t="str">
        <f>IF(ISNUMBER(E2963), IF(G2963&gt;'Bulk DivVar Analysis'!$D$9,"Pass","Fail"),"")</f>
        <v/>
      </c>
      <c r="I2963" s="338" t="str">
        <f t="shared" si="48"/>
        <v/>
      </c>
      <c r="J2963" s="339"/>
      <c r="K2963" s="339"/>
      <c r="L2963" s="339"/>
      <c r="M2963" s="339"/>
      <c r="N2963" s="339"/>
      <c r="O2963" s="339"/>
      <c r="P2963" s="339"/>
      <c r="Q2963" s="339"/>
    </row>
    <row r="2964" spans="1:17" ht="13.5" customHeight="1">
      <c r="A2964" s="481"/>
      <c r="B2964" s="481"/>
      <c r="C2964" s="481"/>
      <c r="D2964" s="481"/>
      <c r="E2964" s="481"/>
      <c r="F2964" s="339"/>
      <c r="G2964" s="340" t="str">
        <f>IF(ISNUMBER(E2964),E2964/'Bulk DivVar Analysis'!$C$7,"")</f>
        <v/>
      </c>
      <c r="H2964" s="338" t="str">
        <f>IF(ISNUMBER(E2964), IF(G2964&gt;'Bulk DivVar Analysis'!$D$9,"Pass","Fail"),"")</f>
        <v/>
      </c>
      <c r="I2964" s="338" t="str">
        <f t="shared" si="48"/>
        <v/>
      </c>
      <c r="J2964" s="339"/>
      <c r="K2964" s="339"/>
      <c r="L2964" s="339"/>
      <c r="M2964" s="339"/>
      <c r="N2964" s="339"/>
      <c r="O2964" s="339"/>
      <c r="P2964" s="339"/>
      <c r="Q2964" s="339"/>
    </row>
    <row r="2965" spans="1:17" ht="13.5" customHeight="1">
      <c r="A2965" s="481"/>
      <c r="B2965" s="481"/>
      <c r="C2965" s="481"/>
      <c r="D2965" s="481"/>
      <c r="E2965" s="481"/>
      <c r="F2965" s="339"/>
      <c r="G2965" s="340" t="str">
        <f>IF(ISNUMBER(E2965),E2965/'Bulk DivVar Analysis'!$C$7,"")</f>
        <v/>
      </c>
      <c r="H2965" s="338" t="str">
        <f>IF(ISNUMBER(E2965), IF(G2965&gt;'Bulk DivVar Analysis'!$D$9,"Pass","Fail"),"")</f>
        <v/>
      </c>
      <c r="I2965" s="338" t="str">
        <f t="shared" si="48"/>
        <v/>
      </c>
      <c r="J2965" s="339"/>
      <c r="K2965" s="339"/>
      <c r="L2965" s="339"/>
      <c r="M2965" s="339"/>
      <c r="N2965" s="339"/>
      <c r="O2965" s="339"/>
      <c r="P2965" s="339"/>
      <c r="Q2965" s="339"/>
    </row>
    <row r="2966" spans="1:17" ht="13.5" customHeight="1">
      <c r="A2966" s="481"/>
      <c r="B2966" s="481"/>
      <c r="C2966" s="481"/>
      <c r="D2966" s="481"/>
      <c r="E2966" s="481"/>
      <c r="F2966" s="339"/>
      <c r="G2966" s="340" t="str">
        <f>IF(ISNUMBER(E2966),E2966/'Bulk DivVar Analysis'!$C$7,"")</f>
        <v/>
      </c>
      <c r="H2966" s="338" t="str">
        <f>IF(ISNUMBER(E2966), IF(G2966&gt;'Bulk DivVar Analysis'!$D$9,"Pass","Fail"),"")</f>
        <v/>
      </c>
      <c r="I2966" s="338" t="str">
        <f t="shared" si="48"/>
        <v/>
      </c>
      <c r="J2966" s="339"/>
      <c r="K2966" s="339"/>
      <c r="L2966" s="339"/>
      <c r="M2966" s="339"/>
      <c r="N2966" s="339"/>
      <c r="O2966" s="339"/>
      <c r="P2966" s="339"/>
      <c r="Q2966" s="339"/>
    </row>
    <row r="2967" spans="1:17" ht="13.5" customHeight="1">
      <c r="A2967" s="481"/>
      <c r="B2967" s="481"/>
      <c r="C2967" s="481"/>
      <c r="D2967" s="481"/>
      <c r="E2967" s="481"/>
      <c r="F2967" s="339"/>
      <c r="G2967" s="340" t="str">
        <f>IF(ISNUMBER(E2967),E2967/'Bulk DivVar Analysis'!$C$7,"")</f>
        <v/>
      </c>
      <c r="H2967" s="338" t="str">
        <f>IF(ISNUMBER(E2967), IF(G2967&gt;'Bulk DivVar Analysis'!$D$9,"Pass","Fail"),"")</f>
        <v/>
      </c>
      <c r="I2967" s="338" t="str">
        <f t="shared" si="48"/>
        <v/>
      </c>
      <c r="J2967" s="339"/>
      <c r="K2967" s="339"/>
      <c r="L2967" s="339"/>
      <c r="M2967" s="339"/>
      <c r="N2967" s="339"/>
      <c r="O2967" s="339"/>
      <c r="P2967" s="339"/>
      <c r="Q2967" s="339"/>
    </row>
    <row r="2968" spans="1:17" ht="13.5" customHeight="1">
      <c r="A2968" s="481"/>
      <c r="B2968" s="481"/>
      <c r="C2968" s="481"/>
      <c r="D2968" s="481"/>
      <c r="E2968" s="481"/>
      <c r="F2968" s="339"/>
      <c r="G2968" s="340" t="str">
        <f>IF(ISNUMBER(E2968),E2968/'Bulk DivVar Analysis'!$C$7,"")</f>
        <v/>
      </c>
      <c r="H2968" s="338" t="str">
        <f>IF(ISNUMBER(E2968), IF(G2968&gt;'Bulk DivVar Analysis'!$D$9,"Pass","Fail"),"")</f>
        <v/>
      </c>
      <c r="I2968" s="338" t="str">
        <f t="shared" si="48"/>
        <v/>
      </c>
      <c r="J2968" s="339"/>
      <c r="K2968" s="339"/>
      <c r="L2968" s="339"/>
      <c r="M2968" s="339"/>
      <c r="N2968" s="339"/>
      <c r="O2968" s="339"/>
      <c r="P2968" s="339"/>
      <c r="Q2968" s="339"/>
    </row>
    <row r="2969" spans="1:17" ht="13.5" customHeight="1">
      <c r="A2969" s="481"/>
      <c r="B2969" s="481"/>
      <c r="C2969" s="481"/>
      <c r="D2969" s="481"/>
      <c r="E2969" s="481"/>
      <c r="F2969" s="339"/>
      <c r="G2969" s="340" t="str">
        <f>IF(ISNUMBER(E2969),E2969/'Bulk DivVar Analysis'!$C$7,"")</f>
        <v/>
      </c>
      <c r="H2969" s="338" t="str">
        <f>IF(ISNUMBER(E2969), IF(G2969&gt;'Bulk DivVar Analysis'!$D$9,"Pass","Fail"),"")</f>
        <v/>
      </c>
      <c r="I2969" s="338" t="str">
        <f t="shared" si="48"/>
        <v/>
      </c>
      <c r="J2969" s="339"/>
      <c r="K2969" s="339"/>
      <c r="L2969" s="339"/>
      <c r="M2969" s="339"/>
      <c r="N2969" s="339"/>
      <c r="O2969" s="339"/>
      <c r="P2969" s="339"/>
      <c r="Q2969" s="339"/>
    </row>
    <row r="2970" spans="1:17" ht="13.5" customHeight="1">
      <c r="A2970" s="481"/>
      <c r="B2970" s="481"/>
      <c r="C2970" s="481"/>
      <c r="D2970" s="481"/>
      <c r="E2970" s="481"/>
      <c r="F2970" s="339"/>
      <c r="G2970" s="340" t="str">
        <f>IF(ISNUMBER(E2970),E2970/'Bulk DivVar Analysis'!$C$7,"")</f>
        <v/>
      </c>
      <c r="H2970" s="338" t="str">
        <f>IF(ISNUMBER(E2970), IF(G2970&gt;'Bulk DivVar Analysis'!$D$9,"Pass","Fail"),"")</f>
        <v/>
      </c>
      <c r="I2970" s="338" t="str">
        <f t="shared" si="48"/>
        <v/>
      </c>
      <c r="J2970" s="339"/>
      <c r="K2970" s="339"/>
      <c r="L2970" s="339"/>
      <c r="M2970" s="339"/>
      <c r="N2970" s="339"/>
      <c r="O2970" s="339"/>
      <c r="P2970" s="339"/>
      <c r="Q2970" s="339"/>
    </row>
    <row r="2971" spans="1:17" ht="13.5" customHeight="1">
      <c r="A2971" s="481"/>
      <c r="B2971" s="481"/>
      <c r="C2971" s="481"/>
      <c r="D2971" s="481"/>
      <c r="E2971" s="481"/>
      <c r="F2971" s="339"/>
      <c r="G2971" s="340" t="str">
        <f>IF(ISNUMBER(E2971),E2971/'Bulk DivVar Analysis'!$C$7,"")</f>
        <v/>
      </c>
      <c r="H2971" s="338" t="str">
        <f>IF(ISNUMBER(E2971), IF(G2971&gt;'Bulk DivVar Analysis'!$D$9,"Pass","Fail"),"")</f>
        <v/>
      </c>
      <c r="I2971" s="338" t="str">
        <f t="shared" si="48"/>
        <v/>
      </c>
      <c r="J2971" s="339"/>
      <c r="K2971" s="339"/>
      <c r="L2971" s="339"/>
      <c r="M2971" s="339"/>
      <c r="N2971" s="339"/>
      <c r="O2971" s="339"/>
      <c r="P2971" s="339"/>
      <c r="Q2971" s="339"/>
    </row>
    <row r="2972" spans="1:17" ht="13.5" customHeight="1">
      <c r="A2972" s="481"/>
      <c r="B2972" s="481"/>
      <c r="C2972" s="481"/>
      <c r="D2972" s="481"/>
      <c r="E2972" s="481"/>
      <c r="F2972" s="339"/>
      <c r="G2972" s="340" t="str">
        <f>IF(ISNUMBER(E2972),E2972/'Bulk DivVar Analysis'!$C$7,"")</f>
        <v/>
      </c>
      <c r="H2972" s="338" t="str">
        <f>IF(ISNUMBER(E2972), IF(G2972&gt;'Bulk DivVar Analysis'!$D$9,"Pass","Fail"),"")</f>
        <v/>
      </c>
      <c r="I2972" s="338" t="str">
        <f t="shared" si="48"/>
        <v/>
      </c>
      <c r="J2972" s="339"/>
      <c r="K2972" s="339"/>
      <c r="L2972" s="339"/>
      <c r="M2972" s="339"/>
      <c r="N2972" s="339"/>
      <c r="O2972" s="339"/>
      <c r="P2972" s="339"/>
      <c r="Q2972" s="339"/>
    </row>
    <row r="2973" spans="1:17" ht="13.5" customHeight="1">
      <c r="A2973" s="481"/>
      <c r="B2973" s="481"/>
      <c r="C2973" s="481"/>
      <c r="D2973" s="481"/>
      <c r="E2973" s="481"/>
      <c r="F2973" s="339"/>
      <c r="G2973" s="340" t="str">
        <f>IF(ISNUMBER(E2973),E2973/'Bulk DivVar Analysis'!$C$7,"")</f>
        <v/>
      </c>
      <c r="H2973" s="338" t="str">
        <f>IF(ISNUMBER(E2973), IF(G2973&gt;'Bulk DivVar Analysis'!$D$9,"Pass","Fail"),"")</f>
        <v/>
      </c>
      <c r="I2973" s="338" t="str">
        <f t="shared" si="48"/>
        <v/>
      </c>
      <c r="J2973" s="339"/>
      <c r="K2973" s="339"/>
      <c r="L2973" s="339"/>
      <c r="M2973" s="339"/>
      <c r="N2973" s="339"/>
      <c r="O2973" s="339"/>
      <c r="P2973" s="339"/>
      <c r="Q2973" s="339"/>
    </row>
    <row r="2974" spans="1:17" ht="13.5" customHeight="1">
      <c r="A2974" s="481"/>
      <c r="B2974" s="481"/>
      <c r="C2974" s="481"/>
      <c r="D2974" s="481"/>
      <c r="E2974" s="481"/>
      <c r="F2974" s="339"/>
      <c r="G2974" s="340" t="str">
        <f>IF(ISNUMBER(E2974),E2974/'Bulk DivVar Analysis'!$C$7,"")</f>
        <v/>
      </c>
      <c r="H2974" s="338" t="str">
        <f>IF(ISNUMBER(E2974), IF(G2974&gt;'Bulk DivVar Analysis'!$D$9,"Pass","Fail"),"")</f>
        <v/>
      </c>
      <c r="I2974" s="338" t="str">
        <f t="shared" si="48"/>
        <v/>
      </c>
      <c r="J2974" s="339"/>
      <c r="K2974" s="339"/>
      <c r="L2974" s="339"/>
      <c r="M2974" s="339"/>
      <c r="N2974" s="339"/>
      <c r="O2974" s="339"/>
      <c r="P2974" s="339"/>
      <c r="Q2974" s="339"/>
    </row>
    <row r="2975" spans="1:17" ht="13.5" customHeight="1">
      <c r="A2975" s="481"/>
      <c r="B2975" s="481"/>
      <c r="C2975" s="481"/>
      <c r="D2975" s="481"/>
      <c r="E2975" s="481"/>
      <c r="F2975" s="339"/>
      <c r="G2975" s="340" t="str">
        <f>IF(ISNUMBER(E2975),E2975/'Bulk DivVar Analysis'!$C$7,"")</f>
        <v/>
      </c>
      <c r="H2975" s="338" t="str">
        <f>IF(ISNUMBER(E2975), IF(G2975&gt;'Bulk DivVar Analysis'!$D$9,"Pass","Fail"),"")</f>
        <v/>
      </c>
      <c r="I2975" s="338" t="str">
        <f t="shared" si="48"/>
        <v/>
      </c>
      <c r="J2975" s="339"/>
      <c r="K2975" s="339"/>
      <c r="L2975" s="339"/>
      <c r="M2975" s="339"/>
      <c r="N2975" s="339"/>
      <c r="O2975" s="339"/>
      <c r="P2975" s="339"/>
      <c r="Q2975" s="339"/>
    </row>
    <row r="2976" spans="1:17" ht="13.5" customHeight="1">
      <c r="A2976" s="481"/>
      <c r="B2976" s="481"/>
      <c r="C2976" s="481"/>
      <c r="D2976" s="481"/>
      <c r="E2976" s="481"/>
      <c r="F2976" s="339"/>
      <c r="G2976" s="340" t="str">
        <f>IF(ISNUMBER(E2976),E2976/'Bulk DivVar Analysis'!$C$7,"")</f>
        <v/>
      </c>
      <c r="H2976" s="338" t="str">
        <f>IF(ISNUMBER(E2976), IF(G2976&gt;'Bulk DivVar Analysis'!$D$9,"Pass","Fail"),"")</f>
        <v/>
      </c>
      <c r="I2976" s="338" t="str">
        <f t="shared" si="48"/>
        <v/>
      </c>
      <c r="J2976" s="339"/>
      <c r="K2976" s="339"/>
      <c r="L2976" s="339"/>
      <c r="M2976" s="339"/>
      <c r="N2976" s="339"/>
      <c r="O2976" s="339"/>
      <c r="P2976" s="339"/>
      <c r="Q2976" s="339"/>
    </row>
    <row r="2977" spans="1:17" ht="13.5" customHeight="1">
      <c r="A2977" s="481"/>
      <c r="B2977" s="481"/>
      <c r="C2977" s="481"/>
      <c r="D2977" s="481"/>
      <c r="E2977" s="481"/>
      <c r="F2977" s="339"/>
      <c r="G2977" s="340" t="str">
        <f>IF(ISNUMBER(E2977),E2977/'Bulk DivVar Analysis'!$C$7,"")</f>
        <v/>
      </c>
      <c r="H2977" s="338" t="str">
        <f>IF(ISNUMBER(E2977), IF(G2977&gt;'Bulk DivVar Analysis'!$D$9,"Pass","Fail"),"")</f>
        <v/>
      </c>
      <c r="I2977" s="338" t="str">
        <f t="shared" si="48"/>
        <v/>
      </c>
      <c r="J2977" s="339"/>
      <c r="K2977" s="339"/>
      <c r="L2977" s="339"/>
      <c r="M2977" s="339"/>
      <c r="N2977" s="339"/>
      <c r="O2977" s="339"/>
      <c r="P2977" s="339"/>
      <c r="Q2977" s="339"/>
    </row>
    <row r="2978" spans="1:17" ht="13.5" customHeight="1">
      <c r="A2978" s="481"/>
      <c r="B2978" s="481"/>
      <c r="C2978" s="481"/>
      <c r="D2978" s="481"/>
      <c r="E2978" s="481"/>
      <c r="F2978" s="339"/>
      <c r="G2978" s="340" t="str">
        <f>IF(ISNUMBER(E2978),E2978/'Bulk DivVar Analysis'!$C$7,"")</f>
        <v/>
      </c>
      <c r="H2978" s="338" t="str">
        <f>IF(ISNUMBER(E2978), IF(G2978&gt;'Bulk DivVar Analysis'!$D$9,"Pass","Fail"),"")</f>
        <v/>
      </c>
      <c r="I2978" s="338" t="str">
        <f t="shared" si="48"/>
        <v/>
      </c>
      <c r="J2978" s="339"/>
      <c r="K2978" s="339"/>
      <c r="L2978" s="339"/>
      <c r="M2978" s="339"/>
      <c r="N2978" s="339"/>
      <c r="O2978" s="339"/>
      <c r="P2978" s="339"/>
      <c r="Q2978" s="339"/>
    </row>
    <row r="2979" spans="1:17" ht="13.5" customHeight="1">
      <c r="A2979" s="481"/>
      <c r="B2979" s="481"/>
      <c r="C2979" s="481"/>
      <c r="D2979" s="481"/>
      <c r="E2979" s="481"/>
      <c r="F2979" s="339"/>
      <c r="G2979" s="340" t="str">
        <f>IF(ISNUMBER(E2979),E2979/'Bulk DivVar Analysis'!$C$7,"")</f>
        <v/>
      </c>
      <c r="H2979" s="338" t="str">
        <f>IF(ISNUMBER(E2979), IF(G2979&gt;'Bulk DivVar Analysis'!$D$9,"Pass","Fail"),"")</f>
        <v/>
      </c>
      <c r="I2979" s="338" t="str">
        <f t="shared" si="48"/>
        <v/>
      </c>
      <c r="J2979" s="339"/>
      <c r="K2979" s="339"/>
      <c r="L2979" s="339"/>
      <c r="M2979" s="339"/>
      <c r="N2979" s="339"/>
      <c r="O2979" s="339"/>
      <c r="P2979" s="339"/>
      <c r="Q2979" s="339"/>
    </row>
    <row r="2980" spans="1:17" ht="13.5" customHeight="1">
      <c r="A2980" s="481"/>
      <c r="B2980" s="481"/>
      <c r="C2980" s="481"/>
      <c r="D2980" s="481"/>
      <c r="E2980" s="481"/>
      <c r="F2980" s="339"/>
      <c r="G2980" s="340" t="str">
        <f>IF(ISNUMBER(E2980),E2980/'Bulk DivVar Analysis'!$C$7,"")</f>
        <v/>
      </c>
      <c r="H2980" s="338" t="str">
        <f>IF(ISNUMBER(E2980), IF(G2980&gt;'Bulk DivVar Analysis'!$D$9,"Pass","Fail"),"")</f>
        <v/>
      </c>
      <c r="I2980" s="338" t="str">
        <f t="shared" si="48"/>
        <v/>
      </c>
      <c r="J2980" s="339"/>
      <c r="K2980" s="339"/>
      <c r="L2980" s="339"/>
      <c r="M2980" s="339"/>
      <c r="N2980" s="339"/>
      <c r="O2980" s="339"/>
      <c r="P2980" s="339"/>
      <c r="Q2980" s="339"/>
    </row>
    <row r="2981" spans="1:17" ht="13.5" customHeight="1">
      <c r="A2981" s="481"/>
      <c r="B2981" s="481"/>
      <c r="C2981" s="481"/>
      <c r="D2981" s="481"/>
      <c r="E2981" s="481"/>
      <c r="F2981" s="339"/>
      <c r="G2981" s="340" t="str">
        <f>IF(ISNUMBER(E2981),E2981/'Bulk DivVar Analysis'!$C$7,"")</f>
        <v/>
      </c>
      <c r="H2981" s="338" t="str">
        <f>IF(ISNUMBER(E2981), IF(G2981&gt;'Bulk DivVar Analysis'!$D$9,"Pass","Fail"),"")</f>
        <v/>
      </c>
      <c r="I2981" s="338" t="str">
        <f t="shared" si="48"/>
        <v/>
      </c>
      <c r="J2981" s="339"/>
      <c r="K2981" s="339"/>
      <c r="L2981" s="339"/>
      <c r="M2981" s="339"/>
      <c r="N2981" s="339"/>
      <c r="O2981" s="339"/>
      <c r="P2981" s="339"/>
      <c r="Q2981" s="339"/>
    </row>
    <row r="2982" spans="1:17" ht="13.5" customHeight="1">
      <c r="A2982" s="481"/>
      <c r="B2982" s="481"/>
      <c r="C2982" s="481"/>
      <c r="D2982" s="481"/>
      <c r="E2982" s="481"/>
      <c r="F2982" s="339"/>
      <c r="G2982" s="340" t="str">
        <f>IF(ISNUMBER(E2982),E2982/'Bulk DivVar Analysis'!$C$7,"")</f>
        <v/>
      </c>
      <c r="H2982" s="338" t="str">
        <f>IF(ISNUMBER(E2982), IF(G2982&gt;'Bulk DivVar Analysis'!$D$9,"Pass","Fail"),"")</f>
        <v/>
      </c>
      <c r="I2982" s="338" t="str">
        <f t="shared" si="48"/>
        <v/>
      </c>
      <c r="J2982" s="339"/>
      <c r="K2982" s="339"/>
      <c r="L2982" s="339"/>
      <c r="M2982" s="339"/>
      <c r="N2982" s="339"/>
      <c r="O2982" s="339"/>
      <c r="P2982" s="339"/>
      <c r="Q2982" s="339"/>
    </row>
    <row r="2983" spans="1:17" ht="13.5" customHeight="1">
      <c r="A2983" s="481"/>
      <c r="B2983" s="481"/>
      <c r="C2983" s="481"/>
      <c r="D2983" s="481"/>
      <c r="E2983" s="481"/>
      <c r="F2983" s="339"/>
      <c r="G2983" s="340" t="str">
        <f>IF(ISNUMBER(E2983),E2983/'Bulk DivVar Analysis'!$C$7,"")</f>
        <v/>
      </c>
      <c r="H2983" s="338" t="str">
        <f>IF(ISNUMBER(E2983), IF(G2983&gt;'Bulk DivVar Analysis'!$D$9,"Pass","Fail"),"")</f>
        <v/>
      </c>
      <c r="I2983" s="338" t="str">
        <f t="shared" si="48"/>
        <v/>
      </c>
      <c r="J2983" s="339"/>
      <c r="K2983" s="339"/>
      <c r="L2983" s="339"/>
      <c r="M2983" s="339"/>
      <c r="N2983" s="339"/>
      <c r="O2983" s="339"/>
      <c r="P2983" s="339"/>
      <c r="Q2983" s="339"/>
    </row>
    <row r="2984" spans="1:17" ht="13.5" customHeight="1">
      <c r="A2984" s="481"/>
      <c r="B2984" s="481"/>
      <c r="C2984" s="481"/>
      <c r="D2984" s="481"/>
      <c r="E2984" s="481"/>
      <c r="F2984" s="339"/>
      <c r="G2984" s="340" t="str">
        <f>IF(ISNUMBER(E2984),E2984/'Bulk DivVar Analysis'!$C$7,"")</f>
        <v/>
      </c>
      <c r="H2984" s="338" t="str">
        <f>IF(ISNUMBER(E2984), IF(G2984&gt;'Bulk DivVar Analysis'!$D$9,"Pass","Fail"),"")</f>
        <v/>
      </c>
      <c r="I2984" s="338" t="str">
        <f t="shared" si="48"/>
        <v/>
      </c>
      <c r="J2984" s="339"/>
      <c r="K2984" s="339"/>
      <c r="L2984" s="339"/>
      <c r="M2984" s="339"/>
      <c r="N2984" s="339"/>
      <c r="O2984" s="339"/>
      <c r="P2984" s="339"/>
      <c r="Q2984" s="339"/>
    </row>
    <row r="2985" spans="1:17" ht="13.5" customHeight="1">
      <c r="A2985" s="481"/>
      <c r="B2985" s="481"/>
      <c r="C2985" s="481"/>
      <c r="D2985" s="481"/>
      <c r="E2985" s="481"/>
      <c r="F2985" s="339"/>
      <c r="G2985" s="340" t="str">
        <f>IF(ISNUMBER(E2985),E2985/'Bulk DivVar Analysis'!$C$7,"")</f>
        <v/>
      </c>
      <c r="H2985" s="338" t="str">
        <f>IF(ISNUMBER(E2985), IF(G2985&gt;'Bulk DivVar Analysis'!$D$9,"Pass","Fail"),"")</f>
        <v/>
      </c>
      <c r="I2985" s="338" t="str">
        <f t="shared" si="48"/>
        <v/>
      </c>
      <c r="J2985" s="339"/>
      <c r="K2985" s="339"/>
      <c r="L2985" s="339"/>
      <c r="M2985" s="339"/>
      <c r="N2985" s="339"/>
      <c r="O2985" s="339"/>
      <c r="P2985" s="339"/>
      <c r="Q2985" s="339"/>
    </row>
    <row r="2986" spans="1:17" ht="13.5" customHeight="1">
      <c r="A2986" s="481"/>
      <c r="B2986" s="481"/>
      <c r="C2986" s="481"/>
      <c r="D2986" s="481"/>
      <c r="E2986" s="481"/>
      <c r="F2986" s="339"/>
      <c r="G2986" s="340" t="str">
        <f>IF(ISNUMBER(E2986),E2986/'Bulk DivVar Analysis'!$C$7,"")</f>
        <v/>
      </c>
      <c r="H2986" s="338" t="str">
        <f>IF(ISNUMBER(E2986), IF(G2986&gt;'Bulk DivVar Analysis'!$D$9,"Pass","Fail"),"")</f>
        <v/>
      </c>
      <c r="I2986" s="338" t="str">
        <f t="shared" si="48"/>
        <v/>
      </c>
      <c r="J2986" s="339"/>
      <c r="K2986" s="339"/>
      <c r="L2986" s="339"/>
      <c r="M2986" s="339"/>
      <c r="N2986" s="339"/>
      <c r="O2986" s="339"/>
      <c r="P2986" s="339"/>
      <c r="Q2986" s="339"/>
    </row>
    <row r="2987" spans="1:17" ht="13.5" customHeight="1">
      <c r="A2987" s="481"/>
      <c r="B2987" s="481"/>
      <c r="C2987" s="481"/>
      <c r="D2987" s="481"/>
      <c r="E2987" s="481"/>
      <c r="F2987" s="339"/>
      <c r="G2987" s="340" t="str">
        <f>IF(ISNUMBER(E2987),E2987/'Bulk DivVar Analysis'!$C$7,"")</f>
        <v/>
      </c>
      <c r="H2987" s="338" t="str">
        <f>IF(ISNUMBER(E2987), IF(G2987&gt;'Bulk DivVar Analysis'!$D$9,"Pass","Fail"),"")</f>
        <v/>
      </c>
      <c r="I2987" s="338" t="str">
        <f t="shared" si="48"/>
        <v/>
      </c>
      <c r="J2987" s="339"/>
      <c r="K2987" s="339"/>
      <c r="L2987" s="339"/>
      <c r="M2987" s="339"/>
      <c r="N2987" s="339"/>
      <c r="O2987" s="339"/>
      <c r="P2987" s="339"/>
      <c r="Q2987" s="339"/>
    </row>
    <row r="2988" spans="1:17" ht="13.5" customHeight="1">
      <c r="A2988" s="481"/>
      <c r="B2988" s="481"/>
      <c r="C2988" s="481"/>
      <c r="D2988" s="481"/>
      <c r="E2988" s="481"/>
      <c r="F2988" s="339"/>
      <c r="G2988" s="340" t="str">
        <f>IF(ISNUMBER(E2988),E2988/'Bulk DivVar Analysis'!$C$7,"")</f>
        <v/>
      </c>
      <c r="H2988" s="338" t="str">
        <f>IF(ISNUMBER(E2988), IF(G2988&gt;'Bulk DivVar Analysis'!$D$9,"Pass","Fail"),"")</f>
        <v/>
      </c>
      <c r="I2988" s="338" t="str">
        <f t="shared" si="48"/>
        <v/>
      </c>
      <c r="J2988" s="339"/>
      <c r="K2988" s="339"/>
      <c r="L2988" s="339"/>
      <c r="M2988" s="339"/>
      <c r="N2988" s="339"/>
      <c r="O2988" s="339"/>
      <c r="P2988" s="339"/>
      <c r="Q2988" s="339"/>
    </row>
    <row r="2989" spans="1:17" ht="13.5" customHeight="1">
      <c r="A2989" s="481"/>
      <c r="B2989" s="481"/>
      <c r="C2989" s="481"/>
      <c r="D2989" s="481"/>
      <c r="E2989" s="481"/>
      <c r="F2989" s="339"/>
      <c r="G2989" s="340" t="str">
        <f>IF(ISNUMBER(E2989),E2989/'Bulk DivVar Analysis'!$C$7,"")</f>
        <v/>
      </c>
      <c r="H2989" s="338" t="str">
        <f>IF(ISNUMBER(E2989), IF(G2989&gt;'Bulk DivVar Analysis'!$D$9,"Pass","Fail"),"")</f>
        <v/>
      </c>
      <c r="I2989" s="338" t="str">
        <f t="shared" si="48"/>
        <v/>
      </c>
      <c r="J2989" s="339"/>
      <c r="K2989" s="339"/>
      <c r="L2989" s="339"/>
      <c r="M2989" s="339"/>
      <c r="N2989" s="339"/>
      <c r="O2989" s="339"/>
      <c r="P2989" s="339"/>
      <c r="Q2989" s="339"/>
    </row>
    <row r="2990" spans="1:17" ht="13.5" customHeight="1">
      <c r="A2990" s="481"/>
      <c r="B2990" s="481"/>
      <c r="C2990" s="481"/>
      <c r="D2990" s="481"/>
      <c r="E2990" s="481"/>
      <c r="F2990" s="339"/>
      <c r="G2990" s="340" t="str">
        <f>IF(ISNUMBER(E2990),E2990/'Bulk DivVar Analysis'!$C$7,"")</f>
        <v/>
      </c>
      <c r="H2990" s="338" t="str">
        <f>IF(ISNUMBER(E2990), IF(G2990&gt;'Bulk DivVar Analysis'!$D$9,"Pass","Fail"),"")</f>
        <v/>
      </c>
      <c r="I2990" s="338" t="str">
        <f t="shared" si="48"/>
        <v/>
      </c>
      <c r="J2990" s="339"/>
      <c r="K2990" s="339"/>
      <c r="L2990" s="339"/>
      <c r="M2990" s="339"/>
      <c r="N2990" s="339"/>
      <c r="O2990" s="339"/>
      <c r="P2990" s="339"/>
      <c r="Q2990" s="339"/>
    </row>
    <row r="2991" spans="1:17" ht="13.5" customHeight="1">
      <c r="A2991" s="481"/>
      <c r="B2991" s="481"/>
      <c r="C2991" s="481"/>
      <c r="D2991" s="481"/>
      <c r="E2991" s="481"/>
      <c r="F2991" s="339"/>
      <c r="G2991" s="340" t="str">
        <f>IF(ISNUMBER(E2991),E2991/'Bulk DivVar Analysis'!$C$7,"")</f>
        <v/>
      </c>
      <c r="H2991" s="338" t="str">
        <f>IF(ISNUMBER(E2991), IF(G2991&gt;'Bulk DivVar Analysis'!$D$9,"Pass","Fail"),"")</f>
        <v/>
      </c>
      <c r="I2991" s="338" t="str">
        <f t="shared" si="48"/>
        <v/>
      </c>
      <c r="J2991" s="339"/>
      <c r="K2991" s="339"/>
      <c r="L2991" s="339"/>
      <c r="M2991" s="339"/>
      <c r="N2991" s="339"/>
      <c r="O2991" s="339"/>
      <c r="P2991" s="339"/>
      <c r="Q2991" s="339"/>
    </row>
    <row r="2992" spans="1:17" ht="13.5" customHeight="1">
      <c r="A2992" s="481"/>
      <c r="B2992" s="481"/>
      <c r="C2992" s="481"/>
      <c r="D2992" s="481"/>
      <c r="E2992" s="481"/>
      <c r="F2992" s="339"/>
      <c r="G2992" s="340" t="str">
        <f>IF(ISNUMBER(E2992),E2992/'Bulk DivVar Analysis'!$C$7,"")</f>
        <v/>
      </c>
      <c r="H2992" s="338" t="str">
        <f>IF(ISNUMBER(E2992), IF(G2992&gt;'Bulk DivVar Analysis'!$D$9,"Pass","Fail"),"")</f>
        <v/>
      </c>
      <c r="I2992" s="338" t="str">
        <f t="shared" si="48"/>
        <v/>
      </c>
      <c r="J2992" s="339"/>
      <c r="K2992" s="339"/>
      <c r="L2992" s="339"/>
      <c r="M2992" s="339"/>
      <c r="N2992" s="339"/>
      <c r="O2992" s="339"/>
      <c r="P2992" s="339"/>
      <c r="Q2992" s="339"/>
    </row>
    <row r="2993" spans="1:17" ht="13.5" customHeight="1">
      <c r="A2993" s="481"/>
      <c r="B2993" s="481"/>
      <c r="C2993" s="481"/>
      <c r="D2993" s="481"/>
      <c r="E2993" s="481"/>
      <c r="F2993" s="339"/>
      <c r="G2993" s="340" t="str">
        <f>IF(ISNUMBER(E2993),E2993/'Bulk DivVar Analysis'!$C$7,"")</f>
        <v/>
      </c>
      <c r="H2993" s="338" t="str">
        <f>IF(ISNUMBER(E2993), IF(G2993&gt;'Bulk DivVar Analysis'!$D$9,"Pass","Fail"),"")</f>
        <v/>
      </c>
      <c r="I2993" s="338" t="str">
        <f t="shared" si="48"/>
        <v/>
      </c>
      <c r="J2993" s="339"/>
      <c r="K2993" s="339"/>
      <c r="L2993" s="339"/>
      <c r="M2993" s="339"/>
      <c r="N2993" s="339"/>
      <c r="O2993" s="339"/>
      <c r="P2993" s="339"/>
      <c r="Q2993" s="339"/>
    </row>
    <row r="2994" spans="1:17" ht="13.5" customHeight="1">
      <c r="A2994" s="481"/>
      <c r="B2994" s="481"/>
      <c r="C2994" s="481"/>
      <c r="D2994" s="481"/>
      <c r="E2994" s="481"/>
      <c r="F2994" s="339"/>
      <c r="G2994" s="340" t="str">
        <f>IF(ISNUMBER(E2994),E2994/'Bulk DivVar Analysis'!$C$7,"")</f>
        <v/>
      </c>
      <c r="H2994" s="338" t="str">
        <f>IF(ISNUMBER(E2994), IF(G2994&gt;'Bulk DivVar Analysis'!$D$9,"Pass","Fail"),"")</f>
        <v/>
      </c>
      <c r="I2994" s="338" t="str">
        <f t="shared" si="48"/>
        <v/>
      </c>
      <c r="J2994" s="339"/>
      <c r="K2994" s="339"/>
      <c r="L2994" s="339"/>
      <c r="M2994" s="339"/>
      <c r="N2994" s="339"/>
      <c r="O2994" s="339"/>
      <c r="P2994" s="339"/>
      <c r="Q2994" s="339"/>
    </row>
    <row r="2995" spans="1:17" ht="13.5" customHeight="1">
      <c r="A2995" s="481"/>
      <c r="B2995" s="481"/>
      <c r="C2995" s="481"/>
      <c r="D2995" s="481"/>
      <c r="E2995" s="481"/>
      <c r="F2995" s="339"/>
      <c r="G2995" s="340" t="str">
        <f>IF(ISNUMBER(E2995),E2995/'Bulk DivVar Analysis'!$C$7,"")</f>
        <v/>
      </c>
      <c r="H2995" s="338" t="str">
        <f>IF(ISNUMBER(E2995), IF(G2995&gt;'Bulk DivVar Analysis'!$D$9,"Pass","Fail"),"")</f>
        <v/>
      </c>
      <c r="I2995" s="338" t="str">
        <f t="shared" si="48"/>
        <v/>
      </c>
      <c r="J2995" s="339"/>
      <c r="K2995" s="339"/>
      <c r="L2995" s="339"/>
      <c r="M2995" s="339"/>
      <c r="N2995" s="339"/>
      <c r="O2995" s="339"/>
      <c r="P2995" s="339"/>
      <c r="Q2995" s="339"/>
    </row>
    <row r="2996" spans="1:17" ht="13.5" customHeight="1">
      <c r="A2996" s="481"/>
      <c r="B2996" s="481"/>
      <c r="C2996" s="481"/>
      <c r="D2996" s="481"/>
      <c r="E2996" s="481"/>
      <c r="F2996" s="339"/>
      <c r="G2996" s="340" t="str">
        <f>IF(ISNUMBER(E2996),E2996/'Bulk DivVar Analysis'!$C$7,"")</f>
        <v/>
      </c>
      <c r="H2996" s="338" t="str">
        <f>IF(ISNUMBER(E2996), IF(G2996&gt;'Bulk DivVar Analysis'!$D$9,"Pass","Fail"),"")</f>
        <v/>
      </c>
      <c r="I2996" s="338" t="str">
        <f t="shared" si="48"/>
        <v/>
      </c>
      <c r="J2996" s="339"/>
      <c r="K2996" s="339"/>
      <c r="L2996" s="339"/>
      <c r="M2996" s="339"/>
      <c r="N2996" s="339"/>
      <c r="O2996" s="339"/>
      <c r="P2996" s="339"/>
      <c r="Q2996" s="339"/>
    </row>
    <row r="2997" spans="1:17" ht="13.5" customHeight="1">
      <c r="A2997" s="481"/>
      <c r="B2997" s="481"/>
      <c r="C2997" s="481"/>
      <c r="D2997" s="481"/>
      <c r="E2997" s="481"/>
      <c r="F2997" s="339"/>
      <c r="G2997" s="340" t="str">
        <f>IF(ISNUMBER(E2997),E2997/'Bulk DivVar Analysis'!$C$7,"")</f>
        <v/>
      </c>
      <c r="H2997" s="338" t="str">
        <f>IF(ISNUMBER(E2997), IF(G2997&gt;'Bulk DivVar Analysis'!$D$9,"Pass","Fail"),"")</f>
        <v/>
      </c>
      <c r="I2997" s="338" t="str">
        <f t="shared" si="48"/>
        <v/>
      </c>
      <c r="J2997" s="339"/>
      <c r="K2997" s="339"/>
      <c r="L2997" s="339"/>
      <c r="M2997" s="339"/>
      <c r="N2997" s="339"/>
      <c r="O2997" s="339"/>
      <c r="P2997" s="339"/>
      <c r="Q2997" s="339"/>
    </row>
    <row r="2998" spans="1:17" ht="13.5" customHeight="1">
      <c r="A2998" s="481"/>
      <c r="B2998" s="481"/>
      <c r="C2998" s="481"/>
      <c r="D2998" s="481"/>
      <c r="E2998" s="481"/>
      <c r="F2998" s="339"/>
      <c r="G2998" s="340" t="str">
        <f>IF(ISNUMBER(E2998),E2998/'Bulk DivVar Analysis'!$C$7,"")</f>
        <v/>
      </c>
      <c r="H2998" s="338" t="str">
        <f>IF(ISNUMBER(E2998), IF(G2998&gt;'Bulk DivVar Analysis'!$D$9,"Pass","Fail"),"")</f>
        <v/>
      </c>
      <c r="I2998" s="338" t="str">
        <f t="shared" si="48"/>
        <v/>
      </c>
      <c r="J2998" s="339"/>
      <c r="K2998" s="339"/>
      <c r="L2998" s="339"/>
      <c r="M2998" s="339"/>
      <c r="N2998" s="339"/>
      <c r="O2998" s="339"/>
      <c r="P2998" s="339"/>
      <c r="Q2998" s="339"/>
    </row>
    <row r="2999" spans="1:17" ht="13.5" customHeight="1">
      <c r="A2999" s="481"/>
      <c r="B2999" s="481"/>
      <c r="C2999" s="481"/>
      <c r="D2999" s="481"/>
      <c r="E2999" s="481"/>
      <c r="F2999" s="339"/>
      <c r="G2999" s="340" t="str">
        <f>IF(ISNUMBER(E2999),E2999/'Bulk DivVar Analysis'!$C$7,"")</f>
        <v/>
      </c>
      <c r="H2999" s="338" t="str">
        <f>IF(ISNUMBER(E2999), IF(G2999&gt;'Bulk DivVar Analysis'!$D$9,"Pass","Fail"),"")</f>
        <v/>
      </c>
      <c r="I2999" s="338" t="str">
        <f t="shared" si="48"/>
        <v/>
      </c>
      <c r="J2999" s="339"/>
      <c r="K2999" s="339"/>
      <c r="L2999" s="339"/>
      <c r="M2999" s="339"/>
      <c r="N2999" s="339"/>
      <c r="O2999" s="339"/>
      <c r="P2999" s="339"/>
      <c r="Q2999" s="339"/>
    </row>
    <row r="3000" spans="1:17" ht="13.5" customHeight="1">
      <c r="A3000" s="481"/>
      <c r="B3000" s="481"/>
      <c r="C3000" s="481"/>
      <c r="D3000" s="481"/>
      <c r="E3000" s="481"/>
      <c r="F3000" s="339"/>
      <c r="G3000" s="340" t="str">
        <f>IF(ISNUMBER(E3000),E3000/'Bulk DivVar Analysis'!$C$7,"")</f>
        <v/>
      </c>
      <c r="H3000" s="338" t="str">
        <f>IF(ISNUMBER(E3000), IF(G3000&gt;'Bulk DivVar Analysis'!$D$9,"Pass","Fail"),"")</f>
        <v/>
      </c>
      <c r="I3000" s="338" t="str">
        <f t="shared" si="48"/>
        <v/>
      </c>
      <c r="J3000" s="339"/>
      <c r="K3000" s="339"/>
      <c r="L3000" s="339"/>
      <c r="M3000" s="339"/>
      <c r="N3000" s="339"/>
      <c r="O3000" s="339"/>
      <c r="P3000" s="339"/>
      <c r="Q3000" s="339"/>
    </row>
    <row r="3001" spans="1:17" ht="13.5" customHeight="1">
      <c r="A3001" s="481"/>
      <c r="B3001" s="481"/>
      <c r="C3001" s="481"/>
      <c r="D3001" s="481"/>
      <c r="E3001" s="481"/>
      <c r="F3001" s="339"/>
      <c r="G3001" s="340" t="str">
        <f>IF(ISNUMBER(E3001),E3001/'Bulk DivVar Analysis'!$C$7,"")</f>
        <v/>
      </c>
      <c r="H3001" s="338" t="str">
        <f>IF(ISNUMBER(E3001), IF(G3001&gt;'Bulk DivVar Analysis'!$D$9,"Pass","Fail"),"")</f>
        <v/>
      </c>
      <c r="I3001" s="338" t="str">
        <f t="shared" si="48"/>
        <v/>
      </c>
      <c r="J3001" s="339"/>
      <c r="K3001" s="339"/>
      <c r="L3001" s="339"/>
      <c r="M3001" s="339"/>
      <c r="N3001" s="339"/>
      <c r="O3001" s="339"/>
      <c r="P3001" s="339"/>
      <c r="Q3001" s="339"/>
    </row>
    <row r="3002" spans="1:17" ht="13.5" customHeight="1">
      <c r="A3002" s="481"/>
      <c r="B3002" s="481"/>
      <c r="C3002" s="481"/>
      <c r="D3002" s="481"/>
      <c r="E3002" s="481"/>
      <c r="F3002" s="339"/>
      <c r="G3002" s="340" t="str">
        <f>IF(ISNUMBER(E3002),E3002/'Bulk DivVar Analysis'!$C$7,"")</f>
        <v/>
      </c>
      <c r="H3002" s="338" t="str">
        <f>IF(ISNUMBER(E3002), IF(G3002&gt;'Bulk DivVar Analysis'!$D$9,"Pass","Fail"),"")</f>
        <v/>
      </c>
      <c r="I3002" s="338" t="str">
        <f t="shared" si="48"/>
        <v/>
      </c>
      <c r="J3002" s="339"/>
      <c r="K3002" s="339"/>
      <c r="L3002" s="339"/>
      <c r="M3002" s="339"/>
      <c r="N3002" s="339"/>
      <c r="O3002" s="339"/>
      <c r="P3002" s="339"/>
      <c r="Q3002" s="339"/>
    </row>
    <row r="3003" spans="1:17" ht="13.5" customHeight="1">
      <c r="A3003" s="481"/>
      <c r="B3003" s="481"/>
      <c r="C3003" s="481"/>
      <c r="D3003" s="481"/>
      <c r="E3003" s="481"/>
      <c r="F3003" s="339"/>
      <c r="G3003" s="340" t="str">
        <f>IF(ISNUMBER(E3003),E3003/'Bulk DivVar Analysis'!$C$7,"")</f>
        <v/>
      </c>
      <c r="H3003" s="338" t="str">
        <f>IF(ISNUMBER(E3003), IF(G3003&gt;'Bulk DivVar Analysis'!$D$9,"Pass","Fail"),"")</f>
        <v/>
      </c>
      <c r="I3003" s="338" t="str">
        <f t="shared" si="48"/>
        <v/>
      </c>
      <c r="J3003" s="339"/>
      <c r="K3003" s="339"/>
      <c r="L3003" s="339"/>
      <c r="M3003" s="339"/>
      <c r="N3003" s="339"/>
      <c r="O3003" s="339"/>
      <c r="P3003" s="339"/>
      <c r="Q3003" s="339"/>
    </row>
    <row r="3004" spans="1:17" ht="13.5" customHeight="1">
      <c r="A3004" s="481"/>
      <c r="B3004" s="481"/>
      <c r="C3004" s="481"/>
      <c r="D3004" s="481"/>
      <c r="E3004" s="481"/>
      <c r="F3004" s="339"/>
      <c r="G3004" s="340" t="str">
        <f>IF(ISNUMBER(E3004),E3004/'Bulk DivVar Analysis'!$C$7,"")</f>
        <v/>
      </c>
      <c r="H3004" s="338" t="str">
        <f>IF(ISNUMBER(E3004), IF(G3004&gt;'Bulk DivVar Analysis'!$D$9,"Pass","Fail"),"")</f>
        <v/>
      </c>
      <c r="I3004" s="338" t="str">
        <f t="shared" si="48"/>
        <v/>
      </c>
      <c r="J3004" s="339"/>
      <c r="K3004" s="339"/>
      <c r="L3004" s="339"/>
      <c r="M3004" s="339"/>
      <c r="N3004" s="339"/>
      <c r="O3004" s="339"/>
      <c r="P3004" s="339"/>
      <c r="Q3004" s="339"/>
    </row>
    <row r="3005" spans="1:17" ht="13.5" customHeight="1">
      <c r="A3005" s="481"/>
      <c r="B3005" s="481"/>
      <c r="C3005" s="481"/>
      <c r="D3005" s="481"/>
      <c r="E3005" s="481"/>
      <c r="F3005" s="339"/>
      <c r="G3005" s="340" t="str">
        <f>IF(ISNUMBER(E3005),E3005/'Bulk DivVar Analysis'!$C$7,"")</f>
        <v/>
      </c>
      <c r="H3005" s="338" t="str">
        <f>IF(ISNUMBER(E3005), IF(G3005&gt;'Bulk DivVar Analysis'!$D$9,"Pass","Fail"),"")</f>
        <v/>
      </c>
      <c r="I3005" s="338" t="str">
        <f t="shared" si="48"/>
        <v/>
      </c>
      <c r="J3005" s="339"/>
      <c r="K3005" s="339"/>
      <c r="L3005" s="339"/>
      <c r="M3005" s="339"/>
      <c r="N3005" s="339"/>
      <c r="O3005" s="339"/>
      <c r="P3005" s="339"/>
      <c r="Q3005" s="339"/>
    </row>
    <row r="3006" spans="1:17" ht="13.5" customHeight="1">
      <c r="A3006" s="481"/>
      <c r="B3006" s="481"/>
      <c r="C3006" s="481"/>
      <c r="D3006" s="481"/>
      <c r="E3006" s="481"/>
      <c r="F3006" s="339"/>
      <c r="G3006" s="340" t="str">
        <f>IF(ISNUMBER(E3006),E3006/'Bulk DivVar Analysis'!$C$7,"")</f>
        <v/>
      </c>
      <c r="H3006" s="338" t="str">
        <f>IF(ISNUMBER(E3006), IF(G3006&gt;'Bulk DivVar Analysis'!$D$9,"Pass","Fail"),"")</f>
        <v/>
      </c>
      <c r="I3006" s="338" t="str">
        <f t="shared" si="48"/>
        <v/>
      </c>
      <c r="J3006" s="339"/>
      <c r="K3006" s="339"/>
      <c r="L3006" s="339"/>
      <c r="M3006" s="339"/>
      <c r="N3006" s="339"/>
      <c r="O3006" s="339"/>
      <c r="P3006" s="339"/>
      <c r="Q3006" s="339"/>
    </row>
    <row r="3007" spans="1:17" ht="13.5" customHeight="1">
      <c r="A3007" s="481"/>
      <c r="B3007" s="481"/>
      <c r="C3007" s="481"/>
      <c r="D3007" s="481"/>
      <c r="E3007" s="481"/>
      <c r="F3007" s="339"/>
      <c r="G3007" s="340" t="str">
        <f>IF(ISNUMBER(E3007),E3007/'Bulk DivVar Analysis'!$C$7,"")</f>
        <v/>
      </c>
      <c r="H3007" s="338" t="str">
        <f>IF(ISNUMBER(E3007), IF(G3007&gt;'Bulk DivVar Analysis'!$D$9,"Pass","Fail"),"")</f>
        <v/>
      </c>
      <c r="I3007" s="338" t="str">
        <f t="shared" si="48"/>
        <v/>
      </c>
      <c r="J3007" s="339"/>
      <c r="K3007" s="339"/>
      <c r="L3007" s="339"/>
      <c r="M3007" s="339"/>
      <c r="N3007" s="339"/>
      <c r="O3007" s="339"/>
      <c r="P3007" s="339"/>
      <c r="Q3007" s="339"/>
    </row>
    <row r="3008" spans="1:17" ht="13.5" customHeight="1">
      <c r="A3008" s="481"/>
      <c r="B3008" s="481"/>
      <c r="C3008" s="481"/>
      <c r="D3008" s="481"/>
      <c r="E3008" s="481"/>
      <c r="F3008" s="339"/>
      <c r="G3008" s="340" t="str">
        <f>IF(ISNUMBER(E3008),E3008/'Bulk DivVar Analysis'!$C$7,"")</f>
        <v/>
      </c>
      <c r="H3008" s="338" t="str">
        <f>IF(ISNUMBER(E3008), IF(G3008&gt;'Bulk DivVar Analysis'!$D$9,"Pass","Fail"),"")</f>
        <v/>
      </c>
      <c r="I3008" s="338" t="str">
        <f t="shared" si="48"/>
        <v/>
      </c>
      <c r="J3008" s="339"/>
      <c r="K3008" s="339"/>
      <c r="L3008" s="339"/>
      <c r="M3008" s="339"/>
      <c r="N3008" s="339"/>
      <c r="O3008" s="339"/>
      <c r="P3008" s="339"/>
      <c r="Q3008" s="339"/>
    </row>
    <row r="3009" spans="1:17" ht="13.5" customHeight="1">
      <c r="A3009" s="481"/>
      <c r="B3009" s="481"/>
      <c r="C3009" s="481"/>
      <c r="D3009" s="481"/>
      <c r="E3009" s="481"/>
      <c r="F3009" s="339"/>
      <c r="G3009" s="340" t="str">
        <f>IF(ISNUMBER(E3009),E3009/'Bulk DivVar Analysis'!$C$7,"")</f>
        <v/>
      </c>
      <c r="H3009" s="338" t="str">
        <f>IF(ISNUMBER(E3009), IF(G3009&gt;'Bulk DivVar Analysis'!$D$9,"Pass","Fail"),"")</f>
        <v/>
      </c>
      <c r="I3009" s="338" t="str">
        <f t="shared" si="48"/>
        <v/>
      </c>
      <c r="J3009" s="339"/>
      <c r="K3009" s="339"/>
      <c r="L3009" s="339"/>
      <c r="M3009" s="339"/>
      <c r="N3009" s="339"/>
      <c r="O3009" s="339"/>
      <c r="P3009" s="339"/>
      <c r="Q3009" s="339"/>
    </row>
    <row r="3010" spans="1:17" ht="13.5" customHeight="1">
      <c r="A3010" s="481"/>
      <c r="B3010" s="481"/>
      <c r="C3010" s="481"/>
      <c r="D3010" s="481"/>
      <c r="E3010" s="481"/>
      <c r="F3010" s="339"/>
      <c r="G3010" s="340" t="str">
        <f>IF(ISNUMBER(E3010),E3010/'Bulk DivVar Analysis'!$C$7,"")</f>
        <v/>
      </c>
      <c r="H3010" s="338" t="str">
        <f>IF(ISNUMBER(E3010), IF(G3010&gt;'Bulk DivVar Analysis'!$D$9,"Pass","Fail"),"")</f>
        <v/>
      </c>
      <c r="I3010" s="338" t="str">
        <f t="shared" si="48"/>
        <v/>
      </c>
      <c r="J3010" s="339"/>
      <c r="K3010" s="339"/>
      <c r="L3010" s="339"/>
      <c r="M3010" s="339"/>
      <c r="N3010" s="339"/>
      <c r="O3010" s="339"/>
      <c r="P3010" s="339"/>
      <c r="Q3010" s="339"/>
    </row>
    <row r="3011" spans="1:17" ht="13.5" customHeight="1">
      <c r="A3011" s="481"/>
      <c r="B3011" s="481"/>
      <c r="C3011" s="481"/>
      <c r="D3011" s="481"/>
      <c r="E3011" s="481"/>
      <c r="F3011" s="339"/>
      <c r="G3011" s="340" t="str">
        <f>IF(ISNUMBER(E3011),E3011/'Bulk DivVar Analysis'!$C$7,"")</f>
        <v/>
      </c>
      <c r="H3011" s="338" t="str">
        <f>IF(ISNUMBER(E3011), IF(G3011&gt;'Bulk DivVar Analysis'!$D$9,"Pass","Fail"),"")</f>
        <v/>
      </c>
      <c r="I3011" s="338" t="str">
        <f t="shared" ref="I3011:I3074" si="49">_xlfn.TEXTJOIN("_",TRUE,B3011,C3011)</f>
        <v/>
      </c>
      <c r="J3011" s="339"/>
      <c r="K3011" s="339"/>
      <c r="L3011" s="339"/>
      <c r="M3011" s="339"/>
      <c r="N3011" s="339"/>
      <c r="O3011" s="339"/>
      <c r="P3011" s="339"/>
      <c r="Q3011" s="339"/>
    </row>
    <row r="3012" spans="1:17" ht="13.5" customHeight="1">
      <c r="A3012" s="481"/>
      <c r="B3012" s="481"/>
      <c r="C3012" s="481"/>
      <c r="D3012" s="481"/>
      <c r="E3012" s="481"/>
      <c r="F3012" s="339"/>
      <c r="G3012" s="340" t="str">
        <f>IF(ISNUMBER(E3012),E3012/'Bulk DivVar Analysis'!$C$7,"")</f>
        <v/>
      </c>
      <c r="H3012" s="338" t="str">
        <f>IF(ISNUMBER(E3012), IF(G3012&gt;'Bulk DivVar Analysis'!$D$9,"Pass","Fail"),"")</f>
        <v/>
      </c>
      <c r="I3012" s="338" t="str">
        <f t="shared" si="49"/>
        <v/>
      </c>
      <c r="J3012" s="339"/>
      <c r="K3012" s="339"/>
      <c r="L3012" s="339"/>
      <c r="M3012" s="339"/>
      <c r="N3012" s="339"/>
      <c r="O3012" s="339"/>
      <c r="P3012" s="339"/>
      <c r="Q3012" s="339"/>
    </row>
    <row r="3013" spans="1:17" ht="13.5" customHeight="1">
      <c r="A3013" s="481"/>
      <c r="B3013" s="481"/>
      <c r="C3013" s="481"/>
      <c r="D3013" s="481"/>
      <c r="E3013" s="481"/>
      <c r="F3013" s="339"/>
      <c r="G3013" s="340" t="str">
        <f>IF(ISNUMBER(E3013),E3013/'Bulk DivVar Analysis'!$C$7,"")</f>
        <v/>
      </c>
      <c r="H3013" s="338" t="str">
        <f>IF(ISNUMBER(E3013), IF(G3013&gt;'Bulk DivVar Analysis'!$D$9,"Pass","Fail"),"")</f>
        <v/>
      </c>
      <c r="I3013" s="338" t="str">
        <f t="shared" si="49"/>
        <v/>
      </c>
      <c r="J3013" s="339"/>
      <c r="K3013" s="339"/>
      <c r="L3013" s="339"/>
      <c r="M3013" s="339"/>
      <c r="N3013" s="339"/>
      <c r="O3013" s="339"/>
      <c r="P3013" s="339"/>
      <c r="Q3013" s="339"/>
    </row>
    <row r="3014" spans="1:17" ht="13.5" customHeight="1">
      <c r="A3014" s="481"/>
      <c r="B3014" s="481"/>
      <c r="C3014" s="481"/>
      <c r="D3014" s="481"/>
      <c r="E3014" s="481"/>
      <c r="F3014" s="339"/>
      <c r="G3014" s="340" t="str">
        <f>IF(ISNUMBER(E3014),E3014/'Bulk DivVar Analysis'!$C$7,"")</f>
        <v/>
      </c>
      <c r="H3014" s="338" t="str">
        <f>IF(ISNUMBER(E3014), IF(G3014&gt;'Bulk DivVar Analysis'!$D$9,"Pass","Fail"),"")</f>
        <v/>
      </c>
      <c r="I3014" s="338" t="str">
        <f t="shared" si="49"/>
        <v/>
      </c>
      <c r="J3014" s="339"/>
      <c r="K3014" s="339"/>
      <c r="L3014" s="339"/>
      <c r="M3014" s="339"/>
      <c r="N3014" s="339"/>
      <c r="O3014" s="339"/>
      <c r="P3014" s="339"/>
      <c r="Q3014" s="339"/>
    </row>
    <row r="3015" spans="1:17" ht="13.5" customHeight="1">
      <c r="A3015" s="481"/>
      <c r="B3015" s="481"/>
      <c r="C3015" s="481"/>
      <c r="D3015" s="481"/>
      <c r="E3015" s="481"/>
      <c r="F3015" s="339"/>
      <c r="G3015" s="340" t="str">
        <f>IF(ISNUMBER(E3015),E3015/'Bulk DivVar Analysis'!$C$7,"")</f>
        <v/>
      </c>
      <c r="H3015" s="338" t="str">
        <f>IF(ISNUMBER(E3015), IF(G3015&gt;'Bulk DivVar Analysis'!$D$9,"Pass","Fail"),"")</f>
        <v/>
      </c>
      <c r="I3015" s="338" t="str">
        <f t="shared" si="49"/>
        <v/>
      </c>
      <c r="J3015" s="339"/>
      <c r="K3015" s="339"/>
      <c r="L3015" s="339"/>
      <c r="M3015" s="339"/>
      <c r="N3015" s="339"/>
      <c r="O3015" s="339"/>
      <c r="P3015" s="339"/>
      <c r="Q3015" s="339"/>
    </row>
    <row r="3016" spans="1:17" ht="13.5" customHeight="1">
      <c r="A3016" s="481"/>
      <c r="B3016" s="481"/>
      <c r="C3016" s="481"/>
      <c r="D3016" s="481"/>
      <c r="E3016" s="481"/>
      <c r="F3016" s="339"/>
      <c r="G3016" s="340" t="str">
        <f>IF(ISNUMBER(E3016),E3016/'Bulk DivVar Analysis'!$C$7,"")</f>
        <v/>
      </c>
      <c r="H3016" s="338" t="str">
        <f>IF(ISNUMBER(E3016), IF(G3016&gt;'Bulk DivVar Analysis'!$D$9,"Pass","Fail"),"")</f>
        <v/>
      </c>
      <c r="I3016" s="338" t="str">
        <f t="shared" si="49"/>
        <v/>
      </c>
      <c r="J3016" s="339"/>
      <c r="K3016" s="339"/>
      <c r="L3016" s="339"/>
      <c r="M3016" s="339"/>
      <c r="N3016" s="339"/>
      <c r="O3016" s="339"/>
      <c r="P3016" s="339"/>
      <c r="Q3016" s="339"/>
    </row>
    <row r="3017" spans="1:17" ht="13.5" customHeight="1">
      <c r="A3017" s="481"/>
      <c r="B3017" s="481"/>
      <c r="C3017" s="481"/>
      <c r="D3017" s="481"/>
      <c r="E3017" s="481"/>
      <c r="F3017" s="339"/>
      <c r="G3017" s="340" t="str">
        <f>IF(ISNUMBER(E3017),E3017/'Bulk DivVar Analysis'!$C$7,"")</f>
        <v/>
      </c>
      <c r="H3017" s="338" t="str">
        <f>IF(ISNUMBER(E3017), IF(G3017&gt;'Bulk DivVar Analysis'!$D$9,"Pass","Fail"),"")</f>
        <v/>
      </c>
      <c r="I3017" s="338" t="str">
        <f t="shared" si="49"/>
        <v/>
      </c>
      <c r="J3017" s="339"/>
      <c r="K3017" s="339"/>
      <c r="L3017" s="339"/>
      <c r="M3017" s="339"/>
      <c r="N3017" s="339"/>
      <c r="O3017" s="339"/>
      <c r="P3017" s="339"/>
      <c r="Q3017" s="339"/>
    </row>
    <row r="3018" spans="1:17" ht="13.5" customHeight="1">
      <c r="A3018" s="481"/>
      <c r="B3018" s="481"/>
      <c r="C3018" s="481"/>
      <c r="D3018" s="481"/>
      <c r="E3018" s="481"/>
      <c r="F3018" s="339"/>
      <c r="G3018" s="340" t="str">
        <f>IF(ISNUMBER(E3018),E3018/'Bulk DivVar Analysis'!$C$7,"")</f>
        <v/>
      </c>
      <c r="H3018" s="338" t="str">
        <f>IF(ISNUMBER(E3018), IF(G3018&gt;'Bulk DivVar Analysis'!$D$9,"Pass","Fail"),"")</f>
        <v/>
      </c>
      <c r="I3018" s="338" t="str">
        <f t="shared" si="49"/>
        <v/>
      </c>
      <c r="J3018" s="339"/>
      <c r="K3018" s="339"/>
      <c r="L3018" s="339"/>
      <c r="M3018" s="339"/>
      <c r="N3018" s="339"/>
      <c r="O3018" s="339"/>
      <c r="P3018" s="339"/>
      <c r="Q3018" s="339"/>
    </row>
    <row r="3019" spans="1:17" ht="13.5" customHeight="1">
      <c r="A3019" s="481"/>
      <c r="B3019" s="481"/>
      <c r="C3019" s="481"/>
      <c r="D3019" s="481"/>
      <c r="E3019" s="481"/>
      <c r="F3019" s="339"/>
      <c r="G3019" s="340" t="str">
        <f>IF(ISNUMBER(E3019),E3019/'Bulk DivVar Analysis'!$C$7,"")</f>
        <v/>
      </c>
      <c r="H3019" s="338" t="str">
        <f>IF(ISNUMBER(E3019), IF(G3019&gt;'Bulk DivVar Analysis'!$D$9,"Pass","Fail"),"")</f>
        <v/>
      </c>
      <c r="I3019" s="338" t="str">
        <f t="shared" si="49"/>
        <v/>
      </c>
      <c r="J3019" s="339"/>
      <c r="K3019" s="339"/>
      <c r="L3019" s="339"/>
      <c r="M3019" s="339"/>
      <c r="N3019" s="339"/>
      <c r="O3019" s="339"/>
      <c r="P3019" s="339"/>
      <c r="Q3019" s="339"/>
    </row>
    <row r="3020" spans="1:17" ht="13.5" customHeight="1">
      <c r="A3020" s="481"/>
      <c r="B3020" s="481"/>
      <c r="C3020" s="481"/>
      <c r="D3020" s="481"/>
      <c r="E3020" s="481"/>
      <c r="F3020" s="339"/>
      <c r="G3020" s="340" t="str">
        <f>IF(ISNUMBER(E3020),E3020/'Bulk DivVar Analysis'!$C$7,"")</f>
        <v/>
      </c>
      <c r="H3020" s="338" t="str">
        <f>IF(ISNUMBER(E3020), IF(G3020&gt;'Bulk DivVar Analysis'!$D$9,"Pass","Fail"),"")</f>
        <v/>
      </c>
      <c r="I3020" s="338" t="str">
        <f t="shared" si="49"/>
        <v/>
      </c>
      <c r="J3020" s="339"/>
      <c r="K3020" s="339"/>
      <c r="L3020" s="339"/>
      <c r="M3020" s="339"/>
      <c r="N3020" s="339"/>
      <c r="O3020" s="339"/>
      <c r="P3020" s="339"/>
      <c r="Q3020" s="339"/>
    </row>
    <row r="3021" spans="1:17" ht="13.5" customHeight="1">
      <c r="A3021" s="481"/>
      <c r="B3021" s="481"/>
      <c r="C3021" s="481"/>
      <c r="D3021" s="481"/>
      <c r="E3021" s="481"/>
      <c r="F3021" s="339"/>
      <c r="G3021" s="340" t="str">
        <f>IF(ISNUMBER(E3021),E3021/'Bulk DivVar Analysis'!$C$7,"")</f>
        <v/>
      </c>
      <c r="H3021" s="338" t="str">
        <f>IF(ISNUMBER(E3021), IF(G3021&gt;'Bulk DivVar Analysis'!$D$9,"Pass","Fail"),"")</f>
        <v/>
      </c>
      <c r="I3021" s="338" t="str">
        <f t="shared" si="49"/>
        <v/>
      </c>
      <c r="J3021" s="339"/>
      <c r="K3021" s="339"/>
      <c r="L3021" s="339"/>
      <c r="M3021" s="339"/>
      <c r="N3021" s="339"/>
      <c r="O3021" s="339"/>
      <c r="P3021" s="339"/>
      <c r="Q3021" s="339"/>
    </row>
    <row r="3022" spans="1:17" ht="13.5" customHeight="1">
      <c r="A3022" s="481"/>
      <c r="B3022" s="481"/>
      <c r="C3022" s="481"/>
      <c r="D3022" s="481"/>
      <c r="E3022" s="481"/>
      <c r="F3022" s="339"/>
      <c r="G3022" s="340" t="str">
        <f>IF(ISNUMBER(E3022),E3022/'Bulk DivVar Analysis'!$C$7,"")</f>
        <v/>
      </c>
      <c r="H3022" s="338" t="str">
        <f>IF(ISNUMBER(E3022), IF(G3022&gt;'Bulk DivVar Analysis'!$D$9,"Pass","Fail"),"")</f>
        <v/>
      </c>
      <c r="I3022" s="338" t="str">
        <f t="shared" si="49"/>
        <v/>
      </c>
      <c r="J3022" s="339"/>
      <c r="K3022" s="339"/>
      <c r="L3022" s="339"/>
      <c r="M3022" s="339"/>
      <c r="N3022" s="339"/>
      <c r="O3022" s="339"/>
      <c r="P3022" s="339"/>
      <c r="Q3022" s="339"/>
    </row>
    <row r="3023" spans="1:17" ht="13.5" customHeight="1">
      <c r="A3023" s="481"/>
      <c r="B3023" s="481"/>
      <c r="C3023" s="481"/>
      <c r="D3023" s="481"/>
      <c r="E3023" s="481"/>
      <c r="F3023" s="339"/>
      <c r="G3023" s="340" t="str">
        <f>IF(ISNUMBER(E3023),E3023/'Bulk DivVar Analysis'!$C$7,"")</f>
        <v/>
      </c>
      <c r="H3023" s="338" t="str">
        <f>IF(ISNUMBER(E3023), IF(G3023&gt;'Bulk DivVar Analysis'!$D$9,"Pass","Fail"),"")</f>
        <v/>
      </c>
      <c r="I3023" s="338" t="str">
        <f t="shared" si="49"/>
        <v/>
      </c>
      <c r="J3023" s="339"/>
      <c r="K3023" s="339"/>
      <c r="L3023" s="339"/>
      <c r="M3023" s="339"/>
      <c r="N3023" s="339"/>
      <c r="O3023" s="339"/>
      <c r="P3023" s="339"/>
      <c r="Q3023" s="339"/>
    </row>
    <row r="3024" spans="1:17" ht="13.5" customHeight="1">
      <c r="A3024" s="481"/>
      <c r="B3024" s="481"/>
      <c r="C3024" s="481"/>
      <c r="D3024" s="481"/>
      <c r="E3024" s="481"/>
      <c r="F3024" s="339"/>
      <c r="G3024" s="340" t="str">
        <f>IF(ISNUMBER(E3024),E3024/'Bulk DivVar Analysis'!$C$7,"")</f>
        <v/>
      </c>
      <c r="H3024" s="338" t="str">
        <f>IF(ISNUMBER(E3024), IF(G3024&gt;'Bulk DivVar Analysis'!$D$9,"Pass","Fail"),"")</f>
        <v/>
      </c>
      <c r="I3024" s="338" t="str">
        <f t="shared" si="49"/>
        <v/>
      </c>
      <c r="J3024" s="339"/>
      <c r="K3024" s="339"/>
      <c r="L3024" s="339"/>
      <c r="M3024" s="339"/>
      <c r="N3024" s="339"/>
      <c r="O3024" s="339"/>
      <c r="P3024" s="339"/>
      <c r="Q3024" s="339"/>
    </row>
    <row r="3025" spans="1:17" ht="13.5" customHeight="1">
      <c r="A3025" s="481"/>
      <c r="B3025" s="481"/>
      <c r="C3025" s="481"/>
      <c r="D3025" s="481"/>
      <c r="E3025" s="481"/>
      <c r="F3025" s="339"/>
      <c r="G3025" s="340" t="str">
        <f>IF(ISNUMBER(E3025),E3025/'Bulk DivVar Analysis'!$C$7,"")</f>
        <v/>
      </c>
      <c r="H3025" s="338" t="str">
        <f>IF(ISNUMBER(E3025), IF(G3025&gt;'Bulk DivVar Analysis'!$D$9,"Pass","Fail"),"")</f>
        <v/>
      </c>
      <c r="I3025" s="338" t="str">
        <f t="shared" si="49"/>
        <v/>
      </c>
      <c r="J3025" s="339"/>
      <c r="K3025" s="339"/>
      <c r="L3025" s="339"/>
      <c r="M3025" s="339"/>
      <c r="N3025" s="339"/>
      <c r="O3025" s="339"/>
      <c r="P3025" s="339"/>
      <c r="Q3025" s="339"/>
    </row>
    <row r="3026" spans="1:17" ht="13.5" customHeight="1">
      <c r="A3026" s="481"/>
      <c r="B3026" s="481"/>
      <c r="C3026" s="481"/>
      <c r="D3026" s="481"/>
      <c r="E3026" s="481"/>
      <c r="F3026" s="339"/>
      <c r="G3026" s="340" t="str">
        <f>IF(ISNUMBER(E3026),E3026/'Bulk DivVar Analysis'!$C$7,"")</f>
        <v/>
      </c>
      <c r="H3026" s="338" t="str">
        <f>IF(ISNUMBER(E3026), IF(G3026&gt;'Bulk DivVar Analysis'!$D$9,"Pass","Fail"),"")</f>
        <v/>
      </c>
      <c r="I3026" s="338" t="str">
        <f t="shared" si="49"/>
        <v/>
      </c>
      <c r="J3026" s="339"/>
      <c r="K3026" s="339"/>
      <c r="L3026" s="339"/>
      <c r="M3026" s="339"/>
      <c r="N3026" s="339"/>
      <c r="O3026" s="339"/>
      <c r="P3026" s="339"/>
      <c r="Q3026" s="339"/>
    </row>
    <row r="3027" spans="1:17" ht="13.5" customHeight="1">
      <c r="A3027" s="481"/>
      <c r="B3027" s="481"/>
      <c r="C3027" s="481"/>
      <c r="D3027" s="481"/>
      <c r="E3027" s="481"/>
      <c r="F3027" s="339"/>
      <c r="G3027" s="340" t="str">
        <f>IF(ISNUMBER(E3027),E3027/'Bulk DivVar Analysis'!$C$7,"")</f>
        <v/>
      </c>
      <c r="H3027" s="338" t="str">
        <f>IF(ISNUMBER(E3027), IF(G3027&gt;'Bulk DivVar Analysis'!$D$9,"Pass","Fail"),"")</f>
        <v/>
      </c>
      <c r="I3027" s="338" t="str">
        <f t="shared" si="49"/>
        <v/>
      </c>
      <c r="J3027" s="339"/>
      <c r="K3027" s="339"/>
      <c r="L3027" s="339"/>
      <c r="M3027" s="339"/>
      <c r="N3027" s="339"/>
      <c r="O3027" s="339"/>
      <c r="P3027" s="339"/>
      <c r="Q3027" s="339"/>
    </row>
    <row r="3028" spans="1:17" ht="13.5" customHeight="1">
      <c r="A3028" s="481"/>
      <c r="B3028" s="481"/>
      <c r="C3028" s="481"/>
      <c r="D3028" s="481"/>
      <c r="E3028" s="481"/>
      <c r="F3028" s="339"/>
      <c r="G3028" s="340" t="str">
        <f>IF(ISNUMBER(E3028),E3028/'Bulk DivVar Analysis'!$C$7,"")</f>
        <v/>
      </c>
      <c r="H3028" s="338" t="str">
        <f>IF(ISNUMBER(E3028), IF(G3028&gt;'Bulk DivVar Analysis'!$D$9,"Pass","Fail"),"")</f>
        <v/>
      </c>
      <c r="I3028" s="338" t="str">
        <f t="shared" si="49"/>
        <v/>
      </c>
      <c r="J3028" s="339"/>
      <c r="K3028" s="339"/>
      <c r="L3028" s="339"/>
      <c r="M3028" s="339"/>
      <c r="N3028" s="339"/>
      <c r="O3028" s="339"/>
      <c r="P3028" s="339"/>
      <c r="Q3028" s="339"/>
    </row>
    <row r="3029" spans="1:17" ht="13.5" customHeight="1">
      <c r="A3029" s="481"/>
      <c r="B3029" s="481"/>
      <c r="C3029" s="481"/>
      <c r="D3029" s="481"/>
      <c r="E3029" s="481"/>
      <c r="F3029" s="339"/>
      <c r="G3029" s="340" t="str">
        <f>IF(ISNUMBER(E3029),E3029/'Bulk DivVar Analysis'!$C$7,"")</f>
        <v/>
      </c>
      <c r="H3029" s="338" t="str">
        <f>IF(ISNUMBER(E3029), IF(G3029&gt;'Bulk DivVar Analysis'!$D$9,"Pass","Fail"),"")</f>
        <v/>
      </c>
      <c r="I3029" s="338" t="str">
        <f t="shared" si="49"/>
        <v/>
      </c>
      <c r="J3029" s="339"/>
      <c r="K3029" s="339"/>
      <c r="L3029" s="339"/>
      <c r="M3029" s="339"/>
      <c r="N3029" s="339"/>
      <c r="O3029" s="339"/>
      <c r="P3029" s="339"/>
      <c r="Q3029" s="339"/>
    </row>
    <row r="3030" spans="1:17" ht="13.5" customHeight="1">
      <c r="A3030" s="481"/>
      <c r="B3030" s="481"/>
      <c r="C3030" s="481"/>
      <c r="D3030" s="481"/>
      <c r="E3030" s="481"/>
      <c r="F3030" s="339"/>
      <c r="G3030" s="340" t="str">
        <f>IF(ISNUMBER(E3030),E3030/'Bulk DivVar Analysis'!$C$7,"")</f>
        <v/>
      </c>
      <c r="H3030" s="338" t="str">
        <f>IF(ISNUMBER(E3030), IF(G3030&gt;'Bulk DivVar Analysis'!$D$9,"Pass","Fail"),"")</f>
        <v/>
      </c>
      <c r="I3030" s="338" t="str">
        <f t="shared" si="49"/>
        <v/>
      </c>
      <c r="J3030" s="339"/>
      <c r="K3030" s="339"/>
      <c r="L3030" s="339"/>
      <c r="M3030" s="339"/>
      <c r="N3030" s="339"/>
      <c r="O3030" s="339"/>
      <c r="P3030" s="339"/>
      <c r="Q3030" s="339"/>
    </row>
    <row r="3031" spans="1:17" ht="13.5" customHeight="1">
      <c r="A3031" s="481"/>
      <c r="B3031" s="481"/>
      <c r="C3031" s="481"/>
      <c r="D3031" s="481"/>
      <c r="E3031" s="481"/>
      <c r="F3031" s="339"/>
      <c r="G3031" s="340" t="str">
        <f>IF(ISNUMBER(E3031),E3031/'Bulk DivVar Analysis'!$C$7,"")</f>
        <v/>
      </c>
      <c r="H3031" s="338" t="str">
        <f>IF(ISNUMBER(E3031), IF(G3031&gt;'Bulk DivVar Analysis'!$D$9,"Pass","Fail"),"")</f>
        <v/>
      </c>
      <c r="I3031" s="338" t="str">
        <f t="shared" si="49"/>
        <v/>
      </c>
      <c r="J3031" s="339"/>
      <c r="K3031" s="339"/>
      <c r="L3031" s="339"/>
      <c r="M3031" s="339"/>
      <c r="N3031" s="339"/>
      <c r="O3031" s="339"/>
      <c r="P3031" s="339"/>
      <c r="Q3031" s="339"/>
    </row>
    <row r="3032" spans="1:17" ht="13.5" customHeight="1">
      <c r="A3032" s="481"/>
      <c r="B3032" s="481"/>
      <c r="C3032" s="481"/>
      <c r="D3032" s="481"/>
      <c r="E3032" s="481"/>
      <c r="F3032" s="339"/>
      <c r="G3032" s="340" t="str">
        <f>IF(ISNUMBER(E3032),E3032/'Bulk DivVar Analysis'!$C$7,"")</f>
        <v/>
      </c>
      <c r="H3032" s="338" t="str">
        <f>IF(ISNUMBER(E3032), IF(G3032&gt;'Bulk DivVar Analysis'!$D$9,"Pass","Fail"),"")</f>
        <v/>
      </c>
      <c r="I3032" s="338" t="str">
        <f t="shared" si="49"/>
        <v/>
      </c>
      <c r="J3032" s="339"/>
      <c r="K3032" s="339"/>
      <c r="L3032" s="339"/>
      <c r="M3032" s="339"/>
      <c r="N3032" s="339"/>
      <c r="O3032" s="339"/>
      <c r="P3032" s="339"/>
      <c r="Q3032" s="339"/>
    </row>
    <row r="3033" spans="1:17" ht="13.5" customHeight="1">
      <c r="A3033" s="481"/>
      <c r="B3033" s="481"/>
      <c r="C3033" s="481"/>
      <c r="D3033" s="481"/>
      <c r="E3033" s="481"/>
      <c r="F3033" s="339"/>
      <c r="G3033" s="340" t="str">
        <f>IF(ISNUMBER(E3033),E3033/'Bulk DivVar Analysis'!$C$7,"")</f>
        <v/>
      </c>
      <c r="H3033" s="338" t="str">
        <f>IF(ISNUMBER(E3033), IF(G3033&gt;'Bulk DivVar Analysis'!$D$9,"Pass","Fail"),"")</f>
        <v/>
      </c>
      <c r="I3033" s="338" t="str">
        <f t="shared" si="49"/>
        <v/>
      </c>
      <c r="J3033" s="339"/>
      <c r="K3033" s="339"/>
      <c r="L3033" s="339"/>
      <c r="M3033" s="339"/>
      <c r="N3033" s="339"/>
      <c r="O3033" s="339"/>
      <c r="P3033" s="339"/>
      <c r="Q3033" s="339"/>
    </row>
    <row r="3034" spans="1:17" ht="13.5" customHeight="1">
      <c r="A3034" s="481"/>
      <c r="B3034" s="481"/>
      <c r="C3034" s="481"/>
      <c r="D3034" s="481"/>
      <c r="E3034" s="481"/>
      <c r="F3034" s="339"/>
      <c r="G3034" s="340" t="str">
        <f>IF(ISNUMBER(E3034),E3034/'Bulk DivVar Analysis'!$C$7,"")</f>
        <v/>
      </c>
      <c r="H3034" s="338" t="str">
        <f>IF(ISNUMBER(E3034), IF(G3034&gt;'Bulk DivVar Analysis'!$D$9,"Pass","Fail"),"")</f>
        <v/>
      </c>
      <c r="I3034" s="338" t="str">
        <f t="shared" si="49"/>
        <v/>
      </c>
      <c r="J3034" s="339"/>
      <c r="K3034" s="339"/>
      <c r="L3034" s="339"/>
      <c r="M3034" s="339"/>
      <c r="N3034" s="339"/>
      <c r="O3034" s="339"/>
      <c r="P3034" s="339"/>
      <c r="Q3034" s="339"/>
    </row>
    <row r="3035" spans="1:17" ht="13.5" customHeight="1">
      <c r="A3035" s="481"/>
      <c r="B3035" s="481"/>
      <c r="C3035" s="481"/>
      <c r="D3035" s="481"/>
      <c r="E3035" s="481"/>
      <c r="F3035" s="339"/>
      <c r="G3035" s="340" t="str">
        <f>IF(ISNUMBER(E3035),E3035/'Bulk DivVar Analysis'!$C$7,"")</f>
        <v/>
      </c>
      <c r="H3035" s="338" t="str">
        <f>IF(ISNUMBER(E3035), IF(G3035&gt;'Bulk DivVar Analysis'!$D$9,"Pass","Fail"),"")</f>
        <v/>
      </c>
      <c r="I3035" s="338" t="str">
        <f t="shared" si="49"/>
        <v/>
      </c>
      <c r="J3035" s="339"/>
      <c r="K3035" s="339"/>
      <c r="L3035" s="339"/>
      <c r="M3035" s="339"/>
      <c r="N3035" s="339"/>
      <c r="O3035" s="339"/>
      <c r="P3035" s="339"/>
      <c r="Q3035" s="339"/>
    </row>
    <row r="3036" spans="1:17" ht="13.5" customHeight="1">
      <c r="A3036" s="481"/>
      <c r="B3036" s="481"/>
      <c r="C3036" s="481"/>
      <c r="D3036" s="481"/>
      <c r="E3036" s="481"/>
      <c r="F3036" s="339"/>
      <c r="G3036" s="340" t="str">
        <f>IF(ISNUMBER(E3036),E3036/'Bulk DivVar Analysis'!$C$7,"")</f>
        <v/>
      </c>
      <c r="H3036" s="338" t="str">
        <f>IF(ISNUMBER(E3036), IF(G3036&gt;'Bulk DivVar Analysis'!$D$9,"Pass","Fail"),"")</f>
        <v/>
      </c>
      <c r="I3036" s="338" t="str">
        <f t="shared" si="49"/>
        <v/>
      </c>
      <c r="J3036" s="339"/>
      <c r="K3036" s="339"/>
      <c r="L3036" s="339"/>
      <c r="M3036" s="339"/>
      <c r="N3036" s="339"/>
      <c r="O3036" s="339"/>
      <c r="P3036" s="339"/>
      <c r="Q3036" s="339"/>
    </row>
    <row r="3037" spans="1:17" ht="13.5" customHeight="1">
      <c r="A3037" s="481"/>
      <c r="B3037" s="481"/>
      <c r="C3037" s="481"/>
      <c r="D3037" s="481"/>
      <c r="E3037" s="481"/>
      <c r="F3037" s="339"/>
      <c r="G3037" s="340" t="str">
        <f>IF(ISNUMBER(E3037),E3037/'Bulk DivVar Analysis'!$C$7,"")</f>
        <v/>
      </c>
      <c r="H3037" s="338" t="str">
        <f>IF(ISNUMBER(E3037), IF(G3037&gt;'Bulk DivVar Analysis'!$D$9,"Pass","Fail"),"")</f>
        <v/>
      </c>
      <c r="I3037" s="338" t="str">
        <f t="shared" si="49"/>
        <v/>
      </c>
      <c r="J3037" s="339"/>
      <c r="K3037" s="339"/>
      <c r="L3037" s="339"/>
      <c r="M3037" s="339"/>
      <c r="N3037" s="339"/>
      <c r="O3037" s="339"/>
      <c r="P3037" s="339"/>
      <c r="Q3037" s="339"/>
    </row>
    <row r="3038" spans="1:17" ht="13.5" customHeight="1">
      <c r="A3038" s="481"/>
      <c r="B3038" s="481"/>
      <c r="C3038" s="481"/>
      <c r="D3038" s="481"/>
      <c r="E3038" s="481"/>
      <c r="F3038" s="339"/>
      <c r="G3038" s="340" t="str">
        <f>IF(ISNUMBER(E3038),E3038/'Bulk DivVar Analysis'!$C$7,"")</f>
        <v/>
      </c>
      <c r="H3038" s="338" t="str">
        <f>IF(ISNUMBER(E3038), IF(G3038&gt;'Bulk DivVar Analysis'!$D$9,"Pass","Fail"),"")</f>
        <v/>
      </c>
      <c r="I3038" s="338" t="str">
        <f t="shared" si="49"/>
        <v/>
      </c>
      <c r="J3038" s="339"/>
      <c r="K3038" s="339"/>
      <c r="L3038" s="339"/>
      <c r="M3038" s="339"/>
      <c r="N3038" s="339"/>
      <c r="O3038" s="339"/>
      <c r="P3038" s="339"/>
      <c r="Q3038" s="339"/>
    </row>
    <row r="3039" spans="1:17" ht="13.5" customHeight="1">
      <c r="A3039" s="481"/>
      <c r="B3039" s="481"/>
      <c r="C3039" s="481"/>
      <c r="D3039" s="481"/>
      <c r="E3039" s="481"/>
      <c r="F3039" s="339"/>
      <c r="G3039" s="340" t="str">
        <f>IF(ISNUMBER(E3039),E3039/'Bulk DivVar Analysis'!$C$7,"")</f>
        <v/>
      </c>
      <c r="H3039" s="338" t="str">
        <f>IF(ISNUMBER(E3039), IF(G3039&gt;'Bulk DivVar Analysis'!$D$9,"Pass","Fail"),"")</f>
        <v/>
      </c>
      <c r="I3039" s="338" t="str">
        <f t="shared" si="49"/>
        <v/>
      </c>
      <c r="J3039" s="339"/>
      <c r="K3039" s="339"/>
      <c r="L3039" s="339"/>
      <c r="M3039" s="339"/>
      <c r="N3039" s="339"/>
      <c r="O3039" s="339"/>
      <c r="P3039" s="339"/>
      <c r="Q3039" s="339"/>
    </row>
    <row r="3040" spans="1:17" ht="13.5" customHeight="1">
      <c r="A3040" s="481"/>
      <c r="B3040" s="481"/>
      <c r="C3040" s="481"/>
      <c r="D3040" s="481"/>
      <c r="E3040" s="481"/>
      <c r="F3040" s="339"/>
      <c r="G3040" s="340" t="str">
        <f>IF(ISNUMBER(E3040),E3040/'Bulk DivVar Analysis'!$C$7,"")</f>
        <v/>
      </c>
      <c r="H3040" s="338" t="str">
        <f>IF(ISNUMBER(E3040), IF(G3040&gt;'Bulk DivVar Analysis'!$D$9,"Pass","Fail"),"")</f>
        <v/>
      </c>
      <c r="I3040" s="338" t="str">
        <f t="shared" si="49"/>
        <v/>
      </c>
      <c r="J3040" s="339"/>
      <c r="K3040" s="339"/>
      <c r="L3040" s="339"/>
      <c r="M3040" s="339"/>
      <c r="N3040" s="339"/>
      <c r="O3040" s="339"/>
      <c r="P3040" s="339"/>
      <c r="Q3040" s="339"/>
    </row>
    <row r="3041" spans="1:17" ht="13.5" customHeight="1">
      <c r="A3041" s="481"/>
      <c r="B3041" s="481"/>
      <c r="C3041" s="481"/>
      <c r="D3041" s="481"/>
      <c r="E3041" s="481"/>
      <c r="F3041" s="339"/>
      <c r="G3041" s="340" t="str">
        <f>IF(ISNUMBER(E3041),E3041/'Bulk DivVar Analysis'!$C$7,"")</f>
        <v/>
      </c>
      <c r="H3041" s="338" t="str">
        <f>IF(ISNUMBER(E3041), IF(G3041&gt;'Bulk DivVar Analysis'!$D$9,"Pass","Fail"),"")</f>
        <v/>
      </c>
      <c r="I3041" s="338" t="str">
        <f t="shared" si="49"/>
        <v/>
      </c>
      <c r="J3041" s="339"/>
      <c r="K3041" s="339"/>
      <c r="L3041" s="339"/>
      <c r="M3041" s="339"/>
      <c r="N3041" s="339"/>
      <c r="O3041" s="339"/>
      <c r="P3041" s="339"/>
      <c r="Q3041" s="339"/>
    </row>
    <row r="3042" spans="1:17" ht="13.5" customHeight="1">
      <c r="A3042" s="481"/>
      <c r="B3042" s="481"/>
      <c r="C3042" s="481"/>
      <c r="D3042" s="481"/>
      <c r="E3042" s="481"/>
      <c r="F3042" s="339"/>
      <c r="G3042" s="340" t="str">
        <f>IF(ISNUMBER(E3042),E3042/'Bulk DivVar Analysis'!$C$7,"")</f>
        <v/>
      </c>
      <c r="H3042" s="338" t="str">
        <f>IF(ISNUMBER(E3042), IF(G3042&gt;'Bulk DivVar Analysis'!$D$9,"Pass","Fail"),"")</f>
        <v/>
      </c>
      <c r="I3042" s="338" t="str">
        <f t="shared" si="49"/>
        <v/>
      </c>
      <c r="J3042" s="339"/>
      <c r="K3042" s="339"/>
      <c r="L3042" s="339"/>
      <c r="M3042" s="339"/>
      <c r="N3042" s="339"/>
      <c r="O3042" s="339"/>
      <c r="P3042" s="339"/>
      <c r="Q3042" s="339"/>
    </row>
    <row r="3043" spans="1:17" ht="13.5" customHeight="1">
      <c r="A3043" s="481"/>
      <c r="B3043" s="481"/>
      <c r="C3043" s="481"/>
      <c r="D3043" s="481"/>
      <c r="E3043" s="481"/>
      <c r="F3043" s="339"/>
      <c r="G3043" s="340" t="str">
        <f>IF(ISNUMBER(E3043),E3043/'Bulk DivVar Analysis'!$C$7,"")</f>
        <v/>
      </c>
      <c r="H3043" s="338" t="str">
        <f>IF(ISNUMBER(E3043), IF(G3043&gt;'Bulk DivVar Analysis'!$D$9,"Pass","Fail"),"")</f>
        <v/>
      </c>
      <c r="I3043" s="338" t="str">
        <f t="shared" si="49"/>
        <v/>
      </c>
      <c r="J3043" s="339"/>
      <c r="K3043" s="339"/>
      <c r="L3043" s="339"/>
      <c r="M3043" s="339"/>
      <c r="N3043" s="339"/>
      <c r="O3043" s="339"/>
      <c r="P3043" s="339"/>
      <c r="Q3043" s="339"/>
    </row>
    <row r="3044" spans="1:17" ht="13.5" customHeight="1">
      <c r="A3044" s="481"/>
      <c r="B3044" s="481"/>
      <c r="C3044" s="481"/>
      <c r="D3044" s="481"/>
      <c r="E3044" s="481"/>
      <c r="F3044" s="339"/>
      <c r="G3044" s="340" t="str">
        <f>IF(ISNUMBER(E3044),E3044/'Bulk DivVar Analysis'!$C$7,"")</f>
        <v/>
      </c>
      <c r="H3044" s="338" t="str">
        <f>IF(ISNUMBER(E3044), IF(G3044&gt;'Bulk DivVar Analysis'!$D$9,"Pass","Fail"),"")</f>
        <v/>
      </c>
      <c r="I3044" s="338" t="str">
        <f t="shared" si="49"/>
        <v/>
      </c>
      <c r="J3044" s="339"/>
      <c r="K3044" s="339"/>
      <c r="L3044" s="339"/>
      <c r="M3044" s="339"/>
      <c r="N3044" s="339"/>
      <c r="O3044" s="339"/>
      <c r="P3044" s="339"/>
      <c r="Q3044" s="339"/>
    </row>
    <row r="3045" spans="1:17" ht="13.5" customHeight="1">
      <c r="A3045" s="481"/>
      <c r="B3045" s="481"/>
      <c r="C3045" s="481"/>
      <c r="D3045" s="481"/>
      <c r="E3045" s="481"/>
      <c r="F3045" s="339"/>
      <c r="G3045" s="340" t="str">
        <f>IF(ISNUMBER(E3045),E3045/'Bulk DivVar Analysis'!$C$7,"")</f>
        <v/>
      </c>
      <c r="H3045" s="338" t="str">
        <f>IF(ISNUMBER(E3045), IF(G3045&gt;'Bulk DivVar Analysis'!$D$9,"Pass","Fail"),"")</f>
        <v/>
      </c>
      <c r="I3045" s="338" t="str">
        <f t="shared" si="49"/>
        <v/>
      </c>
      <c r="J3045" s="339"/>
      <c r="K3045" s="339"/>
      <c r="L3045" s="339"/>
      <c r="M3045" s="339"/>
      <c r="N3045" s="339"/>
      <c r="O3045" s="339"/>
      <c r="P3045" s="339"/>
      <c r="Q3045" s="339"/>
    </row>
    <row r="3046" spans="1:17" ht="13.5" customHeight="1">
      <c r="A3046" s="481"/>
      <c r="B3046" s="481"/>
      <c r="C3046" s="481"/>
      <c r="D3046" s="481"/>
      <c r="E3046" s="481"/>
      <c r="F3046" s="339"/>
      <c r="G3046" s="340" t="str">
        <f>IF(ISNUMBER(E3046),E3046/'Bulk DivVar Analysis'!$C$7,"")</f>
        <v/>
      </c>
      <c r="H3046" s="338" t="str">
        <f>IF(ISNUMBER(E3046), IF(G3046&gt;'Bulk DivVar Analysis'!$D$9,"Pass","Fail"),"")</f>
        <v/>
      </c>
      <c r="I3046" s="338" t="str">
        <f t="shared" si="49"/>
        <v/>
      </c>
      <c r="J3046" s="339"/>
      <c r="K3046" s="339"/>
      <c r="L3046" s="339"/>
      <c r="M3046" s="339"/>
      <c r="N3046" s="339"/>
      <c r="O3046" s="339"/>
      <c r="P3046" s="339"/>
      <c r="Q3046" s="339"/>
    </row>
    <row r="3047" spans="1:17" ht="13.5" customHeight="1">
      <c r="A3047" s="481"/>
      <c r="B3047" s="481"/>
      <c r="C3047" s="481"/>
      <c r="D3047" s="481"/>
      <c r="E3047" s="481"/>
      <c r="F3047" s="339"/>
      <c r="G3047" s="340" t="str">
        <f>IF(ISNUMBER(E3047),E3047/'Bulk DivVar Analysis'!$C$7,"")</f>
        <v/>
      </c>
      <c r="H3047" s="338" t="str">
        <f>IF(ISNUMBER(E3047), IF(G3047&gt;'Bulk DivVar Analysis'!$D$9,"Pass","Fail"),"")</f>
        <v/>
      </c>
      <c r="I3047" s="338" t="str">
        <f t="shared" si="49"/>
        <v/>
      </c>
      <c r="J3047" s="339"/>
      <c r="K3047" s="339"/>
      <c r="L3047" s="339"/>
      <c r="M3047" s="339"/>
      <c r="N3047" s="339"/>
      <c r="O3047" s="339"/>
      <c r="P3047" s="339"/>
      <c r="Q3047" s="339"/>
    </row>
    <row r="3048" spans="1:17" ht="13.5" customHeight="1">
      <c r="A3048" s="481"/>
      <c r="B3048" s="481"/>
      <c r="C3048" s="481"/>
      <c r="D3048" s="481"/>
      <c r="E3048" s="481"/>
      <c r="F3048" s="339"/>
      <c r="G3048" s="340" t="str">
        <f>IF(ISNUMBER(E3048),E3048/'Bulk DivVar Analysis'!$C$7,"")</f>
        <v/>
      </c>
      <c r="H3048" s="338" t="str">
        <f>IF(ISNUMBER(E3048), IF(G3048&gt;'Bulk DivVar Analysis'!$D$9,"Pass","Fail"),"")</f>
        <v/>
      </c>
      <c r="I3048" s="338" t="str">
        <f t="shared" si="49"/>
        <v/>
      </c>
      <c r="J3048" s="339"/>
      <c r="K3048" s="339"/>
      <c r="L3048" s="339"/>
      <c r="M3048" s="339"/>
      <c r="N3048" s="339"/>
      <c r="O3048" s="339"/>
      <c r="P3048" s="339"/>
      <c r="Q3048" s="339"/>
    </row>
    <row r="3049" spans="1:17" ht="13.5" customHeight="1">
      <c r="A3049" s="481"/>
      <c r="B3049" s="481"/>
      <c r="C3049" s="481"/>
      <c r="D3049" s="481"/>
      <c r="E3049" s="481"/>
      <c r="F3049" s="339"/>
      <c r="G3049" s="340" t="str">
        <f>IF(ISNUMBER(E3049),E3049/'Bulk DivVar Analysis'!$C$7,"")</f>
        <v/>
      </c>
      <c r="H3049" s="338" t="str">
        <f>IF(ISNUMBER(E3049), IF(G3049&gt;'Bulk DivVar Analysis'!$D$9,"Pass","Fail"),"")</f>
        <v/>
      </c>
      <c r="I3049" s="338" t="str">
        <f t="shared" si="49"/>
        <v/>
      </c>
      <c r="J3049" s="339"/>
      <c r="K3049" s="339"/>
      <c r="L3049" s="339"/>
      <c r="M3049" s="339"/>
      <c r="N3049" s="339"/>
      <c r="O3049" s="339"/>
      <c r="P3049" s="339"/>
      <c r="Q3049" s="339"/>
    </row>
    <row r="3050" spans="1:17" ht="13.5" customHeight="1">
      <c r="A3050" s="481"/>
      <c r="B3050" s="481"/>
      <c r="C3050" s="481"/>
      <c r="D3050" s="481"/>
      <c r="E3050" s="481"/>
      <c r="F3050" s="339"/>
      <c r="G3050" s="340" t="str">
        <f>IF(ISNUMBER(E3050),E3050/'Bulk DivVar Analysis'!$C$7,"")</f>
        <v/>
      </c>
      <c r="H3050" s="338" t="str">
        <f>IF(ISNUMBER(E3050), IF(G3050&gt;'Bulk DivVar Analysis'!$D$9,"Pass","Fail"),"")</f>
        <v/>
      </c>
      <c r="I3050" s="338" t="str">
        <f t="shared" si="49"/>
        <v/>
      </c>
      <c r="J3050" s="339"/>
      <c r="K3050" s="339"/>
      <c r="L3050" s="339"/>
      <c r="M3050" s="339"/>
      <c r="N3050" s="339"/>
      <c r="O3050" s="339"/>
      <c r="P3050" s="339"/>
      <c r="Q3050" s="339"/>
    </row>
    <row r="3051" spans="1:17" ht="13.5" customHeight="1">
      <c r="A3051" s="481"/>
      <c r="B3051" s="481"/>
      <c r="C3051" s="481"/>
      <c r="D3051" s="481"/>
      <c r="E3051" s="481"/>
      <c r="F3051" s="339"/>
      <c r="G3051" s="340" t="str">
        <f>IF(ISNUMBER(E3051),E3051/'Bulk DivVar Analysis'!$C$7,"")</f>
        <v/>
      </c>
      <c r="H3051" s="338" t="str">
        <f>IF(ISNUMBER(E3051), IF(G3051&gt;'Bulk DivVar Analysis'!$D$9,"Pass","Fail"),"")</f>
        <v/>
      </c>
      <c r="I3051" s="338" t="str">
        <f t="shared" si="49"/>
        <v/>
      </c>
      <c r="J3051" s="339"/>
      <c r="K3051" s="339"/>
      <c r="L3051" s="339"/>
      <c r="M3051" s="339"/>
      <c r="N3051" s="339"/>
      <c r="O3051" s="339"/>
      <c r="P3051" s="339"/>
      <c r="Q3051" s="339"/>
    </row>
    <row r="3052" spans="1:17" ht="13.5" customHeight="1">
      <c r="A3052" s="481"/>
      <c r="B3052" s="481"/>
      <c r="C3052" s="481"/>
      <c r="D3052" s="481"/>
      <c r="E3052" s="481"/>
      <c r="F3052" s="339"/>
      <c r="G3052" s="340" t="str">
        <f>IF(ISNUMBER(E3052),E3052/'Bulk DivVar Analysis'!$C$7,"")</f>
        <v/>
      </c>
      <c r="H3052" s="338" t="str">
        <f>IF(ISNUMBER(E3052), IF(G3052&gt;'Bulk DivVar Analysis'!$D$9,"Pass","Fail"),"")</f>
        <v/>
      </c>
      <c r="I3052" s="338" t="str">
        <f t="shared" si="49"/>
        <v/>
      </c>
      <c r="J3052" s="339"/>
      <c r="K3052" s="339"/>
      <c r="L3052" s="339"/>
      <c r="M3052" s="339"/>
      <c r="N3052" s="339"/>
      <c r="O3052" s="339"/>
      <c r="P3052" s="339"/>
      <c r="Q3052" s="339"/>
    </row>
    <row r="3053" spans="1:17" ht="13.5" customHeight="1">
      <c r="A3053" s="481"/>
      <c r="B3053" s="481"/>
      <c r="C3053" s="481"/>
      <c r="D3053" s="481"/>
      <c r="E3053" s="481"/>
      <c r="F3053" s="339"/>
      <c r="G3053" s="340" t="str">
        <f>IF(ISNUMBER(E3053),E3053/'Bulk DivVar Analysis'!$C$7,"")</f>
        <v/>
      </c>
      <c r="H3053" s="338" t="str">
        <f>IF(ISNUMBER(E3053), IF(G3053&gt;'Bulk DivVar Analysis'!$D$9,"Pass","Fail"),"")</f>
        <v/>
      </c>
      <c r="I3053" s="338" t="str">
        <f t="shared" si="49"/>
        <v/>
      </c>
      <c r="J3053" s="339"/>
      <c r="K3053" s="339"/>
      <c r="L3053" s="339"/>
      <c r="M3053" s="339"/>
      <c r="N3053" s="339"/>
      <c r="O3053" s="339"/>
      <c r="P3053" s="339"/>
      <c r="Q3053" s="339"/>
    </row>
    <row r="3054" spans="1:17" ht="13.5" customHeight="1">
      <c r="A3054" s="481"/>
      <c r="B3054" s="481"/>
      <c r="C3054" s="481"/>
      <c r="D3054" s="481"/>
      <c r="E3054" s="481"/>
      <c r="F3054" s="339"/>
      <c r="G3054" s="340" t="str">
        <f>IF(ISNUMBER(E3054),E3054/'Bulk DivVar Analysis'!$C$7,"")</f>
        <v/>
      </c>
      <c r="H3054" s="338" t="str">
        <f>IF(ISNUMBER(E3054), IF(G3054&gt;'Bulk DivVar Analysis'!$D$9,"Pass","Fail"),"")</f>
        <v/>
      </c>
      <c r="I3054" s="338" t="str">
        <f t="shared" si="49"/>
        <v/>
      </c>
      <c r="J3054" s="339"/>
      <c r="K3054" s="339"/>
      <c r="L3054" s="339"/>
      <c r="M3054" s="339"/>
      <c r="N3054" s="339"/>
      <c r="O3054" s="339"/>
      <c r="P3054" s="339"/>
      <c r="Q3054" s="339"/>
    </row>
    <row r="3055" spans="1:17" ht="13.5" customHeight="1">
      <c r="A3055" s="481"/>
      <c r="B3055" s="481"/>
      <c r="C3055" s="481"/>
      <c r="D3055" s="481"/>
      <c r="E3055" s="481"/>
      <c r="F3055" s="339"/>
      <c r="G3055" s="340" t="str">
        <f>IF(ISNUMBER(E3055),E3055/'Bulk DivVar Analysis'!$C$7,"")</f>
        <v/>
      </c>
      <c r="H3055" s="338" t="str">
        <f>IF(ISNUMBER(E3055), IF(G3055&gt;'Bulk DivVar Analysis'!$D$9,"Pass","Fail"),"")</f>
        <v/>
      </c>
      <c r="I3055" s="338" t="str">
        <f t="shared" si="49"/>
        <v/>
      </c>
      <c r="J3055" s="339"/>
      <c r="K3055" s="339"/>
      <c r="L3055" s="339"/>
      <c r="M3055" s="339"/>
      <c r="N3055" s="339"/>
      <c r="O3055" s="339"/>
      <c r="P3055" s="339"/>
      <c r="Q3055" s="339"/>
    </row>
    <row r="3056" spans="1:17" ht="13.5" customHeight="1">
      <c r="A3056" s="481"/>
      <c r="B3056" s="481"/>
      <c r="C3056" s="481"/>
      <c r="D3056" s="481"/>
      <c r="E3056" s="481"/>
      <c r="F3056" s="339"/>
      <c r="G3056" s="340" t="str">
        <f>IF(ISNUMBER(E3056),E3056/'Bulk DivVar Analysis'!$C$7,"")</f>
        <v/>
      </c>
      <c r="H3056" s="338" t="str">
        <f>IF(ISNUMBER(E3056), IF(G3056&gt;'Bulk DivVar Analysis'!$D$9,"Pass","Fail"),"")</f>
        <v/>
      </c>
      <c r="I3056" s="338" t="str">
        <f t="shared" si="49"/>
        <v/>
      </c>
      <c r="J3056" s="339"/>
      <c r="K3056" s="339"/>
      <c r="L3056" s="339"/>
      <c r="M3056" s="339"/>
      <c r="N3056" s="339"/>
      <c r="O3056" s="339"/>
      <c r="P3056" s="339"/>
      <c r="Q3056" s="339"/>
    </row>
    <row r="3057" spans="1:17" ht="13.5" customHeight="1">
      <c r="A3057" s="481"/>
      <c r="B3057" s="481"/>
      <c r="C3057" s="481"/>
      <c r="D3057" s="481"/>
      <c r="E3057" s="481"/>
      <c r="F3057" s="339"/>
      <c r="G3057" s="340" t="str">
        <f>IF(ISNUMBER(E3057),E3057/'Bulk DivVar Analysis'!$C$7,"")</f>
        <v/>
      </c>
      <c r="H3057" s="338" t="str">
        <f>IF(ISNUMBER(E3057), IF(G3057&gt;'Bulk DivVar Analysis'!$D$9,"Pass","Fail"),"")</f>
        <v/>
      </c>
      <c r="I3057" s="338" t="str">
        <f t="shared" si="49"/>
        <v/>
      </c>
      <c r="J3057" s="339"/>
      <c r="K3057" s="339"/>
      <c r="L3057" s="339"/>
      <c r="M3057" s="339"/>
      <c r="N3057" s="339"/>
      <c r="O3057" s="339"/>
      <c r="P3057" s="339"/>
      <c r="Q3057" s="339"/>
    </row>
    <row r="3058" spans="1:17" ht="13.5" customHeight="1">
      <c r="A3058" s="481"/>
      <c r="B3058" s="481"/>
      <c r="C3058" s="481"/>
      <c r="D3058" s="481"/>
      <c r="E3058" s="481"/>
      <c r="F3058" s="339"/>
      <c r="G3058" s="340" t="str">
        <f>IF(ISNUMBER(E3058),E3058/'Bulk DivVar Analysis'!$C$7,"")</f>
        <v/>
      </c>
      <c r="H3058" s="338" t="str">
        <f>IF(ISNUMBER(E3058), IF(G3058&gt;'Bulk DivVar Analysis'!$D$9,"Pass","Fail"),"")</f>
        <v/>
      </c>
      <c r="I3058" s="338" t="str">
        <f t="shared" si="49"/>
        <v/>
      </c>
      <c r="J3058" s="339"/>
      <c r="K3058" s="339"/>
      <c r="L3058" s="339"/>
      <c r="M3058" s="339"/>
      <c r="N3058" s="339"/>
      <c r="O3058" s="339"/>
      <c r="P3058" s="339"/>
      <c r="Q3058" s="339"/>
    </row>
    <row r="3059" spans="1:17" ht="13.5" customHeight="1">
      <c r="A3059" s="481"/>
      <c r="B3059" s="481"/>
      <c r="C3059" s="481"/>
      <c r="D3059" s="481"/>
      <c r="E3059" s="481"/>
      <c r="F3059" s="339"/>
      <c r="G3059" s="340" t="str">
        <f>IF(ISNUMBER(E3059),E3059/'Bulk DivVar Analysis'!$C$7,"")</f>
        <v/>
      </c>
      <c r="H3059" s="338" t="str">
        <f>IF(ISNUMBER(E3059), IF(G3059&gt;'Bulk DivVar Analysis'!$D$9,"Pass","Fail"),"")</f>
        <v/>
      </c>
      <c r="I3059" s="338" t="str">
        <f t="shared" si="49"/>
        <v/>
      </c>
      <c r="J3059" s="339"/>
      <c r="K3059" s="339"/>
      <c r="L3059" s="339"/>
      <c r="M3059" s="339"/>
      <c r="N3059" s="339"/>
      <c r="O3059" s="339"/>
      <c r="P3059" s="339"/>
      <c r="Q3059" s="339"/>
    </row>
    <row r="3060" spans="1:17" ht="13.5" customHeight="1">
      <c r="A3060" s="481"/>
      <c r="B3060" s="481"/>
      <c r="C3060" s="481"/>
      <c r="D3060" s="481"/>
      <c r="E3060" s="481"/>
      <c r="F3060" s="339"/>
      <c r="G3060" s="340" t="str">
        <f>IF(ISNUMBER(E3060),E3060/'Bulk DivVar Analysis'!$C$7,"")</f>
        <v/>
      </c>
      <c r="H3060" s="338" t="str">
        <f>IF(ISNUMBER(E3060), IF(G3060&gt;'Bulk DivVar Analysis'!$D$9,"Pass","Fail"),"")</f>
        <v/>
      </c>
      <c r="I3060" s="338" t="str">
        <f t="shared" si="49"/>
        <v/>
      </c>
      <c r="J3060" s="339"/>
      <c r="K3060" s="339"/>
      <c r="L3060" s="339"/>
      <c r="M3060" s="339"/>
      <c r="N3060" s="339"/>
      <c r="O3060" s="339"/>
      <c r="P3060" s="339"/>
      <c r="Q3060" s="339"/>
    </row>
    <row r="3061" spans="1:17" ht="13.5" customHeight="1">
      <c r="A3061" s="481"/>
      <c r="B3061" s="481"/>
      <c r="C3061" s="481"/>
      <c r="D3061" s="481"/>
      <c r="E3061" s="481"/>
      <c r="F3061" s="339"/>
      <c r="G3061" s="340" t="str">
        <f>IF(ISNUMBER(E3061),E3061/'Bulk DivVar Analysis'!$C$7,"")</f>
        <v/>
      </c>
      <c r="H3061" s="338" t="str">
        <f>IF(ISNUMBER(E3061), IF(G3061&gt;'Bulk DivVar Analysis'!$D$9,"Pass","Fail"),"")</f>
        <v/>
      </c>
      <c r="I3061" s="338" t="str">
        <f t="shared" si="49"/>
        <v/>
      </c>
      <c r="J3061" s="339"/>
      <c r="K3061" s="339"/>
      <c r="L3061" s="339"/>
      <c r="M3061" s="339"/>
      <c r="N3061" s="339"/>
      <c r="O3061" s="339"/>
      <c r="P3061" s="339"/>
      <c r="Q3061" s="339"/>
    </row>
    <row r="3062" spans="1:17" ht="13.5" customHeight="1">
      <c r="A3062" s="481"/>
      <c r="B3062" s="481"/>
      <c r="C3062" s="481"/>
      <c r="D3062" s="481"/>
      <c r="E3062" s="481"/>
      <c r="F3062" s="339"/>
      <c r="G3062" s="340" t="str">
        <f>IF(ISNUMBER(E3062),E3062/'Bulk DivVar Analysis'!$C$7,"")</f>
        <v/>
      </c>
      <c r="H3062" s="338" t="str">
        <f>IF(ISNUMBER(E3062), IF(G3062&gt;'Bulk DivVar Analysis'!$D$9,"Pass","Fail"),"")</f>
        <v/>
      </c>
      <c r="I3062" s="338" t="str">
        <f t="shared" si="49"/>
        <v/>
      </c>
      <c r="J3062" s="339"/>
      <c r="K3062" s="339"/>
      <c r="L3062" s="339"/>
      <c r="M3062" s="339"/>
      <c r="N3062" s="339"/>
      <c r="O3062" s="339"/>
      <c r="P3062" s="339"/>
      <c r="Q3062" s="339"/>
    </row>
    <row r="3063" spans="1:17" ht="13.5" customHeight="1">
      <c r="A3063" s="481"/>
      <c r="B3063" s="481"/>
      <c r="C3063" s="481"/>
      <c r="D3063" s="481"/>
      <c r="E3063" s="481"/>
      <c r="F3063" s="339"/>
      <c r="G3063" s="340" t="str">
        <f>IF(ISNUMBER(E3063),E3063/'Bulk DivVar Analysis'!$C$7,"")</f>
        <v/>
      </c>
      <c r="H3063" s="338" t="str">
        <f>IF(ISNUMBER(E3063), IF(G3063&gt;'Bulk DivVar Analysis'!$D$9,"Pass","Fail"),"")</f>
        <v/>
      </c>
      <c r="I3063" s="338" t="str">
        <f t="shared" si="49"/>
        <v/>
      </c>
      <c r="J3063" s="339"/>
      <c r="K3063" s="339"/>
      <c r="L3063" s="339"/>
      <c r="M3063" s="339"/>
      <c r="N3063" s="339"/>
      <c r="O3063" s="339"/>
      <c r="P3063" s="339"/>
      <c r="Q3063" s="339"/>
    </row>
    <row r="3064" spans="1:17" ht="13.5" customHeight="1">
      <c r="A3064" s="481"/>
      <c r="B3064" s="481"/>
      <c r="C3064" s="481"/>
      <c r="D3064" s="481"/>
      <c r="E3064" s="481"/>
      <c r="F3064" s="339"/>
      <c r="G3064" s="340" t="str">
        <f>IF(ISNUMBER(E3064),E3064/'Bulk DivVar Analysis'!$C$7,"")</f>
        <v/>
      </c>
      <c r="H3064" s="338" t="str">
        <f>IF(ISNUMBER(E3064), IF(G3064&gt;'Bulk DivVar Analysis'!$D$9,"Pass","Fail"),"")</f>
        <v/>
      </c>
      <c r="I3064" s="338" t="str">
        <f t="shared" si="49"/>
        <v/>
      </c>
      <c r="J3064" s="339"/>
      <c r="K3064" s="339"/>
      <c r="L3064" s="339"/>
      <c r="M3064" s="339"/>
      <c r="N3064" s="339"/>
      <c r="O3064" s="339"/>
      <c r="P3064" s="339"/>
      <c r="Q3064" s="339"/>
    </row>
    <row r="3065" spans="1:17" ht="13.5" customHeight="1">
      <c r="A3065" s="481"/>
      <c r="B3065" s="481"/>
      <c r="C3065" s="481"/>
      <c r="D3065" s="481"/>
      <c r="E3065" s="481"/>
      <c r="F3065" s="339"/>
      <c r="G3065" s="340" t="str">
        <f>IF(ISNUMBER(E3065),E3065/'Bulk DivVar Analysis'!$C$7,"")</f>
        <v/>
      </c>
      <c r="H3065" s="338" t="str">
        <f>IF(ISNUMBER(E3065), IF(G3065&gt;'Bulk DivVar Analysis'!$D$9,"Pass","Fail"),"")</f>
        <v/>
      </c>
      <c r="I3065" s="338" t="str">
        <f t="shared" si="49"/>
        <v/>
      </c>
      <c r="J3065" s="339"/>
      <c r="K3065" s="339"/>
      <c r="L3065" s="339"/>
      <c r="M3065" s="339"/>
      <c r="N3065" s="339"/>
      <c r="O3065" s="339"/>
      <c r="P3065" s="339"/>
      <c r="Q3065" s="339"/>
    </row>
    <row r="3066" spans="1:17" ht="13.5" customHeight="1">
      <c r="A3066" s="481"/>
      <c r="B3066" s="481"/>
      <c r="C3066" s="481"/>
      <c r="D3066" s="481"/>
      <c r="E3066" s="481"/>
      <c r="F3066" s="339"/>
      <c r="G3066" s="340" t="str">
        <f>IF(ISNUMBER(E3066),E3066/'Bulk DivVar Analysis'!$C$7,"")</f>
        <v/>
      </c>
      <c r="H3066" s="338" t="str">
        <f>IF(ISNUMBER(E3066), IF(G3066&gt;'Bulk DivVar Analysis'!$D$9,"Pass","Fail"),"")</f>
        <v/>
      </c>
      <c r="I3066" s="338" t="str">
        <f t="shared" si="49"/>
        <v/>
      </c>
      <c r="J3066" s="339"/>
      <c r="K3066" s="339"/>
      <c r="L3066" s="339"/>
      <c r="M3066" s="339"/>
      <c r="N3066" s="339"/>
      <c r="O3066" s="339"/>
      <c r="P3066" s="339"/>
      <c r="Q3066" s="339"/>
    </row>
    <row r="3067" spans="1:17" ht="13.5" customHeight="1">
      <c r="A3067" s="481"/>
      <c r="B3067" s="481"/>
      <c r="C3067" s="481"/>
      <c r="D3067" s="481"/>
      <c r="E3067" s="481"/>
      <c r="F3067" s="339"/>
      <c r="G3067" s="340" t="str">
        <f>IF(ISNUMBER(E3067),E3067/'Bulk DivVar Analysis'!$C$7,"")</f>
        <v/>
      </c>
      <c r="H3067" s="338" t="str">
        <f>IF(ISNUMBER(E3067), IF(G3067&gt;'Bulk DivVar Analysis'!$D$9,"Pass","Fail"),"")</f>
        <v/>
      </c>
      <c r="I3067" s="338" t="str">
        <f t="shared" si="49"/>
        <v/>
      </c>
      <c r="J3067" s="339"/>
      <c r="K3067" s="339"/>
      <c r="L3067" s="339"/>
      <c r="M3067" s="339"/>
      <c r="N3067" s="339"/>
      <c r="O3067" s="339"/>
      <c r="P3067" s="339"/>
      <c r="Q3067" s="339"/>
    </row>
    <row r="3068" spans="1:17" ht="13.5" customHeight="1">
      <c r="A3068" s="481"/>
      <c r="B3068" s="481"/>
      <c r="C3068" s="481"/>
      <c r="D3068" s="481"/>
      <c r="E3068" s="481"/>
      <c r="F3068" s="339"/>
      <c r="G3068" s="340" t="str">
        <f>IF(ISNUMBER(E3068),E3068/'Bulk DivVar Analysis'!$C$7,"")</f>
        <v/>
      </c>
      <c r="H3068" s="338" t="str">
        <f>IF(ISNUMBER(E3068), IF(G3068&gt;'Bulk DivVar Analysis'!$D$9,"Pass","Fail"),"")</f>
        <v/>
      </c>
      <c r="I3068" s="338" t="str">
        <f t="shared" si="49"/>
        <v/>
      </c>
      <c r="J3068" s="339"/>
      <c r="K3068" s="339"/>
      <c r="L3068" s="339"/>
      <c r="M3068" s="339"/>
      <c r="N3068" s="339"/>
      <c r="O3068" s="339"/>
      <c r="P3068" s="339"/>
      <c r="Q3068" s="339"/>
    </row>
    <row r="3069" spans="1:17" ht="13.5" customHeight="1">
      <c r="A3069" s="481"/>
      <c r="B3069" s="481"/>
      <c r="C3069" s="481"/>
      <c r="D3069" s="481"/>
      <c r="E3069" s="481"/>
      <c r="F3069" s="339"/>
      <c r="G3069" s="340" t="str">
        <f>IF(ISNUMBER(E3069),E3069/'Bulk DivVar Analysis'!$C$7,"")</f>
        <v/>
      </c>
      <c r="H3069" s="338" t="str">
        <f>IF(ISNUMBER(E3069), IF(G3069&gt;'Bulk DivVar Analysis'!$D$9,"Pass","Fail"),"")</f>
        <v/>
      </c>
      <c r="I3069" s="338" t="str">
        <f t="shared" si="49"/>
        <v/>
      </c>
      <c r="J3069" s="339"/>
      <c r="K3069" s="339"/>
      <c r="L3069" s="339"/>
      <c r="M3069" s="339"/>
      <c r="N3069" s="339"/>
      <c r="O3069" s="339"/>
      <c r="P3069" s="339"/>
      <c r="Q3069" s="339"/>
    </row>
    <row r="3070" spans="1:17" ht="13.5" customHeight="1">
      <c r="A3070" s="481"/>
      <c r="B3070" s="481"/>
      <c r="C3070" s="481"/>
      <c r="D3070" s="481"/>
      <c r="E3070" s="481"/>
      <c r="F3070" s="339"/>
      <c r="G3070" s="340" t="str">
        <f>IF(ISNUMBER(E3070),E3070/'Bulk DivVar Analysis'!$C$7,"")</f>
        <v/>
      </c>
      <c r="H3070" s="338" t="str">
        <f>IF(ISNUMBER(E3070), IF(G3070&gt;'Bulk DivVar Analysis'!$D$9,"Pass","Fail"),"")</f>
        <v/>
      </c>
      <c r="I3070" s="338" t="str">
        <f t="shared" si="49"/>
        <v/>
      </c>
      <c r="J3070" s="339"/>
      <c r="K3070" s="339"/>
      <c r="L3070" s="339"/>
      <c r="M3070" s="339"/>
      <c r="N3070" s="339"/>
      <c r="O3070" s="339"/>
      <c r="P3070" s="339"/>
      <c r="Q3070" s="339"/>
    </row>
    <row r="3071" spans="1:17" ht="13.5" customHeight="1">
      <c r="A3071" s="481"/>
      <c r="B3071" s="481"/>
      <c r="C3071" s="481"/>
      <c r="D3071" s="481"/>
      <c r="E3071" s="481"/>
      <c r="F3071" s="339"/>
      <c r="G3071" s="340" t="str">
        <f>IF(ISNUMBER(E3071),E3071/'Bulk DivVar Analysis'!$C$7,"")</f>
        <v/>
      </c>
      <c r="H3071" s="338" t="str">
        <f>IF(ISNUMBER(E3071), IF(G3071&gt;'Bulk DivVar Analysis'!$D$9,"Pass","Fail"),"")</f>
        <v/>
      </c>
      <c r="I3071" s="338" t="str">
        <f t="shared" si="49"/>
        <v/>
      </c>
      <c r="J3071" s="339"/>
      <c r="K3071" s="339"/>
      <c r="L3071" s="339"/>
      <c r="M3071" s="339"/>
      <c r="N3071" s="339"/>
      <c r="O3071" s="339"/>
      <c r="P3071" s="339"/>
      <c r="Q3071" s="339"/>
    </row>
    <row r="3072" spans="1:17" ht="13.5" customHeight="1">
      <c r="A3072" s="481"/>
      <c r="B3072" s="481"/>
      <c r="C3072" s="481"/>
      <c r="D3072" s="481"/>
      <c r="E3072" s="481"/>
      <c r="F3072" s="339"/>
      <c r="G3072" s="340" t="str">
        <f>IF(ISNUMBER(E3072),E3072/'Bulk DivVar Analysis'!$C$7,"")</f>
        <v/>
      </c>
      <c r="H3072" s="338" t="str">
        <f>IF(ISNUMBER(E3072), IF(G3072&gt;'Bulk DivVar Analysis'!$D$9,"Pass","Fail"),"")</f>
        <v/>
      </c>
      <c r="I3072" s="338" t="str">
        <f t="shared" si="49"/>
        <v/>
      </c>
      <c r="J3072" s="339"/>
      <c r="K3072" s="339"/>
      <c r="L3072" s="339"/>
      <c r="M3072" s="339"/>
      <c r="N3072" s="339"/>
      <c r="O3072" s="339"/>
      <c r="P3072" s="339"/>
      <c r="Q3072" s="339"/>
    </row>
    <row r="3073" spans="1:17" ht="13.5" customHeight="1">
      <c r="A3073" s="481"/>
      <c r="B3073" s="481"/>
      <c r="C3073" s="481"/>
      <c r="D3073" s="481"/>
      <c r="E3073" s="481"/>
      <c r="F3073" s="339"/>
      <c r="G3073" s="340" t="str">
        <f>IF(ISNUMBER(E3073),E3073/'Bulk DivVar Analysis'!$C$7,"")</f>
        <v/>
      </c>
      <c r="H3073" s="338" t="str">
        <f>IF(ISNUMBER(E3073), IF(G3073&gt;'Bulk DivVar Analysis'!$D$9,"Pass","Fail"),"")</f>
        <v/>
      </c>
      <c r="I3073" s="338" t="str">
        <f t="shared" si="49"/>
        <v/>
      </c>
      <c r="J3073" s="339"/>
      <c r="K3073" s="339"/>
      <c r="L3073" s="339"/>
      <c r="M3073" s="339"/>
      <c r="N3073" s="339"/>
      <c r="O3073" s="339"/>
      <c r="P3073" s="339"/>
      <c r="Q3073" s="339"/>
    </row>
    <row r="3074" spans="1:17" ht="13.5" customHeight="1">
      <c r="A3074" s="481"/>
      <c r="B3074" s="481"/>
      <c r="C3074" s="481"/>
      <c r="D3074" s="481"/>
      <c r="E3074" s="481"/>
      <c r="F3074" s="339"/>
      <c r="G3074" s="340" t="str">
        <f>IF(ISNUMBER(E3074),E3074/'Bulk DivVar Analysis'!$C$7,"")</f>
        <v/>
      </c>
      <c r="H3074" s="338" t="str">
        <f>IF(ISNUMBER(E3074), IF(G3074&gt;'Bulk DivVar Analysis'!$D$9,"Pass","Fail"),"")</f>
        <v/>
      </c>
      <c r="I3074" s="338" t="str">
        <f t="shared" si="49"/>
        <v/>
      </c>
      <c r="J3074" s="339"/>
      <c r="K3074" s="339"/>
      <c r="L3074" s="339"/>
      <c r="M3074" s="339"/>
      <c r="N3074" s="339"/>
      <c r="O3074" s="339"/>
      <c r="P3074" s="339"/>
      <c r="Q3074" s="339"/>
    </row>
    <row r="3075" spans="1:17" ht="13.5" customHeight="1">
      <c r="A3075" s="481"/>
      <c r="B3075" s="481"/>
      <c r="C3075" s="481"/>
      <c r="D3075" s="481"/>
      <c r="E3075" s="481"/>
      <c r="F3075" s="339"/>
      <c r="G3075" s="340" t="str">
        <f>IF(ISNUMBER(E3075),E3075/'Bulk DivVar Analysis'!$C$7,"")</f>
        <v/>
      </c>
      <c r="H3075" s="338" t="str">
        <f>IF(ISNUMBER(E3075), IF(G3075&gt;'Bulk DivVar Analysis'!$D$9,"Pass","Fail"),"")</f>
        <v/>
      </c>
      <c r="I3075" s="338" t="str">
        <f t="shared" ref="I3075:I3138" si="50">_xlfn.TEXTJOIN("_",TRUE,B3075,C3075)</f>
        <v/>
      </c>
      <c r="J3075" s="339"/>
      <c r="K3075" s="339"/>
      <c r="L3075" s="339"/>
      <c r="M3075" s="339"/>
      <c r="N3075" s="339"/>
      <c r="O3075" s="339"/>
      <c r="P3075" s="339"/>
      <c r="Q3075" s="339"/>
    </row>
    <row r="3076" spans="1:17" ht="13.5" customHeight="1">
      <c r="A3076" s="481"/>
      <c r="B3076" s="481"/>
      <c r="C3076" s="481"/>
      <c r="D3076" s="481"/>
      <c r="E3076" s="481"/>
      <c r="F3076" s="339"/>
      <c r="G3076" s="340" t="str">
        <f>IF(ISNUMBER(E3076),E3076/'Bulk DivVar Analysis'!$C$7,"")</f>
        <v/>
      </c>
      <c r="H3076" s="338" t="str">
        <f>IF(ISNUMBER(E3076), IF(G3076&gt;'Bulk DivVar Analysis'!$D$9,"Pass","Fail"),"")</f>
        <v/>
      </c>
      <c r="I3076" s="338" t="str">
        <f t="shared" si="50"/>
        <v/>
      </c>
      <c r="J3076" s="339"/>
      <c r="K3076" s="339"/>
      <c r="L3076" s="339"/>
      <c r="M3076" s="339"/>
      <c r="N3076" s="339"/>
      <c r="O3076" s="339"/>
      <c r="P3076" s="339"/>
      <c r="Q3076" s="339"/>
    </row>
    <row r="3077" spans="1:17" ht="13.5" customHeight="1">
      <c r="A3077" s="481"/>
      <c r="B3077" s="481"/>
      <c r="C3077" s="481"/>
      <c r="D3077" s="481"/>
      <c r="E3077" s="481"/>
      <c r="F3077" s="339"/>
      <c r="G3077" s="340" t="str">
        <f>IF(ISNUMBER(E3077),E3077/'Bulk DivVar Analysis'!$C$7,"")</f>
        <v/>
      </c>
      <c r="H3077" s="338" t="str">
        <f>IF(ISNUMBER(E3077), IF(G3077&gt;'Bulk DivVar Analysis'!$D$9,"Pass","Fail"),"")</f>
        <v/>
      </c>
      <c r="I3077" s="338" t="str">
        <f t="shared" si="50"/>
        <v/>
      </c>
      <c r="J3077" s="339"/>
      <c r="K3077" s="339"/>
      <c r="L3077" s="339"/>
      <c r="M3077" s="339"/>
      <c r="N3077" s="339"/>
      <c r="O3077" s="339"/>
      <c r="P3077" s="339"/>
      <c r="Q3077" s="339"/>
    </row>
    <row r="3078" spans="1:17" ht="13.5" customHeight="1">
      <c r="A3078" s="481"/>
      <c r="B3078" s="481"/>
      <c r="C3078" s="481"/>
      <c r="D3078" s="481"/>
      <c r="E3078" s="481"/>
      <c r="F3078" s="339"/>
      <c r="G3078" s="340" t="str">
        <f>IF(ISNUMBER(E3078),E3078/'Bulk DivVar Analysis'!$C$7,"")</f>
        <v/>
      </c>
      <c r="H3078" s="338" t="str">
        <f>IF(ISNUMBER(E3078), IF(G3078&gt;'Bulk DivVar Analysis'!$D$9,"Pass","Fail"),"")</f>
        <v/>
      </c>
      <c r="I3078" s="338" t="str">
        <f t="shared" si="50"/>
        <v/>
      </c>
      <c r="J3078" s="339"/>
      <c r="K3078" s="339"/>
      <c r="L3078" s="339"/>
      <c r="M3078" s="339"/>
      <c r="N3078" s="339"/>
      <c r="O3078" s="339"/>
      <c r="P3078" s="339"/>
      <c r="Q3078" s="339"/>
    </row>
    <row r="3079" spans="1:17" ht="13.5" customHeight="1">
      <c r="A3079" s="481"/>
      <c r="B3079" s="481"/>
      <c r="C3079" s="481"/>
      <c r="D3079" s="481"/>
      <c r="E3079" s="481"/>
      <c r="F3079" s="339"/>
      <c r="G3079" s="340" t="str">
        <f>IF(ISNUMBER(E3079),E3079/'Bulk DivVar Analysis'!$C$7,"")</f>
        <v/>
      </c>
      <c r="H3079" s="338" t="str">
        <f>IF(ISNUMBER(E3079), IF(G3079&gt;'Bulk DivVar Analysis'!$D$9,"Pass","Fail"),"")</f>
        <v/>
      </c>
      <c r="I3079" s="338" t="str">
        <f t="shared" si="50"/>
        <v/>
      </c>
      <c r="J3079" s="339"/>
      <c r="K3079" s="339"/>
      <c r="L3079" s="339"/>
      <c r="M3079" s="339"/>
      <c r="N3079" s="339"/>
      <c r="O3079" s="339"/>
      <c r="P3079" s="339"/>
      <c r="Q3079" s="339"/>
    </row>
    <row r="3080" spans="1:17" ht="13.5" customHeight="1">
      <c r="A3080" s="481"/>
      <c r="B3080" s="481"/>
      <c r="C3080" s="481"/>
      <c r="D3080" s="481"/>
      <c r="E3080" s="481"/>
      <c r="F3080" s="339"/>
      <c r="G3080" s="340" t="str">
        <f>IF(ISNUMBER(E3080),E3080/'Bulk DivVar Analysis'!$C$7,"")</f>
        <v/>
      </c>
      <c r="H3080" s="338" t="str">
        <f>IF(ISNUMBER(E3080), IF(G3080&gt;'Bulk DivVar Analysis'!$D$9,"Pass","Fail"),"")</f>
        <v/>
      </c>
      <c r="I3080" s="338" t="str">
        <f t="shared" si="50"/>
        <v/>
      </c>
      <c r="J3080" s="339"/>
      <c r="K3080" s="339"/>
      <c r="L3080" s="339"/>
      <c r="M3080" s="339"/>
      <c r="N3080" s="339"/>
      <c r="O3080" s="339"/>
      <c r="P3080" s="339"/>
      <c r="Q3080" s="339"/>
    </row>
    <row r="3081" spans="1:17" ht="13.5" customHeight="1">
      <c r="A3081" s="481"/>
      <c r="B3081" s="481"/>
      <c r="C3081" s="481"/>
      <c r="D3081" s="481"/>
      <c r="E3081" s="481"/>
      <c r="F3081" s="339"/>
      <c r="G3081" s="340" t="str">
        <f>IF(ISNUMBER(E3081),E3081/'Bulk DivVar Analysis'!$C$7,"")</f>
        <v/>
      </c>
      <c r="H3081" s="338" t="str">
        <f>IF(ISNUMBER(E3081), IF(G3081&gt;'Bulk DivVar Analysis'!$D$9,"Pass","Fail"),"")</f>
        <v/>
      </c>
      <c r="I3081" s="338" t="str">
        <f t="shared" si="50"/>
        <v/>
      </c>
      <c r="J3081" s="339"/>
      <c r="K3081" s="339"/>
      <c r="L3081" s="339"/>
      <c r="M3081" s="339"/>
      <c r="N3081" s="339"/>
      <c r="O3081" s="339"/>
      <c r="P3081" s="339"/>
      <c r="Q3081" s="339"/>
    </row>
    <row r="3082" spans="1:17" ht="13.5" customHeight="1">
      <c r="A3082" s="481"/>
      <c r="B3082" s="481"/>
      <c r="C3082" s="481"/>
      <c r="D3082" s="481"/>
      <c r="E3082" s="481"/>
      <c r="F3082" s="339"/>
      <c r="G3082" s="340" t="str">
        <f>IF(ISNUMBER(E3082),E3082/'Bulk DivVar Analysis'!$C$7,"")</f>
        <v/>
      </c>
      <c r="H3082" s="338" t="str">
        <f>IF(ISNUMBER(E3082), IF(G3082&gt;'Bulk DivVar Analysis'!$D$9,"Pass","Fail"),"")</f>
        <v/>
      </c>
      <c r="I3082" s="338" t="str">
        <f t="shared" si="50"/>
        <v/>
      </c>
      <c r="J3082" s="339"/>
      <c r="K3082" s="339"/>
      <c r="L3082" s="339"/>
      <c r="M3082" s="339"/>
      <c r="N3082" s="339"/>
      <c r="O3082" s="339"/>
      <c r="P3082" s="339"/>
      <c r="Q3082" s="339"/>
    </row>
    <row r="3083" spans="1:17" ht="13.5" customHeight="1">
      <c r="A3083" s="481"/>
      <c r="B3083" s="481"/>
      <c r="C3083" s="481"/>
      <c r="D3083" s="481"/>
      <c r="E3083" s="481"/>
      <c r="F3083" s="339"/>
      <c r="G3083" s="340" t="str">
        <f>IF(ISNUMBER(E3083),E3083/'Bulk DivVar Analysis'!$C$7,"")</f>
        <v/>
      </c>
      <c r="H3083" s="338" t="str">
        <f>IF(ISNUMBER(E3083), IF(G3083&gt;'Bulk DivVar Analysis'!$D$9,"Pass","Fail"),"")</f>
        <v/>
      </c>
      <c r="I3083" s="338" t="str">
        <f t="shared" si="50"/>
        <v/>
      </c>
      <c r="J3083" s="339"/>
      <c r="K3083" s="339"/>
      <c r="L3083" s="339"/>
      <c r="M3083" s="339"/>
      <c r="N3083" s="339"/>
      <c r="O3083" s="339"/>
      <c r="P3083" s="339"/>
      <c r="Q3083" s="339"/>
    </row>
    <row r="3084" spans="1:17" ht="13.5" customHeight="1">
      <c r="A3084" s="481"/>
      <c r="B3084" s="481"/>
      <c r="C3084" s="481"/>
      <c r="D3084" s="481"/>
      <c r="E3084" s="481"/>
      <c r="F3084" s="339"/>
      <c r="G3084" s="340" t="str">
        <f>IF(ISNUMBER(E3084),E3084/'Bulk DivVar Analysis'!$C$7,"")</f>
        <v/>
      </c>
      <c r="H3084" s="338" t="str">
        <f>IF(ISNUMBER(E3084), IF(G3084&gt;'Bulk DivVar Analysis'!$D$9,"Pass","Fail"),"")</f>
        <v/>
      </c>
      <c r="I3084" s="338" t="str">
        <f t="shared" si="50"/>
        <v/>
      </c>
      <c r="J3084" s="339"/>
      <c r="K3084" s="339"/>
      <c r="L3084" s="339"/>
      <c r="M3084" s="339"/>
      <c r="N3084" s="339"/>
      <c r="O3084" s="339"/>
      <c r="P3084" s="339"/>
      <c r="Q3084" s="339"/>
    </row>
    <row r="3085" spans="1:17" ht="13.5" customHeight="1">
      <c r="A3085" s="481"/>
      <c r="B3085" s="481"/>
      <c r="C3085" s="481"/>
      <c r="D3085" s="481"/>
      <c r="E3085" s="481"/>
      <c r="F3085" s="339"/>
      <c r="G3085" s="340" t="str">
        <f>IF(ISNUMBER(E3085),E3085/'Bulk DivVar Analysis'!$C$7,"")</f>
        <v/>
      </c>
      <c r="H3085" s="338" t="str">
        <f>IF(ISNUMBER(E3085), IF(G3085&gt;'Bulk DivVar Analysis'!$D$9,"Pass","Fail"),"")</f>
        <v/>
      </c>
      <c r="I3085" s="338" t="str">
        <f t="shared" si="50"/>
        <v/>
      </c>
      <c r="J3085" s="339"/>
      <c r="K3085" s="339"/>
      <c r="L3085" s="339"/>
      <c r="M3085" s="339"/>
      <c r="N3085" s="339"/>
      <c r="O3085" s="339"/>
      <c r="P3085" s="339"/>
      <c r="Q3085" s="339"/>
    </row>
    <row r="3086" spans="1:17" ht="13.5" customHeight="1">
      <c r="A3086" s="481"/>
      <c r="B3086" s="481"/>
      <c r="C3086" s="481"/>
      <c r="D3086" s="481"/>
      <c r="E3086" s="481"/>
      <c r="F3086" s="339"/>
      <c r="G3086" s="340" t="str">
        <f>IF(ISNUMBER(E3086),E3086/'Bulk DivVar Analysis'!$C$7,"")</f>
        <v/>
      </c>
      <c r="H3086" s="338" t="str">
        <f>IF(ISNUMBER(E3086), IF(G3086&gt;'Bulk DivVar Analysis'!$D$9,"Pass","Fail"),"")</f>
        <v/>
      </c>
      <c r="I3086" s="338" t="str">
        <f t="shared" si="50"/>
        <v/>
      </c>
      <c r="J3086" s="339"/>
      <c r="K3086" s="339"/>
      <c r="L3086" s="339"/>
      <c r="M3086" s="339"/>
      <c r="N3086" s="339"/>
      <c r="O3086" s="339"/>
      <c r="P3086" s="339"/>
      <c r="Q3086" s="339"/>
    </row>
    <row r="3087" spans="1:17" ht="13.5" customHeight="1">
      <c r="A3087" s="481"/>
      <c r="B3087" s="481"/>
      <c r="C3087" s="481"/>
      <c r="D3087" s="481"/>
      <c r="E3087" s="481"/>
      <c r="F3087" s="339"/>
      <c r="G3087" s="340" t="str">
        <f>IF(ISNUMBER(E3087),E3087/'Bulk DivVar Analysis'!$C$7,"")</f>
        <v/>
      </c>
      <c r="H3087" s="338" t="str">
        <f>IF(ISNUMBER(E3087), IF(G3087&gt;'Bulk DivVar Analysis'!$D$9,"Pass","Fail"),"")</f>
        <v/>
      </c>
      <c r="I3087" s="338" t="str">
        <f t="shared" si="50"/>
        <v/>
      </c>
      <c r="J3087" s="339"/>
      <c r="K3087" s="339"/>
      <c r="L3087" s="339"/>
      <c r="M3087" s="339"/>
      <c r="N3087" s="339"/>
      <c r="O3087" s="339"/>
      <c r="P3087" s="339"/>
      <c r="Q3087" s="339"/>
    </row>
    <row r="3088" spans="1:17" ht="13.5" customHeight="1">
      <c r="A3088" s="481"/>
      <c r="B3088" s="481"/>
      <c r="C3088" s="481"/>
      <c r="D3088" s="481"/>
      <c r="E3088" s="481"/>
      <c r="F3088" s="339"/>
      <c r="G3088" s="340" t="str">
        <f>IF(ISNUMBER(E3088),E3088/'Bulk DivVar Analysis'!$C$7,"")</f>
        <v/>
      </c>
      <c r="H3088" s="338" t="str">
        <f>IF(ISNUMBER(E3088), IF(G3088&gt;'Bulk DivVar Analysis'!$D$9,"Pass","Fail"),"")</f>
        <v/>
      </c>
      <c r="I3088" s="338" t="str">
        <f t="shared" si="50"/>
        <v/>
      </c>
      <c r="J3088" s="339"/>
      <c r="K3088" s="339"/>
      <c r="L3088" s="339"/>
      <c r="M3088" s="339"/>
      <c r="N3088" s="339"/>
      <c r="O3088" s="339"/>
      <c r="P3088" s="339"/>
      <c r="Q3088" s="339"/>
    </row>
    <row r="3089" spans="1:17" ht="13.5" customHeight="1">
      <c r="A3089" s="481"/>
      <c r="B3089" s="481"/>
      <c r="C3089" s="481"/>
      <c r="D3089" s="481"/>
      <c r="E3089" s="481"/>
      <c r="F3089" s="339"/>
      <c r="G3089" s="340" t="str">
        <f>IF(ISNUMBER(E3089),E3089/'Bulk DivVar Analysis'!$C$7,"")</f>
        <v/>
      </c>
      <c r="H3089" s="338" t="str">
        <f>IF(ISNUMBER(E3089), IF(G3089&gt;'Bulk DivVar Analysis'!$D$9,"Pass","Fail"),"")</f>
        <v/>
      </c>
      <c r="I3089" s="338" t="str">
        <f t="shared" si="50"/>
        <v/>
      </c>
      <c r="J3089" s="339"/>
      <c r="K3089" s="339"/>
      <c r="L3089" s="339"/>
      <c r="M3089" s="339"/>
      <c r="N3089" s="339"/>
      <c r="O3089" s="339"/>
      <c r="P3089" s="339"/>
      <c r="Q3089" s="339"/>
    </row>
    <row r="3090" spans="1:17" ht="13.5" customHeight="1">
      <c r="A3090" s="481"/>
      <c r="B3090" s="481"/>
      <c r="C3090" s="481"/>
      <c r="D3090" s="481"/>
      <c r="E3090" s="481"/>
      <c r="F3090" s="339"/>
      <c r="G3090" s="340" t="str">
        <f>IF(ISNUMBER(E3090),E3090/'Bulk DivVar Analysis'!$C$7,"")</f>
        <v/>
      </c>
      <c r="H3090" s="338" t="str">
        <f>IF(ISNUMBER(E3090), IF(G3090&gt;'Bulk DivVar Analysis'!$D$9,"Pass","Fail"),"")</f>
        <v/>
      </c>
      <c r="I3090" s="338" t="str">
        <f t="shared" si="50"/>
        <v/>
      </c>
      <c r="J3090" s="339"/>
      <c r="K3090" s="339"/>
      <c r="L3090" s="339"/>
      <c r="M3090" s="339"/>
      <c r="N3090" s="339"/>
      <c r="O3090" s="339"/>
      <c r="P3090" s="339"/>
      <c r="Q3090" s="339"/>
    </row>
    <row r="3091" spans="1:17" ht="13.5" customHeight="1">
      <c r="A3091" s="481"/>
      <c r="B3091" s="481"/>
      <c r="C3091" s="481"/>
      <c r="D3091" s="481"/>
      <c r="E3091" s="481"/>
      <c r="F3091" s="339"/>
      <c r="G3091" s="340" t="str">
        <f>IF(ISNUMBER(E3091),E3091/'Bulk DivVar Analysis'!$C$7,"")</f>
        <v/>
      </c>
      <c r="H3091" s="338" t="str">
        <f>IF(ISNUMBER(E3091), IF(G3091&gt;'Bulk DivVar Analysis'!$D$9,"Pass","Fail"),"")</f>
        <v/>
      </c>
      <c r="I3091" s="338" t="str">
        <f t="shared" si="50"/>
        <v/>
      </c>
      <c r="J3091" s="339"/>
      <c r="K3091" s="339"/>
      <c r="L3091" s="339"/>
      <c r="M3091" s="339"/>
      <c r="N3091" s="339"/>
      <c r="O3091" s="339"/>
      <c r="P3091" s="339"/>
      <c r="Q3091" s="339"/>
    </row>
    <row r="3092" spans="1:17" ht="13.5" customHeight="1">
      <c r="A3092" s="481"/>
      <c r="B3092" s="481"/>
      <c r="C3092" s="481"/>
      <c r="D3092" s="481"/>
      <c r="E3092" s="481"/>
      <c r="F3092" s="339"/>
      <c r="G3092" s="340" t="str">
        <f>IF(ISNUMBER(E3092),E3092/'Bulk DivVar Analysis'!$C$7,"")</f>
        <v/>
      </c>
      <c r="H3092" s="338" t="str">
        <f>IF(ISNUMBER(E3092), IF(G3092&gt;'Bulk DivVar Analysis'!$D$9,"Pass","Fail"),"")</f>
        <v/>
      </c>
      <c r="I3092" s="338" t="str">
        <f t="shared" si="50"/>
        <v/>
      </c>
      <c r="J3092" s="339"/>
      <c r="K3092" s="339"/>
      <c r="L3092" s="339"/>
      <c r="M3092" s="339"/>
      <c r="N3092" s="339"/>
      <c r="O3092" s="339"/>
      <c r="P3092" s="339"/>
      <c r="Q3092" s="339"/>
    </row>
    <row r="3093" spans="1:17" ht="13.5" customHeight="1">
      <c r="A3093" s="481"/>
      <c r="B3093" s="481"/>
      <c r="C3093" s="481"/>
      <c r="D3093" s="481"/>
      <c r="E3093" s="481"/>
      <c r="F3093" s="339"/>
      <c r="G3093" s="340" t="str">
        <f>IF(ISNUMBER(E3093),E3093/'Bulk DivVar Analysis'!$C$7,"")</f>
        <v/>
      </c>
      <c r="H3093" s="338" t="str">
        <f>IF(ISNUMBER(E3093), IF(G3093&gt;'Bulk DivVar Analysis'!$D$9,"Pass","Fail"),"")</f>
        <v/>
      </c>
      <c r="I3093" s="338" t="str">
        <f t="shared" si="50"/>
        <v/>
      </c>
      <c r="J3093" s="339"/>
      <c r="K3093" s="339"/>
      <c r="L3093" s="339"/>
      <c r="M3093" s="339"/>
      <c r="N3093" s="339"/>
      <c r="O3093" s="339"/>
      <c r="P3093" s="339"/>
      <c r="Q3093" s="339"/>
    </row>
    <row r="3094" spans="1:17" ht="13.5" customHeight="1">
      <c r="A3094" s="481"/>
      <c r="B3094" s="481"/>
      <c r="C3094" s="481"/>
      <c r="D3094" s="481"/>
      <c r="E3094" s="481"/>
      <c r="F3094" s="339"/>
      <c r="G3094" s="340" t="str">
        <f>IF(ISNUMBER(E3094),E3094/'Bulk DivVar Analysis'!$C$7,"")</f>
        <v/>
      </c>
      <c r="H3094" s="338" t="str">
        <f>IF(ISNUMBER(E3094), IF(G3094&gt;'Bulk DivVar Analysis'!$D$9,"Pass","Fail"),"")</f>
        <v/>
      </c>
      <c r="I3094" s="338" t="str">
        <f t="shared" si="50"/>
        <v/>
      </c>
      <c r="J3094" s="339"/>
      <c r="K3094" s="339"/>
      <c r="L3094" s="339"/>
      <c r="M3094" s="339"/>
      <c r="N3094" s="339"/>
      <c r="O3094" s="339"/>
      <c r="P3094" s="339"/>
      <c r="Q3094" s="339"/>
    </row>
    <row r="3095" spans="1:17" ht="13.5" customHeight="1">
      <c r="A3095" s="481"/>
      <c r="B3095" s="481"/>
      <c r="C3095" s="481"/>
      <c r="D3095" s="481"/>
      <c r="E3095" s="481"/>
      <c r="F3095" s="339"/>
      <c r="G3095" s="340" t="str">
        <f>IF(ISNUMBER(E3095),E3095/'Bulk DivVar Analysis'!$C$7,"")</f>
        <v/>
      </c>
      <c r="H3095" s="338" t="str">
        <f>IF(ISNUMBER(E3095), IF(G3095&gt;'Bulk DivVar Analysis'!$D$9,"Pass","Fail"),"")</f>
        <v/>
      </c>
      <c r="I3095" s="338" t="str">
        <f t="shared" si="50"/>
        <v/>
      </c>
      <c r="J3095" s="339"/>
      <c r="K3095" s="339"/>
      <c r="L3095" s="339"/>
      <c r="M3095" s="339"/>
      <c r="N3095" s="339"/>
      <c r="O3095" s="339"/>
      <c r="P3095" s="339"/>
      <c r="Q3095" s="339"/>
    </row>
    <row r="3096" spans="1:17" ht="13.5" customHeight="1">
      <c r="A3096" s="481"/>
      <c r="B3096" s="481"/>
      <c r="C3096" s="481"/>
      <c r="D3096" s="481"/>
      <c r="E3096" s="481"/>
      <c r="F3096" s="339"/>
      <c r="G3096" s="340" t="str">
        <f>IF(ISNUMBER(E3096),E3096/'Bulk DivVar Analysis'!$C$7,"")</f>
        <v/>
      </c>
      <c r="H3096" s="338" t="str">
        <f>IF(ISNUMBER(E3096), IF(G3096&gt;'Bulk DivVar Analysis'!$D$9,"Pass","Fail"),"")</f>
        <v/>
      </c>
      <c r="I3096" s="338" t="str">
        <f t="shared" si="50"/>
        <v/>
      </c>
      <c r="J3096" s="339"/>
      <c r="K3096" s="339"/>
      <c r="L3096" s="339"/>
      <c r="M3096" s="339"/>
      <c r="N3096" s="339"/>
      <c r="O3096" s="339"/>
      <c r="P3096" s="339"/>
      <c r="Q3096" s="339"/>
    </row>
    <row r="3097" spans="1:17" ht="13.5" customHeight="1">
      <c r="A3097" s="481"/>
      <c r="B3097" s="481"/>
      <c r="C3097" s="481"/>
      <c r="D3097" s="481"/>
      <c r="E3097" s="481"/>
      <c r="F3097" s="339"/>
      <c r="G3097" s="340" t="str">
        <f>IF(ISNUMBER(E3097),E3097/'Bulk DivVar Analysis'!$C$7,"")</f>
        <v/>
      </c>
      <c r="H3097" s="338" t="str">
        <f>IF(ISNUMBER(E3097), IF(G3097&gt;'Bulk DivVar Analysis'!$D$9,"Pass","Fail"),"")</f>
        <v/>
      </c>
      <c r="I3097" s="338" t="str">
        <f t="shared" si="50"/>
        <v/>
      </c>
      <c r="J3097" s="339"/>
      <c r="K3097" s="339"/>
      <c r="L3097" s="339"/>
      <c r="M3097" s="339"/>
      <c r="N3097" s="339"/>
      <c r="O3097" s="339"/>
      <c r="P3097" s="339"/>
      <c r="Q3097" s="339"/>
    </row>
    <row r="3098" spans="1:17" ht="13.5" customHeight="1">
      <c r="A3098" s="481"/>
      <c r="B3098" s="481"/>
      <c r="C3098" s="481"/>
      <c r="D3098" s="481"/>
      <c r="E3098" s="481"/>
      <c r="F3098" s="339"/>
      <c r="G3098" s="340" t="str">
        <f>IF(ISNUMBER(E3098),E3098/'Bulk DivVar Analysis'!$C$7,"")</f>
        <v/>
      </c>
      <c r="H3098" s="338" t="str">
        <f>IF(ISNUMBER(E3098), IF(G3098&gt;'Bulk DivVar Analysis'!$D$9,"Pass","Fail"),"")</f>
        <v/>
      </c>
      <c r="I3098" s="338" t="str">
        <f t="shared" si="50"/>
        <v/>
      </c>
      <c r="J3098" s="339"/>
      <c r="K3098" s="339"/>
      <c r="L3098" s="339"/>
      <c r="M3098" s="339"/>
      <c r="N3098" s="339"/>
      <c r="O3098" s="339"/>
      <c r="P3098" s="339"/>
      <c r="Q3098" s="339"/>
    </row>
    <row r="3099" spans="1:17" ht="13.5" customHeight="1">
      <c r="A3099" s="481"/>
      <c r="B3099" s="481"/>
      <c r="C3099" s="481"/>
      <c r="D3099" s="481"/>
      <c r="E3099" s="481"/>
      <c r="F3099" s="339"/>
      <c r="G3099" s="340" t="str">
        <f>IF(ISNUMBER(E3099),E3099/'Bulk DivVar Analysis'!$C$7,"")</f>
        <v/>
      </c>
      <c r="H3099" s="338" t="str">
        <f>IF(ISNUMBER(E3099), IF(G3099&gt;'Bulk DivVar Analysis'!$D$9,"Pass","Fail"),"")</f>
        <v/>
      </c>
      <c r="I3099" s="338" t="str">
        <f t="shared" si="50"/>
        <v/>
      </c>
      <c r="J3099" s="339"/>
      <c r="K3099" s="339"/>
      <c r="L3099" s="339"/>
      <c r="M3099" s="339"/>
      <c r="N3099" s="339"/>
      <c r="O3099" s="339"/>
      <c r="P3099" s="339"/>
      <c r="Q3099" s="339"/>
    </row>
    <row r="3100" spans="1:17" ht="13.5" customHeight="1">
      <c r="A3100" s="481"/>
      <c r="B3100" s="481"/>
      <c r="C3100" s="481"/>
      <c r="D3100" s="481"/>
      <c r="E3100" s="481"/>
      <c r="F3100" s="339"/>
      <c r="G3100" s="340" t="str">
        <f>IF(ISNUMBER(E3100),E3100/'Bulk DivVar Analysis'!$C$7,"")</f>
        <v/>
      </c>
      <c r="H3100" s="338" t="str">
        <f>IF(ISNUMBER(E3100), IF(G3100&gt;'Bulk DivVar Analysis'!$D$9,"Pass","Fail"),"")</f>
        <v/>
      </c>
      <c r="I3100" s="338" t="str">
        <f t="shared" si="50"/>
        <v/>
      </c>
      <c r="J3100" s="339"/>
      <c r="K3100" s="339"/>
      <c r="L3100" s="339"/>
      <c r="M3100" s="339"/>
      <c r="N3100" s="339"/>
      <c r="O3100" s="339"/>
      <c r="P3100" s="339"/>
      <c r="Q3100" s="339"/>
    </row>
    <row r="3101" spans="1:17" ht="13.5" customHeight="1">
      <c r="A3101" s="481"/>
      <c r="B3101" s="481"/>
      <c r="C3101" s="481"/>
      <c r="D3101" s="481"/>
      <c r="E3101" s="481"/>
      <c r="F3101" s="339"/>
      <c r="G3101" s="340" t="str">
        <f>IF(ISNUMBER(E3101),E3101/'Bulk DivVar Analysis'!$C$7,"")</f>
        <v/>
      </c>
      <c r="H3101" s="338" t="str">
        <f>IF(ISNUMBER(E3101), IF(G3101&gt;'Bulk DivVar Analysis'!$D$9,"Pass","Fail"),"")</f>
        <v/>
      </c>
      <c r="I3101" s="338" t="str">
        <f t="shared" si="50"/>
        <v/>
      </c>
      <c r="J3101" s="339"/>
      <c r="K3101" s="339"/>
      <c r="L3101" s="339"/>
      <c r="M3101" s="339"/>
      <c r="N3101" s="339"/>
      <c r="O3101" s="339"/>
      <c r="P3101" s="339"/>
      <c r="Q3101" s="339"/>
    </row>
    <row r="3102" spans="1:17" ht="13.5" customHeight="1">
      <c r="A3102" s="481"/>
      <c r="B3102" s="481"/>
      <c r="C3102" s="481"/>
      <c r="D3102" s="481"/>
      <c r="E3102" s="481"/>
      <c r="F3102" s="339"/>
      <c r="G3102" s="340" t="str">
        <f>IF(ISNUMBER(E3102),E3102/'Bulk DivVar Analysis'!$C$7,"")</f>
        <v/>
      </c>
      <c r="H3102" s="338" t="str">
        <f>IF(ISNUMBER(E3102), IF(G3102&gt;'Bulk DivVar Analysis'!$D$9,"Pass","Fail"),"")</f>
        <v/>
      </c>
      <c r="I3102" s="338" t="str">
        <f t="shared" si="50"/>
        <v/>
      </c>
      <c r="J3102" s="339"/>
      <c r="K3102" s="339"/>
      <c r="L3102" s="339"/>
      <c r="M3102" s="339"/>
      <c r="N3102" s="339"/>
      <c r="O3102" s="339"/>
      <c r="P3102" s="339"/>
      <c r="Q3102" s="339"/>
    </row>
    <row r="3103" spans="1:17" ht="13.5" customHeight="1">
      <c r="A3103" s="481"/>
      <c r="B3103" s="481"/>
      <c r="C3103" s="481"/>
      <c r="D3103" s="481"/>
      <c r="E3103" s="481"/>
      <c r="F3103" s="339"/>
      <c r="G3103" s="340" t="str">
        <f>IF(ISNUMBER(E3103),E3103/'Bulk DivVar Analysis'!$C$7,"")</f>
        <v/>
      </c>
      <c r="H3103" s="338" t="str">
        <f>IF(ISNUMBER(E3103), IF(G3103&gt;'Bulk DivVar Analysis'!$D$9,"Pass","Fail"),"")</f>
        <v/>
      </c>
      <c r="I3103" s="338" t="str">
        <f t="shared" si="50"/>
        <v/>
      </c>
      <c r="J3103" s="339"/>
      <c r="K3103" s="339"/>
      <c r="L3103" s="339"/>
      <c r="M3103" s="339"/>
      <c r="N3103" s="339"/>
      <c r="O3103" s="339"/>
      <c r="P3103" s="339"/>
      <c r="Q3103" s="339"/>
    </row>
    <row r="3104" spans="1:17" ht="13.5" customHeight="1">
      <c r="A3104" s="481"/>
      <c r="B3104" s="481"/>
      <c r="C3104" s="481"/>
      <c r="D3104" s="481"/>
      <c r="E3104" s="481"/>
      <c r="F3104" s="339"/>
      <c r="G3104" s="340" t="str">
        <f>IF(ISNUMBER(E3104),E3104/'Bulk DivVar Analysis'!$C$7,"")</f>
        <v/>
      </c>
      <c r="H3104" s="338" t="str">
        <f>IF(ISNUMBER(E3104), IF(G3104&gt;'Bulk DivVar Analysis'!$D$9,"Pass","Fail"),"")</f>
        <v/>
      </c>
      <c r="I3104" s="338" t="str">
        <f t="shared" si="50"/>
        <v/>
      </c>
      <c r="J3104" s="339"/>
      <c r="K3104" s="339"/>
      <c r="L3104" s="339"/>
      <c r="M3104" s="339"/>
      <c r="N3104" s="339"/>
      <c r="O3104" s="339"/>
      <c r="P3104" s="339"/>
      <c r="Q3104" s="339"/>
    </row>
    <row r="3105" spans="1:17" ht="13.5" customHeight="1">
      <c r="A3105" s="481"/>
      <c r="B3105" s="481"/>
      <c r="C3105" s="481"/>
      <c r="D3105" s="481"/>
      <c r="E3105" s="481"/>
      <c r="F3105" s="339"/>
      <c r="G3105" s="340" t="str">
        <f>IF(ISNUMBER(E3105),E3105/'Bulk DivVar Analysis'!$C$7,"")</f>
        <v/>
      </c>
      <c r="H3105" s="338" t="str">
        <f>IF(ISNUMBER(E3105), IF(G3105&gt;'Bulk DivVar Analysis'!$D$9,"Pass","Fail"),"")</f>
        <v/>
      </c>
      <c r="I3105" s="338" t="str">
        <f t="shared" si="50"/>
        <v/>
      </c>
      <c r="J3105" s="339"/>
      <c r="K3105" s="339"/>
      <c r="L3105" s="339"/>
      <c r="M3105" s="339"/>
      <c r="N3105" s="339"/>
      <c r="O3105" s="339"/>
      <c r="P3105" s="339"/>
      <c r="Q3105" s="339"/>
    </row>
    <row r="3106" spans="1:17" ht="13.5" customHeight="1">
      <c r="A3106" s="481"/>
      <c r="B3106" s="481"/>
      <c r="C3106" s="481"/>
      <c r="D3106" s="481"/>
      <c r="E3106" s="481"/>
      <c r="F3106" s="339"/>
      <c r="G3106" s="340" t="str">
        <f>IF(ISNUMBER(E3106),E3106/'Bulk DivVar Analysis'!$C$7,"")</f>
        <v/>
      </c>
      <c r="H3106" s="338" t="str">
        <f>IF(ISNUMBER(E3106), IF(G3106&gt;'Bulk DivVar Analysis'!$D$9,"Pass","Fail"),"")</f>
        <v/>
      </c>
      <c r="I3106" s="338" t="str">
        <f t="shared" si="50"/>
        <v/>
      </c>
      <c r="J3106" s="339"/>
      <c r="K3106" s="339"/>
      <c r="L3106" s="339"/>
      <c r="M3106" s="339"/>
      <c r="N3106" s="339"/>
      <c r="O3106" s="339"/>
      <c r="P3106" s="339"/>
      <c r="Q3106" s="339"/>
    </row>
    <row r="3107" spans="1:17" ht="13.5" customHeight="1">
      <c r="A3107" s="481"/>
      <c r="B3107" s="481"/>
      <c r="C3107" s="481"/>
      <c r="D3107" s="481"/>
      <c r="E3107" s="481"/>
      <c r="F3107" s="339"/>
      <c r="G3107" s="340" t="str">
        <f>IF(ISNUMBER(E3107),E3107/'Bulk DivVar Analysis'!$C$7,"")</f>
        <v/>
      </c>
      <c r="H3107" s="338" t="str">
        <f>IF(ISNUMBER(E3107), IF(G3107&gt;'Bulk DivVar Analysis'!$D$9,"Pass","Fail"),"")</f>
        <v/>
      </c>
      <c r="I3107" s="338" t="str">
        <f t="shared" si="50"/>
        <v/>
      </c>
      <c r="J3107" s="339"/>
      <c r="K3107" s="339"/>
      <c r="L3107" s="339"/>
      <c r="M3107" s="339"/>
      <c r="N3107" s="339"/>
      <c r="O3107" s="339"/>
      <c r="P3107" s="339"/>
      <c r="Q3107" s="339"/>
    </row>
    <row r="3108" spans="1:17" ht="13.5" customHeight="1">
      <c r="A3108" s="481"/>
      <c r="B3108" s="481"/>
      <c r="C3108" s="481"/>
      <c r="D3108" s="481"/>
      <c r="E3108" s="481"/>
      <c r="F3108" s="339"/>
      <c r="G3108" s="340" t="str">
        <f>IF(ISNUMBER(E3108),E3108/'Bulk DivVar Analysis'!$C$7,"")</f>
        <v/>
      </c>
      <c r="H3108" s="338" t="str">
        <f>IF(ISNUMBER(E3108), IF(G3108&gt;'Bulk DivVar Analysis'!$D$9,"Pass","Fail"),"")</f>
        <v/>
      </c>
      <c r="I3108" s="338" t="str">
        <f t="shared" si="50"/>
        <v/>
      </c>
      <c r="J3108" s="339"/>
      <c r="K3108" s="339"/>
      <c r="L3108" s="339"/>
      <c r="M3108" s="339"/>
      <c r="N3108" s="339"/>
      <c r="O3108" s="339"/>
      <c r="P3108" s="339"/>
      <c r="Q3108" s="339"/>
    </row>
    <row r="3109" spans="1:17" ht="13.5" customHeight="1">
      <c r="A3109" s="481"/>
      <c r="B3109" s="481"/>
      <c r="C3109" s="481"/>
      <c r="D3109" s="481"/>
      <c r="E3109" s="481"/>
      <c r="F3109" s="339"/>
      <c r="G3109" s="340" t="str">
        <f>IF(ISNUMBER(E3109),E3109/'Bulk DivVar Analysis'!$C$7,"")</f>
        <v/>
      </c>
      <c r="H3109" s="338" t="str">
        <f>IF(ISNUMBER(E3109), IF(G3109&gt;'Bulk DivVar Analysis'!$D$9,"Pass","Fail"),"")</f>
        <v/>
      </c>
      <c r="I3109" s="338" t="str">
        <f t="shared" si="50"/>
        <v/>
      </c>
      <c r="J3109" s="339"/>
      <c r="K3109" s="339"/>
      <c r="L3109" s="339"/>
      <c r="M3109" s="339"/>
      <c r="N3109" s="339"/>
      <c r="O3109" s="339"/>
      <c r="P3109" s="339"/>
      <c r="Q3109" s="339"/>
    </row>
    <row r="3110" spans="1:17" ht="13.5" customHeight="1">
      <c r="A3110" s="481"/>
      <c r="B3110" s="481"/>
      <c r="C3110" s="481"/>
      <c r="D3110" s="481"/>
      <c r="E3110" s="481"/>
      <c r="F3110" s="339"/>
      <c r="G3110" s="340" t="str">
        <f>IF(ISNUMBER(E3110),E3110/'Bulk DivVar Analysis'!$C$7,"")</f>
        <v/>
      </c>
      <c r="H3110" s="338" t="str">
        <f>IF(ISNUMBER(E3110), IF(G3110&gt;'Bulk DivVar Analysis'!$D$9,"Pass","Fail"),"")</f>
        <v/>
      </c>
      <c r="I3110" s="338" t="str">
        <f t="shared" si="50"/>
        <v/>
      </c>
      <c r="J3110" s="339"/>
      <c r="K3110" s="339"/>
      <c r="L3110" s="339"/>
      <c r="M3110" s="339"/>
      <c r="N3110" s="339"/>
      <c r="O3110" s="339"/>
      <c r="P3110" s="339"/>
      <c r="Q3110" s="339"/>
    </row>
    <row r="3111" spans="1:17" ht="13.5" customHeight="1">
      <c r="A3111" s="481"/>
      <c r="B3111" s="481"/>
      <c r="C3111" s="481"/>
      <c r="D3111" s="481"/>
      <c r="E3111" s="481"/>
      <c r="F3111" s="339"/>
      <c r="G3111" s="340" t="str">
        <f>IF(ISNUMBER(E3111),E3111/'Bulk DivVar Analysis'!$C$7,"")</f>
        <v/>
      </c>
      <c r="H3111" s="338" t="str">
        <f>IF(ISNUMBER(E3111), IF(G3111&gt;'Bulk DivVar Analysis'!$D$9,"Pass","Fail"),"")</f>
        <v/>
      </c>
      <c r="I3111" s="338" t="str">
        <f t="shared" si="50"/>
        <v/>
      </c>
      <c r="J3111" s="339"/>
      <c r="K3111" s="339"/>
      <c r="L3111" s="339"/>
      <c r="M3111" s="339"/>
      <c r="N3111" s="339"/>
      <c r="O3111" s="339"/>
      <c r="P3111" s="339"/>
      <c r="Q3111" s="339"/>
    </row>
    <row r="3112" spans="1:17" ht="13.5" customHeight="1">
      <c r="A3112" s="481"/>
      <c r="B3112" s="481"/>
      <c r="C3112" s="481"/>
      <c r="D3112" s="481"/>
      <c r="E3112" s="481"/>
      <c r="F3112" s="339"/>
      <c r="G3112" s="340" t="str">
        <f>IF(ISNUMBER(E3112),E3112/'Bulk DivVar Analysis'!$C$7,"")</f>
        <v/>
      </c>
      <c r="H3112" s="338" t="str">
        <f>IF(ISNUMBER(E3112), IF(G3112&gt;'Bulk DivVar Analysis'!$D$9,"Pass","Fail"),"")</f>
        <v/>
      </c>
      <c r="I3112" s="338" t="str">
        <f t="shared" si="50"/>
        <v/>
      </c>
      <c r="J3112" s="339"/>
      <c r="K3112" s="339"/>
      <c r="L3112" s="339"/>
      <c r="M3112" s="339"/>
      <c r="N3112" s="339"/>
      <c r="O3112" s="339"/>
      <c r="P3112" s="339"/>
      <c r="Q3112" s="339"/>
    </row>
    <row r="3113" spans="1:17" ht="13.5" customHeight="1">
      <c r="A3113" s="481"/>
      <c r="B3113" s="481"/>
      <c r="C3113" s="481"/>
      <c r="D3113" s="481"/>
      <c r="E3113" s="481"/>
      <c r="F3113" s="339"/>
      <c r="G3113" s="340" t="str">
        <f>IF(ISNUMBER(E3113),E3113/'Bulk DivVar Analysis'!$C$7,"")</f>
        <v/>
      </c>
      <c r="H3113" s="338" t="str">
        <f>IF(ISNUMBER(E3113), IF(G3113&gt;'Bulk DivVar Analysis'!$D$9,"Pass","Fail"),"")</f>
        <v/>
      </c>
      <c r="I3113" s="338" t="str">
        <f t="shared" si="50"/>
        <v/>
      </c>
      <c r="J3113" s="339"/>
      <c r="K3113" s="339"/>
      <c r="L3113" s="339"/>
      <c r="M3113" s="339"/>
      <c r="N3113" s="339"/>
      <c r="O3113" s="339"/>
      <c r="P3113" s="339"/>
      <c r="Q3113" s="339"/>
    </row>
    <row r="3114" spans="1:17" ht="13.5" customHeight="1">
      <c r="A3114" s="481"/>
      <c r="B3114" s="481"/>
      <c r="C3114" s="481"/>
      <c r="D3114" s="481"/>
      <c r="E3114" s="481"/>
      <c r="F3114" s="339"/>
      <c r="G3114" s="340" t="str">
        <f>IF(ISNUMBER(E3114),E3114/'Bulk DivVar Analysis'!$C$7,"")</f>
        <v/>
      </c>
      <c r="H3114" s="338" t="str">
        <f>IF(ISNUMBER(E3114), IF(G3114&gt;'Bulk DivVar Analysis'!$D$9,"Pass","Fail"),"")</f>
        <v/>
      </c>
      <c r="I3114" s="338" t="str">
        <f t="shared" si="50"/>
        <v/>
      </c>
      <c r="J3114" s="339"/>
      <c r="K3114" s="339"/>
      <c r="L3114" s="339"/>
      <c r="M3114" s="339"/>
      <c r="N3114" s="339"/>
      <c r="O3114" s="339"/>
      <c r="P3114" s="339"/>
      <c r="Q3114" s="339"/>
    </row>
    <row r="3115" spans="1:17" ht="13.5" customHeight="1">
      <c r="A3115" s="481"/>
      <c r="B3115" s="481"/>
      <c r="C3115" s="481"/>
      <c r="D3115" s="481"/>
      <c r="E3115" s="481"/>
      <c r="F3115" s="339"/>
      <c r="G3115" s="340" t="str">
        <f>IF(ISNUMBER(E3115),E3115/'Bulk DivVar Analysis'!$C$7,"")</f>
        <v/>
      </c>
      <c r="H3115" s="338" t="str">
        <f>IF(ISNUMBER(E3115), IF(G3115&gt;'Bulk DivVar Analysis'!$D$9,"Pass","Fail"),"")</f>
        <v/>
      </c>
      <c r="I3115" s="338" t="str">
        <f t="shared" si="50"/>
        <v/>
      </c>
      <c r="J3115" s="339"/>
      <c r="K3115" s="339"/>
      <c r="L3115" s="339"/>
      <c r="M3115" s="339"/>
      <c r="N3115" s="339"/>
      <c r="O3115" s="339"/>
      <c r="P3115" s="339"/>
      <c r="Q3115" s="339"/>
    </row>
    <row r="3116" spans="1:17" ht="13.5" customHeight="1">
      <c r="A3116" s="481"/>
      <c r="B3116" s="481"/>
      <c r="C3116" s="481"/>
      <c r="D3116" s="481"/>
      <c r="E3116" s="481"/>
      <c r="F3116" s="339"/>
      <c r="G3116" s="340" t="str">
        <f>IF(ISNUMBER(E3116),E3116/'Bulk DivVar Analysis'!$C$7,"")</f>
        <v/>
      </c>
      <c r="H3116" s="338" t="str">
        <f>IF(ISNUMBER(E3116), IF(G3116&gt;'Bulk DivVar Analysis'!$D$9,"Pass","Fail"),"")</f>
        <v/>
      </c>
      <c r="I3116" s="338" t="str">
        <f t="shared" si="50"/>
        <v/>
      </c>
      <c r="J3116" s="339"/>
      <c r="K3116" s="339"/>
      <c r="L3116" s="339"/>
      <c r="M3116" s="339"/>
      <c r="N3116" s="339"/>
      <c r="O3116" s="339"/>
      <c r="P3116" s="339"/>
      <c r="Q3116" s="339"/>
    </row>
    <row r="3117" spans="1:17" ht="13.5" customHeight="1">
      <c r="A3117" s="481"/>
      <c r="B3117" s="481"/>
      <c r="C3117" s="481"/>
      <c r="D3117" s="481"/>
      <c r="E3117" s="481"/>
      <c r="F3117" s="339"/>
      <c r="G3117" s="340" t="str">
        <f>IF(ISNUMBER(E3117),E3117/'Bulk DivVar Analysis'!$C$7,"")</f>
        <v/>
      </c>
      <c r="H3117" s="338" t="str">
        <f>IF(ISNUMBER(E3117), IF(G3117&gt;'Bulk DivVar Analysis'!$D$9,"Pass","Fail"),"")</f>
        <v/>
      </c>
      <c r="I3117" s="338" t="str">
        <f t="shared" si="50"/>
        <v/>
      </c>
      <c r="J3117" s="339"/>
      <c r="K3117" s="339"/>
      <c r="L3117" s="339"/>
      <c r="M3117" s="339"/>
      <c r="N3117" s="339"/>
      <c r="O3117" s="339"/>
      <c r="P3117" s="339"/>
      <c r="Q3117" s="339"/>
    </row>
    <row r="3118" spans="1:17" ht="13.5" customHeight="1">
      <c r="A3118" s="481"/>
      <c r="B3118" s="481"/>
      <c r="C3118" s="481"/>
      <c r="D3118" s="481"/>
      <c r="E3118" s="481"/>
      <c r="F3118" s="339"/>
      <c r="G3118" s="340" t="str">
        <f>IF(ISNUMBER(E3118),E3118/'Bulk DivVar Analysis'!$C$7,"")</f>
        <v/>
      </c>
      <c r="H3118" s="338" t="str">
        <f>IF(ISNUMBER(E3118), IF(G3118&gt;'Bulk DivVar Analysis'!$D$9,"Pass","Fail"),"")</f>
        <v/>
      </c>
      <c r="I3118" s="338" t="str">
        <f t="shared" si="50"/>
        <v/>
      </c>
      <c r="J3118" s="339"/>
      <c r="K3118" s="339"/>
      <c r="L3118" s="339"/>
      <c r="M3118" s="339"/>
      <c r="N3118" s="339"/>
      <c r="O3118" s="339"/>
      <c r="P3118" s="339"/>
      <c r="Q3118" s="339"/>
    </row>
    <row r="3119" spans="1:17" ht="13.5" customHeight="1">
      <c r="A3119" s="481"/>
      <c r="B3119" s="481"/>
      <c r="C3119" s="481"/>
      <c r="D3119" s="481"/>
      <c r="E3119" s="481"/>
      <c r="F3119" s="339"/>
      <c r="G3119" s="340" t="str">
        <f>IF(ISNUMBER(E3119),E3119/'Bulk DivVar Analysis'!$C$7,"")</f>
        <v/>
      </c>
      <c r="H3119" s="338" t="str">
        <f>IF(ISNUMBER(E3119), IF(G3119&gt;'Bulk DivVar Analysis'!$D$9,"Pass","Fail"),"")</f>
        <v/>
      </c>
      <c r="I3119" s="338" t="str">
        <f t="shared" si="50"/>
        <v/>
      </c>
      <c r="J3119" s="339"/>
      <c r="K3119" s="339"/>
      <c r="L3119" s="339"/>
      <c r="M3119" s="339"/>
      <c r="N3119" s="339"/>
      <c r="O3119" s="339"/>
      <c r="P3119" s="339"/>
      <c r="Q3119" s="339"/>
    </row>
    <row r="3120" spans="1:17" ht="13.5" customHeight="1">
      <c r="A3120" s="481"/>
      <c r="B3120" s="481"/>
      <c r="C3120" s="481"/>
      <c r="D3120" s="481"/>
      <c r="E3120" s="481"/>
      <c r="F3120" s="339"/>
      <c r="G3120" s="340" t="str">
        <f>IF(ISNUMBER(E3120),E3120/'Bulk DivVar Analysis'!$C$7,"")</f>
        <v/>
      </c>
      <c r="H3120" s="338" t="str">
        <f>IF(ISNUMBER(E3120), IF(G3120&gt;'Bulk DivVar Analysis'!$D$9,"Pass","Fail"),"")</f>
        <v/>
      </c>
      <c r="I3120" s="338" t="str">
        <f t="shared" si="50"/>
        <v/>
      </c>
      <c r="J3120" s="339"/>
      <c r="K3120" s="339"/>
      <c r="L3120" s="339"/>
      <c r="M3120" s="339"/>
      <c r="N3120" s="339"/>
      <c r="O3120" s="339"/>
      <c r="P3120" s="339"/>
      <c r="Q3120" s="339"/>
    </row>
    <row r="3121" spans="1:17" ht="13.5" customHeight="1">
      <c r="A3121" s="481"/>
      <c r="B3121" s="481"/>
      <c r="C3121" s="481"/>
      <c r="D3121" s="481"/>
      <c r="E3121" s="481"/>
      <c r="F3121" s="339"/>
      <c r="G3121" s="340" t="str">
        <f>IF(ISNUMBER(E3121),E3121/'Bulk DivVar Analysis'!$C$7,"")</f>
        <v/>
      </c>
      <c r="H3121" s="338" t="str">
        <f>IF(ISNUMBER(E3121), IF(G3121&gt;'Bulk DivVar Analysis'!$D$9,"Pass","Fail"),"")</f>
        <v/>
      </c>
      <c r="I3121" s="338" t="str">
        <f t="shared" si="50"/>
        <v/>
      </c>
      <c r="J3121" s="339"/>
      <c r="K3121" s="339"/>
      <c r="L3121" s="339"/>
      <c r="M3121" s="339"/>
      <c r="N3121" s="339"/>
      <c r="O3121" s="339"/>
      <c r="P3121" s="339"/>
      <c r="Q3121" s="339"/>
    </row>
    <row r="3122" spans="1:17" ht="13.5" customHeight="1">
      <c r="A3122" s="481"/>
      <c r="B3122" s="481"/>
      <c r="C3122" s="481"/>
      <c r="D3122" s="481"/>
      <c r="E3122" s="481"/>
      <c r="F3122" s="339"/>
      <c r="G3122" s="340" t="str">
        <f>IF(ISNUMBER(E3122),E3122/'Bulk DivVar Analysis'!$C$7,"")</f>
        <v/>
      </c>
      <c r="H3122" s="338" t="str">
        <f>IF(ISNUMBER(E3122), IF(G3122&gt;'Bulk DivVar Analysis'!$D$9,"Pass","Fail"),"")</f>
        <v/>
      </c>
      <c r="I3122" s="338" t="str">
        <f t="shared" si="50"/>
        <v/>
      </c>
      <c r="J3122" s="339"/>
      <c r="K3122" s="339"/>
      <c r="L3122" s="339"/>
      <c r="M3122" s="339"/>
      <c r="N3122" s="339"/>
      <c r="O3122" s="339"/>
      <c r="P3122" s="339"/>
      <c r="Q3122" s="339"/>
    </row>
    <row r="3123" spans="1:17" ht="13.5" customHeight="1">
      <c r="A3123" s="481"/>
      <c r="B3123" s="481"/>
      <c r="C3123" s="481"/>
      <c r="D3123" s="481"/>
      <c r="E3123" s="481"/>
      <c r="F3123" s="339"/>
      <c r="G3123" s="340" t="str">
        <f>IF(ISNUMBER(E3123),E3123/'Bulk DivVar Analysis'!$C$7,"")</f>
        <v/>
      </c>
      <c r="H3123" s="338" t="str">
        <f>IF(ISNUMBER(E3123), IF(G3123&gt;'Bulk DivVar Analysis'!$D$9,"Pass","Fail"),"")</f>
        <v/>
      </c>
      <c r="I3123" s="338" t="str">
        <f t="shared" si="50"/>
        <v/>
      </c>
      <c r="J3123" s="339"/>
      <c r="K3123" s="339"/>
      <c r="L3123" s="339"/>
      <c r="M3123" s="339"/>
      <c r="N3123" s="339"/>
      <c r="O3123" s="339"/>
      <c r="P3123" s="339"/>
      <c r="Q3123" s="339"/>
    </row>
    <row r="3124" spans="1:17" ht="13.5" customHeight="1">
      <c r="A3124" s="481"/>
      <c r="B3124" s="481"/>
      <c r="C3124" s="481"/>
      <c r="D3124" s="481"/>
      <c r="E3124" s="481"/>
      <c r="F3124" s="339"/>
      <c r="G3124" s="340" t="str">
        <f>IF(ISNUMBER(E3124),E3124/'Bulk DivVar Analysis'!$C$7,"")</f>
        <v/>
      </c>
      <c r="H3124" s="338" t="str">
        <f>IF(ISNUMBER(E3124), IF(G3124&gt;'Bulk DivVar Analysis'!$D$9,"Pass","Fail"),"")</f>
        <v/>
      </c>
      <c r="I3124" s="338" t="str">
        <f t="shared" si="50"/>
        <v/>
      </c>
      <c r="J3124" s="339"/>
      <c r="K3124" s="339"/>
      <c r="L3124" s="339"/>
      <c r="M3124" s="339"/>
      <c r="N3124" s="339"/>
      <c r="O3124" s="339"/>
      <c r="P3124" s="339"/>
      <c r="Q3124" s="339"/>
    </row>
    <row r="3125" spans="1:17" ht="13.5" customHeight="1">
      <c r="A3125" s="481"/>
      <c r="B3125" s="481"/>
      <c r="C3125" s="481"/>
      <c r="D3125" s="481"/>
      <c r="E3125" s="481"/>
      <c r="F3125" s="339"/>
      <c r="G3125" s="340" t="str">
        <f>IF(ISNUMBER(E3125),E3125/'Bulk DivVar Analysis'!$C$7,"")</f>
        <v/>
      </c>
      <c r="H3125" s="338" t="str">
        <f>IF(ISNUMBER(E3125), IF(G3125&gt;'Bulk DivVar Analysis'!$D$9,"Pass","Fail"),"")</f>
        <v/>
      </c>
      <c r="I3125" s="338" t="str">
        <f t="shared" si="50"/>
        <v/>
      </c>
      <c r="J3125" s="339"/>
      <c r="K3125" s="339"/>
      <c r="L3125" s="339"/>
      <c r="M3125" s="339"/>
      <c r="N3125" s="339"/>
      <c r="O3125" s="339"/>
      <c r="P3125" s="339"/>
      <c r="Q3125" s="339"/>
    </row>
    <row r="3126" spans="1:17" ht="13.5" customHeight="1">
      <c r="A3126" s="481"/>
      <c r="B3126" s="481"/>
      <c r="C3126" s="481"/>
      <c r="D3126" s="481"/>
      <c r="E3126" s="481"/>
      <c r="F3126" s="339"/>
      <c r="G3126" s="340" t="str">
        <f>IF(ISNUMBER(E3126),E3126/'Bulk DivVar Analysis'!$C$7,"")</f>
        <v/>
      </c>
      <c r="H3126" s="338" t="str">
        <f>IF(ISNUMBER(E3126), IF(G3126&gt;'Bulk DivVar Analysis'!$D$9,"Pass","Fail"),"")</f>
        <v/>
      </c>
      <c r="I3126" s="338" t="str">
        <f t="shared" si="50"/>
        <v/>
      </c>
      <c r="J3126" s="339"/>
      <c r="K3126" s="339"/>
      <c r="L3126" s="339"/>
      <c r="M3126" s="339"/>
      <c r="N3126" s="339"/>
      <c r="O3126" s="339"/>
      <c r="P3126" s="339"/>
      <c r="Q3126" s="339"/>
    </row>
    <row r="3127" spans="1:17" ht="13.5" customHeight="1">
      <c r="A3127" s="481"/>
      <c r="B3127" s="481"/>
      <c r="C3127" s="481"/>
      <c r="D3127" s="481"/>
      <c r="E3127" s="481"/>
      <c r="F3127" s="339"/>
      <c r="G3127" s="340" t="str">
        <f>IF(ISNUMBER(E3127),E3127/'Bulk DivVar Analysis'!$C$7,"")</f>
        <v/>
      </c>
      <c r="H3127" s="338" t="str">
        <f>IF(ISNUMBER(E3127), IF(G3127&gt;'Bulk DivVar Analysis'!$D$9,"Pass","Fail"),"")</f>
        <v/>
      </c>
      <c r="I3127" s="338" t="str">
        <f t="shared" si="50"/>
        <v/>
      </c>
      <c r="J3127" s="339"/>
      <c r="K3127" s="339"/>
      <c r="L3127" s="339"/>
      <c r="M3127" s="339"/>
      <c r="N3127" s="339"/>
      <c r="O3127" s="339"/>
      <c r="P3127" s="339"/>
      <c r="Q3127" s="339"/>
    </row>
    <row r="3128" spans="1:17" ht="13.5" customHeight="1">
      <c r="A3128" s="481"/>
      <c r="B3128" s="481"/>
      <c r="C3128" s="481"/>
      <c r="D3128" s="481"/>
      <c r="E3128" s="481"/>
      <c r="F3128" s="339"/>
      <c r="G3128" s="340" t="str">
        <f>IF(ISNUMBER(E3128),E3128/'Bulk DivVar Analysis'!$C$7,"")</f>
        <v/>
      </c>
      <c r="H3128" s="338" t="str">
        <f>IF(ISNUMBER(E3128), IF(G3128&gt;'Bulk DivVar Analysis'!$D$9,"Pass","Fail"),"")</f>
        <v/>
      </c>
      <c r="I3128" s="338" t="str">
        <f t="shared" si="50"/>
        <v/>
      </c>
      <c r="J3128" s="339"/>
      <c r="K3128" s="339"/>
      <c r="L3128" s="339"/>
      <c r="M3128" s="339"/>
      <c r="N3128" s="339"/>
      <c r="O3128" s="339"/>
      <c r="P3128" s="339"/>
      <c r="Q3128" s="339"/>
    </row>
    <row r="3129" spans="1:17" ht="13.5" customHeight="1">
      <c r="A3129" s="481"/>
      <c r="B3129" s="481"/>
      <c r="C3129" s="481"/>
      <c r="D3129" s="481"/>
      <c r="E3129" s="481"/>
      <c r="F3129" s="339"/>
      <c r="G3129" s="340" t="str">
        <f>IF(ISNUMBER(E3129),E3129/'Bulk DivVar Analysis'!$C$7,"")</f>
        <v/>
      </c>
      <c r="H3129" s="338" t="str">
        <f>IF(ISNUMBER(E3129), IF(G3129&gt;'Bulk DivVar Analysis'!$D$9,"Pass","Fail"),"")</f>
        <v/>
      </c>
      <c r="I3129" s="338" t="str">
        <f t="shared" si="50"/>
        <v/>
      </c>
      <c r="J3129" s="339"/>
      <c r="K3129" s="339"/>
      <c r="L3129" s="339"/>
      <c r="M3129" s="339"/>
      <c r="N3129" s="339"/>
      <c r="O3129" s="339"/>
      <c r="P3129" s="339"/>
      <c r="Q3129" s="339"/>
    </row>
    <row r="3130" spans="1:17" ht="13.5" customHeight="1">
      <c r="A3130" s="481"/>
      <c r="B3130" s="481"/>
      <c r="C3130" s="481"/>
      <c r="D3130" s="481"/>
      <c r="E3130" s="481"/>
      <c r="F3130" s="339"/>
      <c r="G3130" s="340" t="str">
        <f>IF(ISNUMBER(E3130),E3130/'Bulk DivVar Analysis'!$C$7,"")</f>
        <v/>
      </c>
      <c r="H3130" s="338" t="str">
        <f>IF(ISNUMBER(E3130), IF(G3130&gt;'Bulk DivVar Analysis'!$D$9,"Pass","Fail"),"")</f>
        <v/>
      </c>
      <c r="I3130" s="338" t="str">
        <f t="shared" si="50"/>
        <v/>
      </c>
      <c r="J3130" s="339"/>
      <c r="K3130" s="339"/>
      <c r="L3130" s="339"/>
      <c r="M3130" s="339"/>
      <c r="N3130" s="339"/>
      <c r="O3130" s="339"/>
      <c r="P3130" s="339"/>
      <c r="Q3130" s="339"/>
    </row>
    <row r="3131" spans="1:17" ht="13.5" customHeight="1">
      <c r="A3131" s="481"/>
      <c r="B3131" s="481"/>
      <c r="C3131" s="481"/>
      <c r="D3131" s="481"/>
      <c r="E3131" s="481"/>
      <c r="F3131" s="339"/>
      <c r="G3131" s="340" t="str">
        <f>IF(ISNUMBER(E3131),E3131/'Bulk DivVar Analysis'!$C$7,"")</f>
        <v/>
      </c>
      <c r="H3131" s="338" t="str">
        <f>IF(ISNUMBER(E3131), IF(G3131&gt;'Bulk DivVar Analysis'!$D$9,"Pass","Fail"),"")</f>
        <v/>
      </c>
      <c r="I3131" s="338" t="str">
        <f t="shared" si="50"/>
        <v/>
      </c>
      <c r="J3131" s="339"/>
      <c r="K3131" s="339"/>
      <c r="L3131" s="339"/>
      <c r="M3131" s="339"/>
      <c r="N3131" s="339"/>
      <c r="O3131" s="339"/>
      <c r="P3131" s="339"/>
      <c r="Q3131" s="339"/>
    </row>
    <row r="3132" spans="1:17" ht="13.5" customHeight="1">
      <c r="A3132" s="481"/>
      <c r="B3132" s="481"/>
      <c r="C3132" s="481"/>
      <c r="D3132" s="481"/>
      <c r="E3132" s="481"/>
      <c r="F3132" s="339"/>
      <c r="G3132" s="340" t="str">
        <f>IF(ISNUMBER(E3132),E3132/'Bulk DivVar Analysis'!$C$7,"")</f>
        <v/>
      </c>
      <c r="H3132" s="338" t="str">
        <f>IF(ISNUMBER(E3132), IF(G3132&gt;'Bulk DivVar Analysis'!$D$9,"Pass","Fail"),"")</f>
        <v/>
      </c>
      <c r="I3132" s="338" t="str">
        <f t="shared" si="50"/>
        <v/>
      </c>
      <c r="J3132" s="339"/>
      <c r="K3132" s="339"/>
      <c r="L3132" s="339"/>
      <c r="M3132" s="339"/>
      <c r="N3132" s="339"/>
      <c r="O3132" s="339"/>
      <c r="P3132" s="339"/>
      <c r="Q3132" s="339"/>
    </row>
    <row r="3133" spans="1:17" ht="13.5" customHeight="1">
      <c r="A3133" s="481"/>
      <c r="B3133" s="481"/>
      <c r="C3133" s="481"/>
      <c r="D3133" s="481"/>
      <c r="E3133" s="481"/>
      <c r="F3133" s="339"/>
      <c r="G3133" s="340" t="str">
        <f>IF(ISNUMBER(E3133),E3133/'Bulk DivVar Analysis'!$C$7,"")</f>
        <v/>
      </c>
      <c r="H3133" s="338" t="str">
        <f>IF(ISNUMBER(E3133), IF(G3133&gt;'Bulk DivVar Analysis'!$D$9,"Pass","Fail"),"")</f>
        <v/>
      </c>
      <c r="I3133" s="338" t="str">
        <f t="shared" si="50"/>
        <v/>
      </c>
      <c r="J3133" s="339"/>
      <c r="K3133" s="339"/>
      <c r="L3133" s="339"/>
      <c r="M3133" s="339"/>
      <c r="N3133" s="339"/>
      <c r="O3133" s="339"/>
      <c r="P3133" s="339"/>
      <c r="Q3133" s="339"/>
    </row>
    <row r="3134" spans="1:17" ht="13.5" customHeight="1">
      <c r="A3134" s="481"/>
      <c r="B3134" s="481"/>
      <c r="C3134" s="481"/>
      <c r="D3134" s="481"/>
      <c r="E3134" s="481"/>
      <c r="F3134" s="339"/>
      <c r="G3134" s="340" t="str">
        <f>IF(ISNUMBER(E3134),E3134/'Bulk DivVar Analysis'!$C$7,"")</f>
        <v/>
      </c>
      <c r="H3134" s="338" t="str">
        <f>IF(ISNUMBER(E3134), IF(G3134&gt;'Bulk DivVar Analysis'!$D$9,"Pass","Fail"),"")</f>
        <v/>
      </c>
      <c r="I3134" s="338" t="str">
        <f t="shared" si="50"/>
        <v/>
      </c>
      <c r="J3134" s="339"/>
      <c r="K3134" s="339"/>
      <c r="L3134" s="339"/>
      <c r="M3134" s="339"/>
      <c r="N3134" s="339"/>
      <c r="O3134" s="339"/>
      <c r="P3134" s="339"/>
      <c r="Q3134" s="339"/>
    </row>
    <row r="3135" spans="1:17" ht="13.5" customHeight="1">
      <c r="A3135" s="481"/>
      <c r="B3135" s="481"/>
      <c r="C3135" s="481"/>
      <c r="D3135" s="481"/>
      <c r="E3135" s="481"/>
      <c r="F3135" s="339"/>
      <c r="G3135" s="340" t="str">
        <f>IF(ISNUMBER(E3135),E3135/'Bulk DivVar Analysis'!$C$7,"")</f>
        <v/>
      </c>
      <c r="H3135" s="338" t="str">
        <f>IF(ISNUMBER(E3135), IF(G3135&gt;'Bulk DivVar Analysis'!$D$9,"Pass","Fail"),"")</f>
        <v/>
      </c>
      <c r="I3135" s="338" t="str">
        <f t="shared" si="50"/>
        <v/>
      </c>
      <c r="J3135" s="339"/>
      <c r="K3135" s="339"/>
      <c r="L3135" s="339"/>
      <c r="M3135" s="339"/>
      <c r="N3135" s="339"/>
      <c r="O3135" s="339"/>
      <c r="P3135" s="339"/>
      <c r="Q3135" s="339"/>
    </row>
    <row r="3136" spans="1:17" ht="13.5" customHeight="1">
      <c r="A3136" s="481"/>
      <c r="B3136" s="481"/>
      <c r="C3136" s="481"/>
      <c r="D3136" s="481"/>
      <c r="E3136" s="481"/>
      <c r="F3136" s="339"/>
      <c r="G3136" s="340" t="str">
        <f>IF(ISNUMBER(E3136),E3136/'Bulk DivVar Analysis'!$C$7,"")</f>
        <v/>
      </c>
      <c r="H3136" s="338" t="str">
        <f>IF(ISNUMBER(E3136), IF(G3136&gt;'Bulk DivVar Analysis'!$D$9,"Pass","Fail"),"")</f>
        <v/>
      </c>
      <c r="I3136" s="338" t="str">
        <f t="shared" si="50"/>
        <v/>
      </c>
      <c r="J3136" s="339"/>
      <c r="K3136" s="339"/>
      <c r="L3136" s="339"/>
      <c r="M3136" s="339"/>
      <c r="N3136" s="339"/>
      <c r="O3136" s="339"/>
      <c r="P3136" s="339"/>
      <c r="Q3136" s="339"/>
    </row>
    <row r="3137" spans="1:17" ht="13.5" customHeight="1">
      <c r="A3137" s="481"/>
      <c r="B3137" s="481"/>
      <c r="C3137" s="481"/>
      <c r="D3137" s="481"/>
      <c r="E3137" s="481"/>
      <c r="F3137" s="339"/>
      <c r="G3137" s="340" t="str">
        <f>IF(ISNUMBER(E3137),E3137/'Bulk DivVar Analysis'!$C$7,"")</f>
        <v/>
      </c>
      <c r="H3137" s="338" t="str">
        <f>IF(ISNUMBER(E3137), IF(G3137&gt;'Bulk DivVar Analysis'!$D$9,"Pass","Fail"),"")</f>
        <v/>
      </c>
      <c r="I3137" s="338" t="str">
        <f t="shared" si="50"/>
        <v/>
      </c>
      <c r="J3137" s="339"/>
      <c r="K3137" s="339"/>
      <c r="L3137" s="339"/>
      <c r="M3137" s="339"/>
      <c r="N3137" s="339"/>
      <c r="O3137" s="339"/>
      <c r="P3137" s="339"/>
      <c r="Q3137" s="339"/>
    </row>
    <row r="3138" spans="1:17" ht="13.5" customHeight="1">
      <c r="A3138" s="481"/>
      <c r="B3138" s="481"/>
      <c r="C3138" s="481"/>
      <c r="D3138" s="481"/>
      <c r="E3138" s="481"/>
      <c r="F3138" s="339"/>
      <c r="G3138" s="340" t="str">
        <f>IF(ISNUMBER(E3138),E3138/'Bulk DivVar Analysis'!$C$7,"")</f>
        <v/>
      </c>
      <c r="H3138" s="338" t="str">
        <f>IF(ISNUMBER(E3138), IF(G3138&gt;'Bulk DivVar Analysis'!$D$9,"Pass","Fail"),"")</f>
        <v/>
      </c>
      <c r="I3138" s="338" t="str">
        <f t="shared" si="50"/>
        <v/>
      </c>
      <c r="J3138" s="339"/>
      <c r="K3138" s="339"/>
      <c r="L3138" s="339"/>
      <c r="M3138" s="339"/>
      <c r="N3138" s="339"/>
      <c r="O3138" s="339"/>
      <c r="P3138" s="339"/>
      <c r="Q3138" s="339"/>
    </row>
    <row r="3139" spans="1:17" ht="13.5" customHeight="1">
      <c r="A3139" s="481"/>
      <c r="B3139" s="481"/>
      <c r="C3139" s="481"/>
      <c r="D3139" s="481"/>
      <c r="E3139" s="481"/>
      <c r="F3139" s="339"/>
      <c r="G3139" s="340" t="str">
        <f>IF(ISNUMBER(E3139),E3139/'Bulk DivVar Analysis'!$C$7,"")</f>
        <v/>
      </c>
      <c r="H3139" s="338" t="str">
        <f>IF(ISNUMBER(E3139), IF(G3139&gt;'Bulk DivVar Analysis'!$D$9,"Pass","Fail"),"")</f>
        <v/>
      </c>
      <c r="I3139" s="338" t="str">
        <f t="shared" ref="I3139:I3202" si="51">_xlfn.TEXTJOIN("_",TRUE,B3139,C3139)</f>
        <v/>
      </c>
      <c r="J3139" s="339"/>
      <c r="K3139" s="339"/>
      <c r="L3139" s="339"/>
      <c r="M3139" s="339"/>
      <c r="N3139" s="339"/>
      <c r="O3139" s="339"/>
      <c r="P3139" s="339"/>
      <c r="Q3139" s="339"/>
    </row>
    <row r="3140" spans="1:17" ht="13.5" customHeight="1">
      <c r="A3140" s="481"/>
      <c r="B3140" s="481"/>
      <c r="C3140" s="481"/>
      <c r="D3140" s="481"/>
      <c r="E3140" s="481"/>
      <c r="F3140" s="339"/>
      <c r="G3140" s="340" t="str">
        <f>IF(ISNUMBER(E3140),E3140/'Bulk DivVar Analysis'!$C$7,"")</f>
        <v/>
      </c>
      <c r="H3140" s="338" t="str">
        <f>IF(ISNUMBER(E3140), IF(G3140&gt;'Bulk DivVar Analysis'!$D$9,"Pass","Fail"),"")</f>
        <v/>
      </c>
      <c r="I3140" s="338" t="str">
        <f t="shared" si="51"/>
        <v/>
      </c>
      <c r="J3140" s="339"/>
      <c r="K3140" s="339"/>
      <c r="L3140" s="339"/>
      <c r="M3140" s="339"/>
      <c r="N3140" s="339"/>
      <c r="O3140" s="339"/>
      <c r="P3140" s="339"/>
      <c r="Q3140" s="339"/>
    </row>
    <row r="3141" spans="1:17" ht="13.5" customHeight="1">
      <c r="A3141" s="481"/>
      <c r="B3141" s="481"/>
      <c r="C3141" s="481"/>
      <c r="D3141" s="481"/>
      <c r="E3141" s="481"/>
      <c r="F3141" s="339"/>
      <c r="G3141" s="340" t="str">
        <f>IF(ISNUMBER(E3141),E3141/'Bulk DivVar Analysis'!$C$7,"")</f>
        <v/>
      </c>
      <c r="H3141" s="338" t="str">
        <f>IF(ISNUMBER(E3141), IF(G3141&gt;'Bulk DivVar Analysis'!$D$9,"Pass","Fail"),"")</f>
        <v/>
      </c>
      <c r="I3141" s="338" t="str">
        <f t="shared" si="51"/>
        <v/>
      </c>
      <c r="J3141" s="339"/>
      <c r="K3141" s="339"/>
      <c r="L3141" s="339"/>
      <c r="M3141" s="339"/>
      <c r="N3141" s="339"/>
      <c r="O3141" s="339"/>
      <c r="P3141" s="339"/>
      <c r="Q3141" s="339"/>
    </row>
    <row r="3142" spans="1:17" ht="13.5" customHeight="1">
      <c r="A3142" s="481"/>
      <c r="B3142" s="481"/>
      <c r="C3142" s="481"/>
      <c r="D3142" s="481"/>
      <c r="E3142" s="481"/>
      <c r="F3142" s="339"/>
      <c r="G3142" s="340" t="str">
        <f>IF(ISNUMBER(E3142),E3142/'Bulk DivVar Analysis'!$C$7,"")</f>
        <v/>
      </c>
      <c r="H3142" s="338" t="str">
        <f>IF(ISNUMBER(E3142), IF(G3142&gt;'Bulk DivVar Analysis'!$D$9,"Pass","Fail"),"")</f>
        <v/>
      </c>
      <c r="I3142" s="338" t="str">
        <f t="shared" si="51"/>
        <v/>
      </c>
      <c r="J3142" s="339"/>
      <c r="K3142" s="339"/>
      <c r="L3142" s="339"/>
      <c r="M3142" s="339"/>
      <c r="N3142" s="339"/>
      <c r="O3142" s="339"/>
      <c r="P3142" s="339"/>
      <c r="Q3142" s="339"/>
    </row>
    <row r="3143" spans="1:17" ht="13.5" customHeight="1">
      <c r="A3143" s="481"/>
      <c r="B3143" s="481"/>
      <c r="C3143" s="481"/>
      <c r="D3143" s="481"/>
      <c r="E3143" s="481"/>
      <c r="F3143" s="339"/>
      <c r="G3143" s="340" t="str">
        <f>IF(ISNUMBER(E3143),E3143/'Bulk DivVar Analysis'!$C$7,"")</f>
        <v/>
      </c>
      <c r="H3143" s="338" t="str">
        <f>IF(ISNUMBER(E3143), IF(G3143&gt;'Bulk DivVar Analysis'!$D$9,"Pass","Fail"),"")</f>
        <v/>
      </c>
      <c r="I3143" s="338" t="str">
        <f t="shared" si="51"/>
        <v/>
      </c>
      <c r="J3143" s="339"/>
      <c r="K3143" s="339"/>
      <c r="L3143" s="339"/>
      <c r="M3143" s="339"/>
      <c r="N3143" s="339"/>
      <c r="O3143" s="339"/>
      <c r="P3143" s="339"/>
      <c r="Q3143" s="339"/>
    </row>
    <row r="3144" spans="1:17" ht="13.5" customHeight="1">
      <c r="A3144" s="481"/>
      <c r="B3144" s="481"/>
      <c r="C3144" s="481"/>
      <c r="D3144" s="481"/>
      <c r="E3144" s="481"/>
      <c r="F3144" s="339"/>
      <c r="G3144" s="340" t="str">
        <f>IF(ISNUMBER(E3144),E3144/'Bulk DivVar Analysis'!$C$7,"")</f>
        <v/>
      </c>
      <c r="H3144" s="338" t="str">
        <f>IF(ISNUMBER(E3144), IF(G3144&gt;'Bulk DivVar Analysis'!$D$9,"Pass","Fail"),"")</f>
        <v/>
      </c>
      <c r="I3144" s="338" t="str">
        <f t="shared" si="51"/>
        <v/>
      </c>
      <c r="J3144" s="339"/>
      <c r="K3144" s="339"/>
      <c r="L3144" s="339"/>
      <c r="M3144" s="339"/>
      <c r="N3144" s="339"/>
      <c r="O3144" s="339"/>
      <c r="P3144" s="339"/>
      <c r="Q3144" s="339"/>
    </row>
    <row r="3145" spans="1:17" ht="13.5" customHeight="1">
      <c r="A3145" s="481"/>
      <c r="B3145" s="481"/>
      <c r="C3145" s="481"/>
      <c r="D3145" s="481"/>
      <c r="E3145" s="481"/>
      <c r="F3145" s="339"/>
      <c r="G3145" s="340" t="str">
        <f>IF(ISNUMBER(E3145),E3145/'Bulk DivVar Analysis'!$C$7,"")</f>
        <v/>
      </c>
      <c r="H3145" s="338" t="str">
        <f>IF(ISNUMBER(E3145), IF(G3145&gt;'Bulk DivVar Analysis'!$D$9,"Pass","Fail"),"")</f>
        <v/>
      </c>
      <c r="I3145" s="338" t="str">
        <f t="shared" si="51"/>
        <v/>
      </c>
      <c r="J3145" s="339"/>
      <c r="K3145" s="339"/>
      <c r="L3145" s="339"/>
      <c r="M3145" s="339"/>
      <c r="N3145" s="339"/>
      <c r="O3145" s="339"/>
      <c r="P3145" s="339"/>
      <c r="Q3145" s="339"/>
    </row>
    <row r="3146" spans="1:17" ht="13.5" customHeight="1">
      <c r="A3146" s="481"/>
      <c r="B3146" s="481"/>
      <c r="C3146" s="481"/>
      <c r="D3146" s="481"/>
      <c r="E3146" s="481"/>
      <c r="F3146" s="339"/>
      <c r="G3146" s="340" t="str">
        <f>IF(ISNUMBER(E3146),E3146/'Bulk DivVar Analysis'!$C$7,"")</f>
        <v/>
      </c>
      <c r="H3146" s="338" t="str">
        <f>IF(ISNUMBER(E3146), IF(G3146&gt;'Bulk DivVar Analysis'!$D$9,"Pass","Fail"),"")</f>
        <v/>
      </c>
      <c r="I3146" s="338" t="str">
        <f t="shared" si="51"/>
        <v/>
      </c>
      <c r="J3146" s="339"/>
      <c r="K3146" s="339"/>
      <c r="L3146" s="339"/>
      <c r="M3146" s="339"/>
      <c r="N3146" s="339"/>
      <c r="O3146" s="339"/>
      <c r="P3146" s="339"/>
      <c r="Q3146" s="339"/>
    </row>
    <row r="3147" spans="1:17" ht="13.5" customHeight="1">
      <c r="A3147" s="481"/>
      <c r="B3147" s="481"/>
      <c r="C3147" s="481"/>
      <c r="D3147" s="481"/>
      <c r="E3147" s="481"/>
      <c r="F3147" s="339"/>
      <c r="G3147" s="340" t="str">
        <f>IF(ISNUMBER(E3147),E3147/'Bulk DivVar Analysis'!$C$7,"")</f>
        <v/>
      </c>
      <c r="H3147" s="338" t="str">
        <f>IF(ISNUMBER(E3147), IF(G3147&gt;'Bulk DivVar Analysis'!$D$9,"Pass","Fail"),"")</f>
        <v/>
      </c>
      <c r="I3147" s="338" t="str">
        <f t="shared" si="51"/>
        <v/>
      </c>
      <c r="J3147" s="339"/>
      <c r="K3147" s="339"/>
      <c r="L3147" s="339"/>
      <c r="M3147" s="339"/>
      <c r="N3147" s="339"/>
      <c r="O3147" s="339"/>
      <c r="P3147" s="339"/>
      <c r="Q3147" s="339"/>
    </row>
    <row r="3148" spans="1:17" ht="13.5" customHeight="1">
      <c r="A3148" s="481"/>
      <c r="B3148" s="481"/>
      <c r="C3148" s="481"/>
      <c r="D3148" s="481"/>
      <c r="E3148" s="481"/>
      <c r="F3148" s="339"/>
      <c r="G3148" s="340" t="str">
        <f>IF(ISNUMBER(E3148),E3148/'Bulk DivVar Analysis'!$C$7,"")</f>
        <v/>
      </c>
      <c r="H3148" s="338" t="str">
        <f>IF(ISNUMBER(E3148), IF(G3148&gt;'Bulk DivVar Analysis'!$D$9,"Pass","Fail"),"")</f>
        <v/>
      </c>
      <c r="I3148" s="338" t="str">
        <f t="shared" si="51"/>
        <v/>
      </c>
      <c r="J3148" s="339"/>
      <c r="K3148" s="339"/>
      <c r="L3148" s="339"/>
      <c r="M3148" s="339"/>
      <c r="N3148" s="339"/>
      <c r="O3148" s="339"/>
      <c r="P3148" s="339"/>
      <c r="Q3148" s="339"/>
    </row>
    <row r="3149" spans="1:17" ht="13.5" customHeight="1">
      <c r="A3149" s="481"/>
      <c r="B3149" s="481"/>
      <c r="C3149" s="481"/>
      <c r="D3149" s="481"/>
      <c r="E3149" s="481"/>
      <c r="F3149" s="339"/>
      <c r="G3149" s="340" t="str">
        <f>IF(ISNUMBER(E3149),E3149/'Bulk DivVar Analysis'!$C$7,"")</f>
        <v/>
      </c>
      <c r="H3149" s="338" t="str">
        <f>IF(ISNUMBER(E3149), IF(G3149&gt;'Bulk DivVar Analysis'!$D$9,"Pass","Fail"),"")</f>
        <v/>
      </c>
      <c r="I3149" s="338" t="str">
        <f t="shared" si="51"/>
        <v/>
      </c>
      <c r="J3149" s="339"/>
      <c r="K3149" s="339"/>
      <c r="L3149" s="339"/>
      <c r="M3149" s="339"/>
      <c r="N3149" s="339"/>
      <c r="O3149" s="339"/>
      <c r="P3149" s="339"/>
      <c r="Q3149" s="339"/>
    </row>
    <row r="3150" spans="1:17" ht="13.5" customHeight="1">
      <c r="A3150" s="481"/>
      <c r="B3150" s="481"/>
      <c r="C3150" s="481"/>
      <c r="D3150" s="481"/>
      <c r="E3150" s="481"/>
      <c r="F3150" s="339"/>
      <c r="G3150" s="340" t="str">
        <f>IF(ISNUMBER(E3150),E3150/'Bulk DivVar Analysis'!$C$7,"")</f>
        <v/>
      </c>
      <c r="H3150" s="338" t="str">
        <f>IF(ISNUMBER(E3150), IF(G3150&gt;'Bulk DivVar Analysis'!$D$9,"Pass","Fail"),"")</f>
        <v/>
      </c>
      <c r="I3150" s="338" t="str">
        <f t="shared" si="51"/>
        <v/>
      </c>
      <c r="J3150" s="339"/>
      <c r="K3150" s="339"/>
      <c r="L3150" s="339"/>
      <c r="M3150" s="339"/>
      <c r="N3150" s="339"/>
      <c r="O3150" s="339"/>
      <c r="P3150" s="339"/>
      <c r="Q3150" s="339"/>
    </row>
    <row r="3151" spans="1:17" ht="13.5" customHeight="1">
      <c r="A3151" s="481"/>
      <c r="B3151" s="481"/>
      <c r="C3151" s="481"/>
      <c r="D3151" s="481"/>
      <c r="E3151" s="481"/>
      <c r="F3151" s="339"/>
      <c r="G3151" s="340" t="str">
        <f>IF(ISNUMBER(E3151),E3151/'Bulk DivVar Analysis'!$C$7,"")</f>
        <v/>
      </c>
      <c r="H3151" s="338" t="str">
        <f>IF(ISNUMBER(E3151), IF(G3151&gt;'Bulk DivVar Analysis'!$D$9,"Pass","Fail"),"")</f>
        <v/>
      </c>
      <c r="I3151" s="338" t="str">
        <f t="shared" si="51"/>
        <v/>
      </c>
      <c r="J3151" s="339"/>
      <c r="K3151" s="339"/>
      <c r="L3151" s="339"/>
      <c r="M3151" s="339"/>
      <c r="N3151" s="339"/>
      <c r="O3151" s="339"/>
      <c r="P3151" s="339"/>
      <c r="Q3151" s="339"/>
    </row>
    <row r="3152" spans="1:17" ht="13.5" customHeight="1">
      <c r="A3152" s="481"/>
      <c r="B3152" s="481"/>
      <c r="C3152" s="481"/>
      <c r="D3152" s="481"/>
      <c r="E3152" s="481"/>
      <c r="F3152" s="339"/>
      <c r="G3152" s="340" t="str">
        <f>IF(ISNUMBER(E3152),E3152/'Bulk DivVar Analysis'!$C$7,"")</f>
        <v/>
      </c>
      <c r="H3152" s="338" t="str">
        <f>IF(ISNUMBER(E3152), IF(G3152&gt;'Bulk DivVar Analysis'!$D$9,"Pass","Fail"),"")</f>
        <v/>
      </c>
      <c r="I3152" s="338" t="str">
        <f t="shared" si="51"/>
        <v/>
      </c>
      <c r="J3152" s="339"/>
      <c r="K3152" s="339"/>
      <c r="L3152" s="339"/>
      <c r="M3152" s="339"/>
      <c r="N3152" s="339"/>
      <c r="O3152" s="339"/>
      <c r="P3152" s="339"/>
      <c r="Q3152" s="339"/>
    </row>
    <row r="3153" spans="1:17" ht="13.5" customHeight="1">
      <c r="A3153" s="481"/>
      <c r="B3153" s="481"/>
      <c r="C3153" s="481"/>
      <c r="D3153" s="481"/>
      <c r="E3153" s="481"/>
      <c r="F3153" s="339"/>
      <c r="G3153" s="340" t="str">
        <f>IF(ISNUMBER(E3153),E3153/'Bulk DivVar Analysis'!$C$7,"")</f>
        <v/>
      </c>
      <c r="H3153" s="338" t="str">
        <f>IF(ISNUMBER(E3153), IF(G3153&gt;'Bulk DivVar Analysis'!$D$9,"Pass","Fail"),"")</f>
        <v/>
      </c>
      <c r="I3153" s="338" t="str">
        <f t="shared" si="51"/>
        <v/>
      </c>
      <c r="J3153" s="339"/>
      <c r="K3153" s="339"/>
      <c r="L3153" s="339"/>
      <c r="M3153" s="339"/>
      <c r="N3153" s="339"/>
      <c r="O3153" s="339"/>
      <c r="P3153" s="339"/>
      <c r="Q3153" s="339"/>
    </row>
    <row r="3154" spans="1:17" ht="13.5" customHeight="1">
      <c r="A3154" s="481"/>
      <c r="B3154" s="481"/>
      <c r="C3154" s="481"/>
      <c r="D3154" s="481"/>
      <c r="E3154" s="481"/>
      <c r="F3154" s="339"/>
      <c r="G3154" s="340" t="str">
        <f>IF(ISNUMBER(E3154),E3154/'Bulk DivVar Analysis'!$C$7,"")</f>
        <v/>
      </c>
      <c r="H3154" s="338" t="str">
        <f>IF(ISNUMBER(E3154), IF(G3154&gt;'Bulk DivVar Analysis'!$D$9,"Pass","Fail"),"")</f>
        <v/>
      </c>
      <c r="I3154" s="338" t="str">
        <f t="shared" si="51"/>
        <v/>
      </c>
      <c r="J3154" s="339"/>
      <c r="K3154" s="339"/>
      <c r="L3154" s="339"/>
      <c r="M3154" s="339"/>
      <c r="N3154" s="339"/>
      <c r="O3154" s="339"/>
      <c r="P3154" s="339"/>
      <c r="Q3154" s="339"/>
    </row>
    <row r="3155" spans="1:17" ht="13.5" customHeight="1">
      <c r="A3155" s="481"/>
      <c r="B3155" s="481"/>
      <c r="C3155" s="481"/>
      <c r="D3155" s="481"/>
      <c r="E3155" s="481"/>
      <c r="F3155" s="339"/>
      <c r="G3155" s="340" t="str">
        <f>IF(ISNUMBER(E3155),E3155/'Bulk DivVar Analysis'!$C$7,"")</f>
        <v/>
      </c>
      <c r="H3155" s="338" t="str">
        <f>IF(ISNUMBER(E3155), IF(G3155&gt;'Bulk DivVar Analysis'!$D$9,"Pass","Fail"),"")</f>
        <v/>
      </c>
      <c r="I3155" s="338" t="str">
        <f t="shared" si="51"/>
        <v/>
      </c>
      <c r="J3155" s="339"/>
      <c r="K3155" s="339"/>
      <c r="L3155" s="339"/>
      <c r="M3155" s="339"/>
      <c r="N3155" s="339"/>
      <c r="O3155" s="339"/>
      <c r="P3155" s="339"/>
      <c r="Q3155" s="339"/>
    </row>
    <row r="3156" spans="1:17" ht="13.5" customHeight="1">
      <c r="A3156" s="481"/>
      <c r="B3156" s="481"/>
      <c r="C3156" s="481"/>
      <c r="D3156" s="481"/>
      <c r="E3156" s="481"/>
      <c r="F3156" s="339"/>
      <c r="G3156" s="340" t="str">
        <f>IF(ISNUMBER(E3156),E3156/'Bulk DivVar Analysis'!$C$7,"")</f>
        <v/>
      </c>
      <c r="H3156" s="338" t="str">
        <f>IF(ISNUMBER(E3156), IF(G3156&gt;'Bulk DivVar Analysis'!$D$9,"Pass","Fail"),"")</f>
        <v/>
      </c>
      <c r="I3156" s="338" t="str">
        <f t="shared" si="51"/>
        <v/>
      </c>
      <c r="J3156" s="339"/>
      <c r="K3156" s="339"/>
      <c r="L3156" s="339"/>
      <c r="M3156" s="339"/>
      <c r="N3156" s="339"/>
      <c r="O3156" s="339"/>
      <c r="P3156" s="339"/>
      <c r="Q3156" s="339"/>
    </row>
    <row r="3157" spans="1:17" ht="13.5" customHeight="1">
      <c r="A3157" s="481"/>
      <c r="B3157" s="481"/>
      <c r="C3157" s="481"/>
      <c r="D3157" s="481"/>
      <c r="E3157" s="481"/>
      <c r="F3157" s="339"/>
      <c r="G3157" s="340" t="str">
        <f>IF(ISNUMBER(E3157),E3157/'Bulk DivVar Analysis'!$C$7,"")</f>
        <v/>
      </c>
      <c r="H3157" s="338" t="str">
        <f>IF(ISNUMBER(E3157), IF(G3157&gt;'Bulk DivVar Analysis'!$D$9,"Pass","Fail"),"")</f>
        <v/>
      </c>
      <c r="I3157" s="338" t="str">
        <f t="shared" si="51"/>
        <v/>
      </c>
      <c r="J3157" s="339"/>
      <c r="K3157" s="339"/>
      <c r="L3157" s="339"/>
      <c r="M3157" s="339"/>
      <c r="N3157" s="339"/>
      <c r="O3157" s="339"/>
      <c r="P3157" s="339"/>
      <c r="Q3157" s="339"/>
    </row>
    <row r="3158" spans="1:17" ht="13.5" customHeight="1">
      <c r="A3158" s="481"/>
      <c r="B3158" s="481"/>
      <c r="C3158" s="481"/>
      <c r="D3158" s="481"/>
      <c r="E3158" s="481"/>
      <c r="F3158" s="339"/>
      <c r="G3158" s="340" t="str">
        <f>IF(ISNUMBER(E3158),E3158/'Bulk DivVar Analysis'!$C$7,"")</f>
        <v/>
      </c>
      <c r="H3158" s="338" t="str">
        <f>IF(ISNUMBER(E3158), IF(G3158&gt;'Bulk DivVar Analysis'!$D$9,"Pass","Fail"),"")</f>
        <v/>
      </c>
      <c r="I3158" s="338" t="str">
        <f t="shared" si="51"/>
        <v/>
      </c>
      <c r="J3158" s="339"/>
      <c r="K3158" s="339"/>
      <c r="L3158" s="339"/>
      <c r="M3158" s="339"/>
      <c r="N3158" s="339"/>
      <c r="O3158" s="339"/>
      <c r="P3158" s="339"/>
      <c r="Q3158" s="339"/>
    </row>
    <row r="3159" spans="1:17" ht="13.5" customHeight="1">
      <c r="A3159" s="481"/>
      <c r="B3159" s="481"/>
      <c r="C3159" s="481"/>
      <c r="D3159" s="481"/>
      <c r="E3159" s="481"/>
      <c r="F3159" s="339"/>
      <c r="G3159" s="340" t="str">
        <f>IF(ISNUMBER(E3159),E3159/'Bulk DivVar Analysis'!$C$7,"")</f>
        <v/>
      </c>
      <c r="H3159" s="338" t="str">
        <f>IF(ISNUMBER(E3159), IF(G3159&gt;'Bulk DivVar Analysis'!$D$9,"Pass","Fail"),"")</f>
        <v/>
      </c>
      <c r="I3159" s="338" t="str">
        <f t="shared" si="51"/>
        <v/>
      </c>
      <c r="J3159" s="339"/>
      <c r="K3159" s="339"/>
      <c r="L3159" s="339"/>
      <c r="M3159" s="339"/>
      <c r="N3159" s="339"/>
      <c r="O3159" s="339"/>
      <c r="P3159" s="339"/>
      <c r="Q3159" s="339"/>
    </row>
    <row r="3160" spans="1:17" ht="13.5" customHeight="1">
      <c r="A3160" s="481"/>
      <c r="B3160" s="481"/>
      <c r="C3160" s="481"/>
      <c r="D3160" s="481"/>
      <c r="E3160" s="481"/>
      <c r="F3160" s="339"/>
      <c r="G3160" s="340" t="str">
        <f>IF(ISNUMBER(E3160),E3160/'Bulk DivVar Analysis'!$C$7,"")</f>
        <v/>
      </c>
      <c r="H3160" s="338" t="str">
        <f>IF(ISNUMBER(E3160), IF(G3160&gt;'Bulk DivVar Analysis'!$D$9,"Pass","Fail"),"")</f>
        <v/>
      </c>
      <c r="I3160" s="338" t="str">
        <f t="shared" si="51"/>
        <v/>
      </c>
      <c r="J3160" s="339"/>
      <c r="K3160" s="339"/>
      <c r="L3160" s="339"/>
      <c r="M3160" s="339"/>
      <c r="N3160" s="339"/>
      <c r="O3160" s="339"/>
      <c r="P3160" s="339"/>
      <c r="Q3160" s="339"/>
    </row>
    <row r="3161" spans="1:17" ht="13.5" customHeight="1">
      <c r="A3161" s="481"/>
      <c r="B3161" s="481"/>
      <c r="C3161" s="481"/>
      <c r="D3161" s="481"/>
      <c r="E3161" s="481"/>
      <c r="F3161" s="339"/>
      <c r="G3161" s="340" t="str">
        <f>IF(ISNUMBER(E3161),E3161/'Bulk DivVar Analysis'!$C$7,"")</f>
        <v/>
      </c>
      <c r="H3161" s="338" t="str">
        <f>IF(ISNUMBER(E3161), IF(G3161&gt;'Bulk DivVar Analysis'!$D$9,"Pass","Fail"),"")</f>
        <v/>
      </c>
      <c r="I3161" s="338" t="str">
        <f t="shared" si="51"/>
        <v/>
      </c>
      <c r="J3161" s="339"/>
      <c r="K3161" s="339"/>
      <c r="L3161" s="339"/>
      <c r="M3161" s="339"/>
      <c r="N3161" s="339"/>
      <c r="O3161" s="339"/>
      <c r="P3161" s="339"/>
      <c r="Q3161" s="339"/>
    </row>
    <row r="3162" spans="1:17" ht="13.5" customHeight="1">
      <c r="A3162" s="481"/>
      <c r="B3162" s="481"/>
      <c r="C3162" s="481"/>
      <c r="D3162" s="481"/>
      <c r="E3162" s="481"/>
      <c r="F3162" s="339"/>
      <c r="G3162" s="340" t="str">
        <f>IF(ISNUMBER(E3162),E3162/'Bulk DivVar Analysis'!$C$7,"")</f>
        <v/>
      </c>
      <c r="H3162" s="338" t="str">
        <f>IF(ISNUMBER(E3162), IF(G3162&gt;'Bulk DivVar Analysis'!$D$9,"Pass","Fail"),"")</f>
        <v/>
      </c>
      <c r="I3162" s="338" t="str">
        <f t="shared" si="51"/>
        <v/>
      </c>
      <c r="J3162" s="339"/>
      <c r="K3162" s="339"/>
      <c r="L3162" s="339"/>
      <c r="M3162" s="339"/>
      <c r="N3162" s="339"/>
      <c r="O3162" s="339"/>
      <c r="P3162" s="339"/>
      <c r="Q3162" s="339"/>
    </row>
    <row r="3163" spans="1:17" ht="13.5" customHeight="1">
      <c r="A3163" s="481"/>
      <c r="B3163" s="481"/>
      <c r="C3163" s="481"/>
      <c r="D3163" s="481"/>
      <c r="E3163" s="481"/>
      <c r="F3163" s="339"/>
      <c r="G3163" s="340" t="str">
        <f>IF(ISNUMBER(E3163),E3163/'Bulk DivVar Analysis'!$C$7,"")</f>
        <v/>
      </c>
      <c r="H3163" s="338" t="str">
        <f>IF(ISNUMBER(E3163), IF(G3163&gt;'Bulk DivVar Analysis'!$D$9,"Pass","Fail"),"")</f>
        <v/>
      </c>
      <c r="I3163" s="338" t="str">
        <f t="shared" si="51"/>
        <v/>
      </c>
      <c r="J3163" s="339"/>
      <c r="K3163" s="339"/>
      <c r="L3163" s="339"/>
      <c r="M3163" s="339"/>
      <c r="N3163" s="339"/>
      <c r="O3163" s="339"/>
      <c r="P3163" s="339"/>
      <c r="Q3163" s="339"/>
    </row>
    <row r="3164" spans="1:17" ht="13.5" customHeight="1">
      <c r="A3164" s="481"/>
      <c r="B3164" s="481"/>
      <c r="C3164" s="481"/>
      <c r="D3164" s="481"/>
      <c r="E3164" s="481"/>
      <c r="F3164" s="339"/>
      <c r="G3164" s="340" t="str">
        <f>IF(ISNUMBER(E3164),E3164/'Bulk DivVar Analysis'!$C$7,"")</f>
        <v/>
      </c>
      <c r="H3164" s="338" t="str">
        <f>IF(ISNUMBER(E3164), IF(G3164&gt;'Bulk DivVar Analysis'!$D$9,"Pass","Fail"),"")</f>
        <v/>
      </c>
      <c r="I3164" s="338" t="str">
        <f t="shared" si="51"/>
        <v/>
      </c>
      <c r="J3164" s="339"/>
      <c r="K3164" s="339"/>
      <c r="L3164" s="339"/>
      <c r="M3164" s="339"/>
      <c r="N3164" s="339"/>
      <c r="O3164" s="339"/>
      <c r="P3164" s="339"/>
      <c r="Q3164" s="339"/>
    </row>
    <row r="3165" spans="1:17" ht="13.5" customHeight="1">
      <c r="A3165" s="481"/>
      <c r="B3165" s="481"/>
      <c r="C3165" s="481"/>
      <c r="D3165" s="481"/>
      <c r="E3165" s="481"/>
      <c r="F3165" s="339"/>
      <c r="G3165" s="340" t="str">
        <f>IF(ISNUMBER(E3165),E3165/'Bulk DivVar Analysis'!$C$7,"")</f>
        <v/>
      </c>
      <c r="H3165" s="338" t="str">
        <f>IF(ISNUMBER(E3165), IF(G3165&gt;'Bulk DivVar Analysis'!$D$9,"Pass","Fail"),"")</f>
        <v/>
      </c>
      <c r="I3165" s="338" t="str">
        <f t="shared" si="51"/>
        <v/>
      </c>
      <c r="J3165" s="339"/>
      <c r="K3165" s="339"/>
      <c r="L3165" s="339"/>
      <c r="M3165" s="339"/>
      <c r="N3165" s="339"/>
      <c r="O3165" s="339"/>
      <c r="P3165" s="339"/>
      <c r="Q3165" s="339"/>
    </row>
    <row r="3166" spans="1:17" ht="13.5" customHeight="1">
      <c r="A3166" s="481"/>
      <c r="B3166" s="481"/>
      <c r="C3166" s="481"/>
      <c r="D3166" s="481"/>
      <c r="E3166" s="481"/>
      <c r="F3166" s="339"/>
      <c r="G3166" s="340" t="str">
        <f>IF(ISNUMBER(E3166),E3166/'Bulk DivVar Analysis'!$C$7,"")</f>
        <v/>
      </c>
      <c r="H3166" s="338" t="str">
        <f>IF(ISNUMBER(E3166), IF(G3166&gt;'Bulk DivVar Analysis'!$D$9,"Pass","Fail"),"")</f>
        <v/>
      </c>
      <c r="I3166" s="338" t="str">
        <f t="shared" si="51"/>
        <v/>
      </c>
      <c r="J3166" s="339"/>
      <c r="K3166" s="339"/>
      <c r="L3166" s="339"/>
      <c r="M3166" s="339"/>
      <c r="N3166" s="339"/>
      <c r="O3166" s="339"/>
      <c r="P3166" s="339"/>
      <c r="Q3166" s="339"/>
    </row>
    <row r="3167" spans="1:17" ht="13.5" customHeight="1">
      <c r="A3167" s="481"/>
      <c r="B3167" s="481"/>
      <c r="C3167" s="481"/>
      <c r="D3167" s="481"/>
      <c r="E3167" s="481"/>
      <c r="F3167" s="339"/>
      <c r="G3167" s="340" t="str">
        <f>IF(ISNUMBER(E3167),E3167/'Bulk DivVar Analysis'!$C$7,"")</f>
        <v/>
      </c>
      <c r="H3167" s="338" t="str">
        <f>IF(ISNUMBER(E3167), IF(G3167&gt;'Bulk DivVar Analysis'!$D$9,"Pass","Fail"),"")</f>
        <v/>
      </c>
      <c r="I3167" s="338" t="str">
        <f t="shared" si="51"/>
        <v/>
      </c>
      <c r="J3167" s="339"/>
      <c r="K3167" s="339"/>
      <c r="L3167" s="339"/>
      <c r="M3167" s="339"/>
      <c r="N3167" s="339"/>
      <c r="O3167" s="339"/>
      <c r="P3167" s="339"/>
      <c r="Q3167" s="339"/>
    </row>
    <row r="3168" spans="1:17" ht="13.5" customHeight="1">
      <c r="A3168" s="481"/>
      <c r="B3168" s="481"/>
      <c r="C3168" s="481"/>
      <c r="D3168" s="481"/>
      <c r="E3168" s="481"/>
      <c r="F3168" s="339"/>
      <c r="G3168" s="340" t="str">
        <f>IF(ISNUMBER(E3168),E3168/'Bulk DivVar Analysis'!$C$7,"")</f>
        <v/>
      </c>
      <c r="H3168" s="338" t="str">
        <f>IF(ISNUMBER(E3168), IF(G3168&gt;'Bulk DivVar Analysis'!$D$9,"Pass","Fail"),"")</f>
        <v/>
      </c>
      <c r="I3168" s="338" t="str">
        <f t="shared" si="51"/>
        <v/>
      </c>
      <c r="J3168" s="339"/>
      <c r="K3168" s="339"/>
      <c r="L3168" s="339"/>
      <c r="M3168" s="339"/>
      <c r="N3168" s="339"/>
      <c r="O3168" s="339"/>
      <c r="P3168" s="339"/>
      <c r="Q3168" s="339"/>
    </row>
    <row r="3169" spans="1:17" ht="13.5" customHeight="1">
      <c r="A3169" s="481"/>
      <c r="B3169" s="481"/>
      <c r="C3169" s="481"/>
      <c r="D3169" s="481"/>
      <c r="E3169" s="481"/>
      <c r="F3169" s="339"/>
      <c r="G3169" s="340" t="str">
        <f>IF(ISNUMBER(E3169),E3169/'Bulk DivVar Analysis'!$C$7,"")</f>
        <v/>
      </c>
      <c r="H3169" s="338" t="str">
        <f>IF(ISNUMBER(E3169), IF(G3169&gt;'Bulk DivVar Analysis'!$D$9,"Pass","Fail"),"")</f>
        <v/>
      </c>
      <c r="I3169" s="338" t="str">
        <f t="shared" si="51"/>
        <v/>
      </c>
      <c r="J3169" s="339"/>
      <c r="K3169" s="339"/>
      <c r="L3169" s="339"/>
      <c r="M3169" s="339"/>
      <c r="N3169" s="339"/>
      <c r="O3169" s="339"/>
      <c r="P3169" s="339"/>
      <c r="Q3169" s="339"/>
    </row>
    <row r="3170" spans="1:17" ht="13.5" customHeight="1">
      <c r="A3170" s="481"/>
      <c r="B3170" s="481"/>
      <c r="C3170" s="481"/>
      <c r="D3170" s="481"/>
      <c r="E3170" s="481"/>
      <c r="F3170" s="339"/>
      <c r="G3170" s="340" t="str">
        <f>IF(ISNUMBER(E3170),E3170/'Bulk DivVar Analysis'!$C$7,"")</f>
        <v/>
      </c>
      <c r="H3170" s="338" t="str">
        <f>IF(ISNUMBER(E3170), IF(G3170&gt;'Bulk DivVar Analysis'!$D$9,"Pass","Fail"),"")</f>
        <v/>
      </c>
      <c r="I3170" s="338" t="str">
        <f t="shared" si="51"/>
        <v/>
      </c>
      <c r="J3170" s="339"/>
      <c r="K3170" s="339"/>
      <c r="L3170" s="339"/>
      <c r="M3170" s="339"/>
      <c r="N3170" s="339"/>
      <c r="O3170" s="339"/>
      <c r="P3170" s="339"/>
      <c r="Q3170" s="339"/>
    </row>
    <row r="3171" spans="1:17" ht="13.5" customHeight="1">
      <c r="A3171" s="481"/>
      <c r="B3171" s="481"/>
      <c r="C3171" s="481"/>
      <c r="D3171" s="481"/>
      <c r="E3171" s="481"/>
      <c r="F3171" s="339"/>
      <c r="G3171" s="340" t="str">
        <f>IF(ISNUMBER(E3171),E3171/'Bulk DivVar Analysis'!$C$7,"")</f>
        <v/>
      </c>
      <c r="H3171" s="338" t="str">
        <f>IF(ISNUMBER(E3171), IF(G3171&gt;'Bulk DivVar Analysis'!$D$9,"Pass","Fail"),"")</f>
        <v/>
      </c>
      <c r="I3171" s="338" t="str">
        <f t="shared" si="51"/>
        <v/>
      </c>
      <c r="J3171" s="339"/>
      <c r="K3171" s="339"/>
      <c r="L3171" s="339"/>
      <c r="M3171" s="339"/>
      <c r="N3171" s="339"/>
      <c r="O3171" s="339"/>
      <c r="P3171" s="339"/>
      <c r="Q3171" s="339"/>
    </row>
    <row r="3172" spans="1:17" ht="13.5" customHeight="1">
      <c r="A3172" s="481"/>
      <c r="B3172" s="481"/>
      <c r="C3172" s="481"/>
      <c r="D3172" s="481"/>
      <c r="E3172" s="481"/>
      <c r="F3172" s="339"/>
      <c r="G3172" s="340" t="str">
        <f>IF(ISNUMBER(E3172),E3172/'Bulk DivVar Analysis'!$C$7,"")</f>
        <v/>
      </c>
      <c r="H3172" s="338" t="str">
        <f>IF(ISNUMBER(E3172), IF(G3172&gt;'Bulk DivVar Analysis'!$D$9,"Pass","Fail"),"")</f>
        <v/>
      </c>
      <c r="I3172" s="338" t="str">
        <f t="shared" si="51"/>
        <v/>
      </c>
      <c r="J3172" s="339"/>
      <c r="K3172" s="339"/>
      <c r="L3172" s="339"/>
      <c r="M3172" s="339"/>
      <c r="N3172" s="339"/>
      <c r="O3172" s="339"/>
      <c r="P3172" s="339"/>
      <c r="Q3172" s="339"/>
    </row>
    <row r="3173" spans="1:17" ht="13.5" customHeight="1">
      <c r="A3173" s="481"/>
      <c r="B3173" s="481"/>
      <c r="C3173" s="481"/>
      <c r="D3173" s="481"/>
      <c r="E3173" s="481"/>
      <c r="F3173" s="339"/>
      <c r="G3173" s="340" t="str">
        <f>IF(ISNUMBER(E3173),E3173/'Bulk DivVar Analysis'!$C$7,"")</f>
        <v/>
      </c>
      <c r="H3173" s="338" t="str">
        <f>IF(ISNUMBER(E3173), IF(G3173&gt;'Bulk DivVar Analysis'!$D$9,"Pass","Fail"),"")</f>
        <v/>
      </c>
      <c r="I3173" s="338" t="str">
        <f t="shared" si="51"/>
        <v/>
      </c>
      <c r="J3173" s="339"/>
      <c r="K3173" s="339"/>
      <c r="L3173" s="339"/>
      <c r="M3173" s="339"/>
      <c r="N3173" s="339"/>
      <c r="O3173" s="339"/>
      <c r="P3173" s="339"/>
      <c r="Q3173" s="339"/>
    </row>
    <row r="3174" spans="1:17" ht="13.5" customHeight="1">
      <c r="A3174" s="481"/>
      <c r="B3174" s="481"/>
      <c r="C3174" s="481"/>
      <c r="D3174" s="481"/>
      <c r="E3174" s="481"/>
      <c r="F3174" s="339"/>
      <c r="G3174" s="340" t="str">
        <f>IF(ISNUMBER(E3174),E3174/'Bulk DivVar Analysis'!$C$7,"")</f>
        <v/>
      </c>
      <c r="H3174" s="338" t="str">
        <f>IF(ISNUMBER(E3174), IF(G3174&gt;'Bulk DivVar Analysis'!$D$9,"Pass","Fail"),"")</f>
        <v/>
      </c>
      <c r="I3174" s="338" t="str">
        <f t="shared" si="51"/>
        <v/>
      </c>
      <c r="J3174" s="339"/>
      <c r="K3174" s="339"/>
      <c r="L3174" s="339"/>
      <c r="M3174" s="339"/>
      <c r="N3174" s="339"/>
      <c r="O3174" s="339"/>
      <c r="P3174" s="339"/>
      <c r="Q3174" s="339"/>
    </row>
    <row r="3175" spans="1:17" ht="13.5" customHeight="1">
      <c r="A3175" s="481"/>
      <c r="B3175" s="481"/>
      <c r="C3175" s="481"/>
      <c r="D3175" s="481"/>
      <c r="E3175" s="481"/>
      <c r="F3175" s="339"/>
      <c r="G3175" s="340" t="str">
        <f>IF(ISNUMBER(E3175),E3175/'Bulk DivVar Analysis'!$C$7,"")</f>
        <v/>
      </c>
      <c r="H3175" s="338" t="str">
        <f>IF(ISNUMBER(E3175), IF(G3175&gt;'Bulk DivVar Analysis'!$D$9,"Pass","Fail"),"")</f>
        <v/>
      </c>
      <c r="I3175" s="338" t="str">
        <f t="shared" si="51"/>
        <v/>
      </c>
      <c r="J3175" s="339"/>
      <c r="K3175" s="339"/>
      <c r="L3175" s="339"/>
      <c r="M3175" s="339"/>
      <c r="N3175" s="339"/>
      <c r="O3175" s="339"/>
      <c r="P3175" s="339"/>
      <c r="Q3175" s="339"/>
    </row>
    <row r="3176" spans="1:17" ht="13.5" customHeight="1">
      <c r="A3176" s="481"/>
      <c r="B3176" s="481"/>
      <c r="C3176" s="481"/>
      <c r="D3176" s="481"/>
      <c r="E3176" s="481"/>
      <c r="F3176" s="339"/>
      <c r="G3176" s="340" t="str">
        <f>IF(ISNUMBER(E3176),E3176/'Bulk DivVar Analysis'!$C$7,"")</f>
        <v/>
      </c>
      <c r="H3176" s="338" t="str">
        <f>IF(ISNUMBER(E3176), IF(G3176&gt;'Bulk DivVar Analysis'!$D$9,"Pass","Fail"),"")</f>
        <v/>
      </c>
      <c r="I3176" s="338" t="str">
        <f t="shared" si="51"/>
        <v/>
      </c>
      <c r="J3176" s="339"/>
      <c r="K3176" s="339"/>
      <c r="L3176" s="339"/>
      <c r="M3176" s="339"/>
      <c r="N3176" s="339"/>
      <c r="O3176" s="339"/>
      <c r="P3176" s="339"/>
      <c r="Q3176" s="339"/>
    </row>
    <row r="3177" spans="1:17" ht="13.5" customHeight="1">
      <c r="A3177" s="481"/>
      <c r="B3177" s="481"/>
      <c r="C3177" s="481"/>
      <c r="D3177" s="481"/>
      <c r="E3177" s="481"/>
      <c r="F3177" s="339"/>
      <c r="G3177" s="340" t="str">
        <f>IF(ISNUMBER(E3177),E3177/'Bulk DivVar Analysis'!$C$7,"")</f>
        <v/>
      </c>
      <c r="H3177" s="338" t="str">
        <f>IF(ISNUMBER(E3177), IF(G3177&gt;'Bulk DivVar Analysis'!$D$9,"Pass","Fail"),"")</f>
        <v/>
      </c>
      <c r="I3177" s="338" t="str">
        <f t="shared" si="51"/>
        <v/>
      </c>
      <c r="J3177" s="339"/>
      <c r="K3177" s="339"/>
      <c r="L3177" s="339"/>
      <c r="M3177" s="339"/>
      <c r="N3177" s="339"/>
      <c r="O3177" s="339"/>
      <c r="P3177" s="339"/>
      <c r="Q3177" s="339"/>
    </row>
    <row r="3178" spans="1:17" ht="13.5" customHeight="1">
      <c r="A3178" s="481"/>
      <c r="B3178" s="481"/>
      <c r="C3178" s="481"/>
      <c r="D3178" s="481"/>
      <c r="E3178" s="481"/>
      <c r="F3178" s="339"/>
      <c r="G3178" s="340" t="str">
        <f>IF(ISNUMBER(E3178),E3178/'Bulk DivVar Analysis'!$C$7,"")</f>
        <v/>
      </c>
      <c r="H3178" s="338" t="str">
        <f>IF(ISNUMBER(E3178), IF(G3178&gt;'Bulk DivVar Analysis'!$D$9,"Pass","Fail"),"")</f>
        <v/>
      </c>
      <c r="I3178" s="338" t="str">
        <f t="shared" si="51"/>
        <v/>
      </c>
      <c r="J3178" s="339"/>
      <c r="K3178" s="339"/>
      <c r="L3178" s="339"/>
      <c r="M3178" s="339"/>
      <c r="N3178" s="339"/>
      <c r="O3178" s="339"/>
      <c r="P3178" s="339"/>
      <c r="Q3178" s="339"/>
    </row>
    <row r="3179" spans="1:17" ht="13.5" customHeight="1">
      <c r="A3179" s="481"/>
      <c r="B3179" s="481"/>
      <c r="C3179" s="481"/>
      <c r="D3179" s="481"/>
      <c r="E3179" s="481"/>
      <c r="F3179" s="339"/>
      <c r="G3179" s="340" t="str">
        <f>IF(ISNUMBER(E3179),E3179/'Bulk DivVar Analysis'!$C$7,"")</f>
        <v/>
      </c>
      <c r="H3179" s="338" t="str">
        <f>IF(ISNUMBER(E3179), IF(G3179&gt;'Bulk DivVar Analysis'!$D$9,"Pass","Fail"),"")</f>
        <v/>
      </c>
      <c r="I3179" s="338" t="str">
        <f t="shared" si="51"/>
        <v/>
      </c>
      <c r="J3179" s="339"/>
      <c r="K3179" s="339"/>
      <c r="L3179" s="339"/>
      <c r="M3179" s="339"/>
      <c r="N3179" s="339"/>
      <c r="O3179" s="339"/>
      <c r="P3179" s="339"/>
      <c r="Q3179" s="339"/>
    </row>
    <row r="3180" spans="1:17" ht="13.5" customHeight="1">
      <c r="A3180" s="481"/>
      <c r="B3180" s="481"/>
      <c r="C3180" s="481"/>
      <c r="D3180" s="481"/>
      <c r="E3180" s="481"/>
      <c r="F3180" s="339"/>
      <c r="G3180" s="340" t="str">
        <f>IF(ISNUMBER(E3180),E3180/'Bulk DivVar Analysis'!$C$7,"")</f>
        <v/>
      </c>
      <c r="H3180" s="338" t="str">
        <f>IF(ISNUMBER(E3180), IF(G3180&gt;'Bulk DivVar Analysis'!$D$9,"Pass","Fail"),"")</f>
        <v/>
      </c>
      <c r="I3180" s="338" t="str">
        <f t="shared" si="51"/>
        <v/>
      </c>
      <c r="J3180" s="339"/>
      <c r="K3180" s="339"/>
      <c r="L3180" s="339"/>
      <c r="M3180" s="339"/>
      <c r="N3180" s="339"/>
      <c r="O3180" s="339"/>
      <c r="P3180" s="339"/>
      <c r="Q3180" s="339"/>
    </row>
    <row r="3181" spans="1:17" ht="13.5" customHeight="1">
      <c r="A3181" s="481"/>
      <c r="B3181" s="481"/>
      <c r="C3181" s="481"/>
      <c r="D3181" s="481"/>
      <c r="E3181" s="481"/>
      <c r="F3181" s="339"/>
      <c r="G3181" s="340" t="str">
        <f>IF(ISNUMBER(E3181),E3181/'Bulk DivVar Analysis'!$C$7,"")</f>
        <v/>
      </c>
      <c r="H3181" s="338" t="str">
        <f>IF(ISNUMBER(E3181), IF(G3181&gt;'Bulk DivVar Analysis'!$D$9,"Pass","Fail"),"")</f>
        <v/>
      </c>
      <c r="I3181" s="338" t="str">
        <f t="shared" si="51"/>
        <v/>
      </c>
      <c r="J3181" s="339"/>
      <c r="K3181" s="339"/>
      <c r="L3181" s="339"/>
      <c r="M3181" s="339"/>
      <c r="N3181" s="339"/>
      <c r="O3181" s="339"/>
      <c r="P3181" s="339"/>
      <c r="Q3181" s="339"/>
    </row>
    <row r="3182" spans="1:17" ht="13.5" customHeight="1">
      <c r="A3182" s="481"/>
      <c r="B3182" s="481"/>
      <c r="C3182" s="481"/>
      <c r="D3182" s="481"/>
      <c r="E3182" s="481"/>
      <c r="F3182" s="339"/>
      <c r="G3182" s="340" t="str">
        <f>IF(ISNUMBER(E3182),E3182/'Bulk DivVar Analysis'!$C$7,"")</f>
        <v/>
      </c>
      <c r="H3182" s="338" t="str">
        <f>IF(ISNUMBER(E3182), IF(G3182&gt;'Bulk DivVar Analysis'!$D$9,"Pass","Fail"),"")</f>
        <v/>
      </c>
      <c r="I3182" s="338" t="str">
        <f t="shared" si="51"/>
        <v/>
      </c>
      <c r="J3182" s="339"/>
      <c r="K3182" s="339"/>
      <c r="L3182" s="339"/>
      <c r="M3182" s="339"/>
      <c r="N3182" s="339"/>
      <c r="O3182" s="339"/>
      <c r="P3182" s="339"/>
      <c r="Q3182" s="339"/>
    </row>
    <row r="3183" spans="1:17" ht="13.5" customHeight="1">
      <c r="A3183" s="481"/>
      <c r="B3183" s="481"/>
      <c r="C3183" s="481"/>
      <c r="D3183" s="481"/>
      <c r="E3183" s="481"/>
      <c r="F3183" s="339"/>
      <c r="G3183" s="340" t="str">
        <f>IF(ISNUMBER(E3183),E3183/'Bulk DivVar Analysis'!$C$7,"")</f>
        <v/>
      </c>
      <c r="H3183" s="338" t="str">
        <f>IF(ISNUMBER(E3183), IF(G3183&gt;'Bulk DivVar Analysis'!$D$9,"Pass","Fail"),"")</f>
        <v/>
      </c>
      <c r="I3183" s="338" t="str">
        <f t="shared" si="51"/>
        <v/>
      </c>
      <c r="J3183" s="339"/>
      <c r="K3183" s="339"/>
      <c r="L3183" s="339"/>
      <c r="M3183" s="339"/>
      <c r="N3183" s="339"/>
      <c r="O3183" s="339"/>
      <c r="P3183" s="339"/>
      <c r="Q3183" s="339"/>
    </row>
    <row r="3184" spans="1:17" ht="13.5" customHeight="1">
      <c r="A3184" s="481"/>
      <c r="B3184" s="481"/>
      <c r="C3184" s="481"/>
      <c r="D3184" s="481"/>
      <c r="E3184" s="481"/>
      <c r="F3184" s="339"/>
      <c r="G3184" s="340" t="str">
        <f>IF(ISNUMBER(E3184),E3184/'Bulk DivVar Analysis'!$C$7,"")</f>
        <v/>
      </c>
      <c r="H3184" s="338" t="str">
        <f>IF(ISNUMBER(E3184), IF(G3184&gt;'Bulk DivVar Analysis'!$D$9,"Pass","Fail"),"")</f>
        <v/>
      </c>
      <c r="I3184" s="338" t="str">
        <f t="shared" si="51"/>
        <v/>
      </c>
      <c r="J3184" s="339"/>
      <c r="K3184" s="339"/>
      <c r="L3184" s="339"/>
      <c r="M3184" s="339"/>
      <c r="N3184" s="339"/>
      <c r="O3184" s="339"/>
      <c r="P3184" s="339"/>
      <c r="Q3184" s="339"/>
    </row>
    <row r="3185" spans="1:17" ht="13.5" customHeight="1">
      <c r="A3185" s="481"/>
      <c r="B3185" s="481"/>
      <c r="C3185" s="481"/>
      <c r="D3185" s="481"/>
      <c r="E3185" s="481"/>
      <c r="F3185" s="339"/>
      <c r="G3185" s="340" t="str">
        <f>IF(ISNUMBER(E3185),E3185/'Bulk DivVar Analysis'!$C$7,"")</f>
        <v/>
      </c>
      <c r="H3185" s="338" t="str">
        <f>IF(ISNUMBER(E3185), IF(G3185&gt;'Bulk DivVar Analysis'!$D$9,"Pass","Fail"),"")</f>
        <v/>
      </c>
      <c r="I3185" s="338" t="str">
        <f t="shared" si="51"/>
        <v/>
      </c>
      <c r="J3185" s="339"/>
      <c r="K3185" s="339"/>
      <c r="L3185" s="339"/>
      <c r="M3185" s="339"/>
      <c r="N3185" s="339"/>
      <c r="O3185" s="339"/>
      <c r="P3185" s="339"/>
      <c r="Q3185" s="339"/>
    </row>
    <row r="3186" spans="1:17" ht="13.5" customHeight="1">
      <c r="A3186" s="481"/>
      <c r="B3186" s="481"/>
      <c r="C3186" s="481"/>
      <c r="D3186" s="481"/>
      <c r="E3186" s="481"/>
      <c r="F3186" s="339"/>
      <c r="G3186" s="340" t="str">
        <f>IF(ISNUMBER(E3186),E3186/'Bulk DivVar Analysis'!$C$7,"")</f>
        <v/>
      </c>
      <c r="H3186" s="338" t="str">
        <f>IF(ISNUMBER(E3186), IF(G3186&gt;'Bulk DivVar Analysis'!$D$9,"Pass","Fail"),"")</f>
        <v/>
      </c>
      <c r="I3186" s="338" t="str">
        <f t="shared" si="51"/>
        <v/>
      </c>
      <c r="J3186" s="339"/>
      <c r="K3186" s="339"/>
      <c r="L3186" s="339"/>
      <c r="M3186" s="339"/>
      <c r="N3186" s="339"/>
      <c r="O3186" s="339"/>
      <c r="P3186" s="339"/>
      <c r="Q3186" s="339"/>
    </row>
    <row r="3187" spans="1:17" ht="13.5" customHeight="1">
      <c r="A3187" s="481"/>
      <c r="B3187" s="481"/>
      <c r="C3187" s="481"/>
      <c r="D3187" s="481"/>
      <c r="E3187" s="481"/>
      <c r="F3187" s="339"/>
      <c r="G3187" s="340" t="str">
        <f>IF(ISNUMBER(E3187),E3187/'Bulk DivVar Analysis'!$C$7,"")</f>
        <v/>
      </c>
      <c r="H3187" s="338" t="str">
        <f>IF(ISNUMBER(E3187), IF(G3187&gt;'Bulk DivVar Analysis'!$D$9,"Pass","Fail"),"")</f>
        <v/>
      </c>
      <c r="I3187" s="338" t="str">
        <f t="shared" si="51"/>
        <v/>
      </c>
      <c r="J3187" s="339"/>
      <c r="K3187" s="339"/>
      <c r="L3187" s="339"/>
      <c r="M3187" s="339"/>
      <c r="N3187" s="339"/>
      <c r="O3187" s="339"/>
      <c r="P3187" s="339"/>
      <c r="Q3187" s="339"/>
    </row>
    <row r="3188" spans="1:17" ht="13.5" customHeight="1">
      <c r="A3188" s="481"/>
      <c r="B3188" s="481"/>
      <c r="C3188" s="481"/>
      <c r="D3188" s="481"/>
      <c r="E3188" s="481"/>
      <c r="F3188" s="339"/>
      <c r="G3188" s="340" t="str">
        <f>IF(ISNUMBER(E3188),E3188/'Bulk DivVar Analysis'!$C$7,"")</f>
        <v/>
      </c>
      <c r="H3188" s="338" t="str">
        <f>IF(ISNUMBER(E3188), IF(G3188&gt;'Bulk DivVar Analysis'!$D$9,"Pass","Fail"),"")</f>
        <v/>
      </c>
      <c r="I3188" s="338" t="str">
        <f t="shared" si="51"/>
        <v/>
      </c>
      <c r="J3188" s="339"/>
      <c r="K3188" s="339"/>
      <c r="L3188" s="339"/>
      <c r="M3188" s="339"/>
      <c r="N3188" s="339"/>
      <c r="O3188" s="339"/>
      <c r="P3188" s="339"/>
      <c r="Q3188" s="339"/>
    </row>
    <row r="3189" spans="1:17" ht="13.5" customHeight="1">
      <c r="A3189" s="481"/>
      <c r="B3189" s="481"/>
      <c r="C3189" s="481"/>
      <c r="D3189" s="481"/>
      <c r="E3189" s="481"/>
      <c r="F3189" s="339"/>
      <c r="G3189" s="340" t="str">
        <f>IF(ISNUMBER(E3189),E3189/'Bulk DivVar Analysis'!$C$7,"")</f>
        <v/>
      </c>
      <c r="H3189" s="338" t="str">
        <f>IF(ISNUMBER(E3189), IF(G3189&gt;'Bulk DivVar Analysis'!$D$9,"Pass","Fail"),"")</f>
        <v/>
      </c>
      <c r="I3189" s="338" t="str">
        <f t="shared" si="51"/>
        <v/>
      </c>
      <c r="J3189" s="339"/>
      <c r="K3189" s="339"/>
      <c r="L3189" s="339"/>
      <c r="M3189" s="339"/>
      <c r="N3189" s="339"/>
      <c r="O3189" s="339"/>
      <c r="P3189" s="339"/>
      <c r="Q3189" s="339"/>
    </row>
    <row r="3190" spans="1:17" ht="13.5" customHeight="1">
      <c r="A3190" s="481"/>
      <c r="B3190" s="481"/>
      <c r="C3190" s="481"/>
      <c r="D3190" s="481"/>
      <c r="E3190" s="481"/>
      <c r="F3190" s="339"/>
      <c r="G3190" s="340" t="str">
        <f>IF(ISNUMBER(E3190),E3190/'Bulk DivVar Analysis'!$C$7,"")</f>
        <v/>
      </c>
      <c r="H3190" s="338" t="str">
        <f>IF(ISNUMBER(E3190), IF(G3190&gt;'Bulk DivVar Analysis'!$D$9,"Pass","Fail"),"")</f>
        <v/>
      </c>
      <c r="I3190" s="338" t="str">
        <f t="shared" si="51"/>
        <v/>
      </c>
      <c r="J3190" s="339"/>
      <c r="K3190" s="339"/>
      <c r="L3190" s="339"/>
      <c r="M3190" s="339"/>
      <c r="N3190" s="339"/>
      <c r="O3190" s="339"/>
      <c r="P3190" s="339"/>
      <c r="Q3190" s="339"/>
    </row>
    <row r="3191" spans="1:17" ht="13.5" customHeight="1">
      <c r="A3191" s="481"/>
      <c r="B3191" s="481"/>
      <c r="C3191" s="481"/>
      <c r="D3191" s="481"/>
      <c r="E3191" s="481"/>
      <c r="F3191" s="339"/>
      <c r="G3191" s="340" t="str">
        <f>IF(ISNUMBER(E3191),E3191/'Bulk DivVar Analysis'!$C$7,"")</f>
        <v/>
      </c>
      <c r="H3191" s="338" t="str">
        <f>IF(ISNUMBER(E3191), IF(G3191&gt;'Bulk DivVar Analysis'!$D$9,"Pass","Fail"),"")</f>
        <v/>
      </c>
      <c r="I3191" s="338" t="str">
        <f t="shared" si="51"/>
        <v/>
      </c>
      <c r="J3191" s="339"/>
      <c r="K3191" s="339"/>
      <c r="L3191" s="339"/>
      <c r="M3191" s="339"/>
      <c r="N3191" s="339"/>
      <c r="O3191" s="339"/>
      <c r="P3191" s="339"/>
      <c r="Q3191" s="339"/>
    </row>
    <row r="3192" spans="1:17" ht="13.5" customHeight="1">
      <c r="A3192" s="481"/>
      <c r="B3192" s="481"/>
      <c r="C3192" s="481"/>
      <c r="D3192" s="481"/>
      <c r="E3192" s="481"/>
      <c r="F3192" s="339"/>
      <c r="G3192" s="340" t="str">
        <f>IF(ISNUMBER(E3192),E3192/'Bulk DivVar Analysis'!$C$7,"")</f>
        <v/>
      </c>
      <c r="H3192" s="338" t="str">
        <f>IF(ISNUMBER(E3192), IF(G3192&gt;'Bulk DivVar Analysis'!$D$9,"Pass","Fail"),"")</f>
        <v/>
      </c>
      <c r="I3192" s="338" t="str">
        <f t="shared" si="51"/>
        <v/>
      </c>
      <c r="J3192" s="339"/>
      <c r="K3192" s="339"/>
      <c r="L3192" s="339"/>
      <c r="M3192" s="339"/>
      <c r="N3192" s="339"/>
      <c r="O3192" s="339"/>
      <c r="P3192" s="339"/>
      <c r="Q3192" s="339"/>
    </row>
    <row r="3193" spans="1:17" ht="13.5" customHeight="1">
      <c r="A3193" s="481"/>
      <c r="B3193" s="481"/>
      <c r="C3193" s="481"/>
      <c r="D3193" s="481"/>
      <c r="E3193" s="481"/>
      <c r="F3193" s="339"/>
      <c r="G3193" s="340" t="str">
        <f>IF(ISNUMBER(E3193),E3193/'Bulk DivVar Analysis'!$C$7,"")</f>
        <v/>
      </c>
      <c r="H3193" s="338" t="str">
        <f>IF(ISNUMBER(E3193), IF(G3193&gt;'Bulk DivVar Analysis'!$D$9,"Pass","Fail"),"")</f>
        <v/>
      </c>
      <c r="I3193" s="338" t="str">
        <f t="shared" si="51"/>
        <v/>
      </c>
      <c r="J3193" s="339"/>
      <c r="K3193" s="339"/>
      <c r="L3193" s="339"/>
      <c r="M3193" s="339"/>
      <c r="N3193" s="339"/>
      <c r="O3193" s="339"/>
      <c r="P3193" s="339"/>
      <c r="Q3193" s="339"/>
    </row>
    <row r="3194" spans="1:17" ht="13.5" customHeight="1">
      <c r="A3194" s="481"/>
      <c r="B3194" s="481"/>
      <c r="C3194" s="481"/>
      <c r="D3194" s="481"/>
      <c r="E3194" s="481"/>
      <c r="F3194" s="339"/>
      <c r="G3194" s="340" t="str">
        <f>IF(ISNUMBER(E3194),E3194/'Bulk DivVar Analysis'!$C$7,"")</f>
        <v/>
      </c>
      <c r="H3194" s="338" t="str">
        <f>IF(ISNUMBER(E3194), IF(G3194&gt;'Bulk DivVar Analysis'!$D$9,"Pass","Fail"),"")</f>
        <v/>
      </c>
      <c r="I3194" s="338" t="str">
        <f t="shared" si="51"/>
        <v/>
      </c>
      <c r="J3194" s="339"/>
      <c r="K3194" s="339"/>
      <c r="L3194" s="339"/>
      <c r="M3194" s="339"/>
      <c r="N3194" s="339"/>
      <c r="O3194" s="339"/>
      <c r="P3194" s="339"/>
      <c r="Q3194" s="339"/>
    </row>
    <row r="3195" spans="1:17" ht="13.5" customHeight="1">
      <c r="A3195" s="481"/>
      <c r="B3195" s="481"/>
      <c r="C3195" s="481"/>
      <c r="D3195" s="481"/>
      <c r="E3195" s="481"/>
      <c r="F3195" s="339"/>
      <c r="G3195" s="340" t="str">
        <f>IF(ISNUMBER(E3195),E3195/'Bulk DivVar Analysis'!$C$7,"")</f>
        <v/>
      </c>
      <c r="H3195" s="338" t="str">
        <f>IF(ISNUMBER(E3195), IF(G3195&gt;'Bulk DivVar Analysis'!$D$9,"Pass","Fail"),"")</f>
        <v/>
      </c>
      <c r="I3195" s="338" t="str">
        <f t="shared" si="51"/>
        <v/>
      </c>
      <c r="J3195" s="339"/>
      <c r="K3195" s="339"/>
      <c r="L3195" s="339"/>
      <c r="M3195" s="339"/>
      <c r="N3195" s="339"/>
      <c r="O3195" s="339"/>
      <c r="P3195" s="339"/>
      <c r="Q3195" s="339"/>
    </row>
    <row r="3196" spans="1:17" ht="13.5" customHeight="1">
      <c r="A3196" s="481"/>
      <c r="B3196" s="481"/>
      <c r="C3196" s="481"/>
      <c r="D3196" s="481"/>
      <c r="E3196" s="481"/>
      <c r="F3196" s="339"/>
      <c r="G3196" s="340" t="str">
        <f>IF(ISNUMBER(E3196),E3196/'Bulk DivVar Analysis'!$C$7,"")</f>
        <v/>
      </c>
      <c r="H3196" s="338" t="str">
        <f>IF(ISNUMBER(E3196), IF(G3196&gt;'Bulk DivVar Analysis'!$D$9,"Pass","Fail"),"")</f>
        <v/>
      </c>
      <c r="I3196" s="338" t="str">
        <f t="shared" si="51"/>
        <v/>
      </c>
      <c r="J3196" s="339"/>
      <c r="K3196" s="339"/>
      <c r="L3196" s="339"/>
      <c r="M3196" s="339"/>
      <c r="N3196" s="339"/>
      <c r="O3196" s="339"/>
      <c r="P3196" s="339"/>
      <c r="Q3196" s="339"/>
    </row>
    <row r="3197" spans="1:17" ht="13.5" customHeight="1">
      <c r="A3197" s="481"/>
      <c r="B3197" s="481"/>
      <c r="C3197" s="481"/>
      <c r="D3197" s="481"/>
      <c r="E3197" s="481"/>
      <c r="F3197" s="339"/>
      <c r="G3197" s="340" t="str">
        <f>IF(ISNUMBER(E3197),E3197/'Bulk DivVar Analysis'!$C$7,"")</f>
        <v/>
      </c>
      <c r="H3197" s="338" t="str">
        <f>IF(ISNUMBER(E3197), IF(G3197&gt;'Bulk DivVar Analysis'!$D$9,"Pass","Fail"),"")</f>
        <v/>
      </c>
      <c r="I3197" s="338" t="str">
        <f t="shared" si="51"/>
        <v/>
      </c>
      <c r="J3197" s="339"/>
      <c r="K3197" s="339"/>
      <c r="L3197" s="339"/>
      <c r="M3197" s="339"/>
      <c r="N3197" s="339"/>
      <c r="O3197" s="339"/>
      <c r="P3197" s="339"/>
      <c r="Q3197" s="339"/>
    </row>
    <row r="3198" spans="1:17" ht="13.5" customHeight="1">
      <c r="A3198" s="481"/>
      <c r="B3198" s="481"/>
      <c r="C3198" s="481"/>
      <c r="D3198" s="481"/>
      <c r="E3198" s="481"/>
      <c r="F3198" s="339"/>
      <c r="G3198" s="340" t="str">
        <f>IF(ISNUMBER(E3198),E3198/'Bulk DivVar Analysis'!$C$7,"")</f>
        <v/>
      </c>
      <c r="H3198" s="338" t="str">
        <f>IF(ISNUMBER(E3198), IF(G3198&gt;'Bulk DivVar Analysis'!$D$9,"Pass","Fail"),"")</f>
        <v/>
      </c>
      <c r="I3198" s="338" t="str">
        <f t="shared" si="51"/>
        <v/>
      </c>
      <c r="J3198" s="339"/>
      <c r="K3198" s="339"/>
      <c r="L3198" s="339"/>
      <c r="M3198" s="339"/>
      <c r="N3198" s="339"/>
      <c r="O3198" s="339"/>
      <c r="P3198" s="339"/>
      <c r="Q3198" s="339"/>
    </row>
    <row r="3199" spans="1:17" ht="13.5" customHeight="1">
      <c r="A3199" s="481"/>
      <c r="B3199" s="481"/>
      <c r="C3199" s="481"/>
      <c r="D3199" s="481"/>
      <c r="E3199" s="481"/>
      <c r="F3199" s="339"/>
      <c r="G3199" s="340" t="str">
        <f>IF(ISNUMBER(E3199),E3199/'Bulk DivVar Analysis'!$C$7,"")</f>
        <v/>
      </c>
      <c r="H3199" s="338" t="str">
        <f>IF(ISNUMBER(E3199), IF(G3199&gt;'Bulk DivVar Analysis'!$D$9,"Pass","Fail"),"")</f>
        <v/>
      </c>
      <c r="I3199" s="338" t="str">
        <f t="shared" si="51"/>
        <v/>
      </c>
      <c r="J3199" s="339"/>
      <c r="K3199" s="339"/>
      <c r="L3199" s="339"/>
      <c r="M3199" s="339"/>
      <c r="N3199" s="339"/>
      <c r="O3199" s="339"/>
      <c r="P3199" s="339"/>
      <c r="Q3199" s="339"/>
    </row>
    <row r="3200" spans="1:17" ht="13.5" customHeight="1">
      <c r="A3200" s="481"/>
      <c r="B3200" s="481"/>
      <c r="C3200" s="481"/>
      <c r="D3200" s="481"/>
      <c r="E3200" s="481"/>
      <c r="F3200" s="339"/>
      <c r="G3200" s="340" t="str">
        <f>IF(ISNUMBER(E3200),E3200/'Bulk DivVar Analysis'!$C$7,"")</f>
        <v/>
      </c>
      <c r="H3200" s="338" t="str">
        <f>IF(ISNUMBER(E3200), IF(G3200&gt;'Bulk DivVar Analysis'!$D$9,"Pass","Fail"),"")</f>
        <v/>
      </c>
      <c r="I3200" s="338" t="str">
        <f t="shared" si="51"/>
        <v/>
      </c>
      <c r="J3200" s="339"/>
      <c r="K3200" s="339"/>
      <c r="L3200" s="339"/>
      <c r="M3200" s="339"/>
      <c r="N3200" s="339"/>
      <c r="O3200" s="339"/>
      <c r="P3200" s="339"/>
      <c r="Q3200" s="339"/>
    </row>
    <row r="3201" spans="1:17" ht="13.5" customHeight="1">
      <c r="A3201" s="481"/>
      <c r="B3201" s="481"/>
      <c r="C3201" s="481"/>
      <c r="D3201" s="481"/>
      <c r="E3201" s="481"/>
      <c r="F3201" s="339"/>
      <c r="G3201" s="340" t="str">
        <f>IF(ISNUMBER(E3201),E3201/'Bulk DivVar Analysis'!$C$7,"")</f>
        <v/>
      </c>
      <c r="H3201" s="338" t="str">
        <f>IF(ISNUMBER(E3201), IF(G3201&gt;'Bulk DivVar Analysis'!$D$9,"Pass","Fail"),"")</f>
        <v/>
      </c>
      <c r="I3201" s="338" t="str">
        <f t="shared" si="51"/>
        <v/>
      </c>
      <c r="J3201" s="339"/>
      <c r="K3201" s="339"/>
      <c r="L3201" s="339"/>
      <c r="M3201" s="339"/>
      <c r="N3201" s="339"/>
      <c r="O3201" s="339"/>
      <c r="P3201" s="339"/>
      <c r="Q3201" s="339"/>
    </row>
    <row r="3202" spans="1:17" ht="13.5" customHeight="1">
      <c r="A3202" s="481"/>
      <c r="B3202" s="481"/>
      <c r="C3202" s="481"/>
      <c r="D3202" s="481"/>
      <c r="E3202" s="481"/>
      <c r="F3202" s="339"/>
      <c r="G3202" s="340" t="str">
        <f>IF(ISNUMBER(E3202),E3202/'Bulk DivVar Analysis'!$C$7,"")</f>
        <v/>
      </c>
      <c r="H3202" s="338" t="str">
        <f>IF(ISNUMBER(E3202), IF(G3202&gt;'Bulk DivVar Analysis'!$D$9,"Pass","Fail"),"")</f>
        <v/>
      </c>
      <c r="I3202" s="338" t="str">
        <f t="shared" si="51"/>
        <v/>
      </c>
      <c r="J3202" s="339"/>
      <c r="K3202" s="339"/>
      <c r="L3202" s="339"/>
      <c r="M3202" s="339"/>
      <c r="N3202" s="339"/>
      <c r="O3202" s="339"/>
      <c r="P3202" s="339"/>
      <c r="Q3202" s="339"/>
    </row>
    <row r="3203" spans="1:17" ht="13.5" customHeight="1">
      <c r="A3203" s="481"/>
      <c r="B3203" s="481"/>
      <c r="C3203" s="481"/>
      <c r="D3203" s="481"/>
      <c r="E3203" s="481"/>
      <c r="F3203" s="339"/>
      <c r="G3203" s="340" t="str">
        <f>IF(ISNUMBER(E3203),E3203/'Bulk DivVar Analysis'!$C$7,"")</f>
        <v/>
      </c>
      <c r="H3203" s="338" t="str">
        <f>IF(ISNUMBER(E3203), IF(G3203&gt;'Bulk DivVar Analysis'!$D$9,"Pass","Fail"),"")</f>
        <v/>
      </c>
      <c r="I3203" s="338" t="str">
        <f t="shared" ref="I3203:I3266" si="52">_xlfn.TEXTJOIN("_",TRUE,B3203,C3203)</f>
        <v/>
      </c>
      <c r="J3203" s="339"/>
      <c r="K3203" s="339"/>
      <c r="L3203" s="339"/>
      <c r="M3203" s="339"/>
      <c r="N3203" s="339"/>
      <c r="O3203" s="339"/>
      <c r="P3203" s="339"/>
      <c r="Q3203" s="339"/>
    </row>
    <row r="3204" spans="1:17" ht="13.5" customHeight="1">
      <c r="A3204" s="481"/>
      <c r="B3204" s="481"/>
      <c r="C3204" s="481"/>
      <c r="D3204" s="481"/>
      <c r="E3204" s="481"/>
      <c r="F3204" s="339"/>
      <c r="G3204" s="340" t="str">
        <f>IF(ISNUMBER(E3204),E3204/'Bulk DivVar Analysis'!$C$7,"")</f>
        <v/>
      </c>
      <c r="H3204" s="338" t="str">
        <f>IF(ISNUMBER(E3204), IF(G3204&gt;'Bulk DivVar Analysis'!$D$9,"Pass","Fail"),"")</f>
        <v/>
      </c>
      <c r="I3204" s="338" t="str">
        <f t="shared" si="52"/>
        <v/>
      </c>
      <c r="J3204" s="339"/>
      <c r="K3204" s="339"/>
      <c r="L3204" s="339"/>
      <c r="M3204" s="339"/>
      <c r="N3204" s="339"/>
      <c r="O3204" s="339"/>
      <c r="P3204" s="339"/>
      <c r="Q3204" s="339"/>
    </row>
    <row r="3205" spans="1:17" ht="13.5" customHeight="1">
      <c r="A3205" s="481"/>
      <c r="B3205" s="481"/>
      <c r="C3205" s="481"/>
      <c r="D3205" s="481"/>
      <c r="E3205" s="481"/>
      <c r="F3205" s="339"/>
      <c r="G3205" s="340" t="str">
        <f>IF(ISNUMBER(E3205),E3205/'Bulk DivVar Analysis'!$C$7,"")</f>
        <v/>
      </c>
      <c r="H3205" s="338" t="str">
        <f>IF(ISNUMBER(E3205), IF(G3205&gt;'Bulk DivVar Analysis'!$D$9,"Pass","Fail"),"")</f>
        <v/>
      </c>
      <c r="I3205" s="338" t="str">
        <f t="shared" si="52"/>
        <v/>
      </c>
      <c r="J3205" s="339"/>
      <c r="K3205" s="339"/>
      <c r="L3205" s="339"/>
      <c r="M3205" s="339"/>
      <c r="N3205" s="339"/>
      <c r="O3205" s="339"/>
      <c r="P3205" s="339"/>
      <c r="Q3205" s="339"/>
    </row>
    <row r="3206" spans="1:17" ht="13.5" customHeight="1">
      <c r="A3206" s="481"/>
      <c r="B3206" s="481"/>
      <c r="C3206" s="481"/>
      <c r="D3206" s="481"/>
      <c r="E3206" s="481"/>
      <c r="F3206" s="339"/>
      <c r="G3206" s="340" t="str">
        <f>IF(ISNUMBER(E3206),E3206/'Bulk DivVar Analysis'!$C$7,"")</f>
        <v/>
      </c>
      <c r="H3206" s="338" t="str">
        <f>IF(ISNUMBER(E3206), IF(G3206&gt;'Bulk DivVar Analysis'!$D$9,"Pass","Fail"),"")</f>
        <v/>
      </c>
      <c r="I3206" s="338" t="str">
        <f t="shared" si="52"/>
        <v/>
      </c>
      <c r="J3206" s="339"/>
      <c r="K3206" s="339"/>
      <c r="L3206" s="339"/>
      <c r="M3206" s="339"/>
      <c r="N3206" s="339"/>
      <c r="O3206" s="339"/>
      <c r="P3206" s="339"/>
      <c r="Q3206" s="339"/>
    </row>
    <row r="3207" spans="1:17" ht="13.5" customHeight="1">
      <c r="A3207" s="481"/>
      <c r="B3207" s="481"/>
      <c r="C3207" s="481"/>
      <c r="D3207" s="481"/>
      <c r="E3207" s="481"/>
      <c r="F3207" s="339"/>
      <c r="G3207" s="340" t="str">
        <f>IF(ISNUMBER(E3207),E3207/'Bulk DivVar Analysis'!$C$7,"")</f>
        <v/>
      </c>
      <c r="H3207" s="338" t="str">
        <f>IF(ISNUMBER(E3207), IF(G3207&gt;'Bulk DivVar Analysis'!$D$9,"Pass","Fail"),"")</f>
        <v/>
      </c>
      <c r="I3207" s="338" t="str">
        <f t="shared" si="52"/>
        <v/>
      </c>
      <c r="J3207" s="339"/>
      <c r="K3207" s="339"/>
      <c r="L3207" s="339"/>
      <c r="M3207" s="339"/>
      <c r="N3207" s="339"/>
      <c r="O3207" s="339"/>
      <c r="P3207" s="339"/>
      <c r="Q3207" s="339"/>
    </row>
    <row r="3208" spans="1:17" ht="13.5" customHeight="1">
      <c r="A3208" s="481"/>
      <c r="B3208" s="481"/>
      <c r="C3208" s="481"/>
      <c r="D3208" s="481"/>
      <c r="E3208" s="481"/>
      <c r="F3208" s="339"/>
      <c r="G3208" s="340" t="str">
        <f>IF(ISNUMBER(E3208),E3208/'Bulk DivVar Analysis'!$C$7,"")</f>
        <v/>
      </c>
      <c r="H3208" s="338" t="str">
        <f>IF(ISNUMBER(E3208), IF(G3208&gt;'Bulk DivVar Analysis'!$D$9,"Pass","Fail"),"")</f>
        <v/>
      </c>
      <c r="I3208" s="338" t="str">
        <f t="shared" si="52"/>
        <v/>
      </c>
      <c r="J3208" s="339"/>
      <c r="K3208" s="339"/>
      <c r="L3208" s="339"/>
      <c r="M3208" s="339"/>
      <c r="N3208" s="339"/>
      <c r="O3208" s="339"/>
      <c r="P3208" s="339"/>
      <c r="Q3208" s="339"/>
    </row>
    <row r="3209" spans="1:17" ht="13.5" customHeight="1">
      <c r="A3209" s="481"/>
      <c r="B3209" s="481"/>
      <c r="C3209" s="481"/>
      <c r="D3209" s="481"/>
      <c r="E3209" s="481"/>
      <c r="F3209" s="339"/>
      <c r="G3209" s="340" t="str">
        <f>IF(ISNUMBER(E3209),E3209/'Bulk DivVar Analysis'!$C$7,"")</f>
        <v/>
      </c>
      <c r="H3209" s="338" t="str">
        <f>IF(ISNUMBER(E3209), IF(G3209&gt;'Bulk DivVar Analysis'!$D$9,"Pass","Fail"),"")</f>
        <v/>
      </c>
      <c r="I3209" s="338" t="str">
        <f t="shared" si="52"/>
        <v/>
      </c>
      <c r="J3209" s="339"/>
      <c r="K3209" s="339"/>
      <c r="L3209" s="339"/>
      <c r="M3209" s="339"/>
      <c r="N3209" s="339"/>
      <c r="O3209" s="339"/>
      <c r="P3209" s="339"/>
      <c r="Q3209" s="339"/>
    </row>
    <row r="3210" spans="1:17" ht="13.5" customHeight="1">
      <c r="A3210" s="481"/>
      <c r="B3210" s="481"/>
      <c r="C3210" s="481"/>
      <c r="D3210" s="481"/>
      <c r="E3210" s="481"/>
      <c r="F3210" s="339"/>
      <c r="G3210" s="340" t="str">
        <f>IF(ISNUMBER(E3210),E3210/'Bulk DivVar Analysis'!$C$7,"")</f>
        <v/>
      </c>
      <c r="H3210" s="338" t="str">
        <f>IF(ISNUMBER(E3210), IF(G3210&gt;'Bulk DivVar Analysis'!$D$9,"Pass","Fail"),"")</f>
        <v/>
      </c>
      <c r="I3210" s="338" t="str">
        <f t="shared" si="52"/>
        <v/>
      </c>
      <c r="J3210" s="339"/>
      <c r="K3210" s="339"/>
      <c r="L3210" s="339"/>
      <c r="M3210" s="339"/>
      <c r="N3210" s="339"/>
      <c r="O3210" s="339"/>
      <c r="P3210" s="339"/>
      <c r="Q3210" s="339"/>
    </row>
    <row r="3211" spans="1:17" ht="13.5" customHeight="1">
      <c r="A3211" s="481"/>
      <c r="B3211" s="481"/>
      <c r="C3211" s="481"/>
      <c r="D3211" s="481"/>
      <c r="E3211" s="481"/>
      <c r="F3211" s="339"/>
      <c r="G3211" s="340" t="str">
        <f>IF(ISNUMBER(E3211),E3211/'Bulk DivVar Analysis'!$C$7,"")</f>
        <v/>
      </c>
      <c r="H3211" s="338" t="str">
        <f>IF(ISNUMBER(E3211), IF(G3211&gt;'Bulk DivVar Analysis'!$D$9,"Pass","Fail"),"")</f>
        <v/>
      </c>
      <c r="I3211" s="338" t="str">
        <f t="shared" si="52"/>
        <v/>
      </c>
      <c r="J3211" s="339"/>
      <c r="K3211" s="339"/>
      <c r="L3211" s="339"/>
      <c r="M3211" s="339"/>
      <c r="N3211" s="339"/>
      <c r="O3211" s="339"/>
      <c r="P3211" s="339"/>
      <c r="Q3211" s="339"/>
    </row>
    <row r="3212" spans="1:17" ht="13.5" customHeight="1">
      <c r="A3212" s="481"/>
      <c r="B3212" s="481"/>
      <c r="C3212" s="481"/>
      <c r="D3212" s="481"/>
      <c r="E3212" s="481"/>
      <c r="F3212" s="339"/>
      <c r="G3212" s="340" t="str">
        <f>IF(ISNUMBER(E3212),E3212/'Bulk DivVar Analysis'!$C$7,"")</f>
        <v/>
      </c>
      <c r="H3212" s="338" t="str">
        <f>IF(ISNUMBER(E3212), IF(G3212&gt;'Bulk DivVar Analysis'!$D$9,"Pass","Fail"),"")</f>
        <v/>
      </c>
      <c r="I3212" s="338" t="str">
        <f t="shared" si="52"/>
        <v/>
      </c>
      <c r="J3212" s="339"/>
      <c r="K3212" s="339"/>
      <c r="L3212" s="339"/>
      <c r="M3212" s="339"/>
      <c r="N3212" s="339"/>
      <c r="O3212" s="339"/>
      <c r="P3212" s="339"/>
      <c r="Q3212" s="339"/>
    </row>
    <row r="3213" spans="1:17" ht="13.5" customHeight="1">
      <c r="A3213" s="481"/>
      <c r="B3213" s="481"/>
      <c r="C3213" s="481"/>
      <c r="D3213" s="481"/>
      <c r="E3213" s="481"/>
      <c r="F3213" s="339"/>
      <c r="G3213" s="340" t="str">
        <f>IF(ISNUMBER(E3213),E3213/'Bulk DivVar Analysis'!$C$7,"")</f>
        <v/>
      </c>
      <c r="H3213" s="338" t="str">
        <f>IF(ISNUMBER(E3213), IF(G3213&gt;'Bulk DivVar Analysis'!$D$9,"Pass","Fail"),"")</f>
        <v/>
      </c>
      <c r="I3213" s="338" t="str">
        <f t="shared" si="52"/>
        <v/>
      </c>
      <c r="J3213" s="339"/>
      <c r="K3213" s="339"/>
      <c r="L3213" s="339"/>
      <c r="M3213" s="339"/>
      <c r="N3213" s="339"/>
      <c r="O3213" s="339"/>
      <c r="P3213" s="339"/>
      <c r="Q3213" s="339"/>
    </row>
    <row r="3214" spans="1:17" ht="13.5" customHeight="1">
      <c r="A3214" s="481"/>
      <c r="B3214" s="481"/>
      <c r="C3214" s="481"/>
      <c r="D3214" s="481"/>
      <c r="E3214" s="481"/>
      <c r="F3214" s="339"/>
      <c r="G3214" s="340" t="str">
        <f>IF(ISNUMBER(E3214),E3214/'Bulk DivVar Analysis'!$C$7,"")</f>
        <v/>
      </c>
      <c r="H3214" s="338" t="str">
        <f>IF(ISNUMBER(E3214), IF(G3214&gt;'Bulk DivVar Analysis'!$D$9,"Pass","Fail"),"")</f>
        <v/>
      </c>
      <c r="I3214" s="338" t="str">
        <f t="shared" si="52"/>
        <v/>
      </c>
      <c r="J3214" s="339"/>
      <c r="K3214" s="339"/>
      <c r="L3214" s="339"/>
      <c r="M3214" s="339"/>
      <c r="N3214" s="339"/>
      <c r="O3214" s="339"/>
      <c r="P3214" s="339"/>
      <c r="Q3214" s="339"/>
    </row>
    <row r="3215" spans="1:17" ht="13.5" customHeight="1">
      <c r="A3215" s="481"/>
      <c r="B3215" s="481"/>
      <c r="C3215" s="481"/>
      <c r="D3215" s="481"/>
      <c r="E3215" s="481"/>
      <c r="F3215" s="339"/>
      <c r="G3215" s="340" t="str">
        <f>IF(ISNUMBER(E3215),E3215/'Bulk DivVar Analysis'!$C$7,"")</f>
        <v/>
      </c>
      <c r="H3215" s="338" t="str">
        <f>IF(ISNUMBER(E3215), IF(G3215&gt;'Bulk DivVar Analysis'!$D$9,"Pass","Fail"),"")</f>
        <v/>
      </c>
      <c r="I3215" s="338" t="str">
        <f t="shared" si="52"/>
        <v/>
      </c>
      <c r="J3215" s="339"/>
      <c r="K3215" s="339"/>
      <c r="L3215" s="339"/>
      <c r="M3215" s="339"/>
      <c r="N3215" s="339"/>
      <c r="O3215" s="339"/>
      <c r="P3215" s="339"/>
      <c r="Q3215" s="339"/>
    </row>
    <row r="3216" spans="1:17" ht="13.5" customHeight="1">
      <c r="A3216" s="481"/>
      <c r="B3216" s="481"/>
      <c r="C3216" s="481"/>
      <c r="D3216" s="481"/>
      <c r="E3216" s="481"/>
      <c r="F3216" s="339"/>
      <c r="G3216" s="340" t="str">
        <f>IF(ISNUMBER(E3216),E3216/'Bulk DivVar Analysis'!$C$7,"")</f>
        <v/>
      </c>
      <c r="H3216" s="338" t="str">
        <f>IF(ISNUMBER(E3216), IF(G3216&gt;'Bulk DivVar Analysis'!$D$9,"Pass","Fail"),"")</f>
        <v/>
      </c>
      <c r="I3216" s="338" t="str">
        <f t="shared" si="52"/>
        <v/>
      </c>
      <c r="J3216" s="339"/>
      <c r="K3216" s="339"/>
      <c r="L3216" s="339"/>
      <c r="M3216" s="339"/>
      <c r="N3216" s="339"/>
      <c r="O3216" s="339"/>
      <c r="P3216" s="339"/>
      <c r="Q3216" s="339"/>
    </row>
    <row r="3217" spans="1:17" ht="13.5" customHeight="1">
      <c r="A3217" s="481"/>
      <c r="B3217" s="481"/>
      <c r="C3217" s="481"/>
      <c r="D3217" s="481"/>
      <c r="E3217" s="481"/>
      <c r="F3217" s="339"/>
      <c r="G3217" s="340" t="str">
        <f>IF(ISNUMBER(E3217),E3217/'Bulk DivVar Analysis'!$C$7,"")</f>
        <v/>
      </c>
      <c r="H3217" s="338" t="str">
        <f>IF(ISNUMBER(E3217), IF(G3217&gt;'Bulk DivVar Analysis'!$D$9,"Pass","Fail"),"")</f>
        <v/>
      </c>
      <c r="I3217" s="338" t="str">
        <f t="shared" si="52"/>
        <v/>
      </c>
      <c r="J3217" s="339"/>
      <c r="K3217" s="339"/>
      <c r="L3217" s="339"/>
      <c r="M3217" s="339"/>
      <c r="N3217" s="339"/>
      <c r="O3217" s="339"/>
      <c r="P3217" s="339"/>
      <c r="Q3217" s="339"/>
    </row>
    <row r="3218" spans="1:17" ht="13.5" customHeight="1">
      <c r="A3218" s="481"/>
      <c r="B3218" s="481"/>
      <c r="C3218" s="481"/>
      <c r="D3218" s="481"/>
      <c r="E3218" s="481"/>
      <c r="F3218" s="339"/>
      <c r="G3218" s="340" t="str">
        <f>IF(ISNUMBER(E3218),E3218/'Bulk DivVar Analysis'!$C$7,"")</f>
        <v/>
      </c>
      <c r="H3218" s="338" t="str">
        <f>IF(ISNUMBER(E3218), IF(G3218&gt;'Bulk DivVar Analysis'!$D$9,"Pass","Fail"),"")</f>
        <v/>
      </c>
      <c r="I3218" s="338" t="str">
        <f t="shared" si="52"/>
        <v/>
      </c>
      <c r="J3218" s="339"/>
      <c r="K3218" s="339"/>
      <c r="L3218" s="339"/>
      <c r="M3218" s="339"/>
      <c r="N3218" s="339"/>
      <c r="O3218" s="339"/>
      <c r="P3218" s="339"/>
      <c r="Q3218" s="339"/>
    </row>
    <row r="3219" spans="1:17" ht="13.5" customHeight="1">
      <c r="A3219" s="481"/>
      <c r="B3219" s="481"/>
      <c r="C3219" s="481"/>
      <c r="D3219" s="481"/>
      <c r="E3219" s="481"/>
      <c r="F3219" s="339"/>
      <c r="G3219" s="340" t="str">
        <f>IF(ISNUMBER(E3219),E3219/'Bulk DivVar Analysis'!$C$7,"")</f>
        <v/>
      </c>
      <c r="H3219" s="338" t="str">
        <f>IF(ISNUMBER(E3219), IF(G3219&gt;'Bulk DivVar Analysis'!$D$9,"Pass","Fail"),"")</f>
        <v/>
      </c>
      <c r="I3219" s="338" t="str">
        <f t="shared" si="52"/>
        <v/>
      </c>
      <c r="J3219" s="339"/>
      <c r="K3219" s="339"/>
      <c r="L3219" s="339"/>
      <c r="M3219" s="339"/>
      <c r="N3219" s="339"/>
      <c r="O3219" s="339"/>
      <c r="P3219" s="339"/>
      <c r="Q3219" s="339"/>
    </row>
    <row r="3220" spans="1:17" ht="13.5" customHeight="1">
      <c r="A3220" s="481"/>
      <c r="B3220" s="481"/>
      <c r="C3220" s="481"/>
      <c r="D3220" s="481"/>
      <c r="E3220" s="481"/>
      <c r="F3220" s="339"/>
      <c r="G3220" s="340" t="str">
        <f>IF(ISNUMBER(E3220),E3220/'Bulk DivVar Analysis'!$C$7,"")</f>
        <v/>
      </c>
      <c r="H3220" s="338" t="str">
        <f>IF(ISNUMBER(E3220), IF(G3220&gt;'Bulk DivVar Analysis'!$D$9,"Pass","Fail"),"")</f>
        <v/>
      </c>
      <c r="I3220" s="338" t="str">
        <f t="shared" si="52"/>
        <v/>
      </c>
      <c r="J3220" s="339"/>
      <c r="K3220" s="339"/>
      <c r="L3220" s="339"/>
      <c r="M3220" s="339"/>
      <c r="N3220" s="339"/>
      <c r="O3220" s="339"/>
      <c r="P3220" s="339"/>
      <c r="Q3220" s="339"/>
    </row>
    <row r="3221" spans="1:17" ht="13.5" customHeight="1">
      <c r="A3221" s="481"/>
      <c r="B3221" s="481"/>
      <c r="C3221" s="481"/>
      <c r="D3221" s="481"/>
      <c r="E3221" s="481"/>
      <c r="F3221" s="339"/>
      <c r="G3221" s="340" t="str">
        <f>IF(ISNUMBER(E3221),E3221/'Bulk DivVar Analysis'!$C$7,"")</f>
        <v/>
      </c>
      <c r="H3221" s="338" t="str">
        <f>IF(ISNUMBER(E3221), IF(G3221&gt;'Bulk DivVar Analysis'!$D$9,"Pass","Fail"),"")</f>
        <v/>
      </c>
      <c r="I3221" s="338" t="str">
        <f t="shared" si="52"/>
        <v/>
      </c>
      <c r="J3221" s="339"/>
      <c r="K3221" s="339"/>
      <c r="L3221" s="339"/>
      <c r="M3221" s="339"/>
      <c r="N3221" s="339"/>
      <c r="O3221" s="339"/>
      <c r="P3221" s="339"/>
      <c r="Q3221" s="339"/>
    </row>
    <row r="3222" spans="1:17" ht="13.5" customHeight="1">
      <c r="A3222" s="481"/>
      <c r="B3222" s="481"/>
      <c r="C3222" s="481"/>
      <c r="D3222" s="481"/>
      <c r="E3222" s="481"/>
      <c r="F3222" s="339"/>
      <c r="G3222" s="340" t="str">
        <f>IF(ISNUMBER(E3222),E3222/'Bulk DivVar Analysis'!$C$7,"")</f>
        <v/>
      </c>
      <c r="H3222" s="338" t="str">
        <f>IF(ISNUMBER(E3222), IF(G3222&gt;'Bulk DivVar Analysis'!$D$9,"Pass","Fail"),"")</f>
        <v/>
      </c>
      <c r="I3222" s="338" t="str">
        <f t="shared" si="52"/>
        <v/>
      </c>
      <c r="J3222" s="339"/>
      <c r="K3222" s="339"/>
      <c r="L3222" s="339"/>
      <c r="M3222" s="339"/>
      <c r="N3222" s="339"/>
      <c r="O3222" s="339"/>
      <c r="P3222" s="339"/>
      <c r="Q3222" s="339"/>
    </row>
    <row r="3223" spans="1:17" ht="13.5" customHeight="1">
      <c r="A3223" s="481"/>
      <c r="B3223" s="481"/>
      <c r="C3223" s="481"/>
      <c r="D3223" s="481"/>
      <c r="E3223" s="481"/>
      <c r="F3223" s="339"/>
      <c r="G3223" s="340" t="str">
        <f>IF(ISNUMBER(E3223),E3223/'Bulk DivVar Analysis'!$C$7,"")</f>
        <v/>
      </c>
      <c r="H3223" s="338" t="str">
        <f>IF(ISNUMBER(E3223), IF(G3223&gt;'Bulk DivVar Analysis'!$D$9,"Pass","Fail"),"")</f>
        <v/>
      </c>
      <c r="I3223" s="338" t="str">
        <f t="shared" si="52"/>
        <v/>
      </c>
      <c r="J3223" s="339"/>
      <c r="K3223" s="339"/>
      <c r="L3223" s="339"/>
      <c r="M3223" s="339"/>
      <c r="N3223" s="339"/>
      <c r="O3223" s="339"/>
      <c r="P3223" s="339"/>
      <c r="Q3223" s="339"/>
    </row>
    <row r="3224" spans="1:17" ht="13.5" customHeight="1">
      <c r="A3224" s="481"/>
      <c r="B3224" s="481"/>
      <c r="C3224" s="481"/>
      <c r="D3224" s="481"/>
      <c r="E3224" s="481"/>
      <c r="F3224" s="339"/>
      <c r="G3224" s="340" t="str">
        <f>IF(ISNUMBER(E3224),E3224/'Bulk DivVar Analysis'!$C$7,"")</f>
        <v/>
      </c>
      <c r="H3224" s="338" t="str">
        <f>IF(ISNUMBER(E3224), IF(G3224&gt;'Bulk DivVar Analysis'!$D$9,"Pass","Fail"),"")</f>
        <v/>
      </c>
      <c r="I3224" s="338" t="str">
        <f t="shared" si="52"/>
        <v/>
      </c>
      <c r="J3224" s="339"/>
      <c r="K3224" s="339"/>
      <c r="L3224" s="339"/>
      <c r="M3224" s="339"/>
      <c r="N3224" s="339"/>
      <c r="O3224" s="339"/>
      <c r="P3224" s="339"/>
      <c r="Q3224" s="339"/>
    </row>
    <row r="3225" spans="1:17" ht="13.5" customHeight="1">
      <c r="A3225" s="481"/>
      <c r="B3225" s="481"/>
      <c r="C3225" s="481"/>
      <c r="D3225" s="481"/>
      <c r="E3225" s="481"/>
      <c r="F3225" s="339"/>
      <c r="G3225" s="340" t="str">
        <f>IF(ISNUMBER(E3225),E3225/'Bulk DivVar Analysis'!$C$7,"")</f>
        <v/>
      </c>
      <c r="H3225" s="338" t="str">
        <f>IF(ISNUMBER(E3225), IF(G3225&gt;'Bulk DivVar Analysis'!$D$9,"Pass","Fail"),"")</f>
        <v/>
      </c>
      <c r="I3225" s="338" t="str">
        <f t="shared" si="52"/>
        <v/>
      </c>
      <c r="J3225" s="339"/>
      <c r="K3225" s="339"/>
      <c r="L3225" s="339"/>
      <c r="M3225" s="339"/>
      <c r="N3225" s="339"/>
      <c r="O3225" s="339"/>
      <c r="P3225" s="339"/>
      <c r="Q3225" s="339"/>
    </row>
    <row r="3226" spans="1:17" ht="13.5" customHeight="1">
      <c r="A3226" s="481"/>
      <c r="B3226" s="481"/>
      <c r="C3226" s="481"/>
      <c r="D3226" s="481"/>
      <c r="E3226" s="481"/>
      <c r="F3226" s="339"/>
      <c r="G3226" s="340" t="str">
        <f>IF(ISNUMBER(E3226),E3226/'Bulk DivVar Analysis'!$C$7,"")</f>
        <v/>
      </c>
      <c r="H3226" s="338" t="str">
        <f>IF(ISNUMBER(E3226), IF(G3226&gt;'Bulk DivVar Analysis'!$D$9,"Pass","Fail"),"")</f>
        <v/>
      </c>
      <c r="I3226" s="338" t="str">
        <f t="shared" si="52"/>
        <v/>
      </c>
      <c r="J3226" s="339"/>
      <c r="K3226" s="339"/>
      <c r="L3226" s="339"/>
      <c r="M3226" s="339"/>
      <c r="N3226" s="339"/>
      <c r="O3226" s="339"/>
      <c r="P3226" s="339"/>
      <c r="Q3226" s="339"/>
    </row>
    <row r="3227" spans="1:17" ht="13.5" customHeight="1">
      <c r="A3227" s="481"/>
      <c r="B3227" s="481"/>
      <c r="C3227" s="481"/>
      <c r="D3227" s="481"/>
      <c r="E3227" s="481"/>
      <c r="F3227" s="339"/>
      <c r="G3227" s="340" t="str">
        <f>IF(ISNUMBER(E3227),E3227/'Bulk DivVar Analysis'!$C$7,"")</f>
        <v/>
      </c>
      <c r="H3227" s="338" t="str">
        <f>IF(ISNUMBER(E3227), IF(G3227&gt;'Bulk DivVar Analysis'!$D$9,"Pass","Fail"),"")</f>
        <v/>
      </c>
      <c r="I3227" s="338" t="str">
        <f t="shared" si="52"/>
        <v/>
      </c>
      <c r="J3227" s="339"/>
      <c r="K3227" s="339"/>
      <c r="L3227" s="339"/>
      <c r="M3227" s="339"/>
      <c r="N3227" s="339"/>
      <c r="O3227" s="339"/>
      <c r="P3227" s="339"/>
      <c r="Q3227" s="339"/>
    </row>
    <row r="3228" spans="1:17" ht="13.5" customHeight="1">
      <c r="A3228" s="481"/>
      <c r="B3228" s="481"/>
      <c r="C3228" s="481"/>
      <c r="D3228" s="481"/>
      <c r="E3228" s="481"/>
      <c r="F3228" s="339"/>
      <c r="G3228" s="340" t="str">
        <f>IF(ISNUMBER(E3228),E3228/'Bulk DivVar Analysis'!$C$7,"")</f>
        <v/>
      </c>
      <c r="H3228" s="338" t="str">
        <f>IF(ISNUMBER(E3228), IF(G3228&gt;'Bulk DivVar Analysis'!$D$9,"Pass","Fail"),"")</f>
        <v/>
      </c>
      <c r="I3228" s="338" t="str">
        <f t="shared" si="52"/>
        <v/>
      </c>
      <c r="J3228" s="339"/>
      <c r="K3228" s="339"/>
      <c r="L3228" s="339"/>
      <c r="M3228" s="339"/>
      <c r="N3228" s="339"/>
      <c r="O3228" s="339"/>
      <c r="P3228" s="339"/>
      <c r="Q3228" s="339"/>
    </row>
    <row r="3229" spans="1:17" ht="13.5" customHeight="1">
      <c r="A3229" s="481"/>
      <c r="B3229" s="481"/>
      <c r="C3229" s="481"/>
      <c r="D3229" s="481"/>
      <c r="E3229" s="481"/>
      <c r="F3229" s="339"/>
      <c r="G3229" s="340" t="str">
        <f>IF(ISNUMBER(E3229),E3229/'Bulk DivVar Analysis'!$C$7,"")</f>
        <v/>
      </c>
      <c r="H3229" s="338" t="str">
        <f>IF(ISNUMBER(E3229), IF(G3229&gt;'Bulk DivVar Analysis'!$D$9,"Pass","Fail"),"")</f>
        <v/>
      </c>
      <c r="I3229" s="338" t="str">
        <f t="shared" si="52"/>
        <v/>
      </c>
      <c r="J3229" s="339"/>
      <c r="K3229" s="339"/>
      <c r="L3229" s="339"/>
      <c r="M3229" s="339"/>
      <c r="N3229" s="339"/>
      <c r="O3229" s="339"/>
      <c r="P3229" s="339"/>
      <c r="Q3229" s="339"/>
    </row>
    <row r="3230" spans="1:17" ht="13.5" customHeight="1">
      <c r="A3230" s="481"/>
      <c r="B3230" s="481"/>
      <c r="C3230" s="481"/>
      <c r="D3230" s="481"/>
      <c r="E3230" s="481"/>
      <c r="F3230" s="339"/>
      <c r="G3230" s="340" t="str">
        <f>IF(ISNUMBER(E3230),E3230/'Bulk DivVar Analysis'!$C$7,"")</f>
        <v/>
      </c>
      <c r="H3230" s="338" t="str">
        <f>IF(ISNUMBER(E3230), IF(G3230&gt;'Bulk DivVar Analysis'!$D$9,"Pass","Fail"),"")</f>
        <v/>
      </c>
      <c r="I3230" s="338" t="str">
        <f t="shared" si="52"/>
        <v/>
      </c>
      <c r="J3230" s="339"/>
      <c r="K3230" s="339"/>
      <c r="L3230" s="339"/>
      <c r="M3230" s="339"/>
      <c r="N3230" s="339"/>
      <c r="O3230" s="339"/>
      <c r="P3230" s="339"/>
      <c r="Q3230" s="339"/>
    </row>
    <row r="3231" spans="1:17" ht="13.5" customHeight="1">
      <c r="A3231" s="481"/>
      <c r="B3231" s="481"/>
      <c r="C3231" s="481"/>
      <c r="D3231" s="481"/>
      <c r="E3231" s="481"/>
      <c r="F3231" s="339"/>
      <c r="G3231" s="340" t="str">
        <f>IF(ISNUMBER(E3231),E3231/'Bulk DivVar Analysis'!$C$7,"")</f>
        <v/>
      </c>
      <c r="H3231" s="338" t="str">
        <f>IF(ISNUMBER(E3231), IF(G3231&gt;'Bulk DivVar Analysis'!$D$9,"Pass","Fail"),"")</f>
        <v/>
      </c>
      <c r="I3231" s="338" t="str">
        <f t="shared" si="52"/>
        <v/>
      </c>
      <c r="J3231" s="339"/>
      <c r="K3231" s="339"/>
      <c r="L3231" s="339"/>
      <c r="M3231" s="339"/>
      <c r="N3231" s="339"/>
      <c r="O3231" s="339"/>
      <c r="P3231" s="339"/>
      <c r="Q3231" s="339"/>
    </row>
    <row r="3232" spans="1:17" ht="13.5" customHeight="1">
      <c r="A3232" s="481"/>
      <c r="B3232" s="481"/>
      <c r="C3232" s="481"/>
      <c r="D3232" s="481"/>
      <c r="E3232" s="481"/>
      <c r="F3232" s="339"/>
      <c r="G3232" s="340" t="str">
        <f>IF(ISNUMBER(E3232),E3232/'Bulk DivVar Analysis'!$C$7,"")</f>
        <v/>
      </c>
      <c r="H3232" s="338" t="str">
        <f>IF(ISNUMBER(E3232), IF(G3232&gt;'Bulk DivVar Analysis'!$D$9,"Pass","Fail"),"")</f>
        <v/>
      </c>
      <c r="I3232" s="338" t="str">
        <f t="shared" si="52"/>
        <v/>
      </c>
      <c r="J3232" s="339"/>
      <c r="K3232" s="339"/>
      <c r="L3232" s="339"/>
      <c r="M3232" s="339"/>
      <c r="N3232" s="339"/>
      <c r="O3232" s="339"/>
      <c r="P3232" s="339"/>
      <c r="Q3232" s="339"/>
    </row>
    <row r="3233" spans="1:17" ht="13.5" customHeight="1">
      <c r="A3233" s="481"/>
      <c r="B3233" s="481"/>
      <c r="C3233" s="481"/>
      <c r="D3233" s="481"/>
      <c r="E3233" s="481"/>
      <c r="F3233" s="339"/>
      <c r="G3233" s="340" t="str">
        <f>IF(ISNUMBER(E3233),E3233/'Bulk DivVar Analysis'!$C$7,"")</f>
        <v/>
      </c>
      <c r="H3233" s="338" t="str">
        <f>IF(ISNUMBER(E3233), IF(G3233&gt;'Bulk DivVar Analysis'!$D$9,"Pass","Fail"),"")</f>
        <v/>
      </c>
      <c r="I3233" s="338" t="str">
        <f t="shared" si="52"/>
        <v/>
      </c>
      <c r="J3233" s="339"/>
      <c r="K3233" s="339"/>
      <c r="L3233" s="339"/>
      <c r="M3233" s="339"/>
      <c r="N3233" s="339"/>
      <c r="O3233" s="339"/>
      <c r="P3233" s="339"/>
      <c r="Q3233" s="339"/>
    </row>
    <row r="3234" spans="1:17" ht="13.5" customHeight="1">
      <c r="A3234" s="481"/>
      <c r="B3234" s="481"/>
      <c r="C3234" s="481"/>
      <c r="D3234" s="481"/>
      <c r="E3234" s="481"/>
      <c r="F3234" s="339"/>
      <c r="G3234" s="340" t="str">
        <f>IF(ISNUMBER(E3234),E3234/'Bulk DivVar Analysis'!$C$7,"")</f>
        <v/>
      </c>
      <c r="H3234" s="338" t="str">
        <f>IF(ISNUMBER(E3234), IF(G3234&gt;'Bulk DivVar Analysis'!$D$9,"Pass","Fail"),"")</f>
        <v/>
      </c>
      <c r="I3234" s="338" t="str">
        <f t="shared" si="52"/>
        <v/>
      </c>
      <c r="J3234" s="339"/>
      <c r="K3234" s="339"/>
      <c r="L3234" s="339"/>
      <c r="M3234" s="339"/>
      <c r="N3234" s="339"/>
      <c r="O3234" s="339"/>
      <c r="P3234" s="339"/>
      <c r="Q3234" s="339"/>
    </row>
    <row r="3235" spans="1:17" ht="13.5" customHeight="1">
      <c r="A3235" s="481"/>
      <c r="B3235" s="481"/>
      <c r="C3235" s="481"/>
      <c r="D3235" s="481"/>
      <c r="E3235" s="481"/>
      <c r="F3235" s="339"/>
      <c r="G3235" s="340" t="str">
        <f>IF(ISNUMBER(E3235),E3235/'Bulk DivVar Analysis'!$C$7,"")</f>
        <v/>
      </c>
      <c r="H3235" s="338" t="str">
        <f>IF(ISNUMBER(E3235), IF(G3235&gt;'Bulk DivVar Analysis'!$D$9,"Pass","Fail"),"")</f>
        <v/>
      </c>
      <c r="I3235" s="338" t="str">
        <f t="shared" si="52"/>
        <v/>
      </c>
      <c r="J3235" s="339"/>
      <c r="K3235" s="339"/>
      <c r="L3235" s="339"/>
      <c r="M3235" s="339"/>
      <c r="N3235" s="339"/>
      <c r="O3235" s="339"/>
      <c r="P3235" s="339"/>
      <c r="Q3235" s="339"/>
    </row>
    <row r="3236" spans="1:17" ht="13.5" customHeight="1">
      <c r="A3236" s="481"/>
      <c r="B3236" s="481"/>
      <c r="C3236" s="481"/>
      <c r="D3236" s="481"/>
      <c r="E3236" s="481"/>
      <c r="F3236" s="339"/>
      <c r="G3236" s="340" t="str">
        <f>IF(ISNUMBER(E3236),E3236/'Bulk DivVar Analysis'!$C$7,"")</f>
        <v/>
      </c>
      <c r="H3236" s="338" t="str">
        <f>IF(ISNUMBER(E3236), IF(G3236&gt;'Bulk DivVar Analysis'!$D$9,"Pass","Fail"),"")</f>
        <v/>
      </c>
      <c r="I3236" s="338" t="str">
        <f t="shared" si="52"/>
        <v/>
      </c>
      <c r="J3236" s="339"/>
      <c r="K3236" s="339"/>
      <c r="L3236" s="339"/>
      <c r="M3236" s="339"/>
      <c r="N3236" s="339"/>
      <c r="O3236" s="339"/>
      <c r="P3236" s="339"/>
      <c r="Q3236" s="339"/>
    </row>
    <row r="3237" spans="1:17" ht="13.5" customHeight="1">
      <c r="A3237" s="481"/>
      <c r="B3237" s="481"/>
      <c r="C3237" s="481"/>
      <c r="D3237" s="481"/>
      <c r="E3237" s="481"/>
      <c r="F3237" s="339"/>
      <c r="G3237" s="340" t="str">
        <f>IF(ISNUMBER(E3237),E3237/'Bulk DivVar Analysis'!$C$7,"")</f>
        <v/>
      </c>
      <c r="H3237" s="338" t="str">
        <f>IF(ISNUMBER(E3237), IF(G3237&gt;'Bulk DivVar Analysis'!$D$9,"Pass","Fail"),"")</f>
        <v/>
      </c>
      <c r="I3237" s="338" t="str">
        <f t="shared" si="52"/>
        <v/>
      </c>
      <c r="J3237" s="339"/>
      <c r="K3237" s="339"/>
      <c r="L3237" s="339"/>
      <c r="M3237" s="339"/>
      <c r="N3237" s="339"/>
      <c r="O3237" s="339"/>
      <c r="P3237" s="339"/>
      <c r="Q3237" s="339"/>
    </row>
    <row r="3238" spans="1:17" ht="13.5" customHeight="1">
      <c r="A3238" s="481"/>
      <c r="B3238" s="481"/>
      <c r="C3238" s="481"/>
      <c r="D3238" s="481"/>
      <c r="E3238" s="481"/>
      <c r="F3238" s="339"/>
      <c r="G3238" s="340" t="str">
        <f>IF(ISNUMBER(E3238),E3238/'Bulk DivVar Analysis'!$C$7,"")</f>
        <v/>
      </c>
      <c r="H3238" s="338" t="str">
        <f>IF(ISNUMBER(E3238), IF(G3238&gt;'Bulk DivVar Analysis'!$D$9,"Pass","Fail"),"")</f>
        <v/>
      </c>
      <c r="I3238" s="338" t="str">
        <f t="shared" si="52"/>
        <v/>
      </c>
      <c r="J3238" s="339"/>
      <c r="K3238" s="339"/>
      <c r="L3238" s="339"/>
      <c r="M3238" s="339"/>
      <c r="N3238" s="339"/>
      <c r="O3238" s="339"/>
      <c r="P3238" s="339"/>
      <c r="Q3238" s="339"/>
    </row>
    <row r="3239" spans="1:17" ht="13.5" customHeight="1">
      <c r="A3239" s="481"/>
      <c r="B3239" s="481"/>
      <c r="C3239" s="481"/>
      <c r="D3239" s="481"/>
      <c r="E3239" s="481"/>
      <c r="F3239" s="339"/>
      <c r="G3239" s="340" t="str">
        <f>IF(ISNUMBER(E3239),E3239/'Bulk DivVar Analysis'!$C$7,"")</f>
        <v/>
      </c>
      <c r="H3239" s="338" t="str">
        <f>IF(ISNUMBER(E3239), IF(G3239&gt;'Bulk DivVar Analysis'!$D$9,"Pass","Fail"),"")</f>
        <v/>
      </c>
      <c r="I3239" s="338" t="str">
        <f t="shared" si="52"/>
        <v/>
      </c>
      <c r="J3239" s="339"/>
      <c r="K3239" s="339"/>
      <c r="L3239" s="339"/>
      <c r="M3239" s="339"/>
      <c r="N3239" s="339"/>
      <c r="O3239" s="339"/>
      <c r="P3239" s="339"/>
      <c r="Q3239" s="339"/>
    </row>
    <row r="3240" spans="1:17" ht="13.5" customHeight="1">
      <c r="A3240" s="481"/>
      <c r="B3240" s="481"/>
      <c r="C3240" s="481"/>
      <c r="D3240" s="481"/>
      <c r="E3240" s="481"/>
      <c r="F3240" s="339"/>
      <c r="G3240" s="340" t="str">
        <f>IF(ISNUMBER(E3240),E3240/'Bulk DivVar Analysis'!$C$7,"")</f>
        <v/>
      </c>
      <c r="H3240" s="338" t="str">
        <f>IF(ISNUMBER(E3240), IF(G3240&gt;'Bulk DivVar Analysis'!$D$9,"Pass","Fail"),"")</f>
        <v/>
      </c>
      <c r="I3240" s="338" t="str">
        <f t="shared" si="52"/>
        <v/>
      </c>
      <c r="J3240" s="339"/>
      <c r="K3240" s="339"/>
      <c r="L3240" s="339"/>
      <c r="M3240" s="339"/>
      <c r="N3240" s="339"/>
      <c r="O3240" s="339"/>
      <c r="P3240" s="339"/>
      <c r="Q3240" s="339"/>
    </row>
    <row r="3241" spans="1:17" ht="13.5" customHeight="1">
      <c r="A3241" s="481"/>
      <c r="B3241" s="481"/>
      <c r="C3241" s="481"/>
      <c r="D3241" s="481"/>
      <c r="E3241" s="481"/>
      <c r="F3241" s="339"/>
      <c r="G3241" s="340" t="str">
        <f>IF(ISNUMBER(E3241),E3241/'Bulk DivVar Analysis'!$C$7,"")</f>
        <v/>
      </c>
      <c r="H3241" s="338" t="str">
        <f>IF(ISNUMBER(E3241), IF(G3241&gt;'Bulk DivVar Analysis'!$D$9,"Pass","Fail"),"")</f>
        <v/>
      </c>
      <c r="I3241" s="338" t="str">
        <f t="shared" si="52"/>
        <v/>
      </c>
      <c r="J3241" s="339"/>
      <c r="K3241" s="339"/>
      <c r="L3241" s="339"/>
      <c r="M3241" s="339"/>
      <c r="N3241" s="339"/>
      <c r="O3241" s="339"/>
      <c r="P3241" s="339"/>
      <c r="Q3241" s="339"/>
    </row>
    <row r="3242" spans="1:17" ht="13.5" customHeight="1">
      <c r="A3242" s="481"/>
      <c r="B3242" s="481"/>
      <c r="C3242" s="481"/>
      <c r="D3242" s="481"/>
      <c r="E3242" s="481"/>
      <c r="F3242" s="339"/>
      <c r="G3242" s="340" t="str">
        <f>IF(ISNUMBER(E3242),E3242/'Bulk DivVar Analysis'!$C$7,"")</f>
        <v/>
      </c>
      <c r="H3242" s="338" t="str">
        <f>IF(ISNUMBER(E3242), IF(G3242&gt;'Bulk DivVar Analysis'!$D$9,"Pass","Fail"),"")</f>
        <v/>
      </c>
      <c r="I3242" s="338" t="str">
        <f t="shared" si="52"/>
        <v/>
      </c>
      <c r="J3242" s="339"/>
      <c r="K3242" s="339"/>
      <c r="L3242" s="339"/>
      <c r="M3242" s="339"/>
      <c r="N3242" s="339"/>
      <c r="O3242" s="339"/>
      <c r="P3242" s="339"/>
      <c r="Q3242" s="339"/>
    </row>
    <row r="3243" spans="1:17" ht="13.5" customHeight="1">
      <c r="A3243" s="481"/>
      <c r="B3243" s="481"/>
      <c r="C3243" s="481"/>
      <c r="D3243" s="481"/>
      <c r="E3243" s="481"/>
      <c r="F3243" s="339"/>
      <c r="G3243" s="340" t="str">
        <f>IF(ISNUMBER(E3243),E3243/'Bulk DivVar Analysis'!$C$7,"")</f>
        <v/>
      </c>
      <c r="H3243" s="338" t="str">
        <f>IF(ISNUMBER(E3243), IF(G3243&gt;'Bulk DivVar Analysis'!$D$9,"Pass","Fail"),"")</f>
        <v/>
      </c>
      <c r="I3243" s="338" t="str">
        <f t="shared" si="52"/>
        <v/>
      </c>
      <c r="J3243" s="339"/>
      <c r="K3243" s="339"/>
      <c r="L3243" s="339"/>
      <c r="M3243" s="339"/>
      <c r="N3243" s="339"/>
      <c r="O3243" s="339"/>
      <c r="P3243" s="339"/>
      <c r="Q3243" s="339"/>
    </row>
    <row r="3244" spans="1:17" ht="13.5" customHeight="1">
      <c r="A3244" s="481"/>
      <c r="B3244" s="481"/>
      <c r="C3244" s="481"/>
      <c r="D3244" s="481"/>
      <c r="E3244" s="481"/>
      <c r="F3244" s="339"/>
      <c r="G3244" s="340" t="str">
        <f>IF(ISNUMBER(E3244),E3244/'Bulk DivVar Analysis'!$C$7,"")</f>
        <v/>
      </c>
      <c r="H3244" s="338" t="str">
        <f>IF(ISNUMBER(E3244), IF(G3244&gt;'Bulk DivVar Analysis'!$D$9,"Pass","Fail"),"")</f>
        <v/>
      </c>
      <c r="I3244" s="338" t="str">
        <f t="shared" si="52"/>
        <v/>
      </c>
      <c r="J3244" s="339"/>
      <c r="K3244" s="339"/>
      <c r="L3244" s="339"/>
      <c r="M3244" s="339"/>
      <c r="N3244" s="339"/>
      <c r="O3244" s="339"/>
      <c r="P3244" s="339"/>
      <c r="Q3244" s="339"/>
    </row>
    <row r="3245" spans="1:17" ht="13.5" customHeight="1">
      <c r="A3245" s="481"/>
      <c r="B3245" s="481"/>
      <c r="C3245" s="481"/>
      <c r="D3245" s="481"/>
      <c r="E3245" s="481"/>
      <c r="F3245" s="339"/>
      <c r="G3245" s="340" t="str">
        <f>IF(ISNUMBER(E3245),E3245/'Bulk DivVar Analysis'!$C$7,"")</f>
        <v/>
      </c>
      <c r="H3245" s="338" t="str">
        <f>IF(ISNUMBER(E3245), IF(G3245&gt;'Bulk DivVar Analysis'!$D$9,"Pass","Fail"),"")</f>
        <v/>
      </c>
      <c r="I3245" s="338" t="str">
        <f t="shared" si="52"/>
        <v/>
      </c>
      <c r="J3245" s="339"/>
      <c r="K3245" s="339"/>
      <c r="L3245" s="339"/>
      <c r="M3245" s="339"/>
      <c r="N3245" s="339"/>
      <c r="O3245" s="339"/>
      <c r="P3245" s="339"/>
      <c r="Q3245" s="339"/>
    </row>
    <row r="3246" spans="1:17" ht="13.5" customHeight="1">
      <c r="A3246" s="481"/>
      <c r="B3246" s="481"/>
      <c r="C3246" s="481"/>
      <c r="D3246" s="481"/>
      <c r="E3246" s="481"/>
      <c r="F3246" s="339"/>
      <c r="G3246" s="340" t="str">
        <f>IF(ISNUMBER(E3246),E3246/'Bulk DivVar Analysis'!$C$7,"")</f>
        <v/>
      </c>
      <c r="H3246" s="338" t="str">
        <f>IF(ISNUMBER(E3246), IF(G3246&gt;'Bulk DivVar Analysis'!$D$9,"Pass","Fail"),"")</f>
        <v/>
      </c>
      <c r="I3246" s="338" t="str">
        <f t="shared" si="52"/>
        <v/>
      </c>
      <c r="J3246" s="339"/>
      <c r="K3246" s="339"/>
      <c r="L3246" s="339"/>
      <c r="M3246" s="339"/>
      <c r="N3246" s="339"/>
      <c r="O3246" s="339"/>
      <c r="P3246" s="339"/>
      <c r="Q3246" s="339"/>
    </row>
    <row r="3247" spans="1:17" ht="13.5" customHeight="1">
      <c r="A3247" s="481"/>
      <c r="B3247" s="481"/>
      <c r="C3247" s="481"/>
      <c r="D3247" s="481"/>
      <c r="E3247" s="481"/>
      <c r="F3247" s="339"/>
      <c r="G3247" s="340" t="str">
        <f>IF(ISNUMBER(E3247),E3247/'Bulk DivVar Analysis'!$C$7,"")</f>
        <v/>
      </c>
      <c r="H3247" s="338" t="str">
        <f>IF(ISNUMBER(E3247), IF(G3247&gt;'Bulk DivVar Analysis'!$D$9,"Pass","Fail"),"")</f>
        <v/>
      </c>
      <c r="I3247" s="338" t="str">
        <f t="shared" si="52"/>
        <v/>
      </c>
      <c r="J3247" s="339"/>
      <c r="K3247" s="339"/>
      <c r="L3247" s="339"/>
      <c r="M3247" s="339"/>
      <c r="N3247" s="339"/>
      <c r="O3247" s="339"/>
      <c r="P3247" s="339"/>
      <c r="Q3247" s="339"/>
    </row>
    <row r="3248" spans="1:17" ht="13.5" customHeight="1">
      <c r="A3248" s="481"/>
      <c r="B3248" s="481"/>
      <c r="C3248" s="481"/>
      <c r="D3248" s="481"/>
      <c r="E3248" s="481"/>
      <c r="F3248" s="339"/>
      <c r="G3248" s="340" t="str">
        <f>IF(ISNUMBER(E3248),E3248/'Bulk DivVar Analysis'!$C$7,"")</f>
        <v/>
      </c>
      <c r="H3248" s="338" t="str">
        <f>IF(ISNUMBER(E3248), IF(G3248&gt;'Bulk DivVar Analysis'!$D$9,"Pass","Fail"),"")</f>
        <v/>
      </c>
      <c r="I3248" s="338" t="str">
        <f t="shared" si="52"/>
        <v/>
      </c>
      <c r="J3248" s="339"/>
      <c r="K3248" s="339"/>
      <c r="L3248" s="339"/>
      <c r="M3248" s="339"/>
      <c r="N3248" s="339"/>
      <c r="O3248" s="339"/>
      <c r="P3248" s="339"/>
      <c r="Q3248" s="339"/>
    </row>
    <row r="3249" spans="1:17" ht="13.5" customHeight="1">
      <c r="A3249" s="481"/>
      <c r="B3249" s="481"/>
      <c r="C3249" s="481"/>
      <c r="D3249" s="481"/>
      <c r="E3249" s="481"/>
      <c r="F3249" s="339"/>
      <c r="G3249" s="340" t="str">
        <f>IF(ISNUMBER(E3249),E3249/'Bulk DivVar Analysis'!$C$7,"")</f>
        <v/>
      </c>
      <c r="H3249" s="338" t="str">
        <f>IF(ISNUMBER(E3249), IF(G3249&gt;'Bulk DivVar Analysis'!$D$9,"Pass","Fail"),"")</f>
        <v/>
      </c>
      <c r="I3249" s="338" t="str">
        <f t="shared" si="52"/>
        <v/>
      </c>
      <c r="J3249" s="339"/>
      <c r="K3249" s="339"/>
      <c r="L3249" s="339"/>
      <c r="M3249" s="339"/>
      <c r="N3249" s="339"/>
      <c r="O3249" s="339"/>
      <c r="P3249" s="339"/>
      <c r="Q3249" s="339"/>
    </row>
    <row r="3250" spans="1:17" ht="13.5" customHeight="1">
      <c r="A3250" s="481"/>
      <c r="B3250" s="481"/>
      <c r="C3250" s="481"/>
      <c r="D3250" s="481"/>
      <c r="E3250" s="481"/>
      <c r="F3250" s="339"/>
      <c r="G3250" s="340" t="str">
        <f>IF(ISNUMBER(E3250),E3250/'Bulk DivVar Analysis'!$C$7,"")</f>
        <v/>
      </c>
      <c r="H3250" s="338" t="str">
        <f>IF(ISNUMBER(E3250), IF(G3250&gt;'Bulk DivVar Analysis'!$D$9,"Pass","Fail"),"")</f>
        <v/>
      </c>
      <c r="I3250" s="338" t="str">
        <f t="shared" si="52"/>
        <v/>
      </c>
      <c r="J3250" s="339"/>
      <c r="K3250" s="339"/>
      <c r="L3250" s="339"/>
      <c r="M3250" s="339"/>
      <c r="N3250" s="339"/>
      <c r="O3250" s="339"/>
      <c r="P3250" s="339"/>
      <c r="Q3250" s="339"/>
    </row>
    <row r="3251" spans="1:17" ht="13.5" customHeight="1">
      <c r="A3251" s="481"/>
      <c r="B3251" s="481"/>
      <c r="C3251" s="481"/>
      <c r="D3251" s="481"/>
      <c r="E3251" s="481"/>
      <c r="F3251" s="339"/>
      <c r="G3251" s="340" t="str">
        <f>IF(ISNUMBER(E3251),E3251/'Bulk DivVar Analysis'!$C$7,"")</f>
        <v/>
      </c>
      <c r="H3251" s="338" t="str">
        <f>IF(ISNUMBER(E3251), IF(G3251&gt;'Bulk DivVar Analysis'!$D$9,"Pass","Fail"),"")</f>
        <v/>
      </c>
      <c r="I3251" s="338" t="str">
        <f t="shared" si="52"/>
        <v/>
      </c>
      <c r="J3251" s="339"/>
      <c r="K3251" s="339"/>
      <c r="L3251" s="339"/>
      <c r="M3251" s="339"/>
      <c r="N3251" s="339"/>
      <c r="O3251" s="339"/>
      <c r="P3251" s="339"/>
      <c r="Q3251" s="339"/>
    </row>
    <row r="3252" spans="1:17" ht="13.5" customHeight="1">
      <c r="A3252" s="481"/>
      <c r="B3252" s="481"/>
      <c r="C3252" s="481"/>
      <c r="D3252" s="481"/>
      <c r="E3252" s="481"/>
      <c r="F3252" s="339"/>
      <c r="G3252" s="340" t="str">
        <f>IF(ISNUMBER(E3252),E3252/'Bulk DivVar Analysis'!$C$7,"")</f>
        <v/>
      </c>
      <c r="H3252" s="338" t="str">
        <f>IF(ISNUMBER(E3252), IF(G3252&gt;'Bulk DivVar Analysis'!$D$9,"Pass","Fail"),"")</f>
        <v/>
      </c>
      <c r="I3252" s="338" t="str">
        <f t="shared" si="52"/>
        <v/>
      </c>
      <c r="J3252" s="339"/>
      <c r="K3252" s="339"/>
      <c r="L3252" s="339"/>
      <c r="M3252" s="339"/>
      <c r="N3252" s="339"/>
      <c r="O3252" s="339"/>
      <c r="P3252" s="339"/>
      <c r="Q3252" s="339"/>
    </row>
    <row r="3253" spans="1:17" ht="13.5" customHeight="1">
      <c r="A3253" s="481"/>
      <c r="B3253" s="481"/>
      <c r="C3253" s="481"/>
      <c r="D3253" s="481"/>
      <c r="E3253" s="481"/>
      <c r="F3253" s="339"/>
      <c r="G3253" s="340" t="str">
        <f>IF(ISNUMBER(E3253),E3253/'Bulk DivVar Analysis'!$C$7,"")</f>
        <v/>
      </c>
      <c r="H3253" s="338" t="str">
        <f>IF(ISNUMBER(E3253), IF(G3253&gt;'Bulk DivVar Analysis'!$D$9,"Pass","Fail"),"")</f>
        <v/>
      </c>
      <c r="I3253" s="338" t="str">
        <f t="shared" si="52"/>
        <v/>
      </c>
      <c r="J3253" s="339"/>
      <c r="K3253" s="339"/>
      <c r="L3253" s="339"/>
      <c r="M3253" s="339"/>
      <c r="N3253" s="339"/>
      <c r="O3253" s="339"/>
      <c r="P3253" s="339"/>
      <c r="Q3253" s="339"/>
    </row>
    <row r="3254" spans="1:17" ht="13.5" customHeight="1">
      <c r="A3254" s="481"/>
      <c r="B3254" s="481"/>
      <c r="C3254" s="481"/>
      <c r="D3254" s="481"/>
      <c r="E3254" s="481"/>
      <c r="F3254" s="339"/>
      <c r="G3254" s="340" t="str">
        <f>IF(ISNUMBER(E3254),E3254/'Bulk DivVar Analysis'!$C$7,"")</f>
        <v/>
      </c>
      <c r="H3254" s="338" t="str">
        <f>IF(ISNUMBER(E3254), IF(G3254&gt;'Bulk DivVar Analysis'!$D$9,"Pass","Fail"),"")</f>
        <v/>
      </c>
      <c r="I3254" s="338" t="str">
        <f t="shared" si="52"/>
        <v/>
      </c>
      <c r="J3254" s="339"/>
      <c r="K3254" s="339"/>
      <c r="L3254" s="339"/>
      <c r="M3254" s="339"/>
      <c r="N3254" s="339"/>
      <c r="O3254" s="339"/>
      <c r="P3254" s="339"/>
      <c r="Q3254" s="339"/>
    </row>
    <row r="3255" spans="1:17" ht="13.5" customHeight="1">
      <c r="A3255" s="481"/>
      <c r="B3255" s="481"/>
      <c r="C3255" s="481"/>
      <c r="D3255" s="481"/>
      <c r="E3255" s="481"/>
      <c r="F3255" s="339"/>
      <c r="G3255" s="340" t="str">
        <f>IF(ISNUMBER(E3255),E3255/'Bulk DivVar Analysis'!$C$7,"")</f>
        <v/>
      </c>
      <c r="H3255" s="338" t="str">
        <f>IF(ISNUMBER(E3255), IF(G3255&gt;'Bulk DivVar Analysis'!$D$9,"Pass","Fail"),"")</f>
        <v/>
      </c>
      <c r="I3255" s="338" t="str">
        <f t="shared" si="52"/>
        <v/>
      </c>
      <c r="J3255" s="339"/>
      <c r="K3255" s="339"/>
      <c r="L3255" s="339"/>
      <c r="M3255" s="339"/>
      <c r="N3255" s="339"/>
      <c r="O3255" s="339"/>
      <c r="P3255" s="339"/>
      <c r="Q3255" s="339"/>
    </row>
    <row r="3256" spans="1:17" ht="13.5" customHeight="1">
      <c r="A3256" s="481"/>
      <c r="B3256" s="481"/>
      <c r="C3256" s="481"/>
      <c r="D3256" s="481"/>
      <c r="E3256" s="481"/>
      <c r="F3256" s="339"/>
      <c r="G3256" s="340" t="str">
        <f>IF(ISNUMBER(E3256),E3256/'Bulk DivVar Analysis'!$C$7,"")</f>
        <v/>
      </c>
      <c r="H3256" s="338" t="str">
        <f>IF(ISNUMBER(E3256), IF(G3256&gt;'Bulk DivVar Analysis'!$D$9,"Pass","Fail"),"")</f>
        <v/>
      </c>
      <c r="I3256" s="338" t="str">
        <f t="shared" si="52"/>
        <v/>
      </c>
      <c r="J3256" s="339"/>
      <c r="K3256" s="339"/>
      <c r="L3256" s="339"/>
      <c r="M3256" s="339"/>
      <c r="N3256" s="339"/>
      <c r="O3256" s="339"/>
      <c r="P3256" s="339"/>
      <c r="Q3256" s="339"/>
    </row>
    <row r="3257" spans="1:17" ht="13.5" customHeight="1">
      <c r="A3257" s="481"/>
      <c r="B3257" s="481"/>
      <c r="C3257" s="481"/>
      <c r="D3257" s="481"/>
      <c r="E3257" s="481"/>
      <c r="F3257" s="339"/>
      <c r="G3257" s="340" t="str">
        <f>IF(ISNUMBER(E3257),E3257/'Bulk DivVar Analysis'!$C$7,"")</f>
        <v/>
      </c>
      <c r="H3257" s="338" t="str">
        <f>IF(ISNUMBER(E3257), IF(G3257&gt;'Bulk DivVar Analysis'!$D$9,"Pass","Fail"),"")</f>
        <v/>
      </c>
      <c r="I3257" s="338" t="str">
        <f t="shared" si="52"/>
        <v/>
      </c>
      <c r="J3257" s="339"/>
      <c r="K3257" s="339"/>
      <c r="L3257" s="339"/>
      <c r="M3257" s="339"/>
      <c r="N3257" s="339"/>
      <c r="O3257" s="339"/>
      <c r="P3257" s="339"/>
      <c r="Q3257" s="339"/>
    </row>
    <row r="3258" spans="1:17" ht="13.5" customHeight="1">
      <c r="A3258" s="481"/>
      <c r="B3258" s="481"/>
      <c r="C3258" s="481"/>
      <c r="D3258" s="481"/>
      <c r="E3258" s="481"/>
      <c r="F3258" s="339"/>
      <c r="G3258" s="340" t="str">
        <f>IF(ISNUMBER(E3258),E3258/'Bulk DivVar Analysis'!$C$7,"")</f>
        <v/>
      </c>
      <c r="H3258" s="338" t="str">
        <f>IF(ISNUMBER(E3258), IF(G3258&gt;'Bulk DivVar Analysis'!$D$9,"Pass","Fail"),"")</f>
        <v/>
      </c>
      <c r="I3258" s="338" t="str">
        <f t="shared" si="52"/>
        <v/>
      </c>
      <c r="J3258" s="339"/>
      <c r="K3258" s="339"/>
      <c r="L3258" s="339"/>
      <c r="M3258" s="339"/>
      <c r="N3258" s="339"/>
      <c r="O3258" s="339"/>
      <c r="P3258" s="339"/>
      <c r="Q3258" s="339"/>
    </row>
    <row r="3259" spans="1:17" ht="13.5" customHeight="1">
      <c r="A3259" s="481"/>
      <c r="B3259" s="481"/>
      <c r="C3259" s="481"/>
      <c r="D3259" s="481"/>
      <c r="E3259" s="481"/>
      <c r="F3259" s="339"/>
      <c r="G3259" s="340" t="str">
        <f>IF(ISNUMBER(E3259),E3259/'Bulk DivVar Analysis'!$C$7,"")</f>
        <v/>
      </c>
      <c r="H3259" s="338" t="str">
        <f>IF(ISNUMBER(E3259), IF(G3259&gt;'Bulk DivVar Analysis'!$D$9,"Pass","Fail"),"")</f>
        <v/>
      </c>
      <c r="I3259" s="338" t="str">
        <f t="shared" si="52"/>
        <v/>
      </c>
      <c r="J3259" s="339"/>
      <c r="K3259" s="339"/>
      <c r="L3259" s="339"/>
      <c r="M3259" s="339"/>
      <c r="N3259" s="339"/>
      <c r="O3259" s="339"/>
      <c r="P3259" s="339"/>
      <c r="Q3259" s="339"/>
    </row>
    <row r="3260" spans="1:17" ht="13.5" customHeight="1">
      <c r="A3260" s="481"/>
      <c r="B3260" s="481"/>
      <c r="C3260" s="481"/>
      <c r="D3260" s="481"/>
      <c r="E3260" s="481"/>
      <c r="F3260" s="339"/>
      <c r="G3260" s="340" t="str">
        <f>IF(ISNUMBER(E3260),E3260/'Bulk DivVar Analysis'!$C$7,"")</f>
        <v/>
      </c>
      <c r="H3260" s="338" t="str">
        <f>IF(ISNUMBER(E3260), IF(G3260&gt;'Bulk DivVar Analysis'!$D$9,"Pass","Fail"),"")</f>
        <v/>
      </c>
      <c r="I3260" s="338" t="str">
        <f t="shared" si="52"/>
        <v/>
      </c>
      <c r="J3260" s="339"/>
      <c r="K3260" s="339"/>
      <c r="L3260" s="339"/>
      <c r="M3260" s="339"/>
      <c r="N3260" s="339"/>
      <c r="O3260" s="339"/>
      <c r="P3260" s="339"/>
      <c r="Q3260" s="339"/>
    </row>
    <row r="3261" spans="1:17" ht="13.5" customHeight="1">
      <c r="A3261" s="481"/>
      <c r="B3261" s="481"/>
      <c r="C3261" s="481"/>
      <c r="D3261" s="481"/>
      <c r="E3261" s="481"/>
      <c r="F3261" s="339"/>
      <c r="G3261" s="340" t="str">
        <f>IF(ISNUMBER(E3261),E3261/'Bulk DivVar Analysis'!$C$7,"")</f>
        <v/>
      </c>
      <c r="H3261" s="338" t="str">
        <f>IF(ISNUMBER(E3261), IF(G3261&gt;'Bulk DivVar Analysis'!$D$9,"Pass","Fail"),"")</f>
        <v/>
      </c>
      <c r="I3261" s="338" t="str">
        <f t="shared" si="52"/>
        <v/>
      </c>
      <c r="J3261" s="339"/>
      <c r="K3261" s="339"/>
      <c r="L3261" s="339"/>
      <c r="M3261" s="339"/>
      <c r="N3261" s="339"/>
      <c r="O3261" s="339"/>
      <c r="P3261" s="339"/>
      <c r="Q3261" s="339"/>
    </row>
    <row r="3262" spans="1:17" ht="13.5" customHeight="1">
      <c r="A3262" s="481"/>
      <c r="B3262" s="481"/>
      <c r="C3262" s="481"/>
      <c r="D3262" s="481"/>
      <c r="E3262" s="481"/>
      <c r="F3262" s="339"/>
      <c r="G3262" s="340" t="str">
        <f>IF(ISNUMBER(E3262),E3262/'Bulk DivVar Analysis'!$C$7,"")</f>
        <v/>
      </c>
      <c r="H3262" s="338" t="str">
        <f>IF(ISNUMBER(E3262), IF(G3262&gt;'Bulk DivVar Analysis'!$D$9,"Pass","Fail"),"")</f>
        <v/>
      </c>
      <c r="I3262" s="338" t="str">
        <f t="shared" si="52"/>
        <v/>
      </c>
      <c r="J3262" s="339"/>
      <c r="K3262" s="339"/>
      <c r="L3262" s="339"/>
      <c r="M3262" s="339"/>
      <c r="N3262" s="339"/>
      <c r="O3262" s="339"/>
      <c r="P3262" s="339"/>
      <c r="Q3262" s="339"/>
    </row>
    <row r="3263" spans="1:17" ht="13.5" customHeight="1">
      <c r="A3263" s="481"/>
      <c r="B3263" s="481"/>
      <c r="C3263" s="481"/>
      <c r="D3263" s="481"/>
      <c r="E3263" s="481"/>
      <c r="F3263" s="339"/>
      <c r="G3263" s="340" t="str">
        <f>IF(ISNUMBER(E3263),E3263/'Bulk DivVar Analysis'!$C$7,"")</f>
        <v/>
      </c>
      <c r="H3263" s="338" t="str">
        <f>IF(ISNUMBER(E3263), IF(G3263&gt;'Bulk DivVar Analysis'!$D$9,"Pass","Fail"),"")</f>
        <v/>
      </c>
      <c r="I3263" s="338" t="str">
        <f t="shared" si="52"/>
        <v/>
      </c>
      <c r="J3263" s="339"/>
      <c r="K3263" s="339"/>
      <c r="L3263" s="339"/>
      <c r="M3263" s="339"/>
      <c r="N3263" s="339"/>
      <c r="O3263" s="339"/>
      <c r="P3263" s="339"/>
      <c r="Q3263" s="339"/>
    </row>
    <row r="3264" spans="1:17" ht="13.5" customHeight="1">
      <c r="A3264" s="481"/>
      <c r="B3264" s="481"/>
      <c r="C3264" s="481"/>
      <c r="D3264" s="481"/>
      <c r="E3264" s="481"/>
      <c r="F3264" s="339"/>
      <c r="G3264" s="340" t="str">
        <f>IF(ISNUMBER(E3264),E3264/'Bulk DivVar Analysis'!$C$7,"")</f>
        <v/>
      </c>
      <c r="H3264" s="338" t="str">
        <f>IF(ISNUMBER(E3264), IF(G3264&gt;'Bulk DivVar Analysis'!$D$9,"Pass","Fail"),"")</f>
        <v/>
      </c>
      <c r="I3264" s="338" t="str">
        <f t="shared" si="52"/>
        <v/>
      </c>
      <c r="J3264" s="339"/>
      <c r="K3264" s="339"/>
      <c r="L3264" s="339"/>
      <c r="M3264" s="339"/>
      <c r="N3264" s="339"/>
      <c r="O3264" s="339"/>
      <c r="P3264" s="339"/>
      <c r="Q3264" s="339"/>
    </row>
    <row r="3265" spans="1:17" ht="13.5" customHeight="1">
      <c r="A3265" s="481"/>
      <c r="B3265" s="481"/>
      <c r="C3265" s="481"/>
      <c r="D3265" s="481"/>
      <c r="E3265" s="481"/>
      <c r="F3265" s="339"/>
      <c r="G3265" s="340" t="str">
        <f>IF(ISNUMBER(E3265),E3265/'Bulk DivVar Analysis'!$C$7,"")</f>
        <v/>
      </c>
      <c r="H3265" s="338" t="str">
        <f>IF(ISNUMBER(E3265), IF(G3265&gt;'Bulk DivVar Analysis'!$D$9,"Pass","Fail"),"")</f>
        <v/>
      </c>
      <c r="I3265" s="338" t="str">
        <f t="shared" si="52"/>
        <v/>
      </c>
      <c r="J3265" s="339"/>
      <c r="K3265" s="339"/>
      <c r="L3265" s="339"/>
      <c r="M3265" s="339"/>
      <c r="N3265" s="339"/>
      <c r="O3265" s="339"/>
      <c r="P3265" s="339"/>
      <c r="Q3265" s="339"/>
    </row>
    <row r="3266" spans="1:17" ht="13.5" customHeight="1">
      <c r="A3266" s="481"/>
      <c r="B3266" s="481"/>
      <c r="C3266" s="481"/>
      <c r="D3266" s="481"/>
      <c r="E3266" s="481"/>
      <c r="F3266" s="339"/>
      <c r="G3266" s="340" t="str">
        <f>IF(ISNUMBER(E3266),E3266/'Bulk DivVar Analysis'!$C$7,"")</f>
        <v/>
      </c>
      <c r="H3266" s="338" t="str">
        <f>IF(ISNUMBER(E3266), IF(G3266&gt;'Bulk DivVar Analysis'!$D$9,"Pass","Fail"),"")</f>
        <v/>
      </c>
      <c r="I3266" s="338" t="str">
        <f t="shared" si="52"/>
        <v/>
      </c>
      <c r="J3266" s="339"/>
      <c r="K3266" s="339"/>
      <c r="L3266" s="339"/>
      <c r="M3266" s="339"/>
      <c r="N3266" s="339"/>
      <c r="O3266" s="339"/>
      <c r="P3266" s="339"/>
      <c r="Q3266" s="339"/>
    </row>
    <row r="3267" spans="1:17" ht="13.5" customHeight="1">
      <c r="A3267" s="481"/>
      <c r="B3267" s="481"/>
      <c r="C3267" s="481"/>
      <c r="D3267" s="481"/>
      <c r="E3267" s="481"/>
      <c r="F3267" s="339"/>
      <c r="G3267" s="340" t="str">
        <f>IF(ISNUMBER(E3267),E3267/'Bulk DivVar Analysis'!$C$7,"")</f>
        <v/>
      </c>
      <c r="H3267" s="338" t="str">
        <f>IF(ISNUMBER(E3267), IF(G3267&gt;'Bulk DivVar Analysis'!$D$9,"Pass","Fail"),"")</f>
        <v/>
      </c>
      <c r="I3267" s="338" t="str">
        <f t="shared" ref="I3267:I3330" si="53">_xlfn.TEXTJOIN("_",TRUE,B3267,C3267)</f>
        <v/>
      </c>
      <c r="J3267" s="339"/>
      <c r="K3267" s="339"/>
      <c r="L3267" s="339"/>
      <c r="M3267" s="339"/>
      <c r="N3267" s="339"/>
      <c r="O3267" s="339"/>
      <c r="P3267" s="339"/>
      <c r="Q3267" s="339"/>
    </row>
    <row r="3268" spans="1:17" ht="13.5" customHeight="1">
      <c r="A3268" s="481"/>
      <c r="B3268" s="481"/>
      <c r="C3268" s="481"/>
      <c r="D3268" s="481"/>
      <c r="E3268" s="481"/>
      <c r="F3268" s="339"/>
      <c r="G3268" s="340" t="str">
        <f>IF(ISNUMBER(E3268),E3268/'Bulk DivVar Analysis'!$C$7,"")</f>
        <v/>
      </c>
      <c r="H3268" s="338" t="str">
        <f>IF(ISNUMBER(E3268), IF(G3268&gt;'Bulk DivVar Analysis'!$D$9,"Pass","Fail"),"")</f>
        <v/>
      </c>
      <c r="I3268" s="338" t="str">
        <f t="shared" si="53"/>
        <v/>
      </c>
      <c r="J3268" s="339"/>
      <c r="K3268" s="339"/>
      <c r="L3268" s="339"/>
      <c r="M3268" s="339"/>
      <c r="N3268" s="339"/>
      <c r="O3268" s="339"/>
      <c r="P3268" s="339"/>
      <c r="Q3268" s="339"/>
    </row>
    <row r="3269" spans="1:17" ht="13.5" customHeight="1">
      <c r="A3269" s="481"/>
      <c r="B3269" s="481"/>
      <c r="C3269" s="481"/>
      <c r="D3269" s="481"/>
      <c r="E3269" s="481"/>
      <c r="F3269" s="339"/>
      <c r="G3269" s="340" t="str">
        <f>IF(ISNUMBER(E3269),E3269/'Bulk DivVar Analysis'!$C$7,"")</f>
        <v/>
      </c>
      <c r="H3269" s="338" t="str">
        <f>IF(ISNUMBER(E3269), IF(G3269&gt;'Bulk DivVar Analysis'!$D$9,"Pass","Fail"),"")</f>
        <v/>
      </c>
      <c r="I3269" s="338" t="str">
        <f t="shared" si="53"/>
        <v/>
      </c>
      <c r="J3269" s="339"/>
      <c r="K3269" s="339"/>
      <c r="L3269" s="339"/>
      <c r="M3269" s="339"/>
      <c r="N3269" s="339"/>
      <c r="O3269" s="339"/>
      <c r="P3269" s="339"/>
      <c r="Q3269" s="339"/>
    </row>
    <row r="3270" spans="1:17" ht="13.5" customHeight="1">
      <c r="A3270" s="481"/>
      <c r="B3270" s="481"/>
      <c r="C3270" s="481"/>
      <c r="D3270" s="481"/>
      <c r="E3270" s="481"/>
      <c r="F3270" s="339"/>
      <c r="G3270" s="340" t="str">
        <f>IF(ISNUMBER(E3270),E3270/'Bulk DivVar Analysis'!$C$7,"")</f>
        <v/>
      </c>
      <c r="H3270" s="338" t="str">
        <f>IF(ISNUMBER(E3270), IF(G3270&gt;'Bulk DivVar Analysis'!$D$9,"Pass","Fail"),"")</f>
        <v/>
      </c>
      <c r="I3270" s="338" t="str">
        <f t="shared" si="53"/>
        <v/>
      </c>
      <c r="J3270" s="339"/>
      <c r="K3270" s="339"/>
      <c r="L3270" s="339"/>
      <c r="M3270" s="339"/>
      <c r="N3270" s="339"/>
      <c r="O3270" s="339"/>
      <c r="P3270" s="339"/>
      <c r="Q3270" s="339"/>
    </row>
    <row r="3271" spans="1:17" ht="13.5" customHeight="1">
      <c r="A3271" s="481"/>
      <c r="B3271" s="481"/>
      <c r="C3271" s="481"/>
      <c r="D3271" s="481"/>
      <c r="E3271" s="481"/>
      <c r="F3271" s="339"/>
      <c r="G3271" s="340" t="str">
        <f>IF(ISNUMBER(E3271),E3271/'Bulk DivVar Analysis'!$C$7,"")</f>
        <v/>
      </c>
      <c r="H3271" s="338" t="str">
        <f>IF(ISNUMBER(E3271), IF(G3271&gt;'Bulk DivVar Analysis'!$D$9,"Pass","Fail"),"")</f>
        <v/>
      </c>
      <c r="I3271" s="338" t="str">
        <f t="shared" si="53"/>
        <v/>
      </c>
      <c r="J3271" s="339"/>
      <c r="K3271" s="339"/>
      <c r="L3271" s="339"/>
      <c r="M3271" s="339"/>
      <c r="N3271" s="339"/>
      <c r="O3271" s="339"/>
      <c r="P3271" s="339"/>
      <c r="Q3271" s="339"/>
    </row>
    <row r="3272" spans="1:17" ht="13.5" customHeight="1">
      <c r="A3272" s="481"/>
      <c r="B3272" s="481"/>
      <c r="C3272" s="481"/>
      <c r="D3272" s="481"/>
      <c r="E3272" s="481"/>
      <c r="F3272" s="339"/>
      <c r="G3272" s="340" t="str">
        <f>IF(ISNUMBER(E3272),E3272/'Bulk DivVar Analysis'!$C$7,"")</f>
        <v/>
      </c>
      <c r="H3272" s="338" t="str">
        <f>IF(ISNUMBER(E3272), IF(G3272&gt;'Bulk DivVar Analysis'!$D$9,"Pass","Fail"),"")</f>
        <v/>
      </c>
      <c r="I3272" s="338" t="str">
        <f t="shared" si="53"/>
        <v/>
      </c>
      <c r="J3272" s="339"/>
      <c r="K3272" s="339"/>
      <c r="L3272" s="339"/>
      <c r="M3272" s="339"/>
      <c r="N3272" s="339"/>
      <c r="O3272" s="339"/>
      <c r="P3272" s="339"/>
      <c r="Q3272" s="339"/>
    </row>
    <row r="3273" spans="1:17" ht="13.5" customHeight="1">
      <c r="A3273" s="481"/>
      <c r="B3273" s="481"/>
      <c r="C3273" s="481"/>
      <c r="D3273" s="481"/>
      <c r="E3273" s="481"/>
      <c r="F3273" s="339"/>
      <c r="G3273" s="340" t="str">
        <f>IF(ISNUMBER(E3273),E3273/'Bulk DivVar Analysis'!$C$7,"")</f>
        <v/>
      </c>
      <c r="H3273" s="338" t="str">
        <f>IF(ISNUMBER(E3273), IF(G3273&gt;'Bulk DivVar Analysis'!$D$9,"Pass","Fail"),"")</f>
        <v/>
      </c>
      <c r="I3273" s="338" t="str">
        <f t="shared" si="53"/>
        <v/>
      </c>
      <c r="J3273" s="339"/>
      <c r="K3273" s="339"/>
      <c r="L3273" s="339"/>
      <c r="M3273" s="339"/>
      <c r="N3273" s="339"/>
      <c r="O3273" s="339"/>
      <c r="P3273" s="339"/>
      <c r="Q3273" s="339"/>
    </row>
    <row r="3274" spans="1:17" ht="13.5" customHeight="1">
      <c r="A3274" s="481"/>
      <c r="B3274" s="481"/>
      <c r="C3274" s="481"/>
      <c r="D3274" s="481"/>
      <c r="E3274" s="481"/>
      <c r="F3274" s="339"/>
      <c r="G3274" s="340" t="str">
        <f>IF(ISNUMBER(E3274),E3274/'Bulk DivVar Analysis'!$C$7,"")</f>
        <v/>
      </c>
      <c r="H3274" s="338" t="str">
        <f>IF(ISNUMBER(E3274), IF(G3274&gt;'Bulk DivVar Analysis'!$D$9,"Pass","Fail"),"")</f>
        <v/>
      </c>
      <c r="I3274" s="338" t="str">
        <f t="shared" si="53"/>
        <v/>
      </c>
      <c r="J3274" s="339"/>
      <c r="K3274" s="339"/>
      <c r="L3274" s="339"/>
      <c r="M3274" s="339"/>
      <c r="N3274" s="339"/>
      <c r="O3274" s="339"/>
      <c r="P3274" s="339"/>
      <c r="Q3274" s="339"/>
    </row>
    <row r="3275" spans="1:17" ht="13.5" customHeight="1">
      <c r="A3275" s="481"/>
      <c r="B3275" s="481"/>
      <c r="C3275" s="481"/>
      <c r="D3275" s="481"/>
      <c r="E3275" s="481"/>
      <c r="F3275" s="339"/>
      <c r="G3275" s="340" t="str">
        <f>IF(ISNUMBER(E3275),E3275/'Bulk DivVar Analysis'!$C$7,"")</f>
        <v/>
      </c>
      <c r="H3275" s="338" t="str">
        <f>IF(ISNUMBER(E3275), IF(G3275&gt;'Bulk DivVar Analysis'!$D$9,"Pass","Fail"),"")</f>
        <v/>
      </c>
      <c r="I3275" s="338" t="str">
        <f t="shared" si="53"/>
        <v/>
      </c>
      <c r="J3275" s="339"/>
      <c r="K3275" s="339"/>
      <c r="L3275" s="339"/>
      <c r="M3275" s="339"/>
      <c r="N3275" s="339"/>
      <c r="O3275" s="339"/>
      <c r="P3275" s="339"/>
      <c r="Q3275" s="339"/>
    </row>
    <row r="3276" spans="1:17" ht="13.5" customHeight="1">
      <c r="A3276" s="481"/>
      <c r="B3276" s="481"/>
      <c r="C3276" s="481"/>
      <c r="D3276" s="481"/>
      <c r="E3276" s="481"/>
      <c r="F3276" s="339"/>
      <c r="G3276" s="340" t="str">
        <f>IF(ISNUMBER(E3276),E3276/'Bulk DivVar Analysis'!$C$7,"")</f>
        <v/>
      </c>
      <c r="H3276" s="338" t="str">
        <f>IF(ISNUMBER(E3276), IF(G3276&gt;'Bulk DivVar Analysis'!$D$9,"Pass","Fail"),"")</f>
        <v/>
      </c>
      <c r="I3276" s="338" t="str">
        <f t="shared" si="53"/>
        <v/>
      </c>
      <c r="J3276" s="339"/>
      <c r="K3276" s="339"/>
      <c r="L3276" s="339"/>
      <c r="M3276" s="339"/>
      <c r="N3276" s="339"/>
      <c r="O3276" s="339"/>
      <c r="P3276" s="339"/>
      <c r="Q3276" s="339"/>
    </row>
    <row r="3277" spans="1:17" ht="13.5" customHeight="1">
      <c r="A3277" s="481"/>
      <c r="B3277" s="481"/>
      <c r="C3277" s="481"/>
      <c r="D3277" s="481"/>
      <c r="E3277" s="481"/>
      <c r="F3277" s="339"/>
      <c r="G3277" s="340" t="str">
        <f>IF(ISNUMBER(E3277),E3277/'Bulk DivVar Analysis'!$C$7,"")</f>
        <v/>
      </c>
      <c r="H3277" s="338" t="str">
        <f>IF(ISNUMBER(E3277), IF(G3277&gt;'Bulk DivVar Analysis'!$D$9,"Pass","Fail"),"")</f>
        <v/>
      </c>
      <c r="I3277" s="338" t="str">
        <f t="shared" si="53"/>
        <v/>
      </c>
      <c r="J3277" s="339"/>
      <c r="K3277" s="339"/>
      <c r="L3277" s="339"/>
      <c r="M3277" s="339"/>
      <c r="N3277" s="339"/>
      <c r="O3277" s="339"/>
      <c r="P3277" s="339"/>
      <c r="Q3277" s="339"/>
    </row>
    <row r="3278" spans="1:17" ht="13.5" customHeight="1">
      <c r="A3278" s="481"/>
      <c r="B3278" s="481"/>
      <c r="C3278" s="481"/>
      <c r="D3278" s="481"/>
      <c r="E3278" s="481"/>
      <c r="F3278" s="339"/>
      <c r="G3278" s="340" t="str">
        <f>IF(ISNUMBER(E3278),E3278/'Bulk DivVar Analysis'!$C$7,"")</f>
        <v/>
      </c>
      <c r="H3278" s="338" t="str">
        <f>IF(ISNUMBER(E3278), IF(G3278&gt;'Bulk DivVar Analysis'!$D$9,"Pass","Fail"),"")</f>
        <v/>
      </c>
      <c r="I3278" s="338" t="str">
        <f t="shared" si="53"/>
        <v/>
      </c>
      <c r="J3278" s="339"/>
      <c r="K3278" s="339"/>
      <c r="L3278" s="339"/>
      <c r="M3278" s="339"/>
      <c r="N3278" s="339"/>
      <c r="O3278" s="339"/>
      <c r="P3278" s="339"/>
      <c r="Q3278" s="339"/>
    </row>
    <row r="3279" spans="1:17" ht="13.5" customHeight="1">
      <c r="A3279" s="481"/>
      <c r="B3279" s="481"/>
      <c r="C3279" s="481"/>
      <c r="D3279" s="481"/>
      <c r="E3279" s="481"/>
      <c r="F3279" s="339"/>
      <c r="G3279" s="340" t="str">
        <f>IF(ISNUMBER(E3279),E3279/'Bulk DivVar Analysis'!$C$7,"")</f>
        <v/>
      </c>
      <c r="H3279" s="338" t="str">
        <f>IF(ISNUMBER(E3279), IF(G3279&gt;'Bulk DivVar Analysis'!$D$9,"Pass","Fail"),"")</f>
        <v/>
      </c>
      <c r="I3279" s="338" t="str">
        <f t="shared" si="53"/>
        <v/>
      </c>
      <c r="J3279" s="339"/>
      <c r="K3279" s="339"/>
      <c r="L3279" s="339"/>
      <c r="M3279" s="339"/>
      <c r="N3279" s="339"/>
      <c r="O3279" s="339"/>
      <c r="P3279" s="339"/>
      <c r="Q3279" s="339"/>
    </row>
    <row r="3280" spans="1:17" ht="13.5" customHeight="1">
      <c r="A3280" s="481"/>
      <c r="B3280" s="481"/>
      <c r="C3280" s="481"/>
      <c r="D3280" s="481"/>
      <c r="E3280" s="481"/>
      <c r="F3280" s="339"/>
      <c r="G3280" s="340" t="str">
        <f>IF(ISNUMBER(E3280),E3280/'Bulk DivVar Analysis'!$C$7,"")</f>
        <v/>
      </c>
      <c r="H3280" s="338" t="str">
        <f>IF(ISNUMBER(E3280), IF(G3280&gt;'Bulk DivVar Analysis'!$D$9,"Pass","Fail"),"")</f>
        <v/>
      </c>
      <c r="I3280" s="338" t="str">
        <f t="shared" si="53"/>
        <v/>
      </c>
      <c r="J3280" s="339"/>
      <c r="K3280" s="339"/>
      <c r="L3280" s="339"/>
      <c r="M3280" s="339"/>
      <c r="N3280" s="339"/>
      <c r="O3280" s="339"/>
      <c r="P3280" s="339"/>
      <c r="Q3280" s="339"/>
    </row>
    <row r="3281" spans="1:17" ht="13.5" customHeight="1">
      <c r="A3281" s="481"/>
      <c r="B3281" s="481"/>
      <c r="C3281" s="481"/>
      <c r="D3281" s="481"/>
      <c r="E3281" s="481"/>
      <c r="F3281" s="339"/>
      <c r="G3281" s="340" t="str">
        <f>IF(ISNUMBER(E3281),E3281/'Bulk DivVar Analysis'!$C$7,"")</f>
        <v/>
      </c>
      <c r="H3281" s="338" t="str">
        <f>IF(ISNUMBER(E3281), IF(G3281&gt;'Bulk DivVar Analysis'!$D$9,"Pass","Fail"),"")</f>
        <v/>
      </c>
      <c r="I3281" s="338" t="str">
        <f t="shared" si="53"/>
        <v/>
      </c>
      <c r="J3281" s="339"/>
      <c r="K3281" s="339"/>
      <c r="L3281" s="339"/>
      <c r="M3281" s="339"/>
      <c r="N3281" s="339"/>
      <c r="O3281" s="339"/>
      <c r="P3281" s="339"/>
      <c r="Q3281" s="339"/>
    </row>
    <row r="3282" spans="1:17" ht="13.5" customHeight="1">
      <c r="A3282" s="481"/>
      <c r="B3282" s="481"/>
      <c r="C3282" s="481"/>
      <c r="D3282" s="481"/>
      <c r="E3282" s="481"/>
      <c r="F3282" s="339"/>
      <c r="G3282" s="340" t="str">
        <f>IF(ISNUMBER(E3282),E3282/'Bulk DivVar Analysis'!$C$7,"")</f>
        <v/>
      </c>
      <c r="H3282" s="338" t="str">
        <f>IF(ISNUMBER(E3282), IF(G3282&gt;'Bulk DivVar Analysis'!$D$9,"Pass","Fail"),"")</f>
        <v/>
      </c>
      <c r="I3282" s="338" t="str">
        <f t="shared" si="53"/>
        <v/>
      </c>
      <c r="J3282" s="339"/>
      <c r="K3282" s="339"/>
      <c r="L3282" s="339"/>
      <c r="M3282" s="339"/>
      <c r="N3282" s="339"/>
      <c r="O3282" s="339"/>
      <c r="P3282" s="339"/>
      <c r="Q3282" s="339"/>
    </row>
    <row r="3283" spans="1:17" ht="13.5" customHeight="1">
      <c r="A3283" s="481"/>
      <c r="B3283" s="481"/>
      <c r="C3283" s="481"/>
      <c r="D3283" s="481"/>
      <c r="E3283" s="481"/>
      <c r="F3283" s="339"/>
      <c r="G3283" s="340" t="str">
        <f>IF(ISNUMBER(E3283),E3283/'Bulk DivVar Analysis'!$C$7,"")</f>
        <v/>
      </c>
      <c r="H3283" s="338" t="str">
        <f>IF(ISNUMBER(E3283), IF(G3283&gt;'Bulk DivVar Analysis'!$D$9,"Pass","Fail"),"")</f>
        <v/>
      </c>
      <c r="I3283" s="338" t="str">
        <f t="shared" si="53"/>
        <v/>
      </c>
      <c r="J3283" s="339"/>
      <c r="K3283" s="339"/>
      <c r="L3283" s="339"/>
      <c r="M3283" s="339"/>
      <c r="N3283" s="339"/>
      <c r="O3283" s="339"/>
      <c r="P3283" s="339"/>
      <c r="Q3283" s="339"/>
    </row>
    <row r="3284" spans="1:17" ht="13.5" customHeight="1">
      <c r="A3284" s="481"/>
      <c r="B3284" s="481"/>
      <c r="C3284" s="481"/>
      <c r="D3284" s="481"/>
      <c r="E3284" s="481"/>
      <c r="F3284" s="339"/>
      <c r="G3284" s="340" t="str">
        <f>IF(ISNUMBER(E3284),E3284/'Bulk DivVar Analysis'!$C$7,"")</f>
        <v/>
      </c>
      <c r="H3284" s="338" t="str">
        <f>IF(ISNUMBER(E3284), IF(G3284&gt;'Bulk DivVar Analysis'!$D$9,"Pass","Fail"),"")</f>
        <v/>
      </c>
      <c r="I3284" s="338" t="str">
        <f t="shared" si="53"/>
        <v/>
      </c>
      <c r="J3284" s="339"/>
      <c r="K3284" s="339"/>
      <c r="L3284" s="339"/>
      <c r="M3284" s="339"/>
      <c r="N3284" s="339"/>
      <c r="O3284" s="339"/>
      <c r="P3284" s="339"/>
      <c r="Q3284" s="339"/>
    </row>
    <row r="3285" spans="1:17" ht="13.5" customHeight="1">
      <c r="A3285" s="481"/>
      <c r="B3285" s="481"/>
      <c r="C3285" s="481"/>
      <c r="D3285" s="481"/>
      <c r="E3285" s="481"/>
      <c r="F3285" s="339"/>
      <c r="G3285" s="340" t="str">
        <f>IF(ISNUMBER(E3285),E3285/'Bulk DivVar Analysis'!$C$7,"")</f>
        <v/>
      </c>
      <c r="H3285" s="338" t="str">
        <f>IF(ISNUMBER(E3285), IF(G3285&gt;'Bulk DivVar Analysis'!$D$9,"Pass","Fail"),"")</f>
        <v/>
      </c>
      <c r="I3285" s="338" t="str">
        <f t="shared" si="53"/>
        <v/>
      </c>
      <c r="J3285" s="339"/>
      <c r="K3285" s="339"/>
      <c r="L3285" s="339"/>
      <c r="M3285" s="339"/>
      <c r="N3285" s="339"/>
      <c r="O3285" s="339"/>
      <c r="P3285" s="339"/>
      <c r="Q3285" s="339"/>
    </row>
    <row r="3286" spans="1:17" ht="13.5" customHeight="1">
      <c r="A3286" s="481"/>
      <c r="B3286" s="481"/>
      <c r="C3286" s="481"/>
      <c r="D3286" s="481"/>
      <c r="E3286" s="481"/>
      <c r="F3286" s="339"/>
      <c r="G3286" s="340" t="str">
        <f>IF(ISNUMBER(E3286),E3286/'Bulk DivVar Analysis'!$C$7,"")</f>
        <v/>
      </c>
      <c r="H3286" s="338" t="str">
        <f>IF(ISNUMBER(E3286), IF(G3286&gt;'Bulk DivVar Analysis'!$D$9,"Pass","Fail"),"")</f>
        <v/>
      </c>
      <c r="I3286" s="338" t="str">
        <f t="shared" si="53"/>
        <v/>
      </c>
      <c r="J3286" s="339"/>
      <c r="K3286" s="339"/>
      <c r="L3286" s="339"/>
      <c r="M3286" s="339"/>
      <c r="N3286" s="339"/>
      <c r="O3286" s="339"/>
      <c r="P3286" s="339"/>
      <c r="Q3286" s="339"/>
    </row>
    <row r="3287" spans="1:17" ht="13.5" customHeight="1">
      <c r="A3287" s="481"/>
      <c r="B3287" s="481"/>
      <c r="C3287" s="481"/>
      <c r="D3287" s="481"/>
      <c r="E3287" s="481"/>
      <c r="F3287" s="339"/>
      <c r="G3287" s="340" t="str">
        <f>IF(ISNUMBER(E3287),E3287/'Bulk DivVar Analysis'!$C$7,"")</f>
        <v/>
      </c>
      <c r="H3287" s="338" t="str">
        <f>IF(ISNUMBER(E3287), IF(G3287&gt;'Bulk DivVar Analysis'!$D$9,"Pass","Fail"),"")</f>
        <v/>
      </c>
      <c r="I3287" s="338" t="str">
        <f t="shared" si="53"/>
        <v/>
      </c>
      <c r="J3287" s="339"/>
      <c r="K3287" s="339"/>
      <c r="L3287" s="339"/>
      <c r="M3287" s="339"/>
      <c r="N3287" s="339"/>
      <c r="O3287" s="339"/>
      <c r="P3287" s="339"/>
      <c r="Q3287" s="339"/>
    </row>
    <row r="3288" spans="1:17" ht="13.5" customHeight="1">
      <c r="A3288" s="481"/>
      <c r="B3288" s="481"/>
      <c r="C3288" s="481"/>
      <c r="D3288" s="481"/>
      <c r="E3288" s="481"/>
      <c r="F3288" s="339"/>
      <c r="G3288" s="340" t="str">
        <f>IF(ISNUMBER(E3288),E3288/'Bulk DivVar Analysis'!$C$7,"")</f>
        <v/>
      </c>
      <c r="H3288" s="338" t="str">
        <f>IF(ISNUMBER(E3288), IF(G3288&gt;'Bulk DivVar Analysis'!$D$9,"Pass","Fail"),"")</f>
        <v/>
      </c>
      <c r="I3288" s="338" t="str">
        <f t="shared" si="53"/>
        <v/>
      </c>
      <c r="J3288" s="339"/>
      <c r="K3288" s="339"/>
      <c r="L3288" s="339"/>
      <c r="M3288" s="339"/>
      <c r="N3288" s="339"/>
      <c r="O3288" s="339"/>
      <c r="P3288" s="339"/>
      <c r="Q3288" s="339"/>
    </row>
    <row r="3289" spans="1:17" ht="13.5" customHeight="1">
      <c r="A3289" s="481"/>
      <c r="B3289" s="481"/>
      <c r="C3289" s="481"/>
      <c r="D3289" s="481"/>
      <c r="E3289" s="481"/>
      <c r="F3289" s="339"/>
      <c r="G3289" s="340" t="str">
        <f>IF(ISNUMBER(E3289),E3289/'Bulk DivVar Analysis'!$C$7,"")</f>
        <v/>
      </c>
      <c r="H3289" s="338" t="str">
        <f>IF(ISNUMBER(E3289), IF(G3289&gt;'Bulk DivVar Analysis'!$D$9,"Pass","Fail"),"")</f>
        <v/>
      </c>
      <c r="I3289" s="338" t="str">
        <f t="shared" si="53"/>
        <v/>
      </c>
      <c r="J3289" s="339"/>
      <c r="K3289" s="339"/>
      <c r="L3289" s="339"/>
      <c r="M3289" s="339"/>
      <c r="N3289" s="339"/>
      <c r="O3289" s="339"/>
      <c r="P3289" s="339"/>
      <c r="Q3289" s="339"/>
    </row>
    <row r="3290" spans="1:17" ht="13.5" customHeight="1">
      <c r="A3290" s="481"/>
      <c r="B3290" s="481"/>
      <c r="C3290" s="481"/>
      <c r="D3290" s="481"/>
      <c r="E3290" s="481"/>
      <c r="F3290" s="339"/>
      <c r="G3290" s="340" t="str">
        <f>IF(ISNUMBER(E3290),E3290/'Bulk DivVar Analysis'!$C$7,"")</f>
        <v/>
      </c>
      <c r="H3290" s="338" t="str">
        <f>IF(ISNUMBER(E3290), IF(G3290&gt;'Bulk DivVar Analysis'!$D$9,"Pass","Fail"),"")</f>
        <v/>
      </c>
      <c r="I3290" s="338" t="str">
        <f t="shared" si="53"/>
        <v/>
      </c>
      <c r="J3290" s="339"/>
      <c r="K3290" s="339"/>
      <c r="L3290" s="339"/>
      <c r="M3290" s="339"/>
      <c r="N3290" s="339"/>
      <c r="O3290" s="339"/>
      <c r="P3290" s="339"/>
      <c r="Q3290" s="339"/>
    </row>
    <row r="3291" spans="1:17" ht="13.5" customHeight="1">
      <c r="A3291" s="481"/>
      <c r="B3291" s="481"/>
      <c r="C3291" s="481"/>
      <c r="D3291" s="481"/>
      <c r="E3291" s="481"/>
      <c r="F3291" s="339"/>
      <c r="G3291" s="340" t="str">
        <f>IF(ISNUMBER(E3291),E3291/'Bulk DivVar Analysis'!$C$7,"")</f>
        <v/>
      </c>
      <c r="H3291" s="338" t="str">
        <f>IF(ISNUMBER(E3291), IF(G3291&gt;'Bulk DivVar Analysis'!$D$9,"Pass","Fail"),"")</f>
        <v/>
      </c>
      <c r="I3291" s="338" t="str">
        <f t="shared" si="53"/>
        <v/>
      </c>
      <c r="J3291" s="339"/>
      <c r="K3291" s="339"/>
      <c r="L3291" s="339"/>
      <c r="M3291" s="339"/>
      <c r="N3291" s="339"/>
      <c r="O3291" s="339"/>
      <c r="P3291" s="339"/>
      <c r="Q3291" s="339"/>
    </row>
    <row r="3292" spans="1:17" ht="13.5" customHeight="1">
      <c r="A3292" s="481"/>
      <c r="B3292" s="481"/>
      <c r="C3292" s="481"/>
      <c r="D3292" s="481"/>
      <c r="E3292" s="481"/>
      <c r="F3292" s="339"/>
      <c r="G3292" s="340" t="str">
        <f>IF(ISNUMBER(E3292),E3292/'Bulk DivVar Analysis'!$C$7,"")</f>
        <v/>
      </c>
      <c r="H3292" s="338" t="str">
        <f>IF(ISNUMBER(E3292), IF(G3292&gt;'Bulk DivVar Analysis'!$D$9,"Pass","Fail"),"")</f>
        <v/>
      </c>
      <c r="I3292" s="338" t="str">
        <f t="shared" si="53"/>
        <v/>
      </c>
      <c r="J3292" s="339"/>
      <c r="K3292" s="339"/>
      <c r="L3292" s="339"/>
      <c r="M3292" s="339"/>
      <c r="N3292" s="339"/>
      <c r="O3292" s="339"/>
      <c r="P3292" s="339"/>
      <c r="Q3292" s="339"/>
    </row>
    <row r="3293" spans="1:17" ht="13.5" customHeight="1">
      <c r="A3293" s="481"/>
      <c r="B3293" s="481"/>
      <c r="C3293" s="481"/>
      <c r="D3293" s="481"/>
      <c r="E3293" s="481"/>
      <c r="F3293" s="339"/>
      <c r="G3293" s="340" t="str">
        <f>IF(ISNUMBER(E3293),E3293/'Bulk DivVar Analysis'!$C$7,"")</f>
        <v/>
      </c>
      <c r="H3293" s="338" t="str">
        <f>IF(ISNUMBER(E3293), IF(G3293&gt;'Bulk DivVar Analysis'!$D$9,"Pass","Fail"),"")</f>
        <v/>
      </c>
      <c r="I3293" s="338" t="str">
        <f t="shared" si="53"/>
        <v/>
      </c>
      <c r="J3293" s="339"/>
      <c r="K3293" s="339"/>
      <c r="L3293" s="339"/>
      <c r="M3293" s="339"/>
      <c r="N3293" s="339"/>
      <c r="O3293" s="339"/>
      <c r="P3293" s="339"/>
      <c r="Q3293" s="339"/>
    </row>
    <row r="3294" spans="1:17" ht="13.5" customHeight="1">
      <c r="A3294" s="481"/>
      <c r="B3294" s="481"/>
      <c r="C3294" s="481"/>
      <c r="D3294" s="481"/>
      <c r="E3294" s="481"/>
      <c r="F3294" s="339"/>
      <c r="G3294" s="340" t="str">
        <f>IF(ISNUMBER(E3294),E3294/'Bulk DivVar Analysis'!$C$7,"")</f>
        <v/>
      </c>
      <c r="H3294" s="338" t="str">
        <f>IF(ISNUMBER(E3294), IF(G3294&gt;'Bulk DivVar Analysis'!$D$9,"Pass","Fail"),"")</f>
        <v/>
      </c>
      <c r="I3294" s="338" t="str">
        <f t="shared" si="53"/>
        <v/>
      </c>
      <c r="J3294" s="339"/>
      <c r="K3294" s="339"/>
      <c r="L3294" s="339"/>
      <c r="M3294" s="339"/>
      <c r="N3294" s="339"/>
      <c r="O3294" s="339"/>
      <c r="P3294" s="339"/>
      <c r="Q3294" s="339"/>
    </row>
    <row r="3295" spans="1:17" ht="13.5" customHeight="1">
      <c r="A3295" s="481"/>
      <c r="B3295" s="481"/>
      <c r="C3295" s="481"/>
      <c r="D3295" s="481"/>
      <c r="E3295" s="481"/>
      <c r="F3295" s="339"/>
      <c r="G3295" s="340" t="str">
        <f>IF(ISNUMBER(E3295),E3295/'Bulk DivVar Analysis'!$C$7,"")</f>
        <v/>
      </c>
      <c r="H3295" s="338" t="str">
        <f>IF(ISNUMBER(E3295), IF(G3295&gt;'Bulk DivVar Analysis'!$D$9,"Pass","Fail"),"")</f>
        <v/>
      </c>
      <c r="I3295" s="338" t="str">
        <f t="shared" si="53"/>
        <v/>
      </c>
      <c r="J3295" s="339"/>
      <c r="K3295" s="339"/>
      <c r="L3295" s="339"/>
      <c r="M3295" s="339"/>
      <c r="N3295" s="339"/>
      <c r="O3295" s="339"/>
      <c r="P3295" s="339"/>
      <c r="Q3295" s="339"/>
    </row>
    <row r="3296" spans="1:17" ht="13.5" customHeight="1">
      <c r="A3296" s="481"/>
      <c r="B3296" s="481"/>
      <c r="C3296" s="481"/>
      <c r="D3296" s="481"/>
      <c r="E3296" s="481"/>
      <c r="F3296" s="339"/>
      <c r="G3296" s="340" t="str">
        <f>IF(ISNUMBER(E3296),E3296/'Bulk DivVar Analysis'!$C$7,"")</f>
        <v/>
      </c>
      <c r="H3296" s="338" t="str">
        <f>IF(ISNUMBER(E3296), IF(G3296&gt;'Bulk DivVar Analysis'!$D$9,"Pass","Fail"),"")</f>
        <v/>
      </c>
      <c r="I3296" s="338" t="str">
        <f t="shared" si="53"/>
        <v/>
      </c>
      <c r="J3296" s="339"/>
      <c r="K3296" s="339"/>
      <c r="L3296" s="339"/>
      <c r="M3296" s="339"/>
      <c r="N3296" s="339"/>
      <c r="O3296" s="339"/>
      <c r="P3296" s="339"/>
      <c r="Q3296" s="339"/>
    </row>
    <row r="3297" spans="1:17" ht="13.5" customHeight="1">
      <c r="A3297" s="481"/>
      <c r="B3297" s="481"/>
      <c r="C3297" s="481"/>
      <c r="D3297" s="481"/>
      <c r="E3297" s="481"/>
      <c r="F3297" s="339"/>
      <c r="G3297" s="340" t="str">
        <f>IF(ISNUMBER(E3297),E3297/'Bulk DivVar Analysis'!$C$7,"")</f>
        <v/>
      </c>
      <c r="H3297" s="338" t="str">
        <f>IF(ISNUMBER(E3297), IF(G3297&gt;'Bulk DivVar Analysis'!$D$9,"Pass","Fail"),"")</f>
        <v/>
      </c>
      <c r="I3297" s="338" t="str">
        <f t="shared" si="53"/>
        <v/>
      </c>
      <c r="J3297" s="339"/>
      <c r="K3297" s="339"/>
      <c r="L3297" s="339"/>
      <c r="M3297" s="339"/>
      <c r="N3297" s="339"/>
      <c r="O3297" s="339"/>
      <c r="P3297" s="339"/>
      <c r="Q3297" s="339"/>
    </row>
    <row r="3298" spans="1:17" ht="13.5" customHeight="1">
      <c r="A3298" s="481"/>
      <c r="B3298" s="481"/>
      <c r="C3298" s="481"/>
      <c r="D3298" s="481"/>
      <c r="E3298" s="481"/>
      <c r="F3298" s="339"/>
      <c r="G3298" s="340" t="str">
        <f>IF(ISNUMBER(E3298),E3298/'Bulk DivVar Analysis'!$C$7,"")</f>
        <v/>
      </c>
      <c r="H3298" s="338" t="str">
        <f>IF(ISNUMBER(E3298), IF(G3298&gt;'Bulk DivVar Analysis'!$D$9,"Pass","Fail"),"")</f>
        <v/>
      </c>
      <c r="I3298" s="338" t="str">
        <f t="shared" si="53"/>
        <v/>
      </c>
      <c r="J3298" s="339"/>
      <c r="K3298" s="339"/>
      <c r="L3298" s="339"/>
      <c r="M3298" s="339"/>
      <c r="N3298" s="339"/>
      <c r="O3298" s="339"/>
      <c r="P3298" s="339"/>
      <c r="Q3298" s="339"/>
    </row>
    <row r="3299" spans="1:17" ht="13.5" customHeight="1">
      <c r="A3299" s="481"/>
      <c r="B3299" s="481"/>
      <c r="C3299" s="481"/>
      <c r="D3299" s="481"/>
      <c r="E3299" s="481"/>
      <c r="F3299" s="339"/>
      <c r="G3299" s="340" t="str">
        <f>IF(ISNUMBER(E3299),E3299/'Bulk DivVar Analysis'!$C$7,"")</f>
        <v/>
      </c>
      <c r="H3299" s="338" t="str">
        <f>IF(ISNUMBER(E3299), IF(G3299&gt;'Bulk DivVar Analysis'!$D$9,"Pass","Fail"),"")</f>
        <v/>
      </c>
      <c r="I3299" s="338" t="str">
        <f t="shared" si="53"/>
        <v/>
      </c>
      <c r="J3299" s="339"/>
      <c r="K3299" s="339"/>
      <c r="L3299" s="339"/>
      <c r="M3299" s="339"/>
      <c r="N3299" s="339"/>
      <c r="O3299" s="339"/>
      <c r="P3299" s="339"/>
      <c r="Q3299" s="339"/>
    </row>
    <row r="3300" spans="1:17" ht="13.5" customHeight="1">
      <c r="A3300" s="481"/>
      <c r="B3300" s="481"/>
      <c r="C3300" s="481"/>
      <c r="D3300" s="481"/>
      <c r="E3300" s="481"/>
      <c r="F3300" s="339"/>
      <c r="G3300" s="340" t="str">
        <f>IF(ISNUMBER(E3300),E3300/'Bulk DivVar Analysis'!$C$7,"")</f>
        <v/>
      </c>
      <c r="H3300" s="338" t="str">
        <f>IF(ISNUMBER(E3300), IF(G3300&gt;'Bulk DivVar Analysis'!$D$9,"Pass","Fail"),"")</f>
        <v/>
      </c>
      <c r="I3300" s="338" t="str">
        <f t="shared" si="53"/>
        <v/>
      </c>
      <c r="J3300" s="339"/>
      <c r="K3300" s="339"/>
      <c r="L3300" s="339"/>
      <c r="M3300" s="339"/>
      <c r="N3300" s="339"/>
      <c r="O3300" s="339"/>
      <c r="P3300" s="339"/>
      <c r="Q3300" s="339"/>
    </row>
    <row r="3301" spans="1:17" ht="13.5" customHeight="1">
      <c r="A3301" s="481"/>
      <c r="B3301" s="481"/>
      <c r="C3301" s="481"/>
      <c r="D3301" s="481"/>
      <c r="E3301" s="481"/>
      <c r="F3301" s="339"/>
      <c r="G3301" s="340" t="str">
        <f>IF(ISNUMBER(E3301),E3301/'Bulk DivVar Analysis'!$C$7,"")</f>
        <v/>
      </c>
      <c r="H3301" s="338" t="str">
        <f>IF(ISNUMBER(E3301), IF(G3301&gt;'Bulk DivVar Analysis'!$D$9,"Pass","Fail"),"")</f>
        <v/>
      </c>
      <c r="I3301" s="338" t="str">
        <f t="shared" si="53"/>
        <v/>
      </c>
      <c r="J3301" s="339"/>
      <c r="K3301" s="339"/>
      <c r="L3301" s="339"/>
      <c r="M3301" s="339"/>
      <c r="N3301" s="339"/>
      <c r="O3301" s="339"/>
      <c r="P3301" s="339"/>
      <c r="Q3301" s="339"/>
    </row>
    <row r="3302" spans="1:17" ht="13.5" customHeight="1">
      <c r="A3302" s="481"/>
      <c r="B3302" s="481"/>
      <c r="C3302" s="481"/>
      <c r="D3302" s="481"/>
      <c r="E3302" s="481"/>
      <c r="F3302" s="339"/>
      <c r="G3302" s="340" t="str">
        <f>IF(ISNUMBER(E3302),E3302/'Bulk DivVar Analysis'!$C$7,"")</f>
        <v/>
      </c>
      <c r="H3302" s="338" t="str">
        <f>IF(ISNUMBER(E3302), IF(G3302&gt;'Bulk DivVar Analysis'!$D$9,"Pass","Fail"),"")</f>
        <v/>
      </c>
      <c r="I3302" s="338" t="str">
        <f t="shared" si="53"/>
        <v/>
      </c>
      <c r="J3302" s="339"/>
      <c r="K3302" s="339"/>
      <c r="L3302" s="339"/>
      <c r="M3302" s="339"/>
      <c r="N3302" s="339"/>
      <c r="O3302" s="339"/>
      <c r="P3302" s="339"/>
      <c r="Q3302" s="339"/>
    </row>
    <row r="3303" spans="1:17" ht="13.5" customHeight="1">
      <c r="A3303" s="481"/>
      <c r="B3303" s="481"/>
      <c r="C3303" s="481"/>
      <c r="D3303" s="481"/>
      <c r="E3303" s="481"/>
      <c r="F3303" s="339"/>
      <c r="G3303" s="340" t="str">
        <f>IF(ISNUMBER(E3303),E3303/'Bulk DivVar Analysis'!$C$7,"")</f>
        <v/>
      </c>
      <c r="H3303" s="338" t="str">
        <f>IF(ISNUMBER(E3303), IF(G3303&gt;'Bulk DivVar Analysis'!$D$9,"Pass","Fail"),"")</f>
        <v/>
      </c>
      <c r="I3303" s="338" t="str">
        <f t="shared" si="53"/>
        <v/>
      </c>
      <c r="J3303" s="339"/>
      <c r="K3303" s="339"/>
      <c r="L3303" s="339"/>
      <c r="M3303" s="339"/>
      <c r="N3303" s="339"/>
      <c r="O3303" s="339"/>
      <c r="P3303" s="339"/>
      <c r="Q3303" s="339"/>
    </row>
    <row r="3304" spans="1:17" ht="13.5" customHeight="1">
      <c r="A3304" s="481"/>
      <c r="B3304" s="481"/>
      <c r="C3304" s="481"/>
      <c r="D3304" s="481"/>
      <c r="E3304" s="481"/>
      <c r="F3304" s="339"/>
      <c r="G3304" s="340" t="str">
        <f>IF(ISNUMBER(E3304),E3304/'Bulk DivVar Analysis'!$C$7,"")</f>
        <v/>
      </c>
      <c r="H3304" s="338" t="str">
        <f>IF(ISNUMBER(E3304), IF(G3304&gt;'Bulk DivVar Analysis'!$D$9,"Pass","Fail"),"")</f>
        <v/>
      </c>
      <c r="I3304" s="338" t="str">
        <f t="shared" si="53"/>
        <v/>
      </c>
      <c r="J3304" s="339"/>
      <c r="K3304" s="339"/>
      <c r="L3304" s="339"/>
      <c r="M3304" s="339"/>
      <c r="N3304" s="339"/>
      <c r="O3304" s="339"/>
      <c r="P3304" s="339"/>
      <c r="Q3304" s="339"/>
    </row>
    <row r="3305" spans="1:17" ht="13.5" customHeight="1">
      <c r="A3305" s="481"/>
      <c r="B3305" s="481"/>
      <c r="C3305" s="481"/>
      <c r="D3305" s="481"/>
      <c r="E3305" s="481"/>
      <c r="F3305" s="339"/>
      <c r="G3305" s="340" t="str">
        <f>IF(ISNUMBER(E3305),E3305/'Bulk DivVar Analysis'!$C$7,"")</f>
        <v/>
      </c>
      <c r="H3305" s="338" t="str">
        <f>IF(ISNUMBER(E3305), IF(G3305&gt;'Bulk DivVar Analysis'!$D$9,"Pass","Fail"),"")</f>
        <v/>
      </c>
      <c r="I3305" s="338" t="str">
        <f t="shared" si="53"/>
        <v/>
      </c>
      <c r="J3305" s="339"/>
      <c r="K3305" s="339"/>
      <c r="L3305" s="339"/>
      <c r="M3305" s="339"/>
      <c r="N3305" s="339"/>
      <c r="O3305" s="339"/>
      <c r="P3305" s="339"/>
      <c r="Q3305" s="339"/>
    </row>
    <row r="3306" spans="1:17" ht="13.5" customHeight="1">
      <c r="A3306" s="481"/>
      <c r="B3306" s="481"/>
      <c r="C3306" s="481"/>
      <c r="D3306" s="481"/>
      <c r="E3306" s="481"/>
      <c r="F3306" s="339"/>
      <c r="G3306" s="340" t="str">
        <f>IF(ISNUMBER(E3306),E3306/'Bulk DivVar Analysis'!$C$7,"")</f>
        <v/>
      </c>
      <c r="H3306" s="338" t="str">
        <f>IF(ISNUMBER(E3306), IF(G3306&gt;'Bulk DivVar Analysis'!$D$9,"Pass","Fail"),"")</f>
        <v/>
      </c>
      <c r="I3306" s="338" t="str">
        <f t="shared" si="53"/>
        <v/>
      </c>
      <c r="J3306" s="339"/>
      <c r="K3306" s="339"/>
      <c r="L3306" s="339"/>
      <c r="M3306" s="339"/>
      <c r="N3306" s="339"/>
      <c r="O3306" s="339"/>
      <c r="P3306" s="339"/>
      <c r="Q3306" s="339"/>
    </row>
    <row r="3307" spans="1:17" ht="13.5" customHeight="1">
      <c r="A3307" s="481"/>
      <c r="B3307" s="481"/>
      <c r="C3307" s="481"/>
      <c r="D3307" s="481"/>
      <c r="E3307" s="481"/>
      <c r="F3307" s="339"/>
      <c r="G3307" s="340" t="str">
        <f>IF(ISNUMBER(E3307),E3307/'Bulk DivVar Analysis'!$C$7,"")</f>
        <v/>
      </c>
      <c r="H3307" s="338" t="str">
        <f>IF(ISNUMBER(E3307), IF(G3307&gt;'Bulk DivVar Analysis'!$D$9,"Pass","Fail"),"")</f>
        <v/>
      </c>
      <c r="I3307" s="338" t="str">
        <f t="shared" si="53"/>
        <v/>
      </c>
      <c r="J3307" s="339"/>
      <c r="K3307" s="339"/>
      <c r="L3307" s="339"/>
      <c r="M3307" s="339"/>
      <c r="N3307" s="339"/>
      <c r="O3307" s="339"/>
      <c r="P3307" s="339"/>
      <c r="Q3307" s="339"/>
    </row>
    <row r="3308" spans="1:17" ht="13.5" customHeight="1">
      <c r="A3308" s="481"/>
      <c r="B3308" s="481"/>
      <c r="C3308" s="481"/>
      <c r="D3308" s="481"/>
      <c r="E3308" s="481"/>
      <c r="F3308" s="339"/>
      <c r="G3308" s="340" t="str">
        <f>IF(ISNUMBER(E3308),E3308/'Bulk DivVar Analysis'!$C$7,"")</f>
        <v/>
      </c>
      <c r="H3308" s="338" t="str">
        <f>IF(ISNUMBER(E3308), IF(G3308&gt;'Bulk DivVar Analysis'!$D$9,"Pass","Fail"),"")</f>
        <v/>
      </c>
      <c r="I3308" s="338" t="str">
        <f t="shared" si="53"/>
        <v/>
      </c>
      <c r="J3308" s="339"/>
      <c r="K3308" s="339"/>
      <c r="L3308" s="339"/>
      <c r="M3308" s="339"/>
      <c r="N3308" s="339"/>
      <c r="O3308" s="339"/>
      <c r="P3308" s="339"/>
      <c r="Q3308" s="339"/>
    </row>
    <row r="3309" spans="1:17" ht="13.5" customHeight="1">
      <c r="A3309" s="481"/>
      <c r="B3309" s="481"/>
      <c r="C3309" s="481"/>
      <c r="D3309" s="481"/>
      <c r="E3309" s="481"/>
      <c r="F3309" s="339"/>
      <c r="G3309" s="340" t="str">
        <f>IF(ISNUMBER(E3309),E3309/'Bulk DivVar Analysis'!$C$7,"")</f>
        <v/>
      </c>
      <c r="H3309" s="338" t="str">
        <f>IF(ISNUMBER(E3309), IF(G3309&gt;'Bulk DivVar Analysis'!$D$9,"Pass","Fail"),"")</f>
        <v/>
      </c>
      <c r="I3309" s="338" t="str">
        <f t="shared" si="53"/>
        <v/>
      </c>
      <c r="J3309" s="339"/>
      <c r="K3309" s="339"/>
      <c r="L3309" s="339"/>
      <c r="M3309" s="339"/>
      <c r="N3309" s="339"/>
      <c r="O3309" s="339"/>
      <c r="P3309" s="339"/>
      <c r="Q3309" s="339"/>
    </row>
    <row r="3310" spans="1:17" ht="13.5" customHeight="1">
      <c r="A3310" s="481"/>
      <c r="B3310" s="481"/>
      <c r="C3310" s="481"/>
      <c r="D3310" s="481"/>
      <c r="E3310" s="481"/>
      <c r="F3310" s="339"/>
      <c r="G3310" s="340" t="str">
        <f>IF(ISNUMBER(E3310),E3310/'Bulk DivVar Analysis'!$C$7,"")</f>
        <v/>
      </c>
      <c r="H3310" s="338" t="str">
        <f>IF(ISNUMBER(E3310), IF(G3310&gt;'Bulk DivVar Analysis'!$D$9,"Pass","Fail"),"")</f>
        <v/>
      </c>
      <c r="I3310" s="338" t="str">
        <f t="shared" si="53"/>
        <v/>
      </c>
      <c r="J3310" s="339"/>
      <c r="K3310" s="339"/>
      <c r="L3310" s="339"/>
      <c r="M3310" s="339"/>
      <c r="N3310" s="339"/>
      <c r="O3310" s="339"/>
      <c r="P3310" s="339"/>
      <c r="Q3310" s="339"/>
    </row>
    <row r="3311" spans="1:17" ht="13.5" customHeight="1">
      <c r="A3311" s="481"/>
      <c r="B3311" s="481"/>
      <c r="C3311" s="481"/>
      <c r="D3311" s="481"/>
      <c r="E3311" s="481"/>
      <c r="F3311" s="339"/>
      <c r="G3311" s="340" t="str">
        <f>IF(ISNUMBER(E3311),E3311/'Bulk DivVar Analysis'!$C$7,"")</f>
        <v/>
      </c>
      <c r="H3311" s="338" t="str">
        <f>IF(ISNUMBER(E3311), IF(G3311&gt;'Bulk DivVar Analysis'!$D$9,"Pass","Fail"),"")</f>
        <v/>
      </c>
      <c r="I3311" s="338" t="str">
        <f t="shared" si="53"/>
        <v/>
      </c>
      <c r="J3311" s="339"/>
      <c r="K3311" s="339"/>
      <c r="L3311" s="339"/>
      <c r="M3311" s="339"/>
      <c r="N3311" s="339"/>
      <c r="O3311" s="339"/>
      <c r="P3311" s="339"/>
      <c r="Q3311" s="339"/>
    </row>
    <row r="3312" spans="1:17" ht="13.5" customHeight="1">
      <c r="A3312" s="481"/>
      <c r="B3312" s="481"/>
      <c r="C3312" s="481"/>
      <c r="D3312" s="481"/>
      <c r="E3312" s="481"/>
      <c r="F3312" s="339"/>
      <c r="G3312" s="340" t="str">
        <f>IF(ISNUMBER(E3312),E3312/'Bulk DivVar Analysis'!$C$7,"")</f>
        <v/>
      </c>
      <c r="H3312" s="338" t="str">
        <f>IF(ISNUMBER(E3312), IF(G3312&gt;'Bulk DivVar Analysis'!$D$9,"Pass","Fail"),"")</f>
        <v/>
      </c>
      <c r="I3312" s="338" t="str">
        <f t="shared" si="53"/>
        <v/>
      </c>
      <c r="J3312" s="339"/>
      <c r="K3312" s="339"/>
      <c r="L3312" s="339"/>
      <c r="M3312" s="339"/>
      <c r="N3312" s="339"/>
      <c r="O3312" s="339"/>
      <c r="P3312" s="339"/>
      <c r="Q3312" s="339"/>
    </row>
    <row r="3313" spans="1:17" ht="13.5" customHeight="1">
      <c r="A3313" s="481"/>
      <c r="B3313" s="481"/>
      <c r="C3313" s="481"/>
      <c r="D3313" s="481"/>
      <c r="E3313" s="481"/>
      <c r="F3313" s="339"/>
      <c r="G3313" s="340" t="str">
        <f>IF(ISNUMBER(E3313),E3313/'Bulk DivVar Analysis'!$C$7,"")</f>
        <v/>
      </c>
      <c r="H3313" s="338" t="str">
        <f>IF(ISNUMBER(E3313), IF(G3313&gt;'Bulk DivVar Analysis'!$D$9,"Pass","Fail"),"")</f>
        <v/>
      </c>
      <c r="I3313" s="338" t="str">
        <f t="shared" si="53"/>
        <v/>
      </c>
      <c r="J3313" s="339"/>
      <c r="K3313" s="339"/>
      <c r="L3313" s="339"/>
      <c r="M3313" s="339"/>
      <c r="N3313" s="339"/>
      <c r="O3313" s="339"/>
      <c r="P3313" s="339"/>
      <c r="Q3313" s="339"/>
    </row>
    <row r="3314" spans="1:17" ht="13.5" customHeight="1">
      <c r="A3314" s="481"/>
      <c r="B3314" s="481"/>
      <c r="C3314" s="481"/>
      <c r="D3314" s="481"/>
      <c r="E3314" s="481"/>
      <c r="F3314" s="339"/>
      <c r="G3314" s="340" t="str">
        <f>IF(ISNUMBER(E3314),E3314/'Bulk DivVar Analysis'!$C$7,"")</f>
        <v/>
      </c>
      <c r="H3314" s="338" t="str">
        <f>IF(ISNUMBER(E3314), IF(G3314&gt;'Bulk DivVar Analysis'!$D$9,"Pass","Fail"),"")</f>
        <v/>
      </c>
      <c r="I3314" s="338" t="str">
        <f t="shared" si="53"/>
        <v/>
      </c>
      <c r="J3314" s="339"/>
      <c r="K3314" s="339"/>
      <c r="L3314" s="339"/>
      <c r="M3314" s="339"/>
      <c r="N3314" s="339"/>
      <c r="O3314" s="339"/>
      <c r="P3314" s="339"/>
      <c r="Q3314" s="339"/>
    </row>
    <row r="3315" spans="1:17" ht="13.5" customHeight="1">
      <c r="A3315" s="481"/>
      <c r="B3315" s="481"/>
      <c r="C3315" s="481"/>
      <c r="D3315" s="481"/>
      <c r="E3315" s="481"/>
      <c r="F3315" s="339"/>
      <c r="G3315" s="340" t="str">
        <f>IF(ISNUMBER(E3315),E3315/'Bulk DivVar Analysis'!$C$7,"")</f>
        <v/>
      </c>
      <c r="H3315" s="338" t="str">
        <f>IF(ISNUMBER(E3315), IF(G3315&gt;'Bulk DivVar Analysis'!$D$9,"Pass","Fail"),"")</f>
        <v/>
      </c>
      <c r="I3315" s="338" t="str">
        <f t="shared" si="53"/>
        <v/>
      </c>
      <c r="J3315" s="339"/>
      <c r="K3315" s="339"/>
      <c r="L3315" s="339"/>
      <c r="M3315" s="339"/>
      <c r="N3315" s="339"/>
      <c r="O3315" s="339"/>
      <c r="P3315" s="339"/>
      <c r="Q3315" s="339"/>
    </row>
    <row r="3316" spans="1:17" ht="13.5" customHeight="1">
      <c r="A3316" s="481"/>
      <c r="B3316" s="481"/>
      <c r="C3316" s="481"/>
      <c r="D3316" s="481"/>
      <c r="E3316" s="481"/>
      <c r="F3316" s="339"/>
      <c r="G3316" s="340" t="str">
        <f>IF(ISNUMBER(E3316),E3316/'Bulk DivVar Analysis'!$C$7,"")</f>
        <v/>
      </c>
      <c r="H3316" s="338" t="str">
        <f>IF(ISNUMBER(E3316), IF(G3316&gt;'Bulk DivVar Analysis'!$D$9,"Pass","Fail"),"")</f>
        <v/>
      </c>
      <c r="I3316" s="338" t="str">
        <f t="shared" si="53"/>
        <v/>
      </c>
      <c r="J3316" s="339"/>
      <c r="K3316" s="339"/>
      <c r="L3316" s="339"/>
      <c r="M3316" s="339"/>
      <c r="N3316" s="339"/>
      <c r="O3316" s="339"/>
      <c r="P3316" s="339"/>
      <c r="Q3316" s="339"/>
    </row>
    <row r="3317" spans="1:17" ht="13.5" customHeight="1">
      <c r="A3317" s="481"/>
      <c r="B3317" s="481"/>
      <c r="C3317" s="481"/>
      <c r="D3317" s="481"/>
      <c r="E3317" s="481"/>
      <c r="F3317" s="339"/>
      <c r="G3317" s="340" t="str">
        <f>IF(ISNUMBER(E3317),E3317/'Bulk DivVar Analysis'!$C$7,"")</f>
        <v/>
      </c>
      <c r="H3317" s="338" t="str">
        <f>IF(ISNUMBER(E3317), IF(G3317&gt;'Bulk DivVar Analysis'!$D$9,"Pass","Fail"),"")</f>
        <v/>
      </c>
      <c r="I3317" s="338" t="str">
        <f t="shared" si="53"/>
        <v/>
      </c>
      <c r="J3317" s="339"/>
      <c r="K3317" s="339"/>
      <c r="L3317" s="339"/>
      <c r="M3317" s="339"/>
      <c r="N3317" s="339"/>
      <c r="O3317" s="339"/>
      <c r="P3317" s="339"/>
      <c r="Q3317" s="339"/>
    </row>
    <row r="3318" spans="1:17" ht="13.5" customHeight="1">
      <c r="A3318" s="481"/>
      <c r="B3318" s="481"/>
      <c r="C3318" s="481"/>
      <c r="D3318" s="481"/>
      <c r="E3318" s="481"/>
      <c r="F3318" s="339"/>
      <c r="G3318" s="340" t="str">
        <f>IF(ISNUMBER(E3318),E3318/'Bulk DivVar Analysis'!$C$7,"")</f>
        <v/>
      </c>
      <c r="H3318" s="338" t="str">
        <f>IF(ISNUMBER(E3318), IF(G3318&gt;'Bulk DivVar Analysis'!$D$9,"Pass","Fail"),"")</f>
        <v/>
      </c>
      <c r="I3318" s="338" t="str">
        <f t="shared" si="53"/>
        <v/>
      </c>
      <c r="J3318" s="339"/>
      <c r="K3318" s="339"/>
      <c r="L3318" s="339"/>
      <c r="M3318" s="339"/>
      <c r="N3318" s="339"/>
      <c r="O3318" s="339"/>
      <c r="P3318" s="339"/>
      <c r="Q3318" s="339"/>
    </row>
    <row r="3319" spans="1:17" ht="13.5" customHeight="1">
      <c r="A3319" s="481"/>
      <c r="B3319" s="481"/>
      <c r="C3319" s="481"/>
      <c r="D3319" s="481"/>
      <c r="E3319" s="481"/>
      <c r="F3319" s="339"/>
      <c r="G3319" s="340" t="str">
        <f>IF(ISNUMBER(E3319),E3319/'Bulk DivVar Analysis'!$C$7,"")</f>
        <v/>
      </c>
      <c r="H3319" s="338" t="str">
        <f>IF(ISNUMBER(E3319), IF(G3319&gt;'Bulk DivVar Analysis'!$D$9,"Pass","Fail"),"")</f>
        <v/>
      </c>
      <c r="I3319" s="338" t="str">
        <f t="shared" si="53"/>
        <v/>
      </c>
      <c r="J3319" s="339"/>
      <c r="K3319" s="339"/>
      <c r="L3319" s="339"/>
      <c r="M3319" s="339"/>
      <c r="N3319" s="339"/>
      <c r="O3319" s="339"/>
      <c r="P3319" s="339"/>
      <c r="Q3319" s="339"/>
    </row>
    <row r="3320" spans="1:17" ht="13.5" customHeight="1">
      <c r="A3320" s="481"/>
      <c r="B3320" s="481"/>
      <c r="C3320" s="481"/>
      <c r="D3320" s="481"/>
      <c r="E3320" s="481"/>
      <c r="F3320" s="339"/>
      <c r="G3320" s="340" t="str">
        <f>IF(ISNUMBER(E3320),E3320/'Bulk DivVar Analysis'!$C$7,"")</f>
        <v/>
      </c>
      <c r="H3320" s="338" t="str">
        <f>IF(ISNUMBER(E3320), IF(G3320&gt;'Bulk DivVar Analysis'!$D$9,"Pass","Fail"),"")</f>
        <v/>
      </c>
      <c r="I3320" s="338" t="str">
        <f t="shared" si="53"/>
        <v/>
      </c>
      <c r="J3320" s="339"/>
      <c r="K3320" s="339"/>
      <c r="L3320" s="339"/>
      <c r="M3320" s="339"/>
      <c r="N3320" s="339"/>
      <c r="O3320" s="339"/>
      <c r="P3320" s="339"/>
      <c r="Q3320" s="339"/>
    </row>
    <row r="3321" spans="1:17" ht="13.5" customHeight="1">
      <c r="A3321" s="481"/>
      <c r="B3321" s="481"/>
      <c r="C3321" s="481"/>
      <c r="D3321" s="481"/>
      <c r="E3321" s="481"/>
      <c r="F3321" s="339"/>
      <c r="G3321" s="340" t="str">
        <f>IF(ISNUMBER(E3321),E3321/'Bulk DivVar Analysis'!$C$7,"")</f>
        <v/>
      </c>
      <c r="H3321" s="338" t="str">
        <f>IF(ISNUMBER(E3321), IF(G3321&gt;'Bulk DivVar Analysis'!$D$9,"Pass","Fail"),"")</f>
        <v/>
      </c>
      <c r="I3321" s="338" t="str">
        <f t="shared" si="53"/>
        <v/>
      </c>
      <c r="J3321" s="339"/>
      <c r="K3321" s="339"/>
      <c r="L3321" s="339"/>
      <c r="M3321" s="339"/>
      <c r="N3321" s="339"/>
      <c r="O3321" s="339"/>
      <c r="P3321" s="339"/>
      <c r="Q3321" s="339"/>
    </row>
    <row r="3322" spans="1:17" ht="13.5" customHeight="1">
      <c r="A3322" s="481"/>
      <c r="B3322" s="481"/>
      <c r="C3322" s="481"/>
      <c r="D3322" s="481"/>
      <c r="E3322" s="481"/>
      <c r="F3322" s="339"/>
      <c r="G3322" s="340" t="str">
        <f>IF(ISNUMBER(E3322),E3322/'Bulk DivVar Analysis'!$C$7,"")</f>
        <v/>
      </c>
      <c r="H3322" s="338" t="str">
        <f>IF(ISNUMBER(E3322), IF(G3322&gt;'Bulk DivVar Analysis'!$D$9,"Pass","Fail"),"")</f>
        <v/>
      </c>
      <c r="I3322" s="338" t="str">
        <f t="shared" si="53"/>
        <v/>
      </c>
      <c r="J3322" s="339"/>
      <c r="K3322" s="339"/>
      <c r="L3322" s="339"/>
      <c r="M3322" s="339"/>
      <c r="N3322" s="339"/>
      <c r="O3322" s="339"/>
      <c r="P3322" s="339"/>
      <c r="Q3322" s="339"/>
    </row>
    <row r="3323" spans="1:17" ht="13.5" customHeight="1">
      <c r="A3323" s="481"/>
      <c r="B3323" s="481"/>
      <c r="C3323" s="481"/>
      <c r="D3323" s="481"/>
      <c r="E3323" s="481"/>
      <c r="F3323" s="339"/>
      <c r="G3323" s="340" t="str">
        <f>IF(ISNUMBER(E3323),E3323/'Bulk DivVar Analysis'!$C$7,"")</f>
        <v/>
      </c>
      <c r="H3323" s="338" t="str">
        <f>IF(ISNUMBER(E3323), IF(G3323&gt;'Bulk DivVar Analysis'!$D$9,"Pass","Fail"),"")</f>
        <v/>
      </c>
      <c r="I3323" s="338" t="str">
        <f t="shared" si="53"/>
        <v/>
      </c>
      <c r="J3323" s="339"/>
      <c r="K3323" s="339"/>
      <c r="L3323" s="339"/>
      <c r="M3323" s="339"/>
      <c r="N3323" s="339"/>
      <c r="O3323" s="339"/>
      <c r="P3323" s="339"/>
      <c r="Q3323" s="339"/>
    </row>
    <row r="3324" spans="1:17" ht="13.5" customHeight="1">
      <c r="A3324" s="481"/>
      <c r="B3324" s="481"/>
      <c r="C3324" s="481"/>
      <c r="D3324" s="481"/>
      <c r="E3324" s="481"/>
      <c r="F3324" s="339"/>
      <c r="G3324" s="340" t="str">
        <f>IF(ISNUMBER(E3324),E3324/'Bulk DivVar Analysis'!$C$7,"")</f>
        <v/>
      </c>
      <c r="H3324" s="338" t="str">
        <f>IF(ISNUMBER(E3324), IF(G3324&gt;'Bulk DivVar Analysis'!$D$9,"Pass","Fail"),"")</f>
        <v/>
      </c>
      <c r="I3324" s="338" t="str">
        <f t="shared" si="53"/>
        <v/>
      </c>
      <c r="J3324" s="339"/>
      <c r="K3324" s="339"/>
      <c r="L3324" s="339"/>
      <c r="M3324" s="339"/>
      <c r="N3324" s="339"/>
      <c r="O3324" s="339"/>
      <c r="P3324" s="339"/>
      <c r="Q3324" s="339"/>
    </row>
    <row r="3325" spans="1:17" ht="13.5" customHeight="1">
      <c r="A3325" s="481"/>
      <c r="B3325" s="481"/>
      <c r="C3325" s="481"/>
      <c r="D3325" s="481"/>
      <c r="E3325" s="481"/>
      <c r="F3325" s="339"/>
      <c r="G3325" s="340" t="str">
        <f>IF(ISNUMBER(E3325),E3325/'Bulk DivVar Analysis'!$C$7,"")</f>
        <v/>
      </c>
      <c r="H3325" s="338" t="str">
        <f>IF(ISNUMBER(E3325), IF(G3325&gt;'Bulk DivVar Analysis'!$D$9,"Pass","Fail"),"")</f>
        <v/>
      </c>
      <c r="I3325" s="338" t="str">
        <f t="shared" si="53"/>
        <v/>
      </c>
      <c r="J3325" s="339"/>
      <c r="K3325" s="339"/>
      <c r="L3325" s="339"/>
      <c r="M3325" s="339"/>
      <c r="N3325" s="339"/>
      <c r="O3325" s="339"/>
      <c r="P3325" s="339"/>
      <c r="Q3325" s="339"/>
    </row>
    <row r="3326" spans="1:17" ht="13.5" customHeight="1">
      <c r="A3326" s="481"/>
      <c r="B3326" s="481"/>
      <c r="C3326" s="481"/>
      <c r="D3326" s="481"/>
      <c r="E3326" s="481"/>
      <c r="F3326" s="339"/>
      <c r="G3326" s="340" t="str">
        <f>IF(ISNUMBER(E3326),E3326/'Bulk DivVar Analysis'!$C$7,"")</f>
        <v/>
      </c>
      <c r="H3326" s="338" t="str">
        <f>IF(ISNUMBER(E3326), IF(G3326&gt;'Bulk DivVar Analysis'!$D$9,"Pass","Fail"),"")</f>
        <v/>
      </c>
      <c r="I3326" s="338" t="str">
        <f t="shared" si="53"/>
        <v/>
      </c>
      <c r="J3326" s="339"/>
      <c r="K3326" s="339"/>
      <c r="L3326" s="339"/>
      <c r="M3326" s="339"/>
      <c r="N3326" s="339"/>
      <c r="O3326" s="339"/>
      <c r="P3326" s="339"/>
      <c r="Q3326" s="339"/>
    </row>
    <row r="3327" spans="1:17" ht="13.5" customHeight="1">
      <c r="A3327" s="481"/>
      <c r="B3327" s="481"/>
      <c r="C3327" s="481"/>
      <c r="D3327" s="481"/>
      <c r="E3327" s="481"/>
      <c r="F3327" s="339"/>
      <c r="G3327" s="340" t="str">
        <f>IF(ISNUMBER(E3327),E3327/'Bulk DivVar Analysis'!$C$7,"")</f>
        <v/>
      </c>
      <c r="H3327" s="338" t="str">
        <f>IF(ISNUMBER(E3327), IF(G3327&gt;'Bulk DivVar Analysis'!$D$9,"Pass","Fail"),"")</f>
        <v/>
      </c>
      <c r="I3327" s="338" t="str">
        <f t="shared" si="53"/>
        <v/>
      </c>
      <c r="J3327" s="339"/>
      <c r="K3327" s="339"/>
      <c r="L3327" s="339"/>
      <c r="M3327" s="339"/>
      <c r="N3327" s="339"/>
      <c r="O3327" s="339"/>
      <c r="P3327" s="339"/>
      <c r="Q3327" s="339"/>
    </row>
    <row r="3328" spans="1:17" ht="13.5" customHeight="1">
      <c r="A3328" s="481"/>
      <c r="B3328" s="481"/>
      <c r="C3328" s="481"/>
      <c r="D3328" s="481"/>
      <c r="E3328" s="481"/>
      <c r="F3328" s="339"/>
      <c r="G3328" s="340" t="str">
        <f>IF(ISNUMBER(E3328),E3328/'Bulk DivVar Analysis'!$C$7,"")</f>
        <v/>
      </c>
      <c r="H3328" s="338" t="str">
        <f>IF(ISNUMBER(E3328), IF(G3328&gt;'Bulk DivVar Analysis'!$D$9,"Pass","Fail"),"")</f>
        <v/>
      </c>
      <c r="I3328" s="338" t="str">
        <f t="shared" si="53"/>
        <v/>
      </c>
      <c r="J3328" s="339"/>
      <c r="K3328" s="339"/>
      <c r="L3328" s="339"/>
      <c r="M3328" s="339"/>
      <c r="N3328" s="339"/>
      <c r="O3328" s="339"/>
      <c r="P3328" s="339"/>
      <c r="Q3328" s="339"/>
    </row>
    <row r="3329" spans="1:17" ht="13.5" customHeight="1">
      <c r="A3329" s="481"/>
      <c r="B3329" s="481"/>
      <c r="C3329" s="481"/>
      <c r="D3329" s="481"/>
      <c r="E3329" s="481"/>
      <c r="F3329" s="339"/>
      <c r="G3329" s="340" t="str">
        <f>IF(ISNUMBER(E3329),E3329/'Bulk DivVar Analysis'!$C$7,"")</f>
        <v/>
      </c>
      <c r="H3329" s="338" t="str">
        <f>IF(ISNUMBER(E3329), IF(G3329&gt;'Bulk DivVar Analysis'!$D$9,"Pass","Fail"),"")</f>
        <v/>
      </c>
      <c r="I3329" s="338" t="str">
        <f t="shared" si="53"/>
        <v/>
      </c>
      <c r="J3329" s="339"/>
      <c r="K3329" s="339"/>
      <c r="L3329" s="339"/>
      <c r="M3329" s="339"/>
      <c r="N3329" s="339"/>
      <c r="O3329" s="339"/>
      <c r="P3329" s="339"/>
      <c r="Q3329" s="339"/>
    </row>
    <row r="3330" spans="1:17" ht="13.5" customHeight="1">
      <c r="A3330" s="481"/>
      <c r="B3330" s="481"/>
      <c r="C3330" s="481"/>
      <c r="D3330" s="481"/>
      <c r="E3330" s="481"/>
      <c r="F3330" s="339"/>
      <c r="G3330" s="340" t="str">
        <f>IF(ISNUMBER(E3330),E3330/'Bulk DivVar Analysis'!$C$7,"")</f>
        <v/>
      </c>
      <c r="H3330" s="338" t="str">
        <f>IF(ISNUMBER(E3330), IF(G3330&gt;'Bulk DivVar Analysis'!$D$9,"Pass","Fail"),"")</f>
        <v/>
      </c>
      <c r="I3330" s="338" t="str">
        <f t="shared" si="53"/>
        <v/>
      </c>
      <c r="J3330" s="339"/>
      <c r="K3330" s="339"/>
      <c r="L3330" s="339"/>
      <c r="M3330" s="339"/>
      <c r="N3330" s="339"/>
      <c r="O3330" s="339"/>
      <c r="P3330" s="339"/>
      <c r="Q3330" s="339"/>
    </row>
    <row r="3331" spans="1:17" ht="13.5" customHeight="1">
      <c r="A3331" s="481"/>
      <c r="B3331" s="481"/>
      <c r="C3331" s="481"/>
      <c r="D3331" s="481"/>
      <c r="E3331" s="481"/>
      <c r="F3331" s="339"/>
      <c r="G3331" s="340" t="str">
        <f>IF(ISNUMBER(E3331),E3331/'Bulk DivVar Analysis'!$C$7,"")</f>
        <v/>
      </c>
      <c r="H3331" s="338" t="str">
        <f>IF(ISNUMBER(E3331), IF(G3331&gt;'Bulk DivVar Analysis'!$D$9,"Pass","Fail"),"")</f>
        <v/>
      </c>
      <c r="I3331" s="338" t="str">
        <f t="shared" ref="I3331:I3394" si="54">_xlfn.TEXTJOIN("_",TRUE,B3331,C3331)</f>
        <v/>
      </c>
      <c r="J3331" s="339"/>
      <c r="K3331" s="339"/>
      <c r="L3331" s="339"/>
      <c r="M3331" s="339"/>
      <c r="N3331" s="339"/>
      <c r="O3331" s="339"/>
      <c r="P3331" s="339"/>
      <c r="Q3331" s="339"/>
    </row>
    <row r="3332" spans="1:17" ht="13.5" customHeight="1">
      <c r="A3332" s="481"/>
      <c r="B3332" s="481"/>
      <c r="C3332" s="481"/>
      <c r="D3332" s="481"/>
      <c r="E3332" s="481"/>
      <c r="F3332" s="339"/>
      <c r="G3332" s="340" t="str">
        <f>IF(ISNUMBER(E3332),E3332/'Bulk DivVar Analysis'!$C$7,"")</f>
        <v/>
      </c>
      <c r="H3332" s="338" t="str">
        <f>IF(ISNUMBER(E3332), IF(G3332&gt;'Bulk DivVar Analysis'!$D$9,"Pass","Fail"),"")</f>
        <v/>
      </c>
      <c r="I3332" s="338" t="str">
        <f t="shared" si="54"/>
        <v/>
      </c>
      <c r="J3332" s="339"/>
      <c r="K3332" s="339"/>
      <c r="L3332" s="339"/>
      <c r="M3332" s="339"/>
      <c r="N3332" s="339"/>
      <c r="O3332" s="339"/>
      <c r="P3332" s="339"/>
      <c r="Q3332" s="339"/>
    </row>
    <row r="3333" spans="1:17" ht="13.5" customHeight="1">
      <c r="A3333" s="481"/>
      <c r="B3333" s="481"/>
      <c r="C3333" s="481"/>
      <c r="D3333" s="481"/>
      <c r="E3333" s="481"/>
      <c r="F3333" s="339"/>
      <c r="G3333" s="340" t="str">
        <f>IF(ISNUMBER(E3333),E3333/'Bulk DivVar Analysis'!$C$7,"")</f>
        <v/>
      </c>
      <c r="H3333" s="338" t="str">
        <f>IF(ISNUMBER(E3333), IF(G3333&gt;'Bulk DivVar Analysis'!$D$9,"Pass","Fail"),"")</f>
        <v/>
      </c>
      <c r="I3333" s="338" t="str">
        <f t="shared" si="54"/>
        <v/>
      </c>
      <c r="J3333" s="339"/>
      <c r="K3333" s="339"/>
      <c r="L3333" s="339"/>
      <c r="M3333" s="339"/>
      <c r="N3333" s="339"/>
      <c r="O3333" s="339"/>
      <c r="P3333" s="339"/>
      <c r="Q3333" s="339"/>
    </row>
    <row r="3334" spans="1:17" ht="13.5" customHeight="1">
      <c r="A3334" s="481"/>
      <c r="B3334" s="481"/>
      <c r="C3334" s="481"/>
      <c r="D3334" s="481"/>
      <c r="E3334" s="481"/>
      <c r="F3334" s="339"/>
      <c r="G3334" s="340" t="str">
        <f>IF(ISNUMBER(E3334),E3334/'Bulk DivVar Analysis'!$C$7,"")</f>
        <v/>
      </c>
      <c r="H3334" s="338" t="str">
        <f>IF(ISNUMBER(E3334), IF(G3334&gt;'Bulk DivVar Analysis'!$D$9,"Pass","Fail"),"")</f>
        <v/>
      </c>
      <c r="I3334" s="338" t="str">
        <f t="shared" si="54"/>
        <v/>
      </c>
      <c r="J3334" s="339"/>
      <c r="K3334" s="339"/>
      <c r="L3334" s="339"/>
      <c r="M3334" s="339"/>
      <c r="N3334" s="339"/>
      <c r="O3334" s="339"/>
      <c r="P3334" s="339"/>
      <c r="Q3334" s="339"/>
    </row>
    <row r="3335" spans="1:17" ht="13.5" customHeight="1">
      <c r="A3335" s="481"/>
      <c r="B3335" s="481"/>
      <c r="C3335" s="481"/>
      <c r="D3335" s="481"/>
      <c r="E3335" s="481"/>
      <c r="F3335" s="339"/>
      <c r="G3335" s="340" t="str">
        <f>IF(ISNUMBER(E3335),E3335/'Bulk DivVar Analysis'!$C$7,"")</f>
        <v/>
      </c>
      <c r="H3335" s="338" t="str">
        <f>IF(ISNUMBER(E3335), IF(G3335&gt;'Bulk DivVar Analysis'!$D$9,"Pass","Fail"),"")</f>
        <v/>
      </c>
      <c r="I3335" s="338" t="str">
        <f t="shared" si="54"/>
        <v/>
      </c>
      <c r="J3335" s="339"/>
      <c r="K3335" s="339"/>
      <c r="L3335" s="339"/>
      <c r="M3335" s="339"/>
      <c r="N3335" s="339"/>
      <c r="O3335" s="339"/>
      <c r="P3335" s="339"/>
      <c r="Q3335" s="339"/>
    </row>
    <row r="3336" spans="1:17" ht="13.5" customHeight="1">
      <c r="A3336" s="481"/>
      <c r="B3336" s="481"/>
      <c r="C3336" s="481"/>
      <c r="D3336" s="481"/>
      <c r="E3336" s="481"/>
      <c r="F3336" s="339"/>
      <c r="G3336" s="340" t="str">
        <f>IF(ISNUMBER(E3336),E3336/'Bulk DivVar Analysis'!$C$7,"")</f>
        <v/>
      </c>
      <c r="H3336" s="338" t="str">
        <f>IF(ISNUMBER(E3336), IF(G3336&gt;'Bulk DivVar Analysis'!$D$9,"Pass","Fail"),"")</f>
        <v/>
      </c>
      <c r="I3336" s="338" t="str">
        <f t="shared" si="54"/>
        <v/>
      </c>
      <c r="J3336" s="339"/>
      <c r="K3336" s="339"/>
      <c r="L3336" s="339"/>
      <c r="M3336" s="339"/>
      <c r="N3336" s="339"/>
      <c r="O3336" s="339"/>
      <c r="P3336" s="339"/>
      <c r="Q3336" s="339"/>
    </row>
    <row r="3337" spans="1:17" ht="13.5" customHeight="1">
      <c r="A3337" s="481"/>
      <c r="B3337" s="481"/>
      <c r="C3337" s="481"/>
      <c r="D3337" s="481"/>
      <c r="E3337" s="481"/>
      <c r="F3337" s="339"/>
      <c r="G3337" s="340" t="str">
        <f>IF(ISNUMBER(E3337),E3337/'Bulk DivVar Analysis'!$C$7,"")</f>
        <v/>
      </c>
      <c r="H3337" s="338" t="str">
        <f>IF(ISNUMBER(E3337), IF(G3337&gt;'Bulk DivVar Analysis'!$D$9,"Pass","Fail"),"")</f>
        <v/>
      </c>
      <c r="I3337" s="338" t="str">
        <f t="shared" si="54"/>
        <v/>
      </c>
      <c r="J3337" s="339"/>
      <c r="K3337" s="339"/>
      <c r="L3337" s="339"/>
      <c r="M3337" s="339"/>
      <c r="N3337" s="339"/>
      <c r="O3337" s="339"/>
      <c r="P3337" s="339"/>
      <c r="Q3337" s="339"/>
    </row>
    <row r="3338" spans="1:17" ht="13.5" customHeight="1">
      <c r="A3338" s="481"/>
      <c r="B3338" s="481"/>
      <c r="C3338" s="481"/>
      <c r="D3338" s="481"/>
      <c r="E3338" s="481"/>
      <c r="F3338" s="339"/>
      <c r="G3338" s="340" t="str">
        <f>IF(ISNUMBER(E3338),E3338/'Bulk DivVar Analysis'!$C$7,"")</f>
        <v/>
      </c>
      <c r="H3338" s="338" t="str">
        <f>IF(ISNUMBER(E3338), IF(G3338&gt;'Bulk DivVar Analysis'!$D$9,"Pass","Fail"),"")</f>
        <v/>
      </c>
      <c r="I3338" s="338" t="str">
        <f t="shared" si="54"/>
        <v/>
      </c>
      <c r="J3338" s="339"/>
      <c r="K3338" s="339"/>
      <c r="L3338" s="339"/>
      <c r="M3338" s="339"/>
      <c r="N3338" s="339"/>
      <c r="O3338" s="339"/>
      <c r="P3338" s="339"/>
      <c r="Q3338" s="339"/>
    </row>
    <row r="3339" spans="1:17" ht="13.5" customHeight="1">
      <c r="A3339" s="481"/>
      <c r="B3339" s="481"/>
      <c r="C3339" s="481"/>
      <c r="D3339" s="481"/>
      <c r="E3339" s="481"/>
      <c r="F3339" s="339"/>
      <c r="G3339" s="340" t="str">
        <f>IF(ISNUMBER(E3339),E3339/'Bulk DivVar Analysis'!$C$7,"")</f>
        <v/>
      </c>
      <c r="H3339" s="338" t="str">
        <f>IF(ISNUMBER(E3339), IF(G3339&gt;'Bulk DivVar Analysis'!$D$9,"Pass","Fail"),"")</f>
        <v/>
      </c>
      <c r="I3339" s="338" t="str">
        <f t="shared" si="54"/>
        <v/>
      </c>
      <c r="J3339" s="339"/>
      <c r="K3339" s="339"/>
      <c r="L3339" s="339"/>
      <c r="M3339" s="339"/>
      <c r="N3339" s="339"/>
      <c r="O3339" s="339"/>
      <c r="P3339" s="339"/>
      <c r="Q3339" s="339"/>
    </row>
    <row r="3340" spans="1:17" ht="13.5" customHeight="1">
      <c r="A3340" s="481"/>
      <c r="B3340" s="481"/>
      <c r="C3340" s="481"/>
      <c r="D3340" s="481"/>
      <c r="E3340" s="481"/>
      <c r="F3340" s="339"/>
      <c r="G3340" s="340" t="str">
        <f>IF(ISNUMBER(E3340),E3340/'Bulk DivVar Analysis'!$C$7,"")</f>
        <v/>
      </c>
      <c r="H3340" s="338" t="str">
        <f>IF(ISNUMBER(E3340), IF(G3340&gt;'Bulk DivVar Analysis'!$D$9,"Pass","Fail"),"")</f>
        <v/>
      </c>
      <c r="I3340" s="338" t="str">
        <f t="shared" si="54"/>
        <v/>
      </c>
      <c r="J3340" s="339"/>
      <c r="K3340" s="339"/>
      <c r="L3340" s="339"/>
      <c r="M3340" s="339"/>
      <c r="N3340" s="339"/>
      <c r="O3340" s="339"/>
      <c r="P3340" s="339"/>
      <c r="Q3340" s="339"/>
    </row>
    <row r="3341" spans="1:17" ht="13.5" customHeight="1">
      <c r="A3341" s="481"/>
      <c r="B3341" s="481"/>
      <c r="C3341" s="481"/>
      <c r="D3341" s="481"/>
      <c r="E3341" s="481"/>
      <c r="F3341" s="339"/>
      <c r="G3341" s="340" t="str">
        <f>IF(ISNUMBER(E3341),E3341/'Bulk DivVar Analysis'!$C$7,"")</f>
        <v/>
      </c>
      <c r="H3341" s="338" t="str">
        <f>IF(ISNUMBER(E3341), IF(G3341&gt;'Bulk DivVar Analysis'!$D$9,"Pass","Fail"),"")</f>
        <v/>
      </c>
      <c r="I3341" s="338" t="str">
        <f t="shared" si="54"/>
        <v/>
      </c>
      <c r="J3341" s="339"/>
      <c r="K3341" s="339"/>
      <c r="L3341" s="339"/>
      <c r="M3341" s="339"/>
      <c r="N3341" s="339"/>
      <c r="O3341" s="339"/>
      <c r="P3341" s="339"/>
      <c r="Q3341" s="339"/>
    </row>
    <row r="3342" spans="1:17" ht="13.5" customHeight="1">
      <c r="A3342" s="481"/>
      <c r="B3342" s="481"/>
      <c r="C3342" s="481"/>
      <c r="D3342" s="481"/>
      <c r="E3342" s="481"/>
      <c r="F3342" s="339"/>
      <c r="G3342" s="340" t="str">
        <f>IF(ISNUMBER(E3342),E3342/'Bulk DivVar Analysis'!$C$7,"")</f>
        <v/>
      </c>
      <c r="H3342" s="338" t="str">
        <f>IF(ISNUMBER(E3342), IF(G3342&gt;'Bulk DivVar Analysis'!$D$9,"Pass","Fail"),"")</f>
        <v/>
      </c>
      <c r="I3342" s="338" t="str">
        <f t="shared" si="54"/>
        <v/>
      </c>
      <c r="J3342" s="339"/>
      <c r="K3342" s="339"/>
      <c r="L3342" s="339"/>
      <c r="M3342" s="339"/>
      <c r="N3342" s="339"/>
      <c r="O3342" s="339"/>
      <c r="P3342" s="339"/>
      <c r="Q3342" s="339"/>
    </row>
    <row r="3343" spans="1:17" ht="13.5" customHeight="1">
      <c r="A3343" s="481"/>
      <c r="B3343" s="481"/>
      <c r="C3343" s="481"/>
      <c r="D3343" s="481"/>
      <c r="E3343" s="481"/>
      <c r="F3343" s="339"/>
      <c r="G3343" s="340" t="str">
        <f>IF(ISNUMBER(E3343),E3343/'Bulk DivVar Analysis'!$C$7,"")</f>
        <v/>
      </c>
      <c r="H3343" s="338" t="str">
        <f>IF(ISNUMBER(E3343), IF(G3343&gt;'Bulk DivVar Analysis'!$D$9,"Pass","Fail"),"")</f>
        <v/>
      </c>
      <c r="I3343" s="338" t="str">
        <f t="shared" si="54"/>
        <v/>
      </c>
      <c r="J3343" s="339"/>
      <c r="K3343" s="339"/>
      <c r="L3343" s="339"/>
      <c r="M3343" s="339"/>
      <c r="N3343" s="339"/>
      <c r="O3343" s="339"/>
      <c r="P3343" s="339"/>
      <c r="Q3343" s="339"/>
    </row>
    <row r="3344" spans="1:17" ht="13.5" customHeight="1">
      <c r="A3344" s="481"/>
      <c r="B3344" s="481"/>
      <c r="C3344" s="481"/>
      <c r="D3344" s="481"/>
      <c r="E3344" s="481"/>
      <c r="F3344" s="339"/>
      <c r="G3344" s="340" t="str">
        <f>IF(ISNUMBER(E3344),E3344/'Bulk DivVar Analysis'!$C$7,"")</f>
        <v/>
      </c>
      <c r="H3344" s="338" t="str">
        <f>IF(ISNUMBER(E3344), IF(G3344&gt;'Bulk DivVar Analysis'!$D$9,"Pass","Fail"),"")</f>
        <v/>
      </c>
      <c r="I3344" s="338" t="str">
        <f t="shared" si="54"/>
        <v/>
      </c>
      <c r="J3344" s="339"/>
      <c r="K3344" s="339"/>
      <c r="L3344" s="339"/>
      <c r="M3344" s="339"/>
      <c r="N3344" s="339"/>
      <c r="O3344" s="339"/>
      <c r="P3344" s="339"/>
      <c r="Q3344" s="339"/>
    </row>
    <row r="3345" spans="1:17" ht="13.5" customHeight="1">
      <c r="A3345" s="481"/>
      <c r="B3345" s="481"/>
      <c r="C3345" s="481"/>
      <c r="D3345" s="481"/>
      <c r="E3345" s="481"/>
      <c r="F3345" s="339"/>
      <c r="G3345" s="340" t="str">
        <f>IF(ISNUMBER(E3345),E3345/'Bulk DivVar Analysis'!$C$7,"")</f>
        <v/>
      </c>
      <c r="H3345" s="338" t="str">
        <f>IF(ISNUMBER(E3345), IF(G3345&gt;'Bulk DivVar Analysis'!$D$9,"Pass","Fail"),"")</f>
        <v/>
      </c>
      <c r="I3345" s="338" t="str">
        <f t="shared" si="54"/>
        <v/>
      </c>
      <c r="J3345" s="339"/>
      <c r="K3345" s="339"/>
      <c r="L3345" s="339"/>
      <c r="M3345" s="339"/>
      <c r="N3345" s="339"/>
      <c r="O3345" s="339"/>
      <c r="P3345" s="339"/>
      <c r="Q3345" s="339"/>
    </row>
    <row r="3346" spans="1:17" ht="13.5" customHeight="1">
      <c r="A3346" s="481"/>
      <c r="B3346" s="481"/>
      <c r="C3346" s="481"/>
      <c r="D3346" s="481"/>
      <c r="E3346" s="481"/>
      <c r="F3346" s="339"/>
      <c r="G3346" s="340" t="str">
        <f>IF(ISNUMBER(E3346),E3346/'Bulk DivVar Analysis'!$C$7,"")</f>
        <v/>
      </c>
      <c r="H3346" s="338" t="str">
        <f>IF(ISNUMBER(E3346), IF(G3346&gt;'Bulk DivVar Analysis'!$D$9,"Pass","Fail"),"")</f>
        <v/>
      </c>
      <c r="I3346" s="338" t="str">
        <f t="shared" si="54"/>
        <v/>
      </c>
      <c r="J3346" s="339"/>
      <c r="K3346" s="339"/>
      <c r="L3346" s="339"/>
      <c r="M3346" s="339"/>
      <c r="N3346" s="339"/>
      <c r="O3346" s="339"/>
      <c r="P3346" s="339"/>
      <c r="Q3346" s="339"/>
    </row>
    <row r="3347" spans="1:17" ht="13.5" customHeight="1">
      <c r="A3347" s="481"/>
      <c r="B3347" s="481"/>
      <c r="C3347" s="481"/>
      <c r="D3347" s="481"/>
      <c r="E3347" s="481"/>
      <c r="F3347" s="339"/>
      <c r="G3347" s="340" t="str">
        <f>IF(ISNUMBER(E3347),E3347/'Bulk DivVar Analysis'!$C$7,"")</f>
        <v/>
      </c>
      <c r="H3347" s="338" t="str">
        <f>IF(ISNUMBER(E3347), IF(G3347&gt;'Bulk DivVar Analysis'!$D$9,"Pass","Fail"),"")</f>
        <v/>
      </c>
      <c r="I3347" s="338" t="str">
        <f t="shared" si="54"/>
        <v/>
      </c>
      <c r="J3347" s="339"/>
      <c r="K3347" s="339"/>
      <c r="L3347" s="339"/>
      <c r="M3347" s="339"/>
      <c r="N3347" s="339"/>
      <c r="O3347" s="339"/>
      <c r="P3347" s="339"/>
      <c r="Q3347" s="339"/>
    </row>
    <row r="3348" spans="1:17" ht="13.5" customHeight="1">
      <c r="A3348" s="481"/>
      <c r="B3348" s="481"/>
      <c r="C3348" s="481"/>
      <c r="D3348" s="481"/>
      <c r="E3348" s="481"/>
      <c r="F3348" s="339"/>
      <c r="G3348" s="340" t="str">
        <f>IF(ISNUMBER(E3348),E3348/'Bulk DivVar Analysis'!$C$7,"")</f>
        <v/>
      </c>
      <c r="H3348" s="338" t="str">
        <f>IF(ISNUMBER(E3348), IF(G3348&gt;'Bulk DivVar Analysis'!$D$9,"Pass","Fail"),"")</f>
        <v/>
      </c>
      <c r="I3348" s="338" t="str">
        <f t="shared" si="54"/>
        <v/>
      </c>
      <c r="J3348" s="339"/>
      <c r="K3348" s="339"/>
      <c r="L3348" s="339"/>
      <c r="M3348" s="339"/>
      <c r="N3348" s="339"/>
      <c r="O3348" s="339"/>
      <c r="P3348" s="339"/>
      <c r="Q3348" s="339"/>
    </row>
    <row r="3349" spans="1:17" ht="13.5" customHeight="1">
      <c r="A3349" s="481"/>
      <c r="B3349" s="481"/>
      <c r="C3349" s="481"/>
      <c r="D3349" s="481"/>
      <c r="E3349" s="481"/>
      <c r="F3349" s="339"/>
      <c r="G3349" s="340" t="str">
        <f>IF(ISNUMBER(E3349),E3349/'Bulk DivVar Analysis'!$C$7,"")</f>
        <v/>
      </c>
      <c r="H3349" s="338" t="str">
        <f>IF(ISNUMBER(E3349), IF(G3349&gt;'Bulk DivVar Analysis'!$D$9,"Pass","Fail"),"")</f>
        <v/>
      </c>
      <c r="I3349" s="338" t="str">
        <f t="shared" si="54"/>
        <v/>
      </c>
      <c r="J3349" s="339"/>
      <c r="K3349" s="339"/>
      <c r="L3349" s="339"/>
      <c r="M3349" s="339"/>
      <c r="N3349" s="339"/>
      <c r="O3349" s="339"/>
      <c r="P3349" s="339"/>
      <c r="Q3349" s="339"/>
    </row>
    <row r="3350" spans="1:17" ht="13.5" customHeight="1">
      <c r="A3350" s="481"/>
      <c r="B3350" s="481"/>
      <c r="C3350" s="481"/>
      <c r="D3350" s="481"/>
      <c r="E3350" s="481"/>
      <c r="F3350" s="339"/>
      <c r="G3350" s="340" t="str">
        <f>IF(ISNUMBER(E3350),E3350/'Bulk DivVar Analysis'!$C$7,"")</f>
        <v/>
      </c>
      <c r="H3350" s="338" t="str">
        <f>IF(ISNUMBER(E3350), IF(G3350&gt;'Bulk DivVar Analysis'!$D$9,"Pass","Fail"),"")</f>
        <v/>
      </c>
      <c r="I3350" s="338" t="str">
        <f t="shared" si="54"/>
        <v/>
      </c>
      <c r="J3350" s="339"/>
      <c r="K3350" s="339"/>
      <c r="L3350" s="339"/>
      <c r="M3350" s="339"/>
      <c r="N3350" s="339"/>
      <c r="O3350" s="339"/>
      <c r="P3350" s="339"/>
      <c r="Q3350" s="339"/>
    </row>
    <row r="3351" spans="1:17" ht="13.5" customHeight="1">
      <c r="A3351" s="481"/>
      <c r="B3351" s="481"/>
      <c r="C3351" s="481"/>
      <c r="D3351" s="481"/>
      <c r="E3351" s="481"/>
      <c r="F3351" s="339"/>
      <c r="G3351" s="340" t="str">
        <f>IF(ISNUMBER(E3351),E3351/'Bulk DivVar Analysis'!$C$7,"")</f>
        <v/>
      </c>
      <c r="H3351" s="338" t="str">
        <f>IF(ISNUMBER(E3351), IF(G3351&gt;'Bulk DivVar Analysis'!$D$9,"Pass","Fail"),"")</f>
        <v/>
      </c>
      <c r="I3351" s="338" t="str">
        <f t="shared" si="54"/>
        <v/>
      </c>
      <c r="J3351" s="339"/>
      <c r="K3351" s="339"/>
      <c r="L3351" s="339"/>
      <c r="M3351" s="339"/>
      <c r="N3351" s="339"/>
      <c r="O3351" s="339"/>
      <c r="P3351" s="339"/>
      <c r="Q3351" s="339"/>
    </row>
    <row r="3352" spans="1:17" ht="13.5" customHeight="1">
      <c r="A3352" s="481"/>
      <c r="B3352" s="481"/>
      <c r="C3352" s="481"/>
      <c r="D3352" s="481"/>
      <c r="E3352" s="481"/>
      <c r="F3352" s="339"/>
      <c r="G3352" s="340" t="str">
        <f>IF(ISNUMBER(E3352),E3352/'Bulk DivVar Analysis'!$C$7,"")</f>
        <v/>
      </c>
      <c r="H3352" s="338" t="str">
        <f>IF(ISNUMBER(E3352), IF(G3352&gt;'Bulk DivVar Analysis'!$D$9,"Pass","Fail"),"")</f>
        <v/>
      </c>
      <c r="I3352" s="338" t="str">
        <f t="shared" si="54"/>
        <v/>
      </c>
      <c r="J3352" s="339"/>
      <c r="K3352" s="339"/>
      <c r="L3352" s="339"/>
      <c r="M3352" s="339"/>
      <c r="N3352" s="339"/>
      <c r="O3352" s="339"/>
      <c r="P3352" s="339"/>
      <c r="Q3352" s="339"/>
    </row>
    <row r="3353" spans="1:17" ht="13.5" customHeight="1">
      <c r="A3353" s="481"/>
      <c r="B3353" s="481"/>
      <c r="C3353" s="481"/>
      <c r="D3353" s="481"/>
      <c r="E3353" s="481"/>
      <c r="F3353" s="339"/>
      <c r="G3353" s="340" t="str">
        <f>IF(ISNUMBER(E3353),E3353/'Bulk DivVar Analysis'!$C$7,"")</f>
        <v/>
      </c>
      <c r="H3353" s="338" t="str">
        <f>IF(ISNUMBER(E3353), IF(G3353&gt;'Bulk DivVar Analysis'!$D$9,"Pass","Fail"),"")</f>
        <v/>
      </c>
      <c r="I3353" s="338" t="str">
        <f t="shared" si="54"/>
        <v/>
      </c>
      <c r="J3353" s="339"/>
      <c r="K3353" s="339"/>
      <c r="L3353" s="339"/>
      <c r="M3353" s="339"/>
      <c r="N3353" s="339"/>
      <c r="O3353" s="339"/>
      <c r="P3353" s="339"/>
      <c r="Q3353" s="339"/>
    </row>
    <row r="3354" spans="1:17" ht="13.5" customHeight="1">
      <c r="A3354" s="481"/>
      <c r="B3354" s="481"/>
      <c r="C3354" s="481"/>
      <c r="D3354" s="481"/>
      <c r="E3354" s="481"/>
      <c r="F3354" s="339"/>
      <c r="G3354" s="340" t="str">
        <f>IF(ISNUMBER(E3354),E3354/'Bulk DivVar Analysis'!$C$7,"")</f>
        <v/>
      </c>
      <c r="H3354" s="338" t="str">
        <f>IF(ISNUMBER(E3354), IF(G3354&gt;'Bulk DivVar Analysis'!$D$9,"Pass","Fail"),"")</f>
        <v/>
      </c>
      <c r="I3354" s="338" t="str">
        <f t="shared" si="54"/>
        <v/>
      </c>
      <c r="J3354" s="339"/>
      <c r="K3354" s="339"/>
      <c r="L3354" s="339"/>
      <c r="M3354" s="339"/>
      <c r="N3354" s="339"/>
      <c r="O3354" s="339"/>
      <c r="P3354" s="339"/>
      <c r="Q3354" s="339"/>
    </row>
    <row r="3355" spans="1:17" ht="13.5" customHeight="1">
      <c r="A3355" s="481"/>
      <c r="B3355" s="481"/>
      <c r="C3355" s="481"/>
      <c r="D3355" s="481"/>
      <c r="E3355" s="481"/>
      <c r="F3355" s="339"/>
      <c r="G3355" s="340" t="str">
        <f>IF(ISNUMBER(E3355),E3355/'Bulk DivVar Analysis'!$C$7,"")</f>
        <v/>
      </c>
      <c r="H3355" s="338" t="str">
        <f>IF(ISNUMBER(E3355), IF(G3355&gt;'Bulk DivVar Analysis'!$D$9,"Pass","Fail"),"")</f>
        <v/>
      </c>
      <c r="I3355" s="338" t="str">
        <f t="shared" si="54"/>
        <v/>
      </c>
      <c r="J3355" s="339"/>
      <c r="K3355" s="339"/>
      <c r="L3355" s="339"/>
      <c r="M3355" s="339"/>
      <c r="N3355" s="339"/>
      <c r="O3355" s="339"/>
      <c r="P3355" s="339"/>
      <c r="Q3355" s="339"/>
    </row>
    <row r="3356" spans="1:17" ht="13.5" customHeight="1">
      <c r="A3356" s="481"/>
      <c r="B3356" s="481"/>
      <c r="C3356" s="481"/>
      <c r="D3356" s="481"/>
      <c r="E3356" s="481"/>
      <c r="F3356" s="339"/>
      <c r="G3356" s="340" t="str">
        <f>IF(ISNUMBER(E3356),E3356/'Bulk DivVar Analysis'!$C$7,"")</f>
        <v/>
      </c>
      <c r="H3356" s="338" t="str">
        <f>IF(ISNUMBER(E3356), IF(G3356&gt;'Bulk DivVar Analysis'!$D$9,"Pass","Fail"),"")</f>
        <v/>
      </c>
      <c r="I3356" s="338" t="str">
        <f t="shared" si="54"/>
        <v/>
      </c>
      <c r="J3356" s="339"/>
      <c r="K3356" s="339"/>
      <c r="L3356" s="339"/>
      <c r="M3356" s="339"/>
      <c r="N3356" s="339"/>
      <c r="O3356" s="339"/>
      <c r="P3356" s="339"/>
      <c r="Q3356" s="339"/>
    </row>
    <row r="3357" spans="1:17" ht="13.5" customHeight="1">
      <c r="A3357" s="481"/>
      <c r="B3357" s="481"/>
      <c r="C3357" s="481"/>
      <c r="D3357" s="481"/>
      <c r="E3357" s="481"/>
      <c r="F3357" s="339"/>
      <c r="G3357" s="340" t="str">
        <f>IF(ISNUMBER(E3357),E3357/'Bulk DivVar Analysis'!$C$7,"")</f>
        <v/>
      </c>
      <c r="H3357" s="338" t="str">
        <f>IF(ISNUMBER(E3357), IF(G3357&gt;'Bulk DivVar Analysis'!$D$9,"Pass","Fail"),"")</f>
        <v/>
      </c>
      <c r="I3357" s="338" t="str">
        <f t="shared" si="54"/>
        <v/>
      </c>
      <c r="J3357" s="339"/>
      <c r="K3357" s="339"/>
      <c r="L3357" s="339"/>
      <c r="M3357" s="339"/>
      <c r="N3357" s="339"/>
      <c r="O3357" s="339"/>
      <c r="P3357" s="339"/>
      <c r="Q3357" s="339"/>
    </row>
    <row r="3358" spans="1:17" ht="13.5" customHeight="1">
      <c r="A3358" s="481"/>
      <c r="B3358" s="481"/>
      <c r="C3358" s="481"/>
      <c r="D3358" s="481"/>
      <c r="E3358" s="481"/>
      <c r="F3358" s="339"/>
      <c r="G3358" s="340" t="str">
        <f>IF(ISNUMBER(E3358),E3358/'Bulk DivVar Analysis'!$C$7,"")</f>
        <v/>
      </c>
      <c r="H3358" s="338" t="str">
        <f>IF(ISNUMBER(E3358), IF(G3358&gt;'Bulk DivVar Analysis'!$D$9,"Pass","Fail"),"")</f>
        <v/>
      </c>
      <c r="I3358" s="338" t="str">
        <f t="shared" si="54"/>
        <v/>
      </c>
      <c r="J3358" s="339"/>
      <c r="K3358" s="339"/>
      <c r="L3358" s="339"/>
      <c r="M3358" s="339"/>
      <c r="N3358" s="339"/>
      <c r="O3358" s="339"/>
      <c r="P3358" s="339"/>
      <c r="Q3358" s="339"/>
    </row>
    <row r="3359" spans="1:17" ht="13.5" customHeight="1">
      <c r="A3359" s="481"/>
      <c r="B3359" s="481"/>
      <c r="C3359" s="481"/>
      <c r="D3359" s="481"/>
      <c r="E3359" s="481"/>
      <c r="F3359" s="339"/>
      <c r="G3359" s="340" t="str">
        <f>IF(ISNUMBER(E3359),E3359/'Bulk DivVar Analysis'!$C$7,"")</f>
        <v/>
      </c>
      <c r="H3359" s="338" t="str">
        <f>IF(ISNUMBER(E3359), IF(G3359&gt;'Bulk DivVar Analysis'!$D$9,"Pass","Fail"),"")</f>
        <v/>
      </c>
      <c r="I3359" s="338" t="str">
        <f t="shared" si="54"/>
        <v/>
      </c>
      <c r="J3359" s="339"/>
      <c r="K3359" s="339"/>
      <c r="L3359" s="339"/>
      <c r="M3359" s="339"/>
      <c r="N3359" s="339"/>
      <c r="O3359" s="339"/>
      <c r="P3359" s="339"/>
      <c r="Q3359" s="339"/>
    </row>
    <row r="3360" spans="1:17" ht="13.5" customHeight="1">
      <c r="A3360" s="481"/>
      <c r="B3360" s="481"/>
      <c r="C3360" s="481"/>
      <c r="D3360" s="481"/>
      <c r="E3360" s="481"/>
      <c r="F3360" s="339"/>
      <c r="G3360" s="340" t="str">
        <f>IF(ISNUMBER(E3360),E3360/'Bulk DivVar Analysis'!$C$7,"")</f>
        <v/>
      </c>
      <c r="H3360" s="338" t="str">
        <f>IF(ISNUMBER(E3360), IF(G3360&gt;'Bulk DivVar Analysis'!$D$9,"Pass","Fail"),"")</f>
        <v/>
      </c>
      <c r="I3360" s="338" t="str">
        <f t="shared" si="54"/>
        <v/>
      </c>
      <c r="J3360" s="339"/>
      <c r="K3360" s="339"/>
      <c r="L3360" s="339"/>
      <c r="M3360" s="339"/>
      <c r="N3360" s="339"/>
      <c r="O3360" s="339"/>
      <c r="P3360" s="339"/>
      <c r="Q3360" s="339"/>
    </row>
    <row r="3361" spans="1:17" ht="13.5" customHeight="1">
      <c r="A3361" s="481"/>
      <c r="B3361" s="481"/>
      <c r="C3361" s="481"/>
      <c r="D3361" s="481"/>
      <c r="E3361" s="481"/>
      <c r="F3361" s="339"/>
      <c r="G3361" s="340" t="str">
        <f>IF(ISNUMBER(E3361),E3361/'Bulk DivVar Analysis'!$C$7,"")</f>
        <v/>
      </c>
      <c r="H3361" s="338" t="str">
        <f>IF(ISNUMBER(E3361), IF(G3361&gt;'Bulk DivVar Analysis'!$D$9,"Pass","Fail"),"")</f>
        <v/>
      </c>
      <c r="I3361" s="338" t="str">
        <f t="shared" si="54"/>
        <v/>
      </c>
      <c r="J3361" s="339"/>
      <c r="K3361" s="339"/>
      <c r="L3361" s="339"/>
      <c r="M3361" s="339"/>
      <c r="N3361" s="339"/>
      <c r="O3361" s="339"/>
      <c r="P3361" s="339"/>
      <c r="Q3361" s="339"/>
    </row>
    <row r="3362" spans="1:17" ht="13.5" customHeight="1">
      <c r="A3362" s="481"/>
      <c r="B3362" s="481"/>
      <c r="C3362" s="481"/>
      <c r="D3362" s="481"/>
      <c r="E3362" s="481"/>
      <c r="F3362" s="339"/>
      <c r="G3362" s="340" t="str">
        <f>IF(ISNUMBER(E3362),E3362/'Bulk DivVar Analysis'!$C$7,"")</f>
        <v/>
      </c>
      <c r="H3362" s="338" t="str">
        <f>IF(ISNUMBER(E3362), IF(G3362&gt;'Bulk DivVar Analysis'!$D$9,"Pass","Fail"),"")</f>
        <v/>
      </c>
      <c r="I3362" s="338" t="str">
        <f t="shared" si="54"/>
        <v/>
      </c>
      <c r="J3362" s="339"/>
      <c r="K3362" s="339"/>
      <c r="L3362" s="339"/>
      <c r="M3362" s="339"/>
      <c r="N3362" s="339"/>
      <c r="O3362" s="339"/>
      <c r="P3362" s="339"/>
      <c r="Q3362" s="339"/>
    </row>
    <row r="3363" spans="1:17" ht="13.5" customHeight="1">
      <c r="A3363" s="481"/>
      <c r="B3363" s="481"/>
      <c r="C3363" s="481"/>
      <c r="D3363" s="481"/>
      <c r="E3363" s="481"/>
      <c r="F3363" s="339"/>
      <c r="G3363" s="340" t="str">
        <f>IF(ISNUMBER(E3363),E3363/'Bulk DivVar Analysis'!$C$7,"")</f>
        <v/>
      </c>
      <c r="H3363" s="338" t="str">
        <f>IF(ISNUMBER(E3363), IF(G3363&gt;'Bulk DivVar Analysis'!$D$9,"Pass","Fail"),"")</f>
        <v/>
      </c>
      <c r="I3363" s="338" t="str">
        <f t="shared" si="54"/>
        <v/>
      </c>
      <c r="J3363" s="339"/>
      <c r="K3363" s="339"/>
      <c r="L3363" s="339"/>
      <c r="M3363" s="339"/>
      <c r="N3363" s="339"/>
      <c r="O3363" s="339"/>
      <c r="P3363" s="339"/>
      <c r="Q3363" s="339"/>
    </row>
    <row r="3364" spans="1:17" ht="13.5" customHeight="1">
      <c r="A3364" s="481"/>
      <c r="B3364" s="481"/>
      <c r="C3364" s="481"/>
      <c r="D3364" s="481"/>
      <c r="E3364" s="481"/>
      <c r="F3364" s="339"/>
      <c r="G3364" s="340" t="str">
        <f>IF(ISNUMBER(E3364),E3364/'Bulk DivVar Analysis'!$C$7,"")</f>
        <v/>
      </c>
      <c r="H3364" s="338" t="str">
        <f>IF(ISNUMBER(E3364), IF(G3364&gt;'Bulk DivVar Analysis'!$D$9,"Pass","Fail"),"")</f>
        <v/>
      </c>
      <c r="I3364" s="338" t="str">
        <f t="shared" si="54"/>
        <v/>
      </c>
      <c r="J3364" s="339"/>
      <c r="K3364" s="339"/>
      <c r="L3364" s="339"/>
      <c r="M3364" s="339"/>
      <c r="N3364" s="339"/>
      <c r="O3364" s="339"/>
      <c r="P3364" s="339"/>
      <c r="Q3364" s="339"/>
    </row>
    <row r="3365" spans="1:17" ht="13.5" customHeight="1">
      <c r="A3365" s="481"/>
      <c r="B3365" s="481"/>
      <c r="C3365" s="481"/>
      <c r="D3365" s="481"/>
      <c r="E3365" s="481"/>
      <c r="F3365" s="339"/>
      <c r="G3365" s="340" t="str">
        <f>IF(ISNUMBER(E3365),E3365/'Bulk DivVar Analysis'!$C$7,"")</f>
        <v/>
      </c>
      <c r="H3365" s="338" t="str">
        <f>IF(ISNUMBER(E3365), IF(G3365&gt;'Bulk DivVar Analysis'!$D$9,"Pass","Fail"),"")</f>
        <v/>
      </c>
      <c r="I3365" s="338" t="str">
        <f t="shared" si="54"/>
        <v/>
      </c>
      <c r="J3365" s="339"/>
      <c r="K3365" s="339"/>
      <c r="L3365" s="339"/>
      <c r="M3365" s="339"/>
      <c r="N3365" s="339"/>
      <c r="O3365" s="339"/>
      <c r="P3365" s="339"/>
      <c r="Q3365" s="339"/>
    </row>
    <row r="3366" spans="1:17" ht="13.5" customHeight="1">
      <c r="A3366" s="481"/>
      <c r="B3366" s="481"/>
      <c r="C3366" s="481"/>
      <c r="D3366" s="481"/>
      <c r="E3366" s="481"/>
      <c r="F3366" s="339"/>
      <c r="G3366" s="340" t="str">
        <f>IF(ISNUMBER(E3366),E3366/'Bulk DivVar Analysis'!$C$7,"")</f>
        <v/>
      </c>
      <c r="H3366" s="338" t="str">
        <f>IF(ISNUMBER(E3366), IF(G3366&gt;'Bulk DivVar Analysis'!$D$9,"Pass","Fail"),"")</f>
        <v/>
      </c>
      <c r="I3366" s="338" t="str">
        <f t="shared" si="54"/>
        <v/>
      </c>
      <c r="J3366" s="339"/>
      <c r="K3366" s="339"/>
      <c r="L3366" s="339"/>
      <c r="M3366" s="339"/>
      <c r="N3366" s="339"/>
      <c r="O3366" s="339"/>
      <c r="P3366" s="339"/>
      <c r="Q3366" s="339"/>
    </row>
    <row r="3367" spans="1:17" ht="13.5" customHeight="1">
      <c r="A3367" s="481"/>
      <c r="B3367" s="481"/>
      <c r="C3367" s="481"/>
      <c r="D3367" s="481"/>
      <c r="E3367" s="481"/>
      <c r="F3367" s="339"/>
      <c r="G3367" s="340" t="str">
        <f>IF(ISNUMBER(E3367),E3367/'Bulk DivVar Analysis'!$C$7,"")</f>
        <v/>
      </c>
      <c r="H3367" s="338" t="str">
        <f>IF(ISNUMBER(E3367), IF(G3367&gt;'Bulk DivVar Analysis'!$D$9,"Pass","Fail"),"")</f>
        <v/>
      </c>
      <c r="I3367" s="338" t="str">
        <f t="shared" si="54"/>
        <v/>
      </c>
      <c r="J3367" s="339"/>
      <c r="K3367" s="339"/>
      <c r="L3367" s="339"/>
      <c r="M3367" s="339"/>
      <c r="N3367" s="339"/>
      <c r="O3367" s="339"/>
      <c r="P3367" s="339"/>
      <c r="Q3367" s="339"/>
    </row>
    <row r="3368" spans="1:17" ht="13.5" customHeight="1">
      <c r="A3368" s="481"/>
      <c r="B3368" s="481"/>
      <c r="C3368" s="481"/>
      <c r="D3368" s="481"/>
      <c r="E3368" s="481"/>
      <c r="F3368" s="339"/>
      <c r="G3368" s="340" t="str">
        <f>IF(ISNUMBER(E3368),E3368/'Bulk DivVar Analysis'!$C$7,"")</f>
        <v/>
      </c>
      <c r="H3368" s="338" t="str">
        <f>IF(ISNUMBER(E3368), IF(G3368&gt;'Bulk DivVar Analysis'!$D$9,"Pass","Fail"),"")</f>
        <v/>
      </c>
      <c r="I3368" s="338" t="str">
        <f t="shared" si="54"/>
        <v/>
      </c>
      <c r="J3368" s="339"/>
      <c r="K3368" s="339"/>
      <c r="L3368" s="339"/>
      <c r="M3368" s="339"/>
      <c r="N3368" s="339"/>
      <c r="O3368" s="339"/>
      <c r="P3368" s="339"/>
      <c r="Q3368" s="339"/>
    </row>
    <row r="3369" spans="1:17" ht="13.5" customHeight="1">
      <c r="A3369" s="481"/>
      <c r="B3369" s="481"/>
      <c r="C3369" s="481"/>
      <c r="D3369" s="481"/>
      <c r="E3369" s="481"/>
      <c r="F3369" s="339"/>
      <c r="G3369" s="340" t="str">
        <f>IF(ISNUMBER(E3369),E3369/'Bulk DivVar Analysis'!$C$7,"")</f>
        <v/>
      </c>
      <c r="H3369" s="338" t="str">
        <f>IF(ISNUMBER(E3369), IF(G3369&gt;'Bulk DivVar Analysis'!$D$9,"Pass","Fail"),"")</f>
        <v/>
      </c>
      <c r="I3369" s="338" t="str">
        <f t="shared" si="54"/>
        <v/>
      </c>
      <c r="J3369" s="339"/>
      <c r="K3369" s="339"/>
      <c r="L3369" s="339"/>
      <c r="M3369" s="339"/>
      <c r="N3369" s="339"/>
      <c r="O3369" s="339"/>
      <c r="P3369" s="339"/>
      <c r="Q3369" s="339"/>
    </row>
    <row r="3370" spans="1:17" ht="13.5" customHeight="1">
      <c r="A3370" s="481"/>
      <c r="B3370" s="481"/>
      <c r="C3370" s="481"/>
      <c r="D3370" s="481"/>
      <c r="E3370" s="481"/>
      <c r="F3370" s="339"/>
      <c r="G3370" s="340" t="str">
        <f>IF(ISNUMBER(E3370),E3370/'Bulk DivVar Analysis'!$C$7,"")</f>
        <v/>
      </c>
      <c r="H3370" s="338" t="str">
        <f>IF(ISNUMBER(E3370), IF(G3370&gt;'Bulk DivVar Analysis'!$D$9,"Pass","Fail"),"")</f>
        <v/>
      </c>
      <c r="I3370" s="338" t="str">
        <f t="shared" si="54"/>
        <v/>
      </c>
      <c r="J3370" s="339"/>
      <c r="K3370" s="339"/>
      <c r="L3370" s="339"/>
      <c r="M3370" s="339"/>
      <c r="N3370" s="339"/>
      <c r="O3370" s="339"/>
      <c r="P3370" s="339"/>
      <c r="Q3370" s="339"/>
    </row>
    <row r="3371" spans="1:17" ht="13.5" customHeight="1">
      <c r="A3371" s="481"/>
      <c r="B3371" s="481"/>
      <c r="C3371" s="481"/>
      <c r="D3371" s="481"/>
      <c r="E3371" s="481"/>
      <c r="F3371" s="339"/>
      <c r="G3371" s="340" t="str">
        <f>IF(ISNUMBER(E3371),E3371/'Bulk DivVar Analysis'!$C$7,"")</f>
        <v/>
      </c>
      <c r="H3371" s="338" t="str">
        <f>IF(ISNUMBER(E3371), IF(G3371&gt;'Bulk DivVar Analysis'!$D$9,"Pass","Fail"),"")</f>
        <v/>
      </c>
      <c r="I3371" s="338" t="str">
        <f t="shared" si="54"/>
        <v/>
      </c>
      <c r="J3371" s="339"/>
      <c r="K3371" s="339"/>
      <c r="L3371" s="339"/>
      <c r="M3371" s="339"/>
      <c r="N3371" s="339"/>
      <c r="O3371" s="339"/>
      <c r="P3371" s="339"/>
      <c r="Q3371" s="339"/>
    </row>
    <row r="3372" spans="1:17" ht="13.5" customHeight="1">
      <c r="A3372" s="481"/>
      <c r="B3372" s="481"/>
      <c r="C3372" s="481"/>
      <c r="D3372" s="481"/>
      <c r="E3372" s="481"/>
      <c r="F3372" s="339"/>
      <c r="G3372" s="340" t="str">
        <f>IF(ISNUMBER(E3372),E3372/'Bulk DivVar Analysis'!$C$7,"")</f>
        <v/>
      </c>
      <c r="H3372" s="338" t="str">
        <f>IF(ISNUMBER(E3372), IF(G3372&gt;'Bulk DivVar Analysis'!$D$9,"Pass","Fail"),"")</f>
        <v/>
      </c>
      <c r="I3372" s="338" t="str">
        <f t="shared" si="54"/>
        <v/>
      </c>
      <c r="J3372" s="339"/>
      <c r="K3372" s="339"/>
      <c r="L3372" s="339"/>
      <c r="M3372" s="339"/>
      <c r="N3372" s="339"/>
      <c r="O3372" s="339"/>
      <c r="P3372" s="339"/>
      <c r="Q3372" s="339"/>
    </row>
    <row r="3373" spans="1:17" ht="13.5" customHeight="1">
      <c r="A3373" s="481"/>
      <c r="B3373" s="481"/>
      <c r="C3373" s="481"/>
      <c r="D3373" s="481"/>
      <c r="E3373" s="481"/>
      <c r="F3373" s="339"/>
      <c r="G3373" s="340" t="str">
        <f>IF(ISNUMBER(E3373),E3373/'Bulk DivVar Analysis'!$C$7,"")</f>
        <v/>
      </c>
      <c r="H3373" s="338" t="str">
        <f>IF(ISNUMBER(E3373), IF(G3373&gt;'Bulk DivVar Analysis'!$D$9,"Pass","Fail"),"")</f>
        <v/>
      </c>
      <c r="I3373" s="338" t="str">
        <f t="shared" si="54"/>
        <v/>
      </c>
      <c r="J3373" s="339"/>
      <c r="K3373" s="339"/>
      <c r="L3373" s="339"/>
      <c r="M3373" s="339"/>
      <c r="N3373" s="339"/>
      <c r="O3373" s="339"/>
      <c r="P3373" s="339"/>
      <c r="Q3373" s="339"/>
    </row>
    <row r="3374" spans="1:17" ht="13.5" customHeight="1">
      <c r="A3374" s="481"/>
      <c r="B3374" s="481"/>
      <c r="C3374" s="481"/>
      <c r="D3374" s="481"/>
      <c r="E3374" s="481"/>
      <c r="F3374" s="339"/>
      <c r="G3374" s="340" t="str">
        <f>IF(ISNUMBER(E3374),E3374/'Bulk DivVar Analysis'!$C$7,"")</f>
        <v/>
      </c>
      <c r="H3374" s="338" t="str">
        <f>IF(ISNUMBER(E3374), IF(G3374&gt;'Bulk DivVar Analysis'!$D$9,"Pass","Fail"),"")</f>
        <v/>
      </c>
      <c r="I3374" s="338" t="str">
        <f t="shared" si="54"/>
        <v/>
      </c>
      <c r="J3374" s="339"/>
      <c r="K3374" s="339"/>
      <c r="L3374" s="339"/>
      <c r="M3374" s="339"/>
      <c r="N3374" s="339"/>
      <c r="O3374" s="339"/>
      <c r="P3374" s="339"/>
      <c r="Q3374" s="339"/>
    </row>
    <row r="3375" spans="1:17" ht="13.5" customHeight="1">
      <c r="A3375" s="481"/>
      <c r="B3375" s="481"/>
      <c r="C3375" s="481"/>
      <c r="D3375" s="481"/>
      <c r="E3375" s="481"/>
      <c r="F3375" s="339"/>
      <c r="G3375" s="340" t="str">
        <f>IF(ISNUMBER(E3375),E3375/'Bulk DivVar Analysis'!$C$7,"")</f>
        <v/>
      </c>
      <c r="H3375" s="338" t="str">
        <f>IF(ISNUMBER(E3375), IF(G3375&gt;'Bulk DivVar Analysis'!$D$9,"Pass","Fail"),"")</f>
        <v/>
      </c>
      <c r="I3375" s="338" t="str">
        <f t="shared" si="54"/>
        <v/>
      </c>
      <c r="J3375" s="339"/>
      <c r="K3375" s="339"/>
      <c r="L3375" s="339"/>
      <c r="M3375" s="339"/>
      <c r="N3375" s="339"/>
      <c r="O3375" s="339"/>
      <c r="P3375" s="339"/>
      <c r="Q3375" s="339"/>
    </row>
    <row r="3376" spans="1:17" ht="13.5" customHeight="1">
      <c r="A3376" s="481"/>
      <c r="B3376" s="481"/>
      <c r="C3376" s="481"/>
      <c r="D3376" s="481"/>
      <c r="E3376" s="481"/>
      <c r="F3376" s="339"/>
      <c r="G3376" s="340" t="str">
        <f>IF(ISNUMBER(E3376),E3376/'Bulk DivVar Analysis'!$C$7,"")</f>
        <v/>
      </c>
      <c r="H3376" s="338" t="str">
        <f>IF(ISNUMBER(E3376), IF(G3376&gt;'Bulk DivVar Analysis'!$D$9,"Pass","Fail"),"")</f>
        <v/>
      </c>
      <c r="I3376" s="338" t="str">
        <f t="shared" si="54"/>
        <v/>
      </c>
      <c r="J3376" s="339"/>
      <c r="K3376" s="339"/>
      <c r="L3376" s="339"/>
      <c r="M3376" s="339"/>
      <c r="N3376" s="339"/>
      <c r="O3376" s="339"/>
      <c r="P3376" s="339"/>
      <c r="Q3376" s="339"/>
    </row>
    <row r="3377" spans="1:17" ht="13.5" customHeight="1">
      <c r="A3377" s="481"/>
      <c r="B3377" s="481"/>
      <c r="C3377" s="481"/>
      <c r="D3377" s="481"/>
      <c r="E3377" s="481"/>
      <c r="F3377" s="339"/>
      <c r="G3377" s="340" t="str">
        <f>IF(ISNUMBER(E3377),E3377/'Bulk DivVar Analysis'!$C$7,"")</f>
        <v/>
      </c>
      <c r="H3377" s="338" t="str">
        <f>IF(ISNUMBER(E3377), IF(G3377&gt;'Bulk DivVar Analysis'!$D$9,"Pass","Fail"),"")</f>
        <v/>
      </c>
      <c r="I3377" s="338" t="str">
        <f t="shared" si="54"/>
        <v/>
      </c>
      <c r="J3377" s="339"/>
      <c r="K3377" s="339"/>
      <c r="L3377" s="339"/>
      <c r="M3377" s="339"/>
      <c r="N3377" s="339"/>
      <c r="O3377" s="339"/>
      <c r="P3377" s="339"/>
      <c r="Q3377" s="339"/>
    </row>
    <row r="3378" spans="1:17" ht="13.5" customHeight="1">
      <c r="A3378" s="481"/>
      <c r="B3378" s="481"/>
      <c r="C3378" s="481"/>
      <c r="D3378" s="481"/>
      <c r="E3378" s="481"/>
      <c r="F3378" s="339"/>
      <c r="G3378" s="340" t="str">
        <f>IF(ISNUMBER(E3378),E3378/'Bulk DivVar Analysis'!$C$7,"")</f>
        <v/>
      </c>
      <c r="H3378" s="338" t="str">
        <f>IF(ISNUMBER(E3378), IF(G3378&gt;'Bulk DivVar Analysis'!$D$9,"Pass","Fail"),"")</f>
        <v/>
      </c>
      <c r="I3378" s="338" t="str">
        <f t="shared" si="54"/>
        <v/>
      </c>
      <c r="J3378" s="339"/>
      <c r="K3378" s="339"/>
      <c r="L3378" s="339"/>
      <c r="M3378" s="339"/>
      <c r="N3378" s="339"/>
      <c r="O3378" s="339"/>
      <c r="P3378" s="339"/>
      <c r="Q3378" s="339"/>
    </row>
    <row r="3379" spans="1:17" ht="13.5" customHeight="1">
      <c r="A3379" s="481"/>
      <c r="B3379" s="481"/>
      <c r="C3379" s="481"/>
      <c r="D3379" s="481"/>
      <c r="E3379" s="481"/>
      <c r="F3379" s="339"/>
      <c r="G3379" s="340" t="str">
        <f>IF(ISNUMBER(E3379),E3379/'Bulk DivVar Analysis'!$C$7,"")</f>
        <v/>
      </c>
      <c r="H3379" s="338" t="str">
        <f>IF(ISNUMBER(E3379), IF(G3379&gt;'Bulk DivVar Analysis'!$D$9,"Pass","Fail"),"")</f>
        <v/>
      </c>
      <c r="I3379" s="338" t="str">
        <f t="shared" si="54"/>
        <v/>
      </c>
      <c r="J3379" s="339"/>
      <c r="K3379" s="339"/>
      <c r="L3379" s="339"/>
      <c r="M3379" s="339"/>
      <c r="N3379" s="339"/>
      <c r="O3379" s="339"/>
      <c r="P3379" s="339"/>
      <c r="Q3379" s="339"/>
    </row>
    <row r="3380" spans="1:17" ht="13.5" customHeight="1">
      <c r="A3380" s="481"/>
      <c r="B3380" s="481"/>
      <c r="C3380" s="481"/>
      <c r="D3380" s="481"/>
      <c r="E3380" s="481"/>
      <c r="F3380" s="339"/>
      <c r="G3380" s="340" t="str">
        <f>IF(ISNUMBER(E3380),E3380/'Bulk DivVar Analysis'!$C$7,"")</f>
        <v/>
      </c>
      <c r="H3380" s="338" t="str">
        <f>IF(ISNUMBER(E3380), IF(G3380&gt;'Bulk DivVar Analysis'!$D$9,"Pass","Fail"),"")</f>
        <v/>
      </c>
      <c r="I3380" s="338" t="str">
        <f t="shared" si="54"/>
        <v/>
      </c>
      <c r="J3380" s="339"/>
      <c r="K3380" s="339"/>
      <c r="L3380" s="339"/>
      <c r="M3380" s="339"/>
      <c r="N3380" s="339"/>
      <c r="O3380" s="339"/>
      <c r="P3380" s="339"/>
      <c r="Q3380" s="339"/>
    </row>
    <row r="3381" spans="1:17" ht="13.5" customHeight="1">
      <c r="A3381" s="481"/>
      <c r="B3381" s="481"/>
      <c r="C3381" s="481"/>
      <c r="D3381" s="481"/>
      <c r="E3381" s="481"/>
      <c r="F3381" s="339"/>
      <c r="G3381" s="340" t="str">
        <f>IF(ISNUMBER(E3381),E3381/'Bulk DivVar Analysis'!$C$7,"")</f>
        <v/>
      </c>
      <c r="H3381" s="338" t="str">
        <f>IF(ISNUMBER(E3381), IF(G3381&gt;'Bulk DivVar Analysis'!$D$9,"Pass","Fail"),"")</f>
        <v/>
      </c>
      <c r="I3381" s="338" t="str">
        <f t="shared" si="54"/>
        <v/>
      </c>
      <c r="J3381" s="339"/>
      <c r="K3381" s="339"/>
      <c r="L3381" s="339"/>
      <c r="M3381" s="339"/>
      <c r="N3381" s="339"/>
      <c r="O3381" s="339"/>
      <c r="P3381" s="339"/>
      <c r="Q3381" s="339"/>
    </row>
    <row r="3382" spans="1:17" ht="13.5" customHeight="1">
      <c r="A3382" s="481"/>
      <c r="B3382" s="481"/>
      <c r="C3382" s="481"/>
      <c r="D3382" s="481"/>
      <c r="E3382" s="481"/>
      <c r="F3382" s="339"/>
      <c r="G3382" s="340" t="str">
        <f>IF(ISNUMBER(E3382),E3382/'Bulk DivVar Analysis'!$C$7,"")</f>
        <v/>
      </c>
      <c r="H3382" s="338" t="str">
        <f>IF(ISNUMBER(E3382), IF(G3382&gt;'Bulk DivVar Analysis'!$D$9,"Pass","Fail"),"")</f>
        <v/>
      </c>
      <c r="I3382" s="338" t="str">
        <f t="shared" si="54"/>
        <v/>
      </c>
      <c r="J3382" s="339"/>
      <c r="K3382" s="339"/>
      <c r="L3382" s="339"/>
      <c r="M3382" s="339"/>
      <c r="N3382" s="339"/>
      <c r="O3382" s="339"/>
      <c r="P3382" s="339"/>
      <c r="Q3382" s="339"/>
    </row>
    <row r="3383" spans="1:17" ht="13.5" customHeight="1">
      <c r="A3383" s="481"/>
      <c r="B3383" s="481"/>
      <c r="C3383" s="481"/>
      <c r="D3383" s="481"/>
      <c r="E3383" s="481"/>
      <c r="F3383" s="339"/>
      <c r="G3383" s="340" t="str">
        <f>IF(ISNUMBER(E3383),E3383/'Bulk DivVar Analysis'!$C$7,"")</f>
        <v/>
      </c>
      <c r="H3383" s="338" t="str">
        <f>IF(ISNUMBER(E3383), IF(G3383&gt;'Bulk DivVar Analysis'!$D$9,"Pass","Fail"),"")</f>
        <v/>
      </c>
      <c r="I3383" s="338" t="str">
        <f t="shared" si="54"/>
        <v/>
      </c>
      <c r="J3383" s="339"/>
      <c r="K3383" s="339"/>
      <c r="L3383" s="339"/>
      <c r="M3383" s="339"/>
      <c r="N3383" s="339"/>
      <c r="O3383" s="339"/>
      <c r="P3383" s="339"/>
      <c r="Q3383" s="339"/>
    </row>
    <row r="3384" spans="1:17" ht="13.5" customHeight="1">
      <c r="A3384" s="481"/>
      <c r="B3384" s="481"/>
      <c r="C3384" s="481"/>
      <c r="D3384" s="481"/>
      <c r="E3384" s="481"/>
      <c r="F3384" s="339"/>
      <c r="G3384" s="340" t="str">
        <f>IF(ISNUMBER(E3384),E3384/'Bulk DivVar Analysis'!$C$7,"")</f>
        <v/>
      </c>
      <c r="H3384" s="338" t="str">
        <f>IF(ISNUMBER(E3384), IF(G3384&gt;'Bulk DivVar Analysis'!$D$9,"Pass","Fail"),"")</f>
        <v/>
      </c>
      <c r="I3384" s="338" t="str">
        <f t="shared" si="54"/>
        <v/>
      </c>
      <c r="J3384" s="339"/>
      <c r="K3384" s="339"/>
      <c r="L3384" s="339"/>
      <c r="M3384" s="339"/>
      <c r="N3384" s="339"/>
      <c r="O3384" s="339"/>
      <c r="P3384" s="339"/>
      <c r="Q3384" s="339"/>
    </row>
    <row r="3385" spans="1:17" ht="13.5" customHeight="1">
      <c r="A3385" s="481"/>
      <c r="B3385" s="481"/>
      <c r="C3385" s="481"/>
      <c r="D3385" s="481"/>
      <c r="E3385" s="481"/>
      <c r="F3385" s="339"/>
      <c r="G3385" s="340" t="str">
        <f>IF(ISNUMBER(E3385),E3385/'Bulk DivVar Analysis'!$C$7,"")</f>
        <v/>
      </c>
      <c r="H3385" s="338" t="str">
        <f>IF(ISNUMBER(E3385), IF(G3385&gt;'Bulk DivVar Analysis'!$D$9,"Pass","Fail"),"")</f>
        <v/>
      </c>
      <c r="I3385" s="338" t="str">
        <f t="shared" si="54"/>
        <v/>
      </c>
      <c r="J3385" s="339"/>
      <c r="K3385" s="339"/>
      <c r="L3385" s="339"/>
      <c r="M3385" s="339"/>
      <c r="N3385" s="339"/>
      <c r="O3385" s="339"/>
      <c r="P3385" s="339"/>
      <c r="Q3385" s="339"/>
    </row>
    <row r="3386" spans="1:17" ht="13.5" customHeight="1">
      <c r="A3386" s="481"/>
      <c r="B3386" s="481"/>
      <c r="C3386" s="481"/>
      <c r="D3386" s="481"/>
      <c r="E3386" s="481"/>
      <c r="F3386" s="339"/>
      <c r="G3386" s="340" t="str">
        <f>IF(ISNUMBER(E3386),E3386/'Bulk DivVar Analysis'!$C$7,"")</f>
        <v/>
      </c>
      <c r="H3386" s="338" t="str">
        <f>IF(ISNUMBER(E3386), IF(G3386&gt;'Bulk DivVar Analysis'!$D$9,"Pass","Fail"),"")</f>
        <v/>
      </c>
      <c r="I3386" s="338" t="str">
        <f t="shared" si="54"/>
        <v/>
      </c>
      <c r="J3386" s="339"/>
      <c r="K3386" s="339"/>
      <c r="L3386" s="339"/>
      <c r="M3386" s="339"/>
      <c r="N3386" s="339"/>
      <c r="O3386" s="339"/>
      <c r="P3386" s="339"/>
      <c r="Q3386" s="339"/>
    </row>
    <row r="3387" spans="1:17" ht="13.5" customHeight="1">
      <c r="A3387" s="481"/>
      <c r="B3387" s="481"/>
      <c r="C3387" s="481"/>
      <c r="D3387" s="481"/>
      <c r="E3387" s="481"/>
      <c r="F3387" s="339"/>
      <c r="G3387" s="340" t="str">
        <f>IF(ISNUMBER(E3387),E3387/'Bulk DivVar Analysis'!$C$7,"")</f>
        <v/>
      </c>
      <c r="H3387" s="338" t="str">
        <f>IF(ISNUMBER(E3387), IF(G3387&gt;'Bulk DivVar Analysis'!$D$9,"Pass","Fail"),"")</f>
        <v/>
      </c>
      <c r="I3387" s="338" t="str">
        <f t="shared" si="54"/>
        <v/>
      </c>
      <c r="J3387" s="339"/>
      <c r="K3387" s="339"/>
      <c r="L3387" s="339"/>
      <c r="M3387" s="339"/>
      <c r="N3387" s="339"/>
      <c r="O3387" s="339"/>
      <c r="P3387" s="339"/>
      <c r="Q3387" s="339"/>
    </row>
    <row r="3388" spans="1:17" ht="13.5" customHeight="1">
      <c r="A3388" s="481"/>
      <c r="B3388" s="481"/>
      <c r="C3388" s="481"/>
      <c r="D3388" s="481"/>
      <c r="E3388" s="481"/>
      <c r="F3388" s="339"/>
      <c r="G3388" s="340" t="str">
        <f>IF(ISNUMBER(E3388),E3388/'Bulk DivVar Analysis'!$C$7,"")</f>
        <v/>
      </c>
      <c r="H3388" s="338" t="str">
        <f>IF(ISNUMBER(E3388), IF(G3388&gt;'Bulk DivVar Analysis'!$D$9,"Pass","Fail"),"")</f>
        <v/>
      </c>
      <c r="I3388" s="338" t="str">
        <f t="shared" si="54"/>
        <v/>
      </c>
      <c r="J3388" s="339"/>
      <c r="K3388" s="339"/>
      <c r="L3388" s="339"/>
      <c r="M3388" s="339"/>
      <c r="N3388" s="339"/>
      <c r="O3388" s="339"/>
      <c r="P3388" s="339"/>
      <c r="Q3388" s="339"/>
    </row>
    <row r="3389" spans="1:17" ht="13.5" customHeight="1">
      <c r="A3389" s="481"/>
      <c r="B3389" s="481"/>
      <c r="C3389" s="481"/>
      <c r="D3389" s="481"/>
      <c r="E3389" s="481"/>
      <c r="F3389" s="339"/>
      <c r="G3389" s="340" t="str">
        <f>IF(ISNUMBER(E3389),E3389/'Bulk DivVar Analysis'!$C$7,"")</f>
        <v/>
      </c>
      <c r="H3389" s="338" t="str">
        <f>IF(ISNUMBER(E3389), IF(G3389&gt;'Bulk DivVar Analysis'!$D$9,"Pass","Fail"),"")</f>
        <v/>
      </c>
      <c r="I3389" s="338" t="str">
        <f t="shared" si="54"/>
        <v/>
      </c>
      <c r="J3389" s="339"/>
      <c r="K3389" s="339"/>
      <c r="L3389" s="339"/>
      <c r="M3389" s="339"/>
      <c r="N3389" s="339"/>
      <c r="O3389" s="339"/>
      <c r="P3389" s="339"/>
      <c r="Q3389" s="339"/>
    </row>
    <row r="3390" spans="1:17" ht="13.5" customHeight="1">
      <c r="A3390" s="481"/>
      <c r="B3390" s="481"/>
      <c r="C3390" s="481"/>
      <c r="D3390" s="481"/>
      <c r="E3390" s="481"/>
      <c r="F3390" s="339"/>
      <c r="G3390" s="340" t="str">
        <f>IF(ISNUMBER(E3390),E3390/'Bulk DivVar Analysis'!$C$7,"")</f>
        <v/>
      </c>
      <c r="H3390" s="338" t="str">
        <f>IF(ISNUMBER(E3390), IF(G3390&gt;'Bulk DivVar Analysis'!$D$9,"Pass","Fail"),"")</f>
        <v/>
      </c>
      <c r="I3390" s="338" t="str">
        <f t="shared" si="54"/>
        <v/>
      </c>
      <c r="J3390" s="339"/>
      <c r="K3390" s="339"/>
      <c r="L3390" s="339"/>
      <c r="M3390" s="339"/>
      <c r="N3390" s="339"/>
      <c r="O3390" s="339"/>
      <c r="P3390" s="339"/>
      <c r="Q3390" s="339"/>
    </row>
    <row r="3391" spans="1:17" ht="13.5" customHeight="1">
      <c r="A3391" s="481"/>
      <c r="B3391" s="481"/>
      <c r="C3391" s="481"/>
      <c r="D3391" s="481"/>
      <c r="E3391" s="481"/>
      <c r="F3391" s="339"/>
      <c r="G3391" s="340" t="str">
        <f>IF(ISNUMBER(E3391),E3391/'Bulk DivVar Analysis'!$C$7,"")</f>
        <v/>
      </c>
      <c r="H3391" s="338" t="str">
        <f>IF(ISNUMBER(E3391), IF(G3391&gt;'Bulk DivVar Analysis'!$D$9,"Pass","Fail"),"")</f>
        <v/>
      </c>
      <c r="I3391" s="338" t="str">
        <f t="shared" si="54"/>
        <v/>
      </c>
      <c r="J3391" s="339"/>
      <c r="K3391" s="339"/>
      <c r="L3391" s="339"/>
      <c r="M3391" s="339"/>
      <c r="N3391" s="339"/>
      <c r="O3391" s="339"/>
      <c r="P3391" s="339"/>
      <c r="Q3391" s="339"/>
    </row>
    <row r="3392" spans="1:17" ht="13.5" customHeight="1">
      <c r="A3392" s="481"/>
      <c r="B3392" s="481"/>
      <c r="C3392" s="481"/>
      <c r="D3392" s="481"/>
      <c r="E3392" s="481"/>
      <c r="F3392" s="339"/>
      <c r="G3392" s="340" t="str">
        <f>IF(ISNUMBER(E3392),E3392/'Bulk DivVar Analysis'!$C$7,"")</f>
        <v/>
      </c>
      <c r="H3392" s="338" t="str">
        <f>IF(ISNUMBER(E3392), IF(G3392&gt;'Bulk DivVar Analysis'!$D$9,"Pass","Fail"),"")</f>
        <v/>
      </c>
      <c r="I3392" s="338" t="str">
        <f t="shared" si="54"/>
        <v/>
      </c>
      <c r="J3392" s="339"/>
      <c r="K3392" s="339"/>
      <c r="L3392" s="339"/>
      <c r="M3392" s="339"/>
      <c r="N3392" s="339"/>
      <c r="O3392" s="339"/>
      <c r="P3392" s="339"/>
      <c r="Q3392" s="339"/>
    </row>
    <row r="3393" spans="1:17" ht="13.5" customHeight="1">
      <c r="A3393" s="481"/>
      <c r="B3393" s="481"/>
      <c r="C3393" s="481"/>
      <c r="D3393" s="481"/>
      <c r="E3393" s="481"/>
      <c r="F3393" s="339"/>
      <c r="G3393" s="340" t="str">
        <f>IF(ISNUMBER(E3393),E3393/'Bulk DivVar Analysis'!$C$7,"")</f>
        <v/>
      </c>
      <c r="H3393" s="338" t="str">
        <f>IF(ISNUMBER(E3393), IF(G3393&gt;'Bulk DivVar Analysis'!$D$9,"Pass","Fail"),"")</f>
        <v/>
      </c>
      <c r="I3393" s="338" t="str">
        <f t="shared" si="54"/>
        <v/>
      </c>
      <c r="J3393" s="339"/>
      <c r="K3393" s="339"/>
      <c r="L3393" s="339"/>
      <c r="M3393" s="339"/>
      <c r="N3393" s="339"/>
      <c r="O3393" s="339"/>
      <c r="P3393" s="339"/>
      <c r="Q3393" s="339"/>
    </row>
    <row r="3394" spans="1:17" ht="13.5" customHeight="1">
      <c r="A3394" s="481"/>
      <c r="B3394" s="481"/>
      <c r="C3394" s="481"/>
      <c r="D3394" s="481"/>
      <c r="E3394" s="481"/>
      <c r="F3394" s="339"/>
      <c r="G3394" s="340" t="str">
        <f>IF(ISNUMBER(E3394),E3394/'Bulk DivVar Analysis'!$C$7,"")</f>
        <v/>
      </c>
      <c r="H3394" s="338" t="str">
        <f>IF(ISNUMBER(E3394), IF(G3394&gt;'Bulk DivVar Analysis'!$D$9,"Pass","Fail"),"")</f>
        <v/>
      </c>
      <c r="I3394" s="338" t="str">
        <f t="shared" si="54"/>
        <v/>
      </c>
      <c r="J3394" s="339"/>
      <c r="K3394" s="339"/>
      <c r="L3394" s="339"/>
      <c r="M3394" s="339"/>
      <c r="N3394" s="339"/>
      <c r="O3394" s="339"/>
      <c r="P3394" s="339"/>
      <c r="Q3394" s="339"/>
    </row>
    <row r="3395" spans="1:17" ht="13.5" customHeight="1">
      <c r="A3395" s="481"/>
      <c r="B3395" s="481"/>
      <c r="C3395" s="481"/>
      <c r="D3395" s="481"/>
      <c r="E3395" s="481"/>
      <c r="F3395" s="339"/>
      <c r="G3395" s="340" t="str">
        <f>IF(ISNUMBER(E3395),E3395/'Bulk DivVar Analysis'!$C$7,"")</f>
        <v/>
      </c>
      <c r="H3395" s="338" t="str">
        <f>IF(ISNUMBER(E3395), IF(G3395&gt;'Bulk DivVar Analysis'!$D$9,"Pass","Fail"),"")</f>
        <v/>
      </c>
      <c r="I3395" s="338" t="str">
        <f t="shared" ref="I3395:I3458" si="55">_xlfn.TEXTJOIN("_",TRUE,B3395,C3395)</f>
        <v/>
      </c>
      <c r="J3395" s="339"/>
      <c r="K3395" s="339"/>
      <c r="L3395" s="339"/>
      <c r="M3395" s="339"/>
      <c r="N3395" s="339"/>
      <c r="O3395" s="339"/>
      <c r="P3395" s="339"/>
      <c r="Q3395" s="339"/>
    </row>
    <row r="3396" spans="1:17" ht="13.5" customHeight="1">
      <c r="A3396" s="481"/>
      <c r="B3396" s="481"/>
      <c r="C3396" s="481"/>
      <c r="D3396" s="481"/>
      <c r="E3396" s="481"/>
      <c r="F3396" s="339"/>
      <c r="G3396" s="340" t="str">
        <f>IF(ISNUMBER(E3396),E3396/'Bulk DivVar Analysis'!$C$7,"")</f>
        <v/>
      </c>
      <c r="H3396" s="338" t="str">
        <f>IF(ISNUMBER(E3396), IF(G3396&gt;'Bulk DivVar Analysis'!$D$9,"Pass","Fail"),"")</f>
        <v/>
      </c>
      <c r="I3396" s="338" t="str">
        <f t="shared" si="55"/>
        <v/>
      </c>
      <c r="J3396" s="339"/>
      <c r="K3396" s="339"/>
      <c r="L3396" s="339"/>
      <c r="M3396" s="339"/>
      <c r="N3396" s="339"/>
      <c r="O3396" s="339"/>
      <c r="P3396" s="339"/>
      <c r="Q3396" s="339"/>
    </row>
    <row r="3397" spans="1:17" ht="13.5" customHeight="1">
      <c r="A3397" s="481"/>
      <c r="B3397" s="481"/>
      <c r="C3397" s="481"/>
      <c r="D3397" s="481"/>
      <c r="E3397" s="481"/>
      <c r="F3397" s="339"/>
      <c r="G3397" s="340" t="str">
        <f>IF(ISNUMBER(E3397),E3397/'Bulk DivVar Analysis'!$C$7,"")</f>
        <v/>
      </c>
      <c r="H3397" s="338" t="str">
        <f>IF(ISNUMBER(E3397), IF(G3397&gt;'Bulk DivVar Analysis'!$D$9,"Pass","Fail"),"")</f>
        <v/>
      </c>
      <c r="I3397" s="338" t="str">
        <f t="shared" si="55"/>
        <v/>
      </c>
      <c r="J3397" s="339"/>
      <c r="K3397" s="339"/>
      <c r="L3397" s="339"/>
      <c r="M3397" s="339"/>
      <c r="N3397" s="339"/>
      <c r="O3397" s="339"/>
      <c r="P3397" s="339"/>
      <c r="Q3397" s="339"/>
    </row>
    <row r="3398" spans="1:17" ht="13.5" customHeight="1">
      <c r="A3398" s="481"/>
      <c r="B3398" s="481"/>
      <c r="C3398" s="481"/>
      <c r="D3398" s="481"/>
      <c r="E3398" s="481"/>
      <c r="F3398" s="339"/>
      <c r="G3398" s="340" t="str">
        <f>IF(ISNUMBER(E3398),E3398/'Bulk DivVar Analysis'!$C$7,"")</f>
        <v/>
      </c>
      <c r="H3398" s="338" t="str">
        <f>IF(ISNUMBER(E3398), IF(G3398&gt;'Bulk DivVar Analysis'!$D$9,"Pass","Fail"),"")</f>
        <v/>
      </c>
      <c r="I3398" s="338" t="str">
        <f t="shared" si="55"/>
        <v/>
      </c>
      <c r="J3398" s="339"/>
      <c r="K3398" s="339"/>
      <c r="L3398" s="339"/>
      <c r="M3398" s="339"/>
      <c r="N3398" s="339"/>
      <c r="O3398" s="339"/>
      <c r="P3398" s="339"/>
      <c r="Q3398" s="339"/>
    </row>
    <row r="3399" spans="1:17" ht="13.5" customHeight="1">
      <c r="A3399" s="481"/>
      <c r="B3399" s="481"/>
      <c r="C3399" s="481"/>
      <c r="D3399" s="481"/>
      <c r="E3399" s="481"/>
      <c r="F3399" s="339"/>
      <c r="G3399" s="340" t="str">
        <f>IF(ISNUMBER(E3399),E3399/'Bulk DivVar Analysis'!$C$7,"")</f>
        <v/>
      </c>
      <c r="H3399" s="338" t="str">
        <f>IF(ISNUMBER(E3399), IF(G3399&gt;'Bulk DivVar Analysis'!$D$9,"Pass","Fail"),"")</f>
        <v/>
      </c>
      <c r="I3399" s="338" t="str">
        <f t="shared" si="55"/>
        <v/>
      </c>
      <c r="J3399" s="339"/>
      <c r="K3399" s="339"/>
      <c r="L3399" s="339"/>
      <c r="M3399" s="339"/>
      <c r="N3399" s="339"/>
      <c r="O3399" s="339"/>
      <c r="P3399" s="339"/>
      <c r="Q3399" s="339"/>
    </row>
    <row r="3400" spans="1:17" ht="13.5" customHeight="1">
      <c r="A3400" s="481"/>
      <c r="B3400" s="481"/>
      <c r="C3400" s="481"/>
      <c r="D3400" s="481"/>
      <c r="E3400" s="481"/>
      <c r="F3400" s="339"/>
      <c r="G3400" s="340" t="str">
        <f>IF(ISNUMBER(E3400),E3400/'Bulk DivVar Analysis'!$C$7,"")</f>
        <v/>
      </c>
      <c r="H3400" s="338" t="str">
        <f>IF(ISNUMBER(E3400), IF(G3400&gt;'Bulk DivVar Analysis'!$D$9,"Pass","Fail"),"")</f>
        <v/>
      </c>
      <c r="I3400" s="338" t="str">
        <f t="shared" si="55"/>
        <v/>
      </c>
      <c r="J3400" s="339"/>
      <c r="K3400" s="339"/>
      <c r="L3400" s="339"/>
      <c r="M3400" s="339"/>
      <c r="N3400" s="339"/>
      <c r="O3400" s="339"/>
      <c r="P3400" s="339"/>
      <c r="Q3400" s="339"/>
    </row>
    <row r="3401" spans="1:17" ht="13.5" customHeight="1">
      <c r="A3401" s="481"/>
      <c r="B3401" s="481"/>
      <c r="C3401" s="481"/>
      <c r="D3401" s="481"/>
      <c r="E3401" s="481"/>
      <c r="F3401" s="339"/>
      <c r="G3401" s="340" t="str">
        <f>IF(ISNUMBER(E3401),E3401/'Bulk DivVar Analysis'!$C$7,"")</f>
        <v/>
      </c>
      <c r="H3401" s="338" t="str">
        <f>IF(ISNUMBER(E3401), IF(G3401&gt;'Bulk DivVar Analysis'!$D$9,"Pass","Fail"),"")</f>
        <v/>
      </c>
      <c r="I3401" s="338" t="str">
        <f t="shared" si="55"/>
        <v/>
      </c>
      <c r="J3401" s="339"/>
      <c r="K3401" s="339"/>
      <c r="L3401" s="339"/>
      <c r="M3401" s="339"/>
      <c r="N3401" s="339"/>
      <c r="O3401" s="339"/>
      <c r="P3401" s="339"/>
      <c r="Q3401" s="339"/>
    </row>
    <row r="3402" spans="1:17" ht="13.5" customHeight="1">
      <c r="A3402" s="481"/>
      <c r="B3402" s="481"/>
      <c r="C3402" s="481"/>
      <c r="D3402" s="481"/>
      <c r="E3402" s="481"/>
      <c r="F3402" s="339"/>
      <c r="G3402" s="340" t="str">
        <f>IF(ISNUMBER(E3402),E3402/'Bulk DivVar Analysis'!$C$7,"")</f>
        <v/>
      </c>
      <c r="H3402" s="338" t="str">
        <f>IF(ISNUMBER(E3402), IF(G3402&gt;'Bulk DivVar Analysis'!$D$9,"Pass","Fail"),"")</f>
        <v/>
      </c>
      <c r="I3402" s="338" t="str">
        <f t="shared" si="55"/>
        <v/>
      </c>
      <c r="J3402" s="339"/>
      <c r="K3402" s="339"/>
      <c r="L3402" s="339"/>
      <c r="M3402" s="339"/>
      <c r="N3402" s="339"/>
      <c r="O3402" s="339"/>
      <c r="P3402" s="339"/>
      <c r="Q3402" s="339"/>
    </row>
    <row r="3403" spans="1:17" ht="13.5" customHeight="1">
      <c r="A3403" s="481"/>
      <c r="B3403" s="481"/>
      <c r="C3403" s="481"/>
      <c r="D3403" s="481"/>
      <c r="E3403" s="481"/>
      <c r="F3403" s="339"/>
      <c r="G3403" s="340" t="str">
        <f>IF(ISNUMBER(E3403),E3403/'Bulk DivVar Analysis'!$C$7,"")</f>
        <v/>
      </c>
      <c r="H3403" s="338" t="str">
        <f>IF(ISNUMBER(E3403), IF(G3403&gt;'Bulk DivVar Analysis'!$D$9,"Pass","Fail"),"")</f>
        <v/>
      </c>
      <c r="I3403" s="338" t="str">
        <f t="shared" si="55"/>
        <v/>
      </c>
      <c r="J3403" s="339"/>
      <c r="K3403" s="339"/>
      <c r="L3403" s="339"/>
      <c r="M3403" s="339"/>
      <c r="N3403" s="339"/>
      <c r="O3403" s="339"/>
      <c r="P3403" s="339"/>
      <c r="Q3403" s="339"/>
    </row>
    <row r="3404" spans="1:17" ht="13.5" customHeight="1">
      <c r="A3404" s="481"/>
      <c r="B3404" s="481"/>
      <c r="C3404" s="481"/>
      <c r="D3404" s="481"/>
      <c r="E3404" s="481"/>
      <c r="F3404" s="339"/>
      <c r="G3404" s="340" t="str">
        <f>IF(ISNUMBER(E3404),E3404/'Bulk DivVar Analysis'!$C$7,"")</f>
        <v/>
      </c>
      <c r="H3404" s="338" t="str">
        <f>IF(ISNUMBER(E3404), IF(G3404&gt;'Bulk DivVar Analysis'!$D$9,"Pass","Fail"),"")</f>
        <v/>
      </c>
      <c r="I3404" s="338" t="str">
        <f t="shared" si="55"/>
        <v/>
      </c>
      <c r="J3404" s="339"/>
      <c r="K3404" s="339"/>
      <c r="L3404" s="339"/>
      <c r="M3404" s="339"/>
      <c r="N3404" s="339"/>
      <c r="O3404" s="339"/>
      <c r="P3404" s="339"/>
      <c r="Q3404" s="339"/>
    </row>
    <row r="3405" spans="1:17" ht="13.5" customHeight="1">
      <c r="A3405" s="481"/>
      <c r="B3405" s="481"/>
      <c r="C3405" s="481"/>
      <c r="D3405" s="481"/>
      <c r="E3405" s="481"/>
      <c r="F3405" s="339"/>
      <c r="G3405" s="340" t="str">
        <f>IF(ISNUMBER(E3405),E3405/'Bulk DivVar Analysis'!$C$7,"")</f>
        <v/>
      </c>
      <c r="H3405" s="338" t="str">
        <f>IF(ISNUMBER(E3405), IF(G3405&gt;'Bulk DivVar Analysis'!$D$9,"Pass","Fail"),"")</f>
        <v/>
      </c>
      <c r="I3405" s="338" t="str">
        <f t="shared" si="55"/>
        <v/>
      </c>
      <c r="J3405" s="339"/>
      <c r="K3405" s="339"/>
      <c r="L3405" s="339"/>
      <c r="M3405" s="339"/>
      <c r="N3405" s="339"/>
      <c r="O3405" s="339"/>
      <c r="P3405" s="339"/>
      <c r="Q3405" s="339"/>
    </row>
    <row r="3406" spans="1:17" ht="13.5" customHeight="1">
      <c r="A3406" s="481"/>
      <c r="B3406" s="481"/>
      <c r="C3406" s="481"/>
      <c r="D3406" s="481"/>
      <c r="E3406" s="481"/>
      <c r="F3406" s="339"/>
      <c r="G3406" s="340" t="str">
        <f>IF(ISNUMBER(E3406),E3406/'Bulk DivVar Analysis'!$C$7,"")</f>
        <v/>
      </c>
      <c r="H3406" s="338" t="str">
        <f>IF(ISNUMBER(E3406), IF(G3406&gt;'Bulk DivVar Analysis'!$D$9,"Pass","Fail"),"")</f>
        <v/>
      </c>
      <c r="I3406" s="338" t="str">
        <f t="shared" si="55"/>
        <v/>
      </c>
      <c r="J3406" s="339"/>
      <c r="K3406" s="339"/>
      <c r="L3406" s="339"/>
      <c r="M3406" s="339"/>
      <c r="N3406" s="339"/>
      <c r="O3406" s="339"/>
      <c r="P3406" s="339"/>
      <c r="Q3406" s="339"/>
    </row>
    <row r="3407" spans="1:17" ht="13.5" customHeight="1">
      <c r="A3407" s="481"/>
      <c r="B3407" s="481"/>
      <c r="C3407" s="481"/>
      <c r="D3407" s="481"/>
      <c r="E3407" s="481"/>
      <c r="F3407" s="339"/>
      <c r="G3407" s="340" t="str">
        <f>IF(ISNUMBER(E3407),E3407/'Bulk DivVar Analysis'!$C$7,"")</f>
        <v/>
      </c>
      <c r="H3407" s="338" t="str">
        <f>IF(ISNUMBER(E3407), IF(G3407&gt;'Bulk DivVar Analysis'!$D$9,"Pass","Fail"),"")</f>
        <v/>
      </c>
      <c r="I3407" s="338" t="str">
        <f t="shared" si="55"/>
        <v/>
      </c>
      <c r="J3407" s="339"/>
      <c r="K3407" s="339"/>
      <c r="L3407" s="339"/>
      <c r="M3407" s="339"/>
      <c r="N3407" s="339"/>
      <c r="O3407" s="339"/>
      <c r="P3407" s="339"/>
      <c r="Q3407" s="339"/>
    </row>
    <row r="3408" spans="1:17" ht="13.5" customHeight="1">
      <c r="A3408" s="481"/>
      <c r="B3408" s="481"/>
      <c r="C3408" s="481"/>
      <c r="D3408" s="481"/>
      <c r="E3408" s="481"/>
      <c r="F3408" s="339"/>
      <c r="G3408" s="340" t="str">
        <f>IF(ISNUMBER(E3408),E3408/'Bulk DivVar Analysis'!$C$7,"")</f>
        <v/>
      </c>
      <c r="H3408" s="338" t="str">
        <f>IF(ISNUMBER(E3408), IF(G3408&gt;'Bulk DivVar Analysis'!$D$9,"Pass","Fail"),"")</f>
        <v/>
      </c>
      <c r="I3408" s="338" t="str">
        <f t="shared" si="55"/>
        <v/>
      </c>
      <c r="J3408" s="339"/>
      <c r="K3408" s="339"/>
      <c r="L3408" s="339"/>
      <c r="M3408" s="339"/>
      <c r="N3408" s="339"/>
      <c r="O3408" s="339"/>
      <c r="P3408" s="339"/>
      <c r="Q3408" s="339"/>
    </row>
    <row r="3409" spans="1:17" ht="13.5" customHeight="1">
      <c r="A3409" s="481"/>
      <c r="B3409" s="481"/>
      <c r="C3409" s="481"/>
      <c r="D3409" s="481"/>
      <c r="E3409" s="481"/>
      <c r="F3409" s="339"/>
      <c r="G3409" s="340" t="str">
        <f>IF(ISNUMBER(E3409),E3409/'Bulk DivVar Analysis'!$C$7,"")</f>
        <v/>
      </c>
      <c r="H3409" s="338" t="str">
        <f>IF(ISNUMBER(E3409), IF(G3409&gt;'Bulk DivVar Analysis'!$D$9,"Pass","Fail"),"")</f>
        <v/>
      </c>
      <c r="I3409" s="338" t="str">
        <f t="shared" si="55"/>
        <v/>
      </c>
      <c r="J3409" s="339"/>
      <c r="K3409" s="339"/>
      <c r="L3409" s="339"/>
      <c r="M3409" s="339"/>
      <c r="N3409" s="339"/>
      <c r="O3409" s="339"/>
      <c r="P3409" s="339"/>
      <c r="Q3409" s="339"/>
    </row>
    <row r="3410" spans="1:17" ht="13.5" customHeight="1">
      <c r="A3410" s="481"/>
      <c r="B3410" s="481"/>
      <c r="C3410" s="481"/>
      <c r="D3410" s="481"/>
      <c r="E3410" s="481"/>
      <c r="F3410" s="339"/>
      <c r="G3410" s="340" t="str">
        <f>IF(ISNUMBER(E3410),E3410/'Bulk DivVar Analysis'!$C$7,"")</f>
        <v/>
      </c>
      <c r="H3410" s="338" t="str">
        <f>IF(ISNUMBER(E3410), IF(G3410&gt;'Bulk DivVar Analysis'!$D$9,"Pass","Fail"),"")</f>
        <v/>
      </c>
      <c r="I3410" s="338" t="str">
        <f t="shared" si="55"/>
        <v/>
      </c>
      <c r="J3410" s="339"/>
      <c r="K3410" s="339"/>
      <c r="L3410" s="339"/>
      <c r="M3410" s="339"/>
      <c r="N3410" s="339"/>
      <c r="O3410" s="339"/>
      <c r="P3410" s="339"/>
      <c r="Q3410" s="339"/>
    </row>
    <row r="3411" spans="1:17" ht="13.5" customHeight="1">
      <c r="A3411" s="481"/>
      <c r="B3411" s="481"/>
      <c r="C3411" s="481"/>
      <c r="D3411" s="481"/>
      <c r="E3411" s="481"/>
      <c r="F3411" s="339"/>
      <c r="G3411" s="340" t="str">
        <f>IF(ISNUMBER(E3411),E3411/'Bulk DivVar Analysis'!$C$7,"")</f>
        <v/>
      </c>
      <c r="H3411" s="338" t="str">
        <f>IF(ISNUMBER(E3411), IF(G3411&gt;'Bulk DivVar Analysis'!$D$9,"Pass","Fail"),"")</f>
        <v/>
      </c>
      <c r="I3411" s="338" t="str">
        <f t="shared" si="55"/>
        <v/>
      </c>
      <c r="J3411" s="339"/>
      <c r="K3411" s="339"/>
      <c r="L3411" s="339"/>
      <c r="M3411" s="339"/>
      <c r="N3411" s="339"/>
      <c r="O3411" s="339"/>
      <c r="P3411" s="339"/>
      <c r="Q3411" s="339"/>
    </row>
    <row r="3412" spans="1:17" ht="13.5" customHeight="1">
      <c r="A3412" s="481"/>
      <c r="B3412" s="481"/>
      <c r="C3412" s="481"/>
      <c r="D3412" s="481"/>
      <c r="E3412" s="481"/>
      <c r="F3412" s="339"/>
      <c r="G3412" s="340" t="str">
        <f>IF(ISNUMBER(E3412),E3412/'Bulk DivVar Analysis'!$C$7,"")</f>
        <v/>
      </c>
      <c r="H3412" s="338" t="str">
        <f>IF(ISNUMBER(E3412), IF(G3412&gt;'Bulk DivVar Analysis'!$D$9,"Pass","Fail"),"")</f>
        <v/>
      </c>
      <c r="I3412" s="338" t="str">
        <f t="shared" si="55"/>
        <v/>
      </c>
      <c r="J3412" s="339"/>
      <c r="K3412" s="339"/>
      <c r="L3412" s="339"/>
      <c r="M3412" s="339"/>
      <c r="N3412" s="339"/>
      <c r="O3412" s="339"/>
      <c r="P3412" s="339"/>
      <c r="Q3412" s="339"/>
    </row>
    <row r="3413" spans="1:17" ht="13.5" customHeight="1">
      <c r="A3413" s="481"/>
      <c r="B3413" s="481"/>
      <c r="C3413" s="481"/>
      <c r="D3413" s="481"/>
      <c r="E3413" s="481"/>
      <c r="F3413" s="339"/>
      <c r="G3413" s="340" t="str">
        <f>IF(ISNUMBER(E3413),E3413/'Bulk DivVar Analysis'!$C$7,"")</f>
        <v/>
      </c>
      <c r="H3413" s="338" t="str">
        <f>IF(ISNUMBER(E3413), IF(G3413&gt;'Bulk DivVar Analysis'!$D$9,"Pass","Fail"),"")</f>
        <v/>
      </c>
      <c r="I3413" s="338" t="str">
        <f t="shared" si="55"/>
        <v/>
      </c>
      <c r="J3413" s="339"/>
      <c r="K3413" s="339"/>
      <c r="L3413" s="339"/>
      <c r="M3413" s="339"/>
      <c r="N3413" s="339"/>
      <c r="O3413" s="339"/>
      <c r="P3413" s="339"/>
      <c r="Q3413" s="339"/>
    </row>
    <row r="3414" spans="1:17" ht="13.5" customHeight="1">
      <c r="A3414" s="481"/>
      <c r="B3414" s="481"/>
      <c r="C3414" s="481"/>
      <c r="D3414" s="481"/>
      <c r="E3414" s="481"/>
      <c r="F3414" s="339"/>
      <c r="G3414" s="340" t="str">
        <f>IF(ISNUMBER(E3414),E3414/'Bulk DivVar Analysis'!$C$7,"")</f>
        <v/>
      </c>
      <c r="H3414" s="338" t="str">
        <f>IF(ISNUMBER(E3414), IF(G3414&gt;'Bulk DivVar Analysis'!$D$9,"Pass","Fail"),"")</f>
        <v/>
      </c>
      <c r="I3414" s="338" t="str">
        <f t="shared" si="55"/>
        <v/>
      </c>
      <c r="J3414" s="339"/>
      <c r="K3414" s="339"/>
      <c r="L3414" s="339"/>
      <c r="M3414" s="339"/>
      <c r="N3414" s="339"/>
      <c r="O3414" s="339"/>
      <c r="P3414" s="339"/>
      <c r="Q3414" s="339"/>
    </row>
    <row r="3415" spans="1:17" ht="13.5" customHeight="1">
      <c r="A3415" s="481"/>
      <c r="B3415" s="481"/>
      <c r="C3415" s="481"/>
      <c r="D3415" s="481"/>
      <c r="E3415" s="481"/>
      <c r="F3415" s="339"/>
      <c r="G3415" s="340" t="str">
        <f>IF(ISNUMBER(E3415),E3415/'Bulk DivVar Analysis'!$C$7,"")</f>
        <v/>
      </c>
      <c r="H3415" s="338" t="str">
        <f>IF(ISNUMBER(E3415), IF(G3415&gt;'Bulk DivVar Analysis'!$D$9,"Pass","Fail"),"")</f>
        <v/>
      </c>
      <c r="I3415" s="338" t="str">
        <f t="shared" si="55"/>
        <v/>
      </c>
      <c r="J3415" s="339"/>
      <c r="K3415" s="339"/>
      <c r="L3415" s="339"/>
      <c r="M3415" s="339"/>
      <c r="N3415" s="339"/>
      <c r="O3415" s="339"/>
      <c r="P3415" s="339"/>
      <c r="Q3415" s="339"/>
    </row>
    <row r="3416" spans="1:17" ht="13.5" customHeight="1">
      <c r="A3416" s="481"/>
      <c r="B3416" s="481"/>
      <c r="C3416" s="481"/>
      <c r="D3416" s="481"/>
      <c r="E3416" s="481"/>
      <c r="F3416" s="339"/>
      <c r="G3416" s="340" t="str">
        <f>IF(ISNUMBER(E3416),E3416/'Bulk DivVar Analysis'!$C$7,"")</f>
        <v/>
      </c>
      <c r="H3416" s="338" t="str">
        <f>IF(ISNUMBER(E3416), IF(G3416&gt;'Bulk DivVar Analysis'!$D$9,"Pass","Fail"),"")</f>
        <v/>
      </c>
      <c r="I3416" s="338" t="str">
        <f t="shared" si="55"/>
        <v/>
      </c>
      <c r="J3416" s="339"/>
      <c r="K3416" s="339"/>
      <c r="L3416" s="339"/>
      <c r="M3416" s="339"/>
      <c r="N3416" s="339"/>
      <c r="O3416" s="339"/>
      <c r="P3416" s="339"/>
      <c r="Q3416" s="339"/>
    </row>
    <row r="3417" spans="1:17" ht="13.5" customHeight="1">
      <c r="A3417" s="481"/>
      <c r="B3417" s="481"/>
      <c r="C3417" s="481"/>
      <c r="D3417" s="481"/>
      <c r="E3417" s="481"/>
      <c r="F3417" s="339"/>
      <c r="G3417" s="340" t="str">
        <f>IF(ISNUMBER(E3417),E3417/'Bulk DivVar Analysis'!$C$7,"")</f>
        <v/>
      </c>
      <c r="H3417" s="338" t="str">
        <f>IF(ISNUMBER(E3417), IF(G3417&gt;'Bulk DivVar Analysis'!$D$9,"Pass","Fail"),"")</f>
        <v/>
      </c>
      <c r="I3417" s="338" t="str">
        <f t="shared" si="55"/>
        <v/>
      </c>
      <c r="J3417" s="339"/>
      <c r="K3417" s="339"/>
      <c r="L3417" s="339"/>
      <c r="M3417" s="339"/>
      <c r="N3417" s="339"/>
      <c r="O3417" s="339"/>
      <c r="P3417" s="339"/>
      <c r="Q3417" s="339"/>
    </row>
    <row r="3418" spans="1:17" ht="13.5" customHeight="1">
      <c r="A3418" s="481"/>
      <c r="B3418" s="481"/>
      <c r="C3418" s="481"/>
      <c r="D3418" s="481"/>
      <c r="E3418" s="481"/>
      <c r="F3418" s="339"/>
      <c r="G3418" s="340" t="str">
        <f>IF(ISNUMBER(E3418),E3418/'Bulk DivVar Analysis'!$C$7,"")</f>
        <v/>
      </c>
      <c r="H3418" s="338" t="str">
        <f>IF(ISNUMBER(E3418), IF(G3418&gt;'Bulk DivVar Analysis'!$D$9,"Pass","Fail"),"")</f>
        <v/>
      </c>
      <c r="I3418" s="338" t="str">
        <f t="shared" si="55"/>
        <v/>
      </c>
      <c r="J3418" s="339"/>
      <c r="K3418" s="339"/>
      <c r="L3418" s="339"/>
      <c r="M3418" s="339"/>
      <c r="N3418" s="339"/>
      <c r="O3418" s="339"/>
      <c r="P3418" s="339"/>
      <c r="Q3418" s="339"/>
    </row>
    <row r="3419" spans="1:17" ht="13.5" customHeight="1">
      <c r="A3419" s="481"/>
      <c r="B3419" s="481"/>
      <c r="C3419" s="481"/>
      <c r="D3419" s="481"/>
      <c r="E3419" s="481"/>
      <c r="F3419" s="339"/>
      <c r="G3419" s="340" t="str">
        <f>IF(ISNUMBER(E3419),E3419/'Bulk DivVar Analysis'!$C$7,"")</f>
        <v/>
      </c>
      <c r="H3419" s="338" t="str">
        <f>IF(ISNUMBER(E3419), IF(G3419&gt;'Bulk DivVar Analysis'!$D$9,"Pass","Fail"),"")</f>
        <v/>
      </c>
      <c r="I3419" s="338" t="str">
        <f t="shared" si="55"/>
        <v/>
      </c>
      <c r="J3419" s="339"/>
      <c r="K3419" s="339"/>
      <c r="L3419" s="339"/>
      <c r="M3419" s="339"/>
      <c r="N3419" s="339"/>
      <c r="O3419" s="339"/>
      <c r="P3419" s="339"/>
      <c r="Q3419" s="339"/>
    </row>
    <row r="3420" spans="1:17" ht="13.5" customHeight="1">
      <c r="A3420" s="481"/>
      <c r="B3420" s="481"/>
      <c r="C3420" s="481"/>
      <c r="D3420" s="481"/>
      <c r="E3420" s="481"/>
      <c r="F3420" s="339"/>
      <c r="G3420" s="340" t="str">
        <f>IF(ISNUMBER(E3420),E3420/'Bulk DivVar Analysis'!$C$7,"")</f>
        <v/>
      </c>
      <c r="H3420" s="338" t="str">
        <f>IF(ISNUMBER(E3420), IF(G3420&gt;'Bulk DivVar Analysis'!$D$9,"Pass","Fail"),"")</f>
        <v/>
      </c>
      <c r="I3420" s="338" t="str">
        <f t="shared" si="55"/>
        <v/>
      </c>
      <c r="J3420" s="339"/>
      <c r="K3420" s="339"/>
      <c r="L3420" s="339"/>
      <c r="M3420" s="339"/>
      <c r="N3420" s="339"/>
      <c r="O3420" s="339"/>
      <c r="P3420" s="339"/>
      <c r="Q3420" s="339"/>
    </row>
    <row r="3421" spans="1:17" ht="13.5" customHeight="1">
      <c r="A3421" s="481"/>
      <c r="B3421" s="481"/>
      <c r="C3421" s="481"/>
      <c r="D3421" s="481"/>
      <c r="E3421" s="481"/>
      <c r="F3421" s="339"/>
      <c r="G3421" s="340" t="str">
        <f>IF(ISNUMBER(E3421),E3421/'Bulk DivVar Analysis'!$C$7,"")</f>
        <v/>
      </c>
      <c r="H3421" s="338" t="str">
        <f>IF(ISNUMBER(E3421), IF(G3421&gt;'Bulk DivVar Analysis'!$D$9,"Pass","Fail"),"")</f>
        <v/>
      </c>
      <c r="I3421" s="338" t="str">
        <f t="shared" si="55"/>
        <v/>
      </c>
      <c r="J3421" s="339"/>
      <c r="K3421" s="339"/>
      <c r="L3421" s="339"/>
      <c r="M3421" s="339"/>
      <c r="N3421" s="339"/>
      <c r="O3421" s="339"/>
      <c r="P3421" s="339"/>
      <c r="Q3421" s="339"/>
    </row>
    <row r="3422" spans="1:17" ht="13.5" customHeight="1">
      <c r="A3422" s="481"/>
      <c r="B3422" s="481"/>
      <c r="C3422" s="481"/>
      <c r="D3422" s="481"/>
      <c r="E3422" s="481"/>
      <c r="F3422" s="339"/>
      <c r="G3422" s="340" t="str">
        <f>IF(ISNUMBER(E3422),E3422/'Bulk DivVar Analysis'!$C$7,"")</f>
        <v/>
      </c>
      <c r="H3422" s="338" t="str">
        <f>IF(ISNUMBER(E3422), IF(G3422&gt;'Bulk DivVar Analysis'!$D$9,"Pass","Fail"),"")</f>
        <v/>
      </c>
      <c r="I3422" s="338" t="str">
        <f t="shared" si="55"/>
        <v/>
      </c>
      <c r="J3422" s="339"/>
      <c r="K3422" s="339"/>
      <c r="L3422" s="339"/>
      <c r="M3422" s="339"/>
      <c r="N3422" s="339"/>
      <c r="O3422" s="339"/>
      <c r="P3422" s="339"/>
      <c r="Q3422" s="339"/>
    </row>
    <row r="3423" spans="1:17" ht="13.5" customHeight="1">
      <c r="A3423" s="481"/>
      <c r="B3423" s="481"/>
      <c r="C3423" s="481"/>
      <c r="D3423" s="481"/>
      <c r="E3423" s="481"/>
      <c r="F3423" s="339"/>
      <c r="G3423" s="340" t="str">
        <f>IF(ISNUMBER(E3423),E3423/'Bulk DivVar Analysis'!$C$7,"")</f>
        <v/>
      </c>
      <c r="H3423" s="338" t="str">
        <f>IF(ISNUMBER(E3423), IF(G3423&gt;'Bulk DivVar Analysis'!$D$9,"Pass","Fail"),"")</f>
        <v/>
      </c>
      <c r="I3423" s="338" t="str">
        <f t="shared" si="55"/>
        <v/>
      </c>
      <c r="J3423" s="339"/>
      <c r="K3423" s="339"/>
      <c r="L3423" s="339"/>
      <c r="M3423" s="339"/>
      <c r="N3423" s="339"/>
      <c r="O3423" s="339"/>
      <c r="P3423" s="339"/>
      <c r="Q3423" s="339"/>
    </row>
    <row r="3424" spans="1:17" ht="13.5" customHeight="1">
      <c r="A3424" s="481"/>
      <c r="B3424" s="481"/>
      <c r="C3424" s="481"/>
      <c r="D3424" s="481"/>
      <c r="E3424" s="481"/>
      <c r="F3424" s="339"/>
      <c r="G3424" s="340" t="str">
        <f>IF(ISNUMBER(E3424),E3424/'Bulk DivVar Analysis'!$C$7,"")</f>
        <v/>
      </c>
      <c r="H3424" s="338" t="str">
        <f>IF(ISNUMBER(E3424), IF(G3424&gt;'Bulk DivVar Analysis'!$D$9,"Pass","Fail"),"")</f>
        <v/>
      </c>
      <c r="I3424" s="338" t="str">
        <f t="shared" si="55"/>
        <v/>
      </c>
      <c r="J3424" s="339"/>
      <c r="K3424" s="339"/>
      <c r="L3424" s="339"/>
      <c r="M3424" s="339"/>
      <c r="N3424" s="339"/>
      <c r="O3424" s="339"/>
      <c r="P3424" s="339"/>
      <c r="Q3424" s="339"/>
    </row>
    <row r="3425" spans="1:17" ht="13.5" customHeight="1">
      <c r="A3425" s="481"/>
      <c r="B3425" s="481"/>
      <c r="C3425" s="481"/>
      <c r="D3425" s="481"/>
      <c r="E3425" s="481"/>
      <c r="F3425" s="339"/>
      <c r="G3425" s="340" t="str">
        <f>IF(ISNUMBER(E3425),E3425/'Bulk DivVar Analysis'!$C$7,"")</f>
        <v/>
      </c>
      <c r="H3425" s="338" t="str">
        <f>IF(ISNUMBER(E3425), IF(G3425&gt;'Bulk DivVar Analysis'!$D$9,"Pass","Fail"),"")</f>
        <v/>
      </c>
      <c r="I3425" s="338" t="str">
        <f t="shared" si="55"/>
        <v/>
      </c>
      <c r="J3425" s="339"/>
      <c r="K3425" s="339"/>
      <c r="L3425" s="339"/>
      <c r="M3425" s="339"/>
      <c r="N3425" s="339"/>
      <c r="O3425" s="339"/>
      <c r="P3425" s="339"/>
      <c r="Q3425" s="339"/>
    </row>
    <row r="3426" spans="1:17" ht="13.5" customHeight="1">
      <c r="A3426" s="481"/>
      <c r="B3426" s="481"/>
      <c r="C3426" s="481"/>
      <c r="D3426" s="481"/>
      <c r="E3426" s="481"/>
      <c r="F3426" s="339"/>
      <c r="G3426" s="340" t="str">
        <f>IF(ISNUMBER(E3426),E3426/'Bulk DivVar Analysis'!$C$7,"")</f>
        <v/>
      </c>
      <c r="H3426" s="338" t="str">
        <f>IF(ISNUMBER(E3426), IF(G3426&gt;'Bulk DivVar Analysis'!$D$9,"Pass","Fail"),"")</f>
        <v/>
      </c>
      <c r="I3426" s="338" t="str">
        <f t="shared" si="55"/>
        <v/>
      </c>
      <c r="J3426" s="339"/>
      <c r="K3426" s="339"/>
      <c r="L3426" s="339"/>
      <c r="M3426" s="339"/>
      <c r="N3426" s="339"/>
      <c r="O3426" s="339"/>
      <c r="P3426" s="339"/>
      <c r="Q3426" s="339"/>
    </row>
    <row r="3427" spans="1:17" ht="13.5" customHeight="1">
      <c r="A3427" s="481"/>
      <c r="B3427" s="481"/>
      <c r="C3427" s="481"/>
      <c r="D3427" s="481"/>
      <c r="E3427" s="481"/>
      <c r="F3427" s="339"/>
      <c r="G3427" s="340" t="str">
        <f>IF(ISNUMBER(E3427),E3427/'Bulk DivVar Analysis'!$C$7,"")</f>
        <v/>
      </c>
      <c r="H3427" s="338" t="str">
        <f>IF(ISNUMBER(E3427), IF(G3427&gt;'Bulk DivVar Analysis'!$D$9,"Pass","Fail"),"")</f>
        <v/>
      </c>
      <c r="I3427" s="338" t="str">
        <f t="shared" si="55"/>
        <v/>
      </c>
      <c r="J3427" s="339"/>
      <c r="K3427" s="339"/>
      <c r="L3427" s="339"/>
      <c r="M3427" s="339"/>
      <c r="N3427" s="339"/>
      <c r="O3427" s="339"/>
      <c r="P3427" s="339"/>
      <c r="Q3427" s="339"/>
    </row>
    <row r="3428" spans="1:17" ht="13.5" customHeight="1">
      <c r="A3428" s="481"/>
      <c r="B3428" s="481"/>
      <c r="C3428" s="481"/>
      <c r="D3428" s="481"/>
      <c r="E3428" s="481"/>
      <c r="F3428" s="339"/>
      <c r="G3428" s="340" t="str">
        <f>IF(ISNUMBER(E3428),E3428/'Bulk DivVar Analysis'!$C$7,"")</f>
        <v/>
      </c>
      <c r="H3428" s="338" t="str">
        <f>IF(ISNUMBER(E3428), IF(G3428&gt;'Bulk DivVar Analysis'!$D$9,"Pass","Fail"),"")</f>
        <v/>
      </c>
      <c r="I3428" s="338" t="str">
        <f t="shared" si="55"/>
        <v/>
      </c>
      <c r="J3428" s="339"/>
      <c r="K3428" s="339"/>
      <c r="L3428" s="339"/>
      <c r="M3428" s="339"/>
      <c r="N3428" s="339"/>
      <c r="O3428" s="339"/>
      <c r="P3428" s="339"/>
      <c r="Q3428" s="339"/>
    </row>
    <row r="3429" spans="1:17" ht="13.5" customHeight="1">
      <c r="A3429" s="481"/>
      <c r="B3429" s="481"/>
      <c r="C3429" s="481"/>
      <c r="D3429" s="481"/>
      <c r="E3429" s="481"/>
      <c r="F3429" s="339"/>
      <c r="G3429" s="340" t="str">
        <f>IF(ISNUMBER(E3429),E3429/'Bulk DivVar Analysis'!$C$7,"")</f>
        <v/>
      </c>
      <c r="H3429" s="338" t="str">
        <f>IF(ISNUMBER(E3429), IF(G3429&gt;'Bulk DivVar Analysis'!$D$9,"Pass","Fail"),"")</f>
        <v/>
      </c>
      <c r="I3429" s="338" t="str">
        <f t="shared" si="55"/>
        <v/>
      </c>
      <c r="J3429" s="339"/>
      <c r="K3429" s="339"/>
      <c r="L3429" s="339"/>
      <c r="M3429" s="339"/>
      <c r="N3429" s="339"/>
      <c r="O3429" s="339"/>
      <c r="P3429" s="339"/>
      <c r="Q3429" s="339"/>
    </row>
    <row r="3430" spans="1:17" ht="13.5" customHeight="1">
      <c r="A3430" s="481"/>
      <c r="B3430" s="481"/>
      <c r="C3430" s="481"/>
      <c r="D3430" s="481"/>
      <c r="E3430" s="481"/>
      <c r="F3430" s="339"/>
      <c r="G3430" s="340" t="str">
        <f>IF(ISNUMBER(E3430),E3430/'Bulk DivVar Analysis'!$C$7,"")</f>
        <v/>
      </c>
      <c r="H3430" s="338" t="str">
        <f>IF(ISNUMBER(E3430), IF(G3430&gt;'Bulk DivVar Analysis'!$D$9,"Pass","Fail"),"")</f>
        <v/>
      </c>
      <c r="I3430" s="338" t="str">
        <f t="shared" si="55"/>
        <v/>
      </c>
      <c r="J3430" s="339"/>
      <c r="K3430" s="339"/>
      <c r="L3430" s="339"/>
      <c r="M3430" s="339"/>
      <c r="N3430" s="339"/>
      <c r="O3430" s="339"/>
      <c r="P3430" s="339"/>
      <c r="Q3430" s="339"/>
    </row>
    <row r="3431" spans="1:17" ht="13.5" customHeight="1">
      <c r="A3431" s="481"/>
      <c r="B3431" s="481"/>
      <c r="C3431" s="481"/>
      <c r="D3431" s="481"/>
      <c r="E3431" s="481"/>
      <c r="F3431" s="339"/>
      <c r="G3431" s="340" t="str">
        <f>IF(ISNUMBER(E3431),E3431/'Bulk DivVar Analysis'!$C$7,"")</f>
        <v/>
      </c>
      <c r="H3431" s="338" t="str">
        <f>IF(ISNUMBER(E3431), IF(G3431&gt;'Bulk DivVar Analysis'!$D$9,"Pass","Fail"),"")</f>
        <v/>
      </c>
      <c r="I3431" s="338" t="str">
        <f t="shared" si="55"/>
        <v/>
      </c>
      <c r="J3431" s="339"/>
      <c r="K3431" s="339"/>
      <c r="L3431" s="339"/>
      <c r="M3431" s="339"/>
      <c r="N3431" s="339"/>
      <c r="O3431" s="339"/>
      <c r="P3431" s="339"/>
      <c r="Q3431" s="339"/>
    </row>
    <row r="3432" spans="1:17" ht="13.5" customHeight="1">
      <c r="A3432" s="481"/>
      <c r="B3432" s="481"/>
      <c r="C3432" s="481"/>
      <c r="D3432" s="481"/>
      <c r="E3432" s="481"/>
      <c r="F3432" s="339"/>
      <c r="G3432" s="340" t="str">
        <f>IF(ISNUMBER(E3432),E3432/'Bulk DivVar Analysis'!$C$7,"")</f>
        <v/>
      </c>
      <c r="H3432" s="338" t="str">
        <f>IF(ISNUMBER(E3432), IF(G3432&gt;'Bulk DivVar Analysis'!$D$9,"Pass","Fail"),"")</f>
        <v/>
      </c>
      <c r="I3432" s="338" t="str">
        <f t="shared" si="55"/>
        <v/>
      </c>
      <c r="J3432" s="339"/>
      <c r="K3432" s="339"/>
      <c r="L3432" s="339"/>
      <c r="M3432" s="339"/>
      <c r="N3432" s="339"/>
      <c r="O3432" s="339"/>
      <c r="P3432" s="339"/>
      <c r="Q3432" s="339"/>
    </row>
    <row r="3433" spans="1:17" ht="13.5" customHeight="1">
      <c r="A3433" s="481"/>
      <c r="B3433" s="481"/>
      <c r="C3433" s="481"/>
      <c r="D3433" s="481"/>
      <c r="E3433" s="481"/>
      <c r="F3433" s="339"/>
      <c r="G3433" s="340" t="str">
        <f>IF(ISNUMBER(E3433),E3433/'Bulk DivVar Analysis'!$C$7,"")</f>
        <v/>
      </c>
      <c r="H3433" s="338" t="str">
        <f>IF(ISNUMBER(E3433), IF(G3433&gt;'Bulk DivVar Analysis'!$D$9,"Pass","Fail"),"")</f>
        <v/>
      </c>
      <c r="I3433" s="338" t="str">
        <f t="shared" si="55"/>
        <v/>
      </c>
      <c r="J3433" s="339"/>
      <c r="K3433" s="339"/>
      <c r="L3433" s="339"/>
      <c r="M3433" s="339"/>
      <c r="N3433" s="339"/>
      <c r="O3433" s="339"/>
      <c r="P3433" s="339"/>
      <c r="Q3433" s="339"/>
    </row>
    <row r="3434" spans="1:17" ht="13.5" customHeight="1">
      <c r="A3434" s="481"/>
      <c r="B3434" s="481"/>
      <c r="C3434" s="481"/>
      <c r="D3434" s="481"/>
      <c r="E3434" s="481"/>
      <c r="F3434" s="339"/>
      <c r="G3434" s="340" t="str">
        <f>IF(ISNUMBER(E3434),E3434/'Bulk DivVar Analysis'!$C$7,"")</f>
        <v/>
      </c>
      <c r="H3434" s="338" t="str">
        <f>IF(ISNUMBER(E3434), IF(G3434&gt;'Bulk DivVar Analysis'!$D$9,"Pass","Fail"),"")</f>
        <v/>
      </c>
      <c r="I3434" s="338" t="str">
        <f t="shared" si="55"/>
        <v/>
      </c>
      <c r="J3434" s="339"/>
      <c r="K3434" s="339"/>
      <c r="L3434" s="339"/>
      <c r="M3434" s="339"/>
      <c r="N3434" s="339"/>
      <c r="O3434" s="339"/>
      <c r="P3434" s="339"/>
      <c r="Q3434" s="339"/>
    </row>
    <row r="3435" spans="1:17" ht="13.5" customHeight="1">
      <c r="A3435" s="481"/>
      <c r="B3435" s="481"/>
      <c r="C3435" s="481"/>
      <c r="D3435" s="481"/>
      <c r="E3435" s="481"/>
      <c r="F3435" s="339"/>
      <c r="G3435" s="340" t="str">
        <f>IF(ISNUMBER(E3435),E3435/'Bulk DivVar Analysis'!$C$7,"")</f>
        <v/>
      </c>
      <c r="H3435" s="338" t="str">
        <f>IF(ISNUMBER(E3435), IF(G3435&gt;'Bulk DivVar Analysis'!$D$9,"Pass","Fail"),"")</f>
        <v/>
      </c>
      <c r="I3435" s="338" t="str">
        <f t="shared" si="55"/>
        <v/>
      </c>
      <c r="J3435" s="339"/>
      <c r="K3435" s="339"/>
      <c r="L3435" s="339"/>
      <c r="M3435" s="339"/>
      <c r="N3435" s="339"/>
      <c r="O3435" s="339"/>
      <c r="P3435" s="339"/>
      <c r="Q3435" s="339"/>
    </row>
    <row r="3436" spans="1:17" ht="13.5" customHeight="1">
      <c r="A3436" s="481"/>
      <c r="B3436" s="481"/>
      <c r="C3436" s="481"/>
      <c r="D3436" s="481"/>
      <c r="E3436" s="481"/>
      <c r="F3436" s="339"/>
      <c r="G3436" s="340" t="str">
        <f>IF(ISNUMBER(E3436),E3436/'Bulk DivVar Analysis'!$C$7,"")</f>
        <v/>
      </c>
      <c r="H3436" s="338" t="str">
        <f>IF(ISNUMBER(E3436), IF(G3436&gt;'Bulk DivVar Analysis'!$D$9,"Pass","Fail"),"")</f>
        <v/>
      </c>
      <c r="I3436" s="338" t="str">
        <f t="shared" si="55"/>
        <v/>
      </c>
      <c r="J3436" s="339"/>
      <c r="K3436" s="339"/>
      <c r="L3436" s="339"/>
      <c r="M3436" s="339"/>
      <c r="N3436" s="339"/>
      <c r="O3436" s="339"/>
      <c r="P3436" s="339"/>
      <c r="Q3436" s="339"/>
    </row>
    <row r="3437" spans="1:17" ht="13.5" customHeight="1">
      <c r="A3437" s="481"/>
      <c r="B3437" s="481"/>
      <c r="C3437" s="481"/>
      <c r="D3437" s="481"/>
      <c r="E3437" s="481"/>
      <c r="F3437" s="339"/>
      <c r="G3437" s="340" t="str">
        <f>IF(ISNUMBER(E3437),E3437/'Bulk DivVar Analysis'!$C$7,"")</f>
        <v/>
      </c>
      <c r="H3437" s="338" t="str">
        <f>IF(ISNUMBER(E3437), IF(G3437&gt;'Bulk DivVar Analysis'!$D$9,"Pass","Fail"),"")</f>
        <v/>
      </c>
      <c r="I3437" s="338" t="str">
        <f t="shared" si="55"/>
        <v/>
      </c>
      <c r="J3437" s="339"/>
      <c r="K3437" s="339"/>
      <c r="L3437" s="339"/>
      <c r="M3437" s="339"/>
      <c r="N3437" s="339"/>
      <c r="O3437" s="339"/>
      <c r="P3437" s="339"/>
      <c r="Q3437" s="339"/>
    </row>
    <row r="3438" spans="1:17" ht="13.5" customHeight="1">
      <c r="A3438" s="481"/>
      <c r="B3438" s="481"/>
      <c r="C3438" s="481"/>
      <c r="D3438" s="481"/>
      <c r="E3438" s="481"/>
      <c r="F3438" s="339"/>
      <c r="G3438" s="340" t="str">
        <f>IF(ISNUMBER(E3438),E3438/'Bulk DivVar Analysis'!$C$7,"")</f>
        <v/>
      </c>
      <c r="H3438" s="338" t="str">
        <f>IF(ISNUMBER(E3438), IF(G3438&gt;'Bulk DivVar Analysis'!$D$9,"Pass","Fail"),"")</f>
        <v/>
      </c>
      <c r="I3438" s="338" t="str">
        <f t="shared" si="55"/>
        <v/>
      </c>
      <c r="J3438" s="339"/>
      <c r="K3438" s="339"/>
      <c r="L3438" s="339"/>
      <c r="M3438" s="339"/>
      <c r="N3438" s="339"/>
      <c r="O3438" s="339"/>
      <c r="P3438" s="339"/>
      <c r="Q3438" s="339"/>
    </row>
    <row r="3439" spans="1:17" ht="13.5" customHeight="1">
      <c r="A3439" s="481"/>
      <c r="B3439" s="481"/>
      <c r="C3439" s="481"/>
      <c r="D3439" s="481"/>
      <c r="E3439" s="481"/>
      <c r="F3439" s="339"/>
      <c r="G3439" s="340" t="str">
        <f>IF(ISNUMBER(E3439),E3439/'Bulk DivVar Analysis'!$C$7,"")</f>
        <v/>
      </c>
      <c r="H3439" s="338" t="str">
        <f>IF(ISNUMBER(E3439), IF(G3439&gt;'Bulk DivVar Analysis'!$D$9,"Pass","Fail"),"")</f>
        <v/>
      </c>
      <c r="I3439" s="338" t="str">
        <f t="shared" si="55"/>
        <v/>
      </c>
      <c r="J3439" s="339"/>
      <c r="K3439" s="339"/>
      <c r="L3439" s="339"/>
      <c r="M3439" s="339"/>
      <c r="N3439" s="339"/>
      <c r="O3439" s="339"/>
      <c r="P3439" s="339"/>
      <c r="Q3439" s="339"/>
    </row>
    <row r="3440" spans="1:17" ht="13.5" customHeight="1">
      <c r="A3440" s="481"/>
      <c r="B3440" s="481"/>
      <c r="C3440" s="481"/>
      <c r="D3440" s="481"/>
      <c r="E3440" s="481"/>
      <c r="F3440" s="339"/>
      <c r="G3440" s="340" t="str">
        <f>IF(ISNUMBER(E3440),E3440/'Bulk DivVar Analysis'!$C$7,"")</f>
        <v/>
      </c>
      <c r="H3440" s="338" t="str">
        <f>IF(ISNUMBER(E3440), IF(G3440&gt;'Bulk DivVar Analysis'!$D$9,"Pass","Fail"),"")</f>
        <v/>
      </c>
      <c r="I3440" s="338" t="str">
        <f t="shared" si="55"/>
        <v/>
      </c>
      <c r="J3440" s="339"/>
      <c r="K3440" s="339"/>
      <c r="L3440" s="339"/>
      <c r="M3440" s="339"/>
      <c r="N3440" s="339"/>
      <c r="O3440" s="339"/>
      <c r="P3440" s="339"/>
      <c r="Q3440" s="339"/>
    </row>
    <row r="3441" spans="1:17" ht="13.5" customHeight="1">
      <c r="A3441" s="481"/>
      <c r="B3441" s="481"/>
      <c r="C3441" s="481"/>
      <c r="D3441" s="481"/>
      <c r="E3441" s="481"/>
      <c r="F3441" s="339"/>
      <c r="G3441" s="340" t="str">
        <f>IF(ISNUMBER(E3441),E3441/'Bulk DivVar Analysis'!$C$7,"")</f>
        <v/>
      </c>
      <c r="H3441" s="338" t="str">
        <f>IF(ISNUMBER(E3441), IF(G3441&gt;'Bulk DivVar Analysis'!$D$9,"Pass","Fail"),"")</f>
        <v/>
      </c>
      <c r="I3441" s="338" t="str">
        <f t="shared" si="55"/>
        <v/>
      </c>
      <c r="J3441" s="339"/>
      <c r="K3441" s="339"/>
      <c r="L3441" s="339"/>
      <c r="M3441" s="339"/>
      <c r="N3441" s="339"/>
      <c r="O3441" s="339"/>
      <c r="P3441" s="339"/>
      <c r="Q3441" s="339"/>
    </row>
    <row r="3442" spans="1:17" ht="13.5" customHeight="1">
      <c r="A3442" s="481"/>
      <c r="B3442" s="481"/>
      <c r="C3442" s="481"/>
      <c r="D3442" s="481"/>
      <c r="E3442" s="481"/>
      <c r="F3442" s="339"/>
      <c r="G3442" s="340" t="str">
        <f>IF(ISNUMBER(E3442),E3442/'Bulk DivVar Analysis'!$C$7,"")</f>
        <v/>
      </c>
      <c r="H3442" s="338" t="str">
        <f>IF(ISNUMBER(E3442), IF(G3442&gt;'Bulk DivVar Analysis'!$D$9,"Pass","Fail"),"")</f>
        <v/>
      </c>
      <c r="I3442" s="338" t="str">
        <f t="shared" si="55"/>
        <v/>
      </c>
      <c r="J3442" s="339"/>
      <c r="K3442" s="339"/>
      <c r="L3442" s="339"/>
      <c r="M3442" s="339"/>
      <c r="N3442" s="339"/>
      <c r="O3442" s="339"/>
      <c r="P3442" s="339"/>
      <c r="Q3442" s="339"/>
    </row>
    <row r="3443" spans="1:17" ht="13.5" customHeight="1">
      <c r="A3443" s="481"/>
      <c r="B3443" s="481"/>
      <c r="C3443" s="481"/>
      <c r="D3443" s="481"/>
      <c r="E3443" s="481"/>
      <c r="F3443" s="339"/>
      <c r="G3443" s="340" t="str">
        <f>IF(ISNUMBER(E3443),E3443/'Bulk DivVar Analysis'!$C$7,"")</f>
        <v/>
      </c>
      <c r="H3443" s="338" t="str">
        <f>IF(ISNUMBER(E3443), IF(G3443&gt;'Bulk DivVar Analysis'!$D$9,"Pass","Fail"),"")</f>
        <v/>
      </c>
      <c r="I3443" s="338" t="str">
        <f t="shared" si="55"/>
        <v/>
      </c>
      <c r="J3443" s="339"/>
      <c r="K3443" s="339"/>
      <c r="L3443" s="339"/>
      <c r="M3443" s="339"/>
      <c r="N3443" s="339"/>
      <c r="O3443" s="339"/>
      <c r="P3443" s="339"/>
      <c r="Q3443" s="339"/>
    </row>
    <row r="3444" spans="1:17" ht="13.5" customHeight="1">
      <c r="A3444" s="481"/>
      <c r="B3444" s="481"/>
      <c r="C3444" s="481"/>
      <c r="D3444" s="481"/>
      <c r="E3444" s="481"/>
      <c r="F3444" s="339"/>
      <c r="G3444" s="340" t="str">
        <f>IF(ISNUMBER(E3444),E3444/'Bulk DivVar Analysis'!$C$7,"")</f>
        <v/>
      </c>
      <c r="H3444" s="338" t="str">
        <f>IF(ISNUMBER(E3444), IF(G3444&gt;'Bulk DivVar Analysis'!$D$9,"Pass","Fail"),"")</f>
        <v/>
      </c>
      <c r="I3444" s="338" t="str">
        <f t="shared" si="55"/>
        <v/>
      </c>
      <c r="J3444" s="339"/>
      <c r="K3444" s="339"/>
      <c r="L3444" s="339"/>
      <c r="M3444" s="339"/>
      <c r="N3444" s="339"/>
      <c r="O3444" s="339"/>
      <c r="P3444" s="339"/>
      <c r="Q3444" s="339"/>
    </row>
    <row r="3445" spans="1:17" ht="13.5" customHeight="1">
      <c r="A3445" s="481"/>
      <c r="B3445" s="481"/>
      <c r="C3445" s="481"/>
      <c r="D3445" s="481"/>
      <c r="E3445" s="481"/>
      <c r="F3445" s="339"/>
      <c r="G3445" s="340" t="str">
        <f>IF(ISNUMBER(E3445),E3445/'Bulk DivVar Analysis'!$C$7,"")</f>
        <v/>
      </c>
      <c r="H3445" s="338" t="str">
        <f>IF(ISNUMBER(E3445), IF(G3445&gt;'Bulk DivVar Analysis'!$D$9,"Pass","Fail"),"")</f>
        <v/>
      </c>
      <c r="I3445" s="338" t="str">
        <f t="shared" si="55"/>
        <v/>
      </c>
      <c r="J3445" s="339"/>
      <c r="K3445" s="339"/>
      <c r="L3445" s="339"/>
      <c r="M3445" s="339"/>
      <c r="N3445" s="339"/>
      <c r="O3445" s="339"/>
      <c r="P3445" s="339"/>
      <c r="Q3445" s="339"/>
    </row>
    <row r="3446" spans="1:17" ht="13.5" customHeight="1">
      <c r="A3446" s="481"/>
      <c r="B3446" s="481"/>
      <c r="C3446" s="481"/>
      <c r="D3446" s="481"/>
      <c r="E3446" s="481"/>
      <c r="F3446" s="339"/>
      <c r="G3446" s="340" t="str">
        <f>IF(ISNUMBER(E3446),E3446/'Bulk DivVar Analysis'!$C$7,"")</f>
        <v/>
      </c>
      <c r="H3446" s="338" t="str">
        <f>IF(ISNUMBER(E3446), IF(G3446&gt;'Bulk DivVar Analysis'!$D$9,"Pass","Fail"),"")</f>
        <v/>
      </c>
      <c r="I3446" s="338" t="str">
        <f t="shared" si="55"/>
        <v/>
      </c>
      <c r="J3446" s="339"/>
      <c r="K3446" s="339"/>
      <c r="L3446" s="339"/>
      <c r="M3446" s="339"/>
      <c r="N3446" s="339"/>
      <c r="O3446" s="339"/>
      <c r="P3446" s="339"/>
      <c r="Q3446" s="339"/>
    </row>
    <row r="3447" spans="1:17" ht="13.5" customHeight="1">
      <c r="A3447" s="481"/>
      <c r="B3447" s="481"/>
      <c r="C3447" s="481"/>
      <c r="D3447" s="481"/>
      <c r="E3447" s="481"/>
      <c r="F3447" s="339"/>
      <c r="G3447" s="340" t="str">
        <f>IF(ISNUMBER(E3447),E3447/'Bulk DivVar Analysis'!$C$7,"")</f>
        <v/>
      </c>
      <c r="H3447" s="338" t="str">
        <f>IF(ISNUMBER(E3447), IF(G3447&gt;'Bulk DivVar Analysis'!$D$9,"Pass","Fail"),"")</f>
        <v/>
      </c>
      <c r="I3447" s="338" t="str">
        <f t="shared" si="55"/>
        <v/>
      </c>
      <c r="J3447" s="339"/>
      <c r="K3447" s="339"/>
      <c r="L3447" s="339"/>
      <c r="M3447" s="339"/>
      <c r="N3447" s="339"/>
      <c r="O3447" s="339"/>
      <c r="P3447" s="339"/>
      <c r="Q3447" s="339"/>
    </row>
    <row r="3448" spans="1:17" ht="13.5" customHeight="1">
      <c r="A3448" s="481"/>
      <c r="B3448" s="481"/>
      <c r="C3448" s="481"/>
      <c r="D3448" s="481"/>
      <c r="E3448" s="481"/>
      <c r="F3448" s="339"/>
      <c r="G3448" s="340" t="str">
        <f>IF(ISNUMBER(E3448),E3448/'Bulk DivVar Analysis'!$C$7,"")</f>
        <v/>
      </c>
      <c r="H3448" s="338" t="str">
        <f>IF(ISNUMBER(E3448), IF(G3448&gt;'Bulk DivVar Analysis'!$D$9,"Pass","Fail"),"")</f>
        <v/>
      </c>
      <c r="I3448" s="338" t="str">
        <f t="shared" si="55"/>
        <v/>
      </c>
      <c r="J3448" s="339"/>
      <c r="K3448" s="339"/>
      <c r="L3448" s="339"/>
      <c r="M3448" s="339"/>
      <c r="N3448" s="339"/>
      <c r="O3448" s="339"/>
      <c r="P3448" s="339"/>
      <c r="Q3448" s="339"/>
    </row>
    <row r="3449" spans="1:17" ht="13.5" customHeight="1">
      <c r="A3449" s="481"/>
      <c r="B3449" s="481"/>
      <c r="C3449" s="481"/>
      <c r="D3449" s="481"/>
      <c r="E3449" s="481"/>
      <c r="F3449" s="339"/>
      <c r="G3449" s="340" t="str">
        <f>IF(ISNUMBER(E3449),E3449/'Bulk DivVar Analysis'!$C$7,"")</f>
        <v/>
      </c>
      <c r="H3449" s="338" t="str">
        <f>IF(ISNUMBER(E3449), IF(G3449&gt;'Bulk DivVar Analysis'!$D$9,"Pass","Fail"),"")</f>
        <v/>
      </c>
      <c r="I3449" s="338" t="str">
        <f t="shared" si="55"/>
        <v/>
      </c>
      <c r="J3449" s="339"/>
      <c r="K3449" s="339"/>
      <c r="L3449" s="339"/>
      <c r="M3449" s="339"/>
      <c r="N3449" s="339"/>
      <c r="O3449" s="339"/>
      <c r="P3449" s="339"/>
      <c r="Q3449" s="339"/>
    </row>
    <row r="3450" spans="1:17" ht="13.5" customHeight="1">
      <c r="A3450" s="481"/>
      <c r="B3450" s="481"/>
      <c r="C3450" s="481"/>
      <c r="D3450" s="481"/>
      <c r="E3450" s="481"/>
      <c r="F3450" s="339"/>
      <c r="G3450" s="340" t="str">
        <f>IF(ISNUMBER(E3450),E3450/'Bulk DivVar Analysis'!$C$7,"")</f>
        <v/>
      </c>
      <c r="H3450" s="338" t="str">
        <f>IF(ISNUMBER(E3450), IF(G3450&gt;'Bulk DivVar Analysis'!$D$9,"Pass","Fail"),"")</f>
        <v/>
      </c>
      <c r="I3450" s="338" t="str">
        <f t="shared" si="55"/>
        <v/>
      </c>
      <c r="J3450" s="339"/>
      <c r="K3450" s="339"/>
      <c r="L3450" s="339"/>
      <c r="M3450" s="339"/>
      <c r="N3450" s="339"/>
      <c r="O3450" s="339"/>
      <c r="P3450" s="339"/>
      <c r="Q3450" s="339"/>
    </row>
    <row r="3451" spans="1:17" ht="13.5" customHeight="1">
      <c r="A3451" s="481"/>
      <c r="B3451" s="481"/>
      <c r="C3451" s="481"/>
      <c r="D3451" s="481"/>
      <c r="E3451" s="481"/>
      <c r="F3451" s="339"/>
      <c r="G3451" s="340" t="str">
        <f>IF(ISNUMBER(E3451),E3451/'Bulk DivVar Analysis'!$C$7,"")</f>
        <v/>
      </c>
      <c r="H3451" s="338" t="str">
        <f>IF(ISNUMBER(E3451), IF(G3451&gt;'Bulk DivVar Analysis'!$D$9,"Pass","Fail"),"")</f>
        <v/>
      </c>
      <c r="I3451" s="338" t="str">
        <f t="shared" si="55"/>
        <v/>
      </c>
      <c r="J3451" s="339"/>
      <c r="K3451" s="339"/>
      <c r="L3451" s="339"/>
      <c r="M3451" s="339"/>
      <c r="N3451" s="339"/>
      <c r="O3451" s="339"/>
      <c r="P3451" s="339"/>
      <c r="Q3451" s="339"/>
    </row>
    <row r="3452" spans="1:17" ht="13.5" customHeight="1">
      <c r="A3452" s="481"/>
      <c r="B3452" s="481"/>
      <c r="C3452" s="481"/>
      <c r="D3452" s="481"/>
      <c r="E3452" s="481"/>
      <c r="F3452" s="339"/>
      <c r="G3452" s="340" t="str">
        <f>IF(ISNUMBER(E3452),E3452/'Bulk DivVar Analysis'!$C$7,"")</f>
        <v/>
      </c>
      <c r="H3452" s="338" t="str">
        <f>IF(ISNUMBER(E3452), IF(G3452&gt;'Bulk DivVar Analysis'!$D$9,"Pass","Fail"),"")</f>
        <v/>
      </c>
      <c r="I3452" s="338" t="str">
        <f t="shared" si="55"/>
        <v/>
      </c>
      <c r="J3452" s="339"/>
      <c r="K3452" s="339"/>
      <c r="L3452" s="339"/>
      <c r="M3452" s="339"/>
      <c r="N3452" s="339"/>
      <c r="O3452" s="339"/>
      <c r="P3452" s="339"/>
      <c r="Q3452" s="339"/>
    </row>
    <row r="3453" spans="1:17" ht="13.5" customHeight="1">
      <c r="A3453" s="481"/>
      <c r="B3453" s="481"/>
      <c r="C3453" s="481"/>
      <c r="D3453" s="481"/>
      <c r="E3453" s="481"/>
      <c r="F3453" s="339"/>
      <c r="G3453" s="340" t="str">
        <f>IF(ISNUMBER(E3453),E3453/'Bulk DivVar Analysis'!$C$7,"")</f>
        <v/>
      </c>
      <c r="H3453" s="338" t="str">
        <f>IF(ISNUMBER(E3453), IF(G3453&gt;'Bulk DivVar Analysis'!$D$9,"Pass","Fail"),"")</f>
        <v/>
      </c>
      <c r="I3453" s="338" t="str">
        <f t="shared" si="55"/>
        <v/>
      </c>
      <c r="J3453" s="339"/>
      <c r="K3453" s="339"/>
      <c r="L3453" s="339"/>
      <c r="M3453" s="339"/>
      <c r="N3453" s="339"/>
      <c r="O3453" s="339"/>
      <c r="P3453" s="339"/>
      <c r="Q3453" s="339"/>
    </row>
    <row r="3454" spans="1:17" ht="13.5" customHeight="1">
      <c r="A3454" s="481"/>
      <c r="B3454" s="481"/>
      <c r="C3454" s="481"/>
      <c r="D3454" s="481"/>
      <c r="E3454" s="481"/>
      <c r="F3454" s="339"/>
      <c r="G3454" s="340" t="str">
        <f>IF(ISNUMBER(E3454),E3454/'Bulk DivVar Analysis'!$C$7,"")</f>
        <v/>
      </c>
      <c r="H3454" s="338" t="str">
        <f>IF(ISNUMBER(E3454), IF(G3454&gt;'Bulk DivVar Analysis'!$D$9,"Pass","Fail"),"")</f>
        <v/>
      </c>
      <c r="I3454" s="338" t="str">
        <f t="shared" si="55"/>
        <v/>
      </c>
      <c r="J3454" s="339"/>
      <c r="K3454" s="339"/>
      <c r="L3454" s="339"/>
      <c r="M3454" s="339"/>
      <c r="N3454" s="339"/>
      <c r="O3454" s="339"/>
      <c r="P3454" s="339"/>
      <c r="Q3454" s="339"/>
    </row>
    <row r="3455" spans="1:17" ht="13.5" customHeight="1">
      <c r="A3455" s="481"/>
      <c r="B3455" s="481"/>
      <c r="C3455" s="481"/>
      <c r="D3455" s="481"/>
      <c r="E3455" s="481"/>
      <c r="F3455" s="339"/>
      <c r="G3455" s="340" t="str">
        <f>IF(ISNUMBER(E3455),E3455/'Bulk DivVar Analysis'!$C$7,"")</f>
        <v/>
      </c>
      <c r="H3455" s="338" t="str">
        <f>IF(ISNUMBER(E3455), IF(G3455&gt;'Bulk DivVar Analysis'!$D$9,"Pass","Fail"),"")</f>
        <v/>
      </c>
      <c r="I3455" s="338" t="str">
        <f t="shared" si="55"/>
        <v/>
      </c>
      <c r="J3455" s="339"/>
      <c r="K3455" s="339"/>
      <c r="L3455" s="339"/>
      <c r="M3455" s="339"/>
      <c r="N3455" s="339"/>
      <c r="O3455" s="339"/>
      <c r="P3455" s="339"/>
      <c r="Q3455" s="339"/>
    </row>
    <row r="3456" spans="1:17" ht="13.5" customHeight="1">
      <c r="A3456" s="481"/>
      <c r="B3456" s="481"/>
      <c r="C3456" s="481"/>
      <c r="D3456" s="481"/>
      <c r="E3456" s="481"/>
      <c r="F3456" s="339"/>
      <c r="G3456" s="340" t="str">
        <f>IF(ISNUMBER(E3456),E3456/'Bulk DivVar Analysis'!$C$7,"")</f>
        <v/>
      </c>
      <c r="H3456" s="338" t="str">
        <f>IF(ISNUMBER(E3456), IF(G3456&gt;'Bulk DivVar Analysis'!$D$9,"Pass","Fail"),"")</f>
        <v/>
      </c>
      <c r="I3456" s="338" t="str">
        <f t="shared" si="55"/>
        <v/>
      </c>
      <c r="J3456" s="339"/>
      <c r="K3456" s="339"/>
      <c r="L3456" s="339"/>
      <c r="M3456" s="339"/>
      <c r="N3456" s="339"/>
      <c r="O3456" s="339"/>
      <c r="P3456" s="339"/>
      <c r="Q3456" s="339"/>
    </row>
    <row r="3457" spans="1:17" ht="13.5" customHeight="1">
      <c r="A3457" s="481"/>
      <c r="B3457" s="481"/>
      <c r="C3457" s="481"/>
      <c r="D3457" s="481"/>
      <c r="E3457" s="481"/>
      <c r="F3457" s="339"/>
      <c r="G3457" s="340" t="str">
        <f>IF(ISNUMBER(E3457),E3457/'Bulk DivVar Analysis'!$C$7,"")</f>
        <v/>
      </c>
      <c r="H3457" s="338" t="str">
        <f>IF(ISNUMBER(E3457), IF(G3457&gt;'Bulk DivVar Analysis'!$D$9,"Pass","Fail"),"")</f>
        <v/>
      </c>
      <c r="I3457" s="338" t="str">
        <f t="shared" si="55"/>
        <v/>
      </c>
      <c r="J3457" s="339"/>
      <c r="K3457" s="339"/>
      <c r="L3457" s="339"/>
      <c r="M3457" s="339"/>
      <c r="N3457" s="339"/>
      <c r="O3457" s="339"/>
      <c r="P3457" s="339"/>
      <c r="Q3457" s="339"/>
    </row>
    <row r="3458" spans="1:17" ht="13.5" customHeight="1">
      <c r="A3458" s="481"/>
      <c r="B3458" s="481"/>
      <c r="C3458" s="481"/>
      <c r="D3458" s="481"/>
      <c r="E3458" s="481"/>
      <c r="F3458" s="339"/>
      <c r="G3458" s="340" t="str">
        <f>IF(ISNUMBER(E3458),E3458/'Bulk DivVar Analysis'!$C$7,"")</f>
        <v/>
      </c>
      <c r="H3458" s="338" t="str">
        <f>IF(ISNUMBER(E3458), IF(G3458&gt;'Bulk DivVar Analysis'!$D$9,"Pass","Fail"),"")</f>
        <v/>
      </c>
      <c r="I3458" s="338" t="str">
        <f t="shared" si="55"/>
        <v/>
      </c>
      <c r="J3458" s="339"/>
      <c r="K3458" s="339"/>
      <c r="L3458" s="339"/>
      <c r="M3458" s="339"/>
      <c r="N3458" s="339"/>
      <c r="O3458" s="339"/>
      <c r="P3458" s="339"/>
      <c r="Q3458" s="339"/>
    </row>
    <row r="3459" spans="1:17" ht="13.5" customHeight="1">
      <c r="A3459" s="481"/>
      <c r="B3459" s="481"/>
      <c r="C3459" s="481"/>
      <c r="D3459" s="481"/>
      <c r="E3459" s="481"/>
      <c r="F3459" s="339"/>
      <c r="G3459" s="340" t="str">
        <f>IF(ISNUMBER(E3459),E3459/'Bulk DivVar Analysis'!$C$7,"")</f>
        <v/>
      </c>
      <c r="H3459" s="338" t="str">
        <f>IF(ISNUMBER(E3459), IF(G3459&gt;'Bulk DivVar Analysis'!$D$9,"Pass","Fail"),"")</f>
        <v/>
      </c>
      <c r="I3459" s="338" t="str">
        <f t="shared" ref="I3459:I3522" si="56">_xlfn.TEXTJOIN("_",TRUE,B3459,C3459)</f>
        <v/>
      </c>
      <c r="J3459" s="339"/>
      <c r="K3459" s="339"/>
      <c r="L3459" s="339"/>
      <c r="M3459" s="339"/>
      <c r="N3459" s="339"/>
      <c r="O3459" s="339"/>
      <c r="P3459" s="339"/>
      <c r="Q3459" s="339"/>
    </row>
    <row r="3460" spans="1:17" ht="13.5" customHeight="1">
      <c r="A3460" s="481"/>
      <c r="B3460" s="481"/>
      <c r="C3460" s="481"/>
      <c r="D3460" s="481"/>
      <c r="E3460" s="481"/>
      <c r="F3460" s="339"/>
      <c r="G3460" s="340" t="str">
        <f>IF(ISNUMBER(E3460),E3460/'Bulk DivVar Analysis'!$C$7,"")</f>
        <v/>
      </c>
      <c r="H3460" s="338" t="str">
        <f>IF(ISNUMBER(E3460), IF(G3460&gt;'Bulk DivVar Analysis'!$D$9,"Pass","Fail"),"")</f>
        <v/>
      </c>
      <c r="I3460" s="338" t="str">
        <f t="shared" si="56"/>
        <v/>
      </c>
      <c r="J3460" s="339"/>
      <c r="K3460" s="339"/>
      <c r="L3460" s="339"/>
      <c r="M3460" s="339"/>
      <c r="N3460" s="339"/>
      <c r="O3460" s="339"/>
      <c r="P3460" s="339"/>
      <c r="Q3460" s="339"/>
    </row>
    <row r="3461" spans="1:17" ht="13.5" customHeight="1">
      <c r="A3461" s="481"/>
      <c r="B3461" s="481"/>
      <c r="C3461" s="481"/>
      <c r="D3461" s="481"/>
      <c r="E3461" s="481"/>
      <c r="F3461" s="339"/>
      <c r="G3461" s="340" t="str">
        <f>IF(ISNUMBER(E3461),E3461/'Bulk DivVar Analysis'!$C$7,"")</f>
        <v/>
      </c>
      <c r="H3461" s="338" t="str">
        <f>IF(ISNUMBER(E3461), IF(G3461&gt;'Bulk DivVar Analysis'!$D$9,"Pass","Fail"),"")</f>
        <v/>
      </c>
      <c r="I3461" s="338" t="str">
        <f t="shared" si="56"/>
        <v/>
      </c>
      <c r="J3461" s="339"/>
      <c r="K3461" s="339"/>
      <c r="L3461" s="339"/>
      <c r="M3461" s="339"/>
      <c r="N3461" s="339"/>
      <c r="O3461" s="339"/>
      <c r="P3461" s="339"/>
      <c r="Q3461" s="339"/>
    </row>
    <row r="3462" spans="1:17" ht="13.5" customHeight="1">
      <c r="A3462" s="481"/>
      <c r="B3462" s="481"/>
      <c r="C3462" s="481"/>
      <c r="D3462" s="481"/>
      <c r="E3462" s="481"/>
      <c r="F3462" s="339"/>
      <c r="G3462" s="340" t="str">
        <f>IF(ISNUMBER(E3462),E3462/'Bulk DivVar Analysis'!$C$7,"")</f>
        <v/>
      </c>
      <c r="H3462" s="338" t="str">
        <f>IF(ISNUMBER(E3462), IF(G3462&gt;'Bulk DivVar Analysis'!$D$9,"Pass","Fail"),"")</f>
        <v/>
      </c>
      <c r="I3462" s="338" t="str">
        <f t="shared" si="56"/>
        <v/>
      </c>
      <c r="J3462" s="339"/>
      <c r="K3462" s="339"/>
      <c r="L3462" s="339"/>
      <c r="M3462" s="339"/>
      <c r="N3462" s="339"/>
      <c r="O3462" s="339"/>
      <c r="P3462" s="339"/>
      <c r="Q3462" s="339"/>
    </row>
    <row r="3463" spans="1:17" ht="13.5" customHeight="1">
      <c r="A3463" s="481"/>
      <c r="B3463" s="481"/>
      <c r="C3463" s="481"/>
      <c r="D3463" s="481"/>
      <c r="E3463" s="481"/>
      <c r="F3463" s="339"/>
      <c r="G3463" s="340" t="str">
        <f>IF(ISNUMBER(E3463),E3463/'Bulk DivVar Analysis'!$C$7,"")</f>
        <v/>
      </c>
      <c r="H3463" s="338" t="str">
        <f>IF(ISNUMBER(E3463), IF(G3463&gt;'Bulk DivVar Analysis'!$D$9,"Pass","Fail"),"")</f>
        <v/>
      </c>
      <c r="I3463" s="338" t="str">
        <f t="shared" si="56"/>
        <v/>
      </c>
      <c r="J3463" s="339"/>
      <c r="K3463" s="339"/>
      <c r="L3463" s="339"/>
      <c r="M3463" s="339"/>
      <c r="N3463" s="339"/>
      <c r="O3463" s="339"/>
      <c r="P3463" s="339"/>
      <c r="Q3463" s="339"/>
    </row>
    <row r="3464" spans="1:17" ht="13.5" customHeight="1">
      <c r="A3464" s="481"/>
      <c r="B3464" s="481"/>
      <c r="C3464" s="481"/>
      <c r="D3464" s="481"/>
      <c r="E3464" s="481"/>
      <c r="F3464" s="339"/>
      <c r="G3464" s="340" t="str">
        <f>IF(ISNUMBER(E3464),E3464/'Bulk DivVar Analysis'!$C$7,"")</f>
        <v/>
      </c>
      <c r="H3464" s="338" t="str">
        <f>IF(ISNUMBER(E3464), IF(G3464&gt;'Bulk DivVar Analysis'!$D$9,"Pass","Fail"),"")</f>
        <v/>
      </c>
      <c r="I3464" s="338" t="str">
        <f t="shared" si="56"/>
        <v/>
      </c>
      <c r="J3464" s="339"/>
      <c r="K3464" s="339"/>
      <c r="L3464" s="339"/>
      <c r="M3464" s="339"/>
      <c r="N3464" s="339"/>
      <c r="O3464" s="339"/>
      <c r="P3464" s="339"/>
      <c r="Q3464" s="339"/>
    </row>
    <row r="3465" spans="1:17" ht="13.5" customHeight="1">
      <c r="A3465" s="481"/>
      <c r="B3465" s="481"/>
      <c r="C3465" s="481"/>
      <c r="D3465" s="481"/>
      <c r="E3465" s="481"/>
      <c r="F3465" s="339"/>
      <c r="G3465" s="340" t="str">
        <f>IF(ISNUMBER(E3465),E3465/'Bulk DivVar Analysis'!$C$7,"")</f>
        <v/>
      </c>
      <c r="H3465" s="338" t="str">
        <f>IF(ISNUMBER(E3465), IF(G3465&gt;'Bulk DivVar Analysis'!$D$9,"Pass","Fail"),"")</f>
        <v/>
      </c>
      <c r="I3465" s="338" t="str">
        <f t="shared" si="56"/>
        <v/>
      </c>
      <c r="J3465" s="339"/>
      <c r="K3465" s="339"/>
      <c r="L3465" s="339"/>
      <c r="M3465" s="339"/>
      <c r="N3465" s="339"/>
      <c r="O3465" s="339"/>
      <c r="P3465" s="339"/>
      <c r="Q3465" s="339"/>
    </row>
    <row r="3466" spans="1:17" ht="13.5" customHeight="1">
      <c r="A3466" s="481"/>
      <c r="B3466" s="481"/>
      <c r="C3466" s="481"/>
      <c r="D3466" s="481"/>
      <c r="E3466" s="481"/>
      <c r="F3466" s="339"/>
      <c r="G3466" s="340" t="str">
        <f>IF(ISNUMBER(E3466),E3466/'Bulk DivVar Analysis'!$C$7,"")</f>
        <v/>
      </c>
      <c r="H3466" s="338" t="str">
        <f>IF(ISNUMBER(E3466), IF(G3466&gt;'Bulk DivVar Analysis'!$D$9,"Pass","Fail"),"")</f>
        <v/>
      </c>
      <c r="I3466" s="338" t="str">
        <f t="shared" si="56"/>
        <v/>
      </c>
      <c r="J3466" s="339"/>
      <c r="K3466" s="339"/>
      <c r="L3466" s="339"/>
      <c r="M3466" s="339"/>
      <c r="N3466" s="339"/>
      <c r="O3466" s="339"/>
      <c r="P3466" s="339"/>
      <c r="Q3466" s="339"/>
    </row>
    <row r="3467" spans="1:17" ht="13.5" customHeight="1">
      <c r="A3467" s="481"/>
      <c r="B3467" s="481"/>
      <c r="C3467" s="481"/>
      <c r="D3467" s="481"/>
      <c r="E3467" s="481"/>
      <c r="F3467" s="339"/>
      <c r="G3467" s="340" t="str">
        <f>IF(ISNUMBER(E3467),E3467/'Bulk DivVar Analysis'!$C$7,"")</f>
        <v/>
      </c>
      <c r="H3467" s="338" t="str">
        <f>IF(ISNUMBER(E3467), IF(G3467&gt;'Bulk DivVar Analysis'!$D$9,"Pass","Fail"),"")</f>
        <v/>
      </c>
      <c r="I3467" s="338" t="str">
        <f t="shared" si="56"/>
        <v/>
      </c>
      <c r="J3467" s="339"/>
      <c r="K3467" s="339"/>
      <c r="L3467" s="339"/>
      <c r="M3467" s="339"/>
      <c r="N3467" s="339"/>
      <c r="O3467" s="339"/>
      <c r="P3467" s="339"/>
      <c r="Q3467" s="339"/>
    </row>
    <row r="3468" spans="1:17" ht="13.5" customHeight="1">
      <c r="A3468" s="481"/>
      <c r="B3468" s="481"/>
      <c r="C3468" s="481"/>
      <c r="D3468" s="481"/>
      <c r="E3468" s="481"/>
      <c r="F3468" s="339"/>
      <c r="G3468" s="340" t="str">
        <f>IF(ISNUMBER(E3468),E3468/'Bulk DivVar Analysis'!$C$7,"")</f>
        <v/>
      </c>
      <c r="H3468" s="338" t="str">
        <f>IF(ISNUMBER(E3468), IF(G3468&gt;'Bulk DivVar Analysis'!$D$9,"Pass","Fail"),"")</f>
        <v/>
      </c>
      <c r="I3468" s="338" t="str">
        <f t="shared" si="56"/>
        <v/>
      </c>
      <c r="J3468" s="339"/>
      <c r="K3468" s="339"/>
      <c r="L3468" s="339"/>
      <c r="M3468" s="339"/>
      <c r="N3468" s="339"/>
      <c r="O3468" s="339"/>
      <c r="P3468" s="339"/>
      <c r="Q3468" s="339"/>
    </row>
    <row r="3469" spans="1:17" ht="13.5" customHeight="1">
      <c r="A3469" s="481"/>
      <c r="B3469" s="481"/>
      <c r="C3469" s="481"/>
      <c r="D3469" s="481"/>
      <c r="E3469" s="481"/>
      <c r="F3469" s="339"/>
      <c r="G3469" s="340" t="str">
        <f>IF(ISNUMBER(E3469),E3469/'Bulk DivVar Analysis'!$C$7,"")</f>
        <v/>
      </c>
      <c r="H3469" s="338" t="str">
        <f>IF(ISNUMBER(E3469), IF(G3469&gt;'Bulk DivVar Analysis'!$D$9,"Pass","Fail"),"")</f>
        <v/>
      </c>
      <c r="I3469" s="338" t="str">
        <f t="shared" si="56"/>
        <v/>
      </c>
      <c r="J3469" s="339"/>
      <c r="K3469" s="339"/>
      <c r="L3469" s="339"/>
      <c r="M3469" s="339"/>
      <c r="N3469" s="339"/>
      <c r="O3469" s="339"/>
      <c r="P3469" s="339"/>
      <c r="Q3469" s="339"/>
    </row>
    <row r="3470" spans="1:17" ht="13.5" customHeight="1">
      <c r="A3470" s="481"/>
      <c r="B3470" s="481"/>
      <c r="C3470" s="481"/>
      <c r="D3470" s="481"/>
      <c r="E3470" s="481"/>
      <c r="F3470" s="339"/>
      <c r="G3470" s="340" t="str">
        <f>IF(ISNUMBER(E3470),E3470/'Bulk DivVar Analysis'!$C$7,"")</f>
        <v/>
      </c>
      <c r="H3470" s="338" t="str">
        <f>IF(ISNUMBER(E3470), IF(G3470&gt;'Bulk DivVar Analysis'!$D$9,"Pass","Fail"),"")</f>
        <v/>
      </c>
      <c r="I3470" s="338" t="str">
        <f t="shared" si="56"/>
        <v/>
      </c>
      <c r="J3470" s="339"/>
      <c r="K3470" s="339"/>
      <c r="L3470" s="339"/>
      <c r="M3470" s="339"/>
      <c r="N3470" s="339"/>
      <c r="O3470" s="339"/>
      <c r="P3470" s="339"/>
      <c r="Q3470" s="339"/>
    </row>
    <row r="3471" spans="1:17" ht="13.5" customHeight="1">
      <c r="A3471" s="481"/>
      <c r="B3471" s="481"/>
      <c r="C3471" s="481"/>
      <c r="D3471" s="481"/>
      <c r="E3471" s="481"/>
      <c r="F3471" s="339"/>
      <c r="G3471" s="340" t="str">
        <f>IF(ISNUMBER(E3471),E3471/'Bulk DivVar Analysis'!$C$7,"")</f>
        <v/>
      </c>
      <c r="H3471" s="338" t="str">
        <f>IF(ISNUMBER(E3471), IF(G3471&gt;'Bulk DivVar Analysis'!$D$9,"Pass","Fail"),"")</f>
        <v/>
      </c>
      <c r="I3471" s="338" t="str">
        <f t="shared" si="56"/>
        <v/>
      </c>
      <c r="J3471" s="339"/>
      <c r="K3471" s="339"/>
      <c r="L3471" s="339"/>
      <c r="M3471" s="339"/>
      <c r="N3471" s="339"/>
      <c r="O3471" s="339"/>
      <c r="P3471" s="339"/>
      <c r="Q3471" s="339"/>
    </row>
    <row r="3472" spans="1:17" ht="13.5" customHeight="1">
      <c r="A3472" s="481"/>
      <c r="B3472" s="481"/>
      <c r="C3472" s="481"/>
      <c r="D3472" s="481"/>
      <c r="E3472" s="481"/>
      <c r="F3472" s="339"/>
      <c r="G3472" s="340" t="str">
        <f>IF(ISNUMBER(E3472),E3472/'Bulk DivVar Analysis'!$C$7,"")</f>
        <v/>
      </c>
      <c r="H3472" s="338" t="str">
        <f>IF(ISNUMBER(E3472), IF(G3472&gt;'Bulk DivVar Analysis'!$D$9,"Pass","Fail"),"")</f>
        <v/>
      </c>
      <c r="I3472" s="338" t="str">
        <f t="shared" si="56"/>
        <v/>
      </c>
      <c r="J3472" s="339"/>
      <c r="K3472" s="339"/>
      <c r="L3472" s="339"/>
      <c r="M3472" s="339"/>
      <c r="N3472" s="339"/>
      <c r="O3472" s="339"/>
      <c r="P3472" s="339"/>
      <c r="Q3472" s="339"/>
    </row>
    <row r="3473" spans="1:17" ht="13.5" customHeight="1">
      <c r="A3473" s="481"/>
      <c r="B3473" s="481"/>
      <c r="C3473" s="481"/>
      <c r="D3473" s="481"/>
      <c r="E3473" s="481"/>
      <c r="F3473" s="339"/>
      <c r="G3473" s="340" t="str">
        <f>IF(ISNUMBER(E3473),E3473/'Bulk DivVar Analysis'!$C$7,"")</f>
        <v/>
      </c>
      <c r="H3473" s="338" t="str">
        <f>IF(ISNUMBER(E3473), IF(G3473&gt;'Bulk DivVar Analysis'!$D$9,"Pass","Fail"),"")</f>
        <v/>
      </c>
      <c r="I3473" s="338" t="str">
        <f t="shared" si="56"/>
        <v/>
      </c>
      <c r="J3473" s="339"/>
      <c r="K3473" s="339"/>
      <c r="L3473" s="339"/>
      <c r="M3473" s="339"/>
      <c r="N3473" s="339"/>
      <c r="O3473" s="339"/>
      <c r="P3473" s="339"/>
      <c r="Q3473" s="339"/>
    </row>
    <row r="3474" spans="1:17" ht="13.5" customHeight="1">
      <c r="A3474" s="481"/>
      <c r="B3474" s="481"/>
      <c r="C3474" s="481"/>
      <c r="D3474" s="481"/>
      <c r="E3474" s="481"/>
      <c r="F3474" s="339"/>
      <c r="G3474" s="340" t="str">
        <f>IF(ISNUMBER(E3474),E3474/'Bulk DivVar Analysis'!$C$7,"")</f>
        <v/>
      </c>
      <c r="H3474" s="338" t="str">
        <f>IF(ISNUMBER(E3474), IF(G3474&gt;'Bulk DivVar Analysis'!$D$9,"Pass","Fail"),"")</f>
        <v/>
      </c>
      <c r="I3474" s="338" t="str">
        <f t="shared" si="56"/>
        <v/>
      </c>
      <c r="J3474" s="339"/>
      <c r="K3474" s="339"/>
      <c r="L3474" s="339"/>
      <c r="M3474" s="339"/>
      <c r="N3474" s="339"/>
      <c r="O3474" s="339"/>
      <c r="P3474" s="339"/>
      <c r="Q3474" s="339"/>
    </row>
    <row r="3475" spans="1:17" ht="13.5" customHeight="1">
      <c r="A3475" s="481"/>
      <c r="B3475" s="481"/>
      <c r="C3475" s="481"/>
      <c r="D3475" s="481"/>
      <c r="E3475" s="481"/>
      <c r="F3475" s="339"/>
      <c r="G3475" s="340" t="str">
        <f>IF(ISNUMBER(E3475),E3475/'Bulk DivVar Analysis'!$C$7,"")</f>
        <v/>
      </c>
      <c r="H3475" s="338" t="str">
        <f>IF(ISNUMBER(E3475), IF(G3475&gt;'Bulk DivVar Analysis'!$D$9,"Pass","Fail"),"")</f>
        <v/>
      </c>
      <c r="I3475" s="338" t="str">
        <f t="shared" si="56"/>
        <v/>
      </c>
      <c r="J3475" s="339"/>
      <c r="K3475" s="339"/>
      <c r="L3475" s="339"/>
      <c r="M3475" s="339"/>
      <c r="N3475" s="339"/>
      <c r="O3475" s="339"/>
      <c r="P3475" s="339"/>
      <c r="Q3475" s="339"/>
    </row>
    <row r="3476" spans="1:17" ht="13.5" customHeight="1">
      <c r="A3476" s="481"/>
      <c r="B3476" s="481"/>
      <c r="C3476" s="481"/>
      <c r="D3476" s="481"/>
      <c r="E3476" s="481"/>
      <c r="F3476" s="339"/>
      <c r="G3476" s="340" t="str">
        <f>IF(ISNUMBER(E3476),E3476/'Bulk DivVar Analysis'!$C$7,"")</f>
        <v/>
      </c>
      <c r="H3476" s="338" t="str">
        <f>IF(ISNUMBER(E3476), IF(G3476&gt;'Bulk DivVar Analysis'!$D$9,"Pass","Fail"),"")</f>
        <v/>
      </c>
      <c r="I3476" s="338" t="str">
        <f t="shared" si="56"/>
        <v/>
      </c>
      <c r="J3476" s="339"/>
      <c r="K3476" s="339"/>
      <c r="L3476" s="339"/>
      <c r="M3476" s="339"/>
      <c r="N3476" s="339"/>
      <c r="O3476" s="339"/>
      <c r="P3476" s="339"/>
      <c r="Q3476" s="339"/>
    </row>
    <row r="3477" spans="1:17" ht="13.5" customHeight="1">
      <c r="A3477" s="481"/>
      <c r="B3477" s="481"/>
      <c r="C3477" s="481"/>
      <c r="D3477" s="481"/>
      <c r="E3477" s="481"/>
      <c r="F3477" s="339"/>
      <c r="G3477" s="340" t="str">
        <f>IF(ISNUMBER(E3477),E3477/'Bulk DivVar Analysis'!$C$7,"")</f>
        <v/>
      </c>
      <c r="H3477" s="338" t="str">
        <f>IF(ISNUMBER(E3477), IF(G3477&gt;'Bulk DivVar Analysis'!$D$9,"Pass","Fail"),"")</f>
        <v/>
      </c>
      <c r="I3477" s="338" t="str">
        <f t="shared" si="56"/>
        <v/>
      </c>
      <c r="J3477" s="339"/>
      <c r="K3477" s="339"/>
      <c r="L3477" s="339"/>
      <c r="M3477" s="339"/>
      <c r="N3477" s="339"/>
      <c r="O3477" s="339"/>
      <c r="P3477" s="339"/>
      <c r="Q3477" s="339"/>
    </row>
    <row r="3478" spans="1:17" ht="13.5" customHeight="1">
      <c r="A3478" s="481"/>
      <c r="B3478" s="481"/>
      <c r="C3478" s="481"/>
      <c r="D3478" s="481"/>
      <c r="E3478" s="481"/>
      <c r="F3478" s="339"/>
      <c r="G3478" s="340" t="str">
        <f>IF(ISNUMBER(E3478),E3478/'Bulk DivVar Analysis'!$C$7,"")</f>
        <v/>
      </c>
      <c r="H3478" s="338" t="str">
        <f>IF(ISNUMBER(E3478), IF(G3478&gt;'Bulk DivVar Analysis'!$D$9,"Pass","Fail"),"")</f>
        <v/>
      </c>
      <c r="I3478" s="338" t="str">
        <f t="shared" si="56"/>
        <v/>
      </c>
      <c r="J3478" s="339"/>
      <c r="K3478" s="339"/>
      <c r="L3478" s="339"/>
      <c r="M3478" s="339"/>
      <c r="N3478" s="339"/>
      <c r="O3478" s="339"/>
      <c r="P3478" s="339"/>
      <c r="Q3478" s="339"/>
    </row>
    <row r="3479" spans="1:17" ht="13.5" customHeight="1">
      <c r="A3479" s="481"/>
      <c r="B3479" s="481"/>
      <c r="C3479" s="481"/>
      <c r="D3479" s="481"/>
      <c r="E3479" s="481"/>
      <c r="F3479" s="339"/>
      <c r="G3479" s="340" t="str">
        <f>IF(ISNUMBER(E3479),E3479/'Bulk DivVar Analysis'!$C$7,"")</f>
        <v/>
      </c>
      <c r="H3479" s="338" t="str">
        <f>IF(ISNUMBER(E3479), IF(G3479&gt;'Bulk DivVar Analysis'!$D$9,"Pass","Fail"),"")</f>
        <v/>
      </c>
      <c r="I3479" s="338" t="str">
        <f t="shared" si="56"/>
        <v/>
      </c>
      <c r="J3479" s="339"/>
      <c r="K3479" s="339"/>
      <c r="L3479" s="339"/>
      <c r="M3479" s="339"/>
      <c r="N3479" s="339"/>
      <c r="O3479" s="339"/>
      <c r="P3479" s="339"/>
      <c r="Q3479" s="339"/>
    </row>
    <row r="3480" spans="1:17" ht="13.5" customHeight="1">
      <c r="A3480" s="481"/>
      <c r="B3480" s="481"/>
      <c r="C3480" s="481"/>
      <c r="D3480" s="481"/>
      <c r="E3480" s="481"/>
      <c r="F3480" s="339"/>
      <c r="G3480" s="340" t="str">
        <f>IF(ISNUMBER(E3480),E3480/'Bulk DivVar Analysis'!$C$7,"")</f>
        <v/>
      </c>
      <c r="H3480" s="338" t="str">
        <f>IF(ISNUMBER(E3480), IF(G3480&gt;'Bulk DivVar Analysis'!$D$9,"Pass","Fail"),"")</f>
        <v/>
      </c>
      <c r="I3480" s="338" t="str">
        <f t="shared" si="56"/>
        <v/>
      </c>
      <c r="J3480" s="339"/>
      <c r="K3480" s="339"/>
      <c r="L3480" s="339"/>
      <c r="M3480" s="339"/>
      <c r="N3480" s="339"/>
      <c r="O3480" s="339"/>
      <c r="P3480" s="339"/>
      <c r="Q3480" s="339"/>
    </row>
    <row r="3481" spans="1:17" ht="13.5" customHeight="1">
      <c r="A3481" s="481"/>
      <c r="B3481" s="481"/>
      <c r="C3481" s="481"/>
      <c r="D3481" s="481"/>
      <c r="E3481" s="481"/>
      <c r="F3481" s="339"/>
      <c r="G3481" s="340" t="str">
        <f>IF(ISNUMBER(E3481),E3481/'Bulk DivVar Analysis'!$C$7,"")</f>
        <v/>
      </c>
      <c r="H3481" s="338" t="str">
        <f>IF(ISNUMBER(E3481), IF(G3481&gt;'Bulk DivVar Analysis'!$D$9,"Pass","Fail"),"")</f>
        <v/>
      </c>
      <c r="I3481" s="338" t="str">
        <f t="shared" si="56"/>
        <v/>
      </c>
      <c r="J3481" s="339"/>
      <c r="K3481" s="339"/>
      <c r="L3481" s="339"/>
      <c r="M3481" s="339"/>
      <c r="N3481" s="339"/>
      <c r="O3481" s="339"/>
      <c r="P3481" s="339"/>
      <c r="Q3481" s="339"/>
    </row>
    <row r="3482" spans="1:17" ht="13.5" customHeight="1">
      <c r="A3482" s="481"/>
      <c r="B3482" s="481"/>
      <c r="C3482" s="481"/>
      <c r="D3482" s="481"/>
      <c r="E3482" s="481"/>
      <c r="F3482" s="339"/>
      <c r="G3482" s="340" t="str">
        <f>IF(ISNUMBER(E3482),E3482/'Bulk DivVar Analysis'!$C$7,"")</f>
        <v/>
      </c>
      <c r="H3482" s="338" t="str">
        <f>IF(ISNUMBER(E3482), IF(G3482&gt;'Bulk DivVar Analysis'!$D$9,"Pass","Fail"),"")</f>
        <v/>
      </c>
      <c r="I3482" s="338" t="str">
        <f t="shared" si="56"/>
        <v/>
      </c>
      <c r="J3482" s="339"/>
      <c r="K3482" s="339"/>
      <c r="L3482" s="339"/>
      <c r="M3482" s="339"/>
      <c r="N3482" s="339"/>
      <c r="O3482" s="339"/>
      <c r="P3482" s="339"/>
      <c r="Q3482" s="339"/>
    </row>
    <row r="3483" spans="1:17" ht="13.5" customHeight="1">
      <c r="A3483" s="481"/>
      <c r="B3483" s="481"/>
      <c r="C3483" s="481"/>
      <c r="D3483" s="481"/>
      <c r="E3483" s="481"/>
      <c r="F3483" s="339"/>
      <c r="G3483" s="340" t="str">
        <f>IF(ISNUMBER(E3483),E3483/'Bulk DivVar Analysis'!$C$7,"")</f>
        <v/>
      </c>
      <c r="H3483" s="338" t="str">
        <f>IF(ISNUMBER(E3483), IF(G3483&gt;'Bulk DivVar Analysis'!$D$9,"Pass","Fail"),"")</f>
        <v/>
      </c>
      <c r="I3483" s="338" t="str">
        <f t="shared" si="56"/>
        <v/>
      </c>
      <c r="J3483" s="339"/>
      <c r="K3483" s="339"/>
      <c r="L3483" s="339"/>
      <c r="M3483" s="339"/>
      <c r="N3483" s="339"/>
      <c r="O3483" s="339"/>
      <c r="P3483" s="339"/>
      <c r="Q3483" s="339"/>
    </row>
    <row r="3484" spans="1:17" ht="13.5" customHeight="1">
      <c r="A3484" s="481"/>
      <c r="B3484" s="481"/>
      <c r="C3484" s="481"/>
      <c r="D3484" s="481"/>
      <c r="E3484" s="481"/>
      <c r="F3484" s="339"/>
      <c r="G3484" s="340" t="str">
        <f>IF(ISNUMBER(E3484),E3484/'Bulk DivVar Analysis'!$C$7,"")</f>
        <v/>
      </c>
      <c r="H3484" s="338" t="str">
        <f>IF(ISNUMBER(E3484), IF(G3484&gt;'Bulk DivVar Analysis'!$D$9,"Pass","Fail"),"")</f>
        <v/>
      </c>
      <c r="I3484" s="338" t="str">
        <f t="shared" si="56"/>
        <v/>
      </c>
      <c r="J3484" s="339"/>
      <c r="K3484" s="339"/>
      <c r="L3484" s="339"/>
      <c r="M3484" s="339"/>
      <c r="N3484" s="339"/>
      <c r="O3484" s="339"/>
      <c r="P3484" s="339"/>
      <c r="Q3484" s="339"/>
    </row>
    <row r="3485" spans="1:17" ht="13.5" customHeight="1">
      <c r="A3485" s="481"/>
      <c r="B3485" s="481"/>
      <c r="C3485" s="481"/>
      <c r="D3485" s="481"/>
      <c r="E3485" s="481"/>
      <c r="F3485" s="339"/>
      <c r="G3485" s="340" t="str">
        <f>IF(ISNUMBER(E3485),E3485/'Bulk DivVar Analysis'!$C$7,"")</f>
        <v/>
      </c>
      <c r="H3485" s="338" t="str">
        <f>IF(ISNUMBER(E3485), IF(G3485&gt;'Bulk DivVar Analysis'!$D$9,"Pass","Fail"),"")</f>
        <v/>
      </c>
      <c r="I3485" s="338" t="str">
        <f t="shared" si="56"/>
        <v/>
      </c>
      <c r="J3485" s="339"/>
      <c r="K3485" s="339"/>
      <c r="L3485" s="339"/>
      <c r="M3485" s="339"/>
      <c r="N3485" s="339"/>
      <c r="O3485" s="339"/>
      <c r="P3485" s="339"/>
      <c r="Q3485" s="339"/>
    </row>
    <row r="3486" spans="1:17" ht="13.5" customHeight="1">
      <c r="A3486" s="481"/>
      <c r="B3486" s="481"/>
      <c r="C3486" s="481"/>
      <c r="D3486" s="481"/>
      <c r="E3486" s="481"/>
      <c r="F3486" s="339"/>
      <c r="G3486" s="340" t="str">
        <f>IF(ISNUMBER(E3486),E3486/'Bulk DivVar Analysis'!$C$7,"")</f>
        <v/>
      </c>
      <c r="H3486" s="338" t="str">
        <f>IF(ISNUMBER(E3486), IF(G3486&gt;'Bulk DivVar Analysis'!$D$9,"Pass","Fail"),"")</f>
        <v/>
      </c>
      <c r="I3486" s="338" t="str">
        <f t="shared" si="56"/>
        <v/>
      </c>
      <c r="J3486" s="339"/>
      <c r="K3486" s="339"/>
      <c r="L3486" s="339"/>
      <c r="M3486" s="339"/>
      <c r="N3486" s="339"/>
      <c r="O3486" s="339"/>
      <c r="P3486" s="339"/>
      <c r="Q3486" s="339"/>
    </row>
    <row r="3487" spans="1:17" ht="13.5" customHeight="1">
      <c r="A3487" s="481"/>
      <c r="B3487" s="481"/>
      <c r="C3487" s="481"/>
      <c r="D3487" s="481"/>
      <c r="E3487" s="481"/>
      <c r="F3487" s="339"/>
      <c r="G3487" s="340" t="str">
        <f>IF(ISNUMBER(E3487),E3487/'Bulk DivVar Analysis'!$C$7,"")</f>
        <v/>
      </c>
      <c r="H3487" s="338" t="str">
        <f>IF(ISNUMBER(E3487), IF(G3487&gt;'Bulk DivVar Analysis'!$D$9,"Pass","Fail"),"")</f>
        <v/>
      </c>
      <c r="I3487" s="338" t="str">
        <f t="shared" si="56"/>
        <v/>
      </c>
      <c r="J3487" s="339"/>
      <c r="K3487" s="339"/>
      <c r="L3487" s="339"/>
      <c r="M3487" s="339"/>
      <c r="N3487" s="339"/>
      <c r="O3487" s="339"/>
      <c r="P3487" s="339"/>
      <c r="Q3487" s="339"/>
    </row>
    <row r="3488" spans="1:17" ht="13.5" customHeight="1">
      <c r="A3488" s="481"/>
      <c r="B3488" s="481"/>
      <c r="C3488" s="481"/>
      <c r="D3488" s="481"/>
      <c r="E3488" s="481"/>
      <c r="F3488" s="339"/>
      <c r="G3488" s="340" t="str">
        <f>IF(ISNUMBER(E3488),E3488/'Bulk DivVar Analysis'!$C$7,"")</f>
        <v/>
      </c>
      <c r="H3488" s="338" t="str">
        <f>IF(ISNUMBER(E3488), IF(G3488&gt;'Bulk DivVar Analysis'!$D$9,"Pass","Fail"),"")</f>
        <v/>
      </c>
      <c r="I3488" s="338" t="str">
        <f t="shared" si="56"/>
        <v/>
      </c>
      <c r="J3488" s="339"/>
      <c r="K3488" s="339"/>
      <c r="L3488" s="339"/>
      <c r="M3488" s="339"/>
      <c r="N3488" s="339"/>
      <c r="O3488" s="339"/>
      <c r="P3488" s="339"/>
      <c r="Q3488" s="339"/>
    </row>
    <row r="3489" spans="1:17" ht="13.5" customHeight="1">
      <c r="A3489" s="481"/>
      <c r="B3489" s="481"/>
      <c r="C3489" s="481"/>
      <c r="D3489" s="481"/>
      <c r="E3489" s="481"/>
      <c r="F3489" s="339"/>
      <c r="G3489" s="340" t="str">
        <f>IF(ISNUMBER(E3489),E3489/'Bulk DivVar Analysis'!$C$7,"")</f>
        <v/>
      </c>
      <c r="H3489" s="338" t="str">
        <f>IF(ISNUMBER(E3489), IF(G3489&gt;'Bulk DivVar Analysis'!$D$9,"Pass","Fail"),"")</f>
        <v/>
      </c>
      <c r="I3489" s="338" t="str">
        <f t="shared" si="56"/>
        <v/>
      </c>
      <c r="J3489" s="339"/>
      <c r="K3489" s="339"/>
      <c r="L3489" s="339"/>
      <c r="M3489" s="339"/>
      <c r="N3489" s="339"/>
      <c r="O3489" s="339"/>
      <c r="P3489" s="339"/>
      <c r="Q3489" s="339"/>
    </row>
    <row r="3490" spans="1:17" ht="13.5" customHeight="1">
      <c r="A3490" s="481"/>
      <c r="B3490" s="481"/>
      <c r="C3490" s="481"/>
      <c r="D3490" s="481"/>
      <c r="E3490" s="481"/>
      <c r="F3490" s="339"/>
      <c r="G3490" s="340" t="str">
        <f>IF(ISNUMBER(E3490),E3490/'Bulk DivVar Analysis'!$C$7,"")</f>
        <v/>
      </c>
      <c r="H3490" s="338" t="str">
        <f>IF(ISNUMBER(E3490), IF(G3490&gt;'Bulk DivVar Analysis'!$D$9,"Pass","Fail"),"")</f>
        <v/>
      </c>
      <c r="I3490" s="338" t="str">
        <f t="shared" si="56"/>
        <v/>
      </c>
      <c r="J3490" s="339"/>
      <c r="K3490" s="339"/>
      <c r="L3490" s="339"/>
      <c r="M3490" s="339"/>
      <c r="N3490" s="339"/>
      <c r="O3490" s="339"/>
      <c r="P3490" s="339"/>
      <c r="Q3490" s="339"/>
    </row>
    <row r="3491" spans="1:17" ht="13.5" customHeight="1">
      <c r="A3491" s="481"/>
      <c r="B3491" s="481"/>
      <c r="C3491" s="481"/>
      <c r="D3491" s="481"/>
      <c r="E3491" s="481"/>
      <c r="F3491" s="339"/>
      <c r="G3491" s="340" t="str">
        <f>IF(ISNUMBER(E3491),E3491/'Bulk DivVar Analysis'!$C$7,"")</f>
        <v/>
      </c>
      <c r="H3491" s="338" t="str">
        <f>IF(ISNUMBER(E3491), IF(G3491&gt;'Bulk DivVar Analysis'!$D$9,"Pass","Fail"),"")</f>
        <v/>
      </c>
      <c r="I3491" s="338" t="str">
        <f t="shared" si="56"/>
        <v/>
      </c>
      <c r="J3491" s="339"/>
      <c r="K3491" s="339"/>
      <c r="L3491" s="339"/>
      <c r="M3491" s="339"/>
      <c r="N3491" s="339"/>
      <c r="O3491" s="339"/>
      <c r="P3491" s="339"/>
      <c r="Q3491" s="339"/>
    </row>
    <row r="3492" spans="1:17" ht="13.5" customHeight="1">
      <c r="A3492" s="481"/>
      <c r="B3492" s="481"/>
      <c r="C3492" s="481"/>
      <c r="D3492" s="481"/>
      <c r="E3492" s="481"/>
      <c r="F3492" s="339"/>
      <c r="G3492" s="340" t="str">
        <f>IF(ISNUMBER(E3492),E3492/'Bulk DivVar Analysis'!$C$7,"")</f>
        <v/>
      </c>
      <c r="H3492" s="338" t="str">
        <f>IF(ISNUMBER(E3492), IF(G3492&gt;'Bulk DivVar Analysis'!$D$9,"Pass","Fail"),"")</f>
        <v/>
      </c>
      <c r="I3492" s="338" t="str">
        <f t="shared" si="56"/>
        <v/>
      </c>
      <c r="J3492" s="339"/>
      <c r="K3492" s="339"/>
      <c r="L3492" s="339"/>
      <c r="M3492" s="339"/>
      <c r="N3492" s="339"/>
      <c r="O3492" s="339"/>
      <c r="P3492" s="339"/>
      <c r="Q3492" s="339"/>
    </row>
    <row r="3493" spans="1:17" ht="13.5" customHeight="1">
      <c r="A3493" s="481"/>
      <c r="B3493" s="481"/>
      <c r="C3493" s="481"/>
      <c r="D3493" s="481"/>
      <c r="E3493" s="481"/>
      <c r="F3493" s="339"/>
      <c r="G3493" s="340" t="str">
        <f>IF(ISNUMBER(E3493),E3493/'Bulk DivVar Analysis'!$C$7,"")</f>
        <v/>
      </c>
      <c r="H3493" s="338" t="str">
        <f>IF(ISNUMBER(E3493), IF(G3493&gt;'Bulk DivVar Analysis'!$D$9,"Pass","Fail"),"")</f>
        <v/>
      </c>
      <c r="I3493" s="338" t="str">
        <f t="shared" si="56"/>
        <v/>
      </c>
      <c r="J3493" s="339"/>
      <c r="K3493" s="339"/>
      <c r="L3493" s="339"/>
      <c r="M3493" s="339"/>
      <c r="N3493" s="339"/>
      <c r="O3493" s="339"/>
      <c r="P3493" s="339"/>
      <c r="Q3493" s="339"/>
    </row>
    <row r="3494" spans="1:17" ht="13.5" customHeight="1">
      <c r="A3494" s="481"/>
      <c r="B3494" s="481"/>
      <c r="C3494" s="481"/>
      <c r="D3494" s="481"/>
      <c r="E3494" s="481"/>
      <c r="F3494" s="339"/>
      <c r="G3494" s="340" t="str">
        <f>IF(ISNUMBER(E3494),E3494/'Bulk DivVar Analysis'!$C$7,"")</f>
        <v/>
      </c>
      <c r="H3494" s="338" t="str">
        <f>IF(ISNUMBER(E3494), IF(G3494&gt;'Bulk DivVar Analysis'!$D$9,"Pass","Fail"),"")</f>
        <v/>
      </c>
      <c r="I3494" s="338" t="str">
        <f t="shared" si="56"/>
        <v/>
      </c>
      <c r="J3494" s="339"/>
      <c r="K3494" s="339"/>
      <c r="L3494" s="339"/>
      <c r="M3494" s="339"/>
      <c r="N3494" s="339"/>
      <c r="O3494" s="339"/>
      <c r="P3494" s="339"/>
      <c r="Q3494" s="339"/>
    </row>
    <row r="3495" spans="1:17" ht="13.5" customHeight="1">
      <c r="A3495" s="481"/>
      <c r="B3495" s="481"/>
      <c r="C3495" s="481"/>
      <c r="D3495" s="481"/>
      <c r="E3495" s="481"/>
      <c r="F3495" s="339"/>
      <c r="G3495" s="340" t="str">
        <f>IF(ISNUMBER(E3495),E3495/'Bulk DivVar Analysis'!$C$7,"")</f>
        <v/>
      </c>
      <c r="H3495" s="338" t="str">
        <f>IF(ISNUMBER(E3495), IF(G3495&gt;'Bulk DivVar Analysis'!$D$9,"Pass","Fail"),"")</f>
        <v/>
      </c>
      <c r="I3495" s="338" t="str">
        <f t="shared" si="56"/>
        <v/>
      </c>
      <c r="J3495" s="339"/>
      <c r="K3495" s="339"/>
      <c r="L3495" s="339"/>
      <c r="M3495" s="339"/>
      <c r="N3495" s="339"/>
      <c r="O3495" s="339"/>
      <c r="P3495" s="339"/>
      <c r="Q3495" s="339"/>
    </row>
    <row r="3496" spans="1:17" ht="13.5" customHeight="1">
      <c r="A3496" s="481"/>
      <c r="B3496" s="481"/>
      <c r="C3496" s="481"/>
      <c r="D3496" s="481"/>
      <c r="E3496" s="481"/>
      <c r="F3496" s="339"/>
      <c r="G3496" s="340" t="str">
        <f>IF(ISNUMBER(E3496),E3496/'Bulk DivVar Analysis'!$C$7,"")</f>
        <v/>
      </c>
      <c r="H3496" s="338" t="str">
        <f>IF(ISNUMBER(E3496), IF(G3496&gt;'Bulk DivVar Analysis'!$D$9,"Pass","Fail"),"")</f>
        <v/>
      </c>
      <c r="I3496" s="338" t="str">
        <f t="shared" si="56"/>
        <v/>
      </c>
      <c r="J3496" s="339"/>
      <c r="K3496" s="339"/>
      <c r="L3496" s="339"/>
      <c r="M3496" s="339"/>
      <c r="N3496" s="339"/>
      <c r="O3496" s="339"/>
      <c r="P3496" s="339"/>
      <c r="Q3496" s="339"/>
    </row>
    <row r="3497" spans="1:17" ht="13.5" customHeight="1">
      <c r="A3497" s="481"/>
      <c r="B3497" s="481"/>
      <c r="C3497" s="481"/>
      <c r="D3497" s="481"/>
      <c r="E3497" s="481"/>
      <c r="F3497" s="339"/>
      <c r="G3497" s="340" t="str">
        <f>IF(ISNUMBER(E3497),E3497/'Bulk DivVar Analysis'!$C$7,"")</f>
        <v/>
      </c>
      <c r="H3497" s="338" t="str">
        <f>IF(ISNUMBER(E3497), IF(G3497&gt;'Bulk DivVar Analysis'!$D$9,"Pass","Fail"),"")</f>
        <v/>
      </c>
      <c r="I3497" s="338" t="str">
        <f t="shared" si="56"/>
        <v/>
      </c>
      <c r="J3497" s="339"/>
      <c r="K3497" s="339"/>
      <c r="L3497" s="339"/>
      <c r="M3497" s="339"/>
      <c r="N3497" s="339"/>
      <c r="O3497" s="339"/>
      <c r="P3497" s="339"/>
      <c r="Q3497" s="339"/>
    </row>
    <row r="3498" spans="1:17" ht="13.5" customHeight="1">
      <c r="A3498" s="481"/>
      <c r="B3498" s="481"/>
      <c r="C3498" s="481"/>
      <c r="D3498" s="481"/>
      <c r="E3498" s="481"/>
      <c r="F3498" s="339"/>
      <c r="G3498" s="340" t="str">
        <f>IF(ISNUMBER(E3498),E3498/'Bulk DivVar Analysis'!$C$7,"")</f>
        <v/>
      </c>
      <c r="H3498" s="338" t="str">
        <f>IF(ISNUMBER(E3498), IF(G3498&gt;'Bulk DivVar Analysis'!$D$9,"Pass","Fail"),"")</f>
        <v/>
      </c>
      <c r="I3498" s="338" t="str">
        <f t="shared" si="56"/>
        <v/>
      </c>
      <c r="J3498" s="339"/>
      <c r="K3498" s="339"/>
      <c r="L3498" s="339"/>
      <c r="M3498" s="339"/>
      <c r="N3498" s="339"/>
      <c r="O3498" s="339"/>
      <c r="P3498" s="339"/>
      <c r="Q3498" s="339"/>
    </row>
    <row r="3499" spans="1:17" ht="13.5" customHeight="1">
      <c r="A3499" s="481"/>
      <c r="B3499" s="481"/>
      <c r="C3499" s="481"/>
      <c r="D3499" s="481"/>
      <c r="E3499" s="481"/>
      <c r="F3499" s="339"/>
      <c r="G3499" s="340" t="str">
        <f>IF(ISNUMBER(E3499),E3499/'Bulk DivVar Analysis'!$C$7,"")</f>
        <v/>
      </c>
      <c r="H3499" s="338" t="str">
        <f>IF(ISNUMBER(E3499), IF(G3499&gt;'Bulk DivVar Analysis'!$D$9,"Pass","Fail"),"")</f>
        <v/>
      </c>
      <c r="I3499" s="338" t="str">
        <f t="shared" si="56"/>
        <v/>
      </c>
      <c r="J3499" s="339"/>
      <c r="K3499" s="339"/>
      <c r="L3499" s="339"/>
      <c r="M3499" s="339"/>
      <c r="N3499" s="339"/>
      <c r="O3499" s="339"/>
      <c r="P3499" s="339"/>
      <c r="Q3499" s="339"/>
    </row>
    <row r="3500" spans="1:17" ht="13.5" customHeight="1">
      <c r="A3500" s="481"/>
      <c r="B3500" s="481"/>
      <c r="C3500" s="481"/>
      <c r="D3500" s="481"/>
      <c r="E3500" s="481"/>
      <c r="F3500" s="339"/>
      <c r="G3500" s="340" t="str">
        <f>IF(ISNUMBER(E3500),E3500/'Bulk DivVar Analysis'!$C$7,"")</f>
        <v/>
      </c>
      <c r="H3500" s="338" t="str">
        <f>IF(ISNUMBER(E3500), IF(G3500&gt;'Bulk DivVar Analysis'!$D$9,"Pass","Fail"),"")</f>
        <v/>
      </c>
      <c r="I3500" s="338" t="str">
        <f t="shared" si="56"/>
        <v/>
      </c>
      <c r="J3500" s="339"/>
      <c r="K3500" s="339"/>
      <c r="L3500" s="339"/>
      <c r="M3500" s="339"/>
      <c r="N3500" s="339"/>
      <c r="O3500" s="339"/>
      <c r="P3500" s="339"/>
      <c r="Q3500" s="339"/>
    </row>
    <row r="3501" spans="1:17" ht="13.5" customHeight="1">
      <c r="A3501" s="481"/>
      <c r="B3501" s="481"/>
      <c r="C3501" s="481"/>
      <c r="D3501" s="481"/>
      <c r="E3501" s="481"/>
      <c r="F3501" s="339"/>
      <c r="G3501" s="340" t="str">
        <f>IF(ISNUMBER(E3501),E3501/'Bulk DivVar Analysis'!$C$7,"")</f>
        <v/>
      </c>
      <c r="H3501" s="338" t="str">
        <f>IF(ISNUMBER(E3501), IF(G3501&gt;'Bulk DivVar Analysis'!$D$9,"Pass","Fail"),"")</f>
        <v/>
      </c>
      <c r="I3501" s="338" t="str">
        <f t="shared" si="56"/>
        <v/>
      </c>
      <c r="J3501" s="339"/>
      <c r="K3501" s="339"/>
      <c r="L3501" s="339"/>
      <c r="M3501" s="339"/>
      <c r="N3501" s="339"/>
      <c r="O3501" s="339"/>
      <c r="P3501" s="339"/>
      <c r="Q3501" s="339"/>
    </row>
    <row r="3502" spans="1:17" ht="13.5" customHeight="1">
      <c r="A3502" s="481"/>
      <c r="B3502" s="481"/>
      <c r="C3502" s="481"/>
      <c r="D3502" s="481"/>
      <c r="E3502" s="481"/>
      <c r="F3502" s="339"/>
      <c r="G3502" s="340" t="str">
        <f>IF(ISNUMBER(E3502),E3502/'Bulk DivVar Analysis'!$C$7,"")</f>
        <v/>
      </c>
      <c r="H3502" s="338" t="str">
        <f>IF(ISNUMBER(E3502), IF(G3502&gt;'Bulk DivVar Analysis'!$D$9,"Pass","Fail"),"")</f>
        <v/>
      </c>
      <c r="I3502" s="338" t="str">
        <f t="shared" si="56"/>
        <v/>
      </c>
      <c r="J3502" s="339"/>
      <c r="K3502" s="339"/>
      <c r="L3502" s="339"/>
      <c r="M3502" s="339"/>
      <c r="N3502" s="339"/>
      <c r="O3502" s="339"/>
      <c r="P3502" s="339"/>
      <c r="Q3502" s="339"/>
    </row>
    <row r="3503" spans="1:17" ht="13.5" customHeight="1">
      <c r="A3503" s="481"/>
      <c r="B3503" s="481"/>
      <c r="C3503" s="481"/>
      <c r="D3503" s="481"/>
      <c r="E3503" s="481"/>
      <c r="F3503" s="339"/>
      <c r="G3503" s="340" t="str">
        <f>IF(ISNUMBER(E3503),E3503/'Bulk DivVar Analysis'!$C$7,"")</f>
        <v/>
      </c>
      <c r="H3503" s="338" t="str">
        <f>IF(ISNUMBER(E3503), IF(G3503&gt;'Bulk DivVar Analysis'!$D$9,"Pass","Fail"),"")</f>
        <v/>
      </c>
      <c r="I3503" s="338" t="str">
        <f t="shared" si="56"/>
        <v/>
      </c>
      <c r="J3503" s="339"/>
      <c r="K3503" s="339"/>
      <c r="L3503" s="339"/>
      <c r="M3503" s="339"/>
      <c r="N3503" s="339"/>
      <c r="O3503" s="339"/>
      <c r="P3503" s="339"/>
      <c r="Q3503" s="339"/>
    </row>
    <row r="3504" spans="1:17" ht="13.5" customHeight="1">
      <c r="A3504" s="481"/>
      <c r="B3504" s="481"/>
      <c r="C3504" s="481"/>
      <c r="D3504" s="481"/>
      <c r="E3504" s="481"/>
      <c r="F3504" s="339"/>
      <c r="G3504" s="340" t="str">
        <f>IF(ISNUMBER(E3504),E3504/'Bulk DivVar Analysis'!$C$7,"")</f>
        <v/>
      </c>
      <c r="H3504" s="338" t="str">
        <f>IF(ISNUMBER(E3504), IF(G3504&gt;'Bulk DivVar Analysis'!$D$9,"Pass","Fail"),"")</f>
        <v/>
      </c>
      <c r="I3504" s="338" t="str">
        <f t="shared" si="56"/>
        <v/>
      </c>
      <c r="J3504" s="339"/>
      <c r="K3504" s="339"/>
      <c r="L3504" s="339"/>
      <c r="M3504" s="339"/>
      <c r="N3504" s="339"/>
      <c r="O3504" s="339"/>
      <c r="P3504" s="339"/>
      <c r="Q3504" s="339"/>
    </row>
    <row r="3505" spans="1:17" ht="13.5" customHeight="1">
      <c r="A3505" s="481"/>
      <c r="B3505" s="481"/>
      <c r="C3505" s="481"/>
      <c r="D3505" s="481"/>
      <c r="E3505" s="481"/>
      <c r="F3505" s="339"/>
      <c r="G3505" s="340" t="str">
        <f>IF(ISNUMBER(E3505),E3505/'Bulk DivVar Analysis'!$C$7,"")</f>
        <v/>
      </c>
      <c r="H3505" s="338" t="str">
        <f>IF(ISNUMBER(E3505), IF(G3505&gt;'Bulk DivVar Analysis'!$D$9,"Pass","Fail"),"")</f>
        <v/>
      </c>
      <c r="I3505" s="338" t="str">
        <f t="shared" si="56"/>
        <v/>
      </c>
      <c r="J3505" s="339"/>
      <c r="K3505" s="339"/>
      <c r="L3505" s="339"/>
      <c r="M3505" s="339"/>
      <c r="N3505" s="339"/>
      <c r="O3505" s="339"/>
      <c r="P3505" s="339"/>
      <c r="Q3505" s="339"/>
    </row>
    <row r="3506" spans="1:17" ht="13.5" customHeight="1">
      <c r="A3506" s="481"/>
      <c r="B3506" s="481"/>
      <c r="C3506" s="481"/>
      <c r="D3506" s="481"/>
      <c r="E3506" s="481"/>
      <c r="F3506" s="339"/>
      <c r="G3506" s="340" t="str">
        <f>IF(ISNUMBER(E3506),E3506/'Bulk DivVar Analysis'!$C$7,"")</f>
        <v/>
      </c>
      <c r="H3506" s="338" t="str">
        <f>IF(ISNUMBER(E3506), IF(G3506&gt;'Bulk DivVar Analysis'!$D$9,"Pass","Fail"),"")</f>
        <v/>
      </c>
      <c r="I3506" s="338" t="str">
        <f t="shared" si="56"/>
        <v/>
      </c>
      <c r="J3506" s="339"/>
      <c r="K3506" s="339"/>
      <c r="L3506" s="339"/>
      <c r="M3506" s="339"/>
      <c r="N3506" s="339"/>
      <c r="O3506" s="339"/>
      <c r="P3506" s="339"/>
      <c r="Q3506" s="339"/>
    </row>
    <row r="3507" spans="1:17" ht="13.5" customHeight="1">
      <c r="A3507" s="481"/>
      <c r="B3507" s="481"/>
      <c r="C3507" s="481"/>
      <c r="D3507" s="481"/>
      <c r="E3507" s="481"/>
      <c r="F3507" s="339"/>
      <c r="G3507" s="340" t="str">
        <f>IF(ISNUMBER(E3507),E3507/'Bulk DivVar Analysis'!$C$7,"")</f>
        <v/>
      </c>
      <c r="H3507" s="338" t="str">
        <f>IF(ISNUMBER(E3507), IF(G3507&gt;'Bulk DivVar Analysis'!$D$9,"Pass","Fail"),"")</f>
        <v/>
      </c>
      <c r="I3507" s="338" t="str">
        <f t="shared" si="56"/>
        <v/>
      </c>
      <c r="J3507" s="339"/>
      <c r="K3507" s="339"/>
      <c r="L3507" s="339"/>
      <c r="M3507" s="339"/>
      <c r="N3507" s="339"/>
      <c r="O3507" s="339"/>
      <c r="P3507" s="339"/>
      <c r="Q3507" s="339"/>
    </row>
    <row r="3508" spans="1:17" ht="13.5" customHeight="1">
      <c r="A3508" s="481"/>
      <c r="B3508" s="481"/>
      <c r="C3508" s="481"/>
      <c r="D3508" s="481"/>
      <c r="E3508" s="481"/>
      <c r="F3508" s="339"/>
      <c r="G3508" s="340" t="str">
        <f>IF(ISNUMBER(E3508),E3508/'Bulk DivVar Analysis'!$C$7,"")</f>
        <v/>
      </c>
      <c r="H3508" s="338" t="str">
        <f>IF(ISNUMBER(E3508), IF(G3508&gt;'Bulk DivVar Analysis'!$D$9,"Pass","Fail"),"")</f>
        <v/>
      </c>
      <c r="I3508" s="338" t="str">
        <f t="shared" si="56"/>
        <v/>
      </c>
      <c r="J3508" s="339"/>
      <c r="K3508" s="339"/>
      <c r="L3508" s="339"/>
      <c r="M3508" s="339"/>
      <c r="N3508" s="339"/>
      <c r="O3508" s="339"/>
      <c r="P3508" s="339"/>
      <c r="Q3508" s="339"/>
    </row>
    <row r="3509" spans="1:17" ht="13.5" customHeight="1">
      <c r="A3509" s="481"/>
      <c r="B3509" s="481"/>
      <c r="C3509" s="481"/>
      <c r="D3509" s="481"/>
      <c r="E3509" s="481"/>
      <c r="F3509" s="339"/>
      <c r="G3509" s="340" t="str">
        <f>IF(ISNUMBER(E3509),E3509/'Bulk DivVar Analysis'!$C$7,"")</f>
        <v/>
      </c>
      <c r="H3509" s="338" t="str">
        <f>IF(ISNUMBER(E3509), IF(G3509&gt;'Bulk DivVar Analysis'!$D$9,"Pass","Fail"),"")</f>
        <v/>
      </c>
      <c r="I3509" s="338" t="str">
        <f t="shared" si="56"/>
        <v/>
      </c>
      <c r="J3509" s="339"/>
      <c r="K3509" s="339"/>
      <c r="L3509" s="339"/>
      <c r="M3509" s="339"/>
      <c r="N3509" s="339"/>
      <c r="O3509" s="339"/>
      <c r="P3509" s="339"/>
      <c r="Q3509" s="339"/>
    </row>
    <row r="3510" spans="1:17" ht="13.5" customHeight="1">
      <c r="A3510" s="481"/>
      <c r="B3510" s="481"/>
      <c r="C3510" s="481"/>
      <c r="D3510" s="481"/>
      <c r="E3510" s="481"/>
      <c r="F3510" s="339"/>
      <c r="G3510" s="340" t="str">
        <f>IF(ISNUMBER(E3510),E3510/'Bulk DivVar Analysis'!$C$7,"")</f>
        <v/>
      </c>
      <c r="H3510" s="338" t="str">
        <f>IF(ISNUMBER(E3510), IF(G3510&gt;'Bulk DivVar Analysis'!$D$9,"Pass","Fail"),"")</f>
        <v/>
      </c>
      <c r="I3510" s="338" t="str">
        <f t="shared" si="56"/>
        <v/>
      </c>
      <c r="J3510" s="339"/>
      <c r="K3510" s="339"/>
      <c r="L3510" s="339"/>
      <c r="M3510" s="339"/>
      <c r="N3510" s="339"/>
      <c r="O3510" s="339"/>
      <c r="P3510" s="339"/>
      <c r="Q3510" s="339"/>
    </row>
    <row r="3511" spans="1:17" ht="13.5" customHeight="1">
      <c r="A3511" s="481"/>
      <c r="B3511" s="481"/>
      <c r="C3511" s="481"/>
      <c r="D3511" s="481"/>
      <c r="E3511" s="481"/>
      <c r="F3511" s="339"/>
      <c r="G3511" s="340" t="str">
        <f>IF(ISNUMBER(E3511),E3511/'Bulk DivVar Analysis'!$C$7,"")</f>
        <v/>
      </c>
      <c r="H3511" s="338" t="str">
        <f>IF(ISNUMBER(E3511), IF(G3511&gt;'Bulk DivVar Analysis'!$D$9,"Pass","Fail"),"")</f>
        <v/>
      </c>
      <c r="I3511" s="338" t="str">
        <f t="shared" si="56"/>
        <v/>
      </c>
      <c r="J3511" s="339"/>
      <c r="K3511" s="339"/>
      <c r="L3511" s="339"/>
      <c r="M3511" s="339"/>
      <c r="N3511" s="339"/>
      <c r="O3511" s="339"/>
      <c r="P3511" s="339"/>
      <c r="Q3511" s="339"/>
    </row>
    <row r="3512" spans="1:17" ht="13.5" customHeight="1">
      <c r="A3512" s="481"/>
      <c r="B3512" s="481"/>
      <c r="C3512" s="481"/>
      <c r="D3512" s="481"/>
      <c r="E3512" s="481"/>
      <c r="F3512" s="339"/>
      <c r="G3512" s="340" t="str">
        <f>IF(ISNUMBER(E3512),E3512/'Bulk DivVar Analysis'!$C$7,"")</f>
        <v/>
      </c>
      <c r="H3512" s="338" t="str">
        <f>IF(ISNUMBER(E3512), IF(G3512&gt;'Bulk DivVar Analysis'!$D$9,"Pass","Fail"),"")</f>
        <v/>
      </c>
      <c r="I3512" s="338" t="str">
        <f t="shared" si="56"/>
        <v/>
      </c>
      <c r="J3512" s="339"/>
      <c r="K3512" s="339"/>
      <c r="L3512" s="339"/>
      <c r="M3512" s="339"/>
      <c r="N3512" s="339"/>
      <c r="O3512" s="339"/>
      <c r="P3512" s="339"/>
      <c r="Q3512" s="339"/>
    </row>
    <row r="3513" spans="1:17" ht="13.5" customHeight="1">
      <c r="A3513" s="481"/>
      <c r="B3513" s="481"/>
      <c r="C3513" s="481"/>
      <c r="D3513" s="481"/>
      <c r="E3513" s="481"/>
      <c r="F3513" s="339"/>
      <c r="G3513" s="340" t="str">
        <f>IF(ISNUMBER(E3513),E3513/'Bulk DivVar Analysis'!$C$7,"")</f>
        <v/>
      </c>
      <c r="H3513" s="338" t="str">
        <f>IF(ISNUMBER(E3513), IF(G3513&gt;'Bulk DivVar Analysis'!$D$9,"Pass","Fail"),"")</f>
        <v/>
      </c>
      <c r="I3513" s="338" t="str">
        <f t="shared" si="56"/>
        <v/>
      </c>
      <c r="J3513" s="339"/>
      <c r="K3513" s="339"/>
      <c r="L3513" s="339"/>
      <c r="M3513" s="339"/>
      <c r="N3513" s="339"/>
      <c r="O3513" s="339"/>
      <c r="P3513" s="339"/>
      <c r="Q3513" s="339"/>
    </row>
    <row r="3514" spans="1:17" ht="13.5" customHeight="1">
      <c r="A3514" s="481"/>
      <c r="B3514" s="481"/>
      <c r="C3514" s="481"/>
      <c r="D3514" s="481"/>
      <c r="E3514" s="481"/>
      <c r="F3514" s="339"/>
      <c r="G3514" s="340" t="str">
        <f>IF(ISNUMBER(E3514),E3514/'Bulk DivVar Analysis'!$C$7,"")</f>
        <v/>
      </c>
      <c r="H3514" s="338" t="str">
        <f>IF(ISNUMBER(E3514), IF(G3514&gt;'Bulk DivVar Analysis'!$D$9,"Pass","Fail"),"")</f>
        <v/>
      </c>
      <c r="I3514" s="338" t="str">
        <f t="shared" si="56"/>
        <v/>
      </c>
      <c r="J3514" s="339"/>
      <c r="K3514" s="339"/>
      <c r="L3514" s="339"/>
      <c r="M3514" s="339"/>
      <c r="N3514" s="339"/>
      <c r="O3514" s="339"/>
      <c r="P3514" s="339"/>
      <c r="Q3514" s="339"/>
    </row>
    <row r="3515" spans="1:17" ht="13.5" customHeight="1">
      <c r="A3515" s="481"/>
      <c r="B3515" s="481"/>
      <c r="C3515" s="481"/>
      <c r="D3515" s="481"/>
      <c r="E3515" s="481"/>
      <c r="F3515" s="339"/>
      <c r="G3515" s="340" t="str">
        <f>IF(ISNUMBER(E3515),E3515/'Bulk DivVar Analysis'!$C$7,"")</f>
        <v/>
      </c>
      <c r="H3515" s="338" t="str">
        <f>IF(ISNUMBER(E3515), IF(G3515&gt;'Bulk DivVar Analysis'!$D$9,"Pass","Fail"),"")</f>
        <v/>
      </c>
      <c r="I3515" s="338" t="str">
        <f t="shared" si="56"/>
        <v/>
      </c>
      <c r="J3515" s="339"/>
      <c r="K3515" s="339"/>
      <c r="L3515" s="339"/>
      <c r="M3515" s="339"/>
      <c r="N3515" s="339"/>
      <c r="O3515" s="339"/>
      <c r="P3515" s="339"/>
      <c r="Q3515" s="339"/>
    </row>
    <row r="3516" spans="1:17" ht="13.5" customHeight="1">
      <c r="A3516" s="481"/>
      <c r="B3516" s="481"/>
      <c r="C3516" s="481"/>
      <c r="D3516" s="481"/>
      <c r="E3516" s="481"/>
      <c r="F3516" s="339"/>
      <c r="G3516" s="340" t="str">
        <f>IF(ISNUMBER(E3516),E3516/'Bulk DivVar Analysis'!$C$7,"")</f>
        <v/>
      </c>
      <c r="H3516" s="338" t="str">
        <f>IF(ISNUMBER(E3516), IF(G3516&gt;'Bulk DivVar Analysis'!$D$9,"Pass","Fail"),"")</f>
        <v/>
      </c>
      <c r="I3516" s="338" t="str">
        <f t="shared" si="56"/>
        <v/>
      </c>
      <c r="J3516" s="339"/>
      <c r="K3516" s="339"/>
      <c r="L3516" s="339"/>
      <c r="M3516" s="339"/>
      <c r="N3516" s="339"/>
      <c r="O3516" s="339"/>
      <c r="P3516" s="339"/>
      <c r="Q3516" s="339"/>
    </row>
    <row r="3517" spans="1:17" ht="13.5" customHeight="1">
      <c r="A3517" s="481"/>
      <c r="B3517" s="481"/>
      <c r="C3517" s="481"/>
      <c r="D3517" s="481"/>
      <c r="E3517" s="481"/>
      <c r="F3517" s="339"/>
      <c r="G3517" s="340" t="str">
        <f>IF(ISNUMBER(E3517),E3517/'Bulk DivVar Analysis'!$C$7,"")</f>
        <v/>
      </c>
      <c r="H3517" s="338" t="str">
        <f>IF(ISNUMBER(E3517), IF(G3517&gt;'Bulk DivVar Analysis'!$D$9,"Pass","Fail"),"")</f>
        <v/>
      </c>
      <c r="I3517" s="338" t="str">
        <f t="shared" si="56"/>
        <v/>
      </c>
      <c r="J3517" s="339"/>
      <c r="K3517" s="339"/>
      <c r="L3517" s="339"/>
      <c r="M3517" s="339"/>
      <c r="N3517" s="339"/>
      <c r="O3517" s="339"/>
      <c r="P3517" s="339"/>
      <c r="Q3517" s="339"/>
    </row>
    <row r="3518" spans="1:17" ht="13.5" customHeight="1">
      <c r="A3518" s="481"/>
      <c r="B3518" s="481"/>
      <c r="C3518" s="481"/>
      <c r="D3518" s="481"/>
      <c r="E3518" s="481"/>
      <c r="F3518" s="339"/>
      <c r="G3518" s="340" t="str">
        <f>IF(ISNUMBER(E3518),E3518/'Bulk DivVar Analysis'!$C$7,"")</f>
        <v/>
      </c>
      <c r="H3518" s="338" t="str">
        <f>IF(ISNUMBER(E3518), IF(G3518&gt;'Bulk DivVar Analysis'!$D$9,"Pass","Fail"),"")</f>
        <v/>
      </c>
      <c r="I3518" s="338" t="str">
        <f t="shared" si="56"/>
        <v/>
      </c>
      <c r="J3518" s="339"/>
      <c r="K3518" s="339"/>
      <c r="L3518" s="339"/>
      <c r="M3518" s="339"/>
      <c r="N3518" s="339"/>
      <c r="O3518" s="339"/>
      <c r="P3518" s="339"/>
      <c r="Q3518" s="339"/>
    </row>
    <row r="3519" spans="1:17" ht="13.5" customHeight="1">
      <c r="A3519" s="481"/>
      <c r="B3519" s="481"/>
      <c r="C3519" s="481"/>
      <c r="D3519" s="481"/>
      <c r="E3519" s="481"/>
      <c r="F3519" s="339"/>
      <c r="G3519" s="340" t="str">
        <f>IF(ISNUMBER(E3519),E3519/'Bulk DivVar Analysis'!$C$7,"")</f>
        <v/>
      </c>
      <c r="H3519" s="338" t="str">
        <f>IF(ISNUMBER(E3519), IF(G3519&gt;'Bulk DivVar Analysis'!$D$9,"Pass","Fail"),"")</f>
        <v/>
      </c>
      <c r="I3519" s="338" t="str">
        <f t="shared" si="56"/>
        <v/>
      </c>
      <c r="J3519" s="339"/>
      <c r="K3519" s="339"/>
      <c r="L3519" s="339"/>
      <c r="M3519" s="339"/>
      <c r="N3519" s="339"/>
      <c r="O3519" s="339"/>
      <c r="P3519" s="339"/>
      <c r="Q3519" s="339"/>
    </row>
    <row r="3520" spans="1:17" ht="13.5" customHeight="1">
      <c r="A3520" s="481"/>
      <c r="B3520" s="481"/>
      <c r="C3520" s="481"/>
      <c r="D3520" s="481"/>
      <c r="E3520" s="481"/>
      <c r="F3520" s="339"/>
      <c r="G3520" s="340" t="str">
        <f>IF(ISNUMBER(E3520),E3520/'Bulk DivVar Analysis'!$C$7,"")</f>
        <v/>
      </c>
      <c r="H3520" s="338" t="str">
        <f>IF(ISNUMBER(E3520), IF(G3520&gt;'Bulk DivVar Analysis'!$D$9,"Pass","Fail"),"")</f>
        <v/>
      </c>
      <c r="I3520" s="338" t="str">
        <f t="shared" si="56"/>
        <v/>
      </c>
      <c r="J3520" s="339"/>
      <c r="K3520" s="339"/>
      <c r="L3520" s="339"/>
      <c r="M3520" s="339"/>
      <c r="N3520" s="339"/>
      <c r="O3520" s="339"/>
      <c r="P3520" s="339"/>
      <c r="Q3520" s="339"/>
    </row>
    <row r="3521" spans="1:17" ht="13.5" customHeight="1">
      <c r="A3521" s="481"/>
      <c r="B3521" s="481"/>
      <c r="C3521" s="481"/>
      <c r="D3521" s="481"/>
      <c r="E3521" s="481"/>
      <c r="F3521" s="339"/>
      <c r="G3521" s="340" t="str">
        <f>IF(ISNUMBER(E3521),E3521/'Bulk DivVar Analysis'!$C$7,"")</f>
        <v/>
      </c>
      <c r="H3521" s="338" t="str">
        <f>IF(ISNUMBER(E3521), IF(G3521&gt;'Bulk DivVar Analysis'!$D$9,"Pass","Fail"),"")</f>
        <v/>
      </c>
      <c r="I3521" s="338" t="str">
        <f t="shared" si="56"/>
        <v/>
      </c>
      <c r="J3521" s="339"/>
      <c r="K3521" s="339"/>
      <c r="L3521" s="339"/>
      <c r="M3521" s="339"/>
      <c r="N3521" s="339"/>
      <c r="O3521" s="339"/>
      <c r="P3521" s="339"/>
      <c r="Q3521" s="339"/>
    </row>
    <row r="3522" spans="1:17" ht="13.5" customHeight="1">
      <c r="A3522" s="481"/>
      <c r="B3522" s="481"/>
      <c r="C3522" s="481"/>
      <c r="D3522" s="481"/>
      <c r="E3522" s="481"/>
      <c r="F3522" s="339"/>
      <c r="G3522" s="340" t="str">
        <f>IF(ISNUMBER(E3522),E3522/'Bulk DivVar Analysis'!$C$7,"")</f>
        <v/>
      </c>
      <c r="H3522" s="338" t="str">
        <f>IF(ISNUMBER(E3522), IF(G3522&gt;'Bulk DivVar Analysis'!$D$9,"Pass","Fail"),"")</f>
        <v/>
      </c>
      <c r="I3522" s="338" t="str">
        <f t="shared" si="56"/>
        <v/>
      </c>
      <c r="J3522" s="339"/>
      <c r="K3522" s="339"/>
      <c r="L3522" s="339"/>
      <c r="M3522" s="339"/>
      <c r="N3522" s="339"/>
      <c r="O3522" s="339"/>
      <c r="P3522" s="339"/>
      <c r="Q3522" s="339"/>
    </row>
    <row r="3523" spans="1:17" ht="13.5" customHeight="1">
      <c r="A3523" s="481"/>
      <c r="B3523" s="481"/>
      <c r="C3523" s="481"/>
      <c r="D3523" s="481"/>
      <c r="E3523" s="481"/>
      <c r="F3523" s="339"/>
      <c r="G3523" s="340" t="str">
        <f>IF(ISNUMBER(E3523),E3523/'Bulk DivVar Analysis'!$C$7,"")</f>
        <v/>
      </c>
      <c r="H3523" s="338" t="str">
        <f>IF(ISNUMBER(E3523), IF(G3523&gt;'Bulk DivVar Analysis'!$D$9,"Pass","Fail"),"")</f>
        <v/>
      </c>
      <c r="I3523" s="338" t="str">
        <f t="shared" ref="I3523:I3586" si="57">_xlfn.TEXTJOIN("_",TRUE,B3523,C3523)</f>
        <v/>
      </c>
      <c r="J3523" s="339"/>
      <c r="K3523" s="339"/>
      <c r="L3523" s="339"/>
      <c r="M3523" s="339"/>
      <c r="N3523" s="339"/>
      <c r="O3523" s="339"/>
      <c r="P3523" s="339"/>
      <c r="Q3523" s="339"/>
    </row>
    <row r="3524" spans="1:17" ht="13.5" customHeight="1">
      <c r="A3524" s="481"/>
      <c r="B3524" s="481"/>
      <c r="C3524" s="481"/>
      <c r="D3524" s="481"/>
      <c r="E3524" s="481"/>
      <c r="F3524" s="339"/>
      <c r="G3524" s="340" t="str">
        <f>IF(ISNUMBER(E3524),E3524/'Bulk DivVar Analysis'!$C$7,"")</f>
        <v/>
      </c>
      <c r="H3524" s="338" t="str">
        <f>IF(ISNUMBER(E3524), IF(G3524&gt;'Bulk DivVar Analysis'!$D$9,"Pass","Fail"),"")</f>
        <v/>
      </c>
      <c r="I3524" s="338" t="str">
        <f t="shared" si="57"/>
        <v/>
      </c>
      <c r="J3524" s="339"/>
      <c r="K3524" s="339"/>
      <c r="L3524" s="339"/>
      <c r="M3524" s="339"/>
      <c r="N3524" s="339"/>
      <c r="O3524" s="339"/>
      <c r="P3524" s="339"/>
      <c r="Q3524" s="339"/>
    </row>
    <row r="3525" spans="1:17" ht="13.5" customHeight="1">
      <c r="A3525" s="481"/>
      <c r="B3525" s="481"/>
      <c r="C3525" s="481"/>
      <c r="D3525" s="481"/>
      <c r="E3525" s="481"/>
      <c r="F3525" s="339"/>
      <c r="G3525" s="340" t="str">
        <f>IF(ISNUMBER(E3525),E3525/'Bulk DivVar Analysis'!$C$7,"")</f>
        <v/>
      </c>
      <c r="H3525" s="338" t="str">
        <f>IF(ISNUMBER(E3525), IF(G3525&gt;'Bulk DivVar Analysis'!$D$9,"Pass","Fail"),"")</f>
        <v/>
      </c>
      <c r="I3525" s="338" t="str">
        <f t="shared" si="57"/>
        <v/>
      </c>
      <c r="J3525" s="339"/>
      <c r="K3525" s="339"/>
      <c r="L3525" s="339"/>
      <c r="M3525" s="339"/>
      <c r="N3525" s="339"/>
      <c r="O3525" s="339"/>
      <c r="P3525" s="339"/>
      <c r="Q3525" s="339"/>
    </row>
    <row r="3526" spans="1:17" ht="13.5" customHeight="1">
      <c r="A3526" s="481"/>
      <c r="B3526" s="481"/>
      <c r="C3526" s="481"/>
      <c r="D3526" s="481"/>
      <c r="E3526" s="481"/>
      <c r="F3526" s="339"/>
      <c r="G3526" s="340" t="str">
        <f>IF(ISNUMBER(E3526),E3526/'Bulk DivVar Analysis'!$C$7,"")</f>
        <v/>
      </c>
      <c r="H3526" s="338" t="str">
        <f>IF(ISNUMBER(E3526), IF(G3526&gt;'Bulk DivVar Analysis'!$D$9,"Pass","Fail"),"")</f>
        <v/>
      </c>
      <c r="I3526" s="338" t="str">
        <f t="shared" si="57"/>
        <v/>
      </c>
      <c r="J3526" s="339"/>
      <c r="K3526" s="339"/>
      <c r="L3526" s="339"/>
      <c r="M3526" s="339"/>
      <c r="N3526" s="339"/>
      <c r="O3526" s="339"/>
      <c r="P3526" s="339"/>
      <c r="Q3526" s="339"/>
    </row>
    <row r="3527" spans="1:17" ht="13.5" customHeight="1">
      <c r="A3527" s="481"/>
      <c r="B3527" s="481"/>
      <c r="C3527" s="481"/>
      <c r="D3527" s="481"/>
      <c r="E3527" s="481"/>
      <c r="F3527" s="339"/>
      <c r="G3527" s="340" t="str">
        <f>IF(ISNUMBER(E3527),E3527/'Bulk DivVar Analysis'!$C$7,"")</f>
        <v/>
      </c>
      <c r="H3527" s="338" t="str">
        <f>IF(ISNUMBER(E3527), IF(G3527&gt;'Bulk DivVar Analysis'!$D$9,"Pass","Fail"),"")</f>
        <v/>
      </c>
      <c r="I3527" s="338" t="str">
        <f t="shared" si="57"/>
        <v/>
      </c>
      <c r="J3527" s="339"/>
      <c r="K3527" s="339"/>
      <c r="L3527" s="339"/>
      <c r="M3527" s="339"/>
      <c r="N3527" s="339"/>
      <c r="O3527" s="339"/>
      <c r="P3527" s="339"/>
      <c r="Q3527" s="339"/>
    </row>
    <row r="3528" spans="1:17" ht="13.5" customHeight="1">
      <c r="A3528" s="481"/>
      <c r="B3528" s="481"/>
      <c r="C3528" s="481"/>
      <c r="D3528" s="481"/>
      <c r="E3528" s="481"/>
      <c r="F3528" s="339"/>
      <c r="G3528" s="340" t="str">
        <f>IF(ISNUMBER(E3528),E3528/'Bulk DivVar Analysis'!$C$7,"")</f>
        <v/>
      </c>
      <c r="H3528" s="338" t="str">
        <f>IF(ISNUMBER(E3528), IF(G3528&gt;'Bulk DivVar Analysis'!$D$9,"Pass","Fail"),"")</f>
        <v/>
      </c>
      <c r="I3528" s="338" t="str">
        <f t="shared" si="57"/>
        <v/>
      </c>
      <c r="J3528" s="339"/>
      <c r="K3528" s="339"/>
      <c r="L3528" s="339"/>
      <c r="M3528" s="339"/>
      <c r="N3528" s="339"/>
      <c r="O3528" s="339"/>
      <c r="P3528" s="339"/>
      <c r="Q3528" s="339"/>
    </row>
    <row r="3529" spans="1:17" ht="13.5" customHeight="1">
      <c r="A3529" s="481"/>
      <c r="B3529" s="481"/>
      <c r="C3529" s="481"/>
      <c r="D3529" s="481"/>
      <c r="E3529" s="481"/>
      <c r="F3529" s="339"/>
      <c r="G3529" s="340" t="str">
        <f>IF(ISNUMBER(E3529),E3529/'Bulk DivVar Analysis'!$C$7,"")</f>
        <v/>
      </c>
      <c r="H3529" s="338" t="str">
        <f>IF(ISNUMBER(E3529), IF(G3529&gt;'Bulk DivVar Analysis'!$D$9,"Pass","Fail"),"")</f>
        <v/>
      </c>
      <c r="I3529" s="338" t="str">
        <f t="shared" si="57"/>
        <v/>
      </c>
      <c r="J3529" s="339"/>
      <c r="K3529" s="339"/>
      <c r="L3529" s="339"/>
      <c r="M3529" s="339"/>
      <c r="N3529" s="339"/>
      <c r="O3529" s="339"/>
      <c r="P3529" s="339"/>
      <c r="Q3529" s="339"/>
    </row>
    <row r="3530" spans="1:17" ht="13.5" customHeight="1">
      <c r="A3530" s="481"/>
      <c r="B3530" s="481"/>
      <c r="C3530" s="481"/>
      <c r="D3530" s="481"/>
      <c r="E3530" s="481"/>
      <c r="F3530" s="339"/>
      <c r="G3530" s="340" t="str">
        <f>IF(ISNUMBER(E3530),E3530/'Bulk DivVar Analysis'!$C$7,"")</f>
        <v/>
      </c>
      <c r="H3530" s="338" t="str">
        <f>IF(ISNUMBER(E3530), IF(G3530&gt;'Bulk DivVar Analysis'!$D$9,"Pass","Fail"),"")</f>
        <v/>
      </c>
      <c r="I3530" s="338" t="str">
        <f t="shared" si="57"/>
        <v/>
      </c>
      <c r="J3530" s="339"/>
      <c r="K3530" s="339"/>
      <c r="L3530" s="339"/>
      <c r="M3530" s="339"/>
      <c r="N3530" s="339"/>
      <c r="O3530" s="339"/>
      <c r="P3530" s="339"/>
      <c r="Q3530" s="339"/>
    </row>
    <row r="3531" spans="1:17" ht="13.5" customHeight="1">
      <c r="A3531" s="481"/>
      <c r="B3531" s="481"/>
      <c r="C3531" s="481"/>
      <c r="D3531" s="481"/>
      <c r="E3531" s="481"/>
      <c r="F3531" s="339"/>
      <c r="G3531" s="340" t="str">
        <f>IF(ISNUMBER(E3531),E3531/'Bulk DivVar Analysis'!$C$7,"")</f>
        <v/>
      </c>
      <c r="H3531" s="338" t="str">
        <f>IF(ISNUMBER(E3531), IF(G3531&gt;'Bulk DivVar Analysis'!$D$9,"Pass","Fail"),"")</f>
        <v/>
      </c>
      <c r="I3531" s="338" t="str">
        <f t="shared" si="57"/>
        <v/>
      </c>
      <c r="J3531" s="339"/>
      <c r="K3531" s="339"/>
      <c r="L3531" s="339"/>
      <c r="M3531" s="339"/>
      <c r="N3531" s="339"/>
      <c r="O3531" s="339"/>
      <c r="P3531" s="339"/>
      <c r="Q3531" s="339"/>
    </row>
    <row r="3532" spans="1:17" ht="13.5" customHeight="1">
      <c r="A3532" s="481"/>
      <c r="B3532" s="481"/>
      <c r="C3532" s="481"/>
      <c r="D3532" s="481"/>
      <c r="E3532" s="481"/>
      <c r="F3532" s="339"/>
      <c r="G3532" s="340" t="str">
        <f>IF(ISNUMBER(E3532),E3532/'Bulk DivVar Analysis'!$C$7,"")</f>
        <v/>
      </c>
      <c r="H3532" s="338" t="str">
        <f>IF(ISNUMBER(E3532), IF(G3532&gt;'Bulk DivVar Analysis'!$D$9,"Pass","Fail"),"")</f>
        <v/>
      </c>
      <c r="I3532" s="338" t="str">
        <f t="shared" si="57"/>
        <v/>
      </c>
      <c r="J3532" s="339"/>
      <c r="K3532" s="339"/>
      <c r="L3532" s="339"/>
      <c r="M3532" s="339"/>
      <c r="N3532" s="339"/>
      <c r="O3532" s="339"/>
      <c r="P3532" s="339"/>
      <c r="Q3532" s="339"/>
    </row>
    <row r="3533" spans="1:17" ht="13.5" customHeight="1">
      <c r="A3533" s="481"/>
      <c r="B3533" s="481"/>
      <c r="C3533" s="481"/>
      <c r="D3533" s="481"/>
      <c r="E3533" s="481"/>
      <c r="F3533" s="339"/>
      <c r="G3533" s="340" t="str">
        <f>IF(ISNUMBER(E3533),E3533/'Bulk DivVar Analysis'!$C$7,"")</f>
        <v/>
      </c>
      <c r="H3533" s="338" t="str">
        <f>IF(ISNUMBER(E3533), IF(G3533&gt;'Bulk DivVar Analysis'!$D$9,"Pass","Fail"),"")</f>
        <v/>
      </c>
      <c r="I3533" s="338" t="str">
        <f t="shared" si="57"/>
        <v/>
      </c>
      <c r="J3533" s="339"/>
      <c r="K3533" s="339"/>
      <c r="L3533" s="339"/>
      <c r="M3533" s="339"/>
      <c r="N3533" s="339"/>
      <c r="O3533" s="339"/>
      <c r="P3533" s="339"/>
      <c r="Q3533" s="339"/>
    </row>
    <row r="3534" spans="1:17" ht="13.5" customHeight="1">
      <c r="A3534" s="481"/>
      <c r="B3534" s="481"/>
      <c r="C3534" s="481"/>
      <c r="D3534" s="481"/>
      <c r="E3534" s="481"/>
      <c r="F3534" s="339"/>
      <c r="G3534" s="340" t="str">
        <f>IF(ISNUMBER(E3534),E3534/'Bulk DivVar Analysis'!$C$7,"")</f>
        <v/>
      </c>
      <c r="H3534" s="338" t="str">
        <f>IF(ISNUMBER(E3534), IF(G3534&gt;'Bulk DivVar Analysis'!$D$9,"Pass","Fail"),"")</f>
        <v/>
      </c>
      <c r="I3534" s="338" t="str">
        <f t="shared" si="57"/>
        <v/>
      </c>
      <c r="J3534" s="339"/>
      <c r="K3534" s="339"/>
      <c r="L3534" s="339"/>
      <c r="M3534" s="339"/>
      <c r="N3534" s="339"/>
      <c r="O3534" s="339"/>
      <c r="P3534" s="339"/>
      <c r="Q3534" s="339"/>
    </row>
    <row r="3535" spans="1:17" ht="13.5" customHeight="1">
      <c r="A3535" s="481"/>
      <c r="B3535" s="481"/>
      <c r="C3535" s="481"/>
      <c r="D3535" s="481"/>
      <c r="E3535" s="481"/>
      <c r="F3535" s="339"/>
      <c r="G3535" s="340" t="str">
        <f>IF(ISNUMBER(E3535),E3535/'Bulk DivVar Analysis'!$C$7,"")</f>
        <v/>
      </c>
      <c r="H3535" s="338" t="str">
        <f>IF(ISNUMBER(E3535), IF(G3535&gt;'Bulk DivVar Analysis'!$D$9,"Pass","Fail"),"")</f>
        <v/>
      </c>
      <c r="I3535" s="338" t="str">
        <f t="shared" si="57"/>
        <v/>
      </c>
      <c r="J3535" s="339"/>
      <c r="K3535" s="339"/>
      <c r="L3535" s="339"/>
      <c r="M3535" s="339"/>
      <c r="N3535" s="339"/>
      <c r="O3535" s="339"/>
      <c r="P3535" s="339"/>
      <c r="Q3535" s="339"/>
    </row>
    <row r="3536" spans="1:17" ht="13.5" customHeight="1">
      <c r="A3536" s="481"/>
      <c r="B3536" s="481"/>
      <c r="C3536" s="481"/>
      <c r="D3536" s="481"/>
      <c r="E3536" s="481"/>
      <c r="F3536" s="339"/>
      <c r="G3536" s="340" t="str">
        <f>IF(ISNUMBER(E3536),E3536/'Bulk DivVar Analysis'!$C$7,"")</f>
        <v/>
      </c>
      <c r="H3536" s="338" t="str">
        <f>IF(ISNUMBER(E3536), IF(G3536&gt;'Bulk DivVar Analysis'!$D$9,"Pass","Fail"),"")</f>
        <v/>
      </c>
      <c r="I3536" s="338" t="str">
        <f t="shared" si="57"/>
        <v/>
      </c>
      <c r="J3536" s="339"/>
      <c r="K3536" s="339"/>
      <c r="L3536" s="339"/>
      <c r="M3536" s="339"/>
      <c r="N3536" s="339"/>
      <c r="O3536" s="339"/>
      <c r="P3536" s="339"/>
      <c r="Q3536" s="339"/>
    </row>
    <row r="3537" spans="1:17" ht="13.5" customHeight="1">
      <c r="A3537" s="481"/>
      <c r="B3537" s="481"/>
      <c r="C3537" s="481"/>
      <c r="D3537" s="481"/>
      <c r="E3537" s="481"/>
      <c r="F3537" s="339"/>
      <c r="G3537" s="340" t="str">
        <f>IF(ISNUMBER(E3537),E3537/'Bulk DivVar Analysis'!$C$7,"")</f>
        <v/>
      </c>
      <c r="H3537" s="338" t="str">
        <f>IF(ISNUMBER(E3537), IF(G3537&gt;'Bulk DivVar Analysis'!$D$9,"Pass","Fail"),"")</f>
        <v/>
      </c>
      <c r="I3537" s="338" t="str">
        <f t="shared" si="57"/>
        <v/>
      </c>
      <c r="J3537" s="339"/>
      <c r="K3537" s="339"/>
      <c r="L3537" s="339"/>
      <c r="M3537" s="339"/>
      <c r="N3537" s="339"/>
      <c r="O3537" s="339"/>
      <c r="P3537" s="339"/>
      <c r="Q3537" s="339"/>
    </row>
    <row r="3538" spans="1:17" ht="13.5" customHeight="1">
      <c r="A3538" s="481"/>
      <c r="B3538" s="481"/>
      <c r="C3538" s="481"/>
      <c r="D3538" s="481"/>
      <c r="E3538" s="481"/>
      <c r="F3538" s="339"/>
      <c r="G3538" s="340" t="str">
        <f>IF(ISNUMBER(E3538),E3538/'Bulk DivVar Analysis'!$C$7,"")</f>
        <v/>
      </c>
      <c r="H3538" s="338" t="str">
        <f>IF(ISNUMBER(E3538), IF(G3538&gt;'Bulk DivVar Analysis'!$D$9,"Pass","Fail"),"")</f>
        <v/>
      </c>
      <c r="I3538" s="338" t="str">
        <f t="shared" si="57"/>
        <v/>
      </c>
      <c r="J3538" s="339"/>
      <c r="K3538" s="339"/>
      <c r="L3538" s="339"/>
      <c r="M3538" s="339"/>
      <c r="N3538" s="339"/>
      <c r="O3538" s="339"/>
      <c r="P3538" s="339"/>
      <c r="Q3538" s="339"/>
    </row>
    <row r="3539" spans="1:17" ht="13.5" customHeight="1">
      <c r="A3539" s="481"/>
      <c r="B3539" s="481"/>
      <c r="C3539" s="481"/>
      <c r="D3539" s="481"/>
      <c r="E3539" s="481"/>
      <c r="F3539" s="339"/>
      <c r="G3539" s="340" t="str">
        <f>IF(ISNUMBER(E3539),E3539/'Bulk DivVar Analysis'!$C$7,"")</f>
        <v/>
      </c>
      <c r="H3539" s="338" t="str">
        <f>IF(ISNUMBER(E3539), IF(G3539&gt;'Bulk DivVar Analysis'!$D$9,"Pass","Fail"),"")</f>
        <v/>
      </c>
      <c r="I3539" s="338" t="str">
        <f t="shared" si="57"/>
        <v/>
      </c>
      <c r="J3539" s="339"/>
      <c r="K3539" s="339"/>
      <c r="L3539" s="339"/>
      <c r="M3539" s="339"/>
      <c r="N3539" s="339"/>
      <c r="O3539" s="339"/>
      <c r="P3539" s="339"/>
      <c r="Q3539" s="339"/>
    </row>
    <row r="3540" spans="1:17" ht="13.5" customHeight="1">
      <c r="A3540" s="481"/>
      <c r="B3540" s="481"/>
      <c r="C3540" s="481"/>
      <c r="D3540" s="481"/>
      <c r="E3540" s="481"/>
      <c r="F3540" s="339"/>
      <c r="G3540" s="340" t="str">
        <f>IF(ISNUMBER(E3540),E3540/'Bulk DivVar Analysis'!$C$7,"")</f>
        <v/>
      </c>
      <c r="H3540" s="338" t="str">
        <f>IF(ISNUMBER(E3540), IF(G3540&gt;'Bulk DivVar Analysis'!$D$9,"Pass","Fail"),"")</f>
        <v/>
      </c>
      <c r="I3540" s="338" t="str">
        <f t="shared" si="57"/>
        <v/>
      </c>
      <c r="J3540" s="339"/>
      <c r="K3540" s="339"/>
      <c r="L3540" s="339"/>
      <c r="M3540" s="339"/>
      <c r="N3540" s="339"/>
      <c r="O3540" s="339"/>
      <c r="P3540" s="339"/>
      <c r="Q3540" s="339"/>
    </row>
    <row r="3541" spans="1:17" ht="13.5" customHeight="1">
      <c r="A3541" s="481"/>
      <c r="B3541" s="481"/>
      <c r="C3541" s="481"/>
      <c r="D3541" s="481"/>
      <c r="E3541" s="481"/>
      <c r="F3541" s="339"/>
      <c r="G3541" s="340" t="str">
        <f>IF(ISNUMBER(E3541),E3541/'Bulk DivVar Analysis'!$C$7,"")</f>
        <v/>
      </c>
      <c r="H3541" s="338" t="str">
        <f>IF(ISNUMBER(E3541), IF(G3541&gt;'Bulk DivVar Analysis'!$D$9,"Pass","Fail"),"")</f>
        <v/>
      </c>
      <c r="I3541" s="338" t="str">
        <f t="shared" si="57"/>
        <v/>
      </c>
      <c r="J3541" s="339"/>
      <c r="K3541" s="339"/>
      <c r="L3541" s="339"/>
      <c r="M3541" s="339"/>
      <c r="N3541" s="339"/>
      <c r="O3541" s="339"/>
      <c r="P3541" s="339"/>
      <c r="Q3541" s="339"/>
    </row>
    <row r="3542" spans="1:17" ht="13.5" customHeight="1">
      <c r="A3542" s="481"/>
      <c r="B3542" s="481"/>
      <c r="C3542" s="481"/>
      <c r="D3542" s="481"/>
      <c r="E3542" s="481"/>
      <c r="F3542" s="339"/>
      <c r="G3542" s="340" t="str">
        <f>IF(ISNUMBER(E3542),E3542/'Bulk DivVar Analysis'!$C$7,"")</f>
        <v/>
      </c>
      <c r="H3542" s="338" t="str">
        <f>IF(ISNUMBER(E3542), IF(G3542&gt;'Bulk DivVar Analysis'!$D$9,"Pass","Fail"),"")</f>
        <v/>
      </c>
      <c r="I3542" s="338" t="str">
        <f t="shared" si="57"/>
        <v/>
      </c>
      <c r="J3542" s="339"/>
      <c r="K3542" s="339"/>
      <c r="L3542" s="339"/>
      <c r="M3542" s="339"/>
      <c r="N3542" s="339"/>
      <c r="O3542" s="339"/>
      <c r="P3542" s="339"/>
      <c r="Q3542" s="339"/>
    </row>
    <row r="3543" spans="1:17" ht="13.5" customHeight="1">
      <c r="A3543" s="481"/>
      <c r="B3543" s="481"/>
      <c r="C3543" s="481"/>
      <c r="D3543" s="481"/>
      <c r="E3543" s="481"/>
      <c r="F3543" s="339"/>
      <c r="G3543" s="340" t="str">
        <f>IF(ISNUMBER(E3543),E3543/'Bulk DivVar Analysis'!$C$7,"")</f>
        <v/>
      </c>
      <c r="H3543" s="338" t="str">
        <f>IF(ISNUMBER(E3543), IF(G3543&gt;'Bulk DivVar Analysis'!$D$9,"Pass","Fail"),"")</f>
        <v/>
      </c>
      <c r="I3543" s="338" t="str">
        <f t="shared" si="57"/>
        <v/>
      </c>
      <c r="J3543" s="339"/>
      <c r="K3543" s="339"/>
      <c r="L3543" s="339"/>
      <c r="M3543" s="339"/>
      <c r="N3543" s="339"/>
      <c r="O3543" s="339"/>
      <c r="P3543" s="339"/>
      <c r="Q3543" s="339"/>
    </row>
    <row r="3544" spans="1:17" ht="13.5" customHeight="1">
      <c r="A3544" s="481"/>
      <c r="B3544" s="481"/>
      <c r="C3544" s="481"/>
      <c r="D3544" s="481"/>
      <c r="E3544" s="481"/>
      <c r="F3544" s="339"/>
      <c r="G3544" s="340" t="str">
        <f>IF(ISNUMBER(E3544),E3544/'Bulk DivVar Analysis'!$C$7,"")</f>
        <v/>
      </c>
      <c r="H3544" s="338" t="str">
        <f>IF(ISNUMBER(E3544), IF(G3544&gt;'Bulk DivVar Analysis'!$D$9,"Pass","Fail"),"")</f>
        <v/>
      </c>
      <c r="I3544" s="338" t="str">
        <f t="shared" si="57"/>
        <v/>
      </c>
      <c r="J3544" s="339"/>
      <c r="K3544" s="339"/>
      <c r="L3544" s="339"/>
      <c r="M3544" s="339"/>
      <c r="N3544" s="339"/>
      <c r="O3544" s="339"/>
      <c r="P3544" s="339"/>
      <c r="Q3544" s="339"/>
    </row>
    <row r="3545" spans="1:17" ht="13.5" customHeight="1">
      <c r="A3545" s="481"/>
      <c r="B3545" s="481"/>
      <c r="C3545" s="481"/>
      <c r="D3545" s="481"/>
      <c r="E3545" s="481"/>
      <c r="F3545" s="339"/>
      <c r="G3545" s="340" t="str">
        <f>IF(ISNUMBER(E3545),E3545/'Bulk DivVar Analysis'!$C$7,"")</f>
        <v/>
      </c>
      <c r="H3545" s="338" t="str">
        <f>IF(ISNUMBER(E3545), IF(G3545&gt;'Bulk DivVar Analysis'!$D$9,"Pass","Fail"),"")</f>
        <v/>
      </c>
      <c r="I3545" s="338" t="str">
        <f t="shared" si="57"/>
        <v/>
      </c>
      <c r="J3545" s="339"/>
      <c r="K3545" s="339"/>
      <c r="L3545" s="339"/>
      <c r="M3545" s="339"/>
      <c r="N3545" s="339"/>
      <c r="O3545" s="339"/>
      <c r="P3545" s="339"/>
      <c r="Q3545" s="339"/>
    </row>
    <row r="3546" spans="1:17" ht="13.5" customHeight="1">
      <c r="A3546" s="481"/>
      <c r="B3546" s="481"/>
      <c r="C3546" s="481"/>
      <c r="D3546" s="481"/>
      <c r="E3546" s="481"/>
      <c r="F3546" s="339"/>
      <c r="G3546" s="340" t="str">
        <f>IF(ISNUMBER(E3546),E3546/'Bulk DivVar Analysis'!$C$7,"")</f>
        <v/>
      </c>
      <c r="H3546" s="338" t="str">
        <f>IF(ISNUMBER(E3546), IF(G3546&gt;'Bulk DivVar Analysis'!$D$9,"Pass","Fail"),"")</f>
        <v/>
      </c>
      <c r="I3546" s="338" t="str">
        <f t="shared" si="57"/>
        <v/>
      </c>
      <c r="J3546" s="339"/>
      <c r="K3546" s="339"/>
      <c r="L3546" s="339"/>
      <c r="M3546" s="339"/>
      <c r="N3546" s="339"/>
      <c r="O3546" s="339"/>
      <c r="P3546" s="339"/>
      <c r="Q3546" s="339"/>
    </row>
    <row r="3547" spans="1:17" ht="13.5" customHeight="1">
      <c r="A3547" s="481"/>
      <c r="B3547" s="481"/>
      <c r="C3547" s="481"/>
      <c r="D3547" s="481"/>
      <c r="E3547" s="481"/>
      <c r="F3547" s="339"/>
      <c r="G3547" s="340" t="str">
        <f>IF(ISNUMBER(E3547),E3547/'Bulk DivVar Analysis'!$C$7,"")</f>
        <v/>
      </c>
      <c r="H3547" s="338" t="str">
        <f>IF(ISNUMBER(E3547), IF(G3547&gt;'Bulk DivVar Analysis'!$D$9,"Pass","Fail"),"")</f>
        <v/>
      </c>
      <c r="I3547" s="338" t="str">
        <f t="shared" si="57"/>
        <v/>
      </c>
      <c r="J3547" s="339"/>
      <c r="K3547" s="339"/>
      <c r="L3547" s="339"/>
      <c r="M3547" s="339"/>
      <c r="N3547" s="339"/>
      <c r="O3547" s="339"/>
      <c r="P3547" s="339"/>
      <c r="Q3547" s="339"/>
    </row>
    <row r="3548" spans="1:17" ht="13.5" customHeight="1">
      <c r="A3548" s="481"/>
      <c r="B3548" s="481"/>
      <c r="C3548" s="481"/>
      <c r="D3548" s="481"/>
      <c r="E3548" s="481"/>
      <c r="F3548" s="339"/>
      <c r="G3548" s="340" t="str">
        <f>IF(ISNUMBER(E3548),E3548/'Bulk DivVar Analysis'!$C$7,"")</f>
        <v/>
      </c>
      <c r="H3548" s="338" t="str">
        <f>IF(ISNUMBER(E3548), IF(G3548&gt;'Bulk DivVar Analysis'!$D$9,"Pass","Fail"),"")</f>
        <v/>
      </c>
      <c r="I3548" s="338" t="str">
        <f t="shared" si="57"/>
        <v/>
      </c>
      <c r="J3548" s="339"/>
      <c r="K3548" s="339"/>
      <c r="L3548" s="339"/>
      <c r="M3548" s="339"/>
      <c r="N3548" s="339"/>
      <c r="O3548" s="339"/>
      <c r="P3548" s="339"/>
      <c r="Q3548" s="339"/>
    </row>
    <row r="3549" spans="1:17" ht="13.5" customHeight="1">
      <c r="A3549" s="481"/>
      <c r="B3549" s="481"/>
      <c r="C3549" s="481"/>
      <c r="D3549" s="481"/>
      <c r="E3549" s="481"/>
      <c r="F3549" s="339"/>
      <c r="G3549" s="340" t="str">
        <f>IF(ISNUMBER(E3549),E3549/'Bulk DivVar Analysis'!$C$7,"")</f>
        <v/>
      </c>
      <c r="H3549" s="338" t="str">
        <f>IF(ISNUMBER(E3549), IF(G3549&gt;'Bulk DivVar Analysis'!$D$9,"Pass","Fail"),"")</f>
        <v/>
      </c>
      <c r="I3549" s="338" t="str">
        <f t="shared" si="57"/>
        <v/>
      </c>
      <c r="J3549" s="339"/>
      <c r="K3549" s="339"/>
      <c r="L3549" s="339"/>
      <c r="M3549" s="339"/>
      <c r="N3549" s="339"/>
      <c r="O3549" s="339"/>
      <c r="P3549" s="339"/>
      <c r="Q3549" s="339"/>
    </row>
    <row r="3550" spans="1:17" ht="13.5" customHeight="1">
      <c r="A3550" s="481"/>
      <c r="B3550" s="481"/>
      <c r="C3550" s="481"/>
      <c r="D3550" s="481"/>
      <c r="E3550" s="481"/>
      <c r="F3550" s="339"/>
      <c r="G3550" s="340" t="str">
        <f>IF(ISNUMBER(E3550),E3550/'Bulk DivVar Analysis'!$C$7,"")</f>
        <v/>
      </c>
      <c r="H3550" s="338" t="str">
        <f>IF(ISNUMBER(E3550), IF(G3550&gt;'Bulk DivVar Analysis'!$D$9,"Pass","Fail"),"")</f>
        <v/>
      </c>
      <c r="I3550" s="338" t="str">
        <f t="shared" si="57"/>
        <v/>
      </c>
      <c r="J3550" s="339"/>
      <c r="K3550" s="339"/>
      <c r="L3550" s="339"/>
      <c r="M3550" s="339"/>
      <c r="N3550" s="339"/>
      <c r="O3550" s="339"/>
      <c r="P3550" s="339"/>
      <c r="Q3550" s="339"/>
    </row>
    <row r="3551" spans="1:17" ht="13.5" customHeight="1">
      <c r="A3551" s="481"/>
      <c r="B3551" s="481"/>
      <c r="C3551" s="481"/>
      <c r="D3551" s="481"/>
      <c r="E3551" s="481"/>
      <c r="F3551" s="339"/>
      <c r="G3551" s="340" t="str">
        <f>IF(ISNUMBER(E3551),E3551/'Bulk DivVar Analysis'!$C$7,"")</f>
        <v/>
      </c>
      <c r="H3551" s="338" t="str">
        <f>IF(ISNUMBER(E3551), IF(G3551&gt;'Bulk DivVar Analysis'!$D$9,"Pass","Fail"),"")</f>
        <v/>
      </c>
      <c r="I3551" s="338" t="str">
        <f t="shared" si="57"/>
        <v/>
      </c>
      <c r="J3551" s="339"/>
      <c r="K3551" s="339"/>
      <c r="L3551" s="339"/>
      <c r="M3551" s="339"/>
      <c r="N3551" s="339"/>
      <c r="O3551" s="339"/>
      <c r="P3551" s="339"/>
      <c r="Q3551" s="339"/>
    </row>
    <row r="3552" spans="1:17" ht="13.5" customHeight="1">
      <c r="A3552" s="481"/>
      <c r="B3552" s="481"/>
      <c r="C3552" s="481"/>
      <c r="D3552" s="481"/>
      <c r="E3552" s="481"/>
      <c r="F3552" s="339"/>
      <c r="G3552" s="340" t="str">
        <f>IF(ISNUMBER(E3552),E3552/'Bulk DivVar Analysis'!$C$7,"")</f>
        <v/>
      </c>
      <c r="H3552" s="338" t="str">
        <f>IF(ISNUMBER(E3552), IF(G3552&gt;'Bulk DivVar Analysis'!$D$9,"Pass","Fail"),"")</f>
        <v/>
      </c>
      <c r="I3552" s="338" t="str">
        <f t="shared" si="57"/>
        <v/>
      </c>
      <c r="J3552" s="339"/>
      <c r="K3552" s="339"/>
      <c r="L3552" s="339"/>
      <c r="M3552" s="339"/>
      <c r="N3552" s="339"/>
      <c r="O3552" s="339"/>
      <c r="P3552" s="339"/>
      <c r="Q3552" s="339"/>
    </row>
    <row r="3553" spans="1:17" ht="13.5" customHeight="1">
      <c r="A3553" s="481"/>
      <c r="B3553" s="481"/>
      <c r="C3553" s="481"/>
      <c r="D3553" s="481"/>
      <c r="E3553" s="481"/>
      <c r="F3553" s="339"/>
      <c r="G3553" s="340" t="str">
        <f>IF(ISNUMBER(E3553),E3553/'Bulk DivVar Analysis'!$C$7,"")</f>
        <v/>
      </c>
      <c r="H3553" s="338" t="str">
        <f>IF(ISNUMBER(E3553), IF(G3553&gt;'Bulk DivVar Analysis'!$D$9,"Pass","Fail"),"")</f>
        <v/>
      </c>
      <c r="I3553" s="338" t="str">
        <f t="shared" si="57"/>
        <v/>
      </c>
      <c r="J3553" s="339"/>
      <c r="K3553" s="339"/>
      <c r="L3553" s="339"/>
      <c r="M3553" s="339"/>
      <c r="N3553" s="339"/>
      <c r="O3553" s="339"/>
      <c r="P3553" s="339"/>
      <c r="Q3553" s="339"/>
    </row>
    <row r="3554" spans="1:17" ht="13.5" customHeight="1">
      <c r="A3554" s="481"/>
      <c r="B3554" s="481"/>
      <c r="C3554" s="481"/>
      <c r="D3554" s="481"/>
      <c r="E3554" s="481"/>
      <c r="F3554" s="339"/>
      <c r="G3554" s="340" t="str">
        <f>IF(ISNUMBER(E3554),E3554/'Bulk DivVar Analysis'!$C$7,"")</f>
        <v/>
      </c>
      <c r="H3554" s="338" t="str">
        <f>IF(ISNUMBER(E3554), IF(G3554&gt;'Bulk DivVar Analysis'!$D$9,"Pass","Fail"),"")</f>
        <v/>
      </c>
      <c r="I3554" s="338" t="str">
        <f t="shared" si="57"/>
        <v/>
      </c>
      <c r="J3554" s="339"/>
      <c r="K3554" s="339"/>
      <c r="L3554" s="339"/>
      <c r="M3554" s="339"/>
      <c r="N3554" s="339"/>
      <c r="O3554" s="339"/>
      <c r="P3554" s="339"/>
      <c r="Q3554" s="339"/>
    </row>
    <row r="3555" spans="1:17" ht="13.5" customHeight="1">
      <c r="A3555" s="481"/>
      <c r="B3555" s="481"/>
      <c r="C3555" s="481"/>
      <c r="D3555" s="481"/>
      <c r="E3555" s="481"/>
      <c r="F3555" s="339"/>
      <c r="G3555" s="340" t="str">
        <f>IF(ISNUMBER(E3555),E3555/'Bulk DivVar Analysis'!$C$7,"")</f>
        <v/>
      </c>
      <c r="H3555" s="338" t="str">
        <f>IF(ISNUMBER(E3555), IF(G3555&gt;'Bulk DivVar Analysis'!$D$9,"Pass","Fail"),"")</f>
        <v/>
      </c>
      <c r="I3555" s="338" t="str">
        <f t="shared" si="57"/>
        <v/>
      </c>
      <c r="J3555" s="339"/>
      <c r="K3555" s="339"/>
      <c r="L3555" s="339"/>
      <c r="M3555" s="339"/>
      <c r="N3555" s="339"/>
      <c r="O3555" s="339"/>
      <c r="P3555" s="339"/>
      <c r="Q3555" s="339"/>
    </row>
    <row r="3556" spans="1:17" ht="13.5" customHeight="1">
      <c r="A3556" s="481"/>
      <c r="B3556" s="481"/>
      <c r="C3556" s="481"/>
      <c r="D3556" s="481"/>
      <c r="E3556" s="481"/>
      <c r="F3556" s="339"/>
      <c r="G3556" s="340" t="str">
        <f>IF(ISNUMBER(E3556),E3556/'Bulk DivVar Analysis'!$C$7,"")</f>
        <v/>
      </c>
      <c r="H3556" s="338" t="str">
        <f>IF(ISNUMBER(E3556), IF(G3556&gt;'Bulk DivVar Analysis'!$D$9,"Pass","Fail"),"")</f>
        <v/>
      </c>
      <c r="I3556" s="338" t="str">
        <f t="shared" si="57"/>
        <v/>
      </c>
      <c r="J3556" s="339"/>
      <c r="K3556" s="339"/>
      <c r="L3556" s="339"/>
      <c r="M3556" s="339"/>
      <c r="N3556" s="339"/>
      <c r="O3556" s="339"/>
      <c r="P3556" s="339"/>
      <c r="Q3556" s="339"/>
    </row>
    <row r="3557" spans="1:17" ht="13.5" customHeight="1">
      <c r="A3557" s="481"/>
      <c r="B3557" s="481"/>
      <c r="C3557" s="481"/>
      <c r="D3557" s="481"/>
      <c r="E3557" s="481"/>
      <c r="F3557" s="339"/>
      <c r="G3557" s="340" t="str">
        <f>IF(ISNUMBER(E3557),E3557/'Bulk DivVar Analysis'!$C$7,"")</f>
        <v/>
      </c>
      <c r="H3557" s="338" t="str">
        <f>IF(ISNUMBER(E3557), IF(G3557&gt;'Bulk DivVar Analysis'!$D$9,"Pass","Fail"),"")</f>
        <v/>
      </c>
      <c r="I3557" s="338" t="str">
        <f t="shared" si="57"/>
        <v/>
      </c>
      <c r="J3557" s="339"/>
      <c r="K3557" s="339"/>
      <c r="L3557" s="339"/>
      <c r="M3557" s="339"/>
      <c r="N3557" s="339"/>
      <c r="O3557" s="339"/>
      <c r="P3557" s="339"/>
      <c r="Q3557" s="339"/>
    </row>
    <row r="3558" spans="1:17" ht="13.5" customHeight="1">
      <c r="A3558" s="481"/>
      <c r="B3558" s="481"/>
      <c r="C3558" s="481"/>
      <c r="D3558" s="481"/>
      <c r="E3558" s="481"/>
      <c r="F3558" s="339"/>
      <c r="G3558" s="340" t="str">
        <f>IF(ISNUMBER(E3558),E3558/'Bulk DivVar Analysis'!$C$7,"")</f>
        <v/>
      </c>
      <c r="H3558" s="338" t="str">
        <f>IF(ISNUMBER(E3558), IF(G3558&gt;'Bulk DivVar Analysis'!$D$9,"Pass","Fail"),"")</f>
        <v/>
      </c>
      <c r="I3558" s="338" t="str">
        <f t="shared" si="57"/>
        <v/>
      </c>
      <c r="J3558" s="339"/>
      <c r="K3558" s="339"/>
      <c r="L3558" s="339"/>
      <c r="M3558" s="339"/>
      <c r="N3558" s="339"/>
      <c r="O3558" s="339"/>
      <c r="P3558" s="339"/>
      <c r="Q3558" s="339"/>
    </row>
    <row r="3559" spans="1:17" ht="13.5" customHeight="1">
      <c r="A3559" s="481"/>
      <c r="B3559" s="481"/>
      <c r="C3559" s="481"/>
      <c r="D3559" s="481"/>
      <c r="E3559" s="481"/>
      <c r="F3559" s="339"/>
      <c r="G3559" s="340" t="str">
        <f>IF(ISNUMBER(E3559),E3559/'Bulk DivVar Analysis'!$C$7,"")</f>
        <v/>
      </c>
      <c r="H3559" s="338" t="str">
        <f>IF(ISNUMBER(E3559), IF(G3559&gt;'Bulk DivVar Analysis'!$D$9,"Pass","Fail"),"")</f>
        <v/>
      </c>
      <c r="I3559" s="338" t="str">
        <f t="shared" si="57"/>
        <v/>
      </c>
      <c r="J3559" s="339"/>
      <c r="K3559" s="339"/>
      <c r="L3559" s="339"/>
      <c r="M3559" s="339"/>
      <c r="N3559" s="339"/>
      <c r="O3559" s="339"/>
      <c r="P3559" s="339"/>
      <c r="Q3559" s="339"/>
    </row>
    <row r="3560" spans="1:17" ht="13.5" customHeight="1">
      <c r="A3560" s="481"/>
      <c r="B3560" s="481"/>
      <c r="C3560" s="481"/>
      <c r="D3560" s="481"/>
      <c r="E3560" s="481"/>
      <c r="F3560" s="339"/>
      <c r="G3560" s="340" t="str">
        <f>IF(ISNUMBER(E3560),E3560/'Bulk DivVar Analysis'!$C$7,"")</f>
        <v/>
      </c>
      <c r="H3560" s="338" t="str">
        <f>IF(ISNUMBER(E3560), IF(G3560&gt;'Bulk DivVar Analysis'!$D$9,"Pass","Fail"),"")</f>
        <v/>
      </c>
      <c r="I3560" s="338" t="str">
        <f t="shared" si="57"/>
        <v/>
      </c>
      <c r="J3560" s="339"/>
      <c r="K3560" s="339"/>
      <c r="L3560" s="339"/>
      <c r="M3560" s="339"/>
      <c r="N3560" s="339"/>
      <c r="O3560" s="339"/>
      <c r="P3560" s="339"/>
      <c r="Q3560" s="339"/>
    </row>
    <row r="3561" spans="1:17" ht="13.5" customHeight="1">
      <c r="A3561" s="481"/>
      <c r="B3561" s="481"/>
      <c r="C3561" s="481"/>
      <c r="D3561" s="481"/>
      <c r="E3561" s="481"/>
      <c r="F3561" s="339"/>
      <c r="G3561" s="340" t="str">
        <f>IF(ISNUMBER(E3561),E3561/'Bulk DivVar Analysis'!$C$7,"")</f>
        <v/>
      </c>
      <c r="H3561" s="338" t="str">
        <f>IF(ISNUMBER(E3561), IF(G3561&gt;'Bulk DivVar Analysis'!$D$9,"Pass","Fail"),"")</f>
        <v/>
      </c>
      <c r="I3561" s="338" t="str">
        <f t="shared" si="57"/>
        <v/>
      </c>
      <c r="J3561" s="339"/>
      <c r="K3561" s="339"/>
      <c r="L3561" s="339"/>
      <c r="M3561" s="339"/>
      <c r="N3561" s="339"/>
      <c r="O3561" s="339"/>
      <c r="P3561" s="339"/>
      <c r="Q3561" s="339"/>
    </row>
    <row r="3562" spans="1:17" ht="13.5" customHeight="1">
      <c r="A3562" s="481"/>
      <c r="B3562" s="481"/>
      <c r="C3562" s="481"/>
      <c r="D3562" s="481"/>
      <c r="E3562" s="481"/>
      <c r="F3562" s="339"/>
      <c r="G3562" s="340" t="str">
        <f>IF(ISNUMBER(E3562),E3562/'Bulk DivVar Analysis'!$C$7,"")</f>
        <v/>
      </c>
      <c r="H3562" s="338" t="str">
        <f>IF(ISNUMBER(E3562), IF(G3562&gt;'Bulk DivVar Analysis'!$D$9,"Pass","Fail"),"")</f>
        <v/>
      </c>
      <c r="I3562" s="338" t="str">
        <f t="shared" si="57"/>
        <v/>
      </c>
      <c r="J3562" s="339"/>
      <c r="K3562" s="339"/>
      <c r="L3562" s="339"/>
      <c r="M3562" s="339"/>
      <c r="N3562" s="339"/>
      <c r="O3562" s="339"/>
      <c r="P3562" s="339"/>
      <c r="Q3562" s="339"/>
    </row>
    <row r="3563" spans="1:17" ht="13.5" customHeight="1">
      <c r="A3563" s="481"/>
      <c r="B3563" s="481"/>
      <c r="C3563" s="481"/>
      <c r="D3563" s="481"/>
      <c r="E3563" s="481"/>
      <c r="F3563" s="339"/>
      <c r="G3563" s="340" t="str">
        <f>IF(ISNUMBER(E3563),E3563/'Bulk DivVar Analysis'!$C$7,"")</f>
        <v/>
      </c>
      <c r="H3563" s="338" t="str">
        <f>IF(ISNUMBER(E3563), IF(G3563&gt;'Bulk DivVar Analysis'!$D$9,"Pass","Fail"),"")</f>
        <v/>
      </c>
      <c r="I3563" s="338" t="str">
        <f t="shared" si="57"/>
        <v/>
      </c>
      <c r="J3563" s="339"/>
      <c r="K3563" s="339"/>
      <c r="L3563" s="339"/>
      <c r="M3563" s="339"/>
      <c r="N3563" s="339"/>
      <c r="O3563" s="339"/>
      <c r="P3563" s="339"/>
      <c r="Q3563" s="339"/>
    </row>
    <row r="3564" spans="1:17" ht="13.5" customHeight="1">
      <c r="A3564" s="481"/>
      <c r="B3564" s="481"/>
      <c r="C3564" s="481"/>
      <c r="D3564" s="481"/>
      <c r="E3564" s="481"/>
      <c r="F3564" s="339"/>
      <c r="G3564" s="340" t="str">
        <f>IF(ISNUMBER(E3564),E3564/'Bulk DivVar Analysis'!$C$7,"")</f>
        <v/>
      </c>
      <c r="H3564" s="338" t="str">
        <f>IF(ISNUMBER(E3564), IF(G3564&gt;'Bulk DivVar Analysis'!$D$9,"Pass","Fail"),"")</f>
        <v/>
      </c>
      <c r="I3564" s="338" t="str">
        <f t="shared" si="57"/>
        <v/>
      </c>
      <c r="J3564" s="339"/>
      <c r="K3564" s="339"/>
      <c r="L3564" s="339"/>
      <c r="M3564" s="339"/>
      <c r="N3564" s="339"/>
      <c r="O3564" s="339"/>
      <c r="P3564" s="339"/>
      <c r="Q3564" s="339"/>
    </row>
    <row r="3565" spans="1:17" ht="13.5" customHeight="1">
      <c r="A3565" s="481"/>
      <c r="B3565" s="481"/>
      <c r="C3565" s="481"/>
      <c r="D3565" s="481"/>
      <c r="E3565" s="481"/>
      <c r="F3565" s="339"/>
      <c r="G3565" s="340" t="str">
        <f>IF(ISNUMBER(E3565),E3565/'Bulk DivVar Analysis'!$C$7,"")</f>
        <v/>
      </c>
      <c r="H3565" s="338" t="str">
        <f>IF(ISNUMBER(E3565), IF(G3565&gt;'Bulk DivVar Analysis'!$D$9,"Pass","Fail"),"")</f>
        <v/>
      </c>
      <c r="I3565" s="338" t="str">
        <f t="shared" si="57"/>
        <v/>
      </c>
      <c r="J3565" s="339"/>
      <c r="K3565" s="339"/>
      <c r="L3565" s="339"/>
      <c r="M3565" s="339"/>
      <c r="N3565" s="339"/>
      <c r="O3565" s="339"/>
      <c r="P3565" s="339"/>
      <c r="Q3565" s="339"/>
    </row>
    <row r="3566" spans="1:17" ht="13.5" customHeight="1">
      <c r="A3566" s="481"/>
      <c r="B3566" s="481"/>
      <c r="C3566" s="481"/>
      <c r="D3566" s="481"/>
      <c r="E3566" s="481"/>
      <c r="F3566" s="339"/>
      <c r="G3566" s="340" t="str">
        <f>IF(ISNUMBER(E3566),E3566/'Bulk DivVar Analysis'!$C$7,"")</f>
        <v/>
      </c>
      <c r="H3566" s="338" t="str">
        <f>IF(ISNUMBER(E3566), IF(G3566&gt;'Bulk DivVar Analysis'!$D$9,"Pass","Fail"),"")</f>
        <v/>
      </c>
      <c r="I3566" s="338" t="str">
        <f t="shared" si="57"/>
        <v/>
      </c>
      <c r="J3566" s="339"/>
      <c r="K3566" s="339"/>
      <c r="L3566" s="339"/>
      <c r="M3566" s="339"/>
      <c r="N3566" s="339"/>
      <c r="O3566" s="339"/>
      <c r="P3566" s="339"/>
      <c r="Q3566" s="339"/>
    </row>
    <row r="3567" spans="1:17" ht="13.5" customHeight="1">
      <c r="A3567" s="481"/>
      <c r="B3567" s="481"/>
      <c r="C3567" s="481"/>
      <c r="D3567" s="481"/>
      <c r="E3567" s="481"/>
      <c r="F3567" s="339"/>
      <c r="G3567" s="340" t="str">
        <f>IF(ISNUMBER(E3567),E3567/'Bulk DivVar Analysis'!$C$7,"")</f>
        <v/>
      </c>
      <c r="H3567" s="338" t="str">
        <f>IF(ISNUMBER(E3567), IF(G3567&gt;'Bulk DivVar Analysis'!$D$9,"Pass","Fail"),"")</f>
        <v/>
      </c>
      <c r="I3567" s="338" t="str">
        <f t="shared" si="57"/>
        <v/>
      </c>
      <c r="J3567" s="339"/>
      <c r="K3567" s="339"/>
      <c r="L3567" s="339"/>
      <c r="M3567" s="339"/>
      <c r="N3567" s="339"/>
      <c r="O3567" s="339"/>
      <c r="P3567" s="339"/>
      <c r="Q3567" s="339"/>
    </row>
    <row r="3568" spans="1:17" ht="13.5" customHeight="1">
      <c r="A3568" s="481"/>
      <c r="B3568" s="481"/>
      <c r="C3568" s="481"/>
      <c r="D3568" s="481"/>
      <c r="E3568" s="481"/>
      <c r="F3568" s="339"/>
      <c r="G3568" s="340" t="str">
        <f>IF(ISNUMBER(E3568),E3568/'Bulk DivVar Analysis'!$C$7,"")</f>
        <v/>
      </c>
      <c r="H3568" s="338" t="str">
        <f>IF(ISNUMBER(E3568), IF(G3568&gt;'Bulk DivVar Analysis'!$D$9,"Pass","Fail"),"")</f>
        <v/>
      </c>
      <c r="I3568" s="338" t="str">
        <f t="shared" si="57"/>
        <v/>
      </c>
      <c r="J3568" s="339"/>
      <c r="K3568" s="339"/>
      <c r="L3568" s="339"/>
      <c r="M3568" s="339"/>
      <c r="N3568" s="339"/>
      <c r="O3568" s="339"/>
      <c r="P3568" s="339"/>
      <c r="Q3568" s="339"/>
    </row>
    <row r="3569" spans="1:17" ht="13.5" customHeight="1">
      <c r="A3569" s="481"/>
      <c r="B3569" s="481"/>
      <c r="C3569" s="481"/>
      <c r="D3569" s="481"/>
      <c r="E3569" s="481"/>
      <c r="F3569" s="339"/>
      <c r="G3569" s="340" t="str">
        <f>IF(ISNUMBER(E3569),E3569/'Bulk DivVar Analysis'!$C$7,"")</f>
        <v/>
      </c>
      <c r="H3569" s="338" t="str">
        <f>IF(ISNUMBER(E3569), IF(G3569&gt;'Bulk DivVar Analysis'!$D$9,"Pass","Fail"),"")</f>
        <v/>
      </c>
      <c r="I3569" s="338" t="str">
        <f t="shared" si="57"/>
        <v/>
      </c>
      <c r="J3569" s="339"/>
      <c r="K3569" s="339"/>
      <c r="L3569" s="339"/>
      <c r="M3569" s="339"/>
      <c r="N3569" s="339"/>
      <c r="O3569" s="339"/>
      <c r="P3569" s="339"/>
      <c r="Q3569" s="339"/>
    </row>
    <row r="3570" spans="1:17" ht="13.5" customHeight="1">
      <c r="A3570" s="481"/>
      <c r="B3570" s="481"/>
      <c r="C3570" s="481"/>
      <c r="D3570" s="481"/>
      <c r="E3570" s="481"/>
      <c r="F3570" s="339"/>
      <c r="G3570" s="340" t="str">
        <f>IF(ISNUMBER(E3570),E3570/'Bulk DivVar Analysis'!$C$7,"")</f>
        <v/>
      </c>
      <c r="H3570" s="338" t="str">
        <f>IF(ISNUMBER(E3570), IF(G3570&gt;'Bulk DivVar Analysis'!$D$9,"Pass","Fail"),"")</f>
        <v/>
      </c>
      <c r="I3570" s="338" t="str">
        <f t="shared" si="57"/>
        <v/>
      </c>
      <c r="J3570" s="339"/>
      <c r="K3570" s="339"/>
      <c r="L3570" s="339"/>
      <c r="M3570" s="339"/>
      <c r="N3570" s="339"/>
      <c r="O3570" s="339"/>
      <c r="P3570" s="339"/>
      <c r="Q3570" s="339"/>
    </row>
    <row r="3571" spans="1:17" ht="13.5" customHeight="1">
      <c r="A3571" s="481"/>
      <c r="B3571" s="481"/>
      <c r="C3571" s="481"/>
      <c r="D3571" s="481"/>
      <c r="E3571" s="481"/>
      <c r="F3571" s="339"/>
      <c r="G3571" s="340" t="str">
        <f>IF(ISNUMBER(E3571),E3571/'Bulk DivVar Analysis'!$C$7,"")</f>
        <v/>
      </c>
      <c r="H3571" s="338" t="str">
        <f>IF(ISNUMBER(E3571), IF(G3571&gt;'Bulk DivVar Analysis'!$D$9,"Pass","Fail"),"")</f>
        <v/>
      </c>
      <c r="I3571" s="338" t="str">
        <f t="shared" si="57"/>
        <v/>
      </c>
      <c r="J3571" s="339"/>
      <c r="K3571" s="339"/>
      <c r="L3571" s="339"/>
      <c r="M3571" s="339"/>
      <c r="N3571" s="339"/>
      <c r="O3571" s="339"/>
      <c r="P3571" s="339"/>
      <c r="Q3571" s="339"/>
    </row>
    <row r="3572" spans="1:17" ht="13.5" customHeight="1">
      <c r="A3572" s="481"/>
      <c r="B3572" s="481"/>
      <c r="C3572" s="481"/>
      <c r="D3572" s="481"/>
      <c r="E3572" s="481"/>
      <c r="F3572" s="339"/>
      <c r="G3572" s="340" t="str">
        <f>IF(ISNUMBER(E3572),E3572/'Bulk DivVar Analysis'!$C$7,"")</f>
        <v/>
      </c>
      <c r="H3572" s="338" t="str">
        <f>IF(ISNUMBER(E3572), IF(G3572&gt;'Bulk DivVar Analysis'!$D$9,"Pass","Fail"),"")</f>
        <v/>
      </c>
      <c r="I3572" s="338" t="str">
        <f t="shared" si="57"/>
        <v/>
      </c>
      <c r="J3572" s="339"/>
      <c r="K3572" s="339"/>
      <c r="L3572" s="339"/>
      <c r="M3572" s="339"/>
      <c r="N3572" s="339"/>
      <c r="O3572" s="339"/>
      <c r="P3572" s="339"/>
      <c r="Q3572" s="339"/>
    </row>
    <row r="3573" spans="1:17" ht="13.5" customHeight="1">
      <c r="A3573" s="481"/>
      <c r="B3573" s="481"/>
      <c r="C3573" s="481"/>
      <c r="D3573" s="481"/>
      <c r="E3573" s="481"/>
      <c r="F3573" s="339"/>
      <c r="G3573" s="340" t="str">
        <f>IF(ISNUMBER(E3573),E3573/'Bulk DivVar Analysis'!$C$7,"")</f>
        <v/>
      </c>
      <c r="H3573" s="338" t="str">
        <f>IF(ISNUMBER(E3573), IF(G3573&gt;'Bulk DivVar Analysis'!$D$9,"Pass","Fail"),"")</f>
        <v/>
      </c>
      <c r="I3573" s="338" t="str">
        <f t="shared" si="57"/>
        <v/>
      </c>
      <c r="J3573" s="339"/>
      <c r="K3573" s="339"/>
      <c r="L3573" s="339"/>
      <c r="M3573" s="339"/>
      <c r="N3573" s="339"/>
      <c r="O3573" s="339"/>
      <c r="P3573" s="339"/>
      <c r="Q3573" s="339"/>
    </row>
    <row r="3574" spans="1:17" ht="13.5" customHeight="1">
      <c r="A3574" s="481"/>
      <c r="B3574" s="481"/>
      <c r="C3574" s="481"/>
      <c r="D3574" s="481"/>
      <c r="E3574" s="481"/>
      <c r="F3574" s="339"/>
      <c r="G3574" s="340" t="str">
        <f>IF(ISNUMBER(E3574),E3574/'Bulk DivVar Analysis'!$C$7,"")</f>
        <v/>
      </c>
      <c r="H3574" s="338" t="str">
        <f>IF(ISNUMBER(E3574), IF(G3574&gt;'Bulk DivVar Analysis'!$D$9,"Pass","Fail"),"")</f>
        <v/>
      </c>
      <c r="I3574" s="338" t="str">
        <f t="shared" si="57"/>
        <v/>
      </c>
      <c r="J3574" s="339"/>
      <c r="K3574" s="339"/>
      <c r="L3574" s="339"/>
      <c r="M3574" s="339"/>
      <c r="N3574" s="339"/>
      <c r="O3574" s="339"/>
      <c r="P3574" s="339"/>
      <c r="Q3574" s="339"/>
    </row>
    <row r="3575" spans="1:17" ht="13.5" customHeight="1">
      <c r="A3575" s="481"/>
      <c r="B3575" s="481"/>
      <c r="C3575" s="481"/>
      <c r="D3575" s="481"/>
      <c r="E3575" s="481"/>
      <c r="F3575" s="339"/>
      <c r="G3575" s="340" t="str">
        <f>IF(ISNUMBER(E3575),E3575/'Bulk DivVar Analysis'!$C$7,"")</f>
        <v/>
      </c>
      <c r="H3575" s="338" t="str">
        <f>IF(ISNUMBER(E3575), IF(G3575&gt;'Bulk DivVar Analysis'!$D$9,"Pass","Fail"),"")</f>
        <v/>
      </c>
      <c r="I3575" s="338" t="str">
        <f t="shared" si="57"/>
        <v/>
      </c>
      <c r="J3575" s="339"/>
      <c r="K3575" s="339"/>
      <c r="L3575" s="339"/>
      <c r="M3575" s="339"/>
      <c r="N3575" s="339"/>
      <c r="O3575" s="339"/>
      <c r="P3575" s="339"/>
      <c r="Q3575" s="339"/>
    </row>
    <row r="3576" spans="1:17" ht="13.5" customHeight="1">
      <c r="A3576" s="481"/>
      <c r="B3576" s="481"/>
      <c r="C3576" s="481"/>
      <c r="D3576" s="481"/>
      <c r="E3576" s="481"/>
      <c r="F3576" s="339"/>
      <c r="G3576" s="340" t="str">
        <f>IF(ISNUMBER(E3576),E3576/'Bulk DivVar Analysis'!$C$7,"")</f>
        <v/>
      </c>
      <c r="H3576" s="338" t="str">
        <f>IF(ISNUMBER(E3576), IF(G3576&gt;'Bulk DivVar Analysis'!$D$9,"Pass","Fail"),"")</f>
        <v/>
      </c>
      <c r="I3576" s="338" t="str">
        <f t="shared" si="57"/>
        <v/>
      </c>
      <c r="J3576" s="339"/>
      <c r="K3576" s="339"/>
      <c r="L3576" s="339"/>
      <c r="M3576" s="339"/>
      <c r="N3576" s="339"/>
      <c r="O3576" s="339"/>
      <c r="P3576" s="339"/>
      <c r="Q3576" s="339"/>
    </row>
    <row r="3577" spans="1:17" ht="13.5" customHeight="1">
      <c r="A3577" s="481"/>
      <c r="B3577" s="481"/>
      <c r="C3577" s="481"/>
      <c r="D3577" s="481"/>
      <c r="E3577" s="481"/>
      <c r="F3577" s="339"/>
      <c r="G3577" s="340" t="str">
        <f>IF(ISNUMBER(E3577),E3577/'Bulk DivVar Analysis'!$C$7,"")</f>
        <v/>
      </c>
      <c r="H3577" s="338" t="str">
        <f>IF(ISNUMBER(E3577), IF(G3577&gt;'Bulk DivVar Analysis'!$D$9,"Pass","Fail"),"")</f>
        <v/>
      </c>
      <c r="I3577" s="338" t="str">
        <f t="shared" si="57"/>
        <v/>
      </c>
      <c r="J3577" s="339"/>
      <c r="K3577" s="339"/>
      <c r="L3577" s="339"/>
      <c r="M3577" s="339"/>
      <c r="N3577" s="339"/>
      <c r="O3577" s="339"/>
      <c r="P3577" s="339"/>
      <c r="Q3577" s="339"/>
    </row>
    <row r="3578" spans="1:17" ht="13.5" customHeight="1">
      <c r="A3578" s="481"/>
      <c r="B3578" s="481"/>
      <c r="C3578" s="481"/>
      <c r="D3578" s="481"/>
      <c r="E3578" s="481"/>
      <c r="F3578" s="339"/>
      <c r="G3578" s="340" t="str">
        <f>IF(ISNUMBER(E3578),E3578/'Bulk DivVar Analysis'!$C$7,"")</f>
        <v/>
      </c>
      <c r="H3578" s="338" t="str">
        <f>IF(ISNUMBER(E3578), IF(G3578&gt;'Bulk DivVar Analysis'!$D$9,"Pass","Fail"),"")</f>
        <v/>
      </c>
      <c r="I3578" s="338" t="str">
        <f t="shared" si="57"/>
        <v/>
      </c>
      <c r="J3578" s="339"/>
      <c r="K3578" s="339"/>
      <c r="L3578" s="339"/>
      <c r="M3578" s="339"/>
      <c r="N3578" s="339"/>
      <c r="O3578" s="339"/>
      <c r="P3578" s="339"/>
      <c r="Q3578" s="339"/>
    </row>
    <row r="3579" spans="1:17" ht="13.5" customHeight="1">
      <c r="A3579" s="481"/>
      <c r="B3579" s="481"/>
      <c r="C3579" s="481"/>
      <c r="D3579" s="481"/>
      <c r="E3579" s="481"/>
      <c r="F3579" s="339"/>
      <c r="G3579" s="340" t="str">
        <f>IF(ISNUMBER(E3579),E3579/'Bulk DivVar Analysis'!$C$7,"")</f>
        <v/>
      </c>
      <c r="H3579" s="338" t="str">
        <f>IF(ISNUMBER(E3579), IF(G3579&gt;'Bulk DivVar Analysis'!$D$9,"Pass","Fail"),"")</f>
        <v/>
      </c>
      <c r="I3579" s="338" t="str">
        <f t="shared" si="57"/>
        <v/>
      </c>
      <c r="J3579" s="339"/>
      <c r="K3579" s="339"/>
      <c r="L3579" s="339"/>
      <c r="M3579" s="339"/>
      <c r="N3579" s="339"/>
      <c r="O3579" s="339"/>
      <c r="P3579" s="339"/>
      <c r="Q3579" s="339"/>
    </row>
    <row r="3580" spans="1:17" ht="13.5" customHeight="1">
      <c r="A3580" s="481"/>
      <c r="B3580" s="481"/>
      <c r="C3580" s="481"/>
      <c r="D3580" s="481"/>
      <c r="E3580" s="481"/>
      <c r="F3580" s="339"/>
      <c r="G3580" s="340" t="str">
        <f>IF(ISNUMBER(E3580),E3580/'Bulk DivVar Analysis'!$C$7,"")</f>
        <v/>
      </c>
      <c r="H3580" s="338" t="str">
        <f>IF(ISNUMBER(E3580), IF(G3580&gt;'Bulk DivVar Analysis'!$D$9,"Pass","Fail"),"")</f>
        <v/>
      </c>
      <c r="I3580" s="338" t="str">
        <f t="shared" si="57"/>
        <v/>
      </c>
      <c r="J3580" s="339"/>
      <c r="K3580" s="339"/>
      <c r="L3580" s="339"/>
      <c r="M3580" s="339"/>
      <c r="N3580" s="339"/>
      <c r="O3580" s="339"/>
      <c r="P3580" s="339"/>
      <c r="Q3580" s="339"/>
    </row>
    <row r="3581" spans="1:17" ht="13.5" customHeight="1">
      <c r="A3581" s="481"/>
      <c r="B3581" s="481"/>
      <c r="C3581" s="481"/>
      <c r="D3581" s="481"/>
      <c r="E3581" s="481"/>
      <c r="F3581" s="339"/>
      <c r="G3581" s="340" t="str">
        <f>IF(ISNUMBER(E3581),E3581/'Bulk DivVar Analysis'!$C$7,"")</f>
        <v/>
      </c>
      <c r="H3581" s="338" t="str">
        <f>IF(ISNUMBER(E3581), IF(G3581&gt;'Bulk DivVar Analysis'!$D$9,"Pass","Fail"),"")</f>
        <v/>
      </c>
      <c r="I3581" s="338" t="str">
        <f t="shared" si="57"/>
        <v/>
      </c>
      <c r="J3581" s="339"/>
      <c r="K3581" s="339"/>
      <c r="L3581" s="339"/>
      <c r="M3581" s="339"/>
      <c r="N3581" s="339"/>
      <c r="O3581" s="339"/>
      <c r="P3581" s="339"/>
      <c r="Q3581" s="339"/>
    </row>
    <row r="3582" spans="1:17" ht="13.5" customHeight="1">
      <c r="A3582" s="481"/>
      <c r="B3582" s="481"/>
      <c r="C3582" s="481"/>
      <c r="D3582" s="481"/>
      <c r="E3582" s="481"/>
      <c r="F3582" s="339"/>
      <c r="G3582" s="340" t="str">
        <f>IF(ISNUMBER(E3582),E3582/'Bulk DivVar Analysis'!$C$7,"")</f>
        <v/>
      </c>
      <c r="H3582" s="338" t="str">
        <f>IF(ISNUMBER(E3582), IF(G3582&gt;'Bulk DivVar Analysis'!$D$9,"Pass","Fail"),"")</f>
        <v/>
      </c>
      <c r="I3582" s="338" t="str">
        <f t="shared" si="57"/>
        <v/>
      </c>
      <c r="J3582" s="339"/>
      <c r="K3582" s="339"/>
      <c r="L3582" s="339"/>
      <c r="M3582" s="339"/>
      <c r="N3582" s="339"/>
      <c r="O3582" s="339"/>
      <c r="P3582" s="339"/>
      <c r="Q3582" s="339"/>
    </row>
    <row r="3583" spans="1:17" ht="13.5" customHeight="1">
      <c r="A3583" s="481"/>
      <c r="B3583" s="481"/>
      <c r="C3583" s="481"/>
      <c r="D3583" s="481"/>
      <c r="E3583" s="481"/>
      <c r="F3583" s="339"/>
      <c r="G3583" s="340" t="str">
        <f>IF(ISNUMBER(E3583),E3583/'Bulk DivVar Analysis'!$C$7,"")</f>
        <v/>
      </c>
      <c r="H3583" s="338" t="str">
        <f>IF(ISNUMBER(E3583), IF(G3583&gt;'Bulk DivVar Analysis'!$D$9,"Pass","Fail"),"")</f>
        <v/>
      </c>
      <c r="I3583" s="338" t="str">
        <f t="shared" si="57"/>
        <v/>
      </c>
      <c r="J3583" s="339"/>
      <c r="K3583" s="339"/>
      <c r="L3583" s="339"/>
      <c r="M3583" s="339"/>
      <c r="N3583" s="339"/>
      <c r="O3583" s="339"/>
      <c r="P3583" s="339"/>
      <c r="Q3583" s="339"/>
    </row>
    <row r="3584" spans="1:17" ht="13.5" customHeight="1">
      <c r="A3584" s="481"/>
      <c r="B3584" s="481"/>
      <c r="C3584" s="481"/>
      <c r="D3584" s="481"/>
      <c r="E3584" s="481"/>
      <c r="F3584" s="339"/>
      <c r="G3584" s="340" t="str">
        <f>IF(ISNUMBER(E3584),E3584/'Bulk DivVar Analysis'!$C$7,"")</f>
        <v/>
      </c>
      <c r="H3584" s="338" t="str">
        <f>IF(ISNUMBER(E3584), IF(G3584&gt;'Bulk DivVar Analysis'!$D$9,"Pass","Fail"),"")</f>
        <v/>
      </c>
      <c r="I3584" s="338" t="str">
        <f t="shared" si="57"/>
        <v/>
      </c>
      <c r="J3584" s="339"/>
      <c r="K3584" s="339"/>
      <c r="L3584" s="339"/>
      <c r="M3584" s="339"/>
      <c r="N3584" s="339"/>
      <c r="O3584" s="339"/>
      <c r="P3584" s="339"/>
      <c r="Q3584" s="339"/>
    </row>
    <row r="3585" spans="1:17" ht="13.5" customHeight="1">
      <c r="A3585" s="481"/>
      <c r="B3585" s="481"/>
      <c r="C3585" s="481"/>
      <c r="D3585" s="481"/>
      <c r="E3585" s="481"/>
      <c r="F3585" s="339"/>
      <c r="G3585" s="340" t="str">
        <f>IF(ISNUMBER(E3585),E3585/'Bulk DivVar Analysis'!$C$7,"")</f>
        <v/>
      </c>
      <c r="H3585" s="338" t="str">
        <f>IF(ISNUMBER(E3585), IF(G3585&gt;'Bulk DivVar Analysis'!$D$9,"Pass","Fail"),"")</f>
        <v/>
      </c>
      <c r="I3585" s="338" t="str">
        <f t="shared" si="57"/>
        <v/>
      </c>
      <c r="J3585" s="339"/>
      <c r="K3585" s="339"/>
      <c r="L3585" s="339"/>
      <c r="M3585" s="339"/>
      <c r="N3585" s="339"/>
      <c r="O3585" s="339"/>
      <c r="P3585" s="339"/>
      <c r="Q3585" s="339"/>
    </row>
    <row r="3586" spans="1:17" ht="13.5" customHeight="1">
      <c r="A3586" s="481"/>
      <c r="B3586" s="481"/>
      <c r="C3586" s="481"/>
      <c r="D3586" s="481"/>
      <c r="E3586" s="481"/>
      <c r="F3586" s="339"/>
      <c r="G3586" s="340" t="str">
        <f>IF(ISNUMBER(E3586),E3586/'Bulk DivVar Analysis'!$C$7,"")</f>
        <v/>
      </c>
      <c r="H3586" s="338" t="str">
        <f>IF(ISNUMBER(E3586), IF(G3586&gt;'Bulk DivVar Analysis'!$D$9,"Pass","Fail"),"")</f>
        <v/>
      </c>
      <c r="I3586" s="338" t="str">
        <f t="shared" si="57"/>
        <v/>
      </c>
      <c r="J3586" s="339"/>
      <c r="K3586" s="339"/>
      <c r="L3586" s="339"/>
      <c r="M3586" s="339"/>
      <c r="N3586" s="339"/>
      <c r="O3586" s="339"/>
      <c r="P3586" s="339"/>
      <c r="Q3586" s="339"/>
    </row>
    <row r="3587" spans="1:17" ht="13.5" customHeight="1">
      <c r="A3587" s="481"/>
      <c r="B3587" s="481"/>
      <c r="C3587" s="481"/>
      <c r="D3587" s="481"/>
      <c r="E3587" s="481"/>
      <c r="F3587" s="339"/>
      <c r="G3587" s="340" t="str">
        <f>IF(ISNUMBER(E3587),E3587/'Bulk DivVar Analysis'!$C$7,"")</f>
        <v/>
      </c>
      <c r="H3587" s="338" t="str">
        <f>IF(ISNUMBER(E3587), IF(G3587&gt;'Bulk DivVar Analysis'!$D$9,"Pass","Fail"),"")</f>
        <v/>
      </c>
      <c r="I3587" s="338" t="str">
        <f t="shared" ref="I3587:I3650" si="58">_xlfn.TEXTJOIN("_",TRUE,B3587,C3587)</f>
        <v/>
      </c>
      <c r="J3587" s="339"/>
      <c r="K3587" s="339"/>
      <c r="L3587" s="339"/>
      <c r="M3587" s="339"/>
      <c r="N3587" s="339"/>
      <c r="O3587" s="339"/>
      <c r="P3587" s="339"/>
      <c r="Q3587" s="339"/>
    </row>
    <row r="3588" spans="1:17" ht="13.5" customHeight="1">
      <c r="A3588" s="481"/>
      <c r="B3588" s="481"/>
      <c r="C3588" s="481"/>
      <c r="D3588" s="481"/>
      <c r="E3588" s="481"/>
      <c r="F3588" s="339"/>
      <c r="G3588" s="340" t="str">
        <f>IF(ISNUMBER(E3588),E3588/'Bulk DivVar Analysis'!$C$7,"")</f>
        <v/>
      </c>
      <c r="H3588" s="338" t="str">
        <f>IF(ISNUMBER(E3588), IF(G3588&gt;'Bulk DivVar Analysis'!$D$9,"Pass","Fail"),"")</f>
        <v/>
      </c>
      <c r="I3588" s="338" t="str">
        <f t="shared" si="58"/>
        <v/>
      </c>
      <c r="J3588" s="339"/>
      <c r="K3588" s="339"/>
      <c r="L3588" s="339"/>
      <c r="M3588" s="339"/>
      <c r="N3588" s="339"/>
      <c r="O3588" s="339"/>
      <c r="P3588" s="339"/>
      <c r="Q3588" s="339"/>
    </row>
    <row r="3589" spans="1:17" ht="13.5" customHeight="1">
      <c r="A3589" s="481"/>
      <c r="B3589" s="481"/>
      <c r="C3589" s="481"/>
      <c r="D3589" s="481"/>
      <c r="E3589" s="481"/>
      <c r="F3589" s="339"/>
      <c r="G3589" s="340" t="str">
        <f>IF(ISNUMBER(E3589),E3589/'Bulk DivVar Analysis'!$C$7,"")</f>
        <v/>
      </c>
      <c r="H3589" s="338" t="str">
        <f>IF(ISNUMBER(E3589), IF(G3589&gt;'Bulk DivVar Analysis'!$D$9,"Pass","Fail"),"")</f>
        <v/>
      </c>
      <c r="I3589" s="338" t="str">
        <f t="shared" si="58"/>
        <v/>
      </c>
      <c r="J3589" s="339"/>
      <c r="K3589" s="339"/>
      <c r="L3589" s="339"/>
      <c r="M3589" s="339"/>
      <c r="N3589" s="339"/>
      <c r="O3589" s="339"/>
      <c r="P3589" s="339"/>
      <c r="Q3589" s="339"/>
    </row>
    <row r="3590" spans="1:17" ht="13.5" customHeight="1">
      <c r="A3590" s="481"/>
      <c r="B3590" s="481"/>
      <c r="C3590" s="481"/>
      <c r="D3590" s="481"/>
      <c r="E3590" s="481"/>
      <c r="F3590" s="339"/>
      <c r="G3590" s="340" t="str">
        <f>IF(ISNUMBER(E3590),E3590/'Bulk DivVar Analysis'!$C$7,"")</f>
        <v/>
      </c>
      <c r="H3590" s="338" t="str">
        <f>IF(ISNUMBER(E3590), IF(G3590&gt;'Bulk DivVar Analysis'!$D$9,"Pass","Fail"),"")</f>
        <v/>
      </c>
      <c r="I3590" s="338" t="str">
        <f t="shared" si="58"/>
        <v/>
      </c>
      <c r="J3590" s="339"/>
      <c r="K3590" s="339"/>
      <c r="L3590" s="339"/>
      <c r="M3590" s="339"/>
      <c r="N3590" s="339"/>
      <c r="O3590" s="339"/>
      <c r="P3590" s="339"/>
      <c r="Q3590" s="339"/>
    </row>
    <row r="3591" spans="1:17" ht="13.5" customHeight="1">
      <c r="A3591" s="481"/>
      <c r="B3591" s="481"/>
      <c r="C3591" s="481"/>
      <c r="D3591" s="481"/>
      <c r="E3591" s="481"/>
      <c r="F3591" s="339"/>
      <c r="G3591" s="340" t="str">
        <f>IF(ISNUMBER(E3591),E3591/'Bulk DivVar Analysis'!$C$7,"")</f>
        <v/>
      </c>
      <c r="H3591" s="338" t="str">
        <f>IF(ISNUMBER(E3591), IF(G3591&gt;'Bulk DivVar Analysis'!$D$9,"Pass","Fail"),"")</f>
        <v/>
      </c>
      <c r="I3591" s="338" t="str">
        <f t="shared" si="58"/>
        <v/>
      </c>
      <c r="J3591" s="339"/>
      <c r="K3591" s="339"/>
      <c r="L3591" s="339"/>
      <c r="M3591" s="339"/>
      <c r="N3591" s="339"/>
      <c r="O3591" s="339"/>
      <c r="P3591" s="339"/>
      <c r="Q3591" s="339"/>
    </row>
    <row r="3592" spans="1:17" ht="13.5" customHeight="1">
      <c r="A3592" s="481"/>
      <c r="B3592" s="481"/>
      <c r="C3592" s="481"/>
      <c r="D3592" s="481"/>
      <c r="E3592" s="481"/>
      <c r="F3592" s="339"/>
      <c r="G3592" s="340" t="str">
        <f>IF(ISNUMBER(E3592),E3592/'Bulk DivVar Analysis'!$C$7,"")</f>
        <v/>
      </c>
      <c r="H3592" s="338" t="str">
        <f>IF(ISNUMBER(E3592), IF(G3592&gt;'Bulk DivVar Analysis'!$D$9,"Pass","Fail"),"")</f>
        <v/>
      </c>
      <c r="I3592" s="338" t="str">
        <f t="shared" si="58"/>
        <v/>
      </c>
      <c r="J3592" s="339"/>
      <c r="K3592" s="339"/>
      <c r="L3592" s="339"/>
      <c r="M3592" s="339"/>
      <c r="N3592" s="339"/>
      <c r="O3592" s="339"/>
      <c r="P3592" s="339"/>
      <c r="Q3592" s="339"/>
    </row>
    <row r="3593" spans="1:17" ht="13.5" customHeight="1">
      <c r="A3593" s="481"/>
      <c r="B3593" s="481"/>
      <c r="C3593" s="481"/>
      <c r="D3593" s="481"/>
      <c r="E3593" s="481"/>
      <c r="F3593" s="339"/>
      <c r="G3593" s="340" t="str">
        <f>IF(ISNUMBER(E3593),E3593/'Bulk DivVar Analysis'!$C$7,"")</f>
        <v/>
      </c>
      <c r="H3593" s="338" t="str">
        <f>IF(ISNUMBER(E3593), IF(G3593&gt;'Bulk DivVar Analysis'!$D$9,"Pass","Fail"),"")</f>
        <v/>
      </c>
      <c r="I3593" s="338" t="str">
        <f t="shared" si="58"/>
        <v/>
      </c>
      <c r="J3593" s="339"/>
      <c r="K3593" s="339"/>
      <c r="L3593" s="339"/>
      <c r="M3593" s="339"/>
      <c r="N3593" s="339"/>
      <c r="O3593" s="339"/>
      <c r="P3593" s="339"/>
      <c r="Q3593" s="339"/>
    </row>
    <row r="3594" spans="1:17" ht="13.5" customHeight="1">
      <c r="A3594" s="481"/>
      <c r="B3594" s="481"/>
      <c r="C3594" s="481"/>
      <c r="D3594" s="481"/>
      <c r="E3594" s="481"/>
      <c r="F3594" s="339"/>
      <c r="G3594" s="340" t="str">
        <f>IF(ISNUMBER(E3594),E3594/'Bulk DivVar Analysis'!$C$7,"")</f>
        <v/>
      </c>
      <c r="H3594" s="338" t="str">
        <f>IF(ISNUMBER(E3594), IF(G3594&gt;'Bulk DivVar Analysis'!$D$9,"Pass","Fail"),"")</f>
        <v/>
      </c>
      <c r="I3594" s="338" t="str">
        <f t="shared" si="58"/>
        <v/>
      </c>
      <c r="J3594" s="339"/>
      <c r="K3594" s="339"/>
      <c r="L3594" s="339"/>
      <c r="M3594" s="339"/>
      <c r="N3594" s="339"/>
      <c r="O3594" s="339"/>
      <c r="P3594" s="339"/>
      <c r="Q3594" s="339"/>
    </row>
    <row r="3595" spans="1:17" ht="13.5" customHeight="1">
      <c r="A3595" s="481"/>
      <c r="B3595" s="481"/>
      <c r="C3595" s="481"/>
      <c r="D3595" s="481"/>
      <c r="E3595" s="481"/>
      <c r="F3595" s="339"/>
      <c r="G3595" s="340" t="str">
        <f>IF(ISNUMBER(E3595),E3595/'Bulk DivVar Analysis'!$C$7,"")</f>
        <v/>
      </c>
      <c r="H3595" s="338" t="str">
        <f>IF(ISNUMBER(E3595), IF(G3595&gt;'Bulk DivVar Analysis'!$D$9,"Pass","Fail"),"")</f>
        <v/>
      </c>
      <c r="I3595" s="338" t="str">
        <f t="shared" si="58"/>
        <v/>
      </c>
      <c r="J3595" s="339"/>
      <c r="K3595" s="339"/>
      <c r="L3595" s="339"/>
      <c r="M3595" s="339"/>
      <c r="N3595" s="339"/>
      <c r="O3595" s="339"/>
      <c r="P3595" s="339"/>
      <c r="Q3595" s="339"/>
    </row>
    <row r="3596" spans="1:17" ht="13.5" customHeight="1">
      <c r="A3596" s="481"/>
      <c r="B3596" s="481"/>
      <c r="C3596" s="481"/>
      <c r="D3596" s="481"/>
      <c r="E3596" s="481"/>
      <c r="F3596" s="339"/>
      <c r="G3596" s="340" t="str">
        <f>IF(ISNUMBER(E3596),E3596/'Bulk DivVar Analysis'!$C$7,"")</f>
        <v/>
      </c>
      <c r="H3596" s="338" t="str">
        <f>IF(ISNUMBER(E3596), IF(G3596&gt;'Bulk DivVar Analysis'!$D$9,"Pass","Fail"),"")</f>
        <v/>
      </c>
      <c r="I3596" s="338" t="str">
        <f t="shared" si="58"/>
        <v/>
      </c>
      <c r="J3596" s="339"/>
      <c r="K3596" s="339"/>
      <c r="L3596" s="339"/>
      <c r="M3596" s="339"/>
      <c r="N3596" s="339"/>
      <c r="O3596" s="339"/>
      <c r="P3596" s="339"/>
      <c r="Q3596" s="339"/>
    </row>
    <row r="3597" spans="1:17" ht="13.5" customHeight="1">
      <c r="A3597" s="481"/>
      <c r="B3597" s="481"/>
      <c r="C3597" s="481"/>
      <c r="D3597" s="481"/>
      <c r="E3597" s="481"/>
      <c r="F3597" s="339"/>
      <c r="G3597" s="340" t="str">
        <f>IF(ISNUMBER(E3597),E3597/'Bulk DivVar Analysis'!$C$7,"")</f>
        <v/>
      </c>
      <c r="H3597" s="338" t="str">
        <f>IF(ISNUMBER(E3597), IF(G3597&gt;'Bulk DivVar Analysis'!$D$9,"Pass","Fail"),"")</f>
        <v/>
      </c>
      <c r="I3597" s="338" t="str">
        <f t="shared" si="58"/>
        <v/>
      </c>
      <c r="J3597" s="339"/>
      <c r="K3597" s="339"/>
      <c r="L3597" s="339"/>
      <c r="M3597" s="339"/>
      <c r="N3597" s="339"/>
      <c r="O3597" s="339"/>
      <c r="P3597" s="339"/>
      <c r="Q3597" s="339"/>
    </row>
    <row r="3598" spans="1:17" ht="13.5" customHeight="1">
      <c r="A3598" s="481"/>
      <c r="B3598" s="481"/>
      <c r="C3598" s="481"/>
      <c r="D3598" s="481"/>
      <c r="E3598" s="481"/>
      <c r="F3598" s="339"/>
      <c r="G3598" s="340" t="str">
        <f>IF(ISNUMBER(E3598),E3598/'Bulk DivVar Analysis'!$C$7,"")</f>
        <v/>
      </c>
      <c r="H3598" s="338" t="str">
        <f>IF(ISNUMBER(E3598), IF(G3598&gt;'Bulk DivVar Analysis'!$D$9,"Pass","Fail"),"")</f>
        <v/>
      </c>
      <c r="I3598" s="338" t="str">
        <f t="shared" si="58"/>
        <v/>
      </c>
      <c r="J3598" s="339"/>
      <c r="K3598" s="339"/>
      <c r="L3598" s="339"/>
      <c r="M3598" s="339"/>
      <c r="N3598" s="339"/>
      <c r="O3598" s="339"/>
      <c r="P3598" s="339"/>
      <c r="Q3598" s="339"/>
    </row>
    <row r="3599" spans="1:17" ht="13.5" customHeight="1">
      <c r="A3599" s="481"/>
      <c r="B3599" s="481"/>
      <c r="C3599" s="481"/>
      <c r="D3599" s="481"/>
      <c r="E3599" s="481"/>
      <c r="F3599" s="339"/>
      <c r="G3599" s="340" t="str">
        <f>IF(ISNUMBER(E3599),E3599/'Bulk DivVar Analysis'!$C$7,"")</f>
        <v/>
      </c>
      <c r="H3599" s="338" t="str">
        <f>IF(ISNUMBER(E3599), IF(G3599&gt;'Bulk DivVar Analysis'!$D$9,"Pass","Fail"),"")</f>
        <v/>
      </c>
      <c r="I3599" s="338" t="str">
        <f t="shared" si="58"/>
        <v/>
      </c>
      <c r="J3599" s="339"/>
      <c r="K3599" s="339"/>
      <c r="L3599" s="339"/>
      <c r="M3599" s="339"/>
      <c r="N3599" s="339"/>
      <c r="O3599" s="339"/>
      <c r="P3599" s="339"/>
      <c r="Q3599" s="339"/>
    </row>
    <row r="3600" spans="1:17" ht="13.5" customHeight="1">
      <c r="A3600" s="481"/>
      <c r="B3600" s="481"/>
      <c r="C3600" s="481"/>
      <c r="D3600" s="481"/>
      <c r="E3600" s="481"/>
      <c r="F3600" s="339"/>
      <c r="G3600" s="340" t="str">
        <f>IF(ISNUMBER(E3600),E3600/'Bulk DivVar Analysis'!$C$7,"")</f>
        <v/>
      </c>
      <c r="H3600" s="338" t="str">
        <f>IF(ISNUMBER(E3600), IF(G3600&gt;'Bulk DivVar Analysis'!$D$9,"Pass","Fail"),"")</f>
        <v/>
      </c>
      <c r="I3600" s="338" t="str">
        <f t="shared" si="58"/>
        <v/>
      </c>
      <c r="J3600" s="339"/>
      <c r="K3600" s="339"/>
      <c r="L3600" s="339"/>
      <c r="M3600" s="339"/>
      <c r="N3600" s="339"/>
      <c r="O3600" s="339"/>
      <c r="P3600" s="339"/>
      <c r="Q3600" s="339"/>
    </row>
    <row r="3601" spans="1:17" ht="13.5" customHeight="1">
      <c r="A3601" s="481"/>
      <c r="B3601" s="481"/>
      <c r="C3601" s="481"/>
      <c r="D3601" s="481"/>
      <c r="E3601" s="481"/>
      <c r="F3601" s="339"/>
      <c r="G3601" s="340" t="str">
        <f>IF(ISNUMBER(E3601),E3601/'Bulk DivVar Analysis'!$C$7,"")</f>
        <v/>
      </c>
      <c r="H3601" s="338" t="str">
        <f>IF(ISNUMBER(E3601), IF(G3601&gt;'Bulk DivVar Analysis'!$D$9,"Pass","Fail"),"")</f>
        <v/>
      </c>
      <c r="I3601" s="338" t="str">
        <f t="shared" si="58"/>
        <v/>
      </c>
      <c r="J3601" s="339"/>
      <c r="K3601" s="339"/>
      <c r="L3601" s="339"/>
      <c r="M3601" s="339"/>
      <c r="N3601" s="339"/>
      <c r="O3601" s="339"/>
      <c r="P3601" s="339"/>
      <c r="Q3601" s="339"/>
    </row>
    <row r="3602" spans="1:17" ht="13.5" customHeight="1">
      <c r="A3602" s="481"/>
      <c r="B3602" s="481"/>
      <c r="C3602" s="481"/>
      <c r="D3602" s="481"/>
      <c r="E3602" s="481"/>
      <c r="F3602" s="339"/>
      <c r="G3602" s="340" t="str">
        <f>IF(ISNUMBER(E3602),E3602/'Bulk DivVar Analysis'!$C$7,"")</f>
        <v/>
      </c>
      <c r="H3602" s="338" t="str">
        <f>IF(ISNUMBER(E3602), IF(G3602&gt;'Bulk DivVar Analysis'!$D$9,"Pass","Fail"),"")</f>
        <v/>
      </c>
      <c r="I3602" s="338" t="str">
        <f t="shared" si="58"/>
        <v/>
      </c>
      <c r="J3602" s="339"/>
      <c r="K3602" s="339"/>
      <c r="L3602" s="339"/>
      <c r="M3602" s="339"/>
      <c r="N3602" s="339"/>
      <c r="O3602" s="339"/>
      <c r="P3602" s="339"/>
      <c r="Q3602" s="339"/>
    </row>
    <row r="3603" spans="1:17" ht="13.5" customHeight="1">
      <c r="A3603" s="481"/>
      <c r="B3603" s="481"/>
      <c r="C3603" s="481"/>
      <c r="D3603" s="481"/>
      <c r="E3603" s="481"/>
      <c r="F3603" s="339"/>
      <c r="G3603" s="340" t="str">
        <f>IF(ISNUMBER(E3603),E3603/'Bulk DivVar Analysis'!$C$7,"")</f>
        <v/>
      </c>
      <c r="H3603" s="338" t="str">
        <f>IF(ISNUMBER(E3603), IF(G3603&gt;'Bulk DivVar Analysis'!$D$9,"Pass","Fail"),"")</f>
        <v/>
      </c>
      <c r="I3603" s="338" t="str">
        <f t="shared" si="58"/>
        <v/>
      </c>
      <c r="J3603" s="339"/>
      <c r="K3603" s="339"/>
      <c r="L3603" s="339"/>
      <c r="M3603" s="339"/>
      <c r="N3603" s="339"/>
      <c r="O3603" s="339"/>
      <c r="P3603" s="339"/>
      <c r="Q3603" s="339"/>
    </row>
    <row r="3604" spans="1:17" ht="13.5" customHeight="1">
      <c r="A3604" s="481"/>
      <c r="B3604" s="481"/>
      <c r="C3604" s="481"/>
      <c r="D3604" s="481"/>
      <c r="E3604" s="481"/>
      <c r="F3604" s="339"/>
      <c r="G3604" s="340" t="str">
        <f>IF(ISNUMBER(E3604),E3604/'Bulk DivVar Analysis'!$C$7,"")</f>
        <v/>
      </c>
      <c r="H3604" s="338" t="str">
        <f>IF(ISNUMBER(E3604), IF(G3604&gt;'Bulk DivVar Analysis'!$D$9,"Pass","Fail"),"")</f>
        <v/>
      </c>
      <c r="I3604" s="338" t="str">
        <f t="shared" si="58"/>
        <v/>
      </c>
      <c r="J3604" s="339"/>
      <c r="K3604" s="339"/>
      <c r="L3604" s="339"/>
      <c r="M3604" s="339"/>
      <c r="N3604" s="339"/>
      <c r="O3604" s="339"/>
      <c r="P3604" s="339"/>
      <c r="Q3604" s="339"/>
    </row>
    <row r="3605" spans="1:17" ht="13.5" customHeight="1">
      <c r="A3605" s="481"/>
      <c r="B3605" s="481"/>
      <c r="C3605" s="481"/>
      <c r="D3605" s="481"/>
      <c r="E3605" s="481"/>
      <c r="F3605" s="339"/>
      <c r="G3605" s="340" t="str">
        <f>IF(ISNUMBER(E3605),E3605/'Bulk DivVar Analysis'!$C$7,"")</f>
        <v/>
      </c>
      <c r="H3605" s="338" t="str">
        <f>IF(ISNUMBER(E3605), IF(G3605&gt;'Bulk DivVar Analysis'!$D$9,"Pass","Fail"),"")</f>
        <v/>
      </c>
      <c r="I3605" s="338" t="str">
        <f t="shared" si="58"/>
        <v/>
      </c>
      <c r="J3605" s="339"/>
      <c r="K3605" s="339"/>
      <c r="L3605" s="339"/>
      <c r="M3605" s="339"/>
      <c r="N3605" s="339"/>
      <c r="O3605" s="339"/>
      <c r="P3605" s="339"/>
      <c r="Q3605" s="339"/>
    </row>
    <row r="3606" spans="1:17" ht="13.5" customHeight="1">
      <c r="A3606" s="481"/>
      <c r="B3606" s="481"/>
      <c r="C3606" s="481"/>
      <c r="D3606" s="481"/>
      <c r="E3606" s="481"/>
      <c r="F3606" s="339"/>
      <c r="G3606" s="340" t="str">
        <f>IF(ISNUMBER(E3606),E3606/'Bulk DivVar Analysis'!$C$7,"")</f>
        <v/>
      </c>
      <c r="H3606" s="338" t="str">
        <f>IF(ISNUMBER(E3606), IF(G3606&gt;'Bulk DivVar Analysis'!$D$9,"Pass","Fail"),"")</f>
        <v/>
      </c>
      <c r="I3606" s="338" t="str">
        <f t="shared" si="58"/>
        <v/>
      </c>
      <c r="J3606" s="339"/>
      <c r="K3606" s="339"/>
      <c r="L3606" s="339"/>
      <c r="M3606" s="339"/>
      <c r="N3606" s="339"/>
      <c r="O3606" s="339"/>
      <c r="P3606" s="339"/>
      <c r="Q3606" s="339"/>
    </row>
    <row r="3607" spans="1:17" ht="13.5" customHeight="1">
      <c r="A3607" s="481"/>
      <c r="B3607" s="481"/>
      <c r="C3607" s="481"/>
      <c r="D3607" s="481"/>
      <c r="E3607" s="481"/>
      <c r="F3607" s="339"/>
      <c r="G3607" s="340" t="str">
        <f>IF(ISNUMBER(E3607),E3607/'Bulk DivVar Analysis'!$C$7,"")</f>
        <v/>
      </c>
      <c r="H3607" s="338" t="str">
        <f>IF(ISNUMBER(E3607), IF(G3607&gt;'Bulk DivVar Analysis'!$D$9,"Pass","Fail"),"")</f>
        <v/>
      </c>
      <c r="I3607" s="338" t="str">
        <f t="shared" si="58"/>
        <v/>
      </c>
      <c r="J3607" s="339"/>
      <c r="K3607" s="339"/>
      <c r="L3607" s="339"/>
      <c r="M3607" s="339"/>
      <c r="N3607" s="339"/>
      <c r="O3607" s="339"/>
      <c r="P3607" s="339"/>
      <c r="Q3607" s="339"/>
    </row>
    <row r="3608" spans="1:17" ht="13.5" customHeight="1">
      <c r="A3608" s="481"/>
      <c r="B3608" s="481"/>
      <c r="C3608" s="481"/>
      <c r="D3608" s="481"/>
      <c r="E3608" s="481"/>
      <c r="F3608" s="339"/>
      <c r="G3608" s="340" t="str">
        <f>IF(ISNUMBER(E3608),E3608/'Bulk DivVar Analysis'!$C$7,"")</f>
        <v/>
      </c>
      <c r="H3608" s="338" t="str">
        <f>IF(ISNUMBER(E3608), IF(G3608&gt;'Bulk DivVar Analysis'!$D$9,"Pass","Fail"),"")</f>
        <v/>
      </c>
      <c r="I3608" s="338" t="str">
        <f t="shared" si="58"/>
        <v/>
      </c>
      <c r="J3608" s="339"/>
      <c r="K3608" s="339"/>
      <c r="L3608" s="339"/>
      <c r="M3608" s="339"/>
      <c r="N3608" s="339"/>
      <c r="O3608" s="339"/>
      <c r="P3608" s="339"/>
      <c r="Q3608" s="339"/>
    </row>
    <row r="3609" spans="1:17" ht="13.5" customHeight="1">
      <c r="A3609" s="481"/>
      <c r="B3609" s="481"/>
      <c r="C3609" s="481"/>
      <c r="D3609" s="481"/>
      <c r="E3609" s="481"/>
      <c r="F3609" s="339"/>
      <c r="G3609" s="340" t="str">
        <f>IF(ISNUMBER(E3609),E3609/'Bulk DivVar Analysis'!$C$7,"")</f>
        <v/>
      </c>
      <c r="H3609" s="338" t="str">
        <f>IF(ISNUMBER(E3609), IF(G3609&gt;'Bulk DivVar Analysis'!$D$9,"Pass","Fail"),"")</f>
        <v/>
      </c>
      <c r="I3609" s="338" t="str">
        <f t="shared" si="58"/>
        <v/>
      </c>
      <c r="J3609" s="339"/>
      <c r="K3609" s="339"/>
      <c r="L3609" s="339"/>
      <c r="M3609" s="339"/>
      <c r="N3609" s="339"/>
      <c r="O3609" s="339"/>
      <c r="P3609" s="339"/>
      <c r="Q3609" s="339"/>
    </row>
    <row r="3610" spans="1:17" ht="13.5" customHeight="1">
      <c r="A3610" s="481"/>
      <c r="B3610" s="481"/>
      <c r="C3610" s="481"/>
      <c r="D3610" s="481"/>
      <c r="E3610" s="481"/>
      <c r="F3610" s="339"/>
      <c r="G3610" s="340" t="str">
        <f>IF(ISNUMBER(E3610),E3610/'Bulk DivVar Analysis'!$C$7,"")</f>
        <v/>
      </c>
      <c r="H3610" s="338" t="str">
        <f>IF(ISNUMBER(E3610), IF(G3610&gt;'Bulk DivVar Analysis'!$D$9,"Pass","Fail"),"")</f>
        <v/>
      </c>
      <c r="I3610" s="338" t="str">
        <f t="shared" si="58"/>
        <v/>
      </c>
      <c r="J3610" s="339"/>
      <c r="K3610" s="339"/>
      <c r="L3610" s="339"/>
      <c r="M3610" s="339"/>
      <c r="N3610" s="339"/>
      <c r="O3610" s="339"/>
      <c r="P3610" s="339"/>
      <c r="Q3610" s="339"/>
    </row>
    <row r="3611" spans="1:17" ht="13.5" customHeight="1">
      <c r="A3611" s="481"/>
      <c r="B3611" s="481"/>
      <c r="C3611" s="481"/>
      <c r="D3611" s="481"/>
      <c r="E3611" s="481"/>
      <c r="F3611" s="339"/>
      <c r="G3611" s="340" t="str">
        <f>IF(ISNUMBER(E3611),E3611/'Bulk DivVar Analysis'!$C$7,"")</f>
        <v/>
      </c>
      <c r="H3611" s="338" t="str">
        <f>IF(ISNUMBER(E3611), IF(G3611&gt;'Bulk DivVar Analysis'!$D$9,"Pass","Fail"),"")</f>
        <v/>
      </c>
      <c r="I3611" s="338" t="str">
        <f t="shared" si="58"/>
        <v/>
      </c>
      <c r="J3611" s="339"/>
      <c r="K3611" s="339"/>
      <c r="L3611" s="339"/>
      <c r="M3611" s="339"/>
      <c r="N3611" s="339"/>
      <c r="O3611" s="339"/>
      <c r="P3611" s="339"/>
      <c r="Q3611" s="339"/>
    </row>
    <row r="3612" spans="1:17" ht="13.5" customHeight="1">
      <c r="A3612" s="481"/>
      <c r="B3612" s="481"/>
      <c r="C3612" s="481"/>
      <c r="D3612" s="481"/>
      <c r="E3612" s="481"/>
      <c r="F3612" s="339"/>
      <c r="G3612" s="340" t="str">
        <f>IF(ISNUMBER(E3612),E3612/'Bulk DivVar Analysis'!$C$7,"")</f>
        <v/>
      </c>
      <c r="H3612" s="338" t="str">
        <f>IF(ISNUMBER(E3612), IF(G3612&gt;'Bulk DivVar Analysis'!$D$9,"Pass","Fail"),"")</f>
        <v/>
      </c>
      <c r="I3612" s="338" t="str">
        <f t="shared" si="58"/>
        <v/>
      </c>
      <c r="J3612" s="339"/>
      <c r="K3612" s="339"/>
      <c r="L3612" s="339"/>
      <c r="M3612" s="339"/>
      <c r="N3612" s="339"/>
      <c r="O3612" s="339"/>
      <c r="P3612" s="339"/>
      <c r="Q3612" s="339"/>
    </row>
    <row r="3613" spans="1:17" ht="13.5" customHeight="1">
      <c r="A3613" s="481"/>
      <c r="B3613" s="481"/>
      <c r="C3613" s="481"/>
      <c r="D3613" s="481"/>
      <c r="E3613" s="481"/>
      <c r="F3613" s="339"/>
      <c r="G3613" s="340" t="str">
        <f>IF(ISNUMBER(E3613),E3613/'Bulk DivVar Analysis'!$C$7,"")</f>
        <v/>
      </c>
      <c r="H3613" s="338" t="str">
        <f>IF(ISNUMBER(E3613), IF(G3613&gt;'Bulk DivVar Analysis'!$D$9,"Pass","Fail"),"")</f>
        <v/>
      </c>
      <c r="I3613" s="338" t="str">
        <f t="shared" si="58"/>
        <v/>
      </c>
      <c r="J3613" s="339"/>
      <c r="K3613" s="339"/>
      <c r="L3613" s="339"/>
      <c r="M3613" s="339"/>
      <c r="N3613" s="339"/>
      <c r="O3613" s="339"/>
      <c r="P3613" s="339"/>
      <c r="Q3613" s="339"/>
    </row>
    <row r="3614" spans="1:17" ht="13.5" customHeight="1">
      <c r="A3614" s="481"/>
      <c r="B3614" s="481"/>
      <c r="C3614" s="481"/>
      <c r="D3614" s="481"/>
      <c r="E3614" s="481"/>
      <c r="F3614" s="339"/>
      <c r="G3614" s="340" t="str">
        <f>IF(ISNUMBER(E3614),E3614/'Bulk DivVar Analysis'!$C$7,"")</f>
        <v/>
      </c>
      <c r="H3614" s="338" t="str">
        <f>IF(ISNUMBER(E3614), IF(G3614&gt;'Bulk DivVar Analysis'!$D$9,"Pass","Fail"),"")</f>
        <v/>
      </c>
      <c r="I3614" s="338" t="str">
        <f t="shared" si="58"/>
        <v/>
      </c>
      <c r="J3614" s="339"/>
      <c r="K3614" s="339"/>
      <c r="L3614" s="339"/>
      <c r="M3614" s="339"/>
      <c r="N3614" s="339"/>
      <c r="O3614" s="339"/>
      <c r="P3614" s="339"/>
      <c r="Q3614" s="339"/>
    </row>
    <row r="3615" spans="1:17" ht="13.5" customHeight="1">
      <c r="A3615" s="481"/>
      <c r="B3615" s="481"/>
      <c r="C3615" s="481"/>
      <c r="D3615" s="481"/>
      <c r="E3615" s="481"/>
      <c r="F3615" s="339"/>
      <c r="G3615" s="340" t="str">
        <f>IF(ISNUMBER(E3615),E3615/'Bulk DivVar Analysis'!$C$7,"")</f>
        <v/>
      </c>
      <c r="H3615" s="338" t="str">
        <f>IF(ISNUMBER(E3615), IF(G3615&gt;'Bulk DivVar Analysis'!$D$9,"Pass","Fail"),"")</f>
        <v/>
      </c>
      <c r="I3615" s="338" t="str">
        <f t="shared" si="58"/>
        <v/>
      </c>
      <c r="J3615" s="339"/>
      <c r="K3615" s="339"/>
      <c r="L3615" s="339"/>
      <c r="M3615" s="339"/>
      <c r="N3615" s="339"/>
      <c r="O3615" s="339"/>
      <c r="P3615" s="339"/>
      <c r="Q3615" s="339"/>
    </row>
    <row r="3616" spans="1:17" ht="13.5" customHeight="1">
      <c r="A3616" s="481"/>
      <c r="B3616" s="481"/>
      <c r="C3616" s="481"/>
      <c r="D3616" s="481"/>
      <c r="E3616" s="481"/>
      <c r="F3616" s="339"/>
      <c r="G3616" s="340" t="str">
        <f>IF(ISNUMBER(E3616),E3616/'Bulk DivVar Analysis'!$C$7,"")</f>
        <v/>
      </c>
      <c r="H3616" s="338" t="str">
        <f>IF(ISNUMBER(E3616), IF(G3616&gt;'Bulk DivVar Analysis'!$D$9,"Pass","Fail"),"")</f>
        <v/>
      </c>
      <c r="I3616" s="338" t="str">
        <f t="shared" si="58"/>
        <v/>
      </c>
      <c r="J3616" s="339"/>
      <c r="K3616" s="339"/>
      <c r="L3616" s="339"/>
      <c r="M3616" s="339"/>
      <c r="N3616" s="339"/>
      <c r="O3616" s="339"/>
      <c r="P3616" s="339"/>
      <c r="Q3616" s="339"/>
    </row>
    <row r="3617" spans="1:17" ht="13.5" customHeight="1">
      <c r="A3617" s="481"/>
      <c r="B3617" s="481"/>
      <c r="C3617" s="481"/>
      <c r="D3617" s="481"/>
      <c r="E3617" s="481"/>
      <c r="F3617" s="339"/>
      <c r="G3617" s="340" t="str">
        <f>IF(ISNUMBER(E3617),E3617/'Bulk DivVar Analysis'!$C$7,"")</f>
        <v/>
      </c>
      <c r="H3617" s="338" t="str">
        <f>IF(ISNUMBER(E3617), IF(G3617&gt;'Bulk DivVar Analysis'!$D$9,"Pass","Fail"),"")</f>
        <v/>
      </c>
      <c r="I3617" s="338" t="str">
        <f t="shared" si="58"/>
        <v/>
      </c>
      <c r="J3617" s="339"/>
      <c r="K3617" s="339"/>
      <c r="L3617" s="339"/>
      <c r="M3617" s="339"/>
      <c r="N3617" s="339"/>
      <c r="O3617" s="339"/>
      <c r="P3617" s="339"/>
      <c r="Q3617" s="339"/>
    </row>
    <row r="3618" spans="1:17" ht="13.5" customHeight="1">
      <c r="A3618" s="481"/>
      <c r="B3618" s="481"/>
      <c r="C3618" s="481"/>
      <c r="D3618" s="481"/>
      <c r="E3618" s="481"/>
      <c r="F3618" s="339"/>
      <c r="G3618" s="340" t="str">
        <f>IF(ISNUMBER(E3618),E3618/'Bulk DivVar Analysis'!$C$7,"")</f>
        <v/>
      </c>
      <c r="H3618" s="338" t="str">
        <f>IF(ISNUMBER(E3618), IF(G3618&gt;'Bulk DivVar Analysis'!$D$9,"Pass","Fail"),"")</f>
        <v/>
      </c>
      <c r="I3618" s="338" t="str">
        <f t="shared" si="58"/>
        <v/>
      </c>
      <c r="J3618" s="339"/>
      <c r="K3618" s="339"/>
      <c r="L3618" s="339"/>
      <c r="M3618" s="339"/>
      <c r="N3618" s="339"/>
      <c r="O3618" s="339"/>
      <c r="P3618" s="339"/>
      <c r="Q3618" s="339"/>
    </row>
    <row r="3619" spans="1:17" ht="13.5" customHeight="1">
      <c r="A3619" s="481"/>
      <c r="B3619" s="481"/>
      <c r="C3619" s="481"/>
      <c r="D3619" s="481"/>
      <c r="E3619" s="481"/>
      <c r="F3619" s="339"/>
      <c r="G3619" s="340" t="str">
        <f>IF(ISNUMBER(E3619),E3619/'Bulk DivVar Analysis'!$C$7,"")</f>
        <v/>
      </c>
      <c r="H3619" s="338" t="str">
        <f>IF(ISNUMBER(E3619), IF(G3619&gt;'Bulk DivVar Analysis'!$D$9,"Pass","Fail"),"")</f>
        <v/>
      </c>
      <c r="I3619" s="338" t="str">
        <f t="shared" si="58"/>
        <v/>
      </c>
      <c r="J3619" s="339"/>
      <c r="K3619" s="339"/>
      <c r="L3619" s="339"/>
      <c r="M3619" s="339"/>
      <c r="N3619" s="339"/>
      <c r="O3619" s="339"/>
      <c r="P3619" s="339"/>
      <c r="Q3619" s="339"/>
    </row>
    <row r="3620" spans="1:17" ht="13.5" customHeight="1">
      <c r="A3620" s="481"/>
      <c r="B3620" s="481"/>
      <c r="C3620" s="481"/>
      <c r="D3620" s="481"/>
      <c r="E3620" s="481"/>
      <c r="F3620" s="339"/>
      <c r="G3620" s="340" t="str">
        <f>IF(ISNUMBER(E3620),E3620/'Bulk DivVar Analysis'!$C$7,"")</f>
        <v/>
      </c>
      <c r="H3620" s="338" t="str">
        <f>IF(ISNUMBER(E3620), IF(G3620&gt;'Bulk DivVar Analysis'!$D$9,"Pass","Fail"),"")</f>
        <v/>
      </c>
      <c r="I3620" s="338" t="str">
        <f t="shared" si="58"/>
        <v/>
      </c>
      <c r="J3620" s="339"/>
      <c r="K3620" s="339"/>
      <c r="L3620" s="339"/>
      <c r="M3620" s="339"/>
      <c r="N3620" s="339"/>
      <c r="O3620" s="339"/>
      <c r="P3620" s="339"/>
      <c r="Q3620" s="339"/>
    </row>
    <row r="3621" spans="1:17" ht="13.5" customHeight="1">
      <c r="A3621" s="481"/>
      <c r="B3621" s="481"/>
      <c r="C3621" s="481"/>
      <c r="D3621" s="481"/>
      <c r="E3621" s="481"/>
      <c r="F3621" s="339"/>
      <c r="G3621" s="340" t="str">
        <f>IF(ISNUMBER(E3621),E3621/'Bulk DivVar Analysis'!$C$7,"")</f>
        <v/>
      </c>
      <c r="H3621" s="338" t="str">
        <f>IF(ISNUMBER(E3621), IF(G3621&gt;'Bulk DivVar Analysis'!$D$9,"Pass","Fail"),"")</f>
        <v/>
      </c>
      <c r="I3621" s="338" t="str">
        <f t="shared" si="58"/>
        <v/>
      </c>
      <c r="J3621" s="339"/>
      <c r="K3621" s="339"/>
      <c r="L3621" s="339"/>
      <c r="M3621" s="339"/>
      <c r="N3621" s="339"/>
      <c r="O3621" s="339"/>
      <c r="P3621" s="339"/>
      <c r="Q3621" s="339"/>
    </row>
    <row r="3622" spans="1:17" ht="13.5" customHeight="1">
      <c r="A3622" s="481"/>
      <c r="B3622" s="481"/>
      <c r="C3622" s="481"/>
      <c r="D3622" s="481"/>
      <c r="E3622" s="481"/>
      <c r="F3622" s="339"/>
      <c r="G3622" s="340" t="str">
        <f>IF(ISNUMBER(E3622),E3622/'Bulk DivVar Analysis'!$C$7,"")</f>
        <v/>
      </c>
      <c r="H3622" s="338" t="str">
        <f>IF(ISNUMBER(E3622), IF(G3622&gt;'Bulk DivVar Analysis'!$D$9,"Pass","Fail"),"")</f>
        <v/>
      </c>
      <c r="I3622" s="338" t="str">
        <f t="shared" si="58"/>
        <v/>
      </c>
      <c r="J3622" s="339"/>
      <c r="K3622" s="339"/>
      <c r="L3622" s="339"/>
      <c r="M3622" s="339"/>
      <c r="N3622" s="339"/>
      <c r="O3622" s="339"/>
      <c r="P3622" s="339"/>
      <c r="Q3622" s="339"/>
    </row>
    <row r="3623" spans="1:17" ht="13.5" customHeight="1">
      <c r="A3623" s="481"/>
      <c r="B3623" s="481"/>
      <c r="C3623" s="481"/>
      <c r="D3623" s="481"/>
      <c r="E3623" s="481"/>
      <c r="F3623" s="339"/>
      <c r="G3623" s="340" t="str">
        <f>IF(ISNUMBER(E3623),E3623/'Bulk DivVar Analysis'!$C$7,"")</f>
        <v/>
      </c>
      <c r="H3623" s="338" t="str">
        <f>IF(ISNUMBER(E3623), IF(G3623&gt;'Bulk DivVar Analysis'!$D$9,"Pass","Fail"),"")</f>
        <v/>
      </c>
      <c r="I3623" s="338" t="str">
        <f t="shared" si="58"/>
        <v/>
      </c>
      <c r="J3623" s="339"/>
      <c r="K3623" s="339"/>
      <c r="L3623" s="339"/>
      <c r="M3623" s="339"/>
      <c r="N3623" s="339"/>
      <c r="O3623" s="339"/>
      <c r="P3623" s="339"/>
      <c r="Q3623" s="339"/>
    </row>
    <row r="3624" spans="1:17" ht="13.5" customHeight="1">
      <c r="A3624" s="481"/>
      <c r="B3624" s="481"/>
      <c r="C3624" s="481"/>
      <c r="D3624" s="481"/>
      <c r="E3624" s="481"/>
      <c r="F3624" s="339"/>
      <c r="G3624" s="340" t="str">
        <f>IF(ISNUMBER(E3624),E3624/'Bulk DivVar Analysis'!$C$7,"")</f>
        <v/>
      </c>
      <c r="H3624" s="338" t="str">
        <f>IF(ISNUMBER(E3624), IF(G3624&gt;'Bulk DivVar Analysis'!$D$9,"Pass","Fail"),"")</f>
        <v/>
      </c>
      <c r="I3624" s="338" t="str">
        <f t="shared" si="58"/>
        <v/>
      </c>
      <c r="J3624" s="339"/>
      <c r="K3624" s="339"/>
      <c r="L3624" s="339"/>
      <c r="M3624" s="339"/>
      <c r="N3624" s="339"/>
      <c r="O3624" s="339"/>
      <c r="P3624" s="339"/>
      <c r="Q3624" s="339"/>
    </row>
    <row r="3625" spans="1:17" ht="13.5" customHeight="1">
      <c r="A3625" s="481"/>
      <c r="B3625" s="481"/>
      <c r="C3625" s="481"/>
      <c r="D3625" s="481"/>
      <c r="E3625" s="481"/>
      <c r="F3625" s="339"/>
      <c r="G3625" s="340" t="str">
        <f>IF(ISNUMBER(E3625),E3625/'Bulk DivVar Analysis'!$C$7,"")</f>
        <v/>
      </c>
      <c r="H3625" s="338" t="str">
        <f>IF(ISNUMBER(E3625), IF(G3625&gt;'Bulk DivVar Analysis'!$D$9,"Pass","Fail"),"")</f>
        <v/>
      </c>
      <c r="I3625" s="338" t="str">
        <f t="shared" si="58"/>
        <v/>
      </c>
      <c r="J3625" s="339"/>
      <c r="K3625" s="339"/>
      <c r="L3625" s="339"/>
      <c r="M3625" s="339"/>
      <c r="N3625" s="339"/>
      <c r="O3625" s="339"/>
      <c r="P3625" s="339"/>
      <c r="Q3625" s="339"/>
    </row>
    <row r="3626" spans="1:17" ht="13.5" customHeight="1">
      <c r="A3626" s="481"/>
      <c r="B3626" s="481"/>
      <c r="C3626" s="481"/>
      <c r="D3626" s="481"/>
      <c r="E3626" s="481"/>
      <c r="F3626" s="339"/>
      <c r="G3626" s="340" t="str">
        <f>IF(ISNUMBER(E3626),E3626/'Bulk DivVar Analysis'!$C$7,"")</f>
        <v/>
      </c>
      <c r="H3626" s="338" t="str">
        <f>IF(ISNUMBER(E3626), IF(G3626&gt;'Bulk DivVar Analysis'!$D$9,"Pass","Fail"),"")</f>
        <v/>
      </c>
      <c r="I3626" s="338" t="str">
        <f t="shared" si="58"/>
        <v/>
      </c>
      <c r="J3626" s="339"/>
      <c r="K3626" s="339"/>
      <c r="L3626" s="339"/>
      <c r="M3626" s="339"/>
      <c r="N3626" s="339"/>
      <c r="O3626" s="339"/>
      <c r="P3626" s="339"/>
      <c r="Q3626" s="339"/>
    </row>
    <row r="3627" spans="1:17" ht="13.5" customHeight="1">
      <c r="A3627" s="481"/>
      <c r="B3627" s="481"/>
      <c r="C3627" s="481"/>
      <c r="D3627" s="481"/>
      <c r="E3627" s="481"/>
      <c r="F3627" s="339"/>
      <c r="G3627" s="340" t="str">
        <f>IF(ISNUMBER(E3627),E3627/'Bulk DivVar Analysis'!$C$7,"")</f>
        <v/>
      </c>
      <c r="H3627" s="338" t="str">
        <f>IF(ISNUMBER(E3627), IF(G3627&gt;'Bulk DivVar Analysis'!$D$9,"Pass","Fail"),"")</f>
        <v/>
      </c>
      <c r="I3627" s="338" t="str">
        <f t="shared" si="58"/>
        <v/>
      </c>
      <c r="J3627" s="339"/>
      <c r="K3627" s="339"/>
      <c r="L3627" s="339"/>
      <c r="M3627" s="339"/>
      <c r="N3627" s="339"/>
      <c r="O3627" s="339"/>
      <c r="P3627" s="339"/>
      <c r="Q3627" s="339"/>
    </row>
    <row r="3628" spans="1:17" ht="13.5" customHeight="1">
      <c r="A3628" s="481"/>
      <c r="B3628" s="481"/>
      <c r="C3628" s="481"/>
      <c r="D3628" s="481"/>
      <c r="E3628" s="481"/>
      <c r="F3628" s="339"/>
      <c r="G3628" s="340" t="str">
        <f>IF(ISNUMBER(E3628),E3628/'Bulk DivVar Analysis'!$C$7,"")</f>
        <v/>
      </c>
      <c r="H3628" s="338" t="str">
        <f>IF(ISNUMBER(E3628), IF(G3628&gt;'Bulk DivVar Analysis'!$D$9,"Pass","Fail"),"")</f>
        <v/>
      </c>
      <c r="I3628" s="338" t="str">
        <f t="shared" si="58"/>
        <v/>
      </c>
      <c r="J3628" s="339"/>
      <c r="K3628" s="339"/>
      <c r="L3628" s="339"/>
      <c r="M3628" s="339"/>
      <c r="N3628" s="339"/>
      <c r="O3628" s="339"/>
      <c r="P3628" s="339"/>
      <c r="Q3628" s="339"/>
    </row>
    <row r="3629" spans="1:17" ht="13.5" customHeight="1">
      <c r="A3629" s="481"/>
      <c r="B3629" s="481"/>
      <c r="C3629" s="481"/>
      <c r="D3629" s="481"/>
      <c r="E3629" s="481"/>
      <c r="F3629" s="339"/>
      <c r="G3629" s="340" t="str">
        <f>IF(ISNUMBER(E3629),E3629/'Bulk DivVar Analysis'!$C$7,"")</f>
        <v/>
      </c>
      <c r="H3629" s="338" t="str">
        <f>IF(ISNUMBER(E3629), IF(G3629&gt;'Bulk DivVar Analysis'!$D$9,"Pass","Fail"),"")</f>
        <v/>
      </c>
      <c r="I3629" s="338" t="str">
        <f t="shared" si="58"/>
        <v/>
      </c>
      <c r="J3629" s="339"/>
      <c r="K3629" s="339"/>
      <c r="L3629" s="339"/>
      <c r="M3629" s="339"/>
      <c r="N3629" s="339"/>
      <c r="O3629" s="339"/>
      <c r="P3629" s="339"/>
      <c r="Q3629" s="339"/>
    </row>
    <row r="3630" spans="1:17" ht="13.5" customHeight="1">
      <c r="A3630" s="481"/>
      <c r="B3630" s="481"/>
      <c r="C3630" s="481"/>
      <c r="D3630" s="481"/>
      <c r="E3630" s="481"/>
      <c r="F3630" s="339"/>
      <c r="G3630" s="340" t="str">
        <f>IF(ISNUMBER(E3630),E3630/'Bulk DivVar Analysis'!$C$7,"")</f>
        <v/>
      </c>
      <c r="H3630" s="338" t="str">
        <f>IF(ISNUMBER(E3630), IF(G3630&gt;'Bulk DivVar Analysis'!$D$9,"Pass","Fail"),"")</f>
        <v/>
      </c>
      <c r="I3630" s="338" t="str">
        <f t="shared" si="58"/>
        <v/>
      </c>
      <c r="J3630" s="339"/>
      <c r="K3630" s="339"/>
      <c r="L3630" s="339"/>
      <c r="M3630" s="339"/>
      <c r="N3630" s="339"/>
      <c r="O3630" s="339"/>
      <c r="P3630" s="339"/>
      <c r="Q3630" s="339"/>
    </row>
    <row r="3631" spans="1:17" ht="13.5" customHeight="1">
      <c r="A3631" s="481"/>
      <c r="B3631" s="481"/>
      <c r="C3631" s="481"/>
      <c r="D3631" s="481"/>
      <c r="E3631" s="481"/>
      <c r="F3631" s="339"/>
      <c r="G3631" s="340" t="str">
        <f>IF(ISNUMBER(E3631),E3631/'Bulk DivVar Analysis'!$C$7,"")</f>
        <v/>
      </c>
      <c r="H3631" s="338" t="str">
        <f>IF(ISNUMBER(E3631), IF(G3631&gt;'Bulk DivVar Analysis'!$D$9,"Pass","Fail"),"")</f>
        <v/>
      </c>
      <c r="I3631" s="338" t="str">
        <f t="shared" si="58"/>
        <v/>
      </c>
      <c r="J3631" s="339"/>
      <c r="K3631" s="339"/>
      <c r="L3631" s="339"/>
      <c r="M3631" s="339"/>
      <c r="N3631" s="339"/>
      <c r="O3631" s="339"/>
      <c r="P3631" s="339"/>
      <c r="Q3631" s="339"/>
    </row>
    <row r="3632" spans="1:17" ht="13.5" customHeight="1">
      <c r="A3632" s="481"/>
      <c r="B3632" s="481"/>
      <c r="C3632" s="481"/>
      <c r="D3632" s="481"/>
      <c r="E3632" s="481"/>
      <c r="F3632" s="339"/>
      <c r="G3632" s="340" t="str">
        <f>IF(ISNUMBER(E3632),E3632/'Bulk DivVar Analysis'!$C$7,"")</f>
        <v/>
      </c>
      <c r="H3632" s="338" t="str">
        <f>IF(ISNUMBER(E3632), IF(G3632&gt;'Bulk DivVar Analysis'!$D$9,"Pass","Fail"),"")</f>
        <v/>
      </c>
      <c r="I3632" s="338" t="str">
        <f t="shared" si="58"/>
        <v/>
      </c>
      <c r="J3632" s="339"/>
      <c r="K3632" s="339"/>
      <c r="L3632" s="339"/>
      <c r="M3632" s="339"/>
      <c r="N3632" s="339"/>
      <c r="O3632" s="339"/>
      <c r="P3632" s="339"/>
      <c r="Q3632" s="339"/>
    </row>
    <row r="3633" spans="1:17" ht="13.5" customHeight="1">
      <c r="A3633" s="481"/>
      <c r="B3633" s="481"/>
      <c r="C3633" s="481"/>
      <c r="D3633" s="481"/>
      <c r="E3633" s="481"/>
      <c r="F3633" s="339"/>
      <c r="G3633" s="340" t="str">
        <f>IF(ISNUMBER(E3633),E3633/'Bulk DivVar Analysis'!$C$7,"")</f>
        <v/>
      </c>
      <c r="H3633" s="338" t="str">
        <f>IF(ISNUMBER(E3633), IF(G3633&gt;'Bulk DivVar Analysis'!$D$9,"Pass","Fail"),"")</f>
        <v/>
      </c>
      <c r="I3633" s="338" t="str">
        <f t="shared" si="58"/>
        <v/>
      </c>
      <c r="J3633" s="339"/>
      <c r="K3633" s="339"/>
      <c r="L3633" s="339"/>
      <c r="M3633" s="339"/>
      <c r="N3633" s="339"/>
      <c r="O3633" s="339"/>
      <c r="P3633" s="339"/>
      <c r="Q3633" s="339"/>
    </row>
    <row r="3634" spans="1:17" ht="13.5" customHeight="1">
      <c r="A3634" s="481"/>
      <c r="B3634" s="481"/>
      <c r="C3634" s="481"/>
      <c r="D3634" s="481"/>
      <c r="E3634" s="481"/>
      <c r="F3634" s="339"/>
      <c r="G3634" s="340" t="str">
        <f>IF(ISNUMBER(E3634),E3634/'Bulk DivVar Analysis'!$C$7,"")</f>
        <v/>
      </c>
      <c r="H3634" s="338" t="str">
        <f>IF(ISNUMBER(E3634), IF(G3634&gt;'Bulk DivVar Analysis'!$D$9,"Pass","Fail"),"")</f>
        <v/>
      </c>
      <c r="I3634" s="338" t="str">
        <f t="shared" si="58"/>
        <v/>
      </c>
      <c r="J3634" s="339"/>
      <c r="K3634" s="339"/>
      <c r="L3634" s="339"/>
      <c r="M3634" s="339"/>
      <c r="N3634" s="339"/>
      <c r="O3634" s="339"/>
      <c r="P3634" s="339"/>
      <c r="Q3634" s="339"/>
    </row>
    <row r="3635" spans="1:17" ht="13.5" customHeight="1">
      <c r="A3635" s="481"/>
      <c r="B3635" s="481"/>
      <c r="C3635" s="481"/>
      <c r="D3635" s="481"/>
      <c r="E3635" s="481"/>
      <c r="F3635" s="339"/>
      <c r="G3635" s="340" t="str">
        <f>IF(ISNUMBER(E3635),E3635/'Bulk DivVar Analysis'!$C$7,"")</f>
        <v/>
      </c>
      <c r="H3635" s="338" t="str">
        <f>IF(ISNUMBER(E3635), IF(G3635&gt;'Bulk DivVar Analysis'!$D$9,"Pass","Fail"),"")</f>
        <v/>
      </c>
      <c r="I3635" s="338" t="str">
        <f t="shared" si="58"/>
        <v/>
      </c>
      <c r="J3635" s="339"/>
      <c r="K3635" s="339"/>
      <c r="L3635" s="339"/>
      <c r="M3635" s="339"/>
      <c r="N3635" s="339"/>
      <c r="O3635" s="339"/>
      <c r="P3635" s="339"/>
      <c r="Q3635" s="339"/>
    </row>
    <row r="3636" spans="1:17" ht="13.5" customHeight="1">
      <c r="A3636" s="481"/>
      <c r="B3636" s="481"/>
      <c r="C3636" s="481"/>
      <c r="D3636" s="481"/>
      <c r="E3636" s="481"/>
      <c r="F3636" s="339"/>
      <c r="G3636" s="340" t="str">
        <f>IF(ISNUMBER(E3636),E3636/'Bulk DivVar Analysis'!$C$7,"")</f>
        <v/>
      </c>
      <c r="H3636" s="338" t="str">
        <f>IF(ISNUMBER(E3636), IF(G3636&gt;'Bulk DivVar Analysis'!$D$9,"Pass","Fail"),"")</f>
        <v/>
      </c>
      <c r="I3636" s="338" t="str">
        <f t="shared" si="58"/>
        <v/>
      </c>
      <c r="J3636" s="339"/>
      <c r="K3636" s="339"/>
      <c r="L3636" s="339"/>
      <c r="M3636" s="339"/>
      <c r="N3636" s="339"/>
      <c r="O3636" s="339"/>
      <c r="P3636" s="339"/>
      <c r="Q3636" s="339"/>
    </row>
    <row r="3637" spans="1:17" ht="13.5" customHeight="1">
      <c r="A3637" s="481"/>
      <c r="B3637" s="481"/>
      <c r="C3637" s="481"/>
      <c r="D3637" s="481"/>
      <c r="E3637" s="481"/>
      <c r="F3637" s="339"/>
      <c r="G3637" s="340" t="str">
        <f>IF(ISNUMBER(E3637),E3637/'Bulk DivVar Analysis'!$C$7,"")</f>
        <v/>
      </c>
      <c r="H3637" s="338" t="str">
        <f>IF(ISNUMBER(E3637), IF(G3637&gt;'Bulk DivVar Analysis'!$D$9,"Pass","Fail"),"")</f>
        <v/>
      </c>
      <c r="I3637" s="338" t="str">
        <f t="shared" si="58"/>
        <v/>
      </c>
      <c r="J3637" s="339"/>
      <c r="K3637" s="339"/>
      <c r="L3637" s="339"/>
      <c r="M3637" s="339"/>
      <c r="N3637" s="339"/>
      <c r="O3637" s="339"/>
      <c r="P3637" s="339"/>
      <c r="Q3637" s="339"/>
    </row>
    <row r="3638" spans="1:17" ht="13.5" customHeight="1">
      <c r="A3638" s="481"/>
      <c r="B3638" s="481"/>
      <c r="C3638" s="481"/>
      <c r="D3638" s="481"/>
      <c r="E3638" s="481"/>
      <c r="F3638" s="339"/>
      <c r="G3638" s="340" t="str">
        <f>IF(ISNUMBER(E3638),E3638/'Bulk DivVar Analysis'!$C$7,"")</f>
        <v/>
      </c>
      <c r="H3638" s="338" t="str">
        <f>IF(ISNUMBER(E3638), IF(G3638&gt;'Bulk DivVar Analysis'!$D$9,"Pass","Fail"),"")</f>
        <v/>
      </c>
      <c r="I3638" s="338" t="str">
        <f t="shared" si="58"/>
        <v/>
      </c>
      <c r="J3638" s="339"/>
      <c r="K3638" s="339"/>
      <c r="L3638" s="339"/>
      <c r="M3638" s="339"/>
      <c r="N3638" s="339"/>
      <c r="O3638" s="339"/>
      <c r="P3638" s="339"/>
      <c r="Q3638" s="339"/>
    </row>
    <row r="3639" spans="1:17" ht="13.5" customHeight="1">
      <c r="A3639" s="481"/>
      <c r="B3639" s="481"/>
      <c r="C3639" s="481"/>
      <c r="D3639" s="481"/>
      <c r="E3639" s="481"/>
      <c r="F3639" s="339"/>
      <c r="G3639" s="340" t="str">
        <f>IF(ISNUMBER(E3639),E3639/'Bulk DivVar Analysis'!$C$7,"")</f>
        <v/>
      </c>
      <c r="H3639" s="338" t="str">
        <f>IF(ISNUMBER(E3639), IF(G3639&gt;'Bulk DivVar Analysis'!$D$9,"Pass","Fail"),"")</f>
        <v/>
      </c>
      <c r="I3639" s="338" t="str">
        <f t="shared" si="58"/>
        <v/>
      </c>
      <c r="J3639" s="339"/>
      <c r="K3639" s="339"/>
      <c r="L3639" s="339"/>
      <c r="M3639" s="339"/>
      <c r="N3639" s="339"/>
      <c r="O3639" s="339"/>
      <c r="P3639" s="339"/>
      <c r="Q3639" s="339"/>
    </row>
    <row r="3640" spans="1:17" ht="13.5" customHeight="1">
      <c r="A3640" s="481"/>
      <c r="B3640" s="481"/>
      <c r="C3640" s="481"/>
      <c r="D3640" s="481"/>
      <c r="E3640" s="481"/>
      <c r="F3640" s="339"/>
      <c r="G3640" s="340" t="str">
        <f>IF(ISNUMBER(E3640),E3640/'Bulk DivVar Analysis'!$C$7,"")</f>
        <v/>
      </c>
      <c r="H3640" s="338" t="str">
        <f>IF(ISNUMBER(E3640), IF(G3640&gt;'Bulk DivVar Analysis'!$D$9,"Pass","Fail"),"")</f>
        <v/>
      </c>
      <c r="I3640" s="338" t="str">
        <f t="shared" si="58"/>
        <v/>
      </c>
      <c r="J3640" s="339"/>
      <c r="K3640" s="339"/>
      <c r="L3640" s="339"/>
      <c r="M3640" s="339"/>
      <c r="N3640" s="339"/>
      <c r="O3640" s="339"/>
      <c r="P3640" s="339"/>
      <c r="Q3640" s="339"/>
    </row>
    <row r="3641" spans="1:17" ht="13.5" customHeight="1">
      <c r="A3641" s="481"/>
      <c r="B3641" s="481"/>
      <c r="C3641" s="481"/>
      <c r="D3641" s="481"/>
      <c r="E3641" s="481"/>
      <c r="F3641" s="339"/>
      <c r="G3641" s="340" t="str">
        <f>IF(ISNUMBER(E3641),E3641/'Bulk DivVar Analysis'!$C$7,"")</f>
        <v/>
      </c>
      <c r="H3641" s="338" t="str">
        <f>IF(ISNUMBER(E3641), IF(G3641&gt;'Bulk DivVar Analysis'!$D$9,"Pass","Fail"),"")</f>
        <v/>
      </c>
      <c r="I3641" s="338" t="str">
        <f t="shared" si="58"/>
        <v/>
      </c>
      <c r="J3641" s="339"/>
      <c r="K3641" s="339"/>
      <c r="L3641" s="339"/>
      <c r="M3641" s="339"/>
      <c r="N3641" s="339"/>
      <c r="O3641" s="339"/>
      <c r="P3641" s="339"/>
      <c r="Q3641" s="339"/>
    </row>
    <row r="3642" spans="1:17" ht="13.5" customHeight="1">
      <c r="A3642" s="481"/>
      <c r="B3642" s="481"/>
      <c r="C3642" s="481"/>
      <c r="D3642" s="481"/>
      <c r="E3642" s="481"/>
      <c r="F3642" s="339"/>
      <c r="G3642" s="340" t="str">
        <f>IF(ISNUMBER(E3642),E3642/'Bulk DivVar Analysis'!$C$7,"")</f>
        <v/>
      </c>
      <c r="H3642" s="338" t="str">
        <f>IF(ISNUMBER(E3642), IF(G3642&gt;'Bulk DivVar Analysis'!$D$9,"Pass","Fail"),"")</f>
        <v/>
      </c>
      <c r="I3642" s="338" t="str">
        <f t="shared" si="58"/>
        <v/>
      </c>
      <c r="J3642" s="339"/>
      <c r="K3642" s="339"/>
      <c r="L3642" s="339"/>
      <c r="M3642" s="339"/>
      <c r="N3642" s="339"/>
      <c r="O3642" s="339"/>
      <c r="P3642" s="339"/>
      <c r="Q3642" s="339"/>
    </row>
    <row r="3643" spans="1:17" ht="13.5" customHeight="1">
      <c r="A3643" s="481"/>
      <c r="B3643" s="481"/>
      <c r="C3643" s="481"/>
      <c r="D3643" s="481"/>
      <c r="E3643" s="481"/>
      <c r="F3643" s="339"/>
      <c r="G3643" s="340" t="str">
        <f>IF(ISNUMBER(E3643),E3643/'Bulk DivVar Analysis'!$C$7,"")</f>
        <v/>
      </c>
      <c r="H3643" s="338" t="str">
        <f>IF(ISNUMBER(E3643), IF(G3643&gt;'Bulk DivVar Analysis'!$D$9,"Pass","Fail"),"")</f>
        <v/>
      </c>
      <c r="I3643" s="338" t="str">
        <f t="shared" si="58"/>
        <v/>
      </c>
      <c r="J3643" s="339"/>
      <c r="K3643" s="339"/>
      <c r="L3643" s="339"/>
      <c r="M3643" s="339"/>
      <c r="N3643" s="339"/>
      <c r="O3643" s="339"/>
      <c r="P3643" s="339"/>
      <c r="Q3643" s="339"/>
    </row>
    <row r="3644" spans="1:17" ht="13.5" customHeight="1">
      <c r="A3644" s="481"/>
      <c r="B3644" s="481"/>
      <c r="C3644" s="481"/>
      <c r="D3644" s="481"/>
      <c r="E3644" s="481"/>
      <c r="F3644" s="339"/>
      <c r="G3644" s="340" t="str">
        <f>IF(ISNUMBER(E3644),E3644/'Bulk DivVar Analysis'!$C$7,"")</f>
        <v/>
      </c>
      <c r="H3644" s="338" t="str">
        <f>IF(ISNUMBER(E3644), IF(G3644&gt;'Bulk DivVar Analysis'!$D$9,"Pass","Fail"),"")</f>
        <v/>
      </c>
      <c r="I3644" s="338" t="str">
        <f t="shared" si="58"/>
        <v/>
      </c>
      <c r="J3644" s="339"/>
      <c r="K3644" s="339"/>
      <c r="L3644" s="339"/>
      <c r="M3644" s="339"/>
      <c r="N3644" s="339"/>
      <c r="O3644" s="339"/>
      <c r="P3644" s="339"/>
      <c r="Q3644" s="339"/>
    </row>
    <row r="3645" spans="1:17" ht="13.5" customHeight="1">
      <c r="A3645" s="481"/>
      <c r="B3645" s="481"/>
      <c r="C3645" s="481"/>
      <c r="D3645" s="481"/>
      <c r="E3645" s="481"/>
      <c r="F3645" s="339"/>
      <c r="G3645" s="340" t="str">
        <f>IF(ISNUMBER(E3645),E3645/'Bulk DivVar Analysis'!$C$7,"")</f>
        <v/>
      </c>
      <c r="H3645" s="338" t="str">
        <f>IF(ISNUMBER(E3645), IF(G3645&gt;'Bulk DivVar Analysis'!$D$9,"Pass","Fail"),"")</f>
        <v/>
      </c>
      <c r="I3645" s="338" t="str">
        <f t="shared" si="58"/>
        <v/>
      </c>
      <c r="J3645" s="339"/>
      <c r="K3645" s="339"/>
      <c r="L3645" s="339"/>
      <c r="M3645" s="339"/>
      <c r="N3645" s="339"/>
      <c r="O3645" s="339"/>
      <c r="P3645" s="339"/>
      <c r="Q3645" s="339"/>
    </row>
    <row r="3646" spans="1:17" ht="13.5" customHeight="1">
      <c r="A3646" s="481"/>
      <c r="B3646" s="481"/>
      <c r="C3646" s="481"/>
      <c r="D3646" s="481"/>
      <c r="E3646" s="481"/>
      <c r="F3646" s="339"/>
      <c r="G3646" s="340" t="str">
        <f>IF(ISNUMBER(E3646),E3646/'Bulk DivVar Analysis'!$C$7,"")</f>
        <v/>
      </c>
      <c r="H3646" s="338" t="str">
        <f>IF(ISNUMBER(E3646), IF(G3646&gt;'Bulk DivVar Analysis'!$D$9,"Pass","Fail"),"")</f>
        <v/>
      </c>
      <c r="I3646" s="338" t="str">
        <f t="shared" si="58"/>
        <v/>
      </c>
      <c r="J3646" s="339"/>
      <c r="K3646" s="339"/>
      <c r="L3646" s="339"/>
      <c r="M3646" s="339"/>
      <c r="N3646" s="339"/>
      <c r="O3646" s="339"/>
      <c r="P3646" s="339"/>
      <c r="Q3646" s="339"/>
    </row>
    <row r="3647" spans="1:17" ht="13.5" customHeight="1">
      <c r="A3647" s="481"/>
      <c r="B3647" s="481"/>
      <c r="C3647" s="481"/>
      <c r="D3647" s="481"/>
      <c r="E3647" s="481"/>
      <c r="F3647" s="339"/>
      <c r="G3647" s="340" t="str">
        <f>IF(ISNUMBER(E3647),E3647/'Bulk DivVar Analysis'!$C$7,"")</f>
        <v/>
      </c>
      <c r="H3647" s="338" t="str">
        <f>IF(ISNUMBER(E3647), IF(G3647&gt;'Bulk DivVar Analysis'!$D$9,"Pass","Fail"),"")</f>
        <v/>
      </c>
      <c r="I3647" s="338" t="str">
        <f t="shared" si="58"/>
        <v/>
      </c>
      <c r="J3647" s="339"/>
      <c r="K3647" s="339"/>
      <c r="L3647" s="339"/>
      <c r="M3647" s="339"/>
      <c r="N3647" s="339"/>
      <c r="O3647" s="339"/>
      <c r="P3647" s="339"/>
      <c r="Q3647" s="339"/>
    </row>
    <row r="3648" spans="1:17" ht="13.5" customHeight="1">
      <c r="A3648" s="481"/>
      <c r="B3648" s="481"/>
      <c r="C3648" s="481"/>
      <c r="D3648" s="481"/>
      <c r="E3648" s="481"/>
      <c r="F3648" s="339"/>
      <c r="G3648" s="340" t="str">
        <f>IF(ISNUMBER(E3648),E3648/'Bulk DivVar Analysis'!$C$7,"")</f>
        <v/>
      </c>
      <c r="H3648" s="338" t="str">
        <f>IF(ISNUMBER(E3648), IF(G3648&gt;'Bulk DivVar Analysis'!$D$9,"Pass","Fail"),"")</f>
        <v/>
      </c>
      <c r="I3648" s="338" t="str">
        <f t="shared" si="58"/>
        <v/>
      </c>
      <c r="J3648" s="339"/>
      <c r="K3648" s="339"/>
      <c r="L3648" s="339"/>
      <c r="M3648" s="339"/>
      <c r="N3648" s="339"/>
      <c r="O3648" s="339"/>
      <c r="P3648" s="339"/>
      <c r="Q3648" s="339"/>
    </row>
    <row r="3649" spans="1:17" ht="13.5" customHeight="1">
      <c r="A3649" s="481"/>
      <c r="B3649" s="481"/>
      <c r="C3649" s="481"/>
      <c r="D3649" s="481"/>
      <c r="E3649" s="481"/>
      <c r="F3649" s="339"/>
      <c r="G3649" s="340" t="str">
        <f>IF(ISNUMBER(E3649),E3649/'Bulk DivVar Analysis'!$C$7,"")</f>
        <v/>
      </c>
      <c r="H3649" s="338" t="str">
        <f>IF(ISNUMBER(E3649), IF(G3649&gt;'Bulk DivVar Analysis'!$D$9,"Pass","Fail"),"")</f>
        <v/>
      </c>
      <c r="I3649" s="338" t="str">
        <f t="shared" si="58"/>
        <v/>
      </c>
      <c r="J3649" s="339"/>
      <c r="K3649" s="339"/>
      <c r="L3649" s="339"/>
      <c r="M3649" s="339"/>
      <c r="N3649" s="339"/>
      <c r="O3649" s="339"/>
      <c r="P3649" s="339"/>
      <c r="Q3649" s="339"/>
    </row>
    <row r="3650" spans="1:17" ht="13.5" customHeight="1">
      <c r="A3650" s="481"/>
      <c r="B3650" s="481"/>
      <c r="C3650" s="481"/>
      <c r="D3650" s="481"/>
      <c r="E3650" s="481"/>
      <c r="F3650" s="339"/>
      <c r="G3650" s="340" t="str">
        <f>IF(ISNUMBER(E3650),E3650/'Bulk DivVar Analysis'!$C$7,"")</f>
        <v/>
      </c>
      <c r="H3650" s="338" t="str">
        <f>IF(ISNUMBER(E3650), IF(G3650&gt;'Bulk DivVar Analysis'!$D$9,"Pass","Fail"),"")</f>
        <v/>
      </c>
      <c r="I3650" s="338" t="str">
        <f t="shared" si="58"/>
        <v/>
      </c>
      <c r="J3650" s="339"/>
      <c r="K3650" s="339"/>
      <c r="L3650" s="339"/>
      <c r="M3650" s="339"/>
      <c r="N3650" s="339"/>
      <c r="O3650" s="339"/>
      <c r="P3650" s="339"/>
      <c r="Q3650" s="339"/>
    </row>
    <row r="3651" spans="1:17" ht="13.5" customHeight="1">
      <c r="A3651" s="481"/>
      <c r="B3651" s="481"/>
      <c r="C3651" s="481"/>
      <c r="D3651" s="481"/>
      <c r="E3651" s="481"/>
      <c r="F3651" s="339"/>
      <c r="G3651" s="340" t="str">
        <f>IF(ISNUMBER(E3651),E3651/'Bulk DivVar Analysis'!$C$7,"")</f>
        <v/>
      </c>
      <c r="H3651" s="338" t="str">
        <f>IF(ISNUMBER(E3651), IF(G3651&gt;'Bulk DivVar Analysis'!$D$9,"Pass","Fail"),"")</f>
        <v/>
      </c>
      <c r="I3651" s="338" t="str">
        <f t="shared" ref="I3651:I3714" si="59">_xlfn.TEXTJOIN("_",TRUE,B3651,C3651)</f>
        <v/>
      </c>
      <c r="J3651" s="339"/>
      <c r="K3651" s="339"/>
      <c r="L3651" s="339"/>
      <c r="M3651" s="339"/>
      <c r="N3651" s="339"/>
      <c r="O3651" s="339"/>
      <c r="P3651" s="339"/>
      <c r="Q3651" s="339"/>
    </row>
    <row r="3652" spans="1:17" ht="13.5" customHeight="1">
      <c r="A3652" s="481"/>
      <c r="B3652" s="481"/>
      <c r="C3652" s="481"/>
      <c r="D3652" s="481"/>
      <c r="E3652" s="481"/>
      <c r="F3652" s="339"/>
      <c r="G3652" s="340" t="str">
        <f>IF(ISNUMBER(E3652),E3652/'Bulk DivVar Analysis'!$C$7,"")</f>
        <v/>
      </c>
      <c r="H3652" s="338" t="str">
        <f>IF(ISNUMBER(E3652), IF(G3652&gt;'Bulk DivVar Analysis'!$D$9,"Pass","Fail"),"")</f>
        <v/>
      </c>
      <c r="I3652" s="338" t="str">
        <f t="shared" si="59"/>
        <v/>
      </c>
      <c r="J3652" s="339"/>
      <c r="K3652" s="339"/>
      <c r="L3652" s="339"/>
      <c r="M3652" s="339"/>
      <c r="N3652" s="339"/>
      <c r="O3652" s="339"/>
      <c r="P3652" s="339"/>
      <c r="Q3652" s="339"/>
    </row>
    <row r="3653" spans="1:17" ht="13.5" customHeight="1">
      <c r="A3653" s="481"/>
      <c r="B3653" s="481"/>
      <c r="C3653" s="481"/>
      <c r="D3653" s="481"/>
      <c r="E3653" s="481"/>
      <c r="F3653" s="339"/>
      <c r="G3653" s="340" t="str">
        <f>IF(ISNUMBER(E3653),E3653/'Bulk DivVar Analysis'!$C$7,"")</f>
        <v/>
      </c>
      <c r="H3653" s="338" t="str">
        <f>IF(ISNUMBER(E3653), IF(G3653&gt;'Bulk DivVar Analysis'!$D$9,"Pass","Fail"),"")</f>
        <v/>
      </c>
      <c r="I3653" s="338" t="str">
        <f t="shared" si="59"/>
        <v/>
      </c>
      <c r="J3653" s="339"/>
      <c r="K3653" s="339"/>
      <c r="L3653" s="339"/>
      <c r="M3653" s="339"/>
      <c r="N3653" s="339"/>
      <c r="O3653" s="339"/>
      <c r="P3653" s="339"/>
      <c r="Q3653" s="339"/>
    </row>
    <row r="3654" spans="1:17" ht="13.5" customHeight="1">
      <c r="A3654" s="481"/>
      <c r="B3654" s="481"/>
      <c r="C3654" s="481"/>
      <c r="D3654" s="481"/>
      <c r="E3654" s="481"/>
      <c r="F3654" s="339"/>
      <c r="G3654" s="340" t="str">
        <f>IF(ISNUMBER(E3654),E3654/'Bulk DivVar Analysis'!$C$7,"")</f>
        <v/>
      </c>
      <c r="H3654" s="338" t="str">
        <f>IF(ISNUMBER(E3654), IF(G3654&gt;'Bulk DivVar Analysis'!$D$9,"Pass","Fail"),"")</f>
        <v/>
      </c>
      <c r="I3654" s="338" t="str">
        <f t="shared" si="59"/>
        <v/>
      </c>
      <c r="J3654" s="339"/>
      <c r="K3654" s="339"/>
      <c r="L3654" s="339"/>
      <c r="M3654" s="339"/>
      <c r="N3654" s="339"/>
      <c r="O3654" s="339"/>
      <c r="P3654" s="339"/>
      <c r="Q3654" s="339"/>
    </row>
    <row r="3655" spans="1:17" ht="13.5" customHeight="1">
      <c r="A3655" s="481"/>
      <c r="B3655" s="481"/>
      <c r="C3655" s="481"/>
      <c r="D3655" s="481"/>
      <c r="E3655" s="481"/>
      <c r="F3655" s="339"/>
      <c r="G3655" s="340" t="str">
        <f>IF(ISNUMBER(E3655),E3655/'Bulk DivVar Analysis'!$C$7,"")</f>
        <v/>
      </c>
      <c r="H3655" s="338" t="str">
        <f>IF(ISNUMBER(E3655), IF(G3655&gt;'Bulk DivVar Analysis'!$D$9,"Pass","Fail"),"")</f>
        <v/>
      </c>
      <c r="I3655" s="338" t="str">
        <f t="shared" si="59"/>
        <v/>
      </c>
      <c r="J3655" s="339"/>
      <c r="K3655" s="339"/>
      <c r="L3655" s="339"/>
      <c r="M3655" s="339"/>
      <c r="N3655" s="339"/>
      <c r="O3655" s="339"/>
      <c r="P3655" s="339"/>
      <c r="Q3655" s="339"/>
    </row>
    <row r="3656" spans="1:17" ht="13.5" customHeight="1">
      <c r="A3656" s="481"/>
      <c r="B3656" s="481"/>
      <c r="C3656" s="481"/>
      <c r="D3656" s="481"/>
      <c r="E3656" s="481"/>
      <c r="F3656" s="339"/>
      <c r="G3656" s="340" t="str">
        <f>IF(ISNUMBER(E3656),E3656/'Bulk DivVar Analysis'!$C$7,"")</f>
        <v/>
      </c>
      <c r="H3656" s="338" t="str">
        <f>IF(ISNUMBER(E3656), IF(G3656&gt;'Bulk DivVar Analysis'!$D$9,"Pass","Fail"),"")</f>
        <v/>
      </c>
      <c r="I3656" s="338" t="str">
        <f t="shared" si="59"/>
        <v/>
      </c>
      <c r="J3656" s="339"/>
      <c r="K3656" s="339"/>
      <c r="L3656" s="339"/>
      <c r="M3656" s="339"/>
      <c r="N3656" s="339"/>
      <c r="O3656" s="339"/>
      <c r="P3656" s="339"/>
      <c r="Q3656" s="339"/>
    </row>
    <row r="3657" spans="1:17" ht="13.5" customHeight="1">
      <c r="A3657" s="481"/>
      <c r="B3657" s="481"/>
      <c r="C3657" s="481"/>
      <c r="D3657" s="481"/>
      <c r="E3657" s="481"/>
      <c r="F3657" s="339"/>
      <c r="G3657" s="340" t="str">
        <f>IF(ISNUMBER(E3657),E3657/'Bulk DivVar Analysis'!$C$7,"")</f>
        <v/>
      </c>
      <c r="H3657" s="338" t="str">
        <f>IF(ISNUMBER(E3657), IF(G3657&gt;'Bulk DivVar Analysis'!$D$9,"Pass","Fail"),"")</f>
        <v/>
      </c>
      <c r="I3657" s="338" t="str">
        <f t="shared" si="59"/>
        <v/>
      </c>
      <c r="J3657" s="339"/>
      <c r="K3657" s="339"/>
      <c r="L3657" s="339"/>
      <c r="M3657" s="339"/>
      <c r="N3657" s="339"/>
      <c r="O3657" s="339"/>
      <c r="P3657" s="339"/>
      <c r="Q3657" s="339"/>
    </row>
    <row r="3658" spans="1:17" ht="13.5" customHeight="1">
      <c r="A3658" s="481"/>
      <c r="B3658" s="481"/>
      <c r="C3658" s="481"/>
      <c r="D3658" s="481"/>
      <c r="E3658" s="481"/>
      <c r="F3658" s="339"/>
      <c r="G3658" s="340" t="str">
        <f>IF(ISNUMBER(E3658),E3658/'Bulk DivVar Analysis'!$C$7,"")</f>
        <v/>
      </c>
      <c r="H3658" s="338" t="str">
        <f>IF(ISNUMBER(E3658), IF(G3658&gt;'Bulk DivVar Analysis'!$D$9,"Pass","Fail"),"")</f>
        <v/>
      </c>
      <c r="I3658" s="338" t="str">
        <f t="shared" si="59"/>
        <v/>
      </c>
      <c r="J3658" s="339"/>
      <c r="K3658" s="339"/>
      <c r="L3658" s="339"/>
      <c r="M3658" s="339"/>
      <c r="N3658" s="339"/>
      <c r="O3658" s="339"/>
      <c r="P3658" s="339"/>
      <c r="Q3658" s="339"/>
    </row>
    <row r="3659" spans="1:17" ht="13.5" customHeight="1">
      <c r="A3659" s="481"/>
      <c r="B3659" s="481"/>
      <c r="C3659" s="481"/>
      <c r="D3659" s="481"/>
      <c r="E3659" s="481"/>
      <c r="F3659" s="339"/>
      <c r="G3659" s="340" t="str">
        <f>IF(ISNUMBER(E3659),E3659/'Bulk DivVar Analysis'!$C$7,"")</f>
        <v/>
      </c>
      <c r="H3659" s="338" t="str">
        <f>IF(ISNUMBER(E3659), IF(G3659&gt;'Bulk DivVar Analysis'!$D$9,"Pass","Fail"),"")</f>
        <v/>
      </c>
      <c r="I3659" s="338" t="str">
        <f t="shared" si="59"/>
        <v/>
      </c>
      <c r="J3659" s="339"/>
      <c r="K3659" s="339"/>
      <c r="L3659" s="339"/>
      <c r="M3659" s="339"/>
      <c r="N3659" s="339"/>
      <c r="O3659" s="339"/>
      <c r="P3659" s="339"/>
      <c r="Q3659" s="339"/>
    </row>
    <row r="3660" spans="1:17" ht="13.5" customHeight="1">
      <c r="A3660" s="481"/>
      <c r="B3660" s="481"/>
      <c r="C3660" s="481"/>
      <c r="D3660" s="481"/>
      <c r="E3660" s="481"/>
      <c r="F3660" s="339"/>
      <c r="G3660" s="340" t="str">
        <f>IF(ISNUMBER(E3660),E3660/'Bulk DivVar Analysis'!$C$7,"")</f>
        <v/>
      </c>
      <c r="H3660" s="338" t="str">
        <f>IF(ISNUMBER(E3660), IF(G3660&gt;'Bulk DivVar Analysis'!$D$9,"Pass","Fail"),"")</f>
        <v/>
      </c>
      <c r="I3660" s="338" t="str">
        <f t="shared" si="59"/>
        <v/>
      </c>
      <c r="J3660" s="339"/>
      <c r="K3660" s="339"/>
      <c r="L3660" s="339"/>
      <c r="M3660" s="339"/>
      <c r="N3660" s="339"/>
      <c r="O3660" s="339"/>
      <c r="P3660" s="339"/>
      <c r="Q3660" s="339"/>
    </row>
    <row r="3661" spans="1:17" ht="13.5" customHeight="1">
      <c r="A3661" s="481"/>
      <c r="B3661" s="481"/>
      <c r="C3661" s="481"/>
      <c r="D3661" s="481"/>
      <c r="E3661" s="481"/>
      <c r="F3661" s="339"/>
      <c r="G3661" s="340" t="str">
        <f>IF(ISNUMBER(E3661),E3661/'Bulk DivVar Analysis'!$C$7,"")</f>
        <v/>
      </c>
      <c r="H3661" s="338" t="str">
        <f>IF(ISNUMBER(E3661), IF(G3661&gt;'Bulk DivVar Analysis'!$D$9,"Pass","Fail"),"")</f>
        <v/>
      </c>
      <c r="I3661" s="338" t="str">
        <f t="shared" si="59"/>
        <v/>
      </c>
      <c r="J3661" s="339"/>
      <c r="K3661" s="339"/>
      <c r="L3661" s="339"/>
      <c r="M3661" s="339"/>
      <c r="N3661" s="339"/>
      <c r="O3661" s="339"/>
      <c r="P3661" s="339"/>
      <c r="Q3661" s="339"/>
    </row>
    <row r="3662" spans="1:17" ht="13.5" customHeight="1">
      <c r="A3662" s="481"/>
      <c r="B3662" s="481"/>
      <c r="C3662" s="481"/>
      <c r="D3662" s="481"/>
      <c r="E3662" s="481"/>
      <c r="F3662" s="339"/>
      <c r="G3662" s="340" t="str">
        <f>IF(ISNUMBER(E3662),E3662/'Bulk DivVar Analysis'!$C$7,"")</f>
        <v/>
      </c>
      <c r="H3662" s="338" t="str">
        <f>IF(ISNUMBER(E3662), IF(G3662&gt;'Bulk DivVar Analysis'!$D$9,"Pass","Fail"),"")</f>
        <v/>
      </c>
      <c r="I3662" s="338" t="str">
        <f t="shared" si="59"/>
        <v/>
      </c>
      <c r="J3662" s="339"/>
      <c r="K3662" s="339"/>
      <c r="L3662" s="339"/>
      <c r="M3662" s="339"/>
      <c r="N3662" s="339"/>
      <c r="O3662" s="339"/>
      <c r="P3662" s="339"/>
      <c r="Q3662" s="339"/>
    </row>
    <row r="3663" spans="1:17" ht="13.5" customHeight="1">
      <c r="A3663" s="481"/>
      <c r="B3663" s="481"/>
      <c r="C3663" s="481"/>
      <c r="D3663" s="481"/>
      <c r="E3663" s="481"/>
      <c r="F3663" s="339"/>
      <c r="G3663" s="340" t="str">
        <f>IF(ISNUMBER(E3663),E3663/'Bulk DivVar Analysis'!$C$7,"")</f>
        <v/>
      </c>
      <c r="H3663" s="338" t="str">
        <f>IF(ISNUMBER(E3663), IF(G3663&gt;'Bulk DivVar Analysis'!$D$9,"Pass","Fail"),"")</f>
        <v/>
      </c>
      <c r="I3663" s="338" t="str">
        <f t="shared" si="59"/>
        <v/>
      </c>
      <c r="J3663" s="339"/>
      <c r="K3663" s="339"/>
      <c r="L3663" s="339"/>
      <c r="M3663" s="339"/>
      <c r="N3663" s="339"/>
      <c r="O3663" s="339"/>
      <c r="P3663" s="339"/>
      <c r="Q3663" s="339"/>
    </row>
    <row r="3664" spans="1:17" ht="13.5" customHeight="1">
      <c r="A3664" s="481"/>
      <c r="B3664" s="481"/>
      <c r="C3664" s="481"/>
      <c r="D3664" s="481"/>
      <c r="E3664" s="481"/>
      <c r="F3664" s="339"/>
      <c r="G3664" s="340" t="str">
        <f>IF(ISNUMBER(E3664),E3664/'Bulk DivVar Analysis'!$C$7,"")</f>
        <v/>
      </c>
      <c r="H3664" s="338" t="str">
        <f>IF(ISNUMBER(E3664), IF(G3664&gt;'Bulk DivVar Analysis'!$D$9,"Pass","Fail"),"")</f>
        <v/>
      </c>
      <c r="I3664" s="338" t="str">
        <f t="shared" si="59"/>
        <v/>
      </c>
      <c r="J3664" s="339"/>
      <c r="K3664" s="339"/>
      <c r="L3664" s="339"/>
      <c r="M3664" s="339"/>
      <c r="N3664" s="339"/>
      <c r="O3664" s="339"/>
      <c r="P3664" s="339"/>
      <c r="Q3664" s="339"/>
    </row>
    <row r="3665" spans="1:17" ht="13.5" customHeight="1">
      <c r="A3665" s="481"/>
      <c r="B3665" s="481"/>
      <c r="C3665" s="481"/>
      <c r="D3665" s="481"/>
      <c r="E3665" s="481"/>
      <c r="F3665" s="339"/>
      <c r="G3665" s="340" t="str">
        <f>IF(ISNUMBER(E3665),E3665/'Bulk DivVar Analysis'!$C$7,"")</f>
        <v/>
      </c>
      <c r="H3665" s="338" t="str">
        <f>IF(ISNUMBER(E3665), IF(G3665&gt;'Bulk DivVar Analysis'!$D$9,"Pass","Fail"),"")</f>
        <v/>
      </c>
      <c r="I3665" s="338" t="str">
        <f t="shared" si="59"/>
        <v/>
      </c>
      <c r="J3665" s="339"/>
      <c r="K3665" s="339"/>
      <c r="L3665" s="339"/>
      <c r="M3665" s="339"/>
      <c r="N3665" s="339"/>
      <c r="O3665" s="339"/>
      <c r="P3665" s="339"/>
      <c r="Q3665" s="339"/>
    </row>
    <row r="3666" spans="1:17" ht="13.5" customHeight="1">
      <c r="A3666" s="481"/>
      <c r="B3666" s="481"/>
      <c r="C3666" s="481"/>
      <c r="D3666" s="481"/>
      <c r="E3666" s="481"/>
      <c r="F3666" s="339"/>
      <c r="G3666" s="340" t="str">
        <f>IF(ISNUMBER(E3666),E3666/'Bulk DivVar Analysis'!$C$7,"")</f>
        <v/>
      </c>
      <c r="H3666" s="338" t="str">
        <f>IF(ISNUMBER(E3666), IF(G3666&gt;'Bulk DivVar Analysis'!$D$9,"Pass","Fail"),"")</f>
        <v/>
      </c>
      <c r="I3666" s="338" t="str">
        <f t="shared" si="59"/>
        <v/>
      </c>
      <c r="J3666" s="339"/>
      <c r="K3666" s="339"/>
      <c r="L3666" s="339"/>
      <c r="M3666" s="339"/>
      <c r="N3666" s="339"/>
      <c r="O3666" s="339"/>
      <c r="P3666" s="339"/>
      <c r="Q3666" s="339"/>
    </row>
    <row r="3667" spans="1:17" ht="13.5" customHeight="1">
      <c r="A3667" s="481"/>
      <c r="B3667" s="481"/>
      <c r="C3667" s="481"/>
      <c r="D3667" s="481"/>
      <c r="E3667" s="481"/>
      <c r="F3667" s="339"/>
      <c r="G3667" s="340" t="str">
        <f>IF(ISNUMBER(E3667),E3667/'Bulk DivVar Analysis'!$C$7,"")</f>
        <v/>
      </c>
      <c r="H3667" s="338" t="str">
        <f>IF(ISNUMBER(E3667), IF(G3667&gt;'Bulk DivVar Analysis'!$D$9,"Pass","Fail"),"")</f>
        <v/>
      </c>
      <c r="I3667" s="338" t="str">
        <f t="shared" si="59"/>
        <v/>
      </c>
      <c r="J3667" s="339"/>
      <c r="K3667" s="339"/>
      <c r="L3667" s="339"/>
      <c r="M3667" s="339"/>
      <c r="N3667" s="339"/>
      <c r="O3667" s="339"/>
      <c r="P3667" s="339"/>
      <c r="Q3667" s="339"/>
    </row>
    <row r="3668" spans="1:17" ht="13.5" customHeight="1">
      <c r="A3668" s="481"/>
      <c r="B3668" s="481"/>
      <c r="C3668" s="481"/>
      <c r="D3668" s="481"/>
      <c r="E3668" s="481"/>
      <c r="F3668" s="339"/>
      <c r="G3668" s="340" t="str">
        <f>IF(ISNUMBER(E3668),E3668/'Bulk DivVar Analysis'!$C$7,"")</f>
        <v/>
      </c>
      <c r="H3668" s="338" t="str">
        <f>IF(ISNUMBER(E3668), IF(G3668&gt;'Bulk DivVar Analysis'!$D$9,"Pass","Fail"),"")</f>
        <v/>
      </c>
      <c r="I3668" s="338" t="str">
        <f t="shared" si="59"/>
        <v/>
      </c>
      <c r="J3668" s="339"/>
      <c r="K3668" s="339"/>
      <c r="L3668" s="339"/>
      <c r="M3668" s="339"/>
      <c r="N3668" s="339"/>
      <c r="O3668" s="339"/>
      <c r="P3668" s="339"/>
      <c r="Q3668" s="339"/>
    </row>
    <row r="3669" spans="1:17" ht="13.5" customHeight="1">
      <c r="A3669" s="481"/>
      <c r="B3669" s="481"/>
      <c r="C3669" s="481"/>
      <c r="D3669" s="481"/>
      <c r="E3669" s="481"/>
      <c r="F3669" s="339"/>
      <c r="G3669" s="340" t="str">
        <f>IF(ISNUMBER(E3669),E3669/'Bulk DivVar Analysis'!$C$7,"")</f>
        <v/>
      </c>
      <c r="H3669" s="338" t="str">
        <f>IF(ISNUMBER(E3669), IF(G3669&gt;'Bulk DivVar Analysis'!$D$9,"Pass","Fail"),"")</f>
        <v/>
      </c>
      <c r="I3669" s="338" t="str">
        <f t="shared" si="59"/>
        <v/>
      </c>
      <c r="J3669" s="339"/>
      <c r="K3669" s="339"/>
      <c r="L3669" s="339"/>
      <c r="M3669" s="339"/>
      <c r="N3669" s="339"/>
      <c r="O3669" s="339"/>
      <c r="P3669" s="339"/>
      <c r="Q3669" s="339"/>
    </row>
    <row r="3670" spans="1:17" ht="13.5" customHeight="1">
      <c r="A3670" s="481"/>
      <c r="B3670" s="481"/>
      <c r="C3670" s="481"/>
      <c r="D3670" s="481"/>
      <c r="E3670" s="481"/>
      <c r="F3670" s="339"/>
      <c r="G3670" s="340" t="str">
        <f>IF(ISNUMBER(E3670),E3670/'Bulk DivVar Analysis'!$C$7,"")</f>
        <v/>
      </c>
      <c r="H3670" s="338" t="str">
        <f>IF(ISNUMBER(E3670), IF(G3670&gt;'Bulk DivVar Analysis'!$D$9,"Pass","Fail"),"")</f>
        <v/>
      </c>
      <c r="I3670" s="338" t="str">
        <f t="shared" si="59"/>
        <v/>
      </c>
      <c r="J3670" s="339"/>
      <c r="K3670" s="339"/>
      <c r="L3670" s="339"/>
      <c r="M3670" s="339"/>
      <c r="N3670" s="339"/>
      <c r="O3670" s="339"/>
      <c r="P3670" s="339"/>
      <c r="Q3670" s="339"/>
    </row>
    <row r="3671" spans="1:17" ht="13.5" customHeight="1">
      <c r="A3671" s="481"/>
      <c r="B3671" s="481"/>
      <c r="C3671" s="481"/>
      <c r="D3671" s="481"/>
      <c r="E3671" s="481"/>
      <c r="F3671" s="339"/>
      <c r="G3671" s="340" t="str">
        <f>IF(ISNUMBER(E3671),E3671/'Bulk DivVar Analysis'!$C$7,"")</f>
        <v/>
      </c>
      <c r="H3671" s="338" t="str">
        <f>IF(ISNUMBER(E3671), IF(G3671&gt;'Bulk DivVar Analysis'!$D$9,"Pass","Fail"),"")</f>
        <v/>
      </c>
      <c r="I3671" s="338" t="str">
        <f t="shared" si="59"/>
        <v/>
      </c>
      <c r="J3671" s="339"/>
      <c r="K3671" s="339"/>
      <c r="L3671" s="339"/>
      <c r="M3671" s="339"/>
      <c r="N3671" s="339"/>
      <c r="O3671" s="339"/>
      <c r="P3671" s="339"/>
      <c r="Q3671" s="339"/>
    </row>
    <row r="3672" spans="1:17" ht="13.5" customHeight="1">
      <c r="A3672" s="481"/>
      <c r="B3672" s="481"/>
      <c r="C3672" s="481"/>
      <c r="D3672" s="481"/>
      <c r="E3672" s="481"/>
      <c r="F3672" s="339"/>
      <c r="G3672" s="340" t="str">
        <f>IF(ISNUMBER(E3672),E3672/'Bulk DivVar Analysis'!$C$7,"")</f>
        <v/>
      </c>
      <c r="H3672" s="338" t="str">
        <f>IF(ISNUMBER(E3672), IF(G3672&gt;'Bulk DivVar Analysis'!$D$9,"Pass","Fail"),"")</f>
        <v/>
      </c>
      <c r="I3672" s="338" t="str">
        <f t="shared" si="59"/>
        <v/>
      </c>
      <c r="J3672" s="339"/>
      <c r="K3672" s="339"/>
      <c r="L3672" s="339"/>
      <c r="M3672" s="339"/>
      <c r="N3672" s="339"/>
      <c r="O3672" s="339"/>
      <c r="P3672" s="339"/>
      <c r="Q3672" s="339"/>
    </row>
    <row r="3673" spans="1:17" ht="13.5" customHeight="1">
      <c r="A3673" s="481"/>
      <c r="B3673" s="481"/>
      <c r="C3673" s="481"/>
      <c r="D3673" s="481"/>
      <c r="E3673" s="481"/>
      <c r="F3673" s="339"/>
      <c r="G3673" s="340" t="str">
        <f>IF(ISNUMBER(E3673),E3673/'Bulk DivVar Analysis'!$C$7,"")</f>
        <v/>
      </c>
      <c r="H3673" s="338" t="str">
        <f>IF(ISNUMBER(E3673), IF(G3673&gt;'Bulk DivVar Analysis'!$D$9,"Pass","Fail"),"")</f>
        <v/>
      </c>
      <c r="I3673" s="338" t="str">
        <f t="shared" si="59"/>
        <v/>
      </c>
      <c r="J3673" s="339"/>
      <c r="K3673" s="339"/>
      <c r="L3673" s="339"/>
      <c r="M3673" s="339"/>
      <c r="N3673" s="339"/>
      <c r="O3673" s="339"/>
      <c r="P3673" s="339"/>
      <c r="Q3673" s="339"/>
    </row>
    <row r="3674" spans="1:17" ht="13.5" customHeight="1">
      <c r="A3674" s="481"/>
      <c r="B3674" s="481"/>
      <c r="C3674" s="481"/>
      <c r="D3674" s="481"/>
      <c r="E3674" s="481"/>
      <c r="F3674" s="339"/>
      <c r="G3674" s="340" t="str">
        <f>IF(ISNUMBER(E3674),E3674/'Bulk DivVar Analysis'!$C$7,"")</f>
        <v/>
      </c>
      <c r="H3674" s="338" t="str">
        <f>IF(ISNUMBER(E3674), IF(G3674&gt;'Bulk DivVar Analysis'!$D$9,"Pass","Fail"),"")</f>
        <v/>
      </c>
      <c r="I3674" s="338" t="str">
        <f t="shared" si="59"/>
        <v/>
      </c>
      <c r="J3674" s="339"/>
      <c r="K3674" s="339"/>
      <c r="L3674" s="339"/>
      <c r="M3674" s="339"/>
      <c r="N3674" s="339"/>
      <c r="O3674" s="339"/>
      <c r="P3674" s="339"/>
      <c r="Q3674" s="339"/>
    </row>
    <row r="3675" spans="1:17" ht="13.5" customHeight="1">
      <c r="A3675" s="481"/>
      <c r="B3675" s="481"/>
      <c r="C3675" s="481"/>
      <c r="D3675" s="481"/>
      <c r="E3675" s="481"/>
      <c r="F3675" s="339"/>
      <c r="G3675" s="340" t="str">
        <f>IF(ISNUMBER(E3675),E3675/'Bulk DivVar Analysis'!$C$7,"")</f>
        <v/>
      </c>
      <c r="H3675" s="338" t="str">
        <f>IF(ISNUMBER(E3675), IF(G3675&gt;'Bulk DivVar Analysis'!$D$9,"Pass","Fail"),"")</f>
        <v/>
      </c>
      <c r="I3675" s="338" t="str">
        <f t="shared" si="59"/>
        <v/>
      </c>
      <c r="J3675" s="339"/>
      <c r="K3675" s="339"/>
      <c r="L3675" s="339"/>
      <c r="M3675" s="339"/>
      <c r="N3675" s="339"/>
      <c r="O3675" s="339"/>
      <c r="P3675" s="339"/>
      <c r="Q3675" s="339"/>
    </row>
    <row r="3676" spans="1:17" ht="13.5" customHeight="1">
      <c r="A3676" s="481"/>
      <c r="B3676" s="481"/>
      <c r="C3676" s="481"/>
      <c r="D3676" s="481"/>
      <c r="E3676" s="481"/>
      <c r="F3676" s="339"/>
      <c r="G3676" s="340" t="str">
        <f>IF(ISNUMBER(E3676),E3676/'Bulk DivVar Analysis'!$C$7,"")</f>
        <v/>
      </c>
      <c r="H3676" s="338" t="str">
        <f>IF(ISNUMBER(E3676), IF(G3676&gt;'Bulk DivVar Analysis'!$D$9,"Pass","Fail"),"")</f>
        <v/>
      </c>
      <c r="I3676" s="338" t="str">
        <f t="shared" si="59"/>
        <v/>
      </c>
      <c r="J3676" s="339"/>
      <c r="K3676" s="339"/>
      <c r="L3676" s="339"/>
      <c r="M3676" s="339"/>
      <c r="N3676" s="339"/>
      <c r="O3676" s="339"/>
      <c r="P3676" s="339"/>
      <c r="Q3676" s="339"/>
    </row>
    <row r="3677" spans="1:17" ht="13.5" customHeight="1">
      <c r="A3677" s="481"/>
      <c r="B3677" s="481"/>
      <c r="C3677" s="481"/>
      <c r="D3677" s="481"/>
      <c r="E3677" s="481"/>
      <c r="F3677" s="339"/>
      <c r="G3677" s="340" t="str">
        <f>IF(ISNUMBER(E3677),E3677/'Bulk DivVar Analysis'!$C$7,"")</f>
        <v/>
      </c>
      <c r="H3677" s="338" t="str">
        <f>IF(ISNUMBER(E3677), IF(G3677&gt;'Bulk DivVar Analysis'!$D$9,"Pass","Fail"),"")</f>
        <v/>
      </c>
      <c r="I3677" s="338" t="str">
        <f t="shared" si="59"/>
        <v/>
      </c>
      <c r="J3677" s="339"/>
      <c r="K3677" s="339"/>
      <c r="L3677" s="339"/>
      <c r="M3677" s="339"/>
      <c r="N3677" s="339"/>
      <c r="O3677" s="339"/>
      <c r="P3677" s="339"/>
      <c r="Q3677" s="339"/>
    </row>
    <row r="3678" spans="1:17" ht="13.5" customHeight="1">
      <c r="A3678" s="481"/>
      <c r="B3678" s="481"/>
      <c r="C3678" s="481"/>
      <c r="D3678" s="481"/>
      <c r="E3678" s="481"/>
      <c r="F3678" s="339"/>
      <c r="G3678" s="340" t="str">
        <f>IF(ISNUMBER(E3678),E3678/'Bulk DivVar Analysis'!$C$7,"")</f>
        <v/>
      </c>
      <c r="H3678" s="338" t="str">
        <f>IF(ISNUMBER(E3678), IF(G3678&gt;'Bulk DivVar Analysis'!$D$9,"Pass","Fail"),"")</f>
        <v/>
      </c>
      <c r="I3678" s="338" t="str">
        <f t="shared" si="59"/>
        <v/>
      </c>
      <c r="J3678" s="339"/>
      <c r="K3678" s="339"/>
      <c r="L3678" s="339"/>
      <c r="M3678" s="339"/>
      <c r="N3678" s="339"/>
      <c r="O3678" s="339"/>
      <c r="P3678" s="339"/>
      <c r="Q3678" s="339"/>
    </row>
    <row r="3679" spans="1:17" ht="13.5" customHeight="1">
      <c r="A3679" s="481"/>
      <c r="B3679" s="481"/>
      <c r="C3679" s="481"/>
      <c r="D3679" s="481"/>
      <c r="E3679" s="481"/>
      <c r="F3679" s="339"/>
      <c r="G3679" s="340" t="str">
        <f>IF(ISNUMBER(E3679),E3679/'Bulk DivVar Analysis'!$C$7,"")</f>
        <v/>
      </c>
      <c r="H3679" s="338" t="str">
        <f>IF(ISNUMBER(E3679), IF(G3679&gt;'Bulk DivVar Analysis'!$D$9,"Pass","Fail"),"")</f>
        <v/>
      </c>
      <c r="I3679" s="338" t="str">
        <f t="shared" si="59"/>
        <v/>
      </c>
      <c r="J3679" s="339"/>
      <c r="K3679" s="339"/>
      <c r="L3679" s="339"/>
      <c r="M3679" s="339"/>
      <c r="N3679" s="339"/>
      <c r="O3679" s="339"/>
      <c r="P3679" s="339"/>
      <c r="Q3679" s="339"/>
    </row>
    <row r="3680" spans="1:17" ht="13.5" customHeight="1">
      <c r="A3680" s="481"/>
      <c r="B3680" s="481"/>
      <c r="C3680" s="481"/>
      <c r="D3680" s="481"/>
      <c r="E3680" s="481"/>
      <c r="F3680" s="339"/>
      <c r="G3680" s="340" t="str">
        <f>IF(ISNUMBER(E3680),E3680/'Bulk DivVar Analysis'!$C$7,"")</f>
        <v/>
      </c>
      <c r="H3680" s="338" t="str">
        <f>IF(ISNUMBER(E3680), IF(G3680&gt;'Bulk DivVar Analysis'!$D$9,"Pass","Fail"),"")</f>
        <v/>
      </c>
      <c r="I3680" s="338" t="str">
        <f t="shared" si="59"/>
        <v/>
      </c>
      <c r="J3680" s="339"/>
      <c r="K3680" s="339"/>
      <c r="L3680" s="339"/>
      <c r="M3680" s="339"/>
      <c r="N3680" s="339"/>
      <c r="O3680" s="339"/>
      <c r="P3680" s="339"/>
      <c r="Q3680" s="339"/>
    </row>
    <row r="3681" spans="1:17" ht="13.5" customHeight="1">
      <c r="A3681" s="481"/>
      <c r="B3681" s="481"/>
      <c r="C3681" s="481"/>
      <c r="D3681" s="481"/>
      <c r="E3681" s="481"/>
      <c r="F3681" s="339"/>
      <c r="G3681" s="340" t="str">
        <f>IF(ISNUMBER(E3681),E3681/'Bulk DivVar Analysis'!$C$7,"")</f>
        <v/>
      </c>
      <c r="H3681" s="338" t="str">
        <f>IF(ISNUMBER(E3681), IF(G3681&gt;'Bulk DivVar Analysis'!$D$9,"Pass","Fail"),"")</f>
        <v/>
      </c>
      <c r="I3681" s="338" t="str">
        <f t="shared" si="59"/>
        <v/>
      </c>
      <c r="J3681" s="339"/>
      <c r="K3681" s="339"/>
      <c r="L3681" s="339"/>
      <c r="M3681" s="339"/>
      <c r="N3681" s="339"/>
      <c r="O3681" s="339"/>
      <c r="P3681" s="339"/>
      <c r="Q3681" s="339"/>
    </row>
    <row r="3682" spans="1:17" ht="13.5" customHeight="1">
      <c r="A3682" s="481"/>
      <c r="B3682" s="481"/>
      <c r="C3682" s="481"/>
      <c r="D3682" s="481"/>
      <c r="E3682" s="481"/>
      <c r="F3682" s="339"/>
      <c r="G3682" s="340" t="str">
        <f>IF(ISNUMBER(E3682),E3682/'Bulk DivVar Analysis'!$C$7,"")</f>
        <v/>
      </c>
      <c r="H3682" s="338" t="str">
        <f>IF(ISNUMBER(E3682), IF(G3682&gt;'Bulk DivVar Analysis'!$D$9,"Pass","Fail"),"")</f>
        <v/>
      </c>
      <c r="I3682" s="338" t="str">
        <f t="shared" si="59"/>
        <v/>
      </c>
      <c r="J3682" s="339"/>
      <c r="K3682" s="339"/>
      <c r="L3682" s="339"/>
      <c r="M3682" s="339"/>
      <c r="N3682" s="339"/>
      <c r="O3682" s="339"/>
      <c r="P3682" s="339"/>
      <c r="Q3682" s="339"/>
    </row>
    <row r="3683" spans="1:17" ht="13.5" customHeight="1">
      <c r="A3683" s="481"/>
      <c r="B3683" s="481"/>
      <c r="C3683" s="481"/>
      <c r="D3683" s="481"/>
      <c r="E3683" s="481"/>
      <c r="F3683" s="339"/>
      <c r="G3683" s="340" t="str">
        <f>IF(ISNUMBER(E3683),E3683/'Bulk DivVar Analysis'!$C$7,"")</f>
        <v/>
      </c>
      <c r="H3683" s="338" t="str">
        <f>IF(ISNUMBER(E3683), IF(G3683&gt;'Bulk DivVar Analysis'!$D$9,"Pass","Fail"),"")</f>
        <v/>
      </c>
      <c r="I3683" s="338" t="str">
        <f t="shared" si="59"/>
        <v/>
      </c>
      <c r="J3683" s="339"/>
      <c r="K3683" s="339"/>
      <c r="L3683" s="339"/>
      <c r="M3683" s="339"/>
      <c r="N3683" s="339"/>
      <c r="O3683" s="339"/>
      <c r="P3683" s="339"/>
      <c r="Q3683" s="339"/>
    </row>
    <row r="3684" spans="1:17" ht="13.5" customHeight="1">
      <c r="A3684" s="481"/>
      <c r="B3684" s="481"/>
      <c r="C3684" s="481"/>
      <c r="D3684" s="481"/>
      <c r="E3684" s="481"/>
      <c r="F3684" s="339"/>
      <c r="G3684" s="340" t="str">
        <f>IF(ISNUMBER(E3684),E3684/'Bulk DivVar Analysis'!$C$7,"")</f>
        <v/>
      </c>
      <c r="H3684" s="338" t="str">
        <f>IF(ISNUMBER(E3684), IF(G3684&gt;'Bulk DivVar Analysis'!$D$9,"Pass","Fail"),"")</f>
        <v/>
      </c>
      <c r="I3684" s="338" t="str">
        <f t="shared" si="59"/>
        <v/>
      </c>
      <c r="J3684" s="339"/>
      <c r="K3684" s="339"/>
      <c r="L3684" s="339"/>
      <c r="M3684" s="339"/>
      <c r="N3684" s="339"/>
      <c r="O3684" s="339"/>
      <c r="P3684" s="339"/>
      <c r="Q3684" s="339"/>
    </row>
    <row r="3685" spans="1:17" ht="13.5" customHeight="1">
      <c r="A3685" s="481"/>
      <c r="B3685" s="481"/>
      <c r="C3685" s="481"/>
      <c r="D3685" s="481"/>
      <c r="E3685" s="481"/>
      <c r="F3685" s="339"/>
      <c r="G3685" s="340" t="str">
        <f>IF(ISNUMBER(E3685),E3685/'Bulk DivVar Analysis'!$C$7,"")</f>
        <v/>
      </c>
      <c r="H3685" s="338" t="str">
        <f>IF(ISNUMBER(E3685), IF(G3685&gt;'Bulk DivVar Analysis'!$D$9,"Pass","Fail"),"")</f>
        <v/>
      </c>
      <c r="I3685" s="338" t="str">
        <f t="shared" si="59"/>
        <v/>
      </c>
      <c r="J3685" s="339"/>
      <c r="K3685" s="339"/>
      <c r="L3685" s="339"/>
      <c r="M3685" s="339"/>
      <c r="N3685" s="339"/>
      <c r="O3685" s="339"/>
      <c r="P3685" s="339"/>
      <c r="Q3685" s="339"/>
    </row>
    <row r="3686" spans="1:17" ht="13.5" customHeight="1">
      <c r="A3686" s="481"/>
      <c r="B3686" s="481"/>
      <c r="C3686" s="481"/>
      <c r="D3686" s="481"/>
      <c r="E3686" s="481"/>
      <c r="F3686" s="339"/>
      <c r="G3686" s="340" t="str">
        <f>IF(ISNUMBER(E3686),E3686/'Bulk DivVar Analysis'!$C$7,"")</f>
        <v/>
      </c>
      <c r="H3686" s="338" t="str">
        <f>IF(ISNUMBER(E3686), IF(G3686&gt;'Bulk DivVar Analysis'!$D$9,"Pass","Fail"),"")</f>
        <v/>
      </c>
      <c r="I3686" s="338" t="str">
        <f t="shared" si="59"/>
        <v/>
      </c>
      <c r="J3686" s="339"/>
      <c r="K3686" s="339"/>
      <c r="L3686" s="339"/>
      <c r="M3686" s="339"/>
      <c r="N3686" s="339"/>
      <c r="O3686" s="339"/>
      <c r="P3686" s="339"/>
      <c r="Q3686" s="339"/>
    </row>
    <row r="3687" spans="1:17" ht="13.5" customHeight="1">
      <c r="A3687" s="481"/>
      <c r="B3687" s="481"/>
      <c r="C3687" s="481"/>
      <c r="D3687" s="481"/>
      <c r="E3687" s="481"/>
      <c r="F3687" s="339"/>
      <c r="G3687" s="340" t="str">
        <f>IF(ISNUMBER(E3687),E3687/'Bulk DivVar Analysis'!$C$7,"")</f>
        <v/>
      </c>
      <c r="H3687" s="338" t="str">
        <f>IF(ISNUMBER(E3687), IF(G3687&gt;'Bulk DivVar Analysis'!$D$9,"Pass","Fail"),"")</f>
        <v/>
      </c>
      <c r="I3687" s="338" t="str">
        <f t="shared" si="59"/>
        <v/>
      </c>
      <c r="J3687" s="339"/>
      <c r="K3687" s="339"/>
      <c r="L3687" s="339"/>
      <c r="M3687" s="339"/>
      <c r="N3687" s="339"/>
      <c r="O3687" s="339"/>
      <c r="P3687" s="339"/>
      <c r="Q3687" s="339"/>
    </row>
    <row r="3688" spans="1:17" ht="13.5" customHeight="1">
      <c r="A3688" s="481"/>
      <c r="B3688" s="481"/>
      <c r="C3688" s="481"/>
      <c r="D3688" s="481"/>
      <c r="E3688" s="481"/>
      <c r="F3688" s="339"/>
      <c r="G3688" s="340" t="str">
        <f>IF(ISNUMBER(E3688),E3688/'Bulk DivVar Analysis'!$C$7,"")</f>
        <v/>
      </c>
      <c r="H3688" s="338" t="str">
        <f>IF(ISNUMBER(E3688), IF(G3688&gt;'Bulk DivVar Analysis'!$D$9,"Pass","Fail"),"")</f>
        <v/>
      </c>
      <c r="I3688" s="338" t="str">
        <f t="shared" si="59"/>
        <v/>
      </c>
      <c r="J3688" s="339"/>
      <c r="K3688" s="339"/>
      <c r="L3688" s="339"/>
      <c r="M3688" s="339"/>
      <c r="N3688" s="339"/>
      <c r="O3688" s="339"/>
      <c r="P3688" s="339"/>
      <c r="Q3688" s="339"/>
    </row>
    <row r="3689" spans="1:17" ht="13.5" customHeight="1">
      <c r="A3689" s="481"/>
      <c r="B3689" s="481"/>
      <c r="C3689" s="481"/>
      <c r="D3689" s="481"/>
      <c r="E3689" s="481"/>
      <c r="F3689" s="339"/>
      <c r="G3689" s="340" t="str">
        <f>IF(ISNUMBER(E3689),E3689/'Bulk DivVar Analysis'!$C$7,"")</f>
        <v/>
      </c>
      <c r="H3689" s="338" t="str">
        <f>IF(ISNUMBER(E3689), IF(G3689&gt;'Bulk DivVar Analysis'!$D$9,"Pass","Fail"),"")</f>
        <v/>
      </c>
      <c r="I3689" s="338" t="str">
        <f t="shared" si="59"/>
        <v/>
      </c>
      <c r="J3689" s="339"/>
      <c r="K3689" s="339"/>
      <c r="L3689" s="339"/>
      <c r="M3689" s="339"/>
      <c r="N3689" s="339"/>
      <c r="O3689" s="339"/>
      <c r="P3689" s="339"/>
      <c r="Q3689" s="339"/>
    </row>
    <row r="3690" spans="1:17" ht="13.5" customHeight="1">
      <c r="A3690" s="481"/>
      <c r="B3690" s="481"/>
      <c r="C3690" s="481"/>
      <c r="D3690" s="481"/>
      <c r="E3690" s="481"/>
      <c r="F3690" s="339"/>
      <c r="G3690" s="340" t="str">
        <f>IF(ISNUMBER(E3690),E3690/'Bulk DivVar Analysis'!$C$7,"")</f>
        <v/>
      </c>
      <c r="H3690" s="338" t="str">
        <f>IF(ISNUMBER(E3690), IF(G3690&gt;'Bulk DivVar Analysis'!$D$9,"Pass","Fail"),"")</f>
        <v/>
      </c>
      <c r="I3690" s="338" t="str">
        <f t="shared" si="59"/>
        <v/>
      </c>
      <c r="J3690" s="339"/>
      <c r="K3690" s="339"/>
      <c r="L3690" s="339"/>
      <c r="M3690" s="339"/>
      <c r="N3690" s="339"/>
      <c r="O3690" s="339"/>
      <c r="P3690" s="339"/>
      <c r="Q3690" s="339"/>
    </row>
    <row r="3691" spans="1:17" ht="13.5" customHeight="1">
      <c r="A3691" s="481"/>
      <c r="B3691" s="481"/>
      <c r="C3691" s="481"/>
      <c r="D3691" s="481"/>
      <c r="E3691" s="481"/>
      <c r="F3691" s="339"/>
      <c r="G3691" s="340" t="str">
        <f>IF(ISNUMBER(E3691),E3691/'Bulk DivVar Analysis'!$C$7,"")</f>
        <v/>
      </c>
      <c r="H3691" s="338" t="str">
        <f>IF(ISNUMBER(E3691), IF(G3691&gt;'Bulk DivVar Analysis'!$D$9,"Pass","Fail"),"")</f>
        <v/>
      </c>
      <c r="I3691" s="338" t="str">
        <f t="shared" si="59"/>
        <v/>
      </c>
      <c r="J3691" s="339"/>
      <c r="K3691" s="339"/>
      <c r="L3691" s="339"/>
      <c r="M3691" s="339"/>
      <c r="N3691" s="339"/>
      <c r="O3691" s="339"/>
      <c r="P3691" s="339"/>
      <c r="Q3691" s="339"/>
    </row>
    <row r="3692" spans="1:17" ht="13.5" customHeight="1">
      <c r="A3692" s="481"/>
      <c r="B3692" s="481"/>
      <c r="C3692" s="481"/>
      <c r="D3692" s="481"/>
      <c r="E3692" s="481"/>
      <c r="F3692" s="339"/>
      <c r="G3692" s="340" t="str">
        <f>IF(ISNUMBER(E3692),E3692/'Bulk DivVar Analysis'!$C$7,"")</f>
        <v/>
      </c>
      <c r="H3692" s="338" t="str">
        <f>IF(ISNUMBER(E3692), IF(G3692&gt;'Bulk DivVar Analysis'!$D$9,"Pass","Fail"),"")</f>
        <v/>
      </c>
      <c r="I3692" s="338" t="str">
        <f t="shared" si="59"/>
        <v/>
      </c>
      <c r="J3692" s="339"/>
      <c r="K3692" s="339"/>
      <c r="L3692" s="339"/>
      <c r="M3692" s="339"/>
      <c r="N3692" s="339"/>
      <c r="O3692" s="339"/>
      <c r="P3692" s="339"/>
      <c r="Q3692" s="339"/>
    </row>
    <row r="3693" spans="1:17" ht="13.5" customHeight="1">
      <c r="A3693" s="481"/>
      <c r="B3693" s="481"/>
      <c r="C3693" s="481"/>
      <c r="D3693" s="481"/>
      <c r="E3693" s="481"/>
      <c r="F3693" s="339"/>
      <c r="G3693" s="340" t="str">
        <f>IF(ISNUMBER(E3693),E3693/'Bulk DivVar Analysis'!$C$7,"")</f>
        <v/>
      </c>
      <c r="H3693" s="338" t="str">
        <f>IF(ISNUMBER(E3693), IF(G3693&gt;'Bulk DivVar Analysis'!$D$9,"Pass","Fail"),"")</f>
        <v/>
      </c>
      <c r="I3693" s="338" t="str">
        <f t="shared" si="59"/>
        <v/>
      </c>
      <c r="J3693" s="339"/>
      <c r="K3693" s="339"/>
      <c r="L3693" s="339"/>
      <c r="M3693" s="339"/>
      <c r="N3693" s="339"/>
      <c r="O3693" s="339"/>
      <c r="P3693" s="339"/>
      <c r="Q3693" s="339"/>
    </row>
    <row r="3694" spans="1:17" ht="13.5" customHeight="1">
      <c r="A3694" s="481"/>
      <c r="B3694" s="481"/>
      <c r="C3694" s="481"/>
      <c r="D3694" s="481"/>
      <c r="E3694" s="481"/>
      <c r="F3694" s="339"/>
      <c r="G3694" s="340" t="str">
        <f>IF(ISNUMBER(E3694),E3694/'Bulk DivVar Analysis'!$C$7,"")</f>
        <v/>
      </c>
      <c r="H3694" s="338" t="str">
        <f>IF(ISNUMBER(E3694), IF(G3694&gt;'Bulk DivVar Analysis'!$D$9,"Pass","Fail"),"")</f>
        <v/>
      </c>
      <c r="I3694" s="338" t="str">
        <f t="shared" si="59"/>
        <v/>
      </c>
      <c r="J3694" s="339"/>
      <c r="K3694" s="339"/>
      <c r="L3694" s="339"/>
      <c r="M3694" s="339"/>
      <c r="N3694" s="339"/>
      <c r="O3694" s="339"/>
      <c r="P3694" s="339"/>
      <c r="Q3694" s="339"/>
    </row>
    <row r="3695" spans="1:17" ht="13.5" customHeight="1">
      <c r="A3695" s="481"/>
      <c r="B3695" s="481"/>
      <c r="C3695" s="481"/>
      <c r="D3695" s="481"/>
      <c r="E3695" s="481"/>
      <c r="F3695" s="339"/>
      <c r="G3695" s="340" t="str">
        <f>IF(ISNUMBER(E3695),E3695/'Bulk DivVar Analysis'!$C$7,"")</f>
        <v/>
      </c>
      <c r="H3695" s="338" t="str">
        <f>IF(ISNUMBER(E3695), IF(G3695&gt;'Bulk DivVar Analysis'!$D$9,"Pass","Fail"),"")</f>
        <v/>
      </c>
      <c r="I3695" s="338" t="str">
        <f t="shared" si="59"/>
        <v/>
      </c>
      <c r="J3695" s="339"/>
      <c r="K3695" s="339"/>
      <c r="L3695" s="339"/>
      <c r="M3695" s="339"/>
      <c r="N3695" s="339"/>
      <c r="O3695" s="339"/>
      <c r="P3695" s="339"/>
      <c r="Q3695" s="339"/>
    </row>
    <row r="3696" spans="1:17" ht="13.5" customHeight="1">
      <c r="A3696" s="481"/>
      <c r="B3696" s="481"/>
      <c r="C3696" s="481"/>
      <c r="D3696" s="481"/>
      <c r="E3696" s="481"/>
      <c r="F3696" s="339"/>
      <c r="G3696" s="340" t="str">
        <f>IF(ISNUMBER(E3696),E3696/'Bulk DivVar Analysis'!$C$7,"")</f>
        <v/>
      </c>
      <c r="H3696" s="338" t="str">
        <f>IF(ISNUMBER(E3696), IF(G3696&gt;'Bulk DivVar Analysis'!$D$9,"Pass","Fail"),"")</f>
        <v/>
      </c>
      <c r="I3696" s="338" t="str">
        <f t="shared" si="59"/>
        <v/>
      </c>
      <c r="J3696" s="339"/>
      <c r="K3696" s="339"/>
      <c r="L3696" s="339"/>
      <c r="M3696" s="339"/>
      <c r="N3696" s="339"/>
      <c r="O3696" s="339"/>
      <c r="P3696" s="339"/>
      <c r="Q3696" s="339"/>
    </row>
    <row r="3697" spans="1:17" ht="13.5" customHeight="1">
      <c r="A3697" s="481"/>
      <c r="B3697" s="481"/>
      <c r="C3697" s="481"/>
      <c r="D3697" s="481"/>
      <c r="E3697" s="481"/>
      <c r="F3697" s="339"/>
      <c r="G3697" s="340" t="str">
        <f>IF(ISNUMBER(E3697),E3697/'Bulk DivVar Analysis'!$C$7,"")</f>
        <v/>
      </c>
      <c r="H3697" s="338" t="str">
        <f>IF(ISNUMBER(E3697), IF(G3697&gt;'Bulk DivVar Analysis'!$D$9,"Pass","Fail"),"")</f>
        <v/>
      </c>
      <c r="I3697" s="338" t="str">
        <f t="shared" si="59"/>
        <v/>
      </c>
      <c r="J3697" s="339"/>
      <c r="K3697" s="339"/>
      <c r="L3697" s="339"/>
      <c r="M3697" s="339"/>
      <c r="N3697" s="339"/>
      <c r="O3697" s="339"/>
      <c r="P3697" s="339"/>
      <c r="Q3697" s="339"/>
    </row>
    <row r="3698" spans="1:17" ht="13.5" customHeight="1">
      <c r="A3698" s="481"/>
      <c r="B3698" s="481"/>
      <c r="C3698" s="481"/>
      <c r="D3698" s="481"/>
      <c r="E3698" s="481"/>
      <c r="F3698" s="339"/>
      <c r="G3698" s="340" t="str">
        <f>IF(ISNUMBER(E3698),E3698/'Bulk DivVar Analysis'!$C$7,"")</f>
        <v/>
      </c>
      <c r="H3698" s="338" t="str">
        <f>IF(ISNUMBER(E3698), IF(G3698&gt;'Bulk DivVar Analysis'!$D$9,"Pass","Fail"),"")</f>
        <v/>
      </c>
      <c r="I3698" s="338" t="str">
        <f t="shared" si="59"/>
        <v/>
      </c>
      <c r="J3698" s="339"/>
      <c r="K3698" s="339"/>
      <c r="L3698" s="339"/>
      <c r="M3698" s="339"/>
      <c r="N3698" s="339"/>
      <c r="O3698" s="339"/>
      <c r="P3698" s="339"/>
      <c r="Q3698" s="339"/>
    </row>
    <row r="3699" spans="1:17" ht="13.5" customHeight="1">
      <c r="A3699" s="481"/>
      <c r="B3699" s="481"/>
      <c r="C3699" s="481"/>
      <c r="D3699" s="481"/>
      <c r="E3699" s="481"/>
      <c r="F3699" s="339"/>
      <c r="G3699" s="340" t="str">
        <f>IF(ISNUMBER(E3699),E3699/'Bulk DivVar Analysis'!$C$7,"")</f>
        <v/>
      </c>
      <c r="H3699" s="338" t="str">
        <f>IF(ISNUMBER(E3699), IF(G3699&gt;'Bulk DivVar Analysis'!$D$9,"Pass","Fail"),"")</f>
        <v/>
      </c>
      <c r="I3699" s="338" t="str">
        <f t="shared" si="59"/>
        <v/>
      </c>
      <c r="J3699" s="339"/>
      <c r="K3699" s="339"/>
      <c r="L3699" s="339"/>
      <c r="M3699" s="339"/>
      <c r="N3699" s="339"/>
      <c r="O3699" s="339"/>
      <c r="P3699" s="339"/>
      <c r="Q3699" s="339"/>
    </row>
    <row r="3700" spans="1:17" ht="13.5" customHeight="1">
      <c r="A3700" s="481"/>
      <c r="B3700" s="481"/>
      <c r="C3700" s="481"/>
      <c r="D3700" s="481"/>
      <c r="E3700" s="481"/>
      <c r="F3700" s="339"/>
      <c r="G3700" s="340" t="str">
        <f>IF(ISNUMBER(E3700),E3700/'Bulk DivVar Analysis'!$C$7,"")</f>
        <v/>
      </c>
      <c r="H3700" s="338" t="str">
        <f>IF(ISNUMBER(E3700), IF(G3700&gt;'Bulk DivVar Analysis'!$D$9,"Pass","Fail"),"")</f>
        <v/>
      </c>
      <c r="I3700" s="338" t="str">
        <f t="shared" si="59"/>
        <v/>
      </c>
      <c r="J3700" s="339"/>
      <c r="K3700" s="339"/>
      <c r="L3700" s="339"/>
      <c r="M3700" s="339"/>
      <c r="N3700" s="339"/>
      <c r="O3700" s="339"/>
      <c r="P3700" s="339"/>
      <c r="Q3700" s="339"/>
    </row>
    <row r="3701" spans="1:17" ht="13.5" customHeight="1">
      <c r="A3701" s="481"/>
      <c r="B3701" s="481"/>
      <c r="C3701" s="481"/>
      <c r="D3701" s="481"/>
      <c r="E3701" s="481"/>
      <c r="F3701" s="339"/>
      <c r="G3701" s="340" t="str">
        <f>IF(ISNUMBER(E3701),E3701/'Bulk DivVar Analysis'!$C$7,"")</f>
        <v/>
      </c>
      <c r="H3701" s="338" t="str">
        <f>IF(ISNUMBER(E3701), IF(G3701&gt;'Bulk DivVar Analysis'!$D$9,"Pass","Fail"),"")</f>
        <v/>
      </c>
      <c r="I3701" s="338" t="str">
        <f t="shared" si="59"/>
        <v/>
      </c>
      <c r="J3701" s="339"/>
      <c r="K3701" s="339"/>
      <c r="L3701" s="339"/>
      <c r="M3701" s="339"/>
      <c r="N3701" s="339"/>
      <c r="O3701" s="339"/>
      <c r="P3701" s="339"/>
      <c r="Q3701" s="339"/>
    </row>
    <row r="3702" spans="1:17" ht="13.5" customHeight="1">
      <c r="A3702" s="481"/>
      <c r="B3702" s="481"/>
      <c r="C3702" s="481"/>
      <c r="D3702" s="481"/>
      <c r="E3702" s="481"/>
      <c r="F3702" s="339"/>
      <c r="G3702" s="340" t="str">
        <f>IF(ISNUMBER(E3702),E3702/'Bulk DivVar Analysis'!$C$7,"")</f>
        <v/>
      </c>
      <c r="H3702" s="338" t="str">
        <f>IF(ISNUMBER(E3702), IF(G3702&gt;'Bulk DivVar Analysis'!$D$9,"Pass","Fail"),"")</f>
        <v/>
      </c>
      <c r="I3702" s="338" t="str">
        <f t="shared" si="59"/>
        <v/>
      </c>
      <c r="J3702" s="339"/>
      <c r="K3702" s="339"/>
      <c r="L3702" s="339"/>
      <c r="M3702" s="339"/>
      <c r="N3702" s="339"/>
      <c r="O3702" s="339"/>
      <c r="P3702" s="339"/>
      <c r="Q3702" s="339"/>
    </row>
    <row r="3703" spans="1:17" ht="13.5" customHeight="1">
      <c r="A3703" s="481"/>
      <c r="B3703" s="481"/>
      <c r="C3703" s="481"/>
      <c r="D3703" s="481"/>
      <c r="E3703" s="481"/>
      <c r="F3703" s="339"/>
      <c r="G3703" s="340" t="str">
        <f>IF(ISNUMBER(E3703),E3703/'Bulk DivVar Analysis'!$C$7,"")</f>
        <v/>
      </c>
      <c r="H3703" s="338" t="str">
        <f>IF(ISNUMBER(E3703), IF(G3703&gt;'Bulk DivVar Analysis'!$D$9,"Pass","Fail"),"")</f>
        <v/>
      </c>
      <c r="I3703" s="338" t="str">
        <f t="shared" si="59"/>
        <v/>
      </c>
      <c r="J3703" s="339"/>
      <c r="K3703" s="339"/>
      <c r="L3703" s="339"/>
      <c r="M3703" s="339"/>
      <c r="N3703" s="339"/>
      <c r="O3703" s="339"/>
      <c r="P3703" s="339"/>
      <c r="Q3703" s="339"/>
    </row>
    <row r="3704" spans="1:17" ht="13.5" customHeight="1">
      <c r="A3704" s="481"/>
      <c r="B3704" s="481"/>
      <c r="C3704" s="481"/>
      <c r="D3704" s="481"/>
      <c r="E3704" s="481"/>
      <c r="F3704" s="339"/>
      <c r="G3704" s="340" t="str">
        <f>IF(ISNUMBER(E3704),E3704/'Bulk DivVar Analysis'!$C$7,"")</f>
        <v/>
      </c>
      <c r="H3704" s="338" t="str">
        <f>IF(ISNUMBER(E3704), IF(G3704&gt;'Bulk DivVar Analysis'!$D$9,"Pass","Fail"),"")</f>
        <v/>
      </c>
      <c r="I3704" s="338" t="str">
        <f t="shared" si="59"/>
        <v/>
      </c>
      <c r="J3704" s="339"/>
      <c r="K3704" s="339"/>
      <c r="L3704" s="339"/>
      <c r="M3704" s="339"/>
      <c r="N3704" s="339"/>
      <c r="O3704" s="339"/>
      <c r="P3704" s="339"/>
      <c r="Q3704" s="339"/>
    </row>
    <row r="3705" spans="1:17" ht="13.5" customHeight="1">
      <c r="A3705" s="481"/>
      <c r="B3705" s="481"/>
      <c r="C3705" s="481"/>
      <c r="D3705" s="481"/>
      <c r="E3705" s="481"/>
      <c r="F3705" s="339"/>
      <c r="G3705" s="340" t="str">
        <f>IF(ISNUMBER(E3705),E3705/'Bulk DivVar Analysis'!$C$7,"")</f>
        <v/>
      </c>
      <c r="H3705" s="338" t="str">
        <f>IF(ISNUMBER(E3705), IF(G3705&gt;'Bulk DivVar Analysis'!$D$9,"Pass","Fail"),"")</f>
        <v/>
      </c>
      <c r="I3705" s="338" t="str">
        <f t="shared" si="59"/>
        <v/>
      </c>
      <c r="J3705" s="339"/>
      <c r="K3705" s="339"/>
      <c r="L3705" s="339"/>
      <c r="M3705" s="339"/>
      <c r="N3705" s="339"/>
      <c r="O3705" s="339"/>
      <c r="P3705" s="339"/>
      <c r="Q3705" s="339"/>
    </row>
    <row r="3706" spans="1:17" ht="13.5" customHeight="1">
      <c r="A3706" s="481"/>
      <c r="B3706" s="481"/>
      <c r="C3706" s="481"/>
      <c r="D3706" s="481"/>
      <c r="E3706" s="481"/>
      <c r="F3706" s="339"/>
      <c r="G3706" s="340" t="str">
        <f>IF(ISNUMBER(E3706),E3706/'Bulk DivVar Analysis'!$C$7,"")</f>
        <v/>
      </c>
      <c r="H3706" s="338" t="str">
        <f>IF(ISNUMBER(E3706), IF(G3706&gt;'Bulk DivVar Analysis'!$D$9,"Pass","Fail"),"")</f>
        <v/>
      </c>
      <c r="I3706" s="338" t="str">
        <f t="shared" si="59"/>
        <v/>
      </c>
      <c r="J3706" s="339"/>
      <c r="K3706" s="339"/>
      <c r="L3706" s="339"/>
      <c r="M3706" s="339"/>
      <c r="N3706" s="339"/>
      <c r="O3706" s="339"/>
      <c r="P3706" s="339"/>
      <c r="Q3706" s="339"/>
    </row>
    <row r="3707" spans="1:17" ht="13.5" customHeight="1">
      <c r="A3707" s="481"/>
      <c r="B3707" s="481"/>
      <c r="C3707" s="481"/>
      <c r="D3707" s="481"/>
      <c r="E3707" s="481"/>
      <c r="F3707" s="339"/>
      <c r="G3707" s="340" t="str">
        <f>IF(ISNUMBER(E3707),E3707/'Bulk DivVar Analysis'!$C$7,"")</f>
        <v/>
      </c>
      <c r="H3707" s="338" t="str">
        <f>IF(ISNUMBER(E3707), IF(G3707&gt;'Bulk DivVar Analysis'!$D$9,"Pass","Fail"),"")</f>
        <v/>
      </c>
      <c r="I3707" s="338" t="str">
        <f t="shared" si="59"/>
        <v/>
      </c>
      <c r="J3707" s="339"/>
      <c r="K3707" s="339"/>
      <c r="L3707" s="339"/>
      <c r="M3707" s="339"/>
      <c r="N3707" s="339"/>
      <c r="O3707" s="339"/>
      <c r="P3707" s="339"/>
      <c r="Q3707" s="339"/>
    </row>
    <row r="3708" spans="1:17" ht="13.5" customHeight="1">
      <c r="A3708" s="481"/>
      <c r="B3708" s="481"/>
      <c r="C3708" s="481"/>
      <c r="D3708" s="481"/>
      <c r="E3708" s="481"/>
      <c r="F3708" s="339"/>
      <c r="G3708" s="340" t="str">
        <f>IF(ISNUMBER(E3708),E3708/'Bulk DivVar Analysis'!$C$7,"")</f>
        <v/>
      </c>
      <c r="H3708" s="338" t="str">
        <f>IF(ISNUMBER(E3708), IF(G3708&gt;'Bulk DivVar Analysis'!$D$9,"Pass","Fail"),"")</f>
        <v/>
      </c>
      <c r="I3708" s="338" t="str">
        <f t="shared" si="59"/>
        <v/>
      </c>
      <c r="J3708" s="339"/>
      <c r="K3708" s="339"/>
      <c r="L3708" s="339"/>
      <c r="M3708" s="339"/>
      <c r="N3708" s="339"/>
      <c r="O3708" s="339"/>
      <c r="P3708" s="339"/>
      <c r="Q3708" s="339"/>
    </row>
    <row r="3709" spans="1:17" ht="13.5" customHeight="1">
      <c r="A3709" s="481"/>
      <c r="B3709" s="481"/>
      <c r="C3709" s="481"/>
      <c r="D3709" s="481"/>
      <c r="E3709" s="481"/>
      <c r="F3709" s="339"/>
      <c r="G3709" s="340" t="str">
        <f>IF(ISNUMBER(E3709),E3709/'Bulk DivVar Analysis'!$C$7,"")</f>
        <v/>
      </c>
      <c r="H3709" s="338" t="str">
        <f>IF(ISNUMBER(E3709), IF(G3709&gt;'Bulk DivVar Analysis'!$D$9,"Pass","Fail"),"")</f>
        <v/>
      </c>
      <c r="I3709" s="338" t="str">
        <f t="shared" si="59"/>
        <v/>
      </c>
      <c r="J3709" s="339"/>
      <c r="K3709" s="339"/>
      <c r="L3709" s="339"/>
      <c r="M3709" s="339"/>
      <c r="N3709" s="339"/>
      <c r="O3709" s="339"/>
      <c r="P3709" s="339"/>
      <c r="Q3709" s="339"/>
    </row>
    <row r="3710" spans="1:17" ht="13.5" customHeight="1">
      <c r="A3710" s="481"/>
      <c r="B3710" s="481"/>
      <c r="C3710" s="481"/>
      <c r="D3710" s="481"/>
      <c r="E3710" s="481"/>
      <c r="F3710" s="339"/>
      <c r="G3710" s="340" t="str">
        <f>IF(ISNUMBER(E3710),E3710/'Bulk DivVar Analysis'!$C$7,"")</f>
        <v/>
      </c>
      <c r="H3710" s="338" t="str">
        <f>IF(ISNUMBER(E3710), IF(G3710&gt;'Bulk DivVar Analysis'!$D$9,"Pass","Fail"),"")</f>
        <v/>
      </c>
      <c r="I3710" s="338" t="str">
        <f t="shared" si="59"/>
        <v/>
      </c>
      <c r="J3710" s="339"/>
      <c r="K3710" s="339"/>
      <c r="L3710" s="339"/>
      <c r="M3710" s="339"/>
      <c r="N3710" s="339"/>
      <c r="O3710" s="339"/>
      <c r="P3710" s="339"/>
      <c r="Q3710" s="339"/>
    </row>
    <row r="3711" spans="1:17" ht="13.5" customHeight="1">
      <c r="A3711" s="481"/>
      <c r="B3711" s="481"/>
      <c r="C3711" s="481"/>
      <c r="D3711" s="481"/>
      <c r="E3711" s="481"/>
      <c r="F3711" s="339"/>
      <c r="G3711" s="340" t="str">
        <f>IF(ISNUMBER(E3711),E3711/'Bulk DivVar Analysis'!$C$7,"")</f>
        <v/>
      </c>
      <c r="H3711" s="338" t="str">
        <f>IF(ISNUMBER(E3711), IF(G3711&gt;'Bulk DivVar Analysis'!$D$9,"Pass","Fail"),"")</f>
        <v/>
      </c>
      <c r="I3711" s="338" t="str">
        <f t="shared" si="59"/>
        <v/>
      </c>
      <c r="J3711" s="339"/>
      <c r="K3711" s="339"/>
      <c r="L3711" s="339"/>
      <c r="M3711" s="339"/>
      <c r="N3711" s="339"/>
      <c r="O3711" s="339"/>
      <c r="P3711" s="339"/>
      <c r="Q3711" s="339"/>
    </row>
    <row r="3712" spans="1:17" ht="13.5" customHeight="1">
      <c r="A3712" s="481"/>
      <c r="B3712" s="481"/>
      <c r="C3712" s="481"/>
      <c r="D3712" s="481"/>
      <c r="E3712" s="481"/>
      <c r="F3712" s="339"/>
      <c r="G3712" s="340" t="str">
        <f>IF(ISNUMBER(E3712),E3712/'Bulk DivVar Analysis'!$C$7,"")</f>
        <v/>
      </c>
      <c r="H3712" s="338" t="str">
        <f>IF(ISNUMBER(E3712), IF(G3712&gt;'Bulk DivVar Analysis'!$D$9,"Pass","Fail"),"")</f>
        <v/>
      </c>
      <c r="I3712" s="338" t="str">
        <f t="shared" si="59"/>
        <v/>
      </c>
      <c r="J3712" s="339"/>
      <c r="K3712" s="339"/>
      <c r="L3712" s="339"/>
      <c r="M3712" s="339"/>
      <c r="N3712" s="339"/>
      <c r="O3712" s="339"/>
      <c r="P3712" s="339"/>
      <c r="Q3712" s="339"/>
    </row>
    <row r="3713" spans="1:17" ht="13.5" customHeight="1">
      <c r="A3713" s="481"/>
      <c r="B3713" s="481"/>
      <c r="C3713" s="481"/>
      <c r="D3713" s="481"/>
      <c r="E3713" s="481"/>
      <c r="F3713" s="339"/>
      <c r="G3713" s="340" t="str">
        <f>IF(ISNUMBER(E3713),E3713/'Bulk DivVar Analysis'!$C$7,"")</f>
        <v/>
      </c>
      <c r="H3713" s="338" t="str">
        <f>IF(ISNUMBER(E3713), IF(G3713&gt;'Bulk DivVar Analysis'!$D$9,"Pass","Fail"),"")</f>
        <v/>
      </c>
      <c r="I3713" s="338" t="str">
        <f t="shared" si="59"/>
        <v/>
      </c>
      <c r="J3713" s="339"/>
      <c r="K3713" s="339"/>
      <c r="L3713" s="339"/>
      <c r="M3713" s="339"/>
      <c r="N3713" s="339"/>
      <c r="O3713" s="339"/>
      <c r="P3713" s="339"/>
      <c r="Q3713" s="339"/>
    </row>
    <row r="3714" spans="1:17" ht="13.5" customHeight="1">
      <c r="A3714" s="481"/>
      <c r="B3714" s="481"/>
      <c r="C3714" s="481"/>
      <c r="D3714" s="481"/>
      <c r="E3714" s="481"/>
      <c r="F3714" s="339"/>
      <c r="G3714" s="340" t="str">
        <f>IF(ISNUMBER(E3714),E3714/'Bulk DivVar Analysis'!$C$7,"")</f>
        <v/>
      </c>
      <c r="H3714" s="338" t="str">
        <f>IF(ISNUMBER(E3714), IF(G3714&gt;'Bulk DivVar Analysis'!$D$9,"Pass","Fail"),"")</f>
        <v/>
      </c>
      <c r="I3714" s="338" t="str">
        <f t="shared" si="59"/>
        <v/>
      </c>
      <c r="J3714" s="339"/>
      <c r="K3714" s="339"/>
      <c r="L3714" s="339"/>
      <c r="M3714" s="339"/>
      <c r="N3714" s="339"/>
      <c r="O3714" s="339"/>
      <c r="P3714" s="339"/>
      <c r="Q3714" s="339"/>
    </row>
    <row r="3715" spans="1:17" ht="13.5" customHeight="1">
      <c r="A3715" s="481"/>
      <c r="B3715" s="481"/>
      <c r="C3715" s="481"/>
      <c r="D3715" s="481"/>
      <c r="E3715" s="481"/>
      <c r="F3715" s="339"/>
      <c r="G3715" s="340" t="str">
        <f>IF(ISNUMBER(E3715),E3715/'Bulk DivVar Analysis'!$C$7,"")</f>
        <v/>
      </c>
      <c r="H3715" s="338" t="str">
        <f>IF(ISNUMBER(E3715), IF(G3715&gt;'Bulk DivVar Analysis'!$D$9,"Pass","Fail"),"")</f>
        <v/>
      </c>
      <c r="I3715" s="338" t="str">
        <f t="shared" ref="I3715:I3778" si="60">_xlfn.TEXTJOIN("_",TRUE,B3715,C3715)</f>
        <v/>
      </c>
      <c r="J3715" s="339"/>
      <c r="K3715" s="339"/>
      <c r="L3715" s="339"/>
      <c r="M3715" s="339"/>
      <c r="N3715" s="339"/>
      <c r="O3715" s="339"/>
      <c r="P3715" s="339"/>
      <c r="Q3715" s="339"/>
    </row>
    <row r="3716" spans="1:17" ht="13.5" customHeight="1">
      <c r="A3716" s="481"/>
      <c r="B3716" s="481"/>
      <c r="C3716" s="481"/>
      <c r="D3716" s="481"/>
      <c r="E3716" s="481"/>
      <c r="F3716" s="339"/>
      <c r="G3716" s="340" t="str">
        <f>IF(ISNUMBER(E3716),E3716/'Bulk DivVar Analysis'!$C$7,"")</f>
        <v/>
      </c>
      <c r="H3716" s="338" t="str">
        <f>IF(ISNUMBER(E3716), IF(G3716&gt;'Bulk DivVar Analysis'!$D$9,"Pass","Fail"),"")</f>
        <v/>
      </c>
      <c r="I3716" s="338" t="str">
        <f t="shared" si="60"/>
        <v/>
      </c>
      <c r="J3716" s="339"/>
      <c r="K3716" s="339"/>
      <c r="L3716" s="339"/>
      <c r="M3716" s="339"/>
      <c r="N3716" s="339"/>
      <c r="O3716" s="339"/>
      <c r="P3716" s="339"/>
      <c r="Q3716" s="339"/>
    </row>
    <row r="3717" spans="1:17" ht="13.5" customHeight="1">
      <c r="A3717" s="481"/>
      <c r="B3717" s="481"/>
      <c r="C3717" s="481"/>
      <c r="D3717" s="481"/>
      <c r="E3717" s="481"/>
      <c r="F3717" s="339"/>
      <c r="G3717" s="340" t="str">
        <f>IF(ISNUMBER(E3717),E3717/'Bulk DivVar Analysis'!$C$7,"")</f>
        <v/>
      </c>
      <c r="H3717" s="338" t="str">
        <f>IF(ISNUMBER(E3717), IF(G3717&gt;'Bulk DivVar Analysis'!$D$9,"Pass","Fail"),"")</f>
        <v/>
      </c>
      <c r="I3717" s="338" t="str">
        <f t="shared" si="60"/>
        <v/>
      </c>
      <c r="J3717" s="339"/>
      <c r="K3717" s="339"/>
      <c r="L3717" s="339"/>
      <c r="M3717" s="339"/>
      <c r="N3717" s="339"/>
      <c r="O3717" s="339"/>
      <c r="P3717" s="339"/>
      <c r="Q3717" s="339"/>
    </row>
    <row r="3718" spans="1:17" ht="13.5" customHeight="1">
      <c r="A3718" s="481"/>
      <c r="B3718" s="481"/>
      <c r="C3718" s="481"/>
      <c r="D3718" s="481"/>
      <c r="E3718" s="481"/>
      <c r="F3718" s="339"/>
      <c r="G3718" s="340" t="str">
        <f>IF(ISNUMBER(E3718),E3718/'Bulk DivVar Analysis'!$C$7,"")</f>
        <v/>
      </c>
      <c r="H3718" s="338" t="str">
        <f>IF(ISNUMBER(E3718), IF(G3718&gt;'Bulk DivVar Analysis'!$D$9,"Pass","Fail"),"")</f>
        <v/>
      </c>
      <c r="I3718" s="338" t="str">
        <f t="shared" si="60"/>
        <v/>
      </c>
      <c r="J3718" s="339"/>
      <c r="K3718" s="339"/>
      <c r="L3718" s="339"/>
      <c r="M3718" s="339"/>
      <c r="N3718" s="339"/>
      <c r="O3718" s="339"/>
      <c r="P3718" s="339"/>
      <c r="Q3718" s="339"/>
    </row>
    <row r="3719" spans="1:17" ht="13.5" customHeight="1">
      <c r="A3719" s="481"/>
      <c r="B3719" s="481"/>
      <c r="C3719" s="481"/>
      <c r="D3719" s="481"/>
      <c r="E3719" s="481"/>
      <c r="F3719" s="339"/>
      <c r="G3719" s="340" t="str">
        <f>IF(ISNUMBER(E3719),E3719/'Bulk DivVar Analysis'!$C$7,"")</f>
        <v/>
      </c>
      <c r="H3719" s="338" t="str">
        <f>IF(ISNUMBER(E3719), IF(G3719&gt;'Bulk DivVar Analysis'!$D$9,"Pass","Fail"),"")</f>
        <v/>
      </c>
      <c r="I3719" s="338" t="str">
        <f t="shared" si="60"/>
        <v/>
      </c>
      <c r="J3719" s="339"/>
      <c r="K3719" s="339"/>
      <c r="L3719" s="339"/>
      <c r="M3719" s="339"/>
      <c r="N3719" s="339"/>
      <c r="O3719" s="339"/>
      <c r="P3719" s="339"/>
      <c r="Q3719" s="339"/>
    </row>
    <row r="3720" spans="1:17" ht="13.5" customHeight="1">
      <c r="A3720" s="481"/>
      <c r="B3720" s="481"/>
      <c r="C3720" s="481"/>
      <c r="D3720" s="481"/>
      <c r="E3720" s="481"/>
      <c r="F3720" s="339"/>
      <c r="G3720" s="340" t="str">
        <f>IF(ISNUMBER(E3720),E3720/'Bulk DivVar Analysis'!$C$7,"")</f>
        <v/>
      </c>
      <c r="H3720" s="338" t="str">
        <f>IF(ISNUMBER(E3720), IF(G3720&gt;'Bulk DivVar Analysis'!$D$9,"Pass","Fail"),"")</f>
        <v/>
      </c>
      <c r="I3720" s="338" t="str">
        <f t="shared" si="60"/>
        <v/>
      </c>
      <c r="J3720" s="339"/>
      <c r="K3720" s="339"/>
      <c r="L3720" s="339"/>
      <c r="M3720" s="339"/>
      <c r="N3720" s="339"/>
      <c r="O3720" s="339"/>
      <c r="P3720" s="339"/>
      <c r="Q3720" s="339"/>
    </row>
    <row r="3721" spans="1:17" ht="13.5" customHeight="1">
      <c r="A3721" s="481"/>
      <c r="B3721" s="481"/>
      <c r="C3721" s="481"/>
      <c r="D3721" s="481"/>
      <c r="E3721" s="481"/>
      <c r="F3721" s="339"/>
      <c r="G3721" s="340" t="str">
        <f>IF(ISNUMBER(E3721),E3721/'Bulk DivVar Analysis'!$C$7,"")</f>
        <v/>
      </c>
      <c r="H3721" s="338" t="str">
        <f>IF(ISNUMBER(E3721), IF(G3721&gt;'Bulk DivVar Analysis'!$D$9,"Pass","Fail"),"")</f>
        <v/>
      </c>
      <c r="I3721" s="338" t="str">
        <f t="shared" si="60"/>
        <v/>
      </c>
      <c r="J3721" s="339"/>
      <c r="K3721" s="339"/>
      <c r="L3721" s="339"/>
      <c r="M3721" s="339"/>
      <c r="N3721" s="339"/>
      <c r="O3721" s="339"/>
      <c r="P3721" s="339"/>
      <c r="Q3721" s="339"/>
    </row>
    <row r="3722" spans="1:17" ht="13.5" customHeight="1">
      <c r="A3722" s="481"/>
      <c r="B3722" s="481"/>
      <c r="C3722" s="481"/>
      <c r="D3722" s="481"/>
      <c r="E3722" s="481"/>
      <c r="F3722" s="339"/>
      <c r="G3722" s="340" t="str">
        <f>IF(ISNUMBER(E3722),E3722/'Bulk DivVar Analysis'!$C$7,"")</f>
        <v/>
      </c>
      <c r="H3722" s="338" t="str">
        <f>IF(ISNUMBER(E3722), IF(G3722&gt;'Bulk DivVar Analysis'!$D$9,"Pass","Fail"),"")</f>
        <v/>
      </c>
      <c r="I3722" s="338" t="str">
        <f t="shared" si="60"/>
        <v/>
      </c>
      <c r="J3722" s="339"/>
      <c r="K3722" s="339"/>
      <c r="L3722" s="339"/>
      <c r="M3722" s="339"/>
      <c r="N3722" s="339"/>
      <c r="O3722" s="339"/>
      <c r="P3722" s="339"/>
      <c r="Q3722" s="339"/>
    </row>
    <row r="3723" spans="1:17" ht="13.5" customHeight="1">
      <c r="A3723" s="481"/>
      <c r="B3723" s="481"/>
      <c r="C3723" s="481"/>
      <c r="D3723" s="481"/>
      <c r="E3723" s="481"/>
      <c r="F3723" s="339"/>
      <c r="G3723" s="340" t="str">
        <f>IF(ISNUMBER(E3723),E3723/'Bulk DivVar Analysis'!$C$7,"")</f>
        <v/>
      </c>
      <c r="H3723" s="338" t="str">
        <f>IF(ISNUMBER(E3723), IF(G3723&gt;'Bulk DivVar Analysis'!$D$9,"Pass","Fail"),"")</f>
        <v/>
      </c>
      <c r="I3723" s="338" t="str">
        <f t="shared" si="60"/>
        <v/>
      </c>
      <c r="J3723" s="339"/>
      <c r="K3723" s="339"/>
      <c r="L3723" s="339"/>
      <c r="M3723" s="339"/>
      <c r="N3723" s="339"/>
      <c r="O3723" s="339"/>
      <c r="P3723" s="339"/>
      <c r="Q3723" s="339"/>
    </row>
    <row r="3724" spans="1:17" ht="13.5" customHeight="1">
      <c r="A3724" s="481"/>
      <c r="B3724" s="481"/>
      <c r="C3724" s="481"/>
      <c r="D3724" s="481"/>
      <c r="E3724" s="481"/>
      <c r="F3724" s="339"/>
      <c r="G3724" s="340" t="str">
        <f>IF(ISNUMBER(E3724),E3724/'Bulk DivVar Analysis'!$C$7,"")</f>
        <v/>
      </c>
      <c r="H3724" s="338" t="str">
        <f>IF(ISNUMBER(E3724), IF(G3724&gt;'Bulk DivVar Analysis'!$D$9,"Pass","Fail"),"")</f>
        <v/>
      </c>
      <c r="I3724" s="338" t="str">
        <f t="shared" si="60"/>
        <v/>
      </c>
      <c r="J3724" s="339"/>
      <c r="K3724" s="339"/>
      <c r="L3724" s="339"/>
      <c r="M3724" s="339"/>
      <c r="N3724" s="339"/>
      <c r="O3724" s="339"/>
      <c r="P3724" s="339"/>
      <c r="Q3724" s="339"/>
    </row>
    <row r="3725" spans="1:17" ht="13.5" customHeight="1">
      <c r="A3725" s="481"/>
      <c r="B3725" s="481"/>
      <c r="C3725" s="481"/>
      <c r="D3725" s="481"/>
      <c r="E3725" s="481"/>
      <c r="F3725" s="339"/>
      <c r="G3725" s="340" t="str">
        <f>IF(ISNUMBER(E3725),E3725/'Bulk DivVar Analysis'!$C$7,"")</f>
        <v/>
      </c>
      <c r="H3725" s="338" t="str">
        <f>IF(ISNUMBER(E3725), IF(G3725&gt;'Bulk DivVar Analysis'!$D$9,"Pass","Fail"),"")</f>
        <v/>
      </c>
      <c r="I3725" s="338" t="str">
        <f t="shared" si="60"/>
        <v/>
      </c>
      <c r="J3725" s="339"/>
      <c r="K3725" s="339"/>
      <c r="L3725" s="339"/>
      <c r="M3725" s="339"/>
      <c r="N3725" s="339"/>
      <c r="O3725" s="339"/>
      <c r="P3725" s="339"/>
      <c r="Q3725" s="339"/>
    </row>
    <row r="3726" spans="1:17" ht="13.5" customHeight="1">
      <c r="A3726" s="481"/>
      <c r="B3726" s="481"/>
      <c r="C3726" s="481"/>
      <c r="D3726" s="481"/>
      <c r="E3726" s="481"/>
      <c r="F3726" s="339"/>
      <c r="G3726" s="340" t="str">
        <f>IF(ISNUMBER(E3726),E3726/'Bulk DivVar Analysis'!$C$7,"")</f>
        <v/>
      </c>
      <c r="H3726" s="338" t="str">
        <f>IF(ISNUMBER(E3726), IF(G3726&gt;'Bulk DivVar Analysis'!$D$9,"Pass","Fail"),"")</f>
        <v/>
      </c>
      <c r="I3726" s="338" t="str">
        <f t="shared" si="60"/>
        <v/>
      </c>
      <c r="J3726" s="339"/>
      <c r="K3726" s="339"/>
      <c r="L3726" s="339"/>
      <c r="M3726" s="339"/>
      <c r="N3726" s="339"/>
      <c r="O3726" s="339"/>
      <c r="P3726" s="339"/>
      <c r="Q3726" s="339"/>
    </row>
    <row r="3727" spans="1:17" ht="13.5" customHeight="1">
      <c r="A3727" s="481"/>
      <c r="B3727" s="481"/>
      <c r="C3727" s="481"/>
      <c r="D3727" s="481"/>
      <c r="E3727" s="481"/>
      <c r="F3727" s="339"/>
      <c r="G3727" s="340" t="str">
        <f>IF(ISNUMBER(E3727),E3727/'Bulk DivVar Analysis'!$C$7,"")</f>
        <v/>
      </c>
      <c r="H3727" s="338" t="str">
        <f>IF(ISNUMBER(E3727), IF(G3727&gt;'Bulk DivVar Analysis'!$D$9,"Pass","Fail"),"")</f>
        <v/>
      </c>
      <c r="I3727" s="338" t="str">
        <f t="shared" si="60"/>
        <v/>
      </c>
      <c r="J3727" s="339"/>
      <c r="K3727" s="339"/>
      <c r="L3727" s="339"/>
      <c r="M3727" s="339"/>
      <c r="N3727" s="339"/>
      <c r="O3727" s="339"/>
      <c r="P3727" s="339"/>
      <c r="Q3727" s="339"/>
    </row>
    <row r="3728" spans="1:17" ht="13.5" customHeight="1">
      <c r="A3728" s="481"/>
      <c r="B3728" s="481"/>
      <c r="C3728" s="481"/>
      <c r="D3728" s="481"/>
      <c r="E3728" s="481"/>
      <c r="F3728" s="339"/>
      <c r="G3728" s="340" t="str">
        <f>IF(ISNUMBER(E3728),E3728/'Bulk DivVar Analysis'!$C$7,"")</f>
        <v/>
      </c>
      <c r="H3728" s="338" t="str">
        <f>IF(ISNUMBER(E3728), IF(G3728&gt;'Bulk DivVar Analysis'!$D$9,"Pass","Fail"),"")</f>
        <v/>
      </c>
      <c r="I3728" s="338" t="str">
        <f t="shared" si="60"/>
        <v/>
      </c>
      <c r="J3728" s="339"/>
      <c r="K3728" s="339"/>
      <c r="L3728" s="339"/>
      <c r="M3728" s="339"/>
      <c r="N3728" s="339"/>
      <c r="O3728" s="339"/>
      <c r="P3728" s="339"/>
      <c r="Q3728" s="339"/>
    </row>
    <row r="3729" spans="1:17" ht="13.5" customHeight="1">
      <c r="A3729" s="481"/>
      <c r="B3729" s="481"/>
      <c r="C3729" s="481"/>
      <c r="D3729" s="481"/>
      <c r="E3729" s="481"/>
      <c r="F3729" s="339"/>
      <c r="G3729" s="340" t="str">
        <f>IF(ISNUMBER(E3729),E3729/'Bulk DivVar Analysis'!$C$7,"")</f>
        <v/>
      </c>
      <c r="H3729" s="338" t="str">
        <f>IF(ISNUMBER(E3729), IF(G3729&gt;'Bulk DivVar Analysis'!$D$9,"Pass","Fail"),"")</f>
        <v/>
      </c>
      <c r="I3729" s="338" t="str">
        <f t="shared" si="60"/>
        <v/>
      </c>
      <c r="J3729" s="339"/>
      <c r="K3729" s="339"/>
      <c r="L3729" s="339"/>
      <c r="M3729" s="339"/>
      <c r="N3729" s="339"/>
      <c r="O3729" s="339"/>
      <c r="P3729" s="339"/>
      <c r="Q3729" s="339"/>
    </row>
    <row r="3730" spans="1:17" ht="13.5" customHeight="1">
      <c r="A3730" s="481"/>
      <c r="B3730" s="481"/>
      <c r="C3730" s="481"/>
      <c r="D3730" s="481"/>
      <c r="E3730" s="481"/>
      <c r="F3730" s="339"/>
      <c r="G3730" s="340" t="str">
        <f>IF(ISNUMBER(E3730),E3730/'Bulk DivVar Analysis'!$C$7,"")</f>
        <v/>
      </c>
      <c r="H3730" s="338" t="str">
        <f>IF(ISNUMBER(E3730), IF(G3730&gt;'Bulk DivVar Analysis'!$D$9,"Pass","Fail"),"")</f>
        <v/>
      </c>
      <c r="I3730" s="338" t="str">
        <f t="shared" si="60"/>
        <v/>
      </c>
      <c r="J3730" s="339"/>
      <c r="K3730" s="339"/>
      <c r="L3730" s="339"/>
      <c r="M3730" s="339"/>
      <c r="N3730" s="339"/>
      <c r="O3730" s="339"/>
      <c r="P3730" s="339"/>
      <c r="Q3730" s="339"/>
    </row>
    <row r="3731" spans="1:17" ht="13.5" customHeight="1">
      <c r="A3731" s="481"/>
      <c r="B3731" s="481"/>
      <c r="C3731" s="481"/>
      <c r="D3731" s="481"/>
      <c r="E3731" s="481"/>
      <c r="F3731" s="339"/>
      <c r="G3731" s="340" t="str">
        <f>IF(ISNUMBER(E3731),E3731/'Bulk DivVar Analysis'!$C$7,"")</f>
        <v/>
      </c>
      <c r="H3731" s="338" t="str">
        <f>IF(ISNUMBER(E3731), IF(G3731&gt;'Bulk DivVar Analysis'!$D$9,"Pass","Fail"),"")</f>
        <v/>
      </c>
      <c r="I3731" s="338" t="str">
        <f t="shared" si="60"/>
        <v/>
      </c>
      <c r="J3731" s="339"/>
      <c r="K3731" s="339"/>
      <c r="L3731" s="339"/>
      <c r="M3731" s="339"/>
      <c r="N3731" s="339"/>
      <c r="O3731" s="339"/>
      <c r="P3731" s="339"/>
      <c r="Q3731" s="339"/>
    </row>
    <row r="3732" spans="1:17" ht="13.5" customHeight="1">
      <c r="A3732" s="481"/>
      <c r="B3732" s="481"/>
      <c r="C3732" s="481"/>
      <c r="D3732" s="481"/>
      <c r="E3732" s="481"/>
      <c r="F3732" s="339"/>
      <c r="G3732" s="340" t="str">
        <f>IF(ISNUMBER(E3732),E3732/'Bulk DivVar Analysis'!$C$7,"")</f>
        <v/>
      </c>
      <c r="H3732" s="338" t="str">
        <f>IF(ISNUMBER(E3732), IF(G3732&gt;'Bulk DivVar Analysis'!$D$9,"Pass","Fail"),"")</f>
        <v/>
      </c>
      <c r="I3732" s="338" t="str">
        <f t="shared" si="60"/>
        <v/>
      </c>
      <c r="J3732" s="339"/>
      <c r="K3732" s="339"/>
      <c r="L3732" s="339"/>
      <c r="M3732" s="339"/>
      <c r="N3732" s="339"/>
      <c r="O3732" s="339"/>
      <c r="P3732" s="339"/>
      <c r="Q3732" s="339"/>
    </row>
    <row r="3733" spans="1:17" ht="13.5" customHeight="1">
      <c r="A3733" s="481"/>
      <c r="B3733" s="481"/>
      <c r="C3733" s="481"/>
      <c r="D3733" s="481"/>
      <c r="E3733" s="481"/>
      <c r="F3733" s="339"/>
      <c r="G3733" s="340" t="str">
        <f>IF(ISNUMBER(E3733),E3733/'Bulk DivVar Analysis'!$C$7,"")</f>
        <v/>
      </c>
      <c r="H3733" s="338" t="str">
        <f>IF(ISNUMBER(E3733), IF(G3733&gt;'Bulk DivVar Analysis'!$D$9,"Pass","Fail"),"")</f>
        <v/>
      </c>
      <c r="I3733" s="338" t="str">
        <f t="shared" si="60"/>
        <v/>
      </c>
      <c r="J3733" s="339"/>
      <c r="K3733" s="339"/>
      <c r="L3733" s="339"/>
      <c r="M3733" s="339"/>
      <c r="N3733" s="339"/>
      <c r="O3733" s="339"/>
      <c r="P3733" s="339"/>
      <c r="Q3733" s="339"/>
    </row>
    <row r="3734" spans="1:17" ht="13.5" customHeight="1">
      <c r="A3734" s="481"/>
      <c r="B3734" s="481"/>
      <c r="C3734" s="481"/>
      <c r="D3734" s="481"/>
      <c r="E3734" s="481"/>
      <c r="F3734" s="339"/>
      <c r="G3734" s="340" t="str">
        <f>IF(ISNUMBER(E3734),E3734/'Bulk DivVar Analysis'!$C$7,"")</f>
        <v/>
      </c>
      <c r="H3734" s="338" t="str">
        <f>IF(ISNUMBER(E3734), IF(G3734&gt;'Bulk DivVar Analysis'!$D$9,"Pass","Fail"),"")</f>
        <v/>
      </c>
      <c r="I3734" s="338" t="str">
        <f t="shared" si="60"/>
        <v/>
      </c>
      <c r="J3734" s="339"/>
      <c r="K3734" s="339"/>
      <c r="L3734" s="339"/>
      <c r="M3734" s="339"/>
      <c r="N3734" s="339"/>
      <c r="O3734" s="339"/>
      <c r="P3734" s="339"/>
      <c r="Q3734" s="339"/>
    </row>
    <row r="3735" spans="1:17" ht="13.5" customHeight="1">
      <c r="A3735" s="481"/>
      <c r="B3735" s="481"/>
      <c r="C3735" s="481"/>
      <c r="D3735" s="481"/>
      <c r="E3735" s="481"/>
      <c r="F3735" s="339"/>
      <c r="G3735" s="340" t="str">
        <f>IF(ISNUMBER(E3735),E3735/'Bulk DivVar Analysis'!$C$7,"")</f>
        <v/>
      </c>
      <c r="H3735" s="338" t="str">
        <f>IF(ISNUMBER(E3735), IF(G3735&gt;'Bulk DivVar Analysis'!$D$9,"Pass","Fail"),"")</f>
        <v/>
      </c>
      <c r="I3735" s="338" t="str">
        <f t="shared" si="60"/>
        <v/>
      </c>
      <c r="J3735" s="339"/>
      <c r="K3735" s="339"/>
      <c r="L3735" s="339"/>
      <c r="M3735" s="339"/>
      <c r="N3735" s="339"/>
      <c r="O3735" s="339"/>
      <c r="P3735" s="339"/>
      <c r="Q3735" s="339"/>
    </row>
    <row r="3736" spans="1:17" ht="13.5" customHeight="1">
      <c r="A3736" s="481"/>
      <c r="B3736" s="481"/>
      <c r="C3736" s="481"/>
      <c r="D3736" s="481"/>
      <c r="E3736" s="481"/>
      <c r="F3736" s="339"/>
      <c r="G3736" s="340" t="str">
        <f>IF(ISNUMBER(E3736),E3736/'Bulk DivVar Analysis'!$C$7,"")</f>
        <v/>
      </c>
      <c r="H3736" s="338" t="str">
        <f>IF(ISNUMBER(E3736), IF(G3736&gt;'Bulk DivVar Analysis'!$D$9,"Pass","Fail"),"")</f>
        <v/>
      </c>
      <c r="I3736" s="338" t="str">
        <f t="shared" si="60"/>
        <v/>
      </c>
      <c r="J3736" s="339"/>
      <c r="K3736" s="339"/>
      <c r="L3736" s="339"/>
      <c r="M3736" s="339"/>
      <c r="N3736" s="339"/>
      <c r="O3736" s="339"/>
      <c r="P3736" s="339"/>
      <c r="Q3736" s="339"/>
    </row>
    <row r="3737" spans="1:17" ht="13.5" customHeight="1">
      <c r="A3737" s="481"/>
      <c r="B3737" s="481"/>
      <c r="C3737" s="481"/>
      <c r="D3737" s="481"/>
      <c r="E3737" s="481"/>
      <c r="F3737" s="339"/>
      <c r="G3737" s="340" t="str">
        <f>IF(ISNUMBER(E3737),E3737/'Bulk DivVar Analysis'!$C$7,"")</f>
        <v/>
      </c>
      <c r="H3737" s="338" t="str">
        <f>IF(ISNUMBER(E3737), IF(G3737&gt;'Bulk DivVar Analysis'!$D$9,"Pass","Fail"),"")</f>
        <v/>
      </c>
      <c r="I3737" s="338" t="str">
        <f t="shared" si="60"/>
        <v/>
      </c>
      <c r="J3737" s="339"/>
      <c r="K3737" s="339"/>
      <c r="L3737" s="339"/>
      <c r="M3737" s="339"/>
      <c r="N3737" s="339"/>
      <c r="O3737" s="339"/>
      <c r="P3737" s="339"/>
      <c r="Q3737" s="339"/>
    </row>
    <row r="3738" spans="1:17" ht="13.5" customHeight="1">
      <c r="A3738" s="481"/>
      <c r="B3738" s="481"/>
      <c r="C3738" s="481"/>
      <c r="D3738" s="481"/>
      <c r="E3738" s="481"/>
      <c r="F3738" s="339"/>
      <c r="G3738" s="340" t="str">
        <f>IF(ISNUMBER(E3738),E3738/'Bulk DivVar Analysis'!$C$7,"")</f>
        <v/>
      </c>
      <c r="H3738" s="338" t="str">
        <f>IF(ISNUMBER(E3738), IF(G3738&gt;'Bulk DivVar Analysis'!$D$9,"Pass","Fail"),"")</f>
        <v/>
      </c>
      <c r="I3738" s="338" t="str">
        <f t="shared" si="60"/>
        <v/>
      </c>
      <c r="J3738" s="339"/>
      <c r="K3738" s="339"/>
      <c r="L3738" s="339"/>
      <c r="M3738" s="339"/>
      <c r="N3738" s="339"/>
      <c r="O3738" s="339"/>
      <c r="P3738" s="339"/>
      <c r="Q3738" s="339"/>
    </row>
    <row r="3739" spans="1:17" ht="13.5" customHeight="1">
      <c r="A3739" s="481"/>
      <c r="B3739" s="481"/>
      <c r="C3739" s="481"/>
      <c r="D3739" s="481"/>
      <c r="E3739" s="481"/>
      <c r="F3739" s="339"/>
      <c r="G3739" s="340" t="str">
        <f>IF(ISNUMBER(E3739),E3739/'Bulk DivVar Analysis'!$C$7,"")</f>
        <v/>
      </c>
      <c r="H3739" s="338" t="str">
        <f>IF(ISNUMBER(E3739), IF(G3739&gt;'Bulk DivVar Analysis'!$D$9,"Pass","Fail"),"")</f>
        <v/>
      </c>
      <c r="I3739" s="338" t="str">
        <f t="shared" si="60"/>
        <v/>
      </c>
      <c r="J3739" s="339"/>
      <c r="K3739" s="339"/>
      <c r="L3739" s="339"/>
      <c r="M3739" s="339"/>
      <c r="N3739" s="339"/>
      <c r="O3739" s="339"/>
      <c r="P3739" s="339"/>
      <c r="Q3739" s="339"/>
    </row>
    <row r="3740" spans="1:17" ht="13.5" customHeight="1">
      <c r="A3740" s="481"/>
      <c r="B3740" s="481"/>
      <c r="C3740" s="481"/>
      <c r="D3740" s="481"/>
      <c r="E3740" s="481"/>
      <c r="F3740" s="339"/>
      <c r="G3740" s="340" t="str">
        <f>IF(ISNUMBER(E3740),E3740/'Bulk DivVar Analysis'!$C$7,"")</f>
        <v/>
      </c>
      <c r="H3740" s="338" t="str">
        <f>IF(ISNUMBER(E3740), IF(G3740&gt;'Bulk DivVar Analysis'!$D$9,"Pass","Fail"),"")</f>
        <v/>
      </c>
      <c r="I3740" s="338" t="str">
        <f t="shared" si="60"/>
        <v/>
      </c>
      <c r="J3740" s="339"/>
      <c r="K3740" s="339"/>
      <c r="L3740" s="339"/>
      <c r="M3740" s="339"/>
      <c r="N3740" s="339"/>
      <c r="O3740" s="339"/>
      <c r="P3740" s="339"/>
      <c r="Q3740" s="339"/>
    </row>
    <row r="3741" spans="1:17" ht="13.5" customHeight="1">
      <c r="A3741" s="481"/>
      <c r="B3741" s="481"/>
      <c r="C3741" s="481"/>
      <c r="D3741" s="481"/>
      <c r="E3741" s="481"/>
      <c r="F3741" s="339"/>
      <c r="G3741" s="340" t="str">
        <f>IF(ISNUMBER(E3741),E3741/'Bulk DivVar Analysis'!$C$7,"")</f>
        <v/>
      </c>
      <c r="H3741" s="338" t="str">
        <f>IF(ISNUMBER(E3741), IF(G3741&gt;'Bulk DivVar Analysis'!$D$9,"Pass","Fail"),"")</f>
        <v/>
      </c>
      <c r="I3741" s="338" t="str">
        <f t="shared" si="60"/>
        <v/>
      </c>
      <c r="J3741" s="339"/>
      <c r="K3741" s="339"/>
      <c r="L3741" s="339"/>
      <c r="M3741" s="339"/>
      <c r="N3741" s="339"/>
      <c r="O3741" s="339"/>
      <c r="P3741" s="339"/>
      <c r="Q3741" s="339"/>
    </row>
    <row r="3742" spans="1:17" ht="13.5" customHeight="1">
      <c r="A3742" s="481"/>
      <c r="B3742" s="481"/>
      <c r="C3742" s="481"/>
      <c r="D3742" s="481"/>
      <c r="E3742" s="481"/>
      <c r="F3742" s="339"/>
      <c r="G3742" s="340" t="str">
        <f>IF(ISNUMBER(E3742),E3742/'Bulk DivVar Analysis'!$C$7,"")</f>
        <v/>
      </c>
      <c r="H3742" s="338" t="str">
        <f>IF(ISNUMBER(E3742), IF(G3742&gt;'Bulk DivVar Analysis'!$D$9,"Pass","Fail"),"")</f>
        <v/>
      </c>
      <c r="I3742" s="338" t="str">
        <f t="shared" si="60"/>
        <v/>
      </c>
      <c r="J3742" s="339"/>
      <c r="K3742" s="339"/>
      <c r="L3742" s="339"/>
      <c r="M3742" s="339"/>
      <c r="N3742" s="339"/>
      <c r="O3742" s="339"/>
      <c r="P3742" s="339"/>
      <c r="Q3742" s="339"/>
    </row>
    <row r="3743" spans="1:17" ht="13.5" customHeight="1">
      <c r="A3743" s="481"/>
      <c r="B3743" s="481"/>
      <c r="C3743" s="481"/>
      <c r="D3743" s="481"/>
      <c r="E3743" s="481"/>
      <c r="F3743" s="339"/>
      <c r="G3743" s="340" t="str">
        <f>IF(ISNUMBER(E3743),E3743/'Bulk DivVar Analysis'!$C$7,"")</f>
        <v/>
      </c>
      <c r="H3743" s="338" t="str">
        <f>IF(ISNUMBER(E3743), IF(G3743&gt;'Bulk DivVar Analysis'!$D$9,"Pass","Fail"),"")</f>
        <v/>
      </c>
      <c r="I3743" s="338" t="str">
        <f t="shared" si="60"/>
        <v/>
      </c>
      <c r="J3743" s="339"/>
      <c r="K3743" s="339"/>
      <c r="L3743" s="339"/>
      <c r="M3743" s="339"/>
      <c r="N3743" s="339"/>
      <c r="O3743" s="339"/>
      <c r="P3743" s="339"/>
      <c r="Q3743" s="339"/>
    </row>
    <row r="3744" spans="1:17" ht="13.5" customHeight="1">
      <c r="A3744" s="481"/>
      <c r="B3744" s="481"/>
      <c r="C3744" s="481"/>
      <c r="D3744" s="481"/>
      <c r="E3744" s="481"/>
      <c r="F3744" s="339"/>
      <c r="G3744" s="340" t="str">
        <f>IF(ISNUMBER(E3744),E3744/'Bulk DivVar Analysis'!$C$7,"")</f>
        <v/>
      </c>
      <c r="H3744" s="338" t="str">
        <f>IF(ISNUMBER(E3744), IF(G3744&gt;'Bulk DivVar Analysis'!$D$9,"Pass","Fail"),"")</f>
        <v/>
      </c>
      <c r="I3744" s="338" t="str">
        <f t="shared" si="60"/>
        <v/>
      </c>
      <c r="J3744" s="339"/>
      <c r="K3744" s="339"/>
      <c r="L3744" s="339"/>
      <c r="M3744" s="339"/>
      <c r="N3744" s="339"/>
      <c r="O3744" s="339"/>
      <c r="P3744" s="339"/>
      <c r="Q3744" s="339"/>
    </row>
    <row r="3745" spans="1:17" ht="13.5" customHeight="1">
      <c r="A3745" s="481"/>
      <c r="B3745" s="481"/>
      <c r="C3745" s="481"/>
      <c r="D3745" s="481"/>
      <c r="E3745" s="481"/>
      <c r="F3745" s="339"/>
      <c r="G3745" s="340" t="str">
        <f>IF(ISNUMBER(E3745),E3745/'Bulk DivVar Analysis'!$C$7,"")</f>
        <v/>
      </c>
      <c r="H3745" s="338" t="str">
        <f>IF(ISNUMBER(E3745), IF(G3745&gt;'Bulk DivVar Analysis'!$D$9,"Pass","Fail"),"")</f>
        <v/>
      </c>
      <c r="I3745" s="338" t="str">
        <f t="shared" si="60"/>
        <v/>
      </c>
      <c r="J3745" s="339"/>
      <c r="K3745" s="339"/>
      <c r="L3745" s="339"/>
      <c r="M3745" s="339"/>
      <c r="N3745" s="339"/>
      <c r="O3745" s="339"/>
      <c r="P3745" s="339"/>
      <c r="Q3745" s="339"/>
    </row>
    <row r="3746" spans="1:17" ht="13.5" customHeight="1">
      <c r="A3746" s="481"/>
      <c r="B3746" s="481"/>
      <c r="C3746" s="481"/>
      <c r="D3746" s="481"/>
      <c r="E3746" s="481"/>
      <c r="F3746" s="339"/>
      <c r="G3746" s="340" t="str">
        <f>IF(ISNUMBER(E3746),E3746/'Bulk DivVar Analysis'!$C$7,"")</f>
        <v/>
      </c>
      <c r="H3746" s="338" t="str">
        <f>IF(ISNUMBER(E3746), IF(G3746&gt;'Bulk DivVar Analysis'!$D$9,"Pass","Fail"),"")</f>
        <v/>
      </c>
      <c r="I3746" s="338" t="str">
        <f t="shared" si="60"/>
        <v/>
      </c>
      <c r="J3746" s="339"/>
      <c r="K3746" s="339"/>
      <c r="L3746" s="339"/>
      <c r="M3746" s="339"/>
      <c r="N3746" s="339"/>
      <c r="O3746" s="339"/>
      <c r="P3746" s="339"/>
      <c r="Q3746" s="339"/>
    </row>
    <row r="3747" spans="1:17" ht="13.5" customHeight="1">
      <c r="A3747" s="481"/>
      <c r="B3747" s="481"/>
      <c r="C3747" s="481"/>
      <c r="D3747" s="481"/>
      <c r="E3747" s="481"/>
      <c r="F3747" s="339"/>
      <c r="G3747" s="340" t="str">
        <f>IF(ISNUMBER(E3747),E3747/'Bulk DivVar Analysis'!$C$7,"")</f>
        <v/>
      </c>
      <c r="H3747" s="338" t="str">
        <f>IF(ISNUMBER(E3747), IF(G3747&gt;'Bulk DivVar Analysis'!$D$9,"Pass","Fail"),"")</f>
        <v/>
      </c>
      <c r="I3747" s="338" t="str">
        <f t="shared" si="60"/>
        <v/>
      </c>
      <c r="J3747" s="339"/>
      <c r="K3747" s="339"/>
      <c r="L3747" s="339"/>
      <c r="M3747" s="339"/>
      <c r="N3747" s="339"/>
      <c r="O3747" s="339"/>
      <c r="P3747" s="339"/>
      <c r="Q3747" s="339"/>
    </row>
    <row r="3748" spans="1:17" ht="13.5" customHeight="1">
      <c r="A3748" s="481"/>
      <c r="B3748" s="481"/>
      <c r="C3748" s="481"/>
      <c r="D3748" s="481"/>
      <c r="E3748" s="481"/>
      <c r="F3748" s="339"/>
      <c r="G3748" s="340" t="str">
        <f>IF(ISNUMBER(E3748),E3748/'Bulk DivVar Analysis'!$C$7,"")</f>
        <v/>
      </c>
      <c r="H3748" s="338" t="str">
        <f>IF(ISNUMBER(E3748), IF(G3748&gt;'Bulk DivVar Analysis'!$D$9,"Pass","Fail"),"")</f>
        <v/>
      </c>
      <c r="I3748" s="338" t="str">
        <f t="shared" si="60"/>
        <v/>
      </c>
      <c r="J3748" s="339"/>
      <c r="K3748" s="339"/>
      <c r="L3748" s="339"/>
      <c r="M3748" s="339"/>
      <c r="N3748" s="339"/>
      <c r="O3748" s="339"/>
      <c r="P3748" s="339"/>
      <c r="Q3748" s="339"/>
    </row>
    <row r="3749" spans="1:17" ht="13.5" customHeight="1">
      <c r="A3749" s="481"/>
      <c r="B3749" s="481"/>
      <c r="C3749" s="481"/>
      <c r="D3749" s="481"/>
      <c r="E3749" s="481"/>
      <c r="F3749" s="339"/>
      <c r="G3749" s="340" t="str">
        <f>IF(ISNUMBER(E3749),E3749/'Bulk DivVar Analysis'!$C$7,"")</f>
        <v/>
      </c>
      <c r="H3749" s="338" t="str">
        <f>IF(ISNUMBER(E3749), IF(G3749&gt;'Bulk DivVar Analysis'!$D$9,"Pass","Fail"),"")</f>
        <v/>
      </c>
      <c r="I3749" s="338" t="str">
        <f t="shared" si="60"/>
        <v/>
      </c>
      <c r="J3749" s="339"/>
      <c r="K3749" s="339"/>
      <c r="L3749" s="339"/>
      <c r="M3749" s="339"/>
      <c r="N3749" s="339"/>
      <c r="O3749" s="339"/>
      <c r="P3749" s="339"/>
      <c r="Q3749" s="339"/>
    </row>
    <row r="3750" spans="1:17" ht="13.5" customHeight="1">
      <c r="A3750" s="481"/>
      <c r="B3750" s="481"/>
      <c r="C3750" s="481"/>
      <c r="D3750" s="481"/>
      <c r="E3750" s="481"/>
      <c r="F3750" s="339"/>
      <c r="G3750" s="340" t="str">
        <f>IF(ISNUMBER(E3750),E3750/'Bulk DivVar Analysis'!$C$7,"")</f>
        <v/>
      </c>
      <c r="H3750" s="338" t="str">
        <f>IF(ISNUMBER(E3750), IF(G3750&gt;'Bulk DivVar Analysis'!$D$9,"Pass","Fail"),"")</f>
        <v/>
      </c>
      <c r="I3750" s="338" t="str">
        <f t="shared" si="60"/>
        <v/>
      </c>
      <c r="J3750" s="339"/>
      <c r="K3750" s="339"/>
      <c r="L3750" s="339"/>
      <c r="M3750" s="339"/>
      <c r="N3750" s="339"/>
      <c r="O3750" s="339"/>
      <c r="P3750" s="339"/>
      <c r="Q3750" s="339"/>
    </row>
    <row r="3751" spans="1:17" ht="13.5" customHeight="1">
      <c r="A3751" s="481"/>
      <c r="B3751" s="481"/>
      <c r="C3751" s="481"/>
      <c r="D3751" s="481"/>
      <c r="E3751" s="481"/>
      <c r="F3751" s="339"/>
      <c r="G3751" s="340" t="str">
        <f>IF(ISNUMBER(E3751),E3751/'Bulk DivVar Analysis'!$C$7,"")</f>
        <v/>
      </c>
      <c r="H3751" s="338" t="str">
        <f>IF(ISNUMBER(E3751), IF(G3751&gt;'Bulk DivVar Analysis'!$D$9,"Pass","Fail"),"")</f>
        <v/>
      </c>
      <c r="I3751" s="338" t="str">
        <f t="shared" si="60"/>
        <v/>
      </c>
      <c r="J3751" s="339"/>
      <c r="K3751" s="339"/>
      <c r="L3751" s="339"/>
      <c r="M3751" s="339"/>
      <c r="N3751" s="339"/>
      <c r="O3751" s="339"/>
      <c r="P3751" s="339"/>
      <c r="Q3751" s="339"/>
    </row>
    <row r="3752" spans="1:17" ht="13.5" customHeight="1">
      <c r="A3752" s="481"/>
      <c r="B3752" s="481"/>
      <c r="C3752" s="481"/>
      <c r="D3752" s="481"/>
      <c r="E3752" s="481"/>
      <c r="F3752" s="339"/>
      <c r="G3752" s="340" t="str">
        <f>IF(ISNUMBER(E3752),E3752/'Bulk DivVar Analysis'!$C$7,"")</f>
        <v/>
      </c>
      <c r="H3752" s="338" t="str">
        <f>IF(ISNUMBER(E3752), IF(G3752&gt;'Bulk DivVar Analysis'!$D$9,"Pass","Fail"),"")</f>
        <v/>
      </c>
      <c r="I3752" s="338" t="str">
        <f t="shared" si="60"/>
        <v/>
      </c>
      <c r="J3752" s="339"/>
      <c r="K3752" s="339"/>
      <c r="L3752" s="339"/>
      <c r="M3752" s="339"/>
      <c r="N3752" s="339"/>
      <c r="O3752" s="339"/>
      <c r="P3752" s="339"/>
      <c r="Q3752" s="339"/>
    </row>
    <row r="3753" spans="1:17" ht="13.5" customHeight="1">
      <c r="A3753" s="481"/>
      <c r="B3753" s="481"/>
      <c r="C3753" s="481"/>
      <c r="D3753" s="481"/>
      <c r="E3753" s="481"/>
      <c r="F3753" s="339"/>
      <c r="G3753" s="340" t="str">
        <f>IF(ISNUMBER(E3753),E3753/'Bulk DivVar Analysis'!$C$7,"")</f>
        <v/>
      </c>
      <c r="H3753" s="338" t="str">
        <f>IF(ISNUMBER(E3753), IF(G3753&gt;'Bulk DivVar Analysis'!$D$9,"Pass","Fail"),"")</f>
        <v/>
      </c>
      <c r="I3753" s="338" t="str">
        <f t="shared" si="60"/>
        <v/>
      </c>
      <c r="J3753" s="339"/>
      <c r="K3753" s="339"/>
      <c r="L3753" s="339"/>
      <c r="M3753" s="339"/>
      <c r="N3753" s="339"/>
      <c r="O3753" s="339"/>
      <c r="P3753" s="339"/>
      <c r="Q3753" s="339"/>
    </row>
    <row r="3754" spans="1:17" ht="13.5" customHeight="1">
      <c r="A3754" s="481"/>
      <c r="B3754" s="481"/>
      <c r="C3754" s="481"/>
      <c r="D3754" s="481"/>
      <c r="E3754" s="481"/>
      <c r="F3754" s="339"/>
      <c r="G3754" s="340" t="str">
        <f>IF(ISNUMBER(E3754),E3754/'Bulk DivVar Analysis'!$C$7,"")</f>
        <v/>
      </c>
      <c r="H3754" s="338" t="str">
        <f>IF(ISNUMBER(E3754), IF(G3754&gt;'Bulk DivVar Analysis'!$D$9,"Pass","Fail"),"")</f>
        <v/>
      </c>
      <c r="I3754" s="338" t="str">
        <f t="shared" si="60"/>
        <v/>
      </c>
      <c r="J3754" s="339"/>
      <c r="K3754" s="339"/>
      <c r="L3754" s="339"/>
      <c r="M3754" s="339"/>
      <c r="N3754" s="339"/>
      <c r="O3754" s="339"/>
      <c r="P3754" s="339"/>
      <c r="Q3754" s="339"/>
    </row>
    <row r="3755" spans="1:17" ht="13.5" customHeight="1">
      <c r="A3755" s="481"/>
      <c r="B3755" s="481"/>
      <c r="C3755" s="481"/>
      <c r="D3755" s="481"/>
      <c r="E3755" s="481"/>
      <c r="F3755" s="339"/>
      <c r="G3755" s="340" t="str">
        <f>IF(ISNUMBER(E3755),E3755/'Bulk DivVar Analysis'!$C$7,"")</f>
        <v/>
      </c>
      <c r="H3755" s="338" t="str">
        <f>IF(ISNUMBER(E3755), IF(G3755&gt;'Bulk DivVar Analysis'!$D$9,"Pass","Fail"),"")</f>
        <v/>
      </c>
      <c r="I3755" s="338" t="str">
        <f t="shared" si="60"/>
        <v/>
      </c>
      <c r="J3755" s="339"/>
      <c r="K3755" s="339"/>
      <c r="L3755" s="339"/>
      <c r="M3755" s="339"/>
      <c r="N3755" s="339"/>
      <c r="O3755" s="339"/>
      <c r="P3755" s="339"/>
      <c r="Q3755" s="339"/>
    </row>
    <row r="3756" spans="1:17" ht="13.5" customHeight="1">
      <c r="A3756" s="481"/>
      <c r="B3756" s="481"/>
      <c r="C3756" s="481"/>
      <c r="D3756" s="481"/>
      <c r="E3756" s="481"/>
      <c r="F3756" s="339"/>
      <c r="G3756" s="340" t="str">
        <f>IF(ISNUMBER(E3756),E3756/'Bulk DivVar Analysis'!$C$7,"")</f>
        <v/>
      </c>
      <c r="H3756" s="338" t="str">
        <f>IF(ISNUMBER(E3756), IF(G3756&gt;'Bulk DivVar Analysis'!$D$9,"Pass","Fail"),"")</f>
        <v/>
      </c>
      <c r="I3756" s="338" t="str">
        <f t="shared" si="60"/>
        <v/>
      </c>
      <c r="J3756" s="339"/>
      <c r="K3756" s="339"/>
      <c r="L3756" s="339"/>
      <c r="M3756" s="339"/>
      <c r="N3756" s="339"/>
      <c r="O3756" s="339"/>
      <c r="P3756" s="339"/>
      <c r="Q3756" s="339"/>
    </row>
    <row r="3757" spans="1:17" ht="13.5" customHeight="1">
      <c r="A3757" s="481"/>
      <c r="B3757" s="481"/>
      <c r="C3757" s="481"/>
      <c r="D3757" s="481"/>
      <c r="E3757" s="481"/>
      <c r="F3757" s="339"/>
      <c r="G3757" s="340" t="str">
        <f>IF(ISNUMBER(E3757),E3757/'Bulk DivVar Analysis'!$C$7,"")</f>
        <v/>
      </c>
      <c r="H3757" s="338" t="str">
        <f>IF(ISNUMBER(E3757), IF(G3757&gt;'Bulk DivVar Analysis'!$D$9,"Pass","Fail"),"")</f>
        <v/>
      </c>
      <c r="I3757" s="338" t="str">
        <f t="shared" si="60"/>
        <v/>
      </c>
      <c r="J3757" s="339"/>
      <c r="K3757" s="339"/>
      <c r="L3757" s="339"/>
      <c r="M3757" s="339"/>
      <c r="N3757" s="339"/>
      <c r="O3757" s="339"/>
      <c r="P3757" s="339"/>
      <c r="Q3757" s="339"/>
    </row>
    <row r="3758" spans="1:17" ht="13.5" customHeight="1">
      <c r="A3758" s="481"/>
      <c r="B3758" s="481"/>
      <c r="C3758" s="481"/>
      <c r="D3758" s="481"/>
      <c r="E3758" s="481"/>
      <c r="F3758" s="339"/>
      <c r="G3758" s="340" t="str">
        <f>IF(ISNUMBER(E3758),E3758/'Bulk DivVar Analysis'!$C$7,"")</f>
        <v/>
      </c>
      <c r="H3758" s="338" t="str">
        <f>IF(ISNUMBER(E3758), IF(G3758&gt;'Bulk DivVar Analysis'!$D$9,"Pass","Fail"),"")</f>
        <v/>
      </c>
      <c r="I3758" s="338" t="str">
        <f t="shared" si="60"/>
        <v/>
      </c>
      <c r="J3758" s="339"/>
      <c r="K3758" s="339"/>
      <c r="L3758" s="339"/>
      <c r="M3758" s="339"/>
      <c r="N3758" s="339"/>
      <c r="O3758" s="339"/>
      <c r="P3758" s="339"/>
      <c r="Q3758" s="339"/>
    </row>
    <row r="3759" spans="1:17" ht="13.5" customHeight="1">
      <c r="A3759" s="481"/>
      <c r="B3759" s="481"/>
      <c r="C3759" s="481"/>
      <c r="D3759" s="481"/>
      <c r="E3759" s="481"/>
      <c r="F3759" s="339"/>
      <c r="G3759" s="340" t="str">
        <f>IF(ISNUMBER(E3759),E3759/'Bulk DivVar Analysis'!$C$7,"")</f>
        <v/>
      </c>
      <c r="H3759" s="338" t="str">
        <f>IF(ISNUMBER(E3759), IF(G3759&gt;'Bulk DivVar Analysis'!$D$9,"Pass","Fail"),"")</f>
        <v/>
      </c>
      <c r="I3759" s="338" t="str">
        <f t="shared" si="60"/>
        <v/>
      </c>
      <c r="J3759" s="339"/>
      <c r="K3759" s="339"/>
      <c r="L3759" s="339"/>
      <c r="M3759" s="339"/>
      <c r="N3759" s="339"/>
      <c r="O3759" s="339"/>
      <c r="P3759" s="339"/>
      <c r="Q3759" s="339"/>
    </row>
    <row r="3760" spans="1:17" ht="13.5" customHeight="1">
      <c r="A3760" s="481"/>
      <c r="B3760" s="481"/>
      <c r="C3760" s="481"/>
      <c r="D3760" s="481"/>
      <c r="E3760" s="481"/>
      <c r="F3760" s="339"/>
      <c r="G3760" s="340" t="str">
        <f>IF(ISNUMBER(E3760),E3760/'Bulk DivVar Analysis'!$C$7,"")</f>
        <v/>
      </c>
      <c r="H3760" s="338" t="str">
        <f>IF(ISNUMBER(E3760), IF(G3760&gt;'Bulk DivVar Analysis'!$D$9,"Pass","Fail"),"")</f>
        <v/>
      </c>
      <c r="I3760" s="338" t="str">
        <f t="shared" si="60"/>
        <v/>
      </c>
      <c r="J3760" s="339"/>
      <c r="K3760" s="339"/>
      <c r="L3760" s="339"/>
      <c r="M3760" s="339"/>
      <c r="N3760" s="339"/>
      <c r="O3760" s="339"/>
      <c r="P3760" s="339"/>
      <c r="Q3760" s="339"/>
    </row>
    <row r="3761" spans="1:17" ht="13.5" customHeight="1">
      <c r="A3761" s="481"/>
      <c r="B3761" s="481"/>
      <c r="C3761" s="481"/>
      <c r="D3761" s="481"/>
      <c r="E3761" s="481"/>
      <c r="F3761" s="339"/>
      <c r="G3761" s="340" t="str">
        <f>IF(ISNUMBER(E3761),E3761/'Bulk DivVar Analysis'!$C$7,"")</f>
        <v/>
      </c>
      <c r="H3761" s="338" t="str">
        <f>IF(ISNUMBER(E3761), IF(G3761&gt;'Bulk DivVar Analysis'!$D$9,"Pass","Fail"),"")</f>
        <v/>
      </c>
      <c r="I3761" s="338" t="str">
        <f t="shared" si="60"/>
        <v/>
      </c>
      <c r="J3761" s="339"/>
      <c r="K3761" s="339"/>
      <c r="L3761" s="339"/>
      <c r="M3761" s="339"/>
      <c r="N3761" s="339"/>
      <c r="O3761" s="339"/>
      <c r="P3761" s="339"/>
      <c r="Q3761" s="339"/>
    </row>
    <row r="3762" spans="1:17" ht="13.5" customHeight="1">
      <c r="A3762" s="481"/>
      <c r="B3762" s="481"/>
      <c r="C3762" s="481"/>
      <c r="D3762" s="481"/>
      <c r="E3762" s="481"/>
      <c r="F3762" s="339"/>
      <c r="G3762" s="340" t="str">
        <f>IF(ISNUMBER(E3762),E3762/'Bulk DivVar Analysis'!$C$7,"")</f>
        <v/>
      </c>
      <c r="H3762" s="338" t="str">
        <f>IF(ISNUMBER(E3762), IF(G3762&gt;'Bulk DivVar Analysis'!$D$9,"Pass","Fail"),"")</f>
        <v/>
      </c>
      <c r="I3762" s="338" t="str">
        <f t="shared" si="60"/>
        <v/>
      </c>
      <c r="J3762" s="339"/>
      <c r="K3762" s="339"/>
      <c r="L3762" s="339"/>
      <c r="M3762" s="339"/>
      <c r="N3762" s="339"/>
      <c r="O3762" s="339"/>
      <c r="P3762" s="339"/>
      <c r="Q3762" s="339"/>
    </row>
    <row r="3763" spans="1:17" ht="13.5" customHeight="1">
      <c r="A3763" s="481"/>
      <c r="B3763" s="481"/>
      <c r="C3763" s="481"/>
      <c r="D3763" s="481"/>
      <c r="E3763" s="481"/>
      <c r="F3763" s="339"/>
      <c r="G3763" s="340" t="str">
        <f>IF(ISNUMBER(E3763),E3763/'Bulk DivVar Analysis'!$C$7,"")</f>
        <v/>
      </c>
      <c r="H3763" s="338" t="str">
        <f>IF(ISNUMBER(E3763), IF(G3763&gt;'Bulk DivVar Analysis'!$D$9,"Pass","Fail"),"")</f>
        <v/>
      </c>
      <c r="I3763" s="338" t="str">
        <f t="shared" si="60"/>
        <v/>
      </c>
      <c r="J3763" s="339"/>
      <c r="K3763" s="339"/>
      <c r="L3763" s="339"/>
      <c r="M3763" s="339"/>
      <c r="N3763" s="339"/>
      <c r="O3763" s="339"/>
      <c r="P3763" s="339"/>
      <c r="Q3763" s="339"/>
    </row>
    <row r="3764" spans="1:17" ht="13.5" customHeight="1">
      <c r="A3764" s="481"/>
      <c r="B3764" s="481"/>
      <c r="C3764" s="481"/>
      <c r="D3764" s="481"/>
      <c r="E3764" s="481"/>
      <c r="F3764" s="339"/>
      <c r="G3764" s="340" t="str">
        <f>IF(ISNUMBER(E3764),E3764/'Bulk DivVar Analysis'!$C$7,"")</f>
        <v/>
      </c>
      <c r="H3764" s="338" t="str">
        <f>IF(ISNUMBER(E3764), IF(G3764&gt;'Bulk DivVar Analysis'!$D$9,"Pass","Fail"),"")</f>
        <v/>
      </c>
      <c r="I3764" s="338" t="str">
        <f t="shared" si="60"/>
        <v/>
      </c>
      <c r="J3764" s="339"/>
      <c r="K3764" s="339"/>
      <c r="L3764" s="339"/>
      <c r="M3764" s="339"/>
      <c r="N3764" s="339"/>
      <c r="O3764" s="339"/>
      <c r="P3764" s="339"/>
      <c r="Q3764" s="339"/>
    </row>
    <row r="3765" spans="1:17" ht="13.5" customHeight="1">
      <c r="A3765" s="481"/>
      <c r="B3765" s="481"/>
      <c r="C3765" s="481"/>
      <c r="D3765" s="481"/>
      <c r="E3765" s="481"/>
      <c r="F3765" s="339"/>
      <c r="G3765" s="340" t="str">
        <f>IF(ISNUMBER(E3765),E3765/'Bulk DivVar Analysis'!$C$7,"")</f>
        <v/>
      </c>
      <c r="H3765" s="338" t="str">
        <f>IF(ISNUMBER(E3765), IF(G3765&gt;'Bulk DivVar Analysis'!$D$9,"Pass","Fail"),"")</f>
        <v/>
      </c>
      <c r="I3765" s="338" t="str">
        <f t="shared" si="60"/>
        <v/>
      </c>
      <c r="J3765" s="339"/>
      <c r="K3765" s="339"/>
      <c r="L3765" s="339"/>
      <c r="M3765" s="339"/>
      <c r="N3765" s="339"/>
      <c r="O3765" s="339"/>
      <c r="P3765" s="339"/>
      <c r="Q3765" s="339"/>
    </row>
    <row r="3766" spans="1:17" ht="13.5" customHeight="1">
      <c r="A3766" s="481"/>
      <c r="B3766" s="481"/>
      <c r="C3766" s="481"/>
      <c r="D3766" s="481"/>
      <c r="E3766" s="481"/>
      <c r="F3766" s="339"/>
      <c r="G3766" s="340" t="str">
        <f>IF(ISNUMBER(E3766),E3766/'Bulk DivVar Analysis'!$C$7,"")</f>
        <v/>
      </c>
      <c r="H3766" s="338" t="str">
        <f>IF(ISNUMBER(E3766), IF(G3766&gt;'Bulk DivVar Analysis'!$D$9,"Pass","Fail"),"")</f>
        <v/>
      </c>
      <c r="I3766" s="338" t="str">
        <f t="shared" si="60"/>
        <v/>
      </c>
      <c r="J3766" s="339"/>
      <c r="K3766" s="339"/>
      <c r="L3766" s="339"/>
      <c r="M3766" s="339"/>
      <c r="N3766" s="339"/>
      <c r="O3766" s="339"/>
      <c r="P3766" s="339"/>
      <c r="Q3766" s="339"/>
    </row>
    <row r="3767" spans="1:17" ht="13.5" customHeight="1">
      <c r="A3767" s="481"/>
      <c r="B3767" s="481"/>
      <c r="C3767" s="481"/>
      <c r="D3767" s="481"/>
      <c r="E3767" s="481"/>
      <c r="F3767" s="339"/>
      <c r="G3767" s="340" t="str">
        <f>IF(ISNUMBER(E3767),E3767/'Bulk DivVar Analysis'!$C$7,"")</f>
        <v/>
      </c>
      <c r="H3767" s="338" t="str">
        <f>IF(ISNUMBER(E3767), IF(G3767&gt;'Bulk DivVar Analysis'!$D$9,"Pass","Fail"),"")</f>
        <v/>
      </c>
      <c r="I3767" s="338" t="str">
        <f t="shared" si="60"/>
        <v/>
      </c>
      <c r="J3767" s="339"/>
      <c r="K3767" s="339"/>
      <c r="L3767" s="339"/>
      <c r="M3767" s="339"/>
      <c r="N3767" s="339"/>
      <c r="O3767" s="339"/>
      <c r="P3767" s="339"/>
      <c r="Q3767" s="339"/>
    </row>
    <row r="3768" spans="1:17" ht="13.5" customHeight="1">
      <c r="A3768" s="481"/>
      <c r="B3768" s="481"/>
      <c r="C3768" s="481"/>
      <c r="D3768" s="481"/>
      <c r="E3768" s="481"/>
      <c r="F3768" s="339"/>
      <c r="G3768" s="340" t="str">
        <f>IF(ISNUMBER(E3768),E3768/'Bulk DivVar Analysis'!$C$7,"")</f>
        <v/>
      </c>
      <c r="H3768" s="338" t="str">
        <f>IF(ISNUMBER(E3768), IF(G3768&gt;'Bulk DivVar Analysis'!$D$9,"Pass","Fail"),"")</f>
        <v/>
      </c>
      <c r="I3768" s="338" t="str">
        <f t="shared" si="60"/>
        <v/>
      </c>
      <c r="J3768" s="339"/>
      <c r="K3768" s="339"/>
      <c r="L3768" s="339"/>
      <c r="M3768" s="339"/>
      <c r="N3768" s="339"/>
      <c r="O3768" s="339"/>
      <c r="P3768" s="339"/>
      <c r="Q3768" s="339"/>
    </row>
    <row r="3769" spans="1:17" ht="13.5" customHeight="1">
      <c r="A3769" s="481"/>
      <c r="B3769" s="481"/>
      <c r="C3769" s="481"/>
      <c r="D3769" s="481"/>
      <c r="E3769" s="481"/>
      <c r="F3769" s="339"/>
      <c r="G3769" s="340" t="str">
        <f>IF(ISNUMBER(E3769),E3769/'Bulk DivVar Analysis'!$C$7,"")</f>
        <v/>
      </c>
      <c r="H3769" s="338" t="str">
        <f>IF(ISNUMBER(E3769), IF(G3769&gt;'Bulk DivVar Analysis'!$D$9,"Pass","Fail"),"")</f>
        <v/>
      </c>
      <c r="I3769" s="338" t="str">
        <f t="shared" si="60"/>
        <v/>
      </c>
      <c r="J3769" s="339"/>
      <c r="K3769" s="339"/>
      <c r="L3769" s="339"/>
      <c r="M3769" s="339"/>
      <c r="N3769" s="339"/>
      <c r="O3769" s="339"/>
      <c r="P3769" s="339"/>
      <c r="Q3769" s="339"/>
    </row>
    <row r="3770" spans="1:17" ht="13.5" customHeight="1">
      <c r="A3770" s="481"/>
      <c r="B3770" s="481"/>
      <c r="C3770" s="481"/>
      <c r="D3770" s="481"/>
      <c r="E3770" s="481"/>
      <c r="F3770" s="339"/>
      <c r="G3770" s="340" t="str">
        <f>IF(ISNUMBER(E3770),E3770/'Bulk DivVar Analysis'!$C$7,"")</f>
        <v/>
      </c>
      <c r="H3770" s="338" t="str">
        <f>IF(ISNUMBER(E3770), IF(G3770&gt;'Bulk DivVar Analysis'!$D$9,"Pass","Fail"),"")</f>
        <v/>
      </c>
      <c r="I3770" s="338" t="str">
        <f t="shared" si="60"/>
        <v/>
      </c>
      <c r="J3770" s="339"/>
      <c r="K3770" s="339"/>
      <c r="L3770" s="339"/>
      <c r="M3770" s="339"/>
      <c r="N3770" s="339"/>
      <c r="O3770" s="339"/>
      <c r="P3770" s="339"/>
      <c r="Q3770" s="339"/>
    </row>
    <row r="3771" spans="1:17" ht="13.5" customHeight="1">
      <c r="A3771" s="481"/>
      <c r="B3771" s="481"/>
      <c r="C3771" s="481"/>
      <c r="D3771" s="481"/>
      <c r="E3771" s="481"/>
      <c r="F3771" s="339"/>
      <c r="G3771" s="340" t="str">
        <f>IF(ISNUMBER(E3771),E3771/'Bulk DivVar Analysis'!$C$7,"")</f>
        <v/>
      </c>
      <c r="H3771" s="338" t="str">
        <f>IF(ISNUMBER(E3771), IF(G3771&gt;'Bulk DivVar Analysis'!$D$9,"Pass","Fail"),"")</f>
        <v/>
      </c>
      <c r="I3771" s="338" t="str">
        <f t="shared" si="60"/>
        <v/>
      </c>
      <c r="J3771" s="339"/>
      <c r="K3771" s="339"/>
      <c r="L3771" s="339"/>
      <c r="M3771" s="339"/>
      <c r="N3771" s="339"/>
      <c r="O3771" s="339"/>
      <c r="P3771" s="339"/>
      <c r="Q3771" s="339"/>
    </row>
    <row r="3772" spans="1:17" ht="13.5" customHeight="1">
      <c r="A3772" s="481"/>
      <c r="B3772" s="481"/>
      <c r="C3772" s="481"/>
      <c r="D3772" s="481"/>
      <c r="E3772" s="481"/>
      <c r="F3772" s="339"/>
      <c r="G3772" s="340" t="str">
        <f>IF(ISNUMBER(E3772),E3772/'Bulk DivVar Analysis'!$C$7,"")</f>
        <v/>
      </c>
      <c r="H3772" s="338" t="str">
        <f>IF(ISNUMBER(E3772), IF(G3772&gt;'Bulk DivVar Analysis'!$D$9,"Pass","Fail"),"")</f>
        <v/>
      </c>
      <c r="I3772" s="338" t="str">
        <f t="shared" si="60"/>
        <v/>
      </c>
      <c r="J3772" s="339"/>
      <c r="K3772" s="339"/>
      <c r="L3772" s="339"/>
      <c r="M3772" s="339"/>
      <c r="N3772" s="339"/>
      <c r="O3772" s="339"/>
      <c r="P3772" s="339"/>
      <c r="Q3772" s="339"/>
    </row>
    <row r="3773" spans="1:17" ht="13.5" customHeight="1">
      <c r="A3773" s="481"/>
      <c r="B3773" s="481"/>
      <c r="C3773" s="481"/>
      <c r="D3773" s="481"/>
      <c r="E3773" s="481"/>
      <c r="F3773" s="339"/>
      <c r="G3773" s="340" t="str">
        <f>IF(ISNUMBER(E3773),E3773/'Bulk DivVar Analysis'!$C$7,"")</f>
        <v/>
      </c>
      <c r="H3773" s="338" t="str">
        <f>IF(ISNUMBER(E3773), IF(G3773&gt;'Bulk DivVar Analysis'!$D$9,"Pass","Fail"),"")</f>
        <v/>
      </c>
      <c r="I3773" s="338" t="str">
        <f t="shared" si="60"/>
        <v/>
      </c>
      <c r="J3773" s="339"/>
      <c r="K3773" s="339"/>
      <c r="L3773" s="339"/>
      <c r="M3773" s="339"/>
      <c r="N3773" s="339"/>
      <c r="O3773" s="339"/>
      <c r="P3773" s="339"/>
      <c r="Q3773" s="339"/>
    </row>
    <row r="3774" spans="1:17" ht="13.5" customHeight="1">
      <c r="A3774" s="481"/>
      <c r="B3774" s="481"/>
      <c r="C3774" s="481"/>
      <c r="D3774" s="481"/>
      <c r="E3774" s="481"/>
      <c r="F3774" s="339"/>
      <c r="G3774" s="340" t="str">
        <f>IF(ISNUMBER(E3774),E3774/'Bulk DivVar Analysis'!$C$7,"")</f>
        <v/>
      </c>
      <c r="H3774" s="338" t="str">
        <f>IF(ISNUMBER(E3774), IF(G3774&gt;'Bulk DivVar Analysis'!$D$9,"Pass","Fail"),"")</f>
        <v/>
      </c>
      <c r="I3774" s="338" t="str">
        <f t="shared" si="60"/>
        <v/>
      </c>
      <c r="J3774" s="339"/>
      <c r="K3774" s="339"/>
      <c r="L3774" s="339"/>
      <c r="M3774" s="339"/>
      <c r="N3774" s="339"/>
      <c r="O3774" s="339"/>
      <c r="P3774" s="339"/>
      <c r="Q3774" s="339"/>
    </row>
    <row r="3775" spans="1:17" ht="13.5" customHeight="1">
      <c r="A3775" s="481"/>
      <c r="B3775" s="481"/>
      <c r="C3775" s="481"/>
      <c r="D3775" s="481"/>
      <c r="E3775" s="481"/>
      <c r="F3775" s="339"/>
      <c r="G3775" s="340" t="str">
        <f>IF(ISNUMBER(E3775),E3775/'Bulk DivVar Analysis'!$C$7,"")</f>
        <v/>
      </c>
      <c r="H3775" s="338" t="str">
        <f>IF(ISNUMBER(E3775), IF(G3775&gt;'Bulk DivVar Analysis'!$D$9,"Pass","Fail"),"")</f>
        <v/>
      </c>
      <c r="I3775" s="338" t="str">
        <f t="shared" si="60"/>
        <v/>
      </c>
      <c r="J3775" s="339"/>
      <c r="K3775" s="339"/>
      <c r="L3775" s="339"/>
      <c r="M3775" s="339"/>
      <c r="N3775" s="339"/>
      <c r="O3775" s="339"/>
      <c r="P3775" s="339"/>
      <c r="Q3775" s="339"/>
    </row>
    <row r="3776" spans="1:17" ht="13.5" customHeight="1">
      <c r="A3776" s="481"/>
      <c r="B3776" s="481"/>
      <c r="C3776" s="481"/>
      <c r="D3776" s="481"/>
      <c r="E3776" s="481"/>
      <c r="F3776" s="339"/>
      <c r="G3776" s="340" t="str">
        <f>IF(ISNUMBER(E3776),E3776/'Bulk DivVar Analysis'!$C$7,"")</f>
        <v/>
      </c>
      <c r="H3776" s="338" t="str">
        <f>IF(ISNUMBER(E3776), IF(G3776&gt;'Bulk DivVar Analysis'!$D$9,"Pass","Fail"),"")</f>
        <v/>
      </c>
      <c r="I3776" s="338" t="str">
        <f t="shared" si="60"/>
        <v/>
      </c>
      <c r="J3776" s="339"/>
      <c r="K3776" s="339"/>
      <c r="L3776" s="339"/>
      <c r="M3776" s="339"/>
      <c r="N3776" s="339"/>
      <c r="O3776" s="339"/>
      <c r="P3776" s="339"/>
      <c r="Q3776" s="339"/>
    </row>
    <row r="3777" spans="1:17" ht="13.5" customHeight="1">
      <c r="A3777" s="481"/>
      <c r="B3777" s="481"/>
      <c r="C3777" s="481"/>
      <c r="D3777" s="481"/>
      <c r="E3777" s="481"/>
      <c r="F3777" s="339"/>
      <c r="G3777" s="340" t="str">
        <f>IF(ISNUMBER(E3777),E3777/'Bulk DivVar Analysis'!$C$7,"")</f>
        <v/>
      </c>
      <c r="H3777" s="338" t="str">
        <f>IF(ISNUMBER(E3777), IF(G3777&gt;'Bulk DivVar Analysis'!$D$9,"Pass","Fail"),"")</f>
        <v/>
      </c>
      <c r="I3777" s="338" t="str">
        <f t="shared" si="60"/>
        <v/>
      </c>
      <c r="J3777" s="339"/>
      <c r="K3777" s="339"/>
      <c r="L3777" s="339"/>
      <c r="M3777" s="339"/>
      <c r="N3777" s="339"/>
      <c r="O3777" s="339"/>
      <c r="P3777" s="339"/>
      <c r="Q3777" s="339"/>
    </row>
    <row r="3778" spans="1:17" ht="13.5" customHeight="1">
      <c r="A3778" s="481"/>
      <c r="B3778" s="481"/>
      <c r="C3778" s="481"/>
      <c r="D3778" s="481"/>
      <c r="E3778" s="481"/>
      <c r="F3778" s="339"/>
      <c r="G3778" s="340" t="str">
        <f>IF(ISNUMBER(E3778),E3778/'Bulk DivVar Analysis'!$C$7,"")</f>
        <v/>
      </c>
      <c r="H3778" s="338" t="str">
        <f>IF(ISNUMBER(E3778), IF(G3778&gt;'Bulk DivVar Analysis'!$D$9,"Pass","Fail"),"")</f>
        <v/>
      </c>
      <c r="I3778" s="338" t="str">
        <f t="shared" si="60"/>
        <v/>
      </c>
      <c r="J3778" s="339"/>
      <c r="K3778" s="339"/>
      <c r="L3778" s="339"/>
      <c r="M3778" s="339"/>
      <c r="N3778" s="339"/>
      <c r="O3778" s="339"/>
      <c r="P3778" s="339"/>
      <c r="Q3778" s="339"/>
    </row>
    <row r="3779" spans="1:17" ht="13.5" customHeight="1">
      <c r="A3779" s="481"/>
      <c r="B3779" s="481"/>
      <c r="C3779" s="481"/>
      <c r="D3779" s="481"/>
      <c r="E3779" s="481"/>
      <c r="F3779" s="339"/>
      <c r="G3779" s="340" t="str">
        <f>IF(ISNUMBER(E3779),E3779/'Bulk DivVar Analysis'!$C$7,"")</f>
        <v/>
      </c>
      <c r="H3779" s="338" t="str">
        <f>IF(ISNUMBER(E3779), IF(G3779&gt;'Bulk DivVar Analysis'!$D$9,"Pass","Fail"),"")</f>
        <v/>
      </c>
      <c r="I3779" s="338" t="str">
        <f t="shared" ref="I3779:I3841" si="61">_xlfn.TEXTJOIN("_",TRUE,B3779,C3779)</f>
        <v/>
      </c>
      <c r="J3779" s="339"/>
      <c r="K3779" s="339"/>
      <c r="L3779" s="339"/>
      <c r="M3779" s="339"/>
      <c r="N3779" s="339"/>
      <c r="O3779" s="339"/>
      <c r="P3779" s="339"/>
      <c r="Q3779" s="339"/>
    </row>
    <row r="3780" spans="1:17" ht="13.5" customHeight="1">
      <c r="A3780" s="481"/>
      <c r="B3780" s="481"/>
      <c r="C3780" s="481"/>
      <c r="D3780" s="481"/>
      <c r="E3780" s="481"/>
      <c r="F3780" s="339"/>
      <c r="G3780" s="340" t="str">
        <f>IF(ISNUMBER(E3780),E3780/'Bulk DivVar Analysis'!$C$7,"")</f>
        <v/>
      </c>
      <c r="H3780" s="338" t="str">
        <f>IF(ISNUMBER(E3780), IF(G3780&gt;'Bulk DivVar Analysis'!$D$9,"Pass","Fail"),"")</f>
        <v/>
      </c>
      <c r="I3780" s="338" t="str">
        <f t="shared" si="61"/>
        <v/>
      </c>
      <c r="J3780" s="339"/>
      <c r="K3780" s="339"/>
      <c r="L3780" s="339"/>
      <c r="M3780" s="339"/>
      <c r="N3780" s="339"/>
      <c r="O3780" s="339"/>
      <c r="P3780" s="339"/>
      <c r="Q3780" s="339"/>
    </row>
    <row r="3781" spans="1:17" ht="13.5" customHeight="1">
      <c r="A3781" s="481"/>
      <c r="B3781" s="481"/>
      <c r="C3781" s="481"/>
      <c r="D3781" s="481"/>
      <c r="E3781" s="481"/>
      <c r="F3781" s="339"/>
      <c r="G3781" s="340" t="str">
        <f>IF(ISNUMBER(E3781),E3781/'Bulk DivVar Analysis'!$C$7,"")</f>
        <v/>
      </c>
      <c r="H3781" s="338" t="str">
        <f>IF(ISNUMBER(E3781), IF(G3781&gt;'Bulk DivVar Analysis'!$D$9,"Pass","Fail"),"")</f>
        <v/>
      </c>
      <c r="I3781" s="338" t="str">
        <f t="shared" si="61"/>
        <v/>
      </c>
      <c r="J3781" s="339"/>
      <c r="K3781" s="339"/>
      <c r="L3781" s="339"/>
      <c r="M3781" s="339"/>
      <c r="N3781" s="339"/>
      <c r="O3781" s="339"/>
      <c r="P3781" s="339"/>
      <c r="Q3781" s="339"/>
    </row>
    <row r="3782" spans="1:17" ht="13.5" customHeight="1">
      <c r="A3782" s="481"/>
      <c r="B3782" s="481"/>
      <c r="C3782" s="481"/>
      <c r="D3782" s="481"/>
      <c r="E3782" s="481"/>
      <c r="F3782" s="339"/>
      <c r="G3782" s="340" t="str">
        <f>IF(ISNUMBER(E3782),E3782/'Bulk DivVar Analysis'!$C$7,"")</f>
        <v/>
      </c>
      <c r="H3782" s="338" t="str">
        <f>IF(ISNUMBER(E3782), IF(G3782&gt;'Bulk DivVar Analysis'!$D$9,"Pass","Fail"),"")</f>
        <v/>
      </c>
      <c r="I3782" s="338" t="str">
        <f t="shared" si="61"/>
        <v/>
      </c>
      <c r="J3782" s="339"/>
      <c r="K3782" s="339"/>
      <c r="L3782" s="339"/>
      <c r="M3782" s="339"/>
      <c r="N3782" s="339"/>
      <c r="O3782" s="339"/>
      <c r="P3782" s="339"/>
      <c r="Q3782" s="339"/>
    </row>
    <row r="3783" spans="1:17" ht="13.5" customHeight="1">
      <c r="A3783" s="481"/>
      <c r="B3783" s="481"/>
      <c r="C3783" s="481"/>
      <c r="D3783" s="481"/>
      <c r="E3783" s="481"/>
      <c r="F3783" s="339"/>
      <c r="G3783" s="340" t="str">
        <f>IF(ISNUMBER(E3783),E3783/'Bulk DivVar Analysis'!$C$7,"")</f>
        <v/>
      </c>
      <c r="H3783" s="338" t="str">
        <f>IF(ISNUMBER(E3783), IF(G3783&gt;'Bulk DivVar Analysis'!$D$9,"Pass","Fail"),"")</f>
        <v/>
      </c>
      <c r="I3783" s="338" t="str">
        <f t="shared" si="61"/>
        <v/>
      </c>
      <c r="J3783" s="339"/>
      <c r="K3783" s="339"/>
      <c r="L3783" s="339"/>
      <c r="M3783" s="339"/>
      <c r="N3783" s="339"/>
      <c r="O3783" s="339"/>
      <c r="P3783" s="339"/>
      <c r="Q3783" s="339"/>
    </row>
    <row r="3784" spans="1:17" ht="13.5" customHeight="1">
      <c r="A3784" s="481"/>
      <c r="B3784" s="481"/>
      <c r="C3784" s="481"/>
      <c r="D3784" s="481"/>
      <c r="E3784" s="481"/>
      <c r="F3784" s="339"/>
      <c r="G3784" s="340" t="str">
        <f>IF(ISNUMBER(E3784),E3784/'Bulk DivVar Analysis'!$C$7,"")</f>
        <v/>
      </c>
      <c r="H3784" s="338" t="str">
        <f>IF(ISNUMBER(E3784), IF(G3784&gt;'Bulk DivVar Analysis'!$D$9,"Pass","Fail"),"")</f>
        <v/>
      </c>
      <c r="I3784" s="338" t="str">
        <f t="shared" si="61"/>
        <v/>
      </c>
      <c r="J3784" s="339"/>
      <c r="K3784" s="339"/>
      <c r="L3784" s="339"/>
      <c r="M3784" s="339"/>
      <c r="N3784" s="339"/>
      <c r="O3784" s="339"/>
      <c r="P3784" s="339"/>
      <c r="Q3784" s="339"/>
    </row>
    <row r="3785" spans="1:17" ht="13.5" customHeight="1">
      <c r="A3785" s="481"/>
      <c r="B3785" s="481"/>
      <c r="C3785" s="481"/>
      <c r="D3785" s="481"/>
      <c r="E3785" s="481"/>
      <c r="F3785" s="339"/>
      <c r="G3785" s="340" t="str">
        <f>IF(ISNUMBER(E3785),E3785/'Bulk DivVar Analysis'!$C$7,"")</f>
        <v/>
      </c>
      <c r="H3785" s="338" t="str">
        <f>IF(ISNUMBER(E3785), IF(G3785&gt;'Bulk DivVar Analysis'!$D$9,"Pass","Fail"),"")</f>
        <v/>
      </c>
      <c r="I3785" s="338" t="str">
        <f t="shared" si="61"/>
        <v/>
      </c>
      <c r="J3785" s="339"/>
      <c r="K3785" s="339"/>
      <c r="L3785" s="339"/>
      <c r="M3785" s="339"/>
      <c r="N3785" s="339"/>
      <c r="O3785" s="339"/>
      <c r="P3785" s="339"/>
      <c r="Q3785" s="339"/>
    </row>
    <row r="3786" spans="1:17" ht="13.5" customHeight="1">
      <c r="A3786" s="481"/>
      <c r="B3786" s="481"/>
      <c r="C3786" s="481"/>
      <c r="D3786" s="481"/>
      <c r="E3786" s="481"/>
      <c r="F3786" s="339"/>
      <c r="G3786" s="340" t="str">
        <f>IF(ISNUMBER(E3786),E3786/'Bulk DivVar Analysis'!$C$7,"")</f>
        <v/>
      </c>
      <c r="H3786" s="338" t="str">
        <f>IF(ISNUMBER(E3786), IF(G3786&gt;'Bulk DivVar Analysis'!$D$9,"Pass","Fail"),"")</f>
        <v/>
      </c>
      <c r="I3786" s="338" t="str">
        <f t="shared" si="61"/>
        <v/>
      </c>
      <c r="J3786" s="339"/>
      <c r="K3786" s="339"/>
      <c r="L3786" s="339"/>
      <c r="M3786" s="339"/>
      <c r="N3786" s="339"/>
      <c r="O3786" s="339"/>
      <c r="P3786" s="339"/>
      <c r="Q3786" s="339"/>
    </row>
    <row r="3787" spans="1:17" ht="13.5" customHeight="1">
      <c r="A3787" s="481"/>
      <c r="B3787" s="481"/>
      <c r="C3787" s="481"/>
      <c r="D3787" s="481"/>
      <c r="E3787" s="481"/>
      <c r="F3787" s="339"/>
      <c r="G3787" s="340" t="str">
        <f>IF(ISNUMBER(E3787),E3787/'Bulk DivVar Analysis'!$C$7,"")</f>
        <v/>
      </c>
      <c r="H3787" s="338" t="str">
        <f>IF(ISNUMBER(E3787), IF(G3787&gt;'Bulk DivVar Analysis'!$D$9,"Pass","Fail"),"")</f>
        <v/>
      </c>
      <c r="I3787" s="338" t="str">
        <f t="shared" si="61"/>
        <v/>
      </c>
      <c r="J3787" s="339"/>
      <c r="K3787" s="339"/>
      <c r="L3787" s="339"/>
      <c r="M3787" s="339"/>
      <c r="N3787" s="339"/>
      <c r="O3787" s="339"/>
      <c r="P3787" s="339"/>
      <c r="Q3787" s="339"/>
    </row>
    <row r="3788" spans="1:17" ht="13.5" customHeight="1">
      <c r="A3788" s="481"/>
      <c r="B3788" s="481"/>
      <c r="C3788" s="481"/>
      <c r="D3788" s="481"/>
      <c r="E3788" s="481"/>
      <c r="F3788" s="339"/>
      <c r="G3788" s="340" t="str">
        <f>IF(ISNUMBER(E3788),E3788/'Bulk DivVar Analysis'!$C$7,"")</f>
        <v/>
      </c>
      <c r="H3788" s="338" t="str">
        <f>IF(ISNUMBER(E3788), IF(G3788&gt;'Bulk DivVar Analysis'!$D$9,"Pass","Fail"),"")</f>
        <v/>
      </c>
      <c r="I3788" s="338" t="str">
        <f t="shared" si="61"/>
        <v/>
      </c>
      <c r="J3788" s="339"/>
      <c r="K3788" s="339"/>
      <c r="L3788" s="339"/>
      <c r="M3788" s="339"/>
      <c r="N3788" s="339"/>
      <c r="O3788" s="339"/>
      <c r="P3788" s="339"/>
      <c r="Q3788" s="339"/>
    </row>
    <row r="3789" spans="1:17" ht="13.5" customHeight="1">
      <c r="A3789" s="481"/>
      <c r="B3789" s="481"/>
      <c r="C3789" s="481"/>
      <c r="D3789" s="481"/>
      <c r="E3789" s="481"/>
      <c r="F3789" s="339"/>
      <c r="G3789" s="340" t="str">
        <f>IF(ISNUMBER(E3789),E3789/'Bulk DivVar Analysis'!$C$7,"")</f>
        <v/>
      </c>
      <c r="H3789" s="338" t="str">
        <f>IF(ISNUMBER(E3789), IF(G3789&gt;'Bulk DivVar Analysis'!$D$9,"Pass","Fail"),"")</f>
        <v/>
      </c>
      <c r="I3789" s="338" t="str">
        <f t="shared" si="61"/>
        <v/>
      </c>
      <c r="J3789" s="339"/>
      <c r="K3789" s="339"/>
      <c r="L3789" s="339"/>
      <c r="M3789" s="339"/>
      <c r="N3789" s="339"/>
      <c r="O3789" s="339"/>
      <c r="P3789" s="339"/>
      <c r="Q3789" s="339"/>
    </row>
    <row r="3790" spans="1:17" ht="13.5" customHeight="1">
      <c r="A3790" s="481"/>
      <c r="B3790" s="481"/>
      <c r="C3790" s="481"/>
      <c r="D3790" s="481"/>
      <c r="E3790" s="481"/>
      <c r="F3790" s="339"/>
      <c r="G3790" s="340" t="str">
        <f>IF(ISNUMBER(E3790),E3790/'Bulk DivVar Analysis'!$C$7,"")</f>
        <v/>
      </c>
      <c r="H3790" s="338" t="str">
        <f>IF(ISNUMBER(E3790), IF(G3790&gt;'Bulk DivVar Analysis'!$D$9,"Pass","Fail"),"")</f>
        <v/>
      </c>
      <c r="I3790" s="338" t="str">
        <f t="shared" si="61"/>
        <v/>
      </c>
      <c r="J3790" s="339"/>
      <c r="K3790" s="339"/>
      <c r="L3790" s="339"/>
      <c r="M3790" s="339"/>
      <c r="N3790" s="339"/>
      <c r="O3790" s="339"/>
      <c r="P3790" s="339"/>
      <c r="Q3790" s="339"/>
    </row>
    <row r="3791" spans="1:17" ht="13.5" customHeight="1">
      <c r="A3791" s="481"/>
      <c r="B3791" s="481"/>
      <c r="C3791" s="481"/>
      <c r="D3791" s="481"/>
      <c r="E3791" s="481"/>
      <c r="F3791" s="339"/>
      <c r="G3791" s="340" t="str">
        <f>IF(ISNUMBER(E3791),E3791/'Bulk DivVar Analysis'!$C$7,"")</f>
        <v/>
      </c>
      <c r="H3791" s="338" t="str">
        <f>IF(ISNUMBER(E3791), IF(G3791&gt;'Bulk DivVar Analysis'!$D$9,"Pass","Fail"),"")</f>
        <v/>
      </c>
      <c r="I3791" s="338" t="str">
        <f t="shared" si="61"/>
        <v/>
      </c>
      <c r="J3791" s="339"/>
      <c r="K3791" s="339"/>
      <c r="L3791" s="339"/>
      <c r="M3791" s="339"/>
      <c r="N3791" s="339"/>
      <c r="O3791" s="339"/>
      <c r="P3791" s="339"/>
      <c r="Q3791" s="339"/>
    </row>
    <row r="3792" spans="1:17" ht="13.5" customHeight="1">
      <c r="A3792" s="481"/>
      <c r="B3792" s="481"/>
      <c r="C3792" s="481"/>
      <c r="D3792" s="481"/>
      <c r="E3792" s="481"/>
      <c r="F3792" s="339"/>
      <c r="G3792" s="340" t="str">
        <f>IF(ISNUMBER(E3792),E3792/'Bulk DivVar Analysis'!$C$7,"")</f>
        <v/>
      </c>
      <c r="H3792" s="338" t="str">
        <f>IF(ISNUMBER(E3792), IF(G3792&gt;'Bulk DivVar Analysis'!$D$9,"Pass","Fail"),"")</f>
        <v/>
      </c>
      <c r="I3792" s="338" t="str">
        <f t="shared" si="61"/>
        <v/>
      </c>
      <c r="J3792" s="339"/>
      <c r="K3792" s="339"/>
      <c r="L3792" s="339"/>
      <c r="M3792" s="339"/>
      <c r="N3792" s="339"/>
      <c r="O3792" s="339"/>
      <c r="P3792" s="339"/>
      <c r="Q3792" s="339"/>
    </row>
    <row r="3793" spans="1:17" ht="13.5" customHeight="1">
      <c r="A3793" s="481"/>
      <c r="B3793" s="481"/>
      <c r="C3793" s="481"/>
      <c r="D3793" s="481"/>
      <c r="E3793" s="481"/>
      <c r="F3793" s="339"/>
      <c r="G3793" s="340" t="str">
        <f>IF(ISNUMBER(E3793),E3793/'Bulk DivVar Analysis'!$C$7,"")</f>
        <v/>
      </c>
      <c r="H3793" s="338" t="str">
        <f>IF(ISNUMBER(E3793), IF(G3793&gt;'Bulk DivVar Analysis'!$D$9,"Pass","Fail"),"")</f>
        <v/>
      </c>
      <c r="I3793" s="338" t="str">
        <f t="shared" si="61"/>
        <v/>
      </c>
      <c r="J3793" s="339"/>
      <c r="K3793" s="339"/>
      <c r="L3793" s="339"/>
      <c r="M3793" s="339"/>
      <c r="N3793" s="339"/>
      <c r="O3793" s="339"/>
      <c r="P3793" s="339"/>
      <c r="Q3793" s="339"/>
    </row>
    <row r="3794" spans="1:17" ht="13.5" customHeight="1">
      <c r="A3794" s="481"/>
      <c r="B3794" s="481"/>
      <c r="C3794" s="481"/>
      <c r="D3794" s="481"/>
      <c r="E3794" s="481"/>
      <c r="F3794" s="339"/>
      <c r="G3794" s="340" t="str">
        <f>IF(ISNUMBER(E3794),E3794/'Bulk DivVar Analysis'!$C$7,"")</f>
        <v/>
      </c>
      <c r="H3794" s="338" t="str">
        <f>IF(ISNUMBER(E3794), IF(G3794&gt;'Bulk DivVar Analysis'!$D$9,"Pass","Fail"),"")</f>
        <v/>
      </c>
      <c r="I3794" s="338" t="str">
        <f t="shared" si="61"/>
        <v/>
      </c>
      <c r="J3794" s="339"/>
      <c r="K3794" s="339"/>
      <c r="L3794" s="339"/>
      <c r="M3794" s="339"/>
      <c r="N3794" s="339"/>
      <c r="O3794" s="339"/>
      <c r="P3794" s="339"/>
      <c r="Q3794" s="339"/>
    </row>
    <row r="3795" spans="1:17" ht="13.5" customHeight="1">
      <c r="A3795" s="481"/>
      <c r="B3795" s="481"/>
      <c r="C3795" s="481"/>
      <c r="D3795" s="481"/>
      <c r="E3795" s="481"/>
      <c r="F3795" s="339"/>
      <c r="G3795" s="340" t="str">
        <f>IF(ISNUMBER(E3795),E3795/'Bulk DivVar Analysis'!$C$7,"")</f>
        <v/>
      </c>
      <c r="H3795" s="338" t="str">
        <f>IF(ISNUMBER(E3795), IF(G3795&gt;'Bulk DivVar Analysis'!$D$9,"Pass","Fail"),"")</f>
        <v/>
      </c>
      <c r="I3795" s="338" t="str">
        <f t="shared" si="61"/>
        <v/>
      </c>
      <c r="J3795" s="339"/>
      <c r="K3795" s="339"/>
      <c r="L3795" s="339"/>
      <c r="M3795" s="339"/>
      <c r="N3795" s="339"/>
      <c r="O3795" s="339"/>
      <c r="P3795" s="339"/>
      <c r="Q3795" s="339"/>
    </row>
    <row r="3796" spans="1:17" ht="13.5" customHeight="1">
      <c r="A3796" s="481"/>
      <c r="B3796" s="481"/>
      <c r="C3796" s="481"/>
      <c r="D3796" s="481"/>
      <c r="E3796" s="481"/>
      <c r="F3796" s="339"/>
      <c r="G3796" s="340" t="str">
        <f>IF(ISNUMBER(E3796),E3796/'Bulk DivVar Analysis'!$C$7,"")</f>
        <v/>
      </c>
      <c r="H3796" s="338" t="str">
        <f>IF(ISNUMBER(E3796), IF(G3796&gt;'Bulk DivVar Analysis'!$D$9,"Pass","Fail"),"")</f>
        <v/>
      </c>
      <c r="I3796" s="338" t="str">
        <f t="shared" si="61"/>
        <v/>
      </c>
      <c r="J3796" s="339"/>
      <c r="K3796" s="339"/>
      <c r="L3796" s="339"/>
      <c r="M3796" s="339"/>
      <c r="N3796" s="339"/>
      <c r="O3796" s="339"/>
      <c r="P3796" s="339"/>
      <c r="Q3796" s="339"/>
    </row>
    <row r="3797" spans="1:17" ht="13.5" customHeight="1">
      <c r="A3797" s="481"/>
      <c r="B3797" s="481"/>
      <c r="C3797" s="481"/>
      <c r="D3797" s="481"/>
      <c r="E3797" s="481"/>
      <c r="F3797" s="339"/>
      <c r="G3797" s="340" t="str">
        <f>IF(ISNUMBER(E3797),E3797/'Bulk DivVar Analysis'!$C$7,"")</f>
        <v/>
      </c>
      <c r="H3797" s="338" t="str">
        <f>IF(ISNUMBER(E3797), IF(G3797&gt;'Bulk DivVar Analysis'!$D$9,"Pass","Fail"),"")</f>
        <v/>
      </c>
      <c r="I3797" s="338" t="str">
        <f t="shared" si="61"/>
        <v/>
      </c>
      <c r="J3797" s="339"/>
      <c r="K3797" s="339"/>
      <c r="L3797" s="339"/>
      <c r="M3797" s="339"/>
      <c r="N3797" s="339"/>
      <c r="O3797" s="339"/>
      <c r="P3797" s="339"/>
      <c r="Q3797" s="339"/>
    </row>
    <row r="3798" spans="1:17" ht="13.5" customHeight="1">
      <c r="A3798" s="481"/>
      <c r="B3798" s="481"/>
      <c r="C3798" s="481"/>
      <c r="D3798" s="481"/>
      <c r="E3798" s="481"/>
      <c r="F3798" s="339"/>
      <c r="G3798" s="340" t="str">
        <f>IF(ISNUMBER(E3798),E3798/'Bulk DivVar Analysis'!$C$7,"")</f>
        <v/>
      </c>
      <c r="H3798" s="338" t="str">
        <f>IF(ISNUMBER(E3798), IF(G3798&gt;'Bulk DivVar Analysis'!$D$9,"Pass","Fail"),"")</f>
        <v/>
      </c>
      <c r="I3798" s="338" t="str">
        <f t="shared" si="61"/>
        <v/>
      </c>
      <c r="J3798" s="339"/>
      <c r="K3798" s="339"/>
      <c r="L3798" s="339"/>
      <c r="M3798" s="339"/>
      <c r="N3798" s="339"/>
      <c r="O3798" s="339"/>
      <c r="P3798" s="339"/>
      <c r="Q3798" s="339"/>
    </row>
    <row r="3799" spans="1:17" ht="13.5" customHeight="1">
      <c r="A3799" s="481"/>
      <c r="B3799" s="481"/>
      <c r="C3799" s="481"/>
      <c r="D3799" s="481"/>
      <c r="E3799" s="481"/>
      <c r="F3799" s="339"/>
      <c r="G3799" s="340" t="str">
        <f>IF(ISNUMBER(E3799),E3799/'Bulk DivVar Analysis'!$C$7,"")</f>
        <v/>
      </c>
      <c r="H3799" s="338" t="str">
        <f>IF(ISNUMBER(E3799), IF(G3799&gt;'Bulk DivVar Analysis'!$D$9,"Pass","Fail"),"")</f>
        <v/>
      </c>
      <c r="I3799" s="338" t="str">
        <f t="shared" si="61"/>
        <v/>
      </c>
      <c r="J3799" s="339"/>
      <c r="K3799" s="339"/>
      <c r="L3799" s="339"/>
      <c r="M3799" s="339"/>
      <c r="N3799" s="339"/>
      <c r="O3799" s="339"/>
      <c r="P3799" s="339"/>
      <c r="Q3799" s="339"/>
    </row>
    <row r="3800" spans="1:17" ht="13.5" customHeight="1">
      <c r="A3800" s="481"/>
      <c r="B3800" s="481"/>
      <c r="C3800" s="481"/>
      <c r="D3800" s="481"/>
      <c r="E3800" s="481"/>
      <c r="F3800" s="339"/>
      <c r="G3800" s="340" t="str">
        <f>IF(ISNUMBER(E3800),E3800/'Bulk DivVar Analysis'!$C$7,"")</f>
        <v/>
      </c>
      <c r="H3800" s="338" t="str">
        <f>IF(ISNUMBER(E3800), IF(G3800&gt;'Bulk DivVar Analysis'!$D$9,"Pass","Fail"),"")</f>
        <v/>
      </c>
      <c r="I3800" s="338" t="str">
        <f t="shared" si="61"/>
        <v/>
      </c>
      <c r="J3800" s="339"/>
      <c r="K3800" s="339"/>
      <c r="L3800" s="339"/>
      <c r="M3800" s="339"/>
      <c r="N3800" s="339"/>
      <c r="O3800" s="339"/>
      <c r="P3800" s="339"/>
      <c r="Q3800" s="339"/>
    </row>
    <row r="3801" spans="1:17" ht="13.5" customHeight="1">
      <c r="A3801" s="481"/>
      <c r="B3801" s="481"/>
      <c r="C3801" s="481"/>
      <c r="D3801" s="481"/>
      <c r="E3801" s="481"/>
      <c r="F3801" s="339"/>
      <c r="G3801" s="340" t="str">
        <f>IF(ISNUMBER(E3801),E3801/'Bulk DivVar Analysis'!$C$7,"")</f>
        <v/>
      </c>
      <c r="H3801" s="338" t="str">
        <f>IF(ISNUMBER(E3801), IF(G3801&gt;'Bulk DivVar Analysis'!$D$9,"Pass","Fail"),"")</f>
        <v/>
      </c>
      <c r="I3801" s="338" t="str">
        <f t="shared" si="61"/>
        <v/>
      </c>
      <c r="J3801" s="339"/>
      <c r="K3801" s="339"/>
      <c r="L3801" s="339"/>
      <c r="M3801" s="339"/>
      <c r="N3801" s="339"/>
      <c r="O3801" s="339"/>
      <c r="P3801" s="339"/>
      <c r="Q3801" s="339"/>
    </row>
    <row r="3802" spans="1:17" ht="13.5" customHeight="1">
      <c r="A3802" s="481"/>
      <c r="B3802" s="481"/>
      <c r="C3802" s="481"/>
      <c r="D3802" s="481"/>
      <c r="E3802" s="481"/>
      <c r="F3802" s="339"/>
      <c r="G3802" s="340" t="str">
        <f>IF(ISNUMBER(E3802),E3802/'Bulk DivVar Analysis'!$C$7,"")</f>
        <v/>
      </c>
      <c r="H3802" s="338" t="str">
        <f>IF(ISNUMBER(E3802), IF(G3802&gt;'Bulk DivVar Analysis'!$D$9,"Pass","Fail"),"")</f>
        <v/>
      </c>
      <c r="I3802" s="338" t="str">
        <f t="shared" si="61"/>
        <v/>
      </c>
      <c r="J3802" s="339"/>
      <c r="K3802" s="339"/>
      <c r="L3802" s="339"/>
      <c r="M3802" s="339"/>
      <c r="N3802" s="339"/>
      <c r="O3802" s="339"/>
      <c r="P3802" s="339"/>
      <c r="Q3802" s="339"/>
    </row>
    <row r="3803" spans="1:17" ht="13.5" customHeight="1">
      <c r="A3803" s="481"/>
      <c r="B3803" s="481"/>
      <c r="C3803" s="481"/>
      <c r="D3803" s="481"/>
      <c r="E3803" s="481"/>
      <c r="F3803" s="339"/>
      <c r="G3803" s="340" t="str">
        <f>IF(ISNUMBER(E3803),E3803/'Bulk DivVar Analysis'!$C$7,"")</f>
        <v/>
      </c>
      <c r="H3803" s="338" t="str">
        <f>IF(ISNUMBER(E3803), IF(G3803&gt;'Bulk DivVar Analysis'!$D$9,"Pass","Fail"),"")</f>
        <v/>
      </c>
      <c r="I3803" s="338" t="str">
        <f t="shared" si="61"/>
        <v/>
      </c>
      <c r="J3803" s="339"/>
      <c r="K3803" s="339"/>
      <c r="L3803" s="339"/>
      <c r="M3803" s="339"/>
      <c r="N3803" s="339"/>
      <c r="O3803" s="339"/>
      <c r="P3803" s="339"/>
      <c r="Q3803" s="339"/>
    </row>
    <row r="3804" spans="1:17" ht="13.5" customHeight="1">
      <c r="A3804" s="481"/>
      <c r="B3804" s="481"/>
      <c r="C3804" s="481"/>
      <c r="D3804" s="481"/>
      <c r="E3804" s="481"/>
      <c r="F3804" s="339"/>
      <c r="G3804" s="340" t="str">
        <f>IF(ISNUMBER(E3804),E3804/'Bulk DivVar Analysis'!$C$7,"")</f>
        <v/>
      </c>
      <c r="H3804" s="338" t="str">
        <f>IF(ISNUMBER(E3804), IF(G3804&gt;'Bulk DivVar Analysis'!$D$9,"Pass","Fail"),"")</f>
        <v/>
      </c>
      <c r="I3804" s="338" t="str">
        <f t="shared" si="61"/>
        <v/>
      </c>
      <c r="J3804" s="339"/>
      <c r="K3804" s="339"/>
      <c r="L3804" s="339"/>
      <c r="M3804" s="339"/>
      <c r="N3804" s="339"/>
      <c r="O3804" s="339"/>
      <c r="P3804" s="339"/>
      <c r="Q3804" s="339"/>
    </row>
    <row r="3805" spans="1:17" ht="13.5" customHeight="1">
      <c r="A3805" s="481"/>
      <c r="B3805" s="481"/>
      <c r="C3805" s="481"/>
      <c r="D3805" s="481"/>
      <c r="E3805" s="481"/>
      <c r="F3805" s="339"/>
      <c r="G3805" s="340" t="str">
        <f>IF(ISNUMBER(E3805),E3805/'Bulk DivVar Analysis'!$C$7,"")</f>
        <v/>
      </c>
      <c r="H3805" s="338" t="str">
        <f>IF(ISNUMBER(E3805), IF(G3805&gt;'Bulk DivVar Analysis'!$D$9,"Pass","Fail"),"")</f>
        <v/>
      </c>
      <c r="I3805" s="338" t="str">
        <f t="shared" si="61"/>
        <v/>
      </c>
      <c r="J3805" s="339"/>
      <c r="K3805" s="339"/>
      <c r="L3805" s="339"/>
      <c r="M3805" s="339"/>
      <c r="N3805" s="339"/>
      <c r="O3805" s="339"/>
      <c r="P3805" s="339"/>
      <c r="Q3805" s="339"/>
    </row>
    <row r="3806" spans="1:17" ht="13.5" customHeight="1">
      <c r="A3806" s="481"/>
      <c r="B3806" s="481"/>
      <c r="C3806" s="481"/>
      <c r="D3806" s="481"/>
      <c r="E3806" s="481"/>
      <c r="F3806" s="339"/>
      <c r="G3806" s="340" t="str">
        <f>IF(ISNUMBER(E3806),E3806/'Bulk DivVar Analysis'!$C$7,"")</f>
        <v/>
      </c>
      <c r="H3806" s="338" t="str">
        <f>IF(ISNUMBER(E3806), IF(G3806&gt;'Bulk DivVar Analysis'!$D$9,"Pass","Fail"),"")</f>
        <v/>
      </c>
      <c r="I3806" s="338" t="str">
        <f t="shared" si="61"/>
        <v/>
      </c>
      <c r="J3806" s="339"/>
      <c r="K3806" s="339"/>
      <c r="L3806" s="339"/>
      <c r="M3806" s="339"/>
      <c r="N3806" s="339"/>
      <c r="O3806" s="339"/>
      <c r="P3806" s="339"/>
      <c r="Q3806" s="339"/>
    </row>
    <row r="3807" spans="1:17" ht="13.5" customHeight="1">
      <c r="A3807" s="481"/>
      <c r="B3807" s="481"/>
      <c r="C3807" s="481"/>
      <c r="D3807" s="481"/>
      <c r="E3807" s="481"/>
      <c r="F3807" s="339"/>
      <c r="G3807" s="340" t="str">
        <f>IF(ISNUMBER(E3807),E3807/'Bulk DivVar Analysis'!$C$7,"")</f>
        <v/>
      </c>
      <c r="H3807" s="338" t="str">
        <f>IF(ISNUMBER(E3807), IF(G3807&gt;'Bulk DivVar Analysis'!$D$9,"Pass","Fail"),"")</f>
        <v/>
      </c>
      <c r="I3807" s="338" t="str">
        <f t="shared" si="61"/>
        <v/>
      </c>
      <c r="J3807" s="339"/>
      <c r="K3807" s="339"/>
      <c r="L3807" s="339"/>
      <c r="M3807" s="339"/>
      <c r="N3807" s="339"/>
      <c r="O3807" s="339"/>
      <c r="P3807" s="339"/>
      <c r="Q3807" s="339"/>
    </row>
    <row r="3808" spans="1:17" ht="13.5" customHeight="1">
      <c r="A3808" s="481"/>
      <c r="B3808" s="481"/>
      <c r="C3808" s="481"/>
      <c r="D3808" s="481"/>
      <c r="E3808" s="481"/>
      <c r="F3808" s="339"/>
      <c r="G3808" s="340" t="str">
        <f>IF(ISNUMBER(E3808),E3808/'Bulk DivVar Analysis'!$C$7,"")</f>
        <v/>
      </c>
      <c r="H3808" s="338" t="str">
        <f>IF(ISNUMBER(E3808), IF(G3808&gt;'Bulk DivVar Analysis'!$D$9,"Pass","Fail"),"")</f>
        <v/>
      </c>
      <c r="I3808" s="338" t="str">
        <f t="shared" si="61"/>
        <v/>
      </c>
      <c r="J3808" s="339"/>
      <c r="K3808" s="339"/>
      <c r="L3808" s="339"/>
      <c r="M3808" s="339"/>
      <c r="N3808" s="339"/>
      <c r="O3808" s="339"/>
      <c r="P3808" s="339"/>
      <c r="Q3808" s="339"/>
    </row>
    <row r="3809" spans="1:17" ht="13.5" customHeight="1">
      <c r="A3809" s="481"/>
      <c r="B3809" s="481"/>
      <c r="C3809" s="481"/>
      <c r="D3809" s="481"/>
      <c r="E3809" s="481"/>
      <c r="F3809" s="339"/>
      <c r="G3809" s="340" t="str">
        <f>IF(ISNUMBER(E3809),E3809/'Bulk DivVar Analysis'!$C$7,"")</f>
        <v/>
      </c>
      <c r="H3809" s="338" t="str">
        <f>IF(ISNUMBER(E3809), IF(G3809&gt;'Bulk DivVar Analysis'!$D$9,"Pass","Fail"),"")</f>
        <v/>
      </c>
      <c r="I3809" s="338" t="str">
        <f t="shared" si="61"/>
        <v/>
      </c>
      <c r="J3809" s="339"/>
      <c r="K3809" s="339"/>
      <c r="L3809" s="339"/>
      <c r="M3809" s="339"/>
      <c r="N3809" s="339"/>
      <c r="O3809" s="339"/>
      <c r="P3809" s="339"/>
      <c r="Q3809" s="339"/>
    </row>
    <row r="3810" spans="1:17" ht="13.5" customHeight="1">
      <c r="A3810" s="481"/>
      <c r="B3810" s="481"/>
      <c r="C3810" s="481"/>
      <c r="D3810" s="481"/>
      <c r="E3810" s="481"/>
      <c r="F3810" s="339"/>
      <c r="G3810" s="340" t="str">
        <f>IF(ISNUMBER(E3810),E3810/'Bulk DivVar Analysis'!$C$7,"")</f>
        <v/>
      </c>
      <c r="H3810" s="338" t="str">
        <f>IF(ISNUMBER(E3810), IF(G3810&gt;'Bulk DivVar Analysis'!$D$9,"Pass","Fail"),"")</f>
        <v/>
      </c>
      <c r="I3810" s="338" t="str">
        <f t="shared" si="61"/>
        <v/>
      </c>
      <c r="J3810" s="339"/>
      <c r="K3810" s="339"/>
      <c r="L3810" s="339"/>
      <c r="M3810" s="339"/>
      <c r="N3810" s="339"/>
      <c r="O3810" s="339"/>
      <c r="P3810" s="339"/>
      <c r="Q3810" s="339"/>
    </row>
    <row r="3811" spans="1:17" ht="13.5" customHeight="1">
      <c r="A3811" s="481"/>
      <c r="B3811" s="481"/>
      <c r="C3811" s="481"/>
      <c r="D3811" s="481"/>
      <c r="E3811" s="481"/>
      <c r="F3811" s="339"/>
      <c r="G3811" s="340" t="str">
        <f>IF(ISNUMBER(E3811),E3811/'Bulk DivVar Analysis'!$C$7,"")</f>
        <v/>
      </c>
      <c r="H3811" s="338" t="str">
        <f>IF(ISNUMBER(E3811), IF(G3811&gt;'Bulk DivVar Analysis'!$D$9,"Pass","Fail"),"")</f>
        <v/>
      </c>
      <c r="I3811" s="338" t="str">
        <f t="shared" si="61"/>
        <v/>
      </c>
      <c r="J3811" s="339"/>
      <c r="K3811" s="339"/>
      <c r="L3811" s="339"/>
      <c r="M3811" s="339"/>
      <c r="N3811" s="339"/>
      <c r="O3811" s="339"/>
      <c r="P3811" s="339"/>
      <c r="Q3811" s="339"/>
    </row>
    <row r="3812" spans="1:17" ht="13.5" customHeight="1">
      <c r="A3812" s="481"/>
      <c r="B3812" s="481"/>
      <c r="C3812" s="481"/>
      <c r="D3812" s="481"/>
      <c r="E3812" s="481"/>
      <c r="F3812" s="339"/>
      <c r="G3812" s="340" t="str">
        <f>IF(ISNUMBER(E3812),E3812/'Bulk DivVar Analysis'!$C$7,"")</f>
        <v/>
      </c>
      <c r="H3812" s="338" t="str">
        <f>IF(ISNUMBER(E3812), IF(G3812&gt;'Bulk DivVar Analysis'!$D$9,"Pass","Fail"),"")</f>
        <v/>
      </c>
      <c r="I3812" s="338" t="str">
        <f t="shared" si="61"/>
        <v/>
      </c>
      <c r="J3812" s="339"/>
      <c r="K3812" s="339"/>
      <c r="L3812" s="339"/>
      <c r="M3812" s="339"/>
      <c r="N3812" s="339"/>
      <c r="O3812" s="339"/>
      <c r="P3812" s="339"/>
      <c r="Q3812" s="339"/>
    </row>
    <row r="3813" spans="1:17" ht="13.5" customHeight="1">
      <c r="A3813" s="481"/>
      <c r="B3813" s="481"/>
      <c r="C3813" s="481"/>
      <c r="D3813" s="481"/>
      <c r="E3813" s="481"/>
      <c r="F3813" s="339"/>
      <c r="G3813" s="340" t="str">
        <f>IF(ISNUMBER(E3813),E3813/'Bulk DivVar Analysis'!$C$7,"")</f>
        <v/>
      </c>
      <c r="H3813" s="338" t="str">
        <f>IF(ISNUMBER(E3813), IF(G3813&gt;'Bulk DivVar Analysis'!$D$9,"Pass","Fail"),"")</f>
        <v/>
      </c>
      <c r="I3813" s="338" t="str">
        <f t="shared" si="61"/>
        <v/>
      </c>
      <c r="J3813" s="339"/>
      <c r="K3813" s="339"/>
      <c r="L3813" s="339"/>
      <c r="M3813" s="339"/>
      <c r="N3813" s="339"/>
      <c r="O3813" s="339"/>
      <c r="P3813" s="339"/>
      <c r="Q3813" s="339"/>
    </row>
    <row r="3814" spans="1:17" ht="13.5" customHeight="1">
      <c r="A3814" s="481"/>
      <c r="B3814" s="481"/>
      <c r="C3814" s="481"/>
      <c r="D3814" s="481"/>
      <c r="E3814" s="481"/>
      <c r="F3814" s="339"/>
      <c r="G3814" s="340" t="str">
        <f>IF(ISNUMBER(E3814),E3814/'Bulk DivVar Analysis'!$C$7,"")</f>
        <v/>
      </c>
      <c r="H3814" s="338" t="str">
        <f>IF(ISNUMBER(E3814), IF(G3814&gt;'Bulk DivVar Analysis'!$D$9,"Pass","Fail"),"")</f>
        <v/>
      </c>
      <c r="I3814" s="338" t="str">
        <f t="shared" si="61"/>
        <v/>
      </c>
      <c r="J3814" s="339"/>
      <c r="K3814" s="339"/>
      <c r="L3814" s="339"/>
      <c r="M3814" s="339"/>
      <c r="N3814" s="339"/>
      <c r="O3814" s="339"/>
      <c r="P3814" s="339"/>
      <c r="Q3814" s="339"/>
    </row>
    <row r="3815" spans="1:17" ht="13.5" customHeight="1">
      <c r="A3815" s="481"/>
      <c r="B3815" s="481"/>
      <c r="C3815" s="481"/>
      <c r="D3815" s="481"/>
      <c r="E3815" s="481"/>
      <c r="F3815" s="339"/>
      <c r="G3815" s="340" t="str">
        <f>IF(ISNUMBER(E3815),E3815/'Bulk DivVar Analysis'!$C$7,"")</f>
        <v/>
      </c>
      <c r="H3815" s="338" t="str">
        <f>IF(ISNUMBER(E3815), IF(G3815&gt;'Bulk DivVar Analysis'!$D$9,"Pass","Fail"),"")</f>
        <v/>
      </c>
      <c r="I3815" s="338" t="str">
        <f t="shared" si="61"/>
        <v/>
      </c>
      <c r="J3815" s="339"/>
      <c r="K3815" s="339"/>
      <c r="L3815" s="339"/>
      <c r="M3815" s="339"/>
      <c r="N3815" s="339"/>
      <c r="O3815" s="339"/>
      <c r="P3815" s="339"/>
      <c r="Q3815" s="339"/>
    </row>
    <row r="3816" spans="1:17" ht="13.5" customHeight="1">
      <c r="A3816" s="481"/>
      <c r="B3816" s="481"/>
      <c r="C3816" s="481"/>
      <c r="D3816" s="481"/>
      <c r="E3816" s="481"/>
      <c r="F3816" s="339"/>
      <c r="G3816" s="340" t="str">
        <f>IF(ISNUMBER(E3816),E3816/'Bulk DivVar Analysis'!$C$7,"")</f>
        <v/>
      </c>
      <c r="H3816" s="338" t="str">
        <f>IF(ISNUMBER(E3816), IF(G3816&gt;'Bulk DivVar Analysis'!$D$9,"Pass","Fail"),"")</f>
        <v/>
      </c>
      <c r="I3816" s="338" t="str">
        <f t="shared" si="61"/>
        <v/>
      </c>
      <c r="J3816" s="339"/>
      <c r="K3816" s="339"/>
      <c r="L3816" s="339"/>
      <c r="M3816" s="339"/>
      <c r="N3816" s="339"/>
      <c r="O3816" s="339"/>
      <c r="P3816" s="339"/>
      <c r="Q3816" s="339"/>
    </row>
    <row r="3817" spans="1:17" ht="13.5" customHeight="1">
      <c r="A3817" s="481"/>
      <c r="B3817" s="481"/>
      <c r="C3817" s="481"/>
      <c r="D3817" s="481"/>
      <c r="E3817" s="481"/>
      <c r="F3817" s="339"/>
      <c r="G3817" s="340" t="str">
        <f>IF(ISNUMBER(E3817),E3817/'Bulk DivVar Analysis'!$C$7,"")</f>
        <v/>
      </c>
      <c r="H3817" s="338" t="str">
        <f>IF(ISNUMBER(E3817), IF(G3817&gt;'Bulk DivVar Analysis'!$D$9,"Pass","Fail"),"")</f>
        <v/>
      </c>
      <c r="I3817" s="338" t="str">
        <f t="shared" si="61"/>
        <v/>
      </c>
      <c r="J3817" s="339"/>
      <c r="K3817" s="339"/>
      <c r="L3817" s="339"/>
      <c r="M3817" s="339"/>
      <c r="N3817" s="339"/>
      <c r="O3817" s="339"/>
      <c r="P3817" s="339"/>
      <c r="Q3817" s="339"/>
    </row>
    <row r="3818" spans="1:17" ht="13.5" customHeight="1">
      <c r="A3818" s="481"/>
      <c r="B3818" s="481"/>
      <c r="C3818" s="481"/>
      <c r="D3818" s="481"/>
      <c r="E3818" s="481"/>
      <c r="F3818" s="339"/>
      <c r="G3818" s="340" t="str">
        <f>IF(ISNUMBER(E3818),E3818/'Bulk DivVar Analysis'!$C$7,"")</f>
        <v/>
      </c>
      <c r="H3818" s="338" t="str">
        <f>IF(ISNUMBER(E3818), IF(G3818&gt;'Bulk DivVar Analysis'!$D$9,"Pass","Fail"),"")</f>
        <v/>
      </c>
      <c r="I3818" s="338" t="str">
        <f t="shared" si="61"/>
        <v/>
      </c>
      <c r="J3818" s="339"/>
      <c r="K3818" s="339"/>
      <c r="L3818" s="339"/>
      <c r="M3818" s="339"/>
      <c r="N3818" s="339"/>
      <c r="O3818" s="339"/>
      <c r="P3818" s="339"/>
      <c r="Q3818" s="339"/>
    </row>
    <row r="3819" spans="1:17" ht="13.5" customHeight="1">
      <c r="A3819" s="481"/>
      <c r="B3819" s="481"/>
      <c r="C3819" s="481"/>
      <c r="D3819" s="481"/>
      <c r="E3819" s="481"/>
      <c r="F3819" s="339"/>
      <c r="G3819" s="340" t="str">
        <f>IF(ISNUMBER(E3819),E3819/'Bulk DivVar Analysis'!$C$7,"")</f>
        <v/>
      </c>
      <c r="H3819" s="338" t="str">
        <f>IF(ISNUMBER(E3819), IF(G3819&gt;'Bulk DivVar Analysis'!$D$9,"Pass","Fail"),"")</f>
        <v/>
      </c>
      <c r="I3819" s="338" t="str">
        <f t="shared" si="61"/>
        <v/>
      </c>
      <c r="J3819" s="339"/>
      <c r="K3819" s="339"/>
      <c r="L3819" s="339"/>
      <c r="M3819" s="339"/>
      <c r="N3819" s="339"/>
      <c r="O3819" s="339"/>
      <c r="P3819" s="339"/>
      <c r="Q3819" s="339"/>
    </row>
    <row r="3820" spans="1:17" ht="13.5" customHeight="1">
      <c r="A3820" s="481"/>
      <c r="B3820" s="481"/>
      <c r="C3820" s="481"/>
      <c r="D3820" s="481"/>
      <c r="E3820" s="481"/>
      <c r="F3820" s="339"/>
      <c r="G3820" s="340" t="str">
        <f>IF(ISNUMBER(E3820),E3820/'Bulk DivVar Analysis'!$C$7,"")</f>
        <v/>
      </c>
      <c r="H3820" s="338" t="str">
        <f>IF(ISNUMBER(E3820), IF(G3820&gt;'Bulk DivVar Analysis'!$D$9,"Pass","Fail"),"")</f>
        <v/>
      </c>
      <c r="I3820" s="338" t="str">
        <f t="shared" si="61"/>
        <v/>
      </c>
      <c r="J3820" s="339"/>
      <c r="K3820" s="339"/>
      <c r="L3820" s="339"/>
      <c r="M3820" s="339"/>
      <c r="N3820" s="339"/>
      <c r="O3820" s="339"/>
      <c r="P3820" s="339"/>
      <c r="Q3820" s="339"/>
    </row>
    <row r="3821" spans="1:17" ht="13.5" customHeight="1">
      <c r="A3821" s="481"/>
      <c r="B3821" s="481"/>
      <c r="C3821" s="481"/>
      <c r="D3821" s="481"/>
      <c r="E3821" s="481"/>
      <c r="F3821" s="339"/>
      <c r="G3821" s="340" t="str">
        <f>IF(ISNUMBER(E3821),E3821/'Bulk DivVar Analysis'!$C$7,"")</f>
        <v/>
      </c>
      <c r="H3821" s="338" t="str">
        <f>IF(ISNUMBER(E3821), IF(G3821&gt;'Bulk DivVar Analysis'!$D$9,"Pass","Fail"),"")</f>
        <v/>
      </c>
      <c r="I3821" s="338" t="str">
        <f t="shared" si="61"/>
        <v/>
      </c>
      <c r="J3821" s="339"/>
      <c r="K3821" s="339"/>
      <c r="L3821" s="339"/>
      <c r="M3821" s="339"/>
      <c r="N3821" s="339"/>
      <c r="O3821" s="339"/>
      <c r="P3821" s="339"/>
      <c r="Q3821" s="339"/>
    </row>
    <row r="3822" spans="1:17" ht="13.5" customHeight="1">
      <c r="A3822" s="481"/>
      <c r="B3822" s="481"/>
      <c r="C3822" s="481"/>
      <c r="D3822" s="481"/>
      <c r="E3822" s="481"/>
      <c r="F3822" s="339"/>
      <c r="G3822" s="340" t="str">
        <f>IF(ISNUMBER(E3822),E3822/'Bulk DivVar Analysis'!$C$7,"")</f>
        <v/>
      </c>
      <c r="H3822" s="338" t="str">
        <f>IF(ISNUMBER(E3822), IF(G3822&gt;'Bulk DivVar Analysis'!$D$9,"Pass","Fail"),"")</f>
        <v/>
      </c>
      <c r="I3822" s="338" t="str">
        <f t="shared" si="61"/>
        <v/>
      </c>
      <c r="J3822" s="339"/>
      <c r="K3822" s="339"/>
      <c r="L3822" s="339"/>
      <c r="M3822" s="339"/>
      <c r="N3822" s="339"/>
      <c r="O3822" s="339"/>
      <c r="P3822" s="339"/>
      <c r="Q3822" s="339"/>
    </row>
    <row r="3823" spans="1:17" ht="13.5" customHeight="1">
      <c r="A3823" s="481"/>
      <c r="B3823" s="481"/>
      <c r="C3823" s="481"/>
      <c r="D3823" s="481"/>
      <c r="E3823" s="481"/>
      <c r="F3823" s="339"/>
      <c r="G3823" s="340" t="str">
        <f>IF(ISNUMBER(E3823),E3823/'Bulk DivVar Analysis'!$C$7,"")</f>
        <v/>
      </c>
      <c r="H3823" s="338" t="str">
        <f>IF(ISNUMBER(E3823), IF(G3823&gt;'Bulk DivVar Analysis'!$D$9,"Pass","Fail"),"")</f>
        <v/>
      </c>
      <c r="I3823" s="338" t="str">
        <f t="shared" si="61"/>
        <v/>
      </c>
      <c r="J3823" s="339"/>
      <c r="K3823" s="339"/>
      <c r="L3823" s="339"/>
      <c r="M3823" s="339"/>
      <c r="N3823" s="339"/>
      <c r="O3823" s="339"/>
      <c r="P3823" s="339"/>
      <c r="Q3823" s="339"/>
    </row>
    <row r="3824" spans="1:17" ht="13.5" customHeight="1">
      <c r="A3824" s="481"/>
      <c r="B3824" s="481"/>
      <c r="C3824" s="481"/>
      <c r="D3824" s="481"/>
      <c r="E3824" s="481"/>
      <c r="F3824" s="339"/>
      <c r="G3824" s="340" t="str">
        <f>IF(ISNUMBER(E3824),E3824/'Bulk DivVar Analysis'!$C$7,"")</f>
        <v/>
      </c>
      <c r="H3824" s="338" t="str">
        <f>IF(ISNUMBER(E3824), IF(G3824&gt;'Bulk DivVar Analysis'!$D$9,"Pass","Fail"),"")</f>
        <v/>
      </c>
      <c r="I3824" s="338" t="str">
        <f t="shared" si="61"/>
        <v/>
      </c>
      <c r="J3824" s="339"/>
      <c r="K3824" s="339"/>
      <c r="L3824" s="339"/>
      <c r="M3824" s="339"/>
      <c r="N3824" s="339"/>
      <c r="O3824" s="339"/>
      <c r="P3824" s="339"/>
      <c r="Q3824" s="339"/>
    </row>
    <row r="3825" spans="1:17" ht="13.5" customHeight="1">
      <c r="A3825" s="481"/>
      <c r="B3825" s="481"/>
      <c r="C3825" s="481"/>
      <c r="D3825" s="481"/>
      <c r="E3825" s="481"/>
      <c r="F3825" s="339"/>
      <c r="G3825" s="340" t="str">
        <f>IF(ISNUMBER(E3825),E3825/'Bulk DivVar Analysis'!$C$7,"")</f>
        <v/>
      </c>
      <c r="H3825" s="338" t="str">
        <f>IF(ISNUMBER(E3825), IF(G3825&gt;'Bulk DivVar Analysis'!$D$9,"Pass","Fail"),"")</f>
        <v/>
      </c>
      <c r="I3825" s="338" t="str">
        <f t="shared" si="61"/>
        <v/>
      </c>
      <c r="J3825" s="339"/>
      <c r="K3825" s="339"/>
      <c r="L3825" s="339"/>
      <c r="M3825" s="339"/>
      <c r="N3825" s="339"/>
      <c r="O3825" s="339"/>
      <c r="P3825" s="339"/>
      <c r="Q3825" s="339"/>
    </row>
    <row r="3826" spans="1:17" ht="13.5" customHeight="1">
      <c r="A3826" s="481"/>
      <c r="B3826" s="481"/>
      <c r="C3826" s="481"/>
      <c r="D3826" s="481"/>
      <c r="E3826" s="481"/>
      <c r="F3826" s="339"/>
      <c r="G3826" s="340" t="str">
        <f>IF(ISNUMBER(E3826),E3826/'Bulk DivVar Analysis'!$C$7,"")</f>
        <v/>
      </c>
      <c r="H3826" s="338" t="str">
        <f>IF(ISNUMBER(E3826), IF(G3826&gt;'Bulk DivVar Analysis'!$D$9,"Pass","Fail"),"")</f>
        <v/>
      </c>
      <c r="I3826" s="338" t="str">
        <f t="shared" si="61"/>
        <v/>
      </c>
      <c r="J3826" s="339"/>
      <c r="K3826" s="339"/>
      <c r="L3826" s="339"/>
      <c r="M3826" s="339"/>
      <c r="N3826" s="339"/>
      <c r="O3826" s="339"/>
      <c r="P3826" s="339"/>
      <c r="Q3826" s="339"/>
    </row>
    <row r="3827" spans="1:17" ht="13.5" customHeight="1">
      <c r="A3827" s="481"/>
      <c r="B3827" s="481"/>
      <c r="C3827" s="481"/>
      <c r="D3827" s="481"/>
      <c r="E3827" s="481"/>
      <c r="F3827" s="339"/>
      <c r="G3827" s="340" t="str">
        <f>IF(ISNUMBER(E3827),E3827/'Bulk DivVar Analysis'!$C$7,"")</f>
        <v/>
      </c>
      <c r="H3827" s="338" t="str">
        <f>IF(ISNUMBER(E3827), IF(G3827&gt;'Bulk DivVar Analysis'!$D$9,"Pass","Fail"),"")</f>
        <v/>
      </c>
      <c r="I3827" s="338" t="str">
        <f t="shared" si="61"/>
        <v/>
      </c>
      <c r="J3827" s="339"/>
      <c r="K3827" s="339"/>
      <c r="L3827" s="339"/>
      <c r="M3827" s="339"/>
      <c r="N3827" s="339"/>
      <c r="O3827" s="339"/>
      <c r="P3827" s="339"/>
      <c r="Q3827" s="339"/>
    </row>
    <row r="3828" spans="1:17" ht="13.5" customHeight="1">
      <c r="A3828" s="481"/>
      <c r="B3828" s="481"/>
      <c r="C3828" s="481"/>
      <c r="D3828" s="481"/>
      <c r="E3828" s="481"/>
      <c r="F3828" s="339"/>
      <c r="G3828" s="340" t="str">
        <f>IF(ISNUMBER(E3828),E3828/'Bulk DivVar Analysis'!$C$7,"")</f>
        <v/>
      </c>
      <c r="H3828" s="338" t="str">
        <f>IF(ISNUMBER(E3828), IF(G3828&gt;'Bulk DivVar Analysis'!$D$9,"Pass","Fail"),"")</f>
        <v/>
      </c>
      <c r="I3828" s="338" t="str">
        <f t="shared" si="61"/>
        <v/>
      </c>
      <c r="J3828" s="339"/>
      <c r="K3828" s="339"/>
      <c r="L3828" s="339"/>
      <c r="M3828" s="339"/>
      <c r="N3828" s="339"/>
      <c r="O3828" s="339"/>
      <c r="P3828" s="339"/>
      <c r="Q3828" s="339"/>
    </row>
    <row r="3829" spans="1:17" ht="13.5" customHeight="1">
      <c r="A3829" s="481"/>
      <c r="B3829" s="481"/>
      <c r="C3829" s="481"/>
      <c r="D3829" s="481"/>
      <c r="E3829" s="481"/>
      <c r="F3829" s="339"/>
      <c r="G3829" s="340" t="str">
        <f>IF(ISNUMBER(E3829),E3829/'Bulk DivVar Analysis'!$C$7,"")</f>
        <v/>
      </c>
      <c r="H3829" s="338" t="str">
        <f>IF(ISNUMBER(E3829), IF(G3829&gt;'Bulk DivVar Analysis'!$D$9,"Pass","Fail"),"")</f>
        <v/>
      </c>
      <c r="I3829" s="338" t="str">
        <f t="shared" si="61"/>
        <v/>
      </c>
      <c r="J3829" s="339"/>
      <c r="K3829" s="339"/>
      <c r="L3829" s="339"/>
      <c r="M3829" s="339"/>
      <c r="N3829" s="339"/>
      <c r="O3829" s="339"/>
      <c r="P3829" s="339"/>
      <c r="Q3829" s="339"/>
    </row>
    <row r="3830" spans="1:17" ht="13.5" customHeight="1">
      <c r="A3830" s="481"/>
      <c r="B3830" s="481"/>
      <c r="C3830" s="481"/>
      <c r="D3830" s="481"/>
      <c r="E3830" s="481"/>
      <c r="F3830" s="339"/>
      <c r="G3830" s="340" t="str">
        <f>IF(ISNUMBER(E3830),E3830/'Bulk DivVar Analysis'!$C$7,"")</f>
        <v/>
      </c>
      <c r="H3830" s="338" t="str">
        <f>IF(ISNUMBER(E3830), IF(G3830&gt;'Bulk DivVar Analysis'!$D$9,"Pass","Fail"),"")</f>
        <v/>
      </c>
      <c r="I3830" s="338" t="str">
        <f t="shared" si="61"/>
        <v/>
      </c>
      <c r="J3830" s="339"/>
      <c r="K3830" s="339"/>
      <c r="L3830" s="339"/>
      <c r="M3830" s="339"/>
      <c r="N3830" s="339"/>
      <c r="O3830" s="339"/>
      <c r="P3830" s="339"/>
      <c r="Q3830" s="339"/>
    </row>
    <row r="3831" spans="1:17" ht="13.5" customHeight="1">
      <c r="A3831" s="481"/>
      <c r="B3831" s="481"/>
      <c r="C3831" s="481"/>
      <c r="D3831" s="481"/>
      <c r="E3831" s="481"/>
      <c r="F3831" s="339"/>
      <c r="G3831" s="340" t="str">
        <f>IF(ISNUMBER(E3831),E3831/'Bulk DivVar Analysis'!$C$7,"")</f>
        <v/>
      </c>
      <c r="H3831" s="338" t="str">
        <f>IF(ISNUMBER(E3831), IF(G3831&gt;'Bulk DivVar Analysis'!$D$9,"Pass","Fail"),"")</f>
        <v/>
      </c>
      <c r="I3831" s="338" t="str">
        <f t="shared" si="61"/>
        <v/>
      </c>
      <c r="J3831" s="339"/>
      <c r="K3831" s="339"/>
      <c r="L3831" s="339"/>
      <c r="M3831" s="339"/>
      <c r="N3831" s="339"/>
      <c r="O3831" s="339"/>
      <c r="P3831" s="339"/>
      <c r="Q3831" s="339"/>
    </row>
    <row r="3832" spans="1:17" ht="13.5" customHeight="1">
      <c r="A3832" s="481"/>
      <c r="B3832" s="481"/>
      <c r="C3832" s="481"/>
      <c r="D3832" s="481"/>
      <c r="E3832" s="481"/>
      <c r="F3832" s="339"/>
      <c r="G3832" s="340" t="str">
        <f>IF(ISNUMBER(E3832),E3832/'Bulk DivVar Analysis'!$C$7,"")</f>
        <v/>
      </c>
      <c r="H3832" s="338" t="str">
        <f>IF(ISNUMBER(E3832), IF(G3832&gt;'Bulk DivVar Analysis'!$D$9,"Pass","Fail"),"")</f>
        <v/>
      </c>
      <c r="I3832" s="338" t="str">
        <f t="shared" si="61"/>
        <v/>
      </c>
      <c r="J3832" s="339"/>
      <c r="K3832" s="339"/>
      <c r="L3832" s="339"/>
      <c r="M3832" s="339"/>
      <c r="N3832" s="339"/>
      <c r="O3832" s="339"/>
      <c r="P3832" s="339"/>
      <c r="Q3832" s="339"/>
    </row>
    <row r="3833" spans="1:17" ht="13.5" customHeight="1">
      <c r="A3833" s="481"/>
      <c r="B3833" s="481"/>
      <c r="C3833" s="481"/>
      <c r="D3833" s="481"/>
      <c r="E3833" s="481"/>
      <c r="F3833" s="339"/>
      <c r="G3833" s="340" t="str">
        <f>IF(ISNUMBER(E3833),E3833/'Bulk DivVar Analysis'!$C$7,"")</f>
        <v/>
      </c>
      <c r="H3833" s="338" t="str">
        <f>IF(ISNUMBER(E3833), IF(G3833&gt;'Bulk DivVar Analysis'!$D$9,"Pass","Fail"),"")</f>
        <v/>
      </c>
      <c r="I3833" s="338" t="str">
        <f t="shared" si="61"/>
        <v/>
      </c>
      <c r="J3833" s="339"/>
      <c r="K3833" s="339"/>
      <c r="L3833" s="339"/>
      <c r="M3833" s="339"/>
      <c r="N3833" s="339"/>
      <c r="O3833" s="339"/>
      <c r="P3833" s="339"/>
      <c r="Q3833" s="339"/>
    </row>
    <row r="3834" spans="1:17" ht="13.5" customHeight="1">
      <c r="A3834" s="481"/>
      <c r="B3834" s="481"/>
      <c r="C3834" s="481"/>
      <c r="D3834" s="481"/>
      <c r="E3834" s="481"/>
      <c r="F3834" s="339"/>
      <c r="G3834" s="340" t="str">
        <f>IF(ISNUMBER(E3834),E3834/'Bulk DivVar Analysis'!$C$7,"")</f>
        <v/>
      </c>
      <c r="H3834" s="338" t="str">
        <f>IF(ISNUMBER(E3834), IF(G3834&gt;'Bulk DivVar Analysis'!$D$9,"Pass","Fail"),"")</f>
        <v/>
      </c>
      <c r="I3834" s="338" t="str">
        <f t="shared" si="61"/>
        <v/>
      </c>
      <c r="J3834" s="339"/>
      <c r="K3834" s="339"/>
      <c r="L3834" s="339"/>
      <c r="M3834" s="339"/>
      <c r="N3834" s="339"/>
      <c r="O3834" s="339"/>
      <c r="P3834" s="339"/>
      <c r="Q3834" s="339"/>
    </row>
    <row r="3835" spans="1:17" ht="13.5" customHeight="1">
      <c r="A3835" s="481"/>
      <c r="B3835" s="481"/>
      <c r="C3835" s="481"/>
      <c r="D3835" s="481"/>
      <c r="E3835" s="481"/>
      <c r="F3835" s="339"/>
      <c r="G3835" s="340" t="str">
        <f>IF(ISNUMBER(E3835),E3835/'Bulk DivVar Analysis'!$C$7,"")</f>
        <v/>
      </c>
      <c r="H3835" s="338" t="str">
        <f>IF(ISNUMBER(E3835), IF(G3835&gt;'Bulk DivVar Analysis'!$D$9,"Pass","Fail"),"")</f>
        <v/>
      </c>
      <c r="I3835" s="338" t="str">
        <f t="shared" si="61"/>
        <v/>
      </c>
      <c r="J3835" s="339"/>
      <c r="K3835" s="339"/>
      <c r="L3835" s="339"/>
      <c r="M3835" s="339"/>
      <c r="N3835" s="339"/>
      <c r="O3835" s="339"/>
      <c r="P3835" s="339"/>
      <c r="Q3835" s="339"/>
    </row>
    <row r="3836" spans="1:17" ht="13.5" customHeight="1">
      <c r="A3836" s="481"/>
      <c r="B3836" s="481"/>
      <c r="C3836" s="481"/>
      <c r="D3836" s="481"/>
      <c r="E3836" s="481"/>
      <c r="F3836" s="339"/>
      <c r="G3836" s="340" t="str">
        <f>IF(ISNUMBER(E3836),E3836/'Bulk DivVar Analysis'!$C$7,"")</f>
        <v/>
      </c>
      <c r="H3836" s="338" t="str">
        <f>IF(ISNUMBER(E3836), IF(G3836&gt;'Bulk DivVar Analysis'!$D$9,"Pass","Fail"),"")</f>
        <v/>
      </c>
      <c r="I3836" s="338" t="str">
        <f t="shared" si="61"/>
        <v/>
      </c>
      <c r="J3836" s="339"/>
      <c r="K3836" s="339"/>
      <c r="L3836" s="339"/>
      <c r="M3836" s="339"/>
      <c r="N3836" s="339"/>
      <c r="O3836" s="339"/>
      <c r="P3836" s="339"/>
      <c r="Q3836" s="339"/>
    </row>
    <row r="3837" spans="1:17" ht="13.5" customHeight="1">
      <c r="A3837" s="481"/>
      <c r="B3837" s="481"/>
      <c r="C3837" s="481"/>
      <c r="D3837" s="481"/>
      <c r="E3837" s="481"/>
      <c r="F3837" s="339"/>
      <c r="G3837" s="340" t="str">
        <f>IF(ISNUMBER(E3837),E3837/'Bulk DivVar Analysis'!$C$7,"")</f>
        <v/>
      </c>
      <c r="H3837" s="338" t="str">
        <f>IF(ISNUMBER(E3837), IF(G3837&gt;'Bulk DivVar Analysis'!$D$9,"Pass","Fail"),"")</f>
        <v/>
      </c>
      <c r="I3837" s="338" t="str">
        <f t="shared" si="61"/>
        <v/>
      </c>
      <c r="J3837" s="339"/>
      <c r="K3837" s="339"/>
      <c r="L3837" s="339"/>
      <c r="M3837" s="339"/>
      <c r="N3837" s="339"/>
      <c r="O3837" s="339"/>
      <c r="P3837" s="339"/>
      <c r="Q3837" s="339"/>
    </row>
    <row r="3838" spans="1:17" ht="13.5" customHeight="1">
      <c r="A3838" s="481"/>
      <c r="B3838" s="481"/>
      <c r="C3838" s="481"/>
      <c r="D3838" s="481"/>
      <c r="E3838" s="481"/>
      <c r="F3838" s="339"/>
      <c r="G3838" s="340" t="str">
        <f>IF(ISNUMBER(E3838),E3838/'Bulk DivVar Analysis'!$C$7,"")</f>
        <v/>
      </c>
      <c r="H3838" s="338" t="str">
        <f>IF(ISNUMBER(E3838), IF(G3838&gt;'Bulk DivVar Analysis'!$D$9,"Pass","Fail"),"")</f>
        <v/>
      </c>
      <c r="I3838" s="338" t="str">
        <f t="shared" si="61"/>
        <v/>
      </c>
      <c r="J3838" s="339"/>
      <c r="K3838" s="339"/>
      <c r="L3838" s="339"/>
      <c r="M3838" s="339"/>
      <c r="N3838" s="339"/>
      <c r="O3838" s="339"/>
      <c r="P3838" s="339"/>
      <c r="Q3838" s="339"/>
    </row>
    <row r="3839" spans="1:17" ht="13.5" customHeight="1">
      <c r="A3839" s="481"/>
      <c r="B3839" s="481"/>
      <c r="C3839" s="481"/>
      <c r="D3839" s="481"/>
      <c r="E3839" s="481"/>
      <c r="F3839" s="339"/>
      <c r="G3839" s="340" t="str">
        <f>IF(ISNUMBER(E3839),E3839/'Bulk DivVar Analysis'!$C$7,"")</f>
        <v/>
      </c>
      <c r="H3839" s="338" t="str">
        <f>IF(ISNUMBER(E3839), IF(G3839&gt;'Bulk DivVar Analysis'!$D$9,"Pass","Fail"),"")</f>
        <v/>
      </c>
      <c r="I3839" s="338" t="str">
        <f t="shared" si="61"/>
        <v/>
      </c>
      <c r="J3839" s="339"/>
      <c r="K3839" s="339"/>
      <c r="L3839" s="339"/>
      <c r="M3839" s="339"/>
      <c r="N3839" s="339"/>
      <c r="O3839" s="339"/>
      <c r="P3839" s="339"/>
      <c r="Q3839" s="339"/>
    </row>
    <row r="3840" spans="1:17" ht="13.5" customHeight="1">
      <c r="A3840" s="481"/>
      <c r="B3840" s="481"/>
      <c r="C3840" s="481"/>
      <c r="D3840" s="481"/>
      <c r="E3840" s="481"/>
      <c r="F3840" s="339"/>
      <c r="G3840" s="340" t="str">
        <f>IF(ISNUMBER(E3840),E3840/'Bulk DivVar Analysis'!$C$7,"")</f>
        <v/>
      </c>
      <c r="H3840" s="338" t="str">
        <f>IF(ISNUMBER(E3840), IF(G3840&gt;'Bulk DivVar Analysis'!$D$9,"Pass","Fail"),"")</f>
        <v/>
      </c>
      <c r="I3840" s="338" t="str">
        <f t="shared" si="61"/>
        <v/>
      </c>
      <c r="J3840" s="339"/>
      <c r="K3840" s="339"/>
      <c r="L3840" s="339"/>
      <c r="M3840" s="339"/>
      <c r="N3840" s="339"/>
      <c r="O3840" s="339"/>
      <c r="P3840" s="339"/>
      <c r="Q3840" s="339"/>
    </row>
    <row r="3841" spans="1:17" ht="13.5" customHeight="1">
      <c r="A3841" s="481"/>
      <c r="B3841" s="481"/>
      <c r="C3841" s="481"/>
      <c r="D3841" s="481"/>
      <c r="E3841" s="481"/>
      <c r="F3841" s="339"/>
      <c r="G3841" s="340" t="str">
        <f>IF(ISNUMBER(E3841),E3841/'Bulk DivVar Analysis'!$C$7,"")</f>
        <v/>
      </c>
      <c r="H3841" s="338" t="str">
        <f>IF(ISNUMBER(E3841), IF(G3841&gt;'Bulk DivVar Analysis'!$D$9,"Pass","Fail"),"")</f>
        <v/>
      </c>
      <c r="I3841" s="338" t="str">
        <f t="shared" si="61"/>
        <v/>
      </c>
      <c r="J3841" s="339"/>
      <c r="K3841" s="339"/>
      <c r="L3841" s="339"/>
      <c r="M3841" s="339"/>
      <c r="N3841" s="339"/>
      <c r="O3841" s="339"/>
      <c r="P3841" s="339"/>
      <c r="Q3841" s="339"/>
    </row>
  </sheetData>
  <phoneticPr fontId="62" type="noConversion"/>
  <conditionalFormatting sqref="H2:H3841">
    <cfRule type="containsText" dxfId="77" priority="1" operator="containsText" text="Pass">
      <formula>NOT(ISERROR(SEARCH(("Pass"),(H2))))</formula>
    </cfRule>
  </conditionalFormatting>
  <conditionalFormatting sqref="H2:H3841">
    <cfRule type="containsText" dxfId="76" priority="2" operator="containsText" text="Fail">
      <formula>NOT(ISERROR(SEARCH(("Fail"),(H2))))</formula>
    </cfRule>
  </conditionalFormatting>
  <conditionalFormatting sqref="M2:M41">
    <cfRule type="containsText" dxfId="75" priority="3" operator="containsText" text="No">
      <formula>NOT(ISERROR(SEARCH(("No"),(M2))))</formula>
    </cfRule>
  </conditionalFormatting>
  <conditionalFormatting sqref="M2:M41">
    <cfRule type="containsText" dxfId="74" priority="4" operator="containsText" text="Yes">
      <formula>NOT(ISERROR(SEARCH(("Yes"),(M2))))</formula>
    </cfRule>
  </conditionalFormatting>
  <conditionalFormatting sqref="L2:L41">
    <cfRule type="colorScale" priority="5">
      <colorScale>
        <cfvo type="min"/>
        <cfvo type="percentile" val="50"/>
        <cfvo type="max"/>
        <color rgb="FF63BE7B"/>
        <color rgb="FFFCFCFF"/>
        <color rgb="FFF8696B"/>
      </colorScale>
    </cfRule>
  </conditionalFormatting>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Q3841"/>
  <sheetViews>
    <sheetView workbookViewId="0">
      <selection activeCell="M51" sqref="M51"/>
    </sheetView>
  </sheetViews>
  <sheetFormatPr defaultColWidth="12.69921875" defaultRowHeight="15" customHeight="1"/>
  <cols>
    <col min="1" max="1" width="23.69921875" customWidth="1"/>
    <col min="2" max="3" width="10.69921875" customWidth="1"/>
    <col min="4" max="4" width="13.19921875" customWidth="1"/>
    <col min="5" max="6" width="10.69921875" customWidth="1"/>
    <col min="7" max="7" width="12.19921875" customWidth="1"/>
    <col min="8" max="8" width="10.69921875" customWidth="1"/>
    <col min="9" max="9" width="15.19921875" customWidth="1"/>
    <col min="10" max="11" width="10.69921875" customWidth="1"/>
    <col min="12" max="12" width="14.19921875" customWidth="1"/>
    <col min="13" max="13" width="13.19921875" customWidth="1"/>
    <col min="15" max="15" width="10.69921875" customWidth="1"/>
    <col min="16" max="16" width="12.19921875" customWidth="1"/>
    <col min="17" max="17" width="20.69921875" customWidth="1"/>
  </cols>
  <sheetData>
    <row r="1" spans="1:17" ht="13.5" customHeight="1">
      <c r="A1" s="338" t="s">
        <v>680</v>
      </c>
      <c r="B1" s="338" t="s">
        <v>681</v>
      </c>
      <c r="C1" s="338" t="s">
        <v>682</v>
      </c>
      <c r="D1" s="338" t="s">
        <v>683</v>
      </c>
      <c r="E1" s="338" t="s">
        <v>684</v>
      </c>
      <c r="F1" s="339"/>
      <c r="G1" s="338" t="s">
        <v>685</v>
      </c>
      <c r="H1" s="338" t="str">
        <f>"&gt; "&amp;('Bulk DivVar Analysis'!P15*100)&amp;"%"</f>
        <v>&gt; 10%</v>
      </c>
      <c r="I1" s="338" t="s">
        <v>686</v>
      </c>
      <c r="J1" s="339"/>
      <c r="K1" s="338" t="s">
        <v>687</v>
      </c>
      <c r="L1" s="338" t="s">
        <v>688</v>
      </c>
      <c r="M1" s="338" t="s">
        <v>689</v>
      </c>
      <c r="N1" s="338" t="s">
        <v>690</v>
      </c>
      <c r="O1" s="338" t="s">
        <v>691</v>
      </c>
      <c r="P1" s="338" t="s">
        <v>692</v>
      </c>
      <c r="Q1" s="338" t="s">
        <v>693</v>
      </c>
    </row>
    <row r="2" spans="1:17" ht="13.5" customHeight="1">
      <c r="A2" s="481"/>
      <c r="B2" s="481"/>
      <c r="C2" s="481"/>
      <c r="D2" s="481"/>
      <c r="E2" s="481"/>
      <c r="F2" s="339"/>
      <c r="G2" s="340" t="str">
        <f>IF(ISNUMBER(E2),E2/'Bulk DivVar Analysis'!$C$60,"")</f>
        <v/>
      </c>
      <c r="H2" s="338" t="str">
        <f>IF(ISNUMBER(E2), IF(G2&gt;'Bulk DivVar Analysis'!$D$62,"Pass","Fail"),"")</f>
        <v/>
      </c>
      <c r="I2" s="338" t="str">
        <f>_xlfn.TEXTJOIN("_",TRUE,B2,C2)</f>
        <v/>
      </c>
      <c r="J2" s="339"/>
      <c r="K2" s="338" t="s">
        <v>694</v>
      </c>
      <c r="L2" s="338" t="str">
        <f t="shared" ref="L2:L41" si="0">IF(ISNUMBER($E$2),COUNTIFS($H$2:$H$3841,"Fail",$B$2:$B$3841,$K2),"")</f>
        <v/>
      </c>
      <c r="M2" s="338" t="str">
        <f>IF(ISNUMBER($E$2),IF(L2&gt;='Bulk DivVar Analysis'!$P$16,"Yes","No"),"")</f>
        <v/>
      </c>
      <c r="N2" s="338" t="s">
        <v>695</v>
      </c>
      <c r="O2" s="338" t="s">
        <v>696</v>
      </c>
      <c r="P2" s="338" t="s">
        <v>717</v>
      </c>
      <c r="Q2" s="338" t="str">
        <f t="shared" ref="Q2:Q41" si="1">N2&amp;O2&amp;P2</f>
        <v>Mavi_Tru_Nxt_AS_2.1</v>
      </c>
    </row>
    <row r="3" spans="1:17" ht="13.5" customHeight="1">
      <c r="A3" s="481"/>
      <c r="B3" s="481"/>
      <c r="C3" s="481"/>
      <c r="D3" s="481"/>
      <c r="E3" s="481"/>
      <c r="F3" s="339"/>
      <c r="G3" s="340" t="str">
        <f>IF(ISNUMBER(E3),E3/'Bulk DivVar Analysis'!$C$60,"")</f>
        <v/>
      </c>
      <c r="H3" s="338" t="str">
        <f>IF(ISNUMBER(E3), IF(G3&gt;'Bulk DivVar Analysis'!$D$62,"Pass","Fail"),"")</f>
        <v/>
      </c>
      <c r="I3" s="338" t="str">
        <f t="shared" ref="I3:I66" si="2">_xlfn.TEXTJOIN("_",TRUE,B3,C3)</f>
        <v/>
      </c>
      <c r="J3" s="339"/>
      <c r="K3" s="338" t="s">
        <v>698</v>
      </c>
      <c r="L3" s="338" t="str">
        <f t="shared" si="0"/>
        <v/>
      </c>
      <c r="M3" s="338" t="str">
        <f>IF(ISNUMBER($E$2),IF(L3&gt;='Bulk DivVar Analysis'!$P$16,"Yes","No"),"")</f>
        <v/>
      </c>
      <c r="N3" s="338" t="s">
        <v>695</v>
      </c>
      <c r="O3" s="338" t="s">
        <v>696</v>
      </c>
      <c r="P3" s="338" t="s">
        <v>719</v>
      </c>
      <c r="Q3" s="338" t="str">
        <f t="shared" si="1"/>
        <v>Mavi_Tru_Nxt_AS_2.2</v>
      </c>
    </row>
    <row r="4" spans="1:17" ht="13.5" customHeight="1">
      <c r="A4" s="481"/>
      <c r="B4" s="481"/>
      <c r="C4" s="481"/>
      <c r="D4" s="481"/>
      <c r="E4" s="481"/>
      <c r="F4" s="339"/>
      <c r="G4" s="340" t="str">
        <f>IF(ISNUMBER(E4),E4/'Bulk DivVar Analysis'!$C$60,"")</f>
        <v/>
      </c>
      <c r="H4" s="338" t="str">
        <f>IF(ISNUMBER(E4), IF(G4&gt;'Bulk DivVar Analysis'!$D$62,"Pass","Fail"),"")</f>
        <v/>
      </c>
      <c r="I4" s="338" t="str">
        <f t="shared" si="2"/>
        <v/>
      </c>
      <c r="J4" s="339"/>
      <c r="K4" s="338" t="s">
        <v>700</v>
      </c>
      <c r="L4" s="338" t="str">
        <f t="shared" si="0"/>
        <v/>
      </c>
      <c r="M4" s="338" t="str">
        <f>IF(ISNUMBER($E$2),IF(L4&gt;='Bulk DivVar Analysis'!$P$16,"Yes","No"),"")</f>
        <v/>
      </c>
      <c r="N4" s="338" t="s">
        <v>695</v>
      </c>
      <c r="O4" s="338" t="s">
        <v>696</v>
      </c>
      <c r="P4" s="338" t="s">
        <v>721</v>
      </c>
      <c r="Q4" s="338" t="str">
        <f t="shared" si="1"/>
        <v>Mavi_Tru_Nxt_AS_2.3</v>
      </c>
    </row>
    <row r="5" spans="1:17" ht="13.5" customHeight="1">
      <c r="A5" s="481"/>
      <c r="B5" s="481"/>
      <c r="C5" s="481"/>
      <c r="D5" s="481"/>
      <c r="E5" s="481"/>
      <c r="F5" s="339"/>
      <c r="G5" s="340" t="str">
        <f>IF(ISNUMBER(E5),E5/'Bulk DivVar Analysis'!$C$60,"")</f>
        <v/>
      </c>
      <c r="H5" s="338" t="str">
        <f>IF(ISNUMBER(E5), IF(G5&gt;'Bulk DivVar Analysis'!$D$62,"Pass","Fail"),"")</f>
        <v/>
      </c>
      <c r="I5" s="338" t="str">
        <f t="shared" si="2"/>
        <v/>
      </c>
      <c r="J5" s="339"/>
      <c r="K5" s="338" t="s">
        <v>702</v>
      </c>
      <c r="L5" s="338" t="str">
        <f t="shared" si="0"/>
        <v/>
      </c>
      <c r="M5" s="338" t="str">
        <f>IF(ISNUMBER($E$2),IF(L5&gt;='Bulk DivVar Analysis'!$P$16,"Yes","No"),"")</f>
        <v/>
      </c>
      <c r="N5" s="338" t="s">
        <v>695</v>
      </c>
      <c r="O5" s="338" t="s">
        <v>696</v>
      </c>
      <c r="P5" s="338" t="s">
        <v>723</v>
      </c>
      <c r="Q5" s="338" t="str">
        <f t="shared" si="1"/>
        <v>Mavi_Tru_Nxt_AS_2.4</v>
      </c>
    </row>
    <row r="6" spans="1:17" ht="13.5" customHeight="1">
      <c r="A6" s="481"/>
      <c r="B6" s="481"/>
      <c r="C6" s="481"/>
      <c r="D6" s="481"/>
      <c r="E6" s="481"/>
      <c r="F6" s="339"/>
      <c r="G6" s="340" t="str">
        <f>IF(ISNUMBER(E6),E6/'Bulk DivVar Analysis'!$C$60,"")</f>
        <v/>
      </c>
      <c r="H6" s="338" t="str">
        <f>IF(ISNUMBER(E6), IF(G6&gt;'Bulk DivVar Analysis'!$D$62,"Pass","Fail"),"")</f>
        <v/>
      </c>
      <c r="I6" s="338" t="str">
        <f t="shared" si="2"/>
        <v/>
      </c>
      <c r="J6" s="339"/>
      <c r="K6" s="338" t="s">
        <v>704</v>
      </c>
      <c r="L6" s="338" t="str">
        <f t="shared" si="0"/>
        <v/>
      </c>
      <c r="M6" s="338" t="str">
        <f>IF(ISNUMBER($E$2),IF(L6&gt;='Bulk DivVar Analysis'!$P$16,"Yes","No"),"")</f>
        <v/>
      </c>
      <c r="N6" s="338" t="s">
        <v>695</v>
      </c>
      <c r="O6" s="338" t="s">
        <v>696</v>
      </c>
      <c r="P6" s="338" t="s">
        <v>725</v>
      </c>
      <c r="Q6" s="338" t="str">
        <f t="shared" si="1"/>
        <v>Mavi_Tru_Nxt_AS_2.5</v>
      </c>
    </row>
    <row r="7" spans="1:17" ht="13.5" customHeight="1">
      <c r="A7" s="481"/>
      <c r="B7" s="481"/>
      <c r="C7" s="481"/>
      <c r="D7" s="481"/>
      <c r="E7" s="481"/>
      <c r="F7" s="339"/>
      <c r="G7" s="340" t="str">
        <f>IF(ISNUMBER(E7),E7/'Bulk DivVar Analysis'!$C$60,"")</f>
        <v/>
      </c>
      <c r="H7" s="338" t="str">
        <f>IF(ISNUMBER(E7), IF(G7&gt;'Bulk DivVar Analysis'!$D$62,"Pass","Fail"),"")</f>
        <v/>
      </c>
      <c r="I7" s="338" t="str">
        <f t="shared" si="2"/>
        <v/>
      </c>
      <c r="J7" s="339"/>
      <c r="K7" s="338" t="s">
        <v>706</v>
      </c>
      <c r="L7" s="338" t="str">
        <f t="shared" si="0"/>
        <v/>
      </c>
      <c r="M7" s="338" t="str">
        <f>IF(ISNUMBER($E$2),IF(L7&gt;='Bulk DivVar Analysis'!$P$16,"Yes","No"),"")</f>
        <v/>
      </c>
      <c r="N7" s="338" t="s">
        <v>695</v>
      </c>
      <c r="O7" s="338" t="s">
        <v>696</v>
      </c>
      <c r="P7" s="338" t="s">
        <v>727</v>
      </c>
      <c r="Q7" s="338" t="str">
        <f t="shared" si="1"/>
        <v>Mavi_Tru_Nxt_AS_2.6</v>
      </c>
    </row>
    <row r="8" spans="1:17" ht="13.5" customHeight="1">
      <c r="A8" s="481"/>
      <c r="B8" s="481"/>
      <c r="C8" s="481"/>
      <c r="D8" s="481"/>
      <c r="E8" s="481"/>
      <c r="F8" s="339"/>
      <c r="G8" s="340" t="str">
        <f>IF(ISNUMBER(E8),E8/'Bulk DivVar Analysis'!$C$60,"")</f>
        <v/>
      </c>
      <c r="H8" s="338" t="str">
        <f>IF(ISNUMBER(E8), IF(G8&gt;'Bulk DivVar Analysis'!$D$62,"Pass","Fail"),"")</f>
        <v/>
      </c>
      <c r="I8" s="338" t="str">
        <f t="shared" si="2"/>
        <v/>
      </c>
      <c r="J8" s="339"/>
      <c r="K8" s="338" t="s">
        <v>708</v>
      </c>
      <c r="L8" s="338" t="str">
        <f t="shared" si="0"/>
        <v/>
      </c>
      <c r="M8" s="338" t="str">
        <f>IF(ISNUMBER($E$2),IF(L8&gt;='Bulk DivVar Analysis'!$P$16,"Yes","No"),"")</f>
        <v/>
      </c>
      <c r="N8" s="338" t="s">
        <v>695</v>
      </c>
      <c r="O8" s="338" t="s">
        <v>696</v>
      </c>
      <c r="P8" s="338" t="s">
        <v>729</v>
      </c>
      <c r="Q8" s="338" t="str">
        <f t="shared" si="1"/>
        <v>Mavi_Tru_Nxt_AS_2.7</v>
      </c>
    </row>
    <row r="9" spans="1:17" ht="13.5" customHeight="1">
      <c r="A9" s="481"/>
      <c r="B9" s="481"/>
      <c r="C9" s="481"/>
      <c r="D9" s="481"/>
      <c r="E9" s="481"/>
      <c r="F9" s="339"/>
      <c r="G9" s="340" t="str">
        <f>IF(ISNUMBER(E9),E9/'Bulk DivVar Analysis'!$C$60,"")</f>
        <v/>
      </c>
      <c r="H9" s="338" t="str">
        <f>IF(ISNUMBER(E9), IF(G9&gt;'Bulk DivVar Analysis'!$D$62,"Pass","Fail"),"")</f>
        <v/>
      </c>
      <c r="I9" s="338" t="str">
        <f t="shared" si="2"/>
        <v/>
      </c>
      <c r="J9" s="339"/>
      <c r="K9" s="338" t="s">
        <v>710</v>
      </c>
      <c r="L9" s="338" t="str">
        <f t="shared" si="0"/>
        <v/>
      </c>
      <c r="M9" s="338" t="str">
        <f>IF(ISNUMBER($E$2),IF(L9&gt;='Bulk DivVar Analysis'!$P$16,"Yes","No"),"")</f>
        <v/>
      </c>
      <c r="N9" s="338" t="s">
        <v>695</v>
      </c>
      <c r="O9" s="338" t="s">
        <v>696</v>
      </c>
      <c r="P9" s="338" t="s">
        <v>731</v>
      </c>
      <c r="Q9" s="338" t="str">
        <f t="shared" si="1"/>
        <v>Mavi_Tru_Nxt_AS_2.8</v>
      </c>
    </row>
    <row r="10" spans="1:17" ht="13.5" customHeight="1">
      <c r="A10" s="481"/>
      <c r="B10" s="481"/>
      <c r="C10" s="481"/>
      <c r="D10" s="481"/>
      <c r="E10" s="481"/>
      <c r="F10" s="339"/>
      <c r="G10" s="340" t="str">
        <f>IF(ISNUMBER(E10),E10/'Bulk DivVar Analysis'!$C$60,"")</f>
        <v/>
      </c>
      <c r="H10" s="338" t="str">
        <f>IF(ISNUMBER(E10), IF(G10&gt;'Bulk DivVar Analysis'!$D$62,"Pass","Fail"),"")</f>
        <v/>
      </c>
      <c r="I10" s="338" t="str">
        <f t="shared" si="2"/>
        <v/>
      </c>
      <c r="J10" s="339"/>
      <c r="K10" s="338" t="s">
        <v>712</v>
      </c>
      <c r="L10" s="338" t="str">
        <f t="shared" si="0"/>
        <v/>
      </c>
      <c r="M10" s="338" t="str">
        <f>IF(ISNUMBER($E$2),IF(L10&gt;='Bulk DivVar Analysis'!$P$16,"Yes","No"),"")</f>
        <v/>
      </c>
      <c r="N10" s="338" t="s">
        <v>695</v>
      </c>
      <c r="O10" s="338" t="s">
        <v>696</v>
      </c>
      <c r="P10" s="338" t="s">
        <v>733</v>
      </c>
      <c r="Q10" s="338" t="str">
        <f t="shared" si="1"/>
        <v>Mavi_Tru_Nxt_AS_2.9</v>
      </c>
    </row>
    <row r="11" spans="1:17" ht="13.5" customHeight="1">
      <c r="A11" s="481"/>
      <c r="B11" s="481"/>
      <c r="C11" s="481"/>
      <c r="D11" s="481"/>
      <c r="E11" s="481"/>
      <c r="F11" s="339"/>
      <c r="G11" s="340" t="str">
        <f>IF(ISNUMBER(E11),E11/'Bulk DivVar Analysis'!$C$60,"")</f>
        <v/>
      </c>
      <c r="H11" s="338" t="str">
        <f>IF(ISNUMBER(E11), IF(G11&gt;'Bulk DivVar Analysis'!$D$62,"Pass","Fail"),"")</f>
        <v/>
      </c>
      <c r="I11" s="338" t="str">
        <f t="shared" si="2"/>
        <v/>
      </c>
      <c r="J11" s="339"/>
      <c r="K11" s="338" t="s">
        <v>714</v>
      </c>
      <c r="L11" s="338" t="str">
        <f t="shared" si="0"/>
        <v/>
      </c>
      <c r="M11" s="338" t="str">
        <f>IF(ISNUMBER($E$2),IF(L11&gt;='Bulk DivVar Analysis'!$P$16,"Yes","No"),"")</f>
        <v/>
      </c>
      <c r="N11" s="338" t="s">
        <v>695</v>
      </c>
      <c r="O11" s="338" t="s">
        <v>696</v>
      </c>
      <c r="P11" s="338" t="s">
        <v>735</v>
      </c>
      <c r="Q11" s="338" t="str">
        <f t="shared" si="1"/>
        <v>Mavi_Tru_Nxt_AS_2.10</v>
      </c>
    </row>
    <row r="12" spans="1:17" ht="13.5" customHeight="1">
      <c r="A12" s="481"/>
      <c r="B12" s="481"/>
      <c r="C12" s="481"/>
      <c r="D12" s="481"/>
      <c r="E12" s="481"/>
      <c r="F12" s="339"/>
      <c r="G12" s="340" t="str">
        <f>IF(ISNUMBER(E12),E12/'Bulk DivVar Analysis'!$C$60,"")</f>
        <v/>
      </c>
      <c r="H12" s="338" t="str">
        <f>IF(ISNUMBER(E12), IF(G12&gt;'Bulk DivVar Analysis'!$D$62,"Pass","Fail"),"")</f>
        <v/>
      </c>
      <c r="I12" s="338" t="str">
        <f t="shared" si="2"/>
        <v/>
      </c>
      <c r="J12" s="339"/>
      <c r="K12" s="338" t="s">
        <v>716</v>
      </c>
      <c r="L12" s="338" t="str">
        <f t="shared" si="0"/>
        <v/>
      </c>
      <c r="M12" s="338" t="str">
        <f>IF(ISNUMBER($E$2),IF(L12&gt;='Bulk DivVar Analysis'!$P$16,"Yes","No"),"")</f>
        <v/>
      </c>
      <c r="N12" s="338" t="s">
        <v>695</v>
      </c>
      <c r="O12" s="338" t="s">
        <v>696</v>
      </c>
      <c r="P12" s="338" t="s">
        <v>697</v>
      </c>
      <c r="Q12" s="338" t="str">
        <f t="shared" si="1"/>
        <v>Mavi_Tru_Nxt_AS_1.1</v>
      </c>
    </row>
    <row r="13" spans="1:17" ht="13.5" customHeight="1">
      <c r="A13" s="481"/>
      <c r="B13" s="481"/>
      <c r="C13" s="481"/>
      <c r="D13" s="481"/>
      <c r="E13" s="481"/>
      <c r="F13" s="339"/>
      <c r="G13" s="340" t="str">
        <f>IF(ISNUMBER(E13),E13/'Bulk DivVar Analysis'!$C$60,"")</f>
        <v/>
      </c>
      <c r="H13" s="338" t="str">
        <f>IF(ISNUMBER(E13), IF(G13&gt;'Bulk DivVar Analysis'!$D$62,"Pass","Fail"),"")</f>
        <v/>
      </c>
      <c r="I13" s="338" t="str">
        <f t="shared" si="2"/>
        <v/>
      </c>
      <c r="J13" s="339"/>
      <c r="K13" s="338" t="s">
        <v>718</v>
      </c>
      <c r="L13" s="338" t="str">
        <f t="shared" si="0"/>
        <v/>
      </c>
      <c r="M13" s="338" t="str">
        <f>IF(ISNUMBER($E$2),IF(L13&gt;='Bulk DivVar Analysis'!$P$16,"Yes","No"),"")</f>
        <v/>
      </c>
      <c r="N13" s="338" t="s">
        <v>695</v>
      </c>
      <c r="O13" s="338" t="s">
        <v>696</v>
      </c>
      <c r="P13" s="338" t="s">
        <v>699</v>
      </c>
      <c r="Q13" s="338" t="str">
        <f t="shared" si="1"/>
        <v>Mavi_Tru_Nxt_AS_1.2</v>
      </c>
    </row>
    <row r="14" spans="1:17" ht="13.5" customHeight="1">
      <c r="A14" s="481"/>
      <c r="B14" s="481"/>
      <c r="C14" s="481"/>
      <c r="D14" s="481"/>
      <c r="E14" s="481"/>
      <c r="F14" s="339"/>
      <c r="G14" s="340" t="str">
        <f>IF(ISNUMBER(E14),E14/'Bulk DivVar Analysis'!$C$60,"")</f>
        <v/>
      </c>
      <c r="H14" s="338" t="str">
        <f>IF(ISNUMBER(E14), IF(G14&gt;'Bulk DivVar Analysis'!$D$62,"Pass","Fail"),"")</f>
        <v/>
      </c>
      <c r="I14" s="338" t="str">
        <f t="shared" si="2"/>
        <v/>
      </c>
      <c r="J14" s="339"/>
      <c r="K14" s="338" t="s">
        <v>720</v>
      </c>
      <c r="L14" s="338" t="str">
        <f t="shared" si="0"/>
        <v/>
      </c>
      <c r="M14" s="338" t="str">
        <f>IF(ISNUMBER($E$2),IF(L14&gt;='Bulk DivVar Analysis'!$P$16,"Yes","No"),"")</f>
        <v/>
      </c>
      <c r="N14" s="338" t="s">
        <v>695</v>
      </c>
      <c r="O14" s="338" t="s">
        <v>696</v>
      </c>
      <c r="P14" s="338" t="s">
        <v>701</v>
      </c>
      <c r="Q14" s="338" t="str">
        <f t="shared" si="1"/>
        <v>Mavi_Tru_Nxt_AS_1.3</v>
      </c>
    </row>
    <row r="15" spans="1:17" ht="13.5" customHeight="1">
      <c r="A15" s="481"/>
      <c r="B15" s="481"/>
      <c r="C15" s="481"/>
      <c r="D15" s="481"/>
      <c r="E15" s="481"/>
      <c r="F15" s="339"/>
      <c r="G15" s="340" t="str">
        <f>IF(ISNUMBER(E15),E15/'Bulk DivVar Analysis'!$C$60,"")</f>
        <v/>
      </c>
      <c r="H15" s="338" t="str">
        <f>IF(ISNUMBER(E15), IF(G15&gt;'Bulk DivVar Analysis'!$D$62,"Pass","Fail"),"")</f>
        <v/>
      </c>
      <c r="I15" s="338" t="str">
        <f t="shared" si="2"/>
        <v/>
      </c>
      <c r="J15" s="339"/>
      <c r="K15" s="338" t="s">
        <v>722</v>
      </c>
      <c r="L15" s="338" t="str">
        <f t="shared" si="0"/>
        <v/>
      </c>
      <c r="M15" s="338" t="str">
        <f>IF(ISNUMBER($E$2),IF(L15&gt;='Bulk DivVar Analysis'!$P$16,"Yes","No"),"")</f>
        <v/>
      </c>
      <c r="N15" s="338" t="s">
        <v>695</v>
      </c>
      <c r="O15" s="338" t="s">
        <v>696</v>
      </c>
      <c r="P15" s="338" t="s">
        <v>703</v>
      </c>
      <c r="Q15" s="338" t="str">
        <f t="shared" si="1"/>
        <v>Mavi_Tru_Nxt_AS_1.4</v>
      </c>
    </row>
    <row r="16" spans="1:17" ht="13.5" customHeight="1">
      <c r="A16" s="481"/>
      <c r="B16" s="481"/>
      <c r="C16" s="481"/>
      <c r="D16" s="481"/>
      <c r="E16" s="481"/>
      <c r="F16" s="339"/>
      <c r="G16" s="340" t="str">
        <f>IF(ISNUMBER(E16),E16/'Bulk DivVar Analysis'!$C$60,"")</f>
        <v/>
      </c>
      <c r="H16" s="338" t="str">
        <f>IF(ISNUMBER(E16), IF(G16&gt;'Bulk DivVar Analysis'!$D$62,"Pass","Fail"),"")</f>
        <v/>
      </c>
      <c r="I16" s="338" t="str">
        <f t="shared" si="2"/>
        <v/>
      </c>
      <c r="J16" s="339"/>
      <c r="K16" s="338" t="s">
        <v>724</v>
      </c>
      <c r="L16" s="338" t="str">
        <f t="shared" si="0"/>
        <v/>
      </c>
      <c r="M16" s="338" t="str">
        <f>IF(ISNUMBER($E$2),IF(L16&gt;='Bulk DivVar Analysis'!$P$16,"Yes","No"),"")</f>
        <v/>
      </c>
      <c r="N16" s="338" t="s">
        <v>695</v>
      </c>
      <c r="O16" s="338" t="s">
        <v>696</v>
      </c>
      <c r="P16" s="338" t="s">
        <v>705</v>
      </c>
      <c r="Q16" s="338" t="str">
        <f t="shared" si="1"/>
        <v>Mavi_Tru_Nxt_AS_1.5</v>
      </c>
    </row>
    <row r="17" spans="1:17" ht="13.5" customHeight="1">
      <c r="A17" s="481"/>
      <c r="B17" s="481"/>
      <c r="C17" s="481"/>
      <c r="D17" s="481"/>
      <c r="E17" s="481"/>
      <c r="F17" s="339"/>
      <c r="G17" s="340" t="str">
        <f>IF(ISNUMBER(E17),E17/'Bulk DivVar Analysis'!$C$60,"")</f>
        <v/>
      </c>
      <c r="H17" s="338" t="str">
        <f>IF(ISNUMBER(E17), IF(G17&gt;'Bulk DivVar Analysis'!$D$62,"Pass","Fail"),"")</f>
        <v/>
      </c>
      <c r="I17" s="338" t="str">
        <f t="shared" si="2"/>
        <v/>
      </c>
      <c r="J17" s="339"/>
      <c r="K17" s="338" t="s">
        <v>726</v>
      </c>
      <c r="L17" s="338" t="str">
        <f t="shared" si="0"/>
        <v/>
      </c>
      <c r="M17" s="338" t="str">
        <f>IF(ISNUMBER($E$2),IF(L17&gt;='Bulk DivVar Analysis'!$P$16,"Yes","No"),"")</f>
        <v/>
      </c>
      <c r="N17" s="338" t="s">
        <v>695</v>
      </c>
      <c r="O17" s="338" t="s">
        <v>696</v>
      </c>
      <c r="P17" s="338" t="s">
        <v>707</v>
      </c>
      <c r="Q17" s="338" t="str">
        <f t="shared" si="1"/>
        <v>Mavi_Tru_Nxt_AS_1.6</v>
      </c>
    </row>
    <row r="18" spans="1:17" ht="13.5" customHeight="1">
      <c r="A18" s="481"/>
      <c r="B18" s="481"/>
      <c r="C18" s="481"/>
      <c r="D18" s="481"/>
      <c r="E18" s="481"/>
      <c r="F18" s="339"/>
      <c r="G18" s="340" t="str">
        <f>IF(ISNUMBER(E18),E18/'Bulk DivVar Analysis'!$C$60,"")</f>
        <v/>
      </c>
      <c r="H18" s="338" t="str">
        <f>IF(ISNUMBER(E18), IF(G18&gt;'Bulk DivVar Analysis'!$D$62,"Pass","Fail"),"")</f>
        <v/>
      </c>
      <c r="I18" s="338" t="str">
        <f t="shared" si="2"/>
        <v/>
      </c>
      <c r="J18" s="339"/>
      <c r="K18" s="338" t="s">
        <v>728</v>
      </c>
      <c r="L18" s="338" t="str">
        <f t="shared" si="0"/>
        <v/>
      </c>
      <c r="M18" s="338" t="str">
        <f>IF(ISNUMBER($E$2),IF(L18&gt;='Bulk DivVar Analysis'!$P$16,"Yes","No"),"")</f>
        <v/>
      </c>
      <c r="N18" s="338" t="s">
        <v>695</v>
      </c>
      <c r="O18" s="338" t="s">
        <v>696</v>
      </c>
      <c r="P18" s="338" t="s">
        <v>709</v>
      </c>
      <c r="Q18" s="338" t="str">
        <f t="shared" si="1"/>
        <v>Mavi_Tru_Nxt_AS_1.7</v>
      </c>
    </row>
    <row r="19" spans="1:17" ht="13.5" customHeight="1">
      <c r="A19" s="481"/>
      <c r="B19" s="481"/>
      <c r="C19" s="481"/>
      <c r="D19" s="481"/>
      <c r="E19" s="481"/>
      <c r="F19" s="339"/>
      <c r="G19" s="340" t="str">
        <f>IF(ISNUMBER(E19),E19/'Bulk DivVar Analysis'!$C$60,"")</f>
        <v/>
      </c>
      <c r="H19" s="338" t="str">
        <f>IF(ISNUMBER(E19), IF(G19&gt;'Bulk DivVar Analysis'!$D$62,"Pass","Fail"),"")</f>
        <v/>
      </c>
      <c r="I19" s="338" t="str">
        <f t="shared" si="2"/>
        <v/>
      </c>
      <c r="J19" s="339"/>
      <c r="K19" s="338" t="s">
        <v>730</v>
      </c>
      <c r="L19" s="338" t="str">
        <f t="shared" si="0"/>
        <v/>
      </c>
      <c r="M19" s="338" t="str">
        <f>IF(ISNUMBER($E$2),IF(L19&gt;='Bulk DivVar Analysis'!$P$16,"Yes","No"),"")</f>
        <v/>
      </c>
      <c r="N19" s="338" t="s">
        <v>695</v>
      </c>
      <c r="O19" s="338" t="s">
        <v>696</v>
      </c>
      <c r="P19" s="338" t="s">
        <v>711</v>
      </c>
      <c r="Q19" s="338" t="str">
        <f t="shared" si="1"/>
        <v>Mavi_Tru_Nxt_AS_1.8</v>
      </c>
    </row>
    <row r="20" spans="1:17" ht="13.5" customHeight="1">
      <c r="A20" s="481"/>
      <c r="B20" s="481"/>
      <c r="C20" s="481"/>
      <c r="D20" s="481"/>
      <c r="E20" s="481"/>
      <c r="F20" s="339"/>
      <c r="G20" s="340" t="str">
        <f>IF(ISNUMBER(E20),E20/'Bulk DivVar Analysis'!$C$60,"")</f>
        <v/>
      </c>
      <c r="H20" s="338" t="str">
        <f>IF(ISNUMBER(E20), IF(G20&gt;'Bulk DivVar Analysis'!$D$62,"Pass","Fail"),"")</f>
        <v/>
      </c>
      <c r="I20" s="338" t="str">
        <f t="shared" si="2"/>
        <v/>
      </c>
      <c r="J20" s="339"/>
      <c r="K20" s="338" t="s">
        <v>732</v>
      </c>
      <c r="L20" s="338" t="str">
        <f t="shared" si="0"/>
        <v/>
      </c>
      <c r="M20" s="338" t="str">
        <f>IF(ISNUMBER($E$2),IF(L20&gt;='Bulk DivVar Analysis'!$P$16,"Yes","No"),"")</f>
        <v/>
      </c>
      <c r="N20" s="338" t="s">
        <v>695</v>
      </c>
      <c r="O20" s="338" t="s">
        <v>696</v>
      </c>
      <c r="P20" s="338" t="s">
        <v>713</v>
      </c>
      <c r="Q20" s="338" t="str">
        <f t="shared" si="1"/>
        <v>Mavi_Tru_Nxt_AS_1.9</v>
      </c>
    </row>
    <row r="21" spans="1:17" ht="13.5" customHeight="1">
      <c r="A21" s="481"/>
      <c r="B21" s="481"/>
      <c r="C21" s="481"/>
      <c r="D21" s="481"/>
      <c r="E21" s="481"/>
      <c r="F21" s="339"/>
      <c r="G21" s="340" t="str">
        <f>IF(ISNUMBER(E21),E21/'Bulk DivVar Analysis'!$C$60,"")</f>
        <v/>
      </c>
      <c r="H21" s="338" t="str">
        <f>IF(ISNUMBER(E21), IF(G21&gt;'Bulk DivVar Analysis'!$D$62,"Pass","Fail"),"")</f>
        <v/>
      </c>
      <c r="I21" s="338" t="str">
        <f t="shared" si="2"/>
        <v/>
      </c>
      <c r="J21" s="339"/>
      <c r="K21" s="338" t="s">
        <v>734</v>
      </c>
      <c r="L21" s="338" t="str">
        <f t="shared" si="0"/>
        <v/>
      </c>
      <c r="M21" s="338" t="str">
        <f>IF(ISNUMBER($E$2),IF(L21&gt;='Bulk DivVar Analysis'!$P$16,"Yes","No"),"")</f>
        <v/>
      </c>
      <c r="N21" s="338" t="s">
        <v>695</v>
      </c>
      <c r="O21" s="338" t="s">
        <v>696</v>
      </c>
      <c r="P21" s="338" t="s">
        <v>715</v>
      </c>
      <c r="Q21" s="338" t="str">
        <f t="shared" si="1"/>
        <v>Mavi_Tru_Nxt_AS_1.10</v>
      </c>
    </row>
    <row r="22" spans="1:17" ht="13.5" customHeight="1">
      <c r="A22" s="481"/>
      <c r="B22" s="481"/>
      <c r="C22" s="481"/>
      <c r="D22" s="481"/>
      <c r="E22" s="481"/>
      <c r="F22" s="339"/>
      <c r="G22" s="340" t="str">
        <f>IF(ISNUMBER(E22),E22/'Bulk DivVar Analysis'!$C$60,"")</f>
        <v/>
      </c>
      <c r="H22" s="338" t="str">
        <f>IF(ISNUMBER(E22), IF(G22&gt;'Bulk DivVar Analysis'!$D$62,"Pass","Fail"),"")</f>
        <v/>
      </c>
      <c r="I22" s="338" t="str">
        <f t="shared" si="2"/>
        <v/>
      </c>
      <c r="J22" s="339"/>
      <c r="K22" s="338" t="s">
        <v>736</v>
      </c>
      <c r="L22" s="338" t="str">
        <f t="shared" si="0"/>
        <v/>
      </c>
      <c r="M22" s="338" t="str">
        <f>IF(ISNUMBER($E$2),IF(L22&gt;='Bulk DivVar Analysis'!$P$16,"Yes","No"),"")</f>
        <v/>
      </c>
      <c r="N22" s="338" t="s">
        <v>695</v>
      </c>
      <c r="O22" s="338" t="s">
        <v>696</v>
      </c>
      <c r="P22" s="338" t="s">
        <v>757</v>
      </c>
      <c r="Q22" s="338" t="str">
        <f t="shared" si="1"/>
        <v>Mavi_Tru_Nxt_AS_4.1</v>
      </c>
    </row>
    <row r="23" spans="1:17" ht="13.5" customHeight="1">
      <c r="A23" s="481"/>
      <c r="B23" s="481"/>
      <c r="C23" s="481"/>
      <c r="D23" s="481"/>
      <c r="E23" s="481"/>
      <c r="F23" s="339"/>
      <c r="G23" s="340" t="str">
        <f>IF(ISNUMBER(E23),E23/'Bulk DivVar Analysis'!$C$60,"")</f>
        <v/>
      </c>
      <c r="H23" s="338" t="str">
        <f>IF(ISNUMBER(E23), IF(G23&gt;'Bulk DivVar Analysis'!$D$62,"Pass","Fail"),"")</f>
        <v/>
      </c>
      <c r="I23" s="338" t="str">
        <f t="shared" si="2"/>
        <v/>
      </c>
      <c r="J23" s="339"/>
      <c r="K23" s="338" t="s">
        <v>738</v>
      </c>
      <c r="L23" s="338" t="str">
        <f t="shared" si="0"/>
        <v/>
      </c>
      <c r="M23" s="338" t="str">
        <f>IF(ISNUMBER($E$2),IF(L23&gt;='Bulk DivVar Analysis'!$P$16,"Yes","No"),"")</f>
        <v/>
      </c>
      <c r="N23" s="338" t="s">
        <v>695</v>
      </c>
      <c r="O23" s="338" t="s">
        <v>696</v>
      </c>
      <c r="P23" s="338" t="s">
        <v>759</v>
      </c>
      <c r="Q23" s="338" t="str">
        <f t="shared" si="1"/>
        <v>Mavi_Tru_Nxt_AS_4.2</v>
      </c>
    </row>
    <row r="24" spans="1:17" ht="13.5" customHeight="1">
      <c r="A24" s="481"/>
      <c r="B24" s="481"/>
      <c r="C24" s="481"/>
      <c r="D24" s="481"/>
      <c r="E24" s="481"/>
      <c r="F24" s="339"/>
      <c r="G24" s="340" t="str">
        <f>IF(ISNUMBER(E24),E24/'Bulk DivVar Analysis'!$C$60,"")</f>
        <v/>
      </c>
      <c r="H24" s="338" t="str">
        <f>IF(ISNUMBER(E24), IF(G24&gt;'Bulk DivVar Analysis'!$D$62,"Pass","Fail"),"")</f>
        <v/>
      </c>
      <c r="I24" s="338" t="str">
        <f t="shared" si="2"/>
        <v/>
      </c>
      <c r="J24" s="339"/>
      <c r="K24" s="338" t="s">
        <v>740</v>
      </c>
      <c r="L24" s="338" t="str">
        <f t="shared" si="0"/>
        <v/>
      </c>
      <c r="M24" s="338" t="str">
        <f>IF(ISNUMBER($E$2),IF(L24&gt;='Bulk DivVar Analysis'!$P$16,"Yes","No"),"")</f>
        <v/>
      </c>
      <c r="N24" s="338" t="s">
        <v>695</v>
      </c>
      <c r="O24" s="338" t="s">
        <v>696</v>
      </c>
      <c r="P24" s="338" t="s">
        <v>761</v>
      </c>
      <c r="Q24" s="338" t="str">
        <f t="shared" si="1"/>
        <v>Mavi_Tru_Nxt_AS_4.3</v>
      </c>
    </row>
    <row r="25" spans="1:17" ht="13.5" customHeight="1">
      <c r="A25" s="481"/>
      <c r="B25" s="481"/>
      <c r="C25" s="481"/>
      <c r="D25" s="481"/>
      <c r="E25" s="481"/>
      <c r="F25" s="339"/>
      <c r="G25" s="340" t="str">
        <f>IF(ISNUMBER(E25),E25/'Bulk DivVar Analysis'!$C$60,"")</f>
        <v/>
      </c>
      <c r="H25" s="338" t="str">
        <f>IF(ISNUMBER(E25), IF(G25&gt;'Bulk DivVar Analysis'!$D$62,"Pass","Fail"),"")</f>
        <v/>
      </c>
      <c r="I25" s="338" t="str">
        <f t="shared" si="2"/>
        <v/>
      </c>
      <c r="J25" s="339"/>
      <c r="K25" s="338" t="s">
        <v>742</v>
      </c>
      <c r="L25" s="338" t="str">
        <f t="shared" si="0"/>
        <v/>
      </c>
      <c r="M25" s="338" t="str">
        <f>IF(ISNUMBER($E$2),IF(L25&gt;='Bulk DivVar Analysis'!$P$16,"Yes","No"),"")</f>
        <v/>
      </c>
      <c r="N25" s="338" t="s">
        <v>695</v>
      </c>
      <c r="O25" s="338" t="s">
        <v>696</v>
      </c>
      <c r="P25" s="338" t="s">
        <v>763</v>
      </c>
      <c r="Q25" s="338" t="str">
        <f t="shared" si="1"/>
        <v>Mavi_Tru_Nxt_AS_4.4</v>
      </c>
    </row>
    <row r="26" spans="1:17" ht="13.5" customHeight="1">
      <c r="A26" s="481"/>
      <c r="B26" s="481"/>
      <c r="C26" s="481"/>
      <c r="D26" s="481"/>
      <c r="E26" s="481"/>
      <c r="F26" s="339"/>
      <c r="G26" s="340" t="str">
        <f>IF(ISNUMBER(E26),E26/'Bulk DivVar Analysis'!$C$60,"")</f>
        <v/>
      </c>
      <c r="H26" s="338" t="str">
        <f>IF(ISNUMBER(E26), IF(G26&gt;'Bulk DivVar Analysis'!$D$62,"Pass","Fail"),"")</f>
        <v/>
      </c>
      <c r="I26" s="338" t="str">
        <f t="shared" si="2"/>
        <v/>
      </c>
      <c r="J26" s="339"/>
      <c r="K26" s="338" t="s">
        <v>744</v>
      </c>
      <c r="L26" s="338" t="str">
        <f t="shared" si="0"/>
        <v/>
      </c>
      <c r="M26" s="338" t="str">
        <f>IF(ISNUMBER($E$2),IF(L26&gt;='Bulk DivVar Analysis'!$P$16,"Yes","No"),"")</f>
        <v/>
      </c>
      <c r="N26" s="338" t="s">
        <v>695</v>
      </c>
      <c r="O26" s="338" t="s">
        <v>696</v>
      </c>
      <c r="P26" s="338" t="s">
        <v>765</v>
      </c>
      <c r="Q26" s="338" t="str">
        <f t="shared" si="1"/>
        <v>Mavi_Tru_Nxt_AS_4.5</v>
      </c>
    </row>
    <row r="27" spans="1:17" ht="13.5" customHeight="1">
      <c r="A27" s="481"/>
      <c r="B27" s="481"/>
      <c r="C27" s="481"/>
      <c r="D27" s="481"/>
      <c r="E27" s="481"/>
      <c r="F27" s="339"/>
      <c r="G27" s="340" t="str">
        <f>IF(ISNUMBER(E27),E27/'Bulk DivVar Analysis'!$C$60,"")</f>
        <v/>
      </c>
      <c r="H27" s="338" t="str">
        <f>IF(ISNUMBER(E27), IF(G27&gt;'Bulk DivVar Analysis'!$D$62,"Pass","Fail"),"")</f>
        <v/>
      </c>
      <c r="I27" s="338" t="str">
        <f t="shared" si="2"/>
        <v/>
      </c>
      <c r="J27" s="339"/>
      <c r="K27" s="338" t="s">
        <v>746</v>
      </c>
      <c r="L27" s="338" t="str">
        <f t="shared" si="0"/>
        <v/>
      </c>
      <c r="M27" s="338" t="str">
        <f>IF(ISNUMBER($E$2),IF(L27&gt;='Bulk DivVar Analysis'!$P$16,"Yes","No"),"")</f>
        <v/>
      </c>
      <c r="N27" s="338" t="s">
        <v>695</v>
      </c>
      <c r="O27" s="338" t="s">
        <v>696</v>
      </c>
      <c r="P27" s="338" t="s">
        <v>767</v>
      </c>
      <c r="Q27" s="338" t="str">
        <f t="shared" si="1"/>
        <v>Mavi_Tru_Nxt_AS_4.6</v>
      </c>
    </row>
    <row r="28" spans="1:17" ht="13.5" customHeight="1">
      <c r="A28" s="481"/>
      <c r="B28" s="481"/>
      <c r="C28" s="481"/>
      <c r="D28" s="481"/>
      <c r="E28" s="481"/>
      <c r="F28" s="339"/>
      <c r="G28" s="340" t="str">
        <f>IF(ISNUMBER(E28),E28/'Bulk DivVar Analysis'!$C$60,"")</f>
        <v/>
      </c>
      <c r="H28" s="338" t="str">
        <f>IF(ISNUMBER(E28), IF(G28&gt;'Bulk DivVar Analysis'!$D$62,"Pass","Fail"),"")</f>
        <v/>
      </c>
      <c r="I28" s="338" t="str">
        <f t="shared" si="2"/>
        <v/>
      </c>
      <c r="J28" s="339"/>
      <c r="K28" s="338" t="s">
        <v>748</v>
      </c>
      <c r="L28" s="338" t="str">
        <f t="shared" si="0"/>
        <v/>
      </c>
      <c r="M28" s="338" t="str">
        <f>IF(ISNUMBER($E$2),IF(L28&gt;='Bulk DivVar Analysis'!$P$16,"Yes","No"),"")</f>
        <v/>
      </c>
      <c r="N28" s="338" t="s">
        <v>695</v>
      </c>
      <c r="O28" s="338" t="s">
        <v>696</v>
      </c>
      <c r="P28" s="338" t="s">
        <v>769</v>
      </c>
      <c r="Q28" s="338" t="str">
        <f t="shared" si="1"/>
        <v>Mavi_Tru_Nxt_AS_4.7</v>
      </c>
    </row>
    <row r="29" spans="1:17" ht="13.5" customHeight="1">
      <c r="A29" s="481"/>
      <c r="B29" s="481"/>
      <c r="C29" s="481"/>
      <c r="D29" s="481"/>
      <c r="E29" s="481"/>
      <c r="F29" s="339"/>
      <c r="G29" s="340" t="str">
        <f>IF(ISNUMBER(E29),E29/'Bulk DivVar Analysis'!$C$60,"")</f>
        <v/>
      </c>
      <c r="H29" s="338" t="str">
        <f>IF(ISNUMBER(E29), IF(G29&gt;'Bulk DivVar Analysis'!$D$62,"Pass","Fail"),"")</f>
        <v/>
      </c>
      <c r="I29" s="338" t="str">
        <f t="shared" si="2"/>
        <v/>
      </c>
      <c r="J29" s="339"/>
      <c r="K29" s="338" t="s">
        <v>750</v>
      </c>
      <c r="L29" s="338" t="str">
        <f t="shared" si="0"/>
        <v/>
      </c>
      <c r="M29" s="338" t="str">
        <f>IF(ISNUMBER($E$2),IF(L29&gt;='Bulk DivVar Analysis'!$P$16,"Yes","No"),"")</f>
        <v/>
      </c>
      <c r="N29" s="338" t="s">
        <v>695</v>
      </c>
      <c r="O29" s="338" t="s">
        <v>696</v>
      </c>
      <c r="P29" s="338" t="s">
        <v>771</v>
      </c>
      <c r="Q29" s="338" t="str">
        <f t="shared" si="1"/>
        <v>Mavi_Tru_Nxt_AS_4.8</v>
      </c>
    </row>
    <row r="30" spans="1:17" ht="13.5" customHeight="1">
      <c r="A30" s="481"/>
      <c r="B30" s="481"/>
      <c r="C30" s="481"/>
      <c r="D30" s="481"/>
      <c r="E30" s="481"/>
      <c r="F30" s="339"/>
      <c r="G30" s="340" t="str">
        <f>IF(ISNUMBER(E30),E30/'Bulk DivVar Analysis'!$C$60,"")</f>
        <v/>
      </c>
      <c r="H30" s="338" t="str">
        <f>IF(ISNUMBER(E30), IF(G30&gt;'Bulk DivVar Analysis'!$D$62,"Pass","Fail"),"")</f>
        <v/>
      </c>
      <c r="I30" s="338" t="str">
        <f t="shared" si="2"/>
        <v/>
      </c>
      <c r="J30" s="339"/>
      <c r="K30" s="338" t="s">
        <v>752</v>
      </c>
      <c r="L30" s="338" t="str">
        <f t="shared" si="0"/>
        <v/>
      </c>
      <c r="M30" s="338" t="str">
        <f>IF(ISNUMBER($E$2),IF(L30&gt;='Bulk DivVar Analysis'!$P$16,"Yes","No"),"")</f>
        <v/>
      </c>
      <c r="N30" s="338" t="s">
        <v>695</v>
      </c>
      <c r="O30" s="338" t="s">
        <v>696</v>
      </c>
      <c r="P30" s="338" t="s">
        <v>773</v>
      </c>
      <c r="Q30" s="338" t="str">
        <f t="shared" si="1"/>
        <v>Mavi_Tru_Nxt_AS_4.9</v>
      </c>
    </row>
    <row r="31" spans="1:17" ht="13.5" customHeight="1">
      <c r="A31" s="481"/>
      <c r="B31" s="481"/>
      <c r="C31" s="481"/>
      <c r="D31" s="481"/>
      <c r="E31" s="481"/>
      <c r="F31" s="339"/>
      <c r="G31" s="340" t="str">
        <f>IF(ISNUMBER(E31),E31/'Bulk DivVar Analysis'!$C$60,"")</f>
        <v/>
      </c>
      <c r="H31" s="338" t="str">
        <f>IF(ISNUMBER(E31), IF(G31&gt;'Bulk DivVar Analysis'!$D$62,"Pass","Fail"),"")</f>
        <v/>
      </c>
      <c r="I31" s="338" t="str">
        <f t="shared" si="2"/>
        <v/>
      </c>
      <c r="J31" s="339"/>
      <c r="K31" s="338" t="s">
        <v>754</v>
      </c>
      <c r="L31" s="338" t="str">
        <f t="shared" si="0"/>
        <v/>
      </c>
      <c r="M31" s="338" t="str">
        <f>IF(ISNUMBER($E$2),IF(L31&gt;='Bulk DivVar Analysis'!$P$16,"Yes","No"),"")</f>
        <v/>
      </c>
      <c r="N31" s="338" t="s">
        <v>695</v>
      </c>
      <c r="O31" s="338" t="s">
        <v>696</v>
      </c>
      <c r="P31" s="338" t="s">
        <v>775</v>
      </c>
      <c r="Q31" s="338" t="str">
        <f t="shared" si="1"/>
        <v>Mavi_Tru_Nxt_AS_4.10</v>
      </c>
    </row>
    <row r="32" spans="1:17" ht="13.5" customHeight="1">
      <c r="A32" s="481"/>
      <c r="B32" s="481"/>
      <c r="C32" s="481"/>
      <c r="D32" s="481"/>
      <c r="E32" s="481"/>
      <c r="F32" s="339"/>
      <c r="G32" s="340" t="str">
        <f>IF(ISNUMBER(E32),E32/'Bulk DivVar Analysis'!$C$60,"")</f>
        <v/>
      </c>
      <c r="H32" s="338" t="str">
        <f>IF(ISNUMBER(E32), IF(G32&gt;'Bulk DivVar Analysis'!$D$62,"Pass","Fail"),"")</f>
        <v/>
      </c>
      <c r="I32" s="338" t="str">
        <f t="shared" si="2"/>
        <v/>
      </c>
      <c r="J32" s="339"/>
      <c r="K32" s="338" t="s">
        <v>756</v>
      </c>
      <c r="L32" s="338" t="str">
        <f t="shared" si="0"/>
        <v/>
      </c>
      <c r="M32" s="338" t="str">
        <f>IF(ISNUMBER($E$2),IF(L32&gt;='Bulk DivVar Analysis'!$P$16,"Yes","No"),"")</f>
        <v/>
      </c>
      <c r="N32" s="338" t="s">
        <v>695</v>
      </c>
      <c r="O32" s="338" t="s">
        <v>696</v>
      </c>
      <c r="P32" s="338" t="s">
        <v>737</v>
      </c>
      <c r="Q32" s="338" t="str">
        <f t="shared" si="1"/>
        <v>Mavi_Tru_Nxt_AS_3.1</v>
      </c>
    </row>
    <row r="33" spans="1:17" ht="13.5" customHeight="1">
      <c r="A33" s="481"/>
      <c r="B33" s="481"/>
      <c r="C33" s="481"/>
      <c r="D33" s="481"/>
      <c r="E33" s="481"/>
      <c r="F33" s="339"/>
      <c r="G33" s="340" t="str">
        <f>IF(ISNUMBER(E33),E33/'Bulk DivVar Analysis'!$C$60,"")</f>
        <v/>
      </c>
      <c r="H33" s="338" t="str">
        <f>IF(ISNUMBER(E33), IF(G33&gt;'Bulk DivVar Analysis'!$D$62,"Pass","Fail"),"")</f>
        <v/>
      </c>
      <c r="I33" s="338" t="str">
        <f t="shared" si="2"/>
        <v/>
      </c>
      <c r="J33" s="339"/>
      <c r="K33" s="338" t="s">
        <v>758</v>
      </c>
      <c r="L33" s="338" t="str">
        <f t="shared" si="0"/>
        <v/>
      </c>
      <c r="M33" s="338" t="str">
        <f>IF(ISNUMBER($E$2),IF(L33&gt;='Bulk DivVar Analysis'!$P$16,"Yes","No"),"")</f>
        <v/>
      </c>
      <c r="N33" s="338" t="s">
        <v>695</v>
      </c>
      <c r="O33" s="338" t="s">
        <v>696</v>
      </c>
      <c r="P33" s="338" t="s">
        <v>739</v>
      </c>
      <c r="Q33" s="338" t="str">
        <f t="shared" si="1"/>
        <v>Mavi_Tru_Nxt_AS_3.2</v>
      </c>
    </row>
    <row r="34" spans="1:17" ht="13.5" customHeight="1">
      <c r="A34" s="481"/>
      <c r="B34" s="481"/>
      <c r="C34" s="481"/>
      <c r="D34" s="481"/>
      <c r="E34" s="481"/>
      <c r="F34" s="339"/>
      <c r="G34" s="340" t="str">
        <f>IF(ISNUMBER(E34),E34/'Bulk DivVar Analysis'!$C$60,"")</f>
        <v/>
      </c>
      <c r="H34" s="338" t="str">
        <f>IF(ISNUMBER(E34), IF(G34&gt;'Bulk DivVar Analysis'!$D$62,"Pass","Fail"),"")</f>
        <v/>
      </c>
      <c r="I34" s="338" t="str">
        <f t="shared" si="2"/>
        <v/>
      </c>
      <c r="J34" s="339"/>
      <c r="K34" s="338" t="s">
        <v>760</v>
      </c>
      <c r="L34" s="338" t="str">
        <f t="shared" si="0"/>
        <v/>
      </c>
      <c r="M34" s="338" t="str">
        <f>IF(ISNUMBER($E$2),IF(L34&gt;='Bulk DivVar Analysis'!$P$16,"Yes","No"),"")</f>
        <v/>
      </c>
      <c r="N34" s="338" t="s">
        <v>695</v>
      </c>
      <c r="O34" s="338" t="s">
        <v>696</v>
      </c>
      <c r="P34" s="338" t="s">
        <v>741</v>
      </c>
      <c r="Q34" s="338" t="str">
        <f t="shared" si="1"/>
        <v>Mavi_Tru_Nxt_AS_3.3</v>
      </c>
    </row>
    <row r="35" spans="1:17" ht="13.5" customHeight="1">
      <c r="A35" s="481"/>
      <c r="B35" s="481"/>
      <c r="C35" s="481"/>
      <c r="D35" s="481"/>
      <c r="E35" s="481"/>
      <c r="F35" s="339"/>
      <c r="G35" s="340" t="str">
        <f>IF(ISNUMBER(E35),E35/'Bulk DivVar Analysis'!$C$60,"")</f>
        <v/>
      </c>
      <c r="H35" s="338" t="str">
        <f>IF(ISNUMBER(E35), IF(G35&gt;'Bulk DivVar Analysis'!$D$62,"Pass","Fail"),"")</f>
        <v/>
      </c>
      <c r="I35" s="338" t="str">
        <f t="shared" si="2"/>
        <v/>
      </c>
      <c r="J35" s="339"/>
      <c r="K35" s="338" t="s">
        <v>762</v>
      </c>
      <c r="L35" s="338" t="str">
        <f t="shared" si="0"/>
        <v/>
      </c>
      <c r="M35" s="338" t="str">
        <f>IF(ISNUMBER($E$2),IF(L35&gt;='Bulk DivVar Analysis'!$P$16,"Yes","No"),"")</f>
        <v/>
      </c>
      <c r="N35" s="338" t="s">
        <v>695</v>
      </c>
      <c r="O35" s="338" t="s">
        <v>696</v>
      </c>
      <c r="P35" s="338" t="s">
        <v>743</v>
      </c>
      <c r="Q35" s="338" t="str">
        <f t="shared" si="1"/>
        <v>Mavi_Tru_Nxt_AS_3.4</v>
      </c>
    </row>
    <row r="36" spans="1:17" ht="13.5" customHeight="1">
      <c r="A36" s="481"/>
      <c r="B36" s="481"/>
      <c r="C36" s="481"/>
      <c r="D36" s="481"/>
      <c r="E36" s="481"/>
      <c r="F36" s="339"/>
      <c r="G36" s="340" t="str">
        <f>IF(ISNUMBER(E36),E36/'Bulk DivVar Analysis'!$C$60,"")</f>
        <v/>
      </c>
      <c r="H36" s="338" t="str">
        <f>IF(ISNUMBER(E36), IF(G36&gt;'Bulk DivVar Analysis'!$D$62,"Pass","Fail"),"")</f>
        <v/>
      </c>
      <c r="I36" s="338" t="str">
        <f t="shared" si="2"/>
        <v/>
      </c>
      <c r="J36" s="339"/>
      <c r="K36" s="338" t="s">
        <v>764</v>
      </c>
      <c r="L36" s="338" t="str">
        <f t="shared" si="0"/>
        <v/>
      </c>
      <c r="M36" s="338" t="str">
        <f>IF(ISNUMBER($E$2),IF(L36&gt;='Bulk DivVar Analysis'!$P$16,"Yes","No"),"")</f>
        <v/>
      </c>
      <c r="N36" s="338" t="s">
        <v>695</v>
      </c>
      <c r="O36" s="338" t="s">
        <v>696</v>
      </c>
      <c r="P36" s="338" t="s">
        <v>745</v>
      </c>
      <c r="Q36" s="338" t="str">
        <f t="shared" si="1"/>
        <v>Mavi_Tru_Nxt_AS_3.5</v>
      </c>
    </row>
    <row r="37" spans="1:17" ht="13.5" customHeight="1">
      <c r="A37" s="481"/>
      <c r="B37" s="481"/>
      <c r="C37" s="481"/>
      <c r="D37" s="481"/>
      <c r="E37" s="481"/>
      <c r="F37" s="339"/>
      <c r="G37" s="340" t="str">
        <f>IF(ISNUMBER(E37),E37/'Bulk DivVar Analysis'!$C$60,"")</f>
        <v/>
      </c>
      <c r="H37" s="338" t="str">
        <f>IF(ISNUMBER(E37), IF(G37&gt;'Bulk DivVar Analysis'!$D$62,"Pass","Fail"),"")</f>
        <v/>
      </c>
      <c r="I37" s="338" t="str">
        <f t="shared" si="2"/>
        <v/>
      </c>
      <c r="J37" s="339"/>
      <c r="K37" s="338" t="s">
        <v>766</v>
      </c>
      <c r="L37" s="338" t="str">
        <f t="shared" si="0"/>
        <v/>
      </c>
      <c r="M37" s="338" t="str">
        <f>IF(ISNUMBER($E$2),IF(L37&gt;='Bulk DivVar Analysis'!$P$16,"Yes","No"),"")</f>
        <v/>
      </c>
      <c r="N37" s="338" t="s">
        <v>695</v>
      </c>
      <c r="O37" s="338" t="s">
        <v>696</v>
      </c>
      <c r="P37" s="338" t="s">
        <v>747</v>
      </c>
      <c r="Q37" s="338" t="str">
        <f t="shared" si="1"/>
        <v>Mavi_Tru_Nxt_AS_3.6</v>
      </c>
    </row>
    <row r="38" spans="1:17" ht="13.5" customHeight="1">
      <c r="A38" s="481"/>
      <c r="B38" s="481"/>
      <c r="C38" s="481"/>
      <c r="D38" s="481"/>
      <c r="E38" s="481"/>
      <c r="F38" s="339"/>
      <c r="G38" s="340" t="str">
        <f>IF(ISNUMBER(E38),E38/'Bulk DivVar Analysis'!$C$60,"")</f>
        <v/>
      </c>
      <c r="H38" s="338" t="str">
        <f>IF(ISNUMBER(E38), IF(G38&gt;'Bulk DivVar Analysis'!$D$62,"Pass","Fail"),"")</f>
        <v/>
      </c>
      <c r="I38" s="338" t="str">
        <f t="shared" si="2"/>
        <v/>
      </c>
      <c r="J38" s="339"/>
      <c r="K38" s="338" t="s">
        <v>768</v>
      </c>
      <c r="L38" s="338" t="str">
        <f t="shared" si="0"/>
        <v/>
      </c>
      <c r="M38" s="338" t="str">
        <f>IF(ISNUMBER($E$2),IF(L38&gt;='Bulk DivVar Analysis'!$P$16,"Yes","No"),"")</f>
        <v/>
      </c>
      <c r="N38" s="338" t="s">
        <v>695</v>
      </c>
      <c r="O38" s="338" t="s">
        <v>696</v>
      </c>
      <c r="P38" s="338" t="s">
        <v>749</v>
      </c>
      <c r="Q38" s="338" t="str">
        <f t="shared" si="1"/>
        <v>Mavi_Tru_Nxt_AS_3.7</v>
      </c>
    </row>
    <row r="39" spans="1:17" ht="13.5" customHeight="1">
      <c r="A39" s="481"/>
      <c r="B39" s="481"/>
      <c r="C39" s="481"/>
      <c r="D39" s="481"/>
      <c r="E39" s="481"/>
      <c r="F39" s="339"/>
      <c r="G39" s="340" t="str">
        <f>IF(ISNUMBER(E39),E39/'Bulk DivVar Analysis'!$C$60,"")</f>
        <v/>
      </c>
      <c r="H39" s="338" t="str">
        <f>IF(ISNUMBER(E39), IF(G39&gt;'Bulk DivVar Analysis'!$D$62,"Pass","Fail"),"")</f>
        <v/>
      </c>
      <c r="I39" s="338" t="str">
        <f t="shared" si="2"/>
        <v/>
      </c>
      <c r="J39" s="339"/>
      <c r="K39" s="338" t="s">
        <v>770</v>
      </c>
      <c r="L39" s="338" t="str">
        <f t="shared" si="0"/>
        <v/>
      </c>
      <c r="M39" s="338" t="str">
        <f>IF(ISNUMBER($E$2),IF(L39&gt;='Bulk DivVar Analysis'!$P$16,"Yes","No"),"")</f>
        <v/>
      </c>
      <c r="N39" s="338" t="s">
        <v>695</v>
      </c>
      <c r="O39" s="338" t="s">
        <v>696</v>
      </c>
      <c r="P39" s="338" t="s">
        <v>751</v>
      </c>
      <c r="Q39" s="338" t="str">
        <f t="shared" si="1"/>
        <v>Mavi_Tru_Nxt_AS_3.8</v>
      </c>
    </row>
    <row r="40" spans="1:17" ht="13.5" customHeight="1">
      <c r="A40" s="481"/>
      <c r="B40" s="481"/>
      <c r="C40" s="481"/>
      <c r="D40" s="481"/>
      <c r="E40" s="481"/>
      <c r="F40" s="339"/>
      <c r="G40" s="340" t="str">
        <f>IF(ISNUMBER(E40),E40/'Bulk DivVar Analysis'!$C$60,"")</f>
        <v/>
      </c>
      <c r="H40" s="338" t="str">
        <f>IF(ISNUMBER(E40), IF(G40&gt;'Bulk DivVar Analysis'!$D$62,"Pass","Fail"),"")</f>
        <v/>
      </c>
      <c r="I40" s="338" t="str">
        <f t="shared" si="2"/>
        <v/>
      </c>
      <c r="J40" s="339"/>
      <c r="K40" s="338" t="s">
        <v>772</v>
      </c>
      <c r="L40" s="338" t="str">
        <f t="shared" si="0"/>
        <v/>
      </c>
      <c r="M40" s="338" t="str">
        <f>IF(ISNUMBER($E$2),IF(L40&gt;='Bulk DivVar Analysis'!$P$16,"Yes","No"),"")</f>
        <v/>
      </c>
      <c r="N40" s="338" t="s">
        <v>695</v>
      </c>
      <c r="O40" s="338" t="s">
        <v>696</v>
      </c>
      <c r="P40" s="338" t="s">
        <v>753</v>
      </c>
      <c r="Q40" s="338" t="str">
        <f t="shared" si="1"/>
        <v>Mavi_Tru_Nxt_AS_3.9</v>
      </c>
    </row>
    <row r="41" spans="1:17" ht="13.5" customHeight="1">
      <c r="A41" s="481"/>
      <c r="B41" s="481"/>
      <c r="C41" s="481"/>
      <c r="D41" s="481"/>
      <c r="E41" s="481"/>
      <c r="F41" s="339"/>
      <c r="G41" s="340" t="str">
        <f>IF(ISNUMBER(E41),E41/'Bulk DivVar Analysis'!$C$60,"")</f>
        <v/>
      </c>
      <c r="H41" s="338" t="str">
        <f>IF(ISNUMBER(E41), IF(G41&gt;'Bulk DivVar Analysis'!$D$62,"Pass","Fail"),"")</f>
        <v/>
      </c>
      <c r="I41" s="338" t="str">
        <f t="shared" si="2"/>
        <v/>
      </c>
      <c r="J41" s="339"/>
      <c r="K41" s="338" t="s">
        <v>774</v>
      </c>
      <c r="L41" s="338" t="str">
        <f t="shared" si="0"/>
        <v/>
      </c>
      <c r="M41" s="338" t="str">
        <f>IF(ISNUMBER($E$2),IF(L41&gt;='Bulk DivVar Analysis'!$P$16,"Yes","No"),"")</f>
        <v/>
      </c>
      <c r="N41" s="338" t="s">
        <v>695</v>
      </c>
      <c r="O41" s="338" t="s">
        <v>696</v>
      </c>
      <c r="P41" s="338" t="s">
        <v>755</v>
      </c>
      <c r="Q41" s="338" t="str">
        <f t="shared" si="1"/>
        <v>Mavi_Tru_Nxt_AS_3.10</v>
      </c>
    </row>
    <row r="42" spans="1:17" ht="13.5" customHeight="1">
      <c r="A42" s="481"/>
      <c r="B42" s="481"/>
      <c r="C42" s="481"/>
      <c r="D42" s="481"/>
      <c r="E42" s="481"/>
      <c r="F42" s="339"/>
      <c r="G42" s="340" t="str">
        <f>IF(ISNUMBER(E42),E42/'Bulk DivVar Analysis'!$C$60,"")</f>
        <v/>
      </c>
      <c r="H42" s="338" t="str">
        <f>IF(ISNUMBER(E42), IF(G42&gt;'Bulk DivVar Analysis'!$D$62,"Pass","Fail"),"")</f>
        <v/>
      </c>
      <c r="I42" s="338" t="str">
        <f t="shared" si="2"/>
        <v/>
      </c>
      <c r="J42" s="339"/>
      <c r="K42" s="339"/>
      <c r="L42" s="339"/>
      <c r="M42" s="339"/>
      <c r="N42" s="339"/>
      <c r="O42" s="339"/>
      <c r="P42" s="339"/>
      <c r="Q42" s="339"/>
    </row>
    <row r="43" spans="1:17" ht="13.5" customHeight="1">
      <c r="A43" s="481"/>
      <c r="B43" s="481"/>
      <c r="C43" s="481"/>
      <c r="D43" s="481"/>
      <c r="E43" s="481"/>
      <c r="F43" s="339"/>
      <c r="G43" s="340" t="str">
        <f>IF(ISNUMBER(E43),E43/'Bulk DivVar Analysis'!$C$60,"")</f>
        <v/>
      </c>
      <c r="H43" s="338" t="str">
        <f>IF(ISNUMBER(E43), IF(G43&gt;'Bulk DivVar Analysis'!$D$62,"Pass","Fail"),"")</f>
        <v/>
      </c>
      <c r="I43" s="338" t="str">
        <f t="shared" si="2"/>
        <v/>
      </c>
      <c r="J43" s="339"/>
      <c r="K43" s="339"/>
      <c r="L43" s="339"/>
      <c r="M43" s="339"/>
      <c r="N43" s="339"/>
      <c r="O43" s="339"/>
      <c r="P43" s="339"/>
      <c r="Q43" s="339"/>
    </row>
    <row r="44" spans="1:17" ht="13.5" customHeight="1">
      <c r="A44" s="481"/>
      <c r="B44" s="481"/>
      <c r="C44" s="481"/>
      <c r="D44" s="481"/>
      <c r="E44" s="481"/>
      <c r="F44" s="339"/>
      <c r="G44" s="340" t="str">
        <f>IF(ISNUMBER(E44),E44/'Bulk DivVar Analysis'!$C$60,"")</f>
        <v/>
      </c>
      <c r="H44" s="338" t="str">
        <f>IF(ISNUMBER(E44), IF(G44&gt;'Bulk DivVar Analysis'!$D$62,"Pass","Fail"),"")</f>
        <v/>
      </c>
      <c r="I44" s="338" t="str">
        <f t="shared" si="2"/>
        <v/>
      </c>
      <c r="J44" s="339"/>
      <c r="K44" s="339"/>
      <c r="L44" s="339"/>
      <c r="M44" s="339"/>
      <c r="N44" s="339"/>
      <c r="O44" s="339"/>
      <c r="P44" s="339"/>
      <c r="Q44" s="339"/>
    </row>
    <row r="45" spans="1:17" ht="13.5" customHeight="1">
      <c r="A45" s="481"/>
      <c r="B45" s="481"/>
      <c r="C45" s="481"/>
      <c r="D45" s="481"/>
      <c r="E45" s="481"/>
      <c r="F45" s="339"/>
      <c r="G45" s="340" t="str">
        <f>IF(ISNUMBER(E45),E45/'Bulk DivVar Analysis'!$C$60,"")</f>
        <v/>
      </c>
      <c r="H45" s="338" t="str">
        <f>IF(ISNUMBER(E45), IF(G45&gt;'Bulk DivVar Analysis'!$D$62,"Pass","Fail"),"")</f>
        <v/>
      </c>
      <c r="I45" s="338" t="str">
        <f t="shared" si="2"/>
        <v/>
      </c>
      <c r="J45" s="339"/>
      <c r="K45" s="339"/>
      <c r="L45" s="339"/>
      <c r="M45" s="339"/>
      <c r="N45" s="339"/>
      <c r="O45" s="339"/>
      <c r="P45" s="339"/>
      <c r="Q45" s="339"/>
    </row>
    <row r="46" spans="1:17" ht="13.5" customHeight="1">
      <c r="A46" s="481"/>
      <c r="B46" s="481"/>
      <c r="C46" s="481"/>
      <c r="D46" s="481"/>
      <c r="E46" s="481"/>
      <c r="F46" s="339"/>
      <c r="G46" s="340" t="str">
        <f>IF(ISNUMBER(E46),E46/'Bulk DivVar Analysis'!$C$60,"")</f>
        <v/>
      </c>
      <c r="H46" s="338" t="str">
        <f>IF(ISNUMBER(E46), IF(G46&gt;'Bulk DivVar Analysis'!$D$62,"Pass","Fail"),"")</f>
        <v/>
      </c>
      <c r="I46" s="338" t="str">
        <f t="shared" si="2"/>
        <v/>
      </c>
      <c r="J46" s="339"/>
      <c r="K46" s="339"/>
      <c r="L46" s="339"/>
      <c r="M46" s="339"/>
      <c r="N46" s="339"/>
      <c r="O46" s="339"/>
      <c r="P46" s="339"/>
      <c r="Q46" s="339"/>
    </row>
    <row r="47" spans="1:17" ht="13.5" customHeight="1">
      <c r="A47" s="481"/>
      <c r="B47" s="481"/>
      <c r="C47" s="481"/>
      <c r="D47" s="481"/>
      <c r="E47" s="481"/>
      <c r="F47" s="339"/>
      <c r="G47" s="340" t="str">
        <f>IF(ISNUMBER(E47),E47/'Bulk DivVar Analysis'!$C$60,"")</f>
        <v/>
      </c>
      <c r="H47" s="338" t="str">
        <f>IF(ISNUMBER(E47), IF(G47&gt;'Bulk DivVar Analysis'!$D$62,"Pass","Fail"),"")</f>
        <v/>
      </c>
      <c r="I47" s="338" t="str">
        <f t="shared" si="2"/>
        <v/>
      </c>
      <c r="J47" s="339"/>
      <c r="K47" s="339"/>
      <c r="L47" s="339"/>
      <c r="M47" s="339"/>
      <c r="N47" s="339"/>
      <c r="O47" s="339"/>
      <c r="P47" s="339"/>
      <c r="Q47" s="339"/>
    </row>
    <row r="48" spans="1:17" ht="13.5" customHeight="1">
      <c r="A48" s="481"/>
      <c r="B48" s="481"/>
      <c r="C48" s="481"/>
      <c r="D48" s="481"/>
      <c r="E48" s="481"/>
      <c r="F48" s="339"/>
      <c r="G48" s="340" t="str">
        <f>IF(ISNUMBER(E48),E48/'Bulk DivVar Analysis'!$C$60,"")</f>
        <v/>
      </c>
      <c r="H48" s="338" t="str">
        <f>IF(ISNUMBER(E48), IF(G48&gt;'Bulk DivVar Analysis'!$D$62,"Pass","Fail"),"")</f>
        <v/>
      </c>
      <c r="I48" s="338" t="str">
        <f t="shared" si="2"/>
        <v/>
      </c>
      <c r="J48" s="339"/>
      <c r="K48" s="339"/>
      <c r="L48" s="339"/>
      <c r="M48" s="339"/>
      <c r="N48" s="339"/>
      <c r="O48" s="339"/>
      <c r="P48" s="339"/>
      <c r="Q48" s="339"/>
    </row>
    <row r="49" spans="1:17" ht="13.5" customHeight="1">
      <c r="A49" s="481"/>
      <c r="B49" s="481"/>
      <c r="C49" s="481"/>
      <c r="D49" s="481"/>
      <c r="E49" s="481"/>
      <c r="F49" s="339"/>
      <c r="G49" s="340" t="str">
        <f>IF(ISNUMBER(E49),E49/'Bulk DivVar Analysis'!$C$60,"")</f>
        <v/>
      </c>
      <c r="H49" s="338" t="str">
        <f>IF(ISNUMBER(E49), IF(G49&gt;'Bulk DivVar Analysis'!$D$62,"Pass","Fail"),"")</f>
        <v/>
      </c>
      <c r="I49" s="338" t="str">
        <f t="shared" si="2"/>
        <v/>
      </c>
      <c r="J49" s="339"/>
      <c r="K49" s="339"/>
      <c r="L49" s="339"/>
      <c r="M49" s="339"/>
      <c r="N49" s="339"/>
      <c r="O49" s="339"/>
      <c r="P49" s="339"/>
      <c r="Q49" s="339"/>
    </row>
    <row r="50" spans="1:17" ht="13.5" customHeight="1">
      <c r="A50" s="481"/>
      <c r="B50" s="481"/>
      <c r="C50" s="481"/>
      <c r="D50" s="481"/>
      <c r="E50" s="481"/>
      <c r="F50" s="339"/>
      <c r="G50" s="340" t="str">
        <f>IF(ISNUMBER(E50),E50/'Bulk DivVar Analysis'!$C$60,"")</f>
        <v/>
      </c>
      <c r="H50" s="338" t="str">
        <f>IF(ISNUMBER(E50), IF(G50&gt;'Bulk DivVar Analysis'!$D$62,"Pass","Fail"),"")</f>
        <v/>
      </c>
      <c r="I50" s="338" t="str">
        <f t="shared" si="2"/>
        <v/>
      </c>
      <c r="J50" s="339"/>
      <c r="K50" s="339"/>
      <c r="L50" s="339"/>
      <c r="M50" s="339"/>
      <c r="N50" s="339"/>
      <c r="O50" s="339"/>
      <c r="P50" s="339"/>
      <c r="Q50" s="339"/>
    </row>
    <row r="51" spans="1:17" ht="13.5" customHeight="1">
      <c r="A51" s="481"/>
      <c r="B51" s="481"/>
      <c r="C51" s="481"/>
      <c r="D51" s="481"/>
      <c r="E51" s="481"/>
      <c r="F51" s="339"/>
      <c r="G51" s="340" t="str">
        <f>IF(ISNUMBER(E51),E51/'Bulk DivVar Analysis'!$C$60,"")</f>
        <v/>
      </c>
      <c r="H51" s="338" t="str">
        <f>IF(ISNUMBER(E51), IF(G51&gt;'Bulk DivVar Analysis'!$D$62,"Pass","Fail"),"")</f>
        <v/>
      </c>
      <c r="I51" s="338" t="str">
        <f t="shared" si="2"/>
        <v/>
      </c>
      <c r="J51" s="339"/>
      <c r="K51" s="339"/>
      <c r="L51" s="339"/>
      <c r="M51" s="339"/>
      <c r="N51" s="339"/>
      <c r="O51" s="339"/>
      <c r="P51" s="339"/>
      <c r="Q51" s="339"/>
    </row>
    <row r="52" spans="1:17" ht="13.5" customHeight="1">
      <c r="A52" s="481"/>
      <c r="B52" s="481"/>
      <c r="C52" s="481"/>
      <c r="D52" s="481"/>
      <c r="E52" s="481"/>
      <c r="F52" s="339"/>
      <c r="G52" s="340" t="str">
        <f>IF(ISNUMBER(E52),E52/'Bulk DivVar Analysis'!$C$60,"")</f>
        <v/>
      </c>
      <c r="H52" s="338" t="str">
        <f>IF(ISNUMBER(E52), IF(G52&gt;'Bulk DivVar Analysis'!$D$62,"Pass","Fail"),"")</f>
        <v/>
      </c>
      <c r="I52" s="338" t="str">
        <f t="shared" si="2"/>
        <v/>
      </c>
      <c r="J52" s="339"/>
      <c r="K52" s="339"/>
      <c r="L52" s="339"/>
      <c r="M52" s="339"/>
      <c r="N52" s="339"/>
      <c r="O52" s="339"/>
      <c r="P52" s="339"/>
      <c r="Q52" s="339"/>
    </row>
    <row r="53" spans="1:17" ht="13.5" customHeight="1">
      <c r="A53" s="481"/>
      <c r="B53" s="481"/>
      <c r="C53" s="481"/>
      <c r="D53" s="481"/>
      <c r="E53" s="481"/>
      <c r="F53" s="339"/>
      <c r="G53" s="340" t="str">
        <f>IF(ISNUMBER(E53),E53/'Bulk DivVar Analysis'!$C$60,"")</f>
        <v/>
      </c>
      <c r="H53" s="338" t="str">
        <f>IF(ISNUMBER(E53), IF(G53&gt;'Bulk DivVar Analysis'!$D$62,"Pass","Fail"),"")</f>
        <v/>
      </c>
      <c r="I53" s="338" t="str">
        <f t="shared" si="2"/>
        <v/>
      </c>
      <c r="J53" s="339"/>
      <c r="K53" s="339"/>
      <c r="L53" s="339"/>
      <c r="M53" s="339"/>
      <c r="N53" s="339"/>
      <c r="O53" s="339"/>
      <c r="P53" s="339"/>
      <c r="Q53" s="339"/>
    </row>
    <row r="54" spans="1:17" ht="13.5" customHeight="1">
      <c r="A54" s="481"/>
      <c r="B54" s="481"/>
      <c r="C54" s="481"/>
      <c r="D54" s="481"/>
      <c r="E54" s="481"/>
      <c r="F54" s="339"/>
      <c r="G54" s="340" t="str">
        <f>IF(ISNUMBER(E54),E54/'Bulk DivVar Analysis'!$C$60,"")</f>
        <v/>
      </c>
      <c r="H54" s="338" t="str">
        <f>IF(ISNUMBER(E54), IF(G54&gt;'Bulk DivVar Analysis'!$D$62,"Pass","Fail"),"")</f>
        <v/>
      </c>
      <c r="I54" s="338" t="str">
        <f t="shared" si="2"/>
        <v/>
      </c>
      <c r="J54" s="339"/>
      <c r="K54" s="339"/>
      <c r="L54" s="339"/>
      <c r="M54" s="339"/>
      <c r="N54" s="339"/>
      <c r="O54" s="339"/>
      <c r="P54" s="339"/>
      <c r="Q54" s="339"/>
    </row>
    <row r="55" spans="1:17" ht="13.5" customHeight="1">
      <c r="A55" s="481"/>
      <c r="B55" s="481"/>
      <c r="C55" s="481"/>
      <c r="D55" s="481"/>
      <c r="E55" s="481"/>
      <c r="F55" s="339"/>
      <c r="G55" s="340" t="str">
        <f>IF(ISNUMBER(E55),E55/'Bulk DivVar Analysis'!$C$60,"")</f>
        <v/>
      </c>
      <c r="H55" s="338" t="str">
        <f>IF(ISNUMBER(E55), IF(G55&gt;'Bulk DivVar Analysis'!$D$62,"Pass","Fail"),"")</f>
        <v/>
      </c>
      <c r="I55" s="338" t="str">
        <f t="shared" si="2"/>
        <v/>
      </c>
      <c r="J55" s="339"/>
      <c r="K55" s="339"/>
      <c r="L55" s="339"/>
      <c r="M55" s="339"/>
      <c r="N55" s="339"/>
      <c r="O55" s="339"/>
      <c r="P55" s="339"/>
      <c r="Q55" s="339"/>
    </row>
    <row r="56" spans="1:17" ht="13.5" customHeight="1">
      <c r="A56" s="481"/>
      <c r="B56" s="481"/>
      <c r="C56" s="481"/>
      <c r="D56" s="481"/>
      <c r="E56" s="481"/>
      <c r="F56" s="339"/>
      <c r="G56" s="340" t="str">
        <f>IF(ISNUMBER(E56),E56/'Bulk DivVar Analysis'!$C$60,"")</f>
        <v/>
      </c>
      <c r="H56" s="338" t="str">
        <f>IF(ISNUMBER(E56), IF(G56&gt;'Bulk DivVar Analysis'!$D$62,"Pass","Fail"),"")</f>
        <v/>
      </c>
      <c r="I56" s="338" t="str">
        <f t="shared" si="2"/>
        <v/>
      </c>
      <c r="J56" s="339"/>
      <c r="K56" s="339"/>
      <c r="L56" s="339"/>
      <c r="M56" s="339"/>
      <c r="N56" s="339"/>
      <c r="O56" s="339"/>
      <c r="P56" s="339"/>
      <c r="Q56" s="339"/>
    </row>
    <row r="57" spans="1:17" ht="13.5" customHeight="1">
      <c r="A57" s="481"/>
      <c r="B57" s="481"/>
      <c r="C57" s="481"/>
      <c r="D57" s="481"/>
      <c r="E57" s="481"/>
      <c r="F57" s="339"/>
      <c r="G57" s="340" t="str">
        <f>IF(ISNUMBER(E57),E57/'Bulk DivVar Analysis'!$C$60,"")</f>
        <v/>
      </c>
      <c r="H57" s="338" t="str">
        <f>IF(ISNUMBER(E57), IF(G57&gt;'Bulk DivVar Analysis'!$D$62,"Pass","Fail"),"")</f>
        <v/>
      </c>
      <c r="I57" s="338" t="str">
        <f t="shared" si="2"/>
        <v/>
      </c>
      <c r="J57" s="339"/>
      <c r="K57" s="339"/>
      <c r="L57" s="339"/>
      <c r="M57" s="339"/>
      <c r="N57" s="339"/>
      <c r="O57" s="339"/>
      <c r="P57" s="339"/>
      <c r="Q57" s="339"/>
    </row>
    <row r="58" spans="1:17" ht="13.5" customHeight="1">
      <c r="A58" s="481"/>
      <c r="B58" s="481"/>
      <c r="C58" s="481"/>
      <c r="D58" s="481"/>
      <c r="E58" s="481"/>
      <c r="F58" s="339"/>
      <c r="G58" s="340" t="str">
        <f>IF(ISNUMBER(E58),E58/'Bulk DivVar Analysis'!$C$60,"")</f>
        <v/>
      </c>
      <c r="H58" s="338" t="str">
        <f>IF(ISNUMBER(E58), IF(G58&gt;'Bulk DivVar Analysis'!$D$62,"Pass","Fail"),"")</f>
        <v/>
      </c>
      <c r="I58" s="338" t="str">
        <f t="shared" si="2"/>
        <v/>
      </c>
      <c r="J58" s="339"/>
      <c r="K58" s="339"/>
      <c r="L58" s="339"/>
      <c r="M58" s="339"/>
      <c r="N58" s="339"/>
      <c r="O58" s="339"/>
      <c r="P58" s="339"/>
      <c r="Q58" s="339"/>
    </row>
    <row r="59" spans="1:17" ht="13.5" customHeight="1">
      <c r="A59" s="481"/>
      <c r="B59" s="481"/>
      <c r="C59" s="481"/>
      <c r="D59" s="481"/>
      <c r="E59" s="481"/>
      <c r="F59" s="339"/>
      <c r="G59" s="340" t="str">
        <f>IF(ISNUMBER(E59),E59/'Bulk DivVar Analysis'!$C$60,"")</f>
        <v/>
      </c>
      <c r="H59" s="338" t="str">
        <f>IF(ISNUMBER(E59), IF(G59&gt;'Bulk DivVar Analysis'!$D$62,"Pass","Fail"),"")</f>
        <v/>
      </c>
      <c r="I59" s="338" t="str">
        <f t="shared" si="2"/>
        <v/>
      </c>
      <c r="J59" s="339"/>
      <c r="K59" s="339"/>
      <c r="L59" s="339"/>
      <c r="M59" s="339"/>
      <c r="N59" s="339"/>
      <c r="O59" s="339"/>
      <c r="P59" s="339"/>
      <c r="Q59" s="339"/>
    </row>
    <row r="60" spans="1:17" ht="13.5" customHeight="1">
      <c r="A60" s="481"/>
      <c r="B60" s="481"/>
      <c r="C60" s="481"/>
      <c r="D60" s="481"/>
      <c r="E60" s="481"/>
      <c r="F60" s="339"/>
      <c r="G60" s="340" t="str">
        <f>IF(ISNUMBER(E60),E60/'Bulk DivVar Analysis'!$C$60,"")</f>
        <v/>
      </c>
      <c r="H60" s="338" t="str">
        <f>IF(ISNUMBER(E60), IF(G60&gt;'Bulk DivVar Analysis'!$D$62,"Pass","Fail"),"")</f>
        <v/>
      </c>
      <c r="I60" s="338" t="str">
        <f t="shared" si="2"/>
        <v/>
      </c>
      <c r="J60" s="339"/>
      <c r="K60" s="339"/>
      <c r="L60" s="339"/>
      <c r="M60" s="339"/>
      <c r="N60" s="339"/>
      <c r="O60" s="339"/>
      <c r="P60" s="339"/>
      <c r="Q60" s="339"/>
    </row>
    <row r="61" spans="1:17" ht="13.5" customHeight="1">
      <c r="A61" s="481"/>
      <c r="B61" s="481"/>
      <c r="C61" s="481"/>
      <c r="D61" s="481"/>
      <c r="E61" s="481"/>
      <c r="F61" s="339"/>
      <c r="G61" s="340" t="str">
        <f>IF(ISNUMBER(E61),E61/'Bulk DivVar Analysis'!$C$60,"")</f>
        <v/>
      </c>
      <c r="H61" s="338" t="str">
        <f>IF(ISNUMBER(E61), IF(G61&gt;'Bulk DivVar Analysis'!$D$62,"Pass","Fail"),"")</f>
        <v/>
      </c>
      <c r="I61" s="338" t="str">
        <f t="shared" si="2"/>
        <v/>
      </c>
      <c r="J61" s="339"/>
      <c r="K61" s="339"/>
      <c r="L61" s="339"/>
      <c r="M61" s="339"/>
      <c r="N61" s="339"/>
      <c r="O61" s="339"/>
      <c r="P61" s="339"/>
      <c r="Q61" s="339"/>
    </row>
    <row r="62" spans="1:17" ht="13.5" customHeight="1">
      <c r="A62" s="481"/>
      <c r="B62" s="481"/>
      <c r="C62" s="481"/>
      <c r="D62" s="481"/>
      <c r="E62" s="481"/>
      <c r="F62" s="339"/>
      <c r="G62" s="340" t="str">
        <f>IF(ISNUMBER(E62),E62/'Bulk DivVar Analysis'!$C$60,"")</f>
        <v/>
      </c>
      <c r="H62" s="338" t="str">
        <f>IF(ISNUMBER(E62), IF(G62&gt;'Bulk DivVar Analysis'!$D$62,"Pass","Fail"),"")</f>
        <v/>
      </c>
      <c r="I62" s="338" t="str">
        <f t="shared" si="2"/>
        <v/>
      </c>
      <c r="J62" s="339"/>
      <c r="K62" s="339"/>
      <c r="L62" s="339"/>
      <c r="M62" s="339"/>
      <c r="N62" s="339"/>
      <c r="O62" s="339"/>
      <c r="P62" s="339"/>
      <c r="Q62" s="339"/>
    </row>
    <row r="63" spans="1:17" ht="13.5" customHeight="1">
      <c r="A63" s="481"/>
      <c r="B63" s="481"/>
      <c r="C63" s="481"/>
      <c r="D63" s="481"/>
      <c r="E63" s="481"/>
      <c r="F63" s="339"/>
      <c r="G63" s="340" t="str">
        <f>IF(ISNUMBER(E63),E63/'Bulk DivVar Analysis'!$C$60,"")</f>
        <v/>
      </c>
      <c r="H63" s="338" t="str">
        <f>IF(ISNUMBER(E63), IF(G63&gt;'Bulk DivVar Analysis'!$D$62,"Pass","Fail"),"")</f>
        <v/>
      </c>
      <c r="I63" s="338" t="str">
        <f t="shared" si="2"/>
        <v/>
      </c>
      <c r="J63" s="339"/>
      <c r="K63" s="339"/>
      <c r="L63" s="339"/>
      <c r="M63" s="339"/>
      <c r="N63" s="339"/>
      <c r="O63" s="339"/>
      <c r="P63" s="339"/>
      <c r="Q63" s="339"/>
    </row>
    <row r="64" spans="1:17" ht="13.5" customHeight="1">
      <c r="A64" s="481"/>
      <c r="B64" s="481"/>
      <c r="C64" s="481"/>
      <c r="D64" s="481"/>
      <c r="E64" s="481"/>
      <c r="F64" s="339"/>
      <c r="G64" s="340" t="str">
        <f>IF(ISNUMBER(E64),E64/'Bulk DivVar Analysis'!$C$60,"")</f>
        <v/>
      </c>
      <c r="H64" s="338" t="str">
        <f>IF(ISNUMBER(E64), IF(G64&gt;'Bulk DivVar Analysis'!$D$62,"Pass","Fail"),"")</f>
        <v/>
      </c>
      <c r="I64" s="338" t="str">
        <f t="shared" si="2"/>
        <v/>
      </c>
      <c r="J64" s="339"/>
      <c r="K64" s="339"/>
      <c r="L64" s="339"/>
      <c r="M64" s="339"/>
      <c r="N64" s="339"/>
      <c r="O64" s="339"/>
      <c r="P64" s="339"/>
      <c r="Q64" s="339"/>
    </row>
    <row r="65" spans="1:17" ht="13.5" customHeight="1">
      <c r="A65" s="481"/>
      <c r="B65" s="481"/>
      <c r="C65" s="481"/>
      <c r="D65" s="481"/>
      <c r="E65" s="481"/>
      <c r="F65" s="339"/>
      <c r="G65" s="340" t="str">
        <f>IF(ISNUMBER(E65),E65/'Bulk DivVar Analysis'!$C$60,"")</f>
        <v/>
      </c>
      <c r="H65" s="338" t="str">
        <f>IF(ISNUMBER(E65), IF(G65&gt;'Bulk DivVar Analysis'!$D$62,"Pass","Fail"),"")</f>
        <v/>
      </c>
      <c r="I65" s="338" t="str">
        <f t="shared" si="2"/>
        <v/>
      </c>
      <c r="J65" s="339"/>
      <c r="K65" s="339"/>
      <c r="L65" s="339"/>
      <c r="M65" s="339"/>
      <c r="N65" s="339"/>
      <c r="O65" s="339"/>
      <c r="P65" s="339"/>
      <c r="Q65" s="339"/>
    </row>
    <row r="66" spans="1:17" ht="13.5" customHeight="1">
      <c r="A66" s="481"/>
      <c r="B66" s="481"/>
      <c r="C66" s="481"/>
      <c r="D66" s="481"/>
      <c r="E66" s="481"/>
      <c r="F66" s="339"/>
      <c r="G66" s="340" t="str">
        <f>IF(ISNUMBER(E66),E66/'Bulk DivVar Analysis'!$C$60,"")</f>
        <v/>
      </c>
      <c r="H66" s="338" t="str">
        <f>IF(ISNUMBER(E66), IF(G66&gt;'Bulk DivVar Analysis'!$D$62,"Pass","Fail"),"")</f>
        <v/>
      </c>
      <c r="I66" s="338" t="str">
        <f t="shared" si="2"/>
        <v/>
      </c>
      <c r="J66" s="339"/>
      <c r="K66" s="339"/>
      <c r="L66" s="339"/>
      <c r="M66" s="339"/>
      <c r="N66" s="339"/>
      <c r="O66" s="339"/>
      <c r="P66" s="339"/>
      <c r="Q66" s="339"/>
    </row>
    <row r="67" spans="1:17" ht="13.5" customHeight="1">
      <c r="A67" s="481"/>
      <c r="B67" s="481"/>
      <c r="C67" s="481"/>
      <c r="D67" s="481"/>
      <c r="E67" s="481"/>
      <c r="F67" s="339"/>
      <c r="G67" s="340" t="str">
        <f>IF(ISNUMBER(E67),E67/'Bulk DivVar Analysis'!$C$60,"")</f>
        <v/>
      </c>
      <c r="H67" s="338" t="str">
        <f>IF(ISNUMBER(E67), IF(G67&gt;'Bulk DivVar Analysis'!$D$62,"Pass","Fail"),"")</f>
        <v/>
      </c>
      <c r="I67" s="338" t="str">
        <f t="shared" ref="I67:I130" si="3">_xlfn.TEXTJOIN("_",TRUE,B67,C67)</f>
        <v/>
      </c>
      <c r="J67" s="339"/>
      <c r="K67" s="339"/>
      <c r="L67" s="339"/>
      <c r="M67" s="339"/>
      <c r="N67" s="339"/>
      <c r="O67" s="339"/>
      <c r="P67" s="339"/>
      <c r="Q67" s="339"/>
    </row>
    <row r="68" spans="1:17" ht="13.5" customHeight="1">
      <c r="A68" s="481"/>
      <c r="B68" s="481"/>
      <c r="C68" s="481"/>
      <c r="D68" s="481"/>
      <c r="E68" s="481"/>
      <c r="F68" s="339"/>
      <c r="G68" s="340" t="str">
        <f>IF(ISNUMBER(E68),E68/'Bulk DivVar Analysis'!$C$60,"")</f>
        <v/>
      </c>
      <c r="H68" s="338" t="str">
        <f>IF(ISNUMBER(E68), IF(G68&gt;'Bulk DivVar Analysis'!$D$62,"Pass","Fail"),"")</f>
        <v/>
      </c>
      <c r="I68" s="338" t="str">
        <f t="shared" si="3"/>
        <v/>
      </c>
      <c r="J68" s="339"/>
      <c r="K68" s="339"/>
      <c r="L68" s="339"/>
      <c r="M68" s="339"/>
      <c r="N68" s="339"/>
      <c r="O68" s="339"/>
      <c r="P68" s="339"/>
      <c r="Q68" s="339"/>
    </row>
    <row r="69" spans="1:17" ht="13.5" customHeight="1">
      <c r="A69" s="481"/>
      <c r="B69" s="481"/>
      <c r="C69" s="481"/>
      <c r="D69" s="481"/>
      <c r="E69" s="481"/>
      <c r="F69" s="339"/>
      <c r="G69" s="340" t="str">
        <f>IF(ISNUMBER(E69),E69/'Bulk DivVar Analysis'!$C$60,"")</f>
        <v/>
      </c>
      <c r="H69" s="338" t="str">
        <f>IF(ISNUMBER(E69), IF(G69&gt;'Bulk DivVar Analysis'!$D$62,"Pass","Fail"),"")</f>
        <v/>
      </c>
      <c r="I69" s="338" t="str">
        <f t="shared" si="3"/>
        <v/>
      </c>
      <c r="J69" s="339"/>
      <c r="K69" s="339"/>
      <c r="L69" s="339"/>
      <c r="M69" s="339"/>
      <c r="N69" s="339"/>
      <c r="O69" s="339"/>
      <c r="P69" s="339"/>
      <c r="Q69" s="339"/>
    </row>
    <row r="70" spans="1:17" ht="13.5" customHeight="1">
      <c r="A70" s="481"/>
      <c r="B70" s="481"/>
      <c r="C70" s="481"/>
      <c r="D70" s="481"/>
      <c r="E70" s="481"/>
      <c r="F70" s="339"/>
      <c r="G70" s="340" t="str">
        <f>IF(ISNUMBER(E70),E70/'Bulk DivVar Analysis'!$C$60,"")</f>
        <v/>
      </c>
      <c r="H70" s="338" t="str">
        <f>IF(ISNUMBER(E70), IF(G70&gt;'Bulk DivVar Analysis'!$D$62,"Pass","Fail"),"")</f>
        <v/>
      </c>
      <c r="I70" s="338" t="str">
        <f t="shared" si="3"/>
        <v/>
      </c>
      <c r="J70" s="339"/>
      <c r="K70" s="339"/>
      <c r="L70" s="339"/>
      <c r="M70" s="339"/>
      <c r="N70" s="339"/>
      <c r="O70" s="339"/>
      <c r="P70" s="339"/>
      <c r="Q70" s="339"/>
    </row>
    <row r="71" spans="1:17" ht="13.5" customHeight="1">
      <c r="A71" s="481"/>
      <c r="B71" s="481"/>
      <c r="C71" s="481"/>
      <c r="D71" s="481"/>
      <c r="E71" s="481"/>
      <c r="F71" s="339"/>
      <c r="G71" s="340" t="str">
        <f>IF(ISNUMBER(E71),E71/'Bulk DivVar Analysis'!$C$60,"")</f>
        <v/>
      </c>
      <c r="H71" s="338" t="str">
        <f>IF(ISNUMBER(E71), IF(G71&gt;'Bulk DivVar Analysis'!$D$62,"Pass","Fail"),"")</f>
        <v/>
      </c>
      <c r="I71" s="338" t="str">
        <f t="shared" si="3"/>
        <v/>
      </c>
      <c r="J71" s="339"/>
      <c r="K71" s="339"/>
      <c r="L71" s="339"/>
      <c r="M71" s="339"/>
      <c r="N71" s="339"/>
      <c r="O71" s="339"/>
      <c r="P71" s="339"/>
      <c r="Q71" s="339"/>
    </row>
    <row r="72" spans="1:17" ht="13.5" customHeight="1">
      <c r="A72" s="481"/>
      <c r="B72" s="481"/>
      <c r="C72" s="481"/>
      <c r="D72" s="481"/>
      <c r="E72" s="481"/>
      <c r="F72" s="339"/>
      <c r="G72" s="340" t="str">
        <f>IF(ISNUMBER(E72),E72/'Bulk DivVar Analysis'!$C$60,"")</f>
        <v/>
      </c>
      <c r="H72" s="338" t="str">
        <f>IF(ISNUMBER(E72), IF(G72&gt;'Bulk DivVar Analysis'!$D$62,"Pass","Fail"),"")</f>
        <v/>
      </c>
      <c r="I72" s="338" t="str">
        <f t="shared" si="3"/>
        <v/>
      </c>
      <c r="J72" s="339"/>
      <c r="K72" s="339"/>
      <c r="L72" s="339"/>
      <c r="M72" s="339"/>
      <c r="N72" s="339"/>
      <c r="O72" s="339"/>
      <c r="P72" s="339"/>
      <c r="Q72" s="339"/>
    </row>
    <row r="73" spans="1:17" ht="13.5" customHeight="1">
      <c r="A73" s="481"/>
      <c r="B73" s="481"/>
      <c r="C73" s="481"/>
      <c r="D73" s="481"/>
      <c r="E73" s="481"/>
      <c r="F73" s="339"/>
      <c r="G73" s="340" t="str">
        <f>IF(ISNUMBER(E73),E73/'Bulk DivVar Analysis'!$C$60,"")</f>
        <v/>
      </c>
      <c r="H73" s="338" t="str">
        <f>IF(ISNUMBER(E73), IF(G73&gt;'Bulk DivVar Analysis'!$D$62,"Pass","Fail"),"")</f>
        <v/>
      </c>
      <c r="I73" s="338" t="str">
        <f t="shared" si="3"/>
        <v/>
      </c>
      <c r="J73" s="339"/>
      <c r="K73" s="339"/>
      <c r="L73" s="339"/>
      <c r="M73" s="339"/>
      <c r="N73" s="339"/>
      <c r="O73" s="339"/>
      <c r="P73" s="339"/>
      <c r="Q73" s="339"/>
    </row>
    <row r="74" spans="1:17" ht="13.5" customHeight="1">
      <c r="A74" s="481"/>
      <c r="B74" s="481"/>
      <c r="C74" s="481"/>
      <c r="D74" s="481"/>
      <c r="E74" s="481"/>
      <c r="F74" s="339"/>
      <c r="G74" s="340" t="str">
        <f>IF(ISNUMBER(E74),E74/'Bulk DivVar Analysis'!$C$60,"")</f>
        <v/>
      </c>
      <c r="H74" s="338" t="str">
        <f>IF(ISNUMBER(E74), IF(G74&gt;'Bulk DivVar Analysis'!$D$62,"Pass","Fail"),"")</f>
        <v/>
      </c>
      <c r="I74" s="338" t="str">
        <f t="shared" si="3"/>
        <v/>
      </c>
      <c r="J74" s="339"/>
      <c r="K74" s="339"/>
      <c r="L74" s="339"/>
      <c r="M74" s="339"/>
      <c r="N74" s="339"/>
      <c r="O74" s="339"/>
      <c r="P74" s="339"/>
      <c r="Q74" s="339"/>
    </row>
    <row r="75" spans="1:17" ht="13.5" customHeight="1">
      <c r="A75" s="481"/>
      <c r="B75" s="481"/>
      <c r="C75" s="481"/>
      <c r="D75" s="481"/>
      <c r="E75" s="481"/>
      <c r="F75" s="339"/>
      <c r="G75" s="340" t="str">
        <f>IF(ISNUMBER(E75),E75/'Bulk DivVar Analysis'!$C$60,"")</f>
        <v/>
      </c>
      <c r="H75" s="338" t="str">
        <f>IF(ISNUMBER(E75), IF(G75&gt;'Bulk DivVar Analysis'!$D$62,"Pass","Fail"),"")</f>
        <v/>
      </c>
      <c r="I75" s="338" t="str">
        <f t="shared" si="3"/>
        <v/>
      </c>
      <c r="J75" s="339"/>
      <c r="K75" s="339"/>
      <c r="L75" s="339"/>
      <c r="M75" s="339"/>
      <c r="N75" s="339"/>
      <c r="O75" s="339"/>
      <c r="P75" s="339"/>
      <c r="Q75" s="339"/>
    </row>
    <row r="76" spans="1:17" ht="13.5" customHeight="1">
      <c r="A76" s="481"/>
      <c r="B76" s="481"/>
      <c r="C76" s="481"/>
      <c r="D76" s="481"/>
      <c r="E76" s="481"/>
      <c r="F76" s="339"/>
      <c r="G76" s="340" t="str">
        <f>IF(ISNUMBER(E76),E76/'Bulk DivVar Analysis'!$C$60,"")</f>
        <v/>
      </c>
      <c r="H76" s="338" t="str">
        <f>IF(ISNUMBER(E76), IF(G76&gt;'Bulk DivVar Analysis'!$D$62,"Pass","Fail"),"")</f>
        <v/>
      </c>
      <c r="I76" s="338" t="str">
        <f t="shared" si="3"/>
        <v/>
      </c>
      <c r="J76" s="339"/>
      <c r="K76" s="339"/>
      <c r="L76" s="339"/>
      <c r="M76" s="339"/>
      <c r="N76" s="339"/>
      <c r="O76" s="339"/>
      <c r="P76" s="339"/>
      <c r="Q76" s="339"/>
    </row>
    <row r="77" spans="1:17" ht="13.5" customHeight="1">
      <c r="A77" s="481"/>
      <c r="B77" s="481"/>
      <c r="C77" s="481"/>
      <c r="D77" s="481"/>
      <c r="E77" s="481"/>
      <c r="F77" s="339"/>
      <c r="G77" s="340" t="str">
        <f>IF(ISNUMBER(E77),E77/'Bulk DivVar Analysis'!$C$60,"")</f>
        <v/>
      </c>
      <c r="H77" s="338" t="str">
        <f>IF(ISNUMBER(E77), IF(G77&gt;'Bulk DivVar Analysis'!$D$62,"Pass","Fail"),"")</f>
        <v/>
      </c>
      <c r="I77" s="338" t="str">
        <f t="shared" si="3"/>
        <v/>
      </c>
      <c r="J77" s="339"/>
      <c r="K77" s="339"/>
      <c r="L77" s="339"/>
      <c r="M77" s="339"/>
      <c r="N77" s="339"/>
      <c r="O77" s="339"/>
      <c r="P77" s="339"/>
      <c r="Q77" s="339"/>
    </row>
    <row r="78" spans="1:17" ht="13.5" customHeight="1">
      <c r="A78" s="481"/>
      <c r="B78" s="481"/>
      <c r="C78" s="481"/>
      <c r="D78" s="481"/>
      <c r="E78" s="481"/>
      <c r="F78" s="339"/>
      <c r="G78" s="340" t="str">
        <f>IF(ISNUMBER(E78),E78/'Bulk DivVar Analysis'!$C$60,"")</f>
        <v/>
      </c>
      <c r="H78" s="338" t="str">
        <f>IF(ISNUMBER(E78), IF(G78&gt;'Bulk DivVar Analysis'!$D$62,"Pass","Fail"),"")</f>
        <v/>
      </c>
      <c r="I78" s="338" t="str">
        <f t="shared" si="3"/>
        <v/>
      </c>
      <c r="J78" s="339"/>
      <c r="K78" s="339"/>
      <c r="L78" s="339"/>
      <c r="M78" s="339"/>
      <c r="N78" s="339"/>
      <c r="O78" s="339"/>
      <c r="P78" s="339"/>
      <c r="Q78" s="339"/>
    </row>
    <row r="79" spans="1:17" ht="13.5" customHeight="1">
      <c r="A79" s="481"/>
      <c r="B79" s="481"/>
      <c r="C79" s="481"/>
      <c r="D79" s="481"/>
      <c r="E79" s="481"/>
      <c r="F79" s="339"/>
      <c r="G79" s="340" t="str">
        <f>IF(ISNUMBER(E79),E79/'Bulk DivVar Analysis'!$C$60,"")</f>
        <v/>
      </c>
      <c r="H79" s="338" t="str">
        <f>IF(ISNUMBER(E79), IF(G79&gt;'Bulk DivVar Analysis'!$D$62,"Pass","Fail"),"")</f>
        <v/>
      </c>
      <c r="I79" s="338" t="str">
        <f t="shared" si="3"/>
        <v/>
      </c>
      <c r="J79" s="339"/>
      <c r="K79" s="339"/>
      <c r="L79" s="339"/>
      <c r="M79" s="339"/>
      <c r="N79" s="339"/>
      <c r="O79" s="339"/>
      <c r="P79" s="339"/>
      <c r="Q79" s="339"/>
    </row>
    <row r="80" spans="1:17" ht="13.5" customHeight="1">
      <c r="A80" s="481"/>
      <c r="B80" s="481"/>
      <c r="C80" s="481"/>
      <c r="D80" s="481"/>
      <c r="E80" s="481"/>
      <c r="F80" s="339"/>
      <c r="G80" s="340" t="str">
        <f>IF(ISNUMBER(E80),E80/'Bulk DivVar Analysis'!$C$60,"")</f>
        <v/>
      </c>
      <c r="H80" s="338" t="str">
        <f>IF(ISNUMBER(E80), IF(G80&gt;'Bulk DivVar Analysis'!$D$62,"Pass","Fail"),"")</f>
        <v/>
      </c>
      <c r="I80" s="338" t="str">
        <f t="shared" si="3"/>
        <v/>
      </c>
      <c r="J80" s="339"/>
      <c r="K80" s="339"/>
      <c r="L80" s="339"/>
      <c r="M80" s="339"/>
      <c r="N80" s="339"/>
      <c r="O80" s="339"/>
      <c r="P80" s="339"/>
      <c r="Q80" s="339"/>
    </row>
    <row r="81" spans="1:17" ht="13.5" customHeight="1">
      <c r="A81" s="481"/>
      <c r="B81" s="481"/>
      <c r="C81" s="481"/>
      <c r="D81" s="481"/>
      <c r="E81" s="481"/>
      <c r="F81" s="339"/>
      <c r="G81" s="340" t="str">
        <f>IF(ISNUMBER(E81),E81/'Bulk DivVar Analysis'!$C$60,"")</f>
        <v/>
      </c>
      <c r="H81" s="338" t="str">
        <f>IF(ISNUMBER(E81), IF(G81&gt;'Bulk DivVar Analysis'!$D$62,"Pass","Fail"),"")</f>
        <v/>
      </c>
      <c r="I81" s="338" t="str">
        <f t="shared" si="3"/>
        <v/>
      </c>
      <c r="J81" s="339"/>
      <c r="K81" s="339"/>
      <c r="L81" s="339"/>
      <c r="M81" s="339"/>
      <c r="N81" s="339"/>
      <c r="O81" s="339"/>
      <c r="P81" s="339"/>
      <c r="Q81" s="339"/>
    </row>
    <row r="82" spans="1:17" ht="13.5" customHeight="1">
      <c r="A82" s="481"/>
      <c r="B82" s="481"/>
      <c r="C82" s="481"/>
      <c r="D82" s="481"/>
      <c r="E82" s="481"/>
      <c r="F82" s="339"/>
      <c r="G82" s="340" t="str">
        <f>IF(ISNUMBER(E82),E82/'Bulk DivVar Analysis'!$C$60,"")</f>
        <v/>
      </c>
      <c r="H82" s="338" t="str">
        <f>IF(ISNUMBER(E82), IF(G82&gt;'Bulk DivVar Analysis'!$D$62,"Pass","Fail"),"")</f>
        <v/>
      </c>
      <c r="I82" s="338" t="str">
        <f t="shared" si="3"/>
        <v/>
      </c>
      <c r="J82" s="339"/>
      <c r="K82" s="339"/>
      <c r="L82" s="339"/>
      <c r="M82" s="339"/>
      <c r="N82" s="339"/>
      <c r="O82" s="339"/>
      <c r="P82" s="339"/>
      <c r="Q82" s="339"/>
    </row>
    <row r="83" spans="1:17" ht="13.5" customHeight="1">
      <c r="A83" s="481"/>
      <c r="B83" s="481"/>
      <c r="C83" s="481"/>
      <c r="D83" s="481"/>
      <c r="E83" s="481"/>
      <c r="F83" s="339"/>
      <c r="G83" s="340" t="str">
        <f>IF(ISNUMBER(E83),E83/'Bulk DivVar Analysis'!$C$60,"")</f>
        <v/>
      </c>
      <c r="H83" s="338" t="str">
        <f>IF(ISNUMBER(E83), IF(G83&gt;'Bulk DivVar Analysis'!$D$62,"Pass","Fail"),"")</f>
        <v/>
      </c>
      <c r="I83" s="338" t="str">
        <f t="shared" si="3"/>
        <v/>
      </c>
      <c r="J83" s="339"/>
      <c r="K83" s="339"/>
      <c r="L83" s="339"/>
      <c r="M83" s="339"/>
      <c r="N83" s="339"/>
      <c r="O83" s="339"/>
      <c r="P83" s="339"/>
      <c r="Q83" s="339"/>
    </row>
    <row r="84" spans="1:17" ht="13.5" customHeight="1">
      <c r="A84" s="481"/>
      <c r="B84" s="481"/>
      <c r="C84" s="481"/>
      <c r="D84" s="481"/>
      <c r="E84" s="481"/>
      <c r="F84" s="339"/>
      <c r="G84" s="340" t="str">
        <f>IF(ISNUMBER(E84),E84/'Bulk DivVar Analysis'!$C$60,"")</f>
        <v/>
      </c>
      <c r="H84" s="338" t="str">
        <f>IF(ISNUMBER(E84), IF(G84&gt;'Bulk DivVar Analysis'!$D$62,"Pass","Fail"),"")</f>
        <v/>
      </c>
      <c r="I84" s="338" t="str">
        <f t="shared" si="3"/>
        <v/>
      </c>
      <c r="J84" s="339"/>
      <c r="K84" s="339"/>
      <c r="L84" s="339"/>
      <c r="M84" s="339"/>
      <c r="N84" s="339"/>
      <c r="O84" s="339"/>
      <c r="P84" s="339"/>
      <c r="Q84" s="339"/>
    </row>
    <row r="85" spans="1:17" ht="13.5" customHeight="1">
      <c r="A85" s="481"/>
      <c r="B85" s="481"/>
      <c r="C85" s="481"/>
      <c r="D85" s="481"/>
      <c r="E85" s="481"/>
      <c r="F85" s="339"/>
      <c r="G85" s="340" t="str">
        <f>IF(ISNUMBER(E85),E85/'Bulk DivVar Analysis'!$C$60,"")</f>
        <v/>
      </c>
      <c r="H85" s="338" t="str">
        <f>IF(ISNUMBER(E85), IF(G85&gt;'Bulk DivVar Analysis'!$D$62,"Pass","Fail"),"")</f>
        <v/>
      </c>
      <c r="I85" s="338" t="str">
        <f t="shared" si="3"/>
        <v/>
      </c>
      <c r="J85" s="339"/>
      <c r="K85" s="339"/>
      <c r="L85" s="339"/>
      <c r="M85" s="339"/>
      <c r="N85" s="339"/>
      <c r="O85" s="339"/>
      <c r="P85" s="339"/>
      <c r="Q85" s="339"/>
    </row>
    <row r="86" spans="1:17" ht="13.5" customHeight="1">
      <c r="A86" s="481"/>
      <c r="B86" s="481"/>
      <c r="C86" s="481"/>
      <c r="D86" s="481"/>
      <c r="E86" s="481"/>
      <c r="F86" s="339"/>
      <c r="G86" s="340" t="str">
        <f>IF(ISNUMBER(E86),E86/'Bulk DivVar Analysis'!$C$60,"")</f>
        <v/>
      </c>
      <c r="H86" s="338" t="str">
        <f>IF(ISNUMBER(E86), IF(G86&gt;'Bulk DivVar Analysis'!$D$62,"Pass","Fail"),"")</f>
        <v/>
      </c>
      <c r="I86" s="338" t="str">
        <f t="shared" si="3"/>
        <v/>
      </c>
      <c r="J86" s="339"/>
      <c r="K86" s="339"/>
      <c r="L86" s="339"/>
      <c r="M86" s="339"/>
      <c r="N86" s="339"/>
      <c r="O86" s="339"/>
      <c r="P86" s="339"/>
      <c r="Q86" s="339"/>
    </row>
    <row r="87" spans="1:17" ht="13.5" customHeight="1">
      <c r="A87" s="481"/>
      <c r="B87" s="481"/>
      <c r="C87" s="481"/>
      <c r="D87" s="481"/>
      <c r="E87" s="481"/>
      <c r="F87" s="339"/>
      <c r="G87" s="340" t="str">
        <f>IF(ISNUMBER(E87),E87/'Bulk DivVar Analysis'!$C$60,"")</f>
        <v/>
      </c>
      <c r="H87" s="338" t="str">
        <f>IF(ISNUMBER(E87), IF(G87&gt;'Bulk DivVar Analysis'!$D$62,"Pass","Fail"),"")</f>
        <v/>
      </c>
      <c r="I87" s="338" t="str">
        <f t="shared" si="3"/>
        <v/>
      </c>
      <c r="J87" s="339"/>
      <c r="K87" s="339"/>
      <c r="L87" s="339"/>
      <c r="M87" s="339"/>
      <c r="N87" s="339"/>
      <c r="O87" s="339"/>
      <c r="P87" s="339"/>
      <c r="Q87" s="339"/>
    </row>
    <row r="88" spans="1:17" ht="13.5" customHeight="1">
      <c r="A88" s="481"/>
      <c r="B88" s="481"/>
      <c r="C88" s="481"/>
      <c r="D88" s="481"/>
      <c r="E88" s="481"/>
      <c r="F88" s="339"/>
      <c r="G88" s="340" t="str">
        <f>IF(ISNUMBER(E88),E88/'Bulk DivVar Analysis'!$C$60,"")</f>
        <v/>
      </c>
      <c r="H88" s="338" t="str">
        <f>IF(ISNUMBER(E88), IF(G88&gt;'Bulk DivVar Analysis'!$D$62,"Pass","Fail"),"")</f>
        <v/>
      </c>
      <c r="I88" s="338" t="str">
        <f t="shared" si="3"/>
        <v/>
      </c>
      <c r="J88" s="339"/>
      <c r="K88" s="339"/>
      <c r="L88" s="339"/>
      <c r="M88" s="339"/>
      <c r="N88" s="339"/>
      <c r="O88" s="339"/>
      <c r="P88" s="339"/>
      <c r="Q88" s="339"/>
    </row>
    <row r="89" spans="1:17" ht="13.5" customHeight="1">
      <c r="A89" s="481"/>
      <c r="B89" s="481"/>
      <c r="C89" s="481"/>
      <c r="D89" s="481"/>
      <c r="E89" s="481"/>
      <c r="F89" s="339"/>
      <c r="G89" s="340" t="str">
        <f>IF(ISNUMBER(E89),E89/'Bulk DivVar Analysis'!$C$60,"")</f>
        <v/>
      </c>
      <c r="H89" s="338" t="str">
        <f>IF(ISNUMBER(E89), IF(G89&gt;'Bulk DivVar Analysis'!$D$62,"Pass","Fail"),"")</f>
        <v/>
      </c>
      <c r="I89" s="338" t="str">
        <f t="shared" si="3"/>
        <v/>
      </c>
      <c r="J89" s="339"/>
      <c r="K89" s="339"/>
      <c r="L89" s="339"/>
      <c r="M89" s="339"/>
      <c r="N89" s="339"/>
      <c r="O89" s="339"/>
      <c r="P89" s="339"/>
      <c r="Q89" s="339"/>
    </row>
    <row r="90" spans="1:17" ht="13.5" customHeight="1">
      <c r="A90" s="481"/>
      <c r="B90" s="481"/>
      <c r="C90" s="481"/>
      <c r="D90" s="481"/>
      <c r="E90" s="481"/>
      <c r="F90" s="339"/>
      <c r="G90" s="340" t="str">
        <f>IF(ISNUMBER(E90),E90/'Bulk DivVar Analysis'!$C$60,"")</f>
        <v/>
      </c>
      <c r="H90" s="338" t="str">
        <f>IF(ISNUMBER(E90), IF(G90&gt;'Bulk DivVar Analysis'!$D$62,"Pass","Fail"),"")</f>
        <v/>
      </c>
      <c r="I90" s="338" t="str">
        <f t="shared" si="3"/>
        <v/>
      </c>
      <c r="J90" s="339"/>
      <c r="K90" s="339"/>
      <c r="L90" s="339"/>
      <c r="M90" s="339"/>
      <c r="N90" s="339"/>
      <c r="O90" s="339"/>
      <c r="P90" s="339"/>
      <c r="Q90" s="339"/>
    </row>
    <row r="91" spans="1:17" ht="13.5" customHeight="1">
      <c r="A91" s="481"/>
      <c r="B91" s="481"/>
      <c r="C91" s="481"/>
      <c r="D91" s="481"/>
      <c r="E91" s="481"/>
      <c r="F91" s="339"/>
      <c r="G91" s="340" t="str">
        <f>IF(ISNUMBER(E91),E91/'Bulk DivVar Analysis'!$C$60,"")</f>
        <v/>
      </c>
      <c r="H91" s="338" t="str">
        <f>IF(ISNUMBER(E91), IF(G91&gt;'Bulk DivVar Analysis'!$D$62,"Pass","Fail"),"")</f>
        <v/>
      </c>
      <c r="I91" s="338" t="str">
        <f t="shared" si="3"/>
        <v/>
      </c>
      <c r="J91" s="339"/>
      <c r="K91" s="339"/>
      <c r="L91" s="339"/>
      <c r="M91" s="339"/>
      <c r="N91" s="339"/>
      <c r="O91" s="339"/>
      <c r="P91" s="339"/>
      <c r="Q91" s="339"/>
    </row>
    <row r="92" spans="1:17" ht="13.5" customHeight="1">
      <c r="A92" s="481"/>
      <c r="B92" s="481"/>
      <c r="C92" s="481"/>
      <c r="D92" s="481"/>
      <c r="E92" s="481"/>
      <c r="F92" s="339"/>
      <c r="G92" s="340" t="str">
        <f>IF(ISNUMBER(E92),E92/'Bulk DivVar Analysis'!$C$60,"")</f>
        <v/>
      </c>
      <c r="H92" s="338" t="str">
        <f>IF(ISNUMBER(E92), IF(G92&gt;'Bulk DivVar Analysis'!$D$62,"Pass","Fail"),"")</f>
        <v/>
      </c>
      <c r="I92" s="338" t="str">
        <f t="shared" si="3"/>
        <v/>
      </c>
      <c r="J92" s="339"/>
      <c r="K92" s="339"/>
      <c r="L92" s="339"/>
      <c r="M92" s="339"/>
      <c r="N92" s="339"/>
      <c r="O92" s="339"/>
      <c r="P92" s="339"/>
      <c r="Q92" s="339"/>
    </row>
    <row r="93" spans="1:17" ht="13.5" customHeight="1">
      <c r="A93" s="481"/>
      <c r="B93" s="481"/>
      <c r="C93" s="481"/>
      <c r="D93" s="481"/>
      <c r="E93" s="481"/>
      <c r="F93" s="339"/>
      <c r="G93" s="340" t="str">
        <f>IF(ISNUMBER(E93),E93/'Bulk DivVar Analysis'!$C$60,"")</f>
        <v/>
      </c>
      <c r="H93" s="338" t="str">
        <f>IF(ISNUMBER(E93), IF(G93&gt;'Bulk DivVar Analysis'!$D$62,"Pass","Fail"),"")</f>
        <v/>
      </c>
      <c r="I93" s="338" t="str">
        <f t="shared" si="3"/>
        <v/>
      </c>
      <c r="J93" s="339"/>
      <c r="K93" s="339"/>
      <c r="L93" s="339"/>
      <c r="M93" s="339"/>
      <c r="N93" s="339"/>
      <c r="O93" s="339"/>
      <c r="P93" s="339"/>
      <c r="Q93" s="339"/>
    </row>
    <row r="94" spans="1:17" ht="13.5" customHeight="1">
      <c r="A94" s="481"/>
      <c r="B94" s="481"/>
      <c r="C94" s="481"/>
      <c r="D94" s="481"/>
      <c r="E94" s="481"/>
      <c r="F94" s="339"/>
      <c r="G94" s="340" t="str">
        <f>IF(ISNUMBER(E94),E94/'Bulk DivVar Analysis'!$C$60,"")</f>
        <v/>
      </c>
      <c r="H94" s="338" t="str">
        <f>IF(ISNUMBER(E94), IF(G94&gt;'Bulk DivVar Analysis'!$D$62,"Pass","Fail"),"")</f>
        <v/>
      </c>
      <c r="I94" s="338" t="str">
        <f t="shared" si="3"/>
        <v/>
      </c>
      <c r="J94" s="339"/>
      <c r="K94" s="339"/>
      <c r="L94" s="339"/>
      <c r="M94" s="339"/>
      <c r="N94" s="339"/>
      <c r="O94" s="339"/>
      <c r="P94" s="339"/>
      <c r="Q94" s="339"/>
    </row>
    <row r="95" spans="1:17" ht="13.5" customHeight="1">
      <c r="A95" s="481"/>
      <c r="B95" s="481"/>
      <c r="C95" s="481"/>
      <c r="D95" s="481"/>
      <c r="E95" s="481"/>
      <c r="F95" s="339"/>
      <c r="G95" s="340" t="str">
        <f>IF(ISNUMBER(E95),E95/'Bulk DivVar Analysis'!$C$60,"")</f>
        <v/>
      </c>
      <c r="H95" s="338" t="str">
        <f>IF(ISNUMBER(E95), IF(G95&gt;'Bulk DivVar Analysis'!$D$62,"Pass","Fail"),"")</f>
        <v/>
      </c>
      <c r="I95" s="338" t="str">
        <f t="shared" si="3"/>
        <v/>
      </c>
      <c r="J95" s="339"/>
      <c r="K95" s="339"/>
      <c r="L95" s="339"/>
      <c r="M95" s="339"/>
      <c r="N95" s="339"/>
      <c r="O95" s="339"/>
      <c r="P95" s="339"/>
      <c r="Q95" s="339"/>
    </row>
    <row r="96" spans="1:17" ht="13.5" customHeight="1">
      <c r="A96" s="481"/>
      <c r="B96" s="481"/>
      <c r="C96" s="481"/>
      <c r="D96" s="481"/>
      <c r="E96" s="481"/>
      <c r="F96" s="339"/>
      <c r="G96" s="340" t="str">
        <f>IF(ISNUMBER(E96),E96/'Bulk DivVar Analysis'!$C$60,"")</f>
        <v/>
      </c>
      <c r="H96" s="338" t="str">
        <f>IF(ISNUMBER(E96), IF(G96&gt;'Bulk DivVar Analysis'!$D$62,"Pass","Fail"),"")</f>
        <v/>
      </c>
      <c r="I96" s="338" t="str">
        <f t="shared" si="3"/>
        <v/>
      </c>
      <c r="J96" s="339"/>
      <c r="K96" s="339"/>
      <c r="L96" s="339"/>
      <c r="M96" s="339"/>
      <c r="N96" s="339"/>
      <c r="O96" s="339"/>
      <c r="P96" s="339"/>
      <c r="Q96" s="339"/>
    </row>
    <row r="97" spans="1:17" ht="13.5" customHeight="1">
      <c r="A97" s="481"/>
      <c r="B97" s="481"/>
      <c r="C97" s="481"/>
      <c r="D97" s="481"/>
      <c r="E97" s="481"/>
      <c r="F97" s="339"/>
      <c r="G97" s="340" t="str">
        <f>IF(ISNUMBER(E97),E97/'Bulk DivVar Analysis'!$C$60,"")</f>
        <v/>
      </c>
      <c r="H97" s="338" t="str">
        <f>IF(ISNUMBER(E97), IF(G97&gt;'Bulk DivVar Analysis'!$D$62,"Pass","Fail"),"")</f>
        <v/>
      </c>
      <c r="I97" s="338" t="str">
        <f t="shared" si="3"/>
        <v/>
      </c>
      <c r="J97" s="339"/>
      <c r="K97" s="339"/>
      <c r="L97" s="339"/>
      <c r="M97" s="339"/>
      <c r="N97" s="339"/>
      <c r="O97" s="339"/>
      <c r="P97" s="339"/>
      <c r="Q97" s="339"/>
    </row>
    <row r="98" spans="1:17" ht="13.5" customHeight="1">
      <c r="A98" s="481"/>
      <c r="B98" s="481"/>
      <c r="C98" s="481"/>
      <c r="D98" s="481"/>
      <c r="E98" s="481"/>
      <c r="F98" s="339"/>
      <c r="G98" s="340" t="str">
        <f>IF(ISNUMBER(E98),E98/'Bulk DivVar Analysis'!$C$60,"")</f>
        <v/>
      </c>
      <c r="H98" s="338" t="str">
        <f>IF(ISNUMBER(E98), IF(G98&gt;'Bulk DivVar Analysis'!$D$62,"Pass","Fail"),"")</f>
        <v/>
      </c>
      <c r="I98" s="338" t="str">
        <f t="shared" si="3"/>
        <v/>
      </c>
      <c r="J98" s="339"/>
      <c r="K98" s="339"/>
      <c r="L98" s="339"/>
      <c r="M98" s="339"/>
      <c r="N98" s="339"/>
      <c r="O98" s="339"/>
      <c r="P98" s="339"/>
      <c r="Q98" s="339"/>
    </row>
    <row r="99" spans="1:17" ht="13.5" customHeight="1">
      <c r="A99" s="481"/>
      <c r="B99" s="481"/>
      <c r="C99" s="481"/>
      <c r="D99" s="481"/>
      <c r="E99" s="481"/>
      <c r="F99" s="339"/>
      <c r="G99" s="340" t="str">
        <f>IF(ISNUMBER(E99),E99/'Bulk DivVar Analysis'!$C$60,"")</f>
        <v/>
      </c>
      <c r="H99" s="338" t="str">
        <f>IF(ISNUMBER(E99), IF(G99&gt;'Bulk DivVar Analysis'!$D$62,"Pass","Fail"),"")</f>
        <v/>
      </c>
      <c r="I99" s="338" t="str">
        <f t="shared" si="3"/>
        <v/>
      </c>
      <c r="J99" s="339"/>
      <c r="K99" s="339"/>
      <c r="L99" s="339"/>
      <c r="M99" s="339"/>
      <c r="N99" s="339"/>
      <c r="O99" s="339"/>
      <c r="P99" s="339"/>
      <c r="Q99" s="339"/>
    </row>
    <row r="100" spans="1:17" ht="13.5" customHeight="1">
      <c r="A100" s="481"/>
      <c r="B100" s="481"/>
      <c r="C100" s="481"/>
      <c r="D100" s="481"/>
      <c r="E100" s="481"/>
      <c r="F100" s="339"/>
      <c r="G100" s="340" t="str">
        <f>IF(ISNUMBER(E100),E100/'Bulk DivVar Analysis'!$C$60,"")</f>
        <v/>
      </c>
      <c r="H100" s="338" t="str">
        <f>IF(ISNUMBER(E100), IF(G100&gt;'Bulk DivVar Analysis'!$D$62,"Pass","Fail"),"")</f>
        <v/>
      </c>
      <c r="I100" s="338" t="str">
        <f t="shared" si="3"/>
        <v/>
      </c>
      <c r="J100" s="339"/>
      <c r="K100" s="339"/>
      <c r="L100" s="339"/>
      <c r="M100" s="339"/>
      <c r="N100" s="339"/>
      <c r="O100" s="339"/>
      <c r="P100" s="339"/>
      <c r="Q100" s="339"/>
    </row>
    <row r="101" spans="1:17" ht="13.5" customHeight="1">
      <c r="A101" s="481"/>
      <c r="B101" s="481"/>
      <c r="C101" s="481"/>
      <c r="D101" s="481"/>
      <c r="E101" s="481"/>
      <c r="F101" s="339"/>
      <c r="G101" s="340" t="str">
        <f>IF(ISNUMBER(E101),E101/'Bulk DivVar Analysis'!$C$60,"")</f>
        <v/>
      </c>
      <c r="H101" s="338" t="str">
        <f>IF(ISNUMBER(E101), IF(G101&gt;'Bulk DivVar Analysis'!$D$62,"Pass","Fail"),"")</f>
        <v/>
      </c>
      <c r="I101" s="338" t="str">
        <f t="shared" si="3"/>
        <v/>
      </c>
      <c r="J101" s="339"/>
      <c r="K101" s="339"/>
      <c r="L101" s="339"/>
      <c r="M101" s="339"/>
      <c r="N101" s="339"/>
      <c r="O101" s="339"/>
      <c r="P101" s="339"/>
      <c r="Q101" s="339"/>
    </row>
    <row r="102" spans="1:17" ht="13.5" customHeight="1">
      <c r="A102" s="481"/>
      <c r="B102" s="481"/>
      <c r="C102" s="481"/>
      <c r="D102" s="481"/>
      <c r="E102" s="481"/>
      <c r="F102" s="339"/>
      <c r="G102" s="340" t="str">
        <f>IF(ISNUMBER(E102),E102/'Bulk DivVar Analysis'!$C$60,"")</f>
        <v/>
      </c>
      <c r="H102" s="338" t="str">
        <f>IF(ISNUMBER(E102), IF(G102&gt;'Bulk DivVar Analysis'!$D$62,"Pass","Fail"),"")</f>
        <v/>
      </c>
      <c r="I102" s="338" t="str">
        <f t="shared" si="3"/>
        <v/>
      </c>
      <c r="J102" s="339"/>
      <c r="K102" s="339"/>
      <c r="L102" s="339"/>
      <c r="M102" s="339"/>
      <c r="N102" s="339"/>
      <c r="O102" s="339"/>
      <c r="P102" s="339"/>
      <c r="Q102" s="339"/>
    </row>
    <row r="103" spans="1:17" ht="13.5" customHeight="1">
      <c r="A103" s="481"/>
      <c r="B103" s="481"/>
      <c r="C103" s="481"/>
      <c r="D103" s="481"/>
      <c r="E103" s="481"/>
      <c r="F103" s="339"/>
      <c r="G103" s="340" t="str">
        <f>IF(ISNUMBER(E103),E103/'Bulk DivVar Analysis'!$C$60,"")</f>
        <v/>
      </c>
      <c r="H103" s="338" t="str">
        <f>IF(ISNUMBER(E103), IF(G103&gt;'Bulk DivVar Analysis'!$D$62,"Pass","Fail"),"")</f>
        <v/>
      </c>
      <c r="I103" s="338" t="str">
        <f t="shared" si="3"/>
        <v/>
      </c>
      <c r="J103" s="339"/>
      <c r="K103" s="339"/>
      <c r="L103" s="339"/>
      <c r="M103" s="339"/>
      <c r="N103" s="339"/>
      <c r="O103" s="339"/>
      <c r="P103" s="339"/>
      <c r="Q103" s="339"/>
    </row>
    <row r="104" spans="1:17" ht="13.5" customHeight="1">
      <c r="A104" s="481"/>
      <c r="B104" s="481"/>
      <c r="C104" s="481"/>
      <c r="D104" s="481"/>
      <c r="E104" s="481"/>
      <c r="F104" s="339"/>
      <c r="G104" s="340" t="str">
        <f>IF(ISNUMBER(E104),E104/'Bulk DivVar Analysis'!$C$60,"")</f>
        <v/>
      </c>
      <c r="H104" s="338" t="str">
        <f>IF(ISNUMBER(E104), IF(G104&gt;'Bulk DivVar Analysis'!$D$62,"Pass","Fail"),"")</f>
        <v/>
      </c>
      <c r="I104" s="338" t="str">
        <f t="shared" si="3"/>
        <v/>
      </c>
      <c r="J104" s="339"/>
      <c r="K104" s="339"/>
      <c r="L104" s="339"/>
      <c r="M104" s="339"/>
      <c r="N104" s="339"/>
      <c r="O104" s="339"/>
      <c r="P104" s="339"/>
      <c r="Q104" s="339"/>
    </row>
    <row r="105" spans="1:17" ht="13.5" customHeight="1">
      <c r="A105" s="481"/>
      <c r="B105" s="481"/>
      <c r="C105" s="481"/>
      <c r="D105" s="481"/>
      <c r="E105" s="481"/>
      <c r="F105" s="339"/>
      <c r="G105" s="340" t="str">
        <f>IF(ISNUMBER(E105),E105/'Bulk DivVar Analysis'!$C$60,"")</f>
        <v/>
      </c>
      <c r="H105" s="338" t="str">
        <f>IF(ISNUMBER(E105), IF(G105&gt;'Bulk DivVar Analysis'!$D$62,"Pass","Fail"),"")</f>
        <v/>
      </c>
      <c r="I105" s="338" t="str">
        <f t="shared" si="3"/>
        <v/>
      </c>
      <c r="J105" s="339"/>
      <c r="K105" s="339"/>
      <c r="L105" s="339"/>
      <c r="M105" s="339"/>
      <c r="N105" s="339"/>
      <c r="O105" s="339"/>
      <c r="P105" s="339"/>
      <c r="Q105" s="339"/>
    </row>
    <row r="106" spans="1:17" ht="13.5" customHeight="1">
      <c r="A106" s="481"/>
      <c r="B106" s="481"/>
      <c r="C106" s="481"/>
      <c r="D106" s="481"/>
      <c r="E106" s="481"/>
      <c r="F106" s="339"/>
      <c r="G106" s="340" t="str">
        <f>IF(ISNUMBER(E106),E106/'Bulk DivVar Analysis'!$C$60,"")</f>
        <v/>
      </c>
      <c r="H106" s="338" t="str">
        <f>IF(ISNUMBER(E106), IF(G106&gt;'Bulk DivVar Analysis'!$D$62,"Pass","Fail"),"")</f>
        <v/>
      </c>
      <c r="I106" s="338" t="str">
        <f t="shared" si="3"/>
        <v/>
      </c>
      <c r="J106" s="339"/>
      <c r="K106" s="339"/>
      <c r="L106" s="339"/>
      <c r="M106" s="339"/>
      <c r="N106" s="339"/>
      <c r="O106" s="339"/>
      <c r="P106" s="339"/>
      <c r="Q106" s="339"/>
    </row>
    <row r="107" spans="1:17" ht="13.5" customHeight="1">
      <c r="A107" s="481"/>
      <c r="B107" s="481"/>
      <c r="C107" s="481"/>
      <c r="D107" s="481"/>
      <c r="E107" s="481"/>
      <c r="F107" s="339"/>
      <c r="G107" s="340" t="str">
        <f>IF(ISNUMBER(E107),E107/'Bulk DivVar Analysis'!$C$60,"")</f>
        <v/>
      </c>
      <c r="H107" s="338" t="str">
        <f>IF(ISNUMBER(E107), IF(G107&gt;'Bulk DivVar Analysis'!$D$62,"Pass","Fail"),"")</f>
        <v/>
      </c>
      <c r="I107" s="338" t="str">
        <f t="shared" si="3"/>
        <v/>
      </c>
      <c r="J107" s="339"/>
      <c r="K107" s="339"/>
      <c r="L107" s="339"/>
      <c r="M107" s="339"/>
      <c r="N107" s="339"/>
      <c r="O107" s="339"/>
      <c r="P107" s="339"/>
      <c r="Q107" s="339"/>
    </row>
    <row r="108" spans="1:17" ht="13.5" customHeight="1">
      <c r="A108" s="481"/>
      <c r="B108" s="481"/>
      <c r="C108" s="481"/>
      <c r="D108" s="481"/>
      <c r="E108" s="481"/>
      <c r="F108" s="339"/>
      <c r="G108" s="340" t="str">
        <f>IF(ISNUMBER(E108),E108/'Bulk DivVar Analysis'!$C$60,"")</f>
        <v/>
      </c>
      <c r="H108" s="338" t="str">
        <f>IF(ISNUMBER(E108), IF(G108&gt;'Bulk DivVar Analysis'!$D$62,"Pass","Fail"),"")</f>
        <v/>
      </c>
      <c r="I108" s="338" t="str">
        <f t="shared" si="3"/>
        <v/>
      </c>
      <c r="J108" s="339"/>
      <c r="K108" s="339"/>
      <c r="L108" s="339"/>
      <c r="M108" s="339"/>
      <c r="N108" s="339"/>
      <c r="O108" s="339"/>
      <c r="P108" s="339"/>
      <c r="Q108" s="339"/>
    </row>
    <row r="109" spans="1:17" ht="13.5" customHeight="1">
      <c r="A109" s="481"/>
      <c r="B109" s="481"/>
      <c r="C109" s="481"/>
      <c r="D109" s="481"/>
      <c r="E109" s="481"/>
      <c r="F109" s="339"/>
      <c r="G109" s="340" t="str">
        <f>IF(ISNUMBER(E109),E109/'Bulk DivVar Analysis'!$C$60,"")</f>
        <v/>
      </c>
      <c r="H109" s="338" t="str">
        <f>IF(ISNUMBER(E109), IF(G109&gt;'Bulk DivVar Analysis'!$D$62,"Pass","Fail"),"")</f>
        <v/>
      </c>
      <c r="I109" s="338" t="str">
        <f t="shared" si="3"/>
        <v/>
      </c>
      <c r="J109" s="339"/>
      <c r="K109" s="339"/>
      <c r="L109" s="339"/>
      <c r="M109" s="339"/>
      <c r="N109" s="339"/>
      <c r="O109" s="339"/>
      <c r="P109" s="339"/>
      <c r="Q109" s="339"/>
    </row>
    <row r="110" spans="1:17" ht="13.5" customHeight="1">
      <c r="A110" s="481"/>
      <c r="B110" s="481"/>
      <c r="C110" s="481"/>
      <c r="D110" s="481"/>
      <c r="E110" s="481"/>
      <c r="F110" s="339"/>
      <c r="G110" s="340" t="str">
        <f>IF(ISNUMBER(E110),E110/'Bulk DivVar Analysis'!$C$60,"")</f>
        <v/>
      </c>
      <c r="H110" s="338" t="str">
        <f>IF(ISNUMBER(E110), IF(G110&gt;'Bulk DivVar Analysis'!$D$62,"Pass","Fail"),"")</f>
        <v/>
      </c>
      <c r="I110" s="338" t="str">
        <f t="shared" si="3"/>
        <v/>
      </c>
      <c r="J110" s="339"/>
      <c r="K110" s="339"/>
      <c r="L110" s="339"/>
      <c r="M110" s="339"/>
      <c r="N110" s="339"/>
      <c r="O110" s="339"/>
      <c r="P110" s="339"/>
      <c r="Q110" s="339"/>
    </row>
    <row r="111" spans="1:17" ht="13.5" customHeight="1">
      <c r="A111" s="481"/>
      <c r="B111" s="481"/>
      <c r="C111" s="481"/>
      <c r="D111" s="481"/>
      <c r="E111" s="481"/>
      <c r="F111" s="339"/>
      <c r="G111" s="340" t="str">
        <f>IF(ISNUMBER(E111),E111/'Bulk DivVar Analysis'!$C$60,"")</f>
        <v/>
      </c>
      <c r="H111" s="338" t="str">
        <f>IF(ISNUMBER(E111), IF(G111&gt;'Bulk DivVar Analysis'!$D$62,"Pass","Fail"),"")</f>
        <v/>
      </c>
      <c r="I111" s="338" t="str">
        <f t="shared" si="3"/>
        <v/>
      </c>
      <c r="J111" s="339"/>
      <c r="K111" s="339"/>
      <c r="L111" s="339"/>
      <c r="M111" s="339"/>
      <c r="N111" s="339"/>
      <c r="O111" s="339"/>
      <c r="P111" s="339"/>
      <c r="Q111" s="339"/>
    </row>
    <row r="112" spans="1:17" ht="13.5" customHeight="1">
      <c r="A112" s="481"/>
      <c r="B112" s="481"/>
      <c r="C112" s="481"/>
      <c r="D112" s="481"/>
      <c r="E112" s="481"/>
      <c r="F112" s="339"/>
      <c r="G112" s="340" t="str">
        <f>IF(ISNUMBER(E112),E112/'Bulk DivVar Analysis'!$C$60,"")</f>
        <v/>
      </c>
      <c r="H112" s="338" t="str">
        <f>IF(ISNUMBER(E112), IF(G112&gt;'Bulk DivVar Analysis'!$D$62,"Pass","Fail"),"")</f>
        <v/>
      </c>
      <c r="I112" s="338" t="str">
        <f t="shared" si="3"/>
        <v/>
      </c>
      <c r="J112" s="339"/>
      <c r="K112" s="339"/>
      <c r="L112" s="339"/>
      <c r="M112" s="339"/>
      <c r="N112" s="339"/>
      <c r="O112" s="339"/>
      <c r="P112" s="339"/>
      <c r="Q112" s="339"/>
    </row>
    <row r="113" spans="1:17" ht="13.5" customHeight="1">
      <c r="A113" s="481"/>
      <c r="B113" s="481"/>
      <c r="C113" s="481"/>
      <c r="D113" s="481"/>
      <c r="E113" s="481"/>
      <c r="F113" s="339"/>
      <c r="G113" s="340" t="str">
        <f>IF(ISNUMBER(E113),E113/'Bulk DivVar Analysis'!$C$60,"")</f>
        <v/>
      </c>
      <c r="H113" s="338" t="str">
        <f>IF(ISNUMBER(E113), IF(G113&gt;'Bulk DivVar Analysis'!$D$62,"Pass","Fail"),"")</f>
        <v/>
      </c>
      <c r="I113" s="338" t="str">
        <f t="shared" si="3"/>
        <v/>
      </c>
      <c r="J113" s="339"/>
      <c r="K113" s="339"/>
      <c r="L113" s="339"/>
      <c r="M113" s="339"/>
      <c r="N113" s="339"/>
      <c r="O113" s="339"/>
      <c r="P113" s="339"/>
      <c r="Q113" s="339"/>
    </row>
    <row r="114" spans="1:17" ht="13.5" customHeight="1">
      <c r="A114" s="481"/>
      <c r="B114" s="481"/>
      <c r="C114" s="481"/>
      <c r="D114" s="481"/>
      <c r="E114" s="481"/>
      <c r="F114" s="339"/>
      <c r="G114" s="340" t="str">
        <f>IF(ISNUMBER(E114),E114/'Bulk DivVar Analysis'!$C$60,"")</f>
        <v/>
      </c>
      <c r="H114" s="338" t="str">
        <f>IF(ISNUMBER(E114), IF(G114&gt;'Bulk DivVar Analysis'!$D$62,"Pass","Fail"),"")</f>
        <v/>
      </c>
      <c r="I114" s="338" t="str">
        <f t="shared" si="3"/>
        <v/>
      </c>
      <c r="J114" s="339"/>
      <c r="K114" s="339"/>
      <c r="L114" s="339"/>
      <c r="M114" s="339"/>
      <c r="N114" s="339"/>
      <c r="O114" s="339"/>
      <c r="P114" s="339"/>
      <c r="Q114" s="339"/>
    </row>
    <row r="115" spans="1:17" ht="13.5" customHeight="1">
      <c r="A115" s="481"/>
      <c r="B115" s="481"/>
      <c r="C115" s="481"/>
      <c r="D115" s="481"/>
      <c r="E115" s="481"/>
      <c r="F115" s="339"/>
      <c r="G115" s="340" t="str">
        <f>IF(ISNUMBER(E115),E115/'Bulk DivVar Analysis'!$C$60,"")</f>
        <v/>
      </c>
      <c r="H115" s="338" t="str">
        <f>IF(ISNUMBER(E115), IF(G115&gt;'Bulk DivVar Analysis'!$D$62,"Pass","Fail"),"")</f>
        <v/>
      </c>
      <c r="I115" s="338" t="str">
        <f t="shared" si="3"/>
        <v/>
      </c>
      <c r="J115" s="339"/>
      <c r="K115" s="339"/>
      <c r="L115" s="339"/>
      <c r="M115" s="339"/>
      <c r="N115" s="339"/>
      <c r="O115" s="339"/>
      <c r="P115" s="339"/>
      <c r="Q115" s="339"/>
    </row>
    <row r="116" spans="1:17" ht="13.5" customHeight="1">
      <c r="A116" s="481"/>
      <c r="B116" s="481"/>
      <c r="C116" s="481"/>
      <c r="D116" s="481"/>
      <c r="E116" s="481"/>
      <c r="F116" s="339"/>
      <c r="G116" s="340" t="str">
        <f>IF(ISNUMBER(E116),E116/'Bulk DivVar Analysis'!$C$60,"")</f>
        <v/>
      </c>
      <c r="H116" s="338" t="str">
        <f>IF(ISNUMBER(E116), IF(G116&gt;'Bulk DivVar Analysis'!$D$62,"Pass","Fail"),"")</f>
        <v/>
      </c>
      <c r="I116" s="338" t="str">
        <f t="shared" si="3"/>
        <v/>
      </c>
      <c r="J116" s="339"/>
      <c r="K116" s="339"/>
      <c r="L116" s="339"/>
      <c r="M116" s="339"/>
      <c r="N116" s="339"/>
      <c r="O116" s="339"/>
      <c r="P116" s="339"/>
      <c r="Q116" s="339"/>
    </row>
    <row r="117" spans="1:17" ht="13.5" customHeight="1">
      <c r="A117" s="481"/>
      <c r="B117" s="481"/>
      <c r="C117" s="481"/>
      <c r="D117" s="481"/>
      <c r="E117" s="481"/>
      <c r="F117" s="339"/>
      <c r="G117" s="340" t="str">
        <f>IF(ISNUMBER(E117),E117/'Bulk DivVar Analysis'!$C$60,"")</f>
        <v/>
      </c>
      <c r="H117" s="338" t="str">
        <f>IF(ISNUMBER(E117), IF(G117&gt;'Bulk DivVar Analysis'!$D$62,"Pass","Fail"),"")</f>
        <v/>
      </c>
      <c r="I117" s="338" t="str">
        <f t="shared" si="3"/>
        <v/>
      </c>
      <c r="J117" s="339"/>
      <c r="K117" s="339"/>
      <c r="L117" s="339"/>
      <c r="M117" s="339"/>
      <c r="N117" s="339"/>
      <c r="O117" s="339"/>
      <c r="P117" s="339"/>
      <c r="Q117" s="339"/>
    </row>
    <row r="118" spans="1:17" ht="13.5" customHeight="1">
      <c r="A118" s="481"/>
      <c r="B118" s="481"/>
      <c r="C118" s="481"/>
      <c r="D118" s="481"/>
      <c r="E118" s="481"/>
      <c r="F118" s="339"/>
      <c r="G118" s="340" t="str">
        <f>IF(ISNUMBER(E118),E118/'Bulk DivVar Analysis'!$C$60,"")</f>
        <v/>
      </c>
      <c r="H118" s="338" t="str">
        <f>IF(ISNUMBER(E118), IF(G118&gt;'Bulk DivVar Analysis'!$D$62,"Pass","Fail"),"")</f>
        <v/>
      </c>
      <c r="I118" s="338" t="str">
        <f t="shared" si="3"/>
        <v/>
      </c>
      <c r="J118" s="339"/>
      <c r="K118" s="339"/>
      <c r="L118" s="339"/>
      <c r="M118" s="339"/>
      <c r="N118" s="339"/>
      <c r="O118" s="339"/>
      <c r="P118" s="339"/>
      <c r="Q118" s="339"/>
    </row>
    <row r="119" spans="1:17" ht="13.5" customHeight="1">
      <c r="A119" s="481"/>
      <c r="B119" s="481"/>
      <c r="C119" s="481"/>
      <c r="D119" s="481"/>
      <c r="E119" s="481"/>
      <c r="F119" s="339"/>
      <c r="G119" s="340" t="str">
        <f>IF(ISNUMBER(E119),E119/'Bulk DivVar Analysis'!$C$60,"")</f>
        <v/>
      </c>
      <c r="H119" s="338" t="str">
        <f>IF(ISNUMBER(E119), IF(G119&gt;'Bulk DivVar Analysis'!$D$62,"Pass","Fail"),"")</f>
        <v/>
      </c>
      <c r="I119" s="338" t="str">
        <f t="shared" si="3"/>
        <v/>
      </c>
      <c r="J119" s="339"/>
      <c r="K119" s="339"/>
      <c r="L119" s="339"/>
      <c r="M119" s="339"/>
      <c r="N119" s="339"/>
      <c r="O119" s="339"/>
      <c r="P119" s="339"/>
      <c r="Q119" s="339"/>
    </row>
    <row r="120" spans="1:17" ht="13.5" customHeight="1">
      <c r="A120" s="481"/>
      <c r="B120" s="481"/>
      <c r="C120" s="481"/>
      <c r="D120" s="481"/>
      <c r="E120" s="481"/>
      <c r="F120" s="339"/>
      <c r="G120" s="340" t="str">
        <f>IF(ISNUMBER(E120),E120/'Bulk DivVar Analysis'!$C$60,"")</f>
        <v/>
      </c>
      <c r="H120" s="338" t="str">
        <f>IF(ISNUMBER(E120), IF(G120&gt;'Bulk DivVar Analysis'!$D$62,"Pass","Fail"),"")</f>
        <v/>
      </c>
      <c r="I120" s="338" t="str">
        <f t="shared" si="3"/>
        <v/>
      </c>
      <c r="J120" s="339"/>
      <c r="K120" s="339"/>
      <c r="L120" s="339"/>
      <c r="M120" s="339"/>
      <c r="N120" s="339"/>
      <c r="O120" s="339"/>
      <c r="P120" s="339"/>
      <c r="Q120" s="339"/>
    </row>
    <row r="121" spans="1:17" ht="13.5" customHeight="1">
      <c r="A121" s="481"/>
      <c r="B121" s="481"/>
      <c r="C121" s="481"/>
      <c r="D121" s="481"/>
      <c r="E121" s="481"/>
      <c r="F121" s="339"/>
      <c r="G121" s="340" t="str">
        <f>IF(ISNUMBER(E121),E121/'Bulk DivVar Analysis'!$C$60,"")</f>
        <v/>
      </c>
      <c r="H121" s="338" t="str">
        <f>IF(ISNUMBER(E121), IF(G121&gt;'Bulk DivVar Analysis'!$D$62,"Pass","Fail"),"")</f>
        <v/>
      </c>
      <c r="I121" s="338" t="str">
        <f t="shared" si="3"/>
        <v/>
      </c>
      <c r="J121" s="339"/>
      <c r="K121" s="339"/>
      <c r="L121" s="339"/>
      <c r="M121" s="339"/>
      <c r="N121" s="339"/>
      <c r="O121" s="339"/>
      <c r="P121" s="339"/>
      <c r="Q121" s="339"/>
    </row>
    <row r="122" spans="1:17" ht="13.5" customHeight="1">
      <c r="A122" s="481"/>
      <c r="B122" s="481"/>
      <c r="C122" s="481"/>
      <c r="D122" s="481"/>
      <c r="E122" s="481"/>
      <c r="F122" s="339"/>
      <c r="G122" s="340" t="str">
        <f>IF(ISNUMBER(E122),E122/'Bulk DivVar Analysis'!$C$60,"")</f>
        <v/>
      </c>
      <c r="H122" s="338" t="str">
        <f>IF(ISNUMBER(E122), IF(G122&gt;'Bulk DivVar Analysis'!$D$62,"Pass","Fail"),"")</f>
        <v/>
      </c>
      <c r="I122" s="338" t="str">
        <f t="shared" si="3"/>
        <v/>
      </c>
      <c r="J122" s="339"/>
      <c r="K122" s="339"/>
      <c r="L122" s="339"/>
      <c r="M122" s="339"/>
      <c r="N122" s="339"/>
      <c r="O122" s="339"/>
      <c r="P122" s="339"/>
      <c r="Q122" s="339"/>
    </row>
    <row r="123" spans="1:17" ht="13.5" customHeight="1">
      <c r="A123" s="481"/>
      <c r="B123" s="481"/>
      <c r="C123" s="481"/>
      <c r="D123" s="481"/>
      <c r="E123" s="481"/>
      <c r="F123" s="339"/>
      <c r="G123" s="340" t="str">
        <f>IF(ISNUMBER(E123),E123/'Bulk DivVar Analysis'!$C$60,"")</f>
        <v/>
      </c>
      <c r="H123" s="338" t="str">
        <f>IF(ISNUMBER(E123), IF(G123&gt;'Bulk DivVar Analysis'!$D$62,"Pass","Fail"),"")</f>
        <v/>
      </c>
      <c r="I123" s="338" t="str">
        <f t="shared" si="3"/>
        <v/>
      </c>
      <c r="J123" s="339"/>
      <c r="K123" s="339"/>
      <c r="L123" s="339"/>
      <c r="M123" s="339"/>
      <c r="N123" s="339"/>
      <c r="O123" s="339"/>
      <c r="P123" s="339"/>
      <c r="Q123" s="339"/>
    </row>
    <row r="124" spans="1:17" ht="13.5" customHeight="1">
      <c r="A124" s="481"/>
      <c r="B124" s="481"/>
      <c r="C124" s="481"/>
      <c r="D124" s="481"/>
      <c r="E124" s="481"/>
      <c r="F124" s="339"/>
      <c r="G124" s="340" t="str">
        <f>IF(ISNUMBER(E124),E124/'Bulk DivVar Analysis'!$C$60,"")</f>
        <v/>
      </c>
      <c r="H124" s="338" t="str">
        <f>IF(ISNUMBER(E124), IF(G124&gt;'Bulk DivVar Analysis'!$D$62,"Pass","Fail"),"")</f>
        <v/>
      </c>
      <c r="I124" s="338" t="str">
        <f t="shared" si="3"/>
        <v/>
      </c>
      <c r="J124" s="339"/>
      <c r="K124" s="339"/>
      <c r="L124" s="339"/>
      <c r="M124" s="339"/>
      <c r="N124" s="339"/>
      <c r="O124" s="339"/>
      <c r="P124" s="339"/>
      <c r="Q124" s="339"/>
    </row>
    <row r="125" spans="1:17" ht="13.5" customHeight="1">
      <c r="A125" s="481"/>
      <c r="B125" s="481"/>
      <c r="C125" s="481"/>
      <c r="D125" s="481"/>
      <c r="E125" s="481"/>
      <c r="F125" s="339"/>
      <c r="G125" s="340" t="str">
        <f>IF(ISNUMBER(E125),E125/'Bulk DivVar Analysis'!$C$60,"")</f>
        <v/>
      </c>
      <c r="H125" s="338" t="str">
        <f>IF(ISNUMBER(E125), IF(G125&gt;'Bulk DivVar Analysis'!$D$62,"Pass","Fail"),"")</f>
        <v/>
      </c>
      <c r="I125" s="338" t="str">
        <f t="shared" si="3"/>
        <v/>
      </c>
      <c r="J125" s="339"/>
      <c r="K125" s="339"/>
      <c r="L125" s="339"/>
      <c r="M125" s="339"/>
      <c r="N125" s="339"/>
      <c r="O125" s="339"/>
      <c r="P125" s="339"/>
      <c r="Q125" s="339"/>
    </row>
    <row r="126" spans="1:17" ht="13.5" customHeight="1">
      <c r="A126" s="481"/>
      <c r="B126" s="481"/>
      <c r="C126" s="481"/>
      <c r="D126" s="481"/>
      <c r="E126" s="481"/>
      <c r="F126" s="339"/>
      <c r="G126" s="340" t="str">
        <f>IF(ISNUMBER(E126),E126/'Bulk DivVar Analysis'!$C$60,"")</f>
        <v/>
      </c>
      <c r="H126" s="338" t="str">
        <f>IF(ISNUMBER(E126), IF(G126&gt;'Bulk DivVar Analysis'!$D$62,"Pass","Fail"),"")</f>
        <v/>
      </c>
      <c r="I126" s="338" t="str">
        <f t="shared" si="3"/>
        <v/>
      </c>
      <c r="J126" s="339"/>
      <c r="K126" s="339"/>
      <c r="L126" s="339"/>
      <c r="M126" s="339"/>
      <c r="N126" s="339"/>
      <c r="O126" s="339"/>
      <c r="P126" s="339"/>
      <c r="Q126" s="339"/>
    </row>
    <row r="127" spans="1:17" ht="13.5" customHeight="1">
      <c r="A127" s="481"/>
      <c r="B127" s="481"/>
      <c r="C127" s="481"/>
      <c r="D127" s="481"/>
      <c r="E127" s="481"/>
      <c r="F127" s="339"/>
      <c r="G127" s="340" t="str">
        <f>IF(ISNUMBER(E127),E127/'Bulk DivVar Analysis'!$C$60,"")</f>
        <v/>
      </c>
      <c r="H127" s="338" t="str">
        <f>IF(ISNUMBER(E127), IF(G127&gt;'Bulk DivVar Analysis'!$D$62,"Pass","Fail"),"")</f>
        <v/>
      </c>
      <c r="I127" s="338" t="str">
        <f t="shared" si="3"/>
        <v/>
      </c>
      <c r="J127" s="339"/>
      <c r="K127" s="339"/>
      <c r="L127" s="339"/>
      <c r="M127" s="339"/>
      <c r="N127" s="339"/>
      <c r="O127" s="339"/>
      <c r="P127" s="339"/>
      <c r="Q127" s="339"/>
    </row>
    <row r="128" spans="1:17" ht="13.5" customHeight="1">
      <c r="A128" s="481"/>
      <c r="B128" s="481"/>
      <c r="C128" s="481"/>
      <c r="D128" s="481"/>
      <c r="E128" s="481"/>
      <c r="F128" s="339"/>
      <c r="G128" s="340" t="str">
        <f>IF(ISNUMBER(E128),E128/'Bulk DivVar Analysis'!$C$60,"")</f>
        <v/>
      </c>
      <c r="H128" s="338" t="str">
        <f>IF(ISNUMBER(E128), IF(G128&gt;'Bulk DivVar Analysis'!$D$62,"Pass","Fail"),"")</f>
        <v/>
      </c>
      <c r="I128" s="338" t="str">
        <f t="shared" si="3"/>
        <v/>
      </c>
      <c r="J128" s="339"/>
      <c r="K128" s="339"/>
      <c r="L128" s="339"/>
      <c r="M128" s="339"/>
      <c r="N128" s="339"/>
      <c r="O128" s="339"/>
      <c r="P128" s="339"/>
      <c r="Q128" s="339"/>
    </row>
    <row r="129" spans="1:17" ht="13.5" customHeight="1">
      <c r="A129" s="481"/>
      <c r="B129" s="481"/>
      <c r="C129" s="481"/>
      <c r="D129" s="481"/>
      <c r="E129" s="481"/>
      <c r="F129" s="339"/>
      <c r="G129" s="340" t="str">
        <f>IF(ISNUMBER(E129),E129/'Bulk DivVar Analysis'!$C$60,"")</f>
        <v/>
      </c>
      <c r="H129" s="338" t="str">
        <f>IF(ISNUMBER(E129), IF(G129&gt;'Bulk DivVar Analysis'!$D$62,"Pass","Fail"),"")</f>
        <v/>
      </c>
      <c r="I129" s="338" t="str">
        <f t="shared" si="3"/>
        <v/>
      </c>
      <c r="J129" s="339"/>
      <c r="K129" s="339"/>
      <c r="L129" s="339"/>
      <c r="M129" s="339"/>
      <c r="N129" s="339"/>
      <c r="O129" s="339"/>
      <c r="P129" s="339"/>
      <c r="Q129" s="339"/>
    </row>
    <row r="130" spans="1:17" ht="13.5" customHeight="1">
      <c r="A130" s="481"/>
      <c r="B130" s="481"/>
      <c r="C130" s="481"/>
      <c r="D130" s="481"/>
      <c r="E130" s="481"/>
      <c r="F130" s="339"/>
      <c r="G130" s="340" t="str">
        <f>IF(ISNUMBER(E130),E130/'Bulk DivVar Analysis'!$C$60,"")</f>
        <v/>
      </c>
      <c r="H130" s="338" t="str">
        <f>IF(ISNUMBER(E130), IF(G130&gt;'Bulk DivVar Analysis'!$D$62,"Pass","Fail"),"")</f>
        <v/>
      </c>
      <c r="I130" s="338" t="str">
        <f t="shared" si="3"/>
        <v/>
      </c>
      <c r="J130" s="339"/>
      <c r="K130" s="339"/>
      <c r="L130" s="339"/>
      <c r="M130" s="339"/>
      <c r="N130" s="339"/>
      <c r="O130" s="339"/>
      <c r="P130" s="339"/>
      <c r="Q130" s="339"/>
    </row>
    <row r="131" spans="1:17" ht="13.5" customHeight="1">
      <c r="A131" s="481"/>
      <c r="B131" s="481"/>
      <c r="C131" s="481"/>
      <c r="D131" s="481"/>
      <c r="E131" s="481"/>
      <c r="F131" s="339"/>
      <c r="G131" s="340" t="str">
        <f>IF(ISNUMBER(E131),E131/'Bulk DivVar Analysis'!$C$60,"")</f>
        <v/>
      </c>
      <c r="H131" s="338" t="str">
        <f>IF(ISNUMBER(E131), IF(G131&gt;'Bulk DivVar Analysis'!$D$62,"Pass","Fail"),"")</f>
        <v/>
      </c>
      <c r="I131" s="338" t="str">
        <f t="shared" ref="I131:I194" si="4">_xlfn.TEXTJOIN("_",TRUE,B131,C131)</f>
        <v/>
      </c>
      <c r="J131" s="339"/>
      <c r="K131" s="339"/>
      <c r="L131" s="339"/>
      <c r="M131" s="339"/>
      <c r="N131" s="339"/>
      <c r="O131" s="339"/>
      <c r="P131" s="339"/>
      <c r="Q131" s="339"/>
    </row>
    <row r="132" spans="1:17" ht="13.5" customHeight="1">
      <c r="A132" s="481"/>
      <c r="B132" s="481"/>
      <c r="C132" s="481"/>
      <c r="D132" s="481"/>
      <c r="E132" s="481"/>
      <c r="F132" s="339"/>
      <c r="G132" s="340" t="str">
        <f>IF(ISNUMBER(E132),E132/'Bulk DivVar Analysis'!$C$60,"")</f>
        <v/>
      </c>
      <c r="H132" s="338" t="str">
        <f>IF(ISNUMBER(E132), IF(G132&gt;'Bulk DivVar Analysis'!$D$62,"Pass","Fail"),"")</f>
        <v/>
      </c>
      <c r="I132" s="338" t="str">
        <f t="shared" si="4"/>
        <v/>
      </c>
      <c r="J132" s="339"/>
      <c r="K132" s="339"/>
      <c r="L132" s="339"/>
      <c r="M132" s="339"/>
      <c r="N132" s="339"/>
      <c r="O132" s="339"/>
      <c r="P132" s="339"/>
      <c r="Q132" s="339"/>
    </row>
    <row r="133" spans="1:17" ht="13.5" customHeight="1">
      <c r="A133" s="481"/>
      <c r="B133" s="481"/>
      <c r="C133" s="481"/>
      <c r="D133" s="481"/>
      <c r="E133" s="481"/>
      <c r="F133" s="339"/>
      <c r="G133" s="340" t="str">
        <f>IF(ISNUMBER(E133),E133/'Bulk DivVar Analysis'!$C$60,"")</f>
        <v/>
      </c>
      <c r="H133" s="338" t="str">
        <f>IF(ISNUMBER(E133), IF(G133&gt;'Bulk DivVar Analysis'!$D$62,"Pass","Fail"),"")</f>
        <v/>
      </c>
      <c r="I133" s="338" t="str">
        <f t="shared" si="4"/>
        <v/>
      </c>
      <c r="J133" s="339"/>
      <c r="K133" s="339"/>
      <c r="L133" s="339"/>
      <c r="M133" s="339"/>
      <c r="N133" s="339"/>
      <c r="O133" s="339"/>
      <c r="P133" s="339"/>
      <c r="Q133" s="339"/>
    </row>
    <row r="134" spans="1:17" ht="13.5" customHeight="1">
      <c r="A134" s="481"/>
      <c r="B134" s="481"/>
      <c r="C134" s="481"/>
      <c r="D134" s="481"/>
      <c r="E134" s="481"/>
      <c r="F134" s="339"/>
      <c r="G134" s="340" t="str">
        <f>IF(ISNUMBER(E134),E134/'Bulk DivVar Analysis'!$C$60,"")</f>
        <v/>
      </c>
      <c r="H134" s="338" t="str">
        <f>IF(ISNUMBER(E134), IF(G134&gt;'Bulk DivVar Analysis'!$D$62,"Pass","Fail"),"")</f>
        <v/>
      </c>
      <c r="I134" s="338" t="str">
        <f t="shared" si="4"/>
        <v/>
      </c>
      <c r="J134" s="339"/>
      <c r="K134" s="339"/>
      <c r="L134" s="339"/>
      <c r="M134" s="339"/>
      <c r="N134" s="339"/>
      <c r="O134" s="339"/>
      <c r="P134" s="339"/>
      <c r="Q134" s="339"/>
    </row>
    <row r="135" spans="1:17" ht="13.5" customHeight="1">
      <c r="A135" s="481"/>
      <c r="B135" s="481"/>
      <c r="C135" s="481"/>
      <c r="D135" s="481"/>
      <c r="E135" s="481"/>
      <c r="F135" s="339"/>
      <c r="G135" s="340" t="str">
        <f>IF(ISNUMBER(E135),E135/'Bulk DivVar Analysis'!$C$60,"")</f>
        <v/>
      </c>
      <c r="H135" s="338" t="str">
        <f>IF(ISNUMBER(E135), IF(G135&gt;'Bulk DivVar Analysis'!$D$62,"Pass","Fail"),"")</f>
        <v/>
      </c>
      <c r="I135" s="338" t="str">
        <f t="shared" si="4"/>
        <v/>
      </c>
      <c r="J135" s="339"/>
      <c r="K135" s="339"/>
      <c r="L135" s="339"/>
      <c r="M135" s="339"/>
      <c r="N135" s="339"/>
      <c r="O135" s="339"/>
      <c r="P135" s="339"/>
      <c r="Q135" s="339"/>
    </row>
    <row r="136" spans="1:17" ht="13.5" customHeight="1">
      <c r="A136" s="481"/>
      <c r="B136" s="481"/>
      <c r="C136" s="481"/>
      <c r="D136" s="481"/>
      <c r="E136" s="481"/>
      <c r="F136" s="339"/>
      <c r="G136" s="340" t="str">
        <f>IF(ISNUMBER(E136),E136/'Bulk DivVar Analysis'!$C$60,"")</f>
        <v/>
      </c>
      <c r="H136" s="338" t="str">
        <f>IF(ISNUMBER(E136), IF(G136&gt;'Bulk DivVar Analysis'!$D$62,"Pass","Fail"),"")</f>
        <v/>
      </c>
      <c r="I136" s="338" t="str">
        <f t="shared" si="4"/>
        <v/>
      </c>
      <c r="J136" s="339"/>
      <c r="K136" s="339"/>
      <c r="L136" s="339"/>
      <c r="M136" s="339"/>
      <c r="N136" s="339"/>
      <c r="O136" s="339"/>
      <c r="P136" s="339"/>
      <c r="Q136" s="339"/>
    </row>
    <row r="137" spans="1:17" ht="13.5" customHeight="1">
      <c r="A137" s="481"/>
      <c r="B137" s="481"/>
      <c r="C137" s="481"/>
      <c r="D137" s="481"/>
      <c r="E137" s="481"/>
      <c r="F137" s="339"/>
      <c r="G137" s="340" t="str">
        <f>IF(ISNUMBER(E137),E137/'Bulk DivVar Analysis'!$C$60,"")</f>
        <v/>
      </c>
      <c r="H137" s="338" t="str">
        <f>IF(ISNUMBER(E137), IF(G137&gt;'Bulk DivVar Analysis'!$D$62,"Pass","Fail"),"")</f>
        <v/>
      </c>
      <c r="I137" s="338" t="str">
        <f t="shared" si="4"/>
        <v/>
      </c>
      <c r="J137" s="339"/>
      <c r="K137" s="339"/>
      <c r="L137" s="339"/>
      <c r="M137" s="339"/>
      <c r="N137" s="339"/>
      <c r="O137" s="339"/>
      <c r="P137" s="339"/>
      <c r="Q137" s="339"/>
    </row>
    <row r="138" spans="1:17" ht="13.5" customHeight="1">
      <c r="A138" s="481"/>
      <c r="B138" s="481"/>
      <c r="C138" s="481"/>
      <c r="D138" s="481"/>
      <c r="E138" s="481"/>
      <c r="F138" s="339"/>
      <c r="G138" s="340" t="str">
        <f>IF(ISNUMBER(E138),E138/'Bulk DivVar Analysis'!$C$60,"")</f>
        <v/>
      </c>
      <c r="H138" s="338" t="str">
        <f>IF(ISNUMBER(E138), IF(G138&gt;'Bulk DivVar Analysis'!$D$62,"Pass","Fail"),"")</f>
        <v/>
      </c>
      <c r="I138" s="338" t="str">
        <f t="shared" si="4"/>
        <v/>
      </c>
      <c r="J138" s="339"/>
      <c r="K138" s="339"/>
      <c r="L138" s="339"/>
      <c r="M138" s="339"/>
      <c r="N138" s="339"/>
      <c r="O138" s="339"/>
      <c r="P138" s="339"/>
      <c r="Q138" s="339"/>
    </row>
    <row r="139" spans="1:17" ht="13.5" customHeight="1">
      <c r="A139" s="481"/>
      <c r="B139" s="481"/>
      <c r="C139" s="481"/>
      <c r="D139" s="481"/>
      <c r="E139" s="481"/>
      <c r="F139" s="339"/>
      <c r="G139" s="340" t="str">
        <f>IF(ISNUMBER(E139),E139/'Bulk DivVar Analysis'!$C$60,"")</f>
        <v/>
      </c>
      <c r="H139" s="338" t="str">
        <f>IF(ISNUMBER(E139), IF(G139&gt;'Bulk DivVar Analysis'!$D$62,"Pass","Fail"),"")</f>
        <v/>
      </c>
      <c r="I139" s="338" t="str">
        <f t="shared" si="4"/>
        <v/>
      </c>
      <c r="J139" s="339"/>
      <c r="K139" s="339"/>
      <c r="L139" s="339"/>
      <c r="M139" s="339"/>
      <c r="N139" s="339"/>
      <c r="O139" s="339"/>
      <c r="P139" s="339"/>
      <c r="Q139" s="339"/>
    </row>
    <row r="140" spans="1:17" ht="13.5" customHeight="1">
      <c r="A140" s="481"/>
      <c r="B140" s="481"/>
      <c r="C140" s="481"/>
      <c r="D140" s="481"/>
      <c r="E140" s="481"/>
      <c r="F140" s="339"/>
      <c r="G140" s="340" t="str">
        <f>IF(ISNUMBER(E140),E140/'Bulk DivVar Analysis'!$C$60,"")</f>
        <v/>
      </c>
      <c r="H140" s="338" t="str">
        <f>IF(ISNUMBER(E140), IF(G140&gt;'Bulk DivVar Analysis'!$D$62,"Pass","Fail"),"")</f>
        <v/>
      </c>
      <c r="I140" s="338" t="str">
        <f t="shared" si="4"/>
        <v/>
      </c>
      <c r="J140" s="339"/>
      <c r="K140" s="339"/>
      <c r="L140" s="339"/>
      <c r="M140" s="339"/>
      <c r="N140" s="339"/>
      <c r="O140" s="339"/>
      <c r="P140" s="339"/>
      <c r="Q140" s="339"/>
    </row>
    <row r="141" spans="1:17" ht="13.5" customHeight="1">
      <c r="A141" s="481"/>
      <c r="B141" s="481"/>
      <c r="C141" s="481"/>
      <c r="D141" s="481"/>
      <c r="E141" s="481"/>
      <c r="F141" s="339"/>
      <c r="G141" s="340" t="str">
        <f>IF(ISNUMBER(E141),E141/'Bulk DivVar Analysis'!$C$60,"")</f>
        <v/>
      </c>
      <c r="H141" s="338" t="str">
        <f>IF(ISNUMBER(E141), IF(G141&gt;'Bulk DivVar Analysis'!$D$62,"Pass","Fail"),"")</f>
        <v/>
      </c>
      <c r="I141" s="338" t="str">
        <f t="shared" si="4"/>
        <v/>
      </c>
      <c r="J141" s="339"/>
      <c r="K141" s="339"/>
      <c r="L141" s="339"/>
      <c r="M141" s="339"/>
      <c r="N141" s="339"/>
      <c r="O141" s="339"/>
      <c r="P141" s="339"/>
      <c r="Q141" s="339"/>
    </row>
    <row r="142" spans="1:17" ht="13.5" customHeight="1">
      <c r="A142" s="481"/>
      <c r="B142" s="481"/>
      <c r="C142" s="481"/>
      <c r="D142" s="481"/>
      <c r="E142" s="481"/>
      <c r="F142" s="339"/>
      <c r="G142" s="340" t="str">
        <f>IF(ISNUMBER(E142),E142/'Bulk DivVar Analysis'!$C$60,"")</f>
        <v/>
      </c>
      <c r="H142" s="338" t="str">
        <f>IF(ISNUMBER(E142), IF(G142&gt;'Bulk DivVar Analysis'!$D$62,"Pass","Fail"),"")</f>
        <v/>
      </c>
      <c r="I142" s="338" t="str">
        <f t="shared" si="4"/>
        <v/>
      </c>
      <c r="J142" s="339"/>
      <c r="K142" s="339"/>
      <c r="L142" s="339"/>
      <c r="M142" s="339"/>
      <c r="N142" s="339"/>
      <c r="O142" s="339"/>
      <c r="P142" s="339"/>
      <c r="Q142" s="339"/>
    </row>
    <row r="143" spans="1:17" ht="13.5" customHeight="1">
      <c r="A143" s="481"/>
      <c r="B143" s="481"/>
      <c r="C143" s="481"/>
      <c r="D143" s="481"/>
      <c r="E143" s="481"/>
      <c r="F143" s="339"/>
      <c r="G143" s="340" t="str">
        <f>IF(ISNUMBER(E143),E143/'Bulk DivVar Analysis'!$C$60,"")</f>
        <v/>
      </c>
      <c r="H143" s="338" t="str">
        <f>IF(ISNUMBER(E143), IF(G143&gt;'Bulk DivVar Analysis'!$D$62,"Pass","Fail"),"")</f>
        <v/>
      </c>
      <c r="I143" s="338" t="str">
        <f t="shared" si="4"/>
        <v/>
      </c>
      <c r="J143" s="339"/>
      <c r="K143" s="339"/>
      <c r="L143" s="339"/>
      <c r="M143" s="339"/>
      <c r="N143" s="339"/>
      <c r="O143" s="339"/>
      <c r="P143" s="339"/>
      <c r="Q143" s="339"/>
    </row>
    <row r="144" spans="1:17" ht="13.5" customHeight="1">
      <c r="A144" s="481"/>
      <c r="B144" s="481"/>
      <c r="C144" s="481"/>
      <c r="D144" s="481"/>
      <c r="E144" s="481"/>
      <c r="F144" s="339"/>
      <c r="G144" s="340" t="str">
        <f>IF(ISNUMBER(E144),E144/'Bulk DivVar Analysis'!$C$60,"")</f>
        <v/>
      </c>
      <c r="H144" s="338" t="str">
        <f>IF(ISNUMBER(E144), IF(G144&gt;'Bulk DivVar Analysis'!$D$62,"Pass","Fail"),"")</f>
        <v/>
      </c>
      <c r="I144" s="338" t="str">
        <f t="shared" si="4"/>
        <v/>
      </c>
      <c r="J144" s="339"/>
      <c r="K144" s="339"/>
      <c r="L144" s="339"/>
      <c r="M144" s="339"/>
      <c r="N144" s="339"/>
      <c r="O144" s="339"/>
      <c r="P144" s="339"/>
      <c r="Q144" s="339"/>
    </row>
    <row r="145" spans="1:17" ht="13.5" customHeight="1">
      <c r="A145" s="481"/>
      <c r="B145" s="481"/>
      <c r="C145" s="481"/>
      <c r="D145" s="481"/>
      <c r="E145" s="481"/>
      <c r="F145" s="339"/>
      <c r="G145" s="340" t="str">
        <f>IF(ISNUMBER(E145),E145/'Bulk DivVar Analysis'!$C$60,"")</f>
        <v/>
      </c>
      <c r="H145" s="338" t="str">
        <f>IF(ISNUMBER(E145), IF(G145&gt;'Bulk DivVar Analysis'!$D$62,"Pass","Fail"),"")</f>
        <v/>
      </c>
      <c r="I145" s="338" t="str">
        <f t="shared" si="4"/>
        <v/>
      </c>
      <c r="J145" s="339"/>
      <c r="K145" s="339"/>
      <c r="L145" s="339"/>
      <c r="M145" s="339"/>
      <c r="N145" s="339"/>
      <c r="O145" s="339"/>
      <c r="P145" s="339"/>
      <c r="Q145" s="339"/>
    </row>
    <row r="146" spans="1:17" ht="13.5" customHeight="1">
      <c r="A146" s="481"/>
      <c r="B146" s="481"/>
      <c r="C146" s="481"/>
      <c r="D146" s="481"/>
      <c r="E146" s="481"/>
      <c r="F146" s="339"/>
      <c r="G146" s="340" t="str">
        <f>IF(ISNUMBER(E146),E146/'Bulk DivVar Analysis'!$C$60,"")</f>
        <v/>
      </c>
      <c r="H146" s="338" t="str">
        <f>IF(ISNUMBER(E146), IF(G146&gt;'Bulk DivVar Analysis'!$D$62,"Pass","Fail"),"")</f>
        <v/>
      </c>
      <c r="I146" s="338" t="str">
        <f t="shared" si="4"/>
        <v/>
      </c>
      <c r="J146" s="339"/>
      <c r="K146" s="339"/>
      <c r="L146" s="339"/>
      <c r="M146" s="339"/>
      <c r="N146" s="339"/>
      <c r="O146" s="339"/>
      <c r="P146" s="339"/>
      <c r="Q146" s="339"/>
    </row>
    <row r="147" spans="1:17" ht="13.5" customHeight="1">
      <c r="A147" s="481"/>
      <c r="B147" s="481"/>
      <c r="C147" s="481"/>
      <c r="D147" s="481"/>
      <c r="E147" s="481"/>
      <c r="F147" s="339"/>
      <c r="G147" s="340" t="str">
        <f>IF(ISNUMBER(E147),E147/'Bulk DivVar Analysis'!$C$60,"")</f>
        <v/>
      </c>
      <c r="H147" s="338" t="str">
        <f>IF(ISNUMBER(E147), IF(G147&gt;'Bulk DivVar Analysis'!$D$62,"Pass","Fail"),"")</f>
        <v/>
      </c>
      <c r="I147" s="338" t="str">
        <f t="shared" si="4"/>
        <v/>
      </c>
      <c r="J147" s="339"/>
      <c r="K147" s="339"/>
      <c r="L147" s="339"/>
      <c r="M147" s="339"/>
      <c r="N147" s="339"/>
      <c r="O147" s="339"/>
      <c r="P147" s="339"/>
      <c r="Q147" s="339"/>
    </row>
    <row r="148" spans="1:17" ht="13.5" customHeight="1">
      <c r="A148" s="481"/>
      <c r="B148" s="481"/>
      <c r="C148" s="481"/>
      <c r="D148" s="481"/>
      <c r="E148" s="481"/>
      <c r="F148" s="339"/>
      <c r="G148" s="340" t="str">
        <f>IF(ISNUMBER(E148),E148/'Bulk DivVar Analysis'!$C$60,"")</f>
        <v/>
      </c>
      <c r="H148" s="338" t="str">
        <f>IF(ISNUMBER(E148), IF(G148&gt;'Bulk DivVar Analysis'!$D$62,"Pass","Fail"),"")</f>
        <v/>
      </c>
      <c r="I148" s="338" t="str">
        <f t="shared" si="4"/>
        <v/>
      </c>
      <c r="J148" s="339"/>
      <c r="K148" s="339"/>
      <c r="L148" s="339"/>
      <c r="M148" s="339"/>
      <c r="N148" s="339"/>
      <c r="O148" s="339"/>
      <c r="P148" s="339"/>
      <c r="Q148" s="339"/>
    </row>
    <row r="149" spans="1:17" ht="13.5" customHeight="1">
      <c r="A149" s="481"/>
      <c r="B149" s="481"/>
      <c r="C149" s="481"/>
      <c r="D149" s="481"/>
      <c r="E149" s="481"/>
      <c r="F149" s="339"/>
      <c r="G149" s="340" t="str">
        <f>IF(ISNUMBER(E149),E149/'Bulk DivVar Analysis'!$C$60,"")</f>
        <v/>
      </c>
      <c r="H149" s="338" t="str">
        <f>IF(ISNUMBER(E149), IF(G149&gt;'Bulk DivVar Analysis'!$D$62,"Pass","Fail"),"")</f>
        <v/>
      </c>
      <c r="I149" s="338" t="str">
        <f t="shared" si="4"/>
        <v/>
      </c>
      <c r="J149" s="339"/>
      <c r="K149" s="339"/>
      <c r="L149" s="339"/>
      <c r="M149" s="339"/>
      <c r="N149" s="339"/>
      <c r="O149" s="339"/>
      <c r="P149" s="339"/>
      <c r="Q149" s="339"/>
    </row>
    <row r="150" spans="1:17" ht="13.5" customHeight="1">
      <c r="A150" s="481"/>
      <c r="B150" s="481"/>
      <c r="C150" s="481"/>
      <c r="D150" s="481"/>
      <c r="E150" s="481"/>
      <c r="F150" s="339"/>
      <c r="G150" s="340" t="str">
        <f>IF(ISNUMBER(E150),E150/'Bulk DivVar Analysis'!$C$60,"")</f>
        <v/>
      </c>
      <c r="H150" s="338" t="str">
        <f>IF(ISNUMBER(E150), IF(G150&gt;'Bulk DivVar Analysis'!$D$62,"Pass","Fail"),"")</f>
        <v/>
      </c>
      <c r="I150" s="338" t="str">
        <f t="shared" si="4"/>
        <v/>
      </c>
      <c r="J150" s="339"/>
      <c r="K150" s="339"/>
      <c r="L150" s="339"/>
      <c r="M150" s="339"/>
      <c r="N150" s="339"/>
      <c r="O150" s="339"/>
      <c r="P150" s="339"/>
      <c r="Q150" s="339"/>
    </row>
    <row r="151" spans="1:17" ht="13.5" customHeight="1">
      <c r="A151" s="481"/>
      <c r="B151" s="481"/>
      <c r="C151" s="481"/>
      <c r="D151" s="481"/>
      <c r="E151" s="481"/>
      <c r="F151" s="339"/>
      <c r="G151" s="340" t="str">
        <f>IF(ISNUMBER(E151),E151/'Bulk DivVar Analysis'!$C$60,"")</f>
        <v/>
      </c>
      <c r="H151" s="338" t="str">
        <f>IF(ISNUMBER(E151), IF(G151&gt;'Bulk DivVar Analysis'!$D$62,"Pass","Fail"),"")</f>
        <v/>
      </c>
      <c r="I151" s="338" t="str">
        <f t="shared" si="4"/>
        <v/>
      </c>
      <c r="J151" s="339"/>
      <c r="K151" s="339"/>
      <c r="L151" s="339"/>
      <c r="M151" s="339"/>
      <c r="N151" s="339"/>
      <c r="O151" s="339"/>
      <c r="P151" s="339"/>
      <c r="Q151" s="339"/>
    </row>
    <row r="152" spans="1:17" ht="13.5" customHeight="1">
      <c r="A152" s="481"/>
      <c r="B152" s="481"/>
      <c r="C152" s="481"/>
      <c r="D152" s="481"/>
      <c r="E152" s="481"/>
      <c r="F152" s="339"/>
      <c r="G152" s="340" t="str">
        <f>IF(ISNUMBER(E152),E152/'Bulk DivVar Analysis'!$C$60,"")</f>
        <v/>
      </c>
      <c r="H152" s="338" t="str">
        <f>IF(ISNUMBER(E152), IF(G152&gt;'Bulk DivVar Analysis'!$D$62,"Pass","Fail"),"")</f>
        <v/>
      </c>
      <c r="I152" s="338" t="str">
        <f t="shared" si="4"/>
        <v/>
      </c>
      <c r="J152" s="339"/>
      <c r="K152" s="339"/>
      <c r="L152" s="339"/>
      <c r="M152" s="339"/>
      <c r="N152" s="339"/>
      <c r="O152" s="339"/>
      <c r="P152" s="339"/>
      <c r="Q152" s="339"/>
    </row>
    <row r="153" spans="1:17" ht="13.5" customHeight="1">
      <c r="A153" s="481"/>
      <c r="B153" s="481"/>
      <c r="C153" s="481"/>
      <c r="D153" s="481"/>
      <c r="E153" s="481"/>
      <c r="F153" s="339"/>
      <c r="G153" s="340" t="str">
        <f>IF(ISNUMBER(E153),E153/'Bulk DivVar Analysis'!$C$60,"")</f>
        <v/>
      </c>
      <c r="H153" s="338" t="str">
        <f>IF(ISNUMBER(E153), IF(G153&gt;'Bulk DivVar Analysis'!$D$62,"Pass","Fail"),"")</f>
        <v/>
      </c>
      <c r="I153" s="338" t="str">
        <f t="shared" si="4"/>
        <v/>
      </c>
      <c r="J153" s="339"/>
      <c r="K153" s="339"/>
      <c r="L153" s="339"/>
      <c r="M153" s="339"/>
      <c r="N153" s="339"/>
      <c r="O153" s="339"/>
      <c r="P153" s="339"/>
      <c r="Q153" s="339"/>
    </row>
    <row r="154" spans="1:17" ht="13.5" customHeight="1">
      <c r="A154" s="481"/>
      <c r="B154" s="481"/>
      <c r="C154" s="481"/>
      <c r="D154" s="481"/>
      <c r="E154" s="481"/>
      <c r="F154" s="339"/>
      <c r="G154" s="340" t="str">
        <f>IF(ISNUMBER(E154),E154/'Bulk DivVar Analysis'!$C$60,"")</f>
        <v/>
      </c>
      <c r="H154" s="338" t="str">
        <f>IF(ISNUMBER(E154), IF(G154&gt;'Bulk DivVar Analysis'!$D$62,"Pass","Fail"),"")</f>
        <v/>
      </c>
      <c r="I154" s="338" t="str">
        <f t="shared" si="4"/>
        <v/>
      </c>
      <c r="J154" s="339"/>
      <c r="K154" s="339"/>
      <c r="L154" s="339"/>
      <c r="M154" s="339"/>
      <c r="N154" s="339"/>
      <c r="O154" s="339"/>
      <c r="P154" s="339"/>
      <c r="Q154" s="339"/>
    </row>
    <row r="155" spans="1:17" ht="13.5" customHeight="1">
      <c r="A155" s="481"/>
      <c r="B155" s="481"/>
      <c r="C155" s="481"/>
      <c r="D155" s="481"/>
      <c r="E155" s="481"/>
      <c r="F155" s="339"/>
      <c r="G155" s="340" t="str">
        <f>IF(ISNUMBER(E155),E155/'Bulk DivVar Analysis'!$C$60,"")</f>
        <v/>
      </c>
      <c r="H155" s="338" t="str">
        <f>IF(ISNUMBER(E155), IF(G155&gt;'Bulk DivVar Analysis'!$D$62,"Pass","Fail"),"")</f>
        <v/>
      </c>
      <c r="I155" s="338" t="str">
        <f t="shared" si="4"/>
        <v/>
      </c>
      <c r="J155" s="339"/>
      <c r="K155" s="339"/>
      <c r="L155" s="339"/>
      <c r="M155" s="339"/>
      <c r="N155" s="339"/>
      <c r="O155" s="339"/>
      <c r="P155" s="339"/>
      <c r="Q155" s="339"/>
    </row>
    <row r="156" spans="1:17" ht="13.5" customHeight="1">
      <c r="A156" s="481"/>
      <c r="B156" s="481"/>
      <c r="C156" s="481"/>
      <c r="D156" s="481"/>
      <c r="E156" s="481"/>
      <c r="F156" s="339"/>
      <c r="G156" s="340" t="str">
        <f>IF(ISNUMBER(E156),E156/'Bulk DivVar Analysis'!$C$60,"")</f>
        <v/>
      </c>
      <c r="H156" s="338" t="str">
        <f>IF(ISNUMBER(E156), IF(G156&gt;'Bulk DivVar Analysis'!$D$62,"Pass","Fail"),"")</f>
        <v/>
      </c>
      <c r="I156" s="338" t="str">
        <f t="shared" si="4"/>
        <v/>
      </c>
      <c r="J156" s="339"/>
      <c r="K156" s="339"/>
      <c r="L156" s="339"/>
      <c r="M156" s="339"/>
      <c r="N156" s="339"/>
      <c r="O156" s="339"/>
      <c r="P156" s="339"/>
      <c r="Q156" s="339"/>
    </row>
    <row r="157" spans="1:17" ht="13.5" customHeight="1">
      <c r="A157" s="481"/>
      <c r="B157" s="481"/>
      <c r="C157" s="481"/>
      <c r="D157" s="481"/>
      <c r="E157" s="481"/>
      <c r="F157" s="339"/>
      <c r="G157" s="340" t="str">
        <f>IF(ISNUMBER(E157),E157/'Bulk DivVar Analysis'!$C$60,"")</f>
        <v/>
      </c>
      <c r="H157" s="338" t="str">
        <f>IF(ISNUMBER(E157), IF(G157&gt;'Bulk DivVar Analysis'!$D$62,"Pass","Fail"),"")</f>
        <v/>
      </c>
      <c r="I157" s="338" t="str">
        <f t="shared" si="4"/>
        <v/>
      </c>
      <c r="J157" s="339"/>
      <c r="K157" s="339"/>
      <c r="L157" s="339"/>
      <c r="M157" s="339"/>
      <c r="N157" s="339"/>
      <c r="O157" s="339"/>
      <c r="P157" s="339"/>
      <c r="Q157" s="339"/>
    </row>
    <row r="158" spans="1:17" ht="13.5" customHeight="1">
      <c r="A158" s="481"/>
      <c r="B158" s="481"/>
      <c r="C158" s="481"/>
      <c r="D158" s="481"/>
      <c r="E158" s="481"/>
      <c r="F158" s="339"/>
      <c r="G158" s="340" t="str">
        <f>IF(ISNUMBER(E158),E158/'Bulk DivVar Analysis'!$C$60,"")</f>
        <v/>
      </c>
      <c r="H158" s="338" t="str">
        <f>IF(ISNUMBER(E158), IF(G158&gt;'Bulk DivVar Analysis'!$D$62,"Pass","Fail"),"")</f>
        <v/>
      </c>
      <c r="I158" s="338" t="str">
        <f t="shared" si="4"/>
        <v/>
      </c>
      <c r="J158" s="339"/>
      <c r="K158" s="339"/>
      <c r="L158" s="339"/>
      <c r="M158" s="339"/>
      <c r="N158" s="339"/>
      <c r="O158" s="339"/>
      <c r="P158" s="339"/>
      <c r="Q158" s="339"/>
    </row>
    <row r="159" spans="1:17" ht="13.5" customHeight="1">
      <c r="A159" s="481"/>
      <c r="B159" s="481"/>
      <c r="C159" s="481"/>
      <c r="D159" s="481"/>
      <c r="E159" s="481"/>
      <c r="F159" s="339"/>
      <c r="G159" s="340" t="str">
        <f>IF(ISNUMBER(E159),E159/'Bulk DivVar Analysis'!$C$60,"")</f>
        <v/>
      </c>
      <c r="H159" s="338" t="str">
        <f>IF(ISNUMBER(E159), IF(G159&gt;'Bulk DivVar Analysis'!$D$62,"Pass","Fail"),"")</f>
        <v/>
      </c>
      <c r="I159" s="338" t="str">
        <f t="shared" si="4"/>
        <v/>
      </c>
      <c r="J159" s="339"/>
      <c r="K159" s="339"/>
      <c r="L159" s="339"/>
      <c r="M159" s="339"/>
      <c r="N159" s="339"/>
      <c r="O159" s="339"/>
      <c r="P159" s="339"/>
      <c r="Q159" s="339"/>
    </row>
    <row r="160" spans="1:17" ht="13.5" customHeight="1">
      <c r="A160" s="481"/>
      <c r="B160" s="481"/>
      <c r="C160" s="481"/>
      <c r="D160" s="481"/>
      <c r="E160" s="481"/>
      <c r="F160" s="339"/>
      <c r="G160" s="340" t="str">
        <f>IF(ISNUMBER(E160),E160/'Bulk DivVar Analysis'!$C$60,"")</f>
        <v/>
      </c>
      <c r="H160" s="338" t="str">
        <f>IF(ISNUMBER(E160), IF(G160&gt;'Bulk DivVar Analysis'!$D$62,"Pass","Fail"),"")</f>
        <v/>
      </c>
      <c r="I160" s="338" t="str">
        <f t="shared" si="4"/>
        <v/>
      </c>
      <c r="J160" s="339"/>
      <c r="K160" s="339"/>
      <c r="L160" s="339"/>
      <c r="M160" s="339"/>
      <c r="N160" s="339"/>
      <c r="O160" s="339"/>
      <c r="P160" s="339"/>
      <c r="Q160" s="339"/>
    </row>
    <row r="161" spans="1:17" ht="13.5" customHeight="1">
      <c r="A161" s="481"/>
      <c r="B161" s="481"/>
      <c r="C161" s="481"/>
      <c r="D161" s="481"/>
      <c r="E161" s="481"/>
      <c r="F161" s="339"/>
      <c r="G161" s="340" t="str">
        <f>IF(ISNUMBER(E161),E161/'Bulk DivVar Analysis'!$C$60,"")</f>
        <v/>
      </c>
      <c r="H161" s="338" t="str">
        <f>IF(ISNUMBER(E161), IF(G161&gt;'Bulk DivVar Analysis'!$D$62,"Pass","Fail"),"")</f>
        <v/>
      </c>
      <c r="I161" s="338" t="str">
        <f t="shared" si="4"/>
        <v/>
      </c>
      <c r="J161" s="339"/>
      <c r="K161" s="339"/>
      <c r="L161" s="339"/>
      <c r="M161" s="339"/>
      <c r="N161" s="339"/>
      <c r="O161" s="339"/>
      <c r="P161" s="339"/>
      <c r="Q161" s="339"/>
    </row>
    <row r="162" spans="1:17" ht="13.5" customHeight="1">
      <c r="A162" s="481"/>
      <c r="B162" s="481"/>
      <c r="C162" s="481"/>
      <c r="D162" s="481"/>
      <c r="E162" s="481"/>
      <c r="F162" s="339"/>
      <c r="G162" s="340" t="str">
        <f>IF(ISNUMBER(E162),E162/'Bulk DivVar Analysis'!$C$60,"")</f>
        <v/>
      </c>
      <c r="H162" s="338" t="str">
        <f>IF(ISNUMBER(E162), IF(G162&gt;'Bulk DivVar Analysis'!$D$62,"Pass","Fail"),"")</f>
        <v/>
      </c>
      <c r="I162" s="338" t="str">
        <f t="shared" si="4"/>
        <v/>
      </c>
      <c r="J162" s="339"/>
      <c r="K162" s="339"/>
      <c r="L162" s="339"/>
      <c r="M162" s="339"/>
      <c r="N162" s="339"/>
      <c r="O162" s="339"/>
      <c r="P162" s="339"/>
      <c r="Q162" s="339"/>
    </row>
    <row r="163" spans="1:17" ht="13.5" customHeight="1">
      <c r="A163" s="481"/>
      <c r="B163" s="481"/>
      <c r="C163" s="481"/>
      <c r="D163" s="481"/>
      <c r="E163" s="481"/>
      <c r="F163" s="339"/>
      <c r="G163" s="340" t="str">
        <f>IF(ISNUMBER(E163),E163/'Bulk DivVar Analysis'!$C$60,"")</f>
        <v/>
      </c>
      <c r="H163" s="338" t="str">
        <f>IF(ISNUMBER(E163), IF(G163&gt;'Bulk DivVar Analysis'!$D$62,"Pass","Fail"),"")</f>
        <v/>
      </c>
      <c r="I163" s="338" t="str">
        <f t="shared" si="4"/>
        <v/>
      </c>
      <c r="J163" s="339"/>
      <c r="K163" s="339"/>
      <c r="L163" s="339"/>
      <c r="M163" s="339"/>
      <c r="N163" s="339"/>
      <c r="O163" s="339"/>
      <c r="P163" s="339"/>
      <c r="Q163" s="339"/>
    </row>
    <row r="164" spans="1:17" ht="13.5" customHeight="1">
      <c r="A164" s="481"/>
      <c r="B164" s="481"/>
      <c r="C164" s="481"/>
      <c r="D164" s="481"/>
      <c r="E164" s="481"/>
      <c r="F164" s="339"/>
      <c r="G164" s="340" t="str">
        <f>IF(ISNUMBER(E164),E164/'Bulk DivVar Analysis'!$C$60,"")</f>
        <v/>
      </c>
      <c r="H164" s="338" t="str">
        <f>IF(ISNUMBER(E164), IF(G164&gt;'Bulk DivVar Analysis'!$D$62,"Pass","Fail"),"")</f>
        <v/>
      </c>
      <c r="I164" s="338" t="str">
        <f t="shared" si="4"/>
        <v/>
      </c>
      <c r="J164" s="339"/>
      <c r="K164" s="339"/>
      <c r="L164" s="339"/>
      <c r="M164" s="339"/>
      <c r="N164" s="339"/>
      <c r="O164" s="339"/>
      <c r="P164" s="339"/>
      <c r="Q164" s="339"/>
    </row>
    <row r="165" spans="1:17" ht="13.5" customHeight="1">
      <c r="A165" s="481"/>
      <c r="B165" s="481"/>
      <c r="C165" s="481"/>
      <c r="D165" s="481"/>
      <c r="E165" s="481"/>
      <c r="F165" s="339"/>
      <c r="G165" s="340" t="str">
        <f>IF(ISNUMBER(E165),E165/'Bulk DivVar Analysis'!$C$60,"")</f>
        <v/>
      </c>
      <c r="H165" s="338" t="str">
        <f>IF(ISNUMBER(E165), IF(G165&gt;'Bulk DivVar Analysis'!$D$62,"Pass","Fail"),"")</f>
        <v/>
      </c>
      <c r="I165" s="338" t="str">
        <f t="shared" si="4"/>
        <v/>
      </c>
      <c r="J165" s="339"/>
      <c r="K165" s="339"/>
      <c r="L165" s="339"/>
      <c r="M165" s="339"/>
      <c r="N165" s="339"/>
      <c r="O165" s="339"/>
      <c r="P165" s="339"/>
      <c r="Q165" s="339"/>
    </row>
    <row r="166" spans="1:17" ht="13.5" customHeight="1">
      <c r="A166" s="481"/>
      <c r="B166" s="481"/>
      <c r="C166" s="481"/>
      <c r="D166" s="481"/>
      <c r="E166" s="481"/>
      <c r="F166" s="339"/>
      <c r="G166" s="340" t="str">
        <f>IF(ISNUMBER(E166),E166/'Bulk DivVar Analysis'!$C$60,"")</f>
        <v/>
      </c>
      <c r="H166" s="338" t="str">
        <f>IF(ISNUMBER(E166), IF(G166&gt;'Bulk DivVar Analysis'!$D$62,"Pass","Fail"),"")</f>
        <v/>
      </c>
      <c r="I166" s="338" t="str">
        <f t="shared" si="4"/>
        <v/>
      </c>
      <c r="J166" s="339"/>
      <c r="K166" s="339"/>
      <c r="L166" s="339"/>
      <c r="M166" s="339"/>
      <c r="N166" s="339"/>
      <c r="O166" s="339"/>
      <c r="P166" s="339"/>
      <c r="Q166" s="339"/>
    </row>
    <row r="167" spans="1:17" ht="13.5" customHeight="1">
      <c r="A167" s="481"/>
      <c r="B167" s="481"/>
      <c r="C167" s="481"/>
      <c r="D167" s="481"/>
      <c r="E167" s="481"/>
      <c r="F167" s="339"/>
      <c r="G167" s="340" t="str">
        <f>IF(ISNUMBER(E167),E167/'Bulk DivVar Analysis'!$C$60,"")</f>
        <v/>
      </c>
      <c r="H167" s="338" t="str">
        <f>IF(ISNUMBER(E167), IF(G167&gt;'Bulk DivVar Analysis'!$D$62,"Pass","Fail"),"")</f>
        <v/>
      </c>
      <c r="I167" s="338" t="str">
        <f t="shared" si="4"/>
        <v/>
      </c>
      <c r="J167" s="339"/>
      <c r="K167" s="339"/>
      <c r="L167" s="339"/>
      <c r="M167" s="339"/>
      <c r="N167" s="339"/>
      <c r="O167" s="339"/>
      <c r="P167" s="339"/>
      <c r="Q167" s="339"/>
    </row>
    <row r="168" spans="1:17" ht="13.5" customHeight="1">
      <c r="A168" s="481"/>
      <c r="B168" s="481"/>
      <c r="C168" s="481"/>
      <c r="D168" s="481"/>
      <c r="E168" s="481"/>
      <c r="F168" s="339"/>
      <c r="G168" s="340" t="str">
        <f>IF(ISNUMBER(E168),E168/'Bulk DivVar Analysis'!$C$60,"")</f>
        <v/>
      </c>
      <c r="H168" s="338" t="str">
        <f>IF(ISNUMBER(E168), IF(G168&gt;'Bulk DivVar Analysis'!$D$62,"Pass","Fail"),"")</f>
        <v/>
      </c>
      <c r="I168" s="338" t="str">
        <f t="shared" si="4"/>
        <v/>
      </c>
      <c r="J168" s="339"/>
      <c r="K168" s="339"/>
      <c r="L168" s="339"/>
      <c r="M168" s="339"/>
      <c r="N168" s="339"/>
      <c r="O168" s="339"/>
      <c r="P168" s="339"/>
      <c r="Q168" s="339"/>
    </row>
    <row r="169" spans="1:17" ht="13.5" customHeight="1">
      <c r="A169" s="481"/>
      <c r="B169" s="481"/>
      <c r="C169" s="481"/>
      <c r="D169" s="481"/>
      <c r="E169" s="481"/>
      <c r="F169" s="339"/>
      <c r="G169" s="340" t="str">
        <f>IF(ISNUMBER(E169),E169/'Bulk DivVar Analysis'!$C$60,"")</f>
        <v/>
      </c>
      <c r="H169" s="338" t="str">
        <f>IF(ISNUMBER(E169), IF(G169&gt;'Bulk DivVar Analysis'!$D$62,"Pass","Fail"),"")</f>
        <v/>
      </c>
      <c r="I169" s="338" t="str">
        <f t="shared" si="4"/>
        <v/>
      </c>
      <c r="J169" s="339"/>
      <c r="K169" s="339"/>
      <c r="L169" s="339"/>
      <c r="M169" s="339"/>
      <c r="N169" s="339"/>
      <c r="O169" s="339"/>
      <c r="P169" s="339"/>
      <c r="Q169" s="339"/>
    </row>
    <row r="170" spans="1:17" ht="13.5" customHeight="1">
      <c r="A170" s="481"/>
      <c r="B170" s="481"/>
      <c r="C170" s="481"/>
      <c r="D170" s="481"/>
      <c r="E170" s="481"/>
      <c r="F170" s="339"/>
      <c r="G170" s="340" t="str">
        <f>IF(ISNUMBER(E170),E170/'Bulk DivVar Analysis'!$C$60,"")</f>
        <v/>
      </c>
      <c r="H170" s="338" t="str">
        <f>IF(ISNUMBER(E170), IF(G170&gt;'Bulk DivVar Analysis'!$D$62,"Pass","Fail"),"")</f>
        <v/>
      </c>
      <c r="I170" s="338" t="str">
        <f t="shared" si="4"/>
        <v/>
      </c>
      <c r="J170" s="339"/>
      <c r="K170" s="339"/>
      <c r="L170" s="339"/>
      <c r="M170" s="339"/>
      <c r="N170" s="339"/>
      <c r="O170" s="339"/>
      <c r="P170" s="339"/>
      <c r="Q170" s="339"/>
    </row>
    <row r="171" spans="1:17" ht="13.5" customHeight="1">
      <c r="A171" s="481"/>
      <c r="B171" s="481"/>
      <c r="C171" s="481"/>
      <c r="D171" s="481"/>
      <c r="E171" s="481"/>
      <c r="F171" s="339"/>
      <c r="G171" s="340" t="str">
        <f>IF(ISNUMBER(E171),E171/'Bulk DivVar Analysis'!$C$60,"")</f>
        <v/>
      </c>
      <c r="H171" s="338" t="str">
        <f>IF(ISNUMBER(E171), IF(G171&gt;'Bulk DivVar Analysis'!$D$62,"Pass","Fail"),"")</f>
        <v/>
      </c>
      <c r="I171" s="338" t="str">
        <f t="shared" si="4"/>
        <v/>
      </c>
      <c r="J171" s="339"/>
      <c r="K171" s="339"/>
      <c r="L171" s="339"/>
      <c r="M171" s="339"/>
      <c r="N171" s="339"/>
      <c r="O171" s="339"/>
      <c r="P171" s="339"/>
      <c r="Q171" s="339"/>
    </row>
    <row r="172" spans="1:17" ht="13.5" customHeight="1">
      <c r="A172" s="481"/>
      <c r="B172" s="481"/>
      <c r="C172" s="481"/>
      <c r="D172" s="481"/>
      <c r="E172" s="481"/>
      <c r="F172" s="339"/>
      <c r="G172" s="340" t="str">
        <f>IF(ISNUMBER(E172),E172/'Bulk DivVar Analysis'!$C$60,"")</f>
        <v/>
      </c>
      <c r="H172" s="338" t="str">
        <f>IF(ISNUMBER(E172), IF(G172&gt;'Bulk DivVar Analysis'!$D$62,"Pass","Fail"),"")</f>
        <v/>
      </c>
      <c r="I172" s="338" t="str">
        <f t="shared" si="4"/>
        <v/>
      </c>
      <c r="J172" s="339"/>
      <c r="K172" s="339"/>
      <c r="L172" s="339"/>
      <c r="M172" s="339"/>
      <c r="N172" s="339"/>
      <c r="O172" s="339"/>
      <c r="P172" s="339"/>
      <c r="Q172" s="339"/>
    </row>
    <row r="173" spans="1:17" ht="13.5" customHeight="1">
      <c r="A173" s="481"/>
      <c r="B173" s="481"/>
      <c r="C173" s="481"/>
      <c r="D173" s="481"/>
      <c r="E173" s="481"/>
      <c r="F173" s="339"/>
      <c r="G173" s="340" t="str">
        <f>IF(ISNUMBER(E173),E173/'Bulk DivVar Analysis'!$C$60,"")</f>
        <v/>
      </c>
      <c r="H173" s="338" t="str">
        <f>IF(ISNUMBER(E173), IF(G173&gt;'Bulk DivVar Analysis'!$D$62,"Pass","Fail"),"")</f>
        <v/>
      </c>
      <c r="I173" s="338" t="str">
        <f t="shared" si="4"/>
        <v/>
      </c>
      <c r="J173" s="339"/>
      <c r="K173" s="339"/>
      <c r="L173" s="339"/>
      <c r="M173" s="339"/>
      <c r="N173" s="339"/>
      <c r="O173" s="339"/>
      <c r="P173" s="339"/>
      <c r="Q173" s="339"/>
    </row>
    <row r="174" spans="1:17" ht="13.5" customHeight="1">
      <c r="A174" s="481"/>
      <c r="B174" s="481"/>
      <c r="C174" s="481"/>
      <c r="D174" s="481"/>
      <c r="E174" s="481"/>
      <c r="F174" s="339"/>
      <c r="G174" s="340" t="str">
        <f>IF(ISNUMBER(E174),E174/'Bulk DivVar Analysis'!$C$60,"")</f>
        <v/>
      </c>
      <c r="H174" s="338" t="str">
        <f>IF(ISNUMBER(E174), IF(G174&gt;'Bulk DivVar Analysis'!$D$62,"Pass","Fail"),"")</f>
        <v/>
      </c>
      <c r="I174" s="338" t="str">
        <f t="shared" si="4"/>
        <v/>
      </c>
      <c r="J174" s="339"/>
      <c r="K174" s="339"/>
      <c r="L174" s="339"/>
      <c r="M174" s="339"/>
      <c r="N174" s="339"/>
      <c r="O174" s="339"/>
      <c r="P174" s="339"/>
      <c r="Q174" s="339"/>
    </row>
    <row r="175" spans="1:17" ht="13.5" customHeight="1">
      <c r="A175" s="481"/>
      <c r="B175" s="481"/>
      <c r="C175" s="481"/>
      <c r="D175" s="481"/>
      <c r="E175" s="481"/>
      <c r="F175" s="339"/>
      <c r="G175" s="340" t="str">
        <f>IF(ISNUMBER(E175),E175/'Bulk DivVar Analysis'!$C$60,"")</f>
        <v/>
      </c>
      <c r="H175" s="338" t="str">
        <f>IF(ISNUMBER(E175), IF(G175&gt;'Bulk DivVar Analysis'!$D$62,"Pass","Fail"),"")</f>
        <v/>
      </c>
      <c r="I175" s="338" t="str">
        <f t="shared" si="4"/>
        <v/>
      </c>
      <c r="J175" s="339"/>
      <c r="K175" s="339"/>
      <c r="L175" s="339"/>
      <c r="M175" s="339"/>
      <c r="N175" s="339"/>
      <c r="O175" s="339"/>
      <c r="P175" s="339"/>
      <c r="Q175" s="339"/>
    </row>
    <row r="176" spans="1:17" ht="13.5" customHeight="1">
      <c r="A176" s="481"/>
      <c r="B176" s="481"/>
      <c r="C176" s="481"/>
      <c r="D176" s="481"/>
      <c r="E176" s="481"/>
      <c r="F176" s="339"/>
      <c r="G176" s="340" t="str">
        <f>IF(ISNUMBER(E176),E176/'Bulk DivVar Analysis'!$C$60,"")</f>
        <v/>
      </c>
      <c r="H176" s="338" t="str">
        <f>IF(ISNUMBER(E176), IF(G176&gt;'Bulk DivVar Analysis'!$D$62,"Pass","Fail"),"")</f>
        <v/>
      </c>
      <c r="I176" s="338" t="str">
        <f t="shared" si="4"/>
        <v/>
      </c>
      <c r="J176" s="339"/>
      <c r="K176" s="339"/>
      <c r="L176" s="339"/>
      <c r="M176" s="339"/>
      <c r="N176" s="339"/>
      <c r="O176" s="339"/>
      <c r="P176" s="339"/>
      <c r="Q176" s="339"/>
    </row>
    <row r="177" spans="1:17" ht="13.5" customHeight="1">
      <c r="A177" s="481"/>
      <c r="B177" s="481"/>
      <c r="C177" s="481"/>
      <c r="D177" s="481"/>
      <c r="E177" s="481"/>
      <c r="F177" s="339"/>
      <c r="G177" s="340" t="str">
        <f>IF(ISNUMBER(E177),E177/'Bulk DivVar Analysis'!$C$60,"")</f>
        <v/>
      </c>
      <c r="H177" s="338" t="str">
        <f>IF(ISNUMBER(E177), IF(G177&gt;'Bulk DivVar Analysis'!$D$62,"Pass","Fail"),"")</f>
        <v/>
      </c>
      <c r="I177" s="338" t="str">
        <f t="shared" si="4"/>
        <v/>
      </c>
      <c r="J177" s="339"/>
      <c r="K177" s="339"/>
      <c r="L177" s="339"/>
      <c r="M177" s="339"/>
      <c r="N177" s="339"/>
      <c r="O177" s="339"/>
      <c r="P177" s="339"/>
      <c r="Q177" s="339"/>
    </row>
    <row r="178" spans="1:17" ht="13.5" customHeight="1">
      <c r="A178" s="481"/>
      <c r="B178" s="481"/>
      <c r="C178" s="481"/>
      <c r="D178" s="481"/>
      <c r="E178" s="481"/>
      <c r="F178" s="339"/>
      <c r="G178" s="340" t="str">
        <f>IF(ISNUMBER(E178),E178/'Bulk DivVar Analysis'!$C$60,"")</f>
        <v/>
      </c>
      <c r="H178" s="338" t="str">
        <f>IF(ISNUMBER(E178), IF(G178&gt;'Bulk DivVar Analysis'!$D$62,"Pass","Fail"),"")</f>
        <v/>
      </c>
      <c r="I178" s="338" t="str">
        <f t="shared" si="4"/>
        <v/>
      </c>
      <c r="J178" s="339"/>
      <c r="K178" s="339"/>
      <c r="L178" s="339"/>
      <c r="M178" s="339"/>
      <c r="N178" s="339"/>
      <c r="O178" s="339"/>
      <c r="P178" s="339"/>
      <c r="Q178" s="339"/>
    </row>
    <row r="179" spans="1:17" ht="13.5" customHeight="1">
      <c r="A179" s="481"/>
      <c r="B179" s="481"/>
      <c r="C179" s="481"/>
      <c r="D179" s="481"/>
      <c r="E179" s="481"/>
      <c r="F179" s="339"/>
      <c r="G179" s="340" t="str">
        <f>IF(ISNUMBER(E179),E179/'Bulk DivVar Analysis'!$C$60,"")</f>
        <v/>
      </c>
      <c r="H179" s="338" t="str">
        <f>IF(ISNUMBER(E179), IF(G179&gt;'Bulk DivVar Analysis'!$D$62,"Pass","Fail"),"")</f>
        <v/>
      </c>
      <c r="I179" s="338" t="str">
        <f t="shared" si="4"/>
        <v/>
      </c>
      <c r="J179" s="339"/>
      <c r="K179" s="339"/>
      <c r="L179" s="339"/>
      <c r="M179" s="339"/>
      <c r="N179" s="339"/>
      <c r="O179" s="339"/>
      <c r="P179" s="339"/>
      <c r="Q179" s="339"/>
    </row>
    <row r="180" spans="1:17" ht="13.5" customHeight="1">
      <c r="A180" s="481"/>
      <c r="B180" s="481"/>
      <c r="C180" s="481"/>
      <c r="D180" s="481"/>
      <c r="E180" s="481"/>
      <c r="F180" s="339"/>
      <c r="G180" s="340" t="str">
        <f>IF(ISNUMBER(E180),E180/'Bulk DivVar Analysis'!$C$60,"")</f>
        <v/>
      </c>
      <c r="H180" s="338" t="str">
        <f>IF(ISNUMBER(E180), IF(G180&gt;'Bulk DivVar Analysis'!$D$62,"Pass","Fail"),"")</f>
        <v/>
      </c>
      <c r="I180" s="338" t="str">
        <f t="shared" si="4"/>
        <v/>
      </c>
      <c r="J180" s="339"/>
      <c r="K180" s="339"/>
      <c r="L180" s="339"/>
      <c r="M180" s="339"/>
      <c r="N180" s="339"/>
      <c r="O180" s="339"/>
      <c r="P180" s="339"/>
      <c r="Q180" s="339"/>
    </row>
    <row r="181" spans="1:17" ht="13.5" customHeight="1">
      <c r="A181" s="481"/>
      <c r="B181" s="481"/>
      <c r="C181" s="481"/>
      <c r="D181" s="481"/>
      <c r="E181" s="481"/>
      <c r="F181" s="339"/>
      <c r="G181" s="340" t="str">
        <f>IF(ISNUMBER(E181),E181/'Bulk DivVar Analysis'!$C$60,"")</f>
        <v/>
      </c>
      <c r="H181" s="338" t="str">
        <f>IF(ISNUMBER(E181), IF(G181&gt;'Bulk DivVar Analysis'!$D$62,"Pass","Fail"),"")</f>
        <v/>
      </c>
      <c r="I181" s="338" t="str">
        <f t="shared" si="4"/>
        <v/>
      </c>
      <c r="J181" s="339"/>
      <c r="K181" s="339"/>
      <c r="L181" s="339"/>
      <c r="M181" s="339"/>
      <c r="N181" s="339"/>
      <c r="O181" s="339"/>
      <c r="P181" s="339"/>
      <c r="Q181" s="339"/>
    </row>
    <row r="182" spans="1:17" ht="13.5" customHeight="1">
      <c r="A182" s="481"/>
      <c r="B182" s="481"/>
      <c r="C182" s="481"/>
      <c r="D182" s="481"/>
      <c r="E182" s="481"/>
      <c r="F182" s="339"/>
      <c r="G182" s="340" t="str">
        <f>IF(ISNUMBER(E182),E182/'Bulk DivVar Analysis'!$C$60,"")</f>
        <v/>
      </c>
      <c r="H182" s="338" t="str">
        <f>IF(ISNUMBER(E182), IF(G182&gt;'Bulk DivVar Analysis'!$D$62,"Pass","Fail"),"")</f>
        <v/>
      </c>
      <c r="I182" s="338" t="str">
        <f t="shared" si="4"/>
        <v/>
      </c>
      <c r="J182" s="339"/>
      <c r="K182" s="339"/>
      <c r="L182" s="339"/>
      <c r="M182" s="339"/>
      <c r="N182" s="339"/>
      <c r="O182" s="339"/>
      <c r="P182" s="339"/>
      <c r="Q182" s="339"/>
    </row>
    <row r="183" spans="1:17" ht="13.5" customHeight="1">
      <c r="A183" s="481"/>
      <c r="B183" s="481"/>
      <c r="C183" s="481"/>
      <c r="D183" s="481"/>
      <c r="E183" s="481"/>
      <c r="F183" s="339"/>
      <c r="G183" s="340" t="str">
        <f>IF(ISNUMBER(E183),E183/'Bulk DivVar Analysis'!$C$60,"")</f>
        <v/>
      </c>
      <c r="H183" s="338" t="str">
        <f>IF(ISNUMBER(E183), IF(G183&gt;'Bulk DivVar Analysis'!$D$62,"Pass","Fail"),"")</f>
        <v/>
      </c>
      <c r="I183" s="338" t="str">
        <f t="shared" si="4"/>
        <v/>
      </c>
      <c r="J183" s="339"/>
      <c r="K183" s="339"/>
      <c r="L183" s="339"/>
      <c r="M183" s="339"/>
      <c r="N183" s="339"/>
      <c r="O183" s="339"/>
      <c r="P183" s="339"/>
      <c r="Q183" s="339"/>
    </row>
    <row r="184" spans="1:17" ht="13.5" customHeight="1">
      <c r="A184" s="481"/>
      <c r="B184" s="481"/>
      <c r="C184" s="481"/>
      <c r="D184" s="481"/>
      <c r="E184" s="481"/>
      <c r="F184" s="339"/>
      <c r="G184" s="340" t="str">
        <f>IF(ISNUMBER(E184),E184/'Bulk DivVar Analysis'!$C$60,"")</f>
        <v/>
      </c>
      <c r="H184" s="338" t="str">
        <f>IF(ISNUMBER(E184), IF(G184&gt;'Bulk DivVar Analysis'!$D$62,"Pass","Fail"),"")</f>
        <v/>
      </c>
      <c r="I184" s="338" t="str">
        <f t="shared" si="4"/>
        <v/>
      </c>
      <c r="J184" s="339"/>
      <c r="K184" s="339"/>
      <c r="L184" s="339"/>
      <c r="M184" s="339"/>
      <c r="N184" s="339"/>
      <c r="O184" s="339"/>
      <c r="P184" s="339"/>
      <c r="Q184" s="339"/>
    </row>
    <row r="185" spans="1:17" ht="13.5" customHeight="1">
      <c r="A185" s="481"/>
      <c r="B185" s="481"/>
      <c r="C185" s="481"/>
      <c r="D185" s="481"/>
      <c r="E185" s="481"/>
      <c r="F185" s="339"/>
      <c r="G185" s="340" t="str">
        <f>IF(ISNUMBER(E185),E185/'Bulk DivVar Analysis'!$C$60,"")</f>
        <v/>
      </c>
      <c r="H185" s="338" t="str">
        <f>IF(ISNUMBER(E185), IF(G185&gt;'Bulk DivVar Analysis'!$D$62,"Pass","Fail"),"")</f>
        <v/>
      </c>
      <c r="I185" s="338" t="str">
        <f t="shared" si="4"/>
        <v/>
      </c>
      <c r="J185" s="339"/>
      <c r="K185" s="339"/>
      <c r="L185" s="339"/>
      <c r="M185" s="339"/>
      <c r="N185" s="339"/>
      <c r="O185" s="339"/>
      <c r="P185" s="339"/>
      <c r="Q185" s="339"/>
    </row>
    <row r="186" spans="1:17" ht="13.5" customHeight="1">
      <c r="A186" s="481"/>
      <c r="B186" s="481"/>
      <c r="C186" s="481"/>
      <c r="D186" s="481"/>
      <c r="E186" s="481"/>
      <c r="F186" s="339"/>
      <c r="G186" s="340" t="str">
        <f>IF(ISNUMBER(E186),E186/'Bulk DivVar Analysis'!$C$60,"")</f>
        <v/>
      </c>
      <c r="H186" s="338" t="str">
        <f>IF(ISNUMBER(E186), IF(G186&gt;'Bulk DivVar Analysis'!$D$62,"Pass","Fail"),"")</f>
        <v/>
      </c>
      <c r="I186" s="338" t="str">
        <f t="shared" si="4"/>
        <v/>
      </c>
      <c r="J186" s="339"/>
      <c r="K186" s="339"/>
      <c r="L186" s="339"/>
      <c r="M186" s="339"/>
      <c r="N186" s="339"/>
      <c r="O186" s="339"/>
      <c r="P186" s="339"/>
      <c r="Q186" s="339"/>
    </row>
    <row r="187" spans="1:17" ht="13.5" customHeight="1">
      <c r="A187" s="481"/>
      <c r="B187" s="481"/>
      <c r="C187" s="481"/>
      <c r="D187" s="481"/>
      <c r="E187" s="481"/>
      <c r="F187" s="339"/>
      <c r="G187" s="340" t="str">
        <f>IF(ISNUMBER(E187),E187/'Bulk DivVar Analysis'!$C$60,"")</f>
        <v/>
      </c>
      <c r="H187" s="338" t="str">
        <f>IF(ISNUMBER(E187), IF(G187&gt;'Bulk DivVar Analysis'!$D$62,"Pass","Fail"),"")</f>
        <v/>
      </c>
      <c r="I187" s="338" t="str">
        <f t="shared" si="4"/>
        <v/>
      </c>
      <c r="J187" s="339"/>
      <c r="K187" s="339"/>
      <c r="L187" s="339"/>
      <c r="M187" s="339"/>
      <c r="N187" s="339"/>
      <c r="O187" s="339"/>
      <c r="P187" s="339"/>
      <c r="Q187" s="339"/>
    </row>
    <row r="188" spans="1:17" ht="13.5" customHeight="1">
      <c r="A188" s="481"/>
      <c r="B188" s="481"/>
      <c r="C188" s="481"/>
      <c r="D188" s="481"/>
      <c r="E188" s="481"/>
      <c r="F188" s="339"/>
      <c r="G188" s="340" t="str">
        <f>IF(ISNUMBER(E188),E188/'Bulk DivVar Analysis'!$C$60,"")</f>
        <v/>
      </c>
      <c r="H188" s="338" t="str">
        <f>IF(ISNUMBER(E188), IF(G188&gt;'Bulk DivVar Analysis'!$D$62,"Pass","Fail"),"")</f>
        <v/>
      </c>
      <c r="I188" s="338" t="str">
        <f t="shared" si="4"/>
        <v/>
      </c>
      <c r="J188" s="339"/>
      <c r="K188" s="339"/>
      <c r="L188" s="339"/>
      <c r="M188" s="339"/>
      <c r="N188" s="339"/>
      <c r="O188" s="339"/>
      <c r="P188" s="339"/>
      <c r="Q188" s="339"/>
    </row>
    <row r="189" spans="1:17" ht="13.5" customHeight="1">
      <c r="A189" s="481"/>
      <c r="B189" s="481"/>
      <c r="C189" s="481"/>
      <c r="D189" s="481"/>
      <c r="E189" s="481"/>
      <c r="F189" s="339"/>
      <c r="G189" s="340" t="str">
        <f>IF(ISNUMBER(E189),E189/'Bulk DivVar Analysis'!$C$60,"")</f>
        <v/>
      </c>
      <c r="H189" s="338" t="str">
        <f>IF(ISNUMBER(E189), IF(G189&gt;'Bulk DivVar Analysis'!$D$62,"Pass","Fail"),"")</f>
        <v/>
      </c>
      <c r="I189" s="338" t="str">
        <f t="shared" si="4"/>
        <v/>
      </c>
      <c r="J189" s="339"/>
      <c r="K189" s="339"/>
      <c r="L189" s="339"/>
      <c r="M189" s="339"/>
      <c r="N189" s="339"/>
      <c r="O189" s="339"/>
      <c r="P189" s="339"/>
      <c r="Q189" s="339"/>
    </row>
    <row r="190" spans="1:17" ht="13.5" customHeight="1">
      <c r="A190" s="481"/>
      <c r="B190" s="481"/>
      <c r="C190" s="481"/>
      <c r="D190" s="481"/>
      <c r="E190" s="481"/>
      <c r="F190" s="339"/>
      <c r="G190" s="340" t="str">
        <f>IF(ISNUMBER(E190),E190/'Bulk DivVar Analysis'!$C$60,"")</f>
        <v/>
      </c>
      <c r="H190" s="338" t="str">
        <f>IF(ISNUMBER(E190), IF(G190&gt;'Bulk DivVar Analysis'!$D$62,"Pass","Fail"),"")</f>
        <v/>
      </c>
      <c r="I190" s="338" t="str">
        <f t="shared" si="4"/>
        <v/>
      </c>
      <c r="J190" s="339"/>
      <c r="K190" s="339"/>
      <c r="L190" s="339"/>
      <c r="M190" s="339"/>
      <c r="N190" s="339"/>
      <c r="O190" s="339"/>
      <c r="P190" s="339"/>
      <c r="Q190" s="339"/>
    </row>
    <row r="191" spans="1:17" ht="13.5" customHeight="1">
      <c r="A191" s="481"/>
      <c r="B191" s="481"/>
      <c r="C191" s="481"/>
      <c r="D191" s="481"/>
      <c r="E191" s="481"/>
      <c r="F191" s="339"/>
      <c r="G191" s="340" t="str">
        <f>IF(ISNUMBER(E191),E191/'Bulk DivVar Analysis'!$C$60,"")</f>
        <v/>
      </c>
      <c r="H191" s="338" t="str">
        <f>IF(ISNUMBER(E191), IF(G191&gt;'Bulk DivVar Analysis'!$D$62,"Pass","Fail"),"")</f>
        <v/>
      </c>
      <c r="I191" s="338" t="str">
        <f t="shared" si="4"/>
        <v/>
      </c>
      <c r="J191" s="339"/>
      <c r="K191" s="339"/>
      <c r="L191" s="339"/>
      <c r="M191" s="339"/>
      <c r="N191" s="339"/>
      <c r="O191" s="339"/>
      <c r="P191" s="339"/>
      <c r="Q191" s="339"/>
    </row>
    <row r="192" spans="1:17" ht="13.5" customHeight="1">
      <c r="A192" s="481"/>
      <c r="B192" s="481"/>
      <c r="C192" s="481"/>
      <c r="D192" s="481"/>
      <c r="E192" s="481"/>
      <c r="F192" s="339"/>
      <c r="G192" s="340" t="str">
        <f>IF(ISNUMBER(E192),E192/'Bulk DivVar Analysis'!$C$60,"")</f>
        <v/>
      </c>
      <c r="H192" s="338" t="str">
        <f>IF(ISNUMBER(E192), IF(G192&gt;'Bulk DivVar Analysis'!$D$62,"Pass","Fail"),"")</f>
        <v/>
      </c>
      <c r="I192" s="338" t="str">
        <f t="shared" si="4"/>
        <v/>
      </c>
      <c r="J192" s="339"/>
      <c r="K192" s="339"/>
      <c r="L192" s="339"/>
      <c r="M192" s="339"/>
      <c r="N192" s="339"/>
      <c r="O192" s="339"/>
      <c r="P192" s="339"/>
      <c r="Q192" s="339"/>
    </row>
    <row r="193" spans="1:17" ht="13.5" customHeight="1">
      <c r="A193" s="481"/>
      <c r="B193" s="481"/>
      <c r="C193" s="481"/>
      <c r="D193" s="481"/>
      <c r="E193" s="481"/>
      <c r="F193" s="339"/>
      <c r="G193" s="340" t="str">
        <f>IF(ISNUMBER(E193),E193/'Bulk DivVar Analysis'!$C$60,"")</f>
        <v/>
      </c>
      <c r="H193" s="338" t="str">
        <f>IF(ISNUMBER(E193), IF(G193&gt;'Bulk DivVar Analysis'!$D$62,"Pass","Fail"),"")</f>
        <v/>
      </c>
      <c r="I193" s="338" t="str">
        <f t="shared" si="4"/>
        <v/>
      </c>
      <c r="J193" s="339"/>
      <c r="K193" s="339"/>
      <c r="L193" s="339"/>
      <c r="M193" s="339"/>
      <c r="N193" s="339"/>
      <c r="O193" s="339"/>
      <c r="P193" s="339"/>
      <c r="Q193" s="339"/>
    </row>
    <row r="194" spans="1:17" ht="13.5" customHeight="1">
      <c r="A194" s="481"/>
      <c r="B194" s="481"/>
      <c r="C194" s="481"/>
      <c r="D194" s="481"/>
      <c r="E194" s="481"/>
      <c r="F194" s="339"/>
      <c r="G194" s="340" t="str">
        <f>IF(ISNUMBER(E194),E194/'Bulk DivVar Analysis'!$C$60,"")</f>
        <v/>
      </c>
      <c r="H194" s="338" t="str">
        <f>IF(ISNUMBER(E194), IF(G194&gt;'Bulk DivVar Analysis'!$D$62,"Pass","Fail"),"")</f>
        <v/>
      </c>
      <c r="I194" s="338" t="str">
        <f t="shared" si="4"/>
        <v/>
      </c>
      <c r="J194" s="339"/>
      <c r="K194" s="339"/>
      <c r="L194" s="339"/>
      <c r="M194" s="339"/>
      <c r="N194" s="339"/>
      <c r="O194" s="339"/>
      <c r="P194" s="339"/>
      <c r="Q194" s="339"/>
    </row>
    <row r="195" spans="1:17" ht="13.5" customHeight="1">
      <c r="A195" s="481"/>
      <c r="B195" s="481"/>
      <c r="C195" s="481"/>
      <c r="D195" s="481"/>
      <c r="E195" s="481"/>
      <c r="F195" s="339"/>
      <c r="G195" s="340" t="str">
        <f>IF(ISNUMBER(E195),E195/'Bulk DivVar Analysis'!$C$60,"")</f>
        <v/>
      </c>
      <c r="H195" s="338" t="str">
        <f>IF(ISNUMBER(E195), IF(G195&gt;'Bulk DivVar Analysis'!$D$62,"Pass","Fail"),"")</f>
        <v/>
      </c>
      <c r="I195" s="338" t="str">
        <f t="shared" ref="I195:I258" si="5">_xlfn.TEXTJOIN("_",TRUE,B195,C195)</f>
        <v/>
      </c>
      <c r="J195" s="339"/>
      <c r="K195" s="339"/>
      <c r="L195" s="339"/>
      <c r="M195" s="339"/>
      <c r="N195" s="339"/>
      <c r="O195" s="339"/>
      <c r="P195" s="339"/>
      <c r="Q195" s="339"/>
    </row>
    <row r="196" spans="1:17" ht="13.5" customHeight="1">
      <c r="A196" s="481"/>
      <c r="B196" s="481"/>
      <c r="C196" s="481"/>
      <c r="D196" s="481"/>
      <c r="E196" s="481"/>
      <c r="F196" s="339"/>
      <c r="G196" s="340" t="str">
        <f>IF(ISNUMBER(E196),E196/'Bulk DivVar Analysis'!$C$60,"")</f>
        <v/>
      </c>
      <c r="H196" s="338" t="str">
        <f>IF(ISNUMBER(E196), IF(G196&gt;'Bulk DivVar Analysis'!$D$62,"Pass","Fail"),"")</f>
        <v/>
      </c>
      <c r="I196" s="338" t="str">
        <f t="shared" si="5"/>
        <v/>
      </c>
      <c r="J196" s="339"/>
      <c r="K196" s="339"/>
      <c r="L196" s="339"/>
      <c r="M196" s="339"/>
      <c r="N196" s="339"/>
      <c r="O196" s="339"/>
      <c r="P196" s="339"/>
      <c r="Q196" s="339"/>
    </row>
    <row r="197" spans="1:17" ht="13.5" customHeight="1">
      <c r="A197" s="481"/>
      <c r="B197" s="481"/>
      <c r="C197" s="481"/>
      <c r="D197" s="481"/>
      <c r="E197" s="481"/>
      <c r="F197" s="339"/>
      <c r="G197" s="340" t="str">
        <f>IF(ISNUMBER(E197),E197/'Bulk DivVar Analysis'!$C$60,"")</f>
        <v/>
      </c>
      <c r="H197" s="338" t="str">
        <f>IF(ISNUMBER(E197), IF(G197&gt;'Bulk DivVar Analysis'!$D$62,"Pass","Fail"),"")</f>
        <v/>
      </c>
      <c r="I197" s="338" t="str">
        <f t="shared" si="5"/>
        <v/>
      </c>
      <c r="J197" s="339"/>
      <c r="K197" s="339"/>
      <c r="L197" s="339"/>
      <c r="M197" s="339"/>
      <c r="N197" s="339"/>
      <c r="O197" s="339"/>
      <c r="P197" s="339"/>
      <c r="Q197" s="339"/>
    </row>
    <row r="198" spans="1:17" ht="13.5" customHeight="1">
      <c r="A198" s="481"/>
      <c r="B198" s="481"/>
      <c r="C198" s="481"/>
      <c r="D198" s="481"/>
      <c r="E198" s="481"/>
      <c r="F198" s="339"/>
      <c r="G198" s="340" t="str">
        <f>IF(ISNUMBER(E198),E198/'Bulk DivVar Analysis'!$C$60,"")</f>
        <v/>
      </c>
      <c r="H198" s="338" t="str">
        <f>IF(ISNUMBER(E198), IF(G198&gt;'Bulk DivVar Analysis'!$D$62,"Pass","Fail"),"")</f>
        <v/>
      </c>
      <c r="I198" s="338" t="str">
        <f t="shared" si="5"/>
        <v/>
      </c>
      <c r="J198" s="339"/>
      <c r="K198" s="339"/>
      <c r="L198" s="339"/>
      <c r="M198" s="339"/>
      <c r="N198" s="339"/>
      <c r="O198" s="339"/>
      <c r="P198" s="339"/>
      <c r="Q198" s="339"/>
    </row>
    <row r="199" spans="1:17" ht="13.5" customHeight="1">
      <c r="A199" s="481"/>
      <c r="B199" s="481"/>
      <c r="C199" s="481"/>
      <c r="D199" s="481"/>
      <c r="E199" s="481"/>
      <c r="F199" s="339"/>
      <c r="G199" s="340" t="str">
        <f>IF(ISNUMBER(E199),E199/'Bulk DivVar Analysis'!$C$60,"")</f>
        <v/>
      </c>
      <c r="H199" s="338" t="str">
        <f>IF(ISNUMBER(E199), IF(G199&gt;'Bulk DivVar Analysis'!$D$62,"Pass","Fail"),"")</f>
        <v/>
      </c>
      <c r="I199" s="338" t="str">
        <f t="shared" si="5"/>
        <v/>
      </c>
      <c r="J199" s="339"/>
      <c r="K199" s="339"/>
      <c r="L199" s="339"/>
      <c r="M199" s="339"/>
      <c r="N199" s="339"/>
      <c r="O199" s="339"/>
      <c r="P199" s="339"/>
      <c r="Q199" s="339"/>
    </row>
    <row r="200" spans="1:17" ht="13.5" customHeight="1">
      <c r="A200" s="481"/>
      <c r="B200" s="481"/>
      <c r="C200" s="481"/>
      <c r="D200" s="481"/>
      <c r="E200" s="481"/>
      <c r="F200" s="339"/>
      <c r="G200" s="340" t="str">
        <f>IF(ISNUMBER(E200),E200/'Bulk DivVar Analysis'!$C$60,"")</f>
        <v/>
      </c>
      <c r="H200" s="338" t="str">
        <f>IF(ISNUMBER(E200), IF(G200&gt;'Bulk DivVar Analysis'!$D$62,"Pass","Fail"),"")</f>
        <v/>
      </c>
      <c r="I200" s="338" t="str">
        <f t="shared" si="5"/>
        <v/>
      </c>
      <c r="J200" s="339"/>
      <c r="K200" s="339"/>
      <c r="L200" s="339"/>
      <c r="M200" s="339"/>
      <c r="N200" s="339"/>
      <c r="O200" s="339"/>
      <c r="P200" s="339"/>
      <c r="Q200" s="339"/>
    </row>
    <row r="201" spans="1:17" ht="13.5" customHeight="1">
      <c r="A201" s="481"/>
      <c r="B201" s="481"/>
      <c r="C201" s="481"/>
      <c r="D201" s="481"/>
      <c r="E201" s="481"/>
      <c r="F201" s="339"/>
      <c r="G201" s="340" t="str">
        <f>IF(ISNUMBER(E201),E201/'Bulk DivVar Analysis'!$C$60,"")</f>
        <v/>
      </c>
      <c r="H201" s="338" t="str">
        <f>IF(ISNUMBER(E201), IF(G201&gt;'Bulk DivVar Analysis'!$D$62,"Pass","Fail"),"")</f>
        <v/>
      </c>
      <c r="I201" s="338" t="str">
        <f t="shared" si="5"/>
        <v/>
      </c>
      <c r="J201" s="339"/>
      <c r="K201" s="339"/>
      <c r="L201" s="339"/>
      <c r="M201" s="339"/>
      <c r="N201" s="339"/>
      <c r="O201" s="339"/>
      <c r="P201" s="339"/>
      <c r="Q201" s="339"/>
    </row>
    <row r="202" spans="1:17" ht="13.5" customHeight="1">
      <c r="A202" s="481"/>
      <c r="B202" s="481"/>
      <c r="C202" s="481"/>
      <c r="D202" s="481"/>
      <c r="E202" s="481"/>
      <c r="F202" s="339"/>
      <c r="G202" s="340" t="str">
        <f>IF(ISNUMBER(E202),E202/'Bulk DivVar Analysis'!$C$60,"")</f>
        <v/>
      </c>
      <c r="H202" s="338" t="str">
        <f>IF(ISNUMBER(E202), IF(G202&gt;'Bulk DivVar Analysis'!$D$62,"Pass","Fail"),"")</f>
        <v/>
      </c>
      <c r="I202" s="338" t="str">
        <f t="shared" si="5"/>
        <v/>
      </c>
      <c r="J202" s="339"/>
      <c r="K202" s="339"/>
      <c r="L202" s="339"/>
      <c r="M202" s="339"/>
      <c r="N202" s="339"/>
      <c r="O202" s="339"/>
      <c r="P202" s="339"/>
      <c r="Q202" s="339"/>
    </row>
    <row r="203" spans="1:17" ht="13.5" customHeight="1">
      <c r="A203" s="481"/>
      <c r="B203" s="481"/>
      <c r="C203" s="481"/>
      <c r="D203" s="481"/>
      <c r="E203" s="481"/>
      <c r="F203" s="339"/>
      <c r="G203" s="340" t="str">
        <f>IF(ISNUMBER(E203),E203/'Bulk DivVar Analysis'!$C$60,"")</f>
        <v/>
      </c>
      <c r="H203" s="338" t="str">
        <f>IF(ISNUMBER(E203), IF(G203&gt;'Bulk DivVar Analysis'!$D$62,"Pass","Fail"),"")</f>
        <v/>
      </c>
      <c r="I203" s="338" t="str">
        <f t="shared" si="5"/>
        <v/>
      </c>
      <c r="J203" s="339"/>
      <c r="K203" s="339"/>
      <c r="L203" s="339"/>
      <c r="M203" s="339"/>
      <c r="N203" s="339"/>
      <c r="O203" s="339"/>
      <c r="P203" s="339"/>
      <c r="Q203" s="339"/>
    </row>
    <row r="204" spans="1:17" ht="13.5" customHeight="1">
      <c r="A204" s="481"/>
      <c r="B204" s="481"/>
      <c r="C204" s="481"/>
      <c r="D204" s="481"/>
      <c r="E204" s="481"/>
      <c r="F204" s="339"/>
      <c r="G204" s="340" t="str">
        <f>IF(ISNUMBER(E204),E204/'Bulk DivVar Analysis'!$C$60,"")</f>
        <v/>
      </c>
      <c r="H204" s="338" t="str">
        <f>IF(ISNUMBER(E204), IF(G204&gt;'Bulk DivVar Analysis'!$D$62,"Pass","Fail"),"")</f>
        <v/>
      </c>
      <c r="I204" s="338" t="str">
        <f t="shared" si="5"/>
        <v/>
      </c>
      <c r="J204" s="339"/>
      <c r="K204" s="339"/>
      <c r="L204" s="339"/>
      <c r="M204" s="339"/>
      <c r="N204" s="339"/>
      <c r="O204" s="339"/>
      <c r="P204" s="339"/>
      <c r="Q204" s="339"/>
    </row>
    <row r="205" spans="1:17" ht="13.5" customHeight="1">
      <c r="A205" s="481"/>
      <c r="B205" s="481"/>
      <c r="C205" s="481"/>
      <c r="D205" s="481"/>
      <c r="E205" s="481"/>
      <c r="F205" s="339"/>
      <c r="G205" s="340" t="str">
        <f>IF(ISNUMBER(E205),E205/'Bulk DivVar Analysis'!$C$60,"")</f>
        <v/>
      </c>
      <c r="H205" s="338" t="str">
        <f>IF(ISNUMBER(E205), IF(G205&gt;'Bulk DivVar Analysis'!$D$62,"Pass","Fail"),"")</f>
        <v/>
      </c>
      <c r="I205" s="338" t="str">
        <f t="shared" si="5"/>
        <v/>
      </c>
      <c r="J205" s="339"/>
      <c r="K205" s="339"/>
      <c r="L205" s="339"/>
      <c r="M205" s="339"/>
      <c r="N205" s="339"/>
      <c r="O205" s="339"/>
      <c r="P205" s="339"/>
      <c r="Q205" s="339"/>
    </row>
    <row r="206" spans="1:17" ht="13.5" customHeight="1">
      <c r="A206" s="481"/>
      <c r="B206" s="481"/>
      <c r="C206" s="481"/>
      <c r="D206" s="481"/>
      <c r="E206" s="481"/>
      <c r="F206" s="339"/>
      <c r="G206" s="340" t="str">
        <f>IF(ISNUMBER(E206),E206/'Bulk DivVar Analysis'!$C$60,"")</f>
        <v/>
      </c>
      <c r="H206" s="338" t="str">
        <f>IF(ISNUMBER(E206), IF(G206&gt;'Bulk DivVar Analysis'!$D$62,"Pass","Fail"),"")</f>
        <v/>
      </c>
      <c r="I206" s="338" t="str">
        <f t="shared" si="5"/>
        <v/>
      </c>
      <c r="J206" s="339"/>
      <c r="K206" s="339"/>
      <c r="L206" s="339"/>
      <c r="M206" s="339"/>
      <c r="N206" s="339"/>
      <c r="O206" s="339"/>
      <c r="P206" s="339"/>
      <c r="Q206" s="339"/>
    </row>
    <row r="207" spans="1:17" ht="13.5" customHeight="1">
      <c r="A207" s="481"/>
      <c r="B207" s="481"/>
      <c r="C207" s="481"/>
      <c r="D207" s="481"/>
      <c r="E207" s="481"/>
      <c r="F207" s="339"/>
      <c r="G207" s="340" t="str">
        <f>IF(ISNUMBER(E207),E207/'Bulk DivVar Analysis'!$C$60,"")</f>
        <v/>
      </c>
      <c r="H207" s="338" t="str">
        <f>IF(ISNUMBER(E207), IF(G207&gt;'Bulk DivVar Analysis'!$D$62,"Pass","Fail"),"")</f>
        <v/>
      </c>
      <c r="I207" s="338" t="str">
        <f t="shared" si="5"/>
        <v/>
      </c>
      <c r="J207" s="339"/>
      <c r="K207" s="339"/>
      <c r="L207" s="339"/>
      <c r="M207" s="339"/>
      <c r="N207" s="339"/>
      <c r="O207" s="339"/>
      <c r="P207" s="339"/>
      <c r="Q207" s="339"/>
    </row>
    <row r="208" spans="1:17" ht="13.5" customHeight="1">
      <c r="A208" s="481"/>
      <c r="B208" s="481"/>
      <c r="C208" s="481"/>
      <c r="D208" s="481"/>
      <c r="E208" s="481"/>
      <c r="F208" s="339"/>
      <c r="G208" s="340" t="str">
        <f>IF(ISNUMBER(E208),E208/'Bulk DivVar Analysis'!$C$60,"")</f>
        <v/>
      </c>
      <c r="H208" s="338" t="str">
        <f>IF(ISNUMBER(E208), IF(G208&gt;'Bulk DivVar Analysis'!$D$62,"Pass","Fail"),"")</f>
        <v/>
      </c>
      <c r="I208" s="338" t="str">
        <f t="shared" si="5"/>
        <v/>
      </c>
      <c r="J208" s="339"/>
      <c r="K208" s="339"/>
      <c r="L208" s="339"/>
      <c r="M208" s="339"/>
      <c r="N208" s="339"/>
      <c r="O208" s="339"/>
      <c r="P208" s="339"/>
      <c r="Q208" s="339"/>
    </row>
    <row r="209" spans="1:17" ht="13.5" customHeight="1">
      <c r="A209" s="481"/>
      <c r="B209" s="481"/>
      <c r="C209" s="481"/>
      <c r="D209" s="481"/>
      <c r="E209" s="481"/>
      <c r="F209" s="339"/>
      <c r="G209" s="340" t="str">
        <f>IF(ISNUMBER(E209),E209/'Bulk DivVar Analysis'!$C$60,"")</f>
        <v/>
      </c>
      <c r="H209" s="338" t="str">
        <f>IF(ISNUMBER(E209), IF(G209&gt;'Bulk DivVar Analysis'!$D$62,"Pass","Fail"),"")</f>
        <v/>
      </c>
      <c r="I209" s="338" t="str">
        <f t="shared" si="5"/>
        <v/>
      </c>
      <c r="J209" s="339"/>
      <c r="K209" s="339"/>
      <c r="L209" s="339"/>
      <c r="M209" s="339"/>
      <c r="N209" s="339"/>
      <c r="O209" s="339"/>
      <c r="P209" s="339"/>
      <c r="Q209" s="339"/>
    </row>
    <row r="210" spans="1:17" ht="13.5" customHeight="1">
      <c r="A210" s="481"/>
      <c r="B210" s="481"/>
      <c r="C210" s="481"/>
      <c r="D210" s="481"/>
      <c r="E210" s="481"/>
      <c r="F210" s="339"/>
      <c r="G210" s="340" t="str">
        <f>IF(ISNUMBER(E210),E210/'Bulk DivVar Analysis'!$C$60,"")</f>
        <v/>
      </c>
      <c r="H210" s="338" t="str">
        <f>IF(ISNUMBER(E210), IF(G210&gt;'Bulk DivVar Analysis'!$D$62,"Pass","Fail"),"")</f>
        <v/>
      </c>
      <c r="I210" s="338" t="str">
        <f t="shared" si="5"/>
        <v/>
      </c>
      <c r="J210" s="339"/>
      <c r="K210" s="339"/>
      <c r="L210" s="339"/>
      <c r="M210" s="339"/>
      <c r="N210" s="339"/>
      <c r="O210" s="339"/>
      <c r="P210" s="339"/>
      <c r="Q210" s="339"/>
    </row>
    <row r="211" spans="1:17" ht="13.5" customHeight="1">
      <c r="A211" s="481"/>
      <c r="B211" s="481"/>
      <c r="C211" s="481"/>
      <c r="D211" s="481"/>
      <c r="E211" s="481"/>
      <c r="F211" s="339"/>
      <c r="G211" s="340" t="str">
        <f>IF(ISNUMBER(E211),E211/'Bulk DivVar Analysis'!$C$60,"")</f>
        <v/>
      </c>
      <c r="H211" s="338" t="str">
        <f>IF(ISNUMBER(E211), IF(G211&gt;'Bulk DivVar Analysis'!$D$62,"Pass","Fail"),"")</f>
        <v/>
      </c>
      <c r="I211" s="338" t="str">
        <f t="shared" si="5"/>
        <v/>
      </c>
      <c r="J211" s="339"/>
      <c r="K211" s="339"/>
      <c r="L211" s="339"/>
      <c r="M211" s="339"/>
      <c r="N211" s="339"/>
      <c r="O211" s="339"/>
      <c r="P211" s="339"/>
      <c r="Q211" s="339"/>
    </row>
    <row r="212" spans="1:17" ht="13.5" customHeight="1">
      <c r="A212" s="481"/>
      <c r="B212" s="481"/>
      <c r="C212" s="481"/>
      <c r="D212" s="481"/>
      <c r="E212" s="481"/>
      <c r="F212" s="339"/>
      <c r="G212" s="340" t="str">
        <f>IF(ISNUMBER(E212),E212/'Bulk DivVar Analysis'!$C$60,"")</f>
        <v/>
      </c>
      <c r="H212" s="338" t="str">
        <f>IF(ISNUMBER(E212), IF(G212&gt;'Bulk DivVar Analysis'!$D$62,"Pass","Fail"),"")</f>
        <v/>
      </c>
      <c r="I212" s="338" t="str">
        <f t="shared" si="5"/>
        <v/>
      </c>
      <c r="J212" s="339"/>
      <c r="K212" s="339"/>
      <c r="L212" s="339"/>
      <c r="M212" s="339"/>
      <c r="N212" s="339"/>
      <c r="O212" s="339"/>
      <c r="P212" s="339"/>
      <c r="Q212" s="339"/>
    </row>
    <row r="213" spans="1:17" ht="13.5" customHeight="1">
      <c r="A213" s="481"/>
      <c r="B213" s="481"/>
      <c r="C213" s="481"/>
      <c r="D213" s="481"/>
      <c r="E213" s="481"/>
      <c r="F213" s="339"/>
      <c r="G213" s="340" t="str">
        <f>IF(ISNUMBER(E213),E213/'Bulk DivVar Analysis'!$C$60,"")</f>
        <v/>
      </c>
      <c r="H213" s="338" t="str">
        <f>IF(ISNUMBER(E213), IF(G213&gt;'Bulk DivVar Analysis'!$D$62,"Pass","Fail"),"")</f>
        <v/>
      </c>
      <c r="I213" s="338" t="str">
        <f t="shared" si="5"/>
        <v/>
      </c>
      <c r="J213" s="339"/>
      <c r="K213" s="339"/>
      <c r="L213" s="339"/>
      <c r="M213" s="339"/>
      <c r="N213" s="339"/>
      <c r="O213" s="339"/>
      <c r="P213" s="339"/>
      <c r="Q213" s="339"/>
    </row>
    <row r="214" spans="1:17" ht="13.5" customHeight="1">
      <c r="A214" s="481"/>
      <c r="B214" s="481"/>
      <c r="C214" s="481"/>
      <c r="D214" s="481"/>
      <c r="E214" s="481"/>
      <c r="F214" s="339"/>
      <c r="G214" s="340" t="str">
        <f>IF(ISNUMBER(E214),E214/'Bulk DivVar Analysis'!$C$60,"")</f>
        <v/>
      </c>
      <c r="H214" s="338" t="str">
        <f>IF(ISNUMBER(E214), IF(G214&gt;'Bulk DivVar Analysis'!$D$62,"Pass","Fail"),"")</f>
        <v/>
      </c>
      <c r="I214" s="338" t="str">
        <f t="shared" si="5"/>
        <v/>
      </c>
      <c r="J214" s="339"/>
      <c r="K214" s="339"/>
      <c r="L214" s="339"/>
      <c r="M214" s="339"/>
      <c r="N214" s="339"/>
      <c r="O214" s="339"/>
      <c r="P214" s="339"/>
      <c r="Q214" s="339"/>
    </row>
    <row r="215" spans="1:17" ht="13.5" customHeight="1">
      <c r="A215" s="481"/>
      <c r="B215" s="481"/>
      <c r="C215" s="481"/>
      <c r="D215" s="481"/>
      <c r="E215" s="481"/>
      <c r="F215" s="339"/>
      <c r="G215" s="340" t="str">
        <f>IF(ISNUMBER(E215),E215/'Bulk DivVar Analysis'!$C$60,"")</f>
        <v/>
      </c>
      <c r="H215" s="338" t="str">
        <f>IF(ISNUMBER(E215), IF(G215&gt;'Bulk DivVar Analysis'!$D$62,"Pass","Fail"),"")</f>
        <v/>
      </c>
      <c r="I215" s="338" t="str">
        <f t="shared" si="5"/>
        <v/>
      </c>
      <c r="J215" s="339"/>
      <c r="K215" s="339"/>
      <c r="L215" s="339"/>
      <c r="M215" s="339"/>
      <c r="N215" s="339"/>
      <c r="O215" s="339"/>
      <c r="P215" s="339"/>
      <c r="Q215" s="339"/>
    </row>
    <row r="216" spans="1:17" ht="13.5" customHeight="1">
      <c r="A216" s="481"/>
      <c r="B216" s="481"/>
      <c r="C216" s="481"/>
      <c r="D216" s="481"/>
      <c r="E216" s="481"/>
      <c r="F216" s="339"/>
      <c r="G216" s="340" t="str">
        <f>IF(ISNUMBER(E216),E216/'Bulk DivVar Analysis'!$C$60,"")</f>
        <v/>
      </c>
      <c r="H216" s="338" t="str">
        <f>IF(ISNUMBER(E216), IF(G216&gt;'Bulk DivVar Analysis'!$D$62,"Pass","Fail"),"")</f>
        <v/>
      </c>
      <c r="I216" s="338" t="str">
        <f t="shared" si="5"/>
        <v/>
      </c>
      <c r="J216" s="339"/>
      <c r="K216" s="339"/>
      <c r="L216" s="339"/>
      <c r="M216" s="339"/>
      <c r="N216" s="339"/>
      <c r="O216" s="339"/>
      <c r="P216" s="339"/>
      <c r="Q216" s="339"/>
    </row>
    <row r="217" spans="1:17" ht="13.5" customHeight="1">
      <c r="A217" s="481"/>
      <c r="B217" s="481"/>
      <c r="C217" s="481"/>
      <c r="D217" s="481"/>
      <c r="E217" s="481"/>
      <c r="F217" s="339"/>
      <c r="G217" s="340" t="str">
        <f>IF(ISNUMBER(E217),E217/'Bulk DivVar Analysis'!$C$60,"")</f>
        <v/>
      </c>
      <c r="H217" s="338" t="str">
        <f>IF(ISNUMBER(E217), IF(G217&gt;'Bulk DivVar Analysis'!$D$62,"Pass","Fail"),"")</f>
        <v/>
      </c>
      <c r="I217" s="338" t="str">
        <f t="shared" si="5"/>
        <v/>
      </c>
      <c r="J217" s="339"/>
      <c r="K217" s="339"/>
      <c r="L217" s="339"/>
      <c r="M217" s="339"/>
      <c r="N217" s="339"/>
      <c r="O217" s="339"/>
      <c r="P217" s="339"/>
      <c r="Q217" s="339"/>
    </row>
    <row r="218" spans="1:17" ht="13.5" customHeight="1">
      <c r="A218" s="481"/>
      <c r="B218" s="481"/>
      <c r="C218" s="481"/>
      <c r="D218" s="481"/>
      <c r="E218" s="481"/>
      <c r="F218" s="339"/>
      <c r="G218" s="340" t="str">
        <f>IF(ISNUMBER(E218),E218/'Bulk DivVar Analysis'!$C$60,"")</f>
        <v/>
      </c>
      <c r="H218" s="338" t="str">
        <f>IF(ISNUMBER(E218), IF(G218&gt;'Bulk DivVar Analysis'!$D$62,"Pass","Fail"),"")</f>
        <v/>
      </c>
      <c r="I218" s="338" t="str">
        <f t="shared" si="5"/>
        <v/>
      </c>
      <c r="J218" s="339"/>
      <c r="K218" s="339"/>
      <c r="L218" s="339"/>
      <c r="M218" s="339"/>
      <c r="N218" s="339"/>
      <c r="O218" s="339"/>
      <c r="P218" s="339"/>
      <c r="Q218" s="339"/>
    </row>
    <row r="219" spans="1:17" ht="13.5" customHeight="1">
      <c r="A219" s="481"/>
      <c r="B219" s="481"/>
      <c r="C219" s="481"/>
      <c r="D219" s="481"/>
      <c r="E219" s="481"/>
      <c r="F219" s="339"/>
      <c r="G219" s="340" t="str">
        <f>IF(ISNUMBER(E219),E219/'Bulk DivVar Analysis'!$C$60,"")</f>
        <v/>
      </c>
      <c r="H219" s="338" t="str">
        <f>IF(ISNUMBER(E219), IF(G219&gt;'Bulk DivVar Analysis'!$D$62,"Pass","Fail"),"")</f>
        <v/>
      </c>
      <c r="I219" s="338" t="str">
        <f t="shared" si="5"/>
        <v/>
      </c>
      <c r="J219" s="339"/>
      <c r="K219" s="339"/>
      <c r="L219" s="339"/>
      <c r="M219" s="339"/>
      <c r="N219" s="339"/>
      <c r="O219" s="339"/>
      <c r="P219" s="339"/>
      <c r="Q219" s="339"/>
    </row>
    <row r="220" spans="1:17" ht="13.5" customHeight="1">
      <c r="A220" s="481"/>
      <c r="B220" s="481"/>
      <c r="C220" s="481"/>
      <c r="D220" s="481"/>
      <c r="E220" s="481"/>
      <c r="F220" s="339"/>
      <c r="G220" s="340" t="str">
        <f>IF(ISNUMBER(E220),E220/'Bulk DivVar Analysis'!$C$60,"")</f>
        <v/>
      </c>
      <c r="H220" s="338" t="str">
        <f>IF(ISNUMBER(E220), IF(G220&gt;'Bulk DivVar Analysis'!$D$62,"Pass","Fail"),"")</f>
        <v/>
      </c>
      <c r="I220" s="338" t="str">
        <f t="shared" si="5"/>
        <v/>
      </c>
      <c r="J220" s="339"/>
      <c r="K220" s="339"/>
      <c r="L220" s="339"/>
      <c r="M220" s="339"/>
      <c r="N220" s="339"/>
      <c r="O220" s="339"/>
      <c r="P220" s="339"/>
      <c r="Q220" s="339"/>
    </row>
    <row r="221" spans="1:17" ht="13.5" customHeight="1">
      <c r="A221" s="481"/>
      <c r="B221" s="481"/>
      <c r="C221" s="481"/>
      <c r="D221" s="481"/>
      <c r="E221" s="481"/>
      <c r="F221" s="339"/>
      <c r="G221" s="340" t="str">
        <f>IF(ISNUMBER(E221),E221/'Bulk DivVar Analysis'!$C$60,"")</f>
        <v/>
      </c>
      <c r="H221" s="338" t="str">
        <f>IF(ISNUMBER(E221), IF(G221&gt;'Bulk DivVar Analysis'!$D$62,"Pass","Fail"),"")</f>
        <v/>
      </c>
      <c r="I221" s="338" t="str">
        <f t="shared" si="5"/>
        <v/>
      </c>
      <c r="J221" s="339"/>
      <c r="K221" s="339"/>
      <c r="L221" s="339"/>
      <c r="M221" s="339"/>
      <c r="N221" s="339"/>
      <c r="O221" s="339"/>
      <c r="P221" s="339"/>
      <c r="Q221" s="339"/>
    </row>
    <row r="222" spans="1:17" ht="13.5" customHeight="1">
      <c r="A222" s="481"/>
      <c r="B222" s="481"/>
      <c r="C222" s="481"/>
      <c r="D222" s="481"/>
      <c r="E222" s="481"/>
      <c r="F222" s="339"/>
      <c r="G222" s="340" t="str">
        <f>IF(ISNUMBER(E222),E222/'Bulk DivVar Analysis'!$C$60,"")</f>
        <v/>
      </c>
      <c r="H222" s="338" t="str">
        <f>IF(ISNUMBER(E222), IF(G222&gt;'Bulk DivVar Analysis'!$D$62,"Pass","Fail"),"")</f>
        <v/>
      </c>
      <c r="I222" s="338" t="str">
        <f t="shared" si="5"/>
        <v/>
      </c>
      <c r="J222" s="339"/>
      <c r="K222" s="339"/>
      <c r="L222" s="339"/>
      <c r="M222" s="339"/>
      <c r="N222" s="339"/>
      <c r="O222" s="339"/>
      <c r="P222" s="339"/>
      <c r="Q222" s="339"/>
    </row>
    <row r="223" spans="1:17" ht="13.5" customHeight="1">
      <c r="A223" s="481"/>
      <c r="B223" s="481"/>
      <c r="C223" s="481"/>
      <c r="D223" s="481"/>
      <c r="E223" s="481"/>
      <c r="F223" s="339"/>
      <c r="G223" s="340" t="str">
        <f>IF(ISNUMBER(E223),E223/'Bulk DivVar Analysis'!$C$60,"")</f>
        <v/>
      </c>
      <c r="H223" s="338" t="str">
        <f>IF(ISNUMBER(E223), IF(G223&gt;'Bulk DivVar Analysis'!$D$62,"Pass","Fail"),"")</f>
        <v/>
      </c>
      <c r="I223" s="338" t="str">
        <f t="shared" si="5"/>
        <v/>
      </c>
      <c r="J223" s="339"/>
      <c r="K223" s="339"/>
      <c r="L223" s="339"/>
      <c r="M223" s="339"/>
      <c r="N223" s="339"/>
      <c r="O223" s="339"/>
      <c r="P223" s="339"/>
      <c r="Q223" s="339"/>
    </row>
    <row r="224" spans="1:17" ht="13.5" customHeight="1">
      <c r="A224" s="481"/>
      <c r="B224" s="481"/>
      <c r="C224" s="481"/>
      <c r="D224" s="481"/>
      <c r="E224" s="481"/>
      <c r="F224" s="339"/>
      <c r="G224" s="340" t="str">
        <f>IF(ISNUMBER(E224),E224/'Bulk DivVar Analysis'!$C$60,"")</f>
        <v/>
      </c>
      <c r="H224" s="338" t="str">
        <f>IF(ISNUMBER(E224), IF(G224&gt;'Bulk DivVar Analysis'!$D$62,"Pass","Fail"),"")</f>
        <v/>
      </c>
      <c r="I224" s="338" t="str">
        <f t="shared" si="5"/>
        <v/>
      </c>
      <c r="J224" s="339"/>
      <c r="K224" s="339"/>
      <c r="L224" s="339"/>
      <c r="M224" s="339"/>
      <c r="N224" s="339"/>
      <c r="O224" s="339"/>
      <c r="P224" s="339"/>
      <c r="Q224" s="339"/>
    </row>
    <row r="225" spans="1:17" ht="13.5" customHeight="1">
      <c r="A225" s="481"/>
      <c r="B225" s="481"/>
      <c r="C225" s="481"/>
      <c r="D225" s="481"/>
      <c r="E225" s="481"/>
      <c r="F225" s="339"/>
      <c r="G225" s="340" t="str">
        <f>IF(ISNUMBER(E225),E225/'Bulk DivVar Analysis'!$C$60,"")</f>
        <v/>
      </c>
      <c r="H225" s="338" t="str">
        <f>IF(ISNUMBER(E225), IF(G225&gt;'Bulk DivVar Analysis'!$D$62,"Pass","Fail"),"")</f>
        <v/>
      </c>
      <c r="I225" s="338" t="str">
        <f t="shared" si="5"/>
        <v/>
      </c>
      <c r="J225" s="339"/>
      <c r="K225" s="339"/>
      <c r="L225" s="339"/>
      <c r="M225" s="339"/>
      <c r="N225" s="339"/>
      <c r="O225" s="339"/>
      <c r="P225" s="339"/>
      <c r="Q225" s="339"/>
    </row>
    <row r="226" spans="1:17" ht="13.5" customHeight="1">
      <c r="A226" s="481"/>
      <c r="B226" s="481"/>
      <c r="C226" s="481"/>
      <c r="D226" s="481"/>
      <c r="E226" s="481"/>
      <c r="F226" s="339"/>
      <c r="G226" s="340" t="str">
        <f>IF(ISNUMBER(E226),E226/'Bulk DivVar Analysis'!$C$60,"")</f>
        <v/>
      </c>
      <c r="H226" s="338" t="str">
        <f>IF(ISNUMBER(E226), IF(G226&gt;'Bulk DivVar Analysis'!$D$62,"Pass","Fail"),"")</f>
        <v/>
      </c>
      <c r="I226" s="338" t="str">
        <f t="shared" si="5"/>
        <v/>
      </c>
      <c r="J226" s="339"/>
      <c r="K226" s="339"/>
      <c r="L226" s="339"/>
      <c r="M226" s="339"/>
      <c r="N226" s="339"/>
      <c r="O226" s="339"/>
      <c r="P226" s="339"/>
      <c r="Q226" s="339"/>
    </row>
    <row r="227" spans="1:17" ht="13.5" customHeight="1">
      <c r="A227" s="481"/>
      <c r="B227" s="481"/>
      <c r="C227" s="481"/>
      <c r="D227" s="481"/>
      <c r="E227" s="481"/>
      <c r="F227" s="339"/>
      <c r="G227" s="340" t="str">
        <f>IF(ISNUMBER(E227),E227/'Bulk DivVar Analysis'!$C$60,"")</f>
        <v/>
      </c>
      <c r="H227" s="338" t="str">
        <f>IF(ISNUMBER(E227), IF(G227&gt;'Bulk DivVar Analysis'!$D$62,"Pass","Fail"),"")</f>
        <v/>
      </c>
      <c r="I227" s="338" t="str">
        <f t="shared" si="5"/>
        <v/>
      </c>
      <c r="J227" s="339"/>
      <c r="K227" s="339"/>
      <c r="L227" s="339"/>
      <c r="M227" s="339"/>
      <c r="N227" s="339"/>
      <c r="O227" s="339"/>
      <c r="P227" s="339"/>
      <c r="Q227" s="339"/>
    </row>
    <row r="228" spans="1:17" ht="13.5" customHeight="1">
      <c r="A228" s="481"/>
      <c r="B228" s="481"/>
      <c r="C228" s="481"/>
      <c r="D228" s="481"/>
      <c r="E228" s="481"/>
      <c r="F228" s="339"/>
      <c r="G228" s="340" t="str">
        <f>IF(ISNUMBER(E228),E228/'Bulk DivVar Analysis'!$C$60,"")</f>
        <v/>
      </c>
      <c r="H228" s="338" t="str">
        <f>IF(ISNUMBER(E228), IF(G228&gt;'Bulk DivVar Analysis'!$D$62,"Pass","Fail"),"")</f>
        <v/>
      </c>
      <c r="I228" s="338" t="str">
        <f t="shared" si="5"/>
        <v/>
      </c>
      <c r="J228" s="339"/>
      <c r="K228" s="339"/>
      <c r="L228" s="339"/>
      <c r="M228" s="339"/>
      <c r="N228" s="339"/>
      <c r="O228" s="339"/>
      <c r="P228" s="339"/>
      <c r="Q228" s="339"/>
    </row>
    <row r="229" spans="1:17" ht="13.5" customHeight="1">
      <c r="A229" s="481"/>
      <c r="B229" s="481"/>
      <c r="C229" s="481"/>
      <c r="D229" s="481"/>
      <c r="E229" s="481"/>
      <c r="F229" s="339"/>
      <c r="G229" s="340" t="str">
        <f>IF(ISNUMBER(E229),E229/'Bulk DivVar Analysis'!$C$60,"")</f>
        <v/>
      </c>
      <c r="H229" s="338" t="str">
        <f>IF(ISNUMBER(E229), IF(G229&gt;'Bulk DivVar Analysis'!$D$62,"Pass","Fail"),"")</f>
        <v/>
      </c>
      <c r="I229" s="338" t="str">
        <f t="shared" si="5"/>
        <v/>
      </c>
      <c r="J229" s="339"/>
      <c r="K229" s="339"/>
      <c r="L229" s="339"/>
      <c r="M229" s="339"/>
      <c r="N229" s="339"/>
      <c r="O229" s="339"/>
      <c r="P229" s="339"/>
      <c r="Q229" s="339"/>
    </row>
    <row r="230" spans="1:17" ht="13.5" customHeight="1">
      <c r="A230" s="481"/>
      <c r="B230" s="481"/>
      <c r="C230" s="481"/>
      <c r="D230" s="481"/>
      <c r="E230" s="481"/>
      <c r="F230" s="339"/>
      <c r="G230" s="340" t="str">
        <f>IF(ISNUMBER(E230),E230/'Bulk DivVar Analysis'!$C$60,"")</f>
        <v/>
      </c>
      <c r="H230" s="338" t="str">
        <f>IF(ISNUMBER(E230), IF(G230&gt;'Bulk DivVar Analysis'!$D$62,"Pass","Fail"),"")</f>
        <v/>
      </c>
      <c r="I230" s="338" t="str">
        <f t="shared" si="5"/>
        <v/>
      </c>
      <c r="J230" s="339"/>
      <c r="K230" s="339"/>
      <c r="L230" s="339"/>
      <c r="M230" s="339"/>
      <c r="N230" s="339"/>
      <c r="O230" s="339"/>
      <c r="P230" s="339"/>
      <c r="Q230" s="339"/>
    </row>
    <row r="231" spans="1:17" ht="13.5" customHeight="1">
      <c r="A231" s="481"/>
      <c r="B231" s="481"/>
      <c r="C231" s="481"/>
      <c r="D231" s="481"/>
      <c r="E231" s="481"/>
      <c r="F231" s="339"/>
      <c r="G231" s="340" t="str">
        <f>IF(ISNUMBER(E231),E231/'Bulk DivVar Analysis'!$C$60,"")</f>
        <v/>
      </c>
      <c r="H231" s="338" t="str">
        <f>IF(ISNUMBER(E231), IF(G231&gt;'Bulk DivVar Analysis'!$D$62,"Pass","Fail"),"")</f>
        <v/>
      </c>
      <c r="I231" s="338" t="str">
        <f t="shared" si="5"/>
        <v/>
      </c>
      <c r="J231" s="339"/>
      <c r="K231" s="339"/>
      <c r="L231" s="339"/>
      <c r="M231" s="339"/>
      <c r="N231" s="339"/>
      <c r="O231" s="339"/>
      <c r="P231" s="339"/>
      <c r="Q231" s="339"/>
    </row>
    <row r="232" spans="1:17" ht="13.5" customHeight="1">
      <c r="A232" s="481"/>
      <c r="B232" s="481"/>
      <c r="C232" s="481"/>
      <c r="D232" s="481"/>
      <c r="E232" s="481"/>
      <c r="F232" s="339"/>
      <c r="G232" s="340" t="str">
        <f>IF(ISNUMBER(E232),E232/'Bulk DivVar Analysis'!$C$60,"")</f>
        <v/>
      </c>
      <c r="H232" s="338" t="str">
        <f>IF(ISNUMBER(E232), IF(G232&gt;'Bulk DivVar Analysis'!$D$62,"Pass","Fail"),"")</f>
        <v/>
      </c>
      <c r="I232" s="338" t="str">
        <f t="shared" si="5"/>
        <v/>
      </c>
      <c r="J232" s="339"/>
      <c r="K232" s="339"/>
      <c r="L232" s="339"/>
      <c r="M232" s="339"/>
      <c r="N232" s="339"/>
      <c r="O232" s="339"/>
      <c r="P232" s="339"/>
      <c r="Q232" s="339"/>
    </row>
    <row r="233" spans="1:17" ht="13.5" customHeight="1">
      <c r="A233" s="481"/>
      <c r="B233" s="481"/>
      <c r="C233" s="481"/>
      <c r="D233" s="481"/>
      <c r="E233" s="481"/>
      <c r="F233" s="339"/>
      <c r="G233" s="340" t="str">
        <f>IF(ISNUMBER(E233),E233/'Bulk DivVar Analysis'!$C$60,"")</f>
        <v/>
      </c>
      <c r="H233" s="338" t="str">
        <f>IF(ISNUMBER(E233), IF(G233&gt;'Bulk DivVar Analysis'!$D$62,"Pass","Fail"),"")</f>
        <v/>
      </c>
      <c r="I233" s="338" t="str">
        <f t="shared" si="5"/>
        <v/>
      </c>
      <c r="J233" s="339"/>
      <c r="K233" s="339"/>
      <c r="L233" s="339"/>
      <c r="M233" s="339"/>
      <c r="N233" s="339"/>
      <c r="O233" s="339"/>
      <c r="P233" s="339"/>
      <c r="Q233" s="339"/>
    </row>
    <row r="234" spans="1:17" ht="13.5" customHeight="1">
      <c r="A234" s="481"/>
      <c r="B234" s="481"/>
      <c r="C234" s="481"/>
      <c r="D234" s="481"/>
      <c r="E234" s="481"/>
      <c r="F234" s="339"/>
      <c r="G234" s="340" t="str">
        <f>IF(ISNUMBER(E234),E234/'Bulk DivVar Analysis'!$C$60,"")</f>
        <v/>
      </c>
      <c r="H234" s="338" t="str">
        <f>IF(ISNUMBER(E234), IF(G234&gt;'Bulk DivVar Analysis'!$D$62,"Pass","Fail"),"")</f>
        <v/>
      </c>
      <c r="I234" s="338" t="str">
        <f t="shared" si="5"/>
        <v/>
      </c>
      <c r="J234" s="339"/>
      <c r="K234" s="339"/>
      <c r="L234" s="339"/>
      <c r="M234" s="339"/>
      <c r="N234" s="339"/>
      <c r="O234" s="339"/>
      <c r="P234" s="339"/>
      <c r="Q234" s="339"/>
    </row>
    <row r="235" spans="1:17" ht="13.5" customHeight="1">
      <c r="A235" s="481"/>
      <c r="B235" s="481"/>
      <c r="C235" s="481"/>
      <c r="D235" s="481"/>
      <c r="E235" s="481"/>
      <c r="F235" s="339"/>
      <c r="G235" s="340" t="str">
        <f>IF(ISNUMBER(E235),E235/'Bulk DivVar Analysis'!$C$60,"")</f>
        <v/>
      </c>
      <c r="H235" s="338" t="str">
        <f>IF(ISNUMBER(E235), IF(G235&gt;'Bulk DivVar Analysis'!$D$62,"Pass","Fail"),"")</f>
        <v/>
      </c>
      <c r="I235" s="338" t="str">
        <f t="shared" si="5"/>
        <v/>
      </c>
      <c r="J235" s="339"/>
      <c r="K235" s="339"/>
      <c r="L235" s="339"/>
      <c r="M235" s="339"/>
      <c r="N235" s="339"/>
      <c r="O235" s="339"/>
      <c r="P235" s="339"/>
      <c r="Q235" s="339"/>
    </row>
    <row r="236" spans="1:17" ht="13.5" customHeight="1">
      <c r="A236" s="481"/>
      <c r="B236" s="481"/>
      <c r="C236" s="481"/>
      <c r="D236" s="481"/>
      <c r="E236" s="481"/>
      <c r="F236" s="339"/>
      <c r="G236" s="340" t="str">
        <f>IF(ISNUMBER(E236),E236/'Bulk DivVar Analysis'!$C$60,"")</f>
        <v/>
      </c>
      <c r="H236" s="338" t="str">
        <f>IF(ISNUMBER(E236), IF(G236&gt;'Bulk DivVar Analysis'!$D$62,"Pass","Fail"),"")</f>
        <v/>
      </c>
      <c r="I236" s="338" t="str">
        <f t="shared" si="5"/>
        <v/>
      </c>
      <c r="J236" s="339"/>
      <c r="K236" s="339"/>
      <c r="L236" s="339"/>
      <c r="M236" s="339"/>
      <c r="N236" s="339"/>
      <c r="O236" s="339"/>
      <c r="P236" s="339"/>
      <c r="Q236" s="339"/>
    </row>
    <row r="237" spans="1:17" ht="13.5" customHeight="1">
      <c r="A237" s="481"/>
      <c r="B237" s="481"/>
      <c r="C237" s="481"/>
      <c r="D237" s="481"/>
      <c r="E237" s="481"/>
      <c r="F237" s="339"/>
      <c r="G237" s="340" t="str">
        <f>IF(ISNUMBER(E237),E237/'Bulk DivVar Analysis'!$C$60,"")</f>
        <v/>
      </c>
      <c r="H237" s="338" t="str">
        <f>IF(ISNUMBER(E237), IF(G237&gt;'Bulk DivVar Analysis'!$D$62,"Pass","Fail"),"")</f>
        <v/>
      </c>
      <c r="I237" s="338" t="str">
        <f t="shared" si="5"/>
        <v/>
      </c>
      <c r="J237" s="339"/>
      <c r="K237" s="339"/>
      <c r="L237" s="339"/>
      <c r="M237" s="339"/>
      <c r="N237" s="339"/>
      <c r="O237" s="339"/>
      <c r="P237" s="339"/>
      <c r="Q237" s="339"/>
    </row>
    <row r="238" spans="1:17" ht="13.5" customHeight="1">
      <c r="A238" s="481"/>
      <c r="B238" s="481"/>
      <c r="C238" s="481"/>
      <c r="D238" s="481"/>
      <c r="E238" s="481"/>
      <c r="F238" s="339"/>
      <c r="G238" s="340" t="str">
        <f>IF(ISNUMBER(E238),E238/'Bulk DivVar Analysis'!$C$60,"")</f>
        <v/>
      </c>
      <c r="H238" s="338" t="str">
        <f>IF(ISNUMBER(E238), IF(G238&gt;'Bulk DivVar Analysis'!$D$62,"Pass","Fail"),"")</f>
        <v/>
      </c>
      <c r="I238" s="338" t="str">
        <f t="shared" si="5"/>
        <v/>
      </c>
      <c r="J238" s="339"/>
      <c r="K238" s="339"/>
      <c r="L238" s="339"/>
      <c r="M238" s="339"/>
      <c r="N238" s="339"/>
      <c r="O238" s="339"/>
      <c r="P238" s="339"/>
      <c r="Q238" s="339"/>
    </row>
    <row r="239" spans="1:17" ht="13.5" customHeight="1">
      <c r="A239" s="481"/>
      <c r="B239" s="481"/>
      <c r="C239" s="481"/>
      <c r="D239" s="481"/>
      <c r="E239" s="481"/>
      <c r="F239" s="339"/>
      <c r="G239" s="340" t="str">
        <f>IF(ISNUMBER(E239),E239/'Bulk DivVar Analysis'!$C$60,"")</f>
        <v/>
      </c>
      <c r="H239" s="338" t="str">
        <f>IF(ISNUMBER(E239), IF(G239&gt;'Bulk DivVar Analysis'!$D$62,"Pass","Fail"),"")</f>
        <v/>
      </c>
      <c r="I239" s="338" t="str">
        <f t="shared" si="5"/>
        <v/>
      </c>
      <c r="J239" s="339"/>
      <c r="K239" s="339"/>
      <c r="L239" s="339"/>
      <c r="M239" s="339"/>
      <c r="N239" s="339"/>
      <c r="O239" s="339"/>
      <c r="P239" s="339"/>
      <c r="Q239" s="339"/>
    </row>
    <row r="240" spans="1:17" ht="13.5" customHeight="1">
      <c r="A240" s="481"/>
      <c r="B240" s="481"/>
      <c r="C240" s="481"/>
      <c r="D240" s="481"/>
      <c r="E240" s="481"/>
      <c r="F240" s="339"/>
      <c r="G240" s="340" t="str">
        <f>IF(ISNUMBER(E240),E240/'Bulk DivVar Analysis'!$C$60,"")</f>
        <v/>
      </c>
      <c r="H240" s="338" t="str">
        <f>IF(ISNUMBER(E240), IF(G240&gt;'Bulk DivVar Analysis'!$D$62,"Pass","Fail"),"")</f>
        <v/>
      </c>
      <c r="I240" s="338" t="str">
        <f t="shared" si="5"/>
        <v/>
      </c>
      <c r="J240" s="339"/>
      <c r="K240" s="339"/>
      <c r="L240" s="339"/>
      <c r="M240" s="339"/>
      <c r="N240" s="339"/>
      <c r="O240" s="339"/>
      <c r="P240" s="339"/>
      <c r="Q240" s="339"/>
    </row>
    <row r="241" spans="1:17" ht="13.5" customHeight="1">
      <c r="A241" s="481"/>
      <c r="B241" s="481"/>
      <c r="C241" s="481"/>
      <c r="D241" s="481"/>
      <c r="E241" s="481"/>
      <c r="F241" s="339"/>
      <c r="G241" s="340" t="str">
        <f>IF(ISNUMBER(E241),E241/'Bulk DivVar Analysis'!$C$60,"")</f>
        <v/>
      </c>
      <c r="H241" s="338" t="str">
        <f>IF(ISNUMBER(E241), IF(G241&gt;'Bulk DivVar Analysis'!$D$62,"Pass","Fail"),"")</f>
        <v/>
      </c>
      <c r="I241" s="338" t="str">
        <f t="shared" si="5"/>
        <v/>
      </c>
      <c r="J241" s="339"/>
      <c r="K241" s="339"/>
      <c r="L241" s="339"/>
      <c r="M241" s="339"/>
      <c r="N241" s="339"/>
      <c r="O241" s="339"/>
      <c r="P241" s="339"/>
      <c r="Q241" s="339"/>
    </row>
    <row r="242" spans="1:17" ht="13.5" customHeight="1">
      <c r="A242" s="481"/>
      <c r="B242" s="481"/>
      <c r="C242" s="481"/>
      <c r="D242" s="481"/>
      <c r="E242" s="481"/>
      <c r="F242" s="339"/>
      <c r="G242" s="340" t="str">
        <f>IF(ISNUMBER(E242),E242/'Bulk DivVar Analysis'!$C$60,"")</f>
        <v/>
      </c>
      <c r="H242" s="338" t="str">
        <f>IF(ISNUMBER(E242), IF(G242&gt;'Bulk DivVar Analysis'!$D$62,"Pass","Fail"),"")</f>
        <v/>
      </c>
      <c r="I242" s="338" t="str">
        <f t="shared" si="5"/>
        <v/>
      </c>
      <c r="J242" s="339"/>
      <c r="K242" s="339"/>
      <c r="L242" s="339"/>
      <c r="M242" s="339"/>
      <c r="N242" s="339"/>
      <c r="O242" s="339"/>
      <c r="P242" s="339"/>
      <c r="Q242" s="339"/>
    </row>
    <row r="243" spans="1:17" ht="13.5" customHeight="1">
      <c r="A243" s="481"/>
      <c r="B243" s="481"/>
      <c r="C243" s="481"/>
      <c r="D243" s="481"/>
      <c r="E243" s="481"/>
      <c r="F243" s="339"/>
      <c r="G243" s="340" t="str">
        <f>IF(ISNUMBER(E243),E243/'Bulk DivVar Analysis'!$C$60,"")</f>
        <v/>
      </c>
      <c r="H243" s="338" t="str">
        <f>IF(ISNUMBER(E243), IF(G243&gt;'Bulk DivVar Analysis'!$D$62,"Pass","Fail"),"")</f>
        <v/>
      </c>
      <c r="I243" s="338" t="str">
        <f t="shared" si="5"/>
        <v/>
      </c>
      <c r="J243" s="339"/>
      <c r="K243" s="339"/>
      <c r="L243" s="339"/>
      <c r="M243" s="339"/>
      <c r="N243" s="339"/>
      <c r="O243" s="339"/>
      <c r="P243" s="339"/>
      <c r="Q243" s="339"/>
    </row>
    <row r="244" spans="1:17" ht="13.5" customHeight="1">
      <c r="A244" s="481"/>
      <c r="B244" s="481"/>
      <c r="C244" s="481"/>
      <c r="D244" s="481"/>
      <c r="E244" s="481"/>
      <c r="F244" s="339"/>
      <c r="G244" s="340" t="str">
        <f>IF(ISNUMBER(E244),E244/'Bulk DivVar Analysis'!$C$60,"")</f>
        <v/>
      </c>
      <c r="H244" s="338" t="str">
        <f>IF(ISNUMBER(E244), IF(G244&gt;'Bulk DivVar Analysis'!$D$62,"Pass","Fail"),"")</f>
        <v/>
      </c>
      <c r="I244" s="338" t="str">
        <f t="shared" si="5"/>
        <v/>
      </c>
      <c r="J244" s="339"/>
      <c r="K244" s="339"/>
      <c r="L244" s="339"/>
      <c r="M244" s="339"/>
      <c r="N244" s="339"/>
      <c r="O244" s="339"/>
      <c r="P244" s="339"/>
      <c r="Q244" s="339"/>
    </row>
    <row r="245" spans="1:17" ht="13.5" customHeight="1">
      <c r="A245" s="481"/>
      <c r="B245" s="481"/>
      <c r="C245" s="481"/>
      <c r="D245" s="481"/>
      <c r="E245" s="481"/>
      <c r="F245" s="339"/>
      <c r="G245" s="340" t="str">
        <f>IF(ISNUMBER(E245),E245/'Bulk DivVar Analysis'!$C$60,"")</f>
        <v/>
      </c>
      <c r="H245" s="338" t="str">
        <f>IF(ISNUMBER(E245), IF(G245&gt;'Bulk DivVar Analysis'!$D$62,"Pass","Fail"),"")</f>
        <v/>
      </c>
      <c r="I245" s="338" t="str">
        <f t="shared" si="5"/>
        <v/>
      </c>
      <c r="J245" s="339"/>
      <c r="K245" s="339"/>
      <c r="L245" s="339"/>
      <c r="M245" s="339"/>
      <c r="N245" s="339"/>
      <c r="O245" s="339"/>
      <c r="P245" s="339"/>
      <c r="Q245" s="339"/>
    </row>
    <row r="246" spans="1:17" ht="13.5" customHeight="1">
      <c r="A246" s="481"/>
      <c r="B246" s="481"/>
      <c r="C246" s="481"/>
      <c r="D246" s="481"/>
      <c r="E246" s="481"/>
      <c r="F246" s="339"/>
      <c r="G246" s="340" t="str">
        <f>IF(ISNUMBER(E246),E246/'Bulk DivVar Analysis'!$C$60,"")</f>
        <v/>
      </c>
      <c r="H246" s="338" t="str">
        <f>IF(ISNUMBER(E246), IF(G246&gt;'Bulk DivVar Analysis'!$D$62,"Pass","Fail"),"")</f>
        <v/>
      </c>
      <c r="I246" s="338" t="str">
        <f t="shared" si="5"/>
        <v/>
      </c>
      <c r="J246" s="339"/>
      <c r="K246" s="339"/>
      <c r="L246" s="339"/>
      <c r="M246" s="339"/>
      <c r="N246" s="339"/>
      <c r="O246" s="339"/>
      <c r="P246" s="339"/>
      <c r="Q246" s="339"/>
    </row>
    <row r="247" spans="1:17" ht="13.5" customHeight="1">
      <c r="A247" s="481"/>
      <c r="B247" s="481"/>
      <c r="C247" s="481"/>
      <c r="D247" s="481"/>
      <c r="E247" s="481"/>
      <c r="F247" s="339"/>
      <c r="G247" s="340" t="str">
        <f>IF(ISNUMBER(E247),E247/'Bulk DivVar Analysis'!$C$60,"")</f>
        <v/>
      </c>
      <c r="H247" s="338" t="str">
        <f>IF(ISNUMBER(E247), IF(G247&gt;'Bulk DivVar Analysis'!$D$62,"Pass","Fail"),"")</f>
        <v/>
      </c>
      <c r="I247" s="338" t="str">
        <f t="shared" si="5"/>
        <v/>
      </c>
      <c r="J247" s="339"/>
      <c r="K247" s="339"/>
      <c r="L247" s="339"/>
      <c r="M247" s="339"/>
      <c r="N247" s="339"/>
      <c r="O247" s="339"/>
      <c r="P247" s="339"/>
      <c r="Q247" s="339"/>
    </row>
    <row r="248" spans="1:17" ht="13.5" customHeight="1">
      <c r="A248" s="481"/>
      <c r="B248" s="481"/>
      <c r="C248" s="481"/>
      <c r="D248" s="481"/>
      <c r="E248" s="481"/>
      <c r="F248" s="339"/>
      <c r="G248" s="340" t="str">
        <f>IF(ISNUMBER(E248),E248/'Bulk DivVar Analysis'!$C$60,"")</f>
        <v/>
      </c>
      <c r="H248" s="338" t="str">
        <f>IF(ISNUMBER(E248), IF(G248&gt;'Bulk DivVar Analysis'!$D$62,"Pass","Fail"),"")</f>
        <v/>
      </c>
      <c r="I248" s="338" t="str">
        <f t="shared" si="5"/>
        <v/>
      </c>
      <c r="J248" s="339"/>
      <c r="K248" s="339"/>
      <c r="L248" s="339"/>
      <c r="M248" s="339"/>
      <c r="N248" s="339"/>
      <c r="O248" s="339"/>
      <c r="P248" s="339"/>
      <c r="Q248" s="339"/>
    </row>
    <row r="249" spans="1:17" ht="13.5" customHeight="1">
      <c r="A249" s="481"/>
      <c r="B249" s="481"/>
      <c r="C249" s="481"/>
      <c r="D249" s="481"/>
      <c r="E249" s="481"/>
      <c r="F249" s="339"/>
      <c r="G249" s="340" t="str">
        <f>IF(ISNUMBER(E249),E249/'Bulk DivVar Analysis'!$C$60,"")</f>
        <v/>
      </c>
      <c r="H249" s="338" t="str">
        <f>IF(ISNUMBER(E249), IF(G249&gt;'Bulk DivVar Analysis'!$D$62,"Pass","Fail"),"")</f>
        <v/>
      </c>
      <c r="I249" s="338" t="str">
        <f t="shared" si="5"/>
        <v/>
      </c>
      <c r="J249" s="339"/>
      <c r="K249" s="339"/>
      <c r="L249" s="339"/>
      <c r="M249" s="339"/>
      <c r="N249" s="339"/>
      <c r="O249" s="339"/>
      <c r="P249" s="339"/>
      <c r="Q249" s="339"/>
    </row>
    <row r="250" spans="1:17" ht="13.5" customHeight="1">
      <c r="A250" s="481"/>
      <c r="B250" s="481"/>
      <c r="C250" s="481"/>
      <c r="D250" s="481"/>
      <c r="E250" s="481"/>
      <c r="F250" s="339"/>
      <c r="G250" s="340" t="str">
        <f>IF(ISNUMBER(E250),E250/'Bulk DivVar Analysis'!$C$60,"")</f>
        <v/>
      </c>
      <c r="H250" s="338" t="str">
        <f>IF(ISNUMBER(E250), IF(G250&gt;'Bulk DivVar Analysis'!$D$62,"Pass","Fail"),"")</f>
        <v/>
      </c>
      <c r="I250" s="338" t="str">
        <f t="shared" si="5"/>
        <v/>
      </c>
      <c r="J250" s="339"/>
      <c r="K250" s="339"/>
      <c r="L250" s="339"/>
      <c r="M250" s="339"/>
      <c r="N250" s="339"/>
      <c r="O250" s="339"/>
      <c r="P250" s="339"/>
      <c r="Q250" s="339"/>
    </row>
    <row r="251" spans="1:17" ht="13.5" customHeight="1">
      <c r="A251" s="481"/>
      <c r="B251" s="481"/>
      <c r="C251" s="481"/>
      <c r="D251" s="481"/>
      <c r="E251" s="481"/>
      <c r="F251" s="339"/>
      <c r="G251" s="340" t="str">
        <f>IF(ISNUMBER(E251),E251/'Bulk DivVar Analysis'!$C$60,"")</f>
        <v/>
      </c>
      <c r="H251" s="338" t="str">
        <f>IF(ISNUMBER(E251), IF(G251&gt;'Bulk DivVar Analysis'!$D$62,"Pass","Fail"),"")</f>
        <v/>
      </c>
      <c r="I251" s="338" t="str">
        <f t="shared" si="5"/>
        <v/>
      </c>
      <c r="J251" s="339"/>
      <c r="K251" s="339"/>
      <c r="L251" s="339"/>
      <c r="M251" s="339"/>
      <c r="N251" s="339"/>
      <c r="O251" s="339"/>
      <c r="P251" s="339"/>
      <c r="Q251" s="339"/>
    </row>
    <row r="252" spans="1:17" ht="13.5" customHeight="1">
      <c r="A252" s="481"/>
      <c r="B252" s="481"/>
      <c r="C252" s="481"/>
      <c r="D252" s="481"/>
      <c r="E252" s="481"/>
      <c r="F252" s="339"/>
      <c r="G252" s="340" t="str">
        <f>IF(ISNUMBER(E252),E252/'Bulk DivVar Analysis'!$C$60,"")</f>
        <v/>
      </c>
      <c r="H252" s="338" t="str">
        <f>IF(ISNUMBER(E252), IF(G252&gt;'Bulk DivVar Analysis'!$D$62,"Pass","Fail"),"")</f>
        <v/>
      </c>
      <c r="I252" s="338" t="str">
        <f t="shared" si="5"/>
        <v/>
      </c>
      <c r="J252" s="339"/>
      <c r="K252" s="339"/>
      <c r="L252" s="339"/>
      <c r="M252" s="339"/>
      <c r="N252" s="339"/>
      <c r="O252" s="339"/>
      <c r="P252" s="339"/>
      <c r="Q252" s="339"/>
    </row>
    <row r="253" spans="1:17" ht="13.5" customHeight="1">
      <c r="A253" s="481"/>
      <c r="B253" s="481"/>
      <c r="C253" s="481"/>
      <c r="D253" s="481"/>
      <c r="E253" s="481"/>
      <c r="F253" s="339"/>
      <c r="G253" s="340" t="str">
        <f>IF(ISNUMBER(E253),E253/'Bulk DivVar Analysis'!$C$60,"")</f>
        <v/>
      </c>
      <c r="H253" s="338" t="str">
        <f>IF(ISNUMBER(E253), IF(G253&gt;'Bulk DivVar Analysis'!$D$62,"Pass","Fail"),"")</f>
        <v/>
      </c>
      <c r="I253" s="338" t="str">
        <f t="shared" si="5"/>
        <v/>
      </c>
      <c r="J253" s="339"/>
      <c r="K253" s="339"/>
      <c r="L253" s="339"/>
      <c r="M253" s="339"/>
      <c r="N253" s="339"/>
      <c r="O253" s="339"/>
      <c r="P253" s="339"/>
      <c r="Q253" s="339"/>
    </row>
    <row r="254" spans="1:17" ht="13.5" customHeight="1">
      <c r="A254" s="481"/>
      <c r="B254" s="481"/>
      <c r="C254" s="481"/>
      <c r="D254" s="481"/>
      <c r="E254" s="481"/>
      <c r="F254" s="339"/>
      <c r="G254" s="340" t="str">
        <f>IF(ISNUMBER(E254),E254/'Bulk DivVar Analysis'!$C$60,"")</f>
        <v/>
      </c>
      <c r="H254" s="338" t="str">
        <f>IF(ISNUMBER(E254), IF(G254&gt;'Bulk DivVar Analysis'!$D$62,"Pass","Fail"),"")</f>
        <v/>
      </c>
      <c r="I254" s="338" t="str">
        <f t="shared" si="5"/>
        <v/>
      </c>
      <c r="J254" s="339"/>
      <c r="K254" s="339"/>
      <c r="L254" s="339"/>
      <c r="M254" s="339"/>
      <c r="N254" s="339"/>
      <c r="O254" s="339"/>
      <c r="P254" s="339"/>
      <c r="Q254" s="339"/>
    </row>
    <row r="255" spans="1:17" ht="13.5" customHeight="1">
      <c r="A255" s="481"/>
      <c r="B255" s="481"/>
      <c r="C255" s="481"/>
      <c r="D255" s="481"/>
      <c r="E255" s="481"/>
      <c r="F255" s="339"/>
      <c r="G255" s="340" t="str">
        <f>IF(ISNUMBER(E255),E255/'Bulk DivVar Analysis'!$C$60,"")</f>
        <v/>
      </c>
      <c r="H255" s="338" t="str">
        <f>IF(ISNUMBER(E255), IF(G255&gt;'Bulk DivVar Analysis'!$D$62,"Pass","Fail"),"")</f>
        <v/>
      </c>
      <c r="I255" s="338" t="str">
        <f t="shared" si="5"/>
        <v/>
      </c>
      <c r="J255" s="339"/>
      <c r="K255" s="339"/>
      <c r="L255" s="339"/>
      <c r="M255" s="339"/>
      <c r="N255" s="339"/>
      <c r="O255" s="339"/>
      <c r="P255" s="339"/>
      <c r="Q255" s="339"/>
    </row>
    <row r="256" spans="1:17" ht="13.5" customHeight="1">
      <c r="A256" s="481"/>
      <c r="B256" s="481"/>
      <c r="C256" s="481"/>
      <c r="D256" s="481"/>
      <c r="E256" s="481"/>
      <c r="F256" s="339"/>
      <c r="G256" s="340" t="str">
        <f>IF(ISNUMBER(E256),E256/'Bulk DivVar Analysis'!$C$60,"")</f>
        <v/>
      </c>
      <c r="H256" s="338" t="str">
        <f>IF(ISNUMBER(E256), IF(G256&gt;'Bulk DivVar Analysis'!$D$62,"Pass","Fail"),"")</f>
        <v/>
      </c>
      <c r="I256" s="338" t="str">
        <f t="shared" si="5"/>
        <v/>
      </c>
      <c r="J256" s="339"/>
      <c r="K256" s="339"/>
      <c r="L256" s="339"/>
      <c r="M256" s="339"/>
      <c r="N256" s="339"/>
      <c r="O256" s="339"/>
      <c r="P256" s="339"/>
      <c r="Q256" s="339"/>
    </row>
    <row r="257" spans="1:17" ht="13.5" customHeight="1">
      <c r="A257" s="481"/>
      <c r="B257" s="481"/>
      <c r="C257" s="481"/>
      <c r="D257" s="481"/>
      <c r="E257" s="481"/>
      <c r="F257" s="339"/>
      <c r="G257" s="340" t="str">
        <f>IF(ISNUMBER(E257),E257/'Bulk DivVar Analysis'!$C$60,"")</f>
        <v/>
      </c>
      <c r="H257" s="338" t="str">
        <f>IF(ISNUMBER(E257), IF(G257&gt;'Bulk DivVar Analysis'!$D$62,"Pass","Fail"),"")</f>
        <v/>
      </c>
      <c r="I257" s="338" t="str">
        <f t="shared" si="5"/>
        <v/>
      </c>
      <c r="J257" s="339"/>
      <c r="K257" s="339"/>
      <c r="L257" s="339"/>
      <c r="M257" s="339"/>
      <c r="N257" s="339"/>
      <c r="O257" s="339"/>
      <c r="P257" s="339"/>
      <c r="Q257" s="339"/>
    </row>
    <row r="258" spans="1:17" ht="13.5" customHeight="1">
      <c r="A258" s="481"/>
      <c r="B258" s="481"/>
      <c r="C258" s="481"/>
      <c r="D258" s="481"/>
      <c r="E258" s="481"/>
      <c r="F258" s="339"/>
      <c r="G258" s="340" t="str">
        <f>IF(ISNUMBER(E258),E258/'Bulk DivVar Analysis'!$C$60,"")</f>
        <v/>
      </c>
      <c r="H258" s="338" t="str">
        <f>IF(ISNUMBER(E258), IF(G258&gt;'Bulk DivVar Analysis'!$D$62,"Pass","Fail"),"")</f>
        <v/>
      </c>
      <c r="I258" s="338" t="str">
        <f t="shared" si="5"/>
        <v/>
      </c>
      <c r="J258" s="339"/>
      <c r="K258" s="339"/>
      <c r="L258" s="339"/>
      <c r="M258" s="339"/>
      <c r="N258" s="339"/>
      <c r="O258" s="339"/>
      <c r="P258" s="339"/>
      <c r="Q258" s="339"/>
    </row>
    <row r="259" spans="1:17" ht="13.5" customHeight="1">
      <c r="A259" s="481"/>
      <c r="B259" s="481"/>
      <c r="C259" s="481"/>
      <c r="D259" s="481"/>
      <c r="E259" s="481"/>
      <c r="F259" s="339"/>
      <c r="G259" s="340" t="str">
        <f>IF(ISNUMBER(E259),E259/'Bulk DivVar Analysis'!$C$60,"")</f>
        <v/>
      </c>
      <c r="H259" s="338" t="str">
        <f>IF(ISNUMBER(E259), IF(G259&gt;'Bulk DivVar Analysis'!$D$62,"Pass","Fail"),"")</f>
        <v/>
      </c>
      <c r="I259" s="338" t="str">
        <f t="shared" ref="I259:I322" si="6">_xlfn.TEXTJOIN("_",TRUE,B259,C259)</f>
        <v/>
      </c>
      <c r="J259" s="339"/>
      <c r="K259" s="339"/>
      <c r="L259" s="339"/>
      <c r="M259" s="339"/>
      <c r="N259" s="339"/>
      <c r="O259" s="339"/>
      <c r="P259" s="339"/>
      <c r="Q259" s="339"/>
    </row>
    <row r="260" spans="1:17" ht="13.5" customHeight="1">
      <c r="A260" s="481"/>
      <c r="B260" s="481"/>
      <c r="C260" s="481"/>
      <c r="D260" s="481"/>
      <c r="E260" s="481"/>
      <c r="F260" s="339"/>
      <c r="G260" s="340" t="str">
        <f>IF(ISNUMBER(E260),E260/'Bulk DivVar Analysis'!$C$60,"")</f>
        <v/>
      </c>
      <c r="H260" s="338" t="str">
        <f>IF(ISNUMBER(E260), IF(G260&gt;'Bulk DivVar Analysis'!$D$62,"Pass","Fail"),"")</f>
        <v/>
      </c>
      <c r="I260" s="338" t="str">
        <f t="shared" si="6"/>
        <v/>
      </c>
      <c r="J260" s="339"/>
      <c r="K260" s="339"/>
      <c r="L260" s="339"/>
      <c r="M260" s="339"/>
      <c r="N260" s="339"/>
      <c r="O260" s="339"/>
      <c r="P260" s="339"/>
      <c r="Q260" s="339"/>
    </row>
    <row r="261" spans="1:17" ht="13.5" customHeight="1">
      <c r="A261" s="481"/>
      <c r="B261" s="481"/>
      <c r="C261" s="481"/>
      <c r="D261" s="481"/>
      <c r="E261" s="481"/>
      <c r="F261" s="339"/>
      <c r="G261" s="340" t="str">
        <f>IF(ISNUMBER(E261),E261/'Bulk DivVar Analysis'!$C$60,"")</f>
        <v/>
      </c>
      <c r="H261" s="338" t="str">
        <f>IF(ISNUMBER(E261), IF(G261&gt;'Bulk DivVar Analysis'!$D$62,"Pass","Fail"),"")</f>
        <v/>
      </c>
      <c r="I261" s="338" t="str">
        <f t="shared" si="6"/>
        <v/>
      </c>
      <c r="J261" s="339"/>
      <c r="K261" s="339"/>
      <c r="L261" s="339"/>
      <c r="M261" s="339"/>
      <c r="N261" s="339"/>
      <c r="O261" s="339"/>
      <c r="P261" s="339"/>
      <c r="Q261" s="339"/>
    </row>
    <row r="262" spans="1:17" ht="13.5" customHeight="1">
      <c r="A262" s="481"/>
      <c r="B262" s="481"/>
      <c r="C262" s="481"/>
      <c r="D262" s="481"/>
      <c r="E262" s="481"/>
      <c r="F262" s="339"/>
      <c r="G262" s="340" t="str">
        <f>IF(ISNUMBER(E262),E262/'Bulk DivVar Analysis'!$C$60,"")</f>
        <v/>
      </c>
      <c r="H262" s="338" t="str">
        <f>IF(ISNUMBER(E262), IF(G262&gt;'Bulk DivVar Analysis'!$D$62,"Pass","Fail"),"")</f>
        <v/>
      </c>
      <c r="I262" s="338" t="str">
        <f t="shared" si="6"/>
        <v/>
      </c>
      <c r="J262" s="339"/>
      <c r="K262" s="339"/>
      <c r="L262" s="339"/>
      <c r="M262" s="339"/>
      <c r="N262" s="339"/>
      <c r="O262" s="339"/>
      <c r="P262" s="339"/>
      <c r="Q262" s="339"/>
    </row>
    <row r="263" spans="1:17" ht="13.5" customHeight="1">
      <c r="A263" s="481"/>
      <c r="B263" s="481"/>
      <c r="C263" s="481"/>
      <c r="D263" s="481"/>
      <c r="E263" s="481"/>
      <c r="F263" s="339"/>
      <c r="G263" s="340" t="str">
        <f>IF(ISNUMBER(E263),E263/'Bulk DivVar Analysis'!$C$60,"")</f>
        <v/>
      </c>
      <c r="H263" s="338" t="str">
        <f>IF(ISNUMBER(E263), IF(G263&gt;'Bulk DivVar Analysis'!$D$62,"Pass","Fail"),"")</f>
        <v/>
      </c>
      <c r="I263" s="338" t="str">
        <f t="shared" si="6"/>
        <v/>
      </c>
      <c r="J263" s="339"/>
      <c r="K263" s="339"/>
      <c r="L263" s="339"/>
      <c r="M263" s="339"/>
      <c r="N263" s="339"/>
      <c r="O263" s="339"/>
      <c r="P263" s="339"/>
      <c r="Q263" s="339"/>
    </row>
    <row r="264" spans="1:17" ht="13.5" customHeight="1">
      <c r="A264" s="481"/>
      <c r="B264" s="481"/>
      <c r="C264" s="481"/>
      <c r="D264" s="481"/>
      <c r="E264" s="481"/>
      <c r="F264" s="339"/>
      <c r="G264" s="340" t="str">
        <f>IF(ISNUMBER(E264),E264/'Bulk DivVar Analysis'!$C$60,"")</f>
        <v/>
      </c>
      <c r="H264" s="338" t="str">
        <f>IF(ISNUMBER(E264), IF(G264&gt;'Bulk DivVar Analysis'!$D$62,"Pass","Fail"),"")</f>
        <v/>
      </c>
      <c r="I264" s="338" t="str">
        <f t="shared" si="6"/>
        <v/>
      </c>
      <c r="J264" s="339"/>
      <c r="K264" s="339"/>
      <c r="L264" s="339"/>
      <c r="M264" s="339"/>
      <c r="N264" s="339"/>
      <c r="O264" s="339"/>
      <c r="P264" s="339"/>
      <c r="Q264" s="339"/>
    </row>
    <row r="265" spans="1:17" ht="13.5" customHeight="1">
      <c r="A265" s="481"/>
      <c r="B265" s="481"/>
      <c r="C265" s="481"/>
      <c r="D265" s="481"/>
      <c r="E265" s="481"/>
      <c r="F265" s="339"/>
      <c r="G265" s="340" t="str">
        <f>IF(ISNUMBER(E265),E265/'Bulk DivVar Analysis'!$C$60,"")</f>
        <v/>
      </c>
      <c r="H265" s="338" t="str">
        <f>IF(ISNUMBER(E265), IF(G265&gt;'Bulk DivVar Analysis'!$D$62,"Pass","Fail"),"")</f>
        <v/>
      </c>
      <c r="I265" s="338" t="str">
        <f t="shared" si="6"/>
        <v/>
      </c>
      <c r="J265" s="339"/>
      <c r="K265" s="339"/>
      <c r="L265" s="339"/>
      <c r="M265" s="339"/>
      <c r="N265" s="339"/>
      <c r="O265" s="339"/>
      <c r="P265" s="339"/>
      <c r="Q265" s="339"/>
    </row>
    <row r="266" spans="1:17" ht="13.5" customHeight="1">
      <c r="A266" s="481"/>
      <c r="B266" s="481"/>
      <c r="C266" s="481"/>
      <c r="D266" s="481"/>
      <c r="E266" s="481"/>
      <c r="F266" s="339"/>
      <c r="G266" s="340" t="str">
        <f>IF(ISNUMBER(E266),E266/'Bulk DivVar Analysis'!$C$60,"")</f>
        <v/>
      </c>
      <c r="H266" s="338" t="str">
        <f>IF(ISNUMBER(E266), IF(G266&gt;'Bulk DivVar Analysis'!$D$62,"Pass","Fail"),"")</f>
        <v/>
      </c>
      <c r="I266" s="338" t="str">
        <f t="shared" si="6"/>
        <v/>
      </c>
      <c r="J266" s="339"/>
      <c r="K266" s="339"/>
      <c r="L266" s="339"/>
      <c r="M266" s="339"/>
      <c r="N266" s="339"/>
      <c r="O266" s="339"/>
      <c r="P266" s="339"/>
      <c r="Q266" s="339"/>
    </row>
    <row r="267" spans="1:17" ht="13.5" customHeight="1">
      <c r="A267" s="481"/>
      <c r="B267" s="481"/>
      <c r="C267" s="481"/>
      <c r="D267" s="481"/>
      <c r="E267" s="481"/>
      <c r="F267" s="339"/>
      <c r="G267" s="340" t="str">
        <f>IF(ISNUMBER(E267),E267/'Bulk DivVar Analysis'!$C$60,"")</f>
        <v/>
      </c>
      <c r="H267" s="338" t="str">
        <f>IF(ISNUMBER(E267), IF(G267&gt;'Bulk DivVar Analysis'!$D$62,"Pass","Fail"),"")</f>
        <v/>
      </c>
      <c r="I267" s="338" t="str">
        <f t="shared" si="6"/>
        <v/>
      </c>
      <c r="J267" s="339"/>
      <c r="K267" s="339"/>
      <c r="L267" s="339"/>
      <c r="M267" s="339"/>
      <c r="N267" s="339"/>
      <c r="O267" s="339"/>
      <c r="P267" s="339"/>
      <c r="Q267" s="339"/>
    </row>
    <row r="268" spans="1:17" ht="13.5" customHeight="1">
      <c r="A268" s="481"/>
      <c r="B268" s="481"/>
      <c r="C268" s="481"/>
      <c r="D268" s="481"/>
      <c r="E268" s="481"/>
      <c r="F268" s="339"/>
      <c r="G268" s="340" t="str">
        <f>IF(ISNUMBER(E268),E268/'Bulk DivVar Analysis'!$C$60,"")</f>
        <v/>
      </c>
      <c r="H268" s="338" t="str">
        <f>IF(ISNUMBER(E268), IF(G268&gt;'Bulk DivVar Analysis'!$D$62,"Pass","Fail"),"")</f>
        <v/>
      </c>
      <c r="I268" s="338" t="str">
        <f t="shared" si="6"/>
        <v/>
      </c>
      <c r="J268" s="339"/>
      <c r="K268" s="339"/>
      <c r="L268" s="339"/>
      <c r="M268" s="339"/>
      <c r="N268" s="339"/>
      <c r="O268" s="339"/>
      <c r="P268" s="339"/>
      <c r="Q268" s="339"/>
    </row>
    <row r="269" spans="1:17" ht="13.5" customHeight="1">
      <c r="A269" s="481"/>
      <c r="B269" s="481"/>
      <c r="C269" s="481"/>
      <c r="D269" s="481"/>
      <c r="E269" s="481"/>
      <c r="F269" s="339"/>
      <c r="G269" s="340" t="str">
        <f>IF(ISNUMBER(E269),E269/'Bulk DivVar Analysis'!$C$60,"")</f>
        <v/>
      </c>
      <c r="H269" s="338" t="str">
        <f>IF(ISNUMBER(E269), IF(G269&gt;'Bulk DivVar Analysis'!$D$62,"Pass","Fail"),"")</f>
        <v/>
      </c>
      <c r="I269" s="338" t="str">
        <f t="shared" si="6"/>
        <v/>
      </c>
      <c r="J269" s="339"/>
      <c r="K269" s="339"/>
      <c r="L269" s="339"/>
      <c r="M269" s="339"/>
      <c r="N269" s="339"/>
      <c r="O269" s="339"/>
      <c r="P269" s="339"/>
      <c r="Q269" s="339"/>
    </row>
    <row r="270" spans="1:17" ht="13.5" customHeight="1">
      <c r="A270" s="481"/>
      <c r="B270" s="481"/>
      <c r="C270" s="481"/>
      <c r="D270" s="481"/>
      <c r="E270" s="481"/>
      <c r="F270" s="339"/>
      <c r="G270" s="340" t="str">
        <f>IF(ISNUMBER(E270),E270/'Bulk DivVar Analysis'!$C$60,"")</f>
        <v/>
      </c>
      <c r="H270" s="338" t="str">
        <f>IF(ISNUMBER(E270), IF(G270&gt;'Bulk DivVar Analysis'!$D$62,"Pass","Fail"),"")</f>
        <v/>
      </c>
      <c r="I270" s="338" t="str">
        <f t="shared" si="6"/>
        <v/>
      </c>
      <c r="J270" s="339"/>
      <c r="K270" s="339"/>
      <c r="L270" s="339"/>
      <c r="M270" s="339"/>
      <c r="N270" s="339"/>
      <c r="O270" s="339"/>
      <c r="P270" s="339"/>
      <c r="Q270" s="339"/>
    </row>
    <row r="271" spans="1:17" ht="13.5" customHeight="1">
      <c r="A271" s="481"/>
      <c r="B271" s="481"/>
      <c r="C271" s="481"/>
      <c r="D271" s="481"/>
      <c r="E271" s="481"/>
      <c r="F271" s="339"/>
      <c r="G271" s="340" t="str">
        <f>IF(ISNUMBER(E271),E271/'Bulk DivVar Analysis'!$C$60,"")</f>
        <v/>
      </c>
      <c r="H271" s="338" t="str">
        <f>IF(ISNUMBER(E271), IF(G271&gt;'Bulk DivVar Analysis'!$D$62,"Pass","Fail"),"")</f>
        <v/>
      </c>
      <c r="I271" s="338" t="str">
        <f t="shared" si="6"/>
        <v/>
      </c>
      <c r="J271" s="339"/>
      <c r="K271" s="339"/>
      <c r="L271" s="339"/>
      <c r="M271" s="339"/>
      <c r="N271" s="339"/>
      <c r="O271" s="339"/>
      <c r="P271" s="339"/>
      <c r="Q271" s="339"/>
    </row>
    <row r="272" spans="1:17" ht="13.5" customHeight="1">
      <c r="A272" s="481"/>
      <c r="B272" s="481"/>
      <c r="C272" s="481"/>
      <c r="D272" s="481"/>
      <c r="E272" s="481"/>
      <c r="F272" s="339"/>
      <c r="G272" s="340" t="str">
        <f>IF(ISNUMBER(E272),E272/'Bulk DivVar Analysis'!$C$60,"")</f>
        <v/>
      </c>
      <c r="H272" s="338" t="str">
        <f>IF(ISNUMBER(E272), IF(G272&gt;'Bulk DivVar Analysis'!$D$62,"Pass","Fail"),"")</f>
        <v/>
      </c>
      <c r="I272" s="338" t="str">
        <f t="shared" si="6"/>
        <v/>
      </c>
      <c r="J272" s="339"/>
      <c r="K272" s="339"/>
      <c r="L272" s="339"/>
      <c r="M272" s="339"/>
      <c r="N272" s="339"/>
      <c r="O272" s="339"/>
      <c r="P272" s="339"/>
      <c r="Q272" s="339"/>
    </row>
    <row r="273" spans="1:17" ht="13.5" customHeight="1">
      <c r="A273" s="481"/>
      <c r="B273" s="481"/>
      <c r="C273" s="481"/>
      <c r="D273" s="481"/>
      <c r="E273" s="481"/>
      <c r="F273" s="339"/>
      <c r="G273" s="340" t="str">
        <f>IF(ISNUMBER(E273),E273/'Bulk DivVar Analysis'!$C$60,"")</f>
        <v/>
      </c>
      <c r="H273" s="338" t="str">
        <f>IF(ISNUMBER(E273), IF(G273&gt;'Bulk DivVar Analysis'!$D$62,"Pass","Fail"),"")</f>
        <v/>
      </c>
      <c r="I273" s="338" t="str">
        <f t="shared" si="6"/>
        <v/>
      </c>
      <c r="J273" s="339"/>
      <c r="K273" s="339"/>
      <c r="L273" s="339"/>
      <c r="M273" s="339"/>
      <c r="N273" s="339"/>
      <c r="O273" s="339"/>
      <c r="P273" s="339"/>
      <c r="Q273" s="339"/>
    </row>
    <row r="274" spans="1:17" ht="13.5" customHeight="1">
      <c r="A274" s="481"/>
      <c r="B274" s="481"/>
      <c r="C274" s="481"/>
      <c r="D274" s="481"/>
      <c r="E274" s="481"/>
      <c r="F274" s="339"/>
      <c r="G274" s="340" t="str">
        <f>IF(ISNUMBER(E274),E274/'Bulk DivVar Analysis'!$C$60,"")</f>
        <v/>
      </c>
      <c r="H274" s="338" t="str">
        <f>IF(ISNUMBER(E274), IF(G274&gt;'Bulk DivVar Analysis'!$D$62,"Pass","Fail"),"")</f>
        <v/>
      </c>
      <c r="I274" s="338" t="str">
        <f t="shared" si="6"/>
        <v/>
      </c>
      <c r="J274" s="339"/>
      <c r="K274" s="339"/>
      <c r="L274" s="339"/>
      <c r="M274" s="339"/>
      <c r="N274" s="339"/>
      <c r="O274" s="339"/>
      <c r="P274" s="339"/>
      <c r="Q274" s="339"/>
    </row>
    <row r="275" spans="1:17" ht="13.5" customHeight="1">
      <c r="A275" s="481"/>
      <c r="B275" s="481"/>
      <c r="C275" s="481"/>
      <c r="D275" s="481"/>
      <c r="E275" s="481"/>
      <c r="F275" s="339"/>
      <c r="G275" s="340" t="str">
        <f>IF(ISNUMBER(E275),E275/'Bulk DivVar Analysis'!$C$60,"")</f>
        <v/>
      </c>
      <c r="H275" s="338" t="str">
        <f>IF(ISNUMBER(E275), IF(G275&gt;'Bulk DivVar Analysis'!$D$62,"Pass","Fail"),"")</f>
        <v/>
      </c>
      <c r="I275" s="338" t="str">
        <f t="shared" si="6"/>
        <v/>
      </c>
      <c r="J275" s="339"/>
      <c r="K275" s="339"/>
      <c r="L275" s="339"/>
      <c r="M275" s="339"/>
      <c r="N275" s="339"/>
      <c r="O275" s="339"/>
      <c r="P275" s="339"/>
      <c r="Q275" s="339"/>
    </row>
    <row r="276" spans="1:17" ht="13.5" customHeight="1">
      <c r="A276" s="481"/>
      <c r="B276" s="481"/>
      <c r="C276" s="481"/>
      <c r="D276" s="481"/>
      <c r="E276" s="481"/>
      <c r="F276" s="339"/>
      <c r="G276" s="340" t="str">
        <f>IF(ISNUMBER(E276),E276/'Bulk DivVar Analysis'!$C$60,"")</f>
        <v/>
      </c>
      <c r="H276" s="338" t="str">
        <f>IF(ISNUMBER(E276), IF(G276&gt;'Bulk DivVar Analysis'!$D$62,"Pass","Fail"),"")</f>
        <v/>
      </c>
      <c r="I276" s="338" t="str">
        <f t="shared" si="6"/>
        <v/>
      </c>
      <c r="J276" s="339"/>
      <c r="K276" s="339"/>
      <c r="L276" s="339"/>
      <c r="M276" s="339"/>
      <c r="N276" s="339"/>
      <c r="O276" s="339"/>
      <c r="P276" s="339"/>
      <c r="Q276" s="339"/>
    </row>
    <row r="277" spans="1:17" ht="13.5" customHeight="1">
      <c r="A277" s="481"/>
      <c r="B277" s="481"/>
      <c r="C277" s="481"/>
      <c r="D277" s="481"/>
      <c r="E277" s="481"/>
      <c r="F277" s="339"/>
      <c r="G277" s="340" t="str">
        <f>IF(ISNUMBER(E277),E277/'Bulk DivVar Analysis'!$C$60,"")</f>
        <v/>
      </c>
      <c r="H277" s="338" t="str">
        <f>IF(ISNUMBER(E277), IF(G277&gt;'Bulk DivVar Analysis'!$D$62,"Pass","Fail"),"")</f>
        <v/>
      </c>
      <c r="I277" s="338" t="str">
        <f t="shared" si="6"/>
        <v/>
      </c>
      <c r="J277" s="339"/>
      <c r="K277" s="339"/>
      <c r="L277" s="339"/>
      <c r="M277" s="339"/>
      <c r="N277" s="339"/>
      <c r="O277" s="339"/>
      <c r="P277" s="339"/>
      <c r="Q277" s="339"/>
    </row>
    <row r="278" spans="1:17" ht="13.5" customHeight="1">
      <c r="A278" s="481"/>
      <c r="B278" s="481"/>
      <c r="C278" s="481"/>
      <c r="D278" s="481"/>
      <c r="E278" s="481"/>
      <c r="F278" s="339"/>
      <c r="G278" s="340" t="str">
        <f>IF(ISNUMBER(E278),E278/'Bulk DivVar Analysis'!$C$60,"")</f>
        <v/>
      </c>
      <c r="H278" s="338" t="str">
        <f>IF(ISNUMBER(E278), IF(G278&gt;'Bulk DivVar Analysis'!$D$62,"Pass","Fail"),"")</f>
        <v/>
      </c>
      <c r="I278" s="338" t="str">
        <f t="shared" si="6"/>
        <v/>
      </c>
      <c r="J278" s="339"/>
      <c r="K278" s="339"/>
      <c r="L278" s="339"/>
      <c r="M278" s="339"/>
      <c r="N278" s="339"/>
      <c r="O278" s="339"/>
      <c r="P278" s="339"/>
      <c r="Q278" s="339"/>
    </row>
    <row r="279" spans="1:17" ht="13.5" customHeight="1">
      <c r="A279" s="481"/>
      <c r="B279" s="481"/>
      <c r="C279" s="481"/>
      <c r="D279" s="481"/>
      <c r="E279" s="481"/>
      <c r="F279" s="339"/>
      <c r="G279" s="340" t="str">
        <f>IF(ISNUMBER(E279),E279/'Bulk DivVar Analysis'!$C$60,"")</f>
        <v/>
      </c>
      <c r="H279" s="338" t="str">
        <f>IF(ISNUMBER(E279), IF(G279&gt;'Bulk DivVar Analysis'!$D$62,"Pass","Fail"),"")</f>
        <v/>
      </c>
      <c r="I279" s="338" t="str">
        <f t="shared" si="6"/>
        <v/>
      </c>
      <c r="J279" s="339"/>
      <c r="K279" s="339"/>
      <c r="L279" s="339"/>
      <c r="M279" s="339"/>
      <c r="N279" s="339"/>
      <c r="O279" s="339"/>
      <c r="P279" s="339"/>
      <c r="Q279" s="339"/>
    </row>
    <row r="280" spans="1:17" ht="13.5" customHeight="1">
      <c r="A280" s="481"/>
      <c r="B280" s="481"/>
      <c r="C280" s="481"/>
      <c r="D280" s="481"/>
      <c r="E280" s="481"/>
      <c r="F280" s="339"/>
      <c r="G280" s="340" t="str">
        <f>IF(ISNUMBER(E280),E280/'Bulk DivVar Analysis'!$C$60,"")</f>
        <v/>
      </c>
      <c r="H280" s="338" t="str">
        <f>IF(ISNUMBER(E280), IF(G280&gt;'Bulk DivVar Analysis'!$D$62,"Pass","Fail"),"")</f>
        <v/>
      </c>
      <c r="I280" s="338" t="str">
        <f t="shared" si="6"/>
        <v/>
      </c>
      <c r="J280" s="339"/>
      <c r="K280" s="339"/>
      <c r="L280" s="339"/>
      <c r="M280" s="339"/>
      <c r="N280" s="339"/>
      <c r="O280" s="339"/>
      <c r="P280" s="339"/>
      <c r="Q280" s="339"/>
    </row>
    <row r="281" spans="1:17" ht="13.5" customHeight="1">
      <c r="A281" s="481"/>
      <c r="B281" s="481"/>
      <c r="C281" s="481"/>
      <c r="D281" s="481"/>
      <c r="E281" s="481"/>
      <c r="F281" s="339"/>
      <c r="G281" s="340" t="str">
        <f>IF(ISNUMBER(E281),E281/'Bulk DivVar Analysis'!$C$60,"")</f>
        <v/>
      </c>
      <c r="H281" s="338" t="str">
        <f>IF(ISNUMBER(E281), IF(G281&gt;'Bulk DivVar Analysis'!$D$62,"Pass","Fail"),"")</f>
        <v/>
      </c>
      <c r="I281" s="338" t="str">
        <f t="shared" si="6"/>
        <v/>
      </c>
      <c r="J281" s="339"/>
      <c r="K281" s="339"/>
      <c r="L281" s="339"/>
      <c r="M281" s="339"/>
      <c r="N281" s="339"/>
      <c r="O281" s="339"/>
      <c r="P281" s="339"/>
      <c r="Q281" s="339"/>
    </row>
    <row r="282" spans="1:17" ht="13.5" customHeight="1">
      <c r="A282" s="481"/>
      <c r="B282" s="481"/>
      <c r="C282" s="481"/>
      <c r="D282" s="481"/>
      <c r="E282" s="481"/>
      <c r="F282" s="339"/>
      <c r="G282" s="340" t="str">
        <f>IF(ISNUMBER(E282),E282/'Bulk DivVar Analysis'!$C$60,"")</f>
        <v/>
      </c>
      <c r="H282" s="338" t="str">
        <f>IF(ISNUMBER(E282), IF(G282&gt;'Bulk DivVar Analysis'!$D$62,"Pass","Fail"),"")</f>
        <v/>
      </c>
      <c r="I282" s="338" t="str">
        <f t="shared" si="6"/>
        <v/>
      </c>
      <c r="J282" s="339"/>
      <c r="K282" s="339"/>
      <c r="L282" s="339"/>
      <c r="M282" s="339"/>
      <c r="N282" s="339"/>
      <c r="O282" s="339"/>
      <c r="P282" s="339"/>
      <c r="Q282" s="339"/>
    </row>
    <row r="283" spans="1:17" ht="13.5" customHeight="1">
      <c r="A283" s="481"/>
      <c r="B283" s="481"/>
      <c r="C283" s="481"/>
      <c r="D283" s="481"/>
      <c r="E283" s="481"/>
      <c r="F283" s="339"/>
      <c r="G283" s="340" t="str">
        <f>IF(ISNUMBER(E283),E283/'Bulk DivVar Analysis'!$C$60,"")</f>
        <v/>
      </c>
      <c r="H283" s="338" t="str">
        <f>IF(ISNUMBER(E283), IF(G283&gt;'Bulk DivVar Analysis'!$D$62,"Pass","Fail"),"")</f>
        <v/>
      </c>
      <c r="I283" s="338" t="str">
        <f t="shared" si="6"/>
        <v/>
      </c>
      <c r="J283" s="339"/>
      <c r="K283" s="339"/>
      <c r="L283" s="339"/>
      <c r="M283" s="339"/>
      <c r="N283" s="339"/>
      <c r="O283" s="339"/>
      <c r="P283" s="339"/>
      <c r="Q283" s="339"/>
    </row>
    <row r="284" spans="1:17" ht="13.5" customHeight="1">
      <c r="A284" s="481"/>
      <c r="B284" s="481"/>
      <c r="C284" s="481"/>
      <c r="D284" s="481"/>
      <c r="E284" s="481"/>
      <c r="F284" s="339"/>
      <c r="G284" s="340" t="str">
        <f>IF(ISNUMBER(E284),E284/'Bulk DivVar Analysis'!$C$60,"")</f>
        <v/>
      </c>
      <c r="H284" s="338" t="str">
        <f>IF(ISNUMBER(E284), IF(G284&gt;'Bulk DivVar Analysis'!$D$62,"Pass","Fail"),"")</f>
        <v/>
      </c>
      <c r="I284" s="338" t="str">
        <f t="shared" si="6"/>
        <v/>
      </c>
      <c r="J284" s="339"/>
      <c r="K284" s="339"/>
      <c r="L284" s="339"/>
      <c r="M284" s="339"/>
      <c r="N284" s="339"/>
      <c r="O284" s="339"/>
      <c r="P284" s="339"/>
      <c r="Q284" s="339"/>
    </row>
    <row r="285" spans="1:17" ht="13.5" customHeight="1">
      <c r="A285" s="481"/>
      <c r="B285" s="481"/>
      <c r="C285" s="481"/>
      <c r="D285" s="481"/>
      <c r="E285" s="481"/>
      <c r="F285" s="339"/>
      <c r="G285" s="340" t="str">
        <f>IF(ISNUMBER(E285),E285/'Bulk DivVar Analysis'!$C$60,"")</f>
        <v/>
      </c>
      <c r="H285" s="338" t="str">
        <f>IF(ISNUMBER(E285), IF(G285&gt;'Bulk DivVar Analysis'!$D$62,"Pass","Fail"),"")</f>
        <v/>
      </c>
      <c r="I285" s="338" t="str">
        <f t="shared" si="6"/>
        <v/>
      </c>
      <c r="J285" s="339"/>
      <c r="K285" s="339"/>
      <c r="L285" s="339"/>
      <c r="M285" s="339"/>
      <c r="N285" s="339"/>
      <c r="O285" s="339"/>
      <c r="P285" s="339"/>
      <c r="Q285" s="339"/>
    </row>
    <row r="286" spans="1:17" ht="13.5" customHeight="1">
      <c r="A286" s="481"/>
      <c r="B286" s="481"/>
      <c r="C286" s="481"/>
      <c r="D286" s="481"/>
      <c r="E286" s="481"/>
      <c r="F286" s="339"/>
      <c r="G286" s="340" t="str">
        <f>IF(ISNUMBER(E286),E286/'Bulk DivVar Analysis'!$C$60,"")</f>
        <v/>
      </c>
      <c r="H286" s="338" t="str">
        <f>IF(ISNUMBER(E286), IF(G286&gt;'Bulk DivVar Analysis'!$D$62,"Pass","Fail"),"")</f>
        <v/>
      </c>
      <c r="I286" s="338" t="str">
        <f t="shared" si="6"/>
        <v/>
      </c>
      <c r="J286" s="339"/>
      <c r="K286" s="339"/>
      <c r="L286" s="339"/>
      <c r="M286" s="339"/>
      <c r="N286" s="339"/>
      <c r="O286" s="339"/>
      <c r="P286" s="339"/>
      <c r="Q286" s="339"/>
    </row>
    <row r="287" spans="1:17" ht="13.5" customHeight="1">
      <c r="A287" s="481"/>
      <c r="B287" s="481"/>
      <c r="C287" s="481"/>
      <c r="D287" s="481"/>
      <c r="E287" s="481"/>
      <c r="F287" s="339"/>
      <c r="G287" s="340" t="str">
        <f>IF(ISNUMBER(E287),E287/'Bulk DivVar Analysis'!$C$60,"")</f>
        <v/>
      </c>
      <c r="H287" s="338" t="str">
        <f>IF(ISNUMBER(E287), IF(G287&gt;'Bulk DivVar Analysis'!$D$62,"Pass","Fail"),"")</f>
        <v/>
      </c>
      <c r="I287" s="338" t="str">
        <f t="shared" si="6"/>
        <v/>
      </c>
      <c r="J287" s="339"/>
      <c r="K287" s="339"/>
      <c r="L287" s="339"/>
      <c r="M287" s="339"/>
      <c r="N287" s="339"/>
      <c r="O287" s="339"/>
      <c r="P287" s="339"/>
      <c r="Q287" s="339"/>
    </row>
    <row r="288" spans="1:17" ht="13.5" customHeight="1">
      <c r="A288" s="481"/>
      <c r="B288" s="481"/>
      <c r="C288" s="481"/>
      <c r="D288" s="481"/>
      <c r="E288" s="481"/>
      <c r="F288" s="339"/>
      <c r="G288" s="340" t="str">
        <f>IF(ISNUMBER(E288),E288/'Bulk DivVar Analysis'!$C$60,"")</f>
        <v/>
      </c>
      <c r="H288" s="338" t="str">
        <f>IF(ISNUMBER(E288), IF(G288&gt;'Bulk DivVar Analysis'!$D$62,"Pass","Fail"),"")</f>
        <v/>
      </c>
      <c r="I288" s="338" t="str">
        <f t="shared" si="6"/>
        <v/>
      </c>
      <c r="J288" s="339"/>
      <c r="K288" s="339"/>
      <c r="L288" s="339"/>
      <c r="M288" s="339"/>
      <c r="N288" s="339"/>
      <c r="O288" s="339"/>
      <c r="P288" s="339"/>
      <c r="Q288" s="339"/>
    </row>
    <row r="289" spans="1:17" ht="13.5" customHeight="1">
      <c r="A289" s="481"/>
      <c r="B289" s="481"/>
      <c r="C289" s="481"/>
      <c r="D289" s="481"/>
      <c r="E289" s="481"/>
      <c r="F289" s="339"/>
      <c r="G289" s="340" t="str">
        <f>IF(ISNUMBER(E289),E289/'Bulk DivVar Analysis'!$C$60,"")</f>
        <v/>
      </c>
      <c r="H289" s="338" t="str">
        <f>IF(ISNUMBER(E289), IF(G289&gt;'Bulk DivVar Analysis'!$D$62,"Pass","Fail"),"")</f>
        <v/>
      </c>
      <c r="I289" s="338" t="str">
        <f t="shared" si="6"/>
        <v/>
      </c>
      <c r="J289" s="339"/>
      <c r="K289" s="339"/>
      <c r="L289" s="339"/>
      <c r="M289" s="339"/>
      <c r="N289" s="339"/>
      <c r="O289" s="339"/>
      <c r="P289" s="339"/>
      <c r="Q289" s="339"/>
    </row>
    <row r="290" spans="1:17" ht="13.5" customHeight="1">
      <c r="A290" s="481"/>
      <c r="B290" s="481"/>
      <c r="C290" s="481"/>
      <c r="D290" s="481"/>
      <c r="E290" s="481"/>
      <c r="F290" s="339"/>
      <c r="G290" s="340" t="str">
        <f>IF(ISNUMBER(E290),E290/'Bulk DivVar Analysis'!$C$60,"")</f>
        <v/>
      </c>
      <c r="H290" s="338" t="str">
        <f>IF(ISNUMBER(E290), IF(G290&gt;'Bulk DivVar Analysis'!$D$62,"Pass","Fail"),"")</f>
        <v/>
      </c>
      <c r="I290" s="338" t="str">
        <f t="shared" si="6"/>
        <v/>
      </c>
      <c r="J290" s="339"/>
      <c r="K290" s="339"/>
      <c r="L290" s="339"/>
      <c r="M290" s="339"/>
      <c r="N290" s="339"/>
      <c r="O290" s="339"/>
      <c r="P290" s="339"/>
      <c r="Q290" s="339"/>
    </row>
    <row r="291" spans="1:17" ht="13.5" customHeight="1">
      <c r="A291" s="481"/>
      <c r="B291" s="481"/>
      <c r="C291" s="481"/>
      <c r="D291" s="481"/>
      <c r="E291" s="481"/>
      <c r="F291" s="339"/>
      <c r="G291" s="340" t="str">
        <f>IF(ISNUMBER(E291),E291/'Bulk DivVar Analysis'!$C$60,"")</f>
        <v/>
      </c>
      <c r="H291" s="338" t="str">
        <f>IF(ISNUMBER(E291), IF(G291&gt;'Bulk DivVar Analysis'!$D$62,"Pass","Fail"),"")</f>
        <v/>
      </c>
      <c r="I291" s="338" t="str">
        <f t="shared" si="6"/>
        <v/>
      </c>
      <c r="J291" s="339"/>
      <c r="K291" s="339"/>
      <c r="L291" s="339"/>
      <c r="M291" s="339"/>
      <c r="N291" s="339"/>
      <c r="O291" s="339"/>
      <c r="P291" s="339"/>
      <c r="Q291" s="339"/>
    </row>
    <row r="292" spans="1:17" ht="13.5" customHeight="1">
      <c r="A292" s="481"/>
      <c r="B292" s="481"/>
      <c r="C292" s="481"/>
      <c r="D292" s="481"/>
      <c r="E292" s="481"/>
      <c r="F292" s="339"/>
      <c r="G292" s="340" t="str">
        <f>IF(ISNUMBER(E292),E292/'Bulk DivVar Analysis'!$C$60,"")</f>
        <v/>
      </c>
      <c r="H292" s="338" t="str">
        <f>IF(ISNUMBER(E292), IF(G292&gt;'Bulk DivVar Analysis'!$D$62,"Pass","Fail"),"")</f>
        <v/>
      </c>
      <c r="I292" s="338" t="str">
        <f t="shared" si="6"/>
        <v/>
      </c>
      <c r="J292" s="339"/>
      <c r="K292" s="339"/>
      <c r="L292" s="339"/>
      <c r="M292" s="339"/>
      <c r="N292" s="339"/>
      <c r="O292" s="339"/>
      <c r="P292" s="339"/>
      <c r="Q292" s="339"/>
    </row>
    <row r="293" spans="1:17" ht="13.5" customHeight="1">
      <c r="A293" s="481"/>
      <c r="B293" s="481"/>
      <c r="C293" s="481"/>
      <c r="D293" s="481"/>
      <c r="E293" s="481"/>
      <c r="F293" s="339"/>
      <c r="G293" s="340" t="str">
        <f>IF(ISNUMBER(E293),E293/'Bulk DivVar Analysis'!$C$60,"")</f>
        <v/>
      </c>
      <c r="H293" s="338" t="str">
        <f>IF(ISNUMBER(E293), IF(G293&gt;'Bulk DivVar Analysis'!$D$62,"Pass","Fail"),"")</f>
        <v/>
      </c>
      <c r="I293" s="338" t="str">
        <f t="shared" si="6"/>
        <v/>
      </c>
      <c r="J293" s="339"/>
      <c r="K293" s="339"/>
      <c r="L293" s="339"/>
      <c r="M293" s="339"/>
      <c r="N293" s="339"/>
      <c r="O293" s="339"/>
      <c r="P293" s="339"/>
      <c r="Q293" s="339"/>
    </row>
    <row r="294" spans="1:17" ht="13.5" customHeight="1">
      <c r="A294" s="481"/>
      <c r="B294" s="481"/>
      <c r="C294" s="481"/>
      <c r="D294" s="481"/>
      <c r="E294" s="481"/>
      <c r="F294" s="339"/>
      <c r="G294" s="340" t="str">
        <f>IF(ISNUMBER(E294),E294/'Bulk DivVar Analysis'!$C$60,"")</f>
        <v/>
      </c>
      <c r="H294" s="338" t="str">
        <f>IF(ISNUMBER(E294), IF(G294&gt;'Bulk DivVar Analysis'!$D$62,"Pass","Fail"),"")</f>
        <v/>
      </c>
      <c r="I294" s="338" t="str">
        <f t="shared" si="6"/>
        <v/>
      </c>
      <c r="J294" s="339"/>
      <c r="K294" s="339"/>
      <c r="L294" s="339"/>
      <c r="M294" s="339"/>
      <c r="N294" s="339"/>
      <c r="O294" s="339"/>
      <c r="P294" s="339"/>
      <c r="Q294" s="339"/>
    </row>
    <row r="295" spans="1:17" ht="13.5" customHeight="1">
      <c r="A295" s="481"/>
      <c r="B295" s="481"/>
      <c r="C295" s="481"/>
      <c r="D295" s="481"/>
      <c r="E295" s="481"/>
      <c r="F295" s="339"/>
      <c r="G295" s="340" t="str">
        <f>IF(ISNUMBER(E295),E295/'Bulk DivVar Analysis'!$C$60,"")</f>
        <v/>
      </c>
      <c r="H295" s="338" t="str">
        <f>IF(ISNUMBER(E295), IF(G295&gt;'Bulk DivVar Analysis'!$D$62,"Pass","Fail"),"")</f>
        <v/>
      </c>
      <c r="I295" s="338" t="str">
        <f t="shared" si="6"/>
        <v/>
      </c>
      <c r="J295" s="339"/>
      <c r="K295" s="339"/>
      <c r="L295" s="339"/>
      <c r="M295" s="339"/>
      <c r="N295" s="339"/>
      <c r="O295" s="339"/>
      <c r="P295" s="339"/>
      <c r="Q295" s="339"/>
    </row>
    <row r="296" spans="1:17" ht="13.5" customHeight="1">
      <c r="A296" s="481"/>
      <c r="B296" s="481"/>
      <c r="C296" s="481"/>
      <c r="D296" s="481"/>
      <c r="E296" s="481"/>
      <c r="F296" s="339"/>
      <c r="G296" s="340" t="str">
        <f>IF(ISNUMBER(E296),E296/'Bulk DivVar Analysis'!$C$60,"")</f>
        <v/>
      </c>
      <c r="H296" s="338" t="str">
        <f>IF(ISNUMBER(E296), IF(G296&gt;'Bulk DivVar Analysis'!$D$62,"Pass","Fail"),"")</f>
        <v/>
      </c>
      <c r="I296" s="338" t="str">
        <f t="shared" si="6"/>
        <v/>
      </c>
      <c r="J296" s="339"/>
      <c r="K296" s="339"/>
      <c r="L296" s="339"/>
      <c r="M296" s="339"/>
      <c r="N296" s="339"/>
      <c r="O296" s="339"/>
      <c r="P296" s="339"/>
      <c r="Q296" s="339"/>
    </row>
    <row r="297" spans="1:17" ht="13.5" customHeight="1">
      <c r="A297" s="481"/>
      <c r="B297" s="481"/>
      <c r="C297" s="481"/>
      <c r="D297" s="481"/>
      <c r="E297" s="481"/>
      <c r="F297" s="339"/>
      <c r="G297" s="340" t="str">
        <f>IF(ISNUMBER(E297),E297/'Bulk DivVar Analysis'!$C$60,"")</f>
        <v/>
      </c>
      <c r="H297" s="338" t="str">
        <f>IF(ISNUMBER(E297), IF(G297&gt;'Bulk DivVar Analysis'!$D$62,"Pass","Fail"),"")</f>
        <v/>
      </c>
      <c r="I297" s="338" t="str">
        <f t="shared" si="6"/>
        <v/>
      </c>
      <c r="J297" s="339"/>
      <c r="K297" s="339"/>
      <c r="L297" s="339"/>
      <c r="M297" s="339"/>
      <c r="N297" s="339"/>
      <c r="O297" s="339"/>
      <c r="P297" s="339"/>
      <c r="Q297" s="339"/>
    </row>
    <row r="298" spans="1:17" ht="13.5" customHeight="1">
      <c r="A298" s="481"/>
      <c r="B298" s="481"/>
      <c r="C298" s="481"/>
      <c r="D298" s="481"/>
      <c r="E298" s="481"/>
      <c r="F298" s="339"/>
      <c r="G298" s="340" t="str">
        <f>IF(ISNUMBER(E298),E298/'Bulk DivVar Analysis'!$C$60,"")</f>
        <v/>
      </c>
      <c r="H298" s="338" t="str">
        <f>IF(ISNUMBER(E298), IF(G298&gt;'Bulk DivVar Analysis'!$D$62,"Pass","Fail"),"")</f>
        <v/>
      </c>
      <c r="I298" s="338" t="str">
        <f t="shared" si="6"/>
        <v/>
      </c>
      <c r="J298" s="339"/>
      <c r="K298" s="339"/>
      <c r="L298" s="339"/>
      <c r="M298" s="339"/>
      <c r="N298" s="339"/>
      <c r="O298" s="339"/>
      <c r="P298" s="339"/>
      <c r="Q298" s="339"/>
    </row>
    <row r="299" spans="1:17" ht="13.5" customHeight="1">
      <c r="A299" s="481"/>
      <c r="B299" s="481"/>
      <c r="C299" s="481"/>
      <c r="D299" s="481"/>
      <c r="E299" s="481"/>
      <c r="F299" s="339"/>
      <c r="G299" s="340" t="str">
        <f>IF(ISNUMBER(E299),E299/'Bulk DivVar Analysis'!$C$60,"")</f>
        <v/>
      </c>
      <c r="H299" s="338" t="str">
        <f>IF(ISNUMBER(E299), IF(G299&gt;'Bulk DivVar Analysis'!$D$62,"Pass","Fail"),"")</f>
        <v/>
      </c>
      <c r="I299" s="338" t="str">
        <f t="shared" si="6"/>
        <v/>
      </c>
      <c r="J299" s="339"/>
      <c r="K299" s="339"/>
      <c r="L299" s="339"/>
      <c r="M299" s="339"/>
      <c r="N299" s="339"/>
      <c r="O299" s="339"/>
      <c r="P299" s="339"/>
      <c r="Q299" s="339"/>
    </row>
    <row r="300" spans="1:17" ht="13.5" customHeight="1">
      <c r="A300" s="481"/>
      <c r="B300" s="481"/>
      <c r="C300" s="481"/>
      <c r="D300" s="481"/>
      <c r="E300" s="481"/>
      <c r="F300" s="339"/>
      <c r="G300" s="340" t="str">
        <f>IF(ISNUMBER(E300),E300/'Bulk DivVar Analysis'!$C$60,"")</f>
        <v/>
      </c>
      <c r="H300" s="338" t="str">
        <f>IF(ISNUMBER(E300), IF(G300&gt;'Bulk DivVar Analysis'!$D$62,"Pass","Fail"),"")</f>
        <v/>
      </c>
      <c r="I300" s="338" t="str">
        <f t="shared" si="6"/>
        <v/>
      </c>
      <c r="J300" s="339"/>
      <c r="K300" s="339"/>
      <c r="L300" s="339"/>
      <c r="M300" s="339"/>
      <c r="N300" s="339"/>
      <c r="O300" s="339"/>
      <c r="P300" s="339"/>
      <c r="Q300" s="339"/>
    </row>
    <row r="301" spans="1:17" ht="13.5" customHeight="1">
      <c r="A301" s="481"/>
      <c r="B301" s="481"/>
      <c r="C301" s="481"/>
      <c r="D301" s="481"/>
      <c r="E301" s="481"/>
      <c r="F301" s="339"/>
      <c r="G301" s="340" t="str">
        <f>IF(ISNUMBER(E301),E301/'Bulk DivVar Analysis'!$C$60,"")</f>
        <v/>
      </c>
      <c r="H301" s="338" t="str">
        <f>IF(ISNUMBER(E301), IF(G301&gt;'Bulk DivVar Analysis'!$D$62,"Pass","Fail"),"")</f>
        <v/>
      </c>
      <c r="I301" s="338" t="str">
        <f t="shared" si="6"/>
        <v/>
      </c>
      <c r="J301" s="339"/>
      <c r="K301" s="339"/>
      <c r="L301" s="339"/>
      <c r="M301" s="339"/>
      <c r="N301" s="339"/>
      <c r="O301" s="339"/>
      <c r="P301" s="339"/>
      <c r="Q301" s="339"/>
    </row>
    <row r="302" spans="1:17" ht="13.5" customHeight="1">
      <c r="A302" s="481"/>
      <c r="B302" s="481"/>
      <c r="C302" s="481"/>
      <c r="D302" s="481"/>
      <c r="E302" s="481"/>
      <c r="F302" s="339"/>
      <c r="G302" s="340" t="str">
        <f>IF(ISNUMBER(E302),E302/'Bulk DivVar Analysis'!$C$60,"")</f>
        <v/>
      </c>
      <c r="H302" s="338" t="str">
        <f>IF(ISNUMBER(E302), IF(G302&gt;'Bulk DivVar Analysis'!$D$62,"Pass","Fail"),"")</f>
        <v/>
      </c>
      <c r="I302" s="338" t="str">
        <f t="shared" si="6"/>
        <v/>
      </c>
      <c r="J302" s="339"/>
      <c r="K302" s="339"/>
      <c r="L302" s="339"/>
      <c r="M302" s="339"/>
      <c r="N302" s="339"/>
      <c r="O302" s="339"/>
      <c r="P302" s="339"/>
      <c r="Q302" s="339"/>
    </row>
    <row r="303" spans="1:17" ht="13.5" customHeight="1">
      <c r="A303" s="481"/>
      <c r="B303" s="481"/>
      <c r="C303" s="481"/>
      <c r="D303" s="481"/>
      <c r="E303" s="481"/>
      <c r="F303" s="339"/>
      <c r="G303" s="340" t="str">
        <f>IF(ISNUMBER(E303),E303/'Bulk DivVar Analysis'!$C$60,"")</f>
        <v/>
      </c>
      <c r="H303" s="338" t="str">
        <f>IF(ISNUMBER(E303), IF(G303&gt;'Bulk DivVar Analysis'!$D$62,"Pass","Fail"),"")</f>
        <v/>
      </c>
      <c r="I303" s="338" t="str">
        <f t="shared" si="6"/>
        <v/>
      </c>
      <c r="J303" s="339"/>
      <c r="K303" s="339"/>
      <c r="L303" s="339"/>
      <c r="M303" s="339"/>
      <c r="N303" s="339"/>
      <c r="O303" s="339"/>
      <c r="P303" s="339"/>
      <c r="Q303" s="339"/>
    </row>
    <row r="304" spans="1:17" ht="13.5" customHeight="1">
      <c r="A304" s="481"/>
      <c r="B304" s="481"/>
      <c r="C304" s="481"/>
      <c r="D304" s="481"/>
      <c r="E304" s="481"/>
      <c r="F304" s="339"/>
      <c r="G304" s="340" t="str">
        <f>IF(ISNUMBER(E304),E304/'Bulk DivVar Analysis'!$C$60,"")</f>
        <v/>
      </c>
      <c r="H304" s="338" t="str">
        <f>IF(ISNUMBER(E304), IF(G304&gt;'Bulk DivVar Analysis'!$D$62,"Pass","Fail"),"")</f>
        <v/>
      </c>
      <c r="I304" s="338" t="str">
        <f t="shared" si="6"/>
        <v/>
      </c>
      <c r="J304" s="339"/>
      <c r="K304" s="339"/>
      <c r="L304" s="339"/>
      <c r="M304" s="339"/>
      <c r="N304" s="339"/>
      <c r="O304" s="339"/>
      <c r="P304" s="339"/>
      <c r="Q304" s="339"/>
    </row>
    <row r="305" spans="1:17" ht="13.5" customHeight="1">
      <c r="A305" s="481"/>
      <c r="B305" s="481"/>
      <c r="C305" s="481"/>
      <c r="D305" s="481"/>
      <c r="E305" s="481"/>
      <c r="F305" s="339"/>
      <c r="G305" s="340" t="str">
        <f>IF(ISNUMBER(E305),E305/'Bulk DivVar Analysis'!$C$60,"")</f>
        <v/>
      </c>
      <c r="H305" s="338" t="str">
        <f>IF(ISNUMBER(E305), IF(G305&gt;'Bulk DivVar Analysis'!$D$62,"Pass","Fail"),"")</f>
        <v/>
      </c>
      <c r="I305" s="338" t="str">
        <f t="shared" si="6"/>
        <v/>
      </c>
      <c r="J305" s="339"/>
      <c r="K305" s="339"/>
      <c r="L305" s="339"/>
      <c r="M305" s="339"/>
      <c r="N305" s="339"/>
      <c r="O305" s="339"/>
      <c r="P305" s="339"/>
      <c r="Q305" s="339"/>
    </row>
    <row r="306" spans="1:17" ht="13.5" customHeight="1">
      <c r="A306" s="481"/>
      <c r="B306" s="481"/>
      <c r="C306" s="481"/>
      <c r="D306" s="481"/>
      <c r="E306" s="481"/>
      <c r="F306" s="339"/>
      <c r="G306" s="340" t="str">
        <f>IF(ISNUMBER(E306),E306/'Bulk DivVar Analysis'!$C$60,"")</f>
        <v/>
      </c>
      <c r="H306" s="338" t="str">
        <f>IF(ISNUMBER(E306), IF(G306&gt;'Bulk DivVar Analysis'!$D$62,"Pass","Fail"),"")</f>
        <v/>
      </c>
      <c r="I306" s="338" t="str">
        <f t="shared" si="6"/>
        <v/>
      </c>
      <c r="J306" s="339"/>
      <c r="K306" s="339"/>
      <c r="L306" s="339"/>
      <c r="M306" s="339"/>
      <c r="N306" s="339"/>
      <c r="O306" s="339"/>
      <c r="P306" s="339"/>
      <c r="Q306" s="339"/>
    </row>
    <row r="307" spans="1:17" ht="13.5" customHeight="1">
      <c r="A307" s="481"/>
      <c r="B307" s="481"/>
      <c r="C307" s="481"/>
      <c r="D307" s="481"/>
      <c r="E307" s="481"/>
      <c r="F307" s="339"/>
      <c r="G307" s="340" t="str">
        <f>IF(ISNUMBER(E307),E307/'Bulk DivVar Analysis'!$C$60,"")</f>
        <v/>
      </c>
      <c r="H307" s="338" t="str">
        <f>IF(ISNUMBER(E307), IF(G307&gt;'Bulk DivVar Analysis'!$D$62,"Pass","Fail"),"")</f>
        <v/>
      </c>
      <c r="I307" s="338" t="str">
        <f t="shared" si="6"/>
        <v/>
      </c>
      <c r="J307" s="339"/>
      <c r="K307" s="339"/>
      <c r="L307" s="339"/>
      <c r="M307" s="339"/>
      <c r="N307" s="339"/>
      <c r="O307" s="339"/>
      <c r="P307" s="339"/>
      <c r="Q307" s="339"/>
    </row>
    <row r="308" spans="1:17" ht="13.5" customHeight="1">
      <c r="A308" s="481"/>
      <c r="B308" s="481"/>
      <c r="C308" s="481"/>
      <c r="D308" s="481"/>
      <c r="E308" s="481"/>
      <c r="F308" s="339"/>
      <c r="G308" s="340" t="str">
        <f>IF(ISNUMBER(E308),E308/'Bulk DivVar Analysis'!$C$60,"")</f>
        <v/>
      </c>
      <c r="H308" s="338" t="str">
        <f>IF(ISNUMBER(E308), IF(G308&gt;'Bulk DivVar Analysis'!$D$62,"Pass","Fail"),"")</f>
        <v/>
      </c>
      <c r="I308" s="338" t="str">
        <f t="shared" si="6"/>
        <v/>
      </c>
      <c r="J308" s="339"/>
      <c r="K308" s="339"/>
      <c r="L308" s="339"/>
      <c r="M308" s="339"/>
      <c r="N308" s="339"/>
      <c r="O308" s="339"/>
      <c r="P308" s="339"/>
      <c r="Q308" s="339"/>
    </row>
    <row r="309" spans="1:17" ht="13.5" customHeight="1">
      <c r="A309" s="481"/>
      <c r="B309" s="481"/>
      <c r="C309" s="481"/>
      <c r="D309" s="481"/>
      <c r="E309" s="481"/>
      <c r="F309" s="339"/>
      <c r="G309" s="340" t="str">
        <f>IF(ISNUMBER(E309),E309/'Bulk DivVar Analysis'!$C$60,"")</f>
        <v/>
      </c>
      <c r="H309" s="338" t="str">
        <f>IF(ISNUMBER(E309), IF(G309&gt;'Bulk DivVar Analysis'!$D$62,"Pass","Fail"),"")</f>
        <v/>
      </c>
      <c r="I309" s="338" t="str">
        <f t="shared" si="6"/>
        <v/>
      </c>
      <c r="J309" s="339"/>
      <c r="K309" s="339"/>
      <c r="L309" s="339"/>
      <c r="M309" s="339"/>
      <c r="N309" s="339"/>
      <c r="O309" s="339"/>
      <c r="P309" s="339"/>
      <c r="Q309" s="339"/>
    </row>
    <row r="310" spans="1:17" ht="13.5" customHeight="1">
      <c r="A310" s="481"/>
      <c r="B310" s="481"/>
      <c r="C310" s="481"/>
      <c r="D310" s="481"/>
      <c r="E310" s="481"/>
      <c r="F310" s="339"/>
      <c r="G310" s="340" t="str">
        <f>IF(ISNUMBER(E310),E310/'Bulk DivVar Analysis'!$C$60,"")</f>
        <v/>
      </c>
      <c r="H310" s="338" t="str">
        <f>IF(ISNUMBER(E310), IF(G310&gt;'Bulk DivVar Analysis'!$D$62,"Pass","Fail"),"")</f>
        <v/>
      </c>
      <c r="I310" s="338" t="str">
        <f t="shared" si="6"/>
        <v/>
      </c>
      <c r="J310" s="339"/>
      <c r="K310" s="339"/>
      <c r="L310" s="339"/>
      <c r="M310" s="339"/>
      <c r="N310" s="339"/>
      <c r="O310" s="339"/>
      <c r="P310" s="339"/>
      <c r="Q310" s="339"/>
    </row>
    <row r="311" spans="1:17" ht="13.5" customHeight="1">
      <c r="A311" s="481"/>
      <c r="B311" s="481"/>
      <c r="C311" s="481"/>
      <c r="D311" s="481"/>
      <c r="E311" s="481"/>
      <c r="F311" s="339"/>
      <c r="G311" s="340" t="str">
        <f>IF(ISNUMBER(E311),E311/'Bulk DivVar Analysis'!$C$60,"")</f>
        <v/>
      </c>
      <c r="H311" s="338" t="str">
        <f>IF(ISNUMBER(E311), IF(G311&gt;'Bulk DivVar Analysis'!$D$62,"Pass","Fail"),"")</f>
        <v/>
      </c>
      <c r="I311" s="338" t="str">
        <f t="shared" si="6"/>
        <v/>
      </c>
      <c r="J311" s="339"/>
      <c r="K311" s="339"/>
      <c r="L311" s="339"/>
      <c r="M311" s="339"/>
      <c r="N311" s="339"/>
      <c r="O311" s="339"/>
      <c r="P311" s="339"/>
      <c r="Q311" s="339"/>
    </row>
    <row r="312" spans="1:17" ht="13.5" customHeight="1">
      <c r="A312" s="481"/>
      <c r="B312" s="481"/>
      <c r="C312" s="481"/>
      <c r="D312" s="481"/>
      <c r="E312" s="481"/>
      <c r="F312" s="339"/>
      <c r="G312" s="340" t="str">
        <f>IF(ISNUMBER(E312),E312/'Bulk DivVar Analysis'!$C$60,"")</f>
        <v/>
      </c>
      <c r="H312" s="338" t="str">
        <f>IF(ISNUMBER(E312), IF(G312&gt;'Bulk DivVar Analysis'!$D$62,"Pass","Fail"),"")</f>
        <v/>
      </c>
      <c r="I312" s="338" t="str">
        <f t="shared" si="6"/>
        <v/>
      </c>
      <c r="J312" s="339"/>
      <c r="K312" s="339"/>
      <c r="L312" s="339"/>
      <c r="M312" s="339"/>
      <c r="N312" s="339"/>
      <c r="O312" s="339"/>
      <c r="P312" s="339"/>
      <c r="Q312" s="339"/>
    </row>
    <row r="313" spans="1:17" ht="13.5" customHeight="1">
      <c r="A313" s="481"/>
      <c r="B313" s="481"/>
      <c r="C313" s="481"/>
      <c r="D313" s="481"/>
      <c r="E313" s="481"/>
      <c r="F313" s="339"/>
      <c r="G313" s="340" t="str">
        <f>IF(ISNUMBER(E313),E313/'Bulk DivVar Analysis'!$C$60,"")</f>
        <v/>
      </c>
      <c r="H313" s="338" t="str">
        <f>IF(ISNUMBER(E313), IF(G313&gt;'Bulk DivVar Analysis'!$D$62,"Pass","Fail"),"")</f>
        <v/>
      </c>
      <c r="I313" s="338" t="str">
        <f t="shared" si="6"/>
        <v/>
      </c>
      <c r="J313" s="339"/>
      <c r="K313" s="339"/>
      <c r="L313" s="339"/>
      <c r="M313" s="339"/>
      <c r="N313" s="339"/>
      <c r="O313" s="339"/>
      <c r="P313" s="339"/>
      <c r="Q313" s="339"/>
    </row>
    <row r="314" spans="1:17" ht="13.5" customHeight="1">
      <c r="A314" s="481"/>
      <c r="B314" s="481"/>
      <c r="C314" s="481"/>
      <c r="D314" s="481"/>
      <c r="E314" s="481"/>
      <c r="F314" s="339"/>
      <c r="G314" s="340" t="str">
        <f>IF(ISNUMBER(E314),E314/'Bulk DivVar Analysis'!$C$60,"")</f>
        <v/>
      </c>
      <c r="H314" s="338" t="str">
        <f>IF(ISNUMBER(E314), IF(G314&gt;'Bulk DivVar Analysis'!$D$62,"Pass","Fail"),"")</f>
        <v/>
      </c>
      <c r="I314" s="338" t="str">
        <f t="shared" si="6"/>
        <v/>
      </c>
      <c r="J314" s="339"/>
      <c r="K314" s="339"/>
      <c r="L314" s="339"/>
      <c r="M314" s="339"/>
      <c r="N314" s="339"/>
      <c r="O314" s="339"/>
      <c r="P314" s="339"/>
      <c r="Q314" s="339"/>
    </row>
    <row r="315" spans="1:17" ht="13.5" customHeight="1">
      <c r="A315" s="481"/>
      <c r="B315" s="481"/>
      <c r="C315" s="481"/>
      <c r="D315" s="481"/>
      <c r="E315" s="481"/>
      <c r="F315" s="339"/>
      <c r="G315" s="340" t="str">
        <f>IF(ISNUMBER(E315),E315/'Bulk DivVar Analysis'!$C$60,"")</f>
        <v/>
      </c>
      <c r="H315" s="338" t="str">
        <f>IF(ISNUMBER(E315), IF(G315&gt;'Bulk DivVar Analysis'!$D$62,"Pass","Fail"),"")</f>
        <v/>
      </c>
      <c r="I315" s="338" t="str">
        <f t="shared" si="6"/>
        <v/>
      </c>
      <c r="J315" s="339"/>
      <c r="K315" s="339"/>
      <c r="L315" s="339"/>
      <c r="M315" s="339"/>
      <c r="N315" s="339"/>
      <c r="O315" s="339"/>
      <c r="P315" s="339"/>
      <c r="Q315" s="339"/>
    </row>
    <row r="316" spans="1:17" ht="13.5" customHeight="1">
      <c r="A316" s="481"/>
      <c r="B316" s="481"/>
      <c r="C316" s="481"/>
      <c r="D316" s="481"/>
      <c r="E316" s="481"/>
      <c r="F316" s="339"/>
      <c r="G316" s="340" t="str">
        <f>IF(ISNUMBER(E316),E316/'Bulk DivVar Analysis'!$C$60,"")</f>
        <v/>
      </c>
      <c r="H316" s="338" t="str">
        <f>IF(ISNUMBER(E316), IF(G316&gt;'Bulk DivVar Analysis'!$D$62,"Pass","Fail"),"")</f>
        <v/>
      </c>
      <c r="I316" s="338" t="str">
        <f t="shared" si="6"/>
        <v/>
      </c>
      <c r="J316" s="339"/>
      <c r="K316" s="339"/>
      <c r="L316" s="339"/>
      <c r="M316" s="339"/>
      <c r="N316" s="339"/>
      <c r="O316" s="339"/>
      <c r="P316" s="339"/>
      <c r="Q316" s="339"/>
    </row>
    <row r="317" spans="1:17" ht="13.5" customHeight="1">
      <c r="A317" s="481"/>
      <c r="B317" s="481"/>
      <c r="C317" s="481"/>
      <c r="D317" s="481"/>
      <c r="E317" s="481"/>
      <c r="F317" s="339"/>
      <c r="G317" s="340" t="str">
        <f>IF(ISNUMBER(E317),E317/'Bulk DivVar Analysis'!$C$60,"")</f>
        <v/>
      </c>
      <c r="H317" s="338" t="str">
        <f>IF(ISNUMBER(E317), IF(G317&gt;'Bulk DivVar Analysis'!$D$62,"Pass","Fail"),"")</f>
        <v/>
      </c>
      <c r="I317" s="338" t="str">
        <f t="shared" si="6"/>
        <v/>
      </c>
      <c r="J317" s="339"/>
      <c r="K317" s="339"/>
      <c r="L317" s="339"/>
      <c r="M317" s="339"/>
      <c r="N317" s="339"/>
      <c r="O317" s="339"/>
      <c r="P317" s="339"/>
      <c r="Q317" s="339"/>
    </row>
    <row r="318" spans="1:17" ht="13.5" customHeight="1">
      <c r="A318" s="481"/>
      <c r="B318" s="481"/>
      <c r="C318" s="481"/>
      <c r="D318" s="481"/>
      <c r="E318" s="481"/>
      <c r="F318" s="339"/>
      <c r="G318" s="340" t="str">
        <f>IF(ISNUMBER(E318),E318/'Bulk DivVar Analysis'!$C$60,"")</f>
        <v/>
      </c>
      <c r="H318" s="338" t="str">
        <f>IF(ISNUMBER(E318), IF(G318&gt;'Bulk DivVar Analysis'!$D$62,"Pass","Fail"),"")</f>
        <v/>
      </c>
      <c r="I318" s="338" t="str">
        <f t="shared" si="6"/>
        <v/>
      </c>
      <c r="J318" s="339"/>
      <c r="K318" s="339"/>
      <c r="L318" s="339"/>
      <c r="M318" s="339"/>
      <c r="N318" s="339"/>
      <c r="O318" s="339"/>
      <c r="P318" s="339"/>
      <c r="Q318" s="339"/>
    </row>
    <row r="319" spans="1:17" ht="13.5" customHeight="1">
      <c r="A319" s="481"/>
      <c r="B319" s="481"/>
      <c r="C319" s="481"/>
      <c r="D319" s="481"/>
      <c r="E319" s="481"/>
      <c r="F319" s="339"/>
      <c r="G319" s="340" t="str">
        <f>IF(ISNUMBER(E319),E319/'Bulk DivVar Analysis'!$C$60,"")</f>
        <v/>
      </c>
      <c r="H319" s="338" t="str">
        <f>IF(ISNUMBER(E319), IF(G319&gt;'Bulk DivVar Analysis'!$D$62,"Pass","Fail"),"")</f>
        <v/>
      </c>
      <c r="I319" s="338" t="str">
        <f t="shared" si="6"/>
        <v/>
      </c>
      <c r="J319" s="339"/>
      <c r="K319" s="339"/>
      <c r="L319" s="339"/>
      <c r="M319" s="339"/>
      <c r="N319" s="339"/>
      <c r="O319" s="339"/>
      <c r="P319" s="339"/>
      <c r="Q319" s="339"/>
    </row>
    <row r="320" spans="1:17" ht="13.5" customHeight="1">
      <c r="A320" s="481"/>
      <c r="B320" s="481"/>
      <c r="C320" s="481"/>
      <c r="D320" s="481"/>
      <c r="E320" s="481"/>
      <c r="F320" s="339"/>
      <c r="G320" s="340" t="str">
        <f>IF(ISNUMBER(E320),E320/'Bulk DivVar Analysis'!$C$60,"")</f>
        <v/>
      </c>
      <c r="H320" s="338" t="str">
        <f>IF(ISNUMBER(E320), IF(G320&gt;'Bulk DivVar Analysis'!$D$62,"Pass","Fail"),"")</f>
        <v/>
      </c>
      <c r="I320" s="338" t="str">
        <f t="shared" si="6"/>
        <v/>
      </c>
      <c r="J320" s="339"/>
      <c r="K320" s="339"/>
      <c r="L320" s="339"/>
      <c r="M320" s="339"/>
      <c r="N320" s="339"/>
      <c r="O320" s="339"/>
      <c r="P320" s="339"/>
      <c r="Q320" s="339"/>
    </row>
    <row r="321" spans="1:17" ht="13.5" customHeight="1">
      <c r="A321" s="481"/>
      <c r="B321" s="481"/>
      <c r="C321" s="481"/>
      <c r="D321" s="481"/>
      <c r="E321" s="481"/>
      <c r="F321" s="339"/>
      <c r="G321" s="340" t="str">
        <f>IF(ISNUMBER(E321),E321/'Bulk DivVar Analysis'!$C$60,"")</f>
        <v/>
      </c>
      <c r="H321" s="338" t="str">
        <f>IF(ISNUMBER(E321), IF(G321&gt;'Bulk DivVar Analysis'!$D$62,"Pass","Fail"),"")</f>
        <v/>
      </c>
      <c r="I321" s="338" t="str">
        <f t="shared" si="6"/>
        <v/>
      </c>
      <c r="J321" s="339"/>
      <c r="K321" s="339"/>
      <c r="L321" s="339"/>
      <c r="M321" s="339"/>
      <c r="N321" s="339"/>
      <c r="O321" s="339"/>
      <c r="P321" s="339"/>
      <c r="Q321" s="339"/>
    </row>
    <row r="322" spans="1:17" ht="13.5" customHeight="1">
      <c r="A322" s="481"/>
      <c r="B322" s="481"/>
      <c r="C322" s="481"/>
      <c r="D322" s="481"/>
      <c r="E322" s="481"/>
      <c r="F322" s="339"/>
      <c r="G322" s="340" t="str">
        <f>IF(ISNUMBER(E322),E322/'Bulk DivVar Analysis'!$C$60,"")</f>
        <v/>
      </c>
      <c r="H322" s="338" t="str">
        <f>IF(ISNUMBER(E322), IF(G322&gt;'Bulk DivVar Analysis'!$D$62,"Pass","Fail"),"")</f>
        <v/>
      </c>
      <c r="I322" s="338" t="str">
        <f t="shared" si="6"/>
        <v/>
      </c>
      <c r="J322" s="339"/>
      <c r="K322" s="339"/>
      <c r="L322" s="339"/>
      <c r="M322" s="339"/>
      <c r="N322" s="339"/>
      <c r="O322" s="339"/>
      <c r="P322" s="339"/>
      <c r="Q322" s="339"/>
    </row>
    <row r="323" spans="1:17" ht="13.5" customHeight="1">
      <c r="A323" s="481"/>
      <c r="B323" s="481"/>
      <c r="C323" s="481"/>
      <c r="D323" s="481"/>
      <c r="E323" s="481"/>
      <c r="F323" s="339"/>
      <c r="G323" s="340" t="str">
        <f>IF(ISNUMBER(E323),E323/'Bulk DivVar Analysis'!$C$60,"")</f>
        <v/>
      </c>
      <c r="H323" s="338" t="str">
        <f>IF(ISNUMBER(E323), IF(G323&gt;'Bulk DivVar Analysis'!$D$62,"Pass","Fail"),"")</f>
        <v/>
      </c>
      <c r="I323" s="338" t="str">
        <f t="shared" ref="I323:I386" si="7">_xlfn.TEXTJOIN("_",TRUE,B323,C323)</f>
        <v/>
      </c>
      <c r="J323" s="339"/>
      <c r="K323" s="339"/>
      <c r="L323" s="339"/>
      <c r="M323" s="339"/>
      <c r="N323" s="339"/>
      <c r="O323" s="339"/>
      <c r="P323" s="339"/>
      <c r="Q323" s="339"/>
    </row>
    <row r="324" spans="1:17" ht="13.5" customHeight="1">
      <c r="A324" s="481"/>
      <c r="B324" s="481"/>
      <c r="C324" s="481"/>
      <c r="D324" s="481"/>
      <c r="E324" s="481"/>
      <c r="F324" s="339"/>
      <c r="G324" s="340" t="str">
        <f>IF(ISNUMBER(E324),E324/'Bulk DivVar Analysis'!$C$60,"")</f>
        <v/>
      </c>
      <c r="H324" s="338" t="str">
        <f>IF(ISNUMBER(E324), IF(G324&gt;'Bulk DivVar Analysis'!$D$62,"Pass","Fail"),"")</f>
        <v/>
      </c>
      <c r="I324" s="338" t="str">
        <f t="shared" si="7"/>
        <v/>
      </c>
      <c r="J324" s="339"/>
      <c r="K324" s="339"/>
      <c r="L324" s="339"/>
      <c r="M324" s="339"/>
      <c r="N324" s="339"/>
      <c r="O324" s="339"/>
      <c r="P324" s="339"/>
      <c r="Q324" s="339"/>
    </row>
    <row r="325" spans="1:17" ht="13.5" customHeight="1">
      <c r="A325" s="481"/>
      <c r="B325" s="481"/>
      <c r="C325" s="481"/>
      <c r="D325" s="481"/>
      <c r="E325" s="481"/>
      <c r="F325" s="339"/>
      <c r="G325" s="340" t="str">
        <f>IF(ISNUMBER(E325),E325/'Bulk DivVar Analysis'!$C$60,"")</f>
        <v/>
      </c>
      <c r="H325" s="338" t="str">
        <f>IF(ISNUMBER(E325), IF(G325&gt;'Bulk DivVar Analysis'!$D$62,"Pass","Fail"),"")</f>
        <v/>
      </c>
      <c r="I325" s="338" t="str">
        <f t="shared" si="7"/>
        <v/>
      </c>
      <c r="J325" s="339"/>
      <c r="K325" s="339"/>
      <c r="L325" s="339"/>
      <c r="M325" s="339"/>
      <c r="N325" s="339"/>
      <c r="O325" s="339"/>
      <c r="P325" s="339"/>
      <c r="Q325" s="339"/>
    </row>
    <row r="326" spans="1:17" ht="13.5" customHeight="1">
      <c r="A326" s="481"/>
      <c r="B326" s="481"/>
      <c r="C326" s="481"/>
      <c r="D326" s="481"/>
      <c r="E326" s="481"/>
      <c r="F326" s="339"/>
      <c r="G326" s="340" t="str">
        <f>IF(ISNUMBER(E326),E326/'Bulk DivVar Analysis'!$C$60,"")</f>
        <v/>
      </c>
      <c r="H326" s="338" t="str">
        <f>IF(ISNUMBER(E326), IF(G326&gt;'Bulk DivVar Analysis'!$D$62,"Pass","Fail"),"")</f>
        <v/>
      </c>
      <c r="I326" s="338" t="str">
        <f t="shared" si="7"/>
        <v/>
      </c>
      <c r="J326" s="339"/>
      <c r="K326" s="339"/>
      <c r="L326" s="339"/>
      <c r="M326" s="339"/>
      <c r="N326" s="339"/>
      <c r="O326" s="339"/>
      <c r="P326" s="339"/>
      <c r="Q326" s="339"/>
    </row>
    <row r="327" spans="1:17" ht="13.5" customHeight="1">
      <c r="A327" s="481"/>
      <c r="B327" s="481"/>
      <c r="C327" s="481"/>
      <c r="D327" s="481"/>
      <c r="E327" s="481"/>
      <c r="F327" s="339"/>
      <c r="G327" s="340" t="str">
        <f>IF(ISNUMBER(E327),E327/'Bulk DivVar Analysis'!$C$60,"")</f>
        <v/>
      </c>
      <c r="H327" s="338" t="str">
        <f>IF(ISNUMBER(E327), IF(G327&gt;'Bulk DivVar Analysis'!$D$62,"Pass","Fail"),"")</f>
        <v/>
      </c>
      <c r="I327" s="338" t="str">
        <f t="shared" si="7"/>
        <v/>
      </c>
      <c r="J327" s="339"/>
      <c r="K327" s="339"/>
      <c r="L327" s="339"/>
      <c r="M327" s="339"/>
      <c r="N327" s="339"/>
      <c r="O327" s="339"/>
      <c r="P327" s="339"/>
      <c r="Q327" s="339"/>
    </row>
    <row r="328" spans="1:17" ht="13.5" customHeight="1">
      <c r="A328" s="481"/>
      <c r="B328" s="481"/>
      <c r="C328" s="481"/>
      <c r="D328" s="481"/>
      <c r="E328" s="481"/>
      <c r="F328" s="339"/>
      <c r="G328" s="340" t="str">
        <f>IF(ISNUMBER(E328),E328/'Bulk DivVar Analysis'!$C$60,"")</f>
        <v/>
      </c>
      <c r="H328" s="338" t="str">
        <f>IF(ISNUMBER(E328), IF(G328&gt;'Bulk DivVar Analysis'!$D$62,"Pass","Fail"),"")</f>
        <v/>
      </c>
      <c r="I328" s="338" t="str">
        <f t="shared" si="7"/>
        <v/>
      </c>
      <c r="J328" s="339"/>
      <c r="K328" s="339"/>
      <c r="L328" s="339"/>
      <c r="M328" s="339"/>
      <c r="N328" s="339"/>
      <c r="O328" s="339"/>
      <c r="P328" s="339"/>
      <c r="Q328" s="339"/>
    </row>
    <row r="329" spans="1:17" ht="13.5" customHeight="1">
      <c r="A329" s="481"/>
      <c r="B329" s="481"/>
      <c r="C329" s="481"/>
      <c r="D329" s="481"/>
      <c r="E329" s="481"/>
      <c r="F329" s="339"/>
      <c r="G329" s="340" t="str">
        <f>IF(ISNUMBER(E329),E329/'Bulk DivVar Analysis'!$C$60,"")</f>
        <v/>
      </c>
      <c r="H329" s="338" t="str">
        <f>IF(ISNUMBER(E329), IF(G329&gt;'Bulk DivVar Analysis'!$D$62,"Pass","Fail"),"")</f>
        <v/>
      </c>
      <c r="I329" s="338" t="str">
        <f t="shared" si="7"/>
        <v/>
      </c>
      <c r="J329" s="339"/>
      <c r="K329" s="339"/>
      <c r="L329" s="339"/>
      <c r="M329" s="339"/>
      <c r="N329" s="339"/>
      <c r="O329" s="339"/>
      <c r="P329" s="339"/>
      <c r="Q329" s="339"/>
    </row>
    <row r="330" spans="1:17" ht="13.5" customHeight="1">
      <c r="A330" s="481"/>
      <c r="B330" s="481"/>
      <c r="C330" s="481"/>
      <c r="D330" s="481"/>
      <c r="E330" s="481"/>
      <c r="F330" s="339"/>
      <c r="G330" s="340" t="str">
        <f>IF(ISNUMBER(E330),E330/'Bulk DivVar Analysis'!$C$60,"")</f>
        <v/>
      </c>
      <c r="H330" s="338" t="str">
        <f>IF(ISNUMBER(E330), IF(G330&gt;'Bulk DivVar Analysis'!$D$62,"Pass","Fail"),"")</f>
        <v/>
      </c>
      <c r="I330" s="338" t="str">
        <f t="shared" si="7"/>
        <v/>
      </c>
      <c r="J330" s="339"/>
      <c r="K330" s="339"/>
      <c r="L330" s="339"/>
      <c r="M330" s="339"/>
      <c r="N330" s="339"/>
      <c r="O330" s="339"/>
      <c r="P330" s="339"/>
      <c r="Q330" s="339"/>
    </row>
    <row r="331" spans="1:17" ht="13.5" customHeight="1">
      <c r="A331" s="481"/>
      <c r="B331" s="481"/>
      <c r="C331" s="481"/>
      <c r="D331" s="481"/>
      <c r="E331" s="481"/>
      <c r="F331" s="339"/>
      <c r="G331" s="340" t="str">
        <f>IF(ISNUMBER(E331),E331/'Bulk DivVar Analysis'!$C$60,"")</f>
        <v/>
      </c>
      <c r="H331" s="338" t="str">
        <f>IF(ISNUMBER(E331), IF(G331&gt;'Bulk DivVar Analysis'!$D$62,"Pass","Fail"),"")</f>
        <v/>
      </c>
      <c r="I331" s="338" t="str">
        <f t="shared" si="7"/>
        <v/>
      </c>
      <c r="J331" s="339"/>
      <c r="K331" s="339"/>
      <c r="L331" s="339"/>
      <c r="M331" s="339"/>
      <c r="N331" s="339"/>
      <c r="O331" s="339"/>
      <c r="P331" s="339"/>
      <c r="Q331" s="339"/>
    </row>
    <row r="332" spans="1:17" ht="13.5" customHeight="1">
      <c r="A332" s="481"/>
      <c r="B332" s="481"/>
      <c r="C332" s="481"/>
      <c r="D332" s="481"/>
      <c r="E332" s="481"/>
      <c r="F332" s="339"/>
      <c r="G332" s="340" t="str">
        <f>IF(ISNUMBER(E332),E332/'Bulk DivVar Analysis'!$C$60,"")</f>
        <v/>
      </c>
      <c r="H332" s="338" t="str">
        <f>IF(ISNUMBER(E332), IF(G332&gt;'Bulk DivVar Analysis'!$D$62,"Pass","Fail"),"")</f>
        <v/>
      </c>
      <c r="I332" s="338" t="str">
        <f t="shared" si="7"/>
        <v/>
      </c>
      <c r="J332" s="339"/>
      <c r="K332" s="339"/>
      <c r="L332" s="339"/>
      <c r="M332" s="339"/>
      <c r="N332" s="339"/>
      <c r="O332" s="339"/>
      <c r="P332" s="339"/>
      <c r="Q332" s="339"/>
    </row>
    <row r="333" spans="1:17" ht="13.5" customHeight="1">
      <c r="A333" s="481"/>
      <c r="B333" s="481"/>
      <c r="C333" s="481"/>
      <c r="D333" s="481"/>
      <c r="E333" s="481"/>
      <c r="F333" s="339"/>
      <c r="G333" s="340" t="str">
        <f>IF(ISNUMBER(E333),E333/'Bulk DivVar Analysis'!$C$60,"")</f>
        <v/>
      </c>
      <c r="H333" s="338" t="str">
        <f>IF(ISNUMBER(E333), IF(G333&gt;'Bulk DivVar Analysis'!$D$62,"Pass","Fail"),"")</f>
        <v/>
      </c>
      <c r="I333" s="338" t="str">
        <f t="shared" si="7"/>
        <v/>
      </c>
      <c r="J333" s="339"/>
      <c r="K333" s="339"/>
      <c r="L333" s="339"/>
      <c r="M333" s="339"/>
      <c r="N333" s="339"/>
      <c r="O333" s="339"/>
      <c r="P333" s="339"/>
      <c r="Q333" s="339"/>
    </row>
    <row r="334" spans="1:17" ht="13.5" customHeight="1">
      <c r="A334" s="481"/>
      <c r="B334" s="481"/>
      <c r="C334" s="481"/>
      <c r="D334" s="481"/>
      <c r="E334" s="481"/>
      <c r="F334" s="339"/>
      <c r="G334" s="340" t="str">
        <f>IF(ISNUMBER(E334),E334/'Bulk DivVar Analysis'!$C$60,"")</f>
        <v/>
      </c>
      <c r="H334" s="338" t="str">
        <f>IF(ISNUMBER(E334), IF(G334&gt;'Bulk DivVar Analysis'!$D$62,"Pass","Fail"),"")</f>
        <v/>
      </c>
      <c r="I334" s="338" t="str">
        <f t="shared" si="7"/>
        <v/>
      </c>
      <c r="J334" s="339"/>
      <c r="K334" s="339"/>
      <c r="L334" s="339"/>
      <c r="M334" s="339"/>
      <c r="N334" s="339"/>
      <c r="O334" s="339"/>
      <c r="P334" s="339"/>
      <c r="Q334" s="339"/>
    </row>
    <row r="335" spans="1:17" ht="13.5" customHeight="1">
      <c r="A335" s="481"/>
      <c r="B335" s="481"/>
      <c r="C335" s="481"/>
      <c r="D335" s="481"/>
      <c r="E335" s="481"/>
      <c r="F335" s="339"/>
      <c r="G335" s="340" t="str">
        <f>IF(ISNUMBER(E335),E335/'Bulk DivVar Analysis'!$C$60,"")</f>
        <v/>
      </c>
      <c r="H335" s="338" t="str">
        <f>IF(ISNUMBER(E335), IF(G335&gt;'Bulk DivVar Analysis'!$D$62,"Pass","Fail"),"")</f>
        <v/>
      </c>
      <c r="I335" s="338" t="str">
        <f t="shared" si="7"/>
        <v/>
      </c>
      <c r="J335" s="339"/>
      <c r="K335" s="339"/>
      <c r="L335" s="339"/>
      <c r="M335" s="339"/>
      <c r="N335" s="339"/>
      <c r="O335" s="339"/>
      <c r="P335" s="339"/>
      <c r="Q335" s="339"/>
    </row>
    <row r="336" spans="1:17" ht="13.5" customHeight="1">
      <c r="A336" s="481"/>
      <c r="B336" s="481"/>
      <c r="C336" s="481"/>
      <c r="D336" s="481"/>
      <c r="E336" s="481"/>
      <c r="F336" s="339"/>
      <c r="G336" s="340" t="str">
        <f>IF(ISNUMBER(E336),E336/'Bulk DivVar Analysis'!$C$60,"")</f>
        <v/>
      </c>
      <c r="H336" s="338" t="str">
        <f>IF(ISNUMBER(E336), IF(G336&gt;'Bulk DivVar Analysis'!$D$62,"Pass","Fail"),"")</f>
        <v/>
      </c>
      <c r="I336" s="338" t="str">
        <f t="shared" si="7"/>
        <v/>
      </c>
      <c r="J336" s="339"/>
      <c r="K336" s="339"/>
      <c r="L336" s="339"/>
      <c r="M336" s="339"/>
      <c r="N336" s="339"/>
      <c r="O336" s="339"/>
      <c r="P336" s="339"/>
      <c r="Q336" s="339"/>
    </row>
    <row r="337" spans="1:17" ht="13.5" customHeight="1">
      <c r="A337" s="481"/>
      <c r="B337" s="481"/>
      <c r="C337" s="481"/>
      <c r="D337" s="481"/>
      <c r="E337" s="481"/>
      <c r="F337" s="339"/>
      <c r="G337" s="340" t="str">
        <f>IF(ISNUMBER(E337),E337/'Bulk DivVar Analysis'!$C$60,"")</f>
        <v/>
      </c>
      <c r="H337" s="338" t="str">
        <f>IF(ISNUMBER(E337), IF(G337&gt;'Bulk DivVar Analysis'!$D$62,"Pass","Fail"),"")</f>
        <v/>
      </c>
      <c r="I337" s="338" t="str">
        <f t="shared" si="7"/>
        <v/>
      </c>
      <c r="J337" s="339"/>
      <c r="K337" s="339"/>
      <c r="L337" s="339"/>
      <c r="M337" s="339"/>
      <c r="N337" s="339"/>
      <c r="O337" s="339"/>
      <c r="P337" s="339"/>
      <c r="Q337" s="339"/>
    </row>
    <row r="338" spans="1:17" ht="13.5" customHeight="1">
      <c r="A338" s="481"/>
      <c r="B338" s="481"/>
      <c r="C338" s="481"/>
      <c r="D338" s="481"/>
      <c r="E338" s="481"/>
      <c r="F338" s="339"/>
      <c r="G338" s="340" t="str">
        <f>IF(ISNUMBER(E338),E338/'Bulk DivVar Analysis'!$C$60,"")</f>
        <v/>
      </c>
      <c r="H338" s="338" t="str">
        <f>IF(ISNUMBER(E338), IF(G338&gt;'Bulk DivVar Analysis'!$D$62,"Pass","Fail"),"")</f>
        <v/>
      </c>
      <c r="I338" s="338" t="str">
        <f t="shared" si="7"/>
        <v/>
      </c>
      <c r="J338" s="339"/>
      <c r="K338" s="339"/>
      <c r="L338" s="339"/>
      <c r="M338" s="339"/>
      <c r="N338" s="339"/>
      <c r="O338" s="339"/>
      <c r="P338" s="339"/>
      <c r="Q338" s="339"/>
    </row>
    <row r="339" spans="1:17" ht="13.5" customHeight="1">
      <c r="A339" s="481"/>
      <c r="B339" s="481"/>
      <c r="C339" s="481"/>
      <c r="D339" s="481"/>
      <c r="E339" s="481"/>
      <c r="F339" s="339"/>
      <c r="G339" s="340" t="str">
        <f>IF(ISNUMBER(E339),E339/'Bulk DivVar Analysis'!$C$60,"")</f>
        <v/>
      </c>
      <c r="H339" s="338" t="str">
        <f>IF(ISNUMBER(E339), IF(G339&gt;'Bulk DivVar Analysis'!$D$62,"Pass","Fail"),"")</f>
        <v/>
      </c>
      <c r="I339" s="338" t="str">
        <f t="shared" si="7"/>
        <v/>
      </c>
      <c r="J339" s="339"/>
      <c r="K339" s="339"/>
      <c r="L339" s="339"/>
      <c r="M339" s="339"/>
      <c r="N339" s="339"/>
      <c r="O339" s="339"/>
      <c r="P339" s="339"/>
      <c r="Q339" s="339"/>
    </row>
    <row r="340" spans="1:17" ht="13.5" customHeight="1">
      <c r="A340" s="481"/>
      <c r="B340" s="481"/>
      <c r="C340" s="481"/>
      <c r="D340" s="481"/>
      <c r="E340" s="481"/>
      <c r="F340" s="339"/>
      <c r="G340" s="340" t="str">
        <f>IF(ISNUMBER(E340),E340/'Bulk DivVar Analysis'!$C$60,"")</f>
        <v/>
      </c>
      <c r="H340" s="338" t="str">
        <f>IF(ISNUMBER(E340), IF(G340&gt;'Bulk DivVar Analysis'!$D$62,"Pass","Fail"),"")</f>
        <v/>
      </c>
      <c r="I340" s="338" t="str">
        <f t="shared" si="7"/>
        <v/>
      </c>
      <c r="J340" s="339"/>
      <c r="K340" s="339"/>
      <c r="L340" s="339"/>
      <c r="M340" s="339"/>
      <c r="N340" s="339"/>
      <c r="O340" s="339"/>
      <c r="P340" s="339"/>
      <c r="Q340" s="339"/>
    </row>
    <row r="341" spans="1:17" ht="13.5" customHeight="1">
      <c r="A341" s="481"/>
      <c r="B341" s="481"/>
      <c r="C341" s="481"/>
      <c r="D341" s="481"/>
      <c r="E341" s="481"/>
      <c r="F341" s="339"/>
      <c r="G341" s="340" t="str">
        <f>IF(ISNUMBER(E341),E341/'Bulk DivVar Analysis'!$C$60,"")</f>
        <v/>
      </c>
      <c r="H341" s="338" t="str">
        <f>IF(ISNUMBER(E341), IF(G341&gt;'Bulk DivVar Analysis'!$D$62,"Pass","Fail"),"")</f>
        <v/>
      </c>
      <c r="I341" s="338" t="str">
        <f t="shared" si="7"/>
        <v/>
      </c>
      <c r="J341" s="339"/>
      <c r="K341" s="339"/>
      <c r="L341" s="339"/>
      <c r="M341" s="339"/>
      <c r="N341" s="339"/>
      <c r="O341" s="339"/>
      <c r="P341" s="339"/>
      <c r="Q341" s="339"/>
    </row>
    <row r="342" spans="1:17" ht="13.5" customHeight="1">
      <c r="A342" s="481"/>
      <c r="B342" s="481"/>
      <c r="C342" s="481"/>
      <c r="D342" s="481"/>
      <c r="E342" s="481"/>
      <c r="F342" s="339"/>
      <c r="G342" s="340" t="str">
        <f>IF(ISNUMBER(E342),E342/'Bulk DivVar Analysis'!$C$60,"")</f>
        <v/>
      </c>
      <c r="H342" s="338" t="str">
        <f>IF(ISNUMBER(E342), IF(G342&gt;'Bulk DivVar Analysis'!$D$62,"Pass","Fail"),"")</f>
        <v/>
      </c>
      <c r="I342" s="338" t="str">
        <f t="shared" si="7"/>
        <v/>
      </c>
      <c r="J342" s="339"/>
      <c r="K342" s="339"/>
      <c r="L342" s="339"/>
      <c r="M342" s="339"/>
      <c r="N342" s="339"/>
      <c r="O342" s="339"/>
      <c r="P342" s="339"/>
      <c r="Q342" s="339"/>
    </row>
    <row r="343" spans="1:17" ht="13.5" customHeight="1">
      <c r="A343" s="481"/>
      <c r="B343" s="481"/>
      <c r="C343" s="481"/>
      <c r="D343" s="481"/>
      <c r="E343" s="481"/>
      <c r="F343" s="339"/>
      <c r="G343" s="340" t="str">
        <f>IF(ISNUMBER(E343),E343/'Bulk DivVar Analysis'!$C$60,"")</f>
        <v/>
      </c>
      <c r="H343" s="338" t="str">
        <f>IF(ISNUMBER(E343), IF(G343&gt;'Bulk DivVar Analysis'!$D$62,"Pass","Fail"),"")</f>
        <v/>
      </c>
      <c r="I343" s="338" t="str">
        <f t="shared" si="7"/>
        <v/>
      </c>
      <c r="J343" s="339"/>
      <c r="K343" s="339"/>
      <c r="L343" s="339"/>
      <c r="M343" s="339"/>
      <c r="N343" s="339"/>
      <c r="O343" s="339"/>
      <c r="P343" s="339"/>
      <c r="Q343" s="339"/>
    </row>
    <row r="344" spans="1:17" ht="13.5" customHeight="1">
      <c r="A344" s="481"/>
      <c r="B344" s="481"/>
      <c r="C344" s="481"/>
      <c r="D344" s="481"/>
      <c r="E344" s="481"/>
      <c r="F344" s="339"/>
      <c r="G344" s="340" t="str">
        <f>IF(ISNUMBER(E344),E344/'Bulk DivVar Analysis'!$C$60,"")</f>
        <v/>
      </c>
      <c r="H344" s="338" t="str">
        <f>IF(ISNUMBER(E344), IF(G344&gt;'Bulk DivVar Analysis'!$D$62,"Pass","Fail"),"")</f>
        <v/>
      </c>
      <c r="I344" s="338" t="str">
        <f t="shared" si="7"/>
        <v/>
      </c>
      <c r="J344" s="339"/>
      <c r="K344" s="339"/>
      <c r="L344" s="339"/>
      <c r="M344" s="339"/>
      <c r="N344" s="339"/>
      <c r="O344" s="339"/>
      <c r="P344" s="339"/>
      <c r="Q344" s="339"/>
    </row>
    <row r="345" spans="1:17" ht="13.5" customHeight="1">
      <c r="A345" s="481"/>
      <c r="B345" s="481"/>
      <c r="C345" s="481"/>
      <c r="D345" s="481"/>
      <c r="E345" s="481"/>
      <c r="F345" s="339"/>
      <c r="G345" s="340" t="str">
        <f>IF(ISNUMBER(E345),E345/'Bulk DivVar Analysis'!$C$60,"")</f>
        <v/>
      </c>
      <c r="H345" s="338" t="str">
        <f>IF(ISNUMBER(E345), IF(G345&gt;'Bulk DivVar Analysis'!$D$62,"Pass","Fail"),"")</f>
        <v/>
      </c>
      <c r="I345" s="338" t="str">
        <f t="shared" si="7"/>
        <v/>
      </c>
      <c r="J345" s="339"/>
      <c r="K345" s="339"/>
      <c r="L345" s="339"/>
      <c r="M345" s="339"/>
      <c r="N345" s="339"/>
      <c r="O345" s="339"/>
      <c r="P345" s="339"/>
      <c r="Q345" s="339"/>
    </row>
    <row r="346" spans="1:17" ht="13.5" customHeight="1">
      <c r="A346" s="481"/>
      <c r="B346" s="481"/>
      <c r="C346" s="481"/>
      <c r="D346" s="481"/>
      <c r="E346" s="481"/>
      <c r="F346" s="339"/>
      <c r="G346" s="340" t="str">
        <f>IF(ISNUMBER(E346),E346/'Bulk DivVar Analysis'!$C$60,"")</f>
        <v/>
      </c>
      <c r="H346" s="338" t="str">
        <f>IF(ISNUMBER(E346), IF(G346&gt;'Bulk DivVar Analysis'!$D$62,"Pass","Fail"),"")</f>
        <v/>
      </c>
      <c r="I346" s="338" t="str">
        <f t="shared" si="7"/>
        <v/>
      </c>
      <c r="J346" s="339"/>
      <c r="K346" s="339"/>
      <c r="L346" s="339"/>
      <c r="M346" s="339"/>
      <c r="N346" s="339"/>
      <c r="O346" s="339"/>
      <c r="P346" s="339"/>
      <c r="Q346" s="339"/>
    </row>
    <row r="347" spans="1:17" ht="13.5" customHeight="1">
      <c r="A347" s="481"/>
      <c r="B347" s="481"/>
      <c r="C347" s="481"/>
      <c r="D347" s="481"/>
      <c r="E347" s="481"/>
      <c r="F347" s="339"/>
      <c r="G347" s="340" t="str">
        <f>IF(ISNUMBER(E347),E347/'Bulk DivVar Analysis'!$C$60,"")</f>
        <v/>
      </c>
      <c r="H347" s="338" t="str">
        <f>IF(ISNUMBER(E347), IF(G347&gt;'Bulk DivVar Analysis'!$D$62,"Pass","Fail"),"")</f>
        <v/>
      </c>
      <c r="I347" s="338" t="str">
        <f t="shared" si="7"/>
        <v/>
      </c>
      <c r="J347" s="339"/>
      <c r="K347" s="339"/>
      <c r="L347" s="339"/>
      <c r="M347" s="339"/>
      <c r="N347" s="339"/>
      <c r="O347" s="339"/>
      <c r="P347" s="339"/>
      <c r="Q347" s="339"/>
    </row>
    <row r="348" spans="1:17" ht="13.5" customHeight="1">
      <c r="A348" s="481"/>
      <c r="B348" s="481"/>
      <c r="C348" s="481"/>
      <c r="D348" s="481"/>
      <c r="E348" s="481"/>
      <c r="F348" s="339"/>
      <c r="G348" s="340" t="str">
        <f>IF(ISNUMBER(E348),E348/'Bulk DivVar Analysis'!$C$60,"")</f>
        <v/>
      </c>
      <c r="H348" s="338" t="str">
        <f>IF(ISNUMBER(E348), IF(G348&gt;'Bulk DivVar Analysis'!$D$62,"Pass","Fail"),"")</f>
        <v/>
      </c>
      <c r="I348" s="338" t="str">
        <f t="shared" si="7"/>
        <v/>
      </c>
      <c r="J348" s="339"/>
      <c r="K348" s="339"/>
      <c r="L348" s="339"/>
      <c r="M348" s="339"/>
      <c r="N348" s="339"/>
      <c r="O348" s="339"/>
      <c r="P348" s="339"/>
      <c r="Q348" s="339"/>
    </row>
    <row r="349" spans="1:17" ht="13.5" customHeight="1">
      <c r="A349" s="481"/>
      <c r="B349" s="481"/>
      <c r="C349" s="481"/>
      <c r="D349" s="481"/>
      <c r="E349" s="481"/>
      <c r="F349" s="339"/>
      <c r="G349" s="340" t="str">
        <f>IF(ISNUMBER(E349),E349/'Bulk DivVar Analysis'!$C$60,"")</f>
        <v/>
      </c>
      <c r="H349" s="338" t="str">
        <f>IF(ISNUMBER(E349), IF(G349&gt;'Bulk DivVar Analysis'!$D$62,"Pass","Fail"),"")</f>
        <v/>
      </c>
      <c r="I349" s="338" t="str">
        <f t="shared" si="7"/>
        <v/>
      </c>
      <c r="J349" s="339"/>
      <c r="K349" s="339"/>
      <c r="L349" s="339"/>
      <c r="M349" s="339"/>
      <c r="N349" s="339"/>
      <c r="O349" s="339"/>
      <c r="P349" s="339"/>
      <c r="Q349" s="339"/>
    </row>
    <row r="350" spans="1:17" ht="13.5" customHeight="1">
      <c r="A350" s="481"/>
      <c r="B350" s="481"/>
      <c r="C350" s="481"/>
      <c r="D350" s="481"/>
      <c r="E350" s="481"/>
      <c r="F350" s="339"/>
      <c r="G350" s="340" t="str">
        <f>IF(ISNUMBER(E350),E350/'Bulk DivVar Analysis'!$C$60,"")</f>
        <v/>
      </c>
      <c r="H350" s="338" t="str">
        <f>IF(ISNUMBER(E350), IF(G350&gt;'Bulk DivVar Analysis'!$D$62,"Pass","Fail"),"")</f>
        <v/>
      </c>
      <c r="I350" s="338" t="str">
        <f t="shared" si="7"/>
        <v/>
      </c>
      <c r="J350" s="339"/>
      <c r="K350" s="339"/>
      <c r="L350" s="339"/>
      <c r="M350" s="339"/>
      <c r="N350" s="339"/>
      <c r="O350" s="339"/>
      <c r="P350" s="339"/>
      <c r="Q350" s="339"/>
    </row>
    <row r="351" spans="1:17" ht="13.5" customHeight="1">
      <c r="A351" s="481"/>
      <c r="B351" s="481"/>
      <c r="C351" s="481"/>
      <c r="D351" s="481"/>
      <c r="E351" s="481"/>
      <c r="F351" s="339"/>
      <c r="G351" s="340" t="str">
        <f>IF(ISNUMBER(E351),E351/'Bulk DivVar Analysis'!$C$60,"")</f>
        <v/>
      </c>
      <c r="H351" s="338" t="str">
        <f>IF(ISNUMBER(E351), IF(G351&gt;'Bulk DivVar Analysis'!$D$62,"Pass","Fail"),"")</f>
        <v/>
      </c>
      <c r="I351" s="338" t="str">
        <f t="shared" si="7"/>
        <v/>
      </c>
      <c r="J351" s="339"/>
      <c r="K351" s="339"/>
      <c r="L351" s="339"/>
      <c r="M351" s="339"/>
      <c r="N351" s="339"/>
      <c r="O351" s="339"/>
      <c r="P351" s="339"/>
      <c r="Q351" s="339"/>
    </row>
    <row r="352" spans="1:17" ht="13.5" customHeight="1">
      <c r="A352" s="481"/>
      <c r="B352" s="481"/>
      <c r="C352" s="481"/>
      <c r="D352" s="481"/>
      <c r="E352" s="481"/>
      <c r="F352" s="339"/>
      <c r="G352" s="340" t="str">
        <f>IF(ISNUMBER(E352),E352/'Bulk DivVar Analysis'!$C$60,"")</f>
        <v/>
      </c>
      <c r="H352" s="338" t="str">
        <f>IF(ISNUMBER(E352), IF(G352&gt;'Bulk DivVar Analysis'!$D$62,"Pass","Fail"),"")</f>
        <v/>
      </c>
      <c r="I352" s="338" t="str">
        <f t="shared" si="7"/>
        <v/>
      </c>
      <c r="J352" s="339"/>
      <c r="K352" s="339"/>
      <c r="L352" s="339"/>
      <c r="M352" s="339"/>
      <c r="N352" s="339"/>
      <c r="O352" s="339"/>
      <c r="P352" s="339"/>
      <c r="Q352" s="339"/>
    </row>
    <row r="353" spans="1:17" ht="13.5" customHeight="1">
      <c r="A353" s="481"/>
      <c r="B353" s="481"/>
      <c r="C353" s="481"/>
      <c r="D353" s="481"/>
      <c r="E353" s="481"/>
      <c r="F353" s="339"/>
      <c r="G353" s="340" t="str">
        <f>IF(ISNUMBER(E353),E353/'Bulk DivVar Analysis'!$C$60,"")</f>
        <v/>
      </c>
      <c r="H353" s="338" t="str">
        <f>IF(ISNUMBER(E353), IF(G353&gt;'Bulk DivVar Analysis'!$D$62,"Pass","Fail"),"")</f>
        <v/>
      </c>
      <c r="I353" s="338" t="str">
        <f t="shared" si="7"/>
        <v/>
      </c>
      <c r="J353" s="339"/>
      <c r="K353" s="339"/>
      <c r="L353" s="339"/>
      <c r="M353" s="339"/>
      <c r="N353" s="339"/>
      <c r="O353" s="339"/>
      <c r="P353" s="339"/>
      <c r="Q353" s="339"/>
    </row>
    <row r="354" spans="1:17" ht="13.5" customHeight="1">
      <c r="A354" s="481"/>
      <c r="B354" s="481"/>
      <c r="C354" s="481"/>
      <c r="D354" s="481"/>
      <c r="E354" s="481"/>
      <c r="F354" s="339"/>
      <c r="G354" s="340" t="str">
        <f>IF(ISNUMBER(E354),E354/'Bulk DivVar Analysis'!$C$60,"")</f>
        <v/>
      </c>
      <c r="H354" s="338" t="str">
        <f>IF(ISNUMBER(E354), IF(G354&gt;'Bulk DivVar Analysis'!$D$62,"Pass","Fail"),"")</f>
        <v/>
      </c>
      <c r="I354" s="338" t="str">
        <f t="shared" si="7"/>
        <v/>
      </c>
      <c r="J354" s="339"/>
      <c r="K354" s="339"/>
      <c r="L354" s="339"/>
      <c r="M354" s="339"/>
      <c r="N354" s="339"/>
      <c r="O354" s="339"/>
      <c r="P354" s="339"/>
      <c r="Q354" s="339"/>
    </row>
    <row r="355" spans="1:17" ht="13.5" customHeight="1">
      <c r="A355" s="481"/>
      <c r="B355" s="481"/>
      <c r="C355" s="481"/>
      <c r="D355" s="481"/>
      <c r="E355" s="481"/>
      <c r="F355" s="339"/>
      <c r="G355" s="340" t="str">
        <f>IF(ISNUMBER(E355),E355/'Bulk DivVar Analysis'!$C$60,"")</f>
        <v/>
      </c>
      <c r="H355" s="338" t="str">
        <f>IF(ISNUMBER(E355), IF(G355&gt;'Bulk DivVar Analysis'!$D$62,"Pass","Fail"),"")</f>
        <v/>
      </c>
      <c r="I355" s="338" t="str">
        <f t="shared" si="7"/>
        <v/>
      </c>
      <c r="J355" s="339"/>
      <c r="K355" s="339"/>
      <c r="L355" s="339"/>
      <c r="M355" s="339"/>
      <c r="N355" s="339"/>
      <c r="O355" s="339"/>
      <c r="P355" s="339"/>
      <c r="Q355" s="339"/>
    </row>
    <row r="356" spans="1:17" ht="13.5" customHeight="1">
      <c r="A356" s="481"/>
      <c r="B356" s="481"/>
      <c r="C356" s="481"/>
      <c r="D356" s="481"/>
      <c r="E356" s="481"/>
      <c r="F356" s="339"/>
      <c r="G356" s="340" t="str">
        <f>IF(ISNUMBER(E356),E356/'Bulk DivVar Analysis'!$C$60,"")</f>
        <v/>
      </c>
      <c r="H356" s="338" t="str">
        <f>IF(ISNUMBER(E356), IF(G356&gt;'Bulk DivVar Analysis'!$D$62,"Pass","Fail"),"")</f>
        <v/>
      </c>
      <c r="I356" s="338" t="str">
        <f t="shared" si="7"/>
        <v/>
      </c>
      <c r="J356" s="339"/>
      <c r="K356" s="339"/>
      <c r="L356" s="339"/>
      <c r="M356" s="339"/>
      <c r="N356" s="339"/>
      <c r="O356" s="339"/>
      <c r="P356" s="339"/>
      <c r="Q356" s="339"/>
    </row>
    <row r="357" spans="1:17" ht="13.5" customHeight="1">
      <c r="A357" s="481"/>
      <c r="B357" s="481"/>
      <c r="C357" s="481"/>
      <c r="D357" s="481"/>
      <c r="E357" s="481"/>
      <c r="F357" s="339"/>
      <c r="G357" s="340" t="str">
        <f>IF(ISNUMBER(E357),E357/'Bulk DivVar Analysis'!$C$60,"")</f>
        <v/>
      </c>
      <c r="H357" s="338" t="str">
        <f>IF(ISNUMBER(E357), IF(G357&gt;'Bulk DivVar Analysis'!$D$62,"Pass","Fail"),"")</f>
        <v/>
      </c>
      <c r="I357" s="338" t="str">
        <f t="shared" si="7"/>
        <v/>
      </c>
      <c r="J357" s="339"/>
      <c r="K357" s="339"/>
      <c r="L357" s="339"/>
      <c r="M357" s="339"/>
      <c r="N357" s="339"/>
      <c r="O357" s="339"/>
      <c r="P357" s="339"/>
      <c r="Q357" s="339"/>
    </row>
    <row r="358" spans="1:17" ht="13.5" customHeight="1">
      <c r="A358" s="481"/>
      <c r="B358" s="481"/>
      <c r="C358" s="481"/>
      <c r="D358" s="481"/>
      <c r="E358" s="481"/>
      <c r="F358" s="339"/>
      <c r="G358" s="340" t="str">
        <f>IF(ISNUMBER(E358),E358/'Bulk DivVar Analysis'!$C$60,"")</f>
        <v/>
      </c>
      <c r="H358" s="338" t="str">
        <f>IF(ISNUMBER(E358), IF(G358&gt;'Bulk DivVar Analysis'!$D$62,"Pass","Fail"),"")</f>
        <v/>
      </c>
      <c r="I358" s="338" t="str">
        <f t="shared" si="7"/>
        <v/>
      </c>
      <c r="J358" s="339"/>
      <c r="K358" s="339"/>
      <c r="L358" s="339"/>
      <c r="M358" s="339"/>
      <c r="N358" s="339"/>
      <c r="O358" s="339"/>
      <c r="P358" s="339"/>
      <c r="Q358" s="339"/>
    </row>
    <row r="359" spans="1:17" ht="13.5" customHeight="1">
      <c r="A359" s="481"/>
      <c r="B359" s="481"/>
      <c r="C359" s="481"/>
      <c r="D359" s="481"/>
      <c r="E359" s="481"/>
      <c r="F359" s="339"/>
      <c r="G359" s="340" t="str">
        <f>IF(ISNUMBER(E359),E359/'Bulk DivVar Analysis'!$C$60,"")</f>
        <v/>
      </c>
      <c r="H359" s="338" t="str">
        <f>IF(ISNUMBER(E359), IF(G359&gt;'Bulk DivVar Analysis'!$D$62,"Pass","Fail"),"")</f>
        <v/>
      </c>
      <c r="I359" s="338" t="str">
        <f t="shared" si="7"/>
        <v/>
      </c>
      <c r="J359" s="339"/>
      <c r="K359" s="339"/>
      <c r="L359" s="339"/>
      <c r="M359" s="339"/>
      <c r="N359" s="339"/>
      <c r="O359" s="339"/>
      <c r="P359" s="339"/>
      <c r="Q359" s="339"/>
    </row>
    <row r="360" spans="1:17" ht="13.5" customHeight="1">
      <c r="A360" s="481"/>
      <c r="B360" s="481"/>
      <c r="C360" s="481"/>
      <c r="D360" s="481"/>
      <c r="E360" s="481"/>
      <c r="F360" s="339"/>
      <c r="G360" s="340" t="str">
        <f>IF(ISNUMBER(E360),E360/'Bulk DivVar Analysis'!$C$60,"")</f>
        <v/>
      </c>
      <c r="H360" s="338" t="str">
        <f>IF(ISNUMBER(E360), IF(G360&gt;'Bulk DivVar Analysis'!$D$62,"Pass","Fail"),"")</f>
        <v/>
      </c>
      <c r="I360" s="338" t="str">
        <f t="shared" si="7"/>
        <v/>
      </c>
      <c r="J360" s="339"/>
      <c r="K360" s="339"/>
      <c r="L360" s="339"/>
      <c r="M360" s="339"/>
      <c r="N360" s="339"/>
      <c r="O360" s="339"/>
      <c r="P360" s="339"/>
      <c r="Q360" s="339"/>
    </row>
    <row r="361" spans="1:17" ht="13.5" customHeight="1">
      <c r="A361" s="481"/>
      <c r="B361" s="481"/>
      <c r="C361" s="481"/>
      <c r="D361" s="481"/>
      <c r="E361" s="481"/>
      <c r="F361" s="339"/>
      <c r="G361" s="340" t="str">
        <f>IF(ISNUMBER(E361),E361/'Bulk DivVar Analysis'!$C$60,"")</f>
        <v/>
      </c>
      <c r="H361" s="338" t="str">
        <f>IF(ISNUMBER(E361), IF(G361&gt;'Bulk DivVar Analysis'!$D$62,"Pass","Fail"),"")</f>
        <v/>
      </c>
      <c r="I361" s="338" t="str">
        <f t="shared" si="7"/>
        <v/>
      </c>
      <c r="J361" s="339"/>
      <c r="K361" s="339"/>
      <c r="L361" s="339"/>
      <c r="M361" s="339"/>
      <c r="N361" s="339"/>
      <c r="O361" s="339"/>
      <c r="P361" s="339"/>
      <c r="Q361" s="339"/>
    </row>
    <row r="362" spans="1:17" ht="13.5" customHeight="1">
      <c r="A362" s="481"/>
      <c r="B362" s="481"/>
      <c r="C362" s="481"/>
      <c r="D362" s="481"/>
      <c r="E362" s="481"/>
      <c r="F362" s="339"/>
      <c r="G362" s="340" t="str">
        <f>IF(ISNUMBER(E362),E362/'Bulk DivVar Analysis'!$C$60,"")</f>
        <v/>
      </c>
      <c r="H362" s="338" t="str">
        <f>IF(ISNUMBER(E362), IF(G362&gt;'Bulk DivVar Analysis'!$D$62,"Pass","Fail"),"")</f>
        <v/>
      </c>
      <c r="I362" s="338" t="str">
        <f t="shared" si="7"/>
        <v/>
      </c>
      <c r="J362" s="339"/>
      <c r="K362" s="339"/>
      <c r="L362" s="339"/>
      <c r="M362" s="339"/>
      <c r="N362" s="339"/>
      <c r="O362" s="339"/>
      <c r="P362" s="339"/>
      <c r="Q362" s="339"/>
    </row>
    <row r="363" spans="1:17" ht="13.5" customHeight="1">
      <c r="A363" s="481"/>
      <c r="B363" s="481"/>
      <c r="C363" s="481"/>
      <c r="D363" s="481"/>
      <c r="E363" s="481"/>
      <c r="F363" s="339"/>
      <c r="G363" s="340" t="str">
        <f>IF(ISNUMBER(E363),E363/'Bulk DivVar Analysis'!$C$60,"")</f>
        <v/>
      </c>
      <c r="H363" s="338" t="str">
        <f>IF(ISNUMBER(E363), IF(G363&gt;'Bulk DivVar Analysis'!$D$62,"Pass","Fail"),"")</f>
        <v/>
      </c>
      <c r="I363" s="338" t="str">
        <f t="shared" si="7"/>
        <v/>
      </c>
      <c r="J363" s="339"/>
      <c r="K363" s="339"/>
      <c r="L363" s="339"/>
      <c r="M363" s="339"/>
      <c r="N363" s="339"/>
      <c r="O363" s="339"/>
      <c r="P363" s="339"/>
      <c r="Q363" s="339"/>
    </row>
    <row r="364" spans="1:17" ht="13.5" customHeight="1">
      <c r="A364" s="481"/>
      <c r="B364" s="481"/>
      <c r="C364" s="481"/>
      <c r="D364" s="481"/>
      <c r="E364" s="481"/>
      <c r="F364" s="339"/>
      <c r="G364" s="340" t="str">
        <f>IF(ISNUMBER(E364),E364/'Bulk DivVar Analysis'!$C$60,"")</f>
        <v/>
      </c>
      <c r="H364" s="338" t="str">
        <f>IF(ISNUMBER(E364), IF(G364&gt;'Bulk DivVar Analysis'!$D$62,"Pass","Fail"),"")</f>
        <v/>
      </c>
      <c r="I364" s="338" t="str">
        <f t="shared" si="7"/>
        <v/>
      </c>
      <c r="J364" s="339"/>
      <c r="K364" s="339"/>
      <c r="L364" s="339"/>
      <c r="M364" s="339"/>
      <c r="N364" s="339"/>
      <c r="O364" s="339"/>
      <c r="P364" s="339"/>
      <c r="Q364" s="339"/>
    </row>
    <row r="365" spans="1:17" ht="13.5" customHeight="1">
      <c r="A365" s="481"/>
      <c r="B365" s="481"/>
      <c r="C365" s="481"/>
      <c r="D365" s="481"/>
      <c r="E365" s="481"/>
      <c r="F365" s="339"/>
      <c r="G365" s="340" t="str">
        <f>IF(ISNUMBER(E365),E365/'Bulk DivVar Analysis'!$C$60,"")</f>
        <v/>
      </c>
      <c r="H365" s="338" t="str">
        <f>IF(ISNUMBER(E365), IF(G365&gt;'Bulk DivVar Analysis'!$D$62,"Pass","Fail"),"")</f>
        <v/>
      </c>
      <c r="I365" s="338" t="str">
        <f t="shared" si="7"/>
        <v/>
      </c>
      <c r="J365" s="339"/>
      <c r="K365" s="339"/>
      <c r="L365" s="339"/>
      <c r="M365" s="339"/>
      <c r="N365" s="339"/>
      <c r="O365" s="339"/>
      <c r="P365" s="339"/>
      <c r="Q365" s="339"/>
    </row>
    <row r="366" spans="1:17" ht="13.5" customHeight="1">
      <c r="A366" s="481"/>
      <c r="B366" s="481"/>
      <c r="C366" s="481"/>
      <c r="D366" s="481"/>
      <c r="E366" s="481"/>
      <c r="F366" s="339"/>
      <c r="G366" s="340" t="str">
        <f>IF(ISNUMBER(E366),E366/'Bulk DivVar Analysis'!$C$60,"")</f>
        <v/>
      </c>
      <c r="H366" s="338" t="str">
        <f>IF(ISNUMBER(E366), IF(G366&gt;'Bulk DivVar Analysis'!$D$62,"Pass","Fail"),"")</f>
        <v/>
      </c>
      <c r="I366" s="338" t="str">
        <f t="shared" si="7"/>
        <v/>
      </c>
      <c r="J366" s="339"/>
      <c r="K366" s="339"/>
      <c r="L366" s="339"/>
      <c r="M366" s="339"/>
      <c r="N366" s="339"/>
      <c r="O366" s="339"/>
      <c r="P366" s="339"/>
      <c r="Q366" s="339"/>
    </row>
    <row r="367" spans="1:17" ht="13.5" customHeight="1">
      <c r="A367" s="481"/>
      <c r="B367" s="481"/>
      <c r="C367" s="481"/>
      <c r="D367" s="481"/>
      <c r="E367" s="481"/>
      <c r="F367" s="339"/>
      <c r="G367" s="340" t="str">
        <f>IF(ISNUMBER(E367),E367/'Bulk DivVar Analysis'!$C$60,"")</f>
        <v/>
      </c>
      <c r="H367" s="338" t="str">
        <f>IF(ISNUMBER(E367), IF(G367&gt;'Bulk DivVar Analysis'!$D$62,"Pass","Fail"),"")</f>
        <v/>
      </c>
      <c r="I367" s="338" t="str">
        <f t="shared" si="7"/>
        <v/>
      </c>
      <c r="J367" s="339"/>
      <c r="K367" s="339"/>
      <c r="L367" s="339"/>
      <c r="M367" s="339"/>
      <c r="N367" s="339"/>
      <c r="O367" s="339"/>
      <c r="P367" s="339"/>
      <c r="Q367" s="339"/>
    </row>
    <row r="368" spans="1:17" ht="13.5" customHeight="1">
      <c r="A368" s="481"/>
      <c r="B368" s="481"/>
      <c r="C368" s="481"/>
      <c r="D368" s="481"/>
      <c r="E368" s="481"/>
      <c r="F368" s="339"/>
      <c r="G368" s="340" t="str">
        <f>IF(ISNUMBER(E368),E368/'Bulk DivVar Analysis'!$C$60,"")</f>
        <v/>
      </c>
      <c r="H368" s="338" t="str">
        <f>IF(ISNUMBER(E368), IF(G368&gt;'Bulk DivVar Analysis'!$D$62,"Pass","Fail"),"")</f>
        <v/>
      </c>
      <c r="I368" s="338" t="str">
        <f t="shared" si="7"/>
        <v/>
      </c>
      <c r="J368" s="339"/>
      <c r="K368" s="339"/>
      <c r="L368" s="339"/>
      <c r="M368" s="339"/>
      <c r="N368" s="339"/>
      <c r="O368" s="339"/>
      <c r="P368" s="339"/>
      <c r="Q368" s="339"/>
    </row>
    <row r="369" spans="1:17" ht="13.5" customHeight="1">
      <c r="A369" s="481"/>
      <c r="B369" s="481"/>
      <c r="C369" s="481"/>
      <c r="D369" s="481"/>
      <c r="E369" s="481"/>
      <c r="F369" s="339"/>
      <c r="G369" s="340" t="str">
        <f>IF(ISNUMBER(E369),E369/'Bulk DivVar Analysis'!$C$60,"")</f>
        <v/>
      </c>
      <c r="H369" s="338" t="str">
        <f>IF(ISNUMBER(E369), IF(G369&gt;'Bulk DivVar Analysis'!$D$62,"Pass","Fail"),"")</f>
        <v/>
      </c>
      <c r="I369" s="338" t="str">
        <f t="shared" si="7"/>
        <v/>
      </c>
      <c r="J369" s="339"/>
      <c r="K369" s="339"/>
      <c r="L369" s="339"/>
      <c r="M369" s="339"/>
      <c r="N369" s="339"/>
      <c r="O369" s="339"/>
      <c r="P369" s="339"/>
      <c r="Q369" s="339"/>
    </row>
    <row r="370" spans="1:17" ht="13.5" customHeight="1">
      <c r="A370" s="481"/>
      <c r="B370" s="481"/>
      <c r="C370" s="481"/>
      <c r="D370" s="481"/>
      <c r="E370" s="481"/>
      <c r="F370" s="339"/>
      <c r="G370" s="340" t="str">
        <f>IF(ISNUMBER(E370),E370/'Bulk DivVar Analysis'!$C$60,"")</f>
        <v/>
      </c>
      <c r="H370" s="338" t="str">
        <f>IF(ISNUMBER(E370), IF(G370&gt;'Bulk DivVar Analysis'!$D$62,"Pass","Fail"),"")</f>
        <v/>
      </c>
      <c r="I370" s="338" t="str">
        <f t="shared" si="7"/>
        <v/>
      </c>
      <c r="J370" s="339"/>
      <c r="K370" s="339"/>
      <c r="L370" s="339"/>
      <c r="M370" s="339"/>
      <c r="N370" s="339"/>
      <c r="O370" s="339"/>
      <c r="P370" s="339"/>
      <c r="Q370" s="339"/>
    </row>
    <row r="371" spans="1:17" ht="13.5" customHeight="1">
      <c r="A371" s="481"/>
      <c r="B371" s="481"/>
      <c r="C371" s="481"/>
      <c r="D371" s="481"/>
      <c r="E371" s="481"/>
      <c r="F371" s="339"/>
      <c r="G371" s="340" t="str">
        <f>IF(ISNUMBER(E371),E371/'Bulk DivVar Analysis'!$C$60,"")</f>
        <v/>
      </c>
      <c r="H371" s="338" t="str">
        <f>IF(ISNUMBER(E371), IF(G371&gt;'Bulk DivVar Analysis'!$D$62,"Pass","Fail"),"")</f>
        <v/>
      </c>
      <c r="I371" s="338" t="str">
        <f t="shared" si="7"/>
        <v/>
      </c>
      <c r="J371" s="339"/>
      <c r="K371" s="339"/>
      <c r="L371" s="339"/>
      <c r="M371" s="339"/>
      <c r="N371" s="339"/>
      <c r="O371" s="339"/>
      <c r="P371" s="339"/>
      <c r="Q371" s="339"/>
    </row>
    <row r="372" spans="1:17" ht="13.5" customHeight="1">
      <c r="A372" s="481"/>
      <c r="B372" s="481"/>
      <c r="C372" s="481"/>
      <c r="D372" s="481"/>
      <c r="E372" s="481"/>
      <c r="F372" s="339"/>
      <c r="G372" s="340" t="str">
        <f>IF(ISNUMBER(E372),E372/'Bulk DivVar Analysis'!$C$60,"")</f>
        <v/>
      </c>
      <c r="H372" s="338" t="str">
        <f>IF(ISNUMBER(E372), IF(G372&gt;'Bulk DivVar Analysis'!$D$62,"Pass","Fail"),"")</f>
        <v/>
      </c>
      <c r="I372" s="338" t="str">
        <f t="shared" si="7"/>
        <v/>
      </c>
      <c r="J372" s="339"/>
      <c r="K372" s="339"/>
      <c r="L372" s="339"/>
      <c r="M372" s="339"/>
      <c r="N372" s="339"/>
      <c r="O372" s="339"/>
      <c r="P372" s="339"/>
      <c r="Q372" s="339"/>
    </row>
    <row r="373" spans="1:17" ht="13.5" customHeight="1">
      <c r="A373" s="481"/>
      <c r="B373" s="481"/>
      <c r="C373" s="481"/>
      <c r="D373" s="481"/>
      <c r="E373" s="481"/>
      <c r="F373" s="339"/>
      <c r="G373" s="340" t="str">
        <f>IF(ISNUMBER(E373),E373/'Bulk DivVar Analysis'!$C$60,"")</f>
        <v/>
      </c>
      <c r="H373" s="338" t="str">
        <f>IF(ISNUMBER(E373), IF(G373&gt;'Bulk DivVar Analysis'!$D$62,"Pass","Fail"),"")</f>
        <v/>
      </c>
      <c r="I373" s="338" t="str">
        <f t="shared" si="7"/>
        <v/>
      </c>
      <c r="J373" s="339"/>
      <c r="K373" s="339"/>
      <c r="L373" s="339"/>
      <c r="M373" s="339"/>
      <c r="N373" s="339"/>
      <c r="O373" s="339"/>
      <c r="P373" s="339"/>
      <c r="Q373" s="339"/>
    </row>
    <row r="374" spans="1:17" ht="13.5" customHeight="1">
      <c r="A374" s="481"/>
      <c r="B374" s="481"/>
      <c r="C374" s="481"/>
      <c r="D374" s="481"/>
      <c r="E374" s="481"/>
      <c r="F374" s="339"/>
      <c r="G374" s="340" t="str">
        <f>IF(ISNUMBER(E374),E374/'Bulk DivVar Analysis'!$C$60,"")</f>
        <v/>
      </c>
      <c r="H374" s="338" t="str">
        <f>IF(ISNUMBER(E374), IF(G374&gt;'Bulk DivVar Analysis'!$D$62,"Pass","Fail"),"")</f>
        <v/>
      </c>
      <c r="I374" s="338" t="str">
        <f t="shared" si="7"/>
        <v/>
      </c>
      <c r="J374" s="339"/>
      <c r="K374" s="339"/>
      <c r="L374" s="339"/>
      <c r="M374" s="339"/>
      <c r="N374" s="339"/>
      <c r="O374" s="339"/>
      <c r="P374" s="339"/>
      <c r="Q374" s="339"/>
    </row>
    <row r="375" spans="1:17" ht="13.5" customHeight="1">
      <c r="A375" s="481"/>
      <c r="B375" s="481"/>
      <c r="C375" s="481"/>
      <c r="D375" s="481"/>
      <c r="E375" s="481"/>
      <c r="F375" s="339"/>
      <c r="G375" s="340" t="str">
        <f>IF(ISNUMBER(E375),E375/'Bulk DivVar Analysis'!$C$60,"")</f>
        <v/>
      </c>
      <c r="H375" s="338" t="str">
        <f>IF(ISNUMBER(E375), IF(G375&gt;'Bulk DivVar Analysis'!$D$62,"Pass","Fail"),"")</f>
        <v/>
      </c>
      <c r="I375" s="338" t="str">
        <f t="shared" si="7"/>
        <v/>
      </c>
      <c r="J375" s="339"/>
      <c r="K375" s="339"/>
      <c r="L375" s="339"/>
      <c r="M375" s="339"/>
      <c r="N375" s="339"/>
      <c r="O375" s="339"/>
      <c r="P375" s="339"/>
      <c r="Q375" s="339"/>
    </row>
    <row r="376" spans="1:17" ht="13.5" customHeight="1">
      <c r="A376" s="481"/>
      <c r="B376" s="481"/>
      <c r="C376" s="481"/>
      <c r="D376" s="481"/>
      <c r="E376" s="481"/>
      <c r="F376" s="339"/>
      <c r="G376" s="340" t="str">
        <f>IF(ISNUMBER(E376),E376/'Bulk DivVar Analysis'!$C$60,"")</f>
        <v/>
      </c>
      <c r="H376" s="338" t="str">
        <f>IF(ISNUMBER(E376), IF(G376&gt;'Bulk DivVar Analysis'!$D$62,"Pass","Fail"),"")</f>
        <v/>
      </c>
      <c r="I376" s="338" t="str">
        <f t="shared" si="7"/>
        <v/>
      </c>
      <c r="J376" s="339"/>
      <c r="K376" s="339"/>
      <c r="L376" s="339"/>
      <c r="M376" s="339"/>
      <c r="N376" s="339"/>
      <c r="O376" s="339"/>
      <c r="P376" s="339"/>
      <c r="Q376" s="339"/>
    </row>
    <row r="377" spans="1:17" ht="13.5" customHeight="1">
      <c r="A377" s="481"/>
      <c r="B377" s="481"/>
      <c r="C377" s="481"/>
      <c r="D377" s="481"/>
      <c r="E377" s="481"/>
      <c r="F377" s="339"/>
      <c r="G377" s="340" t="str">
        <f>IF(ISNUMBER(E377),E377/'Bulk DivVar Analysis'!$C$60,"")</f>
        <v/>
      </c>
      <c r="H377" s="338" t="str">
        <f>IF(ISNUMBER(E377), IF(G377&gt;'Bulk DivVar Analysis'!$D$62,"Pass","Fail"),"")</f>
        <v/>
      </c>
      <c r="I377" s="338" t="str">
        <f t="shared" si="7"/>
        <v/>
      </c>
      <c r="J377" s="339"/>
      <c r="K377" s="339"/>
      <c r="L377" s="339"/>
      <c r="M377" s="339"/>
      <c r="N377" s="339"/>
      <c r="O377" s="339"/>
      <c r="P377" s="339"/>
      <c r="Q377" s="339"/>
    </row>
    <row r="378" spans="1:17" ht="13.5" customHeight="1">
      <c r="A378" s="481"/>
      <c r="B378" s="481"/>
      <c r="C378" s="481"/>
      <c r="D378" s="481"/>
      <c r="E378" s="481"/>
      <c r="F378" s="339"/>
      <c r="G378" s="340" t="str">
        <f>IF(ISNUMBER(E378),E378/'Bulk DivVar Analysis'!$C$60,"")</f>
        <v/>
      </c>
      <c r="H378" s="338" t="str">
        <f>IF(ISNUMBER(E378), IF(G378&gt;'Bulk DivVar Analysis'!$D$62,"Pass","Fail"),"")</f>
        <v/>
      </c>
      <c r="I378" s="338" t="str">
        <f t="shared" si="7"/>
        <v/>
      </c>
      <c r="J378" s="339"/>
      <c r="K378" s="339"/>
      <c r="L378" s="339"/>
      <c r="M378" s="339"/>
      <c r="N378" s="339"/>
      <c r="O378" s="339"/>
      <c r="P378" s="339"/>
      <c r="Q378" s="339"/>
    </row>
    <row r="379" spans="1:17" ht="13.5" customHeight="1">
      <c r="A379" s="481"/>
      <c r="B379" s="481"/>
      <c r="C379" s="481"/>
      <c r="D379" s="481"/>
      <c r="E379" s="481"/>
      <c r="F379" s="339"/>
      <c r="G379" s="340" t="str">
        <f>IF(ISNUMBER(E379),E379/'Bulk DivVar Analysis'!$C$60,"")</f>
        <v/>
      </c>
      <c r="H379" s="338" t="str">
        <f>IF(ISNUMBER(E379), IF(G379&gt;'Bulk DivVar Analysis'!$D$62,"Pass","Fail"),"")</f>
        <v/>
      </c>
      <c r="I379" s="338" t="str">
        <f t="shared" si="7"/>
        <v/>
      </c>
      <c r="J379" s="339"/>
      <c r="K379" s="339"/>
      <c r="L379" s="339"/>
      <c r="M379" s="339"/>
      <c r="N379" s="339"/>
      <c r="O379" s="339"/>
      <c r="P379" s="339"/>
      <c r="Q379" s="339"/>
    </row>
    <row r="380" spans="1:17" ht="13.5" customHeight="1">
      <c r="A380" s="481"/>
      <c r="B380" s="481"/>
      <c r="C380" s="481"/>
      <c r="D380" s="481"/>
      <c r="E380" s="481"/>
      <c r="F380" s="339"/>
      <c r="G380" s="340" t="str">
        <f>IF(ISNUMBER(E380),E380/'Bulk DivVar Analysis'!$C$60,"")</f>
        <v/>
      </c>
      <c r="H380" s="338" t="str">
        <f>IF(ISNUMBER(E380), IF(G380&gt;'Bulk DivVar Analysis'!$D$62,"Pass","Fail"),"")</f>
        <v/>
      </c>
      <c r="I380" s="338" t="str">
        <f t="shared" si="7"/>
        <v/>
      </c>
      <c r="J380" s="339"/>
      <c r="K380" s="339"/>
      <c r="L380" s="339"/>
      <c r="M380" s="339"/>
      <c r="N380" s="339"/>
      <c r="O380" s="339"/>
      <c r="P380" s="339"/>
      <c r="Q380" s="339"/>
    </row>
    <row r="381" spans="1:17" ht="13.5" customHeight="1">
      <c r="A381" s="481"/>
      <c r="B381" s="481"/>
      <c r="C381" s="481"/>
      <c r="D381" s="481"/>
      <c r="E381" s="481"/>
      <c r="F381" s="339"/>
      <c r="G381" s="340" t="str">
        <f>IF(ISNUMBER(E381),E381/'Bulk DivVar Analysis'!$C$60,"")</f>
        <v/>
      </c>
      <c r="H381" s="338" t="str">
        <f>IF(ISNUMBER(E381), IF(G381&gt;'Bulk DivVar Analysis'!$D$62,"Pass","Fail"),"")</f>
        <v/>
      </c>
      <c r="I381" s="338" t="str">
        <f t="shared" si="7"/>
        <v/>
      </c>
      <c r="J381" s="339"/>
      <c r="K381" s="339"/>
      <c r="L381" s="339"/>
      <c r="M381" s="339"/>
      <c r="N381" s="339"/>
      <c r="O381" s="339"/>
      <c r="P381" s="339"/>
      <c r="Q381" s="339"/>
    </row>
    <row r="382" spans="1:17" ht="13.5" customHeight="1">
      <c r="A382" s="481"/>
      <c r="B382" s="481"/>
      <c r="C382" s="481"/>
      <c r="D382" s="481"/>
      <c r="E382" s="481"/>
      <c r="F382" s="339"/>
      <c r="G382" s="340" t="str">
        <f>IF(ISNUMBER(E382),E382/'Bulk DivVar Analysis'!$C$60,"")</f>
        <v/>
      </c>
      <c r="H382" s="338" t="str">
        <f>IF(ISNUMBER(E382), IF(G382&gt;'Bulk DivVar Analysis'!$D$62,"Pass","Fail"),"")</f>
        <v/>
      </c>
      <c r="I382" s="338" t="str">
        <f t="shared" si="7"/>
        <v/>
      </c>
      <c r="J382" s="339"/>
      <c r="K382" s="339"/>
      <c r="L382" s="339"/>
      <c r="M382" s="339"/>
      <c r="N382" s="339"/>
      <c r="O382" s="339"/>
      <c r="P382" s="339"/>
      <c r="Q382" s="339"/>
    </row>
    <row r="383" spans="1:17" ht="13.5" customHeight="1">
      <c r="A383" s="481"/>
      <c r="B383" s="481"/>
      <c r="C383" s="481"/>
      <c r="D383" s="481"/>
      <c r="E383" s="481"/>
      <c r="F383" s="339"/>
      <c r="G383" s="340" t="str">
        <f>IF(ISNUMBER(E383),E383/'Bulk DivVar Analysis'!$C$60,"")</f>
        <v/>
      </c>
      <c r="H383" s="338" t="str">
        <f>IF(ISNUMBER(E383), IF(G383&gt;'Bulk DivVar Analysis'!$D$62,"Pass","Fail"),"")</f>
        <v/>
      </c>
      <c r="I383" s="338" t="str">
        <f t="shared" si="7"/>
        <v/>
      </c>
      <c r="J383" s="339"/>
      <c r="K383" s="339"/>
      <c r="L383" s="339"/>
      <c r="M383" s="339"/>
      <c r="N383" s="339"/>
      <c r="O383" s="339"/>
      <c r="P383" s="339"/>
      <c r="Q383" s="339"/>
    </row>
    <row r="384" spans="1:17" ht="13.5" customHeight="1">
      <c r="A384" s="481"/>
      <c r="B384" s="481"/>
      <c r="C384" s="481"/>
      <c r="D384" s="481"/>
      <c r="E384" s="481"/>
      <c r="F384" s="339"/>
      <c r="G384" s="340" t="str">
        <f>IF(ISNUMBER(E384),E384/'Bulk DivVar Analysis'!$C$60,"")</f>
        <v/>
      </c>
      <c r="H384" s="338" t="str">
        <f>IF(ISNUMBER(E384), IF(G384&gt;'Bulk DivVar Analysis'!$D$62,"Pass","Fail"),"")</f>
        <v/>
      </c>
      <c r="I384" s="338" t="str">
        <f t="shared" si="7"/>
        <v/>
      </c>
      <c r="J384" s="339"/>
      <c r="K384" s="339"/>
      <c r="L384" s="339"/>
      <c r="M384" s="339"/>
      <c r="N384" s="339"/>
      <c r="O384" s="339"/>
      <c r="P384" s="339"/>
      <c r="Q384" s="339"/>
    </row>
    <row r="385" spans="1:17" ht="13.5" customHeight="1">
      <c r="A385" s="481"/>
      <c r="B385" s="481"/>
      <c r="C385" s="481"/>
      <c r="D385" s="481"/>
      <c r="E385" s="481"/>
      <c r="F385" s="339"/>
      <c r="G385" s="340" t="str">
        <f>IF(ISNUMBER(E385),E385/'Bulk DivVar Analysis'!$C$60,"")</f>
        <v/>
      </c>
      <c r="H385" s="338" t="str">
        <f>IF(ISNUMBER(E385), IF(G385&gt;'Bulk DivVar Analysis'!$D$62,"Pass","Fail"),"")</f>
        <v/>
      </c>
      <c r="I385" s="338" t="str">
        <f t="shared" si="7"/>
        <v/>
      </c>
      <c r="J385" s="339"/>
      <c r="K385" s="339"/>
      <c r="L385" s="339"/>
      <c r="M385" s="339"/>
      <c r="N385" s="339"/>
      <c r="O385" s="339"/>
      <c r="P385" s="339"/>
      <c r="Q385" s="339"/>
    </row>
    <row r="386" spans="1:17" ht="13.5" customHeight="1">
      <c r="A386" s="481"/>
      <c r="B386" s="481"/>
      <c r="C386" s="481"/>
      <c r="D386" s="481"/>
      <c r="E386" s="481"/>
      <c r="F386" s="339"/>
      <c r="G386" s="340" t="str">
        <f>IF(ISNUMBER(E386),E386/'Bulk DivVar Analysis'!$C$60,"")</f>
        <v/>
      </c>
      <c r="H386" s="338" t="str">
        <f>IF(ISNUMBER(E386), IF(G386&gt;'Bulk DivVar Analysis'!$D$62,"Pass","Fail"),"")</f>
        <v/>
      </c>
      <c r="I386" s="338" t="str">
        <f t="shared" si="7"/>
        <v/>
      </c>
      <c r="J386" s="339"/>
      <c r="K386" s="339"/>
      <c r="L386" s="339"/>
      <c r="M386" s="339"/>
      <c r="N386" s="339"/>
      <c r="O386" s="339"/>
      <c r="P386" s="339"/>
      <c r="Q386" s="339"/>
    </row>
    <row r="387" spans="1:17" ht="13.5" customHeight="1">
      <c r="A387" s="481"/>
      <c r="B387" s="481"/>
      <c r="C387" s="481"/>
      <c r="D387" s="481"/>
      <c r="E387" s="481"/>
      <c r="F387" s="339"/>
      <c r="G387" s="340" t="str">
        <f>IF(ISNUMBER(E387),E387/'Bulk DivVar Analysis'!$C$60,"")</f>
        <v/>
      </c>
      <c r="H387" s="338" t="str">
        <f>IF(ISNUMBER(E387), IF(G387&gt;'Bulk DivVar Analysis'!$D$62,"Pass","Fail"),"")</f>
        <v/>
      </c>
      <c r="I387" s="338" t="str">
        <f t="shared" ref="I387:I450" si="8">_xlfn.TEXTJOIN("_",TRUE,B387,C387)</f>
        <v/>
      </c>
      <c r="J387" s="339"/>
      <c r="K387" s="339"/>
      <c r="L387" s="339"/>
      <c r="M387" s="339"/>
      <c r="N387" s="339"/>
      <c r="O387" s="339"/>
      <c r="P387" s="339"/>
      <c r="Q387" s="339"/>
    </row>
    <row r="388" spans="1:17" ht="13.5" customHeight="1">
      <c r="A388" s="481"/>
      <c r="B388" s="481"/>
      <c r="C388" s="481"/>
      <c r="D388" s="481"/>
      <c r="E388" s="481"/>
      <c r="F388" s="339"/>
      <c r="G388" s="340" t="str">
        <f>IF(ISNUMBER(E388),E388/'Bulk DivVar Analysis'!$C$60,"")</f>
        <v/>
      </c>
      <c r="H388" s="338" t="str">
        <f>IF(ISNUMBER(E388), IF(G388&gt;'Bulk DivVar Analysis'!$D$62,"Pass","Fail"),"")</f>
        <v/>
      </c>
      <c r="I388" s="338" t="str">
        <f t="shared" si="8"/>
        <v/>
      </c>
      <c r="J388" s="339"/>
      <c r="K388" s="339"/>
      <c r="L388" s="339"/>
      <c r="M388" s="339"/>
      <c r="N388" s="339"/>
      <c r="O388" s="339"/>
      <c r="P388" s="339"/>
      <c r="Q388" s="339"/>
    </row>
    <row r="389" spans="1:17" ht="13.5" customHeight="1">
      <c r="A389" s="481"/>
      <c r="B389" s="481"/>
      <c r="C389" s="481"/>
      <c r="D389" s="481"/>
      <c r="E389" s="481"/>
      <c r="F389" s="339"/>
      <c r="G389" s="340" t="str">
        <f>IF(ISNUMBER(E389),E389/'Bulk DivVar Analysis'!$C$60,"")</f>
        <v/>
      </c>
      <c r="H389" s="338" t="str">
        <f>IF(ISNUMBER(E389), IF(G389&gt;'Bulk DivVar Analysis'!$D$62,"Pass","Fail"),"")</f>
        <v/>
      </c>
      <c r="I389" s="338" t="str">
        <f t="shared" si="8"/>
        <v/>
      </c>
      <c r="J389" s="339"/>
      <c r="K389" s="339"/>
      <c r="L389" s="339"/>
      <c r="M389" s="339"/>
      <c r="N389" s="339"/>
      <c r="O389" s="339"/>
      <c r="P389" s="339"/>
      <c r="Q389" s="339"/>
    </row>
    <row r="390" spans="1:17" ht="13.5" customHeight="1">
      <c r="A390" s="481"/>
      <c r="B390" s="481"/>
      <c r="C390" s="481"/>
      <c r="D390" s="481"/>
      <c r="E390" s="481"/>
      <c r="F390" s="339"/>
      <c r="G390" s="340" t="str">
        <f>IF(ISNUMBER(E390),E390/'Bulk DivVar Analysis'!$C$60,"")</f>
        <v/>
      </c>
      <c r="H390" s="338" t="str">
        <f>IF(ISNUMBER(E390), IF(G390&gt;'Bulk DivVar Analysis'!$D$62,"Pass","Fail"),"")</f>
        <v/>
      </c>
      <c r="I390" s="338" t="str">
        <f t="shared" si="8"/>
        <v/>
      </c>
      <c r="J390" s="339"/>
      <c r="K390" s="339"/>
      <c r="L390" s="339"/>
      <c r="M390" s="339"/>
      <c r="N390" s="339"/>
      <c r="O390" s="339"/>
      <c r="P390" s="339"/>
      <c r="Q390" s="339"/>
    </row>
    <row r="391" spans="1:17" ht="13.5" customHeight="1">
      <c r="A391" s="481"/>
      <c r="B391" s="481"/>
      <c r="C391" s="481"/>
      <c r="D391" s="481"/>
      <c r="E391" s="481"/>
      <c r="F391" s="339"/>
      <c r="G391" s="340" t="str">
        <f>IF(ISNUMBER(E391),E391/'Bulk DivVar Analysis'!$C$60,"")</f>
        <v/>
      </c>
      <c r="H391" s="338" t="str">
        <f>IF(ISNUMBER(E391), IF(G391&gt;'Bulk DivVar Analysis'!$D$62,"Pass","Fail"),"")</f>
        <v/>
      </c>
      <c r="I391" s="338" t="str">
        <f t="shared" si="8"/>
        <v/>
      </c>
      <c r="J391" s="339"/>
      <c r="K391" s="339"/>
      <c r="L391" s="339"/>
      <c r="M391" s="339"/>
      <c r="N391" s="339"/>
      <c r="O391" s="339"/>
      <c r="P391" s="339"/>
      <c r="Q391" s="339"/>
    </row>
    <row r="392" spans="1:17" ht="13.5" customHeight="1">
      <c r="A392" s="481"/>
      <c r="B392" s="481"/>
      <c r="C392" s="481"/>
      <c r="D392" s="481"/>
      <c r="E392" s="481"/>
      <c r="F392" s="339"/>
      <c r="G392" s="340" t="str">
        <f>IF(ISNUMBER(E392),E392/'Bulk DivVar Analysis'!$C$60,"")</f>
        <v/>
      </c>
      <c r="H392" s="338" t="str">
        <f>IF(ISNUMBER(E392), IF(G392&gt;'Bulk DivVar Analysis'!$D$62,"Pass","Fail"),"")</f>
        <v/>
      </c>
      <c r="I392" s="338" t="str">
        <f t="shared" si="8"/>
        <v/>
      </c>
      <c r="J392" s="339"/>
      <c r="K392" s="339"/>
      <c r="L392" s="339"/>
      <c r="M392" s="339"/>
      <c r="N392" s="339"/>
      <c r="O392" s="339"/>
      <c r="P392" s="339"/>
      <c r="Q392" s="339"/>
    </row>
    <row r="393" spans="1:17" ht="13.5" customHeight="1">
      <c r="A393" s="481"/>
      <c r="B393" s="481"/>
      <c r="C393" s="481"/>
      <c r="D393" s="481"/>
      <c r="E393" s="481"/>
      <c r="F393" s="339"/>
      <c r="G393" s="340" t="str">
        <f>IF(ISNUMBER(E393),E393/'Bulk DivVar Analysis'!$C$60,"")</f>
        <v/>
      </c>
      <c r="H393" s="338" t="str">
        <f>IF(ISNUMBER(E393), IF(G393&gt;'Bulk DivVar Analysis'!$D$62,"Pass","Fail"),"")</f>
        <v/>
      </c>
      <c r="I393" s="338" t="str">
        <f t="shared" si="8"/>
        <v/>
      </c>
      <c r="J393" s="339"/>
      <c r="K393" s="339"/>
      <c r="L393" s="339"/>
      <c r="M393" s="339"/>
      <c r="N393" s="339"/>
      <c r="O393" s="339"/>
      <c r="P393" s="339"/>
      <c r="Q393" s="339"/>
    </row>
    <row r="394" spans="1:17" ht="13.5" customHeight="1">
      <c r="A394" s="481"/>
      <c r="B394" s="481"/>
      <c r="C394" s="481"/>
      <c r="D394" s="481"/>
      <c r="E394" s="481"/>
      <c r="F394" s="339"/>
      <c r="G394" s="340" t="str">
        <f>IF(ISNUMBER(E394),E394/'Bulk DivVar Analysis'!$C$60,"")</f>
        <v/>
      </c>
      <c r="H394" s="338" t="str">
        <f>IF(ISNUMBER(E394), IF(G394&gt;'Bulk DivVar Analysis'!$D$62,"Pass","Fail"),"")</f>
        <v/>
      </c>
      <c r="I394" s="338" t="str">
        <f t="shared" si="8"/>
        <v/>
      </c>
      <c r="J394" s="339"/>
      <c r="K394" s="339"/>
      <c r="L394" s="339"/>
      <c r="M394" s="339"/>
      <c r="N394" s="339"/>
      <c r="O394" s="339"/>
      <c r="P394" s="339"/>
      <c r="Q394" s="339"/>
    </row>
    <row r="395" spans="1:17" ht="13.5" customHeight="1">
      <c r="A395" s="481"/>
      <c r="B395" s="481"/>
      <c r="C395" s="481"/>
      <c r="D395" s="481"/>
      <c r="E395" s="481"/>
      <c r="F395" s="339"/>
      <c r="G395" s="340" t="str">
        <f>IF(ISNUMBER(E395),E395/'Bulk DivVar Analysis'!$C$60,"")</f>
        <v/>
      </c>
      <c r="H395" s="338" t="str">
        <f>IF(ISNUMBER(E395), IF(G395&gt;'Bulk DivVar Analysis'!$D$62,"Pass","Fail"),"")</f>
        <v/>
      </c>
      <c r="I395" s="338" t="str">
        <f t="shared" si="8"/>
        <v/>
      </c>
      <c r="J395" s="339"/>
      <c r="K395" s="339"/>
      <c r="L395" s="339"/>
      <c r="M395" s="339"/>
      <c r="N395" s="339"/>
      <c r="O395" s="339"/>
      <c r="P395" s="339"/>
      <c r="Q395" s="339"/>
    </row>
    <row r="396" spans="1:17" ht="13.5" customHeight="1">
      <c r="A396" s="481"/>
      <c r="B396" s="481"/>
      <c r="C396" s="481"/>
      <c r="D396" s="481"/>
      <c r="E396" s="481"/>
      <c r="F396" s="339"/>
      <c r="G396" s="340" t="str">
        <f>IF(ISNUMBER(E396),E396/'Bulk DivVar Analysis'!$C$60,"")</f>
        <v/>
      </c>
      <c r="H396" s="338" t="str">
        <f>IF(ISNUMBER(E396), IF(G396&gt;'Bulk DivVar Analysis'!$D$62,"Pass","Fail"),"")</f>
        <v/>
      </c>
      <c r="I396" s="338" t="str">
        <f t="shared" si="8"/>
        <v/>
      </c>
      <c r="J396" s="339"/>
      <c r="K396" s="339"/>
      <c r="L396" s="339"/>
      <c r="M396" s="339"/>
      <c r="N396" s="339"/>
      <c r="O396" s="339"/>
      <c r="P396" s="339"/>
      <c r="Q396" s="339"/>
    </row>
    <row r="397" spans="1:17" ht="13.5" customHeight="1">
      <c r="A397" s="481"/>
      <c r="B397" s="481"/>
      <c r="C397" s="481"/>
      <c r="D397" s="481"/>
      <c r="E397" s="481"/>
      <c r="F397" s="339"/>
      <c r="G397" s="340" t="str">
        <f>IF(ISNUMBER(E397),E397/'Bulk DivVar Analysis'!$C$60,"")</f>
        <v/>
      </c>
      <c r="H397" s="338" t="str">
        <f>IF(ISNUMBER(E397), IF(G397&gt;'Bulk DivVar Analysis'!$D$62,"Pass","Fail"),"")</f>
        <v/>
      </c>
      <c r="I397" s="338" t="str">
        <f t="shared" si="8"/>
        <v/>
      </c>
      <c r="J397" s="339"/>
      <c r="K397" s="339"/>
      <c r="L397" s="339"/>
      <c r="M397" s="339"/>
      <c r="N397" s="339"/>
      <c r="O397" s="339"/>
      <c r="P397" s="339"/>
      <c r="Q397" s="339"/>
    </row>
    <row r="398" spans="1:17" ht="13.5" customHeight="1">
      <c r="A398" s="481"/>
      <c r="B398" s="481"/>
      <c r="C398" s="481"/>
      <c r="D398" s="481"/>
      <c r="E398" s="481"/>
      <c r="F398" s="339"/>
      <c r="G398" s="340" t="str">
        <f>IF(ISNUMBER(E398),E398/'Bulk DivVar Analysis'!$C$60,"")</f>
        <v/>
      </c>
      <c r="H398" s="338" t="str">
        <f>IF(ISNUMBER(E398), IF(G398&gt;'Bulk DivVar Analysis'!$D$62,"Pass","Fail"),"")</f>
        <v/>
      </c>
      <c r="I398" s="338" t="str">
        <f t="shared" si="8"/>
        <v/>
      </c>
      <c r="J398" s="339"/>
      <c r="K398" s="339"/>
      <c r="L398" s="339"/>
      <c r="M398" s="339"/>
      <c r="N398" s="339"/>
      <c r="O398" s="339"/>
      <c r="P398" s="339"/>
      <c r="Q398" s="339"/>
    </row>
    <row r="399" spans="1:17" ht="13.5" customHeight="1">
      <c r="A399" s="481"/>
      <c r="B399" s="481"/>
      <c r="C399" s="481"/>
      <c r="D399" s="481"/>
      <c r="E399" s="481"/>
      <c r="F399" s="339"/>
      <c r="G399" s="340" t="str">
        <f>IF(ISNUMBER(E399),E399/'Bulk DivVar Analysis'!$C$60,"")</f>
        <v/>
      </c>
      <c r="H399" s="338" t="str">
        <f>IF(ISNUMBER(E399), IF(G399&gt;'Bulk DivVar Analysis'!$D$62,"Pass","Fail"),"")</f>
        <v/>
      </c>
      <c r="I399" s="338" t="str">
        <f t="shared" si="8"/>
        <v/>
      </c>
      <c r="J399" s="339"/>
      <c r="K399" s="339"/>
      <c r="L399" s="339"/>
      <c r="M399" s="339"/>
      <c r="N399" s="339"/>
      <c r="O399" s="339"/>
      <c r="P399" s="339"/>
      <c r="Q399" s="339"/>
    </row>
    <row r="400" spans="1:17" ht="13.5" customHeight="1">
      <c r="A400" s="481"/>
      <c r="B400" s="481"/>
      <c r="C400" s="481"/>
      <c r="D400" s="481"/>
      <c r="E400" s="481"/>
      <c r="F400" s="339"/>
      <c r="G400" s="340" t="str">
        <f>IF(ISNUMBER(E400),E400/'Bulk DivVar Analysis'!$C$60,"")</f>
        <v/>
      </c>
      <c r="H400" s="338" t="str">
        <f>IF(ISNUMBER(E400), IF(G400&gt;'Bulk DivVar Analysis'!$D$62,"Pass","Fail"),"")</f>
        <v/>
      </c>
      <c r="I400" s="338" t="str">
        <f t="shared" si="8"/>
        <v/>
      </c>
      <c r="J400" s="339"/>
      <c r="K400" s="339"/>
      <c r="L400" s="339"/>
      <c r="M400" s="339"/>
      <c r="N400" s="339"/>
      <c r="O400" s="339"/>
      <c r="P400" s="339"/>
      <c r="Q400" s="339"/>
    </row>
    <row r="401" spans="1:17" ht="13.5" customHeight="1">
      <c r="A401" s="481"/>
      <c r="B401" s="481"/>
      <c r="C401" s="481"/>
      <c r="D401" s="481"/>
      <c r="E401" s="481"/>
      <c r="F401" s="339"/>
      <c r="G401" s="340" t="str">
        <f>IF(ISNUMBER(E401),E401/'Bulk DivVar Analysis'!$C$60,"")</f>
        <v/>
      </c>
      <c r="H401" s="338" t="str">
        <f>IF(ISNUMBER(E401), IF(G401&gt;'Bulk DivVar Analysis'!$D$62,"Pass","Fail"),"")</f>
        <v/>
      </c>
      <c r="I401" s="338" t="str">
        <f t="shared" si="8"/>
        <v/>
      </c>
      <c r="J401" s="339"/>
      <c r="K401" s="339"/>
      <c r="L401" s="339"/>
      <c r="M401" s="339"/>
      <c r="N401" s="339"/>
      <c r="O401" s="339"/>
      <c r="P401" s="339"/>
      <c r="Q401" s="339"/>
    </row>
    <row r="402" spans="1:17" ht="13.5" customHeight="1">
      <c r="A402" s="481"/>
      <c r="B402" s="481"/>
      <c r="C402" s="481"/>
      <c r="D402" s="481"/>
      <c r="E402" s="481"/>
      <c r="F402" s="339"/>
      <c r="G402" s="340" t="str">
        <f>IF(ISNUMBER(E402),E402/'Bulk DivVar Analysis'!$C$60,"")</f>
        <v/>
      </c>
      <c r="H402" s="338" t="str">
        <f>IF(ISNUMBER(E402), IF(G402&gt;'Bulk DivVar Analysis'!$D$62,"Pass","Fail"),"")</f>
        <v/>
      </c>
      <c r="I402" s="338" t="str">
        <f t="shared" si="8"/>
        <v/>
      </c>
      <c r="J402" s="339"/>
      <c r="K402" s="339"/>
      <c r="L402" s="339"/>
      <c r="M402" s="339"/>
      <c r="N402" s="339"/>
      <c r="O402" s="339"/>
      <c r="P402" s="339"/>
      <c r="Q402" s="339"/>
    </row>
    <row r="403" spans="1:17" ht="13.5" customHeight="1">
      <c r="A403" s="481"/>
      <c r="B403" s="481"/>
      <c r="C403" s="481"/>
      <c r="D403" s="481"/>
      <c r="E403" s="481"/>
      <c r="F403" s="339"/>
      <c r="G403" s="340" t="str">
        <f>IF(ISNUMBER(E403),E403/'Bulk DivVar Analysis'!$C$60,"")</f>
        <v/>
      </c>
      <c r="H403" s="338" t="str">
        <f>IF(ISNUMBER(E403), IF(G403&gt;'Bulk DivVar Analysis'!$D$62,"Pass","Fail"),"")</f>
        <v/>
      </c>
      <c r="I403" s="338" t="str">
        <f t="shared" si="8"/>
        <v/>
      </c>
      <c r="J403" s="339"/>
      <c r="K403" s="339"/>
      <c r="L403" s="339"/>
      <c r="M403" s="339"/>
      <c r="N403" s="339"/>
      <c r="O403" s="339"/>
      <c r="P403" s="339"/>
      <c r="Q403" s="339"/>
    </row>
    <row r="404" spans="1:17" ht="13.5" customHeight="1">
      <c r="A404" s="481"/>
      <c r="B404" s="481"/>
      <c r="C404" s="481"/>
      <c r="D404" s="481"/>
      <c r="E404" s="481"/>
      <c r="F404" s="339"/>
      <c r="G404" s="340" t="str">
        <f>IF(ISNUMBER(E404),E404/'Bulk DivVar Analysis'!$C$60,"")</f>
        <v/>
      </c>
      <c r="H404" s="338" t="str">
        <f>IF(ISNUMBER(E404), IF(G404&gt;'Bulk DivVar Analysis'!$D$62,"Pass","Fail"),"")</f>
        <v/>
      </c>
      <c r="I404" s="338" t="str">
        <f t="shared" si="8"/>
        <v/>
      </c>
      <c r="J404" s="339"/>
      <c r="K404" s="339"/>
      <c r="L404" s="339"/>
      <c r="M404" s="339"/>
      <c r="N404" s="339"/>
      <c r="O404" s="339"/>
      <c r="P404" s="339"/>
      <c r="Q404" s="339"/>
    </row>
    <row r="405" spans="1:17" ht="13.5" customHeight="1">
      <c r="A405" s="481"/>
      <c r="B405" s="481"/>
      <c r="C405" s="481"/>
      <c r="D405" s="481"/>
      <c r="E405" s="481"/>
      <c r="F405" s="339"/>
      <c r="G405" s="340" t="str">
        <f>IF(ISNUMBER(E405),E405/'Bulk DivVar Analysis'!$C$60,"")</f>
        <v/>
      </c>
      <c r="H405" s="338" t="str">
        <f>IF(ISNUMBER(E405), IF(G405&gt;'Bulk DivVar Analysis'!$D$62,"Pass","Fail"),"")</f>
        <v/>
      </c>
      <c r="I405" s="338" t="str">
        <f t="shared" si="8"/>
        <v/>
      </c>
      <c r="J405" s="339"/>
      <c r="K405" s="339"/>
      <c r="L405" s="339"/>
      <c r="M405" s="339"/>
      <c r="N405" s="339"/>
      <c r="O405" s="339"/>
      <c r="P405" s="339"/>
      <c r="Q405" s="339"/>
    </row>
    <row r="406" spans="1:17" ht="13.5" customHeight="1">
      <c r="A406" s="481"/>
      <c r="B406" s="481"/>
      <c r="C406" s="481"/>
      <c r="D406" s="481"/>
      <c r="E406" s="481"/>
      <c r="F406" s="339"/>
      <c r="G406" s="340" t="str">
        <f>IF(ISNUMBER(E406),E406/'Bulk DivVar Analysis'!$C$60,"")</f>
        <v/>
      </c>
      <c r="H406" s="338" t="str">
        <f>IF(ISNUMBER(E406), IF(G406&gt;'Bulk DivVar Analysis'!$D$62,"Pass","Fail"),"")</f>
        <v/>
      </c>
      <c r="I406" s="338" t="str">
        <f t="shared" si="8"/>
        <v/>
      </c>
      <c r="J406" s="339"/>
      <c r="K406" s="339"/>
      <c r="L406" s="339"/>
      <c r="M406" s="339"/>
      <c r="N406" s="339"/>
      <c r="O406" s="339"/>
      <c r="P406" s="339"/>
      <c r="Q406" s="339"/>
    </row>
    <row r="407" spans="1:17" ht="13.5" customHeight="1">
      <c r="A407" s="481"/>
      <c r="B407" s="481"/>
      <c r="C407" s="481"/>
      <c r="D407" s="481"/>
      <c r="E407" s="481"/>
      <c r="F407" s="339"/>
      <c r="G407" s="340" t="str">
        <f>IF(ISNUMBER(E407),E407/'Bulk DivVar Analysis'!$C$60,"")</f>
        <v/>
      </c>
      <c r="H407" s="338" t="str">
        <f>IF(ISNUMBER(E407), IF(G407&gt;'Bulk DivVar Analysis'!$D$62,"Pass","Fail"),"")</f>
        <v/>
      </c>
      <c r="I407" s="338" t="str">
        <f t="shared" si="8"/>
        <v/>
      </c>
      <c r="J407" s="339"/>
      <c r="K407" s="339"/>
      <c r="L407" s="339"/>
      <c r="M407" s="339"/>
      <c r="N407" s="339"/>
      <c r="O407" s="339"/>
      <c r="P407" s="339"/>
      <c r="Q407" s="339"/>
    </row>
    <row r="408" spans="1:17" ht="13.5" customHeight="1">
      <c r="A408" s="481"/>
      <c r="B408" s="481"/>
      <c r="C408" s="481"/>
      <c r="D408" s="481"/>
      <c r="E408" s="481"/>
      <c r="F408" s="339"/>
      <c r="G408" s="340" t="str">
        <f>IF(ISNUMBER(E408),E408/'Bulk DivVar Analysis'!$C$60,"")</f>
        <v/>
      </c>
      <c r="H408" s="338" t="str">
        <f>IF(ISNUMBER(E408), IF(G408&gt;'Bulk DivVar Analysis'!$D$62,"Pass","Fail"),"")</f>
        <v/>
      </c>
      <c r="I408" s="338" t="str">
        <f t="shared" si="8"/>
        <v/>
      </c>
      <c r="J408" s="339"/>
      <c r="K408" s="339"/>
      <c r="L408" s="339"/>
      <c r="M408" s="339"/>
      <c r="N408" s="339"/>
      <c r="O408" s="339"/>
      <c r="P408" s="339"/>
      <c r="Q408" s="339"/>
    </row>
    <row r="409" spans="1:17" ht="13.5" customHeight="1">
      <c r="A409" s="481"/>
      <c r="B409" s="481"/>
      <c r="C409" s="481"/>
      <c r="D409" s="481"/>
      <c r="E409" s="481"/>
      <c r="F409" s="339"/>
      <c r="G409" s="340" t="str">
        <f>IF(ISNUMBER(E409),E409/'Bulk DivVar Analysis'!$C$60,"")</f>
        <v/>
      </c>
      <c r="H409" s="338" t="str">
        <f>IF(ISNUMBER(E409), IF(G409&gt;'Bulk DivVar Analysis'!$D$62,"Pass","Fail"),"")</f>
        <v/>
      </c>
      <c r="I409" s="338" t="str">
        <f t="shared" si="8"/>
        <v/>
      </c>
      <c r="J409" s="339"/>
      <c r="K409" s="339"/>
      <c r="L409" s="339"/>
      <c r="M409" s="339"/>
      <c r="N409" s="339"/>
      <c r="O409" s="339"/>
      <c r="P409" s="339"/>
      <c r="Q409" s="339"/>
    </row>
    <row r="410" spans="1:17" ht="13.5" customHeight="1">
      <c r="A410" s="481"/>
      <c r="B410" s="481"/>
      <c r="C410" s="481"/>
      <c r="D410" s="481"/>
      <c r="E410" s="481"/>
      <c r="F410" s="339"/>
      <c r="G410" s="340" t="str">
        <f>IF(ISNUMBER(E410),E410/'Bulk DivVar Analysis'!$C$60,"")</f>
        <v/>
      </c>
      <c r="H410" s="338" t="str">
        <f>IF(ISNUMBER(E410), IF(G410&gt;'Bulk DivVar Analysis'!$D$62,"Pass","Fail"),"")</f>
        <v/>
      </c>
      <c r="I410" s="338" t="str">
        <f t="shared" si="8"/>
        <v/>
      </c>
      <c r="J410" s="339"/>
      <c r="K410" s="339"/>
      <c r="L410" s="339"/>
      <c r="M410" s="339"/>
      <c r="N410" s="339"/>
      <c r="O410" s="339"/>
      <c r="P410" s="339"/>
      <c r="Q410" s="339"/>
    </row>
    <row r="411" spans="1:17" ht="13.5" customHeight="1">
      <c r="A411" s="481"/>
      <c r="B411" s="481"/>
      <c r="C411" s="481"/>
      <c r="D411" s="481"/>
      <c r="E411" s="481"/>
      <c r="F411" s="339"/>
      <c r="G411" s="340" t="str">
        <f>IF(ISNUMBER(E411),E411/'Bulk DivVar Analysis'!$C$60,"")</f>
        <v/>
      </c>
      <c r="H411" s="338" t="str">
        <f>IF(ISNUMBER(E411), IF(G411&gt;'Bulk DivVar Analysis'!$D$62,"Pass","Fail"),"")</f>
        <v/>
      </c>
      <c r="I411" s="338" t="str">
        <f t="shared" si="8"/>
        <v/>
      </c>
      <c r="J411" s="339"/>
      <c r="K411" s="339"/>
      <c r="L411" s="339"/>
      <c r="M411" s="339"/>
      <c r="N411" s="339"/>
      <c r="O411" s="339"/>
      <c r="P411" s="339"/>
      <c r="Q411" s="339"/>
    </row>
    <row r="412" spans="1:17" ht="13.5" customHeight="1">
      <c r="A412" s="481"/>
      <c r="B412" s="481"/>
      <c r="C412" s="481"/>
      <c r="D412" s="481"/>
      <c r="E412" s="481"/>
      <c r="F412" s="339"/>
      <c r="G412" s="340" t="str">
        <f>IF(ISNUMBER(E412),E412/'Bulk DivVar Analysis'!$C$60,"")</f>
        <v/>
      </c>
      <c r="H412" s="338" t="str">
        <f>IF(ISNUMBER(E412), IF(G412&gt;'Bulk DivVar Analysis'!$D$62,"Pass","Fail"),"")</f>
        <v/>
      </c>
      <c r="I412" s="338" t="str">
        <f t="shared" si="8"/>
        <v/>
      </c>
      <c r="J412" s="339"/>
      <c r="K412" s="339"/>
      <c r="L412" s="339"/>
      <c r="M412" s="339"/>
      <c r="N412" s="339"/>
      <c r="O412" s="339"/>
      <c r="P412" s="339"/>
      <c r="Q412" s="339"/>
    </row>
    <row r="413" spans="1:17" ht="13.5" customHeight="1">
      <c r="A413" s="481"/>
      <c r="B413" s="481"/>
      <c r="C413" s="481"/>
      <c r="D413" s="481"/>
      <c r="E413" s="481"/>
      <c r="F413" s="339"/>
      <c r="G413" s="340" t="str">
        <f>IF(ISNUMBER(E413),E413/'Bulk DivVar Analysis'!$C$60,"")</f>
        <v/>
      </c>
      <c r="H413" s="338" t="str">
        <f>IF(ISNUMBER(E413), IF(G413&gt;'Bulk DivVar Analysis'!$D$62,"Pass","Fail"),"")</f>
        <v/>
      </c>
      <c r="I413" s="338" t="str">
        <f t="shared" si="8"/>
        <v/>
      </c>
      <c r="J413" s="339"/>
      <c r="K413" s="339"/>
      <c r="L413" s="339"/>
      <c r="M413" s="339"/>
      <c r="N413" s="339"/>
      <c r="O413" s="339"/>
      <c r="P413" s="339"/>
      <c r="Q413" s="339"/>
    </row>
    <row r="414" spans="1:17" ht="13.5" customHeight="1">
      <c r="A414" s="481"/>
      <c r="B414" s="481"/>
      <c r="C414" s="481"/>
      <c r="D414" s="481"/>
      <c r="E414" s="481"/>
      <c r="F414" s="339"/>
      <c r="G414" s="340" t="str">
        <f>IF(ISNUMBER(E414),E414/'Bulk DivVar Analysis'!$C$60,"")</f>
        <v/>
      </c>
      <c r="H414" s="338" t="str">
        <f>IF(ISNUMBER(E414), IF(G414&gt;'Bulk DivVar Analysis'!$D$62,"Pass","Fail"),"")</f>
        <v/>
      </c>
      <c r="I414" s="338" t="str">
        <f t="shared" si="8"/>
        <v/>
      </c>
      <c r="J414" s="339"/>
      <c r="K414" s="339"/>
      <c r="L414" s="339"/>
      <c r="M414" s="339"/>
      <c r="N414" s="339"/>
      <c r="O414" s="339"/>
      <c r="P414" s="339"/>
      <c r="Q414" s="339"/>
    </row>
    <row r="415" spans="1:17" ht="13.5" customHeight="1">
      <c r="A415" s="481"/>
      <c r="B415" s="481"/>
      <c r="C415" s="481"/>
      <c r="D415" s="481"/>
      <c r="E415" s="481"/>
      <c r="F415" s="339"/>
      <c r="G415" s="340" t="str">
        <f>IF(ISNUMBER(E415),E415/'Bulk DivVar Analysis'!$C$60,"")</f>
        <v/>
      </c>
      <c r="H415" s="338" t="str">
        <f>IF(ISNUMBER(E415), IF(G415&gt;'Bulk DivVar Analysis'!$D$62,"Pass","Fail"),"")</f>
        <v/>
      </c>
      <c r="I415" s="338" t="str">
        <f t="shared" si="8"/>
        <v/>
      </c>
      <c r="J415" s="339"/>
      <c r="K415" s="339"/>
      <c r="L415" s="339"/>
      <c r="M415" s="339"/>
      <c r="N415" s="339"/>
      <c r="O415" s="339"/>
      <c r="P415" s="339"/>
      <c r="Q415" s="339"/>
    </row>
    <row r="416" spans="1:17" ht="13.5" customHeight="1">
      <c r="A416" s="481"/>
      <c r="B416" s="481"/>
      <c r="C416" s="481"/>
      <c r="D416" s="481"/>
      <c r="E416" s="481"/>
      <c r="F416" s="339"/>
      <c r="G416" s="340" t="str">
        <f>IF(ISNUMBER(E416),E416/'Bulk DivVar Analysis'!$C$60,"")</f>
        <v/>
      </c>
      <c r="H416" s="338" t="str">
        <f>IF(ISNUMBER(E416), IF(G416&gt;'Bulk DivVar Analysis'!$D$62,"Pass","Fail"),"")</f>
        <v/>
      </c>
      <c r="I416" s="338" t="str">
        <f t="shared" si="8"/>
        <v/>
      </c>
      <c r="J416" s="339"/>
      <c r="K416" s="339"/>
      <c r="L416" s="339"/>
      <c r="M416" s="339"/>
      <c r="N416" s="339"/>
      <c r="O416" s="339"/>
      <c r="P416" s="339"/>
      <c r="Q416" s="339"/>
    </row>
    <row r="417" spans="1:17" ht="13.5" customHeight="1">
      <c r="A417" s="481"/>
      <c r="B417" s="481"/>
      <c r="C417" s="481"/>
      <c r="D417" s="481"/>
      <c r="E417" s="481"/>
      <c r="F417" s="339"/>
      <c r="G417" s="340" t="str">
        <f>IF(ISNUMBER(E417),E417/'Bulk DivVar Analysis'!$C$60,"")</f>
        <v/>
      </c>
      <c r="H417" s="338" t="str">
        <f>IF(ISNUMBER(E417), IF(G417&gt;'Bulk DivVar Analysis'!$D$62,"Pass","Fail"),"")</f>
        <v/>
      </c>
      <c r="I417" s="338" t="str">
        <f t="shared" si="8"/>
        <v/>
      </c>
      <c r="J417" s="339"/>
      <c r="K417" s="339"/>
      <c r="L417" s="339"/>
      <c r="M417" s="339"/>
      <c r="N417" s="339"/>
      <c r="O417" s="339"/>
      <c r="P417" s="339"/>
      <c r="Q417" s="339"/>
    </row>
    <row r="418" spans="1:17" ht="13.5" customHeight="1">
      <c r="A418" s="481"/>
      <c r="B418" s="481"/>
      <c r="C418" s="481"/>
      <c r="D418" s="481"/>
      <c r="E418" s="481"/>
      <c r="F418" s="339"/>
      <c r="G418" s="340" t="str">
        <f>IF(ISNUMBER(E418),E418/'Bulk DivVar Analysis'!$C$60,"")</f>
        <v/>
      </c>
      <c r="H418" s="338" t="str">
        <f>IF(ISNUMBER(E418), IF(G418&gt;'Bulk DivVar Analysis'!$D$62,"Pass","Fail"),"")</f>
        <v/>
      </c>
      <c r="I418" s="338" t="str">
        <f t="shared" si="8"/>
        <v/>
      </c>
      <c r="J418" s="339"/>
      <c r="K418" s="339"/>
      <c r="L418" s="339"/>
      <c r="M418" s="339"/>
      <c r="N418" s="339"/>
      <c r="O418" s="339"/>
      <c r="P418" s="339"/>
      <c r="Q418" s="339"/>
    </row>
    <row r="419" spans="1:17" ht="13.5" customHeight="1">
      <c r="A419" s="481"/>
      <c r="B419" s="481"/>
      <c r="C419" s="481"/>
      <c r="D419" s="481"/>
      <c r="E419" s="481"/>
      <c r="F419" s="339"/>
      <c r="G419" s="340" t="str">
        <f>IF(ISNUMBER(E419),E419/'Bulk DivVar Analysis'!$C$60,"")</f>
        <v/>
      </c>
      <c r="H419" s="338" t="str">
        <f>IF(ISNUMBER(E419), IF(G419&gt;'Bulk DivVar Analysis'!$D$62,"Pass","Fail"),"")</f>
        <v/>
      </c>
      <c r="I419" s="338" t="str">
        <f t="shared" si="8"/>
        <v/>
      </c>
      <c r="J419" s="339"/>
      <c r="K419" s="339"/>
      <c r="L419" s="339"/>
      <c r="M419" s="339"/>
      <c r="N419" s="339"/>
      <c r="O419" s="339"/>
      <c r="P419" s="339"/>
      <c r="Q419" s="339"/>
    </row>
    <row r="420" spans="1:17" ht="13.5" customHeight="1">
      <c r="A420" s="481"/>
      <c r="B420" s="481"/>
      <c r="C420" s="481"/>
      <c r="D420" s="481"/>
      <c r="E420" s="481"/>
      <c r="F420" s="339"/>
      <c r="G420" s="340" t="str">
        <f>IF(ISNUMBER(E420),E420/'Bulk DivVar Analysis'!$C$60,"")</f>
        <v/>
      </c>
      <c r="H420" s="338" t="str">
        <f>IF(ISNUMBER(E420), IF(G420&gt;'Bulk DivVar Analysis'!$D$62,"Pass","Fail"),"")</f>
        <v/>
      </c>
      <c r="I420" s="338" t="str">
        <f t="shared" si="8"/>
        <v/>
      </c>
      <c r="J420" s="339"/>
      <c r="K420" s="339"/>
      <c r="L420" s="339"/>
      <c r="M420" s="339"/>
      <c r="N420" s="339"/>
      <c r="O420" s="339"/>
      <c r="P420" s="339"/>
      <c r="Q420" s="339"/>
    </row>
    <row r="421" spans="1:17" ht="13.5" customHeight="1">
      <c r="A421" s="481"/>
      <c r="B421" s="481"/>
      <c r="C421" s="481"/>
      <c r="D421" s="481"/>
      <c r="E421" s="481"/>
      <c r="F421" s="339"/>
      <c r="G421" s="340" t="str">
        <f>IF(ISNUMBER(E421),E421/'Bulk DivVar Analysis'!$C$60,"")</f>
        <v/>
      </c>
      <c r="H421" s="338" t="str">
        <f>IF(ISNUMBER(E421), IF(G421&gt;'Bulk DivVar Analysis'!$D$62,"Pass","Fail"),"")</f>
        <v/>
      </c>
      <c r="I421" s="338" t="str">
        <f t="shared" si="8"/>
        <v/>
      </c>
      <c r="J421" s="339"/>
      <c r="K421" s="339"/>
      <c r="L421" s="339"/>
      <c r="M421" s="339"/>
      <c r="N421" s="339"/>
      <c r="O421" s="339"/>
      <c r="P421" s="339"/>
      <c r="Q421" s="339"/>
    </row>
    <row r="422" spans="1:17" ht="13.5" customHeight="1">
      <c r="A422" s="481"/>
      <c r="B422" s="481"/>
      <c r="C422" s="481"/>
      <c r="D422" s="481"/>
      <c r="E422" s="481"/>
      <c r="F422" s="339"/>
      <c r="G422" s="340" t="str">
        <f>IF(ISNUMBER(E422),E422/'Bulk DivVar Analysis'!$C$60,"")</f>
        <v/>
      </c>
      <c r="H422" s="338" t="str">
        <f>IF(ISNUMBER(E422), IF(G422&gt;'Bulk DivVar Analysis'!$D$62,"Pass","Fail"),"")</f>
        <v/>
      </c>
      <c r="I422" s="338" t="str">
        <f t="shared" si="8"/>
        <v/>
      </c>
      <c r="J422" s="339"/>
      <c r="K422" s="339"/>
      <c r="L422" s="339"/>
      <c r="M422" s="339"/>
      <c r="N422" s="339"/>
      <c r="O422" s="339"/>
      <c r="P422" s="339"/>
      <c r="Q422" s="339"/>
    </row>
    <row r="423" spans="1:17" ht="13.5" customHeight="1">
      <c r="A423" s="481"/>
      <c r="B423" s="481"/>
      <c r="C423" s="481"/>
      <c r="D423" s="481"/>
      <c r="E423" s="481"/>
      <c r="F423" s="339"/>
      <c r="G423" s="340" t="str">
        <f>IF(ISNUMBER(E423),E423/'Bulk DivVar Analysis'!$C$60,"")</f>
        <v/>
      </c>
      <c r="H423" s="338" t="str">
        <f>IF(ISNUMBER(E423), IF(G423&gt;'Bulk DivVar Analysis'!$D$62,"Pass","Fail"),"")</f>
        <v/>
      </c>
      <c r="I423" s="338" t="str">
        <f t="shared" si="8"/>
        <v/>
      </c>
      <c r="J423" s="339"/>
      <c r="K423" s="339"/>
      <c r="L423" s="339"/>
      <c r="M423" s="339"/>
      <c r="N423" s="339"/>
      <c r="O423" s="339"/>
      <c r="P423" s="339"/>
      <c r="Q423" s="339"/>
    </row>
    <row r="424" spans="1:17" ht="13.5" customHeight="1">
      <c r="A424" s="481"/>
      <c r="B424" s="481"/>
      <c r="C424" s="481"/>
      <c r="D424" s="481"/>
      <c r="E424" s="481"/>
      <c r="F424" s="339"/>
      <c r="G424" s="340" t="str">
        <f>IF(ISNUMBER(E424),E424/'Bulk DivVar Analysis'!$C$60,"")</f>
        <v/>
      </c>
      <c r="H424" s="338" t="str">
        <f>IF(ISNUMBER(E424), IF(G424&gt;'Bulk DivVar Analysis'!$D$62,"Pass","Fail"),"")</f>
        <v/>
      </c>
      <c r="I424" s="338" t="str">
        <f t="shared" si="8"/>
        <v/>
      </c>
      <c r="J424" s="339"/>
      <c r="K424" s="339"/>
      <c r="L424" s="339"/>
      <c r="M424" s="339"/>
      <c r="N424" s="339"/>
      <c r="O424" s="339"/>
      <c r="P424" s="339"/>
      <c r="Q424" s="339"/>
    </row>
    <row r="425" spans="1:17" ht="13.5" customHeight="1">
      <c r="A425" s="481"/>
      <c r="B425" s="481"/>
      <c r="C425" s="481"/>
      <c r="D425" s="481"/>
      <c r="E425" s="481"/>
      <c r="F425" s="339"/>
      <c r="G425" s="340" t="str">
        <f>IF(ISNUMBER(E425),E425/'Bulk DivVar Analysis'!$C$60,"")</f>
        <v/>
      </c>
      <c r="H425" s="338" t="str">
        <f>IF(ISNUMBER(E425), IF(G425&gt;'Bulk DivVar Analysis'!$D$62,"Pass","Fail"),"")</f>
        <v/>
      </c>
      <c r="I425" s="338" t="str">
        <f t="shared" si="8"/>
        <v/>
      </c>
      <c r="J425" s="339"/>
      <c r="K425" s="339"/>
      <c r="L425" s="339"/>
      <c r="M425" s="339"/>
      <c r="N425" s="339"/>
      <c r="O425" s="339"/>
      <c r="P425" s="339"/>
      <c r="Q425" s="339"/>
    </row>
    <row r="426" spans="1:17" ht="13.5" customHeight="1">
      <c r="A426" s="481"/>
      <c r="B426" s="481"/>
      <c r="C426" s="481"/>
      <c r="D426" s="481"/>
      <c r="E426" s="481"/>
      <c r="F426" s="339"/>
      <c r="G426" s="340" t="str">
        <f>IF(ISNUMBER(E426),E426/'Bulk DivVar Analysis'!$C$60,"")</f>
        <v/>
      </c>
      <c r="H426" s="338" t="str">
        <f>IF(ISNUMBER(E426), IF(G426&gt;'Bulk DivVar Analysis'!$D$62,"Pass","Fail"),"")</f>
        <v/>
      </c>
      <c r="I426" s="338" t="str">
        <f t="shared" si="8"/>
        <v/>
      </c>
      <c r="J426" s="339"/>
      <c r="K426" s="339"/>
      <c r="L426" s="339"/>
      <c r="M426" s="339"/>
      <c r="N426" s="339"/>
      <c r="O426" s="339"/>
      <c r="P426" s="339"/>
      <c r="Q426" s="339"/>
    </row>
    <row r="427" spans="1:17" ht="13.5" customHeight="1">
      <c r="A427" s="481"/>
      <c r="B427" s="481"/>
      <c r="C427" s="481"/>
      <c r="D427" s="481"/>
      <c r="E427" s="481"/>
      <c r="F427" s="339"/>
      <c r="G427" s="340" t="str">
        <f>IF(ISNUMBER(E427),E427/'Bulk DivVar Analysis'!$C$60,"")</f>
        <v/>
      </c>
      <c r="H427" s="338" t="str">
        <f>IF(ISNUMBER(E427), IF(G427&gt;'Bulk DivVar Analysis'!$D$62,"Pass","Fail"),"")</f>
        <v/>
      </c>
      <c r="I427" s="338" t="str">
        <f t="shared" si="8"/>
        <v/>
      </c>
      <c r="J427" s="339"/>
      <c r="K427" s="339"/>
      <c r="L427" s="339"/>
      <c r="M427" s="339"/>
      <c r="N427" s="339"/>
      <c r="O427" s="339"/>
      <c r="P427" s="339"/>
      <c r="Q427" s="339"/>
    </row>
    <row r="428" spans="1:17" ht="13.5" customHeight="1">
      <c r="A428" s="481"/>
      <c r="B428" s="481"/>
      <c r="C428" s="481"/>
      <c r="D428" s="481"/>
      <c r="E428" s="481"/>
      <c r="F428" s="339"/>
      <c r="G428" s="340" t="str">
        <f>IF(ISNUMBER(E428),E428/'Bulk DivVar Analysis'!$C$60,"")</f>
        <v/>
      </c>
      <c r="H428" s="338" t="str">
        <f>IF(ISNUMBER(E428), IF(G428&gt;'Bulk DivVar Analysis'!$D$62,"Pass","Fail"),"")</f>
        <v/>
      </c>
      <c r="I428" s="338" t="str">
        <f t="shared" si="8"/>
        <v/>
      </c>
      <c r="J428" s="339"/>
      <c r="K428" s="339"/>
      <c r="L428" s="339"/>
      <c r="M428" s="339"/>
      <c r="N428" s="339"/>
      <c r="O428" s="339"/>
      <c r="P428" s="339"/>
      <c r="Q428" s="339"/>
    </row>
    <row r="429" spans="1:17" ht="13.5" customHeight="1">
      <c r="A429" s="481"/>
      <c r="B429" s="481"/>
      <c r="C429" s="481"/>
      <c r="D429" s="481"/>
      <c r="E429" s="481"/>
      <c r="F429" s="339"/>
      <c r="G429" s="340" t="str">
        <f>IF(ISNUMBER(E429),E429/'Bulk DivVar Analysis'!$C$60,"")</f>
        <v/>
      </c>
      <c r="H429" s="338" t="str">
        <f>IF(ISNUMBER(E429), IF(G429&gt;'Bulk DivVar Analysis'!$D$62,"Pass","Fail"),"")</f>
        <v/>
      </c>
      <c r="I429" s="338" t="str">
        <f t="shared" si="8"/>
        <v/>
      </c>
      <c r="J429" s="339"/>
      <c r="K429" s="339"/>
      <c r="L429" s="339"/>
      <c r="M429" s="339"/>
      <c r="N429" s="339"/>
      <c r="O429" s="339"/>
      <c r="P429" s="339"/>
      <c r="Q429" s="339"/>
    </row>
    <row r="430" spans="1:17" ht="13.5" customHeight="1">
      <c r="A430" s="481"/>
      <c r="B430" s="481"/>
      <c r="C430" s="481"/>
      <c r="D430" s="481"/>
      <c r="E430" s="481"/>
      <c r="F430" s="339"/>
      <c r="G430" s="340" t="str">
        <f>IF(ISNUMBER(E430),E430/'Bulk DivVar Analysis'!$C$60,"")</f>
        <v/>
      </c>
      <c r="H430" s="338" t="str">
        <f>IF(ISNUMBER(E430), IF(G430&gt;'Bulk DivVar Analysis'!$D$62,"Pass","Fail"),"")</f>
        <v/>
      </c>
      <c r="I430" s="338" t="str">
        <f t="shared" si="8"/>
        <v/>
      </c>
      <c r="J430" s="339"/>
      <c r="K430" s="339"/>
      <c r="L430" s="339"/>
      <c r="M430" s="339"/>
      <c r="N430" s="339"/>
      <c r="O430" s="339"/>
      <c r="P430" s="339"/>
      <c r="Q430" s="339"/>
    </row>
    <row r="431" spans="1:17" ht="13.5" customHeight="1">
      <c r="A431" s="481"/>
      <c r="B431" s="481"/>
      <c r="C431" s="481"/>
      <c r="D431" s="481"/>
      <c r="E431" s="481"/>
      <c r="F431" s="339"/>
      <c r="G431" s="340" t="str">
        <f>IF(ISNUMBER(E431),E431/'Bulk DivVar Analysis'!$C$60,"")</f>
        <v/>
      </c>
      <c r="H431" s="338" t="str">
        <f>IF(ISNUMBER(E431), IF(G431&gt;'Bulk DivVar Analysis'!$D$62,"Pass","Fail"),"")</f>
        <v/>
      </c>
      <c r="I431" s="338" t="str">
        <f t="shared" si="8"/>
        <v/>
      </c>
      <c r="J431" s="339"/>
      <c r="K431" s="339"/>
      <c r="L431" s="339"/>
      <c r="M431" s="339"/>
      <c r="N431" s="339"/>
      <c r="O431" s="339"/>
      <c r="P431" s="339"/>
      <c r="Q431" s="339"/>
    </row>
    <row r="432" spans="1:17" ht="13.5" customHeight="1">
      <c r="A432" s="481"/>
      <c r="B432" s="481"/>
      <c r="C432" s="481"/>
      <c r="D432" s="481"/>
      <c r="E432" s="481"/>
      <c r="F432" s="339"/>
      <c r="G432" s="340" t="str">
        <f>IF(ISNUMBER(E432),E432/'Bulk DivVar Analysis'!$C$60,"")</f>
        <v/>
      </c>
      <c r="H432" s="338" t="str">
        <f>IF(ISNUMBER(E432), IF(G432&gt;'Bulk DivVar Analysis'!$D$62,"Pass","Fail"),"")</f>
        <v/>
      </c>
      <c r="I432" s="338" t="str">
        <f t="shared" si="8"/>
        <v/>
      </c>
      <c r="J432" s="339"/>
      <c r="K432" s="339"/>
      <c r="L432" s="339"/>
      <c r="M432" s="339"/>
      <c r="N432" s="339"/>
      <c r="O432" s="339"/>
      <c r="P432" s="339"/>
      <c r="Q432" s="339"/>
    </row>
    <row r="433" spans="1:17" ht="13.5" customHeight="1">
      <c r="A433" s="481"/>
      <c r="B433" s="481"/>
      <c r="C433" s="481"/>
      <c r="D433" s="481"/>
      <c r="E433" s="481"/>
      <c r="F433" s="339"/>
      <c r="G433" s="340" t="str">
        <f>IF(ISNUMBER(E433),E433/'Bulk DivVar Analysis'!$C$60,"")</f>
        <v/>
      </c>
      <c r="H433" s="338" t="str">
        <f>IF(ISNUMBER(E433), IF(G433&gt;'Bulk DivVar Analysis'!$D$62,"Pass","Fail"),"")</f>
        <v/>
      </c>
      <c r="I433" s="338" t="str">
        <f t="shared" si="8"/>
        <v/>
      </c>
      <c r="J433" s="339"/>
      <c r="K433" s="339"/>
      <c r="L433" s="339"/>
      <c r="M433" s="339"/>
      <c r="N433" s="339"/>
      <c r="O433" s="339"/>
      <c r="P433" s="339"/>
      <c r="Q433" s="339"/>
    </row>
    <row r="434" spans="1:17" ht="13.5" customHeight="1">
      <c r="A434" s="481"/>
      <c r="B434" s="481"/>
      <c r="C434" s="481"/>
      <c r="D434" s="481"/>
      <c r="E434" s="481"/>
      <c r="F434" s="339"/>
      <c r="G434" s="340" t="str">
        <f>IF(ISNUMBER(E434),E434/'Bulk DivVar Analysis'!$C$60,"")</f>
        <v/>
      </c>
      <c r="H434" s="338" t="str">
        <f>IF(ISNUMBER(E434), IF(G434&gt;'Bulk DivVar Analysis'!$D$62,"Pass","Fail"),"")</f>
        <v/>
      </c>
      <c r="I434" s="338" t="str">
        <f t="shared" si="8"/>
        <v/>
      </c>
      <c r="J434" s="339"/>
      <c r="K434" s="339"/>
      <c r="L434" s="339"/>
      <c r="M434" s="339"/>
      <c r="N434" s="339"/>
      <c r="O434" s="339"/>
      <c r="P434" s="339"/>
      <c r="Q434" s="339"/>
    </row>
    <row r="435" spans="1:17" ht="13.5" customHeight="1">
      <c r="A435" s="481"/>
      <c r="B435" s="481"/>
      <c r="C435" s="481"/>
      <c r="D435" s="481"/>
      <c r="E435" s="481"/>
      <c r="F435" s="339"/>
      <c r="G435" s="340" t="str">
        <f>IF(ISNUMBER(E435),E435/'Bulk DivVar Analysis'!$C$60,"")</f>
        <v/>
      </c>
      <c r="H435" s="338" t="str">
        <f>IF(ISNUMBER(E435), IF(G435&gt;'Bulk DivVar Analysis'!$D$62,"Pass","Fail"),"")</f>
        <v/>
      </c>
      <c r="I435" s="338" t="str">
        <f t="shared" si="8"/>
        <v/>
      </c>
      <c r="J435" s="339"/>
      <c r="K435" s="339"/>
      <c r="L435" s="339"/>
      <c r="M435" s="339"/>
      <c r="N435" s="339"/>
      <c r="O435" s="339"/>
      <c r="P435" s="339"/>
      <c r="Q435" s="339"/>
    </row>
    <row r="436" spans="1:17" ht="13.5" customHeight="1">
      <c r="A436" s="481"/>
      <c r="B436" s="481"/>
      <c r="C436" s="481"/>
      <c r="D436" s="481"/>
      <c r="E436" s="481"/>
      <c r="F436" s="339"/>
      <c r="G436" s="340" t="str">
        <f>IF(ISNUMBER(E436),E436/'Bulk DivVar Analysis'!$C$60,"")</f>
        <v/>
      </c>
      <c r="H436" s="338" t="str">
        <f>IF(ISNUMBER(E436), IF(G436&gt;'Bulk DivVar Analysis'!$D$62,"Pass","Fail"),"")</f>
        <v/>
      </c>
      <c r="I436" s="338" t="str">
        <f t="shared" si="8"/>
        <v/>
      </c>
      <c r="J436" s="339"/>
      <c r="K436" s="339"/>
      <c r="L436" s="339"/>
      <c r="M436" s="339"/>
      <c r="N436" s="339"/>
      <c r="O436" s="339"/>
      <c r="P436" s="339"/>
      <c r="Q436" s="339"/>
    </row>
    <row r="437" spans="1:17" ht="13.5" customHeight="1">
      <c r="A437" s="481"/>
      <c r="B437" s="481"/>
      <c r="C437" s="481"/>
      <c r="D437" s="481"/>
      <c r="E437" s="481"/>
      <c r="F437" s="339"/>
      <c r="G437" s="340" t="str">
        <f>IF(ISNUMBER(E437),E437/'Bulk DivVar Analysis'!$C$60,"")</f>
        <v/>
      </c>
      <c r="H437" s="338" t="str">
        <f>IF(ISNUMBER(E437), IF(G437&gt;'Bulk DivVar Analysis'!$D$62,"Pass","Fail"),"")</f>
        <v/>
      </c>
      <c r="I437" s="338" t="str">
        <f t="shared" si="8"/>
        <v/>
      </c>
      <c r="J437" s="339"/>
      <c r="K437" s="339"/>
      <c r="L437" s="339"/>
      <c r="M437" s="339"/>
      <c r="N437" s="339"/>
      <c r="O437" s="339"/>
      <c r="P437" s="339"/>
      <c r="Q437" s="339"/>
    </row>
    <row r="438" spans="1:17" ht="13.5" customHeight="1">
      <c r="A438" s="481"/>
      <c r="B438" s="481"/>
      <c r="C438" s="481"/>
      <c r="D438" s="481"/>
      <c r="E438" s="481"/>
      <c r="F438" s="339"/>
      <c r="G438" s="340" t="str">
        <f>IF(ISNUMBER(E438),E438/'Bulk DivVar Analysis'!$C$60,"")</f>
        <v/>
      </c>
      <c r="H438" s="338" t="str">
        <f>IF(ISNUMBER(E438), IF(G438&gt;'Bulk DivVar Analysis'!$D$62,"Pass","Fail"),"")</f>
        <v/>
      </c>
      <c r="I438" s="338" t="str">
        <f t="shared" si="8"/>
        <v/>
      </c>
      <c r="J438" s="339"/>
      <c r="K438" s="339"/>
      <c r="L438" s="339"/>
      <c r="M438" s="339"/>
      <c r="N438" s="339"/>
      <c r="O438" s="339"/>
      <c r="P438" s="339"/>
      <c r="Q438" s="339"/>
    </row>
    <row r="439" spans="1:17" ht="13.5" customHeight="1">
      <c r="A439" s="481"/>
      <c r="B439" s="481"/>
      <c r="C439" s="481"/>
      <c r="D439" s="481"/>
      <c r="E439" s="481"/>
      <c r="F439" s="339"/>
      <c r="G439" s="340" t="str">
        <f>IF(ISNUMBER(E439),E439/'Bulk DivVar Analysis'!$C$60,"")</f>
        <v/>
      </c>
      <c r="H439" s="338" t="str">
        <f>IF(ISNUMBER(E439), IF(G439&gt;'Bulk DivVar Analysis'!$D$62,"Pass","Fail"),"")</f>
        <v/>
      </c>
      <c r="I439" s="338" t="str">
        <f t="shared" si="8"/>
        <v/>
      </c>
      <c r="J439" s="339"/>
      <c r="K439" s="339"/>
      <c r="L439" s="339"/>
      <c r="M439" s="339"/>
      <c r="N439" s="339"/>
      <c r="O439" s="339"/>
      <c r="P439" s="339"/>
      <c r="Q439" s="339"/>
    </row>
    <row r="440" spans="1:17" ht="13.5" customHeight="1">
      <c r="A440" s="481"/>
      <c r="B440" s="481"/>
      <c r="C440" s="481"/>
      <c r="D440" s="481"/>
      <c r="E440" s="481"/>
      <c r="F440" s="339"/>
      <c r="G440" s="340" t="str">
        <f>IF(ISNUMBER(E440),E440/'Bulk DivVar Analysis'!$C$60,"")</f>
        <v/>
      </c>
      <c r="H440" s="338" t="str">
        <f>IF(ISNUMBER(E440), IF(G440&gt;'Bulk DivVar Analysis'!$D$62,"Pass","Fail"),"")</f>
        <v/>
      </c>
      <c r="I440" s="338" t="str">
        <f t="shared" si="8"/>
        <v/>
      </c>
      <c r="J440" s="339"/>
      <c r="K440" s="339"/>
      <c r="L440" s="339"/>
      <c r="M440" s="339"/>
      <c r="N440" s="339"/>
      <c r="O440" s="339"/>
      <c r="P440" s="339"/>
      <c r="Q440" s="339"/>
    </row>
    <row r="441" spans="1:17" ht="13.5" customHeight="1">
      <c r="A441" s="481"/>
      <c r="B441" s="481"/>
      <c r="C441" s="481"/>
      <c r="D441" s="481"/>
      <c r="E441" s="481"/>
      <c r="F441" s="339"/>
      <c r="G441" s="340" t="str">
        <f>IF(ISNUMBER(E441),E441/'Bulk DivVar Analysis'!$C$60,"")</f>
        <v/>
      </c>
      <c r="H441" s="338" t="str">
        <f>IF(ISNUMBER(E441), IF(G441&gt;'Bulk DivVar Analysis'!$D$62,"Pass","Fail"),"")</f>
        <v/>
      </c>
      <c r="I441" s="338" t="str">
        <f t="shared" si="8"/>
        <v/>
      </c>
      <c r="J441" s="339"/>
      <c r="K441" s="339"/>
      <c r="L441" s="339"/>
      <c r="M441" s="339"/>
      <c r="N441" s="339"/>
      <c r="O441" s="339"/>
      <c r="P441" s="339"/>
      <c r="Q441" s="339"/>
    </row>
    <row r="442" spans="1:17" ht="13.5" customHeight="1">
      <c r="A442" s="481"/>
      <c r="B442" s="481"/>
      <c r="C442" s="481"/>
      <c r="D442" s="481"/>
      <c r="E442" s="481"/>
      <c r="F442" s="339"/>
      <c r="G442" s="340" t="str">
        <f>IF(ISNUMBER(E442),E442/'Bulk DivVar Analysis'!$C$60,"")</f>
        <v/>
      </c>
      <c r="H442" s="338" t="str">
        <f>IF(ISNUMBER(E442), IF(G442&gt;'Bulk DivVar Analysis'!$D$62,"Pass","Fail"),"")</f>
        <v/>
      </c>
      <c r="I442" s="338" t="str">
        <f t="shared" si="8"/>
        <v/>
      </c>
      <c r="J442" s="339"/>
      <c r="K442" s="339"/>
      <c r="L442" s="339"/>
      <c r="M442" s="339"/>
      <c r="N442" s="339"/>
      <c r="O442" s="339"/>
      <c r="P442" s="339"/>
      <c r="Q442" s="339"/>
    </row>
    <row r="443" spans="1:17" ht="13.5" customHeight="1">
      <c r="A443" s="481"/>
      <c r="B443" s="481"/>
      <c r="C443" s="481"/>
      <c r="D443" s="481"/>
      <c r="E443" s="481"/>
      <c r="F443" s="339"/>
      <c r="G443" s="340" t="str">
        <f>IF(ISNUMBER(E443),E443/'Bulk DivVar Analysis'!$C$60,"")</f>
        <v/>
      </c>
      <c r="H443" s="338" t="str">
        <f>IF(ISNUMBER(E443), IF(G443&gt;'Bulk DivVar Analysis'!$D$62,"Pass","Fail"),"")</f>
        <v/>
      </c>
      <c r="I443" s="338" t="str">
        <f t="shared" si="8"/>
        <v/>
      </c>
      <c r="J443" s="339"/>
      <c r="K443" s="339"/>
      <c r="L443" s="339"/>
      <c r="M443" s="339"/>
      <c r="N443" s="339"/>
      <c r="O443" s="339"/>
      <c r="P443" s="339"/>
      <c r="Q443" s="339"/>
    </row>
    <row r="444" spans="1:17" ht="13.5" customHeight="1">
      <c r="A444" s="481"/>
      <c r="B444" s="481"/>
      <c r="C444" s="481"/>
      <c r="D444" s="481"/>
      <c r="E444" s="481"/>
      <c r="F444" s="339"/>
      <c r="G444" s="340" t="str">
        <f>IF(ISNUMBER(E444),E444/'Bulk DivVar Analysis'!$C$60,"")</f>
        <v/>
      </c>
      <c r="H444" s="338" t="str">
        <f>IF(ISNUMBER(E444), IF(G444&gt;'Bulk DivVar Analysis'!$D$62,"Pass","Fail"),"")</f>
        <v/>
      </c>
      <c r="I444" s="338" t="str">
        <f t="shared" si="8"/>
        <v/>
      </c>
      <c r="J444" s="339"/>
      <c r="K444" s="339"/>
      <c r="L444" s="339"/>
      <c r="M444" s="339"/>
      <c r="N444" s="339"/>
      <c r="O444" s="339"/>
      <c r="P444" s="339"/>
      <c r="Q444" s="339"/>
    </row>
    <row r="445" spans="1:17" ht="13.5" customHeight="1">
      <c r="A445" s="481"/>
      <c r="B445" s="481"/>
      <c r="C445" s="481"/>
      <c r="D445" s="481"/>
      <c r="E445" s="481"/>
      <c r="F445" s="339"/>
      <c r="G445" s="340" t="str">
        <f>IF(ISNUMBER(E445),E445/'Bulk DivVar Analysis'!$C$60,"")</f>
        <v/>
      </c>
      <c r="H445" s="338" t="str">
        <f>IF(ISNUMBER(E445), IF(G445&gt;'Bulk DivVar Analysis'!$D$62,"Pass","Fail"),"")</f>
        <v/>
      </c>
      <c r="I445" s="338" t="str">
        <f t="shared" si="8"/>
        <v/>
      </c>
      <c r="J445" s="339"/>
      <c r="K445" s="339"/>
      <c r="L445" s="339"/>
      <c r="M445" s="339"/>
      <c r="N445" s="339"/>
      <c r="O445" s="339"/>
      <c r="P445" s="339"/>
      <c r="Q445" s="339"/>
    </row>
    <row r="446" spans="1:17" ht="13.5" customHeight="1">
      <c r="A446" s="481"/>
      <c r="B446" s="481"/>
      <c r="C446" s="481"/>
      <c r="D446" s="481"/>
      <c r="E446" s="481"/>
      <c r="F446" s="339"/>
      <c r="G446" s="340" t="str">
        <f>IF(ISNUMBER(E446),E446/'Bulk DivVar Analysis'!$C$60,"")</f>
        <v/>
      </c>
      <c r="H446" s="338" t="str">
        <f>IF(ISNUMBER(E446), IF(G446&gt;'Bulk DivVar Analysis'!$D$62,"Pass","Fail"),"")</f>
        <v/>
      </c>
      <c r="I446" s="338" t="str">
        <f t="shared" si="8"/>
        <v/>
      </c>
      <c r="J446" s="339"/>
      <c r="K446" s="339"/>
      <c r="L446" s="339"/>
      <c r="M446" s="339"/>
      <c r="N446" s="339"/>
      <c r="O446" s="339"/>
      <c r="P446" s="339"/>
      <c r="Q446" s="339"/>
    </row>
    <row r="447" spans="1:17" ht="13.5" customHeight="1">
      <c r="A447" s="481"/>
      <c r="B447" s="481"/>
      <c r="C447" s="481"/>
      <c r="D447" s="481"/>
      <c r="E447" s="481"/>
      <c r="F447" s="339"/>
      <c r="G447" s="340" t="str">
        <f>IF(ISNUMBER(E447),E447/'Bulk DivVar Analysis'!$C$60,"")</f>
        <v/>
      </c>
      <c r="H447" s="338" t="str">
        <f>IF(ISNUMBER(E447), IF(G447&gt;'Bulk DivVar Analysis'!$D$62,"Pass","Fail"),"")</f>
        <v/>
      </c>
      <c r="I447" s="338" t="str">
        <f t="shared" si="8"/>
        <v/>
      </c>
      <c r="J447" s="339"/>
      <c r="K447" s="339"/>
      <c r="L447" s="339"/>
      <c r="M447" s="339"/>
      <c r="N447" s="339"/>
      <c r="O447" s="339"/>
      <c r="P447" s="339"/>
      <c r="Q447" s="339"/>
    </row>
    <row r="448" spans="1:17" ht="13.5" customHeight="1">
      <c r="A448" s="481"/>
      <c r="B448" s="481"/>
      <c r="C448" s="481"/>
      <c r="D448" s="481"/>
      <c r="E448" s="481"/>
      <c r="F448" s="339"/>
      <c r="G448" s="340" t="str">
        <f>IF(ISNUMBER(E448),E448/'Bulk DivVar Analysis'!$C$60,"")</f>
        <v/>
      </c>
      <c r="H448" s="338" t="str">
        <f>IF(ISNUMBER(E448), IF(G448&gt;'Bulk DivVar Analysis'!$D$62,"Pass","Fail"),"")</f>
        <v/>
      </c>
      <c r="I448" s="338" t="str">
        <f t="shared" si="8"/>
        <v/>
      </c>
      <c r="J448" s="339"/>
      <c r="K448" s="339"/>
      <c r="L448" s="339"/>
      <c r="M448" s="339"/>
      <c r="N448" s="339"/>
      <c r="O448" s="339"/>
      <c r="P448" s="339"/>
      <c r="Q448" s="339"/>
    </row>
    <row r="449" spans="1:17" ht="13.5" customHeight="1">
      <c r="A449" s="481"/>
      <c r="B449" s="481"/>
      <c r="C449" s="481"/>
      <c r="D449" s="481"/>
      <c r="E449" s="481"/>
      <c r="F449" s="339"/>
      <c r="G449" s="340" t="str">
        <f>IF(ISNUMBER(E449),E449/'Bulk DivVar Analysis'!$C$60,"")</f>
        <v/>
      </c>
      <c r="H449" s="338" t="str">
        <f>IF(ISNUMBER(E449), IF(G449&gt;'Bulk DivVar Analysis'!$D$62,"Pass","Fail"),"")</f>
        <v/>
      </c>
      <c r="I449" s="338" t="str">
        <f t="shared" si="8"/>
        <v/>
      </c>
      <c r="J449" s="339"/>
      <c r="K449" s="339"/>
      <c r="L449" s="339"/>
      <c r="M449" s="339"/>
      <c r="N449" s="339"/>
      <c r="O449" s="339"/>
      <c r="P449" s="339"/>
      <c r="Q449" s="339"/>
    </row>
    <row r="450" spans="1:17" ht="13.5" customHeight="1">
      <c r="A450" s="481"/>
      <c r="B450" s="481"/>
      <c r="C450" s="481"/>
      <c r="D450" s="481"/>
      <c r="E450" s="481"/>
      <c r="F450" s="339"/>
      <c r="G450" s="340" t="str">
        <f>IF(ISNUMBER(E450),E450/'Bulk DivVar Analysis'!$C$60,"")</f>
        <v/>
      </c>
      <c r="H450" s="338" t="str">
        <f>IF(ISNUMBER(E450), IF(G450&gt;'Bulk DivVar Analysis'!$D$62,"Pass","Fail"),"")</f>
        <v/>
      </c>
      <c r="I450" s="338" t="str">
        <f t="shared" si="8"/>
        <v/>
      </c>
      <c r="J450" s="339"/>
      <c r="K450" s="339"/>
      <c r="L450" s="339"/>
      <c r="M450" s="339"/>
      <c r="N450" s="339"/>
      <c r="O450" s="339"/>
      <c r="P450" s="339"/>
      <c r="Q450" s="339"/>
    </row>
    <row r="451" spans="1:17" ht="13.5" customHeight="1">
      <c r="A451" s="481"/>
      <c r="B451" s="481"/>
      <c r="C451" s="481"/>
      <c r="D451" s="481"/>
      <c r="E451" s="481"/>
      <c r="F451" s="339"/>
      <c r="G451" s="340" t="str">
        <f>IF(ISNUMBER(E451),E451/'Bulk DivVar Analysis'!$C$60,"")</f>
        <v/>
      </c>
      <c r="H451" s="338" t="str">
        <f>IF(ISNUMBER(E451), IF(G451&gt;'Bulk DivVar Analysis'!$D$62,"Pass","Fail"),"")</f>
        <v/>
      </c>
      <c r="I451" s="338" t="str">
        <f t="shared" ref="I451:I514" si="9">_xlfn.TEXTJOIN("_",TRUE,B451,C451)</f>
        <v/>
      </c>
      <c r="J451" s="339"/>
      <c r="K451" s="339"/>
      <c r="L451" s="339"/>
      <c r="M451" s="339"/>
      <c r="N451" s="339"/>
      <c r="O451" s="339"/>
      <c r="P451" s="339"/>
      <c r="Q451" s="339"/>
    </row>
    <row r="452" spans="1:17" ht="13.5" customHeight="1">
      <c r="A452" s="481"/>
      <c r="B452" s="481"/>
      <c r="C452" s="481"/>
      <c r="D452" s="481"/>
      <c r="E452" s="481"/>
      <c r="F452" s="339"/>
      <c r="G452" s="340" t="str">
        <f>IF(ISNUMBER(E452),E452/'Bulk DivVar Analysis'!$C$60,"")</f>
        <v/>
      </c>
      <c r="H452" s="338" t="str">
        <f>IF(ISNUMBER(E452), IF(G452&gt;'Bulk DivVar Analysis'!$D$62,"Pass","Fail"),"")</f>
        <v/>
      </c>
      <c r="I452" s="338" t="str">
        <f t="shared" si="9"/>
        <v/>
      </c>
      <c r="J452" s="339"/>
      <c r="K452" s="339"/>
      <c r="L452" s="339"/>
      <c r="M452" s="339"/>
      <c r="N452" s="339"/>
      <c r="O452" s="339"/>
      <c r="P452" s="339"/>
      <c r="Q452" s="339"/>
    </row>
    <row r="453" spans="1:17" ht="13.5" customHeight="1">
      <c r="A453" s="481"/>
      <c r="B453" s="481"/>
      <c r="C453" s="481"/>
      <c r="D453" s="481"/>
      <c r="E453" s="481"/>
      <c r="F453" s="339"/>
      <c r="G453" s="340" t="str">
        <f>IF(ISNUMBER(E453),E453/'Bulk DivVar Analysis'!$C$60,"")</f>
        <v/>
      </c>
      <c r="H453" s="338" t="str">
        <f>IF(ISNUMBER(E453), IF(G453&gt;'Bulk DivVar Analysis'!$D$62,"Pass","Fail"),"")</f>
        <v/>
      </c>
      <c r="I453" s="338" t="str">
        <f t="shared" si="9"/>
        <v/>
      </c>
      <c r="J453" s="339"/>
      <c r="K453" s="339"/>
      <c r="L453" s="339"/>
      <c r="M453" s="339"/>
      <c r="N453" s="339"/>
      <c r="O453" s="339"/>
      <c r="P453" s="339"/>
      <c r="Q453" s="339"/>
    </row>
    <row r="454" spans="1:17" ht="13.5" customHeight="1">
      <c r="A454" s="481"/>
      <c r="B454" s="481"/>
      <c r="C454" s="481"/>
      <c r="D454" s="481"/>
      <c r="E454" s="481"/>
      <c r="F454" s="339"/>
      <c r="G454" s="340" t="str">
        <f>IF(ISNUMBER(E454),E454/'Bulk DivVar Analysis'!$C$60,"")</f>
        <v/>
      </c>
      <c r="H454" s="338" t="str">
        <f>IF(ISNUMBER(E454), IF(G454&gt;'Bulk DivVar Analysis'!$D$62,"Pass","Fail"),"")</f>
        <v/>
      </c>
      <c r="I454" s="338" t="str">
        <f t="shared" si="9"/>
        <v/>
      </c>
      <c r="J454" s="339"/>
      <c r="K454" s="339"/>
      <c r="L454" s="339"/>
      <c r="M454" s="339"/>
      <c r="N454" s="339"/>
      <c r="O454" s="339"/>
      <c r="P454" s="339"/>
      <c r="Q454" s="339"/>
    </row>
    <row r="455" spans="1:17" ht="13.5" customHeight="1">
      <c r="A455" s="481"/>
      <c r="B455" s="481"/>
      <c r="C455" s="481"/>
      <c r="D455" s="481"/>
      <c r="E455" s="481"/>
      <c r="F455" s="339"/>
      <c r="G455" s="340" t="str">
        <f>IF(ISNUMBER(E455),E455/'Bulk DivVar Analysis'!$C$60,"")</f>
        <v/>
      </c>
      <c r="H455" s="338" t="str">
        <f>IF(ISNUMBER(E455), IF(G455&gt;'Bulk DivVar Analysis'!$D$62,"Pass","Fail"),"")</f>
        <v/>
      </c>
      <c r="I455" s="338" t="str">
        <f t="shared" si="9"/>
        <v/>
      </c>
      <c r="J455" s="339"/>
      <c r="K455" s="339"/>
      <c r="L455" s="339"/>
      <c r="M455" s="339"/>
      <c r="N455" s="339"/>
      <c r="O455" s="339"/>
      <c r="P455" s="339"/>
      <c r="Q455" s="339"/>
    </row>
    <row r="456" spans="1:17" ht="13.5" customHeight="1">
      <c r="A456" s="481"/>
      <c r="B456" s="481"/>
      <c r="C456" s="481"/>
      <c r="D456" s="481"/>
      <c r="E456" s="481"/>
      <c r="F456" s="339"/>
      <c r="G456" s="340" t="str">
        <f>IF(ISNUMBER(E456),E456/'Bulk DivVar Analysis'!$C$60,"")</f>
        <v/>
      </c>
      <c r="H456" s="338" t="str">
        <f>IF(ISNUMBER(E456), IF(G456&gt;'Bulk DivVar Analysis'!$D$62,"Pass","Fail"),"")</f>
        <v/>
      </c>
      <c r="I456" s="338" t="str">
        <f t="shared" si="9"/>
        <v/>
      </c>
      <c r="J456" s="339"/>
      <c r="K456" s="339"/>
      <c r="L456" s="339"/>
      <c r="M456" s="339"/>
      <c r="N456" s="339"/>
      <c r="O456" s="339"/>
      <c r="P456" s="339"/>
      <c r="Q456" s="339"/>
    </row>
    <row r="457" spans="1:17" ht="13.5" customHeight="1">
      <c r="A457" s="481"/>
      <c r="B457" s="481"/>
      <c r="C457" s="481"/>
      <c r="D457" s="481"/>
      <c r="E457" s="481"/>
      <c r="F457" s="339"/>
      <c r="G457" s="340" t="str">
        <f>IF(ISNUMBER(E457),E457/'Bulk DivVar Analysis'!$C$60,"")</f>
        <v/>
      </c>
      <c r="H457" s="338" t="str">
        <f>IF(ISNUMBER(E457), IF(G457&gt;'Bulk DivVar Analysis'!$D$62,"Pass","Fail"),"")</f>
        <v/>
      </c>
      <c r="I457" s="338" t="str">
        <f t="shared" si="9"/>
        <v/>
      </c>
      <c r="J457" s="339"/>
      <c r="K457" s="339"/>
      <c r="L457" s="339"/>
      <c r="M457" s="339"/>
      <c r="N457" s="339"/>
      <c r="O457" s="339"/>
      <c r="P457" s="339"/>
      <c r="Q457" s="339"/>
    </row>
    <row r="458" spans="1:17" ht="13.5" customHeight="1">
      <c r="A458" s="481"/>
      <c r="B458" s="481"/>
      <c r="C458" s="481"/>
      <c r="D458" s="481"/>
      <c r="E458" s="481"/>
      <c r="F458" s="339"/>
      <c r="G458" s="340" t="str">
        <f>IF(ISNUMBER(E458),E458/'Bulk DivVar Analysis'!$C$60,"")</f>
        <v/>
      </c>
      <c r="H458" s="338" t="str">
        <f>IF(ISNUMBER(E458), IF(G458&gt;'Bulk DivVar Analysis'!$D$62,"Pass","Fail"),"")</f>
        <v/>
      </c>
      <c r="I458" s="338" t="str">
        <f t="shared" si="9"/>
        <v/>
      </c>
      <c r="J458" s="339"/>
      <c r="K458" s="339"/>
      <c r="L458" s="339"/>
      <c r="M458" s="339"/>
      <c r="N458" s="339"/>
      <c r="O458" s="339"/>
      <c r="P458" s="339"/>
      <c r="Q458" s="339"/>
    </row>
    <row r="459" spans="1:17" ht="13.5" customHeight="1">
      <c r="A459" s="481"/>
      <c r="B459" s="481"/>
      <c r="C459" s="481"/>
      <c r="D459" s="481"/>
      <c r="E459" s="481"/>
      <c r="F459" s="339"/>
      <c r="G459" s="340" t="str">
        <f>IF(ISNUMBER(E459),E459/'Bulk DivVar Analysis'!$C$60,"")</f>
        <v/>
      </c>
      <c r="H459" s="338" t="str">
        <f>IF(ISNUMBER(E459), IF(G459&gt;'Bulk DivVar Analysis'!$D$62,"Pass","Fail"),"")</f>
        <v/>
      </c>
      <c r="I459" s="338" t="str">
        <f t="shared" si="9"/>
        <v/>
      </c>
      <c r="J459" s="339"/>
      <c r="K459" s="339"/>
      <c r="L459" s="339"/>
      <c r="M459" s="339"/>
      <c r="N459" s="339"/>
      <c r="O459" s="339"/>
      <c r="P459" s="339"/>
      <c r="Q459" s="339"/>
    </row>
    <row r="460" spans="1:17" ht="13.5" customHeight="1">
      <c r="A460" s="481"/>
      <c r="B460" s="481"/>
      <c r="C460" s="481"/>
      <c r="D460" s="481"/>
      <c r="E460" s="481"/>
      <c r="F460" s="339"/>
      <c r="G460" s="340" t="str">
        <f>IF(ISNUMBER(E460),E460/'Bulk DivVar Analysis'!$C$60,"")</f>
        <v/>
      </c>
      <c r="H460" s="338" t="str">
        <f>IF(ISNUMBER(E460), IF(G460&gt;'Bulk DivVar Analysis'!$D$62,"Pass","Fail"),"")</f>
        <v/>
      </c>
      <c r="I460" s="338" t="str">
        <f t="shared" si="9"/>
        <v/>
      </c>
      <c r="J460" s="339"/>
      <c r="K460" s="339"/>
      <c r="L460" s="339"/>
      <c r="M460" s="339"/>
      <c r="N460" s="339"/>
      <c r="O460" s="339"/>
      <c r="P460" s="339"/>
      <c r="Q460" s="339"/>
    </row>
    <row r="461" spans="1:17" ht="13.5" customHeight="1">
      <c r="A461" s="481"/>
      <c r="B461" s="481"/>
      <c r="C461" s="481"/>
      <c r="D461" s="481"/>
      <c r="E461" s="481"/>
      <c r="F461" s="339"/>
      <c r="G461" s="340" t="str">
        <f>IF(ISNUMBER(E461),E461/'Bulk DivVar Analysis'!$C$60,"")</f>
        <v/>
      </c>
      <c r="H461" s="338" t="str">
        <f>IF(ISNUMBER(E461), IF(G461&gt;'Bulk DivVar Analysis'!$D$62,"Pass","Fail"),"")</f>
        <v/>
      </c>
      <c r="I461" s="338" t="str">
        <f t="shared" si="9"/>
        <v/>
      </c>
      <c r="J461" s="339"/>
      <c r="K461" s="339"/>
      <c r="L461" s="339"/>
      <c r="M461" s="339"/>
      <c r="N461" s="339"/>
      <c r="O461" s="339"/>
      <c r="P461" s="339"/>
      <c r="Q461" s="339"/>
    </row>
    <row r="462" spans="1:17" ht="13.5" customHeight="1">
      <c r="A462" s="481"/>
      <c r="B462" s="481"/>
      <c r="C462" s="481"/>
      <c r="D462" s="481"/>
      <c r="E462" s="481"/>
      <c r="F462" s="339"/>
      <c r="G462" s="340" t="str">
        <f>IF(ISNUMBER(E462),E462/'Bulk DivVar Analysis'!$C$60,"")</f>
        <v/>
      </c>
      <c r="H462" s="338" t="str">
        <f>IF(ISNUMBER(E462), IF(G462&gt;'Bulk DivVar Analysis'!$D$62,"Pass","Fail"),"")</f>
        <v/>
      </c>
      <c r="I462" s="338" t="str">
        <f t="shared" si="9"/>
        <v/>
      </c>
      <c r="J462" s="339"/>
      <c r="K462" s="339"/>
      <c r="L462" s="339"/>
      <c r="M462" s="339"/>
      <c r="N462" s="339"/>
      <c r="O462" s="339"/>
      <c r="P462" s="339"/>
      <c r="Q462" s="339"/>
    </row>
    <row r="463" spans="1:17" ht="13.5" customHeight="1">
      <c r="A463" s="481"/>
      <c r="B463" s="481"/>
      <c r="C463" s="481"/>
      <c r="D463" s="481"/>
      <c r="E463" s="481"/>
      <c r="F463" s="339"/>
      <c r="G463" s="340" t="str">
        <f>IF(ISNUMBER(E463),E463/'Bulk DivVar Analysis'!$C$60,"")</f>
        <v/>
      </c>
      <c r="H463" s="338" t="str">
        <f>IF(ISNUMBER(E463), IF(G463&gt;'Bulk DivVar Analysis'!$D$62,"Pass","Fail"),"")</f>
        <v/>
      </c>
      <c r="I463" s="338" t="str">
        <f t="shared" si="9"/>
        <v/>
      </c>
      <c r="J463" s="339"/>
      <c r="K463" s="339"/>
      <c r="L463" s="339"/>
      <c r="M463" s="339"/>
      <c r="N463" s="339"/>
      <c r="O463" s="339"/>
      <c r="P463" s="339"/>
      <c r="Q463" s="339"/>
    </row>
    <row r="464" spans="1:17" ht="13.5" customHeight="1">
      <c r="A464" s="481"/>
      <c r="B464" s="481"/>
      <c r="C464" s="481"/>
      <c r="D464" s="481"/>
      <c r="E464" s="481"/>
      <c r="F464" s="339"/>
      <c r="G464" s="340" t="str">
        <f>IF(ISNUMBER(E464),E464/'Bulk DivVar Analysis'!$C$60,"")</f>
        <v/>
      </c>
      <c r="H464" s="338" t="str">
        <f>IF(ISNUMBER(E464), IF(G464&gt;'Bulk DivVar Analysis'!$D$62,"Pass","Fail"),"")</f>
        <v/>
      </c>
      <c r="I464" s="338" t="str">
        <f t="shared" si="9"/>
        <v/>
      </c>
      <c r="J464" s="339"/>
      <c r="K464" s="339"/>
      <c r="L464" s="339"/>
      <c r="M464" s="339"/>
      <c r="N464" s="339"/>
      <c r="O464" s="339"/>
      <c r="P464" s="339"/>
      <c r="Q464" s="339"/>
    </row>
    <row r="465" spans="1:17" ht="13.5" customHeight="1">
      <c r="A465" s="481"/>
      <c r="B465" s="481"/>
      <c r="C465" s="481"/>
      <c r="D465" s="481"/>
      <c r="E465" s="481"/>
      <c r="F465" s="339"/>
      <c r="G465" s="340" t="str">
        <f>IF(ISNUMBER(E465),E465/'Bulk DivVar Analysis'!$C$60,"")</f>
        <v/>
      </c>
      <c r="H465" s="338" t="str">
        <f>IF(ISNUMBER(E465), IF(G465&gt;'Bulk DivVar Analysis'!$D$62,"Pass","Fail"),"")</f>
        <v/>
      </c>
      <c r="I465" s="338" t="str">
        <f t="shared" si="9"/>
        <v/>
      </c>
      <c r="J465" s="339"/>
      <c r="K465" s="339"/>
      <c r="L465" s="339"/>
      <c r="M465" s="339"/>
      <c r="N465" s="339"/>
      <c r="O465" s="339"/>
      <c r="P465" s="339"/>
      <c r="Q465" s="339"/>
    </row>
    <row r="466" spans="1:17" ht="13.5" customHeight="1">
      <c r="A466" s="481"/>
      <c r="B466" s="481"/>
      <c r="C466" s="481"/>
      <c r="D466" s="481"/>
      <c r="E466" s="481"/>
      <c r="F466" s="339"/>
      <c r="G466" s="340" t="str">
        <f>IF(ISNUMBER(E466),E466/'Bulk DivVar Analysis'!$C$60,"")</f>
        <v/>
      </c>
      <c r="H466" s="338" t="str">
        <f>IF(ISNUMBER(E466), IF(G466&gt;'Bulk DivVar Analysis'!$D$62,"Pass","Fail"),"")</f>
        <v/>
      </c>
      <c r="I466" s="338" t="str">
        <f t="shared" si="9"/>
        <v/>
      </c>
      <c r="J466" s="339"/>
      <c r="K466" s="339"/>
      <c r="L466" s="339"/>
      <c r="M466" s="339"/>
      <c r="N466" s="339"/>
      <c r="O466" s="339"/>
      <c r="P466" s="339"/>
      <c r="Q466" s="339"/>
    </row>
    <row r="467" spans="1:17" ht="13.5" customHeight="1">
      <c r="A467" s="481"/>
      <c r="B467" s="481"/>
      <c r="C467" s="481"/>
      <c r="D467" s="481"/>
      <c r="E467" s="481"/>
      <c r="F467" s="339"/>
      <c r="G467" s="340" t="str">
        <f>IF(ISNUMBER(E467),E467/'Bulk DivVar Analysis'!$C$60,"")</f>
        <v/>
      </c>
      <c r="H467" s="338" t="str">
        <f>IF(ISNUMBER(E467), IF(G467&gt;'Bulk DivVar Analysis'!$D$62,"Pass","Fail"),"")</f>
        <v/>
      </c>
      <c r="I467" s="338" t="str">
        <f t="shared" si="9"/>
        <v/>
      </c>
      <c r="J467" s="339"/>
      <c r="K467" s="339"/>
      <c r="L467" s="339"/>
      <c r="M467" s="339"/>
      <c r="N467" s="339"/>
      <c r="O467" s="339"/>
      <c r="P467" s="339"/>
      <c r="Q467" s="339"/>
    </row>
    <row r="468" spans="1:17" ht="13.5" customHeight="1">
      <c r="A468" s="481"/>
      <c r="B468" s="481"/>
      <c r="C468" s="481"/>
      <c r="D468" s="481"/>
      <c r="E468" s="481"/>
      <c r="F468" s="339"/>
      <c r="G468" s="340" t="str">
        <f>IF(ISNUMBER(E468),E468/'Bulk DivVar Analysis'!$C$60,"")</f>
        <v/>
      </c>
      <c r="H468" s="338" t="str">
        <f>IF(ISNUMBER(E468), IF(G468&gt;'Bulk DivVar Analysis'!$D$62,"Pass","Fail"),"")</f>
        <v/>
      </c>
      <c r="I468" s="338" t="str">
        <f t="shared" si="9"/>
        <v/>
      </c>
      <c r="J468" s="339"/>
      <c r="K468" s="339"/>
      <c r="L468" s="339"/>
      <c r="M468" s="339"/>
      <c r="N468" s="339"/>
      <c r="O468" s="339"/>
      <c r="P468" s="339"/>
      <c r="Q468" s="339"/>
    </row>
    <row r="469" spans="1:17" ht="13.5" customHeight="1">
      <c r="A469" s="481"/>
      <c r="B469" s="481"/>
      <c r="C469" s="481"/>
      <c r="D469" s="481"/>
      <c r="E469" s="481"/>
      <c r="F469" s="339"/>
      <c r="G469" s="340" t="str">
        <f>IF(ISNUMBER(E469),E469/'Bulk DivVar Analysis'!$C$60,"")</f>
        <v/>
      </c>
      <c r="H469" s="338" t="str">
        <f>IF(ISNUMBER(E469), IF(G469&gt;'Bulk DivVar Analysis'!$D$62,"Pass","Fail"),"")</f>
        <v/>
      </c>
      <c r="I469" s="338" t="str">
        <f t="shared" si="9"/>
        <v/>
      </c>
      <c r="J469" s="339"/>
      <c r="K469" s="339"/>
      <c r="L469" s="339"/>
      <c r="M469" s="339"/>
      <c r="N469" s="339"/>
      <c r="O469" s="339"/>
      <c r="P469" s="339"/>
      <c r="Q469" s="339"/>
    </row>
    <row r="470" spans="1:17" ht="13.5" customHeight="1">
      <c r="A470" s="481"/>
      <c r="B470" s="481"/>
      <c r="C470" s="481"/>
      <c r="D470" s="481"/>
      <c r="E470" s="481"/>
      <c r="F470" s="339"/>
      <c r="G470" s="340" t="str">
        <f>IF(ISNUMBER(E470),E470/'Bulk DivVar Analysis'!$C$60,"")</f>
        <v/>
      </c>
      <c r="H470" s="338" t="str">
        <f>IF(ISNUMBER(E470), IF(G470&gt;'Bulk DivVar Analysis'!$D$62,"Pass","Fail"),"")</f>
        <v/>
      </c>
      <c r="I470" s="338" t="str">
        <f t="shared" si="9"/>
        <v/>
      </c>
      <c r="J470" s="339"/>
      <c r="K470" s="339"/>
      <c r="L470" s="339"/>
      <c r="M470" s="339"/>
      <c r="N470" s="339"/>
      <c r="O470" s="339"/>
      <c r="P470" s="339"/>
      <c r="Q470" s="339"/>
    </row>
    <row r="471" spans="1:17" ht="13.5" customHeight="1">
      <c r="A471" s="481"/>
      <c r="B471" s="481"/>
      <c r="C471" s="481"/>
      <c r="D471" s="481"/>
      <c r="E471" s="481"/>
      <c r="F471" s="339"/>
      <c r="G471" s="340" t="str">
        <f>IF(ISNUMBER(E471),E471/'Bulk DivVar Analysis'!$C$60,"")</f>
        <v/>
      </c>
      <c r="H471" s="338" t="str">
        <f>IF(ISNUMBER(E471), IF(G471&gt;'Bulk DivVar Analysis'!$D$62,"Pass","Fail"),"")</f>
        <v/>
      </c>
      <c r="I471" s="338" t="str">
        <f t="shared" si="9"/>
        <v/>
      </c>
      <c r="J471" s="339"/>
      <c r="K471" s="339"/>
      <c r="L471" s="339"/>
      <c r="M471" s="339"/>
      <c r="N471" s="339"/>
      <c r="O471" s="339"/>
      <c r="P471" s="339"/>
      <c r="Q471" s="339"/>
    </row>
    <row r="472" spans="1:17" ht="13.5" customHeight="1">
      <c r="A472" s="481"/>
      <c r="B472" s="481"/>
      <c r="C472" s="481"/>
      <c r="D472" s="481"/>
      <c r="E472" s="481"/>
      <c r="F472" s="339"/>
      <c r="G472" s="340" t="str">
        <f>IF(ISNUMBER(E472),E472/'Bulk DivVar Analysis'!$C$60,"")</f>
        <v/>
      </c>
      <c r="H472" s="338" t="str">
        <f>IF(ISNUMBER(E472), IF(G472&gt;'Bulk DivVar Analysis'!$D$62,"Pass","Fail"),"")</f>
        <v/>
      </c>
      <c r="I472" s="338" t="str">
        <f t="shared" si="9"/>
        <v/>
      </c>
      <c r="J472" s="339"/>
      <c r="K472" s="339"/>
      <c r="L472" s="339"/>
      <c r="M472" s="339"/>
      <c r="N472" s="339"/>
      <c r="O472" s="339"/>
      <c r="P472" s="339"/>
      <c r="Q472" s="339"/>
    </row>
    <row r="473" spans="1:17" ht="13.5" customHeight="1">
      <c r="A473" s="481"/>
      <c r="B473" s="481"/>
      <c r="C473" s="481"/>
      <c r="D473" s="481"/>
      <c r="E473" s="481"/>
      <c r="F473" s="339"/>
      <c r="G473" s="340" t="str">
        <f>IF(ISNUMBER(E473),E473/'Bulk DivVar Analysis'!$C$60,"")</f>
        <v/>
      </c>
      <c r="H473" s="338" t="str">
        <f>IF(ISNUMBER(E473), IF(G473&gt;'Bulk DivVar Analysis'!$D$62,"Pass","Fail"),"")</f>
        <v/>
      </c>
      <c r="I473" s="338" t="str">
        <f t="shared" si="9"/>
        <v/>
      </c>
      <c r="J473" s="339"/>
      <c r="K473" s="339"/>
      <c r="L473" s="339"/>
      <c r="M473" s="339"/>
      <c r="N473" s="339"/>
      <c r="O473" s="339"/>
      <c r="P473" s="339"/>
      <c r="Q473" s="339"/>
    </row>
    <row r="474" spans="1:17" ht="13.5" customHeight="1">
      <c r="A474" s="481"/>
      <c r="B474" s="481"/>
      <c r="C474" s="481"/>
      <c r="D474" s="481"/>
      <c r="E474" s="481"/>
      <c r="F474" s="339"/>
      <c r="G474" s="340" t="str">
        <f>IF(ISNUMBER(E474),E474/'Bulk DivVar Analysis'!$C$60,"")</f>
        <v/>
      </c>
      <c r="H474" s="338" t="str">
        <f>IF(ISNUMBER(E474), IF(G474&gt;'Bulk DivVar Analysis'!$D$62,"Pass","Fail"),"")</f>
        <v/>
      </c>
      <c r="I474" s="338" t="str">
        <f t="shared" si="9"/>
        <v/>
      </c>
      <c r="J474" s="339"/>
      <c r="K474" s="339"/>
      <c r="L474" s="339"/>
      <c r="M474" s="339"/>
      <c r="N474" s="339"/>
      <c r="O474" s="339"/>
      <c r="P474" s="339"/>
      <c r="Q474" s="339"/>
    </row>
    <row r="475" spans="1:17" ht="13.5" customHeight="1">
      <c r="A475" s="481"/>
      <c r="B475" s="481"/>
      <c r="C475" s="481"/>
      <c r="D475" s="481"/>
      <c r="E475" s="481"/>
      <c r="F475" s="339"/>
      <c r="G475" s="340" t="str">
        <f>IF(ISNUMBER(E475),E475/'Bulk DivVar Analysis'!$C$60,"")</f>
        <v/>
      </c>
      <c r="H475" s="338" t="str">
        <f>IF(ISNUMBER(E475), IF(G475&gt;'Bulk DivVar Analysis'!$D$62,"Pass","Fail"),"")</f>
        <v/>
      </c>
      <c r="I475" s="338" t="str">
        <f t="shared" si="9"/>
        <v/>
      </c>
      <c r="J475" s="339"/>
      <c r="K475" s="339"/>
      <c r="L475" s="339"/>
      <c r="M475" s="339"/>
      <c r="N475" s="339"/>
      <c r="O475" s="339"/>
      <c r="P475" s="339"/>
      <c r="Q475" s="339"/>
    </row>
    <row r="476" spans="1:17" ht="13.5" customHeight="1">
      <c r="A476" s="481"/>
      <c r="B476" s="481"/>
      <c r="C476" s="481"/>
      <c r="D476" s="481"/>
      <c r="E476" s="481"/>
      <c r="F476" s="339"/>
      <c r="G476" s="340" t="str">
        <f>IF(ISNUMBER(E476),E476/'Bulk DivVar Analysis'!$C$60,"")</f>
        <v/>
      </c>
      <c r="H476" s="338" t="str">
        <f>IF(ISNUMBER(E476), IF(G476&gt;'Bulk DivVar Analysis'!$D$62,"Pass","Fail"),"")</f>
        <v/>
      </c>
      <c r="I476" s="338" t="str">
        <f t="shared" si="9"/>
        <v/>
      </c>
      <c r="J476" s="339"/>
      <c r="K476" s="339"/>
      <c r="L476" s="339"/>
      <c r="M476" s="339"/>
      <c r="N476" s="339"/>
      <c r="O476" s="339"/>
      <c r="P476" s="339"/>
      <c r="Q476" s="339"/>
    </row>
    <row r="477" spans="1:17" ht="13.5" customHeight="1">
      <c r="A477" s="481"/>
      <c r="B477" s="481"/>
      <c r="C477" s="481"/>
      <c r="D477" s="481"/>
      <c r="E477" s="481"/>
      <c r="F477" s="339"/>
      <c r="G477" s="340" t="str">
        <f>IF(ISNUMBER(E477),E477/'Bulk DivVar Analysis'!$C$60,"")</f>
        <v/>
      </c>
      <c r="H477" s="338" t="str">
        <f>IF(ISNUMBER(E477), IF(G477&gt;'Bulk DivVar Analysis'!$D$62,"Pass","Fail"),"")</f>
        <v/>
      </c>
      <c r="I477" s="338" t="str">
        <f t="shared" si="9"/>
        <v/>
      </c>
      <c r="J477" s="339"/>
      <c r="K477" s="339"/>
      <c r="L477" s="339"/>
      <c r="M477" s="339"/>
      <c r="N477" s="339"/>
      <c r="O477" s="339"/>
      <c r="P477" s="339"/>
      <c r="Q477" s="339"/>
    </row>
    <row r="478" spans="1:17" ht="13.5" customHeight="1">
      <c r="A478" s="481"/>
      <c r="B478" s="481"/>
      <c r="C478" s="481"/>
      <c r="D478" s="481"/>
      <c r="E478" s="481"/>
      <c r="F478" s="339"/>
      <c r="G478" s="340" t="str">
        <f>IF(ISNUMBER(E478),E478/'Bulk DivVar Analysis'!$C$60,"")</f>
        <v/>
      </c>
      <c r="H478" s="338" t="str">
        <f>IF(ISNUMBER(E478), IF(G478&gt;'Bulk DivVar Analysis'!$D$62,"Pass","Fail"),"")</f>
        <v/>
      </c>
      <c r="I478" s="338" t="str">
        <f t="shared" si="9"/>
        <v/>
      </c>
      <c r="J478" s="339"/>
      <c r="K478" s="339"/>
      <c r="L478" s="339"/>
      <c r="M478" s="339"/>
      <c r="N478" s="339"/>
      <c r="O478" s="339"/>
      <c r="P478" s="339"/>
      <c r="Q478" s="339"/>
    </row>
    <row r="479" spans="1:17" ht="13.5" customHeight="1">
      <c r="A479" s="481"/>
      <c r="B479" s="481"/>
      <c r="C479" s="481"/>
      <c r="D479" s="481"/>
      <c r="E479" s="481"/>
      <c r="F479" s="339"/>
      <c r="G479" s="340" t="str">
        <f>IF(ISNUMBER(E479),E479/'Bulk DivVar Analysis'!$C$60,"")</f>
        <v/>
      </c>
      <c r="H479" s="338" t="str">
        <f>IF(ISNUMBER(E479), IF(G479&gt;'Bulk DivVar Analysis'!$D$62,"Pass","Fail"),"")</f>
        <v/>
      </c>
      <c r="I479" s="338" t="str">
        <f t="shared" si="9"/>
        <v/>
      </c>
      <c r="J479" s="339"/>
      <c r="K479" s="339"/>
      <c r="L479" s="339"/>
      <c r="M479" s="339"/>
      <c r="N479" s="339"/>
      <c r="O479" s="339"/>
      <c r="P479" s="339"/>
      <c r="Q479" s="339"/>
    </row>
    <row r="480" spans="1:17" ht="13.5" customHeight="1">
      <c r="A480" s="481"/>
      <c r="B480" s="481"/>
      <c r="C480" s="481"/>
      <c r="D480" s="481"/>
      <c r="E480" s="481"/>
      <c r="F480" s="339"/>
      <c r="G480" s="340" t="str">
        <f>IF(ISNUMBER(E480),E480/'Bulk DivVar Analysis'!$C$60,"")</f>
        <v/>
      </c>
      <c r="H480" s="338" t="str">
        <f>IF(ISNUMBER(E480), IF(G480&gt;'Bulk DivVar Analysis'!$D$62,"Pass","Fail"),"")</f>
        <v/>
      </c>
      <c r="I480" s="338" t="str">
        <f t="shared" si="9"/>
        <v/>
      </c>
      <c r="J480" s="339"/>
      <c r="K480" s="339"/>
      <c r="L480" s="339"/>
      <c r="M480" s="339"/>
      <c r="N480" s="339"/>
      <c r="O480" s="339"/>
      <c r="P480" s="339"/>
      <c r="Q480" s="339"/>
    </row>
    <row r="481" spans="1:17" ht="13.5" customHeight="1">
      <c r="A481" s="481"/>
      <c r="B481" s="481"/>
      <c r="C481" s="481"/>
      <c r="D481" s="481"/>
      <c r="E481" s="481"/>
      <c r="F481" s="339"/>
      <c r="G481" s="340" t="str">
        <f>IF(ISNUMBER(E481),E481/'Bulk DivVar Analysis'!$C$60,"")</f>
        <v/>
      </c>
      <c r="H481" s="338" t="str">
        <f>IF(ISNUMBER(E481), IF(G481&gt;'Bulk DivVar Analysis'!$D$62,"Pass","Fail"),"")</f>
        <v/>
      </c>
      <c r="I481" s="338" t="str">
        <f t="shared" si="9"/>
        <v/>
      </c>
      <c r="J481" s="339"/>
      <c r="K481" s="339"/>
      <c r="L481" s="339"/>
      <c r="M481" s="339"/>
      <c r="N481" s="339"/>
      <c r="O481" s="339"/>
      <c r="P481" s="339"/>
      <c r="Q481" s="339"/>
    </row>
    <row r="482" spans="1:17" ht="13.5" customHeight="1">
      <c r="A482" s="481"/>
      <c r="B482" s="481"/>
      <c r="C482" s="481"/>
      <c r="D482" s="481"/>
      <c r="E482" s="481"/>
      <c r="F482" s="339"/>
      <c r="G482" s="340" t="str">
        <f>IF(ISNUMBER(E482),E482/'Bulk DivVar Analysis'!$C$60,"")</f>
        <v/>
      </c>
      <c r="H482" s="338" t="str">
        <f>IF(ISNUMBER(E482), IF(G482&gt;'Bulk DivVar Analysis'!$D$62,"Pass","Fail"),"")</f>
        <v/>
      </c>
      <c r="I482" s="338" t="str">
        <f t="shared" si="9"/>
        <v/>
      </c>
      <c r="J482" s="339"/>
      <c r="K482" s="339"/>
      <c r="L482" s="339"/>
      <c r="M482" s="339"/>
      <c r="N482" s="339"/>
      <c r="O482" s="339"/>
      <c r="P482" s="339"/>
      <c r="Q482" s="339"/>
    </row>
    <row r="483" spans="1:17" ht="13.5" customHeight="1">
      <c r="A483" s="481"/>
      <c r="B483" s="481"/>
      <c r="C483" s="481"/>
      <c r="D483" s="481"/>
      <c r="E483" s="481"/>
      <c r="F483" s="339"/>
      <c r="G483" s="340" t="str">
        <f>IF(ISNUMBER(E483),E483/'Bulk DivVar Analysis'!$C$60,"")</f>
        <v/>
      </c>
      <c r="H483" s="338" t="str">
        <f>IF(ISNUMBER(E483), IF(G483&gt;'Bulk DivVar Analysis'!$D$62,"Pass","Fail"),"")</f>
        <v/>
      </c>
      <c r="I483" s="338" t="str">
        <f t="shared" si="9"/>
        <v/>
      </c>
      <c r="J483" s="339"/>
      <c r="K483" s="339"/>
      <c r="L483" s="339"/>
      <c r="M483" s="339"/>
      <c r="N483" s="339"/>
      <c r="O483" s="339"/>
      <c r="P483" s="339"/>
      <c r="Q483" s="339"/>
    </row>
    <row r="484" spans="1:17" ht="13.5" customHeight="1">
      <c r="A484" s="481"/>
      <c r="B484" s="481"/>
      <c r="C484" s="481"/>
      <c r="D484" s="481"/>
      <c r="E484" s="481"/>
      <c r="F484" s="339"/>
      <c r="G484" s="340" t="str">
        <f>IF(ISNUMBER(E484),E484/'Bulk DivVar Analysis'!$C$60,"")</f>
        <v/>
      </c>
      <c r="H484" s="338" t="str">
        <f>IF(ISNUMBER(E484), IF(G484&gt;'Bulk DivVar Analysis'!$D$62,"Pass","Fail"),"")</f>
        <v/>
      </c>
      <c r="I484" s="338" t="str">
        <f t="shared" si="9"/>
        <v/>
      </c>
      <c r="J484" s="339"/>
      <c r="K484" s="339"/>
      <c r="L484" s="339"/>
      <c r="M484" s="339"/>
      <c r="N484" s="339"/>
      <c r="O484" s="339"/>
      <c r="P484" s="339"/>
      <c r="Q484" s="339"/>
    </row>
    <row r="485" spans="1:17" ht="13.5" customHeight="1">
      <c r="A485" s="481"/>
      <c r="B485" s="481"/>
      <c r="C485" s="481"/>
      <c r="D485" s="481"/>
      <c r="E485" s="481"/>
      <c r="F485" s="339"/>
      <c r="G485" s="340" t="str">
        <f>IF(ISNUMBER(E485),E485/'Bulk DivVar Analysis'!$C$60,"")</f>
        <v/>
      </c>
      <c r="H485" s="338" t="str">
        <f>IF(ISNUMBER(E485), IF(G485&gt;'Bulk DivVar Analysis'!$D$62,"Pass","Fail"),"")</f>
        <v/>
      </c>
      <c r="I485" s="338" t="str">
        <f t="shared" si="9"/>
        <v/>
      </c>
      <c r="J485" s="339"/>
      <c r="K485" s="339"/>
      <c r="L485" s="339"/>
      <c r="M485" s="339"/>
      <c r="N485" s="339"/>
      <c r="O485" s="339"/>
      <c r="P485" s="339"/>
      <c r="Q485" s="339"/>
    </row>
    <row r="486" spans="1:17" ht="13.5" customHeight="1">
      <c r="A486" s="481"/>
      <c r="B486" s="481"/>
      <c r="C486" s="481"/>
      <c r="D486" s="481"/>
      <c r="E486" s="481"/>
      <c r="F486" s="339"/>
      <c r="G486" s="340" t="str">
        <f>IF(ISNUMBER(E486),E486/'Bulk DivVar Analysis'!$C$60,"")</f>
        <v/>
      </c>
      <c r="H486" s="338" t="str">
        <f>IF(ISNUMBER(E486), IF(G486&gt;'Bulk DivVar Analysis'!$D$62,"Pass","Fail"),"")</f>
        <v/>
      </c>
      <c r="I486" s="338" t="str">
        <f t="shared" si="9"/>
        <v/>
      </c>
      <c r="J486" s="339"/>
      <c r="K486" s="339"/>
      <c r="L486" s="339"/>
      <c r="M486" s="339"/>
      <c r="N486" s="339"/>
      <c r="O486" s="339"/>
      <c r="P486" s="339"/>
      <c r="Q486" s="339"/>
    </row>
    <row r="487" spans="1:17" ht="13.5" customHeight="1">
      <c r="A487" s="481"/>
      <c r="B487" s="481"/>
      <c r="C487" s="481"/>
      <c r="D487" s="481"/>
      <c r="E487" s="481"/>
      <c r="F487" s="339"/>
      <c r="G487" s="340" t="str">
        <f>IF(ISNUMBER(E487),E487/'Bulk DivVar Analysis'!$C$60,"")</f>
        <v/>
      </c>
      <c r="H487" s="338" t="str">
        <f>IF(ISNUMBER(E487), IF(G487&gt;'Bulk DivVar Analysis'!$D$62,"Pass","Fail"),"")</f>
        <v/>
      </c>
      <c r="I487" s="338" t="str">
        <f t="shared" si="9"/>
        <v/>
      </c>
      <c r="J487" s="339"/>
      <c r="K487" s="339"/>
      <c r="L487" s="339"/>
      <c r="M487" s="339"/>
      <c r="N487" s="339"/>
      <c r="O487" s="339"/>
      <c r="P487" s="339"/>
      <c r="Q487" s="339"/>
    </row>
    <row r="488" spans="1:17" ht="13.5" customHeight="1">
      <c r="A488" s="481"/>
      <c r="B488" s="481"/>
      <c r="C488" s="481"/>
      <c r="D488" s="481"/>
      <c r="E488" s="481"/>
      <c r="F488" s="339"/>
      <c r="G488" s="340" t="str">
        <f>IF(ISNUMBER(E488),E488/'Bulk DivVar Analysis'!$C$60,"")</f>
        <v/>
      </c>
      <c r="H488" s="338" t="str">
        <f>IF(ISNUMBER(E488), IF(G488&gt;'Bulk DivVar Analysis'!$D$62,"Pass","Fail"),"")</f>
        <v/>
      </c>
      <c r="I488" s="338" t="str">
        <f t="shared" si="9"/>
        <v/>
      </c>
      <c r="J488" s="339"/>
      <c r="K488" s="339"/>
      <c r="L488" s="339"/>
      <c r="M488" s="339"/>
      <c r="N488" s="339"/>
      <c r="O488" s="339"/>
      <c r="P488" s="339"/>
      <c r="Q488" s="339"/>
    </row>
    <row r="489" spans="1:17" ht="13.5" customHeight="1">
      <c r="A489" s="481"/>
      <c r="B489" s="481"/>
      <c r="C489" s="481"/>
      <c r="D489" s="481"/>
      <c r="E489" s="481"/>
      <c r="F489" s="339"/>
      <c r="G489" s="340" t="str">
        <f>IF(ISNUMBER(E489),E489/'Bulk DivVar Analysis'!$C$60,"")</f>
        <v/>
      </c>
      <c r="H489" s="338" t="str">
        <f>IF(ISNUMBER(E489), IF(G489&gt;'Bulk DivVar Analysis'!$D$62,"Pass","Fail"),"")</f>
        <v/>
      </c>
      <c r="I489" s="338" t="str">
        <f t="shared" si="9"/>
        <v/>
      </c>
      <c r="J489" s="339"/>
      <c r="K489" s="339"/>
      <c r="L489" s="339"/>
      <c r="M489" s="339"/>
      <c r="N489" s="339"/>
      <c r="O489" s="339"/>
      <c r="P489" s="339"/>
      <c r="Q489" s="339"/>
    </row>
    <row r="490" spans="1:17" ht="13.5" customHeight="1">
      <c r="A490" s="481"/>
      <c r="B490" s="481"/>
      <c r="C490" s="481"/>
      <c r="D490" s="481"/>
      <c r="E490" s="481"/>
      <c r="F490" s="339"/>
      <c r="G490" s="340" t="str">
        <f>IF(ISNUMBER(E490),E490/'Bulk DivVar Analysis'!$C$60,"")</f>
        <v/>
      </c>
      <c r="H490" s="338" t="str">
        <f>IF(ISNUMBER(E490), IF(G490&gt;'Bulk DivVar Analysis'!$D$62,"Pass","Fail"),"")</f>
        <v/>
      </c>
      <c r="I490" s="338" t="str">
        <f t="shared" si="9"/>
        <v/>
      </c>
      <c r="J490" s="339"/>
      <c r="K490" s="339"/>
      <c r="L490" s="339"/>
      <c r="M490" s="339"/>
      <c r="N490" s="339"/>
      <c r="O490" s="339"/>
      <c r="P490" s="339"/>
      <c r="Q490" s="339"/>
    </row>
    <row r="491" spans="1:17" ht="13.5" customHeight="1">
      <c r="A491" s="481"/>
      <c r="B491" s="481"/>
      <c r="C491" s="481"/>
      <c r="D491" s="481"/>
      <c r="E491" s="481"/>
      <c r="F491" s="339"/>
      <c r="G491" s="340" t="str">
        <f>IF(ISNUMBER(E491),E491/'Bulk DivVar Analysis'!$C$60,"")</f>
        <v/>
      </c>
      <c r="H491" s="338" t="str">
        <f>IF(ISNUMBER(E491), IF(G491&gt;'Bulk DivVar Analysis'!$D$62,"Pass","Fail"),"")</f>
        <v/>
      </c>
      <c r="I491" s="338" t="str">
        <f t="shared" si="9"/>
        <v/>
      </c>
      <c r="J491" s="339"/>
      <c r="K491" s="339"/>
      <c r="L491" s="339"/>
      <c r="M491" s="339"/>
      <c r="N491" s="339"/>
      <c r="O491" s="339"/>
      <c r="P491" s="339"/>
      <c r="Q491" s="339"/>
    </row>
    <row r="492" spans="1:17" ht="13.5" customHeight="1">
      <c r="A492" s="481"/>
      <c r="B492" s="481"/>
      <c r="C492" s="481"/>
      <c r="D492" s="481"/>
      <c r="E492" s="481"/>
      <c r="F492" s="339"/>
      <c r="G492" s="340" t="str">
        <f>IF(ISNUMBER(E492),E492/'Bulk DivVar Analysis'!$C$60,"")</f>
        <v/>
      </c>
      <c r="H492" s="338" t="str">
        <f>IF(ISNUMBER(E492), IF(G492&gt;'Bulk DivVar Analysis'!$D$62,"Pass","Fail"),"")</f>
        <v/>
      </c>
      <c r="I492" s="338" t="str">
        <f t="shared" si="9"/>
        <v/>
      </c>
      <c r="J492" s="339"/>
      <c r="K492" s="339"/>
      <c r="L492" s="339"/>
      <c r="M492" s="339"/>
      <c r="N492" s="339"/>
      <c r="O492" s="339"/>
      <c r="P492" s="339"/>
      <c r="Q492" s="339"/>
    </row>
    <row r="493" spans="1:17" ht="13.5" customHeight="1">
      <c r="A493" s="481"/>
      <c r="B493" s="481"/>
      <c r="C493" s="481"/>
      <c r="D493" s="481"/>
      <c r="E493" s="481"/>
      <c r="F493" s="339"/>
      <c r="G493" s="340" t="str">
        <f>IF(ISNUMBER(E493),E493/'Bulk DivVar Analysis'!$C$60,"")</f>
        <v/>
      </c>
      <c r="H493" s="338" t="str">
        <f>IF(ISNUMBER(E493), IF(G493&gt;'Bulk DivVar Analysis'!$D$62,"Pass","Fail"),"")</f>
        <v/>
      </c>
      <c r="I493" s="338" t="str">
        <f t="shared" si="9"/>
        <v/>
      </c>
      <c r="J493" s="339"/>
      <c r="K493" s="339"/>
      <c r="L493" s="339"/>
      <c r="M493" s="339"/>
      <c r="N493" s="339"/>
      <c r="O493" s="339"/>
      <c r="P493" s="339"/>
      <c r="Q493" s="339"/>
    </row>
    <row r="494" spans="1:17" ht="13.5" customHeight="1">
      <c r="A494" s="481"/>
      <c r="B494" s="481"/>
      <c r="C494" s="481"/>
      <c r="D494" s="481"/>
      <c r="E494" s="481"/>
      <c r="F494" s="339"/>
      <c r="G494" s="340" t="str">
        <f>IF(ISNUMBER(E494),E494/'Bulk DivVar Analysis'!$C$60,"")</f>
        <v/>
      </c>
      <c r="H494" s="338" t="str">
        <f>IF(ISNUMBER(E494), IF(G494&gt;'Bulk DivVar Analysis'!$D$62,"Pass","Fail"),"")</f>
        <v/>
      </c>
      <c r="I494" s="338" t="str">
        <f t="shared" si="9"/>
        <v/>
      </c>
      <c r="J494" s="339"/>
      <c r="K494" s="339"/>
      <c r="L494" s="339"/>
      <c r="M494" s="339"/>
      <c r="N494" s="339"/>
      <c r="O494" s="339"/>
      <c r="P494" s="339"/>
      <c r="Q494" s="339"/>
    </row>
    <row r="495" spans="1:17" ht="13.5" customHeight="1">
      <c r="A495" s="481"/>
      <c r="B495" s="481"/>
      <c r="C495" s="481"/>
      <c r="D495" s="481"/>
      <c r="E495" s="481"/>
      <c r="F495" s="339"/>
      <c r="G495" s="340" t="str">
        <f>IF(ISNUMBER(E495),E495/'Bulk DivVar Analysis'!$C$60,"")</f>
        <v/>
      </c>
      <c r="H495" s="338" t="str">
        <f>IF(ISNUMBER(E495), IF(G495&gt;'Bulk DivVar Analysis'!$D$62,"Pass","Fail"),"")</f>
        <v/>
      </c>
      <c r="I495" s="338" t="str">
        <f t="shared" si="9"/>
        <v/>
      </c>
      <c r="J495" s="339"/>
      <c r="K495" s="339"/>
      <c r="L495" s="339"/>
      <c r="M495" s="339"/>
      <c r="N495" s="339"/>
      <c r="O495" s="339"/>
      <c r="P495" s="339"/>
      <c r="Q495" s="339"/>
    </row>
    <row r="496" spans="1:17" ht="13.5" customHeight="1">
      <c r="A496" s="481"/>
      <c r="B496" s="481"/>
      <c r="C496" s="481"/>
      <c r="D496" s="481"/>
      <c r="E496" s="481"/>
      <c r="F496" s="339"/>
      <c r="G496" s="340" t="str">
        <f>IF(ISNUMBER(E496),E496/'Bulk DivVar Analysis'!$C$60,"")</f>
        <v/>
      </c>
      <c r="H496" s="338" t="str">
        <f>IF(ISNUMBER(E496), IF(G496&gt;'Bulk DivVar Analysis'!$D$62,"Pass","Fail"),"")</f>
        <v/>
      </c>
      <c r="I496" s="338" t="str">
        <f t="shared" si="9"/>
        <v/>
      </c>
      <c r="J496" s="339"/>
      <c r="K496" s="339"/>
      <c r="L496" s="339"/>
      <c r="M496" s="339"/>
      <c r="N496" s="339"/>
      <c r="O496" s="339"/>
      <c r="P496" s="339"/>
      <c r="Q496" s="339"/>
    </row>
    <row r="497" spans="1:17" ht="13.5" customHeight="1">
      <c r="A497" s="481"/>
      <c r="B497" s="481"/>
      <c r="C497" s="481"/>
      <c r="D497" s="481"/>
      <c r="E497" s="481"/>
      <c r="F497" s="339"/>
      <c r="G497" s="340" t="str">
        <f>IF(ISNUMBER(E497),E497/'Bulk DivVar Analysis'!$C$60,"")</f>
        <v/>
      </c>
      <c r="H497" s="338" t="str">
        <f>IF(ISNUMBER(E497), IF(G497&gt;'Bulk DivVar Analysis'!$D$62,"Pass","Fail"),"")</f>
        <v/>
      </c>
      <c r="I497" s="338" t="str">
        <f t="shared" si="9"/>
        <v/>
      </c>
      <c r="J497" s="339"/>
      <c r="K497" s="339"/>
      <c r="L497" s="339"/>
      <c r="M497" s="339"/>
      <c r="N497" s="339"/>
      <c r="O497" s="339"/>
      <c r="P497" s="339"/>
      <c r="Q497" s="339"/>
    </row>
    <row r="498" spans="1:17" ht="13.5" customHeight="1">
      <c r="A498" s="481"/>
      <c r="B498" s="481"/>
      <c r="C498" s="481"/>
      <c r="D498" s="481"/>
      <c r="E498" s="481"/>
      <c r="F498" s="339"/>
      <c r="G498" s="340" t="str">
        <f>IF(ISNUMBER(E498),E498/'Bulk DivVar Analysis'!$C$60,"")</f>
        <v/>
      </c>
      <c r="H498" s="338" t="str">
        <f>IF(ISNUMBER(E498), IF(G498&gt;'Bulk DivVar Analysis'!$D$62,"Pass","Fail"),"")</f>
        <v/>
      </c>
      <c r="I498" s="338" t="str">
        <f t="shared" si="9"/>
        <v/>
      </c>
      <c r="J498" s="339"/>
      <c r="K498" s="339"/>
      <c r="L498" s="339"/>
      <c r="M498" s="339"/>
      <c r="N498" s="339"/>
      <c r="O498" s="339"/>
      <c r="P498" s="339"/>
      <c r="Q498" s="339"/>
    </row>
    <row r="499" spans="1:17" ht="13.5" customHeight="1">
      <c r="A499" s="481"/>
      <c r="B499" s="481"/>
      <c r="C499" s="481"/>
      <c r="D499" s="481"/>
      <c r="E499" s="481"/>
      <c r="F499" s="339"/>
      <c r="G499" s="340" t="str">
        <f>IF(ISNUMBER(E499),E499/'Bulk DivVar Analysis'!$C$60,"")</f>
        <v/>
      </c>
      <c r="H499" s="338" t="str">
        <f>IF(ISNUMBER(E499), IF(G499&gt;'Bulk DivVar Analysis'!$D$62,"Pass","Fail"),"")</f>
        <v/>
      </c>
      <c r="I499" s="338" t="str">
        <f t="shared" si="9"/>
        <v/>
      </c>
      <c r="J499" s="339"/>
      <c r="K499" s="339"/>
      <c r="L499" s="339"/>
      <c r="M499" s="339"/>
      <c r="N499" s="339"/>
      <c r="O499" s="339"/>
      <c r="P499" s="339"/>
      <c r="Q499" s="339"/>
    </row>
    <row r="500" spans="1:17" ht="13.5" customHeight="1">
      <c r="A500" s="481"/>
      <c r="B500" s="481"/>
      <c r="C500" s="481"/>
      <c r="D500" s="481"/>
      <c r="E500" s="481"/>
      <c r="F500" s="339"/>
      <c r="G500" s="340" t="str">
        <f>IF(ISNUMBER(E500),E500/'Bulk DivVar Analysis'!$C$60,"")</f>
        <v/>
      </c>
      <c r="H500" s="338" t="str">
        <f>IF(ISNUMBER(E500), IF(G500&gt;'Bulk DivVar Analysis'!$D$62,"Pass","Fail"),"")</f>
        <v/>
      </c>
      <c r="I500" s="338" t="str">
        <f t="shared" si="9"/>
        <v/>
      </c>
      <c r="J500" s="339"/>
      <c r="K500" s="339"/>
      <c r="L500" s="339"/>
      <c r="M500" s="339"/>
      <c r="N500" s="339"/>
      <c r="O500" s="339"/>
      <c r="P500" s="339"/>
      <c r="Q500" s="339"/>
    </row>
    <row r="501" spans="1:17" ht="13.5" customHeight="1">
      <c r="A501" s="481"/>
      <c r="B501" s="481"/>
      <c r="C501" s="481"/>
      <c r="D501" s="481"/>
      <c r="E501" s="481"/>
      <c r="F501" s="339"/>
      <c r="G501" s="340" t="str">
        <f>IF(ISNUMBER(E501),E501/'Bulk DivVar Analysis'!$C$60,"")</f>
        <v/>
      </c>
      <c r="H501" s="338" t="str">
        <f>IF(ISNUMBER(E501), IF(G501&gt;'Bulk DivVar Analysis'!$D$62,"Pass","Fail"),"")</f>
        <v/>
      </c>
      <c r="I501" s="338" t="str">
        <f t="shared" si="9"/>
        <v/>
      </c>
      <c r="J501" s="339"/>
      <c r="K501" s="339"/>
      <c r="L501" s="339"/>
      <c r="M501" s="339"/>
      <c r="N501" s="339"/>
      <c r="O501" s="339"/>
      <c r="P501" s="339"/>
      <c r="Q501" s="339"/>
    </row>
    <row r="502" spans="1:17" ht="13.5" customHeight="1">
      <c r="A502" s="481"/>
      <c r="B502" s="481"/>
      <c r="C502" s="481"/>
      <c r="D502" s="481"/>
      <c r="E502" s="481"/>
      <c r="F502" s="339"/>
      <c r="G502" s="340" t="str">
        <f>IF(ISNUMBER(E502),E502/'Bulk DivVar Analysis'!$C$60,"")</f>
        <v/>
      </c>
      <c r="H502" s="338" t="str">
        <f>IF(ISNUMBER(E502), IF(G502&gt;'Bulk DivVar Analysis'!$D$62,"Pass","Fail"),"")</f>
        <v/>
      </c>
      <c r="I502" s="338" t="str">
        <f t="shared" si="9"/>
        <v/>
      </c>
      <c r="J502" s="339"/>
      <c r="K502" s="339"/>
      <c r="L502" s="339"/>
      <c r="M502" s="339"/>
      <c r="N502" s="339"/>
      <c r="O502" s="339"/>
      <c r="P502" s="339"/>
      <c r="Q502" s="339"/>
    </row>
    <row r="503" spans="1:17" ht="13.5" customHeight="1">
      <c r="A503" s="481"/>
      <c r="B503" s="481"/>
      <c r="C503" s="481"/>
      <c r="D503" s="481"/>
      <c r="E503" s="481"/>
      <c r="F503" s="339"/>
      <c r="G503" s="340" t="str">
        <f>IF(ISNUMBER(E503),E503/'Bulk DivVar Analysis'!$C$60,"")</f>
        <v/>
      </c>
      <c r="H503" s="338" t="str">
        <f>IF(ISNUMBER(E503), IF(G503&gt;'Bulk DivVar Analysis'!$D$62,"Pass","Fail"),"")</f>
        <v/>
      </c>
      <c r="I503" s="338" t="str">
        <f t="shared" si="9"/>
        <v/>
      </c>
      <c r="J503" s="339"/>
      <c r="K503" s="339"/>
      <c r="L503" s="339"/>
      <c r="M503" s="339"/>
      <c r="N503" s="339"/>
      <c r="O503" s="339"/>
      <c r="P503" s="339"/>
      <c r="Q503" s="339"/>
    </row>
    <row r="504" spans="1:17" ht="13.5" customHeight="1">
      <c r="A504" s="481"/>
      <c r="B504" s="481"/>
      <c r="C504" s="481"/>
      <c r="D504" s="481"/>
      <c r="E504" s="481"/>
      <c r="F504" s="339"/>
      <c r="G504" s="340" t="str">
        <f>IF(ISNUMBER(E504),E504/'Bulk DivVar Analysis'!$C$60,"")</f>
        <v/>
      </c>
      <c r="H504" s="338" t="str">
        <f>IF(ISNUMBER(E504), IF(G504&gt;'Bulk DivVar Analysis'!$D$62,"Pass","Fail"),"")</f>
        <v/>
      </c>
      <c r="I504" s="338" t="str">
        <f t="shared" si="9"/>
        <v/>
      </c>
      <c r="J504" s="339"/>
      <c r="K504" s="339"/>
      <c r="L504" s="339"/>
      <c r="M504" s="339"/>
      <c r="N504" s="339"/>
      <c r="O504" s="339"/>
      <c r="P504" s="339"/>
      <c r="Q504" s="339"/>
    </row>
    <row r="505" spans="1:17" ht="13.5" customHeight="1">
      <c r="A505" s="481"/>
      <c r="B505" s="481"/>
      <c r="C505" s="481"/>
      <c r="D505" s="481"/>
      <c r="E505" s="481"/>
      <c r="F505" s="339"/>
      <c r="G505" s="340" t="str">
        <f>IF(ISNUMBER(E505),E505/'Bulk DivVar Analysis'!$C$60,"")</f>
        <v/>
      </c>
      <c r="H505" s="338" t="str">
        <f>IF(ISNUMBER(E505), IF(G505&gt;'Bulk DivVar Analysis'!$D$62,"Pass","Fail"),"")</f>
        <v/>
      </c>
      <c r="I505" s="338" t="str">
        <f t="shared" si="9"/>
        <v/>
      </c>
      <c r="J505" s="339"/>
      <c r="K505" s="339"/>
      <c r="L505" s="339"/>
      <c r="M505" s="339"/>
      <c r="N505" s="339"/>
      <c r="O505" s="339"/>
      <c r="P505" s="339"/>
      <c r="Q505" s="339"/>
    </row>
    <row r="506" spans="1:17" ht="13.5" customHeight="1">
      <c r="A506" s="481"/>
      <c r="B506" s="481"/>
      <c r="C506" s="481"/>
      <c r="D506" s="481"/>
      <c r="E506" s="481"/>
      <c r="F506" s="339"/>
      <c r="G506" s="340" t="str">
        <f>IF(ISNUMBER(E506),E506/'Bulk DivVar Analysis'!$C$60,"")</f>
        <v/>
      </c>
      <c r="H506" s="338" t="str">
        <f>IF(ISNUMBER(E506), IF(G506&gt;'Bulk DivVar Analysis'!$D$62,"Pass","Fail"),"")</f>
        <v/>
      </c>
      <c r="I506" s="338" t="str">
        <f t="shared" si="9"/>
        <v/>
      </c>
      <c r="J506" s="339"/>
      <c r="K506" s="339"/>
      <c r="L506" s="339"/>
      <c r="M506" s="339"/>
      <c r="N506" s="339"/>
      <c r="O506" s="339"/>
      <c r="P506" s="339"/>
      <c r="Q506" s="339"/>
    </row>
    <row r="507" spans="1:17" ht="13.5" customHeight="1">
      <c r="A507" s="481"/>
      <c r="B507" s="481"/>
      <c r="C507" s="481"/>
      <c r="D507" s="481"/>
      <c r="E507" s="481"/>
      <c r="F507" s="339"/>
      <c r="G507" s="340" t="str">
        <f>IF(ISNUMBER(E507),E507/'Bulk DivVar Analysis'!$C$60,"")</f>
        <v/>
      </c>
      <c r="H507" s="338" t="str">
        <f>IF(ISNUMBER(E507), IF(G507&gt;'Bulk DivVar Analysis'!$D$62,"Pass","Fail"),"")</f>
        <v/>
      </c>
      <c r="I507" s="338" t="str">
        <f t="shared" si="9"/>
        <v/>
      </c>
      <c r="J507" s="339"/>
      <c r="K507" s="339"/>
      <c r="L507" s="339"/>
      <c r="M507" s="339"/>
      <c r="N507" s="339"/>
      <c r="O507" s="339"/>
      <c r="P507" s="339"/>
      <c r="Q507" s="339"/>
    </row>
    <row r="508" spans="1:17" ht="13.5" customHeight="1">
      <c r="A508" s="481"/>
      <c r="B508" s="481"/>
      <c r="C508" s="481"/>
      <c r="D508" s="481"/>
      <c r="E508" s="481"/>
      <c r="F508" s="339"/>
      <c r="G508" s="340" t="str">
        <f>IF(ISNUMBER(E508),E508/'Bulk DivVar Analysis'!$C$60,"")</f>
        <v/>
      </c>
      <c r="H508" s="338" t="str">
        <f>IF(ISNUMBER(E508), IF(G508&gt;'Bulk DivVar Analysis'!$D$62,"Pass","Fail"),"")</f>
        <v/>
      </c>
      <c r="I508" s="338" t="str">
        <f t="shared" si="9"/>
        <v/>
      </c>
      <c r="J508" s="339"/>
      <c r="K508" s="339"/>
      <c r="L508" s="339"/>
      <c r="M508" s="339"/>
      <c r="N508" s="339"/>
      <c r="O508" s="339"/>
      <c r="P508" s="339"/>
      <c r="Q508" s="339"/>
    </row>
    <row r="509" spans="1:17" ht="13.5" customHeight="1">
      <c r="A509" s="481"/>
      <c r="B509" s="481"/>
      <c r="C509" s="481"/>
      <c r="D509" s="481"/>
      <c r="E509" s="481"/>
      <c r="F509" s="339"/>
      <c r="G509" s="340" t="str">
        <f>IF(ISNUMBER(E509),E509/'Bulk DivVar Analysis'!$C$60,"")</f>
        <v/>
      </c>
      <c r="H509" s="338" t="str">
        <f>IF(ISNUMBER(E509), IF(G509&gt;'Bulk DivVar Analysis'!$D$62,"Pass","Fail"),"")</f>
        <v/>
      </c>
      <c r="I509" s="338" t="str">
        <f t="shared" si="9"/>
        <v/>
      </c>
      <c r="J509" s="339"/>
      <c r="K509" s="339"/>
      <c r="L509" s="339"/>
      <c r="M509" s="339"/>
      <c r="N509" s="339"/>
      <c r="O509" s="339"/>
      <c r="P509" s="339"/>
      <c r="Q509" s="339"/>
    </row>
    <row r="510" spans="1:17" ht="13.5" customHeight="1">
      <c r="A510" s="481"/>
      <c r="B510" s="481"/>
      <c r="C510" s="481"/>
      <c r="D510" s="481"/>
      <c r="E510" s="481"/>
      <c r="F510" s="339"/>
      <c r="G510" s="340" t="str">
        <f>IF(ISNUMBER(E510),E510/'Bulk DivVar Analysis'!$C$60,"")</f>
        <v/>
      </c>
      <c r="H510" s="338" t="str">
        <f>IF(ISNUMBER(E510), IF(G510&gt;'Bulk DivVar Analysis'!$D$62,"Pass","Fail"),"")</f>
        <v/>
      </c>
      <c r="I510" s="338" t="str">
        <f t="shared" si="9"/>
        <v/>
      </c>
      <c r="J510" s="339"/>
      <c r="K510" s="339"/>
      <c r="L510" s="339"/>
      <c r="M510" s="339"/>
      <c r="N510" s="339"/>
      <c r="O510" s="339"/>
      <c r="P510" s="339"/>
      <c r="Q510" s="339"/>
    </row>
    <row r="511" spans="1:17" ht="13.5" customHeight="1">
      <c r="A511" s="481"/>
      <c r="B511" s="481"/>
      <c r="C511" s="481"/>
      <c r="D511" s="481"/>
      <c r="E511" s="481"/>
      <c r="F511" s="339"/>
      <c r="G511" s="340" t="str">
        <f>IF(ISNUMBER(E511),E511/'Bulk DivVar Analysis'!$C$60,"")</f>
        <v/>
      </c>
      <c r="H511" s="338" t="str">
        <f>IF(ISNUMBER(E511), IF(G511&gt;'Bulk DivVar Analysis'!$D$62,"Pass","Fail"),"")</f>
        <v/>
      </c>
      <c r="I511" s="338" t="str">
        <f t="shared" si="9"/>
        <v/>
      </c>
      <c r="J511" s="339"/>
      <c r="K511" s="339"/>
      <c r="L511" s="339"/>
      <c r="M511" s="339"/>
      <c r="N511" s="339"/>
      <c r="O511" s="339"/>
      <c r="P511" s="339"/>
      <c r="Q511" s="339"/>
    </row>
    <row r="512" spans="1:17" ht="13.5" customHeight="1">
      <c r="A512" s="481"/>
      <c r="B512" s="481"/>
      <c r="C512" s="481"/>
      <c r="D512" s="481"/>
      <c r="E512" s="481"/>
      <c r="F512" s="339"/>
      <c r="G512" s="340" t="str">
        <f>IF(ISNUMBER(E512),E512/'Bulk DivVar Analysis'!$C$60,"")</f>
        <v/>
      </c>
      <c r="H512" s="338" t="str">
        <f>IF(ISNUMBER(E512), IF(G512&gt;'Bulk DivVar Analysis'!$D$62,"Pass","Fail"),"")</f>
        <v/>
      </c>
      <c r="I512" s="338" t="str">
        <f t="shared" si="9"/>
        <v/>
      </c>
      <c r="J512" s="339"/>
      <c r="K512" s="339"/>
      <c r="L512" s="339"/>
      <c r="M512" s="339"/>
      <c r="N512" s="339"/>
      <c r="O512" s="339"/>
      <c r="P512" s="339"/>
      <c r="Q512" s="339"/>
    </row>
    <row r="513" spans="1:17" ht="13.5" customHeight="1">
      <c r="A513" s="481"/>
      <c r="B513" s="481"/>
      <c r="C513" s="481"/>
      <c r="D513" s="481"/>
      <c r="E513" s="481"/>
      <c r="F513" s="339"/>
      <c r="G513" s="340" t="str">
        <f>IF(ISNUMBER(E513),E513/'Bulk DivVar Analysis'!$C$60,"")</f>
        <v/>
      </c>
      <c r="H513" s="338" t="str">
        <f>IF(ISNUMBER(E513), IF(G513&gt;'Bulk DivVar Analysis'!$D$62,"Pass","Fail"),"")</f>
        <v/>
      </c>
      <c r="I513" s="338" t="str">
        <f t="shared" si="9"/>
        <v/>
      </c>
      <c r="J513" s="339"/>
      <c r="K513" s="339"/>
      <c r="L513" s="339"/>
      <c r="M513" s="339"/>
      <c r="N513" s="339"/>
      <c r="O513" s="339"/>
      <c r="P513" s="339"/>
      <c r="Q513" s="339"/>
    </row>
    <row r="514" spans="1:17" ht="13.5" customHeight="1">
      <c r="A514" s="481"/>
      <c r="B514" s="481"/>
      <c r="C514" s="481"/>
      <c r="D514" s="481"/>
      <c r="E514" s="481"/>
      <c r="F514" s="339"/>
      <c r="G514" s="340" t="str">
        <f>IF(ISNUMBER(E514),E514/'Bulk DivVar Analysis'!$C$60,"")</f>
        <v/>
      </c>
      <c r="H514" s="338" t="str">
        <f>IF(ISNUMBER(E514), IF(G514&gt;'Bulk DivVar Analysis'!$D$62,"Pass","Fail"),"")</f>
        <v/>
      </c>
      <c r="I514" s="338" t="str">
        <f t="shared" si="9"/>
        <v/>
      </c>
      <c r="J514" s="339"/>
      <c r="K514" s="339"/>
      <c r="L514" s="339"/>
      <c r="M514" s="339"/>
      <c r="N514" s="339"/>
      <c r="O514" s="339"/>
      <c r="P514" s="339"/>
      <c r="Q514" s="339"/>
    </row>
    <row r="515" spans="1:17" ht="13.5" customHeight="1">
      <c r="A515" s="481"/>
      <c r="B515" s="481"/>
      <c r="C515" s="481"/>
      <c r="D515" s="481"/>
      <c r="E515" s="481"/>
      <c r="F515" s="339"/>
      <c r="G515" s="340" t="str">
        <f>IF(ISNUMBER(E515),E515/'Bulk DivVar Analysis'!$C$60,"")</f>
        <v/>
      </c>
      <c r="H515" s="338" t="str">
        <f>IF(ISNUMBER(E515), IF(G515&gt;'Bulk DivVar Analysis'!$D$62,"Pass","Fail"),"")</f>
        <v/>
      </c>
      <c r="I515" s="338" t="str">
        <f t="shared" ref="I515:I578" si="10">_xlfn.TEXTJOIN("_",TRUE,B515,C515)</f>
        <v/>
      </c>
      <c r="J515" s="339"/>
      <c r="K515" s="339"/>
      <c r="L515" s="339"/>
      <c r="M515" s="339"/>
      <c r="N515" s="339"/>
      <c r="O515" s="339"/>
      <c r="P515" s="339"/>
      <c r="Q515" s="339"/>
    </row>
    <row r="516" spans="1:17" ht="13.5" customHeight="1">
      <c r="A516" s="481"/>
      <c r="B516" s="481"/>
      <c r="C516" s="481"/>
      <c r="D516" s="481"/>
      <c r="E516" s="481"/>
      <c r="F516" s="339"/>
      <c r="G516" s="340" t="str">
        <f>IF(ISNUMBER(E516),E516/'Bulk DivVar Analysis'!$C$60,"")</f>
        <v/>
      </c>
      <c r="H516" s="338" t="str">
        <f>IF(ISNUMBER(E516), IF(G516&gt;'Bulk DivVar Analysis'!$D$62,"Pass","Fail"),"")</f>
        <v/>
      </c>
      <c r="I516" s="338" t="str">
        <f t="shared" si="10"/>
        <v/>
      </c>
      <c r="J516" s="339"/>
      <c r="K516" s="339"/>
      <c r="L516" s="339"/>
      <c r="M516" s="339"/>
      <c r="N516" s="339"/>
      <c r="O516" s="339"/>
      <c r="P516" s="339"/>
      <c r="Q516" s="339"/>
    </row>
    <row r="517" spans="1:17" ht="13.5" customHeight="1">
      <c r="A517" s="481"/>
      <c r="B517" s="481"/>
      <c r="C517" s="481"/>
      <c r="D517" s="481"/>
      <c r="E517" s="481"/>
      <c r="F517" s="339"/>
      <c r="G517" s="340" t="str">
        <f>IF(ISNUMBER(E517),E517/'Bulk DivVar Analysis'!$C$60,"")</f>
        <v/>
      </c>
      <c r="H517" s="338" t="str">
        <f>IF(ISNUMBER(E517), IF(G517&gt;'Bulk DivVar Analysis'!$D$62,"Pass","Fail"),"")</f>
        <v/>
      </c>
      <c r="I517" s="338" t="str">
        <f t="shared" si="10"/>
        <v/>
      </c>
      <c r="J517" s="339"/>
      <c r="K517" s="339"/>
      <c r="L517" s="339"/>
      <c r="M517" s="339"/>
      <c r="N517" s="339"/>
      <c r="O517" s="339"/>
      <c r="P517" s="339"/>
      <c r="Q517" s="339"/>
    </row>
    <row r="518" spans="1:17" ht="13.5" customHeight="1">
      <c r="A518" s="481"/>
      <c r="B518" s="481"/>
      <c r="C518" s="481"/>
      <c r="D518" s="481"/>
      <c r="E518" s="481"/>
      <c r="F518" s="339"/>
      <c r="G518" s="340" t="str">
        <f>IF(ISNUMBER(E518),E518/'Bulk DivVar Analysis'!$C$60,"")</f>
        <v/>
      </c>
      <c r="H518" s="338" t="str">
        <f>IF(ISNUMBER(E518), IF(G518&gt;'Bulk DivVar Analysis'!$D$62,"Pass","Fail"),"")</f>
        <v/>
      </c>
      <c r="I518" s="338" t="str">
        <f t="shared" si="10"/>
        <v/>
      </c>
      <c r="J518" s="339"/>
      <c r="K518" s="339"/>
      <c r="L518" s="339"/>
      <c r="M518" s="339"/>
      <c r="N518" s="339"/>
      <c r="O518" s="339"/>
      <c r="P518" s="339"/>
      <c r="Q518" s="339"/>
    </row>
    <row r="519" spans="1:17" ht="13.5" customHeight="1">
      <c r="A519" s="481"/>
      <c r="B519" s="481"/>
      <c r="C519" s="481"/>
      <c r="D519" s="481"/>
      <c r="E519" s="481"/>
      <c r="F519" s="339"/>
      <c r="G519" s="340" t="str">
        <f>IF(ISNUMBER(E519),E519/'Bulk DivVar Analysis'!$C$60,"")</f>
        <v/>
      </c>
      <c r="H519" s="338" t="str">
        <f>IF(ISNUMBER(E519), IF(G519&gt;'Bulk DivVar Analysis'!$D$62,"Pass","Fail"),"")</f>
        <v/>
      </c>
      <c r="I519" s="338" t="str">
        <f t="shared" si="10"/>
        <v/>
      </c>
      <c r="J519" s="339"/>
      <c r="K519" s="339"/>
      <c r="L519" s="339"/>
      <c r="M519" s="339"/>
      <c r="N519" s="339"/>
      <c r="O519" s="339"/>
      <c r="P519" s="339"/>
      <c r="Q519" s="339"/>
    </row>
    <row r="520" spans="1:17" ht="13.5" customHeight="1">
      <c r="A520" s="481"/>
      <c r="B520" s="481"/>
      <c r="C520" s="481"/>
      <c r="D520" s="481"/>
      <c r="E520" s="481"/>
      <c r="F520" s="339"/>
      <c r="G520" s="340" t="str">
        <f>IF(ISNUMBER(E520),E520/'Bulk DivVar Analysis'!$C$60,"")</f>
        <v/>
      </c>
      <c r="H520" s="338" t="str">
        <f>IF(ISNUMBER(E520), IF(G520&gt;'Bulk DivVar Analysis'!$D$62,"Pass","Fail"),"")</f>
        <v/>
      </c>
      <c r="I520" s="338" t="str">
        <f t="shared" si="10"/>
        <v/>
      </c>
      <c r="J520" s="339"/>
      <c r="K520" s="339"/>
      <c r="L520" s="339"/>
      <c r="M520" s="339"/>
      <c r="N520" s="339"/>
      <c r="O520" s="339"/>
      <c r="P520" s="339"/>
      <c r="Q520" s="339"/>
    </row>
    <row r="521" spans="1:17" ht="13.5" customHeight="1">
      <c r="A521" s="481"/>
      <c r="B521" s="481"/>
      <c r="C521" s="481"/>
      <c r="D521" s="481"/>
      <c r="E521" s="481"/>
      <c r="F521" s="339"/>
      <c r="G521" s="340" t="str">
        <f>IF(ISNUMBER(E521),E521/'Bulk DivVar Analysis'!$C$60,"")</f>
        <v/>
      </c>
      <c r="H521" s="338" t="str">
        <f>IF(ISNUMBER(E521), IF(G521&gt;'Bulk DivVar Analysis'!$D$62,"Pass","Fail"),"")</f>
        <v/>
      </c>
      <c r="I521" s="338" t="str">
        <f t="shared" si="10"/>
        <v/>
      </c>
      <c r="J521" s="339"/>
      <c r="K521" s="339"/>
      <c r="L521" s="339"/>
      <c r="M521" s="339"/>
      <c r="N521" s="339"/>
      <c r="O521" s="339"/>
      <c r="P521" s="339"/>
      <c r="Q521" s="339"/>
    </row>
    <row r="522" spans="1:17" ht="13.5" customHeight="1">
      <c r="A522" s="481"/>
      <c r="B522" s="481"/>
      <c r="C522" s="481"/>
      <c r="D522" s="481"/>
      <c r="E522" s="481"/>
      <c r="F522" s="339"/>
      <c r="G522" s="340" t="str">
        <f>IF(ISNUMBER(E522),E522/'Bulk DivVar Analysis'!$C$60,"")</f>
        <v/>
      </c>
      <c r="H522" s="338" t="str">
        <f>IF(ISNUMBER(E522), IF(G522&gt;'Bulk DivVar Analysis'!$D$62,"Pass","Fail"),"")</f>
        <v/>
      </c>
      <c r="I522" s="338" t="str">
        <f t="shared" si="10"/>
        <v/>
      </c>
      <c r="J522" s="339"/>
      <c r="K522" s="339"/>
      <c r="L522" s="339"/>
      <c r="M522" s="339"/>
      <c r="N522" s="339"/>
      <c r="O522" s="339"/>
      <c r="P522" s="339"/>
      <c r="Q522" s="339"/>
    </row>
    <row r="523" spans="1:17" ht="13.5" customHeight="1">
      <c r="A523" s="481"/>
      <c r="B523" s="481"/>
      <c r="C523" s="481"/>
      <c r="D523" s="481"/>
      <c r="E523" s="481"/>
      <c r="F523" s="339"/>
      <c r="G523" s="340" t="str">
        <f>IF(ISNUMBER(E523),E523/'Bulk DivVar Analysis'!$C$60,"")</f>
        <v/>
      </c>
      <c r="H523" s="338" t="str">
        <f>IF(ISNUMBER(E523), IF(G523&gt;'Bulk DivVar Analysis'!$D$62,"Pass","Fail"),"")</f>
        <v/>
      </c>
      <c r="I523" s="338" t="str">
        <f t="shared" si="10"/>
        <v/>
      </c>
      <c r="J523" s="339"/>
      <c r="K523" s="339"/>
      <c r="L523" s="339"/>
      <c r="M523" s="339"/>
      <c r="N523" s="339"/>
      <c r="O523" s="339"/>
      <c r="P523" s="339"/>
      <c r="Q523" s="339"/>
    </row>
    <row r="524" spans="1:17" ht="13.5" customHeight="1">
      <c r="A524" s="481"/>
      <c r="B524" s="481"/>
      <c r="C524" s="481"/>
      <c r="D524" s="481"/>
      <c r="E524" s="481"/>
      <c r="F524" s="339"/>
      <c r="G524" s="340" t="str">
        <f>IF(ISNUMBER(E524),E524/'Bulk DivVar Analysis'!$C$60,"")</f>
        <v/>
      </c>
      <c r="H524" s="338" t="str">
        <f>IF(ISNUMBER(E524), IF(G524&gt;'Bulk DivVar Analysis'!$D$62,"Pass","Fail"),"")</f>
        <v/>
      </c>
      <c r="I524" s="338" t="str">
        <f t="shared" si="10"/>
        <v/>
      </c>
      <c r="J524" s="339"/>
      <c r="K524" s="339"/>
      <c r="L524" s="339"/>
      <c r="M524" s="339"/>
      <c r="N524" s="339"/>
      <c r="O524" s="339"/>
      <c r="P524" s="339"/>
      <c r="Q524" s="339"/>
    </row>
    <row r="525" spans="1:17" ht="13.5" customHeight="1">
      <c r="A525" s="481"/>
      <c r="B525" s="481"/>
      <c r="C525" s="481"/>
      <c r="D525" s="481"/>
      <c r="E525" s="481"/>
      <c r="F525" s="339"/>
      <c r="G525" s="340" t="str">
        <f>IF(ISNUMBER(E525),E525/'Bulk DivVar Analysis'!$C$60,"")</f>
        <v/>
      </c>
      <c r="H525" s="338" t="str">
        <f>IF(ISNUMBER(E525), IF(G525&gt;'Bulk DivVar Analysis'!$D$62,"Pass","Fail"),"")</f>
        <v/>
      </c>
      <c r="I525" s="338" t="str">
        <f t="shared" si="10"/>
        <v/>
      </c>
      <c r="J525" s="339"/>
      <c r="K525" s="339"/>
      <c r="L525" s="339"/>
      <c r="M525" s="339"/>
      <c r="N525" s="339"/>
      <c r="O525" s="339"/>
      <c r="P525" s="339"/>
      <c r="Q525" s="339"/>
    </row>
    <row r="526" spans="1:17" ht="13.5" customHeight="1">
      <c r="A526" s="481"/>
      <c r="B526" s="481"/>
      <c r="C526" s="481"/>
      <c r="D526" s="481"/>
      <c r="E526" s="481"/>
      <c r="F526" s="339"/>
      <c r="G526" s="340" t="str">
        <f>IF(ISNUMBER(E526),E526/'Bulk DivVar Analysis'!$C$60,"")</f>
        <v/>
      </c>
      <c r="H526" s="338" t="str">
        <f>IF(ISNUMBER(E526), IF(G526&gt;'Bulk DivVar Analysis'!$D$62,"Pass","Fail"),"")</f>
        <v/>
      </c>
      <c r="I526" s="338" t="str">
        <f t="shared" si="10"/>
        <v/>
      </c>
      <c r="J526" s="339"/>
      <c r="K526" s="339"/>
      <c r="L526" s="339"/>
      <c r="M526" s="339"/>
      <c r="N526" s="339"/>
      <c r="O526" s="339"/>
      <c r="P526" s="339"/>
      <c r="Q526" s="339"/>
    </row>
    <row r="527" spans="1:17" ht="13.5" customHeight="1">
      <c r="A527" s="481"/>
      <c r="B527" s="481"/>
      <c r="C527" s="481"/>
      <c r="D527" s="481"/>
      <c r="E527" s="481"/>
      <c r="F527" s="339"/>
      <c r="G527" s="340" t="str">
        <f>IF(ISNUMBER(E527),E527/'Bulk DivVar Analysis'!$C$60,"")</f>
        <v/>
      </c>
      <c r="H527" s="338" t="str">
        <f>IF(ISNUMBER(E527), IF(G527&gt;'Bulk DivVar Analysis'!$D$62,"Pass","Fail"),"")</f>
        <v/>
      </c>
      <c r="I527" s="338" t="str">
        <f t="shared" si="10"/>
        <v/>
      </c>
      <c r="J527" s="339"/>
      <c r="K527" s="339"/>
      <c r="L527" s="339"/>
      <c r="M527" s="339"/>
      <c r="N527" s="339"/>
      <c r="O527" s="339"/>
      <c r="P527" s="339"/>
      <c r="Q527" s="339"/>
    </row>
    <row r="528" spans="1:17" ht="13.5" customHeight="1">
      <c r="A528" s="481"/>
      <c r="B528" s="481"/>
      <c r="C528" s="481"/>
      <c r="D528" s="481"/>
      <c r="E528" s="481"/>
      <c r="F528" s="339"/>
      <c r="G528" s="340" t="str">
        <f>IF(ISNUMBER(E528),E528/'Bulk DivVar Analysis'!$C$60,"")</f>
        <v/>
      </c>
      <c r="H528" s="338" t="str">
        <f>IF(ISNUMBER(E528), IF(G528&gt;'Bulk DivVar Analysis'!$D$62,"Pass","Fail"),"")</f>
        <v/>
      </c>
      <c r="I528" s="338" t="str">
        <f t="shared" si="10"/>
        <v/>
      </c>
      <c r="J528" s="339"/>
      <c r="K528" s="339"/>
      <c r="L528" s="339"/>
      <c r="M528" s="339"/>
      <c r="N528" s="339"/>
      <c r="O528" s="339"/>
      <c r="P528" s="339"/>
      <c r="Q528" s="339"/>
    </row>
    <row r="529" spans="1:17" ht="13.5" customHeight="1">
      <c r="A529" s="481"/>
      <c r="B529" s="481"/>
      <c r="C529" s="481"/>
      <c r="D529" s="481"/>
      <c r="E529" s="481"/>
      <c r="F529" s="339"/>
      <c r="G529" s="340" t="str">
        <f>IF(ISNUMBER(E529),E529/'Bulk DivVar Analysis'!$C$60,"")</f>
        <v/>
      </c>
      <c r="H529" s="338" t="str">
        <f>IF(ISNUMBER(E529), IF(G529&gt;'Bulk DivVar Analysis'!$D$62,"Pass","Fail"),"")</f>
        <v/>
      </c>
      <c r="I529" s="338" t="str">
        <f t="shared" si="10"/>
        <v/>
      </c>
      <c r="J529" s="339"/>
      <c r="K529" s="339"/>
      <c r="L529" s="339"/>
      <c r="M529" s="339"/>
      <c r="N529" s="339"/>
      <c r="O529" s="339"/>
      <c r="P529" s="339"/>
      <c r="Q529" s="339"/>
    </row>
    <row r="530" spans="1:17" ht="13.5" customHeight="1">
      <c r="A530" s="481"/>
      <c r="B530" s="481"/>
      <c r="C530" s="481"/>
      <c r="D530" s="481"/>
      <c r="E530" s="481"/>
      <c r="F530" s="339"/>
      <c r="G530" s="340" t="str">
        <f>IF(ISNUMBER(E530),E530/'Bulk DivVar Analysis'!$C$60,"")</f>
        <v/>
      </c>
      <c r="H530" s="338" t="str">
        <f>IF(ISNUMBER(E530), IF(G530&gt;'Bulk DivVar Analysis'!$D$62,"Pass","Fail"),"")</f>
        <v/>
      </c>
      <c r="I530" s="338" t="str">
        <f t="shared" si="10"/>
        <v/>
      </c>
      <c r="J530" s="339"/>
      <c r="K530" s="339"/>
      <c r="L530" s="339"/>
      <c r="M530" s="339"/>
      <c r="N530" s="339"/>
      <c r="O530" s="339"/>
      <c r="P530" s="339"/>
      <c r="Q530" s="339"/>
    </row>
    <row r="531" spans="1:17" ht="13.5" customHeight="1">
      <c r="A531" s="481"/>
      <c r="B531" s="481"/>
      <c r="C531" s="481"/>
      <c r="D531" s="481"/>
      <c r="E531" s="481"/>
      <c r="F531" s="339"/>
      <c r="G531" s="340" t="str">
        <f>IF(ISNUMBER(E531),E531/'Bulk DivVar Analysis'!$C$60,"")</f>
        <v/>
      </c>
      <c r="H531" s="338" t="str">
        <f>IF(ISNUMBER(E531), IF(G531&gt;'Bulk DivVar Analysis'!$D$62,"Pass","Fail"),"")</f>
        <v/>
      </c>
      <c r="I531" s="338" t="str">
        <f t="shared" si="10"/>
        <v/>
      </c>
      <c r="J531" s="339"/>
      <c r="K531" s="339"/>
      <c r="L531" s="339"/>
      <c r="M531" s="339"/>
      <c r="N531" s="339"/>
      <c r="O531" s="339"/>
      <c r="P531" s="339"/>
      <c r="Q531" s="339"/>
    </row>
    <row r="532" spans="1:17" ht="13.5" customHeight="1">
      <c r="A532" s="481"/>
      <c r="B532" s="481"/>
      <c r="C532" s="481"/>
      <c r="D532" s="481"/>
      <c r="E532" s="481"/>
      <c r="F532" s="339"/>
      <c r="G532" s="340" t="str">
        <f>IF(ISNUMBER(E532),E532/'Bulk DivVar Analysis'!$C$60,"")</f>
        <v/>
      </c>
      <c r="H532" s="338" t="str">
        <f>IF(ISNUMBER(E532), IF(G532&gt;'Bulk DivVar Analysis'!$D$62,"Pass","Fail"),"")</f>
        <v/>
      </c>
      <c r="I532" s="338" t="str">
        <f t="shared" si="10"/>
        <v/>
      </c>
      <c r="J532" s="339"/>
      <c r="K532" s="339"/>
      <c r="L532" s="339"/>
      <c r="M532" s="339"/>
      <c r="N532" s="339"/>
      <c r="O532" s="339"/>
      <c r="P532" s="339"/>
      <c r="Q532" s="339"/>
    </row>
    <row r="533" spans="1:17" ht="13.5" customHeight="1">
      <c r="A533" s="481"/>
      <c r="B533" s="481"/>
      <c r="C533" s="481"/>
      <c r="D533" s="481"/>
      <c r="E533" s="481"/>
      <c r="F533" s="339"/>
      <c r="G533" s="340" t="str">
        <f>IF(ISNUMBER(E533),E533/'Bulk DivVar Analysis'!$C$60,"")</f>
        <v/>
      </c>
      <c r="H533" s="338" t="str">
        <f>IF(ISNUMBER(E533), IF(G533&gt;'Bulk DivVar Analysis'!$D$62,"Pass","Fail"),"")</f>
        <v/>
      </c>
      <c r="I533" s="338" t="str">
        <f t="shared" si="10"/>
        <v/>
      </c>
      <c r="J533" s="339"/>
      <c r="K533" s="339"/>
      <c r="L533" s="339"/>
      <c r="M533" s="339"/>
      <c r="N533" s="339"/>
      <c r="O533" s="339"/>
      <c r="P533" s="339"/>
      <c r="Q533" s="339"/>
    </row>
    <row r="534" spans="1:17" ht="13.5" customHeight="1">
      <c r="A534" s="481"/>
      <c r="B534" s="481"/>
      <c r="C534" s="481"/>
      <c r="D534" s="481"/>
      <c r="E534" s="481"/>
      <c r="F534" s="339"/>
      <c r="G534" s="340" t="str">
        <f>IF(ISNUMBER(E534),E534/'Bulk DivVar Analysis'!$C$60,"")</f>
        <v/>
      </c>
      <c r="H534" s="338" t="str">
        <f>IF(ISNUMBER(E534), IF(G534&gt;'Bulk DivVar Analysis'!$D$62,"Pass","Fail"),"")</f>
        <v/>
      </c>
      <c r="I534" s="338" t="str">
        <f t="shared" si="10"/>
        <v/>
      </c>
      <c r="J534" s="339"/>
      <c r="K534" s="339"/>
      <c r="L534" s="339"/>
      <c r="M534" s="339"/>
      <c r="N534" s="339"/>
      <c r="O534" s="339"/>
      <c r="P534" s="339"/>
      <c r="Q534" s="339"/>
    </row>
    <row r="535" spans="1:17" ht="13.5" customHeight="1">
      <c r="A535" s="481"/>
      <c r="B535" s="481"/>
      <c r="C535" s="481"/>
      <c r="D535" s="481"/>
      <c r="E535" s="481"/>
      <c r="F535" s="339"/>
      <c r="G535" s="340" t="str">
        <f>IF(ISNUMBER(E535),E535/'Bulk DivVar Analysis'!$C$60,"")</f>
        <v/>
      </c>
      <c r="H535" s="338" t="str">
        <f>IF(ISNUMBER(E535), IF(G535&gt;'Bulk DivVar Analysis'!$D$62,"Pass","Fail"),"")</f>
        <v/>
      </c>
      <c r="I535" s="338" t="str">
        <f t="shared" si="10"/>
        <v/>
      </c>
      <c r="J535" s="339"/>
      <c r="K535" s="339"/>
      <c r="L535" s="339"/>
      <c r="M535" s="339"/>
      <c r="N535" s="339"/>
      <c r="O535" s="339"/>
      <c r="P535" s="339"/>
      <c r="Q535" s="339"/>
    </row>
    <row r="536" spans="1:17" ht="13.5" customHeight="1">
      <c r="A536" s="481"/>
      <c r="B536" s="481"/>
      <c r="C536" s="481"/>
      <c r="D536" s="481"/>
      <c r="E536" s="481"/>
      <c r="F536" s="339"/>
      <c r="G536" s="340" t="str">
        <f>IF(ISNUMBER(E536),E536/'Bulk DivVar Analysis'!$C$60,"")</f>
        <v/>
      </c>
      <c r="H536" s="338" t="str">
        <f>IF(ISNUMBER(E536), IF(G536&gt;'Bulk DivVar Analysis'!$D$62,"Pass","Fail"),"")</f>
        <v/>
      </c>
      <c r="I536" s="338" t="str">
        <f t="shared" si="10"/>
        <v/>
      </c>
      <c r="J536" s="339"/>
      <c r="K536" s="339"/>
      <c r="L536" s="339"/>
      <c r="M536" s="339"/>
      <c r="N536" s="339"/>
      <c r="O536" s="339"/>
      <c r="P536" s="339"/>
      <c r="Q536" s="339"/>
    </row>
    <row r="537" spans="1:17" ht="13.5" customHeight="1">
      <c r="A537" s="481"/>
      <c r="B537" s="481"/>
      <c r="C537" s="481"/>
      <c r="D537" s="481"/>
      <c r="E537" s="481"/>
      <c r="F537" s="339"/>
      <c r="G537" s="340" t="str">
        <f>IF(ISNUMBER(E537),E537/'Bulk DivVar Analysis'!$C$60,"")</f>
        <v/>
      </c>
      <c r="H537" s="338" t="str">
        <f>IF(ISNUMBER(E537), IF(G537&gt;'Bulk DivVar Analysis'!$D$62,"Pass","Fail"),"")</f>
        <v/>
      </c>
      <c r="I537" s="338" t="str">
        <f t="shared" si="10"/>
        <v/>
      </c>
      <c r="J537" s="339"/>
      <c r="K537" s="339"/>
      <c r="L537" s="339"/>
      <c r="M537" s="339"/>
      <c r="N537" s="339"/>
      <c r="O537" s="339"/>
      <c r="P537" s="339"/>
      <c r="Q537" s="339"/>
    </row>
    <row r="538" spans="1:17" ht="13.5" customHeight="1">
      <c r="A538" s="481"/>
      <c r="B538" s="481"/>
      <c r="C538" s="481"/>
      <c r="D538" s="481"/>
      <c r="E538" s="481"/>
      <c r="F538" s="339"/>
      <c r="G538" s="340" t="str">
        <f>IF(ISNUMBER(E538),E538/'Bulk DivVar Analysis'!$C$60,"")</f>
        <v/>
      </c>
      <c r="H538" s="338" t="str">
        <f>IF(ISNUMBER(E538), IF(G538&gt;'Bulk DivVar Analysis'!$D$62,"Pass","Fail"),"")</f>
        <v/>
      </c>
      <c r="I538" s="338" t="str">
        <f t="shared" si="10"/>
        <v/>
      </c>
      <c r="J538" s="339"/>
      <c r="K538" s="339"/>
      <c r="L538" s="339"/>
      <c r="M538" s="339"/>
      <c r="N538" s="339"/>
      <c r="O538" s="339"/>
      <c r="P538" s="339"/>
      <c r="Q538" s="339"/>
    </row>
    <row r="539" spans="1:17" ht="13.5" customHeight="1">
      <c r="A539" s="481"/>
      <c r="B539" s="481"/>
      <c r="C539" s="481"/>
      <c r="D539" s="481"/>
      <c r="E539" s="481"/>
      <c r="F539" s="339"/>
      <c r="G539" s="340" t="str">
        <f>IF(ISNUMBER(E539),E539/'Bulk DivVar Analysis'!$C$60,"")</f>
        <v/>
      </c>
      <c r="H539" s="338" t="str">
        <f>IF(ISNUMBER(E539), IF(G539&gt;'Bulk DivVar Analysis'!$D$62,"Pass","Fail"),"")</f>
        <v/>
      </c>
      <c r="I539" s="338" t="str">
        <f t="shared" si="10"/>
        <v/>
      </c>
      <c r="J539" s="339"/>
      <c r="K539" s="339"/>
      <c r="L539" s="339"/>
      <c r="M539" s="339"/>
      <c r="N539" s="339"/>
      <c r="O539" s="339"/>
      <c r="P539" s="339"/>
      <c r="Q539" s="339"/>
    </row>
    <row r="540" spans="1:17" ht="13.5" customHeight="1">
      <c r="A540" s="481"/>
      <c r="B540" s="481"/>
      <c r="C540" s="481"/>
      <c r="D540" s="481"/>
      <c r="E540" s="481"/>
      <c r="F540" s="339"/>
      <c r="G540" s="340" t="str">
        <f>IF(ISNUMBER(E540),E540/'Bulk DivVar Analysis'!$C$60,"")</f>
        <v/>
      </c>
      <c r="H540" s="338" t="str">
        <f>IF(ISNUMBER(E540), IF(G540&gt;'Bulk DivVar Analysis'!$D$62,"Pass","Fail"),"")</f>
        <v/>
      </c>
      <c r="I540" s="338" t="str">
        <f t="shared" si="10"/>
        <v/>
      </c>
      <c r="J540" s="339"/>
      <c r="K540" s="339"/>
      <c r="L540" s="339"/>
      <c r="M540" s="339"/>
      <c r="N540" s="339"/>
      <c r="O540" s="339"/>
      <c r="P540" s="339"/>
      <c r="Q540" s="339"/>
    </row>
    <row r="541" spans="1:17" ht="13.5" customHeight="1">
      <c r="A541" s="481"/>
      <c r="B541" s="481"/>
      <c r="C541" s="481"/>
      <c r="D541" s="481"/>
      <c r="E541" s="481"/>
      <c r="F541" s="339"/>
      <c r="G541" s="340" t="str">
        <f>IF(ISNUMBER(E541),E541/'Bulk DivVar Analysis'!$C$60,"")</f>
        <v/>
      </c>
      <c r="H541" s="338" t="str">
        <f>IF(ISNUMBER(E541), IF(G541&gt;'Bulk DivVar Analysis'!$D$62,"Pass","Fail"),"")</f>
        <v/>
      </c>
      <c r="I541" s="338" t="str">
        <f t="shared" si="10"/>
        <v/>
      </c>
      <c r="J541" s="339"/>
      <c r="K541" s="339"/>
      <c r="L541" s="339"/>
      <c r="M541" s="339"/>
      <c r="N541" s="339"/>
      <c r="O541" s="339"/>
      <c r="P541" s="339"/>
      <c r="Q541" s="339"/>
    </row>
    <row r="542" spans="1:17" ht="13.5" customHeight="1">
      <c r="A542" s="481"/>
      <c r="B542" s="481"/>
      <c r="C542" s="481"/>
      <c r="D542" s="481"/>
      <c r="E542" s="481"/>
      <c r="F542" s="339"/>
      <c r="G542" s="340" t="str">
        <f>IF(ISNUMBER(E542),E542/'Bulk DivVar Analysis'!$C$60,"")</f>
        <v/>
      </c>
      <c r="H542" s="338" t="str">
        <f>IF(ISNUMBER(E542), IF(G542&gt;'Bulk DivVar Analysis'!$D$62,"Pass","Fail"),"")</f>
        <v/>
      </c>
      <c r="I542" s="338" t="str">
        <f t="shared" si="10"/>
        <v/>
      </c>
      <c r="J542" s="339"/>
      <c r="K542" s="339"/>
      <c r="L542" s="339"/>
      <c r="M542" s="339"/>
      <c r="N542" s="339"/>
      <c r="O542" s="339"/>
      <c r="P542" s="339"/>
      <c r="Q542" s="339"/>
    </row>
    <row r="543" spans="1:17" ht="13.5" customHeight="1">
      <c r="A543" s="481"/>
      <c r="B543" s="481"/>
      <c r="C543" s="481"/>
      <c r="D543" s="481"/>
      <c r="E543" s="481"/>
      <c r="F543" s="339"/>
      <c r="G543" s="340" t="str">
        <f>IF(ISNUMBER(E543),E543/'Bulk DivVar Analysis'!$C$60,"")</f>
        <v/>
      </c>
      <c r="H543" s="338" t="str">
        <f>IF(ISNUMBER(E543), IF(G543&gt;'Bulk DivVar Analysis'!$D$62,"Pass","Fail"),"")</f>
        <v/>
      </c>
      <c r="I543" s="338" t="str">
        <f t="shared" si="10"/>
        <v/>
      </c>
      <c r="J543" s="339"/>
      <c r="K543" s="339"/>
      <c r="L543" s="339"/>
      <c r="M543" s="339"/>
      <c r="N543" s="339"/>
      <c r="O543" s="339"/>
      <c r="P543" s="339"/>
      <c r="Q543" s="339"/>
    </row>
    <row r="544" spans="1:17" ht="13.5" customHeight="1">
      <c r="A544" s="481"/>
      <c r="B544" s="481"/>
      <c r="C544" s="481"/>
      <c r="D544" s="481"/>
      <c r="E544" s="481"/>
      <c r="F544" s="339"/>
      <c r="G544" s="340" t="str">
        <f>IF(ISNUMBER(E544),E544/'Bulk DivVar Analysis'!$C$60,"")</f>
        <v/>
      </c>
      <c r="H544" s="338" t="str">
        <f>IF(ISNUMBER(E544), IF(G544&gt;'Bulk DivVar Analysis'!$D$62,"Pass","Fail"),"")</f>
        <v/>
      </c>
      <c r="I544" s="338" t="str">
        <f t="shared" si="10"/>
        <v/>
      </c>
      <c r="J544" s="339"/>
      <c r="K544" s="339"/>
      <c r="L544" s="339"/>
      <c r="M544" s="339"/>
      <c r="N544" s="339"/>
      <c r="O544" s="339"/>
      <c r="P544" s="339"/>
      <c r="Q544" s="339"/>
    </row>
    <row r="545" spans="1:17" ht="13.5" customHeight="1">
      <c r="A545" s="481"/>
      <c r="B545" s="481"/>
      <c r="C545" s="481"/>
      <c r="D545" s="481"/>
      <c r="E545" s="481"/>
      <c r="F545" s="339"/>
      <c r="G545" s="340" t="str">
        <f>IF(ISNUMBER(E545),E545/'Bulk DivVar Analysis'!$C$60,"")</f>
        <v/>
      </c>
      <c r="H545" s="338" t="str">
        <f>IF(ISNUMBER(E545), IF(G545&gt;'Bulk DivVar Analysis'!$D$62,"Pass","Fail"),"")</f>
        <v/>
      </c>
      <c r="I545" s="338" t="str">
        <f t="shared" si="10"/>
        <v/>
      </c>
      <c r="J545" s="339"/>
      <c r="K545" s="339"/>
      <c r="L545" s="339"/>
      <c r="M545" s="339"/>
      <c r="N545" s="339"/>
      <c r="O545" s="339"/>
      <c r="P545" s="339"/>
      <c r="Q545" s="339"/>
    </row>
    <row r="546" spans="1:17" ht="13.5" customHeight="1">
      <c r="A546" s="481"/>
      <c r="B546" s="481"/>
      <c r="C546" s="481"/>
      <c r="D546" s="481"/>
      <c r="E546" s="481"/>
      <c r="F546" s="339"/>
      <c r="G546" s="340" t="str">
        <f>IF(ISNUMBER(E546),E546/'Bulk DivVar Analysis'!$C$60,"")</f>
        <v/>
      </c>
      <c r="H546" s="338" t="str">
        <f>IF(ISNUMBER(E546), IF(G546&gt;'Bulk DivVar Analysis'!$D$62,"Pass","Fail"),"")</f>
        <v/>
      </c>
      <c r="I546" s="338" t="str">
        <f t="shared" si="10"/>
        <v/>
      </c>
      <c r="J546" s="339"/>
      <c r="K546" s="339"/>
      <c r="L546" s="339"/>
      <c r="M546" s="339"/>
      <c r="N546" s="339"/>
      <c r="O546" s="339"/>
      <c r="P546" s="339"/>
      <c r="Q546" s="339"/>
    </row>
    <row r="547" spans="1:17" ht="13.5" customHeight="1">
      <c r="A547" s="481"/>
      <c r="B547" s="481"/>
      <c r="C547" s="481"/>
      <c r="D547" s="481"/>
      <c r="E547" s="481"/>
      <c r="F547" s="339"/>
      <c r="G547" s="340" t="str">
        <f>IF(ISNUMBER(E547),E547/'Bulk DivVar Analysis'!$C$60,"")</f>
        <v/>
      </c>
      <c r="H547" s="338" t="str">
        <f>IF(ISNUMBER(E547), IF(G547&gt;'Bulk DivVar Analysis'!$D$62,"Pass","Fail"),"")</f>
        <v/>
      </c>
      <c r="I547" s="338" t="str">
        <f t="shared" si="10"/>
        <v/>
      </c>
      <c r="J547" s="339"/>
      <c r="K547" s="339"/>
      <c r="L547" s="339"/>
      <c r="M547" s="339"/>
      <c r="N547" s="339"/>
      <c r="O547" s="339"/>
      <c r="P547" s="339"/>
      <c r="Q547" s="339"/>
    </row>
    <row r="548" spans="1:17" ht="13.5" customHeight="1">
      <c r="A548" s="481"/>
      <c r="B548" s="481"/>
      <c r="C548" s="481"/>
      <c r="D548" s="481"/>
      <c r="E548" s="481"/>
      <c r="F548" s="339"/>
      <c r="G548" s="340" t="str">
        <f>IF(ISNUMBER(E548),E548/'Bulk DivVar Analysis'!$C$60,"")</f>
        <v/>
      </c>
      <c r="H548" s="338" t="str">
        <f>IF(ISNUMBER(E548), IF(G548&gt;'Bulk DivVar Analysis'!$D$62,"Pass","Fail"),"")</f>
        <v/>
      </c>
      <c r="I548" s="338" t="str">
        <f t="shared" si="10"/>
        <v/>
      </c>
      <c r="J548" s="339"/>
      <c r="K548" s="339"/>
      <c r="L548" s="339"/>
      <c r="M548" s="339"/>
      <c r="N548" s="339"/>
      <c r="O548" s="339"/>
      <c r="P548" s="339"/>
      <c r="Q548" s="339"/>
    </row>
    <row r="549" spans="1:17" ht="13.5" customHeight="1">
      <c r="A549" s="481"/>
      <c r="B549" s="481"/>
      <c r="C549" s="481"/>
      <c r="D549" s="481"/>
      <c r="E549" s="481"/>
      <c r="F549" s="339"/>
      <c r="G549" s="340" t="str">
        <f>IF(ISNUMBER(E549),E549/'Bulk DivVar Analysis'!$C$60,"")</f>
        <v/>
      </c>
      <c r="H549" s="338" t="str">
        <f>IF(ISNUMBER(E549), IF(G549&gt;'Bulk DivVar Analysis'!$D$62,"Pass","Fail"),"")</f>
        <v/>
      </c>
      <c r="I549" s="338" t="str">
        <f t="shared" si="10"/>
        <v/>
      </c>
      <c r="J549" s="339"/>
      <c r="K549" s="339"/>
      <c r="L549" s="339"/>
      <c r="M549" s="339"/>
      <c r="N549" s="339"/>
      <c r="O549" s="339"/>
      <c r="P549" s="339"/>
      <c r="Q549" s="339"/>
    </row>
    <row r="550" spans="1:17" ht="13.5" customHeight="1">
      <c r="A550" s="481"/>
      <c r="B550" s="481"/>
      <c r="C550" s="481"/>
      <c r="D550" s="481"/>
      <c r="E550" s="481"/>
      <c r="F550" s="339"/>
      <c r="G550" s="340" t="str">
        <f>IF(ISNUMBER(E550),E550/'Bulk DivVar Analysis'!$C$60,"")</f>
        <v/>
      </c>
      <c r="H550" s="338" t="str">
        <f>IF(ISNUMBER(E550), IF(G550&gt;'Bulk DivVar Analysis'!$D$62,"Pass","Fail"),"")</f>
        <v/>
      </c>
      <c r="I550" s="338" t="str">
        <f t="shared" si="10"/>
        <v/>
      </c>
      <c r="J550" s="339"/>
      <c r="K550" s="339"/>
      <c r="L550" s="339"/>
      <c r="M550" s="339"/>
      <c r="N550" s="339"/>
      <c r="O550" s="339"/>
      <c r="P550" s="339"/>
      <c r="Q550" s="339"/>
    </row>
    <row r="551" spans="1:17" ht="13.5" customHeight="1">
      <c r="A551" s="481"/>
      <c r="B551" s="481"/>
      <c r="C551" s="481"/>
      <c r="D551" s="481"/>
      <c r="E551" s="481"/>
      <c r="F551" s="339"/>
      <c r="G551" s="340" t="str">
        <f>IF(ISNUMBER(E551),E551/'Bulk DivVar Analysis'!$C$60,"")</f>
        <v/>
      </c>
      <c r="H551" s="338" t="str">
        <f>IF(ISNUMBER(E551), IF(G551&gt;'Bulk DivVar Analysis'!$D$62,"Pass","Fail"),"")</f>
        <v/>
      </c>
      <c r="I551" s="338" t="str">
        <f t="shared" si="10"/>
        <v/>
      </c>
      <c r="J551" s="339"/>
      <c r="K551" s="339"/>
      <c r="L551" s="339"/>
      <c r="M551" s="339"/>
      <c r="N551" s="339"/>
      <c r="O551" s="339"/>
      <c r="P551" s="339"/>
      <c r="Q551" s="339"/>
    </row>
    <row r="552" spans="1:17" ht="13.5" customHeight="1">
      <c r="A552" s="481"/>
      <c r="B552" s="481"/>
      <c r="C552" s="481"/>
      <c r="D552" s="481"/>
      <c r="E552" s="481"/>
      <c r="F552" s="339"/>
      <c r="G552" s="340" t="str">
        <f>IF(ISNUMBER(E552),E552/'Bulk DivVar Analysis'!$C$60,"")</f>
        <v/>
      </c>
      <c r="H552" s="338" t="str">
        <f>IF(ISNUMBER(E552), IF(G552&gt;'Bulk DivVar Analysis'!$D$62,"Pass","Fail"),"")</f>
        <v/>
      </c>
      <c r="I552" s="338" t="str">
        <f t="shared" si="10"/>
        <v/>
      </c>
      <c r="J552" s="339"/>
      <c r="K552" s="339"/>
      <c r="L552" s="339"/>
      <c r="M552" s="339"/>
      <c r="N552" s="339"/>
      <c r="O552" s="339"/>
      <c r="P552" s="339"/>
      <c r="Q552" s="339"/>
    </row>
    <row r="553" spans="1:17" ht="13.5" customHeight="1">
      <c r="A553" s="481"/>
      <c r="B553" s="481"/>
      <c r="C553" s="481"/>
      <c r="D553" s="481"/>
      <c r="E553" s="481"/>
      <c r="F553" s="339"/>
      <c r="G553" s="340" t="str">
        <f>IF(ISNUMBER(E553),E553/'Bulk DivVar Analysis'!$C$60,"")</f>
        <v/>
      </c>
      <c r="H553" s="338" t="str">
        <f>IF(ISNUMBER(E553), IF(G553&gt;'Bulk DivVar Analysis'!$D$62,"Pass","Fail"),"")</f>
        <v/>
      </c>
      <c r="I553" s="338" t="str">
        <f t="shared" si="10"/>
        <v/>
      </c>
      <c r="J553" s="339"/>
      <c r="K553" s="339"/>
      <c r="L553" s="339"/>
      <c r="M553" s="339"/>
      <c r="N553" s="339"/>
      <c r="O553" s="339"/>
      <c r="P553" s="339"/>
      <c r="Q553" s="339"/>
    </row>
    <row r="554" spans="1:17" ht="13.5" customHeight="1">
      <c r="A554" s="481"/>
      <c r="B554" s="481"/>
      <c r="C554" s="481"/>
      <c r="D554" s="481"/>
      <c r="E554" s="481"/>
      <c r="F554" s="339"/>
      <c r="G554" s="340" t="str">
        <f>IF(ISNUMBER(E554),E554/'Bulk DivVar Analysis'!$C$60,"")</f>
        <v/>
      </c>
      <c r="H554" s="338" t="str">
        <f>IF(ISNUMBER(E554), IF(G554&gt;'Bulk DivVar Analysis'!$D$62,"Pass","Fail"),"")</f>
        <v/>
      </c>
      <c r="I554" s="338" t="str">
        <f t="shared" si="10"/>
        <v/>
      </c>
      <c r="J554" s="339"/>
      <c r="K554" s="339"/>
      <c r="L554" s="339"/>
      <c r="M554" s="339"/>
      <c r="N554" s="339"/>
      <c r="O554" s="339"/>
      <c r="P554" s="339"/>
      <c r="Q554" s="339"/>
    </row>
    <row r="555" spans="1:17" ht="13.5" customHeight="1">
      <c r="A555" s="481"/>
      <c r="B555" s="481"/>
      <c r="C555" s="481"/>
      <c r="D555" s="481"/>
      <c r="E555" s="481"/>
      <c r="F555" s="339"/>
      <c r="G555" s="340" t="str">
        <f>IF(ISNUMBER(E555),E555/'Bulk DivVar Analysis'!$C$60,"")</f>
        <v/>
      </c>
      <c r="H555" s="338" t="str">
        <f>IF(ISNUMBER(E555), IF(G555&gt;'Bulk DivVar Analysis'!$D$62,"Pass","Fail"),"")</f>
        <v/>
      </c>
      <c r="I555" s="338" t="str">
        <f t="shared" si="10"/>
        <v/>
      </c>
      <c r="J555" s="339"/>
      <c r="K555" s="339"/>
      <c r="L555" s="339"/>
      <c r="M555" s="339"/>
      <c r="N555" s="339"/>
      <c r="O555" s="339"/>
      <c r="P555" s="339"/>
      <c r="Q555" s="339"/>
    </row>
    <row r="556" spans="1:17" ht="13.5" customHeight="1">
      <c r="A556" s="481"/>
      <c r="B556" s="481"/>
      <c r="C556" s="481"/>
      <c r="D556" s="481"/>
      <c r="E556" s="481"/>
      <c r="F556" s="339"/>
      <c r="G556" s="340" t="str">
        <f>IF(ISNUMBER(E556),E556/'Bulk DivVar Analysis'!$C$60,"")</f>
        <v/>
      </c>
      <c r="H556" s="338" t="str">
        <f>IF(ISNUMBER(E556), IF(G556&gt;'Bulk DivVar Analysis'!$D$62,"Pass","Fail"),"")</f>
        <v/>
      </c>
      <c r="I556" s="338" t="str">
        <f t="shared" si="10"/>
        <v/>
      </c>
      <c r="J556" s="339"/>
      <c r="K556" s="339"/>
      <c r="L556" s="339"/>
      <c r="M556" s="339"/>
      <c r="N556" s="339"/>
      <c r="O556" s="339"/>
      <c r="P556" s="339"/>
      <c r="Q556" s="339"/>
    </row>
    <row r="557" spans="1:17" ht="13.5" customHeight="1">
      <c r="A557" s="481"/>
      <c r="B557" s="481"/>
      <c r="C557" s="481"/>
      <c r="D557" s="481"/>
      <c r="E557" s="481"/>
      <c r="F557" s="339"/>
      <c r="G557" s="340" t="str">
        <f>IF(ISNUMBER(E557),E557/'Bulk DivVar Analysis'!$C$60,"")</f>
        <v/>
      </c>
      <c r="H557" s="338" t="str">
        <f>IF(ISNUMBER(E557), IF(G557&gt;'Bulk DivVar Analysis'!$D$62,"Pass","Fail"),"")</f>
        <v/>
      </c>
      <c r="I557" s="338" t="str">
        <f t="shared" si="10"/>
        <v/>
      </c>
      <c r="J557" s="339"/>
      <c r="K557" s="339"/>
      <c r="L557" s="339"/>
      <c r="M557" s="339"/>
      <c r="N557" s="339"/>
      <c r="O557" s="339"/>
      <c r="P557" s="339"/>
      <c r="Q557" s="339"/>
    </row>
    <row r="558" spans="1:17" ht="13.5" customHeight="1">
      <c r="A558" s="481"/>
      <c r="B558" s="481"/>
      <c r="C558" s="481"/>
      <c r="D558" s="481"/>
      <c r="E558" s="481"/>
      <c r="F558" s="339"/>
      <c r="G558" s="340" t="str">
        <f>IF(ISNUMBER(E558),E558/'Bulk DivVar Analysis'!$C$60,"")</f>
        <v/>
      </c>
      <c r="H558" s="338" t="str">
        <f>IF(ISNUMBER(E558), IF(G558&gt;'Bulk DivVar Analysis'!$D$62,"Pass","Fail"),"")</f>
        <v/>
      </c>
      <c r="I558" s="338" t="str">
        <f t="shared" si="10"/>
        <v/>
      </c>
      <c r="J558" s="339"/>
      <c r="K558" s="339"/>
      <c r="L558" s="339"/>
      <c r="M558" s="339"/>
      <c r="N558" s="339"/>
      <c r="O558" s="339"/>
      <c r="P558" s="339"/>
      <c r="Q558" s="339"/>
    </row>
    <row r="559" spans="1:17" ht="13.5" customHeight="1">
      <c r="A559" s="481"/>
      <c r="B559" s="481"/>
      <c r="C559" s="481"/>
      <c r="D559" s="481"/>
      <c r="E559" s="481"/>
      <c r="F559" s="339"/>
      <c r="G559" s="340" t="str">
        <f>IF(ISNUMBER(E559),E559/'Bulk DivVar Analysis'!$C$60,"")</f>
        <v/>
      </c>
      <c r="H559" s="338" t="str">
        <f>IF(ISNUMBER(E559), IF(G559&gt;'Bulk DivVar Analysis'!$D$62,"Pass","Fail"),"")</f>
        <v/>
      </c>
      <c r="I559" s="338" t="str">
        <f t="shared" si="10"/>
        <v/>
      </c>
      <c r="J559" s="339"/>
      <c r="K559" s="339"/>
      <c r="L559" s="339"/>
      <c r="M559" s="339"/>
      <c r="N559" s="339"/>
      <c r="O559" s="339"/>
      <c r="P559" s="339"/>
      <c r="Q559" s="339"/>
    </row>
    <row r="560" spans="1:17" ht="13.5" customHeight="1">
      <c r="A560" s="481"/>
      <c r="B560" s="481"/>
      <c r="C560" s="481"/>
      <c r="D560" s="481"/>
      <c r="E560" s="481"/>
      <c r="F560" s="339"/>
      <c r="G560" s="340" t="str">
        <f>IF(ISNUMBER(E560),E560/'Bulk DivVar Analysis'!$C$60,"")</f>
        <v/>
      </c>
      <c r="H560" s="338" t="str">
        <f>IF(ISNUMBER(E560), IF(G560&gt;'Bulk DivVar Analysis'!$D$62,"Pass","Fail"),"")</f>
        <v/>
      </c>
      <c r="I560" s="338" t="str">
        <f t="shared" si="10"/>
        <v/>
      </c>
      <c r="J560" s="339"/>
      <c r="K560" s="339"/>
      <c r="L560" s="339"/>
      <c r="M560" s="339"/>
      <c r="N560" s="339"/>
      <c r="O560" s="339"/>
      <c r="P560" s="339"/>
      <c r="Q560" s="339"/>
    </row>
    <row r="561" spans="1:17" ht="13.5" customHeight="1">
      <c r="A561" s="481"/>
      <c r="B561" s="481"/>
      <c r="C561" s="481"/>
      <c r="D561" s="481"/>
      <c r="E561" s="481"/>
      <c r="F561" s="339"/>
      <c r="G561" s="340" t="str">
        <f>IF(ISNUMBER(E561),E561/'Bulk DivVar Analysis'!$C$60,"")</f>
        <v/>
      </c>
      <c r="H561" s="338" t="str">
        <f>IF(ISNUMBER(E561), IF(G561&gt;'Bulk DivVar Analysis'!$D$62,"Pass","Fail"),"")</f>
        <v/>
      </c>
      <c r="I561" s="338" t="str">
        <f t="shared" si="10"/>
        <v/>
      </c>
      <c r="J561" s="339"/>
      <c r="K561" s="339"/>
      <c r="L561" s="339"/>
      <c r="M561" s="339"/>
      <c r="N561" s="339"/>
      <c r="O561" s="339"/>
      <c r="P561" s="339"/>
      <c r="Q561" s="339"/>
    </row>
    <row r="562" spans="1:17" ht="13.5" customHeight="1">
      <c r="A562" s="481"/>
      <c r="B562" s="481"/>
      <c r="C562" s="481"/>
      <c r="D562" s="481"/>
      <c r="E562" s="481"/>
      <c r="F562" s="339"/>
      <c r="G562" s="340" t="str">
        <f>IF(ISNUMBER(E562),E562/'Bulk DivVar Analysis'!$C$60,"")</f>
        <v/>
      </c>
      <c r="H562" s="338" t="str">
        <f>IF(ISNUMBER(E562), IF(G562&gt;'Bulk DivVar Analysis'!$D$62,"Pass","Fail"),"")</f>
        <v/>
      </c>
      <c r="I562" s="338" t="str">
        <f t="shared" si="10"/>
        <v/>
      </c>
      <c r="J562" s="339"/>
      <c r="K562" s="339"/>
      <c r="L562" s="339"/>
      <c r="M562" s="339"/>
      <c r="N562" s="339"/>
      <c r="O562" s="339"/>
      <c r="P562" s="339"/>
      <c r="Q562" s="339"/>
    </row>
    <row r="563" spans="1:17" ht="13.5" customHeight="1">
      <c r="A563" s="481"/>
      <c r="B563" s="481"/>
      <c r="C563" s="481"/>
      <c r="D563" s="481"/>
      <c r="E563" s="481"/>
      <c r="F563" s="339"/>
      <c r="G563" s="340" t="str">
        <f>IF(ISNUMBER(E563),E563/'Bulk DivVar Analysis'!$C$60,"")</f>
        <v/>
      </c>
      <c r="H563" s="338" t="str">
        <f>IF(ISNUMBER(E563), IF(G563&gt;'Bulk DivVar Analysis'!$D$62,"Pass","Fail"),"")</f>
        <v/>
      </c>
      <c r="I563" s="338" t="str">
        <f t="shared" si="10"/>
        <v/>
      </c>
      <c r="J563" s="339"/>
      <c r="K563" s="339"/>
      <c r="L563" s="339"/>
      <c r="M563" s="339"/>
      <c r="N563" s="339"/>
      <c r="O563" s="339"/>
      <c r="P563" s="339"/>
      <c r="Q563" s="339"/>
    </row>
    <row r="564" spans="1:17" ht="13.5" customHeight="1">
      <c r="A564" s="481"/>
      <c r="B564" s="481"/>
      <c r="C564" s="481"/>
      <c r="D564" s="481"/>
      <c r="E564" s="481"/>
      <c r="F564" s="339"/>
      <c r="G564" s="340" t="str">
        <f>IF(ISNUMBER(E564),E564/'Bulk DivVar Analysis'!$C$60,"")</f>
        <v/>
      </c>
      <c r="H564" s="338" t="str">
        <f>IF(ISNUMBER(E564), IF(G564&gt;'Bulk DivVar Analysis'!$D$62,"Pass","Fail"),"")</f>
        <v/>
      </c>
      <c r="I564" s="338" t="str">
        <f t="shared" si="10"/>
        <v/>
      </c>
      <c r="J564" s="339"/>
      <c r="K564" s="339"/>
      <c r="L564" s="339"/>
      <c r="M564" s="339"/>
      <c r="N564" s="339"/>
      <c r="O564" s="339"/>
      <c r="P564" s="339"/>
      <c r="Q564" s="339"/>
    </row>
    <row r="565" spans="1:17" ht="13.5" customHeight="1">
      <c r="A565" s="481"/>
      <c r="B565" s="481"/>
      <c r="C565" s="481"/>
      <c r="D565" s="481"/>
      <c r="E565" s="481"/>
      <c r="F565" s="339"/>
      <c r="G565" s="340" t="str">
        <f>IF(ISNUMBER(E565),E565/'Bulk DivVar Analysis'!$C$60,"")</f>
        <v/>
      </c>
      <c r="H565" s="338" t="str">
        <f>IF(ISNUMBER(E565), IF(G565&gt;'Bulk DivVar Analysis'!$D$62,"Pass","Fail"),"")</f>
        <v/>
      </c>
      <c r="I565" s="338" t="str">
        <f t="shared" si="10"/>
        <v/>
      </c>
      <c r="J565" s="339"/>
      <c r="K565" s="339"/>
      <c r="L565" s="339"/>
      <c r="M565" s="339"/>
      <c r="N565" s="339"/>
      <c r="O565" s="339"/>
      <c r="P565" s="339"/>
      <c r="Q565" s="339"/>
    </row>
    <row r="566" spans="1:17" ht="13.5" customHeight="1">
      <c r="A566" s="481"/>
      <c r="B566" s="481"/>
      <c r="C566" s="481"/>
      <c r="D566" s="481"/>
      <c r="E566" s="481"/>
      <c r="F566" s="339"/>
      <c r="G566" s="340" t="str">
        <f>IF(ISNUMBER(E566),E566/'Bulk DivVar Analysis'!$C$60,"")</f>
        <v/>
      </c>
      <c r="H566" s="338" t="str">
        <f>IF(ISNUMBER(E566), IF(G566&gt;'Bulk DivVar Analysis'!$D$62,"Pass","Fail"),"")</f>
        <v/>
      </c>
      <c r="I566" s="338" t="str">
        <f t="shared" si="10"/>
        <v/>
      </c>
      <c r="J566" s="339"/>
      <c r="K566" s="339"/>
      <c r="L566" s="339"/>
      <c r="M566" s="339"/>
      <c r="N566" s="339"/>
      <c r="O566" s="339"/>
      <c r="P566" s="339"/>
      <c r="Q566" s="339"/>
    </row>
    <row r="567" spans="1:17" ht="13.5" customHeight="1">
      <c r="A567" s="481"/>
      <c r="B567" s="481"/>
      <c r="C567" s="481"/>
      <c r="D567" s="481"/>
      <c r="E567" s="481"/>
      <c r="F567" s="339"/>
      <c r="G567" s="340" t="str">
        <f>IF(ISNUMBER(E567),E567/'Bulk DivVar Analysis'!$C$60,"")</f>
        <v/>
      </c>
      <c r="H567" s="338" t="str">
        <f>IF(ISNUMBER(E567), IF(G567&gt;'Bulk DivVar Analysis'!$D$62,"Pass","Fail"),"")</f>
        <v/>
      </c>
      <c r="I567" s="338" t="str">
        <f t="shared" si="10"/>
        <v/>
      </c>
      <c r="J567" s="339"/>
      <c r="K567" s="339"/>
      <c r="L567" s="339"/>
      <c r="M567" s="339"/>
      <c r="N567" s="339"/>
      <c r="O567" s="339"/>
      <c r="P567" s="339"/>
      <c r="Q567" s="339"/>
    </row>
    <row r="568" spans="1:17" ht="13.5" customHeight="1">
      <c r="A568" s="481"/>
      <c r="B568" s="481"/>
      <c r="C568" s="481"/>
      <c r="D568" s="481"/>
      <c r="E568" s="481"/>
      <c r="F568" s="339"/>
      <c r="G568" s="340" t="str">
        <f>IF(ISNUMBER(E568),E568/'Bulk DivVar Analysis'!$C$60,"")</f>
        <v/>
      </c>
      <c r="H568" s="338" t="str">
        <f>IF(ISNUMBER(E568), IF(G568&gt;'Bulk DivVar Analysis'!$D$62,"Pass","Fail"),"")</f>
        <v/>
      </c>
      <c r="I568" s="338" t="str">
        <f t="shared" si="10"/>
        <v/>
      </c>
      <c r="J568" s="339"/>
      <c r="K568" s="339"/>
      <c r="L568" s="339"/>
      <c r="M568" s="339"/>
      <c r="N568" s="339"/>
      <c r="O568" s="339"/>
      <c r="P568" s="339"/>
      <c r="Q568" s="339"/>
    </row>
    <row r="569" spans="1:17" ht="13.5" customHeight="1">
      <c r="A569" s="481"/>
      <c r="B569" s="481"/>
      <c r="C569" s="481"/>
      <c r="D569" s="481"/>
      <c r="E569" s="481"/>
      <c r="F569" s="339"/>
      <c r="G569" s="340" t="str">
        <f>IF(ISNUMBER(E569),E569/'Bulk DivVar Analysis'!$C$60,"")</f>
        <v/>
      </c>
      <c r="H569" s="338" t="str">
        <f>IF(ISNUMBER(E569), IF(G569&gt;'Bulk DivVar Analysis'!$D$62,"Pass","Fail"),"")</f>
        <v/>
      </c>
      <c r="I569" s="338" t="str">
        <f t="shared" si="10"/>
        <v/>
      </c>
      <c r="J569" s="339"/>
      <c r="K569" s="339"/>
      <c r="L569" s="339"/>
      <c r="M569" s="339"/>
      <c r="N569" s="339"/>
      <c r="O569" s="339"/>
      <c r="P569" s="339"/>
      <c r="Q569" s="339"/>
    </row>
    <row r="570" spans="1:17" ht="13.5" customHeight="1">
      <c r="A570" s="481"/>
      <c r="B570" s="481"/>
      <c r="C570" s="481"/>
      <c r="D570" s="481"/>
      <c r="E570" s="481"/>
      <c r="F570" s="339"/>
      <c r="G570" s="340" t="str">
        <f>IF(ISNUMBER(E570),E570/'Bulk DivVar Analysis'!$C$60,"")</f>
        <v/>
      </c>
      <c r="H570" s="338" t="str">
        <f>IF(ISNUMBER(E570), IF(G570&gt;'Bulk DivVar Analysis'!$D$62,"Pass","Fail"),"")</f>
        <v/>
      </c>
      <c r="I570" s="338" t="str">
        <f t="shared" si="10"/>
        <v/>
      </c>
      <c r="J570" s="339"/>
      <c r="K570" s="339"/>
      <c r="L570" s="339"/>
      <c r="M570" s="339"/>
      <c r="N570" s="339"/>
      <c r="O570" s="339"/>
      <c r="P570" s="339"/>
      <c r="Q570" s="339"/>
    </row>
    <row r="571" spans="1:17" ht="13.5" customHeight="1">
      <c r="A571" s="481"/>
      <c r="B571" s="481"/>
      <c r="C571" s="481"/>
      <c r="D571" s="481"/>
      <c r="E571" s="481"/>
      <c r="F571" s="339"/>
      <c r="G571" s="340" t="str">
        <f>IF(ISNUMBER(E571),E571/'Bulk DivVar Analysis'!$C$60,"")</f>
        <v/>
      </c>
      <c r="H571" s="338" t="str">
        <f>IF(ISNUMBER(E571), IF(G571&gt;'Bulk DivVar Analysis'!$D$62,"Pass","Fail"),"")</f>
        <v/>
      </c>
      <c r="I571" s="338" t="str">
        <f t="shared" si="10"/>
        <v/>
      </c>
      <c r="J571" s="339"/>
      <c r="K571" s="339"/>
      <c r="L571" s="339"/>
      <c r="M571" s="339"/>
      <c r="N571" s="339"/>
      <c r="O571" s="339"/>
      <c r="P571" s="339"/>
      <c r="Q571" s="339"/>
    </row>
    <row r="572" spans="1:17" ht="13.5" customHeight="1">
      <c r="A572" s="481"/>
      <c r="B572" s="481"/>
      <c r="C572" s="481"/>
      <c r="D572" s="481"/>
      <c r="E572" s="481"/>
      <c r="F572" s="339"/>
      <c r="G572" s="340" t="str">
        <f>IF(ISNUMBER(E572),E572/'Bulk DivVar Analysis'!$C$60,"")</f>
        <v/>
      </c>
      <c r="H572" s="338" t="str">
        <f>IF(ISNUMBER(E572), IF(G572&gt;'Bulk DivVar Analysis'!$D$62,"Pass","Fail"),"")</f>
        <v/>
      </c>
      <c r="I572" s="338" t="str">
        <f t="shared" si="10"/>
        <v/>
      </c>
      <c r="J572" s="339"/>
      <c r="K572" s="339"/>
      <c r="L572" s="339"/>
      <c r="M572" s="339"/>
      <c r="N572" s="339"/>
      <c r="O572" s="339"/>
      <c r="P572" s="339"/>
      <c r="Q572" s="339"/>
    </row>
    <row r="573" spans="1:17" ht="13.5" customHeight="1">
      <c r="A573" s="481"/>
      <c r="B573" s="481"/>
      <c r="C573" s="481"/>
      <c r="D573" s="481"/>
      <c r="E573" s="481"/>
      <c r="F573" s="339"/>
      <c r="G573" s="340" t="str">
        <f>IF(ISNUMBER(E573),E573/'Bulk DivVar Analysis'!$C$60,"")</f>
        <v/>
      </c>
      <c r="H573" s="338" t="str">
        <f>IF(ISNUMBER(E573), IF(G573&gt;'Bulk DivVar Analysis'!$D$62,"Pass","Fail"),"")</f>
        <v/>
      </c>
      <c r="I573" s="338" t="str">
        <f t="shared" si="10"/>
        <v/>
      </c>
      <c r="J573" s="339"/>
      <c r="K573" s="339"/>
      <c r="L573" s="339"/>
      <c r="M573" s="339"/>
      <c r="N573" s="339"/>
      <c r="O573" s="339"/>
      <c r="P573" s="339"/>
      <c r="Q573" s="339"/>
    </row>
    <row r="574" spans="1:17" ht="13.5" customHeight="1">
      <c r="A574" s="481"/>
      <c r="B574" s="481"/>
      <c r="C574" s="481"/>
      <c r="D574" s="481"/>
      <c r="E574" s="481"/>
      <c r="F574" s="339"/>
      <c r="G574" s="340" t="str">
        <f>IF(ISNUMBER(E574),E574/'Bulk DivVar Analysis'!$C$60,"")</f>
        <v/>
      </c>
      <c r="H574" s="338" t="str">
        <f>IF(ISNUMBER(E574), IF(G574&gt;'Bulk DivVar Analysis'!$D$62,"Pass","Fail"),"")</f>
        <v/>
      </c>
      <c r="I574" s="338" t="str">
        <f t="shared" si="10"/>
        <v/>
      </c>
      <c r="J574" s="339"/>
      <c r="K574" s="339"/>
      <c r="L574" s="339"/>
      <c r="M574" s="339"/>
      <c r="N574" s="339"/>
      <c r="O574" s="339"/>
      <c r="P574" s="339"/>
      <c r="Q574" s="339"/>
    </row>
    <row r="575" spans="1:17" ht="13.5" customHeight="1">
      <c r="A575" s="481"/>
      <c r="B575" s="481"/>
      <c r="C575" s="481"/>
      <c r="D575" s="481"/>
      <c r="E575" s="481"/>
      <c r="F575" s="339"/>
      <c r="G575" s="340" t="str">
        <f>IF(ISNUMBER(E575),E575/'Bulk DivVar Analysis'!$C$60,"")</f>
        <v/>
      </c>
      <c r="H575" s="338" t="str">
        <f>IF(ISNUMBER(E575), IF(G575&gt;'Bulk DivVar Analysis'!$D$62,"Pass","Fail"),"")</f>
        <v/>
      </c>
      <c r="I575" s="338" t="str">
        <f t="shared" si="10"/>
        <v/>
      </c>
      <c r="J575" s="339"/>
      <c r="K575" s="339"/>
      <c r="L575" s="339"/>
      <c r="M575" s="339"/>
      <c r="N575" s="339"/>
      <c r="O575" s="339"/>
      <c r="P575" s="339"/>
      <c r="Q575" s="339"/>
    </row>
    <row r="576" spans="1:17" ht="13.5" customHeight="1">
      <c r="A576" s="481"/>
      <c r="B576" s="481"/>
      <c r="C576" s="481"/>
      <c r="D576" s="481"/>
      <c r="E576" s="481"/>
      <c r="F576" s="339"/>
      <c r="G576" s="340" t="str">
        <f>IF(ISNUMBER(E576),E576/'Bulk DivVar Analysis'!$C$60,"")</f>
        <v/>
      </c>
      <c r="H576" s="338" t="str">
        <f>IF(ISNUMBER(E576), IF(G576&gt;'Bulk DivVar Analysis'!$D$62,"Pass","Fail"),"")</f>
        <v/>
      </c>
      <c r="I576" s="338" t="str">
        <f t="shared" si="10"/>
        <v/>
      </c>
      <c r="J576" s="339"/>
      <c r="K576" s="339"/>
      <c r="L576" s="339"/>
      <c r="M576" s="339"/>
      <c r="N576" s="339"/>
      <c r="O576" s="339"/>
      <c r="P576" s="339"/>
      <c r="Q576" s="339"/>
    </row>
    <row r="577" spans="1:17" ht="13.5" customHeight="1">
      <c r="A577" s="481"/>
      <c r="B577" s="481"/>
      <c r="C577" s="481"/>
      <c r="D577" s="481"/>
      <c r="E577" s="481"/>
      <c r="F577" s="339"/>
      <c r="G577" s="340" t="str">
        <f>IF(ISNUMBER(E577),E577/'Bulk DivVar Analysis'!$C$60,"")</f>
        <v/>
      </c>
      <c r="H577" s="338" t="str">
        <f>IF(ISNUMBER(E577), IF(G577&gt;'Bulk DivVar Analysis'!$D$62,"Pass","Fail"),"")</f>
        <v/>
      </c>
      <c r="I577" s="338" t="str">
        <f t="shared" si="10"/>
        <v/>
      </c>
      <c r="J577" s="339"/>
      <c r="K577" s="339"/>
      <c r="L577" s="339"/>
      <c r="M577" s="339"/>
      <c r="N577" s="339"/>
      <c r="O577" s="339"/>
      <c r="P577" s="339"/>
      <c r="Q577" s="339"/>
    </row>
    <row r="578" spans="1:17" ht="13.5" customHeight="1">
      <c r="A578" s="481"/>
      <c r="B578" s="481"/>
      <c r="C578" s="481"/>
      <c r="D578" s="481"/>
      <c r="E578" s="481"/>
      <c r="F578" s="339"/>
      <c r="G578" s="340" t="str">
        <f>IF(ISNUMBER(E578),E578/'Bulk DivVar Analysis'!$C$60,"")</f>
        <v/>
      </c>
      <c r="H578" s="338" t="str">
        <f>IF(ISNUMBER(E578), IF(G578&gt;'Bulk DivVar Analysis'!$D$62,"Pass","Fail"),"")</f>
        <v/>
      </c>
      <c r="I578" s="338" t="str">
        <f t="shared" si="10"/>
        <v/>
      </c>
      <c r="J578" s="339"/>
      <c r="K578" s="339"/>
      <c r="L578" s="339"/>
      <c r="M578" s="339"/>
      <c r="N578" s="339"/>
      <c r="O578" s="339"/>
      <c r="P578" s="339"/>
      <c r="Q578" s="339"/>
    </row>
    <row r="579" spans="1:17" ht="13.5" customHeight="1">
      <c r="A579" s="481"/>
      <c r="B579" s="481"/>
      <c r="C579" s="481"/>
      <c r="D579" s="481"/>
      <c r="E579" s="481"/>
      <c r="F579" s="339"/>
      <c r="G579" s="340" t="str">
        <f>IF(ISNUMBER(E579),E579/'Bulk DivVar Analysis'!$C$60,"")</f>
        <v/>
      </c>
      <c r="H579" s="338" t="str">
        <f>IF(ISNUMBER(E579), IF(G579&gt;'Bulk DivVar Analysis'!$D$62,"Pass","Fail"),"")</f>
        <v/>
      </c>
      <c r="I579" s="338" t="str">
        <f t="shared" ref="I579:I642" si="11">_xlfn.TEXTJOIN("_",TRUE,B579,C579)</f>
        <v/>
      </c>
      <c r="J579" s="339"/>
      <c r="K579" s="339"/>
      <c r="L579" s="339"/>
      <c r="M579" s="339"/>
      <c r="N579" s="339"/>
      <c r="O579" s="339"/>
      <c r="P579" s="339"/>
      <c r="Q579" s="339"/>
    </row>
    <row r="580" spans="1:17" ht="13.5" customHeight="1">
      <c r="A580" s="481"/>
      <c r="B580" s="481"/>
      <c r="C580" s="481"/>
      <c r="D580" s="481"/>
      <c r="E580" s="481"/>
      <c r="F580" s="339"/>
      <c r="G580" s="340" t="str">
        <f>IF(ISNUMBER(E580),E580/'Bulk DivVar Analysis'!$C$60,"")</f>
        <v/>
      </c>
      <c r="H580" s="338" t="str">
        <f>IF(ISNUMBER(E580), IF(G580&gt;'Bulk DivVar Analysis'!$D$62,"Pass","Fail"),"")</f>
        <v/>
      </c>
      <c r="I580" s="338" t="str">
        <f t="shared" si="11"/>
        <v/>
      </c>
      <c r="J580" s="339"/>
      <c r="K580" s="339"/>
      <c r="L580" s="339"/>
      <c r="M580" s="339"/>
      <c r="N580" s="339"/>
      <c r="O580" s="339"/>
      <c r="P580" s="339"/>
      <c r="Q580" s="339"/>
    </row>
    <row r="581" spans="1:17" ht="13.5" customHeight="1">
      <c r="A581" s="481"/>
      <c r="B581" s="481"/>
      <c r="C581" s="481"/>
      <c r="D581" s="481"/>
      <c r="E581" s="481"/>
      <c r="F581" s="339"/>
      <c r="G581" s="340" t="str">
        <f>IF(ISNUMBER(E581),E581/'Bulk DivVar Analysis'!$C$60,"")</f>
        <v/>
      </c>
      <c r="H581" s="338" t="str">
        <f>IF(ISNUMBER(E581), IF(G581&gt;'Bulk DivVar Analysis'!$D$62,"Pass","Fail"),"")</f>
        <v/>
      </c>
      <c r="I581" s="338" t="str">
        <f t="shared" si="11"/>
        <v/>
      </c>
      <c r="J581" s="339"/>
      <c r="K581" s="339"/>
      <c r="L581" s="339"/>
      <c r="M581" s="339"/>
      <c r="N581" s="339"/>
      <c r="O581" s="339"/>
      <c r="P581" s="339"/>
      <c r="Q581" s="339"/>
    </row>
    <row r="582" spans="1:17" ht="13.5" customHeight="1">
      <c r="A582" s="481"/>
      <c r="B582" s="481"/>
      <c r="C582" s="481"/>
      <c r="D582" s="481"/>
      <c r="E582" s="481"/>
      <c r="F582" s="339"/>
      <c r="G582" s="340" t="str">
        <f>IF(ISNUMBER(E582),E582/'Bulk DivVar Analysis'!$C$60,"")</f>
        <v/>
      </c>
      <c r="H582" s="338" t="str">
        <f>IF(ISNUMBER(E582), IF(G582&gt;'Bulk DivVar Analysis'!$D$62,"Pass","Fail"),"")</f>
        <v/>
      </c>
      <c r="I582" s="338" t="str">
        <f t="shared" si="11"/>
        <v/>
      </c>
      <c r="J582" s="339"/>
      <c r="K582" s="339"/>
      <c r="L582" s="339"/>
      <c r="M582" s="339"/>
      <c r="N582" s="339"/>
      <c r="O582" s="339"/>
      <c r="P582" s="339"/>
      <c r="Q582" s="339"/>
    </row>
    <row r="583" spans="1:17" ht="13.5" customHeight="1">
      <c r="A583" s="481"/>
      <c r="B583" s="481"/>
      <c r="C583" s="481"/>
      <c r="D583" s="481"/>
      <c r="E583" s="481"/>
      <c r="F583" s="339"/>
      <c r="G583" s="340" t="str">
        <f>IF(ISNUMBER(E583),E583/'Bulk DivVar Analysis'!$C$60,"")</f>
        <v/>
      </c>
      <c r="H583" s="338" t="str">
        <f>IF(ISNUMBER(E583), IF(G583&gt;'Bulk DivVar Analysis'!$D$62,"Pass","Fail"),"")</f>
        <v/>
      </c>
      <c r="I583" s="338" t="str">
        <f t="shared" si="11"/>
        <v/>
      </c>
      <c r="J583" s="339"/>
      <c r="K583" s="339"/>
      <c r="L583" s="339"/>
      <c r="M583" s="339"/>
      <c r="N583" s="339"/>
      <c r="O583" s="339"/>
      <c r="P583" s="339"/>
      <c r="Q583" s="339"/>
    </row>
    <row r="584" spans="1:17" ht="13.5" customHeight="1">
      <c r="A584" s="481"/>
      <c r="B584" s="481"/>
      <c r="C584" s="481"/>
      <c r="D584" s="481"/>
      <c r="E584" s="481"/>
      <c r="F584" s="339"/>
      <c r="G584" s="340" t="str">
        <f>IF(ISNUMBER(E584),E584/'Bulk DivVar Analysis'!$C$60,"")</f>
        <v/>
      </c>
      <c r="H584" s="338" t="str">
        <f>IF(ISNUMBER(E584), IF(G584&gt;'Bulk DivVar Analysis'!$D$62,"Pass","Fail"),"")</f>
        <v/>
      </c>
      <c r="I584" s="338" t="str">
        <f t="shared" si="11"/>
        <v/>
      </c>
      <c r="J584" s="339"/>
      <c r="K584" s="339"/>
      <c r="L584" s="339"/>
      <c r="M584" s="339"/>
      <c r="N584" s="339"/>
      <c r="O584" s="339"/>
      <c r="P584" s="339"/>
      <c r="Q584" s="339"/>
    </row>
    <row r="585" spans="1:17" ht="13.5" customHeight="1">
      <c r="A585" s="481"/>
      <c r="B585" s="481"/>
      <c r="C585" s="481"/>
      <c r="D585" s="481"/>
      <c r="E585" s="481"/>
      <c r="F585" s="339"/>
      <c r="G585" s="340" t="str">
        <f>IF(ISNUMBER(E585),E585/'Bulk DivVar Analysis'!$C$60,"")</f>
        <v/>
      </c>
      <c r="H585" s="338" t="str">
        <f>IF(ISNUMBER(E585), IF(G585&gt;'Bulk DivVar Analysis'!$D$62,"Pass","Fail"),"")</f>
        <v/>
      </c>
      <c r="I585" s="338" t="str">
        <f t="shared" si="11"/>
        <v/>
      </c>
      <c r="J585" s="339"/>
      <c r="K585" s="339"/>
      <c r="L585" s="339"/>
      <c r="M585" s="339"/>
      <c r="N585" s="339"/>
      <c r="O585" s="339"/>
      <c r="P585" s="339"/>
      <c r="Q585" s="339"/>
    </row>
    <row r="586" spans="1:17" ht="13.5" customHeight="1">
      <c r="A586" s="481"/>
      <c r="B586" s="481"/>
      <c r="C586" s="481"/>
      <c r="D586" s="481"/>
      <c r="E586" s="481"/>
      <c r="F586" s="339"/>
      <c r="G586" s="340" t="str">
        <f>IF(ISNUMBER(E586),E586/'Bulk DivVar Analysis'!$C$60,"")</f>
        <v/>
      </c>
      <c r="H586" s="338" t="str">
        <f>IF(ISNUMBER(E586), IF(G586&gt;'Bulk DivVar Analysis'!$D$62,"Pass","Fail"),"")</f>
        <v/>
      </c>
      <c r="I586" s="338" t="str">
        <f t="shared" si="11"/>
        <v/>
      </c>
      <c r="J586" s="339"/>
      <c r="K586" s="339"/>
      <c r="L586" s="339"/>
      <c r="M586" s="339"/>
      <c r="N586" s="339"/>
      <c r="O586" s="339"/>
      <c r="P586" s="339"/>
      <c r="Q586" s="339"/>
    </row>
    <row r="587" spans="1:17" ht="13.5" customHeight="1">
      <c r="A587" s="481"/>
      <c r="B587" s="481"/>
      <c r="C587" s="481"/>
      <c r="D587" s="481"/>
      <c r="E587" s="481"/>
      <c r="F587" s="339"/>
      <c r="G587" s="340" t="str">
        <f>IF(ISNUMBER(E587),E587/'Bulk DivVar Analysis'!$C$60,"")</f>
        <v/>
      </c>
      <c r="H587" s="338" t="str">
        <f>IF(ISNUMBER(E587), IF(G587&gt;'Bulk DivVar Analysis'!$D$62,"Pass","Fail"),"")</f>
        <v/>
      </c>
      <c r="I587" s="338" t="str">
        <f t="shared" si="11"/>
        <v/>
      </c>
      <c r="J587" s="339"/>
      <c r="K587" s="339"/>
      <c r="L587" s="339"/>
      <c r="M587" s="339"/>
      <c r="N587" s="339"/>
      <c r="O587" s="339"/>
      <c r="P587" s="339"/>
      <c r="Q587" s="339"/>
    </row>
    <row r="588" spans="1:17" ht="13.5" customHeight="1">
      <c r="A588" s="481"/>
      <c r="B588" s="481"/>
      <c r="C588" s="481"/>
      <c r="D588" s="481"/>
      <c r="E588" s="481"/>
      <c r="F588" s="339"/>
      <c r="G588" s="340" t="str">
        <f>IF(ISNUMBER(E588),E588/'Bulk DivVar Analysis'!$C$60,"")</f>
        <v/>
      </c>
      <c r="H588" s="338" t="str">
        <f>IF(ISNUMBER(E588), IF(G588&gt;'Bulk DivVar Analysis'!$D$62,"Pass","Fail"),"")</f>
        <v/>
      </c>
      <c r="I588" s="338" t="str">
        <f t="shared" si="11"/>
        <v/>
      </c>
      <c r="J588" s="339"/>
      <c r="K588" s="339"/>
      <c r="L588" s="339"/>
      <c r="M588" s="339"/>
      <c r="N588" s="339"/>
      <c r="O588" s="339"/>
      <c r="P588" s="339"/>
      <c r="Q588" s="339"/>
    </row>
    <row r="589" spans="1:17" ht="13.5" customHeight="1">
      <c r="A589" s="481"/>
      <c r="B589" s="481"/>
      <c r="C589" s="481"/>
      <c r="D589" s="481"/>
      <c r="E589" s="481"/>
      <c r="F589" s="339"/>
      <c r="G589" s="340" t="str">
        <f>IF(ISNUMBER(E589),E589/'Bulk DivVar Analysis'!$C$60,"")</f>
        <v/>
      </c>
      <c r="H589" s="338" t="str">
        <f>IF(ISNUMBER(E589), IF(G589&gt;'Bulk DivVar Analysis'!$D$62,"Pass","Fail"),"")</f>
        <v/>
      </c>
      <c r="I589" s="338" t="str">
        <f t="shared" si="11"/>
        <v/>
      </c>
      <c r="J589" s="339"/>
      <c r="K589" s="339"/>
      <c r="L589" s="339"/>
      <c r="M589" s="339"/>
      <c r="N589" s="339"/>
      <c r="O589" s="339"/>
      <c r="P589" s="339"/>
      <c r="Q589" s="339"/>
    </row>
    <row r="590" spans="1:17" ht="13.5" customHeight="1">
      <c r="A590" s="481"/>
      <c r="B590" s="481"/>
      <c r="C590" s="481"/>
      <c r="D590" s="481"/>
      <c r="E590" s="481"/>
      <c r="F590" s="339"/>
      <c r="G590" s="340" t="str">
        <f>IF(ISNUMBER(E590),E590/'Bulk DivVar Analysis'!$C$60,"")</f>
        <v/>
      </c>
      <c r="H590" s="338" t="str">
        <f>IF(ISNUMBER(E590), IF(G590&gt;'Bulk DivVar Analysis'!$D$62,"Pass","Fail"),"")</f>
        <v/>
      </c>
      <c r="I590" s="338" t="str">
        <f t="shared" si="11"/>
        <v/>
      </c>
      <c r="J590" s="339"/>
      <c r="K590" s="339"/>
      <c r="L590" s="339"/>
      <c r="M590" s="339"/>
      <c r="N590" s="339"/>
      <c r="O590" s="339"/>
      <c r="P590" s="339"/>
      <c r="Q590" s="339"/>
    </row>
    <row r="591" spans="1:17" ht="13.5" customHeight="1">
      <c r="A591" s="481"/>
      <c r="B591" s="481"/>
      <c r="C591" s="481"/>
      <c r="D591" s="481"/>
      <c r="E591" s="481"/>
      <c r="F591" s="339"/>
      <c r="G591" s="340" t="str">
        <f>IF(ISNUMBER(E591),E591/'Bulk DivVar Analysis'!$C$60,"")</f>
        <v/>
      </c>
      <c r="H591" s="338" t="str">
        <f>IF(ISNUMBER(E591), IF(G591&gt;'Bulk DivVar Analysis'!$D$62,"Pass","Fail"),"")</f>
        <v/>
      </c>
      <c r="I591" s="338" t="str">
        <f t="shared" si="11"/>
        <v/>
      </c>
      <c r="J591" s="339"/>
      <c r="K591" s="339"/>
      <c r="L591" s="339"/>
      <c r="M591" s="339"/>
      <c r="N591" s="339"/>
      <c r="O591" s="339"/>
      <c r="P591" s="339"/>
      <c r="Q591" s="339"/>
    </row>
    <row r="592" spans="1:17" ht="13.5" customHeight="1">
      <c r="A592" s="481"/>
      <c r="B592" s="481"/>
      <c r="C592" s="481"/>
      <c r="D592" s="481"/>
      <c r="E592" s="481"/>
      <c r="F592" s="339"/>
      <c r="G592" s="340" t="str">
        <f>IF(ISNUMBER(E592),E592/'Bulk DivVar Analysis'!$C$60,"")</f>
        <v/>
      </c>
      <c r="H592" s="338" t="str">
        <f>IF(ISNUMBER(E592), IF(G592&gt;'Bulk DivVar Analysis'!$D$62,"Pass","Fail"),"")</f>
        <v/>
      </c>
      <c r="I592" s="338" t="str">
        <f t="shared" si="11"/>
        <v/>
      </c>
      <c r="J592" s="339"/>
      <c r="K592" s="339"/>
      <c r="L592" s="339"/>
      <c r="M592" s="339"/>
      <c r="N592" s="339"/>
      <c r="O592" s="339"/>
      <c r="P592" s="339"/>
      <c r="Q592" s="339"/>
    </row>
    <row r="593" spans="1:17" ht="13.5" customHeight="1">
      <c r="A593" s="481"/>
      <c r="B593" s="481"/>
      <c r="C593" s="481"/>
      <c r="D593" s="481"/>
      <c r="E593" s="481"/>
      <c r="F593" s="339"/>
      <c r="G593" s="340" t="str">
        <f>IF(ISNUMBER(E593),E593/'Bulk DivVar Analysis'!$C$60,"")</f>
        <v/>
      </c>
      <c r="H593" s="338" t="str">
        <f>IF(ISNUMBER(E593), IF(G593&gt;'Bulk DivVar Analysis'!$D$62,"Pass","Fail"),"")</f>
        <v/>
      </c>
      <c r="I593" s="338" t="str">
        <f t="shared" si="11"/>
        <v/>
      </c>
      <c r="J593" s="339"/>
      <c r="K593" s="339"/>
      <c r="L593" s="339"/>
      <c r="M593" s="339"/>
      <c r="N593" s="339"/>
      <c r="O593" s="339"/>
      <c r="P593" s="339"/>
      <c r="Q593" s="339"/>
    </row>
    <row r="594" spans="1:17" ht="13.5" customHeight="1">
      <c r="A594" s="481"/>
      <c r="B594" s="481"/>
      <c r="C594" s="481"/>
      <c r="D594" s="481"/>
      <c r="E594" s="481"/>
      <c r="F594" s="339"/>
      <c r="G594" s="340" t="str">
        <f>IF(ISNUMBER(E594),E594/'Bulk DivVar Analysis'!$C$60,"")</f>
        <v/>
      </c>
      <c r="H594" s="338" t="str">
        <f>IF(ISNUMBER(E594), IF(G594&gt;'Bulk DivVar Analysis'!$D$62,"Pass","Fail"),"")</f>
        <v/>
      </c>
      <c r="I594" s="338" t="str">
        <f t="shared" si="11"/>
        <v/>
      </c>
      <c r="J594" s="339"/>
      <c r="K594" s="339"/>
      <c r="L594" s="339"/>
      <c r="M594" s="339"/>
      <c r="N594" s="339"/>
      <c r="O594" s="339"/>
      <c r="P594" s="339"/>
      <c r="Q594" s="339"/>
    </row>
    <row r="595" spans="1:17" ht="13.5" customHeight="1">
      <c r="A595" s="481"/>
      <c r="B595" s="481"/>
      <c r="C595" s="481"/>
      <c r="D595" s="481"/>
      <c r="E595" s="481"/>
      <c r="F595" s="339"/>
      <c r="G595" s="340" t="str">
        <f>IF(ISNUMBER(E595),E595/'Bulk DivVar Analysis'!$C$60,"")</f>
        <v/>
      </c>
      <c r="H595" s="338" t="str">
        <f>IF(ISNUMBER(E595), IF(G595&gt;'Bulk DivVar Analysis'!$D$62,"Pass","Fail"),"")</f>
        <v/>
      </c>
      <c r="I595" s="338" t="str">
        <f t="shared" si="11"/>
        <v/>
      </c>
      <c r="J595" s="339"/>
      <c r="K595" s="339"/>
      <c r="L595" s="339"/>
      <c r="M595" s="339"/>
      <c r="N595" s="339"/>
      <c r="O595" s="339"/>
      <c r="P595" s="339"/>
      <c r="Q595" s="339"/>
    </row>
    <row r="596" spans="1:17" ht="13.5" customHeight="1">
      <c r="A596" s="481"/>
      <c r="B596" s="481"/>
      <c r="C596" s="481"/>
      <c r="D596" s="481"/>
      <c r="E596" s="481"/>
      <c r="F596" s="339"/>
      <c r="G596" s="340" t="str">
        <f>IF(ISNUMBER(E596),E596/'Bulk DivVar Analysis'!$C$60,"")</f>
        <v/>
      </c>
      <c r="H596" s="338" t="str">
        <f>IF(ISNUMBER(E596), IF(G596&gt;'Bulk DivVar Analysis'!$D$62,"Pass","Fail"),"")</f>
        <v/>
      </c>
      <c r="I596" s="338" t="str">
        <f t="shared" si="11"/>
        <v/>
      </c>
      <c r="J596" s="339"/>
      <c r="K596" s="339"/>
      <c r="L596" s="339"/>
      <c r="M596" s="339"/>
      <c r="N596" s="339"/>
      <c r="O596" s="339"/>
      <c r="P596" s="339"/>
      <c r="Q596" s="339"/>
    </row>
    <row r="597" spans="1:17" ht="13.5" customHeight="1">
      <c r="A597" s="481"/>
      <c r="B597" s="481"/>
      <c r="C597" s="481"/>
      <c r="D597" s="481"/>
      <c r="E597" s="481"/>
      <c r="F597" s="339"/>
      <c r="G597" s="340" t="str">
        <f>IF(ISNUMBER(E597),E597/'Bulk DivVar Analysis'!$C$60,"")</f>
        <v/>
      </c>
      <c r="H597" s="338" t="str">
        <f>IF(ISNUMBER(E597), IF(G597&gt;'Bulk DivVar Analysis'!$D$62,"Pass","Fail"),"")</f>
        <v/>
      </c>
      <c r="I597" s="338" t="str">
        <f t="shared" si="11"/>
        <v/>
      </c>
      <c r="J597" s="339"/>
      <c r="K597" s="339"/>
      <c r="L597" s="339"/>
      <c r="M597" s="339"/>
      <c r="N597" s="339"/>
      <c r="O597" s="339"/>
      <c r="P597" s="339"/>
      <c r="Q597" s="339"/>
    </row>
    <row r="598" spans="1:17" ht="13.5" customHeight="1">
      <c r="A598" s="481"/>
      <c r="B598" s="481"/>
      <c r="C598" s="481"/>
      <c r="D598" s="481"/>
      <c r="E598" s="481"/>
      <c r="F598" s="339"/>
      <c r="G598" s="340" t="str">
        <f>IF(ISNUMBER(E598),E598/'Bulk DivVar Analysis'!$C$60,"")</f>
        <v/>
      </c>
      <c r="H598" s="338" t="str">
        <f>IF(ISNUMBER(E598), IF(G598&gt;'Bulk DivVar Analysis'!$D$62,"Pass","Fail"),"")</f>
        <v/>
      </c>
      <c r="I598" s="338" t="str">
        <f t="shared" si="11"/>
        <v/>
      </c>
      <c r="J598" s="339"/>
      <c r="K598" s="339"/>
      <c r="L598" s="339"/>
      <c r="M598" s="339"/>
      <c r="N598" s="339"/>
      <c r="O598" s="339"/>
      <c r="P598" s="339"/>
      <c r="Q598" s="339"/>
    </row>
    <row r="599" spans="1:17" ht="13.5" customHeight="1">
      <c r="A599" s="481"/>
      <c r="B599" s="481"/>
      <c r="C599" s="481"/>
      <c r="D599" s="481"/>
      <c r="E599" s="481"/>
      <c r="F599" s="339"/>
      <c r="G599" s="340" t="str">
        <f>IF(ISNUMBER(E599),E599/'Bulk DivVar Analysis'!$C$60,"")</f>
        <v/>
      </c>
      <c r="H599" s="338" t="str">
        <f>IF(ISNUMBER(E599), IF(G599&gt;'Bulk DivVar Analysis'!$D$62,"Pass","Fail"),"")</f>
        <v/>
      </c>
      <c r="I599" s="338" t="str">
        <f t="shared" si="11"/>
        <v/>
      </c>
      <c r="J599" s="339"/>
      <c r="K599" s="339"/>
      <c r="L599" s="339"/>
      <c r="M599" s="339"/>
      <c r="N599" s="339"/>
      <c r="O599" s="339"/>
      <c r="P599" s="339"/>
      <c r="Q599" s="339"/>
    </row>
    <row r="600" spans="1:17" ht="13.5" customHeight="1">
      <c r="A600" s="481"/>
      <c r="B600" s="481"/>
      <c r="C600" s="481"/>
      <c r="D600" s="481"/>
      <c r="E600" s="481"/>
      <c r="F600" s="339"/>
      <c r="G600" s="340" t="str">
        <f>IF(ISNUMBER(E600),E600/'Bulk DivVar Analysis'!$C$60,"")</f>
        <v/>
      </c>
      <c r="H600" s="338" t="str">
        <f>IF(ISNUMBER(E600), IF(G600&gt;'Bulk DivVar Analysis'!$D$62,"Pass","Fail"),"")</f>
        <v/>
      </c>
      <c r="I600" s="338" t="str">
        <f t="shared" si="11"/>
        <v/>
      </c>
      <c r="J600" s="339"/>
      <c r="K600" s="339"/>
      <c r="L600" s="339"/>
      <c r="M600" s="339"/>
      <c r="N600" s="339"/>
      <c r="O600" s="339"/>
      <c r="P600" s="339"/>
      <c r="Q600" s="339"/>
    </row>
    <row r="601" spans="1:17" ht="13.5" customHeight="1">
      <c r="A601" s="481"/>
      <c r="B601" s="481"/>
      <c r="C601" s="481"/>
      <c r="D601" s="481"/>
      <c r="E601" s="481"/>
      <c r="F601" s="339"/>
      <c r="G601" s="340" t="str">
        <f>IF(ISNUMBER(E601),E601/'Bulk DivVar Analysis'!$C$60,"")</f>
        <v/>
      </c>
      <c r="H601" s="338" t="str">
        <f>IF(ISNUMBER(E601), IF(G601&gt;'Bulk DivVar Analysis'!$D$62,"Pass","Fail"),"")</f>
        <v/>
      </c>
      <c r="I601" s="338" t="str">
        <f t="shared" si="11"/>
        <v/>
      </c>
      <c r="J601" s="339"/>
      <c r="K601" s="339"/>
      <c r="L601" s="339"/>
      <c r="M601" s="339"/>
      <c r="N601" s="339"/>
      <c r="O601" s="339"/>
      <c r="P601" s="339"/>
      <c r="Q601" s="339"/>
    </row>
    <row r="602" spans="1:17" ht="13.5" customHeight="1">
      <c r="A602" s="481"/>
      <c r="B602" s="481"/>
      <c r="C602" s="481"/>
      <c r="D602" s="481"/>
      <c r="E602" s="481"/>
      <c r="F602" s="339"/>
      <c r="G602" s="340" t="str">
        <f>IF(ISNUMBER(E602),E602/'Bulk DivVar Analysis'!$C$60,"")</f>
        <v/>
      </c>
      <c r="H602" s="338" t="str">
        <f>IF(ISNUMBER(E602), IF(G602&gt;'Bulk DivVar Analysis'!$D$62,"Pass","Fail"),"")</f>
        <v/>
      </c>
      <c r="I602" s="338" t="str">
        <f t="shared" si="11"/>
        <v/>
      </c>
      <c r="J602" s="339"/>
      <c r="K602" s="339"/>
      <c r="L602" s="339"/>
      <c r="M602" s="339"/>
      <c r="N602" s="339"/>
      <c r="O602" s="339"/>
      <c r="P602" s="339"/>
      <c r="Q602" s="339"/>
    </row>
    <row r="603" spans="1:17" ht="13.5" customHeight="1">
      <c r="A603" s="481"/>
      <c r="B603" s="481"/>
      <c r="C603" s="481"/>
      <c r="D603" s="481"/>
      <c r="E603" s="481"/>
      <c r="F603" s="339"/>
      <c r="G603" s="340" t="str">
        <f>IF(ISNUMBER(E603),E603/'Bulk DivVar Analysis'!$C$60,"")</f>
        <v/>
      </c>
      <c r="H603" s="338" t="str">
        <f>IF(ISNUMBER(E603), IF(G603&gt;'Bulk DivVar Analysis'!$D$62,"Pass","Fail"),"")</f>
        <v/>
      </c>
      <c r="I603" s="338" t="str">
        <f t="shared" si="11"/>
        <v/>
      </c>
      <c r="J603" s="339"/>
      <c r="K603" s="339"/>
      <c r="L603" s="339"/>
      <c r="M603" s="339"/>
      <c r="N603" s="339"/>
      <c r="O603" s="339"/>
      <c r="P603" s="339"/>
      <c r="Q603" s="339"/>
    </row>
    <row r="604" spans="1:17" ht="13.5" customHeight="1">
      <c r="A604" s="481"/>
      <c r="B604" s="481"/>
      <c r="C604" s="481"/>
      <c r="D604" s="481"/>
      <c r="E604" s="481"/>
      <c r="F604" s="339"/>
      <c r="G604" s="340" t="str">
        <f>IF(ISNUMBER(E604),E604/'Bulk DivVar Analysis'!$C$60,"")</f>
        <v/>
      </c>
      <c r="H604" s="338" t="str">
        <f>IF(ISNUMBER(E604), IF(G604&gt;'Bulk DivVar Analysis'!$D$62,"Pass","Fail"),"")</f>
        <v/>
      </c>
      <c r="I604" s="338" t="str">
        <f t="shared" si="11"/>
        <v/>
      </c>
      <c r="J604" s="339"/>
      <c r="K604" s="339"/>
      <c r="L604" s="339"/>
      <c r="M604" s="339"/>
      <c r="N604" s="339"/>
      <c r="O604" s="339"/>
      <c r="P604" s="339"/>
      <c r="Q604" s="339"/>
    </row>
    <row r="605" spans="1:17" ht="13.5" customHeight="1">
      <c r="A605" s="481"/>
      <c r="B605" s="481"/>
      <c r="C605" s="481"/>
      <c r="D605" s="481"/>
      <c r="E605" s="481"/>
      <c r="F605" s="339"/>
      <c r="G605" s="340" t="str">
        <f>IF(ISNUMBER(E605),E605/'Bulk DivVar Analysis'!$C$60,"")</f>
        <v/>
      </c>
      <c r="H605" s="338" t="str">
        <f>IF(ISNUMBER(E605), IF(G605&gt;'Bulk DivVar Analysis'!$D$62,"Pass","Fail"),"")</f>
        <v/>
      </c>
      <c r="I605" s="338" t="str">
        <f t="shared" si="11"/>
        <v/>
      </c>
      <c r="J605" s="339"/>
      <c r="K605" s="339"/>
      <c r="L605" s="339"/>
      <c r="M605" s="339"/>
      <c r="N605" s="339"/>
      <c r="O605" s="339"/>
      <c r="P605" s="339"/>
      <c r="Q605" s="339"/>
    </row>
    <row r="606" spans="1:17" ht="13.5" customHeight="1">
      <c r="A606" s="481"/>
      <c r="B606" s="481"/>
      <c r="C606" s="481"/>
      <c r="D606" s="481"/>
      <c r="E606" s="481"/>
      <c r="F606" s="339"/>
      <c r="G606" s="340" t="str">
        <f>IF(ISNUMBER(E606),E606/'Bulk DivVar Analysis'!$C$60,"")</f>
        <v/>
      </c>
      <c r="H606" s="338" t="str">
        <f>IF(ISNUMBER(E606), IF(G606&gt;'Bulk DivVar Analysis'!$D$62,"Pass","Fail"),"")</f>
        <v/>
      </c>
      <c r="I606" s="338" t="str">
        <f t="shared" si="11"/>
        <v/>
      </c>
      <c r="J606" s="339"/>
      <c r="K606" s="339"/>
      <c r="L606" s="339"/>
      <c r="M606" s="339"/>
      <c r="N606" s="339"/>
      <c r="O606" s="339"/>
      <c r="P606" s="339"/>
      <c r="Q606" s="339"/>
    </row>
    <row r="607" spans="1:17" ht="13.5" customHeight="1">
      <c r="A607" s="481"/>
      <c r="B607" s="481"/>
      <c r="C607" s="481"/>
      <c r="D607" s="481"/>
      <c r="E607" s="481"/>
      <c r="F607" s="339"/>
      <c r="G607" s="340" t="str">
        <f>IF(ISNUMBER(E607),E607/'Bulk DivVar Analysis'!$C$60,"")</f>
        <v/>
      </c>
      <c r="H607" s="338" t="str">
        <f>IF(ISNUMBER(E607), IF(G607&gt;'Bulk DivVar Analysis'!$D$62,"Pass","Fail"),"")</f>
        <v/>
      </c>
      <c r="I607" s="338" t="str">
        <f t="shared" si="11"/>
        <v/>
      </c>
      <c r="J607" s="339"/>
      <c r="K607" s="339"/>
      <c r="L607" s="339"/>
      <c r="M607" s="339"/>
      <c r="N607" s="339"/>
      <c r="O607" s="339"/>
      <c r="P607" s="339"/>
      <c r="Q607" s="339"/>
    </row>
    <row r="608" spans="1:17" ht="13.5" customHeight="1">
      <c r="A608" s="481"/>
      <c r="B608" s="481"/>
      <c r="C608" s="481"/>
      <c r="D608" s="481"/>
      <c r="E608" s="481"/>
      <c r="F608" s="339"/>
      <c r="G608" s="340" t="str">
        <f>IF(ISNUMBER(E608),E608/'Bulk DivVar Analysis'!$C$60,"")</f>
        <v/>
      </c>
      <c r="H608" s="338" t="str">
        <f>IF(ISNUMBER(E608), IF(G608&gt;'Bulk DivVar Analysis'!$D$62,"Pass","Fail"),"")</f>
        <v/>
      </c>
      <c r="I608" s="338" t="str">
        <f t="shared" si="11"/>
        <v/>
      </c>
      <c r="J608" s="339"/>
      <c r="K608" s="339"/>
      <c r="L608" s="339"/>
      <c r="M608" s="339"/>
      <c r="N608" s="339"/>
      <c r="O608" s="339"/>
      <c r="P608" s="339"/>
      <c r="Q608" s="339"/>
    </row>
    <row r="609" spans="1:17" ht="13.5" customHeight="1">
      <c r="A609" s="481"/>
      <c r="B609" s="481"/>
      <c r="C609" s="481"/>
      <c r="D609" s="481"/>
      <c r="E609" s="481"/>
      <c r="F609" s="339"/>
      <c r="G609" s="340" t="str">
        <f>IF(ISNUMBER(E609),E609/'Bulk DivVar Analysis'!$C$60,"")</f>
        <v/>
      </c>
      <c r="H609" s="338" t="str">
        <f>IF(ISNUMBER(E609), IF(G609&gt;'Bulk DivVar Analysis'!$D$62,"Pass","Fail"),"")</f>
        <v/>
      </c>
      <c r="I609" s="338" t="str">
        <f t="shared" si="11"/>
        <v/>
      </c>
      <c r="J609" s="339"/>
      <c r="K609" s="339"/>
      <c r="L609" s="339"/>
      <c r="M609" s="339"/>
      <c r="N609" s="339"/>
      <c r="O609" s="339"/>
      <c r="P609" s="339"/>
      <c r="Q609" s="339"/>
    </row>
    <row r="610" spans="1:17" ht="13.5" customHeight="1">
      <c r="A610" s="481"/>
      <c r="B610" s="481"/>
      <c r="C610" s="481"/>
      <c r="D610" s="481"/>
      <c r="E610" s="481"/>
      <c r="F610" s="339"/>
      <c r="G610" s="340" t="str">
        <f>IF(ISNUMBER(E610),E610/'Bulk DivVar Analysis'!$C$60,"")</f>
        <v/>
      </c>
      <c r="H610" s="338" t="str">
        <f>IF(ISNUMBER(E610), IF(G610&gt;'Bulk DivVar Analysis'!$D$62,"Pass","Fail"),"")</f>
        <v/>
      </c>
      <c r="I610" s="338" t="str">
        <f t="shared" si="11"/>
        <v/>
      </c>
      <c r="J610" s="339"/>
      <c r="K610" s="339"/>
      <c r="L610" s="339"/>
      <c r="M610" s="339"/>
      <c r="N610" s="339"/>
      <c r="O610" s="339"/>
      <c r="P610" s="339"/>
      <c r="Q610" s="339"/>
    </row>
    <row r="611" spans="1:17" ht="13.5" customHeight="1">
      <c r="A611" s="481"/>
      <c r="B611" s="481"/>
      <c r="C611" s="481"/>
      <c r="D611" s="481"/>
      <c r="E611" s="481"/>
      <c r="F611" s="339"/>
      <c r="G611" s="340" t="str">
        <f>IF(ISNUMBER(E611),E611/'Bulk DivVar Analysis'!$C$60,"")</f>
        <v/>
      </c>
      <c r="H611" s="338" t="str">
        <f>IF(ISNUMBER(E611), IF(G611&gt;'Bulk DivVar Analysis'!$D$62,"Pass","Fail"),"")</f>
        <v/>
      </c>
      <c r="I611" s="338" t="str">
        <f t="shared" si="11"/>
        <v/>
      </c>
      <c r="J611" s="339"/>
      <c r="K611" s="339"/>
      <c r="L611" s="339"/>
      <c r="M611" s="339"/>
      <c r="N611" s="339"/>
      <c r="O611" s="339"/>
      <c r="P611" s="339"/>
      <c r="Q611" s="339"/>
    </row>
    <row r="612" spans="1:17" ht="13.5" customHeight="1">
      <c r="A612" s="481"/>
      <c r="B612" s="481"/>
      <c r="C612" s="481"/>
      <c r="D612" s="481"/>
      <c r="E612" s="481"/>
      <c r="F612" s="339"/>
      <c r="G612" s="340" t="str">
        <f>IF(ISNUMBER(E612),E612/'Bulk DivVar Analysis'!$C$60,"")</f>
        <v/>
      </c>
      <c r="H612" s="338" t="str">
        <f>IF(ISNUMBER(E612), IF(G612&gt;'Bulk DivVar Analysis'!$D$62,"Pass","Fail"),"")</f>
        <v/>
      </c>
      <c r="I612" s="338" t="str">
        <f t="shared" si="11"/>
        <v/>
      </c>
      <c r="J612" s="339"/>
      <c r="K612" s="339"/>
      <c r="L612" s="339"/>
      <c r="M612" s="339"/>
      <c r="N612" s="339"/>
      <c r="O612" s="339"/>
      <c r="P612" s="339"/>
      <c r="Q612" s="339"/>
    </row>
    <row r="613" spans="1:17" ht="13.5" customHeight="1">
      <c r="A613" s="481"/>
      <c r="B613" s="481"/>
      <c r="C613" s="481"/>
      <c r="D613" s="481"/>
      <c r="E613" s="481"/>
      <c r="F613" s="339"/>
      <c r="G613" s="340" t="str">
        <f>IF(ISNUMBER(E613),E613/'Bulk DivVar Analysis'!$C$60,"")</f>
        <v/>
      </c>
      <c r="H613" s="338" t="str">
        <f>IF(ISNUMBER(E613), IF(G613&gt;'Bulk DivVar Analysis'!$D$62,"Pass","Fail"),"")</f>
        <v/>
      </c>
      <c r="I613" s="338" t="str">
        <f t="shared" si="11"/>
        <v/>
      </c>
      <c r="J613" s="339"/>
      <c r="K613" s="339"/>
      <c r="L613" s="339"/>
      <c r="M613" s="339"/>
      <c r="N613" s="339"/>
      <c r="O613" s="339"/>
      <c r="P613" s="339"/>
      <c r="Q613" s="339"/>
    </row>
    <row r="614" spans="1:17" ht="13.5" customHeight="1">
      <c r="A614" s="481"/>
      <c r="B614" s="481"/>
      <c r="C614" s="481"/>
      <c r="D614" s="481"/>
      <c r="E614" s="481"/>
      <c r="F614" s="339"/>
      <c r="G614" s="340" t="str">
        <f>IF(ISNUMBER(E614),E614/'Bulk DivVar Analysis'!$C$60,"")</f>
        <v/>
      </c>
      <c r="H614" s="338" t="str">
        <f>IF(ISNUMBER(E614), IF(G614&gt;'Bulk DivVar Analysis'!$D$62,"Pass","Fail"),"")</f>
        <v/>
      </c>
      <c r="I614" s="338" t="str">
        <f t="shared" si="11"/>
        <v/>
      </c>
      <c r="J614" s="339"/>
      <c r="K614" s="339"/>
      <c r="L614" s="339"/>
      <c r="M614" s="339"/>
      <c r="N614" s="339"/>
      <c r="O614" s="339"/>
      <c r="P614" s="339"/>
      <c r="Q614" s="339"/>
    </row>
    <row r="615" spans="1:17" ht="13.5" customHeight="1">
      <c r="A615" s="481"/>
      <c r="B615" s="481"/>
      <c r="C615" s="481"/>
      <c r="D615" s="481"/>
      <c r="E615" s="481"/>
      <c r="F615" s="339"/>
      <c r="G615" s="340" t="str">
        <f>IF(ISNUMBER(E615),E615/'Bulk DivVar Analysis'!$C$60,"")</f>
        <v/>
      </c>
      <c r="H615" s="338" t="str">
        <f>IF(ISNUMBER(E615), IF(G615&gt;'Bulk DivVar Analysis'!$D$62,"Pass","Fail"),"")</f>
        <v/>
      </c>
      <c r="I615" s="338" t="str">
        <f t="shared" si="11"/>
        <v/>
      </c>
      <c r="J615" s="339"/>
      <c r="K615" s="339"/>
      <c r="L615" s="339"/>
      <c r="M615" s="339"/>
      <c r="N615" s="339"/>
      <c r="O615" s="339"/>
      <c r="P615" s="339"/>
      <c r="Q615" s="339"/>
    </row>
    <row r="616" spans="1:17" ht="13.5" customHeight="1">
      <c r="A616" s="481"/>
      <c r="B616" s="481"/>
      <c r="C616" s="481"/>
      <c r="D616" s="481"/>
      <c r="E616" s="481"/>
      <c r="F616" s="339"/>
      <c r="G616" s="340" t="str">
        <f>IF(ISNUMBER(E616),E616/'Bulk DivVar Analysis'!$C$60,"")</f>
        <v/>
      </c>
      <c r="H616" s="338" t="str">
        <f>IF(ISNUMBER(E616), IF(G616&gt;'Bulk DivVar Analysis'!$D$62,"Pass","Fail"),"")</f>
        <v/>
      </c>
      <c r="I616" s="338" t="str">
        <f t="shared" si="11"/>
        <v/>
      </c>
      <c r="J616" s="339"/>
      <c r="K616" s="339"/>
      <c r="L616" s="339"/>
      <c r="M616" s="339"/>
      <c r="N616" s="339"/>
      <c r="O616" s="339"/>
      <c r="P616" s="339"/>
      <c r="Q616" s="339"/>
    </row>
    <row r="617" spans="1:17" ht="13.5" customHeight="1">
      <c r="A617" s="481"/>
      <c r="B617" s="481"/>
      <c r="C617" s="481"/>
      <c r="D617" s="481"/>
      <c r="E617" s="481"/>
      <c r="F617" s="339"/>
      <c r="G617" s="340" t="str">
        <f>IF(ISNUMBER(E617),E617/'Bulk DivVar Analysis'!$C$60,"")</f>
        <v/>
      </c>
      <c r="H617" s="338" t="str">
        <f>IF(ISNUMBER(E617), IF(G617&gt;'Bulk DivVar Analysis'!$D$62,"Pass","Fail"),"")</f>
        <v/>
      </c>
      <c r="I617" s="338" t="str">
        <f t="shared" si="11"/>
        <v/>
      </c>
      <c r="J617" s="339"/>
      <c r="K617" s="339"/>
      <c r="L617" s="339"/>
      <c r="M617" s="339"/>
      <c r="N617" s="339"/>
      <c r="O617" s="339"/>
      <c r="P617" s="339"/>
      <c r="Q617" s="339"/>
    </row>
    <row r="618" spans="1:17" ht="13.5" customHeight="1">
      <c r="A618" s="481"/>
      <c r="B618" s="481"/>
      <c r="C618" s="481"/>
      <c r="D618" s="481"/>
      <c r="E618" s="481"/>
      <c r="F618" s="339"/>
      <c r="G618" s="340" t="str">
        <f>IF(ISNUMBER(E618),E618/'Bulk DivVar Analysis'!$C$60,"")</f>
        <v/>
      </c>
      <c r="H618" s="338" t="str">
        <f>IF(ISNUMBER(E618), IF(G618&gt;'Bulk DivVar Analysis'!$D$62,"Pass","Fail"),"")</f>
        <v/>
      </c>
      <c r="I618" s="338" t="str">
        <f t="shared" si="11"/>
        <v/>
      </c>
      <c r="J618" s="339"/>
      <c r="K618" s="339"/>
      <c r="L618" s="339"/>
      <c r="M618" s="339"/>
      <c r="N618" s="339"/>
      <c r="O618" s="339"/>
      <c r="P618" s="339"/>
      <c r="Q618" s="339"/>
    </row>
    <row r="619" spans="1:17" ht="13.5" customHeight="1">
      <c r="A619" s="481"/>
      <c r="B619" s="481"/>
      <c r="C619" s="481"/>
      <c r="D619" s="481"/>
      <c r="E619" s="481"/>
      <c r="F619" s="339"/>
      <c r="G619" s="340" t="str">
        <f>IF(ISNUMBER(E619),E619/'Bulk DivVar Analysis'!$C$60,"")</f>
        <v/>
      </c>
      <c r="H619" s="338" t="str">
        <f>IF(ISNUMBER(E619), IF(G619&gt;'Bulk DivVar Analysis'!$D$62,"Pass","Fail"),"")</f>
        <v/>
      </c>
      <c r="I619" s="338" t="str">
        <f t="shared" si="11"/>
        <v/>
      </c>
      <c r="J619" s="339"/>
      <c r="K619" s="339"/>
      <c r="L619" s="339"/>
      <c r="M619" s="339"/>
      <c r="N619" s="339"/>
      <c r="O619" s="339"/>
      <c r="P619" s="339"/>
      <c r="Q619" s="339"/>
    </row>
    <row r="620" spans="1:17" ht="13.5" customHeight="1">
      <c r="A620" s="481"/>
      <c r="B620" s="481"/>
      <c r="C620" s="481"/>
      <c r="D620" s="481"/>
      <c r="E620" s="481"/>
      <c r="F620" s="339"/>
      <c r="G620" s="340" t="str">
        <f>IF(ISNUMBER(E620),E620/'Bulk DivVar Analysis'!$C$60,"")</f>
        <v/>
      </c>
      <c r="H620" s="338" t="str">
        <f>IF(ISNUMBER(E620), IF(G620&gt;'Bulk DivVar Analysis'!$D$62,"Pass","Fail"),"")</f>
        <v/>
      </c>
      <c r="I620" s="338" t="str">
        <f t="shared" si="11"/>
        <v/>
      </c>
      <c r="J620" s="339"/>
      <c r="K620" s="339"/>
      <c r="L620" s="339"/>
      <c r="M620" s="339"/>
      <c r="N620" s="339"/>
      <c r="O620" s="339"/>
      <c r="P620" s="339"/>
      <c r="Q620" s="339"/>
    </row>
    <row r="621" spans="1:17" ht="13.5" customHeight="1">
      <c r="A621" s="481"/>
      <c r="B621" s="481"/>
      <c r="C621" s="481"/>
      <c r="D621" s="481"/>
      <c r="E621" s="481"/>
      <c r="F621" s="339"/>
      <c r="G621" s="340" t="str">
        <f>IF(ISNUMBER(E621),E621/'Bulk DivVar Analysis'!$C$60,"")</f>
        <v/>
      </c>
      <c r="H621" s="338" t="str">
        <f>IF(ISNUMBER(E621), IF(G621&gt;'Bulk DivVar Analysis'!$D$62,"Pass","Fail"),"")</f>
        <v/>
      </c>
      <c r="I621" s="338" t="str">
        <f t="shared" si="11"/>
        <v/>
      </c>
      <c r="J621" s="339"/>
      <c r="K621" s="339"/>
      <c r="L621" s="339"/>
      <c r="M621" s="339"/>
      <c r="N621" s="339"/>
      <c r="O621" s="339"/>
      <c r="P621" s="339"/>
      <c r="Q621" s="339"/>
    </row>
    <row r="622" spans="1:17" ht="13.5" customHeight="1">
      <c r="A622" s="481"/>
      <c r="B622" s="481"/>
      <c r="C622" s="481"/>
      <c r="D622" s="481"/>
      <c r="E622" s="481"/>
      <c r="F622" s="339"/>
      <c r="G622" s="340" t="str">
        <f>IF(ISNUMBER(E622),E622/'Bulk DivVar Analysis'!$C$60,"")</f>
        <v/>
      </c>
      <c r="H622" s="338" t="str">
        <f>IF(ISNUMBER(E622), IF(G622&gt;'Bulk DivVar Analysis'!$D$62,"Pass","Fail"),"")</f>
        <v/>
      </c>
      <c r="I622" s="338" t="str">
        <f t="shared" si="11"/>
        <v/>
      </c>
      <c r="J622" s="339"/>
      <c r="K622" s="339"/>
      <c r="L622" s="339"/>
      <c r="M622" s="339"/>
      <c r="N622" s="339"/>
      <c r="O622" s="339"/>
      <c r="P622" s="339"/>
      <c r="Q622" s="339"/>
    </row>
    <row r="623" spans="1:17" ht="13.5" customHeight="1">
      <c r="A623" s="481"/>
      <c r="B623" s="481"/>
      <c r="C623" s="481"/>
      <c r="D623" s="481"/>
      <c r="E623" s="481"/>
      <c r="F623" s="339"/>
      <c r="G623" s="340" t="str">
        <f>IF(ISNUMBER(E623),E623/'Bulk DivVar Analysis'!$C$60,"")</f>
        <v/>
      </c>
      <c r="H623" s="338" t="str">
        <f>IF(ISNUMBER(E623), IF(G623&gt;'Bulk DivVar Analysis'!$D$62,"Pass","Fail"),"")</f>
        <v/>
      </c>
      <c r="I623" s="338" t="str">
        <f t="shared" si="11"/>
        <v/>
      </c>
      <c r="J623" s="339"/>
      <c r="K623" s="339"/>
      <c r="L623" s="339"/>
      <c r="M623" s="339"/>
      <c r="N623" s="339"/>
      <c r="O623" s="339"/>
      <c r="P623" s="339"/>
      <c r="Q623" s="339"/>
    </row>
    <row r="624" spans="1:17" ht="13.5" customHeight="1">
      <c r="A624" s="481"/>
      <c r="B624" s="481"/>
      <c r="C624" s="481"/>
      <c r="D624" s="481"/>
      <c r="E624" s="481"/>
      <c r="F624" s="339"/>
      <c r="G624" s="340" t="str">
        <f>IF(ISNUMBER(E624),E624/'Bulk DivVar Analysis'!$C$60,"")</f>
        <v/>
      </c>
      <c r="H624" s="338" t="str">
        <f>IF(ISNUMBER(E624), IF(G624&gt;'Bulk DivVar Analysis'!$D$62,"Pass","Fail"),"")</f>
        <v/>
      </c>
      <c r="I624" s="338" t="str">
        <f t="shared" si="11"/>
        <v/>
      </c>
      <c r="J624" s="339"/>
      <c r="K624" s="339"/>
      <c r="L624" s="339"/>
      <c r="M624" s="339"/>
      <c r="N624" s="339"/>
      <c r="O624" s="339"/>
      <c r="P624" s="339"/>
      <c r="Q624" s="339"/>
    </row>
    <row r="625" spans="1:17" ht="13.5" customHeight="1">
      <c r="A625" s="481"/>
      <c r="B625" s="481"/>
      <c r="C625" s="481"/>
      <c r="D625" s="481"/>
      <c r="E625" s="481"/>
      <c r="F625" s="339"/>
      <c r="G625" s="340" t="str">
        <f>IF(ISNUMBER(E625),E625/'Bulk DivVar Analysis'!$C$60,"")</f>
        <v/>
      </c>
      <c r="H625" s="338" t="str">
        <f>IF(ISNUMBER(E625), IF(G625&gt;'Bulk DivVar Analysis'!$D$62,"Pass","Fail"),"")</f>
        <v/>
      </c>
      <c r="I625" s="338" t="str">
        <f t="shared" si="11"/>
        <v/>
      </c>
      <c r="J625" s="339"/>
      <c r="K625" s="339"/>
      <c r="L625" s="339"/>
      <c r="M625" s="339"/>
      <c r="N625" s="339"/>
      <c r="O625" s="339"/>
      <c r="P625" s="339"/>
      <c r="Q625" s="339"/>
    </row>
    <row r="626" spans="1:17" ht="13.5" customHeight="1">
      <c r="A626" s="481"/>
      <c r="B626" s="481"/>
      <c r="C626" s="481"/>
      <c r="D626" s="481"/>
      <c r="E626" s="481"/>
      <c r="F626" s="339"/>
      <c r="G626" s="340" t="str">
        <f>IF(ISNUMBER(E626),E626/'Bulk DivVar Analysis'!$C$60,"")</f>
        <v/>
      </c>
      <c r="H626" s="338" t="str">
        <f>IF(ISNUMBER(E626), IF(G626&gt;'Bulk DivVar Analysis'!$D$62,"Pass","Fail"),"")</f>
        <v/>
      </c>
      <c r="I626" s="338" t="str">
        <f t="shared" si="11"/>
        <v/>
      </c>
      <c r="J626" s="339"/>
      <c r="K626" s="339"/>
      <c r="L626" s="339"/>
      <c r="M626" s="339"/>
      <c r="N626" s="339"/>
      <c r="O626" s="339"/>
      <c r="P626" s="339"/>
      <c r="Q626" s="339"/>
    </row>
    <row r="627" spans="1:17" ht="13.5" customHeight="1">
      <c r="A627" s="481"/>
      <c r="B627" s="481"/>
      <c r="C627" s="481"/>
      <c r="D627" s="481"/>
      <c r="E627" s="481"/>
      <c r="F627" s="339"/>
      <c r="G627" s="340" t="str">
        <f>IF(ISNUMBER(E627),E627/'Bulk DivVar Analysis'!$C$60,"")</f>
        <v/>
      </c>
      <c r="H627" s="338" t="str">
        <f>IF(ISNUMBER(E627), IF(G627&gt;'Bulk DivVar Analysis'!$D$62,"Pass","Fail"),"")</f>
        <v/>
      </c>
      <c r="I627" s="338" t="str">
        <f t="shared" si="11"/>
        <v/>
      </c>
      <c r="J627" s="339"/>
      <c r="K627" s="339"/>
      <c r="L627" s="339"/>
      <c r="M627" s="339"/>
      <c r="N627" s="339"/>
      <c r="O627" s="339"/>
      <c r="P627" s="339"/>
      <c r="Q627" s="339"/>
    </row>
    <row r="628" spans="1:17" ht="13.5" customHeight="1">
      <c r="A628" s="481"/>
      <c r="B628" s="481"/>
      <c r="C628" s="481"/>
      <c r="D628" s="481"/>
      <c r="E628" s="481"/>
      <c r="F628" s="339"/>
      <c r="G628" s="340" t="str">
        <f>IF(ISNUMBER(E628),E628/'Bulk DivVar Analysis'!$C$60,"")</f>
        <v/>
      </c>
      <c r="H628" s="338" t="str">
        <f>IF(ISNUMBER(E628), IF(G628&gt;'Bulk DivVar Analysis'!$D$62,"Pass","Fail"),"")</f>
        <v/>
      </c>
      <c r="I628" s="338" t="str">
        <f t="shared" si="11"/>
        <v/>
      </c>
      <c r="J628" s="339"/>
      <c r="K628" s="339"/>
      <c r="L628" s="339"/>
      <c r="M628" s="339"/>
      <c r="N628" s="339"/>
      <c r="O628" s="339"/>
      <c r="P628" s="339"/>
      <c r="Q628" s="339"/>
    </row>
    <row r="629" spans="1:17" ht="13.5" customHeight="1">
      <c r="A629" s="481"/>
      <c r="B629" s="481"/>
      <c r="C629" s="481"/>
      <c r="D629" s="481"/>
      <c r="E629" s="481"/>
      <c r="F629" s="339"/>
      <c r="G629" s="340" t="str">
        <f>IF(ISNUMBER(E629),E629/'Bulk DivVar Analysis'!$C$60,"")</f>
        <v/>
      </c>
      <c r="H629" s="338" t="str">
        <f>IF(ISNUMBER(E629), IF(G629&gt;'Bulk DivVar Analysis'!$D$62,"Pass","Fail"),"")</f>
        <v/>
      </c>
      <c r="I629" s="338" t="str">
        <f t="shared" si="11"/>
        <v/>
      </c>
      <c r="J629" s="339"/>
      <c r="K629" s="339"/>
      <c r="L629" s="339"/>
      <c r="M629" s="339"/>
      <c r="N629" s="339"/>
      <c r="O629" s="339"/>
      <c r="P629" s="339"/>
      <c r="Q629" s="339"/>
    </row>
    <row r="630" spans="1:17" ht="13.5" customHeight="1">
      <c r="A630" s="481"/>
      <c r="B630" s="481"/>
      <c r="C630" s="481"/>
      <c r="D630" s="481"/>
      <c r="E630" s="481"/>
      <c r="F630" s="339"/>
      <c r="G630" s="340" t="str">
        <f>IF(ISNUMBER(E630),E630/'Bulk DivVar Analysis'!$C$60,"")</f>
        <v/>
      </c>
      <c r="H630" s="338" t="str">
        <f>IF(ISNUMBER(E630), IF(G630&gt;'Bulk DivVar Analysis'!$D$62,"Pass","Fail"),"")</f>
        <v/>
      </c>
      <c r="I630" s="338" t="str">
        <f t="shared" si="11"/>
        <v/>
      </c>
      <c r="J630" s="339"/>
      <c r="K630" s="339"/>
      <c r="L630" s="339"/>
      <c r="M630" s="339"/>
      <c r="N630" s="339"/>
      <c r="O630" s="339"/>
      <c r="P630" s="339"/>
      <c r="Q630" s="339"/>
    </row>
    <row r="631" spans="1:17" ht="13.5" customHeight="1">
      <c r="A631" s="481"/>
      <c r="B631" s="481"/>
      <c r="C631" s="481"/>
      <c r="D631" s="481"/>
      <c r="E631" s="481"/>
      <c r="F631" s="339"/>
      <c r="G631" s="340" t="str">
        <f>IF(ISNUMBER(E631),E631/'Bulk DivVar Analysis'!$C$60,"")</f>
        <v/>
      </c>
      <c r="H631" s="338" t="str">
        <f>IF(ISNUMBER(E631), IF(G631&gt;'Bulk DivVar Analysis'!$D$62,"Pass","Fail"),"")</f>
        <v/>
      </c>
      <c r="I631" s="338" t="str">
        <f t="shared" si="11"/>
        <v/>
      </c>
      <c r="J631" s="339"/>
      <c r="K631" s="339"/>
      <c r="L631" s="339"/>
      <c r="M631" s="339"/>
      <c r="N631" s="339"/>
      <c r="O631" s="339"/>
      <c r="P631" s="339"/>
      <c r="Q631" s="339"/>
    </row>
    <row r="632" spans="1:17" ht="13.5" customHeight="1">
      <c r="A632" s="481"/>
      <c r="B632" s="481"/>
      <c r="C632" s="481"/>
      <c r="D632" s="481"/>
      <c r="E632" s="481"/>
      <c r="F632" s="339"/>
      <c r="G632" s="340" t="str">
        <f>IF(ISNUMBER(E632),E632/'Bulk DivVar Analysis'!$C$60,"")</f>
        <v/>
      </c>
      <c r="H632" s="338" t="str">
        <f>IF(ISNUMBER(E632), IF(G632&gt;'Bulk DivVar Analysis'!$D$62,"Pass","Fail"),"")</f>
        <v/>
      </c>
      <c r="I632" s="338" t="str">
        <f t="shared" si="11"/>
        <v/>
      </c>
      <c r="J632" s="339"/>
      <c r="K632" s="339"/>
      <c r="L632" s="339"/>
      <c r="M632" s="339"/>
      <c r="N632" s="339"/>
      <c r="O632" s="339"/>
      <c r="P632" s="339"/>
      <c r="Q632" s="339"/>
    </row>
    <row r="633" spans="1:17" ht="13.5" customHeight="1">
      <c r="A633" s="481"/>
      <c r="B633" s="481"/>
      <c r="C633" s="481"/>
      <c r="D633" s="481"/>
      <c r="E633" s="481"/>
      <c r="F633" s="339"/>
      <c r="G633" s="340" t="str">
        <f>IF(ISNUMBER(E633),E633/'Bulk DivVar Analysis'!$C$60,"")</f>
        <v/>
      </c>
      <c r="H633" s="338" t="str">
        <f>IF(ISNUMBER(E633), IF(G633&gt;'Bulk DivVar Analysis'!$D$62,"Pass","Fail"),"")</f>
        <v/>
      </c>
      <c r="I633" s="338" t="str">
        <f t="shared" si="11"/>
        <v/>
      </c>
      <c r="J633" s="339"/>
      <c r="K633" s="339"/>
      <c r="L633" s="339"/>
      <c r="M633" s="339"/>
      <c r="N633" s="339"/>
      <c r="O633" s="339"/>
      <c r="P633" s="339"/>
      <c r="Q633" s="339"/>
    </row>
    <row r="634" spans="1:17" ht="13.5" customHeight="1">
      <c r="A634" s="481"/>
      <c r="B634" s="481"/>
      <c r="C634" s="481"/>
      <c r="D634" s="481"/>
      <c r="E634" s="481"/>
      <c r="F634" s="339"/>
      <c r="G634" s="340" t="str">
        <f>IF(ISNUMBER(E634),E634/'Bulk DivVar Analysis'!$C$60,"")</f>
        <v/>
      </c>
      <c r="H634" s="338" t="str">
        <f>IF(ISNUMBER(E634), IF(G634&gt;'Bulk DivVar Analysis'!$D$62,"Pass","Fail"),"")</f>
        <v/>
      </c>
      <c r="I634" s="338" t="str">
        <f t="shared" si="11"/>
        <v/>
      </c>
      <c r="J634" s="339"/>
      <c r="K634" s="339"/>
      <c r="L634" s="339"/>
      <c r="M634" s="339"/>
      <c r="N634" s="339"/>
      <c r="O634" s="339"/>
      <c r="P634" s="339"/>
      <c r="Q634" s="339"/>
    </row>
    <row r="635" spans="1:17" ht="13.5" customHeight="1">
      <c r="A635" s="481"/>
      <c r="B635" s="481"/>
      <c r="C635" s="481"/>
      <c r="D635" s="481"/>
      <c r="E635" s="481"/>
      <c r="F635" s="339"/>
      <c r="G635" s="340" t="str">
        <f>IF(ISNUMBER(E635),E635/'Bulk DivVar Analysis'!$C$60,"")</f>
        <v/>
      </c>
      <c r="H635" s="338" t="str">
        <f>IF(ISNUMBER(E635), IF(G635&gt;'Bulk DivVar Analysis'!$D$62,"Pass","Fail"),"")</f>
        <v/>
      </c>
      <c r="I635" s="338" t="str">
        <f t="shared" si="11"/>
        <v/>
      </c>
      <c r="J635" s="339"/>
      <c r="K635" s="339"/>
      <c r="L635" s="339"/>
      <c r="M635" s="339"/>
      <c r="N635" s="339"/>
      <c r="O635" s="339"/>
      <c r="P635" s="339"/>
      <c r="Q635" s="339"/>
    </row>
    <row r="636" spans="1:17" ht="13.5" customHeight="1">
      <c r="A636" s="481"/>
      <c r="B636" s="481"/>
      <c r="C636" s="481"/>
      <c r="D636" s="481"/>
      <c r="E636" s="481"/>
      <c r="F636" s="339"/>
      <c r="G636" s="340" t="str">
        <f>IF(ISNUMBER(E636),E636/'Bulk DivVar Analysis'!$C$60,"")</f>
        <v/>
      </c>
      <c r="H636" s="338" t="str">
        <f>IF(ISNUMBER(E636), IF(G636&gt;'Bulk DivVar Analysis'!$D$62,"Pass","Fail"),"")</f>
        <v/>
      </c>
      <c r="I636" s="338" t="str">
        <f t="shared" si="11"/>
        <v/>
      </c>
      <c r="J636" s="339"/>
      <c r="K636" s="339"/>
      <c r="L636" s="339"/>
      <c r="M636" s="339"/>
      <c r="N636" s="339"/>
      <c r="O636" s="339"/>
      <c r="P636" s="339"/>
      <c r="Q636" s="339"/>
    </row>
    <row r="637" spans="1:17" ht="13.5" customHeight="1">
      <c r="A637" s="481"/>
      <c r="B637" s="481"/>
      <c r="C637" s="481"/>
      <c r="D637" s="481"/>
      <c r="E637" s="481"/>
      <c r="F637" s="339"/>
      <c r="G637" s="340" t="str">
        <f>IF(ISNUMBER(E637),E637/'Bulk DivVar Analysis'!$C$60,"")</f>
        <v/>
      </c>
      <c r="H637" s="338" t="str">
        <f>IF(ISNUMBER(E637), IF(G637&gt;'Bulk DivVar Analysis'!$D$62,"Pass","Fail"),"")</f>
        <v/>
      </c>
      <c r="I637" s="338" t="str">
        <f t="shared" si="11"/>
        <v/>
      </c>
      <c r="J637" s="339"/>
      <c r="K637" s="339"/>
      <c r="L637" s="339"/>
      <c r="M637" s="339"/>
      <c r="N637" s="339"/>
      <c r="O637" s="339"/>
      <c r="P637" s="339"/>
      <c r="Q637" s="339"/>
    </row>
    <row r="638" spans="1:17" ht="13.5" customHeight="1">
      <c r="A638" s="481"/>
      <c r="B638" s="481"/>
      <c r="C638" s="481"/>
      <c r="D638" s="481"/>
      <c r="E638" s="481"/>
      <c r="F638" s="339"/>
      <c r="G638" s="340" t="str">
        <f>IF(ISNUMBER(E638),E638/'Bulk DivVar Analysis'!$C$60,"")</f>
        <v/>
      </c>
      <c r="H638" s="338" t="str">
        <f>IF(ISNUMBER(E638), IF(G638&gt;'Bulk DivVar Analysis'!$D$62,"Pass","Fail"),"")</f>
        <v/>
      </c>
      <c r="I638" s="338" t="str">
        <f t="shared" si="11"/>
        <v/>
      </c>
      <c r="J638" s="339"/>
      <c r="K638" s="339"/>
      <c r="L638" s="339"/>
      <c r="M638" s="339"/>
      <c r="N638" s="339"/>
      <c r="O638" s="339"/>
      <c r="P638" s="339"/>
      <c r="Q638" s="339"/>
    </row>
    <row r="639" spans="1:17" ht="13.5" customHeight="1">
      <c r="A639" s="481"/>
      <c r="B639" s="481"/>
      <c r="C639" s="481"/>
      <c r="D639" s="481"/>
      <c r="E639" s="481"/>
      <c r="F639" s="339"/>
      <c r="G639" s="340" t="str">
        <f>IF(ISNUMBER(E639),E639/'Bulk DivVar Analysis'!$C$60,"")</f>
        <v/>
      </c>
      <c r="H639" s="338" t="str">
        <f>IF(ISNUMBER(E639), IF(G639&gt;'Bulk DivVar Analysis'!$D$62,"Pass","Fail"),"")</f>
        <v/>
      </c>
      <c r="I639" s="338" t="str">
        <f t="shared" si="11"/>
        <v/>
      </c>
      <c r="J639" s="339"/>
      <c r="K639" s="339"/>
      <c r="L639" s="339"/>
      <c r="M639" s="339"/>
      <c r="N639" s="339"/>
      <c r="O639" s="339"/>
      <c r="P639" s="339"/>
      <c r="Q639" s="339"/>
    </row>
    <row r="640" spans="1:17" ht="13.5" customHeight="1">
      <c r="A640" s="481"/>
      <c r="B640" s="481"/>
      <c r="C640" s="481"/>
      <c r="D640" s="481"/>
      <c r="E640" s="481"/>
      <c r="F640" s="339"/>
      <c r="G640" s="340" t="str">
        <f>IF(ISNUMBER(E640),E640/'Bulk DivVar Analysis'!$C$60,"")</f>
        <v/>
      </c>
      <c r="H640" s="338" t="str">
        <f>IF(ISNUMBER(E640), IF(G640&gt;'Bulk DivVar Analysis'!$D$62,"Pass","Fail"),"")</f>
        <v/>
      </c>
      <c r="I640" s="338" t="str">
        <f t="shared" si="11"/>
        <v/>
      </c>
      <c r="J640" s="339"/>
      <c r="K640" s="339"/>
      <c r="L640" s="339"/>
      <c r="M640" s="339"/>
      <c r="N640" s="339"/>
      <c r="O640" s="339"/>
      <c r="P640" s="339"/>
      <c r="Q640" s="339"/>
    </row>
    <row r="641" spans="1:17" ht="13.5" customHeight="1">
      <c r="A641" s="481"/>
      <c r="B641" s="481"/>
      <c r="C641" s="481"/>
      <c r="D641" s="481"/>
      <c r="E641" s="481"/>
      <c r="F641" s="339"/>
      <c r="G641" s="340" t="str">
        <f>IF(ISNUMBER(E641),E641/'Bulk DivVar Analysis'!$C$60,"")</f>
        <v/>
      </c>
      <c r="H641" s="338" t="str">
        <f>IF(ISNUMBER(E641), IF(G641&gt;'Bulk DivVar Analysis'!$D$62,"Pass","Fail"),"")</f>
        <v/>
      </c>
      <c r="I641" s="338" t="str">
        <f t="shared" si="11"/>
        <v/>
      </c>
      <c r="J641" s="339"/>
      <c r="K641" s="339"/>
      <c r="L641" s="339"/>
      <c r="M641" s="339"/>
      <c r="N641" s="339"/>
      <c r="O641" s="339"/>
      <c r="P641" s="339"/>
      <c r="Q641" s="339"/>
    </row>
    <row r="642" spans="1:17" ht="13.5" customHeight="1">
      <c r="A642" s="481"/>
      <c r="B642" s="481"/>
      <c r="C642" s="481"/>
      <c r="D642" s="481"/>
      <c r="E642" s="481"/>
      <c r="F642" s="339"/>
      <c r="G642" s="340" t="str">
        <f>IF(ISNUMBER(E642),E642/'Bulk DivVar Analysis'!$C$60,"")</f>
        <v/>
      </c>
      <c r="H642" s="338" t="str">
        <f>IF(ISNUMBER(E642), IF(G642&gt;'Bulk DivVar Analysis'!$D$62,"Pass","Fail"),"")</f>
        <v/>
      </c>
      <c r="I642" s="338" t="str">
        <f t="shared" si="11"/>
        <v/>
      </c>
      <c r="J642" s="339"/>
      <c r="K642" s="339"/>
      <c r="L642" s="339"/>
      <c r="M642" s="339"/>
      <c r="N642" s="339"/>
      <c r="O642" s="339"/>
      <c r="P642" s="339"/>
      <c r="Q642" s="339"/>
    </row>
    <row r="643" spans="1:17" ht="13.5" customHeight="1">
      <c r="A643" s="481"/>
      <c r="B643" s="481"/>
      <c r="C643" s="481"/>
      <c r="D643" s="481"/>
      <c r="E643" s="481"/>
      <c r="F643" s="339"/>
      <c r="G643" s="340" t="str">
        <f>IF(ISNUMBER(E643),E643/'Bulk DivVar Analysis'!$C$60,"")</f>
        <v/>
      </c>
      <c r="H643" s="338" t="str">
        <f>IF(ISNUMBER(E643), IF(G643&gt;'Bulk DivVar Analysis'!$D$62,"Pass","Fail"),"")</f>
        <v/>
      </c>
      <c r="I643" s="338" t="str">
        <f t="shared" ref="I643:I706" si="12">_xlfn.TEXTJOIN("_",TRUE,B643,C643)</f>
        <v/>
      </c>
      <c r="J643" s="339"/>
      <c r="K643" s="339"/>
      <c r="L643" s="339"/>
      <c r="M643" s="339"/>
      <c r="N643" s="339"/>
      <c r="O643" s="339"/>
      <c r="P643" s="339"/>
      <c r="Q643" s="339"/>
    </row>
    <row r="644" spans="1:17" ht="13.5" customHeight="1">
      <c r="A644" s="481"/>
      <c r="B644" s="481"/>
      <c r="C644" s="481"/>
      <c r="D644" s="481"/>
      <c r="E644" s="481"/>
      <c r="F644" s="339"/>
      <c r="G644" s="340" t="str">
        <f>IF(ISNUMBER(E644),E644/'Bulk DivVar Analysis'!$C$60,"")</f>
        <v/>
      </c>
      <c r="H644" s="338" t="str">
        <f>IF(ISNUMBER(E644), IF(G644&gt;'Bulk DivVar Analysis'!$D$62,"Pass","Fail"),"")</f>
        <v/>
      </c>
      <c r="I644" s="338" t="str">
        <f t="shared" si="12"/>
        <v/>
      </c>
      <c r="J644" s="339"/>
      <c r="K644" s="339"/>
      <c r="L644" s="339"/>
      <c r="M644" s="339"/>
      <c r="N644" s="339"/>
      <c r="O644" s="339"/>
      <c r="P644" s="339"/>
      <c r="Q644" s="339"/>
    </row>
    <row r="645" spans="1:17" ht="13.5" customHeight="1">
      <c r="A645" s="481"/>
      <c r="B645" s="481"/>
      <c r="C645" s="481"/>
      <c r="D645" s="481"/>
      <c r="E645" s="481"/>
      <c r="F645" s="339"/>
      <c r="G645" s="340" t="str">
        <f>IF(ISNUMBER(E645),E645/'Bulk DivVar Analysis'!$C$60,"")</f>
        <v/>
      </c>
      <c r="H645" s="338" t="str">
        <f>IF(ISNUMBER(E645), IF(G645&gt;'Bulk DivVar Analysis'!$D$62,"Pass","Fail"),"")</f>
        <v/>
      </c>
      <c r="I645" s="338" t="str">
        <f t="shared" si="12"/>
        <v/>
      </c>
      <c r="J645" s="339"/>
      <c r="K645" s="339"/>
      <c r="L645" s="339"/>
      <c r="M645" s="339"/>
      <c r="N645" s="339"/>
      <c r="O645" s="339"/>
      <c r="P645" s="339"/>
      <c r="Q645" s="339"/>
    </row>
    <row r="646" spans="1:17" ht="13.5" customHeight="1">
      <c r="A646" s="481"/>
      <c r="B646" s="481"/>
      <c r="C646" s="481"/>
      <c r="D646" s="481"/>
      <c r="E646" s="481"/>
      <c r="F646" s="339"/>
      <c r="G646" s="340" t="str">
        <f>IF(ISNUMBER(E646),E646/'Bulk DivVar Analysis'!$C$60,"")</f>
        <v/>
      </c>
      <c r="H646" s="338" t="str">
        <f>IF(ISNUMBER(E646), IF(G646&gt;'Bulk DivVar Analysis'!$D$62,"Pass","Fail"),"")</f>
        <v/>
      </c>
      <c r="I646" s="338" t="str">
        <f t="shared" si="12"/>
        <v/>
      </c>
      <c r="J646" s="339"/>
      <c r="K646" s="339"/>
      <c r="L646" s="339"/>
      <c r="M646" s="339"/>
      <c r="N646" s="339"/>
      <c r="O646" s="339"/>
      <c r="P646" s="339"/>
      <c r="Q646" s="339"/>
    </row>
    <row r="647" spans="1:17" ht="13.5" customHeight="1">
      <c r="A647" s="481"/>
      <c r="B647" s="481"/>
      <c r="C647" s="481"/>
      <c r="D647" s="481"/>
      <c r="E647" s="481"/>
      <c r="F647" s="339"/>
      <c r="G647" s="340" t="str">
        <f>IF(ISNUMBER(E647),E647/'Bulk DivVar Analysis'!$C$60,"")</f>
        <v/>
      </c>
      <c r="H647" s="338" t="str">
        <f>IF(ISNUMBER(E647), IF(G647&gt;'Bulk DivVar Analysis'!$D$62,"Pass","Fail"),"")</f>
        <v/>
      </c>
      <c r="I647" s="338" t="str">
        <f t="shared" si="12"/>
        <v/>
      </c>
      <c r="J647" s="339"/>
      <c r="K647" s="339"/>
      <c r="L647" s="339"/>
      <c r="M647" s="339"/>
      <c r="N647" s="339"/>
      <c r="O647" s="339"/>
      <c r="P647" s="339"/>
      <c r="Q647" s="339"/>
    </row>
    <row r="648" spans="1:17" ht="13.5" customHeight="1">
      <c r="A648" s="481"/>
      <c r="B648" s="481"/>
      <c r="C648" s="481"/>
      <c r="D648" s="481"/>
      <c r="E648" s="481"/>
      <c r="F648" s="339"/>
      <c r="G648" s="340" t="str">
        <f>IF(ISNUMBER(E648),E648/'Bulk DivVar Analysis'!$C$60,"")</f>
        <v/>
      </c>
      <c r="H648" s="338" t="str">
        <f>IF(ISNUMBER(E648), IF(G648&gt;'Bulk DivVar Analysis'!$D$62,"Pass","Fail"),"")</f>
        <v/>
      </c>
      <c r="I648" s="338" t="str">
        <f t="shared" si="12"/>
        <v/>
      </c>
      <c r="J648" s="339"/>
      <c r="K648" s="339"/>
      <c r="L648" s="339"/>
      <c r="M648" s="339"/>
      <c r="N648" s="339"/>
      <c r="O648" s="339"/>
      <c r="P648" s="339"/>
      <c r="Q648" s="339"/>
    </row>
    <row r="649" spans="1:17" ht="13.5" customHeight="1">
      <c r="A649" s="481"/>
      <c r="B649" s="481"/>
      <c r="C649" s="481"/>
      <c r="D649" s="481"/>
      <c r="E649" s="481"/>
      <c r="F649" s="339"/>
      <c r="G649" s="340" t="str">
        <f>IF(ISNUMBER(E649),E649/'Bulk DivVar Analysis'!$C$60,"")</f>
        <v/>
      </c>
      <c r="H649" s="338" t="str">
        <f>IF(ISNUMBER(E649), IF(G649&gt;'Bulk DivVar Analysis'!$D$62,"Pass","Fail"),"")</f>
        <v/>
      </c>
      <c r="I649" s="338" t="str">
        <f t="shared" si="12"/>
        <v/>
      </c>
      <c r="J649" s="339"/>
      <c r="K649" s="339"/>
      <c r="L649" s="339"/>
      <c r="M649" s="339"/>
      <c r="N649" s="339"/>
      <c r="O649" s="339"/>
      <c r="P649" s="339"/>
      <c r="Q649" s="339"/>
    </row>
    <row r="650" spans="1:17" ht="13.5" customHeight="1">
      <c r="A650" s="481"/>
      <c r="B650" s="481"/>
      <c r="C650" s="481"/>
      <c r="D650" s="481"/>
      <c r="E650" s="481"/>
      <c r="F650" s="339"/>
      <c r="G650" s="340" t="str">
        <f>IF(ISNUMBER(E650),E650/'Bulk DivVar Analysis'!$C$60,"")</f>
        <v/>
      </c>
      <c r="H650" s="338" t="str">
        <f>IF(ISNUMBER(E650), IF(G650&gt;'Bulk DivVar Analysis'!$D$62,"Pass","Fail"),"")</f>
        <v/>
      </c>
      <c r="I650" s="338" t="str">
        <f t="shared" si="12"/>
        <v/>
      </c>
      <c r="J650" s="339"/>
      <c r="K650" s="339"/>
      <c r="L650" s="339"/>
      <c r="M650" s="339"/>
      <c r="N650" s="339"/>
      <c r="O650" s="339"/>
      <c r="P650" s="339"/>
      <c r="Q650" s="339"/>
    </row>
    <row r="651" spans="1:17" ht="13.5" customHeight="1">
      <c r="A651" s="481"/>
      <c r="B651" s="481"/>
      <c r="C651" s="481"/>
      <c r="D651" s="481"/>
      <c r="E651" s="481"/>
      <c r="F651" s="339"/>
      <c r="G651" s="340" t="str">
        <f>IF(ISNUMBER(E651),E651/'Bulk DivVar Analysis'!$C$60,"")</f>
        <v/>
      </c>
      <c r="H651" s="338" t="str">
        <f>IF(ISNUMBER(E651), IF(G651&gt;'Bulk DivVar Analysis'!$D$62,"Pass","Fail"),"")</f>
        <v/>
      </c>
      <c r="I651" s="338" t="str">
        <f t="shared" si="12"/>
        <v/>
      </c>
      <c r="J651" s="339"/>
      <c r="K651" s="339"/>
      <c r="L651" s="339"/>
      <c r="M651" s="339"/>
      <c r="N651" s="339"/>
      <c r="O651" s="339"/>
      <c r="P651" s="339"/>
      <c r="Q651" s="339"/>
    </row>
    <row r="652" spans="1:17" ht="13.5" customHeight="1">
      <c r="A652" s="481"/>
      <c r="B652" s="481"/>
      <c r="C652" s="481"/>
      <c r="D652" s="481"/>
      <c r="E652" s="481"/>
      <c r="F652" s="339"/>
      <c r="G652" s="340" t="str">
        <f>IF(ISNUMBER(E652),E652/'Bulk DivVar Analysis'!$C$60,"")</f>
        <v/>
      </c>
      <c r="H652" s="338" t="str">
        <f>IF(ISNUMBER(E652), IF(G652&gt;'Bulk DivVar Analysis'!$D$62,"Pass","Fail"),"")</f>
        <v/>
      </c>
      <c r="I652" s="338" t="str">
        <f t="shared" si="12"/>
        <v/>
      </c>
      <c r="J652" s="339"/>
      <c r="K652" s="339"/>
      <c r="L652" s="339"/>
      <c r="M652" s="339"/>
      <c r="N652" s="339"/>
      <c r="O652" s="339"/>
      <c r="P652" s="339"/>
      <c r="Q652" s="339"/>
    </row>
    <row r="653" spans="1:17" ht="13.5" customHeight="1">
      <c r="A653" s="481"/>
      <c r="B653" s="481"/>
      <c r="C653" s="481"/>
      <c r="D653" s="481"/>
      <c r="E653" s="481"/>
      <c r="F653" s="339"/>
      <c r="G653" s="340" t="str">
        <f>IF(ISNUMBER(E653),E653/'Bulk DivVar Analysis'!$C$60,"")</f>
        <v/>
      </c>
      <c r="H653" s="338" t="str">
        <f>IF(ISNUMBER(E653), IF(G653&gt;'Bulk DivVar Analysis'!$D$62,"Pass","Fail"),"")</f>
        <v/>
      </c>
      <c r="I653" s="338" t="str">
        <f t="shared" si="12"/>
        <v/>
      </c>
      <c r="J653" s="339"/>
      <c r="K653" s="339"/>
      <c r="L653" s="339"/>
      <c r="M653" s="339"/>
      <c r="N653" s="339"/>
      <c r="O653" s="339"/>
      <c r="P653" s="339"/>
      <c r="Q653" s="339"/>
    </row>
    <row r="654" spans="1:17" ht="13.5" customHeight="1">
      <c r="A654" s="481"/>
      <c r="B654" s="481"/>
      <c r="C654" s="481"/>
      <c r="D654" s="481"/>
      <c r="E654" s="481"/>
      <c r="F654" s="339"/>
      <c r="G654" s="340" t="str">
        <f>IF(ISNUMBER(E654),E654/'Bulk DivVar Analysis'!$C$60,"")</f>
        <v/>
      </c>
      <c r="H654" s="338" t="str">
        <f>IF(ISNUMBER(E654), IF(G654&gt;'Bulk DivVar Analysis'!$D$62,"Pass","Fail"),"")</f>
        <v/>
      </c>
      <c r="I654" s="338" t="str">
        <f t="shared" si="12"/>
        <v/>
      </c>
      <c r="J654" s="339"/>
      <c r="K654" s="339"/>
      <c r="L654" s="339"/>
      <c r="M654" s="339"/>
      <c r="N654" s="339"/>
      <c r="O654" s="339"/>
      <c r="P654" s="339"/>
      <c r="Q654" s="339"/>
    </row>
    <row r="655" spans="1:17" ht="13.5" customHeight="1">
      <c r="A655" s="481"/>
      <c r="B655" s="481"/>
      <c r="C655" s="481"/>
      <c r="D655" s="481"/>
      <c r="E655" s="481"/>
      <c r="F655" s="339"/>
      <c r="G655" s="340" t="str">
        <f>IF(ISNUMBER(E655),E655/'Bulk DivVar Analysis'!$C$60,"")</f>
        <v/>
      </c>
      <c r="H655" s="338" t="str">
        <f>IF(ISNUMBER(E655), IF(G655&gt;'Bulk DivVar Analysis'!$D$62,"Pass","Fail"),"")</f>
        <v/>
      </c>
      <c r="I655" s="338" t="str">
        <f t="shared" si="12"/>
        <v/>
      </c>
      <c r="J655" s="339"/>
      <c r="K655" s="339"/>
      <c r="L655" s="339"/>
      <c r="M655" s="339"/>
      <c r="N655" s="339"/>
      <c r="O655" s="339"/>
      <c r="P655" s="339"/>
      <c r="Q655" s="339"/>
    </row>
    <row r="656" spans="1:17" ht="13.5" customHeight="1">
      <c r="A656" s="481"/>
      <c r="B656" s="481"/>
      <c r="C656" s="481"/>
      <c r="D656" s="481"/>
      <c r="E656" s="481"/>
      <c r="F656" s="339"/>
      <c r="G656" s="340" t="str">
        <f>IF(ISNUMBER(E656),E656/'Bulk DivVar Analysis'!$C$60,"")</f>
        <v/>
      </c>
      <c r="H656" s="338" t="str">
        <f>IF(ISNUMBER(E656), IF(G656&gt;'Bulk DivVar Analysis'!$D$62,"Pass","Fail"),"")</f>
        <v/>
      </c>
      <c r="I656" s="338" t="str">
        <f t="shared" si="12"/>
        <v/>
      </c>
      <c r="J656" s="339"/>
      <c r="K656" s="339"/>
      <c r="L656" s="339"/>
      <c r="M656" s="339"/>
      <c r="N656" s="339"/>
      <c r="O656" s="339"/>
      <c r="P656" s="339"/>
      <c r="Q656" s="339"/>
    </row>
    <row r="657" spans="1:17" ht="13.5" customHeight="1">
      <c r="A657" s="481"/>
      <c r="B657" s="481"/>
      <c r="C657" s="481"/>
      <c r="D657" s="481"/>
      <c r="E657" s="481"/>
      <c r="F657" s="339"/>
      <c r="G657" s="340" t="str">
        <f>IF(ISNUMBER(E657),E657/'Bulk DivVar Analysis'!$C$60,"")</f>
        <v/>
      </c>
      <c r="H657" s="338" t="str">
        <f>IF(ISNUMBER(E657), IF(G657&gt;'Bulk DivVar Analysis'!$D$62,"Pass","Fail"),"")</f>
        <v/>
      </c>
      <c r="I657" s="338" t="str">
        <f t="shared" si="12"/>
        <v/>
      </c>
      <c r="J657" s="339"/>
      <c r="K657" s="339"/>
      <c r="L657" s="339"/>
      <c r="M657" s="339"/>
      <c r="N657" s="339"/>
      <c r="O657" s="339"/>
      <c r="P657" s="339"/>
      <c r="Q657" s="339"/>
    </row>
    <row r="658" spans="1:17" ht="13.5" customHeight="1">
      <c r="A658" s="481"/>
      <c r="B658" s="481"/>
      <c r="C658" s="481"/>
      <c r="D658" s="481"/>
      <c r="E658" s="481"/>
      <c r="F658" s="339"/>
      <c r="G658" s="340" t="str">
        <f>IF(ISNUMBER(E658),E658/'Bulk DivVar Analysis'!$C$60,"")</f>
        <v/>
      </c>
      <c r="H658" s="338" t="str">
        <f>IF(ISNUMBER(E658), IF(G658&gt;'Bulk DivVar Analysis'!$D$62,"Pass","Fail"),"")</f>
        <v/>
      </c>
      <c r="I658" s="338" t="str">
        <f t="shared" si="12"/>
        <v/>
      </c>
      <c r="J658" s="339"/>
      <c r="K658" s="339"/>
      <c r="L658" s="339"/>
      <c r="M658" s="339"/>
      <c r="N658" s="339"/>
      <c r="O658" s="339"/>
      <c r="P658" s="339"/>
      <c r="Q658" s="339"/>
    </row>
    <row r="659" spans="1:17" ht="13.5" customHeight="1">
      <c r="A659" s="481"/>
      <c r="B659" s="481"/>
      <c r="C659" s="481"/>
      <c r="D659" s="481"/>
      <c r="E659" s="481"/>
      <c r="F659" s="339"/>
      <c r="G659" s="340" t="str">
        <f>IF(ISNUMBER(E659),E659/'Bulk DivVar Analysis'!$C$60,"")</f>
        <v/>
      </c>
      <c r="H659" s="338" t="str">
        <f>IF(ISNUMBER(E659), IF(G659&gt;'Bulk DivVar Analysis'!$D$62,"Pass","Fail"),"")</f>
        <v/>
      </c>
      <c r="I659" s="338" t="str">
        <f t="shared" si="12"/>
        <v/>
      </c>
      <c r="J659" s="339"/>
      <c r="K659" s="339"/>
      <c r="L659" s="339"/>
      <c r="M659" s="339"/>
      <c r="N659" s="339"/>
      <c r="O659" s="339"/>
      <c r="P659" s="339"/>
      <c r="Q659" s="339"/>
    </row>
    <row r="660" spans="1:17" ht="13.5" customHeight="1">
      <c r="A660" s="481"/>
      <c r="B660" s="481"/>
      <c r="C660" s="481"/>
      <c r="D660" s="481"/>
      <c r="E660" s="481"/>
      <c r="F660" s="339"/>
      <c r="G660" s="340" t="str">
        <f>IF(ISNUMBER(E660),E660/'Bulk DivVar Analysis'!$C$60,"")</f>
        <v/>
      </c>
      <c r="H660" s="338" t="str">
        <f>IF(ISNUMBER(E660), IF(G660&gt;'Bulk DivVar Analysis'!$D$62,"Pass","Fail"),"")</f>
        <v/>
      </c>
      <c r="I660" s="338" t="str">
        <f t="shared" si="12"/>
        <v/>
      </c>
      <c r="J660" s="339"/>
      <c r="K660" s="339"/>
      <c r="L660" s="339"/>
      <c r="M660" s="339"/>
      <c r="N660" s="339"/>
      <c r="O660" s="339"/>
      <c r="P660" s="339"/>
      <c r="Q660" s="339"/>
    </row>
    <row r="661" spans="1:17" ht="13.5" customHeight="1">
      <c r="A661" s="481"/>
      <c r="B661" s="481"/>
      <c r="C661" s="481"/>
      <c r="D661" s="481"/>
      <c r="E661" s="481"/>
      <c r="F661" s="339"/>
      <c r="G661" s="340" t="str">
        <f>IF(ISNUMBER(E661),E661/'Bulk DivVar Analysis'!$C$60,"")</f>
        <v/>
      </c>
      <c r="H661" s="338" t="str">
        <f>IF(ISNUMBER(E661), IF(G661&gt;'Bulk DivVar Analysis'!$D$62,"Pass","Fail"),"")</f>
        <v/>
      </c>
      <c r="I661" s="338" t="str">
        <f t="shared" si="12"/>
        <v/>
      </c>
      <c r="J661" s="339"/>
      <c r="K661" s="339"/>
      <c r="L661" s="339"/>
      <c r="M661" s="339"/>
      <c r="N661" s="339"/>
      <c r="O661" s="339"/>
      <c r="P661" s="339"/>
      <c r="Q661" s="339"/>
    </row>
    <row r="662" spans="1:17" ht="13.5" customHeight="1">
      <c r="A662" s="481"/>
      <c r="B662" s="481"/>
      <c r="C662" s="481"/>
      <c r="D662" s="481"/>
      <c r="E662" s="481"/>
      <c r="F662" s="339"/>
      <c r="G662" s="340" t="str">
        <f>IF(ISNUMBER(E662),E662/'Bulk DivVar Analysis'!$C$60,"")</f>
        <v/>
      </c>
      <c r="H662" s="338" t="str">
        <f>IF(ISNUMBER(E662), IF(G662&gt;'Bulk DivVar Analysis'!$D$62,"Pass","Fail"),"")</f>
        <v/>
      </c>
      <c r="I662" s="338" t="str">
        <f t="shared" si="12"/>
        <v/>
      </c>
      <c r="J662" s="339"/>
      <c r="K662" s="339"/>
      <c r="L662" s="339"/>
      <c r="M662" s="339"/>
      <c r="N662" s="339"/>
      <c r="O662" s="339"/>
      <c r="P662" s="339"/>
      <c r="Q662" s="339"/>
    </row>
    <row r="663" spans="1:17" ht="13.5" customHeight="1">
      <c r="A663" s="481"/>
      <c r="B663" s="481"/>
      <c r="C663" s="481"/>
      <c r="D663" s="481"/>
      <c r="E663" s="481"/>
      <c r="F663" s="339"/>
      <c r="G663" s="340" t="str">
        <f>IF(ISNUMBER(E663),E663/'Bulk DivVar Analysis'!$C$60,"")</f>
        <v/>
      </c>
      <c r="H663" s="338" t="str">
        <f>IF(ISNUMBER(E663), IF(G663&gt;'Bulk DivVar Analysis'!$D$62,"Pass","Fail"),"")</f>
        <v/>
      </c>
      <c r="I663" s="338" t="str">
        <f t="shared" si="12"/>
        <v/>
      </c>
      <c r="J663" s="339"/>
      <c r="K663" s="339"/>
      <c r="L663" s="339"/>
      <c r="M663" s="339"/>
      <c r="N663" s="339"/>
      <c r="O663" s="339"/>
      <c r="P663" s="339"/>
      <c r="Q663" s="339"/>
    </row>
    <row r="664" spans="1:17" ht="13.5" customHeight="1">
      <c r="A664" s="481"/>
      <c r="B664" s="481"/>
      <c r="C664" s="481"/>
      <c r="D664" s="481"/>
      <c r="E664" s="481"/>
      <c r="F664" s="339"/>
      <c r="G664" s="340" t="str">
        <f>IF(ISNUMBER(E664),E664/'Bulk DivVar Analysis'!$C$60,"")</f>
        <v/>
      </c>
      <c r="H664" s="338" t="str">
        <f>IF(ISNUMBER(E664), IF(G664&gt;'Bulk DivVar Analysis'!$D$62,"Pass","Fail"),"")</f>
        <v/>
      </c>
      <c r="I664" s="338" t="str">
        <f t="shared" si="12"/>
        <v/>
      </c>
      <c r="J664" s="339"/>
      <c r="K664" s="339"/>
      <c r="L664" s="339"/>
      <c r="M664" s="339"/>
      <c r="N664" s="339"/>
      <c r="O664" s="339"/>
      <c r="P664" s="339"/>
      <c r="Q664" s="339"/>
    </row>
    <row r="665" spans="1:17" ht="13.5" customHeight="1">
      <c r="A665" s="481"/>
      <c r="B665" s="481"/>
      <c r="C665" s="481"/>
      <c r="D665" s="481"/>
      <c r="E665" s="481"/>
      <c r="F665" s="339"/>
      <c r="G665" s="340" t="str">
        <f>IF(ISNUMBER(E665),E665/'Bulk DivVar Analysis'!$C$60,"")</f>
        <v/>
      </c>
      <c r="H665" s="338" t="str">
        <f>IF(ISNUMBER(E665), IF(G665&gt;'Bulk DivVar Analysis'!$D$62,"Pass","Fail"),"")</f>
        <v/>
      </c>
      <c r="I665" s="338" t="str">
        <f t="shared" si="12"/>
        <v/>
      </c>
      <c r="J665" s="339"/>
      <c r="K665" s="339"/>
      <c r="L665" s="339"/>
      <c r="M665" s="339"/>
      <c r="N665" s="339"/>
      <c r="O665" s="339"/>
      <c r="P665" s="339"/>
      <c r="Q665" s="339"/>
    </row>
    <row r="666" spans="1:17" ht="13.5" customHeight="1">
      <c r="A666" s="481"/>
      <c r="B666" s="481"/>
      <c r="C666" s="481"/>
      <c r="D666" s="481"/>
      <c r="E666" s="481"/>
      <c r="F666" s="339"/>
      <c r="G666" s="340" t="str">
        <f>IF(ISNUMBER(E666),E666/'Bulk DivVar Analysis'!$C$60,"")</f>
        <v/>
      </c>
      <c r="H666" s="338" t="str">
        <f>IF(ISNUMBER(E666), IF(G666&gt;'Bulk DivVar Analysis'!$D$62,"Pass","Fail"),"")</f>
        <v/>
      </c>
      <c r="I666" s="338" t="str">
        <f t="shared" si="12"/>
        <v/>
      </c>
      <c r="J666" s="339"/>
      <c r="K666" s="339"/>
      <c r="L666" s="339"/>
      <c r="M666" s="339"/>
      <c r="N666" s="339"/>
      <c r="O666" s="339"/>
      <c r="P666" s="339"/>
      <c r="Q666" s="339"/>
    </row>
    <row r="667" spans="1:17" ht="13.5" customHeight="1">
      <c r="A667" s="481"/>
      <c r="B667" s="481"/>
      <c r="C667" s="481"/>
      <c r="D667" s="481"/>
      <c r="E667" s="481"/>
      <c r="F667" s="339"/>
      <c r="G667" s="340" t="str">
        <f>IF(ISNUMBER(E667),E667/'Bulk DivVar Analysis'!$C$60,"")</f>
        <v/>
      </c>
      <c r="H667" s="338" t="str">
        <f>IF(ISNUMBER(E667), IF(G667&gt;'Bulk DivVar Analysis'!$D$62,"Pass","Fail"),"")</f>
        <v/>
      </c>
      <c r="I667" s="338" t="str">
        <f t="shared" si="12"/>
        <v/>
      </c>
      <c r="J667" s="339"/>
      <c r="K667" s="339"/>
      <c r="L667" s="339"/>
      <c r="M667" s="339"/>
      <c r="N667" s="339"/>
      <c r="O667" s="339"/>
      <c r="P667" s="339"/>
      <c r="Q667" s="339"/>
    </row>
    <row r="668" spans="1:17" ht="13.5" customHeight="1">
      <c r="A668" s="481"/>
      <c r="B668" s="481"/>
      <c r="C668" s="481"/>
      <c r="D668" s="481"/>
      <c r="E668" s="481"/>
      <c r="F668" s="339"/>
      <c r="G668" s="340" t="str">
        <f>IF(ISNUMBER(E668),E668/'Bulk DivVar Analysis'!$C$60,"")</f>
        <v/>
      </c>
      <c r="H668" s="338" t="str">
        <f>IF(ISNUMBER(E668), IF(G668&gt;'Bulk DivVar Analysis'!$D$62,"Pass","Fail"),"")</f>
        <v/>
      </c>
      <c r="I668" s="338" t="str">
        <f t="shared" si="12"/>
        <v/>
      </c>
      <c r="J668" s="339"/>
      <c r="K668" s="339"/>
      <c r="L668" s="339"/>
      <c r="M668" s="339"/>
      <c r="N668" s="339"/>
      <c r="O668" s="339"/>
      <c r="P668" s="339"/>
      <c r="Q668" s="339"/>
    </row>
    <row r="669" spans="1:17" ht="13.5" customHeight="1">
      <c r="A669" s="481"/>
      <c r="B669" s="481"/>
      <c r="C669" s="481"/>
      <c r="D669" s="481"/>
      <c r="E669" s="481"/>
      <c r="F669" s="339"/>
      <c r="G669" s="340" t="str">
        <f>IF(ISNUMBER(E669),E669/'Bulk DivVar Analysis'!$C$60,"")</f>
        <v/>
      </c>
      <c r="H669" s="338" t="str">
        <f>IF(ISNUMBER(E669), IF(G669&gt;'Bulk DivVar Analysis'!$D$62,"Pass","Fail"),"")</f>
        <v/>
      </c>
      <c r="I669" s="338" t="str">
        <f t="shared" si="12"/>
        <v/>
      </c>
      <c r="J669" s="339"/>
      <c r="K669" s="339"/>
      <c r="L669" s="339"/>
      <c r="M669" s="339"/>
      <c r="N669" s="339"/>
      <c r="O669" s="339"/>
      <c r="P669" s="339"/>
      <c r="Q669" s="339"/>
    </row>
    <row r="670" spans="1:17" ht="13.5" customHeight="1">
      <c r="A670" s="481"/>
      <c r="B670" s="481"/>
      <c r="C670" s="481"/>
      <c r="D670" s="481"/>
      <c r="E670" s="481"/>
      <c r="F670" s="339"/>
      <c r="G670" s="340" t="str">
        <f>IF(ISNUMBER(E670),E670/'Bulk DivVar Analysis'!$C$60,"")</f>
        <v/>
      </c>
      <c r="H670" s="338" t="str">
        <f>IF(ISNUMBER(E670), IF(G670&gt;'Bulk DivVar Analysis'!$D$62,"Pass","Fail"),"")</f>
        <v/>
      </c>
      <c r="I670" s="338" t="str">
        <f t="shared" si="12"/>
        <v/>
      </c>
      <c r="J670" s="339"/>
      <c r="K670" s="339"/>
      <c r="L670" s="339"/>
      <c r="M670" s="339"/>
      <c r="N670" s="339"/>
      <c r="O670" s="339"/>
      <c r="P670" s="339"/>
      <c r="Q670" s="339"/>
    </row>
    <row r="671" spans="1:17" ht="13.5" customHeight="1">
      <c r="A671" s="481"/>
      <c r="B671" s="481"/>
      <c r="C671" s="481"/>
      <c r="D671" s="481"/>
      <c r="E671" s="481"/>
      <c r="F671" s="339"/>
      <c r="G671" s="340" t="str">
        <f>IF(ISNUMBER(E671),E671/'Bulk DivVar Analysis'!$C$60,"")</f>
        <v/>
      </c>
      <c r="H671" s="338" t="str">
        <f>IF(ISNUMBER(E671), IF(G671&gt;'Bulk DivVar Analysis'!$D$62,"Pass","Fail"),"")</f>
        <v/>
      </c>
      <c r="I671" s="338" t="str">
        <f t="shared" si="12"/>
        <v/>
      </c>
      <c r="J671" s="339"/>
      <c r="K671" s="339"/>
      <c r="L671" s="339"/>
      <c r="M671" s="339"/>
      <c r="N671" s="339"/>
      <c r="O671" s="339"/>
      <c r="P671" s="339"/>
      <c r="Q671" s="339"/>
    </row>
    <row r="672" spans="1:17" ht="13.5" customHeight="1">
      <c r="A672" s="481"/>
      <c r="B672" s="481"/>
      <c r="C672" s="481"/>
      <c r="D672" s="481"/>
      <c r="E672" s="481"/>
      <c r="F672" s="339"/>
      <c r="G672" s="340" t="str">
        <f>IF(ISNUMBER(E672),E672/'Bulk DivVar Analysis'!$C$60,"")</f>
        <v/>
      </c>
      <c r="H672" s="338" t="str">
        <f>IF(ISNUMBER(E672), IF(G672&gt;'Bulk DivVar Analysis'!$D$62,"Pass","Fail"),"")</f>
        <v/>
      </c>
      <c r="I672" s="338" t="str">
        <f t="shared" si="12"/>
        <v/>
      </c>
      <c r="J672" s="339"/>
      <c r="K672" s="339"/>
      <c r="L672" s="339"/>
      <c r="M672" s="339"/>
      <c r="N672" s="339"/>
      <c r="O672" s="339"/>
      <c r="P672" s="339"/>
      <c r="Q672" s="339"/>
    </row>
    <row r="673" spans="1:17" ht="13.5" customHeight="1">
      <c r="A673" s="481"/>
      <c r="B673" s="481"/>
      <c r="C673" s="481"/>
      <c r="D673" s="481"/>
      <c r="E673" s="481"/>
      <c r="F673" s="339"/>
      <c r="G673" s="340" t="str">
        <f>IF(ISNUMBER(E673),E673/'Bulk DivVar Analysis'!$C$60,"")</f>
        <v/>
      </c>
      <c r="H673" s="338" t="str">
        <f>IF(ISNUMBER(E673), IF(G673&gt;'Bulk DivVar Analysis'!$D$62,"Pass","Fail"),"")</f>
        <v/>
      </c>
      <c r="I673" s="338" t="str">
        <f t="shared" si="12"/>
        <v/>
      </c>
      <c r="J673" s="339"/>
      <c r="K673" s="339"/>
      <c r="L673" s="339"/>
      <c r="M673" s="339"/>
      <c r="N673" s="339"/>
      <c r="O673" s="339"/>
      <c r="P673" s="339"/>
      <c r="Q673" s="339"/>
    </row>
    <row r="674" spans="1:17" ht="13.5" customHeight="1">
      <c r="A674" s="481"/>
      <c r="B674" s="481"/>
      <c r="C674" s="481"/>
      <c r="D674" s="481"/>
      <c r="E674" s="481"/>
      <c r="F674" s="339"/>
      <c r="G674" s="340" t="str">
        <f>IF(ISNUMBER(E674),E674/'Bulk DivVar Analysis'!$C$60,"")</f>
        <v/>
      </c>
      <c r="H674" s="338" t="str">
        <f>IF(ISNUMBER(E674), IF(G674&gt;'Bulk DivVar Analysis'!$D$62,"Pass","Fail"),"")</f>
        <v/>
      </c>
      <c r="I674" s="338" t="str">
        <f t="shared" si="12"/>
        <v/>
      </c>
      <c r="J674" s="339"/>
      <c r="K674" s="339"/>
      <c r="L674" s="339"/>
      <c r="M674" s="339"/>
      <c r="N674" s="339"/>
      <c r="O674" s="339"/>
      <c r="P674" s="339"/>
      <c r="Q674" s="339"/>
    </row>
    <row r="675" spans="1:17" ht="13.5" customHeight="1">
      <c r="A675" s="481"/>
      <c r="B675" s="481"/>
      <c r="C675" s="481"/>
      <c r="D675" s="481"/>
      <c r="E675" s="481"/>
      <c r="F675" s="339"/>
      <c r="G675" s="340" t="str">
        <f>IF(ISNUMBER(E675),E675/'Bulk DivVar Analysis'!$C$60,"")</f>
        <v/>
      </c>
      <c r="H675" s="338" t="str">
        <f>IF(ISNUMBER(E675), IF(G675&gt;'Bulk DivVar Analysis'!$D$62,"Pass","Fail"),"")</f>
        <v/>
      </c>
      <c r="I675" s="338" t="str">
        <f t="shared" si="12"/>
        <v/>
      </c>
      <c r="J675" s="339"/>
      <c r="K675" s="339"/>
      <c r="L675" s="339"/>
      <c r="M675" s="339"/>
      <c r="N675" s="339"/>
      <c r="O675" s="339"/>
      <c r="P675" s="339"/>
      <c r="Q675" s="339"/>
    </row>
    <row r="676" spans="1:17" ht="13.5" customHeight="1">
      <c r="A676" s="481"/>
      <c r="B676" s="481"/>
      <c r="C676" s="481"/>
      <c r="D676" s="481"/>
      <c r="E676" s="481"/>
      <c r="F676" s="339"/>
      <c r="G676" s="340" t="str">
        <f>IF(ISNUMBER(E676),E676/'Bulk DivVar Analysis'!$C$60,"")</f>
        <v/>
      </c>
      <c r="H676" s="338" t="str">
        <f>IF(ISNUMBER(E676), IF(G676&gt;'Bulk DivVar Analysis'!$D$62,"Pass","Fail"),"")</f>
        <v/>
      </c>
      <c r="I676" s="338" t="str">
        <f t="shared" si="12"/>
        <v/>
      </c>
      <c r="J676" s="339"/>
      <c r="K676" s="339"/>
      <c r="L676" s="339"/>
      <c r="M676" s="339"/>
      <c r="N676" s="339"/>
      <c r="O676" s="339"/>
      <c r="P676" s="339"/>
      <c r="Q676" s="339"/>
    </row>
    <row r="677" spans="1:17" ht="13.5" customHeight="1">
      <c r="A677" s="481"/>
      <c r="B677" s="481"/>
      <c r="C677" s="481"/>
      <c r="D677" s="481"/>
      <c r="E677" s="481"/>
      <c r="F677" s="339"/>
      <c r="G677" s="340" t="str">
        <f>IF(ISNUMBER(E677),E677/'Bulk DivVar Analysis'!$C$60,"")</f>
        <v/>
      </c>
      <c r="H677" s="338" t="str">
        <f>IF(ISNUMBER(E677), IF(G677&gt;'Bulk DivVar Analysis'!$D$62,"Pass","Fail"),"")</f>
        <v/>
      </c>
      <c r="I677" s="338" t="str">
        <f t="shared" si="12"/>
        <v/>
      </c>
      <c r="J677" s="339"/>
      <c r="K677" s="339"/>
      <c r="L677" s="339"/>
      <c r="M677" s="339"/>
      <c r="N677" s="339"/>
      <c r="O677" s="339"/>
      <c r="P677" s="339"/>
      <c r="Q677" s="339"/>
    </row>
    <row r="678" spans="1:17" ht="13.5" customHeight="1">
      <c r="A678" s="481"/>
      <c r="B678" s="481"/>
      <c r="C678" s="481"/>
      <c r="D678" s="481"/>
      <c r="E678" s="481"/>
      <c r="F678" s="339"/>
      <c r="G678" s="340" t="str">
        <f>IF(ISNUMBER(E678),E678/'Bulk DivVar Analysis'!$C$60,"")</f>
        <v/>
      </c>
      <c r="H678" s="338" t="str">
        <f>IF(ISNUMBER(E678), IF(G678&gt;'Bulk DivVar Analysis'!$D$62,"Pass","Fail"),"")</f>
        <v/>
      </c>
      <c r="I678" s="338" t="str">
        <f t="shared" si="12"/>
        <v/>
      </c>
      <c r="J678" s="339"/>
      <c r="K678" s="339"/>
      <c r="L678" s="339"/>
      <c r="M678" s="339"/>
      <c r="N678" s="339"/>
      <c r="O678" s="339"/>
      <c r="P678" s="339"/>
      <c r="Q678" s="339"/>
    </row>
    <row r="679" spans="1:17" ht="13.5" customHeight="1">
      <c r="A679" s="481"/>
      <c r="B679" s="481"/>
      <c r="C679" s="481"/>
      <c r="D679" s="481"/>
      <c r="E679" s="481"/>
      <c r="F679" s="339"/>
      <c r="G679" s="340" t="str">
        <f>IF(ISNUMBER(E679),E679/'Bulk DivVar Analysis'!$C$60,"")</f>
        <v/>
      </c>
      <c r="H679" s="338" t="str">
        <f>IF(ISNUMBER(E679), IF(G679&gt;'Bulk DivVar Analysis'!$D$62,"Pass","Fail"),"")</f>
        <v/>
      </c>
      <c r="I679" s="338" t="str">
        <f t="shared" si="12"/>
        <v/>
      </c>
      <c r="J679" s="339"/>
      <c r="K679" s="339"/>
      <c r="L679" s="339"/>
      <c r="M679" s="339"/>
      <c r="N679" s="339"/>
      <c r="O679" s="339"/>
      <c r="P679" s="339"/>
      <c r="Q679" s="339"/>
    </row>
    <row r="680" spans="1:17" ht="13.5" customHeight="1">
      <c r="A680" s="481"/>
      <c r="B680" s="481"/>
      <c r="C680" s="481"/>
      <c r="D680" s="481"/>
      <c r="E680" s="481"/>
      <c r="F680" s="339"/>
      <c r="G680" s="340" t="str">
        <f>IF(ISNUMBER(E680),E680/'Bulk DivVar Analysis'!$C$60,"")</f>
        <v/>
      </c>
      <c r="H680" s="338" t="str">
        <f>IF(ISNUMBER(E680), IF(G680&gt;'Bulk DivVar Analysis'!$D$62,"Pass","Fail"),"")</f>
        <v/>
      </c>
      <c r="I680" s="338" t="str">
        <f t="shared" si="12"/>
        <v/>
      </c>
      <c r="J680" s="339"/>
      <c r="K680" s="339"/>
      <c r="L680" s="339"/>
      <c r="M680" s="339"/>
      <c r="N680" s="339"/>
      <c r="O680" s="339"/>
      <c r="P680" s="339"/>
      <c r="Q680" s="339"/>
    </row>
    <row r="681" spans="1:17" ht="13.5" customHeight="1">
      <c r="A681" s="481"/>
      <c r="B681" s="481"/>
      <c r="C681" s="481"/>
      <c r="D681" s="481"/>
      <c r="E681" s="481"/>
      <c r="F681" s="339"/>
      <c r="G681" s="340" t="str">
        <f>IF(ISNUMBER(E681),E681/'Bulk DivVar Analysis'!$C$60,"")</f>
        <v/>
      </c>
      <c r="H681" s="338" t="str">
        <f>IF(ISNUMBER(E681), IF(G681&gt;'Bulk DivVar Analysis'!$D$62,"Pass","Fail"),"")</f>
        <v/>
      </c>
      <c r="I681" s="338" t="str">
        <f t="shared" si="12"/>
        <v/>
      </c>
      <c r="J681" s="339"/>
      <c r="K681" s="339"/>
      <c r="L681" s="339"/>
      <c r="M681" s="339"/>
      <c r="N681" s="339"/>
      <c r="O681" s="339"/>
      <c r="P681" s="339"/>
      <c r="Q681" s="339"/>
    </row>
    <row r="682" spans="1:17" ht="13.5" customHeight="1">
      <c r="A682" s="481"/>
      <c r="B682" s="481"/>
      <c r="C682" s="481"/>
      <c r="D682" s="481"/>
      <c r="E682" s="481"/>
      <c r="F682" s="339"/>
      <c r="G682" s="340" t="str">
        <f>IF(ISNUMBER(E682),E682/'Bulk DivVar Analysis'!$C$60,"")</f>
        <v/>
      </c>
      <c r="H682" s="338" t="str">
        <f>IF(ISNUMBER(E682), IF(G682&gt;'Bulk DivVar Analysis'!$D$62,"Pass","Fail"),"")</f>
        <v/>
      </c>
      <c r="I682" s="338" t="str">
        <f t="shared" si="12"/>
        <v/>
      </c>
      <c r="J682" s="339"/>
      <c r="K682" s="339"/>
      <c r="L682" s="339"/>
      <c r="M682" s="339"/>
      <c r="N682" s="339"/>
      <c r="O682" s="339"/>
      <c r="P682" s="339"/>
      <c r="Q682" s="339"/>
    </row>
    <row r="683" spans="1:17" ht="13.5" customHeight="1">
      <c r="A683" s="481"/>
      <c r="B683" s="481"/>
      <c r="C683" s="481"/>
      <c r="D683" s="481"/>
      <c r="E683" s="481"/>
      <c r="F683" s="339"/>
      <c r="G683" s="340" t="str">
        <f>IF(ISNUMBER(E683),E683/'Bulk DivVar Analysis'!$C$60,"")</f>
        <v/>
      </c>
      <c r="H683" s="338" t="str">
        <f>IF(ISNUMBER(E683), IF(G683&gt;'Bulk DivVar Analysis'!$D$62,"Pass","Fail"),"")</f>
        <v/>
      </c>
      <c r="I683" s="338" t="str">
        <f t="shared" si="12"/>
        <v/>
      </c>
      <c r="J683" s="339"/>
      <c r="K683" s="339"/>
      <c r="L683" s="339"/>
      <c r="M683" s="339"/>
      <c r="N683" s="339"/>
      <c r="O683" s="339"/>
      <c r="P683" s="339"/>
      <c r="Q683" s="339"/>
    </row>
    <row r="684" spans="1:17" ht="13.5" customHeight="1">
      <c r="A684" s="481"/>
      <c r="B684" s="481"/>
      <c r="C684" s="481"/>
      <c r="D684" s="481"/>
      <c r="E684" s="481"/>
      <c r="F684" s="339"/>
      <c r="G684" s="340" t="str">
        <f>IF(ISNUMBER(E684),E684/'Bulk DivVar Analysis'!$C$60,"")</f>
        <v/>
      </c>
      <c r="H684" s="338" t="str">
        <f>IF(ISNUMBER(E684), IF(G684&gt;'Bulk DivVar Analysis'!$D$62,"Pass","Fail"),"")</f>
        <v/>
      </c>
      <c r="I684" s="338" t="str">
        <f t="shared" si="12"/>
        <v/>
      </c>
      <c r="J684" s="339"/>
      <c r="K684" s="339"/>
      <c r="L684" s="339"/>
      <c r="M684" s="339"/>
      <c r="N684" s="339"/>
      <c r="O684" s="339"/>
      <c r="P684" s="339"/>
      <c r="Q684" s="339"/>
    </row>
    <row r="685" spans="1:17" ht="13.5" customHeight="1">
      <c r="A685" s="481"/>
      <c r="B685" s="481"/>
      <c r="C685" s="481"/>
      <c r="D685" s="481"/>
      <c r="E685" s="481"/>
      <c r="F685" s="339"/>
      <c r="G685" s="340" t="str">
        <f>IF(ISNUMBER(E685),E685/'Bulk DivVar Analysis'!$C$60,"")</f>
        <v/>
      </c>
      <c r="H685" s="338" t="str">
        <f>IF(ISNUMBER(E685), IF(G685&gt;'Bulk DivVar Analysis'!$D$62,"Pass","Fail"),"")</f>
        <v/>
      </c>
      <c r="I685" s="338" t="str">
        <f t="shared" si="12"/>
        <v/>
      </c>
      <c r="J685" s="339"/>
      <c r="K685" s="339"/>
      <c r="L685" s="339"/>
      <c r="M685" s="339"/>
      <c r="N685" s="339"/>
      <c r="O685" s="339"/>
      <c r="P685" s="339"/>
      <c r="Q685" s="339"/>
    </row>
    <row r="686" spans="1:17" ht="13.5" customHeight="1">
      <c r="A686" s="481"/>
      <c r="B686" s="481"/>
      <c r="C686" s="481"/>
      <c r="D686" s="481"/>
      <c r="E686" s="481"/>
      <c r="F686" s="339"/>
      <c r="G686" s="340" t="str">
        <f>IF(ISNUMBER(E686),E686/'Bulk DivVar Analysis'!$C$60,"")</f>
        <v/>
      </c>
      <c r="H686" s="338" t="str">
        <f>IF(ISNUMBER(E686), IF(G686&gt;'Bulk DivVar Analysis'!$D$62,"Pass","Fail"),"")</f>
        <v/>
      </c>
      <c r="I686" s="338" t="str">
        <f t="shared" si="12"/>
        <v/>
      </c>
      <c r="J686" s="339"/>
      <c r="K686" s="339"/>
      <c r="L686" s="339"/>
      <c r="M686" s="339"/>
      <c r="N686" s="339"/>
      <c r="O686" s="339"/>
      <c r="P686" s="339"/>
      <c r="Q686" s="339"/>
    </row>
    <row r="687" spans="1:17" ht="13.5" customHeight="1">
      <c r="A687" s="481"/>
      <c r="B687" s="481"/>
      <c r="C687" s="481"/>
      <c r="D687" s="481"/>
      <c r="E687" s="481"/>
      <c r="F687" s="339"/>
      <c r="G687" s="340" t="str">
        <f>IF(ISNUMBER(E687),E687/'Bulk DivVar Analysis'!$C$60,"")</f>
        <v/>
      </c>
      <c r="H687" s="338" t="str">
        <f>IF(ISNUMBER(E687), IF(G687&gt;'Bulk DivVar Analysis'!$D$62,"Pass","Fail"),"")</f>
        <v/>
      </c>
      <c r="I687" s="338" t="str">
        <f t="shared" si="12"/>
        <v/>
      </c>
      <c r="J687" s="339"/>
      <c r="K687" s="339"/>
      <c r="L687" s="339"/>
      <c r="M687" s="339"/>
      <c r="N687" s="339"/>
      <c r="O687" s="339"/>
      <c r="P687" s="339"/>
      <c r="Q687" s="339"/>
    </row>
    <row r="688" spans="1:17" ht="13.5" customHeight="1">
      <c r="A688" s="481"/>
      <c r="B688" s="481"/>
      <c r="C688" s="481"/>
      <c r="D688" s="481"/>
      <c r="E688" s="481"/>
      <c r="F688" s="339"/>
      <c r="G688" s="340" t="str">
        <f>IF(ISNUMBER(E688),E688/'Bulk DivVar Analysis'!$C$60,"")</f>
        <v/>
      </c>
      <c r="H688" s="338" t="str">
        <f>IF(ISNUMBER(E688), IF(G688&gt;'Bulk DivVar Analysis'!$D$62,"Pass","Fail"),"")</f>
        <v/>
      </c>
      <c r="I688" s="338" t="str">
        <f t="shared" si="12"/>
        <v/>
      </c>
      <c r="J688" s="339"/>
      <c r="K688" s="339"/>
      <c r="L688" s="339"/>
      <c r="M688" s="339"/>
      <c r="N688" s="339"/>
      <c r="O688" s="339"/>
      <c r="P688" s="339"/>
      <c r="Q688" s="339"/>
    </row>
    <row r="689" spans="1:17" ht="13.5" customHeight="1">
      <c r="A689" s="481"/>
      <c r="B689" s="481"/>
      <c r="C689" s="481"/>
      <c r="D689" s="481"/>
      <c r="E689" s="481"/>
      <c r="F689" s="339"/>
      <c r="G689" s="340" t="str">
        <f>IF(ISNUMBER(E689),E689/'Bulk DivVar Analysis'!$C$60,"")</f>
        <v/>
      </c>
      <c r="H689" s="338" t="str">
        <f>IF(ISNUMBER(E689), IF(G689&gt;'Bulk DivVar Analysis'!$D$62,"Pass","Fail"),"")</f>
        <v/>
      </c>
      <c r="I689" s="338" t="str">
        <f t="shared" si="12"/>
        <v/>
      </c>
      <c r="J689" s="339"/>
      <c r="K689" s="339"/>
      <c r="L689" s="339"/>
      <c r="M689" s="339"/>
      <c r="N689" s="339"/>
      <c r="O689" s="339"/>
      <c r="P689" s="339"/>
      <c r="Q689" s="339"/>
    </row>
    <row r="690" spans="1:17" ht="13.5" customHeight="1">
      <c r="A690" s="481"/>
      <c r="B690" s="481"/>
      <c r="C690" s="481"/>
      <c r="D690" s="481"/>
      <c r="E690" s="481"/>
      <c r="F690" s="339"/>
      <c r="G690" s="340" t="str">
        <f>IF(ISNUMBER(E690),E690/'Bulk DivVar Analysis'!$C$60,"")</f>
        <v/>
      </c>
      <c r="H690" s="338" t="str">
        <f>IF(ISNUMBER(E690), IF(G690&gt;'Bulk DivVar Analysis'!$D$62,"Pass","Fail"),"")</f>
        <v/>
      </c>
      <c r="I690" s="338" t="str">
        <f t="shared" si="12"/>
        <v/>
      </c>
      <c r="J690" s="339"/>
      <c r="K690" s="339"/>
      <c r="L690" s="339"/>
      <c r="M690" s="339"/>
      <c r="N690" s="339"/>
      <c r="O690" s="339"/>
      <c r="P690" s="339"/>
      <c r="Q690" s="339"/>
    </row>
    <row r="691" spans="1:17" ht="13.5" customHeight="1">
      <c r="A691" s="481"/>
      <c r="B691" s="481"/>
      <c r="C691" s="481"/>
      <c r="D691" s="481"/>
      <c r="E691" s="481"/>
      <c r="F691" s="339"/>
      <c r="G691" s="340" t="str">
        <f>IF(ISNUMBER(E691),E691/'Bulk DivVar Analysis'!$C$60,"")</f>
        <v/>
      </c>
      <c r="H691" s="338" t="str">
        <f>IF(ISNUMBER(E691), IF(G691&gt;'Bulk DivVar Analysis'!$D$62,"Pass","Fail"),"")</f>
        <v/>
      </c>
      <c r="I691" s="338" t="str">
        <f t="shared" si="12"/>
        <v/>
      </c>
      <c r="J691" s="339"/>
      <c r="K691" s="339"/>
      <c r="L691" s="339"/>
      <c r="M691" s="339"/>
      <c r="N691" s="339"/>
      <c r="O691" s="339"/>
      <c r="P691" s="339"/>
      <c r="Q691" s="339"/>
    </row>
    <row r="692" spans="1:17" ht="13.5" customHeight="1">
      <c r="A692" s="481"/>
      <c r="B692" s="481"/>
      <c r="C692" s="481"/>
      <c r="D692" s="481"/>
      <c r="E692" s="481"/>
      <c r="F692" s="339"/>
      <c r="G692" s="340" t="str">
        <f>IF(ISNUMBER(E692),E692/'Bulk DivVar Analysis'!$C$60,"")</f>
        <v/>
      </c>
      <c r="H692" s="338" t="str">
        <f>IF(ISNUMBER(E692), IF(G692&gt;'Bulk DivVar Analysis'!$D$62,"Pass","Fail"),"")</f>
        <v/>
      </c>
      <c r="I692" s="338" t="str">
        <f t="shared" si="12"/>
        <v/>
      </c>
      <c r="J692" s="339"/>
      <c r="K692" s="339"/>
      <c r="L692" s="339"/>
      <c r="M692" s="339"/>
      <c r="N692" s="339"/>
      <c r="O692" s="339"/>
      <c r="P692" s="339"/>
      <c r="Q692" s="339"/>
    </row>
    <row r="693" spans="1:17" ht="13.5" customHeight="1">
      <c r="A693" s="481"/>
      <c r="B693" s="481"/>
      <c r="C693" s="481"/>
      <c r="D693" s="481"/>
      <c r="E693" s="481"/>
      <c r="F693" s="339"/>
      <c r="G693" s="340" t="str">
        <f>IF(ISNUMBER(E693),E693/'Bulk DivVar Analysis'!$C$60,"")</f>
        <v/>
      </c>
      <c r="H693" s="338" t="str">
        <f>IF(ISNUMBER(E693), IF(G693&gt;'Bulk DivVar Analysis'!$D$62,"Pass","Fail"),"")</f>
        <v/>
      </c>
      <c r="I693" s="338" t="str">
        <f t="shared" si="12"/>
        <v/>
      </c>
      <c r="J693" s="339"/>
      <c r="K693" s="339"/>
      <c r="L693" s="339"/>
      <c r="M693" s="339"/>
      <c r="N693" s="339"/>
      <c r="O693" s="339"/>
      <c r="P693" s="339"/>
      <c r="Q693" s="339"/>
    </row>
    <row r="694" spans="1:17" ht="13.5" customHeight="1">
      <c r="A694" s="481"/>
      <c r="B694" s="481"/>
      <c r="C694" s="481"/>
      <c r="D694" s="481"/>
      <c r="E694" s="481"/>
      <c r="F694" s="339"/>
      <c r="G694" s="340" t="str">
        <f>IF(ISNUMBER(E694),E694/'Bulk DivVar Analysis'!$C$60,"")</f>
        <v/>
      </c>
      <c r="H694" s="338" t="str">
        <f>IF(ISNUMBER(E694), IF(G694&gt;'Bulk DivVar Analysis'!$D$62,"Pass","Fail"),"")</f>
        <v/>
      </c>
      <c r="I694" s="338" t="str">
        <f t="shared" si="12"/>
        <v/>
      </c>
      <c r="J694" s="339"/>
      <c r="K694" s="339"/>
      <c r="L694" s="339"/>
      <c r="M694" s="339"/>
      <c r="N694" s="339"/>
      <c r="O694" s="339"/>
      <c r="P694" s="339"/>
      <c r="Q694" s="339"/>
    </row>
    <row r="695" spans="1:17" ht="13.5" customHeight="1">
      <c r="A695" s="481"/>
      <c r="B695" s="481"/>
      <c r="C695" s="481"/>
      <c r="D695" s="481"/>
      <c r="E695" s="481"/>
      <c r="F695" s="339"/>
      <c r="G695" s="340" t="str">
        <f>IF(ISNUMBER(E695),E695/'Bulk DivVar Analysis'!$C$60,"")</f>
        <v/>
      </c>
      <c r="H695" s="338" t="str">
        <f>IF(ISNUMBER(E695), IF(G695&gt;'Bulk DivVar Analysis'!$D$62,"Pass","Fail"),"")</f>
        <v/>
      </c>
      <c r="I695" s="338" t="str">
        <f t="shared" si="12"/>
        <v/>
      </c>
      <c r="J695" s="339"/>
      <c r="K695" s="339"/>
      <c r="L695" s="339"/>
      <c r="M695" s="339"/>
      <c r="N695" s="339"/>
      <c r="O695" s="339"/>
      <c r="P695" s="339"/>
      <c r="Q695" s="339"/>
    </row>
    <row r="696" spans="1:17" ht="13.5" customHeight="1">
      <c r="A696" s="481"/>
      <c r="B696" s="481"/>
      <c r="C696" s="481"/>
      <c r="D696" s="481"/>
      <c r="E696" s="481"/>
      <c r="F696" s="339"/>
      <c r="G696" s="340" t="str">
        <f>IF(ISNUMBER(E696),E696/'Bulk DivVar Analysis'!$C$60,"")</f>
        <v/>
      </c>
      <c r="H696" s="338" t="str">
        <f>IF(ISNUMBER(E696), IF(G696&gt;'Bulk DivVar Analysis'!$D$62,"Pass","Fail"),"")</f>
        <v/>
      </c>
      <c r="I696" s="338" t="str">
        <f t="shared" si="12"/>
        <v/>
      </c>
      <c r="J696" s="339"/>
      <c r="K696" s="339"/>
      <c r="L696" s="339"/>
      <c r="M696" s="339"/>
      <c r="N696" s="339"/>
      <c r="O696" s="339"/>
      <c r="P696" s="339"/>
      <c r="Q696" s="339"/>
    </row>
    <row r="697" spans="1:17" ht="13.5" customHeight="1">
      <c r="A697" s="481"/>
      <c r="B697" s="481"/>
      <c r="C697" s="481"/>
      <c r="D697" s="481"/>
      <c r="E697" s="481"/>
      <c r="F697" s="339"/>
      <c r="G697" s="340" t="str">
        <f>IF(ISNUMBER(E697),E697/'Bulk DivVar Analysis'!$C$60,"")</f>
        <v/>
      </c>
      <c r="H697" s="338" t="str">
        <f>IF(ISNUMBER(E697), IF(G697&gt;'Bulk DivVar Analysis'!$D$62,"Pass","Fail"),"")</f>
        <v/>
      </c>
      <c r="I697" s="338" t="str">
        <f t="shared" si="12"/>
        <v/>
      </c>
      <c r="J697" s="339"/>
      <c r="K697" s="339"/>
      <c r="L697" s="339"/>
      <c r="M697" s="339"/>
      <c r="N697" s="339"/>
      <c r="O697" s="339"/>
      <c r="P697" s="339"/>
      <c r="Q697" s="339"/>
    </row>
    <row r="698" spans="1:17" ht="13.5" customHeight="1">
      <c r="A698" s="481"/>
      <c r="B698" s="481"/>
      <c r="C698" s="481"/>
      <c r="D698" s="481"/>
      <c r="E698" s="481"/>
      <c r="F698" s="339"/>
      <c r="G698" s="340" t="str">
        <f>IF(ISNUMBER(E698),E698/'Bulk DivVar Analysis'!$C$60,"")</f>
        <v/>
      </c>
      <c r="H698" s="338" t="str">
        <f>IF(ISNUMBER(E698), IF(G698&gt;'Bulk DivVar Analysis'!$D$62,"Pass","Fail"),"")</f>
        <v/>
      </c>
      <c r="I698" s="338" t="str">
        <f t="shared" si="12"/>
        <v/>
      </c>
      <c r="J698" s="339"/>
      <c r="K698" s="339"/>
      <c r="L698" s="339"/>
      <c r="M698" s="339"/>
      <c r="N698" s="339"/>
      <c r="O698" s="339"/>
      <c r="P698" s="339"/>
      <c r="Q698" s="339"/>
    </row>
    <row r="699" spans="1:17" ht="13.5" customHeight="1">
      <c r="A699" s="481"/>
      <c r="B699" s="481"/>
      <c r="C699" s="481"/>
      <c r="D699" s="481"/>
      <c r="E699" s="481"/>
      <c r="F699" s="339"/>
      <c r="G699" s="340" t="str">
        <f>IF(ISNUMBER(E699),E699/'Bulk DivVar Analysis'!$C$60,"")</f>
        <v/>
      </c>
      <c r="H699" s="338" t="str">
        <f>IF(ISNUMBER(E699), IF(G699&gt;'Bulk DivVar Analysis'!$D$62,"Pass","Fail"),"")</f>
        <v/>
      </c>
      <c r="I699" s="338" t="str">
        <f t="shared" si="12"/>
        <v/>
      </c>
      <c r="J699" s="339"/>
      <c r="K699" s="339"/>
      <c r="L699" s="339"/>
      <c r="M699" s="339"/>
      <c r="N699" s="339"/>
      <c r="O699" s="339"/>
      <c r="P699" s="339"/>
      <c r="Q699" s="339"/>
    </row>
    <row r="700" spans="1:17" ht="13.5" customHeight="1">
      <c r="A700" s="481"/>
      <c r="B700" s="481"/>
      <c r="C700" s="481"/>
      <c r="D700" s="481"/>
      <c r="E700" s="481"/>
      <c r="F700" s="339"/>
      <c r="G700" s="340" t="str">
        <f>IF(ISNUMBER(E700),E700/'Bulk DivVar Analysis'!$C$60,"")</f>
        <v/>
      </c>
      <c r="H700" s="338" t="str">
        <f>IF(ISNUMBER(E700), IF(G700&gt;'Bulk DivVar Analysis'!$D$62,"Pass","Fail"),"")</f>
        <v/>
      </c>
      <c r="I700" s="338" t="str">
        <f t="shared" si="12"/>
        <v/>
      </c>
      <c r="J700" s="339"/>
      <c r="K700" s="339"/>
      <c r="L700" s="339"/>
      <c r="M700" s="339"/>
      <c r="N700" s="339"/>
      <c r="O700" s="339"/>
      <c r="P700" s="339"/>
      <c r="Q700" s="339"/>
    </row>
    <row r="701" spans="1:17" ht="13.5" customHeight="1">
      <c r="A701" s="481"/>
      <c r="B701" s="481"/>
      <c r="C701" s="481"/>
      <c r="D701" s="481"/>
      <c r="E701" s="481"/>
      <c r="F701" s="339"/>
      <c r="G701" s="340" t="str">
        <f>IF(ISNUMBER(E701),E701/'Bulk DivVar Analysis'!$C$60,"")</f>
        <v/>
      </c>
      <c r="H701" s="338" t="str">
        <f>IF(ISNUMBER(E701), IF(G701&gt;'Bulk DivVar Analysis'!$D$62,"Pass","Fail"),"")</f>
        <v/>
      </c>
      <c r="I701" s="338" t="str">
        <f t="shared" si="12"/>
        <v/>
      </c>
      <c r="J701" s="339"/>
      <c r="K701" s="339"/>
      <c r="L701" s="339"/>
      <c r="M701" s="339"/>
      <c r="N701" s="339"/>
      <c r="O701" s="339"/>
      <c r="P701" s="339"/>
      <c r="Q701" s="339"/>
    </row>
    <row r="702" spans="1:17" ht="13.5" customHeight="1">
      <c r="A702" s="481"/>
      <c r="B702" s="481"/>
      <c r="C702" s="481"/>
      <c r="D702" s="481"/>
      <c r="E702" s="481"/>
      <c r="F702" s="339"/>
      <c r="G702" s="340" t="str">
        <f>IF(ISNUMBER(E702),E702/'Bulk DivVar Analysis'!$C$60,"")</f>
        <v/>
      </c>
      <c r="H702" s="338" t="str">
        <f>IF(ISNUMBER(E702), IF(G702&gt;'Bulk DivVar Analysis'!$D$62,"Pass","Fail"),"")</f>
        <v/>
      </c>
      <c r="I702" s="338" t="str">
        <f t="shared" si="12"/>
        <v/>
      </c>
      <c r="J702" s="339"/>
      <c r="K702" s="339"/>
      <c r="L702" s="339"/>
      <c r="M702" s="339"/>
      <c r="N702" s="339"/>
      <c r="O702" s="339"/>
      <c r="P702" s="339"/>
      <c r="Q702" s="339"/>
    </row>
    <row r="703" spans="1:17" ht="13.5" customHeight="1">
      <c r="A703" s="481"/>
      <c r="B703" s="481"/>
      <c r="C703" s="481"/>
      <c r="D703" s="481"/>
      <c r="E703" s="481"/>
      <c r="F703" s="339"/>
      <c r="G703" s="340" t="str">
        <f>IF(ISNUMBER(E703),E703/'Bulk DivVar Analysis'!$C$60,"")</f>
        <v/>
      </c>
      <c r="H703" s="338" t="str">
        <f>IF(ISNUMBER(E703), IF(G703&gt;'Bulk DivVar Analysis'!$D$62,"Pass","Fail"),"")</f>
        <v/>
      </c>
      <c r="I703" s="338" t="str">
        <f t="shared" si="12"/>
        <v/>
      </c>
      <c r="J703" s="339"/>
      <c r="K703" s="339"/>
      <c r="L703" s="339"/>
      <c r="M703" s="339"/>
      <c r="N703" s="339"/>
      <c r="O703" s="339"/>
      <c r="P703" s="339"/>
      <c r="Q703" s="339"/>
    </row>
    <row r="704" spans="1:17" ht="13.5" customHeight="1">
      <c r="A704" s="481"/>
      <c r="B704" s="481"/>
      <c r="C704" s="481"/>
      <c r="D704" s="481"/>
      <c r="E704" s="481"/>
      <c r="F704" s="339"/>
      <c r="G704" s="340" t="str">
        <f>IF(ISNUMBER(E704),E704/'Bulk DivVar Analysis'!$C$60,"")</f>
        <v/>
      </c>
      <c r="H704" s="338" t="str">
        <f>IF(ISNUMBER(E704), IF(G704&gt;'Bulk DivVar Analysis'!$D$62,"Pass","Fail"),"")</f>
        <v/>
      </c>
      <c r="I704" s="338" t="str">
        <f t="shared" si="12"/>
        <v/>
      </c>
      <c r="J704" s="339"/>
      <c r="K704" s="339"/>
      <c r="L704" s="339"/>
      <c r="M704" s="339"/>
      <c r="N704" s="339"/>
      <c r="O704" s="339"/>
      <c r="P704" s="339"/>
      <c r="Q704" s="339"/>
    </row>
    <row r="705" spans="1:17" ht="13.5" customHeight="1">
      <c r="A705" s="481"/>
      <c r="B705" s="481"/>
      <c r="C705" s="481"/>
      <c r="D705" s="481"/>
      <c r="E705" s="481"/>
      <c r="F705" s="339"/>
      <c r="G705" s="340" t="str">
        <f>IF(ISNUMBER(E705),E705/'Bulk DivVar Analysis'!$C$60,"")</f>
        <v/>
      </c>
      <c r="H705" s="338" t="str">
        <f>IF(ISNUMBER(E705), IF(G705&gt;'Bulk DivVar Analysis'!$D$62,"Pass","Fail"),"")</f>
        <v/>
      </c>
      <c r="I705" s="338" t="str">
        <f t="shared" si="12"/>
        <v/>
      </c>
      <c r="J705" s="339"/>
      <c r="K705" s="339"/>
      <c r="L705" s="339"/>
      <c r="M705" s="339"/>
      <c r="N705" s="339"/>
      <c r="O705" s="339"/>
      <c r="P705" s="339"/>
      <c r="Q705" s="339"/>
    </row>
    <row r="706" spans="1:17" ht="13.5" customHeight="1">
      <c r="A706" s="481"/>
      <c r="B706" s="481"/>
      <c r="C706" s="481"/>
      <c r="D706" s="481"/>
      <c r="E706" s="481"/>
      <c r="F706" s="339"/>
      <c r="G706" s="340" t="str">
        <f>IF(ISNUMBER(E706),E706/'Bulk DivVar Analysis'!$C$60,"")</f>
        <v/>
      </c>
      <c r="H706" s="338" t="str">
        <f>IF(ISNUMBER(E706), IF(G706&gt;'Bulk DivVar Analysis'!$D$62,"Pass","Fail"),"")</f>
        <v/>
      </c>
      <c r="I706" s="338" t="str">
        <f t="shared" si="12"/>
        <v/>
      </c>
      <c r="J706" s="339"/>
      <c r="K706" s="339"/>
      <c r="L706" s="339"/>
      <c r="M706" s="339"/>
      <c r="N706" s="339"/>
      <c r="O706" s="339"/>
      <c r="P706" s="339"/>
      <c r="Q706" s="339"/>
    </row>
    <row r="707" spans="1:17" ht="13.5" customHeight="1">
      <c r="A707" s="481"/>
      <c r="B707" s="481"/>
      <c r="C707" s="481"/>
      <c r="D707" s="481"/>
      <c r="E707" s="481"/>
      <c r="F707" s="339"/>
      <c r="G707" s="340" t="str">
        <f>IF(ISNUMBER(E707),E707/'Bulk DivVar Analysis'!$C$60,"")</f>
        <v/>
      </c>
      <c r="H707" s="338" t="str">
        <f>IF(ISNUMBER(E707), IF(G707&gt;'Bulk DivVar Analysis'!$D$62,"Pass","Fail"),"")</f>
        <v/>
      </c>
      <c r="I707" s="338" t="str">
        <f t="shared" ref="I707:I770" si="13">_xlfn.TEXTJOIN("_",TRUE,B707,C707)</f>
        <v/>
      </c>
      <c r="J707" s="339"/>
      <c r="K707" s="339"/>
      <c r="L707" s="339"/>
      <c r="M707" s="339"/>
      <c r="N707" s="339"/>
      <c r="O707" s="339"/>
      <c r="P707" s="339"/>
      <c r="Q707" s="339"/>
    </row>
    <row r="708" spans="1:17" ht="13.5" customHeight="1">
      <c r="A708" s="481"/>
      <c r="B708" s="481"/>
      <c r="C708" s="481"/>
      <c r="D708" s="481"/>
      <c r="E708" s="481"/>
      <c r="F708" s="339"/>
      <c r="G708" s="340" t="str">
        <f>IF(ISNUMBER(E708),E708/'Bulk DivVar Analysis'!$C$60,"")</f>
        <v/>
      </c>
      <c r="H708" s="338" t="str">
        <f>IF(ISNUMBER(E708), IF(G708&gt;'Bulk DivVar Analysis'!$D$62,"Pass","Fail"),"")</f>
        <v/>
      </c>
      <c r="I708" s="338" t="str">
        <f t="shared" si="13"/>
        <v/>
      </c>
      <c r="J708" s="339"/>
      <c r="K708" s="339"/>
      <c r="L708" s="339"/>
      <c r="M708" s="339"/>
      <c r="N708" s="339"/>
      <c r="O708" s="339"/>
      <c r="P708" s="339"/>
      <c r="Q708" s="339"/>
    </row>
    <row r="709" spans="1:17" ht="13.5" customHeight="1">
      <c r="A709" s="481"/>
      <c r="B709" s="481"/>
      <c r="C709" s="481"/>
      <c r="D709" s="481"/>
      <c r="E709" s="481"/>
      <c r="F709" s="339"/>
      <c r="G709" s="340" t="str">
        <f>IF(ISNUMBER(E709),E709/'Bulk DivVar Analysis'!$C$60,"")</f>
        <v/>
      </c>
      <c r="H709" s="338" t="str">
        <f>IF(ISNUMBER(E709), IF(G709&gt;'Bulk DivVar Analysis'!$D$62,"Pass","Fail"),"")</f>
        <v/>
      </c>
      <c r="I709" s="338" t="str">
        <f t="shared" si="13"/>
        <v/>
      </c>
      <c r="J709" s="339"/>
      <c r="K709" s="339"/>
      <c r="L709" s="339"/>
      <c r="M709" s="339"/>
      <c r="N709" s="339"/>
      <c r="O709" s="339"/>
      <c r="P709" s="339"/>
      <c r="Q709" s="339"/>
    </row>
    <row r="710" spans="1:17" ht="13.5" customHeight="1">
      <c r="A710" s="481"/>
      <c r="B710" s="481"/>
      <c r="C710" s="481"/>
      <c r="D710" s="481"/>
      <c r="E710" s="481"/>
      <c r="F710" s="339"/>
      <c r="G710" s="340" t="str">
        <f>IF(ISNUMBER(E710),E710/'Bulk DivVar Analysis'!$C$60,"")</f>
        <v/>
      </c>
      <c r="H710" s="338" t="str">
        <f>IF(ISNUMBER(E710), IF(G710&gt;'Bulk DivVar Analysis'!$D$62,"Pass","Fail"),"")</f>
        <v/>
      </c>
      <c r="I710" s="338" t="str">
        <f t="shared" si="13"/>
        <v/>
      </c>
      <c r="J710" s="339"/>
      <c r="K710" s="339"/>
      <c r="L710" s="339"/>
      <c r="M710" s="339"/>
      <c r="N710" s="339"/>
      <c r="O710" s="339"/>
      <c r="P710" s="339"/>
      <c r="Q710" s="339"/>
    </row>
    <row r="711" spans="1:17" ht="13.5" customHeight="1">
      <c r="A711" s="481"/>
      <c r="B711" s="481"/>
      <c r="C711" s="481"/>
      <c r="D711" s="481"/>
      <c r="E711" s="481"/>
      <c r="F711" s="339"/>
      <c r="G711" s="340" t="str">
        <f>IF(ISNUMBER(E711),E711/'Bulk DivVar Analysis'!$C$60,"")</f>
        <v/>
      </c>
      <c r="H711" s="338" t="str">
        <f>IF(ISNUMBER(E711), IF(G711&gt;'Bulk DivVar Analysis'!$D$62,"Pass","Fail"),"")</f>
        <v/>
      </c>
      <c r="I711" s="338" t="str">
        <f t="shared" si="13"/>
        <v/>
      </c>
      <c r="J711" s="339"/>
      <c r="K711" s="339"/>
      <c r="L711" s="339"/>
      <c r="M711" s="339"/>
      <c r="N711" s="339"/>
      <c r="O711" s="339"/>
      <c r="P711" s="339"/>
      <c r="Q711" s="339"/>
    </row>
    <row r="712" spans="1:17" ht="13.5" customHeight="1">
      <c r="A712" s="481"/>
      <c r="B712" s="481"/>
      <c r="C712" s="481"/>
      <c r="D712" s="481"/>
      <c r="E712" s="481"/>
      <c r="F712" s="339"/>
      <c r="G712" s="340" t="str">
        <f>IF(ISNUMBER(E712),E712/'Bulk DivVar Analysis'!$C$60,"")</f>
        <v/>
      </c>
      <c r="H712" s="338" t="str">
        <f>IF(ISNUMBER(E712), IF(G712&gt;'Bulk DivVar Analysis'!$D$62,"Pass","Fail"),"")</f>
        <v/>
      </c>
      <c r="I712" s="338" t="str">
        <f t="shared" si="13"/>
        <v/>
      </c>
      <c r="J712" s="339"/>
      <c r="K712" s="339"/>
      <c r="L712" s="339"/>
      <c r="M712" s="339"/>
      <c r="N712" s="339"/>
      <c r="O712" s="339"/>
      <c r="P712" s="339"/>
      <c r="Q712" s="339"/>
    </row>
    <row r="713" spans="1:17" ht="13.5" customHeight="1">
      <c r="A713" s="481"/>
      <c r="B713" s="481"/>
      <c r="C713" s="481"/>
      <c r="D713" s="481"/>
      <c r="E713" s="481"/>
      <c r="F713" s="339"/>
      <c r="G713" s="340" t="str">
        <f>IF(ISNUMBER(E713),E713/'Bulk DivVar Analysis'!$C$60,"")</f>
        <v/>
      </c>
      <c r="H713" s="338" t="str">
        <f>IF(ISNUMBER(E713), IF(G713&gt;'Bulk DivVar Analysis'!$D$62,"Pass","Fail"),"")</f>
        <v/>
      </c>
      <c r="I713" s="338" t="str">
        <f t="shared" si="13"/>
        <v/>
      </c>
      <c r="J713" s="339"/>
      <c r="K713" s="339"/>
      <c r="L713" s="339"/>
      <c r="M713" s="339"/>
      <c r="N713" s="339"/>
      <c r="O713" s="339"/>
      <c r="P713" s="339"/>
      <c r="Q713" s="339"/>
    </row>
    <row r="714" spans="1:17" ht="13.5" customHeight="1">
      <c r="A714" s="481"/>
      <c r="B714" s="481"/>
      <c r="C714" s="481"/>
      <c r="D714" s="481"/>
      <c r="E714" s="481"/>
      <c r="F714" s="339"/>
      <c r="G714" s="340" t="str">
        <f>IF(ISNUMBER(E714),E714/'Bulk DivVar Analysis'!$C$60,"")</f>
        <v/>
      </c>
      <c r="H714" s="338" t="str">
        <f>IF(ISNUMBER(E714), IF(G714&gt;'Bulk DivVar Analysis'!$D$62,"Pass","Fail"),"")</f>
        <v/>
      </c>
      <c r="I714" s="338" t="str">
        <f t="shared" si="13"/>
        <v/>
      </c>
      <c r="J714" s="339"/>
      <c r="K714" s="339"/>
      <c r="L714" s="339"/>
      <c r="M714" s="339"/>
      <c r="N714" s="339"/>
      <c r="O714" s="339"/>
      <c r="P714" s="339"/>
      <c r="Q714" s="339"/>
    </row>
    <row r="715" spans="1:17" ht="13.5" customHeight="1">
      <c r="A715" s="481"/>
      <c r="B715" s="481"/>
      <c r="C715" s="481"/>
      <c r="D715" s="481"/>
      <c r="E715" s="481"/>
      <c r="F715" s="339"/>
      <c r="G715" s="340" t="str">
        <f>IF(ISNUMBER(E715),E715/'Bulk DivVar Analysis'!$C$60,"")</f>
        <v/>
      </c>
      <c r="H715" s="338" t="str">
        <f>IF(ISNUMBER(E715), IF(G715&gt;'Bulk DivVar Analysis'!$D$62,"Pass","Fail"),"")</f>
        <v/>
      </c>
      <c r="I715" s="338" t="str">
        <f t="shared" si="13"/>
        <v/>
      </c>
      <c r="J715" s="339"/>
      <c r="K715" s="339"/>
      <c r="L715" s="339"/>
      <c r="M715" s="339"/>
      <c r="N715" s="339"/>
      <c r="O715" s="339"/>
      <c r="P715" s="339"/>
      <c r="Q715" s="339"/>
    </row>
    <row r="716" spans="1:17" ht="13.5" customHeight="1">
      <c r="A716" s="481"/>
      <c r="B716" s="481"/>
      <c r="C716" s="481"/>
      <c r="D716" s="481"/>
      <c r="E716" s="481"/>
      <c r="F716" s="339"/>
      <c r="G716" s="340" t="str">
        <f>IF(ISNUMBER(E716),E716/'Bulk DivVar Analysis'!$C$60,"")</f>
        <v/>
      </c>
      <c r="H716" s="338" t="str">
        <f>IF(ISNUMBER(E716), IF(G716&gt;'Bulk DivVar Analysis'!$D$62,"Pass","Fail"),"")</f>
        <v/>
      </c>
      <c r="I716" s="338" t="str">
        <f t="shared" si="13"/>
        <v/>
      </c>
      <c r="J716" s="339"/>
      <c r="K716" s="339"/>
      <c r="L716" s="339"/>
      <c r="M716" s="339"/>
      <c r="N716" s="339"/>
      <c r="O716" s="339"/>
      <c r="P716" s="339"/>
      <c r="Q716" s="339"/>
    </row>
    <row r="717" spans="1:17" ht="13.5" customHeight="1">
      <c r="A717" s="481"/>
      <c r="B717" s="481"/>
      <c r="C717" s="481"/>
      <c r="D717" s="481"/>
      <c r="E717" s="481"/>
      <c r="F717" s="339"/>
      <c r="G717" s="340" t="str">
        <f>IF(ISNUMBER(E717),E717/'Bulk DivVar Analysis'!$C$60,"")</f>
        <v/>
      </c>
      <c r="H717" s="338" t="str">
        <f>IF(ISNUMBER(E717), IF(G717&gt;'Bulk DivVar Analysis'!$D$62,"Pass","Fail"),"")</f>
        <v/>
      </c>
      <c r="I717" s="338" t="str">
        <f t="shared" si="13"/>
        <v/>
      </c>
      <c r="J717" s="339"/>
      <c r="K717" s="339"/>
      <c r="L717" s="339"/>
      <c r="M717" s="339"/>
      <c r="N717" s="339"/>
      <c r="O717" s="339"/>
      <c r="P717" s="339"/>
      <c r="Q717" s="339"/>
    </row>
    <row r="718" spans="1:17" ht="13.5" customHeight="1">
      <c r="A718" s="481"/>
      <c r="B718" s="481"/>
      <c r="C718" s="481"/>
      <c r="D718" s="481"/>
      <c r="E718" s="481"/>
      <c r="F718" s="339"/>
      <c r="G718" s="340" t="str">
        <f>IF(ISNUMBER(E718),E718/'Bulk DivVar Analysis'!$C$60,"")</f>
        <v/>
      </c>
      <c r="H718" s="338" t="str">
        <f>IF(ISNUMBER(E718), IF(G718&gt;'Bulk DivVar Analysis'!$D$62,"Pass","Fail"),"")</f>
        <v/>
      </c>
      <c r="I718" s="338" t="str">
        <f t="shared" si="13"/>
        <v/>
      </c>
      <c r="J718" s="339"/>
      <c r="K718" s="339"/>
      <c r="L718" s="339"/>
      <c r="M718" s="339"/>
      <c r="N718" s="339"/>
      <c r="O718" s="339"/>
      <c r="P718" s="339"/>
      <c r="Q718" s="339"/>
    </row>
    <row r="719" spans="1:17" ht="13.5" customHeight="1">
      <c r="A719" s="481"/>
      <c r="B719" s="481"/>
      <c r="C719" s="481"/>
      <c r="D719" s="481"/>
      <c r="E719" s="481"/>
      <c r="F719" s="339"/>
      <c r="G719" s="340" t="str">
        <f>IF(ISNUMBER(E719),E719/'Bulk DivVar Analysis'!$C$60,"")</f>
        <v/>
      </c>
      <c r="H719" s="338" t="str">
        <f>IF(ISNUMBER(E719), IF(G719&gt;'Bulk DivVar Analysis'!$D$62,"Pass","Fail"),"")</f>
        <v/>
      </c>
      <c r="I719" s="338" t="str">
        <f t="shared" si="13"/>
        <v/>
      </c>
      <c r="J719" s="339"/>
      <c r="K719" s="339"/>
      <c r="L719" s="339"/>
      <c r="M719" s="339"/>
      <c r="N719" s="339"/>
      <c r="O719" s="339"/>
      <c r="P719" s="339"/>
      <c r="Q719" s="339"/>
    </row>
    <row r="720" spans="1:17" ht="13.5" customHeight="1">
      <c r="A720" s="481"/>
      <c r="B720" s="481"/>
      <c r="C720" s="481"/>
      <c r="D720" s="481"/>
      <c r="E720" s="481"/>
      <c r="F720" s="339"/>
      <c r="G720" s="340" t="str">
        <f>IF(ISNUMBER(E720),E720/'Bulk DivVar Analysis'!$C$60,"")</f>
        <v/>
      </c>
      <c r="H720" s="338" t="str">
        <f>IF(ISNUMBER(E720), IF(G720&gt;'Bulk DivVar Analysis'!$D$62,"Pass","Fail"),"")</f>
        <v/>
      </c>
      <c r="I720" s="338" t="str">
        <f t="shared" si="13"/>
        <v/>
      </c>
      <c r="J720" s="339"/>
      <c r="K720" s="339"/>
      <c r="L720" s="339"/>
      <c r="M720" s="339"/>
      <c r="N720" s="339"/>
      <c r="O720" s="339"/>
      <c r="P720" s="339"/>
      <c r="Q720" s="339"/>
    </row>
    <row r="721" spans="1:17" ht="13.5" customHeight="1">
      <c r="A721" s="481"/>
      <c r="B721" s="481"/>
      <c r="C721" s="481"/>
      <c r="D721" s="481"/>
      <c r="E721" s="481"/>
      <c r="F721" s="339"/>
      <c r="G721" s="340" t="str">
        <f>IF(ISNUMBER(E721),E721/'Bulk DivVar Analysis'!$C$60,"")</f>
        <v/>
      </c>
      <c r="H721" s="338" t="str">
        <f>IF(ISNUMBER(E721), IF(G721&gt;'Bulk DivVar Analysis'!$D$62,"Pass","Fail"),"")</f>
        <v/>
      </c>
      <c r="I721" s="338" t="str">
        <f t="shared" si="13"/>
        <v/>
      </c>
      <c r="J721" s="339"/>
      <c r="K721" s="339"/>
      <c r="L721" s="339"/>
      <c r="M721" s="339"/>
      <c r="N721" s="339"/>
      <c r="O721" s="339"/>
      <c r="P721" s="339"/>
      <c r="Q721" s="339"/>
    </row>
    <row r="722" spans="1:17" ht="13.5" customHeight="1">
      <c r="A722" s="481"/>
      <c r="B722" s="481"/>
      <c r="C722" s="481"/>
      <c r="D722" s="481"/>
      <c r="E722" s="481"/>
      <c r="F722" s="339"/>
      <c r="G722" s="340" t="str">
        <f>IF(ISNUMBER(E722),E722/'Bulk DivVar Analysis'!$C$60,"")</f>
        <v/>
      </c>
      <c r="H722" s="338" t="str">
        <f>IF(ISNUMBER(E722), IF(G722&gt;'Bulk DivVar Analysis'!$D$62,"Pass","Fail"),"")</f>
        <v/>
      </c>
      <c r="I722" s="338" t="str">
        <f t="shared" si="13"/>
        <v/>
      </c>
      <c r="J722" s="339"/>
      <c r="K722" s="339"/>
      <c r="L722" s="339"/>
      <c r="M722" s="339"/>
      <c r="N722" s="339"/>
      <c r="O722" s="339"/>
      <c r="P722" s="339"/>
      <c r="Q722" s="339"/>
    </row>
    <row r="723" spans="1:17" ht="13.5" customHeight="1">
      <c r="A723" s="481"/>
      <c r="B723" s="481"/>
      <c r="C723" s="481"/>
      <c r="D723" s="481"/>
      <c r="E723" s="481"/>
      <c r="F723" s="339"/>
      <c r="G723" s="340" t="str">
        <f>IF(ISNUMBER(E723),E723/'Bulk DivVar Analysis'!$C$60,"")</f>
        <v/>
      </c>
      <c r="H723" s="338" t="str">
        <f>IF(ISNUMBER(E723), IF(G723&gt;'Bulk DivVar Analysis'!$D$62,"Pass","Fail"),"")</f>
        <v/>
      </c>
      <c r="I723" s="338" t="str">
        <f t="shared" si="13"/>
        <v/>
      </c>
      <c r="J723" s="339"/>
      <c r="K723" s="339"/>
      <c r="L723" s="339"/>
      <c r="M723" s="339"/>
      <c r="N723" s="339"/>
      <c r="O723" s="339"/>
      <c r="P723" s="339"/>
      <c r="Q723" s="339"/>
    </row>
    <row r="724" spans="1:17" ht="13.5" customHeight="1">
      <c r="A724" s="481"/>
      <c r="B724" s="481"/>
      <c r="C724" s="481"/>
      <c r="D724" s="481"/>
      <c r="E724" s="481"/>
      <c r="F724" s="339"/>
      <c r="G724" s="340" t="str">
        <f>IF(ISNUMBER(E724),E724/'Bulk DivVar Analysis'!$C$60,"")</f>
        <v/>
      </c>
      <c r="H724" s="338" t="str">
        <f>IF(ISNUMBER(E724), IF(G724&gt;'Bulk DivVar Analysis'!$D$62,"Pass","Fail"),"")</f>
        <v/>
      </c>
      <c r="I724" s="338" t="str">
        <f t="shared" si="13"/>
        <v/>
      </c>
      <c r="J724" s="339"/>
      <c r="K724" s="339"/>
      <c r="L724" s="339"/>
      <c r="M724" s="339"/>
      <c r="N724" s="339"/>
      <c r="O724" s="339"/>
      <c r="P724" s="339"/>
      <c r="Q724" s="339"/>
    </row>
    <row r="725" spans="1:17" ht="13.5" customHeight="1">
      <c r="A725" s="481"/>
      <c r="B725" s="481"/>
      <c r="C725" s="481"/>
      <c r="D725" s="481"/>
      <c r="E725" s="481"/>
      <c r="F725" s="339"/>
      <c r="G725" s="340" t="str">
        <f>IF(ISNUMBER(E725),E725/'Bulk DivVar Analysis'!$C$60,"")</f>
        <v/>
      </c>
      <c r="H725" s="338" t="str">
        <f>IF(ISNUMBER(E725), IF(G725&gt;'Bulk DivVar Analysis'!$D$62,"Pass","Fail"),"")</f>
        <v/>
      </c>
      <c r="I725" s="338" t="str">
        <f t="shared" si="13"/>
        <v/>
      </c>
      <c r="J725" s="339"/>
      <c r="K725" s="339"/>
      <c r="L725" s="339"/>
      <c r="M725" s="339"/>
      <c r="N725" s="339"/>
      <c r="O725" s="339"/>
      <c r="P725" s="339"/>
      <c r="Q725" s="339"/>
    </row>
    <row r="726" spans="1:17" ht="13.5" customHeight="1">
      <c r="A726" s="481"/>
      <c r="B726" s="481"/>
      <c r="C726" s="481"/>
      <c r="D726" s="481"/>
      <c r="E726" s="481"/>
      <c r="F726" s="339"/>
      <c r="G726" s="340" t="str">
        <f>IF(ISNUMBER(E726),E726/'Bulk DivVar Analysis'!$C$60,"")</f>
        <v/>
      </c>
      <c r="H726" s="338" t="str">
        <f>IF(ISNUMBER(E726), IF(G726&gt;'Bulk DivVar Analysis'!$D$62,"Pass","Fail"),"")</f>
        <v/>
      </c>
      <c r="I726" s="338" t="str">
        <f t="shared" si="13"/>
        <v/>
      </c>
      <c r="J726" s="339"/>
      <c r="K726" s="339"/>
      <c r="L726" s="339"/>
      <c r="M726" s="339"/>
      <c r="N726" s="339"/>
      <c r="O726" s="339"/>
      <c r="P726" s="339"/>
      <c r="Q726" s="339"/>
    </row>
    <row r="727" spans="1:17" ht="13.5" customHeight="1">
      <c r="A727" s="481"/>
      <c r="B727" s="481"/>
      <c r="C727" s="481"/>
      <c r="D727" s="481"/>
      <c r="E727" s="481"/>
      <c r="F727" s="339"/>
      <c r="G727" s="340" t="str">
        <f>IF(ISNUMBER(E727),E727/'Bulk DivVar Analysis'!$C$60,"")</f>
        <v/>
      </c>
      <c r="H727" s="338" t="str">
        <f>IF(ISNUMBER(E727), IF(G727&gt;'Bulk DivVar Analysis'!$D$62,"Pass","Fail"),"")</f>
        <v/>
      </c>
      <c r="I727" s="338" t="str">
        <f t="shared" si="13"/>
        <v/>
      </c>
      <c r="J727" s="339"/>
      <c r="K727" s="339"/>
      <c r="L727" s="339"/>
      <c r="M727" s="339"/>
      <c r="N727" s="339"/>
      <c r="O727" s="339"/>
      <c r="P727" s="339"/>
      <c r="Q727" s="339"/>
    </row>
    <row r="728" spans="1:17" ht="13.5" customHeight="1">
      <c r="A728" s="481"/>
      <c r="B728" s="481"/>
      <c r="C728" s="481"/>
      <c r="D728" s="481"/>
      <c r="E728" s="481"/>
      <c r="F728" s="339"/>
      <c r="G728" s="340" t="str">
        <f>IF(ISNUMBER(E728),E728/'Bulk DivVar Analysis'!$C$60,"")</f>
        <v/>
      </c>
      <c r="H728" s="338" t="str">
        <f>IF(ISNUMBER(E728), IF(G728&gt;'Bulk DivVar Analysis'!$D$62,"Pass","Fail"),"")</f>
        <v/>
      </c>
      <c r="I728" s="338" t="str">
        <f t="shared" si="13"/>
        <v/>
      </c>
      <c r="J728" s="339"/>
      <c r="K728" s="339"/>
      <c r="L728" s="339"/>
      <c r="M728" s="339"/>
      <c r="N728" s="339"/>
      <c r="O728" s="339"/>
      <c r="P728" s="339"/>
      <c r="Q728" s="339"/>
    </row>
    <row r="729" spans="1:17" ht="13.5" customHeight="1">
      <c r="A729" s="481"/>
      <c r="B729" s="481"/>
      <c r="C729" s="481"/>
      <c r="D729" s="481"/>
      <c r="E729" s="481"/>
      <c r="F729" s="339"/>
      <c r="G729" s="340" t="str">
        <f>IF(ISNUMBER(E729),E729/'Bulk DivVar Analysis'!$C$60,"")</f>
        <v/>
      </c>
      <c r="H729" s="338" t="str">
        <f>IF(ISNUMBER(E729), IF(G729&gt;'Bulk DivVar Analysis'!$D$62,"Pass","Fail"),"")</f>
        <v/>
      </c>
      <c r="I729" s="338" t="str">
        <f t="shared" si="13"/>
        <v/>
      </c>
      <c r="J729" s="339"/>
      <c r="K729" s="339"/>
      <c r="L729" s="339"/>
      <c r="M729" s="339"/>
      <c r="N729" s="339"/>
      <c r="O729" s="339"/>
      <c r="P729" s="339"/>
      <c r="Q729" s="339"/>
    </row>
    <row r="730" spans="1:17" ht="13.5" customHeight="1">
      <c r="A730" s="481"/>
      <c r="B730" s="481"/>
      <c r="C730" s="481"/>
      <c r="D730" s="481"/>
      <c r="E730" s="481"/>
      <c r="F730" s="339"/>
      <c r="G730" s="340" t="str">
        <f>IF(ISNUMBER(E730),E730/'Bulk DivVar Analysis'!$C$60,"")</f>
        <v/>
      </c>
      <c r="H730" s="338" t="str">
        <f>IF(ISNUMBER(E730), IF(G730&gt;'Bulk DivVar Analysis'!$D$62,"Pass","Fail"),"")</f>
        <v/>
      </c>
      <c r="I730" s="338" t="str">
        <f t="shared" si="13"/>
        <v/>
      </c>
      <c r="J730" s="339"/>
      <c r="K730" s="339"/>
      <c r="L730" s="339"/>
      <c r="M730" s="339"/>
      <c r="N730" s="339"/>
      <c r="O730" s="339"/>
      <c r="P730" s="339"/>
      <c r="Q730" s="339"/>
    </row>
    <row r="731" spans="1:17" ht="13.5" customHeight="1">
      <c r="A731" s="481"/>
      <c r="B731" s="481"/>
      <c r="C731" s="481"/>
      <c r="D731" s="481"/>
      <c r="E731" s="481"/>
      <c r="F731" s="339"/>
      <c r="G731" s="340" t="str">
        <f>IF(ISNUMBER(E731),E731/'Bulk DivVar Analysis'!$C$60,"")</f>
        <v/>
      </c>
      <c r="H731" s="338" t="str">
        <f>IF(ISNUMBER(E731), IF(G731&gt;'Bulk DivVar Analysis'!$D$62,"Pass","Fail"),"")</f>
        <v/>
      </c>
      <c r="I731" s="338" t="str">
        <f t="shared" si="13"/>
        <v/>
      </c>
      <c r="J731" s="339"/>
      <c r="K731" s="339"/>
      <c r="L731" s="339"/>
      <c r="M731" s="339"/>
      <c r="N731" s="339"/>
      <c r="O731" s="339"/>
      <c r="P731" s="339"/>
      <c r="Q731" s="339"/>
    </row>
    <row r="732" spans="1:17" ht="13.5" customHeight="1">
      <c r="A732" s="481"/>
      <c r="B732" s="481"/>
      <c r="C732" s="481"/>
      <c r="D732" s="481"/>
      <c r="E732" s="481"/>
      <c r="F732" s="339"/>
      <c r="G732" s="340" t="str">
        <f>IF(ISNUMBER(E732),E732/'Bulk DivVar Analysis'!$C$60,"")</f>
        <v/>
      </c>
      <c r="H732" s="338" t="str">
        <f>IF(ISNUMBER(E732), IF(G732&gt;'Bulk DivVar Analysis'!$D$62,"Pass","Fail"),"")</f>
        <v/>
      </c>
      <c r="I732" s="338" t="str">
        <f t="shared" si="13"/>
        <v/>
      </c>
      <c r="J732" s="339"/>
      <c r="K732" s="339"/>
      <c r="L732" s="339"/>
      <c r="M732" s="339"/>
      <c r="N732" s="339"/>
      <c r="O732" s="339"/>
      <c r="P732" s="339"/>
      <c r="Q732" s="339"/>
    </row>
    <row r="733" spans="1:17" ht="13.5" customHeight="1">
      <c r="A733" s="481"/>
      <c r="B733" s="481"/>
      <c r="C733" s="481"/>
      <c r="D733" s="481"/>
      <c r="E733" s="481"/>
      <c r="F733" s="339"/>
      <c r="G733" s="340" t="str">
        <f>IF(ISNUMBER(E733),E733/'Bulk DivVar Analysis'!$C$60,"")</f>
        <v/>
      </c>
      <c r="H733" s="338" t="str">
        <f>IF(ISNUMBER(E733), IF(G733&gt;'Bulk DivVar Analysis'!$D$62,"Pass","Fail"),"")</f>
        <v/>
      </c>
      <c r="I733" s="338" t="str">
        <f t="shared" si="13"/>
        <v/>
      </c>
      <c r="J733" s="339"/>
      <c r="K733" s="339"/>
      <c r="L733" s="339"/>
      <c r="M733" s="339"/>
      <c r="N733" s="339"/>
      <c r="O733" s="339"/>
      <c r="P733" s="339"/>
      <c r="Q733" s="339"/>
    </row>
    <row r="734" spans="1:17" ht="13.5" customHeight="1">
      <c r="A734" s="481"/>
      <c r="B734" s="481"/>
      <c r="C734" s="481"/>
      <c r="D734" s="481"/>
      <c r="E734" s="481"/>
      <c r="F734" s="339"/>
      <c r="G734" s="340" t="str">
        <f>IF(ISNUMBER(E734),E734/'Bulk DivVar Analysis'!$C$60,"")</f>
        <v/>
      </c>
      <c r="H734" s="338" t="str">
        <f>IF(ISNUMBER(E734), IF(G734&gt;'Bulk DivVar Analysis'!$D$62,"Pass","Fail"),"")</f>
        <v/>
      </c>
      <c r="I734" s="338" t="str">
        <f t="shared" si="13"/>
        <v/>
      </c>
      <c r="J734" s="339"/>
      <c r="K734" s="339"/>
      <c r="L734" s="339"/>
      <c r="M734" s="339"/>
      <c r="N734" s="339"/>
      <c r="O734" s="339"/>
      <c r="P734" s="339"/>
      <c r="Q734" s="339"/>
    </row>
    <row r="735" spans="1:17" ht="13.5" customHeight="1">
      <c r="A735" s="481"/>
      <c r="B735" s="481"/>
      <c r="C735" s="481"/>
      <c r="D735" s="481"/>
      <c r="E735" s="481"/>
      <c r="F735" s="339"/>
      <c r="G735" s="340" t="str">
        <f>IF(ISNUMBER(E735),E735/'Bulk DivVar Analysis'!$C$60,"")</f>
        <v/>
      </c>
      <c r="H735" s="338" t="str">
        <f>IF(ISNUMBER(E735), IF(G735&gt;'Bulk DivVar Analysis'!$D$62,"Pass","Fail"),"")</f>
        <v/>
      </c>
      <c r="I735" s="338" t="str">
        <f t="shared" si="13"/>
        <v/>
      </c>
      <c r="J735" s="339"/>
      <c r="K735" s="339"/>
      <c r="L735" s="339"/>
      <c r="M735" s="339"/>
      <c r="N735" s="339"/>
      <c r="O735" s="339"/>
      <c r="P735" s="339"/>
      <c r="Q735" s="339"/>
    </row>
    <row r="736" spans="1:17" ht="13.5" customHeight="1">
      <c r="A736" s="481"/>
      <c r="B736" s="481"/>
      <c r="C736" s="481"/>
      <c r="D736" s="481"/>
      <c r="E736" s="481"/>
      <c r="F736" s="339"/>
      <c r="G736" s="340" t="str">
        <f>IF(ISNUMBER(E736),E736/'Bulk DivVar Analysis'!$C$60,"")</f>
        <v/>
      </c>
      <c r="H736" s="338" t="str">
        <f>IF(ISNUMBER(E736), IF(G736&gt;'Bulk DivVar Analysis'!$D$62,"Pass","Fail"),"")</f>
        <v/>
      </c>
      <c r="I736" s="338" t="str">
        <f t="shared" si="13"/>
        <v/>
      </c>
      <c r="J736" s="339"/>
      <c r="K736" s="339"/>
      <c r="L736" s="339"/>
      <c r="M736" s="339"/>
      <c r="N736" s="339"/>
      <c r="O736" s="339"/>
      <c r="P736" s="339"/>
      <c r="Q736" s="339"/>
    </row>
    <row r="737" spans="1:17" ht="13.5" customHeight="1">
      <c r="A737" s="481"/>
      <c r="B737" s="481"/>
      <c r="C737" s="481"/>
      <c r="D737" s="481"/>
      <c r="E737" s="481"/>
      <c r="F737" s="339"/>
      <c r="G737" s="340" t="str">
        <f>IF(ISNUMBER(E737),E737/'Bulk DivVar Analysis'!$C$60,"")</f>
        <v/>
      </c>
      <c r="H737" s="338" t="str">
        <f>IF(ISNUMBER(E737), IF(G737&gt;'Bulk DivVar Analysis'!$D$62,"Pass","Fail"),"")</f>
        <v/>
      </c>
      <c r="I737" s="338" t="str">
        <f t="shared" si="13"/>
        <v/>
      </c>
      <c r="J737" s="339"/>
      <c r="K737" s="339"/>
      <c r="L737" s="339"/>
      <c r="M737" s="339"/>
      <c r="N737" s="339"/>
      <c r="O737" s="339"/>
      <c r="P737" s="339"/>
      <c r="Q737" s="339"/>
    </row>
    <row r="738" spans="1:17" ht="13.5" customHeight="1">
      <c r="A738" s="481"/>
      <c r="B738" s="481"/>
      <c r="C738" s="481"/>
      <c r="D738" s="481"/>
      <c r="E738" s="481"/>
      <c r="F738" s="339"/>
      <c r="G738" s="340" t="str">
        <f>IF(ISNUMBER(E738),E738/'Bulk DivVar Analysis'!$C$60,"")</f>
        <v/>
      </c>
      <c r="H738" s="338" t="str">
        <f>IF(ISNUMBER(E738), IF(G738&gt;'Bulk DivVar Analysis'!$D$62,"Pass","Fail"),"")</f>
        <v/>
      </c>
      <c r="I738" s="338" t="str">
        <f t="shared" si="13"/>
        <v/>
      </c>
      <c r="J738" s="339"/>
      <c r="K738" s="339"/>
      <c r="L738" s="339"/>
      <c r="M738" s="339"/>
      <c r="N738" s="339"/>
      <c r="O738" s="339"/>
      <c r="P738" s="339"/>
      <c r="Q738" s="339"/>
    </row>
    <row r="739" spans="1:17" ht="13.5" customHeight="1">
      <c r="A739" s="481"/>
      <c r="B739" s="481"/>
      <c r="C739" s="481"/>
      <c r="D739" s="481"/>
      <c r="E739" s="481"/>
      <c r="F739" s="339"/>
      <c r="G739" s="340" t="str">
        <f>IF(ISNUMBER(E739),E739/'Bulk DivVar Analysis'!$C$60,"")</f>
        <v/>
      </c>
      <c r="H739" s="338" t="str">
        <f>IF(ISNUMBER(E739), IF(G739&gt;'Bulk DivVar Analysis'!$D$62,"Pass","Fail"),"")</f>
        <v/>
      </c>
      <c r="I739" s="338" t="str">
        <f t="shared" si="13"/>
        <v/>
      </c>
      <c r="J739" s="339"/>
      <c r="K739" s="339"/>
      <c r="L739" s="339"/>
      <c r="M739" s="339"/>
      <c r="N739" s="339"/>
      <c r="O739" s="339"/>
      <c r="P739" s="339"/>
      <c r="Q739" s="339"/>
    </row>
    <row r="740" spans="1:17" ht="13.5" customHeight="1">
      <c r="A740" s="481"/>
      <c r="B740" s="481"/>
      <c r="C740" s="481"/>
      <c r="D740" s="481"/>
      <c r="E740" s="481"/>
      <c r="F740" s="339"/>
      <c r="G740" s="340" t="str">
        <f>IF(ISNUMBER(E740),E740/'Bulk DivVar Analysis'!$C$60,"")</f>
        <v/>
      </c>
      <c r="H740" s="338" t="str">
        <f>IF(ISNUMBER(E740), IF(G740&gt;'Bulk DivVar Analysis'!$D$62,"Pass","Fail"),"")</f>
        <v/>
      </c>
      <c r="I740" s="338" t="str">
        <f t="shared" si="13"/>
        <v/>
      </c>
      <c r="J740" s="339"/>
      <c r="K740" s="339"/>
      <c r="L740" s="339"/>
      <c r="M740" s="339"/>
      <c r="N740" s="339"/>
      <c r="O740" s="339"/>
      <c r="P740" s="339"/>
      <c r="Q740" s="339"/>
    </row>
    <row r="741" spans="1:17" ht="13.5" customHeight="1">
      <c r="A741" s="481"/>
      <c r="B741" s="481"/>
      <c r="C741" s="481"/>
      <c r="D741" s="481"/>
      <c r="E741" s="481"/>
      <c r="F741" s="339"/>
      <c r="G741" s="340" t="str">
        <f>IF(ISNUMBER(E741),E741/'Bulk DivVar Analysis'!$C$60,"")</f>
        <v/>
      </c>
      <c r="H741" s="338" t="str">
        <f>IF(ISNUMBER(E741), IF(G741&gt;'Bulk DivVar Analysis'!$D$62,"Pass","Fail"),"")</f>
        <v/>
      </c>
      <c r="I741" s="338" t="str">
        <f t="shared" si="13"/>
        <v/>
      </c>
      <c r="J741" s="339"/>
      <c r="K741" s="339"/>
      <c r="L741" s="339"/>
      <c r="M741" s="339"/>
      <c r="N741" s="339"/>
      <c r="O741" s="339"/>
      <c r="P741" s="339"/>
      <c r="Q741" s="339"/>
    </row>
    <row r="742" spans="1:17" ht="13.5" customHeight="1">
      <c r="A742" s="481"/>
      <c r="B742" s="481"/>
      <c r="C742" s="481"/>
      <c r="D742" s="481"/>
      <c r="E742" s="481"/>
      <c r="F742" s="339"/>
      <c r="G742" s="340" t="str">
        <f>IF(ISNUMBER(E742),E742/'Bulk DivVar Analysis'!$C$60,"")</f>
        <v/>
      </c>
      <c r="H742" s="338" t="str">
        <f>IF(ISNUMBER(E742), IF(G742&gt;'Bulk DivVar Analysis'!$D$62,"Pass","Fail"),"")</f>
        <v/>
      </c>
      <c r="I742" s="338" t="str">
        <f t="shared" si="13"/>
        <v/>
      </c>
      <c r="J742" s="339"/>
      <c r="K742" s="339"/>
      <c r="L742" s="339"/>
      <c r="M742" s="339"/>
      <c r="N742" s="339"/>
      <c r="O742" s="339"/>
      <c r="P742" s="339"/>
      <c r="Q742" s="339"/>
    </row>
    <row r="743" spans="1:17" ht="13.5" customHeight="1">
      <c r="A743" s="481"/>
      <c r="B743" s="481"/>
      <c r="C743" s="481"/>
      <c r="D743" s="481"/>
      <c r="E743" s="481"/>
      <c r="F743" s="339"/>
      <c r="G743" s="340" t="str">
        <f>IF(ISNUMBER(E743),E743/'Bulk DivVar Analysis'!$C$60,"")</f>
        <v/>
      </c>
      <c r="H743" s="338" t="str">
        <f>IF(ISNUMBER(E743), IF(G743&gt;'Bulk DivVar Analysis'!$D$62,"Pass","Fail"),"")</f>
        <v/>
      </c>
      <c r="I743" s="338" t="str">
        <f t="shared" si="13"/>
        <v/>
      </c>
      <c r="J743" s="339"/>
      <c r="K743" s="339"/>
      <c r="L743" s="339"/>
      <c r="M743" s="339"/>
      <c r="N743" s="339"/>
      <c r="O743" s="339"/>
      <c r="P743" s="339"/>
      <c r="Q743" s="339"/>
    </row>
    <row r="744" spans="1:17" ht="13.5" customHeight="1">
      <c r="A744" s="481"/>
      <c r="B744" s="481"/>
      <c r="C744" s="481"/>
      <c r="D744" s="481"/>
      <c r="E744" s="481"/>
      <c r="F744" s="339"/>
      <c r="G744" s="340" t="str">
        <f>IF(ISNUMBER(E744),E744/'Bulk DivVar Analysis'!$C$60,"")</f>
        <v/>
      </c>
      <c r="H744" s="338" t="str">
        <f>IF(ISNUMBER(E744), IF(G744&gt;'Bulk DivVar Analysis'!$D$62,"Pass","Fail"),"")</f>
        <v/>
      </c>
      <c r="I744" s="338" t="str">
        <f t="shared" si="13"/>
        <v/>
      </c>
      <c r="J744" s="339"/>
      <c r="K744" s="339"/>
      <c r="L744" s="339"/>
      <c r="M744" s="339"/>
      <c r="N744" s="339"/>
      <c r="O744" s="339"/>
      <c r="P744" s="339"/>
      <c r="Q744" s="339"/>
    </row>
    <row r="745" spans="1:17" ht="13.5" customHeight="1">
      <c r="A745" s="481"/>
      <c r="B745" s="481"/>
      <c r="C745" s="481"/>
      <c r="D745" s="481"/>
      <c r="E745" s="481"/>
      <c r="F745" s="339"/>
      <c r="G745" s="340" t="str">
        <f>IF(ISNUMBER(E745),E745/'Bulk DivVar Analysis'!$C$60,"")</f>
        <v/>
      </c>
      <c r="H745" s="338" t="str">
        <f>IF(ISNUMBER(E745), IF(G745&gt;'Bulk DivVar Analysis'!$D$62,"Pass","Fail"),"")</f>
        <v/>
      </c>
      <c r="I745" s="338" t="str">
        <f t="shared" si="13"/>
        <v/>
      </c>
      <c r="J745" s="339"/>
      <c r="K745" s="339"/>
      <c r="L745" s="339"/>
      <c r="M745" s="339"/>
      <c r="N745" s="339"/>
      <c r="O745" s="339"/>
      <c r="P745" s="339"/>
      <c r="Q745" s="339"/>
    </row>
    <row r="746" spans="1:17" ht="13.5" customHeight="1">
      <c r="A746" s="481"/>
      <c r="B746" s="481"/>
      <c r="C746" s="481"/>
      <c r="D746" s="481"/>
      <c r="E746" s="481"/>
      <c r="F746" s="339"/>
      <c r="G746" s="340" t="str">
        <f>IF(ISNUMBER(E746),E746/'Bulk DivVar Analysis'!$C$60,"")</f>
        <v/>
      </c>
      <c r="H746" s="338" t="str">
        <f>IF(ISNUMBER(E746), IF(G746&gt;'Bulk DivVar Analysis'!$D$62,"Pass","Fail"),"")</f>
        <v/>
      </c>
      <c r="I746" s="338" t="str">
        <f t="shared" si="13"/>
        <v/>
      </c>
      <c r="J746" s="339"/>
      <c r="K746" s="339"/>
      <c r="L746" s="339"/>
      <c r="M746" s="339"/>
      <c r="N746" s="339"/>
      <c r="O746" s="339"/>
      <c r="P746" s="339"/>
      <c r="Q746" s="339"/>
    </row>
    <row r="747" spans="1:17" ht="13.5" customHeight="1">
      <c r="A747" s="481"/>
      <c r="B747" s="481"/>
      <c r="C747" s="481"/>
      <c r="D747" s="481"/>
      <c r="E747" s="481"/>
      <c r="F747" s="339"/>
      <c r="G747" s="340" t="str">
        <f>IF(ISNUMBER(E747),E747/'Bulk DivVar Analysis'!$C$60,"")</f>
        <v/>
      </c>
      <c r="H747" s="338" t="str">
        <f>IF(ISNUMBER(E747), IF(G747&gt;'Bulk DivVar Analysis'!$D$62,"Pass","Fail"),"")</f>
        <v/>
      </c>
      <c r="I747" s="338" t="str">
        <f t="shared" si="13"/>
        <v/>
      </c>
      <c r="J747" s="339"/>
      <c r="K747" s="339"/>
      <c r="L747" s="339"/>
      <c r="M747" s="339"/>
      <c r="N747" s="339"/>
      <c r="O747" s="339"/>
      <c r="P747" s="339"/>
      <c r="Q747" s="339"/>
    </row>
    <row r="748" spans="1:17" ht="13.5" customHeight="1">
      <c r="A748" s="481"/>
      <c r="B748" s="481"/>
      <c r="C748" s="481"/>
      <c r="D748" s="481"/>
      <c r="E748" s="481"/>
      <c r="F748" s="339"/>
      <c r="G748" s="340" t="str">
        <f>IF(ISNUMBER(E748),E748/'Bulk DivVar Analysis'!$C$60,"")</f>
        <v/>
      </c>
      <c r="H748" s="338" t="str">
        <f>IF(ISNUMBER(E748), IF(G748&gt;'Bulk DivVar Analysis'!$D$62,"Pass","Fail"),"")</f>
        <v/>
      </c>
      <c r="I748" s="338" t="str">
        <f t="shared" si="13"/>
        <v/>
      </c>
      <c r="J748" s="339"/>
      <c r="K748" s="339"/>
      <c r="L748" s="339"/>
      <c r="M748" s="339"/>
      <c r="N748" s="339"/>
      <c r="O748" s="339"/>
      <c r="P748" s="339"/>
      <c r="Q748" s="339"/>
    </row>
    <row r="749" spans="1:17" ht="13.5" customHeight="1">
      <c r="A749" s="481"/>
      <c r="B749" s="481"/>
      <c r="C749" s="481"/>
      <c r="D749" s="481"/>
      <c r="E749" s="481"/>
      <c r="F749" s="339"/>
      <c r="G749" s="340" t="str">
        <f>IF(ISNUMBER(E749),E749/'Bulk DivVar Analysis'!$C$60,"")</f>
        <v/>
      </c>
      <c r="H749" s="338" t="str">
        <f>IF(ISNUMBER(E749), IF(G749&gt;'Bulk DivVar Analysis'!$D$62,"Pass","Fail"),"")</f>
        <v/>
      </c>
      <c r="I749" s="338" t="str">
        <f t="shared" si="13"/>
        <v/>
      </c>
      <c r="J749" s="339"/>
      <c r="K749" s="339"/>
      <c r="L749" s="339"/>
      <c r="M749" s="339"/>
      <c r="N749" s="339"/>
      <c r="O749" s="339"/>
      <c r="P749" s="339"/>
      <c r="Q749" s="339"/>
    </row>
    <row r="750" spans="1:17" ht="13.5" customHeight="1">
      <c r="A750" s="481"/>
      <c r="B750" s="481"/>
      <c r="C750" s="481"/>
      <c r="D750" s="481"/>
      <c r="E750" s="481"/>
      <c r="F750" s="339"/>
      <c r="G750" s="340" t="str">
        <f>IF(ISNUMBER(E750),E750/'Bulk DivVar Analysis'!$C$60,"")</f>
        <v/>
      </c>
      <c r="H750" s="338" t="str">
        <f>IF(ISNUMBER(E750), IF(G750&gt;'Bulk DivVar Analysis'!$D$62,"Pass","Fail"),"")</f>
        <v/>
      </c>
      <c r="I750" s="338" t="str">
        <f t="shared" si="13"/>
        <v/>
      </c>
      <c r="J750" s="339"/>
      <c r="K750" s="339"/>
      <c r="L750" s="339"/>
      <c r="M750" s="339"/>
      <c r="N750" s="339"/>
      <c r="O750" s="339"/>
      <c r="P750" s="339"/>
      <c r="Q750" s="339"/>
    </row>
    <row r="751" spans="1:17" ht="13.5" customHeight="1">
      <c r="A751" s="481"/>
      <c r="B751" s="481"/>
      <c r="C751" s="481"/>
      <c r="D751" s="481"/>
      <c r="E751" s="481"/>
      <c r="F751" s="339"/>
      <c r="G751" s="340" t="str">
        <f>IF(ISNUMBER(E751),E751/'Bulk DivVar Analysis'!$C$60,"")</f>
        <v/>
      </c>
      <c r="H751" s="338" t="str">
        <f>IF(ISNUMBER(E751), IF(G751&gt;'Bulk DivVar Analysis'!$D$62,"Pass","Fail"),"")</f>
        <v/>
      </c>
      <c r="I751" s="338" t="str">
        <f t="shared" si="13"/>
        <v/>
      </c>
      <c r="J751" s="339"/>
      <c r="K751" s="339"/>
      <c r="L751" s="339"/>
      <c r="M751" s="339"/>
      <c r="N751" s="339"/>
      <c r="O751" s="339"/>
      <c r="P751" s="339"/>
      <c r="Q751" s="339"/>
    </row>
    <row r="752" spans="1:17" ht="13.5" customHeight="1">
      <c r="A752" s="481"/>
      <c r="B752" s="481"/>
      <c r="C752" s="481"/>
      <c r="D752" s="481"/>
      <c r="E752" s="481"/>
      <c r="F752" s="339"/>
      <c r="G752" s="340" t="str">
        <f>IF(ISNUMBER(E752),E752/'Bulk DivVar Analysis'!$C$60,"")</f>
        <v/>
      </c>
      <c r="H752" s="338" t="str">
        <f>IF(ISNUMBER(E752), IF(G752&gt;'Bulk DivVar Analysis'!$D$62,"Pass","Fail"),"")</f>
        <v/>
      </c>
      <c r="I752" s="338" t="str">
        <f t="shared" si="13"/>
        <v/>
      </c>
      <c r="J752" s="339"/>
      <c r="K752" s="339"/>
      <c r="L752" s="339"/>
      <c r="M752" s="339"/>
      <c r="N752" s="339"/>
      <c r="O752" s="339"/>
      <c r="P752" s="339"/>
      <c r="Q752" s="339"/>
    </row>
    <row r="753" spans="1:17" ht="13.5" customHeight="1">
      <c r="A753" s="481"/>
      <c r="B753" s="481"/>
      <c r="C753" s="481"/>
      <c r="D753" s="481"/>
      <c r="E753" s="481"/>
      <c r="F753" s="339"/>
      <c r="G753" s="340" t="str">
        <f>IF(ISNUMBER(E753),E753/'Bulk DivVar Analysis'!$C$60,"")</f>
        <v/>
      </c>
      <c r="H753" s="338" t="str">
        <f>IF(ISNUMBER(E753), IF(G753&gt;'Bulk DivVar Analysis'!$D$62,"Pass","Fail"),"")</f>
        <v/>
      </c>
      <c r="I753" s="338" t="str">
        <f t="shared" si="13"/>
        <v/>
      </c>
      <c r="J753" s="339"/>
      <c r="K753" s="339"/>
      <c r="L753" s="339"/>
      <c r="M753" s="339"/>
      <c r="N753" s="339"/>
      <c r="O753" s="339"/>
      <c r="P753" s="339"/>
      <c r="Q753" s="339"/>
    </row>
    <row r="754" spans="1:17" ht="13.5" customHeight="1">
      <c r="A754" s="481"/>
      <c r="B754" s="481"/>
      <c r="C754" s="481"/>
      <c r="D754" s="481"/>
      <c r="E754" s="481"/>
      <c r="F754" s="339"/>
      <c r="G754" s="340" t="str">
        <f>IF(ISNUMBER(E754),E754/'Bulk DivVar Analysis'!$C$60,"")</f>
        <v/>
      </c>
      <c r="H754" s="338" t="str">
        <f>IF(ISNUMBER(E754), IF(G754&gt;'Bulk DivVar Analysis'!$D$62,"Pass","Fail"),"")</f>
        <v/>
      </c>
      <c r="I754" s="338" t="str">
        <f t="shared" si="13"/>
        <v/>
      </c>
      <c r="J754" s="339"/>
      <c r="K754" s="339"/>
      <c r="L754" s="339"/>
      <c r="M754" s="339"/>
      <c r="N754" s="339"/>
      <c r="O754" s="339"/>
      <c r="P754" s="339"/>
      <c r="Q754" s="339"/>
    </row>
    <row r="755" spans="1:17" ht="13.5" customHeight="1">
      <c r="A755" s="481"/>
      <c r="B755" s="481"/>
      <c r="C755" s="481"/>
      <c r="D755" s="481"/>
      <c r="E755" s="481"/>
      <c r="F755" s="339"/>
      <c r="G755" s="340" t="str">
        <f>IF(ISNUMBER(E755),E755/'Bulk DivVar Analysis'!$C$60,"")</f>
        <v/>
      </c>
      <c r="H755" s="338" t="str">
        <f>IF(ISNUMBER(E755), IF(G755&gt;'Bulk DivVar Analysis'!$D$62,"Pass","Fail"),"")</f>
        <v/>
      </c>
      <c r="I755" s="338" t="str">
        <f t="shared" si="13"/>
        <v/>
      </c>
      <c r="J755" s="339"/>
      <c r="K755" s="339"/>
      <c r="L755" s="339"/>
      <c r="M755" s="339"/>
      <c r="N755" s="339"/>
      <c r="O755" s="339"/>
      <c r="P755" s="339"/>
      <c r="Q755" s="339"/>
    </row>
    <row r="756" spans="1:17" ht="13.5" customHeight="1">
      <c r="A756" s="481"/>
      <c r="B756" s="481"/>
      <c r="C756" s="481"/>
      <c r="D756" s="481"/>
      <c r="E756" s="481"/>
      <c r="F756" s="339"/>
      <c r="G756" s="340" t="str">
        <f>IF(ISNUMBER(E756),E756/'Bulk DivVar Analysis'!$C$60,"")</f>
        <v/>
      </c>
      <c r="H756" s="338" t="str">
        <f>IF(ISNUMBER(E756), IF(G756&gt;'Bulk DivVar Analysis'!$D$62,"Pass","Fail"),"")</f>
        <v/>
      </c>
      <c r="I756" s="338" t="str">
        <f t="shared" si="13"/>
        <v/>
      </c>
      <c r="J756" s="339"/>
      <c r="K756" s="339"/>
      <c r="L756" s="339"/>
      <c r="M756" s="339"/>
      <c r="N756" s="339"/>
      <c r="O756" s="339"/>
      <c r="P756" s="339"/>
      <c r="Q756" s="339"/>
    </row>
    <row r="757" spans="1:17" ht="13.5" customHeight="1">
      <c r="A757" s="481"/>
      <c r="B757" s="481"/>
      <c r="C757" s="481"/>
      <c r="D757" s="481"/>
      <c r="E757" s="481"/>
      <c r="F757" s="339"/>
      <c r="G757" s="340" t="str">
        <f>IF(ISNUMBER(E757),E757/'Bulk DivVar Analysis'!$C$60,"")</f>
        <v/>
      </c>
      <c r="H757" s="338" t="str">
        <f>IF(ISNUMBER(E757), IF(G757&gt;'Bulk DivVar Analysis'!$D$62,"Pass","Fail"),"")</f>
        <v/>
      </c>
      <c r="I757" s="338" t="str">
        <f t="shared" si="13"/>
        <v/>
      </c>
      <c r="J757" s="339"/>
      <c r="K757" s="339"/>
      <c r="L757" s="339"/>
      <c r="M757" s="339"/>
      <c r="N757" s="339"/>
      <c r="O757" s="339"/>
      <c r="P757" s="339"/>
      <c r="Q757" s="339"/>
    </row>
    <row r="758" spans="1:17" ht="13.5" customHeight="1">
      <c r="A758" s="481"/>
      <c r="B758" s="481"/>
      <c r="C758" s="481"/>
      <c r="D758" s="481"/>
      <c r="E758" s="481"/>
      <c r="F758" s="339"/>
      <c r="G758" s="340" t="str">
        <f>IF(ISNUMBER(E758),E758/'Bulk DivVar Analysis'!$C$60,"")</f>
        <v/>
      </c>
      <c r="H758" s="338" t="str">
        <f>IF(ISNUMBER(E758), IF(G758&gt;'Bulk DivVar Analysis'!$D$62,"Pass","Fail"),"")</f>
        <v/>
      </c>
      <c r="I758" s="338" t="str">
        <f t="shared" si="13"/>
        <v/>
      </c>
      <c r="J758" s="339"/>
      <c r="K758" s="339"/>
      <c r="L758" s="339"/>
      <c r="M758" s="339"/>
      <c r="N758" s="339"/>
      <c r="O758" s="339"/>
      <c r="P758" s="339"/>
      <c r="Q758" s="339"/>
    </row>
    <row r="759" spans="1:17" ht="13.5" customHeight="1">
      <c r="A759" s="481"/>
      <c r="B759" s="481"/>
      <c r="C759" s="481"/>
      <c r="D759" s="481"/>
      <c r="E759" s="481"/>
      <c r="F759" s="339"/>
      <c r="G759" s="340" t="str">
        <f>IF(ISNUMBER(E759),E759/'Bulk DivVar Analysis'!$C$60,"")</f>
        <v/>
      </c>
      <c r="H759" s="338" t="str">
        <f>IF(ISNUMBER(E759), IF(G759&gt;'Bulk DivVar Analysis'!$D$62,"Pass","Fail"),"")</f>
        <v/>
      </c>
      <c r="I759" s="338" t="str">
        <f t="shared" si="13"/>
        <v/>
      </c>
      <c r="J759" s="339"/>
      <c r="K759" s="339"/>
      <c r="L759" s="339"/>
      <c r="M759" s="339"/>
      <c r="N759" s="339"/>
      <c r="O759" s="339"/>
      <c r="P759" s="339"/>
      <c r="Q759" s="339"/>
    </row>
    <row r="760" spans="1:17" ht="13.5" customHeight="1">
      <c r="A760" s="481"/>
      <c r="B760" s="481"/>
      <c r="C760" s="481"/>
      <c r="D760" s="481"/>
      <c r="E760" s="481"/>
      <c r="F760" s="339"/>
      <c r="G760" s="340" t="str">
        <f>IF(ISNUMBER(E760),E760/'Bulk DivVar Analysis'!$C$60,"")</f>
        <v/>
      </c>
      <c r="H760" s="338" t="str">
        <f>IF(ISNUMBER(E760), IF(G760&gt;'Bulk DivVar Analysis'!$D$62,"Pass","Fail"),"")</f>
        <v/>
      </c>
      <c r="I760" s="338" t="str">
        <f t="shared" si="13"/>
        <v/>
      </c>
      <c r="J760" s="339"/>
      <c r="K760" s="339"/>
      <c r="L760" s="339"/>
      <c r="M760" s="339"/>
      <c r="N760" s="339"/>
      <c r="O760" s="339"/>
      <c r="P760" s="339"/>
      <c r="Q760" s="339"/>
    </row>
    <row r="761" spans="1:17" ht="13.5" customHeight="1">
      <c r="A761" s="481"/>
      <c r="B761" s="481"/>
      <c r="C761" s="481"/>
      <c r="D761" s="481"/>
      <c r="E761" s="481"/>
      <c r="F761" s="339"/>
      <c r="G761" s="340" t="str">
        <f>IF(ISNUMBER(E761),E761/'Bulk DivVar Analysis'!$C$60,"")</f>
        <v/>
      </c>
      <c r="H761" s="338" t="str">
        <f>IF(ISNUMBER(E761), IF(G761&gt;'Bulk DivVar Analysis'!$D$62,"Pass","Fail"),"")</f>
        <v/>
      </c>
      <c r="I761" s="338" t="str">
        <f t="shared" si="13"/>
        <v/>
      </c>
      <c r="J761" s="339"/>
      <c r="K761" s="339"/>
      <c r="L761" s="339"/>
      <c r="M761" s="339"/>
      <c r="N761" s="339"/>
      <c r="O761" s="339"/>
      <c r="P761" s="339"/>
      <c r="Q761" s="339"/>
    </row>
    <row r="762" spans="1:17" ht="13.5" customHeight="1">
      <c r="A762" s="481"/>
      <c r="B762" s="481"/>
      <c r="C762" s="481"/>
      <c r="D762" s="481"/>
      <c r="E762" s="481"/>
      <c r="F762" s="339"/>
      <c r="G762" s="340" t="str">
        <f>IF(ISNUMBER(E762),E762/'Bulk DivVar Analysis'!$C$60,"")</f>
        <v/>
      </c>
      <c r="H762" s="338" t="str">
        <f>IF(ISNUMBER(E762), IF(G762&gt;'Bulk DivVar Analysis'!$D$62,"Pass","Fail"),"")</f>
        <v/>
      </c>
      <c r="I762" s="338" t="str">
        <f t="shared" si="13"/>
        <v/>
      </c>
      <c r="J762" s="339"/>
      <c r="K762" s="339"/>
      <c r="L762" s="339"/>
      <c r="M762" s="339"/>
      <c r="N762" s="339"/>
      <c r="O762" s="339"/>
      <c r="P762" s="339"/>
      <c r="Q762" s="339"/>
    </row>
    <row r="763" spans="1:17" ht="13.5" customHeight="1">
      <c r="A763" s="481"/>
      <c r="B763" s="481"/>
      <c r="C763" s="481"/>
      <c r="D763" s="481"/>
      <c r="E763" s="481"/>
      <c r="F763" s="339"/>
      <c r="G763" s="340" t="str">
        <f>IF(ISNUMBER(E763),E763/'Bulk DivVar Analysis'!$C$60,"")</f>
        <v/>
      </c>
      <c r="H763" s="338" t="str">
        <f>IF(ISNUMBER(E763), IF(G763&gt;'Bulk DivVar Analysis'!$D$62,"Pass","Fail"),"")</f>
        <v/>
      </c>
      <c r="I763" s="338" t="str">
        <f t="shared" si="13"/>
        <v/>
      </c>
      <c r="J763" s="339"/>
      <c r="K763" s="339"/>
      <c r="L763" s="339"/>
      <c r="M763" s="339"/>
      <c r="N763" s="339"/>
      <c r="O763" s="339"/>
      <c r="P763" s="339"/>
      <c r="Q763" s="339"/>
    </row>
    <row r="764" spans="1:17" ht="13.5" customHeight="1">
      <c r="A764" s="481"/>
      <c r="B764" s="481"/>
      <c r="C764" s="481"/>
      <c r="D764" s="481"/>
      <c r="E764" s="481"/>
      <c r="F764" s="339"/>
      <c r="G764" s="340" t="str">
        <f>IF(ISNUMBER(E764),E764/'Bulk DivVar Analysis'!$C$60,"")</f>
        <v/>
      </c>
      <c r="H764" s="338" t="str">
        <f>IF(ISNUMBER(E764), IF(G764&gt;'Bulk DivVar Analysis'!$D$62,"Pass","Fail"),"")</f>
        <v/>
      </c>
      <c r="I764" s="338" t="str">
        <f t="shared" si="13"/>
        <v/>
      </c>
      <c r="J764" s="339"/>
      <c r="K764" s="339"/>
      <c r="L764" s="339"/>
      <c r="M764" s="339"/>
      <c r="N764" s="339"/>
      <c r="O764" s="339"/>
      <c r="P764" s="339"/>
      <c r="Q764" s="339"/>
    </row>
    <row r="765" spans="1:17" ht="13.5" customHeight="1">
      <c r="A765" s="481"/>
      <c r="B765" s="481"/>
      <c r="C765" s="481"/>
      <c r="D765" s="481"/>
      <c r="E765" s="481"/>
      <c r="F765" s="339"/>
      <c r="G765" s="340" t="str">
        <f>IF(ISNUMBER(E765),E765/'Bulk DivVar Analysis'!$C$60,"")</f>
        <v/>
      </c>
      <c r="H765" s="338" t="str">
        <f>IF(ISNUMBER(E765), IF(G765&gt;'Bulk DivVar Analysis'!$D$62,"Pass","Fail"),"")</f>
        <v/>
      </c>
      <c r="I765" s="338" t="str">
        <f t="shared" si="13"/>
        <v/>
      </c>
      <c r="J765" s="339"/>
      <c r="K765" s="339"/>
      <c r="L765" s="339"/>
      <c r="M765" s="339"/>
      <c r="N765" s="339"/>
      <c r="O765" s="339"/>
      <c r="P765" s="339"/>
      <c r="Q765" s="339"/>
    </row>
    <row r="766" spans="1:17" ht="13.5" customHeight="1">
      <c r="A766" s="481"/>
      <c r="B766" s="481"/>
      <c r="C766" s="481"/>
      <c r="D766" s="481"/>
      <c r="E766" s="481"/>
      <c r="F766" s="339"/>
      <c r="G766" s="340" t="str">
        <f>IF(ISNUMBER(E766),E766/'Bulk DivVar Analysis'!$C$60,"")</f>
        <v/>
      </c>
      <c r="H766" s="338" t="str">
        <f>IF(ISNUMBER(E766), IF(G766&gt;'Bulk DivVar Analysis'!$D$62,"Pass","Fail"),"")</f>
        <v/>
      </c>
      <c r="I766" s="338" t="str">
        <f t="shared" si="13"/>
        <v/>
      </c>
      <c r="J766" s="339"/>
      <c r="K766" s="339"/>
      <c r="L766" s="339"/>
      <c r="M766" s="339"/>
      <c r="N766" s="339"/>
      <c r="O766" s="339"/>
      <c r="P766" s="339"/>
      <c r="Q766" s="339"/>
    </row>
    <row r="767" spans="1:17" ht="13.5" customHeight="1">
      <c r="A767" s="481"/>
      <c r="B767" s="481"/>
      <c r="C767" s="481"/>
      <c r="D767" s="481"/>
      <c r="E767" s="481"/>
      <c r="F767" s="339"/>
      <c r="G767" s="340" t="str">
        <f>IF(ISNUMBER(E767),E767/'Bulk DivVar Analysis'!$C$60,"")</f>
        <v/>
      </c>
      <c r="H767" s="338" t="str">
        <f>IF(ISNUMBER(E767), IF(G767&gt;'Bulk DivVar Analysis'!$D$62,"Pass","Fail"),"")</f>
        <v/>
      </c>
      <c r="I767" s="338" t="str">
        <f t="shared" si="13"/>
        <v/>
      </c>
      <c r="J767" s="339"/>
      <c r="K767" s="339"/>
      <c r="L767" s="339"/>
      <c r="M767" s="339"/>
      <c r="N767" s="339"/>
      <c r="O767" s="339"/>
      <c r="P767" s="339"/>
      <c r="Q767" s="339"/>
    </row>
    <row r="768" spans="1:17" ht="13.5" customHeight="1">
      <c r="A768" s="481"/>
      <c r="B768" s="481"/>
      <c r="C768" s="481"/>
      <c r="D768" s="481"/>
      <c r="E768" s="481"/>
      <c r="F768" s="339"/>
      <c r="G768" s="340" t="str">
        <f>IF(ISNUMBER(E768),E768/'Bulk DivVar Analysis'!$C$60,"")</f>
        <v/>
      </c>
      <c r="H768" s="338" t="str">
        <f>IF(ISNUMBER(E768), IF(G768&gt;'Bulk DivVar Analysis'!$D$62,"Pass","Fail"),"")</f>
        <v/>
      </c>
      <c r="I768" s="338" t="str">
        <f t="shared" si="13"/>
        <v/>
      </c>
      <c r="J768" s="339"/>
      <c r="K768" s="339"/>
      <c r="L768" s="339"/>
      <c r="M768" s="339"/>
      <c r="N768" s="339"/>
      <c r="O768" s="339"/>
      <c r="P768" s="339"/>
      <c r="Q768" s="339"/>
    </row>
    <row r="769" spans="1:17" ht="13.5" customHeight="1">
      <c r="A769" s="481"/>
      <c r="B769" s="481"/>
      <c r="C769" s="481"/>
      <c r="D769" s="481"/>
      <c r="E769" s="481"/>
      <c r="F769" s="339"/>
      <c r="G769" s="340" t="str">
        <f>IF(ISNUMBER(E769),E769/'Bulk DivVar Analysis'!$C$60,"")</f>
        <v/>
      </c>
      <c r="H769" s="338" t="str">
        <f>IF(ISNUMBER(E769), IF(G769&gt;'Bulk DivVar Analysis'!$D$62,"Pass","Fail"),"")</f>
        <v/>
      </c>
      <c r="I769" s="338" t="str">
        <f t="shared" si="13"/>
        <v/>
      </c>
      <c r="J769" s="339"/>
      <c r="K769" s="339"/>
      <c r="L769" s="339"/>
      <c r="M769" s="339"/>
      <c r="N769" s="339"/>
      <c r="O769" s="339"/>
      <c r="P769" s="339"/>
      <c r="Q769" s="339"/>
    </row>
    <row r="770" spans="1:17" ht="13.5" customHeight="1">
      <c r="A770" s="481"/>
      <c r="B770" s="481"/>
      <c r="C770" s="481"/>
      <c r="D770" s="481"/>
      <c r="E770" s="481"/>
      <c r="F770" s="339"/>
      <c r="G770" s="340" t="str">
        <f>IF(ISNUMBER(E770),E770/'Bulk DivVar Analysis'!$C$60,"")</f>
        <v/>
      </c>
      <c r="H770" s="338" t="str">
        <f>IF(ISNUMBER(E770), IF(G770&gt;'Bulk DivVar Analysis'!$D$62,"Pass","Fail"),"")</f>
        <v/>
      </c>
      <c r="I770" s="338" t="str">
        <f t="shared" si="13"/>
        <v/>
      </c>
      <c r="J770" s="339"/>
      <c r="K770" s="339"/>
      <c r="L770" s="339"/>
      <c r="M770" s="339"/>
      <c r="N770" s="339"/>
      <c r="O770" s="339"/>
      <c r="P770" s="339"/>
      <c r="Q770" s="339"/>
    </row>
    <row r="771" spans="1:17" ht="13.5" customHeight="1">
      <c r="A771" s="481"/>
      <c r="B771" s="481"/>
      <c r="C771" s="481"/>
      <c r="D771" s="481"/>
      <c r="E771" s="481"/>
      <c r="F771" s="339"/>
      <c r="G771" s="340" t="str">
        <f>IF(ISNUMBER(E771),E771/'Bulk DivVar Analysis'!$C$60,"")</f>
        <v/>
      </c>
      <c r="H771" s="338" t="str">
        <f>IF(ISNUMBER(E771), IF(G771&gt;'Bulk DivVar Analysis'!$D$62,"Pass","Fail"),"")</f>
        <v/>
      </c>
      <c r="I771" s="338" t="str">
        <f t="shared" ref="I771:I834" si="14">_xlfn.TEXTJOIN("_",TRUE,B771,C771)</f>
        <v/>
      </c>
      <c r="J771" s="339"/>
      <c r="K771" s="339"/>
      <c r="L771" s="339"/>
      <c r="M771" s="339"/>
      <c r="N771" s="339"/>
      <c r="O771" s="339"/>
      <c r="P771" s="339"/>
      <c r="Q771" s="339"/>
    </row>
    <row r="772" spans="1:17" ht="13.5" customHeight="1">
      <c r="A772" s="481"/>
      <c r="B772" s="481"/>
      <c r="C772" s="481"/>
      <c r="D772" s="481"/>
      <c r="E772" s="481"/>
      <c r="F772" s="339"/>
      <c r="G772" s="340" t="str">
        <f>IF(ISNUMBER(E772),E772/'Bulk DivVar Analysis'!$C$60,"")</f>
        <v/>
      </c>
      <c r="H772" s="338" t="str">
        <f>IF(ISNUMBER(E772), IF(G772&gt;'Bulk DivVar Analysis'!$D$62,"Pass","Fail"),"")</f>
        <v/>
      </c>
      <c r="I772" s="338" t="str">
        <f t="shared" si="14"/>
        <v/>
      </c>
      <c r="J772" s="339"/>
      <c r="K772" s="339"/>
      <c r="L772" s="339"/>
      <c r="M772" s="339"/>
      <c r="N772" s="339"/>
      <c r="O772" s="339"/>
      <c r="P772" s="339"/>
      <c r="Q772" s="339"/>
    </row>
    <row r="773" spans="1:17" ht="13.5" customHeight="1">
      <c r="A773" s="481"/>
      <c r="B773" s="481"/>
      <c r="C773" s="481"/>
      <c r="D773" s="481"/>
      <c r="E773" s="481"/>
      <c r="F773" s="339"/>
      <c r="G773" s="340" t="str">
        <f>IF(ISNUMBER(E773),E773/'Bulk DivVar Analysis'!$C$60,"")</f>
        <v/>
      </c>
      <c r="H773" s="338" t="str">
        <f>IF(ISNUMBER(E773), IF(G773&gt;'Bulk DivVar Analysis'!$D$62,"Pass","Fail"),"")</f>
        <v/>
      </c>
      <c r="I773" s="338" t="str">
        <f t="shared" si="14"/>
        <v/>
      </c>
      <c r="J773" s="339"/>
      <c r="K773" s="339"/>
      <c r="L773" s="339"/>
      <c r="M773" s="339"/>
      <c r="N773" s="339"/>
      <c r="O773" s="339"/>
      <c r="P773" s="339"/>
      <c r="Q773" s="339"/>
    </row>
    <row r="774" spans="1:17" ht="13.5" customHeight="1">
      <c r="A774" s="481"/>
      <c r="B774" s="481"/>
      <c r="C774" s="481"/>
      <c r="D774" s="481"/>
      <c r="E774" s="481"/>
      <c r="F774" s="339"/>
      <c r="G774" s="340" t="str">
        <f>IF(ISNUMBER(E774),E774/'Bulk DivVar Analysis'!$C$60,"")</f>
        <v/>
      </c>
      <c r="H774" s="338" t="str">
        <f>IF(ISNUMBER(E774), IF(G774&gt;'Bulk DivVar Analysis'!$D$62,"Pass","Fail"),"")</f>
        <v/>
      </c>
      <c r="I774" s="338" t="str">
        <f t="shared" si="14"/>
        <v/>
      </c>
      <c r="J774" s="339"/>
      <c r="K774" s="339"/>
      <c r="L774" s="339"/>
      <c r="M774" s="339"/>
      <c r="N774" s="339"/>
      <c r="O774" s="339"/>
      <c r="P774" s="339"/>
      <c r="Q774" s="339"/>
    </row>
    <row r="775" spans="1:17" ht="13.5" customHeight="1">
      <c r="A775" s="481"/>
      <c r="B775" s="481"/>
      <c r="C775" s="481"/>
      <c r="D775" s="481"/>
      <c r="E775" s="481"/>
      <c r="F775" s="339"/>
      <c r="G775" s="340" t="str">
        <f>IF(ISNUMBER(E775),E775/'Bulk DivVar Analysis'!$C$60,"")</f>
        <v/>
      </c>
      <c r="H775" s="338" t="str">
        <f>IF(ISNUMBER(E775), IF(G775&gt;'Bulk DivVar Analysis'!$D$62,"Pass","Fail"),"")</f>
        <v/>
      </c>
      <c r="I775" s="338" t="str">
        <f t="shared" si="14"/>
        <v/>
      </c>
      <c r="J775" s="339"/>
      <c r="K775" s="339"/>
      <c r="L775" s="339"/>
      <c r="M775" s="339"/>
      <c r="N775" s="339"/>
      <c r="O775" s="339"/>
      <c r="P775" s="339"/>
      <c r="Q775" s="339"/>
    </row>
    <row r="776" spans="1:17" ht="13.5" customHeight="1">
      <c r="A776" s="481"/>
      <c r="B776" s="481"/>
      <c r="C776" s="481"/>
      <c r="D776" s="481"/>
      <c r="E776" s="481"/>
      <c r="F776" s="339"/>
      <c r="G776" s="340" t="str">
        <f>IF(ISNUMBER(E776),E776/'Bulk DivVar Analysis'!$C$60,"")</f>
        <v/>
      </c>
      <c r="H776" s="338" t="str">
        <f>IF(ISNUMBER(E776), IF(G776&gt;'Bulk DivVar Analysis'!$D$62,"Pass","Fail"),"")</f>
        <v/>
      </c>
      <c r="I776" s="338" t="str">
        <f t="shared" si="14"/>
        <v/>
      </c>
      <c r="J776" s="339"/>
      <c r="K776" s="339"/>
      <c r="L776" s="339"/>
      <c r="M776" s="339"/>
      <c r="N776" s="339"/>
      <c r="O776" s="339"/>
      <c r="P776" s="339"/>
      <c r="Q776" s="339"/>
    </row>
    <row r="777" spans="1:17" ht="13.5" customHeight="1">
      <c r="A777" s="481"/>
      <c r="B777" s="481"/>
      <c r="C777" s="481"/>
      <c r="D777" s="481"/>
      <c r="E777" s="481"/>
      <c r="F777" s="339"/>
      <c r="G777" s="340" t="str">
        <f>IF(ISNUMBER(E777),E777/'Bulk DivVar Analysis'!$C$60,"")</f>
        <v/>
      </c>
      <c r="H777" s="338" t="str">
        <f>IF(ISNUMBER(E777), IF(G777&gt;'Bulk DivVar Analysis'!$D$62,"Pass","Fail"),"")</f>
        <v/>
      </c>
      <c r="I777" s="338" t="str">
        <f t="shared" si="14"/>
        <v/>
      </c>
      <c r="J777" s="339"/>
      <c r="K777" s="339"/>
      <c r="L777" s="339"/>
      <c r="M777" s="339"/>
      <c r="N777" s="339"/>
      <c r="O777" s="339"/>
      <c r="P777" s="339"/>
      <c r="Q777" s="339"/>
    </row>
    <row r="778" spans="1:17" ht="13.5" customHeight="1">
      <c r="A778" s="481"/>
      <c r="B778" s="481"/>
      <c r="C778" s="481"/>
      <c r="D778" s="481"/>
      <c r="E778" s="481"/>
      <c r="F778" s="339"/>
      <c r="G778" s="340" t="str">
        <f>IF(ISNUMBER(E778),E778/'Bulk DivVar Analysis'!$C$60,"")</f>
        <v/>
      </c>
      <c r="H778" s="338" t="str">
        <f>IF(ISNUMBER(E778), IF(G778&gt;'Bulk DivVar Analysis'!$D$62,"Pass","Fail"),"")</f>
        <v/>
      </c>
      <c r="I778" s="338" t="str">
        <f t="shared" si="14"/>
        <v/>
      </c>
      <c r="J778" s="339"/>
      <c r="K778" s="339"/>
      <c r="L778" s="339"/>
      <c r="M778" s="339"/>
      <c r="N778" s="339"/>
      <c r="O778" s="339"/>
      <c r="P778" s="339"/>
      <c r="Q778" s="339"/>
    </row>
    <row r="779" spans="1:17" ht="13.5" customHeight="1">
      <c r="A779" s="481"/>
      <c r="B779" s="481"/>
      <c r="C779" s="481"/>
      <c r="D779" s="481"/>
      <c r="E779" s="481"/>
      <c r="F779" s="339"/>
      <c r="G779" s="340" t="str">
        <f>IF(ISNUMBER(E779),E779/'Bulk DivVar Analysis'!$C$60,"")</f>
        <v/>
      </c>
      <c r="H779" s="338" t="str">
        <f>IF(ISNUMBER(E779), IF(G779&gt;'Bulk DivVar Analysis'!$D$62,"Pass","Fail"),"")</f>
        <v/>
      </c>
      <c r="I779" s="338" t="str">
        <f t="shared" si="14"/>
        <v/>
      </c>
      <c r="J779" s="339"/>
      <c r="K779" s="339"/>
      <c r="L779" s="339"/>
      <c r="M779" s="339"/>
      <c r="N779" s="339"/>
      <c r="O779" s="339"/>
      <c r="P779" s="339"/>
      <c r="Q779" s="339"/>
    </row>
    <row r="780" spans="1:17" ht="13.5" customHeight="1">
      <c r="A780" s="481"/>
      <c r="B780" s="481"/>
      <c r="C780" s="481"/>
      <c r="D780" s="481"/>
      <c r="E780" s="481"/>
      <c r="F780" s="339"/>
      <c r="G780" s="340" t="str">
        <f>IF(ISNUMBER(E780),E780/'Bulk DivVar Analysis'!$C$60,"")</f>
        <v/>
      </c>
      <c r="H780" s="338" t="str">
        <f>IF(ISNUMBER(E780), IF(G780&gt;'Bulk DivVar Analysis'!$D$62,"Pass","Fail"),"")</f>
        <v/>
      </c>
      <c r="I780" s="338" t="str">
        <f t="shared" si="14"/>
        <v/>
      </c>
      <c r="J780" s="339"/>
      <c r="K780" s="339"/>
      <c r="L780" s="339"/>
      <c r="M780" s="339"/>
      <c r="N780" s="339"/>
      <c r="O780" s="339"/>
      <c r="P780" s="339"/>
      <c r="Q780" s="339"/>
    </row>
    <row r="781" spans="1:17" ht="13.5" customHeight="1">
      <c r="A781" s="481"/>
      <c r="B781" s="481"/>
      <c r="C781" s="481"/>
      <c r="D781" s="481"/>
      <c r="E781" s="481"/>
      <c r="F781" s="339"/>
      <c r="G781" s="340" t="str">
        <f>IF(ISNUMBER(E781),E781/'Bulk DivVar Analysis'!$C$60,"")</f>
        <v/>
      </c>
      <c r="H781" s="338" t="str">
        <f>IF(ISNUMBER(E781), IF(G781&gt;'Bulk DivVar Analysis'!$D$62,"Pass","Fail"),"")</f>
        <v/>
      </c>
      <c r="I781" s="338" t="str">
        <f t="shared" si="14"/>
        <v/>
      </c>
      <c r="J781" s="339"/>
      <c r="K781" s="339"/>
      <c r="L781" s="339"/>
      <c r="M781" s="339"/>
      <c r="N781" s="339"/>
      <c r="O781" s="339"/>
      <c r="P781" s="339"/>
      <c r="Q781" s="339"/>
    </row>
    <row r="782" spans="1:17" ht="13.5" customHeight="1">
      <c r="A782" s="481"/>
      <c r="B782" s="481"/>
      <c r="C782" s="481"/>
      <c r="D782" s="481"/>
      <c r="E782" s="481"/>
      <c r="F782" s="339"/>
      <c r="G782" s="340" t="str">
        <f>IF(ISNUMBER(E782),E782/'Bulk DivVar Analysis'!$C$60,"")</f>
        <v/>
      </c>
      <c r="H782" s="338" t="str">
        <f>IF(ISNUMBER(E782), IF(G782&gt;'Bulk DivVar Analysis'!$D$62,"Pass","Fail"),"")</f>
        <v/>
      </c>
      <c r="I782" s="338" t="str">
        <f t="shared" si="14"/>
        <v/>
      </c>
      <c r="J782" s="339"/>
      <c r="K782" s="339"/>
      <c r="L782" s="339"/>
      <c r="M782" s="339"/>
      <c r="N782" s="339"/>
      <c r="O782" s="339"/>
      <c r="P782" s="339"/>
      <c r="Q782" s="339"/>
    </row>
    <row r="783" spans="1:17" ht="13.5" customHeight="1">
      <c r="A783" s="481"/>
      <c r="B783" s="481"/>
      <c r="C783" s="481"/>
      <c r="D783" s="481"/>
      <c r="E783" s="481"/>
      <c r="F783" s="339"/>
      <c r="G783" s="340" t="str">
        <f>IF(ISNUMBER(E783),E783/'Bulk DivVar Analysis'!$C$60,"")</f>
        <v/>
      </c>
      <c r="H783" s="338" t="str">
        <f>IF(ISNUMBER(E783), IF(G783&gt;'Bulk DivVar Analysis'!$D$62,"Pass","Fail"),"")</f>
        <v/>
      </c>
      <c r="I783" s="338" t="str">
        <f t="shared" si="14"/>
        <v/>
      </c>
      <c r="J783" s="339"/>
      <c r="K783" s="339"/>
      <c r="L783" s="339"/>
      <c r="M783" s="339"/>
      <c r="N783" s="339"/>
      <c r="O783" s="339"/>
      <c r="P783" s="339"/>
      <c r="Q783" s="339"/>
    </row>
    <row r="784" spans="1:17" ht="13.5" customHeight="1">
      <c r="A784" s="481"/>
      <c r="B784" s="481"/>
      <c r="C784" s="481"/>
      <c r="D784" s="481"/>
      <c r="E784" s="481"/>
      <c r="F784" s="339"/>
      <c r="G784" s="340" t="str">
        <f>IF(ISNUMBER(E784),E784/'Bulk DivVar Analysis'!$C$60,"")</f>
        <v/>
      </c>
      <c r="H784" s="338" t="str">
        <f>IF(ISNUMBER(E784), IF(G784&gt;'Bulk DivVar Analysis'!$D$62,"Pass","Fail"),"")</f>
        <v/>
      </c>
      <c r="I784" s="338" t="str">
        <f t="shared" si="14"/>
        <v/>
      </c>
      <c r="J784" s="339"/>
      <c r="K784" s="339"/>
      <c r="L784" s="339"/>
      <c r="M784" s="339"/>
      <c r="N784" s="339"/>
      <c r="O784" s="339"/>
      <c r="P784" s="339"/>
      <c r="Q784" s="339"/>
    </row>
    <row r="785" spans="1:17" ht="13.5" customHeight="1">
      <c r="A785" s="481"/>
      <c r="B785" s="481"/>
      <c r="C785" s="481"/>
      <c r="D785" s="481"/>
      <c r="E785" s="481"/>
      <c r="F785" s="339"/>
      <c r="G785" s="340" t="str">
        <f>IF(ISNUMBER(E785),E785/'Bulk DivVar Analysis'!$C$60,"")</f>
        <v/>
      </c>
      <c r="H785" s="338" t="str">
        <f>IF(ISNUMBER(E785), IF(G785&gt;'Bulk DivVar Analysis'!$D$62,"Pass","Fail"),"")</f>
        <v/>
      </c>
      <c r="I785" s="338" t="str">
        <f t="shared" si="14"/>
        <v/>
      </c>
      <c r="J785" s="339"/>
      <c r="K785" s="339"/>
      <c r="L785" s="339"/>
      <c r="M785" s="339"/>
      <c r="N785" s="339"/>
      <c r="O785" s="339"/>
      <c r="P785" s="339"/>
      <c r="Q785" s="339"/>
    </row>
    <row r="786" spans="1:17" ht="13.5" customHeight="1">
      <c r="A786" s="481"/>
      <c r="B786" s="481"/>
      <c r="C786" s="481"/>
      <c r="D786" s="481"/>
      <c r="E786" s="481"/>
      <c r="F786" s="339"/>
      <c r="G786" s="340" t="str">
        <f>IF(ISNUMBER(E786),E786/'Bulk DivVar Analysis'!$C$60,"")</f>
        <v/>
      </c>
      <c r="H786" s="338" t="str">
        <f>IF(ISNUMBER(E786), IF(G786&gt;'Bulk DivVar Analysis'!$D$62,"Pass","Fail"),"")</f>
        <v/>
      </c>
      <c r="I786" s="338" t="str">
        <f t="shared" si="14"/>
        <v/>
      </c>
      <c r="J786" s="339"/>
      <c r="K786" s="339"/>
      <c r="L786" s="339"/>
      <c r="M786" s="339"/>
      <c r="N786" s="339"/>
      <c r="O786" s="339"/>
      <c r="P786" s="339"/>
      <c r="Q786" s="339"/>
    </row>
    <row r="787" spans="1:17" ht="13.5" customHeight="1">
      <c r="A787" s="481"/>
      <c r="B787" s="481"/>
      <c r="C787" s="481"/>
      <c r="D787" s="481"/>
      <c r="E787" s="481"/>
      <c r="F787" s="339"/>
      <c r="G787" s="340" t="str">
        <f>IF(ISNUMBER(E787),E787/'Bulk DivVar Analysis'!$C$60,"")</f>
        <v/>
      </c>
      <c r="H787" s="338" t="str">
        <f>IF(ISNUMBER(E787), IF(G787&gt;'Bulk DivVar Analysis'!$D$62,"Pass","Fail"),"")</f>
        <v/>
      </c>
      <c r="I787" s="338" t="str">
        <f t="shared" si="14"/>
        <v/>
      </c>
      <c r="J787" s="339"/>
      <c r="K787" s="339"/>
      <c r="L787" s="339"/>
      <c r="M787" s="339"/>
      <c r="N787" s="339"/>
      <c r="O787" s="339"/>
      <c r="P787" s="339"/>
      <c r="Q787" s="339"/>
    </row>
    <row r="788" spans="1:17" ht="13.5" customHeight="1">
      <c r="A788" s="481"/>
      <c r="B788" s="481"/>
      <c r="C788" s="481"/>
      <c r="D788" s="481"/>
      <c r="E788" s="481"/>
      <c r="F788" s="339"/>
      <c r="G788" s="340" t="str">
        <f>IF(ISNUMBER(E788),E788/'Bulk DivVar Analysis'!$C$60,"")</f>
        <v/>
      </c>
      <c r="H788" s="338" t="str">
        <f>IF(ISNUMBER(E788), IF(G788&gt;'Bulk DivVar Analysis'!$D$62,"Pass","Fail"),"")</f>
        <v/>
      </c>
      <c r="I788" s="338" t="str">
        <f t="shared" si="14"/>
        <v/>
      </c>
      <c r="J788" s="339"/>
      <c r="K788" s="339"/>
      <c r="L788" s="339"/>
      <c r="M788" s="339"/>
      <c r="N788" s="339"/>
      <c r="O788" s="339"/>
      <c r="P788" s="339"/>
      <c r="Q788" s="339"/>
    </row>
    <row r="789" spans="1:17" ht="13.5" customHeight="1">
      <c r="A789" s="481"/>
      <c r="B789" s="481"/>
      <c r="C789" s="481"/>
      <c r="D789" s="481"/>
      <c r="E789" s="481"/>
      <c r="F789" s="339"/>
      <c r="G789" s="340" t="str">
        <f>IF(ISNUMBER(E789),E789/'Bulk DivVar Analysis'!$C$60,"")</f>
        <v/>
      </c>
      <c r="H789" s="338" t="str">
        <f>IF(ISNUMBER(E789), IF(G789&gt;'Bulk DivVar Analysis'!$D$62,"Pass","Fail"),"")</f>
        <v/>
      </c>
      <c r="I789" s="338" t="str">
        <f t="shared" si="14"/>
        <v/>
      </c>
      <c r="J789" s="339"/>
      <c r="K789" s="339"/>
      <c r="L789" s="339"/>
      <c r="M789" s="339"/>
      <c r="N789" s="339"/>
      <c r="O789" s="339"/>
      <c r="P789" s="339"/>
      <c r="Q789" s="339"/>
    </row>
    <row r="790" spans="1:17" ht="13.5" customHeight="1">
      <c r="A790" s="481"/>
      <c r="B790" s="481"/>
      <c r="C790" s="481"/>
      <c r="D790" s="481"/>
      <c r="E790" s="481"/>
      <c r="F790" s="339"/>
      <c r="G790" s="340" t="str">
        <f>IF(ISNUMBER(E790),E790/'Bulk DivVar Analysis'!$C$60,"")</f>
        <v/>
      </c>
      <c r="H790" s="338" t="str">
        <f>IF(ISNUMBER(E790), IF(G790&gt;'Bulk DivVar Analysis'!$D$62,"Pass","Fail"),"")</f>
        <v/>
      </c>
      <c r="I790" s="338" t="str">
        <f t="shared" si="14"/>
        <v/>
      </c>
      <c r="J790" s="339"/>
      <c r="K790" s="339"/>
      <c r="L790" s="339"/>
      <c r="M790" s="339"/>
      <c r="N790" s="339"/>
      <c r="O790" s="339"/>
      <c r="P790" s="339"/>
      <c r="Q790" s="339"/>
    </row>
    <row r="791" spans="1:17" ht="13.5" customHeight="1">
      <c r="A791" s="481"/>
      <c r="B791" s="481"/>
      <c r="C791" s="481"/>
      <c r="D791" s="481"/>
      <c r="E791" s="481"/>
      <c r="F791" s="339"/>
      <c r="G791" s="340" t="str">
        <f>IF(ISNUMBER(E791),E791/'Bulk DivVar Analysis'!$C$60,"")</f>
        <v/>
      </c>
      <c r="H791" s="338" t="str">
        <f>IF(ISNUMBER(E791), IF(G791&gt;'Bulk DivVar Analysis'!$D$62,"Pass","Fail"),"")</f>
        <v/>
      </c>
      <c r="I791" s="338" t="str">
        <f t="shared" si="14"/>
        <v/>
      </c>
      <c r="J791" s="339"/>
      <c r="K791" s="339"/>
      <c r="L791" s="339"/>
      <c r="M791" s="339"/>
      <c r="N791" s="339"/>
      <c r="O791" s="339"/>
      <c r="P791" s="339"/>
      <c r="Q791" s="339"/>
    </row>
    <row r="792" spans="1:17" ht="13.5" customHeight="1">
      <c r="A792" s="481"/>
      <c r="B792" s="481"/>
      <c r="C792" s="481"/>
      <c r="D792" s="481"/>
      <c r="E792" s="481"/>
      <c r="F792" s="339"/>
      <c r="G792" s="340" t="str">
        <f>IF(ISNUMBER(E792),E792/'Bulk DivVar Analysis'!$C$60,"")</f>
        <v/>
      </c>
      <c r="H792" s="338" t="str">
        <f>IF(ISNUMBER(E792), IF(G792&gt;'Bulk DivVar Analysis'!$D$62,"Pass","Fail"),"")</f>
        <v/>
      </c>
      <c r="I792" s="338" t="str">
        <f t="shared" si="14"/>
        <v/>
      </c>
      <c r="J792" s="339"/>
      <c r="K792" s="339"/>
      <c r="L792" s="339"/>
      <c r="M792" s="339"/>
      <c r="N792" s="339"/>
      <c r="O792" s="339"/>
      <c r="P792" s="339"/>
      <c r="Q792" s="339"/>
    </row>
    <row r="793" spans="1:17" ht="13.5" customHeight="1">
      <c r="A793" s="481"/>
      <c r="B793" s="481"/>
      <c r="C793" s="481"/>
      <c r="D793" s="481"/>
      <c r="E793" s="481"/>
      <c r="F793" s="339"/>
      <c r="G793" s="340" t="str">
        <f>IF(ISNUMBER(E793),E793/'Bulk DivVar Analysis'!$C$60,"")</f>
        <v/>
      </c>
      <c r="H793" s="338" t="str">
        <f>IF(ISNUMBER(E793), IF(G793&gt;'Bulk DivVar Analysis'!$D$62,"Pass","Fail"),"")</f>
        <v/>
      </c>
      <c r="I793" s="338" t="str">
        <f t="shared" si="14"/>
        <v/>
      </c>
      <c r="J793" s="339"/>
      <c r="K793" s="339"/>
      <c r="L793" s="339"/>
      <c r="M793" s="339"/>
      <c r="N793" s="339"/>
      <c r="O793" s="339"/>
      <c r="P793" s="339"/>
      <c r="Q793" s="339"/>
    </row>
    <row r="794" spans="1:17" ht="13.5" customHeight="1">
      <c r="A794" s="481"/>
      <c r="B794" s="481"/>
      <c r="C794" s="481"/>
      <c r="D794" s="481"/>
      <c r="E794" s="481"/>
      <c r="F794" s="339"/>
      <c r="G794" s="340" t="str">
        <f>IF(ISNUMBER(E794),E794/'Bulk DivVar Analysis'!$C$60,"")</f>
        <v/>
      </c>
      <c r="H794" s="338" t="str">
        <f>IF(ISNUMBER(E794), IF(G794&gt;'Bulk DivVar Analysis'!$D$62,"Pass","Fail"),"")</f>
        <v/>
      </c>
      <c r="I794" s="338" t="str">
        <f t="shared" si="14"/>
        <v/>
      </c>
      <c r="J794" s="339"/>
      <c r="K794" s="339"/>
      <c r="L794" s="339"/>
      <c r="M794" s="339"/>
      <c r="N794" s="339"/>
      <c r="O794" s="339"/>
      <c r="P794" s="339"/>
      <c r="Q794" s="339"/>
    </row>
    <row r="795" spans="1:17" ht="13.5" customHeight="1">
      <c r="A795" s="481"/>
      <c r="B795" s="481"/>
      <c r="C795" s="481"/>
      <c r="D795" s="481"/>
      <c r="E795" s="481"/>
      <c r="F795" s="339"/>
      <c r="G795" s="340" t="str">
        <f>IF(ISNUMBER(E795),E795/'Bulk DivVar Analysis'!$C$60,"")</f>
        <v/>
      </c>
      <c r="H795" s="338" t="str">
        <f>IF(ISNUMBER(E795), IF(G795&gt;'Bulk DivVar Analysis'!$D$62,"Pass","Fail"),"")</f>
        <v/>
      </c>
      <c r="I795" s="338" t="str">
        <f t="shared" si="14"/>
        <v/>
      </c>
      <c r="J795" s="339"/>
      <c r="K795" s="339"/>
      <c r="L795" s="339"/>
      <c r="M795" s="339"/>
      <c r="N795" s="339"/>
      <c r="O795" s="339"/>
      <c r="P795" s="339"/>
      <c r="Q795" s="339"/>
    </row>
    <row r="796" spans="1:17" ht="13.5" customHeight="1">
      <c r="A796" s="481"/>
      <c r="B796" s="481"/>
      <c r="C796" s="481"/>
      <c r="D796" s="481"/>
      <c r="E796" s="481"/>
      <c r="F796" s="339"/>
      <c r="G796" s="340" t="str">
        <f>IF(ISNUMBER(E796),E796/'Bulk DivVar Analysis'!$C$60,"")</f>
        <v/>
      </c>
      <c r="H796" s="338" t="str">
        <f>IF(ISNUMBER(E796), IF(G796&gt;'Bulk DivVar Analysis'!$D$62,"Pass","Fail"),"")</f>
        <v/>
      </c>
      <c r="I796" s="338" t="str">
        <f t="shared" si="14"/>
        <v/>
      </c>
      <c r="J796" s="339"/>
      <c r="K796" s="339"/>
      <c r="L796" s="339"/>
      <c r="M796" s="339"/>
      <c r="N796" s="339"/>
      <c r="O796" s="339"/>
      <c r="P796" s="339"/>
      <c r="Q796" s="339"/>
    </row>
    <row r="797" spans="1:17" ht="13.5" customHeight="1">
      <c r="A797" s="481"/>
      <c r="B797" s="481"/>
      <c r="C797" s="481"/>
      <c r="D797" s="481"/>
      <c r="E797" s="481"/>
      <c r="F797" s="339"/>
      <c r="G797" s="340" t="str">
        <f>IF(ISNUMBER(E797),E797/'Bulk DivVar Analysis'!$C$60,"")</f>
        <v/>
      </c>
      <c r="H797" s="338" t="str">
        <f>IF(ISNUMBER(E797), IF(G797&gt;'Bulk DivVar Analysis'!$D$62,"Pass","Fail"),"")</f>
        <v/>
      </c>
      <c r="I797" s="338" t="str">
        <f t="shared" si="14"/>
        <v/>
      </c>
      <c r="J797" s="339"/>
      <c r="K797" s="339"/>
      <c r="L797" s="339"/>
      <c r="M797" s="339"/>
      <c r="N797" s="339"/>
      <c r="O797" s="339"/>
      <c r="P797" s="339"/>
      <c r="Q797" s="339"/>
    </row>
    <row r="798" spans="1:17" ht="13.5" customHeight="1">
      <c r="A798" s="481"/>
      <c r="B798" s="481"/>
      <c r="C798" s="481"/>
      <c r="D798" s="481"/>
      <c r="E798" s="481"/>
      <c r="F798" s="339"/>
      <c r="G798" s="340" t="str">
        <f>IF(ISNUMBER(E798),E798/'Bulk DivVar Analysis'!$C$60,"")</f>
        <v/>
      </c>
      <c r="H798" s="338" t="str">
        <f>IF(ISNUMBER(E798), IF(G798&gt;'Bulk DivVar Analysis'!$D$62,"Pass","Fail"),"")</f>
        <v/>
      </c>
      <c r="I798" s="338" t="str">
        <f t="shared" si="14"/>
        <v/>
      </c>
      <c r="J798" s="339"/>
      <c r="K798" s="339"/>
      <c r="L798" s="339"/>
      <c r="M798" s="339"/>
      <c r="N798" s="339"/>
      <c r="O798" s="339"/>
      <c r="P798" s="339"/>
      <c r="Q798" s="339"/>
    </row>
    <row r="799" spans="1:17" ht="13.5" customHeight="1">
      <c r="A799" s="481"/>
      <c r="B799" s="481"/>
      <c r="C799" s="481"/>
      <c r="D799" s="481"/>
      <c r="E799" s="481"/>
      <c r="F799" s="339"/>
      <c r="G799" s="340" t="str">
        <f>IF(ISNUMBER(E799),E799/'Bulk DivVar Analysis'!$C$60,"")</f>
        <v/>
      </c>
      <c r="H799" s="338" t="str">
        <f>IF(ISNUMBER(E799), IF(G799&gt;'Bulk DivVar Analysis'!$D$62,"Pass","Fail"),"")</f>
        <v/>
      </c>
      <c r="I799" s="338" t="str">
        <f t="shared" si="14"/>
        <v/>
      </c>
      <c r="J799" s="339"/>
      <c r="K799" s="339"/>
      <c r="L799" s="339"/>
      <c r="M799" s="339"/>
      <c r="N799" s="339"/>
      <c r="O799" s="339"/>
      <c r="P799" s="339"/>
      <c r="Q799" s="339"/>
    </row>
    <row r="800" spans="1:17" ht="13.5" customHeight="1">
      <c r="A800" s="481"/>
      <c r="B800" s="481"/>
      <c r="C800" s="481"/>
      <c r="D800" s="481"/>
      <c r="E800" s="481"/>
      <c r="F800" s="339"/>
      <c r="G800" s="340" t="str">
        <f>IF(ISNUMBER(E800),E800/'Bulk DivVar Analysis'!$C$60,"")</f>
        <v/>
      </c>
      <c r="H800" s="338" t="str">
        <f>IF(ISNUMBER(E800), IF(G800&gt;'Bulk DivVar Analysis'!$D$62,"Pass","Fail"),"")</f>
        <v/>
      </c>
      <c r="I800" s="338" t="str">
        <f t="shared" si="14"/>
        <v/>
      </c>
      <c r="J800" s="339"/>
      <c r="K800" s="339"/>
      <c r="L800" s="339"/>
      <c r="M800" s="339"/>
      <c r="N800" s="339"/>
      <c r="O800" s="339"/>
      <c r="P800" s="339"/>
      <c r="Q800" s="339"/>
    </row>
    <row r="801" spans="1:17" ht="13.5" customHeight="1">
      <c r="A801" s="481"/>
      <c r="B801" s="481"/>
      <c r="C801" s="481"/>
      <c r="D801" s="481"/>
      <c r="E801" s="481"/>
      <c r="F801" s="339"/>
      <c r="G801" s="340" t="str">
        <f>IF(ISNUMBER(E801),E801/'Bulk DivVar Analysis'!$C$60,"")</f>
        <v/>
      </c>
      <c r="H801" s="338" t="str">
        <f>IF(ISNUMBER(E801), IF(G801&gt;'Bulk DivVar Analysis'!$D$62,"Pass","Fail"),"")</f>
        <v/>
      </c>
      <c r="I801" s="338" t="str">
        <f t="shared" si="14"/>
        <v/>
      </c>
      <c r="J801" s="339"/>
      <c r="K801" s="339"/>
      <c r="L801" s="339"/>
      <c r="M801" s="339"/>
      <c r="N801" s="339"/>
      <c r="O801" s="339"/>
      <c r="P801" s="339"/>
      <c r="Q801" s="339"/>
    </row>
    <row r="802" spans="1:17" ht="13.5" customHeight="1">
      <c r="A802" s="481"/>
      <c r="B802" s="481"/>
      <c r="C802" s="481"/>
      <c r="D802" s="481"/>
      <c r="E802" s="481"/>
      <c r="F802" s="339"/>
      <c r="G802" s="340" t="str">
        <f>IF(ISNUMBER(E802),E802/'Bulk DivVar Analysis'!$C$60,"")</f>
        <v/>
      </c>
      <c r="H802" s="338" t="str">
        <f>IF(ISNUMBER(E802), IF(G802&gt;'Bulk DivVar Analysis'!$D$62,"Pass","Fail"),"")</f>
        <v/>
      </c>
      <c r="I802" s="338" t="str">
        <f t="shared" si="14"/>
        <v/>
      </c>
      <c r="J802" s="339"/>
      <c r="K802" s="339"/>
      <c r="L802" s="339"/>
      <c r="M802" s="339"/>
      <c r="N802" s="339"/>
      <c r="O802" s="339"/>
      <c r="P802" s="339"/>
      <c r="Q802" s="339"/>
    </row>
    <row r="803" spans="1:17" ht="13.5" customHeight="1">
      <c r="A803" s="481"/>
      <c r="B803" s="481"/>
      <c r="C803" s="481"/>
      <c r="D803" s="481"/>
      <c r="E803" s="481"/>
      <c r="F803" s="339"/>
      <c r="G803" s="340" t="str">
        <f>IF(ISNUMBER(E803),E803/'Bulk DivVar Analysis'!$C$60,"")</f>
        <v/>
      </c>
      <c r="H803" s="338" t="str">
        <f>IF(ISNUMBER(E803), IF(G803&gt;'Bulk DivVar Analysis'!$D$62,"Pass","Fail"),"")</f>
        <v/>
      </c>
      <c r="I803" s="338" t="str">
        <f t="shared" si="14"/>
        <v/>
      </c>
      <c r="J803" s="339"/>
      <c r="K803" s="339"/>
      <c r="L803" s="339"/>
      <c r="M803" s="339"/>
      <c r="N803" s="339"/>
      <c r="O803" s="339"/>
      <c r="P803" s="339"/>
      <c r="Q803" s="339"/>
    </row>
    <row r="804" spans="1:17" ht="13.5" customHeight="1">
      <c r="A804" s="481"/>
      <c r="B804" s="481"/>
      <c r="C804" s="481"/>
      <c r="D804" s="481"/>
      <c r="E804" s="481"/>
      <c r="F804" s="339"/>
      <c r="G804" s="340" t="str">
        <f>IF(ISNUMBER(E804),E804/'Bulk DivVar Analysis'!$C$60,"")</f>
        <v/>
      </c>
      <c r="H804" s="338" t="str">
        <f>IF(ISNUMBER(E804), IF(G804&gt;'Bulk DivVar Analysis'!$D$62,"Pass","Fail"),"")</f>
        <v/>
      </c>
      <c r="I804" s="338" t="str">
        <f t="shared" si="14"/>
        <v/>
      </c>
      <c r="J804" s="339"/>
      <c r="K804" s="339"/>
      <c r="L804" s="339"/>
      <c r="M804" s="339"/>
      <c r="N804" s="339"/>
      <c r="O804" s="339"/>
      <c r="P804" s="339"/>
      <c r="Q804" s="339"/>
    </row>
    <row r="805" spans="1:17" ht="13.5" customHeight="1">
      <c r="A805" s="481"/>
      <c r="B805" s="481"/>
      <c r="C805" s="481"/>
      <c r="D805" s="481"/>
      <c r="E805" s="481"/>
      <c r="F805" s="339"/>
      <c r="G805" s="340" t="str">
        <f>IF(ISNUMBER(E805),E805/'Bulk DivVar Analysis'!$C$60,"")</f>
        <v/>
      </c>
      <c r="H805" s="338" t="str">
        <f>IF(ISNUMBER(E805), IF(G805&gt;'Bulk DivVar Analysis'!$D$62,"Pass","Fail"),"")</f>
        <v/>
      </c>
      <c r="I805" s="338" t="str">
        <f t="shared" si="14"/>
        <v/>
      </c>
      <c r="J805" s="339"/>
      <c r="K805" s="339"/>
      <c r="L805" s="339"/>
      <c r="M805" s="339"/>
      <c r="N805" s="339"/>
      <c r="O805" s="339"/>
      <c r="P805" s="339"/>
      <c r="Q805" s="339"/>
    </row>
    <row r="806" spans="1:17" ht="13.5" customHeight="1">
      <c r="A806" s="481"/>
      <c r="B806" s="481"/>
      <c r="C806" s="481"/>
      <c r="D806" s="481"/>
      <c r="E806" s="481"/>
      <c r="F806" s="339"/>
      <c r="G806" s="340" t="str">
        <f>IF(ISNUMBER(E806),E806/'Bulk DivVar Analysis'!$C$60,"")</f>
        <v/>
      </c>
      <c r="H806" s="338" t="str">
        <f>IF(ISNUMBER(E806), IF(G806&gt;'Bulk DivVar Analysis'!$D$62,"Pass","Fail"),"")</f>
        <v/>
      </c>
      <c r="I806" s="338" t="str">
        <f t="shared" si="14"/>
        <v/>
      </c>
      <c r="J806" s="339"/>
      <c r="K806" s="339"/>
      <c r="L806" s="339"/>
      <c r="M806" s="339"/>
      <c r="N806" s="339"/>
      <c r="O806" s="339"/>
      <c r="P806" s="339"/>
      <c r="Q806" s="339"/>
    </row>
    <row r="807" spans="1:17" ht="13.5" customHeight="1">
      <c r="A807" s="481"/>
      <c r="B807" s="481"/>
      <c r="C807" s="481"/>
      <c r="D807" s="481"/>
      <c r="E807" s="481"/>
      <c r="F807" s="339"/>
      <c r="G807" s="340" t="str">
        <f>IF(ISNUMBER(E807),E807/'Bulk DivVar Analysis'!$C$60,"")</f>
        <v/>
      </c>
      <c r="H807" s="338" t="str">
        <f>IF(ISNUMBER(E807), IF(G807&gt;'Bulk DivVar Analysis'!$D$62,"Pass","Fail"),"")</f>
        <v/>
      </c>
      <c r="I807" s="338" t="str">
        <f t="shared" si="14"/>
        <v/>
      </c>
      <c r="J807" s="339"/>
      <c r="K807" s="339"/>
      <c r="L807" s="339"/>
      <c r="M807" s="339"/>
      <c r="N807" s="339"/>
      <c r="O807" s="339"/>
      <c r="P807" s="339"/>
      <c r="Q807" s="339"/>
    </row>
    <row r="808" spans="1:17" ht="13.5" customHeight="1">
      <c r="A808" s="481"/>
      <c r="B808" s="481"/>
      <c r="C808" s="481"/>
      <c r="D808" s="481"/>
      <c r="E808" s="481"/>
      <c r="F808" s="339"/>
      <c r="G808" s="340" t="str">
        <f>IF(ISNUMBER(E808),E808/'Bulk DivVar Analysis'!$C$60,"")</f>
        <v/>
      </c>
      <c r="H808" s="338" t="str">
        <f>IF(ISNUMBER(E808), IF(G808&gt;'Bulk DivVar Analysis'!$D$62,"Pass","Fail"),"")</f>
        <v/>
      </c>
      <c r="I808" s="338" t="str">
        <f t="shared" si="14"/>
        <v/>
      </c>
      <c r="J808" s="339"/>
      <c r="K808" s="339"/>
      <c r="L808" s="339"/>
      <c r="M808" s="339"/>
      <c r="N808" s="339"/>
      <c r="O808" s="339"/>
      <c r="P808" s="339"/>
      <c r="Q808" s="339"/>
    </row>
    <row r="809" spans="1:17" ht="13.5" customHeight="1">
      <c r="A809" s="481"/>
      <c r="B809" s="481"/>
      <c r="C809" s="481"/>
      <c r="D809" s="481"/>
      <c r="E809" s="481"/>
      <c r="F809" s="339"/>
      <c r="G809" s="340" t="str">
        <f>IF(ISNUMBER(E809),E809/'Bulk DivVar Analysis'!$C$60,"")</f>
        <v/>
      </c>
      <c r="H809" s="338" t="str">
        <f>IF(ISNUMBER(E809), IF(G809&gt;'Bulk DivVar Analysis'!$D$62,"Pass","Fail"),"")</f>
        <v/>
      </c>
      <c r="I809" s="338" t="str">
        <f t="shared" si="14"/>
        <v/>
      </c>
      <c r="J809" s="339"/>
      <c r="K809" s="339"/>
      <c r="L809" s="339"/>
      <c r="M809" s="339"/>
      <c r="N809" s="339"/>
      <c r="O809" s="339"/>
      <c r="P809" s="339"/>
      <c r="Q809" s="339"/>
    </row>
    <row r="810" spans="1:17" ht="13.5" customHeight="1">
      <c r="A810" s="481"/>
      <c r="B810" s="481"/>
      <c r="C810" s="481"/>
      <c r="D810" s="481"/>
      <c r="E810" s="481"/>
      <c r="F810" s="339"/>
      <c r="G810" s="340" t="str">
        <f>IF(ISNUMBER(E810),E810/'Bulk DivVar Analysis'!$C$60,"")</f>
        <v/>
      </c>
      <c r="H810" s="338" t="str">
        <f>IF(ISNUMBER(E810), IF(G810&gt;'Bulk DivVar Analysis'!$D$62,"Pass","Fail"),"")</f>
        <v/>
      </c>
      <c r="I810" s="338" t="str">
        <f t="shared" si="14"/>
        <v/>
      </c>
      <c r="J810" s="339"/>
      <c r="K810" s="339"/>
      <c r="L810" s="339"/>
      <c r="M810" s="339"/>
      <c r="N810" s="339"/>
      <c r="O810" s="339"/>
      <c r="P810" s="339"/>
      <c r="Q810" s="339"/>
    </row>
    <row r="811" spans="1:17" ht="13.5" customHeight="1">
      <c r="A811" s="481"/>
      <c r="B811" s="481"/>
      <c r="C811" s="481"/>
      <c r="D811" s="481"/>
      <c r="E811" s="481"/>
      <c r="F811" s="339"/>
      <c r="G811" s="340" t="str">
        <f>IF(ISNUMBER(E811),E811/'Bulk DivVar Analysis'!$C$60,"")</f>
        <v/>
      </c>
      <c r="H811" s="338" t="str">
        <f>IF(ISNUMBER(E811), IF(G811&gt;'Bulk DivVar Analysis'!$D$62,"Pass","Fail"),"")</f>
        <v/>
      </c>
      <c r="I811" s="338" t="str">
        <f t="shared" si="14"/>
        <v/>
      </c>
      <c r="J811" s="339"/>
      <c r="K811" s="339"/>
      <c r="L811" s="339"/>
      <c r="M811" s="339"/>
      <c r="N811" s="339"/>
      <c r="O811" s="339"/>
      <c r="P811" s="339"/>
      <c r="Q811" s="339"/>
    </row>
    <row r="812" spans="1:17" ht="13.5" customHeight="1">
      <c r="A812" s="481"/>
      <c r="B812" s="481"/>
      <c r="C812" s="481"/>
      <c r="D812" s="481"/>
      <c r="E812" s="481"/>
      <c r="F812" s="339"/>
      <c r="G812" s="340" t="str">
        <f>IF(ISNUMBER(E812),E812/'Bulk DivVar Analysis'!$C$60,"")</f>
        <v/>
      </c>
      <c r="H812" s="338" t="str">
        <f>IF(ISNUMBER(E812), IF(G812&gt;'Bulk DivVar Analysis'!$D$62,"Pass","Fail"),"")</f>
        <v/>
      </c>
      <c r="I812" s="338" t="str">
        <f t="shared" si="14"/>
        <v/>
      </c>
      <c r="J812" s="339"/>
      <c r="K812" s="339"/>
      <c r="L812" s="339"/>
      <c r="M812" s="339"/>
      <c r="N812" s="339"/>
      <c r="O812" s="339"/>
      <c r="P812" s="339"/>
      <c r="Q812" s="339"/>
    </row>
    <row r="813" spans="1:17" ht="13.5" customHeight="1">
      <c r="A813" s="481"/>
      <c r="B813" s="481"/>
      <c r="C813" s="481"/>
      <c r="D813" s="481"/>
      <c r="E813" s="481"/>
      <c r="F813" s="339"/>
      <c r="G813" s="340" t="str">
        <f>IF(ISNUMBER(E813),E813/'Bulk DivVar Analysis'!$C$60,"")</f>
        <v/>
      </c>
      <c r="H813" s="338" t="str">
        <f>IF(ISNUMBER(E813), IF(G813&gt;'Bulk DivVar Analysis'!$D$62,"Pass","Fail"),"")</f>
        <v/>
      </c>
      <c r="I813" s="338" t="str">
        <f t="shared" si="14"/>
        <v/>
      </c>
      <c r="J813" s="339"/>
      <c r="K813" s="339"/>
      <c r="L813" s="339"/>
      <c r="M813" s="339"/>
      <c r="N813" s="339"/>
      <c r="O813" s="339"/>
      <c r="P813" s="339"/>
      <c r="Q813" s="339"/>
    </row>
    <row r="814" spans="1:17" ht="13.5" customHeight="1">
      <c r="A814" s="481"/>
      <c r="B814" s="481"/>
      <c r="C814" s="481"/>
      <c r="D814" s="481"/>
      <c r="E814" s="481"/>
      <c r="F814" s="339"/>
      <c r="G814" s="340" t="str">
        <f>IF(ISNUMBER(E814),E814/'Bulk DivVar Analysis'!$C$60,"")</f>
        <v/>
      </c>
      <c r="H814" s="338" t="str">
        <f>IF(ISNUMBER(E814), IF(G814&gt;'Bulk DivVar Analysis'!$D$62,"Pass","Fail"),"")</f>
        <v/>
      </c>
      <c r="I814" s="338" t="str">
        <f t="shared" si="14"/>
        <v/>
      </c>
      <c r="J814" s="339"/>
      <c r="K814" s="339"/>
      <c r="L814" s="339"/>
      <c r="M814" s="339"/>
      <c r="N814" s="339"/>
      <c r="O814" s="339"/>
      <c r="P814" s="339"/>
      <c r="Q814" s="339"/>
    </row>
    <row r="815" spans="1:17" ht="13.5" customHeight="1">
      <c r="A815" s="481"/>
      <c r="B815" s="481"/>
      <c r="C815" s="481"/>
      <c r="D815" s="481"/>
      <c r="E815" s="481"/>
      <c r="F815" s="339"/>
      <c r="G815" s="340" t="str">
        <f>IF(ISNUMBER(E815),E815/'Bulk DivVar Analysis'!$C$60,"")</f>
        <v/>
      </c>
      <c r="H815" s="338" t="str">
        <f>IF(ISNUMBER(E815), IF(G815&gt;'Bulk DivVar Analysis'!$D$62,"Pass","Fail"),"")</f>
        <v/>
      </c>
      <c r="I815" s="338" t="str">
        <f t="shared" si="14"/>
        <v/>
      </c>
      <c r="J815" s="339"/>
      <c r="K815" s="339"/>
      <c r="L815" s="339"/>
      <c r="M815" s="339"/>
      <c r="N815" s="339"/>
      <c r="O815" s="339"/>
      <c r="P815" s="339"/>
      <c r="Q815" s="339"/>
    </row>
    <row r="816" spans="1:17" ht="13.5" customHeight="1">
      <c r="A816" s="481"/>
      <c r="B816" s="481"/>
      <c r="C816" s="481"/>
      <c r="D816" s="481"/>
      <c r="E816" s="481"/>
      <c r="F816" s="339"/>
      <c r="G816" s="340" t="str">
        <f>IF(ISNUMBER(E816),E816/'Bulk DivVar Analysis'!$C$60,"")</f>
        <v/>
      </c>
      <c r="H816" s="338" t="str">
        <f>IF(ISNUMBER(E816), IF(G816&gt;'Bulk DivVar Analysis'!$D$62,"Pass","Fail"),"")</f>
        <v/>
      </c>
      <c r="I816" s="338" t="str">
        <f t="shared" si="14"/>
        <v/>
      </c>
      <c r="J816" s="339"/>
      <c r="K816" s="339"/>
      <c r="L816" s="339"/>
      <c r="M816" s="339"/>
      <c r="N816" s="339"/>
      <c r="O816" s="339"/>
      <c r="P816" s="339"/>
      <c r="Q816" s="339"/>
    </row>
    <row r="817" spans="1:17" ht="13.5" customHeight="1">
      <c r="A817" s="481"/>
      <c r="B817" s="481"/>
      <c r="C817" s="481"/>
      <c r="D817" s="481"/>
      <c r="E817" s="481"/>
      <c r="F817" s="339"/>
      <c r="G817" s="340" t="str">
        <f>IF(ISNUMBER(E817),E817/'Bulk DivVar Analysis'!$C$60,"")</f>
        <v/>
      </c>
      <c r="H817" s="338" t="str">
        <f>IF(ISNUMBER(E817), IF(G817&gt;'Bulk DivVar Analysis'!$D$62,"Pass","Fail"),"")</f>
        <v/>
      </c>
      <c r="I817" s="338" t="str">
        <f t="shared" si="14"/>
        <v/>
      </c>
      <c r="J817" s="339"/>
      <c r="K817" s="339"/>
      <c r="L817" s="339"/>
      <c r="M817" s="339"/>
      <c r="N817" s="339"/>
      <c r="O817" s="339"/>
      <c r="P817" s="339"/>
      <c r="Q817" s="339"/>
    </row>
    <row r="818" spans="1:17" ht="13.5" customHeight="1">
      <c r="A818" s="481"/>
      <c r="B818" s="481"/>
      <c r="C818" s="481"/>
      <c r="D818" s="481"/>
      <c r="E818" s="481"/>
      <c r="F818" s="339"/>
      <c r="G818" s="340" t="str">
        <f>IF(ISNUMBER(E818),E818/'Bulk DivVar Analysis'!$C$60,"")</f>
        <v/>
      </c>
      <c r="H818" s="338" t="str">
        <f>IF(ISNUMBER(E818), IF(G818&gt;'Bulk DivVar Analysis'!$D$62,"Pass","Fail"),"")</f>
        <v/>
      </c>
      <c r="I818" s="338" t="str">
        <f t="shared" si="14"/>
        <v/>
      </c>
      <c r="J818" s="339"/>
      <c r="K818" s="339"/>
      <c r="L818" s="339"/>
      <c r="M818" s="339"/>
      <c r="N818" s="339"/>
      <c r="O818" s="339"/>
      <c r="P818" s="339"/>
      <c r="Q818" s="339"/>
    </row>
    <row r="819" spans="1:17" ht="13.5" customHeight="1">
      <c r="A819" s="481"/>
      <c r="B819" s="481"/>
      <c r="C819" s="481"/>
      <c r="D819" s="481"/>
      <c r="E819" s="481"/>
      <c r="F819" s="339"/>
      <c r="G819" s="340" t="str">
        <f>IF(ISNUMBER(E819),E819/'Bulk DivVar Analysis'!$C$60,"")</f>
        <v/>
      </c>
      <c r="H819" s="338" t="str">
        <f>IF(ISNUMBER(E819), IF(G819&gt;'Bulk DivVar Analysis'!$D$62,"Pass","Fail"),"")</f>
        <v/>
      </c>
      <c r="I819" s="338" t="str">
        <f t="shared" si="14"/>
        <v/>
      </c>
      <c r="J819" s="339"/>
      <c r="K819" s="339"/>
      <c r="L819" s="339"/>
      <c r="M819" s="339"/>
      <c r="N819" s="339"/>
      <c r="O819" s="339"/>
      <c r="P819" s="339"/>
      <c r="Q819" s="339"/>
    </row>
    <row r="820" spans="1:17" ht="13.5" customHeight="1">
      <c r="A820" s="481"/>
      <c r="B820" s="481"/>
      <c r="C820" s="481"/>
      <c r="D820" s="481"/>
      <c r="E820" s="481"/>
      <c r="F820" s="339"/>
      <c r="G820" s="340" t="str">
        <f>IF(ISNUMBER(E820),E820/'Bulk DivVar Analysis'!$C$60,"")</f>
        <v/>
      </c>
      <c r="H820" s="338" t="str">
        <f>IF(ISNUMBER(E820), IF(G820&gt;'Bulk DivVar Analysis'!$D$62,"Pass","Fail"),"")</f>
        <v/>
      </c>
      <c r="I820" s="338" t="str">
        <f t="shared" si="14"/>
        <v/>
      </c>
      <c r="J820" s="339"/>
      <c r="K820" s="339"/>
      <c r="L820" s="339"/>
      <c r="M820" s="339"/>
      <c r="N820" s="339"/>
      <c r="O820" s="339"/>
      <c r="P820" s="339"/>
      <c r="Q820" s="339"/>
    </row>
    <row r="821" spans="1:17" ht="13.5" customHeight="1">
      <c r="A821" s="481"/>
      <c r="B821" s="481"/>
      <c r="C821" s="481"/>
      <c r="D821" s="481"/>
      <c r="E821" s="481"/>
      <c r="F821" s="339"/>
      <c r="G821" s="340" t="str">
        <f>IF(ISNUMBER(E821),E821/'Bulk DivVar Analysis'!$C$60,"")</f>
        <v/>
      </c>
      <c r="H821" s="338" t="str">
        <f>IF(ISNUMBER(E821), IF(G821&gt;'Bulk DivVar Analysis'!$D$62,"Pass","Fail"),"")</f>
        <v/>
      </c>
      <c r="I821" s="338" t="str">
        <f t="shared" si="14"/>
        <v/>
      </c>
      <c r="J821" s="339"/>
      <c r="K821" s="339"/>
      <c r="L821" s="339"/>
      <c r="M821" s="339"/>
      <c r="N821" s="339"/>
      <c r="O821" s="339"/>
      <c r="P821" s="339"/>
      <c r="Q821" s="339"/>
    </row>
    <row r="822" spans="1:17" ht="13.5" customHeight="1">
      <c r="A822" s="481"/>
      <c r="B822" s="481"/>
      <c r="C822" s="481"/>
      <c r="D822" s="481"/>
      <c r="E822" s="481"/>
      <c r="F822" s="339"/>
      <c r="G822" s="340" t="str">
        <f>IF(ISNUMBER(E822),E822/'Bulk DivVar Analysis'!$C$60,"")</f>
        <v/>
      </c>
      <c r="H822" s="338" t="str">
        <f>IF(ISNUMBER(E822), IF(G822&gt;'Bulk DivVar Analysis'!$D$62,"Pass","Fail"),"")</f>
        <v/>
      </c>
      <c r="I822" s="338" t="str">
        <f t="shared" si="14"/>
        <v/>
      </c>
      <c r="J822" s="339"/>
      <c r="K822" s="339"/>
      <c r="L822" s="339"/>
      <c r="M822" s="339"/>
      <c r="N822" s="339"/>
      <c r="O822" s="339"/>
      <c r="P822" s="339"/>
      <c r="Q822" s="339"/>
    </row>
    <row r="823" spans="1:17" ht="13.5" customHeight="1">
      <c r="A823" s="481"/>
      <c r="B823" s="481"/>
      <c r="C823" s="481"/>
      <c r="D823" s="481"/>
      <c r="E823" s="481"/>
      <c r="F823" s="339"/>
      <c r="G823" s="340" t="str">
        <f>IF(ISNUMBER(E823),E823/'Bulk DivVar Analysis'!$C$60,"")</f>
        <v/>
      </c>
      <c r="H823" s="338" t="str">
        <f>IF(ISNUMBER(E823), IF(G823&gt;'Bulk DivVar Analysis'!$D$62,"Pass","Fail"),"")</f>
        <v/>
      </c>
      <c r="I823" s="338" t="str">
        <f t="shared" si="14"/>
        <v/>
      </c>
      <c r="J823" s="339"/>
      <c r="K823" s="339"/>
      <c r="L823" s="339"/>
      <c r="M823" s="339"/>
      <c r="N823" s="339"/>
      <c r="O823" s="339"/>
      <c r="P823" s="339"/>
      <c r="Q823" s="339"/>
    </row>
    <row r="824" spans="1:17" ht="13.5" customHeight="1">
      <c r="A824" s="481"/>
      <c r="B824" s="481"/>
      <c r="C824" s="481"/>
      <c r="D824" s="481"/>
      <c r="E824" s="481"/>
      <c r="F824" s="339"/>
      <c r="G824" s="340" t="str">
        <f>IF(ISNUMBER(E824),E824/'Bulk DivVar Analysis'!$C$60,"")</f>
        <v/>
      </c>
      <c r="H824" s="338" t="str">
        <f>IF(ISNUMBER(E824), IF(G824&gt;'Bulk DivVar Analysis'!$D$62,"Pass","Fail"),"")</f>
        <v/>
      </c>
      <c r="I824" s="338" t="str">
        <f t="shared" si="14"/>
        <v/>
      </c>
      <c r="J824" s="339"/>
      <c r="K824" s="339"/>
      <c r="L824" s="339"/>
      <c r="M824" s="339"/>
      <c r="N824" s="339"/>
      <c r="O824" s="339"/>
      <c r="P824" s="339"/>
      <c r="Q824" s="339"/>
    </row>
    <row r="825" spans="1:17" ht="13.5" customHeight="1">
      <c r="A825" s="481"/>
      <c r="B825" s="481"/>
      <c r="C825" s="481"/>
      <c r="D825" s="481"/>
      <c r="E825" s="481"/>
      <c r="F825" s="339"/>
      <c r="G825" s="340" t="str">
        <f>IF(ISNUMBER(E825),E825/'Bulk DivVar Analysis'!$C$60,"")</f>
        <v/>
      </c>
      <c r="H825" s="338" t="str">
        <f>IF(ISNUMBER(E825), IF(G825&gt;'Bulk DivVar Analysis'!$D$62,"Pass","Fail"),"")</f>
        <v/>
      </c>
      <c r="I825" s="338" t="str">
        <f t="shared" si="14"/>
        <v/>
      </c>
      <c r="J825" s="339"/>
      <c r="K825" s="339"/>
      <c r="L825" s="339"/>
      <c r="M825" s="339"/>
      <c r="N825" s="339"/>
      <c r="O825" s="339"/>
      <c r="P825" s="339"/>
      <c r="Q825" s="339"/>
    </row>
    <row r="826" spans="1:17" ht="13.5" customHeight="1">
      <c r="A826" s="481"/>
      <c r="B826" s="481"/>
      <c r="C826" s="481"/>
      <c r="D826" s="481"/>
      <c r="E826" s="481"/>
      <c r="F826" s="339"/>
      <c r="G826" s="340" t="str">
        <f>IF(ISNUMBER(E826),E826/'Bulk DivVar Analysis'!$C$60,"")</f>
        <v/>
      </c>
      <c r="H826" s="338" t="str">
        <f>IF(ISNUMBER(E826), IF(G826&gt;'Bulk DivVar Analysis'!$D$62,"Pass","Fail"),"")</f>
        <v/>
      </c>
      <c r="I826" s="338" t="str">
        <f t="shared" si="14"/>
        <v/>
      </c>
      <c r="J826" s="339"/>
      <c r="K826" s="339"/>
      <c r="L826" s="339"/>
      <c r="M826" s="339"/>
      <c r="N826" s="339"/>
      <c r="O826" s="339"/>
      <c r="P826" s="339"/>
      <c r="Q826" s="339"/>
    </row>
    <row r="827" spans="1:17" ht="13.5" customHeight="1">
      <c r="A827" s="481"/>
      <c r="B827" s="481"/>
      <c r="C827" s="481"/>
      <c r="D827" s="481"/>
      <c r="E827" s="481"/>
      <c r="F827" s="339"/>
      <c r="G827" s="340" t="str">
        <f>IF(ISNUMBER(E827),E827/'Bulk DivVar Analysis'!$C$60,"")</f>
        <v/>
      </c>
      <c r="H827" s="338" t="str">
        <f>IF(ISNUMBER(E827), IF(G827&gt;'Bulk DivVar Analysis'!$D$62,"Pass","Fail"),"")</f>
        <v/>
      </c>
      <c r="I827" s="338" t="str">
        <f t="shared" si="14"/>
        <v/>
      </c>
      <c r="J827" s="339"/>
      <c r="K827" s="339"/>
      <c r="L827" s="339"/>
      <c r="M827" s="339"/>
      <c r="N827" s="339"/>
      <c r="O827" s="339"/>
      <c r="P827" s="339"/>
      <c r="Q827" s="339"/>
    </row>
    <row r="828" spans="1:17" ht="13.5" customHeight="1">
      <c r="A828" s="481"/>
      <c r="B828" s="481"/>
      <c r="C828" s="481"/>
      <c r="D828" s="481"/>
      <c r="E828" s="481"/>
      <c r="F828" s="339"/>
      <c r="G828" s="340" t="str">
        <f>IF(ISNUMBER(E828),E828/'Bulk DivVar Analysis'!$C$60,"")</f>
        <v/>
      </c>
      <c r="H828" s="338" t="str">
        <f>IF(ISNUMBER(E828), IF(G828&gt;'Bulk DivVar Analysis'!$D$62,"Pass","Fail"),"")</f>
        <v/>
      </c>
      <c r="I828" s="338" t="str">
        <f t="shared" si="14"/>
        <v/>
      </c>
      <c r="J828" s="339"/>
      <c r="K828" s="339"/>
      <c r="L828" s="339"/>
      <c r="M828" s="339"/>
      <c r="N828" s="339"/>
      <c r="O828" s="339"/>
      <c r="P828" s="339"/>
      <c r="Q828" s="339"/>
    </row>
    <row r="829" spans="1:17" ht="13.5" customHeight="1">
      <c r="A829" s="481"/>
      <c r="B829" s="481"/>
      <c r="C829" s="481"/>
      <c r="D829" s="481"/>
      <c r="E829" s="481"/>
      <c r="F829" s="339"/>
      <c r="G829" s="340" t="str">
        <f>IF(ISNUMBER(E829),E829/'Bulk DivVar Analysis'!$C$60,"")</f>
        <v/>
      </c>
      <c r="H829" s="338" t="str">
        <f>IF(ISNUMBER(E829), IF(G829&gt;'Bulk DivVar Analysis'!$D$62,"Pass","Fail"),"")</f>
        <v/>
      </c>
      <c r="I829" s="338" t="str">
        <f t="shared" si="14"/>
        <v/>
      </c>
      <c r="J829" s="339"/>
      <c r="K829" s="339"/>
      <c r="L829" s="339"/>
      <c r="M829" s="339"/>
      <c r="N829" s="339"/>
      <c r="O829" s="339"/>
      <c r="P829" s="339"/>
      <c r="Q829" s="339"/>
    </row>
    <row r="830" spans="1:17" ht="13.5" customHeight="1">
      <c r="A830" s="481"/>
      <c r="B830" s="481"/>
      <c r="C830" s="481"/>
      <c r="D830" s="481"/>
      <c r="E830" s="481"/>
      <c r="F830" s="339"/>
      <c r="G830" s="340" t="str">
        <f>IF(ISNUMBER(E830),E830/'Bulk DivVar Analysis'!$C$60,"")</f>
        <v/>
      </c>
      <c r="H830" s="338" t="str">
        <f>IF(ISNUMBER(E830), IF(G830&gt;'Bulk DivVar Analysis'!$D$62,"Pass","Fail"),"")</f>
        <v/>
      </c>
      <c r="I830" s="338" t="str">
        <f t="shared" si="14"/>
        <v/>
      </c>
      <c r="J830" s="339"/>
      <c r="K830" s="339"/>
      <c r="L830" s="339"/>
      <c r="M830" s="339"/>
      <c r="N830" s="339"/>
      <c r="O830" s="339"/>
      <c r="P830" s="339"/>
      <c r="Q830" s="339"/>
    </row>
    <row r="831" spans="1:17" ht="13.5" customHeight="1">
      <c r="A831" s="481"/>
      <c r="B831" s="481"/>
      <c r="C831" s="481"/>
      <c r="D831" s="481"/>
      <c r="E831" s="481"/>
      <c r="F831" s="339"/>
      <c r="G831" s="340" t="str">
        <f>IF(ISNUMBER(E831),E831/'Bulk DivVar Analysis'!$C$60,"")</f>
        <v/>
      </c>
      <c r="H831" s="338" t="str">
        <f>IF(ISNUMBER(E831), IF(G831&gt;'Bulk DivVar Analysis'!$D$62,"Pass","Fail"),"")</f>
        <v/>
      </c>
      <c r="I831" s="338" t="str">
        <f t="shared" si="14"/>
        <v/>
      </c>
      <c r="J831" s="339"/>
      <c r="K831" s="339"/>
      <c r="L831" s="339"/>
      <c r="M831" s="339"/>
      <c r="N831" s="339"/>
      <c r="O831" s="339"/>
      <c r="P831" s="339"/>
      <c r="Q831" s="339"/>
    </row>
    <row r="832" spans="1:17" ht="13.5" customHeight="1">
      <c r="A832" s="481"/>
      <c r="B832" s="481"/>
      <c r="C832" s="481"/>
      <c r="D832" s="481"/>
      <c r="E832" s="481"/>
      <c r="F832" s="339"/>
      <c r="G832" s="340" t="str">
        <f>IF(ISNUMBER(E832),E832/'Bulk DivVar Analysis'!$C$60,"")</f>
        <v/>
      </c>
      <c r="H832" s="338" t="str">
        <f>IF(ISNUMBER(E832), IF(G832&gt;'Bulk DivVar Analysis'!$D$62,"Pass","Fail"),"")</f>
        <v/>
      </c>
      <c r="I832" s="338" t="str">
        <f t="shared" si="14"/>
        <v/>
      </c>
      <c r="J832" s="339"/>
      <c r="K832" s="339"/>
      <c r="L832" s="339"/>
      <c r="M832" s="339"/>
      <c r="N832" s="339"/>
      <c r="O832" s="339"/>
      <c r="P832" s="339"/>
      <c r="Q832" s="339"/>
    </row>
    <row r="833" spans="1:17" ht="13.5" customHeight="1">
      <c r="A833" s="481"/>
      <c r="B833" s="481"/>
      <c r="C833" s="481"/>
      <c r="D833" s="481"/>
      <c r="E833" s="481"/>
      <c r="F833" s="339"/>
      <c r="G833" s="340" t="str">
        <f>IF(ISNUMBER(E833),E833/'Bulk DivVar Analysis'!$C$60,"")</f>
        <v/>
      </c>
      <c r="H833" s="338" t="str">
        <f>IF(ISNUMBER(E833), IF(G833&gt;'Bulk DivVar Analysis'!$D$62,"Pass","Fail"),"")</f>
        <v/>
      </c>
      <c r="I833" s="338" t="str">
        <f t="shared" si="14"/>
        <v/>
      </c>
      <c r="J833" s="339"/>
      <c r="K833" s="339"/>
      <c r="L833" s="339"/>
      <c r="M833" s="339"/>
      <c r="N833" s="339"/>
      <c r="O833" s="339"/>
      <c r="P833" s="339"/>
      <c r="Q833" s="339"/>
    </row>
    <row r="834" spans="1:17" ht="13.5" customHeight="1">
      <c r="A834" s="481"/>
      <c r="B834" s="481"/>
      <c r="C834" s="481"/>
      <c r="D834" s="481"/>
      <c r="E834" s="481"/>
      <c r="F834" s="339"/>
      <c r="G834" s="340" t="str">
        <f>IF(ISNUMBER(E834),E834/'Bulk DivVar Analysis'!$C$60,"")</f>
        <v/>
      </c>
      <c r="H834" s="338" t="str">
        <f>IF(ISNUMBER(E834), IF(G834&gt;'Bulk DivVar Analysis'!$D$62,"Pass","Fail"),"")</f>
        <v/>
      </c>
      <c r="I834" s="338" t="str">
        <f t="shared" si="14"/>
        <v/>
      </c>
      <c r="J834" s="339"/>
      <c r="K834" s="339"/>
      <c r="L834" s="339"/>
      <c r="M834" s="339"/>
      <c r="N834" s="339"/>
      <c r="O834" s="339"/>
      <c r="P834" s="339"/>
      <c r="Q834" s="339"/>
    </row>
    <row r="835" spans="1:17" ht="13.5" customHeight="1">
      <c r="A835" s="481"/>
      <c r="B835" s="481"/>
      <c r="C835" s="481"/>
      <c r="D835" s="481"/>
      <c r="E835" s="481"/>
      <c r="F835" s="339"/>
      <c r="G835" s="340" t="str">
        <f>IF(ISNUMBER(E835),E835/'Bulk DivVar Analysis'!$C$60,"")</f>
        <v/>
      </c>
      <c r="H835" s="338" t="str">
        <f>IF(ISNUMBER(E835), IF(G835&gt;'Bulk DivVar Analysis'!$D$62,"Pass","Fail"),"")</f>
        <v/>
      </c>
      <c r="I835" s="338" t="str">
        <f t="shared" ref="I835:I898" si="15">_xlfn.TEXTJOIN("_",TRUE,B835,C835)</f>
        <v/>
      </c>
      <c r="J835" s="339"/>
      <c r="K835" s="339"/>
      <c r="L835" s="339"/>
      <c r="M835" s="339"/>
      <c r="N835" s="339"/>
      <c r="O835" s="339"/>
      <c r="P835" s="339"/>
      <c r="Q835" s="339"/>
    </row>
    <row r="836" spans="1:17" ht="13.5" customHeight="1">
      <c r="A836" s="481"/>
      <c r="B836" s="481"/>
      <c r="C836" s="481"/>
      <c r="D836" s="481"/>
      <c r="E836" s="481"/>
      <c r="F836" s="339"/>
      <c r="G836" s="340" t="str">
        <f>IF(ISNUMBER(E836),E836/'Bulk DivVar Analysis'!$C$60,"")</f>
        <v/>
      </c>
      <c r="H836" s="338" t="str">
        <f>IF(ISNUMBER(E836), IF(G836&gt;'Bulk DivVar Analysis'!$D$62,"Pass","Fail"),"")</f>
        <v/>
      </c>
      <c r="I836" s="338" t="str">
        <f t="shared" si="15"/>
        <v/>
      </c>
      <c r="J836" s="339"/>
      <c r="K836" s="339"/>
      <c r="L836" s="339"/>
      <c r="M836" s="339"/>
      <c r="N836" s="339"/>
      <c r="O836" s="339"/>
      <c r="P836" s="339"/>
      <c r="Q836" s="339"/>
    </row>
    <row r="837" spans="1:17" ht="13.5" customHeight="1">
      <c r="A837" s="481"/>
      <c r="B837" s="481"/>
      <c r="C837" s="481"/>
      <c r="D837" s="481"/>
      <c r="E837" s="481"/>
      <c r="F837" s="339"/>
      <c r="G837" s="340" t="str">
        <f>IF(ISNUMBER(E837),E837/'Bulk DivVar Analysis'!$C$60,"")</f>
        <v/>
      </c>
      <c r="H837" s="338" t="str">
        <f>IF(ISNUMBER(E837), IF(G837&gt;'Bulk DivVar Analysis'!$D$62,"Pass","Fail"),"")</f>
        <v/>
      </c>
      <c r="I837" s="338" t="str">
        <f t="shared" si="15"/>
        <v/>
      </c>
      <c r="J837" s="339"/>
      <c r="K837" s="339"/>
      <c r="L837" s="339"/>
      <c r="M837" s="339"/>
      <c r="N837" s="339"/>
      <c r="O837" s="339"/>
      <c r="P837" s="339"/>
      <c r="Q837" s="339"/>
    </row>
    <row r="838" spans="1:17" ht="13.5" customHeight="1">
      <c r="A838" s="481"/>
      <c r="B838" s="481"/>
      <c r="C838" s="481"/>
      <c r="D838" s="481"/>
      <c r="E838" s="481"/>
      <c r="F838" s="339"/>
      <c r="G838" s="340" t="str">
        <f>IF(ISNUMBER(E838),E838/'Bulk DivVar Analysis'!$C$60,"")</f>
        <v/>
      </c>
      <c r="H838" s="338" t="str">
        <f>IF(ISNUMBER(E838), IF(G838&gt;'Bulk DivVar Analysis'!$D$62,"Pass","Fail"),"")</f>
        <v/>
      </c>
      <c r="I838" s="338" t="str">
        <f t="shared" si="15"/>
        <v/>
      </c>
      <c r="J838" s="339"/>
      <c r="K838" s="339"/>
      <c r="L838" s="339"/>
      <c r="M838" s="339"/>
      <c r="N838" s="339"/>
      <c r="O838" s="339"/>
      <c r="P838" s="339"/>
      <c r="Q838" s="339"/>
    </row>
    <row r="839" spans="1:17" ht="13.5" customHeight="1">
      <c r="A839" s="481"/>
      <c r="B839" s="481"/>
      <c r="C839" s="481"/>
      <c r="D839" s="481"/>
      <c r="E839" s="481"/>
      <c r="F839" s="339"/>
      <c r="G839" s="340" t="str">
        <f>IF(ISNUMBER(E839),E839/'Bulk DivVar Analysis'!$C$60,"")</f>
        <v/>
      </c>
      <c r="H839" s="338" t="str">
        <f>IF(ISNUMBER(E839), IF(G839&gt;'Bulk DivVar Analysis'!$D$62,"Pass","Fail"),"")</f>
        <v/>
      </c>
      <c r="I839" s="338" t="str">
        <f t="shared" si="15"/>
        <v/>
      </c>
      <c r="J839" s="339"/>
      <c r="K839" s="339"/>
      <c r="L839" s="339"/>
      <c r="M839" s="339"/>
      <c r="N839" s="339"/>
      <c r="O839" s="339"/>
      <c r="P839" s="339"/>
      <c r="Q839" s="339"/>
    </row>
    <row r="840" spans="1:17" ht="13.5" customHeight="1">
      <c r="A840" s="481"/>
      <c r="B840" s="481"/>
      <c r="C840" s="481"/>
      <c r="D840" s="481"/>
      <c r="E840" s="481"/>
      <c r="F840" s="339"/>
      <c r="G840" s="340" t="str">
        <f>IF(ISNUMBER(E840),E840/'Bulk DivVar Analysis'!$C$60,"")</f>
        <v/>
      </c>
      <c r="H840" s="338" t="str">
        <f>IF(ISNUMBER(E840), IF(G840&gt;'Bulk DivVar Analysis'!$D$62,"Pass","Fail"),"")</f>
        <v/>
      </c>
      <c r="I840" s="338" t="str">
        <f t="shared" si="15"/>
        <v/>
      </c>
      <c r="J840" s="339"/>
      <c r="K840" s="339"/>
      <c r="L840" s="339"/>
      <c r="M840" s="339"/>
      <c r="N840" s="339"/>
      <c r="O840" s="339"/>
      <c r="P840" s="339"/>
      <c r="Q840" s="339"/>
    </row>
    <row r="841" spans="1:17" ht="13.5" customHeight="1">
      <c r="A841" s="481"/>
      <c r="B841" s="481"/>
      <c r="C841" s="481"/>
      <c r="D841" s="481"/>
      <c r="E841" s="481"/>
      <c r="F841" s="339"/>
      <c r="G841" s="340" t="str">
        <f>IF(ISNUMBER(E841),E841/'Bulk DivVar Analysis'!$C$60,"")</f>
        <v/>
      </c>
      <c r="H841" s="338" t="str">
        <f>IF(ISNUMBER(E841), IF(G841&gt;'Bulk DivVar Analysis'!$D$62,"Pass","Fail"),"")</f>
        <v/>
      </c>
      <c r="I841" s="338" t="str">
        <f t="shared" si="15"/>
        <v/>
      </c>
      <c r="J841" s="339"/>
      <c r="K841" s="339"/>
      <c r="L841" s="339"/>
      <c r="M841" s="339"/>
      <c r="N841" s="339"/>
      <c r="O841" s="339"/>
      <c r="P841" s="339"/>
      <c r="Q841" s="339"/>
    </row>
    <row r="842" spans="1:17" ht="13.5" customHeight="1">
      <c r="A842" s="481"/>
      <c r="B842" s="481"/>
      <c r="C842" s="481"/>
      <c r="D842" s="481"/>
      <c r="E842" s="481"/>
      <c r="F842" s="339"/>
      <c r="G842" s="340" t="str">
        <f>IF(ISNUMBER(E842),E842/'Bulk DivVar Analysis'!$C$60,"")</f>
        <v/>
      </c>
      <c r="H842" s="338" t="str">
        <f>IF(ISNUMBER(E842), IF(G842&gt;'Bulk DivVar Analysis'!$D$62,"Pass","Fail"),"")</f>
        <v/>
      </c>
      <c r="I842" s="338" t="str">
        <f t="shared" si="15"/>
        <v/>
      </c>
      <c r="J842" s="339"/>
      <c r="K842" s="339"/>
      <c r="L842" s="339"/>
      <c r="M842" s="339"/>
      <c r="N842" s="339"/>
      <c r="O842" s="339"/>
      <c r="P842" s="339"/>
      <c r="Q842" s="339"/>
    </row>
    <row r="843" spans="1:17" ht="13.5" customHeight="1">
      <c r="A843" s="481"/>
      <c r="B843" s="481"/>
      <c r="C843" s="481"/>
      <c r="D843" s="481"/>
      <c r="E843" s="481"/>
      <c r="F843" s="339"/>
      <c r="G843" s="340" t="str">
        <f>IF(ISNUMBER(E843),E843/'Bulk DivVar Analysis'!$C$60,"")</f>
        <v/>
      </c>
      <c r="H843" s="338" t="str">
        <f>IF(ISNUMBER(E843), IF(G843&gt;'Bulk DivVar Analysis'!$D$62,"Pass","Fail"),"")</f>
        <v/>
      </c>
      <c r="I843" s="338" t="str">
        <f t="shared" si="15"/>
        <v/>
      </c>
      <c r="J843" s="339"/>
      <c r="K843" s="339"/>
      <c r="L843" s="339"/>
      <c r="M843" s="339"/>
      <c r="N843" s="339"/>
      <c r="O843" s="339"/>
      <c r="P843" s="339"/>
      <c r="Q843" s="339"/>
    </row>
    <row r="844" spans="1:17" ht="13.5" customHeight="1">
      <c r="A844" s="481"/>
      <c r="B844" s="481"/>
      <c r="C844" s="481"/>
      <c r="D844" s="481"/>
      <c r="E844" s="481"/>
      <c r="F844" s="339"/>
      <c r="G844" s="340" t="str">
        <f>IF(ISNUMBER(E844),E844/'Bulk DivVar Analysis'!$C$60,"")</f>
        <v/>
      </c>
      <c r="H844" s="338" t="str">
        <f>IF(ISNUMBER(E844), IF(G844&gt;'Bulk DivVar Analysis'!$D$62,"Pass","Fail"),"")</f>
        <v/>
      </c>
      <c r="I844" s="338" t="str">
        <f t="shared" si="15"/>
        <v/>
      </c>
      <c r="J844" s="339"/>
      <c r="K844" s="339"/>
      <c r="L844" s="339"/>
      <c r="M844" s="339"/>
      <c r="N844" s="339"/>
      <c r="O844" s="339"/>
      <c r="P844" s="339"/>
      <c r="Q844" s="339"/>
    </row>
    <row r="845" spans="1:17" ht="13.5" customHeight="1">
      <c r="A845" s="481"/>
      <c r="B845" s="481"/>
      <c r="C845" s="481"/>
      <c r="D845" s="481"/>
      <c r="E845" s="481"/>
      <c r="F845" s="339"/>
      <c r="G845" s="340" t="str">
        <f>IF(ISNUMBER(E845),E845/'Bulk DivVar Analysis'!$C$60,"")</f>
        <v/>
      </c>
      <c r="H845" s="338" t="str">
        <f>IF(ISNUMBER(E845), IF(G845&gt;'Bulk DivVar Analysis'!$D$62,"Pass","Fail"),"")</f>
        <v/>
      </c>
      <c r="I845" s="338" t="str">
        <f t="shared" si="15"/>
        <v/>
      </c>
      <c r="J845" s="339"/>
      <c r="K845" s="339"/>
      <c r="L845" s="339"/>
      <c r="M845" s="339"/>
      <c r="N845" s="339"/>
      <c r="O845" s="339"/>
      <c r="P845" s="339"/>
      <c r="Q845" s="339"/>
    </row>
    <row r="846" spans="1:17" ht="13.5" customHeight="1">
      <c r="A846" s="481"/>
      <c r="B846" s="481"/>
      <c r="C846" s="481"/>
      <c r="D846" s="481"/>
      <c r="E846" s="481"/>
      <c r="F846" s="339"/>
      <c r="G846" s="340" t="str">
        <f>IF(ISNUMBER(E846),E846/'Bulk DivVar Analysis'!$C$60,"")</f>
        <v/>
      </c>
      <c r="H846" s="338" t="str">
        <f>IF(ISNUMBER(E846), IF(G846&gt;'Bulk DivVar Analysis'!$D$62,"Pass","Fail"),"")</f>
        <v/>
      </c>
      <c r="I846" s="338" t="str">
        <f t="shared" si="15"/>
        <v/>
      </c>
      <c r="J846" s="339"/>
      <c r="K846" s="339"/>
      <c r="L846" s="339"/>
      <c r="M846" s="339"/>
      <c r="N846" s="339"/>
      <c r="O846" s="339"/>
      <c r="P846" s="339"/>
      <c r="Q846" s="339"/>
    </row>
    <row r="847" spans="1:17" ht="13.5" customHeight="1">
      <c r="A847" s="481"/>
      <c r="B847" s="481"/>
      <c r="C847" s="481"/>
      <c r="D847" s="481"/>
      <c r="E847" s="481"/>
      <c r="F847" s="339"/>
      <c r="G847" s="340" t="str">
        <f>IF(ISNUMBER(E847),E847/'Bulk DivVar Analysis'!$C$60,"")</f>
        <v/>
      </c>
      <c r="H847" s="338" t="str">
        <f>IF(ISNUMBER(E847), IF(G847&gt;'Bulk DivVar Analysis'!$D$62,"Pass","Fail"),"")</f>
        <v/>
      </c>
      <c r="I847" s="338" t="str">
        <f t="shared" si="15"/>
        <v/>
      </c>
      <c r="J847" s="339"/>
      <c r="K847" s="339"/>
      <c r="L847" s="339"/>
      <c r="M847" s="339"/>
      <c r="N847" s="339"/>
      <c r="O847" s="339"/>
      <c r="P847" s="339"/>
      <c r="Q847" s="339"/>
    </row>
    <row r="848" spans="1:17" ht="13.5" customHeight="1">
      <c r="A848" s="481"/>
      <c r="B848" s="481"/>
      <c r="C848" s="481"/>
      <c r="D848" s="481"/>
      <c r="E848" s="481"/>
      <c r="F848" s="339"/>
      <c r="G848" s="340" t="str">
        <f>IF(ISNUMBER(E848),E848/'Bulk DivVar Analysis'!$C$60,"")</f>
        <v/>
      </c>
      <c r="H848" s="338" t="str">
        <f>IF(ISNUMBER(E848), IF(G848&gt;'Bulk DivVar Analysis'!$D$62,"Pass","Fail"),"")</f>
        <v/>
      </c>
      <c r="I848" s="338" t="str">
        <f t="shared" si="15"/>
        <v/>
      </c>
      <c r="J848" s="339"/>
      <c r="K848" s="339"/>
      <c r="L848" s="339"/>
      <c r="M848" s="339"/>
      <c r="N848" s="339"/>
      <c r="O848" s="339"/>
      <c r="P848" s="339"/>
      <c r="Q848" s="339"/>
    </row>
    <row r="849" spans="1:17" ht="13.5" customHeight="1">
      <c r="A849" s="481"/>
      <c r="B849" s="481"/>
      <c r="C849" s="481"/>
      <c r="D849" s="481"/>
      <c r="E849" s="481"/>
      <c r="F849" s="339"/>
      <c r="G849" s="340" t="str">
        <f>IF(ISNUMBER(E849),E849/'Bulk DivVar Analysis'!$C$60,"")</f>
        <v/>
      </c>
      <c r="H849" s="338" t="str">
        <f>IF(ISNUMBER(E849), IF(G849&gt;'Bulk DivVar Analysis'!$D$62,"Pass","Fail"),"")</f>
        <v/>
      </c>
      <c r="I849" s="338" t="str">
        <f t="shared" si="15"/>
        <v/>
      </c>
      <c r="J849" s="339"/>
      <c r="K849" s="339"/>
      <c r="L849" s="339"/>
      <c r="M849" s="339"/>
      <c r="N849" s="339"/>
      <c r="O849" s="339"/>
      <c r="P849" s="339"/>
      <c r="Q849" s="339"/>
    </row>
    <row r="850" spans="1:17" ht="13.5" customHeight="1">
      <c r="A850" s="481"/>
      <c r="B850" s="481"/>
      <c r="C850" s="481"/>
      <c r="D850" s="481"/>
      <c r="E850" s="481"/>
      <c r="F850" s="339"/>
      <c r="G850" s="340" t="str">
        <f>IF(ISNUMBER(E850),E850/'Bulk DivVar Analysis'!$C$60,"")</f>
        <v/>
      </c>
      <c r="H850" s="338" t="str">
        <f>IF(ISNUMBER(E850), IF(G850&gt;'Bulk DivVar Analysis'!$D$62,"Pass","Fail"),"")</f>
        <v/>
      </c>
      <c r="I850" s="338" t="str">
        <f t="shared" si="15"/>
        <v/>
      </c>
      <c r="J850" s="339"/>
      <c r="K850" s="339"/>
      <c r="L850" s="339"/>
      <c r="M850" s="339"/>
      <c r="N850" s="339"/>
      <c r="O850" s="339"/>
      <c r="P850" s="339"/>
      <c r="Q850" s="339"/>
    </row>
    <row r="851" spans="1:17" ht="13.5" customHeight="1">
      <c r="A851" s="481"/>
      <c r="B851" s="481"/>
      <c r="C851" s="481"/>
      <c r="D851" s="481"/>
      <c r="E851" s="481"/>
      <c r="F851" s="339"/>
      <c r="G851" s="340" t="str">
        <f>IF(ISNUMBER(E851),E851/'Bulk DivVar Analysis'!$C$60,"")</f>
        <v/>
      </c>
      <c r="H851" s="338" t="str">
        <f>IF(ISNUMBER(E851), IF(G851&gt;'Bulk DivVar Analysis'!$D$62,"Pass","Fail"),"")</f>
        <v/>
      </c>
      <c r="I851" s="338" t="str">
        <f t="shared" si="15"/>
        <v/>
      </c>
      <c r="J851" s="339"/>
      <c r="K851" s="339"/>
      <c r="L851" s="339"/>
      <c r="M851" s="339"/>
      <c r="N851" s="339"/>
      <c r="O851" s="339"/>
      <c r="P851" s="339"/>
      <c r="Q851" s="339"/>
    </row>
    <row r="852" spans="1:17" ht="13.5" customHeight="1">
      <c r="A852" s="481"/>
      <c r="B852" s="481"/>
      <c r="C852" s="481"/>
      <c r="D852" s="481"/>
      <c r="E852" s="481"/>
      <c r="F852" s="339"/>
      <c r="G852" s="340" t="str">
        <f>IF(ISNUMBER(E852),E852/'Bulk DivVar Analysis'!$C$60,"")</f>
        <v/>
      </c>
      <c r="H852" s="338" t="str">
        <f>IF(ISNUMBER(E852), IF(G852&gt;'Bulk DivVar Analysis'!$D$62,"Pass","Fail"),"")</f>
        <v/>
      </c>
      <c r="I852" s="338" t="str">
        <f t="shared" si="15"/>
        <v/>
      </c>
      <c r="J852" s="339"/>
      <c r="K852" s="339"/>
      <c r="L852" s="339"/>
      <c r="M852" s="339"/>
      <c r="N852" s="339"/>
      <c r="O852" s="339"/>
      <c r="P852" s="339"/>
      <c r="Q852" s="339"/>
    </row>
    <row r="853" spans="1:17" ht="13.5" customHeight="1">
      <c r="A853" s="481"/>
      <c r="B853" s="481"/>
      <c r="C853" s="481"/>
      <c r="D853" s="481"/>
      <c r="E853" s="481"/>
      <c r="F853" s="339"/>
      <c r="G853" s="340" t="str">
        <f>IF(ISNUMBER(E853),E853/'Bulk DivVar Analysis'!$C$60,"")</f>
        <v/>
      </c>
      <c r="H853" s="338" t="str">
        <f>IF(ISNUMBER(E853), IF(G853&gt;'Bulk DivVar Analysis'!$D$62,"Pass","Fail"),"")</f>
        <v/>
      </c>
      <c r="I853" s="338" t="str">
        <f t="shared" si="15"/>
        <v/>
      </c>
      <c r="J853" s="339"/>
      <c r="K853" s="339"/>
      <c r="L853" s="339"/>
      <c r="M853" s="339"/>
      <c r="N853" s="339"/>
      <c r="O853" s="339"/>
      <c r="P853" s="339"/>
      <c r="Q853" s="339"/>
    </row>
    <row r="854" spans="1:17" ht="13.5" customHeight="1">
      <c r="A854" s="481"/>
      <c r="B854" s="481"/>
      <c r="C854" s="481"/>
      <c r="D854" s="481"/>
      <c r="E854" s="481"/>
      <c r="F854" s="339"/>
      <c r="G854" s="340" t="str">
        <f>IF(ISNUMBER(E854),E854/'Bulk DivVar Analysis'!$C$60,"")</f>
        <v/>
      </c>
      <c r="H854" s="338" t="str">
        <f>IF(ISNUMBER(E854), IF(G854&gt;'Bulk DivVar Analysis'!$D$62,"Pass","Fail"),"")</f>
        <v/>
      </c>
      <c r="I854" s="338" t="str">
        <f t="shared" si="15"/>
        <v/>
      </c>
      <c r="J854" s="339"/>
      <c r="K854" s="339"/>
      <c r="L854" s="339"/>
      <c r="M854" s="339"/>
      <c r="N854" s="339"/>
      <c r="O854" s="339"/>
      <c r="P854" s="339"/>
      <c r="Q854" s="339"/>
    </row>
    <row r="855" spans="1:17" ht="13.5" customHeight="1">
      <c r="A855" s="481"/>
      <c r="B855" s="481"/>
      <c r="C855" s="481"/>
      <c r="D855" s="481"/>
      <c r="E855" s="481"/>
      <c r="F855" s="339"/>
      <c r="G855" s="340" t="str">
        <f>IF(ISNUMBER(E855),E855/'Bulk DivVar Analysis'!$C$60,"")</f>
        <v/>
      </c>
      <c r="H855" s="338" t="str">
        <f>IF(ISNUMBER(E855), IF(G855&gt;'Bulk DivVar Analysis'!$D$62,"Pass","Fail"),"")</f>
        <v/>
      </c>
      <c r="I855" s="338" t="str">
        <f t="shared" si="15"/>
        <v/>
      </c>
      <c r="J855" s="339"/>
      <c r="K855" s="339"/>
      <c r="L855" s="339"/>
      <c r="M855" s="339"/>
      <c r="N855" s="339"/>
      <c r="O855" s="339"/>
      <c r="P855" s="339"/>
      <c r="Q855" s="339"/>
    </row>
    <row r="856" spans="1:17" ht="13.5" customHeight="1">
      <c r="A856" s="481"/>
      <c r="B856" s="481"/>
      <c r="C856" s="481"/>
      <c r="D856" s="481"/>
      <c r="E856" s="481"/>
      <c r="F856" s="339"/>
      <c r="G856" s="340" t="str">
        <f>IF(ISNUMBER(E856),E856/'Bulk DivVar Analysis'!$C$60,"")</f>
        <v/>
      </c>
      <c r="H856" s="338" t="str">
        <f>IF(ISNUMBER(E856), IF(G856&gt;'Bulk DivVar Analysis'!$D$62,"Pass","Fail"),"")</f>
        <v/>
      </c>
      <c r="I856" s="338" t="str">
        <f t="shared" si="15"/>
        <v/>
      </c>
      <c r="J856" s="339"/>
      <c r="K856" s="339"/>
      <c r="L856" s="339"/>
      <c r="M856" s="339"/>
      <c r="N856" s="339"/>
      <c r="O856" s="339"/>
      <c r="P856" s="339"/>
      <c r="Q856" s="339"/>
    </row>
    <row r="857" spans="1:17" ht="13.5" customHeight="1">
      <c r="A857" s="481"/>
      <c r="B857" s="481"/>
      <c r="C857" s="481"/>
      <c r="D857" s="481"/>
      <c r="E857" s="481"/>
      <c r="F857" s="339"/>
      <c r="G857" s="340" t="str">
        <f>IF(ISNUMBER(E857),E857/'Bulk DivVar Analysis'!$C$60,"")</f>
        <v/>
      </c>
      <c r="H857" s="338" t="str">
        <f>IF(ISNUMBER(E857), IF(G857&gt;'Bulk DivVar Analysis'!$D$62,"Pass","Fail"),"")</f>
        <v/>
      </c>
      <c r="I857" s="338" t="str">
        <f t="shared" si="15"/>
        <v/>
      </c>
      <c r="J857" s="339"/>
      <c r="K857" s="339"/>
      <c r="L857" s="339"/>
      <c r="M857" s="339"/>
      <c r="N857" s="339"/>
      <c r="O857" s="339"/>
      <c r="P857" s="339"/>
      <c r="Q857" s="339"/>
    </row>
    <row r="858" spans="1:17" ht="13.5" customHeight="1">
      <c r="A858" s="481"/>
      <c r="B858" s="481"/>
      <c r="C858" s="481"/>
      <c r="D858" s="481"/>
      <c r="E858" s="481"/>
      <c r="F858" s="339"/>
      <c r="G858" s="340" t="str">
        <f>IF(ISNUMBER(E858),E858/'Bulk DivVar Analysis'!$C$60,"")</f>
        <v/>
      </c>
      <c r="H858" s="338" t="str">
        <f>IF(ISNUMBER(E858), IF(G858&gt;'Bulk DivVar Analysis'!$D$62,"Pass","Fail"),"")</f>
        <v/>
      </c>
      <c r="I858" s="338" t="str">
        <f t="shared" si="15"/>
        <v/>
      </c>
      <c r="J858" s="339"/>
      <c r="K858" s="339"/>
      <c r="L858" s="339"/>
      <c r="M858" s="339"/>
      <c r="N858" s="339"/>
      <c r="O858" s="339"/>
      <c r="P858" s="339"/>
      <c r="Q858" s="339"/>
    </row>
    <row r="859" spans="1:17" ht="13.5" customHeight="1">
      <c r="A859" s="481"/>
      <c r="B859" s="481"/>
      <c r="C859" s="481"/>
      <c r="D859" s="481"/>
      <c r="E859" s="481"/>
      <c r="F859" s="339"/>
      <c r="G859" s="340" t="str">
        <f>IF(ISNUMBER(E859),E859/'Bulk DivVar Analysis'!$C$60,"")</f>
        <v/>
      </c>
      <c r="H859" s="338" t="str">
        <f>IF(ISNUMBER(E859), IF(G859&gt;'Bulk DivVar Analysis'!$D$62,"Pass","Fail"),"")</f>
        <v/>
      </c>
      <c r="I859" s="338" t="str">
        <f t="shared" si="15"/>
        <v/>
      </c>
      <c r="J859" s="339"/>
      <c r="K859" s="339"/>
      <c r="L859" s="339"/>
      <c r="M859" s="339"/>
      <c r="N859" s="339"/>
      <c r="O859" s="339"/>
      <c r="P859" s="339"/>
      <c r="Q859" s="339"/>
    </row>
    <row r="860" spans="1:17" ht="13.5" customHeight="1">
      <c r="A860" s="481"/>
      <c r="B860" s="481"/>
      <c r="C860" s="481"/>
      <c r="D860" s="481"/>
      <c r="E860" s="481"/>
      <c r="F860" s="339"/>
      <c r="G860" s="340" t="str">
        <f>IF(ISNUMBER(E860),E860/'Bulk DivVar Analysis'!$C$60,"")</f>
        <v/>
      </c>
      <c r="H860" s="338" t="str">
        <f>IF(ISNUMBER(E860), IF(G860&gt;'Bulk DivVar Analysis'!$D$62,"Pass","Fail"),"")</f>
        <v/>
      </c>
      <c r="I860" s="338" t="str">
        <f t="shared" si="15"/>
        <v/>
      </c>
      <c r="J860" s="339"/>
      <c r="K860" s="339"/>
      <c r="L860" s="339"/>
      <c r="M860" s="339"/>
      <c r="N860" s="339"/>
      <c r="O860" s="339"/>
      <c r="P860" s="339"/>
      <c r="Q860" s="339"/>
    </row>
    <row r="861" spans="1:17" ht="13.5" customHeight="1">
      <c r="A861" s="481"/>
      <c r="B861" s="481"/>
      <c r="C861" s="481"/>
      <c r="D861" s="481"/>
      <c r="E861" s="481"/>
      <c r="F861" s="339"/>
      <c r="G861" s="340" t="str">
        <f>IF(ISNUMBER(E861),E861/'Bulk DivVar Analysis'!$C$60,"")</f>
        <v/>
      </c>
      <c r="H861" s="338" t="str">
        <f>IF(ISNUMBER(E861), IF(G861&gt;'Bulk DivVar Analysis'!$D$62,"Pass","Fail"),"")</f>
        <v/>
      </c>
      <c r="I861" s="338" t="str">
        <f t="shared" si="15"/>
        <v/>
      </c>
      <c r="J861" s="339"/>
      <c r="K861" s="339"/>
      <c r="L861" s="339"/>
      <c r="M861" s="339"/>
      <c r="N861" s="339"/>
      <c r="O861" s="339"/>
      <c r="P861" s="339"/>
      <c r="Q861" s="339"/>
    </row>
    <row r="862" spans="1:17" ht="13.5" customHeight="1">
      <c r="A862" s="481"/>
      <c r="B862" s="481"/>
      <c r="C862" s="481"/>
      <c r="D862" s="481"/>
      <c r="E862" s="481"/>
      <c r="F862" s="339"/>
      <c r="G862" s="340" t="str">
        <f>IF(ISNUMBER(E862),E862/'Bulk DivVar Analysis'!$C$60,"")</f>
        <v/>
      </c>
      <c r="H862" s="338" t="str">
        <f>IF(ISNUMBER(E862), IF(G862&gt;'Bulk DivVar Analysis'!$D$62,"Pass","Fail"),"")</f>
        <v/>
      </c>
      <c r="I862" s="338" t="str">
        <f t="shared" si="15"/>
        <v/>
      </c>
      <c r="J862" s="339"/>
      <c r="K862" s="339"/>
      <c r="L862" s="339"/>
      <c r="M862" s="339"/>
      <c r="N862" s="339"/>
      <c r="O862" s="339"/>
      <c r="P862" s="339"/>
      <c r="Q862" s="339"/>
    </row>
    <row r="863" spans="1:17" ht="13.5" customHeight="1">
      <c r="A863" s="481"/>
      <c r="B863" s="481"/>
      <c r="C863" s="481"/>
      <c r="D863" s="481"/>
      <c r="E863" s="481"/>
      <c r="F863" s="339"/>
      <c r="G863" s="340" t="str">
        <f>IF(ISNUMBER(E863),E863/'Bulk DivVar Analysis'!$C$60,"")</f>
        <v/>
      </c>
      <c r="H863" s="338" t="str">
        <f>IF(ISNUMBER(E863), IF(G863&gt;'Bulk DivVar Analysis'!$D$62,"Pass","Fail"),"")</f>
        <v/>
      </c>
      <c r="I863" s="338" t="str">
        <f t="shared" si="15"/>
        <v/>
      </c>
      <c r="J863" s="339"/>
      <c r="K863" s="339"/>
      <c r="L863" s="339"/>
      <c r="M863" s="339"/>
      <c r="N863" s="339"/>
      <c r="O863" s="339"/>
      <c r="P863" s="339"/>
      <c r="Q863" s="339"/>
    </row>
    <row r="864" spans="1:17" ht="13.5" customHeight="1">
      <c r="A864" s="481"/>
      <c r="B864" s="481"/>
      <c r="C864" s="481"/>
      <c r="D864" s="481"/>
      <c r="E864" s="481"/>
      <c r="F864" s="339"/>
      <c r="G864" s="340" t="str">
        <f>IF(ISNUMBER(E864),E864/'Bulk DivVar Analysis'!$C$60,"")</f>
        <v/>
      </c>
      <c r="H864" s="338" t="str">
        <f>IF(ISNUMBER(E864), IF(G864&gt;'Bulk DivVar Analysis'!$D$62,"Pass","Fail"),"")</f>
        <v/>
      </c>
      <c r="I864" s="338" t="str">
        <f t="shared" si="15"/>
        <v/>
      </c>
      <c r="J864" s="339"/>
      <c r="K864" s="339"/>
      <c r="L864" s="339"/>
      <c r="M864" s="339"/>
      <c r="N864" s="339"/>
      <c r="O864" s="339"/>
      <c r="P864" s="339"/>
      <c r="Q864" s="339"/>
    </row>
    <row r="865" spans="1:17" ht="13.5" customHeight="1">
      <c r="A865" s="481"/>
      <c r="B865" s="481"/>
      <c r="C865" s="481"/>
      <c r="D865" s="481"/>
      <c r="E865" s="481"/>
      <c r="F865" s="339"/>
      <c r="G865" s="340" t="str">
        <f>IF(ISNUMBER(E865),E865/'Bulk DivVar Analysis'!$C$60,"")</f>
        <v/>
      </c>
      <c r="H865" s="338" t="str">
        <f>IF(ISNUMBER(E865), IF(G865&gt;'Bulk DivVar Analysis'!$D$62,"Pass","Fail"),"")</f>
        <v/>
      </c>
      <c r="I865" s="338" t="str">
        <f t="shared" si="15"/>
        <v/>
      </c>
      <c r="J865" s="339"/>
      <c r="K865" s="339"/>
      <c r="L865" s="339"/>
      <c r="M865" s="339"/>
      <c r="N865" s="339"/>
      <c r="O865" s="339"/>
      <c r="P865" s="339"/>
      <c r="Q865" s="339"/>
    </row>
    <row r="866" spans="1:17" ht="13.5" customHeight="1">
      <c r="A866" s="481"/>
      <c r="B866" s="481"/>
      <c r="C866" s="481"/>
      <c r="D866" s="481"/>
      <c r="E866" s="481"/>
      <c r="F866" s="339"/>
      <c r="G866" s="340" t="str">
        <f>IF(ISNUMBER(E866),E866/'Bulk DivVar Analysis'!$C$60,"")</f>
        <v/>
      </c>
      <c r="H866" s="338" t="str">
        <f>IF(ISNUMBER(E866), IF(G866&gt;'Bulk DivVar Analysis'!$D$62,"Pass","Fail"),"")</f>
        <v/>
      </c>
      <c r="I866" s="338" t="str">
        <f t="shared" si="15"/>
        <v/>
      </c>
      <c r="J866" s="339"/>
      <c r="K866" s="339"/>
      <c r="L866" s="339"/>
      <c r="M866" s="339"/>
      <c r="N866" s="339"/>
      <c r="O866" s="339"/>
      <c r="P866" s="339"/>
      <c r="Q866" s="339"/>
    </row>
    <row r="867" spans="1:17" ht="13.5" customHeight="1">
      <c r="A867" s="481"/>
      <c r="B867" s="481"/>
      <c r="C867" s="481"/>
      <c r="D867" s="481"/>
      <c r="E867" s="481"/>
      <c r="F867" s="339"/>
      <c r="G867" s="340" t="str">
        <f>IF(ISNUMBER(E867),E867/'Bulk DivVar Analysis'!$C$60,"")</f>
        <v/>
      </c>
      <c r="H867" s="338" t="str">
        <f>IF(ISNUMBER(E867), IF(G867&gt;'Bulk DivVar Analysis'!$D$62,"Pass","Fail"),"")</f>
        <v/>
      </c>
      <c r="I867" s="338" t="str">
        <f t="shared" si="15"/>
        <v/>
      </c>
      <c r="J867" s="339"/>
      <c r="K867" s="339"/>
      <c r="L867" s="339"/>
      <c r="M867" s="339"/>
      <c r="N867" s="339"/>
      <c r="O867" s="339"/>
      <c r="P867" s="339"/>
      <c r="Q867" s="339"/>
    </row>
    <row r="868" spans="1:17" ht="13.5" customHeight="1">
      <c r="A868" s="481"/>
      <c r="B868" s="481"/>
      <c r="C868" s="481"/>
      <c r="D868" s="481"/>
      <c r="E868" s="481"/>
      <c r="F868" s="339"/>
      <c r="G868" s="340" t="str">
        <f>IF(ISNUMBER(E868),E868/'Bulk DivVar Analysis'!$C$60,"")</f>
        <v/>
      </c>
      <c r="H868" s="338" t="str">
        <f>IF(ISNUMBER(E868), IF(G868&gt;'Bulk DivVar Analysis'!$D$62,"Pass","Fail"),"")</f>
        <v/>
      </c>
      <c r="I868" s="338" t="str">
        <f t="shared" si="15"/>
        <v/>
      </c>
      <c r="J868" s="339"/>
      <c r="K868" s="339"/>
      <c r="L868" s="339"/>
      <c r="M868" s="339"/>
      <c r="N868" s="339"/>
      <c r="O868" s="339"/>
      <c r="P868" s="339"/>
      <c r="Q868" s="339"/>
    </row>
    <row r="869" spans="1:17" ht="13.5" customHeight="1">
      <c r="A869" s="481"/>
      <c r="B869" s="481"/>
      <c r="C869" s="481"/>
      <c r="D869" s="481"/>
      <c r="E869" s="481"/>
      <c r="F869" s="339"/>
      <c r="G869" s="340" t="str">
        <f>IF(ISNUMBER(E869),E869/'Bulk DivVar Analysis'!$C$60,"")</f>
        <v/>
      </c>
      <c r="H869" s="338" t="str">
        <f>IF(ISNUMBER(E869), IF(G869&gt;'Bulk DivVar Analysis'!$D$62,"Pass","Fail"),"")</f>
        <v/>
      </c>
      <c r="I869" s="338" t="str">
        <f t="shared" si="15"/>
        <v/>
      </c>
      <c r="J869" s="339"/>
      <c r="K869" s="339"/>
      <c r="L869" s="339"/>
      <c r="M869" s="339"/>
      <c r="N869" s="339"/>
      <c r="O869" s="339"/>
      <c r="P869" s="339"/>
      <c r="Q869" s="339"/>
    </row>
    <row r="870" spans="1:17" ht="13.5" customHeight="1">
      <c r="A870" s="481"/>
      <c r="B870" s="481"/>
      <c r="C870" s="481"/>
      <c r="D870" s="481"/>
      <c r="E870" s="481"/>
      <c r="F870" s="339"/>
      <c r="G870" s="340" t="str">
        <f>IF(ISNUMBER(E870),E870/'Bulk DivVar Analysis'!$C$60,"")</f>
        <v/>
      </c>
      <c r="H870" s="338" t="str">
        <f>IF(ISNUMBER(E870), IF(G870&gt;'Bulk DivVar Analysis'!$D$62,"Pass","Fail"),"")</f>
        <v/>
      </c>
      <c r="I870" s="338" t="str">
        <f t="shared" si="15"/>
        <v/>
      </c>
      <c r="J870" s="339"/>
      <c r="K870" s="339"/>
      <c r="L870" s="339"/>
      <c r="M870" s="339"/>
      <c r="N870" s="339"/>
      <c r="O870" s="339"/>
      <c r="P870" s="339"/>
      <c r="Q870" s="339"/>
    </row>
    <row r="871" spans="1:17" ht="13.5" customHeight="1">
      <c r="A871" s="481"/>
      <c r="B871" s="481"/>
      <c r="C871" s="481"/>
      <c r="D871" s="481"/>
      <c r="E871" s="481"/>
      <c r="F871" s="339"/>
      <c r="G871" s="340" t="str">
        <f>IF(ISNUMBER(E871),E871/'Bulk DivVar Analysis'!$C$60,"")</f>
        <v/>
      </c>
      <c r="H871" s="338" t="str">
        <f>IF(ISNUMBER(E871), IF(G871&gt;'Bulk DivVar Analysis'!$D$62,"Pass","Fail"),"")</f>
        <v/>
      </c>
      <c r="I871" s="338" t="str">
        <f t="shared" si="15"/>
        <v/>
      </c>
      <c r="J871" s="339"/>
      <c r="K871" s="339"/>
      <c r="L871" s="339"/>
      <c r="M871" s="339"/>
      <c r="N871" s="339"/>
      <c r="O871" s="339"/>
      <c r="P871" s="339"/>
      <c r="Q871" s="339"/>
    </row>
    <row r="872" spans="1:17" ht="13.5" customHeight="1">
      <c r="A872" s="481"/>
      <c r="B872" s="481"/>
      <c r="C872" s="481"/>
      <c r="D872" s="481"/>
      <c r="E872" s="481"/>
      <c r="F872" s="339"/>
      <c r="G872" s="340" t="str">
        <f>IF(ISNUMBER(E872),E872/'Bulk DivVar Analysis'!$C$60,"")</f>
        <v/>
      </c>
      <c r="H872" s="338" t="str">
        <f>IF(ISNUMBER(E872), IF(G872&gt;'Bulk DivVar Analysis'!$D$62,"Pass","Fail"),"")</f>
        <v/>
      </c>
      <c r="I872" s="338" t="str">
        <f t="shared" si="15"/>
        <v/>
      </c>
      <c r="J872" s="339"/>
      <c r="K872" s="339"/>
      <c r="L872" s="339"/>
      <c r="M872" s="339"/>
      <c r="N872" s="339"/>
      <c r="O872" s="339"/>
      <c r="P872" s="339"/>
      <c r="Q872" s="339"/>
    </row>
    <row r="873" spans="1:17" ht="13.5" customHeight="1">
      <c r="A873" s="481"/>
      <c r="B873" s="481"/>
      <c r="C873" s="481"/>
      <c r="D873" s="481"/>
      <c r="E873" s="481"/>
      <c r="F873" s="339"/>
      <c r="G873" s="340" t="str">
        <f>IF(ISNUMBER(E873),E873/'Bulk DivVar Analysis'!$C$60,"")</f>
        <v/>
      </c>
      <c r="H873" s="338" t="str">
        <f>IF(ISNUMBER(E873), IF(G873&gt;'Bulk DivVar Analysis'!$D$62,"Pass","Fail"),"")</f>
        <v/>
      </c>
      <c r="I873" s="338" t="str">
        <f t="shared" si="15"/>
        <v/>
      </c>
      <c r="J873" s="339"/>
      <c r="K873" s="339"/>
      <c r="L873" s="339"/>
      <c r="M873" s="339"/>
      <c r="N873" s="339"/>
      <c r="O873" s="339"/>
      <c r="P873" s="339"/>
      <c r="Q873" s="339"/>
    </row>
    <row r="874" spans="1:17" ht="13.5" customHeight="1">
      <c r="A874" s="481"/>
      <c r="B874" s="481"/>
      <c r="C874" s="481"/>
      <c r="D874" s="481"/>
      <c r="E874" s="481"/>
      <c r="F874" s="339"/>
      <c r="G874" s="340" t="str">
        <f>IF(ISNUMBER(E874),E874/'Bulk DivVar Analysis'!$C$60,"")</f>
        <v/>
      </c>
      <c r="H874" s="338" t="str">
        <f>IF(ISNUMBER(E874), IF(G874&gt;'Bulk DivVar Analysis'!$D$62,"Pass","Fail"),"")</f>
        <v/>
      </c>
      <c r="I874" s="338" t="str">
        <f t="shared" si="15"/>
        <v/>
      </c>
      <c r="J874" s="339"/>
      <c r="K874" s="339"/>
      <c r="L874" s="339"/>
      <c r="M874" s="339"/>
      <c r="N874" s="339"/>
      <c r="O874" s="339"/>
      <c r="P874" s="339"/>
      <c r="Q874" s="339"/>
    </row>
    <row r="875" spans="1:17" ht="13.5" customHeight="1">
      <c r="A875" s="481"/>
      <c r="B875" s="481"/>
      <c r="C875" s="481"/>
      <c r="D875" s="481"/>
      <c r="E875" s="481"/>
      <c r="F875" s="339"/>
      <c r="G875" s="340" t="str">
        <f>IF(ISNUMBER(E875),E875/'Bulk DivVar Analysis'!$C$60,"")</f>
        <v/>
      </c>
      <c r="H875" s="338" t="str">
        <f>IF(ISNUMBER(E875), IF(G875&gt;'Bulk DivVar Analysis'!$D$62,"Pass","Fail"),"")</f>
        <v/>
      </c>
      <c r="I875" s="338" t="str">
        <f t="shared" si="15"/>
        <v/>
      </c>
      <c r="J875" s="339"/>
      <c r="K875" s="339"/>
      <c r="L875" s="339"/>
      <c r="M875" s="339"/>
      <c r="N875" s="339"/>
      <c r="O875" s="339"/>
      <c r="P875" s="339"/>
      <c r="Q875" s="339"/>
    </row>
    <row r="876" spans="1:17" ht="13.5" customHeight="1">
      <c r="A876" s="481"/>
      <c r="B876" s="481"/>
      <c r="C876" s="481"/>
      <c r="D876" s="481"/>
      <c r="E876" s="481"/>
      <c r="F876" s="339"/>
      <c r="G876" s="340" t="str">
        <f>IF(ISNUMBER(E876),E876/'Bulk DivVar Analysis'!$C$60,"")</f>
        <v/>
      </c>
      <c r="H876" s="338" t="str">
        <f>IF(ISNUMBER(E876), IF(G876&gt;'Bulk DivVar Analysis'!$D$62,"Pass","Fail"),"")</f>
        <v/>
      </c>
      <c r="I876" s="338" t="str">
        <f t="shared" si="15"/>
        <v/>
      </c>
      <c r="J876" s="339"/>
      <c r="K876" s="339"/>
      <c r="L876" s="339"/>
      <c r="M876" s="339"/>
      <c r="N876" s="339"/>
      <c r="O876" s="339"/>
      <c r="P876" s="339"/>
      <c r="Q876" s="339"/>
    </row>
    <row r="877" spans="1:17" ht="13.5" customHeight="1">
      <c r="A877" s="481"/>
      <c r="B877" s="481"/>
      <c r="C877" s="481"/>
      <c r="D877" s="481"/>
      <c r="E877" s="481"/>
      <c r="F877" s="339"/>
      <c r="G877" s="340" t="str">
        <f>IF(ISNUMBER(E877),E877/'Bulk DivVar Analysis'!$C$60,"")</f>
        <v/>
      </c>
      <c r="H877" s="338" t="str">
        <f>IF(ISNUMBER(E877), IF(G877&gt;'Bulk DivVar Analysis'!$D$62,"Pass","Fail"),"")</f>
        <v/>
      </c>
      <c r="I877" s="338" t="str">
        <f t="shared" si="15"/>
        <v/>
      </c>
      <c r="J877" s="339"/>
      <c r="K877" s="339"/>
      <c r="L877" s="339"/>
      <c r="M877" s="339"/>
      <c r="N877" s="339"/>
      <c r="O877" s="339"/>
      <c r="P877" s="339"/>
      <c r="Q877" s="339"/>
    </row>
    <row r="878" spans="1:17" ht="13.5" customHeight="1">
      <c r="A878" s="481"/>
      <c r="B878" s="481"/>
      <c r="C878" s="481"/>
      <c r="D878" s="481"/>
      <c r="E878" s="481"/>
      <c r="F878" s="339"/>
      <c r="G878" s="340" t="str">
        <f>IF(ISNUMBER(E878),E878/'Bulk DivVar Analysis'!$C$60,"")</f>
        <v/>
      </c>
      <c r="H878" s="338" t="str">
        <f>IF(ISNUMBER(E878), IF(G878&gt;'Bulk DivVar Analysis'!$D$62,"Pass","Fail"),"")</f>
        <v/>
      </c>
      <c r="I878" s="338" t="str">
        <f t="shared" si="15"/>
        <v/>
      </c>
      <c r="J878" s="339"/>
      <c r="K878" s="339"/>
      <c r="L878" s="339"/>
      <c r="M878" s="339"/>
      <c r="N878" s="339"/>
      <c r="O878" s="339"/>
      <c r="P878" s="339"/>
      <c r="Q878" s="339"/>
    </row>
    <row r="879" spans="1:17" ht="13.5" customHeight="1">
      <c r="A879" s="481"/>
      <c r="B879" s="481"/>
      <c r="C879" s="481"/>
      <c r="D879" s="481"/>
      <c r="E879" s="481"/>
      <c r="F879" s="339"/>
      <c r="G879" s="340" t="str">
        <f>IF(ISNUMBER(E879),E879/'Bulk DivVar Analysis'!$C$60,"")</f>
        <v/>
      </c>
      <c r="H879" s="338" t="str">
        <f>IF(ISNUMBER(E879), IF(G879&gt;'Bulk DivVar Analysis'!$D$62,"Pass","Fail"),"")</f>
        <v/>
      </c>
      <c r="I879" s="338" t="str">
        <f t="shared" si="15"/>
        <v/>
      </c>
      <c r="J879" s="339"/>
      <c r="K879" s="339"/>
      <c r="L879" s="339"/>
      <c r="M879" s="339"/>
      <c r="N879" s="339"/>
      <c r="O879" s="339"/>
      <c r="P879" s="339"/>
      <c r="Q879" s="339"/>
    </row>
    <row r="880" spans="1:17" ht="13.5" customHeight="1">
      <c r="A880" s="481"/>
      <c r="B880" s="481"/>
      <c r="C880" s="481"/>
      <c r="D880" s="481"/>
      <c r="E880" s="481"/>
      <c r="F880" s="339"/>
      <c r="G880" s="340" t="str">
        <f>IF(ISNUMBER(E880),E880/'Bulk DivVar Analysis'!$C$60,"")</f>
        <v/>
      </c>
      <c r="H880" s="338" t="str">
        <f>IF(ISNUMBER(E880), IF(G880&gt;'Bulk DivVar Analysis'!$D$62,"Pass","Fail"),"")</f>
        <v/>
      </c>
      <c r="I880" s="338" t="str">
        <f t="shared" si="15"/>
        <v/>
      </c>
      <c r="J880" s="339"/>
      <c r="K880" s="339"/>
      <c r="L880" s="339"/>
      <c r="M880" s="339"/>
      <c r="N880" s="339"/>
      <c r="O880" s="339"/>
      <c r="P880" s="339"/>
      <c r="Q880" s="339"/>
    </row>
    <row r="881" spans="1:17" ht="13.5" customHeight="1">
      <c r="A881" s="481"/>
      <c r="B881" s="481"/>
      <c r="C881" s="481"/>
      <c r="D881" s="481"/>
      <c r="E881" s="481"/>
      <c r="F881" s="339"/>
      <c r="G881" s="340" t="str">
        <f>IF(ISNUMBER(E881),E881/'Bulk DivVar Analysis'!$C$60,"")</f>
        <v/>
      </c>
      <c r="H881" s="338" t="str">
        <f>IF(ISNUMBER(E881), IF(G881&gt;'Bulk DivVar Analysis'!$D$62,"Pass","Fail"),"")</f>
        <v/>
      </c>
      <c r="I881" s="338" t="str">
        <f t="shared" si="15"/>
        <v/>
      </c>
      <c r="J881" s="339"/>
      <c r="K881" s="339"/>
      <c r="L881" s="339"/>
      <c r="M881" s="339"/>
      <c r="N881" s="339"/>
      <c r="O881" s="339"/>
      <c r="P881" s="339"/>
      <c r="Q881" s="339"/>
    </row>
    <row r="882" spans="1:17" ht="13.5" customHeight="1">
      <c r="A882" s="481"/>
      <c r="B882" s="481"/>
      <c r="C882" s="481"/>
      <c r="D882" s="481"/>
      <c r="E882" s="481"/>
      <c r="F882" s="339"/>
      <c r="G882" s="340" t="str">
        <f>IF(ISNUMBER(E882),E882/'Bulk DivVar Analysis'!$C$60,"")</f>
        <v/>
      </c>
      <c r="H882" s="338" t="str">
        <f>IF(ISNUMBER(E882), IF(G882&gt;'Bulk DivVar Analysis'!$D$62,"Pass","Fail"),"")</f>
        <v/>
      </c>
      <c r="I882" s="338" t="str">
        <f t="shared" si="15"/>
        <v/>
      </c>
      <c r="J882" s="339"/>
      <c r="K882" s="339"/>
      <c r="L882" s="339"/>
      <c r="M882" s="339"/>
      <c r="N882" s="339"/>
      <c r="O882" s="339"/>
      <c r="P882" s="339"/>
      <c r="Q882" s="339"/>
    </row>
    <row r="883" spans="1:17" ht="13.5" customHeight="1">
      <c r="A883" s="481"/>
      <c r="B883" s="481"/>
      <c r="C883" s="481"/>
      <c r="D883" s="481"/>
      <c r="E883" s="481"/>
      <c r="F883" s="339"/>
      <c r="G883" s="340" t="str">
        <f>IF(ISNUMBER(E883),E883/'Bulk DivVar Analysis'!$C$60,"")</f>
        <v/>
      </c>
      <c r="H883" s="338" t="str">
        <f>IF(ISNUMBER(E883), IF(G883&gt;'Bulk DivVar Analysis'!$D$62,"Pass","Fail"),"")</f>
        <v/>
      </c>
      <c r="I883" s="338" t="str">
        <f t="shared" si="15"/>
        <v/>
      </c>
      <c r="J883" s="339"/>
      <c r="K883" s="339"/>
      <c r="L883" s="339"/>
      <c r="M883" s="339"/>
      <c r="N883" s="339"/>
      <c r="O883" s="339"/>
      <c r="P883" s="339"/>
      <c r="Q883" s="339"/>
    </row>
    <row r="884" spans="1:17" ht="13.5" customHeight="1">
      <c r="A884" s="481"/>
      <c r="B884" s="481"/>
      <c r="C884" s="481"/>
      <c r="D884" s="481"/>
      <c r="E884" s="481"/>
      <c r="F884" s="339"/>
      <c r="G884" s="340" t="str">
        <f>IF(ISNUMBER(E884),E884/'Bulk DivVar Analysis'!$C$60,"")</f>
        <v/>
      </c>
      <c r="H884" s="338" t="str">
        <f>IF(ISNUMBER(E884), IF(G884&gt;'Bulk DivVar Analysis'!$D$62,"Pass","Fail"),"")</f>
        <v/>
      </c>
      <c r="I884" s="338" t="str">
        <f t="shared" si="15"/>
        <v/>
      </c>
      <c r="J884" s="339"/>
      <c r="K884" s="339"/>
      <c r="L884" s="339"/>
      <c r="M884" s="339"/>
      <c r="N884" s="339"/>
      <c r="O884" s="339"/>
      <c r="P884" s="339"/>
      <c r="Q884" s="339"/>
    </row>
    <row r="885" spans="1:17" ht="13.5" customHeight="1">
      <c r="A885" s="481"/>
      <c r="B885" s="481"/>
      <c r="C885" s="481"/>
      <c r="D885" s="481"/>
      <c r="E885" s="481"/>
      <c r="F885" s="339"/>
      <c r="G885" s="340" t="str">
        <f>IF(ISNUMBER(E885),E885/'Bulk DivVar Analysis'!$C$60,"")</f>
        <v/>
      </c>
      <c r="H885" s="338" t="str">
        <f>IF(ISNUMBER(E885), IF(G885&gt;'Bulk DivVar Analysis'!$D$62,"Pass","Fail"),"")</f>
        <v/>
      </c>
      <c r="I885" s="338" t="str">
        <f t="shared" si="15"/>
        <v/>
      </c>
      <c r="J885" s="339"/>
      <c r="K885" s="339"/>
      <c r="L885" s="339"/>
      <c r="M885" s="339"/>
      <c r="N885" s="339"/>
      <c r="O885" s="339"/>
      <c r="P885" s="339"/>
      <c r="Q885" s="339"/>
    </row>
    <row r="886" spans="1:17" ht="13.5" customHeight="1">
      <c r="A886" s="481"/>
      <c r="B886" s="481"/>
      <c r="C886" s="481"/>
      <c r="D886" s="481"/>
      <c r="E886" s="481"/>
      <c r="F886" s="339"/>
      <c r="G886" s="340" t="str">
        <f>IF(ISNUMBER(E886),E886/'Bulk DivVar Analysis'!$C$60,"")</f>
        <v/>
      </c>
      <c r="H886" s="338" t="str">
        <f>IF(ISNUMBER(E886), IF(G886&gt;'Bulk DivVar Analysis'!$D$62,"Pass","Fail"),"")</f>
        <v/>
      </c>
      <c r="I886" s="338" t="str">
        <f t="shared" si="15"/>
        <v/>
      </c>
      <c r="J886" s="339"/>
      <c r="K886" s="339"/>
      <c r="L886" s="339"/>
      <c r="M886" s="339"/>
      <c r="N886" s="339"/>
      <c r="O886" s="339"/>
      <c r="P886" s="339"/>
      <c r="Q886" s="339"/>
    </row>
    <row r="887" spans="1:17" ht="13.5" customHeight="1">
      <c r="A887" s="481"/>
      <c r="B887" s="481"/>
      <c r="C887" s="481"/>
      <c r="D887" s="481"/>
      <c r="E887" s="481"/>
      <c r="F887" s="339"/>
      <c r="G887" s="340" t="str">
        <f>IF(ISNUMBER(E887),E887/'Bulk DivVar Analysis'!$C$60,"")</f>
        <v/>
      </c>
      <c r="H887" s="338" t="str">
        <f>IF(ISNUMBER(E887), IF(G887&gt;'Bulk DivVar Analysis'!$D$62,"Pass","Fail"),"")</f>
        <v/>
      </c>
      <c r="I887" s="338" t="str">
        <f t="shared" si="15"/>
        <v/>
      </c>
      <c r="J887" s="339"/>
      <c r="K887" s="339"/>
      <c r="L887" s="339"/>
      <c r="M887" s="339"/>
      <c r="N887" s="339"/>
      <c r="O887" s="339"/>
      <c r="P887" s="339"/>
      <c r="Q887" s="339"/>
    </row>
    <row r="888" spans="1:17" ht="13.5" customHeight="1">
      <c r="A888" s="481"/>
      <c r="B888" s="481"/>
      <c r="C888" s="481"/>
      <c r="D888" s="481"/>
      <c r="E888" s="481"/>
      <c r="F888" s="339"/>
      <c r="G888" s="340" t="str">
        <f>IF(ISNUMBER(E888),E888/'Bulk DivVar Analysis'!$C$60,"")</f>
        <v/>
      </c>
      <c r="H888" s="338" t="str">
        <f>IF(ISNUMBER(E888), IF(G888&gt;'Bulk DivVar Analysis'!$D$62,"Pass","Fail"),"")</f>
        <v/>
      </c>
      <c r="I888" s="338" t="str">
        <f t="shared" si="15"/>
        <v/>
      </c>
      <c r="J888" s="339"/>
      <c r="K888" s="339"/>
      <c r="L888" s="339"/>
      <c r="M888" s="339"/>
      <c r="N888" s="339"/>
      <c r="O888" s="339"/>
      <c r="P888" s="339"/>
      <c r="Q888" s="339"/>
    </row>
    <row r="889" spans="1:17" ht="13.5" customHeight="1">
      <c r="A889" s="481"/>
      <c r="B889" s="481"/>
      <c r="C889" s="481"/>
      <c r="D889" s="481"/>
      <c r="E889" s="481"/>
      <c r="F889" s="339"/>
      <c r="G889" s="340" t="str">
        <f>IF(ISNUMBER(E889),E889/'Bulk DivVar Analysis'!$C$60,"")</f>
        <v/>
      </c>
      <c r="H889" s="338" t="str">
        <f>IF(ISNUMBER(E889), IF(G889&gt;'Bulk DivVar Analysis'!$D$62,"Pass","Fail"),"")</f>
        <v/>
      </c>
      <c r="I889" s="338" t="str">
        <f t="shared" si="15"/>
        <v/>
      </c>
      <c r="J889" s="339"/>
      <c r="K889" s="339"/>
      <c r="L889" s="339"/>
      <c r="M889" s="339"/>
      <c r="N889" s="339"/>
      <c r="O889" s="339"/>
      <c r="P889" s="339"/>
      <c r="Q889" s="339"/>
    </row>
    <row r="890" spans="1:17" ht="13.5" customHeight="1">
      <c r="A890" s="481"/>
      <c r="B890" s="481"/>
      <c r="C890" s="481"/>
      <c r="D890" s="481"/>
      <c r="E890" s="481"/>
      <c r="F890" s="339"/>
      <c r="G890" s="340" t="str">
        <f>IF(ISNUMBER(E890),E890/'Bulk DivVar Analysis'!$C$60,"")</f>
        <v/>
      </c>
      <c r="H890" s="338" t="str">
        <f>IF(ISNUMBER(E890), IF(G890&gt;'Bulk DivVar Analysis'!$D$62,"Pass","Fail"),"")</f>
        <v/>
      </c>
      <c r="I890" s="338" t="str">
        <f t="shared" si="15"/>
        <v/>
      </c>
      <c r="J890" s="339"/>
      <c r="K890" s="339"/>
      <c r="L890" s="339"/>
      <c r="M890" s="339"/>
      <c r="N890" s="339"/>
      <c r="O890" s="339"/>
      <c r="P890" s="339"/>
      <c r="Q890" s="339"/>
    </row>
    <row r="891" spans="1:17" ht="13.5" customHeight="1">
      <c r="A891" s="481"/>
      <c r="B891" s="481"/>
      <c r="C891" s="481"/>
      <c r="D891" s="481"/>
      <c r="E891" s="481"/>
      <c r="F891" s="339"/>
      <c r="G891" s="340" t="str">
        <f>IF(ISNUMBER(E891),E891/'Bulk DivVar Analysis'!$C$60,"")</f>
        <v/>
      </c>
      <c r="H891" s="338" t="str">
        <f>IF(ISNUMBER(E891), IF(G891&gt;'Bulk DivVar Analysis'!$D$62,"Pass","Fail"),"")</f>
        <v/>
      </c>
      <c r="I891" s="338" t="str">
        <f t="shared" si="15"/>
        <v/>
      </c>
      <c r="J891" s="339"/>
      <c r="K891" s="339"/>
      <c r="L891" s="339"/>
      <c r="M891" s="339"/>
      <c r="N891" s="339"/>
      <c r="O891" s="339"/>
      <c r="P891" s="339"/>
      <c r="Q891" s="339"/>
    </row>
    <row r="892" spans="1:17" ht="13.5" customHeight="1">
      <c r="A892" s="481"/>
      <c r="B892" s="481"/>
      <c r="C892" s="481"/>
      <c r="D892" s="481"/>
      <c r="E892" s="481"/>
      <c r="F892" s="339"/>
      <c r="G892" s="340" t="str">
        <f>IF(ISNUMBER(E892),E892/'Bulk DivVar Analysis'!$C$60,"")</f>
        <v/>
      </c>
      <c r="H892" s="338" t="str">
        <f>IF(ISNUMBER(E892), IF(G892&gt;'Bulk DivVar Analysis'!$D$62,"Pass","Fail"),"")</f>
        <v/>
      </c>
      <c r="I892" s="338" t="str">
        <f t="shared" si="15"/>
        <v/>
      </c>
      <c r="J892" s="339"/>
      <c r="K892" s="339"/>
      <c r="L892" s="339"/>
      <c r="M892" s="339"/>
      <c r="N892" s="339"/>
      <c r="O892" s="339"/>
      <c r="P892" s="339"/>
      <c r="Q892" s="339"/>
    </row>
    <row r="893" spans="1:17" ht="13.5" customHeight="1">
      <c r="A893" s="481"/>
      <c r="B893" s="481"/>
      <c r="C893" s="481"/>
      <c r="D893" s="481"/>
      <c r="E893" s="481"/>
      <c r="F893" s="339"/>
      <c r="G893" s="340" t="str">
        <f>IF(ISNUMBER(E893),E893/'Bulk DivVar Analysis'!$C$60,"")</f>
        <v/>
      </c>
      <c r="H893" s="338" t="str">
        <f>IF(ISNUMBER(E893), IF(G893&gt;'Bulk DivVar Analysis'!$D$62,"Pass","Fail"),"")</f>
        <v/>
      </c>
      <c r="I893" s="338" t="str">
        <f t="shared" si="15"/>
        <v/>
      </c>
      <c r="J893" s="339"/>
      <c r="K893" s="339"/>
      <c r="L893" s="339"/>
      <c r="M893" s="339"/>
      <c r="N893" s="339"/>
      <c r="O893" s="339"/>
      <c r="P893" s="339"/>
      <c r="Q893" s="339"/>
    </row>
    <row r="894" spans="1:17" ht="13.5" customHeight="1">
      <c r="A894" s="481"/>
      <c r="B894" s="481"/>
      <c r="C894" s="481"/>
      <c r="D894" s="481"/>
      <c r="E894" s="481"/>
      <c r="F894" s="339"/>
      <c r="G894" s="340" t="str">
        <f>IF(ISNUMBER(E894),E894/'Bulk DivVar Analysis'!$C$60,"")</f>
        <v/>
      </c>
      <c r="H894" s="338" t="str">
        <f>IF(ISNUMBER(E894), IF(G894&gt;'Bulk DivVar Analysis'!$D$62,"Pass","Fail"),"")</f>
        <v/>
      </c>
      <c r="I894" s="338" t="str">
        <f t="shared" si="15"/>
        <v/>
      </c>
      <c r="J894" s="339"/>
      <c r="K894" s="339"/>
      <c r="L894" s="339"/>
      <c r="M894" s="339"/>
      <c r="N894" s="339"/>
      <c r="O894" s="339"/>
      <c r="P894" s="339"/>
      <c r="Q894" s="339"/>
    </row>
    <row r="895" spans="1:17" ht="13.5" customHeight="1">
      <c r="A895" s="481"/>
      <c r="B895" s="481"/>
      <c r="C895" s="481"/>
      <c r="D895" s="481"/>
      <c r="E895" s="481"/>
      <c r="F895" s="339"/>
      <c r="G895" s="340" t="str">
        <f>IF(ISNUMBER(E895),E895/'Bulk DivVar Analysis'!$C$60,"")</f>
        <v/>
      </c>
      <c r="H895" s="338" t="str">
        <f>IF(ISNUMBER(E895), IF(G895&gt;'Bulk DivVar Analysis'!$D$62,"Pass","Fail"),"")</f>
        <v/>
      </c>
      <c r="I895" s="338" t="str">
        <f t="shared" si="15"/>
        <v/>
      </c>
      <c r="J895" s="339"/>
      <c r="K895" s="339"/>
      <c r="L895" s="339"/>
      <c r="M895" s="339"/>
      <c r="N895" s="339"/>
      <c r="O895" s="339"/>
      <c r="P895" s="339"/>
      <c r="Q895" s="339"/>
    </row>
    <row r="896" spans="1:17" ht="13.5" customHeight="1">
      <c r="A896" s="481"/>
      <c r="B896" s="481"/>
      <c r="C896" s="481"/>
      <c r="D896" s="481"/>
      <c r="E896" s="481"/>
      <c r="F896" s="339"/>
      <c r="G896" s="340" t="str">
        <f>IF(ISNUMBER(E896),E896/'Bulk DivVar Analysis'!$C$60,"")</f>
        <v/>
      </c>
      <c r="H896" s="338" t="str">
        <f>IF(ISNUMBER(E896), IF(G896&gt;'Bulk DivVar Analysis'!$D$62,"Pass","Fail"),"")</f>
        <v/>
      </c>
      <c r="I896" s="338" t="str">
        <f t="shared" si="15"/>
        <v/>
      </c>
      <c r="J896" s="339"/>
      <c r="K896" s="339"/>
      <c r="L896" s="339"/>
      <c r="M896" s="339"/>
      <c r="N896" s="339"/>
      <c r="O896" s="339"/>
      <c r="P896" s="339"/>
      <c r="Q896" s="339"/>
    </row>
    <row r="897" spans="1:17" ht="13.5" customHeight="1">
      <c r="A897" s="481"/>
      <c r="B897" s="481"/>
      <c r="C897" s="481"/>
      <c r="D897" s="481"/>
      <c r="E897" s="481"/>
      <c r="F897" s="339"/>
      <c r="G897" s="340" t="str">
        <f>IF(ISNUMBER(E897),E897/'Bulk DivVar Analysis'!$C$60,"")</f>
        <v/>
      </c>
      <c r="H897" s="338" t="str">
        <f>IF(ISNUMBER(E897), IF(G897&gt;'Bulk DivVar Analysis'!$D$62,"Pass","Fail"),"")</f>
        <v/>
      </c>
      <c r="I897" s="338" t="str">
        <f t="shared" si="15"/>
        <v/>
      </c>
      <c r="J897" s="339"/>
      <c r="K897" s="339"/>
      <c r="L897" s="339"/>
      <c r="M897" s="339"/>
      <c r="N897" s="339"/>
      <c r="O897" s="339"/>
      <c r="P897" s="339"/>
      <c r="Q897" s="339"/>
    </row>
    <row r="898" spans="1:17" ht="13.5" customHeight="1">
      <c r="A898" s="481"/>
      <c r="B898" s="481"/>
      <c r="C898" s="481"/>
      <c r="D898" s="481"/>
      <c r="E898" s="481"/>
      <c r="F898" s="339"/>
      <c r="G898" s="340" t="str">
        <f>IF(ISNUMBER(E898),E898/'Bulk DivVar Analysis'!$C$60,"")</f>
        <v/>
      </c>
      <c r="H898" s="338" t="str">
        <f>IF(ISNUMBER(E898), IF(G898&gt;'Bulk DivVar Analysis'!$D$62,"Pass","Fail"),"")</f>
        <v/>
      </c>
      <c r="I898" s="338" t="str">
        <f t="shared" si="15"/>
        <v/>
      </c>
      <c r="J898" s="339"/>
      <c r="K898" s="339"/>
      <c r="L898" s="339"/>
      <c r="M898" s="339"/>
      <c r="N898" s="339"/>
      <c r="O898" s="339"/>
      <c r="P898" s="339"/>
      <c r="Q898" s="339"/>
    </row>
    <row r="899" spans="1:17" ht="13.5" customHeight="1">
      <c r="A899" s="481"/>
      <c r="B899" s="481"/>
      <c r="C899" s="481"/>
      <c r="D899" s="481"/>
      <c r="E899" s="481"/>
      <c r="F899" s="339"/>
      <c r="G899" s="340" t="str">
        <f>IF(ISNUMBER(E899),E899/'Bulk DivVar Analysis'!$C$60,"")</f>
        <v/>
      </c>
      <c r="H899" s="338" t="str">
        <f>IF(ISNUMBER(E899), IF(G899&gt;'Bulk DivVar Analysis'!$D$62,"Pass","Fail"),"")</f>
        <v/>
      </c>
      <c r="I899" s="338" t="str">
        <f t="shared" ref="I899:I962" si="16">_xlfn.TEXTJOIN("_",TRUE,B899,C899)</f>
        <v/>
      </c>
      <c r="J899" s="339"/>
      <c r="K899" s="339"/>
      <c r="L899" s="339"/>
      <c r="M899" s="339"/>
      <c r="N899" s="339"/>
      <c r="O899" s="339"/>
      <c r="P899" s="339"/>
      <c r="Q899" s="339"/>
    </row>
    <row r="900" spans="1:17" ht="13.5" customHeight="1">
      <c r="A900" s="481"/>
      <c r="B900" s="481"/>
      <c r="C900" s="481"/>
      <c r="D900" s="481"/>
      <c r="E900" s="481"/>
      <c r="F900" s="339"/>
      <c r="G900" s="340" t="str">
        <f>IF(ISNUMBER(E900),E900/'Bulk DivVar Analysis'!$C$60,"")</f>
        <v/>
      </c>
      <c r="H900" s="338" t="str">
        <f>IF(ISNUMBER(E900), IF(G900&gt;'Bulk DivVar Analysis'!$D$62,"Pass","Fail"),"")</f>
        <v/>
      </c>
      <c r="I900" s="338" t="str">
        <f t="shared" si="16"/>
        <v/>
      </c>
      <c r="J900" s="339"/>
      <c r="K900" s="339"/>
      <c r="L900" s="339"/>
      <c r="M900" s="339"/>
      <c r="N900" s="339"/>
      <c r="O900" s="339"/>
      <c r="P900" s="339"/>
      <c r="Q900" s="339"/>
    </row>
    <row r="901" spans="1:17" ht="13.5" customHeight="1">
      <c r="A901" s="481"/>
      <c r="B901" s="481"/>
      <c r="C901" s="481"/>
      <c r="D901" s="481"/>
      <c r="E901" s="481"/>
      <c r="F901" s="339"/>
      <c r="G901" s="340" t="str">
        <f>IF(ISNUMBER(E901),E901/'Bulk DivVar Analysis'!$C$60,"")</f>
        <v/>
      </c>
      <c r="H901" s="338" t="str">
        <f>IF(ISNUMBER(E901), IF(G901&gt;'Bulk DivVar Analysis'!$D$62,"Pass","Fail"),"")</f>
        <v/>
      </c>
      <c r="I901" s="338" t="str">
        <f t="shared" si="16"/>
        <v/>
      </c>
      <c r="J901" s="339"/>
      <c r="K901" s="339"/>
      <c r="L901" s="339"/>
      <c r="M901" s="339"/>
      <c r="N901" s="339"/>
      <c r="O901" s="339"/>
      <c r="P901" s="339"/>
      <c r="Q901" s="339"/>
    </row>
    <row r="902" spans="1:17" ht="13.5" customHeight="1">
      <c r="A902" s="481"/>
      <c r="B902" s="481"/>
      <c r="C902" s="481"/>
      <c r="D902" s="481"/>
      <c r="E902" s="481"/>
      <c r="F902" s="339"/>
      <c r="G902" s="340" t="str">
        <f>IF(ISNUMBER(E902),E902/'Bulk DivVar Analysis'!$C$60,"")</f>
        <v/>
      </c>
      <c r="H902" s="338" t="str">
        <f>IF(ISNUMBER(E902), IF(G902&gt;'Bulk DivVar Analysis'!$D$62,"Pass","Fail"),"")</f>
        <v/>
      </c>
      <c r="I902" s="338" t="str">
        <f t="shared" si="16"/>
        <v/>
      </c>
      <c r="J902" s="339"/>
      <c r="K902" s="339"/>
      <c r="L902" s="339"/>
      <c r="M902" s="339"/>
      <c r="N902" s="339"/>
      <c r="O902" s="339"/>
      <c r="P902" s="339"/>
      <c r="Q902" s="339"/>
    </row>
    <row r="903" spans="1:17" ht="13.5" customHeight="1">
      <c r="A903" s="481"/>
      <c r="B903" s="481"/>
      <c r="C903" s="481"/>
      <c r="D903" s="481"/>
      <c r="E903" s="481"/>
      <c r="F903" s="339"/>
      <c r="G903" s="340" t="str">
        <f>IF(ISNUMBER(E903),E903/'Bulk DivVar Analysis'!$C$60,"")</f>
        <v/>
      </c>
      <c r="H903" s="338" t="str">
        <f>IF(ISNUMBER(E903), IF(G903&gt;'Bulk DivVar Analysis'!$D$62,"Pass","Fail"),"")</f>
        <v/>
      </c>
      <c r="I903" s="338" t="str">
        <f t="shared" si="16"/>
        <v/>
      </c>
      <c r="J903" s="339"/>
      <c r="K903" s="339"/>
      <c r="L903" s="339"/>
      <c r="M903" s="339"/>
      <c r="N903" s="339"/>
      <c r="O903" s="339"/>
      <c r="P903" s="339"/>
      <c r="Q903" s="339"/>
    </row>
    <row r="904" spans="1:17" ht="13.5" customHeight="1">
      <c r="A904" s="481"/>
      <c r="B904" s="481"/>
      <c r="C904" s="481"/>
      <c r="D904" s="481"/>
      <c r="E904" s="481"/>
      <c r="F904" s="339"/>
      <c r="G904" s="340" t="str">
        <f>IF(ISNUMBER(E904),E904/'Bulk DivVar Analysis'!$C$60,"")</f>
        <v/>
      </c>
      <c r="H904" s="338" t="str">
        <f>IF(ISNUMBER(E904), IF(G904&gt;'Bulk DivVar Analysis'!$D$62,"Pass","Fail"),"")</f>
        <v/>
      </c>
      <c r="I904" s="338" t="str">
        <f t="shared" si="16"/>
        <v/>
      </c>
      <c r="J904" s="339"/>
      <c r="K904" s="339"/>
      <c r="L904" s="339"/>
      <c r="M904" s="339"/>
      <c r="N904" s="339"/>
      <c r="O904" s="339"/>
      <c r="P904" s="339"/>
      <c r="Q904" s="339"/>
    </row>
    <row r="905" spans="1:17" ht="13.5" customHeight="1">
      <c r="A905" s="481"/>
      <c r="B905" s="481"/>
      <c r="C905" s="481"/>
      <c r="D905" s="481"/>
      <c r="E905" s="481"/>
      <c r="F905" s="339"/>
      <c r="G905" s="340" t="str">
        <f>IF(ISNUMBER(E905),E905/'Bulk DivVar Analysis'!$C$60,"")</f>
        <v/>
      </c>
      <c r="H905" s="338" t="str">
        <f>IF(ISNUMBER(E905), IF(G905&gt;'Bulk DivVar Analysis'!$D$62,"Pass","Fail"),"")</f>
        <v/>
      </c>
      <c r="I905" s="338" t="str">
        <f t="shared" si="16"/>
        <v/>
      </c>
      <c r="J905" s="339"/>
      <c r="K905" s="339"/>
      <c r="L905" s="339"/>
      <c r="M905" s="339"/>
      <c r="N905" s="339"/>
      <c r="O905" s="339"/>
      <c r="P905" s="339"/>
      <c r="Q905" s="339"/>
    </row>
    <row r="906" spans="1:17" ht="13.5" customHeight="1">
      <c r="A906" s="481"/>
      <c r="B906" s="481"/>
      <c r="C906" s="481"/>
      <c r="D906" s="481"/>
      <c r="E906" s="481"/>
      <c r="F906" s="339"/>
      <c r="G906" s="340" t="str">
        <f>IF(ISNUMBER(E906),E906/'Bulk DivVar Analysis'!$C$60,"")</f>
        <v/>
      </c>
      <c r="H906" s="338" t="str">
        <f>IF(ISNUMBER(E906), IF(G906&gt;'Bulk DivVar Analysis'!$D$62,"Pass","Fail"),"")</f>
        <v/>
      </c>
      <c r="I906" s="338" t="str">
        <f t="shared" si="16"/>
        <v/>
      </c>
      <c r="J906" s="339"/>
      <c r="K906" s="339"/>
      <c r="L906" s="339"/>
      <c r="M906" s="339"/>
      <c r="N906" s="339"/>
      <c r="O906" s="339"/>
      <c r="P906" s="339"/>
      <c r="Q906" s="339"/>
    </row>
    <row r="907" spans="1:17" ht="13.5" customHeight="1">
      <c r="A907" s="481"/>
      <c r="B907" s="481"/>
      <c r="C907" s="481"/>
      <c r="D907" s="481"/>
      <c r="E907" s="481"/>
      <c r="F907" s="339"/>
      <c r="G907" s="340" t="str">
        <f>IF(ISNUMBER(E907),E907/'Bulk DivVar Analysis'!$C$60,"")</f>
        <v/>
      </c>
      <c r="H907" s="338" t="str">
        <f>IF(ISNUMBER(E907), IF(G907&gt;'Bulk DivVar Analysis'!$D$62,"Pass","Fail"),"")</f>
        <v/>
      </c>
      <c r="I907" s="338" t="str">
        <f t="shared" si="16"/>
        <v/>
      </c>
      <c r="J907" s="339"/>
      <c r="K907" s="339"/>
      <c r="L907" s="339"/>
      <c r="M907" s="339"/>
      <c r="N907" s="339"/>
      <c r="O907" s="339"/>
      <c r="P907" s="339"/>
      <c r="Q907" s="339"/>
    </row>
    <row r="908" spans="1:17" ht="13.5" customHeight="1">
      <c r="A908" s="481"/>
      <c r="B908" s="481"/>
      <c r="C908" s="481"/>
      <c r="D908" s="481"/>
      <c r="E908" s="481"/>
      <c r="F908" s="339"/>
      <c r="G908" s="340" t="str">
        <f>IF(ISNUMBER(E908),E908/'Bulk DivVar Analysis'!$C$60,"")</f>
        <v/>
      </c>
      <c r="H908" s="338" t="str">
        <f>IF(ISNUMBER(E908), IF(G908&gt;'Bulk DivVar Analysis'!$D$62,"Pass","Fail"),"")</f>
        <v/>
      </c>
      <c r="I908" s="338" t="str">
        <f t="shared" si="16"/>
        <v/>
      </c>
      <c r="J908" s="339"/>
      <c r="K908" s="339"/>
      <c r="L908" s="339"/>
      <c r="M908" s="339"/>
      <c r="N908" s="339"/>
      <c r="O908" s="339"/>
      <c r="P908" s="339"/>
      <c r="Q908" s="339"/>
    </row>
    <row r="909" spans="1:17" ht="13.5" customHeight="1">
      <c r="A909" s="481"/>
      <c r="B909" s="481"/>
      <c r="C909" s="481"/>
      <c r="D909" s="481"/>
      <c r="E909" s="481"/>
      <c r="F909" s="339"/>
      <c r="G909" s="340" t="str">
        <f>IF(ISNUMBER(E909),E909/'Bulk DivVar Analysis'!$C$60,"")</f>
        <v/>
      </c>
      <c r="H909" s="338" t="str">
        <f>IF(ISNUMBER(E909), IF(G909&gt;'Bulk DivVar Analysis'!$D$62,"Pass","Fail"),"")</f>
        <v/>
      </c>
      <c r="I909" s="338" t="str">
        <f t="shared" si="16"/>
        <v/>
      </c>
      <c r="J909" s="339"/>
      <c r="K909" s="339"/>
      <c r="L909" s="339"/>
      <c r="M909" s="339"/>
      <c r="N909" s="339"/>
      <c r="O909" s="339"/>
      <c r="P909" s="339"/>
      <c r="Q909" s="339"/>
    </row>
    <row r="910" spans="1:17" ht="13.5" customHeight="1">
      <c r="A910" s="481"/>
      <c r="B910" s="481"/>
      <c r="C910" s="481"/>
      <c r="D910" s="481"/>
      <c r="E910" s="481"/>
      <c r="F910" s="339"/>
      <c r="G910" s="340" t="str">
        <f>IF(ISNUMBER(E910),E910/'Bulk DivVar Analysis'!$C$60,"")</f>
        <v/>
      </c>
      <c r="H910" s="338" t="str">
        <f>IF(ISNUMBER(E910), IF(G910&gt;'Bulk DivVar Analysis'!$D$62,"Pass","Fail"),"")</f>
        <v/>
      </c>
      <c r="I910" s="338" t="str">
        <f t="shared" si="16"/>
        <v/>
      </c>
      <c r="J910" s="339"/>
      <c r="K910" s="339"/>
      <c r="L910" s="339"/>
      <c r="M910" s="339"/>
      <c r="N910" s="339"/>
      <c r="O910" s="339"/>
      <c r="P910" s="339"/>
      <c r="Q910" s="339"/>
    </row>
    <row r="911" spans="1:17" ht="13.5" customHeight="1">
      <c r="A911" s="481"/>
      <c r="B911" s="481"/>
      <c r="C911" s="481"/>
      <c r="D911" s="481"/>
      <c r="E911" s="481"/>
      <c r="F911" s="339"/>
      <c r="G911" s="340" t="str">
        <f>IF(ISNUMBER(E911),E911/'Bulk DivVar Analysis'!$C$60,"")</f>
        <v/>
      </c>
      <c r="H911" s="338" t="str">
        <f>IF(ISNUMBER(E911), IF(G911&gt;'Bulk DivVar Analysis'!$D$62,"Pass","Fail"),"")</f>
        <v/>
      </c>
      <c r="I911" s="338" t="str">
        <f t="shared" si="16"/>
        <v/>
      </c>
      <c r="J911" s="339"/>
      <c r="K911" s="339"/>
      <c r="L911" s="339"/>
      <c r="M911" s="339"/>
      <c r="N911" s="339"/>
      <c r="O911" s="339"/>
      <c r="P911" s="339"/>
      <c r="Q911" s="339"/>
    </row>
    <row r="912" spans="1:17" ht="13.5" customHeight="1">
      <c r="A912" s="481"/>
      <c r="B912" s="481"/>
      <c r="C912" s="481"/>
      <c r="D912" s="481"/>
      <c r="E912" s="481"/>
      <c r="F912" s="339"/>
      <c r="G912" s="340" t="str">
        <f>IF(ISNUMBER(E912),E912/'Bulk DivVar Analysis'!$C$60,"")</f>
        <v/>
      </c>
      <c r="H912" s="338" t="str">
        <f>IF(ISNUMBER(E912), IF(G912&gt;'Bulk DivVar Analysis'!$D$62,"Pass","Fail"),"")</f>
        <v/>
      </c>
      <c r="I912" s="338" t="str">
        <f t="shared" si="16"/>
        <v/>
      </c>
      <c r="J912" s="339"/>
      <c r="K912" s="339"/>
      <c r="L912" s="339"/>
      <c r="M912" s="339"/>
      <c r="N912" s="339"/>
      <c r="O912" s="339"/>
      <c r="P912" s="339"/>
      <c r="Q912" s="339"/>
    </row>
    <row r="913" spans="1:17" ht="13.5" customHeight="1">
      <c r="A913" s="481"/>
      <c r="B913" s="481"/>
      <c r="C913" s="481"/>
      <c r="D913" s="481"/>
      <c r="E913" s="481"/>
      <c r="F913" s="339"/>
      <c r="G913" s="340" t="str">
        <f>IF(ISNUMBER(E913),E913/'Bulk DivVar Analysis'!$C$60,"")</f>
        <v/>
      </c>
      <c r="H913" s="338" t="str">
        <f>IF(ISNUMBER(E913), IF(G913&gt;'Bulk DivVar Analysis'!$D$62,"Pass","Fail"),"")</f>
        <v/>
      </c>
      <c r="I913" s="338" t="str">
        <f t="shared" si="16"/>
        <v/>
      </c>
      <c r="J913" s="339"/>
      <c r="K913" s="339"/>
      <c r="L913" s="339"/>
      <c r="M913" s="339"/>
      <c r="N913" s="339"/>
      <c r="O913" s="339"/>
      <c r="P913" s="339"/>
      <c r="Q913" s="339"/>
    </row>
    <row r="914" spans="1:17" ht="13.5" customHeight="1">
      <c r="A914" s="481"/>
      <c r="B914" s="481"/>
      <c r="C914" s="481"/>
      <c r="D914" s="481"/>
      <c r="E914" s="481"/>
      <c r="F914" s="339"/>
      <c r="G914" s="340" t="str">
        <f>IF(ISNUMBER(E914),E914/'Bulk DivVar Analysis'!$C$60,"")</f>
        <v/>
      </c>
      <c r="H914" s="338" t="str">
        <f>IF(ISNUMBER(E914), IF(G914&gt;'Bulk DivVar Analysis'!$D$62,"Pass","Fail"),"")</f>
        <v/>
      </c>
      <c r="I914" s="338" t="str">
        <f t="shared" si="16"/>
        <v/>
      </c>
      <c r="J914" s="339"/>
      <c r="K914" s="339"/>
      <c r="L914" s="339"/>
      <c r="M914" s="339"/>
      <c r="N914" s="339"/>
      <c r="O914" s="339"/>
      <c r="P914" s="339"/>
      <c r="Q914" s="339"/>
    </row>
    <row r="915" spans="1:17" ht="13.5" customHeight="1">
      <c r="A915" s="481"/>
      <c r="B915" s="481"/>
      <c r="C915" s="481"/>
      <c r="D915" s="481"/>
      <c r="E915" s="481"/>
      <c r="F915" s="339"/>
      <c r="G915" s="340" t="str">
        <f>IF(ISNUMBER(E915),E915/'Bulk DivVar Analysis'!$C$60,"")</f>
        <v/>
      </c>
      <c r="H915" s="338" t="str">
        <f>IF(ISNUMBER(E915), IF(G915&gt;'Bulk DivVar Analysis'!$D$62,"Pass","Fail"),"")</f>
        <v/>
      </c>
      <c r="I915" s="338" t="str">
        <f t="shared" si="16"/>
        <v/>
      </c>
      <c r="J915" s="339"/>
      <c r="K915" s="339"/>
      <c r="L915" s="339"/>
      <c r="M915" s="339"/>
      <c r="N915" s="339"/>
      <c r="O915" s="339"/>
      <c r="P915" s="339"/>
      <c r="Q915" s="339"/>
    </row>
    <row r="916" spans="1:17" ht="13.5" customHeight="1">
      <c r="A916" s="481"/>
      <c r="B916" s="481"/>
      <c r="C916" s="481"/>
      <c r="D916" s="481"/>
      <c r="E916" s="481"/>
      <c r="F916" s="339"/>
      <c r="G916" s="340" t="str">
        <f>IF(ISNUMBER(E916),E916/'Bulk DivVar Analysis'!$C$60,"")</f>
        <v/>
      </c>
      <c r="H916" s="338" t="str">
        <f>IF(ISNUMBER(E916), IF(G916&gt;'Bulk DivVar Analysis'!$D$62,"Pass","Fail"),"")</f>
        <v/>
      </c>
      <c r="I916" s="338" t="str">
        <f t="shared" si="16"/>
        <v/>
      </c>
      <c r="J916" s="339"/>
      <c r="K916" s="339"/>
      <c r="L916" s="339"/>
      <c r="M916" s="339"/>
      <c r="N916" s="339"/>
      <c r="O916" s="339"/>
      <c r="P916" s="339"/>
      <c r="Q916" s="339"/>
    </row>
    <row r="917" spans="1:17" ht="13.5" customHeight="1">
      <c r="A917" s="481"/>
      <c r="B917" s="481"/>
      <c r="C917" s="481"/>
      <c r="D917" s="481"/>
      <c r="E917" s="481"/>
      <c r="F917" s="339"/>
      <c r="G917" s="340" t="str">
        <f>IF(ISNUMBER(E917),E917/'Bulk DivVar Analysis'!$C$60,"")</f>
        <v/>
      </c>
      <c r="H917" s="338" t="str">
        <f>IF(ISNUMBER(E917), IF(G917&gt;'Bulk DivVar Analysis'!$D$62,"Pass","Fail"),"")</f>
        <v/>
      </c>
      <c r="I917" s="338" t="str">
        <f t="shared" si="16"/>
        <v/>
      </c>
      <c r="J917" s="339"/>
      <c r="K917" s="339"/>
      <c r="L917" s="339"/>
      <c r="M917" s="339"/>
      <c r="N917" s="339"/>
      <c r="O917" s="339"/>
      <c r="P917" s="339"/>
      <c r="Q917" s="339"/>
    </row>
    <row r="918" spans="1:17" ht="13.5" customHeight="1">
      <c r="A918" s="481"/>
      <c r="B918" s="481"/>
      <c r="C918" s="481"/>
      <c r="D918" s="481"/>
      <c r="E918" s="481"/>
      <c r="F918" s="339"/>
      <c r="G918" s="340" t="str">
        <f>IF(ISNUMBER(E918),E918/'Bulk DivVar Analysis'!$C$60,"")</f>
        <v/>
      </c>
      <c r="H918" s="338" t="str">
        <f>IF(ISNUMBER(E918), IF(G918&gt;'Bulk DivVar Analysis'!$D$62,"Pass","Fail"),"")</f>
        <v/>
      </c>
      <c r="I918" s="338" t="str">
        <f t="shared" si="16"/>
        <v/>
      </c>
      <c r="J918" s="339"/>
      <c r="K918" s="339"/>
      <c r="L918" s="339"/>
      <c r="M918" s="339"/>
      <c r="N918" s="339"/>
      <c r="O918" s="339"/>
      <c r="P918" s="339"/>
      <c r="Q918" s="339"/>
    </row>
    <row r="919" spans="1:17" ht="13.5" customHeight="1">
      <c r="A919" s="481"/>
      <c r="B919" s="481"/>
      <c r="C919" s="481"/>
      <c r="D919" s="481"/>
      <c r="E919" s="481"/>
      <c r="F919" s="339"/>
      <c r="G919" s="340" t="str">
        <f>IF(ISNUMBER(E919),E919/'Bulk DivVar Analysis'!$C$60,"")</f>
        <v/>
      </c>
      <c r="H919" s="338" t="str">
        <f>IF(ISNUMBER(E919), IF(G919&gt;'Bulk DivVar Analysis'!$D$62,"Pass","Fail"),"")</f>
        <v/>
      </c>
      <c r="I919" s="338" t="str">
        <f t="shared" si="16"/>
        <v/>
      </c>
      <c r="J919" s="339"/>
      <c r="K919" s="339"/>
      <c r="L919" s="339"/>
      <c r="M919" s="339"/>
      <c r="N919" s="339"/>
      <c r="O919" s="339"/>
      <c r="P919" s="339"/>
      <c r="Q919" s="339"/>
    </row>
    <row r="920" spans="1:17" ht="13.5" customHeight="1">
      <c r="A920" s="481"/>
      <c r="B920" s="481"/>
      <c r="C920" s="481"/>
      <c r="D920" s="481"/>
      <c r="E920" s="481"/>
      <c r="F920" s="339"/>
      <c r="G920" s="340" t="str">
        <f>IF(ISNUMBER(E920),E920/'Bulk DivVar Analysis'!$C$60,"")</f>
        <v/>
      </c>
      <c r="H920" s="338" t="str">
        <f>IF(ISNUMBER(E920), IF(G920&gt;'Bulk DivVar Analysis'!$D$62,"Pass","Fail"),"")</f>
        <v/>
      </c>
      <c r="I920" s="338" t="str">
        <f t="shared" si="16"/>
        <v/>
      </c>
      <c r="J920" s="339"/>
      <c r="K920" s="339"/>
      <c r="L920" s="339"/>
      <c r="M920" s="339"/>
      <c r="N920" s="339"/>
      <c r="O920" s="339"/>
      <c r="P920" s="339"/>
      <c r="Q920" s="339"/>
    </row>
    <row r="921" spans="1:17" ht="13.5" customHeight="1">
      <c r="A921" s="481"/>
      <c r="B921" s="481"/>
      <c r="C921" s="481"/>
      <c r="D921" s="481"/>
      <c r="E921" s="481"/>
      <c r="F921" s="339"/>
      <c r="G921" s="340" t="str">
        <f>IF(ISNUMBER(E921),E921/'Bulk DivVar Analysis'!$C$60,"")</f>
        <v/>
      </c>
      <c r="H921" s="338" t="str">
        <f>IF(ISNUMBER(E921), IF(G921&gt;'Bulk DivVar Analysis'!$D$62,"Pass","Fail"),"")</f>
        <v/>
      </c>
      <c r="I921" s="338" t="str">
        <f t="shared" si="16"/>
        <v/>
      </c>
      <c r="J921" s="339"/>
      <c r="K921" s="339"/>
      <c r="L921" s="339"/>
      <c r="M921" s="339"/>
      <c r="N921" s="339"/>
      <c r="O921" s="339"/>
      <c r="P921" s="339"/>
      <c r="Q921" s="339"/>
    </row>
    <row r="922" spans="1:17" ht="13.5" customHeight="1">
      <c r="A922" s="481"/>
      <c r="B922" s="481"/>
      <c r="C922" s="481"/>
      <c r="D922" s="481"/>
      <c r="E922" s="481"/>
      <c r="F922" s="339"/>
      <c r="G922" s="340" t="str">
        <f>IF(ISNUMBER(E922),E922/'Bulk DivVar Analysis'!$C$60,"")</f>
        <v/>
      </c>
      <c r="H922" s="338" t="str">
        <f>IF(ISNUMBER(E922), IF(G922&gt;'Bulk DivVar Analysis'!$D$62,"Pass","Fail"),"")</f>
        <v/>
      </c>
      <c r="I922" s="338" t="str">
        <f t="shared" si="16"/>
        <v/>
      </c>
      <c r="J922" s="339"/>
      <c r="K922" s="339"/>
      <c r="L922" s="339"/>
      <c r="M922" s="339"/>
      <c r="N922" s="339"/>
      <c r="O922" s="339"/>
      <c r="P922" s="339"/>
      <c r="Q922" s="339"/>
    </row>
    <row r="923" spans="1:17" ht="13.5" customHeight="1">
      <c r="A923" s="481"/>
      <c r="B923" s="481"/>
      <c r="C923" s="481"/>
      <c r="D923" s="481"/>
      <c r="E923" s="481"/>
      <c r="F923" s="339"/>
      <c r="G923" s="340" t="str">
        <f>IF(ISNUMBER(E923),E923/'Bulk DivVar Analysis'!$C$60,"")</f>
        <v/>
      </c>
      <c r="H923" s="338" t="str">
        <f>IF(ISNUMBER(E923), IF(G923&gt;'Bulk DivVar Analysis'!$D$62,"Pass","Fail"),"")</f>
        <v/>
      </c>
      <c r="I923" s="338" t="str">
        <f t="shared" si="16"/>
        <v/>
      </c>
      <c r="J923" s="339"/>
      <c r="K923" s="339"/>
      <c r="L923" s="339"/>
      <c r="M923" s="339"/>
      <c r="N923" s="339"/>
      <c r="O923" s="339"/>
      <c r="P923" s="339"/>
      <c r="Q923" s="339"/>
    </row>
    <row r="924" spans="1:17" ht="13.5" customHeight="1">
      <c r="A924" s="481"/>
      <c r="B924" s="481"/>
      <c r="C924" s="481"/>
      <c r="D924" s="481"/>
      <c r="E924" s="481"/>
      <c r="F924" s="339"/>
      <c r="G924" s="340" t="str">
        <f>IF(ISNUMBER(E924),E924/'Bulk DivVar Analysis'!$C$60,"")</f>
        <v/>
      </c>
      <c r="H924" s="338" t="str">
        <f>IF(ISNUMBER(E924), IF(G924&gt;'Bulk DivVar Analysis'!$D$62,"Pass","Fail"),"")</f>
        <v/>
      </c>
      <c r="I924" s="338" t="str">
        <f t="shared" si="16"/>
        <v/>
      </c>
      <c r="J924" s="339"/>
      <c r="K924" s="339"/>
      <c r="L924" s="339"/>
      <c r="M924" s="339"/>
      <c r="N924" s="339"/>
      <c r="O924" s="339"/>
      <c r="P924" s="339"/>
      <c r="Q924" s="339"/>
    </row>
    <row r="925" spans="1:17" ht="13.5" customHeight="1">
      <c r="A925" s="481"/>
      <c r="B925" s="481"/>
      <c r="C925" s="481"/>
      <c r="D925" s="481"/>
      <c r="E925" s="481"/>
      <c r="F925" s="339"/>
      <c r="G925" s="340" t="str">
        <f>IF(ISNUMBER(E925),E925/'Bulk DivVar Analysis'!$C$60,"")</f>
        <v/>
      </c>
      <c r="H925" s="338" t="str">
        <f>IF(ISNUMBER(E925), IF(G925&gt;'Bulk DivVar Analysis'!$D$62,"Pass","Fail"),"")</f>
        <v/>
      </c>
      <c r="I925" s="338" t="str">
        <f t="shared" si="16"/>
        <v/>
      </c>
      <c r="J925" s="339"/>
      <c r="K925" s="339"/>
      <c r="L925" s="339"/>
      <c r="M925" s="339"/>
      <c r="N925" s="339"/>
      <c r="O925" s="339"/>
      <c r="P925" s="339"/>
      <c r="Q925" s="339"/>
    </row>
    <row r="926" spans="1:17" ht="13.5" customHeight="1">
      <c r="A926" s="481"/>
      <c r="B926" s="481"/>
      <c r="C926" s="481"/>
      <c r="D926" s="481"/>
      <c r="E926" s="481"/>
      <c r="F926" s="339"/>
      <c r="G926" s="340" t="str">
        <f>IF(ISNUMBER(E926),E926/'Bulk DivVar Analysis'!$C$60,"")</f>
        <v/>
      </c>
      <c r="H926" s="338" t="str">
        <f>IF(ISNUMBER(E926), IF(G926&gt;'Bulk DivVar Analysis'!$D$62,"Pass","Fail"),"")</f>
        <v/>
      </c>
      <c r="I926" s="338" t="str">
        <f t="shared" si="16"/>
        <v/>
      </c>
      <c r="J926" s="339"/>
      <c r="K926" s="339"/>
      <c r="L926" s="339"/>
      <c r="M926" s="339"/>
      <c r="N926" s="339"/>
      <c r="O926" s="339"/>
      <c r="P926" s="339"/>
      <c r="Q926" s="339"/>
    </row>
    <row r="927" spans="1:17" ht="13.5" customHeight="1">
      <c r="A927" s="481"/>
      <c r="B927" s="481"/>
      <c r="C927" s="481"/>
      <c r="D927" s="481"/>
      <c r="E927" s="481"/>
      <c r="F927" s="339"/>
      <c r="G927" s="340" t="str">
        <f>IF(ISNUMBER(E927),E927/'Bulk DivVar Analysis'!$C$60,"")</f>
        <v/>
      </c>
      <c r="H927" s="338" t="str">
        <f>IF(ISNUMBER(E927), IF(G927&gt;'Bulk DivVar Analysis'!$D$62,"Pass","Fail"),"")</f>
        <v/>
      </c>
      <c r="I927" s="338" t="str">
        <f t="shared" si="16"/>
        <v/>
      </c>
      <c r="J927" s="339"/>
      <c r="K927" s="339"/>
      <c r="L927" s="339"/>
      <c r="M927" s="339"/>
      <c r="N927" s="339"/>
      <c r="O927" s="339"/>
      <c r="P927" s="339"/>
      <c r="Q927" s="339"/>
    </row>
    <row r="928" spans="1:17" ht="13.5" customHeight="1">
      <c r="A928" s="481"/>
      <c r="B928" s="481"/>
      <c r="C928" s="481"/>
      <c r="D928" s="481"/>
      <c r="E928" s="481"/>
      <c r="F928" s="339"/>
      <c r="G928" s="340" t="str">
        <f>IF(ISNUMBER(E928),E928/'Bulk DivVar Analysis'!$C$60,"")</f>
        <v/>
      </c>
      <c r="H928" s="338" t="str">
        <f>IF(ISNUMBER(E928), IF(G928&gt;'Bulk DivVar Analysis'!$D$62,"Pass","Fail"),"")</f>
        <v/>
      </c>
      <c r="I928" s="338" t="str">
        <f t="shared" si="16"/>
        <v/>
      </c>
      <c r="J928" s="339"/>
      <c r="K928" s="339"/>
      <c r="L928" s="339"/>
      <c r="M928" s="339"/>
      <c r="N928" s="339"/>
      <c r="O928" s="339"/>
      <c r="P928" s="339"/>
      <c r="Q928" s="339"/>
    </row>
    <row r="929" spans="1:17" ht="13.5" customHeight="1">
      <c r="A929" s="481"/>
      <c r="B929" s="481"/>
      <c r="C929" s="481"/>
      <c r="D929" s="481"/>
      <c r="E929" s="481"/>
      <c r="F929" s="339"/>
      <c r="G929" s="340" t="str">
        <f>IF(ISNUMBER(E929),E929/'Bulk DivVar Analysis'!$C$60,"")</f>
        <v/>
      </c>
      <c r="H929" s="338" t="str">
        <f>IF(ISNUMBER(E929), IF(G929&gt;'Bulk DivVar Analysis'!$D$62,"Pass","Fail"),"")</f>
        <v/>
      </c>
      <c r="I929" s="338" t="str">
        <f t="shared" si="16"/>
        <v/>
      </c>
      <c r="J929" s="339"/>
      <c r="K929" s="339"/>
      <c r="L929" s="339"/>
      <c r="M929" s="339"/>
      <c r="N929" s="339"/>
      <c r="O929" s="339"/>
      <c r="P929" s="339"/>
      <c r="Q929" s="339"/>
    </row>
    <row r="930" spans="1:17" ht="13.5" customHeight="1">
      <c r="A930" s="481"/>
      <c r="B930" s="481"/>
      <c r="C930" s="481"/>
      <c r="D930" s="481"/>
      <c r="E930" s="481"/>
      <c r="F930" s="339"/>
      <c r="G930" s="340" t="str">
        <f>IF(ISNUMBER(E930),E930/'Bulk DivVar Analysis'!$C$60,"")</f>
        <v/>
      </c>
      <c r="H930" s="338" t="str">
        <f>IF(ISNUMBER(E930), IF(G930&gt;'Bulk DivVar Analysis'!$D$62,"Pass","Fail"),"")</f>
        <v/>
      </c>
      <c r="I930" s="338" t="str">
        <f t="shared" si="16"/>
        <v/>
      </c>
      <c r="J930" s="339"/>
      <c r="K930" s="339"/>
      <c r="L930" s="339"/>
      <c r="M930" s="339"/>
      <c r="N930" s="339"/>
      <c r="O930" s="339"/>
      <c r="P930" s="339"/>
      <c r="Q930" s="339"/>
    </row>
    <row r="931" spans="1:17" ht="13.5" customHeight="1">
      <c r="A931" s="481"/>
      <c r="B931" s="481"/>
      <c r="C931" s="481"/>
      <c r="D931" s="481"/>
      <c r="E931" s="481"/>
      <c r="F931" s="339"/>
      <c r="G931" s="340" t="str">
        <f>IF(ISNUMBER(E931),E931/'Bulk DivVar Analysis'!$C$60,"")</f>
        <v/>
      </c>
      <c r="H931" s="338" t="str">
        <f>IF(ISNUMBER(E931), IF(G931&gt;'Bulk DivVar Analysis'!$D$62,"Pass","Fail"),"")</f>
        <v/>
      </c>
      <c r="I931" s="338" t="str">
        <f t="shared" si="16"/>
        <v/>
      </c>
      <c r="J931" s="339"/>
      <c r="K931" s="339"/>
      <c r="L931" s="339"/>
      <c r="M931" s="339"/>
      <c r="N931" s="339"/>
      <c r="O931" s="339"/>
      <c r="P931" s="339"/>
      <c r="Q931" s="339"/>
    </row>
    <row r="932" spans="1:17" ht="13.5" customHeight="1">
      <c r="A932" s="481"/>
      <c r="B932" s="481"/>
      <c r="C932" s="481"/>
      <c r="D932" s="481"/>
      <c r="E932" s="481"/>
      <c r="F932" s="339"/>
      <c r="G932" s="340" t="str">
        <f>IF(ISNUMBER(E932),E932/'Bulk DivVar Analysis'!$C$60,"")</f>
        <v/>
      </c>
      <c r="H932" s="338" t="str">
        <f>IF(ISNUMBER(E932), IF(G932&gt;'Bulk DivVar Analysis'!$D$62,"Pass","Fail"),"")</f>
        <v/>
      </c>
      <c r="I932" s="338" t="str">
        <f t="shared" si="16"/>
        <v/>
      </c>
      <c r="J932" s="339"/>
      <c r="K932" s="339"/>
      <c r="L932" s="339"/>
      <c r="M932" s="339"/>
      <c r="N932" s="339"/>
      <c r="O932" s="339"/>
      <c r="P932" s="339"/>
      <c r="Q932" s="339"/>
    </row>
    <row r="933" spans="1:17" ht="13.5" customHeight="1">
      <c r="A933" s="481"/>
      <c r="B933" s="481"/>
      <c r="C933" s="481"/>
      <c r="D933" s="481"/>
      <c r="E933" s="481"/>
      <c r="F933" s="339"/>
      <c r="G933" s="340" t="str">
        <f>IF(ISNUMBER(E933),E933/'Bulk DivVar Analysis'!$C$60,"")</f>
        <v/>
      </c>
      <c r="H933" s="338" t="str">
        <f>IF(ISNUMBER(E933), IF(G933&gt;'Bulk DivVar Analysis'!$D$62,"Pass","Fail"),"")</f>
        <v/>
      </c>
      <c r="I933" s="338" t="str">
        <f t="shared" si="16"/>
        <v/>
      </c>
      <c r="J933" s="339"/>
      <c r="K933" s="339"/>
      <c r="L933" s="339"/>
      <c r="M933" s="339"/>
      <c r="N933" s="339"/>
      <c r="O933" s="339"/>
      <c r="P933" s="339"/>
      <c r="Q933" s="339"/>
    </row>
    <row r="934" spans="1:17" ht="13.5" customHeight="1">
      <c r="A934" s="481"/>
      <c r="B934" s="481"/>
      <c r="C934" s="481"/>
      <c r="D934" s="481"/>
      <c r="E934" s="481"/>
      <c r="F934" s="339"/>
      <c r="G934" s="340" t="str">
        <f>IF(ISNUMBER(E934),E934/'Bulk DivVar Analysis'!$C$60,"")</f>
        <v/>
      </c>
      <c r="H934" s="338" t="str">
        <f>IF(ISNUMBER(E934), IF(G934&gt;'Bulk DivVar Analysis'!$D$62,"Pass","Fail"),"")</f>
        <v/>
      </c>
      <c r="I934" s="338" t="str">
        <f t="shared" si="16"/>
        <v/>
      </c>
      <c r="J934" s="339"/>
      <c r="K934" s="339"/>
      <c r="L934" s="339"/>
      <c r="M934" s="339"/>
      <c r="N934" s="339"/>
      <c r="O934" s="339"/>
      <c r="P934" s="339"/>
      <c r="Q934" s="339"/>
    </row>
    <row r="935" spans="1:17" ht="13.5" customHeight="1">
      <c r="A935" s="481"/>
      <c r="B935" s="481"/>
      <c r="C935" s="481"/>
      <c r="D935" s="481"/>
      <c r="E935" s="481"/>
      <c r="F935" s="339"/>
      <c r="G935" s="340" t="str">
        <f>IF(ISNUMBER(E935),E935/'Bulk DivVar Analysis'!$C$60,"")</f>
        <v/>
      </c>
      <c r="H935" s="338" t="str">
        <f>IF(ISNUMBER(E935), IF(G935&gt;'Bulk DivVar Analysis'!$D$62,"Pass","Fail"),"")</f>
        <v/>
      </c>
      <c r="I935" s="338" t="str">
        <f t="shared" si="16"/>
        <v/>
      </c>
      <c r="J935" s="339"/>
      <c r="K935" s="339"/>
      <c r="L935" s="339"/>
      <c r="M935" s="339"/>
      <c r="N935" s="339"/>
      <c r="O935" s="339"/>
      <c r="P935" s="339"/>
      <c r="Q935" s="339"/>
    </row>
    <row r="936" spans="1:17" ht="13.5" customHeight="1">
      <c r="A936" s="481"/>
      <c r="B936" s="481"/>
      <c r="C936" s="481"/>
      <c r="D936" s="481"/>
      <c r="E936" s="481"/>
      <c r="F936" s="339"/>
      <c r="G936" s="340" t="str">
        <f>IF(ISNUMBER(E936),E936/'Bulk DivVar Analysis'!$C$60,"")</f>
        <v/>
      </c>
      <c r="H936" s="338" t="str">
        <f>IF(ISNUMBER(E936), IF(G936&gt;'Bulk DivVar Analysis'!$D$62,"Pass","Fail"),"")</f>
        <v/>
      </c>
      <c r="I936" s="338" t="str">
        <f t="shared" si="16"/>
        <v/>
      </c>
      <c r="J936" s="339"/>
      <c r="K936" s="339"/>
      <c r="L936" s="339"/>
      <c r="M936" s="339"/>
      <c r="N936" s="339"/>
      <c r="O936" s="339"/>
      <c r="P936" s="339"/>
      <c r="Q936" s="339"/>
    </row>
    <row r="937" spans="1:17" ht="13.5" customHeight="1">
      <c r="A937" s="481"/>
      <c r="B937" s="481"/>
      <c r="C937" s="481"/>
      <c r="D937" s="481"/>
      <c r="E937" s="481"/>
      <c r="F937" s="339"/>
      <c r="G937" s="340" t="str">
        <f>IF(ISNUMBER(E937),E937/'Bulk DivVar Analysis'!$C$60,"")</f>
        <v/>
      </c>
      <c r="H937" s="338" t="str">
        <f>IF(ISNUMBER(E937), IF(G937&gt;'Bulk DivVar Analysis'!$D$62,"Pass","Fail"),"")</f>
        <v/>
      </c>
      <c r="I937" s="338" t="str">
        <f t="shared" si="16"/>
        <v/>
      </c>
      <c r="J937" s="339"/>
      <c r="K937" s="339"/>
      <c r="L937" s="339"/>
      <c r="M937" s="339"/>
      <c r="N937" s="339"/>
      <c r="O937" s="339"/>
      <c r="P937" s="339"/>
      <c r="Q937" s="339"/>
    </row>
    <row r="938" spans="1:17" ht="13.5" customHeight="1">
      <c r="A938" s="481"/>
      <c r="B938" s="481"/>
      <c r="C938" s="481"/>
      <c r="D938" s="481"/>
      <c r="E938" s="481"/>
      <c r="F938" s="339"/>
      <c r="G938" s="340" t="str">
        <f>IF(ISNUMBER(E938),E938/'Bulk DivVar Analysis'!$C$60,"")</f>
        <v/>
      </c>
      <c r="H938" s="338" t="str">
        <f>IF(ISNUMBER(E938), IF(G938&gt;'Bulk DivVar Analysis'!$D$62,"Pass","Fail"),"")</f>
        <v/>
      </c>
      <c r="I938" s="338" t="str">
        <f t="shared" si="16"/>
        <v/>
      </c>
      <c r="J938" s="339"/>
      <c r="K938" s="339"/>
      <c r="L938" s="339"/>
      <c r="M938" s="339"/>
      <c r="N938" s="339"/>
      <c r="O938" s="339"/>
      <c r="P938" s="339"/>
      <c r="Q938" s="339"/>
    </row>
    <row r="939" spans="1:17" ht="13.5" customHeight="1">
      <c r="A939" s="481"/>
      <c r="B939" s="481"/>
      <c r="C939" s="481"/>
      <c r="D939" s="481"/>
      <c r="E939" s="481"/>
      <c r="F939" s="339"/>
      <c r="G939" s="340" t="str">
        <f>IF(ISNUMBER(E939),E939/'Bulk DivVar Analysis'!$C$60,"")</f>
        <v/>
      </c>
      <c r="H939" s="338" t="str">
        <f>IF(ISNUMBER(E939), IF(G939&gt;'Bulk DivVar Analysis'!$D$62,"Pass","Fail"),"")</f>
        <v/>
      </c>
      <c r="I939" s="338" t="str">
        <f t="shared" si="16"/>
        <v/>
      </c>
      <c r="J939" s="339"/>
      <c r="K939" s="339"/>
      <c r="L939" s="339"/>
      <c r="M939" s="339"/>
      <c r="N939" s="339"/>
      <c r="O939" s="339"/>
      <c r="P939" s="339"/>
      <c r="Q939" s="339"/>
    </row>
    <row r="940" spans="1:17" ht="13.5" customHeight="1">
      <c r="A940" s="481"/>
      <c r="B940" s="481"/>
      <c r="C940" s="481"/>
      <c r="D940" s="481"/>
      <c r="E940" s="481"/>
      <c r="F940" s="339"/>
      <c r="G940" s="340" t="str">
        <f>IF(ISNUMBER(E940),E940/'Bulk DivVar Analysis'!$C$60,"")</f>
        <v/>
      </c>
      <c r="H940" s="338" t="str">
        <f>IF(ISNUMBER(E940), IF(G940&gt;'Bulk DivVar Analysis'!$D$62,"Pass","Fail"),"")</f>
        <v/>
      </c>
      <c r="I940" s="338" t="str">
        <f t="shared" si="16"/>
        <v/>
      </c>
      <c r="J940" s="339"/>
      <c r="K940" s="339"/>
      <c r="L940" s="339"/>
      <c r="M940" s="339"/>
      <c r="N940" s="339"/>
      <c r="O940" s="339"/>
      <c r="P940" s="339"/>
      <c r="Q940" s="339"/>
    </row>
    <row r="941" spans="1:17" ht="13.5" customHeight="1">
      <c r="A941" s="481"/>
      <c r="B941" s="481"/>
      <c r="C941" s="481"/>
      <c r="D941" s="481"/>
      <c r="E941" s="481"/>
      <c r="F941" s="339"/>
      <c r="G941" s="340" t="str">
        <f>IF(ISNUMBER(E941),E941/'Bulk DivVar Analysis'!$C$60,"")</f>
        <v/>
      </c>
      <c r="H941" s="338" t="str">
        <f>IF(ISNUMBER(E941), IF(G941&gt;'Bulk DivVar Analysis'!$D$62,"Pass","Fail"),"")</f>
        <v/>
      </c>
      <c r="I941" s="338" t="str">
        <f t="shared" si="16"/>
        <v/>
      </c>
      <c r="J941" s="339"/>
      <c r="K941" s="339"/>
      <c r="L941" s="339"/>
      <c r="M941" s="339"/>
      <c r="N941" s="339"/>
      <c r="O941" s="339"/>
      <c r="P941" s="339"/>
      <c r="Q941" s="339"/>
    </row>
    <row r="942" spans="1:17" ht="13.5" customHeight="1">
      <c r="A942" s="481"/>
      <c r="B942" s="481"/>
      <c r="C942" s="481"/>
      <c r="D942" s="481"/>
      <c r="E942" s="481"/>
      <c r="F942" s="339"/>
      <c r="G942" s="340" t="str">
        <f>IF(ISNUMBER(E942),E942/'Bulk DivVar Analysis'!$C$60,"")</f>
        <v/>
      </c>
      <c r="H942" s="338" t="str">
        <f>IF(ISNUMBER(E942), IF(G942&gt;'Bulk DivVar Analysis'!$D$62,"Pass","Fail"),"")</f>
        <v/>
      </c>
      <c r="I942" s="338" t="str">
        <f t="shared" si="16"/>
        <v/>
      </c>
      <c r="J942" s="339"/>
      <c r="K942" s="339"/>
      <c r="L942" s="339"/>
      <c r="M942" s="339"/>
      <c r="N942" s="339"/>
      <c r="O942" s="339"/>
      <c r="P942" s="339"/>
      <c r="Q942" s="339"/>
    </row>
    <row r="943" spans="1:17" ht="13.5" customHeight="1">
      <c r="A943" s="481"/>
      <c r="B943" s="481"/>
      <c r="C943" s="481"/>
      <c r="D943" s="481"/>
      <c r="E943" s="481"/>
      <c r="F943" s="339"/>
      <c r="G943" s="340" t="str">
        <f>IF(ISNUMBER(E943),E943/'Bulk DivVar Analysis'!$C$60,"")</f>
        <v/>
      </c>
      <c r="H943" s="338" t="str">
        <f>IF(ISNUMBER(E943), IF(G943&gt;'Bulk DivVar Analysis'!$D$62,"Pass","Fail"),"")</f>
        <v/>
      </c>
      <c r="I943" s="338" t="str">
        <f t="shared" si="16"/>
        <v/>
      </c>
      <c r="J943" s="339"/>
      <c r="K943" s="339"/>
      <c r="L943" s="339"/>
      <c r="M943" s="339"/>
      <c r="N943" s="339"/>
      <c r="O943" s="339"/>
      <c r="P943" s="339"/>
      <c r="Q943" s="339"/>
    </row>
    <row r="944" spans="1:17" ht="13.5" customHeight="1">
      <c r="A944" s="481"/>
      <c r="B944" s="481"/>
      <c r="C944" s="481"/>
      <c r="D944" s="481"/>
      <c r="E944" s="481"/>
      <c r="F944" s="339"/>
      <c r="G944" s="340" t="str">
        <f>IF(ISNUMBER(E944),E944/'Bulk DivVar Analysis'!$C$60,"")</f>
        <v/>
      </c>
      <c r="H944" s="338" t="str">
        <f>IF(ISNUMBER(E944), IF(G944&gt;'Bulk DivVar Analysis'!$D$62,"Pass","Fail"),"")</f>
        <v/>
      </c>
      <c r="I944" s="338" t="str">
        <f t="shared" si="16"/>
        <v/>
      </c>
      <c r="J944" s="339"/>
      <c r="K944" s="339"/>
      <c r="L944" s="339"/>
      <c r="M944" s="339"/>
      <c r="N944" s="339"/>
      <c r="O944" s="339"/>
      <c r="P944" s="339"/>
      <c r="Q944" s="339"/>
    </row>
    <row r="945" spans="1:17" ht="13.5" customHeight="1">
      <c r="A945" s="481"/>
      <c r="B945" s="481"/>
      <c r="C945" s="481"/>
      <c r="D945" s="481"/>
      <c r="E945" s="481"/>
      <c r="F945" s="339"/>
      <c r="G945" s="340" t="str">
        <f>IF(ISNUMBER(E945),E945/'Bulk DivVar Analysis'!$C$60,"")</f>
        <v/>
      </c>
      <c r="H945" s="338" t="str">
        <f>IF(ISNUMBER(E945), IF(G945&gt;'Bulk DivVar Analysis'!$D$62,"Pass","Fail"),"")</f>
        <v/>
      </c>
      <c r="I945" s="338" t="str">
        <f t="shared" si="16"/>
        <v/>
      </c>
      <c r="J945" s="339"/>
      <c r="K945" s="339"/>
      <c r="L945" s="339"/>
      <c r="M945" s="339"/>
      <c r="N945" s="339"/>
      <c r="O945" s="339"/>
      <c r="P945" s="339"/>
      <c r="Q945" s="339"/>
    </row>
    <row r="946" spans="1:17" ht="13.5" customHeight="1">
      <c r="A946" s="481"/>
      <c r="B946" s="481"/>
      <c r="C946" s="481"/>
      <c r="D946" s="481"/>
      <c r="E946" s="481"/>
      <c r="F946" s="339"/>
      <c r="G946" s="340" t="str">
        <f>IF(ISNUMBER(E946),E946/'Bulk DivVar Analysis'!$C$60,"")</f>
        <v/>
      </c>
      <c r="H946" s="338" t="str">
        <f>IF(ISNUMBER(E946), IF(G946&gt;'Bulk DivVar Analysis'!$D$62,"Pass","Fail"),"")</f>
        <v/>
      </c>
      <c r="I946" s="338" t="str">
        <f t="shared" si="16"/>
        <v/>
      </c>
      <c r="J946" s="339"/>
      <c r="K946" s="339"/>
      <c r="L946" s="339"/>
      <c r="M946" s="339"/>
      <c r="N946" s="339"/>
      <c r="O946" s="339"/>
      <c r="P946" s="339"/>
      <c r="Q946" s="339"/>
    </row>
    <row r="947" spans="1:17" ht="13.5" customHeight="1">
      <c r="A947" s="481"/>
      <c r="B947" s="481"/>
      <c r="C947" s="481"/>
      <c r="D947" s="481"/>
      <c r="E947" s="481"/>
      <c r="F947" s="339"/>
      <c r="G947" s="340" t="str">
        <f>IF(ISNUMBER(E947),E947/'Bulk DivVar Analysis'!$C$60,"")</f>
        <v/>
      </c>
      <c r="H947" s="338" t="str">
        <f>IF(ISNUMBER(E947), IF(G947&gt;'Bulk DivVar Analysis'!$D$62,"Pass","Fail"),"")</f>
        <v/>
      </c>
      <c r="I947" s="338" t="str">
        <f t="shared" si="16"/>
        <v/>
      </c>
      <c r="J947" s="339"/>
      <c r="K947" s="339"/>
      <c r="L947" s="339"/>
      <c r="M947" s="339"/>
      <c r="N947" s="339"/>
      <c r="O947" s="339"/>
      <c r="P947" s="339"/>
      <c r="Q947" s="339"/>
    </row>
    <row r="948" spans="1:17" ht="13.5" customHeight="1">
      <c r="A948" s="481"/>
      <c r="B948" s="481"/>
      <c r="C948" s="481"/>
      <c r="D948" s="481"/>
      <c r="E948" s="481"/>
      <c r="F948" s="339"/>
      <c r="G948" s="340" t="str">
        <f>IF(ISNUMBER(E948),E948/'Bulk DivVar Analysis'!$C$60,"")</f>
        <v/>
      </c>
      <c r="H948" s="338" t="str">
        <f>IF(ISNUMBER(E948), IF(G948&gt;'Bulk DivVar Analysis'!$D$62,"Pass","Fail"),"")</f>
        <v/>
      </c>
      <c r="I948" s="338" t="str">
        <f t="shared" si="16"/>
        <v/>
      </c>
      <c r="J948" s="339"/>
      <c r="K948" s="339"/>
      <c r="L948" s="339"/>
      <c r="M948" s="339"/>
      <c r="N948" s="339"/>
      <c r="O948" s="339"/>
      <c r="P948" s="339"/>
      <c r="Q948" s="339"/>
    </row>
    <row r="949" spans="1:17" ht="13.5" customHeight="1">
      <c r="A949" s="481"/>
      <c r="B949" s="481"/>
      <c r="C949" s="481"/>
      <c r="D949" s="481"/>
      <c r="E949" s="481"/>
      <c r="F949" s="339"/>
      <c r="G949" s="340" t="str">
        <f>IF(ISNUMBER(E949),E949/'Bulk DivVar Analysis'!$C$60,"")</f>
        <v/>
      </c>
      <c r="H949" s="338" t="str">
        <f>IF(ISNUMBER(E949), IF(G949&gt;'Bulk DivVar Analysis'!$D$62,"Pass","Fail"),"")</f>
        <v/>
      </c>
      <c r="I949" s="338" t="str">
        <f t="shared" si="16"/>
        <v/>
      </c>
      <c r="J949" s="339"/>
      <c r="K949" s="339"/>
      <c r="L949" s="339"/>
      <c r="M949" s="339"/>
      <c r="N949" s="339"/>
      <c r="O949" s="339"/>
      <c r="P949" s="339"/>
      <c r="Q949" s="339"/>
    </row>
    <row r="950" spans="1:17" ht="13.5" customHeight="1">
      <c r="A950" s="481"/>
      <c r="B950" s="481"/>
      <c r="C950" s="481"/>
      <c r="D950" s="481"/>
      <c r="E950" s="481"/>
      <c r="F950" s="339"/>
      <c r="G950" s="340" t="str">
        <f>IF(ISNUMBER(E950),E950/'Bulk DivVar Analysis'!$C$60,"")</f>
        <v/>
      </c>
      <c r="H950" s="338" t="str">
        <f>IF(ISNUMBER(E950), IF(G950&gt;'Bulk DivVar Analysis'!$D$62,"Pass","Fail"),"")</f>
        <v/>
      </c>
      <c r="I950" s="338" t="str">
        <f t="shared" si="16"/>
        <v/>
      </c>
      <c r="J950" s="339"/>
      <c r="K950" s="339"/>
      <c r="L950" s="339"/>
      <c r="M950" s="339"/>
      <c r="N950" s="339"/>
      <c r="O950" s="339"/>
      <c r="P950" s="339"/>
      <c r="Q950" s="339"/>
    </row>
    <row r="951" spans="1:17" ht="13.5" customHeight="1">
      <c r="A951" s="481"/>
      <c r="B951" s="481"/>
      <c r="C951" s="481"/>
      <c r="D951" s="481"/>
      <c r="E951" s="481"/>
      <c r="F951" s="339"/>
      <c r="G951" s="340" t="str">
        <f>IF(ISNUMBER(E951),E951/'Bulk DivVar Analysis'!$C$60,"")</f>
        <v/>
      </c>
      <c r="H951" s="338" t="str">
        <f>IF(ISNUMBER(E951), IF(G951&gt;'Bulk DivVar Analysis'!$D$62,"Pass","Fail"),"")</f>
        <v/>
      </c>
      <c r="I951" s="338" t="str">
        <f t="shared" si="16"/>
        <v/>
      </c>
      <c r="J951" s="339"/>
      <c r="K951" s="339"/>
      <c r="L951" s="339"/>
      <c r="M951" s="339"/>
      <c r="N951" s="339"/>
      <c r="O951" s="339"/>
      <c r="P951" s="339"/>
      <c r="Q951" s="339"/>
    </row>
    <row r="952" spans="1:17" ht="13.5" customHeight="1">
      <c r="A952" s="481"/>
      <c r="B952" s="481"/>
      <c r="C952" s="481"/>
      <c r="D952" s="481"/>
      <c r="E952" s="481"/>
      <c r="F952" s="339"/>
      <c r="G952" s="340" t="str">
        <f>IF(ISNUMBER(E952),E952/'Bulk DivVar Analysis'!$C$60,"")</f>
        <v/>
      </c>
      <c r="H952" s="338" t="str">
        <f>IF(ISNUMBER(E952), IF(G952&gt;'Bulk DivVar Analysis'!$D$62,"Pass","Fail"),"")</f>
        <v/>
      </c>
      <c r="I952" s="338" t="str">
        <f t="shared" si="16"/>
        <v/>
      </c>
      <c r="J952" s="339"/>
      <c r="K952" s="339"/>
      <c r="L952" s="339"/>
      <c r="M952" s="339"/>
      <c r="N952" s="339"/>
      <c r="O952" s="339"/>
      <c r="P952" s="339"/>
      <c r="Q952" s="339"/>
    </row>
    <row r="953" spans="1:17" ht="13.5" customHeight="1">
      <c r="A953" s="481"/>
      <c r="B953" s="481"/>
      <c r="C953" s="481"/>
      <c r="D953" s="481"/>
      <c r="E953" s="481"/>
      <c r="F953" s="339"/>
      <c r="G953" s="340" t="str">
        <f>IF(ISNUMBER(E953),E953/'Bulk DivVar Analysis'!$C$60,"")</f>
        <v/>
      </c>
      <c r="H953" s="338" t="str">
        <f>IF(ISNUMBER(E953), IF(G953&gt;'Bulk DivVar Analysis'!$D$62,"Pass","Fail"),"")</f>
        <v/>
      </c>
      <c r="I953" s="338" t="str">
        <f t="shared" si="16"/>
        <v/>
      </c>
      <c r="J953" s="339"/>
      <c r="K953" s="339"/>
      <c r="L953" s="339"/>
      <c r="M953" s="339"/>
      <c r="N953" s="339"/>
      <c r="O953" s="339"/>
      <c r="P953" s="339"/>
      <c r="Q953" s="339"/>
    </row>
    <row r="954" spans="1:17" ht="13.5" customHeight="1">
      <c r="A954" s="481"/>
      <c r="B954" s="481"/>
      <c r="C954" s="481"/>
      <c r="D954" s="481"/>
      <c r="E954" s="481"/>
      <c r="F954" s="339"/>
      <c r="G954" s="340" t="str">
        <f>IF(ISNUMBER(E954),E954/'Bulk DivVar Analysis'!$C$60,"")</f>
        <v/>
      </c>
      <c r="H954" s="338" t="str">
        <f>IF(ISNUMBER(E954), IF(G954&gt;'Bulk DivVar Analysis'!$D$62,"Pass","Fail"),"")</f>
        <v/>
      </c>
      <c r="I954" s="338" t="str">
        <f t="shared" si="16"/>
        <v/>
      </c>
      <c r="J954" s="339"/>
      <c r="K954" s="339"/>
      <c r="L954" s="339"/>
      <c r="M954" s="339"/>
      <c r="N954" s="339"/>
      <c r="O954" s="339"/>
      <c r="P954" s="339"/>
      <c r="Q954" s="339"/>
    </row>
    <row r="955" spans="1:17" ht="13.5" customHeight="1">
      <c r="A955" s="481"/>
      <c r="B955" s="481"/>
      <c r="C955" s="481"/>
      <c r="D955" s="481"/>
      <c r="E955" s="481"/>
      <c r="F955" s="339"/>
      <c r="G955" s="340" t="str">
        <f>IF(ISNUMBER(E955),E955/'Bulk DivVar Analysis'!$C$60,"")</f>
        <v/>
      </c>
      <c r="H955" s="338" t="str">
        <f>IF(ISNUMBER(E955), IF(G955&gt;'Bulk DivVar Analysis'!$D$62,"Pass","Fail"),"")</f>
        <v/>
      </c>
      <c r="I955" s="338" t="str">
        <f t="shared" si="16"/>
        <v/>
      </c>
      <c r="J955" s="339"/>
      <c r="K955" s="339"/>
      <c r="L955" s="339"/>
      <c r="M955" s="339"/>
      <c r="N955" s="339"/>
      <c r="O955" s="339"/>
      <c r="P955" s="339"/>
      <c r="Q955" s="339"/>
    </row>
    <row r="956" spans="1:17" ht="13.5" customHeight="1">
      <c r="A956" s="481"/>
      <c r="B956" s="481"/>
      <c r="C956" s="481"/>
      <c r="D956" s="481"/>
      <c r="E956" s="481"/>
      <c r="F956" s="339"/>
      <c r="G956" s="340" t="str">
        <f>IF(ISNUMBER(E956),E956/'Bulk DivVar Analysis'!$C$60,"")</f>
        <v/>
      </c>
      <c r="H956" s="338" t="str">
        <f>IF(ISNUMBER(E956), IF(G956&gt;'Bulk DivVar Analysis'!$D$62,"Pass","Fail"),"")</f>
        <v/>
      </c>
      <c r="I956" s="338" t="str">
        <f t="shared" si="16"/>
        <v/>
      </c>
      <c r="J956" s="339"/>
      <c r="K956" s="339"/>
      <c r="L956" s="339"/>
      <c r="M956" s="339"/>
      <c r="N956" s="339"/>
      <c r="O956" s="339"/>
      <c r="P956" s="339"/>
      <c r="Q956" s="339"/>
    </row>
    <row r="957" spans="1:17" ht="13.5" customHeight="1">
      <c r="A957" s="481"/>
      <c r="B957" s="481"/>
      <c r="C957" s="481"/>
      <c r="D957" s="481"/>
      <c r="E957" s="481"/>
      <c r="F957" s="339"/>
      <c r="G957" s="340" t="str">
        <f>IF(ISNUMBER(E957),E957/'Bulk DivVar Analysis'!$C$60,"")</f>
        <v/>
      </c>
      <c r="H957" s="338" t="str">
        <f>IF(ISNUMBER(E957), IF(G957&gt;'Bulk DivVar Analysis'!$D$62,"Pass","Fail"),"")</f>
        <v/>
      </c>
      <c r="I957" s="338" t="str">
        <f t="shared" si="16"/>
        <v/>
      </c>
      <c r="J957" s="339"/>
      <c r="K957" s="339"/>
      <c r="L957" s="339"/>
      <c r="M957" s="339"/>
      <c r="N957" s="339"/>
      <c r="O957" s="339"/>
      <c r="P957" s="339"/>
      <c r="Q957" s="339"/>
    </row>
    <row r="958" spans="1:17" ht="13.5" customHeight="1">
      <c r="A958" s="481"/>
      <c r="B958" s="481"/>
      <c r="C958" s="481"/>
      <c r="D958" s="481"/>
      <c r="E958" s="481"/>
      <c r="F958" s="339"/>
      <c r="G958" s="340" t="str">
        <f>IF(ISNUMBER(E958),E958/'Bulk DivVar Analysis'!$C$60,"")</f>
        <v/>
      </c>
      <c r="H958" s="338" t="str">
        <f>IF(ISNUMBER(E958), IF(G958&gt;'Bulk DivVar Analysis'!$D$62,"Pass","Fail"),"")</f>
        <v/>
      </c>
      <c r="I958" s="338" t="str">
        <f t="shared" si="16"/>
        <v/>
      </c>
      <c r="J958" s="339"/>
      <c r="K958" s="339"/>
      <c r="L958" s="339"/>
      <c r="M958" s="339"/>
      <c r="N958" s="339"/>
      <c r="O958" s="339"/>
      <c r="P958" s="339"/>
      <c r="Q958" s="339"/>
    </row>
    <row r="959" spans="1:17" ht="13.5" customHeight="1">
      <c r="A959" s="481"/>
      <c r="B959" s="481"/>
      <c r="C959" s="481"/>
      <c r="D959" s="481"/>
      <c r="E959" s="481"/>
      <c r="F959" s="339"/>
      <c r="G959" s="340" t="str">
        <f>IF(ISNUMBER(E959),E959/'Bulk DivVar Analysis'!$C$60,"")</f>
        <v/>
      </c>
      <c r="H959" s="338" t="str">
        <f>IF(ISNUMBER(E959), IF(G959&gt;'Bulk DivVar Analysis'!$D$62,"Pass","Fail"),"")</f>
        <v/>
      </c>
      <c r="I959" s="338" t="str">
        <f t="shared" si="16"/>
        <v/>
      </c>
      <c r="J959" s="339"/>
      <c r="K959" s="339"/>
      <c r="L959" s="339"/>
      <c r="M959" s="339"/>
      <c r="N959" s="339"/>
      <c r="O959" s="339"/>
      <c r="P959" s="339"/>
      <c r="Q959" s="339"/>
    </row>
    <row r="960" spans="1:17" ht="13.5" customHeight="1">
      <c r="A960" s="481"/>
      <c r="B960" s="481"/>
      <c r="C960" s="481"/>
      <c r="D960" s="481"/>
      <c r="E960" s="481"/>
      <c r="F960" s="339"/>
      <c r="G960" s="340" t="str">
        <f>IF(ISNUMBER(E960),E960/'Bulk DivVar Analysis'!$C$60,"")</f>
        <v/>
      </c>
      <c r="H960" s="338" t="str">
        <f>IF(ISNUMBER(E960), IF(G960&gt;'Bulk DivVar Analysis'!$D$62,"Pass","Fail"),"")</f>
        <v/>
      </c>
      <c r="I960" s="338" t="str">
        <f t="shared" si="16"/>
        <v/>
      </c>
      <c r="J960" s="339"/>
      <c r="K960" s="339"/>
      <c r="L960" s="339"/>
      <c r="M960" s="339"/>
      <c r="N960" s="339"/>
      <c r="O960" s="339"/>
      <c r="P960" s="339"/>
      <c r="Q960" s="339"/>
    </row>
    <row r="961" spans="1:17" ht="13.5" customHeight="1">
      <c r="A961" s="481"/>
      <c r="B961" s="481"/>
      <c r="C961" s="481"/>
      <c r="D961" s="481"/>
      <c r="E961" s="481"/>
      <c r="F961" s="339"/>
      <c r="G961" s="340" t="str">
        <f>IF(ISNUMBER(E961),E961/'Bulk DivVar Analysis'!$C$60,"")</f>
        <v/>
      </c>
      <c r="H961" s="338" t="str">
        <f>IF(ISNUMBER(E961), IF(G961&gt;'Bulk DivVar Analysis'!$D$62,"Pass","Fail"),"")</f>
        <v/>
      </c>
      <c r="I961" s="338" t="str">
        <f t="shared" si="16"/>
        <v/>
      </c>
      <c r="J961" s="339"/>
      <c r="K961" s="339"/>
      <c r="L961" s="339"/>
      <c r="M961" s="339"/>
      <c r="N961" s="339"/>
      <c r="O961" s="339"/>
      <c r="P961" s="339"/>
      <c r="Q961" s="339"/>
    </row>
    <row r="962" spans="1:17" ht="13.5" customHeight="1">
      <c r="A962" s="481"/>
      <c r="B962" s="481"/>
      <c r="C962" s="481"/>
      <c r="D962" s="481"/>
      <c r="E962" s="481"/>
      <c r="F962" s="339"/>
      <c r="G962" s="340" t="str">
        <f>IF(ISNUMBER(E962),E962/'Bulk DivVar Analysis'!$C$60,"")</f>
        <v/>
      </c>
      <c r="H962" s="338" t="str">
        <f>IF(ISNUMBER(E962), IF(G962&gt;'Bulk DivVar Analysis'!$D$62,"Pass","Fail"),"")</f>
        <v/>
      </c>
      <c r="I962" s="338" t="str">
        <f t="shared" si="16"/>
        <v/>
      </c>
      <c r="J962" s="339"/>
      <c r="K962" s="339"/>
      <c r="L962" s="339"/>
      <c r="M962" s="339"/>
      <c r="N962" s="339"/>
      <c r="O962" s="339"/>
      <c r="P962" s="339"/>
      <c r="Q962" s="339"/>
    </row>
    <row r="963" spans="1:17" ht="13.5" customHeight="1">
      <c r="A963" s="481"/>
      <c r="B963" s="481"/>
      <c r="C963" s="481"/>
      <c r="D963" s="481"/>
      <c r="E963" s="481"/>
      <c r="F963" s="339"/>
      <c r="G963" s="340" t="str">
        <f>IF(ISNUMBER(E963),E963/'Bulk DivVar Analysis'!$C$60,"")</f>
        <v/>
      </c>
      <c r="H963" s="338" t="str">
        <f>IF(ISNUMBER(E963), IF(G963&gt;'Bulk DivVar Analysis'!$D$62,"Pass","Fail"),"")</f>
        <v/>
      </c>
      <c r="I963" s="338" t="str">
        <f t="shared" ref="I963:I1026" si="17">_xlfn.TEXTJOIN("_",TRUE,B963,C963)</f>
        <v/>
      </c>
      <c r="J963" s="339"/>
      <c r="K963" s="339"/>
      <c r="L963" s="339"/>
      <c r="M963" s="339"/>
      <c r="N963" s="339"/>
      <c r="O963" s="339"/>
      <c r="P963" s="339"/>
      <c r="Q963" s="339"/>
    </row>
    <row r="964" spans="1:17" ht="13.5" customHeight="1">
      <c r="A964" s="481"/>
      <c r="B964" s="481"/>
      <c r="C964" s="481"/>
      <c r="D964" s="481"/>
      <c r="E964" s="481"/>
      <c r="F964" s="339"/>
      <c r="G964" s="340" t="str">
        <f>IF(ISNUMBER(E964),E964/'Bulk DivVar Analysis'!$C$60,"")</f>
        <v/>
      </c>
      <c r="H964" s="338" t="str">
        <f>IF(ISNUMBER(E964), IF(G964&gt;'Bulk DivVar Analysis'!$D$62,"Pass","Fail"),"")</f>
        <v/>
      </c>
      <c r="I964" s="338" t="str">
        <f t="shared" si="17"/>
        <v/>
      </c>
      <c r="J964" s="339"/>
      <c r="K964" s="339"/>
      <c r="L964" s="339"/>
      <c r="M964" s="339"/>
      <c r="N964" s="339"/>
      <c r="O964" s="339"/>
      <c r="P964" s="339"/>
      <c r="Q964" s="339"/>
    </row>
    <row r="965" spans="1:17" ht="13.5" customHeight="1">
      <c r="A965" s="481"/>
      <c r="B965" s="481"/>
      <c r="C965" s="481"/>
      <c r="D965" s="481"/>
      <c r="E965" s="481"/>
      <c r="F965" s="339"/>
      <c r="G965" s="340" t="str">
        <f>IF(ISNUMBER(E965),E965/'Bulk DivVar Analysis'!$C$60,"")</f>
        <v/>
      </c>
      <c r="H965" s="338" t="str">
        <f>IF(ISNUMBER(E965), IF(G965&gt;'Bulk DivVar Analysis'!$D$62,"Pass","Fail"),"")</f>
        <v/>
      </c>
      <c r="I965" s="338" t="str">
        <f t="shared" si="17"/>
        <v/>
      </c>
      <c r="J965" s="339"/>
      <c r="K965" s="339"/>
      <c r="L965" s="339"/>
      <c r="M965" s="339"/>
      <c r="N965" s="339"/>
      <c r="O965" s="339"/>
      <c r="P965" s="339"/>
      <c r="Q965" s="339"/>
    </row>
    <row r="966" spans="1:17" ht="13.5" customHeight="1">
      <c r="A966" s="481"/>
      <c r="B966" s="481"/>
      <c r="C966" s="481"/>
      <c r="D966" s="481"/>
      <c r="E966" s="481"/>
      <c r="F966" s="339"/>
      <c r="G966" s="340" t="str">
        <f>IF(ISNUMBER(E966),E966/'Bulk DivVar Analysis'!$C$60,"")</f>
        <v/>
      </c>
      <c r="H966" s="338" t="str">
        <f>IF(ISNUMBER(E966), IF(G966&gt;'Bulk DivVar Analysis'!$D$62,"Pass","Fail"),"")</f>
        <v/>
      </c>
      <c r="I966" s="338" t="str">
        <f t="shared" si="17"/>
        <v/>
      </c>
      <c r="J966" s="339"/>
      <c r="K966" s="339"/>
      <c r="L966" s="339"/>
      <c r="M966" s="339"/>
      <c r="N966" s="339"/>
      <c r="O966" s="339"/>
      <c r="P966" s="339"/>
      <c r="Q966" s="339"/>
    </row>
    <row r="967" spans="1:17" ht="13.5" customHeight="1">
      <c r="A967" s="481"/>
      <c r="B967" s="481"/>
      <c r="C967" s="481"/>
      <c r="D967" s="481"/>
      <c r="E967" s="481"/>
      <c r="F967" s="339"/>
      <c r="G967" s="340" t="str">
        <f>IF(ISNUMBER(E967),E967/'Bulk DivVar Analysis'!$C$60,"")</f>
        <v/>
      </c>
      <c r="H967" s="338" t="str">
        <f>IF(ISNUMBER(E967), IF(G967&gt;'Bulk DivVar Analysis'!$D$62,"Pass","Fail"),"")</f>
        <v/>
      </c>
      <c r="I967" s="338" t="str">
        <f t="shared" si="17"/>
        <v/>
      </c>
      <c r="J967" s="339"/>
      <c r="K967" s="339"/>
      <c r="L967" s="339"/>
      <c r="M967" s="339"/>
      <c r="N967" s="339"/>
      <c r="O967" s="339"/>
      <c r="P967" s="339"/>
      <c r="Q967" s="339"/>
    </row>
    <row r="968" spans="1:17" ht="13.5" customHeight="1">
      <c r="A968" s="481"/>
      <c r="B968" s="481"/>
      <c r="C968" s="481"/>
      <c r="D968" s="481"/>
      <c r="E968" s="481"/>
      <c r="F968" s="339"/>
      <c r="G968" s="340" t="str">
        <f>IF(ISNUMBER(E968),E968/'Bulk DivVar Analysis'!$C$60,"")</f>
        <v/>
      </c>
      <c r="H968" s="338" t="str">
        <f>IF(ISNUMBER(E968), IF(G968&gt;'Bulk DivVar Analysis'!$D$62,"Pass","Fail"),"")</f>
        <v/>
      </c>
      <c r="I968" s="338" t="str">
        <f t="shared" si="17"/>
        <v/>
      </c>
      <c r="J968" s="339"/>
      <c r="K968" s="339"/>
      <c r="L968" s="339"/>
      <c r="M968" s="339"/>
      <c r="N968" s="339"/>
      <c r="O968" s="339"/>
      <c r="P968" s="339"/>
      <c r="Q968" s="339"/>
    </row>
    <row r="969" spans="1:17" ht="13.5" customHeight="1">
      <c r="A969" s="481"/>
      <c r="B969" s="481"/>
      <c r="C969" s="481"/>
      <c r="D969" s="481"/>
      <c r="E969" s="481"/>
      <c r="F969" s="339"/>
      <c r="G969" s="340" t="str">
        <f>IF(ISNUMBER(E969),E969/'Bulk DivVar Analysis'!$C$60,"")</f>
        <v/>
      </c>
      <c r="H969" s="338" t="str">
        <f>IF(ISNUMBER(E969), IF(G969&gt;'Bulk DivVar Analysis'!$D$62,"Pass","Fail"),"")</f>
        <v/>
      </c>
      <c r="I969" s="338" t="str">
        <f t="shared" si="17"/>
        <v/>
      </c>
      <c r="J969" s="339"/>
      <c r="K969" s="339"/>
      <c r="L969" s="339"/>
      <c r="M969" s="339"/>
      <c r="N969" s="339"/>
      <c r="O969" s="339"/>
      <c r="P969" s="339"/>
      <c r="Q969" s="339"/>
    </row>
    <row r="970" spans="1:17" ht="13.5" customHeight="1">
      <c r="A970" s="481"/>
      <c r="B970" s="481"/>
      <c r="C970" s="481"/>
      <c r="D970" s="481"/>
      <c r="E970" s="481"/>
      <c r="F970" s="339"/>
      <c r="G970" s="340" t="str">
        <f>IF(ISNUMBER(E970),E970/'Bulk DivVar Analysis'!$C$60,"")</f>
        <v/>
      </c>
      <c r="H970" s="338" t="str">
        <f>IF(ISNUMBER(E970), IF(G970&gt;'Bulk DivVar Analysis'!$D$62,"Pass","Fail"),"")</f>
        <v/>
      </c>
      <c r="I970" s="338" t="str">
        <f t="shared" si="17"/>
        <v/>
      </c>
      <c r="J970" s="339"/>
      <c r="K970" s="339"/>
      <c r="L970" s="339"/>
      <c r="M970" s="339"/>
      <c r="N970" s="339"/>
      <c r="O970" s="339"/>
      <c r="P970" s="339"/>
      <c r="Q970" s="339"/>
    </row>
    <row r="971" spans="1:17" ht="13.5" customHeight="1">
      <c r="A971" s="481"/>
      <c r="B971" s="481"/>
      <c r="C971" s="481"/>
      <c r="D971" s="481"/>
      <c r="E971" s="481"/>
      <c r="F971" s="339"/>
      <c r="G971" s="340" t="str">
        <f>IF(ISNUMBER(E971),E971/'Bulk DivVar Analysis'!$C$60,"")</f>
        <v/>
      </c>
      <c r="H971" s="338" t="str">
        <f>IF(ISNUMBER(E971), IF(G971&gt;'Bulk DivVar Analysis'!$D$62,"Pass","Fail"),"")</f>
        <v/>
      </c>
      <c r="I971" s="338" t="str">
        <f t="shared" si="17"/>
        <v/>
      </c>
      <c r="J971" s="339"/>
      <c r="K971" s="339"/>
      <c r="L971" s="339"/>
      <c r="M971" s="339"/>
      <c r="N971" s="339"/>
      <c r="O971" s="339"/>
      <c r="P971" s="339"/>
      <c r="Q971" s="339"/>
    </row>
    <row r="972" spans="1:17" ht="13.5" customHeight="1">
      <c r="A972" s="481"/>
      <c r="B972" s="481"/>
      <c r="C972" s="481"/>
      <c r="D972" s="481"/>
      <c r="E972" s="481"/>
      <c r="F972" s="339"/>
      <c r="G972" s="340" t="str">
        <f>IF(ISNUMBER(E972),E972/'Bulk DivVar Analysis'!$C$60,"")</f>
        <v/>
      </c>
      <c r="H972" s="338" t="str">
        <f>IF(ISNUMBER(E972), IF(G972&gt;'Bulk DivVar Analysis'!$D$62,"Pass","Fail"),"")</f>
        <v/>
      </c>
      <c r="I972" s="338" t="str">
        <f t="shared" si="17"/>
        <v/>
      </c>
      <c r="J972" s="339"/>
      <c r="K972" s="339"/>
      <c r="L972" s="339"/>
      <c r="M972" s="339"/>
      <c r="N972" s="339"/>
      <c r="O972" s="339"/>
      <c r="P972" s="339"/>
      <c r="Q972" s="339"/>
    </row>
    <row r="973" spans="1:17" ht="13.5" customHeight="1">
      <c r="A973" s="481"/>
      <c r="B973" s="481"/>
      <c r="C973" s="481"/>
      <c r="D973" s="481"/>
      <c r="E973" s="481"/>
      <c r="F973" s="339"/>
      <c r="G973" s="340" t="str">
        <f>IF(ISNUMBER(E973),E973/'Bulk DivVar Analysis'!$C$60,"")</f>
        <v/>
      </c>
      <c r="H973" s="338" t="str">
        <f>IF(ISNUMBER(E973), IF(G973&gt;'Bulk DivVar Analysis'!$D$62,"Pass","Fail"),"")</f>
        <v/>
      </c>
      <c r="I973" s="338" t="str">
        <f t="shared" si="17"/>
        <v/>
      </c>
      <c r="J973" s="339"/>
      <c r="K973" s="339"/>
      <c r="L973" s="339"/>
      <c r="M973" s="339"/>
      <c r="N973" s="339"/>
      <c r="O973" s="339"/>
      <c r="P973" s="339"/>
      <c r="Q973" s="339"/>
    </row>
    <row r="974" spans="1:17" ht="13.5" customHeight="1">
      <c r="A974" s="481"/>
      <c r="B974" s="481"/>
      <c r="C974" s="481"/>
      <c r="D974" s="481"/>
      <c r="E974" s="481"/>
      <c r="F974" s="339"/>
      <c r="G974" s="340" t="str">
        <f>IF(ISNUMBER(E974),E974/'Bulk DivVar Analysis'!$C$60,"")</f>
        <v/>
      </c>
      <c r="H974" s="338" t="str">
        <f>IF(ISNUMBER(E974), IF(G974&gt;'Bulk DivVar Analysis'!$D$62,"Pass","Fail"),"")</f>
        <v/>
      </c>
      <c r="I974" s="338" t="str">
        <f t="shared" si="17"/>
        <v/>
      </c>
      <c r="J974" s="339"/>
      <c r="K974" s="339"/>
      <c r="L974" s="339"/>
      <c r="M974" s="339"/>
      <c r="N974" s="339"/>
      <c r="O974" s="339"/>
      <c r="P974" s="339"/>
      <c r="Q974" s="339"/>
    </row>
    <row r="975" spans="1:17" ht="13.5" customHeight="1">
      <c r="A975" s="481"/>
      <c r="B975" s="481"/>
      <c r="C975" s="481"/>
      <c r="D975" s="481"/>
      <c r="E975" s="481"/>
      <c r="F975" s="339"/>
      <c r="G975" s="340" t="str">
        <f>IF(ISNUMBER(E975),E975/'Bulk DivVar Analysis'!$C$60,"")</f>
        <v/>
      </c>
      <c r="H975" s="338" t="str">
        <f>IF(ISNUMBER(E975), IF(G975&gt;'Bulk DivVar Analysis'!$D$62,"Pass","Fail"),"")</f>
        <v/>
      </c>
      <c r="I975" s="338" t="str">
        <f t="shared" si="17"/>
        <v/>
      </c>
      <c r="J975" s="339"/>
      <c r="K975" s="339"/>
      <c r="L975" s="339"/>
      <c r="M975" s="339"/>
      <c r="N975" s="339"/>
      <c r="O975" s="339"/>
      <c r="P975" s="339"/>
      <c r="Q975" s="339"/>
    </row>
    <row r="976" spans="1:17" ht="13.5" customHeight="1">
      <c r="A976" s="481"/>
      <c r="B976" s="481"/>
      <c r="C976" s="481"/>
      <c r="D976" s="481"/>
      <c r="E976" s="481"/>
      <c r="F976" s="339"/>
      <c r="G976" s="340" t="str">
        <f>IF(ISNUMBER(E976),E976/'Bulk DivVar Analysis'!$C$60,"")</f>
        <v/>
      </c>
      <c r="H976" s="338" t="str">
        <f>IF(ISNUMBER(E976), IF(G976&gt;'Bulk DivVar Analysis'!$D$62,"Pass","Fail"),"")</f>
        <v/>
      </c>
      <c r="I976" s="338" t="str">
        <f t="shared" si="17"/>
        <v/>
      </c>
      <c r="J976" s="339"/>
      <c r="K976" s="339"/>
      <c r="L976" s="339"/>
      <c r="M976" s="339"/>
      <c r="N976" s="339"/>
      <c r="O976" s="339"/>
      <c r="P976" s="339"/>
      <c r="Q976" s="339"/>
    </row>
    <row r="977" spans="1:17" ht="13.5" customHeight="1">
      <c r="A977" s="481"/>
      <c r="B977" s="481"/>
      <c r="C977" s="481"/>
      <c r="D977" s="481"/>
      <c r="E977" s="481"/>
      <c r="F977" s="339"/>
      <c r="G977" s="340" t="str">
        <f>IF(ISNUMBER(E977),E977/'Bulk DivVar Analysis'!$C$60,"")</f>
        <v/>
      </c>
      <c r="H977" s="338" t="str">
        <f>IF(ISNUMBER(E977), IF(G977&gt;'Bulk DivVar Analysis'!$D$62,"Pass","Fail"),"")</f>
        <v/>
      </c>
      <c r="I977" s="338" t="str">
        <f t="shared" si="17"/>
        <v/>
      </c>
      <c r="J977" s="339"/>
      <c r="K977" s="339"/>
      <c r="L977" s="339"/>
      <c r="M977" s="339"/>
      <c r="N977" s="339"/>
      <c r="O977" s="339"/>
      <c r="P977" s="339"/>
      <c r="Q977" s="339"/>
    </row>
    <row r="978" spans="1:17" ht="13.5" customHeight="1">
      <c r="A978" s="481"/>
      <c r="B978" s="481"/>
      <c r="C978" s="481"/>
      <c r="D978" s="481"/>
      <c r="E978" s="481"/>
      <c r="F978" s="339"/>
      <c r="G978" s="340" t="str">
        <f>IF(ISNUMBER(E978),E978/'Bulk DivVar Analysis'!$C$60,"")</f>
        <v/>
      </c>
      <c r="H978" s="338" t="str">
        <f>IF(ISNUMBER(E978), IF(G978&gt;'Bulk DivVar Analysis'!$D$62,"Pass","Fail"),"")</f>
        <v/>
      </c>
      <c r="I978" s="338" t="str">
        <f t="shared" si="17"/>
        <v/>
      </c>
      <c r="J978" s="339"/>
      <c r="K978" s="339"/>
      <c r="L978" s="339"/>
      <c r="M978" s="339"/>
      <c r="N978" s="339"/>
      <c r="O978" s="339"/>
      <c r="P978" s="339"/>
      <c r="Q978" s="339"/>
    </row>
    <row r="979" spans="1:17" ht="13.5" customHeight="1">
      <c r="A979" s="481"/>
      <c r="B979" s="481"/>
      <c r="C979" s="481"/>
      <c r="D979" s="481"/>
      <c r="E979" s="481"/>
      <c r="F979" s="339"/>
      <c r="G979" s="340" t="str">
        <f>IF(ISNUMBER(E979),E979/'Bulk DivVar Analysis'!$C$60,"")</f>
        <v/>
      </c>
      <c r="H979" s="338" t="str">
        <f>IF(ISNUMBER(E979), IF(G979&gt;'Bulk DivVar Analysis'!$D$62,"Pass","Fail"),"")</f>
        <v/>
      </c>
      <c r="I979" s="338" t="str">
        <f t="shared" si="17"/>
        <v/>
      </c>
      <c r="J979" s="339"/>
      <c r="K979" s="339"/>
      <c r="L979" s="339"/>
      <c r="M979" s="339"/>
      <c r="N979" s="339"/>
      <c r="O979" s="339"/>
      <c r="P979" s="339"/>
      <c r="Q979" s="339"/>
    </row>
    <row r="980" spans="1:17" ht="13.5" customHeight="1">
      <c r="A980" s="481"/>
      <c r="B980" s="481"/>
      <c r="C980" s="481"/>
      <c r="D980" s="481"/>
      <c r="E980" s="481"/>
      <c r="F980" s="339"/>
      <c r="G980" s="340" t="str">
        <f>IF(ISNUMBER(E980),E980/'Bulk DivVar Analysis'!$C$60,"")</f>
        <v/>
      </c>
      <c r="H980" s="338" t="str">
        <f>IF(ISNUMBER(E980), IF(G980&gt;'Bulk DivVar Analysis'!$D$62,"Pass","Fail"),"")</f>
        <v/>
      </c>
      <c r="I980" s="338" t="str">
        <f t="shared" si="17"/>
        <v/>
      </c>
      <c r="J980" s="339"/>
      <c r="K980" s="339"/>
      <c r="L980" s="339"/>
      <c r="M980" s="339"/>
      <c r="N980" s="339"/>
      <c r="O980" s="339"/>
      <c r="P980" s="339"/>
      <c r="Q980" s="339"/>
    </row>
    <row r="981" spans="1:17" ht="13.5" customHeight="1">
      <c r="A981" s="481"/>
      <c r="B981" s="481"/>
      <c r="C981" s="481"/>
      <c r="D981" s="481"/>
      <c r="E981" s="481"/>
      <c r="F981" s="339"/>
      <c r="G981" s="340" t="str">
        <f>IF(ISNUMBER(E981),E981/'Bulk DivVar Analysis'!$C$60,"")</f>
        <v/>
      </c>
      <c r="H981" s="338" t="str">
        <f>IF(ISNUMBER(E981), IF(G981&gt;'Bulk DivVar Analysis'!$D$62,"Pass","Fail"),"")</f>
        <v/>
      </c>
      <c r="I981" s="338" t="str">
        <f t="shared" si="17"/>
        <v/>
      </c>
      <c r="J981" s="339"/>
      <c r="K981" s="339"/>
      <c r="L981" s="339"/>
      <c r="M981" s="339"/>
      <c r="N981" s="339"/>
      <c r="O981" s="339"/>
      <c r="P981" s="339"/>
      <c r="Q981" s="339"/>
    </row>
    <row r="982" spans="1:17" ht="13.5" customHeight="1">
      <c r="A982" s="481"/>
      <c r="B982" s="481"/>
      <c r="C982" s="481"/>
      <c r="D982" s="481"/>
      <c r="E982" s="481"/>
      <c r="F982" s="339"/>
      <c r="G982" s="340" t="str">
        <f>IF(ISNUMBER(E982),E982/'Bulk DivVar Analysis'!$C$60,"")</f>
        <v/>
      </c>
      <c r="H982" s="338" t="str">
        <f>IF(ISNUMBER(E982), IF(G982&gt;'Bulk DivVar Analysis'!$D$62,"Pass","Fail"),"")</f>
        <v/>
      </c>
      <c r="I982" s="338" t="str">
        <f t="shared" si="17"/>
        <v/>
      </c>
      <c r="J982" s="339"/>
      <c r="K982" s="339"/>
      <c r="L982" s="339"/>
      <c r="M982" s="339"/>
      <c r="N982" s="339"/>
      <c r="O982" s="339"/>
      <c r="P982" s="339"/>
      <c r="Q982" s="339"/>
    </row>
    <row r="983" spans="1:17" ht="13.5" customHeight="1">
      <c r="A983" s="481"/>
      <c r="B983" s="481"/>
      <c r="C983" s="481"/>
      <c r="D983" s="481"/>
      <c r="E983" s="481"/>
      <c r="F983" s="339"/>
      <c r="G983" s="340" t="str">
        <f>IF(ISNUMBER(E983),E983/'Bulk DivVar Analysis'!$C$60,"")</f>
        <v/>
      </c>
      <c r="H983" s="338" t="str">
        <f>IF(ISNUMBER(E983), IF(G983&gt;'Bulk DivVar Analysis'!$D$62,"Pass","Fail"),"")</f>
        <v/>
      </c>
      <c r="I983" s="338" t="str">
        <f t="shared" si="17"/>
        <v/>
      </c>
      <c r="J983" s="339"/>
      <c r="K983" s="339"/>
      <c r="L983" s="339"/>
      <c r="M983" s="339"/>
      <c r="N983" s="339"/>
      <c r="O983" s="339"/>
      <c r="P983" s="339"/>
      <c r="Q983" s="339"/>
    </row>
    <row r="984" spans="1:17" ht="13.5" customHeight="1">
      <c r="A984" s="481"/>
      <c r="B984" s="481"/>
      <c r="C984" s="481"/>
      <c r="D984" s="481"/>
      <c r="E984" s="481"/>
      <c r="F984" s="339"/>
      <c r="G984" s="340" t="str">
        <f>IF(ISNUMBER(E984),E984/'Bulk DivVar Analysis'!$C$60,"")</f>
        <v/>
      </c>
      <c r="H984" s="338" t="str">
        <f>IF(ISNUMBER(E984), IF(G984&gt;'Bulk DivVar Analysis'!$D$62,"Pass","Fail"),"")</f>
        <v/>
      </c>
      <c r="I984" s="338" t="str">
        <f t="shared" si="17"/>
        <v/>
      </c>
      <c r="J984" s="339"/>
      <c r="K984" s="339"/>
      <c r="L984" s="339"/>
      <c r="M984" s="339"/>
      <c r="N984" s="339"/>
      <c r="O984" s="339"/>
      <c r="P984" s="339"/>
      <c r="Q984" s="339"/>
    </row>
    <row r="985" spans="1:17" ht="13.5" customHeight="1">
      <c r="A985" s="481"/>
      <c r="B985" s="481"/>
      <c r="C985" s="481"/>
      <c r="D985" s="481"/>
      <c r="E985" s="481"/>
      <c r="F985" s="339"/>
      <c r="G985" s="340" t="str">
        <f>IF(ISNUMBER(E985),E985/'Bulk DivVar Analysis'!$C$60,"")</f>
        <v/>
      </c>
      <c r="H985" s="338" t="str">
        <f>IF(ISNUMBER(E985), IF(G985&gt;'Bulk DivVar Analysis'!$D$62,"Pass","Fail"),"")</f>
        <v/>
      </c>
      <c r="I985" s="338" t="str">
        <f t="shared" si="17"/>
        <v/>
      </c>
      <c r="J985" s="339"/>
      <c r="K985" s="339"/>
      <c r="L985" s="339"/>
      <c r="M985" s="339"/>
      <c r="N985" s="339"/>
      <c r="O985" s="339"/>
      <c r="P985" s="339"/>
      <c r="Q985" s="339"/>
    </row>
    <row r="986" spans="1:17" ht="13.5" customHeight="1">
      <c r="A986" s="481"/>
      <c r="B986" s="481"/>
      <c r="C986" s="481"/>
      <c r="D986" s="481"/>
      <c r="E986" s="481"/>
      <c r="F986" s="339"/>
      <c r="G986" s="340" t="str">
        <f>IF(ISNUMBER(E986),E986/'Bulk DivVar Analysis'!$C$60,"")</f>
        <v/>
      </c>
      <c r="H986" s="338" t="str">
        <f>IF(ISNUMBER(E986), IF(G986&gt;'Bulk DivVar Analysis'!$D$62,"Pass","Fail"),"")</f>
        <v/>
      </c>
      <c r="I986" s="338" t="str">
        <f t="shared" si="17"/>
        <v/>
      </c>
      <c r="J986" s="339"/>
      <c r="K986" s="339"/>
      <c r="L986" s="339"/>
      <c r="M986" s="339"/>
      <c r="N986" s="339"/>
      <c r="O986" s="339"/>
      <c r="P986" s="339"/>
      <c r="Q986" s="339"/>
    </row>
    <row r="987" spans="1:17" ht="13.5" customHeight="1">
      <c r="A987" s="481"/>
      <c r="B987" s="481"/>
      <c r="C987" s="481"/>
      <c r="D987" s="481"/>
      <c r="E987" s="481"/>
      <c r="F987" s="339"/>
      <c r="G987" s="340" t="str">
        <f>IF(ISNUMBER(E987),E987/'Bulk DivVar Analysis'!$C$60,"")</f>
        <v/>
      </c>
      <c r="H987" s="338" t="str">
        <f>IF(ISNUMBER(E987), IF(G987&gt;'Bulk DivVar Analysis'!$D$62,"Pass","Fail"),"")</f>
        <v/>
      </c>
      <c r="I987" s="338" t="str">
        <f t="shared" si="17"/>
        <v/>
      </c>
      <c r="J987" s="339"/>
      <c r="K987" s="339"/>
      <c r="L987" s="339"/>
      <c r="M987" s="339"/>
      <c r="N987" s="339"/>
      <c r="O987" s="339"/>
      <c r="P987" s="339"/>
      <c r="Q987" s="339"/>
    </row>
    <row r="988" spans="1:17" ht="13.5" customHeight="1">
      <c r="A988" s="481"/>
      <c r="B988" s="481"/>
      <c r="C988" s="481"/>
      <c r="D988" s="481"/>
      <c r="E988" s="481"/>
      <c r="F988" s="339"/>
      <c r="G988" s="340" t="str">
        <f>IF(ISNUMBER(E988),E988/'Bulk DivVar Analysis'!$C$60,"")</f>
        <v/>
      </c>
      <c r="H988" s="338" t="str">
        <f>IF(ISNUMBER(E988), IF(G988&gt;'Bulk DivVar Analysis'!$D$62,"Pass","Fail"),"")</f>
        <v/>
      </c>
      <c r="I988" s="338" t="str">
        <f t="shared" si="17"/>
        <v/>
      </c>
      <c r="J988" s="339"/>
      <c r="K988" s="339"/>
      <c r="L988" s="339"/>
      <c r="M988" s="339"/>
      <c r="N988" s="339"/>
      <c r="O988" s="339"/>
      <c r="P988" s="339"/>
      <c r="Q988" s="339"/>
    </row>
    <row r="989" spans="1:17" ht="13.5" customHeight="1">
      <c r="A989" s="481"/>
      <c r="B989" s="481"/>
      <c r="C989" s="481"/>
      <c r="D989" s="481"/>
      <c r="E989" s="481"/>
      <c r="F989" s="339"/>
      <c r="G989" s="340" t="str">
        <f>IF(ISNUMBER(E989),E989/'Bulk DivVar Analysis'!$C$60,"")</f>
        <v/>
      </c>
      <c r="H989" s="338" t="str">
        <f>IF(ISNUMBER(E989), IF(G989&gt;'Bulk DivVar Analysis'!$D$62,"Pass","Fail"),"")</f>
        <v/>
      </c>
      <c r="I989" s="338" t="str">
        <f t="shared" si="17"/>
        <v/>
      </c>
      <c r="J989" s="339"/>
      <c r="K989" s="339"/>
      <c r="L989" s="339"/>
      <c r="M989" s="339"/>
      <c r="N989" s="339"/>
      <c r="O989" s="339"/>
      <c r="P989" s="339"/>
      <c r="Q989" s="339"/>
    </row>
    <row r="990" spans="1:17" ht="13.5" customHeight="1">
      <c r="A990" s="481"/>
      <c r="B990" s="481"/>
      <c r="C990" s="481"/>
      <c r="D990" s="481"/>
      <c r="E990" s="481"/>
      <c r="F990" s="339"/>
      <c r="G990" s="340" t="str">
        <f>IF(ISNUMBER(E990),E990/'Bulk DivVar Analysis'!$C$60,"")</f>
        <v/>
      </c>
      <c r="H990" s="338" t="str">
        <f>IF(ISNUMBER(E990), IF(G990&gt;'Bulk DivVar Analysis'!$D$62,"Pass","Fail"),"")</f>
        <v/>
      </c>
      <c r="I990" s="338" t="str">
        <f t="shared" si="17"/>
        <v/>
      </c>
      <c r="J990" s="339"/>
      <c r="K990" s="339"/>
      <c r="L990" s="339"/>
      <c r="M990" s="339"/>
      <c r="N990" s="339"/>
      <c r="O990" s="339"/>
      <c r="P990" s="339"/>
      <c r="Q990" s="339"/>
    </row>
    <row r="991" spans="1:17" ht="13.5" customHeight="1">
      <c r="A991" s="481"/>
      <c r="B991" s="481"/>
      <c r="C991" s="481"/>
      <c r="D991" s="481"/>
      <c r="E991" s="481"/>
      <c r="F991" s="339"/>
      <c r="G991" s="340" t="str">
        <f>IF(ISNUMBER(E991),E991/'Bulk DivVar Analysis'!$C$60,"")</f>
        <v/>
      </c>
      <c r="H991" s="338" t="str">
        <f>IF(ISNUMBER(E991), IF(G991&gt;'Bulk DivVar Analysis'!$D$62,"Pass","Fail"),"")</f>
        <v/>
      </c>
      <c r="I991" s="338" t="str">
        <f t="shared" si="17"/>
        <v/>
      </c>
      <c r="J991" s="339"/>
      <c r="K991" s="339"/>
      <c r="L991" s="339"/>
      <c r="M991" s="339"/>
      <c r="N991" s="339"/>
      <c r="O991" s="339"/>
      <c r="P991" s="339"/>
      <c r="Q991" s="339"/>
    </row>
    <row r="992" spans="1:17" ht="13.5" customHeight="1">
      <c r="A992" s="481"/>
      <c r="B992" s="481"/>
      <c r="C992" s="481"/>
      <c r="D992" s="481"/>
      <c r="E992" s="481"/>
      <c r="F992" s="339"/>
      <c r="G992" s="340" t="str">
        <f>IF(ISNUMBER(E992),E992/'Bulk DivVar Analysis'!$C$60,"")</f>
        <v/>
      </c>
      <c r="H992" s="338" t="str">
        <f>IF(ISNUMBER(E992), IF(G992&gt;'Bulk DivVar Analysis'!$D$62,"Pass","Fail"),"")</f>
        <v/>
      </c>
      <c r="I992" s="338" t="str">
        <f t="shared" si="17"/>
        <v/>
      </c>
      <c r="J992" s="339"/>
      <c r="K992" s="339"/>
      <c r="L992" s="339"/>
      <c r="M992" s="339"/>
      <c r="N992" s="339"/>
      <c r="O992" s="339"/>
      <c r="P992" s="339"/>
      <c r="Q992" s="339"/>
    </row>
    <row r="993" spans="1:17" ht="13.5" customHeight="1">
      <c r="A993" s="481"/>
      <c r="B993" s="481"/>
      <c r="C993" s="481"/>
      <c r="D993" s="481"/>
      <c r="E993" s="481"/>
      <c r="F993" s="339"/>
      <c r="G993" s="340" t="str">
        <f>IF(ISNUMBER(E993),E993/'Bulk DivVar Analysis'!$C$60,"")</f>
        <v/>
      </c>
      <c r="H993" s="338" t="str">
        <f>IF(ISNUMBER(E993), IF(G993&gt;'Bulk DivVar Analysis'!$D$62,"Pass","Fail"),"")</f>
        <v/>
      </c>
      <c r="I993" s="338" t="str">
        <f t="shared" si="17"/>
        <v/>
      </c>
      <c r="J993" s="339"/>
      <c r="K993" s="339"/>
      <c r="L993" s="339"/>
      <c r="M993" s="339"/>
      <c r="N993" s="339"/>
      <c r="O993" s="339"/>
      <c r="P993" s="339"/>
      <c r="Q993" s="339"/>
    </row>
    <row r="994" spans="1:17" ht="13.5" customHeight="1">
      <c r="A994" s="481"/>
      <c r="B994" s="481"/>
      <c r="C994" s="481"/>
      <c r="D994" s="481"/>
      <c r="E994" s="481"/>
      <c r="F994" s="339"/>
      <c r="G994" s="340" t="str">
        <f>IF(ISNUMBER(E994),E994/'Bulk DivVar Analysis'!$C$60,"")</f>
        <v/>
      </c>
      <c r="H994" s="338" t="str">
        <f>IF(ISNUMBER(E994), IF(G994&gt;'Bulk DivVar Analysis'!$D$62,"Pass","Fail"),"")</f>
        <v/>
      </c>
      <c r="I994" s="338" t="str">
        <f t="shared" si="17"/>
        <v/>
      </c>
      <c r="J994" s="339"/>
      <c r="K994" s="339"/>
      <c r="L994" s="339"/>
      <c r="M994" s="339"/>
      <c r="N994" s="339"/>
      <c r="O994" s="339"/>
      <c r="P994" s="339"/>
      <c r="Q994" s="339"/>
    </row>
    <row r="995" spans="1:17" ht="13.5" customHeight="1">
      <c r="A995" s="481"/>
      <c r="B995" s="481"/>
      <c r="C995" s="481"/>
      <c r="D995" s="481"/>
      <c r="E995" s="481"/>
      <c r="F995" s="339"/>
      <c r="G995" s="340" t="str">
        <f>IF(ISNUMBER(E995),E995/'Bulk DivVar Analysis'!$C$60,"")</f>
        <v/>
      </c>
      <c r="H995" s="338" t="str">
        <f>IF(ISNUMBER(E995), IF(G995&gt;'Bulk DivVar Analysis'!$D$62,"Pass","Fail"),"")</f>
        <v/>
      </c>
      <c r="I995" s="338" t="str">
        <f t="shared" si="17"/>
        <v/>
      </c>
      <c r="J995" s="339"/>
      <c r="K995" s="339"/>
      <c r="L995" s="339"/>
      <c r="M995" s="339"/>
      <c r="N995" s="339"/>
      <c r="O995" s="339"/>
      <c r="P995" s="339"/>
      <c r="Q995" s="339"/>
    </row>
    <row r="996" spans="1:17" ht="13.5" customHeight="1">
      <c r="A996" s="481"/>
      <c r="B996" s="481"/>
      <c r="C996" s="481"/>
      <c r="D996" s="481"/>
      <c r="E996" s="481"/>
      <c r="F996" s="339"/>
      <c r="G996" s="340" t="str">
        <f>IF(ISNUMBER(E996),E996/'Bulk DivVar Analysis'!$C$60,"")</f>
        <v/>
      </c>
      <c r="H996" s="338" t="str">
        <f>IF(ISNUMBER(E996), IF(G996&gt;'Bulk DivVar Analysis'!$D$62,"Pass","Fail"),"")</f>
        <v/>
      </c>
      <c r="I996" s="338" t="str">
        <f t="shared" si="17"/>
        <v/>
      </c>
      <c r="J996" s="339"/>
      <c r="K996" s="339"/>
      <c r="L996" s="339"/>
      <c r="M996" s="339"/>
      <c r="N996" s="339"/>
      <c r="O996" s="339"/>
      <c r="P996" s="339"/>
      <c r="Q996" s="339"/>
    </row>
    <row r="997" spans="1:17" ht="13.5" customHeight="1">
      <c r="A997" s="481"/>
      <c r="B997" s="481"/>
      <c r="C997" s="481"/>
      <c r="D997" s="481"/>
      <c r="E997" s="481"/>
      <c r="F997" s="339"/>
      <c r="G997" s="340" t="str">
        <f>IF(ISNUMBER(E997),E997/'Bulk DivVar Analysis'!$C$60,"")</f>
        <v/>
      </c>
      <c r="H997" s="338" t="str">
        <f>IF(ISNUMBER(E997), IF(G997&gt;'Bulk DivVar Analysis'!$D$62,"Pass","Fail"),"")</f>
        <v/>
      </c>
      <c r="I997" s="338" t="str">
        <f t="shared" si="17"/>
        <v/>
      </c>
      <c r="J997" s="339"/>
      <c r="K997" s="339"/>
      <c r="L997" s="339"/>
      <c r="M997" s="339"/>
      <c r="N997" s="339"/>
      <c r="O997" s="339"/>
      <c r="P997" s="339"/>
      <c r="Q997" s="339"/>
    </row>
    <row r="998" spans="1:17" ht="13.5" customHeight="1">
      <c r="A998" s="481"/>
      <c r="B998" s="481"/>
      <c r="C998" s="481"/>
      <c r="D998" s="481"/>
      <c r="E998" s="481"/>
      <c r="F998" s="339"/>
      <c r="G998" s="340" t="str">
        <f>IF(ISNUMBER(E998),E998/'Bulk DivVar Analysis'!$C$60,"")</f>
        <v/>
      </c>
      <c r="H998" s="338" t="str">
        <f>IF(ISNUMBER(E998), IF(G998&gt;'Bulk DivVar Analysis'!$D$62,"Pass","Fail"),"")</f>
        <v/>
      </c>
      <c r="I998" s="338" t="str">
        <f t="shared" si="17"/>
        <v/>
      </c>
      <c r="J998" s="339"/>
      <c r="K998" s="339"/>
      <c r="L998" s="339"/>
      <c r="M998" s="339"/>
      <c r="N998" s="339"/>
      <c r="O998" s="339"/>
      <c r="P998" s="339"/>
      <c r="Q998" s="339"/>
    </row>
    <row r="999" spans="1:17" ht="13.5" customHeight="1">
      <c r="A999" s="481"/>
      <c r="B999" s="481"/>
      <c r="C999" s="481"/>
      <c r="D999" s="481"/>
      <c r="E999" s="481"/>
      <c r="F999" s="339"/>
      <c r="G999" s="340" t="str">
        <f>IF(ISNUMBER(E999),E999/'Bulk DivVar Analysis'!$C$60,"")</f>
        <v/>
      </c>
      <c r="H999" s="338" t="str">
        <f>IF(ISNUMBER(E999), IF(G999&gt;'Bulk DivVar Analysis'!$D$62,"Pass","Fail"),"")</f>
        <v/>
      </c>
      <c r="I999" s="338" t="str">
        <f t="shared" si="17"/>
        <v/>
      </c>
      <c r="J999" s="339"/>
      <c r="K999" s="339"/>
      <c r="L999" s="339"/>
      <c r="M999" s="339"/>
      <c r="N999" s="339"/>
      <c r="O999" s="339"/>
      <c r="P999" s="339"/>
      <c r="Q999" s="339"/>
    </row>
    <row r="1000" spans="1:17" ht="13.5" customHeight="1">
      <c r="A1000" s="481"/>
      <c r="B1000" s="481"/>
      <c r="C1000" s="481"/>
      <c r="D1000" s="481"/>
      <c r="E1000" s="481"/>
      <c r="F1000" s="339"/>
      <c r="G1000" s="340" t="str">
        <f>IF(ISNUMBER(E1000),E1000/'Bulk DivVar Analysis'!$C$60,"")</f>
        <v/>
      </c>
      <c r="H1000" s="338" t="str">
        <f>IF(ISNUMBER(E1000), IF(G1000&gt;'Bulk DivVar Analysis'!$D$62,"Pass","Fail"),"")</f>
        <v/>
      </c>
      <c r="I1000" s="338" t="str">
        <f t="shared" si="17"/>
        <v/>
      </c>
      <c r="J1000" s="339"/>
      <c r="K1000" s="339"/>
      <c r="L1000" s="339"/>
      <c r="M1000" s="339"/>
      <c r="N1000" s="339"/>
      <c r="O1000" s="339"/>
      <c r="P1000" s="339"/>
      <c r="Q1000" s="339"/>
    </row>
    <row r="1001" spans="1:17" ht="13.5" customHeight="1">
      <c r="A1001" s="481"/>
      <c r="B1001" s="481"/>
      <c r="C1001" s="481"/>
      <c r="D1001" s="481"/>
      <c r="E1001" s="481"/>
      <c r="F1001" s="339"/>
      <c r="G1001" s="340" t="str">
        <f>IF(ISNUMBER(E1001),E1001/'Bulk DivVar Analysis'!$C$60,"")</f>
        <v/>
      </c>
      <c r="H1001" s="338" t="str">
        <f>IF(ISNUMBER(E1001), IF(G1001&gt;'Bulk DivVar Analysis'!$D$62,"Pass","Fail"),"")</f>
        <v/>
      </c>
      <c r="I1001" s="338" t="str">
        <f t="shared" si="17"/>
        <v/>
      </c>
      <c r="J1001" s="339"/>
      <c r="K1001" s="339"/>
      <c r="L1001" s="339"/>
      <c r="M1001" s="339"/>
      <c r="N1001" s="339"/>
      <c r="O1001" s="339"/>
      <c r="P1001" s="339"/>
      <c r="Q1001" s="339"/>
    </row>
    <row r="1002" spans="1:17" ht="13.5" customHeight="1">
      <c r="A1002" s="481"/>
      <c r="B1002" s="481"/>
      <c r="C1002" s="481"/>
      <c r="D1002" s="481"/>
      <c r="E1002" s="481"/>
      <c r="F1002" s="339"/>
      <c r="G1002" s="340" t="str">
        <f>IF(ISNUMBER(E1002),E1002/'Bulk DivVar Analysis'!$C$60,"")</f>
        <v/>
      </c>
      <c r="H1002" s="338" t="str">
        <f>IF(ISNUMBER(E1002), IF(G1002&gt;'Bulk DivVar Analysis'!$D$62,"Pass","Fail"),"")</f>
        <v/>
      </c>
      <c r="I1002" s="338" t="str">
        <f t="shared" si="17"/>
        <v/>
      </c>
      <c r="J1002" s="339"/>
      <c r="K1002" s="339"/>
      <c r="L1002" s="339"/>
      <c r="M1002" s="339"/>
      <c r="N1002" s="339"/>
      <c r="O1002" s="339"/>
      <c r="P1002" s="339"/>
      <c r="Q1002" s="339"/>
    </row>
    <row r="1003" spans="1:17" ht="13.5" customHeight="1">
      <c r="A1003" s="481"/>
      <c r="B1003" s="481"/>
      <c r="C1003" s="481"/>
      <c r="D1003" s="481"/>
      <c r="E1003" s="481"/>
      <c r="F1003" s="339"/>
      <c r="G1003" s="340" t="str">
        <f>IF(ISNUMBER(E1003),E1003/'Bulk DivVar Analysis'!$C$60,"")</f>
        <v/>
      </c>
      <c r="H1003" s="338" t="str">
        <f>IF(ISNUMBER(E1003), IF(G1003&gt;'Bulk DivVar Analysis'!$D$62,"Pass","Fail"),"")</f>
        <v/>
      </c>
      <c r="I1003" s="338" t="str">
        <f t="shared" si="17"/>
        <v/>
      </c>
      <c r="J1003" s="339"/>
      <c r="K1003" s="339"/>
      <c r="L1003" s="339"/>
      <c r="M1003" s="339"/>
      <c r="N1003" s="339"/>
      <c r="O1003" s="339"/>
      <c r="P1003" s="339"/>
      <c r="Q1003" s="339"/>
    </row>
    <row r="1004" spans="1:17" ht="13.5" customHeight="1">
      <c r="A1004" s="481"/>
      <c r="B1004" s="481"/>
      <c r="C1004" s="481"/>
      <c r="D1004" s="481"/>
      <c r="E1004" s="481"/>
      <c r="F1004" s="339"/>
      <c r="G1004" s="340" t="str">
        <f>IF(ISNUMBER(E1004),E1004/'Bulk DivVar Analysis'!$C$60,"")</f>
        <v/>
      </c>
      <c r="H1004" s="338" t="str">
        <f>IF(ISNUMBER(E1004), IF(G1004&gt;'Bulk DivVar Analysis'!$D$62,"Pass","Fail"),"")</f>
        <v/>
      </c>
      <c r="I1004" s="338" t="str">
        <f t="shared" si="17"/>
        <v/>
      </c>
      <c r="J1004" s="339"/>
      <c r="K1004" s="339"/>
      <c r="L1004" s="339"/>
      <c r="M1004" s="339"/>
      <c r="N1004" s="339"/>
      <c r="O1004" s="339"/>
      <c r="P1004" s="339"/>
      <c r="Q1004" s="339"/>
    </row>
    <row r="1005" spans="1:17" ht="13.5" customHeight="1">
      <c r="A1005" s="481"/>
      <c r="B1005" s="481"/>
      <c r="C1005" s="481"/>
      <c r="D1005" s="481"/>
      <c r="E1005" s="481"/>
      <c r="F1005" s="339"/>
      <c r="G1005" s="340" t="str">
        <f>IF(ISNUMBER(E1005),E1005/'Bulk DivVar Analysis'!$C$60,"")</f>
        <v/>
      </c>
      <c r="H1005" s="338" t="str">
        <f>IF(ISNUMBER(E1005), IF(G1005&gt;'Bulk DivVar Analysis'!$D$62,"Pass","Fail"),"")</f>
        <v/>
      </c>
      <c r="I1005" s="338" t="str">
        <f t="shared" si="17"/>
        <v/>
      </c>
      <c r="J1005" s="339"/>
      <c r="K1005" s="339"/>
      <c r="L1005" s="339"/>
      <c r="M1005" s="339"/>
      <c r="N1005" s="339"/>
      <c r="O1005" s="339"/>
      <c r="P1005" s="339"/>
      <c r="Q1005" s="339"/>
    </row>
    <row r="1006" spans="1:17" ht="13.5" customHeight="1">
      <c r="A1006" s="481"/>
      <c r="B1006" s="481"/>
      <c r="C1006" s="481"/>
      <c r="D1006" s="481"/>
      <c r="E1006" s="481"/>
      <c r="F1006" s="339"/>
      <c r="G1006" s="340" t="str">
        <f>IF(ISNUMBER(E1006),E1006/'Bulk DivVar Analysis'!$C$60,"")</f>
        <v/>
      </c>
      <c r="H1006" s="338" t="str">
        <f>IF(ISNUMBER(E1006), IF(G1006&gt;'Bulk DivVar Analysis'!$D$62,"Pass","Fail"),"")</f>
        <v/>
      </c>
      <c r="I1006" s="338" t="str">
        <f t="shared" si="17"/>
        <v/>
      </c>
      <c r="J1006" s="339"/>
      <c r="K1006" s="339"/>
      <c r="L1006" s="339"/>
      <c r="M1006" s="339"/>
      <c r="N1006" s="339"/>
      <c r="O1006" s="339"/>
      <c r="P1006" s="339"/>
      <c r="Q1006" s="339"/>
    </row>
    <row r="1007" spans="1:17" ht="13.5" customHeight="1">
      <c r="A1007" s="481"/>
      <c r="B1007" s="481"/>
      <c r="C1007" s="481"/>
      <c r="D1007" s="481"/>
      <c r="E1007" s="481"/>
      <c r="F1007" s="339"/>
      <c r="G1007" s="340" t="str">
        <f>IF(ISNUMBER(E1007),E1007/'Bulk DivVar Analysis'!$C$60,"")</f>
        <v/>
      </c>
      <c r="H1007" s="338" t="str">
        <f>IF(ISNUMBER(E1007), IF(G1007&gt;'Bulk DivVar Analysis'!$D$62,"Pass","Fail"),"")</f>
        <v/>
      </c>
      <c r="I1007" s="338" t="str">
        <f t="shared" si="17"/>
        <v/>
      </c>
      <c r="J1007" s="339"/>
      <c r="K1007" s="339"/>
      <c r="L1007" s="339"/>
      <c r="M1007" s="339"/>
      <c r="N1007" s="339"/>
      <c r="O1007" s="339"/>
      <c r="P1007" s="339"/>
      <c r="Q1007" s="339"/>
    </row>
    <row r="1008" spans="1:17" ht="13.5" customHeight="1">
      <c r="A1008" s="481"/>
      <c r="B1008" s="481"/>
      <c r="C1008" s="481"/>
      <c r="D1008" s="481"/>
      <c r="E1008" s="481"/>
      <c r="F1008" s="339"/>
      <c r="G1008" s="340" t="str">
        <f>IF(ISNUMBER(E1008),E1008/'Bulk DivVar Analysis'!$C$60,"")</f>
        <v/>
      </c>
      <c r="H1008" s="338" t="str">
        <f>IF(ISNUMBER(E1008), IF(G1008&gt;'Bulk DivVar Analysis'!$D$62,"Pass","Fail"),"")</f>
        <v/>
      </c>
      <c r="I1008" s="338" t="str">
        <f t="shared" si="17"/>
        <v/>
      </c>
      <c r="J1008" s="339"/>
      <c r="K1008" s="339"/>
      <c r="L1008" s="339"/>
      <c r="M1008" s="339"/>
      <c r="N1008" s="339"/>
      <c r="O1008" s="339"/>
      <c r="P1008" s="339"/>
      <c r="Q1008" s="339"/>
    </row>
    <row r="1009" spans="1:17" ht="13.5" customHeight="1">
      <c r="A1009" s="481"/>
      <c r="B1009" s="481"/>
      <c r="C1009" s="481"/>
      <c r="D1009" s="481"/>
      <c r="E1009" s="481"/>
      <c r="F1009" s="339"/>
      <c r="G1009" s="340" t="str">
        <f>IF(ISNUMBER(E1009),E1009/'Bulk DivVar Analysis'!$C$60,"")</f>
        <v/>
      </c>
      <c r="H1009" s="338" t="str">
        <f>IF(ISNUMBER(E1009), IF(G1009&gt;'Bulk DivVar Analysis'!$D$62,"Pass","Fail"),"")</f>
        <v/>
      </c>
      <c r="I1009" s="338" t="str">
        <f t="shared" si="17"/>
        <v/>
      </c>
      <c r="J1009" s="339"/>
      <c r="K1009" s="339"/>
      <c r="L1009" s="339"/>
      <c r="M1009" s="339"/>
      <c r="N1009" s="339"/>
      <c r="O1009" s="339"/>
      <c r="P1009" s="339"/>
      <c r="Q1009" s="339"/>
    </row>
    <row r="1010" spans="1:17" ht="13.5" customHeight="1">
      <c r="A1010" s="481"/>
      <c r="B1010" s="481"/>
      <c r="C1010" s="481"/>
      <c r="D1010" s="481"/>
      <c r="E1010" s="481"/>
      <c r="F1010" s="339"/>
      <c r="G1010" s="340" t="str">
        <f>IF(ISNUMBER(E1010),E1010/'Bulk DivVar Analysis'!$C$60,"")</f>
        <v/>
      </c>
      <c r="H1010" s="338" t="str">
        <f>IF(ISNUMBER(E1010), IF(G1010&gt;'Bulk DivVar Analysis'!$D$62,"Pass","Fail"),"")</f>
        <v/>
      </c>
      <c r="I1010" s="338" t="str">
        <f t="shared" si="17"/>
        <v/>
      </c>
      <c r="J1010" s="339"/>
      <c r="K1010" s="339"/>
      <c r="L1010" s="339"/>
      <c r="M1010" s="339"/>
      <c r="N1010" s="339"/>
      <c r="O1010" s="339"/>
      <c r="P1010" s="339"/>
      <c r="Q1010" s="339"/>
    </row>
    <row r="1011" spans="1:17" ht="13.5" customHeight="1">
      <c r="A1011" s="481"/>
      <c r="B1011" s="481"/>
      <c r="C1011" s="481"/>
      <c r="D1011" s="481"/>
      <c r="E1011" s="481"/>
      <c r="F1011" s="339"/>
      <c r="G1011" s="340" t="str">
        <f>IF(ISNUMBER(E1011),E1011/'Bulk DivVar Analysis'!$C$60,"")</f>
        <v/>
      </c>
      <c r="H1011" s="338" t="str">
        <f>IF(ISNUMBER(E1011), IF(G1011&gt;'Bulk DivVar Analysis'!$D$62,"Pass","Fail"),"")</f>
        <v/>
      </c>
      <c r="I1011" s="338" t="str">
        <f t="shared" si="17"/>
        <v/>
      </c>
      <c r="J1011" s="339"/>
      <c r="K1011" s="339"/>
      <c r="L1011" s="339"/>
      <c r="M1011" s="339"/>
      <c r="N1011" s="339"/>
      <c r="O1011" s="339"/>
      <c r="P1011" s="339"/>
      <c r="Q1011" s="339"/>
    </row>
    <row r="1012" spans="1:17" ht="13.5" customHeight="1">
      <c r="A1012" s="481"/>
      <c r="B1012" s="481"/>
      <c r="C1012" s="481"/>
      <c r="D1012" s="481"/>
      <c r="E1012" s="481"/>
      <c r="F1012" s="339"/>
      <c r="G1012" s="340" t="str">
        <f>IF(ISNUMBER(E1012),E1012/'Bulk DivVar Analysis'!$C$60,"")</f>
        <v/>
      </c>
      <c r="H1012" s="338" t="str">
        <f>IF(ISNUMBER(E1012), IF(G1012&gt;'Bulk DivVar Analysis'!$D$62,"Pass","Fail"),"")</f>
        <v/>
      </c>
      <c r="I1012" s="338" t="str">
        <f t="shared" si="17"/>
        <v/>
      </c>
      <c r="J1012" s="339"/>
      <c r="K1012" s="339"/>
      <c r="L1012" s="339"/>
      <c r="M1012" s="339"/>
      <c r="N1012" s="339"/>
      <c r="O1012" s="339"/>
      <c r="P1012" s="339"/>
      <c r="Q1012" s="339"/>
    </row>
    <row r="1013" spans="1:17" ht="13.5" customHeight="1">
      <c r="A1013" s="481"/>
      <c r="B1013" s="481"/>
      <c r="C1013" s="481"/>
      <c r="D1013" s="481"/>
      <c r="E1013" s="481"/>
      <c r="F1013" s="339"/>
      <c r="G1013" s="340" t="str">
        <f>IF(ISNUMBER(E1013),E1013/'Bulk DivVar Analysis'!$C$60,"")</f>
        <v/>
      </c>
      <c r="H1013" s="338" t="str">
        <f>IF(ISNUMBER(E1013), IF(G1013&gt;'Bulk DivVar Analysis'!$D$62,"Pass","Fail"),"")</f>
        <v/>
      </c>
      <c r="I1013" s="338" t="str">
        <f t="shared" si="17"/>
        <v/>
      </c>
      <c r="J1013" s="339"/>
      <c r="K1013" s="339"/>
      <c r="L1013" s="339"/>
      <c r="M1013" s="339"/>
      <c r="N1013" s="339"/>
      <c r="O1013" s="339"/>
      <c r="P1013" s="339"/>
      <c r="Q1013" s="339"/>
    </row>
    <row r="1014" spans="1:17" ht="13.5" customHeight="1">
      <c r="A1014" s="481"/>
      <c r="B1014" s="481"/>
      <c r="C1014" s="481"/>
      <c r="D1014" s="481"/>
      <c r="E1014" s="481"/>
      <c r="F1014" s="339"/>
      <c r="G1014" s="340" t="str">
        <f>IF(ISNUMBER(E1014),E1014/'Bulk DivVar Analysis'!$C$60,"")</f>
        <v/>
      </c>
      <c r="H1014" s="338" t="str">
        <f>IF(ISNUMBER(E1014), IF(G1014&gt;'Bulk DivVar Analysis'!$D$62,"Pass","Fail"),"")</f>
        <v/>
      </c>
      <c r="I1014" s="338" t="str">
        <f t="shared" si="17"/>
        <v/>
      </c>
      <c r="J1014" s="339"/>
      <c r="K1014" s="339"/>
      <c r="L1014" s="339"/>
      <c r="M1014" s="339"/>
      <c r="N1014" s="339"/>
      <c r="O1014" s="339"/>
      <c r="P1014" s="339"/>
      <c r="Q1014" s="339"/>
    </row>
    <row r="1015" spans="1:17" ht="13.5" customHeight="1">
      <c r="A1015" s="481"/>
      <c r="B1015" s="481"/>
      <c r="C1015" s="481"/>
      <c r="D1015" s="481"/>
      <c r="E1015" s="481"/>
      <c r="F1015" s="339"/>
      <c r="G1015" s="340" t="str">
        <f>IF(ISNUMBER(E1015),E1015/'Bulk DivVar Analysis'!$C$60,"")</f>
        <v/>
      </c>
      <c r="H1015" s="338" t="str">
        <f>IF(ISNUMBER(E1015), IF(G1015&gt;'Bulk DivVar Analysis'!$D$62,"Pass","Fail"),"")</f>
        <v/>
      </c>
      <c r="I1015" s="338" t="str">
        <f t="shared" si="17"/>
        <v/>
      </c>
      <c r="J1015" s="339"/>
      <c r="K1015" s="339"/>
      <c r="L1015" s="339"/>
      <c r="M1015" s="339"/>
      <c r="N1015" s="339"/>
      <c r="O1015" s="339"/>
      <c r="P1015" s="339"/>
      <c r="Q1015" s="339"/>
    </row>
    <row r="1016" spans="1:17" ht="13.5" customHeight="1">
      <c r="A1016" s="481"/>
      <c r="B1016" s="481"/>
      <c r="C1016" s="481"/>
      <c r="D1016" s="481"/>
      <c r="E1016" s="481"/>
      <c r="F1016" s="339"/>
      <c r="G1016" s="340" t="str">
        <f>IF(ISNUMBER(E1016),E1016/'Bulk DivVar Analysis'!$C$60,"")</f>
        <v/>
      </c>
      <c r="H1016" s="338" t="str">
        <f>IF(ISNUMBER(E1016), IF(G1016&gt;'Bulk DivVar Analysis'!$D$62,"Pass","Fail"),"")</f>
        <v/>
      </c>
      <c r="I1016" s="338" t="str">
        <f t="shared" si="17"/>
        <v/>
      </c>
      <c r="J1016" s="339"/>
      <c r="K1016" s="339"/>
      <c r="L1016" s="339"/>
      <c r="M1016" s="339"/>
      <c r="N1016" s="339"/>
      <c r="O1016" s="339"/>
      <c r="P1016" s="339"/>
      <c r="Q1016" s="339"/>
    </row>
    <row r="1017" spans="1:17" ht="13.5" customHeight="1">
      <c r="A1017" s="481"/>
      <c r="B1017" s="481"/>
      <c r="C1017" s="481"/>
      <c r="D1017" s="481"/>
      <c r="E1017" s="481"/>
      <c r="F1017" s="339"/>
      <c r="G1017" s="340" t="str">
        <f>IF(ISNUMBER(E1017),E1017/'Bulk DivVar Analysis'!$C$60,"")</f>
        <v/>
      </c>
      <c r="H1017" s="338" t="str">
        <f>IF(ISNUMBER(E1017), IF(G1017&gt;'Bulk DivVar Analysis'!$D$62,"Pass","Fail"),"")</f>
        <v/>
      </c>
      <c r="I1017" s="338" t="str">
        <f t="shared" si="17"/>
        <v/>
      </c>
      <c r="J1017" s="339"/>
      <c r="K1017" s="339"/>
      <c r="L1017" s="339"/>
      <c r="M1017" s="339"/>
      <c r="N1017" s="339"/>
      <c r="O1017" s="339"/>
      <c r="P1017" s="339"/>
      <c r="Q1017" s="339"/>
    </row>
    <row r="1018" spans="1:17" ht="13.5" customHeight="1">
      <c r="A1018" s="481"/>
      <c r="B1018" s="481"/>
      <c r="C1018" s="481"/>
      <c r="D1018" s="481"/>
      <c r="E1018" s="481"/>
      <c r="F1018" s="339"/>
      <c r="G1018" s="340" t="str">
        <f>IF(ISNUMBER(E1018),E1018/'Bulk DivVar Analysis'!$C$60,"")</f>
        <v/>
      </c>
      <c r="H1018" s="338" t="str">
        <f>IF(ISNUMBER(E1018), IF(G1018&gt;'Bulk DivVar Analysis'!$D$62,"Pass","Fail"),"")</f>
        <v/>
      </c>
      <c r="I1018" s="338" t="str">
        <f t="shared" si="17"/>
        <v/>
      </c>
      <c r="J1018" s="339"/>
      <c r="K1018" s="339"/>
      <c r="L1018" s="339"/>
      <c r="M1018" s="339"/>
      <c r="N1018" s="339"/>
      <c r="O1018" s="339"/>
      <c r="P1018" s="339"/>
      <c r="Q1018" s="339"/>
    </row>
    <row r="1019" spans="1:17" ht="13.5" customHeight="1">
      <c r="A1019" s="481"/>
      <c r="B1019" s="481"/>
      <c r="C1019" s="481"/>
      <c r="D1019" s="481"/>
      <c r="E1019" s="481"/>
      <c r="F1019" s="339"/>
      <c r="G1019" s="340" t="str">
        <f>IF(ISNUMBER(E1019),E1019/'Bulk DivVar Analysis'!$C$60,"")</f>
        <v/>
      </c>
      <c r="H1019" s="338" t="str">
        <f>IF(ISNUMBER(E1019), IF(G1019&gt;'Bulk DivVar Analysis'!$D$62,"Pass","Fail"),"")</f>
        <v/>
      </c>
      <c r="I1019" s="338" t="str">
        <f t="shared" si="17"/>
        <v/>
      </c>
      <c r="J1019" s="339"/>
      <c r="K1019" s="339"/>
      <c r="L1019" s="339"/>
      <c r="M1019" s="339"/>
      <c r="N1019" s="339"/>
      <c r="O1019" s="339"/>
      <c r="P1019" s="339"/>
      <c r="Q1019" s="339"/>
    </row>
    <row r="1020" spans="1:17" ht="13.5" customHeight="1">
      <c r="A1020" s="481"/>
      <c r="B1020" s="481"/>
      <c r="C1020" s="481"/>
      <c r="D1020" s="481"/>
      <c r="E1020" s="481"/>
      <c r="F1020" s="339"/>
      <c r="G1020" s="340" t="str">
        <f>IF(ISNUMBER(E1020),E1020/'Bulk DivVar Analysis'!$C$60,"")</f>
        <v/>
      </c>
      <c r="H1020" s="338" t="str">
        <f>IF(ISNUMBER(E1020), IF(G1020&gt;'Bulk DivVar Analysis'!$D$62,"Pass","Fail"),"")</f>
        <v/>
      </c>
      <c r="I1020" s="338" t="str">
        <f t="shared" si="17"/>
        <v/>
      </c>
      <c r="J1020" s="339"/>
      <c r="K1020" s="339"/>
      <c r="L1020" s="339"/>
      <c r="M1020" s="339"/>
      <c r="N1020" s="339"/>
      <c r="O1020" s="339"/>
      <c r="P1020" s="339"/>
      <c r="Q1020" s="339"/>
    </row>
    <row r="1021" spans="1:17" ht="13.5" customHeight="1">
      <c r="A1021" s="481"/>
      <c r="B1021" s="481"/>
      <c r="C1021" s="481"/>
      <c r="D1021" s="481"/>
      <c r="E1021" s="481"/>
      <c r="F1021" s="339"/>
      <c r="G1021" s="340" t="str">
        <f>IF(ISNUMBER(E1021),E1021/'Bulk DivVar Analysis'!$C$60,"")</f>
        <v/>
      </c>
      <c r="H1021" s="338" t="str">
        <f>IF(ISNUMBER(E1021), IF(G1021&gt;'Bulk DivVar Analysis'!$D$62,"Pass","Fail"),"")</f>
        <v/>
      </c>
      <c r="I1021" s="338" t="str">
        <f t="shared" si="17"/>
        <v/>
      </c>
      <c r="J1021" s="339"/>
      <c r="K1021" s="339"/>
      <c r="L1021" s="339"/>
      <c r="M1021" s="339"/>
      <c r="N1021" s="339"/>
      <c r="O1021" s="339"/>
      <c r="P1021" s="339"/>
      <c r="Q1021" s="339"/>
    </row>
    <row r="1022" spans="1:17" ht="13.5" customHeight="1">
      <c r="A1022" s="481"/>
      <c r="B1022" s="481"/>
      <c r="C1022" s="481"/>
      <c r="D1022" s="481"/>
      <c r="E1022" s="481"/>
      <c r="F1022" s="339"/>
      <c r="G1022" s="340" t="str">
        <f>IF(ISNUMBER(E1022),E1022/'Bulk DivVar Analysis'!$C$60,"")</f>
        <v/>
      </c>
      <c r="H1022" s="338" t="str">
        <f>IF(ISNUMBER(E1022), IF(G1022&gt;'Bulk DivVar Analysis'!$D$62,"Pass","Fail"),"")</f>
        <v/>
      </c>
      <c r="I1022" s="338" t="str">
        <f t="shared" si="17"/>
        <v/>
      </c>
      <c r="J1022" s="339"/>
      <c r="K1022" s="339"/>
      <c r="L1022" s="339"/>
      <c r="M1022" s="339"/>
      <c r="N1022" s="339"/>
      <c r="O1022" s="339"/>
      <c r="P1022" s="339"/>
      <c r="Q1022" s="339"/>
    </row>
    <row r="1023" spans="1:17" ht="13.5" customHeight="1">
      <c r="A1023" s="481"/>
      <c r="B1023" s="481"/>
      <c r="C1023" s="481"/>
      <c r="D1023" s="481"/>
      <c r="E1023" s="481"/>
      <c r="F1023" s="339"/>
      <c r="G1023" s="340" t="str">
        <f>IF(ISNUMBER(E1023),E1023/'Bulk DivVar Analysis'!$C$60,"")</f>
        <v/>
      </c>
      <c r="H1023" s="338" t="str">
        <f>IF(ISNUMBER(E1023), IF(G1023&gt;'Bulk DivVar Analysis'!$D$62,"Pass","Fail"),"")</f>
        <v/>
      </c>
      <c r="I1023" s="338" t="str">
        <f t="shared" si="17"/>
        <v/>
      </c>
      <c r="J1023" s="339"/>
      <c r="K1023" s="339"/>
      <c r="L1023" s="339"/>
      <c r="M1023" s="339"/>
      <c r="N1023" s="339"/>
      <c r="O1023" s="339"/>
      <c r="P1023" s="339"/>
      <c r="Q1023" s="339"/>
    </row>
    <row r="1024" spans="1:17" ht="13.5" customHeight="1">
      <c r="A1024" s="481"/>
      <c r="B1024" s="481"/>
      <c r="C1024" s="481"/>
      <c r="D1024" s="481"/>
      <c r="E1024" s="481"/>
      <c r="F1024" s="339"/>
      <c r="G1024" s="340" t="str">
        <f>IF(ISNUMBER(E1024),E1024/'Bulk DivVar Analysis'!$C$60,"")</f>
        <v/>
      </c>
      <c r="H1024" s="338" t="str">
        <f>IF(ISNUMBER(E1024), IF(G1024&gt;'Bulk DivVar Analysis'!$D$62,"Pass","Fail"),"")</f>
        <v/>
      </c>
      <c r="I1024" s="338" t="str">
        <f t="shared" si="17"/>
        <v/>
      </c>
      <c r="J1024" s="339"/>
      <c r="K1024" s="339"/>
      <c r="L1024" s="339"/>
      <c r="M1024" s="339"/>
      <c r="N1024" s="339"/>
      <c r="O1024" s="339"/>
      <c r="P1024" s="339"/>
      <c r="Q1024" s="339"/>
    </row>
    <row r="1025" spans="1:17" ht="13.5" customHeight="1">
      <c r="A1025" s="481"/>
      <c r="B1025" s="481"/>
      <c r="C1025" s="481"/>
      <c r="D1025" s="481"/>
      <c r="E1025" s="481"/>
      <c r="F1025" s="339"/>
      <c r="G1025" s="340" t="str">
        <f>IF(ISNUMBER(E1025),E1025/'Bulk DivVar Analysis'!$C$60,"")</f>
        <v/>
      </c>
      <c r="H1025" s="338" t="str">
        <f>IF(ISNUMBER(E1025), IF(G1025&gt;'Bulk DivVar Analysis'!$D$62,"Pass","Fail"),"")</f>
        <v/>
      </c>
      <c r="I1025" s="338" t="str">
        <f t="shared" si="17"/>
        <v/>
      </c>
      <c r="J1025" s="339"/>
      <c r="K1025" s="339"/>
      <c r="L1025" s="339"/>
      <c r="M1025" s="339"/>
      <c r="N1025" s="339"/>
      <c r="O1025" s="339"/>
      <c r="P1025" s="339"/>
      <c r="Q1025" s="339"/>
    </row>
    <row r="1026" spans="1:17" ht="13.5" customHeight="1">
      <c r="A1026" s="481"/>
      <c r="B1026" s="481"/>
      <c r="C1026" s="481"/>
      <c r="D1026" s="481"/>
      <c r="E1026" s="481"/>
      <c r="F1026" s="339"/>
      <c r="G1026" s="340" t="str">
        <f>IF(ISNUMBER(E1026),E1026/'Bulk DivVar Analysis'!$C$60,"")</f>
        <v/>
      </c>
      <c r="H1026" s="338" t="str">
        <f>IF(ISNUMBER(E1026), IF(G1026&gt;'Bulk DivVar Analysis'!$D$62,"Pass","Fail"),"")</f>
        <v/>
      </c>
      <c r="I1026" s="338" t="str">
        <f t="shared" si="17"/>
        <v/>
      </c>
      <c r="J1026" s="339"/>
      <c r="K1026" s="339"/>
      <c r="L1026" s="339"/>
      <c r="M1026" s="339"/>
      <c r="N1026" s="339"/>
      <c r="O1026" s="339"/>
      <c r="P1026" s="339"/>
      <c r="Q1026" s="339"/>
    </row>
    <row r="1027" spans="1:17" ht="13.5" customHeight="1">
      <c r="A1027" s="481"/>
      <c r="B1027" s="481"/>
      <c r="C1027" s="481"/>
      <c r="D1027" s="481"/>
      <c r="E1027" s="481"/>
      <c r="F1027" s="339"/>
      <c r="G1027" s="340" t="str">
        <f>IF(ISNUMBER(E1027),E1027/'Bulk DivVar Analysis'!$C$60,"")</f>
        <v/>
      </c>
      <c r="H1027" s="338" t="str">
        <f>IF(ISNUMBER(E1027), IF(G1027&gt;'Bulk DivVar Analysis'!$D$62,"Pass","Fail"),"")</f>
        <v/>
      </c>
      <c r="I1027" s="338" t="str">
        <f t="shared" ref="I1027:I1090" si="18">_xlfn.TEXTJOIN("_",TRUE,B1027,C1027)</f>
        <v/>
      </c>
      <c r="J1027" s="339"/>
      <c r="K1027" s="339"/>
      <c r="L1027" s="339"/>
      <c r="M1027" s="339"/>
      <c r="N1027" s="339"/>
      <c r="O1027" s="339"/>
      <c r="P1027" s="339"/>
      <c r="Q1027" s="339"/>
    </row>
    <row r="1028" spans="1:17" ht="13.5" customHeight="1">
      <c r="A1028" s="481"/>
      <c r="B1028" s="481"/>
      <c r="C1028" s="481"/>
      <c r="D1028" s="481"/>
      <c r="E1028" s="481"/>
      <c r="F1028" s="339"/>
      <c r="G1028" s="340" t="str">
        <f>IF(ISNUMBER(E1028),E1028/'Bulk DivVar Analysis'!$C$60,"")</f>
        <v/>
      </c>
      <c r="H1028" s="338" t="str">
        <f>IF(ISNUMBER(E1028), IF(G1028&gt;'Bulk DivVar Analysis'!$D$62,"Pass","Fail"),"")</f>
        <v/>
      </c>
      <c r="I1028" s="338" t="str">
        <f t="shared" si="18"/>
        <v/>
      </c>
      <c r="J1028" s="339"/>
      <c r="K1028" s="339"/>
      <c r="L1028" s="339"/>
      <c r="M1028" s="339"/>
      <c r="N1028" s="339"/>
      <c r="O1028" s="339"/>
      <c r="P1028" s="339"/>
      <c r="Q1028" s="339"/>
    </row>
    <row r="1029" spans="1:17" ht="13.5" customHeight="1">
      <c r="A1029" s="481"/>
      <c r="B1029" s="481"/>
      <c r="C1029" s="481"/>
      <c r="D1029" s="481"/>
      <c r="E1029" s="481"/>
      <c r="F1029" s="339"/>
      <c r="G1029" s="340" t="str">
        <f>IF(ISNUMBER(E1029),E1029/'Bulk DivVar Analysis'!$C$60,"")</f>
        <v/>
      </c>
      <c r="H1029" s="338" t="str">
        <f>IF(ISNUMBER(E1029), IF(G1029&gt;'Bulk DivVar Analysis'!$D$62,"Pass","Fail"),"")</f>
        <v/>
      </c>
      <c r="I1029" s="338" t="str">
        <f t="shared" si="18"/>
        <v/>
      </c>
      <c r="J1029" s="339"/>
      <c r="K1029" s="339"/>
      <c r="L1029" s="339"/>
      <c r="M1029" s="339"/>
      <c r="N1029" s="339"/>
      <c r="O1029" s="339"/>
      <c r="P1029" s="339"/>
      <c r="Q1029" s="339"/>
    </row>
    <row r="1030" spans="1:17" ht="13.5" customHeight="1">
      <c r="A1030" s="481"/>
      <c r="B1030" s="481"/>
      <c r="C1030" s="481"/>
      <c r="D1030" s="481"/>
      <c r="E1030" s="481"/>
      <c r="F1030" s="339"/>
      <c r="G1030" s="340" t="str">
        <f>IF(ISNUMBER(E1030),E1030/'Bulk DivVar Analysis'!$C$60,"")</f>
        <v/>
      </c>
      <c r="H1030" s="338" t="str">
        <f>IF(ISNUMBER(E1030), IF(G1030&gt;'Bulk DivVar Analysis'!$D$62,"Pass","Fail"),"")</f>
        <v/>
      </c>
      <c r="I1030" s="338" t="str">
        <f t="shared" si="18"/>
        <v/>
      </c>
      <c r="J1030" s="339"/>
      <c r="K1030" s="339"/>
      <c r="L1030" s="339"/>
      <c r="M1030" s="339"/>
      <c r="N1030" s="339"/>
      <c r="O1030" s="339"/>
      <c r="P1030" s="339"/>
      <c r="Q1030" s="339"/>
    </row>
    <row r="1031" spans="1:17" ht="13.5" customHeight="1">
      <c r="A1031" s="481"/>
      <c r="B1031" s="481"/>
      <c r="C1031" s="481"/>
      <c r="D1031" s="481"/>
      <c r="E1031" s="481"/>
      <c r="F1031" s="339"/>
      <c r="G1031" s="340" t="str">
        <f>IF(ISNUMBER(E1031),E1031/'Bulk DivVar Analysis'!$C$60,"")</f>
        <v/>
      </c>
      <c r="H1031" s="338" t="str">
        <f>IF(ISNUMBER(E1031), IF(G1031&gt;'Bulk DivVar Analysis'!$D$62,"Pass","Fail"),"")</f>
        <v/>
      </c>
      <c r="I1031" s="338" t="str">
        <f t="shared" si="18"/>
        <v/>
      </c>
      <c r="J1031" s="339"/>
      <c r="K1031" s="339"/>
      <c r="L1031" s="339"/>
      <c r="M1031" s="339"/>
      <c r="N1031" s="339"/>
      <c r="O1031" s="339"/>
      <c r="P1031" s="339"/>
      <c r="Q1031" s="339"/>
    </row>
    <row r="1032" spans="1:17" ht="13.5" customHeight="1">
      <c r="A1032" s="481"/>
      <c r="B1032" s="481"/>
      <c r="C1032" s="481"/>
      <c r="D1032" s="481"/>
      <c r="E1032" s="481"/>
      <c r="F1032" s="339"/>
      <c r="G1032" s="340" t="str">
        <f>IF(ISNUMBER(E1032),E1032/'Bulk DivVar Analysis'!$C$60,"")</f>
        <v/>
      </c>
      <c r="H1032" s="338" t="str">
        <f>IF(ISNUMBER(E1032), IF(G1032&gt;'Bulk DivVar Analysis'!$D$62,"Pass","Fail"),"")</f>
        <v/>
      </c>
      <c r="I1032" s="338" t="str">
        <f t="shared" si="18"/>
        <v/>
      </c>
      <c r="J1032" s="339"/>
      <c r="K1032" s="339"/>
      <c r="L1032" s="339"/>
      <c r="M1032" s="339"/>
      <c r="N1032" s="339"/>
      <c r="O1032" s="339"/>
      <c r="P1032" s="339"/>
      <c r="Q1032" s="339"/>
    </row>
    <row r="1033" spans="1:17" ht="13.5" customHeight="1">
      <c r="A1033" s="481"/>
      <c r="B1033" s="481"/>
      <c r="C1033" s="481"/>
      <c r="D1033" s="481"/>
      <c r="E1033" s="481"/>
      <c r="F1033" s="339"/>
      <c r="G1033" s="340" t="str">
        <f>IF(ISNUMBER(E1033),E1033/'Bulk DivVar Analysis'!$C$60,"")</f>
        <v/>
      </c>
      <c r="H1033" s="338" t="str">
        <f>IF(ISNUMBER(E1033), IF(G1033&gt;'Bulk DivVar Analysis'!$D$62,"Pass","Fail"),"")</f>
        <v/>
      </c>
      <c r="I1033" s="338" t="str">
        <f t="shared" si="18"/>
        <v/>
      </c>
      <c r="J1033" s="339"/>
      <c r="K1033" s="339"/>
      <c r="L1033" s="339"/>
      <c r="M1033" s="339"/>
      <c r="N1033" s="339"/>
      <c r="O1033" s="339"/>
      <c r="P1033" s="339"/>
      <c r="Q1033" s="339"/>
    </row>
    <row r="1034" spans="1:17" ht="13.5" customHeight="1">
      <c r="A1034" s="481"/>
      <c r="B1034" s="481"/>
      <c r="C1034" s="481"/>
      <c r="D1034" s="481"/>
      <c r="E1034" s="481"/>
      <c r="F1034" s="339"/>
      <c r="G1034" s="340" t="str">
        <f>IF(ISNUMBER(E1034),E1034/'Bulk DivVar Analysis'!$C$60,"")</f>
        <v/>
      </c>
      <c r="H1034" s="338" t="str">
        <f>IF(ISNUMBER(E1034), IF(G1034&gt;'Bulk DivVar Analysis'!$D$62,"Pass","Fail"),"")</f>
        <v/>
      </c>
      <c r="I1034" s="338" t="str">
        <f t="shared" si="18"/>
        <v/>
      </c>
      <c r="J1034" s="339"/>
      <c r="K1034" s="339"/>
      <c r="L1034" s="339"/>
      <c r="M1034" s="339"/>
      <c r="N1034" s="339"/>
      <c r="O1034" s="339"/>
      <c r="P1034" s="339"/>
      <c r="Q1034" s="339"/>
    </row>
    <row r="1035" spans="1:17" ht="13.5" customHeight="1">
      <c r="A1035" s="481"/>
      <c r="B1035" s="481"/>
      <c r="C1035" s="481"/>
      <c r="D1035" s="481"/>
      <c r="E1035" s="481"/>
      <c r="F1035" s="339"/>
      <c r="G1035" s="340" t="str">
        <f>IF(ISNUMBER(E1035),E1035/'Bulk DivVar Analysis'!$C$60,"")</f>
        <v/>
      </c>
      <c r="H1035" s="338" t="str">
        <f>IF(ISNUMBER(E1035), IF(G1035&gt;'Bulk DivVar Analysis'!$D$62,"Pass","Fail"),"")</f>
        <v/>
      </c>
      <c r="I1035" s="338" t="str">
        <f t="shared" si="18"/>
        <v/>
      </c>
      <c r="J1035" s="339"/>
      <c r="K1035" s="339"/>
      <c r="L1035" s="339"/>
      <c r="M1035" s="339"/>
      <c r="N1035" s="339"/>
      <c r="O1035" s="339"/>
      <c r="P1035" s="339"/>
      <c r="Q1035" s="339"/>
    </row>
    <row r="1036" spans="1:17" ht="13.5" customHeight="1">
      <c r="A1036" s="481"/>
      <c r="B1036" s="481"/>
      <c r="C1036" s="481"/>
      <c r="D1036" s="481"/>
      <c r="E1036" s="481"/>
      <c r="F1036" s="339"/>
      <c r="G1036" s="340" t="str">
        <f>IF(ISNUMBER(E1036),E1036/'Bulk DivVar Analysis'!$C$60,"")</f>
        <v/>
      </c>
      <c r="H1036" s="338" t="str">
        <f>IF(ISNUMBER(E1036), IF(G1036&gt;'Bulk DivVar Analysis'!$D$62,"Pass","Fail"),"")</f>
        <v/>
      </c>
      <c r="I1036" s="338" t="str">
        <f t="shared" si="18"/>
        <v/>
      </c>
      <c r="J1036" s="339"/>
      <c r="K1036" s="339"/>
      <c r="L1036" s="339"/>
      <c r="M1036" s="339"/>
      <c r="N1036" s="339"/>
      <c r="O1036" s="339"/>
      <c r="P1036" s="339"/>
      <c r="Q1036" s="339"/>
    </row>
    <row r="1037" spans="1:17" ht="13.5" customHeight="1">
      <c r="A1037" s="481"/>
      <c r="B1037" s="481"/>
      <c r="C1037" s="481"/>
      <c r="D1037" s="481"/>
      <c r="E1037" s="481"/>
      <c r="F1037" s="339"/>
      <c r="G1037" s="340" t="str">
        <f>IF(ISNUMBER(E1037),E1037/'Bulk DivVar Analysis'!$C$60,"")</f>
        <v/>
      </c>
      <c r="H1037" s="338" t="str">
        <f>IF(ISNUMBER(E1037), IF(G1037&gt;'Bulk DivVar Analysis'!$D$62,"Pass","Fail"),"")</f>
        <v/>
      </c>
      <c r="I1037" s="338" t="str">
        <f t="shared" si="18"/>
        <v/>
      </c>
      <c r="J1037" s="339"/>
      <c r="K1037" s="339"/>
      <c r="L1037" s="339"/>
      <c r="M1037" s="339"/>
      <c r="N1037" s="339"/>
      <c r="O1037" s="339"/>
      <c r="P1037" s="339"/>
      <c r="Q1037" s="339"/>
    </row>
    <row r="1038" spans="1:17" ht="13.5" customHeight="1">
      <c r="A1038" s="481"/>
      <c r="B1038" s="481"/>
      <c r="C1038" s="481"/>
      <c r="D1038" s="481"/>
      <c r="E1038" s="481"/>
      <c r="F1038" s="339"/>
      <c r="G1038" s="340" t="str">
        <f>IF(ISNUMBER(E1038),E1038/'Bulk DivVar Analysis'!$C$60,"")</f>
        <v/>
      </c>
      <c r="H1038" s="338" t="str">
        <f>IF(ISNUMBER(E1038), IF(G1038&gt;'Bulk DivVar Analysis'!$D$62,"Pass","Fail"),"")</f>
        <v/>
      </c>
      <c r="I1038" s="338" t="str">
        <f t="shared" si="18"/>
        <v/>
      </c>
      <c r="J1038" s="339"/>
      <c r="K1038" s="339"/>
      <c r="L1038" s="339"/>
      <c r="M1038" s="339"/>
      <c r="N1038" s="339"/>
      <c r="O1038" s="339"/>
      <c r="P1038" s="339"/>
      <c r="Q1038" s="339"/>
    </row>
    <row r="1039" spans="1:17" ht="13.5" customHeight="1">
      <c r="A1039" s="481"/>
      <c r="B1039" s="481"/>
      <c r="C1039" s="481"/>
      <c r="D1039" s="481"/>
      <c r="E1039" s="481"/>
      <c r="F1039" s="339"/>
      <c r="G1039" s="340" t="str">
        <f>IF(ISNUMBER(E1039),E1039/'Bulk DivVar Analysis'!$C$60,"")</f>
        <v/>
      </c>
      <c r="H1039" s="338" t="str">
        <f>IF(ISNUMBER(E1039), IF(G1039&gt;'Bulk DivVar Analysis'!$D$62,"Pass","Fail"),"")</f>
        <v/>
      </c>
      <c r="I1039" s="338" t="str">
        <f t="shared" si="18"/>
        <v/>
      </c>
      <c r="J1039" s="339"/>
      <c r="K1039" s="339"/>
      <c r="L1039" s="339"/>
      <c r="M1039" s="339"/>
      <c r="N1039" s="339"/>
      <c r="O1039" s="339"/>
      <c r="P1039" s="339"/>
      <c r="Q1039" s="339"/>
    </row>
    <row r="1040" spans="1:17" ht="13.5" customHeight="1">
      <c r="A1040" s="481"/>
      <c r="B1040" s="481"/>
      <c r="C1040" s="481"/>
      <c r="D1040" s="481"/>
      <c r="E1040" s="481"/>
      <c r="F1040" s="339"/>
      <c r="G1040" s="340" t="str">
        <f>IF(ISNUMBER(E1040),E1040/'Bulk DivVar Analysis'!$C$60,"")</f>
        <v/>
      </c>
      <c r="H1040" s="338" t="str">
        <f>IF(ISNUMBER(E1040), IF(G1040&gt;'Bulk DivVar Analysis'!$D$62,"Pass","Fail"),"")</f>
        <v/>
      </c>
      <c r="I1040" s="338" t="str">
        <f t="shared" si="18"/>
        <v/>
      </c>
      <c r="J1040" s="339"/>
      <c r="K1040" s="339"/>
      <c r="L1040" s="339"/>
      <c r="M1040" s="339"/>
      <c r="N1040" s="339"/>
      <c r="O1040" s="339"/>
      <c r="P1040" s="339"/>
      <c r="Q1040" s="339"/>
    </row>
    <row r="1041" spans="1:17" ht="13.5" customHeight="1">
      <c r="A1041" s="481"/>
      <c r="B1041" s="481"/>
      <c r="C1041" s="481"/>
      <c r="D1041" s="481"/>
      <c r="E1041" s="481"/>
      <c r="F1041" s="339"/>
      <c r="G1041" s="340" t="str">
        <f>IF(ISNUMBER(E1041),E1041/'Bulk DivVar Analysis'!$C$60,"")</f>
        <v/>
      </c>
      <c r="H1041" s="338" t="str">
        <f>IF(ISNUMBER(E1041), IF(G1041&gt;'Bulk DivVar Analysis'!$D$62,"Pass","Fail"),"")</f>
        <v/>
      </c>
      <c r="I1041" s="338" t="str">
        <f t="shared" si="18"/>
        <v/>
      </c>
      <c r="J1041" s="339"/>
      <c r="K1041" s="339"/>
      <c r="L1041" s="339"/>
      <c r="M1041" s="339"/>
      <c r="N1041" s="339"/>
      <c r="O1041" s="339"/>
      <c r="P1041" s="339"/>
      <c r="Q1041" s="339"/>
    </row>
    <row r="1042" spans="1:17" ht="13.5" customHeight="1">
      <c r="A1042" s="481"/>
      <c r="B1042" s="481"/>
      <c r="C1042" s="481"/>
      <c r="D1042" s="481"/>
      <c r="E1042" s="481"/>
      <c r="F1042" s="339"/>
      <c r="G1042" s="340" t="str">
        <f>IF(ISNUMBER(E1042),E1042/'Bulk DivVar Analysis'!$C$60,"")</f>
        <v/>
      </c>
      <c r="H1042" s="338" t="str">
        <f>IF(ISNUMBER(E1042), IF(G1042&gt;'Bulk DivVar Analysis'!$D$62,"Pass","Fail"),"")</f>
        <v/>
      </c>
      <c r="I1042" s="338" t="str">
        <f t="shared" si="18"/>
        <v/>
      </c>
      <c r="J1042" s="339"/>
      <c r="K1042" s="339"/>
      <c r="L1042" s="339"/>
      <c r="M1042" s="339"/>
      <c r="N1042" s="339"/>
      <c r="O1042" s="339"/>
      <c r="P1042" s="339"/>
      <c r="Q1042" s="339"/>
    </row>
    <row r="1043" spans="1:17" ht="13.5" customHeight="1">
      <c r="A1043" s="481"/>
      <c r="B1043" s="481"/>
      <c r="C1043" s="481"/>
      <c r="D1043" s="481"/>
      <c r="E1043" s="481"/>
      <c r="F1043" s="339"/>
      <c r="G1043" s="340" t="str">
        <f>IF(ISNUMBER(E1043),E1043/'Bulk DivVar Analysis'!$C$60,"")</f>
        <v/>
      </c>
      <c r="H1043" s="338" t="str">
        <f>IF(ISNUMBER(E1043), IF(G1043&gt;'Bulk DivVar Analysis'!$D$62,"Pass","Fail"),"")</f>
        <v/>
      </c>
      <c r="I1043" s="338" t="str">
        <f t="shared" si="18"/>
        <v/>
      </c>
      <c r="J1043" s="339"/>
      <c r="K1043" s="339"/>
      <c r="L1043" s="339"/>
      <c r="M1043" s="339"/>
      <c r="N1043" s="339"/>
      <c r="O1043" s="339"/>
      <c r="P1043" s="339"/>
      <c r="Q1043" s="339"/>
    </row>
    <row r="1044" spans="1:17" ht="13.5" customHeight="1">
      <c r="A1044" s="481"/>
      <c r="B1044" s="481"/>
      <c r="C1044" s="481"/>
      <c r="D1044" s="481"/>
      <c r="E1044" s="481"/>
      <c r="F1044" s="339"/>
      <c r="G1044" s="340" t="str">
        <f>IF(ISNUMBER(E1044),E1044/'Bulk DivVar Analysis'!$C$60,"")</f>
        <v/>
      </c>
      <c r="H1044" s="338" t="str">
        <f>IF(ISNUMBER(E1044), IF(G1044&gt;'Bulk DivVar Analysis'!$D$62,"Pass","Fail"),"")</f>
        <v/>
      </c>
      <c r="I1044" s="338" t="str">
        <f t="shared" si="18"/>
        <v/>
      </c>
      <c r="J1044" s="339"/>
      <c r="K1044" s="339"/>
      <c r="L1044" s="339"/>
      <c r="M1044" s="339"/>
      <c r="N1044" s="339"/>
      <c r="O1044" s="339"/>
      <c r="P1044" s="339"/>
      <c r="Q1044" s="339"/>
    </row>
    <row r="1045" spans="1:17" ht="13.5" customHeight="1">
      <c r="A1045" s="481"/>
      <c r="B1045" s="481"/>
      <c r="C1045" s="481"/>
      <c r="D1045" s="481"/>
      <c r="E1045" s="481"/>
      <c r="F1045" s="339"/>
      <c r="G1045" s="340" t="str">
        <f>IF(ISNUMBER(E1045),E1045/'Bulk DivVar Analysis'!$C$60,"")</f>
        <v/>
      </c>
      <c r="H1045" s="338" t="str">
        <f>IF(ISNUMBER(E1045), IF(G1045&gt;'Bulk DivVar Analysis'!$D$62,"Pass","Fail"),"")</f>
        <v/>
      </c>
      <c r="I1045" s="338" t="str">
        <f t="shared" si="18"/>
        <v/>
      </c>
      <c r="J1045" s="339"/>
      <c r="K1045" s="339"/>
      <c r="L1045" s="339"/>
      <c r="M1045" s="339"/>
      <c r="N1045" s="339"/>
      <c r="O1045" s="339"/>
      <c r="P1045" s="339"/>
      <c r="Q1045" s="339"/>
    </row>
    <row r="1046" spans="1:17" ht="13.5" customHeight="1">
      <c r="A1046" s="481"/>
      <c r="B1046" s="481"/>
      <c r="C1046" s="481"/>
      <c r="D1046" s="481"/>
      <c r="E1046" s="481"/>
      <c r="F1046" s="339"/>
      <c r="G1046" s="340" t="str">
        <f>IF(ISNUMBER(E1046),E1046/'Bulk DivVar Analysis'!$C$60,"")</f>
        <v/>
      </c>
      <c r="H1046" s="338" t="str">
        <f>IF(ISNUMBER(E1046), IF(G1046&gt;'Bulk DivVar Analysis'!$D$62,"Pass","Fail"),"")</f>
        <v/>
      </c>
      <c r="I1046" s="338" t="str">
        <f t="shared" si="18"/>
        <v/>
      </c>
      <c r="J1046" s="339"/>
      <c r="K1046" s="339"/>
      <c r="L1046" s="339"/>
      <c r="M1046" s="339"/>
      <c r="N1046" s="339"/>
      <c r="O1046" s="339"/>
      <c r="P1046" s="339"/>
      <c r="Q1046" s="339"/>
    </row>
    <row r="1047" spans="1:17" ht="13.5" customHeight="1">
      <c r="A1047" s="481"/>
      <c r="B1047" s="481"/>
      <c r="C1047" s="481"/>
      <c r="D1047" s="481"/>
      <c r="E1047" s="481"/>
      <c r="F1047" s="339"/>
      <c r="G1047" s="340" t="str">
        <f>IF(ISNUMBER(E1047),E1047/'Bulk DivVar Analysis'!$C$60,"")</f>
        <v/>
      </c>
      <c r="H1047" s="338" t="str">
        <f>IF(ISNUMBER(E1047), IF(G1047&gt;'Bulk DivVar Analysis'!$D$62,"Pass","Fail"),"")</f>
        <v/>
      </c>
      <c r="I1047" s="338" t="str">
        <f t="shared" si="18"/>
        <v/>
      </c>
      <c r="J1047" s="339"/>
      <c r="K1047" s="339"/>
      <c r="L1047" s="339"/>
      <c r="M1047" s="339"/>
      <c r="N1047" s="339"/>
      <c r="O1047" s="339"/>
      <c r="P1047" s="339"/>
      <c r="Q1047" s="339"/>
    </row>
    <row r="1048" spans="1:17" ht="13.5" customHeight="1">
      <c r="A1048" s="481"/>
      <c r="B1048" s="481"/>
      <c r="C1048" s="481"/>
      <c r="D1048" s="481"/>
      <c r="E1048" s="481"/>
      <c r="F1048" s="339"/>
      <c r="G1048" s="340" t="str">
        <f>IF(ISNUMBER(E1048),E1048/'Bulk DivVar Analysis'!$C$60,"")</f>
        <v/>
      </c>
      <c r="H1048" s="338" t="str">
        <f>IF(ISNUMBER(E1048), IF(G1048&gt;'Bulk DivVar Analysis'!$D$62,"Pass","Fail"),"")</f>
        <v/>
      </c>
      <c r="I1048" s="338" t="str">
        <f t="shared" si="18"/>
        <v/>
      </c>
      <c r="J1048" s="339"/>
      <c r="K1048" s="339"/>
      <c r="L1048" s="339"/>
      <c r="M1048" s="339"/>
      <c r="N1048" s="339"/>
      <c r="O1048" s="339"/>
      <c r="P1048" s="339"/>
      <c r="Q1048" s="339"/>
    </row>
    <row r="1049" spans="1:17" ht="13.5" customHeight="1">
      <c r="A1049" s="481"/>
      <c r="B1049" s="481"/>
      <c r="C1049" s="481"/>
      <c r="D1049" s="481"/>
      <c r="E1049" s="481"/>
      <c r="F1049" s="339"/>
      <c r="G1049" s="340" t="str">
        <f>IF(ISNUMBER(E1049),E1049/'Bulk DivVar Analysis'!$C$60,"")</f>
        <v/>
      </c>
      <c r="H1049" s="338" t="str">
        <f>IF(ISNUMBER(E1049), IF(G1049&gt;'Bulk DivVar Analysis'!$D$62,"Pass","Fail"),"")</f>
        <v/>
      </c>
      <c r="I1049" s="338" t="str">
        <f t="shared" si="18"/>
        <v/>
      </c>
      <c r="J1049" s="339"/>
      <c r="K1049" s="339"/>
      <c r="L1049" s="339"/>
      <c r="M1049" s="339"/>
      <c r="N1049" s="339"/>
      <c r="O1049" s="339"/>
      <c r="P1049" s="339"/>
      <c r="Q1049" s="339"/>
    </row>
    <row r="1050" spans="1:17" ht="13.5" customHeight="1">
      <c r="A1050" s="481"/>
      <c r="B1050" s="481"/>
      <c r="C1050" s="481"/>
      <c r="D1050" s="481"/>
      <c r="E1050" s="481"/>
      <c r="F1050" s="339"/>
      <c r="G1050" s="340" t="str">
        <f>IF(ISNUMBER(E1050),E1050/'Bulk DivVar Analysis'!$C$60,"")</f>
        <v/>
      </c>
      <c r="H1050" s="338" t="str">
        <f>IF(ISNUMBER(E1050), IF(G1050&gt;'Bulk DivVar Analysis'!$D$62,"Pass","Fail"),"")</f>
        <v/>
      </c>
      <c r="I1050" s="338" t="str">
        <f t="shared" si="18"/>
        <v/>
      </c>
      <c r="J1050" s="339"/>
      <c r="K1050" s="339"/>
      <c r="L1050" s="339"/>
      <c r="M1050" s="339"/>
      <c r="N1050" s="339"/>
      <c r="O1050" s="339"/>
      <c r="P1050" s="339"/>
      <c r="Q1050" s="339"/>
    </row>
    <row r="1051" spans="1:17" ht="13.5" customHeight="1">
      <c r="A1051" s="481"/>
      <c r="B1051" s="481"/>
      <c r="C1051" s="481"/>
      <c r="D1051" s="481"/>
      <c r="E1051" s="481"/>
      <c r="F1051" s="339"/>
      <c r="G1051" s="340" t="str">
        <f>IF(ISNUMBER(E1051),E1051/'Bulk DivVar Analysis'!$C$60,"")</f>
        <v/>
      </c>
      <c r="H1051" s="338" t="str">
        <f>IF(ISNUMBER(E1051), IF(G1051&gt;'Bulk DivVar Analysis'!$D$62,"Pass","Fail"),"")</f>
        <v/>
      </c>
      <c r="I1051" s="338" t="str">
        <f t="shared" si="18"/>
        <v/>
      </c>
      <c r="J1051" s="339"/>
      <c r="K1051" s="339"/>
      <c r="L1051" s="339"/>
      <c r="M1051" s="339"/>
      <c r="N1051" s="339"/>
      <c r="O1051" s="339"/>
      <c r="P1051" s="339"/>
      <c r="Q1051" s="339"/>
    </row>
    <row r="1052" spans="1:17" ht="13.5" customHeight="1">
      <c r="A1052" s="481"/>
      <c r="B1052" s="481"/>
      <c r="C1052" s="481"/>
      <c r="D1052" s="481"/>
      <c r="E1052" s="481"/>
      <c r="F1052" s="339"/>
      <c r="G1052" s="340" t="str">
        <f>IF(ISNUMBER(E1052),E1052/'Bulk DivVar Analysis'!$C$60,"")</f>
        <v/>
      </c>
      <c r="H1052" s="338" t="str">
        <f>IF(ISNUMBER(E1052), IF(G1052&gt;'Bulk DivVar Analysis'!$D$62,"Pass","Fail"),"")</f>
        <v/>
      </c>
      <c r="I1052" s="338" t="str">
        <f t="shared" si="18"/>
        <v/>
      </c>
      <c r="J1052" s="339"/>
      <c r="K1052" s="339"/>
      <c r="L1052" s="339"/>
      <c r="M1052" s="339"/>
      <c r="N1052" s="339"/>
      <c r="O1052" s="339"/>
      <c r="P1052" s="339"/>
      <c r="Q1052" s="339"/>
    </row>
    <row r="1053" spans="1:17" ht="13.5" customHeight="1">
      <c r="A1053" s="481"/>
      <c r="B1053" s="481"/>
      <c r="C1053" s="481"/>
      <c r="D1053" s="481"/>
      <c r="E1053" s="481"/>
      <c r="F1053" s="339"/>
      <c r="G1053" s="340" t="str">
        <f>IF(ISNUMBER(E1053),E1053/'Bulk DivVar Analysis'!$C$60,"")</f>
        <v/>
      </c>
      <c r="H1053" s="338" t="str">
        <f>IF(ISNUMBER(E1053), IF(G1053&gt;'Bulk DivVar Analysis'!$D$62,"Pass","Fail"),"")</f>
        <v/>
      </c>
      <c r="I1053" s="338" t="str">
        <f t="shared" si="18"/>
        <v/>
      </c>
      <c r="J1053" s="339"/>
      <c r="K1053" s="339"/>
      <c r="L1053" s="339"/>
      <c r="M1053" s="339"/>
      <c r="N1053" s="339"/>
      <c r="O1053" s="339"/>
      <c r="P1053" s="339"/>
      <c r="Q1053" s="339"/>
    </row>
    <row r="1054" spans="1:17" ht="13.5" customHeight="1">
      <c r="A1054" s="481"/>
      <c r="B1054" s="481"/>
      <c r="C1054" s="481"/>
      <c r="D1054" s="481"/>
      <c r="E1054" s="481"/>
      <c r="F1054" s="339"/>
      <c r="G1054" s="340" t="str">
        <f>IF(ISNUMBER(E1054),E1054/'Bulk DivVar Analysis'!$C$60,"")</f>
        <v/>
      </c>
      <c r="H1054" s="338" t="str">
        <f>IF(ISNUMBER(E1054), IF(G1054&gt;'Bulk DivVar Analysis'!$D$62,"Pass","Fail"),"")</f>
        <v/>
      </c>
      <c r="I1054" s="338" t="str">
        <f t="shared" si="18"/>
        <v/>
      </c>
      <c r="J1054" s="339"/>
      <c r="K1054" s="339"/>
      <c r="L1054" s="339"/>
      <c r="M1054" s="339"/>
      <c r="N1054" s="339"/>
      <c r="O1054" s="339"/>
      <c r="P1054" s="339"/>
      <c r="Q1054" s="339"/>
    </row>
    <row r="1055" spans="1:17" ht="13.5" customHeight="1">
      <c r="A1055" s="481"/>
      <c r="B1055" s="481"/>
      <c r="C1055" s="481"/>
      <c r="D1055" s="481"/>
      <c r="E1055" s="481"/>
      <c r="F1055" s="339"/>
      <c r="G1055" s="340" t="str">
        <f>IF(ISNUMBER(E1055),E1055/'Bulk DivVar Analysis'!$C$60,"")</f>
        <v/>
      </c>
      <c r="H1055" s="338" t="str">
        <f>IF(ISNUMBER(E1055), IF(G1055&gt;'Bulk DivVar Analysis'!$D$62,"Pass","Fail"),"")</f>
        <v/>
      </c>
      <c r="I1055" s="338" t="str">
        <f t="shared" si="18"/>
        <v/>
      </c>
      <c r="J1055" s="339"/>
      <c r="K1055" s="339"/>
      <c r="L1055" s="339"/>
      <c r="M1055" s="339"/>
      <c r="N1055" s="339"/>
      <c r="O1055" s="339"/>
      <c r="P1055" s="339"/>
      <c r="Q1055" s="339"/>
    </row>
    <row r="1056" spans="1:17" ht="13.5" customHeight="1">
      <c r="A1056" s="481"/>
      <c r="B1056" s="481"/>
      <c r="C1056" s="481"/>
      <c r="D1056" s="481"/>
      <c r="E1056" s="481"/>
      <c r="F1056" s="339"/>
      <c r="G1056" s="340" t="str">
        <f>IF(ISNUMBER(E1056),E1056/'Bulk DivVar Analysis'!$C$60,"")</f>
        <v/>
      </c>
      <c r="H1056" s="338" t="str">
        <f>IF(ISNUMBER(E1056), IF(G1056&gt;'Bulk DivVar Analysis'!$D$62,"Pass","Fail"),"")</f>
        <v/>
      </c>
      <c r="I1056" s="338" t="str">
        <f t="shared" si="18"/>
        <v/>
      </c>
      <c r="J1056" s="339"/>
      <c r="K1056" s="339"/>
      <c r="L1056" s="339"/>
      <c r="M1056" s="339"/>
      <c r="N1056" s="339"/>
      <c r="O1056" s="339"/>
      <c r="P1056" s="339"/>
      <c r="Q1056" s="339"/>
    </row>
    <row r="1057" spans="1:17" ht="13.5" customHeight="1">
      <c r="A1057" s="481"/>
      <c r="B1057" s="481"/>
      <c r="C1057" s="481"/>
      <c r="D1057" s="481"/>
      <c r="E1057" s="481"/>
      <c r="F1057" s="339"/>
      <c r="G1057" s="340" t="str">
        <f>IF(ISNUMBER(E1057),E1057/'Bulk DivVar Analysis'!$C$60,"")</f>
        <v/>
      </c>
      <c r="H1057" s="338" t="str">
        <f>IF(ISNUMBER(E1057), IF(G1057&gt;'Bulk DivVar Analysis'!$D$62,"Pass","Fail"),"")</f>
        <v/>
      </c>
      <c r="I1057" s="338" t="str">
        <f t="shared" si="18"/>
        <v/>
      </c>
      <c r="J1057" s="339"/>
      <c r="K1057" s="339"/>
      <c r="L1057" s="339"/>
      <c r="M1057" s="339"/>
      <c r="N1057" s="339"/>
      <c r="O1057" s="339"/>
      <c r="P1057" s="339"/>
      <c r="Q1057" s="339"/>
    </row>
    <row r="1058" spans="1:17" ht="13.5" customHeight="1">
      <c r="A1058" s="481"/>
      <c r="B1058" s="481"/>
      <c r="C1058" s="481"/>
      <c r="D1058" s="481"/>
      <c r="E1058" s="481"/>
      <c r="F1058" s="339"/>
      <c r="G1058" s="340" t="str">
        <f>IF(ISNUMBER(E1058),E1058/'Bulk DivVar Analysis'!$C$60,"")</f>
        <v/>
      </c>
      <c r="H1058" s="338" t="str">
        <f>IF(ISNUMBER(E1058), IF(G1058&gt;'Bulk DivVar Analysis'!$D$62,"Pass","Fail"),"")</f>
        <v/>
      </c>
      <c r="I1058" s="338" t="str">
        <f t="shared" si="18"/>
        <v/>
      </c>
      <c r="J1058" s="339"/>
      <c r="K1058" s="339"/>
      <c r="L1058" s="339"/>
      <c r="M1058" s="339"/>
      <c r="N1058" s="339"/>
      <c r="O1058" s="339"/>
      <c r="P1058" s="339"/>
      <c r="Q1058" s="339"/>
    </row>
    <row r="1059" spans="1:17" ht="13.5" customHeight="1">
      <c r="A1059" s="481"/>
      <c r="B1059" s="481"/>
      <c r="C1059" s="481"/>
      <c r="D1059" s="481"/>
      <c r="E1059" s="481"/>
      <c r="F1059" s="339"/>
      <c r="G1059" s="340" t="str">
        <f>IF(ISNUMBER(E1059),E1059/'Bulk DivVar Analysis'!$C$60,"")</f>
        <v/>
      </c>
      <c r="H1059" s="338" t="str">
        <f>IF(ISNUMBER(E1059), IF(G1059&gt;'Bulk DivVar Analysis'!$D$62,"Pass","Fail"),"")</f>
        <v/>
      </c>
      <c r="I1059" s="338" t="str">
        <f t="shared" si="18"/>
        <v/>
      </c>
      <c r="J1059" s="339"/>
      <c r="K1059" s="339"/>
      <c r="L1059" s="339"/>
      <c r="M1059" s="339"/>
      <c r="N1059" s="339"/>
      <c r="O1059" s="339"/>
      <c r="P1059" s="339"/>
      <c r="Q1059" s="339"/>
    </row>
    <row r="1060" spans="1:17" ht="13.5" customHeight="1">
      <c r="A1060" s="481"/>
      <c r="B1060" s="481"/>
      <c r="C1060" s="481"/>
      <c r="D1060" s="481"/>
      <c r="E1060" s="481"/>
      <c r="F1060" s="339"/>
      <c r="G1060" s="340" t="str">
        <f>IF(ISNUMBER(E1060),E1060/'Bulk DivVar Analysis'!$C$60,"")</f>
        <v/>
      </c>
      <c r="H1060" s="338" t="str">
        <f>IF(ISNUMBER(E1060), IF(G1060&gt;'Bulk DivVar Analysis'!$D$62,"Pass","Fail"),"")</f>
        <v/>
      </c>
      <c r="I1060" s="338" t="str">
        <f t="shared" si="18"/>
        <v/>
      </c>
      <c r="J1060" s="339"/>
      <c r="K1060" s="339"/>
      <c r="L1060" s="339"/>
      <c r="M1060" s="339"/>
      <c r="N1060" s="339"/>
      <c r="O1060" s="339"/>
      <c r="P1060" s="339"/>
      <c r="Q1060" s="339"/>
    </row>
    <row r="1061" spans="1:17" ht="13.5" customHeight="1">
      <c r="A1061" s="481"/>
      <c r="B1061" s="481"/>
      <c r="C1061" s="481"/>
      <c r="D1061" s="481"/>
      <c r="E1061" s="481"/>
      <c r="F1061" s="339"/>
      <c r="G1061" s="340" t="str">
        <f>IF(ISNUMBER(E1061),E1061/'Bulk DivVar Analysis'!$C$60,"")</f>
        <v/>
      </c>
      <c r="H1061" s="338" t="str">
        <f>IF(ISNUMBER(E1061), IF(G1061&gt;'Bulk DivVar Analysis'!$D$62,"Pass","Fail"),"")</f>
        <v/>
      </c>
      <c r="I1061" s="338" t="str">
        <f t="shared" si="18"/>
        <v/>
      </c>
      <c r="J1061" s="339"/>
      <c r="K1061" s="339"/>
      <c r="L1061" s="339"/>
      <c r="M1061" s="339"/>
      <c r="N1061" s="339"/>
      <c r="O1061" s="339"/>
      <c r="P1061" s="339"/>
      <c r="Q1061" s="339"/>
    </row>
    <row r="1062" spans="1:17" ht="13.5" customHeight="1">
      <c r="A1062" s="481"/>
      <c r="B1062" s="481"/>
      <c r="C1062" s="481"/>
      <c r="D1062" s="481"/>
      <c r="E1062" s="481"/>
      <c r="F1062" s="339"/>
      <c r="G1062" s="340" t="str">
        <f>IF(ISNUMBER(E1062),E1062/'Bulk DivVar Analysis'!$C$60,"")</f>
        <v/>
      </c>
      <c r="H1062" s="338" t="str">
        <f>IF(ISNUMBER(E1062), IF(G1062&gt;'Bulk DivVar Analysis'!$D$62,"Pass","Fail"),"")</f>
        <v/>
      </c>
      <c r="I1062" s="338" t="str">
        <f t="shared" si="18"/>
        <v/>
      </c>
      <c r="J1062" s="339"/>
      <c r="K1062" s="339"/>
      <c r="L1062" s="339"/>
      <c r="M1062" s="339"/>
      <c r="N1062" s="339"/>
      <c r="O1062" s="339"/>
      <c r="P1062" s="339"/>
      <c r="Q1062" s="339"/>
    </row>
    <row r="1063" spans="1:17" ht="13.5" customHeight="1">
      <c r="A1063" s="481"/>
      <c r="B1063" s="481"/>
      <c r="C1063" s="481"/>
      <c r="D1063" s="481"/>
      <c r="E1063" s="481"/>
      <c r="F1063" s="339"/>
      <c r="G1063" s="340" t="str">
        <f>IF(ISNUMBER(E1063),E1063/'Bulk DivVar Analysis'!$C$60,"")</f>
        <v/>
      </c>
      <c r="H1063" s="338" t="str">
        <f>IF(ISNUMBER(E1063), IF(G1063&gt;'Bulk DivVar Analysis'!$D$62,"Pass","Fail"),"")</f>
        <v/>
      </c>
      <c r="I1063" s="338" t="str">
        <f t="shared" si="18"/>
        <v/>
      </c>
      <c r="J1063" s="339"/>
      <c r="K1063" s="339"/>
      <c r="L1063" s="339"/>
      <c r="M1063" s="339"/>
      <c r="N1063" s="339"/>
      <c r="O1063" s="339"/>
      <c r="P1063" s="339"/>
      <c r="Q1063" s="339"/>
    </row>
    <row r="1064" spans="1:17" ht="13.5" customHeight="1">
      <c r="A1064" s="481"/>
      <c r="B1064" s="481"/>
      <c r="C1064" s="481"/>
      <c r="D1064" s="481"/>
      <c r="E1064" s="481"/>
      <c r="F1064" s="339"/>
      <c r="G1064" s="340" t="str">
        <f>IF(ISNUMBER(E1064),E1064/'Bulk DivVar Analysis'!$C$60,"")</f>
        <v/>
      </c>
      <c r="H1064" s="338" t="str">
        <f>IF(ISNUMBER(E1064), IF(G1064&gt;'Bulk DivVar Analysis'!$D$62,"Pass","Fail"),"")</f>
        <v/>
      </c>
      <c r="I1064" s="338" t="str">
        <f t="shared" si="18"/>
        <v/>
      </c>
      <c r="J1064" s="339"/>
      <c r="K1064" s="339"/>
      <c r="L1064" s="339"/>
      <c r="M1064" s="339"/>
      <c r="N1064" s="339"/>
      <c r="O1064" s="339"/>
      <c r="P1064" s="339"/>
      <c r="Q1064" s="339"/>
    </row>
    <row r="1065" spans="1:17" ht="13.5" customHeight="1">
      <c r="A1065" s="481"/>
      <c r="B1065" s="481"/>
      <c r="C1065" s="481"/>
      <c r="D1065" s="481"/>
      <c r="E1065" s="481"/>
      <c r="F1065" s="339"/>
      <c r="G1065" s="340" t="str">
        <f>IF(ISNUMBER(E1065),E1065/'Bulk DivVar Analysis'!$C$60,"")</f>
        <v/>
      </c>
      <c r="H1065" s="338" t="str">
        <f>IF(ISNUMBER(E1065), IF(G1065&gt;'Bulk DivVar Analysis'!$D$62,"Pass","Fail"),"")</f>
        <v/>
      </c>
      <c r="I1065" s="338" t="str">
        <f t="shared" si="18"/>
        <v/>
      </c>
      <c r="J1065" s="339"/>
      <c r="K1065" s="339"/>
      <c r="L1065" s="339"/>
      <c r="M1065" s="339"/>
      <c r="N1065" s="339"/>
      <c r="O1065" s="339"/>
      <c r="P1065" s="339"/>
      <c r="Q1065" s="339"/>
    </row>
    <row r="1066" spans="1:17" ht="13.5" customHeight="1">
      <c r="A1066" s="481"/>
      <c r="B1066" s="481"/>
      <c r="C1066" s="481"/>
      <c r="D1066" s="481"/>
      <c r="E1066" s="481"/>
      <c r="F1066" s="339"/>
      <c r="G1066" s="340" t="str">
        <f>IF(ISNUMBER(E1066),E1066/'Bulk DivVar Analysis'!$C$60,"")</f>
        <v/>
      </c>
      <c r="H1066" s="338" t="str">
        <f>IF(ISNUMBER(E1066), IF(G1066&gt;'Bulk DivVar Analysis'!$D$62,"Pass","Fail"),"")</f>
        <v/>
      </c>
      <c r="I1066" s="338" t="str">
        <f t="shared" si="18"/>
        <v/>
      </c>
      <c r="J1066" s="339"/>
      <c r="K1066" s="339"/>
      <c r="L1066" s="339"/>
      <c r="M1066" s="339"/>
      <c r="N1066" s="339"/>
      <c r="O1066" s="339"/>
      <c r="P1066" s="339"/>
      <c r="Q1066" s="339"/>
    </row>
    <row r="1067" spans="1:17" ht="13.5" customHeight="1">
      <c r="A1067" s="481"/>
      <c r="B1067" s="481"/>
      <c r="C1067" s="481"/>
      <c r="D1067" s="481"/>
      <c r="E1067" s="481"/>
      <c r="F1067" s="339"/>
      <c r="G1067" s="340" t="str">
        <f>IF(ISNUMBER(E1067),E1067/'Bulk DivVar Analysis'!$C$60,"")</f>
        <v/>
      </c>
      <c r="H1067" s="338" t="str">
        <f>IF(ISNUMBER(E1067), IF(G1067&gt;'Bulk DivVar Analysis'!$D$62,"Pass","Fail"),"")</f>
        <v/>
      </c>
      <c r="I1067" s="338" t="str">
        <f t="shared" si="18"/>
        <v/>
      </c>
      <c r="J1067" s="339"/>
      <c r="K1067" s="339"/>
      <c r="L1067" s="339"/>
      <c r="M1067" s="339"/>
      <c r="N1067" s="339"/>
      <c r="O1067" s="339"/>
      <c r="P1067" s="339"/>
      <c r="Q1067" s="339"/>
    </row>
    <row r="1068" spans="1:17" ht="13.5" customHeight="1">
      <c r="A1068" s="481"/>
      <c r="B1068" s="481"/>
      <c r="C1068" s="481"/>
      <c r="D1068" s="481"/>
      <c r="E1068" s="481"/>
      <c r="F1068" s="339"/>
      <c r="G1068" s="340" t="str">
        <f>IF(ISNUMBER(E1068),E1068/'Bulk DivVar Analysis'!$C$60,"")</f>
        <v/>
      </c>
      <c r="H1068" s="338" t="str">
        <f>IF(ISNUMBER(E1068), IF(G1068&gt;'Bulk DivVar Analysis'!$D$62,"Pass","Fail"),"")</f>
        <v/>
      </c>
      <c r="I1068" s="338" t="str">
        <f t="shared" si="18"/>
        <v/>
      </c>
      <c r="J1068" s="339"/>
      <c r="K1068" s="339"/>
      <c r="L1068" s="339"/>
      <c r="M1068" s="339"/>
      <c r="N1068" s="339"/>
      <c r="O1068" s="339"/>
      <c r="P1068" s="339"/>
      <c r="Q1068" s="339"/>
    </row>
    <row r="1069" spans="1:17" ht="13.5" customHeight="1">
      <c r="A1069" s="481"/>
      <c r="B1069" s="481"/>
      <c r="C1069" s="481"/>
      <c r="D1069" s="481"/>
      <c r="E1069" s="481"/>
      <c r="F1069" s="339"/>
      <c r="G1069" s="340" t="str">
        <f>IF(ISNUMBER(E1069),E1069/'Bulk DivVar Analysis'!$C$60,"")</f>
        <v/>
      </c>
      <c r="H1069" s="338" t="str">
        <f>IF(ISNUMBER(E1069), IF(G1069&gt;'Bulk DivVar Analysis'!$D$62,"Pass","Fail"),"")</f>
        <v/>
      </c>
      <c r="I1069" s="338" t="str">
        <f t="shared" si="18"/>
        <v/>
      </c>
      <c r="J1069" s="339"/>
      <c r="K1069" s="339"/>
      <c r="L1069" s="339"/>
      <c r="M1069" s="339"/>
      <c r="N1069" s="339"/>
      <c r="O1069" s="339"/>
      <c r="P1069" s="339"/>
      <c r="Q1069" s="339"/>
    </row>
    <row r="1070" spans="1:17" ht="13.5" customHeight="1">
      <c r="A1070" s="481"/>
      <c r="B1070" s="481"/>
      <c r="C1070" s="481"/>
      <c r="D1070" s="481"/>
      <c r="E1070" s="481"/>
      <c r="F1070" s="339"/>
      <c r="G1070" s="340" t="str">
        <f>IF(ISNUMBER(E1070),E1070/'Bulk DivVar Analysis'!$C$60,"")</f>
        <v/>
      </c>
      <c r="H1070" s="338" t="str">
        <f>IF(ISNUMBER(E1070), IF(G1070&gt;'Bulk DivVar Analysis'!$D$62,"Pass","Fail"),"")</f>
        <v/>
      </c>
      <c r="I1070" s="338" t="str">
        <f t="shared" si="18"/>
        <v/>
      </c>
      <c r="J1070" s="339"/>
      <c r="K1070" s="339"/>
      <c r="L1070" s="339"/>
      <c r="M1070" s="339"/>
      <c r="N1070" s="339"/>
      <c r="O1070" s="339"/>
      <c r="P1070" s="339"/>
      <c r="Q1070" s="339"/>
    </row>
    <row r="1071" spans="1:17" ht="13.5" customHeight="1">
      <c r="A1071" s="481"/>
      <c r="B1071" s="481"/>
      <c r="C1071" s="481"/>
      <c r="D1071" s="481"/>
      <c r="E1071" s="481"/>
      <c r="F1071" s="339"/>
      <c r="G1071" s="340" t="str">
        <f>IF(ISNUMBER(E1071),E1071/'Bulk DivVar Analysis'!$C$60,"")</f>
        <v/>
      </c>
      <c r="H1071" s="338" t="str">
        <f>IF(ISNUMBER(E1071), IF(G1071&gt;'Bulk DivVar Analysis'!$D$62,"Pass","Fail"),"")</f>
        <v/>
      </c>
      <c r="I1071" s="338" t="str">
        <f t="shared" si="18"/>
        <v/>
      </c>
      <c r="J1071" s="339"/>
      <c r="K1071" s="339"/>
      <c r="L1071" s="339"/>
      <c r="M1071" s="339"/>
      <c r="N1071" s="339"/>
      <c r="O1071" s="339"/>
      <c r="P1071" s="339"/>
      <c r="Q1071" s="339"/>
    </row>
    <row r="1072" spans="1:17" ht="13.5" customHeight="1">
      <c r="A1072" s="481"/>
      <c r="B1072" s="481"/>
      <c r="C1072" s="481"/>
      <c r="D1072" s="481"/>
      <c r="E1072" s="481"/>
      <c r="F1072" s="339"/>
      <c r="G1072" s="340" t="str">
        <f>IF(ISNUMBER(E1072),E1072/'Bulk DivVar Analysis'!$C$60,"")</f>
        <v/>
      </c>
      <c r="H1072" s="338" t="str">
        <f>IF(ISNUMBER(E1072), IF(G1072&gt;'Bulk DivVar Analysis'!$D$62,"Pass","Fail"),"")</f>
        <v/>
      </c>
      <c r="I1072" s="338" t="str">
        <f t="shared" si="18"/>
        <v/>
      </c>
      <c r="J1072" s="339"/>
      <c r="K1072" s="339"/>
      <c r="L1072" s="339"/>
      <c r="M1072" s="339"/>
      <c r="N1072" s="339"/>
      <c r="O1072" s="339"/>
      <c r="P1072" s="339"/>
      <c r="Q1072" s="339"/>
    </row>
    <row r="1073" spans="1:17" ht="13.5" customHeight="1">
      <c r="A1073" s="481"/>
      <c r="B1073" s="481"/>
      <c r="C1073" s="481"/>
      <c r="D1073" s="481"/>
      <c r="E1073" s="481"/>
      <c r="F1073" s="339"/>
      <c r="G1073" s="340" t="str">
        <f>IF(ISNUMBER(E1073),E1073/'Bulk DivVar Analysis'!$C$60,"")</f>
        <v/>
      </c>
      <c r="H1073" s="338" t="str">
        <f>IF(ISNUMBER(E1073), IF(G1073&gt;'Bulk DivVar Analysis'!$D$62,"Pass","Fail"),"")</f>
        <v/>
      </c>
      <c r="I1073" s="338" t="str">
        <f t="shared" si="18"/>
        <v/>
      </c>
      <c r="J1073" s="339"/>
      <c r="K1073" s="339"/>
      <c r="L1073" s="339"/>
      <c r="M1073" s="339"/>
      <c r="N1073" s="339"/>
      <c r="O1073" s="339"/>
      <c r="P1073" s="339"/>
      <c r="Q1073" s="339"/>
    </row>
    <row r="1074" spans="1:17" ht="13.5" customHeight="1">
      <c r="A1074" s="481"/>
      <c r="B1074" s="481"/>
      <c r="C1074" s="481"/>
      <c r="D1074" s="481"/>
      <c r="E1074" s="481"/>
      <c r="F1074" s="339"/>
      <c r="G1074" s="340" t="str">
        <f>IF(ISNUMBER(E1074),E1074/'Bulk DivVar Analysis'!$C$60,"")</f>
        <v/>
      </c>
      <c r="H1074" s="338" t="str">
        <f>IF(ISNUMBER(E1074), IF(G1074&gt;'Bulk DivVar Analysis'!$D$62,"Pass","Fail"),"")</f>
        <v/>
      </c>
      <c r="I1074" s="338" t="str">
        <f t="shared" si="18"/>
        <v/>
      </c>
      <c r="J1074" s="339"/>
      <c r="K1074" s="339"/>
      <c r="L1074" s="339"/>
      <c r="M1074" s="339"/>
      <c r="N1074" s="339"/>
      <c r="O1074" s="339"/>
      <c r="P1074" s="339"/>
      <c r="Q1074" s="339"/>
    </row>
    <row r="1075" spans="1:17" ht="13.5" customHeight="1">
      <c r="A1075" s="481"/>
      <c r="B1075" s="481"/>
      <c r="C1075" s="481"/>
      <c r="D1075" s="481"/>
      <c r="E1075" s="481"/>
      <c r="F1075" s="339"/>
      <c r="G1075" s="340" t="str">
        <f>IF(ISNUMBER(E1075),E1075/'Bulk DivVar Analysis'!$C$60,"")</f>
        <v/>
      </c>
      <c r="H1075" s="338" t="str">
        <f>IF(ISNUMBER(E1075), IF(G1075&gt;'Bulk DivVar Analysis'!$D$62,"Pass","Fail"),"")</f>
        <v/>
      </c>
      <c r="I1075" s="338" t="str">
        <f t="shared" si="18"/>
        <v/>
      </c>
      <c r="J1075" s="339"/>
      <c r="K1075" s="339"/>
      <c r="L1075" s="339"/>
      <c r="M1075" s="339"/>
      <c r="N1075" s="339"/>
      <c r="O1075" s="339"/>
      <c r="P1075" s="339"/>
      <c r="Q1075" s="339"/>
    </row>
    <row r="1076" spans="1:17" ht="13.5" customHeight="1">
      <c r="A1076" s="481"/>
      <c r="B1076" s="481"/>
      <c r="C1076" s="481"/>
      <c r="D1076" s="481"/>
      <c r="E1076" s="481"/>
      <c r="F1076" s="339"/>
      <c r="G1076" s="340" t="str">
        <f>IF(ISNUMBER(E1076),E1076/'Bulk DivVar Analysis'!$C$60,"")</f>
        <v/>
      </c>
      <c r="H1076" s="338" t="str">
        <f>IF(ISNUMBER(E1076), IF(G1076&gt;'Bulk DivVar Analysis'!$D$62,"Pass","Fail"),"")</f>
        <v/>
      </c>
      <c r="I1076" s="338" t="str">
        <f t="shared" si="18"/>
        <v/>
      </c>
      <c r="J1076" s="339"/>
      <c r="K1076" s="339"/>
      <c r="L1076" s="339"/>
      <c r="M1076" s="339"/>
      <c r="N1076" s="339"/>
      <c r="O1076" s="339"/>
      <c r="P1076" s="339"/>
      <c r="Q1076" s="339"/>
    </row>
    <row r="1077" spans="1:17" ht="13.5" customHeight="1">
      <c r="A1077" s="481"/>
      <c r="B1077" s="481"/>
      <c r="C1077" s="481"/>
      <c r="D1077" s="481"/>
      <c r="E1077" s="481"/>
      <c r="F1077" s="339"/>
      <c r="G1077" s="340" t="str">
        <f>IF(ISNUMBER(E1077),E1077/'Bulk DivVar Analysis'!$C$60,"")</f>
        <v/>
      </c>
      <c r="H1077" s="338" t="str">
        <f>IF(ISNUMBER(E1077), IF(G1077&gt;'Bulk DivVar Analysis'!$D$62,"Pass","Fail"),"")</f>
        <v/>
      </c>
      <c r="I1077" s="338" t="str">
        <f t="shared" si="18"/>
        <v/>
      </c>
      <c r="J1077" s="339"/>
      <c r="K1077" s="339"/>
      <c r="L1077" s="339"/>
      <c r="M1077" s="339"/>
      <c r="N1077" s="339"/>
      <c r="O1077" s="339"/>
      <c r="P1077" s="339"/>
      <c r="Q1077" s="339"/>
    </row>
    <row r="1078" spans="1:17" ht="13.5" customHeight="1">
      <c r="A1078" s="481"/>
      <c r="B1078" s="481"/>
      <c r="C1078" s="481"/>
      <c r="D1078" s="481"/>
      <c r="E1078" s="481"/>
      <c r="F1078" s="339"/>
      <c r="G1078" s="340" t="str">
        <f>IF(ISNUMBER(E1078),E1078/'Bulk DivVar Analysis'!$C$60,"")</f>
        <v/>
      </c>
      <c r="H1078" s="338" t="str">
        <f>IF(ISNUMBER(E1078), IF(G1078&gt;'Bulk DivVar Analysis'!$D$62,"Pass","Fail"),"")</f>
        <v/>
      </c>
      <c r="I1078" s="338" t="str">
        <f t="shared" si="18"/>
        <v/>
      </c>
      <c r="J1078" s="339"/>
      <c r="K1078" s="339"/>
      <c r="L1078" s="339"/>
      <c r="M1078" s="339"/>
      <c r="N1078" s="339"/>
      <c r="O1078" s="339"/>
      <c r="P1078" s="339"/>
      <c r="Q1078" s="339"/>
    </row>
    <row r="1079" spans="1:17" ht="13.5" customHeight="1">
      <c r="A1079" s="481"/>
      <c r="B1079" s="481"/>
      <c r="C1079" s="481"/>
      <c r="D1079" s="481"/>
      <c r="E1079" s="481"/>
      <c r="F1079" s="339"/>
      <c r="G1079" s="340" t="str">
        <f>IF(ISNUMBER(E1079),E1079/'Bulk DivVar Analysis'!$C$60,"")</f>
        <v/>
      </c>
      <c r="H1079" s="338" t="str">
        <f>IF(ISNUMBER(E1079), IF(G1079&gt;'Bulk DivVar Analysis'!$D$62,"Pass","Fail"),"")</f>
        <v/>
      </c>
      <c r="I1079" s="338" t="str">
        <f t="shared" si="18"/>
        <v/>
      </c>
      <c r="J1079" s="339"/>
      <c r="K1079" s="339"/>
      <c r="L1079" s="339"/>
      <c r="M1079" s="339"/>
      <c r="N1079" s="339"/>
      <c r="O1079" s="339"/>
      <c r="P1079" s="339"/>
      <c r="Q1079" s="339"/>
    </row>
    <row r="1080" spans="1:17" ht="13.5" customHeight="1">
      <c r="A1080" s="481"/>
      <c r="B1080" s="481"/>
      <c r="C1080" s="481"/>
      <c r="D1080" s="481"/>
      <c r="E1080" s="481"/>
      <c r="F1080" s="339"/>
      <c r="G1080" s="340" t="str">
        <f>IF(ISNUMBER(E1080),E1080/'Bulk DivVar Analysis'!$C$60,"")</f>
        <v/>
      </c>
      <c r="H1080" s="338" t="str">
        <f>IF(ISNUMBER(E1080), IF(G1080&gt;'Bulk DivVar Analysis'!$D$62,"Pass","Fail"),"")</f>
        <v/>
      </c>
      <c r="I1080" s="338" t="str">
        <f t="shared" si="18"/>
        <v/>
      </c>
      <c r="J1080" s="339"/>
      <c r="K1080" s="339"/>
      <c r="L1080" s="339"/>
      <c r="M1080" s="339"/>
      <c r="N1080" s="339"/>
      <c r="O1080" s="339"/>
      <c r="P1080" s="339"/>
      <c r="Q1080" s="339"/>
    </row>
    <row r="1081" spans="1:17" ht="13.5" customHeight="1">
      <c r="A1081" s="481"/>
      <c r="B1081" s="481"/>
      <c r="C1081" s="481"/>
      <c r="D1081" s="481"/>
      <c r="E1081" s="481"/>
      <c r="F1081" s="339"/>
      <c r="G1081" s="340" t="str">
        <f>IF(ISNUMBER(E1081),E1081/'Bulk DivVar Analysis'!$C$60,"")</f>
        <v/>
      </c>
      <c r="H1081" s="338" t="str">
        <f>IF(ISNUMBER(E1081), IF(G1081&gt;'Bulk DivVar Analysis'!$D$62,"Pass","Fail"),"")</f>
        <v/>
      </c>
      <c r="I1081" s="338" t="str">
        <f t="shared" si="18"/>
        <v/>
      </c>
      <c r="J1081" s="339"/>
      <c r="K1081" s="339"/>
      <c r="L1081" s="339"/>
      <c r="M1081" s="339"/>
      <c r="N1081" s="339"/>
      <c r="O1081" s="339"/>
      <c r="P1081" s="339"/>
      <c r="Q1081" s="339"/>
    </row>
    <row r="1082" spans="1:17" ht="13.5" customHeight="1">
      <c r="A1082" s="481"/>
      <c r="B1082" s="481"/>
      <c r="C1082" s="481"/>
      <c r="D1082" s="481"/>
      <c r="E1082" s="481"/>
      <c r="F1082" s="339"/>
      <c r="G1082" s="340" t="str">
        <f>IF(ISNUMBER(E1082),E1082/'Bulk DivVar Analysis'!$C$60,"")</f>
        <v/>
      </c>
      <c r="H1082" s="338" t="str">
        <f>IF(ISNUMBER(E1082), IF(G1082&gt;'Bulk DivVar Analysis'!$D$62,"Pass","Fail"),"")</f>
        <v/>
      </c>
      <c r="I1082" s="338" t="str">
        <f t="shared" si="18"/>
        <v/>
      </c>
      <c r="J1082" s="339"/>
      <c r="K1082" s="339"/>
      <c r="L1082" s="339"/>
      <c r="M1082" s="339"/>
      <c r="N1082" s="339"/>
      <c r="O1082" s="339"/>
      <c r="P1082" s="339"/>
      <c r="Q1082" s="339"/>
    </row>
    <row r="1083" spans="1:17" ht="13.5" customHeight="1">
      <c r="A1083" s="481"/>
      <c r="B1083" s="481"/>
      <c r="C1083" s="481"/>
      <c r="D1083" s="481"/>
      <c r="E1083" s="481"/>
      <c r="F1083" s="339"/>
      <c r="G1083" s="340" t="str">
        <f>IF(ISNUMBER(E1083),E1083/'Bulk DivVar Analysis'!$C$60,"")</f>
        <v/>
      </c>
      <c r="H1083" s="338" t="str">
        <f>IF(ISNUMBER(E1083), IF(G1083&gt;'Bulk DivVar Analysis'!$D$62,"Pass","Fail"),"")</f>
        <v/>
      </c>
      <c r="I1083" s="338" t="str">
        <f t="shared" si="18"/>
        <v/>
      </c>
      <c r="J1083" s="339"/>
      <c r="K1083" s="339"/>
      <c r="L1083" s="339"/>
      <c r="M1083" s="339"/>
      <c r="N1083" s="339"/>
      <c r="O1083" s="339"/>
      <c r="P1083" s="339"/>
      <c r="Q1083" s="339"/>
    </row>
    <row r="1084" spans="1:17" ht="13.5" customHeight="1">
      <c r="A1084" s="481"/>
      <c r="B1084" s="481"/>
      <c r="C1084" s="481"/>
      <c r="D1084" s="481"/>
      <c r="E1084" s="481"/>
      <c r="F1084" s="339"/>
      <c r="G1084" s="340" t="str">
        <f>IF(ISNUMBER(E1084),E1084/'Bulk DivVar Analysis'!$C$60,"")</f>
        <v/>
      </c>
      <c r="H1084" s="338" t="str">
        <f>IF(ISNUMBER(E1084), IF(G1084&gt;'Bulk DivVar Analysis'!$D$62,"Pass","Fail"),"")</f>
        <v/>
      </c>
      <c r="I1084" s="338" t="str">
        <f t="shared" si="18"/>
        <v/>
      </c>
      <c r="J1084" s="339"/>
      <c r="K1084" s="339"/>
      <c r="L1084" s="339"/>
      <c r="M1084" s="339"/>
      <c r="N1084" s="339"/>
      <c r="O1084" s="339"/>
      <c r="P1084" s="339"/>
      <c r="Q1084" s="339"/>
    </row>
    <row r="1085" spans="1:17" ht="13.5" customHeight="1">
      <c r="A1085" s="481"/>
      <c r="B1085" s="481"/>
      <c r="C1085" s="481"/>
      <c r="D1085" s="481"/>
      <c r="E1085" s="481"/>
      <c r="F1085" s="339"/>
      <c r="G1085" s="340" t="str">
        <f>IF(ISNUMBER(E1085),E1085/'Bulk DivVar Analysis'!$C$60,"")</f>
        <v/>
      </c>
      <c r="H1085" s="338" t="str">
        <f>IF(ISNUMBER(E1085), IF(G1085&gt;'Bulk DivVar Analysis'!$D$62,"Pass","Fail"),"")</f>
        <v/>
      </c>
      <c r="I1085" s="338" t="str">
        <f t="shared" si="18"/>
        <v/>
      </c>
      <c r="J1085" s="339"/>
      <c r="K1085" s="339"/>
      <c r="L1085" s="339"/>
      <c r="M1085" s="339"/>
      <c r="N1085" s="339"/>
      <c r="O1085" s="339"/>
      <c r="P1085" s="339"/>
      <c r="Q1085" s="339"/>
    </row>
    <row r="1086" spans="1:17" ht="13.5" customHeight="1">
      <c r="A1086" s="481"/>
      <c r="B1086" s="481"/>
      <c r="C1086" s="481"/>
      <c r="D1086" s="481"/>
      <c r="E1086" s="481"/>
      <c r="F1086" s="339"/>
      <c r="G1086" s="340" t="str">
        <f>IF(ISNUMBER(E1086),E1086/'Bulk DivVar Analysis'!$C$60,"")</f>
        <v/>
      </c>
      <c r="H1086" s="338" t="str">
        <f>IF(ISNUMBER(E1086), IF(G1086&gt;'Bulk DivVar Analysis'!$D$62,"Pass","Fail"),"")</f>
        <v/>
      </c>
      <c r="I1086" s="338" t="str">
        <f t="shared" si="18"/>
        <v/>
      </c>
      <c r="J1086" s="339"/>
      <c r="K1086" s="339"/>
      <c r="L1086" s="339"/>
      <c r="M1086" s="339"/>
      <c r="N1086" s="339"/>
      <c r="O1086" s="339"/>
      <c r="P1086" s="339"/>
      <c r="Q1086" s="339"/>
    </row>
    <row r="1087" spans="1:17" ht="13.5" customHeight="1">
      <c r="A1087" s="481"/>
      <c r="B1087" s="481"/>
      <c r="C1087" s="481"/>
      <c r="D1087" s="481"/>
      <c r="E1087" s="481"/>
      <c r="F1087" s="339"/>
      <c r="G1087" s="340" t="str">
        <f>IF(ISNUMBER(E1087),E1087/'Bulk DivVar Analysis'!$C$60,"")</f>
        <v/>
      </c>
      <c r="H1087" s="338" t="str">
        <f>IF(ISNUMBER(E1087), IF(G1087&gt;'Bulk DivVar Analysis'!$D$62,"Pass","Fail"),"")</f>
        <v/>
      </c>
      <c r="I1087" s="338" t="str">
        <f t="shared" si="18"/>
        <v/>
      </c>
      <c r="J1087" s="339"/>
      <c r="K1087" s="339"/>
      <c r="L1087" s="339"/>
      <c r="M1087" s="339"/>
      <c r="N1087" s="339"/>
      <c r="O1087" s="339"/>
      <c r="P1087" s="339"/>
      <c r="Q1087" s="339"/>
    </row>
    <row r="1088" spans="1:17" ht="13.5" customHeight="1">
      <c r="A1088" s="481"/>
      <c r="B1088" s="481"/>
      <c r="C1088" s="481"/>
      <c r="D1088" s="481"/>
      <c r="E1088" s="481"/>
      <c r="F1088" s="339"/>
      <c r="G1088" s="340" t="str">
        <f>IF(ISNUMBER(E1088),E1088/'Bulk DivVar Analysis'!$C$60,"")</f>
        <v/>
      </c>
      <c r="H1088" s="338" t="str">
        <f>IF(ISNUMBER(E1088), IF(G1088&gt;'Bulk DivVar Analysis'!$D$62,"Pass","Fail"),"")</f>
        <v/>
      </c>
      <c r="I1088" s="338" t="str">
        <f t="shared" si="18"/>
        <v/>
      </c>
      <c r="J1088" s="339"/>
      <c r="K1088" s="339"/>
      <c r="L1088" s="339"/>
      <c r="M1088" s="339"/>
      <c r="N1088" s="339"/>
      <c r="O1088" s="339"/>
      <c r="P1088" s="339"/>
      <c r="Q1088" s="339"/>
    </row>
    <row r="1089" spans="1:17" ht="13.5" customHeight="1">
      <c r="A1089" s="481"/>
      <c r="B1089" s="481"/>
      <c r="C1089" s="481"/>
      <c r="D1089" s="481"/>
      <c r="E1089" s="481"/>
      <c r="F1089" s="339"/>
      <c r="G1089" s="340" t="str">
        <f>IF(ISNUMBER(E1089),E1089/'Bulk DivVar Analysis'!$C$60,"")</f>
        <v/>
      </c>
      <c r="H1089" s="338" t="str">
        <f>IF(ISNUMBER(E1089), IF(G1089&gt;'Bulk DivVar Analysis'!$D$62,"Pass","Fail"),"")</f>
        <v/>
      </c>
      <c r="I1089" s="338" t="str">
        <f t="shared" si="18"/>
        <v/>
      </c>
      <c r="J1089" s="339"/>
      <c r="K1089" s="339"/>
      <c r="L1089" s="339"/>
      <c r="M1089" s="339"/>
      <c r="N1089" s="339"/>
      <c r="O1089" s="339"/>
      <c r="P1089" s="339"/>
      <c r="Q1089" s="339"/>
    </row>
    <row r="1090" spans="1:17" ht="13.5" customHeight="1">
      <c r="A1090" s="481"/>
      <c r="B1090" s="481"/>
      <c r="C1090" s="481"/>
      <c r="D1090" s="481"/>
      <c r="E1090" s="481"/>
      <c r="F1090" s="339"/>
      <c r="G1090" s="340" t="str">
        <f>IF(ISNUMBER(E1090),E1090/'Bulk DivVar Analysis'!$C$60,"")</f>
        <v/>
      </c>
      <c r="H1090" s="338" t="str">
        <f>IF(ISNUMBER(E1090), IF(G1090&gt;'Bulk DivVar Analysis'!$D$62,"Pass","Fail"),"")</f>
        <v/>
      </c>
      <c r="I1090" s="338" t="str">
        <f t="shared" si="18"/>
        <v/>
      </c>
      <c r="J1090" s="339"/>
      <c r="K1090" s="339"/>
      <c r="L1090" s="339"/>
      <c r="M1090" s="339"/>
      <c r="N1090" s="339"/>
      <c r="O1090" s="339"/>
      <c r="P1090" s="339"/>
      <c r="Q1090" s="339"/>
    </row>
    <row r="1091" spans="1:17" ht="13.5" customHeight="1">
      <c r="A1091" s="481"/>
      <c r="B1091" s="481"/>
      <c r="C1091" s="481"/>
      <c r="D1091" s="481"/>
      <c r="E1091" s="481"/>
      <c r="F1091" s="339"/>
      <c r="G1091" s="340" t="str">
        <f>IF(ISNUMBER(E1091),E1091/'Bulk DivVar Analysis'!$C$60,"")</f>
        <v/>
      </c>
      <c r="H1091" s="338" t="str">
        <f>IF(ISNUMBER(E1091), IF(G1091&gt;'Bulk DivVar Analysis'!$D$62,"Pass","Fail"),"")</f>
        <v/>
      </c>
      <c r="I1091" s="338" t="str">
        <f t="shared" ref="I1091:I1154" si="19">_xlfn.TEXTJOIN("_",TRUE,B1091,C1091)</f>
        <v/>
      </c>
      <c r="J1091" s="339"/>
      <c r="K1091" s="339"/>
      <c r="L1091" s="339"/>
      <c r="M1091" s="339"/>
      <c r="N1091" s="339"/>
      <c r="O1091" s="339"/>
      <c r="P1091" s="339"/>
      <c r="Q1091" s="339"/>
    </row>
    <row r="1092" spans="1:17" ht="13.5" customHeight="1">
      <c r="A1092" s="481"/>
      <c r="B1092" s="481"/>
      <c r="C1092" s="481"/>
      <c r="D1092" s="481"/>
      <c r="E1092" s="481"/>
      <c r="F1092" s="339"/>
      <c r="G1092" s="340" t="str">
        <f>IF(ISNUMBER(E1092),E1092/'Bulk DivVar Analysis'!$C$60,"")</f>
        <v/>
      </c>
      <c r="H1092" s="338" t="str">
        <f>IF(ISNUMBER(E1092), IF(G1092&gt;'Bulk DivVar Analysis'!$D$62,"Pass","Fail"),"")</f>
        <v/>
      </c>
      <c r="I1092" s="338" t="str">
        <f t="shared" si="19"/>
        <v/>
      </c>
      <c r="J1092" s="339"/>
      <c r="K1092" s="339"/>
      <c r="L1092" s="339"/>
      <c r="M1092" s="339"/>
      <c r="N1092" s="339"/>
      <c r="O1092" s="339"/>
      <c r="P1092" s="339"/>
      <c r="Q1092" s="339"/>
    </row>
    <row r="1093" spans="1:17" ht="13.5" customHeight="1">
      <c r="A1093" s="481"/>
      <c r="B1093" s="481"/>
      <c r="C1093" s="481"/>
      <c r="D1093" s="481"/>
      <c r="E1093" s="481"/>
      <c r="F1093" s="339"/>
      <c r="G1093" s="340" t="str">
        <f>IF(ISNUMBER(E1093),E1093/'Bulk DivVar Analysis'!$C$60,"")</f>
        <v/>
      </c>
      <c r="H1093" s="338" t="str">
        <f>IF(ISNUMBER(E1093), IF(G1093&gt;'Bulk DivVar Analysis'!$D$62,"Pass","Fail"),"")</f>
        <v/>
      </c>
      <c r="I1093" s="338" t="str">
        <f t="shared" si="19"/>
        <v/>
      </c>
      <c r="J1093" s="339"/>
      <c r="K1093" s="339"/>
      <c r="L1093" s="339"/>
      <c r="M1093" s="339"/>
      <c r="N1093" s="339"/>
      <c r="O1093" s="339"/>
      <c r="P1093" s="339"/>
      <c r="Q1093" s="339"/>
    </row>
    <row r="1094" spans="1:17" ht="13.5" customHeight="1">
      <c r="A1094" s="481"/>
      <c r="B1094" s="481"/>
      <c r="C1094" s="481"/>
      <c r="D1094" s="481"/>
      <c r="E1094" s="481"/>
      <c r="F1094" s="339"/>
      <c r="G1094" s="340" t="str">
        <f>IF(ISNUMBER(E1094),E1094/'Bulk DivVar Analysis'!$C$60,"")</f>
        <v/>
      </c>
      <c r="H1094" s="338" t="str">
        <f>IF(ISNUMBER(E1094), IF(G1094&gt;'Bulk DivVar Analysis'!$D$62,"Pass","Fail"),"")</f>
        <v/>
      </c>
      <c r="I1094" s="338" t="str">
        <f t="shared" si="19"/>
        <v/>
      </c>
      <c r="J1094" s="339"/>
      <c r="K1094" s="339"/>
      <c r="L1094" s="339"/>
      <c r="M1094" s="339"/>
      <c r="N1094" s="339"/>
      <c r="O1094" s="339"/>
      <c r="P1094" s="339"/>
      <c r="Q1094" s="339"/>
    </row>
    <row r="1095" spans="1:17" ht="13.5" customHeight="1">
      <c r="A1095" s="481"/>
      <c r="B1095" s="481"/>
      <c r="C1095" s="481"/>
      <c r="D1095" s="481"/>
      <c r="E1095" s="481"/>
      <c r="F1095" s="339"/>
      <c r="G1095" s="340" t="str">
        <f>IF(ISNUMBER(E1095),E1095/'Bulk DivVar Analysis'!$C$60,"")</f>
        <v/>
      </c>
      <c r="H1095" s="338" t="str">
        <f>IF(ISNUMBER(E1095), IF(G1095&gt;'Bulk DivVar Analysis'!$D$62,"Pass","Fail"),"")</f>
        <v/>
      </c>
      <c r="I1095" s="338" t="str">
        <f t="shared" si="19"/>
        <v/>
      </c>
      <c r="J1095" s="339"/>
      <c r="K1095" s="339"/>
      <c r="L1095" s="339"/>
      <c r="M1095" s="339"/>
      <c r="N1095" s="339"/>
      <c r="O1095" s="339"/>
      <c r="P1095" s="339"/>
      <c r="Q1095" s="339"/>
    </row>
    <row r="1096" spans="1:17" ht="13.5" customHeight="1">
      <c r="A1096" s="481"/>
      <c r="B1096" s="481"/>
      <c r="C1096" s="481"/>
      <c r="D1096" s="481"/>
      <c r="E1096" s="481"/>
      <c r="F1096" s="339"/>
      <c r="G1096" s="340" t="str">
        <f>IF(ISNUMBER(E1096),E1096/'Bulk DivVar Analysis'!$C$60,"")</f>
        <v/>
      </c>
      <c r="H1096" s="338" t="str">
        <f>IF(ISNUMBER(E1096), IF(G1096&gt;'Bulk DivVar Analysis'!$D$62,"Pass","Fail"),"")</f>
        <v/>
      </c>
      <c r="I1096" s="338" t="str">
        <f t="shared" si="19"/>
        <v/>
      </c>
      <c r="J1096" s="339"/>
      <c r="K1096" s="339"/>
      <c r="L1096" s="339"/>
      <c r="M1096" s="339"/>
      <c r="N1096" s="339"/>
      <c r="O1096" s="339"/>
      <c r="P1096" s="339"/>
      <c r="Q1096" s="339"/>
    </row>
    <row r="1097" spans="1:17" ht="13.5" customHeight="1">
      <c r="A1097" s="481"/>
      <c r="B1097" s="481"/>
      <c r="C1097" s="481"/>
      <c r="D1097" s="481"/>
      <c r="E1097" s="481"/>
      <c r="F1097" s="339"/>
      <c r="G1097" s="340" t="str">
        <f>IF(ISNUMBER(E1097),E1097/'Bulk DivVar Analysis'!$C$60,"")</f>
        <v/>
      </c>
      <c r="H1097" s="338" t="str">
        <f>IF(ISNUMBER(E1097), IF(G1097&gt;'Bulk DivVar Analysis'!$D$62,"Pass","Fail"),"")</f>
        <v/>
      </c>
      <c r="I1097" s="338" t="str">
        <f t="shared" si="19"/>
        <v/>
      </c>
      <c r="J1097" s="339"/>
      <c r="K1097" s="339"/>
      <c r="L1097" s="339"/>
      <c r="M1097" s="339"/>
      <c r="N1097" s="339"/>
      <c r="O1097" s="339"/>
      <c r="P1097" s="339"/>
      <c r="Q1097" s="339"/>
    </row>
    <row r="1098" spans="1:17" ht="13.5" customHeight="1">
      <c r="A1098" s="481"/>
      <c r="B1098" s="481"/>
      <c r="C1098" s="481"/>
      <c r="D1098" s="481"/>
      <c r="E1098" s="481"/>
      <c r="F1098" s="339"/>
      <c r="G1098" s="340" t="str">
        <f>IF(ISNUMBER(E1098),E1098/'Bulk DivVar Analysis'!$C$60,"")</f>
        <v/>
      </c>
      <c r="H1098" s="338" t="str">
        <f>IF(ISNUMBER(E1098), IF(G1098&gt;'Bulk DivVar Analysis'!$D$62,"Pass","Fail"),"")</f>
        <v/>
      </c>
      <c r="I1098" s="338" t="str">
        <f t="shared" si="19"/>
        <v/>
      </c>
      <c r="J1098" s="339"/>
      <c r="K1098" s="339"/>
      <c r="L1098" s="339"/>
      <c r="M1098" s="339"/>
      <c r="N1098" s="339"/>
      <c r="O1098" s="339"/>
      <c r="P1098" s="339"/>
      <c r="Q1098" s="339"/>
    </row>
    <row r="1099" spans="1:17" ht="13.5" customHeight="1">
      <c r="A1099" s="481"/>
      <c r="B1099" s="481"/>
      <c r="C1099" s="481"/>
      <c r="D1099" s="481"/>
      <c r="E1099" s="481"/>
      <c r="F1099" s="339"/>
      <c r="G1099" s="340" t="str">
        <f>IF(ISNUMBER(E1099),E1099/'Bulk DivVar Analysis'!$C$60,"")</f>
        <v/>
      </c>
      <c r="H1099" s="338" t="str">
        <f>IF(ISNUMBER(E1099), IF(G1099&gt;'Bulk DivVar Analysis'!$D$62,"Pass","Fail"),"")</f>
        <v/>
      </c>
      <c r="I1099" s="338" t="str">
        <f t="shared" si="19"/>
        <v/>
      </c>
      <c r="J1099" s="339"/>
      <c r="K1099" s="339"/>
      <c r="L1099" s="339"/>
      <c r="M1099" s="339"/>
      <c r="N1099" s="339"/>
      <c r="O1099" s="339"/>
      <c r="P1099" s="339"/>
      <c r="Q1099" s="339"/>
    </row>
    <row r="1100" spans="1:17" ht="13.5" customHeight="1">
      <c r="A1100" s="481"/>
      <c r="B1100" s="481"/>
      <c r="C1100" s="481"/>
      <c r="D1100" s="481"/>
      <c r="E1100" s="481"/>
      <c r="F1100" s="339"/>
      <c r="G1100" s="340" t="str">
        <f>IF(ISNUMBER(E1100),E1100/'Bulk DivVar Analysis'!$C$60,"")</f>
        <v/>
      </c>
      <c r="H1100" s="338" t="str">
        <f>IF(ISNUMBER(E1100), IF(G1100&gt;'Bulk DivVar Analysis'!$D$62,"Pass","Fail"),"")</f>
        <v/>
      </c>
      <c r="I1100" s="338" t="str">
        <f t="shared" si="19"/>
        <v/>
      </c>
      <c r="J1100" s="339"/>
      <c r="K1100" s="339"/>
      <c r="L1100" s="339"/>
      <c r="M1100" s="339"/>
      <c r="N1100" s="339"/>
      <c r="O1100" s="339"/>
      <c r="P1100" s="339"/>
      <c r="Q1100" s="339"/>
    </row>
    <row r="1101" spans="1:17" ht="13.5" customHeight="1">
      <c r="A1101" s="481"/>
      <c r="B1101" s="481"/>
      <c r="C1101" s="481"/>
      <c r="D1101" s="481"/>
      <c r="E1101" s="481"/>
      <c r="F1101" s="339"/>
      <c r="G1101" s="340" t="str">
        <f>IF(ISNUMBER(E1101),E1101/'Bulk DivVar Analysis'!$C$60,"")</f>
        <v/>
      </c>
      <c r="H1101" s="338" t="str">
        <f>IF(ISNUMBER(E1101), IF(G1101&gt;'Bulk DivVar Analysis'!$D$62,"Pass","Fail"),"")</f>
        <v/>
      </c>
      <c r="I1101" s="338" t="str">
        <f t="shared" si="19"/>
        <v/>
      </c>
      <c r="J1101" s="339"/>
      <c r="K1101" s="339"/>
      <c r="L1101" s="339"/>
      <c r="M1101" s="339"/>
      <c r="N1101" s="339"/>
      <c r="O1101" s="339"/>
      <c r="P1101" s="339"/>
      <c r="Q1101" s="339"/>
    </row>
    <row r="1102" spans="1:17" ht="13.5" customHeight="1">
      <c r="A1102" s="481"/>
      <c r="B1102" s="481"/>
      <c r="C1102" s="481"/>
      <c r="D1102" s="481"/>
      <c r="E1102" s="481"/>
      <c r="F1102" s="339"/>
      <c r="G1102" s="340" t="str">
        <f>IF(ISNUMBER(E1102),E1102/'Bulk DivVar Analysis'!$C$60,"")</f>
        <v/>
      </c>
      <c r="H1102" s="338" t="str">
        <f>IF(ISNUMBER(E1102), IF(G1102&gt;'Bulk DivVar Analysis'!$D$62,"Pass","Fail"),"")</f>
        <v/>
      </c>
      <c r="I1102" s="338" t="str">
        <f t="shared" si="19"/>
        <v/>
      </c>
      <c r="J1102" s="339"/>
      <c r="K1102" s="339"/>
      <c r="L1102" s="339"/>
      <c r="M1102" s="339"/>
      <c r="N1102" s="339"/>
      <c r="O1102" s="339"/>
      <c r="P1102" s="339"/>
      <c r="Q1102" s="339"/>
    </row>
    <row r="1103" spans="1:17" ht="13.5" customHeight="1">
      <c r="A1103" s="481"/>
      <c r="B1103" s="481"/>
      <c r="C1103" s="481"/>
      <c r="D1103" s="481"/>
      <c r="E1103" s="481"/>
      <c r="F1103" s="339"/>
      <c r="G1103" s="340" t="str">
        <f>IF(ISNUMBER(E1103),E1103/'Bulk DivVar Analysis'!$C$60,"")</f>
        <v/>
      </c>
      <c r="H1103" s="338" t="str">
        <f>IF(ISNUMBER(E1103), IF(G1103&gt;'Bulk DivVar Analysis'!$D$62,"Pass","Fail"),"")</f>
        <v/>
      </c>
      <c r="I1103" s="338" t="str">
        <f t="shared" si="19"/>
        <v/>
      </c>
      <c r="J1103" s="339"/>
      <c r="K1103" s="339"/>
      <c r="L1103" s="339"/>
      <c r="M1103" s="339"/>
      <c r="N1103" s="339"/>
      <c r="O1103" s="339"/>
      <c r="P1103" s="339"/>
      <c r="Q1103" s="339"/>
    </row>
    <row r="1104" spans="1:17" ht="13.5" customHeight="1">
      <c r="A1104" s="481"/>
      <c r="B1104" s="481"/>
      <c r="C1104" s="481"/>
      <c r="D1104" s="481"/>
      <c r="E1104" s="481"/>
      <c r="F1104" s="339"/>
      <c r="G1104" s="340" t="str">
        <f>IF(ISNUMBER(E1104),E1104/'Bulk DivVar Analysis'!$C$60,"")</f>
        <v/>
      </c>
      <c r="H1104" s="338" t="str">
        <f>IF(ISNUMBER(E1104), IF(G1104&gt;'Bulk DivVar Analysis'!$D$62,"Pass","Fail"),"")</f>
        <v/>
      </c>
      <c r="I1104" s="338" t="str">
        <f t="shared" si="19"/>
        <v/>
      </c>
      <c r="J1104" s="339"/>
      <c r="K1104" s="339"/>
      <c r="L1104" s="339"/>
      <c r="M1104" s="339"/>
      <c r="N1104" s="339"/>
      <c r="O1104" s="339"/>
      <c r="P1104" s="339"/>
      <c r="Q1104" s="339"/>
    </row>
    <row r="1105" spans="1:17" ht="13.5" customHeight="1">
      <c r="A1105" s="481"/>
      <c r="B1105" s="481"/>
      <c r="C1105" s="481"/>
      <c r="D1105" s="481"/>
      <c r="E1105" s="481"/>
      <c r="F1105" s="339"/>
      <c r="G1105" s="340" t="str">
        <f>IF(ISNUMBER(E1105),E1105/'Bulk DivVar Analysis'!$C$60,"")</f>
        <v/>
      </c>
      <c r="H1105" s="338" t="str">
        <f>IF(ISNUMBER(E1105), IF(G1105&gt;'Bulk DivVar Analysis'!$D$62,"Pass","Fail"),"")</f>
        <v/>
      </c>
      <c r="I1105" s="338" t="str">
        <f t="shared" si="19"/>
        <v/>
      </c>
      <c r="J1105" s="339"/>
      <c r="K1105" s="339"/>
      <c r="L1105" s="339"/>
      <c r="M1105" s="339"/>
      <c r="N1105" s="339"/>
      <c r="O1105" s="339"/>
      <c r="P1105" s="339"/>
      <c r="Q1105" s="339"/>
    </row>
    <row r="1106" spans="1:17" ht="13.5" customHeight="1">
      <c r="A1106" s="481"/>
      <c r="B1106" s="481"/>
      <c r="C1106" s="481"/>
      <c r="D1106" s="481"/>
      <c r="E1106" s="481"/>
      <c r="F1106" s="339"/>
      <c r="G1106" s="340" t="str">
        <f>IF(ISNUMBER(E1106),E1106/'Bulk DivVar Analysis'!$C$60,"")</f>
        <v/>
      </c>
      <c r="H1106" s="338" t="str">
        <f>IF(ISNUMBER(E1106), IF(G1106&gt;'Bulk DivVar Analysis'!$D$62,"Pass","Fail"),"")</f>
        <v/>
      </c>
      <c r="I1106" s="338" t="str">
        <f t="shared" si="19"/>
        <v/>
      </c>
      <c r="J1106" s="339"/>
      <c r="K1106" s="339"/>
      <c r="L1106" s="339"/>
      <c r="M1106" s="339"/>
      <c r="N1106" s="339"/>
      <c r="O1106" s="339"/>
      <c r="P1106" s="339"/>
      <c r="Q1106" s="339"/>
    </row>
    <row r="1107" spans="1:17" ht="13.5" customHeight="1">
      <c r="A1107" s="481"/>
      <c r="B1107" s="481"/>
      <c r="C1107" s="481"/>
      <c r="D1107" s="481"/>
      <c r="E1107" s="481"/>
      <c r="F1107" s="339"/>
      <c r="G1107" s="340" t="str">
        <f>IF(ISNUMBER(E1107),E1107/'Bulk DivVar Analysis'!$C$60,"")</f>
        <v/>
      </c>
      <c r="H1107" s="338" t="str">
        <f>IF(ISNUMBER(E1107), IF(G1107&gt;'Bulk DivVar Analysis'!$D$62,"Pass","Fail"),"")</f>
        <v/>
      </c>
      <c r="I1107" s="338" t="str">
        <f t="shared" si="19"/>
        <v/>
      </c>
      <c r="J1107" s="339"/>
      <c r="K1107" s="339"/>
      <c r="L1107" s="339"/>
      <c r="M1107" s="339"/>
      <c r="N1107" s="339"/>
      <c r="O1107" s="339"/>
      <c r="P1107" s="339"/>
      <c r="Q1107" s="339"/>
    </row>
    <row r="1108" spans="1:17" ht="13.5" customHeight="1">
      <c r="A1108" s="481"/>
      <c r="B1108" s="481"/>
      <c r="C1108" s="481"/>
      <c r="D1108" s="481"/>
      <c r="E1108" s="481"/>
      <c r="F1108" s="339"/>
      <c r="G1108" s="340" t="str">
        <f>IF(ISNUMBER(E1108),E1108/'Bulk DivVar Analysis'!$C$60,"")</f>
        <v/>
      </c>
      <c r="H1108" s="338" t="str">
        <f>IF(ISNUMBER(E1108), IF(G1108&gt;'Bulk DivVar Analysis'!$D$62,"Pass","Fail"),"")</f>
        <v/>
      </c>
      <c r="I1108" s="338" t="str">
        <f t="shared" si="19"/>
        <v/>
      </c>
      <c r="J1108" s="339"/>
      <c r="K1108" s="339"/>
      <c r="L1108" s="339"/>
      <c r="M1108" s="339"/>
      <c r="N1108" s="339"/>
      <c r="O1108" s="339"/>
      <c r="P1108" s="339"/>
      <c r="Q1108" s="339"/>
    </row>
    <row r="1109" spans="1:17" ht="13.5" customHeight="1">
      <c r="A1109" s="481"/>
      <c r="B1109" s="481"/>
      <c r="C1109" s="481"/>
      <c r="D1109" s="481"/>
      <c r="E1109" s="481"/>
      <c r="F1109" s="339"/>
      <c r="G1109" s="340" t="str">
        <f>IF(ISNUMBER(E1109),E1109/'Bulk DivVar Analysis'!$C$60,"")</f>
        <v/>
      </c>
      <c r="H1109" s="338" t="str">
        <f>IF(ISNUMBER(E1109), IF(G1109&gt;'Bulk DivVar Analysis'!$D$62,"Pass","Fail"),"")</f>
        <v/>
      </c>
      <c r="I1109" s="338" t="str">
        <f t="shared" si="19"/>
        <v/>
      </c>
      <c r="J1109" s="339"/>
      <c r="K1109" s="339"/>
      <c r="L1109" s="339"/>
      <c r="M1109" s="339"/>
      <c r="N1109" s="339"/>
      <c r="O1109" s="339"/>
      <c r="P1109" s="339"/>
      <c r="Q1109" s="339"/>
    </row>
    <row r="1110" spans="1:17" ht="13.5" customHeight="1">
      <c r="A1110" s="481"/>
      <c r="B1110" s="481"/>
      <c r="C1110" s="481"/>
      <c r="D1110" s="481"/>
      <c r="E1110" s="481"/>
      <c r="F1110" s="339"/>
      <c r="G1110" s="340" t="str">
        <f>IF(ISNUMBER(E1110),E1110/'Bulk DivVar Analysis'!$C$60,"")</f>
        <v/>
      </c>
      <c r="H1110" s="338" t="str">
        <f>IF(ISNUMBER(E1110), IF(G1110&gt;'Bulk DivVar Analysis'!$D$62,"Pass","Fail"),"")</f>
        <v/>
      </c>
      <c r="I1110" s="338" t="str">
        <f t="shared" si="19"/>
        <v/>
      </c>
      <c r="J1110" s="339"/>
      <c r="K1110" s="339"/>
      <c r="L1110" s="339"/>
      <c r="M1110" s="339"/>
      <c r="N1110" s="339"/>
      <c r="O1110" s="339"/>
      <c r="P1110" s="339"/>
      <c r="Q1110" s="339"/>
    </row>
    <row r="1111" spans="1:17" ht="13.5" customHeight="1">
      <c r="A1111" s="481"/>
      <c r="B1111" s="481"/>
      <c r="C1111" s="481"/>
      <c r="D1111" s="481"/>
      <c r="E1111" s="481"/>
      <c r="F1111" s="339"/>
      <c r="G1111" s="340" t="str">
        <f>IF(ISNUMBER(E1111),E1111/'Bulk DivVar Analysis'!$C$60,"")</f>
        <v/>
      </c>
      <c r="H1111" s="338" t="str">
        <f>IF(ISNUMBER(E1111), IF(G1111&gt;'Bulk DivVar Analysis'!$D$62,"Pass","Fail"),"")</f>
        <v/>
      </c>
      <c r="I1111" s="338" t="str">
        <f t="shared" si="19"/>
        <v/>
      </c>
      <c r="J1111" s="339"/>
      <c r="K1111" s="339"/>
      <c r="L1111" s="339"/>
      <c r="M1111" s="339"/>
      <c r="N1111" s="339"/>
      <c r="O1111" s="339"/>
      <c r="P1111" s="339"/>
      <c r="Q1111" s="339"/>
    </row>
    <row r="1112" spans="1:17" ht="13.5" customHeight="1">
      <c r="A1112" s="481"/>
      <c r="B1112" s="481"/>
      <c r="C1112" s="481"/>
      <c r="D1112" s="481"/>
      <c r="E1112" s="481"/>
      <c r="F1112" s="339"/>
      <c r="G1112" s="340" t="str">
        <f>IF(ISNUMBER(E1112),E1112/'Bulk DivVar Analysis'!$C$60,"")</f>
        <v/>
      </c>
      <c r="H1112" s="338" t="str">
        <f>IF(ISNUMBER(E1112), IF(G1112&gt;'Bulk DivVar Analysis'!$D$62,"Pass","Fail"),"")</f>
        <v/>
      </c>
      <c r="I1112" s="338" t="str">
        <f t="shared" si="19"/>
        <v/>
      </c>
      <c r="J1112" s="339"/>
      <c r="K1112" s="339"/>
      <c r="L1112" s="339"/>
      <c r="M1112" s="339"/>
      <c r="N1112" s="339"/>
      <c r="O1112" s="339"/>
      <c r="P1112" s="339"/>
      <c r="Q1112" s="339"/>
    </row>
    <row r="1113" spans="1:17" ht="13.5" customHeight="1">
      <c r="A1113" s="481"/>
      <c r="B1113" s="481"/>
      <c r="C1113" s="481"/>
      <c r="D1113" s="481"/>
      <c r="E1113" s="481"/>
      <c r="F1113" s="339"/>
      <c r="G1113" s="340" t="str">
        <f>IF(ISNUMBER(E1113),E1113/'Bulk DivVar Analysis'!$C$60,"")</f>
        <v/>
      </c>
      <c r="H1113" s="338" t="str">
        <f>IF(ISNUMBER(E1113), IF(G1113&gt;'Bulk DivVar Analysis'!$D$62,"Pass","Fail"),"")</f>
        <v/>
      </c>
      <c r="I1113" s="338" t="str">
        <f t="shared" si="19"/>
        <v/>
      </c>
      <c r="J1113" s="339"/>
      <c r="K1113" s="339"/>
      <c r="L1113" s="339"/>
      <c r="M1113" s="339"/>
      <c r="N1113" s="339"/>
      <c r="O1113" s="339"/>
      <c r="P1113" s="339"/>
      <c r="Q1113" s="339"/>
    </row>
    <row r="1114" spans="1:17" ht="13.5" customHeight="1">
      <c r="A1114" s="481"/>
      <c r="B1114" s="481"/>
      <c r="C1114" s="481"/>
      <c r="D1114" s="481"/>
      <c r="E1114" s="481"/>
      <c r="F1114" s="339"/>
      <c r="G1114" s="340" t="str">
        <f>IF(ISNUMBER(E1114),E1114/'Bulk DivVar Analysis'!$C$60,"")</f>
        <v/>
      </c>
      <c r="H1114" s="338" t="str">
        <f>IF(ISNUMBER(E1114), IF(G1114&gt;'Bulk DivVar Analysis'!$D$62,"Pass","Fail"),"")</f>
        <v/>
      </c>
      <c r="I1114" s="338" t="str">
        <f t="shared" si="19"/>
        <v/>
      </c>
      <c r="J1114" s="339"/>
      <c r="K1114" s="339"/>
      <c r="L1114" s="339"/>
      <c r="M1114" s="339"/>
      <c r="N1114" s="339"/>
      <c r="O1114" s="339"/>
      <c r="P1114" s="339"/>
      <c r="Q1114" s="339"/>
    </row>
    <row r="1115" spans="1:17" ht="13.5" customHeight="1">
      <c r="A1115" s="481"/>
      <c r="B1115" s="481"/>
      <c r="C1115" s="481"/>
      <c r="D1115" s="481"/>
      <c r="E1115" s="481"/>
      <c r="F1115" s="339"/>
      <c r="G1115" s="340" t="str">
        <f>IF(ISNUMBER(E1115),E1115/'Bulk DivVar Analysis'!$C$60,"")</f>
        <v/>
      </c>
      <c r="H1115" s="338" t="str">
        <f>IF(ISNUMBER(E1115), IF(G1115&gt;'Bulk DivVar Analysis'!$D$62,"Pass","Fail"),"")</f>
        <v/>
      </c>
      <c r="I1115" s="338" t="str">
        <f t="shared" si="19"/>
        <v/>
      </c>
      <c r="J1115" s="339"/>
      <c r="K1115" s="339"/>
      <c r="L1115" s="339"/>
      <c r="M1115" s="339"/>
      <c r="N1115" s="339"/>
      <c r="O1115" s="339"/>
      <c r="P1115" s="339"/>
      <c r="Q1115" s="339"/>
    </row>
    <row r="1116" spans="1:17" ht="13.5" customHeight="1">
      <c r="A1116" s="481"/>
      <c r="B1116" s="481"/>
      <c r="C1116" s="481"/>
      <c r="D1116" s="481"/>
      <c r="E1116" s="481"/>
      <c r="F1116" s="339"/>
      <c r="G1116" s="340" t="str">
        <f>IF(ISNUMBER(E1116),E1116/'Bulk DivVar Analysis'!$C$60,"")</f>
        <v/>
      </c>
      <c r="H1116" s="338" t="str">
        <f>IF(ISNUMBER(E1116), IF(G1116&gt;'Bulk DivVar Analysis'!$D$62,"Pass","Fail"),"")</f>
        <v/>
      </c>
      <c r="I1116" s="338" t="str">
        <f t="shared" si="19"/>
        <v/>
      </c>
      <c r="J1116" s="339"/>
      <c r="K1116" s="339"/>
      <c r="L1116" s="339"/>
      <c r="M1116" s="339"/>
      <c r="N1116" s="339"/>
      <c r="O1116" s="339"/>
      <c r="P1116" s="339"/>
      <c r="Q1116" s="339"/>
    </row>
    <row r="1117" spans="1:17" ht="13.5" customHeight="1">
      <c r="A1117" s="481"/>
      <c r="B1117" s="481"/>
      <c r="C1117" s="481"/>
      <c r="D1117" s="481"/>
      <c r="E1117" s="481"/>
      <c r="F1117" s="339"/>
      <c r="G1117" s="340" t="str">
        <f>IF(ISNUMBER(E1117),E1117/'Bulk DivVar Analysis'!$C$60,"")</f>
        <v/>
      </c>
      <c r="H1117" s="338" t="str">
        <f>IF(ISNUMBER(E1117), IF(G1117&gt;'Bulk DivVar Analysis'!$D$62,"Pass","Fail"),"")</f>
        <v/>
      </c>
      <c r="I1117" s="338" t="str">
        <f t="shared" si="19"/>
        <v/>
      </c>
      <c r="J1117" s="339"/>
      <c r="K1117" s="339"/>
      <c r="L1117" s="339"/>
      <c r="M1117" s="339"/>
      <c r="N1117" s="339"/>
      <c r="O1117" s="339"/>
      <c r="P1117" s="339"/>
      <c r="Q1117" s="339"/>
    </row>
    <row r="1118" spans="1:17" ht="13.5" customHeight="1">
      <c r="A1118" s="481"/>
      <c r="B1118" s="481"/>
      <c r="C1118" s="481"/>
      <c r="D1118" s="481"/>
      <c r="E1118" s="481"/>
      <c r="F1118" s="339"/>
      <c r="G1118" s="340" t="str">
        <f>IF(ISNUMBER(E1118),E1118/'Bulk DivVar Analysis'!$C$60,"")</f>
        <v/>
      </c>
      <c r="H1118" s="338" t="str">
        <f>IF(ISNUMBER(E1118), IF(G1118&gt;'Bulk DivVar Analysis'!$D$62,"Pass","Fail"),"")</f>
        <v/>
      </c>
      <c r="I1118" s="338" t="str">
        <f t="shared" si="19"/>
        <v/>
      </c>
      <c r="J1118" s="339"/>
      <c r="K1118" s="339"/>
      <c r="L1118" s="339"/>
      <c r="M1118" s="339"/>
      <c r="N1118" s="339"/>
      <c r="O1118" s="339"/>
      <c r="P1118" s="339"/>
      <c r="Q1118" s="339"/>
    </row>
    <row r="1119" spans="1:17" ht="13.5" customHeight="1">
      <c r="A1119" s="481"/>
      <c r="B1119" s="481"/>
      <c r="C1119" s="481"/>
      <c r="D1119" s="481"/>
      <c r="E1119" s="481"/>
      <c r="F1119" s="339"/>
      <c r="G1119" s="340" t="str">
        <f>IF(ISNUMBER(E1119),E1119/'Bulk DivVar Analysis'!$C$60,"")</f>
        <v/>
      </c>
      <c r="H1119" s="338" t="str">
        <f>IF(ISNUMBER(E1119), IF(G1119&gt;'Bulk DivVar Analysis'!$D$62,"Pass","Fail"),"")</f>
        <v/>
      </c>
      <c r="I1119" s="338" t="str">
        <f t="shared" si="19"/>
        <v/>
      </c>
      <c r="J1119" s="339"/>
      <c r="K1119" s="339"/>
      <c r="L1119" s="339"/>
      <c r="M1119" s="339"/>
      <c r="N1119" s="339"/>
      <c r="O1119" s="339"/>
      <c r="P1119" s="339"/>
      <c r="Q1119" s="339"/>
    </row>
    <row r="1120" spans="1:17" ht="13.5" customHeight="1">
      <c r="A1120" s="481"/>
      <c r="B1120" s="481"/>
      <c r="C1120" s="481"/>
      <c r="D1120" s="481"/>
      <c r="E1120" s="481"/>
      <c r="F1120" s="339"/>
      <c r="G1120" s="340" t="str">
        <f>IF(ISNUMBER(E1120),E1120/'Bulk DivVar Analysis'!$C$60,"")</f>
        <v/>
      </c>
      <c r="H1120" s="338" t="str">
        <f>IF(ISNUMBER(E1120), IF(G1120&gt;'Bulk DivVar Analysis'!$D$62,"Pass","Fail"),"")</f>
        <v/>
      </c>
      <c r="I1120" s="338" t="str">
        <f t="shared" si="19"/>
        <v/>
      </c>
      <c r="J1120" s="339"/>
      <c r="K1120" s="339"/>
      <c r="L1120" s="339"/>
      <c r="M1120" s="339"/>
      <c r="N1120" s="339"/>
      <c r="O1120" s="339"/>
      <c r="P1120" s="339"/>
      <c r="Q1120" s="339"/>
    </row>
    <row r="1121" spans="1:17" ht="13.5" customHeight="1">
      <c r="A1121" s="481"/>
      <c r="B1121" s="481"/>
      <c r="C1121" s="481"/>
      <c r="D1121" s="481"/>
      <c r="E1121" s="481"/>
      <c r="F1121" s="339"/>
      <c r="G1121" s="340" t="str">
        <f>IF(ISNUMBER(E1121),E1121/'Bulk DivVar Analysis'!$C$60,"")</f>
        <v/>
      </c>
      <c r="H1121" s="338" t="str">
        <f>IF(ISNUMBER(E1121), IF(G1121&gt;'Bulk DivVar Analysis'!$D$62,"Pass","Fail"),"")</f>
        <v/>
      </c>
      <c r="I1121" s="338" t="str">
        <f t="shared" si="19"/>
        <v/>
      </c>
      <c r="J1121" s="339"/>
      <c r="K1121" s="339"/>
      <c r="L1121" s="339"/>
      <c r="M1121" s="339"/>
      <c r="N1121" s="339"/>
      <c r="O1121" s="339"/>
      <c r="P1121" s="339"/>
      <c r="Q1121" s="339"/>
    </row>
    <row r="1122" spans="1:17" ht="13.5" customHeight="1">
      <c r="A1122" s="481"/>
      <c r="B1122" s="481"/>
      <c r="C1122" s="481"/>
      <c r="D1122" s="481"/>
      <c r="E1122" s="481"/>
      <c r="F1122" s="339"/>
      <c r="G1122" s="340" t="str">
        <f>IF(ISNUMBER(E1122),E1122/'Bulk DivVar Analysis'!$C$60,"")</f>
        <v/>
      </c>
      <c r="H1122" s="338" t="str">
        <f>IF(ISNUMBER(E1122), IF(G1122&gt;'Bulk DivVar Analysis'!$D$62,"Pass","Fail"),"")</f>
        <v/>
      </c>
      <c r="I1122" s="338" t="str">
        <f t="shared" si="19"/>
        <v/>
      </c>
      <c r="J1122" s="339"/>
      <c r="K1122" s="339"/>
      <c r="L1122" s="339"/>
      <c r="M1122" s="339"/>
      <c r="N1122" s="339"/>
      <c r="O1122" s="339"/>
      <c r="P1122" s="339"/>
      <c r="Q1122" s="339"/>
    </row>
    <row r="1123" spans="1:17" ht="13.5" customHeight="1">
      <c r="A1123" s="481"/>
      <c r="B1123" s="481"/>
      <c r="C1123" s="481"/>
      <c r="D1123" s="481"/>
      <c r="E1123" s="481"/>
      <c r="F1123" s="339"/>
      <c r="G1123" s="340" t="str">
        <f>IF(ISNUMBER(E1123),E1123/'Bulk DivVar Analysis'!$C$60,"")</f>
        <v/>
      </c>
      <c r="H1123" s="338" t="str">
        <f>IF(ISNUMBER(E1123), IF(G1123&gt;'Bulk DivVar Analysis'!$D$62,"Pass","Fail"),"")</f>
        <v/>
      </c>
      <c r="I1123" s="338" t="str">
        <f t="shared" si="19"/>
        <v/>
      </c>
      <c r="J1123" s="339"/>
      <c r="K1123" s="339"/>
      <c r="L1123" s="339"/>
      <c r="M1123" s="339"/>
      <c r="N1123" s="339"/>
      <c r="O1123" s="339"/>
      <c r="P1123" s="339"/>
      <c r="Q1123" s="339"/>
    </row>
    <row r="1124" spans="1:17" ht="13.5" customHeight="1">
      <c r="A1124" s="481"/>
      <c r="B1124" s="481"/>
      <c r="C1124" s="481"/>
      <c r="D1124" s="481"/>
      <c r="E1124" s="481"/>
      <c r="F1124" s="339"/>
      <c r="G1124" s="340" t="str">
        <f>IF(ISNUMBER(E1124),E1124/'Bulk DivVar Analysis'!$C$60,"")</f>
        <v/>
      </c>
      <c r="H1124" s="338" t="str">
        <f>IF(ISNUMBER(E1124), IF(G1124&gt;'Bulk DivVar Analysis'!$D$62,"Pass","Fail"),"")</f>
        <v/>
      </c>
      <c r="I1124" s="338" t="str">
        <f t="shared" si="19"/>
        <v/>
      </c>
      <c r="J1124" s="339"/>
      <c r="K1124" s="339"/>
      <c r="L1124" s="339"/>
      <c r="M1124" s="339"/>
      <c r="N1124" s="339"/>
      <c r="O1124" s="339"/>
      <c r="P1124" s="339"/>
      <c r="Q1124" s="339"/>
    </row>
    <row r="1125" spans="1:17" ht="13.5" customHeight="1">
      <c r="A1125" s="481"/>
      <c r="B1125" s="481"/>
      <c r="C1125" s="481"/>
      <c r="D1125" s="481"/>
      <c r="E1125" s="481"/>
      <c r="F1125" s="339"/>
      <c r="G1125" s="340" t="str">
        <f>IF(ISNUMBER(E1125),E1125/'Bulk DivVar Analysis'!$C$60,"")</f>
        <v/>
      </c>
      <c r="H1125" s="338" t="str">
        <f>IF(ISNUMBER(E1125), IF(G1125&gt;'Bulk DivVar Analysis'!$D$62,"Pass","Fail"),"")</f>
        <v/>
      </c>
      <c r="I1125" s="338" t="str">
        <f t="shared" si="19"/>
        <v/>
      </c>
      <c r="J1125" s="339"/>
      <c r="K1125" s="339"/>
      <c r="L1125" s="339"/>
      <c r="M1125" s="339"/>
      <c r="N1125" s="339"/>
      <c r="O1125" s="339"/>
      <c r="P1125" s="339"/>
      <c r="Q1125" s="339"/>
    </row>
    <row r="1126" spans="1:17" ht="13.5" customHeight="1">
      <c r="A1126" s="481"/>
      <c r="B1126" s="481"/>
      <c r="C1126" s="481"/>
      <c r="D1126" s="481"/>
      <c r="E1126" s="481"/>
      <c r="F1126" s="339"/>
      <c r="G1126" s="340" t="str">
        <f>IF(ISNUMBER(E1126),E1126/'Bulk DivVar Analysis'!$C$60,"")</f>
        <v/>
      </c>
      <c r="H1126" s="338" t="str">
        <f>IF(ISNUMBER(E1126), IF(G1126&gt;'Bulk DivVar Analysis'!$D$62,"Pass","Fail"),"")</f>
        <v/>
      </c>
      <c r="I1126" s="338" t="str">
        <f t="shared" si="19"/>
        <v/>
      </c>
      <c r="J1126" s="339"/>
      <c r="K1126" s="339"/>
      <c r="L1126" s="339"/>
      <c r="M1126" s="339"/>
      <c r="N1126" s="339"/>
      <c r="O1126" s="339"/>
      <c r="P1126" s="339"/>
      <c r="Q1126" s="339"/>
    </row>
    <row r="1127" spans="1:17" ht="13.5" customHeight="1">
      <c r="A1127" s="481"/>
      <c r="B1127" s="481"/>
      <c r="C1127" s="481"/>
      <c r="D1127" s="481"/>
      <c r="E1127" s="481"/>
      <c r="F1127" s="339"/>
      <c r="G1127" s="340" t="str">
        <f>IF(ISNUMBER(E1127),E1127/'Bulk DivVar Analysis'!$C$60,"")</f>
        <v/>
      </c>
      <c r="H1127" s="338" t="str">
        <f>IF(ISNUMBER(E1127), IF(G1127&gt;'Bulk DivVar Analysis'!$D$62,"Pass","Fail"),"")</f>
        <v/>
      </c>
      <c r="I1127" s="338" t="str">
        <f t="shared" si="19"/>
        <v/>
      </c>
      <c r="J1127" s="339"/>
      <c r="K1127" s="339"/>
      <c r="L1127" s="339"/>
      <c r="M1127" s="339"/>
      <c r="N1127" s="339"/>
      <c r="O1127" s="339"/>
      <c r="P1127" s="339"/>
      <c r="Q1127" s="339"/>
    </row>
    <row r="1128" spans="1:17" ht="13.5" customHeight="1">
      <c r="A1128" s="481"/>
      <c r="B1128" s="481"/>
      <c r="C1128" s="481"/>
      <c r="D1128" s="481"/>
      <c r="E1128" s="481"/>
      <c r="F1128" s="339"/>
      <c r="G1128" s="340" t="str">
        <f>IF(ISNUMBER(E1128),E1128/'Bulk DivVar Analysis'!$C$60,"")</f>
        <v/>
      </c>
      <c r="H1128" s="338" t="str">
        <f>IF(ISNUMBER(E1128), IF(G1128&gt;'Bulk DivVar Analysis'!$D$62,"Pass","Fail"),"")</f>
        <v/>
      </c>
      <c r="I1128" s="338" t="str">
        <f t="shared" si="19"/>
        <v/>
      </c>
      <c r="J1128" s="339"/>
      <c r="K1128" s="339"/>
      <c r="L1128" s="339"/>
      <c r="M1128" s="339"/>
      <c r="N1128" s="339"/>
      <c r="O1128" s="339"/>
      <c r="P1128" s="339"/>
      <c r="Q1128" s="339"/>
    </row>
    <row r="1129" spans="1:17" ht="13.5" customHeight="1">
      <c r="A1129" s="481"/>
      <c r="B1129" s="481"/>
      <c r="C1129" s="481"/>
      <c r="D1129" s="481"/>
      <c r="E1129" s="481"/>
      <c r="F1129" s="339"/>
      <c r="G1129" s="340" t="str">
        <f>IF(ISNUMBER(E1129),E1129/'Bulk DivVar Analysis'!$C$60,"")</f>
        <v/>
      </c>
      <c r="H1129" s="338" t="str">
        <f>IF(ISNUMBER(E1129), IF(G1129&gt;'Bulk DivVar Analysis'!$D$62,"Pass","Fail"),"")</f>
        <v/>
      </c>
      <c r="I1129" s="338" t="str">
        <f t="shared" si="19"/>
        <v/>
      </c>
      <c r="J1129" s="339"/>
      <c r="K1129" s="339"/>
      <c r="L1129" s="339"/>
      <c r="M1129" s="339"/>
      <c r="N1129" s="339"/>
      <c r="O1129" s="339"/>
      <c r="P1129" s="339"/>
      <c r="Q1129" s="339"/>
    </row>
    <row r="1130" spans="1:17" ht="13.5" customHeight="1">
      <c r="A1130" s="481"/>
      <c r="B1130" s="481"/>
      <c r="C1130" s="481"/>
      <c r="D1130" s="481"/>
      <c r="E1130" s="481"/>
      <c r="F1130" s="339"/>
      <c r="G1130" s="340" t="str">
        <f>IF(ISNUMBER(E1130),E1130/'Bulk DivVar Analysis'!$C$60,"")</f>
        <v/>
      </c>
      <c r="H1130" s="338" t="str">
        <f>IF(ISNUMBER(E1130), IF(G1130&gt;'Bulk DivVar Analysis'!$D$62,"Pass","Fail"),"")</f>
        <v/>
      </c>
      <c r="I1130" s="338" t="str">
        <f t="shared" si="19"/>
        <v/>
      </c>
      <c r="J1130" s="339"/>
      <c r="K1130" s="339"/>
      <c r="L1130" s="339"/>
      <c r="M1130" s="339"/>
      <c r="N1130" s="339"/>
      <c r="O1130" s="339"/>
      <c r="P1130" s="339"/>
      <c r="Q1130" s="339"/>
    </row>
    <row r="1131" spans="1:17" ht="13.5" customHeight="1">
      <c r="A1131" s="481"/>
      <c r="B1131" s="481"/>
      <c r="C1131" s="481"/>
      <c r="D1131" s="481"/>
      <c r="E1131" s="481"/>
      <c r="F1131" s="339"/>
      <c r="G1131" s="340" t="str">
        <f>IF(ISNUMBER(E1131),E1131/'Bulk DivVar Analysis'!$C$60,"")</f>
        <v/>
      </c>
      <c r="H1131" s="338" t="str">
        <f>IF(ISNUMBER(E1131), IF(G1131&gt;'Bulk DivVar Analysis'!$D$62,"Pass","Fail"),"")</f>
        <v/>
      </c>
      <c r="I1131" s="338" t="str">
        <f t="shared" si="19"/>
        <v/>
      </c>
      <c r="J1131" s="339"/>
      <c r="K1131" s="339"/>
      <c r="L1131" s="339"/>
      <c r="M1131" s="339"/>
      <c r="N1131" s="339"/>
      <c r="O1131" s="339"/>
      <c r="P1131" s="339"/>
      <c r="Q1131" s="339"/>
    </row>
    <row r="1132" spans="1:17" ht="13.5" customHeight="1">
      <c r="A1132" s="481"/>
      <c r="B1132" s="481"/>
      <c r="C1132" s="481"/>
      <c r="D1132" s="481"/>
      <c r="E1132" s="481"/>
      <c r="F1132" s="339"/>
      <c r="G1132" s="340" t="str">
        <f>IF(ISNUMBER(E1132),E1132/'Bulk DivVar Analysis'!$C$60,"")</f>
        <v/>
      </c>
      <c r="H1132" s="338" t="str">
        <f>IF(ISNUMBER(E1132), IF(G1132&gt;'Bulk DivVar Analysis'!$D$62,"Pass","Fail"),"")</f>
        <v/>
      </c>
      <c r="I1132" s="338" t="str">
        <f t="shared" si="19"/>
        <v/>
      </c>
      <c r="J1132" s="339"/>
      <c r="K1132" s="339"/>
      <c r="L1132" s="339"/>
      <c r="M1132" s="339"/>
      <c r="N1132" s="339"/>
      <c r="O1132" s="339"/>
      <c r="P1132" s="339"/>
      <c r="Q1132" s="339"/>
    </row>
    <row r="1133" spans="1:17" ht="13.5" customHeight="1">
      <c r="A1133" s="481"/>
      <c r="B1133" s="481"/>
      <c r="C1133" s="481"/>
      <c r="D1133" s="481"/>
      <c r="E1133" s="481"/>
      <c r="F1133" s="339"/>
      <c r="G1133" s="340" t="str">
        <f>IF(ISNUMBER(E1133),E1133/'Bulk DivVar Analysis'!$C$60,"")</f>
        <v/>
      </c>
      <c r="H1133" s="338" t="str">
        <f>IF(ISNUMBER(E1133), IF(G1133&gt;'Bulk DivVar Analysis'!$D$62,"Pass","Fail"),"")</f>
        <v/>
      </c>
      <c r="I1133" s="338" t="str">
        <f t="shared" si="19"/>
        <v/>
      </c>
      <c r="J1133" s="339"/>
      <c r="K1133" s="339"/>
      <c r="L1133" s="339"/>
      <c r="M1133" s="339"/>
      <c r="N1133" s="339"/>
      <c r="O1133" s="339"/>
      <c r="P1133" s="339"/>
      <c r="Q1133" s="339"/>
    </row>
    <row r="1134" spans="1:17" ht="13.5" customHeight="1">
      <c r="A1134" s="481"/>
      <c r="B1134" s="481"/>
      <c r="C1134" s="481"/>
      <c r="D1134" s="481"/>
      <c r="E1134" s="481"/>
      <c r="F1134" s="339"/>
      <c r="G1134" s="340" t="str">
        <f>IF(ISNUMBER(E1134),E1134/'Bulk DivVar Analysis'!$C$60,"")</f>
        <v/>
      </c>
      <c r="H1134" s="338" t="str">
        <f>IF(ISNUMBER(E1134), IF(G1134&gt;'Bulk DivVar Analysis'!$D$62,"Pass","Fail"),"")</f>
        <v/>
      </c>
      <c r="I1134" s="338" t="str">
        <f t="shared" si="19"/>
        <v/>
      </c>
      <c r="J1134" s="339"/>
      <c r="K1134" s="339"/>
      <c r="L1134" s="339"/>
      <c r="M1134" s="339"/>
      <c r="N1134" s="339"/>
      <c r="O1134" s="339"/>
      <c r="P1134" s="339"/>
      <c r="Q1134" s="339"/>
    </row>
    <row r="1135" spans="1:17" ht="13.5" customHeight="1">
      <c r="A1135" s="481"/>
      <c r="B1135" s="481"/>
      <c r="C1135" s="481"/>
      <c r="D1135" s="481"/>
      <c r="E1135" s="481"/>
      <c r="F1135" s="339"/>
      <c r="G1135" s="340" t="str">
        <f>IF(ISNUMBER(E1135),E1135/'Bulk DivVar Analysis'!$C$60,"")</f>
        <v/>
      </c>
      <c r="H1135" s="338" t="str">
        <f>IF(ISNUMBER(E1135), IF(G1135&gt;'Bulk DivVar Analysis'!$D$62,"Pass","Fail"),"")</f>
        <v/>
      </c>
      <c r="I1135" s="338" t="str">
        <f t="shared" si="19"/>
        <v/>
      </c>
      <c r="J1135" s="339"/>
      <c r="K1135" s="339"/>
      <c r="L1135" s="339"/>
      <c r="M1135" s="339"/>
      <c r="N1135" s="339"/>
      <c r="O1135" s="339"/>
      <c r="P1135" s="339"/>
      <c r="Q1135" s="339"/>
    </row>
    <row r="1136" spans="1:17" ht="13.5" customHeight="1">
      <c r="A1136" s="481"/>
      <c r="B1136" s="481"/>
      <c r="C1136" s="481"/>
      <c r="D1136" s="481"/>
      <c r="E1136" s="481"/>
      <c r="F1136" s="339"/>
      <c r="G1136" s="340" t="str">
        <f>IF(ISNUMBER(E1136),E1136/'Bulk DivVar Analysis'!$C$60,"")</f>
        <v/>
      </c>
      <c r="H1136" s="338" t="str">
        <f>IF(ISNUMBER(E1136), IF(G1136&gt;'Bulk DivVar Analysis'!$D$62,"Pass","Fail"),"")</f>
        <v/>
      </c>
      <c r="I1136" s="338" t="str">
        <f t="shared" si="19"/>
        <v/>
      </c>
      <c r="J1136" s="339"/>
      <c r="K1136" s="339"/>
      <c r="L1136" s="339"/>
      <c r="M1136" s="339"/>
      <c r="N1136" s="339"/>
      <c r="O1136" s="339"/>
      <c r="P1136" s="339"/>
      <c r="Q1136" s="339"/>
    </row>
    <row r="1137" spans="1:17" ht="13.5" customHeight="1">
      <c r="A1137" s="481"/>
      <c r="B1137" s="481"/>
      <c r="C1137" s="481"/>
      <c r="D1137" s="481"/>
      <c r="E1137" s="481"/>
      <c r="F1137" s="339"/>
      <c r="G1137" s="340" t="str">
        <f>IF(ISNUMBER(E1137),E1137/'Bulk DivVar Analysis'!$C$60,"")</f>
        <v/>
      </c>
      <c r="H1137" s="338" t="str">
        <f>IF(ISNUMBER(E1137), IF(G1137&gt;'Bulk DivVar Analysis'!$D$62,"Pass","Fail"),"")</f>
        <v/>
      </c>
      <c r="I1137" s="338" t="str">
        <f t="shared" si="19"/>
        <v/>
      </c>
      <c r="J1137" s="339"/>
      <c r="K1137" s="339"/>
      <c r="L1137" s="339"/>
      <c r="M1137" s="339"/>
      <c r="N1137" s="339"/>
      <c r="O1137" s="339"/>
      <c r="P1137" s="339"/>
      <c r="Q1137" s="339"/>
    </row>
    <row r="1138" spans="1:17" ht="13.5" customHeight="1">
      <c r="A1138" s="481"/>
      <c r="B1138" s="481"/>
      <c r="C1138" s="481"/>
      <c r="D1138" s="481"/>
      <c r="E1138" s="481"/>
      <c r="F1138" s="339"/>
      <c r="G1138" s="340" t="str">
        <f>IF(ISNUMBER(E1138),E1138/'Bulk DivVar Analysis'!$C$60,"")</f>
        <v/>
      </c>
      <c r="H1138" s="338" t="str">
        <f>IF(ISNUMBER(E1138), IF(G1138&gt;'Bulk DivVar Analysis'!$D$62,"Pass","Fail"),"")</f>
        <v/>
      </c>
      <c r="I1138" s="338" t="str">
        <f t="shared" si="19"/>
        <v/>
      </c>
      <c r="J1138" s="339"/>
      <c r="K1138" s="339"/>
      <c r="L1138" s="339"/>
      <c r="M1138" s="339"/>
      <c r="N1138" s="339"/>
      <c r="O1138" s="339"/>
      <c r="P1138" s="339"/>
      <c r="Q1138" s="339"/>
    </row>
    <row r="1139" spans="1:17" ht="13.5" customHeight="1">
      <c r="A1139" s="481"/>
      <c r="B1139" s="481"/>
      <c r="C1139" s="481"/>
      <c r="D1139" s="481"/>
      <c r="E1139" s="481"/>
      <c r="F1139" s="339"/>
      <c r="G1139" s="340" t="str">
        <f>IF(ISNUMBER(E1139),E1139/'Bulk DivVar Analysis'!$C$60,"")</f>
        <v/>
      </c>
      <c r="H1139" s="338" t="str">
        <f>IF(ISNUMBER(E1139), IF(G1139&gt;'Bulk DivVar Analysis'!$D$62,"Pass","Fail"),"")</f>
        <v/>
      </c>
      <c r="I1139" s="338" t="str">
        <f t="shared" si="19"/>
        <v/>
      </c>
      <c r="J1139" s="339"/>
      <c r="K1139" s="339"/>
      <c r="L1139" s="339"/>
      <c r="M1139" s="339"/>
      <c r="N1139" s="339"/>
      <c r="O1139" s="339"/>
      <c r="P1139" s="339"/>
      <c r="Q1139" s="339"/>
    </row>
    <row r="1140" spans="1:17" ht="13.5" customHeight="1">
      <c r="A1140" s="481"/>
      <c r="B1140" s="481"/>
      <c r="C1140" s="481"/>
      <c r="D1140" s="481"/>
      <c r="E1140" s="481"/>
      <c r="F1140" s="339"/>
      <c r="G1140" s="340" t="str">
        <f>IF(ISNUMBER(E1140),E1140/'Bulk DivVar Analysis'!$C$60,"")</f>
        <v/>
      </c>
      <c r="H1140" s="338" t="str">
        <f>IF(ISNUMBER(E1140), IF(G1140&gt;'Bulk DivVar Analysis'!$D$62,"Pass","Fail"),"")</f>
        <v/>
      </c>
      <c r="I1140" s="338" t="str">
        <f t="shared" si="19"/>
        <v/>
      </c>
      <c r="J1140" s="339"/>
      <c r="K1140" s="339"/>
      <c r="L1140" s="339"/>
      <c r="M1140" s="339"/>
      <c r="N1140" s="339"/>
      <c r="O1140" s="339"/>
      <c r="P1140" s="339"/>
      <c r="Q1140" s="339"/>
    </row>
    <row r="1141" spans="1:17" ht="13.5" customHeight="1">
      <c r="A1141" s="481"/>
      <c r="B1141" s="481"/>
      <c r="C1141" s="481"/>
      <c r="D1141" s="481"/>
      <c r="E1141" s="481"/>
      <c r="F1141" s="339"/>
      <c r="G1141" s="340" t="str">
        <f>IF(ISNUMBER(E1141),E1141/'Bulk DivVar Analysis'!$C$60,"")</f>
        <v/>
      </c>
      <c r="H1141" s="338" t="str">
        <f>IF(ISNUMBER(E1141), IF(G1141&gt;'Bulk DivVar Analysis'!$D$62,"Pass","Fail"),"")</f>
        <v/>
      </c>
      <c r="I1141" s="338" t="str">
        <f t="shared" si="19"/>
        <v/>
      </c>
      <c r="J1141" s="339"/>
      <c r="K1141" s="339"/>
      <c r="L1141" s="339"/>
      <c r="M1141" s="339"/>
      <c r="N1141" s="339"/>
      <c r="O1141" s="339"/>
      <c r="P1141" s="339"/>
      <c r="Q1141" s="339"/>
    </row>
    <row r="1142" spans="1:17" ht="13.5" customHeight="1">
      <c r="A1142" s="481"/>
      <c r="B1142" s="481"/>
      <c r="C1142" s="481"/>
      <c r="D1142" s="481"/>
      <c r="E1142" s="481"/>
      <c r="F1142" s="339"/>
      <c r="G1142" s="340" t="str">
        <f>IF(ISNUMBER(E1142),E1142/'Bulk DivVar Analysis'!$C$60,"")</f>
        <v/>
      </c>
      <c r="H1142" s="338" t="str">
        <f>IF(ISNUMBER(E1142), IF(G1142&gt;'Bulk DivVar Analysis'!$D$62,"Pass","Fail"),"")</f>
        <v/>
      </c>
      <c r="I1142" s="338" t="str">
        <f t="shared" si="19"/>
        <v/>
      </c>
      <c r="J1142" s="339"/>
      <c r="K1142" s="339"/>
      <c r="L1142" s="339"/>
      <c r="M1142" s="339"/>
      <c r="N1142" s="339"/>
      <c r="O1142" s="339"/>
      <c r="P1142" s="339"/>
      <c r="Q1142" s="339"/>
    </row>
    <row r="1143" spans="1:17" ht="13.5" customHeight="1">
      <c r="A1143" s="481"/>
      <c r="B1143" s="481"/>
      <c r="C1143" s="481"/>
      <c r="D1143" s="481"/>
      <c r="E1143" s="481"/>
      <c r="F1143" s="339"/>
      <c r="G1143" s="340" t="str">
        <f>IF(ISNUMBER(E1143),E1143/'Bulk DivVar Analysis'!$C$60,"")</f>
        <v/>
      </c>
      <c r="H1143" s="338" t="str">
        <f>IF(ISNUMBER(E1143), IF(G1143&gt;'Bulk DivVar Analysis'!$D$62,"Pass","Fail"),"")</f>
        <v/>
      </c>
      <c r="I1143" s="338" t="str">
        <f t="shared" si="19"/>
        <v/>
      </c>
      <c r="J1143" s="339"/>
      <c r="K1143" s="339"/>
      <c r="L1143" s="339"/>
      <c r="M1143" s="339"/>
      <c r="N1143" s="339"/>
      <c r="O1143" s="339"/>
      <c r="P1143" s="339"/>
      <c r="Q1143" s="339"/>
    </row>
    <row r="1144" spans="1:17" ht="13.5" customHeight="1">
      <c r="A1144" s="481"/>
      <c r="B1144" s="481"/>
      <c r="C1144" s="481"/>
      <c r="D1144" s="481"/>
      <c r="E1144" s="481"/>
      <c r="F1144" s="339"/>
      <c r="G1144" s="340" t="str">
        <f>IF(ISNUMBER(E1144),E1144/'Bulk DivVar Analysis'!$C$60,"")</f>
        <v/>
      </c>
      <c r="H1144" s="338" t="str">
        <f>IF(ISNUMBER(E1144), IF(G1144&gt;'Bulk DivVar Analysis'!$D$62,"Pass","Fail"),"")</f>
        <v/>
      </c>
      <c r="I1144" s="338" t="str">
        <f t="shared" si="19"/>
        <v/>
      </c>
      <c r="J1144" s="339"/>
      <c r="K1144" s="339"/>
      <c r="L1144" s="339"/>
      <c r="M1144" s="339"/>
      <c r="N1144" s="339"/>
      <c r="O1144" s="339"/>
      <c r="P1144" s="339"/>
      <c r="Q1144" s="339"/>
    </row>
    <row r="1145" spans="1:17" ht="13.5" customHeight="1">
      <c r="A1145" s="481"/>
      <c r="B1145" s="481"/>
      <c r="C1145" s="481"/>
      <c r="D1145" s="481"/>
      <c r="E1145" s="481"/>
      <c r="F1145" s="339"/>
      <c r="G1145" s="340" t="str">
        <f>IF(ISNUMBER(E1145),E1145/'Bulk DivVar Analysis'!$C$60,"")</f>
        <v/>
      </c>
      <c r="H1145" s="338" t="str">
        <f>IF(ISNUMBER(E1145), IF(G1145&gt;'Bulk DivVar Analysis'!$D$62,"Pass","Fail"),"")</f>
        <v/>
      </c>
      <c r="I1145" s="338" t="str">
        <f t="shared" si="19"/>
        <v/>
      </c>
      <c r="J1145" s="339"/>
      <c r="K1145" s="339"/>
      <c r="L1145" s="339"/>
      <c r="M1145" s="339"/>
      <c r="N1145" s="339"/>
      <c r="O1145" s="339"/>
      <c r="P1145" s="339"/>
      <c r="Q1145" s="339"/>
    </row>
    <row r="1146" spans="1:17" ht="13.5" customHeight="1">
      <c r="A1146" s="481"/>
      <c r="B1146" s="481"/>
      <c r="C1146" s="481"/>
      <c r="D1146" s="481"/>
      <c r="E1146" s="481"/>
      <c r="F1146" s="339"/>
      <c r="G1146" s="340" t="str">
        <f>IF(ISNUMBER(E1146),E1146/'Bulk DivVar Analysis'!$C$60,"")</f>
        <v/>
      </c>
      <c r="H1146" s="338" t="str">
        <f>IF(ISNUMBER(E1146), IF(G1146&gt;'Bulk DivVar Analysis'!$D$62,"Pass","Fail"),"")</f>
        <v/>
      </c>
      <c r="I1146" s="338" t="str">
        <f t="shared" si="19"/>
        <v/>
      </c>
      <c r="J1146" s="339"/>
      <c r="K1146" s="339"/>
      <c r="L1146" s="339"/>
      <c r="M1146" s="339"/>
      <c r="N1146" s="339"/>
      <c r="O1146" s="339"/>
      <c r="P1146" s="339"/>
      <c r="Q1146" s="339"/>
    </row>
    <row r="1147" spans="1:17" ht="13.5" customHeight="1">
      <c r="A1147" s="481"/>
      <c r="B1147" s="481"/>
      <c r="C1147" s="481"/>
      <c r="D1147" s="481"/>
      <c r="E1147" s="481"/>
      <c r="F1147" s="339"/>
      <c r="G1147" s="340" t="str">
        <f>IF(ISNUMBER(E1147),E1147/'Bulk DivVar Analysis'!$C$60,"")</f>
        <v/>
      </c>
      <c r="H1147" s="338" t="str">
        <f>IF(ISNUMBER(E1147), IF(G1147&gt;'Bulk DivVar Analysis'!$D$62,"Pass","Fail"),"")</f>
        <v/>
      </c>
      <c r="I1147" s="338" t="str">
        <f t="shared" si="19"/>
        <v/>
      </c>
      <c r="J1147" s="339"/>
      <c r="K1147" s="339"/>
      <c r="L1147" s="339"/>
      <c r="M1147" s="339"/>
      <c r="N1147" s="339"/>
      <c r="O1147" s="339"/>
      <c r="P1147" s="339"/>
      <c r="Q1147" s="339"/>
    </row>
    <row r="1148" spans="1:17" ht="13.5" customHeight="1">
      <c r="A1148" s="481"/>
      <c r="B1148" s="481"/>
      <c r="C1148" s="481"/>
      <c r="D1148" s="481"/>
      <c r="E1148" s="481"/>
      <c r="F1148" s="339"/>
      <c r="G1148" s="340" t="str">
        <f>IF(ISNUMBER(E1148),E1148/'Bulk DivVar Analysis'!$C$60,"")</f>
        <v/>
      </c>
      <c r="H1148" s="338" t="str">
        <f>IF(ISNUMBER(E1148), IF(G1148&gt;'Bulk DivVar Analysis'!$D$62,"Pass","Fail"),"")</f>
        <v/>
      </c>
      <c r="I1148" s="338" t="str">
        <f t="shared" si="19"/>
        <v/>
      </c>
      <c r="J1148" s="339"/>
      <c r="K1148" s="339"/>
      <c r="L1148" s="339"/>
      <c r="M1148" s="339"/>
      <c r="N1148" s="339"/>
      <c r="O1148" s="339"/>
      <c r="P1148" s="339"/>
      <c r="Q1148" s="339"/>
    </row>
    <row r="1149" spans="1:17" ht="13.5" customHeight="1">
      <c r="A1149" s="481"/>
      <c r="B1149" s="481"/>
      <c r="C1149" s="481"/>
      <c r="D1149" s="481"/>
      <c r="E1149" s="481"/>
      <c r="F1149" s="339"/>
      <c r="G1149" s="340" t="str">
        <f>IF(ISNUMBER(E1149),E1149/'Bulk DivVar Analysis'!$C$60,"")</f>
        <v/>
      </c>
      <c r="H1149" s="338" t="str">
        <f>IF(ISNUMBER(E1149), IF(G1149&gt;'Bulk DivVar Analysis'!$D$62,"Pass","Fail"),"")</f>
        <v/>
      </c>
      <c r="I1149" s="338" t="str">
        <f t="shared" si="19"/>
        <v/>
      </c>
      <c r="J1149" s="339"/>
      <c r="K1149" s="339"/>
      <c r="L1149" s="339"/>
      <c r="M1149" s="339"/>
      <c r="N1149" s="339"/>
      <c r="O1149" s="339"/>
      <c r="P1149" s="339"/>
      <c r="Q1149" s="339"/>
    </row>
    <row r="1150" spans="1:17" ht="13.5" customHeight="1">
      <c r="A1150" s="481"/>
      <c r="B1150" s="481"/>
      <c r="C1150" s="481"/>
      <c r="D1150" s="481"/>
      <c r="E1150" s="481"/>
      <c r="F1150" s="339"/>
      <c r="G1150" s="340" t="str">
        <f>IF(ISNUMBER(E1150),E1150/'Bulk DivVar Analysis'!$C$60,"")</f>
        <v/>
      </c>
      <c r="H1150" s="338" t="str">
        <f>IF(ISNUMBER(E1150), IF(G1150&gt;'Bulk DivVar Analysis'!$D$62,"Pass","Fail"),"")</f>
        <v/>
      </c>
      <c r="I1150" s="338" t="str">
        <f t="shared" si="19"/>
        <v/>
      </c>
      <c r="J1150" s="339"/>
      <c r="K1150" s="339"/>
      <c r="L1150" s="339"/>
      <c r="M1150" s="339"/>
      <c r="N1150" s="339"/>
      <c r="O1150" s="339"/>
      <c r="P1150" s="339"/>
      <c r="Q1150" s="339"/>
    </row>
    <row r="1151" spans="1:17" ht="13.5" customHeight="1">
      <c r="A1151" s="481"/>
      <c r="B1151" s="481"/>
      <c r="C1151" s="481"/>
      <c r="D1151" s="481"/>
      <c r="E1151" s="481"/>
      <c r="F1151" s="339"/>
      <c r="G1151" s="340" t="str">
        <f>IF(ISNUMBER(E1151),E1151/'Bulk DivVar Analysis'!$C$60,"")</f>
        <v/>
      </c>
      <c r="H1151" s="338" t="str">
        <f>IF(ISNUMBER(E1151), IF(G1151&gt;'Bulk DivVar Analysis'!$D$62,"Pass","Fail"),"")</f>
        <v/>
      </c>
      <c r="I1151" s="338" t="str">
        <f t="shared" si="19"/>
        <v/>
      </c>
      <c r="J1151" s="339"/>
      <c r="K1151" s="339"/>
      <c r="L1151" s="339"/>
      <c r="M1151" s="339"/>
      <c r="N1151" s="339"/>
      <c r="O1151" s="339"/>
      <c r="P1151" s="339"/>
      <c r="Q1151" s="339"/>
    </row>
    <row r="1152" spans="1:17" ht="13.5" customHeight="1">
      <c r="A1152" s="481"/>
      <c r="B1152" s="481"/>
      <c r="C1152" s="481"/>
      <c r="D1152" s="481"/>
      <c r="E1152" s="481"/>
      <c r="F1152" s="339"/>
      <c r="G1152" s="340" t="str">
        <f>IF(ISNUMBER(E1152),E1152/'Bulk DivVar Analysis'!$C$60,"")</f>
        <v/>
      </c>
      <c r="H1152" s="338" t="str">
        <f>IF(ISNUMBER(E1152), IF(G1152&gt;'Bulk DivVar Analysis'!$D$62,"Pass","Fail"),"")</f>
        <v/>
      </c>
      <c r="I1152" s="338" t="str">
        <f t="shared" si="19"/>
        <v/>
      </c>
      <c r="J1152" s="339"/>
      <c r="K1152" s="339"/>
      <c r="L1152" s="339"/>
      <c r="M1152" s="339"/>
      <c r="N1152" s="339"/>
      <c r="O1152" s="339"/>
      <c r="P1152" s="339"/>
      <c r="Q1152" s="339"/>
    </row>
    <row r="1153" spans="1:17" ht="13.5" customHeight="1">
      <c r="A1153" s="481"/>
      <c r="B1153" s="481"/>
      <c r="C1153" s="481"/>
      <c r="D1153" s="481"/>
      <c r="E1153" s="481"/>
      <c r="F1153" s="339"/>
      <c r="G1153" s="340" t="str">
        <f>IF(ISNUMBER(E1153),E1153/'Bulk DivVar Analysis'!$C$60,"")</f>
        <v/>
      </c>
      <c r="H1153" s="338" t="str">
        <f>IF(ISNUMBER(E1153), IF(G1153&gt;'Bulk DivVar Analysis'!$D$62,"Pass","Fail"),"")</f>
        <v/>
      </c>
      <c r="I1153" s="338" t="str">
        <f t="shared" si="19"/>
        <v/>
      </c>
      <c r="J1153" s="339"/>
      <c r="K1153" s="339"/>
      <c r="L1153" s="339"/>
      <c r="M1153" s="339"/>
      <c r="N1153" s="339"/>
      <c r="O1153" s="339"/>
      <c r="P1153" s="339"/>
      <c r="Q1153" s="339"/>
    </row>
    <row r="1154" spans="1:17" ht="13.5" customHeight="1">
      <c r="A1154" s="481"/>
      <c r="B1154" s="481"/>
      <c r="C1154" s="481"/>
      <c r="D1154" s="481"/>
      <c r="E1154" s="481"/>
      <c r="F1154" s="339"/>
      <c r="G1154" s="340" t="str">
        <f>IF(ISNUMBER(E1154),E1154/'Bulk DivVar Analysis'!$C$60,"")</f>
        <v/>
      </c>
      <c r="H1154" s="338" t="str">
        <f>IF(ISNUMBER(E1154), IF(G1154&gt;'Bulk DivVar Analysis'!$D$62,"Pass","Fail"),"")</f>
        <v/>
      </c>
      <c r="I1154" s="338" t="str">
        <f t="shared" si="19"/>
        <v/>
      </c>
      <c r="J1154" s="339"/>
      <c r="K1154" s="339"/>
      <c r="L1154" s="339"/>
      <c r="M1154" s="339"/>
      <c r="N1154" s="339"/>
      <c r="O1154" s="339"/>
      <c r="P1154" s="339"/>
      <c r="Q1154" s="339"/>
    </row>
    <row r="1155" spans="1:17" ht="13.5" customHeight="1">
      <c r="A1155" s="481"/>
      <c r="B1155" s="481"/>
      <c r="C1155" s="481"/>
      <c r="D1155" s="481"/>
      <c r="E1155" s="481"/>
      <c r="F1155" s="339"/>
      <c r="G1155" s="340" t="str">
        <f>IF(ISNUMBER(E1155),E1155/'Bulk DivVar Analysis'!$C$60,"")</f>
        <v/>
      </c>
      <c r="H1155" s="338" t="str">
        <f>IF(ISNUMBER(E1155), IF(G1155&gt;'Bulk DivVar Analysis'!$D$62,"Pass","Fail"),"")</f>
        <v/>
      </c>
      <c r="I1155" s="338" t="str">
        <f t="shared" ref="I1155:I1218" si="20">_xlfn.TEXTJOIN("_",TRUE,B1155,C1155)</f>
        <v/>
      </c>
      <c r="J1155" s="339"/>
      <c r="K1155" s="339"/>
      <c r="L1155" s="339"/>
      <c r="M1155" s="339"/>
      <c r="N1155" s="339"/>
      <c r="O1155" s="339"/>
      <c r="P1155" s="339"/>
      <c r="Q1155" s="339"/>
    </row>
    <row r="1156" spans="1:17" ht="13.5" customHeight="1">
      <c r="A1156" s="481"/>
      <c r="B1156" s="481"/>
      <c r="C1156" s="481"/>
      <c r="D1156" s="481"/>
      <c r="E1156" s="481"/>
      <c r="F1156" s="339"/>
      <c r="G1156" s="340" t="str">
        <f>IF(ISNUMBER(E1156),E1156/'Bulk DivVar Analysis'!$C$60,"")</f>
        <v/>
      </c>
      <c r="H1156" s="338" t="str">
        <f>IF(ISNUMBER(E1156), IF(G1156&gt;'Bulk DivVar Analysis'!$D$62,"Pass","Fail"),"")</f>
        <v/>
      </c>
      <c r="I1156" s="338" t="str">
        <f t="shared" si="20"/>
        <v/>
      </c>
      <c r="J1156" s="339"/>
      <c r="K1156" s="339"/>
      <c r="L1156" s="339"/>
      <c r="M1156" s="339"/>
      <c r="N1156" s="339"/>
      <c r="O1156" s="339"/>
      <c r="P1156" s="339"/>
      <c r="Q1156" s="339"/>
    </row>
    <row r="1157" spans="1:17" ht="13.5" customHeight="1">
      <c r="A1157" s="481"/>
      <c r="B1157" s="481"/>
      <c r="C1157" s="481"/>
      <c r="D1157" s="481"/>
      <c r="E1157" s="481"/>
      <c r="F1157" s="339"/>
      <c r="G1157" s="340" t="str">
        <f>IF(ISNUMBER(E1157),E1157/'Bulk DivVar Analysis'!$C$60,"")</f>
        <v/>
      </c>
      <c r="H1157" s="338" t="str">
        <f>IF(ISNUMBER(E1157), IF(G1157&gt;'Bulk DivVar Analysis'!$D$62,"Pass","Fail"),"")</f>
        <v/>
      </c>
      <c r="I1157" s="338" t="str">
        <f t="shared" si="20"/>
        <v/>
      </c>
      <c r="J1157" s="339"/>
      <c r="K1157" s="339"/>
      <c r="L1157" s="339"/>
      <c r="M1157" s="339"/>
      <c r="N1157" s="339"/>
      <c r="O1157" s="339"/>
      <c r="P1157" s="339"/>
      <c r="Q1157" s="339"/>
    </row>
    <row r="1158" spans="1:17" ht="13.5" customHeight="1">
      <c r="A1158" s="481"/>
      <c r="B1158" s="481"/>
      <c r="C1158" s="481"/>
      <c r="D1158" s="481"/>
      <c r="E1158" s="481"/>
      <c r="F1158" s="339"/>
      <c r="G1158" s="340" t="str">
        <f>IF(ISNUMBER(E1158),E1158/'Bulk DivVar Analysis'!$C$60,"")</f>
        <v/>
      </c>
      <c r="H1158" s="338" t="str">
        <f>IF(ISNUMBER(E1158), IF(G1158&gt;'Bulk DivVar Analysis'!$D$62,"Pass","Fail"),"")</f>
        <v/>
      </c>
      <c r="I1158" s="338" t="str">
        <f t="shared" si="20"/>
        <v/>
      </c>
      <c r="J1158" s="339"/>
      <c r="K1158" s="339"/>
      <c r="L1158" s="339"/>
      <c r="M1158" s="339"/>
      <c r="N1158" s="339"/>
      <c r="O1158" s="339"/>
      <c r="P1158" s="339"/>
      <c r="Q1158" s="339"/>
    </row>
    <row r="1159" spans="1:17" ht="13.5" customHeight="1">
      <c r="A1159" s="481"/>
      <c r="B1159" s="481"/>
      <c r="C1159" s="481"/>
      <c r="D1159" s="481"/>
      <c r="E1159" s="481"/>
      <c r="F1159" s="339"/>
      <c r="G1159" s="340" t="str">
        <f>IF(ISNUMBER(E1159),E1159/'Bulk DivVar Analysis'!$C$60,"")</f>
        <v/>
      </c>
      <c r="H1159" s="338" t="str">
        <f>IF(ISNUMBER(E1159), IF(G1159&gt;'Bulk DivVar Analysis'!$D$62,"Pass","Fail"),"")</f>
        <v/>
      </c>
      <c r="I1159" s="338" t="str">
        <f t="shared" si="20"/>
        <v/>
      </c>
      <c r="J1159" s="339"/>
      <c r="K1159" s="339"/>
      <c r="L1159" s="339"/>
      <c r="M1159" s="339"/>
      <c r="N1159" s="339"/>
      <c r="O1159" s="339"/>
      <c r="P1159" s="339"/>
      <c r="Q1159" s="339"/>
    </row>
    <row r="1160" spans="1:17" ht="13.5" customHeight="1">
      <c r="A1160" s="481"/>
      <c r="B1160" s="481"/>
      <c r="C1160" s="481"/>
      <c r="D1160" s="481"/>
      <c r="E1160" s="481"/>
      <c r="F1160" s="339"/>
      <c r="G1160" s="340" t="str">
        <f>IF(ISNUMBER(E1160),E1160/'Bulk DivVar Analysis'!$C$60,"")</f>
        <v/>
      </c>
      <c r="H1160" s="338" t="str">
        <f>IF(ISNUMBER(E1160), IF(G1160&gt;'Bulk DivVar Analysis'!$D$62,"Pass","Fail"),"")</f>
        <v/>
      </c>
      <c r="I1160" s="338" t="str">
        <f t="shared" si="20"/>
        <v/>
      </c>
      <c r="J1160" s="339"/>
      <c r="K1160" s="339"/>
      <c r="L1160" s="339"/>
      <c r="M1160" s="339"/>
      <c r="N1160" s="339"/>
      <c r="O1160" s="339"/>
      <c r="P1160" s="339"/>
      <c r="Q1160" s="339"/>
    </row>
    <row r="1161" spans="1:17" ht="13.5" customHeight="1">
      <c r="A1161" s="481"/>
      <c r="B1161" s="481"/>
      <c r="C1161" s="481"/>
      <c r="D1161" s="481"/>
      <c r="E1161" s="481"/>
      <c r="F1161" s="339"/>
      <c r="G1161" s="340" t="str">
        <f>IF(ISNUMBER(E1161),E1161/'Bulk DivVar Analysis'!$C$60,"")</f>
        <v/>
      </c>
      <c r="H1161" s="338" t="str">
        <f>IF(ISNUMBER(E1161), IF(G1161&gt;'Bulk DivVar Analysis'!$D$62,"Pass","Fail"),"")</f>
        <v/>
      </c>
      <c r="I1161" s="338" t="str">
        <f t="shared" si="20"/>
        <v/>
      </c>
      <c r="J1161" s="339"/>
      <c r="K1161" s="339"/>
      <c r="L1161" s="339"/>
      <c r="M1161" s="339"/>
      <c r="N1161" s="339"/>
      <c r="O1161" s="339"/>
      <c r="P1161" s="339"/>
      <c r="Q1161" s="339"/>
    </row>
    <row r="1162" spans="1:17" ht="13.5" customHeight="1">
      <c r="A1162" s="481"/>
      <c r="B1162" s="481"/>
      <c r="C1162" s="481"/>
      <c r="D1162" s="481"/>
      <c r="E1162" s="481"/>
      <c r="F1162" s="339"/>
      <c r="G1162" s="340" t="str">
        <f>IF(ISNUMBER(E1162),E1162/'Bulk DivVar Analysis'!$C$60,"")</f>
        <v/>
      </c>
      <c r="H1162" s="338" t="str">
        <f>IF(ISNUMBER(E1162), IF(G1162&gt;'Bulk DivVar Analysis'!$D$62,"Pass","Fail"),"")</f>
        <v/>
      </c>
      <c r="I1162" s="338" t="str">
        <f t="shared" si="20"/>
        <v/>
      </c>
      <c r="J1162" s="339"/>
      <c r="K1162" s="339"/>
      <c r="L1162" s="339"/>
      <c r="M1162" s="339"/>
      <c r="N1162" s="339"/>
      <c r="O1162" s="339"/>
      <c r="P1162" s="339"/>
      <c r="Q1162" s="339"/>
    </row>
    <row r="1163" spans="1:17" ht="13.5" customHeight="1">
      <c r="A1163" s="481"/>
      <c r="B1163" s="481"/>
      <c r="C1163" s="481"/>
      <c r="D1163" s="481"/>
      <c r="E1163" s="481"/>
      <c r="F1163" s="339"/>
      <c r="G1163" s="340" t="str">
        <f>IF(ISNUMBER(E1163),E1163/'Bulk DivVar Analysis'!$C$60,"")</f>
        <v/>
      </c>
      <c r="H1163" s="338" t="str">
        <f>IF(ISNUMBER(E1163), IF(G1163&gt;'Bulk DivVar Analysis'!$D$62,"Pass","Fail"),"")</f>
        <v/>
      </c>
      <c r="I1163" s="338" t="str">
        <f t="shared" si="20"/>
        <v/>
      </c>
      <c r="J1163" s="339"/>
      <c r="K1163" s="339"/>
      <c r="L1163" s="339"/>
      <c r="M1163" s="339"/>
      <c r="N1163" s="339"/>
      <c r="O1163" s="339"/>
      <c r="P1163" s="339"/>
      <c r="Q1163" s="339"/>
    </row>
    <row r="1164" spans="1:17" ht="13.5" customHeight="1">
      <c r="A1164" s="481"/>
      <c r="B1164" s="481"/>
      <c r="C1164" s="481"/>
      <c r="D1164" s="481"/>
      <c r="E1164" s="481"/>
      <c r="F1164" s="339"/>
      <c r="G1164" s="340" t="str">
        <f>IF(ISNUMBER(E1164),E1164/'Bulk DivVar Analysis'!$C$60,"")</f>
        <v/>
      </c>
      <c r="H1164" s="338" t="str">
        <f>IF(ISNUMBER(E1164), IF(G1164&gt;'Bulk DivVar Analysis'!$D$62,"Pass","Fail"),"")</f>
        <v/>
      </c>
      <c r="I1164" s="338" t="str">
        <f t="shared" si="20"/>
        <v/>
      </c>
      <c r="J1164" s="339"/>
      <c r="K1164" s="339"/>
      <c r="L1164" s="339"/>
      <c r="M1164" s="339"/>
      <c r="N1164" s="339"/>
      <c r="O1164" s="339"/>
      <c r="P1164" s="339"/>
      <c r="Q1164" s="339"/>
    </row>
    <row r="1165" spans="1:17" ht="13.5" customHeight="1">
      <c r="A1165" s="481"/>
      <c r="B1165" s="481"/>
      <c r="C1165" s="481"/>
      <c r="D1165" s="481"/>
      <c r="E1165" s="481"/>
      <c r="F1165" s="339"/>
      <c r="G1165" s="340" t="str">
        <f>IF(ISNUMBER(E1165),E1165/'Bulk DivVar Analysis'!$C$60,"")</f>
        <v/>
      </c>
      <c r="H1165" s="338" t="str">
        <f>IF(ISNUMBER(E1165), IF(G1165&gt;'Bulk DivVar Analysis'!$D$62,"Pass","Fail"),"")</f>
        <v/>
      </c>
      <c r="I1165" s="338" t="str">
        <f t="shared" si="20"/>
        <v/>
      </c>
      <c r="J1165" s="339"/>
      <c r="K1165" s="339"/>
      <c r="L1165" s="339"/>
      <c r="M1165" s="339"/>
      <c r="N1165" s="339"/>
      <c r="O1165" s="339"/>
      <c r="P1165" s="339"/>
      <c r="Q1165" s="339"/>
    </row>
    <row r="1166" spans="1:17" ht="13.5" customHeight="1">
      <c r="A1166" s="481"/>
      <c r="B1166" s="481"/>
      <c r="C1166" s="481"/>
      <c r="D1166" s="481"/>
      <c r="E1166" s="481"/>
      <c r="F1166" s="339"/>
      <c r="G1166" s="340" t="str">
        <f>IF(ISNUMBER(E1166),E1166/'Bulk DivVar Analysis'!$C$60,"")</f>
        <v/>
      </c>
      <c r="H1166" s="338" t="str">
        <f>IF(ISNUMBER(E1166), IF(G1166&gt;'Bulk DivVar Analysis'!$D$62,"Pass","Fail"),"")</f>
        <v/>
      </c>
      <c r="I1166" s="338" t="str">
        <f t="shared" si="20"/>
        <v/>
      </c>
      <c r="J1166" s="339"/>
      <c r="K1166" s="339"/>
      <c r="L1166" s="339"/>
      <c r="M1166" s="339"/>
      <c r="N1166" s="339"/>
      <c r="O1166" s="339"/>
      <c r="P1166" s="339"/>
      <c r="Q1166" s="339"/>
    </row>
    <row r="1167" spans="1:17" ht="13.5" customHeight="1">
      <c r="A1167" s="481"/>
      <c r="B1167" s="481"/>
      <c r="C1167" s="481"/>
      <c r="D1167" s="481"/>
      <c r="E1167" s="481"/>
      <c r="F1167" s="339"/>
      <c r="G1167" s="340" t="str">
        <f>IF(ISNUMBER(E1167),E1167/'Bulk DivVar Analysis'!$C$60,"")</f>
        <v/>
      </c>
      <c r="H1167" s="338" t="str">
        <f>IF(ISNUMBER(E1167), IF(G1167&gt;'Bulk DivVar Analysis'!$D$62,"Pass","Fail"),"")</f>
        <v/>
      </c>
      <c r="I1167" s="338" t="str">
        <f t="shared" si="20"/>
        <v/>
      </c>
      <c r="J1167" s="339"/>
      <c r="K1167" s="339"/>
      <c r="L1167" s="339"/>
      <c r="M1167" s="339"/>
      <c r="N1167" s="339"/>
      <c r="O1167" s="339"/>
      <c r="P1167" s="339"/>
      <c r="Q1167" s="339"/>
    </row>
    <row r="1168" spans="1:17" ht="13.5" customHeight="1">
      <c r="A1168" s="481"/>
      <c r="B1168" s="481"/>
      <c r="C1168" s="481"/>
      <c r="D1168" s="481"/>
      <c r="E1168" s="481"/>
      <c r="F1168" s="339"/>
      <c r="G1168" s="340" t="str">
        <f>IF(ISNUMBER(E1168),E1168/'Bulk DivVar Analysis'!$C$60,"")</f>
        <v/>
      </c>
      <c r="H1168" s="338" t="str">
        <f>IF(ISNUMBER(E1168), IF(G1168&gt;'Bulk DivVar Analysis'!$D$62,"Pass","Fail"),"")</f>
        <v/>
      </c>
      <c r="I1168" s="338" t="str">
        <f t="shared" si="20"/>
        <v/>
      </c>
      <c r="J1168" s="339"/>
      <c r="K1168" s="339"/>
      <c r="L1168" s="339"/>
      <c r="M1168" s="339"/>
      <c r="N1168" s="339"/>
      <c r="O1168" s="339"/>
      <c r="P1168" s="339"/>
      <c r="Q1168" s="339"/>
    </row>
    <row r="1169" spans="1:17" ht="13.5" customHeight="1">
      <c r="A1169" s="481"/>
      <c r="B1169" s="481"/>
      <c r="C1169" s="481"/>
      <c r="D1169" s="481"/>
      <c r="E1169" s="481"/>
      <c r="F1169" s="339"/>
      <c r="G1169" s="340" t="str">
        <f>IF(ISNUMBER(E1169),E1169/'Bulk DivVar Analysis'!$C$60,"")</f>
        <v/>
      </c>
      <c r="H1169" s="338" t="str">
        <f>IF(ISNUMBER(E1169), IF(G1169&gt;'Bulk DivVar Analysis'!$D$62,"Pass","Fail"),"")</f>
        <v/>
      </c>
      <c r="I1169" s="338" t="str">
        <f t="shared" si="20"/>
        <v/>
      </c>
      <c r="J1169" s="339"/>
      <c r="K1169" s="339"/>
      <c r="L1169" s="339"/>
      <c r="M1169" s="339"/>
      <c r="N1169" s="339"/>
      <c r="O1169" s="339"/>
      <c r="P1169" s="339"/>
      <c r="Q1169" s="339"/>
    </row>
    <row r="1170" spans="1:17" ht="13.5" customHeight="1">
      <c r="A1170" s="481"/>
      <c r="B1170" s="481"/>
      <c r="C1170" s="481"/>
      <c r="D1170" s="481"/>
      <c r="E1170" s="481"/>
      <c r="F1170" s="339"/>
      <c r="G1170" s="340" t="str">
        <f>IF(ISNUMBER(E1170),E1170/'Bulk DivVar Analysis'!$C$60,"")</f>
        <v/>
      </c>
      <c r="H1170" s="338" t="str">
        <f>IF(ISNUMBER(E1170), IF(G1170&gt;'Bulk DivVar Analysis'!$D$62,"Pass","Fail"),"")</f>
        <v/>
      </c>
      <c r="I1170" s="338" t="str">
        <f t="shared" si="20"/>
        <v/>
      </c>
      <c r="J1170" s="339"/>
      <c r="K1170" s="339"/>
      <c r="L1170" s="339"/>
      <c r="M1170" s="339"/>
      <c r="N1170" s="339"/>
      <c r="O1170" s="339"/>
      <c r="P1170" s="339"/>
      <c r="Q1170" s="339"/>
    </row>
    <row r="1171" spans="1:17" ht="13.5" customHeight="1">
      <c r="A1171" s="481"/>
      <c r="B1171" s="481"/>
      <c r="C1171" s="481"/>
      <c r="D1171" s="481"/>
      <c r="E1171" s="481"/>
      <c r="F1171" s="339"/>
      <c r="G1171" s="340" t="str">
        <f>IF(ISNUMBER(E1171),E1171/'Bulk DivVar Analysis'!$C$60,"")</f>
        <v/>
      </c>
      <c r="H1171" s="338" t="str">
        <f>IF(ISNUMBER(E1171), IF(G1171&gt;'Bulk DivVar Analysis'!$D$62,"Pass","Fail"),"")</f>
        <v/>
      </c>
      <c r="I1171" s="338" t="str">
        <f t="shared" si="20"/>
        <v/>
      </c>
      <c r="J1171" s="339"/>
      <c r="K1171" s="339"/>
      <c r="L1171" s="339"/>
      <c r="M1171" s="339"/>
      <c r="N1171" s="339"/>
      <c r="O1171" s="339"/>
      <c r="P1171" s="339"/>
      <c r="Q1171" s="339"/>
    </row>
    <row r="1172" spans="1:17" ht="13.5" customHeight="1">
      <c r="A1172" s="481"/>
      <c r="B1172" s="481"/>
      <c r="C1172" s="481"/>
      <c r="D1172" s="481"/>
      <c r="E1172" s="481"/>
      <c r="F1172" s="339"/>
      <c r="G1172" s="340" t="str">
        <f>IF(ISNUMBER(E1172),E1172/'Bulk DivVar Analysis'!$C$60,"")</f>
        <v/>
      </c>
      <c r="H1172" s="338" t="str">
        <f>IF(ISNUMBER(E1172), IF(G1172&gt;'Bulk DivVar Analysis'!$D$62,"Pass","Fail"),"")</f>
        <v/>
      </c>
      <c r="I1172" s="338" t="str">
        <f t="shared" si="20"/>
        <v/>
      </c>
      <c r="J1172" s="339"/>
      <c r="K1172" s="339"/>
      <c r="L1172" s="339"/>
      <c r="M1172" s="339"/>
      <c r="N1172" s="339"/>
      <c r="O1172" s="339"/>
      <c r="P1172" s="339"/>
      <c r="Q1172" s="339"/>
    </row>
    <row r="1173" spans="1:17" ht="13.5" customHeight="1">
      <c r="A1173" s="481"/>
      <c r="B1173" s="481"/>
      <c r="C1173" s="481"/>
      <c r="D1173" s="481"/>
      <c r="E1173" s="481"/>
      <c r="F1173" s="339"/>
      <c r="G1173" s="340" t="str">
        <f>IF(ISNUMBER(E1173),E1173/'Bulk DivVar Analysis'!$C$60,"")</f>
        <v/>
      </c>
      <c r="H1173" s="338" t="str">
        <f>IF(ISNUMBER(E1173), IF(G1173&gt;'Bulk DivVar Analysis'!$D$62,"Pass","Fail"),"")</f>
        <v/>
      </c>
      <c r="I1173" s="338" t="str">
        <f t="shared" si="20"/>
        <v/>
      </c>
      <c r="J1173" s="339"/>
      <c r="K1173" s="339"/>
      <c r="L1173" s="339"/>
      <c r="M1173" s="339"/>
      <c r="N1173" s="339"/>
      <c r="O1173" s="339"/>
      <c r="P1173" s="339"/>
      <c r="Q1173" s="339"/>
    </row>
    <row r="1174" spans="1:17" ht="13.5" customHeight="1">
      <c r="A1174" s="481"/>
      <c r="B1174" s="481"/>
      <c r="C1174" s="481"/>
      <c r="D1174" s="481"/>
      <c r="E1174" s="481"/>
      <c r="F1174" s="339"/>
      <c r="G1174" s="340" t="str">
        <f>IF(ISNUMBER(E1174),E1174/'Bulk DivVar Analysis'!$C$60,"")</f>
        <v/>
      </c>
      <c r="H1174" s="338" t="str">
        <f>IF(ISNUMBER(E1174), IF(G1174&gt;'Bulk DivVar Analysis'!$D$62,"Pass","Fail"),"")</f>
        <v/>
      </c>
      <c r="I1174" s="338" t="str">
        <f t="shared" si="20"/>
        <v/>
      </c>
      <c r="J1174" s="339"/>
      <c r="K1174" s="339"/>
      <c r="L1174" s="339"/>
      <c r="M1174" s="339"/>
      <c r="N1174" s="339"/>
      <c r="O1174" s="339"/>
      <c r="P1174" s="339"/>
      <c r="Q1174" s="339"/>
    </row>
    <row r="1175" spans="1:17" ht="13.5" customHeight="1">
      <c r="A1175" s="481"/>
      <c r="B1175" s="481"/>
      <c r="C1175" s="481"/>
      <c r="D1175" s="481"/>
      <c r="E1175" s="481"/>
      <c r="F1175" s="339"/>
      <c r="G1175" s="340" t="str">
        <f>IF(ISNUMBER(E1175),E1175/'Bulk DivVar Analysis'!$C$60,"")</f>
        <v/>
      </c>
      <c r="H1175" s="338" t="str">
        <f>IF(ISNUMBER(E1175), IF(G1175&gt;'Bulk DivVar Analysis'!$D$62,"Pass","Fail"),"")</f>
        <v/>
      </c>
      <c r="I1175" s="338" t="str">
        <f t="shared" si="20"/>
        <v/>
      </c>
      <c r="J1175" s="339"/>
      <c r="K1175" s="339"/>
      <c r="L1175" s="339"/>
      <c r="M1175" s="339"/>
      <c r="N1175" s="339"/>
      <c r="O1175" s="339"/>
      <c r="P1175" s="339"/>
      <c r="Q1175" s="339"/>
    </row>
    <row r="1176" spans="1:17" ht="13.5" customHeight="1">
      <c r="A1176" s="481"/>
      <c r="B1176" s="481"/>
      <c r="C1176" s="481"/>
      <c r="D1176" s="481"/>
      <c r="E1176" s="481"/>
      <c r="F1176" s="339"/>
      <c r="G1176" s="340" t="str">
        <f>IF(ISNUMBER(E1176),E1176/'Bulk DivVar Analysis'!$C$60,"")</f>
        <v/>
      </c>
      <c r="H1176" s="338" t="str">
        <f>IF(ISNUMBER(E1176), IF(G1176&gt;'Bulk DivVar Analysis'!$D$62,"Pass","Fail"),"")</f>
        <v/>
      </c>
      <c r="I1176" s="338" t="str">
        <f t="shared" si="20"/>
        <v/>
      </c>
      <c r="J1176" s="339"/>
      <c r="K1176" s="339"/>
      <c r="L1176" s="339"/>
      <c r="M1176" s="339"/>
      <c r="N1176" s="339"/>
      <c r="O1176" s="339"/>
      <c r="P1176" s="339"/>
      <c r="Q1176" s="339"/>
    </row>
    <row r="1177" spans="1:17" ht="13.5" customHeight="1">
      <c r="A1177" s="481"/>
      <c r="B1177" s="481"/>
      <c r="C1177" s="481"/>
      <c r="D1177" s="481"/>
      <c r="E1177" s="481"/>
      <c r="F1177" s="339"/>
      <c r="G1177" s="340" t="str">
        <f>IF(ISNUMBER(E1177),E1177/'Bulk DivVar Analysis'!$C$60,"")</f>
        <v/>
      </c>
      <c r="H1177" s="338" t="str">
        <f>IF(ISNUMBER(E1177), IF(G1177&gt;'Bulk DivVar Analysis'!$D$62,"Pass","Fail"),"")</f>
        <v/>
      </c>
      <c r="I1177" s="338" t="str">
        <f t="shared" si="20"/>
        <v/>
      </c>
      <c r="J1177" s="339"/>
      <c r="K1177" s="339"/>
      <c r="L1177" s="339"/>
      <c r="M1177" s="339"/>
      <c r="N1177" s="339"/>
      <c r="O1177" s="339"/>
      <c r="P1177" s="339"/>
      <c r="Q1177" s="339"/>
    </row>
    <row r="1178" spans="1:17" ht="13.5" customHeight="1">
      <c r="A1178" s="481"/>
      <c r="B1178" s="481"/>
      <c r="C1178" s="481"/>
      <c r="D1178" s="481"/>
      <c r="E1178" s="481"/>
      <c r="F1178" s="339"/>
      <c r="G1178" s="340" t="str">
        <f>IF(ISNUMBER(E1178),E1178/'Bulk DivVar Analysis'!$C$60,"")</f>
        <v/>
      </c>
      <c r="H1178" s="338" t="str">
        <f>IF(ISNUMBER(E1178), IF(G1178&gt;'Bulk DivVar Analysis'!$D$62,"Pass","Fail"),"")</f>
        <v/>
      </c>
      <c r="I1178" s="338" t="str">
        <f t="shared" si="20"/>
        <v/>
      </c>
      <c r="J1178" s="339"/>
      <c r="K1178" s="339"/>
      <c r="L1178" s="339"/>
      <c r="M1178" s="339"/>
      <c r="N1178" s="339"/>
      <c r="O1178" s="339"/>
      <c r="P1178" s="339"/>
      <c r="Q1178" s="339"/>
    </row>
    <row r="1179" spans="1:17" ht="13.5" customHeight="1">
      <c r="A1179" s="481"/>
      <c r="B1179" s="481"/>
      <c r="C1179" s="481"/>
      <c r="D1179" s="481"/>
      <c r="E1179" s="481"/>
      <c r="F1179" s="339"/>
      <c r="G1179" s="340" t="str">
        <f>IF(ISNUMBER(E1179),E1179/'Bulk DivVar Analysis'!$C$60,"")</f>
        <v/>
      </c>
      <c r="H1179" s="338" t="str">
        <f>IF(ISNUMBER(E1179), IF(G1179&gt;'Bulk DivVar Analysis'!$D$62,"Pass","Fail"),"")</f>
        <v/>
      </c>
      <c r="I1179" s="338" t="str">
        <f t="shared" si="20"/>
        <v/>
      </c>
      <c r="J1179" s="339"/>
      <c r="K1179" s="339"/>
      <c r="L1179" s="339"/>
      <c r="M1179" s="339"/>
      <c r="N1179" s="339"/>
      <c r="O1179" s="339"/>
      <c r="P1179" s="339"/>
      <c r="Q1179" s="339"/>
    </row>
    <row r="1180" spans="1:17" ht="13.5" customHeight="1">
      <c r="A1180" s="481"/>
      <c r="B1180" s="481"/>
      <c r="C1180" s="481"/>
      <c r="D1180" s="481"/>
      <c r="E1180" s="481"/>
      <c r="F1180" s="339"/>
      <c r="G1180" s="340" t="str">
        <f>IF(ISNUMBER(E1180),E1180/'Bulk DivVar Analysis'!$C$60,"")</f>
        <v/>
      </c>
      <c r="H1180" s="338" t="str">
        <f>IF(ISNUMBER(E1180), IF(G1180&gt;'Bulk DivVar Analysis'!$D$62,"Pass","Fail"),"")</f>
        <v/>
      </c>
      <c r="I1180" s="338" t="str">
        <f t="shared" si="20"/>
        <v/>
      </c>
      <c r="J1180" s="339"/>
      <c r="K1180" s="339"/>
      <c r="L1180" s="339"/>
      <c r="M1180" s="339"/>
      <c r="N1180" s="339"/>
      <c r="O1180" s="339"/>
      <c r="P1180" s="339"/>
      <c r="Q1180" s="339"/>
    </row>
    <row r="1181" spans="1:17" ht="13.5" customHeight="1">
      <c r="A1181" s="481"/>
      <c r="B1181" s="481"/>
      <c r="C1181" s="481"/>
      <c r="D1181" s="481"/>
      <c r="E1181" s="481"/>
      <c r="F1181" s="339"/>
      <c r="G1181" s="340" t="str">
        <f>IF(ISNUMBER(E1181),E1181/'Bulk DivVar Analysis'!$C$60,"")</f>
        <v/>
      </c>
      <c r="H1181" s="338" t="str">
        <f>IF(ISNUMBER(E1181), IF(G1181&gt;'Bulk DivVar Analysis'!$D$62,"Pass","Fail"),"")</f>
        <v/>
      </c>
      <c r="I1181" s="338" t="str">
        <f t="shared" si="20"/>
        <v/>
      </c>
      <c r="J1181" s="339"/>
      <c r="K1181" s="339"/>
      <c r="L1181" s="339"/>
      <c r="M1181" s="339"/>
      <c r="N1181" s="339"/>
      <c r="O1181" s="339"/>
      <c r="P1181" s="339"/>
      <c r="Q1181" s="339"/>
    </row>
    <row r="1182" spans="1:17" ht="13.5" customHeight="1">
      <c r="A1182" s="481"/>
      <c r="B1182" s="481"/>
      <c r="C1182" s="481"/>
      <c r="D1182" s="481"/>
      <c r="E1182" s="481"/>
      <c r="F1182" s="339"/>
      <c r="G1182" s="340" t="str">
        <f>IF(ISNUMBER(E1182),E1182/'Bulk DivVar Analysis'!$C$60,"")</f>
        <v/>
      </c>
      <c r="H1182" s="338" t="str">
        <f>IF(ISNUMBER(E1182), IF(G1182&gt;'Bulk DivVar Analysis'!$D$62,"Pass","Fail"),"")</f>
        <v/>
      </c>
      <c r="I1182" s="338" t="str">
        <f t="shared" si="20"/>
        <v/>
      </c>
      <c r="J1182" s="339"/>
      <c r="K1182" s="339"/>
      <c r="L1182" s="339"/>
      <c r="M1182" s="339"/>
      <c r="N1182" s="339"/>
      <c r="O1182" s="339"/>
      <c r="P1182" s="339"/>
      <c r="Q1182" s="339"/>
    </row>
    <row r="1183" spans="1:17" ht="13.5" customHeight="1">
      <c r="A1183" s="481"/>
      <c r="B1183" s="481"/>
      <c r="C1183" s="481"/>
      <c r="D1183" s="481"/>
      <c r="E1183" s="481"/>
      <c r="F1183" s="339"/>
      <c r="G1183" s="340" t="str">
        <f>IF(ISNUMBER(E1183),E1183/'Bulk DivVar Analysis'!$C$60,"")</f>
        <v/>
      </c>
      <c r="H1183" s="338" t="str">
        <f>IF(ISNUMBER(E1183), IF(G1183&gt;'Bulk DivVar Analysis'!$D$62,"Pass","Fail"),"")</f>
        <v/>
      </c>
      <c r="I1183" s="338" t="str">
        <f t="shared" si="20"/>
        <v/>
      </c>
      <c r="J1183" s="339"/>
      <c r="K1183" s="339"/>
      <c r="L1183" s="339"/>
      <c r="M1183" s="339"/>
      <c r="N1183" s="339"/>
      <c r="O1183" s="339"/>
      <c r="P1183" s="339"/>
      <c r="Q1183" s="339"/>
    </row>
    <row r="1184" spans="1:17" ht="13.5" customHeight="1">
      <c r="A1184" s="481"/>
      <c r="B1184" s="481"/>
      <c r="C1184" s="481"/>
      <c r="D1184" s="481"/>
      <c r="E1184" s="481"/>
      <c r="F1184" s="339"/>
      <c r="G1184" s="340" t="str">
        <f>IF(ISNUMBER(E1184),E1184/'Bulk DivVar Analysis'!$C$60,"")</f>
        <v/>
      </c>
      <c r="H1184" s="338" t="str">
        <f>IF(ISNUMBER(E1184), IF(G1184&gt;'Bulk DivVar Analysis'!$D$62,"Pass","Fail"),"")</f>
        <v/>
      </c>
      <c r="I1184" s="338" t="str">
        <f t="shared" si="20"/>
        <v/>
      </c>
      <c r="J1184" s="339"/>
      <c r="K1184" s="339"/>
      <c r="L1184" s="339"/>
      <c r="M1184" s="339"/>
      <c r="N1184" s="339"/>
      <c r="O1184" s="339"/>
      <c r="P1184" s="339"/>
      <c r="Q1184" s="339"/>
    </row>
    <row r="1185" spans="1:17" ht="13.5" customHeight="1">
      <c r="A1185" s="481"/>
      <c r="B1185" s="481"/>
      <c r="C1185" s="481"/>
      <c r="D1185" s="481"/>
      <c r="E1185" s="481"/>
      <c r="F1185" s="339"/>
      <c r="G1185" s="340" t="str">
        <f>IF(ISNUMBER(E1185),E1185/'Bulk DivVar Analysis'!$C$60,"")</f>
        <v/>
      </c>
      <c r="H1185" s="338" t="str">
        <f>IF(ISNUMBER(E1185), IF(G1185&gt;'Bulk DivVar Analysis'!$D$62,"Pass","Fail"),"")</f>
        <v/>
      </c>
      <c r="I1185" s="338" t="str">
        <f t="shared" si="20"/>
        <v/>
      </c>
      <c r="J1185" s="339"/>
      <c r="K1185" s="339"/>
      <c r="L1185" s="339"/>
      <c r="M1185" s="339"/>
      <c r="N1185" s="339"/>
      <c r="O1185" s="339"/>
      <c r="P1185" s="339"/>
      <c r="Q1185" s="339"/>
    </row>
    <row r="1186" spans="1:17" ht="13.5" customHeight="1">
      <c r="A1186" s="481"/>
      <c r="B1186" s="481"/>
      <c r="C1186" s="481"/>
      <c r="D1186" s="481"/>
      <c r="E1186" s="481"/>
      <c r="F1186" s="339"/>
      <c r="G1186" s="340" t="str">
        <f>IF(ISNUMBER(E1186),E1186/'Bulk DivVar Analysis'!$C$60,"")</f>
        <v/>
      </c>
      <c r="H1186" s="338" t="str">
        <f>IF(ISNUMBER(E1186), IF(G1186&gt;'Bulk DivVar Analysis'!$D$62,"Pass","Fail"),"")</f>
        <v/>
      </c>
      <c r="I1186" s="338" t="str">
        <f t="shared" si="20"/>
        <v/>
      </c>
      <c r="J1186" s="339"/>
      <c r="K1186" s="339"/>
      <c r="L1186" s="339"/>
      <c r="M1186" s="339"/>
      <c r="N1186" s="339"/>
      <c r="O1186" s="339"/>
      <c r="P1186" s="339"/>
      <c r="Q1186" s="339"/>
    </row>
    <row r="1187" spans="1:17" ht="13.5" customHeight="1">
      <c r="A1187" s="481"/>
      <c r="B1187" s="481"/>
      <c r="C1187" s="481"/>
      <c r="D1187" s="481"/>
      <c r="E1187" s="481"/>
      <c r="F1187" s="339"/>
      <c r="G1187" s="340" t="str">
        <f>IF(ISNUMBER(E1187),E1187/'Bulk DivVar Analysis'!$C$60,"")</f>
        <v/>
      </c>
      <c r="H1187" s="338" t="str">
        <f>IF(ISNUMBER(E1187), IF(G1187&gt;'Bulk DivVar Analysis'!$D$62,"Pass","Fail"),"")</f>
        <v/>
      </c>
      <c r="I1187" s="338" t="str">
        <f t="shared" si="20"/>
        <v/>
      </c>
      <c r="J1187" s="339"/>
      <c r="K1187" s="339"/>
      <c r="L1187" s="339"/>
      <c r="M1187" s="339"/>
      <c r="N1187" s="339"/>
      <c r="O1187" s="339"/>
      <c r="P1187" s="339"/>
      <c r="Q1187" s="339"/>
    </row>
    <row r="1188" spans="1:17" ht="13.5" customHeight="1">
      <c r="A1188" s="481"/>
      <c r="B1188" s="481"/>
      <c r="C1188" s="481"/>
      <c r="D1188" s="481"/>
      <c r="E1188" s="481"/>
      <c r="F1188" s="339"/>
      <c r="G1188" s="340" t="str">
        <f>IF(ISNUMBER(E1188),E1188/'Bulk DivVar Analysis'!$C$60,"")</f>
        <v/>
      </c>
      <c r="H1188" s="338" t="str">
        <f>IF(ISNUMBER(E1188), IF(G1188&gt;'Bulk DivVar Analysis'!$D$62,"Pass","Fail"),"")</f>
        <v/>
      </c>
      <c r="I1188" s="338" t="str">
        <f t="shared" si="20"/>
        <v/>
      </c>
      <c r="J1188" s="339"/>
      <c r="K1188" s="339"/>
      <c r="L1188" s="339"/>
      <c r="M1188" s="339"/>
      <c r="N1188" s="339"/>
      <c r="O1188" s="339"/>
      <c r="P1188" s="339"/>
      <c r="Q1188" s="339"/>
    </row>
    <row r="1189" spans="1:17" ht="13.5" customHeight="1">
      <c r="A1189" s="481"/>
      <c r="B1189" s="481"/>
      <c r="C1189" s="481"/>
      <c r="D1189" s="481"/>
      <c r="E1189" s="481"/>
      <c r="F1189" s="339"/>
      <c r="G1189" s="340" t="str">
        <f>IF(ISNUMBER(E1189),E1189/'Bulk DivVar Analysis'!$C$60,"")</f>
        <v/>
      </c>
      <c r="H1189" s="338" t="str">
        <f>IF(ISNUMBER(E1189), IF(G1189&gt;'Bulk DivVar Analysis'!$D$62,"Pass","Fail"),"")</f>
        <v/>
      </c>
      <c r="I1189" s="338" t="str">
        <f t="shared" si="20"/>
        <v/>
      </c>
      <c r="J1189" s="339"/>
      <c r="K1189" s="339"/>
      <c r="L1189" s="339"/>
      <c r="M1189" s="339"/>
      <c r="N1189" s="339"/>
      <c r="O1189" s="339"/>
      <c r="P1189" s="339"/>
      <c r="Q1189" s="339"/>
    </row>
    <row r="1190" spans="1:17" ht="13.5" customHeight="1">
      <c r="A1190" s="481"/>
      <c r="B1190" s="481"/>
      <c r="C1190" s="481"/>
      <c r="D1190" s="481"/>
      <c r="E1190" s="481"/>
      <c r="F1190" s="339"/>
      <c r="G1190" s="340" t="str">
        <f>IF(ISNUMBER(E1190),E1190/'Bulk DivVar Analysis'!$C$60,"")</f>
        <v/>
      </c>
      <c r="H1190" s="338" t="str">
        <f>IF(ISNUMBER(E1190), IF(G1190&gt;'Bulk DivVar Analysis'!$D$62,"Pass","Fail"),"")</f>
        <v/>
      </c>
      <c r="I1190" s="338" t="str">
        <f t="shared" si="20"/>
        <v/>
      </c>
      <c r="J1190" s="339"/>
      <c r="K1190" s="339"/>
      <c r="L1190" s="339"/>
      <c r="M1190" s="339"/>
      <c r="N1190" s="339"/>
      <c r="O1190" s="339"/>
      <c r="P1190" s="339"/>
      <c r="Q1190" s="339"/>
    </row>
    <row r="1191" spans="1:17" ht="13.5" customHeight="1">
      <c r="A1191" s="481"/>
      <c r="B1191" s="481"/>
      <c r="C1191" s="481"/>
      <c r="D1191" s="481"/>
      <c r="E1191" s="481"/>
      <c r="F1191" s="339"/>
      <c r="G1191" s="340" t="str">
        <f>IF(ISNUMBER(E1191),E1191/'Bulk DivVar Analysis'!$C$60,"")</f>
        <v/>
      </c>
      <c r="H1191" s="338" t="str">
        <f>IF(ISNUMBER(E1191), IF(G1191&gt;'Bulk DivVar Analysis'!$D$62,"Pass","Fail"),"")</f>
        <v/>
      </c>
      <c r="I1191" s="338" t="str">
        <f t="shared" si="20"/>
        <v/>
      </c>
      <c r="J1191" s="339"/>
      <c r="K1191" s="339"/>
      <c r="L1191" s="339"/>
      <c r="M1191" s="339"/>
      <c r="N1191" s="339"/>
      <c r="O1191" s="339"/>
      <c r="P1191" s="339"/>
      <c r="Q1191" s="339"/>
    </row>
    <row r="1192" spans="1:17" ht="13.5" customHeight="1">
      <c r="A1192" s="481"/>
      <c r="B1192" s="481"/>
      <c r="C1192" s="481"/>
      <c r="D1192" s="481"/>
      <c r="E1192" s="481"/>
      <c r="F1192" s="339"/>
      <c r="G1192" s="340" t="str">
        <f>IF(ISNUMBER(E1192),E1192/'Bulk DivVar Analysis'!$C$60,"")</f>
        <v/>
      </c>
      <c r="H1192" s="338" t="str">
        <f>IF(ISNUMBER(E1192), IF(G1192&gt;'Bulk DivVar Analysis'!$D$62,"Pass","Fail"),"")</f>
        <v/>
      </c>
      <c r="I1192" s="338" t="str">
        <f t="shared" si="20"/>
        <v/>
      </c>
      <c r="J1192" s="339"/>
      <c r="K1192" s="339"/>
      <c r="L1192" s="339"/>
      <c r="M1192" s="339"/>
      <c r="N1192" s="339"/>
      <c r="O1192" s="339"/>
      <c r="P1192" s="339"/>
      <c r="Q1192" s="339"/>
    </row>
    <row r="1193" spans="1:17" ht="13.5" customHeight="1">
      <c r="A1193" s="481"/>
      <c r="B1193" s="481"/>
      <c r="C1193" s="481"/>
      <c r="D1193" s="481"/>
      <c r="E1193" s="481"/>
      <c r="F1193" s="339"/>
      <c r="G1193" s="340" t="str">
        <f>IF(ISNUMBER(E1193),E1193/'Bulk DivVar Analysis'!$C$60,"")</f>
        <v/>
      </c>
      <c r="H1193" s="338" t="str">
        <f>IF(ISNUMBER(E1193), IF(G1193&gt;'Bulk DivVar Analysis'!$D$62,"Pass","Fail"),"")</f>
        <v/>
      </c>
      <c r="I1193" s="338" t="str">
        <f t="shared" si="20"/>
        <v/>
      </c>
      <c r="J1193" s="339"/>
      <c r="K1193" s="339"/>
      <c r="L1193" s="339"/>
      <c r="M1193" s="339"/>
      <c r="N1193" s="339"/>
      <c r="O1193" s="339"/>
      <c r="P1193" s="339"/>
      <c r="Q1193" s="339"/>
    </row>
    <row r="1194" spans="1:17" ht="13.5" customHeight="1">
      <c r="A1194" s="481"/>
      <c r="B1194" s="481"/>
      <c r="C1194" s="481"/>
      <c r="D1194" s="481"/>
      <c r="E1194" s="481"/>
      <c r="F1194" s="339"/>
      <c r="G1194" s="340" t="str">
        <f>IF(ISNUMBER(E1194),E1194/'Bulk DivVar Analysis'!$C$60,"")</f>
        <v/>
      </c>
      <c r="H1194" s="338" t="str">
        <f>IF(ISNUMBER(E1194), IF(G1194&gt;'Bulk DivVar Analysis'!$D$62,"Pass","Fail"),"")</f>
        <v/>
      </c>
      <c r="I1194" s="338" t="str">
        <f t="shared" si="20"/>
        <v/>
      </c>
      <c r="J1194" s="339"/>
      <c r="K1194" s="339"/>
      <c r="L1194" s="339"/>
      <c r="M1194" s="339"/>
      <c r="N1194" s="339"/>
      <c r="O1194" s="339"/>
      <c r="P1194" s="339"/>
      <c r="Q1194" s="339"/>
    </row>
    <row r="1195" spans="1:17" ht="13.5" customHeight="1">
      <c r="A1195" s="481"/>
      <c r="B1195" s="481"/>
      <c r="C1195" s="481"/>
      <c r="D1195" s="481"/>
      <c r="E1195" s="481"/>
      <c r="F1195" s="339"/>
      <c r="G1195" s="340" t="str">
        <f>IF(ISNUMBER(E1195),E1195/'Bulk DivVar Analysis'!$C$60,"")</f>
        <v/>
      </c>
      <c r="H1195" s="338" t="str">
        <f>IF(ISNUMBER(E1195), IF(G1195&gt;'Bulk DivVar Analysis'!$D$62,"Pass","Fail"),"")</f>
        <v/>
      </c>
      <c r="I1195" s="338" t="str">
        <f t="shared" si="20"/>
        <v/>
      </c>
      <c r="J1195" s="339"/>
      <c r="K1195" s="339"/>
      <c r="L1195" s="339"/>
      <c r="M1195" s="339"/>
      <c r="N1195" s="339"/>
      <c r="O1195" s="339"/>
      <c r="P1195" s="339"/>
      <c r="Q1195" s="339"/>
    </row>
    <row r="1196" spans="1:17" ht="13.5" customHeight="1">
      <c r="A1196" s="481"/>
      <c r="B1196" s="481"/>
      <c r="C1196" s="481"/>
      <c r="D1196" s="481"/>
      <c r="E1196" s="481"/>
      <c r="F1196" s="339"/>
      <c r="G1196" s="340" t="str">
        <f>IF(ISNUMBER(E1196),E1196/'Bulk DivVar Analysis'!$C$60,"")</f>
        <v/>
      </c>
      <c r="H1196" s="338" t="str">
        <f>IF(ISNUMBER(E1196), IF(G1196&gt;'Bulk DivVar Analysis'!$D$62,"Pass","Fail"),"")</f>
        <v/>
      </c>
      <c r="I1196" s="338" t="str">
        <f t="shared" si="20"/>
        <v/>
      </c>
      <c r="J1196" s="339"/>
      <c r="K1196" s="339"/>
      <c r="L1196" s="339"/>
      <c r="M1196" s="339"/>
      <c r="N1196" s="339"/>
      <c r="O1196" s="339"/>
      <c r="P1196" s="339"/>
      <c r="Q1196" s="339"/>
    </row>
    <row r="1197" spans="1:17" ht="13.5" customHeight="1">
      <c r="A1197" s="481"/>
      <c r="B1197" s="481"/>
      <c r="C1197" s="481"/>
      <c r="D1197" s="481"/>
      <c r="E1197" s="481"/>
      <c r="F1197" s="339"/>
      <c r="G1197" s="340" t="str">
        <f>IF(ISNUMBER(E1197),E1197/'Bulk DivVar Analysis'!$C$60,"")</f>
        <v/>
      </c>
      <c r="H1197" s="338" t="str">
        <f>IF(ISNUMBER(E1197), IF(G1197&gt;'Bulk DivVar Analysis'!$D$62,"Pass","Fail"),"")</f>
        <v/>
      </c>
      <c r="I1197" s="338" t="str">
        <f t="shared" si="20"/>
        <v/>
      </c>
      <c r="J1197" s="339"/>
      <c r="K1197" s="339"/>
      <c r="L1197" s="339"/>
      <c r="M1197" s="339"/>
      <c r="N1197" s="339"/>
      <c r="O1197" s="339"/>
      <c r="P1197" s="339"/>
      <c r="Q1197" s="339"/>
    </row>
    <row r="1198" spans="1:17" ht="13.5" customHeight="1">
      <c r="A1198" s="481"/>
      <c r="B1198" s="481"/>
      <c r="C1198" s="481"/>
      <c r="D1198" s="481"/>
      <c r="E1198" s="481"/>
      <c r="F1198" s="339"/>
      <c r="G1198" s="340" t="str">
        <f>IF(ISNUMBER(E1198),E1198/'Bulk DivVar Analysis'!$C$60,"")</f>
        <v/>
      </c>
      <c r="H1198" s="338" t="str">
        <f>IF(ISNUMBER(E1198), IF(G1198&gt;'Bulk DivVar Analysis'!$D$62,"Pass","Fail"),"")</f>
        <v/>
      </c>
      <c r="I1198" s="338" t="str">
        <f t="shared" si="20"/>
        <v/>
      </c>
      <c r="J1198" s="339"/>
      <c r="K1198" s="339"/>
      <c r="L1198" s="339"/>
      <c r="M1198" s="339"/>
      <c r="N1198" s="339"/>
      <c r="O1198" s="339"/>
      <c r="P1198" s="339"/>
      <c r="Q1198" s="339"/>
    </row>
    <row r="1199" spans="1:17" ht="13.5" customHeight="1">
      <c r="A1199" s="481"/>
      <c r="B1199" s="481"/>
      <c r="C1199" s="481"/>
      <c r="D1199" s="481"/>
      <c r="E1199" s="481"/>
      <c r="F1199" s="339"/>
      <c r="G1199" s="340" t="str">
        <f>IF(ISNUMBER(E1199),E1199/'Bulk DivVar Analysis'!$C$60,"")</f>
        <v/>
      </c>
      <c r="H1199" s="338" t="str">
        <f>IF(ISNUMBER(E1199), IF(G1199&gt;'Bulk DivVar Analysis'!$D$62,"Pass","Fail"),"")</f>
        <v/>
      </c>
      <c r="I1199" s="338" t="str">
        <f t="shared" si="20"/>
        <v/>
      </c>
      <c r="J1199" s="339"/>
      <c r="K1199" s="339"/>
      <c r="L1199" s="339"/>
      <c r="M1199" s="339"/>
      <c r="N1199" s="339"/>
      <c r="O1199" s="339"/>
      <c r="P1199" s="339"/>
      <c r="Q1199" s="339"/>
    </row>
    <row r="1200" spans="1:17" ht="13.5" customHeight="1">
      <c r="A1200" s="481"/>
      <c r="B1200" s="481"/>
      <c r="C1200" s="481"/>
      <c r="D1200" s="481"/>
      <c r="E1200" s="481"/>
      <c r="F1200" s="339"/>
      <c r="G1200" s="340" t="str">
        <f>IF(ISNUMBER(E1200),E1200/'Bulk DivVar Analysis'!$C$60,"")</f>
        <v/>
      </c>
      <c r="H1200" s="338" t="str">
        <f>IF(ISNUMBER(E1200), IF(G1200&gt;'Bulk DivVar Analysis'!$D$62,"Pass","Fail"),"")</f>
        <v/>
      </c>
      <c r="I1200" s="338" t="str">
        <f t="shared" si="20"/>
        <v/>
      </c>
      <c r="J1200" s="339"/>
      <c r="K1200" s="339"/>
      <c r="L1200" s="339"/>
      <c r="M1200" s="339"/>
      <c r="N1200" s="339"/>
      <c r="O1200" s="339"/>
      <c r="P1200" s="339"/>
      <c r="Q1200" s="339"/>
    </row>
    <row r="1201" spans="1:17" ht="13.5" customHeight="1">
      <c r="A1201" s="481"/>
      <c r="B1201" s="481"/>
      <c r="C1201" s="481"/>
      <c r="D1201" s="481"/>
      <c r="E1201" s="481"/>
      <c r="F1201" s="339"/>
      <c r="G1201" s="340" t="str">
        <f>IF(ISNUMBER(E1201),E1201/'Bulk DivVar Analysis'!$C$60,"")</f>
        <v/>
      </c>
      <c r="H1201" s="338" t="str">
        <f>IF(ISNUMBER(E1201), IF(G1201&gt;'Bulk DivVar Analysis'!$D$62,"Pass","Fail"),"")</f>
        <v/>
      </c>
      <c r="I1201" s="338" t="str">
        <f t="shared" si="20"/>
        <v/>
      </c>
      <c r="J1201" s="339"/>
      <c r="K1201" s="339"/>
      <c r="L1201" s="339"/>
      <c r="M1201" s="339"/>
      <c r="N1201" s="339"/>
      <c r="O1201" s="339"/>
      <c r="P1201" s="339"/>
      <c r="Q1201" s="339"/>
    </row>
    <row r="1202" spans="1:17" ht="13.5" customHeight="1">
      <c r="A1202" s="481"/>
      <c r="B1202" s="481"/>
      <c r="C1202" s="481"/>
      <c r="D1202" s="481"/>
      <c r="E1202" s="481"/>
      <c r="F1202" s="339"/>
      <c r="G1202" s="340" t="str">
        <f>IF(ISNUMBER(E1202),E1202/'Bulk DivVar Analysis'!$C$60,"")</f>
        <v/>
      </c>
      <c r="H1202" s="338" t="str">
        <f>IF(ISNUMBER(E1202), IF(G1202&gt;'Bulk DivVar Analysis'!$D$62,"Pass","Fail"),"")</f>
        <v/>
      </c>
      <c r="I1202" s="338" t="str">
        <f t="shared" si="20"/>
        <v/>
      </c>
      <c r="J1202" s="339"/>
      <c r="K1202" s="339"/>
      <c r="L1202" s="339"/>
      <c r="M1202" s="339"/>
      <c r="N1202" s="339"/>
      <c r="O1202" s="339"/>
      <c r="P1202" s="339"/>
      <c r="Q1202" s="339"/>
    </row>
    <row r="1203" spans="1:17" ht="13.5" customHeight="1">
      <c r="A1203" s="481"/>
      <c r="B1203" s="481"/>
      <c r="C1203" s="481"/>
      <c r="D1203" s="481"/>
      <c r="E1203" s="481"/>
      <c r="F1203" s="339"/>
      <c r="G1203" s="340" t="str">
        <f>IF(ISNUMBER(E1203),E1203/'Bulk DivVar Analysis'!$C$60,"")</f>
        <v/>
      </c>
      <c r="H1203" s="338" t="str">
        <f>IF(ISNUMBER(E1203), IF(G1203&gt;'Bulk DivVar Analysis'!$D$62,"Pass","Fail"),"")</f>
        <v/>
      </c>
      <c r="I1203" s="338" t="str">
        <f t="shared" si="20"/>
        <v/>
      </c>
      <c r="J1203" s="339"/>
      <c r="K1203" s="339"/>
      <c r="L1203" s="339"/>
      <c r="M1203" s="339"/>
      <c r="N1203" s="339"/>
      <c r="O1203" s="339"/>
      <c r="P1203" s="339"/>
      <c r="Q1203" s="339"/>
    </row>
    <row r="1204" spans="1:17" ht="13.5" customHeight="1">
      <c r="A1204" s="481"/>
      <c r="B1204" s="481"/>
      <c r="C1204" s="481"/>
      <c r="D1204" s="481"/>
      <c r="E1204" s="481"/>
      <c r="F1204" s="339"/>
      <c r="G1204" s="340" t="str">
        <f>IF(ISNUMBER(E1204),E1204/'Bulk DivVar Analysis'!$C$60,"")</f>
        <v/>
      </c>
      <c r="H1204" s="338" t="str">
        <f>IF(ISNUMBER(E1204), IF(G1204&gt;'Bulk DivVar Analysis'!$D$62,"Pass","Fail"),"")</f>
        <v/>
      </c>
      <c r="I1204" s="338" t="str">
        <f t="shared" si="20"/>
        <v/>
      </c>
      <c r="J1204" s="339"/>
      <c r="K1204" s="339"/>
      <c r="L1204" s="339"/>
      <c r="M1204" s="339"/>
      <c r="N1204" s="339"/>
      <c r="O1204" s="339"/>
      <c r="P1204" s="339"/>
      <c r="Q1204" s="339"/>
    </row>
    <row r="1205" spans="1:17" ht="13.5" customHeight="1">
      <c r="A1205" s="481"/>
      <c r="B1205" s="481"/>
      <c r="C1205" s="481"/>
      <c r="D1205" s="481"/>
      <c r="E1205" s="481"/>
      <c r="F1205" s="339"/>
      <c r="G1205" s="340" t="str">
        <f>IF(ISNUMBER(E1205),E1205/'Bulk DivVar Analysis'!$C$60,"")</f>
        <v/>
      </c>
      <c r="H1205" s="338" t="str">
        <f>IF(ISNUMBER(E1205), IF(G1205&gt;'Bulk DivVar Analysis'!$D$62,"Pass","Fail"),"")</f>
        <v/>
      </c>
      <c r="I1205" s="338" t="str">
        <f t="shared" si="20"/>
        <v/>
      </c>
      <c r="J1205" s="339"/>
      <c r="K1205" s="339"/>
      <c r="L1205" s="339"/>
      <c r="M1205" s="339"/>
      <c r="N1205" s="339"/>
      <c r="O1205" s="339"/>
      <c r="P1205" s="339"/>
      <c r="Q1205" s="339"/>
    </row>
    <row r="1206" spans="1:17" ht="13.5" customHeight="1">
      <c r="A1206" s="481"/>
      <c r="B1206" s="481"/>
      <c r="C1206" s="481"/>
      <c r="D1206" s="481"/>
      <c r="E1206" s="481"/>
      <c r="F1206" s="339"/>
      <c r="G1206" s="340" t="str">
        <f>IF(ISNUMBER(E1206),E1206/'Bulk DivVar Analysis'!$C$60,"")</f>
        <v/>
      </c>
      <c r="H1206" s="338" t="str">
        <f>IF(ISNUMBER(E1206), IF(G1206&gt;'Bulk DivVar Analysis'!$D$62,"Pass","Fail"),"")</f>
        <v/>
      </c>
      <c r="I1206" s="338" t="str">
        <f t="shared" si="20"/>
        <v/>
      </c>
      <c r="J1206" s="339"/>
      <c r="K1206" s="339"/>
      <c r="L1206" s="339"/>
      <c r="M1206" s="339"/>
      <c r="N1206" s="339"/>
      <c r="O1206" s="339"/>
      <c r="P1206" s="339"/>
      <c r="Q1206" s="339"/>
    </row>
    <row r="1207" spans="1:17" ht="13.5" customHeight="1">
      <c r="A1207" s="481"/>
      <c r="B1207" s="481"/>
      <c r="C1207" s="481"/>
      <c r="D1207" s="481"/>
      <c r="E1207" s="481"/>
      <c r="F1207" s="339"/>
      <c r="G1207" s="340" t="str">
        <f>IF(ISNUMBER(E1207),E1207/'Bulk DivVar Analysis'!$C$60,"")</f>
        <v/>
      </c>
      <c r="H1207" s="338" t="str">
        <f>IF(ISNUMBER(E1207), IF(G1207&gt;'Bulk DivVar Analysis'!$D$62,"Pass","Fail"),"")</f>
        <v/>
      </c>
      <c r="I1207" s="338" t="str">
        <f t="shared" si="20"/>
        <v/>
      </c>
      <c r="J1207" s="339"/>
      <c r="K1207" s="339"/>
      <c r="L1207" s="339"/>
      <c r="M1207" s="339"/>
      <c r="N1207" s="339"/>
      <c r="O1207" s="339"/>
      <c r="P1207" s="339"/>
      <c r="Q1207" s="339"/>
    </row>
    <row r="1208" spans="1:17" ht="13.5" customHeight="1">
      <c r="A1208" s="481"/>
      <c r="B1208" s="481"/>
      <c r="C1208" s="481"/>
      <c r="D1208" s="481"/>
      <c r="E1208" s="481"/>
      <c r="F1208" s="339"/>
      <c r="G1208" s="340" t="str">
        <f>IF(ISNUMBER(E1208),E1208/'Bulk DivVar Analysis'!$C$60,"")</f>
        <v/>
      </c>
      <c r="H1208" s="338" t="str">
        <f>IF(ISNUMBER(E1208), IF(G1208&gt;'Bulk DivVar Analysis'!$D$62,"Pass","Fail"),"")</f>
        <v/>
      </c>
      <c r="I1208" s="338" t="str">
        <f t="shared" si="20"/>
        <v/>
      </c>
      <c r="J1208" s="339"/>
      <c r="K1208" s="339"/>
      <c r="L1208" s="339"/>
      <c r="M1208" s="339"/>
      <c r="N1208" s="339"/>
      <c r="O1208" s="339"/>
      <c r="P1208" s="339"/>
      <c r="Q1208" s="339"/>
    </row>
    <row r="1209" spans="1:17" ht="13.5" customHeight="1">
      <c r="A1209" s="481"/>
      <c r="B1209" s="481"/>
      <c r="C1209" s="481"/>
      <c r="D1209" s="481"/>
      <c r="E1209" s="481"/>
      <c r="F1209" s="339"/>
      <c r="G1209" s="340" t="str">
        <f>IF(ISNUMBER(E1209),E1209/'Bulk DivVar Analysis'!$C$60,"")</f>
        <v/>
      </c>
      <c r="H1209" s="338" t="str">
        <f>IF(ISNUMBER(E1209), IF(G1209&gt;'Bulk DivVar Analysis'!$D$62,"Pass","Fail"),"")</f>
        <v/>
      </c>
      <c r="I1209" s="338" t="str">
        <f t="shared" si="20"/>
        <v/>
      </c>
      <c r="J1209" s="339"/>
      <c r="K1209" s="339"/>
      <c r="L1209" s="339"/>
      <c r="M1209" s="339"/>
      <c r="N1209" s="339"/>
      <c r="O1209" s="339"/>
      <c r="P1209" s="339"/>
      <c r="Q1209" s="339"/>
    </row>
    <row r="1210" spans="1:17" ht="13.5" customHeight="1">
      <c r="A1210" s="481"/>
      <c r="B1210" s="481"/>
      <c r="C1210" s="481"/>
      <c r="D1210" s="481"/>
      <c r="E1210" s="481"/>
      <c r="F1210" s="339"/>
      <c r="G1210" s="340" t="str">
        <f>IF(ISNUMBER(E1210),E1210/'Bulk DivVar Analysis'!$C$60,"")</f>
        <v/>
      </c>
      <c r="H1210" s="338" t="str">
        <f>IF(ISNUMBER(E1210), IF(G1210&gt;'Bulk DivVar Analysis'!$D$62,"Pass","Fail"),"")</f>
        <v/>
      </c>
      <c r="I1210" s="338" t="str">
        <f t="shared" si="20"/>
        <v/>
      </c>
      <c r="J1210" s="339"/>
      <c r="K1210" s="339"/>
      <c r="L1210" s="339"/>
      <c r="M1210" s="339"/>
      <c r="N1210" s="339"/>
      <c r="O1210" s="339"/>
      <c r="P1210" s="339"/>
      <c r="Q1210" s="339"/>
    </row>
    <row r="1211" spans="1:17" ht="13.5" customHeight="1">
      <c r="A1211" s="481"/>
      <c r="B1211" s="481"/>
      <c r="C1211" s="481"/>
      <c r="D1211" s="481"/>
      <c r="E1211" s="481"/>
      <c r="F1211" s="339"/>
      <c r="G1211" s="340" t="str">
        <f>IF(ISNUMBER(E1211),E1211/'Bulk DivVar Analysis'!$C$60,"")</f>
        <v/>
      </c>
      <c r="H1211" s="338" t="str">
        <f>IF(ISNUMBER(E1211), IF(G1211&gt;'Bulk DivVar Analysis'!$D$62,"Pass","Fail"),"")</f>
        <v/>
      </c>
      <c r="I1211" s="338" t="str">
        <f t="shared" si="20"/>
        <v/>
      </c>
      <c r="J1211" s="339"/>
      <c r="K1211" s="339"/>
      <c r="L1211" s="339"/>
      <c r="M1211" s="339"/>
      <c r="N1211" s="339"/>
      <c r="O1211" s="339"/>
      <c r="P1211" s="339"/>
      <c r="Q1211" s="339"/>
    </row>
    <row r="1212" spans="1:17" ht="13.5" customHeight="1">
      <c r="A1212" s="481"/>
      <c r="B1212" s="481"/>
      <c r="C1212" s="481"/>
      <c r="D1212" s="481"/>
      <c r="E1212" s="481"/>
      <c r="F1212" s="339"/>
      <c r="G1212" s="340" t="str">
        <f>IF(ISNUMBER(E1212),E1212/'Bulk DivVar Analysis'!$C$60,"")</f>
        <v/>
      </c>
      <c r="H1212" s="338" t="str">
        <f>IF(ISNUMBER(E1212), IF(G1212&gt;'Bulk DivVar Analysis'!$D$62,"Pass","Fail"),"")</f>
        <v/>
      </c>
      <c r="I1212" s="338" t="str">
        <f t="shared" si="20"/>
        <v/>
      </c>
      <c r="J1212" s="339"/>
      <c r="K1212" s="339"/>
      <c r="L1212" s="339"/>
      <c r="M1212" s="339"/>
      <c r="N1212" s="339"/>
      <c r="O1212" s="339"/>
      <c r="P1212" s="339"/>
      <c r="Q1212" s="339"/>
    </row>
    <row r="1213" spans="1:17" ht="13.5" customHeight="1">
      <c r="A1213" s="481"/>
      <c r="B1213" s="481"/>
      <c r="C1213" s="481"/>
      <c r="D1213" s="481"/>
      <c r="E1213" s="481"/>
      <c r="F1213" s="339"/>
      <c r="G1213" s="340" t="str">
        <f>IF(ISNUMBER(E1213),E1213/'Bulk DivVar Analysis'!$C$60,"")</f>
        <v/>
      </c>
      <c r="H1213" s="338" t="str">
        <f>IF(ISNUMBER(E1213), IF(G1213&gt;'Bulk DivVar Analysis'!$D$62,"Pass","Fail"),"")</f>
        <v/>
      </c>
      <c r="I1213" s="338" t="str">
        <f t="shared" si="20"/>
        <v/>
      </c>
      <c r="J1213" s="339"/>
      <c r="K1213" s="339"/>
      <c r="L1213" s="339"/>
      <c r="M1213" s="339"/>
      <c r="N1213" s="339"/>
      <c r="O1213" s="339"/>
      <c r="P1213" s="339"/>
      <c r="Q1213" s="339"/>
    </row>
    <row r="1214" spans="1:17" ht="13.5" customHeight="1">
      <c r="A1214" s="481"/>
      <c r="B1214" s="481"/>
      <c r="C1214" s="481"/>
      <c r="D1214" s="481"/>
      <c r="E1214" s="481"/>
      <c r="F1214" s="339"/>
      <c r="G1214" s="340" t="str">
        <f>IF(ISNUMBER(E1214),E1214/'Bulk DivVar Analysis'!$C$60,"")</f>
        <v/>
      </c>
      <c r="H1214" s="338" t="str">
        <f>IF(ISNUMBER(E1214), IF(G1214&gt;'Bulk DivVar Analysis'!$D$62,"Pass","Fail"),"")</f>
        <v/>
      </c>
      <c r="I1214" s="338" t="str">
        <f t="shared" si="20"/>
        <v/>
      </c>
      <c r="J1214" s="339"/>
      <c r="K1214" s="339"/>
      <c r="L1214" s="339"/>
      <c r="M1214" s="339"/>
      <c r="N1214" s="339"/>
      <c r="O1214" s="339"/>
      <c r="P1214" s="339"/>
      <c r="Q1214" s="339"/>
    </row>
    <row r="1215" spans="1:17" ht="13.5" customHeight="1">
      <c r="A1215" s="481"/>
      <c r="B1215" s="481"/>
      <c r="C1215" s="481"/>
      <c r="D1215" s="481"/>
      <c r="E1215" s="481"/>
      <c r="F1215" s="339"/>
      <c r="G1215" s="340" t="str">
        <f>IF(ISNUMBER(E1215),E1215/'Bulk DivVar Analysis'!$C$60,"")</f>
        <v/>
      </c>
      <c r="H1215" s="338" t="str">
        <f>IF(ISNUMBER(E1215), IF(G1215&gt;'Bulk DivVar Analysis'!$D$62,"Pass","Fail"),"")</f>
        <v/>
      </c>
      <c r="I1215" s="338" t="str">
        <f t="shared" si="20"/>
        <v/>
      </c>
      <c r="J1215" s="339"/>
      <c r="K1215" s="339"/>
      <c r="L1215" s="339"/>
      <c r="M1215" s="339"/>
      <c r="N1215" s="339"/>
      <c r="O1215" s="339"/>
      <c r="P1215" s="339"/>
      <c r="Q1215" s="339"/>
    </row>
    <row r="1216" spans="1:17" ht="13.5" customHeight="1">
      <c r="A1216" s="481"/>
      <c r="B1216" s="481"/>
      <c r="C1216" s="481"/>
      <c r="D1216" s="481"/>
      <c r="E1216" s="481"/>
      <c r="F1216" s="339"/>
      <c r="G1216" s="340" t="str">
        <f>IF(ISNUMBER(E1216),E1216/'Bulk DivVar Analysis'!$C$60,"")</f>
        <v/>
      </c>
      <c r="H1216" s="338" t="str">
        <f>IF(ISNUMBER(E1216), IF(G1216&gt;'Bulk DivVar Analysis'!$D$62,"Pass","Fail"),"")</f>
        <v/>
      </c>
      <c r="I1216" s="338" t="str">
        <f t="shared" si="20"/>
        <v/>
      </c>
      <c r="J1216" s="339"/>
      <c r="K1216" s="339"/>
      <c r="L1216" s="339"/>
      <c r="M1216" s="339"/>
      <c r="N1216" s="339"/>
      <c r="O1216" s="339"/>
      <c r="P1216" s="339"/>
      <c r="Q1216" s="339"/>
    </row>
    <row r="1217" spans="1:17" ht="13.5" customHeight="1">
      <c r="A1217" s="481"/>
      <c r="B1217" s="481"/>
      <c r="C1217" s="481"/>
      <c r="D1217" s="481"/>
      <c r="E1217" s="481"/>
      <c r="F1217" s="339"/>
      <c r="G1217" s="340" t="str">
        <f>IF(ISNUMBER(E1217),E1217/'Bulk DivVar Analysis'!$C$60,"")</f>
        <v/>
      </c>
      <c r="H1217" s="338" t="str">
        <f>IF(ISNUMBER(E1217), IF(G1217&gt;'Bulk DivVar Analysis'!$D$62,"Pass","Fail"),"")</f>
        <v/>
      </c>
      <c r="I1217" s="338" t="str">
        <f t="shared" si="20"/>
        <v/>
      </c>
      <c r="J1217" s="339"/>
      <c r="K1217" s="339"/>
      <c r="L1217" s="339"/>
      <c r="M1217" s="339"/>
      <c r="N1217" s="339"/>
      <c r="O1217" s="339"/>
      <c r="P1217" s="339"/>
      <c r="Q1217" s="339"/>
    </row>
    <row r="1218" spans="1:17" ht="13.5" customHeight="1">
      <c r="A1218" s="481"/>
      <c r="B1218" s="481"/>
      <c r="C1218" s="481"/>
      <c r="D1218" s="481"/>
      <c r="E1218" s="481"/>
      <c r="F1218" s="339"/>
      <c r="G1218" s="340" t="str">
        <f>IF(ISNUMBER(E1218),E1218/'Bulk DivVar Analysis'!$C$60,"")</f>
        <v/>
      </c>
      <c r="H1218" s="338" t="str">
        <f>IF(ISNUMBER(E1218), IF(G1218&gt;'Bulk DivVar Analysis'!$D$62,"Pass","Fail"),"")</f>
        <v/>
      </c>
      <c r="I1218" s="338" t="str">
        <f t="shared" si="20"/>
        <v/>
      </c>
      <c r="J1218" s="339"/>
      <c r="K1218" s="339"/>
      <c r="L1218" s="339"/>
      <c r="M1218" s="339"/>
      <c r="N1218" s="339"/>
      <c r="O1218" s="339"/>
      <c r="P1218" s="339"/>
      <c r="Q1218" s="339"/>
    </row>
    <row r="1219" spans="1:17" ht="13.5" customHeight="1">
      <c r="A1219" s="481"/>
      <c r="B1219" s="481"/>
      <c r="C1219" s="481"/>
      <c r="D1219" s="481"/>
      <c r="E1219" s="481"/>
      <c r="F1219" s="339"/>
      <c r="G1219" s="340" t="str">
        <f>IF(ISNUMBER(E1219),E1219/'Bulk DivVar Analysis'!$C$60,"")</f>
        <v/>
      </c>
      <c r="H1219" s="338" t="str">
        <f>IF(ISNUMBER(E1219), IF(G1219&gt;'Bulk DivVar Analysis'!$D$62,"Pass","Fail"),"")</f>
        <v/>
      </c>
      <c r="I1219" s="338" t="str">
        <f t="shared" ref="I1219:I1282" si="21">_xlfn.TEXTJOIN("_",TRUE,B1219,C1219)</f>
        <v/>
      </c>
      <c r="J1219" s="339"/>
      <c r="K1219" s="339"/>
      <c r="L1219" s="339"/>
      <c r="M1219" s="339"/>
      <c r="N1219" s="339"/>
      <c r="O1219" s="339"/>
      <c r="P1219" s="339"/>
      <c r="Q1219" s="339"/>
    </row>
    <row r="1220" spans="1:17" ht="13.5" customHeight="1">
      <c r="A1220" s="481"/>
      <c r="B1220" s="481"/>
      <c r="C1220" s="481"/>
      <c r="D1220" s="481"/>
      <c r="E1220" s="481"/>
      <c r="F1220" s="339"/>
      <c r="G1220" s="340" t="str">
        <f>IF(ISNUMBER(E1220),E1220/'Bulk DivVar Analysis'!$C$60,"")</f>
        <v/>
      </c>
      <c r="H1220" s="338" t="str">
        <f>IF(ISNUMBER(E1220), IF(G1220&gt;'Bulk DivVar Analysis'!$D$62,"Pass","Fail"),"")</f>
        <v/>
      </c>
      <c r="I1220" s="338" t="str">
        <f t="shared" si="21"/>
        <v/>
      </c>
      <c r="J1220" s="339"/>
      <c r="K1220" s="339"/>
      <c r="L1220" s="339"/>
      <c r="M1220" s="339"/>
      <c r="N1220" s="339"/>
      <c r="O1220" s="339"/>
      <c r="P1220" s="339"/>
      <c r="Q1220" s="339"/>
    </row>
    <row r="1221" spans="1:17" ht="13.5" customHeight="1">
      <c r="A1221" s="481"/>
      <c r="B1221" s="481"/>
      <c r="C1221" s="481"/>
      <c r="D1221" s="481"/>
      <c r="E1221" s="481"/>
      <c r="F1221" s="339"/>
      <c r="G1221" s="340" t="str">
        <f>IF(ISNUMBER(E1221),E1221/'Bulk DivVar Analysis'!$C$60,"")</f>
        <v/>
      </c>
      <c r="H1221" s="338" t="str">
        <f>IF(ISNUMBER(E1221), IF(G1221&gt;'Bulk DivVar Analysis'!$D$62,"Pass","Fail"),"")</f>
        <v/>
      </c>
      <c r="I1221" s="338" t="str">
        <f t="shared" si="21"/>
        <v/>
      </c>
      <c r="J1221" s="339"/>
      <c r="K1221" s="339"/>
      <c r="L1221" s="339"/>
      <c r="M1221" s="339"/>
      <c r="N1221" s="339"/>
      <c r="O1221" s="339"/>
      <c r="P1221" s="339"/>
      <c r="Q1221" s="339"/>
    </row>
    <row r="1222" spans="1:17" ht="13.5" customHeight="1">
      <c r="A1222" s="481"/>
      <c r="B1222" s="481"/>
      <c r="C1222" s="481"/>
      <c r="D1222" s="481"/>
      <c r="E1222" s="481"/>
      <c r="F1222" s="339"/>
      <c r="G1222" s="340" t="str">
        <f>IF(ISNUMBER(E1222),E1222/'Bulk DivVar Analysis'!$C$60,"")</f>
        <v/>
      </c>
      <c r="H1222" s="338" t="str">
        <f>IF(ISNUMBER(E1222), IF(G1222&gt;'Bulk DivVar Analysis'!$D$62,"Pass","Fail"),"")</f>
        <v/>
      </c>
      <c r="I1222" s="338" t="str">
        <f t="shared" si="21"/>
        <v/>
      </c>
      <c r="J1222" s="339"/>
      <c r="K1222" s="339"/>
      <c r="L1222" s="339"/>
      <c r="M1222" s="339"/>
      <c r="N1222" s="339"/>
      <c r="O1222" s="339"/>
      <c r="P1222" s="339"/>
      <c r="Q1222" s="339"/>
    </row>
    <row r="1223" spans="1:17" ht="13.5" customHeight="1">
      <c r="A1223" s="481"/>
      <c r="B1223" s="481"/>
      <c r="C1223" s="481"/>
      <c r="D1223" s="481"/>
      <c r="E1223" s="481"/>
      <c r="F1223" s="339"/>
      <c r="G1223" s="340" t="str">
        <f>IF(ISNUMBER(E1223),E1223/'Bulk DivVar Analysis'!$C$60,"")</f>
        <v/>
      </c>
      <c r="H1223" s="338" t="str">
        <f>IF(ISNUMBER(E1223), IF(G1223&gt;'Bulk DivVar Analysis'!$D$62,"Pass","Fail"),"")</f>
        <v/>
      </c>
      <c r="I1223" s="338" t="str">
        <f t="shared" si="21"/>
        <v/>
      </c>
      <c r="J1223" s="339"/>
      <c r="K1223" s="339"/>
      <c r="L1223" s="339"/>
      <c r="M1223" s="339"/>
      <c r="N1223" s="339"/>
      <c r="O1223" s="339"/>
      <c r="P1223" s="339"/>
      <c r="Q1223" s="339"/>
    </row>
    <row r="1224" spans="1:17" ht="13.5" customHeight="1">
      <c r="A1224" s="481"/>
      <c r="B1224" s="481"/>
      <c r="C1224" s="481"/>
      <c r="D1224" s="481"/>
      <c r="E1224" s="481"/>
      <c r="F1224" s="339"/>
      <c r="G1224" s="340" t="str">
        <f>IF(ISNUMBER(E1224),E1224/'Bulk DivVar Analysis'!$C$60,"")</f>
        <v/>
      </c>
      <c r="H1224" s="338" t="str">
        <f>IF(ISNUMBER(E1224), IF(G1224&gt;'Bulk DivVar Analysis'!$D$62,"Pass","Fail"),"")</f>
        <v/>
      </c>
      <c r="I1224" s="338" t="str">
        <f t="shared" si="21"/>
        <v/>
      </c>
      <c r="J1224" s="339"/>
      <c r="K1224" s="339"/>
      <c r="L1224" s="339"/>
      <c r="M1224" s="339"/>
      <c r="N1224" s="339"/>
      <c r="O1224" s="339"/>
      <c r="P1224" s="339"/>
      <c r="Q1224" s="339"/>
    </row>
    <row r="1225" spans="1:17" ht="13.5" customHeight="1">
      <c r="A1225" s="481"/>
      <c r="B1225" s="481"/>
      <c r="C1225" s="481"/>
      <c r="D1225" s="481"/>
      <c r="E1225" s="481"/>
      <c r="F1225" s="339"/>
      <c r="G1225" s="340" t="str">
        <f>IF(ISNUMBER(E1225),E1225/'Bulk DivVar Analysis'!$C$60,"")</f>
        <v/>
      </c>
      <c r="H1225" s="338" t="str">
        <f>IF(ISNUMBER(E1225), IF(G1225&gt;'Bulk DivVar Analysis'!$D$62,"Pass","Fail"),"")</f>
        <v/>
      </c>
      <c r="I1225" s="338" t="str">
        <f t="shared" si="21"/>
        <v/>
      </c>
      <c r="J1225" s="339"/>
      <c r="K1225" s="339"/>
      <c r="L1225" s="339"/>
      <c r="M1225" s="339"/>
      <c r="N1225" s="339"/>
      <c r="O1225" s="339"/>
      <c r="P1225" s="339"/>
      <c r="Q1225" s="339"/>
    </row>
    <row r="1226" spans="1:17" ht="13.5" customHeight="1">
      <c r="A1226" s="481"/>
      <c r="B1226" s="481"/>
      <c r="C1226" s="481"/>
      <c r="D1226" s="481"/>
      <c r="E1226" s="481"/>
      <c r="F1226" s="339"/>
      <c r="G1226" s="340" t="str">
        <f>IF(ISNUMBER(E1226),E1226/'Bulk DivVar Analysis'!$C$60,"")</f>
        <v/>
      </c>
      <c r="H1226" s="338" t="str">
        <f>IF(ISNUMBER(E1226), IF(G1226&gt;'Bulk DivVar Analysis'!$D$62,"Pass","Fail"),"")</f>
        <v/>
      </c>
      <c r="I1226" s="338" t="str">
        <f t="shared" si="21"/>
        <v/>
      </c>
      <c r="J1226" s="339"/>
      <c r="K1226" s="339"/>
      <c r="L1226" s="339"/>
      <c r="M1226" s="339"/>
      <c r="N1226" s="339"/>
      <c r="O1226" s="339"/>
      <c r="P1226" s="339"/>
      <c r="Q1226" s="339"/>
    </row>
    <row r="1227" spans="1:17" ht="13.5" customHeight="1">
      <c r="A1227" s="481"/>
      <c r="B1227" s="481"/>
      <c r="C1227" s="481"/>
      <c r="D1227" s="481"/>
      <c r="E1227" s="481"/>
      <c r="F1227" s="339"/>
      <c r="G1227" s="340" t="str">
        <f>IF(ISNUMBER(E1227),E1227/'Bulk DivVar Analysis'!$C$60,"")</f>
        <v/>
      </c>
      <c r="H1227" s="338" t="str">
        <f>IF(ISNUMBER(E1227), IF(G1227&gt;'Bulk DivVar Analysis'!$D$62,"Pass","Fail"),"")</f>
        <v/>
      </c>
      <c r="I1227" s="338" t="str">
        <f t="shared" si="21"/>
        <v/>
      </c>
      <c r="J1227" s="339"/>
      <c r="K1227" s="339"/>
      <c r="L1227" s="339"/>
      <c r="M1227" s="339"/>
      <c r="N1227" s="339"/>
      <c r="O1227" s="339"/>
      <c r="P1227" s="339"/>
      <c r="Q1227" s="339"/>
    </row>
    <row r="1228" spans="1:17" ht="13.5" customHeight="1">
      <c r="A1228" s="481"/>
      <c r="B1228" s="481"/>
      <c r="C1228" s="481"/>
      <c r="D1228" s="481"/>
      <c r="E1228" s="481"/>
      <c r="F1228" s="339"/>
      <c r="G1228" s="340" t="str">
        <f>IF(ISNUMBER(E1228),E1228/'Bulk DivVar Analysis'!$C$60,"")</f>
        <v/>
      </c>
      <c r="H1228" s="338" t="str">
        <f>IF(ISNUMBER(E1228), IF(G1228&gt;'Bulk DivVar Analysis'!$D$62,"Pass","Fail"),"")</f>
        <v/>
      </c>
      <c r="I1228" s="338" t="str">
        <f t="shared" si="21"/>
        <v/>
      </c>
      <c r="J1228" s="339"/>
      <c r="K1228" s="339"/>
      <c r="L1228" s="339"/>
      <c r="M1228" s="339"/>
      <c r="N1228" s="339"/>
      <c r="O1228" s="339"/>
      <c r="P1228" s="339"/>
      <c r="Q1228" s="339"/>
    </row>
    <row r="1229" spans="1:17" ht="13.5" customHeight="1">
      <c r="A1229" s="481"/>
      <c r="B1229" s="481"/>
      <c r="C1229" s="481"/>
      <c r="D1229" s="481"/>
      <c r="E1229" s="481"/>
      <c r="F1229" s="339"/>
      <c r="G1229" s="340" t="str">
        <f>IF(ISNUMBER(E1229),E1229/'Bulk DivVar Analysis'!$C$60,"")</f>
        <v/>
      </c>
      <c r="H1229" s="338" t="str">
        <f>IF(ISNUMBER(E1229), IF(G1229&gt;'Bulk DivVar Analysis'!$D$62,"Pass","Fail"),"")</f>
        <v/>
      </c>
      <c r="I1229" s="338" t="str">
        <f t="shared" si="21"/>
        <v/>
      </c>
      <c r="J1229" s="339"/>
      <c r="K1229" s="339"/>
      <c r="L1229" s="339"/>
      <c r="M1229" s="339"/>
      <c r="N1229" s="339"/>
      <c r="O1229" s="339"/>
      <c r="P1229" s="339"/>
      <c r="Q1229" s="339"/>
    </row>
    <row r="1230" spans="1:17" ht="13.5" customHeight="1">
      <c r="A1230" s="481"/>
      <c r="B1230" s="481"/>
      <c r="C1230" s="481"/>
      <c r="D1230" s="481"/>
      <c r="E1230" s="481"/>
      <c r="F1230" s="339"/>
      <c r="G1230" s="340" t="str">
        <f>IF(ISNUMBER(E1230),E1230/'Bulk DivVar Analysis'!$C$60,"")</f>
        <v/>
      </c>
      <c r="H1230" s="338" t="str">
        <f>IF(ISNUMBER(E1230), IF(G1230&gt;'Bulk DivVar Analysis'!$D$62,"Pass","Fail"),"")</f>
        <v/>
      </c>
      <c r="I1230" s="338" t="str">
        <f t="shared" si="21"/>
        <v/>
      </c>
      <c r="J1230" s="339"/>
      <c r="K1230" s="339"/>
      <c r="L1230" s="339"/>
      <c r="M1230" s="339"/>
      <c r="N1230" s="339"/>
      <c r="O1230" s="339"/>
      <c r="P1230" s="339"/>
      <c r="Q1230" s="339"/>
    </row>
    <row r="1231" spans="1:17" ht="13.5" customHeight="1">
      <c r="A1231" s="481"/>
      <c r="B1231" s="481"/>
      <c r="C1231" s="481"/>
      <c r="D1231" s="481"/>
      <c r="E1231" s="481"/>
      <c r="F1231" s="339"/>
      <c r="G1231" s="340" t="str">
        <f>IF(ISNUMBER(E1231),E1231/'Bulk DivVar Analysis'!$C$60,"")</f>
        <v/>
      </c>
      <c r="H1231" s="338" t="str">
        <f>IF(ISNUMBER(E1231), IF(G1231&gt;'Bulk DivVar Analysis'!$D$62,"Pass","Fail"),"")</f>
        <v/>
      </c>
      <c r="I1231" s="338" t="str">
        <f t="shared" si="21"/>
        <v/>
      </c>
      <c r="J1231" s="339"/>
      <c r="K1231" s="339"/>
      <c r="L1231" s="339"/>
      <c r="M1231" s="339"/>
      <c r="N1231" s="339"/>
      <c r="O1231" s="339"/>
      <c r="P1231" s="339"/>
      <c r="Q1231" s="339"/>
    </row>
    <row r="1232" spans="1:17" ht="13.5" customHeight="1">
      <c r="A1232" s="481"/>
      <c r="B1232" s="481"/>
      <c r="C1232" s="481"/>
      <c r="D1232" s="481"/>
      <c r="E1232" s="481"/>
      <c r="F1232" s="339"/>
      <c r="G1232" s="340" t="str">
        <f>IF(ISNUMBER(E1232),E1232/'Bulk DivVar Analysis'!$C$60,"")</f>
        <v/>
      </c>
      <c r="H1232" s="338" t="str">
        <f>IF(ISNUMBER(E1232), IF(G1232&gt;'Bulk DivVar Analysis'!$D$62,"Pass","Fail"),"")</f>
        <v/>
      </c>
      <c r="I1232" s="338" t="str">
        <f t="shared" si="21"/>
        <v/>
      </c>
      <c r="J1232" s="339"/>
      <c r="K1232" s="339"/>
      <c r="L1232" s="339"/>
      <c r="M1232" s="339"/>
      <c r="N1232" s="339"/>
      <c r="O1232" s="339"/>
      <c r="P1232" s="339"/>
      <c r="Q1232" s="339"/>
    </row>
    <row r="1233" spans="1:17" ht="13.5" customHeight="1">
      <c r="A1233" s="481"/>
      <c r="B1233" s="481"/>
      <c r="C1233" s="481"/>
      <c r="D1233" s="481"/>
      <c r="E1233" s="481"/>
      <c r="F1233" s="339"/>
      <c r="G1233" s="340" t="str">
        <f>IF(ISNUMBER(E1233),E1233/'Bulk DivVar Analysis'!$C$60,"")</f>
        <v/>
      </c>
      <c r="H1233" s="338" t="str">
        <f>IF(ISNUMBER(E1233), IF(G1233&gt;'Bulk DivVar Analysis'!$D$62,"Pass","Fail"),"")</f>
        <v/>
      </c>
      <c r="I1233" s="338" t="str">
        <f t="shared" si="21"/>
        <v/>
      </c>
      <c r="J1233" s="339"/>
      <c r="K1233" s="339"/>
      <c r="L1233" s="339"/>
      <c r="M1233" s="339"/>
      <c r="N1233" s="339"/>
      <c r="O1233" s="339"/>
      <c r="P1233" s="339"/>
      <c r="Q1233" s="339"/>
    </row>
    <row r="1234" spans="1:17" ht="13.5" customHeight="1">
      <c r="A1234" s="481"/>
      <c r="B1234" s="481"/>
      <c r="C1234" s="481"/>
      <c r="D1234" s="481"/>
      <c r="E1234" s="481"/>
      <c r="F1234" s="339"/>
      <c r="G1234" s="340" t="str">
        <f>IF(ISNUMBER(E1234),E1234/'Bulk DivVar Analysis'!$C$60,"")</f>
        <v/>
      </c>
      <c r="H1234" s="338" t="str">
        <f>IF(ISNUMBER(E1234), IF(G1234&gt;'Bulk DivVar Analysis'!$D$62,"Pass","Fail"),"")</f>
        <v/>
      </c>
      <c r="I1234" s="338" t="str">
        <f t="shared" si="21"/>
        <v/>
      </c>
      <c r="J1234" s="339"/>
      <c r="K1234" s="339"/>
      <c r="L1234" s="339"/>
      <c r="M1234" s="339"/>
      <c r="N1234" s="339"/>
      <c r="O1234" s="339"/>
      <c r="P1234" s="339"/>
      <c r="Q1234" s="339"/>
    </row>
    <row r="1235" spans="1:17" ht="13.5" customHeight="1">
      <c r="A1235" s="481"/>
      <c r="B1235" s="481"/>
      <c r="C1235" s="481"/>
      <c r="D1235" s="481"/>
      <c r="E1235" s="481"/>
      <c r="F1235" s="339"/>
      <c r="G1235" s="340" t="str">
        <f>IF(ISNUMBER(E1235),E1235/'Bulk DivVar Analysis'!$C$60,"")</f>
        <v/>
      </c>
      <c r="H1235" s="338" t="str">
        <f>IF(ISNUMBER(E1235), IF(G1235&gt;'Bulk DivVar Analysis'!$D$62,"Pass","Fail"),"")</f>
        <v/>
      </c>
      <c r="I1235" s="338" t="str">
        <f t="shared" si="21"/>
        <v/>
      </c>
      <c r="J1235" s="339"/>
      <c r="K1235" s="339"/>
      <c r="L1235" s="339"/>
      <c r="M1235" s="339"/>
      <c r="N1235" s="339"/>
      <c r="O1235" s="339"/>
      <c r="P1235" s="339"/>
      <c r="Q1235" s="339"/>
    </row>
    <row r="1236" spans="1:17" ht="13.5" customHeight="1">
      <c r="A1236" s="481"/>
      <c r="B1236" s="481"/>
      <c r="C1236" s="481"/>
      <c r="D1236" s="481"/>
      <c r="E1236" s="481"/>
      <c r="F1236" s="339"/>
      <c r="G1236" s="340" t="str">
        <f>IF(ISNUMBER(E1236),E1236/'Bulk DivVar Analysis'!$C$60,"")</f>
        <v/>
      </c>
      <c r="H1236" s="338" t="str">
        <f>IF(ISNUMBER(E1236), IF(G1236&gt;'Bulk DivVar Analysis'!$D$62,"Pass","Fail"),"")</f>
        <v/>
      </c>
      <c r="I1236" s="338" t="str">
        <f t="shared" si="21"/>
        <v/>
      </c>
      <c r="J1236" s="339"/>
      <c r="K1236" s="339"/>
      <c r="L1236" s="339"/>
      <c r="M1236" s="339"/>
      <c r="N1236" s="339"/>
      <c r="O1236" s="339"/>
      <c r="P1236" s="339"/>
      <c r="Q1236" s="339"/>
    </row>
    <row r="1237" spans="1:17" ht="13.5" customHeight="1">
      <c r="A1237" s="481"/>
      <c r="B1237" s="481"/>
      <c r="C1237" s="481"/>
      <c r="D1237" s="481"/>
      <c r="E1237" s="481"/>
      <c r="F1237" s="339"/>
      <c r="G1237" s="340" t="str">
        <f>IF(ISNUMBER(E1237),E1237/'Bulk DivVar Analysis'!$C$60,"")</f>
        <v/>
      </c>
      <c r="H1237" s="338" t="str">
        <f>IF(ISNUMBER(E1237), IF(G1237&gt;'Bulk DivVar Analysis'!$D$62,"Pass","Fail"),"")</f>
        <v/>
      </c>
      <c r="I1237" s="338" t="str">
        <f t="shared" si="21"/>
        <v/>
      </c>
      <c r="J1237" s="339"/>
      <c r="K1237" s="339"/>
      <c r="L1237" s="339"/>
      <c r="M1237" s="339"/>
      <c r="N1237" s="339"/>
      <c r="O1237" s="339"/>
      <c r="P1237" s="339"/>
      <c r="Q1237" s="339"/>
    </row>
    <row r="1238" spans="1:17" ht="13.5" customHeight="1">
      <c r="A1238" s="481"/>
      <c r="B1238" s="481"/>
      <c r="C1238" s="481"/>
      <c r="D1238" s="481"/>
      <c r="E1238" s="481"/>
      <c r="F1238" s="339"/>
      <c r="G1238" s="340" t="str">
        <f>IF(ISNUMBER(E1238),E1238/'Bulk DivVar Analysis'!$C$60,"")</f>
        <v/>
      </c>
      <c r="H1238" s="338" t="str">
        <f>IF(ISNUMBER(E1238), IF(G1238&gt;'Bulk DivVar Analysis'!$D$62,"Pass","Fail"),"")</f>
        <v/>
      </c>
      <c r="I1238" s="338" t="str">
        <f t="shared" si="21"/>
        <v/>
      </c>
      <c r="J1238" s="339"/>
      <c r="K1238" s="339"/>
      <c r="L1238" s="339"/>
      <c r="M1238" s="339"/>
      <c r="N1238" s="339"/>
      <c r="O1238" s="339"/>
      <c r="P1238" s="339"/>
      <c r="Q1238" s="339"/>
    </row>
    <row r="1239" spans="1:17" ht="13.5" customHeight="1">
      <c r="A1239" s="481"/>
      <c r="B1239" s="481"/>
      <c r="C1239" s="481"/>
      <c r="D1239" s="481"/>
      <c r="E1239" s="481"/>
      <c r="F1239" s="339"/>
      <c r="G1239" s="340" t="str">
        <f>IF(ISNUMBER(E1239),E1239/'Bulk DivVar Analysis'!$C$60,"")</f>
        <v/>
      </c>
      <c r="H1239" s="338" t="str">
        <f>IF(ISNUMBER(E1239), IF(G1239&gt;'Bulk DivVar Analysis'!$D$62,"Pass","Fail"),"")</f>
        <v/>
      </c>
      <c r="I1239" s="338" t="str">
        <f t="shared" si="21"/>
        <v/>
      </c>
      <c r="J1239" s="339"/>
      <c r="K1239" s="339"/>
      <c r="L1239" s="339"/>
      <c r="M1239" s="339"/>
      <c r="N1239" s="339"/>
      <c r="O1239" s="339"/>
      <c r="P1239" s="339"/>
      <c r="Q1239" s="339"/>
    </row>
    <row r="1240" spans="1:17" ht="13.5" customHeight="1">
      <c r="A1240" s="481"/>
      <c r="B1240" s="481"/>
      <c r="C1240" s="481"/>
      <c r="D1240" s="481"/>
      <c r="E1240" s="481"/>
      <c r="F1240" s="339"/>
      <c r="G1240" s="340" t="str">
        <f>IF(ISNUMBER(E1240),E1240/'Bulk DivVar Analysis'!$C$60,"")</f>
        <v/>
      </c>
      <c r="H1240" s="338" t="str">
        <f>IF(ISNUMBER(E1240), IF(G1240&gt;'Bulk DivVar Analysis'!$D$62,"Pass","Fail"),"")</f>
        <v/>
      </c>
      <c r="I1240" s="338" t="str">
        <f t="shared" si="21"/>
        <v/>
      </c>
      <c r="J1240" s="339"/>
      <c r="K1240" s="339"/>
      <c r="L1240" s="339"/>
      <c r="M1240" s="339"/>
      <c r="N1240" s="339"/>
      <c r="O1240" s="339"/>
      <c r="P1240" s="339"/>
      <c r="Q1240" s="339"/>
    </row>
    <row r="1241" spans="1:17" ht="13.5" customHeight="1">
      <c r="A1241" s="481"/>
      <c r="B1241" s="481"/>
      <c r="C1241" s="481"/>
      <c r="D1241" s="481"/>
      <c r="E1241" s="481"/>
      <c r="F1241" s="339"/>
      <c r="G1241" s="340" t="str">
        <f>IF(ISNUMBER(E1241),E1241/'Bulk DivVar Analysis'!$C$60,"")</f>
        <v/>
      </c>
      <c r="H1241" s="338" t="str">
        <f>IF(ISNUMBER(E1241), IF(G1241&gt;'Bulk DivVar Analysis'!$D$62,"Pass","Fail"),"")</f>
        <v/>
      </c>
      <c r="I1241" s="338" t="str">
        <f t="shared" si="21"/>
        <v/>
      </c>
      <c r="J1241" s="339"/>
      <c r="K1241" s="339"/>
      <c r="L1241" s="339"/>
      <c r="M1241" s="339"/>
      <c r="N1241" s="339"/>
      <c r="O1241" s="339"/>
      <c r="P1241" s="339"/>
      <c r="Q1241" s="339"/>
    </row>
    <row r="1242" spans="1:17" ht="13.5" customHeight="1">
      <c r="A1242" s="481"/>
      <c r="B1242" s="481"/>
      <c r="C1242" s="481"/>
      <c r="D1242" s="481"/>
      <c r="E1242" s="481"/>
      <c r="F1242" s="339"/>
      <c r="G1242" s="340" t="str">
        <f>IF(ISNUMBER(E1242),E1242/'Bulk DivVar Analysis'!$C$60,"")</f>
        <v/>
      </c>
      <c r="H1242" s="338" t="str">
        <f>IF(ISNUMBER(E1242), IF(G1242&gt;'Bulk DivVar Analysis'!$D$62,"Pass","Fail"),"")</f>
        <v/>
      </c>
      <c r="I1242" s="338" t="str">
        <f t="shared" si="21"/>
        <v/>
      </c>
      <c r="J1242" s="339"/>
      <c r="K1242" s="339"/>
      <c r="L1242" s="339"/>
      <c r="M1242" s="339"/>
      <c r="N1242" s="339"/>
      <c r="O1242" s="339"/>
      <c r="P1242" s="339"/>
      <c r="Q1242" s="339"/>
    </row>
    <row r="1243" spans="1:17" ht="13.5" customHeight="1">
      <c r="A1243" s="481"/>
      <c r="B1243" s="481"/>
      <c r="C1243" s="481"/>
      <c r="D1243" s="481"/>
      <c r="E1243" s="481"/>
      <c r="F1243" s="339"/>
      <c r="G1243" s="340" t="str">
        <f>IF(ISNUMBER(E1243),E1243/'Bulk DivVar Analysis'!$C$60,"")</f>
        <v/>
      </c>
      <c r="H1243" s="338" t="str">
        <f>IF(ISNUMBER(E1243), IF(G1243&gt;'Bulk DivVar Analysis'!$D$62,"Pass","Fail"),"")</f>
        <v/>
      </c>
      <c r="I1243" s="338" t="str">
        <f t="shared" si="21"/>
        <v/>
      </c>
      <c r="J1243" s="339"/>
      <c r="K1243" s="339"/>
      <c r="L1243" s="339"/>
      <c r="M1243" s="339"/>
      <c r="N1243" s="339"/>
      <c r="O1243" s="339"/>
      <c r="P1243" s="339"/>
      <c r="Q1243" s="339"/>
    </row>
    <row r="1244" spans="1:17" ht="13.5" customHeight="1">
      <c r="A1244" s="481"/>
      <c r="B1244" s="481"/>
      <c r="C1244" s="481"/>
      <c r="D1244" s="481"/>
      <c r="E1244" s="481"/>
      <c r="F1244" s="339"/>
      <c r="G1244" s="340" t="str">
        <f>IF(ISNUMBER(E1244),E1244/'Bulk DivVar Analysis'!$C$60,"")</f>
        <v/>
      </c>
      <c r="H1244" s="338" t="str">
        <f>IF(ISNUMBER(E1244), IF(G1244&gt;'Bulk DivVar Analysis'!$D$62,"Pass","Fail"),"")</f>
        <v/>
      </c>
      <c r="I1244" s="338" t="str">
        <f t="shared" si="21"/>
        <v/>
      </c>
      <c r="J1244" s="339"/>
      <c r="K1244" s="339"/>
      <c r="L1244" s="339"/>
      <c r="M1244" s="339"/>
      <c r="N1244" s="339"/>
      <c r="O1244" s="339"/>
      <c r="P1244" s="339"/>
      <c r="Q1244" s="339"/>
    </row>
    <row r="1245" spans="1:17" ht="13.5" customHeight="1">
      <c r="A1245" s="481"/>
      <c r="B1245" s="481"/>
      <c r="C1245" s="481"/>
      <c r="D1245" s="481"/>
      <c r="E1245" s="481"/>
      <c r="F1245" s="339"/>
      <c r="G1245" s="340" t="str">
        <f>IF(ISNUMBER(E1245),E1245/'Bulk DivVar Analysis'!$C$60,"")</f>
        <v/>
      </c>
      <c r="H1245" s="338" t="str">
        <f>IF(ISNUMBER(E1245), IF(G1245&gt;'Bulk DivVar Analysis'!$D$62,"Pass","Fail"),"")</f>
        <v/>
      </c>
      <c r="I1245" s="338" t="str">
        <f t="shared" si="21"/>
        <v/>
      </c>
      <c r="J1245" s="339"/>
      <c r="K1245" s="339"/>
      <c r="L1245" s="339"/>
      <c r="M1245" s="339"/>
      <c r="N1245" s="339"/>
      <c r="O1245" s="339"/>
      <c r="P1245" s="339"/>
      <c r="Q1245" s="339"/>
    </row>
    <row r="1246" spans="1:17" ht="13.5" customHeight="1">
      <c r="A1246" s="481"/>
      <c r="B1246" s="481"/>
      <c r="C1246" s="481"/>
      <c r="D1246" s="481"/>
      <c r="E1246" s="481"/>
      <c r="F1246" s="339"/>
      <c r="G1246" s="340" t="str">
        <f>IF(ISNUMBER(E1246),E1246/'Bulk DivVar Analysis'!$C$60,"")</f>
        <v/>
      </c>
      <c r="H1246" s="338" t="str">
        <f>IF(ISNUMBER(E1246), IF(G1246&gt;'Bulk DivVar Analysis'!$D$62,"Pass","Fail"),"")</f>
        <v/>
      </c>
      <c r="I1246" s="338" t="str">
        <f t="shared" si="21"/>
        <v/>
      </c>
      <c r="J1246" s="339"/>
      <c r="K1246" s="339"/>
      <c r="L1246" s="339"/>
      <c r="M1246" s="339"/>
      <c r="N1246" s="339"/>
      <c r="O1246" s="339"/>
      <c r="P1246" s="339"/>
      <c r="Q1246" s="339"/>
    </row>
    <row r="1247" spans="1:17" ht="13.5" customHeight="1">
      <c r="A1247" s="481"/>
      <c r="B1247" s="481"/>
      <c r="C1247" s="481"/>
      <c r="D1247" s="481"/>
      <c r="E1247" s="481"/>
      <c r="F1247" s="339"/>
      <c r="G1247" s="340" t="str">
        <f>IF(ISNUMBER(E1247),E1247/'Bulk DivVar Analysis'!$C$60,"")</f>
        <v/>
      </c>
      <c r="H1247" s="338" t="str">
        <f>IF(ISNUMBER(E1247), IF(G1247&gt;'Bulk DivVar Analysis'!$D$62,"Pass","Fail"),"")</f>
        <v/>
      </c>
      <c r="I1247" s="338" t="str">
        <f t="shared" si="21"/>
        <v/>
      </c>
      <c r="J1247" s="339"/>
      <c r="K1247" s="339"/>
      <c r="L1247" s="339"/>
      <c r="M1247" s="339"/>
      <c r="N1247" s="339"/>
      <c r="O1247" s="339"/>
      <c r="P1247" s="339"/>
      <c r="Q1247" s="339"/>
    </row>
    <row r="1248" spans="1:17" ht="13.5" customHeight="1">
      <c r="A1248" s="481"/>
      <c r="B1248" s="481"/>
      <c r="C1248" s="481"/>
      <c r="D1248" s="481"/>
      <c r="E1248" s="481"/>
      <c r="F1248" s="339"/>
      <c r="G1248" s="340" t="str">
        <f>IF(ISNUMBER(E1248),E1248/'Bulk DivVar Analysis'!$C$60,"")</f>
        <v/>
      </c>
      <c r="H1248" s="338" t="str">
        <f>IF(ISNUMBER(E1248), IF(G1248&gt;'Bulk DivVar Analysis'!$D$62,"Pass","Fail"),"")</f>
        <v/>
      </c>
      <c r="I1248" s="338" t="str">
        <f t="shared" si="21"/>
        <v/>
      </c>
      <c r="J1248" s="339"/>
      <c r="K1248" s="339"/>
      <c r="L1248" s="339"/>
      <c r="M1248" s="339"/>
      <c r="N1248" s="339"/>
      <c r="O1248" s="339"/>
      <c r="P1248" s="339"/>
      <c r="Q1248" s="339"/>
    </row>
    <row r="1249" spans="1:17" ht="13.5" customHeight="1">
      <c r="A1249" s="481"/>
      <c r="B1249" s="481"/>
      <c r="C1249" s="481"/>
      <c r="D1249" s="481"/>
      <c r="E1249" s="481"/>
      <c r="F1249" s="339"/>
      <c r="G1249" s="340" t="str">
        <f>IF(ISNUMBER(E1249),E1249/'Bulk DivVar Analysis'!$C$60,"")</f>
        <v/>
      </c>
      <c r="H1249" s="338" t="str">
        <f>IF(ISNUMBER(E1249), IF(G1249&gt;'Bulk DivVar Analysis'!$D$62,"Pass","Fail"),"")</f>
        <v/>
      </c>
      <c r="I1249" s="338" t="str">
        <f t="shared" si="21"/>
        <v/>
      </c>
      <c r="J1249" s="339"/>
      <c r="K1249" s="339"/>
      <c r="L1249" s="339"/>
      <c r="M1249" s="339"/>
      <c r="N1249" s="339"/>
      <c r="O1249" s="339"/>
      <c r="P1249" s="339"/>
      <c r="Q1249" s="339"/>
    </row>
    <row r="1250" spans="1:17" ht="13.5" customHeight="1">
      <c r="A1250" s="481"/>
      <c r="B1250" s="481"/>
      <c r="C1250" s="481"/>
      <c r="D1250" s="481"/>
      <c r="E1250" s="481"/>
      <c r="F1250" s="339"/>
      <c r="G1250" s="340" t="str">
        <f>IF(ISNUMBER(E1250),E1250/'Bulk DivVar Analysis'!$C$60,"")</f>
        <v/>
      </c>
      <c r="H1250" s="338" t="str">
        <f>IF(ISNUMBER(E1250), IF(G1250&gt;'Bulk DivVar Analysis'!$D$62,"Pass","Fail"),"")</f>
        <v/>
      </c>
      <c r="I1250" s="338" t="str">
        <f t="shared" si="21"/>
        <v/>
      </c>
      <c r="J1250" s="339"/>
      <c r="K1250" s="339"/>
      <c r="L1250" s="339"/>
      <c r="M1250" s="339"/>
      <c r="N1250" s="339"/>
      <c r="O1250" s="339"/>
      <c r="P1250" s="339"/>
      <c r="Q1250" s="339"/>
    </row>
    <row r="1251" spans="1:17" ht="13.5" customHeight="1">
      <c r="A1251" s="481"/>
      <c r="B1251" s="481"/>
      <c r="C1251" s="481"/>
      <c r="D1251" s="481"/>
      <c r="E1251" s="481"/>
      <c r="F1251" s="339"/>
      <c r="G1251" s="340" t="str">
        <f>IF(ISNUMBER(E1251),E1251/'Bulk DivVar Analysis'!$C$60,"")</f>
        <v/>
      </c>
      <c r="H1251" s="338" t="str">
        <f>IF(ISNUMBER(E1251), IF(G1251&gt;'Bulk DivVar Analysis'!$D$62,"Pass","Fail"),"")</f>
        <v/>
      </c>
      <c r="I1251" s="338" t="str">
        <f t="shared" si="21"/>
        <v/>
      </c>
      <c r="J1251" s="339"/>
      <c r="K1251" s="339"/>
      <c r="L1251" s="339"/>
      <c r="M1251" s="339"/>
      <c r="N1251" s="339"/>
      <c r="O1251" s="339"/>
      <c r="P1251" s="339"/>
      <c r="Q1251" s="339"/>
    </row>
    <row r="1252" spans="1:17" ht="13.5" customHeight="1">
      <c r="A1252" s="481"/>
      <c r="B1252" s="481"/>
      <c r="C1252" s="481"/>
      <c r="D1252" s="481"/>
      <c r="E1252" s="481"/>
      <c r="F1252" s="339"/>
      <c r="G1252" s="340" t="str">
        <f>IF(ISNUMBER(E1252),E1252/'Bulk DivVar Analysis'!$C$60,"")</f>
        <v/>
      </c>
      <c r="H1252" s="338" t="str">
        <f>IF(ISNUMBER(E1252), IF(G1252&gt;'Bulk DivVar Analysis'!$D$62,"Pass","Fail"),"")</f>
        <v/>
      </c>
      <c r="I1252" s="338" t="str">
        <f t="shared" si="21"/>
        <v/>
      </c>
      <c r="J1252" s="339"/>
      <c r="K1252" s="339"/>
      <c r="L1252" s="339"/>
      <c r="M1252" s="339"/>
      <c r="N1252" s="339"/>
      <c r="O1252" s="339"/>
      <c r="P1252" s="339"/>
      <c r="Q1252" s="339"/>
    </row>
    <row r="1253" spans="1:17" ht="13.5" customHeight="1">
      <c r="A1253" s="481"/>
      <c r="B1253" s="481"/>
      <c r="C1253" s="481"/>
      <c r="D1253" s="481"/>
      <c r="E1253" s="481"/>
      <c r="F1253" s="339"/>
      <c r="G1253" s="340" t="str">
        <f>IF(ISNUMBER(E1253),E1253/'Bulk DivVar Analysis'!$C$60,"")</f>
        <v/>
      </c>
      <c r="H1253" s="338" t="str">
        <f>IF(ISNUMBER(E1253), IF(G1253&gt;'Bulk DivVar Analysis'!$D$62,"Pass","Fail"),"")</f>
        <v/>
      </c>
      <c r="I1253" s="338" t="str">
        <f t="shared" si="21"/>
        <v/>
      </c>
      <c r="J1253" s="339"/>
      <c r="K1253" s="339"/>
      <c r="L1253" s="339"/>
      <c r="M1253" s="339"/>
      <c r="N1253" s="339"/>
      <c r="O1253" s="339"/>
      <c r="P1253" s="339"/>
      <c r="Q1253" s="339"/>
    </row>
    <row r="1254" spans="1:17" ht="13.5" customHeight="1">
      <c r="A1254" s="481"/>
      <c r="B1254" s="481"/>
      <c r="C1254" s="481"/>
      <c r="D1254" s="481"/>
      <c r="E1254" s="481"/>
      <c r="F1254" s="339"/>
      <c r="G1254" s="340" t="str">
        <f>IF(ISNUMBER(E1254),E1254/'Bulk DivVar Analysis'!$C$60,"")</f>
        <v/>
      </c>
      <c r="H1254" s="338" t="str">
        <f>IF(ISNUMBER(E1254), IF(G1254&gt;'Bulk DivVar Analysis'!$D$62,"Pass","Fail"),"")</f>
        <v/>
      </c>
      <c r="I1254" s="338" t="str">
        <f t="shared" si="21"/>
        <v/>
      </c>
      <c r="J1254" s="339"/>
      <c r="K1254" s="339"/>
      <c r="L1254" s="339"/>
      <c r="M1254" s="339"/>
      <c r="N1254" s="339"/>
      <c r="O1254" s="339"/>
      <c r="P1254" s="339"/>
      <c r="Q1254" s="339"/>
    </row>
    <row r="1255" spans="1:17" ht="13.5" customHeight="1">
      <c r="A1255" s="481"/>
      <c r="B1255" s="481"/>
      <c r="C1255" s="481"/>
      <c r="D1255" s="481"/>
      <c r="E1255" s="481"/>
      <c r="F1255" s="339"/>
      <c r="G1255" s="340" t="str">
        <f>IF(ISNUMBER(E1255),E1255/'Bulk DivVar Analysis'!$C$60,"")</f>
        <v/>
      </c>
      <c r="H1255" s="338" t="str">
        <f>IF(ISNUMBER(E1255), IF(G1255&gt;'Bulk DivVar Analysis'!$D$62,"Pass","Fail"),"")</f>
        <v/>
      </c>
      <c r="I1255" s="338" t="str">
        <f t="shared" si="21"/>
        <v/>
      </c>
      <c r="J1255" s="339"/>
      <c r="K1255" s="339"/>
      <c r="L1255" s="339"/>
      <c r="M1255" s="339"/>
      <c r="N1255" s="339"/>
      <c r="O1255" s="339"/>
      <c r="P1255" s="339"/>
      <c r="Q1255" s="339"/>
    </row>
    <row r="1256" spans="1:17" ht="13.5" customHeight="1">
      <c r="A1256" s="481"/>
      <c r="B1256" s="481"/>
      <c r="C1256" s="481"/>
      <c r="D1256" s="481"/>
      <c r="E1256" s="481"/>
      <c r="F1256" s="339"/>
      <c r="G1256" s="340" t="str">
        <f>IF(ISNUMBER(E1256),E1256/'Bulk DivVar Analysis'!$C$60,"")</f>
        <v/>
      </c>
      <c r="H1256" s="338" t="str">
        <f>IF(ISNUMBER(E1256), IF(G1256&gt;'Bulk DivVar Analysis'!$D$62,"Pass","Fail"),"")</f>
        <v/>
      </c>
      <c r="I1256" s="338" t="str">
        <f t="shared" si="21"/>
        <v/>
      </c>
      <c r="J1256" s="339"/>
      <c r="K1256" s="339"/>
      <c r="L1256" s="339"/>
      <c r="M1256" s="339"/>
      <c r="N1256" s="339"/>
      <c r="O1256" s="339"/>
      <c r="P1256" s="339"/>
      <c r="Q1256" s="339"/>
    </row>
    <row r="1257" spans="1:17" ht="13.5" customHeight="1">
      <c r="A1257" s="481"/>
      <c r="B1257" s="481"/>
      <c r="C1257" s="481"/>
      <c r="D1257" s="481"/>
      <c r="E1257" s="481"/>
      <c r="F1257" s="339"/>
      <c r="G1257" s="340" t="str">
        <f>IF(ISNUMBER(E1257),E1257/'Bulk DivVar Analysis'!$C$60,"")</f>
        <v/>
      </c>
      <c r="H1257" s="338" t="str">
        <f>IF(ISNUMBER(E1257), IF(G1257&gt;'Bulk DivVar Analysis'!$D$62,"Pass","Fail"),"")</f>
        <v/>
      </c>
      <c r="I1257" s="338" t="str">
        <f t="shared" si="21"/>
        <v/>
      </c>
      <c r="J1257" s="339"/>
      <c r="K1257" s="339"/>
      <c r="L1257" s="339"/>
      <c r="M1257" s="339"/>
      <c r="N1257" s="339"/>
      <c r="O1257" s="339"/>
      <c r="P1257" s="339"/>
      <c r="Q1257" s="339"/>
    </row>
    <row r="1258" spans="1:17" ht="13.5" customHeight="1">
      <c r="A1258" s="481"/>
      <c r="B1258" s="481"/>
      <c r="C1258" s="481"/>
      <c r="D1258" s="481"/>
      <c r="E1258" s="481"/>
      <c r="F1258" s="339"/>
      <c r="G1258" s="340" t="str">
        <f>IF(ISNUMBER(E1258),E1258/'Bulk DivVar Analysis'!$C$60,"")</f>
        <v/>
      </c>
      <c r="H1258" s="338" t="str">
        <f>IF(ISNUMBER(E1258), IF(G1258&gt;'Bulk DivVar Analysis'!$D$62,"Pass","Fail"),"")</f>
        <v/>
      </c>
      <c r="I1258" s="338" t="str">
        <f t="shared" si="21"/>
        <v/>
      </c>
      <c r="J1258" s="339"/>
      <c r="K1258" s="339"/>
      <c r="L1258" s="339"/>
      <c r="M1258" s="339"/>
      <c r="N1258" s="339"/>
      <c r="O1258" s="339"/>
      <c r="P1258" s="339"/>
      <c r="Q1258" s="339"/>
    </row>
    <row r="1259" spans="1:17" ht="13.5" customHeight="1">
      <c r="A1259" s="481"/>
      <c r="B1259" s="481"/>
      <c r="C1259" s="481"/>
      <c r="D1259" s="481"/>
      <c r="E1259" s="481"/>
      <c r="F1259" s="339"/>
      <c r="G1259" s="340" t="str">
        <f>IF(ISNUMBER(E1259),E1259/'Bulk DivVar Analysis'!$C$60,"")</f>
        <v/>
      </c>
      <c r="H1259" s="338" t="str">
        <f>IF(ISNUMBER(E1259), IF(G1259&gt;'Bulk DivVar Analysis'!$D$62,"Pass","Fail"),"")</f>
        <v/>
      </c>
      <c r="I1259" s="338" t="str">
        <f t="shared" si="21"/>
        <v/>
      </c>
      <c r="J1259" s="339"/>
      <c r="K1259" s="339"/>
      <c r="L1259" s="339"/>
      <c r="M1259" s="339"/>
      <c r="N1259" s="339"/>
      <c r="O1259" s="339"/>
      <c r="P1259" s="339"/>
      <c r="Q1259" s="339"/>
    </row>
    <row r="1260" spans="1:17" ht="13.5" customHeight="1">
      <c r="A1260" s="481"/>
      <c r="B1260" s="481"/>
      <c r="C1260" s="481"/>
      <c r="D1260" s="481"/>
      <c r="E1260" s="481"/>
      <c r="F1260" s="339"/>
      <c r="G1260" s="340" t="str">
        <f>IF(ISNUMBER(E1260),E1260/'Bulk DivVar Analysis'!$C$60,"")</f>
        <v/>
      </c>
      <c r="H1260" s="338" t="str">
        <f>IF(ISNUMBER(E1260), IF(G1260&gt;'Bulk DivVar Analysis'!$D$62,"Pass","Fail"),"")</f>
        <v/>
      </c>
      <c r="I1260" s="338" t="str">
        <f t="shared" si="21"/>
        <v/>
      </c>
      <c r="J1260" s="339"/>
      <c r="K1260" s="339"/>
      <c r="L1260" s="339"/>
      <c r="M1260" s="339"/>
      <c r="N1260" s="339"/>
      <c r="O1260" s="339"/>
      <c r="P1260" s="339"/>
      <c r="Q1260" s="339"/>
    </row>
    <row r="1261" spans="1:17" ht="13.5" customHeight="1">
      <c r="A1261" s="481"/>
      <c r="B1261" s="481"/>
      <c r="C1261" s="481"/>
      <c r="D1261" s="481"/>
      <c r="E1261" s="481"/>
      <c r="F1261" s="339"/>
      <c r="G1261" s="340" t="str">
        <f>IF(ISNUMBER(E1261),E1261/'Bulk DivVar Analysis'!$C$60,"")</f>
        <v/>
      </c>
      <c r="H1261" s="338" t="str">
        <f>IF(ISNUMBER(E1261), IF(G1261&gt;'Bulk DivVar Analysis'!$D$62,"Pass","Fail"),"")</f>
        <v/>
      </c>
      <c r="I1261" s="338" t="str">
        <f t="shared" si="21"/>
        <v/>
      </c>
      <c r="J1261" s="339"/>
      <c r="K1261" s="339"/>
      <c r="L1261" s="339"/>
      <c r="M1261" s="339"/>
      <c r="N1261" s="339"/>
      <c r="O1261" s="339"/>
      <c r="P1261" s="339"/>
      <c r="Q1261" s="339"/>
    </row>
    <row r="1262" spans="1:17" ht="13.5" customHeight="1">
      <c r="A1262" s="481"/>
      <c r="B1262" s="481"/>
      <c r="C1262" s="481"/>
      <c r="D1262" s="481"/>
      <c r="E1262" s="481"/>
      <c r="F1262" s="339"/>
      <c r="G1262" s="340" t="str">
        <f>IF(ISNUMBER(E1262),E1262/'Bulk DivVar Analysis'!$C$60,"")</f>
        <v/>
      </c>
      <c r="H1262" s="338" t="str">
        <f>IF(ISNUMBER(E1262), IF(G1262&gt;'Bulk DivVar Analysis'!$D$62,"Pass","Fail"),"")</f>
        <v/>
      </c>
      <c r="I1262" s="338" t="str">
        <f t="shared" si="21"/>
        <v/>
      </c>
      <c r="J1262" s="339"/>
      <c r="K1262" s="339"/>
      <c r="L1262" s="339"/>
      <c r="M1262" s="339"/>
      <c r="N1262" s="339"/>
      <c r="O1262" s="339"/>
      <c r="P1262" s="339"/>
      <c r="Q1262" s="339"/>
    </row>
    <row r="1263" spans="1:17" ht="13.5" customHeight="1">
      <c r="A1263" s="481"/>
      <c r="B1263" s="481"/>
      <c r="C1263" s="481"/>
      <c r="D1263" s="481"/>
      <c r="E1263" s="481"/>
      <c r="F1263" s="339"/>
      <c r="G1263" s="340" t="str">
        <f>IF(ISNUMBER(E1263),E1263/'Bulk DivVar Analysis'!$C$60,"")</f>
        <v/>
      </c>
      <c r="H1263" s="338" t="str">
        <f>IF(ISNUMBER(E1263), IF(G1263&gt;'Bulk DivVar Analysis'!$D$62,"Pass","Fail"),"")</f>
        <v/>
      </c>
      <c r="I1263" s="338" t="str">
        <f t="shared" si="21"/>
        <v/>
      </c>
      <c r="J1263" s="339"/>
      <c r="K1263" s="339"/>
      <c r="L1263" s="339"/>
      <c r="M1263" s="339"/>
      <c r="N1263" s="339"/>
      <c r="O1263" s="339"/>
      <c r="P1263" s="339"/>
      <c r="Q1263" s="339"/>
    </row>
    <row r="1264" spans="1:17" ht="13.5" customHeight="1">
      <c r="A1264" s="481"/>
      <c r="B1264" s="481"/>
      <c r="C1264" s="481"/>
      <c r="D1264" s="481"/>
      <c r="E1264" s="481"/>
      <c r="F1264" s="339"/>
      <c r="G1264" s="340" t="str">
        <f>IF(ISNUMBER(E1264),E1264/'Bulk DivVar Analysis'!$C$60,"")</f>
        <v/>
      </c>
      <c r="H1264" s="338" t="str">
        <f>IF(ISNUMBER(E1264), IF(G1264&gt;'Bulk DivVar Analysis'!$D$62,"Pass","Fail"),"")</f>
        <v/>
      </c>
      <c r="I1264" s="338" t="str">
        <f t="shared" si="21"/>
        <v/>
      </c>
      <c r="J1264" s="339"/>
      <c r="K1264" s="339"/>
      <c r="L1264" s="339"/>
      <c r="M1264" s="339"/>
      <c r="N1264" s="339"/>
      <c r="O1264" s="339"/>
      <c r="P1264" s="339"/>
      <c r="Q1264" s="339"/>
    </row>
    <row r="1265" spans="1:17" ht="13.5" customHeight="1">
      <c r="A1265" s="481"/>
      <c r="B1265" s="481"/>
      <c r="C1265" s="481"/>
      <c r="D1265" s="481"/>
      <c r="E1265" s="481"/>
      <c r="F1265" s="339"/>
      <c r="G1265" s="340" t="str">
        <f>IF(ISNUMBER(E1265),E1265/'Bulk DivVar Analysis'!$C$60,"")</f>
        <v/>
      </c>
      <c r="H1265" s="338" t="str">
        <f>IF(ISNUMBER(E1265), IF(G1265&gt;'Bulk DivVar Analysis'!$D$62,"Pass","Fail"),"")</f>
        <v/>
      </c>
      <c r="I1265" s="338" t="str">
        <f t="shared" si="21"/>
        <v/>
      </c>
      <c r="J1265" s="339"/>
      <c r="K1265" s="339"/>
      <c r="L1265" s="339"/>
      <c r="M1265" s="339"/>
      <c r="N1265" s="339"/>
      <c r="O1265" s="339"/>
      <c r="P1265" s="339"/>
      <c r="Q1265" s="339"/>
    </row>
    <row r="1266" spans="1:17" ht="13.5" customHeight="1">
      <c r="A1266" s="481"/>
      <c r="B1266" s="481"/>
      <c r="C1266" s="481"/>
      <c r="D1266" s="481"/>
      <c r="E1266" s="481"/>
      <c r="F1266" s="339"/>
      <c r="G1266" s="340" t="str">
        <f>IF(ISNUMBER(E1266),E1266/'Bulk DivVar Analysis'!$C$60,"")</f>
        <v/>
      </c>
      <c r="H1266" s="338" t="str">
        <f>IF(ISNUMBER(E1266), IF(G1266&gt;'Bulk DivVar Analysis'!$D$62,"Pass","Fail"),"")</f>
        <v/>
      </c>
      <c r="I1266" s="338" t="str">
        <f t="shared" si="21"/>
        <v/>
      </c>
      <c r="J1266" s="339"/>
      <c r="K1266" s="339"/>
      <c r="L1266" s="339"/>
      <c r="M1266" s="339"/>
      <c r="N1266" s="339"/>
      <c r="O1266" s="339"/>
      <c r="P1266" s="339"/>
      <c r="Q1266" s="339"/>
    </row>
    <row r="1267" spans="1:17" ht="13.5" customHeight="1">
      <c r="A1267" s="481"/>
      <c r="B1267" s="481"/>
      <c r="C1267" s="481"/>
      <c r="D1267" s="481"/>
      <c r="E1267" s="481"/>
      <c r="F1267" s="339"/>
      <c r="G1267" s="340" t="str">
        <f>IF(ISNUMBER(E1267),E1267/'Bulk DivVar Analysis'!$C$60,"")</f>
        <v/>
      </c>
      <c r="H1267" s="338" t="str">
        <f>IF(ISNUMBER(E1267), IF(G1267&gt;'Bulk DivVar Analysis'!$D$62,"Pass","Fail"),"")</f>
        <v/>
      </c>
      <c r="I1267" s="338" t="str">
        <f t="shared" si="21"/>
        <v/>
      </c>
      <c r="J1267" s="339"/>
      <c r="K1267" s="339"/>
      <c r="L1267" s="339"/>
      <c r="M1267" s="339"/>
      <c r="N1267" s="339"/>
      <c r="O1267" s="339"/>
      <c r="P1267" s="339"/>
      <c r="Q1267" s="339"/>
    </row>
    <row r="1268" spans="1:17" ht="13.5" customHeight="1">
      <c r="A1268" s="481"/>
      <c r="B1268" s="481"/>
      <c r="C1268" s="481"/>
      <c r="D1268" s="481"/>
      <c r="E1268" s="481"/>
      <c r="F1268" s="339"/>
      <c r="G1268" s="340" t="str">
        <f>IF(ISNUMBER(E1268),E1268/'Bulk DivVar Analysis'!$C$60,"")</f>
        <v/>
      </c>
      <c r="H1268" s="338" t="str">
        <f>IF(ISNUMBER(E1268), IF(G1268&gt;'Bulk DivVar Analysis'!$D$62,"Pass","Fail"),"")</f>
        <v/>
      </c>
      <c r="I1268" s="338" t="str">
        <f t="shared" si="21"/>
        <v/>
      </c>
      <c r="J1268" s="339"/>
      <c r="K1268" s="339"/>
      <c r="L1268" s="339"/>
      <c r="M1268" s="339"/>
      <c r="N1268" s="339"/>
      <c r="O1268" s="339"/>
      <c r="P1268" s="339"/>
      <c r="Q1268" s="339"/>
    </row>
    <row r="1269" spans="1:17" ht="13.5" customHeight="1">
      <c r="A1269" s="481"/>
      <c r="B1269" s="481"/>
      <c r="C1269" s="481"/>
      <c r="D1269" s="481"/>
      <c r="E1269" s="481"/>
      <c r="F1269" s="339"/>
      <c r="G1269" s="340" t="str">
        <f>IF(ISNUMBER(E1269),E1269/'Bulk DivVar Analysis'!$C$60,"")</f>
        <v/>
      </c>
      <c r="H1269" s="338" t="str">
        <f>IF(ISNUMBER(E1269), IF(G1269&gt;'Bulk DivVar Analysis'!$D$62,"Pass","Fail"),"")</f>
        <v/>
      </c>
      <c r="I1269" s="338" t="str">
        <f t="shared" si="21"/>
        <v/>
      </c>
      <c r="J1269" s="339"/>
      <c r="K1269" s="339"/>
      <c r="L1269" s="339"/>
      <c r="M1269" s="339"/>
      <c r="N1269" s="339"/>
      <c r="O1269" s="339"/>
      <c r="P1269" s="339"/>
      <c r="Q1269" s="339"/>
    </row>
    <row r="1270" spans="1:17" ht="13.5" customHeight="1">
      <c r="A1270" s="481"/>
      <c r="B1270" s="481"/>
      <c r="C1270" s="481"/>
      <c r="D1270" s="481"/>
      <c r="E1270" s="481"/>
      <c r="F1270" s="339"/>
      <c r="G1270" s="340" t="str">
        <f>IF(ISNUMBER(E1270),E1270/'Bulk DivVar Analysis'!$C$60,"")</f>
        <v/>
      </c>
      <c r="H1270" s="338" t="str">
        <f>IF(ISNUMBER(E1270), IF(G1270&gt;'Bulk DivVar Analysis'!$D$62,"Pass","Fail"),"")</f>
        <v/>
      </c>
      <c r="I1270" s="338" t="str">
        <f t="shared" si="21"/>
        <v/>
      </c>
      <c r="J1270" s="339"/>
      <c r="K1270" s="339"/>
      <c r="L1270" s="339"/>
      <c r="M1270" s="339"/>
      <c r="N1270" s="339"/>
      <c r="O1270" s="339"/>
      <c r="P1270" s="339"/>
      <c r="Q1270" s="339"/>
    </row>
    <row r="1271" spans="1:17" ht="13.5" customHeight="1">
      <c r="A1271" s="481"/>
      <c r="B1271" s="481"/>
      <c r="C1271" s="481"/>
      <c r="D1271" s="481"/>
      <c r="E1271" s="481"/>
      <c r="F1271" s="339"/>
      <c r="G1271" s="340" t="str">
        <f>IF(ISNUMBER(E1271),E1271/'Bulk DivVar Analysis'!$C$60,"")</f>
        <v/>
      </c>
      <c r="H1271" s="338" t="str">
        <f>IF(ISNUMBER(E1271), IF(G1271&gt;'Bulk DivVar Analysis'!$D$62,"Pass","Fail"),"")</f>
        <v/>
      </c>
      <c r="I1271" s="338" t="str">
        <f t="shared" si="21"/>
        <v/>
      </c>
      <c r="J1271" s="339"/>
      <c r="K1271" s="339"/>
      <c r="L1271" s="339"/>
      <c r="M1271" s="339"/>
      <c r="N1271" s="339"/>
      <c r="O1271" s="339"/>
      <c r="P1271" s="339"/>
      <c r="Q1271" s="339"/>
    </row>
    <row r="1272" spans="1:17" ht="13.5" customHeight="1">
      <c r="A1272" s="481"/>
      <c r="B1272" s="481"/>
      <c r="C1272" s="481"/>
      <c r="D1272" s="481"/>
      <c r="E1272" s="481"/>
      <c r="F1272" s="339"/>
      <c r="G1272" s="340" t="str">
        <f>IF(ISNUMBER(E1272),E1272/'Bulk DivVar Analysis'!$C$60,"")</f>
        <v/>
      </c>
      <c r="H1272" s="338" t="str">
        <f>IF(ISNUMBER(E1272), IF(G1272&gt;'Bulk DivVar Analysis'!$D$62,"Pass","Fail"),"")</f>
        <v/>
      </c>
      <c r="I1272" s="338" t="str">
        <f t="shared" si="21"/>
        <v/>
      </c>
      <c r="J1272" s="339"/>
      <c r="K1272" s="339"/>
      <c r="L1272" s="339"/>
      <c r="M1272" s="339"/>
      <c r="N1272" s="339"/>
      <c r="O1272" s="339"/>
      <c r="P1272" s="339"/>
      <c r="Q1272" s="339"/>
    </row>
    <row r="1273" spans="1:17" ht="13.5" customHeight="1">
      <c r="A1273" s="481"/>
      <c r="B1273" s="481"/>
      <c r="C1273" s="481"/>
      <c r="D1273" s="481"/>
      <c r="E1273" s="481"/>
      <c r="F1273" s="339"/>
      <c r="G1273" s="340" t="str">
        <f>IF(ISNUMBER(E1273),E1273/'Bulk DivVar Analysis'!$C$60,"")</f>
        <v/>
      </c>
      <c r="H1273" s="338" t="str">
        <f>IF(ISNUMBER(E1273), IF(G1273&gt;'Bulk DivVar Analysis'!$D$62,"Pass","Fail"),"")</f>
        <v/>
      </c>
      <c r="I1273" s="338" t="str">
        <f t="shared" si="21"/>
        <v/>
      </c>
      <c r="J1273" s="339"/>
      <c r="K1273" s="339"/>
      <c r="L1273" s="339"/>
      <c r="M1273" s="339"/>
      <c r="N1273" s="339"/>
      <c r="O1273" s="339"/>
      <c r="P1273" s="339"/>
      <c r="Q1273" s="339"/>
    </row>
    <row r="1274" spans="1:17" ht="13.5" customHeight="1">
      <c r="A1274" s="481"/>
      <c r="B1274" s="481"/>
      <c r="C1274" s="481"/>
      <c r="D1274" s="481"/>
      <c r="E1274" s="481"/>
      <c r="F1274" s="339"/>
      <c r="G1274" s="340" t="str">
        <f>IF(ISNUMBER(E1274),E1274/'Bulk DivVar Analysis'!$C$60,"")</f>
        <v/>
      </c>
      <c r="H1274" s="338" t="str">
        <f>IF(ISNUMBER(E1274), IF(G1274&gt;'Bulk DivVar Analysis'!$D$62,"Pass","Fail"),"")</f>
        <v/>
      </c>
      <c r="I1274" s="338" t="str">
        <f t="shared" si="21"/>
        <v/>
      </c>
      <c r="J1274" s="339"/>
      <c r="K1274" s="339"/>
      <c r="L1274" s="339"/>
      <c r="M1274" s="339"/>
      <c r="N1274" s="339"/>
      <c r="O1274" s="339"/>
      <c r="P1274" s="339"/>
      <c r="Q1274" s="339"/>
    </row>
    <row r="1275" spans="1:17" ht="13.5" customHeight="1">
      <c r="A1275" s="481"/>
      <c r="B1275" s="481"/>
      <c r="C1275" s="481"/>
      <c r="D1275" s="481"/>
      <c r="E1275" s="481"/>
      <c r="F1275" s="339"/>
      <c r="G1275" s="340" t="str">
        <f>IF(ISNUMBER(E1275),E1275/'Bulk DivVar Analysis'!$C$60,"")</f>
        <v/>
      </c>
      <c r="H1275" s="338" t="str">
        <f>IF(ISNUMBER(E1275), IF(G1275&gt;'Bulk DivVar Analysis'!$D$62,"Pass","Fail"),"")</f>
        <v/>
      </c>
      <c r="I1275" s="338" t="str">
        <f t="shared" si="21"/>
        <v/>
      </c>
      <c r="J1275" s="339"/>
      <c r="K1275" s="339"/>
      <c r="L1275" s="339"/>
      <c r="M1275" s="339"/>
      <c r="N1275" s="339"/>
      <c r="O1275" s="339"/>
      <c r="P1275" s="339"/>
      <c r="Q1275" s="339"/>
    </row>
    <row r="1276" spans="1:17" ht="13.5" customHeight="1">
      <c r="A1276" s="481"/>
      <c r="B1276" s="481"/>
      <c r="C1276" s="481"/>
      <c r="D1276" s="481"/>
      <c r="E1276" s="481"/>
      <c r="F1276" s="339"/>
      <c r="G1276" s="340" t="str">
        <f>IF(ISNUMBER(E1276),E1276/'Bulk DivVar Analysis'!$C$60,"")</f>
        <v/>
      </c>
      <c r="H1276" s="338" t="str">
        <f>IF(ISNUMBER(E1276), IF(G1276&gt;'Bulk DivVar Analysis'!$D$62,"Pass","Fail"),"")</f>
        <v/>
      </c>
      <c r="I1276" s="338" t="str">
        <f t="shared" si="21"/>
        <v/>
      </c>
      <c r="J1276" s="339"/>
      <c r="K1276" s="339"/>
      <c r="L1276" s="339"/>
      <c r="M1276" s="339"/>
      <c r="N1276" s="339"/>
      <c r="O1276" s="339"/>
      <c r="P1276" s="339"/>
      <c r="Q1276" s="339"/>
    </row>
    <row r="1277" spans="1:17" ht="13.5" customHeight="1">
      <c r="A1277" s="481"/>
      <c r="B1277" s="481"/>
      <c r="C1277" s="481"/>
      <c r="D1277" s="481"/>
      <c r="E1277" s="481"/>
      <c r="F1277" s="339"/>
      <c r="G1277" s="340" t="str">
        <f>IF(ISNUMBER(E1277),E1277/'Bulk DivVar Analysis'!$C$60,"")</f>
        <v/>
      </c>
      <c r="H1277" s="338" t="str">
        <f>IF(ISNUMBER(E1277), IF(G1277&gt;'Bulk DivVar Analysis'!$D$62,"Pass","Fail"),"")</f>
        <v/>
      </c>
      <c r="I1277" s="338" t="str">
        <f t="shared" si="21"/>
        <v/>
      </c>
      <c r="J1277" s="339"/>
      <c r="K1277" s="339"/>
      <c r="L1277" s="339"/>
      <c r="M1277" s="339"/>
      <c r="N1277" s="339"/>
      <c r="O1277" s="339"/>
      <c r="P1277" s="339"/>
      <c r="Q1277" s="339"/>
    </row>
    <row r="1278" spans="1:17" ht="13.5" customHeight="1">
      <c r="A1278" s="481"/>
      <c r="B1278" s="481"/>
      <c r="C1278" s="481"/>
      <c r="D1278" s="481"/>
      <c r="E1278" s="481"/>
      <c r="F1278" s="339"/>
      <c r="G1278" s="340" t="str">
        <f>IF(ISNUMBER(E1278),E1278/'Bulk DivVar Analysis'!$C$60,"")</f>
        <v/>
      </c>
      <c r="H1278" s="338" t="str">
        <f>IF(ISNUMBER(E1278), IF(G1278&gt;'Bulk DivVar Analysis'!$D$62,"Pass","Fail"),"")</f>
        <v/>
      </c>
      <c r="I1278" s="338" t="str">
        <f t="shared" si="21"/>
        <v/>
      </c>
      <c r="J1278" s="339"/>
      <c r="K1278" s="339"/>
      <c r="L1278" s="339"/>
      <c r="M1278" s="339"/>
      <c r="N1278" s="339"/>
      <c r="O1278" s="339"/>
      <c r="P1278" s="339"/>
      <c r="Q1278" s="339"/>
    </row>
    <row r="1279" spans="1:17" ht="13.5" customHeight="1">
      <c r="A1279" s="481"/>
      <c r="B1279" s="481"/>
      <c r="C1279" s="481"/>
      <c r="D1279" s="481"/>
      <c r="E1279" s="481"/>
      <c r="F1279" s="339"/>
      <c r="G1279" s="340" t="str">
        <f>IF(ISNUMBER(E1279),E1279/'Bulk DivVar Analysis'!$C$60,"")</f>
        <v/>
      </c>
      <c r="H1279" s="338" t="str">
        <f>IF(ISNUMBER(E1279), IF(G1279&gt;'Bulk DivVar Analysis'!$D$62,"Pass","Fail"),"")</f>
        <v/>
      </c>
      <c r="I1279" s="338" t="str">
        <f t="shared" si="21"/>
        <v/>
      </c>
      <c r="J1279" s="339"/>
      <c r="K1279" s="339"/>
      <c r="L1279" s="339"/>
      <c r="M1279" s="339"/>
      <c r="N1279" s="339"/>
      <c r="O1279" s="339"/>
      <c r="P1279" s="339"/>
      <c r="Q1279" s="339"/>
    </row>
    <row r="1280" spans="1:17" ht="13.5" customHeight="1">
      <c r="A1280" s="481"/>
      <c r="B1280" s="481"/>
      <c r="C1280" s="481"/>
      <c r="D1280" s="481"/>
      <c r="E1280" s="481"/>
      <c r="F1280" s="339"/>
      <c r="G1280" s="340" t="str">
        <f>IF(ISNUMBER(E1280),E1280/'Bulk DivVar Analysis'!$C$60,"")</f>
        <v/>
      </c>
      <c r="H1280" s="338" t="str">
        <f>IF(ISNUMBER(E1280), IF(G1280&gt;'Bulk DivVar Analysis'!$D$62,"Pass","Fail"),"")</f>
        <v/>
      </c>
      <c r="I1280" s="338" t="str">
        <f t="shared" si="21"/>
        <v/>
      </c>
      <c r="J1280" s="339"/>
      <c r="K1280" s="339"/>
      <c r="L1280" s="339"/>
      <c r="M1280" s="339"/>
      <c r="N1280" s="339"/>
      <c r="O1280" s="339"/>
      <c r="P1280" s="339"/>
      <c r="Q1280" s="339"/>
    </row>
    <row r="1281" spans="1:17" ht="13.5" customHeight="1">
      <c r="A1281" s="481"/>
      <c r="B1281" s="481"/>
      <c r="C1281" s="481"/>
      <c r="D1281" s="481"/>
      <c r="E1281" s="481"/>
      <c r="F1281" s="339"/>
      <c r="G1281" s="340" t="str">
        <f>IF(ISNUMBER(E1281),E1281/'Bulk DivVar Analysis'!$C$60,"")</f>
        <v/>
      </c>
      <c r="H1281" s="338" t="str">
        <f>IF(ISNUMBER(E1281), IF(G1281&gt;'Bulk DivVar Analysis'!$D$62,"Pass","Fail"),"")</f>
        <v/>
      </c>
      <c r="I1281" s="338" t="str">
        <f t="shared" si="21"/>
        <v/>
      </c>
      <c r="J1281" s="339"/>
      <c r="K1281" s="339"/>
      <c r="L1281" s="339"/>
      <c r="M1281" s="339"/>
      <c r="N1281" s="339"/>
      <c r="O1281" s="339"/>
      <c r="P1281" s="339"/>
      <c r="Q1281" s="339"/>
    </row>
    <row r="1282" spans="1:17" ht="13.5" customHeight="1">
      <c r="A1282" s="481"/>
      <c r="B1282" s="481"/>
      <c r="C1282" s="481"/>
      <c r="D1282" s="481"/>
      <c r="E1282" s="481"/>
      <c r="F1282" s="339"/>
      <c r="G1282" s="340" t="str">
        <f>IF(ISNUMBER(E1282),E1282/'Bulk DivVar Analysis'!$C$60,"")</f>
        <v/>
      </c>
      <c r="H1282" s="338" t="str">
        <f>IF(ISNUMBER(E1282), IF(G1282&gt;'Bulk DivVar Analysis'!$D$62,"Pass","Fail"),"")</f>
        <v/>
      </c>
      <c r="I1282" s="338" t="str">
        <f t="shared" si="21"/>
        <v/>
      </c>
      <c r="J1282" s="339"/>
      <c r="K1282" s="339"/>
      <c r="L1282" s="339"/>
      <c r="M1282" s="339"/>
      <c r="N1282" s="339"/>
      <c r="O1282" s="339"/>
      <c r="P1282" s="339"/>
      <c r="Q1282" s="339"/>
    </row>
    <row r="1283" spans="1:17" ht="13.5" customHeight="1">
      <c r="A1283" s="481"/>
      <c r="B1283" s="481"/>
      <c r="C1283" s="481"/>
      <c r="D1283" s="481"/>
      <c r="E1283" s="481"/>
      <c r="F1283" s="339"/>
      <c r="G1283" s="340" t="str">
        <f>IF(ISNUMBER(E1283),E1283/'Bulk DivVar Analysis'!$C$60,"")</f>
        <v/>
      </c>
      <c r="H1283" s="338" t="str">
        <f>IF(ISNUMBER(E1283), IF(G1283&gt;'Bulk DivVar Analysis'!$D$62,"Pass","Fail"),"")</f>
        <v/>
      </c>
      <c r="I1283" s="338" t="str">
        <f t="shared" ref="I1283:I1346" si="22">_xlfn.TEXTJOIN("_",TRUE,B1283,C1283)</f>
        <v/>
      </c>
      <c r="J1283" s="339"/>
      <c r="K1283" s="339"/>
      <c r="L1283" s="339"/>
      <c r="M1283" s="339"/>
      <c r="N1283" s="339"/>
      <c r="O1283" s="339"/>
      <c r="P1283" s="339"/>
      <c r="Q1283" s="339"/>
    </row>
    <row r="1284" spans="1:17" ht="13.5" customHeight="1">
      <c r="A1284" s="481"/>
      <c r="B1284" s="481"/>
      <c r="C1284" s="481"/>
      <c r="D1284" s="481"/>
      <c r="E1284" s="481"/>
      <c r="F1284" s="339"/>
      <c r="G1284" s="340" t="str">
        <f>IF(ISNUMBER(E1284),E1284/'Bulk DivVar Analysis'!$C$60,"")</f>
        <v/>
      </c>
      <c r="H1284" s="338" t="str">
        <f>IF(ISNUMBER(E1284), IF(G1284&gt;'Bulk DivVar Analysis'!$D$62,"Pass","Fail"),"")</f>
        <v/>
      </c>
      <c r="I1284" s="338" t="str">
        <f t="shared" si="22"/>
        <v/>
      </c>
      <c r="J1284" s="339"/>
      <c r="K1284" s="339"/>
      <c r="L1284" s="339"/>
      <c r="M1284" s="339"/>
      <c r="N1284" s="339"/>
      <c r="O1284" s="339"/>
      <c r="P1284" s="339"/>
      <c r="Q1284" s="339"/>
    </row>
    <row r="1285" spans="1:17" ht="13.5" customHeight="1">
      <c r="A1285" s="481"/>
      <c r="B1285" s="481"/>
      <c r="C1285" s="481"/>
      <c r="D1285" s="481"/>
      <c r="E1285" s="481"/>
      <c r="F1285" s="339"/>
      <c r="G1285" s="340" t="str">
        <f>IF(ISNUMBER(E1285),E1285/'Bulk DivVar Analysis'!$C$60,"")</f>
        <v/>
      </c>
      <c r="H1285" s="338" t="str">
        <f>IF(ISNUMBER(E1285), IF(G1285&gt;'Bulk DivVar Analysis'!$D$62,"Pass","Fail"),"")</f>
        <v/>
      </c>
      <c r="I1285" s="338" t="str">
        <f t="shared" si="22"/>
        <v/>
      </c>
      <c r="J1285" s="339"/>
      <c r="K1285" s="339"/>
      <c r="L1285" s="339"/>
      <c r="M1285" s="339"/>
      <c r="N1285" s="339"/>
      <c r="O1285" s="339"/>
      <c r="P1285" s="339"/>
      <c r="Q1285" s="339"/>
    </row>
    <row r="1286" spans="1:17" ht="13.5" customHeight="1">
      <c r="A1286" s="481"/>
      <c r="B1286" s="481"/>
      <c r="C1286" s="481"/>
      <c r="D1286" s="481"/>
      <c r="E1286" s="481"/>
      <c r="F1286" s="339"/>
      <c r="G1286" s="340" t="str">
        <f>IF(ISNUMBER(E1286),E1286/'Bulk DivVar Analysis'!$C$60,"")</f>
        <v/>
      </c>
      <c r="H1286" s="338" t="str">
        <f>IF(ISNUMBER(E1286), IF(G1286&gt;'Bulk DivVar Analysis'!$D$62,"Pass","Fail"),"")</f>
        <v/>
      </c>
      <c r="I1286" s="338" t="str">
        <f t="shared" si="22"/>
        <v/>
      </c>
      <c r="J1286" s="339"/>
      <c r="K1286" s="339"/>
      <c r="L1286" s="339"/>
      <c r="M1286" s="339"/>
      <c r="N1286" s="339"/>
      <c r="O1286" s="339"/>
      <c r="P1286" s="339"/>
      <c r="Q1286" s="339"/>
    </row>
    <row r="1287" spans="1:17" ht="13.5" customHeight="1">
      <c r="A1287" s="481"/>
      <c r="B1287" s="481"/>
      <c r="C1287" s="481"/>
      <c r="D1287" s="481"/>
      <c r="E1287" s="481"/>
      <c r="F1287" s="339"/>
      <c r="G1287" s="340" t="str">
        <f>IF(ISNUMBER(E1287),E1287/'Bulk DivVar Analysis'!$C$60,"")</f>
        <v/>
      </c>
      <c r="H1287" s="338" t="str">
        <f>IF(ISNUMBER(E1287), IF(G1287&gt;'Bulk DivVar Analysis'!$D$62,"Pass","Fail"),"")</f>
        <v/>
      </c>
      <c r="I1287" s="338" t="str">
        <f t="shared" si="22"/>
        <v/>
      </c>
      <c r="J1287" s="339"/>
      <c r="K1287" s="339"/>
      <c r="L1287" s="339"/>
      <c r="M1287" s="339"/>
      <c r="N1287" s="339"/>
      <c r="O1287" s="339"/>
      <c r="P1287" s="339"/>
      <c r="Q1287" s="339"/>
    </row>
    <row r="1288" spans="1:17" ht="13.5" customHeight="1">
      <c r="A1288" s="481"/>
      <c r="B1288" s="481"/>
      <c r="C1288" s="481"/>
      <c r="D1288" s="481"/>
      <c r="E1288" s="481"/>
      <c r="F1288" s="339"/>
      <c r="G1288" s="340" t="str">
        <f>IF(ISNUMBER(E1288),E1288/'Bulk DivVar Analysis'!$C$60,"")</f>
        <v/>
      </c>
      <c r="H1288" s="338" t="str">
        <f>IF(ISNUMBER(E1288), IF(G1288&gt;'Bulk DivVar Analysis'!$D$62,"Pass","Fail"),"")</f>
        <v/>
      </c>
      <c r="I1288" s="338" t="str">
        <f t="shared" si="22"/>
        <v/>
      </c>
      <c r="J1288" s="339"/>
      <c r="K1288" s="339"/>
      <c r="L1288" s="339"/>
      <c r="M1288" s="339"/>
      <c r="N1288" s="339"/>
      <c r="O1288" s="339"/>
      <c r="P1288" s="339"/>
      <c r="Q1288" s="339"/>
    </row>
    <row r="1289" spans="1:17" ht="13.5" customHeight="1">
      <c r="A1289" s="481"/>
      <c r="B1289" s="481"/>
      <c r="C1289" s="481"/>
      <c r="D1289" s="481"/>
      <c r="E1289" s="481"/>
      <c r="F1289" s="339"/>
      <c r="G1289" s="340" t="str">
        <f>IF(ISNUMBER(E1289),E1289/'Bulk DivVar Analysis'!$C$60,"")</f>
        <v/>
      </c>
      <c r="H1289" s="338" t="str">
        <f>IF(ISNUMBER(E1289), IF(G1289&gt;'Bulk DivVar Analysis'!$D$62,"Pass","Fail"),"")</f>
        <v/>
      </c>
      <c r="I1289" s="338" t="str">
        <f t="shared" si="22"/>
        <v/>
      </c>
      <c r="J1289" s="339"/>
      <c r="K1289" s="339"/>
      <c r="L1289" s="339"/>
      <c r="M1289" s="339"/>
      <c r="N1289" s="339"/>
      <c r="O1289" s="339"/>
      <c r="P1289" s="339"/>
      <c r="Q1289" s="339"/>
    </row>
    <row r="1290" spans="1:17" ht="13.5" customHeight="1">
      <c r="A1290" s="481"/>
      <c r="B1290" s="481"/>
      <c r="C1290" s="481"/>
      <c r="D1290" s="481"/>
      <c r="E1290" s="481"/>
      <c r="F1290" s="339"/>
      <c r="G1290" s="340" t="str">
        <f>IF(ISNUMBER(E1290),E1290/'Bulk DivVar Analysis'!$C$60,"")</f>
        <v/>
      </c>
      <c r="H1290" s="338" t="str">
        <f>IF(ISNUMBER(E1290), IF(G1290&gt;'Bulk DivVar Analysis'!$D$62,"Pass","Fail"),"")</f>
        <v/>
      </c>
      <c r="I1290" s="338" t="str">
        <f t="shared" si="22"/>
        <v/>
      </c>
      <c r="J1290" s="339"/>
      <c r="K1290" s="339"/>
      <c r="L1290" s="339"/>
      <c r="M1290" s="339"/>
      <c r="N1290" s="339"/>
      <c r="O1290" s="339"/>
      <c r="P1290" s="339"/>
      <c r="Q1290" s="339"/>
    </row>
    <row r="1291" spans="1:17" ht="13.5" customHeight="1">
      <c r="A1291" s="481"/>
      <c r="B1291" s="481"/>
      <c r="C1291" s="481"/>
      <c r="D1291" s="481"/>
      <c r="E1291" s="481"/>
      <c r="F1291" s="339"/>
      <c r="G1291" s="340" t="str">
        <f>IF(ISNUMBER(E1291),E1291/'Bulk DivVar Analysis'!$C$60,"")</f>
        <v/>
      </c>
      <c r="H1291" s="338" t="str">
        <f>IF(ISNUMBER(E1291), IF(G1291&gt;'Bulk DivVar Analysis'!$D$62,"Pass","Fail"),"")</f>
        <v/>
      </c>
      <c r="I1291" s="338" t="str">
        <f t="shared" si="22"/>
        <v/>
      </c>
      <c r="J1291" s="339"/>
      <c r="K1291" s="339"/>
      <c r="L1291" s="339"/>
      <c r="M1291" s="339"/>
      <c r="N1291" s="339"/>
      <c r="O1291" s="339"/>
      <c r="P1291" s="339"/>
      <c r="Q1291" s="339"/>
    </row>
    <row r="1292" spans="1:17" ht="13.5" customHeight="1">
      <c r="A1292" s="481"/>
      <c r="B1292" s="481"/>
      <c r="C1292" s="481"/>
      <c r="D1292" s="481"/>
      <c r="E1292" s="481"/>
      <c r="F1292" s="339"/>
      <c r="G1292" s="340" t="str">
        <f>IF(ISNUMBER(E1292),E1292/'Bulk DivVar Analysis'!$C$60,"")</f>
        <v/>
      </c>
      <c r="H1292" s="338" t="str">
        <f>IF(ISNUMBER(E1292), IF(G1292&gt;'Bulk DivVar Analysis'!$D$62,"Pass","Fail"),"")</f>
        <v/>
      </c>
      <c r="I1292" s="338" t="str">
        <f t="shared" si="22"/>
        <v/>
      </c>
      <c r="J1292" s="339"/>
      <c r="K1292" s="339"/>
      <c r="L1292" s="339"/>
      <c r="M1292" s="339"/>
      <c r="N1292" s="339"/>
      <c r="O1292" s="339"/>
      <c r="P1292" s="339"/>
      <c r="Q1292" s="339"/>
    </row>
    <row r="1293" spans="1:17" ht="13.5" customHeight="1">
      <c r="A1293" s="481"/>
      <c r="B1293" s="481"/>
      <c r="C1293" s="481"/>
      <c r="D1293" s="481"/>
      <c r="E1293" s="481"/>
      <c r="F1293" s="339"/>
      <c r="G1293" s="340" t="str">
        <f>IF(ISNUMBER(E1293),E1293/'Bulk DivVar Analysis'!$C$60,"")</f>
        <v/>
      </c>
      <c r="H1293" s="338" t="str">
        <f>IF(ISNUMBER(E1293), IF(G1293&gt;'Bulk DivVar Analysis'!$D$62,"Pass","Fail"),"")</f>
        <v/>
      </c>
      <c r="I1293" s="338" t="str">
        <f t="shared" si="22"/>
        <v/>
      </c>
      <c r="J1293" s="339"/>
      <c r="K1293" s="339"/>
      <c r="L1293" s="339"/>
      <c r="M1293" s="339"/>
      <c r="N1293" s="339"/>
      <c r="O1293" s="339"/>
      <c r="P1293" s="339"/>
      <c r="Q1293" s="339"/>
    </row>
    <row r="1294" spans="1:17" ht="13.5" customHeight="1">
      <c r="A1294" s="481"/>
      <c r="B1294" s="481"/>
      <c r="C1294" s="481"/>
      <c r="D1294" s="481"/>
      <c r="E1294" s="481"/>
      <c r="F1294" s="339"/>
      <c r="G1294" s="340" t="str">
        <f>IF(ISNUMBER(E1294),E1294/'Bulk DivVar Analysis'!$C$60,"")</f>
        <v/>
      </c>
      <c r="H1294" s="338" t="str">
        <f>IF(ISNUMBER(E1294), IF(G1294&gt;'Bulk DivVar Analysis'!$D$62,"Pass","Fail"),"")</f>
        <v/>
      </c>
      <c r="I1294" s="338" t="str">
        <f t="shared" si="22"/>
        <v/>
      </c>
      <c r="J1294" s="339"/>
      <c r="K1294" s="339"/>
      <c r="L1294" s="339"/>
      <c r="M1294" s="339"/>
      <c r="N1294" s="339"/>
      <c r="O1294" s="339"/>
      <c r="P1294" s="339"/>
      <c r="Q1294" s="339"/>
    </row>
    <row r="1295" spans="1:17" ht="13.5" customHeight="1">
      <c r="A1295" s="481"/>
      <c r="B1295" s="481"/>
      <c r="C1295" s="481"/>
      <c r="D1295" s="481"/>
      <c r="E1295" s="481"/>
      <c r="F1295" s="339"/>
      <c r="G1295" s="340" t="str">
        <f>IF(ISNUMBER(E1295),E1295/'Bulk DivVar Analysis'!$C$60,"")</f>
        <v/>
      </c>
      <c r="H1295" s="338" t="str">
        <f>IF(ISNUMBER(E1295), IF(G1295&gt;'Bulk DivVar Analysis'!$D$62,"Pass","Fail"),"")</f>
        <v/>
      </c>
      <c r="I1295" s="338" t="str">
        <f t="shared" si="22"/>
        <v/>
      </c>
      <c r="J1295" s="339"/>
      <c r="K1295" s="339"/>
      <c r="L1295" s="339"/>
      <c r="M1295" s="339"/>
      <c r="N1295" s="339"/>
      <c r="O1295" s="339"/>
      <c r="P1295" s="339"/>
      <c r="Q1295" s="339"/>
    </row>
    <row r="1296" spans="1:17" ht="13.5" customHeight="1">
      <c r="A1296" s="481"/>
      <c r="B1296" s="481"/>
      <c r="C1296" s="481"/>
      <c r="D1296" s="481"/>
      <c r="E1296" s="481"/>
      <c r="F1296" s="339"/>
      <c r="G1296" s="340" t="str">
        <f>IF(ISNUMBER(E1296),E1296/'Bulk DivVar Analysis'!$C$60,"")</f>
        <v/>
      </c>
      <c r="H1296" s="338" t="str">
        <f>IF(ISNUMBER(E1296), IF(G1296&gt;'Bulk DivVar Analysis'!$D$62,"Pass","Fail"),"")</f>
        <v/>
      </c>
      <c r="I1296" s="338" t="str">
        <f t="shared" si="22"/>
        <v/>
      </c>
      <c r="J1296" s="339"/>
      <c r="K1296" s="339"/>
      <c r="L1296" s="339"/>
      <c r="M1296" s="339"/>
      <c r="N1296" s="339"/>
      <c r="O1296" s="339"/>
      <c r="P1296" s="339"/>
      <c r="Q1296" s="339"/>
    </row>
    <row r="1297" spans="1:17" ht="13.5" customHeight="1">
      <c r="A1297" s="481"/>
      <c r="B1297" s="481"/>
      <c r="C1297" s="481"/>
      <c r="D1297" s="481"/>
      <c r="E1297" s="481"/>
      <c r="F1297" s="339"/>
      <c r="G1297" s="340" t="str">
        <f>IF(ISNUMBER(E1297),E1297/'Bulk DivVar Analysis'!$C$60,"")</f>
        <v/>
      </c>
      <c r="H1297" s="338" t="str">
        <f>IF(ISNUMBER(E1297), IF(G1297&gt;'Bulk DivVar Analysis'!$D$62,"Pass","Fail"),"")</f>
        <v/>
      </c>
      <c r="I1297" s="338" t="str">
        <f t="shared" si="22"/>
        <v/>
      </c>
      <c r="J1297" s="339"/>
      <c r="K1297" s="339"/>
      <c r="L1297" s="339"/>
      <c r="M1297" s="339"/>
      <c r="N1297" s="339"/>
      <c r="O1297" s="339"/>
      <c r="P1297" s="339"/>
      <c r="Q1297" s="339"/>
    </row>
    <row r="1298" spans="1:17" ht="13.5" customHeight="1">
      <c r="A1298" s="481"/>
      <c r="B1298" s="481"/>
      <c r="C1298" s="481"/>
      <c r="D1298" s="481"/>
      <c r="E1298" s="481"/>
      <c r="F1298" s="339"/>
      <c r="G1298" s="340" t="str">
        <f>IF(ISNUMBER(E1298),E1298/'Bulk DivVar Analysis'!$C$60,"")</f>
        <v/>
      </c>
      <c r="H1298" s="338" t="str">
        <f>IF(ISNUMBER(E1298), IF(G1298&gt;'Bulk DivVar Analysis'!$D$62,"Pass","Fail"),"")</f>
        <v/>
      </c>
      <c r="I1298" s="338" t="str">
        <f t="shared" si="22"/>
        <v/>
      </c>
      <c r="J1298" s="339"/>
      <c r="K1298" s="339"/>
      <c r="L1298" s="339"/>
      <c r="M1298" s="339"/>
      <c r="N1298" s="339"/>
      <c r="O1298" s="339"/>
      <c r="P1298" s="339"/>
      <c r="Q1298" s="339"/>
    </row>
    <row r="1299" spans="1:17" ht="13.5" customHeight="1">
      <c r="A1299" s="481"/>
      <c r="B1299" s="481"/>
      <c r="C1299" s="481"/>
      <c r="D1299" s="481"/>
      <c r="E1299" s="481"/>
      <c r="F1299" s="339"/>
      <c r="G1299" s="340" t="str">
        <f>IF(ISNUMBER(E1299),E1299/'Bulk DivVar Analysis'!$C$60,"")</f>
        <v/>
      </c>
      <c r="H1299" s="338" t="str">
        <f>IF(ISNUMBER(E1299), IF(G1299&gt;'Bulk DivVar Analysis'!$D$62,"Pass","Fail"),"")</f>
        <v/>
      </c>
      <c r="I1299" s="338" t="str">
        <f t="shared" si="22"/>
        <v/>
      </c>
      <c r="J1299" s="339"/>
      <c r="K1299" s="339"/>
      <c r="L1299" s="339"/>
      <c r="M1299" s="339"/>
      <c r="N1299" s="339"/>
      <c r="O1299" s="339"/>
      <c r="P1299" s="339"/>
      <c r="Q1299" s="339"/>
    </row>
    <row r="1300" spans="1:17" ht="13.5" customHeight="1">
      <c r="A1300" s="481"/>
      <c r="B1300" s="481"/>
      <c r="C1300" s="481"/>
      <c r="D1300" s="481"/>
      <c r="E1300" s="481"/>
      <c r="F1300" s="339"/>
      <c r="G1300" s="340" t="str">
        <f>IF(ISNUMBER(E1300),E1300/'Bulk DivVar Analysis'!$C$60,"")</f>
        <v/>
      </c>
      <c r="H1300" s="338" t="str">
        <f>IF(ISNUMBER(E1300), IF(G1300&gt;'Bulk DivVar Analysis'!$D$62,"Pass","Fail"),"")</f>
        <v/>
      </c>
      <c r="I1300" s="338" t="str">
        <f t="shared" si="22"/>
        <v/>
      </c>
      <c r="J1300" s="339"/>
      <c r="K1300" s="339"/>
      <c r="L1300" s="339"/>
      <c r="M1300" s="339"/>
      <c r="N1300" s="339"/>
      <c r="O1300" s="339"/>
      <c r="P1300" s="339"/>
      <c r="Q1300" s="339"/>
    </row>
    <row r="1301" spans="1:17" ht="13.5" customHeight="1">
      <c r="A1301" s="481"/>
      <c r="B1301" s="481"/>
      <c r="C1301" s="481"/>
      <c r="D1301" s="481"/>
      <c r="E1301" s="481"/>
      <c r="F1301" s="339"/>
      <c r="G1301" s="340" t="str">
        <f>IF(ISNUMBER(E1301),E1301/'Bulk DivVar Analysis'!$C$60,"")</f>
        <v/>
      </c>
      <c r="H1301" s="338" t="str">
        <f>IF(ISNUMBER(E1301), IF(G1301&gt;'Bulk DivVar Analysis'!$D$62,"Pass","Fail"),"")</f>
        <v/>
      </c>
      <c r="I1301" s="338" t="str">
        <f t="shared" si="22"/>
        <v/>
      </c>
      <c r="J1301" s="339"/>
      <c r="K1301" s="339"/>
      <c r="L1301" s="339"/>
      <c r="M1301" s="339"/>
      <c r="N1301" s="339"/>
      <c r="O1301" s="339"/>
      <c r="P1301" s="339"/>
      <c r="Q1301" s="339"/>
    </row>
    <row r="1302" spans="1:17" ht="13.5" customHeight="1">
      <c r="A1302" s="481"/>
      <c r="B1302" s="481"/>
      <c r="C1302" s="481"/>
      <c r="D1302" s="481"/>
      <c r="E1302" s="481"/>
      <c r="F1302" s="339"/>
      <c r="G1302" s="340" t="str">
        <f>IF(ISNUMBER(E1302),E1302/'Bulk DivVar Analysis'!$C$60,"")</f>
        <v/>
      </c>
      <c r="H1302" s="338" t="str">
        <f>IF(ISNUMBER(E1302), IF(G1302&gt;'Bulk DivVar Analysis'!$D$62,"Pass","Fail"),"")</f>
        <v/>
      </c>
      <c r="I1302" s="338" t="str">
        <f t="shared" si="22"/>
        <v/>
      </c>
      <c r="J1302" s="339"/>
      <c r="K1302" s="339"/>
      <c r="L1302" s="339"/>
      <c r="M1302" s="339"/>
      <c r="N1302" s="339"/>
      <c r="O1302" s="339"/>
      <c r="P1302" s="339"/>
      <c r="Q1302" s="339"/>
    </row>
    <row r="1303" spans="1:17" ht="13.5" customHeight="1">
      <c r="A1303" s="481"/>
      <c r="B1303" s="481"/>
      <c r="C1303" s="481"/>
      <c r="D1303" s="481"/>
      <c r="E1303" s="481"/>
      <c r="F1303" s="339"/>
      <c r="G1303" s="340" t="str">
        <f>IF(ISNUMBER(E1303),E1303/'Bulk DivVar Analysis'!$C$60,"")</f>
        <v/>
      </c>
      <c r="H1303" s="338" t="str">
        <f>IF(ISNUMBER(E1303), IF(G1303&gt;'Bulk DivVar Analysis'!$D$62,"Pass","Fail"),"")</f>
        <v/>
      </c>
      <c r="I1303" s="338" t="str">
        <f t="shared" si="22"/>
        <v/>
      </c>
      <c r="J1303" s="339"/>
      <c r="K1303" s="339"/>
      <c r="L1303" s="339"/>
      <c r="M1303" s="339"/>
      <c r="N1303" s="339"/>
      <c r="O1303" s="339"/>
      <c r="P1303" s="339"/>
      <c r="Q1303" s="339"/>
    </row>
    <row r="1304" spans="1:17" ht="13.5" customHeight="1">
      <c r="A1304" s="481"/>
      <c r="B1304" s="481"/>
      <c r="C1304" s="481"/>
      <c r="D1304" s="481"/>
      <c r="E1304" s="481"/>
      <c r="F1304" s="339"/>
      <c r="G1304" s="340" t="str">
        <f>IF(ISNUMBER(E1304),E1304/'Bulk DivVar Analysis'!$C$60,"")</f>
        <v/>
      </c>
      <c r="H1304" s="338" t="str">
        <f>IF(ISNUMBER(E1304), IF(G1304&gt;'Bulk DivVar Analysis'!$D$62,"Pass","Fail"),"")</f>
        <v/>
      </c>
      <c r="I1304" s="338" t="str">
        <f t="shared" si="22"/>
        <v/>
      </c>
      <c r="J1304" s="339"/>
      <c r="K1304" s="339"/>
      <c r="L1304" s="339"/>
      <c r="M1304" s="339"/>
      <c r="N1304" s="339"/>
      <c r="O1304" s="339"/>
      <c r="P1304" s="339"/>
      <c r="Q1304" s="339"/>
    </row>
    <row r="1305" spans="1:17" ht="13.5" customHeight="1">
      <c r="A1305" s="481"/>
      <c r="B1305" s="481"/>
      <c r="C1305" s="481"/>
      <c r="D1305" s="481"/>
      <c r="E1305" s="481"/>
      <c r="F1305" s="339"/>
      <c r="G1305" s="340" t="str">
        <f>IF(ISNUMBER(E1305),E1305/'Bulk DivVar Analysis'!$C$60,"")</f>
        <v/>
      </c>
      <c r="H1305" s="338" t="str">
        <f>IF(ISNUMBER(E1305), IF(G1305&gt;'Bulk DivVar Analysis'!$D$62,"Pass","Fail"),"")</f>
        <v/>
      </c>
      <c r="I1305" s="338" t="str">
        <f t="shared" si="22"/>
        <v/>
      </c>
      <c r="J1305" s="339"/>
      <c r="K1305" s="339"/>
      <c r="L1305" s="339"/>
      <c r="M1305" s="339"/>
      <c r="N1305" s="339"/>
      <c r="O1305" s="339"/>
      <c r="P1305" s="339"/>
      <c r="Q1305" s="339"/>
    </row>
    <row r="1306" spans="1:17" ht="13.5" customHeight="1">
      <c r="A1306" s="481"/>
      <c r="B1306" s="481"/>
      <c r="C1306" s="481"/>
      <c r="D1306" s="481"/>
      <c r="E1306" s="481"/>
      <c r="F1306" s="339"/>
      <c r="G1306" s="340" t="str">
        <f>IF(ISNUMBER(E1306),E1306/'Bulk DivVar Analysis'!$C$60,"")</f>
        <v/>
      </c>
      <c r="H1306" s="338" t="str">
        <f>IF(ISNUMBER(E1306), IF(G1306&gt;'Bulk DivVar Analysis'!$D$62,"Pass","Fail"),"")</f>
        <v/>
      </c>
      <c r="I1306" s="338" t="str">
        <f t="shared" si="22"/>
        <v/>
      </c>
      <c r="J1306" s="339"/>
      <c r="K1306" s="339"/>
      <c r="L1306" s="339"/>
      <c r="M1306" s="339"/>
      <c r="N1306" s="339"/>
      <c r="O1306" s="339"/>
      <c r="P1306" s="339"/>
      <c r="Q1306" s="339"/>
    </row>
    <row r="1307" spans="1:17" ht="13.5" customHeight="1">
      <c r="A1307" s="481"/>
      <c r="B1307" s="481"/>
      <c r="C1307" s="481"/>
      <c r="D1307" s="481"/>
      <c r="E1307" s="481"/>
      <c r="F1307" s="339"/>
      <c r="G1307" s="340" t="str">
        <f>IF(ISNUMBER(E1307),E1307/'Bulk DivVar Analysis'!$C$60,"")</f>
        <v/>
      </c>
      <c r="H1307" s="338" t="str">
        <f>IF(ISNUMBER(E1307), IF(G1307&gt;'Bulk DivVar Analysis'!$D$62,"Pass","Fail"),"")</f>
        <v/>
      </c>
      <c r="I1307" s="338" t="str">
        <f t="shared" si="22"/>
        <v/>
      </c>
      <c r="J1307" s="339"/>
      <c r="K1307" s="339"/>
      <c r="L1307" s="339"/>
      <c r="M1307" s="339"/>
      <c r="N1307" s="339"/>
      <c r="O1307" s="339"/>
      <c r="P1307" s="339"/>
      <c r="Q1307" s="339"/>
    </row>
    <row r="1308" spans="1:17" ht="13.5" customHeight="1">
      <c r="A1308" s="481"/>
      <c r="B1308" s="481"/>
      <c r="C1308" s="481"/>
      <c r="D1308" s="481"/>
      <c r="E1308" s="481"/>
      <c r="F1308" s="339"/>
      <c r="G1308" s="340" t="str">
        <f>IF(ISNUMBER(E1308),E1308/'Bulk DivVar Analysis'!$C$60,"")</f>
        <v/>
      </c>
      <c r="H1308" s="338" t="str">
        <f>IF(ISNUMBER(E1308), IF(G1308&gt;'Bulk DivVar Analysis'!$D$62,"Pass","Fail"),"")</f>
        <v/>
      </c>
      <c r="I1308" s="338" t="str">
        <f t="shared" si="22"/>
        <v/>
      </c>
      <c r="J1308" s="339"/>
      <c r="K1308" s="339"/>
      <c r="L1308" s="339"/>
      <c r="M1308" s="339"/>
      <c r="N1308" s="339"/>
      <c r="O1308" s="339"/>
      <c r="P1308" s="339"/>
      <c r="Q1308" s="339"/>
    </row>
    <row r="1309" spans="1:17" ht="13.5" customHeight="1">
      <c r="A1309" s="481"/>
      <c r="B1309" s="481"/>
      <c r="C1309" s="481"/>
      <c r="D1309" s="481"/>
      <c r="E1309" s="481"/>
      <c r="F1309" s="339"/>
      <c r="G1309" s="340" t="str">
        <f>IF(ISNUMBER(E1309),E1309/'Bulk DivVar Analysis'!$C$60,"")</f>
        <v/>
      </c>
      <c r="H1309" s="338" t="str">
        <f>IF(ISNUMBER(E1309), IF(G1309&gt;'Bulk DivVar Analysis'!$D$62,"Pass","Fail"),"")</f>
        <v/>
      </c>
      <c r="I1309" s="338" t="str">
        <f t="shared" si="22"/>
        <v/>
      </c>
      <c r="J1309" s="339"/>
      <c r="K1309" s="339"/>
      <c r="L1309" s="339"/>
      <c r="M1309" s="339"/>
      <c r="N1309" s="339"/>
      <c r="O1309" s="339"/>
      <c r="P1309" s="339"/>
      <c r="Q1309" s="339"/>
    </row>
    <row r="1310" spans="1:17" ht="13.5" customHeight="1">
      <c r="A1310" s="481"/>
      <c r="B1310" s="481"/>
      <c r="C1310" s="481"/>
      <c r="D1310" s="481"/>
      <c r="E1310" s="481"/>
      <c r="F1310" s="339"/>
      <c r="G1310" s="340" t="str">
        <f>IF(ISNUMBER(E1310),E1310/'Bulk DivVar Analysis'!$C$60,"")</f>
        <v/>
      </c>
      <c r="H1310" s="338" t="str">
        <f>IF(ISNUMBER(E1310), IF(G1310&gt;'Bulk DivVar Analysis'!$D$62,"Pass","Fail"),"")</f>
        <v/>
      </c>
      <c r="I1310" s="338" t="str">
        <f t="shared" si="22"/>
        <v/>
      </c>
      <c r="J1310" s="339"/>
      <c r="K1310" s="339"/>
      <c r="L1310" s="339"/>
      <c r="M1310" s="339"/>
      <c r="N1310" s="339"/>
      <c r="O1310" s="339"/>
      <c r="P1310" s="339"/>
      <c r="Q1310" s="339"/>
    </row>
    <row r="1311" spans="1:17" ht="13.5" customHeight="1">
      <c r="A1311" s="481"/>
      <c r="B1311" s="481"/>
      <c r="C1311" s="481"/>
      <c r="D1311" s="481"/>
      <c r="E1311" s="481"/>
      <c r="F1311" s="339"/>
      <c r="G1311" s="340" t="str">
        <f>IF(ISNUMBER(E1311),E1311/'Bulk DivVar Analysis'!$C$60,"")</f>
        <v/>
      </c>
      <c r="H1311" s="338" t="str">
        <f>IF(ISNUMBER(E1311), IF(G1311&gt;'Bulk DivVar Analysis'!$D$62,"Pass","Fail"),"")</f>
        <v/>
      </c>
      <c r="I1311" s="338" t="str">
        <f t="shared" si="22"/>
        <v/>
      </c>
      <c r="J1311" s="339"/>
      <c r="K1311" s="339"/>
      <c r="L1311" s="339"/>
      <c r="M1311" s="339"/>
      <c r="N1311" s="339"/>
      <c r="O1311" s="339"/>
      <c r="P1311" s="339"/>
      <c r="Q1311" s="339"/>
    </row>
    <row r="1312" spans="1:17" ht="13.5" customHeight="1">
      <c r="A1312" s="481"/>
      <c r="B1312" s="481"/>
      <c r="C1312" s="481"/>
      <c r="D1312" s="481"/>
      <c r="E1312" s="481"/>
      <c r="F1312" s="339"/>
      <c r="G1312" s="340" t="str">
        <f>IF(ISNUMBER(E1312),E1312/'Bulk DivVar Analysis'!$C$60,"")</f>
        <v/>
      </c>
      <c r="H1312" s="338" t="str">
        <f>IF(ISNUMBER(E1312), IF(G1312&gt;'Bulk DivVar Analysis'!$D$62,"Pass","Fail"),"")</f>
        <v/>
      </c>
      <c r="I1312" s="338" t="str">
        <f t="shared" si="22"/>
        <v/>
      </c>
      <c r="J1312" s="339"/>
      <c r="K1312" s="339"/>
      <c r="L1312" s="339"/>
      <c r="M1312" s="339"/>
      <c r="N1312" s="339"/>
      <c r="O1312" s="339"/>
      <c r="P1312" s="339"/>
      <c r="Q1312" s="339"/>
    </row>
    <row r="1313" spans="1:17" ht="13.5" customHeight="1">
      <c r="A1313" s="481"/>
      <c r="B1313" s="481"/>
      <c r="C1313" s="481"/>
      <c r="D1313" s="481"/>
      <c r="E1313" s="481"/>
      <c r="F1313" s="339"/>
      <c r="G1313" s="340" t="str">
        <f>IF(ISNUMBER(E1313),E1313/'Bulk DivVar Analysis'!$C$60,"")</f>
        <v/>
      </c>
      <c r="H1313" s="338" t="str">
        <f>IF(ISNUMBER(E1313), IF(G1313&gt;'Bulk DivVar Analysis'!$D$62,"Pass","Fail"),"")</f>
        <v/>
      </c>
      <c r="I1313" s="338" t="str">
        <f t="shared" si="22"/>
        <v/>
      </c>
      <c r="J1313" s="339"/>
      <c r="K1313" s="339"/>
      <c r="L1313" s="339"/>
      <c r="M1313" s="339"/>
      <c r="N1313" s="339"/>
      <c r="O1313" s="339"/>
      <c r="P1313" s="339"/>
      <c r="Q1313" s="339"/>
    </row>
    <row r="1314" spans="1:17" ht="13.5" customHeight="1">
      <c r="A1314" s="481"/>
      <c r="B1314" s="481"/>
      <c r="C1314" s="481"/>
      <c r="D1314" s="481"/>
      <c r="E1314" s="481"/>
      <c r="F1314" s="339"/>
      <c r="G1314" s="340" t="str">
        <f>IF(ISNUMBER(E1314),E1314/'Bulk DivVar Analysis'!$C$60,"")</f>
        <v/>
      </c>
      <c r="H1314" s="338" t="str">
        <f>IF(ISNUMBER(E1314), IF(G1314&gt;'Bulk DivVar Analysis'!$D$62,"Pass","Fail"),"")</f>
        <v/>
      </c>
      <c r="I1314" s="338" t="str">
        <f t="shared" si="22"/>
        <v/>
      </c>
      <c r="J1314" s="339"/>
      <c r="K1314" s="339"/>
      <c r="L1314" s="339"/>
      <c r="M1314" s="339"/>
      <c r="N1314" s="339"/>
      <c r="O1314" s="339"/>
      <c r="P1314" s="339"/>
      <c r="Q1314" s="339"/>
    </row>
    <row r="1315" spans="1:17" ht="13.5" customHeight="1">
      <c r="A1315" s="481"/>
      <c r="B1315" s="481"/>
      <c r="C1315" s="481"/>
      <c r="D1315" s="481"/>
      <c r="E1315" s="481"/>
      <c r="F1315" s="339"/>
      <c r="G1315" s="340" t="str">
        <f>IF(ISNUMBER(E1315),E1315/'Bulk DivVar Analysis'!$C$60,"")</f>
        <v/>
      </c>
      <c r="H1315" s="338" t="str">
        <f>IF(ISNUMBER(E1315), IF(G1315&gt;'Bulk DivVar Analysis'!$D$62,"Pass","Fail"),"")</f>
        <v/>
      </c>
      <c r="I1315" s="338" t="str">
        <f t="shared" si="22"/>
        <v/>
      </c>
      <c r="J1315" s="339"/>
      <c r="K1315" s="339"/>
      <c r="L1315" s="339"/>
      <c r="M1315" s="339"/>
      <c r="N1315" s="339"/>
      <c r="O1315" s="339"/>
      <c r="P1315" s="339"/>
      <c r="Q1315" s="339"/>
    </row>
    <row r="1316" spans="1:17" ht="13.5" customHeight="1">
      <c r="A1316" s="481"/>
      <c r="B1316" s="481"/>
      <c r="C1316" s="481"/>
      <c r="D1316" s="481"/>
      <c r="E1316" s="481"/>
      <c r="F1316" s="339"/>
      <c r="G1316" s="340" t="str">
        <f>IF(ISNUMBER(E1316),E1316/'Bulk DivVar Analysis'!$C$60,"")</f>
        <v/>
      </c>
      <c r="H1316" s="338" t="str">
        <f>IF(ISNUMBER(E1316), IF(G1316&gt;'Bulk DivVar Analysis'!$D$62,"Pass","Fail"),"")</f>
        <v/>
      </c>
      <c r="I1316" s="338" t="str">
        <f t="shared" si="22"/>
        <v/>
      </c>
      <c r="J1316" s="339"/>
      <c r="K1316" s="339"/>
      <c r="L1316" s="339"/>
      <c r="M1316" s="339"/>
      <c r="N1316" s="339"/>
      <c r="O1316" s="339"/>
      <c r="P1316" s="339"/>
      <c r="Q1316" s="339"/>
    </row>
    <row r="1317" spans="1:17" ht="13.5" customHeight="1">
      <c r="A1317" s="481"/>
      <c r="B1317" s="481"/>
      <c r="C1317" s="481"/>
      <c r="D1317" s="481"/>
      <c r="E1317" s="481"/>
      <c r="F1317" s="339"/>
      <c r="G1317" s="340" t="str">
        <f>IF(ISNUMBER(E1317),E1317/'Bulk DivVar Analysis'!$C$60,"")</f>
        <v/>
      </c>
      <c r="H1317" s="338" t="str">
        <f>IF(ISNUMBER(E1317), IF(G1317&gt;'Bulk DivVar Analysis'!$D$62,"Pass","Fail"),"")</f>
        <v/>
      </c>
      <c r="I1317" s="338" t="str">
        <f t="shared" si="22"/>
        <v/>
      </c>
      <c r="J1317" s="339"/>
      <c r="K1317" s="339"/>
      <c r="L1317" s="339"/>
      <c r="M1317" s="339"/>
      <c r="N1317" s="339"/>
      <c r="O1317" s="339"/>
      <c r="P1317" s="339"/>
      <c r="Q1317" s="339"/>
    </row>
    <row r="1318" spans="1:17" ht="13.5" customHeight="1">
      <c r="A1318" s="481"/>
      <c r="B1318" s="481"/>
      <c r="C1318" s="481"/>
      <c r="D1318" s="481"/>
      <c r="E1318" s="481"/>
      <c r="F1318" s="339"/>
      <c r="G1318" s="340" t="str">
        <f>IF(ISNUMBER(E1318),E1318/'Bulk DivVar Analysis'!$C$60,"")</f>
        <v/>
      </c>
      <c r="H1318" s="338" t="str">
        <f>IF(ISNUMBER(E1318), IF(G1318&gt;'Bulk DivVar Analysis'!$D$62,"Pass","Fail"),"")</f>
        <v/>
      </c>
      <c r="I1318" s="338" t="str">
        <f t="shared" si="22"/>
        <v/>
      </c>
      <c r="J1318" s="339"/>
      <c r="K1318" s="339"/>
      <c r="L1318" s="339"/>
      <c r="M1318" s="339"/>
      <c r="N1318" s="339"/>
      <c r="O1318" s="339"/>
      <c r="P1318" s="339"/>
      <c r="Q1318" s="339"/>
    </row>
    <row r="1319" spans="1:17" ht="13.5" customHeight="1">
      <c r="A1319" s="481"/>
      <c r="B1319" s="481"/>
      <c r="C1319" s="481"/>
      <c r="D1319" s="481"/>
      <c r="E1319" s="481"/>
      <c r="F1319" s="339"/>
      <c r="G1319" s="340" t="str">
        <f>IF(ISNUMBER(E1319),E1319/'Bulk DivVar Analysis'!$C$60,"")</f>
        <v/>
      </c>
      <c r="H1319" s="338" t="str">
        <f>IF(ISNUMBER(E1319), IF(G1319&gt;'Bulk DivVar Analysis'!$D$62,"Pass","Fail"),"")</f>
        <v/>
      </c>
      <c r="I1319" s="338" t="str">
        <f t="shared" si="22"/>
        <v/>
      </c>
      <c r="J1319" s="339"/>
      <c r="K1319" s="339"/>
      <c r="L1319" s="339"/>
      <c r="M1319" s="339"/>
      <c r="N1319" s="339"/>
      <c r="O1319" s="339"/>
      <c r="P1319" s="339"/>
      <c r="Q1319" s="339"/>
    </row>
    <row r="1320" spans="1:17" ht="13.5" customHeight="1">
      <c r="A1320" s="481"/>
      <c r="B1320" s="481"/>
      <c r="C1320" s="481"/>
      <c r="D1320" s="481"/>
      <c r="E1320" s="481"/>
      <c r="F1320" s="339"/>
      <c r="G1320" s="340" t="str">
        <f>IF(ISNUMBER(E1320),E1320/'Bulk DivVar Analysis'!$C$60,"")</f>
        <v/>
      </c>
      <c r="H1320" s="338" t="str">
        <f>IF(ISNUMBER(E1320), IF(G1320&gt;'Bulk DivVar Analysis'!$D$62,"Pass","Fail"),"")</f>
        <v/>
      </c>
      <c r="I1320" s="338" t="str">
        <f t="shared" si="22"/>
        <v/>
      </c>
      <c r="J1320" s="339"/>
      <c r="K1320" s="339"/>
      <c r="L1320" s="339"/>
      <c r="M1320" s="339"/>
      <c r="N1320" s="339"/>
      <c r="O1320" s="339"/>
      <c r="P1320" s="339"/>
      <c r="Q1320" s="339"/>
    </row>
    <row r="1321" spans="1:17" ht="13.5" customHeight="1">
      <c r="A1321" s="481"/>
      <c r="B1321" s="481"/>
      <c r="C1321" s="481"/>
      <c r="D1321" s="481"/>
      <c r="E1321" s="481"/>
      <c r="F1321" s="339"/>
      <c r="G1321" s="340" t="str">
        <f>IF(ISNUMBER(E1321),E1321/'Bulk DivVar Analysis'!$C$60,"")</f>
        <v/>
      </c>
      <c r="H1321" s="338" t="str">
        <f>IF(ISNUMBER(E1321), IF(G1321&gt;'Bulk DivVar Analysis'!$D$62,"Pass","Fail"),"")</f>
        <v/>
      </c>
      <c r="I1321" s="338" t="str">
        <f t="shared" si="22"/>
        <v/>
      </c>
      <c r="J1321" s="339"/>
      <c r="K1321" s="339"/>
      <c r="L1321" s="339"/>
      <c r="M1321" s="339"/>
      <c r="N1321" s="339"/>
      <c r="O1321" s="339"/>
      <c r="P1321" s="339"/>
      <c r="Q1321" s="339"/>
    </row>
    <row r="1322" spans="1:17" ht="13.5" customHeight="1">
      <c r="A1322" s="481"/>
      <c r="B1322" s="481"/>
      <c r="C1322" s="481"/>
      <c r="D1322" s="481"/>
      <c r="E1322" s="481"/>
      <c r="F1322" s="339"/>
      <c r="G1322" s="340" t="str">
        <f>IF(ISNUMBER(E1322),E1322/'Bulk DivVar Analysis'!$C$60,"")</f>
        <v/>
      </c>
      <c r="H1322" s="338" t="str">
        <f>IF(ISNUMBER(E1322), IF(G1322&gt;'Bulk DivVar Analysis'!$D$62,"Pass","Fail"),"")</f>
        <v/>
      </c>
      <c r="I1322" s="338" t="str">
        <f t="shared" si="22"/>
        <v/>
      </c>
      <c r="J1322" s="339"/>
      <c r="K1322" s="339"/>
      <c r="L1322" s="339"/>
      <c r="M1322" s="339"/>
      <c r="N1322" s="339"/>
      <c r="O1322" s="339"/>
      <c r="P1322" s="339"/>
      <c r="Q1322" s="339"/>
    </row>
    <row r="1323" spans="1:17" ht="13.5" customHeight="1">
      <c r="A1323" s="481"/>
      <c r="B1323" s="481"/>
      <c r="C1323" s="481"/>
      <c r="D1323" s="481"/>
      <c r="E1323" s="481"/>
      <c r="F1323" s="339"/>
      <c r="G1323" s="340" t="str">
        <f>IF(ISNUMBER(E1323),E1323/'Bulk DivVar Analysis'!$C$60,"")</f>
        <v/>
      </c>
      <c r="H1323" s="338" t="str">
        <f>IF(ISNUMBER(E1323), IF(G1323&gt;'Bulk DivVar Analysis'!$D$62,"Pass","Fail"),"")</f>
        <v/>
      </c>
      <c r="I1323" s="338" t="str">
        <f t="shared" si="22"/>
        <v/>
      </c>
      <c r="J1323" s="339"/>
      <c r="K1323" s="339"/>
      <c r="L1323" s="339"/>
      <c r="M1323" s="339"/>
      <c r="N1323" s="339"/>
      <c r="O1323" s="339"/>
      <c r="P1323" s="339"/>
      <c r="Q1323" s="339"/>
    </row>
    <row r="1324" spans="1:17" ht="13.5" customHeight="1">
      <c r="A1324" s="481"/>
      <c r="B1324" s="481"/>
      <c r="C1324" s="481"/>
      <c r="D1324" s="481"/>
      <c r="E1324" s="481"/>
      <c r="F1324" s="339"/>
      <c r="G1324" s="340" t="str">
        <f>IF(ISNUMBER(E1324),E1324/'Bulk DivVar Analysis'!$C$60,"")</f>
        <v/>
      </c>
      <c r="H1324" s="338" t="str">
        <f>IF(ISNUMBER(E1324), IF(G1324&gt;'Bulk DivVar Analysis'!$D$62,"Pass","Fail"),"")</f>
        <v/>
      </c>
      <c r="I1324" s="338" t="str">
        <f t="shared" si="22"/>
        <v/>
      </c>
      <c r="J1324" s="339"/>
      <c r="K1324" s="339"/>
      <c r="L1324" s="339"/>
      <c r="M1324" s="339"/>
      <c r="N1324" s="339"/>
      <c r="O1324" s="339"/>
      <c r="P1324" s="339"/>
      <c r="Q1324" s="339"/>
    </row>
    <row r="1325" spans="1:17" ht="13.5" customHeight="1">
      <c r="A1325" s="481"/>
      <c r="B1325" s="481"/>
      <c r="C1325" s="481"/>
      <c r="D1325" s="481"/>
      <c r="E1325" s="481"/>
      <c r="F1325" s="339"/>
      <c r="G1325" s="340" t="str">
        <f>IF(ISNUMBER(E1325),E1325/'Bulk DivVar Analysis'!$C$60,"")</f>
        <v/>
      </c>
      <c r="H1325" s="338" t="str">
        <f>IF(ISNUMBER(E1325), IF(G1325&gt;'Bulk DivVar Analysis'!$D$62,"Pass","Fail"),"")</f>
        <v/>
      </c>
      <c r="I1325" s="338" t="str">
        <f t="shared" si="22"/>
        <v/>
      </c>
      <c r="J1325" s="339"/>
      <c r="K1325" s="339"/>
      <c r="L1325" s="339"/>
      <c r="M1325" s="339"/>
      <c r="N1325" s="339"/>
      <c r="O1325" s="339"/>
      <c r="P1325" s="339"/>
      <c r="Q1325" s="339"/>
    </row>
    <row r="1326" spans="1:17" ht="13.5" customHeight="1">
      <c r="A1326" s="481"/>
      <c r="B1326" s="481"/>
      <c r="C1326" s="481"/>
      <c r="D1326" s="481"/>
      <c r="E1326" s="481"/>
      <c r="F1326" s="339"/>
      <c r="G1326" s="340" t="str">
        <f>IF(ISNUMBER(E1326),E1326/'Bulk DivVar Analysis'!$C$60,"")</f>
        <v/>
      </c>
      <c r="H1326" s="338" t="str">
        <f>IF(ISNUMBER(E1326), IF(G1326&gt;'Bulk DivVar Analysis'!$D$62,"Pass","Fail"),"")</f>
        <v/>
      </c>
      <c r="I1326" s="338" t="str">
        <f t="shared" si="22"/>
        <v/>
      </c>
      <c r="J1326" s="339"/>
      <c r="K1326" s="339"/>
      <c r="L1326" s="339"/>
      <c r="M1326" s="339"/>
      <c r="N1326" s="339"/>
      <c r="O1326" s="339"/>
      <c r="P1326" s="339"/>
      <c r="Q1326" s="339"/>
    </row>
    <row r="1327" spans="1:17" ht="13.5" customHeight="1">
      <c r="A1327" s="481"/>
      <c r="B1327" s="481"/>
      <c r="C1327" s="481"/>
      <c r="D1327" s="481"/>
      <c r="E1327" s="481"/>
      <c r="F1327" s="339"/>
      <c r="G1327" s="340" t="str">
        <f>IF(ISNUMBER(E1327),E1327/'Bulk DivVar Analysis'!$C$60,"")</f>
        <v/>
      </c>
      <c r="H1327" s="338" t="str">
        <f>IF(ISNUMBER(E1327), IF(G1327&gt;'Bulk DivVar Analysis'!$D$62,"Pass","Fail"),"")</f>
        <v/>
      </c>
      <c r="I1327" s="338" t="str">
        <f t="shared" si="22"/>
        <v/>
      </c>
      <c r="J1327" s="339"/>
      <c r="K1327" s="339"/>
      <c r="L1327" s="339"/>
      <c r="M1327" s="339"/>
      <c r="N1327" s="339"/>
      <c r="O1327" s="339"/>
      <c r="P1327" s="339"/>
      <c r="Q1327" s="339"/>
    </row>
    <row r="1328" spans="1:17" ht="13.5" customHeight="1">
      <c r="A1328" s="481"/>
      <c r="B1328" s="481"/>
      <c r="C1328" s="481"/>
      <c r="D1328" s="481"/>
      <c r="E1328" s="481"/>
      <c r="F1328" s="339"/>
      <c r="G1328" s="340" t="str">
        <f>IF(ISNUMBER(E1328),E1328/'Bulk DivVar Analysis'!$C$60,"")</f>
        <v/>
      </c>
      <c r="H1328" s="338" t="str">
        <f>IF(ISNUMBER(E1328), IF(G1328&gt;'Bulk DivVar Analysis'!$D$62,"Pass","Fail"),"")</f>
        <v/>
      </c>
      <c r="I1328" s="338" t="str">
        <f t="shared" si="22"/>
        <v/>
      </c>
      <c r="J1328" s="339"/>
      <c r="K1328" s="339"/>
      <c r="L1328" s="339"/>
      <c r="M1328" s="339"/>
      <c r="N1328" s="339"/>
      <c r="O1328" s="339"/>
      <c r="P1328" s="339"/>
      <c r="Q1328" s="339"/>
    </row>
    <row r="1329" spans="1:17" ht="13.5" customHeight="1">
      <c r="A1329" s="481"/>
      <c r="B1329" s="481"/>
      <c r="C1329" s="481"/>
      <c r="D1329" s="481"/>
      <c r="E1329" s="481"/>
      <c r="F1329" s="339"/>
      <c r="G1329" s="340" t="str">
        <f>IF(ISNUMBER(E1329),E1329/'Bulk DivVar Analysis'!$C$60,"")</f>
        <v/>
      </c>
      <c r="H1329" s="338" t="str">
        <f>IF(ISNUMBER(E1329), IF(G1329&gt;'Bulk DivVar Analysis'!$D$62,"Pass","Fail"),"")</f>
        <v/>
      </c>
      <c r="I1329" s="338" t="str">
        <f t="shared" si="22"/>
        <v/>
      </c>
      <c r="J1329" s="339"/>
      <c r="K1329" s="339"/>
      <c r="L1329" s="339"/>
      <c r="M1329" s="339"/>
      <c r="N1329" s="339"/>
      <c r="O1329" s="339"/>
      <c r="P1329" s="339"/>
      <c r="Q1329" s="339"/>
    </row>
    <row r="1330" spans="1:17" ht="13.5" customHeight="1">
      <c r="A1330" s="481"/>
      <c r="B1330" s="481"/>
      <c r="C1330" s="481"/>
      <c r="D1330" s="481"/>
      <c r="E1330" s="481"/>
      <c r="F1330" s="339"/>
      <c r="G1330" s="340" t="str">
        <f>IF(ISNUMBER(E1330),E1330/'Bulk DivVar Analysis'!$C$60,"")</f>
        <v/>
      </c>
      <c r="H1330" s="338" t="str">
        <f>IF(ISNUMBER(E1330), IF(G1330&gt;'Bulk DivVar Analysis'!$D$62,"Pass","Fail"),"")</f>
        <v/>
      </c>
      <c r="I1330" s="338" t="str">
        <f t="shared" si="22"/>
        <v/>
      </c>
      <c r="J1330" s="339"/>
      <c r="K1330" s="339"/>
      <c r="L1330" s="339"/>
      <c r="M1330" s="339"/>
      <c r="N1330" s="339"/>
      <c r="O1330" s="339"/>
      <c r="P1330" s="339"/>
      <c r="Q1330" s="339"/>
    </row>
    <row r="1331" spans="1:17" ht="13.5" customHeight="1">
      <c r="A1331" s="481"/>
      <c r="B1331" s="481"/>
      <c r="C1331" s="481"/>
      <c r="D1331" s="481"/>
      <c r="E1331" s="481"/>
      <c r="F1331" s="339"/>
      <c r="G1331" s="340" t="str">
        <f>IF(ISNUMBER(E1331),E1331/'Bulk DivVar Analysis'!$C$60,"")</f>
        <v/>
      </c>
      <c r="H1331" s="338" t="str">
        <f>IF(ISNUMBER(E1331), IF(G1331&gt;'Bulk DivVar Analysis'!$D$62,"Pass","Fail"),"")</f>
        <v/>
      </c>
      <c r="I1331" s="338" t="str">
        <f t="shared" si="22"/>
        <v/>
      </c>
      <c r="J1331" s="339"/>
      <c r="K1331" s="339"/>
      <c r="L1331" s="339"/>
      <c r="M1331" s="339"/>
      <c r="N1331" s="339"/>
      <c r="O1331" s="339"/>
      <c r="P1331" s="339"/>
      <c r="Q1331" s="339"/>
    </row>
    <row r="1332" spans="1:17" ht="13.5" customHeight="1">
      <c r="A1332" s="481"/>
      <c r="B1332" s="481"/>
      <c r="C1332" s="481"/>
      <c r="D1332" s="481"/>
      <c r="E1332" s="481"/>
      <c r="F1332" s="339"/>
      <c r="G1332" s="340" t="str">
        <f>IF(ISNUMBER(E1332),E1332/'Bulk DivVar Analysis'!$C$60,"")</f>
        <v/>
      </c>
      <c r="H1332" s="338" t="str">
        <f>IF(ISNUMBER(E1332), IF(G1332&gt;'Bulk DivVar Analysis'!$D$62,"Pass","Fail"),"")</f>
        <v/>
      </c>
      <c r="I1332" s="338" t="str">
        <f t="shared" si="22"/>
        <v/>
      </c>
      <c r="J1332" s="339"/>
      <c r="K1332" s="339"/>
      <c r="L1332" s="339"/>
      <c r="M1332" s="339"/>
      <c r="N1332" s="339"/>
      <c r="O1332" s="339"/>
      <c r="P1332" s="339"/>
      <c r="Q1332" s="339"/>
    </row>
    <row r="1333" spans="1:17" ht="13.5" customHeight="1">
      <c r="A1333" s="481"/>
      <c r="B1333" s="481"/>
      <c r="C1333" s="481"/>
      <c r="D1333" s="481"/>
      <c r="E1333" s="481"/>
      <c r="F1333" s="339"/>
      <c r="G1333" s="340" t="str">
        <f>IF(ISNUMBER(E1333),E1333/'Bulk DivVar Analysis'!$C$60,"")</f>
        <v/>
      </c>
      <c r="H1333" s="338" t="str">
        <f>IF(ISNUMBER(E1333), IF(G1333&gt;'Bulk DivVar Analysis'!$D$62,"Pass","Fail"),"")</f>
        <v/>
      </c>
      <c r="I1333" s="338" t="str">
        <f t="shared" si="22"/>
        <v/>
      </c>
      <c r="J1333" s="339"/>
      <c r="K1333" s="339"/>
      <c r="L1333" s="339"/>
      <c r="M1333" s="339"/>
      <c r="N1333" s="339"/>
      <c r="O1333" s="339"/>
      <c r="P1333" s="339"/>
      <c r="Q1333" s="339"/>
    </row>
    <row r="1334" spans="1:17" ht="13.5" customHeight="1">
      <c r="A1334" s="481"/>
      <c r="B1334" s="481"/>
      <c r="C1334" s="481"/>
      <c r="D1334" s="481"/>
      <c r="E1334" s="481"/>
      <c r="F1334" s="339"/>
      <c r="G1334" s="340" t="str">
        <f>IF(ISNUMBER(E1334),E1334/'Bulk DivVar Analysis'!$C$60,"")</f>
        <v/>
      </c>
      <c r="H1334" s="338" t="str">
        <f>IF(ISNUMBER(E1334), IF(G1334&gt;'Bulk DivVar Analysis'!$D$62,"Pass","Fail"),"")</f>
        <v/>
      </c>
      <c r="I1334" s="338" t="str">
        <f t="shared" si="22"/>
        <v/>
      </c>
      <c r="J1334" s="339"/>
      <c r="K1334" s="339"/>
      <c r="L1334" s="339"/>
      <c r="M1334" s="339"/>
      <c r="N1334" s="339"/>
      <c r="O1334" s="339"/>
      <c r="P1334" s="339"/>
      <c r="Q1334" s="339"/>
    </row>
    <row r="1335" spans="1:17" ht="13.5" customHeight="1">
      <c r="A1335" s="481"/>
      <c r="B1335" s="481"/>
      <c r="C1335" s="481"/>
      <c r="D1335" s="481"/>
      <c r="E1335" s="481"/>
      <c r="F1335" s="339"/>
      <c r="G1335" s="340" t="str">
        <f>IF(ISNUMBER(E1335),E1335/'Bulk DivVar Analysis'!$C$60,"")</f>
        <v/>
      </c>
      <c r="H1335" s="338" t="str">
        <f>IF(ISNUMBER(E1335), IF(G1335&gt;'Bulk DivVar Analysis'!$D$62,"Pass","Fail"),"")</f>
        <v/>
      </c>
      <c r="I1335" s="338" t="str">
        <f t="shared" si="22"/>
        <v/>
      </c>
      <c r="J1335" s="339"/>
      <c r="K1335" s="339"/>
      <c r="L1335" s="339"/>
      <c r="M1335" s="339"/>
      <c r="N1335" s="339"/>
      <c r="O1335" s="339"/>
      <c r="P1335" s="339"/>
      <c r="Q1335" s="339"/>
    </row>
    <row r="1336" spans="1:17" ht="13.5" customHeight="1">
      <c r="A1336" s="481"/>
      <c r="B1336" s="481"/>
      <c r="C1336" s="481"/>
      <c r="D1336" s="481"/>
      <c r="E1336" s="481"/>
      <c r="F1336" s="339"/>
      <c r="G1336" s="340" t="str">
        <f>IF(ISNUMBER(E1336),E1336/'Bulk DivVar Analysis'!$C$60,"")</f>
        <v/>
      </c>
      <c r="H1336" s="338" t="str">
        <f>IF(ISNUMBER(E1336), IF(G1336&gt;'Bulk DivVar Analysis'!$D$62,"Pass","Fail"),"")</f>
        <v/>
      </c>
      <c r="I1336" s="338" t="str">
        <f t="shared" si="22"/>
        <v/>
      </c>
      <c r="J1336" s="339"/>
      <c r="K1336" s="339"/>
      <c r="L1336" s="339"/>
      <c r="M1336" s="339"/>
      <c r="N1336" s="339"/>
      <c r="O1336" s="339"/>
      <c r="P1336" s="339"/>
      <c r="Q1336" s="339"/>
    </row>
    <row r="1337" spans="1:17" ht="13.5" customHeight="1">
      <c r="A1337" s="481"/>
      <c r="B1337" s="481"/>
      <c r="C1337" s="481"/>
      <c r="D1337" s="481"/>
      <c r="E1337" s="481"/>
      <c r="F1337" s="339"/>
      <c r="G1337" s="340" t="str">
        <f>IF(ISNUMBER(E1337),E1337/'Bulk DivVar Analysis'!$C$60,"")</f>
        <v/>
      </c>
      <c r="H1337" s="338" t="str">
        <f>IF(ISNUMBER(E1337), IF(G1337&gt;'Bulk DivVar Analysis'!$D$62,"Pass","Fail"),"")</f>
        <v/>
      </c>
      <c r="I1337" s="338" t="str">
        <f t="shared" si="22"/>
        <v/>
      </c>
      <c r="J1337" s="339"/>
      <c r="K1337" s="339"/>
      <c r="L1337" s="339"/>
      <c r="M1337" s="339"/>
      <c r="N1337" s="339"/>
      <c r="O1337" s="339"/>
      <c r="P1337" s="339"/>
      <c r="Q1337" s="339"/>
    </row>
    <row r="1338" spans="1:17" ht="13.5" customHeight="1">
      <c r="A1338" s="481"/>
      <c r="B1338" s="481"/>
      <c r="C1338" s="481"/>
      <c r="D1338" s="481"/>
      <c r="E1338" s="481"/>
      <c r="F1338" s="339"/>
      <c r="G1338" s="340" t="str">
        <f>IF(ISNUMBER(E1338),E1338/'Bulk DivVar Analysis'!$C$60,"")</f>
        <v/>
      </c>
      <c r="H1338" s="338" t="str">
        <f>IF(ISNUMBER(E1338), IF(G1338&gt;'Bulk DivVar Analysis'!$D$62,"Pass","Fail"),"")</f>
        <v/>
      </c>
      <c r="I1338" s="338" t="str">
        <f t="shared" si="22"/>
        <v/>
      </c>
      <c r="J1338" s="339"/>
      <c r="K1338" s="339"/>
      <c r="L1338" s="339"/>
      <c r="M1338" s="339"/>
      <c r="N1338" s="339"/>
      <c r="O1338" s="339"/>
      <c r="P1338" s="339"/>
      <c r="Q1338" s="339"/>
    </row>
    <row r="1339" spans="1:17" ht="13.5" customHeight="1">
      <c r="A1339" s="481"/>
      <c r="B1339" s="481"/>
      <c r="C1339" s="481"/>
      <c r="D1339" s="481"/>
      <c r="E1339" s="481"/>
      <c r="F1339" s="339"/>
      <c r="G1339" s="340" t="str">
        <f>IF(ISNUMBER(E1339),E1339/'Bulk DivVar Analysis'!$C$60,"")</f>
        <v/>
      </c>
      <c r="H1339" s="338" t="str">
        <f>IF(ISNUMBER(E1339), IF(G1339&gt;'Bulk DivVar Analysis'!$D$62,"Pass","Fail"),"")</f>
        <v/>
      </c>
      <c r="I1339" s="338" t="str">
        <f t="shared" si="22"/>
        <v/>
      </c>
      <c r="J1339" s="339"/>
      <c r="K1339" s="339"/>
      <c r="L1339" s="339"/>
      <c r="M1339" s="339"/>
      <c r="N1339" s="339"/>
      <c r="O1339" s="339"/>
      <c r="P1339" s="339"/>
      <c r="Q1339" s="339"/>
    </row>
    <row r="1340" spans="1:17" ht="13.5" customHeight="1">
      <c r="A1340" s="481"/>
      <c r="B1340" s="481"/>
      <c r="C1340" s="481"/>
      <c r="D1340" s="481"/>
      <c r="E1340" s="481"/>
      <c r="F1340" s="339"/>
      <c r="G1340" s="340" t="str">
        <f>IF(ISNUMBER(E1340),E1340/'Bulk DivVar Analysis'!$C$60,"")</f>
        <v/>
      </c>
      <c r="H1340" s="338" t="str">
        <f>IF(ISNUMBER(E1340), IF(G1340&gt;'Bulk DivVar Analysis'!$D$62,"Pass","Fail"),"")</f>
        <v/>
      </c>
      <c r="I1340" s="338" t="str">
        <f t="shared" si="22"/>
        <v/>
      </c>
      <c r="J1340" s="339"/>
      <c r="K1340" s="339"/>
      <c r="L1340" s="339"/>
      <c r="M1340" s="339"/>
      <c r="N1340" s="339"/>
      <c r="O1340" s="339"/>
      <c r="P1340" s="339"/>
      <c r="Q1340" s="339"/>
    </row>
    <row r="1341" spans="1:17" ht="13.5" customHeight="1">
      <c r="A1341" s="481"/>
      <c r="B1341" s="481"/>
      <c r="C1341" s="481"/>
      <c r="D1341" s="481"/>
      <c r="E1341" s="481"/>
      <c r="F1341" s="339"/>
      <c r="G1341" s="340" t="str">
        <f>IF(ISNUMBER(E1341),E1341/'Bulk DivVar Analysis'!$C$60,"")</f>
        <v/>
      </c>
      <c r="H1341" s="338" t="str">
        <f>IF(ISNUMBER(E1341), IF(G1341&gt;'Bulk DivVar Analysis'!$D$62,"Pass","Fail"),"")</f>
        <v/>
      </c>
      <c r="I1341" s="338" t="str">
        <f t="shared" si="22"/>
        <v/>
      </c>
      <c r="J1341" s="339"/>
      <c r="K1341" s="339"/>
      <c r="L1341" s="339"/>
      <c r="M1341" s="339"/>
      <c r="N1341" s="339"/>
      <c r="O1341" s="339"/>
      <c r="P1341" s="339"/>
      <c r="Q1341" s="339"/>
    </row>
    <row r="1342" spans="1:17" ht="13.5" customHeight="1">
      <c r="A1342" s="481"/>
      <c r="B1342" s="481"/>
      <c r="C1342" s="481"/>
      <c r="D1342" s="481"/>
      <c r="E1342" s="481"/>
      <c r="F1342" s="339"/>
      <c r="G1342" s="340" t="str">
        <f>IF(ISNUMBER(E1342),E1342/'Bulk DivVar Analysis'!$C$60,"")</f>
        <v/>
      </c>
      <c r="H1342" s="338" t="str">
        <f>IF(ISNUMBER(E1342), IF(G1342&gt;'Bulk DivVar Analysis'!$D$62,"Pass","Fail"),"")</f>
        <v/>
      </c>
      <c r="I1342" s="338" t="str">
        <f t="shared" si="22"/>
        <v/>
      </c>
      <c r="J1342" s="339"/>
      <c r="K1342" s="339"/>
      <c r="L1342" s="339"/>
      <c r="M1342" s="339"/>
      <c r="N1342" s="339"/>
      <c r="O1342" s="339"/>
      <c r="P1342" s="339"/>
      <c r="Q1342" s="339"/>
    </row>
    <row r="1343" spans="1:17" ht="13.5" customHeight="1">
      <c r="A1343" s="481"/>
      <c r="B1343" s="481"/>
      <c r="C1343" s="481"/>
      <c r="D1343" s="481"/>
      <c r="E1343" s="481"/>
      <c r="F1343" s="339"/>
      <c r="G1343" s="340" t="str">
        <f>IF(ISNUMBER(E1343),E1343/'Bulk DivVar Analysis'!$C$60,"")</f>
        <v/>
      </c>
      <c r="H1343" s="338" t="str">
        <f>IF(ISNUMBER(E1343), IF(G1343&gt;'Bulk DivVar Analysis'!$D$62,"Pass","Fail"),"")</f>
        <v/>
      </c>
      <c r="I1343" s="338" t="str">
        <f t="shared" si="22"/>
        <v/>
      </c>
      <c r="J1343" s="339"/>
      <c r="K1343" s="339"/>
      <c r="L1343" s="339"/>
      <c r="M1343" s="339"/>
      <c r="N1343" s="339"/>
      <c r="O1343" s="339"/>
      <c r="P1343" s="339"/>
      <c r="Q1343" s="339"/>
    </row>
    <row r="1344" spans="1:17" ht="13.5" customHeight="1">
      <c r="A1344" s="481"/>
      <c r="B1344" s="481"/>
      <c r="C1344" s="481"/>
      <c r="D1344" s="481"/>
      <c r="E1344" s="481"/>
      <c r="F1344" s="339"/>
      <c r="G1344" s="340" t="str">
        <f>IF(ISNUMBER(E1344),E1344/'Bulk DivVar Analysis'!$C$60,"")</f>
        <v/>
      </c>
      <c r="H1344" s="338" t="str">
        <f>IF(ISNUMBER(E1344), IF(G1344&gt;'Bulk DivVar Analysis'!$D$62,"Pass","Fail"),"")</f>
        <v/>
      </c>
      <c r="I1344" s="338" t="str">
        <f t="shared" si="22"/>
        <v/>
      </c>
      <c r="J1344" s="339"/>
      <c r="K1344" s="339"/>
      <c r="L1344" s="339"/>
      <c r="M1344" s="339"/>
      <c r="N1344" s="339"/>
      <c r="O1344" s="339"/>
      <c r="P1344" s="339"/>
      <c r="Q1344" s="339"/>
    </row>
    <row r="1345" spans="1:17" ht="13.5" customHeight="1">
      <c r="A1345" s="481"/>
      <c r="B1345" s="481"/>
      <c r="C1345" s="481"/>
      <c r="D1345" s="481"/>
      <c r="E1345" s="481"/>
      <c r="F1345" s="339"/>
      <c r="G1345" s="340" t="str">
        <f>IF(ISNUMBER(E1345),E1345/'Bulk DivVar Analysis'!$C$60,"")</f>
        <v/>
      </c>
      <c r="H1345" s="338" t="str">
        <f>IF(ISNUMBER(E1345), IF(G1345&gt;'Bulk DivVar Analysis'!$D$62,"Pass","Fail"),"")</f>
        <v/>
      </c>
      <c r="I1345" s="338" t="str">
        <f t="shared" si="22"/>
        <v/>
      </c>
      <c r="J1345" s="339"/>
      <c r="K1345" s="339"/>
      <c r="L1345" s="339"/>
      <c r="M1345" s="339"/>
      <c r="N1345" s="339"/>
      <c r="O1345" s="339"/>
      <c r="P1345" s="339"/>
      <c r="Q1345" s="339"/>
    </row>
    <row r="1346" spans="1:17" ht="13.5" customHeight="1">
      <c r="A1346" s="481"/>
      <c r="B1346" s="481"/>
      <c r="C1346" s="481"/>
      <c r="D1346" s="481"/>
      <c r="E1346" s="481"/>
      <c r="F1346" s="339"/>
      <c r="G1346" s="340" t="str">
        <f>IF(ISNUMBER(E1346),E1346/'Bulk DivVar Analysis'!$C$60,"")</f>
        <v/>
      </c>
      <c r="H1346" s="338" t="str">
        <f>IF(ISNUMBER(E1346), IF(G1346&gt;'Bulk DivVar Analysis'!$D$62,"Pass","Fail"),"")</f>
        <v/>
      </c>
      <c r="I1346" s="338" t="str">
        <f t="shared" si="22"/>
        <v/>
      </c>
      <c r="J1346" s="339"/>
      <c r="K1346" s="339"/>
      <c r="L1346" s="339"/>
      <c r="M1346" s="339"/>
      <c r="N1346" s="339"/>
      <c r="O1346" s="339"/>
      <c r="P1346" s="339"/>
      <c r="Q1346" s="339"/>
    </row>
    <row r="1347" spans="1:17" ht="13.5" customHeight="1">
      <c r="A1347" s="481"/>
      <c r="B1347" s="481"/>
      <c r="C1347" s="481"/>
      <c r="D1347" s="481"/>
      <c r="E1347" s="481"/>
      <c r="F1347" s="339"/>
      <c r="G1347" s="340" t="str">
        <f>IF(ISNUMBER(E1347),E1347/'Bulk DivVar Analysis'!$C$60,"")</f>
        <v/>
      </c>
      <c r="H1347" s="338" t="str">
        <f>IF(ISNUMBER(E1347), IF(G1347&gt;'Bulk DivVar Analysis'!$D$62,"Pass","Fail"),"")</f>
        <v/>
      </c>
      <c r="I1347" s="338" t="str">
        <f t="shared" ref="I1347:I1410" si="23">_xlfn.TEXTJOIN("_",TRUE,B1347,C1347)</f>
        <v/>
      </c>
      <c r="J1347" s="339"/>
      <c r="K1347" s="339"/>
      <c r="L1347" s="339"/>
      <c r="M1347" s="339"/>
      <c r="N1347" s="339"/>
      <c r="O1347" s="339"/>
      <c r="P1347" s="339"/>
      <c r="Q1347" s="339"/>
    </row>
    <row r="1348" spans="1:17" ht="13.5" customHeight="1">
      <c r="A1348" s="481"/>
      <c r="B1348" s="481"/>
      <c r="C1348" s="481"/>
      <c r="D1348" s="481"/>
      <c r="E1348" s="481"/>
      <c r="F1348" s="339"/>
      <c r="G1348" s="340" t="str">
        <f>IF(ISNUMBER(E1348),E1348/'Bulk DivVar Analysis'!$C$60,"")</f>
        <v/>
      </c>
      <c r="H1348" s="338" t="str">
        <f>IF(ISNUMBER(E1348), IF(G1348&gt;'Bulk DivVar Analysis'!$D$62,"Pass","Fail"),"")</f>
        <v/>
      </c>
      <c r="I1348" s="338" t="str">
        <f t="shared" si="23"/>
        <v/>
      </c>
      <c r="J1348" s="339"/>
      <c r="K1348" s="339"/>
      <c r="L1348" s="339"/>
      <c r="M1348" s="339"/>
      <c r="N1348" s="339"/>
      <c r="O1348" s="339"/>
      <c r="P1348" s="339"/>
      <c r="Q1348" s="339"/>
    </row>
    <row r="1349" spans="1:17" ht="13.5" customHeight="1">
      <c r="A1349" s="481"/>
      <c r="B1349" s="481"/>
      <c r="C1349" s="481"/>
      <c r="D1349" s="481"/>
      <c r="E1349" s="481"/>
      <c r="F1349" s="339"/>
      <c r="G1349" s="340" t="str">
        <f>IF(ISNUMBER(E1349),E1349/'Bulk DivVar Analysis'!$C$60,"")</f>
        <v/>
      </c>
      <c r="H1349" s="338" t="str">
        <f>IF(ISNUMBER(E1349), IF(G1349&gt;'Bulk DivVar Analysis'!$D$62,"Pass","Fail"),"")</f>
        <v/>
      </c>
      <c r="I1349" s="338" t="str">
        <f t="shared" si="23"/>
        <v/>
      </c>
      <c r="J1349" s="339"/>
      <c r="K1349" s="339"/>
      <c r="L1349" s="339"/>
      <c r="M1349" s="339"/>
      <c r="N1349" s="339"/>
      <c r="O1349" s="339"/>
      <c r="P1349" s="339"/>
      <c r="Q1349" s="339"/>
    </row>
    <row r="1350" spans="1:17" ht="13.5" customHeight="1">
      <c r="A1350" s="481"/>
      <c r="B1350" s="481"/>
      <c r="C1350" s="481"/>
      <c r="D1350" s="481"/>
      <c r="E1350" s="481"/>
      <c r="F1350" s="339"/>
      <c r="G1350" s="340" t="str">
        <f>IF(ISNUMBER(E1350),E1350/'Bulk DivVar Analysis'!$C$60,"")</f>
        <v/>
      </c>
      <c r="H1350" s="338" t="str">
        <f>IF(ISNUMBER(E1350), IF(G1350&gt;'Bulk DivVar Analysis'!$D$62,"Pass","Fail"),"")</f>
        <v/>
      </c>
      <c r="I1350" s="338" t="str">
        <f t="shared" si="23"/>
        <v/>
      </c>
      <c r="J1350" s="339"/>
      <c r="K1350" s="339"/>
      <c r="L1350" s="339"/>
      <c r="M1350" s="339"/>
      <c r="N1350" s="339"/>
      <c r="O1350" s="339"/>
      <c r="P1350" s="339"/>
      <c r="Q1350" s="339"/>
    </row>
    <row r="1351" spans="1:17" ht="13.5" customHeight="1">
      <c r="A1351" s="481"/>
      <c r="B1351" s="481"/>
      <c r="C1351" s="481"/>
      <c r="D1351" s="481"/>
      <c r="E1351" s="481"/>
      <c r="F1351" s="339"/>
      <c r="G1351" s="340" t="str">
        <f>IF(ISNUMBER(E1351),E1351/'Bulk DivVar Analysis'!$C$60,"")</f>
        <v/>
      </c>
      <c r="H1351" s="338" t="str">
        <f>IF(ISNUMBER(E1351), IF(G1351&gt;'Bulk DivVar Analysis'!$D$62,"Pass","Fail"),"")</f>
        <v/>
      </c>
      <c r="I1351" s="338" t="str">
        <f t="shared" si="23"/>
        <v/>
      </c>
      <c r="J1351" s="339"/>
      <c r="K1351" s="339"/>
      <c r="L1351" s="339"/>
      <c r="M1351" s="339"/>
      <c r="N1351" s="339"/>
      <c r="O1351" s="339"/>
      <c r="P1351" s="339"/>
      <c r="Q1351" s="339"/>
    </row>
    <row r="1352" spans="1:17" ht="13.5" customHeight="1">
      <c r="A1352" s="481"/>
      <c r="B1352" s="481"/>
      <c r="C1352" s="481"/>
      <c r="D1352" s="481"/>
      <c r="E1352" s="481"/>
      <c r="F1352" s="339"/>
      <c r="G1352" s="340" t="str">
        <f>IF(ISNUMBER(E1352),E1352/'Bulk DivVar Analysis'!$C$60,"")</f>
        <v/>
      </c>
      <c r="H1352" s="338" t="str">
        <f>IF(ISNUMBER(E1352), IF(G1352&gt;'Bulk DivVar Analysis'!$D$62,"Pass","Fail"),"")</f>
        <v/>
      </c>
      <c r="I1352" s="338" t="str">
        <f t="shared" si="23"/>
        <v/>
      </c>
      <c r="J1352" s="339"/>
      <c r="K1352" s="339"/>
      <c r="L1352" s="339"/>
      <c r="M1352" s="339"/>
      <c r="N1352" s="339"/>
      <c r="O1352" s="339"/>
      <c r="P1352" s="339"/>
      <c r="Q1352" s="339"/>
    </row>
    <row r="1353" spans="1:17" ht="13.5" customHeight="1">
      <c r="A1353" s="481"/>
      <c r="B1353" s="481"/>
      <c r="C1353" s="481"/>
      <c r="D1353" s="481"/>
      <c r="E1353" s="481"/>
      <c r="F1353" s="339"/>
      <c r="G1353" s="340" t="str">
        <f>IF(ISNUMBER(E1353),E1353/'Bulk DivVar Analysis'!$C$60,"")</f>
        <v/>
      </c>
      <c r="H1353" s="338" t="str">
        <f>IF(ISNUMBER(E1353), IF(G1353&gt;'Bulk DivVar Analysis'!$D$62,"Pass","Fail"),"")</f>
        <v/>
      </c>
      <c r="I1353" s="338" t="str">
        <f t="shared" si="23"/>
        <v/>
      </c>
      <c r="J1353" s="339"/>
      <c r="K1353" s="339"/>
      <c r="L1353" s="339"/>
      <c r="M1353" s="339"/>
      <c r="N1353" s="339"/>
      <c r="O1353" s="339"/>
      <c r="P1353" s="339"/>
      <c r="Q1353" s="339"/>
    </row>
    <row r="1354" spans="1:17" ht="13.5" customHeight="1">
      <c r="A1354" s="481"/>
      <c r="B1354" s="481"/>
      <c r="C1354" s="481"/>
      <c r="D1354" s="481"/>
      <c r="E1354" s="481"/>
      <c r="F1354" s="339"/>
      <c r="G1354" s="340" t="str">
        <f>IF(ISNUMBER(E1354),E1354/'Bulk DivVar Analysis'!$C$60,"")</f>
        <v/>
      </c>
      <c r="H1354" s="338" t="str">
        <f>IF(ISNUMBER(E1354), IF(G1354&gt;'Bulk DivVar Analysis'!$D$62,"Pass","Fail"),"")</f>
        <v/>
      </c>
      <c r="I1354" s="338" t="str">
        <f t="shared" si="23"/>
        <v/>
      </c>
      <c r="J1354" s="339"/>
      <c r="K1354" s="339"/>
      <c r="L1354" s="339"/>
      <c r="M1354" s="339"/>
      <c r="N1354" s="339"/>
      <c r="O1354" s="339"/>
      <c r="P1354" s="339"/>
      <c r="Q1354" s="339"/>
    </row>
    <row r="1355" spans="1:17" ht="13.5" customHeight="1">
      <c r="A1355" s="481"/>
      <c r="B1355" s="481"/>
      <c r="C1355" s="481"/>
      <c r="D1355" s="481"/>
      <c r="E1355" s="481"/>
      <c r="F1355" s="339"/>
      <c r="G1355" s="340" t="str">
        <f>IF(ISNUMBER(E1355),E1355/'Bulk DivVar Analysis'!$C$60,"")</f>
        <v/>
      </c>
      <c r="H1355" s="338" t="str">
        <f>IF(ISNUMBER(E1355), IF(G1355&gt;'Bulk DivVar Analysis'!$D$62,"Pass","Fail"),"")</f>
        <v/>
      </c>
      <c r="I1355" s="338" t="str">
        <f t="shared" si="23"/>
        <v/>
      </c>
      <c r="J1355" s="339"/>
      <c r="K1355" s="339"/>
      <c r="L1355" s="339"/>
      <c r="M1355" s="339"/>
      <c r="N1355" s="339"/>
      <c r="O1355" s="339"/>
      <c r="P1355" s="339"/>
      <c r="Q1355" s="339"/>
    </row>
    <row r="1356" spans="1:17" ht="13.5" customHeight="1">
      <c r="A1356" s="481"/>
      <c r="B1356" s="481"/>
      <c r="C1356" s="481"/>
      <c r="D1356" s="481"/>
      <c r="E1356" s="481"/>
      <c r="F1356" s="339"/>
      <c r="G1356" s="340" t="str">
        <f>IF(ISNUMBER(E1356),E1356/'Bulk DivVar Analysis'!$C$60,"")</f>
        <v/>
      </c>
      <c r="H1356" s="338" t="str">
        <f>IF(ISNUMBER(E1356), IF(G1356&gt;'Bulk DivVar Analysis'!$D$62,"Pass","Fail"),"")</f>
        <v/>
      </c>
      <c r="I1356" s="338" t="str">
        <f t="shared" si="23"/>
        <v/>
      </c>
      <c r="J1356" s="339"/>
      <c r="K1356" s="339"/>
      <c r="L1356" s="339"/>
      <c r="M1356" s="339"/>
      <c r="N1356" s="339"/>
      <c r="O1356" s="339"/>
      <c r="P1356" s="339"/>
      <c r="Q1356" s="339"/>
    </row>
    <row r="1357" spans="1:17" ht="13.5" customHeight="1">
      <c r="A1357" s="481"/>
      <c r="B1357" s="481"/>
      <c r="C1357" s="481"/>
      <c r="D1357" s="481"/>
      <c r="E1357" s="481"/>
      <c r="F1357" s="339"/>
      <c r="G1357" s="340" t="str">
        <f>IF(ISNUMBER(E1357),E1357/'Bulk DivVar Analysis'!$C$60,"")</f>
        <v/>
      </c>
      <c r="H1357" s="338" t="str">
        <f>IF(ISNUMBER(E1357), IF(G1357&gt;'Bulk DivVar Analysis'!$D$62,"Pass","Fail"),"")</f>
        <v/>
      </c>
      <c r="I1357" s="338" t="str">
        <f t="shared" si="23"/>
        <v/>
      </c>
      <c r="J1357" s="339"/>
      <c r="K1357" s="339"/>
      <c r="L1357" s="339"/>
      <c r="M1357" s="339"/>
      <c r="N1357" s="339"/>
      <c r="O1357" s="339"/>
      <c r="P1357" s="339"/>
      <c r="Q1357" s="339"/>
    </row>
    <row r="1358" spans="1:17" ht="13.5" customHeight="1">
      <c r="A1358" s="481"/>
      <c r="B1358" s="481"/>
      <c r="C1358" s="481"/>
      <c r="D1358" s="481"/>
      <c r="E1358" s="481"/>
      <c r="F1358" s="339"/>
      <c r="G1358" s="340" t="str">
        <f>IF(ISNUMBER(E1358),E1358/'Bulk DivVar Analysis'!$C$60,"")</f>
        <v/>
      </c>
      <c r="H1358" s="338" t="str">
        <f>IF(ISNUMBER(E1358), IF(G1358&gt;'Bulk DivVar Analysis'!$D$62,"Pass","Fail"),"")</f>
        <v/>
      </c>
      <c r="I1358" s="338" t="str">
        <f t="shared" si="23"/>
        <v/>
      </c>
      <c r="J1358" s="339"/>
      <c r="K1358" s="339"/>
      <c r="L1358" s="339"/>
      <c r="M1358" s="339"/>
      <c r="N1358" s="339"/>
      <c r="O1358" s="339"/>
      <c r="P1358" s="339"/>
      <c r="Q1358" s="339"/>
    </row>
    <row r="1359" spans="1:17" ht="13.5" customHeight="1">
      <c r="A1359" s="481"/>
      <c r="B1359" s="481"/>
      <c r="C1359" s="481"/>
      <c r="D1359" s="481"/>
      <c r="E1359" s="481"/>
      <c r="F1359" s="339"/>
      <c r="G1359" s="340" t="str">
        <f>IF(ISNUMBER(E1359),E1359/'Bulk DivVar Analysis'!$C$60,"")</f>
        <v/>
      </c>
      <c r="H1359" s="338" t="str">
        <f>IF(ISNUMBER(E1359), IF(G1359&gt;'Bulk DivVar Analysis'!$D$62,"Pass","Fail"),"")</f>
        <v/>
      </c>
      <c r="I1359" s="338" t="str">
        <f t="shared" si="23"/>
        <v/>
      </c>
      <c r="J1359" s="339"/>
      <c r="K1359" s="339"/>
      <c r="L1359" s="339"/>
      <c r="M1359" s="339"/>
      <c r="N1359" s="339"/>
      <c r="O1359" s="339"/>
      <c r="P1359" s="339"/>
      <c r="Q1359" s="339"/>
    </row>
    <row r="1360" spans="1:17" ht="13.5" customHeight="1">
      <c r="A1360" s="481"/>
      <c r="B1360" s="481"/>
      <c r="C1360" s="481"/>
      <c r="D1360" s="481"/>
      <c r="E1360" s="481"/>
      <c r="F1360" s="339"/>
      <c r="G1360" s="340" t="str">
        <f>IF(ISNUMBER(E1360),E1360/'Bulk DivVar Analysis'!$C$60,"")</f>
        <v/>
      </c>
      <c r="H1360" s="338" t="str">
        <f>IF(ISNUMBER(E1360), IF(G1360&gt;'Bulk DivVar Analysis'!$D$62,"Pass","Fail"),"")</f>
        <v/>
      </c>
      <c r="I1360" s="338" t="str">
        <f t="shared" si="23"/>
        <v/>
      </c>
      <c r="J1360" s="339"/>
      <c r="K1360" s="339"/>
      <c r="L1360" s="339"/>
      <c r="M1360" s="339"/>
      <c r="N1360" s="339"/>
      <c r="O1360" s="339"/>
      <c r="P1360" s="339"/>
      <c r="Q1360" s="339"/>
    </row>
    <row r="1361" spans="1:17" ht="13.5" customHeight="1">
      <c r="A1361" s="481"/>
      <c r="B1361" s="481"/>
      <c r="C1361" s="481"/>
      <c r="D1361" s="481"/>
      <c r="E1361" s="481"/>
      <c r="F1361" s="339"/>
      <c r="G1361" s="340" t="str">
        <f>IF(ISNUMBER(E1361),E1361/'Bulk DivVar Analysis'!$C$60,"")</f>
        <v/>
      </c>
      <c r="H1361" s="338" t="str">
        <f>IF(ISNUMBER(E1361), IF(G1361&gt;'Bulk DivVar Analysis'!$D$62,"Pass","Fail"),"")</f>
        <v/>
      </c>
      <c r="I1361" s="338" t="str">
        <f t="shared" si="23"/>
        <v/>
      </c>
      <c r="J1361" s="339"/>
      <c r="K1361" s="339"/>
      <c r="L1361" s="339"/>
      <c r="M1361" s="339"/>
      <c r="N1361" s="339"/>
      <c r="O1361" s="339"/>
      <c r="P1361" s="339"/>
      <c r="Q1361" s="339"/>
    </row>
    <row r="1362" spans="1:17" ht="13.5" customHeight="1">
      <c r="A1362" s="481"/>
      <c r="B1362" s="481"/>
      <c r="C1362" s="481"/>
      <c r="D1362" s="481"/>
      <c r="E1362" s="481"/>
      <c r="F1362" s="339"/>
      <c r="G1362" s="340" t="str">
        <f>IF(ISNUMBER(E1362),E1362/'Bulk DivVar Analysis'!$C$60,"")</f>
        <v/>
      </c>
      <c r="H1362" s="338" t="str">
        <f>IF(ISNUMBER(E1362), IF(G1362&gt;'Bulk DivVar Analysis'!$D$62,"Pass","Fail"),"")</f>
        <v/>
      </c>
      <c r="I1362" s="338" t="str">
        <f t="shared" si="23"/>
        <v/>
      </c>
      <c r="J1362" s="339"/>
      <c r="K1362" s="339"/>
      <c r="L1362" s="339"/>
      <c r="M1362" s="339"/>
      <c r="N1362" s="339"/>
      <c r="O1362" s="339"/>
      <c r="P1362" s="339"/>
      <c r="Q1362" s="339"/>
    </row>
    <row r="1363" spans="1:17" ht="13.5" customHeight="1">
      <c r="A1363" s="481"/>
      <c r="B1363" s="481"/>
      <c r="C1363" s="481"/>
      <c r="D1363" s="481"/>
      <c r="E1363" s="481"/>
      <c r="F1363" s="339"/>
      <c r="G1363" s="340" t="str">
        <f>IF(ISNUMBER(E1363),E1363/'Bulk DivVar Analysis'!$C$60,"")</f>
        <v/>
      </c>
      <c r="H1363" s="338" t="str">
        <f>IF(ISNUMBER(E1363), IF(G1363&gt;'Bulk DivVar Analysis'!$D$62,"Pass","Fail"),"")</f>
        <v/>
      </c>
      <c r="I1363" s="338" t="str">
        <f t="shared" si="23"/>
        <v/>
      </c>
      <c r="J1363" s="339"/>
      <c r="K1363" s="339"/>
      <c r="L1363" s="339"/>
      <c r="M1363" s="339"/>
      <c r="N1363" s="339"/>
      <c r="O1363" s="339"/>
      <c r="P1363" s="339"/>
      <c r="Q1363" s="339"/>
    </row>
    <row r="1364" spans="1:17" ht="13.5" customHeight="1">
      <c r="A1364" s="481"/>
      <c r="B1364" s="481"/>
      <c r="C1364" s="481"/>
      <c r="D1364" s="481"/>
      <c r="E1364" s="481"/>
      <c r="F1364" s="339"/>
      <c r="G1364" s="340" t="str">
        <f>IF(ISNUMBER(E1364),E1364/'Bulk DivVar Analysis'!$C$60,"")</f>
        <v/>
      </c>
      <c r="H1364" s="338" t="str">
        <f>IF(ISNUMBER(E1364), IF(G1364&gt;'Bulk DivVar Analysis'!$D$62,"Pass","Fail"),"")</f>
        <v/>
      </c>
      <c r="I1364" s="338" t="str">
        <f t="shared" si="23"/>
        <v/>
      </c>
      <c r="J1364" s="339"/>
      <c r="K1364" s="339"/>
      <c r="L1364" s="339"/>
      <c r="M1364" s="339"/>
      <c r="N1364" s="339"/>
      <c r="O1364" s="339"/>
      <c r="P1364" s="339"/>
      <c r="Q1364" s="339"/>
    </row>
    <row r="1365" spans="1:17" ht="13.5" customHeight="1">
      <c r="A1365" s="481"/>
      <c r="B1365" s="481"/>
      <c r="C1365" s="481"/>
      <c r="D1365" s="481"/>
      <c r="E1365" s="481"/>
      <c r="F1365" s="339"/>
      <c r="G1365" s="340" t="str">
        <f>IF(ISNUMBER(E1365),E1365/'Bulk DivVar Analysis'!$C$60,"")</f>
        <v/>
      </c>
      <c r="H1365" s="338" t="str">
        <f>IF(ISNUMBER(E1365), IF(G1365&gt;'Bulk DivVar Analysis'!$D$62,"Pass","Fail"),"")</f>
        <v/>
      </c>
      <c r="I1365" s="338" t="str">
        <f t="shared" si="23"/>
        <v/>
      </c>
      <c r="J1365" s="339"/>
      <c r="K1365" s="339"/>
      <c r="L1365" s="339"/>
      <c r="M1365" s="339"/>
      <c r="N1365" s="339"/>
      <c r="O1365" s="339"/>
      <c r="P1365" s="339"/>
      <c r="Q1365" s="339"/>
    </row>
    <row r="1366" spans="1:17" ht="13.5" customHeight="1">
      <c r="A1366" s="481"/>
      <c r="B1366" s="481"/>
      <c r="C1366" s="481"/>
      <c r="D1366" s="481"/>
      <c r="E1366" s="481"/>
      <c r="F1366" s="339"/>
      <c r="G1366" s="340" t="str">
        <f>IF(ISNUMBER(E1366),E1366/'Bulk DivVar Analysis'!$C$60,"")</f>
        <v/>
      </c>
      <c r="H1366" s="338" t="str">
        <f>IF(ISNUMBER(E1366), IF(G1366&gt;'Bulk DivVar Analysis'!$D$62,"Pass","Fail"),"")</f>
        <v/>
      </c>
      <c r="I1366" s="338" t="str">
        <f t="shared" si="23"/>
        <v/>
      </c>
      <c r="J1366" s="339"/>
      <c r="K1366" s="339"/>
      <c r="L1366" s="339"/>
      <c r="M1366" s="339"/>
      <c r="N1366" s="339"/>
      <c r="O1366" s="339"/>
      <c r="P1366" s="339"/>
      <c r="Q1366" s="339"/>
    </row>
    <row r="1367" spans="1:17" ht="13.5" customHeight="1">
      <c r="A1367" s="481"/>
      <c r="B1367" s="481"/>
      <c r="C1367" s="481"/>
      <c r="D1367" s="481"/>
      <c r="E1367" s="481"/>
      <c r="F1367" s="339"/>
      <c r="G1367" s="340" t="str">
        <f>IF(ISNUMBER(E1367),E1367/'Bulk DivVar Analysis'!$C$60,"")</f>
        <v/>
      </c>
      <c r="H1367" s="338" t="str">
        <f>IF(ISNUMBER(E1367), IF(G1367&gt;'Bulk DivVar Analysis'!$D$62,"Pass","Fail"),"")</f>
        <v/>
      </c>
      <c r="I1367" s="338" t="str">
        <f t="shared" si="23"/>
        <v/>
      </c>
      <c r="J1367" s="339"/>
      <c r="K1367" s="339"/>
      <c r="L1367" s="339"/>
      <c r="M1367" s="339"/>
      <c r="N1367" s="339"/>
      <c r="O1367" s="339"/>
      <c r="P1367" s="339"/>
      <c r="Q1367" s="339"/>
    </row>
    <row r="1368" spans="1:17" ht="13.5" customHeight="1">
      <c r="A1368" s="481"/>
      <c r="B1368" s="481"/>
      <c r="C1368" s="481"/>
      <c r="D1368" s="481"/>
      <c r="E1368" s="481"/>
      <c r="F1368" s="339"/>
      <c r="G1368" s="340" t="str">
        <f>IF(ISNUMBER(E1368),E1368/'Bulk DivVar Analysis'!$C$60,"")</f>
        <v/>
      </c>
      <c r="H1368" s="338" t="str">
        <f>IF(ISNUMBER(E1368), IF(G1368&gt;'Bulk DivVar Analysis'!$D$62,"Pass","Fail"),"")</f>
        <v/>
      </c>
      <c r="I1368" s="338" t="str">
        <f t="shared" si="23"/>
        <v/>
      </c>
      <c r="J1368" s="339"/>
      <c r="K1368" s="339"/>
      <c r="L1368" s="339"/>
      <c r="M1368" s="339"/>
      <c r="N1368" s="339"/>
      <c r="O1368" s="339"/>
      <c r="P1368" s="339"/>
      <c r="Q1368" s="339"/>
    </row>
    <row r="1369" spans="1:17" ht="13.5" customHeight="1">
      <c r="A1369" s="481"/>
      <c r="B1369" s="481"/>
      <c r="C1369" s="481"/>
      <c r="D1369" s="481"/>
      <c r="E1369" s="481"/>
      <c r="F1369" s="339"/>
      <c r="G1369" s="340" t="str">
        <f>IF(ISNUMBER(E1369),E1369/'Bulk DivVar Analysis'!$C$60,"")</f>
        <v/>
      </c>
      <c r="H1369" s="338" t="str">
        <f>IF(ISNUMBER(E1369), IF(G1369&gt;'Bulk DivVar Analysis'!$D$62,"Pass","Fail"),"")</f>
        <v/>
      </c>
      <c r="I1369" s="338" t="str">
        <f t="shared" si="23"/>
        <v/>
      </c>
      <c r="J1369" s="339"/>
      <c r="K1369" s="339"/>
      <c r="L1369" s="339"/>
      <c r="M1369" s="339"/>
      <c r="N1369" s="339"/>
      <c r="O1369" s="339"/>
      <c r="P1369" s="339"/>
      <c r="Q1369" s="339"/>
    </row>
    <row r="1370" spans="1:17" ht="13.5" customHeight="1">
      <c r="A1370" s="481"/>
      <c r="B1370" s="481"/>
      <c r="C1370" s="481"/>
      <c r="D1370" s="481"/>
      <c r="E1370" s="481"/>
      <c r="F1370" s="339"/>
      <c r="G1370" s="340" t="str">
        <f>IF(ISNUMBER(E1370),E1370/'Bulk DivVar Analysis'!$C$60,"")</f>
        <v/>
      </c>
      <c r="H1370" s="338" t="str">
        <f>IF(ISNUMBER(E1370), IF(G1370&gt;'Bulk DivVar Analysis'!$D$62,"Pass","Fail"),"")</f>
        <v/>
      </c>
      <c r="I1370" s="338" t="str">
        <f t="shared" si="23"/>
        <v/>
      </c>
      <c r="J1370" s="339"/>
      <c r="K1370" s="339"/>
      <c r="L1370" s="339"/>
      <c r="M1370" s="339"/>
      <c r="N1370" s="339"/>
      <c r="O1370" s="339"/>
      <c r="P1370" s="339"/>
      <c r="Q1370" s="339"/>
    </row>
    <row r="1371" spans="1:17" ht="13.5" customHeight="1">
      <c r="A1371" s="481"/>
      <c r="B1371" s="481"/>
      <c r="C1371" s="481"/>
      <c r="D1371" s="481"/>
      <c r="E1371" s="481"/>
      <c r="F1371" s="339"/>
      <c r="G1371" s="340" t="str">
        <f>IF(ISNUMBER(E1371),E1371/'Bulk DivVar Analysis'!$C$60,"")</f>
        <v/>
      </c>
      <c r="H1371" s="338" t="str">
        <f>IF(ISNUMBER(E1371), IF(G1371&gt;'Bulk DivVar Analysis'!$D$62,"Pass","Fail"),"")</f>
        <v/>
      </c>
      <c r="I1371" s="338" t="str">
        <f t="shared" si="23"/>
        <v/>
      </c>
      <c r="J1371" s="339"/>
      <c r="K1371" s="339"/>
      <c r="L1371" s="339"/>
      <c r="M1371" s="339"/>
      <c r="N1371" s="339"/>
      <c r="O1371" s="339"/>
      <c r="P1371" s="339"/>
      <c r="Q1371" s="339"/>
    </row>
    <row r="1372" spans="1:17" ht="13.5" customHeight="1">
      <c r="A1372" s="481"/>
      <c r="B1372" s="481"/>
      <c r="C1372" s="481"/>
      <c r="D1372" s="481"/>
      <c r="E1372" s="481"/>
      <c r="F1372" s="339"/>
      <c r="G1372" s="340" t="str">
        <f>IF(ISNUMBER(E1372),E1372/'Bulk DivVar Analysis'!$C$60,"")</f>
        <v/>
      </c>
      <c r="H1372" s="338" t="str">
        <f>IF(ISNUMBER(E1372), IF(G1372&gt;'Bulk DivVar Analysis'!$D$62,"Pass","Fail"),"")</f>
        <v/>
      </c>
      <c r="I1372" s="338" t="str">
        <f t="shared" si="23"/>
        <v/>
      </c>
      <c r="J1372" s="339"/>
      <c r="K1372" s="339"/>
      <c r="L1372" s="339"/>
      <c r="M1372" s="339"/>
      <c r="N1372" s="339"/>
      <c r="O1372" s="339"/>
      <c r="P1372" s="339"/>
      <c r="Q1372" s="339"/>
    </row>
    <row r="1373" spans="1:17" ht="13.5" customHeight="1">
      <c r="A1373" s="481"/>
      <c r="B1373" s="481"/>
      <c r="C1373" s="481"/>
      <c r="D1373" s="481"/>
      <c r="E1373" s="481"/>
      <c r="F1373" s="339"/>
      <c r="G1373" s="340" t="str">
        <f>IF(ISNUMBER(E1373),E1373/'Bulk DivVar Analysis'!$C$60,"")</f>
        <v/>
      </c>
      <c r="H1373" s="338" t="str">
        <f>IF(ISNUMBER(E1373), IF(G1373&gt;'Bulk DivVar Analysis'!$D$62,"Pass","Fail"),"")</f>
        <v/>
      </c>
      <c r="I1373" s="338" t="str">
        <f t="shared" si="23"/>
        <v/>
      </c>
      <c r="J1373" s="339"/>
      <c r="K1373" s="339"/>
      <c r="L1373" s="339"/>
      <c r="M1373" s="339"/>
      <c r="N1373" s="339"/>
      <c r="O1373" s="339"/>
      <c r="P1373" s="339"/>
      <c r="Q1373" s="339"/>
    </row>
    <row r="1374" spans="1:17" ht="13.5" customHeight="1">
      <c r="A1374" s="481"/>
      <c r="B1374" s="481"/>
      <c r="C1374" s="481"/>
      <c r="D1374" s="481"/>
      <c r="E1374" s="481"/>
      <c r="F1374" s="339"/>
      <c r="G1374" s="340" t="str">
        <f>IF(ISNUMBER(E1374),E1374/'Bulk DivVar Analysis'!$C$60,"")</f>
        <v/>
      </c>
      <c r="H1374" s="338" t="str">
        <f>IF(ISNUMBER(E1374), IF(G1374&gt;'Bulk DivVar Analysis'!$D$62,"Pass","Fail"),"")</f>
        <v/>
      </c>
      <c r="I1374" s="338" t="str">
        <f t="shared" si="23"/>
        <v/>
      </c>
      <c r="J1374" s="339"/>
      <c r="K1374" s="339"/>
      <c r="L1374" s="339"/>
      <c r="M1374" s="339"/>
      <c r="N1374" s="339"/>
      <c r="O1374" s="339"/>
      <c r="P1374" s="339"/>
      <c r="Q1374" s="339"/>
    </row>
    <row r="1375" spans="1:17" ht="13.5" customHeight="1">
      <c r="A1375" s="481"/>
      <c r="B1375" s="481"/>
      <c r="C1375" s="481"/>
      <c r="D1375" s="481"/>
      <c r="E1375" s="481"/>
      <c r="F1375" s="339"/>
      <c r="G1375" s="340" t="str">
        <f>IF(ISNUMBER(E1375),E1375/'Bulk DivVar Analysis'!$C$60,"")</f>
        <v/>
      </c>
      <c r="H1375" s="338" t="str">
        <f>IF(ISNUMBER(E1375), IF(G1375&gt;'Bulk DivVar Analysis'!$D$62,"Pass","Fail"),"")</f>
        <v/>
      </c>
      <c r="I1375" s="338" t="str">
        <f t="shared" si="23"/>
        <v/>
      </c>
      <c r="J1375" s="339"/>
      <c r="K1375" s="339"/>
      <c r="L1375" s="339"/>
      <c r="M1375" s="339"/>
      <c r="N1375" s="339"/>
      <c r="O1375" s="339"/>
      <c r="P1375" s="339"/>
      <c r="Q1375" s="339"/>
    </row>
    <row r="1376" spans="1:17" ht="13.5" customHeight="1">
      <c r="A1376" s="481"/>
      <c r="B1376" s="481"/>
      <c r="C1376" s="481"/>
      <c r="D1376" s="481"/>
      <c r="E1376" s="481"/>
      <c r="F1376" s="339"/>
      <c r="G1376" s="340" t="str">
        <f>IF(ISNUMBER(E1376),E1376/'Bulk DivVar Analysis'!$C$60,"")</f>
        <v/>
      </c>
      <c r="H1376" s="338" t="str">
        <f>IF(ISNUMBER(E1376), IF(G1376&gt;'Bulk DivVar Analysis'!$D$62,"Pass","Fail"),"")</f>
        <v/>
      </c>
      <c r="I1376" s="338" t="str">
        <f t="shared" si="23"/>
        <v/>
      </c>
      <c r="J1376" s="339"/>
      <c r="K1376" s="339"/>
      <c r="L1376" s="339"/>
      <c r="M1376" s="339"/>
      <c r="N1376" s="339"/>
      <c r="O1376" s="339"/>
      <c r="P1376" s="339"/>
      <c r="Q1376" s="339"/>
    </row>
    <row r="1377" spans="1:17" ht="13.5" customHeight="1">
      <c r="A1377" s="481"/>
      <c r="B1377" s="481"/>
      <c r="C1377" s="481"/>
      <c r="D1377" s="481"/>
      <c r="E1377" s="481"/>
      <c r="F1377" s="339"/>
      <c r="G1377" s="340" t="str">
        <f>IF(ISNUMBER(E1377),E1377/'Bulk DivVar Analysis'!$C$60,"")</f>
        <v/>
      </c>
      <c r="H1377" s="338" t="str">
        <f>IF(ISNUMBER(E1377), IF(G1377&gt;'Bulk DivVar Analysis'!$D$62,"Pass","Fail"),"")</f>
        <v/>
      </c>
      <c r="I1377" s="338" t="str">
        <f t="shared" si="23"/>
        <v/>
      </c>
      <c r="J1377" s="339"/>
      <c r="K1377" s="339"/>
      <c r="L1377" s="339"/>
      <c r="M1377" s="339"/>
      <c r="N1377" s="339"/>
      <c r="O1377" s="339"/>
      <c r="P1377" s="339"/>
      <c r="Q1377" s="339"/>
    </row>
    <row r="1378" spans="1:17" ht="13.5" customHeight="1">
      <c r="A1378" s="481"/>
      <c r="B1378" s="481"/>
      <c r="C1378" s="481"/>
      <c r="D1378" s="481"/>
      <c r="E1378" s="481"/>
      <c r="F1378" s="339"/>
      <c r="G1378" s="340" t="str">
        <f>IF(ISNUMBER(E1378),E1378/'Bulk DivVar Analysis'!$C$60,"")</f>
        <v/>
      </c>
      <c r="H1378" s="338" t="str">
        <f>IF(ISNUMBER(E1378), IF(G1378&gt;'Bulk DivVar Analysis'!$D$62,"Pass","Fail"),"")</f>
        <v/>
      </c>
      <c r="I1378" s="338" t="str">
        <f t="shared" si="23"/>
        <v/>
      </c>
      <c r="J1378" s="339"/>
      <c r="K1378" s="339"/>
      <c r="L1378" s="339"/>
      <c r="M1378" s="339"/>
      <c r="N1378" s="339"/>
      <c r="O1378" s="339"/>
      <c r="P1378" s="339"/>
      <c r="Q1378" s="339"/>
    </row>
    <row r="1379" spans="1:17" ht="13.5" customHeight="1">
      <c r="A1379" s="481"/>
      <c r="B1379" s="481"/>
      <c r="C1379" s="481"/>
      <c r="D1379" s="481"/>
      <c r="E1379" s="481"/>
      <c r="F1379" s="339"/>
      <c r="G1379" s="340" t="str">
        <f>IF(ISNUMBER(E1379),E1379/'Bulk DivVar Analysis'!$C$60,"")</f>
        <v/>
      </c>
      <c r="H1379" s="338" t="str">
        <f>IF(ISNUMBER(E1379), IF(G1379&gt;'Bulk DivVar Analysis'!$D$62,"Pass","Fail"),"")</f>
        <v/>
      </c>
      <c r="I1379" s="338" t="str">
        <f t="shared" si="23"/>
        <v/>
      </c>
      <c r="J1379" s="339"/>
      <c r="K1379" s="339"/>
      <c r="L1379" s="339"/>
      <c r="M1379" s="339"/>
      <c r="N1379" s="339"/>
      <c r="O1379" s="339"/>
      <c r="P1379" s="339"/>
      <c r="Q1379" s="339"/>
    </row>
    <row r="1380" spans="1:17" ht="13.5" customHeight="1">
      <c r="A1380" s="481"/>
      <c r="B1380" s="481"/>
      <c r="C1380" s="481"/>
      <c r="D1380" s="481"/>
      <c r="E1380" s="481"/>
      <c r="F1380" s="339"/>
      <c r="G1380" s="340" t="str">
        <f>IF(ISNUMBER(E1380),E1380/'Bulk DivVar Analysis'!$C$60,"")</f>
        <v/>
      </c>
      <c r="H1380" s="338" t="str">
        <f>IF(ISNUMBER(E1380), IF(G1380&gt;'Bulk DivVar Analysis'!$D$62,"Pass","Fail"),"")</f>
        <v/>
      </c>
      <c r="I1380" s="338" t="str">
        <f t="shared" si="23"/>
        <v/>
      </c>
      <c r="J1380" s="339"/>
      <c r="K1380" s="339"/>
      <c r="L1380" s="339"/>
      <c r="M1380" s="339"/>
      <c r="N1380" s="339"/>
      <c r="O1380" s="339"/>
      <c r="P1380" s="339"/>
      <c r="Q1380" s="339"/>
    </row>
    <row r="1381" spans="1:17" ht="13.5" customHeight="1">
      <c r="A1381" s="481"/>
      <c r="B1381" s="481"/>
      <c r="C1381" s="481"/>
      <c r="D1381" s="481"/>
      <c r="E1381" s="481"/>
      <c r="F1381" s="339"/>
      <c r="G1381" s="340" t="str">
        <f>IF(ISNUMBER(E1381),E1381/'Bulk DivVar Analysis'!$C$60,"")</f>
        <v/>
      </c>
      <c r="H1381" s="338" t="str">
        <f>IF(ISNUMBER(E1381), IF(G1381&gt;'Bulk DivVar Analysis'!$D$62,"Pass","Fail"),"")</f>
        <v/>
      </c>
      <c r="I1381" s="338" t="str">
        <f t="shared" si="23"/>
        <v/>
      </c>
      <c r="J1381" s="339"/>
      <c r="K1381" s="339"/>
      <c r="L1381" s="339"/>
      <c r="M1381" s="339"/>
      <c r="N1381" s="339"/>
      <c r="O1381" s="339"/>
      <c r="P1381" s="339"/>
      <c r="Q1381" s="339"/>
    </row>
    <row r="1382" spans="1:17" ht="13.5" customHeight="1">
      <c r="A1382" s="481"/>
      <c r="B1382" s="481"/>
      <c r="C1382" s="481"/>
      <c r="D1382" s="481"/>
      <c r="E1382" s="481"/>
      <c r="F1382" s="339"/>
      <c r="G1382" s="340" t="str">
        <f>IF(ISNUMBER(E1382),E1382/'Bulk DivVar Analysis'!$C$60,"")</f>
        <v/>
      </c>
      <c r="H1382" s="338" t="str">
        <f>IF(ISNUMBER(E1382), IF(G1382&gt;'Bulk DivVar Analysis'!$D$62,"Pass","Fail"),"")</f>
        <v/>
      </c>
      <c r="I1382" s="338" t="str">
        <f t="shared" si="23"/>
        <v/>
      </c>
      <c r="J1382" s="339"/>
      <c r="K1382" s="339"/>
      <c r="L1382" s="339"/>
      <c r="M1382" s="339"/>
      <c r="N1382" s="339"/>
      <c r="O1382" s="339"/>
      <c r="P1382" s="339"/>
      <c r="Q1382" s="339"/>
    </row>
    <row r="1383" spans="1:17" ht="13.5" customHeight="1">
      <c r="A1383" s="481"/>
      <c r="B1383" s="481"/>
      <c r="C1383" s="481"/>
      <c r="D1383" s="481"/>
      <c r="E1383" s="481"/>
      <c r="F1383" s="339"/>
      <c r="G1383" s="340" t="str">
        <f>IF(ISNUMBER(E1383),E1383/'Bulk DivVar Analysis'!$C$60,"")</f>
        <v/>
      </c>
      <c r="H1383" s="338" t="str">
        <f>IF(ISNUMBER(E1383), IF(G1383&gt;'Bulk DivVar Analysis'!$D$62,"Pass","Fail"),"")</f>
        <v/>
      </c>
      <c r="I1383" s="338" t="str">
        <f t="shared" si="23"/>
        <v/>
      </c>
      <c r="J1383" s="339"/>
      <c r="K1383" s="339"/>
      <c r="L1383" s="339"/>
      <c r="M1383" s="339"/>
      <c r="N1383" s="339"/>
      <c r="O1383" s="339"/>
      <c r="P1383" s="339"/>
      <c r="Q1383" s="339"/>
    </row>
    <row r="1384" spans="1:17" ht="13.5" customHeight="1">
      <c r="A1384" s="481"/>
      <c r="B1384" s="481"/>
      <c r="C1384" s="481"/>
      <c r="D1384" s="481"/>
      <c r="E1384" s="481"/>
      <c r="F1384" s="339"/>
      <c r="G1384" s="340" t="str">
        <f>IF(ISNUMBER(E1384),E1384/'Bulk DivVar Analysis'!$C$60,"")</f>
        <v/>
      </c>
      <c r="H1384" s="338" t="str">
        <f>IF(ISNUMBER(E1384), IF(G1384&gt;'Bulk DivVar Analysis'!$D$62,"Pass","Fail"),"")</f>
        <v/>
      </c>
      <c r="I1384" s="338" t="str">
        <f t="shared" si="23"/>
        <v/>
      </c>
      <c r="J1384" s="339"/>
      <c r="K1384" s="339"/>
      <c r="L1384" s="339"/>
      <c r="M1384" s="339"/>
      <c r="N1384" s="339"/>
      <c r="O1384" s="339"/>
      <c r="P1384" s="339"/>
      <c r="Q1384" s="339"/>
    </row>
    <row r="1385" spans="1:17" ht="13.5" customHeight="1">
      <c r="A1385" s="481"/>
      <c r="B1385" s="481"/>
      <c r="C1385" s="481"/>
      <c r="D1385" s="481"/>
      <c r="E1385" s="481"/>
      <c r="F1385" s="339"/>
      <c r="G1385" s="340" t="str">
        <f>IF(ISNUMBER(E1385),E1385/'Bulk DivVar Analysis'!$C$60,"")</f>
        <v/>
      </c>
      <c r="H1385" s="338" t="str">
        <f>IF(ISNUMBER(E1385), IF(G1385&gt;'Bulk DivVar Analysis'!$D$62,"Pass","Fail"),"")</f>
        <v/>
      </c>
      <c r="I1385" s="338" t="str">
        <f t="shared" si="23"/>
        <v/>
      </c>
      <c r="J1385" s="339"/>
      <c r="K1385" s="339"/>
      <c r="L1385" s="339"/>
      <c r="M1385" s="339"/>
      <c r="N1385" s="339"/>
      <c r="O1385" s="339"/>
      <c r="P1385" s="339"/>
      <c r="Q1385" s="339"/>
    </row>
    <row r="1386" spans="1:17" ht="13.5" customHeight="1">
      <c r="A1386" s="481"/>
      <c r="B1386" s="481"/>
      <c r="C1386" s="481"/>
      <c r="D1386" s="481"/>
      <c r="E1386" s="481"/>
      <c r="F1386" s="339"/>
      <c r="G1386" s="340" t="str">
        <f>IF(ISNUMBER(E1386),E1386/'Bulk DivVar Analysis'!$C$60,"")</f>
        <v/>
      </c>
      <c r="H1386" s="338" t="str">
        <f>IF(ISNUMBER(E1386), IF(G1386&gt;'Bulk DivVar Analysis'!$D$62,"Pass","Fail"),"")</f>
        <v/>
      </c>
      <c r="I1386" s="338" t="str">
        <f t="shared" si="23"/>
        <v/>
      </c>
      <c r="J1386" s="339"/>
      <c r="K1386" s="339"/>
      <c r="L1386" s="339"/>
      <c r="M1386" s="339"/>
      <c r="N1386" s="339"/>
      <c r="O1386" s="339"/>
      <c r="P1386" s="339"/>
      <c r="Q1386" s="339"/>
    </row>
    <row r="1387" spans="1:17" ht="13.5" customHeight="1">
      <c r="A1387" s="481"/>
      <c r="B1387" s="481"/>
      <c r="C1387" s="481"/>
      <c r="D1387" s="481"/>
      <c r="E1387" s="481"/>
      <c r="F1387" s="339"/>
      <c r="G1387" s="340" t="str">
        <f>IF(ISNUMBER(E1387),E1387/'Bulk DivVar Analysis'!$C$60,"")</f>
        <v/>
      </c>
      <c r="H1387" s="338" t="str">
        <f>IF(ISNUMBER(E1387), IF(G1387&gt;'Bulk DivVar Analysis'!$D$62,"Pass","Fail"),"")</f>
        <v/>
      </c>
      <c r="I1387" s="338" t="str">
        <f t="shared" si="23"/>
        <v/>
      </c>
      <c r="J1387" s="339"/>
      <c r="K1387" s="339"/>
      <c r="L1387" s="339"/>
      <c r="M1387" s="339"/>
      <c r="N1387" s="339"/>
      <c r="O1387" s="339"/>
      <c r="P1387" s="339"/>
      <c r="Q1387" s="339"/>
    </row>
    <row r="1388" spans="1:17" ht="13.5" customHeight="1">
      <c r="A1388" s="481"/>
      <c r="B1388" s="481"/>
      <c r="C1388" s="481"/>
      <c r="D1388" s="481"/>
      <c r="E1388" s="481"/>
      <c r="F1388" s="339"/>
      <c r="G1388" s="340" t="str">
        <f>IF(ISNUMBER(E1388),E1388/'Bulk DivVar Analysis'!$C$60,"")</f>
        <v/>
      </c>
      <c r="H1388" s="338" t="str">
        <f>IF(ISNUMBER(E1388), IF(G1388&gt;'Bulk DivVar Analysis'!$D$62,"Pass","Fail"),"")</f>
        <v/>
      </c>
      <c r="I1388" s="338" t="str">
        <f t="shared" si="23"/>
        <v/>
      </c>
      <c r="J1388" s="339"/>
      <c r="K1388" s="339"/>
      <c r="L1388" s="339"/>
      <c r="M1388" s="339"/>
      <c r="N1388" s="339"/>
      <c r="O1388" s="339"/>
      <c r="P1388" s="339"/>
      <c r="Q1388" s="339"/>
    </row>
    <row r="1389" spans="1:17" ht="13.5" customHeight="1">
      <c r="A1389" s="481"/>
      <c r="B1389" s="481"/>
      <c r="C1389" s="481"/>
      <c r="D1389" s="481"/>
      <c r="E1389" s="481"/>
      <c r="F1389" s="339"/>
      <c r="G1389" s="340" t="str">
        <f>IF(ISNUMBER(E1389),E1389/'Bulk DivVar Analysis'!$C$60,"")</f>
        <v/>
      </c>
      <c r="H1389" s="338" t="str">
        <f>IF(ISNUMBER(E1389), IF(G1389&gt;'Bulk DivVar Analysis'!$D$62,"Pass","Fail"),"")</f>
        <v/>
      </c>
      <c r="I1389" s="338" t="str">
        <f t="shared" si="23"/>
        <v/>
      </c>
      <c r="J1389" s="339"/>
      <c r="K1389" s="339"/>
      <c r="L1389" s="339"/>
      <c r="M1389" s="339"/>
      <c r="N1389" s="339"/>
      <c r="O1389" s="339"/>
      <c r="P1389" s="339"/>
      <c r="Q1389" s="339"/>
    </row>
    <row r="1390" spans="1:17" ht="13.5" customHeight="1">
      <c r="A1390" s="481"/>
      <c r="B1390" s="481"/>
      <c r="C1390" s="481"/>
      <c r="D1390" s="481"/>
      <c r="E1390" s="481"/>
      <c r="F1390" s="339"/>
      <c r="G1390" s="340" t="str">
        <f>IF(ISNUMBER(E1390),E1390/'Bulk DivVar Analysis'!$C$60,"")</f>
        <v/>
      </c>
      <c r="H1390" s="338" t="str">
        <f>IF(ISNUMBER(E1390), IF(G1390&gt;'Bulk DivVar Analysis'!$D$62,"Pass","Fail"),"")</f>
        <v/>
      </c>
      <c r="I1390" s="338" t="str">
        <f t="shared" si="23"/>
        <v/>
      </c>
      <c r="J1390" s="339"/>
      <c r="K1390" s="339"/>
      <c r="L1390" s="339"/>
      <c r="M1390" s="339"/>
      <c r="N1390" s="339"/>
      <c r="O1390" s="339"/>
      <c r="P1390" s="339"/>
      <c r="Q1390" s="339"/>
    </row>
    <row r="1391" spans="1:17" ht="13.5" customHeight="1">
      <c r="A1391" s="481"/>
      <c r="B1391" s="481"/>
      <c r="C1391" s="481"/>
      <c r="D1391" s="481"/>
      <c r="E1391" s="481"/>
      <c r="F1391" s="339"/>
      <c r="G1391" s="340" t="str">
        <f>IF(ISNUMBER(E1391),E1391/'Bulk DivVar Analysis'!$C$60,"")</f>
        <v/>
      </c>
      <c r="H1391" s="338" t="str">
        <f>IF(ISNUMBER(E1391), IF(G1391&gt;'Bulk DivVar Analysis'!$D$62,"Pass","Fail"),"")</f>
        <v/>
      </c>
      <c r="I1391" s="338" t="str">
        <f t="shared" si="23"/>
        <v/>
      </c>
      <c r="J1391" s="339"/>
      <c r="K1391" s="339"/>
      <c r="L1391" s="339"/>
      <c r="M1391" s="339"/>
      <c r="N1391" s="339"/>
      <c r="O1391" s="339"/>
      <c r="P1391" s="339"/>
      <c r="Q1391" s="339"/>
    </row>
    <row r="1392" spans="1:17" ht="13.5" customHeight="1">
      <c r="A1392" s="481"/>
      <c r="B1392" s="481"/>
      <c r="C1392" s="481"/>
      <c r="D1392" s="481"/>
      <c r="E1392" s="481"/>
      <c r="F1392" s="339"/>
      <c r="G1392" s="340" t="str">
        <f>IF(ISNUMBER(E1392),E1392/'Bulk DivVar Analysis'!$C$60,"")</f>
        <v/>
      </c>
      <c r="H1392" s="338" t="str">
        <f>IF(ISNUMBER(E1392), IF(G1392&gt;'Bulk DivVar Analysis'!$D$62,"Pass","Fail"),"")</f>
        <v/>
      </c>
      <c r="I1392" s="338" t="str">
        <f t="shared" si="23"/>
        <v/>
      </c>
      <c r="J1392" s="339"/>
      <c r="K1392" s="339"/>
      <c r="L1392" s="339"/>
      <c r="M1392" s="339"/>
      <c r="N1392" s="339"/>
      <c r="O1392" s="339"/>
      <c r="P1392" s="339"/>
      <c r="Q1392" s="339"/>
    </row>
    <row r="1393" spans="1:17" ht="13.5" customHeight="1">
      <c r="A1393" s="481"/>
      <c r="B1393" s="481"/>
      <c r="C1393" s="481"/>
      <c r="D1393" s="481"/>
      <c r="E1393" s="481"/>
      <c r="F1393" s="339"/>
      <c r="G1393" s="340" t="str">
        <f>IF(ISNUMBER(E1393),E1393/'Bulk DivVar Analysis'!$C$60,"")</f>
        <v/>
      </c>
      <c r="H1393" s="338" t="str">
        <f>IF(ISNUMBER(E1393), IF(G1393&gt;'Bulk DivVar Analysis'!$D$62,"Pass","Fail"),"")</f>
        <v/>
      </c>
      <c r="I1393" s="338" t="str">
        <f t="shared" si="23"/>
        <v/>
      </c>
      <c r="J1393" s="339"/>
      <c r="K1393" s="339"/>
      <c r="L1393" s="339"/>
      <c r="M1393" s="339"/>
      <c r="N1393" s="339"/>
      <c r="O1393" s="339"/>
      <c r="P1393" s="339"/>
      <c r="Q1393" s="339"/>
    </row>
    <row r="1394" spans="1:17" ht="13.5" customHeight="1">
      <c r="A1394" s="481"/>
      <c r="B1394" s="481"/>
      <c r="C1394" s="481"/>
      <c r="D1394" s="481"/>
      <c r="E1394" s="481"/>
      <c r="F1394" s="339"/>
      <c r="G1394" s="340" t="str">
        <f>IF(ISNUMBER(E1394),E1394/'Bulk DivVar Analysis'!$C$60,"")</f>
        <v/>
      </c>
      <c r="H1394" s="338" t="str">
        <f>IF(ISNUMBER(E1394), IF(G1394&gt;'Bulk DivVar Analysis'!$D$62,"Pass","Fail"),"")</f>
        <v/>
      </c>
      <c r="I1394" s="338" t="str">
        <f t="shared" si="23"/>
        <v/>
      </c>
      <c r="J1394" s="339"/>
      <c r="K1394" s="339"/>
      <c r="L1394" s="339"/>
      <c r="M1394" s="339"/>
      <c r="N1394" s="339"/>
      <c r="O1394" s="339"/>
      <c r="P1394" s="339"/>
      <c r="Q1394" s="339"/>
    </row>
    <row r="1395" spans="1:17" ht="13.5" customHeight="1">
      <c r="A1395" s="481"/>
      <c r="B1395" s="481"/>
      <c r="C1395" s="481"/>
      <c r="D1395" s="481"/>
      <c r="E1395" s="481"/>
      <c r="F1395" s="339"/>
      <c r="G1395" s="340" t="str">
        <f>IF(ISNUMBER(E1395),E1395/'Bulk DivVar Analysis'!$C$60,"")</f>
        <v/>
      </c>
      <c r="H1395" s="338" t="str">
        <f>IF(ISNUMBER(E1395), IF(G1395&gt;'Bulk DivVar Analysis'!$D$62,"Pass","Fail"),"")</f>
        <v/>
      </c>
      <c r="I1395" s="338" t="str">
        <f t="shared" si="23"/>
        <v/>
      </c>
      <c r="J1395" s="339"/>
      <c r="K1395" s="339"/>
      <c r="L1395" s="339"/>
      <c r="M1395" s="339"/>
      <c r="N1395" s="339"/>
      <c r="O1395" s="339"/>
      <c r="P1395" s="339"/>
      <c r="Q1395" s="339"/>
    </row>
    <row r="1396" spans="1:17" ht="13.5" customHeight="1">
      <c r="A1396" s="481"/>
      <c r="B1396" s="481"/>
      <c r="C1396" s="481"/>
      <c r="D1396" s="481"/>
      <c r="E1396" s="481"/>
      <c r="F1396" s="339"/>
      <c r="G1396" s="340" t="str">
        <f>IF(ISNUMBER(E1396),E1396/'Bulk DivVar Analysis'!$C$60,"")</f>
        <v/>
      </c>
      <c r="H1396" s="338" t="str">
        <f>IF(ISNUMBER(E1396), IF(G1396&gt;'Bulk DivVar Analysis'!$D$62,"Pass","Fail"),"")</f>
        <v/>
      </c>
      <c r="I1396" s="338" t="str">
        <f t="shared" si="23"/>
        <v/>
      </c>
      <c r="J1396" s="339"/>
      <c r="K1396" s="339"/>
      <c r="L1396" s="339"/>
      <c r="M1396" s="339"/>
      <c r="N1396" s="339"/>
      <c r="O1396" s="339"/>
      <c r="P1396" s="339"/>
      <c r="Q1396" s="339"/>
    </row>
    <row r="1397" spans="1:17" ht="13.5" customHeight="1">
      <c r="A1397" s="481"/>
      <c r="B1397" s="481"/>
      <c r="C1397" s="481"/>
      <c r="D1397" s="481"/>
      <c r="E1397" s="481"/>
      <c r="F1397" s="339"/>
      <c r="G1397" s="340" t="str">
        <f>IF(ISNUMBER(E1397),E1397/'Bulk DivVar Analysis'!$C$60,"")</f>
        <v/>
      </c>
      <c r="H1397" s="338" t="str">
        <f>IF(ISNUMBER(E1397), IF(G1397&gt;'Bulk DivVar Analysis'!$D$62,"Pass","Fail"),"")</f>
        <v/>
      </c>
      <c r="I1397" s="338" t="str">
        <f t="shared" si="23"/>
        <v/>
      </c>
      <c r="J1397" s="339"/>
      <c r="K1397" s="339"/>
      <c r="L1397" s="339"/>
      <c r="M1397" s="339"/>
      <c r="N1397" s="339"/>
      <c r="O1397" s="339"/>
      <c r="P1397" s="339"/>
      <c r="Q1397" s="339"/>
    </row>
    <row r="1398" spans="1:17" ht="13.5" customHeight="1">
      <c r="A1398" s="481"/>
      <c r="B1398" s="481"/>
      <c r="C1398" s="481"/>
      <c r="D1398" s="481"/>
      <c r="E1398" s="481"/>
      <c r="F1398" s="339"/>
      <c r="G1398" s="340" t="str">
        <f>IF(ISNUMBER(E1398),E1398/'Bulk DivVar Analysis'!$C$60,"")</f>
        <v/>
      </c>
      <c r="H1398" s="338" t="str">
        <f>IF(ISNUMBER(E1398), IF(G1398&gt;'Bulk DivVar Analysis'!$D$62,"Pass","Fail"),"")</f>
        <v/>
      </c>
      <c r="I1398" s="338" t="str">
        <f t="shared" si="23"/>
        <v/>
      </c>
      <c r="J1398" s="339"/>
      <c r="K1398" s="339"/>
      <c r="L1398" s="339"/>
      <c r="M1398" s="339"/>
      <c r="N1398" s="339"/>
      <c r="O1398" s="339"/>
      <c r="P1398" s="339"/>
      <c r="Q1398" s="339"/>
    </row>
    <row r="1399" spans="1:17" ht="13.5" customHeight="1">
      <c r="A1399" s="481"/>
      <c r="B1399" s="481"/>
      <c r="C1399" s="481"/>
      <c r="D1399" s="481"/>
      <c r="E1399" s="481"/>
      <c r="F1399" s="339"/>
      <c r="G1399" s="340" t="str">
        <f>IF(ISNUMBER(E1399),E1399/'Bulk DivVar Analysis'!$C$60,"")</f>
        <v/>
      </c>
      <c r="H1399" s="338" t="str">
        <f>IF(ISNUMBER(E1399), IF(G1399&gt;'Bulk DivVar Analysis'!$D$62,"Pass","Fail"),"")</f>
        <v/>
      </c>
      <c r="I1399" s="338" t="str">
        <f t="shared" si="23"/>
        <v/>
      </c>
      <c r="J1399" s="339"/>
      <c r="K1399" s="339"/>
      <c r="L1399" s="339"/>
      <c r="M1399" s="339"/>
      <c r="N1399" s="339"/>
      <c r="O1399" s="339"/>
      <c r="P1399" s="339"/>
      <c r="Q1399" s="339"/>
    </row>
    <row r="1400" spans="1:17" ht="13.5" customHeight="1">
      <c r="A1400" s="481"/>
      <c r="B1400" s="481"/>
      <c r="C1400" s="481"/>
      <c r="D1400" s="481"/>
      <c r="E1400" s="481"/>
      <c r="F1400" s="339"/>
      <c r="G1400" s="340" t="str">
        <f>IF(ISNUMBER(E1400),E1400/'Bulk DivVar Analysis'!$C$60,"")</f>
        <v/>
      </c>
      <c r="H1400" s="338" t="str">
        <f>IF(ISNUMBER(E1400), IF(G1400&gt;'Bulk DivVar Analysis'!$D$62,"Pass","Fail"),"")</f>
        <v/>
      </c>
      <c r="I1400" s="338" t="str">
        <f t="shared" si="23"/>
        <v/>
      </c>
      <c r="J1400" s="339"/>
      <c r="K1400" s="339"/>
      <c r="L1400" s="339"/>
      <c r="M1400" s="339"/>
      <c r="N1400" s="339"/>
      <c r="O1400" s="339"/>
      <c r="P1400" s="339"/>
      <c r="Q1400" s="339"/>
    </row>
    <row r="1401" spans="1:17" ht="13.5" customHeight="1">
      <c r="A1401" s="481"/>
      <c r="B1401" s="481"/>
      <c r="C1401" s="481"/>
      <c r="D1401" s="481"/>
      <c r="E1401" s="481"/>
      <c r="F1401" s="339"/>
      <c r="G1401" s="340" t="str">
        <f>IF(ISNUMBER(E1401),E1401/'Bulk DivVar Analysis'!$C$60,"")</f>
        <v/>
      </c>
      <c r="H1401" s="338" t="str">
        <f>IF(ISNUMBER(E1401), IF(G1401&gt;'Bulk DivVar Analysis'!$D$62,"Pass","Fail"),"")</f>
        <v/>
      </c>
      <c r="I1401" s="338" t="str">
        <f t="shared" si="23"/>
        <v/>
      </c>
      <c r="J1401" s="339"/>
      <c r="K1401" s="339"/>
      <c r="L1401" s="339"/>
      <c r="M1401" s="339"/>
      <c r="N1401" s="339"/>
      <c r="O1401" s="339"/>
      <c r="P1401" s="339"/>
      <c r="Q1401" s="339"/>
    </row>
    <row r="1402" spans="1:17" ht="13.5" customHeight="1">
      <c r="A1402" s="481"/>
      <c r="B1402" s="481"/>
      <c r="C1402" s="481"/>
      <c r="D1402" s="481"/>
      <c r="E1402" s="481"/>
      <c r="F1402" s="339"/>
      <c r="G1402" s="340" t="str">
        <f>IF(ISNUMBER(E1402),E1402/'Bulk DivVar Analysis'!$C$60,"")</f>
        <v/>
      </c>
      <c r="H1402" s="338" t="str">
        <f>IF(ISNUMBER(E1402), IF(G1402&gt;'Bulk DivVar Analysis'!$D$62,"Pass","Fail"),"")</f>
        <v/>
      </c>
      <c r="I1402" s="338" t="str">
        <f t="shared" si="23"/>
        <v/>
      </c>
      <c r="J1402" s="339"/>
      <c r="K1402" s="339"/>
      <c r="L1402" s="339"/>
      <c r="M1402" s="339"/>
      <c r="N1402" s="339"/>
      <c r="O1402" s="339"/>
      <c r="P1402" s="339"/>
      <c r="Q1402" s="339"/>
    </row>
    <row r="1403" spans="1:17" ht="13.5" customHeight="1">
      <c r="A1403" s="481"/>
      <c r="B1403" s="481"/>
      <c r="C1403" s="481"/>
      <c r="D1403" s="481"/>
      <c r="E1403" s="481"/>
      <c r="F1403" s="339"/>
      <c r="G1403" s="340" t="str">
        <f>IF(ISNUMBER(E1403),E1403/'Bulk DivVar Analysis'!$C$60,"")</f>
        <v/>
      </c>
      <c r="H1403" s="338" t="str">
        <f>IF(ISNUMBER(E1403), IF(G1403&gt;'Bulk DivVar Analysis'!$D$62,"Pass","Fail"),"")</f>
        <v/>
      </c>
      <c r="I1403" s="338" t="str">
        <f t="shared" si="23"/>
        <v/>
      </c>
      <c r="J1403" s="339"/>
      <c r="K1403" s="339"/>
      <c r="L1403" s="339"/>
      <c r="M1403" s="339"/>
      <c r="N1403" s="339"/>
      <c r="O1403" s="339"/>
      <c r="P1403" s="339"/>
      <c r="Q1403" s="339"/>
    </row>
    <row r="1404" spans="1:17" ht="13.5" customHeight="1">
      <c r="A1404" s="481"/>
      <c r="B1404" s="481"/>
      <c r="C1404" s="481"/>
      <c r="D1404" s="481"/>
      <c r="E1404" s="481"/>
      <c r="F1404" s="339"/>
      <c r="G1404" s="340" t="str">
        <f>IF(ISNUMBER(E1404),E1404/'Bulk DivVar Analysis'!$C$60,"")</f>
        <v/>
      </c>
      <c r="H1404" s="338" t="str">
        <f>IF(ISNUMBER(E1404), IF(G1404&gt;'Bulk DivVar Analysis'!$D$62,"Pass","Fail"),"")</f>
        <v/>
      </c>
      <c r="I1404" s="338" t="str">
        <f t="shared" si="23"/>
        <v/>
      </c>
      <c r="J1404" s="339"/>
      <c r="K1404" s="339"/>
      <c r="L1404" s="339"/>
      <c r="M1404" s="339"/>
      <c r="N1404" s="339"/>
      <c r="O1404" s="339"/>
      <c r="P1404" s="339"/>
      <c r="Q1404" s="339"/>
    </row>
    <row r="1405" spans="1:17" ht="13.5" customHeight="1">
      <c r="A1405" s="481"/>
      <c r="B1405" s="481"/>
      <c r="C1405" s="481"/>
      <c r="D1405" s="481"/>
      <c r="E1405" s="481"/>
      <c r="F1405" s="339"/>
      <c r="G1405" s="340" t="str">
        <f>IF(ISNUMBER(E1405),E1405/'Bulk DivVar Analysis'!$C$60,"")</f>
        <v/>
      </c>
      <c r="H1405" s="338" t="str">
        <f>IF(ISNUMBER(E1405), IF(G1405&gt;'Bulk DivVar Analysis'!$D$62,"Pass","Fail"),"")</f>
        <v/>
      </c>
      <c r="I1405" s="338" t="str">
        <f t="shared" si="23"/>
        <v/>
      </c>
      <c r="J1405" s="339"/>
      <c r="K1405" s="339"/>
      <c r="L1405" s="339"/>
      <c r="M1405" s="339"/>
      <c r="N1405" s="339"/>
      <c r="O1405" s="339"/>
      <c r="P1405" s="339"/>
      <c r="Q1405" s="339"/>
    </row>
    <row r="1406" spans="1:17" ht="13.5" customHeight="1">
      <c r="A1406" s="481"/>
      <c r="B1406" s="481"/>
      <c r="C1406" s="481"/>
      <c r="D1406" s="481"/>
      <c r="E1406" s="481"/>
      <c r="F1406" s="339"/>
      <c r="G1406" s="340" t="str">
        <f>IF(ISNUMBER(E1406),E1406/'Bulk DivVar Analysis'!$C$60,"")</f>
        <v/>
      </c>
      <c r="H1406" s="338" t="str">
        <f>IF(ISNUMBER(E1406), IF(G1406&gt;'Bulk DivVar Analysis'!$D$62,"Pass","Fail"),"")</f>
        <v/>
      </c>
      <c r="I1406" s="338" t="str">
        <f t="shared" si="23"/>
        <v/>
      </c>
      <c r="J1406" s="339"/>
      <c r="K1406" s="339"/>
      <c r="L1406" s="339"/>
      <c r="M1406" s="339"/>
      <c r="N1406" s="339"/>
      <c r="O1406" s="339"/>
      <c r="P1406" s="339"/>
      <c r="Q1406" s="339"/>
    </row>
    <row r="1407" spans="1:17" ht="13.5" customHeight="1">
      <c r="A1407" s="481"/>
      <c r="B1407" s="481"/>
      <c r="C1407" s="481"/>
      <c r="D1407" s="481"/>
      <c r="E1407" s="481"/>
      <c r="F1407" s="339"/>
      <c r="G1407" s="340" t="str">
        <f>IF(ISNUMBER(E1407),E1407/'Bulk DivVar Analysis'!$C$60,"")</f>
        <v/>
      </c>
      <c r="H1407" s="338" t="str">
        <f>IF(ISNUMBER(E1407), IF(G1407&gt;'Bulk DivVar Analysis'!$D$62,"Pass","Fail"),"")</f>
        <v/>
      </c>
      <c r="I1407" s="338" t="str">
        <f t="shared" si="23"/>
        <v/>
      </c>
      <c r="J1407" s="339"/>
      <c r="K1407" s="339"/>
      <c r="L1407" s="339"/>
      <c r="M1407" s="339"/>
      <c r="N1407" s="339"/>
      <c r="O1407" s="339"/>
      <c r="P1407" s="339"/>
      <c r="Q1407" s="339"/>
    </row>
    <row r="1408" spans="1:17" ht="13.5" customHeight="1">
      <c r="A1408" s="481"/>
      <c r="B1408" s="481"/>
      <c r="C1408" s="481"/>
      <c r="D1408" s="481"/>
      <c r="E1408" s="481"/>
      <c r="F1408" s="339"/>
      <c r="G1408" s="340" t="str">
        <f>IF(ISNUMBER(E1408),E1408/'Bulk DivVar Analysis'!$C$60,"")</f>
        <v/>
      </c>
      <c r="H1408" s="338" t="str">
        <f>IF(ISNUMBER(E1408), IF(G1408&gt;'Bulk DivVar Analysis'!$D$62,"Pass","Fail"),"")</f>
        <v/>
      </c>
      <c r="I1408" s="338" t="str">
        <f t="shared" si="23"/>
        <v/>
      </c>
      <c r="J1408" s="339"/>
      <c r="K1408" s="339"/>
      <c r="L1408" s="339"/>
      <c r="M1408" s="339"/>
      <c r="N1408" s="339"/>
      <c r="O1408" s="339"/>
      <c r="P1408" s="339"/>
      <c r="Q1408" s="339"/>
    </row>
    <row r="1409" spans="1:17" ht="13.5" customHeight="1">
      <c r="A1409" s="481"/>
      <c r="B1409" s="481"/>
      <c r="C1409" s="481"/>
      <c r="D1409" s="481"/>
      <c r="E1409" s="481"/>
      <c r="F1409" s="339"/>
      <c r="G1409" s="340" t="str">
        <f>IF(ISNUMBER(E1409),E1409/'Bulk DivVar Analysis'!$C$60,"")</f>
        <v/>
      </c>
      <c r="H1409" s="338" t="str">
        <f>IF(ISNUMBER(E1409), IF(G1409&gt;'Bulk DivVar Analysis'!$D$62,"Pass","Fail"),"")</f>
        <v/>
      </c>
      <c r="I1409" s="338" t="str">
        <f t="shared" si="23"/>
        <v/>
      </c>
      <c r="J1409" s="339"/>
      <c r="K1409" s="339"/>
      <c r="L1409" s="339"/>
      <c r="M1409" s="339"/>
      <c r="N1409" s="339"/>
      <c r="O1409" s="339"/>
      <c r="P1409" s="339"/>
      <c r="Q1409" s="339"/>
    </row>
    <row r="1410" spans="1:17" ht="13.5" customHeight="1">
      <c r="A1410" s="481"/>
      <c r="B1410" s="481"/>
      <c r="C1410" s="481"/>
      <c r="D1410" s="481"/>
      <c r="E1410" s="481"/>
      <c r="F1410" s="339"/>
      <c r="G1410" s="340" t="str">
        <f>IF(ISNUMBER(E1410),E1410/'Bulk DivVar Analysis'!$C$60,"")</f>
        <v/>
      </c>
      <c r="H1410" s="338" t="str">
        <f>IF(ISNUMBER(E1410), IF(G1410&gt;'Bulk DivVar Analysis'!$D$62,"Pass","Fail"),"")</f>
        <v/>
      </c>
      <c r="I1410" s="338" t="str">
        <f t="shared" si="23"/>
        <v/>
      </c>
      <c r="J1410" s="339"/>
      <c r="K1410" s="339"/>
      <c r="L1410" s="339"/>
      <c r="M1410" s="339"/>
      <c r="N1410" s="339"/>
      <c r="O1410" s="339"/>
      <c r="P1410" s="339"/>
      <c r="Q1410" s="339"/>
    </row>
    <row r="1411" spans="1:17" ht="13.5" customHeight="1">
      <c r="A1411" s="481"/>
      <c r="B1411" s="481"/>
      <c r="C1411" s="481"/>
      <c r="D1411" s="481"/>
      <c r="E1411" s="481"/>
      <c r="F1411" s="339"/>
      <c r="G1411" s="340" t="str">
        <f>IF(ISNUMBER(E1411),E1411/'Bulk DivVar Analysis'!$C$60,"")</f>
        <v/>
      </c>
      <c r="H1411" s="338" t="str">
        <f>IF(ISNUMBER(E1411), IF(G1411&gt;'Bulk DivVar Analysis'!$D$62,"Pass","Fail"),"")</f>
        <v/>
      </c>
      <c r="I1411" s="338" t="str">
        <f t="shared" ref="I1411:I1474" si="24">_xlfn.TEXTJOIN("_",TRUE,B1411,C1411)</f>
        <v/>
      </c>
      <c r="J1411" s="339"/>
      <c r="K1411" s="339"/>
      <c r="L1411" s="339"/>
      <c r="M1411" s="339"/>
      <c r="N1411" s="339"/>
      <c r="O1411" s="339"/>
      <c r="P1411" s="339"/>
      <c r="Q1411" s="339"/>
    </row>
    <row r="1412" spans="1:17" ht="13.5" customHeight="1">
      <c r="A1412" s="481"/>
      <c r="B1412" s="481"/>
      <c r="C1412" s="481"/>
      <c r="D1412" s="481"/>
      <c r="E1412" s="481"/>
      <c r="F1412" s="339"/>
      <c r="G1412" s="340" t="str">
        <f>IF(ISNUMBER(E1412),E1412/'Bulk DivVar Analysis'!$C$60,"")</f>
        <v/>
      </c>
      <c r="H1412" s="338" t="str">
        <f>IF(ISNUMBER(E1412), IF(G1412&gt;'Bulk DivVar Analysis'!$D$62,"Pass","Fail"),"")</f>
        <v/>
      </c>
      <c r="I1412" s="338" t="str">
        <f t="shared" si="24"/>
        <v/>
      </c>
      <c r="J1412" s="339"/>
      <c r="K1412" s="339"/>
      <c r="L1412" s="339"/>
      <c r="M1412" s="339"/>
      <c r="N1412" s="339"/>
      <c r="O1412" s="339"/>
      <c r="P1412" s="339"/>
      <c r="Q1412" s="339"/>
    </row>
    <row r="1413" spans="1:17" ht="13.5" customHeight="1">
      <c r="A1413" s="481"/>
      <c r="B1413" s="481"/>
      <c r="C1413" s="481"/>
      <c r="D1413" s="481"/>
      <c r="E1413" s="481"/>
      <c r="F1413" s="339"/>
      <c r="G1413" s="340" t="str">
        <f>IF(ISNUMBER(E1413),E1413/'Bulk DivVar Analysis'!$C$60,"")</f>
        <v/>
      </c>
      <c r="H1413" s="338" t="str">
        <f>IF(ISNUMBER(E1413), IF(G1413&gt;'Bulk DivVar Analysis'!$D$62,"Pass","Fail"),"")</f>
        <v/>
      </c>
      <c r="I1413" s="338" t="str">
        <f t="shared" si="24"/>
        <v/>
      </c>
      <c r="J1413" s="339"/>
      <c r="K1413" s="339"/>
      <c r="L1413" s="339"/>
      <c r="M1413" s="339"/>
      <c r="N1413" s="339"/>
      <c r="O1413" s="339"/>
      <c r="P1413" s="339"/>
      <c r="Q1413" s="339"/>
    </row>
    <row r="1414" spans="1:17" ht="13.5" customHeight="1">
      <c r="A1414" s="481"/>
      <c r="B1414" s="481"/>
      <c r="C1414" s="481"/>
      <c r="D1414" s="481"/>
      <c r="E1414" s="481"/>
      <c r="F1414" s="339"/>
      <c r="G1414" s="340" t="str">
        <f>IF(ISNUMBER(E1414),E1414/'Bulk DivVar Analysis'!$C$60,"")</f>
        <v/>
      </c>
      <c r="H1414" s="338" t="str">
        <f>IF(ISNUMBER(E1414), IF(G1414&gt;'Bulk DivVar Analysis'!$D$62,"Pass","Fail"),"")</f>
        <v/>
      </c>
      <c r="I1414" s="338" t="str">
        <f t="shared" si="24"/>
        <v/>
      </c>
      <c r="J1414" s="339"/>
      <c r="K1414" s="339"/>
      <c r="L1414" s="339"/>
      <c r="M1414" s="339"/>
      <c r="N1414" s="339"/>
      <c r="O1414" s="339"/>
      <c r="P1414" s="339"/>
      <c r="Q1414" s="339"/>
    </row>
    <row r="1415" spans="1:17" ht="13.5" customHeight="1">
      <c r="A1415" s="481"/>
      <c r="B1415" s="481"/>
      <c r="C1415" s="481"/>
      <c r="D1415" s="481"/>
      <c r="E1415" s="481"/>
      <c r="F1415" s="339"/>
      <c r="G1415" s="340" t="str">
        <f>IF(ISNUMBER(E1415),E1415/'Bulk DivVar Analysis'!$C$60,"")</f>
        <v/>
      </c>
      <c r="H1415" s="338" t="str">
        <f>IF(ISNUMBER(E1415), IF(G1415&gt;'Bulk DivVar Analysis'!$D$62,"Pass","Fail"),"")</f>
        <v/>
      </c>
      <c r="I1415" s="338" t="str">
        <f t="shared" si="24"/>
        <v/>
      </c>
      <c r="J1415" s="339"/>
      <c r="K1415" s="339"/>
      <c r="L1415" s="339"/>
      <c r="M1415" s="339"/>
      <c r="N1415" s="339"/>
      <c r="O1415" s="339"/>
      <c r="P1415" s="339"/>
      <c r="Q1415" s="339"/>
    </row>
    <row r="1416" spans="1:17" ht="13.5" customHeight="1">
      <c r="A1416" s="481"/>
      <c r="B1416" s="481"/>
      <c r="C1416" s="481"/>
      <c r="D1416" s="481"/>
      <c r="E1416" s="481"/>
      <c r="F1416" s="339"/>
      <c r="G1416" s="340" t="str">
        <f>IF(ISNUMBER(E1416),E1416/'Bulk DivVar Analysis'!$C$60,"")</f>
        <v/>
      </c>
      <c r="H1416" s="338" t="str">
        <f>IF(ISNUMBER(E1416), IF(G1416&gt;'Bulk DivVar Analysis'!$D$62,"Pass","Fail"),"")</f>
        <v/>
      </c>
      <c r="I1416" s="338" t="str">
        <f t="shared" si="24"/>
        <v/>
      </c>
      <c r="J1416" s="339"/>
      <c r="K1416" s="339"/>
      <c r="L1416" s="339"/>
      <c r="M1416" s="339"/>
      <c r="N1416" s="339"/>
      <c r="O1416" s="339"/>
      <c r="P1416" s="339"/>
      <c r="Q1416" s="339"/>
    </row>
    <row r="1417" spans="1:17" ht="13.5" customHeight="1">
      <c r="A1417" s="481"/>
      <c r="B1417" s="481"/>
      <c r="C1417" s="481"/>
      <c r="D1417" s="481"/>
      <c r="E1417" s="481"/>
      <c r="F1417" s="339"/>
      <c r="G1417" s="340" t="str">
        <f>IF(ISNUMBER(E1417),E1417/'Bulk DivVar Analysis'!$C$60,"")</f>
        <v/>
      </c>
      <c r="H1417" s="338" t="str">
        <f>IF(ISNUMBER(E1417), IF(G1417&gt;'Bulk DivVar Analysis'!$D$62,"Pass","Fail"),"")</f>
        <v/>
      </c>
      <c r="I1417" s="338" t="str">
        <f t="shared" si="24"/>
        <v/>
      </c>
      <c r="J1417" s="339"/>
      <c r="K1417" s="339"/>
      <c r="L1417" s="339"/>
      <c r="M1417" s="339"/>
      <c r="N1417" s="339"/>
      <c r="O1417" s="339"/>
      <c r="P1417" s="339"/>
      <c r="Q1417" s="339"/>
    </row>
    <row r="1418" spans="1:17" ht="13.5" customHeight="1">
      <c r="A1418" s="481"/>
      <c r="B1418" s="481"/>
      <c r="C1418" s="481"/>
      <c r="D1418" s="481"/>
      <c r="E1418" s="481"/>
      <c r="F1418" s="339"/>
      <c r="G1418" s="340" t="str">
        <f>IF(ISNUMBER(E1418),E1418/'Bulk DivVar Analysis'!$C$60,"")</f>
        <v/>
      </c>
      <c r="H1418" s="338" t="str">
        <f>IF(ISNUMBER(E1418), IF(G1418&gt;'Bulk DivVar Analysis'!$D$62,"Pass","Fail"),"")</f>
        <v/>
      </c>
      <c r="I1418" s="338" t="str">
        <f t="shared" si="24"/>
        <v/>
      </c>
      <c r="J1418" s="339"/>
      <c r="K1418" s="339"/>
      <c r="L1418" s="339"/>
      <c r="M1418" s="339"/>
      <c r="N1418" s="339"/>
      <c r="O1418" s="339"/>
      <c r="P1418" s="339"/>
      <c r="Q1418" s="339"/>
    </row>
    <row r="1419" spans="1:17" ht="13.5" customHeight="1">
      <c r="A1419" s="481"/>
      <c r="B1419" s="481"/>
      <c r="C1419" s="481"/>
      <c r="D1419" s="481"/>
      <c r="E1419" s="481"/>
      <c r="F1419" s="339"/>
      <c r="G1419" s="340" t="str">
        <f>IF(ISNUMBER(E1419),E1419/'Bulk DivVar Analysis'!$C$60,"")</f>
        <v/>
      </c>
      <c r="H1419" s="338" t="str">
        <f>IF(ISNUMBER(E1419), IF(G1419&gt;'Bulk DivVar Analysis'!$D$62,"Pass","Fail"),"")</f>
        <v/>
      </c>
      <c r="I1419" s="338" t="str">
        <f t="shared" si="24"/>
        <v/>
      </c>
      <c r="J1419" s="339"/>
      <c r="K1419" s="339"/>
      <c r="L1419" s="339"/>
      <c r="M1419" s="339"/>
      <c r="N1419" s="339"/>
      <c r="O1419" s="339"/>
      <c r="P1419" s="339"/>
      <c r="Q1419" s="339"/>
    </row>
    <row r="1420" spans="1:17" ht="13.5" customHeight="1">
      <c r="A1420" s="481"/>
      <c r="B1420" s="481"/>
      <c r="C1420" s="481"/>
      <c r="D1420" s="481"/>
      <c r="E1420" s="481"/>
      <c r="F1420" s="339"/>
      <c r="G1420" s="340" t="str">
        <f>IF(ISNUMBER(E1420),E1420/'Bulk DivVar Analysis'!$C$60,"")</f>
        <v/>
      </c>
      <c r="H1420" s="338" t="str">
        <f>IF(ISNUMBER(E1420), IF(G1420&gt;'Bulk DivVar Analysis'!$D$62,"Pass","Fail"),"")</f>
        <v/>
      </c>
      <c r="I1420" s="338" t="str">
        <f t="shared" si="24"/>
        <v/>
      </c>
      <c r="J1420" s="339"/>
      <c r="K1420" s="339"/>
      <c r="L1420" s="339"/>
      <c r="M1420" s="339"/>
      <c r="N1420" s="339"/>
      <c r="O1420" s="339"/>
      <c r="P1420" s="339"/>
      <c r="Q1420" s="339"/>
    </row>
    <row r="1421" spans="1:17" ht="13.5" customHeight="1">
      <c r="A1421" s="481"/>
      <c r="B1421" s="481"/>
      <c r="C1421" s="481"/>
      <c r="D1421" s="481"/>
      <c r="E1421" s="481"/>
      <c r="F1421" s="339"/>
      <c r="G1421" s="340" t="str">
        <f>IF(ISNUMBER(E1421),E1421/'Bulk DivVar Analysis'!$C$60,"")</f>
        <v/>
      </c>
      <c r="H1421" s="338" t="str">
        <f>IF(ISNUMBER(E1421), IF(G1421&gt;'Bulk DivVar Analysis'!$D$62,"Pass","Fail"),"")</f>
        <v/>
      </c>
      <c r="I1421" s="338" t="str">
        <f t="shared" si="24"/>
        <v/>
      </c>
      <c r="J1421" s="339"/>
      <c r="K1421" s="339"/>
      <c r="L1421" s="339"/>
      <c r="M1421" s="339"/>
      <c r="N1421" s="339"/>
      <c r="O1421" s="339"/>
      <c r="P1421" s="339"/>
      <c r="Q1421" s="339"/>
    </row>
    <row r="1422" spans="1:17" ht="13.5" customHeight="1">
      <c r="A1422" s="481"/>
      <c r="B1422" s="481"/>
      <c r="C1422" s="481"/>
      <c r="D1422" s="481"/>
      <c r="E1422" s="481"/>
      <c r="F1422" s="339"/>
      <c r="G1422" s="340" t="str">
        <f>IF(ISNUMBER(E1422),E1422/'Bulk DivVar Analysis'!$C$60,"")</f>
        <v/>
      </c>
      <c r="H1422" s="338" t="str">
        <f>IF(ISNUMBER(E1422), IF(G1422&gt;'Bulk DivVar Analysis'!$D$62,"Pass","Fail"),"")</f>
        <v/>
      </c>
      <c r="I1422" s="338" t="str">
        <f t="shared" si="24"/>
        <v/>
      </c>
      <c r="J1422" s="339"/>
      <c r="K1422" s="339"/>
      <c r="L1422" s="339"/>
      <c r="M1422" s="339"/>
      <c r="N1422" s="339"/>
      <c r="O1422" s="339"/>
      <c r="P1422" s="339"/>
      <c r="Q1422" s="339"/>
    </row>
    <row r="1423" spans="1:17" ht="13.5" customHeight="1">
      <c r="A1423" s="481"/>
      <c r="B1423" s="481"/>
      <c r="C1423" s="481"/>
      <c r="D1423" s="481"/>
      <c r="E1423" s="481"/>
      <c r="F1423" s="339"/>
      <c r="G1423" s="340" t="str">
        <f>IF(ISNUMBER(E1423),E1423/'Bulk DivVar Analysis'!$C$60,"")</f>
        <v/>
      </c>
      <c r="H1423" s="338" t="str">
        <f>IF(ISNUMBER(E1423), IF(G1423&gt;'Bulk DivVar Analysis'!$D$62,"Pass","Fail"),"")</f>
        <v/>
      </c>
      <c r="I1423" s="338" t="str">
        <f t="shared" si="24"/>
        <v/>
      </c>
      <c r="J1423" s="339"/>
      <c r="K1423" s="339"/>
      <c r="L1423" s="339"/>
      <c r="M1423" s="339"/>
      <c r="N1423" s="339"/>
      <c r="O1423" s="339"/>
      <c r="P1423" s="339"/>
      <c r="Q1423" s="339"/>
    </row>
    <row r="1424" spans="1:17" ht="13.5" customHeight="1">
      <c r="A1424" s="481"/>
      <c r="B1424" s="481"/>
      <c r="C1424" s="481"/>
      <c r="D1424" s="481"/>
      <c r="E1424" s="481"/>
      <c r="F1424" s="339"/>
      <c r="G1424" s="340" t="str">
        <f>IF(ISNUMBER(E1424),E1424/'Bulk DivVar Analysis'!$C$60,"")</f>
        <v/>
      </c>
      <c r="H1424" s="338" t="str">
        <f>IF(ISNUMBER(E1424), IF(G1424&gt;'Bulk DivVar Analysis'!$D$62,"Pass","Fail"),"")</f>
        <v/>
      </c>
      <c r="I1424" s="338" t="str">
        <f t="shared" si="24"/>
        <v/>
      </c>
      <c r="J1424" s="339"/>
      <c r="K1424" s="339"/>
      <c r="L1424" s="339"/>
      <c r="M1424" s="339"/>
      <c r="N1424" s="339"/>
      <c r="O1424" s="339"/>
      <c r="P1424" s="339"/>
      <c r="Q1424" s="339"/>
    </row>
    <row r="1425" spans="1:17" ht="13.5" customHeight="1">
      <c r="A1425" s="481"/>
      <c r="B1425" s="481"/>
      <c r="C1425" s="481"/>
      <c r="D1425" s="481"/>
      <c r="E1425" s="481"/>
      <c r="F1425" s="339"/>
      <c r="G1425" s="340" t="str">
        <f>IF(ISNUMBER(E1425),E1425/'Bulk DivVar Analysis'!$C$60,"")</f>
        <v/>
      </c>
      <c r="H1425" s="338" t="str">
        <f>IF(ISNUMBER(E1425), IF(G1425&gt;'Bulk DivVar Analysis'!$D$62,"Pass","Fail"),"")</f>
        <v/>
      </c>
      <c r="I1425" s="338" t="str">
        <f t="shared" si="24"/>
        <v/>
      </c>
      <c r="J1425" s="339"/>
      <c r="K1425" s="339"/>
      <c r="L1425" s="339"/>
      <c r="M1425" s="339"/>
      <c r="N1425" s="339"/>
      <c r="O1425" s="339"/>
      <c r="P1425" s="339"/>
      <c r="Q1425" s="339"/>
    </row>
    <row r="1426" spans="1:17" ht="13.5" customHeight="1">
      <c r="A1426" s="481"/>
      <c r="B1426" s="481"/>
      <c r="C1426" s="481"/>
      <c r="D1426" s="481"/>
      <c r="E1426" s="481"/>
      <c r="F1426" s="339"/>
      <c r="G1426" s="340" t="str">
        <f>IF(ISNUMBER(E1426),E1426/'Bulk DivVar Analysis'!$C$60,"")</f>
        <v/>
      </c>
      <c r="H1426" s="338" t="str">
        <f>IF(ISNUMBER(E1426), IF(G1426&gt;'Bulk DivVar Analysis'!$D$62,"Pass","Fail"),"")</f>
        <v/>
      </c>
      <c r="I1426" s="338" t="str">
        <f t="shared" si="24"/>
        <v/>
      </c>
      <c r="J1426" s="339"/>
      <c r="K1426" s="339"/>
      <c r="L1426" s="339"/>
      <c r="M1426" s="339"/>
      <c r="N1426" s="339"/>
      <c r="O1426" s="339"/>
      <c r="P1426" s="339"/>
      <c r="Q1426" s="339"/>
    </row>
    <row r="1427" spans="1:17" ht="13.5" customHeight="1">
      <c r="A1427" s="481"/>
      <c r="B1427" s="481"/>
      <c r="C1427" s="481"/>
      <c r="D1427" s="481"/>
      <c r="E1427" s="481"/>
      <c r="F1427" s="339"/>
      <c r="G1427" s="340" t="str">
        <f>IF(ISNUMBER(E1427),E1427/'Bulk DivVar Analysis'!$C$60,"")</f>
        <v/>
      </c>
      <c r="H1427" s="338" t="str">
        <f>IF(ISNUMBER(E1427), IF(G1427&gt;'Bulk DivVar Analysis'!$D$62,"Pass","Fail"),"")</f>
        <v/>
      </c>
      <c r="I1427" s="338" t="str">
        <f t="shared" si="24"/>
        <v/>
      </c>
      <c r="J1427" s="339"/>
      <c r="K1427" s="339"/>
      <c r="L1427" s="339"/>
      <c r="M1427" s="339"/>
      <c r="N1427" s="339"/>
      <c r="O1427" s="339"/>
      <c r="P1427" s="339"/>
      <c r="Q1427" s="339"/>
    </row>
    <row r="1428" spans="1:17" ht="13.5" customHeight="1">
      <c r="A1428" s="481"/>
      <c r="B1428" s="481"/>
      <c r="C1428" s="481"/>
      <c r="D1428" s="481"/>
      <c r="E1428" s="481"/>
      <c r="F1428" s="339"/>
      <c r="G1428" s="340" t="str">
        <f>IF(ISNUMBER(E1428),E1428/'Bulk DivVar Analysis'!$C$60,"")</f>
        <v/>
      </c>
      <c r="H1428" s="338" t="str">
        <f>IF(ISNUMBER(E1428), IF(G1428&gt;'Bulk DivVar Analysis'!$D$62,"Pass","Fail"),"")</f>
        <v/>
      </c>
      <c r="I1428" s="338" t="str">
        <f t="shared" si="24"/>
        <v/>
      </c>
      <c r="J1428" s="339"/>
      <c r="K1428" s="339"/>
      <c r="L1428" s="339"/>
      <c r="M1428" s="339"/>
      <c r="N1428" s="339"/>
      <c r="O1428" s="339"/>
      <c r="P1428" s="339"/>
      <c r="Q1428" s="339"/>
    </row>
    <row r="1429" spans="1:17" ht="13.5" customHeight="1">
      <c r="A1429" s="481"/>
      <c r="B1429" s="481"/>
      <c r="C1429" s="481"/>
      <c r="D1429" s="481"/>
      <c r="E1429" s="481"/>
      <c r="F1429" s="339"/>
      <c r="G1429" s="340" t="str">
        <f>IF(ISNUMBER(E1429),E1429/'Bulk DivVar Analysis'!$C$60,"")</f>
        <v/>
      </c>
      <c r="H1429" s="338" t="str">
        <f>IF(ISNUMBER(E1429), IF(G1429&gt;'Bulk DivVar Analysis'!$D$62,"Pass","Fail"),"")</f>
        <v/>
      </c>
      <c r="I1429" s="338" t="str">
        <f t="shared" si="24"/>
        <v/>
      </c>
      <c r="J1429" s="339"/>
      <c r="K1429" s="339"/>
      <c r="L1429" s="339"/>
      <c r="M1429" s="339"/>
      <c r="N1429" s="339"/>
      <c r="O1429" s="339"/>
      <c r="P1429" s="339"/>
      <c r="Q1429" s="339"/>
    </row>
    <row r="1430" spans="1:17" ht="13.5" customHeight="1">
      <c r="A1430" s="481"/>
      <c r="B1430" s="481"/>
      <c r="C1430" s="481"/>
      <c r="D1430" s="481"/>
      <c r="E1430" s="481"/>
      <c r="F1430" s="339"/>
      <c r="G1430" s="340" t="str">
        <f>IF(ISNUMBER(E1430),E1430/'Bulk DivVar Analysis'!$C$60,"")</f>
        <v/>
      </c>
      <c r="H1430" s="338" t="str">
        <f>IF(ISNUMBER(E1430), IF(G1430&gt;'Bulk DivVar Analysis'!$D$62,"Pass","Fail"),"")</f>
        <v/>
      </c>
      <c r="I1430" s="338" t="str">
        <f t="shared" si="24"/>
        <v/>
      </c>
      <c r="J1430" s="339"/>
      <c r="K1430" s="339"/>
      <c r="L1430" s="339"/>
      <c r="M1430" s="339"/>
      <c r="N1430" s="339"/>
      <c r="O1430" s="339"/>
      <c r="P1430" s="339"/>
      <c r="Q1430" s="339"/>
    </row>
    <row r="1431" spans="1:17" ht="13.5" customHeight="1">
      <c r="A1431" s="481"/>
      <c r="B1431" s="481"/>
      <c r="C1431" s="481"/>
      <c r="D1431" s="481"/>
      <c r="E1431" s="481"/>
      <c r="F1431" s="339"/>
      <c r="G1431" s="340" t="str">
        <f>IF(ISNUMBER(E1431),E1431/'Bulk DivVar Analysis'!$C$60,"")</f>
        <v/>
      </c>
      <c r="H1431" s="338" t="str">
        <f>IF(ISNUMBER(E1431), IF(G1431&gt;'Bulk DivVar Analysis'!$D$62,"Pass","Fail"),"")</f>
        <v/>
      </c>
      <c r="I1431" s="338" t="str">
        <f t="shared" si="24"/>
        <v/>
      </c>
      <c r="J1431" s="339"/>
      <c r="K1431" s="339"/>
      <c r="L1431" s="339"/>
      <c r="M1431" s="339"/>
      <c r="N1431" s="339"/>
      <c r="O1431" s="339"/>
      <c r="P1431" s="339"/>
      <c r="Q1431" s="339"/>
    </row>
    <row r="1432" spans="1:17" ht="13.5" customHeight="1">
      <c r="A1432" s="481"/>
      <c r="B1432" s="481"/>
      <c r="C1432" s="481"/>
      <c r="D1432" s="481"/>
      <c r="E1432" s="481"/>
      <c r="F1432" s="339"/>
      <c r="G1432" s="340" t="str">
        <f>IF(ISNUMBER(E1432),E1432/'Bulk DivVar Analysis'!$C$60,"")</f>
        <v/>
      </c>
      <c r="H1432" s="338" t="str">
        <f>IF(ISNUMBER(E1432), IF(G1432&gt;'Bulk DivVar Analysis'!$D$62,"Pass","Fail"),"")</f>
        <v/>
      </c>
      <c r="I1432" s="338" t="str">
        <f t="shared" si="24"/>
        <v/>
      </c>
      <c r="J1432" s="339"/>
      <c r="K1432" s="339"/>
      <c r="L1432" s="339"/>
      <c r="M1432" s="339"/>
      <c r="N1432" s="339"/>
      <c r="O1432" s="339"/>
      <c r="P1432" s="339"/>
      <c r="Q1432" s="339"/>
    </row>
    <row r="1433" spans="1:17" ht="13.5" customHeight="1">
      <c r="A1433" s="481"/>
      <c r="B1433" s="481"/>
      <c r="C1433" s="481"/>
      <c r="D1433" s="481"/>
      <c r="E1433" s="481"/>
      <c r="F1433" s="339"/>
      <c r="G1433" s="340" t="str">
        <f>IF(ISNUMBER(E1433),E1433/'Bulk DivVar Analysis'!$C$60,"")</f>
        <v/>
      </c>
      <c r="H1433" s="338" t="str">
        <f>IF(ISNUMBER(E1433), IF(G1433&gt;'Bulk DivVar Analysis'!$D$62,"Pass","Fail"),"")</f>
        <v/>
      </c>
      <c r="I1433" s="338" t="str">
        <f t="shared" si="24"/>
        <v/>
      </c>
      <c r="J1433" s="339"/>
      <c r="K1433" s="339"/>
      <c r="L1433" s="339"/>
      <c r="M1433" s="339"/>
      <c r="N1433" s="339"/>
      <c r="O1433" s="339"/>
      <c r="P1433" s="339"/>
      <c r="Q1433" s="339"/>
    </row>
    <row r="1434" spans="1:17" ht="13.5" customHeight="1">
      <c r="A1434" s="481"/>
      <c r="B1434" s="481"/>
      <c r="C1434" s="481"/>
      <c r="D1434" s="481"/>
      <c r="E1434" s="481"/>
      <c r="F1434" s="339"/>
      <c r="G1434" s="340" t="str">
        <f>IF(ISNUMBER(E1434),E1434/'Bulk DivVar Analysis'!$C$60,"")</f>
        <v/>
      </c>
      <c r="H1434" s="338" t="str">
        <f>IF(ISNUMBER(E1434), IF(G1434&gt;'Bulk DivVar Analysis'!$D$62,"Pass","Fail"),"")</f>
        <v/>
      </c>
      <c r="I1434" s="338" t="str">
        <f t="shared" si="24"/>
        <v/>
      </c>
      <c r="J1434" s="339"/>
      <c r="K1434" s="339"/>
      <c r="L1434" s="339"/>
      <c r="M1434" s="339"/>
      <c r="N1434" s="339"/>
      <c r="O1434" s="339"/>
      <c r="P1434" s="339"/>
      <c r="Q1434" s="339"/>
    </row>
    <row r="1435" spans="1:17" ht="13.5" customHeight="1">
      <c r="A1435" s="481"/>
      <c r="B1435" s="481"/>
      <c r="C1435" s="481"/>
      <c r="D1435" s="481"/>
      <c r="E1435" s="481"/>
      <c r="F1435" s="339"/>
      <c r="G1435" s="340" t="str">
        <f>IF(ISNUMBER(E1435),E1435/'Bulk DivVar Analysis'!$C$60,"")</f>
        <v/>
      </c>
      <c r="H1435" s="338" t="str">
        <f>IF(ISNUMBER(E1435), IF(G1435&gt;'Bulk DivVar Analysis'!$D$62,"Pass","Fail"),"")</f>
        <v/>
      </c>
      <c r="I1435" s="338" t="str">
        <f t="shared" si="24"/>
        <v/>
      </c>
      <c r="J1435" s="339"/>
      <c r="K1435" s="339"/>
      <c r="L1435" s="339"/>
      <c r="M1435" s="339"/>
      <c r="N1435" s="339"/>
      <c r="O1435" s="339"/>
      <c r="P1435" s="339"/>
      <c r="Q1435" s="339"/>
    </row>
    <row r="1436" spans="1:17" ht="13.5" customHeight="1">
      <c r="A1436" s="481"/>
      <c r="B1436" s="481"/>
      <c r="C1436" s="481"/>
      <c r="D1436" s="481"/>
      <c r="E1436" s="481"/>
      <c r="F1436" s="339"/>
      <c r="G1436" s="340" t="str">
        <f>IF(ISNUMBER(E1436),E1436/'Bulk DivVar Analysis'!$C$60,"")</f>
        <v/>
      </c>
      <c r="H1436" s="338" t="str">
        <f>IF(ISNUMBER(E1436), IF(G1436&gt;'Bulk DivVar Analysis'!$D$62,"Pass","Fail"),"")</f>
        <v/>
      </c>
      <c r="I1436" s="338" t="str">
        <f t="shared" si="24"/>
        <v/>
      </c>
      <c r="J1436" s="339"/>
      <c r="K1436" s="339"/>
      <c r="L1436" s="339"/>
      <c r="M1436" s="339"/>
      <c r="N1436" s="339"/>
      <c r="O1436" s="339"/>
      <c r="P1436" s="339"/>
      <c r="Q1436" s="339"/>
    </row>
    <row r="1437" spans="1:17" ht="13.5" customHeight="1">
      <c r="A1437" s="481"/>
      <c r="B1437" s="481"/>
      <c r="C1437" s="481"/>
      <c r="D1437" s="481"/>
      <c r="E1437" s="481"/>
      <c r="F1437" s="339"/>
      <c r="G1437" s="340" t="str">
        <f>IF(ISNUMBER(E1437),E1437/'Bulk DivVar Analysis'!$C$60,"")</f>
        <v/>
      </c>
      <c r="H1437" s="338" t="str">
        <f>IF(ISNUMBER(E1437), IF(G1437&gt;'Bulk DivVar Analysis'!$D$62,"Pass","Fail"),"")</f>
        <v/>
      </c>
      <c r="I1437" s="338" t="str">
        <f t="shared" si="24"/>
        <v/>
      </c>
      <c r="J1437" s="339"/>
      <c r="K1437" s="339"/>
      <c r="L1437" s="339"/>
      <c r="M1437" s="339"/>
      <c r="N1437" s="339"/>
      <c r="O1437" s="339"/>
      <c r="P1437" s="339"/>
      <c r="Q1437" s="339"/>
    </row>
    <row r="1438" spans="1:17" ht="13.5" customHeight="1">
      <c r="A1438" s="481"/>
      <c r="B1438" s="481"/>
      <c r="C1438" s="481"/>
      <c r="D1438" s="481"/>
      <c r="E1438" s="481"/>
      <c r="F1438" s="339"/>
      <c r="G1438" s="340" t="str">
        <f>IF(ISNUMBER(E1438),E1438/'Bulk DivVar Analysis'!$C$60,"")</f>
        <v/>
      </c>
      <c r="H1438" s="338" t="str">
        <f>IF(ISNUMBER(E1438), IF(G1438&gt;'Bulk DivVar Analysis'!$D$62,"Pass","Fail"),"")</f>
        <v/>
      </c>
      <c r="I1438" s="338" t="str">
        <f t="shared" si="24"/>
        <v/>
      </c>
      <c r="J1438" s="339"/>
      <c r="K1438" s="339"/>
      <c r="L1438" s="339"/>
      <c r="M1438" s="339"/>
      <c r="N1438" s="339"/>
      <c r="O1438" s="339"/>
      <c r="P1438" s="339"/>
      <c r="Q1438" s="339"/>
    </row>
    <row r="1439" spans="1:17" ht="13.5" customHeight="1">
      <c r="A1439" s="481"/>
      <c r="B1439" s="481"/>
      <c r="C1439" s="481"/>
      <c r="D1439" s="481"/>
      <c r="E1439" s="481"/>
      <c r="F1439" s="339"/>
      <c r="G1439" s="340" t="str">
        <f>IF(ISNUMBER(E1439),E1439/'Bulk DivVar Analysis'!$C$60,"")</f>
        <v/>
      </c>
      <c r="H1439" s="338" t="str">
        <f>IF(ISNUMBER(E1439), IF(G1439&gt;'Bulk DivVar Analysis'!$D$62,"Pass","Fail"),"")</f>
        <v/>
      </c>
      <c r="I1439" s="338" t="str">
        <f t="shared" si="24"/>
        <v/>
      </c>
      <c r="J1439" s="339"/>
      <c r="K1439" s="339"/>
      <c r="L1439" s="339"/>
      <c r="M1439" s="339"/>
      <c r="N1439" s="339"/>
      <c r="O1439" s="339"/>
      <c r="P1439" s="339"/>
      <c r="Q1439" s="339"/>
    </row>
    <row r="1440" spans="1:17" ht="13.5" customHeight="1">
      <c r="A1440" s="481"/>
      <c r="B1440" s="481"/>
      <c r="C1440" s="481"/>
      <c r="D1440" s="481"/>
      <c r="E1440" s="481"/>
      <c r="F1440" s="339"/>
      <c r="G1440" s="340" t="str">
        <f>IF(ISNUMBER(E1440),E1440/'Bulk DivVar Analysis'!$C$60,"")</f>
        <v/>
      </c>
      <c r="H1440" s="338" t="str">
        <f>IF(ISNUMBER(E1440), IF(G1440&gt;'Bulk DivVar Analysis'!$D$62,"Pass","Fail"),"")</f>
        <v/>
      </c>
      <c r="I1440" s="338" t="str">
        <f t="shared" si="24"/>
        <v/>
      </c>
      <c r="J1440" s="339"/>
      <c r="K1440" s="339"/>
      <c r="L1440" s="339"/>
      <c r="M1440" s="339"/>
      <c r="N1440" s="339"/>
      <c r="O1440" s="339"/>
      <c r="P1440" s="339"/>
      <c r="Q1440" s="339"/>
    </row>
    <row r="1441" spans="1:17" ht="13.5" customHeight="1">
      <c r="A1441" s="481"/>
      <c r="B1441" s="481"/>
      <c r="C1441" s="481"/>
      <c r="D1441" s="481"/>
      <c r="E1441" s="481"/>
      <c r="F1441" s="339"/>
      <c r="G1441" s="340" t="str">
        <f>IF(ISNUMBER(E1441),E1441/'Bulk DivVar Analysis'!$C$60,"")</f>
        <v/>
      </c>
      <c r="H1441" s="338" t="str">
        <f>IF(ISNUMBER(E1441), IF(G1441&gt;'Bulk DivVar Analysis'!$D$62,"Pass","Fail"),"")</f>
        <v/>
      </c>
      <c r="I1441" s="338" t="str">
        <f t="shared" si="24"/>
        <v/>
      </c>
      <c r="J1441" s="339"/>
      <c r="K1441" s="339"/>
      <c r="L1441" s="339"/>
      <c r="M1441" s="339"/>
      <c r="N1441" s="339"/>
      <c r="O1441" s="339"/>
      <c r="P1441" s="339"/>
      <c r="Q1441" s="339"/>
    </row>
    <row r="1442" spans="1:17" ht="13.5" customHeight="1">
      <c r="A1442" s="481"/>
      <c r="B1442" s="481"/>
      <c r="C1442" s="481"/>
      <c r="D1442" s="481"/>
      <c r="E1442" s="481"/>
      <c r="F1442" s="339"/>
      <c r="G1442" s="340" t="str">
        <f>IF(ISNUMBER(E1442),E1442/'Bulk DivVar Analysis'!$C$60,"")</f>
        <v/>
      </c>
      <c r="H1442" s="338" t="str">
        <f>IF(ISNUMBER(E1442), IF(G1442&gt;'Bulk DivVar Analysis'!$D$62,"Pass","Fail"),"")</f>
        <v/>
      </c>
      <c r="I1442" s="338" t="str">
        <f t="shared" si="24"/>
        <v/>
      </c>
      <c r="J1442" s="339"/>
      <c r="K1442" s="339"/>
      <c r="L1442" s="339"/>
      <c r="M1442" s="339"/>
      <c r="N1442" s="339"/>
      <c r="O1442" s="339"/>
      <c r="P1442" s="339"/>
      <c r="Q1442" s="339"/>
    </row>
    <row r="1443" spans="1:17" ht="13.5" customHeight="1">
      <c r="A1443" s="481"/>
      <c r="B1443" s="481"/>
      <c r="C1443" s="481"/>
      <c r="D1443" s="481"/>
      <c r="E1443" s="481"/>
      <c r="F1443" s="339"/>
      <c r="G1443" s="340" t="str">
        <f>IF(ISNUMBER(E1443),E1443/'Bulk DivVar Analysis'!$C$60,"")</f>
        <v/>
      </c>
      <c r="H1443" s="338" t="str">
        <f>IF(ISNUMBER(E1443), IF(G1443&gt;'Bulk DivVar Analysis'!$D$62,"Pass","Fail"),"")</f>
        <v/>
      </c>
      <c r="I1443" s="338" t="str">
        <f t="shared" si="24"/>
        <v/>
      </c>
      <c r="J1443" s="339"/>
      <c r="K1443" s="339"/>
      <c r="L1443" s="339"/>
      <c r="M1443" s="339"/>
      <c r="N1443" s="339"/>
      <c r="O1443" s="339"/>
      <c r="P1443" s="339"/>
      <c r="Q1443" s="339"/>
    </row>
    <row r="1444" spans="1:17" ht="13.5" customHeight="1">
      <c r="A1444" s="481"/>
      <c r="B1444" s="481"/>
      <c r="C1444" s="481"/>
      <c r="D1444" s="481"/>
      <c r="E1444" s="481"/>
      <c r="F1444" s="339"/>
      <c r="G1444" s="340" t="str">
        <f>IF(ISNUMBER(E1444),E1444/'Bulk DivVar Analysis'!$C$60,"")</f>
        <v/>
      </c>
      <c r="H1444" s="338" t="str">
        <f>IF(ISNUMBER(E1444), IF(G1444&gt;'Bulk DivVar Analysis'!$D$62,"Pass","Fail"),"")</f>
        <v/>
      </c>
      <c r="I1444" s="338" t="str">
        <f t="shared" si="24"/>
        <v/>
      </c>
      <c r="J1444" s="339"/>
      <c r="K1444" s="339"/>
      <c r="L1444" s="339"/>
      <c r="M1444" s="339"/>
      <c r="N1444" s="339"/>
      <c r="O1444" s="339"/>
      <c r="P1444" s="339"/>
      <c r="Q1444" s="339"/>
    </row>
    <row r="1445" spans="1:17" ht="13.5" customHeight="1">
      <c r="A1445" s="481"/>
      <c r="B1445" s="481"/>
      <c r="C1445" s="481"/>
      <c r="D1445" s="481"/>
      <c r="E1445" s="481"/>
      <c r="F1445" s="339"/>
      <c r="G1445" s="340" t="str">
        <f>IF(ISNUMBER(E1445),E1445/'Bulk DivVar Analysis'!$C$60,"")</f>
        <v/>
      </c>
      <c r="H1445" s="338" t="str">
        <f>IF(ISNUMBER(E1445), IF(G1445&gt;'Bulk DivVar Analysis'!$D$62,"Pass","Fail"),"")</f>
        <v/>
      </c>
      <c r="I1445" s="338" t="str">
        <f t="shared" si="24"/>
        <v/>
      </c>
      <c r="J1445" s="339"/>
      <c r="K1445" s="339"/>
      <c r="L1445" s="339"/>
      <c r="M1445" s="339"/>
      <c r="N1445" s="339"/>
      <c r="O1445" s="339"/>
      <c r="P1445" s="339"/>
      <c r="Q1445" s="339"/>
    </row>
    <row r="1446" spans="1:17" ht="13.5" customHeight="1">
      <c r="A1446" s="481"/>
      <c r="B1446" s="481"/>
      <c r="C1446" s="481"/>
      <c r="D1446" s="481"/>
      <c r="E1446" s="481"/>
      <c r="F1446" s="339"/>
      <c r="G1446" s="340" t="str">
        <f>IF(ISNUMBER(E1446),E1446/'Bulk DivVar Analysis'!$C$60,"")</f>
        <v/>
      </c>
      <c r="H1446" s="338" t="str">
        <f>IF(ISNUMBER(E1446), IF(G1446&gt;'Bulk DivVar Analysis'!$D$62,"Pass","Fail"),"")</f>
        <v/>
      </c>
      <c r="I1446" s="338" t="str">
        <f t="shared" si="24"/>
        <v/>
      </c>
      <c r="J1446" s="339"/>
      <c r="K1446" s="339"/>
      <c r="L1446" s="339"/>
      <c r="M1446" s="339"/>
      <c r="N1446" s="339"/>
      <c r="O1446" s="339"/>
      <c r="P1446" s="339"/>
      <c r="Q1446" s="339"/>
    </row>
    <row r="1447" spans="1:17" ht="13.5" customHeight="1">
      <c r="A1447" s="481"/>
      <c r="B1447" s="481"/>
      <c r="C1447" s="481"/>
      <c r="D1447" s="481"/>
      <c r="E1447" s="481"/>
      <c r="F1447" s="339"/>
      <c r="G1447" s="340" t="str">
        <f>IF(ISNUMBER(E1447),E1447/'Bulk DivVar Analysis'!$C$60,"")</f>
        <v/>
      </c>
      <c r="H1447" s="338" t="str">
        <f>IF(ISNUMBER(E1447), IF(G1447&gt;'Bulk DivVar Analysis'!$D$62,"Pass","Fail"),"")</f>
        <v/>
      </c>
      <c r="I1447" s="338" t="str">
        <f t="shared" si="24"/>
        <v/>
      </c>
      <c r="J1447" s="339"/>
      <c r="K1447" s="339"/>
      <c r="L1447" s="339"/>
      <c r="M1447" s="339"/>
      <c r="N1447" s="339"/>
      <c r="O1447" s="339"/>
      <c r="P1447" s="339"/>
      <c r="Q1447" s="339"/>
    </row>
    <row r="1448" spans="1:17" ht="13.5" customHeight="1">
      <c r="A1448" s="481"/>
      <c r="B1448" s="481"/>
      <c r="C1448" s="481"/>
      <c r="D1448" s="481"/>
      <c r="E1448" s="481"/>
      <c r="F1448" s="339"/>
      <c r="G1448" s="340" t="str">
        <f>IF(ISNUMBER(E1448),E1448/'Bulk DivVar Analysis'!$C$60,"")</f>
        <v/>
      </c>
      <c r="H1448" s="338" t="str">
        <f>IF(ISNUMBER(E1448), IF(G1448&gt;'Bulk DivVar Analysis'!$D$62,"Pass","Fail"),"")</f>
        <v/>
      </c>
      <c r="I1448" s="338" t="str">
        <f t="shared" si="24"/>
        <v/>
      </c>
      <c r="J1448" s="339"/>
      <c r="K1448" s="339"/>
      <c r="L1448" s="339"/>
      <c r="M1448" s="339"/>
      <c r="N1448" s="339"/>
      <c r="O1448" s="339"/>
      <c r="P1448" s="339"/>
      <c r="Q1448" s="339"/>
    </row>
    <row r="1449" spans="1:17" ht="13.5" customHeight="1">
      <c r="A1449" s="481"/>
      <c r="B1449" s="481"/>
      <c r="C1449" s="481"/>
      <c r="D1449" s="481"/>
      <c r="E1449" s="481"/>
      <c r="F1449" s="339"/>
      <c r="G1449" s="340" t="str">
        <f>IF(ISNUMBER(E1449),E1449/'Bulk DivVar Analysis'!$C$60,"")</f>
        <v/>
      </c>
      <c r="H1449" s="338" t="str">
        <f>IF(ISNUMBER(E1449), IF(G1449&gt;'Bulk DivVar Analysis'!$D$62,"Pass","Fail"),"")</f>
        <v/>
      </c>
      <c r="I1449" s="338" t="str">
        <f t="shared" si="24"/>
        <v/>
      </c>
      <c r="J1449" s="339"/>
      <c r="K1449" s="339"/>
      <c r="L1449" s="339"/>
      <c r="M1449" s="339"/>
      <c r="N1449" s="339"/>
      <c r="O1449" s="339"/>
      <c r="P1449" s="339"/>
      <c r="Q1449" s="339"/>
    </row>
    <row r="1450" spans="1:17" ht="13.5" customHeight="1">
      <c r="A1450" s="481"/>
      <c r="B1450" s="481"/>
      <c r="C1450" s="481"/>
      <c r="D1450" s="481"/>
      <c r="E1450" s="481"/>
      <c r="F1450" s="339"/>
      <c r="G1450" s="340" t="str">
        <f>IF(ISNUMBER(E1450),E1450/'Bulk DivVar Analysis'!$C$60,"")</f>
        <v/>
      </c>
      <c r="H1450" s="338" t="str">
        <f>IF(ISNUMBER(E1450), IF(G1450&gt;'Bulk DivVar Analysis'!$D$62,"Pass","Fail"),"")</f>
        <v/>
      </c>
      <c r="I1450" s="338" t="str">
        <f t="shared" si="24"/>
        <v/>
      </c>
      <c r="J1450" s="339"/>
      <c r="K1450" s="339"/>
      <c r="L1450" s="339"/>
      <c r="M1450" s="339"/>
      <c r="N1450" s="339"/>
      <c r="O1450" s="339"/>
      <c r="P1450" s="339"/>
      <c r="Q1450" s="339"/>
    </row>
    <row r="1451" spans="1:17" ht="13.5" customHeight="1">
      <c r="A1451" s="481"/>
      <c r="B1451" s="481"/>
      <c r="C1451" s="481"/>
      <c r="D1451" s="481"/>
      <c r="E1451" s="481"/>
      <c r="F1451" s="339"/>
      <c r="G1451" s="340" t="str">
        <f>IF(ISNUMBER(E1451),E1451/'Bulk DivVar Analysis'!$C$60,"")</f>
        <v/>
      </c>
      <c r="H1451" s="338" t="str">
        <f>IF(ISNUMBER(E1451), IF(G1451&gt;'Bulk DivVar Analysis'!$D$62,"Pass","Fail"),"")</f>
        <v/>
      </c>
      <c r="I1451" s="338" t="str">
        <f t="shared" si="24"/>
        <v/>
      </c>
      <c r="J1451" s="339"/>
      <c r="K1451" s="339"/>
      <c r="L1451" s="339"/>
      <c r="M1451" s="339"/>
      <c r="N1451" s="339"/>
      <c r="O1451" s="339"/>
      <c r="P1451" s="339"/>
      <c r="Q1451" s="339"/>
    </row>
    <row r="1452" spans="1:17" ht="13.5" customHeight="1">
      <c r="A1452" s="481"/>
      <c r="B1452" s="481"/>
      <c r="C1452" s="481"/>
      <c r="D1452" s="481"/>
      <c r="E1452" s="481"/>
      <c r="F1452" s="339"/>
      <c r="G1452" s="340" t="str">
        <f>IF(ISNUMBER(E1452),E1452/'Bulk DivVar Analysis'!$C$60,"")</f>
        <v/>
      </c>
      <c r="H1452" s="338" t="str">
        <f>IF(ISNUMBER(E1452), IF(G1452&gt;'Bulk DivVar Analysis'!$D$62,"Pass","Fail"),"")</f>
        <v/>
      </c>
      <c r="I1452" s="338" t="str">
        <f t="shared" si="24"/>
        <v/>
      </c>
      <c r="J1452" s="339"/>
      <c r="K1452" s="339"/>
      <c r="L1452" s="339"/>
      <c r="M1452" s="339"/>
      <c r="N1452" s="339"/>
      <c r="O1452" s="339"/>
      <c r="P1452" s="339"/>
      <c r="Q1452" s="339"/>
    </row>
    <row r="1453" spans="1:17" ht="13.5" customHeight="1">
      <c r="A1453" s="481"/>
      <c r="B1453" s="481"/>
      <c r="C1453" s="481"/>
      <c r="D1453" s="481"/>
      <c r="E1453" s="481"/>
      <c r="F1453" s="339"/>
      <c r="G1453" s="340" t="str">
        <f>IF(ISNUMBER(E1453),E1453/'Bulk DivVar Analysis'!$C$60,"")</f>
        <v/>
      </c>
      <c r="H1453" s="338" t="str">
        <f>IF(ISNUMBER(E1453), IF(G1453&gt;'Bulk DivVar Analysis'!$D$62,"Pass","Fail"),"")</f>
        <v/>
      </c>
      <c r="I1453" s="338" t="str">
        <f t="shared" si="24"/>
        <v/>
      </c>
      <c r="J1453" s="339"/>
      <c r="K1453" s="339"/>
      <c r="L1453" s="339"/>
      <c r="M1453" s="339"/>
      <c r="N1453" s="339"/>
      <c r="O1453" s="339"/>
      <c r="P1453" s="339"/>
      <c r="Q1453" s="339"/>
    </row>
    <row r="1454" spans="1:17" ht="13.5" customHeight="1">
      <c r="A1454" s="481"/>
      <c r="B1454" s="481"/>
      <c r="C1454" s="481"/>
      <c r="D1454" s="481"/>
      <c r="E1454" s="481"/>
      <c r="F1454" s="339"/>
      <c r="G1454" s="340" t="str">
        <f>IF(ISNUMBER(E1454),E1454/'Bulk DivVar Analysis'!$C$60,"")</f>
        <v/>
      </c>
      <c r="H1454" s="338" t="str">
        <f>IF(ISNUMBER(E1454), IF(G1454&gt;'Bulk DivVar Analysis'!$D$62,"Pass","Fail"),"")</f>
        <v/>
      </c>
      <c r="I1454" s="338" t="str">
        <f t="shared" si="24"/>
        <v/>
      </c>
      <c r="J1454" s="339"/>
      <c r="K1454" s="339"/>
      <c r="L1454" s="339"/>
      <c r="M1454" s="339"/>
      <c r="N1454" s="339"/>
      <c r="O1454" s="339"/>
      <c r="P1454" s="339"/>
      <c r="Q1454" s="339"/>
    </row>
    <row r="1455" spans="1:17" ht="13.5" customHeight="1">
      <c r="A1455" s="481"/>
      <c r="B1455" s="481"/>
      <c r="C1455" s="481"/>
      <c r="D1455" s="481"/>
      <c r="E1455" s="481"/>
      <c r="F1455" s="339"/>
      <c r="G1455" s="340" t="str">
        <f>IF(ISNUMBER(E1455),E1455/'Bulk DivVar Analysis'!$C$60,"")</f>
        <v/>
      </c>
      <c r="H1455" s="338" t="str">
        <f>IF(ISNUMBER(E1455), IF(G1455&gt;'Bulk DivVar Analysis'!$D$62,"Pass","Fail"),"")</f>
        <v/>
      </c>
      <c r="I1455" s="338" t="str">
        <f t="shared" si="24"/>
        <v/>
      </c>
      <c r="J1455" s="339"/>
      <c r="K1455" s="339"/>
      <c r="L1455" s="339"/>
      <c r="M1455" s="339"/>
      <c r="N1455" s="339"/>
      <c r="O1455" s="339"/>
      <c r="P1455" s="339"/>
      <c r="Q1455" s="339"/>
    </row>
    <row r="1456" spans="1:17" ht="13.5" customHeight="1">
      <c r="A1456" s="481"/>
      <c r="B1456" s="481"/>
      <c r="C1456" s="481"/>
      <c r="D1456" s="481"/>
      <c r="E1456" s="481"/>
      <c r="F1456" s="339"/>
      <c r="G1456" s="340" t="str">
        <f>IF(ISNUMBER(E1456),E1456/'Bulk DivVar Analysis'!$C$60,"")</f>
        <v/>
      </c>
      <c r="H1456" s="338" t="str">
        <f>IF(ISNUMBER(E1456), IF(G1456&gt;'Bulk DivVar Analysis'!$D$62,"Pass","Fail"),"")</f>
        <v/>
      </c>
      <c r="I1456" s="338" t="str">
        <f t="shared" si="24"/>
        <v/>
      </c>
      <c r="J1456" s="339"/>
      <c r="K1456" s="339"/>
      <c r="L1456" s="339"/>
      <c r="M1456" s="339"/>
      <c r="N1456" s="339"/>
      <c r="O1456" s="339"/>
      <c r="P1456" s="339"/>
      <c r="Q1456" s="339"/>
    </row>
    <row r="1457" spans="1:17" ht="13.5" customHeight="1">
      <c r="A1457" s="481"/>
      <c r="B1457" s="481"/>
      <c r="C1457" s="481"/>
      <c r="D1457" s="481"/>
      <c r="E1457" s="481"/>
      <c r="F1457" s="339"/>
      <c r="G1457" s="340" t="str">
        <f>IF(ISNUMBER(E1457),E1457/'Bulk DivVar Analysis'!$C$60,"")</f>
        <v/>
      </c>
      <c r="H1457" s="338" t="str">
        <f>IF(ISNUMBER(E1457), IF(G1457&gt;'Bulk DivVar Analysis'!$D$62,"Pass","Fail"),"")</f>
        <v/>
      </c>
      <c r="I1457" s="338" t="str">
        <f t="shared" si="24"/>
        <v/>
      </c>
      <c r="J1457" s="339"/>
      <c r="K1457" s="339"/>
      <c r="L1457" s="339"/>
      <c r="M1457" s="339"/>
      <c r="N1457" s="339"/>
      <c r="O1457" s="339"/>
      <c r="P1457" s="339"/>
      <c r="Q1457" s="339"/>
    </row>
    <row r="1458" spans="1:17" ht="13.5" customHeight="1">
      <c r="A1458" s="481"/>
      <c r="B1458" s="481"/>
      <c r="C1458" s="481"/>
      <c r="D1458" s="481"/>
      <c r="E1458" s="481"/>
      <c r="F1458" s="339"/>
      <c r="G1458" s="340" t="str">
        <f>IF(ISNUMBER(E1458),E1458/'Bulk DivVar Analysis'!$C$60,"")</f>
        <v/>
      </c>
      <c r="H1458" s="338" t="str">
        <f>IF(ISNUMBER(E1458), IF(G1458&gt;'Bulk DivVar Analysis'!$D$62,"Pass","Fail"),"")</f>
        <v/>
      </c>
      <c r="I1458" s="338" t="str">
        <f t="shared" si="24"/>
        <v/>
      </c>
      <c r="J1458" s="339"/>
      <c r="K1458" s="339"/>
      <c r="L1458" s="339"/>
      <c r="M1458" s="339"/>
      <c r="N1458" s="339"/>
      <c r="O1458" s="339"/>
      <c r="P1458" s="339"/>
      <c r="Q1458" s="339"/>
    </row>
    <row r="1459" spans="1:17" ht="13.5" customHeight="1">
      <c r="A1459" s="481"/>
      <c r="B1459" s="481"/>
      <c r="C1459" s="481"/>
      <c r="D1459" s="481"/>
      <c r="E1459" s="481"/>
      <c r="F1459" s="339"/>
      <c r="G1459" s="340" t="str">
        <f>IF(ISNUMBER(E1459),E1459/'Bulk DivVar Analysis'!$C$60,"")</f>
        <v/>
      </c>
      <c r="H1459" s="338" t="str">
        <f>IF(ISNUMBER(E1459), IF(G1459&gt;'Bulk DivVar Analysis'!$D$62,"Pass","Fail"),"")</f>
        <v/>
      </c>
      <c r="I1459" s="338" t="str">
        <f t="shared" si="24"/>
        <v/>
      </c>
      <c r="J1459" s="339"/>
      <c r="K1459" s="339"/>
      <c r="L1459" s="339"/>
      <c r="M1459" s="339"/>
      <c r="N1459" s="339"/>
      <c r="O1459" s="339"/>
      <c r="P1459" s="339"/>
      <c r="Q1459" s="339"/>
    </row>
    <row r="1460" spans="1:17" ht="13.5" customHeight="1">
      <c r="A1460" s="481"/>
      <c r="B1460" s="481"/>
      <c r="C1460" s="481"/>
      <c r="D1460" s="481"/>
      <c r="E1460" s="481"/>
      <c r="F1460" s="339"/>
      <c r="G1460" s="340" t="str">
        <f>IF(ISNUMBER(E1460),E1460/'Bulk DivVar Analysis'!$C$60,"")</f>
        <v/>
      </c>
      <c r="H1460" s="338" t="str">
        <f>IF(ISNUMBER(E1460), IF(G1460&gt;'Bulk DivVar Analysis'!$D$62,"Pass","Fail"),"")</f>
        <v/>
      </c>
      <c r="I1460" s="338" t="str">
        <f t="shared" si="24"/>
        <v/>
      </c>
      <c r="J1460" s="339"/>
      <c r="K1460" s="339"/>
      <c r="L1460" s="339"/>
      <c r="M1460" s="339"/>
      <c r="N1460" s="339"/>
      <c r="O1460" s="339"/>
      <c r="P1460" s="339"/>
      <c r="Q1460" s="339"/>
    </row>
    <row r="1461" spans="1:17" ht="13.5" customHeight="1">
      <c r="A1461" s="481"/>
      <c r="B1461" s="481"/>
      <c r="C1461" s="481"/>
      <c r="D1461" s="481"/>
      <c r="E1461" s="481"/>
      <c r="F1461" s="339"/>
      <c r="G1461" s="340" t="str">
        <f>IF(ISNUMBER(E1461),E1461/'Bulk DivVar Analysis'!$C$60,"")</f>
        <v/>
      </c>
      <c r="H1461" s="338" t="str">
        <f>IF(ISNUMBER(E1461), IF(G1461&gt;'Bulk DivVar Analysis'!$D$62,"Pass","Fail"),"")</f>
        <v/>
      </c>
      <c r="I1461" s="338" t="str">
        <f t="shared" si="24"/>
        <v/>
      </c>
      <c r="J1461" s="339"/>
      <c r="K1461" s="339"/>
      <c r="L1461" s="339"/>
      <c r="M1461" s="339"/>
      <c r="N1461" s="339"/>
      <c r="O1461" s="339"/>
      <c r="P1461" s="339"/>
      <c r="Q1461" s="339"/>
    </row>
    <row r="1462" spans="1:17" ht="13.5" customHeight="1">
      <c r="A1462" s="481"/>
      <c r="B1462" s="481"/>
      <c r="C1462" s="481"/>
      <c r="D1462" s="481"/>
      <c r="E1462" s="481"/>
      <c r="F1462" s="339"/>
      <c r="G1462" s="340" t="str">
        <f>IF(ISNUMBER(E1462),E1462/'Bulk DivVar Analysis'!$C$60,"")</f>
        <v/>
      </c>
      <c r="H1462" s="338" t="str">
        <f>IF(ISNUMBER(E1462), IF(G1462&gt;'Bulk DivVar Analysis'!$D$62,"Pass","Fail"),"")</f>
        <v/>
      </c>
      <c r="I1462" s="338" t="str">
        <f t="shared" si="24"/>
        <v/>
      </c>
      <c r="J1462" s="339"/>
      <c r="K1462" s="339"/>
      <c r="L1462" s="339"/>
      <c r="M1462" s="339"/>
      <c r="N1462" s="339"/>
      <c r="O1462" s="339"/>
      <c r="P1462" s="339"/>
      <c r="Q1462" s="339"/>
    </row>
    <row r="1463" spans="1:17" ht="13.5" customHeight="1">
      <c r="A1463" s="481"/>
      <c r="B1463" s="481"/>
      <c r="C1463" s="481"/>
      <c r="D1463" s="481"/>
      <c r="E1463" s="481"/>
      <c r="F1463" s="339"/>
      <c r="G1463" s="340" t="str">
        <f>IF(ISNUMBER(E1463),E1463/'Bulk DivVar Analysis'!$C$60,"")</f>
        <v/>
      </c>
      <c r="H1463" s="338" t="str">
        <f>IF(ISNUMBER(E1463), IF(G1463&gt;'Bulk DivVar Analysis'!$D$62,"Pass","Fail"),"")</f>
        <v/>
      </c>
      <c r="I1463" s="338" t="str">
        <f t="shared" si="24"/>
        <v/>
      </c>
      <c r="J1463" s="339"/>
      <c r="K1463" s="339"/>
      <c r="L1463" s="339"/>
      <c r="M1463" s="339"/>
      <c r="N1463" s="339"/>
      <c r="O1463" s="339"/>
      <c r="P1463" s="339"/>
      <c r="Q1463" s="339"/>
    </row>
    <row r="1464" spans="1:17" ht="13.5" customHeight="1">
      <c r="A1464" s="481"/>
      <c r="B1464" s="481"/>
      <c r="C1464" s="481"/>
      <c r="D1464" s="481"/>
      <c r="E1464" s="481"/>
      <c r="F1464" s="339"/>
      <c r="G1464" s="340" t="str">
        <f>IF(ISNUMBER(E1464),E1464/'Bulk DivVar Analysis'!$C$60,"")</f>
        <v/>
      </c>
      <c r="H1464" s="338" t="str">
        <f>IF(ISNUMBER(E1464), IF(G1464&gt;'Bulk DivVar Analysis'!$D$62,"Pass","Fail"),"")</f>
        <v/>
      </c>
      <c r="I1464" s="338" t="str">
        <f t="shared" si="24"/>
        <v/>
      </c>
      <c r="J1464" s="339"/>
      <c r="K1464" s="339"/>
      <c r="L1464" s="339"/>
      <c r="M1464" s="339"/>
      <c r="N1464" s="339"/>
      <c r="O1464" s="339"/>
      <c r="P1464" s="339"/>
      <c r="Q1464" s="339"/>
    </row>
    <row r="1465" spans="1:17" ht="13.5" customHeight="1">
      <c r="A1465" s="481"/>
      <c r="B1465" s="481"/>
      <c r="C1465" s="481"/>
      <c r="D1465" s="481"/>
      <c r="E1465" s="481"/>
      <c r="F1465" s="339"/>
      <c r="G1465" s="340" t="str">
        <f>IF(ISNUMBER(E1465),E1465/'Bulk DivVar Analysis'!$C$60,"")</f>
        <v/>
      </c>
      <c r="H1465" s="338" t="str">
        <f>IF(ISNUMBER(E1465), IF(G1465&gt;'Bulk DivVar Analysis'!$D$62,"Pass","Fail"),"")</f>
        <v/>
      </c>
      <c r="I1465" s="338" t="str">
        <f t="shared" si="24"/>
        <v/>
      </c>
      <c r="J1465" s="339"/>
      <c r="K1465" s="339"/>
      <c r="L1465" s="339"/>
      <c r="M1465" s="339"/>
      <c r="N1465" s="339"/>
      <c r="O1465" s="339"/>
      <c r="P1465" s="339"/>
      <c r="Q1465" s="339"/>
    </row>
    <row r="1466" spans="1:17" ht="13.5" customHeight="1">
      <c r="A1466" s="481"/>
      <c r="B1466" s="481"/>
      <c r="C1466" s="481"/>
      <c r="D1466" s="481"/>
      <c r="E1466" s="481"/>
      <c r="F1466" s="339"/>
      <c r="G1466" s="340" t="str">
        <f>IF(ISNUMBER(E1466),E1466/'Bulk DivVar Analysis'!$C$60,"")</f>
        <v/>
      </c>
      <c r="H1466" s="338" t="str">
        <f>IF(ISNUMBER(E1466), IF(G1466&gt;'Bulk DivVar Analysis'!$D$62,"Pass","Fail"),"")</f>
        <v/>
      </c>
      <c r="I1466" s="338" t="str">
        <f t="shared" si="24"/>
        <v/>
      </c>
      <c r="J1466" s="339"/>
      <c r="K1466" s="339"/>
      <c r="L1466" s="339"/>
      <c r="M1466" s="339"/>
      <c r="N1466" s="339"/>
      <c r="O1466" s="339"/>
      <c r="P1466" s="339"/>
      <c r="Q1466" s="339"/>
    </row>
    <row r="1467" spans="1:17" ht="13.5" customHeight="1">
      <c r="A1467" s="481"/>
      <c r="B1467" s="481"/>
      <c r="C1467" s="481"/>
      <c r="D1467" s="481"/>
      <c r="E1467" s="481"/>
      <c r="F1467" s="339"/>
      <c r="G1467" s="340" t="str">
        <f>IF(ISNUMBER(E1467),E1467/'Bulk DivVar Analysis'!$C$60,"")</f>
        <v/>
      </c>
      <c r="H1467" s="338" t="str">
        <f>IF(ISNUMBER(E1467), IF(G1467&gt;'Bulk DivVar Analysis'!$D$62,"Pass","Fail"),"")</f>
        <v/>
      </c>
      <c r="I1467" s="338" t="str">
        <f t="shared" si="24"/>
        <v/>
      </c>
      <c r="J1467" s="339"/>
      <c r="K1467" s="339"/>
      <c r="L1467" s="339"/>
      <c r="M1467" s="339"/>
      <c r="N1467" s="339"/>
      <c r="O1467" s="339"/>
      <c r="P1467" s="339"/>
      <c r="Q1467" s="339"/>
    </row>
    <row r="1468" spans="1:17" ht="13.5" customHeight="1">
      <c r="A1468" s="481"/>
      <c r="B1468" s="481"/>
      <c r="C1468" s="481"/>
      <c r="D1468" s="481"/>
      <c r="E1468" s="481"/>
      <c r="F1468" s="339"/>
      <c r="G1468" s="340" t="str">
        <f>IF(ISNUMBER(E1468),E1468/'Bulk DivVar Analysis'!$C$60,"")</f>
        <v/>
      </c>
      <c r="H1468" s="338" t="str">
        <f>IF(ISNUMBER(E1468), IF(G1468&gt;'Bulk DivVar Analysis'!$D$62,"Pass","Fail"),"")</f>
        <v/>
      </c>
      <c r="I1468" s="338" t="str">
        <f t="shared" si="24"/>
        <v/>
      </c>
      <c r="J1468" s="339"/>
      <c r="K1468" s="339"/>
      <c r="L1468" s="339"/>
      <c r="M1468" s="339"/>
      <c r="N1468" s="339"/>
      <c r="O1468" s="339"/>
      <c r="P1468" s="339"/>
      <c r="Q1468" s="339"/>
    </row>
    <row r="1469" spans="1:17" ht="13.5" customHeight="1">
      <c r="A1469" s="481"/>
      <c r="B1469" s="481"/>
      <c r="C1469" s="481"/>
      <c r="D1469" s="481"/>
      <c r="E1469" s="481"/>
      <c r="F1469" s="339"/>
      <c r="G1469" s="340" t="str">
        <f>IF(ISNUMBER(E1469),E1469/'Bulk DivVar Analysis'!$C$60,"")</f>
        <v/>
      </c>
      <c r="H1469" s="338" t="str">
        <f>IF(ISNUMBER(E1469), IF(G1469&gt;'Bulk DivVar Analysis'!$D$62,"Pass","Fail"),"")</f>
        <v/>
      </c>
      <c r="I1469" s="338" t="str">
        <f t="shared" si="24"/>
        <v/>
      </c>
      <c r="J1469" s="339"/>
      <c r="K1469" s="339"/>
      <c r="L1469" s="339"/>
      <c r="M1469" s="339"/>
      <c r="N1469" s="339"/>
      <c r="O1469" s="339"/>
      <c r="P1469" s="339"/>
      <c r="Q1469" s="339"/>
    </row>
    <row r="1470" spans="1:17" ht="13.5" customHeight="1">
      <c r="A1470" s="481"/>
      <c r="B1470" s="481"/>
      <c r="C1470" s="481"/>
      <c r="D1470" s="481"/>
      <c r="E1470" s="481"/>
      <c r="F1470" s="339"/>
      <c r="G1470" s="340" t="str">
        <f>IF(ISNUMBER(E1470),E1470/'Bulk DivVar Analysis'!$C$60,"")</f>
        <v/>
      </c>
      <c r="H1470" s="338" t="str">
        <f>IF(ISNUMBER(E1470), IF(G1470&gt;'Bulk DivVar Analysis'!$D$62,"Pass","Fail"),"")</f>
        <v/>
      </c>
      <c r="I1470" s="338" t="str">
        <f t="shared" si="24"/>
        <v/>
      </c>
      <c r="J1470" s="339"/>
      <c r="K1470" s="339"/>
      <c r="L1470" s="339"/>
      <c r="M1470" s="339"/>
      <c r="N1470" s="339"/>
      <c r="O1470" s="339"/>
      <c r="P1470" s="339"/>
      <c r="Q1470" s="339"/>
    </row>
    <row r="1471" spans="1:17" ht="13.5" customHeight="1">
      <c r="A1471" s="481"/>
      <c r="B1471" s="481"/>
      <c r="C1471" s="481"/>
      <c r="D1471" s="481"/>
      <c r="E1471" s="481"/>
      <c r="F1471" s="339"/>
      <c r="G1471" s="340" t="str">
        <f>IF(ISNUMBER(E1471),E1471/'Bulk DivVar Analysis'!$C$60,"")</f>
        <v/>
      </c>
      <c r="H1471" s="338" t="str">
        <f>IF(ISNUMBER(E1471), IF(G1471&gt;'Bulk DivVar Analysis'!$D$62,"Pass","Fail"),"")</f>
        <v/>
      </c>
      <c r="I1471" s="338" t="str">
        <f t="shared" si="24"/>
        <v/>
      </c>
      <c r="J1471" s="339"/>
      <c r="K1471" s="339"/>
      <c r="L1471" s="339"/>
      <c r="M1471" s="339"/>
      <c r="N1471" s="339"/>
      <c r="O1471" s="339"/>
      <c r="P1471" s="339"/>
      <c r="Q1471" s="339"/>
    </row>
    <row r="1472" spans="1:17" ht="13.5" customHeight="1">
      <c r="A1472" s="481"/>
      <c r="B1472" s="481"/>
      <c r="C1472" s="481"/>
      <c r="D1472" s="481"/>
      <c r="E1472" s="481"/>
      <c r="F1472" s="339"/>
      <c r="G1472" s="340" t="str">
        <f>IF(ISNUMBER(E1472),E1472/'Bulk DivVar Analysis'!$C$60,"")</f>
        <v/>
      </c>
      <c r="H1472" s="338" t="str">
        <f>IF(ISNUMBER(E1472), IF(G1472&gt;'Bulk DivVar Analysis'!$D$62,"Pass","Fail"),"")</f>
        <v/>
      </c>
      <c r="I1472" s="338" t="str">
        <f t="shared" si="24"/>
        <v/>
      </c>
      <c r="J1472" s="339"/>
      <c r="K1472" s="339"/>
      <c r="L1472" s="339"/>
      <c r="M1472" s="339"/>
      <c r="N1472" s="339"/>
      <c r="O1472" s="339"/>
      <c r="P1472" s="339"/>
      <c r="Q1472" s="339"/>
    </row>
    <row r="1473" spans="1:17" ht="13.5" customHeight="1">
      <c r="A1473" s="481"/>
      <c r="B1473" s="481"/>
      <c r="C1473" s="481"/>
      <c r="D1473" s="481"/>
      <c r="E1473" s="481"/>
      <c r="F1473" s="339"/>
      <c r="G1473" s="340" t="str">
        <f>IF(ISNUMBER(E1473),E1473/'Bulk DivVar Analysis'!$C$60,"")</f>
        <v/>
      </c>
      <c r="H1473" s="338" t="str">
        <f>IF(ISNUMBER(E1473), IF(G1473&gt;'Bulk DivVar Analysis'!$D$62,"Pass","Fail"),"")</f>
        <v/>
      </c>
      <c r="I1473" s="338" t="str">
        <f t="shared" si="24"/>
        <v/>
      </c>
      <c r="J1473" s="339"/>
      <c r="K1473" s="339"/>
      <c r="L1473" s="339"/>
      <c r="M1473" s="339"/>
      <c r="N1473" s="339"/>
      <c r="O1473" s="339"/>
      <c r="P1473" s="339"/>
      <c r="Q1473" s="339"/>
    </row>
    <row r="1474" spans="1:17" ht="13.5" customHeight="1">
      <c r="A1474" s="481"/>
      <c r="B1474" s="481"/>
      <c r="C1474" s="481"/>
      <c r="D1474" s="481"/>
      <c r="E1474" s="481"/>
      <c r="F1474" s="339"/>
      <c r="G1474" s="340" t="str">
        <f>IF(ISNUMBER(E1474),E1474/'Bulk DivVar Analysis'!$C$60,"")</f>
        <v/>
      </c>
      <c r="H1474" s="338" t="str">
        <f>IF(ISNUMBER(E1474), IF(G1474&gt;'Bulk DivVar Analysis'!$D$62,"Pass","Fail"),"")</f>
        <v/>
      </c>
      <c r="I1474" s="338" t="str">
        <f t="shared" si="24"/>
        <v/>
      </c>
      <c r="J1474" s="339"/>
      <c r="K1474" s="339"/>
      <c r="L1474" s="339"/>
      <c r="M1474" s="339"/>
      <c r="N1474" s="339"/>
      <c r="O1474" s="339"/>
      <c r="P1474" s="339"/>
      <c r="Q1474" s="339"/>
    </row>
    <row r="1475" spans="1:17" ht="13.5" customHeight="1">
      <c r="A1475" s="481"/>
      <c r="B1475" s="481"/>
      <c r="C1475" s="481"/>
      <c r="D1475" s="481"/>
      <c r="E1475" s="481"/>
      <c r="F1475" s="339"/>
      <c r="G1475" s="340" t="str">
        <f>IF(ISNUMBER(E1475),E1475/'Bulk DivVar Analysis'!$C$60,"")</f>
        <v/>
      </c>
      <c r="H1475" s="338" t="str">
        <f>IF(ISNUMBER(E1475), IF(G1475&gt;'Bulk DivVar Analysis'!$D$62,"Pass","Fail"),"")</f>
        <v/>
      </c>
      <c r="I1475" s="338" t="str">
        <f t="shared" ref="I1475:I1538" si="25">_xlfn.TEXTJOIN("_",TRUE,B1475,C1475)</f>
        <v/>
      </c>
      <c r="J1475" s="339"/>
      <c r="K1475" s="339"/>
      <c r="L1475" s="339"/>
      <c r="M1475" s="339"/>
      <c r="N1475" s="339"/>
      <c r="O1475" s="339"/>
      <c r="P1475" s="339"/>
      <c r="Q1475" s="339"/>
    </row>
    <row r="1476" spans="1:17" ht="13.5" customHeight="1">
      <c r="A1476" s="481"/>
      <c r="B1476" s="481"/>
      <c r="C1476" s="481"/>
      <c r="D1476" s="481"/>
      <c r="E1476" s="481"/>
      <c r="F1476" s="339"/>
      <c r="G1476" s="340" t="str">
        <f>IF(ISNUMBER(E1476),E1476/'Bulk DivVar Analysis'!$C$60,"")</f>
        <v/>
      </c>
      <c r="H1476" s="338" t="str">
        <f>IF(ISNUMBER(E1476), IF(G1476&gt;'Bulk DivVar Analysis'!$D$62,"Pass","Fail"),"")</f>
        <v/>
      </c>
      <c r="I1476" s="338" t="str">
        <f t="shared" si="25"/>
        <v/>
      </c>
      <c r="J1476" s="339"/>
      <c r="K1476" s="339"/>
      <c r="L1476" s="339"/>
      <c r="M1476" s="339"/>
      <c r="N1476" s="339"/>
      <c r="O1476" s="339"/>
      <c r="P1476" s="339"/>
      <c r="Q1476" s="339"/>
    </row>
    <row r="1477" spans="1:17" ht="13.5" customHeight="1">
      <c r="A1477" s="481"/>
      <c r="B1477" s="481"/>
      <c r="C1477" s="481"/>
      <c r="D1477" s="481"/>
      <c r="E1477" s="481"/>
      <c r="F1477" s="339"/>
      <c r="G1477" s="340" t="str">
        <f>IF(ISNUMBER(E1477),E1477/'Bulk DivVar Analysis'!$C$60,"")</f>
        <v/>
      </c>
      <c r="H1477" s="338" t="str">
        <f>IF(ISNUMBER(E1477), IF(G1477&gt;'Bulk DivVar Analysis'!$D$62,"Pass","Fail"),"")</f>
        <v/>
      </c>
      <c r="I1477" s="338" t="str">
        <f t="shared" si="25"/>
        <v/>
      </c>
      <c r="J1477" s="339"/>
      <c r="K1477" s="339"/>
      <c r="L1477" s="339"/>
      <c r="M1477" s="339"/>
      <c r="N1477" s="339"/>
      <c r="O1477" s="339"/>
      <c r="P1477" s="339"/>
      <c r="Q1477" s="339"/>
    </row>
    <row r="1478" spans="1:17" ht="13.5" customHeight="1">
      <c r="A1478" s="481"/>
      <c r="B1478" s="481"/>
      <c r="C1478" s="481"/>
      <c r="D1478" s="481"/>
      <c r="E1478" s="481"/>
      <c r="F1478" s="339"/>
      <c r="G1478" s="340" t="str">
        <f>IF(ISNUMBER(E1478),E1478/'Bulk DivVar Analysis'!$C$60,"")</f>
        <v/>
      </c>
      <c r="H1478" s="338" t="str">
        <f>IF(ISNUMBER(E1478), IF(G1478&gt;'Bulk DivVar Analysis'!$D$62,"Pass","Fail"),"")</f>
        <v/>
      </c>
      <c r="I1478" s="338" t="str">
        <f t="shared" si="25"/>
        <v/>
      </c>
      <c r="J1478" s="339"/>
      <c r="K1478" s="339"/>
      <c r="L1478" s="339"/>
      <c r="M1478" s="339"/>
      <c r="N1478" s="339"/>
      <c r="O1478" s="339"/>
      <c r="P1478" s="339"/>
      <c r="Q1478" s="339"/>
    </row>
    <row r="1479" spans="1:17" ht="13.5" customHeight="1">
      <c r="A1479" s="481"/>
      <c r="B1479" s="481"/>
      <c r="C1479" s="481"/>
      <c r="D1479" s="481"/>
      <c r="E1479" s="481"/>
      <c r="F1479" s="339"/>
      <c r="G1479" s="340" t="str">
        <f>IF(ISNUMBER(E1479),E1479/'Bulk DivVar Analysis'!$C$60,"")</f>
        <v/>
      </c>
      <c r="H1479" s="338" t="str">
        <f>IF(ISNUMBER(E1479), IF(G1479&gt;'Bulk DivVar Analysis'!$D$62,"Pass","Fail"),"")</f>
        <v/>
      </c>
      <c r="I1479" s="338" t="str">
        <f t="shared" si="25"/>
        <v/>
      </c>
      <c r="J1479" s="339"/>
      <c r="K1479" s="339"/>
      <c r="L1479" s="339"/>
      <c r="M1479" s="339"/>
      <c r="N1479" s="339"/>
      <c r="O1479" s="339"/>
      <c r="P1479" s="339"/>
      <c r="Q1479" s="339"/>
    </row>
    <row r="1480" spans="1:17" ht="13.5" customHeight="1">
      <c r="A1480" s="481"/>
      <c r="B1480" s="481"/>
      <c r="C1480" s="481"/>
      <c r="D1480" s="481"/>
      <c r="E1480" s="481"/>
      <c r="F1480" s="339"/>
      <c r="G1480" s="340" t="str">
        <f>IF(ISNUMBER(E1480),E1480/'Bulk DivVar Analysis'!$C$60,"")</f>
        <v/>
      </c>
      <c r="H1480" s="338" t="str">
        <f>IF(ISNUMBER(E1480), IF(G1480&gt;'Bulk DivVar Analysis'!$D$62,"Pass","Fail"),"")</f>
        <v/>
      </c>
      <c r="I1480" s="338" t="str">
        <f t="shared" si="25"/>
        <v/>
      </c>
      <c r="J1480" s="339"/>
      <c r="K1480" s="339"/>
      <c r="L1480" s="339"/>
      <c r="M1480" s="339"/>
      <c r="N1480" s="339"/>
      <c r="O1480" s="339"/>
      <c r="P1480" s="339"/>
      <c r="Q1480" s="339"/>
    </row>
    <row r="1481" spans="1:17" ht="13.5" customHeight="1">
      <c r="A1481" s="481"/>
      <c r="B1481" s="481"/>
      <c r="C1481" s="481"/>
      <c r="D1481" s="481"/>
      <c r="E1481" s="481"/>
      <c r="F1481" s="339"/>
      <c r="G1481" s="340" t="str">
        <f>IF(ISNUMBER(E1481),E1481/'Bulk DivVar Analysis'!$C$60,"")</f>
        <v/>
      </c>
      <c r="H1481" s="338" t="str">
        <f>IF(ISNUMBER(E1481), IF(G1481&gt;'Bulk DivVar Analysis'!$D$62,"Pass","Fail"),"")</f>
        <v/>
      </c>
      <c r="I1481" s="338" t="str">
        <f t="shared" si="25"/>
        <v/>
      </c>
      <c r="J1481" s="339"/>
      <c r="K1481" s="339"/>
      <c r="L1481" s="339"/>
      <c r="M1481" s="339"/>
      <c r="N1481" s="339"/>
      <c r="O1481" s="339"/>
      <c r="P1481" s="339"/>
      <c r="Q1481" s="339"/>
    </row>
    <row r="1482" spans="1:17" ht="13.5" customHeight="1">
      <c r="A1482" s="481"/>
      <c r="B1482" s="481"/>
      <c r="C1482" s="481"/>
      <c r="D1482" s="481"/>
      <c r="E1482" s="481"/>
      <c r="F1482" s="339"/>
      <c r="G1482" s="340" t="str">
        <f>IF(ISNUMBER(E1482),E1482/'Bulk DivVar Analysis'!$C$60,"")</f>
        <v/>
      </c>
      <c r="H1482" s="338" t="str">
        <f>IF(ISNUMBER(E1482), IF(G1482&gt;'Bulk DivVar Analysis'!$D$62,"Pass","Fail"),"")</f>
        <v/>
      </c>
      <c r="I1482" s="338" t="str">
        <f t="shared" si="25"/>
        <v/>
      </c>
      <c r="J1482" s="339"/>
      <c r="K1482" s="339"/>
      <c r="L1482" s="339"/>
      <c r="M1482" s="339"/>
      <c r="N1482" s="339"/>
      <c r="O1482" s="339"/>
      <c r="P1482" s="339"/>
      <c r="Q1482" s="339"/>
    </row>
    <row r="1483" spans="1:17" ht="13.5" customHeight="1">
      <c r="A1483" s="481"/>
      <c r="B1483" s="481"/>
      <c r="C1483" s="481"/>
      <c r="D1483" s="481"/>
      <c r="E1483" s="481"/>
      <c r="F1483" s="339"/>
      <c r="G1483" s="340" t="str">
        <f>IF(ISNUMBER(E1483),E1483/'Bulk DivVar Analysis'!$C$60,"")</f>
        <v/>
      </c>
      <c r="H1483" s="338" t="str">
        <f>IF(ISNUMBER(E1483), IF(G1483&gt;'Bulk DivVar Analysis'!$D$62,"Pass","Fail"),"")</f>
        <v/>
      </c>
      <c r="I1483" s="338" t="str">
        <f t="shared" si="25"/>
        <v/>
      </c>
      <c r="J1483" s="339"/>
      <c r="K1483" s="339"/>
      <c r="L1483" s="339"/>
      <c r="M1483" s="339"/>
      <c r="N1483" s="339"/>
      <c r="O1483" s="339"/>
      <c r="P1483" s="339"/>
      <c r="Q1483" s="339"/>
    </row>
    <row r="1484" spans="1:17" ht="13.5" customHeight="1">
      <c r="A1484" s="481"/>
      <c r="B1484" s="481"/>
      <c r="C1484" s="481"/>
      <c r="D1484" s="481"/>
      <c r="E1484" s="481"/>
      <c r="F1484" s="339"/>
      <c r="G1484" s="340" t="str">
        <f>IF(ISNUMBER(E1484),E1484/'Bulk DivVar Analysis'!$C$60,"")</f>
        <v/>
      </c>
      <c r="H1484" s="338" t="str">
        <f>IF(ISNUMBER(E1484), IF(G1484&gt;'Bulk DivVar Analysis'!$D$62,"Pass","Fail"),"")</f>
        <v/>
      </c>
      <c r="I1484" s="338" t="str">
        <f t="shared" si="25"/>
        <v/>
      </c>
      <c r="J1484" s="339"/>
      <c r="K1484" s="339"/>
      <c r="L1484" s="339"/>
      <c r="M1484" s="339"/>
      <c r="N1484" s="339"/>
      <c r="O1484" s="339"/>
      <c r="P1484" s="339"/>
      <c r="Q1484" s="339"/>
    </row>
    <row r="1485" spans="1:17" ht="13.5" customHeight="1">
      <c r="A1485" s="481"/>
      <c r="B1485" s="481"/>
      <c r="C1485" s="481"/>
      <c r="D1485" s="481"/>
      <c r="E1485" s="481"/>
      <c r="F1485" s="339"/>
      <c r="G1485" s="340" t="str">
        <f>IF(ISNUMBER(E1485),E1485/'Bulk DivVar Analysis'!$C$60,"")</f>
        <v/>
      </c>
      <c r="H1485" s="338" t="str">
        <f>IF(ISNUMBER(E1485), IF(G1485&gt;'Bulk DivVar Analysis'!$D$62,"Pass","Fail"),"")</f>
        <v/>
      </c>
      <c r="I1485" s="338" t="str">
        <f t="shared" si="25"/>
        <v/>
      </c>
      <c r="J1485" s="339"/>
      <c r="K1485" s="339"/>
      <c r="L1485" s="339"/>
      <c r="M1485" s="339"/>
      <c r="N1485" s="339"/>
      <c r="O1485" s="339"/>
      <c r="P1485" s="339"/>
      <c r="Q1485" s="339"/>
    </row>
    <row r="1486" spans="1:17" ht="13.5" customHeight="1">
      <c r="A1486" s="481"/>
      <c r="B1486" s="481"/>
      <c r="C1486" s="481"/>
      <c r="D1486" s="481"/>
      <c r="E1486" s="481"/>
      <c r="F1486" s="339"/>
      <c r="G1486" s="340" t="str">
        <f>IF(ISNUMBER(E1486),E1486/'Bulk DivVar Analysis'!$C$60,"")</f>
        <v/>
      </c>
      <c r="H1486" s="338" t="str">
        <f>IF(ISNUMBER(E1486), IF(G1486&gt;'Bulk DivVar Analysis'!$D$62,"Pass","Fail"),"")</f>
        <v/>
      </c>
      <c r="I1486" s="338" t="str">
        <f t="shared" si="25"/>
        <v/>
      </c>
      <c r="J1486" s="339"/>
      <c r="K1486" s="339"/>
      <c r="L1486" s="339"/>
      <c r="M1486" s="339"/>
      <c r="N1486" s="339"/>
      <c r="O1486" s="339"/>
      <c r="P1486" s="339"/>
      <c r="Q1486" s="339"/>
    </row>
    <row r="1487" spans="1:17" ht="13.5" customHeight="1">
      <c r="A1487" s="481"/>
      <c r="B1487" s="481"/>
      <c r="C1487" s="481"/>
      <c r="D1487" s="481"/>
      <c r="E1487" s="481"/>
      <c r="F1487" s="339"/>
      <c r="G1487" s="340" t="str">
        <f>IF(ISNUMBER(E1487),E1487/'Bulk DivVar Analysis'!$C$60,"")</f>
        <v/>
      </c>
      <c r="H1487" s="338" t="str">
        <f>IF(ISNUMBER(E1487), IF(G1487&gt;'Bulk DivVar Analysis'!$D$62,"Pass","Fail"),"")</f>
        <v/>
      </c>
      <c r="I1487" s="338" t="str">
        <f t="shared" si="25"/>
        <v/>
      </c>
      <c r="J1487" s="339"/>
      <c r="K1487" s="339"/>
      <c r="L1487" s="339"/>
      <c r="M1487" s="339"/>
      <c r="N1487" s="339"/>
      <c r="O1487" s="339"/>
      <c r="P1487" s="339"/>
      <c r="Q1487" s="339"/>
    </row>
    <row r="1488" spans="1:17" ht="13.5" customHeight="1">
      <c r="A1488" s="481"/>
      <c r="B1488" s="481"/>
      <c r="C1488" s="481"/>
      <c r="D1488" s="481"/>
      <c r="E1488" s="481"/>
      <c r="F1488" s="339"/>
      <c r="G1488" s="340" t="str">
        <f>IF(ISNUMBER(E1488),E1488/'Bulk DivVar Analysis'!$C$60,"")</f>
        <v/>
      </c>
      <c r="H1488" s="338" t="str">
        <f>IF(ISNUMBER(E1488), IF(G1488&gt;'Bulk DivVar Analysis'!$D$62,"Pass","Fail"),"")</f>
        <v/>
      </c>
      <c r="I1488" s="338" t="str">
        <f t="shared" si="25"/>
        <v/>
      </c>
      <c r="J1488" s="339"/>
      <c r="K1488" s="339"/>
      <c r="L1488" s="339"/>
      <c r="M1488" s="339"/>
      <c r="N1488" s="339"/>
      <c r="O1488" s="339"/>
      <c r="P1488" s="339"/>
      <c r="Q1488" s="339"/>
    </row>
    <row r="1489" spans="1:17" ht="13.5" customHeight="1">
      <c r="A1489" s="481"/>
      <c r="B1489" s="481"/>
      <c r="C1489" s="481"/>
      <c r="D1489" s="481"/>
      <c r="E1489" s="481"/>
      <c r="F1489" s="339"/>
      <c r="G1489" s="340" t="str">
        <f>IF(ISNUMBER(E1489),E1489/'Bulk DivVar Analysis'!$C$60,"")</f>
        <v/>
      </c>
      <c r="H1489" s="338" t="str">
        <f>IF(ISNUMBER(E1489), IF(G1489&gt;'Bulk DivVar Analysis'!$D$62,"Pass","Fail"),"")</f>
        <v/>
      </c>
      <c r="I1489" s="338" t="str">
        <f t="shared" si="25"/>
        <v/>
      </c>
      <c r="J1489" s="339"/>
      <c r="K1489" s="339"/>
      <c r="L1489" s="339"/>
      <c r="M1489" s="339"/>
      <c r="N1489" s="339"/>
      <c r="O1489" s="339"/>
      <c r="P1489" s="339"/>
      <c r="Q1489" s="339"/>
    </row>
    <row r="1490" spans="1:17" ht="13.5" customHeight="1">
      <c r="A1490" s="481"/>
      <c r="B1490" s="481"/>
      <c r="C1490" s="481"/>
      <c r="D1490" s="481"/>
      <c r="E1490" s="481"/>
      <c r="F1490" s="339"/>
      <c r="G1490" s="340" t="str">
        <f>IF(ISNUMBER(E1490),E1490/'Bulk DivVar Analysis'!$C$60,"")</f>
        <v/>
      </c>
      <c r="H1490" s="338" t="str">
        <f>IF(ISNUMBER(E1490), IF(G1490&gt;'Bulk DivVar Analysis'!$D$62,"Pass","Fail"),"")</f>
        <v/>
      </c>
      <c r="I1490" s="338" t="str">
        <f t="shared" si="25"/>
        <v/>
      </c>
      <c r="J1490" s="339"/>
      <c r="K1490" s="339"/>
      <c r="L1490" s="339"/>
      <c r="M1490" s="339"/>
      <c r="N1490" s="339"/>
      <c r="O1490" s="339"/>
      <c r="P1490" s="339"/>
      <c r="Q1490" s="339"/>
    </row>
    <row r="1491" spans="1:17" ht="13.5" customHeight="1">
      <c r="A1491" s="481"/>
      <c r="B1491" s="481"/>
      <c r="C1491" s="481"/>
      <c r="D1491" s="481"/>
      <c r="E1491" s="481"/>
      <c r="F1491" s="339"/>
      <c r="G1491" s="340" t="str">
        <f>IF(ISNUMBER(E1491),E1491/'Bulk DivVar Analysis'!$C$60,"")</f>
        <v/>
      </c>
      <c r="H1491" s="338" t="str">
        <f>IF(ISNUMBER(E1491), IF(G1491&gt;'Bulk DivVar Analysis'!$D$62,"Pass","Fail"),"")</f>
        <v/>
      </c>
      <c r="I1491" s="338" t="str">
        <f t="shared" si="25"/>
        <v/>
      </c>
      <c r="J1491" s="339"/>
      <c r="K1491" s="339"/>
      <c r="L1491" s="339"/>
      <c r="M1491" s="339"/>
      <c r="N1491" s="339"/>
      <c r="O1491" s="339"/>
      <c r="P1491" s="339"/>
      <c r="Q1491" s="339"/>
    </row>
    <row r="1492" spans="1:17" ht="13.5" customHeight="1">
      <c r="A1492" s="481"/>
      <c r="B1492" s="481"/>
      <c r="C1492" s="481"/>
      <c r="D1492" s="481"/>
      <c r="E1492" s="481"/>
      <c r="F1492" s="339"/>
      <c r="G1492" s="340" t="str">
        <f>IF(ISNUMBER(E1492),E1492/'Bulk DivVar Analysis'!$C$60,"")</f>
        <v/>
      </c>
      <c r="H1492" s="338" t="str">
        <f>IF(ISNUMBER(E1492), IF(G1492&gt;'Bulk DivVar Analysis'!$D$62,"Pass","Fail"),"")</f>
        <v/>
      </c>
      <c r="I1492" s="338" t="str">
        <f t="shared" si="25"/>
        <v/>
      </c>
      <c r="J1492" s="339"/>
      <c r="K1492" s="339"/>
      <c r="L1492" s="339"/>
      <c r="M1492" s="339"/>
      <c r="N1492" s="339"/>
      <c r="O1492" s="339"/>
      <c r="P1492" s="339"/>
      <c r="Q1492" s="339"/>
    </row>
    <row r="1493" spans="1:17" ht="13.5" customHeight="1">
      <c r="A1493" s="481"/>
      <c r="B1493" s="481"/>
      <c r="C1493" s="481"/>
      <c r="D1493" s="481"/>
      <c r="E1493" s="481"/>
      <c r="F1493" s="339"/>
      <c r="G1493" s="340" t="str">
        <f>IF(ISNUMBER(E1493),E1493/'Bulk DivVar Analysis'!$C$60,"")</f>
        <v/>
      </c>
      <c r="H1493" s="338" t="str">
        <f>IF(ISNUMBER(E1493), IF(G1493&gt;'Bulk DivVar Analysis'!$D$62,"Pass","Fail"),"")</f>
        <v/>
      </c>
      <c r="I1493" s="338" t="str">
        <f t="shared" si="25"/>
        <v/>
      </c>
      <c r="J1493" s="339"/>
      <c r="K1493" s="339"/>
      <c r="L1493" s="339"/>
      <c r="M1493" s="339"/>
      <c r="N1493" s="339"/>
      <c r="O1493" s="339"/>
      <c r="P1493" s="339"/>
      <c r="Q1493" s="339"/>
    </row>
    <row r="1494" spans="1:17" ht="13.5" customHeight="1">
      <c r="A1494" s="481"/>
      <c r="B1494" s="481"/>
      <c r="C1494" s="481"/>
      <c r="D1494" s="481"/>
      <c r="E1494" s="481"/>
      <c r="F1494" s="339"/>
      <c r="G1494" s="340" t="str">
        <f>IF(ISNUMBER(E1494),E1494/'Bulk DivVar Analysis'!$C$60,"")</f>
        <v/>
      </c>
      <c r="H1494" s="338" t="str">
        <f>IF(ISNUMBER(E1494), IF(G1494&gt;'Bulk DivVar Analysis'!$D$62,"Pass","Fail"),"")</f>
        <v/>
      </c>
      <c r="I1494" s="338" t="str">
        <f t="shared" si="25"/>
        <v/>
      </c>
      <c r="J1494" s="339"/>
      <c r="K1494" s="339"/>
      <c r="L1494" s="339"/>
      <c r="M1494" s="339"/>
      <c r="N1494" s="339"/>
      <c r="O1494" s="339"/>
      <c r="P1494" s="339"/>
      <c r="Q1494" s="339"/>
    </row>
    <row r="1495" spans="1:17" ht="13.5" customHeight="1">
      <c r="A1495" s="481"/>
      <c r="B1495" s="481"/>
      <c r="C1495" s="481"/>
      <c r="D1495" s="481"/>
      <c r="E1495" s="481"/>
      <c r="F1495" s="339"/>
      <c r="G1495" s="340" t="str">
        <f>IF(ISNUMBER(E1495),E1495/'Bulk DivVar Analysis'!$C$60,"")</f>
        <v/>
      </c>
      <c r="H1495" s="338" t="str">
        <f>IF(ISNUMBER(E1495), IF(G1495&gt;'Bulk DivVar Analysis'!$D$62,"Pass","Fail"),"")</f>
        <v/>
      </c>
      <c r="I1495" s="338" t="str">
        <f t="shared" si="25"/>
        <v/>
      </c>
      <c r="J1495" s="339"/>
      <c r="K1495" s="339"/>
      <c r="L1495" s="339"/>
      <c r="M1495" s="339"/>
      <c r="N1495" s="339"/>
      <c r="O1495" s="339"/>
      <c r="P1495" s="339"/>
      <c r="Q1495" s="339"/>
    </row>
    <row r="1496" spans="1:17" ht="13.5" customHeight="1">
      <c r="A1496" s="481"/>
      <c r="B1496" s="481"/>
      <c r="C1496" s="481"/>
      <c r="D1496" s="481"/>
      <c r="E1496" s="481"/>
      <c r="F1496" s="339"/>
      <c r="G1496" s="340" t="str">
        <f>IF(ISNUMBER(E1496),E1496/'Bulk DivVar Analysis'!$C$60,"")</f>
        <v/>
      </c>
      <c r="H1496" s="338" t="str">
        <f>IF(ISNUMBER(E1496), IF(G1496&gt;'Bulk DivVar Analysis'!$D$62,"Pass","Fail"),"")</f>
        <v/>
      </c>
      <c r="I1496" s="338" t="str">
        <f t="shared" si="25"/>
        <v/>
      </c>
      <c r="J1496" s="339"/>
      <c r="K1496" s="339"/>
      <c r="L1496" s="339"/>
      <c r="M1496" s="339"/>
      <c r="N1496" s="339"/>
      <c r="O1496" s="339"/>
      <c r="P1496" s="339"/>
      <c r="Q1496" s="339"/>
    </row>
    <row r="1497" spans="1:17" ht="13.5" customHeight="1">
      <c r="A1497" s="481"/>
      <c r="B1497" s="481"/>
      <c r="C1497" s="481"/>
      <c r="D1497" s="481"/>
      <c r="E1497" s="481"/>
      <c r="F1497" s="339"/>
      <c r="G1497" s="340" t="str">
        <f>IF(ISNUMBER(E1497),E1497/'Bulk DivVar Analysis'!$C$60,"")</f>
        <v/>
      </c>
      <c r="H1497" s="338" t="str">
        <f>IF(ISNUMBER(E1497), IF(G1497&gt;'Bulk DivVar Analysis'!$D$62,"Pass","Fail"),"")</f>
        <v/>
      </c>
      <c r="I1497" s="338" t="str">
        <f t="shared" si="25"/>
        <v/>
      </c>
      <c r="J1497" s="339"/>
      <c r="K1497" s="339"/>
      <c r="L1497" s="339"/>
      <c r="M1497" s="339"/>
      <c r="N1497" s="339"/>
      <c r="O1497" s="339"/>
      <c r="P1497" s="339"/>
      <c r="Q1497" s="339"/>
    </row>
    <row r="1498" spans="1:17" ht="13.5" customHeight="1">
      <c r="A1498" s="481"/>
      <c r="B1498" s="481"/>
      <c r="C1498" s="481"/>
      <c r="D1498" s="481"/>
      <c r="E1498" s="481"/>
      <c r="F1498" s="339"/>
      <c r="G1498" s="340" t="str">
        <f>IF(ISNUMBER(E1498),E1498/'Bulk DivVar Analysis'!$C$60,"")</f>
        <v/>
      </c>
      <c r="H1498" s="338" t="str">
        <f>IF(ISNUMBER(E1498), IF(G1498&gt;'Bulk DivVar Analysis'!$D$62,"Pass","Fail"),"")</f>
        <v/>
      </c>
      <c r="I1498" s="338" t="str">
        <f t="shared" si="25"/>
        <v/>
      </c>
      <c r="J1498" s="339"/>
      <c r="K1498" s="339"/>
      <c r="L1498" s="339"/>
      <c r="M1498" s="339"/>
      <c r="N1498" s="339"/>
      <c r="O1498" s="339"/>
      <c r="P1498" s="339"/>
      <c r="Q1498" s="339"/>
    </row>
    <row r="1499" spans="1:17" ht="13.5" customHeight="1">
      <c r="A1499" s="481"/>
      <c r="B1499" s="481"/>
      <c r="C1499" s="481"/>
      <c r="D1499" s="481"/>
      <c r="E1499" s="481"/>
      <c r="F1499" s="339"/>
      <c r="G1499" s="340" t="str">
        <f>IF(ISNUMBER(E1499),E1499/'Bulk DivVar Analysis'!$C$60,"")</f>
        <v/>
      </c>
      <c r="H1499" s="338" t="str">
        <f>IF(ISNUMBER(E1499), IF(G1499&gt;'Bulk DivVar Analysis'!$D$62,"Pass","Fail"),"")</f>
        <v/>
      </c>
      <c r="I1499" s="338" t="str">
        <f t="shared" si="25"/>
        <v/>
      </c>
      <c r="J1499" s="339"/>
      <c r="K1499" s="339"/>
      <c r="L1499" s="339"/>
      <c r="M1499" s="339"/>
      <c r="N1499" s="339"/>
      <c r="O1499" s="339"/>
      <c r="P1499" s="339"/>
      <c r="Q1499" s="339"/>
    </row>
    <row r="1500" spans="1:17" ht="13.5" customHeight="1">
      <c r="A1500" s="481"/>
      <c r="B1500" s="481"/>
      <c r="C1500" s="481"/>
      <c r="D1500" s="481"/>
      <c r="E1500" s="481"/>
      <c r="F1500" s="339"/>
      <c r="G1500" s="340" t="str">
        <f>IF(ISNUMBER(E1500),E1500/'Bulk DivVar Analysis'!$C$60,"")</f>
        <v/>
      </c>
      <c r="H1500" s="338" t="str">
        <f>IF(ISNUMBER(E1500), IF(G1500&gt;'Bulk DivVar Analysis'!$D$62,"Pass","Fail"),"")</f>
        <v/>
      </c>
      <c r="I1500" s="338" t="str">
        <f t="shared" si="25"/>
        <v/>
      </c>
      <c r="J1500" s="339"/>
      <c r="K1500" s="339"/>
      <c r="L1500" s="339"/>
      <c r="M1500" s="339"/>
      <c r="N1500" s="339"/>
      <c r="O1500" s="339"/>
      <c r="P1500" s="339"/>
      <c r="Q1500" s="339"/>
    </row>
    <row r="1501" spans="1:17" ht="13.5" customHeight="1">
      <c r="A1501" s="481"/>
      <c r="B1501" s="481"/>
      <c r="C1501" s="481"/>
      <c r="D1501" s="481"/>
      <c r="E1501" s="481"/>
      <c r="F1501" s="339"/>
      <c r="G1501" s="340" t="str">
        <f>IF(ISNUMBER(E1501),E1501/'Bulk DivVar Analysis'!$C$60,"")</f>
        <v/>
      </c>
      <c r="H1501" s="338" t="str">
        <f>IF(ISNUMBER(E1501), IF(G1501&gt;'Bulk DivVar Analysis'!$D$62,"Pass","Fail"),"")</f>
        <v/>
      </c>
      <c r="I1501" s="338" t="str">
        <f t="shared" si="25"/>
        <v/>
      </c>
      <c r="J1501" s="339"/>
      <c r="K1501" s="339"/>
      <c r="L1501" s="339"/>
      <c r="M1501" s="339"/>
      <c r="N1501" s="339"/>
      <c r="O1501" s="339"/>
      <c r="P1501" s="339"/>
      <c r="Q1501" s="339"/>
    </row>
    <row r="1502" spans="1:17" ht="13.5" customHeight="1">
      <c r="A1502" s="481"/>
      <c r="B1502" s="481"/>
      <c r="C1502" s="481"/>
      <c r="D1502" s="481"/>
      <c r="E1502" s="481"/>
      <c r="F1502" s="339"/>
      <c r="G1502" s="340" t="str">
        <f>IF(ISNUMBER(E1502),E1502/'Bulk DivVar Analysis'!$C$60,"")</f>
        <v/>
      </c>
      <c r="H1502" s="338" t="str">
        <f>IF(ISNUMBER(E1502), IF(G1502&gt;'Bulk DivVar Analysis'!$D$62,"Pass","Fail"),"")</f>
        <v/>
      </c>
      <c r="I1502" s="338" t="str">
        <f t="shared" si="25"/>
        <v/>
      </c>
      <c r="J1502" s="339"/>
      <c r="K1502" s="339"/>
      <c r="L1502" s="339"/>
      <c r="M1502" s="339"/>
      <c r="N1502" s="339"/>
      <c r="O1502" s="339"/>
      <c r="P1502" s="339"/>
      <c r="Q1502" s="339"/>
    </row>
    <row r="1503" spans="1:17" ht="13.5" customHeight="1">
      <c r="A1503" s="481"/>
      <c r="B1503" s="481"/>
      <c r="C1503" s="481"/>
      <c r="D1503" s="481"/>
      <c r="E1503" s="481"/>
      <c r="F1503" s="339"/>
      <c r="G1503" s="340" t="str">
        <f>IF(ISNUMBER(E1503),E1503/'Bulk DivVar Analysis'!$C$60,"")</f>
        <v/>
      </c>
      <c r="H1503" s="338" t="str">
        <f>IF(ISNUMBER(E1503), IF(G1503&gt;'Bulk DivVar Analysis'!$D$62,"Pass","Fail"),"")</f>
        <v/>
      </c>
      <c r="I1503" s="338" t="str">
        <f t="shared" si="25"/>
        <v/>
      </c>
      <c r="J1503" s="339"/>
      <c r="K1503" s="339"/>
      <c r="L1503" s="339"/>
      <c r="M1503" s="339"/>
      <c r="N1503" s="339"/>
      <c r="O1503" s="339"/>
      <c r="P1503" s="339"/>
      <c r="Q1503" s="339"/>
    </row>
    <row r="1504" spans="1:17" ht="13.5" customHeight="1">
      <c r="A1504" s="481"/>
      <c r="B1504" s="481"/>
      <c r="C1504" s="481"/>
      <c r="D1504" s="481"/>
      <c r="E1504" s="481"/>
      <c r="F1504" s="339"/>
      <c r="G1504" s="340" t="str">
        <f>IF(ISNUMBER(E1504),E1504/'Bulk DivVar Analysis'!$C$60,"")</f>
        <v/>
      </c>
      <c r="H1504" s="338" t="str">
        <f>IF(ISNUMBER(E1504), IF(G1504&gt;'Bulk DivVar Analysis'!$D$62,"Pass","Fail"),"")</f>
        <v/>
      </c>
      <c r="I1504" s="338" t="str">
        <f t="shared" si="25"/>
        <v/>
      </c>
      <c r="J1504" s="339"/>
      <c r="K1504" s="339"/>
      <c r="L1504" s="339"/>
      <c r="M1504" s="339"/>
      <c r="N1504" s="339"/>
      <c r="O1504" s="339"/>
      <c r="P1504" s="339"/>
      <c r="Q1504" s="339"/>
    </row>
    <row r="1505" spans="1:17" ht="13.5" customHeight="1">
      <c r="A1505" s="481"/>
      <c r="B1505" s="481"/>
      <c r="C1505" s="481"/>
      <c r="D1505" s="481"/>
      <c r="E1505" s="481"/>
      <c r="F1505" s="339"/>
      <c r="G1505" s="340" t="str">
        <f>IF(ISNUMBER(E1505),E1505/'Bulk DivVar Analysis'!$C$60,"")</f>
        <v/>
      </c>
      <c r="H1505" s="338" t="str">
        <f>IF(ISNUMBER(E1505), IF(G1505&gt;'Bulk DivVar Analysis'!$D$62,"Pass","Fail"),"")</f>
        <v/>
      </c>
      <c r="I1505" s="338" t="str">
        <f t="shared" si="25"/>
        <v/>
      </c>
      <c r="J1505" s="339"/>
      <c r="K1505" s="339"/>
      <c r="L1505" s="339"/>
      <c r="M1505" s="339"/>
      <c r="N1505" s="339"/>
      <c r="O1505" s="339"/>
      <c r="P1505" s="339"/>
      <c r="Q1505" s="339"/>
    </row>
    <row r="1506" spans="1:17" ht="13.5" customHeight="1">
      <c r="A1506" s="481"/>
      <c r="B1506" s="481"/>
      <c r="C1506" s="481"/>
      <c r="D1506" s="481"/>
      <c r="E1506" s="481"/>
      <c r="F1506" s="339"/>
      <c r="G1506" s="340" t="str">
        <f>IF(ISNUMBER(E1506),E1506/'Bulk DivVar Analysis'!$C$60,"")</f>
        <v/>
      </c>
      <c r="H1506" s="338" t="str">
        <f>IF(ISNUMBER(E1506), IF(G1506&gt;'Bulk DivVar Analysis'!$D$62,"Pass","Fail"),"")</f>
        <v/>
      </c>
      <c r="I1506" s="338" t="str">
        <f t="shared" si="25"/>
        <v/>
      </c>
      <c r="J1506" s="339"/>
      <c r="K1506" s="339"/>
      <c r="L1506" s="339"/>
      <c r="M1506" s="339"/>
      <c r="N1506" s="339"/>
      <c r="O1506" s="339"/>
      <c r="P1506" s="339"/>
      <c r="Q1506" s="339"/>
    </row>
    <row r="1507" spans="1:17" ht="13.5" customHeight="1">
      <c r="A1507" s="481"/>
      <c r="B1507" s="481"/>
      <c r="C1507" s="481"/>
      <c r="D1507" s="481"/>
      <c r="E1507" s="481"/>
      <c r="F1507" s="339"/>
      <c r="G1507" s="340" t="str">
        <f>IF(ISNUMBER(E1507),E1507/'Bulk DivVar Analysis'!$C$60,"")</f>
        <v/>
      </c>
      <c r="H1507" s="338" t="str">
        <f>IF(ISNUMBER(E1507), IF(G1507&gt;'Bulk DivVar Analysis'!$D$62,"Pass","Fail"),"")</f>
        <v/>
      </c>
      <c r="I1507" s="338" t="str">
        <f t="shared" si="25"/>
        <v/>
      </c>
      <c r="J1507" s="339"/>
      <c r="K1507" s="339"/>
      <c r="L1507" s="339"/>
      <c r="M1507" s="339"/>
      <c r="N1507" s="339"/>
      <c r="O1507" s="339"/>
      <c r="P1507" s="339"/>
      <c r="Q1507" s="339"/>
    </row>
    <row r="1508" spans="1:17" ht="13.5" customHeight="1">
      <c r="A1508" s="481"/>
      <c r="B1508" s="481"/>
      <c r="C1508" s="481"/>
      <c r="D1508" s="481"/>
      <c r="E1508" s="481"/>
      <c r="F1508" s="339"/>
      <c r="G1508" s="340" t="str">
        <f>IF(ISNUMBER(E1508),E1508/'Bulk DivVar Analysis'!$C$60,"")</f>
        <v/>
      </c>
      <c r="H1508" s="338" t="str">
        <f>IF(ISNUMBER(E1508), IF(G1508&gt;'Bulk DivVar Analysis'!$D$62,"Pass","Fail"),"")</f>
        <v/>
      </c>
      <c r="I1508" s="338" t="str">
        <f t="shared" si="25"/>
        <v/>
      </c>
      <c r="J1508" s="339"/>
      <c r="K1508" s="339"/>
      <c r="L1508" s="339"/>
      <c r="M1508" s="339"/>
      <c r="N1508" s="339"/>
      <c r="O1508" s="339"/>
      <c r="P1508" s="339"/>
      <c r="Q1508" s="339"/>
    </row>
    <row r="1509" spans="1:17" ht="13.5" customHeight="1">
      <c r="A1509" s="481"/>
      <c r="B1509" s="481"/>
      <c r="C1509" s="481"/>
      <c r="D1509" s="481"/>
      <c r="E1509" s="481"/>
      <c r="F1509" s="339"/>
      <c r="G1509" s="340" t="str">
        <f>IF(ISNUMBER(E1509),E1509/'Bulk DivVar Analysis'!$C$60,"")</f>
        <v/>
      </c>
      <c r="H1509" s="338" t="str">
        <f>IF(ISNUMBER(E1509), IF(G1509&gt;'Bulk DivVar Analysis'!$D$62,"Pass","Fail"),"")</f>
        <v/>
      </c>
      <c r="I1509" s="338" t="str">
        <f t="shared" si="25"/>
        <v/>
      </c>
      <c r="J1509" s="339"/>
      <c r="K1509" s="339"/>
      <c r="L1509" s="339"/>
      <c r="M1509" s="339"/>
      <c r="N1509" s="339"/>
      <c r="O1509" s="339"/>
      <c r="P1509" s="339"/>
      <c r="Q1509" s="339"/>
    </row>
    <row r="1510" spans="1:17" ht="13.5" customHeight="1">
      <c r="A1510" s="481"/>
      <c r="B1510" s="481"/>
      <c r="C1510" s="481"/>
      <c r="D1510" s="481"/>
      <c r="E1510" s="481"/>
      <c r="F1510" s="339"/>
      <c r="G1510" s="340" t="str">
        <f>IF(ISNUMBER(E1510),E1510/'Bulk DivVar Analysis'!$C$60,"")</f>
        <v/>
      </c>
      <c r="H1510" s="338" t="str">
        <f>IF(ISNUMBER(E1510), IF(G1510&gt;'Bulk DivVar Analysis'!$D$62,"Pass","Fail"),"")</f>
        <v/>
      </c>
      <c r="I1510" s="338" t="str">
        <f t="shared" si="25"/>
        <v/>
      </c>
      <c r="J1510" s="339"/>
      <c r="K1510" s="339"/>
      <c r="L1510" s="339"/>
      <c r="M1510" s="339"/>
      <c r="N1510" s="339"/>
      <c r="O1510" s="339"/>
      <c r="P1510" s="339"/>
      <c r="Q1510" s="339"/>
    </row>
    <row r="1511" spans="1:17" ht="13.5" customHeight="1">
      <c r="A1511" s="481"/>
      <c r="B1511" s="481"/>
      <c r="C1511" s="481"/>
      <c r="D1511" s="481"/>
      <c r="E1511" s="481"/>
      <c r="F1511" s="339"/>
      <c r="G1511" s="340" t="str">
        <f>IF(ISNUMBER(E1511),E1511/'Bulk DivVar Analysis'!$C$60,"")</f>
        <v/>
      </c>
      <c r="H1511" s="338" t="str">
        <f>IF(ISNUMBER(E1511), IF(G1511&gt;'Bulk DivVar Analysis'!$D$62,"Pass","Fail"),"")</f>
        <v/>
      </c>
      <c r="I1511" s="338" t="str">
        <f t="shared" si="25"/>
        <v/>
      </c>
      <c r="J1511" s="339"/>
      <c r="K1511" s="339"/>
      <c r="L1511" s="339"/>
      <c r="M1511" s="339"/>
      <c r="N1511" s="339"/>
      <c r="O1511" s="339"/>
      <c r="P1511" s="339"/>
      <c r="Q1511" s="339"/>
    </row>
    <row r="1512" spans="1:17" ht="13.5" customHeight="1">
      <c r="A1512" s="481"/>
      <c r="B1512" s="481"/>
      <c r="C1512" s="481"/>
      <c r="D1512" s="481"/>
      <c r="E1512" s="481"/>
      <c r="F1512" s="339"/>
      <c r="G1512" s="340" t="str">
        <f>IF(ISNUMBER(E1512),E1512/'Bulk DivVar Analysis'!$C$60,"")</f>
        <v/>
      </c>
      <c r="H1512" s="338" t="str">
        <f>IF(ISNUMBER(E1512), IF(G1512&gt;'Bulk DivVar Analysis'!$D$62,"Pass","Fail"),"")</f>
        <v/>
      </c>
      <c r="I1512" s="338" t="str">
        <f t="shared" si="25"/>
        <v/>
      </c>
      <c r="J1512" s="339"/>
      <c r="K1512" s="339"/>
      <c r="L1512" s="339"/>
      <c r="M1512" s="339"/>
      <c r="N1512" s="339"/>
      <c r="O1512" s="339"/>
      <c r="P1512" s="339"/>
      <c r="Q1512" s="339"/>
    </row>
    <row r="1513" spans="1:17" ht="13.5" customHeight="1">
      <c r="A1513" s="481"/>
      <c r="B1513" s="481"/>
      <c r="C1513" s="481"/>
      <c r="D1513" s="481"/>
      <c r="E1513" s="481"/>
      <c r="F1513" s="339"/>
      <c r="G1513" s="340" t="str">
        <f>IF(ISNUMBER(E1513),E1513/'Bulk DivVar Analysis'!$C$60,"")</f>
        <v/>
      </c>
      <c r="H1513" s="338" t="str">
        <f>IF(ISNUMBER(E1513), IF(G1513&gt;'Bulk DivVar Analysis'!$D$62,"Pass","Fail"),"")</f>
        <v/>
      </c>
      <c r="I1513" s="338" t="str">
        <f t="shared" si="25"/>
        <v/>
      </c>
      <c r="J1513" s="339"/>
      <c r="K1513" s="339"/>
      <c r="L1513" s="339"/>
      <c r="M1513" s="339"/>
      <c r="N1513" s="339"/>
      <c r="O1513" s="339"/>
      <c r="P1513" s="339"/>
      <c r="Q1513" s="339"/>
    </row>
    <row r="1514" spans="1:17" ht="13.5" customHeight="1">
      <c r="A1514" s="481"/>
      <c r="B1514" s="481"/>
      <c r="C1514" s="481"/>
      <c r="D1514" s="481"/>
      <c r="E1514" s="481"/>
      <c r="F1514" s="339"/>
      <c r="G1514" s="340" t="str">
        <f>IF(ISNUMBER(E1514),E1514/'Bulk DivVar Analysis'!$C$60,"")</f>
        <v/>
      </c>
      <c r="H1514" s="338" t="str">
        <f>IF(ISNUMBER(E1514), IF(G1514&gt;'Bulk DivVar Analysis'!$D$62,"Pass","Fail"),"")</f>
        <v/>
      </c>
      <c r="I1514" s="338" t="str">
        <f t="shared" si="25"/>
        <v/>
      </c>
      <c r="J1514" s="339"/>
      <c r="K1514" s="339"/>
      <c r="L1514" s="339"/>
      <c r="M1514" s="339"/>
      <c r="N1514" s="339"/>
      <c r="O1514" s="339"/>
      <c r="P1514" s="339"/>
      <c r="Q1514" s="339"/>
    </row>
    <row r="1515" spans="1:17" ht="13.5" customHeight="1">
      <c r="A1515" s="481"/>
      <c r="B1515" s="481"/>
      <c r="C1515" s="481"/>
      <c r="D1515" s="481"/>
      <c r="E1515" s="481"/>
      <c r="F1515" s="339"/>
      <c r="G1515" s="340" t="str">
        <f>IF(ISNUMBER(E1515),E1515/'Bulk DivVar Analysis'!$C$60,"")</f>
        <v/>
      </c>
      <c r="H1515" s="338" t="str">
        <f>IF(ISNUMBER(E1515), IF(G1515&gt;'Bulk DivVar Analysis'!$D$62,"Pass","Fail"),"")</f>
        <v/>
      </c>
      <c r="I1515" s="338" t="str">
        <f t="shared" si="25"/>
        <v/>
      </c>
      <c r="J1515" s="339"/>
      <c r="K1515" s="339"/>
      <c r="L1515" s="339"/>
      <c r="M1515" s="339"/>
      <c r="N1515" s="339"/>
      <c r="O1515" s="339"/>
      <c r="P1515" s="339"/>
      <c r="Q1515" s="339"/>
    </row>
    <row r="1516" spans="1:17" ht="13.5" customHeight="1">
      <c r="A1516" s="481"/>
      <c r="B1516" s="481"/>
      <c r="C1516" s="481"/>
      <c r="D1516" s="481"/>
      <c r="E1516" s="481"/>
      <c r="F1516" s="339"/>
      <c r="G1516" s="340" t="str">
        <f>IF(ISNUMBER(E1516),E1516/'Bulk DivVar Analysis'!$C$60,"")</f>
        <v/>
      </c>
      <c r="H1516" s="338" t="str">
        <f>IF(ISNUMBER(E1516), IF(G1516&gt;'Bulk DivVar Analysis'!$D$62,"Pass","Fail"),"")</f>
        <v/>
      </c>
      <c r="I1516" s="338" t="str">
        <f t="shared" si="25"/>
        <v/>
      </c>
      <c r="J1516" s="339"/>
      <c r="K1516" s="339"/>
      <c r="L1516" s="339"/>
      <c r="M1516" s="339"/>
      <c r="N1516" s="339"/>
      <c r="O1516" s="339"/>
      <c r="P1516" s="339"/>
      <c r="Q1516" s="339"/>
    </row>
    <row r="1517" spans="1:17" ht="13.5" customHeight="1">
      <c r="A1517" s="481"/>
      <c r="B1517" s="481"/>
      <c r="C1517" s="481"/>
      <c r="D1517" s="481"/>
      <c r="E1517" s="481"/>
      <c r="F1517" s="339"/>
      <c r="G1517" s="340" t="str">
        <f>IF(ISNUMBER(E1517),E1517/'Bulk DivVar Analysis'!$C$60,"")</f>
        <v/>
      </c>
      <c r="H1517" s="338" t="str">
        <f>IF(ISNUMBER(E1517), IF(G1517&gt;'Bulk DivVar Analysis'!$D$62,"Pass","Fail"),"")</f>
        <v/>
      </c>
      <c r="I1517" s="338" t="str">
        <f t="shared" si="25"/>
        <v/>
      </c>
      <c r="J1517" s="339"/>
      <c r="K1517" s="339"/>
      <c r="L1517" s="339"/>
      <c r="M1517" s="339"/>
      <c r="N1517" s="339"/>
      <c r="O1517" s="339"/>
      <c r="P1517" s="339"/>
      <c r="Q1517" s="339"/>
    </row>
    <row r="1518" spans="1:17" ht="13.5" customHeight="1">
      <c r="A1518" s="481"/>
      <c r="B1518" s="481"/>
      <c r="C1518" s="481"/>
      <c r="D1518" s="481"/>
      <c r="E1518" s="481"/>
      <c r="F1518" s="339"/>
      <c r="G1518" s="340" t="str">
        <f>IF(ISNUMBER(E1518),E1518/'Bulk DivVar Analysis'!$C$60,"")</f>
        <v/>
      </c>
      <c r="H1518" s="338" t="str">
        <f>IF(ISNUMBER(E1518), IF(G1518&gt;'Bulk DivVar Analysis'!$D$62,"Pass","Fail"),"")</f>
        <v/>
      </c>
      <c r="I1518" s="338" t="str">
        <f t="shared" si="25"/>
        <v/>
      </c>
      <c r="J1518" s="339"/>
      <c r="K1518" s="339"/>
      <c r="L1518" s="339"/>
      <c r="M1518" s="339"/>
      <c r="N1518" s="339"/>
      <c r="O1518" s="339"/>
      <c r="P1518" s="339"/>
      <c r="Q1518" s="339"/>
    </row>
    <row r="1519" spans="1:17" ht="13.5" customHeight="1">
      <c r="A1519" s="481"/>
      <c r="B1519" s="481"/>
      <c r="C1519" s="481"/>
      <c r="D1519" s="481"/>
      <c r="E1519" s="481"/>
      <c r="F1519" s="339"/>
      <c r="G1519" s="340" t="str">
        <f>IF(ISNUMBER(E1519),E1519/'Bulk DivVar Analysis'!$C$60,"")</f>
        <v/>
      </c>
      <c r="H1519" s="338" t="str">
        <f>IF(ISNUMBER(E1519), IF(G1519&gt;'Bulk DivVar Analysis'!$D$62,"Pass","Fail"),"")</f>
        <v/>
      </c>
      <c r="I1519" s="338" t="str">
        <f t="shared" si="25"/>
        <v/>
      </c>
      <c r="J1519" s="339"/>
      <c r="K1519" s="339"/>
      <c r="L1519" s="339"/>
      <c r="M1519" s="339"/>
      <c r="N1519" s="339"/>
      <c r="O1519" s="339"/>
      <c r="P1519" s="339"/>
      <c r="Q1519" s="339"/>
    </row>
    <row r="1520" spans="1:17" ht="13.5" customHeight="1">
      <c r="A1520" s="481"/>
      <c r="B1520" s="481"/>
      <c r="C1520" s="481"/>
      <c r="D1520" s="481"/>
      <c r="E1520" s="481"/>
      <c r="F1520" s="339"/>
      <c r="G1520" s="340" t="str">
        <f>IF(ISNUMBER(E1520),E1520/'Bulk DivVar Analysis'!$C$60,"")</f>
        <v/>
      </c>
      <c r="H1520" s="338" t="str">
        <f>IF(ISNUMBER(E1520), IF(G1520&gt;'Bulk DivVar Analysis'!$D$62,"Pass","Fail"),"")</f>
        <v/>
      </c>
      <c r="I1520" s="338" t="str">
        <f t="shared" si="25"/>
        <v/>
      </c>
      <c r="J1520" s="339"/>
      <c r="K1520" s="339"/>
      <c r="L1520" s="339"/>
      <c r="M1520" s="339"/>
      <c r="N1520" s="339"/>
      <c r="O1520" s="339"/>
      <c r="P1520" s="339"/>
      <c r="Q1520" s="339"/>
    </row>
    <row r="1521" spans="1:17" ht="13.5" customHeight="1">
      <c r="A1521" s="481"/>
      <c r="B1521" s="481"/>
      <c r="C1521" s="481"/>
      <c r="D1521" s="481"/>
      <c r="E1521" s="481"/>
      <c r="F1521" s="339"/>
      <c r="G1521" s="340" t="str">
        <f>IF(ISNUMBER(E1521),E1521/'Bulk DivVar Analysis'!$C$60,"")</f>
        <v/>
      </c>
      <c r="H1521" s="338" t="str">
        <f>IF(ISNUMBER(E1521), IF(G1521&gt;'Bulk DivVar Analysis'!$D$62,"Pass","Fail"),"")</f>
        <v/>
      </c>
      <c r="I1521" s="338" t="str">
        <f t="shared" si="25"/>
        <v/>
      </c>
      <c r="J1521" s="339"/>
      <c r="K1521" s="339"/>
      <c r="L1521" s="339"/>
      <c r="M1521" s="339"/>
      <c r="N1521" s="339"/>
      <c r="O1521" s="339"/>
      <c r="P1521" s="339"/>
      <c r="Q1521" s="339"/>
    </row>
    <row r="1522" spans="1:17" ht="13.5" customHeight="1">
      <c r="A1522" s="481"/>
      <c r="B1522" s="481"/>
      <c r="C1522" s="481"/>
      <c r="D1522" s="481"/>
      <c r="E1522" s="481"/>
      <c r="F1522" s="339"/>
      <c r="G1522" s="340" t="str">
        <f>IF(ISNUMBER(E1522),E1522/'Bulk DivVar Analysis'!$C$60,"")</f>
        <v/>
      </c>
      <c r="H1522" s="338" t="str">
        <f>IF(ISNUMBER(E1522), IF(G1522&gt;'Bulk DivVar Analysis'!$D$62,"Pass","Fail"),"")</f>
        <v/>
      </c>
      <c r="I1522" s="338" t="str">
        <f t="shared" si="25"/>
        <v/>
      </c>
      <c r="J1522" s="339"/>
      <c r="K1522" s="339"/>
      <c r="L1522" s="339"/>
      <c r="M1522" s="339"/>
      <c r="N1522" s="339"/>
      <c r="O1522" s="339"/>
      <c r="P1522" s="339"/>
      <c r="Q1522" s="339"/>
    </row>
    <row r="1523" spans="1:17" ht="13.5" customHeight="1">
      <c r="A1523" s="481"/>
      <c r="B1523" s="481"/>
      <c r="C1523" s="481"/>
      <c r="D1523" s="481"/>
      <c r="E1523" s="481"/>
      <c r="F1523" s="339"/>
      <c r="G1523" s="340" t="str">
        <f>IF(ISNUMBER(E1523),E1523/'Bulk DivVar Analysis'!$C$60,"")</f>
        <v/>
      </c>
      <c r="H1523" s="338" t="str">
        <f>IF(ISNUMBER(E1523), IF(G1523&gt;'Bulk DivVar Analysis'!$D$62,"Pass","Fail"),"")</f>
        <v/>
      </c>
      <c r="I1523" s="338" t="str">
        <f t="shared" si="25"/>
        <v/>
      </c>
      <c r="J1523" s="339"/>
      <c r="K1523" s="339"/>
      <c r="L1523" s="339"/>
      <c r="M1523" s="339"/>
      <c r="N1523" s="339"/>
      <c r="O1523" s="339"/>
      <c r="P1523" s="339"/>
      <c r="Q1523" s="339"/>
    </row>
    <row r="1524" spans="1:17" ht="13.5" customHeight="1">
      <c r="A1524" s="481"/>
      <c r="B1524" s="481"/>
      <c r="C1524" s="481"/>
      <c r="D1524" s="481"/>
      <c r="E1524" s="481"/>
      <c r="F1524" s="339"/>
      <c r="G1524" s="340" t="str">
        <f>IF(ISNUMBER(E1524),E1524/'Bulk DivVar Analysis'!$C$60,"")</f>
        <v/>
      </c>
      <c r="H1524" s="338" t="str">
        <f>IF(ISNUMBER(E1524), IF(G1524&gt;'Bulk DivVar Analysis'!$D$62,"Pass","Fail"),"")</f>
        <v/>
      </c>
      <c r="I1524" s="338" t="str">
        <f t="shared" si="25"/>
        <v/>
      </c>
      <c r="J1524" s="339"/>
      <c r="K1524" s="339"/>
      <c r="L1524" s="339"/>
      <c r="M1524" s="339"/>
      <c r="N1524" s="339"/>
      <c r="O1524" s="339"/>
      <c r="P1524" s="339"/>
      <c r="Q1524" s="339"/>
    </row>
    <row r="1525" spans="1:17" ht="13.5" customHeight="1">
      <c r="A1525" s="481"/>
      <c r="B1525" s="481"/>
      <c r="C1525" s="481"/>
      <c r="D1525" s="481"/>
      <c r="E1525" s="481"/>
      <c r="F1525" s="339"/>
      <c r="G1525" s="340" t="str">
        <f>IF(ISNUMBER(E1525),E1525/'Bulk DivVar Analysis'!$C$60,"")</f>
        <v/>
      </c>
      <c r="H1525" s="338" t="str">
        <f>IF(ISNUMBER(E1525), IF(G1525&gt;'Bulk DivVar Analysis'!$D$62,"Pass","Fail"),"")</f>
        <v/>
      </c>
      <c r="I1525" s="338" t="str">
        <f t="shared" si="25"/>
        <v/>
      </c>
      <c r="J1525" s="339"/>
      <c r="K1525" s="339"/>
      <c r="L1525" s="339"/>
      <c r="M1525" s="339"/>
      <c r="N1525" s="339"/>
      <c r="O1525" s="339"/>
      <c r="P1525" s="339"/>
      <c r="Q1525" s="339"/>
    </row>
    <row r="1526" spans="1:17" ht="13.5" customHeight="1">
      <c r="A1526" s="481"/>
      <c r="B1526" s="481"/>
      <c r="C1526" s="481"/>
      <c r="D1526" s="481"/>
      <c r="E1526" s="481"/>
      <c r="F1526" s="339"/>
      <c r="G1526" s="340" t="str">
        <f>IF(ISNUMBER(E1526),E1526/'Bulk DivVar Analysis'!$C$60,"")</f>
        <v/>
      </c>
      <c r="H1526" s="338" t="str">
        <f>IF(ISNUMBER(E1526), IF(G1526&gt;'Bulk DivVar Analysis'!$D$62,"Pass","Fail"),"")</f>
        <v/>
      </c>
      <c r="I1526" s="338" t="str">
        <f t="shared" si="25"/>
        <v/>
      </c>
      <c r="J1526" s="339"/>
      <c r="K1526" s="339"/>
      <c r="L1526" s="339"/>
      <c r="M1526" s="339"/>
      <c r="N1526" s="339"/>
      <c r="O1526" s="339"/>
      <c r="P1526" s="339"/>
      <c r="Q1526" s="339"/>
    </row>
    <row r="1527" spans="1:17" ht="13.5" customHeight="1">
      <c r="A1527" s="481"/>
      <c r="B1527" s="481"/>
      <c r="C1527" s="481"/>
      <c r="D1527" s="481"/>
      <c r="E1527" s="481"/>
      <c r="F1527" s="339"/>
      <c r="G1527" s="340" t="str">
        <f>IF(ISNUMBER(E1527),E1527/'Bulk DivVar Analysis'!$C$60,"")</f>
        <v/>
      </c>
      <c r="H1527" s="338" t="str">
        <f>IF(ISNUMBER(E1527), IF(G1527&gt;'Bulk DivVar Analysis'!$D$62,"Pass","Fail"),"")</f>
        <v/>
      </c>
      <c r="I1527" s="338" t="str">
        <f t="shared" si="25"/>
        <v/>
      </c>
      <c r="J1527" s="339"/>
      <c r="K1527" s="339"/>
      <c r="L1527" s="339"/>
      <c r="M1527" s="339"/>
      <c r="N1527" s="339"/>
      <c r="O1527" s="339"/>
      <c r="P1527" s="339"/>
      <c r="Q1527" s="339"/>
    </row>
    <row r="1528" spans="1:17" ht="13.5" customHeight="1">
      <c r="A1528" s="481"/>
      <c r="B1528" s="481"/>
      <c r="C1528" s="481"/>
      <c r="D1528" s="481"/>
      <c r="E1528" s="481"/>
      <c r="F1528" s="339"/>
      <c r="G1528" s="340" t="str">
        <f>IF(ISNUMBER(E1528),E1528/'Bulk DivVar Analysis'!$C$60,"")</f>
        <v/>
      </c>
      <c r="H1528" s="338" t="str">
        <f>IF(ISNUMBER(E1528), IF(G1528&gt;'Bulk DivVar Analysis'!$D$62,"Pass","Fail"),"")</f>
        <v/>
      </c>
      <c r="I1528" s="338" t="str">
        <f t="shared" si="25"/>
        <v/>
      </c>
      <c r="J1528" s="339"/>
      <c r="K1528" s="339"/>
      <c r="L1528" s="339"/>
      <c r="M1528" s="339"/>
      <c r="N1528" s="339"/>
      <c r="O1528" s="339"/>
      <c r="P1528" s="339"/>
      <c r="Q1528" s="339"/>
    </row>
    <row r="1529" spans="1:17" ht="13.5" customHeight="1">
      <c r="A1529" s="481"/>
      <c r="B1529" s="481"/>
      <c r="C1529" s="481"/>
      <c r="D1529" s="481"/>
      <c r="E1529" s="481"/>
      <c r="F1529" s="339"/>
      <c r="G1529" s="340" t="str">
        <f>IF(ISNUMBER(E1529),E1529/'Bulk DivVar Analysis'!$C$60,"")</f>
        <v/>
      </c>
      <c r="H1529" s="338" t="str">
        <f>IF(ISNUMBER(E1529), IF(G1529&gt;'Bulk DivVar Analysis'!$D$62,"Pass","Fail"),"")</f>
        <v/>
      </c>
      <c r="I1529" s="338" t="str">
        <f t="shared" si="25"/>
        <v/>
      </c>
      <c r="J1529" s="339"/>
      <c r="K1529" s="339"/>
      <c r="L1529" s="339"/>
      <c r="M1529" s="339"/>
      <c r="N1529" s="339"/>
      <c r="O1529" s="339"/>
      <c r="P1529" s="339"/>
      <c r="Q1529" s="339"/>
    </row>
    <row r="1530" spans="1:17" ht="13.5" customHeight="1">
      <c r="A1530" s="481"/>
      <c r="B1530" s="481"/>
      <c r="C1530" s="481"/>
      <c r="D1530" s="481"/>
      <c r="E1530" s="481"/>
      <c r="F1530" s="339"/>
      <c r="G1530" s="340" t="str">
        <f>IF(ISNUMBER(E1530),E1530/'Bulk DivVar Analysis'!$C$60,"")</f>
        <v/>
      </c>
      <c r="H1530" s="338" t="str">
        <f>IF(ISNUMBER(E1530), IF(G1530&gt;'Bulk DivVar Analysis'!$D$62,"Pass","Fail"),"")</f>
        <v/>
      </c>
      <c r="I1530" s="338" t="str">
        <f t="shared" si="25"/>
        <v/>
      </c>
      <c r="J1530" s="339"/>
      <c r="K1530" s="339"/>
      <c r="L1530" s="339"/>
      <c r="M1530" s="339"/>
      <c r="N1530" s="339"/>
      <c r="O1530" s="339"/>
      <c r="P1530" s="339"/>
      <c r="Q1530" s="339"/>
    </row>
    <row r="1531" spans="1:17" ht="13.5" customHeight="1">
      <c r="A1531" s="481"/>
      <c r="B1531" s="481"/>
      <c r="C1531" s="481"/>
      <c r="D1531" s="481"/>
      <c r="E1531" s="481"/>
      <c r="F1531" s="339"/>
      <c r="G1531" s="340" t="str">
        <f>IF(ISNUMBER(E1531),E1531/'Bulk DivVar Analysis'!$C$60,"")</f>
        <v/>
      </c>
      <c r="H1531" s="338" t="str">
        <f>IF(ISNUMBER(E1531), IF(G1531&gt;'Bulk DivVar Analysis'!$D$62,"Pass","Fail"),"")</f>
        <v/>
      </c>
      <c r="I1531" s="338" t="str">
        <f t="shared" si="25"/>
        <v/>
      </c>
      <c r="J1531" s="339"/>
      <c r="K1531" s="339"/>
      <c r="L1531" s="339"/>
      <c r="M1531" s="339"/>
      <c r="N1531" s="339"/>
      <c r="O1531" s="339"/>
      <c r="P1531" s="339"/>
      <c r="Q1531" s="339"/>
    </row>
    <row r="1532" spans="1:17" ht="13.5" customHeight="1">
      <c r="A1532" s="481"/>
      <c r="B1532" s="481"/>
      <c r="C1532" s="481"/>
      <c r="D1532" s="481"/>
      <c r="E1532" s="481"/>
      <c r="F1532" s="339"/>
      <c r="G1532" s="340" t="str">
        <f>IF(ISNUMBER(E1532),E1532/'Bulk DivVar Analysis'!$C$60,"")</f>
        <v/>
      </c>
      <c r="H1532" s="338" t="str">
        <f>IF(ISNUMBER(E1532), IF(G1532&gt;'Bulk DivVar Analysis'!$D$62,"Pass","Fail"),"")</f>
        <v/>
      </c>
      <c r="I1532" s="338" t="str">
        <f t="shared" si="25"/>
        <v/>
      </c>
      <c r="J1532" s="339"/>
      <c r="K1532" s="339"/>
      <c r="L1532" s="339"/>
      <c r="M1532" s="339"/>
      <c r="N1532" s="339"/>
      <c r="O1532" s="339"/>
      <c r="P1532" s="339"/>
      <c r="Q1532" s="339"/>
    </row>
    <row r="1533" spans="1:17" ht="13.5" customHeight="1">
      <c r="A1533" s="481"/>
      <c r="B1533" s="481"/>
      <c r="C1533" s="481"/>
      <c r="D1533" s="481"/>
      <c r="E1533" s="481"/>
      <c r="F1533" s="339"/>
      <c r="G1533" s="340" t="str">
        <f>IF(ISNUMBER(E1533),E1533/'Bulk DivVar Analysis'!$C$60,"")</f>
        <v/>
      </c>
      <c r="H1533" s="338" t="str">
        <f>IF(ISNUMBER(E1533), IF(G1533&gt;'Bulk DivVar Analysis'!$D$62,"Pass","Fail"),"")</f>
        <v/>
      </c>
      <c r="I1533" s="338" t="str">
        <f t="shared" si="25"/>
        <v/>
      </c>
      <c r="J1533" s="339"/>
      <c r="K1533" s="339"/>
      <c r="L1533" s="339"/>
      <c r="M1533" s="339"/>
      <c r="N1533" s="339"/>
      <c r="O1533" s="339"/>
      <c r="P1533" s="339"/>
      <c r="Q1533" s="339"/>
    </row>
    <row r="1534" spans="1:17" ht="13.5" customHeight="1">
      <c r="A1534" s="481"/>
      <c r="B1534" s="481"/>
      <c r="C1534" s="481"/>
      <c r="D1534" s="481"/>
      <c r="E1534" s="481"/>
      <c r="F1534" s="339"/>
      <c r="G1534" s="340" t="str">
        <f>IF(ISNUMBER(E1534),E1534/'Bulk DivVar Analysis'!$C$60,"")</f>
        <v/>
      </c>
      <c r="H1534" s="338" t="str">
        <f>IF(ISNUMBER(E1534), IF(G1534&gt;'Bulk DivVar Analysis'!$D$62,"Pass","Fail"),"")</f>
        <v/>
      </c>
      <c r="I1534" s="338" t="str">
        <f t="shared" si="25"/>
        <v/>
      </c>
      <c r="J1534" s="339"/>
      <c r="K1534" s="339"/>
      <c r="L1534" s="339"/>
      <c r="M1534" s="339"/>
      <c r="N1534" s="339"/>
      <c r="O1534" s="339"/>
      <c r="P1534" s="339"/>
      <c r="Q1534" s="339"/>
    </row>
    <row r="1535" spans="1:17" ht="13.5" customHeight="1">
      <c r="A1535" s="481"/>
      <c r="B1535" s="481"/>
      <c r="C1535" s="481"/>
      <c r="D1535" s="481"/>
      <c r="E1535" s="481"/>
      <c r="F1535" s="339"/>
      <c r="G1535" s="340" t="str">
        <f>IF(ISNUMBER(E1535),E1535/'Bulk DivVar Analysis'!$C$60,"")</f>
        <v/>
      </c>
      <c r="H1535" s="338" t="str">
        <f>IF(ISNUMBER(E1535), IF(G1535&gt;'Bulk DivVar Analysis'!$D$62,"Pass","Fail"),"")</f>
        <v/>
      </c>
      <c r="I1535" s="338" t="str">
        <f t="shared" si="25"/>
        <v/>
      </c>
      <c r="J1535" s="339"/>
      <c r="K1535" s="339"/>
      <c r="L1535" s="339"/>
      <c r="M1535" s="339"/>
      <c r="N1535" s="339"/>
      <c r="O1535" s="339"/>
      <c r="P1535" s="339"/>
      <c r="Q1535" s="339"/>
    </row>
    <row r="1536" spans="1:17" ht="13.5" customHeight="1">
      <c r="A1536" s="481"/>
      <c r="B1536" s="481"/>
      <c r="C1536" s="481"/>
      <c r="D1536" s="481"/>
      <c r="E1536" s="481"/>
      <c r="F1536" s="339"/>
      <c r="G1536" s="340" t="str">
        <f>IF(ISNUMBER(E1536),E1536/'Bulk DivVar Analysis'!$C$60,"")</f>
        <v/>
      </c>
      <c r="H1536" s="338" t="str">
        <f>IF(ISNUMBER(E1536), IF(G1536&gt;'Bulk DivVar Analysis'!$D$62,"Pass","Fail"),"")</f>
        <v/>
      </c>
      <c r="I1536" s="338" t="str">
        <f t="shared" si="25"/>
        <v/>
      </c>
      <c r="J1536" s="339"/>
      <c r="K1536" s="339"/>
      <c r="L1536" s="339"/>
      <c r="M1536" s="339"/>
      <c r="N1536" s="339"/>
      <c r="O1536" s="339"/>
      <c r="P1536" s="339"/>
      <c r="Q1536" s="339"/>
    </row>
    <row r="1537" spans="1:17" ht="13.5" customHeight="1">
      <c r="A1537" s="481"/>
      <c r="B1537" s="481"/>
      <c r="C1537" s="481"/>
      <c r="D1537" s="481"/>
      <c r="E1537" s="481"/>
      <c r="F1537" s="339"/>
      <c r="G1537" s="340" t="str">
        <f>IF(ISNUMBER(E1537),E1537/'Bulk DivVar Analysis'!$C$60,"")</f>
        <v/>
      </c>
      <c r="H1537" s="338" t="str">
        <f>IF(ISNUMBER(E1537), IF(G1537&gt;'Bulk DivVar Analysis'!$D$62,"Pass","Fail"),"")</f>
        <v/>
      </c>
      <c r="I1537" s="338" t="str">
        <f t="shared" si="25"/>
        <v/>
      </c>
      <c r="J1537" s="339"/>
      <c r="K1537" s="339"/>
      <c r="L1537" s="339"/>
      <c r="M1537" s="339"/>
      <c r="N1537" s="339"/>
      <c r="O1537" s="339"/>
      <c r="P1537" s="339"/>
      <c r="Q1537" s="339"/>
    </row>
    <row r="1538" spans="1:17" ht="13.5" customHeight="1">
      <c r="A1538" s="481"/>
      <c r="B1538" s="481"/>
      <c r="C1538" s="481"/>
      <c r="D1538" s="481"/>
      <c r="E1538" s="481"/>
      <c r="F1538" s="339"/>
      <c r="G1538" s="340" t="str">
        <f>IF(ISNUMBER(E1538),E1538/'Bulk DivVar Analysis'!$C$60,"")</f>
        <v/>
      </c>
      <c r="H1538" s="338" t="str">
        <f>IF(ISNUMBER(E1538), IF(G1538&gt;'Bulk DivVar Analysis'!$D$62,"Pass","Fail"),"")</f>
        <v/>
      </c>
      <c r="I1538" s="338" t="str">
        <f t="shared" si="25"/>
        <v/>
      </c>
      <c r="J1538" s="339"/>
      <c r="K1538" s="339"/>
      <c r="L1538" s="339"/>
      <c r="M1538" s="339"/>
      <c r="N1538" s="339"/>
      <c r="O1538" s="339"/>
      <c r="P1538" s="339"/>
      <c r="Q1538" s="339"/>
    </row>
    <row r="1539" spans="1:17" ht="13.5" customHeight="1">
      <c r="A1539" s="481"/>
      <c r="B1539" s="481"/>
      <c r="C1539" s="481"/>
      <c r="D1539" s="481"/>
      <c r="E1539" s="481"/>
      <c r="F1539" s="339"/>
      <c r="G1539" s="340" t="str">
        <f>IF(ISNUMBER(E1539),E1539/'Bulk DivVar Analysis'!$C$60,"")</f>
        <v/>
      </c>
      <c r="H1539" s="338" t="str">
        <f>IF(ISNUMBER(E1539), IF(G1539&gt;'Bulk DivVar Analysis'!$D$62,"Pass","Fail"),"")</f>
        <v/>
      </c>
      <c r="I1539" s="338" t="str">
        <f t="shared" ref="I1539:I1602" si="26">_xlfn.TEXTJOIN("_",TRUE,B1539,C1539)</f>
        <v/>
      </c>
      <c r="J1539" s="339"/>
      <c r="K1539" s="339"/>
      <c r="L1539" s="339"/>
      <c r="M1539" s="339"/>
      <c r="N1539" s="339"/>
      <c r="O1539" s="339"/>
      <c r="P1539" s="339"/>
      <c r="Q1539" s="339"/>
    </row>
    <row r="1540" spans="1:17" ht="13.5" customHeight="1">
      <c r="A1540" s="481"/>
      <c r="B1540" s="481"/>
      <c r="C1540" s="481"/>
      <c r="D1540" s="481"/>
      <c r="E1540" s="481"/>
      <c r="F1540" s="339"/>
      <c r="G1540" s="340" t="str">
        <f>IF(ISNUMBER(E1540),E1540/'Bulk DivVar Analysis'!$C$60,"")</f>
        <v/>
      </c>
      <c r="H1540" s="338" t="str">
        <f>IF(ISNUMBER(E1540), IF(G1540&gt;'Bulk DivVar Analysis'!$D$62,"Pass","Fail"),"")</f>
        <v/>
      </c>
      <c r="I1540" s="338" t="str">
        <f t="shared" si="26"/>
        <v/>
      </c>
      <c r="J1540" s="339"/>
      <c r="K1540" s="339"/>
      <c r="L1540" s="339"/>
      <c r="M1540" s="339"/>
      <c r="N1540" s="339"/>
      <c r="O1540" s="339"/>
      <c r="P1540" s="339"/>
      <c r="Q1540" s="339"/>
    </row>
    <row r="1541" spans="1:17" ht="13.5" customHeight="1">
      <c r="A1541" s="481"/>
      <c r="B1541" s="481"/>
      <c r="C1541" s="481"/>
      <c r="D1541" s="481"/>
      <c r="E1541" s="481"/>
      <c r="F1541" s="339"/>
      <c r="G1541" s="340" t="str">
        <f>IF(ISNUMBER(E1541),E1541/'Bulk DivVar Analysis'!$C$60,"")</f>
        <v/>
      </c>
      <c r="H1541" s="338" t="str">
        <f>IF(ISNUMBER(E1541), IF(G1541&gt;'Bulk DivVar Analysis'!$D$62,"Pass","Fail"),"")</f>
        <v/>
      </c>
      <c r="I1541" s="338" t="str">
        <f t="shared" si="26"/>
        <v/>
      </c>
      <c r="J1541" s="339"/>
      <c r="K1541" s="339"/>
      <c r="L1541" s="339"/>
      <c r="M1541" s="339"/>
      <c r="N1541" s="339"/>
      <c r="O1541" s="339"/>
      <c r="P1541" s="339"/>
      <c r="Q1541" s="339"/>
    </row>
    <row r="1542" spans="1:17" ht="13.5" customHeight="1">
      <c r="A1542" s="481"/>
      <c r="B1542" s="481"/>
      <c r="C1542" s="481"/>
      <c r="D1542" s="481"/>
      <c r="E1542" s="481"/>
      <c r="F1542" s="339"/>
      <c r="G1542" s="340" t="str">
        <f>IF(ISNUMBER(E1542),E1542/'Bulk DivVar Analysis'!$C$60,"")</f>
        <v/>
      </c>
      <c r="H1542" s="338" t="str">
        <f>IF(ISNUMBER(E1542), IF(G1542&gt;'Bulk DivVar Analysis'!$D$62,"Pass","Fail"),"")</f>
        <v/>
      </c>
      <c r="I1542" s="338" t="str">
        <f t="shared" si="26"/>
        <v/>
      </c>
      <c r="J1542" s="339"/>
      <c r="K1542" s="339"/>
      <c r="L1542" s="339"/>
      <c r="M1542" s="339"/>
      <c r="N1542" s="339"/>
      <c r="O1542" s="339"/>
      <c r="P1542" s="339"/>
      <c r="Q1542" s="339"/>
    </row>
    <row r="1543" spans="1:17" ht="13.5" customHeight="1">
      <c r="A1543" s="481"/>
      <c r="B1543" s="481"/>
      <c r="C1543" s="481"/>
      <c r="D1543" s="481"/>
      <c r="E1543" s="481"/>
      <c r="F1543" s="339"/>
      <c r="G1543" s="340" t="str">
        <f>IF(ISNUMBER(E1543),E1543/'Bulk DivVar Analysis'!$C$60,"")</f>
        <v/>
      </c>
      <c r="H1543" s="338" t="str">
        <f>IF(ISNUMBER(E1543), IF(G1543&gt;'Bulk DivVar Analysis'!$D$62,"Pass","Fail"),"")</f>
        <v/>
      </c>
      <c r="I1543" s="338" t="str">
        <f t="shared" si="26"/>
        <v/>
      </c>
      <c r="J1543" s="339"/>
      <c r="K1543" s="339"/>
      <c r="L1543" s="339"/>
      <c r="M1543" s="339"/>
      <c r="N1543" s="339"/>
      <c r="O1543" s="339"/>
      <c r="P1543" s="339"/>
      <c r="Q1543" s="339"/>
    </row>
    <row r="1544" spans="1:17" ht="13.5" customHeight="1">
      <c r="A1544" s="481"/>
      <c r="B1544" s="481"/>
      <c r="C1544" s="481"/>
      <c r="D1544" s="481"/>
      <c r="E1544" s="481"/>
      <c r="F1544" s="339"/>
      <c r="G1544" s="340" t="str">
        <f>IF(ISNUMBER(E1544),E1544/'Bulk DivVar Analysis'!$C$60,"")</f>
        <v/>
      </c>
      <c r="H1544" s="338" t="str">
        <f>IF(ISNUMBER(E1544), IF(G1544&gt;'Bulk DivVar Analysis'!$D$62,"Pass","Fail"),"")</f>
        <v/>
      </c>
      <c r="I1544" s="338" t="str">
        <f t="shared" si="26"/>
        <v/>
      </c>
      <c r="J1544" s="339"/>
      <c r="K1544" s="339"/>
      <c r="L1544" s="339"/>
      <c r="M1544" s="339"/>
      <c r="N1544" s="339"/>
      <c r="O1544" s="339"/>
      <c r="P1544" s="339"/>
      <c r="Q1544" s="339"/>
    </row>
    <row r="1545" spans="1:17" ht="13.5" customHeight="1">
      <c r="A1545" s="481"/>
      <c r="B1545" s="481"/>
      <c r="C1545" s="481"/>
      <c r="D1545" s="481"/>
      <c r="E1545" s="481"/>
      <c r="F1545" s="339"/>
      <c r="G1545" s="340" t="str">
        <f>IF(ISNUMBER(E1545),E1545/'Bulk DivVar Analysis'!$C$60,"")</f>
        <v/>
      </c>
      <c r="H1545" s="338" t="str">
        <f>IF(ISNUMBER(E1545), IF(G1545&gt;'Bulk DivVar Analysis'!$D$62,"Pass","Fail"),"")</f>
        <v/>
      </c>
      <c r="I1545" s="338" t="str">
        <f t="shared" si="26"/>
        <v/>
      </c>
      <c r="J1545" s="339"/>
      <c r="K1545" s="339"/>
      <c r="L1545" s="339"/>
      <c r="M1545" s="339"/>
      <c r="N1545" s="339"/>
      <c r="O1545" s="339"/>
      <c r="P1545" s="339"/>
      <c r="Q1545" s="339"/>
    </row>
    <row r="1546" spans="1:17" ht="13.5" customHeight="1">
      <c r="A1546" s="481"/>
      <c r="B1546" s="481"/>
      <c r="C1546" s="481"/>
      <c r="D1546" s="481"/>
      <c r="E1546" s="481"/>
      <c r="F1546" s="339"/>
      <c r="G1546" s="340" t="str">
        <f>IF(ISNUMBER(E1546),E1546/'Bulk DivVar Analysis'!$C$60,"")</f>
        <v/>
      </c>
      <c r="H1546" s="338" t="str">
        <f>IF(ISNUMBER(E1546), IF(G1546&gt;'Bulk DivVar Analysis'!$D$62,"Pass","Fail"),"")</f>
        <v/>
      </c>
      <c r="I1546" s="338" t="str">
        <f t="shared" si="26"/>
        <v/>
      </c>
      <c r="J1546" s="339"/>
      <c r="K1546" s="339"/>
      <c r="L1546" s="339"/>
      <c r="M1546" s="339"/>
      <c r="N1546" s="339"/>
      <c r="O1546" s="339"/>
      <c r="P1546" s="339"/>
      <c r="Q1546" s="339"/>
    </row>
    <row r="1547" spans="1:17" ht="13.5" customHeight="1">
      <c r="A1547" s="481"/>
      <c r="B1547" s="481"/>
      <c r="C1547" s="481"/>
      <c r="D1547" s="481"/>
      <c r="E1547" s="481"/>
      <c r="F1547" s="339"/>
      <c r="G1547" s="340" t="str">
        <f>IF(ISNUMBER(E1547),E1547/'Bulk DivVar Analysis'!$C$60,"")</f>
        <v/>
      </c>
      <c r="H1547" s="338" t="str">
        <f>IF(ISNUMBER(E1547), IF(G1547&gt;'Bulk DivVar Analysis'!$D$62,"Pass","Fail"),"")</f>
        <v/>
      </c>
      <c r="I1547" s="338" t="str">
        <f t="shared" si="26"/>
        <v/>
      </c>
      <c r="J1547" s="339"/>
      <c r="K1547" s="339"/>
      <c r="L1547" s="339"/>
      <c r="M1547" s="339"/>
      <c r="N1547" s="339"/>
      <c r="O1547" s="339"/>
      <c r="P1547" s="339"/>
      <c r="Q1547" s="339"/>
    </row>
    <row r="1548" spans="1:17" ht="13.5" customHeight="1">
      <c r="A1548" s="481"/>
      <c r="B1548" s="481"/>
      <c r="C1548" s="481"/>
      <c r="D1548" s="481"/>
      <c r="E1548" s="481"/>
      <c r="F1548" s="339"/>
      <c r="G1548" s="340" t="str">
        <f>IF(ISNUMBER(E1548),E1548/'Bulk DivVar Analysis'!$C$60,"")</f>
        <v/>
      </c>
      <c r="H1548" s="338" t="str">
        <f>IF(ISNUMBER(E1548), IF(G1548&gt;'Bulk DivVar Analysis'!$D$62,"Pass","Fail"),"")</f>
        <v/>
      </c>
      <c r="I1548" s="338" t="str">
        <f t="shared" si="26"/>
        <v/>
      </c>
      <c r="J1548" s="339"/>
      <c r="K1548" s="339"/>
      <c r="L1548" s="339"/>
      <c r="M1548" s="339"/>
      <c r="N1548" s="339"/>
      <c r="O1548" s="339"/>
      <c r="P1548" s="339"/>
      <c r="Q1548" s="339"/>
    </row>
    <row r="1549" spans="1:17" ht="13.5" customHeight="1">
      <c r="A1549" s="481"/>
      <c r="B1549" s="481"/>
      <c r="C1549" s="481"/>
      <c r="D1549" s="481"/>
      <c r="E1549" s="481"/>
      <c r="F1549" s="339"/>
      <c r="G1549" s="340" t="str">
        <f>IF(ISNUMBER(E1549),E1549/'Bulk DivVar Analysis'!$C$60,"")</f>
        <v/>
      </c>
      <c r="H1549" s="338" t="str">
        <f>IF(ISNUMBER(E1549), IF(G1549&gt;'Bulk DivVar Analysis'!$D$62,"Pass","Fail"),"")</f>
        <v/>
      </c>
      <c r="I1549" s="338" t="str">
        <f t="shared" si="26"/>
        <v/>
      </c>
      <c r="J1549" s="339"/>
      <c r="K1549" s="339"/>
      <c r="L1549" s="339"/>
      <c r="M1549" s="339"/>
      <c r="N1549" s="339"/>
      <c r="O1549" s="339"/>
      <c r="P1549" s="339"/>
      <c r="Q1549" s="339"/>
    </row>
    <row r="1550" spans="1:17" ht="13.5" customHeight="1">
      <c r="A1550" s="481"/>
      <c r="B1550" s="481"/>
      <c r="C1550" s="481"/>
      <c r="D1550" s="481"/>
      <c r="E1550" s="481"/>
      <c r="F1550" s="339"/>
      <c r="G1550" s="340" t="str">
        <f>IF(ISNUMBER(E1550),E1550/'Bulk DivVar Analysis'!$C$60,"")</f>
        <v/>
      </c>
      <c r="H1550" s="338" t="str">
        <f>IF(ISNUMBER(E1550), IF(G1550&gt;'Bulk DivVar Analysis'!$D$62,"Pass","Fail"),"")</f>
        <v/>
      </c>
      <c r="I1550" s="338" t="str">
        <f t="shared" si="26"/>
        <v/>
      </c>
      <c r="J1550" s="339"/>
      <c r="K1550" s="339"/>
      <c r="L1550" s="339"/>
      <c r="M1550" s="339"/>
      <c r="N1550" s="339"/>
      <c r="O1550" s="339"/>
      <c r="P1550" s="339"/>
      <c r="Q1550" s="339"/>
    </row>
    <row r="1551" spans="1:17" ht="13.5" customHeight="1">
      <c r="A1551" s="481"/>
      <c r="B1551" s="481"/>
      <c r="C1551" s="481"/>
      <c r="D1551" s="481"/>
      <c r="E1551" s="481"/>
      <c r="F1551" s="339"/>
      <c r="G1551" s="340" t="str">
        <f>IF(ISNUMBER(E1551),E1551/'Bulk DivVar Analysis'!$C$60,"")</f>
        <v/>
      </c>
      <c r="H1551" s="338" t="str">
        <f>IF(ISNUMBER(E1551), IF(G1551&gt;'Bulk DivVar Analysis'!$D$62,"Pass","Fail"),"")</f>
        <v/>
      </c>
      <c r="I1551" s="338" t="str">
        <f t="shared" si="26"/>
        <v/>
      </c>
      <c r="J1551" s="339"/>
      <c r="K1551" s="339"/>
      <c r="L1551" s="339"/>
      <c r="M1551" s="339"/>
      <c r="N1551" s="339"/>
      <c r="O1551" s="339"/>
      <c r="P1551" s="339"/>
      <c r="Q1551" s="339"/>
    </row>
    <row r="1552" spans="1:17" ht="13.5" customHeight="1">
      <c r="A1552" s="481"/>
      <c r="B1552" s="481"/>
      <c r="C1552" s="481"/>
      <c r="D1552" s="481"/>
      <c r="E1552" s="481"/>
      <c r="F1552" s="339"/>
      <c r="G1552" s="340" t="str">
        <f>IF(ISNUMBER(E1552),E1552/'Bulk DivVar Analysis'!$C$60,"")</f>
        <v/>
      </c>
      <c r="H1552" s="338" t="str">
        <f>IF(ISNUMBER(E1552), IF(G1552&gt;'Bulk DivVar Analysis'!$D$62,"Pass","Fail"),"")</f>
        <v/>
      </c>
      <c r="I1552" s="338" t="str">
        <f t="shared" si="26"/>
        <v/>
      </c>
      <c r="J1552" s="339"/>
      <c r="K1552" s="339"/>
      <c r="L1552" s="339"/>
      <c r="M1552" s="339"/>
      <c r="N1552" s="339"/>
      <c r="O1552" s="339"/>
      <c r="P1552" s="339"/>
      <c r="Q1552" s="339"/>
    </row>
    <row r="1553" spans="1:17" ht="13.5" customHeight="1">
      <c r="A1553" s="481"/>
      <c r="B1553" s="481"/>
      <c r="C1553" s="481"/>
      <c r="D1553" s="481"/>
      <c r="E1553" s="481"/>
      <c r="F1553" s="339"/>
      <c r="G1553" s="340" t="str">
        <f>IF(ISNUMBER(E1553),E1553/'Bulk DivVar Analysis'!$C$60,"")</f>
        <v/>
      </c>
      <c r="H1553" s="338" t="str">
        <f>IF(ISNUMBER(E1553), IF(G1553&gt;'Bulk DivVar Analysis'!$D$62,"Pass","Fail"),"")</f>
        <v/>
      </c>
      <c r="I1553" s="338" t="str">
        <f t="shared" si="26"/>
        <v/>
      </c>
      <c r="J1553" s="339"/>
      <c r="K1553" s="339"/>
      <c r="L1553" s="339"/>
      <c r="M1553" s="339"/>
      <c r="N1553" s="339"/>
      <c r="O1553" s="339"/>
      <c r="P1553" s="339"/>
      <c r="Q1553" s="339"/>
    </row>
    <row r="1554" spans="1:17" ht="13.5" customHeight="1">
      <c r="A1554" s="481"/>
      <c r="B1554" s="481"/>
      <c r="C1554" s="481"/>
      <c r="D1554" s="481"/>
      <c r="E1554" s="481"/>
      <c r="F1554" s="339"/>
      <c r="G1554" s="340" t="str">
        <f>IF(ISNUMBER(E1554),E1554/'Bulk DivVar Analysis'!$C$60,"")</f>
        <v/>
      </c>
      <c r="H1554" s="338" t="str">
        <f>IF(ISNUMBER(E1554), IF(G1554&gt;'Bulk DivVar Analysis'!$D$62,"Pass","Fail"),"")</f>
        <v/>
      </c>
      <c r="I1554" s="338" t="str">
        <f t="shared" si="26"/>
        <v/>
      </c>
      <c r="J1554" s="339"/>
      <c r="K1554" s="339"/>
      <c r="L1554" s="339"/>
      <c r="M1554" s="339"/>
      <c r="N1554" s="339"/>
      <c r="O1554" s="339"/>
      <c r="P1554" s="339"/>
      <c r="Q1554" s="339"/>
    </row>
    <row r="1555" spans="1:17" ht="13.5" customHeight="1">
      <c r="A1555" s="481"/>
      <c r="B1555" s="481"/>
      <c r="C1555" s="481"/>
      <c r="D1555" s="481"/>
      <c r="E1555" s="481"/>
      <c r="F1555" s="339"/>
      <c r="G1555" s="340" t="str">
        <f>IF(ISNUMBER(E1555),E1555/'Bulk DivVar Analysis'!$C$60,"")</f>
        <v/>
      </c>
      <c r="H1555" s="338" t="str">
        <f>IF(ISNUMBER(E1555), IF(G1555&gt;'Bulk DivVar Analysis'!$D$62,"Pass","Fail"),"")</f>
        <v/>
      </c>
      <c r="I1555" s="338" t="str">
        <f t="shared" si="26"/>
        <v/>
      </c>
      <c r="J1555" s="339"/>
      <c r="K1555" s="339"/>
      <c r="L1555" s="339"/>
      <c r="M1555" s="339"/>
      <c r="N1555" s="339"/>
      <c r="O1555" s="339"/>
      <c r="P1555" s="339"/>
      <c r="Q1555" s="339"/>
    </row>
    <row r="1556" spans="1:17" ht="13.5" customHeight="1">
      <c r="A1556" s="481"/>
      <c r="B1556" s="481"/>
      <c r="C1556" s="481"/>
      <c r="D1556" s="481"/>
      <c r="E1556" s="481"/>
      <c r="F1556" s="339"/>
      <c r="G1556" s="340" t="str">
        <f>IF(ISNUMBER(E1556),E1556/'Bulk DivVar Analysis'!$C$60,"")</f>
        <v/>
      </c>
      <c r="H1556" s="338" t="str">
        <f>IF(ISNUMBER(E1556), IF(G1556&gt;'Bulk DivVar Analysis'!$D$62,"Pass","Fail"),"")</f>
        <v/>
      </c>
      <c r="I1556" s="338" t="str">
        <f t="shared" si="26"/>
        <v/>
      </c>
      <c r="J1556" s="339"/>
      <c r="K1556" s="339"/>
      <c r="L1556" s="339"/>
      <c r="M1556" s="339"/>
      <c r="N1556" s="339"/>
      <c r="O1556" s="339"/>
      <c r="P1556" s="339"/>
      <c r="Q1556" s="339"/>
    </row>
    <row r="1557" spans="1:17" ht="13.5" customHeight="1">
      <c r="A1557" s="481"/>
      <c r="B1557" s="481"/>
      <c r="C1557" s="481"/>
      <c r="D1557" s="481"/>
      <c r="E1557" s="481"/>
      <c r="F1557" s="339"/>
      <c r="G1557" s="340" t="str">
        <f>IF(ISNUMBER(E1557),E1557/'Bulk DivVar Analysis'!$C$60,"")</f>
        <v/>
      </c>
      <c r="H1557" s="338" t="str">
        <f>IF(ISNUMBER(E1557), IF(G1557&gt;'Bulk DivVar Analysis'!$D$62,"Pass","Fail"),"")</f>
        <v/>
      </c>
      <c r="I1557" s="338" t="str">
        <f t="shared" si="26"/>
        <v/>
      </c>
      <c r="J1557" s="339"/>
      <c r="K1557" s="339"/>
      <c r="L1557" s="339"/>
      <c r="M1557" s="339"/>
      <c r="N1557" s="339"/>
      <c r="O1557" s="339"/>
      <c r="P1557" s="339"/>
      <c r="Q1557" s="339"/>
    </row>
    <row r="1558" spans="1:17" ht="13.5" customHeight="1">
      <c r="A1558" s="481"/>
      <c r="B1558" s="481"/>
      <c r="C1558" s="481"/>
      <c r="D1558" s="481"/>
      <c r="E1558" s="481"/>
      <c r="F1558" s="339"/>
      <c r="G1558" s="340" t="str">
        <f>IF(ISNUMBER(E1558),E1558/'Bulk DivVar Analysis'!$C$60,"")</f>
        <v/>
      </c>
      <c r="H1558" s="338" t="str">
        <f>IF(ISNUMBER(E1558), IF(G1558&gt;'Bulk DivVar Analysis'!$D$62,"Pass","Fail"),"")</f>
        <v/>
      </c>
      <c r="I1558" s="338" t="str">
        <f t="shared" si="26"/>
        <v/>
      </c>
      <c r="J1558" s="339"/>
      <c r="K1558" s="339"/>
      <c r="L1558" s="339"/>
      <c r="M1558" s="339"/>
      <c r="N1558" s="339"/>
      <c r="O1558" s="339"/>
      <c r="P1558" s="339"/>
      <c r="Q1558" s="339"/>
    </row>
    <row r="1559" spans="1:17" ht="13.5" customHeight="1">
      <c r="A1559" s="481"/>
      <c r="B1559" s="481"/>
      <c r="C1559" s="481"/>
      <c r="D1559" s="481"/>
      <c r="E1559" s="481"/>
      <c r="F1559" s="339"/>
      <c r="G1559" s="340" t="str">
        <f>IF(ISNUMBER(E1559),E1559/'Bulk DivVar Analysis'!$C$60,"")</f>
        <v/>
      </c>
      <c r="H1559" s="338" t="str">
        <f>IF(ISNUMBER(E1559), IF(G1559&gt;'Bulk DivVar Analysis'!$D$62,"Pass","Fail"),"")</f>
        <v/>
      </c>
      <c r="I1559" s="338" t="str">
        <f t="shared" si="26"/>
        <v/>
      </c>
      <c r="J1559" s="339"/>
      <c r="K1559" s="339"/>
      <c r="L1559" s="339"/>
      <c r="M1559" s="339"/>
      <c r="N1559" s="339"/>
      <c r="O1559" s="339"/>
      <c r="P1559" s="339"/>
      <c r="Q1559" s="339"/>
    </row>
    <row r="1560" spans="1:17" ht="13.5" customHeight="1">
      <c r="A1560" s="481"/>
      <c r="B1560" s="481"/>
      <c r="C1560" s="481"/>
      <c r="D1560" s="481"/>
      <c r="E1560" s="481"/>
      <c r="F1560" s="339"/>
      <c r="G1560" s="340" t="str">
        <f>IF(ISNUMBER(E1560),E1560/'Bulk DivVar Analysis'!$C$60,"")</f>
        <v/>
      </c>
      <c r="H1560" s="338" t="str">
        <f>IF(ISNUMBER(E1560), IF(G1560&gt;'Bulk DivVar Analysis'!$D$62,"Pass","Fail"),"")</f>
        <v/>
      </c>
      <c r="I1560" s="338" t="str">
        <f t="shared" si="26"/>
        <v/>
      </c>
      <c r="J1560" s="339"/>
      <c r="K1560" s="339"/>
      <c r="L1560" s="339"/>
      <c r="M1560" s="339"/>
      <c r="N1560" s="339"/>
      <c r="O1560" s="339"/>
      <c r="P1560" s="339"/>
      <c r="Q1560" s="339"/>
    </row>
    <row r="1561" spans="1:17" ht="13.5" customHeight="1">
      <c r="A1561" s="481"/>
      <c r="B1561" s="481"/>
      <c r="C1561" s="481"/>
      <c r="D1561" s="481"/>
      <c r="E1561" s="481"/>
      <c r="F1561" s="339"/>
      <c r="G1561" s="340" t="str">
        <f>IF(ISNUMBER(E1561),E1561/'Bulk DivVar Analysis'!$C$60,"")</f>
        <v/>
      </c>
      <c r="H1561" s="338" t="str">
        <f>IF(ISNUMBER(E1561), IF(G1561&gt;'Bulk DivVar Analysis'!$D$62,"Pass","Fail"),"")</f>
        <v/>
      </c>
      <c r="I1561" s="338" t="str">
        <f t="shared" si="26"/>
        <v/>
      </c>
      <c r="J1561" s="339"/>
      <c r="K1561" s="339"/>
      <c r="L1561" s="339"/>
      <c r="M1561" s="339"/>
      <c r="N1561" s="339"/>
      <c r="O1561" s="339"/>
      <c r="P1561" s="339"/>
      <c r="Q1561" s="339"/>
    </row>
    <row r="1562" spans="1:17" ht="13.5" customHeight="1">
      <c r="A1562" s="481"/>
      <c r="B1562" s="481"/>
      <c r="C1562" s="481"/>
      <c r="D1562" s="481"/>
      <c r="E1562" s="481"/>
      <c r="F1562" s="339"/>
      <c r="G1562" s="340" t="str">
        <f>IF(ISNUMBER(E1562),E1562/'Bulk DivVar Analysis'!$C$60,"")</f>
        <v/>
      </c>
      <c r="H1562" s="338" t="str">
        <f>IF(ISNUMBER(E1562), IF(G1562&gt;'Bulk DivVar Analysis'!$D$62,"Pass","Fail"),"")</f>
        <v/>
      </c>
      <c r="I1562" s="338" t="str">
        <f t="shared" si="26"/>
        <v/>
      </c>
      <c r="J1562" s="339"/>
      <c r="K1562" s="339"/>
      <c r="L1562" s="339"/>
      <c r="M1562" s="339"/>
      <c r="N1562" s="339"/>
      <c r="O1562" s="339"/>
      <c r="P1562" s="339"/>
      <c r="Q1562" s="339"/>
    </row>
    <row r="1563" spans="1:17" ht="13.5" customHeight="1">
      <c r="A1563" s="481"/>
      <c r="B1563" s="481"/>
      <c r="C1563" s="481"/>
      <c r="D1563" s="481"/>
      <c r="E1563" s="481"/>
      <c r="F1563" s="339"/>
      <c r="G1563" s="340" t="str">
        <f>IF(ISNUMBER(E1563),E1563/'Bulk DivVar Analysis'!$C$60,"")</f>
        <v/>
      </c>
      <c r="H1563" s="338" t="str">
        <f>IF(ISNUMBER(E1563), IF(G1563&gt;'Bulk DivVar Analysis'!$D$62,"Pass","Fail"),"")</f>
        <v/>
      </c>
      <c r="I1563" s="338" t="str">
        <f t="shared" si="26"/>
        <v/>
      </c>
      <c r="J1563" s="339"/>
      <c r="K1563" s="339"/>
      <c r="L1563" s="339"/>
      <c r="M1563" s="339"/>
      <c r="N1563" s="339"/>
      <c r="O1563" s="339"/>
      <c r="P1563" s="339"/>
      <c r="Q1563" s="339"/>
    </row>
    <row r="1564" spans="1:17" ht="13.5" customHeight="1">
      <c r="A1564" s="481"/>
      <c r="B1564" s="481"/>
      <c r="C1564" s="481"/>
      <c r="D1564" s="481"/>
      <c r="E1564" s="481"/>
      <c r="F1564" s="339"/>
      <c r="G1564" s="340" t="str">
        <f>IF(ISNUMBER(E1564),E1564/'Bulk DivVar Analysis'!$C$60,"")</f>
        <v/>
      </c>
      <c r="H1564" s="338" t="str">
        <f>IF(ISNUMBER(E1564), IF(G1564&gt;'Bulk DivVar Analysis'!$D$62,"Pass","Fail"),"")</f>
        <v/>
      </c>
      <c r="I1564" s="338" t="str">
        <f t="shared" si="26"/>
        <v/>
      </c>
      <c r="J1564" s="339"/>
      <c r="K1564" s="339"/>
      <c r="L1564" s="339"/>
      <c r="M1564" s="339"/>
      <c r="N1564" s="339"/>
      <c r="O1564" s="339"/>
      <c r="P1564" s="339"/>
      <c r="Q1564" s="339"/>
    </row>
    <row r="1565" spans="1:17" ht="13.5" customHeight="1">
      <c r="A1565" s="481"/>
      <c r="B1565" s="481"/>
      <c r="C1565" s="481"/>
      <c r="D1565" s="481"/>
      <c r="E1565" s="481"/>
      <c r="F1565" s="339"/>
      <c r="G1565" s="340" t="str">
        <f>IF(ISNUMBER(E1565),E1565/'Bulk DivVar Analysis'!$C$60,"")</f>
        <v/>
      </c>
      <c r="H1565" s="338" t="str">
        <f>IF(ISNUMBER(E1565), IF(G1565&gt;'Bulk DivVar Analysis'!$D$62,"Pass","Fail"),"")</f>
        <v/>
      </c>
      <c r="I1565" s="338" t="str">
        <f t="shared" si="26"/>
        <v/>
      </c>
      <c r="J1565" s="339"/>
      <c r="K1565" s="339"/>
      <c r="L1565" s="339"/>
      <c r="M1565" s="339"/>
      <c r="N1565" s="339"/>
      <c r="O1565" s="339"/>
      <c r="P1565" s="339"/>
      <c r="Q1565" s="339"/>
    </row>
    <row r="1566" spans="1:17" ht="13.5" customHeight="1">
      <c r="A1566" s="481"/>
      <c r="B1566" s="481"/>
      <c r="C1566" s="481"/>
      <c r="D1566" s="481"/>
      <c r="E1566" s="481"/>
      <c r="F1566" s="339"/>
      <c r="G1566" s="340" t="str">
        <f>IF(ISNUMBER(E1566),E1566/'Bulk DivVar Analysis'!$C$60,"")</f>
        <v/>
      </c>
      <c r="H1566" s="338" t="str">
        <f>IF(ISNUMBER(E1566), IF(G1566&gt;'Bulk DivVar Analysis'!$D$62,"Pass","Fail"),"")</f>
        <v/>
      </c>
      <c r="I1566" s="338" t="str">
        <f t="shared" si="26"/>
        <v/>
      </c>
      <c r="J1566" s="339"/>
      <c r="K1566" s="339"/>
      <c r="L1566" s="339"/>
      <c r="M1566" s="339"/>
      <c r="N1566" s="339"/>
      <c r="O1566" s="339"/>
      <c r="P1566" s="339"/>
      <c r="Q1566" s="339"/>
    </row>
    <row r="1567" spans="1:17" ht="13.5" customHeight="1">
      <c r="A1567" s="481"/>
      <c r="B1567" s="481"/>
      <c r="C1567" s="481"/>
      <c r="D1567" s="481"/>
      <c r="E1567" s="481"/>
      <c r="F1567" s="339"/>
      <c r="G1567" s="340" t="str">
        <f>IF(ISNUMBER(E1567),E1567/'Bulk DivVar Analysis'!$C$60,"")</f>
        <v/>
      </c>
      <c r="H1567" s="338" t="str">
        <f>IF(ISNUMBER(E1567), IF(G1567&gt;'Bulk DivVar Analysis'!$D$62,"Pass","Fail"),"")</f>
        <v/>
      </c>
      <c r="I1567" s="338" t="str">
        <f t="shared" si="26"/>
        <v/>
      </c>
      <c r="J1567" s="339"/>
      <c r="K1567" s="339"/>
      <c r="L1567" s="339"/>
      <c r="M1567" s="339"/>
      <c r="N1567" s="339"/>
      <c r="O1567" s="339"/>
      <c r="P1567" s="339"/>
      <c r="Q1567" s="339"/>
    </row>
    <row r="1568" spans="1:17" ht="13.5" customHeight="1">
      <c r="A1568" s="481"/>
      <c r="B1568" s="481"/>
      <c r="C1568" s="481"/>
      <c r="D1568" s="481"/>
      <c r="E1568" s="481"/>
      <c r="F1568" s="339"/>
      <c r="G1568" s="340" t="str">
        <f>IF(ISNUMBER(E1568),E1568/'Bulk DivVar Analysis'!$C$60,"")</f>
        <v/>
      </c>
      <c r="H1568" s="338" t="str">
        <f>IF(ISNUMBER(E1568), IF(G1568&gt;'Bulk DivVar Analysis'!$D$62,"Pass","Fail"),"")</f>
        <v/>
      </c>
      <c r="I1568" s="338" t="str">
        <f t="shared" si="26"/>
        <v/>
      </c>
      <c r="J1568" s="339"/>
      <c r="K1568" s="339"/>
      <c r="L1568" s="339"/>
      <c r="M1568" s="339"/>
      <c r="N1568" s="339"/>
      <c r="O1568" s="339"/>
      <c r="P1568" s="339"/>
      <c r="Q1568" s="339"/>
    </row>
    <row r="1569" spans="1:17" ht="13.5" customHeight="1">
      <c r="A1569" s="481"/>
      <c r="B1569" s="481"/>
      <c r="C1569" s="481"/>
      <c r="D1569" s="481"/>
      <c r="E1569" s="481"/>
      <c r="F1569" s="339"/>
      <c r="G1569" s="340" t="str">
        <f>IF(ISNUMBER(E1569),E1569/'Bulk DivVar Analysis'!$C$60,"")</f>
        <v/>
      </c>
      <c r="H1569" s="338" t="str">
        <f>IF(ISNUMBER(E1569), IF(G1569&gt;'Bulk DivVar Analysis'!$D$62,"Pass","Fail"),"")</f>
        <v/>
      </c>
      <c r="I1569" s="338" t="str">
        <f t="shared" si="26"/>
        <v/>
      </c>
      <c r="J1569" s="339"/>
      <c r="K1569" s="339"/>
      <c r="L1569" s="339"/>
      <c r="M1569" s="339"/>
      <c r="N1569" s="339"/>
      <c r="O1569" s="339"/>
      <c r="P1569" s="339"/>
      <c r="Q1569" s="339"/>
    </row>
    <row r="1570" spans="1:17" ht="13.5" customHeight="1">
      <c r="A1570" s="481"/>
      <c r="B1570" s="481"/>
      <c r="C1570" s="481"/>
      <c r="D1570" s="481"/>
      <c r="E1570" s="481"/>
      <c r="F1570" s="339"/>
      <c r="G1570" s="340" t="str">
        <f>IF(ISNUMBER(E1570),E1570/'Bulk DivVar Analysis'!$C$60,"")</f>
        <v/>
      </c>
      <c r="H1570" s="338" t="str">
        <f>IF(ISNUMBER(E1570), IF(G1570&gt;'Bulk DivVar Analysis'!$D$62,"Pass","Fail"),"")</f>
        <v/>
      </c>
      <c r="I1570" s="338" t="str">
        <f t="shared" si="26"/>
        <v/>
      </c>
      <c r="J1570" s="339"/>
      <c r="K1570" s="339"/>
      <c r="L1570" s="339"/>
      <c r="M1570" s="339"/>
      <c r="N1570" s="339"/>
      <c r="O1570" s="339"/>
      <c r="P1570" s="339"/>
      <c r="Q1570" s="339"/>
    </row>
    <row r="1571" spans="1:17" ht="13.5" customHeight="1">
      <c r="A1571" s="481"/>
      <c r="B1571" s="481"/>
      <c r="C1571" s="481"/>
      <c r="D1571" s="481"/>
      <c r="E1571" s="481"/>
      <c r="F1571" s="339"/>
      <c r="G1571" s="340" t="str">
        <f>IF(ISNUMBER(E1571),E1571/'Bulk DivVar Analysis'!$C$60,"")</f>
        <v/>
      </c>
      <c r="H1571" s="338" t="str">
        <f>IF(ISNUMBER(E1571), IF(G1571&gt;'Bulk DivVar Analysis'!$D$62,"Pass","Fail"),"")</f>
        <v/>
      </c>
      <c r="I1571" s="338" t="str">
        <f t="shared" si="26"/>
        <v/>
      </c>
      <c r="J1571" s="339"/>
      <c r="K1571" s="339"/>
      <c r="L1571" s="339"/>
      <c r="M1571" s="339"/>
      <c r="N1571" s="339"/>
      <c r="O1571" s="339"/>
      <c r="P1571" s="339"/>
      <c r="Q1571" s="339"/>
    </row>
    <row r="1572" spans="1:17" ht="13.5" customHeight="1">
      <c r="A1572" s="481"/>
      <c r="B1572" s="481"/>
      <c r="C1572" s="481"/>
      <c r="D1572" s="481"/>
      <c r="E1572" s="481"/>
      <c r="F1572" s="339"/>
      <c r="G1572" s="340" t="str">
        <f>IF(ISNUMBER(E1572),E1572/'Bulk DivVar Analysis'!$C$60,"")</f>
        <v/>
      </c>
      <c r="H1572" s="338" t="str">
        <f>IF(ISNUMBER(E1572), IF(G1572&gt;'Bulk DivVar Analysis'!$D$62,"Pass","Fail"),"")</f>
        <v/>
      </c>
      <c r="I1572" s="338" t="str">
        <f t="shared" si="26"/>
        <v/>
      </c>
      <c r="J1572" s="339"/>
      <c r="K1572" s="339"/>
      <c r="L1572" s="339"/>
      <c r="M1572" s="339"/>
      <c r="N1572" s="339"/>
      <c r="O1572" s="339"/>
      <c r="P1572" s="339"/>
      <c r="Q1572" s="339"/>
    </row>
    <row r="1573" spans="1:17" ht="13.5" customHeight="1">
      <c r="A1573" s="481"/>
      <c r="B1573" s="481"/>
      <c r="C1573" s="481"/>
      <c r="D1573" s="481"/>
      <c r="E1573" s="481"/>
      <c r="F1573" s="339"/>
      <c r="G1573" s="340" t="str">
        <f>IF(ISNUMBER(E1573),E1573/'Bulk DivVar Analysis'!$C$60,"")</f>
        <v/>
      </c>
      <c r="H1573" s="338" t="str">
        <f>IF(ISNUMBER(E1573), IF(G1573&gt;'Bulk DivVar Analysis'!$D$62,"Pass","Fail"),"")</f>
        <v/>
      </c>
      <c r="I1573" s="338" t="str">
        <f t="shared" si="26"/>
        <v/>
      </c>
      <c r="J1573" s="339"/>
      <c r="K1573" s="339"/>
      <c r="L1573" s="339"/>
      <c r="M1573" s="339"/>
      <c r="N1573" s="339"/>
      <c r="O1573" s="339"/>
      <c r="P1573" s="339"/>
      <c r="Q1573" s="339"/>
    </row>
    <row r="1574" spans="1:17" ht="13.5" customHeight="1">
      <c r="A1574" s="481"/>
      <c r="B1574" s="481"/>
      <c r="C1574" s="481"/>
      <c r="D1574" s="481"/>
      <c r="E1574" s="481"/>
      <c r="F1574" s="339"/>
      <c r="G1574" s="340" t="str">
        <f>IF(ISNUMBER(E1574),E1574/'Bulk DivVar Analysis'!$C$60,"")</f>
        <v/>
      </c>
      <c r="H1574" s="338" t="str">
        <f>IF(ISNUMBER(E1574), IF(G1574&gt;'Bulk DivVar Analysis'!$D$62,"Pass","Fail"),"")</f>
        <v/>
      </c>
      <c r="I1574" s="338" t="str">
        <f t="shared" si="26"/>
        <v/>
      </c>
      <c r="J1574" s="339"/>
      <c r="K1574" s="339"/>
      <c r="L1574" s="339"/>
      <c r="M1574" s="339"/>
      <c r="N1574" s="339"/>
      <c r="O1574" s="339"/>
      <c r="P1574" s="339"/>
      <c r="Q1574" s="339"/>
    </row>
    <row r="1575" spans="1:17" ht="13.5" customHeight="1">
      <c r="A1575" s="481"/>
      <c r="B1575" s="481"/>
      <c r="C1575" s="481"/>
      <c r="D1575" s="481"/>
      <c r="E1575" s="481"/>
      <c r="F1575" s="339"/>
      <c r="G1575" s="340" t="str">
        <f>IF(ISNUMBER(E1575),E1575/'Bulk DivVar Analysis'!$C$60,"")</f>
        <v/>
      </c>
      <c r="H1575" s="338" t="str">
        <f>IF(ISNUMBER(E1575), IF(G1575&gt;'Bulk DivVar Analysis'!$D$62,"Pass","Fail"),"")</f>
        <v/>
      </c>
      <c r="I1575" s="338" t="str">
        <f t="shared" si="26"/>
        <v/>
      </c>
      <c r="J1575" s="339"/>
      <c r="K1575" s="339"/>
      <c r="L1575" s="339"/>
      <c r="M1575" s="339"/>
      <c r="N1575" s="339"/>
      <c r="O1575" s="339"/>
      <c r="P1575" s="339"/>
      <c r="Q1575" s="339"/>
    </row>
    <row r="1576" spans="1:17" ht="13.5" customHeight="1">
      <c r="A1576" s="481"/>
      <c r="B1576" s="481"/>
      <c r="C1576" s="481"/>
      <c r="D1576" s="481"/>
      <c r="E1576" s="481"/>
      <c r="F1576" s="339"/>
      <c r="G1576" s="340" t="str">
        <f>IF(ISNUMBER(E1576),E1576/'Bulk DivVar Analysis'!$C$60,"")</f>
        <v/>
      </c>
      <c r="H1576" s="338" t="str">
        <f>IF(ISNUMBER(E1576), IF(G1576&gt;'Bulk DivVar Analysis'!$D$62,"Pass","Fail"),"")</f>
        <v/>
      </c>
      <c r="I1576" s="338" t="str">
        <f t="shared" si="26"/>
        <v/>
      </c>
      <c r="J1576" s="339"/>
      <c r="K1576" s="339"/>
      <c r="L1576" s="339"/>
      <c r="M1576" s="339"/>
      <c r="N1576" s="339"/>
      <c r="O1576" s="339"/>
      <c r="P1576" s="339"/>
      <c r="Q1576" s="339"/>
    </row>
    <row r="1577" spans="1:17" ht="13.5" customHeight="1">
      <c r="A1577" s="481"/>
      <c r="B1577" s="481"/>
      <c r="C1577" s="481"/>
      <c r="D1577" s="481"/>
      <c r="E1577" s="481"/>
      <c r="F1577" s="339"/>
      <c r="G1577" s="340" t="str">
        <f>IF(ISNUMBER(E1577),E1577/'Bulk DivVar Analysis'!$C$60,"")</f>
        <v/>
      </c>
      <c r="H1577" s="338" t="str">
        <f>IF(ISNUMBER(E1577), IF(G1577&gt;'Bulk DivVar Analysis'!$D$62,"Pass","Fail"),"")</f>
        <v/>
      </c>
      <c r="I1577" s="338" t="str">
        <f t="shared" si="26"/>
        <v/>
      </c>
      <c r="J1577" s="339"/>
      <c r="K1577" s="339"/>
      <c r="L1577" s="339"/>
      <c r="M1577" s="339"/>
      <c r="N1577" s="339"/>
      <c r="O1577" s="339"/>
      <c r="P1577" s="339"/>
      <c r="Q1577" s="339"/>
    </row>
    <row r="1578" spans="1:17" ht="13.5" customHeight="1">
      <c r="A1578" s="481"/>
      <c r="B1578" s="481"/>
      <c r="C1578" s="481"/>
      <c r="D1578" s="481"/>
      <c r="E1578" s="481"/>
      <c r="F1578" s="339"/>
      <c r="G1578" s="340" t="str">
        <f>IF(ISNUMBER(E1578),E1578/'Bulk DivVar Analysis'!$C$60,"")</f>
        <v/>
      </c>
      <c r="H1578" s="338" t="str">
        <f>IF(ISNUMBER(E1578), IF(G1578&gt;'Bulk DivVar Analysis'!$D$62,"Pass","Fail"),"")</f>
        <v/>
      </c>
      <c r="I1578" s="338" t="str">
        <f t="shared" si="26"/>
        <v/>
      </c>
      <c r="J1578" s="339"/>
      <c r="K1578" s="339"/>
      <c r="L1578" s="339"/>
      <c r="M1578" s="339"/>
      <c r="N1578" s="339"/>
      <c r="O1578" s="339"/>
      <c r="P1578" s="339"/>
      <c r="Q1578" s="339"/>
    </row>
    <row r="1579" spans="1:17" ht="13.5" customHeight="1">
      <c r="A1579" s="481"/>
      <c r="B1579" s="481"/>
      <c r="C1579" s="481"/>
      <c r="D1579" s="481"/>
      <c r="E1579" s="481"/>
      <c r="F1579" s="339"/>
      <c r="G1579" s="340" t="str">
        <f>IF(ISNUMBER(E1579),E1579/'Bulk DivVar Analysis'!$C$60,"")</f>
        <v/>
      </c>
      <c r="H1579" s="338" t="str">
        <f>IF(ISNUMBER(E1579), IF(G1579&gt;'Bulk DivVar Analysis'!$D$62,"Pass","Fail"),"")</f>
        <v/>
      </c>
      <c r="I1579" s="338" t="str">
        <f t="shared" si="26"/>
        <v/>
      </c>
      <c r="J1579" s="339"/>
      <c r="K1579" s="339"/>
      <c r="L1579" s="339"/>
      <c r="M1579" s="339"/>
      <c r="N1579" s="339"/>
      <c r="O1579" s="339"/>
      <c r="P1579" s="339"/>
      <c r="Q1579" s="339"/>
    </row>
    <row r="1580" spans="1:17" ht="13.5" customHeight="1">
      <c r="A1580" s="481"/>
      <c r="B1580" s="481"/>
      <c r="C1580" s="481"/>
      <c r="D1580" s="481"/>
      <c r="E1580" s="481"/>
      <c r="F1580" s="339"/>
      <c r="G1580" s="340" t="str">
        <f>IF(ISNUMBER(E1580),E1580/'Bulk DivVar Analysis'!$C$60,"")</f>
        <v/>
      </c>
      <c r="H1580" s="338" t="str">
        <f>IF(ISNUMBER(E1580), IF(G1580&gt;'Bulk DivVar Analysis'!$D$62,"Pass","Fail"),"")</f>
        <v/>
      </c>
      <c r="I1580" s="338" t="str">
        <f t="shared" si="26"/>
        <v/>
      </c>
      <c r="J1580" s="339"/>
      <c r="K1580" s="339"/>
      <c r="L1580" s="339"/>
      <c r="M1580" s="339"/>
      <c r="N1580" s="339"/>
      <c r="O1580" s="339"/>
      <c r="P1580" s="339"/>
      <c r="Q1580" s="339"/>
    </row>
    <row r="1581" spans="1:17" ht="13.5" customHeight="1">
      <c r="A1581" s="481"/>
      <c r="B1581" s="481"/>
      <c r="C1581" s="481"/>
      <c r="D1581" s="481"/>
      <c r="E1581" s="481"/>
      <c r="F1581" s="339"/>
      <c r="G1581" s="340" t="str">
        <f>IF(ISNUMBER(E1581),E1581/'Bulk DivVar Analysis'!$C$60,"")</f>
        <v/>
      </c>
      <c r="H1581" s="338" t="str">
        <f>IF(ISNUMBER(E1581), IF(G1581&gt;'Bulk DivVar Analysis'!$D$62,"Pass","Fail"),"")</f>
        <v/>
      </c>
      <c r="I1581" s="338" t="str">
        <f t="shared" si="26"/>
        <v/>
      </c>
      <c r="J1581" s="339"/>
      <c r="K1581" s="339"/>
      <c r="L1581" s="339"/>
      <c r="M1581" s="339"/>
      <c r="N1581" s="339"/>
      <c r="O1581" s="339"/>
      <c r="P1581" s="339"/>
      <c r="Q1581" s="339"/>
    </row>
    <row r="1582" spans="1:17" ht="13.5" customHeight="1">
      <c r="A1582" s="481"/>
      <c r="B1582" s="481"/>
      <c r="C1582" s="481"/>
      <c r="D1582" s="481"/>
      <c r="E1582" s="481"/>
      <c r="F1582" s="339"/>
      <c r="G1582" s="340" t="str">
        <f>IF(ISNUMBER(E1582),E1582/'Bulk DivVar Analysis'!$C$60,"")</f>
        <v/>
      </c>
      <c r="H1582" s="338" t="str">
        <f>IF(ISNUMBER(E1582), IF(G1582&gt;'Bulk DivVar Analysis'!$D$62,"Pass","Fail"),"")</f>
        <v/>
      </c>
      <c r="I1582" s="338" t="str">
        <f t="shared" si="26"/>
        <v/>
      </c>
      <c r="J1582" s="339"/>
      <c r="K1582" s="339"/>
      <c r="L1582" s="339"/>
      <c r="M1582" s="339"/>
      <c r="N1582" s="339"/>
      <c r="O1582" s="339"/>
      <c r="P1582" s="339"/>
      <c r="Q1582" s="339"/>
    </row>
    <row r="1583" spans="1:17" ht="13.5" customHeight="1">
      <c r="A1583" s="481"/>
      <c r="B1583" s="481"/>
      <c r="C1583" s="481"/>
      <c r="D1583" s="481"/>
      <c r="E1583" s="481"/>
      <c r="F1583" s="339"/>
      <c r="G1583" s="340" t="str">
        <f>IF(ISNUMBER(E1583),E1583/'Bulk DivVar Analysis'!$C$60,"")</f>
        <v/>
      </c>
      <c r="H1583" s="338" t="str">
        <f>IF(ISNUMBER(E1583), IF(G1583&gt;'Bulk DivVar Analysis'!$D$62,"Pass","Fail"),"")</f>
        <v/>
      </c>
      <c r="I1583" s="338" t="str">
        <f t="shared" si="26"/>
        <v/>
      </c>
      <c r="J1583" s="339"/>
      <c r="K1583" s="339"/>
      <c r="L1583" s="339"/>
      <c r="M1583" s="339"/>
      <c r="N1583" s="339"/>
      <c r="O1583" s="339"/>
      <c r="P1583" s="339"/>
      <c r="Q1583" s="339"/>
    </row>
    <row r="1584" spans="1:17" ht="13.5" customHeight="1">
      <c r="A1584" s="481"/>
      <c r="B1584" s="481"/>
      <c r="C1584" s="481"/>
      <c r="D1584" s="481"/>
      <c r="E1584" s="481"/>
      <c r="F1584" s="339"/>
      <c r="G1584" s="340" t="str">
        <f>IF(ISNUMBER(E1584),E1584/'Bulk DivVar Analysis'!$C$60,"")</f>
        <v/>
      </c>
      <c r="H1584" s="338" t="str">
        <f>IF(ISNUMBER(E1584), IF(G1584&gt;'Bulk DivVar Analysis'!$D$62,"Pass","Fail"),"")</f>
        <v/>
      </c>
      <c r="I1584" s="338" t="str">
        <f t="shared" si="26"/>
        <v/>
      </c>
      <c r="J1584" s="339"/>
      <c r="K1584" s="339"/>
      <c r="L1584" s="339"/>
      <c r="M1584" s="339"/>
      <c r="N1584" s="339"/>
      <c r="O1584" s="339"/>
      <c r="P1584" s="339"/>
      <c r="Q1584" s="339"/>
    </row>
    <row r="1585" spans="1:17" ht="13.5" customHeight="1">
      <c r="A1585" s="481"/>
      <c r="B1585" s="481"/>
      <c r="C1585" s="481"/>
      <c r="D1585" s="481"/>
      <c r="E1585" s="481"/>
      <c r="F1585" s="339"/>
      <c r="G1585" s="340" t="str">
        <f>IF(ISNUMBER(E1585),E1585/'Bulk DivVar Analysis'!$C$60,"")</f>
        <v/>
      </c>
      <c r="H1585" s="338" t="str">
        <f>IF(ISNUMBER(E1585), IF(G1585&gt;'Bulk DivVar Analysis'!$D$62,"Pass","Fail"),"")</f>
        <v/>
      </c>
      <c r="I1585" s="338" t="str">
        <f t="shared" si="26"/>
        <v/>
      </c>
      <c r="J1585" s="339"/>
      <c r="K1585" s="339"/>
      <c r="L1585" s="339"/>
      <c r="M1585" s="339"/>
      <c r="N1585" s="339"/>
      <c r="O1585" s="339"/>
      <c r="P1585" s="339"/>
      <c r="Q1585" s="339"/>
    </row>
    <row r="1586" spans="1:17" ht="13.5" customHeight="1">
      <c r="A1586" s="481"/>
      <c r="B1586" s="481"/>
      <c r="C1586" s="481"/>
      <c r="D1586" s="481"/>
      <c r="E1586" s="481"/>
      <c r="F1586" s="339"/>
      <c r="G1586" s="340" t="str">
        <f>IF(ISNUMBER(E1586),E1586/'Bulk DivVar Analysis'!$C$60,"")</f>
        <v/>
      </c>
      <c r="H1586" s="338" t="str">
        <f>IF(ISNUMBER(E1586), IF(G1586&gt;'Bulk DivVar Analysis'!$D$62,"Pass","Fail"),"")</f>
        <v/>
      </c>
      <c r="I1586" s="338" t="str">
        <f t="shared" si="26"/>
        <v/>
      </c>
      <c r="J1586" s="339"/>
      <c r="K1586" s="339"/>
      <c r="L1586" s="339"/>
      <c r="M1586" s="339"/>
      <c r="N1586" s="339"/>
      <c r="O1586" s="339"/>
      <c r="P1586" s="339"/>
      <c r="Q1586" s="339"/>
    </row>
    <row r="1587" spans="1:17" ht="13.5" customHeight="1">
      <c r="A1587" s="481"/>
      <c r="B1587" s="481"/>
      <c r="C1587" s="481"/>
      <c r="D1587" s="481"/>
      <c r="E1587" s="481"/>
      <c r="F1587" s="339"/>
      <c r="G1587" s="340" t="str">
        <f>IF(ISNUMBER(E1587),E1587/'Bulk DivVar Analysis'!$C$60,"")</f>
        <v/>
      </c>
      <c r="H1587" s="338" t="str">
        <f>IF(ISNUMBER(E1587), IF(G1587&gt;'Bulk DivVar Analysis'!$D$62,"Pass","Fail"),"")</f>
        <v/>
      </c>
      <c r="I1587" s="338" t="str">
        <f t="shared" si="26"/>
        <v/>
      </c>
      <c r="J1587" s="339"/>
      <c r="K1587" s="339"/>
      <c r="L1587" s="339"/>
      <c r="M1587" s="339"/>
      <c r="N1587" s="339"/>
      <c r="O1587" s="339"/>
      <c r="P1587" s="339"/>
      <c r="Q1587" s="339"/>
    </row>
    <row r="1588" spans="1:17" ht="13.5" customHeight="1">
      <c r="A1588" s="481"/>
      <c r="B1588" s="481"/>
      <c r="C1588" s="481"/>
      <c r="D1588" s="481"/>
      <c r="E1588" s="481"/>
      <c r="F1588" s="339"/>
      <c r="G1588" s="340" t="str">
        <f>IF(ISNUMBER(E1588),E1588/'Bulk DivVar Analysis'!$C$60,"")</f>
        <v/>
      </c>
      <c r="H1588" s="338" t="str">
        <f>IF(ISNUMBER(E1588), IF(G1588&gt;'Bulk DivVar Analysis'!$D$62,"Pass","Fail"),"")</f>
        <v/>
      </c>
      <c r="I1588" s="338" t="str">
        <f t="shared" si="26"/>
        <v/>
      </c>
      <c r="J1588" s="339"/>
      <c r="K1588" s="339"/>
      <c r="L1588" s="339"/>
      <c r="M1588" s="339"/>
      <c r="N1588" s="339"/>
      <c r="O1588" s="339"/>
      <c r="P1588" s="339"/>
      <c r="Q1588" s="339"/>
    </row>
    <row r="1589" spans="1:17" ht="13.5" customHeight="1">
      <c r="A1589" s="481"/>
      <c r="B1589" s="481"/>
      <c r="C1589" s="481"/>
      <c r="D1589" s="481"/>
      <c r="E1589" s="481"/>
      <c r="F1589" s="339"/>
      <c r="G1589" s="340" t="str">
        <f>IF(ISNUMBER(E1589),E1589/'Bulk DivVar Analysis'!$C$60,"")</f>
        <v/>
      </c>
      <c r="H1589" s="338" t="str">
        <f>IF(ISNUMBER(E1589), IF(G1589&gt;'Bulk DivVar Analysis'!$D$62,"Pass","Fail"),"")</f>
        <v/>
      </c>
      <c r="I1589" s="338" t="str">
        <f t="shared" si="26"/>
        <v/>
      </c>
      <c r="J1589" s="339"/>
      <c r="K1589" s="339"/>
      <c r="L1589" s="339"/>
      <c r="M1589" s="339"/>
      <c r="N1589" s="339"/>
      <c r="O1589" s="339"/>
      <c r="P1589" s="339"/>
      <c r="Q1589" s="339"/>
    </row>
    <row r="1590" spans="1:17" ht="13.5" customHeight="1">
      <c r="A1590" s="481"/>
      <c r="B1590" s="481"/>
      <c r="C1590" s="481"/>
      <c r="D1590" s="481"/>
      <c r="E1590" s="481"/>
      <c r="F1590" s="339"/>
      <c r="G1590" s="340" t="str">
        <f>IF(ISNUMBER(E1590),E1590/'Bulk DivVar Analysis'!$C$60,"")</f>
        <v/>
      </c>
      <c r="H1590" s="338" t="str">
        <f>IF(ISNUMBER(E1590), IF(G1590&gt;'Bulk DivVar Analysis'!$D$62,"Pass","Fail"),"")</f>
        <v/>
      </c>
      <c r="I1590" s="338" t="str">
        <f t="shared" si="26"/>
        <v/>
      </c>
      <c r="J1590" s="339"/>
      <c r="K1590" s="339"/>
      <c r="L1590" s="339"/>
      <c r="M1590" s="339"/>
      <c r="N1590" s="339"/>
      <c r="O1590" s="339"/>
      <c r="P1590" s="339"/>
      <c r="Q1590" s="339"/>
    </row>
    <row r="1591" spans="1:17" ht="13.5" customHeight="1">
      <c r="A1591" s="481"/>
      <c r="B1591" s="481"/>
      <c r="C1591" s="481"/>
      <c r="D1591" s="481"/>
      <c r="E1591" s="481"/>
      <c r="F1591" s="339"/>
      <c r="G1591" s="340" t="str">
        <f>IF(ISNUMBER(E1591),E1591/'Bulk DivVar Analysis'!$C$60,"")</f>
        <v/>
      </c>
      <c r="H1591" s="338" t="str">
        <f>IF(ISNUMBER(E1591), IF(G1591&gt;'Bulk DivVar Analysis'!$D$62,"Pass","Fail"),"")</f>
        <v/>
      </c>
      <c r="I1591" s="338" t="str">
        <f t="shared" si="26"/>
        <v/>
      </c>
      <c r="J1591" s="339"/>
      <c r="K1591" s="339"/>
      <c r="L1591" s="339"/>
      <c r="M1591" s="339"/>
      <c r="N1591" s="339"/>
      <c r="O1591" s="339"/>
      <c r="P1591" s="339"/>
      <c r="Q1591" s="339"/>
    </row>
    <row r="1592" spans="1:17" ht="13.5" customHeight="1">
      <c r="A1592" s="481"/>
      <c r="B1592" s="481"/>
      <c r="C1592" s="481"/>
      <c r="D1592" s="481"/>
      <c r="E1592" s="481"/>
      <c r="F1592" s="339"/>
      <c r="G1592" s="340" t="str">
        <f>IF(ISNUMBER(E1592),E1592/'Bulk DivVar Analysis'!$C$60,"")</f>
        <v/>
      </c>
      <c r="H1592" s="338" t="str">
        <f>IF(ISNUMBER(E1592), IF(G1592&gt;'Bulk DivVar Analysis'!$D$62,"Pass","Fail"),"")</f>
        <v/>
      </c>
      <c r="I1592" s="338" t="str">
        <f t="shared" si="26"/>
        <v/>
      </c>
      <c r="J1592" s="339"/>
      <c r="K1592" s="339"/>
      <c r="L1592" s="339"/>
      <c r="M1592" s="339"/>
      <c r="N1592" s="339"/>
      <c r="O1592" s="339"/>
      <c r="P1592" s="339"/>
      <c r="Q1592" s="339"/>
    </row>
    <row r="1593" spans="1:17" ht="13.5" customHeight="1">
      <c r="A1593" s="481"/>
      <c r="B1593" s="481"/>
      <c r="C1593" s="481"/>
      <c r="D1593" s="481"/>
      <c r="E1593" s="481"/>
      <c r="F1593" s="339"/>
      <c r="G1593" s="340" t="str">
        <f>IF(ISNUMBER(E1593),E1593/'Bulk DivVar Analysis'!$C$60,"")</f>
        <v/>
      </c>
      <c r="H1593" s="338" t="str">
        <f>IF(ISNUMBER(E1593), IF(G1593&gt;'Bulk DivVar Analysis'!$D$62,"Pass","Fail"),"")</f>
        <v/>
      </c>
      <c r="I1593" s="338" t="str">
        <f t="shared" si="26"/>
        <v/>
      </c>
      <c r="J1593" s="339"/>
      <c r="K1593" s="339"/>
      <c r="L1593" s="339"/>
      <c r="M1593" s="339"/>
      <c r="N1593" s="339"/>
      <c r="O1593" s="339"/>
      <c r="P1593" s="339"/>
      <c r="Q1593" s="339"/>
    </row>
    <row r="1594" spans="1:17" ht="13.5" customHeight="1">
      <c r="A1594" s="481"/>
      <c r="B1594" s="481"/>
      <c r="C1594" s="481"/>
      <c r="D1594" s="481"/>
      <c r="E1594" s="481"/>
      <c r="F1594" s="339"/>
      <c r="G1594" s="340" t="str">
        <f>IF(ISNUMBER(E1594),E1594/'Bulk DivVar Analysis'!$C$60,"")</f>
        <v/>
      </c>
      <c r="H1594" s="338" t="str">
        <f>IF(ISNUMBER(E1594), IF(G1594&gt;'Bulk DivVar Analysis'!$D$62,"Pass","Fail"),"")</f>
        <v/>
      </c>
      <c r="I1594" s="338" t="str">
        <f t="shared" si="26"/>
        <v/>
      </c>
      <c r="J1594" s="339"/>
      <c r="K1594" s="339"/>
      <c r="L1594" s="339"/>
      <c r="M1594" s="339"/>
      <c r="N1594" s="339"/>
      <c r="O1594" s="339"/>
      <c r="P1594" s="339"/>
      <c r="Q1594" s="339"/>
    </row>
    <row r="1595" spans="1:17" ht="13.5" customHeight="1">
      <c r="A1595" s="481"/>
      <c r="B1595" s="481"/>
      <c r="C1595" s="481"/>
      <c r="D1595" s="481"/>
      <c r="E1595" s="481"/>
      <c r="F1595" s="339"/>
      <c r="G1595" s="340" t="str">
        <f>IF(ISNUMBER(E1595),E1595/'Bulk DivVar Analysis'!$C$60,"")</f>
        <v/>
      </c>
      <c r="H1595" s="338" t="str">
        <f>IF(ISNUMBER(E1595), IF(G1595&gt;'Bulk DivVar Analysis'!$D$62,"Pass","Fail"),"")</f>
        <v/>
      </c>
      <c r="I1595" s="338" t="str">
        <f t="shared" si="26"/>
        <v/>
      </c>
      <c r="J1595" s="339"/>
      <c r="K1595" s="339"/>
      <c r="L1595" s="339"/>
      <c r="M1595" s="339"/>
      <c r="N1595" s="339"/>
      <c r="O1595" s="339"/>
      <c r="P1595" s="339"/>
      <c r="Q1595" s="339"/>
    </row>
    <row r="1596" spans="1:17" ht="13.5" customHeight="1">
      <c r="A1596" s="481"/>
      <c r="B1596" s="481"/>
      <c r="C1596" s="481"/>
      <c r="D1596" s="481"/>
      <c r="E1596" s="481"/>
      <c r="F1596" s="339"/>
      <c r="G1596" s="340" t="str">
        <f>IF(ISNUMBER(E1596),E1596/'Bulk DivVar Analysis'!$C$60,"")</f>
        <v/>
      </c>
      <c r="H1596" s="338" t="str">
        <f>IF(ISNUMBER(E1596), IF(G1596&gt;'Bulk DivVar Analysis'!$D$62,"Pass","Fail"),"")</f>
        <v/>
      </c>
      <c r="I1596" s="338" t="str">
        <f t="shared" si="26"/>
        <v/>
      </c>
      <c r="J1596" s="339"/>
      <c r="K1596" s="339"/>
      <c r="L1596" s="339"/>
      <c r="M1596" s="339"/>
      <c r="N1596" s="339"/>
      <c r="O1596" s="339"/>
      <c r="P1596" s="339"/>
      <c r="Q1596" s="339"/>
    </row>
    <row r="1597" spans="1:17" ht="13.5" customHeight="1">
      <c r="A1597" s="481"/>
      <c r="B1597" s="481"/>
      <c r="C1597" s="481"/>
      <c r="D1597" s="481"/>
      <c r="E1597" s="481"/>
      <c r="F1597" s="339"/>
      <c r="G1597" s="340" t="str">
        <f>IF(ISNUMBER(E1597),E1597/'Bulk DivVar Analysis'!$C$60,"")</f>
        <v/>
      </c>
      <c r="H1597" s="338" t="str">
        <f>IF(ISNUMBER(E1597), IF(G1597&gt;'Bulk DivVar Analysis'!$D$62,"Pass","Fail"),"")</f>
        <v/>
      </c>
      <c r="I1597" s="338" t="str">
        <f t="shared" si="26"/>
        <v/>
      </c>
      <c r="J1597" s="339"/>
      <c r="K1597" s="339"/>
      <c r="L1597" s="339"/>
      <c r="M1597" s="339"/>
      <c r="N1597" s="339"/>
      <c r="O1597" s="339"/>
      <c r="P1597" s="339"/>
      <c r="Q1597" s="339"/>
    </row>
    <row r="1598" spans="1:17" ht="13.5" customHeight="1">
      <c r="A1598" s="481"/>
      <c r="B1598" s="481"/>
      <c r="C1598" s="481"/>
      <c r="D1598" s="481"/>
      <c r="E1598" s="481"/>
      <c r="F1598" s="339"/>
      <c r="G1598" s="340" t="str">
        <f>IF(ISNUMBER(E1598),E1598/'Bulk DivVar Analysis'!$C$60,"")</f>
        <v/>
      </c>
      <c r="H1598" s="338" t="str">
        <f>IF(ISNUMBER(E1598), IF(G1598&gt;'Bulk DivVar Analysis'!$D$62,"Pass","Fail"),"")</f>
        <v/>
      </c>
      <c r="I1598" s="338" t="str">
        <f t="shared" si="26"/>
        <v/>
      </c>
      <c r="J1598" s="339"/>
      <c r="K1598" s="339"/>
      <c r="L1598" s="339"/>
      <c r="M1598" s="339"/>
      <c r="N1598" s="339"/>
      <c r="O1598" s="339"/>
      <c r="P1598" s="339"/>
      <c r="Q1598" s="339"/>
    </row>
    <row r="1599" spans="1:17" ht="13.5" customHeight="1">
      <c r="A1599" s="481"/>
      <c r="B1599" s="481"/>
      <c r="C1599" s="481"/>
      <c r="D1599" s="481"/>
      <c r="E1599" s="481"/>
      <c r="F1599" s="339"/>
      <c r="G1599" s="340" t="str">
        <f>IF(ISNUMBER(E1599),E1599/'Bulk DivVar Analysis'!$C$60,"")</f>
        <v/>
      </c>
      <c r="H1599" s="338" t="str">
        <f>IF(ISNUMBER(E1599), IF(G1599&gt;'Bulk DivVar Analysis'!$D$62,"Pass","Fail"),"")</f>
        <v/>
      </c>
      <c r="I1599" s="338" t="str">
        <f t="shared" si="26"/>
        <v/>
      </c>
      <c r="J1599" s="339"/>
      <c r="K1599" s="339"/>
      <c r="L1599" s="339"/>
      <c r="M1599" s="339"/>
      <c r="N1599" s="339"/>
      <c r="O1599" s="339"/>
      <c r="P1599" s="339"/>
      <c r="Q1599" s="339"/>
    </row>
    <row r="1600" spans="1:17" ht="13.5" customHeight="1">
      <c r="A1600" s="481"/>
      <c r="B1600" s="481"/>
      <c r="C1600" s="481"/>
      <c r="D1600" s="481"/>
      <c r="E1600" s="481"/>
      <c r="F1600" s="339"/>
      <c r="G1600" s="340" t="str">
        <f>IF(ISNUMBER(E1600),E1600/'Bulk DivVar Analysis'!$C$60,"")</f>
        <v/>
      </c>
      <c r="H1600" s="338" t="str">
        <f>IF(ISNUMBER(E1600), IF(G1600&gt;'Bulk DivVar Analysis'!$D$62,"Pass","Fail"),"")</f>
        <v/>
      </c>
      <c r="I1600" s="338" t="str">
        <f t="shared" si="26"/>
        <v/>
      </c>
      <c r="J1600" s="339"/>
      <c r="K1600" s="339"/>
      <c r="L1600" s="339"/>
      <c r="M1600" s="339"/>
      <c r="N1600" s="339"/>
      <c r="O1600" s="339"/>
      <c r="P1600" s="339"/>
      <c r="Q1600" s="339"/>
    </row>
    <row r="1601" spans="1:17" ht="13.5" customHeight="1">
      <c r="A1601" s="481"/>
      <c r="B1601" s="481"/>
      <c r="C1601" s="481"/>
      <c r="D1601" s="481"/>
      <c r="E1601" s="481"/>
      <c r="F1601" s="339"/>
      <c r="G1601" s="340" t="str">
        <f>IF(ISNUMBER(E1601),E1601/'Bulk DivVar Analysis'!$C$60,"")</f>
        <v/>
      </c>
      <c r="H1601" s="338" t="str">
        <f>IF(ISNUMBER(E1601), IF(G1601&gt;'Bulk DivVar Analysis'!$D$62,"Pass","Fail"),"")</f>
        <v/>
      </c>
      <c r="I1601" s="338" t="str">
        <f t="shared" si="26"/>
        <v/>
      </c>
      <c r="J1601" s="339"/>
      <c r="K1601" s="339"/>
      <c r="L1601" s="339"/>
      <c r="M1601" s="339"/>
      <c r="N1601" s="339"/>
      <c r="O1601" s="339"/>
      <c r="P1601" s="339"/>
      <c r="Q1601" s="339"/>
    </row>
    <row r="1602" spans="1:17" ht="13.5" customHeight="1">
      <c r="A1602" s="481"/>
      <c r="B1602" s="481"/>
      <c r="C1602" s="481"/>
      <c r="D1602" s="481"/>
      <c r="E1602" s="481"/>
      <c r="F1602" s="339"/>
      <c r="G1602" s="340" t="str">
        <f>IF(ISNUMBER(E1602),E1602/'Bulk DivVar Analysis'!$C$60,"")</f>
        <v/>
      </c>
      <c r="H1602" s="338" t="str">
        <f>IF(ISNUMBER(E1602), IF(G1602&gt;'Bulk DivVar Analysis'!$D$62,"Pass","Fail"),"")</f>
        <v/>
      </c>
      <c r="I1602" s="338" t="str">
        <f t="shared" si="26"/>
        <v/>
      </c>
      <c r="J1602" s="339"/>
      <c r="K1602" s="339"/>
      <c r="L1602" s="339"/>
      <c r="M1602" s="339"/>
      <c r="N1602" s="339"/>
      <c r="O1602" s="339"/>
      <c r="P1602" s="339"/>
      <c r="Q1602" s="339"/>
    </row>
    <row r="1603" spans="1:17" ht="13.5" customHeight="1">
      <c r="A1603" s="481"/>
      <c r="B1603" s="481"/>
      <c r="C1603" s="481"/>
      <c r="D1603" s="481"/>
      <c r="E1603" s="481"/>
      <c r="F1603" s="339"/>
      <c r="G1603" s="340" t="str">
        <f>IF(ISNUMBER(E1603),E1603/'Bulk DivVar Analysis'!$C$60,"")</f>
        <v/>
      </c>
      <c r="H1603" s="338" t="str">
        <f>IF(ISNUMBER(E1603), IF(G1603&gt;'Bulk DivVar Analysis'!$D$62,"Pass","Fail"),"")</f>
        <v/>
      </c>
      <c r="I1603" s="338" t="str">
        <f t="shared" ref="I1603:I1666" si="27">_xlfn.TEXTJOIN("_",TRUE,B1603,C1603)</f>
        <v/>
      </c>
      <c r="J1603" s="339"/>
      <c r="K1603" s="339"/>
      <c r="L1603" s="339"/>
      <c r="M1603" s="339"/>
      <c r="N1603" s="339"/>
      <c r="O1603" s="339"/>
      <c r="P1603" s="339"/>
      <c r="Q1603" s="339"/>
    </row>
    <row r="1604" spans="1:17" ht="13.5" customHeight="1">
      <c r="A1604" s="481"/>
      <c r="B1604" s="481"/>
      <c r="C1604" s="481"/>
      <c r="D1604" s="481"/>
      <c r="E1604" s="481"/>
      <c r="F1604" s="339"/>
      <c r="G1604" s="340" t="str">
        <f>IF(ISNUMBER(E1604),E1604/'Bulk DivVar Analysis'!$C$60,"")</f>
        <v/>
      </c>
      <c r="H1604" s="338" t="str">
        <f>IF(ISNUMBER(E1604), IF(G1604&gt;'Bulk DivVar Analysis'!$D$62,"Pass","Fail"),"")</f>
        <v/>
      </c>
      <c r="I1604" s="338" t="str">
        <f t="shared" si="27"/>
        <v/>
      </c>
      <c r="J1604" s="339"/>
      <c r="K1604" s="339"/>
      <c r="L1604" s="339"/>
      <c r="M1604" s="339"/>
      <c r="N1604" s="339"/>
      <c r="O1604" s="339"/>
      <c r="P1604" s="339"/>
      <c r="Q1604" s="339"/>
    </row>
    <row r="1605" spans="1:17" ht="13.5" customHeight="1">
      <c r="A1605" s="481"/>
      <c r="B1605" s="481"/>
      <c r="C1605" s="481"/>
      <c r="D1605" s="481"/>
      <c r="E1605" s="481"/>
      <c r="F1605" s="339"/>
      <c r="G1605" s="340" t="str">
        <f>IF(ISNUMBER(E1605),E1605/'Bulk DivVar Analysis'!$C$60,"")</f>
        <v/>
      </c>
      <c r="H1605" s="338" t="str">
        <f>IF(ISNUMBER(E1605), IF(G1605&gt;'Bulk DivVar Analysis'!$D$62,"Pass","Fail"),"")</f>
        <v/>
      </c>
      <c r="I1605" s="338" t="str">
        <f t="shared" si="27"/>
        <v/>
      </c>
      <c r="J1605" s="339"/>
      <c r="K1605" s="339"/>
      <c r="L1605" s="339"/>
      <c r="M1605" s="339"/>
      <c r="N1605" s="339"/>
      <c r="O1605" s="339"/>
      <c r="P1605" s="339"/>
      <c r="Q1605" s="339"/>
    </row>
    <row r="1606" spans="1:17" ht="13.5" customHeight="1">
      <c r="A1606" s="481"/>
      <c r="B1606" s="481"/>
      <c r="C1606" s="481"/>
      <c r="D1606" s="481"/>
      <c r="E1606" s="481"/>
      <c r="F1606" s="339"/>
      <c r="G1606" s="340" t="str">
        <f>IF(ISNUMBER(E1606),E1606/'Bulk DivVar Analysis'!$C$60,"")</f>
        <v/>
      </c>
      <c r="H1606" s="338" t="str">
        <f>IF(ISNUMBER(E1606), IF(G1606&gt;'Bulk DivVar Analysis'!$D$62,"Pass","Fail"),"")</f>
        <v/>
      </c>
      <c r="I1606" s="338" t="str">
        <f t="shared" si="27"/>
        <v/>
      </c>
      <c r="J1606" s="339"/>
      <c r="K1606" s="339"/>
      <c r="L1606" s="339"/>
      <c r="M1606" s="339"/>
      <c r="N1606" s="339"/>
      <c r="O1606" s="339"/>
      <c r="P1606" s="339"/>
      <c r="Q1606" s="339"/>
    </row>
    <row r="1607" spans="1:17" ht="13.5" customHeight="1">
      <c r="A1607" s="481"/>
      <c r="B1607" s="481"/>
      <c r="C1607" s="481"/>
      <c r="D1607" s="481"/>
      <c r="E1607" s="481"/>
      <c r="F1607" s="339"/>
      <c r="G1607" s="340" t="str">
        <f>IF(ISNUMBER(E1607),E1607/'Bulk DivVar Analysis'!$C$60,"")</f>
        <v/>
      </c>
      <c r="H1607" s="338" t="str">
        <f>IF(ISNUMBER(E1607), IF(G1607&gt;'Bulk DivVar Analysis'!$D$62,"Pass","Fail"),"")</f>
        <v/>
      </c>
      <c r="I1607" s="338" t="str">
        <f t="shared" si="27"/>
        <v/>
      </c>
      <c r="J1607" s="339"/>
      <c r="K1607" s="339"/>
      <c r="L1607" s="339"/>
      <c r="M1607" s="339"/>
      <c r="N1607" s="339"/>
      <c r="O1607" s="339"/>
      <c r="P1607" s="339"/>
      <c r="Q1607" s="339"/>
    </row>
    <row r="1608" spans="1:17" ht="13.5" customHeight="1">
      <c r="A1608" s="481"/>
      <c r="B1608" s="481"/>
      <c r="C1608" s="481"/>
      <c r="D1608" s="481"/>
      <c r="E1608" s="481"/>
      <c r="F1608" s="339"/>
      <c r="G1608" s="340" t="str">
        <f>IF(ISNUMBER(E1608),E1608/'Bulk DivVar Analysis'!$C$60,"")</f>
        <v/>
      </c>
      <c r="H1608" s="338" t="str">
        <f>IF(ISNUMBER(E1608), IF(G1608&gt;'Bulk DivVar Analysis'!$D$62,"Pass","Fail"),"")</f>
        <v/>
      </c>
      <c r="I1608" s="338" t="str">
        <f t="shared" si="27"/>
        <v/>
      </c>
      <c r="J1608" s="339"/>
      <c r="K1608" s="339"/>
      <c r="L1608" s="339"/>
      <c r="M1608" s="339"/>
      <c r="N1608" s="339"/>
      <c r="O1608" s="339"/>
      <c r="P1608" s="339"/>
      <c r="Q1608" s="339"/>
    </row>
    <row r="1609" spans="1:17" ht="13.5" customHeight="1">
      <c r="A1609" s="481"/>
      <c r="B1609" s="481"/>
      <c r="C1609" s="481"/>
      <c r="D1609" s="481"/>
      <c r="E1609" s="481"/>
      <c r="F1609" s="339"/>
      <c r="G1609" s="340" t="str">
        <f>IF(ISNUMBER(E1609),E1609/'Bulk DivVar Analysis'!$C$60,"")</f>
        <v/>
      </c>
      <c r="H1609" s="338" t="str">
        <f>IF(ISNUMBER(E1609), IF(G1609&gt;'Bulk DivVar Analysis'!$D$62,"Pass","Fail"),"")</f>
        <v/>
      </c>
      <c r="I1609" s="338" t="str">
        <f t="shared" si="27"/>
        <v/>
      </c>
      <c r="J1609" s="339"/>
      <c r="K1609" s="339"/>
      <c r="L1609" s="339"/>
      <c r="M1609" s="339"/>
      <c r="N1609" s="339"/>
      <c r="O1609" s="339"/>
      <c r="P1609" s="339"/>
      <c r="Q1609" s="339"/>
    </row>
    <row r="1610" spans="1:17" ht="13.5" customHeight="1">
      <c r="A1610" s="481"/>
      <c r="B1610" s="481"/>
      <c r="C1610" s="481"/>
      <c r="D1610" s="481"/>
      <c r="E1610" s="481"/>
      <c r="F1610" s="339"/>
      <c r="G1610" s="340" t="str">
        <f>IF(ISNUMBER(E1610),E1610/'Bulk DivVar Analysis'!$C$60,"")</f>
        <v/>
      </c>
      <c r="H1610" s="338" t="str">
        <f>IF(ISNUMBER(E1610), IF(G1610&gt;'Bulk DivVar Analysis'!$D$62,"Pass","Fail"),"")</f>
        <v/>
      </c>
      <c r="I1610" s="338" t="str">
        <f t="shared" si="27"/>
        <v/>
      </c>
      <c r="J1610" s="339"/>
      <c r="K1610" s="339"/>
      <c r="L1610" s="339"/>
      <c r="M1610" s="339"/>
      <c r="N1610" s="339"/>
      <c r="O1610" s="339"/>
      <c r="P1610" s="339"/>
      <c r="Q1610" s="339"/>
    </row>
    <row r="1611" spans="1:17" ht="13.5" customHeight="1">
      <c r="A1611" s="481"/>
      <c r="B1611" s="481"/>
      <c r="C1611" s="481"/>
      <c r="D1611" s="481"/>
      <c r="E1611" s="481"/>
      <c r="F1611" s="339"/>
      <c r="G1611" s="340" t="str">
        <f>IF(ISNUMBER(E1611),E1611/'Bulk DivVar Analysis'!$C$60,"")</f>
        <v/>
      </c>
      <c r="H1611" s="338" t="str">
        <f>IF(ISNUMBER(E1611), IF(G1611&gt;'Bulk DivVar Analysis'!$D$62,"Pass","Fail"),"")</f>
        <v/>
      </c>
      <c r="I1611" s="338" t="str">
        <f t="shared" si="27"/>
        <v/>
      </c>
      <c r="J1611" s="339"/>
      <c r="K1611" s="339"/>
      <c r="L1611" s="339"/>
      <c r="M1611" s="339"/>
      <c r="N1611" s="339"/>
      <c r="O1611" s="339"/>
      <c r="P1611" s="339"/>
      <c r="Q1611" s="339"/>
    </row>
    <row r="1612" spans="1:17" ht="13.5" customHeight="1">
      <c r="A1612" s="481"/>
      <c r="B1612" s="481"/>
      <c r="C1612" s="481"/>
      <c r="D1612" s="481"/>
      <c r="E1612" s="481"/>
      <c r="F1612" s="339"/>
      <c r="G1612" s="340" t="str">
        <f>IF(ISNUMBER(E1612),E1612/'Bulk DivVar Analysis'!$C$60,"")</f>
        <v/>
      </c>
      <c r="H1612" s="338" t="str">
        <f>IF(ISNUMBER(E1612), IF(G1612&gt;'Bulk DivVar Analysis'!$D$62,"Pass","Fail"),"")</f>
        <v/>
      </c>
      <c r="I1612" s="338" t="str">
        <f t="shared" si="27"/>
        <v/>
      </c>
      <c r="J1612" s="339"/>
      <c r="K1612" s="339"/>
      <c r="L1612" s="339"/>
      <c r="M1612" s="339"/>
      <c r="N1612" s="339"/>
      <c r="O1612" s="339"/>
      <c r="P1612" s="339"/>
      <c r="Q1612" s="339"/>
    </row>
    <row r="1613" spans="1:17" ht="13.5" customHeight="1">
      <c r="A1613" s="481"/>
      <c r="B1613" s="481"/>
      <c r="C1613" s="481"/>
      <c r="D1613" s="481"/>
      <c r="E1613" s="481"/>
      <c r="F1613" s="339"/>
      <c r="G1613" s="340" t="str">
        <f>IF(ISNUMBER(E1613),E1613/'Bulk DivVar Analysis'!$C$60,"")</f>
        <v/>
      </c>
      <c r="H1613" s="338" t="str">
        <f>IF(ISNUMBER(E1613), IF(G1613&gt;'Bulk DivVar Analysis'!$D$62,"Pass","Fail"),"")</f>
        <v/>
      </c>
      <c r="I1613" s="338" t="str">
        <f t="shared" si="27"/>
        <v/>
      </c>
      <c r="J1613" s="339"/>
      <c r="K1613" s="339"/>
      <c r="L1613" s="339"/>
      <c r="M1613" s="339"/>
      <c r="N1613" s="339"/>
      <c r="O1613" s="339"/>
      <c r="P1613" s="339"/>
      <c r="Q1613" s="339"/>
    </row>
    <row r="1614" spans="1:17" ht="13.5" customHeight="1">
      <c r="A1614" s="481"/>
      <c r="B1614" s="481"/>
      <c r="C1614" s="481"/>
      <c r="D1614" s="481"/>
      <c r="E1614" s="481"/>
      <c r="F1614" s="339"/>
      <c r="G1614" s="340" t="str">
        <f>IF(ISNUMBER(E1614),E1614/'Bulk DivVar Analysis'!$C$60,"")</f>
        <v/>
      </c>
      <c r="H1614" s="338" t="str">
        <f>IF(ISNUMBER(E1614), IF(G1614&gt;'Bulk DivVar Analysis'!$D$62,"Pass","Fail"),"")</f>
        <v/>
      </c>
      <c r="I1614" s="338" t="str">
        <f t="shared" si="27"/>
        <v/>
      </c>
      <c r="J1614" s="339"/>
      <c r="K1614" s="339"/>
      <c r="L1614" s="339"/>
      <c r="M1614" s="339"/>
      <c r="N1614" s="339"/>
      <c r="O1614" s="339"/>
      <c r="P1614" s="339"/>
      <c r="Q1614" s="339"/>
    </row>
    <row r="1615" spans="1:17" ht="13.5" customHeight="1">
      <c r="A1615" s="481"/>
      <c r="B1615" s="481"/>
      <c r="C1615" s="481"/>
      <c r="D1615" s="481"/>
      <c r="E1615" s="481"/>
      <c r="F1615" s="339"/>
      <c r="G1615" s="340" t="str">
        <f>IF(ISNUMBER(E1615),E1615/'Bulk DivVar Analysis'!$C$60,"")</f>
        <v/>
      </c>
      <c r="H1615" s="338" t="str">
        <f>IF(ISNUMBER(E1615), IF(G1615&gt;'Bulk DivVar Analysis'!$D$62,"Pass","Fail"),"")</f>
        <v/>
      </c>
      <c r="I1615" s="338" t="str">
        <f t="shared" si="27"/>
        <v/>
      </c>
      <c r="J1615" s="339"/>
      <c r="K1615" s="339"/>
      <c r="L1615" s="339"/>
      <c r="M1615" s="339"/>
      <c r="N1615" s="339"/>
      <c r="O1615" s="339"/>
      <c r="P1615" s="339"/>
      <c r="Q1615" s="339"/>
    </row>
    <row r="1616" spans="1:17" ht="13.5" customHeight="1">
      <c r="A1616" s="481"/>
      <c r="B1616" s="481"/>
      <c r="C1616" s="481"/>
      <c r="D1616" s="481"/>
      <c r="E1616" s="481"/>
      <c r="F1616" s="339"/>
      <c r="G1616" s="340" t="str">
        <f>IF(ISNUMBER(E1616),E1616/'Bulk DivVar Analysis'!$C$60,"")</f>
        <v/>
      </c>
      <c r="H1616" s="338" t="str">
        <f>IF(ISNUMBER(E1616), IF(G1616&gt;'Bulk DivVar Analysis'!$D$62,"Pass","Fail"),"")</f>
        <v/>
      </c>
      <c r="I1616" s="338" t="str">
        <f t="shared" si="27"/>
        <v/>
      </c>
      <c r="J1616" s="339"/>
      <c r="K1616" s="339"/>
      <c r="L1616" s="339"/>
      <c r="M1616" s="339"/>
      <c r="N1616" s="339"/>
      <c r="O1616" s="339"/>
      <c r="P1616" s="339"/>
      <c r="Q1616" s="339"/>
    </row>
    <row r="1617" spans="1:17" ht="13.5" customHeight="1">
      <c r="A1617" s="481"/>
      <c r="B1617" s="481"/>
      <c r="C1617" s="481"/>
      <c r="D1617" s="481"/>
      <c r="E1617" s="481"/>
      <c r="F1617" s="339"/>
      <c r="G1617" s="340" t="str">
        <f>IF(ISNUMBER(E1617),E1617/'Bulk DivVar Analysis'!$C$60,"")</f>
        <v/>
      </c>
      <c r="H1617" s="338" t="str">
        <f>IF(ISNUMBER(E1617), IF(G1617&gt;'Bulk DivVar Analysis'!$D$62,"Pass","Fail"),"")</f>
        <v/>
      </c>
      <c r="I1617" s="338" t="str">
        <f t="shared" si="27"/>
        <v/>
      </c>
      <c r="J1617" s="339"/>
      <c r="K1617" s="339"/>
      <c r="L1617" s="339"/>
      <c r="M1617" s="339"/>
      <c r="N1617" s="339"/>
      <c r="O1617" s="339"/>
      <c r="P1617" s="339"/>
      <c r="Q1617" s="339"/>
    </row>
    <row r="1618" spans="1:17" ht="13.5" customHeight="1">
      <c r="A1618" s="481"/>
      <c r="B1618" s="481"/>
      <c r="C1618" s="481"/>
      <c r="D1618" s="481"/>
      <c r="E1618" s="481"/>
      <c r="F1618" s="339"/>
      <c r="G1618" s="340" t="str">
        <f>IF(ISNUMBER(E1618),E1618/'Bulk DivVar Analysis'!$C$60,"")</f>
        <v/>
      </c>
      <c r="H1618" s="338" t="str">
        <f>IF(ISNUMBER(E1618), IF(G1618&gt;'Bulk DivVar Analysis'!$D$62,"Pass","Fail"),"")</f>
        <v/>
      </c>
      <c r="I1618" s="338" t="str">
        <f t="shared" si="27"/>
        <v/>
      </c>
      <c r="J1618" s="339"/>
      <c r="K1618" s="339"/>
      <c r="L1618" s="339"/>
      <c r="M1618" s="339"/>
      <c r="N1618" s="339"/>
      <c r="O1618" s="339"/>
      <c r="P1618" s="339"/>
      <c r="Q1618" s="339"/>
    </row>
    <row r="1619" spans="1:17" ht="13.5" customHeight="1">
      <c r="A1619" s="481"/>
      <c r="B1619" s="481"/>
      <c r="C1619" s="481"/>
      <c r="D1619" s="481"/>
      <c r="E1619" s="481"/>
      <c r="F1619" s="339"/>
      <c r="G1619" s="340" t="str">
        <f>IF(ISNUMBER(E1619),E1619/'Bulk DivVar Analysis'!$C$60,"")</f>
        <v/>
      </c>
      <c r="H1619" s="338" t="str">
        <f>IF(ISNUMBER(E1619), IF(G1619&gt;'Bulk DivVar Analysis'!$D$62,"Pass","Fail"),"")</f>
        <v/>
      </c>
      <c r="I1619" s="338" t="str">
        <f t="shared" si="27"/>
        <v/>
      </c>
      <c r="J1619" s="339"/>
      <c r="K1619" s="339"/>
      <c r="L1619" s="339"/>
      <c r="M1619" s="339"/>
      <c r="N1619" s="339"/>
      <c r="O1619" s="339"/>
      <c r="P1619" s="339"/>
      <c r="Q1619" s="339"/>
    </row>
    <row r="1620" spans="1:17" ht="13.5" customHeight="1">
      <c r="A1620" s="481"/>
      <c r="B1620" s="481"/>
      <c r="C1620" s="481"/>
      <c r="D1620" s="481"/>
      <c r="E1620" s="481"/>
      <c r="F1620" s="339"/>
      <c r="G1620" s="340" t="str">
        <f>IF(ISNUMBER(E1620),E1620/'Bulk DivVar Analysis'!$C$60,"")</f>
        <v/>
      </c>
      <c r="H1620" s="338" t="str">
        <f>IF(ISNUMBER(E1620), IF(G1620&gt;'Bulk DivVar Analysis'!$D$62,"Pass","Fail"),"")</f>
        <v/>
      </c>
      <c r="I1620" s="338" t="str">
        <f t="shared" si="27"/>
        <v/>
      </c>
      <c r="J1620" s="339"/>
      <c r="K1620" s="339"/>
      <c r="L1620" s="339"/>
      <c r="M1620" s="339"/>
      <c r="N1620" s="339"/>
      <c r="O1620" s="339"/>
      <c r="P1620" s="339"/>
      <c r="Q1620" s="339"/>
    </row>
    <row r="1621" spans="1:17" ht="13.5" customHeight="1">
      <c r="A1621" s="481"/>
      <c r="B1621" s="481"/>
      <c r="C1621" s="481"/>
      <c r="D1621" s="481"/>
      <c r="E1621" s="481"/>
      <c r="F1621" s="339"/>
      <c r="G1621" s="340" t="str">
        <f>IF(ISNUMBER(E1621),E1621/'Bulk DivVar Analysis'!$C$60,"")</f>
        <v/>
      </c>
      <c r="H1621" s="338" t="str">
        <f>IF(ISNUMBER(E1621), IF(G1621&gt;'Bulk DivVar Analysis'!$D$62,"Pass","Fail"),"")</f>
        <v/>
      </c>
      <c r="I1621" s="338" t="str">
        <f t="shared" si="27"/>
        <v/>
      </c>
      <c r="J1621" s="339"/>
      <c r="K1621" s="339"/>
      <c r="L1621" s="339"/>
      <c r="M1621" s="339"/>
      <c r="N1621" s="339"/>
      <c r="O1621" s="339"/>
      <c r="P1621" s="339"/>
      <c r="Q1621" s="339"/>
    </row>
    <row r="1622" spans="1:17" ht="13.5" customHeight="1">
      <c r="A1622" s="481"/>
      <c r="B1622" s="481"/>
      <c r="C1622" s="481"/>
      <c r="D1622" s="481"/>
      <c r="E1622" s="481"/>
      <c r="F1622" s="339"/>
      <c r="G1622" s="340" t="str">
        <f>IF(ISNUMBER(E1622),E1622/'Bulk DivVar Analysis'!$C$60,"")</f>
        <v/>
      </c>
      <c r="H1622" s="338" t="str">
        <f>IF(ISNUMBER(E1622), IF(G1622&gt;'Bulk DivVar Analysis'!$D$62,"Pass","Fail"),"")</f>
        <v/>
      </c>
      <c r="I1622" s="338" t="str">
        <f t="shared" si="27"/>
        <v/>
      </c>
      <c r="J1622" s="339"/>
      <c r="K1622" s="339"/>
      <c r="L1622" s="339"/>
      <c r="M1622" s="339"/>
      <c r="N1622" s="339"/>
      <c r="O1622" s="339"/>
      <c r="P1622" s="339"/>
      <c r="Q1622" s="339"/>
    </row>
    <row r="1623" spans="1:17" ht="13.5" customHeight="1">
      <c r="A1623" s="481"/>
      <c r="B1623" s="481"/>
      <c r="C1623" s="481"/>
      <c r="D1623" s="481"/>
      <c r="E1623" s="481"/>
      <c r="F1623" s="339"/>
      <c r="G1623" s="340" t="str">
        <f>IF(ISNUMBER(E1623),E1623/'Bulk DivVar Analysis'!$C$60,"")</f>
        <v/>
      </c>
      <c r="H1623" s="338" t="str">
        <f>IF(ISNUMBER(E1623), IF(G1623&gt;'Bulk DivVar Analysis'!$D$62,"Pass","Fail"),"")</f>
        <v/>
      </c>
      <c r="I1623" s="338" t="str">
        <f t="shared" si="27"/>
        <v/>
      </c>
      <c r="J1623" s="339"/>
      <c r="K1623" s="339"/>
      <c r="L1623" s="339"/>
      <c r="M1623" s="339"/>
      <c r="N1623" s="339"/>
      <c r="O1623" s="339"/>
      <c r="P1623" s="339"/>
      <c r="Q1623" s="339"/>
    </row>
    <row r="1624" spans="1:17" ht="13.5" customHeight="1">
      <c r="A1624" s="481"/>
      <c r="B1624" s="481"/>
      <c r="C1624" s="481"/>
      <c r="D1624" s="481"/>
      <c r="E1624" s="481"/>
      <c r="F1624" s="339"/>
      <c r="G1624" s="340" t="str">
        <f>IF(ISNUMBER(E1624),E1624/'Bulk DivVar Analysis'!$C$60,"")</f>
        <v/>
      </c>
      <c r="H1624" s="338" t="str">
        <f>IF(ISNUMBER(E1624), IF(G1624&gt;'Bulk DivVar Analysis'!$D$62,"Pass","Fail"),"")</f>
        <v/>
      </c>
      <c r="I1624" s="338" t="str">
        <f t="shared" si="27"/>
        <v/>
      </c>
      <c r="J1624" s="339"/>
      <c r="K1624" s="339"/>
      <c r="L1624" s="339"/>
      <c r="M1624" s="339"/>
      <c r="N1624" s="339"/>
      <c r="O1624" s="339"/>
      <c r="P1624" s="339"/>
      <c r="Q1624" s="339"/>
    </row>
    <row r="1625" spans="1:17" ht="13.5" customHeight="1">
      <c r="A1625" s="481"/>
      <c r="B1625" s="481"/>
      <c r="C1625" s="481"/>
      <c r="D1625" s="481"/>
      <c r="E1625" s="481"/>
      <c r="F1625" s="339"/>
      <c r="G1625" s="340" t="str">
        <f>IF(ISNUMBER(E1625),E1625/'Bulk DivVar Analysis'!$C$60,"")</f>
        <v/>
      </c>
      <c r="H1625" s="338" t="str">
        <f>IF(ISNUMBER(E1625), IF(G1625&gt;'Bulk DivVar Analysis'!$D$62,"Pass","Fail"),"")</f>
        <v/>
      </c>
      <c r="I1625" s="338" t="str">
        <f t="shared" si="27"/>
        <v/>
      </c>
      <c r="J1625" s="339"/>
      <c r="K1625" s="339"/>
      <c r="L1625" s="339"/>
      <c r="M1625" s="339"/>
      <c r="N1625" s="339"/>
      <c r="O1625" s="339"/>
      <c r="P1625" s="339"/>
      <c r="Q1625" s="339"/>
    </row>
    <row r="1626" spans="1:17" ht="13.5" customHeight="1">
      <c r="A1626" s="481"/>
      <c r="B1626" s="481"/>
      <c r="C1626" s="481"/>
      <c r="D1626" s="481"/>
      <c r="E1626" s="481"/>
      <c r="F1626" s="339"/>
      <c r="G1626" s="340" t="str">
        <f>IF(ISNUMBER(E1626),E1626/'Bulk DivVar Analysis'!$C$60,"")</f>
        <v/>
      </c>
      <c r="H1626" s="338" t="str">
        <f>IF(ISNUMBER(E1626), IF(G1626&gt;'Bulk DivVar Analysis'!$D$62,"Pass","Fail"),"")</f>
        <v/>
      </c>
      <c r="I1626" s="338" t="str">
        <f t="shared" si="27"/>
        <v/>
      </c>
      <c r="J1626" s="339"/>
      <c r="K1626" s="339"/>
      <c r="L1626" s="339"/>
      <c r="M1626" s="339"/>
      <c r="N1626" s="339"/>
      <c r="O1626" s="339"/>
      <c r="P1626" s="339"/>
      <c r="Q1626" s="339"/>
    </row>
    <row r="1627" spans="1:17" ht="13.5" customHeight="1">
      <c r="A1627" s="481"/>
      <c r="B1627" s="481"/>
      <c r="C1627" s="481"/>
      <c r="D1627" s="481"/>
      <c r="E1627" s="481"/>
      <c r="F1627" s="339"/>
      <c r="G1627" s="340" t="str">
        <f>IF(ISNUMBER(E1627),E1627/'Bulk DivVar Analysis'!$C$60,"")</f>
        <v/>
      </c>
      <c r="H1627" s="338" t="str">
        <f>IF(ISNUMBER(E1627), IF(G1627&gt;'Bulk DivVar Analysis'!$D$62,"Pass","Fail"),"")</f>
        <v/>
      </c>
      <c r="I1627" s="338" t="str">
        <f t="shared" si="27"/>
        <v/>
      </c>
      <c r="J1627" s="339"/>
      <c r="K1627" s="339"/>
      <c r="L1627" s="339"/>
      <c r="M1627" s="339"/>
      <c r="N1627" s="339"/>
      <c r="O1627" s="339"/>
      <c r="P1627" s="339"/>
      <c r="Q1627" s="339"/>
    </row>
    <row r="1628" spans="1:17" ht="13.5" customHeight="1">
      <c r="A1628" s="481"/>
      <c r="B1628" s="481"/>
      <c r="C1628" s="481"/>
      <c r="D1628" s="481"/>
      <c r="E1628" s="481"/>
      <c r="F1628" s="339"/>
      <c r="G1628" s="340" t="str">
        <f>IF(ISNUMBER(E1628),E1628/'Bulk DivVar Analysis'!$C$60,"")</f>
        <v/>
      </c>
      <c r="H1628" s="338" t="str">
        <f>IF(ISNUMBER(E1628), IF(G1628&gt;'Bulk DivVar Analysis'!$D$62,"Pass","Fail"),"")</f>
        <v/>
      </c>
      <c r="I1628" s="338" t="str">
        <f t="shared" si="27"/>
        <v/>
      </c>
      <c r="J1628" s="339"/>
      <c r="K1628" s="339"/>
      <c r="L1628" s="339"/>
      <c r="M1628" s="339"/>
      <c r="N1628" s="339"/>
      <c r="O1628" s="339"/>
      <c r="P1628" s="339"/>
      <c r="Q1628" s="339"/>
    </row>
    <row r="1629" spans="1:17" ht="13.5" customHeight="1">
      <c r="A1629" s="481"/>
      <c r="B1629" s="481"/>
      <c r="C1629" s="481"/>
      <c r="D1629" s="481"/>
      <c r="E1629" s="481"/>
      <c r="F1629" s="339"/>
      <c r="G1629" s="340" t="str">
        <f>IF(ISNUMBER(E1629),E1629/'Bulk DivVar Analysis'!$C$60,"")</f>
        <v/>
      </c>
      <c r="H1629" s="338" t="str">
        <f>IF(ISNUMBER(E1629), IF(G1629&gt;'Bulk DivVar Analysis'!$D$62,"Pass","Fail"),"")</f>
        <v/>
      </c>
      <c r="I1629" s="338" t="str">
        <f t="shared" si="27"/>
        <v/>
      </c>
      <c r="J1629" s="339"/>
      <c r="K1629" s="339"/>
      <c r="L1629" s="339"/>
      <c r="M1629" s="339"/>
      <c r="N1629" s="339"/>
      <c r="O1629" s="339"/>
      <c r="P1629" s="339"/>
      <c r="Q1629" s="339"/>
    </row>
    <row r="1630" spans="1:17" ht="13.5" customHeight="1">
      <c r="A1630" s="481"/>
      <c r="B1630" s="481"/>
      <c r="C1630" s="481"/>
      <c r="D1630" s="481"/>
      <c r="E1630" s="481"/>
      <c r="F1630" s="339"/>
      <c r="G1630" s="340" t="str">
        <f>IF(ISNUMBER(E1630),E1630/'Bulk DivVar Analysis'!$C$60,"")</f>
        <v/>
      </c>
      <c r="H1630" s="338" t="str">
        <f>IF(ISNUMBER(E1630), IF(G1630&gt;'Bulk DivVar Analysis'!$D$62,"Pass","Fail"),"")</f>
        <v/>
      </c>
      <c r="I1630" s="338" t="str">
        <f t="shared" si="27"/>
        <v/>
      </c>
      <c r="J1630" s="339"/>
      <c r="K1630" s="339"/>
      <c r="L1630" s="339"/>
      <c r="M1630" s="339"/>
      <c r="N1630" s="339"/>
      <c r="O1630" s="339"/>
      <c r="P1630" s="339"/>
      <c r="Q1630" s="339"/>
    </row>
    <row r="1631" spans="1:17" ht="13.5" customHeight="1">
      <c r="A1631" s="481"/>
      <c r="B1631" s="481"/>
      <c r="C1631" s="481"/>
      <c r="D1631" s="481"/>
      <c r="E1631" s="481"/>
      <c r="F1631" s="339"/>
      <c r="G1631" s="340" t="str">
        <f>IF(ISNUMBER(E1631),E1631/'Bulk DivVar Analysis'!$C$60,"")</f>
        <v/>
      </c>
      <c r="H1631" s="338" t="str">
        <f>IF(ISNUMBER(E1631), IF(G1631&gt;'Bulk DivVar Analysis'!$D$62,"Pass","Fail"),"")</f>
        <v/>
      </c>
      <c r="I1631" s="338" t="str">
        <f t="shared" si="27"/>
        <v/>
      </c>
      <c r="J1631" s="339"/>
      <c r="K1631" s="339"/>
      <c r="L1631" s="339"/>
      <c r="M1631" s="339"/>
      <c r="N1631" s="339"/>
      <c r="O1631" s="339"/>
      <c r="P1631" s="339"/>
      <c r="Q1631" s="339"/>
    </row>
    <row r="1632" spans="1:17" ht="13.5" customHeight="1">
      <c r="A1632" s="481"/>
      <c r="B1632" s="481"/>
      <c r="C1632" s="481"/>
      <c r="D1632" s="481"/>
      <c r="E1632" s="481"/>
      <c r="F1632" s="339"/>
      <c r="G1632" s="340" t="str">
        <f>IF(ISNUMBER(E1632),E1632/'Bulk DivVar Analysis'!$C$60,"")</f>
        <v/>
      </c>
      <c r="H1632" s="338" t="str">
        <f>IF(ISNUMBER(E1632), IF(G1632&gt;'Bulk DivVar Analysis'!$D$62,"Pass","Fail"),"")</f>
        <v/>
      </c>
      <c r="I1632" s="338" t="str">
        <f t="shared" si="27"/>
        <v/>
      </c>
      <c r="J1632" s="339"/>
      <c r="K1632" s="339"/>
      <c r="L1632" s="339"/>
      <c r="M1632" s="339"/>
      <c r="N1632" s="339"/>
      <c r="O1632" s="339"/>
      <c r="P1632" s="339"/>
      <c r="Q1632" s="339"/>
    </row>
    <row r="1633" spans="1:17" ht="13.5" customHeight="1">
      <c r="A1633" s="481"/>
      <c r="B1633" s="481"/>
      <c r="C1633" s="481"/>
      <c r="D1633" s="481"/>
      <c r="E1633" s="481"/>
      <c r="F1633" s="339"/>
      <c r="G1633" s="340" t="str">
        <f>IF(ISNUMBER(E1633),E1633/'Bulk DivVar Analysis'!$C$60,"")</f>
        <v/>
      </c>
      <c r="H1633" s="338" t="str">
        <f>IF(ISNUMBER(E1633), IF(G1633&gt;'Bulk DivVar Analysis'!$D$62,"Pass","Fail"),"")</f>
        <v/>
      </c>
      <c r="I1633" s="338" t="str">
        <f t="shared" si="27"/>
        <v/>
      </c>
      <c r="J1633" s="339"/>
      <c r="K1633" s="339"/>
      <c r="L1633" s="339"/>
      <c r="M1633" s="339"/>
      <c r="N1633" s="339"/>
      <c r="O1633" s="339"/>
      <c r="P1633" s="339"/>
      <c r="Q1633" s="339"/>
    </row>
    <row r="1634" spans="1:17" ht="13.5" customHeight="1">
      <c r="A1634" s="481"/>
      <c r="B1634" s="481"/>
      <c r="C1634" s="481"/>
      <c r="D1634" s="481"/>
      <c r="E1634" s="481"/>
      <c r="F1634" s="339"/>
      <c r="G1634" s="340" t="str">
        <f>IF(ISNUMBER(E1634),E1634/'Bulk DivVar Analysis'!$C$60,"")</f>
        <v/>
      </c>
      <c r="H1634" s="338" t="str">
        <f>IF(ISNUMBER(E1634), IF(G1634&gt;'Bulk DivVar Analysis'!$D$62,"Pass","Fail"),"")</f>
        <v/>
      </c>
      <c r="I1634" s="338" t="str">
        <f t="shared" si="27"/>
        <v/>
      </c>
      <c r="J1634" s="339"/>
      <c r="K1634" s="339"/>
      <c r="L1634" s="339"/>
      <c r="M1634" s="339"/>
      <c r="N1634" s="339"/>
      <c r="O1634" s="339"/>
      <c r="P1634" s="339"/>
      <c r="Q1634" s="339"/>
    </row>
    <row r="1635" spans="1:17" ht="13.5" customHeight="1">
      <c r="A1635" s="481"/>
      <c r="B1635" s="481"/>
      <c r="C1635" s="481"/>
      <c r="D1635" s="481"/>
      <c r="E1635" s="481"/>
      <c r="F1635" s="339"/>
      <c r="G1635" s="340" t="str">
        <f>IF(ISNUMBER(E1635),E1635/'Bulk DivVar Analysis'!$C$60,"")</f>
        <v/>
      </c>
      <c r="H1635" s="338" t="str">
        <f>IF(ISNUMBER(E1635), IF(G1635&gt;'Bulk DivVar Analysis'!$D$62,"Pass","Fail"),"")</f>
        <v/>
      </c>
      <c r="I1635" s="338" t="str">
        <f t="shared" si="27"/>
        <v/>
      </c>
      <c r="J1635" s="339"/>
      <c r="K1635" s="339"/>
      <c r="L1635" s="339"/>
      <c r="M1635" s="339"/>
      <c r="N1635" s="339"/>
      <c r="O1635" s="339"/>
      <c r="P1635" s="339"/>
      <c r="Q1635" s="339"/>
    </row>
    <row r="1636" spans="1:17" ht="13.5" customHeight="1">
      <c r="A1636" s="481"/>
      <c r="B1636" s="481"/>
      <c r="C1636" s="481"/>
      <c r="D1636" s="481"/>
      <c r="E1636" s="481"/>
      <c r="F1636" s="339"/>
      <c r="G1636" s="340" t="str">
        <f>IF(ISNUMBER(E1636),E1636/'Bulk DivVar Analysis'!$C$60,"")</f>
        <v/>
      </c>
      <c r="H1636" s="338" t="str">
        <f>IF(ISNUMBER(E1636), IF(G1636&gt;'Bulk DivVar Analysis'!$D$62,"Pass","Fail"),"")</f>
        <v/>
      </c>
      <c r="I1636" s="338" t="str">
        <f t="shared" si="27"/>
        <v/>
      </c>
      <c r="J1636" s="339"/>
      <c r="K1636" s="339"/>
      <c r="L1636" s="339"/>
      <c r="M1636" s="339"/>
      <c r="N1636" s="339"/>
      <c r="O1636" s="339"/>
      <c r="P1636" s="339"/>
      <c r="Q1636" s="339"/>
    </row>
    <row r="1637" spans="1:17" ht="13.5" customHeight="1">
      <c r="A1637" s="481"/>
      <c r="B1637" s="481"/>
      <c r="C1637" s="481"/>
      <c r="D1637" s="481"/>
      <c r="E1637" s="481"/>
      <c r="F1637" s="339"/>
      <c r="G1637" s="340" t="str">
        <f>IF(ISNUMBER(E1637),E1637/'Bulk DivVar Analysis'!$C$60,"")</f>
        <v/>
      </c>
      <c r="H1637" s="338" t="str">
        <f>IF(ISNUMBER(E1637), IF(G1637&gt;'Bulk DivVar Analysis'!$D$62,"Pass","Fail"),"")</f>
        <v/>
      </c>
      <c r="I1637" s="338" t="str">
        <f t="shared" si="27"/>
        <v/>
      </c>
      <c r="J1637" s="339"/>
      <c r="K1637" s="339"/>
      <c r="L1637" s="339"/>
      <c r="M1637" s="339"/>
      <c r="N1637" s="339"/>
      <c r="O1637" s="339"/>
      <c r="P1637" s="339"/>
      <c r="Q1637" s="339"/>
    </row>
    <row r="1638" spans="1:17" ht="13.5" customHeight="1">
      <c r="A1638" s="481"/>
      <c r="B1638" s="481"/>
      <c r="C1638" s="481"/>
      <c r="D1638" s="481"/>
      <c r="E1638" s="481"/>
      <c r="F1638" s="339"/>
      <c r="G1638" s="340" t="str">
        <f>IF(ISNUMBER(E1638),E1638/'Bulk DivVar Analysis'!$C$60,"")</f>
        <v/>
      </c>
      <c r="H1638" s="338" t="str">
        <f>IF(ISNUMBER(E1638), IF(G1638&gt;'Bulk DivVar Analysis'!$D$62,"Pass","Fail"),"")</f>
        <v/>
      </c>
      <c r="I1638" s="338" t="str">
        <f t="shared" si="27"/>
        <v/>
      </c>
      <c r="J1638" s="339"/>
      <c r="K1638" s="339"/>
      <c r="L1638" s="339"/>
      <c r="M1638" s="339"/>
      <c r="N1638" s="339"/>
      <c r="O1638" s="339"/>
      <c r="P1638" s="339"/>
      <c r="Q1638" s="339"/>
    </row>
    <row r="1639" spans="1:17" ht="13.5" customHeight="1">
      <c r="A1639" s="481"/>
      <c r="B1639" s="481"/>
      <c r="C1639" s="481"/>
      <c r="D1639" s="481"/>
      <c r="E1639" s="481"/>
      <c r="F1639" s="339"/>
      <c r="G1639" s="340" t="str">
        <f>IF(ISNUMBER(E1639),E1639/'Bulk DivVar Analysis'!$C$60,"")</f>
        <v/>
      </c>
      <c r="H1639" s="338" t="str">
        <f>IF(ISNUMBER(E1639), IF(G1639&gt;'Bulk DivVar Analysis'!$D$62,"Pass","Fail"),"")</f>
        <v/>
      </c>
      <c r="I1639" s="338" t="str">
        <f t="shared" si="27"/>
        <v/>
      </c>
      <c r="J1639" s="339"/>
      <c r="K1639" s="339"/>
      <c r="L1639" s="339"/>
      <c r="M1639" s="339"/>
      <c r="N1639" s="339"/>
      <c r="O1639" s="339"/>
      <c r="P1639" s="339"/>
      <c r="Q1639" s="339"/>
    </row>
    <row r="1640" spans="1:17" ht="13.5" customHeight="1">
      <c r="A1640" s="481"/>
      <c r="B1640" s="481"/>
      <c r="C1640" s="481"/>
      <c r="D1640" s="481"/>
      <c r="E1640" s="481"/>
      <c r="F1640" s="339"/>
      <c r="G1640" s="340" t="str">
        <f>IF(ISNUMBER(E1640),E1640/'Bulk DivVar Analysis'!$C$60,"")</f>
        <v/>
      </c>
      <c r="H1640" s="338" t="str">
        <f>IF(ISNUMBER(E1640), IF(G1640&gt;'Bulk DivVar Analysis'!$D$62,"Pass","Fail"),"")</f>
        <v/>
      </c>
      <c r="I1640" s="338" t="str">
        <f t="shared" si="27"/>
        <v/>
      </c>
      <c r="J1640" s="339"/>
      <c r="K1640" s="339"/>
      <c r="L1640" s="339"/>
      <c r="M1640" s="339"/>
      <c r="N1640" s="339"/>
      <c r="O1640" s="339"/>
      <c r="P1640" s="339"/>
      <c r="Q1640" s="339"/>
    </row>
    <row r="1641" spans="1:17" ht="13.5" customHeight="1">
      <c r="A1641" s="481"/>
      <c r="B1641" s="481"/>
      <c r="C1641" s="481"/>
      <c r="D1641" s="481"/>
      <c r="E1641" s="481"/>
      <c r="F1641" s="339"/>
      <c r="G1641" s="340" t="str">
        <f>IF(ISNUMBER(E1641),E1641/'Bulk DivVar Analysis'!$C$60,"")</f>
        <v/>
      </c>
      <c r="H1641" s="338" t="str">
        <f>IF(ISNUMBER(E1641), IF(G1641&gt;'Bulk DivVar Analysis'!$D$62,"Pass","Fail"),"")</f>
        <v/>
      </c>
      <c r="I1641" s="338" t="str">
        <f t="shared" si="27"/>
        <v/>
      </c>
      <c r="J1641" s="339"/>
      <c r="K1641" s="339"/>
      <c r="L1641" s="339"/>
      <c r="M1641" s="339"/>
      <c r="N1641" s="339"/>
      <c r="O1641" s="339"/>
      <c r="P1641" s="339"/>
      <c r="Q1641" s="339"/>
    </row>
    <row r="1642" spans="1:17" ht="13.5" customHeight="1">
      <c r="A1642" s="481"/>
      <c r="B1642" s="481"/>
      <c r="C1642" s="481"/>
      <c r="D1642" s="481"/>
      <c r="E1642" s="481"/>
      <c r="F1642" s="339"/>
      <c r="G1642" s="340" t="str">
        <f>IF(ISNUMBER(E1642),E1642/'Bulk DivVar Analysis'!$C$60,"")</f>
        <v/>
      </c>
      <c r="H1642" s="338" t="str">
        <f>IF(ISNUMBER(E1642), IF(G1642&gt;'Bulk DivVar Analysis'!$D$62,"Pass","Fail"),"")</f>
        <v/>
      </c>
      <c r="I1642" s="338" t="str">
        <f t="shared" si="27"/>
        <v/>
      </c>
      <c r="J1642" s="339"/>
      <c r="K1642" s="339"/>
      <c r="L1642" s="339"/>
      <c r="M1642" s="339"/>
      <c r="N1642" s="339"/>
      <c r="O1642" s="339"/>
      <c r="P1642" s="339"/>
      <c r="Q1642" s="339"/>
    </row>
    <row r="1643" spans="1:17" ht="13.5" customHeight="1">
      <c r="A1643" s="481"/>
      <c r="B1643" s="481"/>
      <c r="C1643" s="481"/>
      <c r="D1643" s="481"/>
      <c r="E1643" s="481"/>
      <c r="F1643" s="339"/>
      <c r="G1643" s="340" t="str">
        <f>IF(ISNUMBER(E1643),E1643/'Bulk DivVar Analysis'!$C$60,"")</f>
        <v/>
      </c>
      <c r="H1643" s="338" t="str">
        <f>IF(ISNUMBER(E1643), IF(G1643&gt;'Bulk DivVar Analysis'!$D$62,"Pass","Fail"),"")</f>
        <v/>
      </c>
      <c r="I1643" s="338" t="str">
        <f t="shared" si="27"/>
        <v/>
      </c>
      <c r="J1643" s="339"/>
      <c r="K1643" s="339"/>
      <c r="L1643" s="339"/>
      <c r="M1643" s="339"/>
      <c r="N1643" s="339"/>
      <c r="O1643" s="339"/>
      <c r="P1643" s="339"/>
      <c r="Q1643" s="339"/>
    </row>
    <row r="1644" spans="1:17" ht="13.5" customHeight="1">
      <c r="A1644" s="481"/>
      <c r="B1644" s="481"/>
      <c r="C1644" s="481"/>
      <c r="D1644" s="481"/>
      <c r="E1644" s="481"/>
      <c r="F1644" s="339"/>
      <c r="G1644" s="340" t="str">
        <f>IF(ISNUMBER(E1644),E1644/'Bulk DivVar Analysis'!$C$60,"")</f>
        <v/>
      </c>
      <c r="H1644" s="338" t="str">
        <f>IF(ISNUMBER(E1644), IF(G1644&gt;'Bulk DivVar Analysis'!$D$62,"Pass","Fail"),"")</f>
        <v/>
      </c>
      <c r="I1644" s="338" t="str">
        <f t="shared" si="27"/>
        <v/>
      </c>
      <c r="J1644" s="339"/>
      <c r="K1644" s="339"/>
      <c r="L1644" s="339"/>
      <c r="M1644" s="339"/>
      <c r="N1644" s="339"/>
      <c r="O1644" s="339"/>
      <c r="P1644" s="339"/>
      <c r="Q1644" s="339"/>
    </row>
    <row r="1645" spans="1:17" ht="13.5" customHeight="1">
      <c r="A1645" s="481"/>
      <c r="B1645" s="481"/>
      <c r="C1645" s="481"/>
      <c r="D1645" s="481"/>
      <c r="E1645" s="481"/>
      <c r="F1645" s="339"/>
      <c r="G1645" s="340" t="str">
        <f>IF(ISNUMBER(E1645),E1645/'Bulk DivVar Analysis'!$C$60,"")</f>
        <v/>
      </c>
      <c r="H1645" s="338" t="str">
        <f>IF(ISNUMBER(E1645), IF(G1645&gt;'Bulk DivVar Analysis'!$D$62,"Pass","Fail"),"")</f>
        <v/>
      </c>
      <c r="I1645" s="338" t="str">
        <f t="shared" si="27"/>
        <v/>
      </c>
      <c r="J1645" s="339"/>
      <c r="K1645" s="339"/>
      <c r="L1645" s="339"/>
      <c r="M1645" s="339"/>
      <c r="N1645" s="339"/>
      <c r="O1645" s="339"/>
      <c r="P1645" s="339"/>
      <c r="Q1645" s="339"/>
    </row>
    <row r="1646" spans="1:17" ht="13.5" customHeight="1">
      <c r="A1646" s="481"/>
      <c r="B1646" s="481"/>
      <c r="C1646" s="481"/>
      <c r="D1646" s="481"/>
      <c r="E1646" s="481"/>
      <c r="F1646" s="339"/>
      <c r="G1646" s="340" t="str">
        <f>IF(ISNUMBER(E1646),E1646/'Bulk DivVar Analysis'!$C$60,"")</f>
        <v/>
      </c>
      <c r="H1646" s="338" t="str">
        <f>IF(ISNUMBER(E1646), IF(G1646&gt;'Bulk DivVar Analysis'!$D$62,"Pass","Fail"),"")</f>
        <v/>
      </c>
      <c r="I1646" s="338" t="str">
        <f t="shared" si="27"/>
        <v/>
      </c>
      <c r="J1646" s="339"/>
      <c r="K1646" s="339"/>
      <c r="L1646" s="339"/>
      <c r="M1646" s="339"/>
      <c r="N1646" s="339"/>
      <c r="O1646" s="339"/>
      <c r="P1646" s="339"/>
      <c r="Q1646" s="339"/>
    </row>
    <row r="1647" spans="1:17" ht="13.5" customHeight="1">
      <c r="A1647" s="481"/>
      <c r="B1647" s="481"/>
      <c r="C1647" s="481"/>
      <c r="D1647" s="481"/>
      <c r="E1647" s="481"/>
      <c r="F1647" s="339"/>
      <c r="G1647" s="340" t="str">
        <f>IF(ISNUMBER(E1647),E1647/'Bulk DivVar Analysis'!$C$60,"")</f>
        <v/>
      </c>
      <c r="H1647" s="338" t="str">
        <f>IF(ISNUMBER(E1647), IF(G1647&gt;'Bulk DivVar Analysis'!$D$62,"Pass","Fail"),"")</f>
        <v/>
      </c>
      <c r="I1647" s="338" t="str">
        <f t="shared" si="27"/>
        <v/>
      </c>
      <c r="J1647" s="339"/>
      <c r="K1647" s="339"/>
      <c r="L1647" s="339"/>
      <c r="M1647" s="339"/>
      <c r="N1647" s="339"/>
      <c r="O1647" s="339"/>
      <c r="P1647" s="339"/>
      <c r="Q1647" s="339"/>
    </row>
    <row r="1648" spans="1:17" ht="13.5" customHeight="1">
      <c r="A1648" s="481"/>
      <c r="B1648" s="481"/>
      <c r="C1648" s="481"/>
      <c r="D1648" s="481"/>
      <c r="E1648" s="481"/>
      <c r="F1648" s="339"/>
      <c r="G1648" s="340" t="str">
        <f>IF(ISNUMBER(E1648),E1648/'Bulk DivVar Analysis'!$C$60,"")</f>
        <v/>
      </c>
      <c r="H1648" s="338" t="str">
        <f>IF(ISNUMBER(E1648), IF(G1648&gt;'Bulk DivVar Analysis'!$D$62,"Pass","Fail"),"")</f>
        <v/>
      </c>
      <c r="I1648" s="338" t="str">
        <f t="shared" si="27"/>
        <v/>
      </c>
      <c r="J1648" s="339"/>
      <c r="K1648" s="339"/>
      <c r="L1648" s="339"/>
      <c r="M1648" s="339"/>
      <c r="N1648" s="339"/>
      <c r="O1648" s="339"/>
      <c r="P1648" s="339"/>
      <c r="Q1648" s="339"/>
    </row>
    <row r="1649" spans="1:17" ht="13.5" customHeight="1">
      <c r="A1649" s="481"/>
      <c r="B1649" s="481"/>
      <c r="C1649" s="481"/>
      <c r="D1649" s="481"/>
      <c r="E1649" s="481"/>
      <c r="F1649" s="339"/>
      <c r="G1649" s="340" t="str">
        <f>IF(ISNUMBER(E1649),E1649/'Bulk DivVar Analysis'!$C$60,"")</f>
        <v/>
      </c>
      <c r="H1649" s="338" t="str">
        <f>IF(ISNUMBER(E1649), IF(G1649&gt;'Bulk DivVar Analysis'!$D$62,"Pass","Fail"),"")</f>
        <v/>
      </c>
      <c r="I1649" s="338" t="str">
        <f t="shared" si="27"/>
        <v/>
      </c>
      <c r="J1649" s="339"/>
      <c r="K1649" s="339"/>
      <c r="L1649" s="339"/>
      <c r="M1649" s="339"/>
      <c r="N1649" s="339"/>
      <c r="O1649" s="339"/>
      <c r="P1649" s="339"/>
      <c r="Q1649" s="339"/>
    </row>
    <row r="1650" spans="1:17" ht="13.5" customHeight="1">
      <c r="A1650" s="481"/>
      <c r="B1650" s="481"/>
      <c r="C1650" s="481"/>
      <c r="D1650" s="481"/>
      <c r="E1650" s="481"/>
      <c r="F1650" s="339"/>
      <c r="G1650" s="340" t="str">
        <f>IF(ISNUMBER(E1650),E1650/'Bulk DivVar Analysis'!$C$60,"")</f>
        <v/>
      </c>
      <c r="H1650" s="338" t="str">
        <f>IF(ISNUMBER(E1650), IF(G1650&gt;'Bulk DivVar Analysis'!$D$62,"Pass","Fail"),"")</f>
        <v/>
      </c>
      <c r="I1650" s="338" t="str">
        <f t="shared" si="27"/>
        <v/>
      </c>
      <c r="J1650" s="339"/>
      <c r="K1650" s="339"/>
      <c r="L1650" s="339"/>
      <c r="M1650" s="339"/>
      <c r="N1650" s="339"/>
      <c r="O1650" s="339"/>
      <c r="P1650" s="339"/>
      <c r="Q1650" s="339"/>
    </row>
    <row r="1651" spans="1:17" ht="13.5" customHeight="1">
      <c r="A1651" s="481"/>
      <c r="B1651" s="481"/>
      <c r="C1651" s="481"/>
      <c r="D1651" s="481"/>
      <c r="E1651" s="481"/>
      <c r="F1651" s="339"/>
      <c r="G1651" s="340" t="str">
        <f>IF(ISNUMBER(E1651),E1651/'Bulk DivVar Analysis'!$C$60,"")</f>
        <v/>
      </c>
      <c r="H1651" s="338" t="str">
        <f>IF(ISNUMBER(E1651), IF(G1651&gt;'Bulk DivVar Analysis'!$D$62,"Pass","Fail"),"")</f>
        <v/>
      </c>
      <c r="I1651" s="338" t="str">
        <f t="shared" si="27"/>
        <v/>
      </c>
      <c r="J1651" s="339"/>
      <c r="K1651" s="339"/>
      <c r="L1651" s="339"/>
      <c r="M1651" s="339"/>
      <c r="N1651" s="339"/>
      <c r="O1651" s="339"/>
      <c r="P1651" s="339"/>
      <c r="Q1651" s="339"/>
    </row>
    <row r="1652" spans="1:17" ht="13.5" customHeight="1">
      <c r="A1652" s="481"/>
      <c r="B1652" s="481"/>
      <c r="C1652" s="481"/>
      <c r="D1652" s="481"/>
      <c r="E1652" s="481"/>
      <c r="F1652" s="339"/>
      <c r="G1652" s="340" t="str">
        <f>IF(ISNUMBER(E1652),E1652/'Bulk DivVar Analysis'!$C$60,"")</f>
        <v/>
      </c>
      <c r="H1652" s="338" t="str">
        <f>IF(ISNUMBER(E1652), IF(G1652&gt;'Bulk DivVar Analysis'!$D$62,"Pass","Fail"),"")</f>
        <v/>
      </c>
      <c r="I1652" s="338" t="str">
        <f t="shared" si="27"/>
        <v/>
      </c>
      <c r="J1652" s="339"/>
      <c r="K1652" s="339"/>
      <c r="L1652" s="339"/>
      <c r="M1652" s="339"/>
      <c r="N1652" s="339"/>
      <c r="O1652" s="339"/>
      <c r="P1652" s="339"/>
      <c r="Q1652" s="339"/>
    </row>
    <row r="1653" spans="1:17" ht="13.5" customHeight="1">
      <c r="A1653" s="481"/>
      <c r="B1653" s="481"/>
      <c r="C1653" s="481"/>
      <c r="D1653" s="481"/>
      <c r="E1653" s="481"/>
      <c r="F1653" s="339"/>
      <c r="G1653" s="340" t="str">
        <f>IF(ISNUMBER(E1653),E1653/'Bulk DivVar Analysis'!$C$60,"")</f>
        <v/>
      </c>
      <c r="H1653" s="338" t="str">
        <f>IF(ISNUMBER(E1653), IF(G1653&gt;'Bulk DivVar Analysis'!$D$62,"Pass","Fail"),"")</f>
        <v/>
      </c>
      <c r="I1653" s="338" t="str">
        <f t="shared" si="27"/>
        <v/>
      </c>
      <c r="J1653" s="339"/>
      <c r="K1653" s="339"/>
      <c r="L1653" s="339"/>
      <c r="M1653" s="339"/>
      <c r="N1653" s="339"/>
      <c r="O1653" s="339"/>
      <c r="P1653" s="339"/>
      <c r="Q1653" s="339"/>
    </row>
    <row r="1654" spans="1:17" ht="13.5" customHeight="1">
      <c r="A1654" s="481"/>
      <c r="B1654" s="481"/>
      <c r="C1654" s="481"/>
      <c r="D1654" s="481"/>
      <c r="E1654" s="481"/>
      <c r="F1654" s="339"/>
      <c r="G1654" s="340" t="str">
        <f>IF(ISNUMBER(E1654),E1654/'Bulk DivVar Analysis'!$C$60,"")</f>
        <v/>
      </c>
      <c r="H1654" s="338" t="str">
        <f>IF(ISNUMBER(E1654), IF(G1654&gt;'Bulk DivVar Analysis'!$D$62,"Pass","Fail"),"")</f>
        <v/>
      </c>
      <c r="I1654" s="338" t="str">
        <f t="shared" si="27"/>
        <v/>
      </c>
      <c r="J1654" s="339"/>
      <c r="K1654" s="339"/>
      <c r="L1654" s="339"/>
      <c r="M1654" s="339"/>
      <c r="N1654" s="339"/>
      <c r="O1654" s="339"/>
      <c r="P1654" s="339"/>
      <c r="Q1654" s="339"/>
    </row>
    <row r="1655" spans="1:17" ht="13.5" customHeight="1">
      <c r="A1655" s="481"/>
      <c r="B1655" s="481"/>
      <c r="C1655" s="481"/>
      <c r="D1655" s="481"/>
      <c r="E1655" s="481"/>
      <c r="F1655" s="339"/>
      <c r="G1655" s="340" t="str">
        <f>IF(ISNUMBER(E1655),E1655/'Bulk DivVar Analysis'!$C$60,"")</f>
        <v/>
      </c>
      <c r="H1655" s="338" t="str">
        <f>IF(ISNUMBER(E1655), IF(G1655&gt;'Bulk DivVar Analysis'!$D$62,"Pass","Fail"),"")</f>
        <v/>
      </c>
      <c r="I1655" s="338" t="str">
        <f t="shared" si="27"/>
        <v/>
      </c>
      <c r="J1655" s="339"/>
      <c r="K1655" s="339"/>
      <c r="L1655" s="339"/>
      <c r="M1655" s="339"/>
      <c r="N1655" s="339"/>
      <c r="O1655" s="339"/>
      <c r="P1655" s="339"/>
      <c r="Q1655" s="339"/>
    </row>
    <row r="1656" spans="1:17" ht="13.5" customHeight="1">
      <c r="A1656" s="481"/>
      <c r="B1656" s="481"/>
      <c r="C1656" s="481"/>
      <c r="D1656" s="481"/>
      <c r="E1656" s="481"/>
      <c r="F1656" s="339"/>
      <c r="G1656" s="340" t="str">
        <f>IF(ISNUMBER(E1656),E1656/'Bulk DivVar Analysis'!$C$60,"")</f>
        <v/>
      </c>
      <c r="H1656" s="338" t="str">
        <f>IF(ISNUMBER(E1656), IF(G1656&gt;'Bulk DivVar Analysis'!$D$62,"Pass","Fail"),"")</f>
        <v/>
      </c>
      <c r="I1656" s="338" t="str">
        <f t="shared" si="27"/>
        <v/>
      </c>
      <c r="J1656" s="339"/>
      <c r="K1656" s="339"/>
      <c r="L1656" s="339"/>
      <c r="M1656" s="339"/>
      <c r="N1656" s="339"/>
      <c r="O1656" s="339"/>
      <c r="P1656" s="339"/>
      <c r="Q1656" s="339"/>
    </row>
    <row r="1657" spans="1:17" ht="13.5" customHeight="1">
      <c r="A1657" s="481"/>
      <c r="B1657" s="481"/>
      <c r="C1657" s="481"/>
      <c r="D1657" s="481"/>
      <c r="E1657" s="481"/>
      <c r="F1657" s="339"/>
      <c r="G1657" s="340" t="str">
        <f>IF(ISNUMBER(E1657),E1657/'Bulk DivVar Analysis'!$C$60,"")</f>
        <v/>
      </c>
      <c r="H1657" s="338" t="str">
        <f>IF(ISNUMBER(E1657), IF(G1657&gt;'Bulk DivVar Analysis'!$D$62,"Pass","Fail"),"")</f>
        <v/>
      </c>
      <c r="I1657" s="338" t="str">
        <f t="shared" si="27"/>
        <v/>
      </c>
      <c r="J1657" s="339"/>
      <c r="K1657" s="339"/>
      <c r="L1657" s="339"/>
      <c r="M1657" s="339"/>
      <c r="N1657" s="339"/>
      <c r="O1657" s="339"/>
      <c r="P1657" s="339"/>
      <c r="Q1657" s="339"/>
    </row>
    <row r="1658" spans="1:17" ht="13.5" customHeight="1">
      <c r="A1658" s="481"/>
      <c r="B1658" s="481"/>
      <c r="C1658" s="481"/>
      <c r="D1658" s="481"/>
      <c r="E1658" s="481"/>
      <c r="F1658" s="339"/>
      <c r="G1658" s="340" t="str">
        <f>IF(ISNUMBER(E1658),E1658/'Bulk DivVar Analysis'!$C$60,"")</f>
        <v/>
      </c>
      <c r="H1658" s="338" t="str">
        <f>IF(ISNUMBER(E1658), IF(G1658&gt;'Bulk DivVar Analysis'!$D$62,"Pass","Fail"),"")</f>
        <v/>
      </c>
      <c r="I1658" s="338" t="str">
        <f t="shared" si="27"/>
        <v/>
      </c>
      <c r="J1658" s="339"/>
      <c r="K1658" s="339"/>
      <c r="L1658" s="339"/>
      <c r="M1658" s="339"/>
      <c r="N1658" s="339"/>
      <c r="O1658" s="339"/>
      <c r="P1658" s="339"/>
      <c r="Q1658" s="339"/>
    </row>
    <row r="1659" spans="1:17" ht="13.5" customHeight="1">
      <c r="A1659" s="481"/>
      <c r="B1659" s="481"/>
      <c r="C1659" s="481"/>
      <c r="D1659" s="481"/>
      <c r="E1659" s="481"/>
      <c r="F1659" s="339"/>
      <c r="G1659" s="340" t="str">
        <f>IF(ISNUMBER(E1659),E1659/'Bulk DivVar Analysis'!$C$60,"")</f>
        <v/>
      </c>
      <c r="H1659" s="338" t="str">
        <f>IF(ISNUMBER(E1659), IF(G1659&gt;'Bulk DivVar Analysis'!$D$62,"Pass","Fail"),"")</f>
        <v/>
      </c>
      <c r="I1659" s="338" t="str">
        <f t="shared" si="27"/>
        <v/>
      </c>
      <c r="J1659" s="339"/>
      <c r="K1659" s="339"/>
      <c r="L1659" s="339"/>
      <c r="M1659" s="339"/>
      <c r="N1659" s="339"/>
      <c r="O1659" s="339"/>
      <c r="P1659" s="339"/>
      <c r="Q1659" s="339"/>
    </row>
    <row r="1660" spans="1:17" ht="13.5" customHeight="1">
      <c r="A1660" s="481"/>
      <c r="B1660" s="481"/>
      <c r="C1660" s="481"/>
      <c r="D1660" s="481"/>
      <c r="E1660" s="481"/>
      <c r="F1660" s="339"/>
      <c r="G1660" s="340" t="str">
        <f>IF(ISNUMBER(E1660),E1660/'Bulk DivVar Analysis'!$C$60,"")</f>
        <v/>
      </c>
      <c r="H1660" s="338" t="str">
        <f>IF(ISNUMBER(E1660), IF(G1660&gt;'Bulk DivVar Analysis'!$D$62,"Pass","Fail"),"")</f>
        <v/>
      </c>
      <c r="I1660" s="338" t="str">
        <f t="shared" si="27"/>
        <v/>
      </c>
      <c r="J1660" s="339"/>
      <c r="K1660" s="339"/>
      <c r="L1660" s="339"/>
      <c r="M1660" s="339"/>
      <c r="N1660" s="339"/>
      <c r="O1660" s="339"/>
      <c r="P1660" s="339"/>
      <c r="Q1660" s="339"/>
    </row>
    <row r="1661" spans="1:17" ht="13.5" customHeight="1">
      <c r="A1661" s="481"/>
      <c r="B1661" s="481"/>
      <c r="C1661" s="481"/>
      <c r="D1661" s="481"/>
      <c r="E1661" s="481"/>
      <c r="F1661" s="339"/>
      <c r="G1661" s="340" t="str">
        <f>IF(ISNUMBER(E1661),E1661/'Bulk DivVar Analysis'!$C$60,"")</f>
        <v/>
      </c>
      <c r="H1661" s="338" t="str">
        <f>IF(ISNUMBER(E1661), IF(G1661&gt;'Bulk DivVar Analysis'!$D$62,"Pass","Fail"),"")</f>
        <v/>
      </c>
      <c r="I1661" s="338" t="str">
        <f t="shared" si="27"/>
        <v/>
      </c>
      <c r="J1661" s="339"/>
      <c r="K1661" s="339"/>
      <c r="L1661" s="339"/>
      <c r="M1661" s="339"/>
      <c r="N1661" s="339"/>
      <c r="O1661" s="339"/>
      <c r="P1661" s="339"/>
      <c r="Q1661" s="339"/>
    </row>
    <row r="1662" spans="1:17" ht="13.5" customHeight="1">
      <c r="A1662" s="481"/>
      <c r="B1662" s="481"/>
      <c r="C1662" s="481"/>
      <c r="D1662" s="481"/>
      <c r="E1662" s="481"/>
      <c r="F1662" s="339"/>
      <c r="G1662" s="340" t="str">
        <f>IF(ISNUMBER(E1662),E1662/'Bulk DivVar Analysis'!$C$60,"")</f>
        <v/>
      </c>
      <c r="H1662" s="338" t="str">
        <f>IF(ISNUMBER(E1662), IF(G1662&gt;'Bulk DivVar Analysis'!$D$62,"Pass","Fail"),"")</f>
        <v/>
      </c>
      <c r="I1662" s="338" t="str">
        <f t="shared" si="27"/>
        <v/>
      </c>
      <c r="J1662" s="339"/>
      <c r="K1662" s="339"/>
      <c r="L1662" s="339"/>
      <c r="M1662" s="339"/>
      <c r="N1662" s="339"/>
      <c r="O1662" s="339"/>
      <c r="P1662" s="339"/>
      <c r="Q1662" s="339"/>
    </row>
    <row r="1663" spans="1:17" ht="13.5" customHeight="1">
      <c r="A1663" s="481"/>
      <c r="B1663" s="481"/>
      <c r="C1663" s="481"/>
      <c r="D1663" s="481"/>
      <c r="E1663" s="481"/>
      <c r="F1663" s="339"/>
      <c r="G1663" s="340" t="str">
        <f>IF(ISNUMBER(E1663),E1663/'Bulk DivVar Analysis'!$C$60,"")</f>
        <v/>
      </c>
      <c r="H1663" s="338" t="str">
        <f>IF(ISNUMBER(E1663), IF(G1663&gt;'Bulk DivVar Analysis'!$D$62,"Pass","Fail"),"")</f>
        <v/>
      </c>
      <c r="I1663" s="338" t="str">
        <f t="shared" si="27"/>
        <v/>
      </c>
      <c r="J1663" s="339"/>
      <c r="K1663" s="339"/>
      <c r="L1663" s="339"/>
      <c r="M1663" s="339"/>
      <c r="N1663" s="339"/>
      <c r="O1663" s="339"/>
      <c r="P1663" s="339"/>
      <c r="Q1663" s="339"/>
    </row>
    <row r="1664" spans="1:17" ht="13.5" customHeight="1">
      <c r="A1664" s="481"/>
      <c r="B1664" s="481"/>
      <c r="C1664" s="481"/>
      <c r="D1664" s="481"/>
      <c r="E1664" s="481"/>
      <c r="F1664" s="339"/>
      <c r="G1664" s="340" t="str">
        <f>IF(ISNUMBER(E1664),E1664/'Bulk DivVar Analysis'!$C$60,"")</f>
        <v/>
      </c>
      <c r="H1664" s="338" t="str">
        <f>IF(ISNUMBER(E1664), IF(G1664&gt;'Bulk DivVar Analysis'!$D$62,"Pass","Fail"),"")</f>
        <v/>
      </c>
      <c r="I1664" s="338" t="str">
        <f t="shared" si="27"/>
        <v/>
      </c>
      <c r="J1664" s="339"/>
      <c r="K1664" s="339"/>
      <c r="L1664" s="339"/>
      <c r="M1664" s="339"/>
      <c r="N1664" s="339"/>
      <c r="O1664" s="339"/>
      <c r="P1664" s="339"/>
      <c r="Q1664" s="339"/>
    </row>
    <row r="1665" spans="1:17" ht="13.5" customHeight="1">
      <c r="A1665" s="481"/>
      <c r="B1665" s="481"/>
      <c r="C1665" s="481"/>
      <c r="D1665" s="481"/>
      <c r="E1665" s="481"/>
      <c r="F1665" s="339"/>
      <c r="G1665" s="340" t="str">
        <f>IF(ISNUMBER(E1665),E1665/'Bulk DivVar Analysis'!$C$60,"")</f>
        <v/>
      </c>
      <c r="H1665" s="338" t="str">
        <f>IF(ISNUMBER(E1665), IF(G1665&gt;'Bulk DivVar Analysis'!$D$62,"Pass","Fail"),"")</f>
        <v/>
      </c>
      <c r="I1665" s="338" t="str">
        <f t="shared" si="27"/>
        <v/>
      </c>
      <c r="J1665" s="339"/>
      <c r="K1665" s="339"/>
      <c r="L1665" s="339"/>
      <c r="M1665" s="339"/>
      <c r="N1665" s="339"/>
      <c r="O1665" s="339"/>
      <c r="P1665" s="339"/>
      <c r="Q1665" s="339"/>
    </row>
    <row r="1666" spans="1:17" ht="13.5" customHeight="1">
      <c r="A1666" s="481"/>
      <c r="B1666" s="481"/>
      <c r="C1666" s="481"/>
      <c r="D1666" s="481"/>
      <c r="E1666" s="481"/>
      <c r="F1666" s="339"/>
      <c r="G1666" s="340" t="str">
        <f>IF(ISNUMBER(E1666),E1666/'Bulk DivVar Analysis'!$C$60,"")</f>
        <v/>
      </c>
      <c r="H1666" s="338" t="str">
        <f>IF(ISNUMBER(E1666), IF(G1666&gt;'Bulk DivVar Analysis'!$D$62,"Pass","Fail"),"")</f>
        <v/>
      </c>
      <c r="I1666" s="338" t="str">
        <f t="shared" si="27"/>
        <v/>
      </c>
      <c r="J1666" s="339"/>
      <c r="K1666" s="339"/>
      <c r="L1666" s="339"/>
      <c r="M1666" s="339"/>
      <c r="N1666" s="339"/>
      <c r="O1666" s="339"/>
      <c r="P1666" s="339"/>
      <c r="Q1666" s="339"/>
    </row>
    <row r="1667" spans="1:17" ht="13.5" customHeight="1">
      <c r="A1667" s="481"/>
      <c r="B1667" s="481"/>
      <c r="C1667" s="481"/>
      <c r="D1667" s="481"/>
      <c r="E1667" s="481"/>
      <c r="F1667" s="339"/>
      <c r="G1667" s="340" t="str">
        <f>IF(ISNUMBER(E1667),E1667/'Bulk DivVar Analysis'!$C$60,"")</f>
        <v/>
      </c>
      <c r="H1667" s="338" t="str">
        <f>IF(ISNUMBER(E1667), IF(G1667&gt;'Bulk DivVar Analysis'!$D$62,"Pass","Fail"),"")</f>
        <v/>
      </c>
      <c r="I1667" s="338" t="str">
        <f t="shared" ref="I1667:I1730" si="28">_xlfn.TEXTJOIN("_",TRUE,B1667,C1667)</f>
        <v/>
      </c>
      <c r="J1667" s="339"/>
      <c r="K1667" s="339"/>
      <c r="L1667" s="339"/>
      <c r="M1667" s="339"/>
      <c r="N1667" s="339"/>
      <c r="O1667" s="339"/>
      <c r="P1667" s="339"/>
      <c r="Q1667" s="339"/>
    </row>
    <row r="1668" spans="1:17" ht="13.5" customHeight="1">
      <c r="A1668" s="481"/>
      <c r="B1668" s="481"/>
      <c r="C1668" s="481"/>
      <c r="D1668" s="481"/>
      <c r="E1668" s="481"/>
      <c r="F1668" s="339"/>
      <c r="G1668" s="340" t="str">
        <f>IF(ISNUMBER(E1668),E1668/'Bulk DivVar Analysis'!$C$60,"")</f>
        <v/>
      </c>
      <c r="H1668" s="338" t="str">
        <f>IF(ISNUMBER(E1668), IF(G1668&gt;'Bulk DivVar Analysis'!$D$62,"Pass","Fail"),"")</f>
        <v/>
      </c>
      <c r="I1668" s="338" t="str">
        <f t="shared" si="28"/>
        <v/>
      </c>
      <c r="J1668" s="339"/>
      <c r="K1668" s="339"/>
      <c r="L1668" s="339"/>
      <c r="M1668" s="339"/>
      <c r="N1668" s="339"/>
      <c r="O1668" s="339"/>
      <c r="P1668" s="339"/>
      <c r="Q1668" s="339"/>
    </row>
    <row r="1669" spans="1:17" ht="13.5" customHeight="1">
      <c r="A1669" s="481"/>
      <c r="B1669" s="481"/>
      <c r="C1669" s="481"/>
      <c r="D1669" s="481"/>
      <c r="E1669" s="481"/>
      <c r="F1669" s="339"/>
      <c r="G1669" s="340" t="str">
        <f>IF(ISNUMBER(E1669),E1669/'Bulk DivVar Analysis'!$C$60,"")</f>
        <v/>
      </c>
      <c r="H1669" s="338" t="str">
        <f>IF(ISNUMBER(E1669), IF(G1669&gt;'Bulk DivVar Analysis'!$D$62,"Pass","Fail"),"")</f>
        <v/>
      </c>
      <c r="I1669" s="338" t="str">
        <f t="shared" si="28"/>
        <v/>
      </c>
      <c r="J1669" s="339"/>
      <c r="K1669" s="339"/>
      <c r="L1669" s="339"/>
      <c r="M1669" s="339"/>
      <c r="N1669" s="339"/>
      <c r="O1669" s="339"/>
      <c r="P1669" s="339"/>
      <c r="Q1669" s="339"/>
    </row>
    <row r="1670" spans="1:17" ht="13.5" customHeight="1">
      <c r="A1670" s="481"/>
      <c r="B1670" s="481"/>
      <c r="C1670" s="481"/>
      <c r="D1670" s="481"/>
      <c r="E1670" s="481"/>
      <c r="F1670" s="339"/>
      <c r="G1670" s="340" t="str">
        <f>IF(ISNUMBER(E1670),E1670/'Bulk DivVar Analysis'!$C$60,"")</f>
        <v/>
      </c>
      <c r="H1670" s="338" t="str">
        <f>IF(ISNUMBER(E1670), IF(G1670&gt;'Bulk DivVar Analysis'!$D$62,"Pass","Fail"),"")</f>
        <v/>
      </c>
      <c r="I1670" s="338" t="str">
        <f t="shared" si="28"/>
        <v/>
      </c>
      <c r="J1670" s="339"/>
      <c r="K1670" s="339"/>
      <c r="L1670" s="339"/>
      <c r="M1670" s="339"/>
      <c r="N1670" s="339"/>
      <c r="O1670" s="339"/>
      <c r="P1670" s="339"/>
      <c r="Q1670" s="339"/>
    </row>
    <row r="1671" spans="1:17" ht="13.5" customHeight="1">
      <c r="A1671" s="481"/>
      <c r="B1671" s="481"/>
      <c r="C1671" s="481"/>
      <c r="D1671" s="481"/>
      <c r="E1671" s="481"/>
      <c r="F1671" s="339"/>
      <c r="G1671" s="340" t="str">
        <f>IF(ISNUMBER(E1671),E1671/'Bulk DivVar Analysis'!$C$60,"")</f>
        <v/>
      </c>
      <c r="H1671" s="338" t="str">
        <f>IF(ISNUMBER(E1671), IF(G1671&gt;'Bulk DivVar Analysis'!$D$62,"Pass","Fail"),"")</f>
        <v/>
      </c>
      <c r="I1671" s="338" t="str">
        <f t="shared" si="28"/>
        <v/>
      </c>
      <c r="J1671" s="339"/>
      <c r="K1671" s="339"/>
      <c r="L1671" s="339"/>
      <c r="M1671" s="339"/>
      <c r="N1671" s="339"/>
      <c r="O1671" s="339"/>
      <c r="P1671" s="339"/>
      <c r="Q1671" s="339"/>
    </row>
    <row r="1672" spans="1:17" ht="13.5" customHeight="1">
      <c r="A1672" s="481"/>
      <c r="B1672" s="481"/>
      <c r="C1672" s="481"/>
      <c r="D1672" s="481"/>
      <c r="E1672" s="481"/>
      <c r="F1672" s="339"/>
      <c r="G1672" s="340" t="str">
        <f>IF(ISNUMBER(E1672),E1672/'Bulk DivVar Analysis'!$C$60,"")</f>
        <v/>
      </c>
      <c r="H1672" s="338" t="str">
        <f>IF(ISNUMBER(E1672), IF(G1672&gt;'Bulk DivVar Analysis'!$D$62,"Pass","Fail"),"")</f>
        <v/>
      </c>
      <c r="I1672" s="338" t="str">
        <f t="shared" si="28"/>
        <v/>
      </c>
      <c r="J1672" s="339"/>
      <c r="K1672" s="339"/>
      <c r="L1672" s="339"/>
      <c r="M1672" s="339"/>
      <c r="N1672" s="339"/>
      <c r="O1672" s="339"/>
      <c r="P1672" s="339"/>
      <c r="Q1672" s="339"/>
    </row>
    <row r="1673" spans="1:17" ht="13.5" customHeight="1">
      <c r="A1673" s="481"/>
      <c r="B1673" s="481"/>
      <c r="C1673" s="481"/>
      <c r="D1673" s="481"/>
      <c r="E1673" s="481"/>
      <c r="F1673" s="339"/>
      <c r="G1673" s="340" t="str">
        <f>IF(ISNUMBER(E1673),E1673/'Bulk DivVar Analysis'!$C$60,"")</f>
        <v/>
      </c>
      <c r="H1673" s="338" t="str">
        <f>IF(ISNUMBER(E1673), IF(G1673&gt;'Bulk DivVar Analysis'!$D$62,"Pass","Fail"),"")</f>
        <v/>
      </c>
      <c r="I1673" s="338" t="str">
        <f t="shared" si="28"/>
        <v/>
      </c>
      <c r="J1673" s="339"/>
      <c r="K1673" s="339"/>
      <c r="L1673" s="339"/>
      <c r="M1673" s="339"/>
      <c r="N1673" s="339"/>
      <c r="O1673" s="339"/>
      <c r="P1673" s="339"/>
      <c r="Q1673" s="339"/>
    </row>
    <row r="1674" spans="1:17" ht="13.5" customHeight="1">
      <c r="A1674" s="481"/>
      <c r="B1674" s="481"/>
      <c r="C1674" s="481"/>
      <c r="D1674" s="481"/>
      <c r="E1674" s="481"/>
      <c r="F1674" s="339"/>
      <c r="G1674" s="340" t="str">
        <f>IF(ISNUMBER(E1674),E1674/'Bulk DivVar Analysis'!$C$60,"")</f>
        <v/>
      </c>
      <c r="H1674" s="338" t="str">
        <f>IF(ISNUMBER(E1674), IF(G1674&gt;'Bulk DivVar Analysis'!$D$62,"Pass","Fail"),"")</f>
        <v/>
      </c>
      <c r="I1674" s="338" t="str">
        <f t="shared" si="28"/>
        <v/>
      </c>
      <c r="J1674" s="339"/>
      <c r="K1674" s="339"/>
      <c r="L1674" s="339"/>
      <c r="M1674" s="339"/>
      <c r="N1674" s="339"/>
      <c r="O1674" s="339"/>
      <c r="P1674" s="339"/>
      <c r="Q1674" s="339"/>
    </row>
    <row r="1675" spans="1:17" ht="13.5" customHeight="1">
      <c r="A1675" s="481"/>
      <c r="B1675" s="481"/>
      <c r="C1675" s="481"/>
      <c r="D1675" s="481"/>
      <c r="E1675" s="481"/>
      <c r="F1675" s="339"/>
      <c r="G1675" s="340" t="str">
        <f>IF(ISNUMBER(E1675),E1675/'Bulk DivVar Analysis'!$C$60,"")</f>
        <v/>
      </c>
      <c r="H1675" s="338" t="str">
        <f>IF(ISNUMBER(E1675), IF(G1675&gt;'Bulk DivVar Analysis'!$D$62,"Pass","Fail"),"")</f>
        <v/>
      </c>
      <c r="I1675" s="338" t="str">
        <f t="shared" si="28"/>
        <v/>
      </c>
      <c r="J1675" s="339"/>
      <c r="K1675" s="339"/>
      <c r="L1675" s="339"/>
      <c r="M1675" s="339"/>
      <c r="N1675" s="339"/>
      <c r="O1675" s="339"/>
      <c r="P1675" s="339"/>
      <c r="Q1675" s="339"/>
    </row>
    <row r="1676" spans="1:17" ht="13.5" customHeight="1">
      <c r="A1676" s="481"/>
      <c r="B1676" s="481"/>
      <c r="C1676" s="481"/>
      <c r="D1676" s="481"/>
      <c r="E1676" s="481"/>
      <c r="F1676" s="339"/>
      <c r="G1676" s="340" t="str">
        <f>IF(ISNUMBER(E1676),E1676/'Bulk DivVar Analysis'!$C$60,"")</f>
        <v/>
      </c>
      <c r="H1676" s="338" t="str">
        <f>IF(ISNUMBER(E1676), IF(G1676&gt;'Bulk DivVar Analysis'!$D$62,"Pass","Fail"),"")</f>
        <v/>
      </c>
      <c r="I1676" s="338" t="str">
        <f t="shared" si="28"/>
        <v/>
      </c>
      <c r="J1676" s="339"/>
      <c r="K1676" s="339"/>
      <c r="L1676" s="339"/>
      <c r="M1676" s="339"/>
      <c r="N1676" s="339"/>
      <c r="O1676" s="339"/>
      <c r="P1676" s="339"/>
      <c r="Q1676" s="339"/>
    </row>
    <row r="1677" spans="1:17" ht="13.5" customHeight="1">
      <c r="A1677" s="481"/>
      <c r="B1677" s="481"/>
      <c r="C1677" s="481"/>
      <c r="D1677" s="481"/>
      <c r="E1677" s="481"/>
      <c r="F1677" s="339"/>
      <c r="G1677" s="340" t="str">
        <f>IF(ISNUMBER(E1677),E1677/'Bulk DivVar Analysis'!$C$60,"")</f>
        <v/>
      </c>
      <c r="H1677" s="338" t="str">
        <f>IF(ISNUMBER(E1677), IF(G1677&gt;'Bulk DivVar Analysis'!$D$62,"Pass","Fail"),"")</f>
        <v/>
      </c>
      <c r="I1677" s="338" t="str">
        <f t="shared" si="28"/>
        <v/>
      </c>
      <c r="J1677" s="339"/>
      <c r="K1677" s="339"/>
      <c r="L1677" s="339"/>
      <c r="M1677" s="339"/>
      <c r="N1677" s="339"/>
      <c r="O1677" s="339"/>
      <c r="P1677" s="339"/>
      <c r="Q1677" s="339"/>
    </row>
    <row r="1678" spans="1:17" ht="13.5" customHeight="1">
      <c r="A1678" s="481"/>
      <c r="B1678" s="481"/>
      <c r="C1678" s="481"/>
      <c r="D1678" s="481"/>
      <c r="E1678" s="481"/>
      <c r="F1678" s="339"/>
      <c r="G1678" s="340" t="str">
        <f>IF(ISNUMBER(E1678),E1678/'Bulk DivVar Analysis'!$C$60,"")</f>
        <v/>
      </c>
      <c r="H1678" s="338" t="str">
        <f>IF(ISNUMBER(E1678), IF(G1678&gt;'Bulk DivVar Analysis'!$D$62,"Pass","Fail"),"")</f>
        <v/>
      </c>
      <c r="I1678" s="338" t="str">
        <f t="shared" si="28"/>
        <v/>
      </c>
      <c r="J1678" s="339"/>
      <c r="K1678" s="339"/>
      <c r="L1678" s="339"/>
      <c r="M1678" s="339"/>
      <c r="N1678" s="339"/>
      <c r="O1678" s="339"/>
      <c r="P1678" s="339"/>
      <c r="Q1678" s="339"/>
    </row>
    <row r="1679" spans="1:17" ht="13.5" customHeight="1">
      <c r="A1679" s="481"/>
      <c r="B1679" s="481"/>
      <c r="C1679" s="481"/>
      <c r="D1679" s="481"/>
      <c r="E1679" s="481"/>
      <c r="F1679" s="339"/>
      <c r="G1679" s="340" t="str">
        <f>IF(ISNUMBER(E1679),E1679/'Bulk DivVar Analysis'!$C$60,"")</f>
        <v/>
      </c>
      <c r="H1679" s="338" t="str">
        <f>IF(ISNUMBER(E1679), IF(G1679&gt;'Bulk DivVar Analysis'!$D$62,"Pass","Fail"),"")</f>
        <v/>
      </c>
      <c r="I1679" s="338" t="str">
        <f t="shared" si="28"/>
        <v/>
      </c>
      <c r="J1679" s="339"/>
      <c r="K1679" s="339"/>
      <c r="L1679" s="339"/>
      <c r="M1679" s="339"/>
      <c r="N1679" s="339"/>
      <c r="O1679" s="339"/>
      <c r="P1679" s="339"/>
      <c r="Q1679" s="339"/>
    </row>
    <row r="1680" spans="1:17" ht="13.5" customHeight="1">
      <c r="A1680" s="481"/>
      <c r="B1680" s="481"/>
      <c r="C1680" s="481"/>
      <c r="D1680" s="481"/>
      <c r="E1680" s="481"/>
      <c r="F1680" s="339"/>
      <c r="G1680" s="340" t="str">
        <f>IF(ISNUMBER(E1680),E1680/'Bulk DivVar Analysis'!$C$60,"")</f>
        <v/>
      </c>
      <c r="H1680" s="338" t="str">
        <f>IF(ISNUMBER(E1680), IF(G1680&gt;'Bulk DivVar Analysis'!$D$62,"Pass","Fail"),"")</f>
        <v/>
      </c>
      <c r="I1680" s="338" t="str">
        <f t="shared" si="28"/>
        <v/>
      </c>
      <c r="J1680" s="339"/>
      <c r="K1680" s="339"/>
      <c r="L1680" s="339"/>
      <c r="M1680" s="339"/>
      <c r="N1680" s="339"/>
      <c r="O1680" s="339"/>
      <c r="P1680" s="339"/>
      <c r="Q1680" s="339"/>
    </row>
    <row r="1681" spans="1:17" ht="13.5" customHeight="1">
      <c r="A1681" s="481"/>
      <c r="B1681" s="481"/>
      <c r="C1681" s="481"/>
      <c r="D1681" s="481"/>
      <c r="E1681" s="481"/>
      <c r="F1681" s="339"/>
      <c r="G1681" s="340" t="str">
        <f>IF(ISNUMBER(E1681),E1681/'Bulk DivVar Analysis'!$C$60,"")</f>
        <v/>
      </c>
      <c r="H1681" s="338" t="str">
        <f>IF(ISNUMBER(E1681), IF(G1681&gt;'Bulk DivVar Analysis'!$D$62,"Pass","Fail"),"")</f>
        <v/>
      </c>
      <c r="I1681" s="338" t="str">
        <f t="shared" si="28"/>
        <v/>
      </c>
      <c r="J1681" s="339"/>
      <c r="K1681" s="339"/>
      <c r="L1681" s="339"/>
      <c r="M1681" s="339"/>
      <c r="N1681" s="339"/>
      <c r="O1681" s="339"/>
      <c r="P1681" s="339"/>
      <c r="Q1681" s="339"/>
    </row>
    <row r="1682" spans="1:17" ht="13.5" customHeight="1">
      <c r="A1682" s="481"/>
      <c r="B1682" s="481"/>
      <c r="C1682" s="481"/>
      <c r="D1682" s="481"/>
      <c r="E1682" s="481"/>
      <c r="F1682" s="339"/>
      <c r="G1682" s="340" t="str">
        <f>IF(ISNUMBER(E1682),E1682/'Bulk DivVar Analysis'!$C$60,"")</f>
        <v/>
      </c>
      <c r="H1682" s="338" t="str">
        <f>IF(ISNUMBER(E1682), IF(G1682&gt;'Bulk DivVar Analysis'!$D$62,"Pass","Fail"),"")</f>
        <v/>
      </c>
      <c r="I1682" s="338" t="str">
        <f t="shared" si="28"/>
        <v/>
      </c>
      <c r="J1682" s="339"/>
      <c r="K1682" s="339"/>
      <c r="L1682" s="339"/>
      <c r="M1682" s="339"/>
      <c r="N1682" s="339"/>
      <c r="O1682" s="339"/>
      <c r="P1682" s="339"/>
      <c r="Q1682" s="339"/>
    </row>
    <row r="1683" spans="1:17" ht="13.5" customHeight="1">
      <c r="A1683" s="481"/>
      <c r="B1683" s="481"/>
      <c r="C1683" s="481"/>
      <c r="D1683" s="481"/>
      <c r="E1683" s="481"/>
      <c r="F1683" s="339"/>
      <c r="G1683" s="340" t="str">
        <f>IF(ISNUMBER(E1683),E1683/'Bulk DivVar Analysis'!$C$60,"")</f>
        <v/>
      </c>
      <c r="H1683" s="338" t="str">
        <f>IF(ISNUMBER(E1683), IF(G1683&gt;'Bulk DivVar Analysis'!$D$62,"Pass","Fail"),"")</f>
        <v/>
      </c>
      <c r="I1683" s="338" t="str">
        <f t="shared" si="28"/>
        <v/>
      </c>
      <c r="J1683" s="339"/>
      <c r="K1683" s="339"/>
      <c r="L1683" s="339"/>
      <c r="M1683" s="339"/>
      <c r="N1683" s="339"/>
      <c r="O1683" s="339"/>
      <c r="P1683" s="339"/>
      <c r="Q1683" s="339"/>
    </row>
    <row r="1684" spans="1:17" ht="13.5" customHeight="1">
      <c r="A1684" s="481"/>
      <c r="B1684" s="481"/>
      <c r="C1684" s="481"/>
      <c r="D1684" s="481"/>
      <c r="E1684" s="481"/>
      <c r="F1684" s="339"/>
      <c r="G1684" s="340" t="str">
        <f>IF(ISNUMBER(E1684),E1684/'Bulk DivVar Analysis'!$C$60,"")</f>
        <v/>
      </c>
      <c r="H1684" s="338" t="str">
        <f>IF(ISNUMBER(E1684), IF(G1684&gt;'Bulk DivVar Analysis'!$D$62,"Pass","Fail"),"")</f>
        <v/>
      </c>
      <c r="I1684" s="338" t="str">
        <f t="shared" si="28"/>
        <v/>
      </c>
      <c r="J1684" s="339"/>
      <c r="K1684" s="339"/>
      <c r="L1684" s="339"/>
      <c r="M1684" s="339"/>
      <c r="N1684" s="339"/>
      <c r="O1684" s="339"/>
      <c r="P1684" s="339"/>
      <c r="Q1684" s="339"/>
    </row>
    <row r="1685" spans="1:17" ht="13.5" customHeight="1">
      <c r="A1685" s="481"/>
      <c r="B1685" s="481"/>
      <c r="C1685" s="481"/>
      <c r="D1685" s="481"/>
      <c r="E1685" s="481"/>
      <c r="F1685" s="339"/>
      <c r="G1685" s="340" t="str">
        <f>IF(ISNUMBER(E1685),E1685/'Bulk DivVar Analysis'!$C$60,"")</f>
        <v/>
      </c>
      <c r="H1685" s="338" t="str">
        <f>IF(ISNUMBER(E1685), IF(G1685&gt;'Bulk DivVar Analysis'!$D$62,"Pass","Fail"),"")</f>
        <v/>
      </c>
      <c r="I1685" s="338" t="str">
        <f t="shared" si="28"/>
        <v/>
      </c>
      <c r="J1685" s="339"/>
      <c r="K1685" s="339"/>
      <c r="L1685" s="339"/>
      <c r="M1685" s="339"/>
      <c r="N1685" s="339"/>
      <c r="O1685" s="339"/>
      <c r="P1685" s="339"/>
      <c r="Q1685" s="339"/>
    </row>
    <row r="1686" spans="1:17" ht="13.5" customHeight="1">
      <c r="A1686" s="481"/>
      <c r="B1686" s="481"/>
      <c r="C1686" s="481"/>
      <c r="D1686" s="481"/>
      <c r="E1686" s="481"/>
      <c r="F1686" s="339"/>
      <c r="G1686" s="340" t="str">
        <f>IF(ISNUMBER(E1686),E1686/'Bulk DivVar Analysis'!$C$60,"")</f>
        <v/>
      </c>
      <c r="H1686" s="338" t="str">
        <f>IF(ISNUMBER(E1686), IF(G1686&gt;'Bulk DivVar Analysis'!$D$62,"Pass","Fail"),"")</f>
        <v/>
      </c>
      <c r="I1686" s="338" t="str">
        <f t="shared" si="28"/>
        <v/>
      </c>
      <c r="J1686" s="339"/>
      <c r="K1686" s="339"/>
      <c r="L1686" s="339"/>
      <c r="M1686" s="339"/>
      <c r="N1686" s="339"/>
      <c r="O1686" s="339"/>
      <c r="P1686" s="339"/>
      <c r="Q1686" s="339"/>
    </row>
    <row r="1687" spans="1:17" ht="13.5" customHeight="1">
      <c r="A1687" s="481"/>
      <c r="B1687" s="481"/>
      <c r="C1687" s="481"/>
      <c r="D1687" s="481"/>
      <c r="E1687" s="481"/>
      <c r="F1687" s="339"/>
      <c r="G1687" s="340" t="str">
        <f>IF(ISNUMBER(E1687),E1687/'Bulk DivVar Analysis'!$C$60,"")</f>
        <v/>
      </c>
      <c r="H1687" s="338" t="str">
        <f>IF(ISNUMBER(E1687), IF(G1687&gt;'Bulk DivVar Analysis'!$D$62,"Pass","Fail"),"")</f>
        <v/>
      </c>
      <c r="I1687" s="338" t="str">
        <f t="shared" si="28"/>
        <v/>
      </c>
      <c r="J1687" s="339"/>
      <c r="K1687" s="339"/>
      <c r="L1687" s="339"/>
      <c r="M1687" s="339"/>
      <c r="N1687" s="339"/>
      <c r="O1687" s="339"/>
      <c r="P1687" s="339"/>
      <c r="Q1687" s="339"/>
    </row>
    <row r="1688" spans="1:17" ht="13.5" customHeight="1">
      <c r="A1688" s="481"/>
      <c r="B1688" s="481"/>
      <c r="C1688" s="481"/>
      <c r="D1688" s="481"/>
      <c r="E1688" s="481"/>
      <c r="F1688" s="339"/>
      <c r="G1688" s="340" t="str">
        <f>IF(ISNUMBER(E1688),E1688/'Bulk DivVar Analysis'!$C$60,"")</f>
        <v/>
      </c>
      <c r="H1688" s="338" t="str">
        <f>IF(ISNUMBER(E1688), IF(G1688&gt;'Bulk DivVar Analysis'!$D$62,"Pass","Fail"),"")</f>
        <v/>
      </c>
      <c r="I1688" s="338" t="str">
        <f t="shared" si="28"/>
        <v/>
      </c>
      <c r="J1688" s="339"/>
      <c r="K1688" s="339"/>
      <c r="L1688" s="339"/>
      <c r="M1688" s="339"/>
      <c r="N1688" s="339"/>
      <c r="O1688" s="339"/>
      <c r="P1688" s="339"/>
      <c r="Q1688" s="339"/>
    </row>
    <row r="1689" spans="1:17" ht="13.5" customHeight="1">
      <c r="A1689" s="481"/>
      <c r="B1689" s="481"/>
      <c r="C1689" s="481"/>
      <c r="D1689" s="481"/>
      <c r="E1689" s="481"/>
      <c r="F1689" s="339"/>
      <c r="G1689" s="340" t="str">
        <f>IF(ISNUMBER(E1689),E1689/'Bulk DivVar Analysis'!$C$60,"")</f>
        <v/>
      </c>
      <c r="H1689" s="338" t="str">
        <f>IF(ISNUMBER(E1689), IF(G1689&gt;'Bulk DivVar Analysis'!$D$62,"Pass","Fail"),"")</f>
        <v/>
      </c>
      <c r="I1689" s="338" t="str">
        <f t="shared" si="28"/>
        <v/>
      </c>
      <c r="J1689" s="339"/>
      <c r="K1689" s="339"/>
      <c r="L1689" s="339"/>
      <c r="M1689" s="339"/>
      <c r="N1689" s="339"/>
      <c r="O1689" s="339"/>
      <c r="P1689" s="339"/>
      <c r="Q1689" s="339"/>
    </row>
    <row r="1690" spans="1:17" ht="13.5" customHeight="1">
      <c r="A1690" s="481"/>
      <c r="B1690" s="481"/>
      <c r="C1690" s="481"/>
      <c r="D1690" s="481"/>
      <c r="E1690" s="481"/>
      <c r="F1690" s="339"/>
      <c r="G1690" s="340" t="str">
        <f>IF(ISNUMBER(E1690),E1690/'Bulk DivVar Analysis'!$C$60,"")</f>
        <v/>
      </c>
      <c r="H1690" s="338" t="str">
        <f>IF(ISNUMBER(E1690), IF(G1690&gt;'Bulk DivVar Analysis'!$D$62,"Pass","Fail"),"")</f>
        <v/>
      </c>
      <c r="I1690" s="338" t="str">
        <f t="shared" si="28"/>
        <v/>
      </c>
      <c r="J1690" s="339"/>
      <c r="K1690" s="339"/>
      <c r="L1690" s="339"/>
      <c r="M1690" s="339"/>
      <c r="N1690" s="339"/>
      <c r="O1690" s="339"/>
      <c r="P1690" s="339"/>
      <c r="Q1690" s="339"/>
    </row>
    <row r="1691" spans="1:17" ht="13.5" customHeight="1">
      <c r="A1691" s="481"/>
      <c r="B1691" s="481"/>
      <c r="C1691" s="481"/>
      <c r="D1691" s="481"/>
      <c r="E1691" s="481"/>
      <c r="F1691" s="339"/>
      <c r="G1691" s="340" t="str">
        <f>IF(ISNUMBER(E1691),E1691/'Bulk DivVar Analysis'!$C$60,"")</f>
        <v/>
      </c>
      <c r="H1691" s="338" t="str">
        <f>IF(ISNUMBER(E1691), IF(G1691&gt;'Bulk DivVar Analysis'!$D$62,"Pass","Fail"),"")</f>
        <v/>
      </c>
      <c r="I1691" s="338" t="str">
        <f t="shared" si="28"/>
        <v/>
      </c>
      <c r="J1691" s="339"/>
      <c r="K1691" s="339"/>
      <c r="L1691" s="339"/>
      <c r="M1691" s="339"/>
      <c r="N1691" s="339"/>
      <c r="O1691" s="339"/>
      <c r="P1691" s="339"/>
      <c r="Q1691" s="339"/>
    </row>
    <row r="1692" spans="1:17" ht="13.5" customHeight="1">
      <c r="A1692" s="481"/>
      <c r="B1692" s="481"/>
      <c r="C1692" s="481"/>
      <c r="D1692" s="481"/>
      <c r="E1692" s="481"/>
      <c r="F1692" s="339"/>
      <c r="G1692" s="340" t="str">
        <f>IF(ISNUMBER(E1692),E1692/'Bulk DivVar Analysis'!$C$60,"")</f>
        <v/>
      </c>
      <c r="H1692" s="338" t="str">
        <f>IF(ISNUMBER(E1692), IF(G1692&gt;'Bulk DivVar Analysis'!$D$62,"Pass","Fail"),"")</f>
        <v/>
      </c>
      <c r="I1692" s="338" t="str">
        <f t="shared" si="28"/>
        <v/>
      </c>
      <c r="J1692" s="339"/>
      <c r="K1692" s="339"/>
      <c r="L1692" s="339"/>
      <c r="M1692" s="339"/>
      <c r="N1692" s="339"/>
      <c r="O1692" s="339"/>
      <c r="P1692" s="339"/>
      <c r="Q1692" s="339"/>
    </row>
    <row r="1693" spans="1:17" ht="13.5" customHeight="1">
      <c r="A1693" s="481"/>
      <c r="B1693" s="481"/>
      <c r="C1693" s="481"/>
      <c r="D1693" s="481"/>
      <c r="E1693" s="481"/>
      <c r="F1693" s="339"/>
      <c r="G1693" s="340" t="str">
        <f>IF(ISNUMBER(E1693),E1693/'Bulk DivVar Analysis'!$C$60,"")</f>
        <v/>
      </c>
      <c r="H1693" s="338" t="str">
        <f>IF(ISNUMBER(E1693), IF(G1693&gt;'Bulk DivVar Analysis'!$D$62,"Pass","Fail"),"")</f>
        <v/>
      </c>
      <c r="I1693" s="338" t="str">
        <f t="shared" si="28"/>
        <v/>
      </c>
      <c r="J1693" s="339"/>
      <c r="K1693" s="339"/>
      <c r="L1693" s="339"/>
      <c r="M1693" s="339"/>
      <c r="N1693" s="339"/>
      <c r="O1693" s="339"/>
      <c r="P1693" s="339"/>
      <c r="Q1693" s="339"/>
    </row>
    <row r="1694" spans="1:17" ht="13.5" customHeight="1">
      <c r="A1694" s="481"/>
      <c r="B1694" s="481"/>
      <c r="C1694" s="481"/>
      <c r="D1694" s="481"/>
      <c r="E1694" s="481"/>
      <c r="F1694" s="339"/>
      <c r="G1694" s="340" t="str">
        <f>IF(ISNUMBER(E1694),E1694/'Bulk DivVar Analysis'!$C$60,"")</f>
        <v/>
      </c>
      <c r="H1694" s="338" t="str">
        <f>IF(ISNUMBER(E1694), IF(G1694&gt;'Bulk DivVar Analysis'!$D$62,"Pass","Fail"),"")</f>
        <v/>
      </c>
      <c r="I1694" s="338" t="str">
        <f t="shared" si="28"/>
        <v/>
      </c>
      <c r="J1694" s="339"/>
      <c r="K1694" s="339"/>
      <c r="L1694" s="339"/>
      <c r="M1694" s="339"/>
      <c r="N1694" s="339"/>
      <c r="O1694" s="339"/>
      <c r="P1694" s="339"/>
      <c r="Q1694" s="339"/>
    </row>
    <row r="1695" spans="1:17" ht="13.5" customHeight="1">
      <c r="A1695" s="481"/>
      <c r="B1695" s="481"/>
      <c r="C1695" s="481"/>
      <c r="D1695" s="481"/>
      <c r="E1695" s="481"/>
      <c r="F1695" s="339"/>
      <c r="G1695" s="340" t="str">
        <f>IF(ISNUMBER(E1695),E1695/'Bulk DivVar Analysis'!$C$60,"")</f>
        <v/>
      </c>
      <c r="H1695" s="338" t="str">
        <f>IF(ISNUMBER(E1695), IF(G1695&gt;'Bulk DivVar Analysis'!$D$62,"Pass","Fail"),"")</f>
        <v/>
      </c>
      <c r="I1695" s="338" t="str">
        <f t="shared" si="28"/>
        <v/>
      </c>
      <c r="J1695" s="339"/>
      <c r="K1695" s="339"/>
      <c r="L1695" s="339"/>
      <c r="M1695" s="339"/>
      <c r="N1695" s="339"/>
      <c r="O1695" s="339"/>
      <c r="P1695" s="339"/>
      <c r="Q1695" s="339"/>
    </row>
    <row r="1696" spans="1:17" ht="13.5" customHeight="1">
      <c r="A1696" s="481"/>
      <c r="B1696" s="481"/>
      <c r="C1696" s="481"/>
      <c r="D1696" s="481"/>
      <c r="E1696" s="481"/>
      <c r="F1696" s="339"/>
      <c r="G1696" s="340" t="str">
        <f>IF(ISNUMBER(E1696),E1696/'Bulk DivVar Analysis'!$C$60,"")</f>
        <v/>
      </c>
      <c r="H1696" s="338" t="str">
        <f>IF(ISNUMBER(E1696), IF(G1696&gt;'Bulk DivVar Analysis'!$D$62,"Pass","Fail"),"")</f>
        <v/>
      </c>
      <c r="I1696" s="338" t="str">
        <f t="shared" si="28"/>
        <v/>
      </c>
      <c r="J1696" s="339"/>
      <c r="K1696" s="339"/>
      <c r="L1696" s="339"/>
      <c r="M1696" s="339"/>
      <c r="N1696" s="339"/>
      <c r="O1696" s="339"/>
      <c r="P1696" s="339"/>
      <c r="Q1696" s="339"/>
    </row>
    <row r="1697" spans="1:17" ht="13.5" customHeight="1">
      <c r="A1697" s="481"/>
      <c r="B1697" s="481"/>
      <c r="C1697" s="481"/>
      <c r="D1697" s="481"/>
      <c r="E1697" s="481"/>
      <c r="F1697" s="339"/>
      <c r="G1697" s="340" t="str">
        <f>IF(ISNUMBER(E1697),E1697/'Bulk DivVar Analysis'!$C$60,"")</f>
        <v/>
      </c>
      <c r="H1697" s="338" t="str">
        <f>IF(ISNUMBER(E1697), IF(G1697&gt;'Bulk DivVar Analysis'!$D$62,"Pass","Fail"),"")</f>
        <v/>
      </c>
      <c r="I1697" s="338" t="str">
        <f t="shared" si="28"/>
        <v/>
      </c>
      <c r="J1697" s="339"/>
      <c r="K1697" s="339"/>
      <c r="L1697" s="339"/>
      <c r="M1697" s="339"/>
      <c r="N1697" s="339"/>
      <c r="O1697" s="339"/>
      <c r="P1697" s="339"/>
      <c r="Q1697" s="339"/>
    </row>
    <row r="1698" spans="1:17" ht="13.5" customHeight="1">
      <c r="A1698" s="481"/>
      <c r="B1698" s="481"/>
      <c r="C1698" s="481"/>
      <c r="D1698" s="481"/>
      <c r="E1698" s="481"/>
      <c r="F1698" s="339"/>
      <c r="G1698" s="340" t="str">
        <f>IF(ISNUMBER(E1698),E1698/'Bulk DivVar Analysis'!$C$60,"")</f>
        <v/>
      </c>
      <c r="H1698" s="338" t="str">
        <f>IF(ISNUMBER(E1698), IF(G1698&gt;'Bulk DivVar Analysis'!$D$62,"Pass","Fail"),"")</f>
        <v/>
      </c>
      <c r="I1698" s="338" t="str">
        <f t="shared" si="28"/>
        <v/>
      </c>
      <c r="J1698" s="339"/>
      <c r="K1698" s="339"/>
      <c r="L1698" s="339"/>
      <c r="M1698" s="339"/>
      <c r="N1698" s="339"/>
      <c r="O1698" s="339"/>
      <c r="P1698" s="339"/>
      <c r="Q1698" s="339"/>
    </row>
    <row r="1699" spans="1:17" ht="13.5" customHeight="1">
      <c r="A1699" s="481"/>
      <c r="B1699" s="481"/>
      <c r="C1699" s="481"/>
      <c r="D1699" s="481"/>
      <c r="E1699" s="481"/>
      <c r="F1699" s="339"/>
      <c r="G1699" s="340" t="str">
        <f>IF(ISNUMBER(E1699),E1699/'Bulk DivVar Analysis'!$C$60,"")</f>
        <v/>
      </c>
      <c r="H1699" s="338" t="str">
        <f>IF(ISNUMBER(E1699), IF(G1699&gt;'Bulk DivVar Analysis'!$D$62,"Pass","Fail"),"")</f>
        <v/>
      </c>
      <c r="I1699" s="338" t="str">
        <f t="shared" si="28"/>
        <v/>
      </c>
      <c r="J1699" s="339"/>
      <c r="K1699" s="339"/>
      <c r="L1699" s="339"/>
      <c r="M1699" s="339"/>
      <c r="N1699" s="339"/>
      <c r="O1699" s="339"/>
      <c r="P1699" s="339"/>
      <c r="Q1699" s="339"/>
    </row>
    <row r="1700" spans="1:17" ht="13.5" customHeight="1">
      <c r="A1700" s="481"/>
      <c r="B1700" s="481"/>
      <c r="C1700" s="481"/>
      <c r="D1700" s="481"/>
      <c r="E1700" s="481"/>
      <c r="F1700" s="339"/>
      <c r="G1700" s="340" t="str">
        <f>IF(ISNUMBER(E1700),E1700/'Bulk DivVar Analysis'!$C$60,"")</f>
        <v/>
      </c>
      <c r="H1700" s="338" t="str">
        <f>IF(ISNUMBER(E1700), IF(G1700&gt;'Bulk DivVar Analysis'!$D$62,"Pass","Fail"),"")</f>
        <v/>
      </c>
      <c r="I1700" s="338" t="str">
        <f t="shared" si="28"/>
        <v/>
      </c>
      <c r="J1700" s="339"/>
      <c r="K1700" s="339"/>
      <c r="L1700" s="339"/>
      <c r="M1700" s="339"/>
      <c r="N1700" s="339"/>
      <c r="O1700" s="339"/>
      <c r="P1700" s="339"/>
      <c r="Q1700" s="339"/>
    </row>
    <row r="1701" spans="1:17" ht="13.5" customHeight="1">
      <c r="A1701" s="481"/>
      <c r="B1701" s="481"/>
      <c r="C1701" s="481"/>
      <c r="D1701" s="481"/>
      <c r="E1701" s="481"/>
      <c r="F1701" s="339"/>
      <c r="G1701" s="340" t="str">
        <f>IF(ISNUMBER(E1701),E1701/'Bulk DivVar Analysis'!$C$60,"")</f>
        <v/>
      </c>
      <c r="H1701" s="338" t="str">
        <f>IF(ISNUMBER(E1701), IF(G1701&gt;'Bulk DivVar Analysis'!$D$62,"Pass","Fail"),"")</f>
        <v/>
      </c>
      <c r="I1701" s="338" t="str">
        <f t="shared" si="28"/>
        <v/>
      </c>
      <c r="J1701" s="339"/>
      <c r="K1701" s="339"/>
      <c r="L1701" s="339"/>
      <c r="M1701" s="339"/>
      <c r="N1701" s="339"/>
      <c r="O1701" s="339"/>
      <c r="P1701" s="339"/>
      <c r="Q1701" s="339"/>
    </row>
    <row r="1702" spans="1:17" ht="13.5" customHeight="1">
      <c r="A1702" s="481"/>
      <c r="B1702" s="481"/>
      <c r="C1702" s="481"/>
      <c r="D1702" s="481"/>
      <c r="E1702" s="481"/>
      <c r="F1702" s="339"/>
      <c r="G1702" s="340" t="str">
        <f>IF(ISNUMBER(E1702),E1702/'Bulk DivVar Analysis'!$C$60,"")</f>
        <v/>
      </c>
      <c r="H1702" s="338" t="str">
        <f>IF(ISNUMBER(E1702), IF(G1702&gt;'Bulk DivVar Analysis'!$D$62,"Pass","Fail"),"")</f>
        <v/>
      </c>
      <c r="I1702" s="338" t="str">
        <f t="shared" si="28"/>
        <v/>
      </c>
      <c r="J1702" s="339"/>
      <c r="K1702" s="339"/>
      <c r="L1702" s="339"/>
      <c r="M1702" s="339"/>
      <c r="N1702" s="339"/>
      <c r="O1702" s="339"/>
      <c r="P1702" s="339"/>
      <c r="Q1702" s="339"/>
    </row>
    <row r="1703" spans="1:17" ht="13.5" customHeight="1">
      <c r="A1703" s="481"/>
      <c r="B1703" s="481"/>
      <c r="C1703" s="481"/>
      <c r="D1703" s="481"/>
      <c r="E1703" s="481"/>
      <c r="F1703" s="339"/>
      <c r="G1703" s="340" t="str">
        <f>IF(ISNUMBER(E1703),E1703/'Bulk DivVar Analysis'!$C$60,"")</f>
        <v/>
      </c>
      <c r="H1703" s="338" t="str">
        <f>IF(ISNUMBER(E1703), IF(G1703&gt;'Bulk DivVar Analysis'!$D$62,"Pass","Fail"),"")</f>
        <v/>
      </c>
      <c r="I1703" s="338" t="str">
        <f t="shared" si="28"/>
        <v/>
      </c>
      <c r="J1703" s="339"/>
      <c r="K1703" s="339"/>
      <c r="L1703" s="339"/>
      <c r="M1703" s="339"/>
      <c r="N1703" s="339"/>
      <c r="O1703" s="339"/>
      <c r="P1703" s="339"/>
      <c r="Q1703" s="339"/>
    </row>
    <row r="1704" spans="1:17" ht="13.5" customHeight="1">
      <c r="A1704" s="481"/>
      <c r="B1704" s="481"/>
      <c r="C1704" s="481"/>
      <c r="D1704" s="481"/>
      <c r="E1704" s="481"/>
      <c r="F1704" s="339"/>
      <c r="G1704" s="340" t="str">
        <f>IF(ISNUMBER(E1704),E1704/'Bulk DivVar Analysis'!$C$60,"")</f>
        <v/>
      </c>
      <c r="H1704" s="338" t="str">
        <f>IF(ISNUMBER(E1704), IF(G1704&gt;'Bulk DivVar Analysis'!$D$62,"Pass","Fail"),"")</f>
        <v/>
      </c>
      <c r="I1704" s="338" t="str">
        <f t="shared" si="28"/>
        <v/>
      </c>
      <c r="J1704" s="339"/>
      <c r="K1704" s="339"/>
      <c r="L1704" s="339"/>
      <c r="M1704" s="339"/>
      <c r="N1704" s="339"/>
      <c r="O1704" s="339"/>
      <c r="P1704" s="339"/>
      <c r="Q1704" s="339"/>
    </row>
    <row r="1705" spans="1:17" ht="13.5" customHeight="1">
      <c r="A1705" s="481"/>
      <c r="B1705" s="481"/>
      <c r="C1705" s="481"/>
      <c r="D1705" s="481"/>
      <c r="E1705" s="481"/>
      <c r="F1705" s="339"/>
      <c r="G1705" s="340" t="str">
        <f>IF(ISNUMBER(E1705),E1705/'Bulk DivVar Analysis'!$C$60,"")</f>
        <v/>
      </c>
      <c r="H1705" s="338" t="str">
        <f>IF(ISNUMBER(E1705), IF(G1705&gt;'Bulk DivVar Analysis'!$D$62,"Pass","Fail"),"")</f>
        <v/>
      </c>
      <c r="I1705" s="338" t="str">
        <f t="shared" si="28"/>
        <v/>
      </c>
      <c r="J1705" s="339"/>
      <c r="K1705" s="339"/>
      <c r="L1705" s="339"/>
      <c r="M1705" s="339"/>
      <c r="N1705" s="339"/>
      <c r="O1705" s="339"/>
      <c r="P1705" s="339"/>
      <c r="Q1705" s="339"/>
    </row>
    <row r="1706" spans="1:17" ht="13.5" customHeight="1">
      <c r="A1706" s="481"/>
      <c r="B1706" s="481"/>
      <c r="C1706" s="481"/>
      <c r="D1706" s="481"/>
      <c r="E1706" s="481"/>
      <c r="F1706" s="339"/>
      <c r="G1706" s="340" t="str">
        <f>IF(ISNUMBER(E1706),E1706/'Bulk DivVar Analysis'!$C$60,"")</f>
        <v/>
      </c>
      <c r="H1706" s="338" t="str">
        <f>IF(ISNUMBER(E1706), IF(G1706&gt;'Bulk DivVar Analysis'!$D$62,"Pass","Fail"),"")</f>
        <v/>
      </c>
      <c r="I1706" s="338" t="str">
        <f t="shared" si="28"/>
        <v/>
      </c>
      <c r="J1706" s="339"/>
      <c r="K1706" s="339"/>
      <c r="L1706" s="339"/>
      <c r="M1706" s="339"/>
      <c r="N1706" s="339"/>
      <c r="O1706" s="339"/>
      <c r="P1706" s="339"/>
      <c r="Q1706" s="339"/>
    </row>
    <row r="1707" spans="1:17" ht="13.5" customHeight="1">
      <c r="A1707" s="481"/>
      <c r="B1707" s="481"/>
      <c r="C1707" s="481"/>
      <c r="D1707" s="481"/>
      <c r="E1707" s="481"/>
      <c r="F1707" s="339"/>
      <c r="G1707" s="340" t="str">
        <f>IF(ISNUMBER(E1707),E1707/'Bulk DivVar Analysis'!$C$60,"")</f>
        <v/>
      </c>
      <c r="H1707" s="338" t="str">
        <f>IF(ISNUMBER(E1707), IF(G1707&gt;'Bulk DivVar Analysis'!$D$62,"Pass","Fail"),"")</f>
        <v/>
      </c>
      <c r="I1707" s="338" t="str">
        <f t="shared" si="28"/>
        <v/>
      </c>
      <c r="J1707" s="339"/>
      <c r="K1707" s="339"/>
      <c r="L1707" s="339"/>
      <c r="M1707" s="339"/>
      <c r="N1707" s="339"/>
      <c r="O1707" s="339"/>
      <c r="P1707" s="339"/>
      <c r="Q1707" s="339"/>
    </row>
    <row r="1708" spans="1:17" ht="13.5" customHeight="1">
      <c r="A1708" s="481"/>
      <c r="B1708" s="481"/>
      <c r="C1708" s="481"/>
      <c r="D1708" s="481"/>
      <c r="E1708" s="481"/>
      <c r="F1708" s="339"/>
      <c r="G1708" s="340" t="str">
        <f>IF(ISNUMBER(E1708),E1708/'Bulk DivVar Analysis'!$C$60,"")</f>
        <v/>
      </c>
      <c r="H1708" s="338" t="str">
        <f>IF(ISNUMBER(E1708), IF(G1708&gt;'Bulk DivVar Analysis'!$D$62,"Pass","Fail"),"")</f>
        <v/>
      </c>
      <c r="I1708" s="338" t="str">
        <f t="shared" si="28"/>
        <v/>
      </c>
      <c r="J1708" s="339"/>
      <c r="K1708" s="339"/>
      <c r="L1708" s="339"/>
      <c r="M1708" s="339"/>
      <c r="N1708" s="339"/>
      <c r="O1708" s="339"/>
      <c r="P1708" s="339"/>
      <c r="Q1708" s="339"/>
    </row>
    <row r="1709" spans="1:17" ht="13.5" customHeight="1">
      <c r="A1709" s="481"/>
      <c r="B1709" s="481"/>
      <c r="C1709" s="481"/>
      <c r="D1709" s="481"/>
      <c r="E1709" s="481"/>
      <c r="F1709" s="339"/>
      <c r="G1709" s="340" t="str">
        <f>IF(ISNUMBER(E1709),E1709/'Bulk DivVar Analysis'!$C$60,"")</f>
        <v/>
      </c>
      <c r="H1709" s="338" t="str">
        <f>IF(ISNUMBER(E1709), IF(G1709&gt;'Bulk DivVar Analysis'!$D$62,"Pass","Fail"),"")</f>
        <v/>
      </c>
      <c r="I1709" s="338" t="str">
        <f t="shared" si="28"/>
        <v/>
      </c>
      <c r="J1709" s="339"/>
      <c r="K1709" s="339"/>
      <c r="L1709" s="339"/>
      <c r="M1709" s="339"/>
      <c r="N1709" s="339"/>
      <c r="O1709" s="339"/>
      <c r="P1709" s="339"/>
      <c r="Q1709" s="339"/>
    </row>
    <row r="1710" spans="1:17" ht="13.5" customHeight="1">
      <c r="A1710" s="481"/>
      <c r="B1710" s="481"/>
      <c r="C1710" s="481"/>
      <c r="D1710" s="481"/>
      <c r="E1710" s="481"/>
      <c r="F1710" s="339"/>
      <c r="G1710" s="340" t="str">
        <f>IF(ISNUMBER(E1710),E1710/'Bulk DivVar Analysis'!$C$60,"")</f>
        <v/>
      </c>
      <c r="H1710" s="338" t="str">
        <f>IF(ISNUMBER(E1710), IF(G1710&gt;'Bulk DivVar Analysis'!$D$62,"Pass","Fail"),"")</f>
        <v/>
      </c>
      <c r="I1710" s="338" t="str">
        <f t="shared" si="28"/>
        <v/>
      </c>
      <c r="J1710" s="339"/>
      <c r="K1710" s="339"/>
      <c r="L1710" s="339"/>
      <c r="M1710" s="339"/>
      <c r="N1710" s="339"/>
      <c r="O1710" s="339"/>
      <c r="P1710" s="339"/>
      <c r="Q1710" s="339"/>
    </row>
    <row r="1711" spans="1:17" ht="13.5" customHeight="1">
      <c r="A1711" s="481"/>
      <c r="B1711" s="481"/>
      <c r="C1711" s="481"/>
      <c r="D1711" s="481"/>
      <c r="E1711" s="481"/>
      <c r="F1711" s="339"/>
      <c r="G1711" s="340" t="str">
        <f>IF(ISNUMBER(E1711),E1711/'Bulk DivVar Analysis'!$C$60,"")</f>
        <v/>
      </c>
      <c r="H1711" s="338" t="str">
        <f>IF(ISNUMBER(E1711), IF(G1711&gt;'Bulk DivVar Analysis'!$D$62,"Pass","Fail"),"")</f>
        <v/>
      </c>
      <c r="I1711" s="338" t="str">
        <f t="shared" si="28"/>
        <v/>
      </c>
      <c r="J1711" s="339"/>
      <c r="K1711" s="339"/>
      <c r="L1711" s="339"/>
      <c r="M1711" s="339"/>
      <c r="N1711" s="339"/>
      <c r="O1711" s="339"/>
      <c r="P1711" s="339"/>
      <c r="Q1711" s="339"/>
    </row>
    <row r="1712" spans="1:17" ht="13.5" customHeight="1">
      <c r="A1712" s="481"/>
      <c r="B1712" s="481"/>
      <c r="C1712" s="481"/>
      <c r="D1712" s="481"/>
      <c r="E1712" s="481"/>
      <c r="F1712" s="339"/>
      <c r="G1712" s="340" t="str">
        <f>IF(ISNUMBER(E1712),E1712/'Bulk DivVar Analysis'!$C$60,"")</f>
        <v/>
      </c>
      <c r="H1712" s="338" t="str">
        <f>IF(ISNUMBER(E1712), IF(G1712&gt;'Bulk DivVar Analysis'!$D$62,"Pass","Fail"),"")</f>
        <v/>
      </c>
      <c r="I1712" s="338" t="str">
        <f t="shared" si="28"/>
        <v/>
      </c>
      <c r="J1712" s="339"/>
      <c r="K1712" s="339"/>
      <c r="L1712" s="339"/>
      <c r="M1712" s="339"/>
      <c r="N1712" s="339"/>
      <c r="O1712" s="339"/>
      <c r="P1712" s="339"/>
      <c r="Q1712" s="339"/>
    </row>
    <row r="1713" spans="1:17" ht="13.5" customHeight="1">
      <c r="A1713" s="481"/>
      <c r="B1713" s="481"/>
      <c r="C1713" s="481"/>
      <c r="D1713" s="481"/>
      <c r="E1713" s="481"/>
      <c r="F1713" s="339"/>
      <c r="G1713" s="340" t="str">
        <f>IF(ISNUMBER(E1713),E1713/'Bulk DivVar Analysis'!$C$60,"")</f>
        <v/>
      </c>
      <c r="H1713" s="338" t="str">
        <f>IF(ISNUMBER(E1713), IF(G1713&gt;'Bulk DivVar Analysis'!$D$62,"Pass","Fail"),"")</f>
        <v/>
      </c>
      <c r="I1713" s="338" t="str">
        <f t="shared" si="28"/>
        <v/>
      </c>
      <c r="J1713" s="339"/>
      <c r="K1713" s="339"/>
      <c r="L1713" s="339"/>
      <c r="M1713" s="339"/>
      <c r="N1713" s="339"/>
      <c r="O1713" s="339"/>
      <c r="P1713" s="339"/>
      <c r="Q1713" s="339"/>
    </row>
    <row r="1714" spans="1:17" ht="13.5" customHeight="1">
      <c r="A1714" s="481"/>
      <c r="B1714" s="481"/>
      <c r="C1714" s="481"/>
      <c r="D1714" s="481"/>
      <c r="E1714" s="481"/>
      <c r="F1714" s="339"/>
      <c r="G1714" s="340" t="str">
        <f>IF(ISNUMBER(E1714),E1714/'Bulk DivVar Analysis'!$C$60,"")</f>
        <v/>
      </c>
      <c r="H1714" s="338" t="str">
        <f>IF(ISNUMBER(E1714), IF(G1714&gt;'Bulk DivVar Analysis'!$D$62,"Pass","Fail"),"")</f>
        <v/>
      </c>
      <c r="I1714" s="338" t="str">
        <f t="shared" si="28"/>
        <v/>
      </c>
      <c r="J1714" s="339"/>
      <c r="K1714" s="339"/>
      <c r="L1714" s="339"/>
      <c r="M1714" s="339"/>
      <c r="N1714" s="339"/>
      <c r="O1714" s="339"/>
      <c r="P1714" s="339"/>
      <c r="Q1714" s="339"/>
    </row>
    <row r="1715" spans="1:17" ht="13.5" customHeight="1">
      <c r="A1715" s="481"/>
      <c r="B1715" s="481"/>
      <c r="C1715" s="481"/>
      <c r="D1715" s="481"/>
      <c r="E1715" s="481"/>
      <c r="F1715" s="339"/>
      <c r="G1715" s="340" t="str">
        <f>IF(ISNUMBER(E1715),E1715/'Bulk DivVar Analysis'!$C$60,"")</f>
        <v/>
      </c>
      <c r="H1715" s="338" t="str">
        <f>IF(ISNUMBER(E1715), IF(G1715&gt;'Bulk DivVar Analysis'!$D$62,"Pass","Fail"),"")</f>
        <v/>
      </c>
      <c r="I1715" s="338" t="str">
        <f t="shared" si="28"/>
        <v/>
      </c>
      <c r="J1715" s="339"/>
      <c r="K1715" s="339"/>
      <c r="L1715" s="339"/>
      <c r="M1715" s="339"/>
      <c r="N1715" s="339"/>
      <c r="O1715" s="339"/>
      <c r="P1715" s="339"/>
      <c r="Q1715" s="339"/>
    </row>
    <row r="1716" spans="1:17" ht="13.5" customHeight="1">
      <c r="A1716" s="481"/>
      <c r="B1716" s="481"/>
      <c r="C1716" s="481"/>
      <c r="D1716" s="481"/>
      <c r="E1716" s="481"/>
      <c r="F1716" s="339"/>
      <c r="G1716" s="340" t="str">
        <f>IF(ISNUMBER(E1716),E1716/'Bulk DivVar Analysis'!$C$60,"")</f>
        <v/>
      </c>
      <c r="H1716" s="338" t="str">
        <f>IF(ISNUMBER(E1716), IF(G1716&gt;'Bulk DivVar Analysis'!$D$62,"Pass","Fail"),"")</f>
        <v/>
      </c>
      <c r="I1716" s="338" t="str">
        <f t="shared" si="28"/>
        <v/>
      </c>
      <c r="J1716" s="339"/>
      <c r="K1716" s="339"/>
      <c r="L1716" s="339"/>
      <c r="M1716" s="339"/>
      <c r="N1716" s="339"/>
      <c r="O1716" s="339"/>
      <c r="P1716" s="339"/>
      <c r="Q1716" s="339"/>
    </row>
    <row r="1717" spans="1:17" ht="13.5" customHeight="1">
      <c r="A1717" s="481"/>
      <c r="B1717" s="481"/>
      <c r="C1717" s="481"/>
      <c r="D1717" s="481"/>
      <c r="E1717" s="481"/>
      <c r="F1717" s="339"/>
      <c r="G1717" s="340" t="str">
        <f>IF(ISNUMBER(E1717),E1717/'Bulk DivVar Analysis'!$C$60,"")</f>
        <v/>
      </c>
      <c r="H1717" s="338" t="str">
        <f>IF(ISNUMBER(E1717), IF(G1717&gt;'Bulk DivVar Analysis'!$D$62,"Pass","Fail"),"")</f>
        <v/>
      </c>
      <c r="I1717" s="338" t="str">
        <f t="shared" si="28"/>
        <v/>
      </c>
      <c r="J1717" s="339"/>
      <c r="K1717" s="339"/>
      <c r="L1717" s="339"/>
      <c r="M1717" s="339"/>
      <c r="N1717" s="339"/>
      <c r="O1717" s="339"/>
      <c r="P1717" s="339"/>
      <c r="Q1717" s="339"/>
    </row>
    <row r="1718" spans="1:17" ht="13.5" customHeight="1">
      <c r="A1718" s="481"/>
      <c r="B1718" s="481"/>
      <c r="C1718" s="481"/>
      <c r="D1718" s="481"/>
      <c r="E1718" s="481"/>
      <c r="F1718" s="339"/>
      <c r="G1718" s="340" t="str">
        <f>IF(ISNUMBER(E1718),E1718/'Bulk DivVar Analysis'!$C$60,"")</f>
        <v/>
      </c>
      <c r="H1718" s="338" t="str">
        <f>IF(ISNUMBER(E1718), IF(G1718&gt;'Bulk DivVar Analysis'!$D$62,"Pass","Fail"),"")</f>
        <v/>
      </c>
      <c r="I1718" s="338" t="str">
        <f t="shared" si="28"/>
        <v/>
      </c>
      <c r="J1718" s="339"/>
      <c r="K1718" s="339"/>
      <c r="L1718" s="339"/>
      <c r="M1718" s="339"/>
      <c r="N1718" s="339"/>
      <c r="O1718" s="339"/>
      <c r="P1718" s="339"/>
      <c r="Q1718" s="339"/>
    </row>
    <row r="1719" spans="1:17" ht="13.5" customHeight="1">
      <c r="A1719" s="481"/>
      <c r="B1719" s="481"/>
      <c r="C1719" s="481"/>
      <c r="D1719" s="481"/>
      <c r="E1719" s="481"/>
      <c r="F1719" s="339"/>
      <c r="G1719" s="340" t="str">
        <f>IF(ISNUMBER(E1719),E1719/'Bulk DivVar Analysis'!$C$60,"")</f>
        <v/>
      </c>
      <c r="H1719" s="338" t="str">
        <f>IF(ISNUMBER(E1719), IF(G1719&gt;'Bulk DivVar Analysis'!$D$62,"Pass","Fail"),"")</f>
        <v/>
      </c>
      <c r="I1719" s="338" t="str">
        <f t="shared" si="28"/>
        <v/>
      </c>
      <c r="J1719" s="339"/>
      <c r="K1719" s="339"/>
      <c r="L1719" s="339"/>
      <c r="M1719" s="339"/>
      <c r="N1719" s="339"/>
      <c r="O1719" s="339"/>
      <c r="P1719" s="339"/>
      <c r="Q1719" s="339"/>
    </row>
    <row r="1720" spans="1:17" ht="13.5" customHeight="1">
      <c r="A1720" s="481"/>
      <c r="B1720" s="481"/>
      <c r="C1720" s="481"/>
      <c r="D1720" s="481"/>
      <c r="E1720" s="481"/>
      <c r="F1720" s="339"/>
      <c r="G1720" s="340" t="str">
        <f>IF(ISNUMBER(E1720),E1720/'Bulk DivVar Analysis'!$C$60,"")</f>
        <v/>
      </c>
      <c r="H1720" s="338" t="str">
        <f>IF(ISNUMBER(E1720), IF(G1720&gt;'Bulk DivVar Analysis'!$D$62,"Pass","Fail"),"")</f>
        <v/>
      </c>
      <c r="I1720" s="338" t="str">
        <f t="shared" si="28"/>
        <v/>
      </c>
      <c r="J1720" s="339"/>
      <c r="K1720" s="339"/>
      <c r="L1720" s="339"/>
      <c r="M1720" s="339"/>
      <c r="N1720" s="339"/>
      <c r="O1720" s="339"/>
      <c r="P1720" s="339"/>
      <c r="Q1720" s="339"/>
    </row>
    <row r="1721" spans="1:17" ht="13.5" customHeight="1">
      <c r="A1721" s="481"/>
      <c r="B1721" s="481"/>
      <c r="C1721" s="481"/>
      <c r="D1721" s="481"/>
      <c r="E1721" s="481"/>
      <c r="F1721" s="339"/>
      <c r="G1721" s="340" t="str">
        <f>IF(ISNUMBER(E1721),E1721/'Bulk DivVar Analysis'!$C$60,"")</f>
        <v/>
      </c>
      <c r="H1721" s="338" t="str">
        <f>IF(ISNUMBER(E1721), IF(G1721&gt;'Bulk DivVar Analysis'!$D$62,"Pass","Fail"),"")</f>
        <v/>
      </c>
      <c r="I1721" s="338" t="str">
        <f t="shared" si="28"/>
        <v/>
      </c>
      <c r="J1721" s="339"/>
      <c r="K1721" s="339"/>
      <c r="L1721" s="339"/>
      <c r="M1721" s="339"/>
      <c r="N1721" s="339"/>
      <c r="O1721" s="339"/>
      <c r="P1721" s="339"/>
      <c r="Q1721" s="339"/>
    </row>
    <row r="1722" spans="1:17" ht="13.5" customHeight="1">
      <c r="A1722" s="481"/>
      <c r="B1722" s="481"/>
      <c r="C1722" s="481"/>
      <c r="D1722" s="481"/>
      <c r="E1722" s="481"/>
      <c r="F1722" s="339"/>
      <c r="G1722" s="340" t="str">
        <f>IF(ISNUMBER(E1722),E1722/'Bulk DivVar Analysis'!$C$60,"")</f>
        <v/>
      </c>
      <c r="H1722" s="338" t="str">
        <f>IF(ISNUMBER(E1722), IF(G1722&gt;'Bulk DivVar Analysis'!$D$62,"Pass","Fail"),"")</f>
        <v/>
      </c>
      <c r="I1722" s="338" t="str">
        <f t="shared" si="28"/>
        <v/>
      </c>
      <c r="J1722" s="339"/>
      <c r="K1722" s="339"/>
      <c r="L1722" s="339"/>
      <c r="M1722" s="339"/>
      <c r="N1722" s="339"/>
      <c r="O1722" s="339"/>
      <c r="P1722" s="339"/>
      <c r="Q1722" s="339"/>
    </row>
    <row r="1723" spans="1:17" ht="13.5" customHeight="1">
      <c r="A1723" s="481"/>
      <c r="B1723" s="481"/>
      <c r="C1723" s="481"/>
      <c r="D1723" s="481"/>
      <c r="E1723" s="481"/>
      <c r="F1723" s="339"/>
      <c r="G1723" s="340" t="str">
        <f>IF(ISNUMBER(E1723),E1723/'Bulk DivVar Analysis'!$C$60,"")</f>
        <v/>
      </c>
      <c r="H1723" s="338" t="str">
        <f>IF(ISNUMBER(E1723), IF(G1723&gt;'Bulk DivVar Analysis'!$D$62,"Pass","Fail"),"")</f>
        <v/>
      </c>
      <c r="I1723" s="338" t="str">
        <f t="shared" si="28"/>
        <v/>
      </c>
      <c r="J1723" s="339"/>
      <c r="K1723" s="339"/>
      <c r="L1723" s="339"/>
      <c r="M1723" s="339"/>
      <c r="N1723" s="339"/>
      <c r="O1723" s="339"/>
      <c r="P1723" s="339"/>
      <c r="Q1723" s="339"/>
    </row>
    <row r="1724" spans="1:17" ht="13.5" customHeight="1">
      <c r="A1724" s="481"/>
      <c r="B1724" s="481"/>
      <c r="C1724" s="481"/>
      <c r="D1724" s="481"/>
      <c r="E1724" s="481"/>
      <c r="F1724" s="339"/>
      <c r="G1724" s="340" t="str">
        <f>IF(ISNUMBER(E1724),E1724/'Bulk DivVar Analysis'!$C$60,"")</f>
        <v/>
      </c>
      <c r="H1724" s="338" t="str">
        <f>IF(ISNUMBER(E1724), IF(G1724&gt;'Bulk DivVar Analysis'!$D$62,"Pass","Fail"),"")</f>
        <v/>
      </c>
      <c r="I1724" s="338" t="str">
        <f t="shared" si="28"/>
        <v/>
      </c>
      <c r="J1724" s="339"/>
      <c r="K1724" s="339"/>
      <c r="L1724" s="339"/>
      <c r="M1724" s="339"/>
      <c r="N1724" s="339"/>
      <c r="O1724" s="339"/>
      <c r="P1724" s="339"/>
      <c r="Q1724" s="339"/>
    </row>
    <row r="1725" spans="1:17" ht="13.5" customHeight="1">
      <c r="A1725" s="481"/>
      <c r="B1725" s="481"/>
      <c r="C1725" s="481"/>
      <c r="D1725" s="481"/>
      <c r="E1725" s="481"/>
      <c r="F1725" s="339"/>
      <c r="G1725" s="340" t="str">
        <f>IF(ISNUMBER(E1725),E1725/'Bulk DivVar Analysis'!$C$60,"")</f>
        <v/>
      </c>
      <c r="H1725" s="338" t="str">
        <f>IF(ISNUMBER(E1725), IF(G1725&gt;'Bulk DivVar Analysis'!$D$62,"Pass","Fail"),"")</f>
        <v/>
      </c>
      <c r="I1725" s="338" t="str">
        <f t="shared" si="28"/>
        <v/>
      </c>
      <c r="J1725" s="339"/>
      <c r="K1725" s="339"/>
      <c r="L1725" s="339"/>
      <c r="M1725" s="339"/>
      <c r="N1725" s="339"/>
      <c r="O1725" s="339"/>
      <c r="P1725" s="339"/>
      <c r="Q1725" s="339"/>
    </row>
    <row r="1726" spans="1:17" ht="13.5" customHeight="1">
      <c r="A1726" s="481"/>
      <c r="B1726" s="481"/>
      <c r="C1726" s="481"/>
      <c r="D1726" s="481"/>
      <c r="E1726" s="481"/>
      <c r="F1726" s="339"/>
      <c r="G1726" s="340" t="str">
        <f>IF(ISNUMBER(E1726),E1726/'Bulk DivVar Analysis'!$C$60,"")</f>
        <v/>
      </c>
      <c r="H1726" s="338" t="str">
        <f>IF(ISNUMBER(E1726), IF(G1726&gt;'Bulk DivVar Analysis'!$D$62,"Pass","Fail"),"")</f>
        <v/>
      </c>
      <c r="I1726" s="338" t="str">
        <f t="shared" si="28"/>
        <v/>
      </c>
      <c r="J1726" s="339"/>
      <c r="K1726" s="339"/>
      <c r="L1726" s="339"/>
      <c r="M1726" s="339"/>
      <c r="N1726" s="339"/>
      <c r="O1726" s="339"/>
      <c r="P1726" s="339"/>
      <c r="Q1726" s="339"/>
    </row>
    <row r="1727" spans="1:17" ht="13.5" customHeight="1">
      <c r="A1727" s="481"/>
      <c r="B1727" s="481"/>
      <c r="C1727" s="481"/>
      <c r="D1727" s="481"/>
      <c r="E1727" s="481"/>
      <c r="F1727" s="339"/>
      <c r="G1727" s="340" t="str">
        <f>IF(ISNUMBER(E1727),E1727/'Bulk DivVar Analysis'!$C$60,"")</f>
        <v/>
      </c>
      <c r="H1727" s="338" t="str">
        <f>IF(ISNUMBER(E1727), IF(G1727&gt;'Bulk DivVar Analysis'!$D$62,"Pass","Fail"),"")</f>
        <v/>
      </c>
      <c r="I1727" s="338" t="str">
        <f t="shared" si="28"/>
        <v/>
      </c>
      <c r="J1727" s="339"/>
      <c r="K1727" s="339"/>
      <c r="L1727" s="339"/>
      <c r="M1727" s="339"/>
      <c r="N1727" s="339"/>
      <c r="O1727" s="339"/>
      <c r="P1727" s="339"/>
      <c r="Q1727" s="339"/>
    </row>
    <row r="1728" spans="1:17" ht="13.5" customHeight="1">
      <c r="A1728" s="481"/>
      <c r="B1728" s="481"/>
      <c r="C1728" s="481"/>
      <c r="D1728" s="481"/>
      <c r="E1728" s="481"/>
      <c r="F1728" s="339"/>
      <c r="G1728" s="340" t="str">
        <f>IF(ISNUMBER(E1728),E1728/'Bulk DivVar Analysis'!$C$60,"")</f>
        <v/>
      </c>
      <c r="H1728" s="338" t="str">
        <f>IF(ISNUMBER(E1728), IF(G1728&gt;'Bulk DivVar Analysis'!$D$62,"Pass","Fail"),"")</f>
        <v/>
      </c>
      <c r="I1728" s="338" t="str">
        <f t="shared" si="28"/>
        <v/>
      </c>
      <c r="J1728" s="339"/>
      <c r="K1728" s="339"/>
      <c r="L1728" s="339"/>
      <c r="M1728" s="339"/>
      <c r="N1728" s="339"/>
      <c r="O1728" s="339"/>
      <c r="P1728" s="339"/>
      <c r="Q1728" s="339"/>
    </row>
    <row r="1729" spans="1:17" ht="13.5" customHeight="1">
      <c r="A1729" s="481"/>
      <c r="B1729" s="481"/>
      <c r="C1729" s="481"/>
      <c r="D1729" s="481"/>
      <c r="E1729" s="481"/>
      <c r="F1729" s="339"/>
      <c r="G1729" s="340" t="str">
        <f>IF(ISNUMBER(E1729),E1729/'Bulk DivVar Analysis'!$C$60,"")</f>
        <v/>
      </c>
      <c r="H1729" s="338" t="str">
        <f>IF(ISNUMBER(E1729), IF(G1729&gt;'Bulk DivVar Analysis'!$D$62,"Pass","Fail"),"")</f>
        <v/>
      </c>
      <c r="I1729" s="338" t="str">
        <f t="shared" si="28"/>
        <v/>
      </c>
      <c r="J1729" s="339"/>
      <c r="K1729" s="339"/>
      <c r="L1729" s="339"/>
      <c r="M1729" s="339"/>
      <c r="N1729" s="339"/>
      <c r="O1729" s="339"/>
      <c r="P1729" s="339"/>
      <c r="Q1729" s="339"/>
    </row>
    <row r="1730" spans="1:17" ht="13.5" customHeight="1">
      <c r="A1730" s="481"/>
      <c r="B1730" s="481"/>
      <c r="C1730" s="481"/>
      <c r="D1730" s="481"/>
      <c r="E1730" s="481"/>
      <c r="F1730" s="339"/>
      <c r="G1730" s="340" t="str">
        <f>IF(ISNUMBER(E1730),E1730/'Bulk DivVar Analysis'!$C$60,"")</f>
        <v/>
      </c>
      <c r="H1730" s="338" t="str">
        <f>IF(ISNUMBER(E1730), IF(G1730&gt;'Bulk DivVar Analysis'!$D$62,"Pass","Fail"),"")</f>
        <v/>
      </c>
      <c r="I1730" s="338" t="str">
        <f t="shared" si="28"/>
        <v/>
      </c>
      <c r="J1730" s="339"/>
      <c r="K1730" s="339"/>
      <c r="L1730" s="339"/>
      <c r="M1730" s="339"/>
      <c r="N1730" s="339"/>
      <c r="O1730" s="339"/>
      <c r="P1730" s="339"/>
      <c r="Q1730" s="339"/>
    </row>
    <row r="1731" spans="1:17" ht="13.5" customHeight="1">
      <c r="A1731" s="481"/>
      <c r="B1731" s="481"/>
      <c r="C1731" s="481"/>
      <c r="D1731" s="481"/>
      <c r="E1731" s="481"/>
      <c r="F1731" s="339"/>
      <c r="G1731" s="340" t="str">
        <f>IF(ISNUMBER(E1731),E1731/'Bulk DivVar Analysis'!$C$60,"")</f>
        <v/>
      </c>
      <c r="H1731" s="338" t="str">
        <f>IF(ISNUMBER(E1731), IF(G1731&gt;'Bulk DivVar Analysis'!$D$62,"Pass","Fail"),"")</f>
        <v/>
      </c>
      <c r="I1731" s="338" t="str">
        <f t="shared" ref="I1731:I1794" si="29">_xlfn.TEXTJOIN("_",TRUE,B1731,C1731)</f>
        <v/>
      </c>
      <c r="J1731" s="339"/>
      <c r="K1731" s="339"/>
      <c r="L1731" s="339"/>
      <c r="M1731" s="339"/>
      <c r="N1731" s="339"/>
      <c r="O1731" s="339"/>
      <c r="P1731" s="339"/>
      <c r="Q1731" s="339"/>
    </row>
    <row r="1732" spans="1:17" ht="13.5" customHeight="1">
      <c r="A1732" s="481"/>
      <c r="B1732" s="481"/>
      <c r="C1732" s="481"/>
      <c r="D1732" s="481"/>
      <c r="E1732" s="481"/>
      <c r="F1732" s="339"/>
      <c r="G1732" s="340" t="str">
        <f>IF(ISNUMBER(E1732),E1732/'Bulk DivVar Analysis'!$C$60,"")</f>
        <v/>
      </c>
      <c r="H1732" s="338" t="str">
        <f>IF(ISNUMBER(E1732), IF(G1732&gt;'Bulk DivVar Analysis'!$D$62,"Pass","Fail"),"")</f>
        <v/>
      </c>
      <c r="I1732" s="338" t="str">
        <f t="shared" si="29"/>
        <v/>
      </c>
      <c r="J1732" s="339"/>
      <c r="K1732" s="339"/>
      <c r="L1732" s="339"/>
      <c r="M1732" s="339"/>
      <c r="N1732" s="339"/>
      <c r="O1732" s="339"/>
      <c r="P1732" s="339"/>
      <c r="Q1732" s="339"/>
    </row>
    <row r="1733" spans="1:17" ht="13.5" customHeight="1">
      <c r="A1733" s="481"/>
      <c r="B1733" s="481"/>
      <c r="C1733" s="481"/>
      <c r="D1733" s="481"/>
      <c r="E1733" s="481"/>
      <c r="F1733" s="339"/>
      <c r="G1733" s="340" t="str">
        <f>IF(ISNUMBER(E1733),E1733/'Bulk DivVar Analysis'!$C$60,"")</f>
        <v/>
      </c>
      <c r="H1733" s="338" t="str">
        <f>IF(ISNUMBER(E1733), IF(G1733&gt;'Bulk DivVar Analysis'!$D$62,"Pass","Fail"),"")</f>
        <v/>
      </c>
      <c r="I1733" s="338" t="str">
        <f t="shared" si="29"/>
        <v/>
      </c>
      <c r="J1733" s="339"/>
      <c r="K1733" s="339"/>
      <c r="L1733" s="339"/>
      <c r="M1733" s="339"/>
      <c r="N1733" s="339"/>
      <c r="O1733" s="339"/>
      <c r="P1733" s="339"/>
      <c r="Q1733" s="339"/>
    </row>
    <row r="1734" spans="1:17" ht="13.5" customHeight="1">
      <c r="A1734" s="481"/>
      <c r="B1734" s="481"/>
      <c r="C1734" s="481"/>
      <c r="D1734" s="481"/>
      <c r="E1734" s="481"/>
      <c r="F1734" s="339"/>
      <c r="G1734" s="340" t="str">
        <f>IF(ISNUMBER(E1734),E1734/'Bulk DivVar Analysis'!$C$60,"")</f>
        <v/>
      </c>
      <c r="H1734" s="338" t="str">
        <f>IF(ISNUMBER(E1734), IF(G1734&gt;'Bulk DivVar Analysis'!$D$62,"Pass","Fail"),"")</f>
        <v/>
      </c>
      <c r="I1734" s="338" t="str">
        <f t="shared" si="29"/>
        <v/>
      </c>
      <c r="J1734" s="339"/>
      <c r="K1734" s="339"/>
      <c r="L1734" s="339"/>
      <c r="M1734" s="339"/>
      <c r="N1734" s="339"/>
      <c r="O1734" s="339"/>
      <c r="P1734" s="339"/>
      <c r="Q1734" s="339"/>
    </row>
    <row r="1735" spans="1:17" ht="13.5" customHeight="1">
      <c r="A1735" s="481"/>
      <c r="B1735" s="481"/>
      <c r="C1735" s="481"/>
      <c r="D1735" s="481"/>
      <c r="E1735" s="481"/>
      <c r="F1735" s="339"/>
      <c r="G1735" s="340" t="str">
        <f>IF(ISNUMBER(E1735),E1735/'Bulk DivVar Analysis'!$C$60,"")</f>
        <v/>
      </c>
      <c r="H1735" s="338" t="str">
        <f>IF(ISNUMBER(E1735), IF(G1735&gt;'Bulk DivVar Analysis'!$D$62,"Pass","Fail"),"")</f>
        <v/>
      </c>
      <c r="I1735" s="338" t="str">
        <f t="shared" si="29"/>
        <v/>
      </c>
      <c r="J1735" s="339"/>
      <c r="K1735" s="339"/>
      <c r="L1735" s="339"/>
      <c r="M1735" s="339"/>
      <c r="N1735" s="339"/>
      <c r="O1735" s="339"/>
      <c r="P1735" s="339"/>
      <c r="Q1735" s="339"/>
    </row>
    <row r="1736" spans="1:17" ht="13.5" customHeight="1">
      <c r="A1736" s="481"/>
      <c r="B1736" s="481"/>
      <c r="C1736" s="481"/>
      <c r="D1736" s="481"/>
      <c r="E1736" s="481"/>
      <c r="F1736" s="339"/>
      <c r="G1736" s="340" t="str">
        <f>IF(ISNUMBER(E1736),E1736/'Bulk DivVar Analysis'!$C$60,"")</f>
        <v/>
      </c>
      <c r="H1736" s="338" t="str">
        <f>IF(ISNUMBER(E1736), IF(G1736&gt;'Bulk DivVar Analysis'!$D$62,"Pass","Fail"),"")</f>
        <v/>
      </c>
      <c r="I1736" s="338" t="str">
        <f t="shared" si="29"/>
        <v/>
      </c>
      <c r="J1736" s="339"/>
      <c r="K1736" s="339"/>
      <c r="L1736" s="339"/>
      <c r="M1736" s="339"/>
      <c r="N1736" s="339"/>
      <c r="O1736" s="339"/>
      <c r="P1736" s="339"/>
      <c r="Q1736" s="339"/>
    </row>
    <row r="1737" spans="1:17" ht="13.5" customHeight="1">
      <c r="A1737" s="481"/>
      <c r="B1737" s="481"/>
      <c r="C1737" s="481"/>
      <c r="D1737" s="481"/>
      <c r="E1737" s="481"/>
      <c r="F1737" s="339"/>
      <c r="G1737" s="340" t="str">
        <f>IF(ISNUMBER(E1737),E1737/'Bulk DivVar Analysis'!$C$60,"")</f>
        <v/>
      </c>
      <c r="H1737" s="338" t="str">
        <f>IF(ISNUMBER(E1737), IF(G1737&gt;'Bulk DivVar Analysis'!$D$62,"Pass","Fail"),"")</f>
        <v/>
      </c>
      <c r="I1737" s="338" t="str">
        <f t="shared" si="29"/>
        <v/>
      </c>
      <c r="J1737" s="339"/>
      <c r="K1737" s="339"/>
      <c r="L1737" s="339"/>
      <c r="M1737" s="339"/>
      <c r="N1737" s="339"/>
      <c r="O1737" s="339"/>
      <c r="P1737" s="339"/>
      <c r="Q1737" s="339"/>
    </row>
    <row r="1738" spans="1:17" ht="13.5" customHeight="1">
      <c r="A1738" s="481"/>
      <c r="B1738" s="481"/>
      <c r="C1738" s="481"/>
      <c r="D1738" s="481"/>
      <c r="E1738" s="481"/>
      <c r="F1738" s="339"/>
      <c r="G1738" s="340" t="str">
        <f>IF(ISNUMBER(E1738),E1738/'Bulk DivVar Analysis'!$C$60,"")</f>
        <v/>
      </c>
      <c r="H1738" s="338" t="str">
        <f>IF(ISNUMBER(E1738), IF(G1738&gt;'Bulk DivVar Analysis'!$D$62,"Pass","Fail"),"")</f>
        <v/>
      </c>
      <c r="I1738" s="338" t="str">
        <f t="shared" si="29"/>
        <v/>
      </c>
      <c r="J1738" s="339"/>
      <c r="K1738" s="339"/>
      <c r="L1738" s="339"/>
      <c r="M1738" s="339"/>
      <c r="N1738" s="339"/>
      <c r="O1738" s="339"/>
      <c r="P1738" s="339"/>
      <c r="Q1738" s="339"/>
    </row>
    <row r="1739" spans="1:17" ht="13.5" customHeight="1">
      <c r="A1739" s="481"/>
      <c r="B1739" s="481"/>
      <c r="C1739" s="481"/>
      <c r="D1739" s="481"/>
      <c r="E1739" s="481"/>
      <c r="F1739" s="339"/>
      <c r="G1739" s="340" t="str">
        <f>IF(ISNUMBER(E1739),E1739/'Bulk DivVar Analysis'!$C$60,"")</f>
        <v/>
      </c>
      <c r="H1739" s="338" t="str">
        <f>IF(ISNUMBER(E1739), IF(G1739&gt;'Bulk DivVar Analysis'!$D$62,"Pass","Fail"),"")</f>
        <v/>
      </c>
      <c r="I1739" s="338" t="str">
        <f t="shared" si="29"/>
        <v/>
      </c>
      <c r="J1739" s="339"/>
      <c r="K1739" s="339"/>
      <c r="L1739" s="339"/>
      <c r="M1739" s="339"/>
      <c r="N1739" s="339"/>
      <c r="O1739" s="339"/>
      <c r="P1739" s="339"/>
      <c r="Q1739" s="339"/>
    </row>
    <row r="1740" spans="1:17" ht="13.5" customHeight="1">
      <c r="A1740" s="481"/>
      <c r="B1740" s="481"/>
      <c r="C1740" s="481"/>
      <c r="D1740" s="481"/>
      <c r="E1740" s="481"/>
      <c r="F1740" s="339"/>
      <c r="G1740" s="340" t="str">
        <f>IF(ISNUMBER(E1740),E1740/'Bulk DivVar Analysis'!$C$60,"")</f>
        <v/>
      </c>
      <c r="H1740" s="338" t="str">
        <f>IF(ISNUMBER(E1740), IF(G1740&gt;'Bulk DivVar Analysis'!$D$62,"Pass","Fail"),"")</f>
        <v/>
      </c>
      <c r="I1740" s="338" t="str">
        <f t="shared" si="29"/>
        <v/>
      </c>
      <c r="J1740" s="339"/>
      <c r="K1740" s="339"/>
      <c r="L1740" s="339"/>
      <c r="M1740" s="339"/>
      <c r="N1740" s="339"/>
      <c r="O1740" s="339"/>
      <c r="P1740" s="339"/>
      <c r="Q1740" s="339"/>
    </row>
    <row r="1741" spans="1:17" ht="13.5" customHeight="1">
      <c r="A1741" s="481"/>
      <c r="B1741" s="481"/>
      <c r="C1741" s="481"/>
      <c r="D1741" s="481"/>
      <c r="E1741" s="481"/>
      <c r="F1741" s="339"/>
      <c r="G1741" s="340" t="str">
        <f>IF(ISNUMBER(E1741),E1741/'Bulk DivVar Analysis'!$C$60,"")</f>
        <v/>
      </c>
      <c r="H1741" s="338" t="str">
        <f>IF(ISNUMBER(E1741), IF(G1741&gt;'Bulk DivVar Analysis'!$D$62,"Pass","Fail"),"")</f>
        <v/>
      </c>
      <c r="I1741" s="338" t="str">
        <f t="shared" si="29"/>
        <v/>
      </c>
      <c r="J1741" s="339"/>
      <c r="K1741" s="339"/>
      <c r="L1741" s="339"/>
      <c r="M1741" s="339"/>
      <c r="N1741" s="339"/>
      <c r="O1741" s="339"/>
      <c r="P1741" s="339"/>
      <c r="Q1741" s="339"/>
    </row>
    <row r="1742" spans="1:17" ht="13.5" customHeight="1">
      <c r="A1742" s="481"/>
      <c r="B1742" s="481"/>
      <c r="C1742" s="481"/>
      <c r="D1742" s="481"/>
      <c r="E1742" s="481"/>
      <c r="F1742" s="339"/>
      <c r="G1742" s="340" t="str">
        <f>IF(ISNUMBER(E1742),E1742/'Bulk DivVar Analysis'!$C$60,"")</f>
        <v/>
      </c>
      <c r="H1742" s="338" t="str">
        <f>IF(ISNUMBER(E1742), IF(G1742&gt;'Bulk DivVar Analysis'!$D$62,"Pass","Fail"),"")</f>
        <v/>
      </c>
      <c r="I1742" s="338" t="str">
        <f t="shared" si="29"/>
        <v/>
      </c>
      <c r="J1742" s="339"/>
      <c r="K1742" s="339"/>
      <c r="L1742" s="339"/>
      <c r="M1742" s="339"/>
      <c r="N1742" s="339"/>
      <c r="O1742" s="339"/>
      <c r="P1742" s="339"/>
      <c r="Q1742" s="339"/>
    </row>
    <row r="1743" spans="1:17" ht="13.5" customHeight="1">
      <c r="A1743" s="481"/>
      <c r="B1743" s="481"/>
      <c r="C1743" s="481"/>
      <c r="D1743" s="481"/>
      <c r="E1743" s="481"/>
      <c r="F1743" s="339"/>
      <c r="G1743" s="340" t="str">
        <f>IF(ISNUMBER(E1743),E1743/'Bulk DivVar Analysis'!$C$60,"")</f>
        <v/>
      </c>
      <c r="H1743" s="338" t="str">
        <f>IF(ISNUMBER(E1743), IF(G1743&gt;'Bulk DivVar Analysis'!$D$62,"Pass","Fail"),"")</f>
        <v/>
      </c>
      <c r="I1743" s="338" t="str">
        <f t="shared" si="29"/>
        <v/>
      </c>
      <c r="J1743" s="339"/>
      <c r="K1743" s="339"/>
      <c r="L1743" s="339"/>
      <c r="M1743" s="339"/>
      <c r="N1743" s="339"/>
      <c r="O1743" s="339"/>
      <c r="P1743" s="339"/>
      <c r="Q1743" s="339"/>
    </row>
    <row r="1744" spans="1:17" ht="13.5" customHeight="1">
      <c r="A1744" s="481"/>
      <c r="B1744" s="481"/>
      <c r="C1744" s="481"/>
      <c r="D1744" s="481"/>
      <c r="E1744" s="481"/>
      <c r="F1744" s="339"/>
      <c r="G1744" s="340" t="str">
        <f>IF(ISNUMBER(E1744),E1744/'Bulk DivVar Analysis'!$C$60,"")</f>
        <v/>
      </c>
      <c r="H1744" s="338" t="str">
        <f>IF(ISNUMBER(E1744), IF(G1744&gt;'Bulk DivVar Analysis'!$D$62,"Pass","Fail"),"")</f>
        <v/>
      </c>
      <c r="I1744" s="338" t="str">
        <f t="shared" si="29"/>
        <v/>
      </c>
      <c r="J1744" s="339"/>
      <c r="K1744" s="339"/>
      <c r="L1744" s="339"/>
      <c r="M1744" s="339"/>
      <c r="N1744" s="339"/>
      <c r="O1744" s="339"/>
      <c r="P1744" s="339"/>
      <c r="Q1744" s="339"/>
    </row>
    <row r="1745" spans="1:17" ht="13.5" customHeight="1">
      <c r="A1745" s="481"/>
      <c r="B1745" s="481"/>
      <c r="C1745" s="481"/>
      <c r="D1745" s="481"/>
      <c r="E1745" s="481"/>
      <c r="F1745" s="339"/>
      <c r="G1745" s="340" t="str">
        <f>IF(ISNUMBER(E1745),E1745/'Bulk DivVar Analysis'!$C$60,"")</f>
        <v/>
      </c>
      <c r="H1745" s="338" t="str">
        <f>IF(ISNUMBER(E1745), IF(G1745&gt;'Bulk DivVar Analysis'!$D$62,"Pass","Fail"),"")</f>
        <v/>
      </c>
      <c r="I1745" s="338" t="str">
        <f t="shared" si="29"/>
        <v/>
      </c>
      <c r="J1745" s="339"/>
      <c r="K1745" s="339"/>
      <c r="L1745" s="339"/>
      <c r="M1745" s="339"/>
      <c r="N1745" s="339"/>
      <c r="O1745" s="339"/>
      <c r="P1745" s="339"/>
      <c r="Q1745" s="339"/>
    </row>
    <row r="1746" spans="1:17" ht="13.5" customHeight="1">
      <c r="A1746" s="481"/>
      <c r="B1746" s="481"/>
      <c r="C1746" s="481"/>
      <c r="D1746" s="481"/>
      <c r="E1746" s="481"/>
      <c r="F1746" s="339"/>
      <c r="G1746" s="340" t="str">
        <f>IF(ISNUMBER(E1746),E1746/'Bulk DivVar Analysis'!$C$60,"")</f>
        <v/>
      </c>
      <c r="H1746" s="338" t="str">
        <f>IF(ISNUMBER(E1746), IF(G1746&gt;'Bulk DivVar Analysis'!$D$62,"Pass","Fail"),"")</f>
        <v/>
      </c>
      <c r="I1746" s="338" t="str">
        <f t="shared" si="29"/>
        <v/>
      </c>
      <c r="J1746" s="339"/>
      <c r="K1746" s="339"/>
      <c r="L1746" s="339"/>
      <c r="M1746" s="339"/>
      <c r="N1746" s="339"/>
      <c r="O1746" s="339"/>
      <c r="P1746" s="339"/>
      <c r="Q1746" s="339"/>
    </row>
    <row r="1747" spans="1:17" ht="13.5" customHeight="1">
      <c r="A1747" s="481"/>
      <c r="B1747" s="481"/>
      <c r="C1747" s="481"/>
      <c r="D1747" s="481"/>
      <c r="E1747" s="481"/>
      <c r="F1747" s="339"/>
      <c r="G1747" s="340" t="str">
        <f>IF(ISNUMBER(E1747),E1747/'Bulk DivVar Analysis'!$C$60,"")</f>
        <v/>
      </c>
      <c r="H1747" s="338" t="str">
        <f>IF(ISNUMBER(E1747), IF(G1747&gt;'Bulk DivVar Analysis'!$D$62,"Pass","Fail"),"")</f>
        <v/>
      </c>
      <c r="I1747" s="338" t="str">
        <f t="shared" si="29"/>
        <v/>
      </c>
      <c r="J1747" s="339"/>
      <c r="K1747" s="339"/>
      <c r="L1747" s="339"/>
      <c r="M1747" s="339"/>
      <c r="N1747" s="339"/>
      <c r="O1747" s="339"/>
      <c r="P1747" s="339"/>
      <c r="Q1747" s="339"/>
    </row>
    <row r="1748" spans="1:17" ht="13.5" customHeight="1">
      <c r="A1748" s="481"/>
      <c r="B1748" s="481"/>
      <c r="C1748" s="481"/>
      <c r="D1748" s="481"/>
      <c r="E1748" s="481"/>
      <c r="F1748" s="339"/>
      <c r="G1748" s="340" t="str">
        <f>IF(ISNUMBER(E1748),E1748/'Bulk DivVar Analysis'!$C$60,"")</f>
        <v/>
      </c>
      <c r="H1748" s="338" t="str">
        <f>IF(ISNUMBER(E1748), IF(G1748&gt;'Bulk DivVar Analysis'!$D$62,"Pass","Fail"),"")</f>
        <v/>
      </c>
      <c r="I1748" s="338" t="str">
        <f t="shared" si="29"/>
        <v/>
      </c>
      <c r="J1748" s="339"/>
      <c r="K1748" s="339"/>
      <c r="L1748" s="339"/>
      <c r="M1748" s="339"/>
      <c r="N1748" s="339"/>
      <c r="O1748" s="339"/>
      <c r="P1748" s="339"/>
      <c r="Q1748" s="339"/>
    </row>
    <row r="1749" spans="1:17" ht="13.5" customHeight="1">
      <c r="A1749" s="481"/>
      <c r="B1749" s="481"/>
      <c r="C1749" s="481"/>
      <c r="D1749" s="481"/>
      <c r="E1749" s="481"/>
      <c r="F1749" s="339"/>
      <c r="G1749" s="340" t="str">
        <f>IF(ISNUMBER(E1749),E1749/'Bulk DivVar Analysis'!$C$60,"")</f>
        <v/>
      </c>
      <c r="H1749" s="338" t="str">
        <f>IF(ISNUMBER(E1749), IF(G1749&gt;'Bulk DivVar Analysis'!$D$62,"Pass","Fail"),"")</f>
        <v/>
      </c>
      <c r="I1749" s="338" t="str">
        <f t="shared" si="29"/>
        <v/>
      </c>
      <c r="J1749" s="339"/>
      <c r="K1749" s="339"/>
      <c r="L1749" s="339"/>
      <c r="M1749" s="339"/>
      <c r="N1749" s="339"/>
      <c r="O1749" s="339"/>
      <c r="P1749" s="339"/>
      <c r="Q1749" s="339"/>
    </row>
    <row r="1750" spans="1:17" ht="13.5" customHeight="1">
      <c r="A1750" s="481"/>
      <c r="B1750" s="481"/>
      <c r="C1750" s="481"/>
      <c r="D1750" s="481"/>
      <c r="E1750" s="481"/>
      <c r="F1750" s="339"/>
      <c r="G1750" s="340" t="str">
        <f>IF(ISNUMBER(E1750),E1750/'Bulk DivVar Analysis'!$C$60,"")</f>
        <v/>
      </c>
      <c r="H1750" s="338" t="str">
        <f>IF(ISNUMBER(E1750), IF(G1750&gt;'Bulk DivVar Analysis'!$D$62,"Pass","Fail"),"")</f>
        <v/>
      </c>
      <c r="I1750" s="338" t="str">
        <f t="shared" si="29"/>
        <v/>
      </c>
      <c r="J1750" s="339"/>
      <c r="K1750" s="339"/>
      <c r="L1750" s="339"/>
      <c r="M1750" s="339"/>
      <c r="N1750" s="339"/>
      <c r="O1750" s="339"/>
      <c r="P1750" s="339"/>
      <c r="Q1750" s="339"/>
    </row>
    <row r="1751" spans="1:17" ht="13.5" customHeight="1">
      <c r="A1751" s="481"/>
      <c r="B1751" s="481"/>
      <c r="C1751" s="481"/>
      <c r="D1751" s="481"/>
      <c r="E1751" s="481"/>
      <c r="F1751" s="339"/>
      <c r="G1751" s="340" t="str">
        <f>IF(ISNUMBER(E1751),E1751/'Bulk DivVar Analysis'!$C$60,"")</f>
        <v/>
      </c>
      <c r="H1751" s="338" t="str">
        <f>IF(ISNUMBER(E1751), IF(G1751&gt;'Bulk DivVar Analysis'!$D$62,"Pass","Fail"),"")</f>
        <v/>
      </c>
      <c r="I1751" s="338" t="str">
        <f t="shared" si="29"/>
        <v/>
      </c>
      <c r="J1751" s="339"/>
      <c r="K1751" s="339"/>
      <c r="L1751" s="339"/>
      <c r="M1751" s="339"/>
      <c r="N1751" s="339"/>
      <c r="O1751" s="339"/>
      <c r="P1751" s="339"/>
      <c r="Q1751" s="339"/>
    </row>
    <row r="1752" spans="1:17" ht="13.5" customHeight="1">
      <c r="A1752" s="481"/>
      <c r="B1752" s="481"/>
      <c r="C1752" s="481"/>
      <c r="D1752" s="481"/>
      <c r="E1752" s="481"/>
      <c r="F1752" s="339"/>
      <c r="G1752" s="340" t="str">
        <f>IF(ISNUMBER(E1752),E1752/'Bulk DivVar Analysis'!$C$60,"")</f>
        <v/>
      </c>
      <c r="H1752" s="338" t="str">
        <f>IF(ISNUMBER(E1752), IF(G1752&gt;'Bulk DivVar Analysis'!$D$62,"Pass","Fail"),"")</f>
        <v/>
      </c>
      <c r="I1752" s="338" t="str">
        <f t="shared" si="29"/>
        <v/>
      </c>
      <c r="J1752" s="339"/>
      <c r="K1752" s="339"/>
      <c r="L1752" s="339"/>
      <c r="M1752" s="339"/>
      <c r="N1752" s="339"/>
      <c r="O1752" s="339"/>
      <c r="P1752" s="339"/>
      <c r="Q1752" s="339"/>
    </row>
    <row r="1753" spans="1:17" ht="13.5" customHeight="1">
      <c r="A1753" s="481"/>
      <c r="B1753" s="481"/>
      <c r="C1753" s="481"/>
      <c r="D1753" s="481"/>
      <c r="E1753" s="481"/>
      <c r="F1753" s="339"/>
      <c r="G1753" s="340" t="str">
        <f>IF(ISNUMBER(E1753),E1753/'Bulk DivVar Analysis'!$C$60,"")</f>
        <v/>
      </c>
      <c r="H1753" s="338" t="str">
        <f>IF(ISNUMBER(E1753), IF(G1753&gt;'Bulk DivVar Analysis'!$D$62,"Pass","Fail"),"")</f>
        <v/>
      </c>
      <c r="I1753" s="338" t="str">
        <f t="shared" si="29"/>
        <v/>
      </c>
      <c r="J1753" s="339"/>
      <c r="K1753" s="339"/>
      <c r="L1753" s="339"/>
      <c r="M1753" s="339"/>
      <c r="N1753" s="339"/>
      <c r="O1753" s="339"/>
      <c r="P1753" s="339"/>
      <c r="Q1753" s="339"/>
    </row>
    <row r="1754" spans="1:17" ht="13.5" customHeight="1">
      <c r="A1754" s="481"/>
      <c r="B1754" s="481"/>
      <c r="C1754" s="481"/>
      <c r="D1754" s="481"/>
      <c r="E1754" s="481"/>
      <c r="F1754" s="339"/>
      <c r="G1754" s="340" t="str">
        <f>IF(ISNUMBER(E1754),E1754/'Bulk DivVar Analysis'!$C$60,"")</f>
        <v/>
      </c>
      <c r="H1754" s="338" t="str">
        <f>IF(ISNUMBER(E1754), IF(G1754&gt;'Bulk DivVar Analysis'!$D$62,"Pass","Fail"),"")</f>
        <v/>
      </c>
      <c r="I1754" s="338" t="str">
        <f t="shared" si="29"/>
        <v/>
      </c>
      <c r="J1754" s="339"/>
      <c r="K1754" s="339"/>
      <c r="L1754" s="339"/>
      <c r="M1754" s="339"/>
      <c r="N1754" s="339"/>
      <c r="O1754" s="339"/>
      <c r="P1754" s="339"/>
      <c r="Q1754" s="339"/>
    </row>
    <row r="1755" spans="1:17" ht="13.5" customHeight="1">
      <c r="A1755" s="481"/>
      <c r="B1755" s="481"/>
      <c r="C1755" s="481"/>
      <c r="D1755" s="481"/>
      <c r="E1755" s="481"/>
      <c r="F1755" s="339"/>
      <c r="G1755" s="340" t="str">
        <f>IF(ISNUMBER(E1755),E1755/'Bulk DivVar Analysis'!$C$60,"")</f>
        <v/>
      </c>
      <c r="H1755" s="338" t="str">
        <f>IF(ISNUMBER(E1755), IF(G1755&gt;'Bulk DivVar Analysis'!$D$62,"Pass","Fail"),"")</f>
        <v/>
      </c>
      <c r="I1755" s="338" t="str">
        <f t="shared" si="29"/>
        <v/>
      </c>
      <c r="J1755" s="339"/>
      <c r="K1755" s="339"/>
      <c r="L1755" s="339"/>
      <c r="M1755" s="339"/>
      <c r="N1755" s="339"/>
      <c r="O1755" s="339"/>
      <c r="P1755" s="339"/>
      <c r="Q1755" s="339"/>
    </row>
    <row r="1756" spans="1:17" ht="13.5" customHeight="1">
      <c r="A1756" s="481"/>
      <c r="B1756" s="481"/>
      <c r="C1756" s="481"/>
      <c r="D1756" s="481"/>
      <c r="E1756" s="481"/>
      <c r="F1756" s="339"/>
      <c r="G1756" s="340" t="str">
        <f>IF(ISNUMBER(E1756),E1756/'Bulk DivVar Analysis'!$C$60,"")</f>
        <v/>
      </c>
      <c r="H1756" s="338" t="str">
        <f>IF(ISNUMBER(E1756), IF(G1756&gt;'Bulk DivVar Analysis'!$D$62,"Pass","Fail"),"")</f>
        <v/>
      </c>
      <c r="I1756" s="338" t="str">
        <f t="shared" si="29"/>
        <v/>
      </c>
      <c r="J1756" s="339"/>
      <c r="K1756" s="339"/>
      <c r="L1756" s="339"/>
      <c r="M1756" s="339"/>
      <c r="N1756" s="339"/>
      <c r="O1756" s="339"/>
      <c r="P1756" s="339"/>
      <c r="Q1756" s="339"/>
    </row>
    <row r="1757" spans="1:17" ht="13.5" customHeight="1">
      <c r="A1757" s="481"/>
      <c r="B1757" s="481"/>
      <c r="C1757" s="481"/>
      <c r="D1757" s="481"/>
      <c r="E1757" s="481"/>
      <c r="F1757" s="339"/>
      <c r="G1757" s="340" t="str">
        <f>IF(ISNUMBER(E1757),E1757/'Bulk DivVar Analysis'!$C$60,"")</f>
        <v/>
      </c>
      <c r="H1757" s="338" t="str">
        <f>IF(ISNUMBER(E1757), IF(G1757&gt;'Bulk DivVar Analysis'!$D$62,"Pass","Fail"),"")</f>
        <v/>
      </c>
      <c r="I1757" s="338" t="str">
        <f t="shared" si="29"/>
        <v/>
      </c>
      <c r="J1757" s="339"/>
      <c r="K1757" s="339"/>
      <c r="L1757" s="339"/>
      <c r="M1757" s="339"/>
      <c r="N1757" s="339"/>
      <c r="O1757" s="339"/>
      <c r="P1757" s="339"/>
      <c r="Q1757" s="339"/>
    </row>
    <row r="1758" spans="1:17" ht="13.5" customHeight="1">
      <c r="A1758" s="481"/>
      <c r="B1758" s="481"/>
      <c r="C1758" s="481"/>
      <c r="D1758" s="481"/>
      <c r="E1758" s="481"/>
      <c r="F1758" s="339"/>
      <c r="G1758" s="340" t="str">
        <f>IF(ISNUMBER(E1758),E1758/'Bulk DivVar Analysis'!$C$60,"")</f>
        <v/>
      </c>
      <c r="H1758" s="338" t="str">
        <f>IF(ISNUMBER(E1758), IF(G1758&gt;'Bulk DivVar Analysis'!$D$62,"Pass","Fail"),"")</f>
        <v/>
      </c>
      <c r="I1758" s="338" t="str">
        <f t="shared" si="29"/>
        <v/>
      </c>
      <c r="J1758" s="339"/>
      <c r="K1758" s="339"/>
      <c r="L1758" s="339"/>
      <c r="M1758" s="339"/>
      <c r="N1758" s="339"/>
      <c r="O1758" s="339"/>
      <c r="P1758" s="339"/>
      <c r="Q1758" s="339"/>
    </row>
    <row r="1759" spans="1:17" ht="13.5" customHeight="1">
      <c r="A1759" s="481"/>
      <c r="B1759" s="481"/>
      <c r="C1759" s="481"/>
      <c r="D1759" s="481"/>
      <c r="E1759" s="481"/>
      <c r="F1759" s="339"/>
      <c r="G1759" s="340" t="str">
        <f>IF(ISNUMBER(E1759),E1759/'Bulk DivVar Analysis'!$C$60,"")</f>
        <v/>
      </c>
      <c r="H1759" s="338" t="str">
        <f>IF(ISNUMBER(E1759), IF(G1759&gt;'Bulk DivVar Analysis'!$D$62,"Pass","Fail"),"")</f>
        <v/>
      </c>
      <c r="I1759" s="338" t="str">
        <f t="shared" si="29"/>
        <v/>
      </c>
      <c r="J1759" s="339"/>
      <c r="K1759" s="339"/>
      <c r="L1759" s="339"/>
      <c r="M1759" s="339"/>
      <c r="N1759" s="339"/>
      <c r="O1759" s="339"/>
      <c r="P1759" s="339"/>
      <c r="Q1759" s="339"/>
    </row>
    <row r="1760" spans="1:17" ht="13.5" customHeight="1">
      <c r="A1760" s="481"/>
      <c r="B1760" s="481"/>
      <c r="C1760" s="481"/>
      <c r="D1760" s="481"/>
      <c r="E1760" s="481"/>
      <c r="F1760" s="339"/>
      <c r="G1760" s="340" t="str">
        <f>IF(ISNUMBER(E1760),E1760/'Bulk DivVar Analysis'!$C$60,"")</f>
        <v/>
      </c>
      <c r="H1760" s="338" t="str">
        <f>IF(ISNUMBER(E1760), IF(G1760&gt;'Bulk DivVar Analysis'!$D$62,"Pass","Fail"),"")</f>
        <v/>
      </c>
      <c r="I1760" s="338" t="str">
        <f t="shared" si="29"/>
        <v/>
      </c>
      <c r="J1760" s="339"/>
      <c r="K1760" s="339"/>
      <c r="L1760" s="339"/>
      <c r="M1760" s="339"/>
      <c r="N1760" s="339"/>
      <c r="O1760" s="339"/>
      <c r="P1760" s="339"/>
      <c r="Q1760" s="339"/>
    </row>
    <row r="1761" spans="1:17" ht="13.5" customHeight="1">
      <c r="A1761" s="481"/>
      <c r="B1761" s="481"/>
      <c r="C1761" s="481"/>
      <c r="D1761" s="481"/>
      <c r="E1761" s="481"/>
      <c r="F1761" s="339"/>
      <c r="G1761" s="340" t="str">
        <f>IF(ISNUMBER(E1761),E1761/'Bulk DivVar Analysis'!$C$60,"")</f>
        <v/>
      </c>
      <c r="H1761" s="338" t="str">
        <f>IF(ISNUMBER(E1761), IF(G1761&gt;'Bulk DivVar Analysis'!$D$62,"Pass","Fail"),"")</f>
        <v/>
      </c>
      <c r="I1761" s="338" t="str">
        <f t="shared" si="29"/>
        <v/>
      </c>
      <c r="J1761" s="339"/>
      <c r="K1761" s="339"/>
      <c r="L1761" s="339"/>
      <c r="M1761" s="339"/>
      <c r="N1761" s="339"/>
      <c r="O1761" s="339"/>
      <c r="P1761" s="339"/>
      <c r="Q1761" s="339"/>
    </row>
    <row r="1762" spans="1:17" ht="13.5" customHeight="1">
      <c r="A1762" s="481"/>
      <c r="B1762" s="481"/>
      <c r="C1762" s="481"/>
      <c r="D1762" s="481"/>
      <c r="E1762" s="481"/>
      <c r="F1762" s="339"/>
      <c r="G1762" s="340" t="str">
        <f>IF(ISNUMBER(E1762),E1762/'Bulk DivVar Analysis'!$C$60,"")</f>
        <v/>
      </c>
      <c r="H1762" s="338" t="str">
        <f>IF(ISNUMBER(E1762), IF(G1762&gt;'Bulk DivVar Analysis'!$D$62,"Pass","Fail"),"")</f>
        <v/>
      </c>
      <c r="I1762" s="338" t="str">
        <f t="shared" si="29"/>
        <v/>
      </c>
      <c r="J1762" s="339"/>
      <c r="K1762" s="339"/>
      <c r="L1762" s="339"/>
      <c r="M1762" s="339"/>
      <c r="N1762" s="339"/>
      <c r="O1762" s="339"/>
      <c r="P1762" s="339"/>
      <c r="Q1762" s="339"/>
    </row>
    <row r="1763" spans="1:17" ht="13.5" customHeight="1">
      <c r="A1763" s="481"/>
      <c r="B1763" s="481"/>
      <c r="C1763" s="481"/>
      <c r="D1763" s="481"/>
      <c r="E1763" s="481"/>
      <c r="F1763" s="339"/>
      <c r="G1763" s="340" t="str">
        <f>IF(ISNUMBER(E1763),E1763/'Bulk DivVar Analysis'!$C$60,"")</f>
        <v/>
      </c>
      <c r="H1763" s="338" t="str">
        <f>IF(ISNUMBER(E1763), IF(G1763&gt;'Bulk DivVar Analysis'!$D$62,"Pass","Fail"),"")</f>
        <v/>
      </c>
      <c r="I1763" s="338" t="str">
        <f t="shared" si="29"/>
        <v/>
      </c>
      <c r="J1763" s="339"/>
      <c r="K1763" s="339"/>
      <c r="L1763" s="339"/>
      <c r="M1763" s="339"/>
      <c r="N1763" s="339"/>
      <c r="O1763" s="339"/>
      <c r="P1763" s="339"/>
      <c r="Q1763" s="339"/>
    </row>
    <row r="1764" spans="1:17" ht="13.5" customHeight="1">
      <c r="A1764" s="481"/>
      <c r="B1764" s="481"/>
      <c r="C1764" s="481"/>
      <c r="D1764" s="481"/>
      <c r="E1764" s="481"/>
      <c r="F1764" s="339"/>
      <c r="G1764" s="340" t="str">
        <f>IF(ISNUMBER(E1764),E1764/'Bulk DivVar Analysis'!$C$60,"")</f>
        <v/>
      </c>
      <c r="H1764" s="338" t="str">
        <f>IF(ISNUMBER(E1764), IF(G1764&gt;'Bulk DivVar Analysis'!$D$62,"Pass","Fail"),"")</f>
        <v/>
      </c>
      <c r="I1764" s="338" t="str">
        <f t="shared" si="29"/>
        <v/>
      </c>
      <c r="J1764" s="339"/>
      <c r="K1764" s="339"/>
      <c r="L1764" s="339"/>
      <c r="M1764" s="339"/>
      <c r="N1764" s="339"/>
      <c r="O1764" s="339"/>
      <c r="P1764" s="339"/>
      <c r="Q1764" s="339"/>
    </row>
    <row r="1765" spans="1:17" ht="13.5" customHeight="1">
      <c r="A1765" s="481"/>
      <c r="B1765" s="481"/>
      <c r="C1765" s="481"/>
      <c r="D1765" s="481"/>
      <c r="E1765" s="481"/>
      <c r="F1765" s="339"/>
      <c r="G1765" s="340" t="str">
        <f>IF(ISNUMBER(E1765),E1765/'Bulk DivVar Analysis'!$C$60,"")</f>
        <v/>
      </c>
      <c r="H1765" s="338" t="str">
        <f>IF(ISNUMBER(E1765), IF(G1765&gt;'Bulk DivVar Analysis'!$D$62,"Pass","Fail"),"")</f>
        <v/>
      </c>
      <c r="I1765" s="338" t="str">
        <f t="shared" si="29"/>
        <v/>
      </c>
      <c r="J1765" s="339"/>
      <c r="K1765" s="339"/>
      <c r="L1765" s="339"/>
      <c r="M1765" s="339"/>
      <c r="N1765" s="339"/>
      <c r="O1765" s="339"/>
      <c r="P1765" s="339"/>
      <c r="Q1765" s="339"/>
    </row>
    <row r="1766" spans="1:17" ht="13.5" customHeight="1">
      <c r="A1766" s="481"/>
      <c r="B1766" s="481"/>
      <c r="C1766" s="481"/>
      <c r="D1766" s="481"/>
      <c r="E1766" s="481"/>
      <c r="F1766" s="339"/>
      <c r="G1766" s="340" t="str">
        <f>IF(ISNUMBER(E1766),E1766/'Bulk DivVar Analysis'!$C$60,"")</f>
        <v/>
      </c>
      <c r="H1766" s="338" t="str">
        <f>IF(ISNUMBER(E1766), IF(G1766&gt;'Bulk DivVar Analysis'!$D$62,"Pass","Fail"),"")</f>
        <v/>
      </c>
      <c r="I1766" s="338" t="str">
        <f t="shared" si="29"/>
        <v/>
      </c>
      <c r="J1766" s="339"/>
      <c r="K1766" s="339"/>
      <c r="L1766" s="339"/>
      <c r="M1766" s="339"/>
      <c r="N1766" s="339"/>
      <c r="O1766" s="339"/>
      <c r="P1766" s="339"/>
      <c r="Q1766" s="339"/>
    </row>
    <row r="1767" spans="1:17" ht="13.5" customHeight="1">
      <c r="A1767" s="481"/>
      <c r="B1767" s="481"/>
      <c r="C1767" s="481"/>
      <c r="D1767" s="481"/>
      <c r="E1767" s="481"/>
      <c r="F1767" s="339"/>
      <c r="G1767" s="340" t="str">
        <f>IF(ISNUMBER(E1767),E1767/'Bulk DivVar Analysis'!$C$60,"")</f>
        <v/>
      </c>
      <c r="H1767" s="338" t="str">
        <f>IF(ISNUMBER(E1767), IF(G1767&gt;'Bulk DivVar Analysis'!$D$62,"Pass","Fail"),"")</f>
        <v/>
      </c>
      <c r="I1767" s="338" t="str">
        <f t="shared" si="29"/>
        <v/>
      </c>
      <c r="J1767" s="339"/>
      <c r="K1767" s="339"/>
      <c r="L1767" s="339"/>
      <c r="M1767" s="339"/>
      <c r="N1767" s="339"/>
      <c r="O1767" s="339"/>
      <c r="P1767" s="339"/>
      <c r="Q1767" s="339"/>
    </row>
    <row r="1768" spans="1:17" ht="13.5" customHeight="1">
      <c r="A1768" s="481"/>
      <c r="B1768" s="481"/>
      <c r="C1768" s="481"/>
      <c r="D1768" s="481"/>
      <c r="E1768" s="481"/>
      <c r="F1768" s="339"/>
      <c r="G1768" s="340" t="str">
        <f>IF(ISNUMBER(E1768),E1768/'Bulk DivVar Analysis'!$C$60,"")</f>
        <v/>
      </c>
      <c r="H1768" s="338" t="str">
        <f>IF(ISNUMBER(E1768), IF(G1768&gt;'Bulk DivVar Analysis'!$D$62,"Pass","Fail"),"")</f>
        <v/>
      </c>
      <c r="I1768" s="338" t="str">
        <f t="shared" si="29"/>
        <v/>
      </c>
      <c r="J1768" s="339"/>
      <c r="K1768" s="339"/>
      <c r="L1768" s="339"/>
      <c r="M1768" s="339"/>
      <c r="N1768" s="339"/>
      <c r="O1768" s="339"/>
      <c r="P1768" s="339"/>
      <c r="Q1768" s="339"/>
    </row>
    <row r="1769" spans="1:17" ht="13.5" customHeight="1">
      <c r="A1769" s="481"/>
      <c r="B1769" s="481"/>
      <c r="C1769" s="481"/>
      <c r="D1769" s="481"/>
      <c r="E1769" s="481"/>
      <c r="F1769" s="339"/>
      <c r="G1769" s="340" t="str">
        <f>IF(ISNUMBER(E1769),E1769/'Bulk DivVar Analysis'!$C$60,"")</f>
        <v/>
      </c>
      <c r="H1769" s="338" t="str">
        <f>IF(ISNUMBER(E1769), IF(G1769&gt;'Bulk DivVar Analysis'!$D$62,"Pass","Fail"),"")</f>
        <v/>
      </c>
      <c r="I1769" s="338" t="str">
        <f t="shared" si="29"/>
        <v/>
      </c>
      <c r="J1769" s="339"/>
      <c r="K1769" s="339"/>
      <c r="L1769" s="339"/>
      <c r="M1769" s="339"/>
      <c r="N1769" s="339"/>
      <c r="O1769" s="339"/>
      <c r="P1769" s="339"/>
      <c r="Q1769" s="339"/>
    </row>
    <row r="1770" spans="1:17" ht="13.5" customHeight="1">
      <c r="A1770" s="481"/>
      <c r="B1770" s="481"/>
      <c r="C1770" s="481"/>
      <c r="D1770" s="481"/>
      <c r="E1770" s="481"/>
      <c r="F1770" s="339"/>
      <c r="G1770" s="340" t="str">
        <f>IF(ISNUMBER(E1770),E1770/'Bulk DivVar Analysis'!$C$60,"")</f>
        <v/>
      </c>
      <c r="H1770" s="338" t="str">
        <f>IF(ISNUMBER(E1770), IF(G1770&gt;'Bulk DivVar Analysis'!$D$62,"Pass","Fail"),"")</f>
        <v/>
      </c>
      <c r="I1770" s="338" t="str">
        <f t="shared" si="29"/>
        <v/>
      </c>
      <c r="J1770" s="339"/>
      <c r="K1770" s="339"/>
      <c r="L1770" s="339"/>
      <c r="M1770" s="339"/>
      <c r="N1770" s="339"/>
      <c r="O1770" s="339"/>
      <c r="P1770" s="339"/>
      <c r="Q1770" s="339"/>
    </row>
    <row r="1771" spans="1:17" ht="13.5" customHeight="1">
      <c r="A1771" s="481"/>
      <c r="B1771" s="481"/>
      <c r="C1771" s="481"/>
      <c r="D1771" s="481"/>
      <c r="E1771" s="481"/>
      <c r="F1771" s="339"/>
      <c r="G1771" s="340" t="str">
        <f>IF(ISNUMBER(E1771),E1771/'Bulk DivVar Analysis'!$C$60,"")</f>
        <v/>
      </c>
      <c r="H1771" s="338" t="str">
        <f>IF(ISNUMBER(E1771), IF(G1771&gt;'Bulk DivVar Analysis'!$D$62,"Pass","Fail"),"")</f>
        <v/>
      </c>
      <c r="I1771" s="338" t="str">
        <f t="shared" si="29"/>
        <v/>
      </c>
      <c r="J1771" s="339"/>
      <c r="K1771" s="339"/>
      <c r="L1771" s="339"/>
      <c r="M1771" s="339"/>
      <c r="N1771" s="339"/>
      <c r="O1771" s="339"/>
      <c r="P1771" s="339"/>
      <c r="Q1771" s="339"/>
    </row>
    <row r="1772" spans="1:17" ht="13.5" customHeight="1">
      <c r="A1772" s="481"/>
      <c r="B1772" s="481"/>
      <c r="C1772" s="481"/>
      <c r="D1772" s="481"/>
      <c r="E1772" s="481"/>
      <c r="F1772" s="339"/>
      <c r="G1772" s="340" t="str">
        <f>IF(ISNUMBER(E1772),E1772/'Bulk DivVar Analysis'!$C$60,"")</f>
        <v/>
      </c>
      <c r="H1772" s="338" t="str">
        <f>IF(ISNUMBER(E1772), IF(G1772&gt;'Bulk DivVar Analysis'!$D$62,"Pass","Fail"),"")</f>
        <v/>
      </c>
      <c r="I1772" s="338" t="str">
        <f t="shared" si="29"/>
        <v/>
      </c>
      <c r="J1772" s="339"/>
      <c r="K1772" s="339"/>
      <c r="L1772" s="339"/>
      <c r="M1772" s="339"/>
      <c r="N1772" s="339"/>
      <c r="O1772" s="339"/>
      <c r="P1772" s="339"/>
      <c r="Q1772" s="339"/>
    </row>
    <row r="1773" spans="1:17" ht="13.5" customHeight="1">
      <c r="A1773" s="481"/>
      <c r="B1773" s="481"/>
      <c r="C1773" s="481"/>
      <c r="D1773" s="481"/>
      <c r="E1773" s="481"/>
      <c r="F1773" s="339"/>
      <c r="G1773" s="340" t="str">
        <f>IF(ISNUMBER(E1773),E1773/'Bulk DivVar Analysis'!$C$60,"")</f>
        <v/>
      </c>
      <c r="H1773" s="338" t="str">
        <f>IF(ISNUMBER(E1773), IF(G1773&gt;'Bulk DivVar Analysis'!$D$62,"Pass","Fail"),"")</f>
        <v/>
      </c>
      <c r="I1773" s="338" t="str">
        <f t="shared" si="29"/>
        <v/>
      </c>
      <c r="J1773" s="339"/>
      <c r="K1773" s="339"/>
      <c r="L1773" s="339"/>
      <c r="M1773" s="339"/>
      <c r="N1773" s="339"/>
      <c r="O1773" s="339"/>
      <c r="P1773" s="339"/>
      <c r="Q1773" s="339"/>
    </row>
    <row r="1774" spans="1:17" ht="13.5" customHeight="1">
      <c r="A1774" s="481"/>
      <c r="B1774" s="481"/>
      <c r="C1774" s="481"/>
      <c r="D1774" s="481"/>
      <c r="E1774" s="481"/>
      <c r="F1774" s="339"/>
      <c r="G1774" s="340" t="str">
        <f>IF(ISNUMBER(E1774),E1774/'Bulk DivVar Analysis'!$C$60,"")</f>
        <v/>
      </c>
      <c r="H1774" s="338" t="str">
        <f>IF(ISNUMBER(E1774), IF(G1774&gt;'Bulk DivVar Analysis'!$D$62,"Pass","Fail"),"")</f>
        <v/>
      </c>
      <c r="I1774" s="338" t="str">
        <f t="shared" si="29"/>
        <v/>
      </c>
      <c r="J1774" s="339"/>
      <c r="K1774" s="339"/>
      <c r="L1774" s="339"/>
      <c r="M1774" s="339"/>
      <c r="N1774" s="339"/>
      <c r="O1774" s="339"/>
      <c r="P1774" s="339"/>
      <c r="Q1774" s="339"/>
    </row>
    <row r="1775" spans="1:17" ht="13.5" customHeight="1">
      <c r="A1775" s="481"/>
      <c r="B1775" s="481"/>
      <c r="C1775" s="481"/>
      <c r="D1775" s="481"/>
      <c r="E1775" s="481"/>
      <c r="F1775" s="339"/>
      <c r="G1775" s="340" t="str">
        <f>IF(ISNUMBER(E1775),E1775/'Bulk DivVar Analysis'!$C$60,"")</f>
        <v/>
      </c>
      <c r="H1775" s="338" t="str">
        <f>IF(ISNUMBER(E1775), IF(G1775&gt;'Bulk DivVar Analysis'!$D$62,"Pass","Fail"),"")</f>
        <v/>
      </c>
      <c r="I1775" s="338" t="str">
        <f t="shared" si="29"/>
        <v/>
      </c>
      <c r="J1775" s="339"/>
      <c r="K1775" s="339"/>
      <c r="L1775" s="339"/>
      <c r="M1775" s="339"/>
      <c r="N1775" s="339"/>
      <c r="O1775" s="339"/>
      <c r="P1775" s="339"/>
      <c r="Q1775" s="339"/>
    </row>
    <row r="1776" spans="1:17" ht="13.5" customHeight="1">
      <c r="A1776" s="481"/>
      <c r="B1776" s="481"/>
      <c r="C1776" s="481"/>
      <c r="D1776" s="481"/>
      <c r="E1776" s="481"/>
      <c r="F1776" s="339"/>
      <c r="G1776" s="340" t="str">
        <f>IF(ISNUMBER(E1776),E1776/'Bulk DivVar Analysis'!$C$60,"")</f>
        <v/>
      </c>
      <c r="H1776" s="338" t="str">
        <f>IF(ISNUMBER(E1776), IF(G1776&gt;'Bulk DivVar Analysis'!$D$62,"Pass","Fail"),"")</f>
        <v/>
      </c>
      <c r="I1776" s="338" t="str">
        <f t="shared" si="29"/>
        <v/>
      </c>
      <c r="J1776" s="339"/>
      <c r="K1776" s="339"/>
      <c r="L1776" s="339"/>
      <c r="M1776" s="339"/>
      <c r="N1776" s="339"/>
      <c r="O1776" s="339"/>
      <c r="P1776" s="339"/>
      <c r="Q1776" s="339"/>
    </row>
    <row r="1777" spans="1:17" ht="13.5" customHeight="1">
      <c r="A1777" s="481"/>
      <c r="B1777" s="481"/>
      <c r="C1777" s="481"/>
      <c r="D1777" s="481"/>
      <c r="E1777" s="481"/>
      <c r="F1777" s="339"/>
      <c r="G1777" s="340" t="str">
        <f>IF(ISNUMBER(E1777),E1777/'Bulk DivVar Analysis'!$C$60,"")</f>
        <v/>
      </c>
      <c r="H1777" s="338" t="str">
        <f>IF(ISNUMBER(E1777), IF(G1777&gt;'Bulk DivVar Analysis'!$D$62,"Pass","Fail"),"")</f>
        <v/>
      </c>
      <c r="I1777" s="338" t="str">
        <f t="shared" si="29"/>
        <v/>
      </c>
      <c r="J1777" s="339"/>
      <c r="K1777" s="339"/>
      <c r="L1777" s="339"/>
      <c r="M1777" s="339"/>
      <c r="N1777" s="339"/>
      <c r="O1777" s="339"/>
      <c r="P1777" s="339"/>
      <c r="Q1777" s="339"/>
    </row>
    <row r="1778" spans="1:17" ht="13.5" customHeight="1">
      <c r="A1778" s="481"/>
      <c r="B1778" s="481"/>
      <c r="C1778" s="481"/>
      <c r="D1778" s="481"/>
      <c r="E1778" s="481"/>
      <c r="F1778" s="339"/>
      <c r="G1778" s="340" t="str">
        <f>IF(ISNUMBER(E1778),E1778/'Bulk DivVar Analysis'!$C$60,"")</f>
        <v/>
      </c>
      <c r="H1778" s="338" t="str">
        <f>IF(ISNUMBER(E1778), IF(G1778&gt;'Bulk DivVar Analysis'!$D$62,"Pass","Fail"),"")</f>
        <v/>
      </c>
      <c r="I1778" s="338" t="str">
        <f t="shared" si="29"/>
        <v/>
      </c>
      <c r="J1778" s="339"/>
      <c r="K1778" s="339"/>
      <c r="L1778" s="339"/>
      <c r="M1778" s="339"/>
      <c r="N1778" s="339"/>
      <c r="O1778" s="339"/>
      <c r="P1778" s="339"/>
      <c r="Q1778" s="339"/>
    </row>
    <row r="1779" spans="1:17" ht="13.5" customHeight="1">
      <c r="A1779" s="481"/>
      <c r="B1779" s="481"/>
      <c r="C1779" s="481"/>
      <c r="D1779" s="481"/>
      <c r="E1779" s="481"/>
      <c r="F1779" s="339"/>
      <c r="G1779" s="340" t="str">
        <f>IF(ISNUMBER(E1779),E1779/'Bulk DivVar Analysis'!$C$60,"")</f>
        <v/>
      </c>
      <c r="H1779" s="338" t="str">
        <f>IF(ISNUMBER(E1779), IF(G1779&gt;'Bulk DivVar Analysis'!$D$62,"Pass","Fail"),"")</f>
        <v/>
      </c>
      <c r="I1779" s="338" t="str">
        <f t="shared" si="29"/>
        <v/>
      </c>
      <c r="J1779" s="339"/>
      <c r="K1779" s="339"/>
      <c r="L1779" s="339"/>
      <c r="M1779" s="339"/>
      <c r="N1779" s="339"/>
      <c r="O1779" s="339"/>
      <c r="P1779" s="339"/>
      <c r="Q1779" s="339"/>
    </row>
    <row r="1780" spans="1:17" ht="13.5" customHeight="1">
      <c r="A1780" s="481"/>
      <c r="B1780" s="481"/>
      <c r="C1780" s="481"/>
      <c r="D1780" s="481"/>
      <c r="E1780" s="481"/>
      <c r="F1780" s="339"/>
      <c r="G1780" s="340" t="str">
        <f>IF(ISNUMBER(E1780),E1780/'Bulk DivVar Analysis'!$C$60,"")</f>
        <v/>
      </c>
      <c r="H1780" s="338" t="str">
        <f>IF(ISNUMBER(E1780), IF(G1780&gt;'Bulk DivVar Analysis'!$D$62,"Pass","Fail"),"")</f>
        <v/>
      </c>
      <c r="I1780" s="338" t="str">
        <f t="shared" si="29"/>
        <v/>
      </c>
      <c r="J1780" s="339"/>
      <c r="K1780" s="339"/>
      <c r="L1780" s="339"/>
      <c r="M1780" s="339"/>
      <c r="N1780" s="339"/>
      <c r="O1780" s="339"/>
      <c r="P1780" s="339"/>
      <c r="Q1780" s="339"/>
    </row>
    <row r="1781" spans="1:17" ht="13.5" customHeight="1">
      <c r="A1781" s="481"/>
      <c r="B1781" s="481"/>
      <c r="C1781" s="481"/>
      <c r="D1781" s="481"/>
      <c r="E1781" s="481"/>
      <c r="F1781" s="339"/>
      <c r="G1781" s="340" t="str">
        <f>IF(ISNUMBER(E1781),E1781/'Bulk DivVar Analysis'!$C$60,"")</f>
        <v/>
      </c>
      <c r="H1781" s="338" t="str">
        <f>IF(ISNUMBER(E1781), IF(G1781&gt;'Bulk DivVar Analysis'!$D$62,"Pass","Fail"),"")</f>
        <v/>
      </c>
      <c r="I1781" s="338" t="str">
        <f t="shared" si="29"/>
        <v/>
      </c>
      <c r="J1781" s="339"/>
      <c r="K1781" s="339"/>
      <c r="L1781" s="339"/>
      <c r="M1781" s="339"/>
      <c r="N1781" s="339"/>
      <c r="O1781" s="339"/>
      <c r="P1781" s="339"/>
      <c r="Q1781" s="339"/>
    </row>
    <row r="1782" spans="1:17" ht="13.5" customHeight="1">
      <c r="A1782" s="481"/>
      <c r="B1782" s="481"/>
      <c r="C1782" s="481"/>
      <c r="D1782" s="481"/>
      <c r="E1782" s="481"/>
      <c r="F1782" s="339"/>
      <c r="G1782" s="340" t="str">
        <f>IF(ISNUMBER(E1782),E1782/'Bulk DivVar Analysis'!$C$60,"")</f>
        <v/>
      </c>
      <c r="H1782" s="338" t="str">
        <f>IF(ISNUMBER(E1782), IF(G1782&gt;'Bulk DivVar Analysis'!$D$62,"Pass","Fail"),"")</f>
        <v/>
      </c>
      <c r="I1782" s="338" t="str">
        <f t="shared" si="29"/>
        <v/>
      </c>
      <c r="J1782" s="339"/>
      <c r="K1782" s="339"/>
      <c r="L1782" s="339"/>
      <c r="M1782" s="339"/>
      <c r="N1782" s="339"/>
      <c r="O1782" s="339"/>
      <c r="P1782" s="339"/>
      <c r="Q1782" s="339"/>
    </row>
    <row r="1783" spans="1:17" ht="13.5" customHeight="1">
      <c r="A1783" s="481"/>
      <c r="B1783" s="481"/>
      <c r="C1783" s="481"/>
      <c r="D1783" s="481"/>
      <c r="E1783" s="481"/>
      <c r="F1783" s="339"/>
      <c r="G1783" s="340" t="str">
        <f>IF(ISNUMBER(E1783),E1783/'Bulk DivVar Analysis'!$C$60,"")</f>
        <v/>
      </c>
      <c r="H1783" s="338" t="str">
        <f>IF(ISNUMBER(E1783), IF(G1783&gt;'Bulk DivVar Analysis'!$D$62,"Pass","Fail"),"")</f>
        <v/>
      </c>
      <c r="I1783" s="338" t="str">
        <f t="shared" si="29"/>
        <v/>
      </c>
      <c r="J1783" s="339"/>
      <c r="K1783" s="339"/>
      <c r="L1783" s="339"/>
      <c r="M1783" s="339"/>
      <c r="N1783" s="339"/>
      <c r="O1783" s="339"/>
      <c r="P1783" s="339"/>
      <c r="Q1783" s="339"/>
    </row>
    <row r="1784" spans="1:17" ht="13.5" customHeight="1">
      <c r="A1784" s="481"/>
      <c r="B1784" s="481"/>
      <c r="C1784" s="481"/>
      <c r="D1784" s="481"/>
      <c r="E1784" s="481"/>
      <c r="F1784" s="339"/>
      <c r="G1784" s="340" t="str">
        <f>IF(ISNUMBER(E1784),E1784/'Bulk DivVar Analysis'!$C$60,"")</f>
        <v/>
      </c>
      <c r="H1784" s="338" t="str">
        <f>IF(ISNUMBER(E1784), IF(G1784&gt;'Bulk DivVar Analysis'!$D$62,"Pass","Fail"),"")</f>
        <v/>
      </c>
      <c r="I1784" s="338" t="str">
        <f t="shared" si="29"/>
        <v/>
      </c>
      <c r="J1784" s="339"/>
      <c r="K1784" s="339"/>
      <c r="L1784" s="339"/>
      <c r="M1784" s="339"/>
      <c r="N1784" s="339"/>
      <c r="O1784" s="339"/>
      <c r="P1784" s="339"/>
      <c r="Q1784" s="339"/>
    </row>
    <row r="1785" spans="1:17" ht="13.5" customHeight="1">
      <c r="A1785" s="481"/>
      <c r="B1785" s="481"/>
      <c r="C1785" s="481"/>
      <c r="D1785" s="481"/>
      <c r="E1785" s="481"/>
      <c r="F1785" s="339"/>
      <c r="G1785" s="340" t="str">
        <f>IF(ISNUMBER(E1785),E1785/'Bulk DivVar Analysis'!$C$60,"")</f>
        <v/>
      </c>
      <c r="H1785" s="338" t="str">
        <f>IF(ISNUMBER(E1785), IF(G1785&gt;'Bulk DivVar Analysis'!$D$62,"Pass","Fail"),"")</f>
        <v/>
      </c>
      <c r="I1785" s="338" t="str">
        <f t="shared" si="29"/>
        <v/>
      </c>
      <c r="J1785" s="339"/>
      <c r="K1785" s="339"/>
      <c r="L1785" s="339"/>
      <c r="M1785" s="339"/>
      <c r="N1785" s="339"/>
      <c r="O1785" s="339"/>
      <c r="P1785" s="339"/>
      <c r="Q1785" s="339"/>
    </row>
    <row r="1786" spans="1:17" ht="13.5" customHeight="1">
      <c r="A1786" s="481"/>
      <c r="B1786" s="481"/>
      <c r="C1786" s="481"/>
      <c r="D1786" s="481"/>
      <c r="E1786" s="481"/>
      <c r="F1786" s="339"/>
      <c r="G1786" s="340" t="str">
        <f>IF(ISNUMBER(E1786),E1786/'Bulk DivVar Analysis'!$C$60,"")</f>
        <v/>
      </c>
      <c r="H1786" s="338" t="str">
        <f>IF(ISNUMBER(E1786), IF(G1786&gt;'Bulk DivVar Analysis'!$D$62,"Pass","Fail"),"")</f>
        <v/>
      </c>
      <c r="I1786" s="338" t="str">
        <f t="shared" si="29"/>
        <v/>
      </c>
      <c r="J1786" s="339"/>
      <c r="K1786" s="339"/>
      <c r="L1786" s="339"/>
      <c r="M1786" s="339"/>
      <c r="N1786" s="339"/>
      <c r="O1786" s="339"/>
      <c r="P1786" s="339"/>
      <c r="Q1786" s="339"/>
    </row>
    <row r="1787" spans="1:17" ht="13.5" customHeight="1">
      <c r="A1787" s="481"/>
      <c r="B1787" s="481"/>
      <c r="C1787" s="481"/>
      <c r="D1787" s="481"/>
      <c r="E1787" s="481"/>
      <c r="F1787" s="339"/>
      <c r="G1787" s="340" t="str">
        <f>IF(ISNUMBER(E1787),E1787/'Bulk DivVar Analysis'!$C$60,"")</f>
        <v/>
      </c>
      <c r="H1787" s="338" t="str">
        <f>IF(ISNUMBER(E1787), IF(G1787&gt;'Bulk DivVar Analysis'!$D$62,"Pass","Fail"),"")</f>
        <v/>
      </c>
      <c r="I1787" s="338" t="str">
        <f t="shared" si="29"/>
        <v/>
      </c>
      <c r="J1787" s="339"/>
      <c r="K1787" s="339"/>
      <c r="L1787" s="339"/>
      <c r="M1787" s="339"/>
      <c r="N1787" s="339"/>
      <c r="O1787" s="339"/>
      <c r="P1787" s="339"/>
      <c r="Q1787" s="339"/>
    </row>
    <row r="1788" spans="1:17" ht="13.5" customHeight="1">
      <c r="A1788" s="481"/>
      <c r="B1788" s="481"/>
      <c r="C1788" s="481"/>
      <c r="D1788" s="481"/>
      <c r="E1788" s="481"/>
      <c r="F1788" s="339"/>
      <c r="G1788" s="340" t="str">
        <f>IF(ISNUMBER(E1788),E1788/'Bulk DivVar Analysis'!$C$60,"")</f>
        <v/>
      </c>
      <c r="H1788" s="338" t="str">
        <f>IF(ISNUMBER(E1788), IF(G1788&gt;'Bulk DivVar Analysis'!$D$62,"Pass","Fail"),"")</f>
        <v/>
      </c>
      <c r="I1788" s="338" t="str">
        <f t="shared" si="29"/>
        <v/>
      </c>
      <c r="J1788" s="339"/>
      <c r="K1788" s="339"/>
      <c r="L1788" s="339"/>
      <c r="M1788" s="339"/>
      <c r="N1788" s="339"/>
      <c r="O1788" s="339"/>
      <c r="P1788" s="339"/>
      <c r="Q1788" s="339"/>
    </row>
    <row r="1789" spans="1:17" ht="13.5" customHeight="1">
      <c r="A1789" s="481"/>
      <c r="B1789" s="481"/>
      <c r="C1789" s="481"/>
      <c r="D1789" s="481"/>
      <c r="E1789" s="481"/>
      <c r="F1789" s="339"/>
      <c r="G1789" s="340" t="str">
        <f>IF(ISNUMBER(E1789),E1789/'Bulk DivVar Analysis'!$C$60,"")</f>
        <v/>
      </c>
      <c r="H1789" s="338" t="str">
        <f>IF(ISNUMBER(E1789), IF(G1789&gt;'Bulk DivVar Analysis'!$D$62,"Pass","Fail"),"")</f>
        <v/>
      </c>
      <c r="I1789" s="338" t="str">
        <f t="shared" si="29"/>
        <v/>
      </c>
      <c r="J1789" s="339"/>
      <c r="K1789" s="339"/>
      <c r="L1789" s="339"/>
      <c r="M1789" s="339"/>
      <c r="N1789" s="339"/>
      <c r="O1789" s="339"/>
      <c r="P1789" s="339"/>
      <c r="Q1789" s="339"/>
    </row>
    <row r="1790" spans="1:17" ht="13.5" customHeight="1">
      <c r="A1790" s="481"/>
      <c r="B1790" s="481"/>
      <c r="C1790" s="481"/>
      <c r="D1790" s="481"/>
      <c r="E1790" s="481"/>
      <c r="F1790" s="339"/>
      <c r="G1790" s="340" t="str">
        <f>IF(ISNUMBER(E1790),E1790/'Bulk DivVar Analysis'!$C$60,"")</f>
        <v/>
      </c>
      <c r="H1790" s="338" t="str">
        <f>IF(ISNUMBER(E1790), IF(G1790&gt;'Bulk DivVar Analysis'!$D$62,"Pass","Fail"),"")</f>
        <v/>
      </c>
      <c r="I1790" s="338" t="str">
        <f t="shared" si="29"/>
        <v/>
      </c>
      <c r="J1790" s="339"/>
      <c r="K1790" s="339"/>
      <c r="L1790" s="339"/>
      <c r="M1790" s="339"/>
      <c r="N1790" s="339"/>
      <c r="O1790" s="339"/>
      <c r="P1790" s="339"/>
      <c r="Q1790" s="339"/>
    </row>
    <row r="1791" spans="1:17" ht="13.5" customHeight="1">
      <c r="A1791" s="481"/>
      <c r="B1791" s="481"/>
      <c r="C1791" s="481"/>
      <c r="D1791" s="481"/>
      <c r="E1791" s="481"/>
      <c r="F1791" s="339"/>
      <c r="G1791" s="340" t="str">
        <f>IF(ISNUMBER(E1791),E1791/'Bulk DivVar Analysis'!$C$60,"")</f>
        <v/>
      </c>
      <c r="H1791" s="338" t="str">
        <f>IF(ISNUMBER(E1791), IF(G1791&gt;'Bulk DivVar Analysis'!$D$62,"Pass","Fail"),"")</f>
        <v/>
      </c>
      <c r="I1791" s="338" t="str">
        <f t="shared" si="29"/>
        <v/>
      </c>
      <c r="J1791" s="339"/>
      <c r="K1791" s="339"/>
      <c r="L1791" s="339"/>
      <c r="M1791" s="339"/>
      <c r="N1791" s="339"/>
      <c r="O1791" s="339"/>
      <c r="P1791" s="339"/>
      <c r="Q1791" s="339"/>
    </row>
    <row r="1792" spans="1:17" ht="13.5" customHeight="1">
      <c r="A1792" s="481"/>
      <c r="B1792" s="481"/>
      <c r="C1792" s="481"/>
      <c r="D1792" s="481"/>
      <c r="E1792" s="481"/>
      <c r="F1792" s="339"/>
      <c r="G1792" s="340" t="str">
        <f>IF(ISNUMBER(E1792),E1792/'Bulk DivVar Analysis'!$C$60,"")</f>
        <v/>
      </c>
      <c r="H1792" s="338" t="str">
        <f>IF(ISNUMBER(E1792), IF(G1792&gt;'Bulk DivVar Analysis'!$D$62,"Pass","Fail"),"")</f>
        <v/>
      </c>
      <c r="I1792" s="338" t="str">
        <f t="shared" si="29"/>
        <v/>
      </c>
      <c r="J1792" s="339"/>
      <c r="K1792" s="339"/>
      <c r="L1792" s="339"/>
      <c r="M1792" s="339"/>
      <c r="N1792" s="339"/>
      <c r="O1792" s="339"/>
      <c r="P1792" s="339"/>
      <c r="Q1792" s="339"/>
    </row>
    <row r="1793" spans="1:17" ht="13.5" customHeight="1">
      <c r="A1793" s="481"/>
      <c r="B1793" s="481"/>
      <c r="C1793" s="481"/>
      <c r="D1793" s="481"/>
      <c r="E1793" s="481"/>
      <c r="F1793" s="339"/>
      <c r="G1793" s="340" t="str">
        <f>IF(ISNUMBER(E1793),E1793/'Bulk DivVar Analysis'!$C$60,"")</f>
        <v/>
      </c>
      <c r="H1793" s="338" t="str">
        <f>IF(ISNUMBER(E1793), IF(G1793&gt;'Bulk DivVar Analysis'!$D$62,"Pass","Fail"),"")</f>
        <v/>
      </c>
      <c r="I1793" s="338" t="str">
        <f t="shared" si="29"/>
        <v/>
      </c>
      <c r="J1793" s="339"/>
      <c r="K1793" s="339"/>
      <c r="L1793" s="339"/>
      <c r="M1793" s="339"/>
      <c r="N1793" s="339"/>
      <c r="O1793" s="339"/>
      <c r="P1793" s="339"/>
      <c r="Q1793" s="339"/>
    </row>
    <row r="1794" spans="1:17" ht="13.5" customHeight="1">
      <c r="A1794" s="481"/>
      <c r="B1794" s="481"/>
      <c r="C1794" s="481"/>
      <c r="D1794" s="481"/>
      <c r="E1794" s="481"/>
      <c r="F1794" s="339"/>
      <c r="G1794" s="340" t="str">
        <f>IF(ISNUMBER(E1794),E1794/'Bulk DivVar Analysis'!$C$60,"")</f>
        <v/>
      </c>
      <c r="H1794" s="338" t="str">
        <f>IF(ISNUMBER(E1794), IF(G1794&gt;'Bulk DivVar Analysis'!$D$62,"Pass","Fail"),"")</f>
        <v/>
      </c>
      <c r="I1794" s="338" t="str">
        <f t="shared" si="29"/>
        <v/>
      </c>
      <c r="J1794" s="339"/>
      <c r="K1794" s="339"/>
      <c r="L1794" s="339"/>
      <c r="M1794" s="339"/>
      <c r="N1794" s="339"/>
      <c r="O1794" s="339"/>
      <c r="P1794" s="339"/>
      <c r="Q1794" s="339"/>
    </row>
    <row r="1795" spans="1:17" ht="13.5" customHeight="1">
      <c r="A1795" s="481"/>
      <c r="B1795" s="481"/>
      <c r="C1795" s="481"/>
      <c r="D1795" s="481"/>
      <c r="E1795" s="481"/>
      <c r="F1795" s="339"/>
      <c r="G1795" s="340" t="str">
        <f>IF(ISNUMBER(E1795),E1795/'Bulk DivVar Analysis'!$C$60,"")</f>
        <v/>
      </c>
      <c r="H1795" s="338" t="str">
        <f>IF(ISNUMBER(E1795), IF(G1795&gt;'Bulk DivVar Analysis'!$D$62,"Pass","Fail"),"")</f>
        <v/>
      </c>
      <c r="I1795" s="338" t="str">
        <f t="shared" ref="I1795:I1858" si="30">_xlfn.TEXTJOIN("_",TRUE,B1795,C1795)</f>
        <v/>
      </c>
      <c r="J1795" s="339"/>
      <c r="K1795" s="339"/>
      <c r="L1795" s="339"/>
      <c r="M1795" s="339"/>
      <c r="N1795" s="339"/>
      <c r="O1795" s="339"/>
      <c r="P1795" s="339"/>
      <c r="Q1795" s="339"/>
    </row>
    <row r="1796" spans="1:17" ht="13.5" customHeight="1">
      <c r="A1796" s="481"/>
      <c r="B1796" s="481"/>
      <c r="C1796" s="481"/>
      <c r="D1796" s="481"/>
      <c r="E1796" s="481"/>
      <c r="F1796" s="339"/>
      <c r="G1796" s="340" t="str">
        <f>IF(ISNUMBER(E1796),E1796/'Bulk DivVar Analysis'!$C$60,"")</f>
        <v/>
      </c>
      <c r="H1796" s="338" t="str">
        <f>IF(ISNUMBER(E1796), IF(G1796&gt;'Bulk DivVar Analysis'!$D$62,"Pass","Fail"),"")</f>
        <v/>
      </c>
      <c r="I1796" s="338" t="str">
        <f t="shared" si="30"/>
        <v/>
      </c>
      <c r="J1796" s="339"/>
      <c r="K1796" s="339"/>
      <c r="L1796" s="339"/>
      <c r="M1796" s="339"/>
      <c r="N1796" s="339"/>
      <c r="O1796" s="339"/>
      <c r="P1796" s="339"/>
      <c r="Q1796" s="339"/>
    </row>
    <row r="1797" spans="1:17" ht="13.5" customHeight="1">
      <c r="A1797" s="481"/>
      <c r="B1797" s="481"/>
      <c r="C1797" s="481"/>
      <c r="D1797" s="481"/>
      <c r="E1797" s="481"/>
      <c r="F1797" s="339"/>
      <c r="G1797" s="340" t="str">
        <f>IF(ISNUMBER(E1797),E1797/'Bulk DivVar Analysis'!$C$60,"")</f>
        <v/>
      </c>
      <c r="H1797" s="338" t="str">
        <f>IF(ISNUMBER(E1797), IF(G1797&gt;'Bulk DivVar Analysis'!$D$62,"Pass","Fail"),"")</f>
        <v/>
      </c>
      <c r="I1797" s="338" t="str">
        <f t="shared" si="30"/>
        <v/>
      </c>
      <c r="J1797" s="339"/>
      <c r="K1797" s="339"/>
      <c r="L1797" s="339"/>
      <c r="M1797" s="339"/>
      <c r="N1797" s="339"/>
      <c r="O1797" s="339"/>
      <c r="P1797" s="339"/>
      <c r="Q1797" s="339"/>
    </row>
    <row r="1798" spans="1:17" ht="13.5" customHeight="1">
      <c r="A1798" s="481"/>
      <c r="B1798" s="481"/>
      <c r="C1798" s="481"/>
      <c r="D1798" s="481"/>
      <c r="E1798" s="481"/>
      <c r="F1798" s="339"/>
      <c r="G1798" s="340" t="str">
        <f>IF(ISNUMBER(E1798),E1798/'Bulk DivVar Analysis'!$C$60,"")</f>
        <v/>
      </c>
      <c r="H1798" s="338" t="str">
        <f>IF(ISNUMBER(E1798), IF(G1798&gt;'Bulk DivVar Analysis'!$D$62,"Pass","Fail"),"")</f>
        <v/>
      </c>
      <c r="I1798" s="338" t="str">
        <f t="shared" si="30"/>
        <v/>
      </c>
      <c r="J1798" s="339"/>
      <c r="K1798" s="339"/>
      <c r="L1798" s="339"/>
      <c r="M1798" s="339"/>
      <c r="N1798" s="339"/>
      <c r="O1798" s="339"/>
      <c r="P1798" s="339"/>
      <c r="Q1798" s="339"/>
    </row>
    <row r="1799" spans="1:17" ht="13.5" customHeight="1">
      <c r="A1799" s="481"/>
      <c r="B1799" s="481"/>
      <c r="C1799" s="481"/>
      <c r="D1799" s="481"/>
      <c r="E1799" s="481"/>
      <c r="F1799" s="339"/>
      <c r="G1799" s="340" t="str">
        <f>IF(ISNUMBER(E1799),E1799/'Bulk DivVar Analysis'!$C$60,"")</f>
        <v/>
      </c>
      <c r="H1799" s="338" t="str">
        <f>IF(ISNUMBER(E1799), IF(G1799&gt;'Bulk DivVar Analysis'!$D$62,"Pass","Fail"),"")</f>
        <v/>
      </c>
      <c r="I1799" s="338" t="str">
        <f t="shared" si="30"/>
        <v/>
      </c>
      <c r="J1799" s="339"/>
      <c r="K1799" s="339"/>
      <c r="L1799" s="339"/>
      <c r="M1799" s="339"/>
      <c r="N1799" s="339"/>
      <c r="O1799" s="339"/>
      <c r="P1799" s="339"/>
      <c r="Q1799" s="339"/>
    </row>
    <row r="1800" spans="1:17" ht="13.5" customHeight="1">
      <c r="A1800" s="481"/>
      <c r="B1800" s="481"/>
      <c r="C1800" s="481"/>
      <c r="D1800" s="481"/>
      <c r="E1800" s="481"/>
      <c r="F1800" s="339"/>
      <c r="G1800" s="340" t="str">
        <f>IF(ISNUMBER(E1800),E1800/'Bulk DivVar Analysis'!$C$60,"")</f>
        <v/>
      </c>
      <c r="H1800" s="338" t="str">
        <f>IF(ISNUMBER(E1800), IF(G1800&gt;'Bulk DivVar Analysis'!$D$62,"Pass","Fail"),"")</f>
        <v/>
      </c>
      <c r="I1800" s="338" t="str">
        <f t="shared" si="30"/>
        <v/>
      </c>
      <c r="J1800" s="339"/>
      <c r="K1800" s="339"/>
      <c r="L1800" s="339"/>
      <c r="M1800" s="339"/>
      <c r="N1800" s="339"/>
      <c r="O1800" s="339"/>
      <c r="P1800" s="339"/>
      <c r="Q1800" s="339"/>
    </row>
    <row r="1801" spans="1:17" ht="13.5" customHeight="1">
      <c r="A1801" s="481"/>
      <c r="B1801" s="481"/>
      <c r="C1801" s="481"/>
      <c r="D1801" s="481"/>
      <c r="E1801" s="481"/>
      <c r="F1801" s="339"/>
      <c r="G1801" s="340" t="str">
        <f>IF(ISNUMBER(E1801),E1801/'Bulk DivVar Analysis'!$C$60,"")</f>
        <v/>
      </c>
      <c r="H1801" s="338" t="str">
        <f>IF(ISNUMBER(E1801), IF(G1801&gt;'Bulk DivVar Analysis'!$D$62,"Pass","Fail"),"")</f>
        <v/>
      </c>
      <c r="I1801" s="338" t="str">
        <f t="shared" si="30"/>
        <v/>
      </c>
      <c r="J1801" s="339"/>
      <c r="K1801" s="339"/>
      <c r="L1801" s="339"/>
      <c r="M1801" s="339"/>
      <c r="N1801" s="339"/>
      <c r="O1801" s="339"/>
      <c r="P1801" s="339"/>
      <c r="Q1801" s="339"/>
    </row>
    <row r="1802" spans="1:17" ht="13.5" customHeight="1">
      <c r="A1802" s="481"/>
      <c r="B1802" s="481"/>
      <c r="C1802" s="481"/>
      <c r="D1802" s="481"/>
      <c r="E1802" s="481"/>
      <c r="F1802" s="339"/>
      <c r="G1802" s="340" t="str">
        <f>IF(ISNUMBER(E1802),E1802/'Bulk DivVar Analysis'!$C$60,"")</f>
        <v/>
      </c>
      <c r="H1802" s="338" t="str">
        <f>IF(ISNUMBER(E1802), IF(G1802&gt;'Bulk DivVar Analysis'!$D$62,"Pass","Fail"),"")</f>
        <v/>
      </c>
      <c r="I1802" s="338" t="str">
        <f t="shared" si="30"/>
        <v/>
      </c>
      <c r="J1802" s="339"/>
      <c r="K1802" s="339"/>
      <c r="L1802" s="339"/>
      <c r="M1802" s="339"/>
      <c r="N1802" s="339"/>
      <c r="O1802" s="339"/>
      <c r="P1802" s="339"/>
      <c r="Q1802" s="339"/>
    </row>
    <row r="1803" spans="1:17" ht="13.5" customHeight="1">
      <c r="A1803" s="481"/>
      <c r="B1803" s="481"/>
      <c r="C1803" s="481"/>
      <c r="D1803" s="481"/>
      <c r="E1803" s="481"/>
      <c r="F1803" s="339"/>
      <c r="G1803" s="340" t="str">
        <f>IF(ISNUMBER(E1803),E1803/'Bulk DivVar Analysis'!$C$60,"")</f>
        <v/>
      </c>
      <c r="H1803" s="338" t="str">
        <f>IF(ISNUMBER(E1803), IF(G1803&gt;'Bulk DivVar Analysis'!$D$62,"Pass","Fail"),"")</f>
        <v/>
      </c>
      <c r="I1803" s="338" t="str">
        <f t="shared" si="30"/>
        <v/>
      </c>
      <c r="J1803" s="339"/>
      <c r="K1803" s="339"/>
      <c r="L1803" s="339"/>
      <c r="M1803" s="339"/>
      <c r="N1803" s="339"/>
      <c r="O1803" s="339"/>
      <c r="P1803" s="339"/>
      <c r="Q1803" s="339"/>
    </row>
    <row r="1804" spans="1:17" ht="13.5" customHeight="1">
      <c r="A1804" s="481"/>
      <c r="B1804" s="481"/>
      <c r="C1804" s="481"/>
      <c r="D1804" s="481"/>
      <c r="E1804" s="481"/>
      <c r="F1804" s="339"/>
      <c r="G1804" s="340" t="str">
        <f>IF(ISNUMBER(E1804),E1804/'Bulk DivVar Analysis'!$C$60,"")</f>
        <v/>
      </c>
      <c r="H1804" s="338" t="str">
        <f>IF(ISNUMBER(E1804), IF(G1804&gt;'Bulk DivVar Analysis'!$D$62,"Pass","Fail"),"")</f>
        <v/>
      </c>
      <c r="I1804" s="338" t="str">
        <f t="shared" si="30"/>
        <v/>
      </c>
      <c r="J1804" s="339"/>
      <c r="K1804" s="339"/>
      <c r="L1804" s="339"/>
      <c r="M1804" s="339"/>
      <c r="N1804" s="339"/>
      <c r="O1804" s="339"/>
      <c r="P1804" s="339"/>
      <c r="Q1804" s="339"/>
    </row>
    <row r="1805" spans="1:17" ht="13.5" customHeight="1">
      <c r="A1805" s="481"/>
      <c r="B1805" s="481"/>
      <c r="C1805" s="481"/>
      <c r="D1805" s="481"/>
      <c r="E1805" s="481"/>
      <c r="F1805" s="339"/>
      <c r="G1805" s="340" t="str">
        <f>IF(ISNUMBER(E1805),E1805/'Bulk DivVar Analysis'!$C$60,"")</f>
        <v/>
      </c>
      <c r="H1805" s="338" t="str">
        <f>IF(ISNUMBER(E1805), IF(G1805&gt;'Bulk DivVar Analysis'!$D$62,"Pass","Fail"),"")</f>
        <v/>
      </c>
      <c r="I1805" s="338" t="str">
        <f t="shared" si="30"/>
        <v/>
      </c>
      <c r="J1805" s="339"/>
      <c r="K1805" s="339"/>
      <c r="L1805" s="339"/>
      <c r="M1805" s="339"/>
      <c r="N1805" s="339"/>
      <c r="O1805" s="339"/>
      <c r="P1805" s="339"/>
      <c r="Q1805" s="339"/>
    </row>
    <row r="1806" spans="1:17" ht="13.5" customHeight="1">
      <c r="A1806" s="481"/>
      <c r="B1806" s="481"/>
      <c r="C1806" s="481"/>
      <c r="D1806" s="481"/>
      <c r="E1806" s="481"/>
      <c r="F1806" s="339"/>
      <c r="G1806" s="340" t="str">
        <f>IF(ISNUMBER(E1806),E1806/'Bulk DivVar Analysis'!$C$60,"")</f>
        <v/>
      </c>
      <c r="H1806" s="338" t="str">
        <f>IF(ISNUMBER(E1806), IF(G1806&gt;'Bulk DivVar Analysis'!$D$62,"Pass","Fail"),"")</f>
        <v/>
      </c>
      <c r="I1806" s="338" t="str">
        <f t="shared" si="30"/>
        <v/>
      </c>
      <c r="J1806" s="339"/>
      <c r="K1806" s="339"/>
      <c r="L1806" s="339"/>
      <c r="M1806" s="339"/>
      <c r="N1806" s="339"/>
      <c r="O1806" s="339"/>
      <c r="P1806" s="339"/>
      <c r="Q1806" s="339"/>
    </row>
    <row r="1807" spans="1:17" ht="13.5" customHeight="1">
      <c r="A1807" s="481"/>
      <c r="B1807" s="481"/>
      <c r="C1807" s="481"/>
      <c r="D1807" s="481"/>
      <c r="E1807" s="481"/>
      <c r="F1807" s="339"/>
      <c r="G1807" s="340" t="str">
        <f>IF(ISNUMBER(E1807),E1807/'Bulk DivVar Analysis'!$C$60,"")</f>
        <v/>
      </c>
      <c r="H1807" s="338" t="str">
        <f>IF(ISNUMBER(E1807), IF(G1807&gt;'Bulk DivVar Analysis'!$D$62,"Pass","Fail"),"")</f>
        <v/>
      </c>
      <c r="I1807" s="338" t="str">
        <f t="shared" si="30"/>
        <v/>
      </c>
      <c r="J1807" s="339"/>
      <c r="K1807" s="339"/>
      <c r="L1807" s="339"/>
      <c r="M1807" s="339"/>
      <c r="N1807" s="339"/>
      <c r="O1807" s="339"/>
      <c r="P1807" s="339"/>
      <c r="Q1807" s="339"/>
    </row>
    <row r="1808" spans="1:17" ht="13.5" customHeight="1">
      <c r="A1808" s="481"/>
      <c r="B1808" s="481"/>
      <c r="C1808" s="481"/>
      <c r="D1808" s="481"/>
      <c r="E1808" s="481"/>
      <c r="F1808" s="339"/>
      <c r="G1808" s="340" t="str">
        <f>IF(ISNUMBER(E1808),E1808/'Bulk DivVar Analysis'!$C$60,"")</f>
        <v/>
      </c>
      <c r="H1808" s="338" t="str">
        <f>IF(ISNUMBER(E1808), IF(G1808&gt;'Bulk DivVar Analysis'!$D$62,"Pass","Fail"),"")</f>
        <v/>
      </c>
      <c r="I1808" s="338" t="str">
        <f t="shared" si="30"/>
        <v/>
      </c>
      <c r="J1808" s="339"/>
      <c r="K1808" s="339"/>
      <c r="L1808" s="339"/>
      <c r="M1808" s="339"/>
      <c r="N1808" s="339"/>
      <c r="O1808" s="339"/>
      <c r="P1808" s="339"/>
      <c r="Q1808" s="339"/>
    </row>
    <row r="1809" spans="1:17" ht="13.5" customHeight="1">
      <c r="A1809" s="481"/>
      <c r="B1809" s="481"/>
      <c r="C1809" s="481"/>
      <c r="D1809" s="481"/>
      <c r="E1809" s="481"/>
      <c r="F1809" s="339"/>
      <c r="G1809" s="340" t="str">
        <f>IF(ISNUMBER(E1809),E1809/'Bulk DivVar Analysis'!$C$60,"")</f>
        <v/>
      </c>
      <c r="H1809" s="338" t="str">
        <f>IF(ISNUMBER(E1809), IF(G1809&gt;'Bulk DivVar Analysis'!$D$62,"Pass","Fail"),"")</f>
        <v/>
      </c>
      <c r="I1809" s="338" t="str">
        <f t="shared" si="30"/>
        <v/>
      </c>
      <c r="J1809" s="339"/>
      <c r="K1809" s="339"/>
      <c r="L1809" s="339"/>
      <c r="M1809" s="339"/>
      <c r="N1809" s="339"/>
      <c r="O1809" s="339"/>
      <c r="P1809" s="339"/>
      <c r="Q1809" s="339"/>
    </row>
    <row r="1810" spans="1:17" ht="13.5" customHeight="1">
      <c r="A1810" s="481"/>
      <c r="B1810" s="481"/>
      <c r="C1810" s="481"/>
      <c r="D1810" s="481"/>
      <c r="E1810" s="481"/>
      <c r="F1810" s="339"/>
      <c r="G1810" s="340" t="str">
        <f>IF(ISNUMBER(E1810),E1810/'Bulk DivVar Analysis'!$C$60,"")</f>
        <v/>
      </c>
      <c r="H1810" s="338" t="str">
        <f>IF(ISNUMBER(E1810), IF(G1810&gt;'Bulk DivVar Analysis'!$D$62,"Pass","Fail"),"")</f>
        <v/>
      </c>
      <c r="I1810" s="338" t="str">
        <f t="shared" si="30"/>
        <v/>
      </c>
      <c r="J1810" s="339"/>
      <c r="K1810" s="339"/>
      <c r="L1810" s="339"/>
      <c r="M1810" s="339"/>
      <c r="N1810" s="339"/>
      <c r="O1810" s="339"/>
      <c r="P1810" s="339"/>
      <c r="Q1810" s="339"/>
    </row>
    <row r="1811" spans="1:17" ht="13.5" customHeight="1">
      <c r="A1811" s="481"/>
      <c r="B1811" s="481"/>
      <c r="C1811" s="481"/>
      <c r="D1811" s="481"/>
      <c r="E1811" s="481"/>
      <c r="F1811" s="339"/>
      <c r="G1811" s="340" t="str">
        <f>IF(ISNUMBER(E1811),E1811/'Bulk DivVar Analysis'!$C$60,"")</f>
        <v/>
      </c>
      <c r="H1811" s="338" t="str">
        <f>IF(ISNUMBER(E1811), IF(G1811&gt;'Bulk DivVar Analysis'!$D$62,"Pass","Fail"),"")</f>
        <v/>
      </c>
      <c r="I1811" s="338" t="str">
        <f t="shared" si="30"/>
        <v/>
      </c>
      <c r="J1811" s="339"/>
      <c r="K1811" s="339"/>
      <c r="L1811" s="339"/>
      <c r="M1811" s="339"/>
      <c r="N1811" s="339"/>
      <c r="O1811" s="339"/>
      <c r="P1811" s="339"/>
      <c r="Q1811" s="339"/>
    </row>
    <row r="1812" spans="1:17" ht="13.5" customHeight="1">
      <c r="A1812" s="481"/>
      <c r="B1812" s="481"/>
      <c r="C1812" s="481"/>
      <c r="D1812" s="481"/>
      <c r="E1812" s="481"/>
      <c r="F1812" s="339"/>
      <c r="G1812" s="340" t="str">
        <f>IF(ISNUMBER(E1812),E1812/'Bulk DivVar Analysis'!$C$60,"")</f>
        <v/>
      </c>
      <c r="H1812" s="338" t="str">
        <f>IF(ISNUMBER(E1812), IF(G1812&gt;'Bulk DivVar Analysis'!$D$62,"Pass","Fail"),"")</f>
        <v/>
      </c>
      <c r="I1812" s="338" t="str">
        <f t="shared" si="30"/>
        <v/>
      </c>
      <c r="J1812" s="339"/>
      <c r="K1812" s="339"/>
      <c r="L1812" s="339"/>
      <c r="M1812" s="339"/>
      <c r="N1812" s="339"/>
      <c r="O1812" s="339"/>
      <c r="P1812" s="339"/>
      <c r="Q1812" s="339"/>
    </row>
    <row r="1813" spans="1:17" ht="13.5" customHeight="1">
      <c r="A1813" s="481"/>
      <c r="B1813" s="481"/>
      <c r="C1813" s="481"/>
      <c r="D1813" s="481"/>
      <c r="E1813" s="481"/>
      <c r="F1813" s="339"/>
      <c r="G1813" s="340" t="str">
        <f>IF(ISNUMBER(E1813),E1813/'Bulk DivVar Analysis'!$C$60,"")</f>
        <v/>
      </c>
      <c r="H1813" s="338" t="str">
        <f>IF(ISNUMBER(E1813), IF(G1813&gt;'Bulk DivVar Analysis'!$D$62,"Pass","Fail"),"")</f>
        <v/>
      </c>
      <c r="I1813" s="338" t="str">
        <f t="shared" si="30"/>
        <v/>
      </c>
      <c r="J1813" s="339"/>
      <c r="K1813" s="339"/>
      <c r="L1813" s="339"/>
      <c r="M1813" s="339"/>
      <c r="N1813" s="339"/>
      <c r="O1813" s="339"/>
      <c r="P1813" s="339"/>
      <c r="Q1813" s="339"/>
    </row>
    <row r="1814" spans="1:17" ht="13.5" customHeight="1">
      <c r="A1814" s="481"/>
      <c r="B1814" s="481"/>
      <c r="C1814" s="481"/>
      <c r="D1814" s="481"/>
      <c r="E1814" s="481"/>
      <c r="F1814" s="339"/>
      <c r="G1814" s="340" t="str">
        <f>IF(ISNUMBER(E1814),E1814/'Bulk DivVar Analysis'!$C$60,"")</f>
        <v/>
      </c>
      <c r="H1814" s="338" t="str">
        <f>IF(ISNUMBER(E1814), IF(G1814&gt;'Bulk DivVar Analysis'!$D$62,"Pass","Fail"),"")</f>
        <v/>
      </c>
      <c r="I1814" s="338" t="str">
        <f t="shared" si="30"/>
        <v/>
      </c>
      <c r="J1814" s="339"/>
      <c r="K1814" s="339"/>
      <c r="L1814" s="339"/>
      <c r="M1814" s="339"/>
      <c r="N1814" s="339"/>
      <c r="O1814" s="339"/>
      <c r="P1814" s="339"/>
      <c r="Q1814" s="339"/>
    </row>
    <row r="1815" spans="1:17" ht="13.5" customHeight="1">
      <c r="A1815" s="481"/>
      <c r="B1815" s="481"/>
      <c r="C1815" s="481"/>
      <c r="D1815" s="481"/>
      <c r="E1815" s="481"/>
      <c r="F1815" s="339"/>
      <c r="G1815" s="340" t="str">
        <f>IF(ISNUMBER(E1815),E1815/'Bulk DivVar Analysis'!$C$60,"")</f>
        <v/>
      </c>
      <c r="H1815" s="338" t="str">
        <f>IF(ISNUMBER(E1815), IF(G1815&gt;'Bulk DivVar Analysis'!$D$62,"Pass","Fail"),"")</f>
        <v/>
      </c>
      <c r="I1815" s="338" t="str">
        <f t="shared" si="30"/>
        <v/>
      </c>
      <c r="J1815" s="339"/>
      <c r="K1815" s="339"/>
      <c r="L1815" s="339"/>
      <c r="M1815" s="339"/>
      <c r="N1815" s="339"/>
      <c r="O1815" s="339"/>
      <c r="P1815" s="339"/>
      <c r="Q1815" s="339"/>
    </row>
    <row r="1816" spans="1:17" ht="13.5" customHeight="1">
      <c r="A1816" s="481"/>
      <c r="B1816" s="481"/>
      <c r="C1816" s="481"/>
      <c r="D1816" s="481"/>
      <c r="E1816" s="481"/>
      <c r="F1816" s="339"/>
      <c r="G1816" s="340" t="str">
        <f>IF(ISNUMBER(E1816),E1816/'Bulk DivVar Analysis'!$C$60,"")</f>
        <v/>
      </c>
      <c r="H1816" s="338" t="str">
        <f>IF(ISNUMBER(E1816), IF(G1816&gt;'Bulk DivVar Analysis'!$D$62,"Pass","Fail"),"")</f>
        <v/>
      </c>
      <c r="I1816" s="338" t="str">
        <f t="shared" si="30"/>
        <v/>
      </c>
      <c r="J1816" s="339"/>
      <c r="K1816" s="339"/>
      <c r="L1816" s="339"/>
      <c r="M1816" s="339"/>
      <c r="N1816" s="339"/>
      <c r="O1816" s="339"/>
      <c r="P1816" s="339"/>
      <c r="Q1816" s="339"/>
    </row>
    <row r="1817" spans="1:17" ht="13.5" customHeight="1">
      <c r="A1817" s="481"/>
      <c r="B1817" s="481"/>
      <c r="C1817" s="481"/>
      <c r="D1817" s="481"/>
      <c r="E1817" s="481"/>
      <c r="F1817" s="339"/>
      <c r="G1817" s="340" t="str">
        <f>IF(ISNUMBER(E1817),E1817/'Bulk DivVar Analysis'!$C$60,"")</f>
        <v/>
      </c>
      <c r="H1817" s="338" t="str">
        <f>IF(ISNUMBER(E1817), IF(G1817&gt;'Bulk DivVar Analysis'!$D$62,"Pass","Fail"),"")</f>
        <v/>
      </c>
      <c r="I1817" s="338" t="str">
        <f t="shared" si="30"/>
        <v/>
      </c>
      <c r="J1817" s="339"/>
      <c r="K1817" s="339"/>
      <c r="L1817" s="339"/>
      <c r="M1817" s="339"/>
      <c r="N1817" s="339"/>
      <c r="O1817" s="339"/>
      <c r="P1817" s="339"/>
      <c r="Q1817" s="339"/>
    </row>
    <row r="1818" spans="1:17" ht="13.5" customHeight="1">
      <c r="A1818" s="481"/>
      <c r="B1818" s="481"/>
      <c r="C1818" s="481"/>
      <c r="D1818" s="481"/>
      <c r="E1818" s="481"/>
      <c r="F1818" s="339"/>
      <c r="G1818" s="340" t="str">
        <f>IF(ISNUMBER(E1818),E1818/'Bulk DivVar Analysis'!$C$60,"")</f>
        <v/>
      </c>
      <c r="H1818" s="338" t="str">
        <f>IF(ISNUMBER(E1818), IF(G1818&gt;'Bulk DivVar Analysis'!$D$62,"Pass","Fail"),"")</f>
        <v/>
      </c>
      <c r="I1818" s="338" t="str">
        <f t="shared" si="30"/>
        <v/>
      </c>
      <c r="J1818" s="339"/>
      <c r="K1818" s="339"/>
      <c r="L1818" s="339"/>
      <c r="M1818" s="339"/>
      <c r="N1818" s="339"/>
      <c r="O1818" s="339"/>
      <c r="P1818" s="339"/>
      <c r="Q1818" s="339"/>
    </row>
    <row r="1819" spans="1:17" ht="13.5" customHeight="1">
      <c r="A1819" s="481"/>
      <c r="B1819" s="481"/>
      <c r="C1819" s="481"/>
      <c r="D1819" s="481"/>
      <c r="E1819" s="481"/>
      <c r="F1819" s="339"/>
      <c r="G1819" s="340" t="str">
        <f>IF(ISNUMBER(E1819),E1819/'Bulk DivVar Analysis'!$C$60,"")</f>
        <v/>
      </c>
      <c r="H1819" s="338" t="str">
        <f>IF(ISNUMBER(E1819), IF(G1819&gt;'Bulk DivVar Analysis'!$D$62,"Pass","Fail"),"")</f>
        <v/>
      </c>
      <c r="I1819" s="338" t="str">
        <f t="shared" si="30"/>
        <v/>
      </c>
      <c r="J1819" s="339"/>
      <c r="K1819" s="339"/>
      <c r="L1819" s="339"/>
      <c r="M1819" s="339"/>
      <c r="N1819" s="339"/>
      <c r="O1819" s="339"/>
      <c r="P1819" s="339"/>
      <c r="Q1819" s="339"/>
    </row>
    <row r="1820" spans="1:17" ht="13.5" customHeight="1">
      <c r="A1820" s="481"/>
      <c r="B1820" s="481"/>
      <c r="C1820" s="481"/>
      <c r="D1820" s="481"/>
      <c r="E1820" s="481"/>
      <c r="F1820" s="339"/>
      <c r="G1820" s="340" t="str">
        <f>IF(ISNUMBER(E1820),E1820/'Bulk DivVar Analysis'!$C$60,"")</f>
        <v/>
      </c>
      <c r="H1820" s="338" t="str">
        <f>IF(ISNUMBER(E1820), IF(G1820&gt;'Bulk DivVar Analysis'!$D$62,"Pass","Fail"),"")</f>
        <v/>
      </c>
      <c r="I1820" s="338" t="str">
        <f t="shared" si="30"/>
        <v/>
      </c>
      <c r="J1820" s="339"/>
      <c r="K1820" s="339"/>
      <c r="L1820" s="339"/>
      <c r="M1820" s="339"/>
      <c r="N1820" s="339"/>
      <c r="O1820" s="339"/>
      <c r="P1820" s="339"/>
      <c r="Q1820" s="339"/>
    </row>
    <row r="1821" spans="1:17" ht="13.5" customHeight="1">
      <c r="A1821" s="481"/>
      <c r="B1821" s="481"/>
      <c r="C1821" s="481"/>
      <c r="D1821" s="481"/>
      <c r="E1821" s="481"/>
      <c r="F1821" s="339"/>
      <c r="G1821" s="340" t="str">
        <f>IF(ISNUMBER(E1821),E1821/'Bulk DivVar Analysis'!$C$60,"")</f>
        <v/>
      </c>
      <c r="H1821" s="338" t="str">
        <f>IF(ISNUMBER(E1821), IF(G1821&gt;'Bulk DivVar Analysis'!$D$62,"Pass","Fail"),"")</f>
        <v/>
      </c>
      <c r="I1821" s="338" t="str">
        <f t="shared" si="30"/>
        <v/>
      </c>
      <c r="J1821" s="339"/>
      <c r="K1821" s="339"/>
      <c r="L1821" s="339"/>
      <c r="M1821" s="339"/>
      <c r="N1821" s="339"/>
      <c r="O1821" s="339"/>
      <c r="P1821" s="339"/>
      <c r="Q1821" s="339"/>
    </row>
    <row r="1822" spans="1:17" ht="13.5" customHeight="1">
      <c r="A1822" s="481"/>
      <c r="B1822" s="481"/>
      <c r="C1822" s="481"/>
      <c r="D1822" s="481"/>
      <c r="E1822" s="481"/>
      <c r="F1822" s="339"/>
      <c r="G1822" s="340" t="str">
        <f>IF(ISNUMBER(E1822),E1822/'Bulk DivVar Analysis'!$C$60,"")</f>
        <v/>
      </c>
      <c r="H1822" s="338" t="str">
        <f>IF(ISNUMBER(E1822), IF(G1822&gt;'Bulk DivVar Analysis'!$D$62,"Pass","Fail"),"")</f>
        <v/>
      </c>
      <c r="I1822" s="338" t="str">
        <f t="shared" si="30"/>
        <v/>
      </c>
      <c r="J1822" s="339"/>
      <c r="K1822" s="339"/>
      <c r="L1822" s="339"/>
      <c r="M1822" s="339"/>
      <c r="N1822" s="339"/>
      <c r="O1822" s="339"/>
      <c r="P1822" s="339"/>
      <c r="Q1822" s="339"/>
    </row>
    <row r="1823" spans="1:17" ht="13.5" customHeight="1">
      <c r="A1823" s="481"/>
      <c r="B1823" s="481"/>
      <c r="C1823" s="481"/>
      <c r="D1823" s="481"/>
      <c r="E1823" s="481"/>
      <c r="F1823" s="339"/>
      <c r="G1823" s="340" t="str">
        <f>IF(ISNUMBER(E1823),E1823/'Bulk DivVar Analysis'!$C$60,"")</f>
        <v/>
      </c>
      <c r="H1823" s="338" t="str">
        <f>IF(ISNUMBER(E1823), IF(G1823&gt;'Bulk DivVar Analysis'!$D$62,"Pass","Fail"),"")</f>
        <v/>
      </c>
      <c r="I1823" s="338" t="str">
        <f t="shared" si="30"/>
        <v/>
      </c>
      <c r="J1823" s="339"/>
      <c r="K1823" s="339"/>
      <c r="L1823" s="339"/>
      <c r="M1823" s="339"/>
      <c r="N1823" s="339"/>
      <c r="O1823" s="339"/>
      <c r="P1823" s="339"/>
      <c r="Q1823" s="339"/>
    </row>
    <row r="1824" spans="1:17" ht="13.5" customHeight="1">
      <c r="A1824" s="481"/>
      <c r="B1824" s="481"/>
      <c r="C1824" s="481"/>
      <c r="D1824" s="481"/>
      <c r="E1824" s="481"/>
      <c r="F1824" s="339"/>
      <c r="G1824" s="340" t="str">
        <f>IF(ISNUMBER(E1824),E1824/'Bulk DivVar Analysis'!$C$60,"")</f>
        <v/>
      </c>
      <c r="H1824" s="338" t="str">
        <f>IF(ISNUMBER(E1824), IF(G1824&gt;'Bulk DivVar Analysis'!$D$62,"Pass","Fail"),"")</f>
        <v/>
      </c>
      <c r="I1824" s="338" t="str">
        <f t="shared" si="30"/>
        <v/>
      </c>
      <c r="J1824" s="339"/>
      <c r="K1824" s="339"/>
      <c r="L1824" s="339"/>
      <c r="M1824" s="339"/>
      <c r="N1824" s="339"/>
      <c r="O1824" s="339"/>
      <c r="P1824" s="339"/>
      <c r="Q1824" s="339"/>
    </row>
    <row r="1825" spans="1:17" ht="13.5" customHeight="1">
      <c r="A1825" s="481"/>
      <c r="B1825" s="481"/>
      <c r="C1825" s="481"/>
      <c r="D1825" s="481"/>
      <c r="E1825" s="481"/>
      <c r="F1825" s="339"/>
      <c r="G1825" s="340" t="str">
        <f>IF(ISNUMBER(E1825),E1825/'Bulk DivVar Analysis'!$C$60,"")</f>
        <v/>
      </c>
      <c r="H1825" s="338" t="str">
        <f>IF(ISNUMBER(E1825), IF(G1825&gt;'Bulk DivVar Analysis'!$D$62,"Pass","Fail"),"")</f>
        <v/>
      </c>
      <c r="I1825" s="338" t="str">
        <f t="shared" si="30"/>
        <v/>
      </c>
      <c r="J1825" s="339"/>
      <c r="K1825" s="339"/>
      <c r="L1825" s="339"/>
      <c r="M1825" s="339"/>
      <c r="N1825" s="339"/>
      <c r="O1825" s="339"/>
      <c r="P1825" s="339"/>
      <c r="Q1825" s="339"/>
    </row>
    <row r="1826" spans="1:17" ht="13.5" customHeight="1">
      <c r="A1826" s="481"/>
      <c r="B1826" s="481"/>
      <c r="C1826" s="481"/>
      <c r="D1826" s="481"/>
      <c r="E1826" s="481"/>
      <c r="F1826" s="339"/>
      <c r="G1826" s="340" t="str">
        <f>IF(ISNUMBER(E1826),E1826/'Bulk DivVar Analysis'!$C$60,"")</f>
        <v/>
      </c>
      <c r="H1826" s="338" t="str">
        <f>IF(ISNUMBER(E1826), IF(G1826&gt;'Bulk DivVar Analysis'!$D$62,"Pass","Fail"),"")</f>
        <v/>
      </c>
      <c r="I1826" s="338" t="str">
        <f t="shared" si="30"/>
        <v/>
      </c>
      <c r="J1826" s="339"/>
      <c r="K1826" s="339"/>
      <c r="L1826" s="339"/>
      <c r="M1826" s="339"/>
      <c r="N1826" s="339"/>
      <c r="O1826" s="339"/>
      <c r="P1826" s="339"/>
      <c r="Q1826" s="339"/>
    </row>
    <row r="1827" spans="1:17" ht="13.5" customHeight="1">
      <c r="A1827" s="481"/>
      <c r="B1827" s="481"/>
      <c r="C1827" s="481"/>
      <c r="D1827" s="481"/>
      <c r="E1827" s="481"/>
      <c r="F1827" s="339"/>
      <c r="G1827" s="340" t="str">
        <f>IF(ISNUMBER(E1827),E1827/'Bulk DivVar Analysis'!$C$60,"")</f>
        <v/>
      </c>
      <c r="H1827" s="338" t="str">
        <f>IF(ISNUMBER(E1827), IF(G1827&gt;'Bulk DivVar Analysis'!$D$62,"Pass","Fail"),"")</f>
        <v/>
      </c>
      <c r="I1827" s="338" t="str">
        <f t="shared" si="30"/>
        <v/>
      </c>
      <c r="J1827" s="339"/>
      <c r="K1827" s="339"/>
      <c r="L1827" s="339"/>
      <c r="M1827" s="339"/>
      <c r="N1827" s="339"/>
      <c r="O1827" s="339"/>
      <c r="P1827" s="339"/>
      <c r="Q1827" s="339"/>
    </row>
    <row r="1828" spans="1:17" ht="13.5" customHeight="1">
      <c r="A1828" s="481"/>
      <c r="B1828" s="481"/>
      <c r="C1828" s="481"/>
      <c r="D1828" s="481"/>
      <c r="E1828" s="481"/>
      <c r="F1828" s="339"/>
      <c r="G1828" s="340" t="str">
        <f>IF(ISNUMBER(E1828),E1828/'Bulk DivVar Analysis'!$C$60,"")</f>
        <v/>
      </c>
      <c r="H1828" s="338" t="str">
        <f>IF(ISNUMBER(E1828), IF(G1828&gt;'Bulk DivVar Analysis'!$D$62,"Pass","Fail"),"")</f>
        <v/>
      </c>
      <c r="I1828" s="338" t="str">
        <f t="shared" si="30"/>
        <v/>
      </c>
      <c r="J1828" s="339"/>
      <c r="K1828" s="339"/>
      <c r="L1828" s="339"/>
      <c r="M1828" s="339"/>
      <c r="N1828" s="339"/>
      <c r="O1828" s="339"/>
      <c r="P1828" s="339"/>
      <c r="Q1828" s="339"/>
    </row>
    <row r="1829" spans="1:17" ht="13.5" customHeight="1">
      <c r="A1829" s="481"/>
      <c r="B1829" s="481"/>
      <c r="C1829" s="481"/>
      <c r="D1829" s="481"/>
      <c r="E1829" s="481"/>
      <c r="F1829" s="339"/>
      <c r="G1829" s="340" t="str">
        <f>IF(ISNUMBER(E1829),E1829/'Bulk DivVar Analysis'!$C$60,"")</f>
        <v/>
      </c>
      <c r="H1829" s="338" t="str">
        <f>IF(ISNUMBER(E1829), IF(G1829&gt;'Bulk DivVar Analysis'!$D$62,"Pass","Fail"),"")</f>
        <v/>
      </c>
      <c r="I1829" s="338" t="str">
        <f t="shared" si="30"/>
        <v/>
      </c>
      <c r="J1829" s="339"/>
      <c r="K1829" s="339"/>
      <c r="L1829" s="339"/>
      <c r="M1829" s="339"/>
      <c r="N1829" s="339"/>
      <c r="O1829" s="339"/>
      <c r="P1829" s="339"/>
      <c r="Q1829" s="339"/>
    </row>
    <row r="1830" spans="1:17" ht="13.5" customHeight="1">
      <c r="A1830" s="481"/>
      <c r="B1830" s="481"/>
      <c r="C1830" s="481"/>
      <c r="D1830" s="481"/>
      <c r="E1830" s="481"/>
      <c r="F1830" s="339"/>
      <c r="G1830" s="340" t="str">
        <f>IF(ISNUMBER(E1830),E1830/'Bulk DivVar Analysis'!$C$60,"")</f>
        <v/>
      </c>
      <c r="H1830" s="338" t="str">
        <f>IF(ISNUMBER(E1830), IF(G1830&gt;'Bulk DivVar Analysis'!$D$62,"Pass","Fail"),"")</f>
        <v/>
      </c>
      <c r="I1830" s="338" t="str">
        <f t="shared" si="30"/>
        <v/>
      </c>
      <c r="J1830" s="339"/>
      <c r="K1830" s="339"/>
      <c r="L1830" s="339"/>
      <c r="M1830" s="339"/>
      <c r="N1830" s="339"/>
      <c r="O1830" s="339"/>
      <c r="P1830" s="339"/>
      <c r="Q1830" s="339"/>
    </row>
    <row r="1831" spans="1:17" ht="13.5" customHeight="1">
      <c r="A1831" s="481"/>
      <c r="B1831" s="481"/>
      <c r="C1831" s="481"/>
      <c r="D1831" s="481"/>
      <c r="E1831" s="481"/>
      <c r="F1831" s="339"/>
      <c r="G1831" s="340" t="str">
        <f>IF(ISNUMBER(E1831),E1831/'Bulk DivVar Analysis'!$C$60,"")</f>
        <v/>
      </c>
      <c r="H1831" s="338" t="str">
        <f>IF(ISNUMBER(E1831), IF(G1831&gt;'Bulk DivVar Analysis'!$D$62,"Pass","Fail"),"")</f>
        <v/>
      </c>
      <c r="I1831" s="338" t="str">
        <f t="shared" si="30"/>
        <v/>
      </c>
      <c r="J1831" s="339"/>
      <c r="K1831" s="339"/>
      <c r="L1831" s="339"/>
      <c r="M1831" s="339"/>
      <c r="N1831" s="339"/>
      <c r="O1831" s="339"/>
      <c r="P1831" s="339"/>
      <c r="Q1831" s="339"/>
    </row>
    <row r="1832" spans="1:17" ht="13.5" customHeight="1">
      <c r="A1832" s="481"/>
      <c r="B1832" s="481"/>
      <c r="C1832" s="481"/>
      <c r="D1832" s="481"/>
      <c r="E1832" s="481"/>
      <c r="F1832" s="339"/>
      <c r="G1832" s="340" t="str">
        <f>IF(ISNUMBER(E1832),E1832/'Bulk DivVar Analysis'!$C$60,"")</f>
        <v/>
      </c>
      <c r="H1832" s="338" t="str">
        <f>IF(ISNUMBER(E1832), IF(G1832&gt;'Bulk DivVar Analysis'!$D$62,"Pass","Fail"),"")</f>
        <v/>
      </c>
      <c r="I1832" s="338" t="str">
        <f t="shared" si="30"/>
        <v/>
      </c>
      <c r="J1832" s="339"/>
      <c r="K1832" s="339"/>
      <c r="L1832" s="339"/>
      <c r="M1832" s="339"/>
      <c r="N1832" s="339"/>
      <c r="O1832" s="339"/>
      <c r="P1832" s="339"/>
      <c r="Q1832" s="339"/>
    </row>
    <row r="1833" spans="1:17" ht="13.5" customHeight="1">
      <c r="A1833" s="481"/>
      <c r="B1833" s="481"/>
      <c r="C1833" s="481"/>
      <c r="D1833" s="481"/>
      <c r="E1833" s="481"/>
      <c r="F1833" s="339"/>
      <c r="G1833" s="340" t="str">
        <f>IF(ISNUMBER(E1833),E1833/'Bulk DivVar Analysis'!$C$60,"")</f>
        <v/>
      </c>
      <c r="H1833" s="338" t="str">
        <f>IF(ISNUMBER(E1833), IF(G1833&gt;'Bulk DivVar Analysis'!$D$62,"Pass","Fail"),"")</f>
        <v/>
      </c>
      <c r="I1833" s="338" t="str">
        <f t="shared" si="30"/>
        <v/>
      </c>
      <c r="J1833" s="339"/>
      <c r="K1833" s="339"/>
      <c r="L1833" s="339"/>
      <c r="M1833" s="339"/>
      <c r="N1833" s="339"/>
      <c r="O1833" s="339"/>
      <c r="P1833" s="339"/>
      <c r="Q1833" s="339"/>
    </row>
    <row r="1834" spans="1:17" ht="13.5" customHeight="1">
      <c r="A1834" s="481"/>
      <c r="B1834" s="481"/>
      <c r="C1834" s="481"/>
      <c r="D1834" s="481"/>
      <c r="E1834" s="481"/>
      <c r="F1834" s="339"/>
      <c r="G1834" s="340" t="str">
        <f>IF(ISNUMBER(E1834),E1834/'Bulk DivVar Analysis'!$C$60,"")</f>
        <v/>
      </c>
      <c r="H1834" s="338" t="str">
        <f>IF(ISNUMBER(E1834), IF(G1834&gt;'Bulk DivVar Analysis'!$D$62,"Pass","Fail"),"")</f>
        <v/>
      </c>
      <c r="I1834" s="338" t="str">
        <f t="shared" si="30"/>
        <v/>
      </c>
      <c r="J1834" s="339"/>
      <c r="K1834" s="339"/>
      <c r="L1834" s="339"/>
      <c r="M1834" s="339"/>
      <c r="N1834" s="339"/>
      <c r="O1834" s="339"/>
      <c r="P1834" s="339"/>
      <c r="Q1834" s="339"/>
    </row>
    <row r="1835" spans="1:17" ht="13.5" customHeight="1">
      <c r="A1835" s="481"/>
      <c r="B1835" s="481"/>
      <c r="C1835" s="481"/>
      <c r="D1835" s="481"/>
      <c r="E1835" s="481"/>
      <c r="F1835" s="339"/>
      <c r="G1835" s="340" t="str">
        <f>IF(ISNUMBER(E1835),E1835/'Bulk DivVar Analysis'!$C$60,"")</f>
        <v/>
      </c>
      <c r="H1835" s="338" t="str">
        <f>IF(ISNUMBER(E1835), IF(G1835&gt;'Bulk DivVar Analysis'!$D$62,"Pass","Fail"),"")</f>
        <v/>
      </c>
      <c r="I1835" s="338" t="str">
        <f t="shared" si="30"/>
        <v/>
      </c>
      <c r="J1835" s="339"/>
      <c r="K1835" s="339"/>
      <c r="L1835" s="339"/>
      <c r="M1835" s="339"/>
      <c r="N1835" s="339"/>
      <c r="O1835" s="339"/>
      <c r="P1835" s="339"/>
      <c r="Q1835" s="339"/>
    </row>
    <row r="1836" spans="1:17" ht="13.5" customHeight="1">
      <c r="A1836" s="481"/>
      <c r="B1836" s="481"/>
      <c r="C1836" s="481"/>
      <c r="D1836" s="481"/>
      <c r="E1836" s="481"/>
      <c r="F1836" s="339"/>
      <c r="G1836" s="340" t="str">
        <f>IF(ISNUMBER(E1836),E1836/'Bulk DivVar Analysis'!$C$60,"")</f>
        <v/>
      </c>
      <c r="H1836" s="338" t="str">
        <f>IF(ISNUMBER(E1836), IF(G1836&gt;'Bulk DivVar Analysis'!$D$62,"Pass","Fail"),"")</f>
        <v/>
      </c>
      <c r="I1836" s="338" t="str">
        <f t="shared" si="30"/>
        <v/>
      </c>
      <c r="J1836" s="339"/>
      <c r="K1836" s="339"/>
      <c r="L1836" s="339"/>
      <c r="M1836" s="339"/>
      <c r="N1836" s="339"/>
      <c r="O1836" s="339"/>
      <c r="P1836" s="339"/>
      <c r="Q1836" s="339"/>
    </row>
    <row r="1837" spans="1:17" ht="13.5" customHeight="1">
      <c r="A1837" s="481"/>
      <c r="B1837" s="481"/>
      <c r="C1837" s="481"/>
      <c r="D1837" s="481"/>
      <c r="E1837" s="481"/>
      <c r="F1837" s="339"/>
      <c r="G1837" s="340" t="str">
        <f>IF(ISNUMBER(E1837),E1837/'Bulk DivVar Analysis'!$C$60,"")</f>
        <v/>
      </c>
      <c r="H1837" s="338" t="str">
        <f>IF(ISNUMBER(E1837), IF(G1837&gt;'Bulk DivVar Analysis'!$D$62,"Pass","Fail"),"")</f>
        <v/>
      </c>
      <c r="I1837" s="338" t="str">
        <f t="shared" si="30"/>
        <v/>
      </c>
      <c r="J1837" s="339"/>
      <c r="K1837" s="339"/>
      <c r="L1837" s="339"/>
      <c r="M1837" s="339"/>
      <c r="N1837" s="339"/>
      <c r="O1837" s="339"/>
      <c r="P1837" s="339"/>
      <c r="Q1837" s="339"/>
    </row>
    <row r="1838" spans="1:17" ht="13.5" customHeight="1">
      <c r="A1838" s="481"/>
      <c r="B1838" s="481"/>
      <c r="C1838" s="481"/>
      <c r="D1838" s="481"/>
      <c r="E1838" s="481"/>
      <c r="F1838" s="339"/>
      <c r="G1838" s="340" t="str">
        <f>IF(ISNUMBER(E1838),E1838/'Bulk DivVar Analysis'!$C$60,"")</f>
        <v/>
      </c>
      <c r="H1838" s="338" t="str">
        <f>IF(ISNUMBER(E1838), IF(G1838&gt;'Bulk DivVar Analysis'!$D$62,"Pass","Fail"),"")</f>
        <v/>
      </c>
      <c r="I1838" s="338" t="str">
        <f t="shared" si="30"/>
        <v/>
      </c>
      <c r="J1838" s="339"/>
      <c r="K1838" s="339"/>
      <c r="L1838" s="339"/>
      <c r="M1838" s="339"/>
      <c r="N1838" s="339"/>
      <c r="O1838" s="339"/>
      <c r="P1838" s="339"/>
      <c r="Q1838" s="339"/>
    </row>
    <row r="1839" spans="1:17" ht="13.5" customHeight="1">
      <c r="A1839" s="481"/>
      <c r="B1839" s="481"/>
      <c r="C1839" s="481"/>
      <c r="D1839" s="481"/>
      <c r="E1839" s="481"/>
      <c r="F1839" s="339"/>
      <c r="G1839" s="340" t="str">
        <f>IF(ISNUMBER(E1839),E1839/'Bulk DivVar Analysis'!$C$60,"")</f>
        <v/>
      </c>
      <c r="H1839" s="338" t="str">
        <f>IF(ISNUMBER(E1839), IF(G1839&gt;'Bulk DivVar Analysis'!$D$62,"Pass","Fail"),"")</f>
        <v/>
      </c>
      <c r="I1839" s="338" t="str">
        <f t="shared" si="30"/>
        <v/>
      </c>
      <c r="J1839" s="339"/>
      <c r="K1839" s="339"/>
      <c r="L1839" s="339"/>
      <c r="M1839" s="339"/>
      <c r="N1839" s="339"/>
      <c r="O1839" s="339"/>
      <c r="P1839" s="339"/>
      <c r="Q1839" s="339"/>
    </row>
    <row r="1840" spans="1:17" ht="13.5" customHeight="1">
      <c r="A1840" s="481"/>
      <c r="B1840" s="481"/>
      <c r="C1840" s="481"/>
      <c r="D1840" s="481"/>
      <c r="E1840" s="481"/>
      <c r="F1840" s="339"/>
      <c r="G1840" s="340" t="str">
        <f>IF(ISNUMBER(E1840),E1840/'Bulk DivVar Analysis'!$C$60,"")</f>
        <v/>
      </c>
      <c r="H1840" s="338" t="str">
        <f>IF(ISNUMBER(E1840), IF(G1840&gt;'Bulk DivVar Analysis'!$D$62,"Pass","Fail"),"")</f>
        <v/>
      </c>
      <c r="I1840" s="338" t="str">
        <f t="shared" si="30"/>
        <v/>
      </c>
      <c r="J1840" s="339"/>
      <c r="K1840" s="339"/>
      <c r="L1840" s="339"/>
      <c r="M1840" s="339"/>
      <c r="N1840" s="339"/>
      <c r="O1840" s="339"/>
      <c r="P1840" s="339"/>
      <c r="Q1840" s="339"/>
    </row>
    <row r="1841" spans="1:17" ht="13.5" customHeight="1">
      <c r="A1841" s="481"/>
      <c r="B1841" s="481"/>
      <c r="C1841" s="481"/>
      <c r="D1841" s="481"/>
      <c r="E1841" s="481"/>
      <c r="F1841" s="339"/>
      <c r="G1841" s="340" t="str">
        <f>IF(ISNUMBER(E1841),E1841/'Bulk DivVar Analysis'!$C$60,"")</f>
        <v/>
      </c>
      <c r="H1841" s="338" t="str">
        <f>IF(ISNUMBER(E1841), IF(G1841&gt;'Bulk DivVar Analysis'!$D$62,"Pass","Fail"),"")</f>
        <v/>
      </c>
      <c r="I1841" s="338" t="str">
        <f t="shared" si="30"/>
        <v/>
      </c>
      <c r="J1841" s="339"/>
      <c r="K1841" s="339"/>
      <c r="L1841" s="339"/>
      <c r="M1841" s="339"/>
      <c r="N1841" s="339"/>
      <c r="O1841" s="339"/>
      <c r="P1841" s="339"/>
      <c r="Q1841" s="339"/>
    </row>
    <row r="1842" spans="1:17" ht="13.5" customHeight="1">
      <c r="A1842" s="481"/>
      <c r="B1842" s="481"/>
      <c r="C1842" s="481"/>
      <c r="D1842" s="481"/>
      <c r="E1842" s="481"/>
      <c r="F1842" s="339"/>
      <c r="G1842" s="340" t="str">
        <f>IF(ISNUMBER(E1842),E1842/'Bulk DivVar Analysis'!$C$60,"")</f>
        <v/>
      </c>
      <c r="H1842" s="338" t="str">
        <f>IF(ISNUMBER(E1842), IF(G1842&gt;'Bulk DivVar Analysis'!$D$62,"Pass","Fail"),"")</f>
        <v/>
      </c>
      <c r="I1842" s="338" t="str">
        <f t="shared" si="30"/>
        <v/>
      </c>
      <c r="J1842" s="339"/>
      <c r="K1842" s="339"/>
      <c r="L1842" s="339"/>
      <c r="M1842" s="339"/>
      <c r="N1842" s="339"/>
      <c r="O1842" s="339"/>
      <c r="P1842" s="339"/>
      <c r="Q1842" s="339"/>
    </row>
    <row r="1843" spans="1:17" ht="13.5" customHeight="1">
      <c r="A1843" s="481"/>
      <c r="B1843" s="481"/>
      <c r="C1843" s="481"/>
      <c r="D1843" s="481"/>
      <c r="E1843" s="481"/>
      <c r="F1843" s="339"/>
      <c r="G1843" s="340" t="str">
        <f>IF(ISNUMBER(E1843),E1843/'Bulk DivVar Analysis'!$C$60,"")</f>
        <v/>
      </c>
      <c r="H1843" s="338" t="str">
        <f>IF(ISNUMBER(E1843), IF(G1843&gt;'Bulk DivVar Analysis'!$D$62,"Pass","Fail"),"")</f>
        <v/>
      </c>
      <c r="I1843" s="338" t="str">
        <f t="shared" si="30"/>
        <v/>
      </c>
      <c r="J1843" s="339"/>
      <c r="K1843" s="339"/>
      <c r="L1843" s="339"/>
      <c r="M1843" s="339"/>
      <c r="N1843" s="339"/>
      <c r="O1843" s="339"/>
      <c r="P1843" s="339"/>
      <c r="Q1843" s="339"/>
    </row>
    <row r="1844" spans="1:17" ht="13.5" customHeight="1">
      <c r="A1844" s="481"/>
      <c r="B1844" s="481"/>
      <c r="C1844" s="481"/>
      <c r="D1844" s="481"/>
      <c r="E1844" s="481"/>
      <c r="F1844" s="339"/>
      <c r="G1844" s="340" t="str">
        <f>IF(ISNUMBER(E1844),E1844/'Bulk DivVar Analysis'!$C$60,"")</f>
        <v/>
      </c>
      <c r="H1844" s="338" t="str">
        <f>IF(ISNUMBER(E1844), IF(G1844&gt;'Bulk DivVar Analysis'!$D$62,"Pass","Fail"),"")</f>
        <v/>
      </c>
      <c r="I1844" s="338" t="str">
        <f t="shared" si="30"/>
        <v/>
      </c>
      <c r="J1844" s="339"/>
      <c r="K1844" s="339"/>
      <c r="L1844" s="339"/>
      <c r="M1844" s="339"/>
      <c r="N1844" s="339"/>
      <c r="O1844" s="339"/>
      <c r="P1844" s="339"/>
      <c r="Q1844" s="339"/>
    </row>
    <row r="1845" spans="1:17" ht="13.5" customHeight="1">
      <c r="A1845" s="481"/>
      <c r="B1845" s="481"/>
      <c r="C1845" s="481"/>
      <c r="D1845" s="481"/>
      <c r="E1845" s="481"/>
      <c r="F1845" s="339"/>
      <c r="G1845" s="340" t="str">
        <f>IF(ISNUMBER(E1845),E1845/'Bulk DivVar Analysis'!$C$60,"")</f>
        <v/>
      </c>
      <c r="H1845" s="338" t="str">
        <f>IF(ISNUMBER(E1845), IF(G1845&gt;'Bulk DivVar Analysis'!$D$62,"Pass","Fail"),"")</f>
        <v/>
      </c>
      <c r="I1845" s="338" t="str">
        <f t="shared" si="30"/>
        <v/>
      </c>
      <c r="J1845" s="339"/>
      <c r="K1845" s="339"/>
      <c r="L1845" s="339"/>
      <c r="M1845" s="339"/>
      <c r="N1845" s="339"/>
      <c r="O1845" s="339"/>
      <c r="P1845" s="339"/>
      <c r="Q1845" s="339"/>
    </row>
    <row r="1846" spans="1:17" ht="13.5" customHeight="1">
      <c r="A1846" s="481"/>
      <c r="B1846" s="481"/>
      <c r="C1846" s="481"/>
      <c r="D1846" s="481"/>
      <c r="E1846" s="481"/>
      <c r="F1846" s="339"/>
      <c r="G1846" s="340" t="str">
        <f>IF(ISNUMBER(E1846),E1846/'Bulk DivVar Analysis'!$C$60,"")</f>
        <v/>
      </c>
      <c r="H1846" s="338" t="str">
        <f>IF(ISNUMBER(E1846), IF(G1846&gt;'Bulk DivVar Analysis'!$D$62,"Pass","Fail"),"")</f>
        <v/>
      </c>
      <c r="I1846" s="338" t="str">
        <f t="shared" si="30"/>
        <v/>
      </c>
      <c r="J1846" s="339"/>
      <c r="K1846" s="339"/>
      <c r="L1846" s="339"/>
      <c r="M1846" s="339"/>
      <c r="N1846" s="339"/>
      <c r="O1846" s="339"/>
      <c r="P1846" s="339"/>
      <c r="Q1846" s="339"/>
    </row>
    <row r="1847" spans="1:17" ht="13.5" customHeight="1">
      <c r="A1847" s="481"/>
      <c r="B1847" s="481"/>
      <c r="C1847" s="481"/>
      <c r="D1847" s="481"/>
      <c r="E1847" s="481"/>
      <c r="F1847" s="339"/>
      <c r="G1847" s="340" t="str">
        <f>IF(ISNUMBER(E1847),E1847/'Bulk DivVar Analysis'!$C$60,"")</f>
        <v/>
      </c>
      <c r="H1847" s="338" t="str">
        <f>IF(ISNUMBER(E1847), IF(G1847&gt;'Bulk DivVar Analysis'!$D$62,"Pass","Fail"),"")</f>
        <v/>
      </c>
      <c r="I1847" s="338" t="str">
        <f t="shared" si="30"/>
        <v/>
      </c>
      <c r="J1847" s="339"/>
      <c r="K1847" s="339"/>
      <c r="L1847" s="339"/>
      <c r="M1847" s="339"/>
      <c r="N1847" s="339"/>
      <c r="O1847" s="339"/>
      <c r="P1847" s="339"/>
      <c r="Q1847" s="339"/>
    </row>
    <row r="1848" spans="1:17" ht="13.5" customHeight="1">
      <c r="A1848" s="481"/>
      <c r="B1848" s="481"/>
      <c r="C1848" s="481"/>
      <c r="D1848" s="481"/>
      <c r="E1848" s="481"/>
      <c r="F1848" s="339"/>
      <c r="G1848" s="340" t="str">
        <f>IF(ISNUMBER(E1848),E1848/'Bulk DivVar Analysis'!$C$60,"")</f>
        <v/>
      </c>
      <c r="H1848" s="338" t="str">
        <f>IF(ISNUMBER(E1848), IF(G1848&gt;'Bulk DivVar Analysis'!$D$62,"Pass","Fail"),"")</f>
        <v/>
      </c>
      <c r="I1848" s="338" t="str">
        <f t="shared" si="30"/>
        <v/>
      </c>
      <c r="J1848" s="339"/>
      <c r="K1848" s="339"/>
      <c r="L1848" s="339"/>
      <c r="M1848" s="339"/>
      <c r="N1848" s="339"/>
      <c r="O1848" s="339"/>
      <c r="P1848" s="339"/>
      <c r="Q1848" s="339"/>
    </row>
    <row r="1849" spans="1:17" ht="13.5" customHeight="1">
      <c r="A1849" s="481"/>
      <c r="B1849" s="481"/>
      <c r="C1849" s="481"/>
      <c r="D1849" s="481"/>
      <c r="E1849" s="481"/>
      <c r="F1849" s="339"/>
      <c r="G1849" s="340" t="str">
        <f>IF(ISNUMBER(E1849),E1849/'Bulk DivVar Analysis'!$C$60,"")</f>
        <v/>
      </c>
      <c r="H1849" s="338" t="str">
        <f>IF(ISNUMBER(E1849), IF(G1849&gt;'Bulk DivVar Analysis'!$D$62,"Pass","Fail"),"")</f>
        <v/>
      </c>
      <c r="I1849" s="338" t="str">
        <f t="shared" si="30"/>
        <v/>
      </c>
      <c r="J1849" s="339"/>
      <c r="K1849" s="339"/>
      <c r="L1849" s="339"/>
      <c r="M1849" s="339"/>
      <c r="N1849" s="339"/>
      <c r="O1849" s="339"/>
      <c r="P1849" s="339"/>
      <c r="Q1849" s="339"/>
    </row>
    <row r="1850" spans="1:17" ht="13.5" customHeight="1">
      <c r="A1850" s="481"/>
      <c r="B1850" s="481"/>
      <c r="C1850" s="481"/>
      <c r="D1850" s="481"/>
      <c r="E1850" s="481"/>
      <c r="F1850" s="339"/>
      <c r="G1850" s="340" t="str">
        <f>IF(ISNUMBER(E1850),E1850/'Bulk DivVar Analysis'!$C$60,"")</f>
        <v/>
      </c>
      <c r="H1850" s="338" t="str">
        <f>IF(ISNUMBER(E1850), IF(G1850&gt;'Bulk DivVar Analysis'!$D$62,"Pass","Fail"),"")</f>
        <v/>
      </c>
      <c r="I1850" s="338" t="str">
        <f t="shared" si="30"/>
        <v/>
      </c>
      <c r="J1850" s="339"/>
      <c r="K1850" s="339"/>
      <c r="L1850" s="339"/>
      <c r="M1850" s="339"/>
      <c r="N1850" s="339"/>
      <c r="O1850" s="339"/>
      <c r="P1850" s="339"/>
      <c r="Q1850" s="339"/>
    </row>
    <row r="1851" spans="1:17" ht="13.5" customHeight="1">
      <c r="A1851" s="481"/>
      <c r="B1851" s="481"/>
      <c r="C1851" s="481"/>
      <c r="D1851" s="481"/>
      <c r="E1851" s="481"/>
      <c r="F1851" s="339"/>
      <c r="G1851" s="340" t="str">
        <f>IF(ISNUMBER(E1851),E1851/'Bulk DivVar Analysis'!$C$60,"")</f>
        <v/>
      </c>
      <c r="H1851" s="338" t="str">
        <f>IF(ISNUMBER(E1851), IF(G1851&gt;'Bulk DivVar Analysis'!$D$62,"Pass","Fail"),"")</f>
        <v/>
      </c>
      <c r="I1851" s="338" t="str">
        <f t="shared" si="30"/>
        <v/>
      </c>
      <c r="J1851" s="339"/>
      <c r="K1851" s="339"/>
      <c r="L1851" s="339"/>
      <c r="M1851" s="339"/>
      <c r="N1851" s="339"/>
      <c r="O1851" s="339"/>
      <c r="P1851" s="339"/>
      <c r="Q1851" s="339"/>
    </row>
    <row r="1852" spans="1:17" ht="13.5" customHeight="1">
      <c r="A1852" s="481"/>
      <c r="B1852" s="481"/>
      <c r="C1852" s="481"/>
      <c r="D1852" s="481"/>
      <c r="E1852" s="481"/>
      <c r="F1852" s="339"/>
      <c r="G1852" s="340" t="str">
        <f>IF(ISNUMBER(E1852),E1852/'Bulk DivVar Analysis'!$C$60,"")</f>
        <v/>
      </c>
      <c r="H1852" s="338" t="str">
        <f>IF(ISNUMBER(E1852), IF(G1852&gt;'Bulk DivVar Analysis'!$D$62,"Pass","Fail"),"")</f>
        <v/>
      </c>
      <c r="I1852" s="338" t="str">
        <f t="shared" si="30"/>
        <v/>
      </c>
      <c r="J1852" s="339"/>
      <c r="K1852" s="339"/>
      <c r="L1852" s="339"/>
      <c r="M1852" s="339"/>
      <c r="N1852" s="339"/>
      <c r="O1852" s="339"/>
      <c r="P1852" s="339"/>
      <c r="Q1852" s="339"/>
    </row>
    <row r="1853" spans="1:17" ht="13.5" customHeight="1">
      <c r="A1853" s="481"/>
      <c r="B1853" s="481"/>
      <c r="C1853" s="481"/>
      <c r="D1853" s="481"/>
      <c r="E1853" s="481"/>
      <c r="F1853" s="339"/>
      <c r="G1853" s="340" t="str">
        <f>IF(ISNUMBER(E1853),E1853/'Bulk DivVar Analysis'!$C$60,"")</f>
        <v/>
      </c>
      <c r="H1853" s="338" t="str">
        <f>IF(ISNUMBER(E1853), IF(G1853&gt;'Bulk DivVar Analysis'!$D$62,"Pass","Fail"),"")</f>
        <v/>
      </c>
      <c r="I1853" s="338" t="str">
        <f t="shared" si="30"/>
        <v/>
      </c>
      <c r="J1853" s="339"/>
      <c r="K1853" s="339"/>
      <c r="L1853" s="339"/>
      <c r="M1853" s="339"/>
      <c r="N1853" s="339"/>
      <c r="O1853" s="339"/>
      <c r="P1853" s="339"/>
      <c r="Q1853" s="339"/>
    </row>
    <row r="1854" spans="1:17" ht="13.5" customHeight="1">
      <c r="A1854" s="481"/>
      <c r="B1854" s="481"/>
      <c r="C1854" s="481"/>
      <c r="D1854" s="481"/>
      <c r="E1854" s="481"/>
      <c r="F1854" s="339"/>
      <c r="G1854" s="340" t="str">
        <f>IF(ISNUMBER(E1854),E1854/'Bulk DivVar Analysis'!$C$60,"")</f>
        <v/>
      </c>
      <c r="H1854" s="338" t="str">
        <f>IF(ISNUMBER(E1854), IF(G1854&gt;'Bulk DivVar Analysis'!$D$62,"Pass","Fail"),"")</f>
        <v/>
      </c>
      <c r="I1854" s="338" t="str">
        <f t="shared" si="30"/>
        <v/>
      </c>
      <c r="J1854" s="339"/>
      <c r="K1854" s="339"/>
      <c r="L1854" s="339"/>
      <c r="M1854" s="339"/>
      <c r="N1854" s="339"/>
      <c r="O1854" s="339"/>
      <c r="P1854" s="339"/>
      <c r="Q1854" s="339"/>
    </row>
    <row r="1855" spans="1:17" ht="13.5" customHeight="1">
      <c r="A1855" s="481"/>
      <c r="B1855" s="481"/>
      <c r="C1855" s="481"/>
      <c r="D1855" s="481"/>
      <c r="E1855" s="481"/>
      <c r="F1855" s="339"/>
      <c r="G1855" s="340" t="str">
        <f>IF(ISNUMBER(E1855),E1855/'Bulk DivVar Analysis'!$C$60,"")</f>
        <v/>
      </c>
      <c r="H1855" s="338" t="str">
        <f>IF(ISNUMBER(E1855), IF(G1855&gt;'Bulk DivVar Analysis'!$D$62,"Pass","Fail"),"")</f>
        <v/>
      </c>
      <c r="I1855" s="338" t="str">
        <f t="shared" si="30"/>
        <v/>
      </c>
      <c r="J1855" s="339"/>
      <c r="K1855" s="339"/>
      <c r="L1855" s="339"/>
      <c r="M1855" s="339"/>
      <c r="N1855" s="339"/>
      <c r="O1855" s="339"/>
      <c r="P1855" s="339"/>
      <c r="Q1855" s="339"/>
    </row>
    <row r="1856" spans="1:17" ht="13.5" customHeight="1">
      <c r="A1856" s="481"/>
      <c r="B1856" s="481"/>
      <c r="C1856" s="481"/>
      <c r="D1856" s="481"/>
      <c r="E1856" s="481"/>
      <c r="F1856" s="339"/>
      <c r="G1856" s="340" t="str">
        <f>IF(ISNUMBER(E1856),E1856/'Bulk DivVar Analysis'!$C$60,"")</f>
        <v/>
      </c>
      <c r="H1856" s="338" t="str">
        <f>IF(ISNUMBER(E1856), IF(G1856&gt;'Bulk DivVar Analysis'!$D$62,"Pass","Fail"),"")</f>
        <v/>
      </c>
      <c r="I1856" s="338" t="str">
        <f t="shared" si="30"/>
        <v/>
      </c>
      <c r="J1856" s="339"/>
      <c r="K1856" s="339"/>
      <c r="L1856" s="339"/>
      <c r="M1856" s="339"/>
      <c r="N1856" s="339"/>
      <c r="O1856" s="339"/>
      <c r="P1856" s="339"/>
      <c r="Q1856" s="339"/>
    </row>
    <row r="1857" spans="1:17" ht="13.5" customHeight="1">
      <c r="A1857" s="481"/>
      <c r="B1857" s="481"/>
      <c r="C1857" s="481"/>
      <c r="D1857" s="481"/>
      <c r="E1857" s="481"/>
      <c r="F1857" s="339"/>
      <c r="G1857" s="340" t="str">
        <f>IF(ISNUMBER(E1857),E1857/'Bulk DivVar Analysis'!$C$60,"")</f>
        <v/>
      </c>
      <c r="H1857" s="338" t="str">
        <f>IF(ISNUMBER(E1857), IF(G1857&gt;'Bulk DivVar Analysis'!$D$62,"Pass","Fail"),"")</f>
        <v/>
      </c>
      <c r="I1857" s="338" t="str">
        <f t="shared" si="30"/>
        <v/>
      </c>
      <c r="J1857" s="339"/>
      <c r="K1857" s="339"/>
      <c r="L1857" s="339"/>
      <c r="M1857" s="339"/>
      <c r="N1857" s="339"/>
      <c r="O1857" s="339"/>
      <c r="P1857" s="339"/>
      <c r="Q1857" s="339"/>
    </row>
    <row r="1858" spans="1:17" ht="13.5" customHeight="1">
      <c r="A1858" s="481"/>
      <c r="B1858" s="481"/>
      <c r="C1858" s="481"/>
      <c r="D1858" s="481"/>
      <c r="E1858" s="481"/>
      <c r="F1858" s="339"/>
      <c r="G1858" s="340" t="str">
        <f>IF(ISNUMBER(E1858),E1858/'Bulk DivVar Analysis'!$C$60,"")</f>
        <v/>
      </c>
      <c r="H1858" s="338" t="str">
        <f>IF(ISNUMBER(E1858), IF(G1858&gt;'Bulk DivVar Analysis'!$D$62,"Pass","Fail"),"")</f>
        <v/>
      </c>
      <c r="I1858" s="338" t="str">
        <f t="shared" si="30"/>
        <v/>
      </c>
      <c r="J1858" s="339"/>
      <c r="K1858" s="339"/>
      <c r="L1858" s="339"/>
      <c r="M1858" s="339"/>
      <c r="N1858" s="339"/>
      <c r="O1858" s="339"/>
      <c r="P1858" s="339"/>
      <c r="Q1858" s="339"/>
    </row>
    <row r="1859" spans="1:17" ht="13.5" customHeight="1">
      <c r="A1859" s="481"/>
      <c r="B1859" s="481"/>
      <c r="C1859" s="481"/>
      <c r="D1859" s="481"/>
      <c r="E1859" s="481"/>
      <c r="F1859" s="339"/>
      <c r="G1859" s="340" t="str">
        <f>IF(ISNUMBER(E1859),E1859/'Bulk DivVar Analysis'!$C$60,"")</f>
        <v/>
      </c>
      <c r="H1859" s="338" t="str">
        <f>IF(ISNUMBER(E1859), IF(G1859&gt;'Bulk DivVar Analysis'!$D$62,"Pass","Fail"),"")</f>
        <v/>
      </c>
      <c r="I1859" s="338" t="str">
        <f t="shared" ref="I1859:I1922" si="31">_xlfn.TEXTJOIN("_",TRUE,B1859,C1859)</f>
        <v/>
      </c>
      <c r="J1859" s="339"/>
      <c r="K1859" s="339"/>
      <c r="L1859" s="339"/>
      <c r="M1859" s="339"/>
      <c r="N1859" s="339"/>
      <c r="O1859" s="339"/>
      <c r="P1859" s="339"/>
      <c r="Q1859" s="339"/>
    </row>
    <row r="1860" spans="1:17" ht="13.5" customHeight="1">
      <c r="A1860" s="481"/>
      <c r="B1860" s="481"/>
      <c r="C1860" s="481"/>
      <c r="D1860" s="481"/>
      <c r="E1860" s="481"/>
      <c r="F1860" s="339"/>
      <c r="G1860" s="340" t="str">
        <f>IF(ISNUMBER(E1860),E1860/'Bulk DivVar Analysis'!$C$60,"")</f>
        <v/>
      </c>
      <c r="H1860" s="338" t="str">
        <f>IF(ISNUMBER(E1860), IF(G1860&gt;'Bulk DivVar Analysis'!$D$62,"Pass","Fail"),"")</f>
        <v/>
      </c>
      <c r="I1860" s="338" t="str">
        <f t="shared" si="31"/>
        <v/>
      </c>
      <c r="J1860" s="339"/>
      <c r="K1860" s="339"/>
      <c r="L1860" s="339"/>
      <c r="M1860" s="339"/>
      <c r="N1860" s="339"/>
      <c r="O1860" s="339"/>
      <c r="P1860" s="339"/>
      <c r="Q1860" s="339"/>
    </row>
    <row r="1861" spans="1:17" ht="13.5" customHeight="1">
      <c r="A1861" s="481"/>
      <c r="B1861" s="481"/>
      <c r="C1861" s="481"/>
      <c r="D1861" s="481"/>
      <c r="E1861" s="481"/>
      <c r="F1861" s="339"/>
      <c r="G1861" s="340" t="str">
        <f>IF(ISNUMBER(E1861),E1861/'Bulk DivVar Analysis'!$C$60,"")</f>
        <v/>
      </c>
      <c r="H1861" s="338" t="str">
        <f>IF(ISNUMBER(E1861), IF(G1861&gt;'Bulk DivVar Analysis'!$D$62,"Pass","Fail"),"")</f>
        <v/>
      </c>
      <c r="I1861" s="338" t="str">
        <f t="shared" si="31"/>
        <v/>
      </c>
      <c r="J1861" s="339"/>
      <c r="K1861" s="339"/>
      <c r="L1861" s="339"/>
      <c r="M1861" s="339"/>
      <c r="N1861" s="339"/>
      <c r="O1861" s="339"/>
      <c r="P1861" s="339"/>
      <c r="Q1861" s="339"/>
    </row>
    <row r="1862" spans="1:17" ht="13.5" customHeight="1">
      <c r="A1862" s="481"/>
      <c r="B1862" s="481"/>
      <c r="C1862" s="481"/>
      <c r="D1862" s="481"/>
      <c r="E1862" s="481"/>
      <c r="F1862" s="339"/>
      <c r="G1862" s="340" t="str">
        <f>IF(ISNUMBER(E1862),E1862/'Bulk DivVar Analysis'!$C$60,"")</f>
        <v/>
      </c>
      <c r="H1862" s="338" t="str">
        <f>IF(ISNUMBER(E1862), IF(G1862&gt;'Bulk DivVar Analysis'!$D$62,"Pass","Fail"),"")</f>
        <v/>
      </c>
      <c r="I1862" s="338" t="str">
        <f t="shared" si="31"/>
        <v/>
      </c>
      <c r="J1862" s="339"/>
      <c r="K1862" s="339"/>
      <c r="L1862" s="339"/>
      <c r="M1862" s="339"/>
      <c r="N1862" s="339"/>
      <c r="O1862" s="339"/>
      <c r="P1862" s="339"/>
      <c r="Q1862" s="339"/>
    </row>
    <row r="1863" spans="1:17" ht="13.5" customHeight="1">
      <c r="A1863" s="481"/>
      <c r="B1863" s="481"/>
      <c r="C1863" s="481"/>
      <c r="D1863" s="481"/>
      <c r="E1863" s="481"/>
      <c r="F1863" s="339"/>
      <c r="G1863" s="340" t="str">
        <f>IF(ISNUMBER(E1863),E1863/'Bulk DivVar Analysis'!$C$60,"")</f>
        <v/>
      </c>
      <c r="H1863" s="338" t="str">
        <f>IF(ISNUMBER(E1863), IF(G1863&gt;'Bulk DivVar Analysis'!$D$62,"Pass","Fail"),"")</f>
        <v/>
      </c>
      <c r="I1863" s="338" t="str">
        <f t="shared" si="31"/>
        <v/>
      </c>
      <c r="J1863" s="339"/>
      <c r="K1863" s="339"/>
      <c r="L1863" s="339"/>
      <c r="M1863" s="339"/>
      <c r="N1863" s="339"/>
      <c r="O1863" s="339"/>
      <c r="P1863" s="339"/>
      <c r="Q1863" s="339"/>
    </row>
    <row r="1864" spans="1:17" ht="13.5" customHeight="1">
      <c r="A1864" s="481"/>
      <c r="B1864" s="481"/>
      <c r="C1864" s="481"/>
      <c r="D1864" s="481"/>
      <c r="E1864" s="481"/>
      <c r="F1864" s="339"/>
      <c r="G1864" s="340" t="str">
        <f>IF(ISNUMBER(E1864),E1864/'Bulk DivVar Analysis'!$C$60,"")</f>
        <v/>
      </c>
      <c r="H1864" s="338" t="str">
        <f>IF(ISNUMBER(E1864), IF(G1864&gt;'Bulk DivVar Analysis'!$D$62,"Pass","Fail"),"")</f>
        <v/>
      </c>
      <c r="I1864" s="338" t="str">
        <f t="shared" si="31"/>
        <v/>
      </c>
      <c r="J1864" s="339"/>
      <c r="K1864" s="339"/>
      <c r="L1864" s="339"/>
      <c r="M1864" s="339"/>
      <c r="N1864" s="339"/>
      <c r="O1864" s="339"/>
      <c r="P1864" s="339"/>
      <c r="Q1864" s="339"/>
    </row>
    <row r="1865" spans="1:17" ht="13.5" customHeight="1">
      <c r="A1865" s="481"/>
      <c r="B1865" s="481"/>
      <c r="C1865" s="481"/>
      <c r="D1865" s="481"/>
      <c r="E1865" s="481"/>
      <c r="F1865" s="339"/>
      <c r="G1865" s="340" t="str">
        <f>IF(ISNUMBER(E1865),E1865/'Bulk DivVar Analysis'!$C$60,"")</f>
        <v/>
      </c>
      <c r="H1865" s="338" t="str">
        <f>IF(ISNUMBER(E1865), IF(G1865&gt;'Bulk DivVar Analysis'!$D$62,"Pass","Fail"),"")</f>
        <v/>
      </c>
      <c r="I1865" s="338" t="str">
        <f t="shared" si="31"/>
        <v/>
      </c>
      <c r="J1865" s="339"/>
      <c r="K1865" s="339"/>
      <c r="L1865" s="339"/>
      <c r="M1865" s="339"/>
      <c r="N1865" s="339"/>
      <c r="O1865" s="339"/>
      <c r="P1865" s="339"/>
      <c r="Q1865" s="339"/>
    </row>
    <row r="1866" spans="1:17" ht="13.5" customHeight="1">
      <c r="A1866" s="481"/>
      <c r="B1866" s="481"/>
      <c r="C1866" s="481"/>
      <c r="D1866" s="481"/>
      <c r="E1866" s="481"/>
      <c r="F1866" s="339"/>
      <c r="G1866" s="340" t="str">
        <f>IF(ISNUMBER(E1866),E1866/'Bulk DivVar Analysis'!$C$60,"")</f>
        <v/>
      </c>
      <c r="H1866" s="338" t="str">
        <f>IF(ISNUMBER(E1866), IF(G1866&gt;'Bulk DivVar Analysis'!$D$62,"Pass","Fail"),"")</f>
        <v/>
      </c>
      <c r="I1866" s="338" t="str">
        <f t="shared" si="31"/>
        <v/>
      </c>
      <c r="J1866" s="339"/>
      <c r="K1866" s="339"/>
      <c r="L1866" s="339"/>
      <c r="M1866" s="339"/>
      <c r="N1866" s="339"/>
      <c r="O1866" s="339"/>
      <c r="P1866" s="339"/>
      <c r="Q1866" s="339"/>
    </row>
    <row r="1867" spans="1:17" ht="13.5" customHeight="1">
      <c r="A1867" s="481"/>
      <c r="B1867" s="481"/>
      <c r="C1867" s="481"/>
      <c r="D1867" s="481"/>
      <c r="E1867" s="481"/>
      <c r="F1867" s="339"/>
      <c r="G1867" s="340" t="str">
        <f>IF(ISNUMBER(E1867),E1867/'Bulk DivVar Analysis'!$C$60,"")</f>
        <v/>
      </c>
      <c r="H1867" s="338" t="str">
        <f>IF(ISNUMBER(E1867), IF(G1867&gt;'Bulk DivVar Analysis'!$D$62,"Pass","Fail"),"")</f>
        <v/>
      </c>
      <c r="I1867" s="338" t="str">
        <f t="shared" si="31"/>
        <v/>
      </c>
      <c r="J1867" s="339"/>
      <c r="K1867" s="339"/>
      <c r="L1867" s="339"/>
      <c r="M1867" s="339"/>
      <c r="N1867" s="339"/>
      <c r="O1867" s="339"/>
      <c r="P1867" s="339"/>
      <c r="Q1867" s="339"/>
    </row>
    <row r="1868" spans="1:17" ht="13.5" customHeight="1">
      <c r="A1868" s="481"/>
      <c r="B1868" s="481"/>
      <c r="C1868" s="481"/>
      <c r="D1868" s="481"/>
      <c r="E1868" s="481"/>
      <c r="F1868" s="339"/>
      <c r="G1868" s="340" t="str">
        <f>IF(ISNUMBER(E1868),E1868/'Bulk DivVar Analysis'!$C$60,"")</f>
        <v/>
      </c>
      <c r="H1868" s="338" t="str">
        <f>IF(ISNUMBER(E1868), IF(G1868&gt;'Bulk DivVar Analysis'!$D$62,"Pass","Fail"),"")</f>
        <v/>
      </c>
      <c r="I1868" s="338" t="str">
        <f t="shared" si="31"/>
        <v/>
      </c>
      <c r="J1868" s="339"/>
      <c r="K1868" s="339"/>
      <c r="L1868" s="339"/>
      <c r="M1868" s="339"/>
      <c r="N1868" s="339"/>
      <c r="O1868" s="339"/>
      <c r="P1868" s="339"/>
      <c r="Q1868" s="339"/>
    </row>
    <row r="1869" spans="1:17" ht="13.5" customHeight="1">
      <c r="A1869" s="481"/>
      <c r="B1869" s="481"/>
      <c r="C1869" s="481"/>
      <c r="D1869" s="481"/>
      <c r="E1869" s="481"/>
      <c r="F1869" s="339"/>
      <c r="G1869" s="340" t="str">
        <f>IF(ISNUMBER(E1869),E1869/'Bulk DivVar Analysis'!$C$60,"")</f>
        <v/>
      </c>
      <c r="H1869" s="338" t="str">
        <f>IF(ISNUMBER(E1869), IF(G1869&gt;'Bulk DivVar Analysis'!$D$62,"Pass","Fail"),"")</f>
        <v/>
      </c>
      <c r="I1869" s="338" t="str">
        <f t="shared" si="31"/>
        <v/>
      </c>
      <c r="J1869" s="339"/>
      <c r="K1869" s="339"/>
      <c r="L1869" s="339"/>
      <c r="M1869" s="339"/>
      <c r="N1869" s="339"/>
      <c r="O1869" s="339"/>
      <c r="P1869" s="339"/>
      <c r="Q1869" s="339"/>
    </row>
    <row r="1870" spans="1:17" ht="13.5" customHeight="1">
      <c r="A1870" s="481"/>
      <c r="B1870" s="481"/>
      <c r="C1870" s="481"/>
      <c r="D1870" s="481"/>
      <c r="E1870" s="481"/>
      <c r="F1870" s="339"/>
      <c r="G1870" s="340" t="str">
        <f>IF(ISNUMBER(E1870),E1870/'Bulk DivVar Analysis'!$C$60,"")</f>
        <v/>
      </c>
      <c r="H1870" s="338" t="str">
        <f>IF(ISNUMBER(E1870), IF(G1870&gt;'Bulk DivVar Analysis'!$D$62,"Pass","Fail"),"")</f>
        <v/>
      </c>
      <c r="I1870" s="338" t="str">
        <f t="shared" si="31"/>
        <v/>
      </c>
      <c r="J1870" s="339"/>
      <c r="K1870" s="339"/>
      <c r="L1870" s="339"/>
      <c r="M1870" s="339"/>
      <c r="N1870" s="339"/>
      <c r="O1870" s="339"/>
      <c r="P1870" s="339"/>
      <c r="Q1870" s="339"/>
    </row>
    <row r="1871" spans="1:17" ht="13.5" customHeight="1">
      <c r="A1871" s="481"/>
      <c r="B1871" s="481"/>
      <c r="C1871" s="481"/>
      <c r="D1871" s="481"/>
      <c r="E1871" s="481"/>
      <c r="F1871" s="339"/>
      <c r="G1871" s="340" t="str">
        <f>IF(ISNUMBER(E1871),E1871/'Bulk DivVar Analysis'!$C$60,"")</f>
        <v/>
      </c>
      <c r="H1871" s="338" t="str">
        <f>IF(ISNUMBER(E1871), IF(G1871&gt;'Bulk DivVar Analysis'!$D$62,"Pass","Fail"),"")</f>
        <v/>
      </c>
      <c r="I1871" s="338" t="str">
        <f t="shared" si="31"/>
        <v/>
      </c>
      <c r="J1871" s="339"/>
      <c r="K1871" s="339"/>
      <c r="L1871" s="339"/>
      <c r="M1871" s="339"/>
      <c r="N1871" s="339"/>
      <c r="O1871" s="339"/>
      <c r="P1871" s="339"/>
      <c r="Q1871" s="339"/>
    </row>
    <row r="1872" spans="1:17" ht="13.5" customHeight="1">
      <c r="A1872" s="481"/>
      <c r="B1872" s="481"/>
      <c r="C1872" s="481"/>
      <c r="D1872" s="481"/>
      <c r="E1872" s="481"/>
      <c r="F1872" s="339"/>
      <c r="G1872" s="340" t="str">
        <f>IF(ISNUMBER(E1872),E1872/'Bulk DivVar Analysis'!$C$60,"")</f>
        <v/>
      </c>
      <c r="H1872" s="338" t="str">
        <f>IF(ISNUMBER(E1872), IF(G1872&gt;'Bulk DivVar Analysis'!$D$62,"Pass","Fail"),"")</f>
        <v/>
      </c>
      <c r="I1872" s="338" t="str">
        <f t="shared" si="31"/>
        <v/>
      </c>
      <c r="J1872" s="339"/>
      <c r="K1872" s="339"/>
      <c r="L1872" s="339"/>
      <c r="M1872" s="339"/>
      <c r="N1872" s="339"/>
      <c r="O1872" s="339"/>
      <c r="P1872" s="339"/>
      <c r="Q1872" s="339"/>
    </row>
    <row r="1873" spans="1:17" ht="13.5" customHeight="1">
      <c r="A1873" s="481"/>
      <c r="B1873" s="481"/>
      <c r="C1873" s="481"/>
      <c r="D1873" s="481"/>
      <c r="E1873" s="481"/>
      <c r="F1873" s="339"/>
      <c r="G1873" s="340" t="str">
        <f>IF(ISNUMBER(E1873),E1873/'Bulk DivVar Analysis'!$C$60,"")</f>
        <v/>
      </c>
      <c r="H1873" s="338" t="str">
        <f>IF(ISNUMBER(E1873), IF(G1873&gt;'Bulk DivVar Analysis'!$D$62,"Pass","Fail"),"")</f>
        <v/>
      </c>
      <c r="I1873" s="338" t="str">
        <f t="shared" si="31"/>
        <v/>
      </c>
      <c r="J1873" s="339"/>
      <c r="K1873" s="339"/>
      <c r="L1873" s="339"/>
      <c r="M1873" s="339"/>
      <c r="N1873" s="339"/>
      <c r="O1873" s="339"/>
      <c r="P1873" s="339"/>
      <c r="Q1873" s="339"/>
    </row>
    <row r="1874" spans="1:17" ht="13.5" customHeight="1">
      <c r="A1874" s="481"/>
      <c r="B1874" s="481"/>
      <c r="C1874" s="481"/>
      <c r="D1874" s="481"/>
      <c r="E1874" s="481"/>
      <c r="F1874" s="339"/>
      <c r="G1874" s="340" t="str">
        <f>IF(ISNUMBER(E1874),E1874/'Bulk DivVar Analysis'!$C$60,"")</f>
        <v/>
      </c>
      <c r="H1874" s="338" t="str">
        <f>IF(ISNUMBER(E1874), IF(G1874&gt;'Bulk DivVar Analysis'!$D$62,"Pass","Fail"),"")</f>
        <v/>
      </c>
      <c r="I1874" s="338" t="str">
        <f t="shared" si="31"/>
        <v/>
      </c>
      <c r="J1874" s="339"/>
      <c r="K1874" s="339"/>
      <c r="L1874" s="339"/>
      <c r="M1874" s="339"/>
      <c r="N1874" s="339"/>
      <c r="O1874" s="339"/>
      <c r="P1874" s="339"/>
      <c r="Q1874" s="339"/>
    </row>
    <row r="1875" spans="1:17" ht="13.5" customHeight="1">
      <c r="A1875" s="481"/>
      <c r="B1875" s="481"/>
      <c r="C1875" s="481"/>
      <c r="D1875" s="481"/>
      <c r="E1875" s="481"/>
      <c r="F1875" s="339"/>
      <c r="G1875" s="340" t="str">
        <f>IF(ISNUMBER(E1875),E1875/'Bulk DivVar Analysis'!$C$60,"")</f>
        <v/>
      </c>
      <c r="H1875" s="338" t="str">
        <f>IF(ISNUMBER(E1875), IF(G1875&gt;'Bulk DivVar Analysis'!$D$62,"Pass","Fail"),"")</f>
        <v/>
      </c>
      <c r="I1875" s="338" t="str">
        <f t="shared" si="31"/>
        <v/>
      </c>
      <c r="J1875" s="339"/>
      <c r="K1875" s="339"/>
      <c r="L1875" s="339"/>
      <c r="M1875" s="339"/>
      <c r="N1875" s="339"/>
      <c r="O1875" s="339"/>
      <c r="P1875" s="339"/>
      <c r="Q1875" s="339"/>
    </row>
    <row r="1876" spans="1:17" ht="13.5" customHeight="1">
      <c r="A1876" s="481"/>
      <c r="B1876" s="481"/>
      <c r="C1876" s="481"/>
      <c r="D1876" s="481"/>
      <c r="E1876" s="481"/>
      <c r="F1876" s="339"/>
      <c r="G1876" s="340" t="str">
        <f>IF(ISNUMBER(E1876),E1876/'Bulk DivVar Analysis'!$C$60,"")</f>
        <v/>
      </c>
      <c r="H1876" s="338" t="str">
        <f>IF(ISNUMBER(E1876), IF(G1876&gt;'Bulk DivVar Analysis'!$D$62,"Pass","Fail"),"")</f>
        <v/>
      </c>
      <c r="I1876" s="338" t="str">
        <f t="shared" si="31"/>
        <v/>
      </c>
      <c r="J1876" s="339"/>
      <c r="K1876" s="339"/>
      <c r="L1876" s="339"/>
      <c r="M1876" s="339"/>
      <c r="N1876" s="339"/>
      <c r="O1876" s="339"/>
      <c r="P1876" s="339"/>
      <c r="Q1876" s="339"/>
    </row>
    <row r="1877" spans="1:17" ht="13.5" customHeight="1">
      <c r="A1877" s="481"/>
      <c r="B1877" s="481"/>
      <c r="C1877" s="481"/>
      <c r="D1877" s="481"/>
      <c r="E1877" s="481"/>
      <c r="F1877" s="339"/>
      <c r="G1877" s="340" t="str">
        <f>IF(ISNUMBER(E1877),E1877/'Bulk DivVar Analysis'!$C$60,"")</f>
        <v/>
      </c>
      <c r="H1877" s="338" t="str">
        <f>IF(ISNUMBER(E1877), IF(G1877&gt;'Bulk DivVar Analysis'!$D$62,"Pass","Fail"),"")</f>
        <v/>
      </c>
      <c r="I1877" s="338" t="str">
        <f t="shared" si="31"/>
        <v/>
      </c>
      <c r="J1877" s="339"/>
      <c r="K1877" s="339"/>
      <c r="L1877" s="339"/>
      <c r="M1877" s="339"/>
      <c r="N1877" s="339"/>
      <c r="O1877" s="339"/>
      <c r="P1877" s="339"/>
      <c r="Q1877" s="339"/>
    </row>
    <row r="1878" spans="1:17" ht="13.5" customHeight="1">
      <c r="A1878" s="481"/>
      <c r="B1878" s="481"/>
      <c r="C1878" s="481"/>
      <c r="D1878" s="481"/>
      <c r="E1878" s="481"/>
      <c r="F1878" s="339"/>
      <c r="G1878" s="340" t="str">
        <f>IF(ISNUMBER(E1878),E1878/'Bulk DivVar Analysis'!$C$60,"")</f>
        <v/>
      </c>
      <c r="H1878" s="338" t="str">
        <f>IF(ISNUMBER(E1878), IF(G1878&gt;'Bulk DivVar Analysis'!$D$62,"Pass","Fail"),"")</f>
        <v/>
      </c>
      <c r="I1878" s="338" t="str">
        <f t="shared" si="31"/>
        <v/>
      </c>
      <c r="J1878" s="339"/>
      <c r="K1878" s="339"/>
      <c r="L1878" s="339"/>
      <c r="M1878" s="339"/>
      <c r="N1878" s="339"/>
      <c r="O1878" s="339"/>
      <c r="P1878" s="339"/>
      <c r="Q1878" s="339"/>
    </row>
    <row r="1879" spans="1:17" ht="13.5" customHeight="1">
      <c r="A1879" s="481"/>
      <c r="B1879" s="481"/>
      <c r="C1879" s="481"/>
      <c r="D1879" s="481"/>
      <c r="E1879" s="481"/>
      <c r="F1879" s="339"/>
      <c r="G1879" s="340" t="str">
        <f>IF(ISNUMBER(E1879),E1879/'Bulk DivVar Analysis'!$C$60,"")</f>
        <v/>
      </c>
      <c r="H1879" s="338" t="str">
        <f>IF(ISNUMBER(E1879), IF(G1879&gt;'Bulk DivVar Analysis'!$D$62,"Pass","Fail"),"")</f>
        <v/>
      </c>
      <c r="I1879" s="338" t="str">
        <f t="shared" si="31"/>
        <v/>
      </c>
      <c r="J1879" s="339"/>
      <c r="K1879" s="339"/>
      <c r="L1879" s="339"/>
      <c r="M1879" s="339"/>
      <c r="N1879" s="339"/>
      <c r="O1879" s="339"/>
      <c r="P1879" s="339"/>
      <c r="Q1879" s="339"/>
    </row>
    <row r="1880" spans="1:17" ht="13.5" customHeight="1">
      <c r="A1880" s="481"/>
      <c r="B1880" s="481"/>
      <c r="C1880" s="481"/>
      <c r="D1880" s="481"/>
      <c r="E1880" s="481"/>
      <c r="F1880" s="339"/>
      <c r="G1880" s="340" t="str">
        <f>IF(ISNUMBER(E1880),E1880/'Bulk DivVar Analysis'!$C$60,"")</f>
        <v/>
      </c>
      <c r="H1880" s="338" t="str">
        <f>IF(ISNUMBER(E1880), IF(G1880&gt;'Bulk DivVar Analysis'!$D$62,"Pass","Fail"),"")</f>
        <v/>
      </c>
      <c r="I1880" s="338" t="str">
        <f t="shared" si="31"/>
        <v/>
      </c>
      <c r="J1880" s="339"/>
      <c r="K1880" s="339"/>
      <c r="L1880" s="339"/>
      <c r="M1880" s="339"/>
      <c r="N1880" s="339"/>
      <c r="O1880" s="339"/>
      <c r="P1880" s="339"/>
      <c r="Q1880" s="339"/>
    </row>
    <row r="1881" spans="1:17" ht="13.5" customHeight="1">
      <c r="A1881" s="481"/>
      <c r="B1881" s="481"/>
      <c r="C1881" s="481"/>
      <c r="D1881" s="481"/>
      <c r="E1881" s="481"/>
      <c r="F1881" s="339"/>
      <c r="G1881" s="340" t="str">
        <f>IF(ISNUMBER(E1881),E1881/'Bulk DivVar Analysis'!$C$60,"")</f>
        <v/>
      </c>
      <c r="H1881" s="338" t="str">
        <f>IF(ISNUMBER(E1881), IF(G1881&gt;'Bulk DivVar Analysis'!$D$62,"Pass","Fail"),"")</f>
        <v/>
      </c>
      <c r="I1881" s="338" t="str">
        <f t="shared" si="31"/>
        <v/>
      </c>
      <c r="J1881" s="339"/>
      <c r="K1881" s="339"/>
      <c r="L1881" s="339"/>
      <c r="M1881" s="339"/>
      <c r="N1881" s="339"/>
      <c r="O1881" s="339"/>
      <c r="P1881" s="339"/>
      <c r="Q1881" s="339"/>
    </row>
    <row r="1882" spans="1:17" ht="13.5" customHeight="1">
      <c r="A1882" s="481"/>
      <c r="B1882" s="481"/>
      <c r="C1882" s="481"/>
      <c r="D1882" s="481"/>
      <c r="E1882" s="481"/>
      <c r="F1882" s="339"/>
      <c r="G1882" s="340" t="str">
        <f>IF(ISNUMBER(E1882),E1882/'Bulk DivVar Analysis'!$C$60,"")</f>
        <v/>
      </c>
      <c r="H1882" s="338" t="str">
        <f>IF(ISNUMBER(E1882), IF(G1882&gt;'Bulk DivVar Analysis'!$D$62,"Pass","Fail"),"")</f>
        <v/>
      </c>
      <c r="I1882" s="338" t="str">
        <f t="shared" si="31"/>
        <v/>
      </c>
      <c r="J1882" s="339"/>
      <c r="K1882" s="339"/>
      <c r="L1882" s="339"/>
      <c r="M1882" s="339"/>
      <c r="N1882" s="339"/>
      <c r="O1882" s="339"/>
      <c r="P1882" s="339"/>
      <c r="Q1882" s="339"/>
    </row>
    <row r="1883" spans="1:17" ht="13.5" customHeight="1">
      <c r="A1883" s="481"/>
      <c r="B1883" s="481"/>
      <c r="C1883" s="481"/>
      <c r="D1883" s="481"/>
      <c r="E1883" s="481"/>
      <c r="F1883" s="339"/>
      <c r="G1883" s="340" t="str">
        <f>IF(ISNUMBER(E1883),E1883/'Bulk DivVar Analysis'!$C$60,"")</f>
        <v/>
      </c>
      <c r="H1883" s="338" t="str">
        <f>IF(ISNUMBER(E1883), IF(G1883&gt;'Bulk DivVar Analysis'!$D$62,"Pass","Fail"),"")</f>
        <v/>
      </c>
      <c r="I1883" s="338" t="str">
        <f t="shared" si="31"/>
        <v/>
      </c>
      <c r="J1883" s="339"/>
      <c r="K1883" s="339"/>
      <c r="L1883" s="339"/>
      <c r="M1883" s="339"/>
      <c r="N1883" s="339"/>
      <c r="O1883" s="339"/>
      <c r="P1883" s="339"/>
      <c r="Q1883" s="339"/>
    </row>
    <row r="1884" spans="1:17" ht="13.5" customHeight="1">
      <c r="A1884" s="481"/>
      <c r="B1884" s="481"/>
      <c r="C1884" s="481"/>
      <c r="D1884" s="481"/>
      <c r="E1884" s="481"/>
      <c r="F1884" s="339"/>
      <c r="G1884" s="340" t="str">
        <f>IF(ISNUMBER(E1884),E1884/'Bulk DivVar Analysis'!$C$60,"")</f>
        <v/>
      </c>
      <c r="H1884" s="338" t="str">
        <f>IF(ISNUMBER(E1884), IF(G1884&gt;'Bulk DivVar Analysis'!$D$62,"Pass","Fail"),"")</f>
        <v/>
      </c>
      <c r="I1884" s="338" t="str">
        <f t="shared" si="31"/>
        <v/>
      </c>
      <c r="J1884" s="339"/>
      <c r="K1884" s="339"/>
      <c r="L1884" s="339"/>
      <c r="M1884" s="339"/>
      <c r="N1884" s="339"/>
      <c r="O1884" s="339"/>
      <c r="P1884" s="339"/>
      <c r="Q1884" s="339"/>
    </row>
    <row r="1885" spans="1:17" ht="13.5" customHeight="1">
      <c r="A1885" s="481"/>
      <c r="B1885" s="481"/>
      <c r="C1885" s="481"/>
      <c r="D1885" s="481"/>
      <c r="E1885" s="481"/>
      <c r="F1885" s="339"/>
      <c r="G1885" s="340" t="str">
        <f>IF(ISNUMBER(E1885),E1885/'Bulk DivVar Analysis'!$C$60,"")</f>
        <v/>
      </c>
      <c r="H1885" s="338" t="str">
        <f>IF(ISNUMBER(E1885), IF(G1885&gt;'Bulk DivVar Analysis'!$D$62,"Pass","Fail"),"")</f>
        <v/>
      </c>
      <c r="I1885" s="338" t="str">
        <f t="shared" si="31"/>
        <v/>
      </c>
      <c r="J1885" s="339"/>
      <c r="K1885" s="339"/>
      <c r="L1885" s="339"/>
      <c r="M1885" s="339"/>
      <c r="N1885" s="339"/>
      <c r="O1885" s="339"/>
      <c r="P1885" s="339"/>
      <c r="Q1885" s="339"/>
    </row>
    <row r="1886" spans="1:17" ht="13.5" customHeight="1">
      <c r="A1886" s="481"/>
      <c r="B1886" s="481"/>
      <c r="C1886" s="481"/>
      <c r="D1886" s="481"/>
      <c r="E1886" s="481"/>
      <c r="F1886" s="339"/>
      <c r="G1886" s="340" t="str">
        <f>IF(ISNUMBER(E1886),E1886/'Bulk DivVar Analysis'!$C$60,"")</f>
        <v/>
      </c>
      <c r="H1886" s="338" t="str">
        <f>IF(ISNUMBER(E1886), IF(G1886&gt;'Bulk DivVar Analysis'!$D$62,"Pass","Fail"),"")</f>
        <v/>
      </c>
      <c r="I1886" s="338" t="str">
        <f t="shared" si="31"/>
        <v/>
      </c>
      <c r="J1886" s="339"/>
      <c r="K1886" s="339"/>
      <c r="L1886" s="339"/>
      <c r="M1886" s="339"/>
      <c r="N1886" s="339"/>
      <c r="O1886" s="339"/>
      <c r="P1886" s="339"/>
      <c r="Q1886" s="339"/>
    </row>
    <row r="1887" spans="1:17" ht="13.5" customHeight="1">
      <c r="A1887" s="481"/>
      <c r="B1887" s="481"/>
      <c r="C1887" s="481"/>
      <c r="D1887" s="481"/>
      <c r="E1887" s="481"/>
      <c r="F1887" s="339"/>
      <c r="G1887" s="340" t="str">
        <f>IF(ISNUMBER(E1887),E1887/'Bulk DivVar Analysis'!$C$60,"")</f>
        <v/>
      </c>
      <c r="H1887" s="338" t="str">
        <f>IF(ISNUMBER(E1887), IF(G1887&gt;'Bulk DivVar Analysis'!$D$62,"Pass","Fail"),"")</f>
        <v/>
      </c>
      <c r="I1887" s="338" t="str">
        <f t="shared" si="31"/>
        <v/>
      </c>
      <c r="J1887" s="339"/>
      <c r="K1887" s="339"/>
      <c r="L1887" s="339"/>
      <c r="M1887" s="339"/>
      <c r="N1887" s="339"/>
      <c r="O1887" s="339"/>
      <c r="P1887" s="339"/>
      <c r="Q1887" s="339"/>
    </row>
    <row r="1888" spans="1:17" ht="13.5" customHeight="1">
      <c r="A1888" s="481"/>
      <c r="B1888" s="481"/>
      <c r="C1888" s="481"/>
      <c r="D1888" s="481"/>
      <c r="E1888" s="481"/>
      <c r="F1888" s="339"/>
      <c r="G1888" s="340" t="str">
        <f>IF(ISNUMBER(E1888),E1888/'Bulk DivVar Analysis'!$C$60,"")</f>
        <v/>
      </c>
      <c r="H1888" s="338" t="str">
        <f>IF(ISNUMBER(E1888), IF(G1888&gt;'Bulk DivVar Analysis'!$D$62,"Pass","Fail"),"")</f>
        <v/>
      </c>
      <c r="I1888" s="338" t="str">
        <f t="shared" si="31"/>
        <v/>
      </c>
      <c r="J1888" s="339"/>
      <c r="K1888" s="339"/>
      <c r="L1888" s="339"/>
      <c r="M1888" s="339"/>
      <c r="N1888" s="339"/>
      <c r="O1888" s="339"/>
      <c r="P1888" s="339"/>
      <c r="Q1888" s="339"/>
    </row>
    <row r="1889" spans="1:17" ht="13.5" customHeight="1">
      <c r="A1889" s="481"/>
      <c r="B1889" s="481"/>
      <c r="C1889" s="481"/>
      <c r="D1889" s="481"/>
      <c r="E1889" s="481"/>
      <c r="F1889" s="339"/>
      <c r="G1889" s="340" t="str">
        <f>IF(ISNUMBER(E1889),E1889/'Bulk DivVar Analysis'!$C$60,"")</f>
        <v/>
      </c>
      <c r="H1889" s="338" t="str">
        <f>IF(ISNUMBER(E1889), IF(G1889&gt;'Bulk DivVar Analysis'!$D$62,"Pass","Fail"),"")</f>
        <v/>
      </c>
      <c r="I1889" s="338" t="str">
        <f t="shared" si="31"/>
        <v/>
      </c>
      <c r="J1889" s="339"/>
      <c r="K1889" s="339"/>
      <c r="L1889" s="339"/>
      <c r="M1889" s="339"/>
      <c r="N1889" s="339"/>
      <c r="O1889" s="339"/>
      <c r="P1889" s="339"/>
      <c r="Q1889" s="339"/>
    </row>
    <row r="1890" spans="1:17" ht="13.5" customHeight="1">
      <c r="A1890" s="481"/>
      <c r="B1890" s="481"/>
      <c r="C1890" s="481"/>
      <c r="D1890" s="481"/>
      <c r="E1890" s="481"/>
      <c r="F1890" s="339"/>
      <c r="G1890" s="340" t="str">
        <f>IF(ISNUMBER(E1890),E1890/'Bulk DivVar Analysis'!$C$60,"")</f>
        <v/>
      </c>
      <c r="H1890" s="338" t="str">
        <f>IF(ISNUMBER(E1890), IF(G1890&gt;'Bulk DivVar Analysis'!$D$62,"Pass","Fail"),"")</f>
        <v/>
      </c>
      <c r="I1890" s="338" t="str">
        <f t="shared" si="31"/>
        <v/>
      </c>
      <c r="J1890" s="339"/>
      <c r="K1890" s="339"/>
      <c r="L1890" s="339"/>
      <c r="M1890" s="339"/>
      <c r="N1890" s="339"/>
      <c r="O1890" s="339"/>
      <c r="P1890" s="339"/>
      <c r="Q1890" s="339"/>
    </row>
    <row r="1891" spans="1:17" ht="13.5" customHeight="1">
      <c r="A1891" s="481"/>
      <c r="B1891" s="481"/>
      <c r="C1891" s="481"/>
      <c r="D1891" s="481"/>
      <c r="E1891" s="481"/>
      <c r="F1891" s="339"/>
      <c r="G1891" s="340" t="str">
        <f>IF(ISNUMBER(E1891),E1891/'Bulk DivVar Analysis'!$C$60,"")</f>
        <v/>
      </c>
      <c r="H1891" s="338" t="str">
        <f>IF(ISNUMBER(E1891), IF(G1891&gt;'Bulk DivVar Analysis'!$D$62,"Pass","Fail"),"")</f>
        <v/>
      </c>
      <c r="I1891" s="338" t="str">
        <f t="shared" si="31"/>
        <v/>
      </c>
      <c r="J1891" s="339"/>
      <c r="K1891" s="339"/>
      <c r="L1891" s="339"/>
      <c r="M1891" s="339"/>
      <c r="N1891" s="339"/>
      <c r="O1891" s="339"/>
      <c r="P1891" s="339"/>
      <c r="Q1891" s="339"/>
    </row>
    <row r="1892" spans="1:17" ht="13.5" customHeight="1">
      <c r="A1892" s="481"/>
      <c r="B1892" s="481"/>
      <c r="C1892" s="481"/>
      <c r="D1892" s="481"/>
      <c r="E1892" s="481"/>
      <c r="F1892" s="339"/>
      <c r="G1892" s="340" t="str">
        <f>IF(ISNUMBER(E1892),E1892/'Bulk DivVar Analysis'!$C$60,"")</f>
        <v/>
      </c>
      <c r="H1892" s="338" t="str">
        <f>IF(ISNUMBER(E1892), IF(G1892&gt;'Bulk DivVar Analysis'!$D$62,"Pass","Fail"),"")</f>
        <v/>
      </c>
      <c r="I1892" s="338" t="str">
        <f t="shared" si="31"/>
        <v/>
      </c>
      <c r="J1892" s="339"/>
      <c r="K1892" s="339"/>
      <c r="L1892" s="339"/>
      <c r="M1892" s="339"/>
      <c r="N1892" s="339"/>
      <c r="O1892" s="339"/>
      <c r="P1892" s="339"/>
      <c r="Q1892" s="339"/>
    </row>
    <row r="1893" spans="1:17" ht="13.5" customHeight="1">
      <c r="A1893" s="481"/>
      <c r="B1893" s="481"/>
      <c r="C1893" s="481"/>
      <c r="D1893" s="481"/>
      <c r="E1893" s="481"/>
      <c r="F1893" s="339"/>
      <c r="G1893" s="340" t="str">
        <f>IF(ISNUMBER(E1893),E1893/'Bulk DivVar Analysis'!$C$60,"")</f>
        <v/>
      </c>
      <c r="H1893" s="338" t="str">
        <f>IF(ISNUMBER(E1893), IF(G1893&gt;'Bulk DivVar Analysis'!$D$62,"Pass","Fail"),"")</f>
        <v/>
      </c>
      <c r="I1893" s="338" t="str">
        <f t="shared" si="31"/>
        <v/>
      </c>
      <c r="J1893" s="339"/>
      <c r="K1893" s="339"/>
      <c r="L1893" s="339"/>
      <c r="M1893" s="339"/>
      <c r="N1893" s="339"/>
      <c r="O1893" s="339"/>
      <c r="P1893" s="339"/>
      <c r="Q1893" s="339"/>
    </row>
    <row r="1894" spans="1:17" ht="13.5" customHeight="1">
      <c r="A1894" s="481"/>
      <c r="B1894" s="481"/>
      <c r="C1894" s="481"/>
      <c r="D1894" s="481"/>
      <c r="E1894" s="481"/>
      <c r="F1894" s="339"/>
      <c r="G1894" s="340" t="str">
        <f>IF(ISNUMBER(E1894),E1894/'Bulk DivVar Analysis'!$C$60,"")</f>
        <v/>
      </c>
      <c r="H1894" s="338" t="str">
        <f>IF(ISNUMBER(E1894), IF(G1894&gt;'Bulk DivVar Analysis'!$D$62,"Pass","Fail"),"")</f>
        <v/>
      </c>
      <c r="I1894" s="338" t="str">
        <f t="shared" si="31"/>
        <v/>
      </c>
      <c r="J1894" s="339"/>
      <c r="K1894" s="339"/>
      <c r="L1894" s="339"/>
      <c r="M1894" s="339"/>
      <c r="N1894" s="339"/>
      <c r="O1894" s="339"/>
      <c r="P1894" s="339"/>
      <c r="Q1894" s="339"/>
    </row>
    <row r="1895" spans="1:17" ht="13.5" customHeight="1">
      <c r="A1895" s="481"/>
      <c r="B1895" s="481"/>
      <c r="C1895" s="481"/>
      <c r="D1895" s="481"/>
      <c r="E1895" s="481"/>
      <c r="F1895" s="339"/>
      <c r="G1895" s="340" t="str">
        <f>IF(ISNUMBER(E1895),E1895/'Bulk DivVar Analysis'!$C$60,"")</f>
        <v/>
      </c>
      <c r="H1895" s="338" t="str">
        <f>IF(ISNUMBER(E1895), IF(G1895&gt;'Bulk DivVar Analysis'!$D$62,"Pass","Fail"),"")</f>
        <v/>
      </c>
      <c r="I1895" s="338" t="str">
        <f t="shared" si="31"/>
        <v/>
      </c>
      <c r="J1895" s="339"/>
      <c r="K1895" s="339"/>
      <c r="L1895" s="339"/>
      <c r="M1895" s="339"/>
      <c r="N1895" s="339"/>
      <c r="O1895" s="339"/>
      <c r="P1895" s="339"/>
      <c r="Q1895" s="339"/>
    </row>
    <row r="1896" spans="1:17" ht="13.5" customHeight="1">
      <c r="A1896" s="481"/>
      <c r="B1896" s="481"/>
      <c r="C1896" s="481"/>
      <c r="D1896" s="481"/>
      <c r="E1896" s="481"/>
      <c r="F1896" s="339"/>
      <c r="G1896" s="340" t="str">
        <f>IF(ISNUMBER(E1896),E1896/'Bulk DivVar Analysis'!$C$60,"")</f>
        <v/>
      </c>
      <c r="H1896" s="338" t="str">
        <f>IF(ISNUMBER(E1896), IF(G1896&gt;'Bulk DivVar Analysis'!$D$62,"Pass","Fail"),"")</f>
        <v/>
      </c>
      <c r="I1896" s="338" t="str">
        <f t="shared" si="31"/>
        <v/>
      </c>
      <c r="J1896" s="339"/>
      <c r="K1896" s="339"/>
      <c r="L1896" s="339"/>
      <c r="M1896" s="339"/>
      <c r="N1896" s="339"/>
      <c r="O1896" s="339"/>
      <c r="P1896" s="339"/>
      <c r="Q1896" s="339"/>
    </row>
    <row r="1897" spans="1:17" ht="13.5" customHeight="1">
      <c r="A1897" s="481"/>
      <c r="B1897" s="481"/>
      <c r="C1897" s="481"/>
      <c r="D1897" s="481"/>
      <c r="E1897" s="481"/>
      <c r="F1897" s="339"/>
      <c r="G1897" s="340" t="str">
        <f>IF(ISNUMBER(E1897),E1897/'Bulk DivVar Analysis'!$C$60,"")</f>
        <v/>
      </c>
      <c r="H1897" s="338" t="str">
        <f>IF(ISNUMBER(E1897), IF(G1897&gt;'Bulk DivVar Analysis'!$D$62,"Pass","Fail"),"")</f>
        <v/>
      </c>
      <c r="I1897" s="338" t="str">
        <f t="shared" si="31"/>
        <v/>
      </c>
      <c r="J1897" s="339"/>
      <c r="K1897" s="339"/>
      <c r="L1897" s="339"/>
      <c r="M1897" s="339"/>
      <c r="N1897" s="339"/>
      <c r="O1897" s="339"/>
      <c r="P1897" s="339"/>
      <c r="Q1897" s="339"/>
    </row>
    <row r="1898" spans="1:17" ht="13.5" customHeight="1">
      <c r="A1898" s="481"/>
      <c r="B1898" s="481"/>
      <c r="C1898" s="481"/>
      <c r="D1898" s="481"/>
      <c r="E1898" s="481"/>
      <c r="F1898" s="339"/>
      <c r="G1898" s="340" t="str">
        <f>IF(ISNUMBER(E1898),E1898/'Bulk DivVar Analysis'!$C$60,"")</f>
        <v/>
      </c>
      <c r="H1898" s="338" t="str">
        <f>IF(ISNUMBER(E1898), IF(G1898&gt;'Bulk DivVar Analysis'!$D$62,"Pass","Fail"),"")</f>
        <v/>
      </c>
      <c r="I1898" s="338" t="str">
        <f t="shared" si="31"/>
        <v/>
      </c>
      <c r="J1898" s="339"/>
      <c r="K1898" s="339"/>
      <c r="L1898" s="339"/>
      <c r="M1898" s="339"/>
      <c r="N1898" s="339"/>
      <c r="O1898" s="339"/>
      <c r="P1898" s="339"/>
      <c r="Q1898" s="339"/>
    </row>
    <row r="1899" spans="1:17" ht="13.5" customHeight="1">
      <c r="A1899" s="481"/>
      <c r="B1899" s="481"/>
      <c r="C1899" s="481"/>
      <c r="D1899" s="481"/>
      <c r="E1899" s="481"/>
      <c r="F1899" s="339"/>
      <c r="G1899" s="340" t="str">
        <f>IF(ISNUMBER(E1899),E1899/'Bulk DivVar Analysis'!$C$60,"")</f>
        <v/>
      </c>
      <c r="H1899" s="338" t="str">
        <f>IF(ISNUMBER(E1899), IF(G1899&gt;'Bulk DivVar Analysis'!$D$62,"Pass","Fail"),"")</f>
        <v/>
      </c>
      <c r="I1899" s="338" t="str">
        <f t="shared" si="31"/>
        <v/>
      </c>
      <c r="J1899" s="339"/>
      <c r="K1899" s="339"/>
      <c r="L1899" s="339"/>
      <c r="M1899" s="339"/>
      <c r="N1899" s="339"/>
      <c r="O1899" s="339"/>
      <c r="P1899" s="339"/>
      <c r="Q1899" s="339"/>
    </row>
    <row r="1900" spans="1:17" ht="13.5" customHeight="1">
      <c r="A1900" s="481"/>
      <c r="B1900" s="481"/>
      <c r="C1900" s="481"/>
      <c r="D1900" s="481"/>
      <c r="E1900" s="481"/>
      <c r="F1900" s="339"/>
      <c r="G1900" s="340" t="str">
        <f>IF(ISNUMBER(E1900),E1900/'Bulk DivVar Analysis'!$C$60,"")</f>
        <v/>
      </c>
      <c r="H1900" s="338" t="str">
        <f>IF(ISNUMBER(E1900), IF(G1900&gt;'Bulk DivVar Analysis'!$D$62,"Pass","Fail"),"")</f>
        <v/>
      </c>
      <c r="I1900" s="338" t="str">
        <f t="shared" si="31"/>
        <v/>
      </c>
      <c r="J1900" s="339"/>
      <c r="K1900" s="339"/>
      <c r="L1900" s="339"/>
      <c r="M1900" s="339"/>
      <c r="N1900" s="339"/>
      <c r="O1900" s="339"/>
      <c r="P1900" s="339"/>
      <c r="Q1900" s="339"/>
    </row>
    <row r="1901" spans="1:17" ht="13.5" customHeight="1">
      <c r="A1901" s="481"/>
      <c r="B1901" s="481"/>
      <c r="C1901" s="481"/>
      <c r="D1901" s="481"/>
      <c r="E1901" s="481"/>
      <c r="F1901" s="339"/>
      <c r="G1901" s="340" t="str">
        <f>IF(ISNUMBER(E1901),E1901/'Bulk DivVar Analysis'!$C$60,"")</f>
        <v/>
      </c>
      <c r="H1901" s="338" t="str">
        <f>IF(ISNUMBER(E1901), IF(G1901&gt;'Bulk DivVar Analysis'!$D$62,"Pass","Fail"),"")</f>
        <v/>
      </c>
      <c r="I1901" s="338" t="str">
        <f t="shared" si="31"/>
        <v/>
      </c>
      <c r="J1901" s="339"/>
      <c r="K1901" s="339"/>
      <c r="L1901" s="339"/>
      <c r="M1901" s="339"/>
      <c r="N1901" s="339"/>
      <c r="O1901" s="339"/>
      <c r="P1901" s="339"/>
      <c r="Q1901" s="339"/>
    </row>
    <row r="1902" spans="1:17" ht="13.5" customHeight="1">
      <c r="A1902" s="481"/>
      <c r="B1902" s="481"/>
      <c r="C1902" s="481"/>
      <c r="D1902" s="481"/>
      <c r="E1902" s="481"/>
      <c r="F1902" s="339"/>
      <c r="G1902" s="340" t="str">
        <f>IF(ISNUMBER(E1902),E1902/'Bulk DivVar Analysis'!$C$60,"")</f>
        <v/>
      </c>
      <c r="H1902" s="338" t="str">
        <f>IF(ISNUMBER(E1902), IF(G1902&gt;'Bulk DivVar Analysis'!$D$62,"Pass","Fail"),"")</f>
        <v/>
      </c>
      <c r="I1902" s="338" t="str">
        <f t="shared" si="31"/>
        <v/>
      </c>
      <c r="J1902" s="339"/>
      <c r="K1902" s="339"/>
      <c r="L1902" s="339"/>
      <c r="M1902" s="339"/>
      <c r="N1902" s="339"/>
      <c r="O1902" s="339"/>
      <c r="P1902" s="339"/>
      <c r="Q1902" s="339"/>
    </row>
    <row r="1903" spans="1:17" ht="13.5" customHeight="1">
      <c r="A1903" s="481"/>
      <c r="B1903" s="481"/>
      <c r="C1903" s="481"/>
      <c r="D1903" s="481"/>
      <c r="E1903" s="481"/>
      <c r="F1903" s="339"/>
      <c r="G1903" s="340" t="str">
        <f>IF(ISNUMBER(E1903),E1903/'Bulk DivVar Analysis'!$C$60,"")</f>
        <v/>
      </c>
      <c r="H1903" s="338" t="str">
        <f>IF(ISNUMBER(E1903), IF(G1903&gt;'Bulk DivVar Analysis'!$D$62,"Pass","Fail"),"")</f>
        <v/>
      </c>
      <c r="I1903" s="338" t="str">
        <f t="shared" si="31"/>
        <v/>
      </c>
      <c r="J1903" s="339"/>
      <c r="K1903" s="339"/>
      <c r="L1903" s="339"/>
      <c r="M1903" s="339"/>
      <c r="N1903" s="339"/>
      <c r="O1903" s="339"/>
      <c r="P1903" s="339"/>
      <c r="Q1903" s="339"/>
    </row>
    <row r="1904" spans="1:17" ht="13.5" customHeight="1">
      <c r="A1904" s="481"/>
      <c r="B1904" s="481"/>
      <c r="C1904" s="481"/>
      <c r="D1904" s="481"/>
      <c r="E1904" s="481"/>
      <c r="F1904" s="339"/>
      <c r="G1904" s="340" t="str">
        <f>IF(ISNUMBER(E1904),E1904/'Bulk DivVar Analysis'!$C$60,"")</f>
        <v/>
      </c>
      <c r="H1904" s="338" t="str">
        <f>IF(ISNUMBER(E1904), IF(G1904&gt;'Bulk DivVar Analysis'!$D$62,"Pass","Fail"),"")</f>
        <v/>
      </c>
      <c r="I1904" s="338" t="str">
        <f t="shared" si="31"/>
        <v/>
      </c>
      <c r="J1904" s="339"/>
      <c r="K1904" s="339"/>
      <c r="L1904" s="339"/>
      <c r="M1904" s="339"/>
      <c r="N1904" s="339"/>
      <c r="O1904" s="339"/>
      <c r="P1904" s="339"/>
      <c r="Q1904" s="339"/>
    </row>
    <row r="1905" spans="1:17" ht="13.5" customHeight="1">
      <c r="A1905" s="481"/>
      <c r="B1905" s="481"/>
      <c r="C1905" s="481"/>
      <c r="D1905" s="481"/>
      <c r="E1905" s="481"/>
      <c r="F1905" s="339"/>
      <c r="G1905" s="340" t="str">
        <f>IF(ISNUMBER(E1905),E1905/'Bulk DivVar Analysis'!$C$60,"")</f>
        <v/>
      </c>
      <c r="H1905" s="338" t="str">
        <f>IF(ISNUMBER(E1905), IF(G1905&gt;'Bulk DivVar Analysis'!$D$62,"Pass","Fail"),"")</f>
        <v/>
      </c>
      <c r="I1905" s="338" t="str">
        <f t="shared" si="31"/>
        <v/>
      </c>
      <c r="J1905" s="339"/>
      <c r="K1905" s="339"/>
      <c r="L1905" s="339"/>
      <c r="M1905" s="339"/>
      <c r="N1905" s="339"/>
      <c r="O1905" s="339"/>
      <c r="P1905" s="339"/>
      <c r="Q1905" s="339"/>
    </row>
    <row r="1906" spans="1:17" ht="13.5" customHeight="1">
      <c r="A1906" s="481"/>
      <c r="B1906" s="481"/>
      <c r="C1906" s="481"/>
      <c r="D1906" s="481"/>
      <c r="E1906" s="481"/>
      <c r="F1906" s="339"/>
      <c r="G1906" s="340" t="str">
        <f>IF(ISNUMBER(E1906),E1906/'Bulk DivVar Analysis'!$C$60,"")</f>
        <v/>
      </c>
      <c r="H1906" s="338" t="str">
        <f>IF(ISNUMBER(E1906), IF(G1906&gt;'Bulk DivVar Analysis'!$D$62,"Pass","Fail"),"")</f>
        <v/>
      </c>
      <c r="I1906" s="338" t="str">
        <f t="shared" si="31"/>
        <v/>
      </c>
      <c r="J1906" s="339"/>
      <c r="K1906" s="339"/>
      <c r="L1906" s="339"/>
      <c r="M1906" s="339"/>
      <c r="N1906" s="339"/>
      <c r="O1906" s="339"/>
      <c r="P1906" s="339"/>
      <c r="Q1906" s="339"/>
    </row>
    <row r="1907" spans="1:17" ht="13.5" customHeight="1">
      <c r="A1907" s="481"/>
      <c r="B1907" s="481"/>
      <c r="C1907" s="481"/>
      <c r="D1907" s="481"/>
      <c r="E1907" s="481"/>
      <c r="F1907" s="339"/>
      <c r="G1907" s="340" t="str">
        <f>IF(ISNUMBER(E1907),E1907/'Bulk DivVar Analysis'!$C$60,"")</f>
        <v/>
      </c>
      <c r="H1907" s="338" t="str">
        <f>IF(ISNUMBER(E1907), IF(G1907&gt;'Bulk DivVar Analysis'!$D$62,"Pass","Fail"),"")</f>
        <v/>
      </c>
      <c r="I1907" s="338" t="str">
        <f t="shared" si="31"/>
        <v/>
      </c>
      <c r="J1907" s="339"/>
      <c r="K1907" s="339"/>
      <c r="L1907" s="339"/>
      <c r="M1907" s="339"/>
      <c r="N1907" s="339"/>
      <c r="O1907" s="339"/>
      <c r="P1907" s="339"/>
      <c r="Q1907" s="339"/>
    </row>
    <row r="1908" spans="1:17" ht="13.5" customHeight="1">
      <c r="A1908" s="481"/>
      <c r="B1908" s="481"/>
      <c r="C1908" s="481"/>
      <c r="D1908" s="481"/>
      <c r="E1908" s="481"/>
      <c r="F1908" s="339"/>
      <c r="G1908" s="340" t="str">
        <f>IF(ISNUMBER(E1908),E1908/'Bulk DivVar Analysis'!$C$60,"")</f>
        <v/>
      </c>
      <c r="H1908" s="338" t="str">
        <f>IF(ISNUMBER(E1908), IF(G1908&gt;'Bulk DivVar Analysis'!$D$62,"Pass","Fail"),"")</f>
        <v/>
      </c>
      <c r="I1908" s="338" t="str">
        <f t="shared" si="31"/>
        <v/>
      </c>
      <c r="J1908" s="339"/>
      <c r="K1908" s="339"/>
      <c r="L1908" s="339"/>
      <c r="M1908" s="339"/>
      <c r="N1908" s="339"/>
      <c r="O1908" s="339"/>
      <c r="P1908" s="339"/>
      <c r="Q1908" s="339"/>
    </row>
    <row r="1909" spans="1:17" ht="13.5" customHeight="1">
      <c r="A1909" s="481"/>
      <c r="B1909" s="481"/>
      <c r="C1909" s="481"/>
      <c r="D1909" s="481"/>
      <c r="E1909" s="481"/>
      <c r="F1909" s="339"/>
      <c r="G1909" s="340" t="str">
        <f>IF(ISNUMBER(E1909),E1909/'Bulk DivVar Analysis'!$C$60,"")</f>
        <v/>
      </c>
      <c r="H1909" s="338" t="str">
        <f>IF(ISNUMBER(E1909), IF(G1909&gt;'Bulk DivVar Analysis'!$D$62,"Pass","Fail"),"")</f>
        <v/>
      </c>
      <c r="I1909" s="338" t="str">
        <f t="shared" si="31"/>
        <v/>
      </c>
      <c r="J1909" s="339"/>
      <c r="K1909" s="339"/>
      <c r="L1909" s="339"/>
      <c r="M1909" s="339"/>
      <c r="N1909" s="339"/>
      <c r="O1909" s="339"/>
      <c r="P1909" s="339"/>
      <c r="Q1909" s="339"/>
    </row>
    <row r="1910" spans="1:17" ht="13.5" customHeight="1">
      <c r="A1910" s="481"/>
      <c r="B1910" s="481"/>
      <c r="C1910" s="481"/>
      <c r="D1910" s="481"/>
      <c r="E1910" s="481"/>
      <c r="F1910" s="339"/>
      <c r="G1910" s="340" t="str">
        <f>IF(ISNUMBER(E1910),E1910/'Bulk DivVar Analysis'!$C$60,"")</f>
        <v/>
      </c>
      <c r="H1910" s="338" t="str">
        <f>IF(ISNUMBER(E1910), IF(G1910&gt;'Bulk DivVar Analysis'!$D$62,"Pass","Fail"),"")</f>
        <v/>
      </c>
      <c r="I1910" s="338" t="str">
        <f t="shared" si="31"/>
        <v/>
      </c>
      <c r="J1910" s="339"/>
      <c r="K1910" s="339"/>
      <c r="L1910" s="339"/>
      <c r="M1910" s="339"/>
      <c r="N1910" s="339"/>
      <c r="O1910" s="339"/>
      <c r="P1910" s="339"/>
      <c r="Q1910" s="339"/>
    </row>
    <row r="1911" spans="1:17" ht="13.5" customHeight="1">
      <c r="A1911" s="481"/>
      <c r="B1911" s="481"/>
      <c r="C1911" s="481"/>
      <c r="D1911" s="481"/>
      <c r="E1911" s="481"/>
      <c r="F1911" s="339"/>
      <c r="G1911" s="340" t="str">
        <f>IF(ISNUMBER(E1911),E1911/'Bulk DivVar Analysis'!$C$60,"")</f>
        <v/>
      </c>
      <c r="H1911" s="338" t="str">
        <f>IF(ISNUMBER(E1911), IF(G1911&gt;'Bulk DivVar Analysis'!$D$62,"Pass","Fail"),"")</f>
        <v/>
      </c>
      <c r="I1911" s="338" t="str">
        <f t="shared" si="31"/>
        <v/>
      </c>
      <c r="J1911" s="339"/>
      <c r="K1911" s="339"/>
      <c r="L1911" s="339"/>
      <c r="M1911" s="339"/>
      <c r="N1911" s="339"/>
      <c r="O1911" s="339"/>
      <c r="P1911" s="339"/>
      <c r="Q1911" s="339"/>
    </row>
    <row r="1912" spans="1:17" ht="13.5" customHeight="1">
      <c r="A1912" s="481"/>
      <c r="B1912" s="481"/>
      <c r="C1912" s="481"/>
      <c r="D1912" s="481"/>
      <c r="E1912" s="481"/>
      <c r="F1912" s="339"/>
      <c r="G1912" s="340" t="str">
        <f>IF(ISNUMBER(E1912),E1912/'Bulk DivVar Analysis'!$C$60,"")</f>
        <v/>
      </c>
      <c r="H1912" s="338" t="str">
        <f>IF(ISNUMBER(E1912), IF(G1912&gt;'Bulk DivVar Analysis'!$D$62,"Pass","Fail"),"")</f>
        <v/>
      </c>
      <c r="I1912" s="338" t="str">
        <f t="shared" si="31"/>
        <v/>
      </c>
      <c r="J1912" s="339"/>
      <c r="K1912" s="339"/>
      <c r="L1912" s="339"/>
      <c r="M1912" s="339"/>
      <c r="N1912" s="339"/>
      <c r="O1912" s="339"/>
      <c r="P1912" s="339"/>
      <c r="Q1912" s="339"/>
    </row>
    <row r="1913" spans="1:17" ht="13.5" customHeight="1">
      <c r="A1913" s="481"/>
      <c r="B1913" s="481"/>
      <c r="C1913" s="481"/>
      <c r="D1913" s="481"/>
      <c r="E1913" s="481"/>
      <c r="F1913" s="339"/>
      <c r="G1913" s="340" t="str">
        <f>IF(ISNUMBER(E1913),E1913/'Bulk DivVar Analysis'!$C$60,"")</f>
        <v/>
      </c>
      <c r="H1913" s="338" t="str">
        <f>IF(ISNUMBER(E1913), IF(G1913&gt;'Bulk DivVar Analysis'!$D$62,"Pass","Fail"),"")</f>
        <v/>
      </c>
      <c r="I1913" s="338" t="str">
        <f t="shared" si="31"/>
        <v/>
      </c>
      <c r="J1913" s="339"/>
      <c r="K1913" s="339"/>
      <c r="L1913" s="339"/>
      <c r="M1913" s="339"/>
      <c r="N1913" s="339"/>
      <c r="O1913" s="339"/>
      <c r="P1913" s="339"/>
      <c r="Q1913" s="339"/>
    </row>
    <row r="1914" spans="1:17" ht="13.5" customHeight="1">
      <c r="A1914" s="481"/>
      <c r="B1914" s="481"/>
      <c r="C1914" s="481"/>
      <c r="D1914" s="481"/>
      <c r="E1914" s="481"/>
      <c r="F1914" s="339"/>
      <c r="G1914" s="340" t="str">
        <f>IF(ISNUMBER(E1914),E1914/'Bulk DivVar Analysis'!$C$60,"")</f>
        <v/>
      </c>
      <c r="H1914" s="338" t="str">
        <f>IF(ISNUMBER(E1914), IF(G1914&gt;'Bulk DivVar Analysis'!$D$62,"Pass","Fail"),"")</f>
        <v/>
      </c>
      <c r="I1914" s="338" t="str">
        <f t="shared" si="31"/>
        <v/>
      </c>
      <c r="J1914" s="339"/>
      <c r="K1914" s="339"/>
      <c r="L1914" s="339"/>
      <c r="M1914" s="339"/>
      <c r="N1914" s="339"/>
      <c r="O1914" s="339"/>
      <c r="P1914" s="339"/>
      <c r="Q1914" s="339"/>
    </row>
    <row r="1915" spans="1:17" ht="13.5" customHeight="1">
      <c r="A1915" s="481"/>
      <c r="B1915" s="481"/>
      <c r="C1915" s="481"/>
      <c r="D1915" s="481"/>
      <c r="E1915" s="481"/>
      <c r="F1915" s="339"/>
      <c r="G1915" s="340" t="str">
        <f>IF(ISNUMBER(E1915),E1915/'Bulk DivVar Analysis'!$C$60,"")</f>
        <v/>
      </c>
      <c r="H1915" s="338" t="str">
        <f>IF(ISNUMBER(E1915), IF(G1915&gt;'Bulk DivVar Analysis'!$D$62,"Pass","Fail"),"")</f>
        <v/>
      </c>
      <c r="I1915" s="338" t="str">
        <f t="shared" si="31"/>
        <v/>
      </c>
      <c r="J1915" s="339"/>
      <c r="K1915" s="339"/>
      <c r="L1915" s="339"/>
      <c r="M1915" s="339"/>
      <c r="N1915" s="339"/>
      <c r="O1915" s="339"/>
      <c r="P1915" s="339"/>
      <c r="Q1915" s="339"/>
    </row>
    <row r="1916" spans="1:17" ht="13.5" customHeight="1">
      <c r="A1916" s="481"/>
      <c r="B1916" s="481"/>
      <c r="C1916" s="481"/>
      <c r="D1916" s="481"/>
      <c r="E1916" s="481"/>
      <c r="F1916" s="339"/>
      <c r="G1916" s="340" t="str">
        <f>IF(ISNUMBER(E1916),E1916/'Bulk DivVar Analysis'!$C$60,"")</f>
        <v/>
      </c>
      <c r="H1916" s="338" t="str">
        <f>IF(ISNUMBER(E1916), IF(G1916&gt;'Bulk DivVar Analysis'!$D$62,"Pass","Fail"),"")</f>
        <v/>
      </c>
      <c r="I1916" s="338" t="str">
        <f t="shared" si="31"/>
        <v/>
      </c>
      <c r="J1916" s="339"/>
      <c r="K1916" s="339"/>
      <c r="L1916" s="339"/>
      <c r="M1916" s="339"/>
      <c r="N1916" s="339"/>
      <c r="O1916" s="339"/>
      <c r="P1916" s="339"/>
      <c r="Q1916" s="339"/>
    </row>
    <row r="1917" spans="1:17" ht="13.5" customHeight="1">
      <c r="A1917" s="481"/>
      <c r="B1917" s="481"/>
      <c r="C1917" s="481"/>
      <c r="D1917" s="481"/>
      <c r="E1917" s="481"/>
      <c r="F1917" s="339"/>
      <c r="G1917" s="340" t="str">
        <f>IF(ISNUMBER(E1917),E1917/'Bulk DivVar Analysis'!$C$60,"")</f>
        <v/>
      </c>
      <c r="H1917" s="338" t="str">
        <f>IF(ISNUMBER(E1917), IF(G1917&gt;'Bulk DivVar Analysis'!$D$62,"Pass","Fail"),"")</f>
        <v/>
      </c>
      <c r="I1917" s="338" t="str">
        <f t="shared" si="31"/>
        <v/>
      </c>
      <c r="J1917" s="339"/>
      <c r="K1917" s="339"/>
      <c r="L1917" s="339"/>
      <c r="M1917" s="339"/>
      <c r="N1917" s="339"/>
      <c r="O1917" s="339"/>
      <c r="P1917" s="339"/>
      <c r="Q1917" s="339"/>
    </row>
    <row r="1918" spans="1:17" ht="13.5" customHeight="1">
      <c r="A1918" s="481"/>
      <c r="B1918" s="481"/>
      <c r="C1918" s="481"/>
      <c r="D1918" s="481"/>
      <c r="E1918" s="481"/>
      <c r="F1918" s="339"/>
      <c r="G1918" s="340" t="str">
        <f>IF(ISNUMBER(E1918),E1918/'Bulk DivVar Analysis'!$C$60,"")</f>
        <v/>
      </c>
      <c r="H1918" s="338" t="str">
        <f>IF(ISNUMBER(E1918), IF(G1918&gt;'Bulk DivVar Analysis'!$D$62,"Pass","Fail"),"")</f>
        <v/>
      </c>
      <c r="I1918" s="338" t="str">
        <f t="shared" si="31"/>
        <v/>
      </c>
      <c r="J1918" s="339"/>
      <c r="K1918" s="339"/>
      <c r="L1918" s="339"/>
      <c r="M1918" s="339"/>
      <c r="N1918" s="339"/>
      <c r="O1918" s="339"/>
      <c r="P1918" s="339"/>
      <c r="Q1918" s="339"/>
    </row>
    <row r="1919" spans="1:17" ht="13.5" customHeight="1">
      <c r="A1919" s="481"/>
      <c r="B1919" s="481"/>
      <c r="C1919" s="481"/>
      <c r="D1919" s="481"/>
      <c r="E1919" s="481"/>
      <c r="F1919" s="339"/>
      <c r="G1919" s="340" t="str">
        <f>IF(ISNUMBER(E1919),E1919/'Bulk DivVar Analysis'!$C$60,"")</f>
        <v/>
      </c>
      <c r="H1919" s="338" t="str">
        <f>IF(ISNUMBER(E1919), IF(G1919&gt;'Bulk DivVar Analysis'!$D$62,"Pass","Fail"),"")</f>
        <v/>
      </c>
      <c r="I1919" s="338" t="str">
        <f t="shared" si="31"/>
        <v/>
      </c>
      <c r="J1919" s="339"/>
      <c r="K1919" s="339"/>
      <c r="L1919" s="339"/>
      <c r="M1919" s="339"/>
      <c r="N1919" s="339"/>
      <c r="O1919" s="339"/>
      <c r="P1919" s="339"/>
      <c r="Q1919" s="339"/>
    </row>
    <row r="1920" spans="1:17" ht="13.5" customHeight="1">
      <c r="A1920" s="481"/>
      <c r="B1920" s="481"/>
      <c r="C1920" s="481"/>
      <c r="D1920" s="481"/>
      <c r="E1920" s="481"/>
      <c r="F1920" s="339"/>
      <c r="G1920" s="340" t="str">
        <f>IF(ISNUMBER(E1920),E1920/'Bulk DivVar Analysis'!$C$60,"")</f>
        <v/>
      </c>
      <c r="H1920" s="338" t="str">
        <f>IF(ISNUMBER(E1920), IF(G1920&gt;'Bulk DivVar Analysis'!$D$62,"Pass","Fail"),"")</f>
        <v/>
      </c>
      <c r="I1920" s="338" t="str">
        <f t="shared" si="31"/>
        <v/>
      </c>
      <c r="J1920" s="339"/>
      <c r="K1920" s="339"/>
      <c r="L1920" s="339"/>
      <c r="M1920" s="339"/>
      <c r="N1920" s="339"/>
      <c r="O1920" s="339"/>
      <c r="P1920" s="339"/>
      <c r="Q1920" s="339"/>
    </row>
    <row r="1921" spans="1:17" ht="13.5" customHeight="1">
      <c r="A1921" s="481"/>
      <c r="B1921" s="481"/>
      <c r="C1921" s="481"/>
      <c r="D1921" s="481"/>
      <c r="E1921" s="481"/>
      <c r="F1921" s="339"/>
      <c r="G1921" s="340" t="str">
        <f>IF(ISNUMBER(E1921),E1921/'Bulk DivVar Analysis'!$C$60,"")</f>
        <v/>
      </c>
      <c r="H1921" s="338" t="str">
        <f>IF(ISNUMBER(E1921), IF(G1921&gt;'Bulk DivVar Analysis'!$D$62,"Pass","Fail"),"")</f>
        <v/>
      </c>
      <c r="I1921" s="338" t="str">
        <f t="shared" si="31"/>
        <v/>
      </c>
      <c r="J1921" s="339"/>
      <c r="K1921" s="339"/>
      <c r="L1921" s="339"/>
      <c r="M1921" s="339"/>
      <c r="N1921" s="339"/>
      <c r="O1921" s="339"/>
      <c r="P1921" s="339"/>
      <c r="Q1921" s="339"/>
    </row>
    <row r="1922" spans="1:17" ht="13.5" customHeight="1">
      <c r="A1922" s="481"/>
      <c r="B1922" s="481"/>
      <c r="C1922" s="481"/>
      <c r="D1922" s="481"/>
      <c r="E1922" s="481"/>
      <c r="F1922" s="339"/>
      <c r="G1922" s="340" t="str">
        <f>IF(ISNUMBER(E1922),E1922/'Bulk DivVar Analysis'!$C$60,"")</f>
        <v/>
      </c>
      <c r="H1922" s="338" t="str">
        <f>IF(ISNUMBER(E1922), IF(G1922&gt;'Bulk DivVar Analysis'!$D$62,"Pass","Fail"),"")</f>
        <v/>
      </c>
      <c r="I1922" s="338" t="str">
        <f t="shared" si="31"/>
        <v/>
      </c>
      <c r="J1922" s="339"/>
      <c r="K1922" s="339"/>
      <c r="L1922" s="339"/>
      <c r="M1922" s="339"/>
      <c r="N1922" s="339"/>
      <c r="O1922" s="339"/>
      <c r="P1922" s="339"/>
      <c r="Q1922" s="339"/>
    </row>
    <row r="1923" spans="1:17" ht="13.5" customHeight="1">
      <c r="A1923" s="481"/>
      <c r="B1923" s="481"/>
      <c r="C1923" s="481"/>
      <c r="D1923" s="481"/>
      <c r="E1923" s="481"/>
      <c r="F1923" s="339"/>
      <c r="G1923" s="340" t="str">
        <f>IF(ISNUMBER(E1923),E1923/'Bulk DivVar Analysis'!$C$60,"")</f>
        <v/>
      </c>
      <c r="H1923" s="338" t="str">
        <f>IF(ISNUMBER(E1923), IF(G1923&gt;'Bulk DivVar Analysis'!$D$62,"Pass","Fail"),"")</f>
        <v/>
      </c>
      <c r="I1923" s="338" t="str">
        <f t="shared" ref="I1923:I1986" si="32">_xlfn.TEXTJOIN("_",TRUE,B1923,C1923)</f>
        <v/>
      </c>
      <c r="J1923" s="339"/>
      <c r="K1923" s="339"/>
      <c r="L1923" s="339"/>
      <c r="M1923" s="339"/>
      <c r="N1923" s="339"/>
      <c r="O1923" s="339"/>
      <c r="P1923" s="339"/>
      <c r="Q1923" s="339"/>
    </row>
    <row r="1924" spans="1:17" ht="13.5" customHeight="1">
      <c r="A1924" s="481"/>
      <c r="B1924" s="481"/>
      <c r="C1924" s="481"/>
      <c r="D1924" s="481"/>
      <c r="E1924" s="481"/>
      <c r="F1924" s="339"/>
      <c r="G1924" s="340" t="str">
        <f>IF(ISNUMBER(E1924),E1924/'Bulk DivVar Analysis'!$C$60,"")</f>
        <v/>
      </c>
      <c r="H1924" s="338" t="str">
        <f>IF(ISNUMBER(E1924), IF(G1924&gt;'Bulk DivVar Analysis'!$D$62,"Pass","Fail"),"")</f>
        <v/>
      </c>
      <c r="I1924" s="338" t="str">
        <f t="shared" si="32"/>
        <v/>
      </c>
      <c r="J1924" s="339"/>
      <c r="K1924" s="339"/>
      <c r="L1924" s="339"/>
      <c r="M1924" s="339"/>
      <c r="N1924" s="339"/>
      <c r="O1924" s="339"/>
      <c r="P1924" s="339"/>
      <c r="Q1924" s="339"/>
    </row>
    <row r="1925" spans="1:17" ht="13.5" customHeight="1">
      <c r="A1925" s="481"/>
      <c r="B1925" s="481"/>
      <c r="C1925" s="481"/>
      <c r="D1925" s="481"/>
      <c r="E1925" s="481"/>
      <c r="F1925" s="339"/>
      <c r="G1925" s="340" t="str">
        <f>IF(ISNUMBER(E1925),E1925/'Bulk DivVar Analysis'!$C$60,"")</f>
        <v/>
      </c>
      <c r="H1925" s="338" t="str">
        <f>IF(ISNUMBER(E1925), IF(G1925&gt;'Bulk DivVar Analysis'!$D$62,"Pass","Fail"),"")</f>
        <v/>
      </c>
      <c r="I1925" s="338" t="str">
        <f t="shared" si="32"/>
        <v/>
      </c>
      <c r="J1925" s="339"/>
      <c r="K1925" s="339"/>
      <c r="L1925" s="339"/>
      <c r="M1925" s="339"/>
      <c r="N1925" s="339"/>
      <c r="O1925" s="339"/>
      <c r="P1925" s="339"/>
      <c r="Q1925" s="339"/>
    </row>
    <row r="1926" spans="1:17" ht="13.5" customHeight="1">
      <c r="A1926" s="481"/>
      <c r="B1926" s="481"/>
      <c r="C1926" s="481"/>
      <c r="D1926" s="481"/>
      <c r="E1926" s="481"/>
      <c r="F1926" s="339"/>
      <c r="G1926" s="340" t="str">
        <f>IF(ISNUMBER(E1926),E1926/'Bulk DivVar Analysis'!$C$60,"")</f>
        <v/>
      </c>
      <c r="H1926" s="338" t="str">
        <f>IF(ISNUMBER(E1926), IF(G1926&gt;'Bulk DivVar Analysis'!$D$62,"Pass","Fail"),"")</f>
        <v/>
      </c>
      <c r="I1926" s="338" t="str">
        <f t="shared" si="32"/>
        <v/>
      </c>
      <c r="J1926" s="339"/>
      <c r="K1926" s="339"/>
      <c r="L1926" s="339"/>
      <c r="M1926" s="339"/>
      <c r="N1926" s="339"/>
      <c r="O1926" s="339"/>
      <c r="P1926" s="339"/>
      <c r="Q1926" s="339"/>
    </row>
    <row r="1927" spans="1:17" ht="13.5" customHeight="1">
      <c r="A1927" s="481"/>
      <c r="B1927" s="481"/>
      <c r="C1927" s="481"/>
      <c r="D1927" s="481"/>
      <c r="E1927" s="481"/>
      <c r="F1927" s="339"/>
      <c r="G1927" s="340" t="str">
        <f>IF(ISNUMBER(E1927),E1927/'Bulk DivVar Analysis'!$C$60,"")</f>
        <v/>
      </c>
      <c r="H1927" s="338" t="str">
        <f>IF(ISNUMBER(E1927), IF(G1927&gt;'Bulk DivVar Analysis'!$D$62,"Pass","Fail"),"")</f>
        <v/>
      </c>
      <c r="I1927" s="338" t="str">
        <f t="shared" si="32"/>
        <v/>
      </c>
      <c r="J1927" s="339"/>
      <c r="K1927" s="339"/>
      <c r="L1927" s="339"/>
      <c r="M1927" s="339"/>
      <c r="N1927" s="339"/>
      <c r="O1927" s="339"/>
      <c r="P1927" s="339"/>
      <c r="Q1927" s="339"/>
    </row>
    <row r="1928" spans="1:17" ht="13.5" customHeight="1">
      <c r="A1928" s="481"/>
      <c r="B1928" s="481"/>
      <c r="C1928" s="481"/>
      <c r="D1928" s="481"/>
      <c r="E1928" s="481"/>
      <c r="F1928" s="339"/>
      <c r="G1928" s="340" t="str">
        <f>IF(ISNUMBER(E1928),E1928/'Bulk DivVar Analysis'!$C$60,"")</f>
        <v/>
      </c>
      <c r="H1928" s="338" t="str">
        <f>IF(ISNUMBER(E1928), IF(G1928&gt;'Bulk DivVar Analysis'!$D$62,"Pass","Fail"),"")</f>
        <v/>
      </c>
      <c r="I1928" s="338" t="str">
        <f t="shared" si="32"/>
        <v/>
      </c>
      <c r="J1928" s="339"/>
      <c r="K1928" s="339"/>
      <c r="L1928" s="339"/>
      <c r="M1928" s="339"/>
      <c r="N1928" s="339"/>
      <c r="O1928" s="339"/>
      <c r="P1928" s="339"/>
      <c r="Q1928" s="339"/>
    </row>
    <row r="1929" spans="1:17" ht="13.5" customHeight="1">
      <c r="A1929" s="481"/>
      <c r="B1929" s="481"/>
      <c r="C1929" s="481"/>
      <c r="D1929" s="481"/>
      <c r="E1929" s="481"/>
      <c r="F1929" s="339"/>
      <c r="G1929" s="340" t="str">
        <f>IF(ISNUMBER(E1929),E1929/'Bulk DivVar Analysis'!$C$60,"")</f>
        <v/>
      </c>
      <c r="H1929" s="338" t="str">
        <f>IF(ISNUMBER(E1929), IF(G1929&gt;'Bulk DivVar Analysis'!$D$62,"Pass","Fail"),"")</f>
        <v/>
      </c>
      <c r="I1929" s="338" t="str">
        <f t="shared" si="32"/>
        <v/>
      </c>
      <c r="J1929" s="339"/>
      <c r="K1929" s="339"/>
      <c r="L1929" s="339"/>
      <c r="M1929" s="339"/>
      <c r="N1929" s="339"/>
      <c r="O1929" s="339"/>
      <c r="P1929" s="339"/>
      <c r="Q1929" s="339"/>
    </row>
    <row r="1930" spans="1:17" ht="13.5" customHeight="1">
      <c r="A1930" s="481"/>
      <c r="B1930" s="481"/>
      <c r="C1930" s="481"/>
      <c r="D1930" s="481"/>
      <c r="E1930" s="481"/>
      <c r="F1930" s="339"/>
      <c r="G1930" s="340" t="str">
        <f>IF(ISNUMBER(E1930),E1930/'Bulk DivVar Analysis'!$C$60,"")</f>
        <v/>
      </c>
      <c r="H1930" s="338" t="str">
        <f>IF(ISNUMBER(E1930), IF(G1930&gt;'Bulk DivVar Analysis'!$D$62,"Pass","Fail"),"")</f>
        <v/>
      </c>
      <c r="I1930" s="338" t="str">
        <f t="shared" si="32"/>
        <v/>
      </c>
      <c r="J1930" s="339"/>
      <c r="K1930" s="339"/>
      <c r="L1930" s="339"/>
      <c r="M1930" s="339"/>
      <c r="N1930" s="339"/>
      <c r="O1930" s="339"/>
      <c r="P1930" s="339"/>
      <c r="Q1930" s="339"/>
    </row>
    <row r="1931" spans="1:17" ht="13.5" customHeight="1">
      <c r="A1931" s="481"/>
      <c r="B1931" s="481"/>
      <c r="C1931" s="481"/>
      <c r="D1931" s="481"/>
      <c r="E1931" s="481"/>
      <c r="F1931" s="339"/>
      <c r="G1931" s="340" t="str">
        <f>IF(ISNUMBER(E1931),E1931/'Bulk DivVar Analysis'!$C$60,"")</f>
        <v/>
      </c>
      <c r="H1931" s="338" t="str">
        <f>IF(ISNUMBER(E1931), IF(G1931&gt;'Bulk DivVar Analysis'!$D$62,"Pass","Fail"),"")</f>
        <v/>
      </c>
      <c r="I1931" s="338" t="str">
        <f t="shared" si="32"/>
        <v/>
      </c>
      <c r="J1931" s="339"/>
      <c r="K1931" s="339"/>
      <c r="L1931" s="339"/>
      <c r="M1931" s="339"/>
      <c r="N1931" s="339"/>
      <c r="O1931" s="339"/>
      <c r="P1931" s="339"/>
      <c r="Q1931" s="339"/>
    </row>
    <row r="1932" spans="1:17" ht="13.5" customHeight="1">
      <c r="A1932" s="481"/>
      <c r="B1932" s="481"/>
      <c r="C1932" s="481"/>
      <c r="D1932" s="481"/>
      <c r="E1932" s="481"/>
      <c r="F1932" s="339"/>
      <c r="G1932" s="340" t="str">
        <f>IF(ISNUMBER(E1932),E1932/'Bulk DivVar Analysis'!$C$60,"")</f>
        <v/>
      </c>
      <c r="H1932" s="338" t="str">
        <f>IF(ISNUMBER(E1932), IF(G1932&gt;'Bulk DivVar Analysis'!$D$62,"Pass","Fail"),"")</f>
        <v/>
      </c>
      <c r="I1932" s="338" t="str">
        <f t="shared" si="32"/>
        <v/>
      </c>
      <c r="J1932" s="339"/>
      <c r="K1932" s="339"/>
      <c r="L1932" s="339"/>
      <c r="M1932" s="339"/>
      <c r="N1932" s="339"/>
      <c r="O1932" s="339"/>
      <c r="P1932" s="339"/>
      <c r="Q1932" s="339"/>
    </row>
    <row r="1933" spans="1:17" ht="13.5" customHeight="1">
      <c r="A1933" s="481"/>
      <c r="B1933" s="481"/>
      <c r="C1933" s="481"/>
      <c r="D1933" s="481"/>
      <c r="E1933" s="481"/>
      <c r="F1933" s="339"/>
      <c r="G1933" s="340" t="str">
        <f>IF(ISNUMBER(E1933),E1933/'Bulk DivVar Analysis'!$C$60,"")</f>
        <v/>
      </c>
      <c r="H1933" s="338" t="str">
        <f>IF(ISNUMBER(E1933), IF(G1933&gt;'Bulk DivVar Analysis'!$D$62,"Pass","Fail"),"")</f>
        <v/>
      </c>
      <c r="I1933" s="338" t="str">
        <f t="shared" si="32"/>
        <v/>
      </c>
      <c r="J1933" s="339"/>
      <c r="K1933" s="339"/>
      <c r="L1933" s="339"/>
      <c r="M1933" s="339"/>
      <c r="N1933" s="339"/>
      <c r="O1933" s="339"/>
      <c r="P1933" s="339"/>
      <c r="Q1933" s="339"/>
    </row>
    <row r="1934" spans="1:17" ht="13.5" customHeight="1">
      <c r="A1934" s="481"/>
      <c r="B1934" s="481"/>
      <c r="C1934" s="481"/>
      <c r="D1934" s="481"/>
      <c r="E1934" s="481"/>
      <c r="F1934" s="339"/>
      <c r="G1934" s="340" t="str">
        <f>IF(ISNUMBER(E1934),E1934/'Bulk DivVar Analysis'!$C$60,"")</f>
        <v/>
      </c>
      <c r="H1934" s="338" t="str">
        <f>IF(ISNUMBER(E1934), IF(G1934&gt;'Bulk DivVar Analysis'!$D$62,"Pass","Fail"),"")</f>
        <v/>
      </c>
      <c r="I1934" s="338" t="str">
        <f t="shared" si="32"/>
        <v/>
      </c>
      <c r="J1934" s="339"/>
      <c r="K1934" s="339"/>
      <c r="L1934" s="339"/>
      <c r="M1934" s="339"/>
      <c r="N1934" s="339"/>
      <c r="O1934" s="339"/>
      <c r="P1934" s="339"/>
      <c r="Q1934" s="339"/>
    </row>
    <row r="1935" spans="1:17" ht="13.5" customHeight="1">
      <c r="A1935" s="481"/>
      <c r="B1935" s="481"/>
      <c r="C1935" s="481"/>
      <c r="D1935" s="481"/>
      <c r="E1935" s="481"/>
      <c r="F1935" s="339"/>
      <c r="G1935" s="340" t="str">
        <f>IF(ISNUMBER(E1935),E1935/'Bulk DivVar Analysis'!$C$60,"")</f>
        <v/>
      </c>
      <c r="H1935" s="338" t="str">
        <f>IF(ISNUMBER(E1935), IF(G1935&gt;'Bulk DivVar Analysis'!$D$62,"Pass","Fail"),"")</f>
        <v/>
      </c>
      <c r="I1935" s="338" t="str">
        <f t="shared" si="32"/>
        <v/>
      </c>
      <c r="J1935" s="339"/>
      <c r="K1935" s="339"/>
      <c r="L1935" s="339"/>
      <c r="M1935" s="339"/>
      <c r="N1935" s="339"/>
      <c r="O1935" s="339"/>
      <c r="P1935" s="339"/>
      <c r="Q1935" s="339"/>
    </row>
    <row r="1936" spans="1:17" ht="13.5" customHeight="1">
      <c r="A1936" s="481"/>
      <c r="B1936" s="481"/>
      <c r="C1936" s="481"/>
      <c r="D1936" s="481"/>
      <c r="E1936" s="481"/>
      <c r="F1936" s="339"/>
      <c r="G1936" s="340" t="str">
        <f>IF(ISNUMBER(E1936),E1936/'Bulk DivVar Analysis'!$C$60,"")</f>
        <v/>
      </c>
      <c r="H1936" s="338" t="str">
        <f>IF(ISNUMBER(E1936), IF(G1936&gt;'Bulk DivVar Analysis'!$D$62,"Pass","Fail"),"")</f>
        <v/>
      </c>
      <c r="I1936" s="338" t="str">
        <f t="shared" si="32"/>
        <v/>
      </c>
      <c r="J1936" s="339"/>
      <c r="K1936" s="339"/>
      <c r="L1936" s="339"/>
      <c r="M1936" s="339"/>
      <c r="N1936" s="339"/>
      <c r="O1936" s="339"/>
      <c r="P1936" s="339"/>
      <c r="Q1936" s="339"/>
    </row>
    <row r="1937" spans="1:17" ht="13.5" customHeight="1">
      <c r="A1937" s="481"/>
      <c r="B1937" s="481"/>
      <c r="C1937" s="481"/>
      <c r="D1937" s="481"/>
      <c r="E1937" s="481"/>
      <c r="F1937" s="339"/>
      <c r="G1937" s="340" t="str">
        <f>IF(ISNUMBER(E1937),E1937/'Bulk DivVar Analysis'!$C$60,"")</f>
        <v/>
      </c>
      <c r="H1937" s="338" t="str">
        <f>IF(ISNUMBER(E1937), IF(G1937&gt;'Bulk DivVar Analysis'!$D$62,"Pass","Fail"),"")</f>
        <v/>
      </c>
      <c r="I1937" s="338" t="str">
        <f t="shared" si="32"/>
        <v/>
      </c>
      <c r="J1937" s="339"/>
      <c r="K1937" s="339"/>
      <c r="L1937" s="339"/>
      <c r="M1937" s="339"/>
      <c r="N1937" s="339"/>
      <c r="O1937" s="339"/>
      <c r="P1937" s="339"/>
      <c r="Q1937" s="339"/>
    </row>
    <row r="1938" spans="1:17" ht="13.5" customHeight="1">
      <c r="A1938" s="481"/>
      <c r="B1938" s="481"/>
      <c r="C1938" s="481"/>
      <c r="D1938" s="481"/>
      <c r="E1938" s="481"/>
      <c r="F1938" s="339"/>
      <c r="G1938" s="340" t="str">
        <f>IF(ISNUMBER(E1938),E1938/'Bulk DivVar Analysis'!$C$60,"")</f>
        <v/>
      </c>
      <c r="H1938" s="338" t="str">
        <f>IF(ISNUMBER(E1938), IF(G1938&gt;'Bulk DivVar Analysis'!$D$62,"Pass","Fail"),"")</f>
        <v/>
      </c>
      <c r="I1938" s="338" t="str">
        <f t="shared" si="32"/>
        <v/>
      </c>
      <c r="J1938" s="339"/>
      <c r="K1938" s="339"/>
      <c r="L1938" s="339"/>
      <c r="M1938" s="339"/>
      <c r="N1938" s="339"/>
      <c r="O1938" s="339"/>
      <c r="P1938" s="339"/>
      <c r="Q1938" s="339"/>
    </row>
    <row r="1939" spans="1:17" ht="13.5" customHeight="1">
      <c r="A1939" s="481"/>
      <c r="B1939" s="481"/>
      <c r="C1939" s="481"/>
      <c r="D1939" s="481"/>
      <c r="E1939" s="481"/>
      <c r="F1939" s="339"/>
      <c r="G1939" s="340" t="str">
        <f>IF(ISNUMBER(E1939),E1939/'Bulk DivVar Analysis'!$C$60,"")</f>
        <v/>
      </c>
      <c r="H1939" s="338" t="str">
        <f>IF(ISNUMBER(E1939), IF(G1939&gt;'Bulk DivVar Analysis'!$D$62,"Pass","Fail"),"")</f>
        <v/>
      </c>
      <c r="I1939" s="338" t="str">
        <f t="shared" si="32"/>
        <v/>
      </c>
      <c r="J1939" s="339"/>
      <c r="K1939" s="339"/>
      <c r="L1939" s="339"/>
      <c r="M1939" s="339"/>
      <c r="N1939" s="339"/>
      <c r="O1939" s="339"/>
      <c r="P1939" s="339"/>
      <c r="Q1939" s="339"/>
    </row>
    <row r="1940" spans="1:17" ht="13.5" customHeight="1">
      <c r="A1940" s="481"/>
      <c r="B1940" s="481"/>
      <c r="C1940" s="481"/>
      <c r="D1940" s="481"/>
      <c r="E1940" s="481"/>
      <c r="F1940" s="339"/>
      <c r="G1940" s="340" t="str">
        <f>IF(ISNUMBER(E1940),E1940/'Bulk DivVar Analysis'!$C$60,"")</f>
        <v/>
      </c>
      <c r="H1940" s="338" t="str">
        <f>IF(ISNUMBER(E1940), IF(G1940&gt;'Bulk DivVar Analysis'!$D$62,"Pass","Fail"),"")</f>
        <v/>
      </c>
      <c r="I1940" s="338" t="str">
        <f t="shared" si="32"/>
        <v/>
      </c>
      <c r="J1940" s="339"/>
      <c r="K1940" s="339"/>
      <c r="L1940" s="339"/>
      <c r="M1940" s="339"/>
      <c r="N1940" s="339"/>
      <c r="O1940" s="339"/>
      <c r="P1940" s="339"/>
      <c r="Q1940" s="339"/>
    </row>
    <row r="1941" spans="1:17" ht="13.5" customHeight="1">
      <c r="A1941" s="481"/>
      <c r="B1941" s="481"/>
      <c r="C1941" s="481"/>
      <c r="D1941" s="481"/>
      <c r="E1941" s="481"/>
      <c r="F1941" s="339"/>
      <c r="G1941" s="340" t="str">
        <f>IF(ISNUMBER(E1941),E1941/'Bulk DivVar Analysis'!$C$60,"")</f>
        <v/>
      </c>
      <c r="H1941" s="338" t="str">
        <f>IF(ISNUMBER(E1941), IF(G1941&gt;'Bulk DivVar Analysis'!$D$62,"Pass","Fail"),"")</f>
        <v/>
      </c>
      <c r="I1941" s="338" t="str">
        <f t="shared" si="32"/>
        <v/>
      </c>
      <c r="J1941" s="339"/>
      <c r="K1941" s="339"/>
      <c r="L1941" s="339"/>
      <c r="M1941" s="339"/>
      <c r="N1941" s="339"/>
      <c r="O1941" s="339"/>
      <c r="P1941" s="339"/>
      <c r="Q1941" s="339"/>
    </row>
    <row r="1942" spans="1:17" ht="13.5" customHeight="1">
      <c r="A1942" s="481"/>
      <c r="B1942" s="481"/>
      <c r="C1942" s="481"/>
      <c r="D1942" s="481"/>
      <c r="E1942" s="481"/>
      <c r="F1942" s="339"/>
      <c r="G1942" s="340" t="str">
        <f>IF(ISNUMBER(E1942),E1942/'Bulk DivVar Analysis'!$C$60,"")</f>
        <v/>
      </c>
      <c r="H1942" s="338" t="str">
        <f>IF(ISNUMBER(E1942), IF(G1942&gt;'Bulk DivVar Analysis'!$D$62,"Pass","Fail"),"")</f>
        <v/>
      </c>
      <c r="I1942" s="338" t="str">
        <f t="shared" si="32"/>
        <v/>
      </c>
      <c r="J1942" s="339"/>
      <c r="K1942" s="339"/>
      <c r="L1942" s="339"/>
      <c r="M1942" s="339"/>
      <c r="N1942" s="339"/>
      <c r="O1942" s="339"/>
      <c r="P1942" s="339"/>
      <c r="Q1942" s="339"/>
    </row>
    <row r="1943" spans="1:17" ht="13.5" customHeight="1">
      <c r="A1943" s="481"/>
      <c r="B1943" s="481"/>
      <c r="C1943" s="481"/>
      <c r="D1943" s="481"/>
      <c r="E1943" s="481"/>
      <c r="F1943" s="339"/>
      <c r="G1943" s="340" t="str">
        <f>IF(ISNUMBER(E1943),E1943/'Bulk DivVar Analysis'!$C$60,"")</f>
        <v/>
      </c>
      <c r="H1943" s="338" t="str">
        <f>IF(ISNUMBER(E1943), IF(G1943&gt;'Bulk DivVar Analysis'!$D$62,"Pass","Fail"),"")</f>
        <v/>
      </c>
      <c r="I1943" s="338" t="str">
        <f t="shared" si="32"/>
        <v/>
      </c>
      <c r="J1943" s="339"/>
      <c r="K1943" s="339"/>
      <c r="L1943" s="339"/>
      <c r="M1943" s="339"/>
      <c r="N1943" s="339"/>
      <c r="O1943" s="339"/>
      <c r="P1943" s="339"/>
      <c r="Q1943" s="339"/>
    </row>
    <row r="1944" spans="1:17" ht="13.5" customHeight="1">
      <c r="A1944" s="481"/>
      <c r="B1944" s="481"/>
      <c r="C1944" s="481"/>
      <c r="D1944" s="481"/>
      <c r="E1944" s="481"/>
      <c r="F1944" s="339"/>
      <c r="G1944" s="340" t="str">
        <f>IF(ISNUMBER(E1944),E1944/'Bulk DivVar Analysis'!$C$60,"")</f>
        <v/>
      </c>
      <c r="H1944" s="338" t="str">
        <f>IF(ISNUMBER(E1944), IF(G1944&gt;'Bulk DivVar Analysis'!$D$62,"Pass","Fail"),"")</f>
        <v/>
      </c>
      <c r="I1944" s="338" t="str">
        <f t="shared" si="32"/>
        <v/>
      </c>
      <c r="J1944" s="339"/>
      <c r="K1944" s="339"/>
      <c r="L1944" s="339"/>
      <c r="M1944" s="339"/>
      <c r="N1944" s="339"/>
      <c r="O1944" s="339"/>
      <c r="P1944" s="339"/>
      <c r="Q1944" s="339"/>
    </row>
    <row r="1945" spans="1:17" ht="13.5" customHeight="1">
      <c r="A1945" s="481"/>
      <c r="B1945" s="481"/>
      <c r="C1945" s="481"/>
      <c r="D1945" s="481"/>
      <c r="E1945" s="481"/>
      <c r="F1945" s="339"/>
      <c r="G1945" s="340" t="str">
        <f>IF(ISNUMBER(E1945),E1945/'Bulk DivVar Analysis'!$C$60,"")</f>
        <v/>
      </c>
      <c r="H1945" s="338" t="str">
        <f>IF(ISNUMBER(E1945), IF(G1945&gt;'Bulk DivVar Analysis'!$D$62,"Pass","Fail"),"")</f>
        <v/>
      </c>
      <c r="I1945" s="338" t="str">
        <f t="shared" si="32"/>
        <v/>
      </c>
      <c r="J1945" s="339"/>
      <c r="K1945" s="339"/>
      <c r="L1945" s="339"/>
      <c r="M1945" s="339"/>
      <c r="N1945" s="339"/>
      <c r="O1945" s="339"/>
      <c r="P1945" s="339"/>
      <c r="Q1945" s="339"/>
    </row>
    <row r="1946" spans="1:17" ht="13.5" customHeight="1">
      <c r="A1946" s="481"/>
      <c r="B1946" s="481"/>
      <c r="C1946" s="481"/>
      <c r="D1946" s="481"/>
      <c r="E1946" s="481"/>
      <c r="F1946" s="339"/>
      <c r="G1946" s="340" t="str">
        <f>IF(ISNUMBER(E1946),E1946/'Bulk DivVar Analysis'!$C$60,"")</f>
        <v/>
      </c>
      <c r="H1946" s="338" t="str">
        <f>IF(ISNUMBER(E1946), IF(G1946&gt;'Bulk DivVar Analysis'!$D$62,"Pass","Fail"),"")</f>
        <v/>
      </c>
      <c r="I1946" s="338" t="str">
        <f t="shared" si="32"/>
        <v/>
      </c>
      <c r="J1946" s="339"/>
      <c r="K1946" s="339"/>
      <c r="L1946" s="339"/>
      <c r="M1946" s="339"/>
      <c r="N1946" s="339"/>
      <c r="O1946" s="339"/>
      <c r="P1946" s="339"/>
      <c r="Q1946" s="339"/>
    </row>
    <row r="1947" spans="1:17" ht="13.5" customHeight="1">
      <c r="A1947" s="481"/>
      <c r="B1947" s="481"/>
      <c r="C1947" s="481"/>
      <c r="D1947" s="481"/>
      <c r="E1947" s="481"/>
      <c r="F1947" s="339"/>
      <c r="G1947" s="340" t="str">
        <f>IF(ISNUMBER(E1947),E1947/'Bulk DivVar Analysis'!$C$60,"")</f>
        <v/>
      </c>
      <c r="H1947" s="338" t="str">
        <f>IF(ISNUMBER(E1947), IF(G1947&gt;'Bulk DivVar Analysis'!$D$62,"Pass","Fail"),"")</f>
        <v/>
      </c>
      <c r="I1947" s="338" t="str">
        <f t="shared" si="32"/>
        <v/>
      </c>
      <c r="J1947" s="339"/>
      <c r="K1947" s="339"/>
      <c r="L1947" s="339"/>
      <c r="M1947" s="339"/>
      <c r="N1947" s="339"/>
      <c r="O1947" s="339"/>
      <c r="P1947" s="339"/>
      <c r="Q1947" s="339"/>
    </row>
    <row r="1948" spans="1:17" ht="13.5" customHeight="1">
      <c r="A1948" s="481"/>
      <c r="B1948" s="481"/>
      <c r="C1948" s="481"/>
      <c r="D1948" s="481"/>
      <c r="E1948" s="481"/>
      <c r="F1948" s="339"/>
      <c r="G1948" s="340" t="str">
        <f>IF(ISNUMBER(E1948),E1948/'Bulk DivVar Analysis'!$C$60,"")</f>
        <v/>
      </c>
      <c r="H1948" s="338" t="str">
        <f>IF(ISNUMBER(E1948), IF(G1948&gt;'Bulk DivVar Analysis'!$D$62,"Pass","Fail"),"")</f>
        <v/>
      </c>
      <c r="I1948" s="338" t="str">
        <f t="shared" si="32"/>
        <v/>
      </c>
      <c r="J1948" s="339"/>
      <c r="K1948" s="339"/>
      <c r="L1948" s="339"/>
      <c r="M1948" s="339"/>
      <c r="N1948" s="339"/>
      <c r="O1948" s="339"/>
      <c r="P1948" s="339"/>
      <c r="Q1948" s="339"/>
    </row>
    <row r="1949" spans="1:17" ht="13.5" customHeight="1">
      <c r="A1949" s="481"/>
      <c r="B1949" s="481"/>
      <c r="C1949" s="481"/>
      <c r="D1949" s="481"/>
      <c r="E1949" s="481"/>
      <c r="F1949" s="339"/>
      <c r="G1949" s="340" t="str">
        <f>IF(ISNUMBER(E1949),E1949/'Bulk DivVar Analysis'!$C$60,"")</f>
        <v/>
      </c>
      <c r="H1949" s="338" t="str">
        <f>IF(ISNUMBER(E1949), IF(G1949&gt;'Bulk DivVar Analysis'!$D$62,"Pass","Fail"),"")</f>
        <v/>
      </c>
      <c r="I1949" s="338" t="str">
        <f t="shared" si="32"/>
        <v/>
      </c>
      <c r="J1949" s="339"/>
      <c r="K1949" s="339"/>
      <c r="L1949" s="339"/>
      <c r="M1949" s="339"/>
      <c r="N1949" s="339"/>
      <c r="O1949" s="339"/>
      <c r="P1949" s="339"/>
      <c r="Q1949" s="339"/>
    </row>
    <row r="1950" spans="1:17" ht="13.5" customHeight="1">
      <c r="A1950" s="481"/>
      <c r="B1950" s="481"/>
      <c r="C1950" s="481"/>
      <c r="D1950" s="481"/>
      <c r="E1950" s="481"/>
      <c r="F1950" s="339"/>
      <c r="G1950" s="340" t="str">
        <f>IF(ISNUMBER(E1950),E1950/'Bulk DivVar Analysis'!$C$60,"")</f>
        <v/>
      </c>
      <c r="H1950" s="338" t="str">
        <f>IF(ISNUMBER(E1950), IF(G1950&gt;'Bulk DivVar Analysis'!$D$62,"Pass","Fail"),"")</f>
        <v/>
      </c>
      <c r="I1950" s="338" t="str">
        <f t="shared" si="32"/>
        <v/>
      </c>
      <c r="J1950" s="339"/>
      <c r="K1950" s="339"/>
      <c r="L1950" s="339"/>
      <c r="M1950" s="339"/>
      <c r="N1950" s="339"/>
      <c r="O1950" s="339"/>
      <c r="P1950" s="339"/>
      <c r="Q1950" s="339"/>
    </row>
    <row r="1951" spans="1:17" ht="13.5" customHeight="1">
      <c r="A1951" s="481"/>
      <c r="B1951" s="481"/>
      <c r="C1951" s="481"/>
      <c r="D1951" s="481"/>
      <c r="E1951" s="481"/>
      <c r="F1951" s="339"/>
      <c r="G1951" s="340" t="str">
        <f>IF(ISNUMBER(E1951),E1951/'Bulk DivVar Analysis'!$C$60,"")</f>
        <v/>
      </c>
      <c r="H1951" s="338" t="str">
        <f>IF(ISNUMBER(E1951), IF(G1951&gt;'Bulk DivVar Analysis'!$D$62,"Pass","Fail"),"")</f>
        <v/>
      </c>
      <c r="I1951" s="338" t="str">
        <f t="shared" si="32"/>
        <v/>
      </c>
      <c r="J1951" s="339"/>
      <c r="K1951" s="339"/>
      <c r="L1951" s="339"/>
      <c r="M1951" s="339"/>
      <c r="N1951" s="339"/>
      <c r="O1951" s="339"/>
      <c r="P1951" s="339"/>
      <c r="Q1951" s="339"/>
    </row>
    <row r="1952" spans="1:17" ht="13.5" customHeight="1">
      <c r="A1952" s="481"/>
      <c r="B1952" s="481"/>
      <c r="C1952" s="481"/>
      <c r="D1952" s="481"/>
      <c r="E1952" s="481"/>
      <c r="F1952" s="339"/>
      <c r="G1952" s="340" t="str">
        <f>IF(ISNUMBER(E1952),E1952/'Bulk DivVar Analysis'!$C$60,"")</f>
        <v/>
      </c>
      <c r="H1952" s="338" t="str">
        <f>IF(ISNUMBER(E1952), IF(G1952&gt;'Bulk DivVar Analysis'!$D$62,"Pass","Fail"),"")</f>
        <v/>
      </c>
      <c r="I1952" s="338" t="str">
        <f t="shared" si="32"/>
        <v/>
      </c>
      <c r="J1952" s="339"/>
      <c r="K1952" s="339"/>
      <c r="L1952" s="339"/>
      <c r="M1952" s="339"/>
      <c r="N1952" s="339"/>
      <c r="O1952" s="339"/>
      <c r="P1952" s="339"/>
      <c r="Q1952" s="339"/>
    </row>
    <row r="1953" spans="1:17" ht="13.5" customHeight="1">
      <c r="A1953" s="481"/>
      <c r="B1953" s="481"/>
      <c r="C1953" s="481"/>
      <c r="D1953" s="481"/>
      <c r="E1953" s="481"/>
      <c r="F1953" s="339"/>
      <c r="G1953" s="340" t="str">
        <f>IF(ISNUMBER(E1953),E1953/'Bulk DivVar Analysis'!$C$60,"")</f>
        <v/>
      </c>
      <c r="H1953" s="338" t="str">
        <f>IF(ISNUMBER(E1953), IF(G1953&gt;'Bulk DivVar Analysis'!$D$62,"Pass","Fail"),"")</f>
        <v/>
      </c>
      <c r="I1953" s="338" t="str">
        <f t="shared" si="32"/>
        <v/>
      </c>
      <c r="J1953" s="339"/>
      <c r="K1953" s="339"/>
      <c r="L1953" s="339"/>
      <c r="M1953" s="339"/>
      <c r="N1953" s="339"/>
      <c r="O1953" s="339"/>
      <c r="P1953" s="339"/>
      <c r="Q1953" s="339"/>
    </row>
    <row r="1954" spans="1:17" ht="13.5" customHeight="1">
      <c r="A1954" s="481"/>
      <c r="B1954" s="481"/>
      <c r="C1954" s="481"/>
      <c r="D1954" s="481"/>
      <c r="E1954" s="481"/>
      <c r="F1954" s="339"/>
      <c r="G1954" s="340" t="str">
        <f>IF(ISNUMBER(E1954),E1954/'Bulk DivVar Analysis'!$C$60,"")</f>
        <v/>
      </c>
      <c r="H1954" s="338" t="str">
        <f>IF(ISNUMBER(E1954), IF(G1954&gt;'Bulk DivVar Analysis'!$D$62,"Pass","Fail"),"")</f>
        <v/>
      </c>
      <c r="I1954" s="338" t="str">
        <f t="shared" si="32"/>
        <v/>
      </c>
      <c r="J1954" s="339"/>
      <c r="K1954" s="339"/>
      <c r="L1954" s="339"/>
      <c r="M1954" s="339"/>
      <c r="N1954" s="339"/>
      <c r="O1954" s="339"/>
      <c r="P1954" s="339"/>
      <c r="Q1954" s="339"/>
    </row>
    <row r="1955" spans="1:17" ht="13.5" customHeight="1">
      <c r="A1955" s="481"/>
      <c r="B1955" s="481"/>
      <c r="C1955" s="481"/>
      <c r="D1955" s="481"/>
      <c r="E1955" s="481"/>
      <c r="F1955" s="339"/>
      <c r="G1955" s="340" t="str">
        <f>IF(ISNUMBER(E1955),E1955/'Bulk DivVar Analysis'!$C$60,"")</f>
        <v/>
      </c>
      <c r="H1955" s="338" t="str">
        <f>IF(ISNUMBER(E1955), IF(G1955&gt;'Bulk DivVar Analysis'!$D$62,"Pass","Fail"),"")</f>
        <v/>
      </c>
      <c r="I1955" s="338" t="str">
        <f t="shared" si="32"/>
        <v/>
      </c>
      <c r="J1955" s="339"/>
      <c r="K1955" s="339"/>
      <c r="L1955" s="339"/>
      <c r="M1955" s="339"/>
      <c r="N1955" s="339"/>
      <c r="O1955" s="339"/>
      <c r="P1955" s="339"/>
      <c r="Q1955" s="339"/>
    </row>
    <row r="1956" spans="1:17" ht="13.5" customHeight="1">
      <c r="A1956" s="481"/>
      <c r="B1956" s="481"/>
      <c r="C1956" s="481"/>
      <c r="D1956" s="481"/>
      <c r="E1956" s="481"/>
      <c r="F1956" s="339"/>
      <c r="G1956" s="340" t="str">
        <f>IF(ISNUMBER(E1956),E1956/'Bulk DivVar Analysis'!$C$60,"")</f>
        <v/>
      </c>
      <c r="H1956" s="338" t="str">
        <f>IF(ISNUMBER(E1956), IF(G1956&gt;'Bulk DivVar Analysis'!$D$62,"Pass","Fail"),"")</f>
        <v/>
      </c>
      <c r="I1956" s="338" t="str">
        <f t="shared" si="32"/>
        <v/>
      </c>
      <c r="J1956" s="339"/>
      <c r="K1956" s="339"/>
      <c r="L1956" s="339"/>
      <c r="M1956" s="339"/>
      <c r="N1956" s="339"/>
      <c r="O1956" s="339"/>
      <c r="P1956" s="339"/>
      <c r="Q1956" s="339"/>
    </row>
    <row r="1957" spans="1:17" ht="13.5" customHeight="1">
      <c r="A1957" s="481"/>
      <c r="B1957" s="481"/>
      <c r="C1957" s="481"/>
      <c r="D1957" s="481"/>
      <c r="E1957" s="481"/>
      <c r="F1957" s="339"/>
      <c r="G1957" s="340" t="str">
        <f>IF(ISNUMBER(E1957),E1957/'Bulk DivVar Analysis'!$C$60,"")</f>
        <v/>
      </c>
      <c r="H1957" s="338" t="str">
        <f>IF(ISNUMBER(E1957), IF(G1957&gt;'Bulk DivVar Analysis'!$D$62,"Pass","Fail"),"")</f>
        <v/>
      </c>
      <c r="I1957" s="338" t="str">
        <f t="shared" si="32"/>
        <v/>
      </c>
      <c r="J1957" s="339"/>
      <c r="K1957" s="339"/>
      <c r="L1957" s="339"/>
      <c r="M1957" s="339"/>
      <c r="N1957" s="339"/>
      <c r="O1957" s="339"/>
      <c r="P1957" s="339"/>
      <c r="Q1957" s="339"/>
    </row>
    <row r="1958" spans="1:17" ht="13.5" customHeight="1">
      <c r="A1958" s="481"/>
      <c r="B1958" s="481"/>
      <c r="C1958" s="481"/>
      <c r="D1958" s="481"/>
      <c r="E1958" s="481"/>
      <c r="F1958" s="339"/>
      <c r="G1958" s="340" t="str">
        <f>IF(ISNUMBER(E1958),E1958/'Bulk DivVar Analysis'!$C$60,"")</f>
        <v/>
      </c>
      <c r="H1958" s="338" t="str">
        <f>IF(ISNUMBER(E1958), IF(G1958&gt;'Bulk DivVar Analysis'!$D$62,"Pass","Fail"),"")</f>
        <v/>
      </c>
      <c r="I1958" s="338" t="str">
        <f t="shared" si="32"/>
        <v/>
      </c>
      <c r="J1958" s="339"/>
      <c r="K1958" s="339"/>
      <c r="L1958" s="339"/>
      <c r="M1958" s="339"/>
      <c r="N1958" s="339"/>
      <c r="O1958" s="339"/>
      <c r="P1958" s="339"/>
      <c r="Q1958" s="339"/>
    </row>
    <row r="1959" spans="1:17" ht="13.5" customHeight="1">
      <c r="A1959" s="481"/>
      <c r="B1959" s="481"/>
      <c r="C1959" s="481"/>
      <c r="D1959" s="481"/>
      <c r="E1959" s="481"/>
      <c r="F1959" s="339"/>
      <c r="G1959" s="340" t="str">
        <f>IF(ISNUMBER(E1959),E1959/'Bulk DivVar Analysis'!$C$60,"")</f>
        <v/>
      </c>
      <c r="H1959" s="338" t="str">
        <f>IF(ISNUMBER(E1959), IF(G1959&gt;'Bulk DivVar Analysis'!$D$62,"Pass","Fail"),"")</f>
        <v/>
      </c>
      <c r="I1959" s="338" t="str">
        <f t="shared" si="32"/>
        <v/>
      </c>
      <c r="J1959" s="339"/>
      <c r="K1959" s="339"/>
      <c r="L1959" s="339"/>
      <c r="M1959" s="339"/>
      <c r="N1959" s="339"/>
      <c r="O1959" s="339"/>
      <c r="P1959" s="339"/>
      <c r="Q1959" s="339"/>
    </row>
    <row r="1960" spans="1:17" ht="13.5" customHeight="1">
      <c r="A1960" s="481"/>
      <c r="B1960" s="481"/>
      <c r="C1960" s="481"/>
      <c r="D1960" s="481"/>
      <c r="E1960" s="481"/>
      <c r="F1960" s="339"/>
      <c r="G1960" s="340" t="str">
        <f>IF(ISNUMBER(E1960),E1960/'Bulk DivVar Analysis'!$C$60,"")</f>
        <v/>
      </c>
      <c r="H1960" s="338" t="str">
        <f>IF(ISNUMBER(E1960), IF(G1960&gt;'Bulk DivVar Analysis'!$D$62,"Pass","Fail"),"")</f>
        <v/>
      </c>
      <c r="I1960" s="338" t="str">
        <f t="shared" si="32"/>
        <v/>
      </c>
      <c r="J1960" s="339"/>
      <c r="K1960" s="339"/>
      <c r="L1960" s="339"/>
      <c r="M1960" s="339"/>
      <c r="N1960" s="339"/>
      <c r="O1960" s="339"/>
      <c r="P1960" s="339"/>
      <c r="Q1960" s="339"/>
    </row>
    <row r="1961" spans="1:17" ht="13.5" customHeight="1">
      <c r="A1961" s="481"/>
      <c r="B1961" s="481"/>
      <c r="C1961" s="481"/>
      <c r="D1961" s="481"/>
      <c r="E1961" s="481"/>
      <c r="F1961" s="339"/>
      <c r="G1961" s="340" t="str">
        <f>IF(ISNUMBER(E1961),E1961/'Bulk DivVar Analysis'!$C$60,"")</f>
        <v/>
      </c>
      <c r="H1961" s="338" t="str">
        <f>IF(ISNUMBER(E1961), IF(G1961&gt;'Bulk DivVar Analysis'!$D$62,"Pass","Fail"),"")</f>
        <v/>
      </c>
      <c r="I1961" s="338" t="str">
        <f t="shared" si="32"/>
        <v/>
      </c>
      <c r="J1961" s="339"/>
      <c r="K1961" s="339"/>
      <c r="L1961" s="339"/>
      <c r="M1961" s="339"/>
      <c r="N1961" s="339"/>
      <c r="O1961" s="339"/>
      <c r="P1961" s="339"/>
      <c r="Q1961" s="339"/>
    </row>
    <row r="1962" spans="1:17" ht="13.5" customHeight="1">
      <c r="A1962" s="481"/>
      <c r="B1962" s="481"/>
      <c r="C1962" s="481"/>
      <c r="D1962" s="481"/>
      <c r="E1962" s="481"/>
      <c r="F1962" s="339"/>
      <c r="G1962" s="340" t="str">
        <f>IF(ISNUMBER(E1962),E1962/'Bulk DivVar Analysis'!$C$60,"")</f>
        <v/>
      </c>
      <c r="H1962" s="338" t="str">
        <f>IF(ISNUMBER(E1962), IF(G1962&gt;'Bulk DivVar Analysis'!$D$62,"Pass","Fail"),"")</f>
        <v/>
      </c>
      <c r="I1962" s="338" t="str">
        <f t="shared" si="32"/>
        <v/>
      </c>
      <c r="J1962" s="339"/>
      <c r="K1962" s="339"/>
      <c r="L1962" s="339"/>
      <c r="M1962" s="339"/>
      <c r="N1962" s="339"/>
      <c r="O1962" s="339"/>
      <c r="P1962" s="339"/>
      <c r="Q1962" s="339"/>
    </row>
    <row r="1963" spans="1:17" ht="13.5" customHeight="1">
      <c r="A1963" s="481"/>
      <c r="B1963" s="481"/>
      <c r="C1963" s="481"/>
      <c r="D1963" s="481"/>
      <c r="E1963" s="481"/>
      <c r="F1963" s="339"/>
      <c r="G1963" s="340" t="str">
        <f>IF(ISNUMBER(E1963),E1963/'Bulk DivVar Analysis'!$C$60,"")</f>
        <v/>
      </c>
      <c r="H1963" s="338" t="str">
        <f>IF(ISNUMBER(E1963), IF(G1963&gt;'Bulk DivVar Analysis'!$D$62,"Pass","Fail"),"")</f>
        <v/>
      </c>
      <c r="I1963" s="338" t="str">
        <f t="shared" si="32"/>
        <v/>
      </c>
      <c r="J1963" s="339"/>
      <c r="K1963" s="339"/>
      <c r="L1963" s="339"/>
      <c r="M1963" s="339"/>
      <c r="N1963" s="339"/>
      <c r="O1963" s="339"/>
      <c r="P1963" s="339"/>
      <c r="Q1963" s="339"/>
    </row>
    <row r="1964" spans="1:17" ht="13.5" customHeight="1">
      <c r="A1964" s="481"/>
      <c r="B1964" s="481"/>
      <c r="C1964" s="481"/>
      <c r="D1964" s="481"/>
      <c r="E1964" s="481"/>
      <c r="F1964" s="339"/>
      <c r="G1964" s="340" t="str">
        <f>IF(ISNUMBER(E1964),E1964/'Bulk DivVar Analysis'!$C$60,"")</f>
        <v/>
      </c>
      <c r="H1964" s="338" t="str">
        <f>IF(ISNUMBER(E1964), IF(G1964&gt;'Bulk DivVar Analysis'!$D$62,"Pass","Fail"),"")</f>
        <v/>
      </c>
      <c r="I1964" s="338" t="str">
        <f t="shared" si="32"/>
        <v/>
      </c>
      <c r="J1964" s="339"/>
      <c r="K1964" s="339"/>
      <c r="L1964" s="339"/>
      <c r="M1964" s="339"/>
      <c r="N1964" s="339"/>
      <c r="O1964" s="339"/>
      <c r="P1964" s="339"/>
      <c r="Q1964" s="339"/>
    </row>
    <row r="1965" spans="1:17" ht="13.5" customHeight="1">
      <c r="A1965" s="481"/>
      <c r="B1965" s="481"/>
      <c r="C1965" s="481"/>
      <c r="D1965" s="481"/>
      <c r="E1965" s="481"/>
      <c r="F1965" s="339"/>
      <c r="G1965" s="340" t="str">
        <f>IF(ISNUMBER(E1965),E1965/'Bulk DivVar Analysis'!$C$60,"")</f>
        <v/>
      </c>
      <c r="H1965" s="338" t="str">
        <f>IF(ISNUMBER(E1965), IF(G1965&gt;'Bulk DivVar Analysis'!$D$62,"Pass","Fail"),"")</f>
        <v/>
      </c>
      <c r="I1965" s="338" t="str">
        <f t="shared" si="32"/>
        <v/>
      </c>
      <c r="J1965" s="339"/>
      <c r="K1965" s="339"/>
      <c r="L1965" s="339"/>
      <c r="M1965" s="339"/>
      <c r="N1965" s="339"/>
      <c r="O1965" s="339"/>
      <c r="P1965" s="339"/>
      <c r="Q1965" s="339"/>
    </row>
    <row r="1966" spans="1:17" ht="13.5" customHeight="1">
      <c r="A1966" s="481"/>
      <c r="B1966" s="481"/>
      <c r="C1966" s="481"/>
      <c r="D1966" s="481"/>
      <c r="E1966" s="481"/>
      <c r="F1966" s="339"/>
      <c r="G1966" s="340" t="str">
        <f>IF(ISNUMBER(E1966),E1966/'Bulk DivVar Analysis'!$C$60,"")</f>
        <v/>
      </c>
      <c r="H1966" s="338" t="str">
        <f>IF(ISNUMBER(E1966), IF(G1966&gt;'Bulk DivVar Analysis'!$D$62,"Pass","Fail"),"")</f>
        <v/>
      </c>
      <c r="I1966" s="338" t="str">
        <f t="shared" si="32"/>
        <v/>
      </c>
      <c r="J1966" s="339"/>
      <c r="K1966" s="339"/>
      <c r="L1966" s="339"/>
      <c r="M1966" s="339"/>
      <c r="N1966" s="339"/>
      <c r="O1966" s="339"/>
      <c r="P1966" s="339"/>
      <c r="Q1966" s="339"/>
    </row>
    <row r="1967" spans="1:17" ht="13.5" customHeight="1">
      <c r="A1967" s="481"/>
      <c r="B1967" s="481"/>
      <c r="C1967" s="481"/>
      <c r="D1967" s="481"/>
      <c r="E1967" s="481"/>
      <c r="F1967" s="339"/>
      <c r="G1967" s="340" t="str">
        <f>IF(ISNUMBER(E1967),E1967/'Bulk DivVar Analysis'!$C$60,"")</f>
        <v/>
      </c>
      <c r="H1967" s="338" t="str">
        <f>IF(ISNUMBER(E1967), IF(G1967&gt;'Bulk DivVar Analysis'!$D$62,"Pass","Fail"),"")</f>
        <v/>
      </c>
      <c r="I1967" s="338" t="str">
        <f t="shared" si="32"/>
        <v/>
      </c>
      <c r="J1967" s="339"/>
      <c r="K1967" s="339"/>
      <c r="L1967" s="339"/>
      <c r="M1967" s="339"/>
      <c r="N1967" s="339"/>
      <c r="O1967" s="339"/>
      <c r="P1967" s="339"/>
      <c r="Q1967" s="339"/>
    </row>
    <row r="1968" spans="1:17" ht="13.5" customHeight="1">
      <c r="A1968" s="481"/>
      <c r="B1968" s="481"/>
      <c r="C1968" s="481"/>
      <c r="D1968" s="481"/>
      <c r="E1968" s="481"/>
      <c r="F1968" s="339"/>
      <c r="G1968" s="340" t="str">
        <f>IF(ISNUMBER(E1968),E1968/'Bulk DivVar Analysis'!$C$60,"")</f>
        <v/>
      </c>
      <c r="H1968" s="338" t="str">
        <f>IF(ISNUMBER(E1968), IF(G1968&gt;'Bulk DivVar Analysis'!$D$62,"Pass","Fail"),"")</f>
        <v/>
      </c>
      <c r="I1968" s="338" t="str">
        <f t="shared" si="32"/>
        <v/>
      </c>
      <c r="J1968" s="339"/>
      <c r="K1968" s="339"/>
      <c r="L1968" s="339"/>
      <c r="M1968" s="339"/>
      <c r="N1968" s="339"/>
      <c r="O1968" s="339"/>
      <c r="P1968" s="339"/>
      <c r="Q1968" s="339"/>
    </row>
    <row r="1969" spans="1:17" ht="13.5" customHeight="1">
      <c r="A1969" s="481"/>
      <c r="B1969" s="481"/>
      <c r="C1969" s="481"/>
      <c r="D1969" s="481"/>
      <c r="E1969" s="481"/>
      <c r="F1969" s="339"/>
      <c r="G1969" s="340" t="str">
        <f>IF(ISNUMBER(E1969),E1969/'Bulk DivVar Analysis'!$C$60,"")</f>
        <v/>
      </c>
      <c r="H1969" s="338" t="str">
        <f>IF(ISNUMBER(E1969), IF(G1969&gt;'Bulk DivVar Analysis'!$D$62,"Pass","Fail"),"")</f>
        <v/>
      </c>
      <c r="I1969" s="338" t="str">
        <f t="shared" si="32"/>
        <v/>
      </c>
      <c r="J1969" s="339"/>
      <c r="K1969" s="339"/>
      <c r="L1969" s="339"/>
      <c r="M1969" s="339"/>
      <c r="N1969" s="339"/>
      <c r="O1969" s="339"/>
      <c r="P1969" s="339"/>
      <c r="Q1969" s="339"/>
    </row>
    <row r="1970" spans="1:17" ht="13.5" customHeight="1">
      <c r="A1970" s="481"/>
      <c r="B1970" s="481"/>
      <c r="C1970" s="481"/>
      <c r="D1970" s="481"/>
      <c r="E1970" s="481"/>
      <c r="F1970" s="339"/>
      <c r="G1970" s="340" t="str">
        <f>IF(ISNUMBER(E1970),E1970/'Bulk DivVar Analysis'!$C$60,"")</f>
        <v/>
      </c>
      <c r="H1970" s="338" t="str">
        <f>IF(ISNUMBER(E1970), IF(G1970&gt;'Bulk DivVar Analysis'!$D$62,"Pass","Fail"),"")</f>
        <v/>
      </c>
      <c r="I1970" s="338" t="str">
        <f t="shared" si="32"/>
        <v/>
      </c>
      <c r="J1970" s="339"/>
      <c r="K1970" s="339"/>
      <c r="L1970" s="339"/>
      <c r="M1970" s="339"/>
      <c r="N1970" s="339"/>
      <c r="O1970" s="339"/>
      <c r="P1970" s="339"/>
      <c r="Q1970" s="339"/>
    </row>
    <row r="1971" spans="1:17" ht="13.5" customHeight="1">
      <c r="A1971" s="481"/>
      <c r="B1971" s="481"/>
      <c r="C1971" s="481"/>
      <c r="D1971" s="481"/>
      <c r="E1971" s="481"/>
      <c r="F1971" s="339"/>
      <c r="G1971" s="340" t="str">
        <f>IF(ISNUMBER(E1971),E1971/'Bulk DivVar Analysis'!$C$60,"")</f>
        <v/>
      </c>
      <c r="H1971" s="338" t="str">
        <f>IF(ISNUMBER(E1971), IF(G1971&gt;'Bulk DivVar Analysis'!$D$62,"Pass","Fail"),"")</f>
        <v/>
      </c>
      <c r="I1971" s="338" t="str">
        <f t="shared" si="32"/>
        <v/>
      </c>
      <c r="J1971" s="339"/>
      <c r="K1971" s="339"/>
      <c r="L1971" s="339"/>
      <c r="M1971" s="339"/>
      <c r="N1971" s="339"/>
      <c r="O1971" s="339"/>
      <c r="P1971" s="339"/>
      <c r="Q1971" s="339"/>
    </row>
    <row r="1972" spans="1:17" ht="13.5" customHeight="1">
      <c r="A1972" s="481"/>
      <c r="B1972" s="481"/>
      <c r="C1972" s="481"/>
      <c r="D1972" s="481"/>
      <c r="E1972" s="481"/>
      <c r="F1972" s="339"/>
      <c r="G1972" s="340" t="str">
        <f>IF(ISNUMBER(E1972),E1972/'Bulk DivVar Analysis'!$C$60,"")</f>
        <v/>
      </c>
      <c r="H1972" s="338" t="str">
        <f>IF(ISNUMBER(E1972), IF(G1972&gt;'Bulk DivVar Analysis'!$D$62,"Pass","Fail"),"")</f>
        <v/>
      </c>
      <c r="I1972" s="338" t="str">
        <f t="shared" si="32"/>
        <v/>
      </c>
      <c r="J1972" s="339"/>
      <c r="K1972" s="339"/>
      <c r="L1972" s="339"/>
      <c r="M1972" s="339"/>
      <c r="N1972" s="339"/>
      <c r="O1972" s="339"/>
      <c r="P1972" s="339"/>
      <c r="Q1972" s="339"/>
    </row>
    <row r="1973" spans="1:17" ht="13.5" customHeight="1">
      <c r="A1973" s="481"/>
      <c r="B1973" s="481"/>
      <c r="C1973" s="481"/>
      <c r="D1973" s="481"/>
      <c r="E1973" s="481"/>
      <c r="F1973" s="339"/>
      <c r="G1973" s="340" t="str">
        <f>IF(ISNUMBER(E1973),E1973/'Bulk DivVar Analysis'!$C$60,"")</f>
        <v/>
      </c>
      <c r="H1973" s="338" t="str">
        <f>IF(ISNUMBER(E1973), IF(G1973&gt;'Bulk DivVar Analysis'!$D$62,"Pass","Fail"),"")</f>
        <v/>
      </c>
      <c r="I1973" s="338" t="str">
        <f t="shared" si="32"/>
        <v/>
      </c>
      <c r="J1973" s="339"/>
      <c r="K1973" s="339"/>
      <c r="L1973" s="339"/>
      <c r="M1973" s="339"/>
      <c r="N1973" s="339"/>
      <c r="O1973" s="339"/>
      <c r="P1973" s="339"/>
      <c r="Q1973" s="339"/>
    </row>
    <row r="1974" spans="1:17" ht="13.5" customHeight="1">
      <c r="A1974" s="481"/>
      <c r="B1974" s="481"/>
      <c r="C1974" s="481"/>
      <c r="D1974" s="481"/>
      <c r="E1974" s="481"/>
      <c r="F1974" s="339"/>
      <c r="G1974" s="340" t="str">
        <f>IF(ISNUMBER(E1974),E1974/'Bulk DivVar Analysis'!$C$60,"")</f>
        <v/>
      </c>
      <c r="H1974" s="338" t="str">
        <f>IF(ISNUMBER(E1974), IF(G1974&gt;'Bulk DivVar Analysis'!$D$62,"Pass","Fail"),"")</f>
        <v/>
      </c>
      <c r="I1974" s="338" t="str">
        <f t="shared" si="32"/>
        <v/>
      </c>
      <c r="J1974" s="339"/>
      <c r="K1974" s="339"/>
      <c r="L1974" s="339"/>
      <c r="M1974" s="339"/>
      <c r="N1974" s="339"/>
      <c r="O1974" s="339"/>
      <c r="P1974" s="339"/>
      <c r="Q1974" s="339"/>
    </row>
    <row r="1975" spans="1:17" ht="13.5" customHeight="1">
      <c r="A1975" s="481"/>
      <c r="B1975" s="481"/>
      <c r="C1975" s="481"/>
      <c r="D1975" s="481"/>
      <c r="E1975" s="481"/>
      <c r="F1975" s="339"/>
      <c r="G1975" s="340" t="str">
        <f>IF(ISNUMBER(E1975),E1975/'Bulk DivVar Analysis'!$C$60,"")</f>
        <v/>
      </c>
      <c r="H1975" s="338" t="str">
        <f>IF(ISNUMBER(E1975), IF(G1975&gt;'Bulk DivVar Analysis'!$D$62,"Pass","Fail"),"")</f>
        <v/>
      </c>
      <c r="I1975" s="338" t="str">
        <f t="shared" si="32"/>
        <v/>
      </c>
      <c r="J1975" s="339"/>
      <c r="K1975" s="339"/>
      <c r="L1975" s="339"/>
      <c r="M1975" s="339"/>
      <c r="N1975" s="339"/>
      <c r="O1975" s="339"/>
      <c r="P1975" s="339"/>
      <c r="Q1975" s="339"/>
    </row>
    <row r="1976" spans="1:17" ht="13.5" customHeight="1">
      <c r="A1976" s="481"/>
      <c r="B1976" s="481"/>
      <c r="C1976" s="481"/>
      <c r="D1976" s="481"/>
      <c r="E1976" s="481"/>
      <c r="F1976" s="339"/>
      <c r="G1976" s="340" t="str">
        <f>IF(ISNUMBER(E1976),E1976/'Bulk DivVar Analysis'!$C$60,"")</f>
        <v/>
      </c>
      <c r="H1976" s="338" t="str">
        <f>IF(ISNUMBER(E1976), IF(G1976&gt;'Bulk DivVar Analysis'!$D$62,"Pass","Fail"),"")</f>
        <v/>
      </c>
      <c r="I1976" s="338" t="str">
        <f t="shared" si="32"/>
        <v/>
      </c>
      <c r="J1976" s="339"/>
      <c r="K1976" s="339"/>
      <c r="L1976" s="339"/>
      <c r="M1976" s="339"/>
      <c r="N1976" s="339"/>
      <c r="O1976" s="339"/>
      <c r="P1976" s="339"/>
      <c r="Q1976" s="339"/>
    </row>
    <row r="1977" spans="1:17" ht="13.5" customHeight="1">
      <c r="A1977" s="481"/>
      <c r="B1977" s="481"/>
      <c r="C1977" s="481"/>
      <c r="D1977" s="481"/>
      <c r="E1977" s="481"/>
      <c r="F1977" s="339"/>
      <c r="G1977" s="340" t="str">
        <f>IF(ISNUMBER(E1977),E1977/'Bulk DivVar Analysis'!$C$60,"")</f>
        <v/>
      </c>
      <c r="H1977" s="338" t="str">
        <f>IF(ISNUMBER(E1977), IF(G1977&gt;'Bulk DivVar Analysis'!$D$62,"Pass","Fail"),"")</f>
        <v/>
      </c>
      <c r="I1977" s="338" t="str">
        <f t="shared" si="32"/>
        <v/>
      </c>
      <c r="J1977" s="339"/>
      <c r="K1977" s="339"/>
      <c r="L1977" s="339"/>
      <c r="M1977" s="339"/>
      <c r="N1977" s="339"/>
      <c r="O1977" s="339"/>
      <c r="P1977" s="339"/>
      <c r="Q1977" s="339"/>
    </row>
    <row r="1978" spans="1:17" ht="13.5" customHeight="1">
      <c r="A1978" s="481"/>
      <c r="B1978" s="481"/>
      <c r="C1978" s="481"/>
      <c r="D1978" s="481"/>
      <c r="E1978" s="481"/>
      <c r="F1978" s="339"/>
      <c r="G1978" s="340" t="str">
        <f>IF(ISNUMBER(E1978),E1978/'Bulk DivVar Analysis'!$C$60,"")</f>
        <v/>
      </c>
      <c r="H1978" s="338" t="str">
        <f>IF(ISNUMBER(E1978), IF(G1978&gt;'Bulk DivVar Analysis'!$D$62,"Pass","Fail"),"")</f>
        <v/>
      </c>
      <c r="I1978" s="338" t="str">
        <f t="shared" si="32"/>
        <v/>
      </c>
      <c r="J1978" s="339"/>
      <c r="K1978" s="339"/>
      <c r="L1978" s="339"/>
      <c r="M1978" s="339"/>
      <c r="N1978" s="339"/>
      <c r="O1978" s="339"/>
      <c r="P1978" s="339"/>
      <c r="Q1978" s="339"/>
    </row>
    <row r="1979" spans="1:17" ht="13.5" customHeight="1">
      <c r="A1979" s="481"/>
      <c r="B1979" s="481"/>
      <c r="C1979" s="481"/>
      <c r="D1979" s="481"/>
      <c r="E1979" s="481"/>
      <c r="F1979" s="339"/>
      <c r="G1979" s="340" t="str">
        <f>IF(ISNUMBER(E1979),E1979/'Bulk DivVar Analysis'!$C$60,"")</f>
        <v/>
      </c>
      <c r="H1979" s="338" t="str">
        <f>IF(ISNUMBER(E1979), IF(G1979&gt;'Bulk DivVar Analysis'!$D$62,"Pass","Fail"),"")</f>
        <v/>
      </c>
      <c r="I1979" s="338" t="str">
        <f t="shared" si="32"/>
        <v/>
      </c>
      <c r="J1979" s="339"/>
      <c r="K1979" s="339"/>
      <c r="L1979" s="339"/>
      <c r="M1979" s="339"/>
      <c r="N1979" s="339"/>
      <c r="O1979" s="339"/>
      <c r="P1979" s="339"/>
      <c r="Q1979" s="339"/>
    </row>
    <row r="1980" spans="1:17" ht="13.5" customHeight="1">
      <c r="A1980" s="481"/>
      <c r="B1980" s="481"/>
      <c r="C1980" s="481"/>
      <c r="D1980" s="481"/>
      <c r="E1980" s="481"/>
      <c r="F1980" s="339"/>
      <c r="G1980" s="340" t="str">
        <f>IF(ISNUMBER(E1980),E1980/'Bulk DivVar Analysis'!$C$60,"")</f>
        <v/>
      </c>
      <c r="H1980" s="338" t="str">
        <f>IF(ISNUMBER(E1980), IF(G1980&gt;'Bulk DivVar Analysis'!$D$62,"Pass","Fail"),"")</f>
        <v/>
      </c>
      <c r="I1980" s="338" t="str">
        <f t="shared" si="32"/>
        <v/>
      </c>
      <c r="J1980" s="339"/>
      <c r="K1980" s="339"/>
      <c r="L1980" s="339"/>
      <c r="M1980" s="339"/>
      <c r="N1980" s="339"/>
      <c r="O1980" s="339"/>
      <c r="P1980" s="339"/>
      <c r="Q1980" s="339"/>
    </row>
    <row r="1981" spans="1:17" ht="13.5" customHeight="1">
      <c r="A1981" s="481"/>
      <c r="B1981" s="481"/>
      <c r="C1981" s="481"/>
      <c r="D1981" s="481"/>
      <c r="E1981" s="481"/>
      <c r="F1981" s="339"/>
      <c r="G1981" s="340" t="str">
        <f>IF(ISNUMBER(E1981),E1981/'Bulk DivVar Analysis'!$C$60,"")</f>
        <v/>
      </c>
      <c r="H1981" s="338" t="str">
        <f>IF(ISNUMBER(E1981), IF(G1981&gt;'Bulk DivVar Analysis'!$D$62,"Pass","Fail"),"")</f>
        <v/>
      </c>
      <c r="I1981" s="338" t="str">
        <f t="shared" si="32"/>
        <v/>
      </c>
      <c r="J1981" s="339"/>
      <c r="K1981" s="339"/>
      <c r="L1981" s="339"/>
      <c r="M1981" s="339"/>
      <c r="N1981" s="339"/>
      <c r="O1981" s="339"/>
      <c r="P1981" s="339"/>
      <c r="Q1981" s="339"/>
    </row>
    <row r="1982" spans="1:17" ht="13.5" customHeight="1">
      <c r="A1982" s="481"/>
      <c r="B1982" s="481"/>
      <c r="C1982" s="481"/>
      <c r="D1982" s="481"/>
      <c r="E1982" s="481"/>
      <c r="F1982" s="339"/>
      <c r="G1982" s="340" t="str">
        <f>IF(ISNUMBER(E1982),E1982/'Bulk DivVar Analysis'!$C$60,"")</f>
        <v/>
      </c>
      <c r="H1982" s="338" t="str">
        <f>IF(ISNUMBER(E1982), IF(G1982&gt;'Bulk DivVar Analysis'!$D$62,"Pass","Fail"),"")</f>
        <v/>
      </c>
      <c r="I1982" s="338" t="str">
        <f t="shared" si="32"/>
        <v/>
      </c>
      <c r="J1982" s="339"/>
      <c r="K1982" s="339"/>
      <c r="L1982" s="339"/>
      <c r="M1982" s="339"/>
      <c r="N1982" s="339"/>
      <c r="O1982" s="339"/>
      <c r="P1982" s="339"/>
      <c r="Q1982" s="339"/>
    </row>
    <row r="1983" spans="1:17" ht="13.5" customHeight="1">
      <c r="A1983" s="481"/>
      <c r="B1983" s="481"/>
      <c r="C1983" s="481"/>
      <c r="D1983" s="481"/>
      <c r="E1983" s="481"/>
      <c r="F1983" s="339"/>
      <c r="G1983" s="340" t="str">
        <f>IF(ISNUMBER(E1983),E1983/'Bulk DivVar Analysis'!$C$60,"")</f>
        <v/>
      </c>
      <c r="H1983" s="338" t="str">
        <f>IF(ISNUMBER(E1983), IF(G1983&gt;'Bulk DivVar Analysis'!$D$62,"Pass","Fail"),"")</f>
        <v/>
      </c>
      <c r="I1983" s="338" t="str">
        <f t="shared" si="32"/>
        <v/>
      </c>
      <c r="J1983" s="339"/>
      <c r="K1983" s="339"/>
      <c r="L1983" s="339"/>
      <c r="M1983" s="339"/>
      <c r="N1983" s="339"/>
      <c r="O1983" s="339"/>
      <c r="P1983" s="339"/>
      <c r="Q1983" s="339"/>
    </row>
    <row r="1984" spans="1:17" ht="13.5" customHeight="1">
      <c r="A1984" s="481"/>
      <c r="B1984" s="481"/>
      <c r="C1984" s="481"/>
      <c r="D1984" s="481"/>
      <c r="E1984" s="481"/>
      <c r="F1984" s="339"/>
      <c r="G1984" s="340" t="str">
        <f>IF(ISNUMBER(E1984),E1984/'Bulk DivVar Analysis'!$C$60,"")</f>
        <v/>
      </c>
      <c r="H1984" s="338" t="str">
        <f>IF(ISNUMBER(E1984), IF(G1984&gt;'Bulk DivVar Analysis'!$D$62,"Pass","Fail"),"")</f>
        <v/>
      </c>
      <c r="I1984" s="338" t="str">
        <f t="shared" si="32"/>
        <v/>
      </c>
      <c r="J1984" s="339"/>
      <c r="K1984" s="339"/>
      <c r="L1984" s="339"/>
      <c r="M1984" s="339"/>
      <c r="N1984" s="339"/>
      <c r="O1984" s="339"/>
      <c r="P1984" s="339"/>
      <c r="Q1984" s="339"/>
    </row>
    <row r="1985" spans="1:17" ht="13.5" customHeight="1">
      <c r="A1985" s="481"/>
      <c r="B1985" s="481"/>
      <c r="C1985" s="481"/>
      <c r="D1985" s="481"/>
      <c r="E1985" s="481"/>
      <c r="F1985" s="339"/>
      <c r="G1985" s="340" t="str">
        <f>IF(ISNUMBER(E1985),E1985/'Bulk DivVar Analysis'!$C$60,"")</f>
        <v/>
      </c>
      <c r="H1985" s="338" t="str">
        <f>IF(ISNUMBER(E1985), IF(G1985&gt;'Bulk DivVar Analysis'!$D$62,"Pass","Fail"),"")</f>
        <v/>
      </c>
      <c r="I1985" s="338" t="str">
        <f t="shared" si="32"/>
        <v/>
      </c>
      <c r="J1985" s="339"/>
      <c r="K1985" s="339"/>
      <c r="L1985" s="339"/>
      <c r="M1985" s="339"/>
      <c r="N1985" s="339"/>
      <c r="O1985" s="339"/>
      <c r="P1985" s="339"/>
      <c r="Q1985" s="339"/>
    </row>
    <row r="1986" spans="1:17" ht="13.5" customHeight="1">
      <c r="A1986" s="481"/>
      <c r="B1986" s="481"/>
      <c r="C1986" s="481"/>
      <c r="D1986" s="481"/>
      <c r="E1986" s="481"/>
      <c r="F1986" s="339"/>
      <c r="G1986" s="340" t="str">
        <f>IF(ISNUMBER(E1986),E1986/'Bulk DivVar Analysis'!$C$60,"")</f>
        <v/>
      </c>
      <c r="H1986" s="338" t="str">
        <f>IF(ISNUMBER(E1986), IF(G1986&gt;'Bulk DivVar Analysis'!$D$62,"Pass","Fail"),"")</f>
        <v/>
      </c>
      <c r="I1986" s="338" t="str">
        <f t="shared" si="32"/>
        <v/>
      </c>
      <c r="J1986" s="339"/>
      <c r="K1986" s="339"/>
      <c r="L1986" s="339"/>
      <c r="M1986" s="339"/>
      <c r="N1986" s="339"/>
      <c r="O1986" s="339"/>
      <c r="P1986" s="339"/>
      <c r="Q1986" s="339"/>
    </row>
    <row r="1987" spans="1:17" ht="13.5" customHeight="1">
      <c r="A1987" s="481"/>
      <c r="B1987" s="481"/>
      <c r="C1987" s="481"/>
      <c r="D1987" s="481"/>
      <c r="E1987" s="481"/>
      <c r="F1987" s="339"/>
      <c r="G1987" s="340" t="str">
        <f>IF(ISNUMBER(E1987),E1987/'Bulk DivVar Analysis'!$C$60,"")</f>
        <v/>
      </c>
      <c r="H1987" s="338" t="str">
        <f>IF(ISNUMBER(E1987), IF(G1987&gt;'Bulk DivVar Analysis'!$D$62,"Pass","Fail"),"")</f>
        <v/>
      </c>
      <c r="I1987" s="338" t="str">
        <f t="shared" ref="I1987:I2050" si="33">_xlfn.TEXTJOIN("_",TRUE,B1987,C1987)</f>
        <v/>
      </c>
      <c r="J1987" s="339"/>
      <c r="K1987" s="339"/>
      <c r="L1987" s="339"/>
      <c r="M1987" s="339"/>
      <c r="N1987" s="339"/>
      <c r="O1987" s="339"/>
      <c r="P1987" s="339"/>
      <c r="Q1987" s="339"/>
    </row>
    <row r="1988" spans="1:17" ht="13.5" customHeight="1">
      <c r="A1988" s="481"/>
      <c r="B1988" s="481"/>
      <c r="C1988" s="481"/>
      <c r="D1988" s="481"/>
      <c r="E1988" s="481"/>
      <c r="F1988" s="339"/>
      <c r="G1988" s="340" t="str">
        <f>IF(ISNUMBER(E1988),E1988/'Bulk DivVar Analysis'!$C$60,"")</f>
        <v/>
      </c>
      <c r="H1988" s="338" t="str">
        <f>IF(ISNUMBER(E1988), IF(G1988&gt;'Bulk DivVar Analysis'!$D$62,"Pass","Fail"),"")</f>
        <v/>
      </c>
      <c r="I1988" s="338" t="str">
        <f t="shared" si="33"/>
        <v/>
      </c>
      <c r="J1988" s="339"/>
      <c r="K1988" s="339"/>
      <c r="L1988" s="339"/>
      <c r="M1988" s="339"/>
      <c r="N1988" s="339"/>
      <c r="O1988" s="339"/>
      <c r="P1988" s="339"/>
      <c r="Q1988" s="339"/>
    </row>
    <row r="1989" spans="1:17" ht="13.5" customHeight="1">
      <c r="A1989" s="481"/>
      <c r="B1989" s="481"/>
      <c r="C1989" s="481"/>
      <c r="D1989" s="481"/>
      <c r="E1989" s="481"/>
      <c r="F1989" s="339"/>
      <c r="G1989" s="340" t="str">
        <f>IF(ISNUMBER(E1989),E1989/'Bulk DivVar Analysis'!$C$60,"")</f>
        <v/>
      </c>
      <c r="H1989" s="338" t="str">
        <f>IF(ISNUMBER(E1989), IF(G1989&gt;'Bulk DivVar Analysis'!$D$62,"Pass","Fail"),"")</f>
        <v/>
      </c>
      <c r="I1989" s="338" t="str">
        <f t="shared" si="33"/>
        <v/>
      </c>
      <c r="J1989" s="339"/>
      <c r="K1989" s="339"/>
      <c r="L1989" s="339"/>
      <c r="M1989" s="339"/>
      <c r="N1989" s="339"/>
      <c r="O1989" s="339"/>
      <c r="P1989" s="339"/>
      <c r="Q1989" s="339"/>
    </row>
    <row r="1990" spans="1:17" ht="13.5" customHeight="1">
      <c r="A1990" s="481"/>
      <c r="B1990" s="481"/>
      <c r="C1990" s="481"/>
      <c r="D1990" s="481"/>
      <c r="E1990" s="481"/>
      <c r="F1990" s="339"/>
      <c r="G1990" s="340" t="str">
        <f>IF(ISNUMBER(E1990),E1990/'Bulk DivVar Analysis'!$C$60,"")</f>
        <v/>
      </c>
      <c r="H1990" s="338" t="str">
        <f>IF(ISNUMBER(E1990), IF(G1990&gt;'Bulk DivVar Analysis'!$D$62,"Pass","Fail"),"")</f>
        <v/>
      </c>
      <c r="I1990" s="338" t="str">
        <f t="shared" si="33"/>
        <v/>
      </c>
      <c r="J1990" s="339"/>
      <c r="K1990" s="339"/>
      <c r="L1990" s="339"/>
      <c r="M1990" s="339"/>
      <c r="N1990" s="339"/>
      <c r="O1990" s="339"/>
      <c r="P1990" s="339"/>
      <c r="Q1990" s="339"/>
    </row>
    <row r="1991" spans="1:17" ht="13.5" customHeight="1">
      <c r="A1991" s="481"/>
      <c r="B1991" s="481"/>
      <c r="C1991" s="481"/>
      <c r="D1991" s="481"/>
      <c r="E1991" s="481"/>
      <c r="F1991" s="339"/>
      <c r="G1991" s="340" t="str">
        <f>IF(ISNUMBER(E1991),E1991/'Bulk DivVar Analysis'!$C$60,"")</f>
        <v/>
      </c>
      <c r="H1991" s="338" t="str">
        <f>IF(ISNUMBER(E1991), IF(G1991&gt;'Bulk DivVar Analysis'!$D$62,"Pass","Fail"),"")</f>
        <v/>
      </c>
      <c r="I1991" s="338" t="str">
        <f t="shared" si="33"/>
        <v/>
      </c>
      <c r="J1991" s="339"/>
      <c r="K1991" s="339"/>
      <c r="L1991" s="339"/>
      <c r="M1991" s="339"/>
      <c r="N1991" s="339"/>
      <c r="O1991" s="339"/>
      <c r="P1991" s="339"/>
      <c r="Q1991" s="339"/>
    </row>
    <row r="1992" spans="1:17" ht="13.5" customHeight="1">
      <c r="A1992" s="481"/>
      <c r="B1992" s="481"/>
      <c r="C1992" s="481"/>
      <c r="D1992" s="481"/>
      <c r="E1992" s="481"/>
      <c r="F1992" s="339"/>
      <c r="G1992" s="340" t="str">
        <f>IF(ISNUMBER(E1992),E1992/'Bulk DivVar Analysis'!$C$60,"")</f>
        <v/>
      </c>
      <c r="H1992" s="338" t="str">
        <f>IF(ISNUMBER(E1992), IF(G1992&gt;'Bulk DivVar Analysis'!$D$62,"Pass","Fail"),"")</f>
        <v/>
      </c>
      <c r="I1992" s="338" t="str">
        <f t="shared" si="33"/>
        <v/>
      </c>
      <c r="J1992" s="339"/>
      <c r="K1992" s="339"/>
      <c r="L1992" s="339"/>
      <c r="M1992" s="339"/>
      <c r="N1992" s="339"/>
      <c r="O1992" s="339"/>
      <c r="P1992" s="339"/>
      <c r="Q1992" s="339"/>
    </row>
    <row r="1993" spans="1:17" ht="13.5" customHeight="1">
      <c r="A1993" s="481"/>
      <c r="B1993" s="481"/>
      <c r="C1993" s="481"/>
      <c r="D1993" s="481"/>
      <c r="E1993" s="481"/>
      <c r="F1993" s="339"/>
      <c r="G1993" s="340" t="str">
        <f>IF(ISNUMBER(E1993),E1993/'Bulk DivVar Analysis'!$C$60,"")</f>
        <v/>
      </c>
      <c r="H1993" s="338" t="str">
        <f>IF(ISNUMBER(E1993), IF(G1993&gt;'Bulk DivVar Analysis'!$D$62,"Pass","Fail"),"")</f>
        <v/>
      </c>
      <c r="I1993" s="338" t="str">
        <f t="shared" si="33"/>
        <v/>
      </c>
      <c r="J1993" s="339"/>
      <c r="K1993" s="339"/>
      <c r="L1993" s="339"/>
      <c r="M1993" s="339"/>
      <c r="N1993" s="339"/>
      <c r="O1993" s="339"/>
      <c r="P1993" s="339"/>
      <c r="Q1993" s="339"/>
    </row>
    <row r="1994" spans="1:17" ht="13.5" customHeight="1">
      <c r="A1994" s="481"/>
      <c r="B1994" s="481"/>
      <c r="C1994" s="481"/>
      <c r="D1994" s="481"/>
      <c r="E1994" s="481"/>
      <c r="F1994" s="339"/>
      <c r="G1994" s="340" t="str">
        <f>IF(ISNUMBER(E1994),E1994/'Bulk DivVar Analysis'!$C$60,"")</f>
        <v/>
      </c>
      <c r="H1994" s="338" t="str">
        <f>IF(ISNUMBER(E1994), IF(G1994&gt;'Bulk DivVar Analysis'!$D$62,"Pass","Fail"),"")</f>
        <v/>
      </c>
      <c r="I1994" s="338" t="str">
        <f t="shared" si="33"/>
        <v/>
      </c>
      <c r="J1994" s="339"/>
      <c r="K1994" s="339"/>
      <c r="L1994" s="339"/>
      <c r="M1994" s="339"/>
      <c r="N1994" s="339"/>
      <c r="O1994" s="339"/>
      <c r="P1994" s="339"/>
      <c r="Q1994" s="339"/>
    </row>
    <row r="1995" spans="1:17" ht="13.5" customHeight="1">
      <c r="A1995" s="481"/>
      <c r="B1995" s="481"/>
      <c r="C1995" s="481"/>
      <c r="D1995" s="481"/>
      <c r="E1995" s="481"/>
      <c r="F1995" s="339"/>
      <c r="G1995" s="340" t="str">
        <f>IF(ISNUMBER(E1995),E1995/'Bulk DivVar Analysis'!$C$60,"")</f>
        <v/>
      </c>
      <c r="H1995" s="338" t="str">
        <f>IF(ISNUMBER(E1995), IF(G1995&gt;'Bulk DivVar Analysis'!$D$62,"Pass","Fail"),"")</f>
        <v/>
      </c>
      <c r="I1995" s="338" t="str">
        <f t="shared" si="33"/>
        <v/>
      </c>
      <c r="J1995" s="339"/>
      <c r="K1995" s="339"/>
      <c r="L1995" s="339"/>
      <c r="M1995" s="339"/>
      <c r="N1995" s="339"/>
      <c r="O1995" s="339"/>
      <c r="P1995" s="339"/>
      <c r="Q1995" s="339"/>
    </row>
    <row r="1996" spans="1:17" ht="13.5" customHeight="1">
      <c r="A1996" s="481"/>
      <c r="B1996" s="481"/>
      <c r="C1996" s="481"/>
      <c r="D1996" s="481"/>
      <c r="E1996" s="481"/>
      <c r="F1996" s="339"/>
      <c r="G1996" s="340" t="str">
        <f>IF(ISNUMBER(E1996),E1996/'Bulk DivVar Analysis'!$C$60,"")</f>
        <v/>
      </c>
      <c r="H1996" s="338" t="str">
        <f>IF(ISNUMBER(E1996), IF(G1996&gt;'Bulk DivVar Analysis'!$D$62,"Pass","Fail"),"")</f>
        <v/>
      </c>
      <c r="I1996" s="338" t="str">
        <f t="shared" si="33"/>
        <v/>
      </c>
      <c r="J1996" s="339"/>
      <c r="K1996" s="339"/>
      <c r="L1996" s="339"/>
      <c r="M1996" s="339"/>
      <c r="N1996" s="339"/>
      <c r="O1996" s="339"/>
      <c r="P1996" s="339"/>
      <c r="Q1996" s="339"/>
    </row>
    <row r="1997" spans="1:17" ht="13.5" customHeight="1">
      <c r="A1997" s="481"/>
      <c r="B1997" s="481"/>
      <c r="C1997" s="481"/>
      <c r="D1997" s="481"/>
      <c r="E1997" s="481"/>
      <c r="F1997" s="339"/>
      <c r="G1997" s="340" t="str">
        <f>IF(ISNUMBER(E1997),E1997/'Bulk DivVar Analysis'!$C$60,"")</f>
        <v/>
      </c>
      <c r="H1997" s="338" t="str">
        <f>IF(ISNUMBER(E1997), IF(G1997&gt;'Bulk DivVar Analysis'!$D$62,"Pass","Fail"),"")</f>
        <v/>
      </c>
      <c r="I1997" s="338" t="str">
        <f t="shared" si="33"/>
        <v/>
      </c>
      <c r="J1997" s="339"/>
      <c r="K1997" s="339"/>
      <c r="L1997" s="339"/>
      <c r="M1997" s="339"/>
      <c r="N1997" s="339"/>
      <c r="O1997" s="339"/>
      <c r="P1997" s="339"/>
      <c r="Q1997" s="339"/>
    </row>
    <row r="1998" spans="1:17" ht="13.5" customHeight="1">
      <c r="A1998" s="481"/>
      <c r="B1998" s="481"/>
      <c r="C1998" s="481"/>
      <c r="D1998" s="481"/>
      <c r="E1998" s="481"/>
      <c r="F1998" s="339"/>
      <c r="G1998" s="340" t="str">
        <f>IF(ISNUMBER(E1998),E1998/'Bulk DivVar Analysis'!$C$60,"")</f>
        <v/>
      </c>
      <c r="H1998" s="338" t="str">
        <f>IF(ISNUMBER(E1998), IF(G1998&gt;'Bulk DivVar Analysis'!$D$62,"Pass","Fail"),"")</f>
        <v/>
      </c>
      <c r="I1998" s="338" t="str">
        <f t="shared" si="33"/>
        <v/>
      </c>
      <c r="J1998" s="339"/>
      <c r="K1998" s="339"/>
      <c r="L1998" s="339"/>
      <c r="M1998" s="339"/>
      <c r="N1998" s="339"/>
      <c r="O1998" s="339"/>
      <c r="P1998" s="339"/>
      <c r="Q1998" s="339"/>
    </row>
    <row r="1999" spans="1:17" ht="13.5" customHeight="1">
      <c r="A1999" s="481"/>
      <c r="B1999" s="481"/>
      <c r="C1999" s="481"/>
      <c r="D1999" s="481"/>
      <c r="E1999" s="481"/>
      <c r="F1999" s="339"/>
      <c r="G1999" s="340" t="str">
        <f>IF(ISNUMBER(E1999),E1999/'Bulk DivVar Analysis'!$C$60,"")</f>
        <v/>
      </c>
      <c r="H1999" s="338" t="str">
        <f>IF(ISNUMBER(E1999), IF(G1999&gt;'Bulk DivVar Analysis'!$D$62,"Pass","Fail"),"")</f>
        <v/>
      </c>
      <c r="I1999" s="338" t="str">
        <f t="shared" si="33"/>
        <v/>
      </c>
      <c r="J1999" s="339"/>
      <c r="K1999" s="339"/>
      <c r="L1999" s="339"/>
      <c r="M1999" s="339"/>
      <c r="N1999" s="339"/>
      <c r="O1999" s="339"/>
      <c r="P1999" s="339"/>
      <c r="Q1999" s="339"/>
    </row>
    <row r="2000" spans="1:17" ht="13.5" customHeight="1">
      <c r="A2000" s="481"/>
      <c r="B2000" s="481"/>
      <c r="C2000" s="481"/>
      <c r="D2000" s="481"/>
      <c r="E2000" s="481"/>
      <c r="F2000" s="339"/>
      <c r="G2000" s="340" t="str">
        <f>IF(ISNUMBER(E2000),E2000/'Bulk DivVar Analysis'!$C$60,"")</f>
        <v/>
      </c>
      <c r="H2000" s="338" t="str">
        <f>IF(ISNUMBER(E2000), IF(G2000&gt;'Bulk DivVar Analysis'!$D$62,"Pass","Fail"),"")</f>
        <v/>
      </c>
      <c r="I2000" s="338" t="str">
        <f t="shared" si="33"/>
        <v/>
      </c>
      <c r="J2000" s="339"/>
      <c r="K2000" s="339"/>
      <c r="L2000" s="339"/>
      <c r="M2000" s="339"/>
      <c r="N2000" s="339"/>
      <c r="O2000" s="339"/>
      <c r="P2000" s="339"/>
      <c r="Q2000" s="339"/>
    </row>
    <row r="2001" spans="1:17" ht="13.5" customHeight="1">
      <c r="A2001" s="481"/>
      <c r="B2001" s="481"/>
      <c r="C2001" s="481"/>
      <c r="D2001" s="481"/>
      <c r="E2001" s="481"/>
      <c r="F2001" s="339"/>
      <c r="G2001" s="340" t="str">
        <f>IF(ISNUMBER(E2001),E2001/'Bulk DivVar Analysis'!$C$60,"")</f>
        <v/>
      </c>
      <c r="H2001" s="338" t="str">
        <f>IF(ISNUMBER(E2001), IF(G2001&gt;'Bulk DivVar Analysis'!$D$62,"Pass","Fail"),"")</f>
        <v/>
      </c>
      <c r="I2001" s="338" t="str">
        <f t="shared" si="33"/>
        <v/>
      </c>
      <c r="J2001" s="339"/>
      <c r="K2001" s="339"/>
      <c r="L2001" s="339"/>
      <c r="M2001" s="339"/>
      <c r="N2001" s="339"/>
      <c r="O2001" s="339"/>
      <c r="P2001" s="339"/>
      <c r="Q2001" s="339"/>
    </row>
    <row r="2002" spans="1:17" ht="13.5" customHeight="1">
      <c r="A2002" s="481"/>
      <c r="B2002" s="481"/>
      <c r="C2002" s="481"/>
      <c r="D2002" s="481"/>
      <c r="E2002" s="481"/>
      <c r="F2002" s="339"/>
      <c r="G2002" s="340" t="str">
        <f>IF(ISNUMBER(E2002),E2002/'Bulk DivVar Analysis'!$C$60,"")</f>
        <v/>
      </c>
      <c r="H2002" s="338" t="str">
        <f>IF(ISNUMBER(E2002), IF(G2002&gt;'Bulk DivVar Analysis'!$D$62,"Pass","Fail"),"")</f>
        <v/>
      </c>
      <c r="I2002" s="338" t="str">
        <f t="shared" si="33"/>
        <v/>
      </c>
      <c r="J2002" s="339"/>
      <c r="K2002" s="339"/>
      <c r="L2002" s="339"/>
      <c r="M2002" s="339"/>
      <c r="N2002" s="339"/>
      <c r="O2002" s="339"/>
      <c r="P2002" s="339"/>
      <c r="Q2002" s="339"/>
    </row>
    <row r="2003" spans="1:17" ht="13.5" customHeight="1">
      <c r="A2003" s="481"/>
      <c r="B2003" s="481"/>
      <c r="C2003" s="481"/>
      <c r="D2003" s="481"/>
      <c r="E2003" s="481"/>
      <c r="F2003" s="339"/>
      <c r="G2003" s="340" t="str">
        <f>IF(ISNUMBER(E2003),E2003/'Bulk DivVar Analysis'!$C$60,"")</f>
        <v/>
      </c>
      <c r="H2003" s="338" t="str">
        <f>IF(ISNUMBER(E2003), IF(G2003&gt;'Bulk DivVar Analysis'!$D$62,"Pass","Fail"),"")</f>
        <v/>
      </c>
      <c r="I2003" s="338" t="str">
        <f t="shared" si="33"/>
        <v/>
      </c>
      <c r="J2003" s="339"/>
      <c r="K2003" s="339"/>
      <c r="L2003" s="339"/>
      <c r="M2003" s="339"/>
      <c r="N2003" s="339"/>
      <c r="O2003" s="339"/>
      <c r="P2003" s="339"/>
      <c r="Q2003" s="339"/>
    </row>
    <row r="2004" spans="1:17" ht="13.5" customHeight="1">
      <c r="A2004" s="481"/>
      <c r="B2004" s="481"/>
      <c r="C2004" s="481"/>
      <c r="D2004" s="481"/>
      <c r="E2004" s="481"/>
      <c r="F2004" s="339"/>
      <c r="G2004" s="340" t="str">
        <f>IF(ISNUMBER(E2004),E2004/'Bulk DivVar Analysis'!$C$60,"")</f>
        <v/>
      </c>
      <c r="H2004" s="338" t="str">
        <f>IF(ISNUMBER(E2004), IF(G2004&gt;'Bulk DivVar Analysis'!$D$62,"Pass","Fail"),"")</f>
        <v/>
      </c>
      <c r="I2004" s="338" t="str">
        <f t="shared" si="33"/>
        <v/>
      </c>
      <c r="J2004" s="339"/>
      <c r="K2004" s="339"/>
      <c r="L2004" s="339"/>
      <c r="M2004" s="339"/>
      <c r="N2004" s="339"/>
      <c r="O2004" s="339"/>
      <c r="P2004" s="339"/>
      <c r="Q2004" s="339"/>
    </row>
    <row r="2005" spans="1:17" ht="13.5" customHeight="1">
      <c r="A2005" s="481"/>
      <c r="B2005" s="481"/>
      <c r="C2005" s="481"/>
      <c r="D2005" s="481"/>
      <c r="E2005" s="481"/>
      <c r="F2005" s="339"/>
      <c r="G2005" s="340" t="str">
        <f>IF(ISNUMBER(E2005),E2005/'Bulk DivVar Analysis'!$C$60,"")</f>
        <v/>
      </c>
      <c r="H2005" s="338" t="str">
        <f>IF(ISNUMBER(E2005), IF(G2005&gt;'Bulk DivVar Analysis'!$D$62,"Pass","Fail"),"")</f>
        <v/>
      </c>
      <c r="I2005" s="338" t="str">
        <f t="shared" si="33"/>
        <v/>
      </c>
      <c r="J2005" s="339"/>
      <c r="K2005" s="339"/>
      <c r="L2005" s="339"/>
      <c r="M2005" s="339"/>
      <c r="N2005" s="339"/>
      <c r="O2005" s="339"/>
      <c r="P2005" s="339"/>
      <c r="Q2005" s="339"/>
    </row>
    <row r="2006" spans="1:17" ht="13.5" customHeight="1">
      <c r="A2006" s="481"/>
      <c r="B2006" s="481"/>
      <c r="C2006" s="481"/>
      <c r="D2006" s="481"/>
      <c r="E2006" s="481"/>
      <c r="F2006" s="339"/>
      <c r="G2006" s="340" t="str">
        <f>IF(ISNUMBER(E2006),E2006/'Bulk DivVar Analysis'!$C$60,"")</f>
        <v/>
      </c>
      <c r="H2006" s="338" t="str">
        <f>IF(ISNUMBER(E2006), IF(G2006&gt;'Bulk DivVar Analysis'!$D$62,"Pass","Fail"),"")</f>
        <v/>
      </c>
      <c r="I2006" s="338" t="str">
        <f t="shared" si="33"/>
        <v/>
      </c>
      <c r="J2006" s="339"/>
      <c r="K2006" s="339"/>
      <c r="L2006" s="339"/>
      <c r="M2006" s="339"/>
      <c r="N2006" s="339"/>
      <c r="O2006" s="339"/>
      <c r="P2006" s="339"/>
      <c r="Q2006" s="339"/>
    </row>
    <row r="2007" spans="1:17" ht="13.5" customHeight="1">
      <c r="A2007" s="481"/>
      <c r="B2007" s="481"/>
      <c r="C2007" s="481"/>
      <c r="D2007" s="481"/>
      <c r="E2007" s="481"/>
      <c r="F2007" s="339"/>
      <c r="G2007" s="340" t="str">
        <f>IF(ISNUMBER(E2007),E2007/'Bulk DivVar Analysis'!$C$60,"")</f>
        <v/>
      </c>
      <c r="H2007" s="338" t="str">
        <f>IF(ISNUMBER(E2007), IF(G2007&gt;'Bulk DivVar Analysis'!$D$62,"Pass","Fail"),"")</f>
        <v/>
      </c>
      <c r="I2007" s="338" t="str">
        <f t="shared" si="33"/>
        <v/>
      </c>
      <c r="J2007" s="339"/>
      <c r="K2007" s="339"/>
      <c r="L2007" s="339"/>
      <c r="M2007" s="339"/>
      <c r="N2007" s="339"/>
      <c r="O2007" s="339"/>
      <c r="P2007" s="339"/>
      <c r="Q2007" s="339"/>
    </row>
    <row r="2008" spans="1:17" ht="13.5" customHeight="1">
      <c r="A2008" s="481"/>
      <c r="B2008" s="481"/>
      <c r="C2008" s="481"/>
      <c r="D2008" s="481"/>
      <c r="E2008" s="481"/>
      <c r="F2008" s="339"/>
      <c r="G2008" s="340" t="str">
        <f>IF(ISNUMBER(E2008),E2008/'Bulk DivVar Analysis'!$C$60,"")</f>
        <v/>
      </c>
      <c r="H2008" s="338" t="str">
        <f>IF(ISNUMBER(E2008), IF(G2008&gt;'Bulk DivVar Analysis'!$D$62,"Pass","Fail"),"")</f>
        <v/>
      </c>
      <c r="I2008" s="338" t="str">
        <f t="shared" si="33"/>
        <v/>
      </c>
      <c r="J2008" s="339"/>
      <c r="K2008" s="339"/>
      <c r="L2008" s="339"/>
      <c r="M2008" s="339"/>
      <c r="N2008" s="339"/>
      <c r="O2008" s="339"/>
      <c r="P2008" s="339"/>
      <c r="Q2008" s="339"/>
    </row>
    <row r="2009" spans="1:17" ht="13.5" customHeight="1">
      <c r="A2009" s="481"/>
      <c r="B2009" s="481"/>
      <c r="C2009" s="481"/>
      <c r="D2009" s="481"/>
      <c r="E2009" s="481"/>
      <c r="F2009" s="339"/>
      <c r="G2009" s="340" t="str">
        <f>IF(ISNUMBER(E2009),E2009/'Bulk DivVar Analysis'!$C$60,"")</f>
        <v/>
      </c>
      <c r="H2009" s="338" t="str">
        <f>IF(ISNUMBER(E2009), IF(G2009&gt;'Bulk DivVar Analysis'!$D$62,"Pass","Fail"),"")</f>
        <v/>
      </c>
      <c r="I2009" s="338" t="str">
        <f t="shared" si="33"/>
        <v/>
      </c>
      <c r="J2009" s="339"/>
      <c r="K2009" s="339"/>
      <c r="L2009" s="339"/>
      <c r="M2009" s="339"/>
      <c r="N2009" s="339"/>
      <c r="O2009" s="339"/>
      <c r="P2009" s="339"/>
      <c r="Q2009" s="339"/>
    </row>
    <row r="2010" spans="1:17" ht="13.5" customHeight="1">
      <c r="A2010" s="481"/>
      <c r="B2010" s="481"/>
      <c r="C2010" s="481"/>
      <c r="D2010" s="481"/>
      <c r="E2010" s="481"/>
      <c r="F2010" s="339"/>
      <c r="G2010" s="340" t="str">
        <f>IF(ISNUMBER(E2010),E2010/'Bulk DivVar Analysis'!$C$60,"")</f>
        <v/>
      </c>
      <c r="H2010" s="338" t="str">
        <f>IF(ISNUMBER(E2010), IF(G2010&gt;'Bulk DivVar Analysis'!$D$62,"Pass","Fail"),"")</f>
        <v/>
      </c>
      <c r="I2010" s="338" t="str">
        <f t="shared" si="33"/>
        <v/>
      </c>
      <c r="J2010" s="339"/>
      <c r="K2010" s="339"/>
      <c r="L2010" s="339"/>
      <c r="M2010" s="339"/>
      <c r="N2010" s="339"/>
      <c r="O2010" s="339"/>
      <c r="P2010" s="339"/>
      <c r="Q2010" s="339"/>
    </row>
    <row r="2011" spans="1:17" ht="13.5" customHeight="1">
      <c r="A2011" s="481"/>
      <c r="B2011" s="481"/>
      <c r="C2011" s="481"/>
      <c r="D2011" s="481"/>
      <c r="E2011" s="481"/>
      <c r="F2011" s="339"/>
      <c r="G2011" s="340" t="str">
        <f>IF(ISNUMBER(E2011),E2011/'Bulk DivVar Analysis'!$C$60,"")</f>
        <v/>
      </c>
      <c r="H2011" s="338" t="str">
        <f>IF(ISNUMBER(E2011), IF(G2011&gt;'Bulk DivVar Analysis'!$D$62,"Pass","Fail"),"")</f>
        <v/>
      </c>
      <c r="I2011" s="338" t="str">
        <f t="shared" si="33"/>
        <v/>
      </c>
      <c r="J2011" s="339"/>
      <c r="K2011" s="339"/>
      <c r="L2011" s="339"/>
      <c r="M2011" s="339"/>
      <c r="N2011" s="339"/>
      <c r="O2011" s="339"/>
      <c r="P2011" s="339"/>
      <c r="Q2011" s="339"/>
    </row>
    <row r="2012" spans="1:17" ht="13.5" customHeight="1">
      <c r="A2012" s="481"/>
      <c r="B2012" s="481"/>
      <c r="C2012" s="481"/>
      <c r="D2012" s="481"/>
      <c r="E2012" s="481"/>
      <c r="F2012" s="339"/>
      <c r="G2012" s="340" t="str">
        <f>IF(ISNUMBER(E2012),E2012/'Bulk DivVar Analysis'!$C$60,"")</f>
        <v/>
      </c>
      <c r="H2012" s="338" t="str">
        <f>IF(ISNUMBER(E2012), IF(G2012&gt;'Bulk DivVar Analysis'!$D$62,"Pass","Fail"),"")</f>
        <v/>
      </c>
      <c r="I2012" s="338" t="str">
        <f t="shared" si="33"/>
        <v/>
      </c>
      <c r="J2012" s="339"/>
      <c r="K2012" s="339"/>
      <c r="L2012" s="339"/>
      <c r="M2012" s="339"/>
      <c r="N2012" s="339"/>
      <c r="O2012" s="339"/>
      <c r="P2012" s="339"/>
      <c r="Q2012" s="339"/>
    </row>
    <row r="2013" spans="1:17" ht="13.5" customHeight="1">
      <c r="A2013" s="481"/>
      <c r="B2013" s="481"/>
      <c r="C2013" s="481"/>
      <c r="D2013" s="481"/>
      <c r="E2013" s="481"/>
      <c r="F2013" s="339"/>
      <c r="G2013" s="340" t="str">
        <f>IF(ISNUMBER(E2013),E2013/'Bulk DivVar Analysis'!$C$60,"")</f>
        <v/>
      </c>
      <c r="H2013" s="338" t="str">
        <f>IF(ISNUMBER(E2013), IF(G2013&gt;'Bulk DivVar Analysis'!$D$62,"Pass","Fail"),"")</f>
        <v/>
      </c>
      <c r="I2013" s="338" t="str">
        <f t="shared" si="33"/>
        <v/>
      </c>
      <c r="J2013" s="339"/>
      <c r="K2013" s="339"/>
      <c r="L2013" s="339"/>
      <c r="M2013" s="339"/>
      <c r="N2013" s="339"/>
      <c r="O2013" s="339"/>
      <c r="P2013" s="339"/>
      <c r="Q2013" s="339"/>
    </row>
    <row r="2014" spans="1:17" ht="13.5" customHeight="1">
      <c r="A2014" s="481"/>
      <c r="B2014" s="481"/>
      <c r="C2014" s="481"/>
      <c r="D2014" s="481"/>
      <c r="E2014" s="481"/>
      <c r="F2014" s="339"/>
      <c r="G2014" s="340" t="str">
        <f>IF(ISNUMBER(E2014),E2014/'Bulk DivVar Analysis'!$C$60,"")</f>
        <v/>
      </c>
      <c r="H2014" s="338" t="str">
        <f>IF(ISNUMBER(E2014), IF(G2014&gt;'Bulk DivVar Analysis'!$D$62,"Pass","Fail"),"")</f>
        <v/>
      </c>
      <c r="I2014" s="338" t="str">
        <f t="shared" si="33"/>
        <v/>
      </c>
      <c r="J2014" s="339"/>
      <c r="K2014" s="339"/>
      <c r="L2014" s="339"/>
      <c r="M2014" s="339"/>
      <c r="N2014" s="339"/>
      <c r="O2014" s="339"/>
      <c r="P2014" s="339"/>
      <c r="Q2014" s="339"/>
    </row>
    <row r="2015" spans="1:17" ht="13.5" customHeight="1">
      <c r="A2015" s="481"/>
      <c r="B2015" s="481"/>
      <c r="C2015" s="481"/>
      <c r="D2015" s="481"/>
      <c r="E2015" s="481"/>
      <c r="F2015" s="339"/>
      <c r="G2015" s="340" t="str">
        <f>IF(ISNUMBER(E2015),E2015/'Bulk DivVar Analysis'!$C$60,"")</f>
        <v/>
      </c>
      <c r="H2015" s="338" t="str">
        <f>IF(ISNUMBER(E2015), IF(G2015&gt;'Bulk DivVar Analysis'!$D$62,"Pass","Fail"),"")</f>
        <v/>
      </c>
      <c r="I2015" s="338" t="str">
        <f t="shared" si="33"/>
        <v/>
      </c>
      <c r="J2015" s="339"/>
      <c r="K2015" s="339"/>
      <c r="L2015" s="339"/>
      <c r="M2015" s="339"/>
      <c r="N2015" s="339"/>
      <c r="O2015" s="339"/>
      <c r="P2015" s="339"/>
      <c r="Q2015" s="339"/>
    </row>
    <row r="2016" spans="1:17" ht="13.5" customHeight="1">
      <c r="A2016" s="481"/>
      <c r="B2016" s="481"/>
      <c r="C2016" s="481"/>
      <c r="D2016" s="481"/>
      <c r="E2016" s="481"/>
      <c r="F2016" s="339"/>
      <c r="G2016" s="340" t="str">
        <f>IF(ISNUMBER(E2016),E2016/'Bulk DivVar Analysis'!$C$60,"")</f>
        <v/>
      </c>
      <c r="H2016" s="338" t="str">
        <f>IF(ISNUMBER(E2016), IF(G2016&gt;'Bulk DivVar Analysis'!$D$62,"Pass","Fail"),"")</f>
        <v/>
      </c>
      <c r="I2016" s="338" t="str">
        <f t="shared" si="33"/>
        <v/>
      </c>
      <c r="J2016" s="339"/>
      <c r="K2016" s="339"/>
      <c r="L2016" s="339"/>
      <c r="M2016" s="339"/>
      <c r="N2016" s="339"/>
      <c r="O2016" s="339"/>
      <c r="P2016" s="339"/>
      <c r="Q2016" s="339"/>
    </row>
    <row r="2017" spans="1:17" ht="13.5" customHeight="1">
      <c r="A2017" s="481"/>
      <c r="B2017" s="481"/>
      <c r="C2017" s="481"/>
      <c r="D2017" s="481"/>
      <c r="E2017" s="481"/>
      <c r="F2017" s="339"/>
      <c r="G2017" s="340" t="str">
        <f>IF(ISNUMBER(E2017),E2017/'Bulk DivVar Analysis'!$C$60,"")</f>
        <v/>
      </c>
      <c r="H2017" s="338" t="str">
        <f>IF(ISNUMBER(E2017), IF(G2017&gt;'Bulk DivVar Analysis'!$D$62,"Pass","Fail"),"")</f>
        <v/>
      </c>
      <c r="I2017" s="338" t="str">
        <f t="shared" si="33"/>
        <v/>
      </c>
      <c r="J2017" s="339"/>
      <c r="K2017" s="339"/>
      <c r="L2017" s="339"/>
      <c r="M2017" s="339"/>
      <c r="N2017" s="339"/>
      <c r="O2017" s="339"/>
      <c r="P2017" s="339"/>
      <c r="Q2017" s="339"/>
    </row>
    <row r="2018" spans="1:17" ht="13.5" customHeight="1">
      <c r="A2018" s="481"/>
      <c r="B2018" s="481"/>
      <c r="C2018" s="481"/>
      <c r="D2018" s="481"/>
      <c r="E2018" s="481"/>
      <c r="F2018" s="339"/>
      <c r="G2018" s="340" t="str">
        <f>IF(ISNUMBER(E2018),E2018/'Bulk DivVar Analysis'!$C$60,"")</f>
        <v/>
      </c>
      <c r="H2018" s="338" t="str">
        <f>IF(ISNUMBER(E2018), IF(G2018&gt;'Bulk DivVar Analysis'!$D$62,"Pass","Fail"),"")</f>
        <v/>
      </c>
      <c r="I2018" s="338" t="str">
        <f t="shared" si="33"/>
        <v/>
      </c>
      <c r="J2018" s="339"/>
      <c r="K2018" s="339"/>
      <c r="L2018" s="339"/>
      <c r="M2018" s="339"/>
      <c r="N2018" s="339"/>
      <c r="O2018" s="339"/>
      <c r="P2018" s="339"/>
      <c r="Q2018" s="339"/>
    </row>
    <row r="2019" spans="1:17" ht="13.5" customHeight="1">
      <c r="A2019" s="481"/>
      <c r="B2019" s="481"/>
      <c r="C2019" s="481"/>
      <c r="D2019" s="481"/>
      <c r="E2019" s="481"/>
      <c r="F2019" s="339"/>
      <c r="G2019" s="340" t="str">
        <f>IF(ISNUMBER(E2019),E2019/'Bulk DivVar Analysis'!$C$60,"")</f>
        <v/>
      </c>
      <c r="H2019" s="338" t="str">
        <f>IF(ISNUMBER(E2019), IF(G2019&gt;'Bulk DivVar Analysis'!$D$62,"Pass","Fail"),"")</f>
        <v/>
      </c>
      <c r="I2019" s="338" t="str">
        <f t="shared" si="33"/>
        <v/>
      </c>
      <c r="J2019" s="339"/>
      <c r="K2019" s="339"/>
      <c r="L2019" s="339"/>
      <c r="M2019" s="339"/>
      <c r="N2019" s="339"/>
      <c r="O2019" s="339"/>
      <c r="P2019" s="339"/>
      <c r="Q2019" s="339"/>
    </row>
    <row r="2020" spans="1:17" ht="13.5" customHeight="1">
      <c r="A2020" s="481"/>
      <c r="B2020" s="481"/>
      <c r="C2020" s="481"/>
      <c r="D2020" s="481"/>
      <c r="E2020" s="481"/>
      <c r="F2020" s="339"/>
      <c r="G2020" s="340" t="str">
        <f>IF(ISNUMBER(E2020),E2020/'Bulk DivVar Analysis'!$C$60,"")</f>
        <v/>
      </c>
      <c r="H2020" s="338" t="str">
        <f>IF(ISNUMBER(E2020), IF(G2020&gt;'Bulk DivVar Analysis'!$D$62,"Pass","Fail"),"")</f>
        <v/>
      </c>
      <c r="I2020" s="338" t="str">
        <f t="shared" si="33"/>
        <v/>
      </c>
      <c r="J2020" s="339"/>
      <c r="K2020" s="339"/>
      <c r="L2020" s="339"/>
      <c r="M2020" s="339"/>
      <c r="N2020" s="339"/>
      <c r="O2020" s="339"/>
      <c r="P2020" s="339"/>
      <c r="Q2020" s="339"/>
    </row>
    <row r="2021" spans="1:17" ht="13.5" customHeight="1">
      <c r="A2021" s="481"/>
      <c r="B2021" s="481"/>
      <c r="C2021" s="481"/>
      <c r="D2021" s="481"/>
      <c r="E2021" s="481"/>
      <c r="F2021" s="339"/>
      <c r="G2021" s="340" t="str">
        <f>IF(ISNUMBER(E2021),E2021/'Bulk DivVar Analysis'!$C$60,"")</f>
        <v/>
      </c>
      <c r="H2021" s="338" t="str">
        <f>IF(ISNUMBER(E2021), IF(G2021&gt;'Bulk DivVar Analysis'!$D$62,"Pass","Fail"),"")</f>
        <v/>
      </c>
      <c r="I2021" s="338" t="str">
        <f t="shared" si="33"/>
        <v/>
      </c>
      <c r="J2021" s="339"/>
      <c r="K2021" s="339"/>
      <c r="L2021" s="339"/>
      <c r="M2021" s="339"/>
      <c r="N2021" s="339"/>
      <c r="O2021" s="339"/>
      <c r="P2021" s="339"/>
      <c r="Q2021" s="339"/>
    </row>
    <row r="2022" spans="1:17" ht="13.5" customHeight="1">
      <c r="A2022" s="481"/>
      <c r="B2022" s="481"/>
      <c r="C2022" s="481"/>
      <c r="D2022" s="481"/>
      <c r="E2022" s="481"/>
      <c r="F2022" s="339"/>
      <c r="G2022" s="340" t="str">
        <f>IF(ISNUMBER(E2022),E2022/'Bulk DivVar Analysis'!$C$60,"")</f>
        <v/>
      </c>
      <c r="H2022" s="338" t="str">
        <f>IF(ISNUMBER(E2022), IF(G2022&gt;'Bulk DivVar Analysis'!$D$62,"Pass","Fail"),"")</f>
        <v/>
      </c>
      <c r="I2022" s="338" t="str">
        <f t="shared" si="33"/>
        <v/>
      </c>
      <c r="J2022" s="339"/>
      <c r="K2022" s="339"/>
      <c r="L2022" s="339"/>
      <c r="M2022" s="339"/>
      <c r="N2022" s="339"/>
      <c r="O2022" s="339"/>
      <c r="P2022" s="339"/>
      <c r="Q2022" s="339"/>
    </row>
    <row r="2023" spans="1:17" ht="13.5" customHeight="1">
      <c r="A2023" s="481"/>
      <c r="B2023" s="481"/>
      <c r="C2023" s="481"/>
      <c r="D2023" s="481"/>
      <c r="E2023" s="481"/>
      <c r="F2023" s="339"/>
      <c r="G2023" s="340" t="str">
        <f>IF(ISNUMBER(E2023),E2023/'Bulk DivVar Analysis'!$C$60,"")</f>
        <v/>
      </c>
      <c r="H2023" s="338" t="str">
        <f>IF(ISNUMBER(E2023), IF(G2023&gt;'Bulk DivVar Analysis'!$D$62,"Pass","Fail"),"")</f>
        <v/>
      </c>
      <c r="I2023" s="338" t="str">
        <f t="shared" si="33"/>
        <v/>
      </c>
      <c r="J2023" s="339"/>
      <c r="K2023" s="339"/>
      <c r="L2023" s="339"/>
      <c r="M2023" s="339"/>
      <c r="N2023" s="339"/>
      <c r="O2023" s="339"/>
      <c r="P2023" s="339"/>
      <c r="Q2023" s="339"/>
    </row>
    <row r="2024" spans="1:17" ht="13.5" customHeight="1">
      <c r="A2024" s="481"/>
      <c r="B2024" s="481"/>
      <c r="C2024" s="481"/>
      <c r="D2024" s="481"/>
      <c r="E2024" s="481"/>
      <c r="F2024" s="339"/>
      <c r="G2024" s="340" t="str">
        <f>IF(ISNUMBER(E2024),E2024/'Bulk DivVar Analysis'!$C$60,"")</f>
        <v/>
      </c>
      <c r="H2024" s="338" t="str">
        <f>IF(ISNUMBER(E2024), IF(G2024&gt;'Bulk DivVar Analysis'!$D$62,"Pass","Fail"),"")</f>
        <v/>
      </c>
      <c r="I2024" s="338" t="str">
        <f t="shared" si="33"/>
        <v/>
      </c>
      <c r="J2024" s="339"/>
      <c r="K2024" s="339"/>
      <c r="L2024" s="339"/>
      <c r="M2024" s="339"/>
      <c r="N2024" s="339"/>
      <c r="O2024" s="339"/>
      <c r="P2024" s="339"/>
      <c r="Q2024" s="339"/>
    </row>
    <row r="2025" spans="1:17" ht="13.5" customHeight="1">
      <c r="A2025" s="481"/>
      <c r="B2025" s="481"/>
      <c r="C2025" s="481"/>
      <c r="D2025" s="481"/>
      <c r="E2025" s="481"/>
      <c r="F2025" s="339"/>
      <c r="G2025" s="340" t="str">
        <f>IF(ISNUMBER(E2025),E2025/'Bulk DivVar Analysis'!$C$60,"")</f>
        <v/>
      </c>
      <c r="H2025" s="338" t="str">
        <f>IF(ISNUMBER(E2025), IF(G2025&gt;'Bulk DivVar Analysis'!$D$62,"Pass","Fail"),"")</f>
        <v/>
      </c>
      <c r="I2025" s="338" t="str">
        <f t="shared" si="33"/>
        <v/>
      </c>
      <c r="J2025" s="339"/>
      <c r="K2025" s="339"/>
      <c r="L2025" s="339"/>
      <c r="M2025" s="339"/>
      <c r="N2025" s="339"/>
      <c r="O2025" s="339"/>
      <c r="P2025" s="339"/>
      <c r="Q2025" s="339"/>
    </row>
    <row r="2026" spans="1:17" ht="13.5" customHeight="1">
      <c r="A2026" s="481"/>
      <c r="B2026" s="481"/>
      <c r="C2026" s="481"/>
      <c r="D2026" s="481"/>
      <c r="E2026" s="481"/>
      <c r="F2026" s="339"/>
      <c r="G2026" s="340" t="str">
        <f>IF(ISNUMBER(E2026),E2026/'Bulk DivVar Analysis'!$C$60,"")</f>
        <v/>
      </c>
      <c r="H2026" s="338" t="str">
        <f>IF(ISNUMBER(E2026), IF(G2026&gt;'Bulk DivVar Analysis'!$D$62,"Pass","Fail"),"")</f>
        <v/>
      </c>
      <c r="I2026" s="338" t="str">
        <f t="shared" si="33"/>
        <v/>
      </c>
      <c r="J2026" s="339"/>
      <c r="K2026" s="339"/>
      <c r="L2026" s="339"/>
      <c r="M2026" s="339"/>
      <c r="N2026" s="339"/>
      <c r="O2026" s="339"/>
      <c r="P2026" s="339"/>
      <c r="Q2026" s="339"/>
    </row>
    <row r="2027" spans="1:17" ht="13.5" customHeight="1">
      <c r="A2027" s="481"/>
      <c r="B2027" s="481"/>
      <c r="C2027" s="481"/>
      <c r="D2027" s="481"/>
      <c r="E2027" s="481"/>
      <c r="F2027" s="339"/>
      <c r="G2027" s="340" t="str">
        <f>IF(ISNUMBER(E2027),E2027/'Bulk DivVar Analysis'!$C$60,"")</f>
        <v/>
      </c>
      <c r="H2027" s="338" t="str">
        <f>IF(ISNUMBER(E2027), IF(G2027&gt;'Bulk DivVar Analysis'!$D$62,"Pass","Fail"),"")</f>
        <v/>
      </c>
      <c r="I2027" s="338" t="str">
        <f t="shared" si="33"/>
        <v/>
      </c>
      <c r="J2027" s="339"/>
      <c r="K2027" s="339"/>
      <c r="L2027" s="339"/>
      <c r="M2027" s="339"/>
      <c r="N2027" s="339"/>
      <c r="O2027" s="339"/>
      <c r="P2027" s="339"/>
      <c r="Q2027" s="339"/>
    </row>
    <row r="2028" spans="1:17" ht="13.5" customHeight="1">
      <c r="A2028" s="481"/>
      <c r="B2028" s="481"/>
      <c r="C2028" s="481"/>
      <c r="D2028" s="481"/>
      <c r="E2028" s="481"/>
      <c r="F2028" s="339"/>
      <c r="G2028" s="340" t="str">
        <f>IF(ISNUMBER(E2028),E2028/'Bulk DivVar Analysis'!$C$60,"")</f>
        <v/>
      </c>
      <c r="H2028" s="338" t="str">
        <f>IF(ISNUMBER(E2028), IF(G2028&gt;'Bulk DivVar Analysis'!$D$62,"Pass","Fail"),"")</f>
        <v/>
      </c>
      <c r="I2028" s="338" t="str">
        <f t="shared" si="33"/>
        <v/>
      </c>
      <c r="J2028" s="339"/>
      <c r="K2028" s="339"/>
      <c r="L2028" s="339"/>
      <c r="M2028" s="339"/>
      <c r="N2028" s="339"/>
      <c r="O2028" s="339"/>
      <c r="P2028" s="339"/>
      <c r="Q2028" s="339"/>
    </row>
    <row r="2029" spans="1:17" ht="13.5" customHeight="1">
      <c r="A2029" s="481"/>
      <c r="B2029" s="481"/>
      <c r="C2029" s="481"/>
      <c r="D2029" s="481"/>
      <c r="E2029" s="481"/>
      <c r="F2029" s="339"/>
      <c r="G2029" s="340" t="str">
        <f>IF(ISNUMBER(E2029),E2029/'Bulk DivVar Analysis'!$C$60,"")</f>
        <v/>
      </c>
      <c r="H2029" s="338" t="str">
        <f>IF(ISNUMBER(E2029), IF(G2029&gt;'Bulk DivVar Analysis'!$D$62,"Pass","Fail"),"")</f>
        <v/>
      </c>
      <c r="I2029" s="338" t="str">
        <f t="shared" si="33"/>
        <v/>
      </c>
      <c r="J2029" s="339"/>
      <c r="K2029" s="339"/>
      <c r="L2029" s="339"/>
      <c r="M2029" s="339"/>
      <c r="N2029" s="339"/>
      <c r="O2029" s="339"/>
      <c r="P2029" s="339"/>
      <c r="Q2029" s="339"/>
    </row>
    <row r="2030" spans="1:17" ht="13.5" customHeight="1">
      <c r="A2030" s="481"/>
      <c r="B2030" s="481"/>
      <c r="C2030" s="481"/>
      <c r="D2030" s="481"/>
      <c r="E2030" s="481"/>
      <c r="F2030" s="339"/>
      <c r="G2030" s="340" t="str">
        <f>IF(ISNUMBER(E2030),E2030/'Bulk DivVar Analysis'!$C$60,"")</f>
        <v/>
      </c>
      <c r="H2030" s="338" t="str">
        <f>IF(ISNUMBER(E2030), IF(G2030&gt;'Bulk DivVar Analysis'!$D$62,"Pass","Fail"),"")</f>
        <v/>
      </c>
      <c r="I2030" s="338" t="str">
        <f t="shared" si="33"/>
        <v/>
      </c>
      <c r="J2030" s="339"/>
      <c r="K2030" s="339"/>
      <c r="L2030" s="339"/>
      <c r="M2030" s="339"/>
      <c r="N2030" s="339"/>
      <c r="O2030" s="339"/>
      <c r="P2030" s="339"/>
      <c r="Q2030" s="339"/>
    </row>
    <row r="2031" spans="1:17" ht="13.5" customHeight="1">
      <c r="A2031" s="481"/>
      <c r="B2031" s="481"/>
      <c r="C2031" s="481"/>
      <c r="D2031" s="481"/>
      <c r="E2031" s="481"/>
      <c r="F2031" s="339"/>
      <c r="G2031" s="340" t="str">
        <f>IF(ISNUMBER(E2031),E2031/'Bulk DivVar Analysis'!$C$60,"")</f>
        <v/>
      </c>
      <c r="H2031" s="338" t="str">
        <f>IF(ISNUMBER(E2031), IF(G2031&gt;'Bulk DivVar Analysis'!$D$62,"Pass","Fail"),"")</f>
        <v/>
      </c>
      <c r="I2031" s="338" t="str">
        <f t="shared" si="33"/>
        <v/>
      </c>
      <c r="J2031" s="339"/>
      <c r="K2031" s="339"/>
      <c r="L2031" s="339"/>
      <c r="M2031" s="339"/>
      <c r="N2031" s="339"/>
      <c r="O2031" s="339"/>
      <c r="P2031" s="339"/>
      <c r="Q2031" s="339"/>
    </row>
    <row r="2032" spans="1:17" ht="13.5" customHeight="1">
      <c r="A2032" s="481"/>
      <c r="B2032" s="481"/>
      <c r="C2032" s="481"/>
      <c r="D2032" s="481"/>
      <c r="E2032" s="481"/>
      <c r="F2032" s="339"/>
      <c r="G2032" s="340" t="str">
        <f>IF(ISNUMBER(E2032),E2032/'Bulk DivVar Analysis'!$C$60,"")</f>
        <v/>
      </c>
      <c r="H2032" s="338" t="str">
        <f>IF(ISNUMBER(E2032), IF(G2032&gt;'Bulk DivVar Analysis'!$D$62,"Pass","Fail"),"")</f>
        <v/>
      </c>
      <c r="I2032" s="338" t="str">
        <f t="shared" si="33"/>
        <v/>
      </c>
      <c r="J2032" s="339"/>
      <c r="K2032" s="339"/>
      <c r="L2032" s="339"/>
      <c r="M2032" s="339"/>
      <c r="N2032" s="339"/>
      <c r="O2032" s="339"/>
      <c r="P2032" s="339"/>
      <c r="Q2032" s="339"/>
    </row>
    <row r="2033" spans="1:17" ht="13.5" customHeight="1">
      <c r="A2033" s="481"/>
      <c r="B2033" s="481"/>
      <c r="C2033" s="481"/>
      <c r="D2033" s="481"/>
      <c r="E2033" s="481"/>
      <c r="F2033" s="339"/>
      <c r="G2033" s="340" t="str">
        <f>IF(ISNUMBER(E2033),E2033/'Bulk DivVar Analysis'!$C$60,"")</f>
        <v/>
      </c>
      <c r="H2033" s="338" t="str">
        <f>IF(ISNUMBER(E2033), IF(G2033&gt;'Bulk DivVar Analysis'!$D$62,"Pass","Fail"),"")</f>
        <v/>
      </c>
      <c r="I2033" s="338" t="str">
        <f t="shared" si="33"/>
        <v/>
      </c>
      <c r="J2033" s="339"/>
      <c r="K2033" s="339"/>
      <c r="L2033" s="339"/>
      <c r="M2033" s="339"/>
      <c r="N2033" s="339"/>
      <c r="O2033" s="339"/>
      <c r="P2033" s="339"/>
      <c r="Q2033" s="339"/>
    </row>
    <row r="2034" spans="1:17" ht="13.5" customHeight="1">
      <c r="A2034" s="481"/>
      <c r="B2034" s="481"/>
      <c r="C2034" s="481"/>
      <c r="D2034" s="481"/>
      <c r="E2034" s="481"/>
      <c r="F2034" s="339"/>
      <c r="G2034" s="340" t="str">
        <f>IF(ISNUMBER(E2034),E2034/'Bulk DivVar Analysis'!$C$60,"")</f>
        <v/>
      </c>
      <c r="H2034" s="338" t="str">
        <f>IF(ISNUMBER(E2034), IF(G2034&gt;'Bulk DivVar Analysis'!$D$62,"Pass","Fail"),"")</f>
        <v/>
      </c>
      <c r="I2034" s="338" t="str">
        <f t="shared" si="33"/>
        <v/>
      </c>
      <c r="J2034" s="339"/>
      <c r="K2034" s="339"/>
      <c r="L2034" s="339"/>
      <c r="M2034" s="339"/>
      <c r="N2034" s="339"/>
      <c r="O2034" s="339"/>
      <c r="P2034" s="339"/>
      <c r="Q2034" s="339"/>
    </row>
    <row r="2035" spans="1:17" ht="13.5" customHeight="1">
      <c r="A2035" s="481"/>
      <c r="B2035" s="481"/>
      <c r="C2035" s="481"/>
      <c r="D2035" s="481"/>
      <c r="E2035" s="481"/>
      <c r="F2035" s="339"/>
      <c r="G2035" s="340" t="str">
        <f>IF(ISNUMBER(E2035),E2035/'Bulk DivVar Analysis'!$C$60,"")</f>
        <v/>
      </c>
      <c r="H2035" s="338" t="str">
        <f>IF(ISNUMBER(E2035), IF(G2035&gt;'Bulk DivVar Analysis'!$D$62,"Pass","Fail"),"")</f>
        <v/>
      </c>
      <c r="I2035" s="338" t="str">
        <f t="shared" si="33"/>
        <v/>
      </c>
      <c r="J2035" s="339"/>
      <c r="K2035" s="339"/>
      <c r="L2035" s="339"/>
      <c r="M2035" s="339"/>
      <c r="N2035" s="339"/>
      <c r="O2035" s="339"/>
      <c r="P2035" s="339"/>
      <c r="Q2035" s="339"/>
    </row>
    <row r="2036" spans="1:17" ht="13.5" customHeight="1">
      <c r="A2036" s="481"/>
      <c r="B2036" s="481"/>
      <c r="C2036" s="481"/>
      <c r="D2036" s="481"/>
      <c r="E2036" s="481"/>
      <c r="F2036" s="339"/>
      <c r="G2036" s="340" t="str">
        <f>IF(ISNUMBER(E2036),E2036/'Bulk DivVar Analysis'!$C$60,"")</f>
        <v/>
      </c>
      <c r="H2036" s="338" t="str">
        <f>IF(ISNUMBER(E2036), IF(G2036&gt;'Bulk DivVar Analysis'!$D$62,"Pass","Fail"),"")</f>
        <v/>
      </c>
      <c r="I2036" s="338" t="str">
        <f t="shared" si="33"/>
        <v/>
      </c>
      <c r="J2036" s="339"/>
      <c r="K2036" s="339"/>
      <c r="L2036" s="339"/>
      <c r="M2036" s="339"/>
      <c r="N2036" s="339"/>
      <c r="O2036" s="339"/>
      <c r="P2036" s="339"/>
      <c r="Q2036" s="339"/>
    </row>
    <row r="2037" spans="1:17" ht="13.5" customHeight="1">
      <c r="A2037" s="481"/>
      <c r="B2037" s="481"/>
      <c r="C2037" s="481"/>
      <c r="D2037" s="481"/>
      <c r="E2037" s="481"/>
      <c r="F2037" s="339"/>
      <c r="G2037" s="340" t="str">
        <f>IF(ISNUMBER(E2037),E2037/'Bulk DivVar Analysis'!$C$60,"")</f>
        <v/>
      </c>
      <c r="H2037" s="338" t="str">
        <f>IF(ISNUMBER(E2037), IF(G2037&gt;'Bulk DivVar Analysis'!$D$62,"Pass","Fail"),"")</f>
        <v/>
      </c>
      <c r="I2037" s="338" t="str">
        <f t="shared" si="33"/>
        <v/>
      </c>
      <c r="J2037" s="339"/>
      <c r="K2037" s="339"/>
      <c r="L2037" s="339"/>
      <c r="M2037" s="339"/>
      <c r="N2037" s="339"/>
      <c r="O2037" s="339"/>
      <c r="P2037" s="339"/>
      <c r="Q2037" s="339"/>
    </row>
    <row r="2038" spans="1:17" ht="13.5" customHeight="1">
      <c r="A2038" s="481"/>
      <c r="B2038" s="481"/>
      <c r="C2038" s="481"/>
      <c r="D2038" s="481"/>
      <c r="E2038" s="481"/>
      <c r="F2038" s="339"/>
      <c r="G2038" s="340" t="str">
        <f>IF(ISNUMBER(E2038),E2038/'Bulk DivVar Analysis'!$C$60,"")</f>
        <v/>
      </c>
      <c r="H2038" s="338" t="str">
        <f>IF(ISNUMBER(E2038), IF(G2038&gt;'Bulk DivVar Analysis'!$D$62,"Pass","Fail"),"")</f>
        <v/>
      </c>
      <c r="I2038" s="338" t="str">
        <f t="shared" si="33"/>
        <v/>
      </c>
      <c r="J2038" s="339"/>
      <c r="K2038" s="339"/>
      <c r="L2038" s="339"/>
      <c r="M2038" s="339"/>
      <c r="N2038" s="339"/>
      <c r="O2038" s="339"/>
      <c r="P2038" s="339"/>
      <c r="Q2038" s="339"/>
    </row>
    <row r="2039" spans="1:17" ht="13.5" customHeight="1">
      <c r="A2039" s="481"/>
      <c r="B2039" s="481"/>
      <c r="C2039" s="481"/>
      <c r="D2039" s="481"/>
      <c r="E2039" s="481"/>
      <c r="F2039" s="339"/>
      <c r="G2039" s="340" t="str">
        <f>IF(ISNUMBER(E2039),E2039/'Bulk DivVar Analysis'!$C$60,"")</f>
        <v/>
      </c>
      <c r="H2039" s="338" t="str">
        <f>IF(ISNUMBER(E2039), IF(G2039&gt;'Bulk DivVar Analysis'!$D$62,"Pass","Fail"),"")</f>
        <v/>
      </c>
      <c r="I2039" s="338" t="str">
        <f t="shared" si="33"/>
        <v/>
      </c>
      <c r="J2039" s="339"/>
      <c r="K2039" s="339"/>
      <c r="L2039" s="339"/>
      <c r="M2039" s="339"/>
      <c r="N2039" s="339"/>
      <c r="O2039" s="339"/>
      <c r="P2039" s="339"/>
      <c r="Q2039" s="339"/>
    </row>
    <row r="2040" spans="1:17" ht="13.5" customHeight="1">
      <c r="A2040" s="481"/>
      <c r="B2040" s="481"/>
      <c r="C2040" s="481"/>
      <c r="D2040" s="481"/>
      <c r="E2040" s="481"/>
      <c r="F2040" s="339"/>
      <c r="G2040" s="340" t="str">
        <f>IF(ISNUMBER(E2040),E2040/'Bulk DivVar Analysis'!$C$60,"")</f>
        <v/>
      </c>
      <c r="H2040" s="338" t="str">
        <f>IF(ISNUMBER(E2040), IF(G2040&gt;'Bulk DivVar Analysis'!$D$62,"Pass","Fail"),"")</f>
        <v/>
      </c>
      <c r="I2040" s="338" t="str">
        <f t="shared" si="33"/>
        <v/>
      </c>
      <c r="J2040" s="339"/>
      <c r="K2040" s="339"/>
      <c r="L2040" s="339"/>
      <c r="M2040" s="339"/>
      <c r="N2040" s="339"/>
      <c r="O2040" s="339"/>
      <c r="P2040" s="339"/>
      <c r="Q2040" s="339"/>
    </row>
    <row r="2041" spans="1:17" ht="13.5" customHeight="1">
      <c r="A2041" s="481"/>
      <c r="B2041" s="481"/>
      <c r="C2041" s="481"/>
      <c r="D2041" s="481"/>
      <c r="E2041" s="481"/>
      <c r="F2041" s="339"/>
      <c r="G2041" s="340" t="str">
        <f>IF(ISNUMBER(E2041),E2041/'Bulk DivVar Analysis'!$C$60,"")</f>
        <v/>
      </c>
      <c r="H2041" s="338" t="str">
        <f>IF(ISNUMBER(E2041), IF(G2041&gt;'Bulk DivVar Analysis'!$D$62,"Pass","Fail"),"")</f>
        <v/>
      </c>
      <c r="I2041" s="338" t="str">
        <f t="shared" si="33"/>
        <v/>
      </c>
      <c r="J2041" s="339"/>
      <c r="K2041" s="339"/>
      <c r="L2041" s="339"/>
      <c r="M2041" s="339"/>
      <c r="N2041" s="339"/>
      <c r="O2041" s="339"/>
      <c r="P2041" s="339"/>
      <c r="Q2041" s="339"/>
    </row>
    <row r="2042" spans="1:17" ht="13.5" customHeight="1">
      <c r="A2042" s="481"/>
      <c r="B2042" s="481"/>
      <c r="C2042" s="481"/>
      <c r="D2042" s="481"/>
      <c r="E2042" s="481"/>
      <c r="F2042" s="339"/>
      <c r="G2042" s="340" t="str">
        <f>IF(ISNUMBER(E2042),E2042/'Bulk DivVar Analysis'!$C$60,"")</f>
        <v/>
      </c>
      <c r="H2042" s="338" t="str">
        <f>IF(ISNUMBER(E2042), IF(G2042&gt;'Bulk DivVar Analysis'!$D$62,"Pass","Fail"),"")</f>
        <v/>
      </c>
      <c r="I2042" s="338" t="str">
        <f t="shared" si="33"/>
        <v/>
      </c>
      <c r="J2042" s="339"/>
      <c r="K2042" s="339"/>
      <c r="L2042" s="339"/>
      <c r="M2042" s="339"/>
      <c r="N2042" s="339"/>
      <c r="O2042" s="339"/>
      <c r="P2042" s="339"/>
      <c r="Q2042" s="339"/>
    </row>
    <row r="2043" spans="1:17" ht="13.5" customHeight="1">
      <c r="A2043" s="481"/>
      <c r="B2043" s="481"/>
      <c r="C2043" s="481"/>
      <c r="D2043" s="481"/>
      <c r="E2043" s="481"/>
      <c r="F2043" s="339"/>
      <c r="G2043" s="340" t="str">
        <f>IF(ISNUMBER(E2043),E2043/'Bulk DivVar Analysis'!$C$60,"")</f>
        <v/>
      </c>
      <c r="H2043" s="338" t="str">
        <f>IF(ISNUMBER(E2043), IF(G2043&gt;'Bulk DivVar Analysis'!$D$62,"Pass","Fail"),"")</f>
        <v/>
      </c>
      <c r="I2043" s="338" t="str">
        <f t="shared" si="33"/>
        <v/>
      </c>
      <c r="J2043" s="339"/>
      <c r="K2043" s="339"/>
      <c r="L2043" s="339"/>
      <c r="M2043" s="339"/>
      <c r="N2043" s="339"/>
      <c r="O2043" s="339"/>
      <c r="P2043" s="339"/>
      <c r="Q2043" s="339"/>
    </row>
    <row r="2044" spans="1:17" ht="13.5" customHeight="1">
      <c r="A2044" s="481"/>
      <c r="B2044" s="481"/>
      <c r="C2044" s="481"/>
      <c r="D2044" s="481"/>
      <c r="E2044" s="481"/>
      <c r="F2044" s="339"/>
      <c r="G2044" s="340" t="str">
        <f>IF(ISNUMBER(E2044),E2044/'Bulk DivVar Analysis'!$C$60,"")</f>
        <v/>
      </c>
      <c r="H2044" s="338" t="str">
        <f>IF(ISNUMBER(E2044), IF(G2044&gt;'Bulk DivVar Analysis'!$D$62,"Pass","Fail"),"")</f>
        <v/>
      </c>
      <c r="I2044" s="338" t="str">
        <f t="shared" si="33"/>
        <v/>
      </c>
      <c r="J2044" s="339"/>
      <c r="K2044" s="339"/>
      <c r="L2044" s="339"/>
      <c r="M2044" s="339"/>
      <c r="N2044" s="339"/>
      <c r="O2044" s="339"/>
      <c r="P2044" s="339"/>
      <c r="Q2044" s="339"/>
    </row>
    <row r="2045" spans="1:17" ht="13.5" customHeight="1">
      <c r="A2045" s="481"/>
      <c r="B2045" s="481"/>
      <c r="C2045" s="481"/>
      <c r="D2045" s="481"/>
      <c r="E2045" s="481"/>
      <c r="F2045" s="339"/>
      <c r="G2045" s="340" t="str">
        <f>IF(ISNUMBER(E2045),E2045/'Bulk DivVar Analysis'!$C$60,"")</f>
        <v/>
      </c>
      <c r="H2045" s="338" t="str">
        <f>IF(ISNUMBER(E2045), IF(G2045&gt;'Bulk DivVar Analysis'!$D$62,"Pass","Fail"),"")</f>
        <v/>
      </c>
      <c r="I2045" s="338" t="str">
        <f t="shared" si="33"/>
        <v/>
      </c>
      <c r="J2045" s="339"/>
      <c r="K2045" s="339"/>
      <c r="L2045" s="339"/>
      <c r="M2045" s="339"/>
      <c r="N2045" s="339"/>
      <c r="O2045" s="339"/>
      <c r="P2045" s="339"/>
      <c r="Q2045" s="339"/>
    </row>
    <row r="2046" spans="1:17" ht="13.5" customHeight="1">
      <c r="A2046" s="481"/>
      <c r="B2046" s="481"/>
      <c r="C2046" s="481"/>
      <c r="D2046" s="481"/>
      <c r="E2046" s="481"/>
      <c r="F2046" s="339"/>
      <c r="G2046" s="340" t="str">
        <f>IF(ISNUMBER(E2046),E2046/'Bulk DivVar Analysis'!$C$60,"")</f>
        <v/>
      </c>
      <c r="H2046" s="338" t="str">
        <f>IF(ISNUMBER(E2046), IF(G2046&gt;'Bulk DivVar Analysis'!$D$62,"Pass","Fail"),"")</f>
        <v/>
      </c>
      <c r="I2046" s="338" t="str">
        <f t="shared" si="33"/>
        <v/>
      </c>
      <c r="J2046" s="339"/>
      <c r="K2046" s="339"/>
      <c r="L2046" s="339"/>
      <c r="M2046" s="339"/>
      <c r="N2046" s="339"/>
      <c r="O2046" s="339"/>
      <c r="P2046" s="339"/>
      <c r="Q2046" s="339"/>
    </row>
    <row r="2047" spans="1:17" ht="13.5" customHeight="1">
      <c r="A2047" s="481"/>
      <c r="B2047" s="481"/>
      <c r="C2047" s="481"/>
      <c r="D2047" s="481"/>
      <c r="E2047" s="481"/>
      <c r="F2047" s="339"/>
      <c r="G2047" s="340" t="str">
        <f>IF(ISNUMBER(E2047),E2047/'Bulk DivVar Analysis'!$C$60,"")</f>
        <v/>
      </c>
      <c r="H2047" s="338" t="str">
        <f>IF(ISNUMBER(E2047), IF(G2047&gt;'Bulk DivVar Analysis'!$D$62,"Pass","Fail"),"")</f>
        <v/>
      </c>
      <c r="I2047" s="338" t="str">
        <f t="shared" si="33"/>
        <v/>
      </c>
      <c r="J2047" s="339"/>
      <c r="K2047" s="339"/>
      <c r="L2047" s="339"/>
      <c r="M2047" s="339"/>
      <c r="N2047" s="339"/>
      <c r="O2047" s="339"/>
      <c r="P2047" s="339"/>
      <c r="Q2047" s="339"/>
    </row>
    <row r="2048" spans="1:17" ht="13.5" customHeight="1">
      <c r="A2048" s="481"/>
      <c r="B2048" s="481"/>
      <c r="C2048" s="481"/>
      <c r="D2048" s="481"/>
      <c r="E2048" s="481"/>
      <c r="F2048" s="339"/>
      <c r="G2048" s="340" t="str">
        <f>IF(ISNUMBER(E2048),E2048/'Bulk DivVar Analysis'!$C$60,"")</f>
        <v/>
      </c>
      <c r="H2048" s="338" t="str">
        <f>IF(ISNUMBER(E2048), IF(G2048&gt;'Bulk DivVar Analysis'!$D$62,"Pass","Fail"),"")</f>
        <v/>
      </c>
      <c r="I2048" s="338" t="str">
        <f t="shared" si="33"/>
        <v/>
      </c>
      <c r="J2048" s="339"/>
      <c r="K2048" s="339"/>
      <c r="L2048" s="339"/>
      <c r="M2048" s="339"/>
      <c r="N2048" s="339"/>
      <c r="O2048" s="339"/>
      <c r="P2048" s="339"/>
      <c r="Q2048" s="339"/>
    </row>
    <row r="2049" spans="1:17" ht="13.5" customHeight="1">
      <c r="A2049" s="481"/>
      <c r="B2049" s="481"/>
      <c r="C2049" s="481"/>
      <c r="D2049" s="481"/>
      <c r="E2049" s="481"/>
      <c r="F2049" s="339"/>
      <c r="G2049" s="340" t="str">
        <f>IF(ISNUMBER(E2049),E2049/'Bulk DivVar Analysis'!$C$60,"")</f>
        <v/>
      </c>
      <c r="H2049" s="338" t="str">
        <f>IF(ISNUMBER(E2049), IF(G2049&gt;'Bulk DivVar Analysis'!$D$62,"Pass","Fail"),"")</f>
        <v/>
      </c>
      <c r="I2049" s="338" t="str">
        <f t="shared" si="33"/>
        <v/>
      </c>
      <c r="J2049" s="339"/>
      <c r="K2049" s="339"/>
      <c r="L2049" s="339"/>
      <c r="M2049" s="339"/>
      <c r="N2049" s="339"/>
      <c r="O2049" s="339"/>
      <c r="P2049" s="339"/>
      <c r="Q2049" s="339"/>
    </row>
    <row r="2050" spans="1:17" ht="13.5" customHeight="1">
      <c r="A2050" s="481"/>
      <c r="B2050" s="481"/>
      <c r="C2050" s="481"/>
      <c r="D2050" s="481"/>
      <c r="E2050" s="481"/>
      <c r="F2050" s="339"/>
      <c r="G2050" s="340" t="str">
        <f>IF(ISNUMBER(E2050),E2050/'Bulk DivVar Analysis'!$C$60,"")</f>
        <v/>
      </c>
      <c r="H2050" s="338" t="str">
        <f>IF(ISNUMBER(E2050), IF(G2050&gt;'Bulk DivVar Analysis'!$D$62,"Pass","Fail"),"")</f>
        <v/>
      </c>
      <c r="I2050" s="338" t="str">
        <f t="shared" si="33"/>
        <v/>
      </c>
      <c r="J2050" s="339"/>
      <c r="K2050" s="339"/>
      <c r="L2050" s="339"/>
      <c r="M2050" s="339"/>
      <c r="N2050" s="339"/>
      <c r="O2050" s="339"/>
      <c r="P2050" s="339"/>
      <c r="Q2050" s="339"/>
    </row>
    <row r="2051" spans="1:17" ht="13.5" customHeight="1">
      <c r="A2051" s="481"/>
      <c r="B2051" s="481"/>
      <c r="C2051" s="481"/>
      <c r="D2051" s="481"/>
      <c r="E2051" s="481"/>
      <c r="F2051" s="339"/>
      <c r="G2051" s="340" t="str">
        <f>IF(ISNUMBER(E2051),E2051/'Bulk DivVar Analysis'!$C$60,"")</f>
        <v/>
      </c>
      <c r="H2051" s="338" t="str">
        <f>IF(ISNUMBER(E2051), IF(G2051&gt;'Bulk DivVar Analysis'!$D$62,"Pass","Fail"),"")</f>
        <v/>
      </c>
      <c r="I2051" s="338" t="str">
        <f t="shared" ref="I2051:I2114" si="34">_xlfn.TEXTJOIN("_",TRUE,B2051,C2051)</f>
        <v/>
      </c>
      <c r="J2051" s="339"/>
      <c r="K2051" s="339"/>
      <c r="L2051" s="339"/>
      <c r="M2051" s="339"/>
      <c r="N2051" s="339"/>
      <c r="O2051" s="339"/>
      <c r="P2051" s="339"/>
      <c r="Q2051" s="339"/>
    </row>
    <row r="2052" spans="1:17" ht="13.5" customHeight="1">
      <c r="A2052" s="481"/>
      <c r="B2052" s="481"/>
      <c r="C2052" s="481"/>
      <c r="D2052" s="481"/>
      <c r="E2052" s="481"/>
      <c r="F2052" s="339"/>
      <c r="G2052" s="340" t="str">
        <f>IF(ISNUMBER(E2052),E2052/'Bulk DivVar Analysis'!$C$60,"")</f>
        <v/>
      </c>
      <c r="H2052" s="338" t="str">
        <f>IF(ISNUMBER(E2052), IF(G2052&gt;'Bulk DivVar Analysis'!$D$62,"Pass","Fail"),"")</f>
        <v/>
      </c>
      <c r="I2052" s="338" t="str">
        <f t="shared" si="34"/>
        <v/>
      </c>
      <c r="J2052" s="339"/>
      <c r="K2052" s="339"/>
      <c r="L2052" s="339"/>
      <c r="M2052" s="339"/>
      <c r="N2052" s="339"/>
      <c r="O2052" s="339"/>
      <c r="P2052" s="339"/>
      <c r="Q2052" s="339"/>
    </row>
    <row r="2053" spans="1:17" ht="13.5" customHeight="1">
      <c r="A2053" s="481"/>
      <c r="B2053" s="481"/>
      <c r="C2053" s="481"/>
      <c r="D2053" s="481"/>
      <c r="E2053" s="481"/>
      <c r="F2053" s="339"/>
      <c r="G2053" s="340" t="str">
        <f>IF(ISNUMBER(E2053),E2053/'Bulk DivVar Analysis'!$C$60,"")</f>
        <v/>
      </c>
      <c r="H2053" s="338" t="str">
        <f>IF(ISNUMBER(E2053), IF(G2053&gt;'Bulk DivVar Analysis'!$D$62,"Pass","Fail"),"")</f>
        <v/>
      </c>
      <c r="I2053" s="338" t="str">
        <f t="shared" si="34"/>
        <v/>
      </c>
      <c r="J2053" s="339"/>
      <c r="K2053" s="339"/>
      <c r="L2053" s="339"/>
      <c r="M2053" s="339"/>
      <c r="N2053" s="339"/>
      <c r="O2053" s="339"/>
      <c r="P2053" s="339"/>
      <c r="Q2053" s="339"/>
    </row>
    <row r="2054" spans="1:17" ht="13.5" customHeight="1">
      <c r="A2054" s="481"/>
      <c r="B2054" s="481"/>
      <c r="C2054" s="481"/>
      <c r="D2054" s="481"/>
      <c r="E2054" s="481"/>
      <c r="F2054" s="339"/>
      <c r="G2054" s="340" t="str">
        <f>IF(ISNUMBER(E2054),E2054/'Bulk DivVar Analysis'!$C$60,"")</f>
        <v/>
      </c>
      <c r="H2054" s="338" t="str">
        <f>IF(ISNUMBER(E2054), IF(G2054&gt;'Bulk DivVar Analysis'!$D$62,"Pass","Fail"),"")</f>
        <v/>
      </c>
      <c r="I2054" s="338" t="str">
        <f t="shared" si="34"/>
        <v/>
      </c>
      <c r="J2054" s="339"/>
      <c r="K2054" s="339"/>
      <c r="L2054" s="339"/>
      <c r="M2054" s="339"/>
      <c r="N2054" s="339"/>
      <c r="O2054" s="339"/>
      <c r="P2054" s="339"/>
      <c r="Q2054" s="339"/>
    </row>
    <row r="2055" spans="1:17" ht="13.5" customHeight="1">
      <c r="A2055" s="481"/>
      <c r="B2055" s="481"/>
      <c r="C2055" s="481"/>
      <c r="D2055" s="481"/>
      <c r="E2055" s="481"/>
      <c r="F2055" s="339"/>
      <c r="G2055" s="340" t="str">
        <f>IF(ISNUMBER(E2055),E2055/'Bulk DivVar Analysis'!$C$60,"")</f>
        <v/>
      </c>
      <c r="H2055" s="338" t="str">
        <f>IF(ISNUMBER(E2055), IF(G2055&gt;'Bulk DivVar Analysis'!$D$62,"Pass","Fail"),"")</f>
        <v/>
      </c>
      <c r="I2055" s="338" t="str">
        <f t="shared" si="34"/>
        <v/>
      </c>
      <c r="J2055" s="339"/>
      <c r="K2055" s="339"/>
      <c r="L2055" s="339"/>
      <c r="M2055" s="339"/>
      <c r="N2055" s="339"/>
      <c r="O2055" s="339"/>
      <c r="P2055" s="339"/>
      <c r="Q2055" s="339"/>
    </row>
    <row r="2056" spans="1:17" ht="13.5" customHeight="1">
      <c r="A2056" s="481"/>
      <c r="B2056" s="481"/>
      <c r="C2056" s="481"/>
      <c r="D2056" s="481"/>
      <c r="E2056" s="481"/>
      <c r="F2056" s="339"/>
      <c r="G2056" s="340" t="str">
        <f>IF(ISNUMBER(E2056),E2056/'Bulk DivVar Analysis'!$C$60,"")</f>
        <v/>
      </c>
      <c r="H2056" s="338" t="str">
        <f>IF(ISNUMBER(E2056), IF(G2056&gt;'Bulk DivVar Analysis'!$D$62,"Pass","Fail"),"")</f>
        <v/>
      </c>
      <c r="I2056" s="338" t="str">
        <f t="shared" si="34"/>
        <v/>
      </c>
      <c r="J2056" s="339"/>
      <c r="K2056" s="339"/>
      <c r="L2056" s="339"/>
      <c r="M2056" s="339"/>
      <c r="N2056" s="339"/>
      <c r="O2056" s="339"/>
      <c r="P2056" s="339"/>
      <c r="Q2056" s="339"/>
    </row>
    <row r="2057" spans="1:17" ht="13.5" customHeight="1">
      <c r="A2057" s="481"/>
      <c r="B2057" s="481"/>
      <c r="C2057" s="481"/>
      <c r="D2057" s="481"/>
      <c r="E2057" s="481"/>
      <c r="F2057" s="339"/>
      <c r="G2057" s="340" t="str">
        <f>IF(ISNUMBER(E2057),E2057/'Bulk DivVar Analysis'!$C$60,"")</f>
        <v/>
      </c>
      <c r="H2057" s="338" t="str">
        <f>IF(ISNUMBER(E2057), IF(G2057&gt;'Bulk DivVar Analysis'!$D$62,"Pass","Fail"),"")</f>
        <v/>
      </c>
      <c r="I2057" s="338" t="str">
        <f t="shared" si="34"/>
        <v/>
      </c>
      <c r="J2057" s="339"/>
      <c r="K2057" s="339"/>
      <c r="L2057" s="339"/>
      <c r="M2057" s="339"/>
      <c r="N2057" s="339"/>
      <c r="O2057" s="339"/>
      <c r="P2057" s="339"/>
      <c r="Q2057" s="339"/>
    </row>
    <row r="2058" spans="1:17" ht="13.5" customHeight="1">
      <c r="A2058" s="481"/>
      <c r="B2058" s="481"/>
      <c r="C2058" s="481"/>
      <c r="D2058" s="481"/>
      <c r="E2058" s="481"/>
      <c r="F2058" s="339"/>
      <c r="G2058" s="340" t="str">
        <f>IF(ISNUMBER(E2058),E2058/'Bulk DivVar Analysis'!$C$60,"")</f>
        <v/>
      </c>
      <c r="H2058" s="338" t="str">
        <f>IF(ISNUMBER(E2058), IF(G2058&gt;'Bulk DivVar Analysis'!$D$62,"Pass","Fail"),"")</f>
        <v/>
      </c>
      <c r="I2058" s="338" t="str">
        <f t="shared" si="34"/>
        <v/>
      </c>
      <c r="J2058" s="339"/>
      <c r="K2058" s="339"/>
      <c r="L2058" s="339"/>
      <c r="M2058" s="339"/>
      <c r="N2058" s="339"/>
      <c r="O2058" s="339"/>
      <c r="P2058" s="339"/>
      <c r="Q2058" s="339"/>
    </row>
    <row r="2059" spans="1:17" ht="13.5" customHeight="1">
      <c r="A2059" s="481"/>
      <c r="B2059" s="481"/>
      <c r="C2059" s="481"/>
      <c r="D2059" s="481"/>
      <c r="E2059" s="481"/>
      <c r="F2059" s="339"/>
      <c r="G2059" s="340" t="str">
        <f>IF(ISNUMBER(E2059),E2059/'Bulk DivVar Analysis'!$C$60,"")</f>
        <v/>
      </c>
      <c r="H2059" s="338" t="str">
        <f>IF(ISNUMBER(E2059), IF(G2059&gt;'Bulk DivVar Analysis'!$D$62,"Pass","Fail"),"")</f>
        <v/>
      </c>
      <c r="I2059" s="338" t="str">
        <f t="shared" si="34"/>
        <v/>
      </c>
      <c r="J2059" s="339"/>
      <c r="K2059" s="339"/>
      <c r="L2059" s="339"/>
      <c r="M2059" s="339"/>
      <c r="N2059" s="339"/>
      <c r="O2059" s="339"/>
      <c r="P2059" s="339"/>
      <c r="Q2059" s="339"/>
    </row>
    <row r="2060" spans="1:17" ht="13.5" customHeight="1">
      <c r="A2060" s="481"/>
      <c r="B2060" s="481"/>
      <c r="C2060" s="481"/>
      <c r="D2060" s="481"/>
      <c r="E2060" s="481"/>
      <c r="F2060" s="339"/>
      <c r="G2060" s="340" t="str">
        <f>IF(ISNUMBER(E2060),E2060/'Bulk DivVar Analysis'!$C$60,"")</f>
        <v/>
      </c>
      <c r="H2060" s="338" t="str">
        <f>IF(ISNUMBER(E2060), IF(G2060&gt;'Bulk DivVar Analysis'!$D$62,"Pass","Fail"),"")</f>
        <v/>
      </c>
      <c r="I2060" s="338" t="str">
        <f t="shared" si="34"/>
        <v/>
      </c>
      <c r="J2060" s="339"/>
      <c r="K2060" s="339"/>
      <c r="L2060" s="339"/>
      <c r="M2060" s="339"/>
      <c r="N2060" s="339"/>
      <c r="O2060" s="339"/>
      <c r="P2060" s="339"/>
      <c r="Q2060" s="339"/>
    </row>
    <row r="2061" spans="1:17" ht="13.5" customHeight="1">
      <c r="A2061" s="481"/>
      <c r="B2061" s="481"/>
      <c r="C2061" s="481"/>
      <c r="D2061" s="481"/>
      <c r="E2061" s="481"/>
      <c r="F2061" s="339"/>
      <c r="G2061" s="340" t="str">
        <f>IF(ISNUMBER(E2061),E2061/'Bulk DivVar Analysis'!$C$60,"")</f>
        <v/>
      </c>
      <c r="H2061" s="338" t="str">
        <f>IF(ISNUMBER(E2061), IF(G2061&gt;'Bulk DivVar Analysis'!$D$62,"Pass","Fail"),"")</f>
        <v/>
      </c>
      <c r="I2061" s="338" t="str">
        <f t="shared" si="34"/>
        <v/>
      </c>
      <c r="J2061" s="339"/>
      <c r="K2061" s="339"/>
      <c r="L2061" s="339"/>
      <c r="M2061" s="339"/>
      <c r="N2061" s="339"/>
      <c r="O2061" s="339"/>
      <c r="P2061" s="339"/>
      <c r="Q2061" s="339"/>
    </row>
    <row r="2062" spans="1:17" ht="13.5" customHeight="1">
      <c r="A2062" s="481"/>
      <c r="B2062" s="481"/>
      <c r="C2062" s="481"/>
      <c r="D2062" s="481"/>
      <c r="E2062" s="481"/>
      <c r="F2062" s="339"/>
      <c r="G2062" s="340" t="str">
        <f>IF(ISNUMBER(E2062),E2062/'Bulk DivVar Analysis'!$C$60,"")</f>
        <v/>
      </c>
      <c r="H2062" s="338" t="str">
        <f>IF(ISNUMBER(E2062), IF(G2062&gt;'Bulk DivVar Analysis'!$D$62,"Pass","Fail"),"")</f>
        <v/>
      </c>
      <c r="I2062" s="338" t="str">
        <f t="shared" si="34"/>
        <v/>
      </c>
      <c r="J2062" s="339"/>
      <c r="K2062" s="339"/>
      <c r="L2062" s="339"/>
      <c r="M2062" s="339"/>
      <c r="N2062" s="339"/>
      <c r="O2062" s="339"/>
      <c r="P2062" s="339"/>
      <c r="Q2062" s="339"/>
    </row>
    <row r="2063" spans="1:17" ht="13.5" customHeight="1">
      <c r="A2063" s="481"/>
      <c r="B2063" s="481"/>
      <c r="C2063" s="481"/>
      <c r="D2063" s="481"/>
      <c r="E2063" s="481"/>
      <c r="F2063" s="339"/>
      <c r="G2063" s="340" t="str">
        <f>IF(ISNUMBER(E2063),E2063/'Bulk DivVar Analysis'!$C$60,"")</f>
        <v/>
      </c>
      <c r="H2063" s="338" t="str">
        <f>IF(ISNUMBER(E2063), IF(G2063&gt;'Bulk DivVar Analysis'!$D$62,"Pass","Fail"),"")</f>
        <v/>
      </c>
      <c r="I2063" s="338" t="str">
        <f t="shared" si="34"/>
        <v/>
      </c>
      <c r="J2063" s="339"/>
      <c r="K2063" s="339"/>
      <c r="L2063" s="339"/>
      <c r="M2063" s="339"/>
      <c r="N2063" s="339"/>
      <c r="O2063" s="339"/>
      <c r="P2063" s="339"/>
      <c r="Q2063" s="339"/>
    </row>
    <row r="2064" spans="1:17" ht="13.5" customHeight="1">
      <c r="A2064" s="481"/>
      <c r="B2064" s="481"/>
      <c r="C2064" s="481"/>
      <c r="D2064" s="481"/>
      <c r="E2064" s="481"/>
      <c r="F2064" s="339"/>
      <c r="G2064" s="340" t="str">
        <f>IF(ISNUMBER(E2064),E2064/'Bulk DivVar Analysis'!$C$60,"")</f>
        <v/>
      </c>
      <c r="H2064" s="338" t="str">
        <f>IF(ISNUMBER(E2064), IF(G2064&gt;'Bulk DivVar Analysis'!$D$62,"Pass","Fail"),"")</f>
        <v/>
      </c>
      <c r="I2064" s="338" t="str">
        <f t="shared" si="34"/>
        <v/>
      </c>
      <c r="J2064" s="339"/>
      <c r="K2064" s="339"/>
      <c r="L2064" s="339"/>
      <c r="M2064" s="339"/>
      <c r="N2064" s="339"/>
      <c r="O2064" s="339"/>
      <c r="P2064" s="339"/>
      <c r="Q2064" s="339"/>
    </row>
    <row r="2065" spans="1:17" ht="13.5" customHeight="1">
      <c r="A2065" s="481"/>
      <c r="B2065" s="481"/>
      <c r="C2065" s="481"/>
      <c r="D2065" s="481"/>
      <c r="E2065" s="481"/>
      <c r="F2065" s="339"/>
      <c r="G2065" s="340" t="str">
        <f>IF(ISNUMBER(E2065),E2065/'Bulk DivVar Analysis'!$C$60,"")</f>
        <v/>
      </c>
      <c r="H2065" s="338" t="str">
        <f>IF(ISNUMBER(E2065), IF(G2065&gt;'Bulk DivVar Analysis'!$D$62,"Pass","Fail"),"")</f>
        <v/>
      </c>
      <c r="I2065" s="338" t="str">
        <f t="shared" si="34"/>
        <v/>
      </c>
      <c r="J2065" s="339"/>
      <c r="K2065" s="339"/>
      <c r="L2065" s="339"/>
      <c r="M2065" s="339"/>
      <c r="N2065" s="339"/>
      <c r="O2065" s="339"/>
      <c r="P2065" s="339"/>
      <c r="Q2065" s="339"/>
    </row>
    <row r="2066" spans="1:17" ht="13.5" customHeight="1">
      <c r="A2066" s="481"/>
      <c r="B2066" s="481"/>
      <c r="C2066" s="481"/>
      <c r="D2066" s="481"/>
      <c r="E2066" s="481"/>
      <c r="F2066" s="339"/>
      <c r="G2066" s="340" t="str">
        <f>IF(ISNUMBER(E2066),E2066/'Bulk DivVar Analysis'!$C$60,"")</f>
        <v/>
      </c>
      <c r="H2066" s="338" t="str">
        <f>IF(ISNUMBER(E2066), IF(G2066&gt;'Bulk DivVar Analysis'!$D$62,"Pass","Fail"),"")</f>
        <v/>
      </c>
      <c r="I2066" s="338" t="str">
        <f t="shared" si="34"/>
        <v/>
      </c>
      <c r="J2066" s="339"/>
      <c r="K2066" s="339"/>
      <c r="L2066" s="339"/>
      <c r="M2066" s="339"/>
      <c r="N2066" s="339"/>
      <c r="O2066" s="339"/>
      <c r="P2066" s="339"/>
      <c r="Q2066" s="339"/>
    </row>
    <row r="2067" spans="1:17" ht="13.5" customHeight="1">
      <c r="A2067" s="481"/>
      <c r="B2067" s="481"/>
      <c r="C2067" s="481"/>
      <c r="D2067" s="481"/>
      <c r="E2067" s="481"/>
      <c r="F2067" s="339"/>
      <c r="G2067" s="340" t="str">
        <f>IF(ISNUMBER(E2067),E2067/'Bulk DivVar Analysis'!$C$60,"")</f>
        <v/>
      </c>
      <c r="H2067" s="338" t="str">
        <f>IF(ISNUMBER(E2067), IF(G2067&gt;'Bulk DivVar Analysis'!$D$62,"Pass","Fail"),"")</f>
        <v/>
      </c>
      <c r="I2067" s="338" t="str">
        <f t="shared" si="34"/>
        <v/>
      </c>
      <c r="J2067" s="339"/>
      <c r="K2067" s="339"/>
      <c r="L2067" s="339"/>
      <c r="M2067" s="339"/>
      <c r="N2067" s="339"/>
      <c r="O2067" s="339"/>
      <c r="P2067" s="339"/>
      <c r="Q2067" s="339"/>
    </row>
    <row r="2068" spans="1:17" ht="13.5" customHeight="1">
      <c r="A2068" s="481"/>
      <c r="B2068" s="481"/>
      <c r="C2068" s="481"/>
      <c r="D2068" s="481"/>
      <c r="E2068" s="481"/>
      <c r="F2068" s="339"/>
      <c r="G2068" s="340" t="str">
        <f>IF(ISNUMBER(E2068),E2068/'Bulk DivVar Analysis'!$C$60,"")</f>
        <v/>
      </c>
      <c r="H2068" s="338" t="str">
        <f>IF(ISNUMBER(E2068), IF(G2068&gt;'Bulk DivVar Analysis'!$D$62,"Pass","Fail"),"")</f>
        <v/>
      </c>
      <c r="I2068" s="338" t="str">
        <f t="shared" si="34"/>
        <v/>
      </c>
      <c r="J2068" s="339"/>
      <c r="K2068" s="339"/>
      <c r="L2068" s="339"/>
      <c r="M2068" s="339"/>
      <c r="N2068" s="339"/>
      <c r="O2068" s="339"/>
      <c r="P2068" s="339"/>
      <c r="Q2068" s="339"/>
    </row>
    <row r="2069" spans="1:17" ht="13.5" customHeight="1">
      <c r="A2069" s="481"/>
      <c r="B2069" s="481"/>
      <c r="C2069" s="481"/>
      <c r="D2069" s="481"/>
      <c r="E2069" s="481"/>
      <c r="F2069" s="339"/>
      <c r="G2069" s="340" t="str">
        <f>IF(ISNUMBER(E2069),E2069/'Bulk DivVar Analysis'!$C$60,"")</f>
        <v/>
      </c>
      <c r="H2069" s="338" t="str">
        <f>IF(ISNUMBER(E2069), IF(G2069&gt;'Bulk DivVar Analysis'!$D$62,"Pass","Fail"),"")</f>
        <v/>
      </c>
      <c r="I2069" s="338" t="str">
        <f t="shared" si="34"/>
        <v/>
      </c>
      <c r="J2069" s="339"/>
      <c r="K2069" s="339"/>
      <c r="L2069" s="339"/>
      <c r="M2069" s="339"/>
      <c r="N2069" s="339"/>
      <c r="O2069" s="339"/>
      <c r="P2069" s="339"/>
      <c r="Q2069" s="339"/>
    </row>
    <row r="2070" spans="1:17" ht="13.5" customHeight="1">
      <c r="A2070" s="481"/>
      <c r="B2070" s="481"/>
      <c r="C2070" s="481"/>
      <c r="D2070" s="481"/>
      <c r="E2070" s="481"/>
      <c r="F2070" s="339"/>
      <c r="G2070" s="340" t="str">
        <f>IF(ISNUMBER(E2070),E2070/'Bulk DivVar Analysis'!$C$60,"")</f>
        <v/>
      </c>
      <c r="H2070" s="338" t="str">
        <f>IF(ISNUMBER(E2070), IF(G2070&gt;'Bulk DivVar Analysis'!$D$62,"Pass","Fail"),"")</f>
        <v/>
      </c>
      <c r="I2070" s="338" t="str">
        <f t="shared" si="34"/>
        <v/>
      </c>
      <c r="J2070" s="339"/>
      <c r="K2070" s="339"/>
      <c r="L2070" s="339"/>
      <c r="M2070" s="339"/>
      <c r="N2070" s="339"/>
      <c r="O2070" s="339"/>
      <c r="P2070" s="339"/>
      <c r="Q2070" s="339"/>
    </row>
    <row r="2071" spans="1:17" ht="13.5" customHeight="1">
      <c r="A2071" s="481"/>
      <c r="B2071" s="481"/>
      <c r="C2071" s="481"/>
      <c r="D2071" s="481"/>
      <c r="E2071" s="481"/>
      <c r="F2071" s="339"/>
      <c r="G2071" s="340" t="str">
        <f>IF(ISNUMBER(E2071),E2071/'Bulk DivVar Analysis'!$C$60,"")</f>
        <v/>
      </c>
      <c r="H2071" s="338" t="str">
        <f>IF(ISNUMBER(E2071), IF(G2071&gt;'Bulk DivVar Analysis'!$D$62,"Pass","Fail"),"")</f>
        <v/>
      </c>
      <c r="I2071" s="338" t="str">
        <f t="shared" si="34"/>
        <v/>
      </c>
      <c r="J2071" s="339"/>
      <c r="K2071" s="339"/>
      <c r="L2071" s="339"/>
      <c r="M2071" s="339"/>
      <c r="N2071" s="339"/>
      <c r="O2071" s="339"/>
      <c r="P2071" s="339"/>
      <c r="Q2071" s="339"/>
    </row>
    <row r="2072" spans="1:17" ht="13.5" customHeight="1">
      <c r="A2072" s="481"/>
      <c r="B2072" s="481"/>
      <c r="C2072" s="481"/>
      <c r="D2072" s="481"/>
      <c r="E2072" s="481"/>
      <c r="F2072" s="339"/>
      <c r="G2072" s="340" t="str">
        <f>IF(ISNUMBER(E2072),E2072/'Bulk DivVar Analysis'!$C$60,"")</f>
        <v/>
      </c>
      <c r="H2072" s="338" t="str">
        <f>IF(ISNUMBER(E2072), IF(G2072&gt;'Bulk DivVar Analysis'!$D$62,"Pass","Fail"),"")</f>
        <v/>
      </c>
      <c r="I2072" s="338" t="str">
        <f t="shared" si="34"/>
        <v/>
      </c>
      <c r="J2072" s="339"/>
      <c r="K2072" s="339"/>
      <c r="L2072" s="339"/>
      <c r="M2072" s="339"/>
      <c r="N2072" s="339"/>
      <c r="O2072" s="339"/>
      <c r="P2072" s="339"/>
      <c r="Q2072" s="339"/>
    </row>
    <row r="2073" spans="1:17" ht="13.5" customHeight="1">
      <c r="A2073" s="481"/>
      <c r="B2073" s="481"/>
      <c r="C2073" s="481"/>
      <c r="D2073" s="481"/>
      <c r="E2073" s="481"/>
      <c r="F2073" s="339"/>
      <c r="G2073" s="340" t="str">
        <f>IF(ISNUMBER(E2073),E2073/'Bulk DivVar Analysis'!$C$60,"")</f>
        <v/>
      </c>
      <c r="H2073" s="338" t="str">
        <f>IF(ISNUMBER(E2073), IF(G2073&gt;'Bulk DivVar Analysis'!$D$62,"Pass","Fail"),"")</f>
        <v/>
      </c>
      <c r="I2073" s="338" t="str">
        <f t="shared" si="34"/>
        <v/>
      </c>
      <c r="J2073" s="339"/>
      <c r="K2073" s="339"/>
      <c r="L2073" s="339"/>
      <c r="M2073" s="339"/>
      <c r="N2073" s="339"/>
      <c r="O2073" s="339"/>
      <c r="P2073" s="339"/>
      <c r="Q2073" s="339"/>
    </row>
    <row r="2074" spans="1:17" ht="13.5" customHeight="1">
      <c r="A2074" s="481"/>
      <c r="B2074" s="481"/>
      <c r="C2074" s="481"/>
      <c r="D2074" s="481"/>
      <c r="E2074" s="481"/>
      <c r="F2074" s="339"/>
      <c r="G2074" s="340" t="str">
        <f>IF(ISNUMBER(E2074),E2074/'Bulk DivVar Analysis'!$C$60,"")</f>
        <v/>
      </c>
      <c r="H2074" s="338" t="str">
        <f>IF(ISNUMBER(E2074), IF(G2074&gt;'Bulk DivVar Analysis'!$D$62,"Pass","Fail"),"")</f>
        <v/>
      </c>
      <c r="I2074" s="338" t="str">
        <f t="shared" si="34"/>
        <v/>
      </c>
      <c r="J2074" s="339"/>
      <c r="K2074" s="339"/>
      <c r="L2074" s="339"/>
      <c r="M2074" s="339"/>
      <c r="N2074" s="339"/>
      <c r="O2074" s="339"/>
      <c r="P2074" s="339"/>
      <c r="Q2074" s="339"/>
    </row>
    <row r="2075" spans="1:17" ht="13.5" customHeight="1">
      <c r="A2075" s="481"/>
      <c r="B2075" s="481"/>
      <c r="C2075" s="481"/>
      <c r="D2075" s="481"/>
      <c r="E2075" s="481"/>
      <c r="F2075" s="339"/>
      <c r="G2075" s="340" t="str">
        <f>IF(ISNUMBER(E2075),E2075/'Bulk DivVar Analysis'!$C$60,"")</f>
        <v/>
      </c>
      <c r="H2075" s="338" t="str">
        <f>IF(ISNUMBER(E2075), IF(G2075&gt;'Bulk DivVar Analysis'!$D$62,"Pass","Fail"),"")</f>
        <v/>
      </c>
      <c r="I2075" s="338" t="str">
        <f t="shared" si="34"/>
        <v/>
      </c>
      <c r="J2075" s="339"/>
      <c r="K2075" s="339"/>
      <c r="L2075" s="339"/>
      <c r="M2075" s="339"/>
      <c r="N2075" s="339"/>
      <c r="O2075" s="339"/>
      <c r="P2075" s="339"/>
      <c r="Q2075" s="339"/>
    </row>
    <row r="2076" spans="1:17" ht="13.5" customHeight="1">
      <c r="A2076" s="481"/>
      <c r="B2076" s="481"/>
      <c r="C2076" s="481"/>
      <c r="D2076" s="481"/>
      <c r="E2076" s="481"/>
      <c r="F2076" s="339"/>
      <c r="G2076" s="340" t="str">
        <f>IF(ISNUMBER(E2076),E2076/'Bulk DivVar Analysis'!$C$60,"")</f>
        <v/>
      </c>
      <c r="H2076" s="338" t="str">
        <f>IF(ISNUMBER(E2076), IF(G2076&gt;'Bulk DivVar Analysis'!$D$62,"Pass","Fail"),"")</f>
        <v/>
      </c>
      <c r="I2076" s="338" t="str">
        <f t="shared" si="34"/>
        <v/>
      </c>
      <c r="J2076" s="339"/>
      <c r="K2076" s="339"/>
      <c r="L2076" s="339"/>
      <c r="M2076" s="339"/>
      <c r="N2076" s="339"/>
      <c r="O2076" s="339"/>
      <c r="P2076" s="339"/>
      <c r="Q2076" s="339"/>
    </row>
    <row r="2077" spans="1:17" ht="13.5" customHeight="1">
      <c r="A2077" s="481"/>
      <c r="B2077" s="481"/>
      <c r="C2077" s="481"/>
      <c r="D2077" s="481"/>
      <c r="E2077" s="481"/>
      <c r="F2077" s="339"/>
      <c r="G2077" s="340" t="str">
        <f>IF(ISNUMBER(E2077),E2077/'Bulk DivVar Analysis'!$C$60,"")</f>
        <v/>
      </c>
      <c r="H2077" s="338" t="str">
        <f>IF(ISNUMBER(E2077), IF(G2077&gt;'Bulk DivVar Analysis'!$D$62,"Pass","Fail"),"")</f>
        <v/>
      </c>
      <c r="I2077" s="338" t="str">
        <f t="shared" si="34"/>
        <v/>
      </c>
      <c r="J2077" s="339"/>
      <c r="K2077" s="339"/>
      <c r="L2077" s="339"/>
      <c r="M2077" s="339"/>
      <c r="N2077" s="339"/>
      <c r="O2077" s="339"/>
      <c r="P2077" s="339"/>
      <c r="Q2077" s="339"/>
    </row>
    <row r="2078" spans="1:17" ht="13.5" customHeight="1">
      <c r="A2078" s="481"/>
      <c r="B2078" s="481"/>
      <c r="C2078" s="481"/>
      <c r="D2078" s="481"/>
      <c r="E2078" s="481"/>
      <c r="F2078" s="339"/>
      <c r="G2078" s="340" t="str">
        <f>IF(ISNUMBER(E2078),E2078/'Bulk DivVar Analysis'!$C$60,"")</f>
        <v/>
      </c>
      <c r="H2078" s="338" t="str">
        <f>IF(ISNUMBER(E2078), IF(G2078&gt;'Bulk DivVar Analysis'!$D$62,"Pass","Fail"),"")</f>
        <v/>
      </c>
      <c r="I2078" s="338" t="str">
        <f t="shared" si="34"/>
        <v/>
      </c>
      <c r="J2078" s="339"/>
      <c r="K2078" s="339"/>
      <c r="L2078" s="339"/>
      <c r="M2078" s="339"/>
      <c r="N2078" s="339"/>
      <c r="O2078" s="339"/>
      <c r="P2078" s="339"/>
      <c r="Q2078" s="339"/>
    </row>
    <row r="2079" spans="1:17" ht="13.5" customHeight="1">
      <c r="A2079" s="481"/>
      <c r="B2079" s="481"/>
      <c r="C2079" s="481"/>
      <c r="D2079" s="481"/>
      <c r="E2079" s="481"/>
      <c r="F2079" s="339"/>
      <c r="G2079" s="340" t="str">
        <f>IF(ISNUMBER(E2079),E2079/'Bulk DivVar Analysis'!$C$60,"")</f>
        <v/>
      </c>
      <c r="H2079" s="338" t="str">
        <f>IF(ISNUMBER(E2079), IF(G2079&gt;'Bulk DivVar Analysis'!$D$62,"Pass","Fail"),"")</f>
        <v/>
      </c>
      <c r="I2079" s="338" t="str">
        <f t="shared" si="34"/>
        <v/>
      </c>
      <c r="J2079" s="339"/>
      <c r="K2079" s="339"/>
      <c r="L2079" s="339"/>
      <c r="M2079" s="339"/>
      <c r="N2079" s="339"/>
      <c r="O2079" s="339"/>
      <c r="P2079" s="339"/>
      <c r="Q2079" s="339"/>
    </row>
    <row r="2080" spans="1:17" ht="13.5" customHeight="1">
      <c r="A2080" s="481"/>
      <c r="B2080" s="481"/>
      <c r="C2080" s="481"/>
      <c r="D2080" s="481"/>
      <c r="E2080" s="481"/>
      <c r="F2080" s="339"/>
      <c r="G2080" s="340" t="str">
        <f>IF(ISNUMBER(E2080),E2080/'Bulk DivVar Analysis'!$C$60,"")</f>
        <v/>
      </c>
      <c r="H2080" s="338" t="str">
        <f>IF(ISNUMBER(E2080), IF(G2080&gt;'Bulk DivVar Analysis'!$D$62,"Pass","Fail"),"")</f>
        <v/>
      </c>
      <c r="I2080" s="338" t="str">
        <f t="shared" si="34"/>
        <v/>
      </c>
      <c r="J2080" s="339"/>
      <c r="K2080" s="339"/>
      <c r="L2080" s="339"/>
      <c r="M2080" s="339"/>
      <c r="N2080" s="339"/>
      <c r="O2080" s="339"/>
      <c r="P2080" s="339"/>
      <c r="Q2080" s="339"/>
    </row>
    <row r="2081" spans="1:17" ht="13.5" customHeight="1">
      <c r="A2081" s="481"/>
      <c r="B2081" s="481"/>
      <c r="C2081" s="481"/>
      <c r="D2081" s="481"/>
      <c r="E2081" s="481"/>
      <c r="F2081" s="339"/>
      <c r="G2081" s="340" t="str">
        <f>IF(ISNUMBER(E2081),E2081/'Bulk DivVar Analysis'!$C$60,"")</f>
        <v/>
      </c>
      <c r="H2081" s="338" t="str">
        <f>IF(ISNUMBER(E2081), IF(G2081&gt;'Bulk DivVar Analysis'!$D$62,"Pass","Fail"),"")</f>
        <v/>
      </c>
      <c r="I2081" s="338" t="str">
        <f t="shared" si="34"/>
        <v/>
      </c>
      <c r="J2081" s="339"/>
      <c r="K2081" s="339"/>
      <c r="L2081" s="339"/>
      <c r="M2081" s="339"/>
      <c r="N2081" s="339"/>
      <c r="O2081" s="339"/>
      <c r="P2081" s="339"/>
      <c r="Q2081" s="339"/>
    </row>
    <row r="2082" spans="1:17" ht="13.5" customHeight="1">
      <c r="A2082" s="481"/>
      <c r="B2082" s="481"/>
      <c r="C2082" s="481"/>
      <c r="D2082" s="481"/>
      <c r="E2082" s="481"/>
      <c r="F2082" s="339"/>
      <c r="G2082" s="340" t="str">
        <f>IF(ISNUMBER(E2082),E2082/'Bulk DivVar Analysis'!$C$60,"")</f>
        <v/>
      </c>
      <c r="H2082" s="338" t="str">
        <f>IF(ISNUMBER(E2082), IF(G2082&gt;'Bulk DivVar Analysis'!$D$62,"Pass","Fail"),"")</f>
        <v/>
      </c>
      <c r="I2082" s="338" t="str">
        <f t="shared" si="34"/>
        <v/>
      </c>
      <c r="J2082" s="339"/>
      <c r="K2082" s="339"/>
      <c r="L2082" s="339"/>
      <c r="M2082" s="339"/>
      <c r="N2082" s="339"/>
      <c r="O2082" s="339"/>
      <c r="P2082" s="339"/>
      <c r="Q2082" s="339"/>
    </row>
    <row r="2083" spans="1:17" ht="13.5" customHeight="1">
      <c r="A2083" s="481"/>
      <c r="B2083" s="481"/>
      <c r="C2083" s="481"/>
      <c r="D2083" s="481"/>
      <c r="E2083" s="481"/>
      <c r="F2083" s="339"/>
      <c r="G2083" s="340" t="str">
        <f>IF(ISNUMBER(E2083),E2083/'Bulk DivVar Analysis'!$C$60,"")</f>
        <v/>
      </c>
      <c r="H2083" s="338" t="str">
        <f>IF(ISNUMBER(E2083), IF(G2083&gt;'Bulk DivVar Analysis'!$D$62,"Pass","Fail"),"")</f>
        <v/>
      </c>
      <c r="I2083" s="338" t="str">
        <f t="shared" si="34"/>
        <v/>
      </c>
      <c r="J2083" s="339"/>
      <c r="K2083" s="339"/>
      <c r="L2083" s="339"/>
      <c r="M2083" s="339"/>
      <c r="N2083" s="339"/>
      <c r="O2083" s="339"/>
      <c r="P2083" s="339"/>
      <c r="Q2083" s="339"/>
    </row>
    <row r="2084" spans="1:17" ht="13.5" customHeight="1">
      <c r="A2084" s="481"/>
      <c r="B2084" s="481"/>
      <c r="C2084" s="481"/>
      <c r="D2084" s="481"/>
      <c r="E2084" s="481"/>
      <c r="F2084" s="339"/>
      <c r="G2084" s="340" t="str">
        <f>IF(ISNUMBER(E2084),E2084/'Bulk DivVar Analysis'!$C$60,"")</f>
        <v/>
      </c>
      <c r="H2084" s="338" t="str">
        <f>IF(ISNUMBER(E2084), IF(G2084&gt;'Bulk DivVar Analysis'!$D$62,"Pass","Fail"),"")</f>
        <v/>
      </c>
      <c r="I2084" s="338" t="str">
        <f t="shared" si="34"/>
        <v/>
      </c>
      <c r="J2084" s="339"/>
      <c r="K2084" s="339"/>
      <c r="L2084" s="339"/>
      <c r="M2084" s="339"/>
      <c r="N2084" s="339"/>
      <c r="O2084" s="339"/>
      <c r="P2084" s="339"/>
      <c r="Q2084" s="339"/>
    </row>
    <row r="2085" spans="1:17" ht="13.5" customHeight="1">
      <c r="A2085" s="481"/>
      <c r="B2085" s="481"/>
      <c r="C2085" s="481"/>
      <c r="D2085" s="481"/>
      <c r="E2085" s="481"/>
      <c r="F2085" s="339"/>
      <c r="G2085" s="340" t="str">
        <f>IF(ISNUMBER(E2085),E2085/'Bulk DivVar Analysis'!$C$60,"")</f>
        <v/>
      </c>
      <c r="H2085" s="338" t="str">
        <f>IF(ISNUMBER(E2085), IF(G2085&gt;'Bulk DivVar Analysis'!$D$62,"Pass","Fail"),"")</f>
        <v/>
      </c>
      <c r="I2085" s="338" t="str">
        <f t="shared" si="34"/>
        <v/>
      </c>
      <c r="J2085" s="339"/>
      <c r="K2085" s="339"/>
      <c r="L2085" s="339"/>
      <c r="M2085" s="339"/>
      <c r="N2085" s="339"/>
      <c r="O2085" s="339"/>
      <c r="P2085" s="339"/>
      <c r="Q2085" s="339"/>
    </row>
    <row r="2086" spans="1:17" ht="13.5" customHeight="1">
      <c r="A2086" s="481"/>
      <c r="B2086" s="481"/>
      <c r="C2086" s="481"/>
      <c r="D2086" s="481"/>
      <c r="E2086" s="481"/>
      <c r="F2086" s="339"/>
      <c r="G2086" s="340" t="str">
        <f>IF(ISNUMBER(E2086),E2086/'Bulk DivVar Analysis'!$C$60,"")</f>
        <v/>
      </c>
      <c r="H2086" s="338" t="str">
        <f>IF(ISNUMBER(E2086), IF(G2086&gt;'Bulk DivVar Analysis'!$D$62,"Pass","Fail"),"")</f>
        <v/>
      </c>
      <c r="I2086" s="338" t="str">
        <f t="shared" si="34"/>
        <v/>
      </c>
      <c r="J2086" s="339"/>
      <c r="K2086" s="339"/>
      <c r="L2086" s="339"/>
      <c r="M2086" s="339"/>
      <c r="N2086" s="339"/>
      <c r="O2086" s="339"/>
      <c r="P2086" s="339"/>
      <c r="Q2086" s="339"/>
    </row>
    <row r="2087" spans="1:17" ht="13.5" customHeight="1">
      <c r="A2087" s="481"/>
      <c r="B2087" s="481"/>
      <c r="C2087" s="481"/>
      <c r="D2087" s="481"/>
      <c r="E2087" s="481"/>
      <c r="F2087" s="339"/>
      <c r="G2087" s="340" t="str">
        <f>IF(ISNUMBER(E2087),E2087/'Bulk DivVar Analysis'!$C$60,"")</f>
        <v/>
      </c>
      <c r="H2087" s="338" t="str">
        <f>IF(ISNUMBER(E2087), IF(G2087&gt;'Bulk DivVar Analysis'!$D$62,"Pass","Fail"),"")</f>
        <v/>
      </c>
      <c r="I2087" s="338" t="str">
        <f t="shared" si="34"/>
        <v/>
      </c>
      <c r="J2087" s="339"/>
      <c r="K2087" s="339"/>
      <c r="L2087" s="339"/>
      <c r="M2087" s="339"/>
      <c r="N2087" s="339"/>
      <c r="O2087" s="339"/>
      <c r="P2087" s="339"/>
      <c r="Q2087" s="339"/>
    </row>
    <row r="2088" spans="1:17" ht="13.5" customHeight="1">
      <c r="A2088" s="481"/>
      <c r="B2088" s="481"/>
      <c r="C2088" s="481"/>
      <c r="D2088" s="481"/>
      <c r="E2088" s="481"/>
      <c r="F2088" s="339"/>
      <c r="G2088" s="340" t="str">
        <f>IF(ISNUMBER(E2088),E2088/'Bulk DivVar Analysis'!$C$60,"")</f>
        <v/>
      </c>
      <c r="H2088" s="338" t="str">
        <f>IF(ISNUMBER(E2088), IF(G2088&gt;'Bulk DivVar Analysis'!$D$62,"Pass","Fail"),"")</f>
        <v/>
      </c>
      <c r="I2088" s="338" t="str">
        <f t="shared" si="34"/>
        <v/>
      </c>
      <c r="J2088" s="339"/>
      <c r="K2088" s="339"/>
      <c r="L2088" s="339"/>
      <c r="M2088" s="339"/>
      <c r="N2088" s="339"/>
      <c r="O2088" s="339"/>
      <c r="P2088" s="339"/>
      <c r="Q2088" s="339"/>
    </row>
    <row r="2089" spans="1:17" ht="13.5" customHeight="1">
      <c r="A2089" s="481"/>
      <c r="B2089" s="481"/>
      <c r="C2089" s="481"/>
      <c r="D2089" s="481"/>
      <c r="E2089" s="481"/>
      <c r="F2089" s="339"/>
      <c r="G2089" s="340" t="str">
        <f>IF(ISNUMBER(E2089),E2089/'Bulk DivVar Analysis'!$C$60,"")</f>
        <v/>
      </c>
      <c r="H2089" s="338" t="str">
        <f>IF(ISNUMBER(E2089), IF(G2089&gt;'Bulk DivVar Analysis'!$D$62,"Pass","Fail"),"")</f>
        <v/>
      </c>
      <c r="I2089" s="338" t="str">
        <f t="shared" si="34"/>
        <v/>
      </c>
      <c r="J2089" s="339"/>
      <c r="K2089" s="339"/>
      <c r="L2089" s="339"/>
      <c r="M2089" s="339"/>
      <c r="N2089" s="339"/>
      <c r="O2089" s="339"/>
      <c r="P2089" s="339"/>
      <c r="Q2089" s="339"/>
    </row>
    <row r="2090" spans="1:17" ht="13.5" customHeight="1">
      <c r="A2090" s="481"/>
      <c r="B2090" s="481"/>
      <c r="C2090" s="481"/>
      <c r="D2090" s="481"/>
      <c r="E2090" s="481"/>
      <c r="F2090" s="339"/>
      <c r="G2090" s="340" t="str">
        <f>IF(ISNUMBER(E2090),E2090/'Bulk DivVar Analysis'!$C$60,"")</f>
        <v/>
      </c>
      <c r="H2090" s="338" t="str">
        <f>IF(ISNUMBER(E2090), IF(G2090&gt;'Bulk DivVar Analysis'!$D$62,"Pass","Fail"),"")</f>
        <v/>
      </c>
      <c r="I2090" s="338" t="str">
        <f t="shared" si="34"/>
        <v/>
      </c>
      <c r="J2090" s="339"/>
      <c r="K2090" s="339"/>
      <c r="L2090" s="339"/>
      <c r="M2090" s="339"/>
      <c r="N2090" s="339"/>
      <c r="O2090" s="339"/>
      <c r="P2090" s="339"/>
      <c r="Q2090" s="339"/>
    </row>
    <row r="2091" spans="1:17" ht="13.5" customHeight="1">
      <c r="A2091" s="481"/>
      <c r="B2091" s="481"/>
      <c r="C2091" s="481"/>
      <c r="D2091" s="481"/>
      <c r="E2091" s="481"/>
      <c r="F2091" s="339"/>
      <c r="G2091" s="340" t="str">
        <f>IF(ISNUMBER(E2091),E2091/'Bulk DivVar Analysis'!$C$60,"")</f>
        <v/>
      </c>
      <c r="H2091" s="338" t="str">
        <f>IF(ISNUMBER(E2091), IF(G2091&gt;'Bulk DivVar Analysis'!$D$62,"Pass","Fail"),"")</f>
        <v/>
      </c>
      <c r="I2091" s="338" t="str">
        <f t="shared" si="34"/>
        <v/>
      </c>
      <c r="J2091" s="339"/>
      <c r="K2091" s="339"/>
      <c r="L2091" s="339"/>
      <c r="M2091" s="339"/>
      <c r="N2091" s="339"/>
      <c r="O2091" s="339"/>
      <c r="P2091" s="339"/>
      <c r="Q2091" s="339"/>
    </row>
    <row r="2092" spans="1:17" ht="13.5" customHeight="1">
      <c r="A2092" s="481"/>
      <c r="B2092" s="481"/>
      <c r="C2092" s="481"/>
      <c r="D2092" s="481"/>
      <c r="E2092" s="481"/>
      <c r="F2092" s="339"/>
      <c r="G2092" s="340" t="str">
        <f>IF(ISNUMBER(E2092),E2092/'Bulk DivVar Analysis'!$C$60,"")</f>
        <v/>
      </c>
      <c r="H2092" s="338" t="str">
        <f>IF(ISNUMBER(E2092), IF(G2092&gt;'Bulk DivVar Analysis'!$D$62,"Pass","Fail"),"")</f>
        <v/>
      </c>
      <c r="I2092" s="338" t="str">
        <f t="shared" si="34"/>
        <v/>
      </c>
      <c r="J2092" s="339"/>
      <c r="K2092" s="339"/>
      <c r="L2092" s="339"/>
      <c r="M2092" s="339"/>
      <c r="N2092" s="339"/>
      <c r="O2092" s="339"/>
      <c r="P2092" s="339"/>
      <c r="Q2092" s="339"/>
    </row>
    <row r="2093" spans="1:17" ht="13.5" customHeight="1">
      <c r="A2093" s="481"/>
      <c r="B2093" s="481"/>
      <c r="C2093" s="481"/>
      <c r="D2093" s="481"/>
      <c r="E2093" s="481"/>
      <c r="F2093" s="339"/>
      <c r="G2093" s="340" t="str">
        <f>IF(ISNUMBER(E2093),E2093/'Bulk DivVar Analysis'!$C$60,"")</f>
        <v/>
      </c>
      <c r="H2093" s="338" t="str">
        <f>IF(ISNUMBER(E2093), IF(G2093&gt;'Bulk DivVar Analysis'!$D$62,"Pass","Fail"),"")</f>
        <v/>
      </c>
      <c r="I2093" s="338" t="str">
        <f t="shared" si="34"/>
        <v/>
      </c>
      <c r="J2093" s="339"/>
      <c r="K2093" s="339"/>
      <c r="L2093" s="339"/>
      <c r="M2093" s="339"/>
      <c r="N2093" s="339"/>
      <c r="O2093" s="339"/>
      <c r="P2093" s="339"/>
      <c r="Q2093" s="339"/>
    </row>
    <row r="2094" spans="1:17" ht="13.5" customHeight="1">
      <c r="A2094" s="481"/>
      <c r="B2094" s="481"/>
      <c r="C2094" s="481"/>
      <c r="D2094" s="481"/>
      <c r="E2094" s="481"/>
      <c r="F2094" s="339"/>
      <c r="G2094" s="340" t="str">
        <f>IF(ISNUMBER(E2094),E2094/'Bulk DivVar Analysis'!$C$60,"")</f>
        <v/>
      </c>
      <c r="H2094" s="338" t="str">
        <f>IF(ISNUMBER(E2094), IF(G2094&gt;'Bulk DivVar Analysis'!$D$62,"Pass","Fail"),"")</f>
        <v/>
      </c>
      <c r="I2094" s="338" t="str">
        <f t="shared" si="34"/>
        <v/>
      </c>
      <c r="J2094" s="339"/>
      <c r="K2094" s="339"/>
      <c r="L2094" s="339"/>
      <c r="M2094" s="339"/>
      <c r="N2094" s="339"/>
      <c r="O2094" s="339"/>
      <c r="P2094" s="339"/>
      <c r="Q2094" s="339"/>
    </row>
    <row r="2095" spans="1:17" ht="13.5" customHeight="1">
      <c r="A2095" s="481"/>
      <c r="B2095" s="481"/>
      <c r="C2095" s="481"/>
      <c r="D2095" s="481"/>
      <c r="E2095" s="481"/>
      <c r="F2095" s="339"/>
      <c r="G2095" s="340" t="str">
        <f>IF(ISNUMBER(E2095),E2095/'Bulk DivVar Analysis'!$C$60,"")</f>
        <v/>
      </c>
      <c r="H2095" s="338" t="str">
        <f>IF(ISNUMBER(E2095), IF(G2095&gt;'Bulk DivVar Analysis'!$D$62,"Pass","Fail"),"")</f>
        <v/>
      </c>
      <c r="I2095" s="338" t="str">
        <f t="shared" si="34"/>
        <v/>
      </c>
      <c r="J2095" s="339"/>
      <c r="K2095" s="339"/>
      <c r="L2095" s="339"/>
      <c r="M2095" s="339"/>
      <c r="N2095" s="339"/>
      <c r="O2095" s="339"/>
      <c r="P2095" s="339"/>
      <c r="Q2095" s="339"/>
    </row>
    <row r="2096" spans="1:17" ht="13.5" customHeight="1">
      <c r="A2096" s="481"/>
      <c r="B2096" s="481"/>
      <c r="C2096" s="481"/>
      <c r="D2096" s="481"/>
      <c r="E2096" s="481"/>
      <c r="F2096" s="339"/>
      <c r="G2096" s="340" t="str">
        <f>IF(ISNUMBER(E2096),E2096/'Bulk DivVar Analysis'!$C$60,"")</f>
        <v/>
      </c>
      <c r="H2096" s="338" t="str">
        <f>IF(ISNUMBER(E2096), IF(G2096&gt;'Bulk DivVar Analysis'!$D$62,"Pass","Fail"),"")</f>
        <v/>
      </c>
      <c r="I2096" s="338" t="str">
        <f t="shared" si="34"/>
        <v/>
      </c>
      <c r="J2096" s="339"/>
      <c r="K2096" s="339"/>
      <c r="L2096" s="339"/>
      <c r="M2096" s="339"/>
      <c r="N2096" s="339"/>
      <c r="O2096" s="339"/>
      <c r="P2096" s="339"/>
      <c r="Q2096" s="339"/>
    </row>
    <row r="2097" spans="1:17" ht="13.5" customHeight="1">
      <c r="A2097" s="481"/>
      <c r="B2097" s="481"/>
      <c r="C2097" s="481"/>
      <c r="D2097" s="481"/>
      <c r="E2097" s="481"/>
      <c r="F2097" s="339"/>
      <c r="G2097" s="340" t="str">
        <f>IF(ISNUMBER(E2097),E2097/'Bulk DivVar Analysis'!$C$60,"")</f>
        <v/>
      </c>
      <c r="H2097" s="338" t="str">
        <f>IF(ISNUMBER(E2097), IF(G2097&gt;'Bulk DivVar Analysis'!$D$62,"Pass","Fail"),"")</f>
        <v/>
      </c>
      <c r="I2097" s="338" t="str">
        <f t="shared" si="34"/>
        <v/>
      </c>
      <c r="J2097" s="339"/>
      <c r="K2097" s="339"/>
      <c r="L2097" s="339"/>
      <c r="M2097" s="339"/>
      <c r="N2097" s="339"/>
      <c r="O2097" s="339"/>
      <c r="P2097" s="339"/>
      <c r="Q2097" s="339"/>
    </row>
    <row r="2098" spans="1:17" ht="13.5" customHeight="1">
      <c r="A2098" s="481"/>
      <c r="B2098" s="481"/>
      <c r="C2098" s="481"/>
      <c r="D2098" s="481"/>
      <c r="E2098" s="481"/>
      <c r="F2098" s="339"/>
      <c r="G2098" s="340" t="str">
        <f>IF(ISNUMBER(E2098),E2098/'Bulk DivVar Analysis'!$C$60,"")</f>
        <v/>
      </c>
      <c r="H2098" s="338" t="str">
        <f>IF(ISNUMBER(E2098), IF(G2098&gt;'Bulk DivVar Analysis'!$D$62,"Pass","Fail"),"")</f>
        <v/>
      </c>
      <c r="I2098" s="338" t="str">
        <f t="shared" si="34"/>
        <v/>
      </c>
      <c r="J2098" s="339"/>
      <c r="K2098" s="339"/>
      <c r="L2098" s="339"/>
      <c r="M2098" s="339"/>
      <c r="N2098" s="339"/>
      <c r="O2098" s="339"/>
      <c r="P2098" s="339"/>
      <c r="Q2098" s="339"/>
    </row>
    <row r="2099" spans="1:17" ht="13.5" customHeight="1">
      <c r="A2099" s="481"/>
      <c r="B2099" s="481"/>
      <c r="C2099" s="481"/>
      <c r="D2099" s="481"/>
      <c r="E2099" s="481"/>
      <c r="F2099" s="339"/>
      <c r="G2099" s="340" t="str">
        <f>IF(ISNUMBER(E2099),E2099/'Bulk DivVar Analysis'!$C$60,"")</f>
        <v/>
      </c>
      <c r="H2099" s="338" t="str">
        <f>IF(ISNUMBER(E2099), IF(G2099&gt;'Bulk DivVar Analysis'!$D$62,"Pass","Fail"),"")</f>
        <v/>
      </c>
      <c r="I2099" s="338" t="str">
        <f t="shared" si="34"/>
        <v/>
      </c>
      <c r="J2099" s="339"/>
      <c r="K2099" s="339"/>
      <c r="L2099" s="339"/>
      <c r="M2099" s="339"/>
      <c r="N2099" s="339"/>
      <c r="O2099" s="339"/>
      <c r="P2099" s="339"/>
      <c r="Q2099" s="339"/>
    </row>
    <row r="2100" spans="1:17" ht="13.5" customHeight="1">
      <c r="A2100" s="481"/>
      <c r="B2100" s="481"/>
      <c r="C2100" s="481"/>
      <c r="D2100" s="481"/>
      <c r="E2100" s="481"/>
      <c r="F2100" s="339"/>
      <c r="G2100" s="340" t="str">
        <f>IF(ISNUMBER(E2100),E2100/'Bulk DivVar Analysis'!$C$60,"")</f>
        <v/>
      </c>
      <c r="H2100" s="338" t="str">
        <f>IF(ISNUMBER(E2100), IF(G2100&gt;'Bulk DivVar Analysis'!$D$62,"Pass","Fail"),"")</f>
        <v/>
      </c>
      <c r="I2100" s="338" t="str">
        <f t="shared" si="34"/>
        <v/>
      </c>
      <c r="J2100" s="339"/>
      <c r="K2100" s="339"/>
      <c r="L2100" s="339"/>
      <c r="M2100" s="339"/>
      <c r="N2100" s="339"/>
      <c r="O2100" s="339"/>
      <c r="P2100" s="339"/>
      <c r="Q2100" s="339"/>
    </row>
    <row r="2101" spans="1:17" ht="13.5" customHeight="1">
      <c r="A2101" s="481"/>
      <c r="B2101" s="481"/>
      <c r="C2101" s="481"/>
      <c r="D2101" s="481"/>
      <c r="E2101" s="481"/>
      <c r="F2101" s="339"/>
      <c r="G2101" s="340" t="str">
        <f>IF(ISNUMBER(E2101),E2101/'Bulk DivVar Analysis'!$C$60,"")</f>
        <v/>
      </c>
      <c r="H2101" s="338" t="str">
        <f>IF(ISNUMBER(E2101), IF(G2101&gt;'Bulk DivVar Analysis'!$D$62,"Pass","Fail"),"")</f>
        <v/>
      </c>
      <c r="I2101" s="338" t="str">
        <f t="shared" si="34"/>
        <v/>
      </c>
      <c r="J2101" s="339"/>
      <c r="K2101" s="339"/>
      <c r="L2101" s="339"/>
      <c r="M2101" s="339"/>
      <c r="N2101" s="339"/>
      <c r="O2101" s="339"/>
      <c r="P2101" s="339"/>
      <c r="Q2101" s="339"/>
    </row>
    <row r="2102" spans="1:17" ht="13.5" customHeight="1">
      <c r="A2102" s="481"/>
      <c r="B2102" s="481"/>
      <c r="C2102" s="481"/>
      <c r="D2102" s="481"/>
      <c r="E2102" s="481"/>
      <c r="F2102" s="339"/>
      <c r="G2102" s="340" t="str">
        <f>IF(ISNUMBER(E2102),E2102/'Bulk DivVar Analysis'!$C$60,"")</f>
        <v/>
      </c>
      <c r="H2102" s="338" t="str">
        <f>IF(ISNUMBER(E2102), IF(G2102&gt;'Bulk DivVar Analysis'!$D$62,"Pass","Fail"),"")</f>
        <v/>
      </c>
      <c r="I2102" s="338" t="str">
        <f t="shared" si="34"/>
        <v/>
      </c>
      <c r="J2102" s="339"/>
      <c r="K2102" s="339"/>
      <c r="L2102" s="339"/>
      <c r="M2102" s="339"/>
      <c r="N2102" s="339"/>
      <c r="O2102" s="339"/>
      <c r="P2102" s="339"/>
      <c r="Q2102" s="339"/>
    </row>
    <row r="2103" spans="1:17" ht="13.5" customHeight="1">
      <c r="A2103" s="481"/>
      <c r="B2103" s="481"/>
      <c r="C2103" s="481"/>
      <c r="D2103" s="481"/>
      <c r="E2103" s="481"/>
      <c r="F2103" s="339"/>
      <c r="G2103" s="340" t="str">
        <f>IF(ISNUMBER(E2103),E2103/'Bulk DivVar Analysis'!$C$60,"")</f>
        <v/>
      </c>
      <c r="H2103" s="338" t="str">
        <f>IF(ISNUMBER(E2103), IF(G2103&gt;'Bulk DivVar Analysis'!$D$62,"Pass","Fail"),"")</f>
        <v/>
      </c>
      <c r="I2103" s="338" t="str">
        <f t="shared" si="34"/>
        <v/>
      </c>
      <c r="J2103" s="339"/>
      <c r="K2103" s="339"/>
      <c r="L2103" s="339"/>
      <c r="M2103" s="339"/>
      <c r="N2103" s="339"/>
      <c r="O2103" s="339"/>
      <c r="P2103" s="339"/>
      <c r="Q2103" s="339"/>
    </row>
    <row r="2104" spans="1:17" ht="13.5" customHeight="1">
      <c r="A2104" s="481"/>
      <c r="B2104" s="481"/>
      <c r="C2104" s="481"/>
      <c r="D2104" s="481"/>
      <c r="E2104" s="481"/>
      <c r="F2104" s="339"/>
      <c r="G2104" s="340" t="str">
        <f>IF(ISNUMBER(E2104),E2104/'Bulk DivVar Analysis'!$C$60,"")</f>
        <v/>
      </c>
      <c r="H2104" s="338" t="str">
        <f>IF(ISNUMBER(E2104), IF(G2104&gt;'Bulk DivVar Analysis'!$D$62,"Pass","Fail"),"")</f>
        <v/>
      </c>
      <c r="I2104" s="338" t="str">
        <f t="shared" si="34"/>
        <v/>
      </c>
      <c r="J2104" s="339"/>
      <c r="K2104" s="339"/>
      <c r="L2104" s="339"/>
      <c r="M2104" s="339"/>
      <c r="N2104" s="339"/>
      <c r="O2104" s="339"/>
      <c r="P2104" s="339"/>
      <c r="Q2104" s="339"/>
    </row>
    <row r="2105" spans="1:17" ht="13.5" customHeight="1">
      <c r="A2105" s="481"/>
      <c r="B2105" s="481"/>
      <c r="C2105" s="481"/>
      <c r="D2105" s="481"/>
      <c r="E2105" s="481"/>
      <c r="F2105" s="339"/>
      <c r="G2105" s="340" t="str">
        <f>IF(ISNUMBER(E2105),E2105/'Bulk DivVar Analysis'!$C$60,"")</f>
        <v/>
      </c>
      <c r="H2105" s="338" t="str">
        <f>IF(ISNUMBER(E2105), IF(G2105&gt;'Bulk DivVar Analysis'!$D$62,"Pass","Fail"),"")</f>
        <v/>
      </c>
      <c r="I2105" s="338" t="str">
        <f t="shared" si="34"/>
        <v/>
      </c>
      <c r="J2105" s="339"/>
      <c r="K2105" s="339"/>
      <c r="L2105" s="339"/>
      <c r="M2105" s="339"/>
      <c r="N2105" s="339"/>
      <c r="O2105" s="339"/>
      <c r="P2105" s="339"/>
      <c r="Q2105" s="339"/>
    </row>
    <row r="2106" spans="1:17" ht="13.5" customHeight="1">
      <c r="A2106" s="481"/>
      <c r="B2106" s="481"/>
      <c r="C2106" s="481"/>
      <c r="D2106" s="481"/>
      <c r="E2106" s="481"/>
      <c r="F2106" s="339"/>
      <c r="G2106" s="340" t="str">
        <f>IF(ISNUMBER(E2106),E2106/'Bulk DivVar Analysis'!$C$60,"")</f>
        <v/>
      </c>
      <c r="H2106" s="338" t="str">
        <f>IF(ISNUMBER(E2106), IF(G2106&gt;'Bulk DivVar Analysis'!$D$62,"Pass","Fail"),"")</f>
        <v/>
      </c>
      <c r="I2106" s="338" t="str">
        <f t="shared" si="34"/>
        <v/>
      </c>
      <c r="J2106" s="339"/>
      <c r="K2106" s="339"/>
      <c r="L2106" s="339"/>
      <c r="M2106" s="339"/>
      <c r="N2106" s="339"/>
      <c r="O2106" s="339"/>
      <c r="P2106" s="339"/>
      <c r="Q2106" s="339"/>
    </row>
    <row r="2107" spans="1:17" ht="13.5" customHeight="1">
      <c r="A2107" s="481"/>
      <c r="B2107" s="481"/>
      <c r="C2107" s="481"/>
      <c r="D2107" s="481"/>
      <c r="E2107" s="481"/>
      <c r="F2107" s="339"/>
      <c r="G2107" s="340" t="str">
        <f>IF(ISNUMBER(E2107),E2107/'Bulk DivVar Analysis'!$C$60,"")</f>
        <v/>
      </c>
      <c r="H2107" s="338" t="str">
        <f>IF(ISNUMBER(E2107), IF(G2107&gt;'Bulk DivVar Analysis'!$D$62,"Pass","Fail"),"")</f>
        <v/>
      </c>
      <c r="I2107" s="338" t="str">
        <f t="shared" si="34"/>
        <v/>
      </c>
      <c r="J2107" s="339"/>
      <c r="K2107" s="339"/>
      <c r="L2107" s="339"/>
      <c r="M2107" s="339"/>
      <c r="N2107" s="339"/>
      <c r="O2107" s="339"/>
      <c r="P2107" s="339"/>
      <c r="Q2107" s="339"/>
    </row>
    <row r="2108" spans="1:17" ht="13.5" customHeight="1">
      <c r="A2108" s="481"/>
      <c r="B2108" s="481"/>
      <c r="C2108" s="481"/>
      <c r="D2108" s="481"/>
      <c r="E2108" s="481"/>
      <c r="F2108" s="339"/>
      <c r="G2108" s="340" t="str">
        <f>IF(ISNUMBER(E2108),E2108/'Bulk DivVar Analysis'!$C$60,"")</f>
        <v/>
      </c>
      <c r="H2108" s="338" t="str">
        <f>IF(ISNUMBER(E2108), IF(G2108&gt;'Bulk DivVar Analysis'!$D$62,"Pass","Fail"),"")</f>
        <v/>
      </c>
      <c r="I2108" s="338" t="str">
        <f t="shared" si="34"/>
        <v/>
      </c>
      <c r="J2108" s="339"/>
      <c r="K2108" s="339"/>
      <c r="L2108" s="339"/>
      <c r="M2108" s="339"/>
      <c r="N2108" s="339"/>
      <c r="O2108" s="339"/>
      <c r="P2108" s="339"/>
      <c r="Q2108" s="339"/>
    </row>
    <row r="2109" spans="1:17" ht="13.5" customHeight="1">
      <c r="A2109" s="481"/>
      <c r="B2109" s="481"/>
      <c r="C2109" s="481"/>
      <c r="D2109" s="481"/>
      <c r="E2109" s="481"/>
      <c r="F2109" s="339"/>
      <c r="G2109" s="340" t="str">
        <f>IF(ISNUMBER(E2109),E2109/'Bulk DivVar Analysis'!$C$60,"")</f>
        <v/>
      </c>
      <c r="H2109" s="338" t="str">
        <f>IF(ISNUMBER(E2109), IF(G2109&gt;'Bulk DivVar Analysis'!$D$62,"Pass","Fail"),"")</f>
        <v/>
      </c>
      <c r="I2109" s="338" t="str">
        <f t="shared" si="34"/>
        <v/>
      </c>
      <c r="J2109" s="339"/>
      <c r="K2109" s="339"/>
      <c r="L2109" s="339"/>
      <c r="M2109" s="339"/>
      <c r="N2109" s="339"/>
      <c r="O2109" s="339"/>
      <c r="P2109" s="339"/>
      <c r="Q2109" s="339"/>
    </row>
    <row r="2110" spans="1:17" ht="13.5" customHeight="1">
      <c r="A2110" s="481"/>
      <c r="B2110" s="481"/>
      <c r="C2110" s="481"/>
      <c r="D2110" s="481"/>
      <c r="E2110" s="481"/>
      <c r="F2110" s="339"/>
      <c r="G2110" s="340" t="str">
        <f>IF(ISNUMBER(E2110),E2110/'Bulk DivVar Analysis'!$C$60,"")</f>
        <v/>
      </c>
      <c r="H2110" s="338" t="str">
        <f>IF(ISNUMBER(E2110), IF(G2110&gt;'Bulk DivVar Analysis'!$D$62,"Pass","Fail"),"")</f>
        <v/>
      </c>
      <c r="I2110" s="338" t="str">
        <f t="shared" si="34"/>
        <v/>
      </c>
      <c r="J2110" s="339"/>
      <c r="K2110" s="339"/>
      <c r="L2110" s="339"/>
      <c r="M2110" s="339"/>
      <c r="N2110" s="339"/>
      <c r="O2110" s="339"/>
      <c r="P2110" s="339"/>
      <c r="Q2110" s="339"/>
    </row>
    <row r="2111" spans="1:17" ht="13.5" customHeight="1">
      <c r="A2111" s="481"/>
      <c r="B2111" s="481"/>
      <c r="C2111" s="481"/>
      <c r="D2111" s="481"/>
      <c r="E2111" s="481"/>
      <c r="F2111" s="339"/>
      <c r="G2111" s="340" t="str">
        <f>IF(ISNUMBER(E2111),E2111/'Bulk DivVar Analysis'!$C$60,"")</f>
        <v/>
      </c>
      <c r="H2111" s="338" t="str">
        <f>IF(ISNUMBER(E2111), IF(G2111&gt;'Bulk DivVar Analysis'!$D$62,"Pass","Fail"),"")</f>
        <v/>
      </c>
      <c r="I2111" s="338" t="str">
        <f t="shared" si="34"/>
        <v/>
      </c>
      <c r="J2111" s="339"/>
      <c r="K2111" s="339"/>
      <c r="L2111" s="339"/>
      <c r="M2111" s="339"/>
      <c r="N2111" s="339"/>
      <c r="O2111" s="339"/>
      <c r="P2111" s="339"/>
      <c r="Q2111" s="339"/>
    </row>
    <row r="2112" spans="1:17" ht="13.5" customHeight="1">
      <c r="A2112" s="481"/>
      <c r="B2112" s="481"/>
      <c r="C2112" s="481"/>
      <c r="D2112" s="481"/>
      <c r="E2112" s="481"/>
      <c r="F2112" s="339"/>
      <c r="G2112" s="340" t="str">
        <f>IF(ISNUMBER(E2112),E2112/'Bulk DivVar Analysis'!$C$60,"")</f>
        <v/>
      </c>
      <c r="H2112" s="338" t="str">
        <f>IF(ISNUMBER(E2112), IF(G2112&gt;'Bulk DivVar Analysis'!$D$62,"Pass","Fail"),"")</f>
        <v/>
      </c>
      <c r="I2112" s="338" t="str">
        <f t="shared" si="34"/>
        <v/>
      </c>
      <c r="J2112" s="339"/>
      <c r="K2112" s="339"/>
      <c r="L2112" s="339"/>
      <c r="M2112" s="339"/>
      <c r="N2112" s="339"/>
      <c r="O2112" s="339"/>
      <c r="P2112" s="339"/>
      <c r="Q2112" s="339"/>
    </row>
    <row r="2113" spans="1:17" ht="13.5" customHeight="1">
      <c r="A2113" s="481"/>
      <c r="B2113" s="481"/>
      <c r="C2113" s="481"/>
      <c r="D2113" s="481"/>
      <c r="E2113" s="481"/>
      <c r="F2113" s="339"/>
      <c r="G2113" s="340" t="str">
        <f>IF(ISNUMBER(E2113),E2113/'Bulk DivVar Analysis'!$C$60,"")</f>
        <v/>
      </c>
      <c r="H2113" s="338" t="str">
        <f>IF(ISNUMBER(E2113), IF(G2113&gt;'Bulk DivVar Analysis'!$D$62,"Pass","Fail"),"")</f>
        <v/>
      </c>
      <c r="I2113" s="338" t="str">
        <f t="shared" si="34"/>
        <v/>
      </c>
      <c r="J2113" s="339"/>
      <c r="K2113" s="339"/>
      <c r="L2113" s="339"/>
      <c r="M2113" s="339"/>
      <c r="N2113" s="339"/>
      <c r="O2113" s="339"/>
      <c r="P2113" s="339"/>
      <c r="Q2113" s="339"/>
    </row>
    <row r="2114" spans="1:17" ht="13.5" customHeight="1">
      <c r="A2114" s="481"/>
      <c r="B2114" s="481"/>
      <c r="C2114" s="481"/>
      <c r="D2114" s="481"/>
      <c r="E2114" s="481"/>
      <c r="F2114" s="339"/>
      <c r="G2114" s="340" t="str">
        <f>IF(ISNUMBER(E2114),E2114/'Bulk DivVar Analysis'!$C$60,"")</f>
        <v/>
      </c>
      <c r="H2114" s="338" t="str">
        <f>IF(ISNUMBER(E2114), IF(G2114&gt;'Bulk DivVar Analysis'!$D$62,"Pass","Fail"),"")</f>
        <v/>
      </c>
      <c r="I2114" s="338" t="str">
        <f t="shared" si="34"/>
        <v/>
      </c>
      <c r="J2114" s="339"/>
      <c r="K2114" s="339"/>
      <c r="L2114" s="339"/>
      <c r="M2114" s="339"/>
      <c r="N2114" s="339"/>
      <c r="O2114" s="339"/>
      <c r="P2114" s="339"/>
      <c r="Q2114" s="339"/>
    </row>
    <row r="2115" spans="1:17" ht="13.5" customHeight="1">
      <c r="A2115" s="481"/>
      <c r="B2115" s="481"/>
      <c r="C2115" s="481"/>
      <c r="D2115" s="481"/>
      <c r="E2115" s="481"/>
      <c r="F2115" s="339"/>
      <c r="G2115" s="340" t="str">
        <f>IF(ISNUMBER(E2115),E2115/'Bulk DivVar Analysis'!$C$60,"")</f>
        <v/>
      </c>
      <c r="H2115" s="338" t="str">
        <f>IF(ISNUMBER(E2115), IF(G2115&gt;'Bulk DivVar Analysis'!$D$62,"Pass","Fail"),"")</f>
        <v/>
      </c>
      <c r="I2115" s="338" t="str">
        <f t="shared" ref="I2115:I2178" si="35">_xlfn.TEXTJOIN("_",TRUE,B2115,C2115)</f>
        <v/>
      </c>
      <c r="J2115" s="339"/>
      <c r="K2115" s="339"/>
      <c r="L2115" s="339"/>
      <c r="M2115" s="339"/>
      <c r="N2115" s="339"/>
      <c r="O2115" s="339"/>
      <c r="P2115" s="339"/>
      <c r="Q2115" s="339"/>
    </row>
    <row r="2116" spans="1:17" ht="13.5" customHeight="1">
      <c r="A2116" s="481"/>
      <c r="B2116" s="481"/>
      <c r="C2116" s="481"/>
      <c r="D2116" s="481"/>
      <c r="E2116" s="481"/>
      <c r="F2116" s="339"/>
      <c r="G2116" s="340" t="str">
        <f>IF(ISNUMBER(E2116),E2116/'Bulk DivVar Analysis'!$C$60,"")</f>
        <v/>
      </c>
      <c r="H2116" s="338" t="str">
        <f>IF(ISNUMBER(E2116), IF(G2116&gt;'Bulk DivVar Analysis'!$D$62,"Pass","Fail"),"")</f>
        <v/>
      </c>
      <c r="I2116" s="338" t="str">
        <f t="shared" si="35"/>
        <v/>
      </c>
      <c r="J2116" s="339"/>
      <c r="K2116" s="339"/>
      <c r="L2116" s="339"/>
      <c r="M2116" s="339"/>
      <c r="N2116" s="339"/>
      <c r="O2116" s="339"/>
      <c r="P2116" s="339"/>
      <c r="Q2116" s="339"/>
    </row>
    <row r="2117" spans="1:17" ht="13.5" customHeight="1">
      <c r="A2117" s="481"/>
      <c r="B2117" s="481"/>
      <c r="C2117" s="481"/>
      <c r="D2117" s="481"/>
      <c r="E2117" s="481"/>
      <c r="F2117" s="339"/>
      <c r="G2117" s="340" t="str">
        <f>IF(ISNUMBER(E2117),E2117/'Bulk DivVar Analysis'!$C$60,"")</f>
        <v/>
      </c>
      <c r="H2117" s="338" t="str">
        <f>IF(ISNUMBER(E2117), IF(G2117&gt;'Bulk DivVar Analysis'!$D$62,"Pass","Fail"),"")</f>
        <v/>
      </c>
      <c r="I2117" s="338" t="str">
        <f t="shared" si="35"/>
        <v/>
      </c>
      <c r="J2117" s="339"/>
      <c r="K2117" s="339"/>
      <c r="L2117" s="339"/>
      <c r="M2117" s="339"/>
      <c r="N2117" s="339"/>
      <c r="O2117" s="339"/>
      <c r="P2117" s="339"/>
      <c r="Q2117" s="339"/>
    </row>
    <row r="2118" spans="1:17" ht="13.5" customHeight="1">
      <c r="A2118" s="481"/>
      <c r="B2118" s="481"/>
      <c r="C2118" s="481"/>
      <c r="D2118" s="481"/>
      <c r="E2118" s="481"/>
      <c r="F2118" s="339"/>
      <c r="G2118" s="340" t="str">
        <f>IF(ISNUMBER(E2118),E2118/'Bulk DivVar Analysis'!$C$60,"")</f>
        <v/>
      </c>
      <c r="H2118" s="338" t="str">
        <f>IF(ISNUMBER(E2118), IF(G2118&gt;'Bulk DivVar Analysis'!$D$62,"Pass","Fail"),"")</f>
        <v/>
      </c>
      <c r="I2118" s="338" t="str">
        <f t="shared" si="35"/>
        <v/>
      </c>
      <c r="J2118" s="339"/>
      <c r="K2118" s="339"/>
      <c r="L2118" s="339"/>
      <c r="M2118" s="339"/>
      <c r="N2118" s="339"/>
      <c r="O2118" s="339"/>
      <c r="P2118" s="339"/>
      <c r="Q2118" s="339"/>
    </row>
    <row r="2119" spans="1:17" ht="13.5" customHeight="1">
      <c r="A2119" s="481"/>
      <c r="B2119" s="481"/>
      <c r="C2119" s="481"/>
      <c r="D2119" s="481"/>
      <c r="E2119" s="481"/>
      <c r="F2119" s="339"/>
      <c r="G2119" s="340" t="str">
        <f>IF(ISNUMBER(E2119),E2119/'Bulk DivVar Analysis'!$C$60,"")</f>
        <v/>
      </c>
      <c r="H2119" s="338" t="str">
        <f>IF(ISNUMBER(E2119), IF(G2119&gt;'Bulk DivVar Analysis'!$D$62,"Pass","Fail"),"")</f>
        <v/>
      </c>
      <c r="I2119" s="338" t="str">
        <f t="shared" si="35"/>
        <v/>
      </c>
      <c r="J2119" s="339"/>
      <c r="K2119" s="339"/>
      <c r="L2119" s="339"/>
      <c r="M2119" s="339"/>
      <c r="N2119" s="339"/>
      <c r="O2119" s="339"/>
      <c r="P2119" s="339"/>
      <c r="Q2119" s="339"/>
    </row>
    <row r="2120" spans="1:17" ht="13.5" customHeight="1">
      <c r="A2120" s="481"/>
      <c r="B2120" s="481"/>
      <c r="C2120" s="481"/>
      <c r="D2120" s="481"/>
      <c r="E2120" s="481"/>
      <c r="F2120" s="339"/>
      <c r="G2120" s="340" t="str">
        <f>IF(ISNUMBER(E2120),E2120/'Bulk DivVar Analysis'!$C$60,"")</f>
        <v/>
      </c>
      <c r="H2120" s="338" t="str">
        <f>IF(ISNUMBER(E2120), IF(G2120&gt;'Bulk DivVar Analysis'!$D$62,"Pass","Fail"),"")</f>
        <v/>
      </c>
      <c r="I2120" s="338" t="str">
        <f t="shared" si="35"/>
        <v/>
      </c>
      <c r="J2120" s="339"/>
      <c r="K2120" s="339"/>
      <c r="L2120" s="339"/>
      <c r="M2120" s="339"/>
      <c r="N2120" s="339"/>
      <c r="O2120" s="339"/>
      <c r="P2120" s="339"/>
      <c r="Q2120" s="339"/>
    </row>
    <row r="2121" spans="1:17" ht="13.5" customHeight="1">
      <c r="A2121" s="481"/>
      <c r="B2121" s="481"/>
      <c r="C2121" s="481"/>
      <c r="D2121" s="481"/>
      <c r="E2121" s="481"/>
      <c r="F2121" s="339"/>
      <c r="G2121" s="340" t="str">
        <f>IF(ISNUMBER(E2121),E2121/'Bulk DivVar Analysis'!$C$60,"")</f>
        <v/>
      </c>
      <c r="H2121" s="338" t="str">
        <f>IF(ISNUMBER(E2121), IF(G2121&gt;'Bulk DivVar Analysis'!$D$62,"Pass","Fail"),"")</f>
        <v/>
      </c>
      <c r="I2121" s="338" t="str">
        <f t="shared" si="35"/>
        <v/>
      </c>
      <c r="J2121" s="339"/>
      <c r="K2121" s="339"/>
      <c r="L2121" s="339"/>
      <c r="M2121" s="339"/>
      <c r="N2121" s="339"/>
      <c r="O2121" s="339"/>
      <c r="P2121" s="339"/>
      <c r="Q2121" s="339"/>
    </row>
    <row r="2122" spans="1:17" ht="13.5" customHeight="1">
      <c r="A2122" s="481"/>
      <c r="B2122" s="481"/>
      <c r="C2122" s="481"/>
      <c r="D2122" s="481"/>
      <c r="E2122" s="481"/>
      <c r="F2122" s="339"/>
      <c r="G2122" s="340" t="str">
        <f>IF(ISNUMBER(E2122),E2122/'Bulk DivVar Analysis'!$C$60,"")</f>
        <v/>
      </c>
      <c r="H2122" s="338" t="str">
        <f>IF(ISNUMBER(E2122), IF(G2122&gt;'Bulk DivVar Analysis'!$D$62,"Pass","Fail"),"")</f>
        <v/>
      </c>
      <c r="I2122" s="338" t="str">
        <f t="shared" si="35"/>
        <v/>
      </c>
      <c r="J2122" s="339"/>
      <c r="K2122" s="339"/>
      <c r="L2122" s="339"/>
      <c r="M2122" s="339"/>
      <c r="N2122" s="339"/>
      <c r="O2122" s="339"/>
      <c r="P2122" s="339"/>
      <c r="Q2122" s="339"/>
    </row>
    <row r="2123" spans="1:17" ht="13.5" customHeight="1">
      <c r="A2123" s="481"/>
      <c r="B2123" s="481"/>
      <c r="C2123" s="481"/>
      <c r="D2123" s="481"/>
      <c r="E2123" s="481"/>
      <c r="F2123" s="339"/>
      <c r="G2123" s="340" t="str">
        <f>IF(ISNUMBER(E2123),E2123/'Bulk DivVar Analysis'!$C$60,"")</f>
        <v/>
      </c>
      <c r="H2123" s="338" t="str">
        <f>IF(ISNUMBER(E2123), IF(G2123&gt;'Bulk DivVar Analysis'!$D$62,"Pass","Fail"),"")</f>
        <v/>
      </c>
      <c r="I2123" s="338" t="str">
        <f t="shared" si="35"/>
        <v/>
      </c>
      <c r="J2123" s="339"/>
      <c r="K2123" s="339"/>
      <c r="L2123" s="339"/>
      <c r="M2123" s="339"/>
      <c r="N2123" s="339"/>
      <c r="O2123" s="339"/>
      <c r="P2123" s="339"/>
      <c r="Q2123" s="339"/>
    </row>
    <row r="2124" spans="1:17" ht="13.5" customHeight="1">
      <c r="A2124" s="481"/>
      <c r="B2124" s="481"/>
      <c r="C2124" s="481"/>
      <c r="D2124" s="481"/>
      <c r="E2124" s="481"/>
      <c r="F2124" s="339"/>
      <c r="G2124" s="340" t="str">
        <f>IF(ISNUMBER(E2124),E2124/'Bulk DivVar Analysis'!$C$60,"")</f>
        <v/>
      </c>
      <c r="H2124" s="338" t="str">
        <f>IF(ISNUMBER(E2124), IF(G2124&gt;'Bulk DivVar Analysis'!$D$62,"Pass","Fail"),"")</f>
        <v/>
      </c>
      <c r="I2124" s="338" t="str">
        <f t="shared" si="35"/>
        <v/>
      </c>
      <c r="J2124" s="339"/>
      <c r="K2124" s="339"/>
      <c r="L2124" s="339"/>
      <c r="M2124" s="339"/>
      <c r="N2124" s="339"/>
      <c r="O2124" s="339"/>
      <c r="P2124" s="339"/>
      <c r="Q2124" s="339"/>
    </row>
    <row r="2125" spans="1:17" ht="13.5" customHeight="1">
      <c r="A2125" s="481"/>
      <c r="B2125" s="481"/>
      <c r="C2125" s="481"/>
      <c r="D2125" s="481"/>
      <c r="E2125" s="481"/>
      <c r="F2125" s="339"/>
      <c r="G2125" s="340" t="str">
        <f>IF(ISNUMBER(E2125),E2125/'Bulk DivVar Analysis'!$C$60,"")</f>
        <v/>
      </c>
      <c r="H2125" s="338" t="str">
        <f>IF(ISNUMBER(E2125), IF(G2125&gt;'Bulk DivVar Analysis'!$D$62,"Pass","Fail"),"")</f>
        <v/>
      </c>
      <c r="I2125" s="338" t="str">
        <f t="shared" si="35"/>
        <v/>
      </c>
      <c r="J2125" s="339"/>
      <c r="K2125" s="339"/>
      <c r="L2125" s="339"/>
      <c r="M2125" s="339"/>
      <c r="N2125" s="339"/>
      <c r="O2125" s="339"/>
      <c r="P2125" s="339"/>
      <c r="Q2125" s="339"/>
    </row>
    <row r="2126" spans="1:17" ht="13.5" customHeight="1">
      <c r="A2126" s="481"/>
      <c r="B2126" s="481"/>
      <c r="C2126" s="481"/>
      <c r="D2126" s="481"/>
      <c r="E2126" s="481"/>
      <c r="F2126" s="339"/>
      <c r="G2126" s="340" t="str">
        <f>IF(ISNUMBER(E2126),E2126/'Bulk DivVar Analysis'!$C$60,"")</f>
        <v/>
      </c>
      <c r="H2126" s="338" t="str">
        <f>IF(ISNUMBER(E2126), IF(G2126&gt;'Bulk DivVar Analysis'!$D$62,"Pass","Fail"),"")</f>
        <v/>
      </c>
      <c r="I2126" s="338" t="str">
        <f t="shared" si="35"/>
        <v/>
      </c>
      <c r="J2126" s="339"/>
      <c r="K2126" s="339"/>
      <c r="L2126" s="339"/>
      <c r="M2126" s="339"/>
      <c r="N2126" s="339"/>
      <c r="O2126" s="339"/>
      <c r="P2126" s="339"/>
      <c r="Q2126" s="339"/>
    </row>
    <row r="2127" spans="1:17" ht="13.5" customHeight="1">
      <c r="A2127" s="481"/>
      <c r="B2127" s="481"/>
      <c r="C2127" s="481"/>
      <c r="D2127" s="481"/>
      <c r="E2127" s="481"/>
      <c r="F2127" s="339"/>
      <c r="G2127" s="340" t="str">
        <f>IF(ISNUMBER(E2127),E2127/'Bulk DivVar Analysis'!$C$60,"")</f>
        <v/>
      </c>
      <c r="H2127" s="338" t="str">
        <f>IF(ISNUMBER(E2127), IF(G2127&gt;'Bulk DivVar Analysis'!$D$62,"Pass","Fail"),"")</f>
        <v/>
      </c>
      <c r="I2127" s="338" t="str">
        <f t="shared" si="35"/>
        <v/>
      </c>
      <c r="J2127" s="339"/>
      <c r="K2127" s="339"/>
      <c r="L2127" s="339"/>
      <c r="M2127" s="339"/>
      <c r="N2127" s="339"/>
      <c r="O2127" s="339"/>
      <c r="P2127" s="339"/>
      <c r="Q2127" s="339"/>
    </row>
    <row r="2128" spans="1:17" ht="13.5" customHeight="1">
      <c r="A2128" s="481"/>
      <c r="B2128" s="481"/>
      <c r="C2128" s="481"/>
      <c r="D2128" s="481"/>
      <c r="E2128" s="481"/>
      <c r="F2128" s="339"/>
      <c r="G2128" s="340" t="str">
        <f>IF(ISNUMBER(E2128),E2128/'Bulk DivVar Analysis'!$C$60,"")</f>
        <v/>
      </c>
      <c r="H2128" s="338" t="str">
        <f>IF(ISNUMBER(E2128), IF(G2128&gt;'Bulk DivVar Analysis'!$D$62,"Pass","Fail"),"")</f>
        <v/>
      </c>
      <c r="I2128" s="338" t="str">
        <f t="shared" si="35"/>
        <v/>
      </c>
      <c r="J2128" s="339"/>
      <c r="K2128" s="339"/>
      <c r="L2128" s="339"/>
      <c r="M2128" s="339"/>
      <c r="N2128" s="339"/>
      <c r="O2128" s="339"/>
      <c r="P2128" s="339"/>
      <c r="Q2128" s="339"/>
    </row>
    <row r="2129" spans="1:17" ht="13.5" customHeight="1">
      <c r="A2129" s="481"/>
      <c r="B2129" s="481"/>
      <c r="C2129" s="481"/>
      <c r="D2129" s="481"/>
      <c r="E2129" s="481"/>
      <c r="F2129" s="339"/>
      <c r="G2129" s="340" t="str">
        <f>IF(ISNUMBER(E2129),E2129/'Bulk DivVar Analysis'!$C$60,"")</f>
        <v/>
      </c>
      <c r="H2129" s="338" t="str">
        <f>IF(ISNUMBER(E2129), IF(G2129&gt;'Bulk DivVar Analysis'!$D$62,"Pass","Fail"),"")</f>
        <v/>
      </c>
      <c r="I2129" s="338" t="str">
        <f t="shared" si="35"/>
        <v/>
      </c>
      <c r="J2129" s="339"/>
      <c r="K2129" s="339"/>
      <c r="L2129" s="339"/>
      <c r="M2129" s="339"/>
      <c r="N2129" s="339"/>
      <c r="O2129" s="339"/>
      <c r="P2129" s="339"/>
      <c r="Q2129" s="339"/>
    </row>
    <row r="2130" spans="1:17" ht="13.5" customHeight="1">
      <c r="A2130" s="481"/>
      <c r="B2130" s="481"/>
      <c r="C2130" s="481"/>
      <c r="D2130" s="481"/>
      <c r="E2130" s="481"/>
      <c r="F2130" s="339"/>
      <c r="G2130" s="340" t="str">
        <f>IF(ISNUMBER(E2130),E2130/'Bulk DivVar Analysis'!$C$60,"")</f>
        <v/>
      </c>
      <c r="H2130" s="338" t="str">
        <f>IF(ISNUMBER(E2130), IF(G2130&gt;'Bulk DivVar Analysis'!$D$62,"Pass","Fail"),"")</f>
        <v/>
      </c>
      <c r="I2130" s="338" t="str">
        <f t="shared" si="35"/>
        <v/>
      </c>
      <c r="J2130" s="339"/>
      <c r="K2130" s="339"/>
      <c r="L2130" s="339"/>
      <c r="M2130" s="339"/>
      <c r="N2130" s="339"/>
      <c r="O2130" s="339"/>
      <c r="P2130" s="339"/>
      <c r="Q2130" s="339"/>
    </row>
    <row r="2131" spans="1:17" ht="13.5" customHeight="1">
      <c r="A2131" s="481"/>
      <c r="B2131" s="481"/>
      <c r="C2131" s="481"/>
      <c r="D2131" s="481"/>
      <c r="E2131" s="481"/>
      <c r="F2131" s="339"/>
      <c r="G2131" s="340" t="str">
        <f>IF(ISNUMBER(E2131),E2131/'Bulk DivVar Analysis'!$C$60,"")</f>
        <v/>
      </c>
      <c r="H2131" s="338" t="str">
        <f>IF(ISNUMBER(E2131), IF(G2131&gt;'Bulk DivVar Analysis'!$D$62,"Pass","Fail"),"")</f>
        <v/>
      </c>
      <c r="I2131" s="338" t="str">
        <f t="shared" si="35"/>
        <v/>
      </c>
      <c r="J2131" s="339"/>
      <c r="K2131" s="339"/>
      <c r="L2131" s="339"/>
      <c r="M2131" s="339"/>
      <c r="N2131" s="339"/>
      <c r="O2131" s="339"/>
      <c r="P2131" s="339"/>
      <c r="Q2131" s="339"/>
    </row>
    <row r="2132" spans="1:17" ht="13.5" customHeight="1">
      <c r="A2132" s="481"/>
      <c r="B2132" s="481"/>
      <c r="C2132" s="481"/>
      <c r="D2132" s="481"/>
      <c r="E2132" s="481"/>
      <c r="F2132" s="339"/>
      <c r="G2132" s="340" t="str">
        <f>IF(ISNUMBER(E2132),E2132/'Bulk DivVar Analysis'!$C$60,"")</f>
        <v/>
      </c>
      <c r="H2132" s="338" t="str">
        <f>IF(ISNUMBER(E2132), IF(G2132&gt;'Bulk DivVar Analysis'!$D$62,"Pass","Fail"),"")</f>
        <v/>
      </c>
      <c r="I2132" s="338" t="str">
        <f t="shared" si="35"/>
        <v/>
      </c>
      <c r="J2132" s="339"/>
      <c r="K2132" s="339"/>
      <c r="L2132" s="339"/>
      <c r="M2132" s="339"/>
      <c r="N2132" s="339"/>
      <c r="O2132" s="339"/>
      <c r="P2132" s="339"/>
      <c r="Q2132" s="339"/>
    </row>
    <row r="2133" spans="1:17" ht="13.5" customHeight="1">
      <c r="A2133" s="481"/>
      <c r="B2133" s="481"/>
      <c r="C2133" s="481"/>
      <c r="D2133" s="481"/>
      <c r="E2133" s="481"/>
      <c r="F2133" s="339"/>
      <c r="G2133" s="340" t="str">
        <f>IF(ISNUMBER(E2133),E2133/'Bulk DivVar Analysis'!$C$60,"")</f>
        <v/>
      </c>
      <c r="H2133" s="338" t="str">
        <f>IF(ISNUMBER(E2133), IF(G2133&gt;'Bulk DivVar Analysis'!$D$62,"Pass","Fail"),"")</f>
        <v/>
      </c>
      <c r="I2133" s="338" t="str">
        <f t="shared" si="35"/>
        <v/>
      </c>
      <c r="J2133" s="339"/>
      <c r="K2133" s="339"/>
      <c r="L2133" s="339"/>
      <c r="M2133" s="339"/>
      <c r="N2133" s="339"/>
      <c r="O2133" s="339"/>
      <c r="P2133" s="339"/>
      <c r="Q2133" s="339"/>
    </row>
    <row r="2134" spans="1:17" ht="13.5" customHeight="1">
      <c r="A2134" s="481"/>
      <c r="B2134" s="481"/>
      <c r="C2134" s="481"/>
      <c r="D2134" s="481"/>
      <c r="E2134" s="481"/>
      <c r="F2134" s="339"/>
      <c r="G2134" s="340" t="str">
        <f>IF(ISNUMBER(E2134),E2134/'Bulk DivVar Analysis'!$C$60,"")</f>
        <v/>
      </c>
      <c r="H2134" s="338" t="str">
        <f>IF(ISNUMBER(E2134), IF(G2134&gt;'Bulk DivVar Analysis'!$D$62,"Pass","Fail"),"")</f>
        <v/>
      </c>
      <c r="I2134" s="338" t="str">
        <f t="shared" si="35"/>
        <v/>
      </c>
      <c r="J2134" s="339"/>
      <c r="K2134" s="339"/>
      <c r="L2134" s="339"/>
      <c r="M2134" s="339"/>
      <c r="N2134" s="339"/>
      <c r="O2134" s="339"/>
      <c r="P2134" s="339"/>
      <c r="Q2134" s="339"/>
    </row>
    <row r="2135" spans="1:17" ht="13.5" customHeight="1">
      <c r="A2135" s="481"/>
      <c r="B2135" s="481"/>
      <c r="C2135" s="481"/>
      <c r="D2135" s="481"/>
      <c r="E2135" s="481"/>
      <c r="F2135" s="339"/>
      <c r="G2135" s="340" t="str">
        <f>IF(ISNUMBER(E2135),E2135/'Bulk DivVar Analysis'!$C$60,"")</f>
        <v/>
      </c>
      <c r="H2135" s="338" t="str">
        <f>IF(ISNUMBER(E2135), IF(G2135&gt;'Bulk DivVar Analysis'!$D$62,"Pass","Fail"),"")</f>
        <v/>
      </c>
      <c r="I2135" s="338" t="str">
        <f t="shared" si="35"/>
        <v/>
      </c>
      <c r="J2135" s="339"/>
      <c r="K2135" s="339"/>
      <c r="L2135" s="339"/>
      <c r="M2135" s="339"/>
      <c r="N2135" s="339"/>
      <c r="O2135" s="339"/>
      <c r="P2135" s="339"/>
      <c r="Q2135" s="339"/>
    </row>
    <row r="2136" spans="1:17" ht="13.5" customHeight="1">
      <c r="A2136" s="481"/>
      <c r="B2136" s="481"/>
      <c r="C2136" s="481"/>
      <c r="D2136" s="481"/>
      <c r="E2136" s="481"/>
      <c r="F2136" s="339"/>
      <c r="G2136" s="340" t="str">
        <f>IF(ISNUMBER(E2136),E2136/'Bulk DivVar Analysis'!$C$60,"")</f>
        <v/>
      </c>
      <c r="H2136" s="338" t="str">
        <f>IF(ISNUMBER(E2136), IF(G2136&gt;'Bulk DivVar Analysis'!$D$62,"Pass","Fail"),"")</f>
        <v/>
      </c>
      <c r="I2136" s="338" t="str">
        <f t="shared" si="35"/>
        <v/>
      </c>
      <c r="J2136" s="339"/>
      <c r="K2136" s="339"/>
      <c r="L2136" s="339"/>
      <c r="M2136" s="339"/>
      <c r="N2136" s="339"/>
      <c r="O2136" s="339"/>
      <c r="P2136" s="339"/>
      <c r="Q2136" s="339"/>
    </row>
    <row r="2137" spans="1:17" ht="13.5" customHeight="1">
      <c r="A2137" s="481"/>
      <c r="B2137" s="481"/>
      <c r="C2137" s="481"/>
      <c r="D2137" s="481"/>
      <c r="E2137" s="481"/>
      <c r="F2137" s="339"/>
      <c r="G2137" s="340" t="str">
        <f>IF(ISNUMBER(E2137),E2137/'Bulk DivVar Analysis'!$C$60,"")</f>
        <v/>
      </c>
      <c r="H2137" s="338" t="str">
        <f>IF(ISNUMBER(E2137), IF(G2137&gt;'Bulk DivVar Analysis'!$D$62,"Pass","Fail"),"")</f>
        <v/>
      </c>
      <c r="I2137" s="338" t="str">
        <f t="shared" si="35"/>
        <v/>
      </c>
      <c r="J2137" s="339"/>
      <c r="K2137" s="339"/>
      <c r="L2137" s="339"/>
      <c r="M2137" s="339"/>
      <c r="N2137" s="339"/>
      <c r="O2137" s="339"/>
      <c r="P2137" s="339"/>
      <c r="Q2137" s="339"/>
    </row>
    <row r="2138" spans="1:17" ht="13.5" customHeight="1">
      <c r="A2138" s="481"/>
      <c r="B2138" s="481"/>
      <c r="C2138" s="481"/>
      <c r="D2138" s="481"/>
      <c r="E2138" s="481"/>
      <c r="F2138" s="339"/>
      <c r="G2138" s="340" t="str">
        <f>IF(ISNUMBER(E2138),E2138/'Bulk DivVar Analysis'!$C$60,"")</f>
        <v/>
      </c>
      <c r="H2138" s="338" t="str">
        <f>IF(ISNUMBER(E2138), IF(G2138&gt;'Bulk DivVar Analysis'!$D$62,"Pass","Fail"),"")</f>
        <v/>
      </c>
      <c r="I2138" s="338" t="str">
        <f t="shared" si="35"/>
        <v/>
      </c>
      <c r="J2138" s="339"/>
      <c r="K2138" s="339"/>
      <c r="L2138" s="339"/>
      <c r="M2138" s="339"/>
      <c r="N2138" s="339"/>
      <c r="O2138" s="339"/>
      <c r="P2138" s="339"/>
      <c r="Q2138" s="339"/>
    </row>
    <row r="2139" spans="1:17" ht="13.5" customHeight="1">
      <c r="A2139" s="481"/>
      <c r="B2139" s="481"/>
      <c r="C2139" s="481"/>
      <c r="D2139" s="481"/>
      <c r="E2139" s="481"/>
      <c r="F2139" s="339"/>
      <c r="G2139" s="340" t="str">
        <f>IF(ISNUMBER(E2139),E2139/'Bulk DivVar Analysis'!$C$60,"")</f>
        <v/>
      </c>
      <c r="H2139" s="338" t="str">
        <f>IF(ISNUMBER(E2139), IF(G2139&gt;'Bulk DivVar Analysis'!$D$62,"Pass","Fail"),"")</f>
        <v/>
      </c>
      <c r="I2139" s="338" t="str">
        <f t="shared" si="35"/>
        <v/>
      </c>
      <c r="J2139" s="339"/>
      <c r="K2139" s="339"/>
      <c r="L2139" s="339"/>
      <c r="M2139" s="339"/>
      <c r="N2139" s="339"/>
      <c r="O2139" s="339"/>
      <c r="P2139" s="339"/>
      <c r="Q2139" s="339"/>
    </row>
    <row r="2140" spans="1:17" ht="13.5" customHeight="1">
      <c r="A2140" s="481"/>
      <c r="B2140" s="481"/>
      <c r="C2140" s="481"/>
      <c r="D2140" s="481"/>
      <c r="E2140" s="481"/>
      <c r="F2140" s="339"/>
      <c r="G2140" s="340" t="str">
        <f>IF(ISNUMBER(E2140),E2140/'Bulk DivVar Analysis'!$C$60,"")</f>
        <v/>
      </c>
      <c r="H2140" s="338" t="str">
        <f>IF(ISNUMBER(E2140), IF(G2140&gt;'Bulk DivVar Analysis'!$D$62,"Pass","Fail"),"")</f>
        <v/>
      </c>
      <c r="I2140" s="338" t="str">
        <f t="shared" si="35"/>
        <v/>
      </c>
      <c r="J2140" s="339"/>
      <c r="K2140" s="339"/>
      <c r="L2140" s="339"/>
      <c r="M2140" s="339"/>
      <c r="N2140" s="339"/>
      <c r="O2140" s="339"/>
      <c r="P2140" s="339"/>
      <c r="Q2140" s="339"/>
    </row>
    <row r="2141" spans="1:17" ht="13.5" customHeight="1">
      <c r="A2141" s="481"/>
      <c r="B2141" s="481"/>
      <c r="C2141" s="481"/>
      <c r="D2141" s="481"/>
      <c r="E2141" s="481"/>
      <c r="F2141" s="339"/>
      <c r="G2141" s="340" t="str">
        <f>IF(ISNUMBER(E2141),E2141/'Bulk DivVar Analysis'!$C$60,"")</f>
        <v/>
      </c>
      <c r="H2141" s="338" t="str">
        <f>IF(ISNUMBER(E2141), IF(G2141&gt;'Bulk DivVar Analysis'!$D$62,"Pass","Fail"),"")</f>
        <v/>
      </c>
      <c r="I2141" s="338" t="str">
        <f t="shared" si="35"/>
        <v/>
      </c>
      <c r="J2141" s="339"/>
      <c r="K2141" s="339"/>
      <c r="L2141" s="339"/>
      <c r="M2141" s="339"/>
      <c r="N2141" s="339"/>
      <c r="O2141" s="339"/>
      <c r="P2141" s="339"/>
      <c r="Q2141" s="339"/>
    </row>
    <row r="2142" spans="1:17" ht="13.5" customHeight="1">
      <c r="A2142" s="481"/>
      <c r="B2142" s="481"/>
      <c r="C2142" s="481"/>
      <c r="D2142" s="481"/>
      <c r="E2142" s="481"/>
      <c r="F2142" s="339"/>
      <c r="G2142" s="340" t="str">
        <f>IF(ISNUMBER(E2142),E2142/'Bulk DivVar Analysis'!$C$60,"")</f>
        <v/>
      </c>
      <c r="H2142" s="338" t="str">
        <f>IF(ISNUMBER(E2142), IF(G2142&gt;'Bulk DivVar Analysis'!$D$62,"Pass","Fail"),"")</f>
        <v/>
      </c>
      <c r="I2142" s="338" t="str">
        <f t="shared" si="35"/>
        <v/>
      </c>
      <c r="J2142" s="339"/>
      <c r="K2142" s="339"/>
      <c r="L2142" s="339"/>
      <c r="M2142" s="339"/>
      <c r="N2142" s="339"/>
      <c r="O2142" s="339"/>
      <c r="P2142" s="339"/>
      <c r="Q2142" s="339"/>
    </row>
    <row r="2143" spans="1:17" ht="13.5" customHeight="1">
      <c r="A2143" s="481"/>
      <c r="B2143" s="481"/>
      <c r="C2143" s="481"/>
      <c r="D2143" s="481"/>
      <c r="E2143" s="481"/>
      <c r="F2143" s="339"/>
      <c r="G2143" s="340" t="str">
        <f>IF(ISNUMBER(E2143),E2143/'Bulk DivVar Analysis'!$C$60,"")</f>
        <v/>
      </c>
      <c r="H2143" s="338" t="str">
        <f>IF(ISNUMBER(E2143), IF(G2143&gt;'Bulk DivVar Analysis'!$D$62,"Pass","Fail"),"")</f>
        <v/>
      </c>
      <c r="I2143" s="338" t="str">
        <f t="shared" si="35"/>
        <v/>
      </c>
      <c r="J2143" s="339"/>
      <c r="K2143" s="339"/>
      <c r="L2143" s="339"/>
      <c r="M2143" s="339"/>
      <c r="N2143" s="339"/>
      <c r="O2143" s="339"/>
      <c r="P2143" s="339"/>
      <c r="Q2143" s="339"/>
    </row>
    <row r="2144" spans="1:17" ht="13.5" customHeight="1">
      <c r="A2144" s="481"/>
      <c r="B2144" s="481"/>
      <c r="C2144" s="481"/>
      <c r="D2144" s="481"/>
      <c r="E2144" s="481"/>
      <c r="F2144" s="339"/>
      <c r="G2144" s="340" t="str">
        <f>IF(ISNUMBER(E2144),E2144/'Bulk DivVar Analysis'!$C$60,"")</f>
        <v/>
      </c>
      <c r="H2144" s="338" t="str">
        <f>IF(ISNUMBER(E2144), IF(G2144&gt;'Bulk DivVar Analysis'!$D$62,"Pass","Fail"),"")</f>
        <v/>
      </c>
      <c r="I2144" s="338" t="str">
        <f t="shared" si="35"/>
        <v/>
      </c>
      <c r="J2144" s="339"/>
      <c r="K2144" s="339"/>
      <c r="L2144" s="339"/>
      <c r="M2144" s="339"/>
      <c r="N2144" s="339"/>
      <c r="O2144" s="339"/>
      <c r="P2144" s="339"/>
      <c r="Q2144" s="339"/>
    </row>
    <row r="2145" spans="1:17" ht="13.5" customHeight="1">
      <c r="A2145" s="481"/>
      <c r="B2145" s="481"/>
      <c r="C2145" s="481"/>
      <c r="D2145" s="481"/>
      <c r="E2145" s="481"/>
      <c r="F2145" s="339"/>
      <c r="G2145" s="340" t="str">
        <f>IF(ISNUMBER(E2145),E2145/'Bulk DivVar Analysis'!$C$60,"")</f>
        <v/>
      </c>
      <c r="H2145" s="338" t="str">
        <f>IF(ISNUMBER(E2145), IF(G2145&gt;'Bulk DivVar Analysis'!$D$62,"Pass","Fail"),"")</f>
        <v/>
      </c>
      <c r="I2145" s="338" t="str">
        <f t="shared" si="35"/>
        <v/>
      </c>
      <c r="J2145" s="339"/>
      <c r="K2145" s="339"/>
      <c r="L2145" s="339"/>
      <c r="M2145" s="339"/>
      <c r="N2145" s="339"/>
      <c r="O2145" s="339"/>
      <c r="P2145" s="339"/>
      <c r="Q2145" s="339"/>
    </row>
    <row r="2146" spans="1:17" ht="13.5" customHeight="1">
      <c r="A2146" s="481"/>
      <c r="B2146" s="481"/>
      <c r="C2146" s="481"/>
      <c r="D2146" s="481"/>
      <c r="E2146" s="481"/>
      <c r="F2146" s="339"/>
      <c r="G2146" s="340" t="str">
        <f>IF(ISNUMBER(E2146),E2146/'Bulk DivVar Analysis'!$C$60,"")</f>
        <v/>
      </c>
      <c r="H2146" s="338" t="str">
        <f>IF(ISNUMBER(E2146), IF(G2146&gt;'Bulk DivVar Analysis'!$D$62,"Pass","Fail"),"")</f>
        <v/>
      </c>
      <c r="I2146" s="338" t="str">
        <f t="shared" si="35"/>
        <v/>
      </c>
      <c r="J2146" s="339"/>
      <c r="K2146" s="339"/>
      <c r="L2146" s="339"/>
      <c r="M2146" s="339"/>
      <c r="N2146" s="339"/>
      <c r="O2146" s="339"/>
      <c r="P2146" s="339"/>
      <c r="Q2146" s="339"/>
    </row>
    <row r="2147" spans="1:17" ht="13.5" customHeight="1">
      <c r="A2147" s="481"/>
      <c r="B2147" s="481"/>
      <c r="C2147" s="481"/>
      <c r="D2147" s="481"/>
      <c r="E2147" s="481"/>
      <c r="F2147" s="339"/>
      <c r="G2147" s="340" t="str">
        <f>IF(ISNUMBER(E2147),E2147/'Bulk DivVar Analysis'!$C$60,"")</f>
        <v/>
      </c>
      <c r="H2147" s="338" t="str">
        <f>IF(ISNUMBER(E2147), IF(G2147&gt;'Bulk DivVar Analysis'!$D$62,"Pass","Fail"),"")</f>
        <v/>
      </c>
      <c r="I2147" s="338" t="str">
        <f t="shared" si="35"/>
        <v/>
      </c>
      <c r="J2147" s="339"/>
      <c r="K2147" s="339"/>
      <c r="L2147" s="339"/>
      <c r="M2147" s="339"/>
      <c r="N2147" s="339"/>
      <c r="O2147" s="339"/>
      <c r="P2147" s="339"/>
      <c r="Q2147" s="339"/>
    </row>
    <row r="2148" spans="1:17" ht="13.5" customHeight="1">
      <c r="A2148" s="481"/>
      <c r="B2148" s="481"/>
      <c r="C2148" s="481"/>
      <c r="D2148" s="481"/>
      <c r="E2148" s="481"/>
      <c r="F2148" s="339"/>
      <c r="G2148" s="340" t="str">
        <f>IF(ISNUMBER(E2148),E2148/'Bulk DivVar Analysis'!$C$60,"")</f>
        <v/>
      </c>
      <c r="H2148" s="338" t="str">
        <f>IF(ISNUMBER(E2148), IF(G2148&gt;'Bulk DivVar Analysis'!$D$62,"Pass","Fail"),"")</f>
        <v/>
      </c>
      <c r="I2148" s="338" t="str">
        <f t="shared" si="35"/>
        <v/>
      </c>
      <c r="J2148" s="339"/>
      <c r="K2148" s="339"/>
      <c r="L2148" s="339"/>
      <c r="M2148" s="339"/>
      <c r="N2148" s="339"/>
      <c r="O2148" s="339"/>
      <c r="P2148" s="339"/>
      <c r="Q2148" s="339"/>
    </row>
    <row r="2149" spans="1:17" ht="13.5" customHeight="1">
      <c r="A2149" s="481"/>
      <c r="B2149" s="481"/>
      <c r="C2149" s="481"/>
      <c r="D2149" s="481"/>
      <c r="E2149" s="481"/>
      <c r="F2149" s="339"/>
      <c r="G2149" s="340" t="str">
        <f>IF(ISNUMBER(E2149),E2149/'Bulk DivVar Analysis'!$C$60,"")</f>
        <v/>
      </c>
      <c r="H2149" s="338" t="str">
        <f>IF(ISNUMBER(E2149), IF(G2149&gt;'Bulk DivVar Analysis'!$D$62,"Pass","Fail"),"")</f>
        <v/>
      </c>
      <c r="I2149" s="338" t="str">
        <f t="shared" si="35"/>
        <v/>
      </c>
      <c r="J2149" s="339"/>
      <c r="K2149" s="339"/>
      <c r="L2149" s="339"/>
      <c r="M2149" s="339"/>
      <c r="N2149" s="339"/>
      <c r="O2149" s="339"/>
      <c r="P2149" s="339"/>
      <c r="Q2149" s="339"/>
    </row>
    <row r="2150" spans="1:17" ht="13.5" customHeight="1">
      <c r="A2150" s="481"/>
      <c r="B2150" s="481"/>
      <c r="C2150" s="481"/>
      <c r="D2150" s="481"/>
      <c r="E2150" s="481"/>
      <c r="F2150" s="339"/>
      <c r="G2150" s="340" t="str">
        <f>IF(ISNUMBER(E2150),E2150/'Bulk DivVar Analysis'!$C$60,"")</f>
        <v/>
      </c>
      <c r="H2150" s="338" t="str">
        <f>IF(ISNUMBER(E2150), IF(G2150&gt;'Bulk DivVar Analysis'!$D$62,"Pass","Fail"),"")</f>
        <v/>
      </c>
      <c r="I2150" s="338" t="str">
        <f t="shared" si="35"/>
        <v/>
      </c>
      <c r="J2150" s="339"/>
      <c r="K2150" s="339"/>
      <c r="L2150" s="339"/>
      <c r="M2150" s="339"/>
      <c r="N2150" s="339"/>
      <c r="O2150" s="339"/>
      <c r="P2150" s="339"/>
      <c r="Q2150" s="339"/>
    </row>
    <row r="2151" spans="1:17" ht="13.5" customHeight="1">
      <c r="A2151" s="481"/>
      <c r="B2151" s="481"/>
      <c r="C2151" s="481"/>
      <c r="D2151" s="481"/>
      <c r="E2151" s="481"/>
      <c r="F2151" s="339"/>
      <c r="G2151" s="340" t="str">
        <f>IF(ISNUMBER(E2151),E2151/'Bulk DivVar Analysis'!$C$60,"")</f>
        <v/>
      </c>
      <c r="H2151" s="338" t="str">
        <f>IF(ISNUMBER(E2151), IF(G2151&gt;'Bulk DivVar Analysis'!$D$62,"Pass","Fail"),"")</f>
        <v/>
      </c>
      <c r="I2151" s="338" t="str">
        <f t="shared" si="35"/>
        <v/>
      </c>
      <c r="J2151" s="339"/>
      <c r="K2151" s="339"/>
      <c r="L2151" s="339"/>
      <c r="M2151" s="339"/>
      <c r="N2151" s="339"/>
      <c r="O2151" s="339"/>
      <c r="P2151" s="339"/>
      <c r="Q2151" s="339"/>
    </row>
    <row r="2152" spans="1:17" ht="13.5" customHeight="1">
      <c r="A2152" s="481"/>
      <c r="B2152" s="481"/>
      <c r="C2152" s="481"/>
      <c r="D2152" s="481"/>
      <c r="E2152" s="481"/>
      <c r="F2152" s="339"/>
      <c r="G2152" s="340" t="str">
        <f>IF(ISNUMBER(E2152),E2152/'Bulk DivVar Analysis'!$C$60,"")</f>
        <v/>
      </c>
      <c r="H2152" s="338" t="str">
        <f>IF(ISNUMBER(E2152), IF(G2152&gt;'Bulk DivVar Analysis'!$D$62,"Pass","Fail"),"")</f>
        <v/>
      </c>
      <c r="I2152" s="338" t="str">
        <f t="shared" si="35"/>
        <v/>
      </c>
      <c r="J2152" s="339"/>
      <c r="K2152" s="339"/>
      <c r="L2152" s="339"/>
      <c r="M2152" s="339"/>
      <c r="N2152" s="339"/>
      <c r="O2152" s="339"/>
      <c r="P2152" s="339"/>
      <c r="Q2152" s="339"/>
    </row>
    <row r="2153" spans="1:17" ht="13.5" customHeight="1">
      <c r="A2153" s="481"/>
      <c r="B2153" s="481"/>
      <c r="C2153" s="481"/>
      <c r="D2153" s="481"/>
      <c r="E2153" s="481"/>
      <c r="F2153" s="339"/>
      <c r="G2153" s="340" t="str">
        <f>IF(ISNUMBER(E2153),E2153/'Bulk DivVar Analysis'!$C$60,"")</f>
        <v/>
      </c>
      <c r="H2153" s="338" t="str">
        <f>IF(ISNUMBER(E2153), IF(G2153&gt;'Bulk DivVar Analysis'!$D$62,"Pass","Fail"),"")</f>
        <v/>
      </c>
      <c r="I2153" s="338" t="str">
        <f t="shared" si="35"/>
        <v/>
      </c>
      <c r="J2153" s="339"/>
      <c r="K2153" s="339"/>
      <c r="L2153" s="339"/>
      <c r="M2153" s="339"/>
      <c r="N2153" s="339"/>
      <c r="O2153" s="339"/>
      <c r="P2153" s="339"/>
      <c r="Q2153" s="339"/>
    </row>
    <row r="2154" spans="1:17" ht="13.5" customHeight="1">
      <c r="A2154" s="481"/>
      <c r="B2154" s="481"/>
      <c r="C2154" s="481"/>
      <c r="D2154" s="481"/>
      <c r="E2154" s="481"/>
      <c r="F2154" s="339"/>
      <c r="G2154" s="340" t="str">
        <f>IF(ISNUMBER(E2154),E2154/'Bulk DivVar Analysis'!$C$60,"")</f>
        <v/>
      </c>
      <c r="H2154" s="338" t="str">
        <f>IF(ISNUMBER(E2154), IF(G2154&gt;'Bulk DivVar Analysis'!$D$62,"Pass","Fail"),"")</f>
        <v/>
      </c>
      <c r="I2154" s="338" t="str">
        <f t="shared" si="35"/>
        <v/>
      </c>
      <c r="J2154" s="339"/>
      <c r="K2154" s="339"/>
      <c r="L2154" s="339"/>
      <c r="M2154" s="339"/>
      <c r="N2154" s="339"/>
      <c r="O2154" s="339"/>
      <c r="P2154" s="339"/>
      <c r="Q2154" s="339"/>
    </row>
    <row r="2155" spans="1:17" ht="13.5" customHeight="1">
      <c r="A2155" s="481"/>
      <c r="B2155" s="481"/>
      <c r="C2155" s="481"/>
      <c r="D2155" s="481"/>
      <c r="E2155" s="481"/>
      <c r="F2155" s="339"/>
      <c r="G2155" s="340" t="str">
        <f>IF(ISNUMBER(E2155),E2155/'Bulk DivVar Analysis'!$C$60,"")</f>
        <v/>
      </c>
      <c r="H2155" s="338" t="str">
        <f>IF(ISNUMBER(E2155), IF(G2155&gt;'Bulk DivVar Analysis'!$D$62,"Pass","Fail"),"")</f>
        <v/>
      </c>
      <c r="I2155" s="338" t="str">
        <f t="shared" si="35"/>
        <v/>
      </c>
      <c r="J2155" s="339"/>
      <c r="K2155" s="339"/>
      <c r="L2155" s="339"/>
      <c r="M2155" s="339"/>
      <c r="N2155" s="339"/>
      <c r="O2155" s="339"/>
      <c r="P2155" s="339"/>
      <c r="Q2155" s="339"/>
    </row>
    <row r="2156" spans="1:17" ht="13.5" customHeight="1">
      <c r="A2156" s="481"/>
      <c r="B2156" s="481"/>
      <c r="C2156" s="481"/>
      <c r="D2156" s="481"/>
      <c r="E2156" s="481"/>
      <c r="F2156" s="339"/>
      <c r="G2156" s="340" t="str">
        <f>IF(ISNUMBER(E2156),E2156/'Bulk DivVar Analysis'!$C$60,"")</f>
        <v/>
      </c>
      <c r="H2156" s="338" t="str">
        <f>IF(ISNUMBER(E2156), IF(G2156&gt;'Bulk DivVar Analysis'!$D$62,"Pass","Fail"),"")</f>
        <v/>
      </c>
      <c r="I2156" s="338" t="str">
        <f t="shared" si="35"/>
        <v/>
      </c>
      <c r="J2156" s="339"/>
      <c r="K2156" s="339"/>
      <c r="L2156" s="339"/>
      <c r="M2156" s="339"/>
      <c r="N2156" s="339"/>
      <c r="O2156" s="339"/>
      <c r="P2156" s="339"/>
      <c r="Q2156" s="339"/>
    </row>
    <row r="2157" spans="1:17" ht="13.5" customHeight="1">
      <c r="A2157" s="481"/>
      <c r="B2157" s="481"/>
      <c r="C2157" s="481"/>
      <c r="D2157" s="481"/>
      <c r="E2157" s="481"/>
      <c r="F2157" s="339"/>
      <c r="G2157" s="340" t="str">
        <f>IF(ISNUMBER(E2157),E2157/'Bulk DivVar Analysis'!$C$60,"")</f>
        <v/>
      </c>
      <c r="H2157" s="338" t="str">
        <f>IF(ISNUMBER(E2157), IF(G2157&gt;'Bulk DivVar Analysis'!$D$62,"Pass","Fail"),"")</f>
        <v/>
      </c>
      <c r="I2157" s="338" t="str">
        <f t="shared" si="35"/>
        <v/>
      </c>
      <c r="J2157" s="339"/>
      <c r="K2157" s="339"/>
      <c r="L2157" s="339"/>
      <c r="M2157" s="339"/>
      <c r="N2157" s="339"/>
      <c r="O2157" s="339"/>
      <c r="P2157" s="339"/>
      <c r="Q2157" s="339"/>
    </row>
    <row r="2158" spans="1:17" ht="13.5" customHeight="1">
      <c r="A2158" s="481"/>
      <c r="B2158" s="481"/>
      <c r="C2158" s="481"/>
      <c r="D2158" s="481"/>
      <c r="E2158" s="481"/>
      <c r="F2158" s="339"/>
      <c r="G2158" s="340" t="str">
        <f>IF(ISNUMBER(E2158),E2158/'Bulk DivVar Analysis'!$C$60,"")</f>
        <v/>
      </c>
      <c r="H2158" s="338" t="str">
        <f>IF(ISNUMBER(E2158), IF(G2158&gt;'Bulk DivVar Analysis'!$D$62,"Pass","Fail"),"")</f>
        <v/>
      </c>
      <c r="I2158" s="338" t="str">
        <f t="shared" si="35"/>
        <v/>
      </c>
      <c r="J2158" s="339"/>
      <c r="K2158" s="339"/>
      <c r="L2158" s="339"/>
      <c r="M2158" s="339"/>
      <c r="N2158" s="339"/>
      <c r="O2158" s="339"/>
      <c r="P2158" s="339"/>
      <c r="Q2158" s="339"/>
    </row>
    <row r="2159" spans="1:17" ht="13.5" customHeight="1">
      <c r="A2159" s="481"/>
      <c r="B2159" s="481"/>
      <c r="C2159" s="481"/>
      <c r="D2159" s="481"/>
      <c r="E2159" s="481"/>
      <c r="F2159" s="339"/>
      <c r="G2159" s="340" t="str">
        <f>IF(ISNUMBER(E2159),E2159/'Bulk DivVar Analysis'!$C$60,"")</f>
        <v/>
      </c>
      <c r="H2159" s="338" t="str">
        <f>IF(ISNUMBER(E2159), IF(G2159&gt;'Bulk DivVar Analysis'!$D$62,"Pass","Fail"),"")</f>
        <v/>
      </c>
      <c r="I2159" s="338" t="str">
        <f t="shared" si="35"/>
        <v/>
      </c>
      <c r="J2159" s="339"/>
      <c r="K2159" s="339"/>
      <c r="L2159" s="339"/>
      <c r="M2159" s="339"/>
      <c r="N2159" s="339"/>
      <c r="O2159" s="339"/>
      <c r="P2159" s="339"/>
      <c r="Q2159" s="339"/>
    </row>
    <row r="2160" spans="1:17" ht="13.5" customHeight="1">
      <c r="A2160" s="481"/>
      <c r="B2160" s="481"/>
      <c r="C2160" s="481"/>
      <c r="D2160" s="481"/>
      <c r="E2160" s="481"/>
      <c r="F2160" s="339"/>
      <c r="G2160" s="340" t="str">
        <f>IF(ISNUMBER(E2160),E2160/'Bulk DivVar Analysis'!$C$60,"")</f>
        <v/>
      </c>
      <c r="H2160" s="338" t="str">
        <f>IF(ISNUMBER(E2160), IF(G2160&gt;'Bulk DivVar Analysis'!$D$62,"Pass","Fail"),"")</f>
        <v/>
      </c>
      <c r="I2160" s="338" t="str">
        <f t="shared" si="35"/>
        <v/>
      </c>
      <c r="J2160" s="339"/>
      <c r="K2160" s="339"/>
      <c r="L2160" s="339"/>
      <c r="M2160" s="339"/>
      <c r="N2160" s="339"/>
      <c r="O2160" s="339"/>
      <c r="P2160" s="339"/>
      <c r="Q2160" s="339"/>
    </row>
    <row r="2161" spans="1:17" ht="13.5" customHeight="1">
      <c r="A2161" s="481"/>
      <c r="B2161" s="481"/>
      <c r="C2161" s="481"/>
      <c r="D2161" s="481"/>
      <c r="E2161" s="481"/>
      <c r="F2161" s="339"/>
      <c r="G2161" s="340" t="str">
        <f>IF(ISNUMBER(E2161),E2161/'Bulk DivVar Analysis'!$C$60,"")</f>
        <v/>
      </c>
      <c r="H2161" s="338" t="str">
        <f>IF(ISNUMBER(E2161), IF(G2161&gt;'Bulk DivVar Analysis'!$D$62,"Pass","Fail"),"")</f>
        <v/>
      </c>
      <c r="I2161" s="338" t="str">
        <f t="shared" si="35"/>
        <v/>
      </c>
      <c r="J2161" s="339"/>
      <c r="K2161" s="339"/>
      <c r="L2161" s="339"/>
      <c r="M2161" s="339"/>
      <c r="N2161" s="339"/>
      <c r="O2161" s="339"/>
      <c r="P2161" s="339"/>
      <c r="Q2161" s="339"/>
    </row>
    <row r="2162" spans="1:17" ht="13.5" customHeight="1">
      <c r="A2162" s="481"/>
      <c r="B2162" s="481"/>
      <c r="C2162" s="481"/>
      <c r="D2162" s="481"/>
      <c r="E2162" s="481"/>
      <c r="F2162" s="339"/>
      <c r="G2162" s="340" t="str">
        <f>IF(ISNUMBER(E2162),E2162/'Bulk DivVar Analysis'!$C$60,"")</f>
        <v/>
      </c>
      <c r="H2162" s="338" t="str">
        <f>IF(ISNUMBER(E2162), IF(G2162&gt;'Bulk DivVar Analysis'!$D$62,"Pass","Fail"),"")</f>
        <v/>
      </c>
      <c r="I2162" s="338" t="str">
        <f t="shared" si="35"/>
        <v/>
      </c>
      <c r="J2162" s="339"/>
      <c r="K2162" s="339"/>
      <c r="L2162" s="339"/>
      <c r="M2162" s="339"/>
      <c r="N2162" s="339"/>
      <c r="O2162" s="339"/>
      <c r="P2162" s="339"/>
      <c r="Q2162" s="339"/>
    </row>
    <row r="2163" spans="1:17" ht="13.5" customHeight="1">
      <c r="A2163" s="481"/>
      <c r="B2163" s="481"/>
      <c r="C2163" s="481"/>
      <c r="D2163" s="481"/>
      <c r="E2163" s="481"/>
      <c r="F2163" s="339"/>
      <c r="G2163" s="340" t="str">
        <f>IF(ISNUMBER(E2163),E2163/'Bulk DivVar Analysis'!$C$60,"")</f>
        <v/>
      </c>
      <c r="H2163" s="338" t="str">
        <f>IF(ISNUMBER(E2163), IF(G2163&gt;'Bulk DivVar Analysis'!$D$62,"Pass","Fail"),"")</f>
        <v/>
      </c>
      <c r="I2163" s="338" t="str">
        <f t="shared" si="35"/>
        <v/>
      </c>
      <c r="J2163" s="339"/>
      <c r="K2163" s="339"/>
      <c r="L2163" s="339"/>
      <c r="M2163" s="339"/>
      <c r="N2163" s="339"/>
      <c r="O2163" s="339"/>
      <c r="P2163" s="339"/>
      <c r="Q2163" s="339"/>
    </row>
    <row r="2164" spans="1:17" ht="13.5" customHeight="1">
      <c r="A2164" s="481"/>
      <c r="B2164" s="481"/>
      <c r="C2164" s="481"/>
      <c r="D2164" s="481"/>
      <c r="E2164" s="481"/>
      <c r="F2164" s="339"/>
      <c r="G2164" s="340" t="str">
        <f>IF(ISNUMBER(E2164),E2164/'Bulk DivVar Analysis'!$C$60,"")</f>
        <v/>
      </c>
      <c r="H2164" s="338" t="str">
        <f>IF(ISNUMBER(E2164), IF(G2164&gt;'Bulk DivVar Analysis'!$D$62,"Pass","Fail"),"")</f>
        <v/>
      </c>
      <c r="I2164" s="338" t="str">
        <f t="shared" si="35"/>
        <v/>
      </c>
      <c r="J2164" s="339"/>
      <c r="K2164" s="339"/>
      <c r="L2164" s="339"/>
      <c r="M2164" s="339"/>
      <c r="N2164" s="339"/>
      <c r="O2164" s="339"/>
      <c r="P2164" s="339"/>
      <c r="Q2164" s="339"/>
    </row>
    <row r="2165" spans="1:17" ht="13.5" customHeight="1">
      <c r="A2165" s="481"/>
      <c r="B2165" s="481"/>
      <c r="C2165" s="481"/>
      <c r="D2165" s="481"/>
      <c r="E2165" s="481"/>
      <c r="F2165" s="339"/>
      <c r="G2165" s="340" t="str">
        <f>IF(ISNUMBER(E2165),E2165/'Bulk DivVar Analysis'!$C$60,"")</f>
        <v/>
      </c>
      <c r="H2165" s="338" t="str">
        <f>IF(ISNUMBER(E2165), IF(G2165&gt;'Bulk DivVar Analysis'!$D$62,"Pass","Fail"),"")</f>
        <v/>
      </c>
      <c r="I2165" s="338" t="str">
        <f t="shared" si="35"/>
        <v/>
      </c>
      <c r="J2165" s="339"/>
      <c r="K2165" s="339"/>
      <c r="L2165" s="339"/>
      <c r="M2165" s="339"/>
      <c r="N2165" s="339"/>
      <c r="O2165" s="339"/>
      <c r="P2165" s="339"/>
      <c r="Q2165" s="339"/>
    </row>
    <row r="2166" spans="1:17" ht="13.5" customHeight="1">
      <c r="A2166" s="481"/>
      <c r="B2166" s="481"/>
      <c r="C2166" s="481"/>
      <c r="D2166" s="481"/>
      <c r="E2166" s="481"/>
      <c r="F2166" s="339"/>
      <c r="G2166" s="340" t="str">
        <f>IF(ISNUMBER(E2166),E2166/'Bulk DivVar Analysis'!$C$60,"")</f>
        <v/>
      </c>
      <c r="H2166" s="338" t="str">
        <f>IF(ISNUMBER(E2166), IF(G2166&gt;'Bulk DivVar Analysis'!$D$62,"Pass","Fail"),"")</f>
        <v/>
      </c>
      <c r="I2166" s="338" t="str">
        <f t="shared" si="35"/>
        <v/>
      </c>
      <c r="J2166" s="339"/>
      <c r="K2166" s="339"/>
      <c r="L2166" s="339"/>
      <c r="M2166" s="339"/>
      <c r="N2166" s="339"/>
      <c r="O2166" s="339"/>
      <c r="P2166" s="339"/>
      <c r="Q2166" s="339"/>
    </row>
    <row r="2167" spans="1:17" ht="13.5" customHeight="1">
      <c r="A2167" s="481"/>
      <c r="B2167" s="481"/>
      <c r="C2167" s="481"/>
      <c r="D2167" s="481"/>
      <c r="E2167" s="481"/>
      <c r="F2167" s="339"/>
      <c r="G2167" s="340" t="str">
        <f>IF(ISNUMBER(E2167),E2167/'Bulk DivVar Analysis'!$C$60,"")</f>
        <v/>
      </c>
      <c r="H2167" s="338" t="str">
        <f>IF(ISNUMBER(E2167), IF(G2167&gt;'Bulk DivVar Analysis'!$D$62,"Pass","Fail"),"")</f>
        <v/>
      </c>
      <c r="I2167" s="338" t="str">
        <f t="shared" si="35"/>
        <v/>
      </c>
      <c r="J2167" s="339"/>
      <c r="K2167" s="339"/>
      <c r="L2167" s="339"/>
      <c r="M2167" s="339"/>
      <c r="N2167" s="339"/>
      <c r="O2167" s="339"/>
      <c r="P2167" s="339"/>
      <c r="Q2167" s="339"/>
    </row>
    <row r="2168" spans="1:17" ht="13.5" customHeight="1">
      <c r="A2168" s="481"/>
      <c r="B2168" s="481"/>
      <c r="C2168" s="481"/>
      <c r="D2168" s="481"/>
      <c r="E2168" s="481"/>
      <c r="F2168" s="339"/>
      <c r="G2168" s="340" t="str">
        <f>IF(ISNUMBER(E2168),E2168/'Bulk DivVar Analysis'!$C$60,"")</f>
        <v/>
      </c>
      <c r="H2168" s="338" t="str">
        <f>IF(ISNUMBER(E2168), IF(G2168&gt;'Bulk DivVar Analysis'!$D$62,"Pass","Fail"),"")</f>
        <v/>
      </c>
      <c r="I2168" s="338" t="str">
        <f t="shared" si="35"/>
        <v/>
      </c>
      <c r="J2168" s="339"/>
      <c r="K2168" s="339"/>
      <c r="L2168" s="339"/>
      <c r="M2168" s="339"/>
      <c r="N2168" s="339"/>
      <c r="O2168" s="339"/>
      <c r="P2168" s="339"/>
      <c r="Q2168" s="339"/>
    </row>
    <row r="2169" spans="1:17" ht="13.5" customHeight="1">
      <c r="A2169" s="481"/>
      <c r="B2169" s="481"/>
      <c r="C2169" s="481"/>
      <c r="D2169" s="481"/>
      <c r="E2169" s="481"/>
      <c r="F2169" s="339"/>
      <c r="G2169" s="340" t="str">
        <f>IF(ISNUMBER(E2169),E2169/'Bulk DivVar Analysis'!$C$60,"")</f>
        <v/>
      </c>
      <c r="H2169" s="338" t="str">
        <f>IF(ISNUMBER(E2169), IF(G2169&gt;'Bulk DivVar Analysis'!$D$62,"Pass","Fail"),"")</f>
        <v/>
      </c>
      <c r="I2169" s="338" t="str">
        <f t="shared" si="35"/>
        <v/>
      </c>
      <c r="J2169" s="339"/>
      <c r="K2169" s="339"/>
      <c r="L2169" s="339"/>
      <c r="M2169" s="339"/>
      <c r="N2169" s="339"/>
      <c r="O2169" s="339"/>
      <c r="P2169" s="339"/>
      <c r="Q2169" s="339"/>
    </row>
    <row r="2170" spans="1:17" ht="13.5" customHeight="1">
      <c r="A2170" s="481"/>
      <c r="B2170" s="481"/>
      <c r="C2170" s="481"/>
      <c r="D2170" s="481"/>
      <c r="E2170" s="481"/>
      <c r="F2170" s="339"/>
      <c r="G2170" s="340" t="str">
        <f>IF(ISNUMBER(E2170),E2170/'Bulk DivVar Analysis'!$C$60,"")</f>
        <v/>
      </c>
      <c r="H2170" s="338" t="str">
        <f>IF(ISNUMBER(E2170), IF(G2170&gt;'Bulk DivVar Analysis'!$D$62,"Pass","Fail"),"")</f>
        <v/>
      </c>
      <c r="I2170" s="338" t="str">
        <f t="shared" si="35"/>
        <v/>
      </c>
      <c r="J2170" s="339"/>
      <c r="K2170" s="339"/>
      <c r="L2170" s="339"/>
      <c r="M2170" s="339"/>
      <c r="N2170" s="339"/>
      <c r="O2170" s="339"/>
      <c r="P2170" s="339"/>
      <c r="Q2170" s="339"/>
    </row>
    <row r="2171" spans="1:17" ht="13.5" customHeight="1">
      <c r="A2171" s="481"/>
      <c r="B2171" s="481"/>
      <c r="C2171" s="481"/>
      <c r="D2171" s="481"/>
      <c r="E2171" s="481"/>
      <c r="F2171" s="339"/>
      <c r="G2171" s="340" t="str">
        <f>IF(ISNUMBER(E2171),E2171/'Bulk DivVar Analysis'!$C$60,"")</f>
        <v/>
      </c>
      <c r="H2171" s="338" t="str">
        <f>IF(ISNUMBER(E2171), IF(G2171&gt;'Bulk DivVar Analysis'!$D$62,"Pass","Fail"),"")</f>
        <v/>
      </c>
      <c r="I2171" s="338" t="str">
        <f t="shared" si="35"/>
        <v/>
      </c>
      <c r="J2171" s="339"/>
      <c r="K2171" s="339"/>
      <c r="L2171" s="339"/>
      <c r="M2171" s="339"/>
      <c r="N2171" s="339"/>
      <c r="O2171" s="339"/>
      <c r="P2171" s="339"/>
      <c r="Q2171" s="339"/>
    </row>
    <row r="2172" spans="1:17" ht="13.5" customHeight="1">
      <c r="A2172" s="481"/>
      <c r="B2172" s="481"/>
      <c r="C2172" s="481"/>
      <c r="D2172" s="481"/>
      <c r="E2172" s="481"/>
      <c r="F2172" s="339"/>
      <c r="G2172" s="340" t="str">
        <f>IF(ISNUMBER(E2172),E2172/'Bulk DivVar Analysis'!$C$60,"")</f>
        <v/>
      </c>
      <c r="H2172" s="338" t="str">
        <f>IF(ISNUMBER(E2172), IF(G2172&gt;'Bulk DivVar Analysis'!$D$62,"Pass","Fail"),"")</f>
        <v/>
      </c>
      <c r="I2172" s="338" t="str">
        <f t="shared" si="35"/>
        <v/>
      </c>
      <c r="J2172" s="339"/>
      <c r="K2172" s="339"/>
      <c r="L2172" s="339"/>
      <c r="M2172" s="339"/>
      <c r="N2172" s="339"/>
      <c r="O2172" s="339"/>
      <c r="P2172" s="339"/>
      <c r="Q2172" s="339"/>
    </row>
    <row r="2173" spans="1:17" ht="13.5" customHeight="1">
      <c r="A2173" s="481"/>
      <c r="B2173" s="481"/>
      <c r="C2173" s="481"/>
      <c r="D2173" s="481"/>
      <c r="E2173" s="481"/>
      <c r="F2173" s="339"/>
      <c r="G2173" s="340" t="str">
        <f>IF(ISNUMBER(E2173),E2173/'Bulk DivVar Analysis'!$C$60,"")</f>
        <v/>
      </c>
      <c r="H2173" s="338" t="str">
        <f>IF(ISNUMBER(E2173), IF(G2173&gt;'Bulk DivVar Analysis'!$D$62,"Pass","Fail"),"")</f>
        <v/>
      </c>
      <c r="I2173" s="338" t="str">
        <f t="shared" si="35"/>
        <v/>
      </c>
      <c r="J2173" s="339"/>
      <c r="K2173" s="339"/>
      <c r="L2173" s="339"/>
      <c r="M2173" s="339"/>
      <c r="N2173" s="339"/>
      <c r="O2173" s="339"/>
      <c r="P2173" s="339"/>
      <c r="Q2173" s="339"/>
    </row>
    <row r="2174" spans="1:17" ht="13.5" customHeight="1">
      <c r="A2174" s="481"/>
      <c r="B2174" s="481"/>
      <c r="C2174" s="481"/>
      <c r="D2174" s="481"/>
      <c r="E2174" s="481"/>
      <c r="F2174" s="339"/>
      <c r="G2174" s="340" t="str">
        <f>IF(ISNUMBER(E2174),E2174/'Bulk DivVar Analysis'!$C$60,"")</f>
        <v/>
      </c>
      <c r="H2174" s="338" t="str">
        <f>IF(ISNUMBER(E2174), IF(G2174&gt;'Bulk DivVar Analysis'!$D$62,"Pass","Fail"),"")</f>
        <v/>
      </c>
      <c r="I2174" s="338" t="str">
        <f t="shared" si="35"/>
        <v/>
      </c>
      <c r="J2174" s="339"/>
      <c r="K2174" s="339"/>
      <c r="L2174" s="339"/>
      <c r="M2174" s="339"/>
      <c r="N2174" s="339"/>
      <c r="O2174" s="339"/>
      <c r="P2174" s="339"/>
      <c r="Q2174" s="339"/>
    </row>
    <row r="2175" spans="1:17" ht="13.5" customHeight="1">
      <c r="A2175" s="481"/>
      <c r="B2175" s="481"/>
      <c r="C2175" s="481"/>
      <c r="D2175" s="481"/>
      <c r="E2175" s="481"/>
      <c r="F2175" s="339"/>
      <c r="G2175" s="340" t="str">
        <f>IF(ISNUMBER(E2175),E2175/'Bulk DivVar Analysis'!$C$60,"")</f>
        <v/>
      </c>
      <c r="H2175" s="338" t="str">
        <f>IF(ISNUMBER(E2175), IF(G2175&gt;'Bulk DivVar Analysis'!$D$62,"Pass","Fail"),"")</f>
        <v/>
      </c>
      <c r="I2175" s="338" t="str">
        <f t="shared" si="35"/>
        <v/>
      </c>
      <c r="J2175" s="339"/>
      <c r="K2175" s="339"/>
      <c r="L2175" s="339"/>
      <c r="M2175" s="339"/>
      <c r="N2175" s="339"/>
      <c r="O2175" s="339"/>
      <c r="P2175" s="339"/>
      <c r="Q2175" s="339"/>
    </row>
    <row r="2176" spans="1:17" ht="13.5" customHeight="1">
      <c r="A2176" s="481"/>
      <c r="B2176" s="481"/>
      <c r="C2176" s="481"/>
      <c r="D2176" s="481"/>
      <c r="E2176" s="481"/>
      <c r="F2176" s="339"/>
      <c r="G2176" s="340" t="str">
        <f>IF(ISNUMBER(E2176),E2176/'Bulk DivVar Analysis'!$C$60,"")</f>
        <v/>
      </c>
      <c r="H2176" s="338" t="str">
        <f>IF(ISNUMBER(E2176), IF(G2176&gt;'Bulk DivVar Analysis'!$D$62,"Pass","Fail"),"")</f>
        <v/>
      </c>
      <c r="I2176" s="338" t="str">
        <f t="shared" si="35"/>
        <v/>
      </c>
      <c r="J2176" s="339"/>
      <c r="K2176" s="339"/>
      <c r="L2176" s="339"/>
      <c r="M2176" s="339"/>
      <c r="N2176" s="339"/>
      <c r="O2176" s="339"/>
      <c r="P2176" s="339"/>
      <c r="Q2176" s="339"/>
    </row>
    <row r="2177" spans="1:17" ht="13.5" customHeight="1">
      <c r="A2177" s="481"/>
      <c r="B2177" s="481"/>
      <c r="C2177" s="481"/>
      <c r="D2177" s="481"/>
      <c r="E2177" s="481"/>
      <c r="F2177" s="339"/>
      <c r="G2177" s="340" t="str">
        <f>IF(ISNUMBER(E2177),E2177/'Bulk DivVar Analysis'!$C$60,"")</f>
        <v/>
      </c>
      <c r="H2177" s="338" t="str">
        <f>IF(ISNUMBER(E2177), IF(G2177&gt;'Bulk DivVar Analysis'!$D$62,"Pass","Fail"),"")</f>
        <v/>
      </c>
      <c r="I2177" s="338" t="str">
        <f t="shared" si="35"/>
        <v/>
      </c>
      <c r="J2177" s="339"/>
      <c r="K2177" s="339"/>
      <c r="L2177" s="339"/>
      <c r="M2177" s="339"/>
      <c r="N2177" s="339"/>
      <c r="O2177" s="339"/>
      <c r="P2177" s="339"/>
      <c r="Q2177" s="339"/>
    </row>
    <row r="2178" spans="1:17" ht="13.5" customHeight="1">
      <c r="A2178" s="481"/>
      <c r="B2178" s="481"/>
      <c r="C2178" s="481"/>
      <c r="D2178" s="481"/>
      <c r="E2178" s="481"/>
      <c r="F2178" s="339"/>
      <c r="G2178" s="340" t="str">
        <f>IF(ISNUMBER(E2178),E2178/'Bulk DivVar Analysis'!$C$60,"")</f>
        <v/>
      </c>
      <c r="H2178" s="338" t="str">
        <f>IF(ISNUMBER(E2178), IF(G2178&gt;'Bulk DivVar Analysis'!$D$62,"Pass","Fail"),"")</f>
        <v/>
      </c>
      <c r="I2178" s="338" t="str">
        <f t="shared" si="35"/>
        <v/>
      </c>
      <c r="J2178" s="339"/>
      <c r="K2178" s="339"/>
      <c r="L2178" s="339"/>
      <c r="M2178" s="339"/>
      <c r="N2178" s="339"/>
      <c r="O2178" s="339"/>
      <c r="P2178" s="339"/>
      <c r="Q2178" s="339"/>
    </row>
    <row r="2179" spans="1:17" ht="13.5" customHeight="1">
      <c r="A2179" s="481"/>
      <c r="B2179" s="481"/>
      <c r="C2179" s="481"/>
      <c r="D2179" s="481"/>
      <c r="E2179" s="481"/>
      <c r="F2179" s="339"/>
      <c r="G2179" s="340" t="str">
        <f>IF(ISNUMBER(E2179),E2179/'Bulk DivVar Analysis'!$C$60,"")</f>
        <v/>
      </c>
      <c r="H2179" s="338" t="str">
        <f>IF(ISNUMBER(E2179), IF(G2179&gt;'Bulk DivVar Analysis'!$D$62,"Pass","Fail"),"")</f>
        <v/>
      </c>
      <c r="I2179" s="338" t="str">
        <f t="shared" ref="I2179:I2242" si="36">_xlfn.TEXTJOIN("_",TRUE,B2179,C2179)</f>
        <v/>
      </c>
      <c r="J2179" s="339"/>
      <c r="K2179" s="339"/>
      <c r="L2179" s="339"/>
      <c r="M2179" s="339"/>
      <c r="N2179" s="339"/>
      <c r="O2179" s="339"/>
      <c r="P2179" s="339"/>
      <c r="Q2179" s="339"/>
    </row>
    <row r="2180" spans="1:17" ht="13.5" customHeight="1">
      <c r="A2180" s="481"/>
      <c r="B2180" s="481"/>
      <c r="C2180" s="481"/>
      <c r="D2180" s="481"/>
      <c r="E2180" s="481"/>
      <c r="F2180" s="339"/>
      <c r="G2180" s="340" t="str">
        <f>IF(ISNUMBER(E2180),E2180/'Bulk DivVar Analysis'!$C$60,"")</f>
        <v/>
      </c>
      <c r="H2180" s="338" t="str">
        <f>IF(ISNUMBER(E2180), IF(G2180&gt;'Bulk DivVar Analysis'!$D$62,"Pass","Fail"),"")</f>
        <v/>
      </c>
      <c r="I2180" s="338" t="str">
        <f t="shared" si="36"/>
        <v/>
      </c>
      <c r="J2180" s="339"/>
      <c r="K2180" s="339"/>
      <c r="L2180" s="339"/>
      <c r="M2180" s="339"/>
      <c r="N2180" s="339"/>
      <c r="O2180" s="339"/>
      <c r="P2180" s="339"/>
      <c r="Q2180" s="339"/>
    </row>
    <row r="2181" spans="1:17" ht="13.5" customHeight="1">
      <c r="A2181" s="481"/>
      <c r="B2181" s="481"/>
      <c r="C2181" s="481"/>
      <c r="D2181" s="481"/>
      <c r="E2181" s="481"/>
      <c r="F2181" s="339"/>
      <c r="G2181" s="340" t="str">
        <f>IF(ISNUMBER(E2181),E2181/'Bulk DivVar Analysis'!$C$60,"")</f>
        <v/>
      </c>
      <c r="H2181" s="338" t="str">
        <f>IF(ISNUMBER(E2181), IF(G2181&gt;'Bulk DivVar Analysis'!$D$62,"Pass","Fail"),"")</f>
        <v/>
      </c>
      <c r="I2181" s="338" t="str">
        <f t="shared" si="36"/>
        <v/>
      </c>
      <c r="J2181" s="339"/>
      <c r="K2181" s="339"/>
      <c r="L2181" s="339"/>
      <c r="M2181" s="339"/>
      <c r="N2181" s="339"/>
      <c r="O2181" s="339"/>
      <c r="P2181" s="339"/>
      <c r="Q2181" s="339"/>
    </row>
    <row r="2182" spans="1:17" ht="13.5" customHeight="1">
      <c r="A2182" s="481"/>
      <c r="B2182" s="481"/>
      <c r="C2182" s="481"/>
      <c r="D2182" s="481"/>
      <c r="E2182" s="481"/>
      <c r="F2182" s="339"/>
      <c r="G2182" s="340" t="str">
        <f>IF(ISNUMBER(E2182),E2182/'Bulk DivVar Analysis'!$C$60,"")</f>
        <v/>
      </c>
      <c r="H2182" s="338" t="str">
        <f>IF(ISNUMBER(E2182), IF(G2182&gt;'Bulk DivVar Analysis'!$D$62,"Pass","Fail"),"")</f>
        <v/>
      </c>
      <c r="I2182" s="338" t="str">
        <f t="shared" si="36"/>
        <v/>
      </c>
      <c r="J2182" s="339"/>
      <c r="K2182" s="339"/>
      <c r="L2182" s="339"/>
      <c r="M2182" s="339"/>
      <c r="N2182" s="339"/>
      <c r="O2182" s="339"/>
      <c r="P2182" s="339"/>
      <c r="Q2182" s="339"/>
    </row>
    <row r="2183" spans="1:17" ht="13.5" customHeight="1">
      <c r="A2183" s="481"/>
      <c r="B2183" s="481"/>
      <c r="C2183" s="481"/>
      <c r="D2183" s="481"/>
      <c r="E2183" s="481"/>
      <c r="F2183" s="339"/>
      <c r="G2183" s="340" t="str">
        <f>IF(ISNUMBER(E2183),E2183/'Bulk DivVar Analysis'!$C$60,"")</f>
        <v/>
      </c>
      <c r="H2183" s="338" t="str">
        <f>IF(ISNUMBER(E2183), IF(G2183&gt;'Bulk DivVar Analysis'!$D$62,"Pass","Fail"),"")</f>
        <v/>
      </c>
      <c r="I2183" s="338" t="str">
        <f t="shared" si="36"/>
        <v/>
      </c>
      <c r="J2183" s="339"/>
      <c r="K2183" s="339"/>
      <c r="L2183" s="339"/>
      <c r="M2183" s="339"/>
      <c r="N2183" s="339"/>
      <c r="O2183" s="339"/>
      <c r="P2183" s="339"/>
      <c r="Q2183" s="339"/>
    </row>
    <row r="2184" spans="1:17" ht="13.5" customHeight="1">
      <c r="A2184" s="481"/>
      <c r="B2184" s="481"/>
      <c r="C2184" s="481"/>
      <c r="D2184" s="481"/>
      <c r="E2184" s="481"/>
      <c r="F2184" s="339"/>
      <c r="G2184" s="340" t="str">
        <f>IF(ISNUMBER(E2184),E2184/'Bulk DivVar Analysis'!$C$60,"")</f>
        <v/>
      </c>
      <c r="H2184" s="338" t="str">
        <f>IF(ISNUMBER(E2184), IF(G2184&gt;'Bulk DivVar Analysis'!$D$62,"Pass","Fail"),"")</f>
        <v/>
      </c>
      <c r="I2184" s="338" t="str">
        <f t="shared" si="36"/>
        <v/>
      </c>
      <c r="J2184" s="339"/>
      <c r="K2184" s="339"/>
      <c r="L2184" s="339"/>
      <c r="M2184" s="339"/>
      <c r="N2184" s="339"/>
      <c r="O2184" s="339"/>
      <c r="P2184" s="339"/>
      <c r="Q2184" s="339"/>
    </row>
    <row r="2185" spans="1:17" ht="13.5" customHeight="1">
      <c r="A2185" s="481"/>
      <c r="B2185" s="481"/>
      <c r="C2185" s="481"/>
      <c r="D2185" s="481"/>
      <c r="E2185" s="481"/>
      <c r="F2185" s="339"/>
      <c r="G2185" s="340" t="str">
        <f>IF(ISNUMBER(E2185),E2185/'Bulk DivVar Analysis'!$C$60,"")</f>
        <v/>
      </c>
      <c r="H2185" s="338" t="str">
        <f>IF(ISNUMBER(E2185), IF(G2185&gt;'Bulk DivVar Analysis'!$D$62,"Pass","Fail"),"")</f>
        <v/>
      </c>
      <c r="I2185" s="338" t="str">
        <f t="shared" si="36"/>
        <v/>
      </c>
      <c r="J2185" s="339"/>
      <c r="K2185" s="339"/>
      <c r="L2185" s="339"/>
      <c r="M2185" s="339"/>
      <c r="N2185" s="339"/>
      <c r="O2185" s="339"/>
      <c r="P2185" s="339"/>
      <c r="Q2185" s="339"/>
    </row>
    <row r="2186" spans="1:17" ht="13.5" customHeight="1">
      <c r="A2186" s="481"/>
      <c r="B2186" s="481"/>
      <c r="C2186" s="481"/>
      <c r="D2186" s="481"/>
      <c r="E2186" s="481"/>
      <c r="F2186" s="339"/>
      <c r="G2186" s="340" t="str">
        <f>IF(ISNUMBER(E2186),E2186/'Bulk DivVar Analysis'!$C$60,"")</f>
        <v/>
      </c>
      <c r="H2186" s="338" t="str">
        <f>IF(ISNUMBER(E2186), IF(G2186&gt;'Bulk DivVar Analysis'!$D$62,"Pass","Fail"),"")</f>
        <v/>
      </c>
      <c r="I2186" s="338" t="str">
        <f t="shared" si="36"/>
        <v/>
      </c>
      <c r="J2186" s="339"/>
      <c r="K2186" s="339"/>
      <c r="L2186" s="339"/>
      <c r="M2186" s="339"/>
      <c r="N2186" s="339"/>
      <c r="O2186" s="339"/>
      <c r="P2186" s="339"/>
      <c r="Q2186" s="339"/>
    </row>
    <row r="2187" spans="1:17" ht="13.5" customHeight="1">
      <c r="A2187" s="481"/>
      <c r="B2187" s="481"/>
      <c r="C2187" s="481"/>
      <c r="D2187" s="481"/>
      <c r="E2187" s="481"/>
      <c r="F2187" s="339"/>
      <c r="G2187" s="340" t="str">
        <f>IF(ISNUMBER(E2187),E2187/'Bulk DivVar Analysis'!$C$60,"")</f>
        <v/>
      </c>
      <c r="H2187" s="338" t="str">
        <f>IF(ISNUMBER(E2187), IF(G2187&gt;'Bulk DivVar Analysis'!$D$62,"Pass","Fail"),"")</f>
        <v/>
      </c>
      <c r="I2187" s="338" t="str">
        <f t="shared" si="36"/>
        <v/>
      </c>
      <c r="J2187" s="339"/>
      <c r="K2187" s="339"/>
      <c r="L2187" s="339"/>
      <c r="M2187" s="339"/>
      <c r="N2187" s="339"/>
      <c r="O2187" s="339"/>
      <c r="P2187" s="339"/>
      <c r="Q2187" s="339"/>
    </row>
    <row r="2188" spans="1:17" ht="13.5" customHeight="1">
      <c r="A2188" s="481"/>
      <c r="B2188" s="481"/>
      <c r="C2188" s="481"/>
      <c r="D2188" s="481"/>
      <c r="E2188" s="481"/>
      <c r="F2188" s="339"/>
      <c r="G2188" s="340" t="str">
        <f>IF(ISNUMBER(E2188),E2188/'Bulk DivVar Analysis'!$C$60,"")</f>
        <v/>
      </c>
      <c r="H2188" s="338" t="str">
        <f>IF(ISNUMBER(E2188), IF(G2188&gt;'Bulk DivVar Analysis'!$D$62,"Pass","Fail"),"")</f>
        <v/>
      </c>
      <c r="I2188" s="338" t="str">
        <f t="shared" si="36"/>
        <v/>
      </c>
      <c r="J2188" s="339"/>
      <c r="K2188" s="339"/>
      <c r="L2188" s="339"/>
      <c r="M2188" s="339"/>
      <c r="N2188" s="339"/>
      <c r="O2188" s="339"/>
      <c r="P2188" s="339"/>
      <c r="Q2188" s="339"/>
    </row>
    <row r="2189" spans="1:17" ht="13.5" customHeight="1">
      <c r="A2189" s="481"/>
      <c r="B2189" s="481"/>
      <c r="C2189" s="481"/>
      <c r="D2189" s="481"/>
      <c r="E2189" s="481"/>
      <c r="F2189" s="339"/>
      <c r="G2189" s="340" t="str">
        <f>IF(ISNUMBER(E2189),E2189/'Bulk DivVar Analysis'!$C$60,"")</f>
        <v/>
      </c>
      <c r="H2189" s="338" t="str">
        <f>IF(ISNUMBER(E2189), IF(G2189&gt;'Bulk DivVar Analysis'!$D$62,"Pass","Fail"),"")</f>
        <v/>
      </c>
      <c r="I2189" s="338" t="str">
        <f t="shared" si="36"/>
        <v/>
      </c>
      <c r="J2189" s="339"/>
      <c r="K2189" s="339"/>
      <c r="L2189" s="339"/>
      <c r="M2189" s="339"/>
      <c r="N2189" s="339"/>
      <c r="O2189" s="339"/>
      <c r="P2189" s="339"/>
      <c r="Q2189" s="339"/>
    </row>
    <row r="2190" spans="1:17" ht="13.5" customHeight="1">
      <c r="A2190" s="481"/>
      <c r="B2190" s="481"/>
      <c r="C2190" s="481"/>
      <c r="D2190" s="481"/>
      <c r="E2190" s="481"/>
      <c r="F2190" s="339"/>
      <c r="G2190" s="340" t="str">
        <f>IF(ISNUMBER(E2190),E2190/'Bulk DivVar Analysis'!$C$60,"")</f>
        <v/>
      </c>
      <c r="H2190" s="338" t="str">
        <f>IF(ISNUMBER(E2190), IF(G2190&gt;'Bulk DivVar Analysis'!$D$62,"Pass","Fail"),"")</f>
        <v/>
      </c>
      <c r="I2190" s="338" t="str">
        <f t="shared" si="36"/>
        <v/>
      </c>
      <c r="J2190" s="339"/>
      <c r="K2190" s="339"/>
      <c r="L2190" s="339"/>
      <c r="M2190" s="339"/>
      <c r="N2190" s="339"/>
      <c r="O2190" s="339"/>
      <c r="P2190" s="339"/>
      <c r="Q2190" s="339"/>
    </row>
    <row r="2191" spans="1:17" ht="13.5" customHeight="1">
      <c r="A2191" s="481"/>
      <c r="B2191" s="481"/>
      <c r="C2191" s="481"/>
      <c r="D2191" s="481"/>
      <c r="E2191" s="481"/>
      <c r="F2191" s="339"/>
      <c r="G2191" s="340" t="str">
        <f>IF(ISNUMBER(E2191),E2191/'Bulk DivVar Analysis'!$C$60,"")</f>
        <v/>
      </c>
      <c r="H2191" s="338" t="str">
        <f>IF(ISNUMBER(E2191), IF(G2191&gt;'Bulk DivVar Analysis'!$D$62,"Pass","Fail"),"")</f>
        <v/>
      </c>
      <c r="I2191" s="338" t="str">
        <f t="shared" si="36"/>
        <v/>
      </c>
      <c r="J2191" s="339"/>
      <c r="K2191" s="339"/>
      <c r="L2191" s="339"/>
      <c r="M2191" s="339"/>
      <c r="N2191" s="339"/>
      <c r="O2191" s="339"/>
      <c r="P2191" s="339"/>
      <c r="Q2191" s="339"/>
    </row>
    <row r="2192" spans="1:17" ht="13.5" customHeight="1">
      <c r="A2192" s="481"/>
      <c r="B2192" s="481"/>
      <c r="C2192" s="481"/>
      <c r="D2192" s="481"/>
      <c r="E2192" s="481"/>
      <c r="F2192" s="339"/>
      <c r="G2192" s="340" t="str">
        <f>IF(ISNUMBER(E2192),E2192/'Bulk DivVar Analysis'!$C$60,"")</f>
        <v/>
      </c>
      <c r="H2192" s="338" t="str">
        <f>IF(ISNUMBER(E2192), IF(G2192&gt;'Bulk DivVar Analysis'!$D$62,"Pass","Fail"),"")</f>
        <v/>
      </c>
      <c r="I2192" s="338" t="str">
        <f t="shared" si="36"/>
        <v/>
      </c>
      <c r="J2192" s="339"/>
      <c r="K2192" s="339"/>
      <c r="L2192" s="339"/>
      <c r="M2192" s="339"/>
      <c r="N2192" s="339"/>
      <c r="O2192" s="339"/>
      <c r="P2192" s="339"/>
      <c r="Q2192" s="339"/>
    </row>
    <row r="2193" spans="1:17" ht="13.5" customHeight="1">
      <c r="A2193" s="481"/>
      <c r="B2193" s="481"/>
      <c r="C2193" s="481"/>
      <c r="D2193" s="481"/>
      <c r="E2193" s="481"/>
      <c r="F2193" s="339"/>
      <c r="G2193" s="340" t="str">
        <f>IF(ISNUMBER(E2193),E2193/'Bulk DivVar Analysis'!$C$60,"")</f>
        <v/>
      </c>
      <c r="H2193" s="338" t="str">
        <f>IF(ISNUMBER(E2193), IF(G2193&gt;'Bulk DivVar Analysis'!$D$62,"Pass","Fail"),"")</f>
        <v/>
      </c>
      <c r="I2193" s="338" t="str">
        <f t="shared" si="36"/>
        <v/>
      </c>
      <c r="J2193" s="339"/>
      <c r="K2193" s="339"/>
      <c r="L2193" s="339"/>
      <c r="M2193" s="339"/>
      <c r="N2193" s="339"/>
      <c r="O2193" s="339"/>
      <c r="P2193" s="339"/>
      <c r="Q2193" s="339"/>
    </row>
    <row r="2194" spans="1:17" ht="13.5" customHeight="1">
      <c r="A2194" s="481"/>
      <c r="B2194" s="481"/>
      <c r="C2194" s="481"/>
      <c r="D2194" s="481"/>
      <c r="E2194" s="481"/>
      <c r="F2194" s="339"/>
      <c r="G2194" s="340" t="str">
        <f>IF(ISNUMBER(E2194),E2194/'Bulk DivVar Analysis'!$C$60,"")</f>
        <v/>
      </c>
      <c r="H2194" s="338" t="str">
        <f>IF(ISNUMBER(E2194), IF(G2194&gt;'Bulk DivVar Analysis'!$D$62,"Pass","Fail"),"")</f>
        <v/>
      </c>
      <c r="I2194" s="338" t="str">
        <f t="shared" si="36"/>
        <v/>
      </c>
      <c r="J2194" s="339"/>
      <c r="K2194" s="339"/>
      <c r="L2194" s="339"/>
      <c r="M2194" s="339"/>
      <c r="N2194" s="339"/>
      <c r="O2194" s="339"/>
      <c r="P2194" s="339"/>
      <c r="Q2194" s="339"/>
    </row>
    <row r="2195" spans="1:17" ht="13.5" customHeight="1">
      <c r="A2195" s="481"/>
      <c r="B2195" s="481"/>
      <c r="C2195" s="481"/>
      <c r="D2195" s="481"/>
      <c r="E2195" s="481"/>
      <c r="F2195" s="339"/>
      <c r="G2195" s="340" t="str">
        <f>IF(ISNUMBER(E2195),E2195/'Bulk DivVar Analysis'!$C$60,"")</f>
        <v/>
      </c>
      <c r="H2195" s="338" t="str">
        <f>IF(ISNUMBER(E2195), IF(G2195&gt;'Bulk DivVar Analysis'!$D$62,"Pass","Fail"),"")</f>
        <v/>
      </c>
      <c r="I2195" s="338" t="str">
        <f t="shared" si="36"/>
        <v/>
      </c>
      <c r="J2195" s="339"/>
      <c r="K2195" s="339"/>
      <c r="L2195" s="339"/>
      <c r="M2195" s="339"/>
      <c r="N2195" s="339"/>
      <c r="O2195" s="339"/>
      <c r="P2195" s="339"/>
      <c r="Q2195" s="339"/>
    </row>
    <row r="2196" spans="1:17" ht="13.5" customHeight="1">
      <c r="A2196" s="481"/>
      <c r="B2196" s="481"/>
      <c r="C2196" s="481"/>
      <c r="D2196" s="481"/>
      <c r="E2196" s="481"/>
      <c r="F2196" s="339"/>
      <c r="G2196" s="340" t="str">
        <f>IF(ISNUMBER(E2196),E2196/'Bulk DivVar Analysis'!$C$60,"")</f>
        <v/>
      </c>
      <c r="H2196" s="338" t="str">
        <f>IF(ISNUMBER(E2196), IF(G2196&gt;'Bulk DivVar Analysis'!$D$62,"Pass","Fail"),"")</f>
        <v/>
      </c>
      <c r="I2196" s="338" t="str">
        <f t="shared" si="36"/>
        <v/>
      </c>
      <c r="J2196" s="339"/>
      <c r="K2196" s="339"/>
      <c r="L2196" s="339"/>
      <c r="M2196" s="339"/>
      <c r="N2196" s="339"/>
      <c r="O2196" s="339"/>
      <c r="P2196" s="339"/>
      <c r="Q2196" s="339"/>
    </row>
    <row r="2197" spans="1:17" ht="13.5" customHeight="1">
      <c r="A2197" s="481"/>
      <c r="B2197" s="481"/>
      <c r="C2197" s="481"/>
      <c r="D2197" s="481"/>
      <c r="E2197" s="481"/>
      <c r="F2197" s="339"/>
      <c r="G2197" s="340" t="str">
        <f>IF(ISNUMBER(E2197),E2197/'Bulk DivVar Analysis'!$C$60,"")</f>
        <v/>
      </c>
      <c r="H2197" s="338" t="str">
        <f>IF(ISNUMBER(E2197), IF(G2197&gt;'Bulk DivVar Analysis'!$D$62,"Pass","Fail"),"")</f>
        <v/>
      </c>
      <c r="I2197" s="338" t="str">
        <f t="shared" si="36"/>
        <v/>
      </c>
      <c r="J2197" s="339"/>
      <c r="K2197" s="339"/>
      <c r="L2197" s="339"/>
      <c r="M2197" s="339"/>
      <c r="N2197" s="339"/>
      <c r="O2197" s="339"/>
      <c r="P2197" s="339"/>
      <c r="Q2197" s="339"/>
    </row>
    <row r="2198" spans="1:17" ht="13.5" customHeight="1">
      <c r="A2198" s="481"/>
      <c r="B2198" s="481"/>
      <c r="C2198" s="481"/>
      <c r="D2198" s="481"/>
      <c r="E2198" s="481"/>
      <c r="F2198" s="339"/>
      <c r="G2198" s="340" t="str">
        <f>IF(ISNUMBER(E2198),E2198/'Bulk DivVar Analysis'!$C$60,"")</f>
        <v/>
      </c>
      <c r="H2198" s="338" t="str">
        <f>IF(ISNUMBER(E2198), IF(G2198&gt;'Bulk DivVar Analysis'!$D$62,"Pass","Fail"),"")</f>
        <v/>
      </c>
      <c r="I2198" s="338" t="str">
        <f t="shared" si="36"/>
        <v/>
      </c>
      <c r="J2198" s="339"/>
      <c r="K2198" s="339"/>
      <c r="L2198" s="339"/>
      <c r="M2198" s="339"/>
      <c r="N2198" s="339"/>
      <c r="O2198" s="339"/>
      <c r="P2198" s="339"/>
      <c r="Q2198" s="339"/>
    </row>
    <row r="2199" spans="1:17" ht="13.5" customHeight="1">
      <c r="A2199" s="481"/>
      <c r="B2199" s="481"/>
      <c r="C2199" s="481"/>
      <c r="D2199" s="481"/>
      <c r="E2199" s="481"/>
      <c r="F2199" s="339"/>
      <c r="G2199" s="340" t="str">
        <f>IF(ISNUMBER(E2199),E2199/'Bulk DivVar Analysis'!$C$60,"")</f>
        <v/>
      </c>
      <c r="H2199" s="338" t="str">
        <f>IF(ISNUMBER(E2199), IF(G2199&gt;'Bulk DivVar Analysis'!$D$62,"Pass","Fail"),"")</f>
        <v/>
      </c>
      <c r="I2199" s="338" t="str">
        <f t="shared" si="36"/>
        <v/>
      </c>
      <c r="J2199" s="339"/>
      <c r="K2199" s="339"/>
      <c r="L2199" s="339"/>
      <c r="M2199" s="339"/>
      <c r="N2199" s="339"/>
      <c r="O2199" s="339"/>
      <c r="P2199" s="339"/>
      <c r="Q2199" s="339"/>
    </row>
    <row r="2200" spans="1:17" ht="13.5" customHeight="1">
      <c r="A2200" s="481"/>
      <c r="B2200" s="481"/>
      <c r="C2200" s="481"/>
      <c r="D2200" s="481"/>
      <c r="E2200" s="481"/>
      <c r="F2200" s="339"/>
      <c r="G2200" s="340" t="str">
        <f>IF(ISNUMBER(E2200),E2200/'Bulk DivVar Analysis'!$C$60,"")</f>
        <v/>
      </c>
      <c r="H2200" s="338" t="str">
        <f>IF(ISNUMBER(E2200), IF(G2200&gt;'Bulk DivVar Analysis'!$D$62,"Pass","Fail"),"")</f>
        <v/>
      </c>
      <c r="I2200" s="338" t="str">
        <f t="shared" si="36"/>
        <v/>
      </c>
      <c r="J2200" s="339"/>
      <c r="K2200" s="339"/>
      <c r="L2200" s="339"/>
      <c r="M2200" s="339"/>
      <c r="N2200" s="339"/>
      <c r="O2200" s="339"/>
      <c r="P2200" s="339"/>
      <c r="Q2200" s="339"/>
    </row>
    <row r="2201" spans="1:17" ht="13.5" customHeight="1">
      <c r="A2201" s="481"/>
      <c r="B2201" s="481"/>
      <c r="C2201" s="481"/>
      <c r="D2201" s="481"/>
      <c r="E2201" s="481"/>
      <c r="F2201" s="339"/>
      <c r="G2201" s="340" t="str">
        <f>IF(ISNUMBER(E2201),E2201/'Bulk DivVar Analysis'!$C$60,"")</f>
        <v/>
      </c>
      <c r="H2201" s="338" t="str">
        <f>IF(ISNUMBER(E2201), IF(G2201&gt;'Bulk DivVar Analysis'!$D$62,"Pass","Fail"),"")</f>
        <v/>
      </c>
      <c r="I2201" s="338" t="str">
        <f t="shared" si="36"/>
        <v/>
      </c>
      <c r="J2201" s="339"/>
      <c r="K2201" s="339"/>
      <c r="L2201" s="339"/>
      <c r="M2201" s="339"/>
      <c r="N2201" s="339"/>
      <c r="O2201" s="339"/>
      <c r="P2201" s="339"/>
      <c r="Q2201" s="339"/>
    </row>
    <row r="2202" spans="1:17" ht="13.5" customHeight="1">
      <c r="A2202" s="481"/>
      <c r="B2202" s="481"/>
      <c r="C2202" s="481"/>
      <c r="D2202" s="481"/>
      <c r="E2202" s="481"/>
      <c r="F2202" s="339"/>
      <c r="G2202" s="340" t="str">
        <f>IF(ISNUMBER(E2202),E2202/'Bulk DivVar Analysis'!$C$60,"")</f>
        <v/>
      </c>
      <c r="H2202" s="338" t="str">
        <f>IF(ISNUMBER(E2202), IF(G2202&gt;'Bulk DivVar Analysis'!$D$62,"Pass","Fail"),"")</f>
        <v/>
      </c>
      <c r="I2202" s="338" t="str">
        <f t="shared" si="36"/>
        <v/>
      </c>
      <c r="J2202" s="339"/>
      <c r="K2202" s="339"/>
      <c r="L2202" s="339"/>
      <c r="M2202" s="339"/>
      <c r="N2202" s="339"/>
      <c r="O2202" s="339"/>
      <c r="P2202" s="339"/>
      <c r="Q2202" s="339"/>
    </row>
    <row r="2203" spans="1:17" ht="13.5" customHeight="1">
      <c r="A2203" s="481"/>
      <c r="B2203" s="481"/>
      <c r="C2203" s="481"/>
      <c r="D2203" s="481"/>
      <c r="E2203" s="481"/>
      <c r="F2203" s="339"/>
      <c r="G2203" s="340" t="str">
        <f>IF(ISNUMBER(E2203),E2203/'Bulk DivVar Analysis'!$C$60,"")</f>
        <v/>
      </c>
      <c r="H2203" s="338" t="str">
        <f>IF(ISNUMBER(E2203), IF(G2203&gt;'Bulk DivVar Analysis'!$D$62,"Pass","Fail"),"")</f>
        <v/>
      </c>
      <c r="I2203" s="338" t="str">
        <f t="shared" si="36"/>
        <v/>
      </c>
      <c r="J2203" s="339"/>
      <c r="K2203" s="339"/>
      <c r="L2203" s="339"/>
      <c r="M2203" s="339"/>
      <c r="N2203" s="339"/>
      <c r="O2203" s="339"/>
      <c r="P2203" s="339"/>
      <c r="Q2203" s="339"/>
    </row>
    <row r="2204" spans="1:17" ht="13.5" customHeight="1">
      <c r="A2204" s="481"/>
      <c r="B2204" s="481"/>
      <c r="C2204" s="481"/>
      <c r="D2204" s="481"/>
      <c r="E2204" s="481"/>
      <c r="F2204" s="339"/>
      <c r="G2204" s="340" t="str">
        <f>IF(ISNUMBER(E2204),E2204/'Bulk DivVar Analysis'!$C$60,"")</f>
        <v/>
      </c>
      <c r="H2204" s="338" t="str">
        <f>IF(ISNUMBER(E2204), IF(G2204&gt;'Bulk DivVar Analysis'!$D$62,"Pass","Fail"),"")</f>
        <v/>
      </c>
      <c r="I2204" s="338" t="str">
        <f t="shared" si="36"/>
        <v/>
      </c>
      <c r="J2204" s="339"/>
      <c r="K2204" s="339"/>
      <c r="L2204" s="339"/>
      <c r="M2204" s="339"/>
      <c r="N2204" s="339"/>
      <c r="O2204" s="339"/>
      <c r="P2204" s="339"/>
      <c r="Q2204" s="339"/>
    </row>
    <row r="2205" spans="1:17" ht="13.5" customHeight="1">
      <c r="A2205" s="481"/>
      <c r="B2205" s="481"/>
      <c r="C2205" s="481"/>
      <c r="D2205" s="481"/>
      <c r="E2205" s="481"/>
      <c r="F2205" s="339"/>
      <c r="G2205" s="340" t="str">
        <f>IF(ISNUMBER(E2205),E2205/'Bulk DivVar Analysis'!$C$60,"")</f>
        <v/>
      </c>
      <c r="H2205" s="338" t="str">
        <f>IF(ISNUMBER(E2205), IF(G2205&gt;'Bulk DivVar Analysis'!$D$62,"Pass","Fail"),"")</f>
        <v/>
      </c>
      <c r="I2205" s="338" t="str">
        <f t="shared" si="36"/>
        <v/>
      </c>
      <c r="J2205" s="339"/>
      <c r="K2205" s="339"/>
      <c r="L2205" s="339"/>
      <c r="M2205" s="339"/>
      <c r="N2205" s="339"/>
      <c r="O2205" s="339"/>
      <c r="P2205" s="339"/>
      <c r="Q2205" s="339"/>
    </row>
    <row r="2206" spans="1:17" ht="13.5" customHeight="1">
      <c r="A2206" s="481"/>
      <c r="B2206" s="481"/>
      <c r="C2206" s="481"/>
      <c r="D2206" s="481"/>
      <c r="E2206" s="481"/>
      <c r="F2206" s="339"/>
      <c r="G2206" s="340" t="str">
        <f>IF(ISNUMBER(E2206),E2206/'Bulk DivVar Analysis'!$C$60,"")</f>
        <v/>
      </c>
      <c r="H2206" s="338" t="str">
        <f>IF(ISNUMBER(E2206), IF(G2206&gt;'Bulk DivVar Analysis'!$D$62,"Pass","Fail"),"")</f>
        <v/>
      </c>
      <c r="I2206" s="338" t="str">
        <f t="shared" si="36"/>
        <v/>
      </c>
      <c r="J2206" s="339"/>
      <c r="K2206" s="339"/>
      <c r="L2206" s="339"/>
      <c r="M2206" s="339"/>
      <c r="N2206" s="339"/>
      <c r="O2206" s="339"/>
      <c r="P2206" s="339"/>
      <c r="Q2206" s="339"/>
    </row>
    <row r="2207" spans="1:17" ht="13.5" customHeight="1">
      <c r="A2207" s="481"/>
      <c r="B2207" s="481"/>
      <c r="C2207" s="481"/>
      <c r="D2207" s="481"/>
      <c r="E2207" s="481"/>
      <c r="F2207" s="339"/>
      <c r="G2207" s="340" t="str">
        <f>IF(ISNUMBER(E2207),E2207/'Bulk DivVar Analysis'!$C$60,"")</f>
        <v/>
      </c>
      <c r="H2207" s="338" t="str">
        <f>IF(ISNUMBER(E2207), IF(G2207&gt;'Bulk DivVar Analysis'!$D$62,"Pass","Fail"),"")</f>
        <v/>
      </c>
      <c r="I2207" s="338" t="str">
        <f t="shared" si="36"/>
        <v/>
      </c>
      <c r="J2207" s="339"/>
      <c r="K2207" s="339"/>
      <c r="L2207" s="339"/>
      <c r="M2207" s="339"/>
      <c r="N2207" s="339"/>
      <c r="O2207" s="339"/>
      <c r="P2207" s="339"/>
      <c r="Q2207" s="339"/>
    </row>
    <row r="2208" spans="1:17" ht="13.5" customHeight="1">
      <c r="A2208" s="481"/>
      <c r="B2208" s="481"/>
      <c r="C2208" s="481"/>
      <c r="D2208" s="481"/>
      <c r="E2208" s="481"/>
      <c r="F2208" s="339"/>
      <c r="G2208" s="340" t="str">
        <f>IF(ISNUMBER(E2208),E2208/'Bulk DivVar Analysis'!$C$60,"")</f>
        <v/>
      </c>
      <c r="H2208" s="338" t="str">
        <f>IF(ISNUMBER(E2208), IF(G2208&gt;'Bulk DivVar Analysis'!$D$62,"Pass","Fail"),"")</f>
        <v/>
      </c>
      <c r="I2208" s="338" t="str">
        <f t="shared" si="36"/>
        <v/>
      </c>
      <c r="J2208" s="339"/>
      <c r="K2208" s="339"/>
      <c r="L2208" s="339"/>
      <c r="M2208" s="339"/>
      <c r="N2208" s="339"/>
      <c r="O2208" s="339"/>
      <c r="P2208" s="339"/>
      <c r="Q2208" s="339"/>
    </row>
    <row r="2209" spans="1:17" ht="13.5" customHeight="1">
      <c r="A2209" s="481"/>
      <c r="B2209" s="481"/>
      <c r="C2209" s="481"/>
      <c r="D2209" s="481"/>
      <c r="E2209" s="481"/>
      <c r="F2209" s="339"/>
      <c r="G2209" s="340" t="str">
        <f>IF(ISNUMBER(E2209),E2209/'Bulk DivVar Analysis'!$C$60,"")</f>
        <v/>
      </c>
      <c r="H2209" s="338" t="str">
        <f>IF(ISNUMBER(E2209), IF(G2209&gt;'Bulk DivVar Analysis'!$D$62,"Pass","Fail"),"")</f>
        <v/>
      </c>
      <c r="I2209" s="338" t="str">
        <f t="shared" si="36"/>
        <v/>
      </c>
      <c r="J2209" s="339"/>
      <c r="K2209" s="339"/>
      <c r="L2209" s="339"/>
      <c r="M2209" s="339"/>
      <c r="N2209" s="339"/>
      <c r="O2209" s="339"/>
      <c r="P2209" s="339"/>
      <c r="Q2209" s="339"/>
    </row>
    <row r="2210" spans="1:17" ht="13.5" customHeight="1">
      <c r="A2210" s="481"/>
      <c r="B2210" s="481"/>
      <c r="C2210" s="481"/>
      <c r="D2210" s="481"/>
      <c r="E2210" s="481"/>
      <c r="F2210" s="339"/>
      <c r="G2210" s="340" t="str">
        <f>IF(ISNUMBER(E2210),E2210/'Bulk DivVar Analysis'!$C$60,"")</f>
        <v/>
      </c>
      <c r="H2210" s="338" t="str">
        <f>IF(ISNUMBER(E2210), IF(G2210&gt;'Bulk DivVar Analysis'!$D$62,"Pass","Fail"),"")</f>
        <v/>
      </c>
      <c r="I2210" s="338" t="str">
        <f t="shared" si="36"/>
        <v/>
      </c>
      <c r="J2210" s="339"/>
      <c r="K2210" s="339"/>
      <c r="L2210" s="339"/>
      <c r="M2210" s="339"/>
      <c r="N2210" s="339"/>
      <c r="O2210" s="339"/>
      <c r="P2210" s="339"/>
      <c r="Q2210" s="339"/>
    </row>
    <row r="2211" spans="1:17" ht="13.5" customHeight="1">
      <c r="A2211" s="481"/>
      <c r="B2211" s="481"/>
      <c r="C2211" s="481"/>
      <c r="D2211" s="481"/>
      <c r="E2211" s="481"/>
      <c r="F2211" s="339"/>
      <c r="G2211" s="340" t="str">
        <f>IF(ISNUMBER(E2211),E2211/'Bulk DivVar Analysis'!$C$60,"")</f>
        <v/>
      </c>
      <c r="H2211" s="338" t="str">
        <f>IF(ISNUMBER(E2211), IF(G2211&gt;'Bulk DivVar Analysis'!$D$62,"Pass","Fail"),"")</f>
        <v/>
      </c>
      <c r="I2211" s="338" t="str">
        <f t="shared" si="36"/>
        <v/>
      </c>
      <c r="J2211" s="339"/>
      <c r="K2211" s="339"/>
      <c r="L2211" s="339"/>
      <c r="M2211" s="339"/>
      <c r="N2211" s="339"/>
      <c r="O2211" s="339"/>
      <c r="P2211" s="339"/>
      <c r="Q2211" s="339"/>
    </row>
    <row r="2212" spans="1:17" ht="13.5" customHeight="1">
      <c r="A2212" s="481"/>
      <c r="B2212" s="481"/>
      <c r="C2212" s="481"/>
      <c r="D2212" s="481"/>
      <c r="E2212" s="481"/>
      <c r="F2212" s="339"/>
      <c r="G2212" s="340" t="str">
        <f>IF(ISNUMBER(E2212),E2212/'Bulk DivVar Analysis'!$C$60,"")</f>
        <v/>
      </c>
      <c r="H2212" s="338" t="str">
        <f>IF(ISNUMBER(E2212), IF(G2212&gt;'Bulk DivVar Analysis'!$D$62,"Pass","Fail"),"")</f>
        <v/>
      </c>
      <c r="I2212" s="338" t="str">
        <f t="shared" si="36"/>
        <v/>
      </c>
      <c r="J2212" s="339"/>
      <c r="K2212" s="339"/>
      <c r="L2212" s="339"/>
      <c r="M2212" s="339"/>
      <c r="N2212" s="339"/>
      <c r="O2212" s="339"/>
      <c r="P2212" s="339"/>
      <c r="Q2212" s="339"/>
    </row>
    <row r="2213" spans="1:17" ht="13.5" customHeight="1">
      <c r="A2213" s="481"/>
      <c r="B2213" s="481"/>
      <c r="C2213" s="481"/>
      <c r="D2213" s="481"/>
      <c r="E2213" s="481"/>
      <c r="F2213" s="339"/>
      <c r="G2213" s="340" t="str">
        <f>IF(ISNUMBER(E2213),E2213/'Bulk DivVar Analysis'!$C$60,"")</f>
        <v/>
      </c>
      <c r="H2213" s="338" t="str">
        <f>IF(ISNUMBER(E2213), IF(G2213&gt;'Bulk DivVar Analysis'!$D$62,"Pass","Fail"),"")</f>
        <v/>
      </c>
      <c r="I2213" s="338" t="str">
        <f t="shared" si="36"/>
        <v/>
      </c>
      <c r="J2213" s="339"/>
      <c r="K2213" s="339"/>
      <c r="L2213" s="339"/>
      <c r="M2213" s="339"/>
      <c r="N2213" s="339"/>
      <c r="O2213" s="339"/>
      <c r="P2213" s="339"/>
      <c r="Q2213" s="339"/>
    </row>
    <row r="2214" spans="1:17" ht="13.5" customHeight="1">
      <c r="A2214" s="481"/>
      <c r="B2214" s="481"/>
      <c r="C2214" s="481"/>
      <c r="D2214" s="481"/>
      <c r="E2214" s="481"/>
      <c r="F2214" s="339"/>
      <c r="G2214" s="340" t="str">
        <f>IF(ISNUMBER(E2214),E2214/'Bulk DivVar Analysis'!$C$60,"")</f>
        <v/>
      </c>
      <c r="H2214" s="338" t="str">
        <f>IF(ISNUMBER(E2214), IF(G2214&gt;'Bulk DivVar Analysis'!$D$62,"Pass","Fail"),"")</f>
        <v/>
      </c>
      <c r="I2214" s="338" t="str">
        <f t="shared" si="36"/>
        <v/>
      </c>
      <c r="J2214" s="339"/>
      <c r="K2214" s="339"/>
      <c r="L2214" s="339"/>
      <c r="M2214" s="339"/>
      <c r="N2214" s="339"/>
      <c r="O2214" s="339"/>
      <c r="P2214" s="339"/>
      <c r="Q2214" s="339"/>
    </row>
    <row r="2215" spans="1:17" ht="13.5" customHeight="1">
      <c r="A2215" s="481"/>
      <c r="B2215" s="481"/>
      <c r="C2215" s="481"/>
      <c r="D2215" s="481"/>
      <c r="E2215" s="481"/>
      <c r="F2215" s="339"/>
      <c r="G2215" s="340" t="str">
        <f>IF(ISNUMBER(E2215),E2215/'Bulk DivVar Analysis'!$C$60,"")</f>
        <v/>
      </c>
      <c r="H2215" s="338" t="str">
        <f>IF(ISNUMBER(E2215), IF(G2215&gt;'Bulk DivVar Analysis'!$D$62,"Pass","Fail"),"")</f>
        <v/>
      </c>
      <c r="I2215" s="338" t="str">
        <f t="shared" si="36"/>
        <v/>
      </c>
      <c r="J2215" s="339"/>
      <c r="K2215" s="339"/>
      <c r="L2215" s="339"/>
      <c r="M2215" s="339"/>
      <c r="N2215" s="339"/>
      <c r="O2215" s="339"/>
      <c r="P2215" s="339"/>
      <c r="Q2215" s="339"/>
    </row>
    <row r="2216" spans="1:17" ht="13.5" customHeight="1">
      <c r="A2216" s="481"/>
      <c r="B2216" s="481"/>
      <c r="C2216" s="481"/>
      <c r="D2216" s="481"/>
      <c r="E2216" s="481"/>
      <c r="F2216" s="339"/>
      <c r="G2216" s="340" t="str">
        <f>IF(ISNUMBER(E2216),E2216/'Bulk DivVar Analysis'!$C$60,"")</f>
        <v/>
      </c>
      <c r="H2216" s="338" t="str">
        <f>IF(ISNUMBER(E2216), IF(G2216&gt;'Bulk DivVar Analysis'!$D$62,"Pass","Fail"),"")</f>
        <v/>
      </c>
      <c r="I2216" s="338" t="str">
        <f t="shared" si="36"/>
        <v/>
      </c>
      <c r="J2216" s="339"/>
      <c r="K2216" s="339"/>
      <c r="L2216" s="339"/>
      <c r="M2216" s="339"/>
      <c r="N2216" s="339"/>
      <c r="O2216" s="339"/>
      <c r="P2216" s="339"/>
      <c r="Q2216" s="339"/>
    </row>
    <row r="2217" spans="1:17" ht="13.5" customHeight="1">
      <c r="A2217" s="481"/>
      <c r="B2217" s="481"/>
      <c r="C2217" s="481"/>
      <c r="D2217" s="481"/>
      <c r="E2217" s="481"/>
      <c r="F2217" s="339"/>
      <c r="G2217" s="340" t="str">
        <f>IF(ISNUMBER(E2217),E2217/'Bulk DivVar Analysis'!$C$60,"")</f>
        <v/>
      </c>
      <c r="H2217" s="338" t="str">
        <f>IF(ISNUMBER(E2217), IF(G2217&gt;'Bulk DivVar Analysis'!$D$62,"Pass","Fail"),"")</f>
        <v/>
      </c>
      <c r="I2217" s="338" t="str">
        <f t="shared" si="36"/>
        <v/>
      </c>
      <c r="J2217" s="339"/>
      <c r="K2217" s="339"/>
      <c r="L2217" s="339"/>
      <c r="M2217" s="339"/>
      <c r="N2217" s="339"/>
      <c r="O2217" s="339"/>
      <c r="P2217" s="339"/>
      <c r="Q2217" s="339"/>
    </row>
    <row r="2218" spans="1:17" ht="13.5" customHeight="1">
      <c r="A2218" s="481"/>
      <c r="B2218" s="481"/>
      <c r="C2218" s="481"/>
      <c r="D2218" s="481"/>
      <c r="E2218" s="481"/>
      <c r="F2218" s="339"/>
      <c r="G2218" s="340" t="str">
        <f>IF(ISNUMBER(E2218),E2218/'Bulk DivVar Analysis'!$C$60,"")</f>
        <v/>
      </c>
      <c r="H2218" s="338" t="str">
        <f>IF(ISNUMBER(E2218), IF(G2218&gt;'Bulk DivVar Analysis'!$D$62,"Pass","Fail"),"")</f>
        <v/>
      </c>
      <c r="I2218" s="338" t="str">
        <f t="shared" si="36"/>
        <v/>
      </c>
      <c r="J2218" s="339"/>
      <c r="K2218" s="339"/>
      <c r="L2218" s="339"/>
      <c r="M2218" s="339"/>
      <c r="N2218" s="339"/>
      <c r="O2218" s="339"/>
      <c r="P2218" s="339"/>
      <c r="Q2218" s="339"/>
    </row>
    <row r="2219" spans="1:17" ht="13.5" customHeight="1">
      <c r="A2219" s="481"/>
      <c r="B2219" s="481"/>
      <c r="C2219" s="481"/>
      <c r="D2219" s="481"/>
      <c r="E2219" s="481"/>
      <c r="F2219" s="339"/>
      <c r="G2219" s="340" t="str">
        <f>IF(ISNUMBER(E2219),E2219/'Bulk DivVar Analysis'!$C$60,"")</f>
        <v/>
      </c>
      <c r="H2219" s="338" t="str">
        <f>IF(ISNUMBER(E2219), IF(G2219&gt;'Bulk DivVar Analysis'!$D$62,"Pass","Fail"),"")</f>
        <v/>
      </c>
      <c r="I2219" s="338" t="str">
        <f t="shared" si="36"/>
        <v/>
      </c>
      <c r="J2219" s="339"/>
      <c r="K2219" s="339"/>
      <c r="L2219" s="339"/>
      <c r="M2219" s="339"/>
      <c r="N2219" s="339"/>
      <c r="O2219" s="339"/>
      <c r="P2219" s="339"/>
      <c r="Q2219" s="339"/>
    </row>
    <row r="2220" spans="1:17" ht="13.5" customHeight="1">
      <c r="A2220" s="481"/>
      <c r="B2220" s="481"/>
      <c r="C2220" s="481"/>
      <c r="D2220" s="481"/>
      <c r="E2220" s="481"/>
      <c r="F2220" s="339"/>
      <c r="G2220" s="340" t="str">
        <f>IF(ISNUMBER(E2220),E2220/'Bulk DivVar Analysis'!$C$60,"")</f>
        <v/>
      </c>
      <c r="H2220" s="338" t="str">
        <f>IF(ISNUMBER(E2220), IF(G2220&gt;'Bulk DivVar Analysis'!$D$62,"Pass","Fail"),"")</f>
        <v/>
      </c>
      <c r="I2220" s="338" t="str">
        <f t="shared" si="36"/>
        <v/>
      </c>
      <c r="J2220" s="339"/>
      <c r="K2220" s="339"/>
      <c r="L2220" s="339"/>
      <c r="M2220" s="339"/>
      <c r="N2220" s="339"/>
      <c r="O2220" s="339"/>
      <c r="P2220" s="339"/>
      <c r="Q2220" s="339"/>
    </row>
    <row r="2221" spans="1:17" ht="13.5" customHeight="1">
      <c r="A2221" s="481"/>
      <c r="B2221" s="481"/>
      <c r="C2221" s="481"/>
      <c r="D2221" s="481"/>
      <c r="E2221" s="481"/>
      <c r="F2221" s="339"/>
      <c r="G2221" s="340" t="str">
        <f>IF(ISNUMBER(E2221),E2221/'Bulk DivVar Analysis'!$C$60,"")</f>
        <v/>
      </c>
      <c r="H2221" s="338" t="str">
        <f>IF(ISNUMBER(E2221), IF(G2221&gt;'Bulk DivVar Analysis'!$D$62,"Pass","Fail"),"")</f>
        <v/>
      </c>
      <c r="I2221" s="338" t="str">
        <f t="shared" si="36"/>
        <v/>
      </c>
      <c r="J2221" s="339"/>
      <c r="K2221" s="339"/>
      <c r="L2221" s="339"/>
      <c r="M2221" s="339"/>
      <c r="N2221" s="339"/>
      <c r="O2221" s="339"/>
      <c r="P2221" s="339"/>
      <c r="Q2221" s="339"/>
    </row>
    <row r="2222" spans="1:17" ht="13.5" customHeight="1">
      <c r="A2222" s="481"/>
      <c r="B2222" s="481"/>
      <c r="C2222" s="481"/>
      <c r="D2222" s="481"/>
      <c r="E2222" s="481"/>
      <c r="F2222" s="339"/>
      <c r="G2222" s="340" t="str">
        <f>IF(ISNUMBER(E2222),E2222/'Bulk DivVar Analysis'!$C$60,"")</f>
        <v/>
      </c>
      <c r="H2222" s="338" t="str">
        <f>IF(ISNUMBER(E2222), IF(G2222&gt;'Bulk DivVar Analysis'!$D$62,"Pass","Fail"),"")</f>
        <v/>
      </c>
      <c r="I2222" s="338" t="str">
        <f t="shared" si="36"/>
        <v/>
      </c>
      <c r="J2222" s="339"/>
      <c r="K2222" s="339"/>
      <c r="L2222" s="339"/>
      <c r="M2222" s="339"/>
      <c r="N2222" s="339"/>
      <c r="O2222" s="339"/>
      <c r="P2222" s="339"/>
      <c r="Q2222" s="339"/>
    </row>
    <row r="2223" spans="1:17" ht="13.5" customHeight="1">
      <c r="A2223" s="481"/>
      <c r="B2223" s="481"/>
      <c r="C2223" s="481"/>
      <c r="D2223" s="481"/>
      <c r="E2223" s="481"/>
      <c r="F2223" s="339"/>
      <c r="G2223" s="340" t="str">
        <f>IF(ISNUMBER(E2223),E2223/'Bulk DivVar Analysis'!$C$60,"")</f>
        <v/>
      </c>
      <c r="H2223" s="338" t="str">
        <f>IF(ISNUMBER(E2223), IF(G2223&gt;'Bulk DivVar Analysis'!$D$62,"Pass","Fail"),"")</f>
        <v/>
      </c>
      <c r="I2223" s="338" t="str">
        <f t="shared" si="36"/>
        <v/>
      </c>
      <c r="J2223" s="339"/>
      <c r="K2223" s="339"/>
      <c r="L2223" s="339"/>
      <c r="M2223" s="339"/>
      <c r="N2223" s="339"/>
      <c r="O2223" s="339"/>
      <c r="P2223" s="339"/>
      <c r="Q2223" s="339"/>
    </row>
    <row r="2224" spans="1:17" ht="13.5" customHeight="1">
      <c r="A2224" s="481"/>
      <c r="B2224" s="481"/>
      <c r="C2224" s="481"/>
      <c r="D2224" s="481"/>
      <c r="E2224" s="481"/>
      <c r="F2224" s="339"/>
      <c r="G2224" s="340" t="str">
        <f>IF(ISNUMBER(E2224),E2224/'Bulk DivVar Analysis'!$C$60,"")</f>
        <v/>
      </c>
      <c r="H2224" s="338" t="str">
        <f>IF(ISNUMBER(E2224), IF(G2224&gt;'Bulk DivVar Analysis'!$D$62,"Pass","Fail"),"")</f>
        <v/>
      </c>
      <c r="I2224" s="338" t="str">
        <f t="shared" si="36"/>
        <v/>
      </c>
      <c r="J2224" s="339"/>
      <c r="K2224" s="339"/>
      <c r="L2224" s="339"/>
      <c r="M2224" s="339"/>
      <c r="N2224" s="339"/>
      <c r="O2224" s="339"/>
      <c r="P2224" s="339"/>
      <c r="Q2224" s="339"/>
    </row>
    <row r="2225" spans="1:17" ht="13.5" customHeight="1">
      <c r="A2225" s="481"/>
      <c r="B2225" s="481"/>
      <c r="C2225" s="481"/>
      <c r="D2225" s="481"/>
      <c r="E2225" s="481"/>
      <c r="F2225" s="339"/>
      <c r="G2225" s="340" t="str">
        <f>IF(ISNUMBER(E2225),E2225/'Bulk DivVar Analysis'!$C$60,"")</f>
        <v/>
      </c>
      <c r="H2225" s="338" t="str">
        <f>IF(ISNUMBER(E2225), IF(G2225&gt;'Bulk DivVar Analysis'!$D$62,"Pass","Fail"),"")</f>
        <v/>
      </c>
      <c r="I2225" s="338" t="str">
        <f t="shared" si="36"/>
        <v/>
      </c>
      <c r="J2225" s="339"/>
      <c r="K2225" s="339"/>
      <c r="L2225" s="339"/>
      <c r="M2225" s="339"/>
      <c r="N2225" s="339"/>
      <c r="O2225" s="339"/>
      <c r="P2225" s="339"/>
      <c r="Q2225" s="339"/>
    </row>
    <row r="2226" spans="1:17" ht="13.5" customHeight="1">
      <c r="A2226" s="481"/>
      <c r="B2226" s="481"/>
      <c r="C2226" s="481"/>
      <c r="D2226" s="481"/>
      <c r="E2226" s="481"/>
      <c r="F2226" s="339"/>
      <c r="G2226" s="340" t="str">
        <f>IF(ISNUMBER(E2226),E2226/'Bulk DivVar Analysis'!$C$60,"")</f>
        <v/>
      </c>
      <c r="H2226" s="338" t="str">
        <f>IF(ISNUMBER(E2226), IF(G2226&gt;'Bulk DivVar Analysis'!$D$62,"Pass","Fail"),"")</f>
        <v/>
      </c>
      <c r="I2226" s="338" t="str">
        <f t="shared" si="36"/>
        <v/>
      </c>
      <c r="J2226" s="339"/>
      <c r="K2226" s="339"/>
      <c r="L2226" s="339"/>
      <c r="M2226" s="339"/>
      <c r="N2226" s="339"/>
      <c r="O2226" s="339"/>
      <c r="P2226" s="339"/>
      <c r="Q2226" s="339"/>
    </row>
    <row r="2227" spans="1:17" ht="13.5" customHeight="1">
      <c r="A2227" s="481"/>
      <c r="B2227" s="481"/>
      <c r="C2227" s="481"/>
      <c r="D2227" s="481"/>
      <c r="E2227" s="481"/>
      <c r="F2227" s="339"/>
      <c r="G2227" s="340" t="str">
        <f>IF(ISNUMBER(E2227),E2227/'Bulk DivVar Analysis'!$C$60,"")</f>
        <v/>
      </c>
      <c r="H2227" s="338" t="str">
        <f>IF(ISNUMBER(E2227), IF(G2227&gt;'Bulk DivVar Analysis'!$D$62,"Pass","Fail"),"")</f>
        <v/>
      </c>
      <c r="I2227" s="338" t="str">
        <f t="shared" si="36"/>
        <v/>
      </c>
      <c r="J2227" s="339"/>
      <c r="K2227" s="339"/>
      <c r="L2227" s="339"/>
      <c r="M2227" s="339"/>
      <c r="N2227" s="339"/>
      <c r="O2227" s="339"/>
      <c r="P2227" s="339"/>
      <c r="Q2227" s="339"/>
    </row>
    <row r="2228" spans="1:17" ht="13.5" customHeight="1">
      <c r="A2228" s="481"/>
      <c r="B2228" s="481"/>
      <c r="C2228" s="481"/>
      <c r="D2228" s="481"/>
      <c r="E2228" s="481"/>
      <c r="F2228" s="339"/>
      <c r="G2228" s="340" t="str">
        <f>IF(ISNUMBER(E2228),E2228/'Bulk DivVar Analysis'!$C$60,"")</f>
        <v/>
      </c>
      <c r="H2228" s="338" t="str">
        <f>IF(ISNUMBER(E2228), IF(G2228&gt;'Bulk DivVar Analysis'!$D$62,"Pass","Fail"),"")</f>
        <v/>
      </c>
      <c r="I2228" s="338" t="str">
        <f t="shared" si="36"/>
        <v/>
      </c>
      <c r="J2228" s="339"/>
      <c r="K2228" s="339"/>
      <c r="L2228" s="339"/>
      <c r="M2228" s="339"/>
      <c r="N2228" s="339"/>
      <c r="O2228" s="339"/>
      <c r="P2228" s="339"/>
      <c r="Q2228" s="339"/>
    </row>
    <row r="2229" spans="1:17" ht="13.5" customHeight="1">
      <c r="A2229" s="481"/>
      <c r="B2229" s="481"/>
      <c r="C2229" s="481"/>
      <c r="D2229" s="481"/>
      <c r="E2229" s="481"/>
      <c r="F2229" s="339"/>
      <c r="G2229" s="340" t="str">
        <f>IF(ISNUMBER(E2229),E2229/'Bulk DivVar Analysis'!$C$60,"")</f>
        <v/>
      </c>
      <c r="H2229" s="338" t="str">
        <f>IF(ISNUMBER(E2229), IF(G2229&gt;'Bulk DivVar Analysis'!$D$62,"Pass","Fail"),"")</f>
        <v/>
      </c>
      <c r="I2229" s="338" t="str">
        <f t="shared" si="36"/>
        <v/>
      </c>
      <c r="J2229" s="339"/>
      <c r="K2229" s="339"/>
      <c r="L2229" s="339"/>
      <c r="M2229" s="339"/>
      <c r="N2229" s="339"/>
      <c r="O2229" s="339"/>
      <c r="P2229" s="339"/>
      <c r="Q2229" s="339"/>
    </row>
    <row r="2230" spans="1:17" ht="13.5" customHeight="1">
      <c r="A2230" s="481"/>
      <c r="B2230" s="481"/>
      <c r="C2230" s="481"/>
      <c r="D2230" s="481"/>
      <c r="E2230" s="481"/>
      <c r="F2230" s="339"/>
      <c r="G2230" s="340" t="str">
        <f>IF(ISNUMBER(E2230),E2230/'Bulk DivVar Analysis'!$C$60,"")</f>
        <v/>
      </c>
      <c r="H2230" s="338" t="str">
        <f>IF(ISNUMBER(E2230), IF(G2230&gt;'Bulk DivVar Analysis'!$D$62,"Pass","Fail"),"")</f>
        <v/>
      </c>
      <c r="I2230" s="338" t="str">
        <f t="shared" si="36"/>
        <v/>
      </c>
      <c r="J2230" s="339"/>
      <c r="K2230" s="339"/>
      <c r="L2230" s="339"/>
      <c r="M2230" s="339"/>
      <c r="N2230" s="339"/>
      <c r="O2230" s="339"/>
      <c r="P2230" s="339"/>
      <c r="Q2230" s="339"/>
    </row>
    <row r="2231" spans="1:17" ht="13.5" customHeight="1">
      <c r="A2231" s="481"/>
      <c r="B2231" s="481"/>
      <c r="C2231" s="481"/>
      <c r="D2231" s="481"/>
      <c r="E2231" s="481"/>
      <c r="F2231" s="339"/>
      <c r="G2231" s="340" t="str">
        <f>IF(ISNUMBER(E2231),E2231/'Bulk DivVar Analysis'!$C$60,"")</f>
        <v/>
      </c>
      <c r="H2231" s="338" t="str">
        <f>IF(ISNUMBER(E2231), IF(G2231&gt;'Bulk DivVar Analysis'!$D$62,"Pass","Fail"),"")</f>
        <v/>
      </c>
      <c r="I2231" s="338" t="str">
        <f t="shared" si="36"/>
        <v/>
      </c>
      <c r="J2231" s="339"/>
      <c r="K2231" s="339"/>
      <c r="L2231" s="339"/>
      <c r="M2231" s="339"/>
      <c r="N2231" s="339"/>
      <c r="O2231" s="339"/>
      <c r="P2231" s="339"/>
      <c r="Q2231" s="339"/>
    </row>
    <row r="2232" spans="1:17" ht="13.5" customHeight="1">
      <c r="A2232" s="481"/>
      <c r="B2232" s="481"/>
      <c r="C2232" s="481"/>
      <c r="D2232" s="481"/>
      <c r="E2232" s="481"/>
      <c r="F2232" s="339"/>
      <c r="G2232" s="340" t="str">
        <f>IF(ISNUMBER(E2232),E2232/'Bulk DivVar Analysis'!$C$60,"")</f>
        <v/>
      </c>
      <c r="H2232" s="338" t="str">
        <f>IF(ISNUMBER(E2232), IF(G2232&gt;'Bulk DivVar Analysis'!$D$62,"Pass","Fail"),"")</f>
        <v/>
      </c>
      <c r="I2232" s="338" t="str">
        <f t="shared" si="36"/>
        <v/>
      </c>
      <c r="J2232" s="339"/>
      <c r="K2232" s="339"/>
      <c r="L2232" s="339"/>
      <c r="M2232" s="339"/>
      <c r="N2232" s="339"/>
      <c r="O2232" s="339"/>
      <c r="P2232" s="339"/>
      <c r="Q2232" s="339"/>
    </row>
    <row r="2233" spans="1:17" ht="13.5" customHeight="1">
      <c r="A2233" s="481"/>
      <c r="B2233" s="481"/>
      <c r="C2233" s="481"/>
      <c r="D2233" s="481"/>
      <c r="E2233" s="481"/>
      <c r="F2233" s="339"/>
      <c r="G2233" s="340" t="str">
        <f>IF(ISNUMBER(E2233),E2233/'Bulk DivVar Analysis'!$C$60,"")</f>
        <v/>
      </c>
      <c r="H2233" s="338" t="str">
        <f>IF(ISNUMBER(E2233), IF(G2233&gt;'Bulk DivVar Analysis'!$D$62,"Pass","Fail"),"")</f>
        <v/>
      </c>
      <c r="I2233" s="338" t="str">
        <f t="shared" si="36"/>
        <v/>
      </c>
      <c r="J2233" s="339"/>
      <c r="K2233" s="339"/>
      <c r="L2233" s="339"/>
      <c r="M2233" s="339"/>
      <c r="N2233" s="339"/>
      <c r="O2233" s="339"/>
      <c r="P2233" s="339"/>
      <c r="Q2233" s="339"/>
    </row>
    <row r="2234" spans="1:17" ht="13.5" customHeight="1">
      <c r="A2234" s="481"/>
      <c r="B2234" s="481"/>
      <c r="C2234" s="481"/>
      <c r="D2234" s="481"/>
      <c r="E2234" s="481"/>
      <c r="F2234" s="339"/>
      <c r="G2234" s="340" t="str">
        <f>IF(ISNUMBER(E2234),E2234/'Bulk DivVar Analysis'!$C$60,"")</f>
        <v/>
      </c>
      <c r="H2234" s="338" t="str">
        <f>IF(ISNUMBER(E2234), IF(G2234&gt;'Bulk DivVar Analysis'!$D$62,"Pass","Fail"),"")</f>
        <v/>
      </c>
      <c r="I2234" s="338" t="str">
        <f t="shared" si="36"/>
        <v/>
      </c>
      <c r="J2234" s="339"/>
      <c r="K2234" s="339"/>
      <c r="L2234" s="339"/>
      <c r="M2234" s="339"/>
      <c r="N2234" s="339"/>
      <c r="O2234" s="339"/>
      <c r="P2234" s="339"/>
      <c r="Q2234" s="339"/>
    </row>
    <row r="2235" spans="1:17" ht="13.5" customHeight="1">
      <c r="A2235" s="481"/>
      <c r="B2235" s="481"/>
      <c r="C2235" s="481"/>
      <c r="D2235" s="481"/>
      <c r="E2235" s="481"/>
      <c r="F2235" s="339"/>
      <c r="G2235" s="340" t="str">
        <f>IF(ISNUMBER(E2235),E2235/'Bulk DivVar Analysis'!$C$60,"")</f>
        <v/>
      </c>
      <c r="H2235" s="338" t="str">
        <f>IF(ISNUMBER(E2235), IF(G2235&gt;'Bulk DivVar Analysis'!$D$62,"Pass","Fail"),"")</f>
        <v/>
      </c>
      <c r="I2235" s="338" t="str">
        <f t="shared" si="36"/>
        <v/>
      </c>
      <c r="J2235" s="339"/>
      <c r="K2235" s="339"/>
      <c r="L2235" s="339"/>
      <c r="M2235" s="339"/>
      <c r="N2235" s="339"/>
      <c r="O2235" s="339"/>
      <c r="P2235" s="339"/>
      <c r="Q2235" s="339"/>
    </row>
    <row r="2236" spans="1:17" ht="13.5" customHeight="1">
      <c r="A2236" s="481"/>
      <c r="B2236" s="481"/>
      <c r="C2236" s="481"/>
      <c r="D2236" s="481"/>
      <c r="E2236" s="481"/>
      <c r="F2236" s="339"/>
      <c r="G2236" s="340" t="str">
        <f>IF(ISNUMBER(E2236),E2236/'Bulk DivVar Analysis'!$C$60,"")</f>
        <v/>
      </c>
      <c r="H2236" s="338" t="str">
        <f>IF(ISNUMBER(E2236), IF(G2236&gt;'Bulk DivVar Analysis'!$D$62,"Pass","Fail"),"")</f>
        <v/>
      </c>
      <c r="I2236" s="338" t="str">
        <f t="shared" si="36"/>
        <v/>
      </c>
      <c r="J2236" s="339"/>
      <c r="K2236" s="339"/>
      <c r="L2236" s="339"/>
      <c r="M2236" s="339"/>
      <c r="N2236" s="339"/>
      <c r="O2236" s="339"/>
      <c r="P2236" s="339"/>
      <c r="Q2236" s="339"/>
    </row>
    <row r="2237" spans="1:17" ht="13.5" customHeight="1">
      <c r="A2237" s="481"/>
      <c r="B2237" s="481"/>
      <c r="C2237" s="481"/>
      <c r="D2237" s="481"/>
      <c r="E2237" s="481"/>
      <c r="F2237" s="339"/>
      <c r="G2237" s="340" t="str">
        <f>IF(ISNUMBER(E2237),E2237/'Bulk DivVar Analysis'!$C$60,"")</f>
        <v/>
      </c>
      <c r="H2237" s="338" t="str">
        <f>IF(ISNUMBER(E2237), IF(G2237&gt;'Bulk DivVar Analysis'!$D$62,"Pass","Fail"),"")</f>
        <v/>
      </c>
      <c r="I2237" s="338" t="str">
        <f t="shared" si="36"/>
        <v/>
      </c>
      <c r="J2237" s="339"/>
      <c r="K2237" s="339"/>
      <c r="L2237" s="339"/>
      <c r="M2237" s="339"/>
      <c r="N2237" s="339"/>
      <c r="O2237" s="339"/>
      <c r="P2237" s="339"/>
      <c r="Q2237" s="339"/>
    </row>
    <row r="2238" spans="1:17" ht="13.5" customHeight="1">
      <c r="A2238" s="481"/>
      <c r="B2238" s="481"/>
      <c r="C2238" s="481"/>
      <c r="D2238" s="481"/>
      <c r="E2238" s="481"/>
      <c r="F2238" s="339"/>
      <c r="G2238" s="340" t="str">
        <f>IF(ISNUMBER(E2238),E2238/'Bulk DivVar Analysis'!$C$60,"")</f>
        <v/>
      </c>
      <c r="H2238" s="338" t="str">
        <f>IF(ISNUMBER(E2238), IF(G2238&gt;'Bulk DivVar Analysis'!$D$62,"Pass","Fail"),"")</f>
        <v/>
      </c>
      <c r="I2238" s="338" t="str">
        <f t="shared" si="36"/>
        <v/>
      </c>
      <c r="J2238" s="339"/>
      <c r="K2238" s="339"/>
      <c r="L2238" s="339"/>
      <c r="M2238" s="339"/>
      <c r="N2238" s="339"/>
      <c r="O2238" s="339"/>
      <c r="P2238" s="339"/>
      <c r="Q2238" s="339"/>
    </row>
    <row r="2239" spans="1:17" ht="13.5" customHeight="1">
      <c r="A2239" s="481"/>
      <c r="B2239" s="481"/>
      <c r="C2239" s="481"/>
      <c r="D2239" s="481"/>
      <c r="E2239" s="481"/>
      <c r="F2239" s="339"/>
      <c r="G2239" s="340" t="str">
        <f>IF(ISNUMBER(E2239),E2239/'Bulk DivVar Analysis'!$C$60,"")</f>
        <v/>
      </c>
      <c r="H2239" s="338" t="str">
        <f>IF(ISNUMBER(E2239), IF(G2239&gt;'Bulk DivVar Analysis'!$D$62,"Pass","Fail"),"")</f>
        <v/>
      </c>
      <c r="I2239" s="338" t="str">
        <f t="shared" si="36"/>
        <v/>
      </c>
      <c r="J2239" s="339"/>
      <c r="K2239" s="339"/>
      <c r="L2239" s="339"/>
      <c r="M2239" s="339"/>
      <c r="N2239" s="339"/>
      <c r="O2239" s="339"/>
      <c r="P2239" s="339"/>
      <c r="Q2239" s="339"/>
    </row>
    <row r="2240" spans="1:17" ht="13.5" customHeight="1">
      <c r="A2240" s="481"/>
      <c r="B2240" s="481"/>
      <c r="C2240" s="481"/>
      <c r="D2240" s="481"/>
      <c r="E2240" s="481"/>
      <c r="F2240" s="339"/>
      <c r="G2240" s="340" t="str">
        <f>IF(ISNUMBER(E2240),E2240/'Bulk DivVar Analysis'!$C$60,"")</f>
        <v/>
      </c>
      <c r="H2240" s="338" t="str">
        <f>IF(ISNUMBER(E2240), IF(G2240&gt;'Bulk DivVar Analysis'!$D$62,"Pass","Fail"),"")</f>
        <v/>
      </c>
      <c r="I2240" s="338" t="str">
        <f t="shared" si="36"/>
        <v/>
      </c>
      <c r="J2240" s="339"/>
      <c r="K2240" s="339"/>
      <c r="L2240" s="339"/>
      <c r="M2240" s="339"/>
      <c r="N2240" s="339"/>
      <c r="O2240" s="339"/>
      <c r="P2240" s="339"/>
      <c r="Q2240" s="339"/>
    </row>
    <row r="2241" spans="1:17" ht="13.5" customHeight="1">
      <c r="A2241" s="481"/>
      <c r="B2241" s="481"/>
      <c r="C2241" s="481"/>
      <c r="D2241" s="481"/>
      <c r="E2241" s="481"/>
      <c r="F2241" s="339"/>
      <c r="G2241" s="340" t="str">
        <f>IF(ISNUMBER(E2241),E2241/'Bulk DivVar Analysis'!$C$60,"")</f>
        <v/>
      </c>
      <c r="H2241" s="338" t="str">
        <f>IF(ISNUMBER(E2241), IF(G2241&gt;'Bulk DivVar Analysis'!$D$62,"Pass","Fail"),"")</f>
        <v/>
      </c>
      <c r="I2241" s="338" t="str">
        <f t="shared" si="36"/>
        <v/>
      </c>
      <c r="J2241" s="339"/>
      <c r="K2241" s="339"/>
      <c r="L2241" s="339"/>
      <c r="M2241" s="339"/>
      <c r="N2241" s="339"/>
      <c r="O2241" s="339"/>
      <c r="P2241" s="339"/>
      <c r="Q2241" s="339"/>
    </row>
    <row r="2242" spans="1:17" ht="13.5" customHeight="1">
      <c r="A2242" s="481"/>
      <c r="B2242" s="481"/>
      <c r="C2242" s="481"/>
      <c r="D2242" s="481"/>
      <c r="E2242" s="481"/>
      <c r="F2242" s="339"/>
      <c r="G2242" s="340" t="str">
        <f>IF(ISNUMBER(E2242),E2242/'Bulk DivVar Analysis'!$C$60,"")</f>
        <v/>
      </c>
      <c r="H2242" s="338" t="str">
        <f>IF(ISNUMBER(E2242), IF(G2242&gt;'Bulk DivVar Analysis'!$D$62,"Pass","Fail"),"")</f>
        <v/>
      </c>
      <c r="I2242" s="338" t="str">
        <f t="shared" si="36"/>
        <v/>
      </c>
      <c r="J2242" s="339"/>
      <c r="K2242" s="339"/>
      <c r="L2242" s="339"/>
      <c r="M2242" s="339"/>
      <c r="N2242" s="339"/>
      <c r="O2242" s="339"/>
      <c r="P2242" s="339"/>
      <c r="Q2242" s="339"/>
    </row>
    <row r="2243" spans="1:17" ht="13.5" customHeight="1">
      <c r="A2243" s="481"/>
      <c r="B2243" s="481"/>
      <c r="C2243" s="481"/>
      <c r="D2243" s="481"/>
      <c r="E2243" s="481"/>
      <c r="F2243" s="339"/>
      <c r="G2243" s="340" t="str">
        <f>IF(ISNUMBER(E2243),E2243/'Bulk DivVar Analysis'!$C$60,"")</f>
        <v/>
      </c>
      <c r="H2243" s="338" t="str">
        <f>IF(ISNUMBER(E2243), IF(G2243&gt;'Bulk DivVar Analysis'!$D$62,"Pass","Fail"),"")</f>
        <v/>
      </c>
      <c r="I2243" s="338" t="str">
        <f t="shared" ref="I2243:I2306" si="37">_xlfn.TEXTJOIN("_",TRUE,B2243,C2243)</f>
        <v/>
      </c>
      <c r="J2243" s="339"/>
      <c r="K2243" s="339"/>
      <c r="L2243" s="339"/>
      <c r="M2243" s="339"/>
      <c r="N2243" s="339"/>
      <c r="O2243" s="339"/>
      <c r="P2243" s="339"/>
      <c r="Q2243" s="339"/>
    </row>
    <row r="2244" spans="1:17" ht="13.5" customHeight="1">
      <c r="A2244" s="481"/>
      <c r="B2244" s="481"/>
      <c r="C2244" s="481"/>
      <c r="D2244" s="481"/>
      <c r="E2244" s="481"/>
      <c r="F2244" s="339"/>
      <c r="G2244" s="340" t="str">
        <f>IF(ISNUMBER(E2244),E2244/'Bulk DivVar Analysis'!$C$60,"")</f>
        <v/>
      </c>
      <c r="H2244" s="338" t="str">
        <f>IF(ISNUMBER(E2244), IF(G2244&gt;'Bulk DivVar Analysis'!$D$62,"Pass","Fail"),"")</f>
        <v/>
      </c>
      <c r="I2244" s="338" t="str">
        <f t="shared" si="37"/>
        <v/>
      </c>
      <c r="J2244" s="339"/>
      <c r="K2244" s="339"/>
      <c r="L2244" s="339"/>
      <c r="M2244" s="339"/>
      <c r="N2244" s="339"/>
      <c r="O2244" s="339"/>
      <c r="P2244" s="339"/>
      <c r="Q2244" s="339"/>
    </row>
    <row r="2245" spans="1:17" ht="13.5" customHeight="1">
      <c r="A2245" s="481"/>
      <c r="B2245" s="481"/>
      <c r="C2245" s="481"/>
      <c r="D2245" s="481"/>
      <c r="E2245" s="481"/>
      <c r="F2245" s="339"/>
      <c r="G2245" s="340" t="str">
        <f>IF(ISNUMBER(E2245),E2245/'Bulk DivVar Analysis'!$C$60,"")</f>
        <v/>
      </c>
      <c r="H2245" s="338" t="str">
        <f>IF(ISNUMBER(E2245), IF(G2245&gt;'Bulk DivVar Analysis'!$D$62,"Pass","Fail"),"")</f>
        <v/>
      </c>
      <c r="I2245" s="338" t="str">
        <f t="shared" si="37"/>
        <v/>
      </c>
      <c r="J2245" s="339"/>
      <c r="K2245" s="339"/>
      <c r="L2245" s="339"/>
      <c r="M2245" s="339"/>
      <c r="N2245" s="339"/>
      <c r="O2245" s="339"/>
      <c r="P2245" s="339"/>
      <c r="Q2245" s="339"/>
    </row>
    <row r="2246" spans="1:17" ht="13.5" customHeight="1">
      <c r="A2246" s="481"/>
      <c r="B2246" s="481"/>
      <c r="C2246" s="481"/>
      <c r="D2246" s="481"/>
      <c r="E2246" s="481"/>
      <c r="F2246" s="339"/>
      <c r="G2246" s="340" t="str">
        <f>IF(ISNUMBER(E2246),E2246/'Bulk DivVar Analysis'!$C$60,"")</f>
        <v/>
      </c>
      <c r="H2246" s="338" t="str">
        <f>IF(ISNUMBER(E2246), IF(G2246&gt;'Bulk DivVar Analysis'!$D$62,"Pass","Fail"),"")</f>
        <v/>
      </c>
      <c r="I2246" s="338" t="str">
        <f t="shared" si="37"/>
        <v/>
      </c>
      <c r="J2246" s="339"/>
      <c r="K2246" s="339"/>
      <c r="L2246" s="339"/>
      <c r="M2246" s="339"/>
      <c r="N2246" s="339"/>
      <c r="O2246" s="339"/>
      <c r="P2246" s="339"/>
      <c r="Q2246" s="339"/>
    </row>
    <row r="2247" spans="1:17" ht="13.5" customHeight="1">
      <c r="A2247" s="481"/>
      <c r="B2247" s="481"/>
      <c r="C2247" s="481"/>
      <c r="D2247" s="481"/>
      <c r="E2247" s="481"/>
      <c r="F2247" s="339"/>
      <c r="G2247" s="340" t="str">
        <f>IF(ISNUMBER(E2247),E2247/'Bulk DivVar Analysis'!$C$60,"")</f>
        <v/>
      </c>
      <c r="H2247" s="338" t="str">
        <f>IF(ISNUMBER(E2247), IF(G2247&gt;'Bulk DivVar Analysis'!$D$62,"Pass","Fail"),"")</f>
        <v/>
      </c>
      <c r="I2247" s="338" t="str">
        <f t="shared" si="37"/>
        <v/>
      </c>
      <c r="J2247" s="339"/>
      <c r="K2247" s="339"/>
      <c r="L2247" s="339"/>
      <c r="M2247" s="339"/>
      <c r="N2247" s="339"/>
      <c r="O2247" s="339"/>
      <c r="P2247" s="339"/>
      <c r="Q2247" s="339"/>
    </row>
    <row r="2248" spans="1:17" ht="13.5" customHeight="1">
      <c r="A2248" s="481"/>
      <c r="B2248" s="481"/>
      <c r="C2248" s="481"/>
      <c r="D2248" s="481"/>
      <c r="E2248" s="481"/>
      <c r="F2248" s="339"/>
      <c r="G2248" s="340" t="str">
        <f>IF(ISNUMBER(E2248),E2248/'Bulk DivVar Analysis'!$C$60,"")</f>
        <v/>
      </c>
      <c r="H2248" s="338" t="str">
        <f>IF(ISNUMBER(E2248), IF(G2248&gt;'Bulk DivVar Analysis'!$D$62,"Pass","Fail"),"")</f>
        <v/>
      </c>
      <c r="I2248" s="338" t="str">
        <f t="shared" si="37"/>
        <v/>
      </c>
      <c r="J2248" s="339"/>
      <c r="K2248" s="339"/>
      <c r="L2248" s="339"/>
      <c r="M2248" s="339"/>
      <c r="N2248" s="339"/>
      <c r="O2248" s="339"/>
      <c r="P2248" s="339"/>
      <c r="Q2248" s="339"/>
    </row>
    <row r="2249" spans="1:17" ht="13.5" customHeight="1">
      <c r="A2249" s="481"/>
      <c r="B2249" s="481"/>
      <c r="C2249" s="481"/>
      <c r="D2249" s="481"/>
      <c r="E2249" s="481"/>
      <c r="F2249" s="339"/>
      <c r="G2249" s="340" t="str">
        <f>IF(ISNUMBER(E2249),E2249/'Bulk DivVar Analysis'!$C$60,"")</f>
        <v/>
      </c>
      <c r="H2249" s="338" t="str">
        <f>IF(ISNUMBER(E2249), IF(G2249&gt;'Bulk DivVar Analysis'!$D$62,"Pass","Fail"),"")</f>
        <v/>
      </c>
      <c r="I2249" s="338" t="str">
        <f t="shared" si="37"/>
        <v/>
      </c>
      <c r="J2249" s="339"/>
      <c r="K2249" s="339"/>
      <c r="L2249" s="339"/>
      <c r="M2249" s="339"/>
      <c r="N2249" s="339"/>
      <c r="O2249" s="339"/>
      <c r="P2249" s="339"/>
      <c r="Q2249" s="339"/>
    </row>
    <row r="2250" spans="1:17" ht="13.5" customHeight="1">
      <c r="A2250" s="481"/>
      <c r="B2250" s="481"/>
      <c r="C2250" s="481"/>
      <c r="D2250" s="481"/>
      <c r="E2250" s="481"/>
      <c r="F2250" s="339"/>
      <c r="G2250" s="340" t="str">
        <f>IF(ISNUMBER(E2250),E2250/'Bulk DivVar Analysis'!$C$60,"")</f>
        <v/>
      </c>
      <c r="H2250" s="338" t="str">
        <f>IF(ISNUMBER(E2250), IF(G2250&gt;'Bulk DivVar Analysis'!$D$62,"Pass","Fail"),"")</f>
        <v/>
      </c>
      <c r="I2250" s="338" t="str">
        <f t="shared" si="37"/>
        <v/>
      </c>
      <c r="J2250" s="339"/>
      <c r="K2250" s="339"/>
      <c r="L2250" s="339"/>
      <c r="M2250" s="339"/>
      <c r="N2250" s="339"/>
      <c r="O2250" s="339"/>
      <c r="P2250" s="339"/>
      <c r="Q2250" s="339"/>
    </row>
    <row r="2251" spans="1:17" ht="13.5" customHeight="1">
      <c r="A2251" s="481"/>
      <c r="B2251" s="481"/>
      <c r="C2251" s="481"/>
      <c r="D2251" s="481"/>
      <c r="E2251" s="481"/>
      <c r="F2251" s="339"/>
      <c r="G2251" s="340" t="str">
        <f>IF(ISNUMBER(E2251),E2251/'Bulk DivVar Analysis'!$C$60,"")</f>
        <v/>
      </c>
      <c r="H2251" s="338" t="str">
        <f>IF(ISNUMBER(E2251), IF(G2251&gt;'Bulk DivVar Analysis'!$D$62,"Pass","Fail"),"")</f>
        <v/>
      </c>
      <c r="I2251" s="338" t="str">
        <f t="shared" si="37"/>
        <v/>
      </c>
      <c r="J2251" s="339"/>
      <c r="K2251" s="339"/>
      <c r="L2251" s="339"/>
      <c r="M2251" s="339"/>
      <c r="N2251" s="339"/>
      <c r="O2251" s="339"/>
      <c r="P2251" s="339"/>
      <c r="Q2251" s="339"/>
    </row>
    <row r="2252" spans="1:17" ht="13.5" customHeight="1">
      <c r="A2252" s="481"/>
      <c r="B2252" s="481"/>
      <c r="C2252" s="481"/>
      <c r="D2252" s="481"/>
      <c r="E2252" s="481"/>
      <c r="F2252" s="339"/>
      <c r="G2252" s="340" t="str">
        <f>IF(ISNUMBER(E2252),E2252/'Bulk DivVar Analysis'!$C$60,"")</f>
        <v/>
      </c>
      <c r="H2252" s="338" t="str">
        <f>IF(ISNUMBER(E2252), IF(G2252&gt;'Bulk DivVar Analysis'!$D$62,"Pass","Fail"),"")</f>
        <v/>
      </c>
      <c r="I2252" s="338" t="str">
        <f t="shared" si="37"/>
        <v/>
      </c>
      <c r="J2252" s="339"/>
      <c r="K2252" s="339"/>
      <c r="L2252" s="339"/>
      <c r="M2252" s="339"/>
      <c r="N2252" s="339"/>
      <c r="O2252" s="339"/>
      <c r="P2252" s="339"/>
      <c r="Q2252" s="339"/>
    </row>
    <row r="2253" spans="1:17" ht="13.5" customHeight="1">
      <c r="A2253" s="481"/>
      <c r="B2253" s="481"/>
      <c r="C2253" s="481"/>
      <c r="D2253" s="481"/>
      <c r="E2253" s="481"/>
      <c r="F2253" s="339"/>
      <c r="G2253" s="340" t="str">
        <f>IF(ISNUMBER(E2253),E2253/'Bulk DivVar Analysis'!$C$60,"")</f>
        <v/>
      </c>
      <c r="H2253" s="338" t="str">
        <f>IF(ISNUMBER(E2253), IF(G2253&gt;'Bulk DivVar Analysis'!$D$62,"Pass","Fail"),"")</f>
        <v/>
      </c>
      <c r="I2253" s="338" t="str">
        <f t="shared" si="37"/>
        <v/>
      </c>
      <c r="J2253" s="339"/>
      <c r="K2253" s="339"/>
      <c r="L2253" s="339"/>
      <c r="M2253" s="339"/>
      <c r="N2253" s="339"/>
      <c r="O2253" s="339"/>
      <c r="P2253" s="339"/>
      <c r="Q2253" s="339"/>
    </row>
    <row r="2254" spans="1:17" ht="13.5" customHeight="1">
      <c r="A2254" s="481"/>
      <c r="B2254" s="481"/>
      <c r="C2254" s="481"/>
      <c r="D2254" s="481"/>
      <c r="E2254" s="481"/>
      <c r="F2254" s="339"/>
      <c r="G2254" s="340" t="str">
        <f>IF(ISNUMBER(E2254),E2254/'Bulk DivVar Analysis'!$C$60,"")</f>
        <v/>
      </c>
      <c r="H2254" s="338" t="str">
        <f>IF(ISNUMBER(E2254), IF(G2254&gt;'Bulk DivVar Analysis'!$D$62,"Pass","Fail"),"")</f>
        <v/>
      </c>
      <c r="I2254" s="338" t="str">
        <f t="shared" si="37"/>
        <v/>
      </c>
      <c r="J2254" s="339"/>
      <c r="K2254" s="339"/>
      <c r="L2254" s="339"/>
      <c r="M2254" s="339"/>
      <c r="N2254" s="339"/>
      <c r="O2254" s="339"/>
      <c r="P2254" s="339"/>
      <c r="Q2254" s="339"/>
    </row>
    <row r="2255" spans="1:17" ht="13.5" customHeight="1">
      <c r="A2255" s="481"/>
      <c r="B2255" s="481"/>
      <c r="C2255" s="481"/>
      <c r="D2255" s="481"/>
      <c r="E2255" s="481"/>
      <c r="F2255" s="339"/>
      <c r="G2255" s="340" t="str">
        <f>IF(ISNUMBER(E2255),E2255/'Bulk DivVar Analysis'!$C$60,"")</f>
        <v/>
      </c>
      <c r="H2255" s="338" t="str">
        <f>IF(ISNUMBER(E2255), IF(G2255&gt;'Bulk DivVar Analysis'!$D$62,"Pass","Fail"),"")</f>
        <v/>
      </c>
      <c r="I2255" s="338" t="str">
        <f t="shared" si="37"/>
        <v/>
      </c>
      <c r="J2255" s="339"/>
      <c r="K2255" s="339"/>
      <c r="L2255" s="339"/>
      <c r="M2255" s="339"/>
      <c r="N2255" s="339"/>
      <c r="O2255" s="339"/>
      <c r="P2255" s="339"/>
      <c r="Q2255" s="339"/>
    </row>
    <row r="2256" spans="1:17" ht="13.5" customHeight="1">
      <c r="A2256" s="481"/>
      <c r="B2256" s="481"/>
      <c r="C2256" s="481"/>
      <c r="D2256" s="481"/>
      <c r="E2256" s="481"/>
      <c r="F2256" s="339"/>
      <c r="G2256" s="340" t="str">
        <f>IF(ISNUMBER(E2256),E2256/'Bulk DivVar Analysis'!$C$60,"")</f>
        <v/>
      </c>
      <c r="H2256" s="338" t="str">
        <f>IF(ISNUMBER(E2256), IF(G2256&gt;'Bulk DivVar Analysis'!$D$62,"Pass","Fail"),"")</f>
        <v/>
      </c>
      <c r="I2256" s="338" t="str">
        <f t="shared" si="37"/>
        <v/>
      </c>
      <c r="J2256" s="339"/>
      <c r="K2256" s="339"/>
      <c r="L2256" s="339"/>
      <c r="M2256" s="339"/>
      <c r="N2256" s="339"/>
      <c r="O2256" s="339"/>
      <c r="P2256" s="339"/>
      <c r="Q2256" s="339"/>
    </row>
    <row r="2257" spans="1:17" ht="13.5" customHeight="1">
      <c r="A2257" s="481"/>
      <c r="B2257" s="481"/>
      <c r="C2257" s="481"/>
      <c r="D2257" s="481"/>
      <c r="E2257" s="481"/>
      <c r="F2257" s="339"/>
      <c r="G2257" s="340" t="str">
        <f>IF(ISNUMBER(E2257),E2257/'Bulk DivVar Analysis'!$C$60,"")</f>
        <v/>
      </c>
      <c r="H2257" s="338" t="str">
        <f>IF(ISNUMBER(E2257), IF(G2257&gt;'Bulk DivVar Analysis'!$D$62,"Pass","Fail"),"")</f>
        <v/>
      </c>
      <c r="I2257" s="338" t="str">
        <f t="shared" si="37"/>
        <v/>
      </c>
      <c r="J2257" s="339"/>
      <c r="K2257" s="339"/>
      <c r="L2257" s="339"/>
      <c r="M2257" s="339"/>
      <c r="N2257" s="339"/>
      <c r="O2257" s="339"/>
      <c r="P2257" s="339"/>
      <c r="Q2257" s="339"/>
    </row>
    <row r="2258" spans="1:17" ht="13.5" customHeight="1">
      <c r="A2258" s="481"/>
      <c r="B2258" s="481"/>
      <c r="C2258" s="481"/>
      <c r="D2258" s="481"/>
      <c r="E2258" s="481"/>
      <c r="F2258" s="339"/>
      <c r="G2258" s="340" t="str">
        <f>IF(ISNUMBER(E2258),E2258/'Bulk DivVar Analysis'!$C$60,"")</f>
        <v/>
      </c>
      <c r="H2258" s="338" t="str">
        <f>IF(ISNUMBER(E2258), IF(G2258&gt;'Bulk DivVar Analysis'!$D$62,"Pass","Fail"),"")</f>
        <v/>
      </c>
      <c r="I2258" s="338" t="str">
        <f t="shared" si="37"/>
        <v/>
      </c>
      <c r="J2258" s="339"/>
      <c r="K2258" s="339"/>
      <c r="L2258" s="339"/>
      <c r="M2258" s="339"/>
      <c r="N2258" s="339"/>
      <c r="O2258" s="339"/>
      <c r="P2258" s="339"/>
      <c r="Q2258" s="339"/>
    </row>
    <row r="2259" spans="1:17" ht="13.5" customHeight="1">
      <c r="A2259" s="481"/>
      <c r="B2259" s="481"/>
      <c r="C2259" s="481"/>
      <c r="D2259" s="481"/>
      <c r="E2259" s="481"/>
      <c r="F2259" s="339"/>
      <c r="G2259" s="340" t="str">
        <f>IF(ISNUMBER(E2259),E2259/'Bulk DivVar Analysis'!$C$60,"")</f>
        <v/>
      </c>
      <c r="H2259" s="338" t="str">
        <f>IF(ISNUMBER(E2259), IF(G2259&gt;'Bulk DivVar Analysis'!$D$62,"Pass","Fail"),"")</f>
        <v/>
      </c>
      <c r="I2259" s="338" t="str">
        <f t="shared" si="37"/>
        <v/>
      </c>
      <c r="J2259" s="339"/>
      <c r="K2259" s="339"/>
      <c r="L2259" s="339"/>
      <c r="M2259" s="339"/>
      <c r="N2259" s="339"/>
      <c r="O2259" s="339"/>
      <c r="P2259" s="339"/>
      <c r="Q2259" s="339"/>
    </row>
    <row r="2260" spans="1:17" ht="13.5" customHeight="1">
      <c r="A2260" s="481"/>
      <c r="B2260" s="481"/>
      <c r="C2260" s="481"/>
      <c r="D2260" s="481"/>
      <c r="E2260" s="481"/>
      <c r="F2260" s="339"/>
      <c r="G2260" s="340" t="str">
        <f>IF(ISNUMBER(E2260),E2260/'Bulk DivVar Analysis'!$C$60,"")</f>
        <v/>
      </c>
      <c r="H2260" s="338" t="str">
        <f>IF(ISNUMBER(E2260), IF(G2260&gt;'Bulk DivVar Analysis'!$D$62,"Pass","Fail"),"")</f>
        <v/>
      </c>
      <c r="I2260" s="338" t="str">
        <f t="shared" si="37"/>
        <v/>
      </c>
      <c r="J2260" s="339"/>
      <c r="K2260" s="339"/>
      <c r="L2260" s="339"/>
      <c r="M2260" s="339"/>
      <c r="N2260" s="339"/>
      <c r="O2260" s="339"/>
      <c r="P2260" s="339"/>
      <c r="Q2260" s="339"/>
    </row>
    <row r="2261" spans="1:17" ht="13.5" customHeight="1">
      <c r="A2261" s="481"/>
      <c r="B2261" s="481"/>
      <c r="C2261" s="481"/>
      <c r="D2261" s="481"/>
      <c r="E2261" s="481"/>
      <c r="F2261" s="339"/>
      <c r="G2261" s="340" t="str">
        <f>IF(ISNUMBER(E2261),E2261/'Bulk DivVar Analysis'!$C$60,"")</f>
        <v/>
      </c>
      <c r="H2261" s="338" t="str">
        <f>IF(ISNUMBER(E2261), IF(G2261&gt;'Bulk DivVar Analysis'!$D$62,"Pass","Fail"),"")</f>
        <v/>
      </c>
      <c r="I2261" s="338" t="str">
        <f t="shared" si="37"/>
        <v/>
      </c>
      <c r="J2261" s="339"/>
      <c r="K2261" s="339"/>
      <c r="L2261" s="339"/>
      <c r="M2261" s="339"/>
      <c r="N2261" s="339"/>
      <c r="O2261" s="339"/>
      <c r="P2261" s="339"/>
      <c r="Q2261" s="339"/>
    </row>
    <row r="2262" spans="1:17" ht="13.5" customHeight="1">
      <c r="A2262" s="481"/>
      <c r="B2262" s="481"/>
      <c r="C2262" s="481"/>
      <c r="D2262" s="481"/>
      <c r="E2262" s="481"/>
      <c r="F2262" s="339"/>
      <c r="G2262" s="340" t="str">
        <f>IF(ISNUMBER(E2262),E2262/'Bulk DivVar Analysis'!$C$60,"")</f>
        <v/>
      </c>
      <c r="H2262" s="338" t="str">
        <f>IF(ISNUMBER(E2262), IF(G2262&gt;'Bulk DivVar Analysis'!$D$62,"Pass","Fail"),"")</f>
        <v/>
      </c>
      <c r="I2262" s="338" t="str">
        <f t="shared" si="37"/>
        <v/>
      </c>
      <c r="J2262" s="339"/>
      <c r="K2262" s="339"/>
      <c r="L2262" s="339"/>
      <c r="M2262" s="339"/>
      <c r="N2262" s="339"/>
      <c r="O2262" s="339"/>
      <c r="P2262" s="339"/>
      <c r="Q2262" s="339"/>
    </row>
    <row r="2263" spans="1:17" ht="13.5" customHeight="1">
      <c r="A2263" s="481"/>
      <c r="B2263" s="481"/>
      <c r="C2263" s="481"/>
      <c r="D2263" s="481"/>
      <c r="E2263" s="481"/>
      <c r="F2263" s="339"/>
      <c r="G2263" s="340" t="str">
        <f>IF(ISNUMBER(E2263),E2263/'Bulk DivVar Analysis'!$C$60,"")</f>
        <v/>
      </c>
      <c r="H2263" s="338" t="str">
        <f>IF(ISNUMBER(E2263), IF(G2263&gt;'Bulk DivVar Analysis'!$D$62,"Pass","Fail"),"")</f>
        <v/>
      </c>
      <c r="I2263" s="338" t="str">
        <f t="shared" si="37"/>
        <v/>
      </c>
      <c r="J2263" s="339"/>
      <c r="K2263" s="339"/>
      <c r="L2263" s="339"/>
      <c r="M2263" s="339"/>
      <c r="N2263" s="339"/>
      <c r="O2263" s="339"/>
      <c r="P2263" s="339"/>
      <c r="Q2263" s="339"/>
    </row>
    <row r="2264" spans="1:17" ht="13.5" customHeight="1">
      <c r="A2264" s="481"/>
      <c r="B2264" s="481"/>
      <c r="C2264" s="481"/>
      <c r="D2264" s="481"/>
      <c r="E2264" s="481"/>
      <c r="F2264" s="339"/>
      <c r="G2264" s="340" t="str">
        <f>IF(ISNUMBER(E2264),E2264/'Bulk DivVar Analysis'!$C$60,"")</f>
        <v/>
      </c>
      <c r="H2264" s="338" t="str">
        <f>IF(ISNUMBER(E2264), IF(G2264&gt;'Bulk DivVar Analysis'!$D$62,"Pass","Fail"),"")</f>
        <v/>
      </c>
      <c r="I2264" s="338" t="str">
        <f t="shared" si="37"/>
        <v/>
      </c>
      <c r="J2264" s="339"/>
      <c r="K2264" s="339"/>
      <c r="L2264" s="339"/>
      <c r="M2264" s="339"/>
      <c r="N2264" s="339"/>
      <c r="O2264" s="339"/>
      <c r="P2264" s="339"/>
      <c r="Q2264" s="339"/>
    </row>
    <row r="2265" spans="1:17" ht="13.5" customHeight="1">
      <c r="A2265" s="481"/>
      <c r="B2265" s="481"/>
      <c r="C2265" s="481"/>
      <c r="D2265" s="481"/>
      <c r="E2265" s="481"/>
      <c r="F2265" s="339"/>
      <c r="G2265" s="340" t="str">
        <f>IF(ISNUMBER(E2265),E2265/'Bulk DivVar Analysis'!$C$60,"")</f>
        <v/>
      </c>
      <c r="H2265" s="338" t="str">
        <f>IF(ISNUMBER(E2265), IF(G2265&gt;'Bulk DivVar Analysis'!$D$62,"Pass","Fail"),"")</f>
        <v/>
      </c>
      <c r="I2265" s="338" t="str">
        <f t="shared" si="37"/>
        <v/>
      </c>
      <c r="J2265" s="339"/>
      <c r="K2265" s="339"/>
      <c r="L2265" s="339"/>
      <c r="M2265" s="339"/>
      <c r="N2265" s="339"/>
      <c r="O2265" s="339"/>
      <c r="P2265" s="339"/>
      <c r="Q2265" s="339"/>
    </row>
    <row r="2266" spans="1:17" ht="13.5" customHeight="1">
      <c r="A2266" s="481"/>
      <c r="B2266" s="481"/>
      <c r="C2266" s="481"/>
      <c r="D2266" s="481"/>
      <c r="E2266" s="481"/>
      <c r="F2266" s="339"/>
      <c r="G2266" s="340" t="str">
        <f>IF(ISNUMBER(E2266),E2266/'Bulk DivVar Analysis'!$C$60,"")</f>
        <v/>
      </c>
      <c r="H2266" s="338" t="str">
        <f>IF(ISNUMBER(E2266), IF(G2266&gt;'Bulk DivVar Analysis'!$D$62,"Pass","Fail"),"")</f>
        <v/>
      </c>
      <c r="I2266" s="338" t="str">
        <f t="shared" si="37"/>
        <v/>
      </c>
      <c r="J2266" s="339"/>
      <c r="K2266" s="339"/>
      <c r="L2266" s="339"/>
      <c r="M2266" s="339"/>
      <c r="N2266" s="339"/>
      <c r="O2266" s="339"/>
      <c r="P2266" s="339"/>
      <c r="Q2266" s="339"/>
    </row>
    <row r="2267" spans="1:17" ht="13.5" customHeight="1">
      <c r="A2267" s="481"/>
      <c r="B2267" s="481"/>
      <c r="C2267" s="481"/>
      <c r="D2267" s="481"/>
      <c r="E2267" s="481"/>
      <c r="F2267" s="339"/>
      <c r="G2267" s="340" t="str">
        <f>IF(ISNUMBER(E2267),E2267/'Bulk DivVar Analysis'!$C$60,"")</f>
        <v/>
      </c>
      <c r="H2267" s="338" t="str">
        <f>IF(ISNUMBER(E2267), IF(G2267&gt;'Bulk DivVar Analysis'!$D$62,"Pass","Fail"),"")</f>
        <v/>
      </c>
      <c r="I2267" s="338" t="str">
        <f t="shared" si="37"/>
        <v/>
      </c>
      <c r="J2267" s="339"/>
      <c r="K2267" s="339"/>
      <c r="L2267" s="339"/>
      <c r="M2267" s="339"/>
      <c r="N2267" s="339"/>
      <c r="O2267" s="339"/>
      <c r="P2267" s="339"/>
      <c r="Q2267" s="339"/>
    </row>
    <row r="2268" spans="1:17" ht="13.5" customHeight="1">
      <c r="A2268" s="481"/>
      <c r="B2268" s="481"/>
      <c r="C2268" s="481"/>
      <c r="D2268" s="481"/>
      <c r="E2268" s="481"/>
      <c r="F2268" s="339"/>
      <c r="G2268" s="340" t="str">
        <f>IF(ISNUMBER(E2268),E2268/'Bulk DivVar Analysis'!$C$60,"")</f>
        <v/>
      </c>
      <c r="H2268" s="338" t="str">
        <f>IF(ISNUMBER(E2268), IF(G2268&gt;'Bulk DivVar Analysis'!$D$62,"Pass","Fail"),"")</f>
        <v/>
      </c>
      <c r="I2268" s="338" t="str">
        <f t="shared" si="37"/>
        <v/>
      </c>
      <c r="J2268" s="339"/>
      <c r="K2268" s="339"/>
      <c r="L2268" s="339"/>
      <c r="M2268" s="339"/>
      <c r="N2268" s="339"/>
      <c r="O2268" s="339"/>
      <c r="P2268" s="339"/>
      <c r="Q2268" s="339"/>
    </row>
    <row r="2269" spans="1:17" ht="13.5" customHeight="1">
      <c r="A2269" s="481"/>
      <c r="B2269" s="481"/>
      <c r="C2269" s="481"/>
      <c r="D2269" s="481"/>
      <c r="E2269" s="481"/>
      <c r="F2269" s="339"/>
      <c r="G2269" s="340" t="str">
        <f>IF(ISNUMBER(E2269),E2269/'Bulk DivVar Analysis'!$C$60,"")</f>
        <v/>
      </c>
      <c r="H2269" s="338" t="str">
        <f>IF(ISNUMBER(E2269), IF(G2269&gt;'Bulk DivVar Analysis'!$D$62,"Pass","Fail"),"")</f>
        <v/>
      </c>
      <c r="I2269" s="338" t="str">
        <f t="shared" si="37"/>
        <v/>
      </c>
      <c r="J2269" s="339"/>
      <c r="K2269" s="339"/>
      <c r="L2269" s="339"/>
      <c r="M2269" s="339"/>
      <c r="N2269" s="339"/>
      <c r="O2269" s="339"/>
      <c r="P2269" s="339"/>
      <c r="Q2269" s="339"/>
    </row>
    <row r="2270" spans="1:17" ht="13.5" customHeight="1">
      <c r="A2270" s="481"/>
      <c r="B2270" s="481"/>
      <c r="C2270" s="481"/>
      <c r="D2270" s="481"/>
      <c r="E2270" s="481"/>
      <c r="F2270" s="339"/>
      <c r="G2270" s="340" t="str">
        <f>IF(ISNUMBER(E2270),E2270/'Bulk DivVar Analysis'!$C$60,"")</f>
        <v/>
      </c>
      <c r="H2270" s="338" t="str">
        <f>IF(ISNUMBER(E2270), IF(G2270&gt;'Bulk DivVar Analysis'!$D$62,"Pass","Fail"),"")</f>
        <v/>
      </c>
      <c r="I2270" s="338" t="str">
        <f t="shared" si="37"/>
        <v/>
      </c>
      <c r="J2270" s="339"/>
      <c r="K2270" s="339"/>
      <c r="L2270" s="339"/>
      <c r="M2270" s="339"/>
      <c r="N2270" s="339"/>
      <c r="O2270" s="339"/>
      <c r="P2270" s="339"/>
      <c r="Q2270" s="339"/>
    </row>
    <row r="2271" spans="1:17" ht="13.5" customHeight="1">
      <c r="A2271" s="481"/>
      <c r="B2271" s="481"/>
      <c r="C2271" s="481"/>
      <c r="D2271" s="481"/>
      <c r="E2271" s="481"/>
      <c r="F2271" s="339"/>
      <c r="G2271" s="340" t="str">
        <f>IF(ISNUMBER(E2271),E2271/'Bulk DivVar Analysis'!$C$60,"")</f>
        <v/>
      </c>
      <c r="H2271" s="338" t="str">
        <f>IF(ISNUMBER(E2271), IF(G2271&gt;'Bulk DivVar Analysis'!$D$62,"Pass","Fail"),"")</f>
        <v/>
      </c>
      <c r="I2271" s="338" t="str">
        <f t="shared" si="37"/>
        <v/>
      </c>
      <c r="J2271" s="339"/>
      <c r="K2271" s="339"/>
      <c r="L2271" s="339"/>
      <c r="M2271" s="339"/>
      <c r="N2271" s="339"/>
      <c r="O2271" s="339"/>
      <c r="P2271" s="339"/>
      <c r="Q2271" s="339"/>
    </row>
    <row r="2272" spans="1:17" ht="13.5" customHeight="1">
      <c r="A2272" s="481"/>
      <c r="B2272" s="481"/>
      <c r="C2272" s="481"/>
      <c r="D2272" s="481"/>
      <c r="E2272" s="481"/>
      <c r="F2272" s="339"/>
      <c r="G2272" s="340" t="str">
        <f>IF(ISNUMBER(E2272),E2272/'Bulk DivVar Analysis'!$C$60,"")</f>
        <v/>
      </c>
      <c r="H2272" s="338" t="str">
        <f>IF(ISNUMBER(E2272), IF(G2272&gt;'Bulk DivVar Analysis'!$D$62,"Pass","Fail"),"")</f>
        <v/>
      </c>
      <c r="I2272" s="338" t="str">
        <f t="shared" si="37"/>
        <v/>
      </c>
      <c r="J2272" s="339"/>
      <c r="K2272" s="339"/>
      <c r="L2272" s="339"/>
      <c r="M2272" s="339"/>
      <c r="N2272" s="339"/>
      <c r="O2272" s="339"/>
      <c r="P2272" s="339"/>
      <c r="Q2272" s="339"/>
    </row>
    <row r="2273" spans="1:17" ht="13.5" customHeight="1">
      <c r="A2273" s="481"/>
      <c r="B2273" s="481"/>
      <c r="C2273" s="481"/>
      <c r="D2273" s="481"/>
      <c r="E2273" s="481"/>
      <c r="F2273" s="339"/>
      <c r="G2273" s="340" t="str">
        <f>IF(ISNUMBER(E2273),E2273/'Bulk DivVar Analysis'!$C$60,"")</f>
        <v/>
      </c>
      <c r="H2273" s="338" t="str">
        <f>IF(ISNUMBER(E2273), IF(G2273&gt;'Bulk DivVar Analysis'!$D$62,"Pass","Fail"),"")</f>
        <v/>
      </c>
      <c r="I2273" s="338" t="str">
        <f t="shared" si="37"/>
        <v/>
      </c>
      <c r="J2273" s="339"/>
      <c r="K2273" s="339"/>
      <c r="L2273" s="339"/>
      <c r="M2273" s="339"/>
      <c r="N2273" s="339"/>
      <c r="O2273" s="339"/>
      <c r="P2273" s="339"/>
      <c r="Q2273" s="339"/>
    </row>
    <row r="2274" spans="1:17" ht="13.5" customHeight="1">
      <c r="A2274" s="481"/>
      <c r="B2274" s="481"/>
      <c r="C2274" s="481"/>
      <c r="D2274" s="481"/>
      <c r="E2274" s="481"/>
      <c r="F2274" s="339"/>
      <c r="G2274" s="340" t="str">
        <f>IF(ISNUMBER(E2274),E2274/'Bulk DivVar Analysis'!$C$60,"")</f>
        <v/>
      </c>
      <c r="H2274" s="338" t="str">
        <f>IF(ISNUMBER(E2274), IF(G2274&gt;'Bulk DivVar Analysis'!$D$62,"Pass","Fail"),"")</f>
        <v/>
      </c>
      <c r="I2274" s="338" t="str">
        <f t="shared" si="37"/>
        <v/>
      </c>
      <c r="J2274" s="339"/>
      <c r="K2274" s="339"/>
      <c r="L2274" s="339"/>
      <c r="M2274" s="339"/>
      <c r="N2274" s="339"/>
      <c r="O2274" s="339"/>
      <c r="P2274" s="339"/>
      <c r="Q2274" s="339"/>
    </row>
    <row r="2275" spans="1:17" ht="13.5" customHeight="1">
      <c r="A2275" s="481"/>
      <c r="B2275" s="481"/>
      <c r="C2275" s="481"/>
      <c r="D2275" s="481"/>
      <c r="E2275" s="481"/>
      <c r="F2275" s="339"/>
      <c r="G2275" s="340" t="str">
        <f>IF(ISNUMBER(E2275),E2275/'Bulk DivVar Analysis'!$C$60,"")</f>
        <v/>
      </c>
      <c r="H2275" s="338" t="str">
        <f>IF(ISNUMBER(E2275), IF(G2275&gt;'Bulk DivVar Analysis'!$D$62,"Pass","Fail"),"")</f>
        <v/>
      </c>
      <c r="I2275" s="338" t="str">
        <f t="shared" si="37"/>
        <v/>
      </c>
      <c r="J2275" s="339"/>
      <c r="K2275" s="339"/>
      <c r="L2275" s="339"/>
      <c r="M2275" s="339"/>
      <c r="N2275" s="339"/>
      <c r="O2275" s="339"/>
      <c r="P2275" s="339"/>
      <c r="Q2275" s="339"/>
    </row>
    <row r="2276" spans="1:17" ht="13.5" customHeight="1">
      <c r="A2276" s="481"/>
      <c r="B2276" s="481"/>
      <c r="C2276" s="481"/>
      <c r="D2276" s="481"/>
      <c r="E2276" s="481"/>
      <c r="F2276" s="339"/>
      <c r="G2276" s="340" t="str">
        <f>IF(ISNUMBER(E2276),E2276/'Bulk DivVar Analysis'!$C$60,"")</f>
        <v/>
      </c>
      <c r="H2276" s="338" t="str">
        <f>IF(ISNUMBER(E2276), IF(G2276&gt;'Bulk DivVar Analysis'!$D$62,"Pass","Fail"),"")</f>
        <v/>
      </c>
      <c r="I2276" s="338" t="str">
        <f t="shared" si="37"/>
        <v/>
      </c>
      <c r="J2276" s="339"/>
      <c r="K2276" s="339"/>
      <c r="L2276" s="339"/>
      <c r="M2276" s="339"/>
      <c r="N2276" s="339"/>
      <c r="O2276" s="339"/>
      <c r="P2276" s="339"/>
      <c r="Q2276" s="339"/>
    </row>
    <row r="2277" spans="1:17" ht="13.5" customHeight="1">
      <c r="A2277" s="481"/>
      <c r="B2277" s="481"/>
      <c r="C2277" s="481"/>
      <c r="D2277" s="481"/>
      <c r="E2277" s="481"/>
      <c r="F2277" s="339"/>
      <c r="G2277" s="340" t="str">
        <f>IF(ISNUMBER(E2277),E2277/'Bulk DivVar Analysis'!$C$60,"")</f>
        <v/>
      </c>
      <c r="H2277" s="338" t="str">
        <f>IF(ISNUMBER(E2277), IF(G2277&gt;'Bulk DivVar Analysis'!$D$62,"Pass","Fail"),"")</f>
        <v/>
      </c>
      <c r="I2277" s="338" t="str">
        <f t="shared" si="37"/>
        <v/>
      </c>
      <c r="J2277" s="339"/>
      <c r="K2277" s="339"/>
      <c r="L2277" s="339"/>
      <c r="M2277" s="339"/>
      <c r="N2277" s="339"/>
      <c r="O2277" s="339"/>
      <c r="P2277" s="339"/>
      <c r="Q2277" s="339"/>
    </row>
    <row r="2278" spans="1:17" ht="13.5" customHeight="1">
      <c r="A2278" s="481"/>
      <c r="B2278" s="481"/>
      <c r="C2278" s="481"/>
      <c r="D2278" s="481"/>
      <c r="E2278" s="481"/>
      <c r="F2278" s="339"/>
      <c r="G2278" s="340" t="str">
        <f>IF(ISNUMBER(E2278),E2278/'Bulk DivVar Analysis'!$C$60,"")</f>
        <v/>
      </c>
      <c r="H2278" s="338" t="str">
        <f>IF(ISNUMBER(E2278), IF(G2278&gt;'Bulk DivVar Analysis'!$D$62,"Pass","Fail"),"")</f>
        <v/>
      </c>
      <c r="I2278" s="338" t="str">
        <f t="shared" si="37"/>
        <v/>
      </c>
      <c r="J2278" s="339"/>
      <c r="K2278" s="339"/>
      <c r="L2278" s="339"/>
      <c r="M2278" s="339"/>
      <c r="N2278" s="339"/>
      <c r="O2278" s="339"/>
      <c r="P2278" s="339"/>
      <c r="Q2278" s="339"/>
    </row>
    <row r="2279" spans="1:17" ht="13.5" customHeight="1">
      <c r="A2279" s="481"/>
      <c r="B2279" s="481"/>
      <c r="C2279" s="481"/>
      <c r="D2279" s="481"/>
      <c r="E2279" s="481"/>
      <c r="F2279" s="339"/>
      <c r="G2279" s="340" t="str">
        <f>IF(ISNUMBER(E2279),E2279/'Bulk DivVar Analysis'!$C$60,"")</f>
        <v/>
      </c>
      <c r="H2279" s="338" t="str">
        <f>IF(ISNUMBER(E2279), IF(G2279&gt;'Bulk DivVar Analysis'!$D$62,"Pass","Fail"),"")</f>
        <v/>
      </c>
      <c r="I2279" s="338" t="str">
        <f t="shared" si="37"/>
        <v/>
      </c>
      <c r="J2279" s="339"/>
      <c r="K2279" s="339"/>
      <c r="L2279" s="339"/>
      <c r="M2279" s="339"/>
      <c r="N2279" s="339"/>
      <c r="O2279" s="339"/>
      <c r="P2279" s="339"/>
      <c r="Q2279" s="339"/>
    </row>
    <row r="2280" spans="1:17" ht="13.5" customHeight="1">
      <c r="A2280" s="481"/>
      <c r="B2280" s="481"/>
      <c r="C2280" s="481"/>
      <c r="D2280" s="481"/>
      <c r="E2280" s="481"/>
      <c r="F2280" s="339"/>
      <c r="G2280" s="340" t="str">
        <f>IF(ISNUMBER(E2280),E2280/'Bulk DivVar Analysis'!$C$60,"")</f>
        <v/>
      </c>
      <c r="H2280" s="338" t="str">
        <f>IF(ISNUMBER(E2280), IF(G2280&gt;'Bulk DivVar Analysis'!$D$62,"Pass","Fail"),"")</f>
        <v/>
      </c>
      <c r="I2280" s="338" t="str">
        <f t="shared" si="37"/>
        <v/>
      </c>
      <c r="J2280" s="339"/>
      <c r="K2280" s="339"/>
      <c r="L2280" s="339"/>
      <c r="M2280" s="339"/>
      <c r="N2280" s="339"/>
      <c r="O2280" s="339"/>
      <c r="P2280" s="339"/>
      <c r="Q2280" s="339"/>
    </row>
    <row r="2281" spans="1:17" ht="13.5" customHeight="1">
      <c r="A2281" s="481"/>
      <c r="B2281" s="481"/>
      <c r="C2281" s="481"/>
      <c r="D2281" s="481"/>
      <c r="E2281" s="481"/>
      <c r="F2281" s="339"/>
      <c r="G2281" s="340" t="str">
        <f>IF(ISNUMBER(E2281),E2281/'Bulk DivVar Analysis'!$C$60,"")</f>
        <v/>
      </c>
      <c r="H2281" s="338" t="str">
        <f>IF(ISNUMBER(E2281), IF(G2281&gt;'Bulk DivVar Analysis'!$D$62,"Pass","Fail"),"")</f>
        <v/>
      </c>
      <c r="I2281" s="338" t="str">
        <f t="shared" si="37"/>
        <v/>
      </c>
      <c r="J2281" s="339"/>
      <c r="K2281" s="339"/>
      <c r="L2281" s="339"/>
      <c r="M2281" s="339"/>
      <c r="N2281" s="339"/>
      <c r="O2281" s="339"/>
      <c r="P2281" s="339"/>
      <c r="Q2281" s="339"/>
    </row>
    <row r="2282" spans="1:17" ht="13.5" customHeight="1">
      <c r="A2282" s="481"/>
      <c r="B2282" s="481"/>
      <c r="C2282" s="481"/>
      <c r="D2282" s="481"/>
      <c r="E2282" s="481"/>
      <c r="F2282" s="339"/>
      <c r="G2282" s="340" t="str">
        <f>IF(ISNUMBER(E2282),E2282/'Bulk DivVar Analysis'!$C$60,"")</f>
        <v/>
      </c>
      <c r="H2282" s="338" t="str">
        <f>IF(ISNUMBER(E2282), IF(G2282&gt;'Bulk DivVar Analysis'!$D$62,"Pass","Fail"),"")</f>
        <v/>
      </c>
      <c r="I2282" s="338" t="str">
        <f t="shared" si="37"/>
        <v/>
      </c>
      <c r="J2282" s="339"/>
      <c r="K2282" s="339"/>
      <c r="L2282" s="339"/>
      <c r="M2282" s="339"/>
      <c r="N2282" s="339"/>
      <c r="O2282" s="339"/>
      <c r="P2282" s="339"/>
      <c r="Q2282" s="339"/>
    </row>
    <row r="2283" spans="1:17" ht="13.5" customHeight="1">
      <c r="A2283" s="481"/>
      <c r="B2283" s="481"/>
      <c r="C2283" s="481"/>
      <c r="D2283" s="481"/>
      <c r="E2283" s="481"/>
      <c r="F2283" s="339"/>
      <c r="G2283" s="340" t="str">
        <f>IF(ISNUMBER(E2283),E2283/'Bulk DivVar Analysis'!$C$60,"")</f>
        <v/>
      </c>
      <c r="H2283" s="338" t="str">
        <f>IF(ISNUMBER(E2283), IF(G2283&gt;'Bulk DivVar Analysis'!$D$62,"Pass","Fail"),"")</f>
        <v/>
      </c>
      <c r="I2283" s="338" t="str">
        <f t="shared" si="37"/>
        <v/>
      </c>
      <c r="J2283" s="339"/>
      <c r="K2283" s="339"/>
      <c r="L2283" s="339"/>
      <c r="M2283" s="339"/>
      <c r="N2283" s="339"/>
      <c r="O2283" s="339"/>
      <c r="P2283" s="339"/>
      <c r="Q2283" s="339"/>
    </row>
    <row r="2284" spans="1:17" ht="13.5" customHeight="1">
      <c r="A2284" s="481"/>
      <c r="B2284" s="481"/>
      <c r="C2284" s="481"/>
      <c r="D2284" s="481"/>
      <c r="E2284" s="481"/>
      <c r="F2284" s="339"/>
      <c r="G2284" s="340" t="str">
        <f>IF(ISNUMBER(E2284),E2284/'Bulk DivVar Analysis'!$C$60,"")</f>
        <v/>
      </c>
      <c r="H2284" s="338" t="str">
        <f>IF(ISNUMBER(E2284), IF(G2284&gt;'Bulk DivVar Analysis'!$D$62,"Pass","Fail"),"")</f>
        <v/>
      </c>
      <c r="I2284" s="338" t="str">
        <f t="shared" si="37"/>
        <v/>
      </c>
      <c r="J2284" s="339"/>
      <c r="K2284" s="339"/>
      <c r="L2284" s="339"/>
      <c r="M2284" s="339"/>
      <c r="N2284" s="339"/>
      <c r="O2284" s="339"/>
      <c r="P2284" s="339"/>
      <c r="Q2284" s="339"/>
    </row>
    <row r="2285" spans="1:17" ht="13.5" customHeight="1">
      <c r="A2285" s="481"/>
      <c r="B2285" s="481"/>
      <c r="C2285" s="481"/>
      <c r="D2285" s="481"/>
      <c r="E2285" s="481"/>
      <c r="F2285" s="339"/>
      <c r="G2285" s="340" t="str">
        <f>IF(ISNUMBER(E2285),E2285/'Bulk DivVar Analysis'!$C$60,"")</f>
        <v/>
      </c>
      <c r="H2285" s="338" t="str">
        <f>IF(ISNUMBER(E2285), IF(G2285&gt;'Bulk DivVar Analysis'!$D$62,"Pass","Fail"),"")</f>
        <v/>
      </c>
      <c r="I2285" s="338" t="str">
        <f t="shared" si="37"/>
        <v/>
      </c>
      <c r="J2285" s="339"/>
      <c r="K2285" s="339"/>
      <c r="L2285" s="339"/>
      <c r="M2285" s="339"/>
      <c r="N2285" s="339"/>
      <c r="O2285" s="339"/>
      <c r="P2285" s="339"/>
      <c r="Q2285" s="339"/>
    </row>
    <row r="2286" spans="1:17" ht="13.5" customHeight="1">
      <c r="A2286" s="481"/>
      <c r="B2286" s="481"/>
      <c r="C2286" s="481"/>
      <c r="D2286" s="481"/>
      <c r="E2286" s="481"/>
      <c r="F2286" s="339"/>
      <c r="G2286" s="340" t="str">
        <f>IF(ISNUMBER(E2286),E2286/'Bulk DivVar Analysis'!$C$60,"")</f>
        <v/>
      </c>
      <c r="H2286" s="338" t="str">
        <f>IF(ISNUMBER(E2286), IF(G2286&gt;'Bulk DivVar Analysis'!$D$62,"Pass","Fail"),"")</f>
        <v/>
      </c>
      <c r="I2286" s="338" t="str">
        <f t="shared" si="37"/>
        <v/>
      </c>
      <c r="J2286" s="339"/>
      <c r="K2286" s="339"/>
      <c r="L2286" s="339"/>
      <c r="M2286" s="339"/>
      <c r="N2286" s="339"/>
      <c r="O2286" s="339"/>
      <c r="P2286" s="339"/>
      <c r="Q2286" s="339"/>
    </row>
    <row r="2287" spans="1:17" ht="13.5" customHeight="1">
      <c r="A2287" s="481"/>
      <c r="B2287" s="481"/>
      <c r="C2287" s="481"/>
      <c r="D2287" s="481"/>
      <c r="E2287" s="481"/>
      <c r="F2287" s="339"/>
      <c r="G2287" s="340" t="str">
        <f>IF(ISNUMBER(E2287),E2287/'Bulk DivVar Analysis'!$C$60,"")</f>
        <v/>
      </c>
      <c r="H2287" s="338" t="str">
        <f>IF(ISNUMBER(E2287), IF(G2287&gt;'Bulk DivVar Analysis'!$D$62,"Pass","Fail"),"")</f>
        <v/>
      </c>
      <c r="I2287" s="338" t="str">
        <f t="shared" si="37"/>
        <v/>
      </c>
      <c r="J2287" s="339"/>
      <c r="K2287" s="339"/>
      <c r="L2287" s="339"/>
      <c r="M2287" s="339"/>
      <c r="N2287" s="339"/>
      <c r="O2287" s="339"/>
      <c r="P2287" s="339"/>
      <c r="Q2287" s="339"/>
    </row>
    <row r="2288" spans="1:17" ht="13.5" customHeight="1">
      <c r="A2288" s="481"/>
      <c r="B2288" s="481"/>
      <c r="C2288" s="481"/>
      <c r="D2288" s="481"/>
      <c r="E2288" s="481"/>
      <c r="F2288" s="339"/>
      <c r="G2288" s="340" t="str">
        <f>IF(ISNUMBER(E2288),E2288/'Bulk DivVar Analysis'!$C$60,"")</f>
        <v/>
      </c>
      <c r="H2288" s="338" t="str">
        <f>IF(ISNUMBER(E2288), IF(G2288&gt;'Bulk DivVar Analysis'!$D$62,"Pass","Fail"),"")</f>
        <v/>
      </c>
      <c r="I2288" s="338" t="str">
        <f t="shared" si="37"/>
        <v/>
      </c>
      <c r="J2288" s="339"/>
      <c r="K2288" s="339"/>
      <c r="L2288" s="339"/>
      <c r="M2288" s="339"/>
      <c r="N2288" s="339"/>
      <c r="O2288" s="339"/>
      <c r="P2288" s="339"/>
      <c r="Q2288" s="339"/>
    </row>
    <row r="2289" spans="1:17" ht="13.5" customHeight="1">
      <c r="A2289" s="481"/>
      <c r="B2289" s="481"/>
      <c r="C2289" s="481"/>
      <c r="D2289" s="481"/>
      <c r="E2289" s="481"/>
      <c r="F2289" s="339"/>
      <c r="G2289" s="340" t="str">
        <f>IF(ISNUMBER(E2289),E2289/'Bulk DivVar Analysis'!$C$60,"")</f>
        <v/>
      </c>
      <c r="H2289" s="338" t="str">
        <f>IF(ISNUMBER(E2289), IF(G2289&gt;'Bulk DivVar Analysis'!$D$62,"Pass","Fail"),"")</f>
        <v/>
      </c>
      <c r="I2289" s="338" t="str">
        <f t="shared" si="37"/>
        <v/>
      </c>
      <c r="J2289" s="339"/>
      <c r="K2289" s="339"/>
      <c r="L2289" s="339"/>
      <c r="M2289" s="339"/>
      <c r="N2289" s="339"/>
      <c r="O2289" s="339"/>
      <c r="P2289" s="339"/>
      <c r="Q2289" s="339"/>
    </row>
    <row r="2290" spans="1:17" ht="13.5" customHeight="1">
      <c r="A2290" s="481"/>
      <c r="B2290" s="481"/>
      <c r="C2290" s="481"/>
      <c r="D2290" s="481"/>
      <c r="E2290" s="481"/>
      <c r="F2290" s="339"/>
      <c r="G2290" s="340" t="str">
        <f>IF(ISNUMBER(E2290),E2290/'Bulk DivVar Analysis'!$C$60,"")</f>
        <v/>
      </c>
      <c r="H2290" s="338" t="str">
        <f>IF(ISNUMBER(E2290), IF(G2290&gt;'Bulk DivVar Analysis'!$D$62,"Pass","Fail"),"")</f>
        <v/>
      </c>
      <c r="I2290" s="338" t="str">
        <f t="shared" si="37"/>
        <v/>
      </c>
      <c r="J2290" s="339"/>
      <c r="K2290" s="339"/>
      <c r="L2290" s="339"/>
      <c r="M2290" s="339"/>
      <c r="N2290" s="339"/>
      <c r="O2290" s="339"/>
      <c r="P2290" s="339"/>
      <c r="Q2290" s="339"/>
    </row>
    <row r="2291" spans="1:17" ht="13.5" customHeight="1">
      <c r="A2291" s="481"/>
      <c r="B2291" s="481"/>
      <c r="C2291" s="481"/>
      <c r="D2291" s="481"/>
      <c r="E2291" s="481"/>
      <c r="F2291" s="339"/>
      <c r="G2291" s="340" t="str">
        <f>IF(ISNUMBER(E2291),E2291/'Bulk DivVar Analysis'!$C$60,"")</f>
        <v/>
      </c>
      <c r="H2291" s="338" t="str">
        <f>IF(ISNUMBER(E2291), IF(G2291&gt;'Bulk DivVar Analysis'!$D$62,"Pass","Fail"),"")</f>
        <v/>
      </c>
      <c r="I2291" s="338" t="str">
        <f t="shared" si="37"/>
        <v/>
      </c>
      <c r="J2291" s="339"/>
      <c r="K2291" s="339"/>
      <c r="L2291" s="339"/>
      <c r="M2291" s="339"/>
      <c r="N2291" s="339"/>
      <c r="O2291" s="339"/>
      <c r="P2291" s="339"/>
      <c r="Q2291" s="339"/>
    </row>
    <row r="2292" spans="1:17" ht="13.5" customHeight="1">
      <c r="A2292" s="481"/>
      <c r="B2292" s="481"/>
      <c r="C2292" s="481"/>
      <c r="D2292" s="481"/>
      <c r="E2292" s="481"/>
      <c r="F2292" s="339"/>
      <c r="G2292" s="340" t="str">
        <f>IF(ISNUMBER(E2292),E2292/'Bulk DivVar Analysis'!$C$60,"")</f>
        <v/>
      </c>
      <c r="H2292" s="338" t="str">
        <f>IF(ISNUMBER(E2292), IF(G2292&gt;'Bulk DivVar Analysis'!$D$62,"Pass","Fail"),"")</f>
        <v/>
      </c>
      <c r="I2292" s="338" t="str">
        <f t="shared" si="37"/>
        <v/>
      </c>
      <c r="J2292" s="339"/>
      <c r="K2292" s="339"/>
      <c r="L2292" s="339"/>
      <c r="M2292" s="339"/>
      <c r="N2292" s="339"/>
      <c r="O2292" s="339"/>
      <c r="P2292" s="339"/>
      <c r="Q2292" s="339"/>
    </row>
    <row r="2293" spans="1:17" ht="13.5" customHeight="1">
      <c r="A2293" s="481"/>
      <c r="B2293" s="481"/>
      <c r="C2293" s="481"/>
      <c r="D2293" s="481"/>
      <c r="E2293" s="481"/>
      <c r="F2293" s="339"/>
      <c r="G2293" s="340" t="str">
        <f>IF(ISNUMBER(E2293),E2293/'Bulk DivVar Analysis'!$C$60,"")</f>
        <v/>
      </c>
      <c r="H2293" s="338" t="str">
        <f>IF(ISNUMBER(E2293), IF(G2293&gt;'Bulk DivVar Analysis'!$D$62,"Pass","Fail"),"")</f>
        <v/>
      </c>
      <c r="I2293" s="338" t="str">
        <f t="shared" si="37"/>
        <v/>
      </c>
      <c r="J2293" s="339"/>
      <c r="K2293" s="339"/>
      <c r="L2293" s="339"/>
      <c r="M2293" s="339"/>
      <c r="N2293" s="339"/>
      <c r="O2293" s="339"/>
      <c r="P2293" s="339"/>
      <c r="Q2293" s="339"/>
    </row>
    <row r="2294" spans="1:17" ht="13.5" customHeight="1">
      <c r="A2294" s="481"/>
      <c r="B2294" s="481"/>
      <c r="C2294" s="481"/>
      <c r="D2294" s="481"/>
      <c r="E2294" s="481"/>
      <c r="F2294" s="339"/>
      <c r="G2294" s="340" t="str">
        <f>IF(ISNUMBER(E2294),E2294/'Bulk DivVar Analysis'!$C$60,"")</f>
        <v/>
      </c>
      <c r="H2294" s="338" t="str">
        <f>IF(ISNUMBER(E2294), IF(G2294&gt;'Bulk DivVar Analysis'!$D$62,"Pass","Fail"),"")</f>
        <v/>
      </c>
      <c r="I2294" s="338" t="str">
        <f t="shared" si="37"/>
        <v/>
      </c>
      <c r="J2294" s="339"/>
      <c r="K2294" s="339"/>
      <c r="L2294" s="339"/>
      <c r="M2294" s="339"/>
      <c r="N2294" s="339"/>
      <c r="O2294" s="339"/>
      <c r="P2294" s="339"/>
      <c r="Q2294" s="339"/>
    </row>
    <row r="2295" spans="1:17" ht="13.5" customHeight="1">
      <c r="A2295" s="481"/>
      <c r="B2295" s="481"/>
      <c r="C2295" s="481"/>
      <c r="D2295" s="481"/>
      <c r="E2295" s="481"/>
      <c r="F2295" s="339"/>
      <c r="G2295" s="340" t="str">
        <f>IF(ISNUMBER(E2295),E2295/'Bulk DivVar Analysis'!$C$60,"")</f>
        <v/>
      </c>
      <c r="H2295" s="338" t="str">
        <f>IF(ISNUMBER(E2295), IF(G2295&gt;'Bulk DivVar Analysis'!$D$62,"Pass","Fail"),"")</f>
        <v/>
      </c>
      <c r="I2295" s="338" t="str">
        <f t="shared" si="37"/>
        <v/>
      </c>
      <c r="J2295" s="339"/>
      <c r="K2295" s="339"/>
      <c r="L2295" s="339"/>
      <c r="M2295" s="339"/>
      <c r="N2295" s="339"/>
      <c r="O2295" s="339"/>
      <c r="P2295" s="339"/>
      <c r="Q2295" s="339"/>
    </row>
    <row r="2296" spans="1:17" ht="13.5" customHeight="1">
      <c r="A2296" s="481"/>
      <c r="B2296" s="481"/>
      <c r="C2296" s="481"/>
      <c r="D2296" s="481"/>
      <c r="E2296" s="481"/>
      <c r="F2296" s="339"/>
      <c r="G2296" s="340" t="str">
        <f>IF(ISNUMBER(E2296),E2296/'Bulk DivVar Analysis'!$C$60,"")</f>
        <v/>
      </c>
      <c r="H2296" s="338" t="str">
        <f>IF(ISNUMBER(E2296), IF(G2296&gt;'Bulk DivVar Analysis'!$D$62,"Pass","Fail"),"")</f>
        <v/>
      </c>
      <c r="I2296" s="338" t="str">
        <f t="shared" si="37"/>
        <v/>
      </c>
      <c r="J2296" s="339"/>
      <c r="K2296" s="339"/>
      <c r="L2296" s="339"/>
      <c r="M2296" s="339"/>
      <c r="N2296" s="339"/>
      <c r="O2296" s="339"/>
      <c r="P2296" s="339"/>
      <c r="Q2296" s="339"/>
    </row>
    <row r="2297" spans="1:17" ht="13.5" customHeight="1">
      <c r="A2297" s="481"/>
      <c r="B2297" s="481"/>
      <c r="C2297" s="481"/>
      <c r="D2297" s="481"/>
      <c r="E2297" s="481"/>
      <c r="F2297" s="339"/>
      <c r="G2297" s="340" t="str">
        <f>IF(ISNUMBER(E2297),E2297/'Bulk DivVar Analysis'!$C$60,"")</f>
        <v/>
      </c>
      <c r="H2297" s="338" t="str">
        <f>IF(ISNUMBER(E2297), IF(G2297&gt;'Bulk DivVar Analysis'!$D$62,"Pass","Fail"),"")</f>
        <v/>
      </c>
      <c r="I2297" s="338" t="str">
        <f t="shared" si="37"/>
        <v/>
      </c>
      <c r="J2297" s="339"/>
      <c r="K2297" s="339"/>
      <c r="L2297" s="339"/>
      <c r="M2297" s="339"/>
      <c r="N2297" s="339"/>
      <c r="O2297" s="339"/>
      <c r="P2297" s="339"/>
      <c r="Q2297" s="339"/>
    </row>
    <row r="2298" spans="1:17" ht="13.5" customHeight="1">
      <c r="A2298" s="481"/>
      <c r="B2298" s="481"/>
      <c r="C2298" s="481"/>
      <c r="D2298" s="481"/>
      <c r="E2298" s="481"/>
      <c r="F2298" s="339"/>
      <c r="G2298" s="340" t="str">
        <f>IF(ISNUMBER(E2298),E2298/'Bulk DivVar Analysis'!$C$60,"")</f>
        <v/>
      </c>
      <c r="H2298" s="338" t="str">
        <f>IF(ISNUMBER(E2298), IF(G2298&gt;'Bulk DivVar Analysis'!$D$62,"Pass","Fail"),"")</f>
        <v/>
      </c>
      <c r="I2298" s="338" t="str">
        <f t="shared" si="37"/>
        <v/>
      </c>
      <c r="J2298" s="339"/>
      <c r="K2298" s="339"/>
      <c r="L2298" s="339"/>
      <c r="M2298" s="339"/>
      <c r="N2298" s="339"/>
      <c r="O2298" s="339"/>
      <c r="P2298" s="339"/>
      <c r="Q2298" s="339"/>
    </row>
    <row r="2299" spans="1:17" ht="13.5" customHeight="1">
      <c r="A2299" s="481"/>
      <c r="B2299" s="481"/>
      <c r="C2299" s="481"/>
      <c r="D2299" s="481"/>
      <c r="E2299" s="481"/>
      <c r="F2299" s="339"/>
      <c r="G2299" s="340" t="str">
        <f>IF(ISNUMBER(E2299),E2299/'Bulk DivVar Analysis'!$C$60,"")</f>
        <v/>
      </c>
      <c r="H2299" s="338" t="str">
        <f>IF(ISNUMBER(E2299), IF(G2299&gt;'Bulk DivVar Analysis'!$D$62,"Pass","Fail"),"")</f>
        <v/>
      </c>
      <c r="I2299" s="338" t="str">
        <f t="shared" si="37"/>
        <v/>
      </c>
      <c r="J2299" s="339"/>
      <c r="K2299" s="339"/>
      <c r="L2299" s="339"/>
      <c r="M2299" s="339"/>
      <c r="N2299" s="339"/>
      <c r="O2299" s="339"/>
      <c r="P2299" s="339"/>
      <c r="Q2299" s="339"/>
    </row>
    <row r="2300" spans="1:17" ht="13.5" customHeight="1">
      <c r="A2300" s="481"/>
      <c r="B2300" s="481"/>
      <c r="C2300" s="481"/>
      <c r="D2300" s="481"/>
      <c r="E2300" s="481"/>
      <c r="F2300" s="339"/>
      <c r="G2300" s="340" t="str">
        <f>IF(ISNUMBER(E2300),E2300/'Bulk DivVar Analysis'!$C$60,"")</f>
        <v/>
      </c>
      <c r="H2300" s="338" t="str">
        <f>IF(ISNUMBER(E2300), IF(G2300&gt;'Bulk DivVar Analysis'!$D$62,"Pass","Fail"),"")</f>
        <v/>
      </c>
      <c r="I2300" s="338" t="str">
        <f t="shared" si="37"/>
        <v/>
      </c>
      <c r="J2300" s="339"/>
      <c r="K2300" s="339"/>
      <c r="L2300" s="339"/>
      <c r="M2300" s="339"/>
      <c r="N2300" s="339"/>
      <c r="O2300" s="339"/>
      <c r="P2300" s="339"/>
      <c r="Q2300" s="339"/>
    </row>
    <row r="2301" spans="1:17" ht="13.5" customHeight="1">
      <c r="A2301" s="481"/>
      <c r="B2301" s="481"/>
      <c r="C2301" s="481"/>
      <c r="D2301" s="481"/>
      <c r="E2301" s="481"/>
      <c r="F2301" s="339"/>
      <c r="G2301" s="340" t="str">
        <f>IF(ISNUMBER(E2301),E2301/'Bulk DivVar Analysis'!$C$60,"")</f>
        <v/>
      </c>
      <c r="H2301" s="338" t="str">
        <f>IF(ISNUMBER(E2301), IF(G2301&gt;'Bulk DivVar Analysis'!$D$62,"Pass","Fail"),"")</f>
        <v/>
      </c>
      <c r="I2301" s="338" t="str">
        <f t="shared" si="37"/>
        <v/>
      </c>
      <c r="J2301" s="339"/>
      <c r="K2301" s="339"/>
      <c r="L2301" s="339"/>
      <c r="M2301" s="339"/>
      <c r="N2301" s="339"/>
      <c r="O2301" s="339"/>
      <c r="P2301" s="339"/>
      <c r="Q2301" s="339"/>
    </row>
    <row r="2302" spans="1:17" ht="13.5" customHeight="1">
      <c r="A2302" s="481"/>
      <c r="B2302" s="481"/>
      <c r="C2302" s="481"/>
      <c r="D2302" s="481"/>
      <c r="E2302" s="481"/>
      <c r="F2302" s="339"/>
      <c r="G2302" s="340" t="str">
        <f>IF(ISNUMBER(E2302),E2302/'Bulk DivVar Analysis'!$C$60,"")</f>
        <v/>
      </c>
      <c r="H2302" s="338" t="str">
        <f>IF(ISNUMBER(E2302), IF(G2302&gt;'Bulk DivVar Analysis'!$D$62,"Pass","Fail"),"")</f>
        <v/>
      </c>
      <c r="I2302" s="338" t="str">
        <f t="shared" si="37"/>
        <v/>
      </c>
      <c r="J2302" s="339"/>
      <c r="K2302" s="339"/>
      <c r="L2302" s="339"/>
      <c r="M2302" s="339"/>
      <c r="N2302" s="339"/>
      <c r="O2302" s="339"/>
      <c r="P2302" s="339"/>
      <c r="Q2302" s="339"/>
    </row>
    <row r="2303" spans="1:17" ht="13.5" customHeight="1">
      <c r="A2303" s="481"/>
      <c r="B2303" s="481"/>
      <c r="C2303" s="481"/>
      <c r="D2303" s="481"/>
      <c r="E2303" s="481"/>
      <c r="F2303" s="339"/>
      <c r="G2303" s="340" t="str">
        <f>IF(ISNUMBER(E2303),E2303/'Bulk DivVar Analysis'!$C$60,"")</f>
        <v/>
      </c>
      <c r="H2303" s="338" t="str">
        <f>IF(ISNUMBER(E2303), IF(G2303&gt;'Bulk DivVar Analysis'!$D$62,"Pass","Fail"),"")</f>
        <v/>
      </c>
      <c r="I2303" s="338" t="str">
        <f t="shared" si="37"/>
        <v/>
      </c>
      <c r="J2303" s="339"/>
      <c r="K2303" s="339"/>
      <c r="L2303" s="339"/>
      <c r="M2303" s="339"/>
      <c r="N2303" s="339"/>
      <c r="O2303" s="339"/>
      <c r="P2303" s="339"/>
      <c r="Q2303" s="339"/>
    </row>
    <row r="2304" spans="1:17" ht="13.5" customHeight="1">
      <c r="A2304" s="481"/>
      <c r="B2304" s="481"/>
      <c r="C2304" s="481"/>
      <c r="D2304" s="481"/>
      <c r="E2304" s="481"/>
      <c r="F2304" s="339"/>
      <c r="G2304" s="340" t="str">
        <f>IF(ISNUMBER(E2304),E2304/'Bulk DivVar Analysis'!$C$60,"")</f>
        <v/>
      </c>
      <c r="H2304" s="338" t="str">
        <f>IF(ISNUMBER(E2304), IF(G2304&gt;'Bulk DivVar Analysis'!$D$62,"Pass","Fail"),"")</f>
        <v/>
      </c>
      <c r="I2304" s="338" t="str">
        <f t="shared" si="37"/>
        <v/>
      </c>
      <c r="J2304" s="339"/>
      <c r="K2304" s="339"/>
      <c r="L2304" s="339"/>
      <c r="M2304" s="339"/>
      <c r="N2304" s="339"/>
      <c r="O2304" s="339"/>
      <c r="P2304" s="339"/>
      <c r="Q2304" s="339"/>
    </row>
    <row r="2305" spans="1:17" ht="13.5" customHeight="1">
      <c r="A2305" s="481"/>
      <c r="B2305" s="481"/>
      <c r="C2305" s="481"/>
      <c r="D2305" s="481"/>
      <c r="E2305" s="481"/>
      <c r="F2305" s="339"/>
      <c r="G2305" s="340" t="str">
        <f>IF(ISNUMBER(E2305),E2305/'Bulk DivVar Analysis'!$C$60,"")</f>
        <v/>
      </c>
      <c r="H2305" s="338" t="str">
        <f>IF(ISNUMBER(E2305), IF(G2305&gt;'Bulk DivVar Analysis'!$D$62,"Pass","Fail"),"")</f>
        <v/>
      </c>
      <c r="I2305" s="338" t="str">
        <f t="shared" si="37"/>
        <v/>
      </c>
      <c r="J2305" s="339"/>
      <c r="K2305" s="339"/>
      <c r="L2305" s="339"/>
      <c r="M2305" s="339"/>
      <c r="N2305" s="339"/>
      <c r="O2305" s="339"/>
      <c r="P2305" s="339"/>
      <c r="Q2305" s="339"/>
    </row>
    <row r="2306" spans="1:17" ht="13.5" customHeight="1">
      <c r="A2306" s="481"/>
      <c r="B2306" s="481"/>
      <c r="C2306" s="481"/>
      <c r="D2306" s="481"/>
      <c r="E2306" s="481"/>
      <c r="F2306" s="339"/>
      <c r="G2306" s="340" t="str">
        <f>IF(ISNUMBER(E2306),E2306/'Bulk DivVar Analysis'!$C$60,"")</f>
        <v/>
      </c>
      <c r="H2306" s="338" t="str">
        <f>IF(ISNUMBER(E2306), IF(G2306&gt;'Bulk DivVar Analysis'!$D$62,"Pass","Fail"),"")</f>
        <v/>
      </c>
      <c r="I2306" s="338" t="str">
        <f t="shared" si="37"/>
        <v/>
      </c>
      <c r="J2306" s="339"/>
      <c r="K2306" s="339"/>
      <c r="L2306" s="339"/>
      <c r="M2306" s="339"/>
      <c r="N2306" s="339"/>
      <c r="O2306" s="339"/>
      <c r="P2306" s="339"/>
      <c r="Q2306" s="339"/>
    </row>
    <row r="2307" spans="1:17" ht="13.5" customHeight="1">
      <c r="A2307" s="481"/>
      <c r="B2307" s="481"/>
      <c r="C2307" s="481"/>
      <c r="D2307" s="481"/>
      <c r="E2307" s="481"/>
      <c r="F2307" s="339"/>
      <c r="G2307" s="340" t="str">
        <f>IF(ISNUMBER(E2307),E2307/'Bulk DivVar Analysis'!$C$60,"")</f>
        <v/>
      </c>
      <c r="H2307" s="338" t="str">
        <f>IF(ISNUMBER(E2307), IF(G2307&gt;'Bulk DivVar Analysis'!$D$62,"Pass","Fail"),"")</f>
        <v/>
      </c>
      <c r="I2307" s="338" t="str">
        <f t="shared" ref="I2307:I2370" si="38">_xlfn.TEXTJOIN("_",TRUE,B2307,C2307)</f>
        <v/>
      </c>
      <c r="J2307" s="339"/>
      <c r="K2307" s="339"/>
      <c r="L2307" s="339"/>
      <c r="M2307" s="339"/>
      <c r="N2307" s="339"/>
      <c r="O2307" s="339"/>
      <c r="P2307" s="339"/>
      <c r="Q2307" s="339"/>
    </row>
    <row r="2308" spans="1:17" ht="13.5" customHeight="1">
      <c r="A2308" s="481"/>
      <c r="B2308" s="481"/>
      <c r="C2308" s="481"/>
      <c r="D2308" s="481"/>
      <c r="E2308" s="481"/>
      <c r="F2308" s="339"/>
      <c r="G2308" s="340" t="str">
        <f>IF(ISNUMBER(E2308),E2308/'Bulk DivVar Analysis'!$C$60,"")</f>
        <v/>
      </c>
      <c r="H2308" s="338" t="str">
        <f>IF(ISNUMBER(E2308), IF(G2308&gt;'Bulk DivVar Analysis'!$D$62,"Pass","Fail"),"")</f>
        <v/>
      </c>
      <c r="I2308" s="338" t="str">
        <f t="shared" si="38"/>
        <v/>
      </c>
      <c r="J2308" s="339"/>
      <c r="K2308" s="339"/>
      <c r="L2308" s="339"/>
      <c r="M2308" s="339"/>
      <c r="N2308" s="339"/>
      <c r="O2308" s="339"/>
      <c r="P2308" s="339"/>
      <c r="Q2308" s="339"/>
    </row>
    <row r="2309" spans="1:17" ht="13.5" customHeight="1">
      <c r="A2309" s="481"/>
      <c r="B2309" s="481"/>
      <c r="C2309" s="481"/>
      <c r="D2309" s="481"/>
      <c r="E2309" s="481"/>
      <c r="F2309" s="339"/>
      <c r="G2309" s="340" t="str">
        <f>IF(ISNUMBER(E2309),E2309/'Bulk DivVar Analysis'!$C$60,"")</f>
        <v/>
      </c>
      <c r="H2309" s="338" t="str">
        <f>IF(ISNUMBER(E2309), IF(G2309&gt;'Bulk DivVar Analysis'!$D$62,"Pass","Fail"),"")</f>
        <v/>
      </c>
      <c r="I2309" s="338" t="str">
        <f t="shared" si="38"/>
        <v/>
      </c>
      <c r="J2309" s="339"/>
      <c r="K2309" s="339"/>
      <c r="L2309" s="339"/>
      <c r="M2309" s="339"/>
      <c r="N2309" s="339"/>
      <c r="O2309" s="339"/>
      <c r="P2309" s="339"/>
      <c r="Q2309" s="339"/>
    </row>
    <row r="2310" spans="1:17" ht="13.5" customHeight="1">
      <c r="A2310" s="481"/>
      <c r="B2310" s="481"/>
      <c r="C2310" s="481"/>
      <c r="D2310" s="481"/>
      <c r="E2310" s="481"/>
      <c r="F2310" s="339"/>
      <c r="G2310" s="340" t="str">
        <f>IF(ISNUMBER(E2310),E2310/'Bulk DivVar Analysis'!$C$60,"")</f>
        <v/>
      </c>
      <c r="H2310" s="338" t="str">
        <f>IF(ISNUMBER(E2310), IF(G2310&gt;'Bulk DivVar Analysis'!$D$62,"Pass","Fail"),"")</f>
        <v/>
      </c>
      <c r="I2310" s="338" t="str">
        <f t="shared" si="38"/>
        <v/>
      </c>
      <c r="J2310" s="339"/>
      <c r="K2310" s="339"/>
      <c r="L2310" s="339"/>
      <c r="M2310" s="339"/>
      <c r="N2310" s="339"/>
      <c r="O2310" s="339"/>
      <c r="P2310" s="339"/>
      <c r="Q2310" s="339"/>
    </row>
    <row r="2311" spans="1:17" ht="13.5" customHeight="1">
      <c r="A2311" s="481"/>
      <c r="B2311" s="481"/>
      <c r="C2311" s="481"/>
      <c r="D2311" s="481"/>
      <c r="E2311" s="481"/>
      <c r="F2311" s="339"/>
      <c r="G2311" s="340" t="str">
        <f>IF(ISNUMBER(E2311),E2311/'Bulk DivVar Analysis'!$C$60,"")</f>
        <v/>
      </c>
      <c r="H2311" s="338" t="str">
        <f>IF(ISNUMBER(E2311), IF(G2311&gt;'Bulk DivVar Analysis'!$D$62,"Pass","Fail"),"")</f>
        <v/>
      </c>
      <c r="I2311" s="338" t="str">
        <f t="shared" si="38"/>
        <v/>
      </c>
      <c r="J2311" s="339"/>
      <c r="K2311" s="339"/>
      <c r="L2311" s="339"/>
      <c r="M2311" s="339"/>
      <c r="N2311" s="339"/>
      <c r="O2311" s="339"/>
      <c r="P2311" s="339"/>
      <c r="Q2311" s="339"/>
    </row>
    <row r="2312" spans="1:17" ht="13.5" customHeight="1">
      <c r="A2312" s="481"/>
      <c r="B2312" s="481"/>
      <c r="C2312" s="481"/>
      <c r="D2312" s="481"/>
      <c r="E2312" s="481"/>
      <c r="F2312" s="339"/>
      <c r="G2312" s="340" t="str">
        <f>IF(ISNUMBER(E2312),E2312/'Bulk DivVar Analysis'!$C$60,"")</f>
        <v/>
      </c>
      <c r="H2312" s="338" t="str">
        <f>IF(ISNUMBER(E2312), IF(G2312&gt;'Bulk DivVar Analysis'!$D$62,"Pass","Fail"),"")</f>
        <v/>
      </c>
      <c r="I2312" s="338" t="str">
        <f t="shared" si="38"/>
        <v/>
      </c>
      <c r="J2312" s="339"/>
      <c r="K2312" s="339"/>
      <c r="L2312" s="339"/>
      <c r="M2312" s="339"/>
      <c r="N2312" s="339"/>
      <c r="O2312" s="339"/>
      <c r="P2312" s="339"/>
      <c r="Q2312" s="339"/>
    </row>
    <row r="2313" spans="1:17" ht="13.5" customHeight="1">
      <c r="A2313" s="481"/>
      <c r="B2313" s="481"/>
      <c r="C2313" s="481"/>
      <c r="D2313" s="481"/>
      <c r="E2313" s="481"/>
      <c r="F2313" s="339"/>
      <c r="G2313" s="340" t="str">
        <f>IF(ISNUMBER(E2313),E2313/'Bulk DivVar Analysis'!$C$60,"")</f>
        <v/>
      </c>
      <c r="H2313" s="338" t="str">
        <f>IF(ISNUMBER(E2313), IF(G2313&gt;'Bulk DivVar Analysis'!$D$62,"Pass","Fail"),"")</f>
        <v/>
      </c>
      <c r="I2313" s="338" t="str">
        <f t="shared" si="38"/>
        <v/>
      </c>
      <c r="J2313" s="339"/>
      <c r="K2313" s="339"/>
      <c r="L2313" s="339"/>
      <c r="M2313" s="339"/>
      <c r="N2313" s="339"/>
      <c r="O2313" s="339"/>
      <c r="P2313" s="339"/>
      <c r="Q2313" s="339"/>
    </row>
    <row r="2314" spans="1:17" ht="13.5" customHeight="1">
      <c r="A2314" s="481"/>
      <c r="B2314" s="481"/>
      <c r="C2314" s="481"/>
      <c r="D2314" s="481"/>
      <c r="E2314" s="481"/>
      <c r="F2314" s="339"/>
      <c r="G2314" s="340" t="str">
        <f>IF(ISNUMBER(E2314),E2314/'Bulk DivVar Analysis'!$C$60,"")</f>
        <v/>
      </c>
      <c r="H2314" s="338" t="str">
        <f>IF(ISNUMBER(E2314), IF(G2314&gt;'Bulk DivVar Analysis'!$D$62,"Pass","Fail"),"")</f>
        <v/>
      </c>
      <c r="I2314" s="338" t="str">
        <f t="shared" si="38"/>
        <v/>
      </c>
      <c r="J2314" s="339"/>
      <c r="K2314" s="339"/>
      <c r="L2314" s="339"/>
      <c r="M2314" s="339"/>
      <c r="N2314" s="339"/>
      <c r="O2314" s="339"/>
      <c r="P2314" s="339"/>
      <c r="Q2314" s="339"/>
    </row>
    <row r="2315" spans="1:17" ht="13.5" customHeight="1">
      <c r="A2315" s="481"/>
      <c r="B2315" s="481"/>
      <c r="C2315" s="481"/>
      <c r="D2315" s="481"/>
      <c r="E2315" s="481"/>
      <c r="F2315" s="339"/>
      <c r="G2315" s="340" t="str">
        <f>IF(ISNUMBER(E2315),E2315/'Bulk DivVar Analysis'!$C$60,"")</f>
        <v/>
      </c>
      <c r="H2315" s="338" t="str">
        <f>IF(ISNUMBER(E2315), IF(G2315&gt;'Bulk DivVar Analysis'!$D$62,"Pass","Fail"),"")</f>
        <v/>
      </c>
      <c r="I2315" s="338" t="str">
        <f t="shared" si="38"/>
        <v/>
      </c>
      <c r="J2315" s="339"/>
      <c r="K2315" s="339"/>
      <c r="L2315" s="339"/>
      <c r="M2315" s="339"/>
      <c r="N2315" s="339"/>
      <c r="O2315" s="339"/>
      <c r="P2315" s="339"/>
      <c r="Q2315" s="339"/>
    </row>
    <row r="2316" spans="1:17" ht="13.5" customHeight="1">
      <c r="A2316" s="481"/>
      <c r="B2316" s="481"/>
      <c r="C2316" s="481"/>
      <c r="D2316" s="481"/>
      <c r="E2316" s="481"/>
      <c r="F2316" s="339"/>
      <c r="G2316" s="340" t="str">
        <f>IF(ISNUMBER(E2316),E2316/'Bulk DivVar Analysis'!$C$60,"")</f>
        <v/>
      </c>
      <c r="H2316" s="338" t="str">
        <f>IF(ISNUMBER(E2316), IF(G2316&gt;'Bulk DivVar Analysis'!$D$62,"Pass","Fail"),"")</f>
        <v/>
      </c>
      <c r="I2316" s="338" t="str">
        <f t="shared" si="38"/>
        <v/>
      </c>
      <c r="J2316" s="339"/>
      <c r="K2316" s="339"/>
      <c r="L2316" s="339"/>
      <c r="M2316" s="339"/>
      <c r="N2316" s="339"/>
      <c r="O2316" s="339"/>
      <c r="P2316" s="339"/>
      <c r="Q2316" s="339"/>
    </row>
    <row r="2317" spans="1:17" ht="13.5" customHeight="1">
      <c r="A2317" s="481"/>
      <c r="B2317" s="481"/>
      <c r="C2317" s="481"/>
      <c r="D2317" s="481"/>
      <c r="E2317" s="481"/>
      <c r="F2317" s="339"/>
      <c r="G2317" s="340" t="str">
        <f>IF(ISNUMBER(E2317),E2317/'Bulk DivVar Analysis'!$C$60,"")</f>
        <v/>
      </c>
      <c r="H2317" s="338" t="str">
        <f>IF(ISNUMBER(E2317), IF(G2317&gt;'Bulk DivVar Analysis'!$D$62,"Pass","Fail"),"")</f>
        <v/>
      </c>
      <c r="I2317" s="338" t="str">
        <f t="shared" si="38"/>
        <v/>
      </c>
      <c r="J2317" s="339"/>
      <c r="K2317" s="339"/>
      <c r="L2317" s="339"/>
      <c r="M2317" s="339"/>
      <c r="N2317" s="339"/>
      <c r="O2317" s="339"/>
      <c r="P2317" s="339"/>
      <c r="Q2317" s="339"/>
    </row>
    <row r="2318" spans="1:17" ht="13.5" customHeight="1">
      <c r="A2318" s="481"/>
      <c r="B2318" s="481"/>
      <c r="C2318" s="481"/>
      <c r="D2318" s="481"/>
      <c r="E2318" s="481"/>
      <c r="F2318" s="339"/>
      <c r="G2318" s="340" t="str">
        <f>IF(ISNUMBER(E2318),E2318/'Bulk DivVar Analysis'!$C$60,"")</f>
        <v/>
      </c>
      <c r="H2318" s="338" t="str">
        <f>IF(ISNUMBER(E2318), IF(G2318&gt;'Bulk DivVar Analysis'!$D$62,"Pass","Fail"),"")</f>
        <v/>
      </c>
      <c r="I2318" s="338" t="str">
        <f t="shared" si="38"/>
        <v/>
      </c>
      <c r="J2318" s="339"/>
      <c r="K2318" s="339"/>
      <c r="L2318" s="339"/>
      <c r="M2318" s="339"/>
      <c r="N2318" s="339"/>
      <c r="O2318" s="339"/>
      <c r="P2318" s="339"/>
      <c r="Q2318" s="339"/>
    </row>
    <row r="2319" spans="1:17" ht="13.5" customHeight="1">
      <c r="A2319" s="481"/>
      <c r="B2319" s="481"/>
      <c r="C2319" s="481"/>
      <c r="D2319" s="481"/>
      <c r="E2319" s="481"/>
      <c r="F2319" s="339"/>
      <c r="G2319" s="340" t="str">
        <f>IF(ISNUMBER(E2319),E2319/'Bulk DivVar Analysis'!$C$60,"")</f>
        <v/>
      </c>
      <c r="H2319" s="338" t="str">
        <f>IF(ISNUMBER(E2319), IF(G2319&gt;'Bulk DivVar Analysis'!$D$62,"Pass","Fail"),"")</f>
        <v/>
      </c>
      <c r="I2319" s="338" t="str">
        <f t="shared" si="38"/>
        <v/>
      </c>
      <c r="J2319" s="339"/>
      <c r="K2319" s="339"/>
      <c r="L2319" s="339"/>
      <c r="M2319" s="339"/>
      <c r="N2319" s="339"/>
      <c r="O2319" s="339"/>
      <c r="P2319" s="339"/>
      <c r="Q2319" s="339"/>
    </row>
    <row r="2320" spans="1:17" ht="13.5" customHeight="1">
      <c r="A2320" s="481"/>
      <c r="B2320" s="481"/>
      <c r="C2320" s="481"/>
      <c r="D2320" s="481"/>
      <c r="E2320" s="481"/>
      <c r="F2320" s="339"/>
      <c r="G2320" s="340" t="str">
        <f>IF(ISNUMBER(E2320),E2320/'Bulk DivVar Analysis'!$C$60,"")</f>
        <v/>
      </c>
      <c r="H2320" s="338" t="str">
        <f>IF(ISNUMBER(E2320), IF(G2320&gt;'Bulk DivVar Analysis'!$D$62,"Pass","Fail"),"")</f>
        <v/>
      </c>
      <c r="I2320" s="338" t="str">
        <f t="shared" si="38"/>
        <v/>
      </c>
      <c r="J2320" s="339"/>
      <c r="K2320" s="339"/>
      <c r="L2320" s="339"/>
      <c r="M2320" s="339"/>
      <c r="N2320" s="339"/>
      <c r="O2320" s="339"/>
      <c r="P2320" s="339"/>
      <c r="Q2320" s="339"/>
    </row>
    <row r="2321" spans="1:17" ht="13.5" customHeight="1">
      <c r="A2321" s="481"/>
      <c r="B2321" s="481"/>
      <c r="C2321" s="481"/>
      <c r="D2321" s="481"/>
      <c r="E2321" s="481"/>
      <c r="F2321" s="339"/>
      <c r="G2321" s="340" t="str">
        <f>IF(ISNUMBER(E2321),E2321/'Bulk DivVar Analysis'!$C$60,"")</f>
        <v/>
      </c>
      <c r="H2321" s="338" t="str">
        <f>IF(ISNUMBER(E2321), IF(G2321&gt;'Bulk DivVar Analysis'!$D$62,"Pass","Fail"),"")</f>
        <v/>
      </c>
      <c r="I2321" s="338" t="str">
        <f t="shared" si="38"/>
        <v/>
      </c>
      <c r="J2321" s="339"/>
      <c r="K2321" s="339"/>
      <c r="L2321" s="339"/>
      <c r="M2321" s="339"/>
      <c r="N2321" s="339"/>
      <c r="O2321" s="339"/>
      <c r="P2321" s="339"/>
      <c r="Q2321" s="339"/>
    </row>
    <row r="2322" spans="1:17" ht="13.5" customHeight="1">
      <c r="A2322" s="481"/>
      <c r="B2322" s="481"/>
      <c r="C2322" s="481"/>
      <c r="D2322" s="481"/>
      <c r="E2322" s="481"/>
      <c r="F2322" s="339"/>
      <c r="G2322" s="340" t="str">
        <f>IF(ISNUMBER(E2322),E2322/'Bulk DivVar Analysis'!$C$60,"")</f>
        <v/>
      </c>
      <c r="H2322" s="338" t="str">
        <f>IF(ISNUMBER(E2322), IF(G2322&gt;'Bulk DivVar Analysis'!$D$62,"Pass","Fail"),"")</f>
        <v/>
      </c>
      <c r="I2322" s="338" t="str">
        <f t="shared" si="38"/>
        <v/>
      </c>
      <c r="J2322" s="339"/>
      <c r="K2322" s="339"/>
      <c r="L2322" s="339"/>
      <c r="M2322" s="339"/>
      <c r="N2322" s="339"/>
      <c r="O2322" s="339"/>
      <c r="P2322" s="339"/>
      <c r="Q2322" s="339"/>
    </row>
    <row r="2323" spans="1:17" ht="13.5" customHeight="1">
      <c r="A2323" s="481"/>
      <c r="B2323" s="481"/>
      <c r="C2323" s="481"/>
      <c r="D2323" s="481"/>
      <c r="E2323" s="481"/>
      <c r="F2323" s="339"/>
      <c r="G2323" s="340" t="str">
        <f>IF(ISNUMBER(E2323),E2323/'Bulk DivVar Analysis'!$C$60,"")</f>
        <v/>
      </c>
      <c r="H2323" s="338" t="str">
        <f>IF(ISNUMBER(E2323), IF(G2323&gt;'Bulk DivVar Analysis'!$D$62,"Pass","Fail"),"")</f>
        <v/>
      </c>
      <c r="I2323" s="338" t="str">
        <f t="shared" si="38"/>
        <v/>
      </c>
      <c r="J2323" s="339"/>
      <c r="K2323" s="339"/>
      <c r="L2323" s="339"/>
      <c r="M2323" s="339"/>
      <c r="N2323" s="339"/>
      <c r="O2323" s="339"/>
      <c r="P2323" s="339"/>
      <c r="Q2323" s="339"/>
    </row>
    <row r="2324" spans="1:17" ht="13.5" customHeight="1">
      <c r="A2324" s="481"/>
      <c r="B2324" s="481"/>
      <c r="C2324" s="481"/>
      <c r="D2324" s="481"/>
      <c r="E2324" s="481"/>
      <c r="F2324" s="339"/>
      <c r="G2324" s="340" t="str">
        <f>IF(ISNUMBER(E2324),E2324/'Bulk DivVar Analysis'!$C$60,"")</f>
        <v/>
      </c>
      <c r="H2324" s="338" t="str">
        <f>IF(ISNUMBER(E2324), IF(G2324&gt;'Bulk DivVar Analysis'!$D$62,"Pass","Fail"),"")</f>
        <v/>
      </c>
      <c r="I2324" s="338" t="str">
        <f t="shared" si="38"/>
        <v/>
      </c>
      <c r="J2324" s="339"/>
      <c r="K2324" s="339"/>
      <c r="L2324" s="339"/>
      <c r="M2324" s="339"/>
      <c r="N2324" s="339"/>
      <c r="O2324" s="339"/>
      <c r="P2324" s="339"/>
      <c r="Q2324" s="339"/>
    </row>
    <row r="2325" spans="1:17" ht="13.5" customHeight="1">
      <c r="A2325" s="481"/>
      <c r="B2325" s="481"/>
      <c r="C2325" s="481"/>
      <c r="D2325" s="481"/>
      <c r="E2325" s="481"/>
      <c r="F2325" s="339"/>
      <c r="G2325" s="340" t="str">
        <f>IF(ISNUMBER(E2325),E2325/'Bulk DivVar Analysis'!$C$60,"")</f>
        <v/>
      </c>
      <c r="H2325" s="338" t="str">
        <f>IF(ISNUMBER(E2325), IF(G2325&gt;'Bulk DivVar Analysis'!$D$62,"Pass","Fail"),"")</f>
        <v/>
      </c>
      <c r="I2325" s="338" t="str">
        <f t="shared" si="38"/>
        <v/>
      </c>
      <c r="J2325" s="339"/>
      <c r="K2325" s="339"/>
      <c r="L2325" s="339"/>
      <c r="M2325" s="339"/>
      <c r="N2325" s="339"/>
      <c r="O2325" s="339"/>
      <c r="P2325" s="339"/>
      <c r="Q2325" s="339"/>
    </row>
    <row r="2326" spans="1:17" ht="13.5" customHeight="1">
      <c r="A2326" s="481"/>
      <c r="B2326" s="481"/>
      <c r="C2326" s="481"/>
      <c r="D2326" s="481"/>
      <c r="E2326" s="481"/>
      <c r="F2326" s="339"/>
      <c r="G2326" s="340" t="str">
        <f>IF(ISNUMBER(E2326),E2326/'Bulk DivVar Analysis'!$C$60,"")</f>
        <v/>
      </c>
      <c r="H2326" s="338" t="str">
        <f>IF(ISNUMBER(E2326), IF(G2326&gt;'Bulk DivVar Analysis'!$D$62,"Pass","Fail"),"")</f>
        <v/>
      </c>
      <c r="I2326" s="338" t="str">
        <f t="shared" si="38"/>
        <v/>
      </c>
      <c r="J2326" s="339"/>
      <c r="K2326" s="339"/>
      <c r="L2326" s="339"/>
      <c r="M2326" s="339"/>
      <c r="N2326" s="339"/>
      <c r="O2326" s="339"/>
      <c r="P2326" s="339"/>
      <c r="Q2326" s="339"/>
    </row>
    <row r="2327" spans="1:17" ht="13.5" customHeight="1">
      <c r="A2327" s="481"/>
      <c r="B2327" s="481"/>
      <c r="C2327" s="481"/>
      <c r="D2327" s="481"/>
      <c r="E2327" s="481"/>
      <c r="F2327" s="339"/>
      <c r="G2327" s="340" t="str">
        <f>IF(ISNUMBER(E2327),E2327/'Bulk DivVar Analysis'!$C$60,"")</f>
        <v/>
      </c>
      <c r="H2327" s="338" t="str">
        <f>IF(ISNUMBER(E2327), IF(G2327&gt;'Bulk DivVar Analysis'!$D$62,"Pass","Fail"),"")</f>
        <v/>
      </c>
      <c r="I2327" s="338" t="str">
        <f t="shared" si="38"/>
        <v/>
      </c>
      <c r="J2327" s="339"/>
      <c r="K2327" s="339"/>
      <c r="L2327" s="339"/>
      <c r="M2327" s="339"/>
      <c r="N2327" s="339"/>
      <c r="O2327" s="339"/>
      <c r="P2327" s="339"/>
      <c r="Q2327" s="339"/>
    </row>
    <row r="2328" spans="1:17" ht="13.5" customHeight="1">
      <c r="A2328" s="481"/>
      <c r="B2328" s="481"/>
      <c r="C2328" s="481"/>
      <c r="D2328" s="481"/>
      <c r="E2328" s="481"/>
      <c r="F2328" s="339"/>
      <c r="G2328" s="340" t="str">
        <f>IF(ISNUMBER(E2328),E2328/'Bulk DivVar Analysis'!$C$60,"")</f>
        <v/>
      </c>
      <c r="H2328" s="338" t="str">
        <f>IF(ISNUMBER(E2328), IF(G2328&gt;'Bulk DivVar Analysis'!$D$62,"Pass","Fail"),"")</f>
        <v/>
      </c>
      <c r="I2328" s="338" t="str">
        <f t="shared" si="38"/>
        <v/>
      </c>
      <c r="J2328" s="339"/>
      <c r="K2328" s="339"/>
      <c r="L2328" s="339"/>
      <c r="M2328" s="339"/>
      <c r="N2328" s="339"/>
      <c r="O2328" s="339"/>
      <c r="P2328" s="339"/>
      <c r="Q2328" s="339"/>
    </row>
    <row r="2329" spans="1:17" ht="13.5" customHeight="1">
      <c r="A2329" s="481"/>
      <c r="B2329" s="481"/>
      <c r="C2329" s="481"/>
      <c r="D2329" s="481"/>
      <c r="E2329" s="481"/>
      <c r="F2329" s="339"/>
      <c r="G2329" s="340" t="str">
        <f>IF(ISNUMBER(E2329),E2329/'Bulk DivVar Analysis'!$C$60,"")</f>
        <v/>
      </c>
      <c r="H2329" s="338" t="str">
        <f>IF(ISNUMBER(E2329), IF(G2329&gt;'Bulk DivVar Analysis'!$D$62,"Pass","Fail"),"")</f>
        <v/>
      </c>
      <c r="I2329" s="338" t="str">
        <f t="shared" si="38"/>
        <v/>
      </c>
      <c r="J2329" s="339"/>
      <c r="K2329" s="339"/>
      <c r="L2329" s="339"/>
      <c r="M2329" s="339"/>
      <c r="N2329" s="339"/>
      <c r="O2329" s="339"/>
      <c r="P2329" s="339"/>
      <c r="Q2329" s="339"/>
    </row>
    <row r="2330" spans="1:17" ht="13.5" customHeight="1">
      <c r="A2330" s="481"/>
      <c r="B2330" s="481"/>
      <c r="C2330" s="481"/>
      <c r="D2330" s="481"/>
      <c r="E2330" s="481"/>
      <c r="F2330" s="339"/>
      <c r="G2330" s="340" t="str">
        <f>IF(ISNUMBER(E2330),E2330/'Bulk DivVar Analysis'!$C$60,"")</f>
        <v/>
      </c>
      <c r="H2330" s="338" t="str">
        <f>IF(ISNUMBER(E2330), IF(G2330&gt;'Bulk DivVar Analysis'!$D$62,"Pass","Fail"),"")</f>
        <v/>
      </c>
      <c r="I2330" s="338" t="str">
        <f t="shared" si="38"/>
        <v/>
      </c>
      <c r="J2330" s="339"/>
      <c r="K2330" s="339"/>
      <c r="L2330" s="339"/>
      <c r="M2330" s="339"/>
      <c r="N2330" s="339"/>
      <c r="O2330" s="339"/>
      <c r="P2330" s="339"/>
      <c r="Q2330" s="339"/>
    </row>
    <row r="2331" spans="1:17" ht="13.5" customHeight="1">
      <c r="A2331" s="481"/>
      <c r="B2331" s="481"/>
      <c r="C2331" s="481"/>
      <c r="D2331" s="481"/>
      <c r="E2331" s="481"/>
      <c r="F2331" s="339"/>
      <c r="G2331" s="340" t="str">
        <f>IF(ISNUMBER(E2331),E2331/'Bulk DivVar Analysis'!$C$60,"")</f>
        <v/>
      </c>
      <c r="H2331" s="338" t="str">
        <f>IF(ISNUMBER(E2331), IF(G2331&gt;'Bulk DivVar Analysis'!$D$62,"Pass","Fail"),"")</f>
        <v/>
      </c>
      <c r="I2331" s="338" t="str">
        <f t="shared" si="38"/>
        <v/>
      </c>
      <c r="J2331" s="339"/>
      <c r="K2331" s="339"/>
      <c r="L2331" s="339"/>
      <c r="M2331" s="339"/>
      <c r="N2331" s="339"/>
      <c r="O2331" s="339"/>
      <c r="P2331" s="339"/>
      <c r="Q2331" s="339"/>
    </row>
    <row r="2332" spans="1:17" ht="13.5" customHeight="1">
      <c r="A2332" s="481"/>
      <c r="B2332" s="481"/>
      <c r="C2332" s="481"/>
      <c r="D2332" s="481"/>
      <c r="E2332" s="481"/>
      <c r="F2332" s="339"/>
      <c r="G2332" s="340" t="str">
        <f>IF(ISNUMBER(E2332),E2332/'Bulk DivVar Analysis'!$C$60,"")</f>
        <v/>
      </c>
      <c r="H2332" s="338" t="str">
        <f>IF(ISNUMBER(E2332), IF(G2332&gt;'Bulk DivVar Analysis'!$D$62,"Pass","Fail"),"")</f>
        <v/>
      </c>
      <c r="I2332" s="338" t="str">
        <f t="shared" si="38"/>
        <v/>
      </c>
      <c r="J2332" s="339"/>
      <c r="K2332" s="339"/>
      <c r="L2332" s="339"/>
      <c r="M2332" s="339"/>
      <c r="N2332" s="339"/>
      <c r="O2332" s="339"/>
      <c r="P2332" s="339"/>
      <c r="Q2332" s="339"/>
    </row>
    <row r="2333" spans="1:17" ht="13.5" customHeight="1">
      <c r="A2333" s="481"/>
      <c r="B2333" s="481"/>
      <c r="C2333" s="481"/>
      <c r="D2333" s="481"/>
      <c r="E2333" s="481"/>
      <c r="F2333" s="339"/>
      <c r="G2333" s="340" t="str">
        <f>IF(ISNUMBER(E2333),E2333/'Bulk DivVar Analysis'!$C$60,"")</f>
        <v/>
      </c>
      <c r="H2333" s="338" t="str">
        <f>IF(ISNUMBER(E2333), IF(G2333&gt;'Bulk DivVar Analysis'!$D$62,"Pass","Fail"),"")</f>
        <v/>
      </c>
      <c r="I2333" s="338" t="str">
        <f t="shared" si="38"/>
        <v/>
      </c>
      <c r="J2333" s="339"/>
      <c r="K2333" s="339"/>
      <c r="L2333" s="339"/>
      <c r="M2333" s="339"/>
      <c r="N2333" s="339"/>
      <c r="O2333" s="339"/>
      <c r="P2333" s="339"/>
      <c r="Q2333" s="339"/>
    </row>
    <row r="2334" spans="1:17" ht="13.5" customHeight="1">
      <c r="A2334" s="481"/>
      <c r="B2334" s="481"/>
      <c r="C2334" s="481"/>
      <c r="D2334" s="481"/>
      <c r="E2334" s="481"/>
      <c r="F2334" s="339"/>
      <c r="G2334" s="340" t="str">
        <f>IF(ISNUMBER(E2334),E2334/'Bulk DivVar Analysis'!$C$60,"")</f>
        <v/>
      </c>
      <c r="H2334" s="338" t="str">
        <f>IF(ISNUMBER(E2334), IF(G2334&gt;'Bulk DivVar Analysis'!$D$62,"Pass","Fail"),"")</f>
        <v/>
      </c>
      <c r="I2334" s="338" t="str">
        <f t="shared" si="38"/>
        <v/>
      </c>
      <c r="J2334" s="339"/>
      <c r="K2334" s="339"/>
      <c r="L2334" s="339"/>
      <c r="M2334" s="339"/>
      <c r="N2334" s="339"/>
      <c r="O2334" s="339"/>
      <c r="P2334" s="339"/>
      <c r="Q2334" s="339"/>
    </row>
    <row r="2335" spans="1:17" ht="13.5" customHeight="1">
      <c r="A2335" s="481"/>
      <c r="B2335" s="481"/>
      <c r="C2335" s="481"/>
      <c r="D2335" s="481"/>
      <c r="E2335" s="481"/>
      <c r="F2335" s="339"/>
      <c r="G2335" s="340" t="str">
        <f>IF(ISNUMBER(E2335),E2335/'Bulk DivVar Analysis'!$C$60,"")</f>
        <v/>
      </c>
      <c r="H2335" s="338" t="str">
        <f>IF(ISNUMBER(E2335), IF(G2335&gt;'Bulk DivVar Analysis'!$D$62,"Pass","Fail"),"")</f>
        <v/>
      </c>
      <c r="I2335" s="338" t="str">
        <f t="shared" si="38"/>
        <v/>
      </c>
      <c r="J2335" s="339"/>
      <c r="K2335" s="339"/>
      <c r="L2335" s="339"/>
      <c r="M2335" s="339"/>
      <c r="N2335" s="339"/>
      <c r="O2335" s="339"/>
      <c r="P2335" s="339"/>
      <c r="Q2335" s="339"/>
    </row>
    <row r="2336" spans="1:17" ht="13.5" customHeight="1">
      <c r="A2336" s="481"/>
      <c r="B2336" s="481"/>
      <c r="C2336" s="481"/>
      <c r="D2336" s="481"/>
      <c r="E2336" s="481"/>
      <c r="F2336" s="339"/>
      <c r="G2336" s="340" t="str">
        <f>IF(ISNUMBER(E2336),E2336/'Bulk DivVar Analysis'!$C$60,"")</f>
        <v/>
      </c>
      <c r="H2336" s="338" t="str">
        <f>IF(ISNUMBER(E2336), IF(G2336&gt;'Bulk DivVar Analysis'!$D$62,"Pass","Fail"),"")</f>
        <v/>
      </c>
      <c r="I2336" s="338" t="str">
        <f t="shared" si="38"/>
        <v/>
      </c>
      <c r="J2336" s="339"/>
      <c r="K2336" s="339"/>
      <c r="L2336" s="339"/>
      <c r="M2336" s="339"/>
      <c r="N2336" s="339"/>
      <c r="O2336" s="339"/>
      <c r="P2336" s="339"/>
      <c r="Q2336" s="339"/>
    </row>
    <row r="2337" spans="1:17" ht="13.5" customHeight="1">
      <c r="A2337" s="481"/>
      <c r="B2337" s="481"/>
      <c r="C2337" s="481"/>
      <c r="D2337" s="481"/>
      <c r="E2337" s="481"/>
      <c r="F2337" s="339"/>
      <c r="G2337" s="340" t="str">
        <f>IF(ISNUMBER(E2337),E2337/'Bulk DivVar Analysis'!$C$60,"")</f>
        <v/>
      </c>
      <c r="H2337" s="338" t="str">
        <f>IF(ISNUMBER(E2337), IF(G2337&gt;'Bulk DivVar Analysis'!$D$62,"Pass","Fail"),"")</f>
        <v/>
      </c>
      <c r="I2337" s="338" t="str">
        <f t="shared" si="38"/>
        <v/>
      </c>
      <c r="J2337" s="339"/>
      <c r="K2337" s="339"/>
      <c r="L2337" s="339"/>
      <c r="M2337" s="339"/>
      <c r="N2337" s="339"/>
      <c r="O2337" s="339"/>
      <c r="P2337" s="339"/>
      <c r="Q2337" s="339"/>
    </row>
    <row r="2338" spans="1:17" ht="13.5" customHeight="1">
      <c r="A2338" s="481"/>
      <c r="B2338" s="481"/>
      <c r="C2338" s="481"/>
      <c r="D2338" s="481"/>
      <c r="E2338" s="481"/>
      <c r="F2338" s="339"/>
      <c r="G2338" s="340" t="str">
        <f>IF(ISNUMBER(E2338),E2338/'Bulk DivVar Analysis'!$C$60,"")</f>
        <v/>
      </c>
      <c r="H2338" s="338" t="str">
        <f>IF(ISNUMBER(E2338), IF(G2338&gt;'Bulk DivVar Analysis'!$D$62,"Pass","Fail"),"")</f>
        <v/>
      </c>
      <c r="I2338" s="338" t="str">
        <f t="shared" si="38"/>
        <v/>
      </c>
      <c r="J2338" s="339"/>
      <c r="K2338" s="339"/>
      <c r="L2338" s="339"/>
      <c r="M2338" s="339"/>
      <c r="N2338" s="339"/>
      <c r="O2338" s="339"/>
      <c r="P2338" s="339"/>
      <c r="Q2338" s="339"/>
    </row>
    <row r="2339" spans="1:17" ht="13.5" customHeight="1">
      <c r="A2339" s="481"/>
      <c r="B2339" s="481"/>
      <c r="C2339" s="481"/>
      <c r="D2339" s="481"/>
      <c r="E2339" s="481"/>
      <c r="F2339" s="339"/>
      <c r="G2339" s="340" t="str">
        <f>IF(ISNUMBER(E2339),E2339/'Bulk DivVar Analysis'!$C$60,"")</f>
        <v/>
      </c>
      <c r="H2339" s="338" t="str">
        <f>IF(ISNUMBER(E2339), IF(G2339&gt;'Bulk DivVar Analysis'!$D$62,"Pass","Fail"),"")</f>
        <v/>
      </c>
      <c r="I2339" s="338" t="str">
        <f t="shared" si="38"/>
        <v/>
      </c>
      <c r="J2339" s="339"/>
      <c r="K2339" s="339"/>
      <c r="L2339" s="339"/>
      <c r="M2339" s="339"/>
      <c r="N2339" s="339"/>
      <c r="O2339" s="339"/>
      <c r="P2339" s="339"/>
      <c r="Q2339" s="339"/>
    </row>
    <row r="2340" spans="1:17" ht="13.5" customHeight="1">
      <c r="A2340" s="481"/>
      <c r="B2340" s="481"/>
      <c r="C2340" s="481"/>
      <c r="D2340" s="481"/>
      <c r="E2340" s="481"/>
      <c r="F2340" s="339"/>
      <c r="G2340" s="340" t="str">
        <f>IF(ISNUMBER(E2340),E2340/'Bulk DivVar Analysis'!$C$60,"")</f>
        <v/>
      </c>
      <c r="H2340" s="338" t="str">
        <f>IF(ISNUMBER(E2340), IF(G2340&gt;'Bulk DivVar Analysis'!$D$62,"Pass","Fail"),"")</f>
        <v/>
      </c>
      <c r="I2340" s="338" t="str">
        <f t="shared" si="38"/>
        <v/>
      </c>
      <c r="J2340" s="339"/>
      <c r="K2340" s="339"/>
      <c r="L2340" s="339"/>
      <c r="M2340" s="339"/>
      <c r="N2340" s="339"/>
      <c r="O2340" s="339"/>
      <c r="P2340" s="339"/>
      <c r="Q2340" s="339"/>
    </row>
    <row r="2341" spans="1:17" ht="13.5" customHeight="1">
      <c r="A2341" s="481"/>
      <c r="B2341" s="481"/>
      <c r="C2341" s="481"/>
      <c r="D2341" s="481"/>
      <c r="E2341" s="481"/>
      <c r="F2341" s="339"/>
      <c r="G2341" s="340" t="str">
        <f>IF(ISNUMBER(E2341),E2341/'Bulk DivVar Analysis'!$C$60,"")</f>
        <v/>
      </c>
      <c r="H2341" s="338" t="str">
        <f>IF(ISNUMBER(E2341), IF(G2341&gt;'Bulk DivVar Analysis'!$D$62,"Pass","Fail"),"")</f>
        <v/>
      </c>
      <c r="I2341" s="338" t="str">
        <f t="shared" si="38"/>
        <v/>
      </c>
      <c r="J2341" s="339"/>
      <c r="K2341" s="339"/>
      <c r="L2341" s="339"/>
      <c r="M2341" s="339"/>
      <c r="N2341" s="339"/>
      <c r="O2341" s="339"/>
      <c r="P2341" s="339"/>
      <c r="Q2341" s="339"/>
    </row>
    <row r="2342" spans="1:17" ht="13.5" customHeight="1">
      <c r="A2342" s="481"/>
      <c r="B2342" s="481"/>
      <c r="C2342" s="481"/>
      <c r="D2342" s="481"/>
      <c r="E2342" s="481"/>
      <c r="F2342" s="339"/>
      <c r="G2342" s="340" t="str">
        <f>IF(ISNUMBER(E2342),E2342/'Bulk DivVar Analysis'!$C$60,"")</f>
        <v/>
      </c>
      <c r="H2342" s="338" t="str">
        <f>IF(ISNUMBER(E2342), IF(G2342&gt;'Bulk DivVar Analysis'!$D$62,"Pass","Fail"),"")</f>
        <v/>
      </c>
      <c r="I2342" s="338" t="str">
        <f t="shared" si="38"/>
        <v/>
      </c>
      <c r="J2342" s="339"/>
      <c r="K2342" s="339"/>
      <c r="L2342" s="339"/>
      <c r="M2342" s="339"/>
      <c r="N2342" s="339"/>
      <c r="O2342" s="339"/>
      <c r="P2342" s="339"/>
      <c r="Q2342" s="339"/>
    </row>
    <row r="2343" spans="1:17" ht="13.5" customHeight="1">
      <c r="A2343" s="481"/>
      <c r="B2343" s="481"/>
      <c r="C2343" s="481"/>
      <c r="D2343" s="481"/>
      <c r="E2343" s="481"/>
      <c r="F2343" s="339"/>
      <c r="G2343" s="340" t="str">
        <f>IF(ISNUMBER(E2343),E2343/'Bulk DivVar Analysis'!$C$60,"")</f>
        <v/>
      </c>
      <c r="H2343" s="338" t="str">
        <f>IF(ISNUMBER(E2343), IF(G2343&gt;'Bulk DivVar Analysis'!$D$62,"Pass","Fail"),"")</f>
        <v/>
      </c>
      <c r="I2343" s="338" t="str">
        <f t="shared" si="38"/>
        <v/>
      </c>
      <c r="J2343" s="339"/>
      <c r="K2343" s="339"/>
      <c r="L2343" s="339"/>
      <c r="M2343" s="339"/>
      <c r="N2343" s="339"/>
      <c r="O2343" s="339"/>
      <c r="P2343" s="339"/>
      <c r="Q2343" s="339"/>
    </row>
    <row r="2344" spans="1:17" ht="13.5" customHeight="1">
      <c r="A2344" s="481"/>
      <c r="B2344" s="481"/>
      <c r="C2344" s="481"/>
      <c r="D2344" s="481"/>
      <c r="E2344" s="481"/>
      <c r="F2344" s="339"/>
      <c r="G2344" s="340" t="str">
        <f>IF(ISNUMBER(E2344),E2344/'Bulk DivVar Analysis'!$C$60,"")</f>
        <v/>
      </c>
      <c r="H2344" s="338" t="str">
        <f>IF(ISNUMBER(E2344), IF(G2344&gt;'Bulk DivVar Analysis'!$D$62,"Pass","Fail"),"")</f>
        <v/>
      </c>
      <c r="I2344" s="338" t="str">
        <f t="shared" si="38"/>
        <v/>
      </c>
      <c r="J2344" s="339"/>
      <c r="K2344" s="339"/>
      <c r="L2344" s="339"/>
      <c r="M2344" s="339"/>
      <c r="N2344" s="339"/>
      <c r="O2344" s="339"/>
      <c r="P2344" s="339"/>
      <c r="Q2344" s="339"/>
    </row>
    <row r="2345" spans="1:17" ht="13.5" customHeight="1">
      <c r="A2345" s="481"/>
      <c r="B2345" s="481"/>
      <c r="C2345" s="481"/>
      <c r="D2345" s="481"/>
      <c r="E2345" s="481"/>
      <c r="F2345" s="339"/>
      <c r="G2345" s="340" t="str">
        <f>IF(ISNUMBER(E2345),E2345/'Bulk DivVar Analysis'!$C$60,"")</f>
        <v/>
      </c>
      <c r="H2345" s="338" t="str">
        <f>IF(ISNUMBER(E2345), IF(G2345&gt;'Bulk DivVar Analysis'!$D$62,"Pass","Fail"),"")</f>
        <v/>
      </c>
      <c r="I2345" s="338" t="str">
        <f t="shared" si="38"/>
        <v/>
      </c>
      <c r="J2345" s="339"/>
      <c r="K2345" s="339"/>
      <c r="L2345" s="339"/>
      <c r="M2345" s="339"/>
      <c r="N2345" s="339"/>
      <c r="O2345" s="339"/>
      <c r="P2345" s="339"/>
      <c r="Q2345" s="339"/>
    </row>
    <row r="2346" spans="1:17" ht="13.5" customHeight="1">
      <c r="A2346" s="481"/>
      <c r="B2346" s="481"/>
      <c r="C2346" s="481"/>
      <c r="D2346" s="481"/>
      <c r="E2346" s="481"/>
      <c r="F2346" s="339"/>
      <c r="G2346" s="340" t="str">
        <f>IF(ISNUMBER(E2346),E2346/'Bulk DivVar Analysis'!$C$60,"")</f>
        <v/>
      </c>
      <c r="H2346" s="338" t="str">
        <f>IF(ISNUMBER(E2346), IF(G2346&gt;'Bulk DivVar Analysis'!$D$62,"Pass","Fail"),"")</f>
        <v/>
      </c>
      <c r="I2346" s="338" t="str">
        <f t="shared" si="38"/>
        <v/>
      </c>
      <c r="J2346" s="339"/>
      <c r="K2346" s="339"/>
      <c r="L2346" s="339"/>
      <c r="M2346" s="339"/>
      <c r="N2346" s="339"/>
      <c r="O2346" s="339"/>
      <c r="P2346" s="339"/>
      <c r="Q2346" s="339"/>
    </row>
    <row r="2347" spans="1:17" ht="13.5" customHeight="1">
      <c r="A2347" s="481"/>
      <c r="B2347" s="481"/>
      <c r="C2347" s="481"/>
      <c r="D2347" s="481"/>
      <c r="E2347" s="481"/>
      <c r="F2347" s="339"/>
      <c r="G2347" s="340" t="str">
        <f>IF(ISNUMBER(E2347),E2347/'Bulk DivVar Analysis'!$C$60,"")</f>
        <v/>
      </c>
      <c r="H2347" s="338" t="str">
        <f>IF(ISNUMBER(E2347), IF(G2347&gt;'Bulk DivVar Analysis'!$D$62,"Pass","Fail"),"")</f>
        <v/>
      </c>
      <c r="I2347" s="338" t="str">
        <f t="shared" si="38"/>
        <v/>
      </c>
      <c r="J2347" s="339"/>
      <c r="K2347" s="339"/>
      <c r="L2347" s="339"/>
      <c r="M2347" s="339"/>
      <c r="N2347" s="339"/>
      <c r="O2347" s="339"/>
      <c r="P2347" s="339"/>
      <c r="Q2347" s="339"/>
    </row>
    <row r="2348" spans="1:17" ht="13.5" customHeight="1">
      <c r="A2348" s="481"/>
      <c r="B2348" s="481"/>
      <c r="C2348" s="481"/>
      <c r="D2348" s="481"/>
      <c r="E2348" s="481"/>
      <c r="F2348" s="339"/>
      <c r="G2348" s="340" t="str">
        <f>IF(ISNUMBER(E2348),E2348/'Bulk DivVar Analysis'!$C$60,"")</f>
        <v/>
      </c>
      <c r="H2348" s="338" t="str">
        <f>IF(ISNUMBER(E2348), IF(G2348&gt;'Bulk DivVar Analysis'!$D$62,"Pass","Fail"),"")</f>
        <v/>
      </c>
      <c r="I2348" s="338" t="str">
        <f t="shared" si="38"/>
        <v/>
      </c>
      <c r="J2348" s="339"/>
      <c r="K2348" s="339"/>
      <c r="L2348" s="339"/>
      <c r="M2348" s="339"/>
      <c r="N2348" s="339"/>
      <c r="O2348" s="339"/>
      <c r="P2348" s="339"/>
      <c r="Q2348" s="339"/>
    </row>
    <row r="2349" spans="1:17" ht="13.5" customHeight="1">
      <c r="A2349" s="481"/>
      <c r="B2349" s="481"/>
      <c r="C2349" s="481"/>
      <c r="D2349" s="481"/>
      <c r="E2349" s="481"/>
      <c r="F2349" s="339"/>
      <c r="G2349" s="340" t="str">
        <f>IF(ISNUMBER(E2349),E2349/'Bulk DivVar Analysis'!$C$60,"")</f>
        <v/>
      </c>
      <c r="H2349" s="338" t="str">
        <f>IF(ISNUMBER(E2349), IF(G2349&gt;'Bulk DivVar Analysis'!$D$62,"Pass","Fail"),"")</f>
        <v/>
      </c>
      <c r="I2349" s="338" t="str">
        <f t="shared" si="38"/>
        <v/>
      </c>
      <c r="J2349" s="339"/>
      <c r="K2349" s="339"/>
      <c r="L2349" s="339"/>
      <c r="M2349" s="339"/>
      <c r="N2349" s="339"/>
      <c r="O2349" s="339"/>
      <c r="P2349" s="339"/>
      <c r="Q2349" s="339"/>
    </row>
    <row r="2350" spans="1:17" ht="13.5" customHeight="1">
      <c r="A2350" s="481"/>
      <c r="B2350" s="481"/>
      <c r="C2350" s="481"/>
      <c r="D2350" s="481"/>
      <c r="E2350" s="481"/>
      <c r="F2350" s="339"/>
      <c r="G2350" s="340" t="str">
        <f>IF(ISNUMBER(E2350),E2350/'Bulk DivVar Analysis'!$C$60,"")</f>
        <v/>
      </c>
      <c r="H2350" s="338" t="str">
        <f>IF(ISNUMBER(E2350), IF(G2350&gt;'Bulk DivVar Analysis'!$D$62,"Pass","Fail"),"")</f>
        <v/>
      </c>
      <c r="I2350" s="338" t="str">
        <f t="shared" si="38"/>
        <v/>
      </c>
      <c r="J2350" s="339"/>
      <c r="K2350" s="339"/>
      <c r="L2350" s="339"/>
      <c r="M2350" s="339"/>
      <c r="N2350" s="339"/>
      <c r="O2350" s="339"/>
      <c r="P2350" s="339"/>
      <c r="Q2350" s="339"/>
    </row>
    <row r="2351" spans="1:17" ht="13.5" customHeight="1">
      <c r="A2351" s="481"/>
      <c r="B2351" s="481"/>
      <c r="C2351" s="481"/>
      <c r="D2351" s="481"/>
      <c r="E2351" s="481"/>
      <c r="F2351" s="339"/>
      <c r="G2351" s="340" t="str">
        <f>IF(ISNUMBER(E2351),E2351/'Bulk DivVar Analysis'!$C$60,"")</f>
        <v/>
      </c>
      <c r="H2351" s="338" t="str">
        <f>IF(ISNUMBER(E2351), IF(G2351&gt;'Bulk DivVar Analysis'!$D$62,"Pass","Fail"),"")</f>
        <v/>
      </c>
      <c r="I2351" s="338" t="str">
        <f t="shared" si="38"/>
        <v/>
      </c>
      <c r="J2351" s="339"/>
      <c r="K2351" s="339"/>
      <c r="L2351" s="339"/>
      <c r="M2351" s="339"/>
      <c r="N2351" s="339"/>
      <c r="O2351" s="339"/>
      <c r="P2351" s="339"/>
      <c r="Q2351" s="339"/>
    </row>
    <row r="2352" spans="1:17" ht="13.5" customHeight="1">
      <c r="A2352" s="481"/>
      <c r="B2352" s="481"/>
      <c r="C2352" s="481"/>
      <c r="D2352" s="481"/>
      <c r="E2352" s="481"/>
      <c r="F2352" s="339"/>
      <c r="G2352" s="340" t="str">
        <f>IF(ISNUMBER(E2352),E2352/'Bulk DivVar Analysis'!$C$60,"")</f>
        <v/>
      </c>
      <c r="H2352" s="338" t="str">
        <f>IF(ISNUMBER(E2352), IF(G2352&gt;'Bulk DivVar Analysis'!$D$62,"Pass","Fail"),"")</f>
        <v/>
      </c>
      <c r="I2352" s="338" t="str">
        <f t="shared" si="38"/>
        <v/>
      </c>
      <c r="J2352" s="339"/>
      <c r="K2352" s="339"/>
      <c r="L2352" s="339"/>
      <c r="M2352" s="339"/>
      <c r="N2352" s="339"/>
      <c r="O2352" s="339"/>
      <c r="P2352" s="339"/>
      <c r="Q2352" s="339"/>
    </row>
    <row r="2353" spans="1:17" ht="13.5" customHeight="1">
      <c r="A2353" s="481"/>
      <c r="B2353" s="481"/>
      <c r="C2353" s="481"/>
      <c r="D2353" s="481"/>
      <c r="E2353" s="481"/>
      <c r="F2353" s="339"/>
      <c r="G2353" s="340" t="str">
        <f>IF(ISNUMBER(E2353),E2353/'Bulk DivVar Analysis'!$C$60,"")</f>
        <v/>
      </c>
      <c r="H2353" s="338" t="str">
        <f>IF(ISNUMBER(E2353), IF(G2353&gt;'Bulk DivVar Analysis'!$D$62,"Pass","Fail"),"")</f>
        <v/>
      </c>
      <c r="I2353" s="338" t="str">
        <f t="shared" si="38"/>
        <v/>
      </c>
      <c r="J2353" s="339"/>
      <c r="K2353" s="339"/>
      <c r="L2353" s="339"/>
      <c r="M2353" s="339"/>
      <c r="N2353" s="339"/>
      <c r="O2353" s="339"/>
      <c r="P2353" s="339"/>
      <c r="Q2353" s="339"/>
    </row>
    <row r="2354" spans="1:17" ht="13.5" customHeight="1">
      <c r="A2354" s="481"/>
      <c r="B2354" s="481"/>
      <c r="C2354" s="481"/>
      <c r="D2354" s="481"/>
      <c r="E2354" s="481"/>
      <c r="F2354" s="339"/>
      <c r="G2354" s="340" t="str">
        <f>IF(ISNUMBER(E2354),E2354/'Bulk DivVar Analysis'!$C$60,"")</f>
        <v/>
      </c>
      <c r="H2354" s="338" t="str">
        <f>IF(ISNUMBER(E2354), IF(G2354&gt;'Bulk DivVar Analysis'!$D$62,"Pass","Fail"),"")</f>
        <v/>
      </c>
      <c r="I2354" s="338" t="str">
        <f t="shared" si="38"/>
        <v/>
      </c>
      <c r="J2354" s="339"/>
      <c r="K2354" s="339"/>
      <c r="L2354" s="339"/>
      <c r="M2354" s="339"/>
      <c r="N2354" s="339"/>
      <c r="O2354" s="339"/>
      <c r="P2354" s="339"/>
      <c r="Q2354" s="339"/>
    </row>
    <row r="2355" spans="1:17" ht="13.5" customHeight="1">
      <c r="A2355" s="481"/>
      <c r="B2355" s="481"/>
      <c r="C2355" s="481"/>
      <c r="D2355" s="481"/>
      <c r="E2355" s="481"/>
      <c r="F2355" s="339"/>
      <c r="G2355" s="340" t="str">
        <f>IF(ISNUMBER(E2355),E2355/'Bulk DivVar Analysis'!$C$60,"")</f>
        <v/>
      </c>
      <c r="H2355" s="338" t="str">
        <f>IF(ISNUMBER(E2355), IF(G2355&gt;'Bulk DivVar Analysis'!$D$62,"Pass","Fail"),"")</f>
        <v/>
      </c>
      <c r="I2355" s="338" t="str">
        <f t="shared" si="38"/>
        <v/>
      </c>
      <c r="J2355" s="339"/>
      <c r="K2355" s="339"/>
      <c r="L2355" s="339"/>
      <c r="M2355" s="339"/>
      <c r="N2355" s="339"/>
      <c r="O2355" s="339"/>
      <c r="P2355" s="339"/>
      <c r="Q2355" s="339"/>
    </row>
    <row r="2356" spans="1:17" ht="13.5" customHeight="1">
      <c r="A2356" s="481"/>
      <c r="B2356" s="481"/>
      <c r="C2356" s="481"/>
      <c r="D2356" s="481"/>
      <c r="E2356" s="481"/>
      <c r="F2356" s="339"/>
      <c r="G2356" s="340" t="str">
        <f>IF(ISNUMBER(E2356),E2356/'Bulk DivVar Analysis'!$C$60,"")</f>
        <v/>
      </c>
      <c r="H2356" s="338" t="str">
        <f>IF(ISNUMBER(E2356), IF(G2356&gt;'Bulk DivVar Analysis'!$D$62,"Pass","Fail"),"")</f>
        <v/>
      </c>
      <c r="I2356" s="338" t="str">
        <f t="shared" si="38"/>
        <v/>
      </c>
      <c r="J2356" s="339"/>
      <c r="K2356" s="339"/>
      <c r="L2356" s="339"/>
      <c r="M2356" s="339"/>
      <c r="N2356" s="339"/>
      <c r="O2356" s="339"/>
      <c r="P2356" s="339"/>
      <c r="Q2356" s="339"/>
    </row>
    <row r="2357" spans="1:17" ht="13.5" customHeight="1">
      <c r="A2357" s="481"/>
      <c r="B2357" s="481"/>
      <c r="C2357" s="481"/>
      <c r="D2357" s="481"/>
      <c r="E2357" s="481"/>
      <c r="F2357" s="339"/>
      <c r="G2357" s="340" t="str">
        <f>IF(ISNUMBER(E2357),E2357/'Bulk DivVar Analysis'!$C$60,"")</f>
        <v/>
      </c>
      <c r="H2357" s="338" t="str">
        <f>IF(ISNUMBER(E2357), IF(G2357&gt;'Bulk DivVar Analysis'!$D$62,"Pass","Fail"),"")</f>
        <v/>
      </c>
      <c r="I2357" s="338" t="str">
        <f t="shared" si="38"/>
        <v/>
      </c>
      <c r="J2357" s="339"/>
      <c r="K2357" s="339"/>
      <c r="L2357" s="339"/>
      <c r="M2357" s="339"/>
      <c r="N2357" s="339"/>
      <c r="O2357" s="339"/>
      <c r="P2357" s="339"/>
      <c r="Q2357" s="339"/>
    </row>
    <row r="2358" spans="1:17" ht="13.5" customHeight="1">
      <c r="A2358" s="481"/>
      <c r="B2358" s="481"/>
      <c r="C2358" s="481"/>
      <c r="D2358" s="481"/>
      <c r="E2358" s="481"/>
      <c r="F2358" s="339"/>
      <c r="G2358" s="340" t="str">
        <f>IF(ISNUMBER(E2358),E2358/'Bulk DivVar Analysis'!$C$60,"")</f>
        <v/>
      </c>
      <c r="H2358" s="338" t="str">
        <f>IF(ISNUMBER(E2358), IF(G2358&gt;'Bulk DivVar Analysis'!$D$62,"Pass","Fail"),"")</f>
        <v/>
      </c>
      <c r="I2358" s="338" t="str">
        <f t="shared" si="38"/>
        <v/>
      </c>
      <c r="J2358" s="339"/>
      <c r="K2358" s="339"/>
      <c r="L2358" s="339"/>
      <c r="M2358" s="339"/>
      <c r="N2358" s="339"/>
      <c r="O2358" s="339"/>
      <c r="P2358" s="339"/>
      <c r="Q2358" s="339"/>
    </row>
    <row r="2359" spans="1:17" ht="13.5" customHeight="1">
      <c r="A2359" s="481"/>
      <c r="B2359" s="481"/>
      <c r="C2359" s="481"/>
      <c r="D2359" s="481"/>
      <c r="E2359" s="481"/>
      <c r="F2359" s="339"/>
      <c r="G2359" s="340" t="str">
        <f>IF(ISNUMBER(E2359),E2359/'Bulk DivVar Analysis'!$C$60,"")</f>
        <v/>
      </c>
      <c r="H2359" s="338" t="str">
        <f>IF(ISNUMBER(E2359), IF(G2359&gt;'Bulk DivVar Analysis'!$D$62,"Pass","Fail"),"")</f>
        <v/>
      </c>
      <c r="I2359" s="338" t="str">
        <f t="shared" si="38"/>
        <v/>
      </c>
      <c r="J2359" s="339"/>
      <c r="K2359" s="339"/>
      <c r="L2359" s="339"/>
      <c r="M2359" s="339"/>
      <c r="N2359" s="339"/>
      <c r="O2359" s="339"/>
      <c r="P2359" s="339"/>
      <c r="Q2359" s="339"/>
    </row>
    <row r="2360" spans="1:17" ht="13.5" customHeight="1">
      <c r="A2360" s="481"/>
      <c r="B2360" s="481"/>
      <c r="C2360" s="481"/>
      <c r="D2360" s="481"/>
      <c r="E2360" s="481"/>
      <c r="F2360" s="339"/>
      <c r="G2360" s="340" t="str">
        <f>IF(ISNUMBER(E2360),E2360/'Bulk DivVar Analysis'!$C$60,"")</f>
        <v/>
      </c>
      <c r="H2360" s="338" t="str">
        <f>IF(ISNUMBER(E2360), IF(G2360&gt;'Bulk DivVar Analysis'!$D$62,"Pass","Fail"),"")</f>
        <v/>
      </c>
      <c r="I2360" s="338" t="str">
        <f t="shared" si="38"/>
        <v/>
      </c>
      <c r="J2360" s="339"/>
      <c r="K2360" s="339"/>
      <c r="L2360" s="339"/>
      <c r="M2360" s="339"/>
      <c r="N2360" s="339"/>
      <c r="O2360" s="339"/>
      <c r="P2360" s="339"/>
      <c r="Q2360" s="339"/>
    </row>
    <row r="2361" spans="1:17" ht="13.5" customHeight="1">
      <c r="A2361" s="481"/>
      <c r="B2361" s="481"/>
      <c r="C2361" s="481"/>
      <c r="D2361" s="481"/>
      <c r="E2361" s="481"/>
      <c r="F2361" s="339"/>
      <c r="G2361" s="340" t="str">
        <f>IF(ISNUMBER(E2361),E2361/'Bulk DivVar Analysis'!$C$60,"")</f>
        <v/>
      </c>
      <c r="H2361" s="338" t="str">
        <f>IF(ISNUMBER(E2361), IF(G2361&gt;'Bulk DivVar Analysis'!$D$62,"Pass","Fail"),"")</f>
        <v/>
      </c>
      <c r="I2361" s="338" t="str">
        <f t="shared" si="38"/>
        <v/>
      </c>
      <c r="J2361" s="339"/>
      <c r="K2361" s="339"/>
      <c r="L2361" s="339"/>
      <c r="M2361" s="339"/>
      <c r="N2361" s="339"/>
      <c r="O2361" s="339"/>
      <c r="P2361" s="339"/>
      <c r="Q2361" s="339"/>
    </row>
    <row r="2362" spans="1:17" ht="13.5" customHeight="1">
      <c r="A2362" s="481"/>
      <c r="B2362" s="481"/>
      <c r="C2362" s="481"/>
      <c r="D2362" s="481"/>
      <c r="E2362" s="481"/>
      <c r="F2362" s="339"/>
      <c r="G2362" s="340" t="str">
        <f>IF(ISNUMBER(E2362),E2362/'Bulk DivVar Analysis'!$C$60,"")</f>
        <v/>
      </c>
      <c r="H2362" s="338" t="str">
        <f>IF(ISNUMBER(E2362), IF(G2362&gt;'Bulk DivVar Analysis'!$D$62,"Pass","Fail"),"")</f>
        <v/>
      </c>
      <c r="I2362" s="338" t="str">
        <f t="shared" si="38"/>
        <v/>
      </c>
      <c r="J2362" s="339"/>
      <c r="K2362" s="339"/>
      <c r="L2362" s="339"/>
      <c r="M2362" s="339"/>
      <c r="N2362" s="339"/>
      <c r="O2362" s="339"/>
      <c r="P2362" s="339"/>
      <c r="Q2362" s="339"/>
    </row>
    <row r="2363" spans="1:17" ht="13.5" customHeight="1">
      <c r="A2363" s="481"/>
      <c r="B2363" s="481"/>
      <c r="C2363" s="481"/>
      <c r="D2363" s="481"/>
      <c r="E2363" s="481"/>
      <c r="F2363" s="339"/>
      <c r="G2363" s="340" t="str">
        <f>IF(ISNUMBER(E2363),E2363/'Bulk DivVar Analysis'!$C$60,"")</f>
        <v/>
      </c>
      <c r="H2363" s="338" t="str">
        <f>IF(ISNUMBER(E2363), IF(G2363&gt;'Bulk DivVar Analysis'!$D$62,"Pass","Fail"),"")</f>
        <v/>
      </c>
      <c r="I2363" s="338" t="str">
        <f t="shared" si="38"/>
        <v/>
      </c>
      <c r="J2363" s="339"/>
      <c r="K2363" s="339"/>
      <c r="L2363" s="339"/>
      <c r="M2363" s="339"/>
      <c r="N2363" s="339"/>
      <c r="O2363" s="339"/>
      <c r="P2363" s="339"/>
      <c r="Q2363" s="339"/>
    </row>
    <row r="2364" spans="1:17" ht="13.5" customHeight="1">
      <c r="A2364" s="481"/>
      <c r="B2364" s="481"/>
      <c r="C2364" s="481"/>
      <c r="D2364" s="481"/>
      <c r="E2364" s="481"/>
      <c r="F2364" s="339"/>
      <c r="G2364" s="340" t="str">
        <f>IF(ISNUMBER(E2364),E2364/'Bulk DivVar Analysis'!$C$60,"")</f>
        <v/>
      </c>
      <c r="H2364" s="338" t="str">
        <f>IF(ISNUMBER(E2364), IF(G2364&gt;'Bulk DivVar Analysis'!$D$62,"Pass","Fail"),"")</f>
        <v/>
      </c>
      <c r="I2364" s="338" t="str">
        <f t="shared" si="38"/>
        <v/>
      </c>
      <c r="J2364" s="339"/>
      <c r="K2364" s="339"/>
      <c r="L2364" s="339"/>
      <c r="M2364" s="339"/>
      <c r="N2364" s="339"/>
      <c r="O2364" s="339"/>
      <c r="P2364" s="339"/>
      <c r="Q2364" s="339"/>
    </row>
    <row r="2365" spans="1:17" ht="13.5" customHeight="1">
      <c r="A2365" s="481"/>
      <c r="B2365" s="481"/>
      <c r="C2365" s="481"/>
      <c r="D2365" s="481"/>
      <c r="E2365" s="481"/>
      <c r="F2365" s="339"/>
      <c r="G2365" s="340" t="str">
        <f>IF(ISNUMBER(E2365),E2365/'Bulk DivVar Analysis'!$C$60,"")</f>
        <v/>
      </c>
      <c r="H2365" s="338" t="str">
        <f>IF(ISNUMBER(E2365), IF(G2365&gt;'Bulk DivVar Analysis'!$D$62,"Pass","Fail"),"")</f>
        <v/>
      </c>
      <c r="I2365" s="338" t="str">
        <f t="shared" si="38"/>
        <v/>
      </c>
      <c r="J2365" s="339"/>
      <c r="K2365" s="339"/>
      <c r="L2365" s="339"/>
      <c r="M2365" s="339"/>
      <c r="N2365" s="339"/>
      <c r="O2365" s="339"/>
      <c r="P2365" s="339"/>
      <c r="Q2365" s="339"/>
    </row>
    <row r="2366" spans="1:17" ht="13.5" customHeight="1">
      <c r="A2366" s="481"/>
      <c r="B2366" s="481"/>
      <c r="C2366" s="481"/>
      <c r="D2366" s="481"/>
      <c r="E2366" s="481"/>
      <c r="F2366" s="339"/>
      <c r="G2366" s="340" t="str">
        <f>IF(ISNUMBER(E2366),E2366/'Bulk DivVar Analysis'!$C$60,"")</f>
        <v/>
      </c>
      <c r="H2366" s="338" t="str">
        <f>IF(ISNUMBER(E2366), IF(G2366&gt;'Bulk DivVar Analysis'!$D$62,"Pass","Fail"),"")</f>
        <v/>
      </c>
      <c r="I2366" s="338" t="str">
        <f t="shared" si="38"/>
        <v/>
      </c>
      <c r="J2366" s="339"/>
      <c r="K2366" s="339"/>
      <c r="L2366" s="339"/>
      <c r="M2366" s="339"/>
      <c r="N2366" s="339"/>
      <c r="O2366" s="339"/>
      <c r="P2366" s="339"/>
      <c r="Q2366" s="339"/>
    </row>
    <row r="2367" spans="1:17" ht="13.5" customHeight="1">
      <c r="A2367" s="481"/>
      <c r="B2367" s="481"/>
      <c r="C2367" s="481"/>
      <c r="D2367" s="481"/>
      <c r="E2367" s="481"/>
      <c r="F2367" s="339"/>
      <c r="G2367" s="340" t="str">
        <f>IF(ISNUMBER(E2367),E2367/'Bulk DivVar Analysis'!$C$60,"")</f>
        <v/>
      </c>
      <c r="H2367" s="338" t="str">
        <f>IF(ISNUMBER(E2367), IF(G2367&gt;'Bulk DivVar Analysis'!$D$62,"Pass","Fail"),"")</f>
        <v/>
      </c>
      <c r="I2367" s="338" t="str">
        <f t="shared" si="38"/>
        <v/>
      </c>
      <c r="J2367" s="339"/>
      <c r="K2367" s="339"/>
      <c r="L2367" s="339"/>
      <c r="M2367" s="339"/>
      <c r="N2367" s="339"/>
      <c r="O2367" s="339"/>
      <c r="P2367" s="339"/>
      <c r="Q2367" s="339"/>
    </row>
    <row r="2368" spans="1:17" ht="13.5" customHeight="1">
      <c r="A2368" s="481"/>
      <c r="B2368" s="481"/>
      <c r="C2368" s="481"/>
      <c r="D2368" s="481"/>
      <c r="E2368" s="481"/>
      <c r="F2368" s="339"/>
      <c r="G2368" s="340" t="str">
        <f>IF(ISNUMBER(E2368),E2368/'Bulk DivVar Analysis'!$C$60,"")</f>
        <v/>
      </c>
      <c r="H2368" s="338" t="str">
        <f>IF(ISNUMBER(E2368), IF(G2368&gt;'Bulk DivVar Analysis'!$D$62,"Pass","Fail"),"")</f>
        <v/>
      </c>
      <c r="I2368" s="338" t="str">
        <f t="shared" si="38"/>
        <v/>
      </c>
      <c r="J2368" s="339"/>
      <c r="K2368" s="339"/>
      <c r="L2368" s="339"/>
      <c r="M2368" s="339"/>
      <c r="N2368" s="339"/>
      <c r="O2368" s="339"/>
      <c r="P2368" s="339"/>
      <c r="Q2368" s="339"/>
    </row>
    <row r="2369" spans="1:17" ht="13.5" customHeight="1">
      <c r="A2369" s="481"/>
      <c r="B2369" s="481"/>
      <c r="C2369" s="481"/>
      <c r="D2369" s="481"/>
      <c r="E2369" s="481"/>
      <c r="F2369" s="339"/>
      <c r="G2369" s="340" t="str">
        <f>IF(ISNUMBER(E2369),E2369/'Bulk DivVar Analysis'!$C$60,"")</f>
        <v/>
      </c>
      <c r="H2369" s="338" t="str">
        <f>IF(ISNUMBER(E2369), IF(G2369&gt;'Bulk DivVar Analysis'!$D$62,"Pass","Fail"),"")</f>
        <v/>
      </c>
      <c r="I2369" s="338" t="str">
        <f t="shared" si="38"/>
        <v/>
      </c>
      <c r="J2369" s="339"/>
      <c r="K2369" s="339"/>
      <c r="L2369" s="339"/>
      <c r="M2369" s="339"/>
      <c r="N2369" s="339"/>
      <c r="O2369" s="339"/>
      <c r="P2369" s="339"/>
      <c r="Q2369" s="339"/>
    </row>
    <row r="2370" spans="1:17" ht="13.5" customHeight="1">
      <c r="A2370" s="481"/>
      <c r="B2370" s="481"/>
      <c r="C2370" s="481"/>
      <c r="D2370" s="481"/>
      <c r="E2370" s="481"/>
      <c r="F2370" s="339"/>
      <c r="G2370" s="340" t="str">
        <f>IF(ISNUMBER(E2370),E2370/'Bulk DivVar Analysis'!$C$60,"")</f>
        <v/>
      </c>
      <c r="H2370" s="338" t="str">
        <f>IF(ISNUMBER(E2370), IF(G2370&gt;'Bulk DivVar Analysis'!$D$62,"Pass","Fail"),"")</f>
        <v/>
      </c>
      <c r="I2370" s="338" t="str">
        <f t="shared" si="38"/>
        <v/>
      </c>
      <c r="J2370" s="339"/>
      <c r="K2370" s="339"/>
      <c r="L2370" s="339"/>
      <c r="M2370" s="339"/>
      <c r="N2370" s="339"/>
      <c r="O2370" s="339"/>
      <c r="P2370" s="339"/>
      <c r="Q2370" s="339"/>
    </row>
    <row r="2371" spans="1:17" ht="13.5" customHeight="1">
      <c r="A2371" s="481"/>
      <c r="B2371" s="481"/>
      <c r="C2371" s="481"/>
      <c r="D2371" s="481"/>
      <c r="E2371" s="481"/>
      <c r="F2371" s="339"/>
      <c r="G2371" s="340" t="str">
        <f>IF(ISNUMBER(E2371),E2371/'Bulk DivVar Analysis'!$C$60,"")</f>
        <v/>
      </c>
      <c r="H2371" s="338" t="str">
        <f>IF(ISNUMBER(E2371), IF(G2371&gt;'Bulk DivVar Analysis'!$D$62,"Pass","Fail"),"")</f>
        <v/>
      </c>
      <c r="I2371" s="338" t="str">
        <f t="shared" ref="I2371:I2434" si="39">_xlfn.TEXTJOIN("_",TRUE,B2371,C2371)</f>
        <v/>
      </c>
      <c r="J2371" s="339"/>
      <c r="K2371" s="339"/>
      <c r="L2371" s="339"/>
      <c r="M2371" s="339"/>
      <c r="N2371" s="339"/>
      <c r="O2371" s="339"/>
      <c r="P2371" s="339"/>
      <c r="Q2371" s="339"/>
    </row>
    <row r="2372" spans="1:17" ht="13.5" customHeight="1">
      <c r="A2372" s="481"/>
      <c r="B2372" s="481"/>
      <c r="C2372" s="481"/>
      <c r="D2372" s="481"/>
      <c r="E2372" s="481"/>
      <c r="F2372" s="339"/>
      <c r="G2372" s="340" t="str">
        <f>IF(ISNUMBER(E2372),E2372/'Bulk DivVar Analysis'!$C$60,"")</f>
        <v/>
      </c>
      <c r="H2372" s="338" t="str">
        <f>IF(ISNUMBER(E2372), IF(G2372&gt;'Bulk DivVar Analysis'!$D$62,"Pass","Fail"),"")</f>
        <v/>
      </c>
      <c r="I2372" s="338" t="str">
        <f t="shared" si="39"/>
        <v/>
      </c>
      <c r="J2372" s="339"/>
      <c r="K2372" s="339"/>
      <c r="L2372" s="339"/>
      <c r="M2372" s="339"/>
      <c r="N2372" s="339"/>
      <c r="O2372" s="339"/>
      <c r="P2372" s="339"/>
      <c r="Q2372" s="339"/>
    </row>
    <row r="2373" spans="1:17" ht="13.5" customHeight="1">
      <c r="A2373" s="481"/>
      <c r="B2373" s="481"/>
      <c r="C2373" s="481"/>
      <c r="D2373" s="481"/>
      <c r="E2373" s="481"/>
      <c r="F2373" s="339"/>
      <c r="G2373" s="340" t="str">
        <f>IF(ISNUMBER(E2373),E2373/'Bulk DivVar Analysis'!$C$60,"")</f>
        <v/>
      </c>
      <c r="H2373" s="338" t="str">
        <f>IF(ISNUMBER(E2373), IF(G2373&gt;'Bulk DivVar Analysis'!$D$62,"Pass","Fail"),"")</f>
        <v/>
      </c>
      <c r="I2373" s="338" t="str">
        <f t="shared" si="39"/>
        <v/>
      </c>
      <c r="J2373" s="339"/>
      <c r="K2373" s="339"/>
      <c r="L2373" s="339"/>
      <c r="M2373" s="339"/>
      <c r="N2373" s="339"/>
      <c r="O2373" s="339"/>
      <c r="P2373" s="339"/>
      <c r="Q2373" s="339"/>
    </row>
    <row r="2374" spans="1:17" ht="13.5" customHeight="1">
      <c r="A2374" s="481"/>
      <c r="B2374" s="481"/>
      <c r="C2374" s="481"/>
      <c r="D2374" s="481"/>
      <c r="E2374" s="481"/>
      <c r="F2374" s="339"/>
      <c r="G2374" s="340" t="str">
        <f>IF(ISNUMBER(E2374),E2374/'Bulk DivVar Analysis'!$C$60,"")</f>
        <v/>
      </c>
      <c r="H2374" s="338" t="str">
        <f>IF(ISNUMBER(E2374), IF(G2374&gt;'Bulk DivVar Analysis'!$D$62,"Pass","Fail"),"")</f>
        <v/>
      </c>
      <c r="I2374" s="338" t="str">
        <f t="shared" si="39"/>
        <v/>
      </c>
      <c r="J2374" s="339"/>
      <c r="K2374" s="339"/>
      <c r="L2374" s="339"/>
      <c r="M2374" s="339"/>
      <c r="N2374" s="339"/>
      <c r="O2374" s="339"/>
      <c r="P2374" s="339"/>
      <c r="Q2374" s="339"/>
    </row>
    <row r="2375" spans="1:17" ht="13.5" customHeight="1">
      <c r="A2375" s="481"/>
      <c r="B2375" s="481"/>
      <c r="C2375" s="481"/>
      <c r="D2375" s="481"/>
      <c r="E2375" s="481"/>
      <c r="F2375" s="339"/>
      <c r="G2375" s="340" t="str">
        <f>IF(ISNUMBER(E2375),E2375/'Bulk DivVar Analysis'!$C$60,"")</f>
        <v/>
      </c>
      <c r="H2375" s="338" t="str">
        <f>IF(ISNUMBER(E2375), IF(G2375&gt;'Bulk DivVar Analysis'!$D$62,"Pass","Fail"),"")</f>
        <v/>
      </c>
      <c r="I2375" s="338" t="str">
        <f t="shared" si="39"/>
        <v/>
      </c>
      <c r="J2375" s="339"/>
      <c r="K2375" s="339"/>
      <c r="L2375" s="339"/>
      <c r="M2375" s="339"/>
      <c r="N2375" s="339"/>
      <c r="O2375" s="339"/>
      <c r="P2375" s="339"/>
      <c r="Q2375" s="339"/>
    </row>
    <row r="2376" spans="1:17" ht="13.5" customHeight="1">
      <c r="A2376" s="481"/>
      <c r="B2376" s="481"/>
      <c r="C2376" s="481"/>
      <c r="D2376" s="481"/>
      <c r="E2376" s="481"/>
      <c r="F2376" s="339"/>
      <c r="G2376" s="340" t="str">
        <f>IF(ISNUMBER(E2376),E2376/'Bulk DivVar Analysis'!$C$60,"")</f>
        <v/>
      </c>
      <c r="H2376" s="338" t="str">
        <f>IF(ISNUMBER(E2376), IF(G2376&gt;'Bulk DivVar Analysis'!$D$62,"Pass","Fail"),"")</f>
        <v/>
      </c>
      <c r="I2376" s="338" t="str">
        <f t="shared" si="39"/>
        <v/>
      </c>
      <c r="J2376" s="339"/>
      <c r="K2376" s="339"/>
      <c r="L2376" s="339"/>
      <c r="M2376" s="339"/>
      <c r="N2376" s="339"/>
      <c r="O2376" s="339"/>
      <c r="P2376" s="339"/>
      <c r="Q2376" s="339"/>
    </row>
    <row r="2377" spans="1:17" ht="13.5" customHeight="1">
      <c r="A2377" s="481"/>
      <c r="B2377" s="481"/>
      <c r="C2377" s="481"/>
      <c r="D2377" s="481"/>
      <c r="E2377" s="481"/>
      <c r="F2377" s="339"/>
      <c r="G2377" s="340" t="str">
        <f>IF(ISNUMBER(E2377),E2377/'Bulk DivVar Analysis'!$C$60,"")</f>
        <v/>
      </c>
      <c r="H2377" s="338" t="str">
        <f>IF(ISNUMBER(E2377), IF(G2377&gt;'Bulk DivVar Analysis'!$D$62,"Pass","Fail"),"")</f>
        <v/>
      </c>
      <c r="I2377" s="338" t="str">
        <f t="shared" si="39"/>
        <v/>
      </c>
      <c r="J2377" s="339"/>
      <c r="K2377" s="339"/>
      <c r="L2377" s="339"/>
      <c r="M2377" s="339"/>
      <c r="N2377" s="339"/>
      <c r="O2377" s="339"/>
      <c r="P2377" s="339"/>
      <c r="Q2377" s="339"/>
    </row>
    <row r="2378" spans="1:17" ht="13.5" customHeight="1">
      <c r="A2378" s="481"/>
      <c r="B2378" s="481"/>
      <c r="C2378" s="481"/>
      <c r="D2378" s="481"/>
      <c r="E2378" s="481"/>
      <c r="F2378" s="339"/>
      <c r="G2378" s="340" t="str">
        <f>IF(ISNUMBER(E2378),E2378/'Bulk DivVar Analysis'!$C$60,"")</f>
        <v/>
      </c>
      <c r="H2378" s="338" t="str">
        <f>IF(ISNUMBER(E2378), IF(G2378&gt;'Bulk DivVar Analysis'!$D$62,"Pass","Fail"),"")</f>
        <v/>
      </c>
      <c r="I2378" s="338" t="str">
        <f t="shared" si="39"/>
        <v/>
      </c>
      <c r="J2378" s="339"/>
      <c r="K2378" s="339"/>
      <c r="L2378" s="339"/>
      <c r="M2378" s="339"/>
      <c r="N2378" s="339"/>
      <c r="O2378" s="339"/>
      <c r="P2378" s="339"/>
      <c r="Q2378" s="339"/>
    </row>
    <row r="2379" spans="1:17" ht="13.5" customHeight="1">
      <c r="A2379" s="481"/>
      <c r="B2379" s="481"/>
      <c r="C2379" s="481"/>
      <c r="D2379" s="481"/>
      <c r="E2379" s="481"/>
      <c r="F2379" s="339"/>
      <c r="G2379" s="340" t="str">
        <f>IF(ISNUMBER(E2379),E2379/'Bulk DivVar Analysis'!$C$60,"")</f>
        <v/>
      </c>
      <c r="H2379" s="338" t="str">
        <f>IF(ISNUMBER(E2379), IF(G2379&gt;'Bulk DivVar Analysis'!$D$62,"Pass","Fail"),"")</f>
        <v/>
      </c>
      <c r="I2379" s="338" t="str">
        <f t="shared" si="39"/>
        <v/>
      </c>
      <c r="J2379" s="339"/>
      <c r="K2379" s="339"/>
      <c r="L2379" s="339"/>
      <c r="M2379" s="339"/>
      <c r="N2379" s="339"/>
      <c r="O2379" s="339"/>
      <c r="P2379" s="339"/>
      <c r="Q2379" s="339"/>
    </row>
    <row r="2380" spans="1:17" ht="13.5" customHeight="1">
      <c r="A2380" s="481"/>
      <c r="B2380" s="481"/>
      <c r="C2380" s="481"/>
      <c r="D2380" s="481"/>
      <c r="E2380" s="481"/>
      <c r="F2380" s="339"/>
      <c r="G2380" s="340" t="str">
        <f>IF(ISNUMBER(E2380),E2380/'Bulk DivVar Analysis'!$C$60,"")</f>
        <v/>
      </c>
      <c r="H2380" s="338" t="str">
        <f>IF(ISNUMBER(E2380), IF(G2380&gt;'Bulk DivVar Analysis'!$D$62,"Pass","Fail"),"")</f>
        <v/>
      </c>
      <c r="I2380" s="338" t="str">
        <f t="shared" si="39"/>
        <v/>
      </c>
      <c r="J2380" s="339"/>
      <c r="K2380" s="339"/>
      <c r="L2380" s="339"/>
      <c r="M2380" s="339"/>
      <c r="N2380" s="339"/>
      <c r="O2380" s="339"/>
      <c r="P2380" s="339"/>
      <c r="Q2380" s="339"/>
    </row>
    <row r="2381" spans="1:17" ht="13.5" customHeight="1">
      <c r="A2381" s="481"/>
      <c r="B2381" s="481"/>
      <c r="C2381" s="481"/>
      <c r="D2381" s="481"/>
      <c r="E2381" s="481"/>
      <c r="F2381" s="339"/>
      <c r="G2381" s="340" t="str">
        <f>IF(ISNUMBER(E2381),E2381/'Bulk DivVar Analysis'!$C$60,"")</f>
        <v/>
      </c>
      <c r="H2381" s="338" t="str">
        <f>IF(ISNUMBER(E2381), IF(G2381&gt;'Bulk DivVar Analysis'!$D$62,"Pass","Fail"),"")</f>
        <v/>
      </c>
      <c r="I2381" s="338" t="str">
        <f t="shared" si="39"/>
        <v/>
      </c>
      <c r="J2381" s="339"/>
      <c r="K2381" s="339"/>
      <c r="L2381" s="339"/>
      <c r="M2381" s="339"/>
      <c r="N2381" s="339"/>
      <c r="O2381" s="339"/>
      <c r="P2381" s="339"/>
      <c r="Q2381" s="339"/>
    </row>
    <row r="2382" spans="1:17" ht="13.5" customHeight="1">
      <c r="A2382" s="481"/>
      <c r="B2382" s="481"/>
      <c r="C2382" s="481"/>
      <c r="D2382" s="481"/>
      <c r="E2382" s="481"/>
      <c r="F2382" s="339"/>
      <c r="G2382" s="340" t="str">
        <f>IF(ISNUMBER(E2382),E2382/'Bulk DivVar Analysis'!$C$60,"")</f>
        <v/>
      </c>
      <c r="H2382" s="338" t="str">
        <f>IF(ISNUMBER(E2382), IF(G2382&gt;'Bulk DivVar Analysis'!$D$62,"Pass","Fail"),"")</f>
        <v/>
      </c>
      <c r="I2382" s="338" t="str">
        <f t="shared" si="39"/>
        <v/>
      </c>
      <c r="J2382" s="339"/>
      <c r="K2382" s="339"/>
      <c r="L2382" s="339"/>
      <c r="M2382" s="339"/>
      <c r="N2382" s="339"/>
      <c r="O2382" s="339"/>
      <c r="P2382" s="339"/>
      <c r="Q2382" s="339"/>
    </row>
    <row r="2383" spans="1:17" ht="13.5" customHeight="1">
      <c r="A2383" s="481"/>
      <c r="B2383" s="481"/>
      <c r="C2383" s="481"/>
      <c r="D2383" s="481"/>
      <c r="E2383" s="481"/>
      <c r="F2383" s="339"/>
      <c r="G2383" s="340" t="str">
        <f>IF(ISNUMBER(E2383),E2383/'Bulk DivVar Analysis'!$C$60,"")</f>
        <v/>
      </c>
      <c r="H2383" s="338" t="str">
        <f>IF(ISNUMBER(E2383), IF(G2383&gt;'Bulk DivVar Analysis'!$D$62,"Pass","Fail"),"")</f>
        <v/>
      </c>
      <c r="I2383" s="338" t="str">
        <f t="shared" si="39"/>
        <v/>
      </c>
      <c r="J2383" s="339"/>
      <c r="K2383" s="339"/>
      <c r="L2383" s="339"/>
      <c r="M2383" s="339"/>
      <c r="N2383" s="339"/>
      <c r="O2383" s="339"/>
      <c r="P2383" s="339"/>
      <c r="Q2383" s="339"/>
    </row>
    <row r="2384" spans="1:17" ht="13.5" customHeight="1">
      <c r="A2384" s="481"/>
      <c r="B2384" s="481"/>
      <c r="C2384" s="481"/>
      <c r="D2384" s="481"/>
      <c r="E2384" s="481"/>
      <c r="F2384" s="339"/>
      <c r="G2384" s="340" t="str">
        <f>IF(ISNUMBER(E2384),E2384/'Bulk DivVar Analysis'!$C$60,"")</f>
        <v/>
      </c>
      <c r="H2384" s="338" t="str">
        <f>IF(ISNUMBER(E2384), IF(G2384&gt;'Bulk DivVar Analysis'!$D$62,"Pass","Fail"),"")</f>
        <v/>
      </c>
      <c r="I2384" s="338" t="str">
        <f t="shared" si="39"/>
        <v/>
      </c>
      <c r="J2384" s="339"/>
      <c r="K2384" s="339"/>
      <c r="L2384" s="339"/>
      <c r="M2384" s="339"/>
      <c r="N2384" s="339"/>
      <c r="O2384" s="339"/>
      <c r="P2384" s="339"/>
      <c r="Q2384" s="339"/>
    </row>
    <row r="2385" spans="1:17" ht="13.5" customHeight="1">
      <c r="A2385" s="481"/>
      <c r="B2385" s="481"/>
      <c r="C2385" s="481"/>
      <c r="D2385" s="481"/>
      <c r="E2385" s="481"/>
      <c r="F2385" s="339"/>
      <c r="G2385" s="340" t="str">
        <f>IF(ISNUMBER(E2385),E2385/'Bulk DivVar Analysis'!$C$60,"")</f>
        <v/>
      </c>
      <c r="H2385" s="338" t="str">
        <f>IF(ISNUMBER(E2385), IF(G2385&gt;'Bulk DivVar Analysis'!$D$62,"Pass","Fail"),"")</f>
        <v/>
      </c>
      <c r="I2385" s="338" t="str">
        <f t="shared" si="39"/>
        <v/>
      </c>
      <c r="J2385" s="339"/>
      <c r="K2385" s="339"/>
      <c r="L2385" s="339"/>
      <c r="M2385" s="339"/>
      <c r="N2385" s="339"/>
      <c r="O2385" s="339"/>
      <c r="P2385" s="339"/>
      <c r="Q2385" s="339"/>
    </row>
    <row r="2386" spans="1:17" ht="13.5" customHeight="1">
      <c r="A2386" s="481"/>
      <c r="B2386" s="481"/>
      <c r="C2386" s="481"/>
      <c r="D2386" s="481"/>
      <c r="E2386" s="481"/>
      <c r="F2386" s="339"/>
      <c r="G2386" s="340" t="str">
        <f>IF(ISNUMBER(E2386),E2386/'Bulk DivVar Analysis'!$C$60,"")</f>
        <v/>
      </c>
      <c r="H2386" s="338" t="str">
        <f>IF(ISNUMBER(E2386), IF(G2386&gt;'Bulk DivVar Analysis'!$D$62,"Pass","Fail"),"")</f>
        <v/>
      </c>
      <c r="I2386" s="338" t="str">
        <f t="shared" si="39"/>
        <v/>
      </c>
      <c r="J2386" s="339"/>
      <c r="K2386" s="339"/>
      <c r="L2386" s="339"/>
      <c r="M2386" s="339"/>
      <c r="N2386" s="339"/>
      <c r="O2386" s="339"/>
      <c r="P2386" s="339"/>
      <c r="Q2386" s="339"/>
    </row>
    <row r="2387" spans="1:17" ht="13.5" customHeight="1">
      <c r="A2387" s="481"/>
      <c r="B2387" s="481"/>
      <c r="C2387" s="481"/>
      <c r="D2387" s="481"/>
      <c r="E2387" s="481"/>
      <c r="F2387" s="339"/>
      <c r="G2387" s="340" t="str">
        <f>IF(ISNUMBER(E2387),E2387/'Bulk DivVar Analysis'!$C$60,"")</f>
        <v/>
      </c>
      <c r="H2387" s="338" t="str">
        <f>IF(ISNUMBER(E2387), IF(G2387&gt;'Bulk DivVar Analysis'!$D$62,"Pass","Fail"),"")</f>
        <v/>
      </c>
      <c r="I2387" s="338" t="str">
        <f t="shared" si="39"/>
        <v/>
      </c>
      <c r="J2387" s="339"/>
      <c r="K2387" s="339"/>
      <c r="L2387" s="339"/>
      <c r="M2387" s="339"/>
      <c r="N2387" s="339"/>
      <c r="O2387" s="339"/>
      <c r="P2387" s="339"/>
      <c r="Q2387" s="339"/>
    </row>
    <row r="2388" spans="1:17" ht="13.5" customHeight="1">
      <c r="A2388" s="481"/>
      <c r="B2388" s="481"/>
      <c r="C2388" s="481"/>
      <c r="D2388" s="481"/>
      <c r="E2388" s="481"/>
      <c r="F2388" s="339"/>
      <c r="G2388" s="340" t="str">
        <f>IF(ISNUMBER(E2388),E2388/'Bulk DivVar Analysis'!$C$60,"")</f>
        <v/>
      </c>
      <c r="H2388" s="338" t="str">
        <f>IF(ISNUMBER(E2388), IF(G2388&gt;'Bulk DivVar Analysis'!$D$62,"Pass","Fail"),"")</f>
        <v/>
      </c>
      <c r="I2388" s="338" t="str">
        <f t="shared" si="39"/>
        <v/>
      </c>
      <c r="J2388" s="339"/>
      <c r="K2388" s="339"/>
      <c r="L2388" s="339"/>
      <c r="M2388" s="339"/>
      <c r="N2388" s="339"/>
      <c r="O2388" s="339"/>
      <c r="P2388" s="339"/>
      <c r="Q2388" s="339"/>
    </row>
    <row r="2389" spans="1:17" ht="13.5" customHeight="1">
      <c r="A2389" s="481"/>
      <c r="B2389" s="481"/>
      <c r="C2389" s="481"/>
      <c r="D2389" s="481"/>
      <c r="E2389" s="481"/>
      <c r="F2389" s="339"/>
      <c r="G2389" s="340" t="str">
        <f>IF(ISNUMBER(E2389),E2389/'Bulk DivVar Analysis'!$C$60,"")</f>
        <v/>
      </c>
      <c r="H2389" s="338" t="str">
        <f>IF(ISNUMBER(E2389), IF(G2389&gt;'Bulk DivVar Analysis'!$D$62,"Pass","Fail"),"")</f>
        <v/>
      </c>
      <c r="I2389" s="338" t="str">
        <f t="shared" si="39"/>
        <v/>
      </c>
      <c r="J2389" s="339"/>
      <c r="K2389" s="339"/>
      <c r="L2389" s="339"/>
      <c r="M2389" s="339"/>
      <c r="N2389" s="339"/>
      <c r="O2389" s="339"/>
      <c r="P2389" s="339"/>
      <c r="Q2389" s="339"/>
    </row>
    <row r="2390" spans="1:17" ht="13.5" customHeight="1">
      <c r="A2390" s="481"/>
      <c r="B2390" s="481"/>
      <c r="C2390" s="481"/>
      <c r="D2390" s="481"/>
      <c r="E2390" s="481"/>
      <c r="F2390" s="339"/>
      <c r="G2390" s="340" t="str">
        <f>IF(ISNUMBER(E2390),E2390/'Bulk DivVar Analysis'!$C$60,"")</f>
        <v/>
      </c>
      <c r="H2390" s="338" t="str">
        <f>IF(ISNUMBER(E2390), IF(G2390&gt;'Bulk DivVar Analysis'!$D$62,"Pass","Fail"),"")</f>
        <v/>
      </c>
      <c r="I2390" s="338" t="str">
        <f t="shared" si="39"/>
        <v/>
      </c>
      <c r="J2390" s="339"/>
      <c r="K2390" s="339"/>
      <c r="L2390" s="339"/>
      <c r="M2390" s="339"/>
      <c r="N2390" s="339"/>
      <c r="O2390" s="339"/>
      <c r="P2390" s="339"/>
      <c r="Q2390" s="339"/>
    </row>
    <row r="2391" spans="1:17" ht="13.5" customHeight="1">
      <c r="A2391" s="481"/>
      <c r="B2391" s="481"/>
      <c r="C2391" s="481"/>
      <c r="D2391" s="481"/>
      <c r="E2391" s="481"/>
      <c r="F2391" s="339"/>
      <c r="G2391" s="340" t="str">
        <f>IF(ISNUMBER(E2391),E2391/'Bulk DivVar Analysis'!$C$60,"")</f>
        <v/>
      </c>
      <c r="H2391" s="338" t="str">
        <f>IF(ISNUMBER(E2391), IF(G2391&gt;'Bulk DivVar Analysis'!$D$62,"Pass","Fail"),"")</f>
        <v/>
      </c>
      <c r="I2391" s="338" t="str">
        <f t="shared" si="39"/>
        <v/>
      </c>
      <c r="J2391" s="339"/>
      <c r="K2391" s="339"/>
      <c r="L2391" s="339"/>
      <c r="M2391" s="339"/>
      <c r="N2391" s="339"/>
      <c r="O2391" s="339"/>
      <c r="P2391" s="339"/>
      <c r="Q2391" s="339"/>
    </row>
    <row r="2392" spans="1:17" ht="13.5" customHeight="1">
      <c r="A2392" s="481"/>
      <c r="B2392" s="481"/>
      <c r="C2392" s="481"/>
      <c r="D2392" s="481"/>
      <c r="E2392" s="481"/>
      <c r="F2392" s="339"/>
      <c r="G2392" s="340" t="str">
        <f>IF(ISNUMBER(E2392),E2392/'Bulk DivVar Analysis'!$C$60,"")</f>
        <v/>
      </c>
      <c r="H2392" s="338" t="str">
        <f>IF(ISNUMBER(E2392), IF(G2392&gt;'Bulk DivVar Analysis'!$D$62,"Pass","Fail"),"")</f>
        <v/>
      </c>
      <c r="I2392" s="338" t="str">
        <f t="shared" si="39"/>
        <v/>
      </c>
      <c r="J2392" s="339"/>
      <c r="K2392" s="339"/>
      <c r="L2392" s="339"/>
      <c r="M2392" s="339"/>
      <c r="N2392" s="339"/>
      <c r="O2392" s="339"/>
      <c r="P2392" s="339"/>
      <c r="Q2392" s="339"/>
    </row>
    <row r="2393" spans="1:17" ht="13.5" customHeight="1">
      <c r="A2393" s="481"/>
      <c r="B2393" s="481"/>
      <c r="C2393" s="481"/>
      <c r="D2393" s="481"/>
      <c r="E2393" s="481"/>
      <c r="F2393" s="339"/>
      <c r="G2393" s="340" t="str">
        <f>IF(ISNUMBER(E2393),E2393/'Bulk DivVar Analysis'!$C$60,"")</f>
        <v/>
      </c>
      <c r="H2393" s="338" t="str">
        <f>IF(ISNUMBER(E2393), IF(G2393&gt;'Bulk DivVar Analysis'!$D$62,"Pass","Fail"),"")</f>
        <v/>
      </c>
      <c r="I2393" s="338" t="str">
        <f t="shared" si="39"/>
        <v/>
      </c>
      <c r="J2393" s="339"/>
      <c r="K2393" s="339"/>
      <c r="L2393" s="339"/>
      <c r="M2393" s="339"/>
      <c r="N2393" s="339"/>
      <c r="O2393" s="339"/>
      <c r="P2393" s="339"/>
      <c r="Q2393" s="339"/>
    </row>
    <row r="2394" spans="1:17" ht="13.5" customHeight="1">
      <c r="A2394" s="481"/>
      <c r="B2394" s="481"/>
      <c r="C2394" s="481"/>
      <c r="D2394" s="481"/>
      <c r="E2394" s="481"/>
      <c r="F2394" s="339"/>
      <c r="G2394" s="340" t="str">
        <f>IF(ISNUMBER(E2394),E2394/'Bulk DivVar Analysis'!$C$60,"")</f>
        <v/>
      </c>
      <c r="H2394" s="338" t="str">
        <f>IF(ISNUMBER(E2394), IF(G2394&gt;'Bulk DivVar Analysis'!$D$62,"Pass","Fail"),"")</f>
        <v/>
      </c>
      <c r="I2394" s="338" t="str">
        <f t="shared" si="39"/>
        <v/>
      </c>
      <c r="J2394" s="339"/>
      <c r="K2394" s="339"/>
      <c r="L2394" s="339"/>
      <c r="M2394" s="339"/>
      <c r="N2394" s="339"/>
      <c r="O2394" s="339"/>
      <c r="P2394" s="339"/>
      <c r="Q2394" s="339"/>
    </row>
    <row r="2395" spans="1:17" ht="13.5" customHeight="1">
      <c r="A2395" s="481"/>
      <c r="B2395" s="481"/>
      <c r="C2395" s="481"/>
      <c r="D2395" s="481"/>
      <c r="E2395" s="481"/>
      <c r="F2395" s="339"/>
      <c r="G2395" s="340" t="str">
        <f>IF(ISNUMBER(E2395),E2395/'Bulk DivVar Analysis'!$C$60,"")</f>
        <v/>
      </c>
      <c r="H2395" s="338" t="str">
        <f>IF(ISNUMBER(E2395), IF(G2395&gt;'Bulk DivVar Analysis'!$D$62,"Pass","Fail"),"")</f>
        <v/>
      </c>
      <c r="I2395" s="338" t="str">
        <f t="shared" si="39"/>
        <v/>
      </c>
      <c r="J2395" s="339"/>
      <c r="K2395" s="339"/>
      <c r="L2395" s="339"/>
      <c r="M2395" s="339"/>
      <c r="N2395" s="339"/>
      <c r="O2395" s="339"/>
      <c r="P2395" s="339"/>
      <c r="Q2395" s="339"/>
    </row>
    <row r="2396" spans="1:17" ht="13.5" customHeight="1">
      <c r="A2396" s="481"/>
      <c r="B2396" s="481"/>
      <c r="C2396" s="481"/>
      <c r="D2396" s="481"/>
      <c r="E2396" s="481"/>
      <c r="F2396" s="339"/>
      <c r="G2396" s="340" t="str">
        <f>IF(ISNUMBER(E2396),E2396/'Bulk DivVar Analysis'!$C$60,"")</f>
        <v/>
      </c>
      <c r="H2396" s="338" t="str">
        <f>IF(ISNUMBER(E2396), IF(G2396&gt;'Bulk DivVar Analysis'!$D$62,"Pass","Fail"),"")</f>
        <v/>
      </c>
      <c r="I2396" s="338" t="str">
        <f t="shared" si="39"/>
        <v/>
      </c>
      <c r="J2396" s="339"/>
      <c r="K2396" s="339"/>
      <c r="L2396" s="339"/>
      <c r="M2396" s="339"/>
      <c r="N2396" s="339"/>
      <c r="O2396" s="339"/>
      <c r="P2396" s="339"/>
      <c r="Q2396" s="339"/>
    </row>
    <row r="2397" spans="1:17" ht="13.5" customHeight="1">
      <c r="A2397" s="481"/>
      <c r="B2397" s="481"/>
      <c r="C2397" s="481"/>
      <c r="D2397" s="481"/>
      <c r="E2397" s="481"/>
      <c r="F2397" s="339"/>
      <c r="G2397" s="340" t="str">
        <f>IF(ISNUMBER(E2397),E2397/'Bulk DivVar Analysis'!$C$60,"")</f>
        <v/>
      </c>
      <c r="H2397" s="338" t="str">
        <f>IF(ISNUMBER(E2397), IF(G2397&gt;'Bulk DivVar Analysis'!$D$62,"Pass","Fail"),"")</f>
        <v/>
      </c>
      <c r="I2397" s="338" t="str">
        <f t="shared" si="39"/>
        <v/>
      </c>
      <c r="J2397" s="339"/>
      <c r="K2397" s="339"/>
      <c r="L2397" s="339"/>
      <c r="M2397" s="339"/>
      <c r="N2397" s="339"/>
      <c r="O2397" s="339"/>
      <c r="P2397" s="339"/>
      <c r="Q2397" s="339"/>
    </row>
    <row r="2398" spans="1:17" ht="13.5" customHeight="1">
      <c r="A2398" s="481"/>
      <c r="B2398" s="481"/>
      <c r="C2398" s="481"/>
      <c r="D2398" s="481"/>
      <c r="E2398" s="481"/>
      <c r="F2398" s="339"/>
      <c r="G2398" s="340" t="str">
        <f>IF(ISNUMBER(E2398),E2398/'Bulk DivVar Analysis'!$C$60,"")</f>
        <v/>
      </c>
      <c r="H2398" s="338" t="str">
        <f>IF(ISNUMBER(E2398), IF(G2398&gt;'Bulk DivVar Analysis'!$D$62,"Pass","Fail"),"")</f>
        <v/>
      </c>
      <c r="I2398" s="338" t="str">
        <f t="shared" si="39"/>
        <v/>
      </c>
      <c r="J2398" s="339"/>
      <c r="K2398" s="339"/>
      <c r="L2398" s="339"/>
      <c r="M2398" s="339"/>
      <c r="N2398" s="339"/>
      <c r="O2398" s="339"/>
      <c r="P2398" s="339"/>
      <c r="Q2398" s="339"/>
    </row>
    <row r="2399" spans="1:17" ht="13.5" customHeight="1">
      <c r="A2399" s="481"/>
      <c r="B2399" s="481"/>
      <c r="C2399" s="481"/>
      <c r="D2399" s="481"/>
      <c r="E2399" s="481"/>
      <c r="F2399" s="339"/>
      <c r="G2399" s="340" t="str">
        <f>IF(ISNUMBER(E2399),E2399/'Bulk DivVar Analysis'!$C$60,"")</f>
        <v/>
      </c>
      <c r="H2399" s="338" t="str">
        <f>IF(ISNUMBER(E2399), IF(G2399&gt;'Bulk DivVar Analysis'!$D$62,"Pass","Fail"),"")</f>
        <v/>
      </c>
      <c r="I2399" s="338" t="str">
        <f t="shared" si="39"/>
        <v/>
      </c>
      <c r="J2399" s="339"/>
      <c r="K2399" s="339"/>
      <c r="L2399" s="339"/>
      <c r="M2399" s="339"/>
      <c r="N2399" s="339"/>
      <c r="O2399" s="339"/>
      <c r="P2399" s="339"/>
      <c r="Q2399" s="339"/>
    </row>
    <row r="2400" spans="1:17" ht="13.5" customHeight="1">
      <c r="A2400" s="481"/>
      <c r="B2400" s="481"/>
      <c r="C2400" s="481"/>
      <c r="D2400" s="481"/>
      <c r="E2400" s="481"/>
      <c r="F2400" s="339"/>
      <c r="G2400" s="340" t="str">
        <f>IF(ISNUMBER(E2400),E2400/'Bulk DivVar Analysis'!$C$60,"")</f>
        <v/>
      </c>
      <c r="H2400" s="338" t="str">
        <f>IF(ISNUMBER(E2400), IF(G2400&gt;'Bulk DivVar Analysis'!$D$62,"Pass","Fail"),"")</f>
        <v/>
      </c>
      <c r="I2400" s="338" t="str">
        <f t="shared" si="39"/>
        <v/>
      </c>
      <c r="J2400" s="339"/>
      <c r="K2400" s="339"/>
      <c r="L2400" s="339"/>
      <c r="M2400" s="339"/>
      <c r="N2400" s="339"/>
      <c r="O2400" s="339"/>
      <c r="P2400" s="339"/>
      <c r="Q2400" s="339"/>
    </row>
    <row r="2401" spans="1:17" ht="13.5" customHeight="1">
      <c r="A2401" s="481"/>
      <c r="B2401" s="481"/>
      <c r="C2401" s="481"/>
      <c r="D2401" s="481"/>
      <c r="E2401" s="481"/>
      <c r="F2401" s="339"/>
      <c r="G2401" s="340" t="str">
        <f>IF(ISNUMBER(E2401),E2401/'Bulk DivVar Analysis'!$C$60,"")</f>
        <v/>
      </c>
      <c r="H2401" s="338" t="str">
        <f>IF(ISNUMBER(E2401), IF(G2401&gt;'Bulk DivVar Analysis'!$D$62,"Pass","Fail"),"")</f>
        <v/>
      </c>
      <c r="I2401" s="338" t="str">
        <f t="shared" si="39"/>
        <v/>
      </c>
      <c r="J2401" s="339"/>
      <c r="K2401" s="339"/>
      <c r="L2401" s="339"/>
      <c r="M2401" s="339"/>
      <c r="N2401" s="339"/>
      <c r="O2401" s="339"/>
      <c r="P2401" s="339"/>
      <c r="Q2401" s="339"/>
    </row>
    <row r="2402" spans="1:17" ht="13.5" customHeight="1">
      <c r="A2402" s="481"/>
      <c r="B2402" s="481"/>
      <c r="C2402" s="481"/>
      <c r="D2402" s="481"/>
      <c r="E2402" s="481"/>
      <c r="F2402" s="339"/>
      <c r="G2402" s="340" t="str">
        <f>IF(ISNUMBER(E2402),E2402/'Bulk DivVar Analysis'!$C$60,"")</f>
        <v/>
      </c>
      <c r="H2402" s="338" t="str">
        <f>IF(ISNUMBER(E2402), IF(G2402&gt;'Bulk DivVar Analysis'!$D$62,"Pass","Fail"),"")</f>
        <v/>
      </c>
      <c r="I2402" s="338" t="str">
        <f t="shared" si="39"/>
        <v/>
      </c>
      <c r="J2402" s="339"/>
      <c r="K2402" s="339"/>
      <c r="L2402" s="339"/>
      <c r="M2402" s="339"/>
      <c r="N2402" s="339"/>
      <c r="O2402" s="339"/>
      <c r="P2402" s="339"/>
      <c r="Q2402" s="339"/>
    </row>
    <row r="2403" spans="1:17" ht="13.5" customHeight="1">
      <c r="A2403" s="481"/>
      <c r="B2403" s="481"/>
      <c r="C2403" s="481"/>
      <c r="D2403" s="481"/>
      <c r="E2403" s="481"/>
      <c r="F2403" s="339"/>
      <c r="G2403" s="340" t="str">
        <f>IF(ISNUMBER(E2403),E2403/'Bulk DivVar Analysis'!$C$60,"")</f>
        <v/>
      </c>
      <c r="H2403" s="338" t="str">
        <f>IF(ISNUMBER(E2403), IF(G2403&gt;'Bulk DivVar Analysis'!$D$62,"Pass","Fail"),"")</f>
        <v/>
      </c>
      <c r="I2403" s="338" t="str">
        <f t="shared" si="39"/>
        <v/>
      </c>
      <c r="J2403" s="339"/>
      <c r="K2403" s="339"/>
      <c r="L2403" s="339"/>
      <c r="M2403" s="339"/>
      <c r="N2403" s="339"/>
      <c r="O2403" s="339"/>
      <c r="P2403" s="339"/>
      <c r="Q2403" s="339"/>
    </row>
    <row r="2404" spans="1:17" ht="13.5" customHeight="1">
      <c r="A2404" s="481"/>
      <c r="B2404" s="481"/>
      <c r="C2404" s="481"/>
      <c r="D2404" s="481"/>
      <c r="E2404" s="481"/>
      <c r="F2404" s="339"/>
      <c r="G2404" s="340" t="str">
        <f>IF(ISNUMBER(E2404),E2404/'Bulk DivVar Analysis'!$C$60,"")</f>
        <v/>
      </c>
      <c r="H2404" s="338" t="str">
        <f>IF(ISNUMBER(E2404), IF(G2404&gt;'Bulk DivVar Analysis'!$D$62,"Pass","Fail"),"")</f>
        <v/>
      </c>
      <c r="I2404" s="338" t="str">
        <f t="shared" si="39"/>
        <v/>
      </c>
      <c r="J2404" s="339"/>
      <c r="K2404" s="339"/>
      <c r="L2404" s="339"/>
      <c r="M2404" s="339"/>
      <c r="N2404" s="339"/>
      <c r="O2404" s="339"/>
      <c r="P2404" s="339"/>
      <c r="Q2404" s="339"/>
    </row>
    <row r="2405" spans="1:17" ht="13.5" customHeight="1">
      <c r="A2405" s="481"/>
      <c r="B2405" s="481"/>
      <c r="C2405" s="481"/>
      <c r="D2405" s="481"/>
      <c r="E2405" s="481"/>
      <c r="F2405" s="339"/>
      <c r="G2405" s="340" t="str">
        <f>IF(ISNUMBER(E2405),E2405/'Bulk DivVar Analysis'!$C$60,"")</f>
        <v/>
      </c>
      <c r="H2405" s="338" t="str">
        <f>IF(ISNUMBER(E2405), IF(G2405&gt;'Bulk DivVar Analysis'!$D$62,"Pass","Fail"),"")</f>
        <v/>
      </c>
      <c r="I2405" s="338" t="str">
        <f t="shared" si="39"/>
        <v/>
      </c>
      <c r="J2405" s="339"/>
      <c r="K2405" s="339"/>
      <c r="L2405" s="339"/>
      <c r="M2405" s="339"/>
      <c r="N2405" s="339"/>
      <c r="O2405" s="339"/>
      <c r="P2405" s="339"/>
      <c r="Q2405" s="339"/>
    </row>
    <row r="2406" spans="1:17" ht="13.5" customHeight="1">
      <c r="A2406" s="481"/>
      <c r="B2406" s="481"/>
      <c r="C2406" s="481"/>
      <c r="D2406" s="481"/>
      <c r="E2406" s="481"/>
      <c r="F2406" s="339"/>
      <c r="G2406" s="340" t="str">
        <f>IF(ISNUMBER(E2406),E2406/'Bulk DivVar Analysis'!$C$60,"")</f>
        <v/>
      </c>
      <c r="H2406" s="338" t="str">
        <f>IF(ISNUMBER(E2406), IF(G2406&gt;'Bulk DivVar Analysis'!$D$62,"Pass","Fail"),"")</f>
        <v/>
      </c>
      <c r="I2406" s="338" t="str">
        <f t="shared" si="39"/>
        <v/>
      </c>
      <c r="J2406" s="339"/>
      <c r="K2406" s="339"/>
      <c r="L2406" s="339"/>
      <c r="M2406" s="339"/>
      <c r="N2406" s="339"/>
      <c r="O2406" s="339"/>
      <c r="P2406" s="339"/>
      <c r="Q2406" s="339"/>
    </row>
    <row r="2407" spans="1:17" ht="13.5" customHeight="1">
      <c r="A2407" s="481"/>
      <c r="B2407" s="481"/>
      <c r="C2407" s="481"/>
      <c r="D2407" s="481"/>
      <c r="E2407" s="481"/>
      <c r="F2407" s="339"/>
      <c r="G2407" s="340" t="str">
        <f>IF(ISNUMBER(E2407),E2407/'Bulk DivVar Analysis'!$C$60,"")</f>
        <v/>
      </c>
      <c r="H2407" s="338" t="str">
        <f>IF(ISNUMBER(E2407), IF(G2407&gt;'Bulk DivVar Analysis'!$D$62,"Pass","Fail"),"")</f>
        <v/>
      </c>
      <c r="I2407" s="338" t="str">
        <f t="shared" si="39"/>
        <v/>
      </c>
      <c r="J2407" s="339"/>
      <c r="K2407" s="339"/>
      <c r="L2407" s="339"/>
      <c r="M2407" s="339"/>
      <c r="N2407" s="339"/>
      <c r="O2407" s="339"/>
      <c r="P2407" s="339"/>
      <c r="Q2407" s="339"/>
    </row>
    <row r="2408" spans="1:17" ht="13.5" customHeight="1">
      <c r="A2408" s="481"/>
      <c r="B2408" s="481"/>
      <c r="C2408" s="481"/>
      <c r="D2408" s="481"/>
      <c r="E2408" s="481"/>
      <c r="F2408" s="339"/>
      <c r="G2408" s="340" t="str">
        <f>IF(ISNUMBER(E2408),E2408/'Bulk DivVar Analysis'!$C$60,"")</f>
        <v/>
      </c>
      <c r="H2408" s="338" t="str">
        <f>IF(ISNUMBER(E2408), IF(G2408&gt;'Bulk DivVar Analysis'!$D$62,"Pass","Fail"),"")</f>
        <v/>
      </c>
      <c r="I2408" s="338" t="str">
        <f t="shared" si="39"/>
        <v/>
      </c>
      <c r="J2408" s="339"/>
      <c r="K2408" s="339"/>
      <c r="L2408" s="339"/>
      <c r="M2408" s="339"/>
      <c r="N2408" s="339"/>
      <c r="O2408" s="339"/>
      <c r="P2408" s="339"/>
      <c r="Q2408" s="339"/>
    </row>
    <row r="2409" spans="1:17" ht="13.5" customHeight="1">
      <c r="A2409" s="481"/>
      <c r="B2409" s="481"/>
      <c r="C2409" s="481"/>
      <c r="D2409" s="481"/>
      <c r="E2409" s="481"/>
      <c r="F2409" s="339"/>
      <c r="G2409" s="340" t="str">
        <f>IF(ISNUMBER(E2409),E2409/'Bulk DivVar Analysis'!$C$60,"")</f>
        <v/>
      </c>
      <c r="H2409" s="338" t="str">
        <f>IF(ISNUMBER(E2409), IF(G2409&gt;'Bulk DivVar Analysis'!$D$62,"Pass","Fail"),"")</f>
        <v/>
      </c>
      <c r="I2409" s="338" t="str">
        <f t="shared" si="39"/>
        <v/>
      </c>
      <c r="J2409" s="339"/>
      <c r="K2409" s="339"/>
      <c r="L2409" s="339"/>
      <c r="M2409" s="339"/>
      <c r="N2409" s="339"/>
      <c r="O2409" s="339"/>
      <c r="P2409" s="339"/>
      <c r="Q2409" s="339"/>
    </row>
    <row r="2410" spans="1:17" ht="13.5" customHeight="1">
      <c r="A2410" s="481"/>
      <c r="B2410" s="481"/>
      <c r="C2410" s="481"/>
      <c r="D2410" s="481"/>
      <c r="E2410" s="481"/>
      <c r="F2410" s="339"/>
      <c r="G2410" s="340" t="str">
        <f>IF(ISNUMBER(E2410),E2410/'Bulk DivVar Analysis'!$C$60,"")</f>
        <v/>
      </c>
      <c r="H2410" s="338" t="str">
        <f>IF(ISNUMBER(E2410), IF(G2410&gt;'Bulk DivVar Analysis'!$D$62,"Pass","Fail"),"")</f>
        <v/>
      </c>
      <c r="I2410" s="338" t="str">
        <f t="shared" si="39"/>
        <v/>
      </c>
      <c r="J2410" s="339"/>
      <c r="K2410" s="339"/>
      <c r="L2410" s="339"/>
      <c r="M2410" s="339"/>
      <c r="N2410" s="339"/>
      <c r="O2410" s="339"/>
      <c r="P2410" s="339"/>
      <c r="Q2410" s="339"/>
    </row>
    <row r="2411" spans="1:17" ht="13.5" customHeight="1">
      <c r="A2411" s="481"/>
      <c r="B2411" s="481"/>
      <c r="C2411" s="481"/>
      <c r="D2411" s="481"/>
      <c r="E2411" s="481"/>
      <c r="F2411" s="339"/>
      <c r="G2411" s="340" t="str">
        <f>IF(ISNUMBER(E2411),E2411/'Bulk DivVar Analysis'!$C$60,"")</f>
        <v/>
      </c>
      <c r="H2411" s="338" t="str">
        <f>IF(ISNUMBER(E2411), IF(G2411&gt;'Bulk DivVar Analysis'!$D$62,"Pass","Fail"),"")</f>
        <v/>
      </c>
      <c r="I2411" s="338" t="str">
        <f t="shared" si="39"/>
        <v/>
      </c>
      <c r="J2411" s="339"/>
      <c r="K2411" s="339"/>
      <c r="L2411" s="339"/>
      <c r="M2411" s="339"/>
      <c r="N2411" s="339"/>
      <c r="O2411" s="339"/>
      <c r="P2411" s="339"/>
      <c r="Q2411" s="339"/>
    </row>
    <row r="2412" spans="1:17" ht="13.5" customHeight="1">
      <c r="A2412" s="481"/>
      <c r="B2412" s="481"/>
      <c r="C2412" s="481"/>
      <c r="D2412" s="481"/>
      <c r="E2412" s="481"/>
      <c r="F2412" s="339"/>
      <c r="G2412" s="340" t="str">
        <f>IF(ISNUMBER(E2412),E2412/'Bulk DivVar Analysis'!$C$60,"")</f>
        <v/>
      </c>
      <c r="H2412" s="338" t="str">
        <f>IF(ISNUMBER(E2412), IF(G2412&gt;'Bulk DivVar Analysis'!$D$62,"Pass","Fail"),"")</f>
        <v/>
      </c>
      <c r="I2412" s="338" t="str">
        <f t="shared" si="39"/>
        <v/>
      </c>
      <c r="J2412" s="339"/>
      <c r="K2412" s="339"/>
      <c r="L2412" s="339"/>
      <c r="M2412" s="339"/>
      <c r="N2412" s="339"/>
      <c r="O2412" s="339"/>
      <c r="P2412" s="339"/>
      <c r="Q2412" s="339"/>
    </row>
    <row r="2413" spans="1:17" ht="13.5" customHeight="1">
      <c r="A2413" s="481"/>
      <c r="B2413" s="481"/>
      <c r="C2413" s="481"/>
      <c r="D2413" s="481"/>
      <c r="E2413" s="481"/>
      <c r="F2413" s="339"/>
      <c r="G2413" s="340" t="str">
        <f>IF(ISNUMBER(E2413),E2413/'Bulk DivVar Analysis'!$C$60,"")</f>
        <v/>
      </c>
      <c r="H2413" s="338" t="str">
        <f>IF(ISNUMBER(E2413), IF(G2413&gt;'Bulk DivVar Analysis'!$D$62,"Pass","Fail"),"")</f>
        <v/>
      </c>
      <c r="I2413" s="338" t="str">
        <f t="shared" si="39"/>
        <v/>
      </c>
      <c r="J2413" s="339"/>
      <c r="K2413" s="339"/>
      <c r="L2413" s="339"/>
      <c r="M2413" s="339"/>
      <c r="N2413" s="339"/>
      <c r="O2413" s="339"/>
      <c r="P2413" s="339"/>
      <c r="Q2413" s="339"/>
    </row>
    <row r="2414" spans="1:17" ht="13.5" customHeight="1">
      <c r="A2414" s="481"/>
      <c r="B2414" s="481"/>
      <c r="C2414" s="481"/>
      <c r="D2414" s="481"/>
      <c r="E2414" s="481"/>
      <c r="F2414" s="339"/>
      <c r="G2414" s="340" t="str">
        <f>IF(ISNUMBER(E2414),E2414/'Bulk DivVar Analysis'!$C$60,"")</f>
        <v/>
      </c>
      <c r="H2414" s="338" t="str">
        <f>IF(ISNUMBER(E2414), IF(G2414&gt;'Bulk DivVar Analysis'!$D$62,"Pass","Fail"),"")</f>
        <v/>
      </c>
      <c r="I2414" s="338" t="str">
        <f t="shared" si="39"/>
        <v/>
      </c>
      <c r="J2414" s="339"/>
      <c r="K2414" s="339"/>
      <c r="L2414" s="339"/>
      <c r="M2414" s="339"/>
      <c r="N2414" s="339"/>
      <c r="O2414" s="339"/>
      <c r="P2414" s="339"/>
      <c r="Q2414" s="339"/>
    </row>
    <row r="2415" spans="1:17" ht="13.5" customHeight="1">
      <c r="A2415" s="481"/>
      <c r="B2415" s="481"/>
      <c r="C2415" s="481"/>
      <c r="D2415" s="481"/>
      <c r="E2415" s="481"/>
      <c r="F2415" s="339"/>
      <c r="G2415" s="340" t="str">
        <f>IF(ISNUMBER(E2415),E2415/'Bulk DivVar Analysis'!$C$60,"")</f>
        <v/>
      </c>
      <c r="H2415" s="338" t="str">
        <f>IF(ISNUMBER(E2415), IF(G2415&gt;'Bulk DivVar Analysis'!$D$62,"Pass","Fail"),"")</f>
        <v/>
      </c>
      <c r="I2415" s="338" t="str">
        <f t="shared" si="39"/>
        <v/>
      </c>
      <c r="J2415" s="339"/>
      <c r="K2415" s="339"/>
      <c r="L2415" s="339"/>
      <c r="M2415" s="339"/>
      <c r="N2415" s="339"/>
      <c r="O2415" s="339"/>
      <c r="P2415" s="339"/>
      <c r="Q2415" s="339"/>
    </row>
    <row r="2416" spans="1:17" ht="13.5" customHeight="1">
      <c r="A2416" s="481"/>
      <c r="B2416" s="481"/>
      <c r="C2416" s="481"/>
      <c r="D2416" s="481"/>
      <c r="E2416" s="481"/>
      <c r="F2416" s="339"/>
      <c r="G2416" s="340" t="str">
        <f>IF(ISNUMBER(E2416),E2416/'Bulk DivVar Analysis'!$C$60,"")</f>
        <v/>
      </c>
      <c r="H2416" s="338" t="str">
        <f>IF(ISNUMBER(E2416), IF(G2416&gt;'Bulk DivVar Analysis'!$D$62,"Pass","Fail"),"")</f>
        <v/>
      </c>
      <c r="I2416" s="338" t="str">
        <f t="shared" si="39"/>
        <v/>
      </c>
      <c r="J2416" s="339"/>
      <c r="K2416" s="339"/>
      <c r="L2416" s="339"/>
      <c r="M2416" s="339"/>
      <c r="N2416" s="339"/>
      <c r="O2416" s="339"/>
      <c r="P2416" s="339"/>
      <c r="Q2416" s="339"/>
    </row>
    <row r="2417" spans="1:17" ht="13.5" customHeight="1">
      <c r="A2417" s="481"/>
      <c r="B2417" s="481"/>
      <c r="C2417" s="481"/>
      <c r="D2417" s="481"/>
      <c r="E2417" s="481"/>
      <c r="F2417" s="339"/>
      <c r="G2417" s="340" t="str">
        <f>IF(ISNUMBER(E2417),E2417/'Bulk DivVar Analysis'!$C$60,"")</f>
        <v/>
      </c>
      <c r="H2417" s="338" t="str">
        <f>IF(ISNUMBER(E2417), IF(G2417&gt;'Bulk DivVar Analysis'!$D$62,"Pass","Fail"),"")</f>
        <v/>
      </c>
      <c r="I2417" s="338" t="str">
        <f t="shared" si="39"/>
        <v/>
      </c>
      <c r="J2417" s="339"/>
      <c r="K2417" s="339"/>
      <c r="L2417" s="339"/>
      <c r="M2417" s="339"/>
      <c r="N2417" s="339"/>
      <c r="O2417" s="339"/>
      <c r="P2417" s="339"/>
      <c r="Q2417" s="339"/>
    </row>
    <row r="2418" spans="1:17" ht="13.5" customHeight="1">
      <c r="A2418" s="481"/>
      <c r="B2418" s="481"/>
      <c r="C2418" s="481"/>
      <c r="D2418" s="481"/>
      <c r="E2418" s="481"/>
      <c r="F2418" s="339"/>
      <c r="G2418" s="340" t="str">
        <f>IF(ISNUMBER(E2418),E2418/'Bulk DivVar Analysis'!$C$60,"")</f>
        <v/>
      </c>
      <c r="H2418" s="338" t="str">
        <f>IF(ISNUMBER(E2418), IF(G2418&gt;'Bulk DivVar Analysis'!$D$62,"Pass","Fail"),"")</f>
        <v/>
      </c>
      <c r="I2418" s="338" t="str">
        <f t="shared" si="39"/>
        <v/>
      </c>
      <c r="J2418" s="339"/>
      <c r="K2418" s="339"/>
      <c r="L2418" s="339"/>
      <c r="M2418" s="339"/>
      <c r="N2418" s="339"/>
      <c r="O2418" s="339"/>
      <c r="P2418" s="339"/>
      <c r="Q2418" s="339"/>
    </row>
    <row r="2419" spans="1:17" ht="13.5" customHeight="1">
      <c r="A2419" s="481"/>
      <c r="B2419" s="481"/>
      <c r="C2419" s="481"/>
      <c r="D2419" s="481"/>
      <c r="E2419" s="481"/>
      <c r="F2419" s="339"/>
      <c r="G2419" s="340" t="str">
        <f>IF(ISNUMBER(E2419),E2419/'Bulk DivVar Analysis'!$C$60,"")</f>
        <v/>
      </c>
      <c r="H2419" s="338" t="str">
        <f>IF(ISNUMBER(E2419), IF(G2419&gt;'Bulk DivVar Analysis'!$D$62,"Pass","Fail"),"")</f>
        <v/>
      </c>
      <c r="I2419" s="338" t="str">
        <f t="shared" si="39"/>
        <v/>
      </c>
      <c r="J2419" s="339"/>
      <c r="K2419" s="339"/>
      <c r="L2419" s="339"/>
      <c r="M2419" s="339"/>
      <c r="N2419" s="339"/>
      <c r="O2419" s="339"/>
      <c r="P2419" s="339"/>
      <c r="Q2419" s="339"/>
    </row>
    <row r="2420" spans="1:17" ht="13.5" customHeight="1">
      <c r="A2420" s="481"/>
      <c r="B2420" s="481"/>
      <c r="C2420" s="481"/>
      <c r="D2420" s="481"/>
      <c r="E2420" s="481"/>
      <c r="F2420" s="339"/>
      <c r="G2420" s="340" t="str">
        <f>IF(ISNUMBER(E2420),E2420/'Bulk DivVar Analysis'!$C$60,"")</f>
        <v/>
      </c>
      <c r="H2420" s="338" t="str">
        <f>IF(ISNUMBER(E2420), IF(G2420&gt;'Bulk DivVar Analysis'!$D$62,"Pass","Fail"),"")</f>
        <v/>
      </c>
      <c r="I2420" s="338" t="str">
        <f t="shared" si="39"/>
        <v/>
      </c>
      <c r="J2420" s="339"/>
      <c r="K2420" s="339"/>
      <c r="L2420" s="339"/>
      <c r="M2420" s="339"/>
      <c r="N2420" s="339"/>
      <c r="O2420" s="339"/>
      <c r="P2420" s="339"/>
      <c r="Q2420" s="339"/>
    </row>
    <row r="2421" spans="1:17" ht="13.5" customHeight="1">
      <c r="A2421" s="481"/>
      <c r="B2421" s="481"/>
      <c r="C2421" s="481"/>
      <c r="D2421" s="481"/>
      <c r="E2421" s="481"/>
      <c r="F2421" s="339"/>
      <c r="G2421" s="340" t="str">
        <f>IF(ISNUMBER(E2421),E2421/'Bulk DivVar Analysis'!$C$60,"")</f>
        <v/>
      </c>
      <c r="H2421" s="338" t="str">
        <f>IF(ISNUMBER(E2421), IF(G2421&gt;'Bulk DivVar Analysis'!$D$62,"Pass","Fail"),"")</f>
        <v/>
      </c>
      <c r="I2421" s="338" t="str">
        <f t="shared" si="39"/>
        <v/>
      </c>
      <c r="J2421" s="339"/>
      <c r="K2421" s="339"/>
      <c r="L2421" s="339"/>
      <c r="M2421" s="339"/>
      <c r="N2421" s="339"/>
      <c r="O2421" s="339"/>
      <c r="P2421" s="339"/>
      <c r="Q2421" s="339"/>
    </row>
    <row r="2422" spans="1:17" ht="13.5" customHeight="1">
      <c r="A2422" s="481"/>
      <c r="B2422" s="481"/>
      <c r="C2422" s="481"/>
      <c r="D2422" s="481"/>
      <c r="E2422" s="481"/>
      <c r="F2422" s="339"/>
      <c r="G2422" s="340" t="str">
        <f>IF(ISNUMBER(E2422),E2422/'Bulk DivVar Analysis'!$C$60,"")</f>
        <v/>
      </c>
      <c r="H2422" s="338" t="str">
        <f>IF(ISNUMBER(E2422), IF(G2422&gt;'Bulk DivVar Analysis'!$D$62,"Pass","Fail"),"")</f>
        <v/>
      </c>
      <c r="I2422" s="338" t="str">
        <f t="shared" si="39"/>
        <v/>
      </c>
      <c r="J2422" s="339"/>
      <c r="K2422" s="339"/>
      <c r="L2422" s="339"/>
      <c r="M2422" s="339"/>
      <c r="N2422" s="339"/>
      <c r="O2422" s="339"/>
      <c r="P2422" s="339"/>
      <c r="Q2422" s="339"/>
    </row>
    <row r="2423" spans="1:17" ht="13.5" customHeight="1">
      <c r="A2423" s="481"/>
      <c r="B2423" s="481"/>
      <c r="C2423" s="481"/>
      <c r="D2423" s="481"/>
      <c r="E2423" s="481"/>
      <c r="F2423" s="339"/>
      <c r="G2423" s="340" t="str">
        <f>IF(ISNUMBER(E2423),E2423/'Bulk DivVar Analysis'!$C$60,"")</f>
        <v/>
      </c>
      <c r="H2423" s="338" t="str">
        <f>IF(ISNUMBER(E2423), IF(G2423&gt;'Bulk DivVar Analysis'!$D$62,"Pass","Fail"),"")</f>
        <v/>
      </c>
      <c r="I2423" s="338" t="str">
        <f t="shared" si="39"/>
        <v/>
      </c>
      <c r="J2423" s="339"/>
      <c r="K2423" s="339"/>
      <c r="L2423" s="339"/>
      <c r="M2423" s="339"/>
      <c r="N2423" s="339"/>
      <c r="O2423" s="339"/>
      <c r="P2423" s="339"/>
      <c r="Q2423" s="339"/>
    </row>
    <row r="2424" spans="1:17" ht="13.5" customHeight="1">
      <c r="A2424" s="481"/>
      <c r="B2424" s="481"/>
      <c r="C2424" s="481"/>
      <c r="D2424" s="481"/>
      <c r="E2424" s="481"/>
      <c r="F2424" s="339"/>
      <c r="G2424" s="340" t="str">
        <f>IF(ISNUMBER(E2424),E2424/'Bulk DivVar Analysis'!$C$60,"")</f>
        <v/>
      </c>
      <c r="H2424" s="338" t="str">
        <f>IF(ISNUMBER(E2424), IF(G2424&gt;'Bulk DivVar Analysis'!$D$62,"Pass","Fail"),"")</f>
        <v/>
      </c>
      <c r="I2424" s="338" t="str">
        <f t="shared" si="39"/>
        <v/>
      </c>
      <c r="J2424" s="339"/>
      <c r="K2424" s="339"/>
      <c r="L2424" s="339"/>
      <c r="M2424" s="339"/>
      <c r="N2424" s="339"/>
      <c r="O2424" s="339"/>
      <c r="P2424" s="339"/>
      <c r="Q2424" s="339"/>
    </row>
    <row r="2425" spans="1:17" ht="13.5" customHeight="1">
      <c r="A2425" s="481"/>
      <c r="B2425" s="481"/>
      <c r="C2425" s="481"/>
      <c r="D2425" s="481"/>
      <c r="E2425" s="481"/>
      <c r="F2425" s="339"/>
      <c r="G2425" s="340" t="str">
        <f>IF(ISNUMBER(E2425),E2425/'Bulk DivVar Analysis'!$C$60,"")</f>
        <v/>
      </c>
      <c r="H2425" s="338" t="str">
        <f>IF(ISNUMBER(E2425), IF(G2425&gt;'Bulk DivVar Analysis'!$D$62,"Pass","Fail"),"")</f>
        <v/>
      </c>
      <c r="I2425" s="338" t="str">
        <f t="shared" si="39"/>
        <v/>
      </c>
      <c r="J2425" s="339"/>
      <c r="K2425" s="339"/>
      <c r="L2425" s="339"/>
      <c r="M2425" s="339"/>
      <c r="N2425" s="339"/>
      <c r="O2425" s="339"/>
      <c r="P2425" s="339"/>
      <c r="Q2425" s="339"/>
    </row>
    <row r="2426" spans="1:17" ht="13.5" customHeight="1">
      <c r="A2426" s="481"/>
      <c r="B2426" s="481"/>
      <c r="C2426" s="481"/>
      <c r="D2426" s="481"/>
      <c r="E2426" s="481"/>
      <c r="F2426" s="339"/>
      <c r="G2426" s="340" t="str">
        <f>IF(ISNUMBER(E2426),E2426/'Bulk DivVar Analysis'!$C$60,"")</f>
        <v/>
      </c>
      <c r="H2426" s="338" t="str">
        <f>IF(ISNUMBER(E2426), IF(G2426&gt;'Bulk DivVar Analysis'!$D$62,"Pass","Fail"),"")</f>
        <v/>
      </c>
      <c r="I2426" s="338" t="str">
        <f t="shared" si="39"/>
        <v/>
      </c>
      <c r="J2426" s="339"/>
      <c r="K2426" s="339"/>
      <c r="L2426" s="339"/>
      <c r="M2426" s="339"/>
      <c r="N2426" s="339"/>
      <c r="O2426" s="339"/>
      <c r="P2426" s="339"/>
      <c r="Q2426" s="339"/>
    </row>
    <row r="2427" spans="1:17" ht="13.5" customHeight="1">
      <c r="A2427" s="481"/>
      <c r="B2427" s="481"/>
      <c r="C2427" s="481"/>
      <c r="D2427" s="481"/>
      <c r="E2427" s="481"/>
      <c r="F2427" s="339"/>
      <c r="G2427" s="340" t="str">
        <f>IF(ISNUMBER(E2427),E2427/'Bulk DivVar Analysis'!$C$60,"")</f>
        <v/>
      </c>
      <c r="H2427" s="338" t="str">
        <f>IF(ISNUMBER(E2427), IF(G2427&gt;'Bulk DivVar Analysis'!$D$62,"Pass","Fail"),"")</f>
        <v/>
      </c>
      <c r="I2427" s="338" t="str">
        <f t="shared" si="39"/>
        <v/>
      </c>
      <c r="J2427" s="339"/>
      <c r="K2427" s="339"/>
      <c r="L2427" s="339"/>
      <c r="M2427" s="339"/>
      <c r="N2427" s="339"/>
      <c r="O2427" s="339"/>
      <c r="P2427" s="339"/>
      <c r="Q2427" s="339"/>
    </row>
    <row r="2428" spans="1:17" ht="13.5" customHeight="1">
      <c r="A2428" s="481"/>
      <c r="B2428" s="481"/>
      <c r="C2428" s="481"/>
      <c r="D2428" s="481"/>
      <c r="E2428" s="481"/>
      <c r="F2428" s="339"/>
      <c r="G2428" s="340" t="str">
        <f>IF(ISNUMBER(E2428),E2428/'Bulk DivVar Analysis'!$C$60,"")</f>
        <v/>
      </c>
      <c r="H2428" s="338" t="str">
        <f>IF(ISNUMBER(E2428), IF(G2428&gt;'Bulk DivVar Analysis'!$D$62,"Pass","Fail"),"")</f>
        <v/>
      </c>
      <c r="I2428" s="338" t="str">
        <f t="shared" si="39"/>
        <v/>
      </c>
      <c r="J2428" s="339"/>
      <c r="K2428" s="339"/>
      <c r="L2428" s="339"/>
      <c r="M2428" s="339"/>
      <c r="N2428" s="339"/>
      <c r="O2428" s="339"/>
      <c r="P2428" s="339"/>
      <c r="Q2428" s="339"/>
    </row>
    <row r="2429" spans="1:17" ht="13.5" customHeight="1">
      <c r="A2429" s="481"/>
      <c r="B2429" s="481"/>
      <c r="C2429" s="481"/>
      <c r="D2429" s="481"/>
      <c r="E2429" s="481"/>
      <c r="F2429" s="339"/>
      <c r="G2429" s="340" t="str">
        <f>IF(ISNUMBER(E2429),E2429/'Bulk DivVar Analysis'!$C$60,"")</f>
        <v/>
      </c>
      <c r="H2429" s="338" t="str">
        <f>IF(ISNUMBER(E2429), IF(G2429&gt;'Bulk DivVar Analysis'!$D$62,"Pass","Fail"),"")</f>
        <v/>
      </c>
      <c r="I2429" s="338" t="str">
        <f t="shared" si="39"/>
        <v/>
      </c>
      <c r="J2429" s="339"/>
      <c r="K2429" s="339"/>
      <c r="L2429" s="339"/>
      <c r="M2429" s="339"/>
      <c r="N2429" s="339"/>
      <c r="O2429" s="339"/>
      <c r="P2429" s="339"/>
      <c r="Q2429" s="339"/>
    </row>
    <row r="2430" spans="1:17" ht="13.5" customHeight="1">
      <c r="A2430" s="481"/>
      <c r="B2430" s="481"/>
      <c r="C2430" s="481"/>
      <c r="D2430" s="481"/>
      <c r="E2430" s="481"/>
      <c r="F2430" s="339"/>
      <c r="G2430" s="340" t="str">
        <f>IF(ISNUMBER(E2430),E2430/'Bulk DivVar Analysis'!$C$60,"")</f>
        <v/>
      </c>
      <c r="H2430" s="338" t="str">
        <f>IF(ISNUMBER(E2430), IF(G2430&gt;'Bulk DivVar Analysis'!$D$62,"Pass","Fail"),"")</f>
        <v/>
      </c>
      <c r="I2430" s="338" t="str">
        <f t="shared" si="39"/>
        <v/>
      </c>
      <c r="J2430" s="339"/>
      <c r="K2430" s="339"/>
      <c r="L2430" s="339"/>
      <c r="M2430" s="339"/>
      <c r="N2430" s="339"/>
      <c r="O2430" s="339"/>
      <c r="P2430" s="339"/>
      <c r="Q2430" s="339"/>
    </row>
    <row r="2431" spans="1:17" ht="13.5" customHeight="1">
      <c r="A2431" s="481"/>
      <c r="B2431" s="481"/>
      <c r="C2431" s="481"/>
      <c r="D2431" s="481"/>
      <c r="E2431" s="481"/>
      <c r="F2431" s="339"/>
      <c r="G2431" s="340" t="str">
        <f>IF(ISNUMBER(E2431),E2431/'Bulk DivVar Analysis'!$C$60,"")</f>
        <v/>
      </c>
      <c r="H2431" s="338" t="str">
        <f>IF(ISNUMBER(E2431), IF(G2431&gt;'Bulk DivVar Analysis'!$D$62,"Pass","Fail"),"")</f>
        <v/>
      </c>
      <c r="I2431" s="338" t="str">
        <f t="shared" si="39"/>
        <v/>
      </c>
      <c r="J2431" s="339"/>
      <c r="K2431" s="339"/>
      <c r="L2431" s="339"/>
      <c r="M2431" s="339"/>
      <c r="N2431" s="339"/>
      <c r="O2431" s="339"/>
      <c r="P2431" s="339"/>
      <c r="Q2431" s="339"/>
    </row>
    <row r="2432" spans="1:17" ht="13.5" customHeight="1">
      <c r="A2432" s="481"/>
      <c r="B2432" s="481"/>
      <c r="C2432" s="481"/>
      <c r="D2432" s="481"/>
      <c r="E2432" s="481"/>
      <c r="F2432" s="339"/>
      <c r="G2432" s="340" t="str">
        <f>IF(ISNUMBER(E2432),E2432/'Bulk DivVar Analysis'!$C$60,"")</f>
        <v/>
      </c>
      <c r="H2432" s="338" t="str">
        <f>IF(ISNUMBER(E2432), IF(G2432&gt;'Bulk DivVar Analysis'!$D$62,"Pass","Fail"),"")</f>
        <v/>
      </c>
      <c r="I2432" s="338" t="str">
        <f t="shared" si="39"/>
        <v/>
      </c>
      <c r="J2432" s="339"/>
      <c r="K2432" s="339"/>
      <c r="L2432" s="339"/>
      <c r="M2432" s="339"/>
      <c r="N2432" s="339"/>
      <c r="O2432" s="339"/>
      <c r="P2432" s="339"/>
      <c r="Q2432" s="339"/>
    </row>
    <row r="2433" spans="1:17" ht="13.5" customHeight="1">
      <c r="A2433" s="481"/>
      <c r="B2433" s="481"/>
      <c r="C2433" s="481"/>
      <c r="D2433" s="481"/>
      <c r="E2433" s="481"/>
      <c r="F2433" s="339"/>
      <c r="G2433" s="340" t="str">
        <f>IF(ISNUMBER(E2433),E2433/'Bulk DivVar Analysis'!$C$60,"")</f>
        <v/>
      </c>
      <c r="H2433" s="338" t="str">
        <f>IF(ISNUMBER(E2433), IF(G2433&gt;'Bulk DivVar Analysis'!$D$62,"Pass","Fail"),"")</f>
        <v/>
      </c>
      <c r="I2433" s="338" t="str">
        <f t="shared" si="39"/>
        <v/>
      </c>
      <c r="J2433" s="339"/>
      <c r="K2433" s="339"/>
      <c r="L2433" s="339"/>
      <c r="M2433" s="339"/>
      <c r="N2433" s="339"/>
      <c r="O2433" s="339"/>
      <c r="P2433" s="339"/>
      <c r="Q2433" s="339"/>
    </row>
    <row r="2434" spans="1:17" ht="13.5" customHeight="1">
      <c r="A2434" s="481"/>
      <c r="B2434" s="481"/>
      <c r="C2434" s="481"/>
      <c r="D2434" s="481"/>
      <c r="E2434" s="481"/>
      <c r="F2434" s="339"/>
      <c r="G2434" s="340" t="str">
        <f>IF(ISNUMBER(E2434),E2434/'Bulk DivVar Analysis'!$C$60,"")</f>
        <v/>
      </c>
      <c r="H2434" s="338" t="str">
        <f>IF(ISNUMBER(E2434), IF(G2434&gt;'Bulk DivVar Analysis'!$D$62,"Pass","Fail"),"")</f>
        <v/>
      </c>
      <c r="I2434" s="338" t="str">
        <f t="shared" si="39"/>
        <v/>
      </c>
      <c r="J2434" s="339"/>
      <c r="K2434" s="339"/>
      <c r="L2434" s="339"/>
      <c r="M2434" s="339"/>
      <c r="N2434" s="339"/>
      <c r="O2434" s="339"/>
      <c r="P2434" s="339"/>
      <c r="Q2434" s="339"/>
    </row>
    <row r="2435" spans="1:17" ht="13.5" customHeight="1">
      <c r="A2435" s="481"/>
      <c r="B2435" s="481"/>
      <c r="C2435" s="481"/>
      <c r="D2435" s="481"/>
      <c r="E2435" s="481"/>
      <c r="F2435" s="339"/>
      <c r="G2435" s="340" t="str">
        <f>IF(ISNUMBER(E2435),E2435/'Bulk DivVar Analysis'!$C$60,"")</f>
        <v/>
      </c>
      <c r="H2435" s="338" t="str">
        <f>IF(ISNUMBER(E2435), IF(G2435&gt;'Bulk DivVar Analysis'!$D$62,"Pass","Fail"),"")</f>
        <v/>
      </c>
      <c r="I2435" s="338" t="str">
        <f t="shared" ref="I2435:I2498" si="40">_xlfn.TEXTJOIN("_",TRUE,B2435,C2435)</f>
        <v/>
      </c>
      <c r="J2435" s="339"/>
      <c r="K2435" s="339"/>
      <c r="L2435" s="339"/>
      <c r="M2435" s="339"/>
      <c r="N2435" s="339"/>
      <c r="O2435" s="339"/>
      <c r="P2435" s="339"/>
      <c r="Q2435" s="339"/>
    </row>
    <row r="2436" spans="1:17" ht="13.5" customHeight="1">
      <c r="A2436" s="481"/>
      <c r="B2436" s="481"/>
      <c r="C2436" s="481"/>
      <c r="D2436" s="481"/>
      <c r="E2436" s="481"/>
      <c r="F2436" s="339"/>
      <c r="G2436" s="340" t="str">
        <f>IF(ISNUMBER(E2436),E2436/'Bulk DivVar Analysis'!$C$60,"")</f>
        <v/>
      </c>
      <c r="H2436" s="338" t="str">
        <f>IF(ISNUMBER(E2436), IF(G2436&gt;'Bulk DivVar Analysis'!$D$62,"Pass","Fail"),"")</f>
        <v/>
      </c>
      <c r="I2436" s="338" t="str">
        <f t="shared" si="40"/>
        <v/>
      </c>
      <c r="J2436" s="339"/>
      <c r="K2436" s="339"/>
      <c r="L2436" s="339"/>
      <c r="M2436" s="339"/>
      <c r="N2436" s="339"/>
      <c r="O2436" s="339"/>
      <c r="P2436" s="339"/>
      <c r="Q2436" s="339"/>
    </row>
    <row r="2437" spans="1:17" ht="13.5" customHeight="1">
      <c r="A2437" s="481"/>
      <c r="B2437" s="481"/>
      <c r="C2437" s="481"/>
      <c r="D2437" s="481"/>
      <c r="E2437" s="481"/>
      <c r="F2437" s="339"/>
      <c r="G2437" s="340" t="str">
        <f>IF(ISNUMBER(E2437),E2437/'Bulk DivVar Analysis'!$C$60,"")</f>
        <v/>
      </c>
      <c r="H2437" s="338" t="str">
        <f>IF(ISNUMBER(E2437), IF(G2437&gt;'Bulk DivVar Analysis'!$D$62,"Pass","Fail"),"")</f>
        <v/>
      </c>
      <c r="I2437" s="338" t="str">
        <f t="shared" si="40"/>
        <v/>
      </c>
      <c r="J2437" s="339"/>
      <c r="K2437" s="339"/>
      <c r="L2437" s="339"/>
      <c r="M2437" s="339"/>
      <c r="N2437" s="339"/>
      <c r="O2437" s="339"/>
      <c r="P2437" s="339"/>
      <c r="Q2437" s="339"/>
    </row>
    <row r="2438" spans="1:17" ht="13.5" customHeight="1">
      <c r="A2438" s="481"/>
      <c r="B2438" s="481"/>
      <c r="C2438" s="481"/>
      <c r="D2438" s="481"/>
      <c r="E2438" s="481"/>
      <c r="F2438" s="339"/>
      <c r="G2438" s="340" t="str">
        <f>IF(ISNUMBER(E2438),E2438/'Bulk DivVar Analysis'!$C$60,"")</f>
        <v/>
      </c>
      <c r="H2438" s="338" t="str">
        <f>IF(ISNUMBER(E2438), IF(G2438&gt;'Bulk DivVar Analysis'!$D$62,"Pass","Fail"),"")</f>
        <v/>
      </c>
      <c r="I2438" s="338" t="str">
        <f t="shared" si="40"/>
        <v/>
      </c>
      <c r="J2438" s="339"/>
      <c r="K2438" s="339"/>
      <c r="L2438" s="339"/>
      <c r="M2438" s="339"/>
      <c r="N2438" s="339"/>
      <c r="O2438" s="339"/>
      <c r="P2438" s="339"/>
      <c r="Q2438" s="339"/>
    </row>
    <row r="2439" spans="1:17" ht="13.5" customHeight="1">
      <c r="A2439" s="481"/>
      <c r="B2439" s="481"/>
      <c r="C2439" s="481"/>
      <c r="D2439" s="481"/>
      <c r="E2439" s="481"/>
      <c r="F2439" s="339"/>
      <c r="G2439" s="340" t="str">
        <f>IF(ISNUMBER(E2439),E2439/'Bulk DivVar Analysis'!$C$60,"")</f>
        <v/>
      </c>
      <c r="H2439" s="338" t="str">
        <f>IF(ISNUMBER(E2439), IF(G2439&gt;'Bulk DivVar Analysis'!$D$62,"Pass","Fail"),"")</f>
        <v/>
      </c>
      <c r="I2439" s="338" t="str">
        <f t="shared" si="40"/>
        <v/>
      </c>
      <c r="J2439" s="339"/>
      <c r="K2439" s="339"/>
      <c r="L2439" s="339"/>
      <c r="M2439" s="339"/>
      <c r="N2439" s="339"/>
      <c r="O2439" s="339"/>
      <c r="P2439" s="339"/>
      <c r="Q2439" s="339"/>
    </row>
    <row r="2440" spans="1:17" ht="13.5" customHeight="1">
      <c r="A2440" s="481"/>
      <c r="B2440" s="481"/>
      <c r="C2440" s="481"/>
      <c r="D2440" s="481"/>
      <c r="E2440" s="481"/>
      <c r="F2440" s="339"/>
      <c r="G2440" s="340" t="str">
        <f>IF(ISNUMBER(E2440),E2440/'Bulk DivVar Analysis'!$C$60,"")</f>
        <v/>
      </c>
      <c r="H2440" s="338" t="str">
        <f>IF(ISNUMBER(E2440), IF(G2440&gt;'Bulk DivVar Analysis'!$D$62,"Pass","Fail"),"")</f>
        <v/>
      </c>
      <c r="I2440" s="338" t="str">
        <f t="shared" si="40"/>
        <v/>
      </c>
      <c r="J2440" s="339"/>
      <c r="K2440" s="339"/>
      <c r="L2440" s="339"/>
      <c r="M2440" s="339"/>
      <c r="N2440" s="339"/>
      <c r="O2440" s="339"/>
      <c r="P2440" s="339"/>
      <c r="Q2440" s="339"/>
    </row>
    <row r="2441" spans="1:17" ht="13.5" customHeight="1">
      <c r="A2441" s="481"/>
      <c r="B2441" s="481"/>
      <c r="C2441" s="481"/>
      <c r="D2441" s="481"/>
      <c r="E2441" s="481"/>
      <c r="F2441" s="339"/>
      <c r="G2441" s="340" t="str">
        <f>IF(ISNUMBER(E2441),E2441/'Bulk DivVar Analysis'!$C$60,"")</f>
        <v/>
      </c>
      <c r="H2441" s="338" t="str">
        <f>IF(ISNUMBER(E2441), IF(G2441&gt;'Bulk DivVar Analysis'!$D$62,"Pass","Fail"),"")</f>
        <v/>
      </c>
      <c r="I2441" s="338" t="str">
        <f t="shared" si="40"/>
        <v/>
      </c>
      <c r="J2441" s="339"/>
      <c r="K2441" s="339"/>
      <c r="L2441" s="339"/>
      <c r="M2441" s="339"/>
      <c r="N2441" s="339"/>
      <c r="O2441" s="339"/>
      <c r="P2441" s="339"/>
      <c r="Q2441" s="339"/>
    </row>
    <row r="2442" spans="1:17" ht="13.5" customHeight="1">
      <c r="A2442" s="481"/>
      <c r="B2442" s="481"/>
      <c r="C2442" s="481"/>
      <c r="D2442" s="481"/>
      <c r="E2442" s="481"/>
      <c r="F2442" s="339"/>
      <c r="G2442" s="340" t="str">
        <f>IF(ISNUMBER(E2442),E2442/'Bulk DivVar Analysis'!$C$60,"")</f>
        <v/>
      </c>
      <c r="H2442" s="338" t="str">
        <f>IF(ISNUMBER(E2442), IF(G2442&gt;'Bulk DivVar Analysis'!$D$62,"Pass","Fail"),"")</f>
        <v/>
      </c>
      <c r="I2442" s="338" t="str">
        <f t="shared" si="40"/>
        <v/>
      </c>
      <c r="J2442" s="339"/>
      <c r="K2442" s="339"/>
      <c r="L2442" s="339"/>
      <c r="M2442" s="339"/>
      <c r="N2442" s="339"/>
      <c r="O2442" s="339"/>
      <c r="P2442" s="339"/>
      <c r="Q2442" s="339"/>
    </row>
    <row r="2443" spans="1:17" ht="13.5" customHeight="1">
      <c r="A2443" s="481"/>
      <c r="B2443" s="481"/>
      <c r="C2443" s="481"/>
      <c r="D2443" s="481"/>
      <c r="E2443" s="481"/>
      <c r="F2443" s="339"/>
      <c r="G2443" s="340" t="str">
        <f>IF(ISNUMBER(E2443),E2443/'Bulk DivVar Analysis'!$C$60,"")</f>
        <v/>
      </c>
      <c r="H2443" s="338" t="str">
        <f>IF(ISNUMBER(E2443), IF(G2443&gt;'Bulk DivVar Analysis'!$D$62,"Pass","Fail"),"")</f>
        <v/>
      </c>
      <c r="I2443" s="338" t="str">
        <f t="shared" si="40"/>
        <v/>
      </c>
      <c r="J2443" s="339"/>
      <c r="K2443" s="339"/>
      <c r="L2443" s="339"/>
      <c r="M2443" s="339"/>
      <c r="N2443" s="339"/>
      <c r="O2443" s="339"/>
      <c r="P2443" s="339"/>
      <c r="Q2443" s="339"/>
    </row>
    <row r="2444" spans="1:17" ht="13.5" customHeight="1">
      <c r="A2444" s="481"/>
      <c r="B2444" s="481"/>
      <c r="C2444" s="481"/>
      <c r="D2444" s="481"/>
      <c r="E2444" s="481"/>
      <c r="F2444" s="339"/>
      <c r="G2444" s="340" t="str">
        <f>IF(ISNUMBER(E2444),E2444/'Bulk DivVar Analysis'!$C$60,"")</f>
        <v/>
      </c>
      <c r="H2444" s="338" t="str">
        <f>IF(ISNUMBER(E2444), IF(G2444&gt;'Bulk DivVar Analysis'!$D$62,"Pass","Fail"),"")</f>
        <v/>
      </c>
      <c r="I2444" s="338" t="str">
        <f t="shared" si="40"/>
        <v/>
      </c>
      <c r="J2444" s="339"/>
      <c r="K2444" s="339"/>
      <c r="L2444" s="339"/>
      <c r="M2444" s="339"/>
      <c r="N2444" s="339"/>
      <c r="O2444" s="339"/>
      <c r="P2444" s="339"/>
      <c r="Q2444" s="339"/>
    </row>
    <row r="2445" spans="1:17" ht="13.5" customHeight="1">
      <c r="A2445" s="481"/>
      <c r="B2445" s="481"/>
      <c r="C2445" s="481"/>
      <c r="D2445" s="481"/>
      <c r="E2445" s="481"/>
      <c r="F2445" s="339"/>
      <c r="G2445" s="340" t="str">
        <f>IF(ISNUMBER(E2445),E2445/'Bulk DivVar Analysis'!$C$60,"")</f>
        <v/>
      </c>
      <c r="H2445" s="338" t="str">
        <f>IF(ISNUMBER(E2445), IF(G2445&gt;'Bulk DivVar Analysis'!$D$62,"Pass","Fail"),"")</f>
        <v/>
      </c>
      <c r="I2445" s="338" t="str">
        <f t="shared" si="40"/>
        <v/>
      </c>
      <c r="J2445" s="339"/>
      <c r="K2445" s="339"/>
      <c r="L2445" s="339"/>
      <c r="M2445" s="339"/>
      <c r="N2445" s="339"/>
      <c r="O2445" s="339"/>
      <c r="P2445" s="339"/>
      <c r="Q2445" s="339"/>
    </row>
    <row r="2446" spans="1:17" ht="13.5" customHeight="1">
      <c r="A2446" s="481"/>
      <c r="B2446" s="481"/>
      <c r="C2446" s="481"/>
      <c r="D2446" s="481"/>
      <c r="E2446" s="481"/>
      <c r="F2446" s="339"/>
      <c r="G2446" s="340" t="str">
        <f>IF(ISNUMBER(E2446),E2446/'Bulk DivVar Analysis'!$C$60,"")</f>
        <v/>
      </c>
      <c r="H2446" s="338" t="str">
        <f>IF(ISNUMBER(E2446), IF(G2446&gt;'Bulk DivVar Analysis'!$D$62,"Pass","Fail"),"")</f>
        <v/>
      </c>
      <c r="I2446" s="338" t="str">
        <f t="shared" si="40"/>
        <v/>
      </c>
      <c r="J2446" s="339"/>
      <c r="K2446" s="339"/>
      <c r="L2446" s="339"/>
      <c r="M2446" s="339"/>
      <c r="N2446" s="339"/>
      <c r="O2446" s="339"/>
      <c r="P2446" s="339"/>
      <c r="Q2446" s="339"/>
    </row>
    <row r="2447" spans="1:17" ht="13.5" customHeight="1">
      <c r="A2447" s="481"/>
      <c r="B2447" s="481"/>
      <c r="C2447" s="481"/>
      <c r="D2447" s="481"/>
      <c r="E2447" s="481"/>
      <c r="F2447" s="339"/>
      <c r="G2447" s="340" t="str">
        <f>IF(ISNUMBER(E2447),E2447/'Bulk DivVar Analysis'!$C$60,"")</f>
        <v/>
      </c>
      <c r="H2447" s="338" t="str">
        <f>IF(ISNUMBER(E2447), IF(G2447&gt;'Bulk DivVar Analysis'!$D$62,"Pass","Fail"),"")</f>
        <v/>
      </c>
      <c r="I2447" s="338" t="str">
        <f t="shared" si="40"/>
        <v/>
      </c>
      <c r="J2447" s="339"/>
      <c r="K2447" s="339"/>
      <c r="L2447" s="339"/>
      <c r="M2447" s="339"/>
      <c r="N2447" s="339"/>
      <c r="O2447" s="339"/>
      <c r="P2447" s="339"/>
      <c r="Q2447" s="339"/>
    </row>
    <row r="2448" spans="1:17" ht="13.5" customHeight="1">
      <c r="A2448" s="481"/>
      <c r="B2448" s="481"/>
      <c r="C2448" s="481"/>
      <c r="D2448" s="481"/>
      <c r="E2448" s="481"/>
      <c r="F2448" s="339"/>
      <c r="G2448" s="340" t="str">
        <f>IF(ISNUMBER(E2448),E2448/'Bulk DivVar Analysis'!$C$60,"")</f>
        <v/>
      </c>
      <c r="H2448" s="338" t="str">
        <f>IF(ISNUMBER(E2448), IF(G2448&gt;'Bulk DivVar Analysis'!$D$62,"Pass","Fail"),"")</f>
        <v/>
      </c>
      <c r="I2448" s="338" t="str">
        <f t="shared" si="40"/>
        <v/>
      </c>
      <c r="J2448" s="339"/>
      <c r="K2448" s="339"/>
      <c r="L2448" s="339"/>
      <c r="M2448" s="339"/>
      <c r="N2448" s="339"/>
      <c r="O2448" s="339"/>
      <c r="P2448" s="339"/>
      <c r="Q2448" s="339"/>
    </row>
    <row r="2449" spans="1:17" ht="13.5" customHeight="1">
      <c r="A2449" s="481"/>
      <c r="B2449" s="481"/>
      <c r="C2449" s="481"/>
      <c r="D2449" s="481"/>
      <c r="E2449" s="481"/>
      <c r="F2449" s="339"/>
      <c r="G2449" s="340" t="str">
        <f>IF(ISNUMBER(E2449),E2449/'Bulk DivVar Analysis'!$C$60,"")</f>
        <v/>
      </c>
      <c r="H2449" s="338" t="str">
        <f>IF(ISNUMBER(E2449), IF(G2449&gt;'Bulk DivVar Analysis'!$D$62,"Pass","Fail"),"")</f>
        <v/>
      </c>
      <c r="I2449" s="338" t="str">
        <f t="shared" si="40"/>
        <v/>
      </c>
      <c r="J2449" s="339"/>
      <c r="K2449" s="339"/>
      <c r="L2449" s="339"/>
      <c r="M2449" s="339"/>
      <c r="N2449" s="339"/>
      <c r="O2449" s="339"/>
      <c r="P2449" s="339"/>
      <c r="Q2449" s="339"/>
    </row>
    <row r="2450" spans="1:17" ht="13.5" customHeight="1">
      <c r="A2450" s="481"/>
      <c r="B2450" s="481"/>
      <c r="C2450" s="481"/>
      <c r="D2450" s="481"/>
      <c r="E2450" s="481"/>
      <c r="F2450" s="339"/>
      <c r="G2450" s="340" t="str">
        <f>IF(ISNUMBER(E2450),E2450/'Bulk DivVar Analysis'!$C$60,"")</f>
        <v/>
      </c>
      <c r="H2450" s="338" t="str">
        <f>IF(ISNUMBER(E2450), IF(G2450&gt;'Bulk DivVar Analysis'!$D$62,"Pass","Fail"),"")</f>
        <v/>
      </c>
      <c r="I2450" s="338" t="str">
        <f t="shared" si="40"/>
        <v/>
      </c>
      <c r="J2450" s="339"/>
      <c r="K2450" s="339"/>
      <c r="L2450" s="339"/>
      <c r="M2450" s="339"/>
      <c r="N2450" s="339"/>
      <c r="O2450" s="339"/>
      <c r="P2450" s="339"/>
      <c r="Q2450" s="339"/>
    </row>
    <row r="2451" spans="1:17" ht="13.5" customHeight="1">
      <c r="A2451" s="481"/>
      <c r="B2451" s="481"/>
      <c r="C2451" s="481"/>
      <c r="D2451" s="481"/>
      <c r="E2451" s="481"/>
      <c r="F2451" s="339"/>
      <c r="G2451" s="340" t="str">
        <f>IF(ISNUMBER(E2451),E2451/'Bulk DivVar Analysis'!$C$60,"")</f>
        <v/>
      </c>
      <c r="H2451" s="338" t="str">
        <f>IF(ISNUMBER(E2451), IF(G2451&gt;'Bulk DivVar Analysis'!$D$62,"Pass","Fail"),"")</f>
        <v/>
      </c>
      <c r="I2451" s="338" t="str">
        <f t="shared" si="40"/>
        <v/>
      </c>
      <c r="J2451" s="339"/>
      <c r="K2451" s="339"/>
      <c r="L2451" s="339"/>
      <c r="M2451" s="339"/>
      <c r="N2451" s="339"/>
      <c r="O2451" s="339"/>
      <c r="P2451" s="339"/>
      <c r="Q2451" s="339"/>
    </row>
    <row r="2452" spans="1:17" ht="13.5" customHeight="1">
      <c r="A2452" s="481"/>
      <c r="B2452" s="481"/>
      <c r="C2452" s="481"/>
      <c r="D2452" s="481"/>
      <c r="E2452" s="481"/>
      <c r="F2452" s="339"/>
      <c r="G2452" s="340" t="str">
        <f>IF(ISNUMBER(E2452),E2452/'Bulk DivVar Analysis'!$C$60,"")</f>
        <v/>
      </c>
      <c r="H2452" s="338" t="str">
        <f>IF(ISNUMBER(E2452), IF(G2452&gt;'Bulk DivVar Analysis'!$D$62,"Pass","Fail"),"")</f>
        <v/>
      </c>
      <c r="I2452" s="338" t="str">
        <f t="shared" si="40"/>
        <v/>
      </c>
      <c r="J2452" s="339"/>
      <c r="K2452" s="339"/>
      <c r="L2452" s="339"/>
      <c r="M2452" s="339"/>
      <c r="N2452" s="339"/>
      <c r="O2452" s="339"/>
      <c r="P2452" s="339"/>
      <c r="Q2452" s="339"/>
    </row>
    <row r="2453" spans="1:17" ht="13.5" customHeight="1">
      <c r="A2453" s="481"/>
      <c r="B2453" s="481"/>
      <c r="C2453" s="481"/>
      <c r="D2453" s="481"/>
      <c r="E2453" s="481"/>
      <c r="F2453" s="339"/>
      <c r="G2453" s="340" t="str">
        <f>IF(ISNUMBER(E2453),E2453/'Bulk DivVar Analysis'!$C$60,"")</f>
        <v/>
      </c>
      <c r="H2453" s="338" t="str">
        <f>IF(ISNUMBER(E2453), IF(G2453&gt;'Bulk DivVar Analysis'!$D$62,"Pass","Fail"),"")</f>
        <v/>
      </c>
      <c r="I2453" s="338" t="str">
        <f t="shared" si="40"/>
        <v/>
      </c>
      <c r="J2453" s="339"/>
      <c r="K2453" s="339"/>
      <c r="L2453" s="339"/>
      <c r="M2453" s="339"/>
      <c r="N2453" s="339"/>
      <c r="O2453" s="339"/>
      <c r="P2453" s="339"/>
      <c r="Q2453" s="339"/>
    </row>
    <row r="2454" spans="1:17" ht="13.5" customHeight="1">
      <c r="A2454" s="481"/>
      <c r="B2454" s="481"/>
      <c r="C2454" s="481"/>
      <c r="D2454" s="481"/>
      <c r="E2454" s="481"/>
      <c r="F2454" s="339"/>
      <c r="G2454" s="340" t="str">
        <f>IF(ISNUMBER(E2454),E2454/'Bulk DivVar Analysis'!$C$60,"")</f>
        <v/>
      </c>
      <c r="H2454" s="338" t="str">
        <f>IF(ISNUMBER(E2454), IF(G2454&gt;'Bulk DivVar Analysis'!$D$62,"Pass","Fail"),"")</f>
        <v/>
      </c>
      <c r="I2454" s="338" t="str">
        <f t="shared" si="40"/>
        <v/>
      </c>
      <c r="J2454" s="339"/>
      <c r="K2454" s="339"/>
      <c r="L2454" s="339"/>
      <c r="M2454" s="339"/>
      <c r="N2454" s="339"/>
      <c r="O2454" s="339"/>
      <c r="P2454" s="339"/>
      <c r="Q2454" s="339"/>
    </row>
    <row r="2455" spans="1:17" ht="13.5" customHeight="1">
      <c r="A2455" s="481"/>
      <c r="B2455" s="481"/>
      <c r="C2455" s="481"/>
      <c r="D2455" s="481"/>
      <c r="E2455" s="481"/>
      <c r="F2455" s="339"/>
      <c r="G2455" s="340" t="str">
        <f>IF(ISNUMBER(E2455),E2455/'Bulk DivVar Analysis'!$C$60,"")</f>
        <v/>
      </c>
      <c r="H2455" s="338" t="str">
        <f>IF(ISNUMBER(E2455), IF(G2455&gt;'Bulk DivVar Analysis'!$D$62,"Pass","Fail"),"")</f>
        <v/>
      </c>
      <c r="I2455" s="338" t="str">
        <f t="shared" si="40"/>
        <v/>
      </c>
      <c r="J2455" s="339"/>
      <c r="K2455" s="339"/>
      <c r="L2455" s="339"/>
      <c r="M2455" s="339"/>
      <c r="N2455" s="339"/>
      <c r="O2455" s="339"/>
      <c r="P2455" s="339"/>
      <c r="Q2455" s="339"/>
    </row>
    <row r="2456" spans="1:17" ht="13.5" customHeight="1">
      <c r="A2456" s="481"/>
      <c r="B2456" s="481"/>
      <c r="C2456" s="481"/>
      <c r="D2456" s="481"/>
      <c r="E2456" s="481"/>
      <c r="F2456" s="339"/>
      <c r="G2456" s="340" t="str">
        <f>IF(ISNUMBER(E2456),E2456/'Bulk DivVar Analysis'!$C$60,"")</f>
        <v/>
      </c>
      <c r="H2456" s="338" t="str">
        <f>IF(ISNUMBER(E2456), IF(G2456&gt;'Bulk DivVar Analysis'!$D$62,"Pass","Fail"),"")</f>
        <v/>
      </c>
      <c r="I2456" s="338" t="str">
        <f t="shared" si="40"/>
        <v/>
      </c>
      <c r="J2456" s="339"/>
      <c r="K2456" s="339"/>
      <c r="L2456" s="339"/>
      <c r="M2456" s="339"/>
      <c r="N2456" s="339"/>
      <c r="O2456" s="339"/>
      <c r="P2456" s="339"/>
      <c r="Q2456" s="339"/>
    </row>
    <row r="2457" spans="1:17" ht="13.5" customHeight="1">
      <c r="A2457" s="481"/>
      <c r="B2457" s="481"/>
      <c r="C2457" s="481"/>
      <c r="D2457" s="481"/>
      <c r="E2457" s="481"/>
      <c r="F2457" s="339"/>
      <c r="G2457" s="340" t="str">
        <f>IF(ISNUMBER(E2457),E2457/'Bulk DivVar Analysis'!$C$60,"")</f>
        <v/>
      </c>
      <c r="H2457" s="338" t="str">
        <f>IF(ISNUMBER(E2457), IF(G2457&gt;'Bulk DivVar Analysis'!$D$62,"Pass","Fail"),"")</f>
        <v/>
      </c>
      <c r="I2457" s="338" t="str">
        <f t="shared" si="40"/>
        <v/>
      </c>
      <c r="J2457" s="339"/>
      <c r="K2457" s="339"/>
      <c r="L2457" s="339"/>
      <c r="M2457" s="339"/>
      <c r="N2457" s="339"/>
      <c r="O2457" s="339"/>
      <c r="P2457" s="339"/>
      <c r="Q2457" s="339"/>
    </row>
    <row r="2458" spans="1:17" ht="13.5" customHeight="1">
      <c r="A2458" s="481"/>
      <c r="B2458" s="481"/>
      <c r="C2458" s="481"/>
      <c r="D2458" s="481"/>
      <c r="E2458" s="481"/>
      <c r="F2458" s="339"/>
      <c r="G2458" s="340" t="str">
        <f>IF(ISNUMBER(E2458),E2458/'Bulk DivVar Analysis'!$C$60,"")</f>
        <v/>
      </c>
      <c r="H2458" s="338" t="str">
        <f>IF(ISNUMBER(E2458), IF(G2458&gt;'Bulk DivVar Analysis'!$D$62,"Pass","Fail"),"")</f>
        <v/>
      </c>
      <c r="I2458" s="338" t="str">
        <f t="shared" si="40"/>
        <v/>
      </c>
      <c r="J2458" s="339"/>
      <c r="K2458" s="339"/>
      <c r="L2458" s="339"/>
      <c r="M2458" s="339"/>
      <c r="N2458" s="339"/>
      <c r="O2458" s="339"/>
      <c r="P2458" s="339"/>
      <c r="Q2458" s="339"/>
    </row>
    <row r="2459" spans="1:17" ht="13.5" customHeight="1">
      <c r="A2459" s="481"/>
      <c r="B2459" s="481"/>
      <c r="C2459" s="481"/>
      <c r="D2459" s="481"/>
      <c r="E2459" s="481"/>
      <c r="F2459" s="339"/>
      <c r="G2459" s="340" t="str">
        <f>IF(ISNUMBER(E2459),E2459/'Bulk DivVar Analysis'!$C$60,"")</f>
        <v/>
      </c>
      <c r="H2459" s="338" t="str">
        <f>IF(ISNUMBER(E2459), IF(G2459&gt;'Bulk DivVar Analysis'!$D$62,"Pass","Fail"),"")</f>
        <v/>
      </c>
      <c r="I2459" s="338" t="str">
        <f t="shared" si="40"/>
        <v/>
      </c>
      <c r="J2459" s="339"/>
      <c r="K2459" s="339"/>
      <c r="L2459" s="339"/>
      <c r="M2459" s="339"/>
      <c r="N2459" s="339"/>
      <c r="O2459" s="339"/>
      <c r="P2459" s="339"/>
      <c r="Q2459" s="339"/>
    </row>
    <row r="2460" spans="1:17" ht="13.5" customHeight="1">
      <c r="A2460" s="481"/>
      <c r="B2460" s="481"/>
      <c r="C2460" s="481"/>
      <c r="D2460" s="481"/>
      <c r="E2460" s="481"/>
      <c r="F2460" s="339"/>
      <c r="G2460" s="340" t="str">
        <f>IF(ISNUMBER(E2460),E2460/'Bulk DivVar Analysis'!$C$60,"")</f>
        <v/>
      </c>
      <c r="H2460" s="338" t="str">
        <f>IF(ISNUMBER(E2460), IF(G2460&gt;'Bulk DivVar Analysis'!$D$62,"Pass","Fail"),"")</f>
        <v/>
      </c>
      <c r="I2460" s="338" t="str">
        <f t="shared" si="40"/>
        <v/>
      </c>
      <c r="J2460" s="339"/>
      <c r="K2460" s="339"/>
      <c r="L2460" s="339"/>
      <c r="M2460" s="339"/>
      <c r="N2460" s="339"/>
      <c r="O2460" s="339"/>
      <c r="P2460" s="339"/>
      <c r="Q2460" s="339"/>
    </row>
    <row r="2461" spans="1:17" ht="13.5" customHeight="1">
      <c r="A2461" s="481"/>
      <c r="B2461" s="481"/>
      <c r="C2461" s="481"/>
      <c r="D2461" s="481"/>
      <c r="E2461" s="481"/>
      <c r="F2461" s="339"/>
      <c r="G2461" s="340" t="str">
        <f>IF(ISNUMBER(E2461),E2461/'Bulk DivVar Analysis'!$C$60,"")</f>
        <v/>
      </c>
      <c r="H2461" s="338" t="str">
        <f>IF(ISNUMBER(E2461), IF(G2461&gt;'Bulk DivVar Analysis'!$D$62,"Pass","Fail"),"")</f>
        <v/>
      </c>
      <c r="I2461" s="338" t="str">
        <f t="shared" si="40"/>
        <v/>
      </c>
      <c r="J2461" s="339"/>
      <c r="K2461" s="339"/>
      <c r="L2461" s="339"/>
      <c r="M2461" s="339"/>
      <c r="N2461" s="339"/>
      <c r="O2461" s="339"/>
      <c r="P2461" s="339"/>
      <c r="Q2461" s="339"/>
    </row>
    <row r="2462" spans="1:17" ht="13.5" customHeight="1">
      <c r="A2462" s="481"/>
      <c r="B2462" s="481"/>
      <c r="C2462" s="481"/>
      <c r="D2462" s="481"/>
      <c r="E2462" s="481"/>
      <c r="F2462" s="339"/>
      <c r="G2462" s="340" t="str">
        <f>IF(ISNUMBER(E2462),E2462/'Bulk DivVar Analysis'!$C$60,"")</f>
        <v/>
      </c>
      <c r="H2462" s="338" t="str">
        <f>IF(ISNUMBER(E2462), IF(G2462&gt;'Bulk DivVar Analysis'!$D$62,"Pass","Fail"),"")</f>
        <v/>
      </c>
      <c r="I2462" s="338" t="str">
        <f t="shared" si="40"/>
        <v/>
      </c>
      <c r="J2462" s="339"/>
      <c r="K2462" s="339"/>
      <c r="L2462" s="339"/>
      <c r="M2462" s="339"/>
      <c r="N2462" s="339"/>
      <c r="O2462" s="339"/>
      <c r="P2462" s="339"/>
      <c r="Q2462" s="339"/>
    </row>
    <row r="2463" spans="1:17" ht="13.5" customHeight="1">
      <c r="A2463" s="481"/>
      <c r="B2463" s="481"/>
      <c r="C2463" s="481"/>
      <c r="D2463" s="481"/>
      <c r="E2463" s="481"/>
      <c r="F2463" s="339"/>
      <c r="G2463" s="340" t="str">
        <f>IF(ISNUMBER(E2463),E2463/'Bulk DivVar Analysis'!$C$60,"")</f>
        <v/>
      </c>
      <c r="H2463" s="338" t="str">
        <f>IF(ISNUMBER(E2463), IF(G2463&gt;'Bulk DivVar Analysis'!$D$62,"Pass","Fail"),"")</f>
        <v/>
      </c>
      <c r="I2463" s="338" t="str">
        <f t="shared" si="40"/>
        <v/>
      </c>
      <c r="J2463" s="339"/>
      <c r="K2463" s="339"/>
      <c r="L2463" s="339"/>
      <c r="M2463" s="339"/>
      <c r="N2463" s="339"/>
      <c r="O2463" s="339"/>
      <c r="P2463" s="339"/>
      <c r="Q2463" s="339"/>
    </row>
    <row r="2464" spans="1:17" ht="13.5" customHeight="1">
      <c r="A2464" s="481"/>
      <c r="B2464" s="481"/>
      <c r="C2464" s="481"/>
      <c r="D2464" s="481"/>
      <c r="E2464" s="481"/>
      <c r="F2464" s="339"/>
      <c r="G2464" s="340" t="str">
        <f>IF(ISNUMBER(E2464),E2464/'Bulk DivVar Analysis'!$C$60,"")</f>
        <v/>
      </c>
      <c r="H2464" s="338" t="str">
        <f>IF(ISNUMBER(E2464), IF(G2464&gt;'Bulk DivVar Analysis'!$D$62,"Pass","Fail"),"")</f>
        <v/>
      </c>
      <c r="I2464" s="338" t="str">
        <f t="shared" si="40"/>
        <v/>
      </c>
      <c r="J2464" s="339"/>
      <c r="K2464" s="339"/>
      <c r="L2464" s="339"/>
      <c r="M2464" s="339"/>
      <c r="N2464" s="339"/>
      <c r="O2464" s="339"/>
      <c r="P2464" s="339"/>
      <c r="Q2464" s="339"/>
    </row>
    <row r="2465" spans="1:17" ht="13.5" customHeight="1">
      <c r="A2465" s="481"/>
      <c r="B2465" s="481"/>
      <c r="C2465" s="481"/>
      <c r="D2465" s="481"/>
      <c r="E2465" s="481"/>
      <c r="F2465" s="339"/>
      <c r="G2465" s="340" t="str">
        <f>IF(ISNUMBER(E2465),E2465/'Bulk DivVar Analysis'!$C$60,"")</f>
        <v/>
      </c>
      <c r="H2465" s="338" t="str">
        <f>IF(ISNUMBER(E2465), IF(G2465&gt;'Bulk DivVar Analysis'!$D$62,"Pass","Fail"),"")</f>
        <v/>
      </c>
      <c r="I2465" s="338" t="str">
        <f t="shared" si="40"/>
        <v/>
      </c>
      <c r="J2465" s="339"/>
      <c r="K2465" s="339"/>
      <c r="L2465" s="339"/>
      <c r="M2465" s="339"/>
      <c r="N2465" s="339"/>
      <c r="O2465" s="339"/>
      <c r="P2465" s="339"/>
      <c r="Q2465" s="339"/>
    </row>
    <row r="2466" spans="1:17" ht="13.5" customHeight="1">
      <c r="A2466" s="481"/>
      <c r="B2466" s="481"/>
      <c r="C2466" s="481"/>
      <c r="D2466" s="481"/>
      <c r="E2466" s="481"/>
      <c r="F2466" s="339"/>
      <c r="G2466" s="340" t="str">
        <f>IF(ISNUMBER(E2466),E2466/'Bulk DivVar Analysis'!$C$60,"")</f>
        <v/>
      </c>
      <c r="H2466" s="338" t="str">
        <f>IF(ISNUMBER(E2466), IF(G2466&gt;'Bulk DivVar Analysis'!$D$62,"Pass","Fail"),"")</f>
        <v/>
      </c>
      <c r="I2466" s="338" t="str">
        <f t="shared" si="40"/>
        <v/>
      </c>
      <c r="J2466" s="339"/>
      <c r="K2466" s="339"/>
      <c r="L2466" s="339"/>
      <c r="M2466" s="339"/>
      <c r="N2466" s="339"/>
      <c r="O2466" s="339"/>
      <c r="P2466" s="339"/>
      <c r="Q2466" s="339"/>
    </row>
    <row r="2467" spans="1:17" ht="13.5" customHeight="1">
      <c r="A2467" s="481"/>
      <c r="B2467" s="481"/>
      <c r="C2467" s="481"/>
      <c r="D2467" s="481"/>
      <c r="E2467" s="481"/>
      <c r="F2467" s="339"/>
      <c r="G2467" s="340" t="str">
        <f>IF(ISNUMBER(E2467),E2467/'Bulk DivVar Analysis'!$C$60,"")</f>
        <v/>
      </c>
      <c r="H2467" s="338" t="str">
        <f>IF(ISNUMBER(E2467), IF(G2467&gt;'Bulk DivVar Analysis'!$D$62,"Pass","Fail"),"")</f>
        <v/>
      </c>
      <c r="I2467" s="338" t="str">
        <f t="shared" si="40"/>
        <v/>
      </c>
      <c r="J2467" s="339"/>
      <c r="K2467" s="339"/>
      <c r="L2467" s="339"/>
      <c r="M2467" s="339"/>
      <c r="N2467" s="339"/>
      <c r="O2467" s="339"/>
      <c r="P2467" s="339"/>
      <c r="Q2467" s="339"/>
    </row>
    <row r="2468" spans="1:17" ht="13.5" customHeight="1">
      <c r="A2468" s="481"/>
      <c r="B2468" s="481"/>
      <c r="C2468" s="481"/>
      <c r="D2468" s="481"/>
      <c r="E2468" s="481"/>
      <c r="F2468" s="339"/>
      <c r="G2468" s="340" t="str">
        <f>IF(ISNUMBER(E2468),E2468/'Bulk DivVar Analysis'!$C$60,"")</f>
        <v/>
      </c>
      <c r="H2468" s="338" t="str">
        <f>IF(ISNUMBER(E2468), IF(G2468&gt;'Bulk DivVar Analysis'!$D$62,"Pass","Fail"),"")</f>
        <v/>
      </c>
      <c r="I2468" s="338" t="str">
        <f t="shared" si="40"/>
        <v/>
      </c>
      <c r="J2468" s="339"/>
      <c r="K2468" s="339"/>
      <c r="L2468" s="339"/>
      <c r="M2468" s="339"/>
      <c r="N2468" s="339"/>
      <c r="O2468" s="339"/>
      <c r="P2468" s="339"/>
      <c r="Q2468" s="339"/>
    </row>
    <row r="2469" spans="1:17" ht="13.5" customHeight="1">
      <c r="A2469" s="481"/>
      <c r="B2469" s="481"/>
      <c r="C2469" s="481"/>
      <c r="D2469" s="481"/>
      <c r="E2469" s="481"/>
      <c r="F2469" s="339"/>
      <c r="G2469" s="340" t="str">
        <f>IF(ISNUMBER(E2469),E2469/'Bulk DivVar Analysis'!$C$60,"")</f>
        <v/>
      </c>
      <c r="H2469" s="338" t="str">
        <f>IF(ISNUMBER(E2469), IF(G2469&gt;'Bulk DivVar Analysis'!$D$62,"Pass","Fail"),"")</f>
        <v/>
      </c>
      <c r="I2469" s="338" t="str">
        <f t="shared" si="40"/>
        <v/>
      </c>
      <c r="J2469" s="339"/>
      <c r="K2469" s="339"/>
      <c r="L2469" s="339"/>
      <c r="M2469" s="339"/>
      <c r="N2469" s="339"/>
      <c r="O2469" s="339"/>
      <c r="P2469" s="339"/>
      <c r="Q2469" s="339"/>
    </row>
    <row r="2470" spans="1:17" ht="13.5" customHeight="1">
      <c r="A2470" s="481"/>
      <c r="B2470" s="481"/>
      <c r="C2470" s="481"/>
      <c r="D2470" s="481"/>
      <c r="E2470" s="481"/>
      <c r="F2470" s="339"/>
      <c r="G2470" s="340" t="str">
        <f>IF(ISNUMBER(E2470),E2470/'Bulk DivVar Analysis'!$C$60,"")</f>
        <v/>
      </c>
      <c r="H2470" s="338" t="str">
        <f>IF(ISNUMBER(E2470), IF(G2470&gt;'Bulk DivVar Analysis'!$D$62,"Pass","Fail"),"")</f>
        <v/>
      </c>
      <c r="I2470" s="338" t="str">
        <f t="shared" si="40"/>
        <v/>
      </c>
      <c r="J2470" s="339"/>
      <c r="K2470" s="339"/>
      <c r="L2470" s="339"/>
      <c r="M2470" s="339"/>
      <c r="N2470" s="339"/>
      <c r="O2470" s="339"/>
      <c r="P2470" s="339"/>
      <c r="Q2470" s="339"/>
    </row>
    <row r="2471" spans="1:17" ht="13.5" customHeight="1">
      <c r="A2471" s="481"/>
      <c r="B2471" s="481"/>
      <c r="C2471" s="481"/>
      <c r="D2471" s="481"/>
      <c r="E2471" s="481"/>
      <c r="F2471" s="339"/>
      <c r="G2471" s="340" t="str">
        <f>IF(ISNUMBER(E2471),E2471/'Bulk DivVar Analysis'!$C$60,"")</f>
        <v/>
      </c>
      <c r="H2471" s="338" t="str">
        <f>IF(ISNUMBER(E2471), IF(G2471&gt;'Bulk DivVar Analysis'!$D$62,"Pass","Fail"),"")</f>
        <v/>
      </c>
      <c r="I2471" s="338" t="str">
        <f t="shared" si="40"/>
        <v/>
      </c>
      <c r="J2471" s="339"/>
      <c r="K2471" s="339"/>
      <c r="L2471" s="339"/>
      <c r="M2471" s="339"/>
      <c r="N2471" s="339"/>
      <c r="O2471" s="339"/>
      <c r="P2471" s="339"/>
      <c r="Q2471" s="339"/>
    </row>
    <row r="2472" spans="1:17" ht="13.5" customHeight="1">
      <c r="A2472" s="481"/>
      <c r="B2472" s="481"/>
      <c r="C2472" s="481"/>
      <c r="D2472" s="481"/>
      <c r="E2472" s="481"/>
      <c r="F2472" s="339"/>
      <c r="G2472" s="340" t="str">
        <f>IF(ISNUMBER(E2472),E2472/'Bulk DivVar Analysis'!$C$60,"")</f>
        <v/>
      </c>
      <c r="H2472" s="338" t="str">
        <f>IF(ISNUMBER(E2472), IF(G2472&gt;'Bulk DivVar Analysis'!$D$62,"Pass","Fail"),"")</f>
        <v/>
      </c>
      <c r="I2472" s="338" t="str">
        <f t="shared" si="40"/>
        <v/>
      </c>
      <c r="J2472" s="339"/>
      <c r="K2472" s="339"/>
      <c r="L2472" s="339"/>
      <c r="M2472" s="339"/>
      <c r="N2472" s="339"/>
      <c r="O2472" s="339"/>
      <c r="P2472" s="339"/>
      <c r="Q2472" s="339"/>
    </row>
    <row r="2473" spans="1:17" ht="13.5" customHeight="1">
      <c r="A2473" s="481"/>
      <c r="B2473" s="481"/>
      <c r="C2473" s="481"/>
      <c r="D2473" s="481"/>
      <c r="E2473" s="481"/>
      <c r="F2473" s="339"/>
      <c r="G2473" s="340" t="str">
        <f>IF(ISNUMBER(E2473),E2473/'Bulk DivVar Analysis'!$C$60,"")</f>
        <v/>
      </c>
      <c r="H2473" s="338" t="str">
        <f>IF(ISNUMBER(E2473), IF(G2473&gt;'Bulk DivVar Analysis'!$D$62,"Pass","Fail"),"")</f>
        <v/>
      </c>
      <c r="I2473" s="338" t="str">
        <f t="shared" si="40"/>
        <v/>
      </c>
      <c r="J2473" s="339"/>
      <c r="K2473" s="339"/>
      <c r="L2473" s="339"/>
      <c r="M2473" s="339"/>
      <c r="N2473" s="339"/>
      <c r="O2473" s="339"/>
      <c r="P2473" s="339"/>
      <c r="Q2473" s="339"/>
    </row>
    <row r="2474" spans="1:17" ht="13.5" customHeight="1">
      <c r="A2474" s="481"/>
      <c r="B2474" s="481"/>
      <c r="C2474" s="481"/>
      <c r="D2474" s="481"/>
      <c r="E2474" s="481"/>
      <c r="F2474" s="339"/>
      <c r="G2474" s="340" t="str">
        <f>IF(ISNUMBER(E2474),E2474/'Bulk DivVar Analysis'!$C$60,"")</f>
        <v/>
      </c>
      <c r="H2474" s="338" t="str">
        <f>IF(ISNUMBER(E2474), IF(G2474&gt;'Bulk DivVar Analysis'!$D$62,"Pass","Fail"),"")</f>
        <v/>
      </c>
      <c r="I2474" s="338" t="str">
        <f t="shared" si="40"/>
        <v/>
      </c>
      <c r="J2474" s="339"/>
      <c r="K2474" s="339"/>
      <c r="L2474" s="339"/>
      <c r="M2474" s="339"/>
      <c r="N2474" s="339"/>
      <c r="O2474" s="339"/>
      <c r="P2474" s="339"/>
      <c r="Q2474" s="339"/>
    </row>
    <row r="2475" spans="1:17" ht="13.5" customHeight="1">
      <c r="A2475" s="481"/>
      <c r="B2475" s="481"/>
      <c r="C2475" s="481"/>
      <c r="D2475" s="481"/>
      <c r="E2475" s="481"/>
      <c r="F2475" s="339"/>
      <c r="G2475" s="340" t="str">
        <f>IF(ISNUMBER(E2475),E2475/'Bulk DivVar Analysis'!$C$60,"")</f>
        <v/>
      </c>
      <c r="H2475" s="338" t="str">
        <f>IF(ISNUMBER(E2475), IF(G2475&gt;'Bulk DivVar Analysis'!$D$62,"Pass","Fail"),"")</f>
        <v/>
      </c>
      <c r="I2475" s="338" t="str">
        <f t="shared" si="40"/>
        <v/>
      </c>
      <c r="J2475" s="339"/>
      <c r="K2475" s="339"/>
      <c r="L2475" s="339"/>
      <c r="M2475" s="339"/>
      <c r="N2475" s="339"/>
      <c r="O2475" s="339"/>
      <c r="P2475" s="339"/>
      <c r="Q2475" s="339"/>
    </row>
    <row r="2476" spans="1:17" ht="13.5" customHeight="1">
      <c r="A2476" s="481"/>
      <c r="B2476" s="481"/>
      <c r="C2476" s="481"/>
      <c r="D2476" s="481"/>
      <c r="E2476" s="481"/>
      <c r="F2476" s="339"/>
      <c r="G2476" s="340" t="str">
        <f>IF(ISNUMBER(E2476),E2476/'Bulk DivVar Analysis'!$C$60,"")</f>
        <v/>
      </c>
      <c r="H2476" s="338" t="str">
        <f>IF(ISNUMBER(E2476), IF(G2476&gt;'Bulk DivVar Analysis'!$D$62,"Pass","Fail"),"")</f>
        <v/>
      </c>
      <c r="I2476" s="338" t="str">
        <f t="shared" si="40"/>
        <v/>
      </c>
      <c r="J2476" s="339"/>
      <c r="K2476" s="339"/>
      <c r="L2476" s="339"/>
      <c r="M2476" s="339"/>
      <c r="N2476" s="339"/>
      <c r="O2476" s="339"/>
      <c r="P2476" s="339"/>
      <c r="Q2476" s="339"/>
    </row>
    <row r="2477" spans="1:17" ht="13.5" customHeight="1">
      <c r="A2477" s="481"/>
      <c r="B2477" s="481"/>
      <c r="C2477" s="481"/>
      <c r="D2477" s="481"/>
      <c r="E2477" s="481"/>
      <c r="F2477" s="339"/>
      <c r="G2477" s="340" t="str">
        <f>IF(ISNUMBER(E2477),E2477/'Bulk DivVar Analysis'!$C$60,"")</f>
        <v/>
      </c>
      <c r="H2477" s="338" t="str">
        <f>IF(ISNUMBER(E2477), IF(G2477&gt;'Bulk DivVar Analysis'!$D$62,"Pass","Fail"),"")</f>
        <v/>
      </c>
      <c r="I2477" s="338" t="str">
        <f t="shared" si="40"/>
        <v/>
      </c>
      <c r="J2477" s="339"/>
      <c r="K2477" s="339"/>
      <c r="L2477" s="339"/>
      <c r="M2477" s="339"/>
      <c r="N2477" s="339"/>
      <c r="O2477" s="339"/>
      <c r="P2477" s="339"/>
      <c r="Q2477" s="339"/>
    </row>
    <row r="2478" spans="1:17" ht="13.5" customHeight="1">
      <c r="A2478" s="481"/>
      <c r="B2478" s="481"/>
      <c r="C2478" s="481"/>
      <c r="D2478" s="481"/>
      <c r="E2478" s="481"/>
      <c r="F2478" s="339"/>
      <c r="G2478" s="340" t="str">
        <f>IF(ISNUMBER(E2478),E2478/'Bulk DivVar Analysis'!$C$60,"")</f>
        <v/>
      </c>
      <c r="H2478" s="338" t="str">
        <f>IF(ISNUMBER(E2478), IF(G2478&gt;'Bulk DivVar Analysis'!$D$62,"Pass","Fail"),"")</f>
        <v/>
      </c>
      <c r="I2478" s="338" t="str">
        <f t="shared" si="40"/>
        <v/>
      </c>
      <c r="J2478" s="339"/>
      <c r="K2478" s="339"/>
      <c r="L2478" s="339"/>
      <c r="M2478" s="339"/>
      <c r="N2478" s="339"/>
      <c r="O2478" s="339"/>
      <c r="P2478" s="339"/>
      <c r="Q2478" s="339"/>
    </row>
    <row r="2479" spans="1:17" ht="13.5" customHeight="1">
      <c r="A2479" s="481"/>
      <c r="B2479" s="481"/>
      <c r="C2479" s="481"/>
      <c r="D2479" s="481"/>
      <c r="E2479" s="481"/>
      <c r="F2479" s="339"/>
      <c r="G2479" s="340" t="str">
        <f>IF(ISNUMBER(E2479),E2479/'Bulk DivVar Analysis'!$C$60,"")</f>
        <v/>
      </c>
      <c r="H2479" s="338" t="str">
        <f>IF(ISNUMBER(E2479), IF(G2479&gt;'Bulk DivVar Analysis'!$D$62,"Pass","Fail"),"")</f>
        <v/>
      </c>
      <c r="I2479" s="338" t="str">
        <f t="shared" si="40"/>
        <v/>
      </c>
      <c r="J2479" s="339"/>
      <c r="K2479" s="339"/>
      <c r="L2479" s="339"/>
      <c r="M2479" s="339"/>
      <c r="N2479" s="339"/>
      <c r="O2479" s="339"/>
      <c r="P2479" s="339"/>
      <c r="Q2479" s="339"/>
    </row>
    <row r="2480" spans="1:17" ht="13.5" customHeight="1">
      <c r="A2480" s="481"/>
      <c r="B2480" s="481"/>
      <c r="C2480" s="481"/>
      <c r="D2480" s="481"/>
      <c r="E2480" s="481"/>
      <c r="F2480" s="339"/>
      <c r="G2480" s="340" t="str">
        <f>IF(ISNUMBER(E2480),E2480/'Bulk DivVar Analysis'!$C$60,"")</f>
        <v/>
      </c>
      <c r="H2480" s="338" t="str">
        <f>IF(ISNUMBER(E2480), IF(G2480&gt;'Bulk DivVar Analysis'!$D$62,"Pass","Fail"),"")</f>
        <v/>
      </c>
      <c r="I2480" s="338" t="str">
        <f t="shared" si="40"/>
        <v/>
      </c>
      <c r="J2480" s="339"/>
      <c r="K2480" s="339"/>
      <c r="L2480" s="339"/>
      <c r="M2480" s="339"/>
      <c r="N2480" s="339"/>
      <c r="O2480" s="339"/>
      <c r="P2480" s="339"/>
      <c r="Q2480" s="339"/>
    </row>
    <row r="2481" spans="1:17" ht="13.5" customHeight="1">
      <c r="A2481" s="481"/>
      <c r="B2481" s="481"/>
      <c r="C2481" s="481"/>
      <c r="D2481" s="481"/>
      <c r="E2481" s="481"/>
      <c r="F2481" s="339"/>
      <c r="G2481" s="340" t="str">
        <f>IF(ISNUMBER(E2481),E2481/'Bulk DivVar Analysis'!$C$60,"")</f>
        <v/>
      </c>
      <c r="H2481" s="338" t="str">
        <f>IF(ISNUMBER(E2481), IF(G2481&gt;'Bulk DivVar Analysis'!$D$62,"Pass","Fail"),"")</f>
        <v/>
      </c>
      <c r="I2481" s="338" t="str">
        <f t="shared" si="40"/>
        <v/>
      </c>
      <c r="J2481" s="339"/>
      <c r="K2481" s="339"/>
      <c r="L2481" s="339"/>
      <c r="M2481" s="339"/>
      <c r="N2481" s="339"/>
      <c r="O2481" s="339"/>
      <c r="P2481" s="339"/>
      <c r="Q2481" s="339"/>
    </row>
    <row r="2482" spans="1:17" ht="13.5" customHeight="1">
      <c r="A2482" s="481"/>
      <c r="B2482" s="481"/>
      <c r="C2482" s="481"/>
      <c r="D2482" s="481"/>
      <c r="E2482" s="481"/>
      <c r="F2482" s="339"/>
      <c r="G2482" s="340" t="str">
        <f>IF(ISNUMBER(E2482),E2482/'Bulk DivVar Analysis'!$C$60,"")</f>
        <v/>
      </c>
      <c r="H2482" s="338" t="str">
        <f>IF(ISNUMBER(E2482), IF(G2482&gt;'Bulk DivVar Analysis'!$D$62,"Pass","Fail"),"")</f>
        <v/>
      </c>
      <c r="I2482" s="338" t="str">
        <f t="shared" si="40"/>
        <v/>
      </c>
      <c r="J2482" s="339"/>
      <c r="K2482" s="339"/>
      <c r="L2482" s="339"/>
      <c r="M2482" s="339"/>
      <c r="N2482" s="339"/>
      <c r="O2482" s="339"/>
      <c r="P2482" s="339"/>
      <c r="Q2482" s="339"/>
    </row>
    <row r="2483" spans="1:17" ht="13.5" customHeight="1">
      <c r="A2483" s="481"/>
      <c r="B2483" s="481"/>
      <c r="C2483" s="481"/>
      <c r="D2483" s="481"/>
      <c r="E2483" s="481"/>
      <c r="F2483" s="339"/>
      <c r="G2483" s="340" t="str">
        <f>IF(ISNUMBER(E2483),E2483/'Bulk DivVar Analysis'!$C$60,"")</f>
        <v/>
      </c>
      <c r="H2483" s="338" t="str">
        <f>IF(ISNUMBER(E2483), IF(G2483&gt;'Bulk DivVar Analysis'!$D$62,"Pass","Fail"),"")</f>
        <v/>
      </c>
      <c r="I2483" s="338" t="str">
        <f t="shared" si="40"/>
        <v/>
      </c>
      <c r="J2483" s="339"/>
      <c r="K2483" s="339"/>
      <c r="L2483" s="339"/>
      <c r="M2483" s="339"/>
      <c r="N2483" s="339"/>
      <c r="O2483" s="339"/>
      <c r="P2483" s="339"/>
      <c r="Q2483" s="339"/>
    </row>
    <row r="2484" spans="1:17" ht="13.5" customHeight="1">
      <c r="A2484" s="481"/>
      <c r="B2484" s="481"/>
      <c r="C2484" s="481"/>
      <c r="D2484" s="481"/>
      <c r="E2484" s="481"/>
      <c r="F2484" s="339"/>
      <c r="G2484" s="340" t="str">
        <f>IF(ISNUMBER(E2484),E2484/'Bulk DivVar Analysis'!$C$60,"")</f>
        <v/>
      </c>
      <c r="H2484" s="338" t="str">
        <f>IF(ISNUMBER(E2484), IF(G2484&gt;'Bulk DivVar Analysis'!$D$62,"Pass","Fail"),"")</f>
        <v/>
      </c>
      <c r="I2484" s="338" t="str">
        <f t="shared" si="40"/>
        <v/>
      </c>
      <c r="J2484" s="339"/>
      <c r="K2484" s="339"/>
      <c r="L2484" s="339"/>
      <c r="M2484" s="339"/>
      <c r="N2484" s="339"/>
      <c r="O2484" s="339"/>
      <c r="P2484" s="339"/>
      <c r="Q2484" s="339"/>
    </row>
    <row r="2485" spans="1:17" ht="13.5" customHeight="1">
      <c r="A2485" s="481"/>
      <c r="B2485" s="481"/>
      <c r="C2485" s="481"/>
      <c r="D2485" s="481"/>
      <c r="E2485" s="481"/>
      <c r="F2485" s="339"/>
      <c r="G2485" s="340" t="str">
        <f>IF(ISNUMBER(E2485),E2485/'Bulk DivVar Analysis'!$C$60,"")</f>
        <v/>
      </c>
      <c r="H2485" s="338" t="str">
        <f>IF(ISNUMBER(E2485), IF(G2485&gt;'Bulk DivVar Analysis'!$D$62,"Pass","Fail"),"")</f>
        <v/>
      </c>
      <c r="I2485" s="338" t="str">
        <f t="shared" si="40"/>
        <v/>
      </c>
      <c r="J2485" s="339"/>
      <c r="K2485" s="339"/>
      <c r="L2485" s="339"/>
      <c r="M2485" s="339"/>
      <c r="N2485" s="339"/>
      <c r="O2485" s="339"/>
      <c r="P2485" s="339"/>
      <c r="Q2485" s="339"/>
    </row>
    <row r="2486" spans="1:17" ht="13.5" customHeight="1">
      <c r="A2486" s="481"/>
      <c r="B2486" s="481"/>
      <c r="C2486" s="481"/>
      <c r="D2486" s="481"/>
      <c r="E2486" s="481"/>
      <c r="F2486" s="339"/>
      <c r="G2486" s="340" t="str">
        <f>IF(ISNUMBER(E2486),E2486/'Bulk DivVar Analysis'!$C$60,"")</f>
        <v/>
      </c>
      <c r="H2486" s="338" t="str">
        <f>IF(ISNUMBER(E2486), IF(G2486&gt;'Bulk DivVar Analysis'!$D$62,"Pass","Fail"),"")</f>
        <v/>
      </c>
      <c r="I2486" s="338" t="str">
        <f t="shared" si="40"/>
        <v/>
      </c>
      <c r="J2486" s="339"/>
      <c r="K2486" s="339"/>
      <c r="L2486" s="339"/>
      <c r="M2486" s="339"/>
      <c r="N2486" s="339"/>
      <c r="O2486" s="339"/>
      <c r="P2486" s="339"/>
      <c r="Q2486" s="339"/>
    </row>
    <row r="2487" spans="1:17" ht="13.5" customHeight="1">
      <c r="A2487" s="481"/>
      <c r="B2487" s="481"/>
      <c r="C2487" s="481"/>
      <c r="D2487" s="481"/>
      <c r="E2487" s="481"/>
      <c r="F2487" s="339"/>
      <c r="G2487" s="340" t="str">
        <f>IF(ISNUMBER(E2487),E2487/'Bulk DivVar Analysis'!$C$60,"")</f>
        <v/>
      </c>
      <c r="H2487" s="338" t="str">
        <f>IF(ISNUMBER(E2487), IF(G2487&gt;'Bulk DivVar Analysis'!$D$62,"Pass","Fail"),"")</f>
        <v/>
      </c>
      <c r="I2487" s="338" t="str">
        <f t="shared" si="40"/>
        <v/>
      </c>
      <c r="J2487" s="339"/>
      <c r="K2487" s="339"/>
      <c r="L2487" s="339"/>
      <c r="M2487" s="339"/>
      <c r="N2487" s="339"/>
      <c r="O2487" s="339"/>
      <c r="P2487" s="339"/>
      <c r="Q2487" s="339"/>
    </row>
    <row r="2488" spans="1:17" ht="13.5" customHeight="1">
      <c r="A2488" s="481"/>
      <c r="B2488" s="481"/>
      <c r="C2488" s="481"/>
      <c r="D2488" s="481"/>
      <c r="E2488" s="481"/>
      <c r="F2488" s="339"/>
      <c r="G2488" s="340" t="str">
        <f>IF(ISNUMBER(E2488),E2488/'Bulk DivVar Analysis'!$C$60,"")</f>
        <v/>
      </c>
      <c r="H2488" s="338" t="str">
        <f>IF(ISNUMBER(E2488), IF(G2488&gt;'Bulk DivVar Analysis'!$D$62,"Pass","Fail"),"")</f>
        <v/>
      </c>
      <c r="I2488" s="338" t="str">
        <f t="shared" si="40"/>
        <v/>
      </c>
      <c r="J2488" s="339"/>
      <c r="K2488" s="339"/>
      <c r="L2488" s="339"/>
      <c r="M2488" s="339"/>
      <c r="N2488" s="339"/>
      <c r="O2488" s="339"/>
      <c r="P2488" s="339"/>
      <c r="Q2488" s="339"/>
    </row>
    <row r="2489" spans="1:17" ht="13.5" customHeight="1">
      <c r="A2489" s="481"/>
      <c r="B2489" s="481"/>
      <c r="C2489" s="481"/>
      <c r="D2489" s="481"/>
      <c r="E2489" s="481"/>
      <c r="F2489" s="339"/>
      <c r="G2489" s="340" t="str">
        <f>IF(ISNUMBER(E2489),E2489/'Bulk DivVar Analysis'!$C$60,"")</f>
        <v/>
      </c>
      <c r="H2489" s="338" t="str">
        <f>IF(ISNUMBER(E2489), IF(G2489&gt;'Bulk DivVar Analysis'!$D$62,"Pass","Fail"),"")</f>
        <v/>
      </c>
      <c r="I2489" s="338" t="str">
        <f t="shared" si="40"/>
        <v/>
      </c>
      <c r="J2489" s="339"/>
      <c r="K2489" s="339"/>
      <c r="L2489" s="339"/>
      <c r="M2489" s="339"/>
      <c r="N2489" s="339"/>
      <c r="O2489" s="339"/>
      <c r="P2489" s="339"/>
      <c r="Q2489" s="339"/>
    </row>
    <row r="2490" spans="1:17" ht="13.5" customHeight="1">
      <c r="A2490" s="481"/>
      <c r="B2490" s="481"/>
      <c r="C2490" s="481"/>
      <c r="D2490" s="481"/>
      <c r="E2490" s="481"/>
      <c r="F2490" s="339"/>
      <c r="G2490" s="340" t="str">
        <f>IF(ISNUMBER(E2490),E2490/'Bulk DivVar Analysis'!$C$60,"")</f>
        <v/>
      </c>
      <c r="H2490" s="338" t="str">
        <f>IF(ISNUMBER(E2490), IF(G2490&gt;'Bulk DivVar Analysis'!$D$62,"Pass","Fail"),"")</f>
        <v/>
      </c>
      <c r="I2490" s="338" t="str">
        <f t="shared" si="40"/>
        <v/>
      </c>
      <c r="J2490" s="339"/>
      <c r="K2490" s="339"/>
      <c r="L2490" s="339"/>
      <c r="M2490" s="339"/>
      <c r="N2490" s="339"/>
      <c r="O2490" s="339"/>
      <c r="P2490" s="339"/>
      <c r="Q2490" s="339"/>
    </row>
    <row r="2491" spans="1:17" ht="13.5" customHeight="1">
      <c r="A2491" s="481"/>
      <c r="B2491" s="481"/>
      <c r="C2491" s="481"/>
      <c r="D2491" s="481"/>
      <c r="E2491" s="481"/>
      <c r="F2491" s="339"/>
      <c r="G2491" s="340" t="str">
        <f>IF(ISNUMBER(E2491),E2491/'Bulk DivVar Analysis'!$C$60,"")</f>
        <v/>
      </c>
      <c r="H2491" s="338" t="str">
        <f>IF(ISNUMBER(E2491), IF(G2491&gt;'Bulk DivVar Analysis'!$D$62,"Pass","Fail"),"")</f>
        <v/>
      </c>
      <c r="I2491" s="338" t="str">
        <f t="shared" si="40"/>
        <v/>
      </c>
      <c r="J2491" s="339"/>
      <c r="K2491" s="339"/>
      <c r="L2491" s="339"/>
      <c r="M2491" s="339"/>
      <c r="N2491" s="339"/>
      <c r="O2491" s="339"/>
      <c r="P2491" s="339"/>
      <c r="Q2491" s="339"/>
    </row>
    <row r="2492" spans="1:17" ht="13.5" customHeight="1">
      <c r="A2492" s="481"/>
      <c r="B2492" s="481"/>
      <c r="C2492" s="481"/>
      <c r="D2492" s="481"/>
      <c r="E2492" s="481"/>
      <c r="F2492" s="339"/>
      <c r="G2492" s="340" t="str">
        <f>IF(ISNUMBER(E2492),E2492/'Bulk DivVar Analysis'!$C$60,"")</f>
        <v/>
      </c>
      <c r="H2492" s="338" t="str">
        <f>IF(ISNUMBER(E2492), IF(G2492&gt;'Bulk DivVar Analysis'!$D$62,"Pass","Fail"),"")</f>
        <v/>
      </c>
      <c r="I2492" s="338" t="str">
        <f t="shared" si="40"/>
        <v/>
      </c>
      <c r="J2492" s="339"/>
      <c r="K2492" s="339"/>
      <c r="L2492" s="339"/>
      <c r="M2492" s="339"/>
      <c r="N2492" s="339"/>
      <c r="O2492" s="339"/>
      <c r="P2492" s="339"/>
      <c r="Q2492" s="339"/>
    </row>
    <row r="2493" spans="1:17" ht="13.5" customHeight="1">
      <c r="A2493" s="481"/>
      <c r="B2493" s="481"/>
      <c r="C2493" s="481"/>
      <c r="D2493" s="481"/>
      <c r="E2493" s="481"/>
      <c r="F2493" s="339"/>
      <c r="G2493" s="340" t="str">
        <f>IF(ISNUMBER(E2493),E2493/'Bulk DivVar Analysis'!$C$60,"")</f>
        <v/>
      </c>
      <c r="H2493" s="338" t="str">
        <f>IF(ISNUMBER(E2493), IF(G2493&gt;'Bulk DivVar Analysis'!$D$62,"Pass","Fail"),"")</f>
        <v/>
      </c>
      <c r="I2493" s="338" t="str">
        <f t="shared" si="40"/>
        <v/>
      </c>
      <c r="J2493" s="339"/>
      <c r="K2493" s="339"/>
      <c r="L2493" s="339"/>
      <c r="M2493" s="339"/>
      <c r="N2493" s="339"/>
      <c r="O2493" s="339"/>
      <c r="P2493" s="339"/>
      <c r="Q2493" s="339"/>
    </row>
    <row r="2494" spans="1:17" ht="13.5" customHeight="1">
      <c r="A2494" s="481"/>
      <c r="B2494" s="481"/>
      <c r="C2494" s="481"/>
      <c r="D2494" s="481"/>
      <c r="E2494" s="481"/>
      <c r="F2494" s="339"/>
      <c r="G2494" s="340" t="str">
        <f>IF(ISNUMBER(E2494),E2494/'Bulk DivVar Analysis'!$C$60,"")</f>
        <v/>
      </c>
      <c r="H2494" s="338" t="str">
        <f>IF(ISNUMBER(E2494), IF(G2494&gt;'Bulk DivVar Analysis'!$D$62,"Pass","Fail"),"")</f>
        <v/>
      </c>
      <c r="I2494" s="338" t="str">
        <f t="shared" si="40"/>
        <v/>
      </c>
      <c r="J2494" s="339"/>
      <c r="K2494" s="339"/>
      <c r="L2494" s="339"/>
      <c r="M2494" s="339"/>
      <c r="N2494" s="339"/>
      <c r="O2494" s="339"/>
      <c r="P2494" s="339"/>
      <c r="Q2494" s="339"/>
    </row>
    <row r="2495" spans="1:17" ht="13.5" customHeight="1">
      <c r="A2495" s="481"/>
      <c r="B2495" s="481"/>
      <c r="C2495" s="481"/>
      <c r="D2495" s="481"/>
      <c r="E2495" s="481"/>
      <c r="F2495" s="339"/>
      <c r="G2495" s="340" t="str">
        <f>IF(ISNUMBER(E2495),E2495/'Bulk DivVar Analysis'!$C$60,"")</f>
        <v/>
      </c>
      <c r="H2495" s="338" t="str">
        <f>IF(ISNUMBER(E2495), IF(G2495&gt;'Bulk DivVar Analysis'!$D$62,"Pass","Fail"),"")</f>
        <v/>
      </c>
      <c r="I2495" s="338" t="str">
        <f t="shared" si="40"/>
        <v/>
      </c>
      <c r="J2495" s="339"/>
      <c r="K2495" s="339"/>
      <c r="L2495" s="339"/>
      <c r="M2495" s="339"/>
      <c r="N2495" s="339"/>
      <c r="O2495" s="339"/>
      <c r="P2495" s="339"/>
      <c r="Q2495" s="339"/>
    </row>
    <row r="2496" spans="1:17" ht="13.5" customHeight="1">
      <c r="A2496" s="481"/>
      <c r="B2496" s="481"/>
      <c r="C2496" s="481"/>
      <c r="D2496" s="481"/>
      <c r="E2496" s="481"/>
      <c r="F2496" s="339"/>
      <c r="G2496" s="340" t="str">
        <f>IF(ISNUMBER(E2496),E2496/'Bulk DivVar Analysis'!$C$60,"")</f>
        <v/>
      </c>
      <c r="H2496" s="338" t="str">
        <f>IF(ISNUMBER(E2496), IF(G2496&gt;'Bulk DivVar Analysis'!$D$62,"Pass","Fail"),"")</f>
        <v/>
      </c>
      <c r="I2496" s="338" t="str">
        <f t="shared" si="40"/>
        <v/>
      </c>
      <c r="J2496" s="339"/>
      <c r="K2496" s="339"/>
      <c r="L2496" s="339"/>
      <c r="M2496" s="339"/>
      <c r="N2496" s="339"/>
      <c r="O2496" s="339"/>
      <c r="P2496" s="339"/>
      <c r="Q2496" s="339"/>
    </row>
    <row r="2497" spans="1:17" ht="13.5" customHeight="1">
      <c r="A2497" s="481"/>
      <c r="B2497" s="481"/>
      <c r="C2497" s="481"/>
      <c r="D2497" s="481"/>
      <c r="E2497" s="481"/>
      <c r="F2497" s="339"/>
      <c r="G2497" s="340" t="str">
        <f>IF(ISNUMBER(E2497),E2497/'Bulk DivVar Analysis'!$C$60,"")</f>
        <v/>
      </c>
      <c r="H2497" s="338" t="str">
        <f>IF(ISNUMBER(E2497), IF(G2497&gt;'Bulk DivVar Analysis'!$D$62,"Pass","Fail"),"")</f>
        <v/>
      </c>
      <c r="I2497" s="338" t="str">
        <f t="shared" si="40"/>
        <v/>
      </c>
      <c r="J2497" s="339"/>
      <c r="K2497" s="339"/>
      <c r="L2497" s="339"/>
      <c r="M2497" s="339"/>
      <c r="N2497" s="339"/>
      <c r="O2497" s="339"/>
      <c r="P2497" s="339"/>
      <c r="Q2497" s="339"/>
    </row>
    <row r="2498" spans="1:17" ht="13.5" customHeight="1">
      <c r="A2498" s="481"/>
      <c r="B2498" s="481"/>
      <c r="C2498" s="481"/>
      <c r="D2498" s="481"/>
      <c r="E2498" s="481"/>
      <c r="F2498" s="339"/>
      <c r="G2498" s="340" t="str">
        <f>IF(ISNUMBER(E2498),E2498/'Bulk DivVar Analysis'!$C$60,"")</f>
        <v/>
      </c>
      <c r="H2498" s="338" t="str">
        <f>IF(ISNUMBER(E2498), IF(G2498&gt;'Bulk DivVar Analysis'!$D$62,"Pass","Fail"),"")</f>
        <v/>
      </c>
      <c r="I2498" s="338" t="str">
        <f t="shared" si="40"/>
        <v/>
      </c>
      <c r="J2498" s="339"/>
      <c r="K2498" s="339"/>
      <c r="L2498" s="339"/>
      <c r="M2498" s="339"/>
      <c r="N2498" s="339"/>
      <c r="O2498" s="339"/>
      <c r="P2498" s="339"/>
      <c r="Q2498" s="339"/>
    </row>
    <row r="2499" spans="1:17" ht="13.5" customHeight="1">
      <c r="A2499" s="481"/>
      <c r="B2499" s="481"/>
      <c r="C2499" s="481"/>
      <c r="D2499" s="481"/>
      <c r="E2499" s="481"/>
      <c r="F2499" s="339"/>
      <c r="G2499" s="340" t="str">
        <f>IF(ISNUMBER(E2499),E2499/'Bulk DivVar Analysis'!$C$60,"")</f>
        <v/>
      </c>
      <c r="H2499" s="338" t="str">
        <f>IF(ISNUMBER(E2499), IF(G2499&gt;'Bulk DivVar Analysis'!$D$62,"Pass","Fail"),"")</f>
        <v/>
      </c>
      <c r="I2499" s="338" t="str">
        <f t="shared" ref="I2499:I2562" si="41">_xlfn.TEXTJOIN("_",TRUE,B2499,C2499)</f>
        <v/>
      </c>
      <c r="J2499" s="339"/>
      <c r="K2499" s="339"/>
      <c r="L2499" s="339"/>
      <c r="M2499" s="339"/>
      <c r="N2499" s="339"/>
      <c r="O2499" s="339"/>
      <c r="P2499" s="339"/>
      <c r="Q2499" s="339"/>
    </row>
    <row r="2500" spans="1:17" ht="13.5" customHeight="1">
      <c r="A2500" s="481"/>
      <c r="B2500" s="481"/>
      <c r="C2500" s="481"/>
      <c r="D2500" s="481"/>
      <c r="E2500" s="481"/>
      <c r="F2500" s="339"/>
      <c r="G2500" s="340" t="str">
        <f>IF(ISNUMBER(E2500),E2500/'Bulk DivVar Analysis'!$C$60,"")</f>
        <v/>
      </c>
      <c r="H2500" s="338" t="str">
        <f>IF(ISNUMBER(E2500), IF(G2500&gt;'Bulk DivVar Analysis'!$D$62,"Pass","Fail"),"")</f>
        <v/>
      </c>
      <c r="I2500" s="338" t="str">
        <f t="shared" si="41"/>
        <v/>
      </c>
      <c r="J2500" s="339"/>
      <c r="K2500" s="339"/>
      <c r="L2500" s="339"/>
      <c r="M2500" s="339"/>
      <c r="N2500" s="339"/>
      <c r="O2500" s="339"/>
      <c r="P2500" s="339"/>
      <c r="Q2500" s="339"/>
    </row>
    <row r="2501" spans="1:17" ht="13.5" customHeight="1">
      <c r="A2501" s="481"/>
      <c r="B2501" s="481"/>
      <c r="C2501" s="481"/>
      <c r="D2501" s="481"/>
      <c r="E2501" s="481"/>
      <c r="F2501" s="339"/>
      <c r="G2501" s="340" t="str">
        <f>IF(ISNUMBER(E2501),E2501/'Bulk DivVar Analysis'!$C$60,"")</f>
        <v/>
      </c>
      <c r="H2501" s="338" t="str">
        <f>IF(ISNUMBER(E2501), IF(G2501&gt;'Bulk DivVar Analysis'!$D$62,"Pass","Fail"),"")</f>
        <v/>
      </c>
      <c r="I2501" s="338" t="str">
        <f t="shared" si="41"/>
        <v/>
      </c>
      <c r="J2501" s="339"/>
      <c r="K2501" s="339"/>
      <c r="L2501" s="339"/>
      <c r="M2501" s="339"/>
      <c r="N2501" s="339"/>
      <c r="O2501" s="339"/>
      <c r="P2501" s="339"/>
      <c r="Q2501" s="339"/>
    </row>
    <row r="2502" spans="1:17" ht="13.5" customHeight="1">
      <c r="A2502" s="481"/>
      <c r="B2502" s="481"/>
      <c r="C2502" s="481"/>
      <c r="D2502" s="481"/>
      <c r="E2502" s="481"/>
      <c r="F2502" s="339"/>
      <c r="G2502" s="340" t="str">
        <f>IF(ISNUMBER(E2502),E2502/'Bulk DivVar Analysis'!$C$60,"")</f>
        <v/>
      </c>
      <c r="H2502" s="338" t="str">
        <f>IF(ISNUMBER(E2502), IF(G2502&gt;'Bulk DivVar Analysis'!$D$62,"Pass","Fail"),"")</f>
        <v/>
      </c>
      <c r="I2502" s="338" t="str">
        <f t="shared" si="41"/>
        <v/>
      </c>
      <c r="J2502" s="339"/>
      <c r="K2502" s="339"/>
      <c r="L2502" s="339"/>
      <c r="M2502" s="339"/>
      <c r="N2502" s="339"/>
      <c r="O2502" s="339"/>
      <c r="P2502" s="339"/>
      <c r="Q2502" s="339"/>
    </row>
    <row r="2503" spans="1:17" ht="13.5" customHeight="1">
      <c r="A2503" s="481"/>
      <c r="B2503" s="481"/>
      <c r="C2503" s="481"/>
      <c r="D2503" s="481"/>
      <c r="E2503" s="481"/>
      <c r="F2503" s="339"/>
      <c r="G2503" s="340" t="str">
        <f>IF(ISNUMBER(E2503),E2503/'Bulk DivVar Analysis'!$C$60,"")</f>
        <v/>
      </c>
      <c r="H2503" s="338" t="str">
        <f>IF(ISNUMBER(E2503), IF(G2503&gt;'Bulk DivVar Analysis'!$D$62,"Pass","Fail"),"")</f>
        <v/>
      </c>
      <c r="I2503" s="338" t="str">
        <f t="shared" si="41"/>
        <v/>
      </c>
      <c r="J2503" s="339"/>
      <c r="K2503" s="339"/>
      <c r="L2503" s="339"/>
      <c r="M2503" s="339"/>
      <c r="N2503" s="339"/>
      <c r="O2503" s="339"/>
      <c r="P2503" s="339"/>
      <c r="Q2503" s="339"/>
    </row>
    <row r="2504" spans="1:17" ht="13.5" customHeight="1">
      <c r="A2504" s="481"/>
      <c r="B2504" s="481"/>
      <c r="C2504" s="481"/>
      <c r="D2504" s="481"/>
      <c r="E2504" s="481"/>
      <c r="F2504" s="339"/>
      <c r="G2504" s="340" t="str">
        <f>IF(ISNUMBER(E2504),E2504/'Bulk DivVar Analysis'!$C$60,"")</f>
        <v/>
      </c>
      <c r="H2504" s="338" t="str">
        <f>IF(ISNUMBER(E2504), IF(G2504&gt;'Bulk DivVar Analysis'!$D$62,"Pass","Fail"),"")</f>
        <v/>
      </c>
      <c r="I2504" s="338" t="str">
        <f t="shared" si="41"/>
        <v/>
      </c>
      <c r="J2504" s="339"/>
      <c r="K2504" s="339"/>
      <c r="L2504" s="339"/>
      <c r="M2504" s="339"/>
      <c r="N2504" s="339"/>
      <c r="O2504" s="339"/>
      <c r="P2504" s="339"/>
      <c r="Q2504" s="339"/>
    </row>
    <row r="2505" spans="1:17" ht="13.5" customHeight="1">
      <c r="A2505" s="481"/>
      <c r="B2505" s="481"/>
      <c r="C2505" s="481"/>
      <c r="D2505" s="481"/>
      <c r="E2505" s="481"/>
      <c r="F2505" s="339"/>
      <c r="G2505" s="340" t="str">
        <f>IF(ISNUMBER(E2505),E2505/'Bulk DivVar Analysis'!$C$60,"")</f>
        <v/>
      </c>
      <c r="H2505" s="338" t="str">
        <f>IF(ISNUMBER(E2505), IF(G2505&gt;'Bulk DivVar Analysis'!$D$62,"Pass","Fail"),"")</f>
        <v/>
      </c>
      <c r="I2505" s="338" t="str">
        <f t="shared" si="41"/>
        <v/>
      </c>
      <c r="J2505" s="339"/>
      <c r="K2505" s="339"/>
      <c r="L2505" s="339"/>
      <c r="M2505" s="339"/>
      <c r="N2505" s="339"/>
      <c r="O2505" s="339"/>
      <c r="P2505" s="339"/>
      <c r="Q2505" s="339"/>
    </row>
    <row r="2506" spans="1:17" ht="13.5" customHeight="1">
      <c r="A2506" s="481"/>
      <c r="B2506" s="481"/>
      <c r="C2506" s="481"/>
      <c r="D2506" s="481"/>
      <c r="E2506" s="481"/>
      <c r="F2506" s="339"/>
      <c r="G2506" s="340" t="str">
        <f>IF(ISNUMBER(E2506),E2506/'Bulk DivVar Analysis'!$C$60,"")</f>
        <v/>
      </c>
      <c r="H2506" s="338" t="str">
        <f>IF(ISNUMBER(E2506), IF(G2506&gt;'Bulk DivVar Analysis'!$D$62,"Pass","Fail"),"")</f>
        <v/>
      </c>
      <c r="I2506" s="338" t="str">
        <f t="shared" si="41"/>
        <v/>
      </c>
      <c r="J2506" s="339"/>
      <c r="K2506" s="339"/>
      <c r="L2506" s="339"/>
      <c r="M2506" s="339"/>
      <c r="N2506" s="339"/>
      <c r="O2506" s="339"/>
      <c r="P2506" s="339"/>
      <c r="Q2506" s="339"/>
    </row>
    <row r="2507" spans="1:17" ht="13.5" customHeight="1">
      <c r="A2507" s="481"/>
      <c r="B2507" s="481"/>
      <c r="C2507" s="481"/>
      <c r="D2507" s="481"/>
      <c r="E2507" s="481"/>
      <c r="F2507" s="339"/>
      <c r="G2507" s="340" t="str">
        <f>IF(ISNUMBER(E2507),E2507/'Bulk DivVar Analysis'!$C$60,"")</f>
        <v/>
      </c>
      <c r="H2507" s="338" t="str">
        <f>IF(ISNUMBER(E2507), IF(G2507&gt;'Bulk DivVar Analysis'!$D$62,"Pass","Fail"),"")</f>
        <v/>
      </c>
      <c r="I2507" s="338" t="str">
        <f t="shared" si="41"/>
        <v/>
      </c>
      <c r="J2507" s="339"/>
      <c r="K2507" s="339"/>
      <c r="L2507" s="339"/>
      <c r="M2507" s="339"/>
      <c r="N2507" s="339"/>
      <c r="O2507" s="339"/>
      <c r="P2507" s="339"/>
      <c r="Q2507" s="339"/>
    </row>
    <row r="2508" spans="1:17" ht="13.5" customHeight="1">
      <c r="A2508" s="481"/>
      <c r="B2508" s="481"/>
      <c r="C2508" s="481"/>
      <c r="D2508" s="481"/>
      <c r="E2508" s="481"/>
      <c r="F2508" s="339"/>
      <c r="G2508" s="340" t="str">
        <f>IF(ISNUMBER(E2508),E2508/'Bulk DivVar Analysis'!$C$60,"")</f>
        <v/>
      </c>
      <c r="H2508" s="338" t="str">
        <f>IF(ISNUMBER(E2508), IF(G2508&gt;'Bulk DivVar Analysis'!$D$62,"Pass","Fail"),"")</f>
        <v/>
      </c>
      <c r="I2508" s="338" t="str">
        <f t="shared" si="41"/>
        <v/>
      </c>
      <c r="J2508" s="339"/>
      <c r="K2508" s="339"/>
      <c r="L2508" s="339"/>
      <c r="M2508" s="339"/>
      <c r="N2508" s="339"/>
      <c r="O2508" s="339"/>
      <c r="P2508" s="339"/>
      <c r="Q2508" s="339"/>
    </row>
    <row r="2509" spans="1:17" ht="13.5" customHeight="1">
      <c r="A2509" s="481"/>
      <c r="B2509" s="481"/>
      <c r="C2509" s="481"/>
      <c r="D2509" s="481"/>
      <c r="E2509" s="481"/>
      <c r="F2509" s="339"/>
      <c r="G2509" s="340" t="str">
        <f>IF(ISNUMBER(E2509),E2509/'Bulk DivVar Analysis'!$C$60,"")</f>
        <v/>
      </c>
      <c r="H2509" s="338" t="str">
        <f>IF(ISNUMBER(E2509), IF(G2509&gt;'Bulk DivVar Analysis'!$D$62,"Pass","Fail"),"")</f>
        <v/>
      </c>
      <c r="I2509" s="338" t="str">
        <f t="shared" si="41"/>
        <v/>
      </c>
      <c r="J2509" s="339"/>
      <c r="K2509" s="339"/>
      <c r="L2509" s="339"/>
      <c r="M2509" s="339"/>
      <c r="N2509" s="339"/>
      <c r="O2509" s="339"/>
      <c r="P2509" s="339"/>
      <c r="Q2509" s="339"/>
    </row>
    <row r="2510" spans="1:17" ht="13.5" customHeight="1">
      <c r="A2510" s="481"/>
      <c r="B2510" s="481"/>
      <c r="C2510" s="481"/>
      <c r="D2510" s="481"/>
      <c r="E2510" s="481"/>
      <c r="F2510" s="339"/>
      <c r="G2510" s="340" t="str">
        <f>IF(ISNUMBER(E2510),E2510/'Bulk DivVar Analysis'!$C$60,"")</f>
        <v/>
      </c>
      <c r="H2510" s="338" t="str">
        <f>IF(ISNUMBER(E2510), IF(G2510&gt;'Bulk DivVar Analysis'!$D$62,"Pass","Fail"),"")</f>
        <v/>
      </c>
      <c r="I2510" s="338" t="str">
        <f t="shared" si="41"/>
        <v/>
      </c>
      <c r="J2510" s="339"/>
      <c r="K2510" s="339"/>
      <c r="L2510" s="339"/>
      <c r="M2510" s="339"/>
      <c r="N2510" s="339"/>
      <c r="O2510" s="339"/>
      <c r="P2510" s="339"/>
      <c r="Q2510" s="339"/>
    </row>
    <row r="2511" spans="1:17" ht="13.5" customHeight="1">
      <c r="A2511" s="481"/>
      <c r="B2511" s="481"/>
      <c r="C2511" s="481"/>
      <c r="D2511" s="481"/>
      <c r="E2511" s="481"/>
      <c r="F2511" s="339"/>
      <c r="G2511" s="340" t="str">
        <f>IF(ISNUMBER(E2511),E2511/'Bulk DivVar Analysis'!$C$60,"")</f>
        <v/>
      </c>
      <c r="H2511" s="338" t="str">
        <f>IF(ISNUMBER(E2511), IF(G2511&gt;'Bulk DivVar Analysis'!$D$62,"Pass","Fail"),"")</f>
        <v/>
      </c>
      <c r="I2511" s="338" t="str">
        <f t="shared" si="41"/>
        <v/>
      </c>
      <c r="J2511" s="339"/>
      <c r="K2511" s="339"/>
      <c r="L2511" s="339"/>
      <c r="M2511" s="339"/>
      <c r="N2511" s="339"/>
      <c r="O2511" s="339"/>
      <c r="P2511" s="339"/>
      <c r="Q2511" s="339"/>
    </row>
    <row r="2512" spans="1:17" ht="13.5" customHeight="1">
      <c r="A2512" s="481"/>
      <c r="B2512" s="481"/>
      <c r="C2512" s="481"/>
      <c r="D2512" s="481"/>
      <c r="E2512" s="481"/>
      <c r="F2512" s="339"/>
      <c r="G2512" s="340" t="str">
        <f>IF(ISNUMBER(E2512),E2512/'Bulk DivVar Analysis'!$C$60,"")</f>
        <v/>
      </c>
      <c r="H2512" s="338" t="str">
        <f>IF(ISNUMBER(E2512), IF(G2512&gt;'Bulk DivVar Analysis'!$D$62,"Pass","Fail"),"")</f>
        <v/>
      </c>
      <c r="I2512" s="338" t="str">
        <f t="shared" si="41"/>
        <v/>
      </c>
      <c r="J2512" s="339"/>
      <c r="K2512" s="339"/>
      <c r="L2512" s="339"/>
      <c r="M2512" s="339"/>
      <c r="N2512" s="339"/>
      <c r="O2512" s="339"/>
      <c r="P2512" s="339"/>
      <c r="Q2512" s="339"/>
    </row>
    <row r="2513" spans="1:17" ht="13.5" customHeight="1">
      <c r="A2513" s="481"/>
      <c r="B2513" s="481"/>
      <c r="C2513" s="481"/>
      <c r="D2513" s="481"/>
      <c r="E2513" s="481"/>
      <c r="F2513" s="339"/>
      <c r="G2513" s="340" t="str">
        <f>IF(ISNUMBER(E2513),E2513/'Bulk DivVar Analysis'!$C$60,"")</f>
        <v/>
      </c>
      <c r="H2513" s="338" t="str">
        <f>IF(ISNUMBER(E2513), IF(G2513&gt;'Bulk DivVar Analysis'!$D$62,"Pass","Fail"),"")</f>
        <v/>
      </c>
      <c r="I2513" s="338" t="str">
        <f t="shared" si="41"/>
        <v/>
      </c>
      <c r="J2513" s="339"/>
      <c r="K2513" s="339"/>
      <c r="L2513" s="339"/>
      <c r="M2513" s="339"/>
      <c r="N2513" s="339"/>
      <c r="O2513" s="339"/>
      <c r="P2513" s="339"/>
      <c r="Q2513" s="339"/>
    </row>
    <row r="2514" spans="1:17" ht="13.5" customHeight="1">
      <c r="A2514" s="481"/>
      <c r="B2514" s="481"/>
      <c r="C2514" s="481"/>
      <c r="D2514" s="481"/>
      <c r="E2514" s="481"/>
      <c r="F2514" s="339"/>
      <c r="G2514" s="340" t="str">
        <f>IF(ISNUMBER(E2514),E2514/'Bulk DivVar Analysis'!$C$60,"")</f>
        <v/>
      </c>
      <c r="H2514" s="338" t="str">
        <f>IF(ISNUMBER(E2514), IF(G2514&gt;'Bulk DivVar Analysis'!$D$62,"Pass","Fail"),"")</f>
        <v/>
      </c>
      <c r="I2514" s="338" t="str">
        <f t="shared" si="41"/>
        <v/>
      </c>
      <c r="J2514" s="339"/>
      <c r="K2514" s="339"/>
      <c r="L2514" s="339"/>
      <c r="M2514" s="339"/>
      <c r="N2514" s="339"/>
      <c r="O2514" s="339"/>
      <c r="P2514" s="339"/>
      <c r="Q2514" s="339"/>
    </row>
    <row r="2515" spans="1:17" ht="13.5" customHeight="1">
      <c r="A2515" s="481"/>
      <c r="B2515" s="481"/>
      <c r="C2515" s="481"/>
      <c r="D2515" s="481"/>
      <c r="E2515" s="481"/>
      <c r="F2515" s="339"/>
      <c r="G2515" s="340" t="str">
        <f>IF(ISNUMBER(E2515),E2515/'Bulk DivVar Analysis'!$C$60,"")</f>
        <v/>
      </c>
      <c r="H2515" s="338" t="str">
        <f>IF(ISNUMBER(E2515), IF(G2515&gt;'Bulk DivVar Analysis'!$D$62,"Pass","Fail"),"")</f>
        <v/>
      </c>
      <c r="I2515" s="338" t="str">
        <f t="shared" si="41"/>
        <v/>
      </c>
      <c r="J2515" s="339"/>
      <c r="K2515" s="339"/>
      <c r="L2515" s="339"/>
      <c r="M2515" s="339"/>
      <c r="N2515" s="339"/>
      <c r="O2515" s="339"/>
      <c r="P2515" s="339"/>
      <c r="Q2515" s="339"/>
    </row>
    <row r="2516" spans="1:17" ht="13.5" customHeight="1">
      <c r="A2516" s="481"/>
      <c r="B2516" s="481"/>
      <c r="C2516" s="481"/>
      <c r="D2516" s="481"/>
      <c r="E2516" s="481"/>
      <c r="F2516" s="339"/>
      <c r="G2516" s="340" t="str">
        <f>IF(ISNUMBER(E2516),E2516/'Bulk DivVar Analysis'!$C$60,"")</f>
        <v/>
      </c>
      <c r="H2516" s="338" t="str">
        <f>IF(ISNUMBER(E2516), IF(G2516&gt;'Bulk DivVar Analysis'!$D$62,"Pass","Fail"),"")</f>
        <v/>
      </c>
      <c r="I2516" s="338" t="str">
        <f t="shared" si="41"/>
        <v/>
      </c>
      <c r="J2516" s="339"/>
      <c r="K2516" s="339"/>
      <c r="L2516" s="339"/>
      <c r="M2516" s="339"/>
      <c r="N2516" s="339"/>
      <c r="O2516" s="339"/>
      <c r="P2516" s="339"/>
      <c r="Q2516" s="339"/>
    </row>
    <row r="2517" spans="1:17" ht="13.5" customHeight="1">
      <c r="A2517" s="481"/>
      <c r="B2517" s="481"/>
      <c r="C2517" s="481"/>
      <c r="D2517" s="481"/>
      <c r="E2517" s="481"/>
      <c r="F2517" s="339"/>
      <c r="G2517" s="340" t="str">
        <f>IF(ISNUMBER(E2517),E2517/'Bulk DivVar Analysis'!$C$60,"")</f>
        <v/>
      </c>
      <c r="H2517" s="338" t="str">
        <f>IF(ISNUMBER(E2517), IF(G2517&gt;'Bulk DivVar Analysis'!$D$62,"Pass","Fail"),"")</f>
        <v/>
      </c>
      <c r="I2517" s="338" t="str">
        <f t="shared" si="41"/>
        <v/>
      </c>
      <c r="J2517" s="339"/>
      <c r="K2517" s="339"/>
      <c r="L2517" s="339"/>
      <c r="M2517" s="339"/>
      <c r="N2517" s="339"/>
      <c r="O2517" s="339"/>
      <c r="P2517" s="339"/>
      <c r="Q2517" s="339"/>
    </row>
    <row r="2518" spans="1:17" ht="13.5" customHeight="1">
      <c r="A2518" s="481"/>
      <c r="B2518" s="481"/>
      <c r="C2518" s="481"/>
      <c r="D2518" s="481"/>
      <c r="E2518" s="481"/>
      <c r="F2518" s="339"/>
      <c r="G2518" s="340" t="str">
        <f>IF(ISNUMBER(E2518),E2518/'Bulk DivVar Analysis'!$C$60,"")</f>
        <v/>
      </c>
      <c r="H2518" s="338" t="str">
        <f>IF(ISNUMBER(E2518), IF(G2518&gt;'Bulk DivVar Analysis'!$D$62,"Pass","Fail"),"")</f>
        <v/>
      </c>
      <c r="I2518" s="338" t="str">
        <f t="shared" si="41"/>
        <v/>
      </c>
      <c r="J2518" s="339"/>
      <c r="K2518" s="339"/>
      <c r="L2518" s="339"/>
      <c r="M2518" s="339"/>
      <c r="N2518" s="339"/>
      <c r="O2518" s="339"/>
      <c r="P2518" s="339"/>
      <c r="Q2518" s="339"/>
    </row>
    <row r="2519" spans="1:17" ht="13.5" customHeight="1">
      <c r="A2519" s="481"/>
      <c r="B2519" s="481"/>
      <c r="C2519" s="481"/>
      <c r="D2519" s="481"/>
      <c r="E2519" s="481"/>
      <c r="F2519" s="339"/>
      <c r="G2519" s="340" t="str">
        <f>IF(ISNUMBER(E2519),E2519/'Bulk DivVar Analysis'!$C$60,"")</f>
        <v/>
      </c>
      <c r="H2519" s="338" t="str">
        <f>IF(ISNUMBER(E2519), IF(G2519&gt;'Bulk DivVar Analysis'!$D$62,"Pass","Fail"),"")</f>
        <v/>
      </c>
      <c r="I2519" s="338" t="str">
        <f t="shared" si="41"/>
        <v/>
      </c>
      <c r="J2519" s="339"/>
      <c r="K2519" s="339"/>
      <c r="L2519" s="339"/>
      <c r="M2519" s="339"/>
      <c r="N2519" s="339"/>
      <c r="O2519" s="339"/>
      <c r="P2519" s="339"/>
      <c r="Q2519" s="339"/>
    </row>
    <row r="2520" spans="1:17" ht="13.5" customHeight="1">
      <c r="A2520" s="481"/>
      <c r="B2520" s="481"/>
      <c r="C2520" s="481"/>
      <c r="D2520" s="481"/>
      <c r="E2520" s="481"/>
      <c r="F2520" s="339"/>
      <c r="G2520" s="340" t="str">
        <f>IF(ISNUMBER(E2520),E2520/'Bulk DivVar Analysis'!$C$60,"")</f>
        <v/>
      </c>
      <c r="H2520" s="338" t="str">
        <f>IF(ISNUMBER(E2520), IF(G2520&gt;'Bulk DivVar Analysis'!$D$62,"Pass","Fail"),"")</f>
        <v/>
      </c>
      <c r="I2520" s="338" t="str">
        <f t="shared" si="41"/>
        <v/>
      </c>
      <c r="J2520" s="339"/>
      <c r="K2520" s="339"/>
      <c r="L2520" s="339"/>
      <c r="M2520" s="339"/>
      <c r="N2520" s="339"/>
      <c r="O2520" s="339"/>
      <c r="P2520" s="339"/>
      <c r="Q2520" s="339"/>
    </row>
    <row r="2521" spans="1:17" ht="13.5" customHeight="1">
      <c r="A2521" s="481"/>
      <c r="B2521" s="481"/>
      <c r="C2521" s="481"/>
      <c r="D2521" s="481"/>
      <c r="E2521" s="481"/>
      <c r="F2521" s="339"/>
      <c r="G2521" s="340" t="str">
        <f>IF(ISNUMBER(E2521),E2521/'Bulk DivVar Analysis'!$C$60,"")</f>
        <v/>
      </c>
      <c r="H2521" s="338" t="str">
        <f>IF(ISNUMBER(E2521), IF(G2521&gt;'Bulk DivVar Analysis'!$D$62,"Pass","Fail"),"")</f>
        <v/>
      </c>
      <c r="I2521" s="338" t="str">
        <f t="shared" si="41"/>
        <v/>
      </c>
      <c r="J2521" s="339"/>
      <c r="K2521" s="339"/>
      <c r="L2521" s="339"/>
      <c r="M2521" s="339"/>
      <c r="N2521" s="339"/>
      <c r="O2521" s="339"/>
      <c r="P2521" s="339"/>
      <c r="Q2521" s="339"/>
    </row>
    <row r="2522" spans="1:17" ht="13.5" customHeight="1">
      <c r="A2522" s="481"/>
      <c r="B2522" s="481"/>
      <c r="C2522" s="481"/>
      <c r="D2522" s="481"/>
      <c r="E2522" s="481"/>
      <c r="F2522" s="339"/>
      <c r="G2522" s="340" t="str">
        <f>IF(ISNUMBER(E2522),E2522/'Bulk DivVar Analysis'!$C$60,"")</f>
        <v/>
      </c>
      <c r="H2522" s="338" t="str">
        <f>IF(ISNUMBER(E2522), IF(G2522&gt;'Bulk DivVar Analysis'!$D$62,"Pass","Fail"),"")</f>
        <v/>
      </c>
      <c r="I2522" s="338" t="str">
        <f t="shared" si="41"/>
        <v/>
      </c>
      <c r="J2522" s="339"/>
      <c r="K2522" s="339"/>
      <c r="L2522" s="339"/>
      <c r="M2522" s="339"/>
      <c r="N2522" s="339"/>
      <c r="O2522" s="339"/>
      <c r="P2522" s="339"/>
      <c r="Q2522" s="339"/>
    </row>
    <row r="2523" spans="1:17" ht="13.5" customHeight="1">
      <c r="A2523" s="481"/>
      <c r="B2523" s="481"/>
      <c r="C2523" s="481"/>
      <c r="D2523" s="481"/>
      <c r="E2523" s="481"/>
      <c r="F2523" s="339"/>
      <c r="G2523" s="340" t="str">
        <f>IF(ISNUMBER(E2523),E2523/'Bulk DivVar Analysis'!$C$60,"")</f>
        <v/>
      </c>
      <c r="H2523" s="338" t="str">
        <f>IF(ISNUMBER(E2523), IF(G2523&gt;'Bulk DivVar Analysis'!$D$62,"Pass","Fail"),"")</f>
        <v/>
      </c>
      <c r="I2523" s="338" t="str">
        <f t="shared" si="41"/>
        <v/>
      </c>
      <c r="J2523" s="339"/>
      <c r="K2523" s="339"/>
      <c r="L2523" s="339"/>
      <c r="M2523" s="339"/>
      <c r="N2523" s="339"/>
      <c r="O2523" s="339"/>
      <c r="P2523" s="339"/>
      <c r="Q2523" s="339"/>
    </row>
    <row r="2524" spans="1:17" ht="13.5" customHeight="1">
      <c r="A2524" s="481"/>
      <c r="B2524" s="481"/>
      <c r="C2524" s="481"/>
      <c r="D2524" s="481"/>
      <c r="E2524" s="481"/>
      <c r="F2524" s="339"/>
      <c r="G2524" s="340" t="str">
        <f>IF(ISNUMBER(E2524),E2524/'Bulk DivVar Analysis'!$C$60,"")</f>
        <v/>
      </c>
      <c r="H2524" s="338" t="str">
        <f>IF(ISNUMBER(E2524), IF(G2524&gt;'Bulk DivVar Analysis'!$D$62,"Pass","Fail"),"")</f>
        <v/>
      </c>
      <c r="I2524" s="338" t="str">
        <f t="shared" si="41"/>
        <v/>
      </c>
      <c r="J2524" s="339"/>
      <c r="K2524" s="339"/>
      <c r="L2524" s="339"/>
      <c r="M2524" s="339"/>
      <c r="N2524" s="339"/>
      <c r="O2524" s="339"/>
      <c r="P2524" s="339"/>
      <c r="Q2524" s="339"/>
    </row>
    <row r="2525" spans="1:17" ht="13.5" customHeight="1">
      <c r="A2525" s="481"/>
      <c r="B2525" s="481"/>
      <c r="C2525" s="481"/>
      <c r="D2525" s="481"/>
      <c r="E2525" s="481"/>
      <c r="F2525" s="339"/>
      <c r="G2525" s="340" t="str">
        <f>IF(ISNUMBER(E2525),E2525/'Bulk DivVar Analysis'!$C$60,"")</f>
        <v/>
      </c>
      <c r="H2525" s="338" t="str">
        <f>IF(ISNUMBER(E2525), IF(G2525&gt;'Bulk DivVar Analysis'!$D$62,"Pass","Fail"),"")</f>
        <v/>
      </c>
      <c r="I2525" s="338" t="str">
        <f t="shared" si="41"/>
        <v/>
      </c>
      <c r="J2525" s="339"/>
      <c r="K2525" s="339"/>
      <c r="L2525" s="339"/>
      <c r="M2525" s="339"/>
      <c r="N2525" s="339"/>
      <c r="O2525" s="339"/>
      <c r="P2525" s="339"/>
      <c r="Q2525" s="339"/>
    </row>
    <row r="2526" spans="1:17" ht="13.5" customHeight="1">
      <c r="A2526" s="481"/>
      <c r="B2526" s="481"/>
      <c r="C2526" s="481"/>
      <c r="D2526" s="481"/>
      <c r="E2526" s="481"/>
      <c r="F2526" s="339"/>
      <c r="G2526" s="340" t="str">
        <f>IF(ISNUMBER(E2526),E2526/'Bulk DivVar Analysis'!$C$60,"")</f>
        <v/>
      </c>
      <c r="H2526" s="338" t="str">
        <f>IF(ISNUMBER(E2526), IF(G2526&gt;'Bulk DivVar Analysis'!$D$62,"Pass","Fail"),"")</f>
        <v/>
      </c>
      <c r="I2526" s="338" t="str">
        <f t="shared" si="41"/>
        <v/>
      </c>
      <c r="J2526" s="339"/>
      <c r="K2526" s="339"/>
      <c r="L2526" s="339"/>
      <c r="M2526" s="339"/>
      <c r="N2526" s="339"/>
      <c r="O2526" s="339"/>
      <c r="P2526" s="339"/>
      <c r="Q2526" s="339"/>
    </row>
    <row r="2527" spans="1:17" ht="13.5" customHeight="1">
      <c r="A2527" s="481"/>
      <c r="B2527" s="481"/>
      <c r="C2527" s="481"/>
      <c r="D2527" s="481"/>
      <c r="E2527" s="481"/>
      <c r="F2527" s="339"/>
      <c r="G2527" s="340" t="str">
        <f>IF(ISNUMBER(E2527),E2527/'Bulk DivVar Analysis'!$C$60,"")</f>
        <v/>
      </c>
      <c r="H2527" s="338" t="str">
        <f>IF(ISNUMBER(E2527), IF(G2527&gt;'Bulk DivVar Analysis'!$D$62,"Pass","Fail"),"")</f>
        <v/>
      </c>
      <c r="I2527" s="338" t="str">
        <f t="shared" si="41"/>
        <v/>
      </c>
      <c r="J2527" s="339"/>
      <c r="K2527" s="339"/>
      <c r="L2527" s="339"/>
      <c r="M2527" s="339"/>
      <c r="N2527" s="339"/>
      <c r="O2527" s="339"/>
      <c r="P2527" s="339"/>
      <c r="Q2527" s="339"/>
    </row>
    <row r="2528" spans="1:17" ht="13.5" customHeight="1">
      <c r="A2528" s="481"/>
      <c r="B2528" s="481"/>
      <c r="C2528" s="481"/>
      <c r="D2528" s="481"/>
      <c r="E2528" s="481"/>
      <c r="F2528" s="339"/>
      <c r="G2528" s="340" t="str">
        <f>IF(ISNUMBER(E2528),E2528/'Bulk DivVar Analysis'!$C$60,"")</f>
        <v/>
      </c>
      <c r="H2528" s="338" t="str">
        <f>IF(ISNUMBER(E2528), IF(G2528&gt;'Bulk DivVar Analysis'!$D$62,"Pass","Fail"),"")</f>
        <v/>
      </c>
      <c r="I2528" s="338" t="str">
        <f t="shared" si="41"/>
        <v/>
      </c>
      <c r="J2528" s="339"/>
      <c r="K2528" s="339"/>
      <c r="L2528" s="339"/>
      <c r="M2528" s="339"/>
      <c r="N2528" s="339"/>
      <c r="O2528" s="339"/>
      <c r="P2528" s="339"/>
      <c r="Q2528" s="339"/>
    </row>
    <row r="2529" spans="1:17" ht="13.5" customHeight="1">
      <c r="A2529" s="481"/>
      <c r="B2529" s="481"/>
      <c r="C2529" s="481"/>
      <c r="D2529" s="481"/>
      <c r="E2529" s="481"/>
      <c r="F2529" s="339"/>
      <c r="G2529" s="340" t="str">
        <f>IF(ISNUMBER(E2529),E2529/'Bulk DivVar Analysis'!$C$60,"")</f>
        <v/>
      </c>
      <c r="H2529" s="338" t="str">
        <f>IF(ISNUMBER(E2529), IF(G2529&gt;'Bulk DivVar Analysis'!$D$62,"Pass","Fail"),"")</f>
        <v/>
      </c>
      <c r="I2529" s="338" t="str">
        <f t="shared" si="41"/>
        <v/>
      </c>
      <c r="J2529" s="339"/>
      <c r="K2529" s="339"/>
      <c r="L2529" s="339"/>
      <c r="M2529" s="339"/>
      <c r="N2529" s="339"/>
      <c r="O2529" s="339"/>
      <c r="P2529" s="339"/>
      <c r="Q2529" s="339"/>
    </row>
    <row r="2530" spans="1:17" ht="13.5" customHeight="1">
      <c r="A2530" s="481"/>
      <c r="B2530" s="481"/>
      <c r="C2530" s="481"/>
      <c r="D2530" s="481"/>
      <c r="E2530" s="481"/>
      <c r="F2530" s="339"/>
      <c r="G2530" s="340" t="str">
        <f>IF(ISNUMBER(E2530),E2530/'Bulk DivVar Analysis'!$C$60,"")</f>
        <v/>
      </c>
      <c r="H2530" s="338" t="str">
        <f>IF(ISNUMBER(E2530), IF(G2530&gt;'Bulk DivVar Analysis'!$D$62,"Pass","Fail"),"")</f>
        <v/>
      </c>
      <c r="I2530" s="338" t="str">
        <f t="shared" si="41"/>
        <v/>
      </c>
      <c r="J2530" s="339"/>
      <c r="K2530" s="339"/>
      <c r="L2530" s="339"/>
      <c r="M2530" s="339"/>
      <c r="N2530" s="339"/>
      <c r="O2530" s="339"/>
      <c r="P2530" s="339"/>
      <c r="Q2530" s="339"/>
    </row>
    <row r="2531" spans="1:17" ht="13.5" customHeight="1">
      <c r="A2531" s="481"/>
      <c r="B2531" s="481"/>
      <c r="C2531" s="481"/>
      <c r="D2531" s="481"/>
      <c r="E2531" s="481"/>
      <c r="F2531" s="339"/>
      <c r="G2531" s="340" t="str">
        <f>IF(ISNUMBER(E2531),E2531/'Bulk DivVar Analysis'!$C$60,"")</f>
        <v/>
      </c>
      <c r="H2531" s="338" t="str">
        <f>IF(ISNUMBER(E2531), IF(G2531&gt;'Bulk DivVar Analysis'!$D$62,"Pass","Fail"),"")</f>
        <v/>
      </c>
      <c r="I2531" s="338" t="str">
        <f t="shared" si="41"/>
        <v/>
      </c>
      <c r="J2531" s="339"/>
      <c r="K2531" s="339"/>
      <c r="L2531" s="339"/>
      <c r="M2531" s="339"/>
      <c r="N2531" s="339"/>
      <c r="O2531" s="339"/>
      <c r="P2531" s="339"/>
      <c r="Q2531" s="339"/>
    </row>
    <row r="2532" spans="1:17" ht="13.5" customHeight="1">
      <c r="A2532" s="481"/>
      <c r="B2532" s="481"/>
      <c r="C2532" s="481"/>
      <c r="D2532" s="481"/>
      <c r="E2532" s="481"/>
      <c r="F2532" s="339"/>
      <c r="G2532" s="340" t="str">
        <f>IF(ISNUMBER(E2532),E2532/'Bulk DivVar Analysis'!$C$60,"")</f>
        <v/>
      </c>
      <c r="H2532" s="338" t="str">
        <f>IF(ISNUMBER(E2532), IF(G2532&gt;'Bulk DivVar Analysis'!$D$62,"Pass","Fail"),"")</f>
        <v/>
      </c>
      <c r="I2532" s="338" t="str">
        <f t="shared" si="41"/>
        <v/>
      </c>
      <c r="J2532" s="339"/>
      <c r="K2532" s="339"/>
      <c r="L2532" s="339"/>
      <c r="M2532" s="339"/>
      <c r="N2532" s="339"/>
      <c r="O2532" s="339"/>
      <c r="P2532" s="339"/>
      <c r="Q2532" s="339"/>
    </row>
    <row r="2533" spans="1:17" ht="13.5" customHeight="1">
      <c r="A2533" s="481"/>
      <c r="B2533" s="481"/>
      <c r="C2533" s="481"/>
      <c r="D2533" s="481"/>
      <c r="E2533" s="481"/>
      <c r="F2533" s="339"/>
      <c r="G2533" s="340" t="str">
        <f>IF(ISNUMBER(E2533),E2533/'Bulk DivVar Analysis'!$C$60,"")</f>
        <v/>
      </c>
      <c r="H2533" s="338" t="str">
        <f>IF(ISNUMBER(E2533), IF(G2533&gt;'Bulk DivVar Analysis'!$D$62,"Pass","Fail"),"")</f>
        <v/>
      </c>
      <c r="I2533" s="338" t="str">
        <f t="shared" si="41"/>
        <v/>
      </c>
      <c r="J2533" s="339"/>
      <c r="K2533" s="339"/>
      <c r="L2533" s="339"/>
      <c r="M2533" s="339"/>
      <c r="N2533" s="339"/>
      <c r="O2533" s="339"/>
      <c r="P2533" s="339"/>
      <c r="Q2533" s="339"/>
    </row>
    <row r="2534" spans="1:17" ht="13.5" customHeight="1">
      <c r="A2534" s="481"/>
      <c r="B2534" s="481"/>
      <c r="C2534" s="481"/>
      <c r="D2534" s="481"/>
      <c r="E2534" s="481"/>
      <c r="F2534" s="339"/>
      <c r="G2534" s="340" t="str">
        <f>IF(ISNUMBER(E2534),E2534/'Bulk DivVar Analysis'!$C$60,"")</f>
        <v/>
      </c>
      <c r="H2534" s="338" t="str">
        <f>IF(ISNUMBER(E2534), IF(G2534&gt;'Bulk DivVar Analysis'!$D$62,"Pass","Fail"),"")</f>
        <v/>
      </c>
      <c r="I2534" s="338" t="str">
        <f t="shared" si="41"/>
        <v/>
      </c>
      <c r="J2534" s="339"/>
      <c r="K2534" s="339"/>
      <c r="L2534" s="339"/>
      <c r="M2534" s="339"/>
      <c r="N2534" s="339"/>
      <c r="O2534" s="339"/>
      <c r="P2534" s="339"/>
      <c r="Q2534" s="339"/>
    </row>
    <row r="2535" spans="1:17" ht="13.5" customHeight="1">
      <c r="A2535" s="481"/>
      <c r="B2535" s="481"/>
      <c r="C2535" s="481"/>
      <c r="D2535" s="481"/>
      <c r="E2535" s="481"/>
      <c r="F2535" s="339"/>
      <c r="G2535" s="340" t="str">
        <f>IF(ISNUMBER(E2535),E2535/'Bulk DivVar Analysis'!$C$60,"")</f>
        <v/>
      </c>
      <c r="H2535" s="338" t="str">
        <f>IF(ISNUMBER(E2535), IF(G2535&gt;'Bulk DivVar Analysis'!$D$62,"Pass","Fail"),"")</f>
        <v/>
      </c>
      <c r="I2535" s="338" t="str">
        <f t="shared" si="41"/>
        <v/>
      </c>
      <c r="J2535" s="339"/>
      <c r="K2535" s="339"/>
      <c r="L2535" s="339"/>
      <c r="M2535" s="339"/>
      <c r="N2535" s="339"/>
      <c r="O2535" s="339"/>
      <c r="P2535" s="339"/>
      <c r="Q2535" s="339"/>
    </row>
    <row r="2536" spans="1:17" ht="13.5" customHeight="1">
      <c r="A2536" s="481"/>
      <c r="B2536" s="481"/>
      <c r="C2536" s="481"/>
      <c r="D2536" s="481"/>
      <c r="E2536" s="481"/>
      <c r="F2536" s="339"/>
      <c r="G2536" s="340" t="str">
        <f>IF(ISNUMBER(E2536),E2536/'Bulk DivVar Analysis'!$C$60,"")</f>
        <v/>
      </c>
      <c r="H2536" s="338" t="str">
        <f>IF(ISNUMBER(E2536), IF(G2536&gt;'Bulk DivVar Analysis'!$D$62,"Pass","Fail"),"")</f>
        <v/>
      </c>
      <c r="I2536" s="338" t="str">
        <f t="shared" si="41"/>
        <v/>
      </c>
      <c r="J2536" s="339"/>
      <c r="K2536" s="339"/>
      <c r="L2536" s="339"/>
      <c r="M2536" s="339"/>
      <c r="N2536" s="339"/>
      <c r="O2536" s="339"/>
      <c r="P2536" s="339"/>
      <c r="Q2536" s="339"/>
    </row>
    <row r="2537" spans="1:17" ht="13.5" customHeight="1">
      <c r="A2537" s="481"/>
      <c r="B2537" s="481"/>
      <c r="C2537" s="481"/>
      <c r="D2537" s="481"/>
      <c r="E2537" s="481"/>
      <c r="F2537" s="339"/>
      <c r="G2537" s="340" t="str">
        <f>IF(ISNUMBER(E2537),E2537/'Bulk DivVar Analysis'!$C$60,"")</f>
        <v/>
      </c>
      <c r="H2537" s="338" t="str">
        <f>IF(ISNUMBER(E2537), IF(G2537&gt;'Bulk DivVar Analysis'!$D$62,"Pass","Fail"),"")</f>
        <v/>
      </c>
      <c r="I2537" s="338" t="str">
        <f t="shared" si="41"/>
        <v/>
      </c>
      <c r="J2537" s="339"/>
      <c r="K2537" s="339"/>
      <c r="L2537" s="339"/>
      <c r="M2537" s="339"/>
      <c r="N2537" s="339"/>
      <c r="O2537" s="339"/>
      <c r="P2537" s="339"/>
      <c r="Q2537" s="339"/>
    </row>
    <row r="2538" spans="1:17" ht="13.5" customHeight="1">
      <c r="A2538" s="481"/>
      <c r="B2538" s="481"/>
      <c r="C2538" s="481"/>
      <c r="D2538" s="481"/>
      <c r="E2538" s="481"/>
      <c r="F2538" s="339"/>
      <c r="G2538" s="340" t="str">
        <f>IF(ISNUMBER(E2538),E2538/'Bulk DivVar Analysis'!$C$60,"")</f>
        <v/>
      </c>
      <c r="H2538" s="338" t="str">
        <f>IF(ISNUMBER(E2538), IF(G2538&gt;'Bulk DivVar Analysis'!$D$62,"Pass","Fail"),"")</f>
        <v/>
      </c>
      <c r="I2538" s="338" t="str">
        <f t="shared" si="41"/>
        <v/>
      </c>
      <c r="J2538" s="339"/>
      <c r="K2538" s="339"/>
      <c r="L2538" s="339"/>
      <c r="M2538" s="339"/>
      <c r="N2538" s="339"/>
      <c r="O2538" s="339"/>
      <c r="P2538" s="339"/>
      <c r="Q2538" s="339"/>
    </row>
    <row r="2539" spans="1:17" ht="13.5" customHeight="1">
      <c r="A2539" s="481"/>
      <c r="B2539" s="481"/>
      <c r="C2539" s="481"/>
      <c r="D2539" s="481"/>
      <c r="E2539" s="481"/>
      <c r="F2539" s="339"/>
      <c r="G2539" s="340" t="str">
        <f>IF(ISNUMBER(E2539),E2539/'Bulk DivVar Analysis'!$C$60,"")</f>
        <v/>
      </c>
      <c r="H2539" s="338" t="str">
        <f>IF(ISNUMBER(E2539), IF(G2539&gt;'Bulk DivVar Analysis'!$D$62,"Pass","Fail"),"")</f>
        <v/>
      </c>
      <c r="I2539" s="338" t="str">
        <f t="shared" si="41"/>
        <v/>
      </c>
      <c r="J2539" s="339"/>
      <c r="K2539" s="339"/>
      <c r="L2539" s="339"/>
      <c r="M2539" s="339"/>
      <c r="N2539" s="339"/>
      <c r="O2539" s="339"/>
      <c r="P2539" s="339"/>
      <c r="Q2539" s="339"/>
    </row>
    <row r="2540" spans="1:17" ht="13.5" customHeight="1">
      <c r="A2540" s="481"/>
      <c r="B2540" s="481"/>
      <c r="C2540" s="481"/>
      <c r="D2540" s="481"/>
      <c r="E2540" s="481"/>
      <c r="F2540" s="339"/>
      <c r="G2540" s="340" t="str">
        <f>IF(ISNUMBER(E2540),E2540/'Bulk DivVar Analysis'!$C$60,"")</f>
        <v/>
      </c>
      <c r="H2540" s="338" t="str">
        <f>IF(ISNUMBER(E2540), IF(G2540&gt;'Bulk DivVar Analysis'!$D$62,"Pass","Fail"),"")</f>
        <v/>
      </c>
      <c r="I2540" s="338" t="str">
        <f t="shared" si="41"/>
        <v/>
      </c>
      <c r="J2540" s="339"/>
      <c r="K2540" s="339"/>
      <c r="L2540" s="339"/>
      <c r="M2540" s="339"/>
      <c r="N2540" s="339"/>
      <c r="O2540" s="339"/>
      <c r="P2540" s="339"/>
      <c r="Q2540" s="339"/>
    </row>
    <row r="2541" spans="1:17" ht="13.5" customHeight="1">
      <c r="A2541" s="481"/>
      <c r="B2541" s="481"/>
      <c r="C2541" s="481"/>
      <c r="D2541" s="481"/>
      <c r="E2541" s="481"/>
      <c r="F2541" s="339"/>
      <c r="G2541" s="340" t="str">
        <f>IF(ISNUMBER(E2541),E2541/'Bulk DivVar Analysis'!$C$60,"")</f>
        <v/>
      </c>
      <c r="H2541" s="338" t="str">
        <f>IF(ISNUMBER(E2541), IF(G2541&gt;'Bulk DivVar Analysis'!$D$62,"Pass","Fail"),"")</f>
        <v/>
      </c>
      <c r="I2541" s="338" t="str">
        <f t="shared" si="41"/>
        <v/>
      </c>
      <c r="J2541" s="339"/>
      <c r="K2541" s="339"/>
      <c r="L2541" s="339"/>
      <c r="M2541" s="339"/>
      <c r="N2541" s="339"/>
      <c r="O2541" s="339"/>
      <c r="P2541" s="339"/>
      <c r="Q2541" s="339"/>
    </row>
    <row r="2542" spans="1:17" ht="13.5" customHeight="1">
      <c r="A2542" s="481"/>
      <c r="B2542" s="481"/>
      <c r="C2542" s="481"/>
      <c r="D2542" s="481"/>
      <c r="E2542" s="481"/>
      <c r="F2542" s="339"/>
      <c r="G2542" s="340" t="str">
        <f>IF(ISNUMBER(E2542),E2542/'Bulk DivVar Analysis'!$C$60,"")</f>
        <v/>
      </c>
      <c r="H2542" s="338" t="str">
        <f>IF(ISNUMBER(E2542), IF(G2542&gt;'Bulk DivVar Analysis'!$D$62,"Pass","Fail"),"")</f>
        <v/>
      </c>
      <c r="I2542" s="338" t="str">
        <f t="shared" si="41"/>
        <v/>
      </c>
      <c r="J2542" s="339"/>
      <c r="K2542" s="339"/>
      <c r="L2542" s="339"/>
      <c r="M2542" s="339"/>
      <c r="N2542" s="339"/>
      <c r="O2542" s="339"/>
      <c r="P2542" s="339"/>
      <c r="Q2542" s="339"/>
    </row>
    <row r="2543" spans="1:17" ht="13.5" customHeight="1">
      <c r="A2543" s="481"/>
      <c r="B2543" s="481"/>
      <c r="C2543" s="481"/>
      <c r="D2543" s="481"/>
      <c r="E2543" s="481"/>
      <c r="F2543" s="339"/>
      <c r="G2543" s="340" t="str">
        <f>IF(ISNUMBER(E2543),E2543/'Bulk DivVar Analysis'!$C$60,"")</f>
        <v/>
      </c>
      <c r="H2543" s="338" t="str">
        <f>IF(ISNUMBER(E2543), IF(G2543&gt;'Bulk DivVar Analysis'!$D$62,"Pass","Fail"),"")</f>
        <v/>
      </c>
      <c r="I2543" s="338" t="str">
        <f t="shared" si="41"/>
        <v/>
      </c>
      <c r="J2543" s="339"/>
      <c r="K2543" s="339"/>
      <c r="L2543" s="339"/>
      <c r="M2543" s="339"/>
      <c r="N2543" s="339"/>
      <c r="O2543" s="339"/>
      <c r="P2543" s="339"/>
      <c r="Q2543" s="339"/>
    </row>
    <row r="2544" spans="1:17" ht="13.5" customHeight="1">
      <c r="A2544" s="481"/>
      <c r="B2544" s="481"/>
      <c r="C2544" s="481"/>
      <c r="D2544" s="481"/>
      <c r="E2544" s="481"/>
      <c r="F2544" s="339"/>
      <c r="G2544" s="340" t="str">
        <f>IF(ISNUMBER(E2544),E2544/'Bulk DivVar Analysis'!$C$60,"")</f>
        <v/>
      </c>
      <c r="H2544" s="338" t="str">
        <f>IF(ISNUMBER(E2544), IF(G2544&gt;'Bulk DivVar Analysis'!$D$62,"Pass","Fail"),"")</f>
        <v/>
      </c>
      <c r="I2544" s="338" t="str">
        <f t="shared" si="41"/>
        <v/>
      </c>
      <c r="J2544" s="339"/>
      <c r="K2544" s="339"/>
      <c r="L2544" s="339"/>
      <c r="M2544" s="339"/>
      <c r="N2544" s="339"/>
      <c r="O2544" s="339"/>
      <c r="P2544" s="339"/>
      <c r="Q2544" s="339"/>
    </row>
    <row r="2545" spans="1:17" ht="13.5" customHeight="1">
      <c r="A2545" s="481"/>
      <c r="B2545" s="481"/>
      <c r="C2545" s="481"/>
      <c r="D2545" s="481"/>
      <c r="E2545" s="481"/>
      <c r="F2545" s="339"/>
      <c r="G2545" s="340" t="str">
        <f>IF(ISNUMBER(E2545),E2545/'Bulk DivVar Analysis'!$C$60,"")</f>
        <v/>
      </c>
      <c r="H2545" s="338" t="str">
        <f>IF(ISNUMBER(E2545), IF(G2545&gt;'Bulk DivVar Analysis'!$D$62,"Pass","Fail"),"")</f>
        <v/>
      </c>
      <c r="I2545" s="338" t="str">
        <f t="shared" si="41"/>
        <v/>
      </c>
      <c r="J2545" s="339"/>
      <c r="K2545" s="339"/>
      <c r="L2545" s="339"/>
      <c r="M2545" s="339"/>
      <c r="N2545" s="339"/>
      <c r="O2545" s="339"/>
      <c r="P2545" s="339"/>
      <c r="Q2545" s="339"/>
    </row>
    <row r="2546" spans="1:17" ht="13.5" customHeight="1">
      <c r="A2546" s="481"/>
      <c r="B2546" s="481"/>
      <c r="C2546" s="481"/>
      <c r="D2546" s="481"/>
      <c r="E2546" s="481"/>
      <c r="F2546" s="339"/>
      <c r="G2546" s="340" t="str">
        <f>IF(ISNUMBER(E2546),E2546/'Bulk DivVar Analysis'!$C$60,"")</f>
        <v/>
      </c>
      <c r="H2546" s="338" t="str">
        <f>IF(ISNUMBER(E2546), IF(G2546&gt;'Bulk DivVar Analysis'!$D$62,"Pass","Fail"),"")</f>
        <v/>
      </c>
      <c r="I2546" s="338" t="str">
        <f t="shared" si="41"/>
        <v/>
      </c>
      <c r="J2546" s="339"/>
      <c r="K2546" s="339"/>
      <c r="L2546" s="339"/>
      <c r="M2546" s="339"/>
      <c r="N2546" s="339"/>
      <c r="O2546" s="339"/>
      <c r="P2546" s="339"/>
      <c r="Q2546" s="339"/>
    </row>
    <row r="2547" spans="1:17" ht="13.5" customHeight="1">
      <c r="A2547" s="481"/>
      <c r="B2547" s="481"/>
      <c r="C2547" s="481"/>
      <c r="D2547" s="481"/>
      <c r="E2547" s="481"/>
      <c r="F2547" s="339"/>
      <c r="G2547" s="340" t="str">
        <f>IF(ISNUMBER(E2547),E2547/'Bulk DivVar Analysis'!$C$60,"")</f>
        <v/>
      </c>
      <c r="H2547" s="338" t="str">
        <f>IF(ISNUMBER(E2547), IF(G2547&gt;'Bulk DivVar Analysis'!$D$62,"Pass","Fail"),"")</f>
        <v/>
      </c>
      <c r="I2547" s="338" t="str">
        <f t="shared" si="41"/>
        <v/>
      </c>
      <c r="J2547" s="339"/>
      <c r="K2547" s="339"/>
      <c r="L2547" s="339"/>
      <c r="M2547" s="339"/>
      <c r="N2547" s="339"/>
      <c r="O2547" s="339"/>
      <c r="P2547" s="339"/>
      <c r="Q2547" s="339"/>
    </row>
    <row r="2548" spans="1:17" ht="13.5" customHeight="1">
      <c r="A2548" s="481"/>
      <c r="B2548" s="481"/>
      <c r="C2548" s="481"/>
      <c r="D2548" s="481"/>
      <c r="E2548" s="481"/>
      <c r="F2548" s="339"/>
      <c r="G2548" s="340" t="str">
        <f>IF(ISNUMBER(E2548),E2548/'Bulk DivVar Analysis'!$C$60,"")</f>
        <v/>
      </c>
      <c r="H2548" s="338" t="str">
        <f>IF(ISNUMBER(E2548), IF(G2548&gt;'Bulk DivVar Analysis'!$D$62,"Pass","Fail"),"")</f>
        <v/>
      </c>
      <c r="I2548" s="338" t="str">
        <f t="shared" si="41"/>
        <v/>
      </c>
      <c r="J2548" s="339"/>
      <c r="K2548" s="339"/>
      <c r="L2548" s="339"/>
      <c r="M2548" s="339"/>
      <c r="N2548" s="339"/>
      <c r="O2548" s="339"/>
      <c r="P2548" s="339"/>
      <c r="Q2548" s="339"/>
    </row>
    <row r="2549" spans="1:17" ht="13.5" customHeight="1">
      <c r="A2549" s="481"/>
      <c r="B2549" s="481"/>
      <c r="C2549" s="481"/>
      <c r="D2549" s="481"/>
      <c r="E2549" s="481"/>
      <c r="F2549" s="339"/>
      <c r="G2549" s="340" t="str">
        <f>IF(ISNUMBER(E2549),E2549/'Bulk DivVar Analysis'!$C$60,"")</f>
        <v/>
      </c>
      <c r="H2549" s="338" t="str">
        <f>IF(ISNUMBER(E2549), IF(G2549&gt;'Bulk DivVar Analysis'!$D$62,"Pass","Fail"),"")</f>
        <v/>
      </c>
      <c r="I2549" s="338" t="str">
        <f t="shared" si="41"/>
        <v/>
      </c>
      <c r="J2549" s="339"/>
      <c r="K2549" s="339"/>
      <c r="L2549" s="339"/>
      <c r="M2549" s="339"/>
      <c r="N2549" s="339"/>
      <c r="O2549" s="339"/>
      <c r="P2549" s="339"/>
      <c r="Q2549" s="339"/>
    </row>
    <row r="2550" spans="1:17" ht="13.5" customHeight="1">
      <c r="A2550" s="481"/>
      <c r="B2550" s="481"/>
      <c r="C2550" s="481"/>
      <c r="D2550" s="481"/>
      <c r="E2550" s="481"/>
      <c r="F2550" s="339"/>
      <c r="G2550" s="340" t="str">
        <f>IF(ISNUMBER(E2550),E2550/'Bulk DivVar Analysis'!$C$60,"")</f>
        <v/>
      </c>
      <c r="H2550" s="338" t="str">
        <f>IF(ISNUMBER(E2550), IF(G2550&gt;'Bulk DivVar Analysis'!$D$62,"Pass","Fail"),"")</f>
        <v/>
      </c>
      <c r="I2550" s="338" t="str">
        <f t="shared" si="41"/>
        <v/>
      </c>
      <c r="J2550" s="339"/>
      <c r="K2550" s="339"/>
      <c r="L2550" s="339"/>
      <c r="M2550" s="339"/>
      <c r="N2550" s="339"/>
      <c r="O2550" s="339"/>
      <c r="P2550" s="339"/>
      <c r="Q2550" s="339"/>
    </row>
    <row r="2551" spans="1:17" ht="13.5" customHeight="1">
      <c r="A2551" s="481"/>
      <c r="B2551" s="481"/>
      <c r="C2551" s="481"/>
      <c r="D2551" s="481"/>
      <c r="E2551" s="481"/>
      <c r="F2551" s="339"/>
      <c r="G2551" s="340" t="str">
        <f>IF(ISNUMBER(E2551),E2551/'Bulk DivVar Analysis'!$C$60,"")</f>
        <v/>
      </c>
      <c r="H2551" s="338" t="str">
        <f>IF(ISNUMBER(E2551), IF(G2551&gt;'Bulk DivVar Analysis'!$D$62,"Pass","Fail"),"")</f>
        <v/>
      </c>
      <c r="I2551" s="338" t="str">
        <f t="shared" si="41"/>
        <v/>
      </c>
      <c r="J2551" s="339"/>
      <c r="K2551" s="339"/>
      <c r="L2551" s="339"/>
      <c r="M2551" s="339"/>
      <c r="N2551" s="339"/>
      <c r="O2551" s="339"/>
      <c r="P2551" s="339"/>
      <c r="Q2551" s="339"/>
    </row>
    <row r="2552" spans="1:17" ht="13.5" customHeight="1">
      <c r="A2552" s="481"/>
      <c r="B2552" s="481"/>
      <c r="C2552" s="481"/>
      <c r="D2552" s="481"/>
      <c r="E2552" s="481"/>
      <c r="F2552" s="339"/>
      <c r="G2552" s="340" t="str">
        <f>IF(ISNUMBER(E2552),E2552/'Bulk DivVar Analysis'!$C$60,"")</f>
        <v/>
      </c>
      <c r="H2552" s="338" t="str">
        <f>IF(ISNUMBER(E2552), IF(G2552&gt;'Bulk DivVar Analysis'!$D$62,"Pass","Fail"),"")</f>
        <v/>
      </c>
      <c r="I2552" s="338" t="str">
        <f t="shared" si="41"/>
        <v/>
      </c>
      <c r="J2552" s="339"/>
      <c r="K2552" s="339"/>
      <c r="L2552" s="339"/>
      <c r="M2552" s="339"/>
      <c r="N2552" s="339"/>
      <c r="O2552" s="339"/>
      <c r="P2552" s="339"/>
      <c r="Q2552" s="339"/>
    </row>
    <row r="2553" spans="1:17" ht="13.5" customHeight="1">
      <c r="A2553" s="481"/>
      <c r="B2553" s="481"/>
      <c r="C2553" s="481"/>
      <c r="D2553" s="481"/>
      <c r="E2553" s="481"/>
      <c r="F2553" s="339"/>
      <c r="G2553" s="340" t="str">
        <f>IF(ISNUMBER(E2553),E2553/'Bulk DivVar Analysis'!$C$60,"")</f>
        <v/>
      </c>
      <c r="H2553" s="338" t="str">
        <f>IF(ISNUMBER(E2553), IF(G2553&gt;'Bulk DivVar Analysis'!$D$62,"Pass","Fail"),"")</f>
        <v/>
      </c>
      <c r="I2553" s="338" t="str">
        <f t="shared" si="41"/>
        <v/>
      </c>
      <c r="J2553" s="339"/>
      <c r="K2553" s="339"/>
      <c r="L2553" s="339"/>
      <c r="M2553" s="339"/>
      <c r="N2553" s="339"/>
      <c r="O2553" s="339"/>
      <c r="P2553" s="339"/>
      <c r="Q2553" s="339"/>
    </row>
    <row r="2554" spans="1:17" ht="13.5" customHeight="1">
      <c r="A2554" s="481"/>
      <c r="B2554" s="481"/>
      <c r="C2554" s="481"/>
      <c r="D2554" s="481"/>
      <c r="E2554" s="481"/>
      <c r="F2554" s="339"/>
      <c r="G2554" s="340" t="str">
        <f>IF(ISNUMBER(E2554),E2554/'Bulk DivVar Analysis'!$C$60,"")</f>
        <v/>
      </c>
      <c r="H2554" s="338" t="str">
        <f>IF(ISNUMBER(E2554), IF(G2554&gt;'Bulk DivVar Analysis'!$D$62,"Pass","Fail"),"")</f>
        <v/>
      </c>
      <c r="I2554" s="338" t="str">
        <f t="shared" si="41"/>
        <v/>
      </c>
      <c r="J2554" s="339"/>
      <c r="K2554" s="339"/>
      <c r="L2554" s="339"/>
      <c r="M2554" s="339"/>
      <c r="N2554" s="339"/>
      <c r="O2554" s="339"/>
      <c r="P2554" s="339"/>
      <c r="Q2554" s="339"/>
    </row>
    <row r="2555" spans="1:17" ht="13.5" customHeight="1">
      <c r="A2555" s="481"/>
      <c r="B2555" s="481"/>
      <c r="C2555" s="481"/>
      <c r="D2555" s="481"/>
      <c r="E2555" s="481"/>
      <c r="F2555" s="339"/>
      <c r="G2555" s="340" t="str">
        <f>IF(ISNUMBER(E2555),E2555/'Bulk DivVar Analysis'!$C$60,"")</f>
        <v/>
      </c>
      <c r="H2555" s="338" t="str">
        <f>IF(ISNUMBER(E2555), IF(G2555&gt;'Bulk DivVar Analysis'!$D$62,"Pass","Fail"),"")</f>
        <v/>
      </c>
      <c r="I2555" s="338" t="str">
        <f t="shared" si="41"/>
        <v/>
      </c>
      <c r="J2555" s="339"/>
      <c r="K2555" s="339"/>
      <c r="L2555" s="339"/>
      <c r="M2555" s="339"/>
      <c r="N2555" s="339"/>
      <c r="O2555" s="339"/>
      <c r="P2555" s="339"/>
      <c r="Q2555" s="339"/>
    </row>
    <row r="2556" spans="1:17" ht="13.5" customHeight="1">
      <c r="A2556" s="481"/>
      <c r="B2556" s="481"/>
      <c r="C2556" s="481"/>
      <c r="D2556" s="481"/>
      <c r="E2556" s="481"/>
      <c r="F2556" s="339"/>
      <c r="G2556" s="340" t="str">
        <f>IF(ISNUMBER(E2556),E2556/'Bulk DivVar Analysis'!$C$60,"")</f>
        <v/>
      </c>
      <c r="H2556" s="338" t="str">
        <f>IF(ISNUMBER(E2556), IF(G2556&gt;'Bulk DivVar Analysis'!$D$62,"Pass","Fail"),"")</f>
        <v/>
      </c>
      <c r="I2556" s="338" t="str">
        <f t="shared" si="41"/>
        <v/>
      </c>
      <c r="J2556" s="339"/>
      <c r="K2556" s="339"/>
      <c r="L2556" s="339"/>
      <c r="M2556" s="339"/>
      <c r="N2556" s="339"/>
      <c r="O2556" s="339"/>
      <c r="P2556" s="339"/>
      <c r="Q2556" s="339"/>
    </row>
    <row r="2557" spans="1:17" ht="13.5" customHeight="1">
      <c r="A2557" s="481"/>
      <c r="B2557" s="481"/>
      <c r="C2557" s="481"/>
      <c r="D2557" s="481"/>
      <c r="E2557" s="481"/>
      <c r="F2557" s="339"/>
      <c r="G2557" s="340" t="str">
        <f>IF(ISNUMBER(E2557),E2557/'Bulk DivVar Analysis'!$C$60,"")</f>
        <v/>
      </c>
      <c r="H2557" s="338" t="str">
        <f>IF(ISNUMBER(E2557), IF(G2557&gt;'Bulk DivVar Analysis'!$D$62,"Pass","Fail"),"")</f>
        <v/>
      </c>
      <c r="I2557" s="338" t="str">
        <f t="shared" si="41"/>
        <v/>
      </c>
      <c r="J2557" s="339"/>
      <c r="K2557" s="339"/>
      <c r="L2557" s="339"/>
      <c r="M2557" s="339"/>
      <c r="N2557" s="339"/>
      <c r="O2557" s="339"/>
      <c r="P2557" s="339"/>
      <c r="Q2557" s="339"/>
    </row>
    <row r="2558" spans="1:17" ht="13.5" customHeight="1">
      <c r="A2558" s="481"/>
      <c r="B2558" s="481"/>
      <c r="C2558" s="481"/>
      <c r="D2558" s="481"/>
      <c r="E2558" s="481"/>
      <c r="F2558" s="339"/>
      <c r="G2558" s="340" t="str">
        <f>IF(ISNUMBER(E2558),E2558/'Bulk DivVar Analysis'!$C$60,"")</f>
        <v/>
      </c>
      <c r="H2558" s="338" t="str">
        <f>IF(ISNUMBER(E2558), IF(G2558&gt;'Bulk DivVar Analysis'!$D$62,"Pass","Fail"),"")</f>
        <v/>
      </c>
      <c r="I2558" s="338" t="str">
        <f t="shared" si="41"/>
        <v/>
      </c>
      <c r="J2558" s="339"/>
      <c r="K2558" s="339"/>
      <c r="L2558" s="339"/>
      <c r="M2558" s="339"/>
      <c r="N2558" s="339"/>
      <c r="O2558" s="339"/>
      <c r="P2558" s="339"/>
      <c r="Q2558" s="339"/>
    </row>
    <row r="2559" spans="1:17" ht="13.5" customHeight="1">
      <c r="A2559" s="481"/>
      <c r="B2559" s="481"/>
      <c r="C2559" s="481"/>
      <c r="D2559" s="481"/>
      <c r="E2559" s="481"/>
      <c r="F2559" s="339"/>
      <c r="G2559" s="340" t="str">
        <f>IF(ISNUMBER(E2559),E2559/'Bulk DivVar Analysis'!$C$60,"")</f>
        <v/>
      </c>
      <c r="H2559" s="338" t="str">
        <f>IF(ISNUMBER(E2559), IF(G2559&gt;'Bulk DivVar Analysis'!$D$62,"Pass","Fail"),"")</f>
        <v/>
      </c>
      <c r="I2559" s="338" t="str">
        <f t="shared" si="41"/>
        <v/>
      </c>
      <c r="J2559" s="339"/>
      <c r="K2559" s="339"/>
      <c r="L2559" s="339"/>
      <c r="M2559" s="339"/>
      <c r="N2559" s="339"/>
      <c r="O2559" s="339"/>
      <c r="P2559" s="339"/>
      <c r="Q2559" s="339"/>
    </row>
    <row r="2560" spans="1:17" ht="13.5" customHeight="1">
      <c r="A2560" s="481"/>
      <c r="B2560" s="481"/>
      <c r="C2560" s="481"/>
      <c r="D2560" s="481"/>
      <c r="E2560" s="481"/>
      <c r="F2560" s="339"/>
      <c r="G2560" s="340" t="str">
        <f>IF(ISNUMBER(E2560),E2560/'Bulk DivVar Analysis'!$C$60,"")</f>
        <v/>
      </c>
      <c r="H2560" s="338" t="str">
        <f>IF(ISNUMBER(E2560), IF(G2560&gt;'Bulk DivVar Analysis'!$D$62,"Pass","Fail"),"")</f>
        <v/>
      </c>
      <c r="I2560" s="338" t="str">
        <f t="shared" si="41"/>
        <v/>
      </c>
      <c r="J2560" s="339"/>
      <c r="K2560" s="339"/>
      <c r="L2560" s="339"/>
      <c r="M2560" s="339"/>
      <c r="N2560" s="339"/>
      <c r="O2560" s="339"/>
      <c r="P2560" s="339"/>
      <c r="Q2560" s="339"/>
    </row>
    <row r="2561" spans="1:17" ht="13.5" customHeight="1">
      <c r="A2561" s="481"/>
      <c r="B2561" s="481"/>
      <c r="C2561" s="481"/>
      <c r="D2561" s="481"/>
      <c r="E2561" s="481"/>
      <c r="F2561" s="339"/>
      <c r="G2561" s="340" t="str">
        <f>IF(ISNUMBER(E2561),E2561/'Bulk DivVar Analysis'!$C$60,"")</f>
        <v/>
      </c>
      <c r="H2561" s="338" t="str">
        <f>IF(ISNUMBER(E2561), IF(G2561&gt;'Bulk DivVar Analysis'!$D$62,"Pass","Fail"),"")</f>
        <v/>
      </c>
      <c r="I2561" s="338" t="str">
        <f t="shared" si="41"/>
        <v/>
      </c>
      <c r="J2561" s="339"/>
      <c r="K2561" s="339"/>
      <c r="L2561" s="339"/>
      <c r="M2561" s="339"/>
      <c r="N2561" s="339"/>
      <c r="O2561" s="339"/>
      <c r="P2561" s="339"/>
      <c r="Q2561" s="339"/>
    </row>
    <row r="2562" spans="1:17" ht="13.5" customHeight="1">
      <c r="A2562" s="481"/>
      <c r="B2562" s="481"/>
      <c r="C2562" s="481"/>
      <c r="D2562" s="481"/>
      <c r="E2562" s="481"/>
      <c r="F2562" s="339"/>
      <c r="G2562" s="340" t="str">
        <f>IF(ISNUMBER(E2562),E2562/'Bulk DivVar Analysis'!$C$60,"")</f>
        <v/>
      </c>
      <c r="H2562" s="338" t="str">
        <f>IF(ISNUMBER(E2562), IF(G2562&gt;'Bulk DivVar Analysis'!$D$62,"Pass","Fail"),"")</f>
        <v/>
      </c>
      <c r="I2562" s="338" t="str">
        <f t="shared" si="41"/>
        <v/>
      </c>
      <c r="J2562" s="339"/>
      <c r="K2562" s="339"/>
      <c r="L2562" s="339"/>
      <c r="M2562" s="339"/>
      <c r="N2562" s="339"/>
      <c r="O2562" s="339"/>
      <c r="P2562" s="339"/>
      <c r="Q2562" s="339"/>
    </row>
    <row r="2563" spans="1:17" ht="13.5" customHeight="1">
      <c r="A2563" s="481"/>
      <c r="B2563" s="481"/>
      <c r="C2563" s="481"/>
      <c r="D2563" s="481"/>
      <c r="E2563" s="481"/>
      <c r="F2563" s="339"/>
      <c r="G2563" s="340" t="str">
        <f>IF(ISNUMBER(E2563),E2563/'Bulk DivVar Analysis'!$C$60,"")</f>
        <v/>
      </c>
      <c r="H2563" s="338" t="str">
        <f>IF(ISNUMBER(E2563), IF(G2563&gt;'Bulk DivVar Analysis'!$D$62,"Pass","Fail"),"")</f>
        <v/>
      </c>
      <c r="I2563" s="338" t="str">
        <f t="shared" ref="I2563:I2626" si="42">_xlfn.TEXTJOIN("_",TRUE,B2563,C2563)</f>
        <v/>
      </c>
      <c r="J2563" s="339"/>
      <c r="K2563" s="339"/>
      <c r="L2563" s="339"/>
      <c r="M2563" s="339"/>
      <c r="N2563" s="339"/>
      <c r="O2563" s="339"/>
      <c r="P2563" s="339"/>
      <c r="Q2563" s="339"/>
    </row>
    <row r="2564" spans="1:17" ht="13.5" customHeight="1">
      <c r="A2564" s="481"/>
      <c r="B2564" s="481"/>
      <c r="C2564" s="481"/>
      <c r="D2564" s="481"/>
      <c r="E2564" s="481"/>
      <c r="F2564" s="339"/>
      <c r="G2564" s="340" t="str">
        <f>IF(ISNUMBER(E2564),E2564/'Bulk DivVar Analysis'!$C$60,"")</f>
        <v/>
      </c>
      <c r="H2564" s="338" t="str">
        <f>IF(ISNUMBER(E2564), IF(G2564&gt;'Bulk DivVar Analysis'!$D$62,"Pass","Fail"),"")</f>
        <v/>
      </c>
      <c r="I2564" s="338" t="str">
        <f t="shared" si="42"/>
        <v/>
      </c>
      <c r="J2564" s="339"/>
      <c r="K2564" s="339"/>
      <c r="L2564" s="339"/>
      <c r="M2564" s="339"/>
      <c r="N2564" s="339"/>
      <c r="O2564" s="339"/>
      <c r="P2564" s="339"/>
      <c r="Q2564" s="339"/>
    </row>
    <row r="2565" spans="1:17" ht="13.5" customHeight="1">
      <c r="A2565" s="481"/>
      <c r="B2565" s="481"/>
      <c r="C2565" s="481"/>
      <c r="D2565" s="481"/>
      <c r="E2565" s="481"/>
      <c r="F2565" s="339"/>
      <c r="G2565" s="340" t="str">
        <f>IF(ISNUMBER(E2565),E2565/'Bulk DivVar Analysis'!$C$60,"")</f>
        <v/>
      </c>
      <c r="H2565" s="338" t="str">
        <f>IF(ISNUMBER(E2565), IF(G2565&gt;'Bulk DivVar Analysis'!$D$62,"Pass","Fail"),"")</f>
        <v/>
      </c>
      <c r="I2565" s="338" t="str">
        <f t="shared" si="42"/>
        <v/>
      </c>
      <c r="J2565" s="339"/>
      <c r="K2565" s="339"/>
      <c r="L2565" s="339"/>
      <c r="M2565" s="339"/>
      <c r="N2565" s="339"/>
      <c r="O2565" s="339"/>
      <c r="P2565" s="339"/>
      <c r="Q2565" s="339"/>
    </row>
    <row r="2566" spans="1:17" ht="13.5" customHeight="1">
      <c r="A2566" s="481"/>
      <c r="B2566" s="481"/>
      <c r="C2566" s="481"/>
      <c r="D2566" s="481"/>
      <c r="E2566" s="481"/>
      <c r="F2566" s="339"/>
      <c r="G2566" s="340" t="str">
        <f>IF(ISNUMBER(E2566),E2566/'Bulk DivVar Analysis'!$C$60,"")</f>
        <v/>
      </c>
      <c r="H2566" s="338" t="str">
        <f>IF(ISNUMBER(E2566), IF(G2566&gt;'Bulk DivVar Analysis'!$D$62,"Pass","Fail"),"")</f>
        <v/>
      </c>
      <c r="I2566" s="338" t="str">
        <f t="shared" si="42"/>
        <v/>
      </c>
      <c r="J2566" s="339"/>
      <c r="K2566" s="339"/>
      <c r="L2566" s="339"/>
      <c r="M2566" s="339"/>
      <c r="N2566" s="339"/>
      <c r="O2566" s="339"/>
      <c r="P2566" s="339"/>
      <c r="Q2566" s="339"/>
    </row>
    <row r="2567" spans="1:17" ht="13.5" customHeight="1">
      <c r="A2567" s="481"/>
      <c r="B2567" s="481"/>
      <c r="C2567" s="481"/>
      <c r="D2567" s="481"/>
      <c r="E2567" s="481"/>
      <c r="F2567" s="339"/>
      <c r="G2567" s="340" t="str">
        <f>IF(ISNUMBER(E2567),E2567/'Bulk DivVar Analysis'!$C$60,"")</f>
        <v/>
      </c>
      <c r="H2567" s="338" t="str">
        <f>IF(ISNUMBER(E2567), IF(G2567&gt;'Bulk DivVar Analysis'!$D$62,"Pass","Fail"),"")</f>
        <v/>
      </c>
      <c r="I2567" s="338" t="str">
        <f t="shared" si="42"/>
        <v/>
      </c>
      <c r="J2567" s="339"/>
      <c r="K2567" s="339"/>
      <c r="L2567" s="339"/>
      <c r="M2567" s="339"/>
      <c r="N2567" s="339"/>
      <c r="O2567" s="339"/>
      <c r="P2567" s="339"/>
      <c r="Q2567" s="339"/>
    </row>
    <row r="2568" spans="1:17" ht="13.5" customHeight="1">
      <c r="A2568" s="481"/>
      <c r="B2568" s="481"/>
      <c r="C2568" s="481"/>
      <c r="D2568" s="481"/>
      <c r="E2568" s="481"/>
      <c r="F2568" s="339"/>
      <c r="G2568" s="340" t="str">
        <f>IF(ISNUMBER(E2568),E2568/'Bulk DivVar Analysis'!$C$60,"")</f>
        <v/>
      </c>
      <c r="H2568" s="338" t="str">
        <f>IF(ISNUMBER(E2568), IF(G2568&gt;'Bulk DivVar Analysis'!$D$62,"Pass","Fail"),"")</f>
        <v/>
      </c>
      <c r="I2568" s="338" t="str">
        <f t="shared" si="42"/>
        <v/>
      </c>
      <c r="J2568" s="339"/>
      <c r="K2568" s="339"/>
      <c r="L2568" s="339"/>
      <c r="M2568" s="339"/>
      <c r="N2568" s="339"/>
      <c r="O2568" s="339"/>
      <c r="P2568" s="339"/>
      <c r="Q2568" s="339"/>
    </row>
    <row r="2569" spans="1:17" ht="13.5" customHeight="1">
      <c r="A2569" s="481"/>
      <c r="B2569" s="481"/>
      <c r="C2569" s="481"/>
      <c r="D2569" s="481"/>
      <c r="E2569" s="481"/>
      <c r="F2569" s="339"/>
      <c r="G2569" s="340" t="str">
        <f>IF(ISNUMBER(E2569),E2569/'Bulk DivVar Analysis'!$C$60,"")</f>
        <v/>
      </c>
      <c r="H2569" s="338" t="str">
        <f>IF(ISNUMBER(E2569), IF(G2569&gt;'Bulk DivVar Analysis'!$D$62,"Pass","Fail"),"")</f>
        <v/>
      </c>
      <c r="I2569" s="338" t="str">
        <f t="shared" si="42"/>
        <v/>
      </c>
      <c r="J2569" s="339"/>
      <c r="K2569" s="339"/>
      <c r="L2569" s="339"/>
      <c r="M2569" s="339"/>
      <c r="N2569" s="339"/>
      <c r="O2569" s="339"/>
      <c r="P2569" s="339"/>
      <c r="Q2569" s="339"/>
    </row>
    <row r="2570" spans="1:17" ht="13.5" customHeight="1">
      <c r="A2570" s="481"/>
      <c r="B2570" s="481"/>
      <c r="C2570" s="481"/>
      <c r="D2570" s="481"/>
      <c r="E2570" s="481"/>
      <c r="F2570" s="339"/>
      <c r="G2570" s="340" t="str">
        <f>IF(ISNUMBER(E2570),E2570/'Bulk DivVar Analysis'!$C$60,"")</f>
        <v/>
      </c>
      <c r="H2570" s="338" t="str">
        <f>IF(ISNUMBER(E2570), IF(G2570&gt;'Bulk DivVar Analysis'!$D$62,"Pass","Fail"),"")</f>
        <v/>
      </c>
      <c r="I2570" s="338" t="str">
        <f t="shared" si="42"/>
        <v/>
      </c>
      <c r="J2570" s="339"/>
      <c r="K2570" s="339"/>
      <c r="L2570" s="339"/>
      <c r="M2570" s="339"/>
      <c r="N2570" s="339"/>
      <c r="O2570" s="339"/>
      <c r="P2570" s="339"/>
      <c r="Q2570" s="339"/>
    </row>
    <row r="2571" spans="1:17" ht="13.5" customHeight="1">
      <c r="A2571" s="481"/>
      <c r="B2571" s="481"/>
      <c r="C2571" s="481"/>
      <c r="D2571" s="481"/>
      <c r="E2571" s="481"/>
      <c r="F2571" s="339"/>
      <c r="G2571" s="340" t="str">
        <f>IF(ISNUMBER(E2571),E2571/'Bulk DivVar Analysis'!$C$60,"")</f>
        <v/>
      </c>
      <c r="H2571" s="338" t="str">
        <f>IF(ISNUMBER(E2571), IF(G2571&gt;'Bulk DivVar Analysis'!$D$62,"Pass","Fail"),"")</f>
        <v/>
      </c>
      <c r="I2571" s="338" t="str">
        <f t="shared" si="42"/>
        <v/>
      </c>
      <c r="J2571" s="339"/>
      <c r="K2571" s="339"/>
      <c r="L2571" s="339"/>
      <c r="M2571" s="339"/>
      <c r="N2571" s="339"/>
      <c r="O2571" s="339"/>
      <c r="P2571" s="339"/>
      <c r="Q2571" s="339"/>
    </row>
    <row r="2572" spans="1:17" ht="13.5" customHeight="1">
      <c r="A2572" s="481"/>
      <c r="B2572" s="481"/>
      <c r="C2572" s="481"/>
      <c r="D2572" s="481"/>
      <c r="E2572" s="481"/>
      <c r="F2572" s="339"/>
      <c r="G2572" s="340" t="str">
        <f>IF(ISNUMBER(E2572),E2572/'Bulk DivVar Analysis'!$C$60,"")</f>
        <v/>
      </c>
      <c r="H2572" s="338" t="str">
        <f>IF(ISNUMBER(E2572), IF(G2572&gt;'Bulk DivVar Analysis'!$D$62,"Pass","Fail"),"")</f>
        <v/>
      </c>
      <c r="I2572" s="338" t="str">
        <f t="shared" si="42"/>
        <v/>
      </c>
      <c r="J2572" s="339"/>
      <c r="K2572" s="339"/>
      <c r="L2572" s="339"/>
      <c r="M2572" s="339"/>
      <c r="N2572" s="339"/>
      <c r="O2572" s="339"/>
      <c r="P2572" s="339"/>
      <c r="Q2572" s="339"/>
    </row>
    <row r="2573" spans="1:17" ht="13.5" customHeight="1">
      <c r="A2573" s="481"/>
      <c r="B2573" s="481"/>
      <c r="C2573" s="481"/>
      <c r="D2573" s="481"/>
      <c r="E2573" s="481"/>
      <c r="F2573" s="339"/>
      <c r="G2573" s="340" t="str">
        <f>IF(ISNUMBER(E2573),E2573/'Bulk DivVar Analysis'!$C$60,"")</f>
        <v/>
      </c>
      <c r="H2573" s="338" t="str">
        <f>IF(ISNUMBER(E2573), IF(G2573&gt;'Bulk DivVar Analysis'!$D$62,"Pass","Fail"),"")</f>
        <v/>
      </c>
      <c r="I2573" s="338" t="str">
        <f t="shared" si="42"/>
        <v/>
      </c>
      <c r="J2573" s="339"/>
      <c r="K2573" s="339"/>
      <c r="L2573" s="339"/>
      <c r="M2573" s="339"/>
      <c r="N2573" s="339"/>
      <c r="O2573" s="339"/>
      <c r="P2573" s="339"/>
      <c r="Q2573" s="339"/>
    </row>
    <row r="2574" spans="1:17" ht="13.5" customHeight="1">
      <c r="A2574" s="481"/>
      <c r="B2574" s="481"/>
      <c r="C2574" s="481"/>
      <c r="D2574" s="481"/>
      <c r="E2574" s="481"/>
      <c r="F2574" s="339"/>
      <c r="G2574" s="340" t="str">
        <f>IF(ISNUMBER(E2574),E2574/'Bulk DivVar Analysis'!$C$60,"")</f>
        <v/>
      </c>
      <c r="H2574" s="338" t="str">
        <f>IF(ISNUMBER(E2574), IF(G2574&gt;'Bulk DivVar Analysis'!$D$62,"Pass","Fail"),"")</f>
        <v/>
      </c>
      <c r="I2574" s="338" t="str">
        <f t="shared" si="42"/>
        <v/>
      </c>
      <c r="J2574" s="339"/>
      <c r="K2574" s="339"/>
      <c r="L2574" s="339"/>
      <c r="M2574" s="339"/>
      <c r="N2574" s="339"/>
      <c r="O2574" s="339"/>
      <c r="P2574" s="339"/>
      <c r="Q2574" s="339"/>
    </row>
    <row r="2575" spans="1:17" ht="13.5" customHeight="1">
      <c r="A2575" s="481"/>
      <c r="B2575" s="481"/>
      <c r="C2575" s="481"/>
      <c r="D2575" s="481"/>
      <c r="E2575" s="481"/>
      <c r="F2575" s="339"/>
      <c r="G2575" s="340" t="str">
        <f>IF(ISNUMBER(E2575),E2575/'Bulk DivVar Analysis'!$C$60,"")</f>
        <v/>
      </c>
      <c r="H2575" s="338" t="str">
        <f>IF(ISNUMBER(E2575), IF(G2575&gt;'Bulk DivVar Analysis'!$D$62,"Pass","Fail"),"")</f>
        <v/>
      </c>
      <c r="I2575" s="338" t="str">
        <f t="shared" si="42"/>
        <v/>
      </c>
      <c r="J2575" s="339"/>
      <c r="K2575" s="339"/>
      <c r="L2575" s="339"/>
      <c r="M2575" s="339"/>
      <c r="N2575" s="339"/>
      <c r="O2575" s="339"/>
      <c r="P2575" s="339"/>
      <c r="Q2575" s="339"/>
    </row>
    <row r="2576" spans="1:17" ht="13.5" customHeight="1">
      <c r="A2576" s="481"/>
      <c r="B2576" s="481"/>
      <c r="C2576" s="481"/>
      <c r="D2576" s="481"/>
      <c r="E2576" s="481"/>
      <c r="F2576" s="339"/>
      <c r="G2576" s="340" t="str">
        <f>IF(ISNUMBER(E2576),E2576/'Bulk DivVar Analysis'!$C$60,"")</f>
        <v/>
      </c>
      <c r="H2576" s="338" t="str">
        <f>IF(ISNUMBER(E2576), IF(G2576&gt;'Bulk DivVar Analysis'!$D$62,"Pass","Fail"),"")</f>
        <v/>
      </c>
      <c r="I2576" s="338" t="str">
        <f t="shared" si="42"/>
        <v/>
      </c>
      <c r="J2576" s="339"/>
      <c r="K2576" s="339"/>
      <c r="L2576" s="339"/>
      <c r="M2576" s="339"/>
      <c r="N2576" s="339"/>
      <c r="O2576" s="339"/>
      <c r="P2576" s="339"/>
      <c r="Q2576" s="339"/>
    </row>
    <row r="2577" spans="1:17" ht="13.5" customHeight="1">
      <c r="A2577" s="481"/>
      <c r="B2577" s="481"/>
      <c r="C2577" s="481"/>
      <c r="D2577" s="481"/>
      <c r="E2577" s="481"/>
      <c r="F2577" s="339"/>
      <c r="G2577" s="340" t="str">
        <f>IF(ISNUMBER(E2577),E2577/'Bulk DivVar Analysis'!$C$60,"")</f>
        <v/>
      </c>
      <c r="H2577" s="338" t="str">
        <f>IF(ISNUMBER(E2577), IF(G2577&gt;'Bulk DivVar Analysis'!$D$62,"Pass","Fail"),"")</f>
        <v/>
      </c>
      <c r="I2577" s="338" t="str">
        <f t="shared" si="42"/>
        <v/>
      </c>
      <c r="J2577" s="339"/>
      <c r="K2577" s="339"/>
      <c r="L2577" s="339"/>
      <c r="M2577" s="339"/>
      <c r="N2577" s="339"/>
      <c r="O2577" s="339"/>
      <c r="P2577" s="339"/>
      <c r="Q2577" s="339"/>
    </row>
    <row r="2578" spans="1:17" ht="13.5" customHeight="1">
      <c r="A2578" s="481"/>
      <c r="B2578" s="481"/>
      <c r="C2578" s="481"/>
      <c r="D2578" s="481"/>
      <c r="E2578" s="481"/>
      <c r="F2578" s="339"/>
      <c r="G2578" s="340" t="str">
        <f>IF(ISNUMBER(E2578),E2578/'Bulk DivVar Analysis'!$C$60,"")</f>
        <v/>
      </c>
      <c r="H2578" s="338" t="str">
        <f>IF(ISNUMBER(E2578), IF(G2578&gt;'Bulk DivVar Analysis'!$D$62,"Pass","Fail"),"")</f>
        <v/>
      </c>
      <c r="I2578" s="338" t="str">
        <f t="shared" si="42"/>
        <v/>
      </c>
      <c r="J2578" s="339"/>
      <c r="K2578" s="339"/>
      <c r="L2578" s="339"/>
      <c r="M2578" s="339"/>
      <c r="N2578" s="339"/>
      <c r="O2578" s="339"/>
      <c r="P2578" s="339"/>
      <c r="Q2578" s="339"/>
    </row>
    <row r="2579" spans="1:17" ht="13.5" customHeight="1">
      <c r="A2579" s="481"/>
      <c r="B2579" s="481"/>
      <c r="C2579" s="481"/>
      <c r="D2579" s="481"/>
      <c r="E2579" s="481"/>
      <c r="F2579" s="339"/>
      <c r="G2579" s="340" t="str">
        <f>IF(ISNUMBER(E2579),E2579/'Bulk DivVar Analysis'!$C$60,"")</f>
        <v/>
      </c>
      <c r="H2579" s="338" t="str">
        <f>IF(ISNUMBER(E2579), IF(G2579&gt;'Bulk DivVar Analysis'!$D$62,"Pass","Fail"),"")</f>
        <v/>
      </c>
      <c r="I2579" s="338" t="str">
        <f t="shared" si="42"/>
        <v/>
      </c>
      <c r="J2579" s="339"/>
      <c r="K2579" s="339"/>
      <c r="L2579" s="339"/>
      <c r="M2579" s="339"/>
      <c r="N2579" s="339"/>
      <c r="O2579" s="339"/>
      <c r="P2579" s="339"/>
      <c r="Q2579" s="339"/>
    </row>
    <row r="2580" spans="1:17" ht="13.5" customHeight="1">
      <c r="A2580" s="481"/>
      <c r="B2580" s="481"/>
      <c r="C2580" s="481"/>
      <c r="D2580" s="481"/>
      <c r="E2580" s="481"/>
      <c r="F2580" s="339"/>
      <c r="G2580" s="340" t="str">
        <f>IF(ISNUMBER(E2580),E2580/'Bulk DivVar Analysis'!$C$60,"")</f>
        <v/>
      </c>
      <c r="H2580" s="338" t="str">
        <f>IF(ISNUMBER(E2580), IF(G2580&gt;'Bulk DivVar Analysis'!$D$62,"Pass","Fail"),"")</f>
        <v/>
      </c>
      <c r="I2580" s="338" t="str">
        <f t="shared" si="42"/>
        <v/>
      </c>
      <c r="J2580" s="339"/>
      <c r="K2580" s="339"/>
      <c r="L2580" s="339"/>
      <c r="M2580" s="339"/>
      <c r="N2580" s="339"/>
      <c r="O2580" s="339"/>
      <c r="P2580" s="339"/>
      <c r="Q2580" s="339"/>
    </row>
    <row r="2581" spans="1:17" ht="13.5" customHeight="1">
      <c r="A2581" s="481"/>
      <c r="B2581" s="481"/>
      <c r="C2581" s="481"/>
      <c r="D2581" s="481"/>
      <c r="E2581" s="481"/>
      <c r="F2581" s="339"/>
      <c r="G2581" s="340" t="str">
        <f>IF(ISNUMBER(E2581),E2581/'Bulk DivVar Analysis'!$C$60,"")</f>
        <v/>
      </c>
      <c r="H2581" s="338" t="str">
        <f>IF(ISNUMBER(E2581), IF(G2581&gt;'Bulk DivVar Analysis'!$D$62,"Pass","Fail"),"")</f>
        <v/>
      </c>
      <c r="I2581" s="338" t="str">
        <f t="shared" si="42"/>
        <v/>
      </c>
      <c r="J2581" s="339"/>
      <c r="K2581" s="339"/>
      <c r="L2581" s="339"/>
      <c r="M2581" s="339"/>
      <c r="N2581" s="339"/>
      <c r="O2581" s="339"/>
      <c r="P2581" s="339"/>
      <c r="Q2581" s="339"/>
    </row>
    <row r="2582" spans="1:17" ht="13.5" customHeight="1">
      <c r="A2582" s="481"/>
      <c r="B2582" s="481"/>
      <c r="C2582" s="481"/>
      <c r="D2582" s="481"/>
      <c r="E2582" s="481"/>
      <c r="F2582" s="339"/>
      <c r="G2582" s="340" t="str">
        <f>IF(ISNUMBER(E2582),E2582/'Bulk DivVar Analysis'!$C$60,"")</f>
        <v/>
      </c>
      <c r="H2582" s="338" t="str">
        <f>IF(ISNUMBER(E2582), IF(G2582&gt;'Bulk DivVar Analysis'!$D$62,"Pass","Fail"),"")</f>
        <v/>
      </c>
      <c r="I2582" s="338" t="str">
        <f t="shared" si="42"/>
        <v/>
      </c>
      <c r="J2582" s="339"/>
      <c r="K2582" s="339"/>
      <c r="L2582" s="339"/>
      <c r="M2582" s="339"/>
      <c r="N2582" s="339"/>
      <c r="O2582" s="339"/>
      <c r="P2582" s="339"/>
      <c r="Q2582" s="339"/>
    </row>
    <row r="2583" spans="1:17" ht="13.5" customHeight="1">
      <c r="A2583" s="481"/>
      <c r="B2583" s="481"/>
      <c r="C2583" s="481"/>
      <c r="D2583" s="481"/>
      <c r="E2583" s="481"/>
      <c r="F2583" s="339"/>
      <c r="G2583" s="340" t="str">
        <f>IF(ISNUMBER(E2583),E2583/'Bulk DivVar Analysis'!$C$60,"")</f>
        <v/>
      </c>
      <c r="H2583" s="338" t="str">
        <f>IF(ISNUMBER(E2583), IF(G2583&gt;'Bulk DivVar Analysis'!$D$62,"Pass","Fail"),"")</f>
        <v/>
      </c>
      <c r="I2583" s="338" t="str">
        <f t="shared" si="42"/>
        <v/>
      </c>
      <c r="J2583" s="339"/>
      <c r="K2583" s="339"/>
      <c r="L2583" s="339"/>
      <c r="M2583" s="339"/>
      <c r="N2583" s="339"/>
      <c r="O2583" s="339"/>
      <c r="P2583" s="339"/>
      <c r="Q2583" s="339"/>
    </row>
    <row r="2584" spans="1:17" ht="13.5" customHeight="1">
      <c r="A2584" s="481"/>
      <c r="B2584" s="481"/>
      <c r="C2584" s="481"/>
      <c r="D2584" s="481"/>
      <c r="E2584" s="481"/>
      <c r="F2584" s="339"/>
      <c r="G2584" s="340" t="str">
        <f>IF(ISNUMBER(E2584),E2584/'Bulk DivVar Analysis'!$C$60,"")</f>
        <v/>
      </c>
      <c r="H2584" s="338" t="str">
        <f>IF(ISNUMBER(E2584), IF(G2584&gt;'Bulk DivVar Analysis'!$D$62,"Pass","Fail"),"")</f>
        <v/>
      </c>
      <c r="I2584" s="338" t="str">
        <f t="shared" si="42"/>
        <v/>
      </c>
      <c r="J2584" s="339"/>
      <c r="K2584" s="339"/>
      <c r="L2584" s="339"/>
      <c r="M2584" s="339"/>
      <c r="N2584" s="339"/>
      <c r="O2584" s="339"/>
      <c r="P2584" s="339"/>
      <c r="Q2584" s="339"/>
    </row>
    <row r="2585" spans="1:17" ht="13.5" customHeight="1">
      <c r="A2585" s="481"/>
      <c r="B2585" s="481"/>
      <c r="C2585" s="481"/>
      <c r="D2585" s="481"/>
      <c r="E2585" s="481"/>
      <c r="F2585" s="339"/>
      <c r="G2585" s="340" t="str">
        <f>IF(ISNUMBER(E2585),E2585/'Bulk DivVar Analysis'!$C$60,"")</f>
        <v/>
      </c>
      <c r="H2585" s="338" t="str">
        <f>IF(ISNUMBER(E2585), IF(G2585&gt;'Bulk DivVar Analysis'!$D$62,"Pass","Fail"),"")</f>
        <v/>
      </c>
      <c r="I2585" s="338" t="str">
        <f t="shared" si="42"/>
        <v/>
      </c>
      <c r="J2585" s="339"/>
      <c r="K2585" s="339"/>
      <c r="L2585" s="339"/>
      <c r="M2585" s="339"/>
      <c r="N2585" s="339"/>
      <c r="O2585" s="339"/>
      <c r="P2585" s="339"/>
      <c r="Q2585" s="339"/>
    </row>
    <row r="2586" spans="1:17" ht="13.5" customHeight="1">
      <c r="A2586" s="481"/>
      <c r="B2586" s="481"/>
      <c r="C2586" s="481"/>
      <c r="D2586" s="481"/>
      <c r="E2586" s="481"/>
      <c r="F2586" s="339"/>
      <c r="G2586" s="340" t="str">
        <f>IF(ISNUMBER(E2586),E2586/'Bulk DivVar Analysis'!$C$60,"")</f>
        <v/>
      </c>
      <c r="H2586" s="338" t="str">
        <f>IF(ISNUMBER(E2586), IF(G2586&gt;'Bulk DivVar Analysis'!$D$62,"Pass","Fail"),"")</f>
        <v/>
      </c>
      <c r="I2586" s="338" t="str">
        <f t="shared" si="42"/>
        <v/>
      </c>
      <c r="J2586" s="339"/>
      <c r="K2586" s="339"/>
      <c r="L2586" s="339"/>
      <c r="M2586" s="339"/>
      <c r="N2586" s="339"/>
      <c r="O2586" s="339"/>
      <c r="P2586" s="339"/>
      <c r="Q2586" s="339"/>
    </row>
    <row r="2587" spans="1:17" ht="13.5" customHeight="1">
      <c r="A2587" s="481"/>
      <c r="B2587" s="481"/>
      <c r="C2587" s="481"/>
      <c r="D2587" s="481"/>
      <c r="E2587" s="481"/>
      <c r="F2587" s="339"/>
      <c r="G2587" s="340" t="str">
        <f>IF(ISNUMBER(E2587),E2587/'Bulk DivVar Analysis'!$C$60,"")</f>
        <v/>
      </c>
      <c r="H2587" s="338" t="str">
        <f>IF(ISNUMBER(E2587), IF(G2587&gt;'Bulk DivVar Analysis'!$D$62,"Pass","Fail"),"")</f>
        <v/>
      </c>
      <c r="I2587" s="338" t="str">
        <f t="shared" si="42"/>
        <v/>
      </c>
      <c r="J2587" s="339"/>
      <c r="K2587" s="339"/>
      <c r="L2587" s="339"/>
      <c r="M2587" s="339"/>
      <c r="N2587" s="339"/>
      <c r="O2587" s="339"/>
      <c r="P2587" s="339"/>
      <c r="Q2587" s="339"/>
    </row>
    <row r="2588" spans="1:17" ht="13.5" customHeight="1">
      <c r="A2588" s="481"/>
      <c r="B2588" s="481"/>
      <c r="C2588" s="481"/>
      <c r="D2588" s="481"/>
      <c r="E2588" s="481"/>
      <c r="F2588" s="339"/>
      <c r="G2588" s="340" t="str">
        <f>IF(ISNUMBER(E2588),E2588/'Bulk DivVar Analysis'!$C$60,"")</f>
        <v/>
      </c>
      <c r="H2588" s="338" t="str">
        <f>IF(ISNUMBER(E2588), IF(G2588&gt;'Bulk DivVar Analysis'!$D$62,"Pass","Fail"),"")</f>
        <v/>
      </c>
      <c r="I2588" s="338" t="str">
        <f t="shared" si="42"/>
        <v/>
      </c>
      <c r="J2588" s="339"/>
      <c r="K2588" s="339"/>
      <c r="L2588" s="339"/>
      <c r="M2588" s="339"/>
      <c r="N2588" s="339"/>
      <c r="O2588" s="339"/>
      <c r="P2588" s="339"/>
      <c r="Q2588" s="339"/>
    </row>
    <row r="2589" spans="1:17" ht="13.5" customHeight="1">
      <c r="A2589" s="481"/>
      <c r="B2589" s="481"/>
      <c r="C2589" s="481"/>
      <c r="D2589" s="481"/>
      <c r="E2589" s="481"/>
      <c r="F2589" s="339"/>
      <c r="G2589" s="340" t="str">
        <f>IF(ISNUMBER(E2589),E2589/'Bulk DivVar Analysis'!$C$60,"")</f>
        <v/>
      </c>
      <c r="H2589" s="338" t="str">
        <f>IF(ISNUMBER(E2589), IF(G2589&gt;'Bulk DivVar Analysis'!$D$62,"Pass","Fail"),"")</f>
        <v/>
      </c>
      <c r="I2589" s="338" t="str">
        <f t="shared" si="42"/>
        <v/>
      </c>
      <c r="J2589" s="339"/>
      <c r="K2589" s="339"/>
      <c r="L2589" s="339"/>
      <c r="M2589" s="339"/>
      <c r="N2589" s="339"/>
      <c r="O2589" s="339"/>
      <c r="P2589" s="339"/>
      <c r="Q2589" s="339"/>
    </row>
    <row r="2590" spans="1:17" ht="13.5" customHeight="1">
      <c r="A2590" s="481"/>
      <c r="B2590" s="481"/>
      <c r="C2590" s="481"/>
      <c r="D2590" s="481"/>
      <c r="E2590" s="481"/>
      <c r="F2590" s="339"/>
      <c r="G2590" s="340" t="str">
        <f>IF(ISNUMBER(E2590),E2590/'Bulk DivVar Analysis'!$C$60,"")</f>
        <v/>
      </c>
      <c r="H2590" s="338" t="str">
        <f>IF(ISNUMBER(E2590), IF(G2590&gt;'Bulk DivVar Analysis'!$D$62,"Pass","Fail"),"")</f>
        <v/>
      </c>
      <c r="I2590" s="338" t="str">
        <f t="shared" si="42"/>
        <v/>
      </c>
      <c r="J2590" s="339"/>
      <c r="K2590" s="339"/>
      <c r="L2590" s="339"/>
      <c r="M2590" s="339"/>
      <c r="N2590" s="339"/>
      <c r="O2590" s="339"/>
      <c r="P2590" s="339"/>
      <c r="Q2590" s="339"/>
    </row>
    <row r="2591" spans="1:17" ht="13.5" customHeight="1">
      <c r="A2591" s="481"/>
      <c r="B2591" s="481"/>
      <c r="C2591" s="481"/>
      <c r="D2591" s="481"/>
      <c r="E2591" s="481"/>
      <c r="F2591" s="339"/>
      <c r="G2591" s="340" t="str">
        <f>IF(ISNUMBER(E2591),E2591/'Bulk DivVar Analysis'!$C$60,"")</f>
        <v/>
      </c>
      <c r="H2591" s="338" t="str">
        <f>IF(ISNUMBER(E2591), IF(G2591&gt;'Bulk DivVar Analysis'!$D$62,"Pass","Fail"),"")</f>
        <v/>
      </c>
      <c r="I2591" s="338" t="str">
        <f t="shared" si="42"/>
        <v/>
      </c>
      <c r="J2591" s="339"/>
      <c r="K2591" s="339"/>
      <c r="L2591" s="339"/>
      <c r="M2591" s="339"/>
      <c r="N2591" s="339"/>
      <c r="O2591" s="339"/>
      <c r="P2591" s="339"/>
      <c r="Q2591" s="339"/>
    </row>
    <row r="2592" spans="1:17" ht="13.5" customHeight="1">
      <c r="A2592" s="481"/>
      <c r="B2592" s="481"/>
      <c r="C2592" s="481"/>
      <c r="D2592" s="481"/>
      <c r="E2592" s="481"/>
      <c r="F2592" s="339"/>
      <c r="G2592" s="340" t="str">
        <f>IF(ISNUMBER(E2592),E2592/'Bulk DivVar Analysis'!$C$60,"")</f>
        <v/>
      </c>
      <c r="H2592" s="338" t="str">
        <f>IF(ISNUMBER(E2592), IF(G2592&gt;'Bulk DivVar Analysis'!$D$62,"Pass","Fail"),"")</f>
        <v/>
      </c>
      <c r="I2592" s="338" t="str">
        <f t="shared" si="42"/>
        <v/>
      </c>
      <c r="J2592" s="339"/>
      <c r="K2592" s="339"/>
      <c r="L2592" s="339"/>
      <c r="M2592" s="339"/>
      <c r="N2592" s="339"/>
      <c r="O2592" s="339"/>
      <c r="P2592" s="339"/>
      <c r="Q2592" s="339"/>
    </row>
    <row r="2593" spans="1:17" ht="13.5" customHeight="1">
      <c r="A2593" s="481"/>
      <c r="B2593" s="481"/>
      <c r="C2593" s="481"/>
      <c r="D2593" s="481"/>
      <c r="E2593" s="481"/>
      <c r="F2593" s="339"/>
      <c r="G2593" s="340" t="str">
        <f>IF(ISNUMBER(E2593),E2593/'Bulk DivVar Analysis'!$C$60,"")</f>
        <v/>
      </c>
      <c r="H2593" s="338" t="str">
        <f>IF(ISNUMBER(E2593), IF(G2593&gt;'Bulk DivVar Analysis'!$D$62,"Pass","Fail"),"")</f>
        <v/>
      </c>
      <c r="I2593" s="338" t="str">
        <f t="shared" si="42"/>
        <v/>
      </c>
      <c r="J2593" s="339"/>
      <c r="K2593" s="339"/>
      <c r="L2593" s="339"/>
      <c r="M2593" s="339"/>
      <c r="N2593" s="339"/>
      <c r="O2593" s="339"/>
      <c r="P2593" s="339"/>
      <c r="Q2593" s="339"/>
    </row>
    <row r="2594" spans="1:17" ht="13.5" customHeight="1">
      <c r="A2594" s="481"/>
      <c r="B2594" s="481"/>
      <c r="C2594" s="481"/>
      <c r="D2594" s="481"/>
      <c r="E2594" s="481"/>
      <c r="F2594" s="339"/>
      <c r="G2594" s="340" t="str">
        <f>IF(ISNUMBER(E2594),E2594/'Bulk DivVar Analysis'!$C$60,"")</f>
        <v/>
      </c>
      <c r="H2594" s="338" t="str">
        <f>IF(ISNUMBER(E2594), IF(G2594&gt;'Bulk DivVar Analysis'!$D$62,"Pass","Fail"),"")</f>
        <v/>
      </c>
      <c r="I2594" s="338" t="str">
        <f t="shared" si="42"/>
        <v/>
      </c>
      <c r="J2594" s="339"/>
      <c r="K2594" s="339"/>
      <c r="L2594" s="339"/>
      <c r="M2594" s="339"/>
      <c r="N2594" s="339"/>
      <c r="O2594" s="339"/>
      <c r="P2594" s="339"/>
      <c r="Q2594" s="339"/>
    </row>
    <row r="2595" spans="1:17" ht="13.5" customHeight="1">
      <c r="A2595" s="481"/>
      <c r="B2595" s="481"/>
      <c r="C2595" s="481"/>
      <c r="D2595" s="481"/>
      <c r="E2595" s="481"/>
      <c r="F2595" s="339"/>
      <c r="G2595" s="340" t="str">
        <f>IF(ISNUMBER(E2595),E2595/'Bulk DivVar Analysis'!$C$60,"")</f>
        <v/>
      </c>
      <c r="H2595" s="338" t="str">
        <f>IF(ISNUMBER(E2595), IF(G2595&gt;'Bulk DivVar Analysis'!$D$62,"Pass","Fail"),"")</f>
        <v/>
      </c>
      <c r="I2595" s="338" t="str">
        <f t="shared" si="42"/>
        <v/>
      </c>
      <c r="J2595" s="339"/>
      <c r="K2595" s="339"/>
      <c r="L2595" s="339"/>
      <c r="M2595" s="339"/>
      <c r="N2595" s="339"/>
      <c r="O2595" s="339"/>
      <c r="P2595" s="339"/>
      <c r="Q2595" s="339"/>
    </row>
    <row r="2596" spans="1:17" ht="13.5" customHeight="1">
      <c r="A2596" s="481"/>
      <c r="B2596" s="481"/>
      <c r="C2596" s="481"/>
      <c r="D2596" s="481"/>
      <c r="E2596" s="481"/>
      <c r="F2596" s="339"/>
      <c r="G2596" s="340" t="str">
        <f>IF(ISNUMBER(E2596),E2596/'Bulk DivVar Analysis'!$C$60,"")</f>
        <v/>
      </c>
      <c r="H2596" s="338" t="str">
        <f>IF(ISNUMBER(E2596), IF(G2596&gt;'Bulk DivVar Analysis'!$D$62,"Pass","Fail"),"")</f>
        <v/>
      </c>
      <c r="I2596" s="338" t="str">
        <f t="shared" si="42"/>
        <v/>
      </c>
      <c r="J2596" s="339"/>
      <c r="K2596" s="339"/>
      <c r="L2596" s="339"/>
      <c r="M2596" s="339"/>
      <c r="N2596" s="339"/>
      <c r="O2596" s="339"/>
      <c r="P2596" s="339"/>
      <c r="Q2596" s="339"/>
    </row>
    <row r="2597" spans="1:17" ht="13.5" customHeight="1">
      <c r="A2597" s="481"/>
      <c r="B2597" s="481"/>
      <c r="C2597" s="481"/>
      <c r="D2597" s="481"/>
      <c r="E2597" s="481"/>
      <c r="F2597" s="339"/>
      <c r="G2597" s="340" t="str">
        <f>IF(ISNUMBER(E2597),E2597/'Bulk DivVar Analysis'!$C$60,"")</f>
        <v/>
      </c>
      <c r="H2597" s="338" t="str">
        <f>IF(ISNUMBER(E2597), IF(G2597&gt;'Bulk DivVar Analysis'!$D$62,"Pass","Fail"),"")</f>
        <v/>
      </c>
      <c r="I2597" s="338" t="str">
        <f t="shared" si="42"/>
        <v/>
      </c>
      <c r="J2597" s="339"/>
      <c r="K2597" s="339"/>
      <c r="L2597" s="339"/>
      <c r="M2597" s="339"/>
      <c r="N2597" s="339"/>
      <c r="O2597" s="339"/>
      <c r="P2597" s="339"/>
      <c r="Q2597" s="339"/>
    </row>
    <row r="2598" spans="1:17" ht="13.5" customHeight="1">
      <c r="A2598" s="481"/>
      <c r="B2598" s="481"/>
      <c r="C2598" s="481"/>
      <c r="D2598" s="481"/>
      <c r="E2598" s="481"/>
      <c r="F2598" s="339"/>
      <c r="G2598" s="340" t="str">
        <f>IF(ISNUMBER(E2598),E2598/'Bulk DivVar Analysis'!$C$60,"")</f>
        <v/>
      </c>
      <c r="H2598" s="338" t="str">
        <f>IF(ISNUMBER(E2598), IF(G2598&gt;'Bulk DivVar Analysis'!$D$62,"Pass","Fail"),"")</f>
        <v/>
      </c>
      <c r="I2598" s="338" t="str">
        <f t="shared" si="42"/>
        <v/>
      </c>
      <c r="J2598" s="339"/>
      <c r="K2598" s="339"/>
      <c r="L2598" s="339"/>
      <c r="M2598" s="339"/>
      <c r="N2598" s="339"/>
      <c r="O2598" s="339"/>
      <c r="P2598" s="339"/>
      <c r="Q2598" s="339"/>
    </row>
    <row r="2599" spans="1:17" ht="13.5" customHeight="1">
      <c r="A2599" s="481"/>
      <c r="B2599" s="481"/>
      <c r="C2599" s="481"/>
      <c r="D2599" s="481"/>
      <c r="E2599" s="481"/>
      <c r="F2599" s="339"/>
      <c r="G2599" s="340" t="str">
        <f>IF(ISNUMBER(E2599),E2599/'Bulk DivVar Analysis'!$C$60,"")</f>
        <v/>
      </c>
      <c r="H2599" s="338" t="str">
        <f>IF(ISNUMBER(E2599), IF(G2599&gt;'Bulk DivVar Analysis'!$D$62,"Pass","Fail"),"")</f>
        <v/>
      </c>
      <c r="I2599" s="338" t="str">
        <f t="shared" si="42"/>
        <v/>
      </c>
      <c r="J2599" s="339"/>
      <c r="K2599" s="339"/>
      <c r="L2599" s="339"/>
      <c r="M2599" s="339"/>
      <c r="N2599" s="339"/>
      <c r="O2599" s="339"/>
      <c r="P2599" s="339"/>
      <c r="Q2599" s="339"/>
    </row>
    <row r="2600" spans="1:17" ht="13.5" customHeight="1">
      <c r="A2600" s="481"/>
      <c r="B2600" s="481"/>
      <c r="C2600" s="481"/>
      <c r="D2600" s="481"/>
      <c r="E2600" s="481"/>
      <c r="F2600" s="339"/>
      <c r="G2600" s="340" t="str">
        <f>IF(ISNUMBER(E2600),E2600/'Bulk DivVar Analysis'!$C$60,"")</f>
        <v/>
      </c>
      <c r="H2600" s="338" t="str">
        <f>IF(ISNUMBER(E2600), IF(G2600&gt;'Bulk DivVar Analysis'!$D$62,"Pass","Fail"),"")</f>
        <v/>
      </c>
      <c r="I2600" s="338" t="str">
        <f t="shared" si="42"/>
        <v/>
      </c>
      <c r="J2600" s="339"/>
      <c r="K2600" s="339"/>
      <c r="L2600" s="339"/>
      <c r="M2600" s="339"/>
      <c r="N2600" s="339"/>
      <c r="O2600" s="339"/>
      <c r="P2600" s="339"/>
      <c r="Q2600" s="339"/>
    </row>
    <row r="2601" spans="1:17" ht="13.5" customHeight="1">
      <c r="A2601" s="481"/>
      <c r="B2601" s="481"/>
      <c r="C2601" s="481"/>
      <c r="D2601" s="481"/>
      <c r="E2601" s="481"/>
      <c r="F2601" s="339"/>
      <c r="G2601" s="340" t="str">
        <f>IF(ISNUMBER(E2601),E2601/'Bulk DivVar Analysis'!$C$60,"")</f>
        <v/>
      </c>
      <c r="H2601" s="338" t="str">
        <f>IF(ISNUMBER(E2601), IF(G2601&gt;'Bulk DivVar Analysis'!$D$62,"Pass","Fail"),"")</f>
        <v/>
      </c>
      <c r="I2601" s="338" t="str">
        <f t="shared" si="42"/>
        <v/>
      </c>
      <c r="J2601" s="339"/>
      <c r="K2601" s="339"/>
      <c r="L2601" s="339"/>
      <c r="M2601" s="339"/>
      <c r="N2601" s="339"/>
      <c r="O2601" s="339"/>
      <c r="P2601" s="339"/>
      <c r="Q2601" s="339"/>
    </row>
    <row r="2602" spans="1:17" ht="13.5" customHeight="1">
      <c r="A2602" s="481"/>
      <c r="B2602" s="481"/>
      <c r="C2602" s="481"/>
      <c r="D2602" s="481"/>
      <c r="E2602" s="481"/>
      <c r="F2602" s="339"/>
      <c r="G2602" s="340" t="str">
        <f>IF(ISNUMBER(E2602),E2602/'Bulk DivVar Analysis'!$C$60,"")</f>
        <v/>
      </c>
      <c r="H2602" s="338" t="str">
        <f>IF(ISNUMBER(E2602), IF(G2602&gt;'Bulk DivVar Analysis'!$D$62,"Pass","Fail"),"")</f>
        <v/>
      </c>
      <c r="I2602" s="338" t="str">
        <f t="shared" si="42"/>
        <v/>
      </c>
      <c r="J2602" s="339"/>
      <c r="K2602" s="339"/>
      <c r="L2602" s="339"/>
      <c r="M2602" s="339"/>
      <c r="N2602" s="339"/>
      <c r="O2602" s="339"/>
      <c r="P2602" s="339"/>
      <c r="Q2602" s="339"/>
    </row>
    <row r="2603" spans="1:17" ht="13.5" customHeight="1">
      <c r="A2603" s="481"/>
      <c r="B2603" s="481"/>
      <c r="C2603" s="481"/>
      <c r="D2603" s="481"/>
      <c r="E2603" s="481"/>
      <c r="F2603" s="339"/>
      <c r="G2603" s="340" t="str">
        <f>IF(ISNUMBER(E2603),E2603/'Bulk DivVar Analysis'!$C$60,"")</f>
        <v/>
      </c>
      <c r="H2603" s="338" t="str">
        <f>IF(ISNUMBER(E2603), IF(G2603&gt;'Bulk DivVar Analysis'!$D$62,"Pass","Fail"),"")</f>
        <v/>
      </c>
      <c r="I2603" s="338" t="str">
        <f t="shared" si="42"/>
        <v/>
      </c>
      <c r="J2603" s="339"/>
      <c r="K2603" s="339"/>
      <c r="L2603" s="339"/>
      <c r="M2603" s="339"/>
      <c r="N2603" s="339"/>
      <c r="O2603" s="339"/>
      <c r="P2603" s="339"/>
      <c r="Q2603" s="339"/>
    </row>
    <row r="2604" spans="1:17" ht="13.5" customHeight="1">
      <c r="A2604" s="481"/>
      <c r="B2604" s="481"/>
      <c r="C2604" s="481"/>
      <c r="D2604" s="481"/>
      <c r="E2604" s="481"/>
      <c r="F2604" s="339"/>
      <c r="G2604" s="340" t="str">
        <f>IF(ISNUMBER(E2604),E2604/'Bulk DivVar Analysis'!$C$60,"")</f>
        <v/>
      </c>
      <c r="H2604" s="338" t="str">
        <f>IF(ISNUMBER(E2604), IF(G2604&gt;'Bulk DivVar Analysis'!$D$62,"Pass","Fail"),"")</f>
        <v/>
      </c>
      <c r="I2604" s="338" t="str">
        <f t="shared" si="42"/>
        <v/>
      </c>
      <c r="J2604" s="339"/>
      <c r="K2604" s="339"/>
      <c r="L2604" s="339"/>
      <c r="M2604" s="339"/>
      <c r="N2604" s="339"/>
      <c r="O2604" s="339"/>
      <c r="P2604" s="339"/>
      <c r="Q2604" s="339"/>
    </row>
    <row r="2605" spans="1:17" ht="13.5" customHeight="1">
      <c r="A2605" s="481"/>
      <c r="B2605" s="481"/>
      <c r="C2605" s="481"/>
      <c r="D2605" s="481"/>
      <c r="E2605" s="481"/>
      <c r="F2605" s="339"/>
      <c r="G2605" s="340" t="str">
        <f>IF(ISNUMBER(E2605),E2605/'Bulk DivVar Analysis'!$C$60,"")</f>
        <v/>
      </c>
      <c r="H2605" s="338" t="str">
        <f>IF(ISNUMBER(E2605), IF(G2605&gt;'Bulk DivVar Analysis'!$D$62,"Pass","Fail"),"")</f>
        <v/>
      </c>
      <c r="I2605" s="338" t="str">
        <f t="shared" si="42"/>
        <v/>
      </c>
      <c r="J2605" s="339"/>
      <c r="K2605" s="339"/>
      <c r="L2605" s="339"/>
      <c r="M2605" s="339"/>
      <c r="N2605" s="339"/>
      <c r="O2605" s="339"/>
      <c r="P2605" s="339"/>
      <c r="Q2605" s="339"/>
    </row>
    <row r="2606" spans="1:17" ht="13.5" customHeight="1">
      <c r="A2606" s="481"/>
      <c r="B2606" s="481"/>
      <c r="C2606" s="481"/>
      <c r="D2606" s="481"/>
      <c r="E2606" s="481"/>
      <c r="F2606" s="339"/>
      <c r="G2606" s="340" t="str">
        <f>IF(ISNUMBER(E2606),E2606/'Bulk DivVar Analysis'!$C$60,"")</f>
        <v/>
      </c>
      <c r="H2606" s="338" t="str">
        <f>IF(ISNUMBER(E2606), IF(G2606&gt;'Bulk DivVar Analysis'!$D$62,"Pass","Fail"),"")</f>
        <v/>
      </c>
      <c r="I2606" s="338" t="str">
        <f t="shared" si="42"/>
        <v/>
      </c>
      <c r="J2606" s="339"/>
      <c r="K2606" s="339"/>
      <c r="L2606" s="339"/>
      <c r="M2606" s="339"/>
      <c r="N2606" s="339"/>
      <c r="O2606" s="339"/>
      <c r="P2606" s="339"/>
      <c r="Q2606" s="339"/>
    </row>
    <row r="2607" spans="1:17" ht="13.5" customHeight="1">
      <c r="A2607" s="481"/>
      <c r="B2607" s="481"/>
      <c r="C2607" s="481"/>
      <c r="D2607" s="481"/>
      <c r="E2607" s="481"/>
      <c r="F2607" s="339"/>
      <c r="G2607" s="340" t="str">
        <f>IF(ISNUMBER(E2607),E2607/'Bulk DivVar Analysis'!$C$60,"")</f>
        <v/>
      </c>
      <c r="H2607" s="338" t="str">
        <f>IF(ISNUMBER(E2607), IF(G2607&gt;'Bulk DivVar Analysis'!$D$62,"Pass","Fail"),"")</f>
        <v/>
      </c>
      <c r="I2607" s="338" t="str">
        <f t="shared" si="42"/>
        <v/>
      </c>
      <c r="J2607" s="339"/>
      <c r="K2607" s="339"/>
      <c r="L2607" s="339"/>
      <c r="M2607" s="339"/>
      <c r="N2607" s="339"/>
      <c r="O2607" s="339"/>
      <c r="P2607" s="339"/>
      <c r="Q2607" s="339"/>
    </row>
    <row r="2608" spans="1:17" ht="13.5" customHeight="1">
      <c r="A2608" s="481"/>
      <c r="B2608" s="481"/>
      <c r="C2608" s="481"/>
      <c r="D2608" s="481"/>
      <c r="E2608" s="481"/>
      <c r="F2608" s="339"/>
      <c r="G2608" s="340" t="str">
        <f>IF(ISNUMBER(E2608),E2608/'Bulk DivVar Analysis'!$C$60,"")</f>
        <v/>
      </c>
      <c r="H2608" s="338" t="str">
        <f>IF(ISNUMBER(E2608), IF(G2608&gt;'Bulk DivVar Analysis'!$D$62,"Pass","Fail"),"")</f>
        <v/>
      </c>
      <c r="I2608" s="338" t="str">
        <f t="shared" si="42"/>
        <v/>
      </c>
      <c r="J2608" s="339"/>
      <c r="K2608" s="339"/>
      <c r="L2608" s="339"/>
      <c r="M2608" s="339"/>
      <c r="N2608" s="339"/>
      <c r="O2608" s="339"/>
      <c r="P2608" s="339"/>
      <c r="Q2608" s="339"/>
    </row>
    <row r="2609" spans="1:17" ht="13.5" customHeight="1">
      <c r="A2609" s="481"/>
      <c r="B2609" s="481"/>
      <c r="C2609" s="481"/>
      <c r="D2609" s="481"/>
      <c r="E2609" s="481"/>
      <c r="F2609" s="339"/>
      <c r="G2609" s="340" t="str">
        <f>IF(ISNUMBER(E2609),E2609/'Bulk DivVar Analysis'!$C$60,"")</f>
        <v/>
      </c>
      <c r="H2609" s="338" t="str">
        <f>IF(ISNUMBER(E2609), IF(G2609&gt;'Bulk DivVar Analysis'!$D$62,"Pass","Fail"),"")</f>
        <v/>
      </c>
      <c r="I2609" s="338" t="str">
        <f t="shared" si="42"/>
        <v/>
      </c>
      <c r="J2609" s="339"/>
      <c r="K2609" s="339"/>
      <c r="L2609" s="339"/>
      <c r="M2609" s="339"/>
      <c r="N2609" s="339"/>
      <c r="O2609" s="339"/>
      <c r="P2609" s="339"/>
      <c r="Q2609" s="339"/>
    </row>
    <row r="2610" spans="1:17" ht="13.5" customHeight="1">
      <c r="A2610" s="481"/>
      <c r="B2610" s="481"/>
      <c r="C2610" s="481"/>
      <c r="D2610" s="481"/>
      <c r="E2610" s="481"/>
      <c r="F2610" s="339"/>
      <c r="G2610" s="340" t="str">
        <f>IF(ISNUMBER(E2610),E2610/'Bulk DivVar Analysis'!$C$60,"")</f>
        <v/>
      </c>
      <c r="H2610" s="338" t="str">
        <f>IF(ISNUMBER(E2610), IF(G2610&gt;'Bulk DivVar Analysis'!$D$62,"Pass","Fail"),"")</f>
        <v/>
      </c>
      <c r="I2610" s="338" t="str">
        <f t="shared" si="42"/>
        <v/>
      </c>
      <c r="J2610" s="339"/>
      <c r="K2610" s="339"/>
      <c r="L2610" s="339"/>
      <c r="M2610" s="339"/>
      <c r="N2610" s="339"/>
      <c r="O2610" s="339"/>
      <c r="P2610" s="339"/>
      <c r="Q2610" s="339"/>
    </row>
    <row r="2611" spans="1:17" ht="13.5" customHeight="1">
      <c r="A2611" s="481"/>
      <c r="B2611" s="481"/>
      <c r="C2611" s="481"/>
      <c r="D2611" s="481"/>
      <c r="E2611" s="481"/>
      <c r="F2611" s="339"/>
      <c r="G2611" s="340" t="str">
        <f>IF(ISNUMBER(E2611),E2611/'Bulk DivVar Analysis'!$C$60,"")</f>
        <v/>
      </c>
      <c r="H2611" s="338" t="str">
        <f>IF(ISNUMBER(E2611), IF(G2611&gt;'Bulk DivVar Analysis'!$D$62,"Pass","Fail"),"")</f>
        <v/>
      </c>
      <c r="I2611" s="338" t="str">
        <f t="shared" si="42"/>
        <v/>
      </c>
      <c r="J2611" s="339"/>
      <c r="K2611" s="339"/>
      <c r="L2611" s="339"/>
      <c r="M2611" s="339"/>
      <c r="N2611" s="339"/>
      <c r="O2611" s="339"/>
      <c r="P2611" s="339"/>
      <c r="Q2611" s="339"/>
    </row>
    <row r="2612" spans="1:17" ht="13.5" customHeight="1">
      <c r="A2612" s="481"/>
      <c r="B2612" s="481"/>
      <c r="C2612" s="481"/>
      <c r="D2612" s="481"/>
      <c r="E2612" s="481"/>
      <c r="F2612" s="339"/>
      <c r="G2612" s="340" t="str">
        <f>IF(ISNUMBER(E2612),E2612/'Bulk DivVar Analysis'!$C$60,"")</f>
        <v/>
      </c>
      <c r="H2612" s="338" t="str">
        <f>IF(ISNUMBER(E2612), IF(G2612&gt;'Bulk DivVar Analysis'!$D$62,"Pass","Fail"),"")</f>
        <v/>
      </c>
      <c r="I2612" s="338" t="str">
        <f t="shared" si="42"/>
        <v/>
      </c>
      <c r="J2612" s="339"/>
      <c r="K2612" s="339"/>
      <c r="L2612" s="339"/>
      <c r="M2612" s="339"/>
      <c r="N2612" s="339"/>
      <c r="O2612" s="339"/>
      <c r="P2612" s="339"/>
      <c r="Q2612" s="339"/>
    </row>
    <row r="2613" spans="1:17" ht="13.5" customHeight="1">
      <c r="A2613" s="481"/>
      <c r="B2613" s="481"/>
      <c r="C2613" s="481"/>
      <c r="D2613" s="481"/>
      <c r="E2613" s="481"/>
      <c r="F2613" s="339"/>
      <c r="G2613" s="340" t="str">
        <f>IF(ISNUMBER(E2613),E2613/'Bulk DivVar Analysis'!$C$60,"")</f>
        <v/>
      </c>
      <c r="H2613" s="338" t="str">
        <f>IF(ISNUMBER(E2613), IF(G2613&gt;'Bulk DivVar Analysis'!$D$62,"Pass","Fail"),"")</f>
        <v/>
      </c>
      <c r="I2613" s="338" t="str">
        <f t="shared" si="42"/>
        <v/>
      </c>
      <c r="J2613" s="339"/>
      <c r="K2613" s="339"/>
      <c r="L2613" s="339"/>
      <c r="M2613" s="339"/>
      <c r="N2613" s="339"/>
      <c r="O2613" s="339"/>
      <c r="P2613" s="339"/>
      <c r="Q2613" s="339"/>
    </row>
    <row r="2614" spans="1:17" ht="13.5" customHeight="1">
      <c r="A2614" s="481"/>
      <c r="B2614" s="481"/>
      <c r="C2614" s="481"/>
      <c r="D2614" s="481"/>
      <c r="E2614" s="481"/>
      <c r="F2614" s="339"/>
      <c r="G2614" s="340" t="str">
        <f>IF(ISNUMBER(E2614),E2614/'Bulk DivVar Analysis'!$C$60,"")</f>
        <v/>
      </c>
      <c r="H2614" s="338" t="str">
        <f>IF(ISNUMBER(E2614), IF(G2614&gt;'Bulk DivVar Analysis'!$D$62,"Pass","Fail"),"")</f>
        <v/>
      </c>
      <c r="I2614" s="338" t="str">
        <f t="shared" si="42"/>
        <v/>
      </c>
      <c r="J2614" s="339"/>
      <c r="K2614" s="339"/>
      <c r="L2614" s="339"/>
      <c r="M2614" s="339"/>
      <c r="N2614" s="339"/>
      <c r="O2614" s="339"/>
      <c r="P2614" s="339"/>
      <c r="Q2614" s="339"/>
    </row>
    <row r="2615" spans="1:17" ht="13.5" customHeight="1">
      <c r="A2615" s="481"/>
      <c r="B2615" s="481"/>
      <c r="C2615" s="481"/>
      <c r="D2615" s="481"/>
      <c r="E2615" s="481"/>
      <c r="F2615" s="339"/>
      <c r="G2615" s="340" t="str">
        <f>IF(ISNUMBER(E2615),E2615/'Bulk DivVar Analysis'!$C$60,"")</f>
        <v/>
      </c>
      <c r="H2615" s="338" t="str">
        <f>IF(ISNUMBER(E2615), IF(G2615&gt;'Bulk DivVar Analysis'!$D$62,"Pass","Fail"),"")</f>
        <v/>
      </c>
      <c r="I2615" s="338" t="str">
        <f t="shared" si="42"/>
        <v/>
      </c>
      <c r="J2615" s="339"/>
      <c r="K2615" s="339"/>
      <c r="L2615" s="339"/>
      <c r="M2615" s="339"/>
      <c r="N2615" s="339"/>
      <c r="O2615" s="339"/>
      <c r="P2615" s="339"/>
      <c r="Q2615" s="339"/>
    </row>
    <row r="2616" spans="1:17" ht="13.5" customHeight="1">
      <c r="A2616" s="481"/>
      <c r="B2616" s="481"/>
      <c r="C2616" s="481"/>
      <c r="D2616" s="481"/>
      <c r="E2616" s="481"/>
      <c r="F2616" s="339"/>
      <c r="G2616" s="340" t="str">
        <f>IF(ISNUMBER(E2616),E2616/'Bulk DivVar Analysis'!$C$60,"")</f>
        <v/>
      </c>
      <c r="H2616" s="338" t="str">
        <f>IF(ISNUMBER(E2616), IF(G2616&gt;'Bulk DivVar Analysis'!$D$62,"Pass","Fail"),"")</f>
        <v/>
      </c>
      <c r="I2616" s="338" t="str">
        <f t="shared" si="42"/>
        <v/>
      </c>
      <c r="J2616" s="339"/>
      <c r="K2616" s="339"/>
      <c r="L2616" s="339"/>
      <c r="M2616" s="339"/>
      <c r="N2616" s="339"/>
      <c r="O2616" s="339"/>
      <c r="P2616" s="339"/>
      <c r="Q2616" s="339"/>
    </row>
    <row r="2617" spans="1:17" ht="13.5" customHeight="1">
      <c r="A2617" s="481"/>
      <c r="B2617" s="481"/>
      <c r="C2617" s="481"/>
      <c r="D2617" s="481"/>
      <c r="E2617" s="481"/>
      <c r="F2617" s="339"/>
      <c r="G2617" s="340" t="str">
        <f>IF(ISNUMBER(E2617),E2617/'Bulk DivVar Analysis'!$C$60,"")</f>
        <v/>
      </c>
      <c r="H2617" s="338" t="str">
        <f>IF(ISNUMBER(E2617), IF(G2617&gt;'Bulk DivVar Analysis'!$D$62,"Pass","Fail"),"")</f>
        <v/>
      </c>
      <c r="I2617" s="338" t="str">
        <f t="shared" si="42"/>
        <v/>
      </c>
      <c r="J2617" s="339"/>
      <c r="K2617" s="339"/>
      <c r="L2617" s="339"/>
      <c r="M2617" s="339"/>
      <c r="N2617" s="339"/>
      <c r="O2617" s="339"/>
      <c r="P2617" s="339"/>
      <c r="Q2617" s="339"/>
    </row>
    <row r="2618" spans="1:17" ht="13.5" customHeight="1">
      <c r="A2618" s="481"/>
      <c r="B2618" s="481"/>
      <c r="C2618" s="481"/>
      <c r="D2618" s="481"/>
      <c r="E2618" s="481"/>
      <c r="F2618" s="339"/>
      <c r="G2618" s="340" t="str">
        <f>IF(ISNUMBER(E2618),E2618/'Bulk DivVar Analysis'!$C$60,"")</f>
        <v/>
      </c>
      <c r="H2618" s="338" t="str">
        <f>IF(ISNUMBER(E2618), IF(G2618&gt;'Bulk DivVar Analysis'!$D$62,"Pass","Fail"),"")</f>
        <v/>
      </c>
      <c r="I2618" s="338" t="str">
        <f t="shared" si="42"/>
        <v/>
      </c>
      <c r="J2618" s="339"/>
      <c r="K2618" s="339"/>
      <c r="L2618" s="339"/>
      <c r="M2618" s="339"/>
      <c r="N2618" s="339"/>
      <c r="O2618" s="339"/>
      <c r="P2618" s="339"/>
      <c r="Q2618" s="339"/>
    </row>
    <row r="2619" spans="1:17" ht="13.5" customHeight="1">
      <c r="A2619" s="481"/>
      <c r="B2619" s="481"/>
      <c r="C2619" s="481"/>
      <c r="D2619" s="481"/>
      <c r="E2619" s="481"/>
      <c r="F2619" s="339"/>
      <c r="G2619" s="340" t="str">
        <f>IF(ISNUMBER(E2619),E2619/'Bulk DivVar Analysis'!$C$60,"")</f>
        <v/>
      </c>
      <c r="H2619" s="338" t="str">
        <f>IF(ISNUMBER(E2619), IF(G2619&gt;'Bulk DivVar Analysis'!$D$62,"Pass","Fail"),"")</f>
        <v/>
      </c>
      <c r="I2619" s="338" t="str">
        <f t="shared" si="42"/>
        <v/>
      </c>
      <c r="J2619" s="339"/>
      <c r="K2619" s="339"/>
      <c r="L2619" s="339"/>
      <c r="M2619" s="339"/>
      <c r="N2619" s="339"/>
      <c r="O2619" s="339"/>
      <c r="P2619" s="339"/>
      <c r="Q2619" s="339"/>
    </row>
    <row r="2620" spans="1:17" ht="13.5" customHeight="1">
      <c r="A2620" s="481"/>
      <c r="B2620" s="481"/>
      <c r="C2620" s="481"/>
      <c r="D2620" s="481"/>
      <c r="E2620" s="481"/>
      <c r="F2620" s="339"/>
      <c r="G2620" s="340" t="str">
        <f>IF(ISNUMBER(E2620),E2620/'Bulk DivVar Analysis'!$C$60,"")</f>
        <v/>
      </c>
      <c r="H2620" s="338" t="str">
        <f>IF(ISNUMBER(E2620), IF(G2620&gt;'Bulk DivVar Analysis'!$D$62,"Pass","Fail"),"")</f>
        <v/>
      </c>
      <c r="I2620" s="338" t="str">
        <f t="shared" si="42"/>
        <v/>
      </c>
      <c r="J2620" s="339"/>
      <c r="K2620" s="339"/>
      <c r="L2620" s="339"/>
      <c r="M2620" s="339"/>
      <c r="N2620" s="339"/>
      <c r="O2620" s="339"/>
      <c r="P2620" s="339"/>
      <c r="Q2620" s="339"/>
    </row>
    <row r="2621" spans="1:17" ht="13.5" customHeight="1">
      <c r="A2621" s="481"/>
      <c r="B2621" s="481"/>
      <c r="C2621" s="481"/>
      <c r="D2621" s="481"/>
      <c r="E2621" s="481"/>
      <c r="F2621" s="339"/>
      <c r="G2621" s="340" t="str">
        <f>IF(ISNUMBER(E2621),E2621/'Bulk DivVar Analysis'!$C$60,"")</f>
        <v/>
      </c>
      <c r="H2621" s="338" t="str">
        <f>IF(ISNUMBER(E2621), IF(G2621&gt;'Bulk DivVar Analysis'!$D$62,"Pass","Fail"),"")</f>
        <v/>
      </c>
      <c r="I2621" s="338" t="str">
        <f t="shared" si="42"/>
        <v/>
      </c>
      <c r="J2621" s="339"/>
      <c r="K2621" s="339"/>
      <c r="L2621" s="339"/>
      <c r="M2621" s="339"/>
      <c r="N2621" s="339"/>
      <c r="O2621" s="339"/>
      <c r="P2621" s="339"/>
      <c r="Q2621" s="339"/>
    </row>
    <row r="2622" spans="1:17" ht="13.5" customHeight="1">
      <c r="A2622" s="481"/>
      <c r="B2622" s="481"/>
      <c r="C2622" s="481"/>
      <c r="D2622" s="481"/>
      <c r="E2622" s="481"/>
      <c r="F2622" s="339"/>
      <c r="G2622" s="340" t="str">
        <f>IF(ISNUMBER(E2622),E2622/'Bulk DivVar Analysis'!$C$60,"")</f>
        <v/>
      </c>
      <c r="H2622" s="338" t="str">
        <f>IF(ISNUMBER(E2622), IF(G2622&gt;'Bulk DivVar Analysis'!$D$62,"Pass","Fail"),"")</f>
        <v/>
      </c>
      <c r="I2622" s="338" t="str">
        <f t="shared" si="42"/>
        <v/>
      </c>
      <c r="J2622" s="339"/>
      <c r="K2622" s="339"/>
      <c r="L2622" s="339"/>
      <c r="M2622" s="339"/>
      <c r="N2622" s="339"/>
      <c r="O2622" s="339"/>
      <c r="P2622" s="339"/>
      <c r="Q2622" s="339"/>
    </row>
    <row r="2623" spans="1:17" ht="13.5" customHeight="1">
      <c r="A2623" s="481"/>
      <c r="B2623" s="481"/>
      <c r="C2623" s="481"/>
      <c r="D2623" s="481"/>
      <c r="E2623" s="481"/>
      <c r="F2623" s="339"/>
      <c r="G2623" s="340" t="str">
        <f>IF(ISNUMBER(E2623),E2623/'Bulk DivVar Analysis'!$C$60,"")</f>
        <v/>
      </c>
      <c r="H2623" s="338" t="str">
        <f>IF(ISNUMBER(E2623), IF(G2623&gt;'Bulk DivVar Analysis'!$D$62,"Pass","Fail"),"")</f>
        <v/>
      </c>
      <c r="I2623" s="338" t="str">
        <f t="shared" si="42"/>
        <v/>
      </c>
      <c r="J2623" s="339"/>
      <c r="K2623" s="339"/>
      <c r="L2623" s="339"/>
      <c r="M2623" s="339"/>
      <c r="N2623" s="339"/>
      <c r="O2623" s="339"/>
      <c r="P2623" s="339"/>
      <c r="Q2623" s="339"/>
    </row>
    <row r="2624" spans="1:17" ht="13.5" customHeight="1">
      <c r="A2624" s="481"/>
      <c r="B2624" s="481"/>
      <c r="C2624" s="481"/>
      <c r="D2624" s="481"/>
      <c r="E2624" s="481"/>
      <c r="F2624" s="339"/>
      <c r="G2624" s="340" t="str">
        <f>IF(ISNUMBER(E2624),E2624/'Bulk DivVar Analysis'!$C$60,"")</f>
        <v/>
      </c>
      <c r="H2624" s="338" t="str">
        <f>IF(ISNUMBER(E2624), IF(G2624&gt;'Bulk DivVar Analysis'!$D$62,"Pass","Fail"),"")</f>
        <v/>
      </c>
      <c r="I2624" s="338" t="str">
        <f t="shared" si="42"/>
        <v/>
      </c>
      <c r="J2624" s="339"/>
      <c r="K2624" s="339"/>
      <c r="L2624" s="339"/>
      <c r="M2624" s="339"/>
      <c r="N2624" s="339"/>
      <c r="O2624" s="339"/>
      <c r="P2624" s="339"/>
      <c r="Q2624" s="339"/>
    </row>
    <row r="2625" spans="1:17" ht="13.5" customHeight="1">
      <c r="A2625" s="481"/>
      <c r="B2625" s="481"/>
      <c r="C2625" s="481"/>
      <c r="D2625" s="481"/>
      <c r="E2625" s="481"/>
      <c r="F2625" s="339"/>
      <c r="G2625" s="340" t="str">
        <f>IF(ISNUMBER(E2625),E2625/'Bulk DivVar Analysis'!$C$60,"")</f>
        <v/>
      </c>
      <c r="H2625" s="338" t="str">
        <f>IF(ISNUMBER(E2625), IF(G2625&gt;'Bulk DivVar Analysis'!$D$62,"Pass","Fail"),"")</f>
        <v/>
      </c>
      <c r="I2625" s="338" t="str">
        <f t="shared" si="42"/>
        <v/>
      </c>
      <c r="J2625" s="339"/>
      <c r="K2625" s="339"/>
      <c r="L2625" s="339"/>
      <c r="M2625" s="339"/>
      <c r="N2625" s="339"/>
      <c r="O2625" s="339"/>
      <c r="P2625" s="339"/>
      <c r="Q2625" s="339"/>
    </row>
    <row r="2626" spans="1:17" ht="13.5" customHeight="1">
      <c r="A2626" s="481"/>
      <c r="B2626" s="481"/>
      <c r="C2626" s="481"/>
      <c r="D2626" s="481"/>
      <c r="E2626" s="481"/>
      <c r="F2626" s="339"/>
      <c r="G2626" s="340" t="str">
        <f>IF(ISNUMBER(E2626),E2626/'Bulk DivVar Analysis'!$C$60,"")</f>
        <v/>
      </c>
      <c r="H2626" s="338" t="str">
        <f>IF(ISNUMBER(E2626), IF(G2626&gt;'Bulk DivVar Analysis'!$D$62,"Pass","Fail"),"")</f>
        <v/>
      </c>
      <c r="I2626" s="338" t="str">
        <f t="shared" si="42"/>
        <v/>
      </c>
      <c r="J2626" s="339"/>
      <c r="K2626" s="339"/>
      <c r="L2626" s="339"/>
      <c r="M2626" s="339"/>
      <c r="N2626" s="339"/>
      <c r="O2626" s="339"/>
      <c r="P2626" s="339"/>
      <c r="Q2626" s="339"/>
    </row>
    <row r="2627" spans="1:17" ht="13.5" customHeight="1">
      <c r="A2627" s="481"/>
      <c r="B2627" s="481"/>
      <c r="C2627" s="481"/>
      <c r="D2627" s="481"/>
      <c r="E2627" s="481"/>
      <c r="F2627" s="339"/>
      <c r="G2627" s="340" t="str">
        <f>IF(ISNUMBER(E2627),E2627/'Bulk DivVar Analysis'!$C$60,"")</f>
        <v/>
      </c>
      <c r="H2627" s="338" t="str">
        <f>IF(ISNUMBER(E2627), IF(G2627&gt;'Bulk DivVar Analysis'!$D$62,"Pass","Fail"),"")</f>
        <v/>
      </c>
      <c r="I2627" s="338" t="str">
        <f t="shared" ref="I2627:I2690" si="43">_xlfn.TEXTJOIN("_",TRUE,B2627,C2627)</f>
        <v/>
      </c>
      <c r="J2627" s="339"/>
      <c r="K2627" s="339"/>
      <c r="L2627" s="339"/>
      <c r="M2627" s="339"/>
      <c r="N2627" s="339"/>
      <c r="O2627" s="339"/>
      <c r="P2627" s="339"/>
      <c r="Q2627" s="339"/>
    </row>
    <row r="2628" spans="1:17" ht="13.5" customHeight="1">
      <c r="A2628" s="481"/>
      <c r="B2628" s="481"/>
      <c r="C2628" s="481"/>
      <c r="D2628" s="481"/>
      <c r="E2628" s="481"/>
      <c r="F2628" s="339"/>
      <c r="G2628" s="340" t="str">
        <f>IF(ISNUMBER(E2628),E2628/'Bulk DivVar Analysis'!$C$60,"")</f>
        <v/>
      </c>
      <c r="H2628" s="338" t="str">
        <f>IF(ISNUMBER(E2628), IF(G2628&gt;'Bulk DivVar Analysis'!$D$62,"Pass","Fail"),"")</f>
        <v/>
      </c>
      <c r="I2628" s="338" t="str">
        <f t="shared" si="43"/>
        <v/>
      </c>
      <c r="J2628" s="339"/>
      <c r="K2628" s="339"/>
      <c r="L2628" s="339"/>
      <c r="M2628" s="339"/>
      <c r="N2628" s="339"/>
      <c r="O2628" s="339"/>
      <c r="P2628" s="339"/>
      <c r="Q2628" s="339"/>
    </row>
    <row r="2629" spans="1:17" ht="13.5" customHeight="1">
      <c r="A2629" s="481"/>
      <c r="B2629" s="481"/>
      <c r="C2629" s="481"/>
      <c r="D2629" s="481"/>
      <c r="E2629" s="481"/>
      <c r="F2629" s="339"/>
      <c r="G2629" s="340" t="str">
        <f>IF(ISNUMBER(E2629),E2629/'Bulk DivVar Analysis'!$C$60,"")</f>
        <v/>
      </c>
      <c r="H2629" s="338" t="str">
        <f>IF(ISNUMBER(E2629), IF(G2629&gt;'Bulk DivVar Analysis'!$D$62,"Pass","Fail"),"")</f>
        <v/>
      </c>
      <c r="I2629" s="338" t="str">
        <f t="shared" si="43"/>
        <v/>
      </c>
      <c r="J2629" s="339"/>
      <c r="K2629" s="339"/>
      <c r="L2629" s="339"/>
      <c r="M2629" s="339"/>
      <c r="N2629" s="339"/>
      <c r="O2629" s="339"/>
      <c r="P2629" s="339"/>
      <c r="Q2629" s="339"/>
    </row>
    <row r="2630" spans="1:17" ht="13.5" customHeight="1">
      <c r="A2630" s="481"/>
      <c r="B2630" s="481"/>
      <c r="C2630" s="481"/>
      <c r="D2630" s="481"/>
      <c r="E2630" s="481"/>
      <c r="F2630" s="339"/>
      <c r="G2630" s="340" t="str">
        <f>IF(ISNUMBER(E2630),E2630/'Bulk DivVar Analysis'!$C$60,"")</f>
        <v/>
      </c>
      <c r="H2630" s="338" t="str">
        <f>IF(ISNUMBER(E2630), IF(G2630&gt;'Bulk DivVar Analysis'!$D$62,"Pass","Fail"),"")</f>
        <v/>
      </c>
      <c r="I2630" s="338" t="str">
        <f t="shared" si="43"/>
        <v/>
      </c>
      <c r="J2630" s="339"/>
      <c r="K2630" s="339"/>
      <c r="L2630" s="339"/>
      <c r="M2630" s="339"/>
      <c r="N2630" s="339"/>
      <c r="O2630" s="339"/>
      <c r="P2630" s="339"/>
      <c r="Q2630" s="339"/>
    </row>
    <row r="2631" spans="1:17" ht="13.5" customHeight="1">
      <c r="A2631" s="481"/>
      <c r="B2631" s="481"/>
      <c r="C2631" s="481"/>
      <c r="D2631" s="481"/>
      <c r="E2631" s="481"/>
      <c r="F2631" s="339"/>
      <c r="G2631" s="340" t="str">
        <f>IF(ISNUMBER(E2631),E2631/'Bulk DivVar Analysis'!$C$60,"")</f>
        <v/>
      </c>
      <c r="H2631" s="338" t="str">
        <f>IF(ISNUMBER(E2631), IF(G2631&gt;'Bulk DivVar Analysis'!$D$62,"Pass","Fail"),"")</f>
        <v/>
      </c>
      <c r="I2631" s="338" t="str">
        <f t="shared" si="43"/>
        <v/>
      </c>
      <c r="J2631" s="339"/>
      <c r="K2631" s="339"/>
      <c r="L2631" s="339"/>
      <c r="M2631" s="339"/>
      <c r="N2631" s="339"/>
      <c r="O2631" s="339"/>
      <c r="P2631" s="339"/>
      <c r="Q2631" s="339"/>
    </row>
    <row r="2632" spans="1:17" ht="13.5" customHeight="1">
      <c r="A2632" s="481"/>
      <c r="B2632" s="481"/>
      <c r="C2632" s="481"/>
      <c r="D2632" s="481"/>
      <c r="E2632" s="481"/>
      <c r="F2632" s="339"/>
      <c r="G2632" s="340" t="str">
        <f>IF(ISNUMBER(E2632),E2632/'Bulk DivVar Analysis'!$C$60,"")</f>
        <v/>
      </c>
      <c r="H2632" s="338" t="str">
        <f>IF(ISNUMBER(E2632), IF(G2632&gt;'Bulk DivVar Analysis'!$D$62,"Pass","Fail"),"")</f>
        <v/>
      </c>
      <c r="I2632" s="338" t="str">
        <f t="shared" si="43"/>
        <v/>
      </c>
      <c r="J2632" s="339"/>
      <c r="K2632" s="339"/>
      <c r="L2632" s="339"/>
      <c r="M2632" s="339"/>
      <c r="N2632" s="339"/>
      <c r="O2632" s="339"/>
      <c r="P2632" s="339"/>
      <c r="Q2632" s="339"/>
    </row>
    <row r="2633" spans="1:17" ht="13.5" customHeight="1">
      <c r="A2633" s="481"/>
      <c r="B2633" s="481"/>
      <c r="C2633" s="481"/>
      <c r="D2633" s="481"/>
      <c r="E2633" s="481"/>
      <c r="F2633" s="339"/>
      <c r="G2633" s="340" t="str">
        <f>IF(ISNUMBER(E2633),E2633/'Bulk DivVar Analysis'!$C$60,"")</f>
        <v/>
      </c>
      <c r="H2633" s="338" t="str">
        <f>IF(ISNUMBER(E2633), IF(G2633&gt;'Bulk DivVar Analysis'!$D$62,"Pass","Fail"),"")</f>
        <v/>
      </c>
      <c r="I2633" s="338" t="str">
        <f t="shared" si="43"/>
        <v/>
      </c>
      <c r="J2633" s="339"/>
      <c r="K2633" s="339"/>
      <c r="L2633" s="339"/>
      <c r="M2633" s="339"/>
      <c r="N2633" s="339"/>
      <c r="O2633" s="339"/>
      <c r="P2633" s="339"/>
      <c r="Q2633" s="339"/>
    </row>
    <row r="2634" spans="1:17" ht="13.5" customHeight="1">
      <c r="A2634" s="481"/>
      <c r="B2634" s="481"/>
      <c r="C2634" s="481"/>
      <c r="D2634" s="481"/>
      <c r="E2634" s="481"/>
      <c r="F2634" s="339"/>
      <c r="G2634" s="340" t="str">
        <f>IF(ISNUMBER(E2634),E2634/'Bulk DivVar Analysis'!$C$60,"")</f>
        <v/>
      </c>
      <c r="H2634" s="338" t="str">
        <f>IF(ISNUMBER(E2634), IF(G2634&gt;'Bulk DivVar Analysis'!$D$62,"Pass","Fail"),"")</f>
        <v/>
      </c>
      <c r="I2634" s="338" t="str">
        <f t="shared" si="43"/>
        <v/>
      </c>
      <c r="J2634" s="339"/>
      <c r="K2634" s="339"/>
      <c r="L2634" s="339"/>
      <c r="M2634" s="339"/>
      <c r="N2634" s="339"/>
      <c r="O2634" s="339"/>
      <c r="P2634" s="339"/>
      <c r="Q2634" s="339"/>
    </row>
    <row r="2635" spans="1:17" ht="13.5" customHeight="1">
      <c r="A2635" s="481"/>
      <c r="B2635" s="481"/>
      <c r="C2635" s="481"/>
      <c r="D2635" s="481"/>
      <c r="E2635" s="481"/>
      <c r="F2635" s="339"/>
      <c r="G2635" s="340" t="str">
        <f>IF(ISNUMBER(E2635),E2635/'Bulk DivVar Analysis'!$C$60,"")</f>
        <v/>
      </c>
      <c r="H2635" s="338" t="str">
        <f>IF(ISNUMBER(E2635), IF(G2635&gt;'Bulk DivVar Analysis'!$D$62,"Pass","Fail"),"")</f>
        <v/>
      </c>
      <c r="I2635" s="338" t="str">
        <f t="shared" si="43"/>
        <v/>
      </c>
      <c r="J2635" s="339"/>
      <c r="K2635" s="339"/>
      <c r="L2635" s="339"/>
      <c r="M2635" s="339"/>
      <c r="N2635" s="339"/>
      <c r="O2635" s="339"/>
      <c r="P2635" s="339"/>
      <c r="Q2635" s="339"/>
    </row>
    <row r="2636" spans="1:17" ht="13.5" customHeight="1">
      <c r="A2636" s="481"/>
      <c r="B2636" s="481"/>
      <c r="C2636" s="481"/>
      <c r="D2636" s="481"/>
      <c r="E2636" s="481"/>
      <c r="F2636" s="339"/>
      <c r="G2636" s="340" t="str">
        <f>IF(ISNUMBER(E2636),E2636/'Bulk DivVar Analysis'!$C$60,"")</f>
        <v/>
      </c>
      <c r="H2636" s="338" t="str">
        <f>IF(ISNUMBER(E2636), IF(G2636&gt;'Bulk DivVar Analysis'!$D$62,"Pass","Fail"),"")</f>
        <v/>
      </c>
      <c r="I2636" s="338" t="str">
        <f t="shared" si="43"/>
        <v/>
      </c>
      <c r="J2636" s="339"/>
      <c r="K2636" s="339"/>
      <c r="L2636" s="339"/>
      <c r="M2636" s="339"/>
      <c r="N2636" s="339"/>
      <c r="O2636" s="339"/>
      <c r="P2636" s="339"/>
      <c r="Q2636" s="339"/>
    </row>
    <row r="2637" spans="1:17" ht="13.5" customHeight="1">
      <c r="A2637" s="481"/>
      <c r="B2637" s="481"/>
      <c r="C2637" s="481"/>
      <c r="D2637" s="481"/>
      <c r="E2637" s="481"/>
      <c r="F2637" s="339"/>
      <c r="G2637" s="340" t="str">
        <f>IF(ISNUMBER(E2637),E2637/'Bulk DivVar Analysis'!$C$60,"")</f>
        <v/>
      </c>
      <c r="H2637" s="338" t="str">
        <f>IF(ISNUMBER(E2637), IF(G2637&gt;'Bulk DivVar Analysis'!$D$62,"Pass","Fail"),"")</f>
        <v/>
      </c>
      <c r="I2637" s="338" t="str">
        <f t="shared" si="43"/>
        <v/>
      </c>
      <c r="J2637" s="339"/>
      <c r="K2637" s="339"/>
      <c r="L2637" s="339"/>
      <c r="M2637" s="339"/>
      <c r="N2637" s="339"/>
      <c r="O2637" s="339"/>
      <c r="P2637" s="339"/>
      <c r="Q2637" s="339"/>
    </row>
    <row r="2638" spans="1:17" ht="13.5" customHeight="1">
      <c r="A2638" s="481"/>
      <c r="B2638" s="481"/>
      <c r="C2638" s="481"/>
      <c r="D2638" s="481"/>
      <c r="E2638" s="481"/>
      <c r="F2638" s="339"/>
      <c r="G2638" s="340" t="str">
        <f>IF(ISNUMBER(E2638),E2638/'Bulk DivVar Analysis'!$C$60,"")</f>
        <v/>
      </c>
      <c r="H2638" s="338" t="str">
        <f>IF(ISNUMBER(E2638), IF(G2638&gt;'Bulk DivVar Analysis'!$D$62,"Pass","Fail"),"")</f>
        <v/>
      </c>
      <c r="I2638" s="338" t="str">
        <f t="shared" si="43"/>
        <v/>
      </c>
      <c r="J2638" s="339"/>
      <c r="K2638" s="339"/>
      <c r="L2638" s="339"/>
      <c r="M2638" s="339"/>
      <c r="N2638" s="339"/>
      <c r="O2638" s="339"/>
      <c r="P2638" s="339"/>
      <c r="Q2638" s="339"/>
    </row>
    <row r="2639" spans="1:17" ht="13.5" customHeight="1">
      <c r="A2639" s="481"/>
      <c r="B2639" s="481"/>
      <c r="C2639" s="481"/>
      <c r="D2639" s="481"/>
      <c r="E2639" s="481"/>
      <c r="F2639" s="339"/>
      <c r="G2639" s="340" t="str">
        <f>IF(ISNUMBER(E2639),E2639/'Bulk DivVar Analysis'!$C$60,"")</f>
        <v/>
      </c>
      <c r="H2639" s="338" t="str">
        <f>IF(ISNUMBER(E2639), IF(G2639&gt;'Bulk DivVar Analysis'!$D$62,"Pass","Fail"),"")</f>
        <v/>
      </c>
      <c r="I2639" s="338" t="str">
        <f t="shared" si="43"/>
        <v/>
      </c>
      <c r="J2639" s="339"/>
      <c r="K2639" s="339"/>
      <c r="L2639" s="339"/>
      <c r="M2639" s="339"/>
      <c r="N2639" s="339"/>
      <c r="O2639" s="339"/>
      <c r="P2639" s="339"/>
      <c r="Q2639" s="339"/>
    </row>
    <row r="2640" spans="1:17" ht="13.5" customHeight="1">
      <c r="A2640" s="481"/>
      <c r="B2640" s="481"/>
      <c r="C2640" s="481"/>
      <c r="D2640" s="481"/>
      <c r="E2640" s="481"/>
      <c r="F2640" s="339"/>
      <c r="G2640" s="340" t="str">
        <f>IF(ISNUMBER(E2640),E2640/'Bulk DivVar Analysis'!$C$60,"")</f>
        <v/>
      </c>
      <c r="H2640" s="338" t="str">
        <f>IF(ISNUMBER(E2640), IF(G2640&gt;'Bulk DivVar Analysis'!$D$62,"Pass","Fail"),"")</f>
        <v/>
      </c>
      <c r="I2640" s="338" t="str">
        <f t="shared" si="43"/>
        <v/>
      </c>
      <c r="J2640" s="339"/>
      <c r="K2640" s="339"/>
      <c r="L2640" s="339"/>
      <c r="M2640" s="339"/>
      <c r="N2640" s="339"/>
      <c r="O2640" s="339"/>
      <c r="P2640" s="339"/>
      <c r="Q2640" s="339"/>
    </row>
    <row r="2641" spans="1:17" ht="13.5" customHeight="1">
      <c r="A2641" s="481"/>
      <c r="B2641" s="481"/>
      <c r="C2641" s="481"/>
      <c r="D2641" s="481"/>
      <c r="E2641" s="481"/>
      <c r="F2641" s="339"/>
      <c r="G2641" s="340" t="str">
        <f>IF(ISNUMBER(E2641),E2641/'Bulk DivVar Analysis'!$C$60,"")</f>
        <v/>
      </c>
      <c r="H2641" s="338" t="str">
        <f>IF(ISNUMBER(E2641), IF(G2641&gt;'Bulk DivVar Analysis'!$D$62,"Pass","Fail"),"")</f>
        <v/>
      </c>
      <c r="I2641" s="338" t="str">
        <f t="shared" si="43"/>
        <v/>
      </c>
      <c r="J2641" s="339"/>
      <c r="K2641" s="339"/>
      <c r="L2641" s="339"/>
      <c r="M2641" s="339"/>
      <c r="N2641" s="339"/>
      <c r="O2641" s="339"/>
      <c r="P2641" s="339"/>
      <c r="Q2641" s="339"/>
    </row>
    <row r="2642" spans="1:17" ht="13.5" customHeight="1">
      <c r="A2642" s="481"/>
      <c r="B2642" s="481"/>
      <c r="C2642" s="481"/>
      <c r="D2642" s="481"/>
      <c r="E2642" s="481"/>
      <c r="F2642" s="339"/>
      <c r="G2642" s="340" t="str">
        <f>IF(ISNUMBER(E2642),E2642/'Bulk DivVar Analysis'!$C$60,"")</f>
        <v/>
      </c>
      <c r="H2642" s="338" t="str">
        <f>IF(ISNUMBER(E2642), IF(G2642&gt;'Bulk DivVar Analysis'!$D$62,"Pass","Fail"),"")</f>
        <v/>
      </c>
      <c r="I2642" s="338" t="str">
        <f t="shared" si="43"/>
        <v/>
      </c>
      <c r="J2642" s="339"/>
      <c r="K2642" s="339"/>
      <c r="L2642" s="339"/>
      <c r="M2642" s="339"/>
      <c r="N2642" s="339"/>
      <c r="O2642" s="339"/>
      <c r="P2642" s="339"/>
      <c r="Q2642" s="339"/>
    </row>
    <row r="2643" spans="1:17" ht="13.5" customHeight="1">
      <c r="A2643" s="481"/>
      <c r="B2643" s="481"/>
      <c r="C2643" s="481"/>
      <c r="D2643" s="481"/>
      <c r="E2643" s="481"/>
      <c r="F2643" s="339"/>
      <c r="G2643" s="340" t="str">
        <f>IF(ISNUMBER(E2643),E2643/'Bulk DivVar Analysis'!$C$60,"")</f>
        <v/>
      </c>
      <c r="H2643" s="338" t="str">
        <f>IF(ISNUMBER(E2643), IF(G2643&gt;'Bulk DivVar Analysis'!$D$62,"Pass","Fail"),"")</f>
        <v/>
      </c>
      <c r="I2643" s="338" t="str">
        <f t="shared" si="43"/>
        <v/>
      </c>
      <c r="J2643" s="339"/>
      <c r="K2643" s="339"/>
      <c r="L2643" s="339"/>
      <c r="M2643" s="339"/>
      <c r="N2643" s="339"/>
      <c r="O2643" s="339"/>
      <c r="P2643" s="339"/>
      <c r="Q2643" s="339"/>
    </row>
    <row r="2644" spans="1:17" ht="13.5" customHeight="1">
      <c r="A2644" s="481"/>
      <c r="B2644" s="481"/>
      <c r="C2644" s="481"/>
      <c r="D2644" s="481"/>
      <c r="E2644" s="481"/>
      <c r="F2644" s="339"/>
      <c r="G2644" s="340" t="str">
        <f>IF(ISNUMBER(E2644),E2644/'Bulk DivVar Analysis'!$C$60,"")</f>
        <v/>
      </c>
      <c r="H2644" s="338" t="str">
        <f>IF(ISNUMBER(E2644), IF(G2644&gt;'Bulk DivVar Analysis'!$D$62,"Pass","Fail"),"")</f>
        <v/>
      </c>
      <c r="I2644" s="338" t="str">
        <f t="shared" si="43"/>
        <v/>
      </c>
      <c r="J2644" s="339"/>
      <c r="K2644" s="339"/>
      <c r="L2644" s="339"/>
      <c r="M2644" s="339"/>
      <c r="N2644" s="339"/>
      <c r="O2644" s="339"/>
      <c r="P2644" s="339"/>
      <c r="Q2644" s="339"/>
    </row>
    <row r="2645" spans="1:17" ht="13.5" customHeight="1">
      <c r="A2645" s="481"/>
      <c r="B2645" s="481"/>
      <c r="C2645" s="481"/>
      <c r="D2645" s="481"/>
      <c r="E2645" s="481"/>
      <c r="F2645" s="339"/>
      <c r="G2645" s="340" t="str">
        <f>IF(ISNUMBER(E2645),E2645/'Bulk DivVar Analysis'!$C$60,"")</f>
        <v/>
      </c>
      <c r="H2645" s="338" t="str">
        <f>IF(ISNUMBER(E2645), IF(G2645&gt;'Bulk DivVar Analysis'!$D$62,"Pass","Fail"),"")</f>
        <v/>
      </c>
      <c r="I2645" s="338" t="str">
        <f t="shared" si="43"/>
        <v/>
      </c>
      <c r="J2645" s="339"/>
      <c r="K2645" s="339"/>
      <c r="L2645" s="339"/>
      <c r="M2645" s="339"/>
      <c r="N2645" s="339"/>
      <c r="O2645" s="339"/>
      <c r="P2645" s="339"/>
      <c r="Q2645" s="339"/>
    </row>
    <row r="2646" spans="1:17" ht="13.5" customHeight="1">
      <c r="A2646" s="481"/>
      <c r="B2646" s="481"/>
      <c r="C2646" s="481"/>
      <c r="D2646" s="481"/>
      <c r="E2646" s="481"/>
      <c r="F2646" s="339"/>
      <c r="G2646" s="340" t="str">
        <f>IF(ISNUMBER(E2646),E2646/'Bulk DivVar Analysis'!$C$60,"")</f>
        <v/>
      </c>
      <c r="H2646" s="338" t="str">
        <f>IF(ISNUMBER(E2646), IF(G2646&gt;'Bulk DivVar Analysis'!$D$62,"Pass","Fail"),"")</f>
        <v/>
      </c>
      <c r="I2646" s="338" t="str">
        <f t="shared" si="43"/>
        <v/>
      </c>
      <c r="J2646" s="339"/>
      <c r="K2646" s="339"/>
      <c r="L2646" s="339"/>
      <c r="M2646" s="339"/>
      <c r="N2646" s="339"/>
      <c r="O2646" s="339"/>
      <c r="P2646" s="339"/>
      <c r="Q2646" s="339"/>
    </row>
    <row r="2647" spans="1:17" ht="13.5" customHeight="1">
      <c r="A2647" s="481"/>
      <c r="B2647" s="481"/>
      <c r="C2647" s="481"/>
      <c r="D2647" s="481"/>
      <c r="E2647" s="481"/>
      <c r="F2647" s="339"/>
      <c r="G2647" s="340" t="str">
        <f>IF(ISNUMBER(E2647),E2647/'Bulk DivVar Analysis'!$C$60,"")</f>
        <v/>
      </c>
      <c r="H2647" s="338" t="str">
        <f>IF(ISNUMBER(E2647), IF(G2647&gt;'Bulk DivVar Analysis'!$D$62,"Pass","Fail"),"")</f>
        <v/>
      </c>
      <c r="I2647" s="338" t="str">
        <f t="shared" si="43"/>
        <v/>
      </c>
      <c r="J2647" s="339"/>
      <c r="K2647" s="339"/>
      <c r="L2647" s="339"/>
      <c r="M2647" s="339"/>
      <c r="N2647" s="339"/>
      <c r="O2647" s="339"/>
      <c r="P2647" s="339"/>
      <c r="Q2647" s="339"/>
    </row>
    <row r="2648" spans="1:17" ht="13.5" customHeight="1">
      <c r="A2648" s="481"/>
      <c r="B2648" s="481"/>
      <c r="C2648" s="481"/>
      <c r="D2648" s="481"/>
      <c r="E2648" s="481"/>
      <c r="F2648" s="339"/>
      <c r="G2648" s="340" t="str">
        <f>IF(ISNUMBER(E2648),E2648/'Bulk DivVar Analysis'!$C$60,"")</f>
        <v/>
      </c>
      <c r="H2648" s="338" t="str">
        <f>IF(ISNUMBER(E2648), IF(G2648&gt;'Bulk DivVar Analysis'!$D$62,"Pass","Fail"),"")</f>
        <v/>
      </c>
      <c r="I2648" s="338" t="str">
        <f t="shared" si="43"/>
        <v/>
      </c>
      <c r="J2648" s="339"/>
      <c r="K2648" s="339"/>
      <c r="L2648" s="339"/>
      <c r="M2648" s="339"/>
      <c r="N2648" s="339"/>
      <c r="O2648" s="339"/>
      <c r="P2648" s="339"/>
      <c r="Q2648" s="339"/>
    </row>
    <row r="2649" spans="1:17" ht="13.5" customHeight="1">
      <c r="A2649" s="481"/>
      <c r="B2649" s="481"/>
      <c r="C2649" s="481"/>
      <c r="D2649" s="481"/>
      <c r="E2649" s="481"/>
      <c r="F2649" s="339"/>
      <c r="G2649" s="340" t="str">
        <f>IF(ISNUMBER(E2649),E2649/'Bulk DivVar Analysis'!$C$60,"")</f>
        <v/>
      </c>
      <c r="H2649" s="338" t="str">
        <f>IF(ISNUMBER(E2649), IF(G2649&gt;'Bulk DivVar Analysis'!$D$62,"Pass","Fail"),"")</f>
        <v/>
      </c>
      <c r="I2649" s="338" t="str">
        <f t="shared" si="43"/>
        <v/>
      </c>
      <c r="J2649" s="339"/>
      <c r="K2649" s="339"/>
      <c r="L2649" s="339"/>
      <c r="M2649" s="339"/>
      <c r="N2649" s="339"/>
      <c r="O2649" s="339"/>
      <c r="P2649" s="339"/>
      <c r="Q2649" s="339"/>
    </row>
    <row r="2650" spans="1:17" ht="13.5" customHeight="1">
      <c r="A2650" s="481"/>
      <c r="B2650" s="481"/>
      <c r="C2650" s="481"/>
      <c r="D2650" s="481"/>
      <c r="E2650" s="481"/>
      <c r="F2650" s="339"/>
      <c r="G2650" s="340" t="str">
        <f>IF(ISNUMBER(E2650),E2650/'Bulk DivVar Analysis'!$C$60,"")</f>
        <v/>
      </c>
      <c r="H2650" s="338" t="str">
        <f>IF(ISNUMBER(E2650), IF(G2650&gt;'Bulk DivVar Analysis'!$D$62,"Pass","Fail"),"")</f>
        <v/>
      </c>
      <c r="I2650" s="338" t="str">
        <f t="shared" si="43"/>
        <v/>
      </c>
      <c r="J2650" s="339"/>
      <c r="K2650" s="339"/>
      <c r="L2650" s="339"/>
      <c r="M2650" s="339"/>
      <c r="N2650" s="339"/>
      <c r="O2650" s="339"/>
      <c r="P2650" s="339"/>
      <c r="Q2650" s="339"/>
    </row>
    <row r="2651" spans="1:17" ht="13.5" customHeight="1">
      <c r="A2651" s="481"/>
      <c r="B2651" s="481"/>
      <c r="C2651" s="481"/>
      <c r="D2651" s="481"/>
      <c r="E2651" s="481"/>
      <c r="F2651" s="339"/>
      <c r="G2651" s="340" t="str">
        <f>IF(ISNUMBER(E2651),E2651/'Bulk DivVar Analysis'!$C$60,"")</f>
        <v/>
      </c>
      <c r="H2651" s="338" t="str">
        <f>IF(ISNUMBER(E2651), IF(G2651&gt;'Bulk DivVar Analysis'!$D$62,"Pass","Fail"),"")</f>
        <v/>
      </c>
      <c r="I2651" s="338" t="str">
        <f t="shared" si="43"/>
        <v/>
      </c>
      <c r="J2651" s="339"/>
      <c r="K2651" s="339"/>
      <c r="L2651" s="339"/>
      <c r="M2651" s="339"/>
      <c r="N2651" s="339"/>
      <c r="O2651" s="339"/>
      <c r="P2651" s="339"/>
      <c r="Q2651" s="339"/>
    </row>
    <row r="2652" spans="1:17" ht="13.5" customHeight="1">
      <c r="A2652" s="481"/>
      <c r="B2652" s="481"/>
      <c r="C2652" s="481"/>
      <c r="D2652" s="481"/>
      <c r="E2652" s="481"/>
      <c r="F2652" s="339"/>
      <c r="G2652" s="340" t="str">
        <f>IF(ISNUMBER(E2652),E2652/'Bulk DivVar Analysis'!$C$60,"")</f>
        <v/>
      </c>
      <c r="H2652" s="338" t="str">
        <f>IF(ISNUMBER(E2652), IF(G2652&gt;'Bulk DivVar Analysis'!$D$62,"Pass","Fail"),"")</f>
        <v/>
      </c>
      <c r="I2652" s="338" t="str">
        <f t="shared" si="43"/>
        <v/>
      </c>
      <c r="J2652" s="339"/>
      <c r="K2652" s="339"/>
      <c r="L2652" s="339"/>
      <c r="M2652" s="339"/>
      <c r="N2652" s="339"/>
      <c r="O2652" s="339"/>
      <c r="P2652" s="339"/>
      <c r="Q2652" s="339"/>
    </row>
    <row r="2653" spans="1:17" ht="13.5" customHeight="1">
      <c r="A2653" s="481"/>
      <c r="B2653" s="481"/>
      <c r="C2653" s="481"/>
      <c r="D2653" s="481"/>
      <c r="E2653" s="481"/>
      <c r="F2653" s="339"/>
      <c r="G2653" s="340" t="str">
        <f>IF(ISNUMBER(E2653),E2653/'Bulk DivVar Analysis'!$C$60,"")</f>
        <v/>
      </c>
      <c r="H2653" s="338" t="str">
        <f>IF(ISNUMBER(E2653), IF(G2653&gt;'Bulk DivVar Analysis'!$D$62,"Pass","Fail"),"")</f>
        <v/>
      </c>
      <c r="I2653" s="338" t="str">
        <f t="shared" si="43"/>
        <v/>
      </c>
      <c r="J2653" s="339"/>
      <c r="K2653" s="339"/>
      <c r="L2653" s="339"/>
      <c r="M2653" s="339"/>
      <c r="N2653" s="339"/>
      <c r="O2653" s="339"/>
      <c r="P2653" s="339"/>
      <c r="Q2653" s="339"/>
    </row>
    <row r="2654" spans="1:17" ht="13.5" customHeight="1">
      <c r="A2654" s="481"/>
      <c r="B2654" s="481"/>
      <c r="C2654" s="481"/>
      <c r="D2654" s="481"/>
      <c r="E2654" s="481"/>
      <c r="F2654" s="339"/>
      <c r="G2654" s="340" t="str">
        <f>IF(ISNUMBER(E2654),E2654/'Bulk DivVar Analysis'!$C$60,"")</f>
        <v/>
      </c>
      <c r="H2654" s="338" t="str">
        <f>IF(ISNUMBER(E2654), IF(G2654&gt;'Bulk DivVar Analysis'!$D$62,"Pass","Fail"),"")</f>
        <v/>
      </c>
      <c r="I2654" s="338" t="str">
        <f t="shared" si="43"/>
        <v/>
      </c>
      <c r="J2654" s="339"/>
      <c r="K2654" s="339"/>
      <c r="L2654" s="339"/>
      <c r="M2654" s="339"/>
      <c r="N2654" s="339"/>
      <c r="O2654" s="339"/>
      <c r="P2654" s="339"/>
      <c r="Q2654" s="339"/>
    </row>
    <row r="2655" spans="1:17" ht="13.5" customHeight="1">
      <c r="A2655" s="481"/>
      <c r="B2655" s="481"/>
      <c r="C2655" s="481"/>
      <c r="D2655" s="481"/>
      <c r="E2655" s="481"/>
      <c r="F2655" s="339"/>
      <c r="G2655" s="340" t="str">
        <f>IF(ISNUMBER(E2655),E2655/'Bulk DivVar Analysis'!$C$60,"")</f>
        <v/>
      </c>
      <c r="H2655" s="338" t="str">
        <f>IF(ISNUMBER(E2655), IF(G2655&gt;'Bulk DivVar Analysis'!$D$62,"Pass","Fail"),"")</f>
        <v/>
      </c>
      <c r="I2655" s="338" t="str">
        <f t="shared" si="43"/>
        <v/>
      </c>
      <c r="J2655" s="339"/>
      <c r="K2655" s="339"/>
      <c r="L2655" s="339"/>
      <c r="M2655" s="339"/>
      <c r="N2655" s="339"/>
      <c r="O2655" s="339"/>
      <c r="P2655" s="339"/>
      <c r="Q2655" s="339"/>
    </row>
    <row r="2656" spans="1:17" ht="13.5" customHeight="1">
      <c r="A2656" s="481"/>
      <c r="B2656" s="481"/>
      <c r="C2656" s="481"/>
      <c r="D2656" s="481"/>
      <c r="E2656" s="481"/>
      <c r="F2656" s="339"/>
      <c r="G2656" s="340" t="str">
        <f>IF(ISNUMBER(E2656),E2656/'Bulk DivVar Analysis'!$C$60,"")</f>
        <v/>
      </c>
      <c r="H2656" s="338" t="str">
        <f>IF(ISNUMBER(E2656), IF(G2656&gt;'Bulk DivVar Analysis'!$D$62,"Pass","Fail"),"")</f>
        <v/>
      </c>
      <c r="I2656" s="338" t="str">
        <f t="shared" si="43"/>
        <v/>
      </c>
      <c r="J2656" s="339"/>
      <c r="K2656" s="339"/>
      <c r="L2656" s="339"/>
      <c r="M2656" s="339"/>
      <c r="N2656" s="339"/>
      <c r="O2656" s="339"/>
      <c r="P2656" s="339"/>
      <c r="Q2656" s="339"/>
    </row>
    <row r="2657" spans="1:17" ht="13.5" customHeight="1">
      <c r="A2657" s="481"/>
      <c r="B2657" s="481"/>
      <c r="C2657" s="481"/>
      <c r="D2657" s="481"/>
      <c r="E2657" s="481"/>
      <c r="F2657" s="339"/>
      <c r="G2657" s="340" t="str">
        <f>IF(ISNUMBER(E2657),E2657/'Bulk DivVar Analysis'!$C$60,"")</f>
        <v/>
      </c>
      <c r="H2657" s="338" t="str">
        <f>IF(ISNUMBER(E2657), IF(G2657&gt;'Bulk DivVar Analysis'!$D$62,"Pass","Fail"),"")</f>
        <v/>
      </c>
      <c r="I2657" s="338" t="str">
        <f t="shared" si="43"/>
        <v/>
      </c>
      <c r="J2657" s="339"/>
      <c r="K2657" s="339"/>
      <c r="L2657" s="339"/>
      <c r="M2657" s="339"/>
      <c r="N2657" s="339"/>
      <c r="O2657" s="339"/>
      <c r="P2657" s="339"/>
      <c r="Q2657" s="339"/>
    </row>
    <row r="2658" spans="1:17" ht="13.5" customHeight="1">
      <c r="A2658" s="481"/>
      <c r="B2658" s="481"/>
      <c r="C2658" s="481"/>
      <c r="D2658" s="481"/>
      <c r="E2658" s="481"/>
      <c r="F2658" s="339"/>
      <c r="G2658" s="340" t="str">
        <f>IF(ISNUMBER(E2658),E2658/'Bulk DivVar Analysis'!$C$60,"")</f>
        <v/>
      </c>
      <c r="H2658" s="338" t="str">
        <f>IF(ISNUMBER(E2658), IF(G2658&gt;'Bulk DivVar Analysis'!$D$62,"Pass","Fail"),"")</f>
        <v/>
      </c>
      <c r="I2658" s="338" t="str">
        <f t="shared" si="43"/>
        <v/>
      </c>
      <c r="J2658" s="339"/>
      <c r="K2658" s="339"/>
      <c r="L2658" s="339"/>
      <c r="M2658" s="339"/>
      <c r="N2658" s="339"/>
      <c r="O2658" s="339"/>
      <c r="P2658" s="339"/>
      <c r="Q2658" s="339"/>
    </row>
    <row r="2659" spans="1:17" ht="13.5" customHeight="1">
      <c r="A2659" s="481"/>
      <c r="B2659" s="481"/>
      <c r="C2659" s="481"/>
      <c r="D2659" s="481"/>
      <c r="E2659" s="481"/>
      <c r="F2659" s="339"/>
      <c r="G2659" s="340" t="str">
        <f>IF(ISNUMBER(E2659),E2659/'Bulk DivVar Analysis'!$C$60,"")</f>
        <v/>
      </c>
      <c r="H2659" s="338" t="str">
        <f>IF(ISNUMBER(E2659), IF(G2659&gt;'Bulk DivVar Analysis'!$D$62,"Pass","Fail"),"")</f>
        <v/>
      </c>
      <c r="I2659" s="338" t="str">
        <f t="shared" si="43"/>
        <v/>
      </c>
      <c r="J2659" s="339"/>
      <c r="K2659" s="339"/>
      <c r="L2659" s="339"/>
      <c r="M2659" s="339"/>
      <c r="N2659" s="339"/>
      <c r="O2659" s="339"/>
      <c r="P2659" s="339"/>
      <c r="Q2659" s="339"/>
    </row>
    <row r="2660" spans="1:17" ht="13.5" customHeight="1">
      <c r="A2660" s="481"/>
      <c r="B2660" s="481"/>
      <c r="C2660" s="481"/>
      <c r="D2660" s="481"/>
      <c r="E2660" s="481"/>
      <c r="F2660" s="339"/>
      <c r="G2660" s="340" t="str">
        <f>IF(ISNUMBER(E2660),E2660/'Bulk DivVar Analysis'!$C$60,"")</f>
        <v/>
      </c>
      <c r="H2660" s="338" t="str">
        <f>IF(ISNUMBER(E2660), IF(G2660&gt;'Bulk DivVar Analysis'!$D$62,"Pass","Fail"),"")</f>
        <v/>
      </c>
      <c r="I2660" s="338" t="str">
        <f t="shared" si="43"/>
        <v/>
      </c>
      <c r="J2660" s="339"/>
      <c r="K2660" s="339"/>
      <c r="L2660" s="339"/>
      <c r="M2660" s="339"/>
      <c r="N2660" s="339"/>
      <c r="O2660" s="339"/>
      <c r="P2660" s="339"/>
      <c r="Q2660" s="339"/>
    </row>
    <row r="2661" spans="1:17" ht="13.5" customHeight="1">
      <c r="A2661" s="481"/>
      <c r="B2661" s="481"/>
      <c r="C2661" s="481"/>
      <c r="D2661" s="481"/>
      <c r="E2661" s="481"/>
      <c r="F2661" s="339"/>
      <c r="G2661" s="340" t="str">
        <f>IF(ISNUMBER(E2661),E2661/'Bulk DivVar Analysis'!$C$60,"")</f>
        <v/>
      </c>
      <c r="H2661" s="338" t="str">
        <f>IF(ISNUMBER(E2661), IF(G2661&gt;'Bulk DivVar Analysis'!$D$62,"Pass","Fail"),"")</f>
        <v/>
      </c>
      <c r="I2661" s="338" t="str">
        <f t="shared" si="43"/>
        <v/>
      </c>
      <c r="J2661" s="339"/>
      <c r="K2661" s="339"/>
      <c r="L2661" s="339"/>
      <c r="M2661" s="339"/>
      <c r="N2661" s="339"/>
      <c r="O2661" s="339"/>
      <c r="P2661" s="339"/>
      <c r="Q2661" s="339"/>
    </row>
    <row r="2662" spans="1:17" ht="13.5" customHeight="1">
      <c r="A2662" s="481"/>
      <c r="B2662" s="481"/>
      <c r="C2662" s="481"/>
      <c r="D2662" s="481"/>
      <c r="E2662" s="481"/>
      <c r="F2662" s="339"/>
      <c r="G2662" s="340" t="str">
        <f>IF(ISNUMBER(E2662),E2662/'Bulk DivVar Analysis'!$C$60,"")</f>
        <v/>
      </c>
      <c r="H2662" s="338" t="str">
        <f>IF(ISNUMBER(E2662), IF(G2662&gt;'Bulk DivVar Analysis'!$D$62,"Pass","Fail"),"")</f>
        <v/>
      </c>
      <c r="I2662" s="338" t="str">
        <f t="shared" si="43"/>
        <v/>
      </c>
      <c r="J2662" s="339"/>
      <c r="K2662" s="339"/>
      <c r="L2662" s="339"/>
      <c r="M2662" s="339"/>
      <c r="N2662" s="339"/>
      <c r="O2662" s="339"/>
      <c r="P2662" s="339"/>
      <c r="Q2662" s="339"/>
    </row>
    <row r="2663" spans="1:17" ht="13.5" customHeight="1">
      <c r="A2663" s="481"/>
      <c r="B2663" s="481"/>
      <c r="C2663" s="481"/>
      <c r="D2663" s="481"/>
      <c r="E2663" s="481"/>
      <c r="F2663" s="339"/>
      <c r="G2663" s="340" t="str">
        <f>IF(ISNUMBER(E2663),E2663/'Bulk DivVar Analysis'!$C$60,"")</f>
        <v/>
      </c>
      <c r="H2663" s="338" t="str">
        <f>IF(ISNUMBER(E2663), IF(G2663&gt;'Bulk DivVar Analysis'!$D$62,"Pass","Fail"),"")</f>
        <v/>
      </c>
      <c r="I2663" s="338" t="str">
        <f t="shared" si="43"/>
        <v/>
      </c>
      <c r="J2663" s="339"/>
      <c r="K2663" s="339"/>
      <c r="L2663" s="339"/>
      <c r="M2663" s="339"/>
      <c r="N2663" s="339"/>
      <c r="O2663" s="339"/>
      <c r="P2663" s="339"/>
      <c r="Q2663" s="339"/>
    </row>
    <row r="2664" spans="1:17" ht="13.5" customHeight="1">
      <c r="A2664" s="481"/>
      <c r="B2664" s="481"/>
      <c r="C2664" s="481"/>
      <c r="D2664" s="481"/>
      <c r="E2664" s="481"/>
      <c r="F2664" s="339"/>
      <c r="G2664" s="340" t="str">
        <f>IF(ISNUMBER(E2664),E2664/'Bulk DivVar Analysis'!$C$60,"")</f>
        <v/>
      </c>
      <c r="H2664" s="338" t="str">
        <f>IF(ISNUMBER(E2664), IF(G2664&gt;'Bulk DivVar Analysis'!$D$62,"Pass","Fail"),"")</f>
        <v/>
      </c>
      <c r="I2664" s="338" t="str">
        <f t="shared" si="43"/>
        <v/>
      </c>
      <c r="J2664" s="339"/>
      <c r="K2664" s="339"/>
      <c r="L2664" s="339"/>
      <c r="M2664" s="339"/>
      <c r="N2664" s="339"/>
      <c r="O2664" s="339"/>
      <c r="P2664" s="339"/>
      <c r="Q2664" s="339"/>
    </row>
    <row r="2665" spans="1:17" ht="13.5" customHeight="1">
      <c r="A2665" s="481"/>
      <c r="B2665" s="481"/>
      <c r="C2665" s="481"/>
      <c r="D2665" s="481"/>
      <c r="E2665" s="481"/>
      <c r="F2665" s="339"/>
      <c r="G2665" s="340" t="str">
        <f>IF(ISNUMBER(E2665),E2665/'Bulk DivVar Analysis'!$C$60,"")</f>
        <v/>
      </c>
      <c r="H2665" s="338" t="str">
        <f>IF(ISNUMBER(E2665), IF(G2665&gt;'Bulk DivVar Analysis'!$D$62,"Pass","Fail"),"")</f>
        <v/>
      </c>
      <c r="I2665" s="338" t="str">
        <f t="shared" si="43"/>
        <v/>
      </c>
      <c r="J2665" s="339"/>
      <c r="K2665" s="339"/>
      <c r="L2665" s="339"/>
      <c r="M2665" s="339"/>
      <c r="N2665" s="339"/>
      <c r="O2665" s="339"/>
      <c r="P2665" s="339"/>
      <c r="Q2665" s="339"/>
    </row>
    <row r="2666" spans="1:17" ht="13.5" customHeight="1">
      <c r="A2666" s="481"/>
      <c r="B2666" s="481"/>
      <c r="C2666" s="481"/>
      <c r="D2666" s="481"/>
      <c r="E2666" s="481"/>
      <c r="F2666" s="339"/>
      <c r="G2666" s="340" t="str">
        <f>IF(ISNUMBER(E2666),E2666/'Bulk DivVar Analysis'!$C$60,"")</f>
        <v/>
      </c>
      <c r="H2666" s="338" t="str">
        <f>IF(ISNUMBER(E2666), IF(G2666&gt;'Bulk DivVar Analysis'!$D$62,"Pass","Fail"),"")</f>
        <v/>
      </c>
      <c r="I2666" s="338" t="str">
        <f t="shared" si="43"/>
        <v/>
      </c>
      <c r="J2666" s="339"/>
      <c r="K2666" s="339"/>
      <c r="L2666" s="339"/>
      <c r="M2666" s="339"/>
      <c r="N2666" s="339"/>
      <c r="O2666" s="339"/>
      <c r="P2666" s="339"/>
      <c r="Q2666" s="339"/>
    </row>
    <row r="2667" spans="1:17" ht="13.5" customHeight="1">
      <c r="A2667" s="481"/>
      <c r="B2667" s="481"/>
      <c r="C2667" s="481"/>
      <c r="D2667" s="481"/>
      <c r="E2667" s="481"/>
      <c r="F2667" s="339"/>
      <c r="G2667" s="340" t="str">
        <f>IF(ISNUMBER(E2667),E2667/'Bulk DivVar Analysis'!$C$60,"")</f>
        <v/>
      </c>
      <c r="H2667" s="338" t="str">
        <f>IF(ISNUMBER(E2667), IF(G2667&gt;'Bulk DivVar Analysis'!$D$62,"Pass","Fail"),"")</f>
        <v/>
      </c>
      <c r="I2667" s="338" t="str">
        <f t="shared" si="43"/>
        <v/>
      </c>
      <c r="J2667" s="339"/>
      <c r="K2667" s="339"/>
      <c r="L2667" s="339"/>
      <c r="M2667" s="339"/>
      <c r="N2667" s="339"/>
      <c r="O2667" s="339"/>
      <c r="P2667" s="339"/>
      <c r="Q2667" s="339"/>
    </row>
    <row r="2668" spans="1:17" ht="13.5" customHeight="1">
      <c r="A2668" s="481"/>
      <c r="B2668" s="481"/>
      <c r="C2668" s="481"/>
      <c r="D2668" s="481"/>
      <c r="E2668" s="481"/>
      <c r="F2668" s="339"/>
      <c r="G2668" s="340" t="str">
        <f>IF(ISNUMBER(E2668),E2668/'Bulk DivVar Analysis'!$C$60,"")</f>
        <v/>
      </c>
      <c r="H2668" s="338" t="str">
        <f>IF(ISNUMBER(E2668), IF(G2668&gt;'Bulk DivVar Analysis'!$D$62,"Pass","Fail"),"")</f>
        <v/>
      </c>
      <c r="I2668" s="338" t="str">
        <f t="shared" si="43"/>
        <v/>
      </c>
      <c r="J2668" s="339"/>
      <c r="K2668" s="339"/>
      <c r="L2668" s="339"/>
      <c r="M2668" s="339"/>
      <c r="N2668" s="339"/>
      <c r="O2668" s="339"/>
      <c r="P2668" s="339"/>
      <c r="Q2668" s="339"/>
    </row>
    <row r="2669" spans="1:17" ht="13.5" customHeight="1">
      <c r="A2669" s="481"/>
      <c r="B2669" s="481"/>
      <c r="C2669" s="481"/>
      <c r="D2669" s="481"/>
      <c r="E2669" s="481"/>
      <c r="F2669" s="339"/>
      <c r="G2669" s="340" t="str">
        <f>IF(ISNUMBER(E2669),E2669/'Bulk DivVar Analysis'!$C$60,"")</f>
        <v/>
      </c>
      <c r="H2669" s="338" t="str">
        <f>IF(ISNUMBER(E2669), IF(G2669&gt;'Bulk DivVar Analysis'!$D$62,"Pass","Fail"),"")</f>
        <v/>
      </c>
      <c r="I2669" s="338" t="str">
        <f t="shared" si="43"/>
        <v/>
      </c>
      <c r="J2669" s="339"/>
      <c r="K2669" s="339"/>
      <c r="L2669" s="339"/>
      <c r="M2669" s="339"/>
      <c r="N2669" s="339"/>
      <c r="O2669" s="339"/>
      <c r="P2669" s="339"/>
      <c r="Q2669" s="339"/>
    </row>
    <row r="2670" spans="1:17" ht="13.5" customHeight="1">
      <c r="A2670" s="481"/>
      <c r="B2670" s="481"/>
      <c r="C2670" s="481"/>
      <c r="D2670" s="481"/>
      <c r="E2670" s="481"/>
      <c r="F2670" s="339"/>
      <c r="G2670" s="340" t="str">
        <f>IF(ISNUMBER(E2670),E2670/'Bulk DivVar Analysis'!$C$60,"")</f>
        <v/>
      </c>
      <c r="H2670" s="338" t="str">
        <f>IF(ISNUMBER(E2670), IF(G2670&gt;'Bulk DivVar Analysis'!$D$62,"Pass","Fail"),"")</f>
        <v/>
      </c>
      <c r="I2670" s="338" t="str">
        <f t="shared" si="43"/>
        <v/>
      </c>
      <c r="J2670" s="339"/>
      <c r="K2670" s="339"/>
      <c r="L2670" s="339"/>
      <c r="M2670" s="339"/>
      <c r="N2670" s="339"/>
      <c r="O2670" s="339"/>
      <c r="P2670" s="339"/>
      <c r="Q2670" s="339"/>
    </row>
    <row r="2671" spans="1:17" ht="13.5" customHeight="1">
      <c r="A2671" s="481"/>
      <c r="B2671" s="481"/>
      <c r="C2671" s="481"/>
      <c r="D2671" s="481"/>
      <c r="E2671" s="481"/>
      <c r="F2671" s="339"/>
      <c r="G2671" s="340" t="str">
        <f>IF(ISNUMBER(E2671),E2671/'Bulk DivVar Analysis'!$C$60,"")</f>
        <v/>
      </c>
      <c r="H2671" s="338" t="str">
        <f>IF(ISNUMBER(E2671), IF(G2671&gt;'Bulk DivVar Analysis'!$D$62,"Pass","Fail"),"")</f>
        <v/>
      </c>
      <c r="I2671" s="338" t="str">
        <f t="shared" si="43"/>
        <v/>
      </c>
      <c r="J2671" s="339"/>
      <c r="K2671" s="339"/>
      <c r="L2671" s="339"/>
      <c r="M2671" s="339"/>
      <c r="N2671" s="339"/>
      <c r="O2671" s="339"/>
      <c r="P2671" s="339"/>
      <c r="Q2671" s="339"/>
    </row>
    <row r="2672" spans="1:17" ht="13.5" customHeight="1">
      <c r="A2672" s="481"/>
      <c r="B2672" s="481"/>
      <c r="C2672" s="481"/>
      <c r="D2672" s="481"/>
      <c r="E2672" s="481"/>
      <c r="F2672" s="339"/>
      <c r="G2672" s="340" t="str">
        <f>IF(ISNUMBER(E2672),E2672/'Bulk DivVar Analysis'!$C$60,"")</f>
        <v/>
      </c>
      <c r="H2672" s="338" t="str">
        <f>IF(ISNUMBER(E2672), IF(G2672&gt;'Bulk DivVar Analysis'!$D$62,"Pass","Fail"),"")</f>
        <v/>
      </c>
      <c r="I2672" s="338" t="str">
        <f t="shared" si="43"/>
        <v/>
      </c>
      <c r="J2672" s="339"/>
      <c r="K2672" s="339"/>
      <c r="L2672" s="339"/>
      <c r="M2672" s="339"/>
      <c r="N2672" s="339"/>
      <c r="O2672" s="339"/>
      <c r="P2672" s="339"/>
      <c r="Q2672" s="339"/>
    </row>
    <row r="2673" spans="1:17" ht="13.5" customHeight="1">
      <c r="A2673" s="481"/>
      <c r="B2673" s="481"/>
      <c r="C2673" s="481"/>
      <c r="D2673" s="481"/>
      <c r="E2673" s="481"/>
      <c r="F2673" s="339"/>
      <c r="G2673" s="340" t="str">
        <f>IF(ISNUMBER(E2673),E2673/'Bulk DivVar Analysis'!$C$60,"")</f>
        <v/>
      </c>
      <c r="H2673" s="338" t="str">
        <f>IF(ISNUMBER(E2673), IF(G2673&gt;'Bulk DivVar Analysis'!$D$62,"Pass","Fail"),"")</f>
        <v/>
      </c>
      <c r="I2673" s="338" t="str">
        <f t="shared" si="43"/>
        <v/>
      </c>
      <c r="J2673" s="339"/>
      <c r="K2673" s="339"/>
      <c r="L2673" s="339"/>
      <c r="M2673" s="339"/>
      <c r="N2673" s="339"/>
      <c r="O2673" s="339"/>
      <c r="P2673" s="339"/>
      <c r="Q2673" s="339"/>
    </row>
    <row r="2674" spans="1:17" ht="13.5" customHeight="1">
      <c r="A2674" s="481"/>
      <c r="B2674" s="481"/>
      <c r="C2674" s="481"/>
      <c r="D2674" s="481"/>
      <c r="E2674" s="481"/>
      <c r="F2674" s="339"/>
      <c r="G2674" s="340" t="str">
        <f>IF(ISNUMBER(E2674),E2674/'Bulk DivVar Analysis'!$C$60,"")</f>
        <v/>
      </c>
      <c r="H2674" s="338" t="str">
        <f>IF(ISNUMBER(E2674), IF(G2674&gt;'Bulk DivVar Analysis'!$D$62,"Pass","Fail"),"")</f>
        <v/>
      </c>
      <c r="I2674" s="338" t="str">
        <f t="shared" si="43"/>
        <v/>
      </c>
      <c r="J2674" s="339"/>
      <c r="K2674" s="339"/>
      <c r="L2674" s="339"/>
      <c r="M2674" s="339"/>
      <c r="N2674" s="339"/>
      <c r="O2674" s="339"/>
      <c r="P2674" s="339"/>
      <c r="Q2674" s="339"/>
    </row>
    <row r="2675" spans="1:17" ht="13.5" customHeight="1">
      <c r="A2675" s="481"/>
      <c r="B2675" s="481"/>
      <c r="C2675" s="481"/>
      <c r="D2675" s="481"/>
      <c r="E2675" s="481"/>
      <c r="F2675" s="339"/>
      <c r="G2675" s="340" t="str">
        <f>IF(ISNUMBER(E2675),E2675/'Bulk DivVar Analysis'!$C$60,"")</f>
        <v/>
      </c>
      <c r="H2675" s="338" t="str">
        <f>IF(ISNUMBER(E2675), IF(G2675&gt;'Bulk DivVar Analysis'!$D$62,"Pass","Fail"),"")</f>
        <v/>
      </c>
      <c r="I2675" s="338" t="str">
        <f t="shared" si="43"/>
        <v/>
      </c>
      <c r="J2675" s="339"/>
      <c r="K2675" s="339"/>
      <c r="L2675" s="339"/>
      <c r="M2675" s="339"/>
      <c r="N2675" s="339"/>
      <c r="O2675" s="339"/>
      <c r="P2675" s="339"/>
      <c r="Q2675" s="339"/>
    </row>
    <row r="2676" spans="1:17" ht="13.5" customHeight="1">
      <c r="A2676" s="481"/>
      <c r="B2676" s="481"/>
      <c r="C2676" s="481"/>
      <c r="D2676" s="481"/>
      <c r="E2676" s="481"/>
      <c r="F2676" s="339"/>
      <c r="G2676" s="340" t="str">
        <f>IF(ISNUMBER(E2676),E2676/'Bulk DivVar Analysis'!$C$60,"")</f>
        <v/>
      </c>
      <c r="H2676" s="338" t="str">
        <f>IF(ISNUMBER(E2676), IF(G2676&gt;'Bulk DivVar Analysis'!$D$62,"Pass","Fail"),"")</f>
        <v/>
      </c>
      <c r="I2676" s="338" t="str">
        <f t="shared" si="43"/>
        <v/>
      </c>
      <c r="J2676" s="339"/>
      <c r="K2676" s="339"/>
      <c r="L2676" s="339"/>
      <c r="M2676" s="339"/>
      <c r="N2676" s="339"/>
      <c r="O2676" s="339"/>
      <c r="P2676" s="339"/>
      <c r="Q2676" s="339"/>
    </row>
    <row r="2677" spans="1:17" ht="13.5" customHeight="1">
      <c r="A2677" s="481"/>
      <c r="B2677" s="481"/>
      <c r="C2677" s="481"/>
      <c r="D2677" s="481"/>
      <c r="E2677" s="481"/>
      <c r="F2677" s="339"/>
      <c r="G2677" s="340" t="str">
        <f>IF(ISNUMBER(E2677),E2677/'Bulk DivVar Analysis'!$C$60,"")</f>
        <v/>
      </c>
      <c r="H2677" s="338" t="str">
        <f>IF(ISNUMBER(E2677), IF(G2677&gt;'Bulk DivVar Analysis'!$D$62,"Pass","Fail"),"")</f>
        <v/>
      </c>
      <c r="I2677" s="338" t="str">
        <f t="shared" si="43"/>
        <v/>
      </c>
      <c r="J2677" s="339"/>
      <c r="K2677" s="339"/>
      <c r="L2677" s="339"/>
      <c r="M2677" s="339"/>
      <c r="N2677" s="339"/>
      <c r="O2677" s="339"/>
      <c r="P2677" s="339"/>
      <c r="Q2677" s="339"/>
    </row>
    <row r="2678" spans="1:17" ht="13.5" customHeight="1">
      <c r="A2678" s="481"/>
      <c r="B2678" s="481"/>
      <c r="C2678" s="481"/>
      <c r="D2678" s="481"/>
      <c r="E2678" s="481"/>
      <c r="F2678" s="339"/>
      <c r="G2678" s="340" t="str">
        <f>IF(ISNUMBER(E2678),E2678/'Bulk DivVar Analysis'!$C$60,"")</f>
        <v/>
      </c>
      <c r="H2678" s="338" t="str">
        <f>IF(ISNUMBER(E2678), IF(G2678&gt;'Bulk DivVar Analysis'!$D$62,"Pass","Fail"),"")</f>
        <v/>
      </c>
      <c r="I2678" s="338" t="str">
        <f t="shared" si="43"/>
        <v/>
      </c>
      <c r="J2678" s="339"/>
      <c r="K2678" s="339"/>
      <c r="L2678" s="339"/>
      <c r="M2678" s="339"/>
      <c r="N2678" s="339"/>
      <c r="O2678" s="339"/>
      <c r="P2678" s="339"/>
      <c r="Q2678" s="339"/>
    </row>
    <row r="2679" spans="1:17" ht="13.5" customHeight="1">
      <c r="A2679" s="481"/>
      <c r="B2679" s="481"/>
      <c r="C2679" s="481"/>
      <c r="D2679" s="481"/>
      <c r="E2679" s="481"/>
      <c r="F2679" s="339"/>
      <c r="G2679" s="340" t="str">
        <f>IF(ISNUMBER(E2679),E2679/'Bulk DivVar Analysis'!$C$60,"")</f>
        <v/>
      </c>
      <c r="H2679" s="338" t="str">
        <f>IF(ISNUMBER(E2679), IF(G2679&gt;'Bulk DivVar Analysis'!$D$62,"Pass","Fail"),"")</f>
        <v/>
      </c>
      <c r="I2679" s="338" t="str">
        <f t="shared" si="43"/>
        <v/>
      </c>
      <c r="J2679" s="339"/>
      <c r="K2679" s="339"/>
      <c r="L2679" s="339"/>
      <c r="M2679" s="339"/>
      <c r="N2679" s="339"/>
      <c r="O2679" s="339"/>
      <c r="P2679" s="339"/>
      <c r="Q2679" s="339"/>
    </row>
    <row r="2680" spans="1:17" ht="13.5" customHeight="1">
      <c r="A2680" s="481"/>
      <c r="B2680" s="481"/>
      <c r="C2680" s="481"/>
      <c r="D2680" s="481"/>
      <c r="E2680" s="481"/>
      <c r="F2680" s="339"/>
      <c r="G2680" s="340" t="str">
        <f>IF(ISNUMBER(E2680),E2680/'Bulk DivVar Analysis'!$C$60,"")</f>
        <v/>
      </c>
      <c r="H2680" s="338" t="str">
        <f>IF(ISNUMBER(E2680), IF(G2680&gt;'Bulk DivVar Analysis'!$D$62,"Pass","Fail"),"")</f>
        <v/>
      </c>
      <c r="I2680" s="338" t="str">
        <f t="shared" si="43"/>
        <v/>
      </c>
      <c r="J2680" s="339"/>
      <c r="K2680" s="339"/>
      <c r="L2680" s="339"/>
      <c r="M2680" s="339"/>
      <c r="N2680" s="339"/>
      <c r="O2680" s="339"/>
      <c r="P2680" s="339"/>
      <c r="Q2680" s="339"/>
    </row>
    <row r="2681" spans="1:17" ht="13.5" customHeight="1">
      <c r="A2681" s="481"/>
      <c r="B2681" s="481"/>
      <c r="C2681" s="481"/>
      <c r="D2681" s="481"/>
      <c r="E2681" s="481"/>
      <c r="F2681" s="339"/>
      <c r="G2681" s="340" t="str">
        <f>IF(ISNUMBER(E2681),E2681/'Bulk DivVar Analysis'!$C$60,"")</f>
        <v/>
      </c>
      <c r="H2681" s="338" t="str">
        <f>IF(ISNUMBER(E2681), IF(G2681&gt;'Bulk DivVar Analysis'!$D$62,"Pass","Fail"),"")</f>
        <v/>
      </c>
      <c r="I2681" s="338" t="str">
        <f t="shared" si="43"/>
        <v/>
      </c>
      <c r="J2681" s="339"/>
      <c r="K2681" s="339"/>
      <c r="L2681" s="339"/>
      <c r="M2681" s="339"/>
      <c r="N2681" s="339"/>
      <c r="O2681" s="339"/>
      <c r="P2681" s="339"/>
      <c r="Q2681" s="339"/>
    </row>
    <row r="2682" spans="1:17" ht="13.5" customHeight="1">
      <c r="A2682" s="481"/>
      <c r="B2682" s="481"/>
      <c r="C2682" s="481"/>
      <c r="D2682" s="481"/>
      <c r="E2682" s="481"/>
      <c r="F2682" s="339"/>
      <c r="G2682" s="340" t="str">
        <f>IF(ISNUMBER(E2682),E2682/'Bulk DivVar Analysis'!$C$60,"")</f>
        <v/>
      </c>
      <c r="H2682" s="338" t="str">
        <f>IF(ISNUMBER(E2682), IF(G2682&gt;'Bulk DivVar Analysis'!$D$62,"Pass","Fail"),"")</f>
        <v/>
      </c>
      <c r="I2682" s="338" t="str">
        <f t="shared" si="43"/>
        <v/>
      </c>
      <c r="J2682" s="339"/>
      <c r="K2682" s="339"/>
      <c r="L2682" s="339"/>
      <c r="M2682" s="339"/>
      <c r="N2682" s="339"/>
      <c r="O2682" s="339"/>
      <c r="P2682" s="339"/>
      <c r="Q2682" s="339"/>
    </row>
    <row r="2683" spans="1:17" ht="13.5" customHeight="1">
      <c r="A2683" s="481"/>
      <c r="B2683" s="481"/>
      <c r="C2683" s="481"/>
      <c r="D2683" s="481"/>
      <c r="E2683" s="481"/>
      <c r="F2683" s="339"/>
      <c r="G2683" s="340" t="str">
        <f>IF(ISNUMBER(E2683),E2683/'Bulk DivVar Analysis'!$C$60,"")</f>
        <v/>
      </c>
      <c r="H2683" s="338" t="str">
        <f>IF(ISNUMBER(E2683), IF(G2683&gt;'Bulk DivVar Analysis'!$D$62,"Pass","Fail"),"")</f>
        <v/>
      </c>
      <c r="I2683" s="338" t="str">
        <f t="shared" si="43"/>
        <v/>
      </c>
      <c r="J2683" s="339"/>
      <c r="K2683" s="339"/>
      <c r="L2683" s="339"/>
      <c r="M2683" s="339"/>
      <c r="N2683" s="339"/>
      <c r="O2683" s="339"/>
      <c r="P2683" s="339"/>
      <c r="Q2683" s="339"/>
    </row>
    <row r="2684" spans="1:17" ht="13.5" customHeight="1">
      <c r="A2684" s="481"/>
      <c r="B2684" s="481"/>
      <c r="C2684" s="481"/>
      <c r="D2684" s="481"/>
      <c r="E2684" s="481"/>
      <c r="F2684" s="339"/>
      <c r="G2684" s="340" t="str">
        <f>IF(ISNUMBER(E2684),E2684/'Bulk DivVar Analysis'!$C$60,"")</f>
        <v/>
      </c>
      <c r="H2684" s="338" t="str">
        <f>IF(ISNUMBER(E2684), IF(G2684&gt;'Bulk DivVar Analysis'!$D$62,"Pass","Fail"),"")</f>
        <v/>
      </c>
      <c r="I2684" s="338" t="str">
        <f t="shared" si="43"/>
        <v/>
      </c>
      <c r="J2684" s="339"/>
      <c r="K2684" s="339"/>
      <c r="L2684" s="339"/>
      <c r="M2684" s="339"/>
      <c r="N2684" s="339"/>
      <c r="O2684" s="339"/>
      <c r="P2684" s="339"/>
      <c r="Q2684" s="339"/>
    </row>
    <row r="2685" spans="1:17" ht="13.5" customHeight="1">
      <c r="A2685" s="481"/>
      <c r="B2685" s="481"/>
      <c r="C2685" s="481"/>
      <c r="D2685" s="481"/>
      <c r="E2685" s="481"/>
      <c r="F2685" s="339"/>
      <c r="G2685" s="340" t="str">
        <f>IF(ISNUMBER(E2685),E2685/'Bulk DivVar Analysis'!$C$60,"")</f>
        <v/>
      </c>
      <c r="H2685" s="338" t="str">
        <f>IF(ISNUMBER(E2685), IF(G2685&gt;'Bulk DivVar Analysis'!$D$62,"Pass","Fail"),"")</f>
        <v/>
      </c>
      <c r="I2685" s="338" t="str">
        <f t="shared" si="43"/>
        <v/>
      </c>
      <c r="J2685" s="339"/>
      <c r="K2685" s="339"/>
      <c r="L2685" s="339"/>
      <c r="M2685" s="339"/>
      <c r="N2685" s="339"/>
      <c r="O2685" s="339"/>
      <c r="P2685" s="339"/>
      <c r="Q2685" s="339"/>
    </row>
    <row r="2686" spans="1:17" ht="13.5" customHeight="1">
      <c r="A2686" s="481"/>
      <c r="B2686" s="481"/>
      <c r="C2686" s="481"/>
      <c r="D2686" s="481"/>
      <c r="E2686" s="481"/>
      <c r="F2686" s="339"/>
      <c r="G2686" s="340" t="str">
        <f>IF(ISNUMBER(E2686),E2686/'Bulk DivVar Analysis'!$C$60,"")</f>
        <v/>
      </c>
      <c r="H2686" s="338" t="str">
        <f>IF(ISNUMBER(E2686), IF(G2686&gt;'Bulk DivVar Analysis'!$D$62,"Pass","Fail"),"")</f>
        <v/>
      </c>
      <c r="I2686" s="338" t="str">
        <f t="shared" si="43"/>
        <v/>
      </c>
      <c r="J2686" s="339"/>
      <c r="K2686" s="339"/>
      <c r="L2686" s="339"/>
      <c r="M2686" s="339"/>
      <c r="N2686" s="339"/>
      <c r="O2686" s="339"/>
      <c r="P2686" s="339"/>
      <c r="Q2686" s="339"/>
    </row>
    <row r="2687" spans="1:17" ht="13.5" customHeight="1">
      <c r="A2687" s="481"/>
      <c r="B2687" s="481"/>
      <c r="C2687" s="481"/>
      <c r="D2687" s="481"/>
      <c r="E2687" s="481"/>
      <c r="F2687" s="339"/>
      <c r="G2687" s="340" t="str">
        <f>IF(ISNUMBER(E2687),E2687/'Bulk DivVar Analysis'!$C$60,"")</f>
        <v/>
      </c>
      <c r="H2687" s="338" t="str">
        <f>IF(ISNUMBER(E2687), IF(G2687&gt;'Bulk DivVar Analysis'!$D$62,"Pass","Fail"),"")</f>
        <v/>
      </c>
      <c r="I2687" s="338" t="str">
        <f t="shared" si="43"/>
        <v/>
      </c>
      <c r="J2687" s="339"/>
      <c r="K2687" s="339"/>
      <c r="L2687" s="339"/>
      <c r="M2687" s="339"/>
      <c r="N2687" s="339"/>
      <c r="O2687" s="339"/>
      <c r="P2687" s="339"/>
      <c r="Q2687" s="339"/>
    </row>
    <row r="2688" spans="1:17" ht="13.5" customHeight="1">
      <c r="A2688" s="481"/>
      <c r="B2688" s="481"/>
      <c r="C2688" s="481"/>
      <c r="D2688" s="481"/>
      <c r="E2688" s="481"/>
      <c r="F2688" s="339"/>
      <c r="G2688" s="340" t="str">
        <f>IF(ISNUMBER(E2688),E2688/'Bulk DivVar Analysis'!$C$60,"")</f>
        <v/>
      </c>
      <c r="H2688" s="338" t="str">
        <f>IF(ISNUMBER(E2688), IF(G2688&gt;'Bulk DivVar Analysis'!$D$62,"Pass","Fail"),"")</f>
        <v/>
      </c>
      <c r="I2688" s="338" t="str">
        <f t="shared" si="43"/>
        <v/>
      </c>
      <c r="J2688" s="339"/>
      <c r="K2688" s="339"/>
      <c r="L2688" s="339"/>
      <c r="M2688" s="339"/>
      <c r="N2688" s="339"/>
      <c r="O2688" s="339"/>
      <c r="P2688" s="339"/>
      <c r="Q2688" s="339"/>
    </row>
    <row r="2689" spans="1:17" ht="13.5" customHeight="1">
      <c r="A2689" s="481"/>
      <c r="B2689" s="481"/>
      <c r="C2689" s="481"/>
      <c r="D2689" s="481"/>
      <c r="E2689" s="481"/>
      <c r="F2689" s="339"/>
      <c r="G2689" s="340" t="str">
        <f>IF(ISNUMBER(E2689),E2689/'Bulk DivVar Analysis'!$C$60,"")</f>
        <v/>
      </c>
      <c r="H2689" s="338" t="str">
        <f>IF(ISNUMBER(E2689), IF(G2689&gt;'Bulk DivVar Analysis'!$D$62,"Pass","Fail"),"")</f>
        <v/>
      </c>
      <c r="I2689" s="338" t="str">
        <f t="shared" si="43"/>
        <v/>
      </c>
      <c r="J2689" s="339"/>
      <c r="K2689" s="339"/>
      <c r="L2689" s="339"/>
      <c r="M2689" s="339"/>
      <c r="N2689" s="339"/>
      <c r="O2689" s="339"/>
      <c r="P2689" s="339"/>
      <c r="Q2689" s="339"/>
    </row>
    <row r="2690" spans="1:17" ht="13.5" customHeight="1">
      <c r="A2690" s="481"/>
      <c r="B2690" s="481"/>
      <c r="C2690" s="481"/>
      <c r="D2690" s="481"/>
      <c r="E2690" s="481"/>
      <c r="F2690" s="339"/>
      <c r="G2690" s="340" t="str">
        <f>IF(ISNUMBER(E2690),E2690/'Bulk DivVar Analysis'!$C$60,"")</f>
        <v/>
      </c>
      <c r="H2690" s="338" t="str">
        <f>IF(ISNUMBER(E2690), IF(G2690&gt;'Bulk DivVar Analysis'!$D$62,"Pass","Fail"),"")</f>
        <v/>
      </c>
      <c r="I2690" s="338" t="str">
        <f t="shared" si="43"/>
        <v/>
      </c>
      <c r="J2690" s="339"/>
      <c r="K2690" s="339"/>
      <c r="L2690" s="339"/>
      <c r="M2690" s="339"/>
      <c r="N2690" s="339"/>
      <c r="O2690" s="339"/>
      <c r="P2690" s="339"/>
      <c r="Q2690" s="339"/>
    </row>
    <row r="2691" spans="1:17" ht="13.5" customHeight="1">
      <c r="A2691" s="481"/>
      <c r="B2691" s="481"/>
      <c r="C2691" s="481"/>
      <c r="D2691" s="481"/>
      <c r="E2691" s="481"/>
      <c r="F2691" s="339"/>
      <c r="G2691" s="340" t="str">
        <f>IF(ISNUMBER(E2691),E2691/'Bulk DivVar Analysis'!$C$60,"")</f>
        <v/>
      </c>
      <c r="H2691" s="338" t="str">
        <f>IF(ISNUMBER(E2691), IF(G2691&gt;'Bulk DivVar Analysis'!$D$62,"Pass","Fail"),"")</f>
        <v/>
      </c>
      <c r="I2691" s="338" t="str">
        <f t="shared" ref="I2691:I2754" si="44">_xlfn.TEXTJOIN("_",TRUE,B2691,C2691)</f>
        <v/>
      </c>
      <c r="J2691" s="339"/>
      <c r="K2691" s="339"/>
      <c r="L2691" s="339"/>
      <c r="M2691" s="339"/>
      <c r="N2691" s="339"/>
      <c r="O2691" s="339"/>
      <c r="P2691" s="339"/>
      <c r="Q2691" s="339"/>
    </row>
    <row r="2692" spans="1:17" ht="13.5" customHeight="1">
      <c r="A2692" s="481"/>
      <c r="B2692" s="481"/>
      <c r="C2692" s="481"/>
      <c r="D2692" s="481"/>
      <c r="E2692" s="481"/>
      <c r="F2692" s="339"/>
      <c r="G2692" s="340" t="str">
        <f>IF(ISNUMBER(E2692),E2692/'Bulk DivVar Analysis'!$C$60,"")</f>
        <v/>
      </c>
      <c r="H2692" s="338" t="str">
        <f>IF(ISNUMBER(E2692), IF(G2692&gt;'Bulk DivVar Analysis'!$D$62,"Pass","Fail"),"")</f>
        <v/>
      </c>
      <c r="I2692" s="338" t="str">
        <f t="shared" si="44"/>
        <v/>
      </c>
      <c r="J2692" s="339"/>
      <c r="K2692" s="339"/>
      <c r="L2692" s="339"/>
      <c r="M2692" s="339"/>
      <c r="N2692" s="339"/>
      <c r="O2692" s="339"/>
      <c r="P2692" s="339"/>
      <c r="Q2692" s="339"/>
    </row>
    <row r="2693" spans="1:17" ht="13.5" customHeight="1">
      <c r="A2693" s="481"/>
      <c r="B2693" s="481"/>
      <c r="C2693" s="481"/>
      <c r="D2693" s="481"/>
      <c r="E2693" s="481"/>
      <c r="F2693" s="339"/>
      <c r="G2693" s="340" t="str">
        <f>IF(ISNUMBER(E2693),E2693/'Bulk DivVar Analysis'!$C$60,"")</f>
        <v/>
      </c>
      <c r="H2693" s="338" t="str">
        <f>IF(ISNUMBER(E2693), IF(G2693&gt;'Bulk DivVar Analysis'!$D$62,"Pass","Fail"),"")</f>
        <v/>
      </c>
      <c r="I2693" s="338" t="str">
        <f t="shared" si="44"/>
        <v/>
      </c>
      <c r="J2693" s="339"/>
      <c r="K2693" s="339"/>
      <c r="L2693" s="339"/>
      <c r="M2693" s="339"/>
      <c r="N2693" s="339"/>
      <c r="O2693" s="339"/>
      <c r="P2693" s="339"/>
      <c r="Q2693" s="339"/>
    </row>
    <row r="2694" spans="1:17" ht="13.5" customHeight="1">
      <c r="A2694" s="481"/>
      <c r="B2694" s="481"/>
      <c r="C2694" s="481"/>
      <c r="D2694" s="481"/>
      <c r="E2694" s="481"/>
      <c r="F2694" s="339"/>
      <c r="G2694" s="340" t="str">
        <f>IF(ISNUMBER(E2694),E2694/'Bulk DivVar Analysis'!$C$60,"")</f>
        <v/>
      </c>
      <c r="H2694" s="338" t="str">
        <f>IF(ISNUMBER(E2694), IF(G2694&gt;'Bulk DivVar Analysis'!$D$62,"Pass","Fail"),"")</f>
        <v/>
      </c>
      <c r="I2694" s="338" t="str">
        <f t="shared" si="44"/>
        <v/>
      </c>
      <c r="J2694" s="339"/>
      <c r="K2694" s="339"/>
      <c r="L2694" s="339"/>
      <c r="M2694" s="339"/>
      <c r="N2694" s="339"/>
      <c r="O2694" s="339"/>
      <c r="P2694" s="339"/>
      <c r="Q2694" s="339"/>
    </row>
    <row r="2695" spans="1:17" ht="13.5" customHeight="1">
      <c r="A2695" s="481"/>
      <c r="B2695" s="481"/>
      <c r="C2695" s="481"/>
      <c r="D2695" s="481"/>
      <c r="E2695" s="481"/>
      <c r="F2695" s="339"/>
      <c r="G2695" s="340" t="str">
        <f>IF(ISNUMBER(E2695),E2695/'Bulk DivVar Analysis'!$C$60,"")</f>
        <v/>
      </c>
      <c r="H2695" s="338" t="str">
        <f>IF(ISNUMBER(E2695), IF(G2695&gt;'Bulk DivVar Analysis'!$D$62,"Pass","Fail"),"")</f>
        <v/>
      </c>
      <c r="I2695" s="338" t="str">
        <f t="shared" si="44"/>
        <v/>
      </c>
      <c r="J2695" s="339"/>
      <c r="K2695" s="339"/>
      <c r="L2695" s="339"/>
      <c r="M2695" s="339"/>
      <c r="N2695" s="339"/>
      <c r="O2695" s="339"/>
      <c r="P2695" s="339"/>
      <c r="Q2695" s="339"/>
    </row>
    <row r="2696" spans="1:17" ht="13.5" customHeight="1">
      <c r="A2696" s="481"/>
      <c r="B2696" s="481"/>
      <c r="C2696" s="481"/>
      <c r="D2696" s="481"/>
      <c r="E2696" s="481"/>
      <c r="F2696" s="339"/>
      <c r="G2696" s="340" t="str">
        <f>IF(ISNUMBER(E2696),E2696/'Bulk DivVar Analysis'!$C$60,"")</f>
        <v/>
      </c>
      <c r="H2696" s="338" t="str">
        <f>IF(ISNUMBER(E2696), IF(G2696&gt;'Bulk DivVar Analysis'!$D$62,"Pass","Fail"),"")</f>
        <v/>
      </c>
      <c r="I2696" s="338" t="str">
        <f t="shared" si="44"/>
        <v/>
      </c>
      <c r="J2696" s="339"/>
      <c r="K2696" s="339"/>
      <c r="L2696" s="339"/>
      <c r="M2696" s="339"/>
      <c r="N2696" s="339"/>
      <c r="O2696" s="339"/>
      <c r="P2696" s="339"/>
      <c r="Q2696" s="339"/>
    </row>
    <row r="2697" spans="1:17" ht="13.5" customHeight="1">
      <c r="A2697" s="481"/>
      <c r="B2697" s="481"/>
      <c r="C2697" s="481"/>
      <c r="D2697" s="481"/>
      <c r="E2697" s="481"/>
      <c r="F2697" s="339"/>
      <c r="G2697" s="340" t="str">
        <f>IF(ISNUMBER(E2697),E2697/'Bulk DivVar Analysis'!$C$60,"")</f>
        <v/>
      </c>
      <c r="H2697" s="338" t="str">
        <f>IF(ISNUMBER(E2697), IF(G2697&gt;'Bulk DivVar Analysis'!$D$62,"Pass","Fail"),"")</f>
        <v/>
      </c>
      <c r="I2697" s="338" t="str">
        <f t="shared" si="44"/>
        <v/>
      </c>
      <c r="J2697" s="339"/>
      <c r="K2697" s="339"/>
      <c r="L2697" s="339"/>
      <c r="M2697" s="339"/>
      <c r="N2697" s="339"/>
      <c r="O2697" s="339"/>
      <c r="P2697" s="339"/>
      <c r="Q2697" s="339"/>
    </row>
    <row r="2698" spans="1:17" ht="13.5" customHeight="1">
      <c r="A2698" s="481"/>
      <c r="B2698" s="481"/>
      <c r="C2698" s="481"/>
      <c r="D2698" s="481"/>
      <c r="E2698" s="481"/>
      <c r="F2698" s="339"/>
      <c r="G2698" s="340" t="str">
        <f>IF(ISNUMBER(E2698),E2698/'Bulk DivVar Analysis'!$C$60,"")</f>
        <v/>
      </c>
      <c r="H2698" s="338" t="str">
        <f>IF(ISNUMBER(E2698), IF(G2698&gt;'Bulk DivVar Analysis'!$D$62,"Pass","Fail"),"")</f>
        <v/>
      </c>
      <c r="I2698" s="338" t="str">
        <f t="shared" si="44"/>
        <v/>
      </c>
      <c r="J2698" s="339"/>
      <c r="K2698" s="339"/>
      <c r="L2698" s="339"/>
      <c r="M2698" s="339"/>
      <c r="N2698" s="339"/>
      <c r="O2698" s="339"/>
      <c r="P2698" s="339"/>
      <c r="Q2698" s="339"/>
    </row>
    <row r="2699" spans="1:17" ht="13.5" customHeight="1">
      <c r="A2699" s="481"/>
      <c r="B2699" s="481"/>
      <c r="C2699" s="481"/>
      <c r="D2699" s="481"/>
      <c r="E2699" s="481"/>
      <c r="F2699" s="339"/>
      <c r="G2699" s="340" t="str">
        <f>IF(ISNUMBER(E2699),E2699/'Bulk DivVar Analysis'!$C$60,"")</f>
        <v/>
      </c>
      <c r="H2699" s="338" t="str">
        <f>IF(ISNUMBER(E2699), IF(G2699&gt;'Bulk DivVar Analysis'!$D$62,"Pass","Fail"),"")</f>
        <v/>
      </c>
      <c r="I2699" s="338" t="str">
        <f t="shared" si="44"/>
        <v/>
      </c>
      <c r="J2699" s="339"/>
      <c r="K2699" s="339"/>
      <c r="L2699" s="339"/>
      <c r="M2699" s="339"/>
      <c r="N2699" s="339"/>
      <c r="O2699" s="339"/>
      <c r="P2699" s="339"/>
      <c r="Q2699" s="339"/>
    </row>
    <row r="2700" spans="1:17" ht="13.5" customHeight="1">
      <c r="A2700" s="481"/>
      <c r="B2700" s="481"/>
      <c r="C2700" s="481"/>
      <c r="D2700" s="481"/>
      <c r="E2700" s="481"/>
      <c r="F2700" s="339"/>
      <c r="G2700" s="340" t="str">
        <f>IF(ISNUMBER(E2700),E2700/'Bulk DivVar Analysis'!$C$60,"")</f>
        <v/>
      </c>
      <c r="H2700" s="338" t="str">
        <f>IF(ISNUMBER(E2700), IF(G2700&gt;'Bulk DivVar Analysis'!$D$62,"Pass","Fail"),"")</f>
        <v/>
      </c>
      <c r="I2700" s="338" t="str">
        <f t="shared" si="44"/>
        <v/>
      </c>
      <c r="J2700" s="339"/>
      <c r="K2700" s="339"/>
      <c r="L2700" s="339"/>
      <c r="M2700" s="339"/>
      <c r="N2700" s="339"/>
      <c r="O2700" s="339"/>
      <c r="P2700" s="339"/>
      <c r="Q2700" s="339"/>
    </row>
    <row r="2701" spans="1:17" ht="13.5" customHeight="1">
      <c r="A2701" s="481"/>
      <c r="B2701" s="481"/>
      <c r="C2701" s="481"/>
      <c r="D2701" s="481"/>
      <c r="E2701" s="481"/>
      <c r="F2701" s="339"/>
      <c r="G2701" s="340" t="str">
        <f>IF(ISNUMBER(E2701),E2701/'Bulk DivVar Analysis'!$C$60,"")</f>
        <v/>
      </c>
      <c r="H2701" s="338" t="str">
        <f>IF(ISNUMBER(E2701), IF(G2701&gt;'Bulk DivVar Analysis'!$D$62,"Pass","Fail"),"")</f>
        <v/>
      </c>
      <c r="I2701" s="338" t="str">
        <f t="shared" si="44"/>
        <v/>
      </c>
      <c r="J2701" s="339"/>
      <c r="K2701" s="339"/>
      <c r="L2701" s="339"/>
      <c r="M2701" s="339"/>
      <c r="N2701" s="339"/>
      <c r="O2701" s="339"/>
      <c r="P2701" s="339"/>
      <c r="Q2701" s="339"/>
    </row>
    <row r="2702" spans="1:17" ht="13.5" customHeight="1">
      <c r="A2702" s="481"/>
      <c r="B2702" s="481"/>
      <c r="C2702" s="481"/>
      <c r="D2702" s="481"/>
      <c r="E2702" s="481"/>
      <c r="F2702" s="339"/>
      <c r="G2702" s="340" t="str">
        <f>IF(ISNUMBER(E2702),E2702/'Bulk DivVar Analysis'!$C$60,"")</f>
        <v/>
      </c>
      <c r="H2702" s="338" t="str">
        <f>IF(ISNUMBER(E2702), IF(G2702&gt;'Bulk DivVar Analysis'!$D$62,"Pass","Fail"),"")</f>
        <v/>
      </c>
      <c r="I2702" s="338" t="str">
        <f t="shared" si="44"/>
        <v/>
      </c>
      <c r="J2702" s="339"/>
      <c r="K2702" s="339"/>
      <c r="L2702" s="339"/>
      <c r="M2702" s="339"/>
      <c r="N2702" s="339"/>
      <c r="O2702" s="339"/>
      <c r="P2702" s="339"/>
      <c r="Q2702" s="339"/>
    </row>
    <row r="2703" spans="1:17" ht="13.5" customHeight="1">
      <c r="A2703" s="481"/>
      <c r="B2703" s="481"/>
      <c r="C2703" s="481"/>
      <c r="D2703" s="481"/>
      <c r="E2703" s="481"/>
      <c r="F2703" s="339"/>
      <c r="G2703" s="340" t="str">
        <f>IF(ISNUMBER(E2703),E2703/'Bulk DivVar Analysis'!$C$60,"")</f>
        <v/>
      </c>
      <c r="H2703" s="338" t="str">
        <f>IF(ISNUMBER(E2703), IF(G2703&gt;'Bulk DivVar Analysis'!$D$62,"Pass","Fail"),"")</f>
        <v/>
      </c>
      <c r="I2703" s="338" t="str">
        <f t="shared" si="44"/>
        <v/>
      </c>
      <c r="J2703" s="339"/>
      <c r="K2703" s="339"/>
      <c r="L2703" s="339"/>
      <c r="M2703" s="339"/>
      <c r="N2703" s="339"/>
      <c r="O2703" s="339"/>
      <c r="P2703" s="339"/>
      <c r="Q2703" s="339"/>
    </row>
    <row r="2704" spans="1:17" ht="13.5" customHeight="1">
      <c r="A2704" s="481"/>
      <c r="B2704" s="481"/>
      <c r="C2704" s="481"/>
      <c r="D2704" s="481"/>
      <c r="E2704" s="481"/>
      <c r="F2704" s="339"/>
      <c r="G2704" s="340" t="str">
        <f>IF(ISNUMBER(E2704),E2704/'Bulk DivVar Analysis'!$C$60,"")</f>
        <v/>
      </c>
      <c r="H2704" s="338" t="str">
        <f>IF(ISNUMBER(E2704), IF(G2704&gt;'Bulk DivVar Analysis'!$D$62,"Pass","Fail"),"")</f>
        <v/>
      </c>
      <c r="I2704" s="338" t="str">
        <f t="shared" si="44"/>
        <v/>
      </c>
      <c r="J2704" s="339"/>
      <c r="K2704" s="339"/>
      <c r="L2704" s="339"/>
      <c r="M2704" s="339"/>
      <c r="N2704" s="339"/>
      <c r="O2704" s="339"/>
      <c r="P2704" s="339"/>
      <c r="Q2704" s="339"/>
    </row>
    <row r="2705" spans="1:17" ht="13.5" customHeight="1">
      <c r="A2705" s="481"/>
      <c r="B2705" s="481"/>
      <c r="C2705" s="481"/>
      <c r="D2705" s="481"/>
      <c r="E2705" s="481"/>
      <c r="F2705" s="339"/>
      <c r="G2705" s="340" t="str">
        <f>IF(ISNUMBER(E2705),E2705/'Bulk DivVar Analysis'!$C$60,"")</f>
        <v/>
      </c>
      <c r="H2705" s="338" t="str">
        <f>IF(ISNUMBER(E2705), IF(G2705&gt;'Bulk DivVar Analysis'!$D$62,"Pass","Fail"),"")</f>
        <v/>
      </c>
      <c r="I2705" s="338" t="str">
        <f t="shared" si="44"/>
        <v/>
      </c>
      <c r="J2705" s="339"/>
      <c r="K2705" s="339"/>
      <c r="L2705" s="339"/>
      <c r="M2705" s="339"/>
      <c r="N2705" s="339"/>
      <c r="O2705" s="339"/>
      <c r="P2705" s="339"/>
      <c r="Q2705" s="339"/>
    </row>
    <row r="2706" spans="1:17" ht="13.5" customHeight="1">
      <c r="A2706" s="481"/>
      <c r="B2706" s="481"/>
      <c r="C2706" s="481"/>
      <c r="D2706" s="481"/>
      <c r="E2706" s="481"/>
      <c r="F2706" s="339"/>
      <c r="G2706" s="340" t="str">
        <f>IF(ISNUMBER(E2706),E2706/'Bulk DivVar Analysis'!$C$60,"")</f>
        <v/>
      </c>
      <c r="H2706" s="338" t="str">
        <f>IF(ISNUMBER(E2706), IF(G2706&gt;'Bulk DivVar Analysis'!$D$62,"Pass","Fail"),"")</f>
        <v/>
      </c>
      <c r="I2706" s="338" t="str">
        <f t="shared" si="44"/>
        <v/>
      </c>
      <c r="J2706" s="339"/>
      <c r="K2706" s="339"/>
      <c r="L2706" s="339"/>
      <c r="M2706" s="339"/>
      <c r="N2706" s="339"/>
      <c r="O2706" s="339"/>
      <c r="P2706" s="339"/>
      <c r="Q2706" s="339"/>
    </row>
    <row r="2707" spans="1:17" ht="13.5" customHeight="1">
      <c r="A2707" s="481"/>
      <c r="B2707" s="481"/>
      <c r="C2707" s="481"/>
      <c r="D2707" s="481"/>
      <c r="E2707" s="481"/>
      <c r="F2707" s="339"/>
      <c r="G2707" s="340" t="str">
        <f>IF(ISNUMBER(E2707),E2707/'Bulk DivVar Analysis'!$C$60,"")</f>
        <v/>
      </c>
      <c r="H2707" s="338" t="str">
        <f>IF(ISNUMBER(E2707), IF(G2707&gt;'Bulk DivVar Analysis'!$D$62,"Pass","Fail"),"")</f>
        <v/>
      </c>
      <c r="I2707" s="338" t="str">
        <f t="shared" si="44"/>
        <v/>
      </c>
      <c r="J2707" s="339"/>
      <c r="K2707" s="339"/>
      <c r="L2707" s="339"/>
      <c r="M2707" s="339"/>
      <c r="N2707" s="339"/>
      <c r="O2707" s="339"/>
      <c r="P2707" s="339"/>
      <c r="Q2707" s="339"/>
    </row>
    <row r="2708" spans="1:17" ht="13.5" customHeight="1">
      <c r="A2708" s="481"/>
      <c r="B2708" s="481"/>
      <c r="C2708" s="481"/>
      <c r="D2708" s="481"/>
      <c r="E2708" s="481"/>
      <c r="F2708" s="339"/>
      <c r="G2708" s="340" t="str">
        <f>IF(ISNUMBER(E2708),E2708/'Bulk DivVar Analysis'!$C$60,"")</f>
        <v/>
      </c>
      <c r="H2708" s="338" t="str">
        <f>IF(ISNUMBER(E2708), IF(G2708&gt;'Bulk DivVar Analysis'!$D$62,"Pass","Fail"),"")</f>
        <v/>
      </c>
      <c r="I2708" s="338" t="str">
        <f t="shared" si="44"/>
        <v/>
      </c>
      <c r="J2708" s="339"/>
      <c r="K2708" s="339"/>
      <c r="L2708" s="339"/>
      <c r="M2708" s="339"/>
      <c r="N2708" s="339"/>
      <c r="O2708" s="339"/>
      <c r="P2708" s="339"/>
      <c r="Q2708" s="339"/>
    </row>
    <row r="2709" spans="1:17" ht="13.5" customHeight="1">
      <c r="A2709" s="481"/>
      <c r="B2709" s="481"/>
      <c r="C2709" s="481"/>
      <c r="D2709" s="481"/>
      <c r="E2709" s="481"/>
      <c r="F2709" s="339"/>
      <c r="G2709" s="340" t="str">
        <f>IF(ISNUMBER(E2709),E2709/'Bulk DivVar Analysis'!$C$60,"")</f>
        <v/>
      </c>
      <c r="H2709" s="338" t="str">
        <f>IF(ISNUMBER(E2709), IF(G2709&gt;'Bulk DivVar Analysis'!$D$62,"Pass","Fail"),"")</f>
        <v/>
      </c>
      <c r="I2709" s="338" t="str">
        <f t="shared" si="44"/>
        <v/>
      </c>
      <c r="J2709" s="339"/>
      <c r="K2709" s="339"/>
      <c r="L2709" s="339"/>
      <c r="M2709" s="339"/>
      <c r="N2709" s="339"/>
      <c r="O2709" s="339"/>
      <c r="P2709" s="339"/>
      <c r="Q2709" s="339"/>
    </row>
    <row r="2710" spans="1:17" ht="13.5" customHeight="1">
      <c r="A2710" s="481"/>
      <c r="B2710" s="481"/>
      <c r="C2710" s="481"/>
      <c r="D2710" s="481"/>
      <c r="E2710" s="481"/>
      <c r="F2710" s="339"/>
      <c r="G2710" s="340" t="str">
        <f>IF(ISNUMBER(E2710),E2710/'Bulk DivVar Analysis'!$C$60,"")</f>
        <v/>
      </c>
      <c r="H2710" s="338" t="str">
        <f>IF(ISNUMBER(E2710), IF(G2710&gt;'Bulk DivVar Analysis'!$D$62,"Pass","Fail"),"")</f>
        <v/>
      </c>
      <c r="I2710" s="338" t="str">
        <f t="shared" si="44"/>
        <v/>
      </c>
      <c r="J2710" s="339"/>
      <c r="K2710" s="339"/>
      <c r="L2710" s="339"/>
      <c r="M2710" s="339"/>
      <c r="N2710" s="339"/>
      <c r="O2710" s="339"/>
      <c r="P2710" s="339"/>
      <c r="Q2710" s="339"/>
    </row>
    <row r="2711" spans="1:17" ht="13.5" customHeight="1">
      <c r="A2711" s="481"/>
      <c r="B2711" s="481"/>
      <c r="C2711" s="481"/>
      <c r="D2711" s="481"/>
      <c r="E2711" s="481"/>
      <c r="F2711" s="339"/>
      <c r="G2711" s="340" t="str">
        <f>IF(ISNUMBER(E2711),E2711/'Bulk DivVar Analysis'!$C$60,"")</f>
        <v/>
      </c>
      <c r="H2711" s="338" t="str">
        <f>IF(ISNUMBER(E2711), IF(G2711&gt;'Bulk DivVar Analysis'!$D$62,"Pass","Fail"),"")</f>
        <v/>
      </c>
      <c r="I2711" s="338" t="str">
        <f t="shared" si="44"/>
        <v/>
      </c>
      <c r="J2711" s="339"/>
      <c r="K2711" s="339"/>
      <c r="L2711" s="339"/>
      <c r="M2711" s="339"/>
      <c r="N2711" s="339"/>
      <c r="O2711" s="339"/>
      <c r="P2711" s="339"/>
      <c r="Q2711" s="339"/>
    </row>
    <row r="2712" spans="1:17" ht="13.5" customHeight="1">
      <c r="A2712" s="481"/>
      <c r="B2712" s="481"/>
      <c r="C2712" s="481"/>
      <c r="D2712" s="481"/>
      <c r="E2712" s="481"/>
      <c r="F2712" s="339"/>
      <c r="G2712" s="340" t="str">
        <f>IF(ISNUMBER(E2712),E2712/'Bulk DivVar Analysis'!$C$60,"")</f>
        <v/>
      </c>
      <c r="H2712" s="338" t="str">
        <f>IF(ISNUMBER(E2712), IF(G2712&gt;'Bulk DivVar Analysis'!$D$62,"Pass","Fail"),"")</f>
        <v/>
      </c>
      <c r="I2712" s="338" t="str">
        <f t="shared" si="44"/>
        <v/>
      </c>
      <c r="J2712" s="339"/>
      <c r="K2712" s="339"/>
      <c r="L2712" s="339"/>
      <c r="M2712" s="339"/>
      <c r="N2712" s="339"/>
      <c r="O2712" s="339"/>
      <c r="P2712" s="339"/>
      <c r="Q2712" s="339"/>
    </row>
    <row r="2713" spans="1:17" ht="13.5" customHeight="1">
      <c r="A2713" s="481"/>
      <c r="B2713" s="481"/>
      <c r="C2713" s="481"/>
      <c r="D2713" s="481"/>
      <c r="E2713" s="481"/>
      <c r="F2713" s="339"/>
      <c r="G2713" s="340" t="str">
        <f>IF(ISNUMBER(E2713),E2713/'Bulk DivVar Analysis'!$C$60,"")</f>
        <v/>
      </c>
      <c r="H2713" s="338" t="str">
        <f>IF(ISNUMBER(E2713), IF(G2713&gt;'Bulk DivVar Analysis'!$D$62,"Pass","Fail"),"")</f>
        <v/>
      </c>
      <c r="I2713" s="338" t="str">
        <f t="shared" si="44"/>
        <v/>
      </c>
      <c r="J2713" s="339"/>
      <c r="K2713" s="339"/>
      <c r="L2713" s="339"/>
      <c r="M2713" s="339"/>
      <c r="N2713" s="339"/>
      <c r="O2713" s="339"/>
      <c r="P2713" s="339"/>
      <c r="Q2713" s="339"/>
    </row>
    <row r="2714" spans="1:17" ht="13.5" customHeight="1">
      <c r="A2714" s="481"/>
      <c r="B2714" s="481"/>
      <c r="C2714" s="481"/>
      <c r="D2714" s="481"/>
      <c r="E2714" s="481"/>
      <c r="F2714" s="339"/>
      <c r="G2714" s="340" t="str">
        <f>IF(ISNUMBER(E2714),E2714/'Bulk DivVar Analysis'!$C$60,"")</f>
        <v/>
      </c>
      <c r="H2714" s="338" t="str">
        <f>IF(ISNUMBER(E2714), IF(G2714&gt;'Bulk DivVar Analysis'!$D$62,"Pass","Fail"),"")</f>
        <v/>
      </c>
      <c r="I2714" s="338" t="str">
        <f t="shared" si="44"/>
        <v/>
      </c>
      <c r="J2714" s="339"/>
      <c r="K2714" s="339"/>
      <c r="L2714" s="339"/>
      <c r="M2714" s="339"/>
      <c r="N2714" s="339"/>
      <c r="O2714" s="339"/>
      <c r="P2714" s="339"/>
      <c r="Q2714" s="339"/>
    </row>
    <row r="2715" spans="1:17" ht="13.5" customHeight="1">
      <c r="A2715" s="481"/>
      <c r="B2715" s="481"/>
      <c r="C2715" s="481"/>
      <c r="D2715" s="481"/>
      <c r="E2715" s="481"/>
      <c r="F2715" s="339"/>
      <c r="G2715" s="340" t="str">
        <f>IF(ISNUMBER(E2715),E2715/'Bulk DivVar Analysis'!$C$60,"")</f>
        <v/>
      </c>
      <c r="H2715" s="338" t="str">
        <f>IF(ISNUMBER(E2715), IF(G2715&gt;'Bulk DivVar Analysis'!$D$62,"Pass","Fail"),"")</f>
        <v/>
      </c>
      <c r="I2715" s="338" t="str">
        <f t="shared" si="44"/>
        <v/>
      </c>
      <c r="J2715" s="339"/>
      <c r="K2715" s="339"/>
      <c r="L2715" s="339"/>
      <c r="M2715" s="339"/>
      <c r="N2715" s="339"/>
      <c r="O2715" s="339"/>
      <c r="P2715" s="339"/>
      <c r="Q2715" s="339"/>
    </row>
    <row r="2716" spans="1:17" ht="13.5" customHeight="1">
      <c r="A2716" s="481"/>
      <c r="B2716" s="481"/>
      <c r="C2716" s="481"/>
      <c r="D2716" s="481"/>
      <c r="E2716" s="481"/>
      <c r="F2716" s="339"/>
      <c r="G2716" s="340" t="str">
        <f>IF(ISNUMBER(E2716),E2716/'Bulk DivVar Analysis'!$C$60,"")</f>
        <v/>
      </c>
      <c r="H2716" s="338" t="str">
        <f>IF(ISNUMBER(E2716), IF(G2716&gt;'Bulk DivVar Analysis'!$D$62,"Pass","Fail"),"")</f>
        <v/>
      </c>
      <c r="I2716" s="338" t="str">
        <f t="shared" si="44"/>
        <v/>
      </c>
      <c r="J2716" s="339"/>
      <c r="K2716" s="339"/>
      <c r="L2716" s="339"/>
      <c r="M2716" s="339"/>
      <c r="N2716" s="339"/>
      <c r="O2716" s="339"/>
      <c r="P2716" s="339"/>
      <c r="Q2716" s="339"/>
    </row>
    <row r="2717" spans="1:17" ht="13.5" customHeight="1">
      <c r="A2717" s="481"/>
      <c r="B2717" s="481"/>
      <c r="C2717" s="481"/>
      <c r="D2717" s="481"/>
      <c r="E2717" s="481"/>
      <c r="F2717" s="339"/>
      <c r="G2717" s="340" t="str">
        <f>IF(ISNUMBER(E2717),E2717/'Bulk DivVar Analysis'!$C$60,"")</f>
        <v/>
      </c>
      <c r="H2717" s="338" t="str">
        <f>IF(ISNUMBER(E2717), IF(G2717&gt;'Bulk DivVar Analysis'!$D$62,"Pass","Fail"),"")</f>
        <v/>
      </c>
      <c r="I2717" s="338" t="str">
        <f t="shared" si="44"/>
        <v/>
      </c>
      <c r="J2717" s="339"/>
      <c r="K2717" s="339"/>
      <c r="L2717" s="339"/>
      <c r="M2717" s="339"/>
      <c r="N2717" s="339"/>
      <c r="O2717" s="339"/>
      <c r="P2717" s="339"/>
      <c r="Q2717" s="339"/>
    </row>
    <row r="2718" spans="1:17" ht="13.5" customHeight="1">
      <c r="A2718" s="481"/>
      <c r="B2718" s="481"/>
      <c r="C2718" s="481"/>
      <c r="D2718" s="481"/>
      <c r="E2718" s="481"/>
      <c r="F2718" s="339"/>
      <c r="G2718" s="340" t="str">
        <f>IF(ISNUMBER(E2718),E2718/'Bulk DivVar Analysis'!$C$60,"")</f>
        <v/>
      </c>
      <c r="H2718" s="338" t="str">
        <f>IF(ISNUMBER(E2718), IF(G2718&gt;'Bulk DivVar Analysis'!$D$62,"Pass","Fail"),"")</f>
        <v/>
      </c>
      <c r="I2718" s="338" t="str">
        <f t="shared" si="44"/>
        <v/>
      </c>
      <c r="J2718" s="339"/>
      <c r="K2718" s="339"/>
      <c r="L2718" s="339"/>
      <c r="M2718" s="339"/>
      <c r="N2718" s="339"/>
      <c r="O2718" s="339"/>
      <c r="P2718" s="339"/>
      <c r="Q2718" s="339"/>
    </row>
    <row r="2719" spans="1:17" ht="13.5" customHeight="1">
      <c r="A2719" s="481"/>
      <c r="B2719" s="481"/>
      <c r="C2719" s="481"/>
      <c r="D2719" s="481"/>
      <c r="E2719" s="481"/>
      <c r="F2719" s="339"/>
      <c r="G2719" s="340" t="str">
        <f>IF(ISNUMBER(E2719),E2719/'Bulk DivVar Analysis'!$C$60,"")</f>
        <v/>
      </c>
      <c r="H2719" s="338" t="str">
        <f>IF(ISNUMBER(E2719), IF(G2719&gt;'Bulk DivVar Analysis'!$D$62,"Pass","Fail"),"")</f>
        <v/>
      </c>
      <c r="I2719" s="338" t="str">
        <f t="shared" si="44"/>
        <v/>
      </c>
      <c r="J2719" s="339"/>
      <c r="K2719" s="339"/>
      <c r="L2719" s="339"/>
      <c r="M2719" s="339"/>
      <c r="N2719" s="339"/>
      <c r="O2719" s="339"/>
      <c r="P2719" s="339"/>
      <c r="Q2719" s="339"/>
    </row>
    <row r="2720" spans="1:17" ht="13.5" customHeight="1">
      <c r="A2720" s="481"/>
      <c r="B2720" s="481"/>
      <c r="C2720" s="481"/>
      <c r="D2720" s="481"/>
      <c r="E2720" s="481"/>
      <c r="F2720" s="339"/>
      <c r="G2720" s="340" t="str">
        <f>IF(ISNUMBER(E2720),E2720/'Bulk DivVar Analysis'!$C$60,"")</f>
        <v/>
      </c>
      <c r="H2720" s="338" t="str">
        <f>IF(ISNUMBER(E2720), IF(G2720&gt;'Bulk DivVar Analysis'!$D$62,"Pass","Fail"),"")</f>
        <v/>
      </c>
      <c r="I2720" s="338" t="str">
        <f t="shared" si="44"/>
        <v/>
      </c>
      <c r="J2720" s="339"/>
      <c r="K2720" s="339"/>
      <c r="L2720" s="339"/>
      <c r="M2720" s="339"/>
      <c r="N2720" s="339"/>
      <c r="O2720" s="339"/>
      <c r="P2720" s="339"/>
      <c r="Q2720" s="339"/>
    </row>
    <row r="2721" spans="1:17" ht="13.5" customHeight="1">
      <c r="A2721" s="481"/>
      <c r="B2721" s="481"/>
      <c r="C2721" s="481"/>
      <c r="D2721" s="481"/>
      <c r="E2721" s="481"/>
      <c r="F2721" s="339"/>
      <c r="G2721" s="340" t="str">
        <f>IF(ISNUMBER(E2721),E2721/'Bulk DivVar Analysis'!$C$60,"")</f>
        <v/>
      </c>
      <c r="H2721" s="338" t="str">
        <f>IF(ISNUMBER(E2721), IF(G2721&gt;'Bulk DivVar Analysis'!$D$62,"Pass","Fail"),"")</f>
        <v/>
      </c>
      <c r="I2721" s="338" t="str">
        <f t="shared" si="44"/>
        <v/>
      </c>
      <c r="J2721" s="339"/>
      <c r="K2721" s="339"/>
      <c r="L2721" s="339"/>
      <c r="M2721" s="339"/>
      <c r="N2721" s="339"/>
      <c r="O2721" s="339"/>
      <c r="P2721" s="339"/>
      <c r="Q2721" s="339"/>
    </row>
    <row r="2722" spans="1:17" ht="13.5" customHeight="1">
      <c r="A2722" s="481"/>
      <c r="B2722" s="481"/>
      <c r="C2722" s="481"/>
      <c r="D2722" s="481"/>
      <c r="E2722" s="481"/>
      <c r="F2722" s="339"/>
      <c r="G2722" s="340" t="str">
        <f>IF(ISNUMBER(E2722),E2722/'Bulk DivVar Analysis'!$C$60,"")</f>
        <v/>
      </c>
      <c r="H2722" s="338" t="str">
        <f>IF(ISNUMBER(E2722), IF(G2722&gt;'Bulk DivVar Analysis'!$D$62,"Pass","Fail"),"")</f>
        <v/>
      </c>
      <c r="I2722" s="338" t="str">
        <f t="shared" si="44"/>
        <v/>
      </c>
      <c r="J2722" s="339"/>
      <c r="K2722" s="339"/>
      <c r="L2722" s="339"/>
      <c r="M2722" s="339"/>
      <c r="N2722" s="339"/>
      <c r="O2722" s="339"/>
      <c r="P2722" s="339"/>
      <c r="Q2722" s="339"/>
    </row>
    <row r="2723" spans="1:17" ht="13.5" customHeight="1">
      <c r="A2723" s="481"/>
      <c r="B2723" s="481"/>
      <c r="C2723" s="481"/>
      <c r="D2723" s="481"/>
      <c r="E2723" s="481"/>
      <c r="F2723" s="339"/>
      <c r="G2723" s="340" t="str">
        <f>IF(ISNUMBER(E2723),E2723/'Bulk DivVar Analysis'!$C$60,"")</f>
        <v/>
      </c>
      <c r="H2723" s="338" t="str">
        <f>IF(ISNUMBER(E2723), IF(G2723&gt;'Bulk DivVar Analysis'!$D$62,"Pass","Fail"),"")</f>
        <v/>
      </c>
      <c r="I2723" s="338" t="str">
        <f t="shared" si="44"/>
        <v/>
      </c>
      <c r="J2723" s="339"/>
      <c r="K2723" s="339"/>
      <c r="L2723" s="339"/>
      <c r="M2723" s="339"/>
      <c r="N2723" s="339"/>
      <c r="O2723" s="339"/>
      <c r="P2723" s="339"/>
      <c r="Q2723" s="339"/>
    </row>
    <row r="2724" spans="1:17" ht="13.5" customHeight="1">
      <c r="A2724" s="481"/>
      <c r="B2724" s="481"/>
      <c r="C2724" s="481"/>
      <c r="D2724" s="481"/>
      <c r="E2724" s="481"/>
      <c r="F2724" s="339"/>
      <c r="G2724" s="340" t="str">
        <f>IF(ISNUMBER(E2724),E2724/'Bulk DivVar Analysis'!$C$60,"")</f>
        <v/>
      </c>
      <c r="H2724" s="338" t="str">
        <f>IF(ISNUMBER(E2724), IF(G2724&gt;'Bulk DivVar Analysis'!$D$62,"Pass","Fail"),"")</f>
        <v/>
      </c>
      <c r="I2724" s="338" t="str">
        <f t="shared" si="44"/>
        <v/>
      </c>
      <c r="J2724" s="339"/>
      <c r="K2724" s="339"/>
      <c r="L2724" s="339"/>
      <c r="M2724" s="339"/>
      <c r="N2724" s="339"/>
      <c r="O2724" s="339"/>
      <c r="P2724" s="339"/>
      <c r="Q2724" s="339"/>
    </row>
    <row r="2725" spans="1:17" ht="13.5" customHeight="1">
      <c r="A2725" s="481"/>
      <c r="B2725" s="481"/>
      <c r="C2725" s="481"/>
      <c r="D2725" s="481"/>
      <c r="E2725" s="481"/>
      <c r="F2725" s="339"/>
      <c r="G2725" s="340" t="str">
        <f>IF(ISNUMBER(E2725),E2725/'Bulk DivVar Analysis'!$C$60,"")</f>
        <v/>
      </c>
      <c r="H2725" s="338" t="str">
        <f>IF(ISNUMBER(E2725), IF(G2725&gt;'Bulk DivVar Analysis'!$D$62,"Pass","Fail"),"")</f>
        <v/>
      </c>
      <c r="I2725" s="338" t="str">
        <f t="shared" si="44"/>
        <v/>
      </c>
      <c r="J2725" s="339"/>
      <c r="K2725" s="339"/>
      <c r="L2725" s="339"/>
      <c r="M2725" s="339"/>
      <c r="N2725" s="339"/>
      <c r="O2725" s="339"/>
      <c r="P2725" s="339"/>
      <c r="Q2725" s="339"/>
    </row>
    <row r="2726" spans="1:17" ht="13.5" customHeight="1">
      <c r="A2726" s="481"/>
      <c r="B2726" s="481"/>
      <c r="C2726" s="481"/>
      <c r="D2726" s="481"/>
      <c r="E2726" s="481"/>
      <c r="F2726" s="339"/>
      <c r="G2726" s="340" t="str">
        <f>IF(ISNUMBER(E2726),E2726/'Bulk DivVar Analysis'!$C$60,"")</f>
        <v/>
      </c>
      <c r="H2726" s="338" t="str">
        <f>IF(ISNUMBER(E2726), IF(G2726&gt;'Bulk DivVar Analysis'!$D$62,"Pass","Fail"),"")</f>
        <v/>
      </c>
      <c r="I2726" s="338" t="str">
        <f t="shared" si="44"/>
        <v/>
      </c>
      <c r="J2726" s="339"/>
      <c r="K2726" s="339"/>
      <c r="L2726" s="339"/>
      <c r="M2726" s="339"/>
      <c r="N2726" s="339"/>
      <c r="O2726" s="339"/>
      <c r="P2726" s="339"/>
      <c r="Q2726" s="339"/>
    </row>
    <row r="2727" spans="1:17" ht="13.5" customHeight="1">
      <c r="A2727" s="481"/>
      <c r="B2727" s="481"/>
      <c r="C2727" s="481"/>
      <c r="D2727" s="481"/>
      <c r="E2727" s="481"/>
      <c r="F2727" s="339"/>
      <c r="G2727" s="340" t="str">
        <f>IF(ISNUMBER(E2727),E2727/'Bulk DivVar Analysis'!$C$60,"")</f>
        <v/>
      </c>
      <c r="H2727" s="338" t="str">
        <f>IF(ISNUMBER(E2727), IF(G2727&gt;'Bulk DivVar Analysis'!$D$62,"Pass","Fail"),"")</f>
        <v/>
      </c>
      <c r="I2727" s="338" t="str">
        <f t="shared" si="44"/>
        <v/>
      </c>
      <c r="J2727" s="339"/>
      <c r="K2727" s="339"/>
      <c r="L2727" s="339"/>
      <c r="M2727" s="339"/>
      <c r="N2727" s="339"/>
      <c r="O2727" s="339"/>
      <c r="P2727" s="339"/>
      <c r="Q2727" s="339"/>
    </row>
    <row r="2728" spans="1:17" ht="13.5" customHeight="1">
      <c r="A2728" s="481"/>
      <c r="B2728" s="481"/>
      <c r="C2728" s="481"/>
      <c r="D2728" s="481"/>
      <c r="E2728" s="481"/>
      <c r="F2728" s="339"/>
      <c r="G2728" s="340" t="str">
        <f>IF(ISNUMBER(E2728),E2728/'Bulk DivVar Analysis'!$C$60,"")</f>
        <v/>
      </c>
      <c r="H2728" s="338" t="str">
        <f>IF(ISNUMBER(E2728), IF(G2728&gt;'Bulk DivVar Analysis'!$D$62,"Pass","Fail"),"")</f>
        <v/>
      </c>
      <c r="I2728" s="338" t="str">
        <f t="shared" si="44"/>
        <v/>
      </c>
      <c r="J2728" s="339"/>
      <c r="K2728" s="339"/>
      <c r="L2728" s="339"/>
      <c r="M2728" s="339"/>
      <c r="N2728" s="339"/>
      <c r="O2728" s="339"/>
      <c r="P2728" s="339"/>
      <c r="Q2728" s="339"/>
    </row>
    <row r="2729" spans="1:17" ht="13.5" customHeight="1">
      <c r="A2729" s="481"/>
      <c r="B2729" s="481"/>
      <c r="C2729" s="481"/>
      <c r="D2729" s="481"/>
      <c r="E2729" s="481"/>
      <c r="F2729" s="339"/>
      <c r="G2729" s="340" t="str">
        <f>IF(ISNUMBER(E2729),E2729/'Bulk DivVar Analysis'!$C$60,"")</f>
        <v/>
      </c>
      <c r="H2729" s="338" t="str">
        <f>IF(ISNUMBER(E2729), IF(G2729&gt;'Bulk DivVar Analysis'!$D$62,"Pass","Fail"),"")</f>
        <v/>
      </c>
      <c r="I2729" s="338" t="str">
        <f t="shared" si="44"/>
        <v/>
      </c>
      <c r="J2729" s="339"/>
      <c r="K2729" s="339"/>
      <c r="L2729" s="339"/>
      <c r="M2729" s="339"/>
      <c r="N2729" s="339"/>
      <c r="O2729" s="339"/>
      <c r="P2729" s="339"/>
      <c r="Q2729" s="339"/>
    </row>
    <row r="2730" spans="1:17" ht="13.5" customHeight="1">
      <c r="A2730" s="481"/>
      <c r="B2730" s="481"/>
      <c r="C2730" s="481"/>
      <c r="D2730" s="481"/>
      <c r="E2730" s="481"/>
      <c r="F2730" s="339"/>
      <c r="G2730" s="340" t="str">
        <f>IF(ISNUMBER(E2730),E2730/'Bulk DivVar Analysis'!$C$60,"")</f>
        <v/>
      </c>
      <c r="H2730" s="338" t="str">
        <f>IF(ISNUMBER(E2730), IF(G2730&gt;'Bulk DivVar Analysis'!$D$62,"Pass","Fail"),"")</f>
        <v/>
      </c>
      <c r="I2730" s="338" t="str">
        <f t="shared" si="44"/>
        <v/>
      </c>
      <c r="J2730" s="339"/>
      <c r="K2730" s="339"/>
      <c r="L2730" s="339"/>
      <c r="M2730" s="339"/>
      <c r="N2730" s="339"/>
      <c r="O2730" s="339"/>
      <c r="P2730" s="339"/>
      <c r="Q2730" s="339"/>
    </row>
    <row r="2731" spans="1:17" ht="13.5" customHeight="1">
      <c r="A2731" s="481"/>
      <c r="B2731" s="481"/>
      <c r="C2731" s="481"/>
      <c r="D2731" s="481"/>
      <c r="E2731" s="481"/>
      <c r="F2731" s="339"/>
      <c r="G2731" s="340" t="str">
        <f>IF(ISNUMBER(E2731),E2731/'Bulk DivVar Analysis'!$C$60,"")</f>
        <v/>
      </c>
      <c r="H2731" s="338" t="str">
        <f>IF(ISNUMBER(E2731), IF(G2731&gt;'Bulk DivVar Analysis'!$D$62,"Pass","Fail"),"")</f>
        <v/>
      </c>
      <c r="I2731" s="338" t="str">
        <f t="shared" si="44"/>
        <v/>
      </c>
      <c r="J2731" s="339"/>
      <c r="K2731" s="339"/>
      <c r="L2731" s="339"/>
      <c r="M2731" s="339"/>
      <c r="N2731" s="339"/>
      <c r="O2731" s="339"/>
      <c r="P2731" s="339"/>
      <c r="Q2731" s="339"/>
    </row>
    <row r="2732" spans="1:17" ht="13.5" customHeight="1">
      <c r="A2732" s="481"/>
      <c r="B2732" s="481"/>
      <c r="C2732" s="481"/>
      <c r="D2732" s="481"/>
      <c r="E2732" s="481"/>
      <c r="F2732" s="339"/>
      <c r="G2732" s="340" t="str">
        <f>IF(ISNUMBER(E2732),E2732/'Bulk DivVar Analysis'!$C$60,"")</f>
        <v/>
      </c>
      <c r="H2732" s="338" t="str">
        <f>IF(ISNUMBER(E2732), IF(G2732&gt;'Bulk DivVar Analysis'!$D$62,"Pass","Fail"),"")</f>
        <v/>
      </c>
      <c r="I2732" s="338" t="str">
        <f t="shared" si="44"/>
        <v/>
      </c>
      <c r="J2732" s="339"/>
      <c r="K2732" s="339"/>
      <c r="L2732" s="339"/>
      <c r="M2732" s="339"/>
      <c r="N2732" s="339"/>
      <c r="O2732" s="339"/>
      <c r="P2732" s="339"/>
      <c r="Q2732" s="339"/>
    </row>
    <row r="2733" spans="1:17" ht="13.5" customHeight="1">
      <c r="A2733" s="481"/>
      <c r="B2733" s="481"/>
      <c r="C2733" s="481"/>
      <c r="D2733" s="481"/>
      <c r="E2733" s="481"/>
      <c r="F2733" s="339"/>
      <c r="G2733" s="340" t="str">
        <f>IF(ISNUMBER(E2733),E2733/'Bulk DivVar Analysis'!$C$60,"")</f>
        <v/>
      </c>
      <c r="H2733" s="338" t="str">
        <f>IF(ISNUMBER(E2733), IF(G2733&gt;'Bulk DivVar Analysis'!$D$62,"Pass","Fail"),"")</f>
        <v/>
      </c>
      <c r="I2733" s="338" t="str">
        <f t="shared" si="44"/>
        <v/>
      </c>
      <c r="J2733" s="339"/>
      <c r="K2733" s="339"/>
      <c r="L2733" s="339"/>
      <c r="M2733" s="339"/>
      <c r="N2733" s="339"/>
      <c r="O2733" s="339"/>
      <c r="P2733" s="339"/>
      <c r="Q2733" s="339"/>
    </row>
    <row r="2734" spans="1:17" ht="13.5" customHeight="1">
      <c r="A2734" s="481"/>
      <c r="B2734" s="481"/>
      <c r="C2734" s="481"/>
      <c r="D2734" s="481"/>
      <c r="E2734" s="481"/>
      <c r="F2734" s="339"/>
      <c r="G2734" s="340" t="str">
        <f>IF(ISNUMBER(E2734),E2734/'Bulk DivVar Analysis'!$C$60,"")</f>
        <v/>
      </c>
      <c r="H2734" s="338" t="str">
        <f>IF(ISNUMBER(E2734), IF(G2734&gt;'Bulk DivVar Analysis'!$D$62,"Pass","Fail"),"")</f>
        <v/>
      </c>
      <c r="I2734" s="338" t="str">
        <f t="shared" si="44"/>
        <v/>
      </c>
      <c r="J2734" s="339"/>
      <c r="K2734" s="339"/>
      <c r="L2734" s="339"/>
      <c r="M2734" s="339"/>
      <c r="N2734" s="339"/>
      <c r="O2734" s="339"/>
      <c r="P2734" s="339"/>
      <c r="Q2734" s="339"/>
    </row>
    <row r="2735" spans="1:17" ht="13.5" customHeight="1">
      <c r="A2735" s="481"/>
      <c r="B2735" s="481"/>
      <c r="C2735" s="481"/>
      <c r="D2735" s="481"/>
      <c r="E2735" s="481"/>
      <c r="F2735" s="339"/>
      <c r="G2735" s="340" t="str">
        <f>IF(ISNUMBER(E2735),E2735/'Bulk DivVar Analysis'!$C$60,"")</f>
        <v/>
      </c>
      <c r="H2735" s="338" t="str">
        <f>IF(ISNUMBER(E2735), IF(G2735&gt;'Bulk DivVar Analysis'!$D$62,"Pass","Fail"),"")</f>
        <v/>
      </c>
      <c r="I2735" s="338" t="str">
        <f t="shared" si="44"/>
        <v/>
      </c>
      <c r="J2735" s="339"/>
      <c r="K2735" s="339"/>
      <c r="L2735" s="339"/>
      <c r="M2735" s="339"/>
      <c r="N2735" s="339"/>
      <c r="O2735" s="339"/>
      <c r="P2735" s="339"/>
      <c r="Q2735" s="339"/>
    </row>
    <row r="2736" spans="1:17" ht="13.5" customHeight="1">
      <c r="A2736" s="481"/>
      <c r="B2736" s="481"/>
      <c r="C2736" s="481"/>
      <c r="D2736" s="481"/>
      <c r="E2736" s="481"/>
      <c r="F2736" s="339"/>
      <c r="G2736" s="340" t="str">
        <f>IF(ISNUMBER(E2736),E2736/'Bulk DivVar Analysis'!$C$60,"")</f>
        <v/>
      </c>
      <c r="H2736" s="338" t="str">
        <f>IF(ISNUMBER(E2736), IF(G2736&gt;'Bulk DivVar Analysis'!$D$62,"Pass","Fail"),"")</f>
        <v/>
      </c>
      <c r="I2736" s="338" t="str">
        <f t="shared" si="44"/>
        <v/>
      </c>
      <c r="J2736" s="339"/>
      <c r="K2736" s="339"/>
      <c r="L2736" s="339"/>
      <c r="M2736" s="339"/>
      <c r="N2736" s="339"/>
      <c r="O2736" s="339"/>
      <c r="P2736" s="339"/>
      <c r="Q2736" s="339"/>
    </row>
    <row r="2737" spans="1:17" ht="13.5" customHeight="1">
      <c r="A2737" s="481"/>
      <c r="B2737" s="481"/>
      <c r="C2737" s="481"/>
      <c r="D2737" s="481"/>
      <c r="E2737" s="481"/>
      <c r="F2737" s="339"/>
      <c r="G2737" s="340" t="str">
        <f>IF(ISNUMBER(E2737),E2737/'Bulk DivVar Analysis'!$C$60,"")</f>
        <v/>
      </c>
      <c r="H2737" s="338" t="str">
        <f>IF(ISNUMBER(E2737), IF(G2737&gt;'Bulk DivVar Analysis'!$D$62,"Pass","Fail"),"")</f>
        <v/>
      </c>
      <c r="I2737" s="338" t="str">
        <f t="shared" si="44"/>
        <v/>
      </c>
      <c r="J2737" s="339"/>
      <c r="K2737" s="339"/>
      <c r="L2737" s="339"/>
      <c r="M2737" s="339"/>
      <c r="N2737" s="339"/>
      <c r="O2737" s="339"/>
      <c r="P2737" s="339"/>
      <c r="Q2737" s="339"/>
    </row>
    <row r="2738" spans="1:17" ht="13.5" customHeight="1">
      <c r="A2738" s="481"/>
      <c r="B2738" s="481"/>
      <c r="C2738" s="481"/>
      <c r="D2738" s="481"/>
      <c r="E2738" s="481"/>
      <c r="F2738" s="339"/>
      <c r="G2738" s="340" t="str">
        <f>IF(ISNUMBER(E2738),E2738/'Bulk DivVar Analysis'!$C$60,"")</f>
        <v/>
      </c>
      <c r="H2738" s="338" t="str">
        <f>IF(ISNUMBER(E2738), IF(G2738&gt;'Bulk DivVar Analysis'!$D$62,"Pass","Fail"),"")</f>
        <v/>
      </c>
      <c r="I2738" s="338" t="str">
        <f t="shared" si="44"/>
        <v/>
      </c>
      <c r="J2738" s="339"/>
      <c r="K2738" s="339"/>
      <c r="L2738" s="339"/>
      <c r="M2738" s="339"/>
      <c r="N2738" s="339"/>
      <c r="O2738" s="339"/>
      <c r="P2738" s="339"/>
      <c r="Q2738" s="339"/>
    </row>
    <row r="2739" spans="1:17" ht="13.5" customHeight="1">
      <c r="A2739" s="481"/>
      <c r="B2739" s="481"/>
      <c r="C2739" s="481"/>
      <c r="D2739" s="481"/>
      <c r="E2739" s="481"/>
      <c r="F2739" s="339"/>
      <c r="G2739" s="340" t="str">
        <f>IF(ISNUMBER(E2739),E2739/'Bulk DivVar Analysis'!$C$60,"")</f>
        <v/>
      </c>
      <c r="H2739" s="338" t="str">
        <f>IF(ISNUMBER(E2739), IF(G2739&gt;'Bulk DivVar Analysis'!$D$62,"Pass","Fail"),"")</f>
        <v/>
      </c>
      <c r="I2739" s="338" t="str">
        <f t="shared" si="44"/>
        <v/>
      </c>
      <c r="J2739" s="339"/>
      <c r="K2739" s="339"/>
      <c r="L2739" s="339"/>
      <c r="M2739" s="339"/>
      <c r="N2739" s="339"/>
      <c r="O2739" s="339"/>
      <c r="P2739" s="339"/>
      <c r="Q2739" s="339"/>
    </row>
    <row r="2740" spans="1:17" ht="13.5" customHeight="1">
      <c r="A2740" s="481"/>
      <c r="B2740" s="481"/>
      <c r="C2740" s="481"/>
      <c r="D2740" s="481"/>
      <c r="E2740" s="481"/>
      <c r="F2740" s="339"/>
      <c r="G2740" s="340" t="str">
        <f>IF(ISNUMBER(E2740),E2740/'Bulk DivVar Analysis'!$C$60,"")</f>
        <v/>
      </c>
      <c r="H2740" s="338" t="str">
        <f>IF(ISNUMBER(E2740), IF(G2740&gt;'Bulk DivVar Analysis'!$D$62,"Pass","Fail"),"")</f>
        <v/>
      </c>
      <c r="I2740" s="338" t="str">
        <f t="shared" si="44"/>
        <v/>
      </c>
      <c r="J2740" s="339"/>
      <c r="K2740" s="339"/>
      <c r="L2740" s="339"/>
      <c r="M2740" s="339"/>
      <c r="N2740" s="339"/>
      <c r="O2740" s="339"/>
      <c r="P2740" s="339"/>
      <c r="Q2740" s="339"/>
    </row>
    <row r="2741" spans="1:17" ht="13.5" customHeight="1">
      <c r="A2741" s="481"/>
      <c r="B2741" s="481"/>
      <c r="C2741" s="481"/>
      <c r="D2741" s="481"/>
      <c r="E2741" s="481"/>
      <c r="F2741" s="339"/>
      <c r="G2741" s="340" t="str">
        <f>IF(ISNUMBER(E2741),E2741/'Bulk DivVar Analysis'!$C$60,"")</f>
        <v/>
      </c>
      <c r="H2741" s="338" t="str">
        <f>IF(ISNUMBER(E2741), IF(G2741&gt;'Bulk DivVar Analysis'!$D$62,"Pass","Fail"),"")</f>
        <v/>
      </c>
      <c r="I2741" s="338" t="str">
        <f t="shared" si="44"/>
        <v/>
      </c>
      <c r="J2741" s="339"/>
      <c r="K2741" s="339"/>
      <c r="L2741" s="339"/>
      <c r="M2741" s="339"/>
      <c r="N2741" s="339"/>
      <c r="O2741" s="339"/>
      <c r="P2741" s="339"/>
      <c r="Q2741" s="339"/>
    </row>
    <row r="2742" spans="1:17" ht="13.5" customHeight="1">
      <c r="A2742" s="481"/>
      <c r="B2742" s="481"/>
      <c r="C2742" s="481"/>
      <c r="D2742" s="481"/>
      <c r="E2742" s="481"/>
      <c r="F2742" s="339"/>
      <c r="G2742" s="340" t="str">
        <f>IF(ISNUMBER(E2742),E2742/'Bulk DivVar Analysis'!$C$60,"")</f>
        <v/>
      </c>
      <c r="H2742" s="338" t="str">
        <f>IF(ISNUMBER(E2742), IF(G2742&gt;'Bulk DivVar Analysis'!$D$62,"Pass","Fail"),"")</f>
        <v/>
      </c>
      <c r="I2742" s="338" t="str">
        <f t="shared" si="44"/>
        <v/>
      </c>
      <c r="J2742" s="339"/>
      <c r="K2742" s="339"/>
      <c r="L2742" s="339"/>
      <c r="M2742" s="339"/>
      <c r="N2742" s="339"/>
      <c r="O2742" s="339"/>
      <c r="P2742" s="339"/>
      <c r="Q2742" s="339"/>
    </row>
    <row r="2743" spans="1:17" ht="13.5" customHeight="1">
      <c r="A2743" s="481"/>
      <c r="B2743" s="481"/>
      <c r="C2743" s="481"/>
      <c r="D2743" s="481"/>
      <c r="E2743" s="481"/>
      <c r="F2743" s="339"/>
      <c r="G2743" s="340" t="str">
        <f>IF(ISNUMBER(E2743),E2743/'Bulk DivVar Analysis'!$C$60,"")</f>
        <v/>
      </c>
      <c r="H2743" s="338" t="str">
        <f>IF(ISNUMBER(E2743), IF(G2743&gt;'Bulk DivVar Analysis'!$D$62,"Pass","Fail"),"")</f>
        <v/>
      </c>
      <c r="I2743" s="338" t="str">
        <f t="shared" si="44"/>
        <v/>
      </c>
      <c r="J2743" s="339"/>
      <c r="K2743" s="339"/>
      <c r="L2743" s="339"/>
      <c r="M2743" s="339"/>
      <c r="N2743" s="339"/>
      <c r="O2743" s="339"/>
      <c r="P2743" s="339"/>
      <c r="Q2743" s="339"/>
    </row>
    <row r="2744" spans="1:17" ht="13.5" customHeight="1">
      <c r="A2744" s="481"/>
      <c r="B2744" s="481"/>
      <c r="C2744" s="481"/>
      <c r="D2744" s="481"/>
      <c r="E2744" s="481"/>
      <c r="F2744" s="339"/>
      <c r="G2744" s="340" t="str">
        <f>IF(ISNUMBER(E2744),E2744/'Bulk DivVar Analysis'!$C$60,"")</f>
        <v/>
      </c>
      <c r="H2744" s="338" t="str">
        <f>IF(ISNUMBER(E2744), IF(G2744&gt;'Bulk DivVar Analysis'!$D$62,"Pass","Fail"),"")</f>
        <v/>
      </c>
      <c r="I2744" s="338" t="str">
        <f t="shared" si="44"/>
        <v/>
      </c>
      <c r="J2744" s="339"/>
      <c r="K2744" s="339"/>
      <c r="L2744" s="339"/>
      <c r="M2744" s="339"/>
      <c r="N2744" s="339"/>
      <c r="O2744" s="339"/>
      <c r="P2744" s="339"/>
      <c r="Q2744" s="339"/>
    </row>
    <row r="2745" spans="1:17" ht="13.5" customHeight="1">
      <c r="A2745" s="481"/>
      <c r="B2745" s="481"/>
      <c r="C2745" s="481"/>
      <c r="D2745" s="481"/>
      <c r="E2745" s="481"/>
      <c r="F2745" s="339"/>
      <c r="G2745" s="340" t="str">
        <f>IF(ISNUMBER(E2745),E2745/'Bulk DivVar Analysis'!$C$60,"")</f>
        <v/>
      </c>
      <c r="H2745" s="338" t="str">
        <f>IF(ISNUMBER(E2745), IF(G2745&gt;'Bulk DivVar Analysis'!$D$62,"Pass","Fail"),"")</f>
        <v/>
      </c>
      <c r="I2745" s="338" t="str">
        <f t="shared" si="44"/>
        <v/>
      </c>
      <c r="J2745" s="339"/>
      <c r="K2745" s="339"/>
      <c r="L2745" s="339"/>
      <c r="M2745" s="339"/>
      <c r="N2745" s="339"/>
      <c r="O2745" s="339"/>
      <c r="P2745" s="339"/>
      <c r="Q2745" s="339"/>
    </row>
    <row r="2746" spans="1:17" ht="13.5" customHeight="1">
      <c r="A2746" s="481"/>
      <c r="B2746" s="481"/>
      <c r="C2746" s="481"/>
      <c r="D2746" s="481"/>
      <c r="E2746" s="481"/>
      <c r="F2746" s="339"/>
      <c r="G2746" s="340" t="str">
        <f>IF(ISNUMBER(E2746),E2746/'Bulk DivVar Analysis'!$C$60,"")</f>
        <v/>
      </c>
      <c r="H2746" s="338" t="str">
        <f>IF(ISNUMBER(E2746), IF(G2746&gt;'Bulk DivVar Analysis'!$D$62,"Pass","Fail"),"")</f>
        <v/>
      </c>
      <c r="I2746" s="338" t="str">
        <f t="shared" si="44"/>
        <v/>
      </c>
      <c r="J2746" s="339"/>
      <c r="K2746" s="339"/>
      <c r="L2746" s="339"/>
      <c r="M2746" s="339"/>
      <c r="N2746" s="339"/>
      <c r="O2746" s="339"/>
      <c r="P2746" s="339"/>
      <c r="Q2746" s="339"/>
    </row>
    <row r="2747" spans="1:17" ht="13.5" customHeight="1">
      <c r="A2747" s="481"/>
      <c r="B2747" s="481"/>
      <c r="C2747" s="481"/>
      <c r="D2747" s="481"/>
      <c r="E2747" s="481"/>
      <c r="F2747" s="339"/>
      <c r="G2747" s="340" t="str">
        <f>IF(ISNUMBER(E2747),E2747/'Bulk DivVar Analysis'!$C$60,"")</f>
        <v/>
      </c>
      <c r="H2747" s="338" t="str">
        <f>IF(ISNUMBER(E2747), IF(G2747&gt;'Bulk DivVar Analysis'!$D$62,"Pass","Fail"),"")</f>
        <v/>
      </c>
      <c r="I2747" s="338" t="str">
        <f t="shared" si="44"/>
        <v/>
      </c>
      <c r="J2747" s="339"/>
      <c r="K2747" s="339"/>
      <c r="L2747" s="339"/>
      <c r="M2747" s="339"/>
      <c r="N2747" s="339"/>
      <c r="O2747" s="339"/>
      <c r="P2747" s="339"/>
      <c r="Q2747" s="339"/>
    </row>
    <row r="2748" spans="1:17" ht="13.5" customHeight="1">
      <c r="A2748" s="481"/>
      <c r="B2748" s="481"/>
      <c r="C2748" s="481"/>
      <c r="D2748" s="481"/>
      <c r="E2748" s="481"/>
      <c r="F2748" s="339"/>
      <c r="G2748" s="340" t="str">
        <f>IF(ISNUMBER(E2748),E2748/'Bulk DivVar Analysis'!$C$60,"")</f>
        <v/>
      </c>
      <c r="H2748" s="338" t="str">
        <f>IF(ISNUMBER(E2748), IF(G2748&gt;'Bulk DivVar Analysis'!$D$62,"Pass","Fail"),"")</f>
        <v/>
      </c>
      <c r="I2748" s="338" t="str">
        <f t="shared" si="44"/>
        <v/>
      </c>
      <c r="J2748" s="339"/>
      <c r="K2748" s="339"/>
      <c r="L2748" s="339"/>
      <c r="M2748" s="339"/>
      <c r="N2748" s="339"/>
      <c r="O2748" s="339"/>
      <c r="P2748" s="339"/>
      <c r="Q2748" s="339"/>
    </row>
    <row r="2749" spans="1:17" ht="13.5" customHeight="1">
      <c r="A2749" s="481"/>
      <c r="B2749" s="481"/>
      <c r="C2749" s="481"/>
      <c r="D2749" s="481"/>
      <c r="E2749" s="481"/>
      <c r="F2749" s="339"/>
      <c r="G2749" s="340" t="str">
        <f>IF(ISNUMBER(E2749),E2749/'Bulk DivVar Analysis'!$C$60,"")</f>
        <v/>
      </c>
      <c r="H2749" s="338" t="str">
        <f>IF(ISNUMBER(E2749), IF(G2749&gt;'Bulk DivVar Analysis'!$D$62,"Pass","Fail"),"")</f>
        <v/>
      </c>
      <c r="I2749" s="338" t="str">
        <f t="shared" si="44"/>
        <v/>
      </c>
      <c r="J2749" s="339"/>
      <c r="K2749" s="339"/>
      <c r="L2749" s="339"/>
      <c r="M2749" s="339"/>
      <c r="N2749" s="339"/>
      <c r="O2749" s="339"/>
      <c r="P2749" s="339"/>
      <c r="Q2749" s="339"/>
    </row>
    <row r="2750" spans="1:17" ht="13.5" customHeight="1">
      <c r="A2750" s="481"/>
      <c r="B2750" s="481"/>
      <c r="C2750" s="481"/>
      <c r="D2750" s="481"/>
      <c r="E2750" s="481"/>
      <c r="F2750" s="339"/>
      <c r="G2750" s="340" t="str">
        <f>IF(ISNUMBER(E2750),E2750/'Bulk DivVar Analysis'!$C$60,"")</f>
        <v/>
      </c>
      <c r="H2750" s="338" t="str">
        <f>IF(ISNUMBER(E2750), IF(G2750&gt;'Bulk DivVar Analysis'!$D$62,"Pass","Fail"),"")</f>
        <v/>
      </c>
      <c r="I2750" s="338" t="str">
        <f t="shared" si="44"/>
        <v/>
      </c>
      <c r="J2750" s="339"/>
      <c r="K2750" s="339"/>
      <c r="L2750" s="339"/>
      <c r="M2750" s="339"/>
      <c r="N2750" s="339"/>
      <c r="O2750" s="339"/>
      <c r="P2750" s="339"/>
      <c r="Q2750" s="339"/>
    </row>
    <row r="2751" spans="1:17" ht="13.5" customHeight="1">
      <c r="A2751" s="481"/>
      <c r="B2751" s="481"/>
      <c r="C2751" s="481"/>
      <c r="D2751" s="481"/>
      <c r="E2751" s="481"/>
      <c r="F2751" s="339"/>
      <c r="G2751" s="340" t="str">
        <f>IF(ISNUMBER(E2751),E2751/'Bulk DivVar Analysis'!$C$60,"")</f>
        <v/>
      </c>
      <c r="H2751" s="338" t="str">
        <f>IF(ISNUMBER(E2751), IF(G2751&gt;'Bulk DivVar Analysis'!$D$62,"Pass","Fail"),"")</f>
        <v/>
      </c>
      <c r="I2751" s="338" t="str">
        <f t="shared" si="44"/>
        <v/>
      </c>
      <c r="J2751" s="339"/>
      <c r="K2751" s="339"/>
      <c r="L2751" s="339"/>
      <c r="M2751" s="339"/>
      <c r="N2751" s="339"/>
      <c r="O2751" s="339"/>
      <c r="P2751" s="339"/>
      <c r="Q2751" s="339"/>
    </row>
    <row r="2752" spans="1:17" ht="13.5" customHeight="1">
      <c r="A2752" s="481"/>
      <c r="B2752" s="481"/>
      <c r="C2752" s="481"/>
      <c r="D2752" s="481"/>
      <c r="E2752" s="481"/>
      <c r="F2752" s="339"/>
      <c r="G2752" s="340" t="str">
        <f>IF(ISNUMBER(E2752),E2752/'Bulk DivVar Analysis'!$C$60,"")</f>
        <v/>
      </c>
      <c r="H2752" s="338" t="str">
        <f>IF(ISNUMBER(E2752), IF(G2752&gt;'Bulk DivVar Analysis'!$D$62,"Pass","Fail"),"")</f>
        <v/>
      </c>
      <c r="I2752" s="338" t="str">
        <f t="shared" si="44"/>
        <v/>
      </c>
      <c r="J2752" s="339"/>
      <c r="K2752" s="339"/>
      <c r="L2752" s="339"/>
      <c r="M2752" s="339"/>
      <c r="N2752" s="339"/>
      <c r="O2752" s="339"/>
      <c r="P2752" s="339"/>
      <c r="Q2752" s="339"/>
    </row>
    <row r="2753" spans="1:17" ht="13.5" customHeight="1">
      <c r="A2753" s="481"/>
      <c r="B2753" s="481"/>
      <c r="C2753" s="481"/>
      <c r="D2753" s="481"/>
      <c r="E2753" s="481"/>
      <c r="F2753" s="339"/>
      <c r="G2753" s="340" t="str">
        <f>IF(ISNUMBER(E2753),E2753/'Bulk DivVar Analysis'!$C$60,"")</f>
        <v/>
      </c>
      <c r="H2753" s="338" t="str">
        <f>IF(ISNUMBER(E2753), IF(G2753&gt;'Bulk DivVar Analysis'!$D$62,"Pass","Fail"),"")</f>
        <v/>
      </c>
      <c r="I2753" s="338" t="str">
        <f t="shared" si="44"/>
        <v/>
      </c>
      <c r="J2753" s="339"/>
      <c r="K2753" s="339"/>
      <c r="L2753" s="339"/>
      <c r="M2753" s="339"/>
      <c r="N2753" s="339"/>
      <c r="O2753" s="339"/>
      <c r="P2753" s="339"/>
      <c r="Q2753" s="339"/>
    </row>
    <row r="2754" spans="1:17" ht="13.5" customHeight="1">
      <c r="A2754" s="481"/>
      <c r="B2754" s="481"/>
      <c r="C2754" s="481"/>
      <c r="D2754" s="481"/>
      <c r="E2754" s="481"/>
      <c r="F2754" s="339"/>
      <c r="G2754" s="340" t="str">
        <f>IF(ISNUMBER(E2754),E2754/'Bulk DivVar Analysis'!$C$60,"")</f>
        <v/>
      </c>
      <c r="H2754" s="338" t="str">
        <f>IF(ISNUMBER(E2754), IF(G2754&gt;'Bulk DivVar Analysis'!$D$62,"Pass","Fail"),"")</f>
        <v/>
      </c>
      <c r="I2754" s="338" t="str">
        <f t="shared" si="44"/>
        <v/>
      </c>
      <c r="J2754" s="339"/>
      <c r="K2754" s="339"/>
      <c r="L2754" s="339"/>
      <c r="M2754" s="339"/>
      <c r="N2754" s="339"/>
      <c r="O2754" s="339"/>
      <c r="P2754" s="339"/>
      <c r="Q2754" s="339"/>
    </row>
    <row r="2755" spans="1:17" ht="13.5" customHeight="1">
      <c r="A2755" s="481"/>
      <c r="B2755" s="481"/>
      <c r="C2755" s="481"/>
      <c r="D2755" s="481"/>
      <c r="E2755" s="481"/>
      <c r="F2755" s="339"/>
      <c r="G2755" s="340" t="str">
        <f>IF(ISNUMBER(E2755),E2755/'Bulk DivVar Analysis'!$C$60,"")</f>
        <v/>
      </c>
      <c r="H2755" s="338" t="str">
        <f>IF(ISNUMBER(E2755), IF(G2755&gt;'Bulk DivVar Analysis'!$D$62,"Pass","Fail"),"")</f>
        <v/>
      </c>
      <c r="I2755" s="338" t="str">
        <f t="shared" ref="I2755:I2818" si="45">_xlfn.TEXTJOIN("_",TRUE,B2755,C2755)</f>
        <v/>
      </c>
      <c r="J2755" s="339"/>
      <c r="K2755" s="339"/>
      <c r="L2755" s="339"/>
      <c r="M2755" s="339"/>
      <c r="N2755" s="339"/>
      <c r="O2755" s="339"/>
      <c r="P2755" s="339"/>
      <c r="Q2755" s="339"/>
    </row>
    <row r="2756" spans="1:17" ht="13.5" customHeight="1">
      <c r="A2756" s="481"/>
      <c r="B2756" s="481"/>
      <c r="C2756" s="481"/>
      <c r="D2756" s="481"/>
      <c r="E2756" s="481"/>
      <c r="F2756" s="339"/>
      <c r="G2756" s="340" t="str">
        <f>IF(ISNUMBER(E2756),E2756/'Bulk DivVar Analysis'!$C$60,"")</f>
        <v/>
      </c>
      <c r="H2756" s="338" t="str">
        <f>IF(ISNUMBER(E2756), IF(G2756&gt;'Bulk DivVar Analysis'!$D$62,"Pass","Fail"),"")</f>
        <v/>
      </c>
      <c r="I2756" s="338" t="str">
        <f t="shared" si="45"/>
        <v/>
      </c>
      <c r="J2756" s="339"/>
      <c r="K2756" s="339"/>
      <c r="L2756" s="339"/>
      <c r="M2756" s="339"/>
      <c r="N2756" s="339"/>
      <c r="O2756" s="339"/>
      <c r="P2756" s="339"/>
      <c r="Q2756" s="339"/>
    </row>
    <row r="2757" spans="1:17" ht="13.5" customHeight="1">
      <c r="A2757" s="481"/>
      <c r="B2757" s="481"/>
      <c r="C2757" s="481"/>
      <c r="D2757" s="481"/>
      <c r="E2757" s="481"/>
      <c r="F2757" s="339"/>
      <c r="G2757" s="340" t="str">
        <f>IF(ISNUMBER(E2757),E2757/'Bulk DivVar Analysis'!$C$60,"")</f>
        <v/>
      </c>
      <c r="H2757" s="338" t="str">
        <f>IF(ISNUMBER(E2757), IF(G2757&gt;'Bulk DivVar Analysis'!$D$62,"Pass","Fail"),"")</f>
        <v/>
      </c>
      <c r="I2757" s="338" t="str">
        <f t="shared" si="45"/>
        <v/>
      </c>
      <c r="J2757" s="339"/>
      <c r="K2757" s="339"/>
      <c r="L2757" s="339"/>
      <c r="M2757" s="339"/>
      <c r="N2757" s="339"/>
      <c r="O2757" s="339"/>
      <c r="P2757" s="339"/>
      <c r="Q2757" s="339"/>
    </row>
    <row r="2758" spans="1:17" ht="13.5" customHeight="1">
      <c r="A2758" s="481"/>
      <c r="B2758" s="481"/>
      <c r="C2758" s="481"/>
      <c r="D2758" s="481"/>
      <c r="E2758" s="481"/>
      <c r="F2758" s="339"/>
      <c r="G2758" s="340" t="str">
        <f>IF(ISNUMBER(E2758),E2758/'Bulk DivVar Analysis'!$C$60,"")</f>
        <v/>
      </c>
      <c r="H2758" s="338" t="str">
        <f>IF(ISNUMBER(E2758), IF(G2758&gt;'Bulk DivVar Analysis'!$D$62,"Pass","Fail"),"")</f>
        <v/>
      </c>
      <c r="I2758" s="338" t="str">
        <f t="shared" si="45"/>
        <v/>
      </c>
      <c r="J2758" s="339"/>
      <c r="K2758" s="339"/>
      <c r="L2758" s="339"/>
      <c r="M2758" s="339"/>
      <c r="N2758" s="339"/>
      <c r="O2758" s="339"/>
      <c r="P2758" s="339"/>
      <c r="Q2758" s="339"/>
    </row>
    <row r="2759" spans="1:17" ht="13.5" customHeight="1">
      <c r="A2759" s="481"/>
      <c r="B2759" s="481"/>
      <c r="C2759" s="481"/>
      <c r="D2759" s="481"/>
      <c r="E2759" s="481"/>
      <c r="F2759" s="339"/>
      <c r="G2759" s="340" t="str">
        <f>IF(ISNUMBER(E2759),E2759/'Bulk DivVar Analysis'!$C$60,"")</f>
        <v/>
      </c>
      <c r="H2759" s="338" t="str">
        <f>IF(ISNUMBER(E2759), IF(G2759&gt;'Bulk DivVar Analysis'!$D$62,"Pass","Fail"),"")</f>
        <v/>
      </c>
      <c r="I2759" s="338" t="str">
        <f t="shared" si="45"/>
        <v/>
      </c>
      <c r="J2759" s="339"/>
      <c r="K2759" s="339"/>
      <c r="L2759" s="339"/>
      <c r="M2759" s="339"/>
      <c r="N2759" s="339"/>
      <c r="O2759" s="339"/>
      <c r="P2759" s="339"/>
      <c r="Q2759" s="339"/>
    </row>
    <row r="2760" spans="1:17" ht="13.5" customHeight="1">
      <c r="A2760" s="481"/>
      <c r="B2760" s="481"/>
      <c r="C2760" s="481"/>
      <c r="D2760" s="481"/>
      <c r="E2760" s="481"/>
      <c r="F2760" s="339"/>
      <c r="G2760" s="340" t="str">
        <f>IF(ISNUMBER(E2760),E2760/'Bulk DivVar Analysis'!$C$60,"")</f>
        <v/>
      </c>
      <c r="H2760" s="338" t="str">
        <f>IF(ISNUMBER(E2760), IF(G2760&gt;'Bulk DivVar Analysis'!$D$62,"Pass","Fail"),"")</f>
        <v/>
      </c>
      <c r="I2760" s="338" t="str">
        <f t="shared" si="45"/>
        <v/>
      </c>
      <c r="J2760" s="339"/>
      <c r="K2760" s="339"/>
      <c r="L2760" s="339"/>
      <c r="M2760" s="339"/>
      <c r="N2760" s="339"/>
      <c r="O2760" s="339"/>
      <c r="P2760" s="339"/>
      <c r="Q2760" s="339"/>
    </row>
    <row r="2761" spans="1:17" ht="13.5" customHeight="1">
      <c r="A2761" s="481"/>
      <c r="B2761" s="481"/>
      <c r="C2761" s="481"/>
      <c r="D2761" s="481"/>
      <c r="E2761" s="481"/>
      <c r="F2761" s="339"/>
      <c r="G2761" s="340" t="str">
        <f>IF(ISNUMBER(E2761),E2761/'Bulk DivVar Analysis'!$C$60,"")</f>
        <v/>
      </c>
      <c r="H2761" s="338" t="str">
        <f>IF(ISNUMBER(E2761), IF(G2761&gt;'Bulk DivVar Analysis'!$D$62,"Pass","Fail"),"")</f>
        <v/>
      </c>
      <c r="I2761" s="338" t="str">
        <f t="shared" si="45"/>
        <v/>
      </c>
      <c r="J2761" s="339"/>
      <c r="K2761" s="339"/>
      <c r="L2761" s="339"/>
      <c r="M2761" s="339"/>
      <c r="N2761" s="339"/>
      <c r="O2761" s="339"/>
      <c r="P2761" s="339"/>
      <c r="Q2761" s="339"/>
    </row>
    <row r="2762" spans="1:17" ht="13.5" customHeight="1">
      <c r="A2762" s="481"/>
      <c r="B2762" s="481"/>
      <c r="C2762" s="481"/>
      <c r="D2762" s="481"/>
      <c r="E2762" s="481"/>
      <c r="F2762" s="339"/>
      <c r="G2762" s="340" t="str">
        <f>IF(ISNUMBER(E2762),E2762/'Bulk DivVar Analysis'!$C$60,"")</f>
        <v/>
      </c>
      <c r="H2762" s="338" t="str">
        <f>IF(ISNUMBER(E2762), IF(G2762&gt;'Bulk DivVar Analysis'!$D$62,"Pass","Fail"),"")</f>
        <v/>
      </c>
      <c r="I2762" s="338" t="str">
        <f t="shared" si="45"/>
        <v/>
      </c>
      <c r="J2762" s="339"/>
      <c r="K2762" s="339"/>
      <c r="L2762" s="339"/>
      <c r="M2762" s="339"/>
      <c r="N2762" s="339"/>
      <c r="O2762" s="339"/>
      <c r="P2762" s="339"/>
      <c r="Q2762" s="339"/>
    </row>
    <row r="2763" spans="1:17" ht="13.5" customHeight="1">
      <c r="A2763" s="481"/>
      <c r="B2763" s="481"/>
      <c r="C2763" s="481"/>
      <c r="D2763" s="481"/>
      <c r="E2763" s="481"/>
      <c r="F2763" s="339"/>
      <c r="G2763" s="340" t="str">
        <f>IF(ISNUMBER(E2763),E2763/'Bulk DivVar Analysis'!$C$60,"")</f>
        <v/>
      </c>
      <c r="H2763" s="338" t="str">
        <f>IF(ISNUMBER(E2763), IF(G2763&gt;'Bulk DivVar Analysis'!$D$62,"Pass","Fail"),"")</f>
        <v/>
      </c>
      <c r="I2763" s="338" t="str">
        <f t="shared" si="45"/>
        <v/>
      </c>
      <c r="J2763" s="339"/>
      <c r="K2763" s="339"/>
      <c r="L2763" s="339"/>
      <c r="M2763" s="339"/>
      <c r="N2763" s="339"/>
      <c r="O2763" s="339"/>
      <c r="P2763" s="339"/>
      <c r="Q2763" s="339"/>
    </row>
    <row r="2764" spans="1:17" ht="13.5" customHeight="1">
      <c r="A2764" s="481"/>
      <c r="B2764" s="481"/>
      <c r="C2764" s="481"/>
      <c r="D2764" s="481"/>
      <c r="E2764" s="481"/>
      <c r="F2764" s="339"/>
      <c r="G2764" s="340" t="str">
        <f>IF(ISNUMBER(E2764),E2764/'Bulk DivVar Analysis'!$C$60,"")</f>
        <v/>
      </c>
      <c r="H2764" s="338" t="str">
        <f>IF(ISNUMBER(E2764), IF(G2764&gt;'Bulk DivVar Analysis'!$D$62,"Pass","Fail"),"")</f>
        <v/>
      </c>
      <c r="I2764" s="338" t="str">
        <f t="shared" si="45"/>
        <v/>
      </c>
      <c r="J2764" s="339"/>
      <c r="K2764" s="339"/>
      <c r="L2764" s="339"/>
      <c r="M2764" s="339"/>
      <c r="N2764" s="339"/>
      <c r="O2764" s="339"/>
      <c r="P2764" s="339"/>
      <c r="Q2764" s="339"/>
    </row>
    <row r="2765" spans="1:17" ht="13.5" customHeight="1">
      <c r="A2765" s="481"/>
      <c r="B2765" s="481"/>
      <c r="C2765" s="481"/>
      <c r="D2765" s="481"/>
      <c r="E2765" s="481"/>
      <c r="F2765" s="339"/>
      <c r="G2765" s="340" t="str">
        <f>IF(ISNUMBER(E2765),E2765/'Bulk DivVar Analysis'!$C$60,"")</f>
        <v/>
      </c>
      <c r="H2765" s="338" t="str">
        <f>IF(ISNUMBER(E2765), IF(G2765&gt;'Bulk DivVar Analysis'!$D$62,"Pass","Fail"),"")</f>
        <v/>
      </c>
      <c r="I2765" s="338" t="str">
        <f t="shared" si="45"/>
        <v/>
      </c>
      <c r="J2765" s="339"/>
      <c r="K2765" s="339"/>
      <c r="L2765" s="339"/>
      <c r="M2765" s="339"/>
      <c r="N2765" s="339"/>
      <c r="O2765" s="339"/>
      <c r="P2765" s="339"/>
      <c r="Q2765" s="339"/>
    </row>
    <row r="2766" spans="1:17" ht="13.5" customHeight="1">
      <c r="A2766" s="481"/>
      <c r="B2766" s="481"/>
      <c r="C2766" s="481"/>
      <c r="D2766" s="481"/>
      <c r="E2766" s="481"/>
      <c r="F2766" s="339"/>
      <c r="G2766" s="340" t="str">
        <f>IF(ISNUMBER(E2766),E2766/'Bulk DivVar Analysis'!$C$60,"")</f>
        <v/>
      </c>
      <c r="H2766" s="338" t="str">
        <f>IF(ISNUMBER(E2766), IF(G2766&gt;'Bulk DivVar Analysis'!$D$62,"Pass","Fail"),"")</f>
        <v/>
      </c>
      <c r="I2766" s="338" t="str">
        <f t="shared" si="45"/>
        <v/>
      </c>
      <c r="J2766" s="339"/>
      <c r="K2766" s="339"/>
      <c r="L2766" s="339"/>
      <c r="M2766" s="339"/>
      <c r="N2766" s="339"/>
      <c r="O2766" s="339"/>
      <c r="P2766" s="339"/>
      <c r="Q2766" s="339"/>
    </row>
    <row r="2767" spans="1:17" ht="13.5" customHeight="1">
      <c r="A2767" s="481"/>
      <c r="B2767" s="481"/>
      <c r="C2767" s="481"/>
      <c r="D2767" s="481"/>
      <c r="E2767" s="481"/>
      <c r="F2767" s="339"/>
      <c r="G2767" s="340" t="str">
        <f>IF(ISNUMBER(E2767),E2767/'Bulk DivVar Analysis'!$C$60,"")</f>
        <v/>
      </c>
      <c r="H2767" s="338" t="str">
        <f>IF(ISNUMBER(E2767), IF(G2767&gt;'Bulk DivVar Analysis'!$D$62,"Pass","Fail"),"")</f>
        <v/>
      </c>
      <c r="I2767" s="338" t="str">
        <f t="shared" si="45"/>
        <v/>
      </c>
      <c r="J2767" s="339"/>
      <c r="K2767" s="339"/>
      <c r="L2767" s="339"/>
      <c r="M2767" s="339"/>
      <c r="N2767" s="339"/>
      <c r="O2767" s="339"/>
      <c r="P2767" s="339"/>
      <c r="Q2767" s="339"/>
    </row>
    <row r="2768" spans="1:17" ht="13.5" customHeight="1">
      <c r="A2768" s="481"/>
      <c r="B2768" s="481"/>
      <c r="C2768" s="481"/>
      <c r="D2768" s="481"/>
      <c r="E2768" s="481"/>
      <c r="F2768" s="339"/>
      <c r="G2768" s="340" t="str">
        <f>IF(ISNUMBER(E2768),E2768/'Bulk DivVar Analysis'!$C$60,"")</f>
        <v/>
      </c>
      <c r="H2768" s="338" t="str">
        <f>IF(ISNUMBER(E2768), IF(G2768&gt;'Bulk DivVar Analysis'!$D$62,"Pass","Fail"),"")</f>
        <v/>
      </c>
      <c r="I2768" s="338" t="str">
        <f t="shared" si="45"/>
        <v/>
      </c>
      <c r="J2768" s="339"/>
      <c r="K2768" s="339"/>
      <c r="L2768" s="339"/>
      <c r="M2768" s="339"/>
      <c r="N2768" s="339"/>
      <c r="O2768" s="339"/>
      <c r="P2768" s="339"/>
      <c r="Q2768" s="339"/>
    </row>
    <row r="2769" spans="1:17" ht="13.5" customHeight="1">
      <c r="A2769" s="481"/>
      <c r="B2769" s="481"/>
      <c r="C2769" s="481"/>
      <c r="D2769" s="481"/>
      <c r="E2769" s="481"/>
      <c r="F2769" s="339"/>
      <c r="G2769" s="340" t="str">
        <f>IF(ISNUMBER(E2769),E2769/'Bulk DivVar Analysis'!$C$60,"")</f>
        <v/>
      </c>
      <c r="H2769" s="338" t="str">
        <f>IF(ISNUMBER(E2769), IF(G2769&gt;'Bulk DivVar Analysis'!$D$62,"Pass","Fail"),"")</f>
        <v/>
      </c>
      <c r="I2769" s="338" t="str">
        <f t="shared" si="45"/>
        <v/>
      </c>
      <c r="J2769" s="339"/>
      <c r="K2769" s="339"/>
      <c r="L2769" s="339"/>
      <c r="M2769" s="339"/>
      <c r="N2769" s="339"/>
      <c r="O2769" s="339"/>
      <c r="P2769" s="339"/>
      <c r="Q2769" s="339"/>
    </row>
    <row r="2770" spans="1:17" ht="13.5" customHeight="1">
      <c r="A2770" s="481"/>
      <c r="B2770" s="481"/>
      <c r="C2770" s="481"/>
      <c r="D2770" s="481"/>
      <c r="E2770" s="481"/>
      <c r="F2770" s="339"/>
      <c r="G2770" s="340" t="str">
        <f>IF(ISNUMBER(E2770),E2770/'Bulk DivVar Analysis'!$C$60,"")</f>
        <v/>
      </c>
      <c r="H2770" s="338" t="str">
        <f>IF(ISNUMBER(E2770), IF(G2770&gt;'Bulk DivVar Analysis'!$D$62,"Pass","Fail"),"")</f>
        <v/>
      </c>
      <c r="I2770" s="338" t="str">
        <f t="shared" si="45"/>
        <v/>
      </c>
      <c r="J2770" s="339"/>
      <c r="K2770" s="339"/>
      <c r="L2770" s="339"/>
      <c r="M2770" s="339"/>
      <c r="N2770" s="339"/>
      <c r="O2770" s="339"/>
      <c r="P2770" s="339"/>
      <c r="Q2770" s="339"/>
    </row>
    <row r="2771" spans="1:17" ht="13.5" customHeight="1">
      <c r="A2771" s="481"/>
      <c r="B2771" s="481"/>
      <c r="C2771" s="481"/>
      <c r="D2771" s="481"/>
      <c r="E2771" s="481"/>
      <c r="F2771" s="339"/>
      <c r="G2771" s="340" t="str">
        <f>IF(ISNUMBER(E2771),E2771/'Bulk DivVar Analysis'!$C$60,"")</f>
        <v/>
      </c>
      <c r="H2771" s="338" t="str">
        <f>IF(ISNUMBER(E2771), IF(G2771&gt;'Bulk DivVar Analysis'!$D$62,"Pass","Fail"),"")</f>
        <v/>
      </c>
      <c r="I2771" s="338" t="str">
        <f t="shared" si="45"/>
        <v/>
      </c>
      <c r="J2771" s="339"/>
      <c r="K2771" s="339"/>
      <c r="L2771" s="339"/>
      <c r="M2771" s="339"/>
      <c r="N2771" s="339"/>
      <c r="O2771" s="339"/>
      <c r="P2771" s="339"/>
      <c r="Q2771" s="339"/>
    </row>
    <row r="2772" spans="1:17" ht="13.5" customHeight="1">
      <c r="A2772" s="481"/>
      <c r="B2772" s="481"/>
      <c r="C2772" s="481"/>
      <c r="D2772" s="481"/>
      <c r="E2772" s="481"/>
      <c r="F2772" s="339"/>
      <c r="G2772" s="340" t="str">
        <f>IF(ISNUMBER(E2772),E2772/'Bulk DivVar Analysis'!$C$60,"")</f>
        <v/>
      </c>
      <c r="H2772" s="338" t="str">
        <f>IF(ISNUMBER(E2772), IF(G2772&gt;'Bulk DivVar Analysis'!$D$62,"Pass","Fail"),"")</f>
        <v/>
      </c>
      <c r="I2772" s="338" t="str">
        <f t="shared" si="45"/>
        <v/>
      </c>
      <c r="J2772" s="339"/>
      <c r="K2772" s="339"/>
      <c r="L2772" s="339"/>
      <c r="M2772" s="339"/>
      <c r="N2772" s="339"/>
      <c r="O2772" s="339"/>
      <c r="P2772" s="339"/>
      <c r="Q2772" s="339"/>
    </row>
    <row r="2773" spans="1:17" ht="13.5" customHeight="1">
      <c r="A2773" s="481"/>
      <c r="B2773" s="481"/>
      <c r="C2773" s="481"/>
      <c r="D2773" s="481"/>
      <c r="E2773" s="481"/>
      <c r="F2773" s="339"/>
      <c r="G2773" s="340" t="str">
        <f>IF(ISNUMBER(E2773),E2773/'Bulk DivVar Analysis'!$C$60,"")</f>
        <v/>
      </c>
      <c r="H2773" s="338" t="str">
        <f>IF(ISNUMBER(E2773), IF(G2773&gt;'Bulk DivVar Analysis'!$D$62,"Pass","Fail"),"")</f>
        <v/>
      </c>
      <c r="I2773" s="338" t="str">
        <f t="shared" si="45"/>
        <v/>
      </c>
      <c r="J2773" s="339"/>
      <c r="K2773" s="339"/>
      <c r="L2773" s="339"/>
      <c r="M2773" s="339"/>
      <c r="N2773" s="339"/>
      <c r="O2773" s="339"/>
      <c r="P2773" s="339"/>
      <c r="Q2773" s="339"/>
    </row>
    <row r="2774" spans="1:17" ht="13.5" customHeight="1">
      <c r="A2774" s="481"/>
      <c r="B2774" s="481"/>
      <c r="C2774" s="481"/>
      <c r="D2774" s="481"/>
      <c r="E2774" s="481"/>
      <c r="F2774" s="339"/>
      <c r="G2774" s="340" t="str">
        <f>IF(ISNUMBER(E2774),E2774/'Bulk DivVar Analysis'!$C$60,"")</f>
        <v/>
      </c>
      <c r="H2774" s="338" t="str">
        <f>IF(ISNUMBER(E2774), IF(G2774&gt;'Bulk DivVar Analysis'!$D$62,"Pass","Fail"),"")</f>
        <v/>
      </c>
      <c r="I2774" s="338" t="str">
        <f t="shared" si="45"/>
        <v/>
      </c>
      <c r="J2774" s="339"/>
      <c r="K2774" s="339"/>
      <c r="L2774" s="339"/>
      <c r="M2774" s="339"/>
      <c r="N2774" s="339"/>
      <c r="O2774" s="339"/>
      <c r="P2774" s="339"/>
      <c r="Q2774" s="339"/>
    </row>
    <row r="2775" spans="1:17" ht="13.5" customHeight="1">
      <c r="A2775" s="481"/>
      <c r="B2775" s="481"/>
      <c r="C2775" s="481"/>
      <c r="D2775" s="481"/>
      <c r="E2775" s="481"/>
      <c r="F2775" s="339"/>
      <c r="G2775" s="340" t="str">
        <f>IF(ISNUMBER(E2775),E2775/'Bulk DivVar Analysis'!$C$60,"")</f>
        <v/>
      </c>
      <c r="H2775" s="338" t="str">
        <f>IF(ISNUMBER(E2775), IF(G2775&gt;'Bulk DivVar Analysis'!$D$62,"Pass","Fail"),"")</f>
        <v/>
      </c>
      <c r="I2775" s="338" t="str">
        <f t="shared" si="45"/>
        <v/>
      </c>
      <c r="J2775" s="339"/>
      <c r="K2775" s="339"/>
      <c r="L2775" s="339"/>
      <c r="M2775" s="339"/>
      <c r="N2775" s="339"/>
      <c r="O2775" s="339"/>
      <c r="P2775" s="339"/>
      <c r="Q2775" s="339"/>
    </row>
    <row r="2776" spans="1:17" ht="13.5" customHeight="1">
      <c r="A2776" s="481"/>
      <c r="B2776" s="481"/>
      <c r="C2776" s="481"/>
      <c r="D2776" s="481"/>
      <c r="E2776" s="481"/>
      <c r="F2776" s="339"/>
      <c r="G2776" s="340" t="str">
        <f>IF(ISNUMBER(E2776),E2776/'Bulk DivVar Analysis'!$C$60,"")</f>
        <v/>
      </c>
      <c r="H2776" s="338" t="str">
        <f>IF(ISNUMBER(E2776), IF(G2776&gt;'Bulk DivVar Analysis'!$D$62,"Pass","Fail"),"")</f>
        <v/>
      </c>
      <c r="I2776" s="338" t="str">
        <f t="shared" si="45"/>
        <v/>
      </c>
      <c r="J2776" s="339"/>
      <c r="K2776" s="339"/>
      <c r="L2776" s="339"/>
      <c r="M2776" s="339"/>
      <c r="N2776" s="339"/>
      <c r="O2776" s="339"/>
      <c r="P2776" s="339"/>
      <c r="Q2776" s="339"/>
    </row>
    <row r="2777" spans="1:17" ht="13.5" customHeight="1">
      <c r="A2777" s="481"/>
      <c r="B2777" s="481"/>
      <c r="C2777" s="481"/>
      <c r="D2777" s="481"/>
      <c r="E2777" s="481"/>
      <c r="F2777" s="339"/>
      <c r="G2777" s="340" t="str">
        <f>IF(ISNUMBER(E2777),E2777/'Bulk DivVar Analysis'!$C$60,"")</f>
        <v/>
      </c>
      <c r="H2777" s="338" t="str">
        <f>IF(ISNUMBER(E2777), IF(G2777&gt;'Bulk DivVar Analysis'!$D$62,"Pass","Fail"),"")</f>
        <v/>
      </c>
      <c r="I2777" s="338" t="str">
        <f t="shared" si="45"/>
        <v/>
      </c>
      <c r="J2777" s="339"/>
      <c r="K2777" s="339"/>
      <c r="L2777" s="339"/>
      <c r="M2777" s="339"/>
      <c r="N2777" s="339"/>
      <c r="O2777" s="339"/>
      <c r="P2777" s="339"/>
      <c r="Q2777" s="339"/>
    </row>
    <row r="2778" spans="1:17" ht="13.5" customHeight="1">
      <c r="A2778" s="481"/>
      <c r="B2778" s="481"/>
      <c r="C2778" s="481"/>
      <c r="D2778" s="481"/>
      <c r="E2778" s="481"/>
      <c r="F2778" s="339"/>
      <c r="G2778" s="340" t="str">
        <f>IF(ISNUMBER(E2778),E2778/'Bulk DivVar Analysis'!$C$60,"")</f>
        <v/>
      </c>
      <c r="H2778" s="338" t="str">
        <f>IF(ISNUMBER(E2778), IF(G2778&gt;'Bulk DivVar Analysis'!$D$62,"Pass","Fail"),"")</f>
        <v/>
      </c>
      <c r="I2778" s="338" t="str">
        <f t="shared" si="45"/>
        <v/>
      </c>
      <c r="J2778" s="339"/>
      <c r="K2778" s="339"/>
      <c r="L2778" s="339"/>
      <c r="M2778" s="339"/>
      <c r="N2778" s="339"/>
      <c r="O2778" s="339"/>
      <c r="P2778" s="339"/>
      <c r="Q2778" s="339"/>
    </row>
    <row r="2779" spans="1:17" ht="13.5" customHeight="1">
      <c r="A2779" s="481"/>
      <c r="B2779" s="481"/>
      <c r="C2779" s="481"/>
      <c r="D2779" s="481"/>
      <c r="E2779" s="481"/>
      <c r="F2779" s="339"/>
      <c r="G2779" s="340" t="str">
        <f>IF(ISNUMBER(E2779),E2779/'Bulk DivVar Analysis'!$C$60,"")</f>
        <v/>
      </c>
      <c r="H2779" s="338" t="str">
        <f>IF(ISNUMBER(E2779), IF(G2779&gt;'Bulk DivVar Analysis'!$D$62,"Pass","Fail"),"")</f>
        <v/>
      </c>
      <c r="I2779" s="338" t="str">
        <f t="shared" si="45"/>
        <v/>
      </c>
      <c r="J2779" s="339"/>
      <c r="K2779" s="339"/>
      <c r="L2779" s="339"/>
      <c r="M2779" s="339"/>
      <c r="N2779" s="339"/>
      <c r="O2779" s="339"/>
      <c r="P2779" s="339"/>
      <c r="Q2779" s="339"/>
    </row>
    <row r="2780" spans="1:17" ht="13.5" customHeight="1">
      <c r="A2780" s="481"/>
      <c r="B2780" s="481"/>
      <c r="C2780" s="481"/>
      <c r="D2780" s="481"/>
      <c r="E2780" s="481"/>
      <c r="F2780" s="339"/>
      <c r="G2780" s="340" t="str">
        <f>IF(ISNUMBER(E2780),E2780/'Bulk DivVar Analysis'!$C$60,"")</f>
        <v/>
      </c>
      <c r="H2780" s="338" t="str">
        <f>IF(ISNUMBER(E2780), IF(G2780&gt;'Bulk DivVar Analysis'!$D$62,"Pass","Fail"),"")</f>
        <v/>
      </c>
      <c r="I2780" s="338" t="str">
        <f t="shared" si="45"/>
        <v/>
      </c>
      <c r="J2780" s="339"/>
      <c r="K2780" s="339"/>
      <c r="L2780" s="339"/>
      <c r="M2780" s="339"/>
      <c r="N2780" s="339"/>
      <c r="O2780" s="339"/>
      <c r="P2780" s="339"/>
      <c r="Q2780" s="339"/>
    </row>
    <row r="2781" spans="1:17" ht="13.5" customHeight="1">
      <c r="A2781" s="481"/>
      <c r="B2781" s="481"/>
      <c r="C2781" s="481"/>
      <c r="D2781" s="481"/>
      <c r="E2781" s="481"/>
      <c r="F2781" s="339"/>
      <c r="G2781" s="340" t="str">
        <f>IF(ISNUMBER(E2781),E2781/'Bulk DivVar Analysis'!$C$60,"")</f>
        <v/>
      </c>
      <c r="H2781" s="338" t="str">
        <f>IF(ISNUMBER(E2781), IF(G2781&gt;'Bulk DivVar Analysis'!$D$62,"Pass","Fail"),"")</f>
        <v/>
      </c>
      <c r="I2781" s="338" t="str">
        <f t="shared" si="45"/>
        <v/>
      </c>
      <c r="J2781" s="339"/>
      <c r="K2781" s="339"/>
      <c r="L2781" s="339"/>
      <c r="M2781" s="339"/>
      <c r="N2781" s="339"/>
      <c r="O2781" s="339"/>
      <c r="P2781" s="339"/>
      <c r="Q2781" s="339"/>
    </row>
    <row r="2782" spans="1:17" ht="13.5" customHeight="1">
      <c r="A2782" s="481"/>
      <c r="B2782" s="481"/>
      <c r="C2782" s="481"/>
      <c r="D2782" s="481"/>
      <c r="E2782" s="481"/>
      <c r="F2782" s="339"/>
      <c r="G2782" s="340" t="str">
        <f>IF(ISNUMBER(E2782),E2782/'Bulk DivVar Analysis'!$C$60,"")</f>
        <v/>
      </c>
      <c r="H2782" s="338" t="str">
        <f>IF(ISNUMBER(E2782), IF(G2782&gt;'Bulk DivVar Analysis'!$D$62,"Pass","Fail"),"")</f>
        <v/>
      </c>
      <c r="I2782" s="338" t="str">
        <f t="shared" si="45"/>
        <v/>
      </c>
      <c r="J2782" s="339"/>
      <c r="K2782" s="339"/>
      <c r="L2782" s="339"/>
      <c r="M2782" s="339"/>
      <c r="N2782" s="339"/>
      <c r="O2782" s="339"/>
      <c r="P2782" s="339"/>
      <c r="Q2782" s="339"/>
    </row>
    <row r="2783" spans="1:17" ht="13.5" customHeight="1">
      <c r="A2783" s="481"/>
      <c r="B2783" s="481"/>
      <c r="C2783" s="481"/>
      <c r="D2783" s="481"/>
      <c r="E2783" s="481"/>
      <c r="F2783" s="339"/>
      <c r="G2783" s="340" t="str">
        <f>IF(ISNUMBER(E2783),E2783/'Bulk DivVar Analysis'!$C$60,"")</f>
        <v/>
      </c>
      <c r="H2783" s="338" t="str">
        <f>IF(ISNUMBER(E2783), IF(G2783&gt;'Bulk DivVar Analysis'!$D$62,"Pass","Fail"),"")</f>
        <v/>
      </c>
      <c r="I2783" s="338" t="str">
        <f t="shared" si="45"/>
        <v/>
      </c>
      <c r="J2783" s="339"/>
      <c r="K2783" s="339"/>
      <c r="L2783" s="339"/>
      <c r="M2783" s="339"/>
      <c r="N2783" s="339"/>
      <c r="O2783" s="339"/>
      <c r="P2783" s="339"/>
      <c r="Q2783" s="339"/>
    </row>
    <row r="2784" spans="1:17" ht="13.5" customHeight="1">
      <c r="A2784" s="481"/>
      <c r="B2784" s="481"/>
      <c r="C2784" s="481"/>
      <c r="D2784" s="481"/>
      <c r="E2784" s="481"/>
      <c r="F2784" s="339"/>
      <c r="G2784" s="340" t="str">
        <f>IF(ISNUMBER(E2784),E2784/'Bulk DivVar Analysis'!$C$60,"")</f>
        <v/>
      </c>
      <c r="H2784" s="338" t="str">
        <f>IF(ISNUMBER(E2784), IF(G2784&gt;'Bulk DivVar Analysis'!$D$62,"Pass","Fail"),"")</f>
        <v/>
      </c>
      <c r="I2784" s="338" t="str">
        <f t="shared" si="45"/>
        <v/>
      </c>
      <c r="J2784" s="339"/>
      <c r="K2784" s="339"/>
      <c r="L2784" s="339"/>
      <c r="M2784" s="339"/>
      <c r="N2784" s="339"/>
      <c r="O2784" s="339"/>
      <c r="P2784" s="339"/>
      <c r="Q2784" s="339"/>
    </row>
    <row r="2785" spans="1:17" ht="13.5" customHeight="1">
      <c r="A2785" s="481"/>
      <c r="B2785" s="481"/>
      <c r="C2785" s="481"/>
      <c r="D2785" s="481"/>
      <c r="E2785" s="481"/>
      <c r="F2785" s="339"/>
      <c r="G2785" s="340" t="str">
        <f>IF(ISNUMBER(E2785),E2785/'Bulk DivVar Analysis'!$C$60,"")</f>
        <v/>
      </c>
      <c r="H2785" s="338" t="str">
        <f>IF(ISNUMBER(E2785), IF(G2785&gt;'Bulk DivVar Analysis'!$D$62,"Pass","Fail"),"")</f>
        <v/>
      </c>
      <c r="I2785" s="338" t="str">
        <f t="shared" si="45"/>
        <v/>
      </c>
      <c r="J2785" s="339"/>
      <c r="K2785" s="339"/>
      <c r="L2785" s="339"/>
      <c r="M2785" s="339"/>
      <c r="N2785" s="339"/>
      <c r="O2785" s="339"/>
      <c r="P2785" s="339"/>
      <c r="Q2785" s="339"/>
    </row>
    <row r="2786" spans="1:17" ht="13.5" customHeight="1">
      <c r="A2786" s="481"/>
      <c r="B2786" s="481"/>
      <c r="C2786" s="481"/>
      <c r="D2786" s="481"/>
      <c r="E2786" s="481"/>
      <c r="F2786" s="339"/>
      <c r="G2786" s="340" t="str">
        <f>IF(ISNUMBER(E2786),E2786/'Bulk DivVar Analysis'!$C$60,"")</f>
        <v/>
      </c>
      <c r="H2786" s="338" t="str">
        <f>IF(ISNUMBER(E2786), IF(G2786&gt;'Bulk DivVar Analysis'!$D$62,"Pass","Fail"),"")</f>
        <v/>
      </c>
      <c r="I2786" s="338" t="str">
        <f t="shared" si="45"/>
        <v/>
      </c>
      <c r="J2786" s="339"/>
      <c r="K2786" s="339"/>
      <c r="L2786" s="339"/>
      <c r="M2786" s="339"/>
      <c r="N2786" s="339"/>
      <c r="O2786" s="339"/>
      <c r="P2786" s="339"/>
      <c r="Q2786" s="339"/>
    </row>
    <row r="2787" spans="1:17" ht="13.5" customHeight="1">
      <c r="A2787" s="481"/>
      <c r="B2787" s="481"/>
      <c r="C2787" s="481"/>
      <c r="D2787" s="481"/>
      <c r="E2787" s="481"/>
      <c r="F2787" s="339"/>
      <c r="G2787" s="340" t="str">
        <f>IF(ISNUMBER(E2787),E2787/'Bulk DivVar Analysis'!$C$60,"")</f>
        <v/>
      </c>
      <c r="H2787" s="338" t="str">
        <f>IF(ISNUMBER(E2787), IF(G2787&gt;'Bulk DivVar Analysis'!$D$62,"Pass","Fail"),"")</f>
        <v/>
      </c>
      <c r="I2787" s="338" t="str">
        <f t="shared" si="45"/>
        <v/>
      </c>
      <c r="J2787" s="339"/>
      <c r="K2787" s="339"/>
      <c r="L2787" s="339"/>
      <c r="M2787" s="339"/>
      <c r="N2787" s="339"/>
      <c r="O2787" s="339"/>
      <c r="P2787" s="339"/>
      <c r="Q2787" s="339"/>
    </row>
    <row r="2788" spans="1:17" ht="13.5" customHeight="1">
      <c r="A2788" s="481"/>
      <c r="B2788" s="481"/>
      <c r="C2788" s="481"/>
      <c r="D2788" s="481"/>
      <c r="E2788" s="481"/>
      <c r="F2788" s="339"/>
      <c r="G2788" s="340" t="str">
        <f>IF(ISNUMBER(E2788),E2788/'Bulk DivVar Analysis'!$C$60,"")</f>
        <v/>
      </c>
      <c r="H2788" s="338" t="str">
        <f>IF(ISNUMBER(E2788), IF(G2788&gt;'Bulk DivVar Analysis'!$D$62,"Pass","Fail"),"")</f>
        <v/>
      </c>
      <c r="I2788" s="338" t="str">
        <f t="shared" si="45"/>
        <v/>
      </c>
      <c r="J2788" s="339"/>
      <c r="K2788" s="339"/>
      <c r="L2788" s="339"/>
      <c r="M2788" s="339"/>
      <c r="N2788" s="339"/>
      <c r="O2788" s="339"/>
      <c r="P2788" s="339"/>
      <c r="Q2788" s="339"/>
    </row>
    <row r="2789" spans="1:17" ht="13.5" customHeight="1">
      <c r="A2789" s="481"/>
      <c r="B2789" s="481"/>
      <c r="C2789" s="481"/>
      <c r="D2789" s="481"/>
      <c r="E2789" s="481"/>
      <c r="F2789" s="339"/>
      <c r="G2789" s="340" t="str">
        <f>IF(ISNUMBER(E2789),E2789/'Bulk DivVar Analysis'!$C$60,"")</f>
        <v/>
      </c>
      <c r="H2789" s="338" t="str">
        <f>IF(ISNUMBER(E2789), IF(G2789&gt;'Bulk DivVar Analysis'!$D$62,"Pass","Fail"),"")</f>
        <v/>
      </c>
      <c r="I2789" s="338" t="str">
        <f t="shared" si="45"/>
        <v/>
      </c>
      <c r="J2789" s="339"/>
      <c r="K2789" s="339"/>
      <c r="L2789" s="339"/>
      <c r="M2789" s="339"/>
      <c r="N2789" s="339"/>
      <c r="O2789" s="339"/>
      <c r="P2789" s="339"/>
      <c r="Q2789" s="339"/>
    </row>
    <row r="2790" spans="1:17" ht="13.5" customHeight="1">
      <c r="A2790" s="481"/>
      <c r="B2790" s="481"/>
      <c r="C2790" s="481"/>
      <c r="D2790" s="481"/>
      <c r="E2790" s="481"/>
      <c r="F2790" s="339"/>
      <c r="G2790" s="340" t="str">
        <f>IF(ISNUMBER(E2790),E2790/'Bulk DivVar Analysis'!$C$60,"")</f>
        <v/>
      </c>
      <c r="H2790" s="338" t="str">
        <f>IF(ISNUMBER(E2790), IF(G2790&gt;'Bulk DivVar Analysis'!$D$62,"Pass","Fail"),"")</f>
        <v/>
      </c>
      <c r="I2790" s="338" t="str">
        <f t="shared" si="45"/>
        <v/>
      </c>
      <c r="J2790" s="339"/>
      <c r="K2790" s="339"/>
      <c r="L2790" s="339"/>
      <c r="M2790" s="339"/>
      <c r="N2790" s="339"/>
      <c r="O2790" s="339"/>
      <c r="P2790" s="339"/>
      <c r="Q2790" s="339"/>
    </row>
    <row r="2791" spans="1:17" ht="13.5" customHeight="1">
      <c r="A2791" s="481"/>
      <c r="B2791" s="481"/>
      <c r="C2791" s="481"/>
      <c r="D2791" s="481"/>
      <c r="E2791" s="481"/>
      <c r="F2791" s="339"/>
      <c r="G2791" s="340" t="str">
        <f>IF(ISNUMBER(E2791),E2791/'Bulk DivVar Analysis'!$C$60,"")</f>
        <v/>
      </c>
      <c r="H2791" s="338" t="str">
        <f>IF(ISNUMBER(E2791), IF(G2791&gt;'Bulk DivVar Analysis'!$D$62,"Pass","Fail"),"")</f>
        <v/>
      </c>
      <c r="I2791" s="338" t="str">
        <f t="shared" si="45"/>
        <v/>
      </c>
      <c r="J2791" s="339"/>
      <c r="K2791" s="339"/>
      <c r="L2791" s="339"/>
      <c r="M2791" s="339"/>
      <c r="N2791" s="339"/>
      <c r="O2791" s="339"/>
      <c r="P2791" s="339"/>
      <c r="Q2791" s="339"/>
    </row>
    <row r="2792" spans="1:17" ht="13.5" customHeight="1">
      <c r="A2792" s="481"/>
      <c r="B2792" s="481"/>
      <c r="C2792" s="481"/>
      <c r="D2792" s="481"/>
      <c r="E2792" s="481"/>
      <c r="F2792" s="339"/>
      <c r="G2792" s="340" t="str">
        <f>IF(ISNUMBER(E2792),E2792/'Bulk DivVar Analysis'!$C$60,"")</f>
        <v/>
      </c>
      <c r="H2792" s="338" t="str">
        <f>IF(ISNUMBER(E2792), IF(G2792&gt;'Bulk DivVar Analysis'!$D$62,"Pass","Fail"),"")</f>
        <v/>
      </c>
      <c r="I2792" s="338" t="str">
        <f t="shared" si="45"/>
        <v/>
      </c>
      <c r="J2792" s="339"/>
      <c r="K2792" s="339"/>
      <c r="L2792" s="339"/>
      <c r="M2792" s="339"/>
      <c r="N2792" s="339"/>
      <c r="O2792" s="339"/>
      <c r="P2792" s="339"/>
      <c r="Q2792" s="339"/>
    </row>
    <row r="2793" spans="1:17" ht="13.5" customHeight="1">
      <c r="A2793" s="481"/>
      <c r="B2793" s="481"/>
      <c r="C2793" s="481"/>
      <c r="D2793" s="481"/>
      <c r="E2793" s="481"/>
      <c r="F2793" s="339"/>
      <c r="G2793" s="340" t="str">
        <f>IF(ISNUMBER(E2793),E2793/'Bulk DivVar Analysis'!$C$60,"")</f>
        <v/>
      </c>
      <c r="H2793" s="338" t="str">
        <f>IF(ISNUMBER(E2793), IF(G2793&gt;'Bulk DivVar Analysis'!$D$62,"Pass","Fail"),"")</f>
        <v/>
      </c>
      <c r="I2793" s="338" t="str">
        <f t="shared" si="45"/>
        <v/>
      </c>
      <c r="J2793" s="339"/>
      <c r="K2793" s="339"/>
      <c r="L2793" s="339"/>
      <c r="M2793" s="339"/>
      <c r="N2793" s="339"/>
      <c r="O2793" s="339"/>
      <c r="P2793" s="339"/>
      <c r="Q2793" s="339"/>
    </row>
    <row r="2794" spans="1:17" ht="13.5" customHeight="1">
      <c r="A2794" s="481"/>
      <c r="B2794" s="481"/>
      <c r="C2794" s="481"/>
      <c r="D2794" s="481"/>
      <c r="E2794" s="481"/>
      <c r="F2794" s="339"/>
      <c r="G2794" s="340" t="str">
        <f>IF(ISNUMBER(E2794),E2794/'Bulk DivVar Analysis'!$C$60,"")</f>
        <v/>
      </c>
      <c r="H2794" s="338" t="str">
        <f>IF(ISNUMBER(E2794), IF(G2794&gt;'Bulk DivVar Analysis'!$D$62,"Pass","Fail"),"")</f>
        <v/>
      </c>
      <c r="I2794" s="338" t="str">
        <f t="shared" si="45"/>
        <v/>
      </c>
      <c r="J2794" s="339"/>
      <c r="K2794" s="339"/>
      <c r="L2794" s="339"/>
      <c r="M2794" s="339"/>
      <c r="N2794" s="339"/>
      <c r="O2794" s="339"/>
      <c r="P2794" s="339"/>
      <c r="Q2794" s="339"/>
    </row>
    <row r="2795" spans="1:17" ht="13.5" customHeight="1">
      <c r="A2795" s="481"/>
      <c r="B2795" s="481"/>
      <c r="C2795" s="481"/>
      <c r="D2795" s="481"/>
      <c r="E2795" s="481"/>
      <c r="F2795" s="339"/>
      <c r="G2795" s="340" t="str">
        <f>IF(ISNUMBER(E2795),E2795/'Bulk DivVar Analysis'!$C$60,"")</f>
        <v/>
      </c>
      <c r="H2795" s="338" t="str">
        <f>IF(ISNUMBER(E2795), IF(G2795&gt;'Bulk DivVar Analysis'!$D$62,"Pass","Fail"),"")</f>
        <v/>
      </c>
      <c r="I2795" s="338" t="str">
        <f t="shared" si="45"/>
        <v/>
      </c>
      <c r="J2795" s="339"/>
      <c r="K2795" s="339"/>
      <c r="L2795" s="339"/>
      <c r="M2795" s="339"/>
      <c r="N2795" s="339"/>
      <c r="O2795" s="339"/>
      <c r="P2795" s="339"/>
      <c r="Q2795" s="339"/>
    </row>
    <row r="2796" spans="1:17" ht="13.5" customHeight="1">
      <c r="A2796" s="481"/>
      <c r="B2796" s="481"/>
      <c r="C2796" s="481"/>
      <c r="D2796" s="481"/>
      <c r="E2796" s="481"/>
      <c r="F2796" s="339"/>
      <c r="G2796" s="340" t="str">
        <f>IF(ISNUMBER(E2796),E2796/'Bulk DivVar Analysis'!$C$60,"")</f>
        <v/>
      </c>
      <c r="H2796" s="338" t="str">
        <f>IF(ISNUMBER(E2796), IF(G2796&gt;'Bulk DivVar Analysis'!$D$62,"Pass","Fail"),"")</f>
        <v/>
      </c>
      <c r="I2796" s="338" t="str">
        <f t="shared" si="45"/>
        <v/>
      </c>
      <c r="J2796" s="339"/>
      <c r="K2796" s="339"/>
      <c r="L2796" s="339"/>
      <c r="M2796" s="339"/>
      <c r="N2796" s="339"/>
      <c r="O2796" s="339"/>
      <c r="P2796" s="339"/>
      <c r="Q2796" s="339"/>
    </row>
    <row r="2797" spans="1:17" ht="13.5" customHeight="1">
      <c r="A2797" s="481"/>
      <c r="B2797" s="481"/>
      <c r="C2797" s="481"/>
      <c r="D2797" s="481"/>
      <c r="E2797" s="481"/>
      <c r="F2797" s="339"/>
      <c r="G2797" s="340" t="str">
        <f>IF(ISNUMBER(E2797),E2797/'Bulk DivVar Analysis'!$C$60,"")</f>
        <v/>
      </c>
      <c r="H2797" s="338" t="str">
        <f>IF(ISNUMBER(E2797), IF(G2797&gt;'Bulk DivVar Analysis'!$D$62,"Pass","Fail"),"")</f>
        <v/>
      </c>
      <c r="I2797" s="338" t="str">
        <f t="shared" si="45"/>
        <v/>
      </c>
      <c r="J2797" s="339"/>
      <c r="K2797" s="339"/>
      <c r="L2797" s="339"/>
      <c r="M2797" s="339"/>
      <c r="N2797" s="339"/>
      <c r="O2797" s="339"/>
      <c r="P2797" s="339"/>
      <c r="Q2797" s="339"/>
    </row>
    <row r="2798" spans="1:17" ht="13.5" customHeight="1">
      <c r="A2798" s="481"/>
      <c r="B2798" s="481"/>
      <c r="C2798" s="481"/>
      <c r="D2798" s="481"/>
      <c r="E2798" s="481"/>
      <c r="F2798" s="339"/>
      <c r="G2798" s="340" t="str">
        <f>IF(ISNUMBER(E2798),E2798/'Bulk DivVar Analysis'!$C$60,"")</f>
        <v/>
      </c>
      <c r="H2798" s="338" t="str">
        <f>IF(ISNUMBER(E2798), IF(G2798&gt;'Bulk DivVar Analysis'!$D$62,"Pass","Fail"),"")</f>
        <v/>
      </c>
      <c r="I2798" s="338" t="str">
        <f t="shared" si="45"/>
        <v/>
      </c>
      <c r="J2798" s="339"/>
      <c r="K2798" s="339"/>
      <c r="L2798" s="339"/>
      <c r="M2798" s="339"/>
      <c r="N2798" s="339"/>
      <c r="O2798" s="339"/>
      <c r="P2798" s="339"/>
      <c r="Q2798" s="339"/>
    </row>
    <row r="2799" spans="1:17" ht="13.5" customHeight="1">
      <c r="A2799" s="481"/>
      <c r="B2799" s="481"/>
      <c r="C2799" s="481"/>
      <c r="D2799" s="481"/>
      <c r="E2799" s="481"/>
      <c r="F2799" s="339"/>
      <c r="G2799" s="340" t="str">
        <f>IF(ISNUMBER(E2799),E2799/'Bulk DivVar Analysis'!$C$60,"")</f>
        <v/>
      </c>
      <c r="H2799" s="338" t="str">
        <f>IF(ISNUMBER(E2799), IF(G2799&gt;'Bulk DivVar Analysis'!$D$62,"Pass","Fail"),"")</f>
        <v/>
      </c>
      <c r="I2799" s="338" t="str">
        <f t="shared" si="45"/>
        <v/>
      </c>
      <c r="J2799" s="339"/>
      <c r="K2799" s="339"/>
      <c r="L2799" s="339"/>
      <c r="M2799" s="339"/>
      <c r="N2799" s="339"/>
      <c r="O2799" s="339"/>
      <c r="P2799" s="339"/>
      <c r="Q2799" s="339"/>
    </row>
    <row r="2800" spans="1:17" ht="13.5" customHeight="1">
      <c r="A2800" s="481"/>
      <c r="B2800" s="481"/>
      <c r="C2800" s="481"/>
      <c r="D2800" s="481"/>
      <c r="E2800" s="481"/>
      <c r="F2800" s="339"/>
      <c r="G2800" s="340" t="str">
        <f>IF(ISNUMBER(E2800),E2800/'Bulk DivVar Analysis'!$C$60,"")</f>
        <v/>
      </c>
      <c r="H2800" s="338" t="str">
        <f>IF(ISNUMBER(E2800), IF(G2800&gt;'Bulk DivVar Analysis'!$D$62,"Pass","Fail"),"")</f>
        <v/>
      </c>
      <c r="I2800" s="338" t="str">
        <f t="shared" si="45"/>
        <v/>
      </c>
      <c r="J2800" s="339"/>
      <c r="K2800" s="339"/>
      <c r="L2800" s="339"/>
      <c r="M2800" s="339"/>
      <c r="N2800" s="339"/>
      <c r="O2800" s="339"/>
      <c r="P2800" s="339"/>
      <c r="Q2800" s="339"/>
    </row>
    <row r="2801" spans="1:17" ht="13.5" customHeight="1">
      <c r="A2801" s="481"/>
      <c r="B2801" s="481"/>
      <c r="C2801" s="481"/>
      <c r="D2801" s="481"/>
      <c r="E2801" s="481"/>
      <c r="F2801" s="339"/>
      <c r="G2801" s="340" t="str">
        <f>IF(ISNUMBER(E2801),E2801/'Bulk DivVar Analysis'!$C$60,"")</f>
        <v/>
      </c>
      <c r="H2801" s="338" t="str">
        <f>IF(ISNUMBER(E2801), IF(G2801&gt;'Bulk DivVar Analysis'!$D$62,"Pass","Fail"),"")</f>
        <v/>
      </c>
      <c r="I2801" s="338" t="str">
        <f t="shared" si="45"/>
        <v/>
      </c>
      <c r="J2801" s="339"/>
      <c r="K2801" s="339"/>
      <c r="L2801" s="339"/>
      <c r="M2801" s="339"/>
      <c r="N2801" s="339"/>
      <c r="O2801" s="339"/>
      <c r="P2801" s="339"/>
      <c r="Q2801" s="339"/>
    </row>
    <row r="2802" spans="1:17" ht="13.5" customHeight="1">
      <c r="A2802" s="481"/>
      <c r="B2802" s="481"/>
      <c r="C2802" s="481"/>
      <c r="D2802" s="481"/>
      <c r="E2802" s="481"/>
      <c r="F2802" s="339"/>
      <c r="G2802" s="340" t="str">
        <f>IF(ISNUMBER(E2802),E2802/'Bulk DivVar Analysis'!$C$60,"")</f>
        <v/>
      </c>
      <c r="H2802" s="338" t="str">
        <f>IF(ISNUMBER(E2802), IF(G2802&gt;'Bulk DivVar Analysis'!$D$62,"Pass","Fail"),"")</f>
        <v/>
      </c>
      <c r="I2802" s="338" t="str">
        <f t="shared" si="45"/>
        <v/>
      </c>
      <c r="J2802" s="339"/>
      <c r="K2802" s="339"/>
      <c r="L2802" s="339"/>
      <c r="M2802" s="339"/>
      <c r="N2802" s="339"/>
      <c r="O2802" s="339"/>
      <c r="P2802" s="339"/>
      <c r="Q2802" s="339"/>
    </row>
    <row r="2803" spans="1:17" ht="13.5" customHeight="1">
      <c r="A2803" s="481"/>
      <c r="B2803" s="481"/>
      <c r="C2803" s="481"/>
      <c r="D2803" s="481"/>
      <c r="E2803" s="481"/>
      <c r="F2803" s="339"/>
      <c r="G2803" s="340" t="str">
        <f>IF(ISNUMBER(E2803),E2803/'Bulk DivVar Analysis'!$C$60,"")</f>
        <v/>
      </c>
      <c r="H2803" s="338" t="str">
        <f>IF(ISNUMBER(E2803), IF(G2803&gt;'Bulk DivVar Analysis'!$D$62,"Pass","Fail"),"")</f>
        <v/>
      </c>
      <c r="I2803" s="338" t="str">
        <f t="shared" si="45"/>
        <v/>
      </c>
      <c r="J2803" s="339"/>
      <c r="K2803" s="339"/>
      <c r="L2803" s="339"/>
      <c r="M2803" s="339"/>
      <c r="N2803" s="339"/>
      <c r="O2803" s="339"/>
      <c r="P2803" s="339"/>
      <c r="Q2803" s="339"/>
    </row>
    <row r="2804" spans="1:17" ht="13.5" customHeight="1">
      <c r="A2804" s="481"/>
      <c r="B2804" s="481"/>
      <c r="C2804" s="481"/>
      <c r="D2804" s="481"/>
      <c r="E2804" s="481"/>
      <c r="F2804" s="339"/>
      <c r="G2804" s="340" t="str">
        <f>IF(ISNUMBER(E2804),E2804/'Bulk DivVar Analysis'!$C$60,"")</f>
        <v/>
      </c>
      <c r="H2804" s="338" t="str">
        <f>IF(ISNUMBER(E2804), IF(G2804&gt;'Bulk DivVar Analysis'!$D$62,"Pass","Fail"),"")</f>
        <v/>
      </c>
      <c r="I2804" s="338" t="str">
        <f t="shared" si="45"/>
        <v/>
      </c>
      <c r="J2804" s="339"/>
      <c r="K2804" s="339"/>
      <c r="L2804" s="339"/>
      <c r="M2804" s="339"/>
      <c r="N2804" s="339"/>
      <c r="O2804" s="339"/>
      <c r="P2804" s="339"/>
      <c r="Q2804" s="339"/>
    </row>
    <row r="2805" spans="1:17" ht="13.5" customHeight="1">
      <c r="A2805" s="481"/>
      <c r="B2805" s="481"/>
      <c r="C2805" s="481"/>
      <c r="D2805" s="481"/>
      <c r="E2805" s="481"/>
      <c r="F2805" s="339"/>
      <c r="G2805" s="340" t="str">
        <f>IF(ISNUMBER(E2805),E2805/'Bulk DivVar Analysis'!$C$60,"")</f>
        <v/>
      </c>
      <c r="H2805" s="338" t="str">
        <f>IF(ISNUMBER(E2805), IF(G2805&gt;'Bulk DivVar Analysis'!$D$62,"Pass","Fail"),"")</f>
        <v/>
      </c>
      <c r="I2805" s="338" t="str">
        <f t="shared" si="45"/>
        <v/>
      </c>
      <c r="J2805" s="339"/>
      <c r="K2805" s="339"/>
      <c r="L2805" s="339"/>
      <c r="M2805" s="339"/>
      <c r="N2805" s="339"/>
      <c r="O2805" s="339"/>
      <c r="P2805" s="339"/>
      <c r="Q2805" s="339"/>
    </row>
    <row r="2806" spans="1:17" ht="13.5" customHeight="1">
      <c r="A2806" s="481"/>
      <c r="B2806" s="481"/>
      <c r="C2806" s="481"/>
      <c r="D2806" s="481"/>
      <c r="E2806" s="481"/>
      <c r="F2806" s="339"/>
      <c r="G2806" s="340" t="str">
        <f>IF(ISNUMBER(E2806),E2806/'Bulk DivVar Analysis'!$C$60,"")</f>
        <v/>
      </c>
      <c r="H2806" s="338" t="str">
        <f>IF(ISNUMBER(E2806), IF(G2806&gt;'Bulk DivVar Analysis'!$D$62,"Pass","Fail"),"")</f>
        <v/>
      </c>
      <c r="I2806" s="338" t="str">
        <f t="shared" si="45"/>
        <v/>
      </c>
      <c r="J2806" s="339"/>
      <c r="K2806" s="339"/>
      <c r="L2806" s="339"/>
      <c r="M2806" s="339"/>
      <c r="N2806" s="339"/>
      <c r="O2806" s="339"/>
      <c r="P2806" s="339"/>
      <c r="Q2806" s="339"/>
    </row>
    <row r="2807" spans="1:17" ht="13.5" customHeight="1">
      <c r="A2807" s="481"/>
      <c r="B2807" s="481"/>
      <c r="C2807" s="481"/>
      <c r="D2807" s="481"/>
      <c r="E2807" s="481"/>
      <c r="F2807" s="339"/>
      <c r="G2807" s="340" t="str">
        <f>IF(ISNUMBER(E2807),E2807/'Bulk DivVar Analysis'!$C$60,"")</f>
        <v/>
      </c>
      <c r="H2807" s="338" t="str">
        <f>IF(ISNUMBER(E2807), IF(G2807&gt;'Bulk DivVar Analysis'!$D$62,"Pass","Fail"),"")</f>
        <v/>
      </c>
      <c r="I2807" s="338" t="str">
        <f t="shared" si="45"/>
        <v/>
      </c>
      <c r="J2807" s="339"/>
      <c r="K2807" s="339"/>
      <c r="L2807" s="339"/>
      <c r="M2807" s="339"/>
      <c r="N2807" s="339"/>
      <c r="O2807" s="339"/>
      <c r="P2807" s="339"/>
      <c r="Q2807" s="339"/>
    </row>
    <row r="2808" spans="1:17" ht="13.5" customHeight="1">
      <c r="A2808" s="481"/>
      <c r="B2808" s="481"/>
      <c r="C2808" s="481"/>
      <c r="D2808" s="481"/>
      <c r="E2808" s="481"/>
      <c r="F2808" s="339"/>
      <c r="G2808" s="340" t="str">
        <f>IF(ISNUMBER(E2808),E2808/'Bulk DivVar Analysis'!$C$60,"")</f>
        <v/>
      </c>
      <c r="H2808" s="338" t="str">
        <f>IF(ISNUMBER(E2808), IF(G2808&gt;'Bulk DivVar Analysis'!$D$62,"Pass","Fail"),"")</f>
        <v/>
      </c>
      <c r="I2808" s="338" t="str">
        <f t="shared" si="45"/>
        <v/>
      </c>
      <c r="J2808" s="339"/>
      <c r="K2808" s="339"/>
      <c r="L2808" s="339"/>
      <c r="M2808" s="339"/>
      <c r="N2808" s="339"/>
      <c r="O2808" s="339"/>
      <c r="P2808" s="339"/>
      <c r="Q2808" s="339"/>
    </row>
    <row r="2809" spans="1:17" ht="13.5" customHeight="1">
      <c r="A2809" s="481"/>
      <c r="B2809" s="481"/>
      <c r="C2809" s="481"/>
      <c r="D2809" s="481"/>
      <c r="E2809" s="481"/>
      <c r="F2809" s="339"/>
      <c r="G2809" s="340" t="str">
        <f>IF(ISNUMBER(E2809),E2809/'Bulk DivVar Analysis'!$C$60,"")</f>
        <v/>
      </c>
      <c r="H2809" s="338" t="str">
        <f>IF(ISNUMBER(E2809), IF(G2809&gt;'Bulk DivVar Analysis'!$D$62,"Pass","Fail"),"")</f>
        <v/>
      </c>
      <c r="I2809" s="338" t="str">
        <f t="shared" si="45"/>
        <v/>
      </c>
      <c r="J2809" s="339"/>
      <c r="K2809" s="339"/>
      <c r="L2809" s="339"/>
      <c r="M2809" s="339"/>
      <c r="N2809" s="339"/>
      <c r="O2809" s="339"/>
      <c r="P2809" s="339"/>
      <c r="Q2809" s="339"/>
    </row>
    <row r="2810" spans="1:17" ht="13.5" customHeight="1">
      <c r="A2810" s="481"/>
      <c r="B2810" s="481"/>
      <c r="C2810" s="481"/>
      <c r="D2810" s="481"/>
      <c r="E2810" s="481"/>
      <c r="F2810" s="339"/>
      <c r="G2810" s="340" t="str">
        <f>IF(ISNUMBER(E2810),E2810/'Bulk DivVar Analysis'!$C$60,"")</f>
        <v/>
      </c>
      <c r="H2810" s="338" t="str">
        <f>IF(ISNUMBER(E2810), IF(G2810&gt;'Bulk DivVar Analysis'!$D$62,"Pass","Fail"),"")</f>
        <v/>
      </c>
      <c r="I2810" s="338" t="str">
        <f t="shared" si="45"/>
        <v/>
      </c>
      <c r="J2810" s="339"/>
      <c r="K2810" s="339"/>
      <c r="L2810" s="339"/>
      <c r="M2810" s="339"/>
      <c r="N2810" s="339"/>
      <c r="O2810" s="339"/>
      <c r="P2810" s="339"/>
      <c r="Q2810" s="339"/>
    </row>
    <row r="2811" spans="1:17" ht="13.5" customHeight="1">
      <c r="A2811" s="481"/>
      <c r="B2811" s="481"/>
      <c r="C2811" s="481"/>
      <c r="D2811" s="481"/>
      <c r="E2811" s="481"/>
      <c r="F2811" s="339"/>
      <c r="G2811" s="340" t="str">
        <f>IF(ISNUMBER(E2811),E2811/'Bulk DivVar Analysis'!$C$60,"")</f>
        <v/>
      </c>
      <c r="H2811" s="338" t="str">
        <f>IF(ISNUMBER(E2811), IF(G2811&gt;'Bulk DivVar Analysis'!$D$62,"Pass","Fail"),"")</f>
        <v/>
      </c>
      <c r="I2811" s="338" t="str">
        <f t="shared" si="45"/>
        <v/>
      </c>
      <c r="J2811" s="339"/>
      <c r="K2811" s="339"/>
      <c r="L2811" s="339"/>
      <c r="M2811" s="339"/>
      <c r="N2811" s="339"/>
      <c r="O2811" s="339"/>
      <c r="P2811" s="339"/>
      <c r="Q2811" s="339"/>
    </row>
    <row r="2812" spans="1:17" ht="13.5" customHeight="1">
      <c r="A2812" s="481"/>
      <c r="B2812" s="481"/>
      <c r="C2812" s="481"/>
      <c r="D2812" s="481"/>
      <c r="E2812" s="481"/>
      <c r="F2812" s="339"/>
      <c r="G2812" s="340" t="str">
        <f>IF(ISNUMBER(E2812),E2812/'Bulk DivVar Analysis'!$C$60,"")</f>
        <v/>
      </c>
      <c r="H2812" s="338" t="str">
        <f>IF(ISNUMBER(E2812), IF(G2812&gt;'Bulk DivVar Analysis'!$D$62,"Pass","Fail"),"")</f>
        <v/>
      </c>
      <c r="I2812" s="338" t="str">
        <f t="shared" si="45"/>
        <v/>
      </c>
      <c r="J2812" s="339"/>
      <c r="K2812" s="339"/>
      <c r="L2812" s="339"/>
      <c r="M2812" s="339"/>
      <c r="N2812" s="339"/>
      <c r="O2812" s="339"/>
      <c r="P2812" s="339"/>
      <c r="Q2812" s="339"/>
    </row>
    <row r="2813" spans="1:17" ht="13.5" customHeight="1">
      <c r="A2813" s="481"/>
      <c r="B2813" s="481"/>
      <c r="C2813" s="481"/>
      <c r="D2813" s="481"/>
      <c r="E2813" s="481"/>
      <c r="F2813" s="339"/>
      <c r="G2813" s="340" t="str">
        <f>IF(ISNUMBER(E2813),E2813/'Bulk DivVar Analysis'!$C$60,"")</f>
        <v/>
      </c>
      <c r="H2813" s="338" t="str">
        <f>IF(ISNUMBER(E2813), IF(G2813&gt;'Bulk DivVar Analysis'!$D$62,"Pass","Fail"),"")</f>
        <v/>
      </c>
      <c r="I2813" s="338" t="str">
        <f t="shared" si="45"/>
        <v/>
      </c>
      <c r="J2813" s="339"/>
      <c r="K2813" s="339"/>
      <c r="L2813" s="339"/>
      <c r="M2813" s="339"/>
      <c r="N2813" s="339"/>
      <c r="O2813" s="339"/>
      <c r="P2813" s="339"/>
      <c r="Q2813" s="339"/>
    </row>
    <row r="2814" spans="1:17" ht="13.5" customHeight="1">
      <c r="A2814" s="481"/>
      <c r="B2814" s="481"/>
      <c r="C2814" s="481"/>
      <c r="D2814" s="481"/>
      <c r="E2814" s="481"/>
      <c r="F2814" s="339"/>
      <c r="G2814" s="340" t="str">
        <f>IF(ISNUMBER(E2814),E2814/'Bulk DivVar Analysis'!$C$60,"")</f>
        <v/>
      </c>
      <c r="H2814" s="338" t="str">
        <f>IF(ISNUMBER(E2814), IF(G2814&gt;'Bulk DivVar Analysis'!$D$62,"Pass","Fail"),"")</f>
        <v/>
      </c>
      <c r="I2814" s="338" t="str">
        <f t="shared" si="45"/>
        <v/>
      </c>
      <c r="J2814" s="339"/>
      <c r="K2814" s="339"/>
      <c r="L2814" s="339"/>
      <c r="M2814" s="339"/>
      <c r="N2814" s="339"/>
      <c r="O2814" s="339"/>
      <c r="P2814" s="339"/>
      <c r="Q2814" s="339"/>
    </row>
    <row r="2815" spans="1:17" ht="13.5" customHeight="1">
      <c r="A2815" s="481"/>
      <c r="B2815" s="481"/>
      <c r="C2815" s="481"/>
      <c r="D2815" s="481"/>
      <c r="E2815" s="481"/>
      <c r="F2815" s="339"/>
      <c r="G2815" s="340" t="str">
        <f>IF(ISNUMBER(E2815),E2815/'Bulk DivVar Analysis'!$C$60,"")</f>
        <v/>
      </c>
      <c r="H2815" s="338" t="str">
        <f>IF(ISNUMBER(E2815), IF(G2815&gt;'Bulk DivVar Analysis'!$D$62,"Pass","Fail"),"")</f>
        <v/>
      </c>
      <c r="I2815" s="338" t="str">
        <f t="shared" si="45"/>
        <v/>
      </c>
      <c r="J2815" s="339"/>
      <c r="K2815" s="339"/>
      <c r="L2815" s="339"/>
      <c r="M2815" s="339"/>
      <c r="N2815" s="339"/>
      <c r="O2815" s="339"/>
      <c r="P2815" s="339"/>
      <c r="Q2815" s="339"/>
    </row>
    <row r="2816" spans="1:17" ht="13.5" customHeight="1">
      <c r="A2816" s="481"/>
      <c r="B2816" s="481"/>
      <c r="C2816" s="481"/>
      <c r="D2816" s="481"/>
      <c r="E2816" s="481"/>
      <c r="F2816" s="339"/>
      <c r="G2816" s="340" t="str">
        <f>IF(ISNUMBER(E2816),E2816/'Bulk DivVar Analysis'!$C$60,"")</f>
        <v/>
      </c>
      <c r="H2816" s="338" t="str">
        <f>IF(ISNUMBER(E2816), IF(G2816&gt;'Bulk DivVar Analysis'!$D$62,"Pass","Fail"),"")</f>
        <v/>
      </c>
      <c r="I2816" s="338" t="str">
        <f t="shared" si="45"/>
        <v/>
      </c>
      <c r="J2816" s="339"/>
      <c r="K2816" s="339"/>
      <c r="L2816" s="339"/>
      <c r="M2816" s="339"/>
      <c r="N2816" s="339"/>
      <c r="O2816" s="339"/>
      <c r="P2816" s="339"/>
      <c r="Q2816" s="339"/>
    </row>
    <row r="2817" spans="1:17" ht="13.5" customHeight="1">
      <c r="A2817" s="481"/>
      <c r="B2817" s="481"/>
      <c r="C2817" s="481"/>
      <c r="D2817" s="481"/>
      <c r="E2817" s="481"/>
      <c r="F2817" s="339"/>
      <c r="G2817" s="340" t="str">
        <f>IF(ISNUMBER(E2817),E2817/'Bulk DivVar Analysis'!$C$60,"")</f>
        <v/>
      </c>
      <c r="H2817" s="338" t="str">
        <f>IF(ISNUMBER(E2817), IF(G2817&gt;'Bulk DivVar Analysis'!$D$62,"Pass","Fail"),"")</f>
        <v/>
      </c>
      <c r="I2817" s="338" t="str">
        <f t="shared" si="45"/>
        <v/>
      </c>
      <c r="J2817" s="339"/>
      <c r="K2817" s="339"/>
      <c r="L2817" s="339"/>
      <c r="M2817" s="339"/>
      <c r="N2817" s="339"/>
      <c r="O2817" s="339"/>
      <c r="P2817" s="339"/>
      <c r="Q2817" s="339"/>
    </row>
    <row r="2818" spans="1:17" ht="13.5" customHeight="1">
      <c r="A2818" s="481"/>
      <c r="B2818" s="481"/>
      <c r="C2818" s="481"/>
      <c r="D2818" s="481"/>
      <c r="E2818" s="481"/>
      <c r="F2818" s="339"/>
      <c r="G2818" s="340" t="str">
        <f>IF(ISNUMBER(E2818),E2818/'Bulk DivVar Analysis'!$C$60,"")</f>
        <v/>
      </c>
      <c r="H2818" s="338" t="str">
        <f>IF(ISNUMBER(E2818), IF(G2818&gt;'Bulk DivVar Analysis'!$D$62,"Pass","Fail"),"")</f>
        <v/>
      </c>
      <c r="I2818" s="338" t="str">
        <f t="shared" si="45"/>
        <v/>
      </c>
      <c r="J2818" s="339"/>
      <c r="K2818" s="339"/>
      <c r="L2818" s="339"/>
      <c r="M2818" s="339"/>
      <c r="N2818" s="339"/>
      <c r="O2818" s="339"/>
      <c r="P2818" s="339"/>
      <c r="Q2818" s="339"/>
    </row>
    <row r="2819" spans="1:17" ht="13.5" customHeight="1">
      <c r="A2819" s="481"/>
      <c r="B2819" s="481"/>
      <c r="C2819" s="481"/>
      <c r="D2819" s="481"/>
      <c r="E2819" s="481"/>
      <c r="F2819" s="339"/>
      <c r="G2819" s="340" t="str">
        <f>IF(ISNUMBER(E2819),E2819/'Bulk DivVar Analysis'!$C$60,"")</f>
        <v/>
      </c>
      <c r="H2819" s="338" t="str">
        <f>IF(ISNUMBER(E2819), IF(G2819&gt;'Bulk DivVar Analysis'!$D$62,"Pass","Fail"),"")</f>
        <v/>
      </c>
      <c r="I2819" s="338" t="str">
        <f t="shared" ref="I2819:I2882" si="46">_xlfn.TEXTJOIN("_",TRUE,B2819,C2819)</f>
        <v/>
      </c>
      <c r="J2819" s="339"/>
      <c r="K2819" s="339"/>
      <c r="L2819" s="339"/>
      <c r="M2819" s="339"/>
      <c r="N2819" s="339"/>
      <c r="O2819" s="339"/>
      <c r="P2819" s="339"/>
      <c r="Q2819" s="339"/>
    </row>
    <row r="2820" spans="1:17" ht="13.5" customHeight="1">
      <c r="A2820" s="481"/>
      <c r="B2820" s="481"/>
      <c r="C2820" s="481"/>
      <c r="D2820" s="481"/>
      <c r="E2820" s="481"/>
      <c r="F2820" s="339"/>
      <c r="G2820" s="340" t="str">
        <f>IF(ISNUMBER(E2820),E2820/'Bulk DivVar Analysis'!$C$60,"")</f>
        <v/>
      </c>
      <c r="H2820" s="338" t="str">
        <f>IF(ISNUMBER(E2820), IF(G2820&gt;'Bulk DivVar Analysis'!$D$62,"Pass","Fail"),"")</f>
        <v/>
      </c>
      <c r="I2820" s="338" t="str">
        <f t="shared" si="46"/>
        <v/>
      </c>
      <c r="J2820" s="339"/>
      <c r="K2820" s="339"/>
      <c r="L2820" s="339"/>
      <c r="M2820" s="339"/>
      <c r="N2820" s="339"/>
      <c r="O2820" s="339"/>
      <c r="P2820" s="339"/>
      <c r="Q2820" s="339"/>
    </row>
    <row r="2821" spans="1:17" ht="13.5" customHeight="1">
      <c r="A2821" s="481"/>
      <c r="B2821" s="481"/>
      <c r="C2821" s="481"/>
      <c r="D2821" s="481"/>
      <c r="E2821" s="481"/>
      <c r="F2821" s="339"/>
      <c r="G2821" s="340" t="str">
        <f>IF(ISNUMBER(E2821),E2821/'Bulk DivVar Analysis'!$C$60,"")</f>
        <v/>
      </c>
      <c r="H2821" s="338" t="str">
        <f>IF(ISNUMBER(E2821), IF(G2821&gt;'Bulk DivVar Analysis'!$D$62,"Pass","Fail"),"")</f>
        <v/>
      </c>
      <c r="I2821" s="338" t="str">
        <f t="shared" si="46"/>
        <v/>
      </c>
      <c r="J2821" s="339"/>
      <c r="K2821" s="339"/>
      <c r="L2821" s="339"/>
      <c r="M2821" s="339"/>
      <c r="N2821" s="339"/>
      <c r="O2821" s="339"/>
      <c r="P2821" s="339"/>
      <c r="Q2821" s="339"/>
    </row>
    <row r="2822" spans="1:17" ht="13.5" customHeight="1">
      <c r="A2822" s="481"/>
      <c r="B2822" s="481"/>
      <c r="C2822" s="481"/>
      <c r="D2822" s="481"/>
      <c r="E2822" s="481"/>
      <c r="F2822" s="339"/>
      <c r="G2822" s="340" t="str">
        <f>IF(ISNUMBER(E2822),E2822/'Bulk DivVar Analysis'!$C$60,"")</f>
        <v/>
      </c>
      <c r="H2822" s="338" t="str">
        <f>IF(ISNUMBER(E2822), IF(G2822&gt;'Bulk DivVar Analysis'!$D$62,"Pass","Fail"),"")</f>
        <v/>
      </c>
      <c r="I2822" s="338" t="str">
        <f t="shared" si="46"/>
        <v/>
      </c>
      <c r="J2822" s="339"/>
      <c r="K2822" s="339"/>
      <c r="L2822" s="339"/>
      <c r="M2822" s="339"/>
      <c r="N2822" s="339"/>
      <c r="O2822" s="339"/>
      <c r="P2822" s="339"/>
      <c r="Q2822" s="339"/>
    </row>
    <row r="2823" spans="1:17" ht="13.5" customHeight="1">
      <c r="A2823" s="481"/>
      <c r="B2823" s="481"/>
      <c r="C2823" s="481"/>
      <c r="D2823" s="481"/>
      <c r="E2823" s="481"/>
      <c r="F2823" s="339"/>
      <c r="G2823" s="340" t="str">
        <f>IF(ISNUMBER(E2823),E2823/'Bulk DivVar Analysis'!$C$60,"")</f>
        <v/>
      </c>
      <c r="H2823" s="338" t="str">
        <f>IF(ISNUMBER(E2823), IF(G2823&gt;'Bulk DivVar Analysis'!$D$62,"Pass","Fail"),"")</f>
        <v/>
      </c>
      <c r="I2823" s="338" t="str">
        <f t="shared" si="46"/>
        <v/>
      </c>
      <c r="J2823" s="339"/>
      <c r="K2823" s="339"/>
      <c r="L2823" s="339"/>
      <c r="M2823" s="339"/>
      <c r="N2823" s="339"/>
      <c r="O2823" s="339"/>
      <c r="P2823" s="339"/>
      <c r="Q2823" s="339"/>
    </row>
    <row r="2824" spans="1:17" ht="13.5" customHeight="1">
      <c r="A2824" s="481"/>
      <c r="B2824" s="481"/>
      <c r="C2824" s="481"/>
      <c r="D2824" s="481"/>
      <c r="E2824" s="481"/>
      <c r="F2824" s="339"/>
      <c r="G2824" s="340" t="str">
        <f>IF(ISNUMBER(E2824),E2824/'Bulk DivVar Analysis'!$C$60,"")</f>
        <v/>
      </c>
      <c r="H2824" s="338" t="str">
        <f>IF(ISNUMBER(E2824), IF(G2824&gt;'Bulk DivVar Analysis'!$D$62,"Pass","Fail"),"")</f>
        <v/>
      </c>
      <c r="I2824" s="338" t="str">
        <f t="shared" si="46"/>
        <v/>
      </c>
      <c r="J2824" s="339"/>
      <c r="K2824" s="339"/>
      <c r="L2824" s="339"/>
      <c r="M2824" s="339"/>
      <c r="N2824" s="339"/>
      <c r="O2824" s="339"/>
      <c r="P2824" s="339"/>
      <c r="Q2824" s="339"/>
    </row>
    <row r="2825" spans="1:17" ht="13.5" customHeight="1">
      <c r="A2825" s="481"/>
      <c r="B2825" s="481"/>
      <c r="C2825" s="481"/>
      <c r="D2825" s="481"/>
      <c r="E2825" s="481"/>
      <c r="F2825" s="339"/>
      <c r="G2825" s="340" t="str">
        <f>IF(ISNUMBER(E2825),E2825/'Bulk DivVar Analysis'!$C$60,"")</f>
        <v/>
      </c>
      <c r="H2825" s="338" t="str">
        <f>IF(ISNUMBER(E2825), IF(G2825&gt;'Bulk DivVar Analysis'!$D$62,"Pass","Fail"),"")</f>
        <v/>
      </c>
      <c r="I2825" s="338" t="str">
        <f t="shared" si="46"/>
        <v/>
      </c>
      <c r="J2825" s="339"/>
      <c r="K2825" s="339"/>
      <c r="L2825" s="339"/>
      <c r="M2825" s="339"/>
      <c r="N2825" s="339"/>
      <c r="O2825" s="339"/>
      <c r="P2825" s="339"/>
      <c r="Q2825" s="339"/>
    </row>
    <row r="2826" spans="1:17" ht="13.5" customHeight="1">
      <c r="A2826" s="481"/>
      <c r="B2826" s="481"/>
      <c r="C2826" s="481"/>
      <c r="D2826" s="481"/>
      <c r="E2826" s="481"/>
      <c r="F2826" s="339"/>
      <c r="G2826" s="340" t="str">
        <f>IF(ISNUMBER(E2826),E2826/'Bulk DivVar Analysis'!$C$60,"")</f>
        <v/>
      </c>
      <c r="H2826" s="338" t="str">
        <f>IF(ISNUMBER(E2826), IF(G2826&gt;'Bulk DivVar Analysis'!$D$62,"Pass","Fail"),"")</f>
        <v/>
      </c>
      <c r="I2826" s="338" t="str">
        <f t="shared" si="46"/>
        <v/>
      </c>
      <c r="J2826" s="339"/>
      <c r="K2826" s="339"/>
      <c r="L2826" s="339"/>
      <c r="M2826" s="339"/>
      <c r="N2826" s="339"/>
      <c r="O2826" s="339"/>
      <c r="P2826" s="339"/>
      <c r="Q2826" s="339"/>
    </row>
    <row r="2827" spans="1:17" ht="13.5" customHeight="1">
      <c r="A2827" s="481"/>
      <c r="B2827" s="481"/>
      <c r="C2827" s="481"/>
      <c r="D2827" s="481"/>
      <c r="E2827" s="481"/>
      <c r="F2827" s="339"/>
      <c r="G2827" s="340" t="str">
        <f>IF(ISNUMBER(E2827),E2827/'Bulk DivVar Analysis'!$C$60,"")</f>
        <v/>
      </c>
      <c r="H2827" s="338" t="str">
        <f>IF(ISNUMBER(E2827), IF(G2827&gt;'Bulk DivVar Analysis'!$D$62,"Pass","Fail"),"")</f>
        <v/>
      </c>
      <c r="I2827" s="338" t="str">
        <f t="shared" si="46"/>
        <v/>
      </c>
      <c r="J2827" s="339"/>
      <c r="K2827" s="339"/>
      <c r="L2827" s="339"/>
      <c r="M2827" s="339"/>
      <c r="N2827" s="339"/>
      <c r="O2827" s="339"/>
      <c r="P2827" s="339"/>
      <c r="Q2827" s="339"/>
    </row>
    <row r="2828" spans="1:17" ht="13.5" customHeight="1">
      <c r="A2828" s="481"/>
      <c r="B2828" s="481"/>
      <c r="C2828" s="481"/>
      <c r="D2828" s="481"/>
      <c r="E2828" s="481"/>
      <c r="F2828" s="339"/>
      <c r="G2828" s="340" t="str">
        <f>IF(ISNUMBER(E2828),E2828/'Bulk DivVar Analysis'!$C$60,"")</f>
        <v/>
      </c>
      <c r="H2828" s="338" t="str">
        <f>IF(ISNUMBER(E2828), IF(G2828&gt;'Bulk DivVar Analysis'!$D$62,"Pass","Fail"),"")</f>
        <v/>
      </c>
      <c r="I2828" s="338" t="str">
        <f t="shared" si="46"/>
        <v/>
      </c>
      <c r="J2828" s="339"/>
      <c r="K2828" s="339"/>
      <c r="L2828" s="339"/>
      <c r="M2828" s="339"/>
      <c r="N2828" s="339"/>
      <c r="O2828" s="339"/>
      <c r="P2828" s="339"/>
      <c r="Q2828" s="339"/>
    </row>
    <row r="2829" spans="1:17" ht="13.5" customHeight="1">
      <c r="A2829" s="481"/>
      <c r="B2829" s="481"/>
      <c r="C2829" s="481"/>
      <c r="D2829" s="481"/>
      <c r="E2829" s="481"/>
      <c r="F2829" s="339"/>
      <c r="G2829" s="340" t="str">
        <f>IF(ISNUMBER(E2829),E2829/'Bulk DivVar Analysis'!$C$60,"")</f>
        <v/>
      </c>
      <c r="H2829" s="338" t="str">
        <f>IF(ISNUMBER(E2829), IF(G2829&gt;'Bulk DivVar Analysis'!$D$62,"Pass","Fail"),"")</f>
        <v/>
      </c>
      <c r="I2829" s="338" t="str">
        <f t="shared" si="46"/>
        <v/>
      </c>
      <c r="J2829" s="339"/>
      <c r="K2829" s="339"/>
      <c r="L2829" s="339"/>
      <c r="M2829" s="339"/>
      <c r="N2829" s="339"/>
      <c r="O2829" s="339"/>
      <c r="P2829" s="339"/>
      <c r="Q2829" s="339"/>
    </row>
    <row r="2830" spans="1:17" ht="13.5" customHeight="1">
      <c r="A2830" s="481"/>
      <c r="B2830" s="481"/>
      <c r="C2830" s="481"/>
      <c r="D2830" s="481"/>
      <c r="E2830" s="481"/>
      <c r="F2830" s="339"/>
      <c r="G2830" s="340" t="str">
        <f>IF(ISNUMBER(E2830),E2830/'Bulk DivVar Analysis'!$C$60,"")</f>
        <v/>
      </c>
      <c r="H2830" s="338" t="str">
        <f>IF(ISNUMBER(E2830), IF(G2830&gt;'Bulk DivVar Analysis'!$D$62,"Pass","Fail"),"")</f>
        <v/>
      </c>
      <c r="I2830" s="338" t="str">
        <f t="shared" si="46"/>
        <v/>
      </c>
      <c r="J2830" s="339"/>
      <c r="K2830" s="339"/>
      <c r="L2830" s="339"/>
      <c r="M2830" s="339"/>
      <c r="N2830" s="339"/>
      <c r="O2830" s="339"/>
      <c r="P2830" s="339"/>
      <c r="Q2830" s="339"/>
    </row>
    <row r="2831" spans="1:17" ht="13.5" customHeight="1">
      <c r="A2831" s="481"/>
      <c r="B2831" s="481"/>
      <c r="C2831" s="481"/>
      <c r="D2831" s="481"/>
      <c r="E2831" s="481"/>
      <c r="F2831" s="339"/>
      <c r="G2831" s="340" t="str">
        <f>IF(ISNUMBER(E2831),E2831/'Bulk DivVar Analysis'!$C$60,"")</f>
        <v/>
      </c>
      <c r="H2831" s="338" t="str">
        <f>IF(ISNUMBER(E2831), IF(G2831&gt;'Bulk DivVar Analysis'!$D$62,"Pass","Fail"),"")</f>
        <v/>
      </c>
      <c r="I2831" s="338" t="str">
        <f t="shared" si="46"/>
        <v/>
      </c>
      <c r="J2831" s="339"/>
      <c r="K2831" s="339"/>
      <c r="L2831" s="339"/>
      <c r="M2831" s="339"/>
      <c r="N2831" s="339"/>
      <c r="O2831" s="339"/>
      <c r="P2831" s="339"/>
      <c r="Q2831" s="339"/>
    </row>
    <row r="2832" spans="1:17" ht="13.5" customHeight="1">
      <c r="A2832" s="481"/>
      <c r="B2832" s="481"/>
      <c r="C2832" s="481"/>
      <c r="D2832" s="481"/>
      <c r="E2832" s="481"/>
      <c r="F2832" s="339"/>
      <c r="G2832" s="340" t="str">
        <f>IF(ISNUMBER(E2832),E2832/'Bulk DivVar Analysis'!$C$60,"")</f>
        <v/>
      </c>
      <c r="H2832" s="338" t="str">
        <f>IF(ISNUMBER(E2832), IF(G2832&gt;'Bulk DivVar Analysis'!$D$62,"Pass","Fail"),"")</f>
        <v/>
      </c>
      <c r="I2832" s="338" t="str">
        <f t="shared" si="46"/>
        <v/>
      </c>
      <c r="J2832" s="339"/>
      <c r="K2832" s="339"/>
      <c r="L2832" s="339"/>
      <c r="M2832" s="339"/>
      <c r="N2832" s="339"/>
      <c r="O2832" s="339"/>
      <c r="P2832" s="339"/>
      <c r="Q2832" s="339"/>
    </row>
    <row r="2833" spans="1:17" ht="13.5" customHeight="1">
      <c r="A2833" s="481"/>
      <c r="B2833" s="481"/>
      <c r="C2833" s="481"/>
      <c r="D2833" s="481"/>
      <c r="E2833" s="481"/>
      <c r="F2833" s="339"/>
      <c r="G2833" s="340" t="str">
        <f>IF(ISNUMBER(E2833),E2833/'Bulk DivVar Analysis'!$C$60,"")</f>
        <v/>
      </c>
      <c r="H2833" s="338" t="str">
        <f>IF(ISNUMBER(E2833), IF(G2833&gt;'Bulk DivVar Analysis'!$D$62,"Pass","Fail"),"")</f>
        <v/>
      </c>
      <c r="I2833" s="338" t="str">
        <f t="shared" si="46"/>
        <v/>
      </c>
      <c r="J2833" s="339"/>
      <c r="K2833" s="339"/>
      <c r="L2833" s="339"/>
      <c r="M2833" s="339"/>
      <c r="N2833" s="339"/>
      <c r="O2833" s="339"/>
      <c r="P2833" s="339"/>
      <c r="Q2833" s="339"/>
    </row>
    <row r="2834" spans="1:17" ht="13.5" customHeight="1">
      <c r="A2834" s="481"/>
      <c r="B2834" s="481"/>
      <c r="C2834" s="481"/>
      <c r="D2834" s="481"/>
      <c r="E2834" s="481"/>
      <c r="F2834" s="339"/>
      <c r="G2834" s="340" t="str">
        <f>IF(ISNUMBER(E2834),E2834/'Bulk DivVar Analysis'!$C$60,"")</f>
        <v/>
      </c>
      <c r="H2834" s="338" t="str">
        <f>IF(ISNUMBER(E2834), IF(G2834&gt;'Bulk DivVar Analysis'!$D$62,"Pass","Fail"),"")</f>
        <v/>
      </c>
      <c r="I2834" s="338" t="str">
        <f t="shared" si="46"/>
        <v/>
      </c>
      <c r="J2834" s="339"/>
      <c r="K2834" s="339"/>
      <c r="L2834" s="339"/>
      <c r="M2834" s="339"/>
      <c r="N2834" s="339"/>
      <c r="O2834" s="339"/>
      <c r="P2834" s="339"/>
      <c r="Q2834" s="339"/>
    </row>
    <row r="2835" spans="1:17" ht="13.5" customHeight="1">
      <c r="A2835" s="481"/>
      <c r="B2835" s="481"/>
      <c r="C2835" s="481"/>
      <c r="D2835" s="481"/>
      <c r="E2835" s="481"/>
      <c r="F2835" s="339"/>
      <c r="G2835" s="340" t="str">
        <f>IF(ISNUMBER(E2835),E2835/'Bulk DivVar Analysis'!$C$60,"")</f>
        <v/>
      </c>
      <c r="H2835" s="338" t="str">
        <f>IF(ISNUMBER(E2835), IF(G2835&gt;'Bulk DivVar Analysis'!$D$62,"Pass","Fail"),"")</f>
        <v/>
      </c>
      <c r="I2835" s="338" t="str">
        <f t="shared" si="46"/>
        <v/>
      </c>
      <c r="J2835" s="339"/>
      <c r="K2835" s="339"/>
      <c r="L2835" s="339"/>
      <c r="M2835" s="339"/>
      <c r="N2835" s="339"/>
      <c r="O2835" s="339"/>
      <c r="P2835" s="339"/>
      <c r="Q2835" s="339"/>
    </row>
    <row r="2836" spans="1:17" ht="13.5" customHeight="1">
      <c r="A2836" s="481"/>
      <c r="B2836" s="481"/>
      <c r="C2836" s="481"/>
      <c r="D2836" s="481"/>
      <c r="E2836" s="481"/>
      <c r="F2836" s="339"/>
      <c r="G2836" s="340" t="str">
        <f>IF(ISNUMBER(E2836),E2836/'Bulk DivVar Analysis'!$C$60,"")</f>
        <v/>
      </c>
      <c r="H2836" s="338" t="str">
        <f>IF(ISNUMBER(E2836), IF(G2836&gt;'Bulk DivVar Analysis'!$D$62,"Pass","Fail"),"")</f>
        <v/>
      </c>
      <c r="I2836" s="338" t="str">
        <f t="shared" si="46"/>
        <v/>
      </c>
      <c r="J2836" s="339"/>
      <c r="K2836" s="339"/>
      <c r="L2836" s="339"/>
      <c r="M2836" s="339"/>
      <c r="N2836" s="339"/>
      <c r="O2836" s="339"/>
      <c r="P2836" s="339"/>
      <c r="Q2836" s="339"/>
    </row>
    <row r="2837" spans="1:17" ht="13.5" customHeight="1">
      <c r="A2837" s="481"/>
      <c r="B2837" s="481"/>
      <c r="C2837" s="481"/>
      <c r="D2837" s="481"/>
      <c r="E2837" s="481"/>
      <c r="F2837" s="339"/>
      <c r="G2837" s="340" t="str">
        <f>IF(ISNUMBER(E2837),E2837/'Bulk DivVar Analysis'!$C$60,"")</f>
        <v/>
      </c>
      <c r="H2837" s="338" t="str">
        <f>IF(ISNUMBER(E2837), IF(G2837&gt;'Bulk DivVar Analysis'!$D$62,"Pass","Fail"),"")</f>
        <v/>
      </c>
      <c r="I2837" s="338" t="str">
        <f t="shared" si="46"/>
        <v/>
      </c>
      <c r="J2837" s="339"/>
      <c r="K2837" s="339"/>
      <c r="L2837" s="339"/>
      <c r="M2837" s="339"/>
      <c r="N2837" s="339"/>
      <c r="O2837" s="339"/>
      <c r="P2837" s="339"/>
      <c r="Q2837" s="339"/>
    </row>
    <row r="2838" spans="1:17" ht="13.5" customHeight="1">
      <c r="A2838" s="481"/>
      <c r="B2838" s="481"/>
      <c r="C2838" s="481"/>
      <c r="D2838" s="481"/>
      <c r="E2838" s="481"/>
      <c r="F2838" s="339"/>
      <c r="G2838" s="340" t="str">
        <f>IF(ISNUMBER(E2838),E2838/'Bulk DivVar Analysis'!$C$60,"")</f>
        <v/>
      </c>
      <c r="H2838" s="338" t="str">
        <f>IF(ISNUMBER(E2838), IF(G2838&gt;'Bulk DivVar Analysis'!$D$62,"Pass","Fail"),"")</f>
        <v/>
      </c>
      <c r="I2838" s="338" t="str">
        <f t="shared" si="46"/>
        <v/>
      </c>
      <c r="J2838" s="339"/>
      <c r="K2838" s="339"/>
      <c r="L2838" s="339"/>
      <c r="M2838" s="339"/>
      <c r="N2838" s="339"/>
      <c r="O2838" s="339"/>
      <c r="P2838" s="339"/>
      <c r="Q2838" s="339"/>
    </row>
    <row r="2839" spans="1:17" ht="13.5" customHeight="1">
      <c r="A2839" s="481"/>
      <c r="B2839" s="481"/>
      <c r="C2839" s="481"/>
      <c r="D2839" s="481"/>
      <c r="E2839" s="481"/>
      <c r="F2839" s="339"/>
      <c r="G2839" s="340" t="str">
        <f>IF(ISNUMBER(E2839),E2839/'Bulk DivVar Analysis'!$C$60,"")</f>
        <v/>
      </c>
      <c r="H2839" s="338" t="str">
        <f>IF(ISNUMBER(E2839), IF(G2839&gt;'Bulk DivVar Analysis'!$D$62,"Pass","Fail"),"")</f>
        <v/>
      </c>
      <c r="I2839" s="338" t="str">
        <f t="shared" si="46"/>
        <v/>
      </c>
      <c r="J2839" s="339"/>
      <c r="K2839" s="339"/>
      <c r="L2839" s="339"/>
      <c r="M2839" s="339"/>
      <c r="N2839" s="339"/>
      <c r="O2839" s="339"/>
      <c r="P2839" s="339"/>
      <c r="Q2839" s="339"/>
    </row>
    <row r="2840" spans="1:17" ht="13.5" customHeight="1">
      <c r="A2840" s="481"/>
      <c r="B2840" s="481"/>
      <c r="C2840" s="481"/>
      <c r="D2840" s="481"/>
      <c r="E2840" s="481"/>
      <c r="F2840" s="339"/>
      <c r="G2840" s="340" t="str">
        <f>IF(ISNUMBER(E2840),E2840/'Bulk DivVar Analysis'!$C$60,"")</f>
        <v/>
      </c>
      <c r="H2840" s="338" t="str">
        <f>IF(ISNUMBER(E2840), IF(G2840&gt;'Bulk DivVar Analysis'!$D$62,"Pass","Fail"),"")</f>
        <v/>
      </c>
      <c r="I2840" s="338" t="str">
        <f t="shared" si="46"/>
        <v/>
      </c>
      <c r="J2840" s="339"/>
      <c r="K2840" s="339"/>
      <c r="L2840" s="339"/>
      <c r="M2840" s="339"/>
      <c r="N2840" s="339"/>
      <c r="O2840" s="339"/>
      <c r="P2840" s="339"/>
      <c r="Q2840" s="339"/>
    </row>
    <row r="2841" spans="1:17" ht="13.5" customHeight="1">
      <c r="A2841" s="481"/>
      <c r="B2841" s="481"/>
      <c r="C2841" s="481"/>
      <c r="D2841" s="481"/>
      <c r="E2841" s="481"/>
      <c r="F2841" s="339"/>
      <c r="G2841" s="340" t="str">
        <f>IF(ISNUMBER(E2841),E2841/'Bulk DivVar Analysis'!$C$60,"")</f>
        <v/>
      </c>
      <c r="H2841" s="338" t="str">
        <f>IF(ISNUMBER(E2841), IF(G2841&gt;'Bulk DivVar Analysis'!$D$62,"Pass","Fail"),"")</f>
        <v/>
      </c>
      <c r="I2841" s="338" t="str">
        <f t="shared" si="46"/>
        <v/>
      </c>
      <c r="J2841" s="339"/>
      <c r="K2841" s="339"/>
      <c r="L2841" s="339"/>
      <c r="M2841" s="339"/>
      <c r="N2841" s="339"/>
      <c r="O2841" s="339"/>
      <c r="P2841" s="339"/>
      <c r="Q2841" s="339"/>
    </row>
    <row r="2842" spans="1:17" ht="13.5" customHeight="1">
      <c r="A2842" s="481"/>
      <c r="B2842" s="481"/>
      <c r="C2842" s="481"/>
      <c r="D2842" s="481"/>
      <c r="E2842" s="481"/>
      <c r="F2842" s="339"/>
      <c r="G2842" s="340" t="str">
        <f>IF(ISNUMBER(E2842),E2842/'Bulk DivVar Analysis'!$C$60,"")</f>
        <v/>
      </c>
      <c r="H2842" s="338" t="str">
        <f>IF(ISNUMBER(E2842), IF(G2842&gt;'Bulk DivVar Analysis'!$D$62,"Pass","Fail"),"")</f>
        <v/>
      </c>
      <c r="I2842" s="338" t="str">
        <f t="shared" si="46"/>
        <v/>
      </c>
      <c r="J2842" s="339"/>
      <c r="K2842" s="339"/>
      <c r="L2842" s="339"/>
      <c r="M2842" s="339"/>
      <c r="N2842" s="339"/>
      <c r="O2842" s="339"/>
      <c r="P2842" s="339"/>
      <c r="Q2842" s="339"/>
    </row>
    <row r="2843" spans="1:17" ht="13.5" customHeight="1">
      <c r="A2843" s="481"/>
      <c r="B2843" s="481"/>
      <c r="C2843" s="481"/>
      <c r="D2843" s="481"/>
      <c r="E2843" s="481"/>
      <c r="F2843" s="339"/>
      <c r="G2843" s="340" t="str">
        <f>IF(ISNUMBER(E2843),E2843/'Bulk DivVar Analysis'!$C$60,"")</f>
        <v/>
      </c>
      <c r="H2843" s="338" t="str">
        <f>IF(ISNUMBER(E2843), IF(G2843&gt;'Bulk DivVar Analysis'!$D$62,"Pass","Fail"),"")</f>
        <v/>
      </c>
      <c r="I2843" s="338" t="str">
        <f t="shared" si="46"/>
        <v/>
      </c>
      <c r="J2843" s="339"/>
      <c r="K2843" s="339"/>
      <c r="L2843" s="339"/>
      <c r="M2843" s="339"/>
      <c r="N2843" s="339"/>
      <c r="O2843" s="339"/>
      <c r="P2843" s="339"/>
      <c r="Q2843" s="339"/>
    </row>
    <row r="2844" spans="1:17" ht="13.5" customHeight="1">
      <c r="A2844" s="481"/>
      <c r="B2844" s="481"/>
      <c r="C2844" s="481"/>
      <c r="D2844" s="481"/>
      <c r="E2844" s="481"/>
      <c r="F2844" s="339"/>
      <c r="G2844" s="340" t="str">
        <f>IF(ISNUMBER(E2844),E2844/'Bulk DivVar Analysis'!$C$60,"")</f>
        <v/>
      </c>
      <c r="H2844" s="338" t="str">
        <f>IF(ISNUMBER(E2844), IF(G2844&gt;'Bulk DivVar Analysis'!$D$62,"Pass","Fail"),"")</f>
        <v/>
      </c>
      <c r="I2844" s="338" t="str">
        <f t="shared" si="46"/>
        <v/>
      </c>
      <c r="J2844" s="339"/>
      <c r="K2844" s="339"/>
      <c r="L2844" s="339"/>
      <c r="M2844" s="339"/>
      <c r="N2844" s="339"/>
      <c r="O2844" s="339"/>
      <c r="P2844" s="339"/>
      <c r="Q2844" s="339"/>
    </row>
    <row r="2845" spans="1:17" ht="13.5" customHeight="1">
      <c r="A2845" s="481"/>
      <c r="B2845" s="481"/>
      <c r="C2845" s="481"/>
      <c r="D2845" s="481"/>
      <c r="E2845" s="481"/>
      <c r="F2845" s="339"/>
      <c r="G2845" s="340" t="str">
        <f>IF(ISNUMBER(E2845),E2845/'Bulk DivVar Analysis'!$C$60,"")</f>
        <v/>
      </c>
      <c r="H2845" s="338" t="str">
        <f>IF(ISNUMBER(E2845), IF(G2845&gt;'Bulk DivVar Analysis'!$D$62,"Pass","Fail"),"")</f>
        <v/>
      </c>
      <c r="I2845" s="338" t="str">
        <f t="shared" si="46"/>
        <v/>
      </c>
      <c r="J2845" s="339"/>
      <c r="K2845" s="339"/>
      <c r="L2845" s="339"/>
      <c r="M2845" s="339"/>
      <c r="N2845" s="339"/>
      <c r="O2845" s="339"/>
      <c r="P2845" s="339"/>
      <c r="Q2845" s="339"/>
    </row>
    <row r="2846" spans="1:17" ht="13.5" customHeight="1">
      <c r="A2846" s="481"/>
      <c r="B2846" s="481"/>
      <c r="C2846" s="481"/>
      <c r="D2846" s="481"/>
      <c r="E2846" s="481"/>
      <c r="F2846" s="339"/>
      <c r="G2846" s="340" t="str">
        <f>IF(ISNUMBER(E2846),E2846/'Bulk DivVar Analysis'!$C$60,"")</f>
        <v/>
      </c>
      <c r="H2846" s="338" t="str">
        <f>IF(ISNUMBER(E2846), IF(G2846&gt;'Bulk DivVar Analysis'!$D$62,"Pass","Fail"),"")</f>
        <v/>
      </c>
      <c r="I2846" s="338" t="str">
        <f t="shared" si="46"/>
        <v/>
      </c>
      <c r="J2846" s="339"/>
      <c r="K2846" s="339"/>
      <c r="L2846" s="339"/>
      <c r="M2846" s="339"/>
      <c r="N2846" s="339"/>
      <c r="O2846" s="339"/>
      <c r="P2846" s="339"/>
      <c r="Q2846" s="339"/>
    </row>
    <row r="2847" spans="1:17" ht="13.5" customHeight="1">
      <c r="A2847" s="481"/>
      <c r="B2847" s="481"/>
      <c r="C2847" s="481"/>
      <c r="D2847" s="481"/>
      <c r="E2847" s="481"/>
      <c r="F2847" s="339"/>
      <c r="G2847" s="340" t="str">
        <f>IF(ISNUMBER(E2847),E2847/'Bulk DivVar Analysis'!$C$60,"")</f>
        <v/>
      </c>
      <c r="H2847" s="338" t="str">
        <f>IF(ISNUMBER(E2847), IF(G2847&gt;'Bulk DivVar Analysis'!$D$62,"Pass","Fail"),"")</f>
        <v/>
      </c>
      <c r="I2847" s="338" t="str">
        <f t="shared" si="46"/>
        <v/>
      </c>
      <c r="J2847" s="339"/>
      <c r="K2847" s="339"/>
      <c r="L2847" s="339"/>
      <c r="M2847" s="339"/>
      <c r="N2847" s="339"/>
      <c r="O2847" s="339"/>
      <c r="P2847" s="339"/>
      <c r="Q2847" s="339"/>
    </row>
    <row r="2848" spans="1:17" ht="13.5" customHeight="1">
      <c r="A2848" s="481"/>
      <c r="B2848" s="481"/>
      <c r="C2848" s="481"/>
      <c r="D2848" s="481"/>
      <c r="E2848" s="481"/>
      <c r="F2848" s="339"/>
      <c r="G2848" s="340" t="str">
        <f>IF(ISNUMBER(E2848),E2848/'Bulk DivVar Analysis'!$C$60,"")</f>
        <v/>
      </c>
      <c r="H2848" s="338" t="str">
        <f>IF(ISNUMBER(E2848), IF(G2848&gt;'Bulk DivVar Analysis'!$D$62,"Pass","Fail"),"")</f>
        <v/>
      </c>
      <c r="I2848" s="338" t="str">
        <f t="shared" si="46"/>
        <v/>
      </c>
      <c r="J2848" s="339"/>
      <c r="K2848" s="339"/>
      <c r="L2848" s="339"/>
      <c r="M2848" s="339"/>
      <c r="N2848" s="339"/>
      <c r="O2848" s="339"/>
      <c r="P2848" s="339"/>
      <c r="Q2848" s="339"/>
    </row>
    <row r="2849" spans="1:17" ht="13.5" customHeight="1">
      <c r="A2849" s="481"/>
      <c r="B2849" s="481"/>
      <c r="C2849" s="481"/>
      <c r="D2849" s="481"/>
      <c r="E2849" s="481"/>
      <c r="F2849" s="339"/>
      <c r="G2849" s="340" t="str">
        <f>IF(ISNUMBER(E2849),E2849/'Bulk DivVar Analysis'!$C$60,"")</f>
        <v/>
      </c>
      <c r="H2849" s="338" t="str">
        <f>IF(ISNUMBER(E2849), IF(G2849&gt;'Bulk DivVar Analysis'!$D$62,"Pass","Fail"),"")</f>
        <v/>
      </c>
      <c r="I2849" s="338" t="str">
        <f t="shared" si="46"/>
        <v/>
      </c>
      <c r="J2849" s="339"/>
      <c r="K2849" s="339"/>
      <c r="L2849" s="339"/>
      <c r="M2849" s="339"/>
      <c r="N2849" s="339"/>
      <c r="O2849" s="339"/>
      <c r="P2849" s="339"/>
      <c r="Q2849" s="339"/>
    </row>
    <row r="2850" spans="1:17" ht="13.5" customHeight="1">
      <c r="A2850" s="481"/>
      <c r="B2850" s="481"/>
      <c r="C2850" s="481"/>
      <c r="D2850" s="481"/>
      <c r="E2850" s="481"/>
      <c r="F2850" s="339"/>
      <c r="G2850" s="340" t="str">
        <f>IF(ISNUMBER(E2850),E2850/'Bulk DivVar Analysis'!$C$60,"")</f>
        <v/>
      </c>
      <c r="H2850" s="338" t="str">
        <f>IF(ISNUMBER(E2850), IF(G2850&gt;'Bulk DivVar Analysis'!$D$62,"Pass","Fail"),"")</f>
        <v/>
      </c>
      <c r="I2850" s="338" t="str">
        <f t="shared" si="46"/>
        <v/>
      </c>
      <c r="J2850" s="339"/>
      <c r="K2850" s="339"/>
      <c r="L2850" s="339"/>
      <c r="M2850" s="339"/>
      <c r="N2850" s="339"/>
      <c r="O2850" s="339"/>
      <c r="P2850" s="339"/>
      <c r="Q2850" s="339"/>
    </row>
    <row r="2851" spans="1:17" ht="13.5" customHeight="1">
      <c r="A2851" s="481"/>
      <c r="B2851" s="481"/>
      <c r="C2851" s="481"/>
      <c r="D2851" s="481"/>
      <c r="E2851" s="481"/>
      <c r="F2851" s="339"/>
      <c r="G2851" s="340" t="str">
        <f>IF(ISNUMBER(E2851),E2851/'Bulk DivVar Analysis'!$C$60,"")</f>
        <v/>
      </c>
      <c r="H2851" s="338" t="str">
        <f>IF(ISNUMBER(E2851), IF(G2851&gt;'Bulk DivVar Analysis'!$D$62,"Pass","Fail"),"")</f>
        <v/>
      </c>
      <c r="I2851" s="338" t="str">
        <f t="shared" si="46"/>
        <v/>
      </c>
      <c r="J2851" s="339"/>
      <c r="K2851" s="339"/>
      <c r="L2851" s="339"/>
      <c r="M2851" s="339"/>
      <c r="N2851" s="339"/>
      <c r="O2851" s="339"/>
      <c r="P2851" s="339"/>
      <c r="Q2851" s="339"/>
    </row>
    <row r="2852" spans="1:17" ht="13.5" customHeight="1">
      <c r="A2852" s="481"/>
      <c r="B2852" s="481"/>
      <c r="C2852" s="481"/>
      <c r="D2852" s="481"/>
      <c r="E2852" s="481"/>
      <c r="F2852" s="339"/>
      <c r="G2852" s="340" t="str">
        <f>IF(ISNUMBER(E2852),E2852/'Bulk DivVar Analysis'!$C$60,"")</f>
        <v/>
      </c>
      <c r="H2852" s="338" t="str">
        <f>IF(ISNUMBER(E2852), IF(G2852&gt;'Bulk DivVar Analysis'!$D$62,"Pass","Fail"),"")</f>
        <v/>
      </c>
      <c r="I2852" s="338" t="str">
        <f t="shared" si="46"/>
        <v/>
      </c>
      <c r="J2852" s="339"/>
      <c r="K2852" s="339"/>
      <c r="L2852" s="339"/>
      <c r="M2852" s="339"/>
      <c r="N2852" s="339"/>
      <c r="O2852" s="339"/>
      <c r="P2852" s="339"/>
      <c r="Q2852" s="339"/>
    </row>
    <row r="2853" spans="1:17" ht="13.5" customHeight="1">
      <c r="A2853" s="481"/>
      <c r="B2853" s="481"/>
      <c r="C2853" s="481"/>
      <c r="D2853" s="481"/>
      <c r="E2853" s="481"/>
      <c r="F2853" s="339"/>
      <c r="G2853" s="340" t="str">
        <f>IF(ISNUMBER(E2853),E2853/'Bulk DivVar Analysis'!$C$60,"")</f>
        <v/>
      </c>
      <c r="H2853" s="338" t="str">
        <f>IF(ISNUMBER(E2853), IF(G2853&gt;'Bulk DivVar Analysis'!$D$62,"Pass","Fail"),"")</f>
        <v/>
      </c>
      <c r="I2853" s="338" t="str">
        <f t="shared" si="46"/>
        <v/>
      </c>
      <c r="J2853" s="339"/>
      <c r="K2853" s="339"/>
      <c r="L2853" s="339"/>
      <c r="M2853" s="339"/>
      <c r="N2853" s="339"/>
      <c r="O2853" s="339"/>
      <c r="P2853" s="339"/>
      <c r="Q2853" s="339"/>
    </row>
    <row r="2854" spans="1:17" ht="13.5" customHeight="1">
      <c r="A2854" s="481"/>
      <c r="B2854" s="481"/>
      <c r="C2854" s="481"/>
      <c r="D2854" s="481"/>
      <c r="E2854" s="481"/>
      <c r="F2854" s="339"/>
      <c r="G2854" s="340" t="str">
        <f>IF(ISNUMBER(E2854),E2854/'Bulk DivVar Analysis'!$C$60,"")</f>
        <v/>
      </c>
      <c r="H2854" s="338" t="str">
        <f>IF(ISNUMBER(E2854), IF(G2854&gt;'Bulk DivVar Analysis'!$D$62,"Pass","Fail"),"")</f>
        <v/>
      </c>
      <c r="I2854" s="338" t="str">
        <f t="shared" si="46"/>
        <v/>
      </c>
      <c r="J2854" s="339"/>
      <c r="K2854" s="339"/>
      <c r="L2854" s="339"/>
      <c r="M2854" s="339"/>
      <c r="N2854" s="339"/>
      <c r="O2854" s="339"/>
      <c r="P2854" s="339"/>
      <c r="Q2854" s="339"/>
    </row>
    <row r="2855" spans="1:17" ht="13.5" customHeight="1">
      <c r="A2855" s="481"/>
      <c r="B2855" s="481"/>
      <c r="C2855" s="481"/>
      <c r="D2855" s="481"/>
      <c r="E2855" s="481"/>
      <c r="F2855" s="339"/>
      <c r="G2855" s="340" t="str">
        <f>IF(ISNUMBER(E2855),E2855/'Bulk DivVar Analysis'!$C$60,"")</f>
        <v/>
      </c>
      <c r="H2855" s="338" t="str">
        <f>IF(ISNUMBER(E2855), IF(G2855&gt;'Bulk DivVar Analysis'!$D$62,"Pass","Fail"),"")</f>
        <v/>
      </c>
      <c r="I2855" s="338" t="str">
        <f t="shared" si="46"/>
        <v/>
      </c>
      <c r="J2855" s="339"/>
      <c r="K2855" s="339"/>
      <c r="L2855" s="339"/>
      <c r="M2855" s="339"/>
      <c r="N2855" s="339"/>
      <c r="O2855" s="339"/>
      <c r="P2855" s="339"/>
      <c r="Q2855" s="339"/>
    </row>
    <row r="2856" spans="1:17" ht="13.5" customHeight="1">
      <c r="A2856" s="481"/>
      <c r="B2856" s="481"/>
      <c r="C2856" s="481"/>
      <c r="D2856" s="481"/>
      <c r="E2856" s="481"/>
      <c r="F2856" s="339"/>
      <c r="G2856" s="340" t="str">
        <f>IF(ISNUMBER(E2856),E2856/'Bulk DivVar Analysis'!$C$60,"")</f>
        <v/>
      </c>
      <c r="H2856" s="338" t="str">
        <f>IF(ISNUMBER(E2856), IF(G2856&gt;'Bulk DivVar Analysis'!$D$62,"Pass","Fail"),"")</f>
        <v/>
      </c>
      <c r="I2856" s="338" t="str">
        <f t="shared" si="46"/>
        <v/>
      </c>
      <c r="J2856" s="339"/>
      <c r="K2856" s="339"/>
      <c r="L2856" s="339"/>
      <c r="M2856" s="339"/>
      <c r="N2856" s="339"/>
      <c r="O2856" s="339"/>
      <c r="P2856" s="339"/>
      <c r="Q2856" s="339"/>
    </row>
    <row r="2857" spans="1:17" ht="13.5" customHeight="1">
      <c r="A2857" s="481"/>
      <c r="B2857" s="481"/>
      <c r="C2857" s="481"/>
      <c r="D2857" s="481"/>
      <c r="E2857" s="481"/>
      <c r="F2857" s="339"/>
      <c r="G2857" s="340" t="str">
        <f>IF(ISNUMBER(E2857),E2857/'Bulk DivVar Analysis'!$C$60,"")</f>
        <v/>
      </c>
      <c r="H2857" s="338" t="str">
        <f>IF(ISNUMBER(E2857), IF(G2857&gt;'Bulk DivVar Analysis'!$D$62,"Pass","Fail"),"")</f>
        <v/>
      </c>
      <c r="I2857" s="338" t="str">
        <f t="shared" si="46"/>
        <v/>
      </c>
      <c r="J2857" s="339"/>
      <c r="K2857" s="339"/>
      <c r="L2857" s="339"/>
      <c r="M2857" s="339"/>
      <c r="N2857" s="339"/>
      <c r="O2857" s="339"/>
      <c r="P2857" s="339"/>
      <c r="Q2857" s="339"/>
    </row>
    <row r="2858" spans="1:17" ht="13.5" customHeight="1">
      <c r="A2858" s="481"/>
      <c r="B2858" s="481"/>
      <c r="C2858" s="481"/>
      <c r="D2858" s="481"/>
      <c r="E2858" s="481"/>
      <c r="F2858" s="339"/>
      <c r="G2858" s="340" t="str">
        <f>IF(ISNUMBER(E2858),E2858/'Bulk DivVar Analysis'!$C$60,"")</f>
        <v/>
      </c>
      <c r="H2858" s="338" t="str">
        <f>IF(ISNUMBER(E2858), IF(G2858&gt;'Bulk DivVar Analysis'!$D$62,"Pass","Fail"),"")</f>
        <v/>
      </c>
      <c r="I2858" s="338" t="str">
        <f t="shared" si="46"/>
        <v/>
      </c>
      <c r="J2858" s="339"/>
      <c r="K2858" s="339"/>
      <c r="L2858" s="339"/>
      <c r="M2858" s="339"/>
      <c r="N2858" s="339"/>
      <c r="O2858" s="339"/>
      <c r="P2858" s="339"/>
      <c r="Q2858" s="339"/>
    </row>
    <row r="2859" spans="1:17" ht="13.5" customHeight="1">
      <c r="A2859" s="481"/>
      <c r="B2859" s="481"/>
      <c r="C2859" s="481"/>
      <c r="D2859" s="481"/>
      <c r="E2859" s="481"/>
      <c r="F2859" s="339"/>
      <c r="G2859" s="340" t="str">
        <f>IF(ISNUMBER(E2859),E2859/'Bulk DivVar Analysis'!$C$60,"")</f>
        <v/>
      </c>
      <c r="H2859" s="338" t="str">
        <f>IF(ISNUMBER(E2859), IF(G2859&gt;'Bulk DivVar Analysis'!$D$62,"Pass","Fail"),"")</f>
        <v/>
      </c>
      <c r="I2859" s="338" t="str">
        <f t="shared" si="46"/>
        <v/>
      </c>
      <c r="J2859" s="339"/>
      <c r="K2859" s="339"/>
      <c r="L2859" s="339"/>
      <c r="M2859" s="339"/>
      <c r="N2859" s="339"/>
      <c r="O2859" s="339"/>
      <c r="P2859" s="339"/>
      <c r="Q2859" s="339"/>
    </row>
    <row r="2860" spans="1:17" ht="13.5" customHeight="1">
      <c r="A2860" s="481"/>
      <c r="B2860" s="481"/>
      <c r="C2860" s="481"/>
      <c r="D2860" s="481"/>
      <c r="E2860" s="481"/>
      <c r="F2860" s="339"/>
      <c r="G2860" s="340" t="str">
        <f>IF(ISNUMBER(E2860),E2860/'Bulk DivVar Analysis'!$C$60,"")</f>
        <v/>
      </c>
      <c r="H2860" s="338" t="str">
        <f>IF(ISNUMBER(E2860), IF(G2860&gt;'Bulk DivVar Analysis'!$D$62,"Pass","Fail"),"")</f>
        <v/>
      </c>
      <c r="I2860" s="338" t="str">
        <f t="shared" si="46"/>
        <v/>
      </c>
      <c r="J2860" s="339"/>
      <c r="K2860" s="339"/>
      <c r="L2860" s="339"/>
      <c r="M2860" s="339"/>
      <c r="N2860" s="339"/>
      <c r="O2860" s="339"/>
      <c r="P2860" s="339"/>
      <c r="Q2860" s="339"/>
    </row>
    <row r="2861" spans="1:17" ht="13.5" customHeight="1">
      <c r="A2861" s="481"/>
      <c r="B2861" s="481"/>
      <c r="C2861" s="481"/>
      <c r="D2861" s="481"/>
      <c r="E2861" s="481"/>
      <c r="F2861" s="339"/>
      <c r="G2861" s="340" t="str">
        <f>IF(ISNUMBER(E2861),E2861/'Bulk DivVar Analysis'!$C$60,"")</f>
        <v/>
      </c>
      <c r="H2861" s="338" t="str">
        <f>IF(ISNUMBER(E2861), IF(G2861&gt;'Bulk DivVar Analysis'!$D$62,"Pass","Fail"),"")</f>
        <v/>
      </c>
      <c r="I2861" s="338" t="str">
        <f t="shared" si="46"/>
        <v/>
      </c>
      <c r="J2861" s="339"/>
      <c r="K2861" s="339"/>
      <c r="L2861" s="339"/>
      <c r="M2861" s="339"/>
      <c r="N2861" s="339"/>
      <c r="O2861" s="339"/>
      <c r="P2861" s="339"/>
      <c r="Q2861" s="339"/>
    </row>
    <row r="2862" spans="1:17" ht="13.5" customHeight="1">
      <c r="A2862" s="481"/>
      <c r="B2862" s="481"/>
      <c r="C2862" s="481"/>
      <c r="D2862" s="481"/>
      <c r="E2862" s="481"/>
      <c r="F2862" s="339"/>
      <c r="G2862" s="340" t="str">
        <f>IF(ISNUMBER(E2862),E2862/'Bulk DivVar Analysis'!$C$60,"")</f>
        <v/>
      </c>
      <c r="H2862" s="338" t="str">
        <f>IF(ISNUMBER(E2862), IF(G2862&gt;'Bulk DivVar Analysis'!$D$62,"Pass","Fail"),"")</f>
        <v/>
      </c>
      <c r="I2862" s="338" t="str">
        <f t="shared" si="46"/>
        <v/>
      </c>
      <c r="J2862" s="339"/>
      <c r="K2862" s="339"/>
      <c r="L2862" s="339"/>
      <c r="M2862" s="339"/>
      <c r="N2862" s="339"/>
      <c r="O2862" s="339"/>
      <c r="P2862" s="339"/>
      <c r="Q2862" s="339"/>
    </row>
    <row r="2863" spans="1:17" ht="13.5" customHeight="1">
      <c r="A2863" s="481"/>
      <c r="B2863" s="481"/>
      <c r="C2863" s="481"/>
      <c r="D2863" s="481"/>
      <c r="E2863" s="481"/>
      <c r="F2863" s="339"/>
      <c r="G2863" s="340" t="str">
        <f>IF(ISNUMBER(E2863),E2863/'Bulk DivVar Analysis'!$C$60,"")</f>
        <v/>
      </c>
      <c r="H2863" s="338" t="str">
        <f>IF(ISNUMBER(E2863), IF(G2863&gt;'Bulk DivVar Analysis'!$D$62,"Pass","Fail"),"")</f>
        <v/>
      </c>
      <c r="I2863" s="338" t="str">
        <f t="shared" si="46"/>
        <v/>
      </c>
      <c r="J2863" s="339"/>
      <c r="K2863" s="339"/>
      <c r="L2863" s="339"/>
      <c r="M2863" s="339"/>
      <c r="N2863" s="339"/>
      <c r="O2863" s="339"/>
      <c r="P2863" s="339"/>
      <c r="Q2863" s="339"/>
    </row>
    <row r="2864" spans="1:17" ht="13.5" customHeight="1">
      <c r="A2864" s="481"/>
      <c r="B2864" s="481"/>
      <c r="C2864" s="481"/>
      <c r="D2864" s="481"/>
      <c r="E2864" s="481"/>
      <c r="F2864" s="339"/>
      <c r="G2864" s="340" t="str">
        <f>IF(ISNUMBER(E2864),E2864/'Bulk DivVar Analysis'!$C$60,"")</f>
        <v/>
      </c>
      <c r="H2864" s="338" t="str">
        <f>IF(ISNUMBER(E2864), IF(G2864&gt;'Bulk DivVar Analysis'!$D$62,"Pass","Fail"),"")</f>
        <v/>
      </c>
      <c r="I2864" s="338" t="str">
        <f t="shared" si="46"/>
        <v/>
      </c>
      <c r="J2864" s="339"/>
      <c r="K2864" s="339"/>
      <c r="L2864" s="339"/>
      <c r="M2864" s="339"/>
      <c r="N2864" s="339"/>
      <c r="O2864" s="339"/>
      <c r="P2864" s="339"/>
      <c r="Q2864" s="339"/>
    </row>
    <row r="2865" spans="1:17" ht="13.5" customHeight="1">
      <c r="A2865" s="481"/>
      <c r="B2865" s="481"/>
      <c r="C2865" s="481"/>
      <c r="D2865" s="481"/>
      <c r="E2865" s="481"/>
      <c r="F2865" s="339"/>
      <c r="G2865" s="340" t="str">
        <f>IF(ISNUMBER(E2865),E2865/'Bulk DivVar Analysis'!$C$60,"")</f>
        <v/>
      </c>
      <c r="H2865" s="338" t="str">
        <f>IF(ISNUMBER(E2865), IF(G2865&gt;'Bulk DivVar Analysis'!$D$62,"Pass","Fail"),"")</f>
        <v/>
      </c>
      <c r="I2865" s="338" t="str">
        <f t="shared" si="46"/>
        <v/>
      </c>
      <c r="J2865" s="339"/>
      <c r="K2865" s="339"/>
      <c r="L2865" s="339"/>
      <c r="M2865" s="339"/>
      <c r="N2865" s="339"/>
      <c r="O2865" s="339"/>
      <c r="P2865" s="339"/>
      <c r="Q2865" s="339"/>
    </row>
    <row r="2866" spans="1:17" ht="13.5" customHeight="1">
      <c r="A2866" s="481"/>
      <c r="B2866" s="481"/>
      <c r="C2866" s="481"/>
      <c r="D2866" s="481"/>
      <c r="E2866" s="481"/>
      <c r="F2866" s="339"/>
      <c r="G2866" s="340" t="str">
        <f>IF(ISNUMBER(E2866),E2866/'Bulk DivVar Analysis'!$C$60,"")</f>
        <v/>
      </c>
      <c r="H2866" s="338" t="str">
        <f>IF(ISNUMBER(E2866), IF(G2866&gt;'Bulk DivVar Analysis'!$D$62,"Pass","Fail"),"")</f>
        <v/>
      </c>
      <c r="I2866" s="338" t="str">
        <f t="shared" si="46"/>
        <v/>
      </c>
      <c r="J2866" s="339"/>
      <c r="K2866" s="339"/>
      <c r="L2866" s="339"/>
      <c r="M2866" s="339"/>
      <c r="N2866" s="339"/>
      <c r="O2866" s="339"/>
      <c r="P2866" s="339"/>
      <c r="Q2866" s="339"/>
    </row>
    <row r="2867" spans="1:17" ht="13.5" customHeight="1">
      <c r="A2867" s="481"/>
      <c r="B2867" s="481"/>
      <c r="C2867" s="481"/>
      <c r="D2867" s="481"/>
      <c r="E2867" s="481"/>
      <c r="F2867" s="339"/>
      <c r="G2867" s="340" t="str">
        <f>IF(ISNUMBER(E2867),E2867/'Bulk DivVar Analysis'!$C$60,"")</f>
        <v/>
      </c>
      <c r="H2867" s="338" t="str">
        <f>IF(ISNUMBER(E2867), IF(G2867&gt;'Bulk DivVar Analysis'!$D$62,"Pass","Fail"),"")</f>
        <v/>
      </c>
      <c r="I2867" s="338" t="str">
        <f t="shared" si="46"/>
        <v/>
      </c>
      <c r="J2867" s="339"/>
      <c r="K2867" s="339"/>
      <c r="L2867" s="339"/>
      <c r="M2867" s="339"/>
      <c r="N2867" s="339"/>
      <c r="O2867" s="339"/>
      <c r="P2867" s="339"/>
      <c r="Q2867" s="339"/>
    </row>
    <row r="2868" spans="1:17" ht="13.5" customHeight="1">
      <c r="A2868" s="481"/>
      <c r="B2868" s="481"/>
      <c r="C2868" s="481"/>
      <c r="D2868" s="481"/>
      <c r="E2868" s="481"/>
      <c r="F2868" s="339"/>
      <c r="G2868" s="340" t="str">
        <f>IF(ISNUMBER(E2868),E2868/'Bulk DivVar Analysis'!$C$60,"")</f>
        <v/>
      </c>
      <c r="H2868" s="338" t="str">
        <f>IF(ISNUMBER(E2868), IF(G2868&gt;'Bulk DivVar Analysis'!$D$62,"Pass","Fail"),"")</f>
        <v/>
      </c>
      <c r="I2868" s="338" t="str">
        <f t="shared" si="46"/>
        <v/>
      </c>
      <c r="J2868" s="339"/>
      <c r="K2868" s="339"/>
      <c r="L2868" s="339"/>
      <c r="M2868" s="339"/>
      <c r="N2868" s="339"/>
      <c r="O2868" s="339"/>
      <c r="P2868" s="339"/>
      <c r="Q2868" s="339"/>
    </row>
    <row r="2869" spans="1:17" ht="13.5" customHeight="1">
      <c r="A2869" s="481"/>
      <c r="B2869" s="481"/>
      <c r="C2869" s="481"/>
      <c r="D2869" s="481"/>
      <c r="E2869" s="481"/>
      <c r="F2869" s="339"/>
      <c r="G2869" s="340" t="str">
        <f>IF(ISNUMBER(E2869),E2869/'Bulk DivVar Analysis'!$C$60,"")</f>
        <v/>
      </c>
      <c r="H2869" s="338" t="str">
        <f>IF(ISNUMBER(E2869), IF(G2869&gt;'Bulk DivVar Analysis'!$D$62,"Pass","Fail"),"")</f>
        <v/>
      </c>
      <c r="I2869" s="338" t="str">
        <f t="shared" si="46"/>
        <v/>
      </c>
      <c r="J2869" s="339"/>
      <c r="K2869" s="339"/>
      <c r="L2869" s="339"/>
      <c r="M2869" s="339"/>
      <c r="N2869" s="339"/>
      <c r="O2869" s="339"/>
      <c r="P2869" s="339"/>
      <c r="Q2869" s="339"/>
    </row>
    <row r="2870" spans="1:17" ht="13.5" customHeight="1">
      <c r="A2870" s="481"/>
      <c r="B2870" s="481"/>
      <c r="C2870" s="481"/>
      <c r="D2870" s="481"/>
      <c r="E2870" s="481"/>
      <c r="F2870" s="339"/>
      <c r="G2870" s="340" t="str">
        <f>IF(ISNUMBER(E2870),E2870/'Bulk DivVar Analysis'!$C$60,"")</f>
        <v/>
      </c>
      <c r="H2870" s="338" t="str">
        <f>IF(ISNUMBER(E2870), IF(G2870&gt;'Bulk DivVar Analysis'!$D$62,"Pass","Fail"),"")</f>
        <v/>
      </c>
      <c r="I2870" s="338" t="str">
        <f t="shared" si="46"/>
        <v/>
      </c>
      <c r="J2870" s="339"/>
      <c r="K2870" s="339"/>
      <c r="L2870" s="339"/>
      <c r="M2870" s="339"/>
      <c r="N2870" s="339"/>
      <c r="O2870" s="339"/>
      <c r="P2870" s="339"/>
      <c r="Q2870" s="339"/>
    </row>
    <row r="2871" spans="1:17" ht="13.5" customHeight="1">
      <c r="A2871" s="481"/>
      <c r="B2871" s="481"/>
      <c r="C2871" s="481"/>
      <c r="D2871" s="481"/>
      <c r="E2871" s="481"/>
      <c r="F2871" s="339"/>
      <c r="G2871" s="340" t="str">
        <f>IF(ISNUMBER(E2871),E2871/'Bulk DivVar Analysis'!$C$60,"")</f>
        <v/>
      </c>
      <c r="H2871" s="338" t="str">
        <f>IF(ISNUMBER(E2871), IF(G2871&gt;'Bulk DivVar Analysis'!$D$62,"Pass","Fail"),"")</f>
        <v/>
      </c>
      <c r="I2871" s="338" t="str">
        <f t="shared" si="46"/>
        <v/>
      </c>
      <c r="J2871" s="339"/>
      <c r="K2871" s="339"/>
      <c r="L2871" s="339"/>
      <c r="M2871" s="339"/>
      <c r="N2871" s="339"/>
      <c r="O2871" s="339"/>
      <c r="P2871" s="339"/>
      <c r="Q2871" s="339"/>
    </row>
    <row r="2872" spans="1:17" ht="13.5" customHeight="1">
      <c r="A2872" s="481"/>
      <c r="B2872" s="481"/>
      <c r="C2872" s="481"/>
      <c r="D2872" s="481"/>
      <c r="E2872" s="481"/>
      <c r="F2872" s="339"/>
      <c r="G2872" s="340" t="str">
        <f>IF(ISNUMBER(E2872),E2872/'Bulk DivVar Analysis'!$C$60,"")</f>
        <v/>
      </c>
      <c r="H2872" s="338" t="str">
        <f>IF(ISNUMBER(E2872), IF(G2872&gt;'Bulk DivVar Analysis'!$D$62,"Pass","Fail"),"")</f>
        <v/>
      </c>
      <c r="I2872" s="338" t="str">
        <f t="shared" si="46"/>
        <v/>
      </c>
      <c r="J2872" s="339"/>
      <c r="K2872" s="339"/>
      <c r="L2872" s="339"/>
      <c r="M2872" s="339"/>
      <c r="N2872" s="339"/>
      <c r="O2872" s="339"/>
      <c r="P2872" s="339"/>
      <c r="Q2872" s="339"/>
    </row>
    <row r="2873" spans="1:17" ht="13.5" customHeight="1">
      <c r="A2873" s="481"/>
      <c r="B2873" s="481"/>
      <c r="C2873" s="481"/>
      <c r="D2873" s="481"/>
      <c r="E2873" s="481"/>
      <c r="F2873" s="339"/>
      <c r="G2873" s="340" t="str">
        <f>IF(ISNUMBER(E2873),E2873/'Bulk DivVar Analysis'!$C$60,"")</f>
        <v/>
      </c>
      <c r="H2873" s="338" t="str">
        <f>IF(ISNUMBER(E2873), IF(G2873&gt;'Bulk DivVar Analysis'!$D$62,"Pass","Fail"),"")</f>
        <v/>
      </c>
      <c r="I2873" s="338" t="str">
        <f t="shared" si="46"/>
        <v/>
      </c>
      <c r="J2873" s="339"/>
      <c r="K2873" s="339"/>
      <c r="L2873" s="339"/>
      <c r="M2873" s="339"/>
      <c r="N2873" s="339"/>
      <c r="O2873" s="339"/>
      <c r="P2873" s="339"/>
      <c r="Q2873" s="339"/>
    </row>
    <row r="2874" spans="1:17" ht="13.5" customHeight="1">
      <c r="A2874" s="481"/>
      <c r="B2874" s="481"/>
      <c r="C2874" s="481"/>
      <c r="D2874" s="481"/>
      <c r="E2874" s="481"/>
      <c r="F2874" s="339"/>
      <c r="G2874" s="340" t="str">
        <f>IF(ISNUMBER(E2874),E2874/'Bulk DivVar Analysis'!$C$60,"")</f>
        <v/>
      </c>
      <c r="H2874" s="338" t="str">
        <f>IF(ISNUMBER(E2874), IF(G2874&gt;'Bulk DivVar Analysis'!$D$62,"Pass","Fail"),"")</f>
        <v/>
      </c>
      <c r="I2874" s="338" t="str">
        <f t="shared" si="46"/>
        <v/>
      </c>
      <c r="J2874" s="339"/>
      <c r="K2874" s="339"/>
      <c r="L2874" s="339"/>
      <c r="M2874" s="339"/>
      <c r="N2874" s="339"/>
      <c r="O2874" s="339"/>
      <c r="P2874" s="339"/>
      <c r="Q2874" s="339"/>
    </row>
    <row r="2875" spans="1:17" ht="13.5" customHeight="1">
      <c r="A2875" s="481"/>
      <c r="B2875" s="481"/>
      <c r="C2875" s="481"/>
      <c r="D2875" s="481"/>
      <c r="E2875" s="481"/>
      <c r="F2875" s="339"/>
      <c r="G2875" s="340" t="str">
        <f>IF(ISNUMBER(E2875),E2875/'Bulk DivVar Analysis'!$C$60,"")</f>
        <v/>
      </c>
      <c r="H2875" s="338" t="str">
        <f>IF(ISNUMBER(E2875), IF(G2875&gt;'Bulk DivVar Analysis'!$D$62,"Pass","Fail"),"")</f>
        <v/>
      </c>
      <c r="I2875" s="338" t="str">
        <f t="shared" si="46"/>
        <v/>
      </c>
      <c r="J2875" s="339"/>
      <c r="K2875" s="339"/>
      <c r="L2875" s="339"/>
      <c r="M2875" s="339"/>
      <c r="N2875" s="339"/>
      <c r="O2875" s="339"/>
      <c r="P2875" s="339"/>
      <c r="Q2875" s="339"/>
    </row>
    <row r="2876" spans="1:17" ht="13.5" customHeight="1">
      <c r="A2876" s="481"/>
      <c r="B2876" s="481"/>
      <c r="C2876" s="481"/>
      <c r="D2876" s="481"/>
      <c r="E2876" s="481"/>
      <c r="F2876" s="339"/>
      <c r="G2876" s="340" t="str">
        <f>IF(ISNUMBER(E2876),E2876/'Bulk DivVar Analysis'!$C$60,"")</f>
        <v/>
      </c>
      <c r="H2876" s="338" t="str">
        <f>IF(ISNUMBER(E2876), IF(G2876&gt;'Bulk DivVar Analysis'!$D$62,"Pass","Fail"),"")</f>
        <v/>
      </c>
      <c r="I2876" s="338" t="str">
        <f t="shared" si="46"/>
        <v/>
      </c>
      <c r="J2876" s="339"/>
      <c r="K2876" s="339"/>
      <c r="L2876" s="339"/>
      <c r="M2876" s="339"/>
      <c r="N2876" s="339"/>
      <c r="O2876" s="339"/>
      <c r="P2876" s="339"/>
      <c r="Q2876" s="339"/>
    </row>
    <row r="2877" spans="1:17" ht="13.5" customHeight="1">
      <c r="A2877" s="481"/>
      <c r="B2877" s="481"/>
      <c r="C2877" s="481"/>
      <c r="D2877" s="481"/>
      <c r="E2877" s="481"/>
      <c r="F2877" s="339"/>
      <c r="G2877" s="340" t="str">
        <f>IF(ISNUMBER(E2877),E2877/'Bulk DivVar Analysis'!$C$60,"")</f>
        <v/>
      </c>
      <c r="H2877" s="338" t="str">
        <f>IF(ISNUMBER(E2877), IF(G2877&gt;'Bulk DivVar Analysis'!$D$62,"Pass","Fail"),"")</f>
        <v/>
      </c>
      <c r="I2877" s="338" t="str">
        <f t="shared" si="46"/>
        <v/>
      </c>
      <c r="J2877" s="339"/>
      <c r="K2877" s="339"/>
      <c r="L2877" s="339"/>
      <c r="M2877" s="339"/>
      <c r="N2877" s="339"/>
      <c r="O2877" s="339"/>
      <c r="P2877" s="339"/>
      <c r="Q2877" s="339"/>
    </row>
    <row r="2878" spans="1:17" ht="13.5" customHeight="1">
      <c r="A2878" s="481"/>
      <c r="B2878" s="481"/>
      <c r="C2878" s="481"/>
      <c r="D2878" s="481"/>
      <c r="E2878" s="481"/>
      <c r="F2878" s="339"/>
      <c r="G2878" s="340" t="str">
        <f>IF(ISNUMBER(E2878),E2878/'Bulk DivVar Analysis'!$C$60,"")</f>
        <v/>
      </c>
      <c r="H2878" s="338" t="str">
        <f>IF(ISNUMBER(E2878), IF(G2878&gt;'Bulk DivVar Analysis'!$D$62,"Pass","Fail"),"")</f>
        <v/>
      </c>
      <c r="I2878" s="338" t="str">
        <f t="shared" si="46"/>
        <v/>
      </c>
      <c r="J2878" s="339"/>
      <c r="K2878" s="339"/>
      <c r="L2878" s="339"/>
      <c r="M2878" s="339"/>
      <c r="N2878" s="339"/>
      <c r="O2878" s="339"/>
      <c r="P2878" s="339"/>
      <c r="Q2878" s="339"/>
    </row>
    <row r="2879" spans="1:17" ht="13.5" customHeight="1">
      <c r="A2879" s="481"/>
      <c r="B2879" s="481"/>
      <c r="C2879" s="481"/>
      <c r="D2879" s="481"/>
      <c r="E2879" s="481"/>
      <c r="F2879" s="339"/>
      <c r="G2879" s="340" t="str">
        <f>IF(ISNUMBER(E2879),E2879/'Bulk DivVar Analysis'!$C$60,"")</f>
        <v/>
      </c>
      <c r="H2879" s="338" t="str">
        <f>IF(ISNUMBER(E2879), IF(G2879&gt;'Bulk DivVar Analysis'!$D$62,"Pass","Fail"),"")</f>
        <v/>
      </c>
      <c r="I2879" s="338" t="str">
        <f t="shared" si="46"/>
        <v/>
      </c>
      <c r="J2879" s="339"/>
      <c r="K2879" s="339"/>
      <c r="L2879" s="339"/>
      <c r="M2879" s="339"/>
      <c r="N2879" s="339"/>
      <c r="O2879" s="339"/>
      <c r="P2879" s="339"/>
      <c r="Q2879" s="339"/>
    </row>
    <row r="2880" spans="1:17" ht="13.5" customHeight="1">
      <c r="A2880" s="481"/>
      <c r="B2880" s="481"/>
      <c r="C2880" s="481"/>
      <c r="D2880" s="481"/>
      <c r="E2880" s="481"/>
      <c r="F2880" s="339"/>
      <c r="G2880" s="340" t="str">
        <f>IF(ISNUMBER(E2880),E2880/'Bulk DivVar Analysis'!$C$60,"")</f>
        <v/>
      </c>
      <c r="H2880" s="338" t="str">
        <f>IF(ISNUMBER(E2880), IF(G2880&gt;'Bulk DivVar Analysis'!$D$62,"Pass","Fail"),"")</f>
        <v/>
      </c>
      <c r="I2880" s="338" t="str">
        <f t="shared" si="46"/>
        <v/>
      </c>
      <c r="J2880" s="339"/>
      <c r="K2880" s="339"/>
      <c r="L2880" s="339"/>
      <c r="M2880" s="339"/>
      <c r="N2880" s="339"/>
      <c r="O2880" s="339"/>
      <c r="P2880" s="339"/>
      <c r="Q2880" s="339"/>
    </row>
    <row r="2881" spans="1:17" ht="13.5" customHeight="1">
      <c r="A2881" s="481"/>
      <c r="B2881" s="481"/>
      <c r="C2881" s="481"/>
      <c r="D2881" s="481"/>
      <c r="E2881" s="481"/>
      <c r="F2881" s="339"/>
      <c r="G2881" s="340" t="str">
        <f>IF(ISNUMBER(E2881),E2881/'Bulk DivVar Analysis'!$C$60,"")</f>
        <v/>
      </c>
      <c r="H2881" s="338" t="str">
        <f>IF(ISNUMBER(E2881), IF(G2881&gt;'Bulk DivVar Analysis'!$D$62,"Pass","Fail"),"")</f>
        <v/>
      </c>
      <c r="I2881" s="338" t="str">
        <f t="shared" si="46"/>
        <v/>
      </c>
      <c r="J2881" s="339"/>
      <c r="K2881" s="339"/>
      <c r="L2881" s="339"/>
      <c r="M2881" s="339"/>
      <c r="N2881" s="339"/>
      <c r="O2881" s="339"/>
      <c r="P2881" s="339"/>
      <c r="Q2881" s="339"/>
    </row>
    <row r="2882" spans="1:17" ht="13.5" customHeight="1">
      <c r="A2882" s="481"/>
      <c r="B2882" s="481"/>
      <c r="C2882" s="481"/>
      <c r="D2882" s="481"/>
      <c r="E2882" s="481"/>
      <c r="F2882" s="339"/>
      <c r="G2882" s="340" t="str">
        <f>IF(ISNUMBER(E2882),E2882/'Bulk DivVar Analysis'!$C$60,"")</f>
        <v/>
      </c>
      <c r="H2882" s="338" t="str">
        <f>IF(ISNUMBER(E2882), IF(G2882&gt;'Bulk DivVar Analysis'!$D$62,"Pass","Fail"),"")</f>
        <v/>
      </c>
      <c r="I2882" s="338" t="str">
        <f t="shared" si="46"/>
        <v/>
      </c>
      <c r="J2882" s="339"/>
      <c r="K2882" s="339"/>
      <c r="L2882" s="339"/>
      <c r="M2882" s="339"/>
      <c r="N2882" s="339"/>
      <c r="O2882" s="339"/>
      <c r="P2882" s="339"/>
      <c r="Q2882" s="339"/>
    </row>
    <row r="2883" spans="1:17" ht="13.5" customHeight="1">
      <c r="A2883" s="481"/>
      <c r="B2883" s="481"/>
      <c r="C2883" s="481"/>
      <c r="D2883" s="481"/>
      <c r="E2883" s="481"/>
      <c r="F2883" s="339"/>
      <c r="G2883" s="340" t="str">
        <f>IF(ISNUMBER(E2883),E2883/'Bulk DivVar Analysis'!$C$60,"")</f>
        <v/>
      </c>
      <c r="H2883" s="338" t="str">
        <f>IF(ISNUMBER(E2883), IF(G2883&gt;'Bulk DivVar Analysis'!$D$62,"Pass","Fail"),"")</f>
        <v/>
      </c>
      <c r="I2883" s="338" t="str">
        <f t="shared" ref="I2883:I2946" si="47">_xlfn.TEXTJOIN("_",TRUE,B2883,C2883)</f>
        <v/>
      </c>
      <c r="J2883" s="339"/>
      <c r="K2883" s="339"/>
      <c r="L2883" s="339"/>
      <c r="M2883" s="339"/>
      <c r="N2883" s="339"/>
      <c r="O2883" s="339"/>
      <c r="P2883" s="339"/>
      <c r="Q2883" s="339"/>
    </row>
    <row r="2884" spans="1:17" ht="13.5" customHeight="1">
      <c r="A2884" s="481"/>
      <c r="B2884" s="481"/>
      <c r="C2884" s="481"/>
      <c r="D2884" s="481"/>
      <c r="E2884" s="481"/>
      <c r="F2884" s="339"/>
      <c r="G2884" s="340" t="str">
        <f>IF(ISNUMBER(E2884),E2884/'Bulk DivVar Analysis'!$C$60,"")</f>
        <v/>
      </c>
      <c r="H2884" s="338" t="str">
        <f>IF(ISNUMBER(E2884), IF(G2884&gt;'Bulk DivVar Analysis'!$D$62,"Pass","Fail"),"")</f>
        <v/>
      </c>
      <c r="I2884" s="338" t="str">
        <f t="shared" si="47"/>
        <v/>
      </c>
      <c r="J2884" s="339"/>
      <c r="K2884" s="339"/>
      <c r="L2884" s="339"/>
      <c r="M2884" s="339"/>
      <c r="N2884" s="339"/>
      <c r="O2884" s="339"/>
      <c r="P2884" s="339"/>
      <c r="Q2884" s="339"/>
    </row>
    <row r="2885" spans="1:17" ht="13.5" customHeight="1">
      <c r="A2885" s="481"/>
      <c r="B2885" s="481"/>
      <c r="C2885" s="481"/>
      <c r="D2885" s="481"/>
      <c r="E2885" s="481"/>
      <c r="F2885" s="339"/>
      <c r="G2885" s="340" t="str">
        <f>IF(ISNUMBER(E2885),E2885/'Bulk DivVar Analysis'!$C$60,"")</f>
        <v/>
      </c>
      <c r="H2885" s="338" t="str">
        <f>IF(ISNUMBER(E2885), IF(G2885&gt;'Bulk DivVar Analysis'!$D$62,"Pass","Fail"),"")</f>
        <v/>
      </c>
      <c r="I2885" s="338" t="str">
        <f t="shared" si="47"/>
        <v/>
      </c>
      <c r="J2885" s="339"/>
      <c r="K2885" s="339"/>
      <c r="L2885" s="339"/>
      <c r="M2885" s="339"/>
      <c r="N2885" s="339"/>
      <c r="O2885" s="339"/>
      <c r="P2885" s="339"/>
      <c r="Q2885" s="339"/>
    </row>
    <row r="2886" spans="1:17" ht="13.5" customHeight="1">
      <c r="A2886" s="481"/>
      <c r="B2886" s="481"/>
      <c r="C2886" s="481"/>
      <c r="D2886" s="481"/>
      <c r="E2886" s="481"/>
      <c r="F2886" s="339"/>
      <c r="G2886" s="340" t="str">
        <f>IF(ISNUMBER(E2886),E2886/'Bulk DivVar Analysis'!$C$60,"")</f>
        <v/>
      </c>
      <c r="H2886" s="338" t="str">
        <f>IF(ISNUMBER(E2886), IF(G2886&gt;'Bulk DivVar Analysis'!$D$62,"Pass","Fail"),"")</f>
        <v/>
      </c>
      <c r="I2886" s="338" t="str">
        <f t="shared" si="47"/>
        <v/>
      </c>
      <c r="J2886" s="339"/>
      <c r="K2886" s="339"/>
      <c r="L2886" s="339"/>
      <c r="M2886" s="339"/>
      <c r="N2886" s="339"/>
      <c r="O2886" s="339"/>
      <c r="P2886" s="339"/>
      <c r="Q2886" s="339"/>
    </row>
    <row r="2887" spans="1:17" ht="13.5" customHeight="1">
      <c r="A2887" s="481"/>
      <c r="B2887" s="481"/>
      <c r="C2887" s="481"/>
      <c r="D2887" s="481"/>
      <c r="E2887" s="481"/>
      <c r="F2887" s="339"/>
      <c r="G2887" s="340" t="str">
        <f>IF(ISNUMBER(E2887),E2887/'Bulk DivVar Analysis'!$C$60,"")</f>
        <v/>
      </c>
      <c r="H2887" s="338" t="str">
        <f>IF(ISNUMBER(E2887), IF(G2887&gt;'Bulk DivVar Analysis'!$D$62,"Pass","Fail"),"")</f>
        <v/>
      </c>
      <c r="I2887" s="338" t="str">
        <f t="shared" si="47"/>
        <v/>
      </c>
      <c r="J2887" s="339"/>
      <c r="K2887" s="339"/>
      <c r="L2887" s="339"/>
      <c r="M2887" s="339"/>
      <c r="N2887" s="339"/>
      <c r="O2887" s="339"/>
      <c r="P2887" s="339"/>
      <c r="Q2887" s="339"/>
    </row>
    <row r="2888" spans="1:17" ht="13.5" customHeight="1">
      <c r="A2888" s="481"/>
      <c r="B2888" s="481"/>
      <c r="C2888" s="481"/>
      <c r="D2888" s="481"/>
      <c r="E2888" s="481"/>
      <c r="F2888" s="339"/>
      <c r="G2888" s="340" t="str">
        <f>IF(ISNUMBER(E2888),E2888/'Bulk DivVar Analysis'!$C$60,"")</f>
        <v/>
      </c>
      <c r="H2888" s="338" t="str">
        <f>IF(ISNUMBER(E2888), IF(G2888&gt;'Bulk DivVar Analysis'!$D$62,"Pass","Fail"),"")</f>
        <v/>
      </c>
      <c r="I2888" s="338" t="str">
        <f t="shared" si="47"/>
        <v/>
      </c>
      <c r="J2888" s="339"/>
      <c r="K2888" s="339"/>
      <c r="L2888" s="339"/>
      <c r="M2888" s="339"/>
      <c r="N2888" s="339"/>
      <c r="O2888" s="339"/>
      <c r="P2888" s="339"/>
      <c r="Q2888" s="339"/>
    </row>
    <row r="2889" spans="1:17" ht="13.5" customHeight="1">
      <c r="A2889" s="481"/>
      <c r="B2889" s="481"/>
      <c r="C2889" s="481"/>
      <c r="D2889" s="481"/>
      <c r="E2889" s="481"/>
      <c r="F2889" s="339"/>
      <c r="G2889" s="340" t="str">
        <f>IF(ISNUMBER(E2889),E2889/'Bulk DivVar Analysis'!$C$60,"")</f>
        <v/>
      </c>
      <c r="H2889" s="338" t="str">
        <f>IF(ISNUMBER(E2889), IF(G2889&gt;'Bulk DivVar Analysis'!$D$62,"Pass","Fail"),"")</f>
        <v/>
      </c>
      <c r="I2889" s="338" t="str">
        <f t="shared" si="47"/>
        <v/>
      </c>
      <c r="J2889" s="339"/>
      <c r="K2889" s="339"/>
      <c r="L2889" s="339"/>
      <c r="M2889" s="339"/>
      <c r="N2889" s="339"/>
      <c r="O2889" s="339"/>
      <c r="P2889" s="339"/>
      <c r="Q2889" s="339"/>
    </row>
    <row r="2890" spans="1:17" ht="13.5" customHeight="1">
      <c r="A2890" s="481"/>
      <c r="B2890" s="481"/>
      <c r="C2890" s="481"/>
      <c r="D2890" s="481"/>
      <c r="E2890" s="481"/>
      <c r="F2890" s="339"/>
      <c r="G2890" s="340" t="str">
        <f>IF(ISNUMBER(E2890),E2890/'Bulk DivVar Analysis'!$C$60,"")</f>
        <v/>
      </c>
      <c r="H2890" s="338" t="str">
        <f>IF(ISNUMBER(E2890), IF(G2890&gt;'Bulk DivVar Analysis'!$D$62,"Pass","Fail"),"")</f>
        <v/>
      </c>
      <c r="I2890" s="338" t="str">
        <f t="shared" si="47"/>
        <v/>
      </c>
      <c r="J2890" s="339"/>
      <c r="K2890" s="339"/>
      <c r="L2890" s="339"/>
      <c r="M2890" s="339"/>
      <c r="N2890" s="339"/>
      <c r="O2890" s="339"/>
      <c r="P2890" s="339"/>
      <c r="Q2890" s="339"/>
    </row>
    <row r="2891" spans="1:17" ht="13.5" customHeight="1">
      <c r="A2891" s="481"/>
      <c r="B2891" s="481"/>
      <c r="C2891" s="481"/>
      <c r="D2891" s="481"/>
      <c r="E2891" s="481"/>
      <c r="F2891" s="339"/>
      <c r="G2891" s="340" t="str">
        <f>IF(ISNUMBER(E2891),E2891/'Bulk DivVar Analysis'!$C$60,"")</f>
        <v/>
      </c>
      <c r="H2891" s="338" t="str">
        <f>IF(ISNUMBER(E2891), IF(G2891&gt;'Bulk DivVar Analysis'!$D$62,"Pass","Fail"),"")</f>
        <v/>
      </c>
      <c r="I2891" s="338" t="str">
        <f t="shared" si="47"/>
        <v/>
      </c>
      <c r="J2891" s="339"/>
      <c r="K2891" s="339"/>
      <c r="L2891" s="339"/>
      <c r="M2891" s="339"/>
      <c r="N2891" s="339"/>
      <c r="O2891" s="339"/>
      <c r="P2891" s="339"/>
      <c r="Q2891" s="339"/>
    </row>
    <row r="2892" spans="1:17" ht="13.5" customHeight="1">
      <c r="A2892" s="481"/>
      <c r="B2892" s="481"/>
      <c r="C2892" s="481"/>
      <c r="D2892" s="481"/>
      <c r="E2892" s="481"/>
      <c r="F2892" s="339"/>
      <c r="G2892" s="340" t="str">
        <f>IF(ISNUMBER(E2892),E2892/'Bulk DivVar Analysis'!$C$60,"")</f>
        <v/>
      </c>
      <c r="H2892" s="338" t="str">
        <f>IF(ISNUMBER(E2892), IF(G2892&gt;'Bulk DivVar Analysis'!$D$62,"Pass","Fail"),"")</f>
        <v/>
      </c>
      <c r="I2892" s="338" t="str">
        <f t="shared" si="47"/>
        <v/>
      </c>
      <c r="J2892" s="339"/>
      <c r="K2892" s="339"/>
      <c r="L2892" s="339"/>
      <c r="M2892" s="339"/>
      <c r="N2892" s="339"/>
      <c r="O2892" s="339"/>
      <c r="P2892" s="339"/>
      <c r="Q2892" s="339"/>
    </row>
    <row r="2893" spans="1:17" ht="13.5" customHeight="1">
      <c r="A2893" s="481"/>
      <c r="B2893" s="481"/>
      <c r="C2893" s="481"/>
      <c r="D2893" s="481"/>
      <c r="E2893" s="481"/>
      <c r="F2893" s="339"/>
      <c r="G2893" s="340" t="str">
        <f>IF(ISNUMBER(E2893),E2893/'Bulk DivVar Analysis'!$C$60,"")</f>
        <v/>
      </c>
      <c r="H2893" s="338" t="str">
        <f>IF(ISNUMBER(E2893), IF(G2893&gt;'Bulk DivVar Analysis'!$D$62,"Pass","Fail"),"")</f>
        <v/>
      </c>
      <c r="I2893" s="338" t="str">
        <f t="shared" si="47"/>
        <v/>
      </c>
      <c r="J2893" s="339"/>
      <c r="K2893" s="339"/>
      <c r="L2893" s="339"/>
      <c r="M2893" s="339"/>
      <c r="N2893" s="339"/>
      <c r="O2893" s="339"/>
      <c r="P2893" s="339"/>
      <c r="Q2893" s="339"/>
    </row>
    <row r="2894" spans="1:17" ht="13.5" customHeight="1">
      <c r="A2894" s="481"/>
      <c r="B2894" s="481"/>
      <c r="C2894" s="481"/>
      <c r="D2894" s="481"/>
      <c r="E2894" s="481"/>
      <c r="F2894" s="339"/>
      <c r="G2894" s="340" t="str">
        <f>IF(ISNUMBER(E2894),E2894/'Bulk DivVar Analysis'!$C$60,"")</f>
        <v/>
      </c>
      <c r="H2894" s="338" t="str">
        <f>IF(ISNUMBER(E2894), IF(G2894&gt;'Bulk DivVar Analysis'!$D$62,"Pass","Fail"),"")</f>
        <v/>
      </c>
      <c r="I2894" s="338" t="str">
        <f t="shared" si="47"/>
        <v/>
      </c>
      <c r="J2894" s="339"/>
      <c r="K2894" s="339"/>
      <c r="L2894" s="339"/>
      <c r="M2894" s="339"/>
      <c r="N2894" s="339"/>
      <c r="O2894" s="339"/>
      <c r="P2894" s="339"/>
      <c r="Q2894" s="339"/>
    </row>
    <row r="2895" spans="1:17" ht="13.5" customHeight="1">
      <c r="A2895" s="481"/>
      <c r="B2895" s="481"/>
      <c r="C2895" s="481"/>
      <c r="D2895" s="481"/>
      <c r="E2895" s="481"/>
      <c r="F2895" s="339"/>
      <c r="G2895" s="340" t="str">
        <f>IF(ISNUMBER(E2895),E2895/'Bulk DivVar Analysis'!$C$60,"")</f>
        <v/>
      </c>
      <c r="H2895" s="338" t="str">
        <f>IF(ISNUMBER(E2895), IF(G2895&gt;'Bulk DivVar Analysis'!$D$62,"Pass","Fail"),"")</f>
        <v/>
      </c>
      <c r="I2895" s="338" t="str">
        <f t="shared" si="47"/>
        <v/>
      </c>
      <c r="J2895" s="339"/>
      <c r="K2895" s="339"/>
      <c r="L2895" s="339"/>
      <c r="M2895" s="339"/>
      <c r="N2895" s="339"/>
      <c r="O2895" s="339"/>
      <c r="P2895" s="339"/>
      <c r="Q2895" s="339"/>
    </row>
    <row r="2896" spans="1:17" ht="13.5" customHeight="1">
      <c r="A2896" s="481"/>
      <c r="B2896" s="481"/>
      <c r="C2896" s="481"/>
      <c r="D2896" s="481"/>
      <c r="E2896" s="481"/>
      <c r="F2896" s="339"/>
      <c r="G2896" s="340" t="str">
        <f>IF(ISNUMBER(E2896),E2896/'Bulk DivVar Analysis'!$C$60,"")</f>
        <v/>
      </c>
      <c r="H2896" s="338" t="str">
        <f>IF(ISNUMBER(E2896), IF(G2896&gt;'Bulk DivVar Analysis'!$D$62,"Pass","Fail"),"")</f>
        <v/>
      </c>
      <c r="I2896" s="338" t="str">
        <f t="shared" si="47"/>
        <v/>
      </c>
      <c r="J2896" s="339"/>
      <c r="K2896" s="339"/>
      <c r="L2896" s="339"/>
      <c r="M2896" s="339"/>
      <c r="N2896" s="339"/>
      <c r="O2896" s="339"/>
      <c r="P2896" s="339"/>
      <c r="Q2896" s="339"/>
    </row>
    <row r="2897" spans="1:17" ht="13.5" customHeight="1">
      <c r="A2897" s="481"/>
      <c r="B2897" s="481"/>
      <c r="C2897" s="481"/>
      <c r="D2897" s="481"/>
      <c r="E2897" s="481"/>
      <c r="F2897" s="339"/>
      <c r="G2897" s="340" t="str">
        <f>IF(ISNUMBER(E2897),E2897/'Bulk DivVar Analysis'!$C$60,"")</f>
        <v/>
      </c>
      <c r="H2897" s="338" t="str">
        <f>IF(ISNUMBER(E2897), IF(G2897&gt;'Bulk DivVar Analysis'!$D$62,"Pass","Fail"),"")</f>
        <v/>
      </c>
      <c r="I2897" s="338" t="str">
        <f t="shared" si="47"/>
        <v/>
      </c>
      <c r="J2897" s="339"/>
      <c r="K2897" s="339"/>
      <c r="L2897" s="339"/>
      <c r="M2897" s="339"/>
      <c r="N2897" s="339"/>
      <c r="O2897" s="339"/>
      <c r="P2897" s="339"/>
      <c r="Q2897" s="339"/>
    </row>
    <row r="2898" spans="1:17" ht="13.5" customHeight="1">
      <c r="A2898" s="481"/>
      <c r="B2898" s="481"/>
      <c r="C2898" s="481"/>
      <c r="D2898" s="481"/>
      <c r="E2898" s="481"/>
      <c r="F2898" s="339"/>
      <c r="G2898" s="340" t="str">
        <f>IF(ISNUMBER(E2898),E2898/'Bulk DivVar Analysis'!$C$60,"")</f>
        <v/>
      </c>
      <c r="H2898" s="338" t="str">
        <f>IF(ISNUMBER(E2898), IF(G2898&gt;'Bulk DivVar Analysis'!$D$62,"Pass","Fail"),"")</f>
        <v/>
      </c>
      <c r="I2898" s="338" t="str">
        <f t="shared" si="47"/>
        <v/>
      </c>
      <c r="J2898" s="339"/>
      <c r="K2898" s="339"/>
      <c r="L2898" s="339"/>
      <c r="M2898" s="339"/>
      <c r="N2898" s="339"/>
      <c r="O2898" s="339"/>
      <c r="P2898" s="339"/>
      <c r="Q2898" s="339"/>
    </row>
    <row r="2899" spans="1:17" ht="13.5" customHeight="1">
      <c r="A2899" s="481"/>
      <c r="B2899" s="481"/>
      <c r="C2899" s="481"/>
      <c r="D2899" s="481"/>
      <c r="E2899" s="481"/>
      <c r="F2899" s="339"/>
      <c r="G2899" s="340" t="str">
        <f>IF(ISNUMBER(E2899),E2899/'Bulk DivVar Analysis'!$C$60,"")</f>
        <v/>
      </c>
      <c r="H2899" s="338" t="str">
        <f>IF(ISNUMBER(E2899), IF(G2899&gt;'Bulk DivVar Analysis'!$D$62,"Pass","Fail"),"")</f>
        <v/>
      </c>
      <c r="I2899" s="338" t="str">
        <f t="shared" si="47"/>
        <v/>
      </c>
      <c r="J2899" s="339"/>
      <c r="K2899" s="339"/>
      <c r="L2899" s="339"/>
      <c r="M2899" s="339"/>
      <c r="N2899" s="339"/>
      <c r="O2899" s="339"/>
      <c r="P2899" s="339"/>
      <c r="Q2899" s="339"/>
    </row>
    <row r="2900" spans="1:17" ht="13.5" customHeight="1">
      <c r="A2900" s="481"/>
      <c r="B2900" s="481"/>
      <c r="C2900" s="481"/>
      <c r="D2900" s="481"/>
      <c r="E2900" s="481"/>
      <c r="F2900" s="339"/>
      <c r="G2900" s="340" t="str">
        <f>IF(ISNUMBER(E2900),E2900/'Bulk DivVar Analysis'!$C$60,"")</f>
        <v/>
      </c>
      <c r="H2900" s="338" t="str">
        <f>IF(ISNUMBER(E2900), IF(G2900&gt;'Bulk DivVar Analysis'!$D$62,"Pass","Fail"),"")</f>
        <v/>
      </c>
      <c r="I2900" s="338" t="str">
        <f t="shared" si="47"/>
        <v/>
      </c>
      <c r="J2900" s="339"/>
      <c r="K2900" s="339"/>
      <c r="L2900" s="339"/>
      <c r="M2900" s="339"/>
      <c r="N2900" s="339"/>
      <c r="O2900" s="339"/>
      <c r="P2900" s="339"/>
      <c r="Q2900" s="339"/>
    </row>
    <row r="2901" spans="1:17" ht="13.5" customHeight="1">
      <c r="A2901" s="481"/>
      <c r="B2901" s="481"/>
      <c r="C2901" s="481"/>
      <c r="D2901" s="481"/>
      <c r="E2901" s="481"/>
      <c r="F2901" s="339"/>
      <c r="G2901" s="340" t="str">
        <f>IF(ISNUMBER(E2901),E2901/'Bulk DivVar Analysis'!$C$60,"")</f>
        <v/>
      </c>
      <c r="H2901" s="338" t="str">
        <f>IF(ISNUMBER(E2901), IF(G2901&gt;'Bulk DivVar Analysis'!$D$62,"Pass","Fail"),"")</f>
        <v/>
      </c>
      <c r="I2901" s="338" t="str">
        <f t="shared" si="47"/>
        <v/>
      </c>
      <c r="J2901" s="339"/>
      <c r="K2901" s="339"/>
      <c r="L2901" s="339"/>
      <c r="M2901" s="339"/>
      <c r="N2901" s="339"/>
      <c r="O2901" s="339"/>
      <c r="P2901" s="339"/>
      <c r="Q2901" s="339"/>
    </row>
    <row r="2902" spans="1:17" ht="13.5" customHeight="1">
      <c r="A2902" s="481"/>
      <c r="B2902" s="481"/>
      <c r="C2902" s="481"/>
      <c r="D2902" s="481"/>
      <c r="E2902" s="481"/>
      <c r="F2902" s="339"/>
      <c r="G2902" s="340" t="str">
        <f>IF(ISNUMBER(E2902),E2902/'Bulk DivVar Analysis'!$C$60,"")</f>
        <v/>
      </c>
      <c r="H2902" s="338" t="str">
        <f>IF(ISNUMBER(E2902), IF(G2902&gt;'Bulk DivVar Analysis'!$D$62,"Pass","Fail"),"")</f>
        <v/>
      </c>
      <c r="I2902" s="338" t="str">
        <f t="shared" si="47"/>
        <v/>
      </c>
      <c r="J2902" s="339"/>
      <c r="K2902" s="339"/>
      <c r="L2902" s="339"/>
      <c r="M2902" s="339"/>
      <c r="N2902" s="339"/>
      <c r="O2902" s="339"/>
      <c r="P2902" s="339"/>
      <c r="Q2902" s="339"/>
    </row>
    <row r="2903" spans="1:17" ht="13.5" customHeight="1">
      <c r="A2903" s="481"/>
      <c r="B2903" s="481"/>
      <c r="C2903" s="481"/>
      <c r="D2903" s="481"/>
      <c r="E2903" s="481"/>
      <c r="F2903" s="339"/>
      <c r="G2903" s="340" t="str">
        <f>IF(ISNUMBER(E2903),E2903/'Bulk DivVar Analysis'!$C$60,"")</f>
        <v/>
      </c>
      <c r="H2903" s="338" t="str">
        <f>IF(ISNUMBER(E2903), IF(G2903&gt;'Bulk DivVar Analysis'!$D$62,"Pass","Fail"),"")</f>
        <v/>
      </c>
      <c r="I2903" s="338" t="str">
        <f t="shared" si="47"/>
        <v/>
      </c>
      <c r="J2903" s="339"/>
      <c r="K2903" s="339"/>
      <c r="L2903" s="339"/>
      <c r="M2903" s="339"/>
      <c r="N2903" s="339"/>
      <c r="O2903" s="339"/>
      <c r="P2903" s="339"/>
      <c r="Q2903" s="339"/>
    </row>
    <row r="2904" spans="1:17" ht="13.5" customHeight="1">
      <c r="A2904" s="481"/>
      <c r="B2904" s="481"/>
      <c r="C2904" s="481"/>
      <c r="D2904" s="481"/>
      <c r="E2904" s="481"/>
      <c r="F2904" s="339"/>
      <c r="G2904" s="340" t="str">
        <f>IF(ISNUMBER(E2904),E2904/'Bulk DivVar Analysis'!$C$60,"")</f>
        <v/>
      </c>
      <c r="H2904" s="338" t="str">
        <f>IF(ISNUMBER(E2904), IF(G2904&gt;'Bulk DivVar Analysis'!$D$62,"Pass","Fail"),"")</f>
        <v/>
      </c>
      <c r="I2904" s="338" t="str">
        <f t="shared" si="47"/>
        <v/>
      </c>
      <c r="J2904" s="339"/>
      <c r="K2904" s="339"/>
      <c r="L2904" s="339"/>
      <c r="M2904" s="339"/>
      <c r="N2904" s="339"/>
      <c r="O2904" s="339"/>
      <c r="P2904" s="339"/>
      <c r="Q2904" s="339"/>
    </row>
    <row r="2905" spans="1:17" ht="13.5" customHeight="1">
      <c r="A2905" s="481"/>
      <c r="B2905" s="481"/>
      <c r="C2905" s="481"/>
      <c r="D2905" s="481"/>
      <c r="E2905" s="481"/>
      <c r="F2905" s="339"/>
      <c r="G2905" s="340" t="str">
        <f>IF(ISNUMBER(E2905),E2905/'Bulk DivVar Analysis'!$C$60,"")</f>
        <v/>
      </c>
      <c r="H2905" s="338" t="str">
        <f>IF(ISNUMBER(E2905), IF(G2905&gt;'Bulk DivVar Analysis'!$D$62,"Pass","Fail"),"")</f>
        <v/>
      </c>
      <c r="I2905" s="338" t="str">
        <f t="shared" si="47"/>
        <v/>
      </c>
      <c r="J2905" s="339"/>
      <c r="K2905" s="339"/>
      <c r="L2905" s="339"/>
      <c r="M2905" s="339"/>
      <c r="N2905" s="339"/>
      <c r="O2905" s="339"/>
      <c r="P2905" s="339"/>
      <c r="Q2905" s="339"/>
    </row>
    <row r="2906" spans="1:17" ht="13.5" customHeight="1">
      <c r="A2906" s="481"/>
      <c r="B2906" s="481"/>
      <c r="C2906" s="481"/>
      <c r="D2906" s="481"/>
      <c r="E2906" s="481"/>
      <c r="F2906" s="339"/>
      <c r="G2906" s="340" t="str">
        <f>IF(ISNUMBER(E2906),E2906/'Bulk DivVar Analysis'!$C$60,"")</f>
        <v/>
      </c>
      <c r="H2906" s="338" t="str">
        <f>IF(ISNUMBER(E2906), IF(G2906&gt;'Bulk DivVar Analysis'!$D$62,"Pass","Fail"),"")</f>
        <v/>
      </c>
      <c r="I2906" s="338" t="str">
        <f t="shared" si="47"/>
        <v/>
      </c>
      <c r="J2906" s="339"/>
      <c r="K2906" s="339"/>
      <c r="L2906" s="339"/>
      <c r="M2906" s="339"/>
      <c r="N2906" s="339"/>
      <c r="O2906" s="339"/>
      <c r="P2906" s="339"/>
      <c r="Q2906" s="339"/>
    </row>
    <row r="2907" spans="1:17" ht="13.5" customHeight="1">
      <c r="A2907" s="481"/>
      <c r="B2907" s="481"/>
      <c r="C2907" s="481"/>
      <c r="D2907" s="481"/>
      <c r="E2907" s="481"/>
      <c r="F2907" s="339"/>
      <c r="G2907" s="340" t="str">
        <f>IF(ISNUMBER(E2907),E2907/'Bulk DivVar Analysis'!$C$60,"")</f>
        <v/>
      </c>
      <c r="H2907" s="338" t="str">
        <f>IF(ISNUMBER(E2907), IF(G2907&gt;'Bulk DivVar Analysis'!$D$62,"Pass","Fail"),"")</f>
        <v/>
      </c>
      <c r="I2907" s="338" t="str">
        <f t="shared" si="47"/>
        <v/>
      </c>
      <c r="J2907" s="339"/>
      <c r="K2907" s="339"/>
      <c r="L2907" s="339"/>
      <c r="M2907" s="339"/>
      <c r="N2907" s="339"/>
      <c r="O2907" s="339"/>
      <c r="P2907" s="339"/>
      <c r="Q2907" s="339"/>
    </row>
    <row r="2908" spans="1:17" ht="13.5" customHeight="1">
      <c r="A2908" s="481"/>
      <c r="B2908" s="481"/>
      <c r="C2908" s="481"/>
      <c r="D2908" s="481"/>
      <c r="E2908" s="481"/>
      <c r="F2908" s="339"/>
      <c r="G2908" s="340" t="str">
        <f>IF(ISNUMBER(E2908),E2908/'Bulk DivVar Analysis'!$C$60,"")</f>
        <v/>
      </c>
      <c r="H2908" s="338" t="str">
        <f>IF(ISNUMBER(E2908), IF(G2908&gt;'Bulk DivVar Analysis'!$D$62,"Pass","Fail"),"")</f>
        <v/>
      </c>
      <c r="I2908" s="338" t="str">
        <f t="shared" si="47"/>
        <v/>
      </c>
      <c r="J2908" s="339"/>
      <c r="K2908" s="339"/>
      <c r="L2908" s="339"/>
      <c r="M2908" s="339"/>
      <c r="N2908" s="339"/>
      <c r="O2908" s="339"/>
      <c r="P2908" s="339"/>
      <c r="Q2908" s="339"/>
    </row>
    <row r="2909" spans="1:17" ht="13.5" customHeight="1">
      <c r="A2909" s="481"/>
      <c r="B2909" s="481"/>
      <c r="C2909" s="481"/>
      <c r="D2909" s="481"/>
      <c r="E2909" s="481"/>
      <c r="F2909" s="339"/>
      <c r="G2909" s="340" t="str">
        <f>IF(ISNUMBER(E2909),E2909/'Bulk DivVar Analysis'!$C$60,"")</f>
        <v/>
      </c>
      <c r="H2909" s="338" t="str">
        <f>IF(ISNUMBER(E2909), IF(G2909&gt;'Bulk DivVar Analysis'!$D$62,"Pass","Fail"),"")</f>
        <v/>
      </c>
      <c r="I2909" s="338" t="str">
        <f t="shared" si="47"/>
        <v/>
      </c>
      <c r="J2909" s="339"/>
      <c r="K2909" s="339"/>
      <c r="L2909" s="339"/>
      <c r="M2909" s="339"/>
      <c r="N2909" s="339"/>
      <c r="O2909" s="339"/>
      <c r="P2909" s="339"/>
      <c r="Q2909" s="339"/>
    </row>
    <row r="2910" spans="1:17" ht="13.5" customHeight="1">
      <c r="A2910" s="481"/>
      <c r="B2910" s="481"/>
      <c r="C2910" s="481"/>
      <c r="D2910" s="481"/>
      <c r="E2910" s="481"/>
      <c r="F2910" s="339"/>
      <c r="G2910" s="340" t="str">
        <f>IF(ISNUMBER(E2910),E2910/'Bulk DivVar Analysis'!$C$60,"")</f>
        <v/>
      </c>
      <c r="H2910" s="338" t="str">
        <f>IF(ISNUMBER(E2910), IF(G2910&gt;'Bulk DivVar Analysis'!$D$62,"Pass","Fail"),"")</f>
        <v/>
      </c>
      <c r="I2910" s="338" t="str">
        <f t="shared" si="47"/>
        <v/>
      </c>
      <c r="J2910" s="339"/>
      <c r="K2910" s="339"/>
      <c r="L2910" s="339"/>
      <c r="M2910" s="339"/>
      <c r="N2910" s="339"/>
      <c r="O2910" s="339"/>
      <c r="P2910" s="339"/>
      <c r="Q2910" s="339"/>
    </row>
    <row r="2911" spans="1:17" ht="13.5" customHeight="1">
      <c r="A2911" s="481"/>
      <c r="B2911" s="481"/>
      <c r="C2911" s="481"/>
      <c r="D2911" s="481"/>
      <c r="E2911" s="481"/>
      <c r="F2911" s="339"/>
      <c r="G2911" s="340" t="str">
        <f>IF(ISNUMBER(E2911),E2911/'Bulk DivVar Analysis'!$C$60,"")</f>
        <v/>
      </c>
      <c r="H2911" s="338" t="str">
        <f>IF(ISNUMBER(E2911), IF(G2911&gt;'Bulk DivVar Analysis'!$D$62,"Pass","Fail"),"")</f>
        <v/>
      </c>
      <c r="I2911" s="338" t="str">
        <f t="shared" si="47"/>
        <v/>
      </c>
      <c r="J2911" s="339"/>
      <c r="K2911" s="339"/>
      <c r="L2911" s="339"/>
      <c r="M2911" s="339"/>
      <c r="N2911" s="339"/>
      <c r="O2911" s="339"/>
      <c r="P2911" s="339"/>
      <c r="Q2911" s="339"/>
    </row>
    <row r="2912" spans="1:17" ht="13.5" customHeight="1">
      <c r="A2912" s="481"/>
      <c r="B2912" s="481"/>
      <c r="C2912" s="481"/>
      <c r="D2912" s="481"/>
      <c r="E2912" s="481"/>
      <c r="F2912" s="339"/>
      <c r="G2912" s="340" t="str">
        <f>IF(ISNUMBER(E2912),E2912/'Bulk DivVar Analysis'!$C$60,"")</f>
        <v/>
      </c>
      <c r="H2912" s="338" t="str">
        <f>IF(ISNUMBER(E2912), IF(G2912&gt;'Bulk DivVar Analysis'!$D$62,"Pass","Fail"),"")</f>
        <v/>
      </c>
      <c r="I2912" s="338" t="str">
        <f t="shared" si="47"/>
        <v/>
      </c>
      <c r="J2912" s="339"/>
      <c r="K2912" s="339"/>
      <c r="L2912" s="339"/>
      <c r="M2912" s="339"/>
      <c r="N2912" s="339"/>
      <c r="O2912" s="339"/>
      <c r="P2912" s="339"/>
      <c r="Q2912" s="339"/>
    </row>
    <row r="2913" spans="1:17" ht="13.5" customHeight="1">
      <c r="A2913" s="481"/>
      <c r="B2913" s="481"/>
      <c r="C2913" s="481"/>
      <c r="D2913" s="481"/>
      <c r="E2913" s="481"/>
      <c r="F2913" s="339"/>
      <c r="G2913" s="340" t="str">
        <f>IF(ISNUMBER(E2913),E2913/'Bulk DivVar Analysis'!$C$60,"")</f>
        <v/>
      </c>
      <c r="H2913" s="338" t="str">
        <f>IF(ISNUMBER(E2913), IF(G2913&gt;'Bulk DivVar Analysis'!$D$62,"Pass","Fail"),"")</f>
        <v/>
      </c>
      <c r="I2913" s="338" t="str">
        <f t="shared" si="47"/>
        <v/>
      </c>
      <c r="J2913" s="339"/>
      <c r="K2913" s="339"/>
      <c r="L2913" s="339"/>
      <c r="M2913" s="339"/>
      <c r="N2913" s="339"/>
      <c r="O2913" s="339"/>
      <c r="P2913" s="339"/>
      <c r="Q2913" s="339"/>
    </row>
    <row r="2914" spans="1:17" ht="13.5" customHeight="1">
      <c r="A2914" s="481"/>
      <c r="B2914" s="481"/>
      <c r="C2914" s="481"/>
      <c r="D2914" s="481"/>
      <c r="E2914" s="481"/>
      <c r="F2914" s="339"/>
      <c r="G2914" s="340" t="str">
        <f>IF(ISNUMBER(E2914),E2914/'Bulk DivVar Analysis'!$C$60,"")</f>
        <v/>
      </c>
      <c r="H2914" s="338" t="str">
        <f>IF(ISNUMBER(E2914), IF(G2914&gt;'Bulk DivVar Analysis'!$D$62,"Pass","Fail"),"")</f>
        <v/>
      </c>
      <c r="I2914" s="338" t="str">
        <f t="shared" si="47"/>
        <v/>
      </c>
      <c r="J2914" s="339"/>
      <c r="K2914" s="339"/>
      <c r="L2914" s="339"/>
      <c r="M2914" s="339"/>
      <c r="N2914" s="339"/>
      <c r="O2914" s="339"/>
      <c r="P2914" s="339"/>
      <c r="Q2914" s="339"/>
    </row>
    <row r="2915" spans="1:17" ht="13.5" customHeight="1">
      <c r="A2915" s="481"/>
      <c r="B2915" s="481"/>
      <c r="C2915" s="481"/>
      <c r="D2915" s="481"/>
      <c r="E2915" s="481"/>
      <c r="F2915" s="339"/>
      <c r="G2915" s="340" t="str">
        <f>IF(ISNUMBER(E2915),E2915/'Bulk DivVar Analysis'!$C$60,"")</f>
        <v/>
      </c>
      <c r="H2915" s="338" t="str">
        <f>IF(ISNUMBER(E2915), IF(G2915&gt;'Bulk DivVar Analysis'!$D$62,"Pass","Fail"),"")</f>
        <v/>
      </c>
      <c r="I2915" s="338" t="str">
        <f t="shared" si="47"/>
        <v/>
      </c>
      <c r="J2915" s="339"/>
      <c r="K2915" s="339"/>
      <c r="L2915" s="339"/>
      <c r="M2915" s="339"/>
      <c r="N2915" s="339"/>
      <c r="O2915" s="339"/>
      <c r="P2915" s="339"/>
      <c r="Q2915" s="339"/>
    </row>
    <row r="2916" spans="1:17" ht="13.5" customHeight="1">
      <c r="A2916" s="481"/>
      <c r="B2916" s="481"/>
      <c r="C2916" s="481"/>
      <c r="D2916" s="481"/>
      <c r="E2916" s="481"/>
      <c r="F2916" s="339"/>
      <c r="G2916" s="340" t="str">
        <f>IF(ISNUMBER(E2916),E2916/'Bulk DivVar Analysis'!$C$60,"")</f>
        <v/>
      </c>
      <c r="H2916" s="338" t="str">
        <f>IF(ISNUMBER(E2916), IF(G2916&gt;'Bulk DivVar Analysis'!$D$62,"Pass","Fail"),"")</f>
        <v/>
      </c>
      <c r="I2916" s="338" t="str">
        <f t="shared" si="47"/>
        <v/>
      </c>
      <c r="J2916" s="339"/>
      <c r="K2916" s="339"/>
      <c r="L2916" s="339"/>
      <c r="M2916" s="339"/>
      <c r="N2916" s="339"/>
      <c r="O2916" s="339"/>
      <c r="P2916" s="339"/>
      <c r="Q2916" s="339"/>
    </row>
    <row r="2917" spans="1:17" ht="13.5" customHeight="1">
      <c r="A2917" s="481"/>
      <c r="B2917" s="481"/>
      <c r="C2917" s="481"/>
      <c r="D2917" s="481"/>
      <c r="E2917" s="481"/>
      <c r="F2917" s="339"/>
      <c r="G2917" s="340" t="str">
        <f>IF(ISNUMBER(E2917),E2917/'Bulk DivVar Analysis'!$C$60,"")</f>
        <v/>
      </c>
      <c r="H2917" s="338" t="str">
        <f>IF(ISNUMBER(E2917), IF(G2917&gt;'Bulk DivVar Analysis'!$D$62,"Pass","Fail"),"")</f>
        <v/>
      </c>
      <c r="I2917" s="338" t="str">
        <f t="shared" si="47"/>
        <v/>
      </c>
      <c r="J2917" s="339"/>
      <c r="K2917" s="339"/>
      <c r="L2917" s="339"/>
      <c r="M2917" s="339"/>
      <c r="N2917" s="339"/>
      <c r="O2917" s="339"/>
      <c r="P2917" s="339"/>
      <c r="Q2917" s="339"/>
    </row>
    <row r="2918" spans="1:17" ht="13.5" customHeight="1">
      <c r="A2918" s="481"/>
      <c r="B2918" s="481"/>
      <c r="C2918" s="481"/>
      <c r="D2918" s="481"/>
      <c r="E2918" s="481"/>
      <c r="F2918" s="339"/>
      <c r="G2918" s="340" t="str">
        <f>IF(ISNUMBER(E2918),E2918/'Bulk DivVar Analysis'!$C$60,"")</f>
        <v/>
      </c>
      <c r="H2918" s="338" t="str">
        <f>IF(ISNUMBER(E2918), IF(G2918&gt;'Bulk DivVar Analysis'!$D$62,"Pass","Fail"),"")</f>
        <v/>
      </c>
      <c r="I2918" s="338" t="str">
        <f t="shared" si="47"/>
        <v/>
      </c>
      <c r="J2918" s="339"/>
      <c r="K2918" s="339"/>
      <c r="L2918" s="339"/>
      <c r="M2918" s="339"/>
      <c r="N2918" s="339"/>
      <c r="O2918" s="339"/>
      <c r="P2918" s="339"/>
      <c r="Q2918" s="339"/>
    </row>
    <row r="2919" spans="1:17" ht="13.5" customHeight="1">
      <c r="A2919" s="481"/>
      <c r="B2919" s="481"/>
      <c r="C2919" s="481"/>
      <c r="D2919" s="481"/>
      <c r="E2919" s="481"/>
      <c r="F2919" s="339"/>
      <c r="G2919" s="340" t="str">
        <f>IF(ISNUMBER(E2919),E2919/'Bulk DivVar Analysis'!$C$60,"")</f>
        <v/>
      </c>
      <c r="H2919" s="338" t="str">
        <f>IF(ISNUMBER(E2919), IF(G2919&gt;'Bulk DivVar Analysis'!$D$62,"Pass","Fail"),"")</f>
        <v/>
      </c>
      <c r="I2919" s="338" t="str">
        <f t="shared" si="47"/>
        <v/>
      </c>
      <c r="J2919" s="339"/>
      <c r="K2919" s="339"/>
      <c r="L2919" s="339"/>
      <c r="M2919" s="339"/>
      <c r="N2919" s="339"/>
      <c r="O2919" s="339"/>
      <c r="P2919" s="339"/>
      <c r="Q2919" s="339"/>
    </row>
    <row r="2920" spans="1:17" ht="13.5" customHeight="1">
      <c r="A2920" s="481"/>
      <c r="B2920" s="481"/>
      <c r="C2920" s="481"/>
      <c r="D2920" s="481"/>
      <c r="E2920" s="481"/>
      <c r="F2920" s="339"/>
      <c r="G2920" s="340" t="str">
        <f>IF(ISNUMBER(E2920),E2920/'Bulk DivVar Analysis'!$C$60,"")</f>
        <v/>
      </c>
      <c r="H2920" s="338" t="str">
        <f>IF(ISNUMBER(E2920), IF(G2920&gt;'Bulk DivVar Analysis'!$D$62,"Pass","Fail"),"")</f>
        <v/>
      </c>
      <c r="I2920" s="338" t="str">
        <f t="shared" si="47"/>
        <v/>
      </c>
      <c r="J2920" s="339"/>
      <c r="K2920" s="339"/>
      <c r="L2920" s="339"/>
      <c r="M2920" s="339"/>
      <c r="N2920" s="339"/>
      <c r="O2920" s="339"/>
      <c r="P2920" s="339"/>
      <c r="Q2920" s="339"/>
    </row>
    <row r="2921" spans="1:17" ht="13.5" customHeight="1">
      <c r="A2921" s="481"/>
      <c r="B2921" s="481"/>
      <c r="C2921" s="481"/>
      <c r="D2921" s="481"/>
      <c r="E2921" s="481"/>
      <c r="F2921" s="339"/>
      <c r="G2921" s="340" t="str">
        <f>IF(ISNUMBER(E2921),E2921/'Bulk DivVar Analysis'!$C$60,"")</f>
        <v/>
      </c>
      <c r="H2921" s="338" t="str">
        <f>IF(ISNUMBER(E2921), IF(G2921&gt;'Bulk DivVar Analysis'!$D$62,"Pass","Fail"),"")</f>
        <v/>
      </c>
      <c r="I2921" s="338" t="str">
        <f t="shared" si="47"/>
        <v/>
      </c>
      <c r="J2921" s="339"/>
      <c r="K2921" s="339"/>
      <c r="L2921" s="339"/>
      <c r="M2921" s="339"/>
      <c r="N2921" s="339"/>
      <c r="O2921" s="339"/>
      <c r="P2921" s="339"/>
      <c r="Q2921" s="339"/>
    </row>
    <row r="2922" spans="1:17" ht="13.5" customHeight="1">
      <c r="A2922" s="481"/>
      <c r="B2922" s="481"/>
      <c r="C2922" s="481"/>
      <c r="D2922" s="481"/>
      <c r="E2922" s="481"/>
      <c r="F2922" s="339"/>
      <c r="G2922" s="340" t="str">
        <f>IF(ISNUMBER(E2922),E2922/'Bulk DivVar Analysis'!$C$60,"")</f>
        <v/>
      </c>
      <c r="H2922" s="338" t="str">
        <f>IF(ISNUMBER(E2922), IF(G2922&gt;'Bulk DivVar Analysis'!$D$62,"Pass","Fail"),"")</f>
        <v/>
      </c>
      <c r="I2922" s="338" t="str">
        <f t="shared" si="47"/>
        <v/>
      </c>
      <c r="J2922" s="339"/>
      <c r="K2922" s="339"/>
      <c r="L2922" s="339"/>
      <c r="M2922" s="339"/>
      <c r="N2922" s="339"/>
      <c r="O2922" s="339"/>
      <c r="P2922" s="339"/>
      <c r="Q2922" s="339"/>
    </row>
    <row r="2923" spans="1:17" ht="13.5" customHeight="1">
      <c r="A2923" s="481"/>
      <c r="B2923" s="481"/>
      <c r="C2923" s="481"/>
      <c r="D2923" s="481"/>
      <c r="E2923" s="481"/>
      <c r="F2923" s="339"/>
      <c r="G2923" s="340" t="str">
        <f>IF(ISNUMBER(E2923),E2923/'Bulk DivVar Analysis'!$C$60,"")</f>
        <v/>
      </c>
      <c r="H2923" s="338" t="str">
        <f>IF(ISNUMBER(E2923), IF(G2923&gt;'Bulk DivVar Analysis'!$D$62,"Pass","Fail"),"")</f>
        <v/>
      </c>
      <c r="I2923" s="338" t="str">
        <f t="shared" si="47"/>
        <v/>
      </c>
      <c r="J2923" s="339"/>
      <c r="K2923" s="339"/>
      <c r="L2923" s="339"/>
      <c r="M2923" s="339"/>
      <c r="N2923" s="339"/>
      <c r="O2923" s="339"/>
      <c r="P2923" s="339"/>
      <c r="Q2923" s="339"/>
    </row>
    <row r="2924" spans="1:17" ht="13.5" customHeight="1">
      <c r="A2924" s="481"/>
      <c r="B2924" s="481"/>
      <c r="C2924" s="481"/>
      <c r="D2924" s="481"/>
      <c r="E2924" s="481"/>
      <c r="F2924" s="339"/>
      <c r="G2924" s="340" t="str">
        <f>IF(ISNUMBER(E2924),E2924/'Bulk DivVar Analysis'!$C$60,"")</f>
        <v/>
      </c>
      <c r="H2924" s="338" t="str">
        <f>IF(ISNUMBER(E2924), IF(G2924&gt;'Bulk DivVar Analysis'!$D$62,"Pass","Fail"),"")</f>
        <v/>
      </c>
      <c r="I2924" s="338" t="str">
        <f t="shared" si="47"/>
        <v/>
      </c>
      <c r="J2924" s="339"/>
      <c r="K2924" s="339"/>
      <c r="L2924" s="339"/>
      <c r="M2924" s="339"/>
      <c r="N2924" s="339"/>
      <c r="O2924" s="339"/>
      <c r="P2924" s="339"/>
      <c r="Q2924" s="339"/>
    </row>
    <row r="2925" spans="1:17" ht="13.5" customHeight="1">
      <c r="A2925" s="481"/>
      <c r="B2925" s="481"/>
      <c r="C2925" s="481"/>
      <c r="D2925" s="481"/>
      <c r="E2925" s="481"/>
      <c r="F2925" s="339"/>
      <c r="G2925" s="340" t="str">
        <f>IF(ISNUMBER(E2925),E2925/'Bulk DivVar Analysis'!$C$60,"")</f>
        <v/>
      </c>
      <c r="H2925" s="338" t="str">
        <f>IF(ISNUMBER(E2925), IF(G2925&gt;'Bulk DivVar Analysis'!$D$62,"Pass","Fail"),"")</f>
        <v/>
      </c>
      <c r="I2925" s="338" t="str">
        <f t="shared" si="47"/>
        <v/>
      </c>
      <c r="J2925" s="339"/>
      <c r="K2925" s="339"/>
      <c r="L2925" s="339"/>
      <c r="M2925" s="339"/>
      <c r="N2925" s="339"/>
      <c r="O2925" s="339"/>
      <c r="P2925" s="339"/>
      <c r="Q2925" s="339"/>
    </row>
    <row r="2926" spans="1:17" ht="13.5" customHeight="1">
      <c r="A2926" s="481"/>
      <c r="B2926" s="481"/>
      <c r="C2926" s="481"/>
      <c r="D2926" s="481"/>
      <c r="E2926" s="481"/>
      <c r="F2926" s="339"/>
      <c r="G2926" s="340" t="str">
        <f>IF(ISNUMBER(E2926),E2926/'Bulk DivVar Analysis'!$C$60,"")</f>
        <v/>
      </c>
      <c r="H2926" s="338" t="str">
        <f>IF(ISNUMBER(E2926), IF(G2926&gt;'Bulk DivVar Analysis'!$D$62,"Pass","Fail"),"")</f>
        <v/>
      </c>
      <c r="I2926" s="338" t="str">
        <f t="shared" si="47"/>
        <v/>
      </c>
      <c r="J2926" s="339"/>
      <c r="K2926" s="339"/>
      <c r="L2926" s="339"/>
      <c r="M2926" s="339"/>
      <c r="N2926" s="339"/>
      <c r="O2926" s="339"/>
      <c r="P2926" s="339"/>
      <c r="Q2926" s="339"/>
    </row>
    <row r="2927" spans="1:17" ht="13.5" customHeight="1">
      <c r="A2927" s="481"/>
      <c r="B2927" s="481"/>
      <c r="C2927" s="481"/>
      <c r="D2927" s="481"/>
      <c r="E2927" s="481"/>
      <c r="F2927" s="339"/>
      <c r="G2927" s="340" t="str">
        <f>IF(ISNUMBER(E2927),E2927/'Bulk DivVar Analysis'!$C$60,"")</f>
        <v/>
      </c>
      <c r="H2927" s="338" t="str">
        <f>IF(ISNUMBER(E2927), IF(G2927&gt;'Bulk DivVar Analysis'!$D$62,"Pass","Fail"),"")</f>
        <v/>
      </c>
      <c r="I2927" s="338" t="str">
        <f t="shared" si="47"/>
        <v/>
      </c>
      <c r="J2927" s="339"/>
      <c r="K2927" s="339"/>
      <c r="L2927" s="339"/>
      <c r="M2927" s="339"/>
      <c r="N2927" s="339"/>
      <c r="O2927" s="339"/>
      <c r="P2927" s="339"/>
      <c r="Q2927" s="339"/>
    </row>
    <row r="2928" spans="1:17" ht="13.5" customHeight="1">
      <c r="A2928" s="481"/>
      <c r="B2928" s="481"/>
      <c r="C2928" s="481"/>
      <c r="D2928" s="481"/>
      <c r="E2928" s="481"/>
      <c r="F2928" s="339"/>
      <c r="G2928" s="340" t="str">
        <f>IF(ISNUMBER(E2928),E2928/'Bulk DivVar Analysis'!$C$60,"")</f>
        <v/>
      </c>
      <c r="H2928" s="338" t="str">
        <f>IF(ISNUMBER(E2928), IF(G2928&gt;'Bulk DivVar Analysis'!$D$62,"Pass","Fail"),"")</f>
        <v/>
      </c>
      <c r="I2928" s="338" t="str">
        <f t="shared" si="47"/>
        <v/>
      </c>
      <c r="J2928" s="339"/>
      <c r="K2928" s="339"/>
      <c r="L2928" s="339"/>
      <c r="M2928" s="339"/>
      <c r="N2928" s="339"/>
      <c r="O2928" s="339"/>
      <c r="P2928" s="339"/>
      <c r="Q2928" s="339"/>
    </row>
    <row r="2929" spans="1:17" ht="13.5" customHeight="1">
      <c r="A2929" s="481"/>
      <c r="B2929" s="481"/>
      <c r="C2929" s="481"/>
      <c r="D2929" s="481"/>
      <c r="E2929" s="481"/>
      <c r="F2929" s="339"/>
      <c r="G2929" s="340" t="str">
        <f>IF(ISNUMBER(E2929),E2929/'Bulk DivVar Analysis'!$C$60,"")</f>
        <v/>
      </c>
      <c r="H2929" s="338" t="str">
        <f>IF(ISNUMBER(E2929), IF(G2929&gt;'Bulk DivVar Analysis'!$D$62,"Pass","Fail"),"")</f>
        <v/>
      </c>
      <c r="I2929" s="338" t="str">
        <f t="shared" si="47"/>
        <v/>
      </c>
      <c r="J2929" s="339"/>
      <c r="K2929" s="339"/>
      <c r="L2929" s="339"/>
      <c r="M2929" s="339"/>
      <c r="N2929" s="339"/>
      <c r="O2929" s="339"/>
      <c r="P2929" s="339"/>
      <c r="Q2929" s="339"/>
    </row>
    <row r="2930" spans="1:17" ht="13.5" customHeight="1">
      <c r="A2930" s="481"/>
      <c r="B2930" s="481"/>
      <c r="C2930" s="481"/>
      <c r="D2930" s="481"/>
      <c r="E2930" s="481"/>
      <c r="F2930" s="339"/>
      <c r="G2930" s="340" t="str">
        <f>IF(ISNUMBER(E2930),E2930/'Bulk DivVar Analysis'!$C$60,"")</f>
        <v/>
      </c>
      <c r="H2930" s="338" t="str">
        <f>IF(ISNUMBER(E2930), IF(G2930&gt;'Bulk DivVar Analysis'!$D$62,"Pass","Fail"),"")</f>
        <v/>
      </c>
      <c r="I2930" s="338" t="str">
        <f t="shared" si="47"/>
        <v/>
      </c>
      <c r="J2930" s="339"/>
      <c r="K2930" s="339"/>
      <c r="L2930" s="339"/>
      <c r="M2930" s="339"/>
      <c r="N2930" s="339"/>
      <c r="O2930" s="339"/>
      <c r="P2930" s="339"/>
      <c r="Q2930" s="339"/>
    </row>
    <row r="2931" spans="1:17" ht="13.5" customHeight="1">
      <c r="A2931" s="481"/>
      <c r="B2931" s="481"/>
      <c r="C2931" s="481"/>
      <c r="D2931" s="481"/>
      <c r="E2931" s="481"/>
      <c r="F2931" s="339"/>
      <c r="G2931" s="340" t="str">
        <f>IF(ISNUMBER(E2931),E2931/'Bulk DivVar Analysis'!$C$60,"")</f>
        <v/>
      </c>
      <c r="H2931" s="338" t="str">
        <f>IF(ISNUMBER(E2931), IF(G2931&gt;'Bulk DivVar Analysis'!$D$62,"Pass","Fail"),"")</f>
        <v/>
      </c>
      <c r="I2931" s="338" t="str">
        <f t="shared" si="47"/>
        <v/>
      </c>
      <c r="J2931" s="339"/>
      <c r="K2931" s="339"/>
      <c r="L2931" s="339"/>
      <c r="M2931" s="339"/>
      <c r="N2931" s="339"/>
      <c r="O2931" s="339"/>
      <c r="P2931" s="339"/>
      <c r="Q2931" s="339"/>
    </row>
    <row r="2932" spans="1:17" ht="13.5" customHeight="1">
      <c r="A2932" s="481"/>
      <c r="B2932" s="481"/>
      <c r="C2932" s="481"/>
      <c r="D2932" s="481"/>
      <c r="E2932" s="481"/>
      <c r="F2932" s="339"/>
      <c r="G2932" s="340" t="str">
        <f>IF(ISNUMBER(E2932),E2932/'Bulk DivVar Analysis'!$C$60,"")</f>
        <v/>
      </c>
      <c r="H2932" s="338" t="str">
        <f>IF(ISNUMBER(E2932), IF(G2932&gt;'Bulk DivVar Analysis'!$D$62,"Pass","Fail"),"")</f>
        <v/>
      </c>
      <c r="I2932" s="338" t="str">
        <f t="shared" si="47"/>
        <v/>
      </c>
      <c r="J2932" s="339"/>
      <c r="K2932" s="339"/>
      <c r="L2932" s="339"/>
      <c r="M2932" s="339"/>
      <c r="N2932" s="339"/>
      <c r="O2932" s="339"/>
      <c r="P2932" s="339"/>
      <c r="Q2932" s="339"/>
    </row>
    <row r="2933" spans="1:17" ht="13.5" customHeight="1">
      <c r="A2933" s="481"/>
      <c r="B2933" s="481"/>
      <c r="C2933" s="481"/>
      <c r="D2933" s="481"/>
      <c r="E2933" s="481"/>
      <c r="F2933" s="339"/>
      <c r="G2933" s="340" t="str">
        <f>IF(ISNUMBER(E2933),E2933/'Bulk DivVar Analysis'!$C$60,"")</f>
        <v/>
      </c>
      <c r="H2933" s="338" t="str">
        <f>IF(ISNUMBER(E2933), IF(G2933&gt;'Bulk DivVar Analysis'!$D$62,"Pass","Fail"),"")</f>
        <v/>
      </c>
      <c r="I2933" s="338" t="str">
        <f t="shared" si="47"/>
        <v/>
      </c>
      <c r="J2933" s="339"/>
      <c r="K2933" s="339"/>
      <c r="L2933" s="339"/>
      <c r="M2933" s="339"/>
      <c r="N2933" s="339"/>
      <c r="O2933" s="339"/>
      <c r="P2933" s="339"/>
      <c r="Q2933" s="339"/>
    </row>
    <row r="2934" spans="1:17" ht="13.5" customHeight="1">
      <c r="A2934" s="481"/>
      <c r="B2934" s="481"/>
      <c r="C2934" s="481"/>
      <c r="D2934" s="481"/>
      <c r="E2934" s="481"/>
      <c r="F2934" s="339"/>
      <c r="G2934" s="340" t="str">
        <f>IF(ISNUMBER(E2934),E2934/'Bulk DivVar Analysis'!$C$60,"")</f>
        <v/>
      </c>
      <c r="H2934" s="338" t="str">
        <f>IF(ISNUMBER(E2934), IF(G2934&gt;'Bulk DivVar Analysis'!$D$62,"Pass","Fail"),"")</f>
        <v/>
      </c>
      <c r="I2934" s="338" t="str">
        <f t="shared" si="47"/>
        <v/>
      </c>
      <c r="J2934" s="339"/>
      <c r="K2934" s="339"/>
      <c r="L2934" s="339"/>
      <c r="M2934" s="339"/>
      <c r="N2934" s="339"/>
      <c r="O2934" s="339"/>
      <c r="P2934" s="339"/>
      <c r="Q2934" s="339"/>
    </row>
    <row r="2935" spans="1:17" ht="13.5" customHeight="1">
      <c r="A2935" s="481"/>
      <c r="B2935" s="481"/>
      <c r="C2935" s="481"/>
      <c r="D2935" s="481"/>
      <c r="E2935" s="481"/>
      <c r="F2935" s="339"/>
      <c r="G2935" s="340" t="str">
        <f>IF(ISNUMBER(E2935),E2935/'Bulk DivVar Analysis'!$C$60,"")</f>
        <v/>
      </c>
      <c r="H2935" s="338" t="str">
        <f>IF(ISNUMBER(E2935), IF(G2935&gt;'Bulk DivVar Analysis'!$D$62,"Pass","Fail"),"")</f>
        <v/>
      </c>
      <c r="I2935" s="338" t="str">
        <f t="shared" si="47"/>
        <v/>
      </c>
      <c r="J2935" s="339"/>
      <c r="K2935" s="339"/>
      <c r="L2935" s="339"/>
      <c r="M2935" s="339"/>
      <c r="N2935" s="339"/>
      <c r="O2935" s="339"/>
      <c r="P2935" s="339"/>
      <c r="Q2935" s="339"/>
    </row>
    <row r="2936" spans="1:17" ht="13.5" customHeight="1">
      <c r="A2936" s="481"/>
      <c r="B2936" s="481"/>
      <c r="C2936" s="481"/>
      <c r="D2936" s="481"/>
      <c r="E2936" s="481"/>
      <c r="F2936" s="339"/>
      <c r="G2936" s="340" t="str">
        <f>IF(ISNUMBER(E2936),E2936/'Bulk DivVar Analysis'!$C$60,"")</f>
        <v/>
      </c>
      <c r="H2936" s="338" t="str">
        <f>IF(ISNUMBER(E2936), IF(G2936&gt;'Bulk DivVar Analysis'!$D$62,"Pass","Fail"),"")</f>
        <v/>
      </c>
      <c r="I2936" s="338" t="str">
        <f t="shared" si="47"/>
        <v/>
      </c>
      <c r="J2936" s="339"/>
      <c r="K2936" s="339"/>
      <c r="L2936" s="339"/>
      <c r="M2936" s="339"/>
      <c r="N2936" s="339"/>
      <c r="O2936" s="339"/>
      <c r="P2936" s="339"/>
      <c r="Q2936" s="339"/>
    </row>
    <row r="2937" spans="1:17" ht="13.5" customHeight="1">
      <c r="A2937" s="481"/>
      <c r="B2937" s="481"/>
      <c r="C2937" s="481"/>
      <c r="D2937" s="481"/>
      <c r="E2937" s="481"/>
      <c r="F2937" s="339"/>
      <c r="G2937" s="340" t="str">
        <f>IF(ISNUMBER(E2937),E2937/'Bulk DivVar Analysis'!$C$60,"")</f>
        <v/>
      </c>
      <c r="H2937" s="338" t="str">
        <f>IF(ISNUMBER(E2937), IF(G2937&gt;'Bulk DivVar Analysis'!$D$62,"Pass","Fail"),"")</f>
        <v/>
      </c>
      <c r="I2937" s="338" t="str">
        <f t="shared" si="47"/>
        <v/>
      </c>
      <c r="J2937" s="339"/>
      <c r="K2937" s="339"/>
      <c r="L2937" s="339"/>
      <c r="M2937" s="339"/>
      <c r="N2937" s="339"/>
      <c r="O2937" s="339"/>
      <c r="P2937" s="339"/>
      <c r="Q2937" s="339"/>
    </row>
    <row r="2938" spans="1:17" ht="13.5" customHeight="1">
      <c r="A2938" s="481"/>
      <c r="B2938" s="481"/>
      <c r="C2938" s="481"/>
      <c r="D2938" s="481"/>
      <c r="E2938" s="481"/>
      <c r="F2938" s="339"/>
      <c r="G2938" s="340" t="str">
        <f>IF(ISNUMBER(E2938),E2938/'Bulk DivVar Analysis'!$C$60,"")</f>
        <v/>
      </c>
      <c r="H2938" s="338" t="str">
        <f>IF(ISNUMBER(E2938), IF(G2938&gt;'Bulk DivVar Analysis'!$D$62,"Pass","Fail"),"")</f>
        <v/>
      </c>
      <c r="I2938" s="338" t="str">
        <f t="shared" si="47"/>
        <v/>
      </c>
      <c r="J2938" s="339"/>
      <c r="K2938" s="339"/>
      <c r="L2938" s="339"/>
      <c r="M2938" s="339"/>
      <c r="N2938" s="339"/>
      <c r="O2938" s="339"/>
      <c r="P2938" s="339"/>
      <c r="Q2938" s="339"/>
    </row>
    <row r="2939" spans="1:17" ht="13.5" customHeight="1">
      <c r="A2939" s="481"/>
      <c r="B2939" s="481"/>
      <c r="C2939" s="481"/>
      <c r="D2939" s="481"/>
      <c r="E2939" s="481"/>
      <c r="F2939" s="339"/>
      <c r="G2939" s="340" t="str">
        <f>IF(ISNUMBER(E2939),E2939/'Bulk DivVar Analysis'!$C$60,"")</f>
        <v/>
      </c>
      <c r="H2939" s="338" t="str">
        <f>IF(ISNUMBER(E2939), IF(G2939&gt;'Bulk DivVar Analysis'!$D$62,"Pass","Fail"),"")</f>
        <v/>
      </c>
      <c r="I2939" s="338" t="str">
        <f t="shared" si="47"/>
        <v/>
      </c>
      <c r="J2939" s="339"/>
      <c r="K2939" s="339"/>
      <c r="L2939" s="339"/>
      <c r="M2939" s="339"/>
      <c r="N2939" s="339"/>
      <c r="O2939" s="339"/>
      <c r="P2939" s="339"/>
      <c r="Q2939" s="339"/>
    </row>
    <row r="2940" spans="1:17" ht="13.5" customHeight="1">
      <c r="A2940" s="481"/>
      <c r="B2940" s="481"/>
      <c r="C2940" s="481"/>
      <c r="D2940" s="481"/>
      <c r="E2940" s="481"/>
      <c r="F2940" s="339"/>
      <c r="G2940" s="340" t="str">
        <f>IF(ISNUMBER(E2940),E2940/'Bulk DivVar Analysis'!$C$60,"")</f>
        <v/>
      </c>
      <c r="H2940" s="338" t="str">
        <f>IF(ISNUMBER(E2940), IF(G2940&gt;'Bulk DivVar Analysis'!$D$62,"Pass","Fail"),"")</f>
        <v/>
      </c>
      <c r="I2940" s="338" t="str">
        <f t="shared" si="47"/>
        <v/>
      </c>
      <c r="J2940" s="339"/>
      <c r="K2940" s="339"/>
      <c r="L2940" s="339"/>
      <c r="M2940" s="339"/>
      <c r="N2940" s="339"/>
      <c r="O2940" s="339"/>
      <c r="P2940" s="339"/>
      <c r="Q2940" s="339"/>
    </row>
    <row r="2941" spans="1:17" ht="13.5" customHeight="1">
      <c r="A2941" s="481"/>
      <c r="B2941" s="481"/>
      <c r="C2941" s="481"/>
      <c r="D2941" s="481"/>
      <c r="E2941" s="481"/>
      <c r="F2941" s="339"/>
      <c r="G2941" s="340" t="str">
        <f>IF(ISNUMBER(E2941),E2941/'Bulk DivVar Analysis'!$C$60,"")</f>
        <v/>
      </c>
      <c r="H2941" s="338" t="str">
        <f>IF(ISNUMBER(E2941), IF(G2941&gt;'Bulk DivVar Analysis'!$D$62,"Pass","Fail"),"")</f>
        <v/>
      </c>
      <c r="I2941" s="338" t="str">
        <f t="shared" si="47"/>
        <v/>
      </c>
      <c r="J2941" s="339"/>
      <c r="K2941" s="339"/>
      <c r="L2941" s="339"/>
      <c r="M2941" s="339"/>
      <c r="N2941" s="339"/>
      <c r="O2941" s="339"/>
      <c r="P2941" s="339"/>
      <c r="Q2941" s="339"/>
    </row>
    <row r="2942" spans="1:17" ht="13.5" customHeight="1">
      <c r="A2942" s="481"/>
      <c r="B2942" s="481"/>
      <c r="C2942" s="481"/>
      <c r="D2942" s="481"/>
      <c r="E2942" s="481"/>
      <c r="F2942" s="339"/>
      <c r="G2942" s="340" t="str">
        <f>IF(ISNUMBER(E2942),E2942/'Bulk DivVar Analysis'!$C$60,"")</f>
        <v/>
      </c>
      <c r="H2942" s="338" t="str">
        <f>IF(ISNUMBER(E2942), IF(G2942&gt;'Bulk DivVar Analysis'!$D$62,"Pass","Fail"),"")</f>
        <v/>
      </c>
      <c r="I2942" s="338" t="str">
        <f t="shared" si="47"/>
        <v/>
      </c>
      <c r="J2942" s="339"/>
      <c r="K2942" s="339"/>
      <c r="L2942" s="339"/>
      <c r="M2942" s="339"/>
      <c r="N2942" s="339"/>
      <c r="O2942" s="339"/>
      <c r="P2942" s="339"/>
      <c r="Q2942" s="339"/>
    </row>
    <row r="2943" spans="1:17" ht="13.5" customHeight="1">
      <c r="A2943" s="481"/>
      <c r="B2943" s="481"/>
      <c r="C2943" s="481"/>
      <c r="D2943" s="481"/>
      <c r="E2943" s="481"/>
      <c r="F2943" s="339"/>
      <c r="G2943" s="340" t="str">
        <f>IF(ISNUMBER(E2943),E2943/'Bulk DivVar Analysis'!$C$60,"")</f>
        <v/>
      </c>
      <c r="H2943" s="338" t="str">
        <f>IF(ISNUMBER(E2943), IF(G2943&gt;'Bulk DivVar Analysis'!$D$62,"Pass","Fail"),"")</f>
        <v/>
      </c>
      <c r="I2943" s="338" t="str">
        <f t="shared" si="47"/>
        <v/>
      </c>
      <c r="J2943" s="339"/>
      <c r="K2943" s="339"/>
      <c r="L2943" s="339"/>
      <c r="M2943" s="339"/>
      <c r="N2943" s="339"/>
      <c r="O2943" s="339"/>
      <c r="P2943" s="339"/>
      <c r="Q2943" s="339"/>
    </row>
    <row r="2944" spans="1:17" ht="13.5" customHeight="1">
      <c r="A2944" s="481"/>
      <c r="B2944" s="481"/>
      <c r="C2944" s="481"/>
      <c r="D2944" s="481"/>
      <c r="E2944" s="481"/>
      <c r="F2944" s="339"/>
      <c r="G2944" s="340" t="str">
        <f>IF(ISNUMBER(E2944),E2944/'Bulk DivVar Analysis'!$C$60,"")</f>
        <v/>
      </c>
      <c r="H2944" s="338" t="str">
        <f>IF(ISNUMBER(E2944), IF(G2944&gt;'Bulk DivVar Analysis'!$D$62,"Pass","Fail"),"")</f>
        <v/>
      </c>
      <c r="I2944" s="338" t="str">
        <f t="shared" si="47"/>
        <v/>
      </c>
      <c r="J2944" s="339"/>
      <c r="K2944" s="339"/>
      <c r="L2944" s="339"/>
      <c r="M2944" s="339"/>
      <c r="N2944" s="339"/>
      <c r="O2944" s="339"/>
      <c r="P2944" s="339"/>
      <c r="Q2944" s="339"/>
    </row>
    <row r="2945" spans="1:17" ht="13.5" customHeight="1">
      <c r="A2945" s="481"/>
      <c r="B2945" s="481"/>
      <c r="C2945" s="481"/>
      <c r="D2945" s="481"/>
      <c r="E2945" s="481"/>
      <c r="F2945" s="339"/>
      <c r="G2945" s="340" t="str">
        <f>IF(ISNUMBER(E2945),E2945/'Bulk DivVar Analysis'!$C$60,"")</f>
        <v/>
      </c>
      <c r="H2945" s="338" t="str">
        <f>IF(ISNUMBER(E2945), IF(G2945&gt;'Bulk DivVar Analysis'!$D$62,"Pass","Fail"),"")</f>
        <v/>
      </c>
      <c r="I2945" s="338" t="str">
        <f t="shared" si="47"/>
        <v/>
      </c>
      <c r="J2945" s="339"/>
      <c r="K2945" s="339"/>
      <c r="L2945" s="339"/>
      <c r="M2945" s="339"/>
      <c r="N2945" s="339"/>
      <c r="O2945" s="339"/>
      <c r="P2945" s="339"/>
      <c r="Q2945" s="339"/>
    </row>
    <row r="2946" spans="1:17" ht="13.5" customHeight="1">
      <c r="A2946" s="481"/>
      <c r="B2946" s="481"/>
      <c r="C2946" s="481"/>
      <c r="D2946" s="481"/>
      <c r="E2946" s="481"/>
      <c r="F2946" s="339"/>
      <c r="G2946" s="340" t="str">
        <f>IF(ISNUMBER(E2946),E2946/'Bulk DivVar Analysis'!$C$60,"")</f>
        <v/>
      </c>
      <c r="H2946" s="338" t="str">
        <f>IF(ISNUMBER(E2946), IF(G2946&gt;'Bulk DivVar Analysis'!$D$62,"Pass","Fail"),"")</f>
        <v/>
      </c>
      <c r="I2946" s="338" t="str">
        <f t="shared" si="47"/>
        <v/>
      </c>
      <c r="J2946" s="339"/>
      <c r="K2946" s="339"/>
      <c r="L2946" s="339"/>
      <c r="M2946" s="339"/>
      <c r="N2946" s="339"/>
      <c r="O2946" s="339"/>
      <c r="P2946" s="339"/>
      <c r="Q2946" s="339"/>
    </row>
    <row r="2947" spans="1:17" ht="13.5" customHeight="1">
      <c r="A2947" s="481"/>
      <c r="B2947" s="481"/>
      <c r="C2947" s="481"/>
      <c r="D2947" s="481"/>
      <c r="E2947" s="481"/>
      <c r="F2947" s="339"/>
      <c r="G2947" s="340" t="str">
        <f>IF(ISNUMBER(E2947),E2947/'Bulk DivVar Analysis'!$C$60,"")</f>
        <v/>
      </c>
      <c r="H2947" s="338" t="str">
        <f>IF(ISNUMBER(E2947), IF(G2947&gt;'Bulk DivVar Analysis'!$D$62,"Pass","Fail"),"")</f>
        <v/>
      </c>
      <c r="I2947" s="338" t="str">
        <f t="shared" ref="I2947:I3010" si="48">_xlfn.TEXTJOIN("_",TRUE,B2947,C2947)</f>
        <v/>
      </c>
      <c r="J2947" s="339"/>
      <c r="K2947" s="339"/>
      <c r="L2947" s="339"/>
      <c r="M2947" s="339"/>
      <c r="N2947" s="339"/>
      <c r="O2947" s="339"/>
      <c r="P2947" s="339"/>
      <c r="Q2947" s="339"/>
    </row>
    <row r="2948" spans="1:17" ht="13.5" customHeight="1">
      <c r="A2948" s="481"/>
      <c r="B2948" s="481"/>
      <c r="C2948" s="481"/>
      <c r="D2948" s="481"/>
      <c r="E2948" s="481"/>
      <c r="F2948" s="339"/>
      <c r="G2948" s="340" t="str">
        <f>IF(ISNUMBER(E2948),E2948/'Bulk DivVar Analysis'!$C$60,"")</f>
        <v/>
      </c>
      <c r="H2948" s="338" t="str">
        <f>IF(ISNUMBER(E2948), IF(G2948&gt;'Bulk DivVar Analysis'!$D$62,"Pass","Fail"),"")</f>
        <v/>
      </c>
      <c r="I2948" s="338" t="str">
        <f t="shared" si="48"/>
        <v/>
      </c>
      <c r="J2948" s="339"/>
      <c r="K2948" s="339"/>
      <c r="L2948" s="339"/>
      <c r="M2948" s="339"/>
      <c r="N2948" s="339"/>
      <c r="O2948" s="339"/>
      <c r="P2948" s="339"/>
      <c r="Q2948" s="339"/>
    </row>
    <row r="2949" spans="1:17" ht="13.5" customHeight="1">
      <c r="A2949" s="481"/>
      <c r="B2949" s="481"/>
      <c r="C2949" s="481"/>
      <c r="D2949" s="481"/>
      <c r="E2949" s="481"/>
      <c r="F2949" s="339"/>
      <c r="G2949" s="340" t="str">
        <f>IF(ISNUMBER(E2949),E2949/'Bulk DivVar Analysis'!$C$60,"")</f>
        <v/>
      </c>
      <c r="H2949" s="338" t="str">
        <f>IF(ISNUMBER(E2949), IF(G2949&gt;'Bulk DivVar Analysis'!$D$62,"Pass","Fail"),"")</f>
        <v/>
      </c>
      <c r="I2949" s="338" t="str">
        <f t="shared" si="48"/>
        <v/>
      </c>
      <c r="J2949" s="339"/>
      <c r="K2949" s="339"/>
      <c r="L2949" s="339"/>
      <c r="M2949" s="339"/>
      <c r="N2949" s="339"/>
      <c r="O2949" s="339"/>
      <c r="P2949" s="339"/>
      <c r="Q2949" s="339"/>
    </row>
    <row r="2950" spans="1:17" ht="13.5" customHeight="1">
      <c r="A2950" s="481"/>
      <c r="B2950" s="481"/>
      <c r="C2950" s="481"/>
      <c r="D2950" s="481"/>
      <c r="E2950" s="481"/>
      <c r="F2950" s="339"/>
      <c r="G2950" s="340" t="str">
        <f>IF(ISNUMBER(E2950),E2950/'Bulk DivVar Analysis'!$C$60,"")</f>
        <v/>
      </c>
      <c r="H2950" s="338" t="str">
        <f>IF(ISNUMBER(E2950), IF(G2950&gt;'Bulk DivVar Analysis'!$D$62,"Pass","Fail"),"")</f>
        <v/>
      </c>
      <c r="I2950" s="338" t="str">
        <f t="shared" si="48"/>
        <v/>
      </c>
      <c r="J2950" s="339"/>
      <c r="K2950" s="339"/>
      <c r="L2950" s="339"/>
      <c r="M2950" s="339"/>
      <c r="N2950" s="339"/>
      <c r="O2950" s="339"/>
      <c r="P2950" s="339"/>
      <c r="Q2950" s="339"/>
    </row>
    <row r="2951" spans="1:17" ht="13.5" customHeight="1">
      <c r="A2951" s="481"/>
      <c r="B2951" s="481"/>
      <c r="C2951" s="481"/>
      <c r="D2951" s="481"/>
      <c r="E2951" s="481"/>
      <c r="F2951" s="339"/>
      <c r="G2951" s="340" t="str">
        <f>IF(ISNUMBER(E2951),E2951/'Bulk DivVar Analysis'!$C$60,"")</f>
        <v/>
      </c>
      <c r="H2951" s="338" t="str">
        <f>IF(ISNUMBER(E2951), IF(G2951&gt;'Bulk DivVar Analysis'!$D$62,"Pass","Fail"),"")</f>
        <v/>
      </c>
      <c r="I2951" s="338" t="str">
        <f t="shared" si="48"/>
        <v/>
      </c>
      <c r="J2951" s="339"/>
      <c r="K2951" s="339"/>
      <c r="L2951" s="339"/>
      <c r="M2951" s="339"/>
      <c r="N2951" s="339"/>
      <c r="O2951" s="339"/>
      <c r="P2951" s="339"/>
      <c r="Q2951" s="339"/>
    </row>
    <row r="2952" spans="1:17" ht="13.5" customHeight="1">
      <c r="A2952" s="481"/>
      <c r="B2952" s="481"/>
      <c r="C2952" s="481"/>
      <c r="D2952" s="481"/>
      <c r="E2952" s="481"/>
      <c r="F2952" s="339"/>
      <c r="G2952" s="340" t="str">
        <f>IF(ISNUMBER(E2952),E2952/'Bulk DivVar Analysis'!$C$60,"")</f>
        <v/>
      </c>
      <c r="H2952" s="338" t="str">
        <f>IF(ISNUMBER(E2952), IF(G2952&gt;'Bulk DivVar Analysis'!$D$62,"Pass","Fail"),"")</f>
        <v/>
      </c>
      <c r="I2952" s="338" t="str">
        <f t="shared" si="48"/>
        <v/>
      </c>
      <c r="J2952" s="339"/>
      <c r="K2952" s="339"/>
      <c r="L2952" s="339"/>
      <c r="M2952" s="339"/>
      <c r="N2952" s="339"/>
      <c r="O2952" s="339"/>
      <c r="P2952" s="339"/>
      <c r="Q2952" s="339"/>
    </row>
    <row r="2953" spans="1:17" ht="13.5" customHeight="1">
      <c r="A2953" s="481"/>
      <c r="B2953" s="481"/>
      <c r="C2953" s="481"/>
      <c r="D2953" s="481"/>
      <c r="E2953" s="481"/>
      <c r="F2953" s="339"/>
      <c r="G2953" s="340" t="str">
        <f>IF(ISNUMBER(E2953),E2953/'Bulk DivVar Analysis'!$C$60,"")</f>
        <v/>
      </c>
      <c r="H2953" s="338" t="str">
        <f>IF(ISNUMBER(E2953), IF(G2953&gt;'Bulk DivVar Analysis'!$D$62,"Pass","Fail"),"")</f>
        <v/>
      </c>
      <c r="I2953" s="338" t="str">
        <f t="shared" si="48"/>
        <v/>
      </c>
      <c r="J2953" s="339"/>
      <c r="K2953" s="339"/>
      <c r="L2953" s="339"/>
      <c r="M2953" s="339"/>
      <c r="N2953" s="339"/>
      <c r="O2953" s="339"/>
      <c r="P2953" s="339"/>
      <c r="Q2953" s="339"/>
    </row>
    <row r="2954" spans="1:17" ht="13.5" customHeight="1">
      <c r="A2954" s="481"/>
      <c r="B2954" s="481"/>
      <c r="C2954" s="481"/>
      <c r="D2954" s="481"/>
      <c r="E2954" s="481"/>
      <c r="F2954" s="339"/>
      <c r="G2954" s="340" t="str">
        <f>IF(ISNUMBER(E2954),E2954/'Bulk DivVar Analysis'!$C$60,"")</f>
        <v/>
      </c>
      <c r="H2954" s="338" t="str">
        <f>IF(ISNUMBER(E2954), IF(G2954&gt;'Bulk DivVar Analysis'!$D$62,"Pass","Fail"),"")</f>
        <v/>
      </c>
      <c r="I2954" s="338" t="str">
        <f t="shared" si="48"/>
        <v/>
      </c>
      <c r="J2954" s="339"/>
      <c r="K2954" s="339"/>
      <c r="L2954" s="339"/>
      <c r="M2954" s="339"/>
      <c r="N2954" s="339"/>
      <c r="O2954" s="339"/>
      <c r="P2954" s="339"/>
      <c r="Q2954" s="339"/>
    </row>
    <row r="2955" spans="1:17" ht="13.5" customHeight="1">
      <c r="A2955" s="481"/>
      <c r="B2955" s="481"/>
      <c r="C2955" s="481"/>
      <c r="D2955" s="481"/>
      <c r="E2955" s="481"/>
      <c r="F2955" s="339"/>
      <c r="G2955" s="340" t="str">
        <f>IF(ISNUMBER(E2955),E2955/'Bulk DivVar Analysis'!$C$60,"")</f>
        <v/>
      </c>
      <c r="H2955" s="338" t="str">
        <f>IF(ISNUMBER(E2955), IF(G2955&gt;'Bulk DivVar Analysis'!$D$62,"Pass","Fail"),"")</f>
        <v/>
      </c>
      <c r="I2955" s="338" t="str">
        <f t="shared" si="48"/>
        <v/>
      </c>
      <c r="J2955" s="339"/>
      <c r="K2955" s="339"/>
      <c r="L2955" s="339"/>
      <c r="M2955" s="339"/>
      <c r="N2955" s="339"/>
      <c r="O2955" s="339"/>
      <c r="P2955" s="339"/>
      <c r="Q2955" s="339"/>
    </row>
    <row r="2956" spans="1:17" ht="13.5" customHeight="1">
      <c r="A2956" s="481"/>
      <c r="B2956" s="481"/>
      <c r="C2956" s="481"/>
      <c r="D2956" s="481"/>
      <c r="E2956" s="481"/>
      <c r="F2956" s="339"/>
      <c r="G2956" s="340" t="str">
        <f>IF(ISNUMBER(E2956),E2956/'Bulk DivVar Analysis'!$C$60,"")</f>
        <v/>
      </c>
      <c r="H2956" s="338" t="str">
        <f>IF(ISNUMBER(E2956), IF(G2956&gt;'Bulk DivVar Analysis'!$D$62,"Pass","Fail"),"")</f>
        <v/>
      </c>
      <c r="I2956" s="338" t="str">
        <f t="shared" si="48"/>
        <v/>
      </c>
      <c r="J2956" s="339"/>
      <c r="K2956" s="339"/>
      <c r="L2956" s="339"/>
      <c r="M2956" s="339"/>
      <c r="N2956" s="339"/>
      <c r="O2956" s="339"/>
      <c r="P2956" s="339"/>
      <c r="Q2956" s="339"/>
    </row>
    <row r="2957" spans="1:17" ht="13.5" customHeight="1">
      <c r="A2957" s="481"/>
      <c r="B2957" s="481"/>
      <c r="C2957" s="481"/>
      <c r="D2957" s="481"/>
      <c r="E2957" s="481"/>
      <c r="F2957" s="339"/>
      <c r="G2957" s="340" t="str">
        <f>IF(ISNUMBER(E2957),E2957/'Bulk DivVar Analysis'!$C$60,"")</f>
        <v/>
      </c>
      <c r="H2957" s="338" t="str">
        <f>IF(ISNUMBER(E2957), IF(G2957&gt;'Bulk DivVar Analysis'!$D$62,"Pass","Fail"),"")</f>
        <v/>
      </c>
      <c r="I2957" s="338" t="str">
        <f t="shared" si="48"/>
        <v/>
      </c>
      <c r="J2957" s="339"/>
      <c r="K2957" s="339"/>
      <c r="L2957" s="339"/>
      <c r="M2957" s="339"/>
      <c r="N2957" s="339"/>
      <c r="O2957" s="339"/>
      <c r="P2957" s="339"/>
      <c r="Q2957" s="339"/>
    </row>
    <row r="2958" spans="1:17" ht="13.5" customHeight="1">
      <c r="A2958" s="481"/>
      <c r="B2958" s="481"/>
      <c r="C2958" s="481"/>
      <c r="D2958" s="481"/>
      <c r="E2958" s="481"/>
      <c r="F2958" s="339"/>
      <c r="G2958" s="340" t="str">
        <f>IF(ISNUMBER(E2958),E2958/'Bulk DivVar Analysis'!$C$60,"")</f>
        <v/>
      </c>
      <c r="H2958" s="338" t="str">
        <f>IF(ISNUMBER(E2958), IF(G2958&gt;'Bulk DivVar Analysis'!$D$62,"Pass","Fail"),"")</f>
        <v/>
      </c>
      <c r="I2958" s="338" t="str">
        <f t="shared" si="48"/>
        <v/>
      </c>
      <c r="J2958" s="339"/>
      <c r="K2958" s="339"/>
      <c r="L2958" s="339"/>
      <c r="M2958" s="339"/>
      <c r="N2958" s="339"/>
      <c r="O2958" s="339"/>
      <c r="P2958" s="339"/>
      <c r="Q2958" s="339"/>
    </row>
    <row r="2959" spans="1:17" ht="13.5" customHeight="1">
      <c r="A2959" s="481"/>
      <c r="B2959" s="481"/>
      <c r="C2959" s="481"/>
      <c r="D2959" s="481"/>
      <c r="E2959" s="481"/>
      <c r="F2959" s="339"/>
      <c r="G2959" s="340" t="str">
        <f>IF(ISNUMBER(E2959),E2959/'Bulk DivVar Analysis'!$C$60,"")</f>
        <v/>
      </c>
      <c r="H2959" s="338" t="str">
        <f>IF(ISNUMBER(E2959), IF(G2959&gt;'Bulk DivVar Analysis'!$D$62,"Pass","Fail"),"")</f>
        <v/>
      </c>
      <c r="I2959" s="338" t="str">
        <f t="shared" si="48"/>
        <v/>
      </c>
      <c r="J2959" s="339"/>
      <c r="K2959" s="339"/>
      <c r="L2959" s="339"/>
      <c r="M2959" s="339"/>
      <c r="N2959" s="339"/>
      <c r="O2959" s="339"/>
      <c r="P2959" s="339"/>
      <c r="Q2959" s="339"/>
    </row>
    <row r="2960" spans="1:17" ht="13.5" customHeight="1">
      <c r="A2960" s="481"/>
      <c r="B2960" s="481"/>
      <c r="C2960" s="481"/>
      <c r="D2960" s="481"/>
      <c r="E2960" s="481"/>
      <c r="F2960" s="339"/>
      <c r="G2960" s="340" t="str">
        <f>IF(ISNUMBER(E2960),E2960/'Bulk DivVar Analysis'!$C$60,"")</f>
        <v/>
      </c>
      <c r="H2960" s="338" t="str">
        <f>IF(ISNUMBER(E2960), IF(G2960&gt;'Bulk DivVar Analysis'!$D$62,"Pass","Fail"),"")</f>
        <v/>
      </c>
      <c r="I2960" s="338" t="str">
        <f t="shared" si="48"/>
        <v/>
      </c>
      <c r="J2960" s="339"/>
      <c r="K2960" s="339"/>
      <c r="L2960" s="339"/>
      <c r="M2960" s="339"/>
      <c r="N2960" s="339"/>
      <c r="O2960" s="339"/>
      <c r="P2960" s="339"/>
      <c r="Q2960" s="339"/>
    </row>
    <row r="2961" spans="1:17" ht="13.5" customHeight="1">
      <c r="A2961" s="481"/>
      <c r="B2961" s="481"/>
      <c r="C2961" s="481"/>
      <c r="D2961" s="481"/>
      <c r="E2961" s="481"/>
      <c r="F2961" s="339"/>
      <c r="G2961" s="340" t="str">
        <f>IF(ISNUMBER(E2961),E2961/'Bulk DivVar Analysis'!$C$60,"")</f>
        <v/>
      </c>
      <c r="H2961" s="338" t="str">
        <f>IF(ISNUMBER(E2961), IF(G2961&gt;'Bulk DivVar Analysis'!$D$62,"Pass","Fail"),"")</f>
        <v/>
      </c>
      <c r="I2961" s="338" t="str">
        <f t="shared" si="48"/>
        <v/>
      </c>
      <c r="J2961" s="339"/>
      <c r="K2961" s="339"/>
      <c r="L2961" s="339"/>
      <c r="M2961" s="339"/>
      <c r="N2961" s="339"/>
      <c r="O2961" s="339"/>
      <c r="P2961" s="339"/>
      <c r="Q2961" s="339"/>
    </row>
    <row r="2962" spans="1:17" ht="13.5" customHeight="1">
      <c r="A2962" s="481"/>
      <c r="B2962" s="481"/>
      <c r="C2962" s="481"/>
      <c r="D2962" s="481"/>
      <c r="E2962" s="481"/>
      <c r="F2962" s="339"/>
      <c r="G2962" s="340" t="str">
        <f>IF(ISNUMBER(E2962),E2962/'Bulk DivVar Analysis'!$C$60,"")</f>
        <v/>
      </c>
      <c r="H2962" s="338" t="str">
        <f>IF(ISNUMBER(E2962), IF(G2962&gt;'Bulk DivVar Analysis'!$D$62,"Pass","Fail"),"")</f>
        <v/>
      </c>
      <c r="I2962" s="338" t="str">
        <f t="shared" si="48"/>
        <v/>
      </c>
      <c r="J2962" s="339"/>
      <c r="K2962" s="339"/>
      <c r="L2962" s="339"/>
      <c r="M2962" s="339"/>
      <c r="N2962" s="339"/>
      <c r="O2962" s="339"/>
      <c r="P2962" s="339"/>
      <c r="Q2962" s="339"/>
    </row>
    <row r="2963" spans="1:17" ht="13.5" customHeight="1">
      <c r="A2963" s="481"/>
      <c r="B2963" s="481"/>
      <c r="C2963" s="481"/>
      <c r="D2963" s="481"/>
      <c r="E2963" s="481"/>
      <c r="F2963" s="339"/>
      <c r="G2963" s="340" t="str">
        <f>IF(ISNUMBER(E2963),E2963/'Bulk DivVar Analysis'!$C$60,"")</f>
        <v/>
      </c>
      <c r="H2963" s="338" t="str">
        <f>IF(ISNUMBER(E2963), IF(G2963&gt;'Bulk DivVar Analysis'!$D$62,"Pass","Fail"),"")</f>
        <v/>
      </c>
      <c r="I2963" s="338" t="str">
        <f t="shared" si="48"/>
        <v/>
      </c>
      <c r="J2963" s="339"/>
      <c r="K2963" s="339"/>
      <c r="L2963" s="339"/>
      <c r="M2963" s="339"/>
      <c r="N2963" s="339"/>
      <c r="O2963" s="339"/>
      <c r="P2963" s="339"/>
      <c r="Q2963" s="339"/>
    </row>
    <row r="2964" spans="1:17" ht="13.5" customHeight="1">
      <c r="A2964" s="481"/>
      <c r="B2964" s="481"/>
      <c r="C2964" s="481"/>
      <c r="D2964" s="481"/>
      <c r="E2964" s="481"/>
      <c r="F2964" s="339"/>
      <c r="G2964" s="340" t="str">
        <f>IF(ISNUMBER(E2964),E2964/'Bulk DivVar Analysis'!$C$60,"")</f>
        <v/>
      </c>
      <c r="H2964" s="338" t="str">
        <f>IF(ISNUMBER(E2964), IF(G2964&gt;'Bulk DivVar Analysis'!$D$62,"Pass","Fail"),"")</f>
        <v/>
      </c>
      <c r="I2964" s="338" t="str">
        <f t="shared" si="48"/>
        <v/>
      </c>
      <c r="J2964" s="339"/>
      <c r="K2964" s="339"/>
      <c r="L2964" s="339"/>
      <c r="M2964" s="339"/>
      <c r="N2964" s="339"/>
      <c r="O2964" s="339"/>
      <c r="P2964" s="339"/>
      <c r="Q2964" s="339"/>
    </row>
    <row r="2965" spans="1:17" ht="13.5" customHeight="1">
      <c r="A2965" s="481"/>
      <c r="B2965" s="481"/>
      <c r="C2965" s="481"/>
      <c r="D2965" s="481"/>
      <c r="E2965" s="481"/>
      <c r="F2965" s="339"/>
      <c r="G2965" s="340" t="str">
        <f>IF(ISNUMBER(E2965),E2965/'Bulk DivVar Analysis'!$C$60,"")</f>
        <v/>
      </c>
      <c r="H2965" s="338" t="str">
        <f>IF(ISNUMBER(E2965), IF(G2965&gt;'Bulk DivVar Analysis'!$D$62,"Pass","Fail"),"")</f>
        <v/>
      </c>
      <c r="I2965" s="338" t="str">
        <f t="shared" si="48"/>
        <v/>
      </c>
      <c r="J2965" s="339"/>
      <c r="K2965" s="339"/>
      <c r="L2965" s="339"/>
      <c r="M2965" s="339"/>
      <c r="N2965" s="339"/>
      <c r="O2965" s="339"/>
      <c r="P2965" s="339"/>
      <c r="Q2965" s="339"/>
    </row>
    <row r="2966" spans="1:17" ht="13.5" customHeight="1">
      <c r="A2966" s="481"/>
      <c r="B2966" s="481"/>
      <c r="C2966" s="481"/>
      <c r="D2966" s="481"/>
      <c r="E2966" s="481"/>
      <c r="F2966" s="339"/>
      <c r="G2966" s="340" t="str">
        <f>IF(ISNUMBER(E2966),E2966/'Bulk DivVar Analysis'!$C$60,"")</f>
        <v/>
      </c>
      <c r="H2966" s="338" t="str">
        <f>IF(ISNUMBER(E2966), IF(G2966&gt;'Bulk DivVar Analysis'!$D$62,"Pass","Fail"),"")</f>
        <v/>
      </c>
      <c r="I2966" s="338" t="str">
        <f t="shared" si="48"/>
        <v/>
      </c>
      <c r="J2966" s="339"/>
      <c r="K2966" s="339"/>
      <c r="L2966" s="339"/>
      <c r="M2966" s="339"/>
      <c r="N2966" s="339"/>
      <c r="O2966" s="339"/>
      <c r="P2966" s="339"/>
      <c r="Q2966" s="339"/>
    </row>
    <row r="2967" spans="1:17" ht="13.5" customHeight="1">
      <c r="A2967" s="481"/>
      <c r="B2967" s="481"/>
      <c r="C2967" s="481"/>
      <c r="D2967" s="481"/>
      <c r="E2967" s="481"/>
      <c r="F2967" s="339"/>
      <c r="G2967" s="340" t="str">
        <f>IF(ISNUMBER(E2967),E2967/'Bulk DivVar Analysis'!$C$60,"")</f>
        <v/>
      </c>
      <c r="H2967" s="338" t="str">
        <f>IF(ISNUMBER(E2967), IF(G2967&gt;'Bulk DivVar Analysis'!$D$62,"Pass","Fail"),"")</f>
        <v/>
      </c>
      <c r="I2967" s="338" t="str">
        <f t="shared" si="48"/>
        <v/>
      </c>
      <c r="J2967" s="339"/>
      <c r="K2967" s="339"/>
      <c r="L2967" s="339"/>
      <c r="M2967" s="339"/>
      <c r="N2967" s="339"/>
      <c r="O2967" s="339"/>
      <c r="P2967" s="339"/>
      <c r="Q2967" s="339"/>
    </row>
    <row r="2968" spans="1:17" ht="13.5" customHeight="1">
      <c r="A2968" s="481"/>
      <c r="B2968" s="481"/>
      <c r="C2968" s="481"/>
      <c r="D2968" s="481"/>
      <c r="E2968" s="481"/>
      <c r="F2968" s="339"/>
      <c r="G2968" s="340" t="str">
        <f>IF(ISNUMBER(E2968),E2968/'Bulk DivVar Analysis'!$C$60,"")</f>
        <v/>
      </c>
      <c r="H2968" s="338" t="str">
        <f>IF(ISNUMBER(E2968), IF(G2968&gt;'Bulk DivVar Analysis'!$D$62,"Pass","Fail"),"")</f>
        <v/>
      </c>
      <c r="I2968" s="338" t="str">
        <f t="shared" si="48"/>
        <v/>
      </c>
      <c r="J2968" s="339"/>
      <c r="K2968" s="339"/>
      <c r="L2968" s="339"/>
      <c r="M2968" s="339"/>
      <c r="N2968" s="339"/>
      <c r="O2968" s="339"/>
      <c r="P2968" s="339"/>
      <c r="Q2968" s="339"/>
    </row>
    <row r="2969" spans="1:17" ht="13.5" customHeight="1">
      <c r="A2969" s="481"/>
      <c r="B2969" s="481"/>
      <c r="C2969" s="481"/>
      <c r="D2969" s="481"/>
      <c r="E2969" s="481"/>
      <c r="F2969" s="339"/>
      <c r="G2969" s="340" t="str">
        <f>IF(ISNUMBER(E2969),E2969/'Bulk DivVar Analysis'!$C$60,"")</f>
        <v/>
      </c>
      <c r="H2969" s="338" t="str">
        <f>IF(ISNUMBER(E2969), IF(G2969&gt;'Bulk DivVar Analysis'!$D$62,"Pass","Fail"),"")</f>
        <v/>
      </c>
      <c r="I2969" s="338" t="str">
        <f t="shared" si="48"/>
        <v/>
      </c>
      <c r="J2969" s="339"/>
      <c r="K2969" s="339"/>
      <c r="L2969" s="339"/>
      <c r="M2969" s="339"/>
      <c r="N2969" s="339"/>
      <c r="O2969" s="339"/>
      <c r="P2969" s="339"/>
      <c r="Q2969" s="339"/>
    </row>
    <row r="2970" spans="1:17" ht="13.5" customHeight="1">
      <c r="A2970" s="481"/>
      <c r="B2970" s="481"/>
      <c r="C2970" s="481"/>
      <c r="D2970" s="481"/>
      <c r="E2970" s="481"/>
      <c r="F2970" s="339"/>
      <c r="G2970" s="340" t="str">
        <f>IF(ISNUMBER(E2970),E2970/'Bulk DivVar Analysis'!$C$60,"")</f>
        <v/>
      </c>
      <c r="H2970" s="338" t="str">
        <f>IF(ISNUMBER(E2970), IF(G2970&gt;'Bulk DivVar Analysis'!$D$62,"Pass","Fail"),"")</f>
        <v/>
      </c>
      <c r="I2970" s="338" t="str">
        <f t="shared" si="48"/>
        <v/>
      </c>
      <c r="J2970" s="339"/>
      <c r="K2970" s="339"/>
      <c r="L2970" s="339"/>
      <c r="M2970" s="339"/>
      <c r="N2970" s="339"/>
      <c r="O2970" s="339"/>
      <c r="P2970" s="339"/>
      <c r="Q2970" s="339"/>
    </row>
    <row r="2971" spans="1:17" ht="13.5" customHeight="1">
      <c r="A2971" s="481"/>
      <c r="B2971" s="481"/>
      <c r="C2971" s="481"/>
      <c r="D2971" s="481"/>
      <c r="E2971" s="481"/>
      <c r="F2971" s="339"/>
      <c r="G2971" s="340" t="str">
        <f>IF(ISNUMBER(E2971),E2971/'Bulk DivVar Analysis'!$C$60,"")</f>
        <v/>
      </c>
      <c r="H2971" s="338" t="str">
        <f>IF(ISNUMBER(E2971), IF(G2971&gt;'Bulk DivVar Analysis'!$D$62,"Pass","Fail"),"")</f>
        <v/>
      </c>
      <c r="I2971" s="338" t="str">
        <f t="shared" si="48"/>
        <v/>
      </c>
      <c r="J2971" s="339"/>
      <c r="K2971" s="339"/>
      <c r="L2971" s="339"/>
      <c r="M2971" s="339"/>
      <c r="N2971" s="339"/>
      <c r="O2971" s="339"/>
      <c r="P2971" s="339"/>
      <c r="Q2971" s="339"/>
    </row>
    <row r="2972" spans="1:17" ht="13.5" customHeight="1">
      <c r="A2972" s="481"/>
      <c r="B2972" s="481"/>
      <c r="C2972" s="481"/>
      <c r="D2972" s="481"/>
      <c r="E2972" s="481"/>
      <c r="F2972" s="339"/>
      <c r="G2972" s="340" t="str">
        <f>IF(ISNUMBER(E2972),E2972/'Bulk DivVar Analysis'!$C$60,"")</f>
        <v/>
      </c>
      <c r="H2972" s="338" t="str">
        <f>IF(ISNUMBER(E2972), IF(G2972&gt;'Bulk DivVar Analysis'!$D$62,"Pass","Fail"),"")</f>
        <v/>
      </c>
      <c r="I2972" s="338" t="str">
        <f t="shared" si="48"/>
        <v/>
      </c>
      <c r="J2972" s="339"/>
      <c r="K2972" s="339"/>
      <c r="L2972" s="339"/>
      <c r="M2972" s="339"/>
      <c r="N2972" s="339"/>
      <c r="O2972" s="339"/>
      <c r="P2972" s="339"/>
      <c r="Q2972" s="339"/>
    </row>
    <row r="2973" spans="1:17" ht="13.5" customHeight="1">
      <c r="A2973" s="481"/>
      <c r="B2973" s="481"/>
      <c r="C2973" s="481"/>
      <c r="D2973" s="481"/>
      <c r="E2973" s="481"/>
      <c r="F2973" s="339"/>
      <c r="G2973" s="340" t="str">
        <f>IF(ISNUMBER(E2973),E2973/'Bulk DivVar Analysis'!$C$60,"")</f>
        <v/>
      </c>
      <c r="H2973" s="338" t="str">
        <f>IF(ISNUMBER(E2973), IF(G2973&gt;'Bulk DivVar Analysis'!$D$62,"Pass","Fail"),"")</f>
        <v/>
      </c>
      <c r="I2973" s="338" t="str">
        <f t="shared" si="48"/>
        <v/>
      </c>
      <c r="J2973" s="339"/>
      <c r="K2973" s="339"/>
      <c r="L2973" s="339"/>
      <c r="M2973" s="339"/>
      <c r="N2973" s="339"/>
      <c r="O2973" s="339"/>
      <c r="P2973" s="339"/>
      <c r="Q2973" s="339"/>
    </row>
    <row r="2974" spans="1:17" ht="13.5" customHeight="1">
      <c r="A2974" s="481"/>
      <c r="B2974" s="481"/>
      <c r="C2974" s="481"/>
      <c r="D2974" s="481"/>
      <c r="E2974" s="481"/>
      <c r="F2974" s="339"/>
      <c r="G2974" s="340" t="str">
        <f>IF(ISNUMBER(E2974),E2974/'Bulk DivVar Analysis'!$C$60,"")</f>
        <v/>
      </c>
      <c r="H2974" s="338" t="str">
        <f>IF(ISNUMBER(E2974), IF(G2974&gt;'Bulk DivVar Analysis'!$D$62,"Pass","Fail"),"")</f>
        <v/>
      </c>
      <c r="I2974" s="338" t="str">
        <f t="shared" si="48"/>
        <v/>
      </c>
      <c r="J2974" s="339"/>
      <c r="K2974" s="339"/>
      <c r="L2974" s="339"/>
      <c r="M2974" s="339"/>
      <c r="N2974" s="339"/>
      <c r="O2974" s="339"/>
      <c r="P2974" s="339"/>
      <c r="Q2974" s="339"/>
    </row>
    <row r="2975" spans="1:17" ht="13.5" customHeight="1">
      <c r="A2975" s="481"/>
      <c r="B2975" s="481"/>
      <c r="C2975" s="481"/>
      <c r="D2975" s="481"/>
      <c r="E2975" s="481"/>
      <c r="F2975" s="339"/>
      <c r="G2975" s="340" t="str">
        <f>IF(ISNUMBER(E2975),E2975/'Bulk DivVar Analysis'!$C$60,"")</f>
        <v/>
      </c>
      <c r="H2975" s="338" t="str">
        <f>IF(ISNUMBER(E2975), IF(G2975&gt;'Bulk DivVar Analysis'!$D$62,"Pass","Fail"),"")</f>
        <v/>
      </c>
      <c r="I2975" s="338" t="str">
        <f t="shared" si="48"/>
        <v/>
      </c>
      <c r="J2975" s="339"/>
      <c r="K2975" s="339"/>
      <c r="L2975" s="339"/>
      <c r="M2975" s="339"/>
      <c r="N2975" s="339"/>
      <c r="O2975" s="339"/>
      <c r="P2975" s="339"/>
      <c r="Q2975" s="339"/>
    </row>
    <row r="2976" spans="1:17" ht="13.5" customHeight="1">
      <c r="A2976" s="481"/>
      <c r="B2976" s="481"/>
      <c r="C2976" s="481"/>
      <c r="D2976" s="481"/>
      <c r="E2976" s="481"/>
      <c r="F2976" s="339"/>
      <c r="G2976" s="340" t="str">
        <f>IF(ISNUMBER(E2976),E2976/'Bulk DivVar Analysis'!$C$60,"")</f>
        <v/>
      </c>
      <c r="H2976" s="338" t="str">
        <f>IF(ISNUMBER(E2976), IF(G2976&gt;'Bulk DivVar Analysis'!$D$62,"Pass","Fail"),"")</f>
        <v/>
      </c>
      <c r="I2976" s="338" t="str">
        <f t="shared" si="48"/>
        <v/>
      </c>
      <c r="J2976" s="339"/>
      <c r="K2976" s="339"/>
      <c r="L2976" s="339"/>
      <c r="M2976" s="339"/>
      <c r="N2976" s="339"/>
      <c r="O2976" s="339"/>
      <c r="P2976" s="339"/>
      <c r="Q2976" s="339"/>
    </row>
    <row r="2977" spans="1:17" ht="13.5" customHeight="1">
      <c r="A2977" s="481"/>
      <c r="B2977" s="481"/>
      <c r="C2977" s="481"/>
      <c r="D2977" s="481"/>
      <c r="E2977" s="481"/>
      <c r="F2977" s="339"/>
      <c r="G2977" s="340" t="str">
        <f>IF(ISNUMBER(E2977),E2977/'Bulk DivVar Analysis'!$C$60,"")</f>
        <v/>
      </c>
      <c r="H2977" s="338" t="str">
        <f>IF(ISNUMBER(E2977), IF(G2977&gt;'Bulk DivVar Analysis'!$D$62,"Pass","Fail"),"")</f>
        <v/>
      </c>
      <c r="I2977" s="338" t="str">
        <f t="shared" si="48"/>
        <v/>
      </c>
      <c r="J2977" s="339"/>
      <c r="K2977" s="339"/>
      <c r="L2977" s="339"/>
      <c r="M2977" s="339"/>
      <c r="N2977" s="339"/>
      <c r="O2977" s="339"/>
      <c r="P2977" s="339"/>
      <c r="Q2977" s="339"/>
    </row>
    <row r="2978" spans="1:17" ht="13.5" customHeight="1">
      <c r="A2978" s="481"/>
      <c r="B2978" s="481"/>
      <c r="C2978" s="481"/>
      <c r="D2978" s="481"/>
      <c r="E2978" s="481"/>
      <c r="F2978" s="339"/>
      <c r="G2978" s="340" t="str">
        <f>IF(ISNUMBER(E2978),E2978/'Bulk DivVar Analysis'!$C$60,"")</f>
        <v/>
      </c>
      <c r="H2978" s="338" t="str">
        <f>IF(ISNUMBER(E2978), IF(G2978&gt;'Bulk DivVar Analysis'!$D$62,"Pass","Fail"),"")</f>
        <v/>
      </c>
      <c r="I2978" s="338" t="str">
        <f t="shared" si="48"/>
        <v/>
      </c>
      <c r="J2978" s="339"/>
      <c r="K2978" s="339"/>
      <c r="L2978" s="339"/>
      <c r="M2978" s="339"/>
      <c r="N2978" s="339"/>
      <c r="O2978" s="339"/>
      <c r="P2978" s="339"/>
      <c r="Q2978" s="339"/>
    </row>
    <row r="2979" spans="1:17" ht="13.5" customHeight="1">
      <c r="A2979" s="481"/>
      <c r="B2979" s="481"/>
      <c r="C2979" s="481"/>
      <c r="D2979" s="481"/>
      <c r="E2979" s="481"/>
      <c r="F2979" s="339"/>
      <c r="G2979" s="340" t="str">
        <f>IF(ISNUMBER(E2979),E2979/'Bulk DivVar Analysis'!$C$60,"")</f>
        <v/>
      </c>
      <c r="H2979" s="338" t="str">
        <f>IF(ISNUMBER(E2979), IF(G2979&gt;'Bulk DivVar Analysis'!$D$62,"Pass","Fail"),"")</f>
        <v/>
      </c>
      <c r="I2979" s="338" t="str">
        <f t="shared" si="48"/>
        <v/>
      </c>
      <c r="J2979" s="339"/>
      <c r="K2979" s="339"/>
      <c r="L2979" s="339"/>
      <c r="M2979" s="339"/>
      <c r="N2979" s="339"/>
      <c r="O2979" s="339"/>
      <c r="P2979" s="339"/>
      <c r="Q2979" s="339"/>
    </row>
    <row r="2980" spans="1:17" ht="13.5" customHeight="1">
      <c r="A2980" s="481"/>
      <c r="B2980" s="481"/>
      <c r="C2980" s="481"/>
      <c r="D2980" s="481"/>
      <c r="E2980" s="481"/>
      <c r="F2980" s="339"/>
      <c r="G2980" s="340" t="str">
        <f>IF(ISNUMBER(E2980),E2980/'Bulk DivVar Analysis'!$C$60,"")</f>
        <v/>
      </c>
      <c r="H2980" s="338" t="str">
        <f>IF(ISNUMBER(E2980), IF(G2980&gt;'Bulk DivVar Analysis'!$D$62,"Pass","Fail"),"")</f>
        <v/>
      </c>
      <c r="I2980" s="338" t="str">
        <f t="shared" si="48"/>
        <v/>
      </c>
      <c r="J2980" s="339"/>
      <c r="K2980" s="339"/>
      <c r="L2980" s="339"/>
      <c r="M2980" s="339"/>
      <c r="N2980" s="339"/>
      <c r="O2980" s="339"/>
      <c r="P2980" s="339"/>
      <c r="Q2980" s="339"/>
    </row>
    <row r="2981" spans="1:17" ht="13.5" customHeight="1">
      <c r="A2981" s="481"/>
      <c r="B2981" s="481"/>
      <c r="C2981" s="481"/>
      <c r="D2981" s="481"/>
      <c r="E2981" s="481"/>
      <c r="F2981" s="339"/>
      <c r="G2981" s="340" t="str">
        <f>IF(ISNUMBER(E2981),E2981/'Bulk DivVar Analysis'!$C$60,"")</f>
        <v/>
      </c>
      <c r="H2981" s="338" t="str">
        <f>IF(ISNUMBER(E2981), IF(G2981&gt;'Bulk DivVar Analysis'!$D$62,"Pass","Fail"),"")</f>
        <v/>
      </c>
      <c r="I2981" s="338" t="str">
        <f t="shared" si="48"/>
        <v/>
      </c>
      <c r="J2981" s="339"/>
      <c r="K2981" s="339"/>
      <c r="L2981" s="339"/>
      <c r="M2981" s="339"/>
      <c r="N2981" s="339"/>
      <c r="O2981" s="339"/>
      <c r="P2981" s="339"/>
      <c r="Q2981" s="339"/>
    </row>
    <row r="2982" spans="1:17" ht="13.5" customHeight="1">
      <c r="A2982" s="481"/>
      <c r="B2982" s="481"/>
      <c r="C2982" s="481"/>
      <c r="D2982" s="481"/>
      <c r="E2982" s="481"/>
      <c r="F2982" s="339"/>
      <c r="G2982" s="340" t="str">
        <f>IF(ISNUMBER(E2982),E2982/'Bulk DivVar Analysis'!$C$60,"")</f>
        <v/>
      </c>
      <c r="H2982" s="338" t="str">
        <f>IF(ISNUMBER(E2982), IF(G2982&gt;'Bulk DivVar Analysis'!$D$62,"Pass","Fail"),"")</f>
        <v/>
      </c>
      <c r="I2982" s="338" t="str">
        <f t="shared" si="48"/>
        <v/>
      </c>
      <c r="J2982" s="339"/>
      <c r="K2982" s="339"/>
      <c r="L2982" s="339"/>
      <c r="M2982" s="339"/>
      <c r="N2982" s="339"/>
      <c r="O2982" s="339"/>
      <c r="P2982" s="339"/>
      <c r="Q2982" s="339"/>
    </row>
    <row r="2983" spans="1:17" ht="13.5" customHeight="1">
      <c r="A2983" s="481"/>
      <c r="B2983" s="481"/>
      <c r="C2983" s="481"/>
      <c r="D2983" s="481"/>
      <c r="E2983" s="481"/>
      <c r="F2983" s="339"/>
      <c r="G2983" s="340" t="str">
        <f>IF(ISNUMBER(E2983),E2983/'Bulk DivVar Analysis'!$C$60,"")</f>
        <v/>
      </c>
      <c r="H2983" s="338" t="str">
        <f>IF(ISNUMBER(E2983), IF(G2983&gt;'Bulk DivVar Analysis'!$D$62,"Pass","Fail"),"")</f>
        <v/>
      </c>
      <c r="I2983" s="338" t="str">
        <f t="shared" si="48"/>
        <v/>
      </c>
      <c r="J2983" s="339"/>
      <c r="K2983" s="339"/>
      <c r="L2983" s="339"/>
      <c r="M2983" s="339"/>
      <c r="N2983" s="339"/>
      <c r="O2983" s="339"/>
      <c r="P2983" s="339"/>
      <c r="Q2983" s="339"/>
    </row>
    <row r="2984" spans="1:17" ht="13.5" customHeight="1">
      <c r="A2984" s="481"/>
      <c r="B2984" s="481"/>
      <c r="C2984" s="481"/>
      <c r="D2984" s="481"/>
      <c r="E2984" s="481"/>
      <c r="F2984" s="339"/>
      <c r="G2984" s="340" t="str">
        <f>IF(ISNUMBER(E2984),E2984/'Bulk DivVar Analysis'!$C$60,"")</f>
        <v/>
      </c>
      <c r="H2984" s="338" t="str">
        <f>IF(ISNUMBER(E2984), IF(G2984&gt;'Bulk DivVar Analysis'!$D$62,"Pass","Fail"),"")</f>
        <v/>
      </c>
      <c r="I2984" s="338" t="str">
        <f t="shared" si="48"/>
        <v/>
      </c>
      <c r="J2984" s="339"/>
      <c r="K2984" s="339"/>
      <c r="L2984" s="339"/>
      <c r="M2984" s="339"/>
      <c r="N2984" s="339"/>
      <c r="O2984" s="339"/>
      <c r="P2984" s="339"/>
      <c r="Q2984" s="339"/>
    </row>
    <row r="2985" spans="1:17" ht="13.5" customHeight="1">
      <c r="A2985" s="481"/>
      <c r="B2985" s="481"/>
      <c r="C2985" s="481"/>
      <c r="D2985" s="481"/>
      <c r="E2985" s="481"/>
      <c r="F2985" s="339"/>
      <c r="G2985" s="340" t="str">
        <f>IF(ISNUMBER(E2985),E2985/'Bulk DivVar Analysis'!$C$60,"")</f>
        <v/>
      </c>
      <c r="H2985" s="338" t="str">
        <f>IF(ISNUMBER(E2985), IF(G2985&gt;'Bulk DivVar Analysis'!$D$62,"Pass","Fail"),"")</f>
        <v/>
      </c>
      <c r="I2985" s="338" t="str">
        <f t="shared" si="48"/>
        <v/>
      </c>
      <c r="J2985" s="339"/>
      <c r="K2985" s="339"/>
      <c r="L2985" s="339"/>
      <c r="M2985" s="339"/>
      <c r="N2985" s="339"/>
      <c r="O2985" s="339"/>
      <c r="P2985" s="339"/>
      <c r="Q2985" s="339"/>
    </row>
    <row r="2986" spans="1:17" ht="13.5" customHeight="1">
      <c r="A2986" s="481"/>
      <c r="B2986" s="481"/>
      <c r="C2986" s="481"/>
      <c r="D2986" s="481"/>
      <c r="E2986" s="481"/>
      <c r="F2986" s="339"/>
      <c r="G2986" s="340" t="str">
        <f>IF(ISNUMBER(E2986),E2986/'Bulk DivVar Analysis'!$C$60,"")</f>
        <v/>
      </c>
      <c r="H2986" s="338" t="str">
        <f>IF(ISNUMBER(E2986), IF(G2986&gt;'Bulk DivVar Analysis'!$D$62,"Pass","Fail"),"")</f>
        <v/>
      </c>
      <c r="I2986" s="338" t="str">
        <f t="shared" si="48"/>
        <v/>
      </c>
      <c r="J2986" s="339"/>
      <c r="K2986" s="339"/>
      <c r="L2986" s="339"/>
      <c r="M2986" s="339"/>
      <c r="N2986" s="339"/>
      <c r="O2986" s="339"/>
      <c r="P2986" s="339"/>
      <c r="Q2986" s="339"/>
    </row>
    <row r="2987" spans="1:17" ht="13.5" customHeight="1">
      <c r="A2987" s="481"/>
      <c r="B2987" s="481"/>
      <c r="C2987" s="481"/>
      <c r="D2987" s="481"/>
      <c r="E2987" s="481"/>
      <c r="F2987" s="339"/>
      <c r="G2987" s="340" t="str">
        <f>IF(ISNUMBER(E2987),E2987/'Bulk DivVar Analysis'!$C$60,"")</f>
        <v/>
      </c>
      <c r="H2987" s="338" t="str">
        <f>IF(ISNUMBER(E2987), IF(G2987&gt;'Bulk DivVar Analysis'!$D$62,"Pass","Fail"),"")</f>
        <v/>
      </c>
      <c r="I2987" s="338" t="str">
        <f t="shared" si="48"/>
        <v/>
      </c>
      <c r="J2987" s="339"/>
      <c r="K2987" s="339"/>
      <c r="L2987" s="339"/>
      <c r="M2987" s="339"/>
      <c r="N2987" s="339"/>
      <c r="O2987" s="339"/>
      <c r="P2987" s="339"/>
      <c r="Q2987" s="339"/>
    </row>
    <row r="2988" spans="1:17" ht="13.5" customHeight="1">
      <c r="A2988" s="481"/>
      <c r="B2988" s="481"/>
      <c r="C2988" s="481"/>
      <c r="D2988" s="481"/>
      <c r="E2988" s="481"/>
      <c r="F2988" s="339"/>
      <c r="G2988" s="340" t="str">
        <f>IF(ISNUMBER(E2988),E2988/'Bulk DivVar Analysis'!$C$60,"")</f>
        <v/>
      </c>
      <c r="H2988" s="338" t="str">
        <f>IF(ISNUMBER(E2988), IF(G2988&gt;'Bulk DivVar Analysis'!$D$62,"Pass","Fail"),"")</f>
        <v/>
      </c>
      <c r="I2988" s="338" t="str">
        <f t="shared" si="48"/>
        <v/>
      </c>
      <c r="J2988" s="339"/>
      <c r="K2988" s="339"/>
      <c r="L2988" s="339"/>
      <c r="M2988" s="339"/>
      <c r="N2988" s="339"/>
      <c r="O2988" s="339"/>
      <c r="P2988" s="339"/>
      <c r="Q2988" s="339"/>
    </row>
    <row r="2989" spans="1:17" ht="13.5" customHeight="1">
      <c r="A2989" s="481"/>
      <c r="B2989" s="481"/>
      <c r="C2989" s="481"/>
      <c r="D2989" s="481"/>
      <c r="E2989" s="481"/>
      <c r="F2989" s="339"/>
      <c r="G2989" s="340" t="str">
        <f>IF(ISNUMBER(E2989),E2989/'Bulk DivVar Analysis'!$C$60,"")</f>
        <v/>
      </c>
      <c r="H2989" s="338" t="str">
        <f>IF(ISNUMBER(E2989), IF(G2989&gt;'Bulk DivVar Analysis'!$D$62,"Pass","Fail"),"")</f>
        <v/>
      </c>
      <c r="I2989" s="338" t="str">
        <f t="shared" si="48"/>
        <v/>
      </c>
      <c r="J2989" s="339"/>
      <c r="K2989" s="339"/>
      <c r="L2989" s="339"/>
      <c r="M2989" s="339"/>
      <c r="N2989" s="339"/>
      <c r="O2989" s="339"/>
      <c r="P2989" s="339"/>
      <c r="Q2989" s="339"/>
    </row>
    <row r="2990" spans="1:17" ht="13.5" customHeight="1">
      <c r="A2990" s="481"/>
      <c r="B2990" s="481"/>
      <c r="C2990" s="481"/>
      <c r="D2990" s="481"/>
      <c r="E2990" s="481"/>
      <c r="F2990" s="339"/>
      <c r="G2990" s="340" t="str">
        <f>IF(ISNUMBER(E2990),E2990/'Bulk DivVar Analysis'!$C$60,"")</f>
        <v/>
      </c>
      <c r="H2990" s="338" t="str">
        <f>IF(ISNUMBER(E2990), IF(G2990&gt;'Bulk DivVar Analysis'!$D$62,"Pass","Fail"),"")</f>
        <v/>
      </c>
      <c r="I2990" s="338" t="str">
        <f t="shared" si="48"/>
        <v/>
      </c>
      <c r="J2990" s="339"/>
      <c r="K2990" s="339"/>
      <c r="L2990" s="339"/>
      <c r="M2990" s="339"/>
      <c r="N2990" s="339"/>
      <c r="O2990" s="339"/>
      <c r="P2990" s="339"/>
      <c r="Q2990" s="339"/>
    </row>
    <row r="2991" spans="1:17" ht="13.5" customHeight="1">
      <c r="A2991" s="481"/>
      <c r="B2991" s="481"/>
      <c r="C2991" s="481"/>
      <c r="D2991" s="481"/>
      <c r="E2991" s="481"/>
      <c r="F2991" s="339"/>
      <c r="G2991" s="340" t="str">
        <f>IF(ISNUMBER(E2991),E2991/'Bulk DivVar Analysis'!$C$60,"")</f>
        <v/>
      </c>
      <c r="H2991" s="338" t="str">
        <f>IF(ISNUMBER(E2991), IF(G2991&gt;'Bulk DivVar Analysis'!$D$62,"Pass","Fail"),"")</f>
        <v/>
      </c>
      <c r="I2991" s="338" t="str">
        <f t="shared" si="48"/>
        <v/>
      </c>
      <c r="J2991" s="339"/>
      <c r="K2991" s="339"/>
      <c r="L2991" s="339"/>
      <c r="M2991" s="339"/>
      <c r="N2991" s="339"/>
      <c r="O2991" s="339"/>
      <c r="P2991" s="339"/>
      <c r="Q2991" s="339"/>
    </row>
    <row r="2992" spans="1:17" ht="13.5" customHeight="1">
      <c r="A2992" s="481"/>
      <c r="B2992" s="481"/>
      <c r="C2992" s="481"/>
      <c r="D2992" s="481"/>
      <c r="E2992" s="481"/>
      <c r="F2992" s="339"/>
      <c r="G2992" s="340" t="str">
        <f>IF(ISNUMBER(E2992),E2992/'Bulk DivVar Analysis'!$C$60,"")</f>
        <v/>
      </c>
      <c r="H2992" s="338" t="str">
        <f>IF(ISNUMBER(E2992), IF(G2992&gt;'Bulk DivVar Analysis'!$D$62,"Pass","Fail"),"")</f>
        <v/>
      </c>
      <c r="I2992" s="338" t="str">
        <f t="shared" si="48"/>
        <v/>
      </c>
      <c r="J2992" s="339"/>
      <c r="K2992" s="339"/>
      <c r="L2992" s="339"/>
      <c r="M2992" s="339"/>
      <c r="N2992" s="339"/>
      <c r="O2992" s="339"/>
      <c r="P2992" s="339"/>
      <c r="Q2992" s="339"/>
    </row>
    <row r="2993" spans="1:17" ht="13.5" customHeight="1">
      <c r="A2993" s="481"/>
      <c r="B2993" s="481"/>
      <c r="C2993" s="481"/>
      <c r="D2993" s="481"/>
      <c r="E2993" s="481"/>
      <c r="F2993" s="339"/>
      <c r="G2993" s="340" t="str">
        <f>IF(ISNUMBER(E2993),E2993/'Bulk DivVar Analysis'!$C$60,"")</f>
        <v/>
      </c>
      <c r="H2993" s="338" t="str">
        <f>IF(ISNUMBER(E2993), IF(G2993&gt;'Bulk DivVar Analysis'!$D$62,"Pass","Fail"),"")</f>
        <v/>
      </c>
      <c r="I2993" s="338" t="str">
        <f t="shared" si="48"/>
        <v/>
      </c>
      <c r="J2993" s="339"/>
      <c r="K2993" s="339"/>
      <c r="L2993" s="339"/>
      <c r="M2993" s="339"/>
      <c r="N2993" s="339"/>
      <c r="O2993" s="339"/>
      <c r="P2993" s="339"/>
      <c r="Q2993" s="339"/>
    </row>
    <row r="2994" spans="1:17" ht="13.5" customHeight="1">
      <c r="A2994" s="481"/>
      <c r="B2994" s="481"/>
      <c r="C2994" s="481"/>
      <c r="D2994" s="481"/>
      <c r="E2994" s="481"/>
      <c r="F2994" s="339"/>
      <c r="G2994" s="340" t="str">
        <f>IF(ISNUMBER(E2994),E2994/'Bulk DivVar Analysis'!$C$60,"")</f>
        <v/>
      </c>
      <c r="H2994" s="338" t="str">
        <f>IF(ISNUMBER(E2994), IF(G2994&gt;'Bulk DivVar Analysis'!$D$62,"Pass","Fail"),"")</f>
        <v/>
      </c>
      <c r="I2994" s="338" t="str">
        <f t="shared" si="48"/>
        <v/>
      </c>
      <c r="J2994" s="339"/>
      <c r="K2994" s="339"/>
      <c r="L2994" s="339"/>
      <c r="M2994" s="339"/>
      <c r="N2994" s="339"/>
      <c r="O2994" s="339"/>
      <c r="P2994" s="339"/>
      <c r="Q2994" s="339"/>
    </row>
    <row r="2995" spans="1:17" ht="13.5" customHeight="1">
      <c r="A2995" s="481"/>
      <c r="B2995" s="481"/>
      <c r="C2995" s="481"/>
      <c r="D2995" s="481"/>
      <c r="E2995" s="481"/>
      <c r="F2995" s="339"/>
      <c r="G2995" s="340" t="str">
        <f>IF(ISNUMBER(E2995),E2995/'Bulk DivVar Analysis'!$C$60,"")</f>
        <v/>
      </c>
      <c r="H2995" s="338" t="str">
        <f>IF(ISNUMBER(E2995), IF(G2995&gt;'Bulk DivVar Analysis'!$D$62,"Pass","Fail"),"")</f>
        <v/>
      </c>
      <c r="I2995" s="338" t="str">
        <f t="shared" si="48"/>
        <v/>
      </c>
      <c r="J2995" s="339"/>
      <c r="K2995" s="339"/>
      <c r="L2995" s="339"/>
      <c r="M2995" s="339"/>
      <c r="N2995" s="339"/>
      <c r="O2995" s="339"/>
      <c r="P2995" s="339"/>
      <c r="Q2995" s="339"/>
    </row>
    <row r="2996" spans="1:17" ht="13.5" customHeight="1">
      <c r="A2996" s="481"/>
      <c r="B2996" s="481"/>
      <c r="C2996" s="481"/>
      <c r="D2996" s="481"/>
      <c r="E2996" s="481"/>
      <c r="F2996" s="339"/>
      <c r="G2996" s="340" t="str">
        <f>IF(ISNUMBER(E2996),E2996/'Bulk DivVar Analysis'!$C$60,"")</f>
        <v/>
      </c>
      <c r="H2996" s="338" t="str">
        <f>IF(ISNUMBER(E2996), IF(G2996&gt;'Bulk DivVar Analysis'!$D$62,"Pass","Fail"),"")</f>
        <v/>
      </c>
      <c r="I2996" s="338" t="str">
        <f t="shared" si="48"/>
        <v/>
      </c>
      <c r="J2996" s="339"/>
      <c r="K2996" s="339"/>
      <c r="L2996" s="339"/>
      <c r="M2996" s="339"/>
      <c r="N2996" s="339"/>
      <c r="O2996" s="339"/>
      <c r="P2996" s="339"/>
      <c r="Q2996" s="339"/>
    </row>
    <row r="2997" spans="1:17" ht="13.5" customHeight="1">
      <c r="A2997" s="481"/>
      <c r="B2997" s="481"/>
      <c r="C2997" s="481"/>
      <c r="D2997" s="481"/>
      <c r="E2997" s="481"/>
      <c r="F2997" s="339"/>
      <c r="G2997" s="340" t="str">
        <f>IF(ISNUMBER(E2997),E2997/'Bulk DivVar Analysis'!$C$60,"")</f>
        <v/>
      </c>
      <c r="H2997" s="338" t="str">
        <f>IF(ISNUMBER(E2997), IF(G2997&gt;'Bulk DivVar Analysis'!$D$62,"Pass","Fail"),"")</f>
        <v/>
      </c>
      <c r="I2997" s="338" t="str">
        <f t="shared" si="48"/>
        <v/>
      </c>
      <c r="J2997" s="339"/>
      <c r="K2997" s="339"/>
      <c r="L2997" s="339"/>
      <c r="M2997" s="339"/>
      <c r="N2997" s="339"/>
      <c r="O2997" s="339"/>
      <c r="P2997" s="339"/>
      <c r="Q2997" s="339"/>
    </row>
    <row r="2998" spans="1:17" ht="13.5" customHeight="1">
      <c r="A2998" s="481"/>
      <c r="B2998" s="481"/>
      <c r="C2998" s="481"/>
      <c r="D2998" s="481"/>
      <c r="E2998" s="481"/>
      <c r="F2998" s="339"/>
      <c r="G2998" s="340" t="str">
        <f>IF(ISNUMBER(E2998),E2998/'Bulk DivVar Analysis'!$C$60,"")</f>
        <v/>
      </c>
      <c r="H2998" s="338" t="str">
        <f>IF(ISNUMBER(E2998), IF(G2998&gt;'Bulk DivVar Analysis'!$D$62,"Pass","Fail"),"")</f>
        <v/>
      </c>
      <c r="I2998" s="338" t="str">
        <f t="shared" si="48"/>
        <v/>
      </c>
      <c r="J2998" s="339"/>
      <c r="K2998" s="339"/>
      <c r="L2998" s="339"/>
      <c r="M2998" s="339"/>
      <c r="N2998" s="339"/>
      <c r="O2998" s="339"/>
      <c r="P2998" s="339"/>
      <c r="Q2998" s="339"/>
    </row>
    <row r="2999" spans="1:17" ht="13.5" customHeight="1">
      <c r="A2999" s="481"/>
      <c r="B2999" s="481"/>
      <c r="C2999" s="481"/>
      <c r="D2999" s="481"/>
      <c r="E2999" s="481"/>
      <c r="F2999" s="339"/>
      <c r="G2999" s="340" t="str">
        <f>IF(ISNUMBER(E2999),E2999/'Bulk DivVar Analysis'!$C$60,"")</f>
        <v/>
      </c>
      <c r="H2999" s="338" t="str">
        <f>IF(ISNUMBER(E2999), IF(G2999&gt;'Bulk DivVar Analysis'!$D$62,"Pass","Fail"),"")</f>
        <v/>
      </c>
      <c r="I2999" s="338" t="str">
        <f t="shared" si="48"/>
        <v/>
      </c>
      <c r="J2999" s="339"/>
      <c r="K2999" s="339"/>
      <c r="L2999" s="339"/>
      <c r="M2999" s="339"/>
      <c r="N2999" s="339"/>
      <c r="O2999" s="339"/>
      <c r="P2999" s="339"/>
      <c r="Q2999" s="339"/>
    </row>
    <row r="3000" spans="1:17" ht="13.5" customHeight="1">
      <c r="A3000" s="481"/>
      <c r="B3000" s="481"/>
      <c r="C3000" s="481"/>
      <c r="D3000" s="481"/>
      <c r="E3000" s="481"/>
      <c r="F3000" s="339"/>
      <c r="G3000" s="340" t="str">
        <f>IF(ISNUMBER(E3000),E3000/'Bulk DivVar Analysis'!$C$60,"")</f>
        <v/>
      </c>
      <c r="H3000" s="338" t="str">
        <f>IF(ISNUMBER(E3000), IF(G3000&gt;'Bulk DivVar Analysis'!$D$62,"Pass","Fail"),"")</f>
        <v/>
      </c>
      <c r="I3000" s="338" t="str">
        <f t="shared" si="48"/>
        <v/>
      </c>
      <c r="J3000" s="339"/>
      <c r="K3000" s="339"/>
      <c r="L3000" s="339"/>
      <c r="M3000" s="339"/>
      <c r="N3000" s="339"/>
      <c r="O3000" s="339"/>
      <c r="P3000" s="339"/>
      <c r="Q3000" s="339"/>
    </row>
    <row r="3001" spans="1:17" ht="13.5" customHeight="1">
      <c r="A3001" s="481"/>
      <c r="B3001" s="481"/>
      <c r="C3001" s="481"/>
      <c r="D3001" s="481"/>
      <c r="E3001" s="481"/>
      <c r="F3001" s="339"/>
      <c r="G3001" s="340" t="str">
        <f>IF(ISNUMBER(E3001),E3001/'Bulk DivVar Analysis'!$C$60,"")</f>
        <v/>
      </c>
      <c r="H3001" s="338" t="str">
        <f>IF(ISNUMBER(E3001), IF(G3001&gt;'Bulk DivVar Analysis'!$D$62,"Pass","Fail"),"")</f>
        <v/>
      </c>
      <c r="I3001" s="338" t="str">
        <f t="shared" si="48"/>
        <v/>
      </c>
      <c r="J3001" s="339"/>
      <c r="K3001" s="339"/>
      <c r="L3001" s="339"/>
      <c r="M3001" s="339"/>
      <c r="N3001" s="339"/>
      <c r="O3001" s="339"/>
      <c r="P3001" s="339"/>
      <c r="Q3001" s="339"/>
    </row>
    <row r="3002" spans="1:17" ht="13.5" customHeight="1">
      <c r="A3002" s="481"/>
      <c r="B3002" s="481"/>
      <c r="C3002" s="481"/>
      <c r="D3002" s="481"/>
      <c r="E3002" s="481"/>
      <c r="F3002" s="339"/>
      <c r="G3002" s="340" t="str">
        <f>IF(ISNUMBER(E3002),E3002/'Bulk DivVar Analysis'!$C$60,"")</f>
        <v/>
      </c>
      <c r="H3002" s="338" t="str">
        <f>IF(ISNUMBER(E3002), IF(G3002&gt;'Bulk DivVar Analysis'!$D$62,"Pass","Fail"),"")</f>
        <v/>
      </c>
      <c r="I3002" s="338" t="str">
        <f t="shared" si="48"/>
        <v/>
      </c>
      <c r="J3002" s="339"/>
      <c r="K3002" s="339"/>
      <c r="L3002" s="339"/>
      <c r="M3002" s="339"/>
      <c r="N3002" s="339"/>
      <c r="O3002" s="339"/>
      <c r="P3002" s="339"/>
      <c r="Q3002" s="339"/>
    </row>
    <row r="3003" spans="1:17" ht="13.5" customHeight="1">
      <c r="A3003" s="481"/>
      <c r="B3003" s="481"/>
      <c r="C3003" s="481"/>
      <c r="D3003" s="481"/>
      <c r="E3003" s="481"/>
      <c r="F3003" s="339"/>
      <c r="G3003" s="340" t="str">
        <f>IF(ISNUMBER(E3003),E3003/'Bulk DivVar Analysis'!$C$60,"")</f>
        <v/>
      </c>
      <c r="H3003" s="338" t="str">
        <f>IF(ISNUMBER(E3003), IF(G3003&gt;'Bulk DivVar Analysis'!$D$62,"Pass","Fail"),"")</f>
        <v/>
      </c>
      <c r="I3003" s="338" t="str">
        <f t="shared" si="48"/>
        <v/>
      </c>
      <c r="J3003" s="339"/>
      <c r="K3003" s="339"/>
      <c r="L3003" s="339"/>
      <c r="M3003" s="339"/>
      <c r="N3003" s="339"/>
      <c r="O3003" s="339"/>
      <c r="P3003" s="339"/>
      <c r="Q3003" s="339"/>
    </row>
    <row r="3004" spans="1:17" ht="13.5" customHeight="1">
      <c r="A3004" s="481"/>
      <c r="B3004" s="481"/>
      <c r="C3004" s="481"/>
      <c r="D3004" s="481"/>
      <c r="E3004" s="481"/>
      <c r="F3004" s="339"/>
      <c r="G3004" s="340" t="str">
        <f>IF(ISNUMBER(E3004),E3004/'Bulk DivVar Analysis'!$C$60,"")</f>
        <v/>
      </c>
      <c r="H3004" s="338" t="str">
        <f>IF(ISNUMBER(E3004), IF(G3004&gt;'Bulk DivVar Analysis'!$D$62,"Pass","Fail"),"")</f>
        <v/>
      </c>
      <c r="I3004" s="338" t="str">
        <f t="shared" si="48"/>
        <v/>
      </c>
      <c r="J3004" s="339"/>
      <c r="K3004" s="339"/>
      <c r="L3004" s="339"/>
      <c r="M3004" s="339"/>
      <c r="N3004" s="339"/>
      <c r="O3004" s="339"/>
      <c r="P3004" s="339"/>
      <c r="Q3004" s="339"/>
    </row>
    <row r="3005" spans="1:17" ht="13.5" customHeight="1">
      <c r="A3005" s="481"/>
      <c r="B3005" s="481"/>
      <c r="C3005" s="481"/>
      <c r="D3005" s="481"/>
      <c r="E3005" s="481"/>
      <c r="F3005" s="339"/>
      <c r="G3005" s="340" t="str">
        <f>IF(ISNUMBER(E3005),E3005/'Bulk DivVar Analysis'!$C$60,"")</f>
        <v/>
      </c>
      <c r="H3005" s="338" t="str">
        <f>IF(ISNUMBER(E3005), IF(G3005&gt;'Bulk DivVar Analysis'!$D$62,"Pass","Fail"),"")</f>
        <v/>
      </c>
      <c r="I3005" s="338" t="str">
        <f t="shared" si="48"/>
        <v/>
      </c>
      <c r="J3005" s="339"/>
      <c r="K3005" s="339"/>
      <c r="L3005" s="339"/>
      <c r="M3005" s="339"/>
      <c r="N3005" s="339"/>
      <c r="O3005" s="339"/>
      <c r="P3005" s="339"/>
      <c r="Q3005" s="339"/>
    </row>
    <row r="3006" spans="1:17" ht="13.5" customHeight="1">
      <c r="A3006" s="481"/>
      <c r="B3006" s="481"/>
      <c r="C3006" s="481"/>
      <c r="D3006" s="481"/>
      <c r="E3006" s="481"/>
      <c r="F3006" s="339"/>
      <c r="G3006" s="340" t="str">
        <f>IF(ISNUMBER(E3006),E3006/'Bulk DivVar Analysis'!$C$60,"")</f>
        <v/>
      </c>
      <c r="H3006" s="338" t="str">
        <f>IF(ISNUMBER(E3006), IF(G3006&gt;'Bulk DivVar Analysis'!$D$62,"Pass","Fail"),"")</f>
        <v/>
      </c>
      <c r="I3006" s="338" t="str">
        <f t="shared" si="48"/>
        <v/>
      </c>
      <c r="J3006" s="339"/>
      <c r="K3006" s="339"/>
      <c r="L3006" s="339"/>
      <c r="M3006" s="339"/>
      <c r="N3006" s="339"/>
      <c r="O3006" s="339"/>
      <c r="P3006" s="339"/>
      <c r="Q3006" s="339"/>
    </row>
    <row r="3007" spans="1:17" ht="13.5" customHeight="1">
      <c r="A3007" s="481"/>
      <c r="B3007" s="481"/>
      <c r="C3007" s="481"/>
      <c r="D3007" s="481"/>
      <c r="E3007" s="481"/>
      <c r="F3007" s="339"/>
      <c r="G3007" s="340" t="str">
        <f>IF(ISNUMBER(E3007),E3007/'Bulk DivVar Analysis'!$C$60,"")</f>
        <v/>
      </c>
      <c r="H3007" s="338" t="str">
        <f>IF(ISNUMBER(E3007), IF(G3007&gt;'Bulk DivVar Analysis'!$D$62,"Pass","Fail"),"")</f>
        <v/>
      </c>
      <c r="I3007" s="338" t="str">
        <f t="shared" si="48"/>
        <v/>
      </c>
      <c r="J3007" s="339"/>
      <c r="K3007" s="339"/>
      <c r="L3007" s="339"/>
      <c r="M3007" s="339"/>
      <c r="N3007" s="339"/>
      <c r="O3007" s="339"/>
      <c r="P3007" s="339"/>
      <c r="Q3007" s="339"/>
    </row>
    <row r="3008" spans="1:17" ht="13.5" customHeight="1">
      <c r="A3008" s="481"/>
      <c r="B3008" s="481"/>
      <c r="C3008" s="481"/>
      <c r="D3008" s="481"/>
      <c r="E3008" s="481"/>
      <c r="F3008" s="339"/>
      <c r="G3008" s="340" t="str">
        <f>IF(ISNUMBER(E3008),E3008/'Bulk DivVar Analysis'!$C$60,"")</f>
        <v/>
      </c>
      <c r="H3008" s="338" t="str">
        <f>IF(ISNUMBER(E3008), IF(G3008&gt;'Bulk DivVar Analysis'!$D$62,"Pass","Fail"),"")</f>
        <v/>
      </c>
      <c r="I3008" s="338" t="str">
        <f t="shared" si="48"/>
        <v/>
      </c>
      <c r="J3008" s="339"/>
      <c r="K3008" s="339"/>
      <c r="L3008" s="339"/>
      <c r="M3008" s="339"/>
      <c r="N3008" s="339"/>
      <c r="O3008" s="339"/>
      <c r="P3008" s="339"/>
      <c r="Q3008" s="339"/>
    </row>
    <row r="3009" spans="1:17" ht="13.5" customHeight="1">
      <c r="A3009" s="481"/>
      <c r="B3009" s="481"/>
      <c r="C3009" s="481"/>
      <c r="D3009" s="481"/>
      <c r="E3009" s="481"/>
      <c r="F3009" s="339"/>
      <c r="G3009" s="340" t="str">
        <f>IF(ISNUMBER(E3009),E3009/'Bulk DivVar Analysis'!$C$60,"")</f>
        <v/>
      </c>
      <c r="H3009" s="338" t="str">
        <f>IF(ISNUMBER(E3009), IF(G3009&gt;'Bulk DivVar Analysis'!$D$62,"Pass","Fail"),"")</f>
        <v/>
      </c>
      <c r="I3009" s="338" t="str">
        <f t="shared" si="48"/>
        <v/>
      </c>
      <c r="J3009" s="339"/>
      <c r="K3009" s="339"/>
      <c r="L3009" s="339"/>
      <c r="M3009" s="339"/>
      <c r="N3009" s="339"/>
      <c r="O3009" s="339"/>
      <c r="P3009" s="339"/>
      <c r="Q3009" s="339"/>
    </row>
    <row r="3010" spans="1:17" ht="13.5" customHeight="1">
      <c r="A3010" s="481"/>
      <c r="B3010" s="481"/>
      <c r="C3010" s="481"/>
      <c r="D3010" s="481"/>
      <c r="E3010" s="481"/>
      <c r="F3010" s="339"/>
      <c r="G3010" s="340" t="str">
        <f>IF(ISNUMBER(E3010),E3010/'Bulk DivVar Analysis'!$C$60,"")</f>
        <v/>
      </c>
      <c r="H3010" s="338" t="str">
        <f>IF(ISNUMBER(E3010), IF(G3010&gt;'Bulk DivVar Analysis'!$D$62,"Pass","Fail"),"")</f>
        <v/>
      </c>
      <c r="I3010" s="338" t="str">
        <f t="shared" si="48"/>
        <v/>
      </c>
      <c r="J3010" s="339"/>
      <c r="K3010" s="339"/>
      <c r="L3010" s="339"/>
      <c r="M3010" s="339"/>
      <c r="N3010" s="339"/>
      <c r="O3010" s="339"/>
      <c r="P3010" s="339"/>
      <c r="Q3010" s="339"/>
    </row>
    <row r="3011" spans="1:17" ht="13.5" customHeight="1">
      <c r="A3011" s="481"/>
      <c r="B3011" s="481"/>
      <c r="C3011" s="481"/>
      <c r="D3011" s="481"/>
      <c r="E3011" s="481"/>
      <c r="F3011" s="339"/>
      <c r="G3011" s="340" t="str">
        <f>IF(ISNUMBER(E3011),E3011/'Bulk DivVar Analysis'!$C$60,"")</f>
        <v/>
      </c>
      <c r="H3011" s="338" t="str">
        <f>IF(ISNUMBER(E3011), IF(G3011&gt;'Bulk DivVar Analysis'!$D$62,"Pass","Fail"),"")</f>
        <v/>
      </c>
      <c r="I3011" s="338" t="str">
        <f t="shared" ref="I3011:I3074" si="49">_xlfn.TEXTJOIN("_",TRUE,B3011,C3011)</f>
        <v/>
      </c>
      <c r="J3011" s="339"/>
      <c r="K3011" s="339"/>
      <c r="L3011" s="339"/>
      <c r="M3011" s="339"/>
      <c r="N3011" s="339"/>
      <c r="O3011" s="339"/>
      <c r="P3011" s="339"/>
      <c r="Q3011" s="339"/>
    </row>
    <row r="3012" spans="1:17" ht="13.5" customHeight="1">
      <c r="A3012" s="481"/>
      <c r="B3012" s="481"/>
      <c r="C3012" s="481"/>
      <c r="D3012" s="481"/>
      <c r="E3012" s="481"/>
      <c r="F3012" s="339"/>
      <c r="G3012" s="340" t="str">
        <f>IF(ISNUMBER(E3012),E3012/'Bulk DivVar Analysis'!$C$60,"")</f>
        <v/>
      </c>
      <c r="H3012" s="338" t="str">
        <f>IF(ISNUMBER(E3012), IF(G3012&gt;'Bulk DivVar Analysis'!$D$62,"Pass","Fail"),"")</f>
        <v/>
      </c>
      <c r="I3012" s="338" t="str">
        <f t="shared" si="49"/>
        <v/>
      </c>
      <c r="J3012" s="339"/>
      <c r="K3012" s="339"/>
      <c r="L3012" s="339"/>
      <c r="M3012" s="339"/>
      <c r="N3012" s="339"/>
      <c r="O3012" s="339"/>
      <c r="P3012" s="339"/>
      <c r="Q3012" s="339"/>
    </row>
    <row r="3013" spans="1:17" ht="13.5" customHeight="1">
      <c r="A3013" s="481"/>
      <c r="B3013" s="481"/>
      <c r="C3013" s="481"/>
      <c r="D3013" s="481"/>
      <c r="E3013" s="481"/>
      <c r="F3013" s="339"/>
      <c r="G3013" s="340" t="str">
        <f>IF(ISNUMBER(E3013),E3013/'Bulk DivVar Analysis'!$C$60,"")</f>
        <v/>
      </c>
      <c r="H3013" s="338" t="str">
        <f>IF(ISNUMBER(E3013), IF(G3013&gt;'Bulk DivVar Analysis'!$D$62,"Pass","Fail"),"")</f>
        <v/>
      </c>
      <c r="I3013" s="338" t="str">
        <f t="shared" si="49"/>
        <v/>
      </c>
      <c r="J3013" s="339"/>
      <c r="K3013" s="339"/>
      <c r="L3013" s="339"/>
      <c r="M3013" s="339"/>
      <c r="N3013" s="339"/>
      <c r="O3013" s="339"/>
      <c r="P3013" s="339"/>
      <c r="Q3013" s="339"/>
    </row>
    <row r="3014" spans="1:17" ht="13.5" customHeight="1">
      <c r="A3014" s="481"/>
      <c r="B3014" s="481"/>
      <c r="C3014" s="481"/>
      <c r="D3014" s="481"/>
      <c r="E3014" s="481"/>
      <c r="F3014" s="339"/>
      <c r="G3014" s="340" t="str">
        <f>IF(ISNUMBER(E3014),E3014/'Bulk DivVar Analysis'!$C$60,"")</f>
        <v/>
      </c>
      <c r="H3014" s="338" t="str">
        <f>IF(ISNUMBER(E3014), IF(G3014&gt;'Bulk DivVar Analysis'!$D$62,"Pass","Fail"),"")</f>
        <v/>
      </c>
      <c r="I3014" s="338" t="str">
        <f t="shared" si="49"/>
        <v/>
      </c>
      <c r="J3014" s="339"/>
      <c r="K3014" s="339"/>
      <c r="L3014" s="339"/>
      <c r="M3014" s="339"/>
      <c r="N3014" s="339"/>
      <c r="O3014" s="339"/>
      <c r="P3014" s="339"/>
      <c r="Q3014" s="339"/>
    </row>
    <row r="3015" spans="1:17" ht="13.5" customHeight="1">
      <c r="A3015" s="481"/>
      <c r="B3015" s="481"/>
      <c r="C3015" s="481"/>
      <c r="D3015" s="481"/>
      <c r="E3015" s="481"/>
      <c r="F3015" s="339"/>
      <c r="G3015" s="340" t="str">
        <f>IF(ISNUMBER(E3015),E3015/'Bulk DivVar Analysis'!$C$60,"")</f>
        <v/>
      </c>
      <c r="H3015" s="338" t="str">
        <f>IF(ISNUMBER(E3015), IF(G3015&gt;'Bulk DivVar Analysis'!$D$62,"Pass","Fail"),"")</f>
        <v/>
      </c>
      <c r="I3015" s="338" t="str">
        <f t="shared" si="49"/>
        <v/>
      </c>
      <c r="J3015" s="339"/>
      <c r="K3015" s="339"/>
      <c r="L3015" s="339"/>
      <c r="M3015" s="339"/>
      <c r="N3015" s="339"/>
      <c r="O3015" s="339"/>
      <c r="P3015" s="339"/>
      <c r="Q3015" s="339"/>
    </row>
    <row r="3016" spans="1:17" ht="13.5" customHeight="1">
      <c r="A3016" s="481"/>
      <c r="B3016" s="481"/>
      <c r="C3016" s="481"/>
      <c r="D3016" s="481"/>
      <c r="E3016" s="481"/>
      <c r="F3016" s="339"/>
      <c r="G3016" s="340" t="str">
        <f>IF(ISNUMBER(E3016),E3016/'Bulk DivVar Analysis'!$C$60,"")</f>
        <v/>
      </c>
      <c r="H3016" s="338" t="str">
        <f>IF(ISNUMBER(E3016), IF(G3016&gt;'Bulk DivVar Analysis'!$D$62,"Pass","Fail"),"")</f>
        <v/>
      </c>
      <c r="I3016" s="338" t="str">
        <f t="shared" si="49"/>
        <v/>
      </c>
      <c r="J3016" s="339"/>
      <c r="K3016" s="339"/>
      <c r="L3016" s="339"/>
      <c r="M3016" s="339"/>
      <c r="N3016" s="339"/>
      <c r="O3016" s="339"/>
      <c r="P3016" s="339"/>
      <c r="Q3016" s="339"/>
    </row>
    <row r="3017" spans="1:17" ht="13.5" customHeight="1">
      <c r="A3017" s="481"/>
      <c r="B3017" s="481"/>
      <c r="C3017" s="481"/>
      <c r="D3017" s="481"/>
      <c r="E3017" s="481"/>
      <c r="F3017" s="339"/>
      <c r="G3017" s="340" t="str">
        <f>IF(ISNUMBER(E3017),E3017/'Bulk DivVar Analysis'!$C$60,"")</f>
        <v/>
      </c>
      <c r="H3017" s="338" t="str">
        <f>IF(ISNUMBER(E3017), IF(G3017&gt;'Bulk DivVar Analysis'!$D$62,"Pass","Fail"),"")</f>
        <v/>
      </c>
      <c r="I3017" s="338" t="str">
        <f t="shared" si="49"/>
        <v/>
      </c>
      <c r="J3017" s="339"/>
      <c r="K3017" s="339"/>
      <c r="L3017" s="339"/>
      <c r="M3017" s="339"/>
      <c r="N3017" s="339"/>
      <c r="O3017" s="339"/>
      <c r="P3017" s="339"/>
      <c r="Q3017" s="339"/>
    </row>
    <row r="3018" spans="1:17" ht="13.5" customHeight="1">
      <c r="A3018" s="481"/>
      <c r="B3018" s="481"/>
      <c r="C3018" s="481"/>
      <c r="D3018" s="481"/>
      <c r="E3018" s="481"/>
      <c r="F3018" s="339"/>
      <c r="G3018" s="340" t="str">
        <f>IF(ISNUMBER(E3018),E3018/'Bulk DivVar Analysis'!$C$60,"")</f>
        <v/>
      </c>
      <c r="H3018" s="338" t="str">
        <f>IF(ISNUMBER(E3018), IF(G3018&gt;'Bulk DivVar Analysis'!$D$62,"Pass","Fail"),"")</f>
        <v/>
      </c>
      <c r="I3018" s="338" t="str">
        <f t="shared" si="49"/>
        <v/>
      </c>
      <c r="J3018" s="339"/>
      <c r="K3018" s="339"/>
      <c r="L3018" s="339"/>
      <c r="M3018" s="339"/>
      <c r="N3018" s="339"/>
      <c r="O3018" s="339"/>
      <c r="P3018" s="339"/>
      <c r="Q3018" s="339"/>
    </row>
    <row r="3019" spans="1:17" ht="13.5" customHeight="1">
      <c r="A3019" s="481"/>
      <c r="B3019" s="481"/>
      <c r="C3019" s="481"/>
      <c r="D3019" s="481"/>
      <c r="E3019" s="481"/>
      <c r="F3019" s="339"/>
      <c r="G3019" s="340" t="str">
        <f>IF(ISNUMBER(E3019),E3019/'Bulk DivVar Analysis'!$C$60,"")</f>
        <v/>
      </c>
      <c r="H3019" s="338" t="str">
        <f>IF(ISNUMBER(E3019), IF(G3019&gt;'Bulk DivVar Analysis'!$D$62,"Pass","Fail"),"")</f>
        <v/>
      </c>
      <c r="I3019" s="338" t="str">
        <f t="shared" si="49"/>
        <v/>
      </c>
      <c r="J3019" s="339"/>
      <c r="K3019" s="339"/>
      <c r="L3019" s="339"/>
      <c r="M3019" s="339"/>
      <c r="N3019" s="339"/>
      <c r="O3019" s="339"/>
      <c r="P3019" s="339"/>
      <c r="Q3019" s="339"/>
    </row>
    <row r="3020" spans="1:17" ht="13.5" customHeight="1">
      <c r="A3020" s="481"/>
      <c r="B3020" s="481"/>
      <c r="C3020" s="481"/>
      <c r="D3020" s="481"/>
      <c r="E3020" s="481"/>
      <c r="F3020" s="339"/>
      <c r="G3020" s="340" t="str">
        <f>IF(ISNUMBER(E3020),E3020/'Bulk DivVar Analysis'!$C$60,"")</f>
        <v/>
      </c>
      <c r="H3020" s="338" t="str">
        <f>IF(ISNUMBER(E3020), IF(G3020&gt;'Bulk DivVar Analysis'!$D$62,"Pass","Fail"),"")</f>
        <v/>
      </c>
      <c r="I3020" s="338" t="str">
        <f t="shared" si="49"/>
        <v/>
      </c>
      <c r="J3020" s="339"/>
      <c r="K3020" s="339"/>
      <c r="L3020" s="339"/>
      <c r="M3020" s="339"/>
      <c r="N3020" s="339"/>
      <c r="O3020" s="339"/>
      <c r="P3020" s="339"/>
      <c r="Q3020" s="339"/>
    </row>
    <row r="3021" spans="1:17" ht="13.5" customHeight="1">
      <c r="A3021" s="481"/>
      <c r="B3021" s="481"/>
      <c r="C3021" s="481"/>
      <c r="D3021" s="481"/>
      <c r="E3021" s="481"/>
      <c r="F3021" s="339"/>
      <c r="G3021" s="340" t="str">
        <f>IF(ISNUMBER(E3021),E3021/'Bulk DivVar Analysis'!$C$60,"")</f>
        <v/>
      </c>
      <c r="H3021" s="338" t="str">
        <f>IF(ISNUMBER(E3021), IF(G3021&gt;'Bulk DivVar Analysis'!$D$62,"Pass","Fail"),"")</f>
        <v/>
      </c>
      <c r="I3021" s="338" t="str">
        <f t="shared" si="49"/>
        <v/>
      </c>
      <c r="J3021" s="339"/>
      <c r="K3021" s="339"/>
      <c r="L3021" s="339"/>
      <c r="M3021" s="339"/>
      <c r="N3021" s="339"/>
      <c r="O3021" s="339"/>
      <c r="P3021" s="339"/>
      <c r="Q3021" s="339"/>
    </row>
    <row r="3022" spans="1:17" ht="13.5" customHeight="1">
      <c r="A3022" s="481"/>
      <c r="B3022" s="481"/>
      <c r="C3022" s="481"/>
      <c r="D3022" s="481"/>
      <c r="E3022" s="481"/>
      <c r="F3022" s="339"/>
      <c r="G3022" s="340" t="str">
        <f>IF(ISNUMBER(E3022),E3022/'Bulk DivVar Analysis'!$C$60,"")</f>
        <v/>
      </c>
      <c r="H3022" s="338" t="str">
        <f>IF(ISNUMBER(E3022), IF(G3022&gt;'Bulk DivVar Analysis'!$D$62,"Pass","Fail"),"")</f>
        <v/>
      </c>
      <c r="I3022" s="338" t="str">
        <f t="shared" si="49"/>
        <v/>
      </c>
      <c r="J3022" s="339"/>
      <c r="K3022" s="339"/>
      <c r="L3022" s="339"/>
      <c r="M3022" s="339"/>
      <c r="N3022" s="339"/>
      <c r="O3022" s="339"/>
      <c r="P3022" s="339"/>
      <c r="Q3022" s="339"/>
    </row>
    <row r="3023" spans="1:17" ht="13.5" customHeight="1">
      <c r="A3023" s="481"/>
      <c r="B3023" s="481"/>
      <c r="C3023" s="481"/>
      <c r="D3023" s="481"/>
      <c r="E3023" s="481"/>
      <c r="F3023" s="339"/>
      <c r="G3023" s="340" t="str">
        <f>IF(ISNUMBER(E3023),E3023/'Bulk DivVar Analysis'!$C$60,"")</f>
        <v/>
      </c>
      <c r="H3023" s="338" t="str">
        <f>IF(ISNUMBER(E3023), IF(G3023&gt;'Bulk DivVar Analysis'!$D$62,"Pass","Fail"),"")</f>
        <v/>
      </c>
      <c r="I3023" s="338" t="str">
        <f t="shared" si="49"/>
        <v/>
      </c>
      <c r="J3023" s="339"/>
      <c r="K3023" s="339"/>
      <c r="L3023" s="339"/>
      <c r="M3023" s="339"/>
      <c r="N3023" s="339"/>
      <c r="O3023" s="339"/>
      <c r="P3023" s="339"/>
      <c r="Q3023" s="339"/>
    </row>
    <row r="3024" spans="1:17" ht="13.5" customHeight="1">
      <c r="A3024" s="481"/>
      <c r="B3024" s="481"/>
      <c r="C3024" s="481"/>
      <c r="D3024" s="481"/>
      <c r="E3024" s="481"/>
      <c r="F3024" s="339"/>
      <c r="G3024" s="340" t="str">
        <f>IF(ISNUMBER(E3024),E3024/'Bulk DivVar Analysis'!$C$60,"")</f>
        <v/>
      </c>
      <c r="H3024" s="338" t="str">
        <f>IF(ISNUMBER(E3024), IF(G3024&gt;'Bulk DivVar Analysis'!$D$62,"Pass","Fail"),"")</f>
        <v/>
      </c>
      <c r="I3024" s="338" t="str">
        <f t="shared" si="49"/>
        <v/>
      </c>
      <c r="J3024" s="339"/>
      <c r="K3024" s="339"/>
      <c r="L3024" s="339"/>
      <c r="M3024" s="339"/>
      <c r="N3024" s="339"/>
      <c r="O3024" s="339"/>
      <c r="P3024" s="339"/>
      <c r="Q3024" s="339"/>
    </row>
    <row r="3025" spans="1:17" ht="13.5" customHeight="1">
      <c r="A3025" s="481"/>
      <c r="B3025" s="481"/>
      <c r="C3025" s="481"/>
      <c r="D3025" s="481"/>
      <c r="E3025" s="481"/>
      <c r="F3025" s="339"/>
      <c r="G3025" s="340" t="str">
        <f>IF(ISNUMBER(E3025),E3025/'Bulk DivVar Analysis'!$C$60,"")</f>
        <v/>
      </c>
      <c r="H3025" s="338" t="str">
        <f>IF(ISNUMBER(E3025), IF(G3025&gt;'Bulk DivVar Analysis'!$D$62,"Pass","Fail"),"")</f>
        <v/>
      </c>
      <c r="I3025" s="338" t="str">
        <f t="shared" si="49"/>
        <v/>
      </c>
      <c r="J3025" s="339"/>
      <c r="K3025" s="339"/>
      <c r="L3025" s="339"/>
      <c r="M3025" s="339"/>
      <c r="N3025" s="339"/>
      <c r="O3025" s="339"/>
      <c r="P3025" s="339"/>
      <c r="Q3025" s="339"/>
    </row>
    <row r="3026" spans="1:17" ht="13.5" customHeight="1">
      <c r="A3026" s="481"/>
      <c r="B3026" s="481"/>
      <c r="C3026" s="481"/>
      <c r="D3026" s="481"/>
      <c r="E3026" s="481"/>
      <c r="F3026" s="339"/>
      <c r="G3026" s="340" t="str">
        <f>IF(ISNUMBER(E3026),E3026/'Bulk DivVar Analysis'!$C$60,"")</f>
        <v/>
      </c>
      <c r="H3026" s="338" t="str">
        <f>IF(ISNUMBER(E3026), IF(G3026&gt;'Bulk DivVar Analysis'!$D$62,"Pass","Fail"),"")</f>
        <v/>
      </c>
      <c r="I3026" s="338" t="str">
        <f t="shared" si="49"/>
        <v/>
      </c>
      <c r="J3026" s="339"/>
      <c r="K3026" s="339"/>
      <c r="L3026" s="339"/>
      <c r="M3026" s="339"/>
      <c r="N3026" s="339"/>
      <c r="O3026" s="339"/>
      <c r="P3026" s="339"/>
      <c r="Q3026" s="339"/>
    </row>
    <row r="3027" spans="1:17" ht="13.5" customHeight="1">
      <c r="A3027" s="481"/>
      <c r="B3027" s="481"/>
      <c r="C3027" s="481"/>
      <c r="D3027" s="481"/>
      <c r="E3027" s="481"/>
      <c r="F3027" s="339"/>
      <c r="G3027" s="340" t="str">
        <f>IF(ISNUMBER(E3027),E3027/'Bulk DivVar Analysis'!$C$60,"")</f>
        <v/>
      </c>
      <c r="H3027" s="338" t="str">
        <f>IF(ISNUMBER(E3027), IF(G3027&gt;'Bulk DivVar Analysis'!$D$62,"Pass","Fail"),"")</f>
        <v/>
      </c>
      <c r="I3027" s="338" t="str">
        <f t="shared" si="49"/>
        <v/>
      </c>
      <c r="J3027" s="339"/>
      <c r="K3027" s="339"/>
      <c r="L3027" s="339"/>
      <c r="M3027" s="339"/>
      <c r="N3027" s="339"/>
      <c r="O3027" s="339"/>
      <c r="P3027" s="339"/>
      <c r="Q3027" s="339"/>
    </row>
    <row r="3028" spans="1:17" ht="13.5" customHeight="1">
      <c r="A3028" s="481"/>
      <c r="B3028" s="481"/>
      <c r="C3028" s="481"/>
      <c r="D3028" s="481"/>
      <c r="E3028" s="481"/>
      <c r="F3028" s="339"/>
      <c r="G3028" s="340" t="str">
        <f>IF(ISNUMBER(E3028),E3028/'Bulk DivVar Analysis'!$C$60,"")</f>
        <v/>
      </c>
      <c r="H3028" s="338" t="str">
        <f>IF(ISNUMBER(E3028), IF(G3028&gt;'Bulk DivVar Analysis'!$D$62,"Pass","Fail"),"")</f>
        <v/>
      </c>
      <c r="I3028" s="338" t="str">
        <f t="shared" si="49"/>
        <v/>
      </c>
      <c r="J3028" s="339"/>
      <c r="K3028" s="339"/>
      <c r="L3028" s="339"/>
      <c r="M3028" s="339"/>
      <c r="N3028" s="339"/>
      <c r="O3028" s="339"/>
      <c r="P3028" s="339"/>
      <c r="Q3028" s="339"/>
    </row>
    <row r="3029" spans="1:17" ht="13.5" customHeight="1">
      <c r="A3029" s="481"/>
      <c r="B3029" s="481"/>
      <c r="C3029" s="481"/>
      <c r="D3029" s="481"/>
      <c r="E3029" s="481"/>
      <c r="F3029" s="339"/>
      <c r="G3029" s="340" t="str">
        <f>IF(ISNUMBER(E3029),E3029/'Bulk DivVar Analysis'!$C$60,"")</f>
        <v/>
      </c>
      <c r="H3029" s="338" t="str">
        <f>IF(ISNUMBER(E3029), IF(G3029&gt;'Bulk DivVar Analysis'!$D$62,"Pass","Fail"),"")</f>
        <v/>
      </c>
      <c r="I3029" s="338" t="str">
        <f t="shared" si="49"/>
        <v/>
      </c>
      <c r="J3029" s="339"/>
      <c r="K3029" s="339"/>
      <c r="L3029" s="339"/>
      <c r="M3029" s="339"/>
      <c r="N3029" s="339"/>
      <c r="O3029" s="339"/>
      <c r="P3029" s="339"/>
      <c r="Q3029" s="339"/>
    </row>
    <row r="3030" spans="1:17" ht="13.5" customHeight="1">
      <c r="A3030" s="481"/>
      <c r="B3030" s="481"/>
      <c r="C3030" s="481"/>
      <c r="D3030" s="481"/>
      <c r="E3030" s="481"/>
      <c r="F3030" s="339"/>
      <c r="G3030" s="340" t="str">
        <f>IF(ISNUMBER(E3030),E3030/'Bulk DivVar Analysis'!$C$60,"")</f>
        <v/>
      </c>
      <c r="H3030" s="338" t="str">
        <f>IF(ISNUMBER(E3030), IF(G3030&gt;'Bulk DivVar Analysis'!$D$62,"Pass","Fail"),"")</f>
        <v/>
      </c>
      <c r="I3030" s="338" t="str">
        <f t="shared" si="49"/>
        <v/>
      </c>
      <c r="J3030" s="339"/>
      <c r="K3030" s="339"/>
      <c r="L3030" s="339"/>
      <c r="M3030" s="339"/>
      <c r="N3030" s="339"/>
      <c r="O3030" s="339"/>
      <c r="P3030" s="339"/>
      <c r="Q3030" s="339"/>
    </row>
    <row r="3031" spans="1:17" ht="13.5" customHeight="1">
      <c r="A3031" s="481"/>
      <c r="B3031" s="481"/>
      <c r="C3031" s="481"/>
      <c r="D3031" s="481"/>
      <c r="E3031" s="481"/>
      <c r="F3031" s="339"/>
      <c r="G3031" s="340" t="str">
        <f>IF(ISNUMBER(E3031),E3031/'Bulk DivVar Analysis'!$C$60,"")</f>
        <v/>
      </c>
      <c r="H3031" s="338" t="str">
        <f>IF(ISNUMBER(E3031), IF(G3031&gt;'Bulk DivVar Analysis'!$D$62,"Pass","Fail"),"")</f>
        <v/>
      </c>
      <c r="I3031" s="338" t="str">
        <f t="shared" si="49"/>
        <v/>
      </c>
      <c r="J3031" s="339"/>
      <c r="K3031" s="339"/>
      <c r="L3031" s="339"/>
      <c r="M3031" s="339"/>
      <c r="N3031" s="339"/>
      <c r="O3031" s="339"/>
      <c r="P3031" s="339"/>
      <c r="Q3031" s="339"/>
    </row>
    <row r="3032" spans="1:17" ht="13.5" customHeight="1">
      <c r="A3032" s="481"/>
      <c r="B3032" s="481"/>
      <c r="C3032" s="481"/>
      <c r="D3032" s="481"/>
      <c r="E3032" s="481"/>
      <c r="F3032" s="339"/>
      <c r="G3032" s="340" t="str">
        <f>IF(ISNUMBER(E3032),E3032/'Bulk DivVar Analysis'!$C$60,"")</f>
        <v/>
      </c>
      <c r="H3032" s="338" t="str">
        <f>IF(ISNUMBER(E3032), IF(G3032&gt;'Bulk DivVar Analysis'!$D$62,"Pass","Fail"),"")</f>
        <v/>
      </c>
      <c r="I3032" s="338" t="str">
        <f t="shared" si="49"/>
        <v/>
      </c>
      <c r="J3032" s="339"/>
      <c r="K3032" s="339"/>
      <c r="L3032" s="339"/>
      <c r="M3032" s="339"/>
      <c r="N3032" s="339"/>
      <c r="O3032" s="339"/>
      <c r="P3032" s="339"/>
      <c r="Q3032" s="339"/>
    </row>
    <row r="3033" spans="1:17" ht="13.5" customHeight="1">
      <c r="A3033" s="481"/>
      <c r="B3033" s="481"/>
      <c r="C3033" s="481"/>
      <c r="D3033" s="481"/>
      <c r="E3033" s="481"/>
      <c r="F3033" s="339"/>
      <c r="G3033" s="340" t="str">
        <f>IF(ISNUMBER(E3033),E3033/'Bulk DivVar Analysis'!$C$60,"")</f>
        <v/>
      </c>
      <c r="H3033" s="338" t="str">
        <f>IF(ISNUMBER(E3033), IF(G3033&gt;'Bulk DivVar Analysis'!$D$62,"Pass","Fail"),"")</f>
        <v/>
      </c>
      <c r="I3033" s="338" t="str">
        <f t="shared" si="49"/>
        <v/>
      </c>
      <c r="J3033" s="339"/>
      <c r="K3033" s="339"/>
      <c r="L3033" s="339"/>
      <c r="M3033" s="339"/>
      <c r="N3033" s="339"/>
      <c r="O3033" s="339"/>
      <c r="P3033" s="339"/>
      <c r="Q3033" s="339"/>
    </row>
    <row r="3034" spans="1:17" ht="13.5" customHeight="1">
      <c r="A3034" s="481"/>
      <c r="B3034" s="481"/>
      <c r="C3034" s="481"/>
      <c r="D3034" s="481"/>
      <c r="E3034" s="481"/>
      <c r="F3034" s="339"/>
      <c r="G3034" s="340" t="str">
        <f>IF(ISNUMBER(E3034),E3034/'Bulk DivVar Analysis'!$C$60,"")</f>
        <v/>
      </c>
      <c r="H3034" s="338" t="str">
        <f>IF(ISNUMBER(E3034), IF(G3034&gt;'Bulk DivVar Analysis'!$D$62,"Pass","Fail"),"")</f>
        <v/>
      </c>
      <c r="I3034" s="338" t="str">
        <f t="shared" si="49"/>
        <v/>
      </c>
      <c r="J3034" s="339"/>
      <c r="K3034" s="339"/>
      <c r="L3034" s="339"/>
      <c r="M3034" s="339"/>
      <c r="N3034" s="339"/>
      <c r="O3034" s="339"/>
      <c r="P3034" s="339"/>
      <c r="Q3034" s="339"/>
    </row>
    <row r="3035" spans="1:17" ht="13.5" customHeight="1">
      <c r="A3035" s="481"/>
      <c r="B3035" s="481"/>
      <c r="C3035" s="481"/>
      <c r="D3035" s="481"/>
      <c r="E3035" s="481"/>
      <c r="F3035" s="339"/>
      <c r="G3035" s="340" t="str">
        <f>IF(ISNUMBER(E3035),E3035/'Bulk DivVar Analysis'!$C$60,"")</f>
        <v/>
      </c>
      <c r="H3035" s="338" t="str">
        <f>IF(ISNUMBER(E3035), IF(G3035&gt;'Bulk DivVar Analysis'!$D$62,"Pass","Fail"),"")</f>
        <v/>
      </c>
      <c r="I3035" s="338" t="str">
        <f t="shared" si="49"/>
        <v/>
      </c>
      <c r="J3035" s="339"/>
      <c r="K3035" s="339"/>
      <c r="L3035" s="339"/>
      <c r="M3035" s="339"/>
      <c r="N3035" s="339"/>
      <c r="O3035" s="339"/>
      <c r="P3035" s="339"/>
      <c r="Q3035" s="339"/>
    </row>
    <row r="3036" spans="1:17" ht="13.5" customHeight="1">
      <c r="A3036" s="481"/>
      <c r="B3036" s="481"/>
      <c r="C3036" s="481"/>
      <c r="D3036" s="481"/>
      <c r="E3036" s="481"/>
      <c r="F3036" s="339"/>
      <c r="G3036" s="340" t="str">
        <f>IF(ISNUMBER(E3036),E3036/'Bulk DivVar Analysis'!$C$60,"")</f>
        <v/>
      </c>
      <c r="H3036" s="338" t="str">
        <f>IF(ISNUMBER(E3036), IF(G3036&gt;'Bulk DivVar Analysis'!$D$62,"Pass","Fail"),"")</f>
        <v/>
      </c>
      <c r="I3036" s="338" t="str">
        <f t="shared" si="49"/>
        <v/>
      </c>
      <c r="J3036" s="339"/>
      <c r="K3036" s="339"/>
      <c r="L3036" s="339"/>
      <c r="M3036" s="339"/>
      <c r="N3036" s="339"/>
      <c r="O3036" s="339"/>
      <c r="P3036" s="339"/>
      <c r="Q3036" s="339"/>
    </row>
    <row r="3037" spans="1:17" ht="13.5" customHeight="1">
      <c r="A3037" s="481"/>
      <c r="B3037" s="481"/>
      <c r="C3037" s="481"/>
      <c r="D3037" s="481"/>
      <c r="E3037" s="481"/>
      <c r="F3037" s="339"/>
      <c r="G3037" s="340" t="str">
        <f>IF(ISNUMBER(E3037),E3037/'Bulk DivVar Analysis'!$C$60,"")</f>
        <v/>
      </c>
      <c r="H3037" s="338" t="str">
        <f>IF(ISNUMBER(E3037), IF(G3037&gt;'Bulk DivVar Analysis'!$D$62,"Pass","Fail"),"")</f>
        <v/>
      </c>
      <c r="I3037" s="338" t="str">
        <f t="shared" si="49"/>
        <v/>
      </c>
      <c r="J3037" s="339"/>
      <c r="K3037" s="339"/>
      <c r="L3037" s="339"/>
      <c r="M3037" s="339"/>
      <c r="N3037" s="339"/>
      <c r="O3037" s="339"/>
      <c r="P3037" s="339"/>
      <c r="Q3037" s="339"/>
    </row>
    <row r="3038" spans="1:17" ht="13.5" customHeight="1">
      <c r="A3038" s="481"/>
      <c r="B3038" s="481"/>
      <c r="C3038" s="481"/>
      <c r="D3038" s="481"/>
      <c r="E3038" s="481"/>
      <c r="F3038" s="339"/>
      <c r="G3038" s="340" t="str">
        <f>IF(ISNUMBER(E3038),E3038/'Bulk DivVar Analysis'!$C$60,"")</f>
        <v/>
      </c>
      <c r="H3038" s="338" t="str">
        <f>IF(ISNUMBER(E3038), IF(G3038&gt;'Bulk DivVar Analysis'!$D$62,"Pass","Fail"),"")</f>
        <v/>
      </c>
      <c r="I3038" s="338" t="str">
        <f t="shared" si="49"/>
        <v/>
      </c>
      <c r="J3038" s="339"/>
      <c r="K3038" s="339"/>
      <c r="L3038" s="339"/>
      <c r="M3038" s="339"/>
      <c r="N3038" s="339"/>
      <c r="O3038" s="339"/>
      <c r="P3038" s="339"/>
      <c r="Q3038" s="339"/>
    </row>
    <row r="3039" spans="1:17" ht="13.5" customHeight="1">
      <c r="A3039" s="481"/>
      <c r="B3039" s="481"/>
      <c r="C3039" s="481"/>
      <c r="D3039" s="481"/>
      <c r="E3039" s="481"/>
      <c r="F3039" s="339"/>
      <c r="G3039" s="340" t="str">
        <f>IF(ISNUMBER(E3039),E3039/'Bulk DivVar Analysis'!$C$60,"")</f>
        <v/>
      </c>
      <c r="H3039" s="338" t="str">
        <f>IF(ISNUMBER(E3039), IF(G3039&gt;'Bulk DivVar Analysis'!$D$62,"Pass","Fail"),"")</f>
        <v/>
      </c>
      <c r="I3039" s="338" t="str">
        <f t="shared" si="49"/>
        <v/>
      </c>
      <c r="J3039" s="339"/>
      <c r="K3039" s="339"/>
      <c r="L3039" s="339"/>
      <c r="M3039" s="339"/>
      <c r="N3039" s="339"/>
      <c r="O3039" s="339"/>
      <c r="P3039" s="339"/>
      <c r="Q3039" s="339"/>
    </row>
    <row r="3040" spans="1:17" ht="13.5" customHeight="1">
      <c r="A3040" s="481"/>
      <c r="B3040" s="481"/>
      <c r="C3040" s="481"/>
      <c r="D3040" s="481"/>
      <c r="E3040" s="481"/>
      <c r="F3040" s="339"/>
      <c r="G3040" s="340" t="str">
        <f>IF(ISNUMBER(E3040),E3040/'Bulk DivVar Analysis'!$C$60,"")</f>
        <v/>
      </c>
      <c r="H3040" s="338" t="str">
        <f>IF(ISNUMBER(E3040), IF(G3040&gt;'Bulk DivVar Analysis'!$D$62,"Pass","Fail"),"")</f>
        <v/>
      </c>
      <c r="I3040" s="338" t="str">
        <f t="shared" si="49"/>
        <v/>
      </c>
      <c r="J3040" s="339"/>
      <c r="K3040" s="339"/>
      <c r="L3040" s="339"/>
      <c r="M3040" s="339"/>
      <c r="N3040" s="339"/>
      <c r="O3040" s="339"/>
      <c r="P3040" s="339"/>
      <c r="Q3040" s="339"/>
    </row>
    <row r="3041" spans="1:17" ht="13.5" customHeight="1">
      <c r="A3041" s="481"/>
      <c r="B3041" s="481"/>
      <c r="C3041" s="481"/>
      <c r="D3041" s="481"/>
      <c r="E3041" s="481"/>
      <c r="F3041" s="339"/>
      <c r="G3041" s="340" t="str">
        <f>IF(ISNUMBER(E3041),E3041/'Bulk DivVar Analysis'!$C$60,"")</f>
        <v/>
      </c>
      <c r="H3041" s="338" t="str">
        <f>IF(ISNUMBER(E3041), IF(G3041&gt;'Bulk DivVar Analysis'!$D$62,"Pass","Fail"),"")</f>
        <v/>
      </c>
      <c r="I3041" s="338" t="str">
        <f t="shared" si="49"/>
        <v/>
      </c>
      <c r="J3041" s="339"/>
      <c r="K3041" s="339"/>
      <c r="L3041" s="339"/>
      <c r="M3041" s="339"/>
      <c r="N3041" s="339"/>
      <c r="O3041" s="339"/>
      <c r="P3041" s="339"/>
      <c r="Q3041" s="339"/>
    </row>
    <row r="3042" spans="1:17" ht="13.5" customHeight="1">
      <c r="A3042" s="481"/>
      <c r="B3042" s="481"/>
      <c r="C3042" s="481"/>
      <c r="D3042" s="481"/>
      <c r="E3042" s="481"/>
      <c r="F3042" s="339"/>
      <c r="G3042" s="340" t="str">
        <f>IF(ISNUMBER(E3042),E3042/'Bulk DivVar Analysis'!$C$60,"")</f>
        <v/>
      </c>
      <c r="H3042" s="338" t="str">
        <f>IF(ISNUMBER(E3042), IF(G3042&gt;'Bulk DivVar Analysis'!$D$62,"Pass","Fail"),"")</f>
        <v/>
      </c>
      <c r="I3042" s="338" t="str">
        <f t="shared" si="49"/>
        <v/>
      </c>
      <c r="J3042" s="339"/>
      <c r="K3042" s="339"/>
      <c r="L3042" s="339"/>
      <c r="M3042" s="339"/>
      <c r="N3042" s="339"/>
      <c r="O3042" s="339"/>
      <c r="P3042" s="339"/>
      <c r="Q3042" s="339"/>
    </row>
    <row r="3043" spans="1:17" ht="13.5" customHeight="1">
      <c r="A3043" s="481"/>
      <c r="B3043" s="481"/>
      <c r="C3043" s="481"/>
      <c r="D3043" s="481"/>
      <c r="E3043" s="481"/>
      <c r="F3043" s="339"/>
      <c r="G3043" s="340" t="str">
        <f>IF(ISNUMBER(E3043),E3043/'Bulk DivVar Analysis'!$C$60,"")</f>
        <v/>
      </c>
      <c r="H3043" s="338" t="str">
        <f>IF(ISNUMBER(E3043), IF(G3043&gt;'Bulk DivVar Analysis'!$D$62,"Pass","Fail"),"")</f>
        <v/>
      </c>
      <c r="I3043" s="338" t="str">
        <f t="shared" si="49"/>
        <v/>
      </c>
      <c r="J3043" s="339"/>
      <c r="K3043" s="339"/>
      <c r="L3043" s="339"/>
      <c r="M3043" s="339"/>
      <c r="N3043" s="339"/>
      <c r="O3043" s="339"/>
      <c r="P3043" s="339"/>
      <c r="Q3043" s="339"/>
    </row>
    <row r="3044" spans="1:17" ht="13.5" customHeight="1">
      <c r="A3044" s="481"/>
      <c r="B3044" s="481"/>
      <c r="C3044" s="481"/>
      <c r="D3044" s="481"/>
      <c r="E3044" s="481"/>
      <c r="F3044" s="339"/>
      <c r="G3044" s="340" t="str">
        <f>IF(ISNUMBER(E3044),E3044/'Bulk DivVar Analysis'!$C$60,"")</f>
        <v/>
      </c>
      <c r="H3044" s="338" t="str">
        <f>IF(ISNUMBER(E3044), IF(G3044&gt;'Bulk DivVar Analysis'!$D$62,"Pass","Fail"),"")</f>
        <v/>
      </c>
      <c r="I3044" s="338" t="str">
        <f t="shared" si="49"/>
        <v/>
      </c>
      <c r="J3044" s="339"/>
      <c r="K3044" s="339"/>
      <c r="L3044" s="339"/>
      <c r="M3044" s="339"/>
      <c r="N3044" s="339"/>
      <c r="O3044" s="339"/>
      <c r="P3044" s="339"/>
      <c r="Q3044" s="339"/>
    </row>
    <row r="3045" spans="1:17" ht="13.5" customHeight="1">
      <c r="A3045" s="481"/>
      <c r="B3045" s="481"/>
      <c r="C3045" s="481"/>
      <c r="D3045" s="481"/>
      <c r="E3045" s="481"/>
      <c r="F3045" s="339"/>
      <c r="G3045" s="340" t="str">
        <f>IF(ISNUMBER(E3045),E3045/'Bulk DivVar Analysis'!$C$60,"")</f>
        <v/>
      </c>
      <c r="H3045" s="338" t="str">
        <f>IF(ISNUMBER(E3045), IF(G3045&gt;'Bulk DivVar Analysis'!$D$62,"Pass","Fail"),"")</f>
        <v/>
      </c>
      <c r="I3045" s="338" t="str">
        <f t="shared" si="49"/>
        <v/>
      </c>
      <c r="J3045" s="339"/>
      <c r="K3045" s="339"/>
      <c r="L3045" s="339"/>
      <c r="M3045" s="339"/>
      <c r="N3045" s="339"/>
      <c r="O3045" s="339"/>
      <c r="P3045" s="339"/>
      <c r="Q3045" s="339"/>
    </row>
    <row r="3046" spans="1:17" ht="13.5" customHeight="1">
      <c r="A3046" s="481"/>
      <c r="B3046" s="481"/>
      <c r="C3046" s="481"/>
      <c r="D3046" s="481"/>
      <c r="E3046" s="481"/>
      <c r="F3046" s="339"/>
      <c r="G3046" s="340" t="str">
        <f>IF(ISNUMBER(E3046),E3046/'Bulk DivVar Analysis'!$C$60,"")</f>
        <v/>
      </c>
      <c r="H3046" s="338" t="str">
        <f>IF(ISNUMBER(E3046), IF(G3046&gt;'Bulk DivVar Analysis'!$D$62,"Pass","Fail"),"")</f>
        <v/>
      </c>
      <c r="I3046" s="338" t="str">
        <f t="shared" si="49"/>
        <v/>
      </c>
      <c r="J3046" s="339"/>
      <c r="K3046" s="339"/>
      <c r="L3046" s="339"/>
      <c r="M3046" s="339"/>
      <c r="N3046" s="339"/>
      <c r="O3046" s="339"/>
      <c r="P3046" s="339"/>
      <c r="Q3046" s="339"/>
    </row>
    <row r="3047" spans="1:17" ht="13.5" customHeight="1">
      <c r="A3047" s="481"/>
      <c r="B3047" s="481"/>
      <c r="C3047" s="481"/>
      <c r="D3047" s="481"/>
      <c r="E3047" s="481"/>
      <c r="F3047" s="339"/>
      <c r="G3047" s="340" t="str">
        <f>IF(ISNUMBER(E3047),E3047/'Bulk DivVar Analysis'!$C$60,"")</f>
        <v/>
      </c>
      <c r="H3047" s="338" t="str">
        <f>IF(ISNUMBER(E3047), IF(G3047&gt;'Bulk DivVar Analysis'!$D$62,"Pass","Fail"),"")</f>
        <v/>
      </c>
      <c r="I3047" s="338" t="str">
        <f t="shared" si="49"/>
        <v/>
      </c>
      <c r="J3047" s="339"/>
      <c r="K3047" s="339"/>
      <c r="L3047" s="339"/>
      <c r="M3047" s="339"/>
      <c r="N3047" s="339"/>
      <c r="O3047" s="339"/>
      <c r="P3047" s="339"/>
      <c r="Q3047" s="339"/>
    </row>
    <row r="3048" spans="1:17" ht="13.5" customHeight="1">
      <c r="A3048" s="481"/>
      <c r="B3048" s="481"/>
      <c r="C3048" s="481"/>
      <c r="D3048" s="481"/>
      <c r="E3048" s="481"/>
      <c r="F3048" s="339"/>
      <c r="G3048" s="340" t="str">
        <f>IF(ISNUMBER(E3048),E3048/'Bulk DivVar Analysis'!$C$60,"")</f>
        <v/>
      </c>
      <c r="H3048" s="338" t="str">
        <f>IF(ISNUMBER(E3048), IF(G3048&gt;'Bulk DivVar Analysis'!$D$62,"Pass","Fail"),"")</f>
        <v/>
      </c>
      <c r="I3048" s="338" t="str">
        <f t="shared" si="49"/>
        <v/>
      </c>
      <c r="J3048" s="339"/>
      <c r="K3048" s="339"/>
      <c r="L3048" s="339"/>
      <c r="M3048" s="339"/>
      <c r="N3048" s="339"/>
      <c r="O3048" s="339"/>
      <c r="P3048" s="339"/>
      <c r="Q3048" s="339"/>
    </row>
    <row r="3049" spans="1:17" ht="13.5" customHeight="1">
      <c r="A3049" s="481"/>
      <c r="B3049" s="481"/>
      <c r="C3049" s="481"/>
      <c r="D3049" s="481"/>
      <c r="E3049" s="481"/>
      <c r="F3049" s="339"/>
      <c r="G3049" s="340" t="str">
        <f>IF(ISNUMBER(E3049),E3049/'Bulk DivVar Analysis'!$C$60,"")</f>
        <v/>
      </c>
      <c r="H3049" s="338" t="str">
        <f>IF(ISNUMBER(E3049), IF(G3049&gt;'Bulk DivVar Analysis'!$D$62,"Pass","Fail"),"")</f>
        <v/>
      </c>
      <c r="I3049" s="338" t="str">
        <f t="shared" si="49"/>
        <v/>
      </c>
      <c r="J3049" s="339"/>
      <c r="K3049" s="339"/>
      <c r="L3049" s="339"/>
      <c r="M3049" s="339"/>
      <c r="N3049" s="339"/>
      <c r="O3049" s="339"/>
      <c r="P3049" s="339"/>
      <c r="Q3049" s="339"/>
    </row>
    <row r="3050" spans="1:17" ht="13.5" customHeight="1">
      <c r="A3050" s="481"/>
      <c r="B3050" s="481"/>
      <c r="C3050" s="481"/>
      <c r="D3050" s="481"/>
      <c r="E3050" s="481"/>
      <c r="F3050" s="339"/>
      <c r="G3050" s="340" t="str">
        <f>IF(ISNUMBER(E3050),E3050/'Bulk DivVar Analysis'!$C$60,"")</f>
        <v/>
      </c>
      <c r="H3050" s="338" t="str">
        <f>IF(ISNUMBER(E3050), IF(G3050&gt;'Bulk DivVar Analysis'!$D$62,"Pass","Fail"),"")</f>
        <v/>
      </c>
      <c r="I3050" s="338" t="str">
        <f t="shared" si="49"/>
        <v/>
      </c>
      <c r="J3050" s="339"/>
      <c r="K3050" s="339"/>
      <c r="L3050" s="339"/>
      <c r="M3050" s="339"/>
      <c r="N3050" s="339"/>
      <c r="O3050" s="339"/>
      <c r="P3050" s="339"/>
      <c r="Q3050" s="339"/>
    </row>
    <row r="3051" spans="1:17" ht="13.5" customHeight="1">
      <c r="A3051" s="481"/>
      <c r="B3051" s="481"/>
      <c r="C3051" s="481"/>
      <c r="D3051" s="481"/>
      <c r="E3051" s="481"/>
      <c r="F3051" s="339"/>
      <c r="G3051" s="340" t="str">
        <f>IF(ISNUMBER(E3051),E3051/'Bulk DivVar Analysis'!$C$60,"")</f>
        <v/>
      </c>
      <c r="H3051" s="338" t="str">
        <f>IF(ISNUMBER(E3051), IF(G3051&gt;'Bulk DivVar Analysis'!$D$62,"Pass","Fail"),"")</f>
        <v/>
      </c>
      <c r="I3051" s="338" t="str">
        <f t="shared" si="49"/>
        <v/>
      </c>
      <c r="J3051" s="339"/>
      <c r="K3051" s="339"/>
      <c r="L3051" s="339"/>
      <c r="M3051" s="339"/>
      <c r="N3051" s="339"/>
      <c r="O3051" s="339"/>
      <c r="P3051" s="339"/>
      <c r="Q3051" s="339"/>
    </row>
    <row r="3052" spans="1:17" ht="13.5" customHeight="1">
      <c r="A3052" s="481"/>
      <c r="B3052" s="481"/>
      <c r="C3052" s="481"/>
      <c r="D3052" s="481"/>
      <c r="E3052" s="481"/>
      <c r="F3052" s="339"/>
      <c r="G3052" s="340" t="str">
        <f>IF(ISNUMBER(E3052),E3052/'Bulk DivVar Analysis'!$C$60,"")</f>
        <v/>
      </c>
      <c r="H3052" s="338" t="str">
        <f>IF(ISNUMBER(E3052), IF(G3052&gt;'Bulk DivVar Analysis'!$D$62,"Pass","Fail"),"")</f>
        <v/>
      </c>
      <c r="I3052" s="338" t="str">
        <f t="shared" si="49"/>
        <v/>
      </c>
      <c r="J3052" s="339"/>
      <c r="K3052" s="339"/>
      <c r="L3052" s="339"/>
      <c r="M3052" s="339"/>
      <c r="N3052" s="339"/>
      <c r="O3052" s="339"/>
      <c r="P3052" s="339"/>
      <c r="Q3052" s="339"/>
    </row>
    <row r="3053" spans="1:17" ht="13.5" customHeight="1">
      <c r="A3053" s="481"/>
      <c r="B3053" s="481"/>
      <c r="C3053" s="481"/>
      <c r="D3053" s="481"/>
      <c r="E3053" s="481"/>
      <c r="F3053" s="339"/>
      <c r="G3053" s="340" t="str">
        <f>IF(ISNUMBER(E3053),E3053/'Bulk DivVar Analysis'!$C$60,"")</f>
        <v/>
      </c>
      <c r="H3053" s="338" t="str">
        <f>IF(ISNUMBER(E3053), IF(G3053&gt;'Bulk DivVar Analysis'!$D$62,"Pass","Fail"),"")</f>
        <v/>
      </c>
      <c r="I3053" s="338" t="str">
        <f t="shared" si="49"/>
        <v/>
      </c>
      <c r="J3053" s="339"/>
      <c r="K3053" s="339"/>
      <c r="L3053" s="339"/>
      <c r="M3053" s="339"/>
      <c r="N3053" s="339"/>
      <c r="O3053" s="339"/>
      <c r="P3053" s="339"/>
      <c r="Q3053" s="339"/>
    </row>
    <row r="3054" spans="1:17" ht="13.5" customHeight="1">
      <c r="A3054" s="481"/>
      <c r="B3054" s="481"/>
      <c r="C3054" s="481"/>
      <c r="D3054" s="481"/>
      <c r="E3054" s="481"/>
      <c r="F3054" s="339"/>
      <c r="G3054" s="340" t="str">
        <f>IF(ISNUMBER(E3054),E3054/'Bulk DivVar Analysis'!$C$60,"")</f>
        <v/>
      </c>
      <c r="H3054" s="338" t="str">
        <f>IF(ISNUMBER(E3054), IF(G3054&gt;'Bulk DivVar Analysis'!$D$62,"Pass","Fail"),"")</f>
        <v/>
      </c>
      <c r="I3054" s="338" t="str">
        <f t="shared" si="49"/>
        <v/>
      </c>
      <c r="J3054" s="339"/>
      <c r="K3054" s="339"/>
      <c r="L3054" s="339"/>
      <c r="M3054" s="339"/>
      <c r="N3054" s="339"/>
      <c r="O3054" s="339"/>
      <c r="P3054" s="339"/>
      <c r="Q3054" s="339"/>
    </row>
    <row r="3055" spans="1:17" ht="13.5" customHeight="1">
      <c r="A3055" s="481"/>
      <c r="B3055" s="481"/>
      <c r="C3055" s="481"/>
      <c r="D3055" s="481"/>
      <c r="E3055" s="481"/>
      <c r="F3055" s="339"/>
      <c r="G3055" s="340" t="str">
        <f>IF(ISNUMBER(E3055),E3055/'Bulk DivVar Analysis'!$C$60,"")</f>
        <v/>
      </c>
      <c r="H3055" s="338" t="str">
        <f>IF(ISNUMBER(E3055), IF(G3055&gt;'Bulk DivVar Analysis'!$D$62,"Pass","Fail"),"")</f>
        <v/>
      </c>
      <c r="I3055" s="338" t="str">
        <f t="shared" si="49"/>
        <v/>
      </c>
      <c r="J3055" s="339"/>
      <c r="K3055" s="339"/>
      <c r="L3055" s="339"/>
      <c r="M3055" s="339"/>
      <c r="N3055" s="339"/>
      <c r="O3055" s="339"/>
      <c r="P3055" s="339"/>
      <c r="Q3055" s="339"/>
    </row>
    <row r="3056" spans="1:17" ht="13.5" customHeight="1">
      <c r="A3056" s="481"/>
      <c r="B3056" s="481"/>
      <c r="C3056" s="481"/>
      <c r="D3056" s="481"/>
      <c r="E3056" s="481"/>
      <c r="F3056" s="339"/>
      <c r="G3056" s="340" t="str">
        <f>IF(ISNUMBER(E3056),E3056/'Bulk DivVar Analysis'!$C$60,"")</f>
        <v/>
      </c>
      <c r="H3056" s="338" t="str">
        <f>IF(ISNUMBER(E3056), IF(G3056&gt;'Bulk DivVar Analysis'!$D$62,"Pass","Fail"),"")</f>
        <v/>
      </c>
      <c r="I3056" s="338" t="str">
        <f t="shared" si="49"/>
        <v/>
      </c>
      <c r="J3056" s="339"/>
      <c r="K3056" s="339"/>
      <c r="L3056" s="339"/>
      <c r="M3056" s="339"/>
      <c r="N3056" s="339"/>
      <c r="O3056" s="339"/>
      <c r="P3056" s="339"/>
      <c r="Q3056" s="339"/>
    </row>
    <row r="3057" spans="1:17" ht="13.5" customHeight="1">
      <c r="A3057" s="481"/>
      <c r="B3057" s="481"/>
      <c r="C3057" s="481"/>
      <c r="D3057" s="481"/>
      <c r="E3057" s="481"/>
      <c r="F3057" s="339"/>
      <c r="G3057" s="340" t="str">
        <f>IF(ISNUMBER(E3057),E3057/'Bulk DivVar Analysis'!$C$60,"")</f>
        <v/>
      </c>
      <c r="H3057" s="338" t="str">
        <f>IF(ISNUMBER(E3057), IF(G3057&gt;'Bulk DivVar Analysis'!$D$62,"Pass","Fail"),"")</f>
        <v/>
      </c>
      <c r="I3057" s="338" t="str">
        <f t="shared" si="49"/>
        <v/>
      </c>
      <c r="J3057" s="339"/>
      <c r="K3057" s="339"/>
      <c r="L3057" s="339"/>
      <c r="M3057" s="339"/>
      <c r="N3057" s="339"/>
      <c r="O3057" s="339"/>
      <c r="P3057" s="339"/>
      <c r="Q3057" s="339"/>
    </row>
    <row r="3058" spans="1:17" ht="13.5" customHeight="1">
      <c r="A3058" s="481"/>
      <c r="B3058" s="481"/>
      <c r="C3058" s="481"/>
      <c r="D3058" s="481"/>
      <c r="E3058" s="481"/>
      <c r="F3058" s="339"/>
      <c r="G3058" s="340" t="str">
        <f>IF(ISNUMBER(E3058),E3058/'Bulk DivVar Analysis'!$C$60,"")</f>
        <v/>
      </c>
      <c r="H3058" s="338" t="str">
        <f>IF(ISNUMBER(E3058), IF(G3058&gt;'Bulk DivVar Analysis'!$D$62,"Pass","Fail"),"")</f>
        <v/>
      </c>
      <c r="I3058" s="338" t="str">
        <f t="shared" si="49"/>
        <v/>
      </c>
      <c r="J3058" s="339"/>
      <c r="K3058" s="339"/>
      <c r="L3058" s="339"/>
      <c r="M3058" s="339"/>
      <c r="N3058" s="339"/>
      <c r="O3058" s="339"/>
      <c r="P3058" s="339"/>
      <c r="Q3058" s="339"/>
    </row>
    <row r="3059" spans="1:17" ht="13.5" customHeight="1">
      <c r="A3059" s="481"/>
      <c r="B3059" s="481"/>
      <c r="C3059" s="481"/>
      <c r="D3059" s="481"/>
      <c r="E3059" s="481"/>
      <c r="F3059" s="339"/>
      <c r="G3059" s="340" t="str">
        <f>IF(ISNUMBER(E3059),E3059/'Bulk DivVar Analysis'!$C$60,"")</f>
        <v/>
      </c>
      <c r="H3059" s="338" t="str">
        <f>IF(ISNUMBER(E3059), IF(G3059&gt;'Bulk DivVar Analysis'!$D$62,"Pass","Fail"),"")</f>
        <v/>
      </c>
      <c r="I3059" s="338" t="str">
        <f t="shared" si="49"/>
        <v/>
      </c>
      <c r="J3059" s="339"/>
      <c r="K3059" s="339"/>
      <c r="L3059" s="339"/>
      <c r="M3059" s="339"/>
      <c r="N3059" s="339"/>
      <c r="O3059" s="339"/>
      <c r="P3059" s="339"/>
      <c r="Q3059" s="339"/>
    </row>
    <row r="3060" spans="1:17" ht="13.5" customHeight="1">
      <c r="A3060" s="481"/>
      <c r="B3060" s="481"/>
      <c r="C3060" s="481"/>
      <c r="D3060" s="481"/>
      <c r="E3060" s="481"/>
      <c r="F3060" s="339"/>
      <c r="G3060" s="340" t="str">
        <f>IF(ISNUMBER(E3060),E3060/'Bulk DivVar Analysis'!$C$60,"")</f>
        <v/>
      </c>
      <c r="H3060" s="338" t="str">
        <f>IF(ISNUMBER(E3060), IF(G3060&gt;'Bulk DivVar Analysis'!$D$62,"Pass","Fail"),"")</f>
        <v/>
      </c>
      <c r="I3060" s="338" t="str">
        <f t="shared" si="49"/>
        <v/>
      </c>
      <c r="J3060" s="339"/>
      <c r="K3060" s="339"/>
      <c r="L3060" s="339"/>
      <c r="M3060" s="339"/>
      <c r="N3060" s="339"/>
      <c r="O3060" s="339"/>
      <c r="P3060" s="339"/>
      <c r="Q3060" s="339"/>
    </row>
    <row r="3061" spans="1:17" ht="13.5" customHeight="1">
      <c r="A3061" s="481"/>
      <c r="B3061" s="481"/>
      <c r="C3061" s="481"/>
      <c r="D3061" s="481"/>
      <c r="E3061" s="481"/>
      <c r="F3061" s="339"/>
      <c r="G3061" s="340" t="str">
        <f>IF(ISNUMBER(E3061),E3061/'Bulk DivVar Analysis'!$C$60,"")</f>
        <v/>
      </c>
      <c r="H3061" s="338" t="str">
        <f>IF(ISNUMBER(E3061), IF(G3061&gt;'Bulk DivVar Analysis'!$D$62,"Pass","Fail"),"")</f>
        <v/>
      </c>
      <c r="I3061" s="338" t="str">
        <f t="shared" si="49"/>
        <v/>
      </c>
      <c r="J3061" s="339"/>
      <c r="K3061" s="339"/>
      <c r="L3061" s="339"/>
      <c r="M3061" s="339"/>
      <c r="N3061" s="339"/>
      <c r="O3061" s="339"/>
      <c r="P3061" s="339"/>
      <c r="Q3061" s="339"/>
    </row>
    <row r="3062" spans="1:17" ht="13.5" customHeight="1">
      <c r="A3062" s="481"/>
      <c r="B3062" s="481"/>
      <c r="C3062" s="481"/>
      <c r="D3062" s="481"/>
      <c r="E3062" s="481"/>
      <c r="F3062" s="339"/>
      <c r="G3062" s="340" t="str">
        <f>IF(ISNUMBER(E3062),E3062/'Bulk DivVar Analysis'!$C$60,"")</f>
        <v/>
      </c>
      <c r="H3062" s="338" t="str">
        <f>IF(ISNUMBER(E3062), IF(G3062&gt;'Bulk DivVar Analysis'!$D$62,"Pass","Fail"),"")</f>
        <v/>
      </c>
      <c r="I3062" s="338" t="str">
        <f t="shared" si="49"/>
        <v/>
      </c>
      <c r="J3062" s="339"/>
      <c r="K3062" s="339"/>
      <c r="L3062" s="339"/>
      <c r="M3062" s="339"/>
      <c r="N3062" s="339"/>
      <c r="O3062" s="339"/>
      <c r="P3062" s="339"/>
      <c r="Q3062" s="339"/>
    </row>
    <row r="3063" spans="1:17" ht="13.5" customHeight="1">
      <c r="A3063" s="481"/>
      <c r="B3063" s="481"/>
      <c r="C3063" s="481"/>
      <c r="D3063" s="481"/>
      <c r="E3063" s="481"/>
      <c r="F3063" s="339"/>
      <c r="G3063" s="340" t="str">
        <f>IF(ISNUMBER(E3063),E3063/'Bulk DivVar Analysis'!$C$60,"")</f>
        <v/>
      </c>
      <c r="H3063" s="338" t="str">
        <f>IF(ISNUMBER(E3063), IF(G3063&gt;'Bulk DivVar Analysis'!$D$62,"Pass","Fail"),"")</f>
        <v/>
      </c>
      <c r="I3063" s="338" t="str">
        <f t="shared" si="49"/>
        <v/>
      </c>
      <c r="J3063" s="339"/>
      <c r="K3063" s="339"/>
      <c r="L3063" s="339"/>
      <c r="M3063" s="339"/>
      <c r="N3063" s="339"/>
      <c r="O3063" s="339"/>
      <c r="P3063" s="339"/>
      <c r="Q3063" s="339"/>
    </row>
    <row r="3064" spans="1:17" ht="13.5" customHeight="1">
      <c r="A3064" s="481"/>
      <c r="B3064" s="481"/>
      <c r="C3064" s="481"/>
      <c r="D3064" s="481"/>
      <c r="E3064" s="481"/>
      <c r="F3064" s="339"/>
      <c r="G3064" s="340" t="str">
        <f>IF(ISNUMBER(E3064),E3064/'Bulk DivVar Analysis'!$C$60,"")</f>
        <v/>
      </c>
      <c r="H3064" s="338" t="str">
        <f>IF(ISNUMBER(E3064), IF(G3064&gt;'Bulk DivVar Analysis'!$D$62,"Pass","Fail"),"")</f>
        <v/>
      </c>
      <c r="I3064" s="338" t="str">
        <f t="shared" si="49"/>
        <v/>
      </c>
      <c r="J3064" s="339"/>
      <c r="K3064" s="339"/>
      <c r="L3064" s="339"/>
      <c r="M3064" s="339"/>
      <c r="N3064" s="339"/>
      <c r="O3064" s="339"/>
      <c r="P3064" s="339"/>
      <c r="Q3064" s="339"/>
    </row>
    <row r="3065" spans="1:17" ht="13.5" customHeight="1">
      <c r="A3065" s="481"/>
      <c r="B3065" s="481"/>
      <c r="C3065" s="481"/>
      <c r="D3065" s="481"/>
      <c r="E3065" s="481"/>
      <c r="F3065" s="339"/>
      <c r="G3065" s="340" t="str">
        <f>IF(ISNUMBER(E3065),E3065/'Bulk DivVar Analysis'!$C$60,"")</f>
        <v/>
      </c>
      <c r="H3065" s="338" t="str">
        <f>IF(ISNUMBER(E3065), IF(G3065&gt;'Bulk DivVar Analysis'!$D$62,"Pass","Fail"),"")</f>
        <v/>
      </c>
      <c r="I3065" s="338" t="str">
        <f t="shared" si="49"/>
        <v/>
      </c>
      <c r="J3065" s="339"/>
      <c r="K3065" s="339"/>
      <c r="L3065" s="339"/>
      <c r="M3065" s="339"/>
      <c r="N3065" s="339"/>
      <c r="O3065" s="339"/>
      <c r="P3065" s="339"/>
      <c r="Q3065" s="339"/>
    </row>
    <row r="3066" spans="1:17" ht="13.5" customHeight="1">
      <c r="A3066" s="481"/>
      <c r="B3066" s="481"/>
      <c r="C3066" s="481"/>
      <c r="D3066" s="481"/>
      <c r="E3066" s="481"/>
      <c r="F3066" s="339"/>
      <c r="G3066" s="340" t="str">
        <f>IF(ISNUMBER(E3066),E3066/'Bulk DivVar Analysis'!$C$60,"")</f>
        <v/>
      </c>
      <c r="H3066" s="338" t="str">
        <f>IF(ISNUMBER(E3066), IF(G3066&gt;'Bulk DivVar Analysis'!$D$62,"Pass","Fail"),"")</f>
        <v/>
      </c>
      <c r="I3066" s="338" t="str">
        <f t="shared" si="49"/>
        <v/>
      </c>
      <c r="J3066" s="339"/>
      <c r="K3066" s="339"/>
      <c r="L3066" s="339"/>
      <c r="M3066" s="339"/>
      <c r="N3066" s="339"/>
      <c r="O3066" s="339"/>
      <c r="P3066" s="339"/>
      <c r="Q3066" s="339"/>
    </row>
    <row r="3067" spans="1:17" ht="13.5" customHeight="1">
      <c r="A3067" s="481"/>
      <c r="B3067" s="481"/>
      <c r="C3067" s="481"/>
      <c r="D3067" s="481"/>
      <c r="E3067" s="481"/>
      <c r="F3067" s="339"/>
      <c r="G3067" s="340" t="str">
        <f>IF(ISNUMBER(E3067),E3067/'Bulk DivVar Analysis'!$C$60,"")</f>
        <v/>
      </c>
      <c r="H3067" s="338" t="str">
        <f>IF(ISNUMBER(E3067), IF(G3067&gt;'Bulk DivVar Analysis'!$D$62,"Pass","Fail"),"")</f>
        <v/>
      </c>
      <c r="I3067" s="338" t="str">
        <f t="shared" si="49"/>
        <v/>
      </c>
      <c r="J3067" s="339"/>
      <c r="K3067" s="339"/>
      <c r="L3067" s="339"/>
      <c r="M3067" s="339"/>
      <c r="N3067" s="339"/>
      <c r="O3067" s="339"/>
      <c r="P3067" s="339"/>
      <c r="Q3067" s="339"/>
    </row>
    <row r="3068" spans="1:17" ht="13.5" customHeight="1">
      <c r="A3068" s="481"/>
      <c r="B3068" s="481"/>
      <c r="C3068" s="481"/>
      <c r="D3068" s="481"/>
      <c r="E3068" s="481"/>
      <c r="F3068" s="339"/>
      <c r="G3068" s="340" t="str">
        <f>IF(ISNUMBER(E3068),E3068/'Bulk DivVar Analysis'!$C$60,"")</f>
        <v/>
      </c>
      <c r="H3068" s="338" t="str">
        <f>IF(ISNUMBER(E3068), IF(G3068&gt;'Bulk DivVar Analysis'!$D$62,"Pass","Fail"),"")</f>
        <v/>
      </c>
      <c r="I3068" s="338" t="str">
        <f t="shared" si="49"/>
        <v/>
      </c>
      <c r="J3068" s="339"/>
      <c r="K3068" s="339"/>
      <c r="L3068" s="339"/>
      <c r="M3068" s="339"/>
      <c r="N3068" s="339"/>
      <c r="O3068" s="339"/>
      <c r="P3068" s="339"/>
      <c r="Q3068" s="339"/>
    </row>
    <row r="3069" spans="1:17" ht="13.5" customHeight="1">
      <c r="A3069" s="481"/>
      <c r="B3069" s="481"/>
      <c r="C3069" s="481"/>
      <c r="D3069" s="481"/>
      <c r="E3069" s="481"/>
      <c r="F3069" s="339"/>
      <c r="G3069" s="340" t="str">
        <f>IF(ISNUMBER(E3069),E3069/'Bulk DivVar Analysis'!$C$60,"")</f>
        <v/>
      </c>
      <c r="H3069" s="338" t="str">
        <f>IF(ISNUMBER(E3069), IF(G3069&gt;'Bulk DivVar Analysis'!$D$62,"Pass","Fail"),"")</f>
        <v/>
      </c>
      <c r="I3069" s="338" t="str">
        <f t="shared" si="49"/>
        <v/>
      </c>
      <c r="J3069" s="339"/>
      <c r="K3069" s="339"/>
      <c r="L3069" s="339"/>
      <c r="M3069" s="339"/>
      <c r="N3069" s="339"/>
      <c r="O3069" s="339"/>
      <c r="P3069" s="339"/>
      <c r="Q3069" s="339"/>
    </row>
    <row r="3070" spans="1:17" ht="13.5" customHeight="1">
      <c r="A3070" s="481"/>
      <c r="B3070" s="481"/>
      <c r="C3070" s="481"/>
      <c r="D3070" s="481"/>
      <c r="E3070" s="481"/>
      <c r="F3070" s="339"/>
      <c r="G3070" s="340" t="str">
        <f>IF(ISNUMBER(E3070),E3070/'Bulk DivVar Analysis'!$C$60,"")</f>
        <v/>
      </c>
      <c r="H3070" s="338" t="str">
        <f>IF(ISNUMBER(E3070), IF(G3070&gt;'Bulk DivVar Analysis'!$D$62,"Pass","Fail"),"")</f>
        <v/>
      </c>
      <c r="I3070" s="338" t="str">
        <f t="shared" si="49"/>
        <v/>
      </c>
      <c r="J3070" s="339"/>
      <c r="K3070" s="339"/>
      <c r="L3070" s="339"/>
      <c r="M3070" s="339"/>
      <c r="N3070" s="339"/>
      <c r="O3070" s="339"/>
      <c r="P3070" s="339"/>
      <c r="Q3070" s="339"/>
    </row>
    <row r="3071" spans="1:17" ht="13.5" customHeight="1">
      <c r="A3071" s="481"/>
      <c r="B3071" s="481"/>
      <c r="C3071" s="481"/>
      <c r="D3071" s="481"/>
      <c r="E3071" s="481"/>
      <c r="F3071" s="339"/>
      <c r="G3071" s="340" t="str">
        <f>IF(ISNUMBER(E3071),E3071/'Bulk DivVar Analysis'!$C$60,"")</f>
        <v/>
      </c>
      <c r="H3071" s="338" t="str">
        <f>IF(ISNUMBER(E3071), IF(G3071&gt;'Bulk DivVar Analysis'!$D$62,"Pass","Fail"),"")</f>
        <v/>
      </c>
      <c r="I3071" s="338" t="str">
        <f t="shared" si="49"/>
        <v/>
      </c>
      <c r="J3071" s="339"/>
      <c r="K3071" s="339"/>
      <c r="L3071" s="339"/>
      <c r="M3071" s="339"/>
      <c r="N3071" s="339"/>
      <c r="O3071" s="339"/>
      <c r="P3071" s="339"/>
      <c r="Q3071" s="339"/>
    </row>
    <row r="3072" spans="1:17" ht="13.5" customHeight="1">
      <c r="A3072" s="481"/>
      <c r="B3072" s="481"/>
      <c r="C3072" s="481"/>
      <c r="D3072" s="481"/>
      <c r="E3072" s="481"/>
      <c r="F3072" s="339"/>
      <c r="G3072" s="340" t="str">
        <f>IF(ISNUMBER(E3072),E3072/'Bulk DivVar Analysis'!$C$60,"")</f>
        <v/>
      </c>
      <c r="H3072" s="338" t="str">
        <f>IF(ISNUMBER(E3072), IF(G3072&gt;'Bulk DivVar Analysis'!$D$62,"Pass","Fail"),"")</f>
        <v/>
      </c>
      <c r="I3072" s="338" t="str">
        <f t="shared" si="49"/>
        <v/>
      </c>
      <c r="J3072" s="339"/>
      <c r="K3072" s="339"/>
      <c r="L3072" s="339"/>
      <c r="M3072" s="339"/>
      <c r="N3072" s="339"/>
      <c r="O3072" s="339"/>
      <c r="P3072" s="339"/>
      <c r="Q3072" s="339"/>
    </row>
    <row r="3073" spans="1:17" ht="13.5" customHeight="1">
      <c r="A3073" s="481"/>
      <c r="B3073" s="481"/>
      <c r="C3073" s="481"/>
      <c r="D3073" s="481"/>
      <c r="E3073" s="481"/>
      <c r="F3073" s="339"/>
      <c r="G3073" s="340" t="str">
        <f>IF(ISNUMBER(E3073),E3073/'Bulk DivVar Analysis'!$C$60,"")</f>
        <v/>
      </c>
      <c r="H3073" s="338" t="str">
        <f>IF(ISNUMBER(E3073), IF(G3073&gt;'Bulk DivVar Analysis'!$D$62,"Pass","Fail"),"")</f>
        <v/>
      </c>
      <c r="I3073" s="338" t="str">
        <f t="shared" si="49"/>
        <v/>
      </c>
      <c r="J3073" s="339"/>
      <c r="K3073" s="339"/>
      <c r="L3073" s="339"/>
      <c r="M3073" s="339"/>
      <c r="N3073" s="339"/>
      <c r="O3073" s="339"/>
      <c r="P3073" s="339"/>
      <c r="Q3073" s="339"/>
    </row>
    <row r="3074" spans="1:17" ht="13.5" customHeight="1">
      <c r="A3074" s="481"/>
      <c r="B3074" s="481"/>
      <c r="C3074" s="481"/>
      <c r="D3074" s="481"/>
      <c r="E3074" s="481"/>
      <c r="F3074" s="339"/>
      <c r="G3074" s="340" t="str">
        <f>IF(ISNUMBER(E3074),E3074/'Bulk DivVar Analysis'!$C$60,"")</f>
        <v/>
      </c>
      <c r="H3074" s="338" t="str">
        <f>IF(ISNUMBER(E3074), IF(G3074&gt;'Bulk DivVar Analysis'!$D$62,"Pass","Fail"),"")</f>
        <v/>
      </c>
      <c r="I3074" s="338" t="str">
        <f t="shared" si="49"/>
        <v/>
      </c>
      <c r="J3074" s="339"/>
      <c r="K3074" s="339"/>
      <c r="L3074" s="339"/>
      <c r="M3074" s="339"/>
      <c r="N3074" s="339"/>
      <c r="O3074" s="339"/>
      <c r="P3074" s="339"/>
      <c r="Q3074" s="339"/>
    </row>
    <row r="3075" spans="1:17" ht="13.5" customHeight="1">
      <c r="A3075" s="481"/>
      <c r="B3075" s="481"/>
      <c r="C3075" s="481"/>
      <c r="D3075" s="481"/>
      <c r="E3075" s="481"/>
      <c r="F3075" s="339"/>
      <c r="G3075" s="340" t="str">
        <f>IF(ISNUMBER(E3075),E3075/'Bulk DivVar Analysis'!$C$60,"")</f>
        <v/>
      </c>
      <c r="H3075" s="338" t="str">
        <f>IF(ISNUMBER(E3075), IF(G3075&gt;'Bulk DivVar Analysis'!$D$62,"Pass","Fail"),"")</f>
        <v/>
      </c>
      <c r="I3075" s="338" t="str">
        <f t="shared" ref="I3075:I3138" si="50">_xlfn.TEXTJOIN("_",TRUE,B3075,C3075)</f>
        <v/>
      </c>
      <c r="J3075" s="339"/>
      <c r="K3075" s="339"/>
      <c r="L3075" s="339"/>
      <c r="M3075" s="339"/>
      <c r="N3075" s="339"/>
      <c r="O3075" s="339"/>
      <c r="P3075" s="339"/>
      <c r="Q3075" s="339"/>
    </row>
    <row r="3076" spans="1:17" ht="13.5" customHeight="1">
      <c r="A3076" s="481"/>
      <c r="B3076" s="481"/>
      <c r="C3076" s="481"/>
      <c r="D3076" s="481"/>
      <c r="E3076" s="481"/>
      <c r="F3076" s="339"/>
      <c r="G3076" s="340" t="str">
        <f>IF(ISNUMBER(E3076),E3076/'Bulk DivVar Analysis'!$C$60,"")</f>
        <v/>
      </c>
      <c r="H3076" s="338" t="str">
        <f>IF(ISNUMBER(E3076), IF(G3076&gt;'Bulk DivVar Analysis'!$D$62,"Pass","Fail"),"")</f>
        <v/>
      </c>
      <c r="I3076" s="338" t="str">
        <f t="shared" si="50"/>
        <v/>
      </c>
      <c r="J3076" s="339"/>
      <c r="K3076" s="339"/>
      <c r="L3076" s="339"/>
      <c r="M3076" s="339"/>
      <c r="N3076" s="339"/>
      <c r="O3076" s="339"/>
      <c r="P3076" s="339"/>
      <c r="Q3076" s="339"/>
    </row>
    <row r="3077" spans="1:17" ht="13.5" customHeight="1">
      <c r="A3077" s="481"/>
      <c r="B3077" s="481"/>
      <c r="C3077" s="481"/>
      <c r="D3077" s="481"/>
      <c r="E3077" s="481"/>
      <c r="F3077" s="339"/>
      <c r="G3077" s="340" t="str">
        <f>IF(ISNUMBER(E3077),E3077/'Bulk DivVar Analysis'!$C$60,"")</f>
        <v/>
      </c>
      <c r="H3077" s="338" t="str">
        <f>IF(ISNUMBER(E3077), IF(G3077&gt;'Bulk DivVar Analysis'!$D$62,"Pass","Fail"),"")</f>
        <v/>
      </c>
      <c r="I3077" s="338" t="str">
        <f t="shared" si="50"/>
        <v/>
      </c>
      <c r="J3077" s="339"/>
      <c r="K3077" s="339"/>
      <c r="L3077" s="339"/>
      <c r="M3077" s="339"/>
      <c r="N3077" s="339"/>
      <c r="O3077" s="339"/>
      <c r="P3077" s="339"/>
      <c r="Q3077" s="339"/>
    </row>
    <row r="3078" spans="1:17" ht="13.5" customHeight="1">
      <c r="A3078" s="481"/>
      <c r="B3078" s="481"/>
      <c r="C3078" s="481"/>
      <c r="D3078" s="481"/>
      <c r="E3078" s="481"/>
      <c r="F3078" s="339"/>
      <c r="G3078" s="340" t="str">
        <f>IF(ISNUMBER(E3078),E3078/'Bulk DivVar Analysis'!$C$60,"")</f>
        <v/>
      </c>
      <c r="H3078" s="338" t="str">
        <f>IF(ISNUMBER(E3078), IF(G3078&gt;'Bulk DivVar Analysis'!$D$62,"Pass","Fail"),"")</f>
        <v/>
      </c>
      <c r="I3078" s="338" t="str">
        <f t="shared" si="50"/>
        <v/>
      </c>
      <c r="J3078" s="339"/>
      <c r="K3078" s="339"/>
      <c r="L3078" s="339"/>
      <c r="M3078" s="339"/>
      <c r="N3078" s="339"/>
      <c r="O3078" s="339"/>
      <c r="P3078" s="339"/>
      <c r="Q3078" s="339"/>
    </row>
    <row r="3079" spans="1:17" ht="13.5" customHeight="1">
      <c r="A3079" s="481"/>
      <c r="B3079" s="481"/>
      <c r="C3079" s="481"/>
      <c r="D3079" s="481"/>
      <c r="E3079" s="481"/>
      <c r="F3079" s="339"/>
      <c r="G3079" s="340" t="str">
        <f>IF(ISNUMBER(E3079),E3079/'Bulk DivVar Analysis'!$C$60,"")</f>
        <v/>
      </c>
      <c r="H3079" s="338" t="str">
        <f>IF(ISNUMBER(E3079), IF(G3079&gt;'Bulk DivVar Analysis'!$D$62,"Pass","Fail"),"")</f>
        <v/>
      </c>
      <c r="I3079" s="338" t="str">
        <f t="shared" si="50"/>
        <v/>
      </c>
      <c r="J3079" s="339"/>
      <c r="K3079" s="339"/>
      <c r="L3079" s="339"/>
      <c r="M3079" s="339"/>
      <c r="N3079" s="339"/>
      <c r="O3079" s="339"/>
      <c r="P3079" s="339"/>
      <c r="Q3079" s="339"/>
    </row>
    <row r="3080" spans="1:17" ht="13.5" customHeight="1">
      <c r="A3080" s="481"/>
      <c r="B3080" s="481"/>
      <c r="C3080" s="481"/>
      <c r="D3080" s="481"/>
      <c r="E3080" s="481"/>
      <c r="F3080" s="339"/>
      <c r="G3080" s="340" t="str">
        <f>IF(ISNUMBER(E3080),E3080/'Bulk DivVar Analysis'!$C$60,"")</f>
        <v/>
      </c>
      <c r="H3080" s="338" t="str">
        <f>IF(ISNUMBER(E3080), IF(G3080&gt;'Bulk DivVar Analysis'!$D$62,"Pass","Fail"),"")</f>
        <v/>
      </c>
      <c r="I3080" s="338" t="str">
        <f t="shared" si="50"/>
        <v/>
      </c>
      <c r="J3080" s="339"/>
      <c r="K3080" s="339"/>
      <c r="L3080" s="339"/>
      <c r="M3080" s="339"/>
      <c r="N3080" s="339"/>
      <c r="O3080" s="339"/>
      <c r="P3080" s="339"/>
      <c r="Q3080" s="339"/>
    </row>
    <row r="3081" spans="1:17" ht="13.5" customHeight="1">
      <c r="A3081" s="481"/>
      <c r="B3081" s="481"/>
      <c r="C3081" s="481"/>
      <c r="D3081" s="481"/>
      <c r="E3081" s="481"/>
      <c r="F3081" s="339"/>
      <c r="G3081" s="340" t="str">
        <f>IF(ISNUMBER(E3081),E3081/'Bulk DivVar Analysis'!$C$60,"")</f>
        <v/>
      </c>
      <c r="H3081" s="338" t="str">
        <f>IF(ISNUMBER(E3081), IF(G3081&gt;'Bulk DivVar Analysis'!$D$62,"Pass","Fail"),"")</f>
        <v/>
      </c>
      <c r="I3081" s="338" t="str">
        <f t="shared" si="50"/>
        <v/>
      </c>
      <c r="J3081" s="339"/>
      <c r="K3081" s="339"/>
      <c r="L3081" s="339"/>
      <c r="M3081" s="339"/>
      <c r="N3081" s="339"/>
      <c r="O3081" s="339"/>
      <c r="P3081" s="339"/>
      <c r="Q3081" s="339"/>
    </row>
    <row r="3082" spans="1:17" ht="13.5" customHeight="1">
      <c r="A3082" s="481"/>
      <c r="B3082" s="481"/>
      <c r="C3082" s="481"/>
      <c r="D3082" s="481"/>
      <c r="E3082" s="481"/>
      <c r="F3082" s="339"/>
      <c r="G3082" s="340" t="str">
        <f>IF(ISNUMBER(E3082),E3082/'Bulk DivVar Analysis'!$C$60,"")</f>
        <v/>
      </c>
      <c r="H3082" s="338" t="str">
        <f>IF(ISNUMBER(E3082), IF(G3082&gt;'Bulk DivVar Analysis'!$D$62,"Pass","Fail"),"")</f>
        <v/>
      </c>
      <c r="I3082" s="338" t="str">
        <f t="shared" si="50"/>
        <v/>
      </c>
      <c r="J3082" s="339"/>
      <c r="K3082" s="339"/>
      <c r="L3082" s="339"/>
      <c r="M3082" s="339"/>
      <c r="N3082" s="339"/>
      <c r="O3082" s="339"/>
      <c r="P3082" s="339"/>
      <c r="Q3082" s="339"/>
    </row>
    <row r="3083" spans="1:17" ht="13.5" customHeight="1">
      <c r="A3083" s="481"/>
      <c r="B3083" s="481"/>
      <c r="C3083" s="481"/>
      <c r="D3083" s="481"/>
      <c r="E3083" s="481"/>
      <c r="F3083" s="339"/>
      <c r="G3083" s="340" t="str">
        <f>IF(ISNUMBER(E3083),E3083/'Bulk DivVar Analysis'!$C$60,"")</f>
        <v/>
      </c>
      <c r="H3083" s="338" t="str">
        <f>IF(ISNUMBER(E3083), IF(G3083&gt;'Bulk DivVar Analysis'!$D$62,"Pass","Fail"),"")</f>
        <v/>
      </c>
      <c r="I3083" s="338" t="str">
        <f t="shared" si="50"/>
        <v/>
      </c>
      <c r="J3083" s="339"/>
      <c r="K3083" s="339"/>
      <c r="L3083" s="339"/>
      <c r="M3083" s="339"/>
      <c r="N3083" s="339"/>
      <c r="O3083" s="339"/>
      <c r="P3083" s="339"/>
      <c r="Q3083" s="339"/>
    </row>
    <row r="3084" spans="1:17" ht="13.5" customHeight="1">
      <c r="A3084" s="481"/>
      <c r="B3084" s="481"/>
      <c r="C3084" s="481"/>
      <c r="D3084" s="481"/>
      <c r="E3084" s="481"/>
      <c r="F3084" s="339"/>
      <c r="G3084" s="340" t="str">
        <f>IF(ISNUMBER(E3084),E3084/'Bulk DivVar Analysis'!$C$60,"")</f>
        <v/>
      </c>
      <c r="H3084" s="338" t="str">
        <f>IF(ISNUMBER(E3084), IF(G3084&gt;'Bulk DivVar Analysis'!$D$62,"Pass","Fail"),"")</f>
        <v/>
      </c>
      <c r="I3084" s="338" t="str">
        <f t="shared" si="50"/>
        <v/>
      </c>
      <c r="J3084" s="339"/>
      <c r="K3084" s="339"/>
      <c r="L3084" s="339"/>
      <c r="M3084" s="339"/>
      <c r="N3084" s="339"/>
      <c r="O3084" s="339"/>
      <c r="P3084" s="339"/>
      <c r="Q3084" s="339"/>
    </row>
    <row r="3085" spans="1:17" ht="13.5" customHeight="1">
      <c r="A3085" s="481"/>
      <c r="B3085" s="481"/>
      <c r="C3085" s="481"/>
      <c r="D3085" s="481"/>
      <c r="E3085" s="481"/>
      <c r="F3085" s="339"/>
      <c r="G3085" s="340" t="str">
        <f>IF(ISNUMBER(E3085),E3085/'Bulk DivVar Analysis'!$C$60,"")</f>
        <v/>
      </c>
      <c r="H3085" s="338" t="str">
        <f>IF(ISNUMBER(E3085), IF(G3085&gt;'Bulk DivVar Analysis'!$D$62,"Pass","Fail"),"")</f>
        <v/>
      </c>
      <c r="I3085" s="338" t="str">
        <f t="shared" si="50"/>
        <v/>
      </c>
      <c r="J3085" s="339"/>
      <c r="K3085" s="339"/>
      <c r="L3085" s="339"/>
      <c r="M3085" s="339"/>
      <c r="N3085" s="339"/>
      <c r="O3085" s="339"/>
      <c r="P3085" s="339"/>
      <c r="Q3085" s="339"/>
    </row>
    <row r="3086" spans="1:17" ht="13.5" customHeight="1">
      <c r="A3086" s="481"/>
      <c r="B3086" s="481"/>
      <c r="C3086" s="481"/>
      <c r="D3086" s="481"/>
      <c r="E3086" s="481"/>
      <c r="F3086" s="339"/>
      <c r="G3086" s="340" t="str">
        <f>IF(ISNUMBER(E3086),E3086/'Bulk DivVar Analysis'!$C$60,"")</f>
        <v/>
      </c>
      <c r="H3086" s="338" t="str">
        <f>IF(ISNUMBER(E3086), IF(G3086&gt;'Bulk DivVar Analysis'!$D$62,"Pass","Fail"),"")</f>
        <v/>
      </c>
      <c r="I3086" s="338" t="str">
        <f t="shared" si="50"/>
        <v/>
      </c>
      <c r="J3086" s="339"/>
      <c r="K3086" s="339"/>
      <c r="L3086" s="339"/>
      <c r="M3086" s="339"/>
      <c r="N3086" s="339"/>
      <c r="O3086" s="339"/>
      <c r="P3086" s="339"/>
      <c r="Q3086" s="339"/>
    </row>
    <row r="3087" spans="1:17" ht="13.5" customHeight="1">
      <c r="A3087" s="481"/>
      <c r="B3087" s="481"/>
      <c r="C3087" s="481"/>
      <c r="D3087" s="481"/>
      <c r="E3087" s="481"/>
      <c r="F3087" s="339"/>
      <c r="G3087" s="340" t="str">
        <f>IF(ISNUMBER(E3087),E3087/'Bulk DivVar Analysis'!$C$60,"")</f>
        <v/>
      </c>
      <c r="H3087" s="338" t="str">
        <f>IF(ISNUMBER(E3087), IF(G3087&gt;'Bulk DivVar Analysis'!$D$62,"Pass","Fail"),"")</f>
        <v/>
      </c>
      <c r="I3087" s="338" t="str">
        <f t="shared" si="50"/>
        <v/>
      </c>
      <c r="J3087" s="339"/>
      <c r="K3087" s="339"/>
      <c r="L3087" s="339"/>
      <c r="M3087" s="339"/>
      <c r="N3087" s="339"/>
      <c r="O3087" s="339"/>
      <c r="P3087" s="339"/>
      <c r="Q3087" s="339"/>
    </row>
    <row r="3088" spans="1:17" ht="13.5" customHeight="1">
      <c r="A3088" s="481"/>
      <c r="B3088" s="481"/>
      <c r="C3088" s="481"/>
      <c r="D3088" s="481"/>
      <c r="E3088" s="481"/>
      <c r="F3088" s="339"/>
      <c r="G3088" s="340" t="str">
        <f>IF(ISNUMBER(E3088),E3088/'Bulk DivVar Analysis'!$C$60,"")</f>
        <v/>
      </c>
      <c r="H3088" s="338" t="str">
        <f>IF(ISNUMBER(E3088), IF(G3088&gt;'Bulk DivVar Analysis'!$D$62,"Pass","Fail"),"")</f>
        <v/>
      </c>
      <c r="I3088" s="338" t="str">
        <f t="shared" si="50"/>
        <v/>
      </c>
      <c r="J3088" s="339"/>
      <c r="K3088" s="339"/>
      <c r="L3088" s="339"/>
      <c r="M3088" s="339"/>
      <c r="N3088" s="339"/>
      <c r="O3088" s="339"/>
      <c r="P3088" s="339"/>
      <c r="Q3088" s="339"/>
    </row>
    <row r="3089" spans="1:17" ht="13.5" customHeight="1">
      <c r="A3089" s="481"/>
      <c r="B3089" s="481"/>
      <c r="C3089" s="481"/>
      <c r="D3089" s="481"/>
      <c r="E3089" s="481"/>
      <c r="F3089" s="339"/>
      <c r="G3089" s="340" t="str">
        <f>IF(ISNUMBER(E3089),E3089/'Bulk DivVar Analysis'!$C$60,"")</f>
        <v/>
      </c>
      <c r="H3089" s="338" t="str">
        <f>IF(ISNUMBER(E3089), IF(G3089&gt;'Bulk DivVar Analysis'!$D$62,"Pass","Fail"),"")</f>
        <v/>
      </c>
      <c r="I3089" s="338" t="str">
        <f t="shared" si="50"/>
        <v/>
      </c>
      <c r="J3089" s="339"/>
      <c r="K3089" s="339"/>
      <c r="L3089" s="339"/>
      <c r="M3089" s="339"/>
      <c r="N3089" s="339"/>
      <c r="O3089" s="339"/>
      <c r="P3089" s="339"/>
      <c r="Q3089" s="339"/>
    </row>
    <row r="3090" spans="1:17" ht="13.5" customHeight="1">
      <c r="A3090" s="481"/>
      <c r="B3090" s="481"/>
      <c r="C3090" s="481"/>
      <c r="D3090" s="481"/>
      <c r="E3090" s="481"/>
      <c r="F3090" s="339"/>
      <c r="G3090" s="340" t="str">
        <f>IF(ISNUMBER(E3090),E3090/'Bulk DivVar Analysis'!$C$60,"")</f>
        <v/>
      </c>
      <c r="H3090" s="338" t="str">
        <f>IF(ISNUMBER(E3090), IF(G3090&gt;'Bulk DivVar Analysis'!$D$62,"Pass","Fail"),"")</f>
        <v/>
      </c>
      <c r="I3090" s="338" t="str">
        <f t="shared" si="50"/>
        <v/>
      </c>
      <c r="J3090" s="339"/>
      <c r="K3090" s="339"/>
      <c r="L3090" s="339"/>
      <c r="M3090" s="339"/>
      <c r="N3090" s="339"/>
      <c r="O3090" s="339"/>
      <c r="P3090" s="339"/>
      <c r="Q3090" s="339"/>
    </row>
    <row r="3091" spans="1:17" ht="13.5" customHeight="1">
      <c r="A3091" s="481"/>
      <c r="B3091" s="481"/>
      <c r="C3091" s="481"/>
      <c r="D3091" s="481"/>
      <c r="E3091" s="481"/>
      <c r="F3091" s="339"/>
      <c r="G3091" s="340" t="str">
        <f>IF(ISNUMBER(E3091),E3091/'Bulk DivVar Analysis'!$C$60,"")</f>
        <v/>
      </c>
      <c r="H3091" s="338" t="str">
        <f>IF(ISNUMBER(E3091), IF(G3091&gt;'Bulk DivVar Analysis'!$D$62,"Pass","Fail"),"")</f>
        <v/>
      </c>
      <c r="I3091" s="338" t="str">
        <f t="shared" si="50"/>
        <v/>
      </c>
      <c r="J3091" s="339"/>
      <c r="K3091" s="339"/>
      <c r="L3091" s="339"/>
      <c r="M3091" s="339"/>
      <c r="N3091" s="339"/>
      <c r="O3091" s="339"/>
      <c r="P3091" s="339"/>
      <c r="Q3091" s="339"/>
    </row>
    <row r="3092" spans="1:17" ht="13.5" customHeight="1">
      <c r="A3092" s="481"/>
      <c r="B3092" s="481"/>
      <c r="C3092" s="481"/>
      <c r="D3092" s="481"/>
      <c r="E3092" s="481"/>
      <c r="F3092" s="339"/>
      <c r="G3092" s="340" t="str">
        <f>IF(ISNUMBER(E3092),E3092/'Bulk DivVar Analysis'!$C$60,"")</f>
        <v/>
      </c>
      <c r="H3092" s="338" t="str">
        <f>IF(ISNUMBER(E3092), IF(G3092&gt;'Bulk DivVar Analysis'!$D$62,"Pass","Fail"),"")</f>
        <v/>
      </c>
      <c r="I3092" s="338" t="str">
        <f t="shared" si="50"/>
        <v/>
      </c>
      <c r="J3092" s="339"/>
      <c r="K3092" s="339"/>
      <c r="L3092" s="339"/>
      <c r="M3092" s="339"/>
      <c r="N3092" s="339"/>
      <c r="O3092" s="339"/>
      <c r="P3092" s="339"/>
      <c r="Q3092" s="339"/>
    </row>
    <row r="3093" spans="1:17" ht="13.5" customHeight="1">
      <c r="A3093" s="481"/>
      <c r="B3093" s="481"/>
      <c r="C3093" s="481"/>
      <c r="D3093" s="481"/>
      <c r="E3093" s="481"/>
      <c r="F3093" s="339"/>
      <c r="G3093" s="340" t="str">
        <f>IF(ISNUMBER(E3093),E3093/'Bulk DivVar Analysis'!$C$60,"")</f>
        <v/>
      </c>
      <c r="H3093" s="338" t="str">
        <f>IF(ISNUMBER(E3093), IF(G3093&gt;'Bulk DivVar Analysis'!$D$62,"Pass","Fail"),"")</f>
        <v/>
      </c>
      <c r="I3093" s="338" t="str">
        <f t="shared" si="50"/>
        <v/>
      </c>
      <c r="J3093" s="339"/>
      <c r="K3093" s="339"/>
      <c r="L3093" s="339"/>
      <c r="M3093" s="339"/>
      <c r="N3093" s="339"/>
      <c r="O3093" s="339"/>
      <c r="P3093" s="339"/>
      <c r="Q3093" s="339"/>
    </row>
    <row r="3094" spans="1:17" ht="13.5" customHeight="1">
      <c r="A3094" s="481"/>
      <c r="B3094" s="481"/>
      <c r="C3094" s="481"/>
      <c r="D3094" s="481"/>
      <c r="E3094" s="481"/>
      <c r="F3094" s="339"/>
      <c r="G3094" s="340" t="str">
        <f>IF(ISNUMBER(E3094),E3094/'Bulk DivVar Analysis'!$C$60,"")</f>
        <v/>
      </c>
      <c r="H3094" s="338" t="str">
        <f>IF(ISNUMBER(E3094), IF(G3094&gt;'Bulk DivVar Analysis'!$D$62,"Pass","Fail"),"")</f>
        <v/>
      </c>
      <c r="I3094" s="338" t="str">
        <f t="shared" si="50"/>
        <v/>
      </c>
      <c r="J3094" s="339"/>
      <c r="K3094" s="339"/>
      <c r="L3094" s="339"/>
      <c r="M3094" s="339"/>
      <c r="N3094" s="339"/>
      <c r="O3094" s="339"/>
      <c r="P3094" s="339"/>
      <c r="Q3094" s="339"/>
    </row>
    <row r="3095" spans="1:17" ht="13.5" customHeight="1">
      <c r="A3095" s="481"/>
      <c r="B3095" s="481"/>
      <c r="C3095" s="481"/>
      <c r="D3095" s="481"/>
      <c r="E3095" s="481"/>
      <c r="F3095" s="339"/>
      <c r="G3095" s="340" t="str">
        <f>IF(ISNUMBER(E3095),E3095/'Bulk DivVar Analysis'!$C$60,"")</f>
        <v/>
      </c>
      <c r="H3095" s="338" t="str">
        <f>IF(ISNUMBER(E3095), IF(G3095&gt;'Bulk DivVar Analysis'!$D$62,"Pass","Fail"),"")</f>
        <v/>
      </c>
      <c r="I3095" s="338" t="str">
        <f t="shared" si="50"/>
        <v/>
      </c>
      <c r="J3095" s="339"/>
      <c r="K3095" s="339"/>
      <c r="L3095" s="339"/>
      <c r="M3095" s="339"/>
      <c r="N3095" s="339"/>
      <c r="O3095" s="339"/>
      <c r="P3095" s="339"/>
      <c r="Q3095" s="339"/>
    </row>
    <row r="3096" spans="1:17" ht="13.5" customHeight="1">
      <c r="A3096" s="481"/>
      <c r="B3096" s="481"/>
      <c r="C3096" s="481"/>
      <c r="D3096" s="481"/>
      <c r="E3096" s="481"/>
      <c r="F3096" s="339"/>
      <c r="G3096" s="340" t="str">
        <f>IF(ISNUMBER(E3096),E3096/'Bulk DivVar Analysis'!$C$60,"")</f>
        <v/>
      </c>
      <c r="H3096" s="338" t="str">
        <f>IF(ISNUMBER(E3096), IF(G3096&gt;'Bulk DivVar Analysis'!$D$62,"Pass","Fail"),"")</f>
        <v/>
      </c>
      <c r="I3096" s="338" t="str">
        <f t="shared" si="50"/>
        <v/>
      </c>
      <c r="J3096" s="339"/>
      <c r="K3096" s="339"/>
      <c r="L3096" s="339"/>
      <c r="M3096" s="339"/>
      <c r="N3096" s="339"/>
      <c r="O3096" s="339"/>
      <c r="P3096" s="339"/>
      <c r="Q3096" s="339"/>
    </row>
    <row r="3097" spans="1:17" ht="13.5" customHeight="1">
      <c r="A3097" s="481"/>
      <c r="B3097" s="481"/>
      <c r="C3097" s="481"/>
      <c r="D3097" s="481"/>
      <c r="E3097" s="481"/>
      <c r="F3097" s="339"/>
      <c r="G3097" s="340" t="str">
        <f>IF(ISNUMBER(E3097),E3097/'Bulk DivVar Analysis'!$C$60,"")</f>
        <v/>
      </c>
      <c r="H3097" s="338" t="str">
        <f>IF(ISNUMBER(E3097), IF(G3097&gt;'Bulk DivVar Analysis'!$D$62,"Pass","Fail"),"")</f>
        <v/>
      </c>
      <c r="I3097" s="338" t="str">
        <f t="shared" si="50"/>
        <v/>
      </c>
      <c r="J3097" s="339"/>
      <c r="K3097" s="339"/>
      <c r="L3097" s="339"/>
      <c r="M3097" s="339"/>
      <c r="N3097" s="339"/>
      <c r="O3097" s="339"/>
      <c r="P3097" s="339"/>
      <c r="Q3097" s="339"/>
    </row>
    <row r="3098" spans="1:17" ht="13.5" customHeight="1">
      <c r="A3098" s="481"/>
      <c r="B3098" s="481"/>
      <c r="C3098" s="481"/>
      <c r="D3098" s="481"/>
      <c r="E3098" s="481"/>
      <c r="F3098" s="339"/>
      <c r="G3098" s="340" t="str">
        <f>IF(ISNUMBER(E3098),E3098/'Bulk DivVar Analysis'!$C$60,"")</f>
        <v/>
      </c>
      <c r="H3098" s="338" t="str">
        <f>IF(ISNUMBER(E3098), IF(G3098&gt;'Bulk DivVar Analysis'!$D$62,"Pass","Fail"),"")</f>
        <v/>
      </c>
      <c r="I3098" s="338" t="str">
        <f t="shared" si="50"/>
        <v/>
      </c>
      <c r="J3098" s="339"/>
      <c r="K3098" s="339"/>
      <c r="L3098" s="339"/>
      <c r="M3098" s="339"/>
      <c r="N3098" s="339"/>
      <c r="O3098" s="339"/>
      <c r="P3098" s="339"/>
      <c r="Q3098" s="339"/>
    </row>
    <row r="3099" spans="1:17" ht="13.5" customHeight="1">
      <c r="A3099" s="481"/>
      <c r="B3099" s="481"/>
      <c r="C3099" s="481"/>
      <c r="D3099" s="481"/>
      <c r="E3099" s="481"/>
      <c r="F3099" s="339"/>
      <c r="G3099" s="340" t="str">
        <f>IF(ISNUMBER(E3099),E3099/'Bulk DivVar Analysis'!$C$60,"")</f>
        <v/>
      </c>
      <c r="H3099" s="338" t="str">
        <f>IF(ISNUMBER(E3099), IF(G3099&gt;'Bulk DivVar Analysis'!$D$62,"Pass","Fail"),"")</f>
        <v/>
      </c>
      <c r="I3099" s="338" t="str">
        <f t="shared" si="50"/>
        <v/>
      </c>
      <c r="J3099" s="339"/>
      <c r="K3099" s="339"/>
      <c r="L3099" s="339"/>
      <c r="M3099" s="339"/>
      <c r="N3099" s="339"/>
      <c r="O3099" s="339"/>
      <c r="P3099" s="339"/>
      <c r="Q3099" s="339"/>
    </row>
    <row r="3100" spans="1:17" ht="13.5" customHeight="1">
      <c r="A3100" s="481"/>
      <c r="B3100" s="481"/>
      <c r="C3100" s="481"/>
      <c r="D3100" s="481"/>
      <c r="E3100" s="481"/>
      <c r="F3100" s="339"/>
      <c r="G3100" s="340" t="str">
        <f>IF(ISNUMBER(E3100),E3100/'Bulk DivVar Analysis'!$C$60,"")</f>
        <v/>
      </c>
      <c r="H3100" s="338" t="str">
        <f>IF(ISNUMBER(E3100), IF(G3100&gt;'Bulk DivVar Analysis'!$D$62,"Pass","Fail"),"")</f>
        <v/>
      </c>
      <c r="I3100" s="338" t="str">
        <f t="shared" si="50"/>
        <v/>
      </c>
      <c r="J3100" s="339"/>
      <c r="K3100" s="339"/>
      <c r="L3100" s="339"/>
      <c r="M3100" s="339"/>
      <c r="N3100" s="339"/>
      <c r="O3100" s="339"/>
      <c r="P3100" s="339"/>
      <c r="Q3100" s="339"/>
    </row>
    <row r="3101" spans="1:17" ht="13.5" customHeight="1">
      <c r="A3101" s="481"/>
      <c r="B3101" s="481"/>
      <c r="C3101" s="481"/>
      <c r="D3101" s="481"/>
      <c r="E3101" s="481"/>
      <c r="F3101" s="339"/>
      <c r="G3101" s="340" t="str">
        <f>IF(ISNUMBER(E3101),E3101/'Bulk DivVar Analysis'!$C$60,"")</f>
        <v/>
      </c>
      <c r="H3101" s="338" t="str">
        <f>IF(ISNUMBER(E3101), IF(G3101&gt;'Bulk DivVar Analysis'!$D$62,"Pass","Fail"),"")</f>
        <v/>
      </c>
      <c r="I3101" s="338" t="str">
        <f t="shared" si="50"/>
        <v/>
      </c>
      <c r="J3101" s="339"/>
      <c r="K3101" s="339"/>
      <c r="L3101" s="339"/>
      <c r="M3101" s="339"/>
      <c r="N3101" s="339"/>
      <c r="O3101" s="339"/>
      <c r="P3101" s="339"/>
      <c r="Q3101" s="339"/>
    </row>
    <row r="3102" spans="1:17" ht="13.5" customHeight="1">
      <c r="A3102" s="481"/>
      <c r="B3102" s="481"/>
      <c r="C3102" s="481"/>
      <c r="D3102" s="481"/>
      <c r="E3102" s="481"/>
      <c r="F3102" s="339"/>
      <c r="G3102" s="340" t="str">
        <f>IF(ISNUMBER(E3102),E3102/'Bulk DivVar Analysis'!$C$60,"")</f>
        <v/>
      </c>
      <c r="H3102" s="338" t="str">
        <f>IF(ISNUMBER(E3102), IF(G3102&gt;'Bulk DivVar Analysis'!$D$62,"Pass","Fail"),"")</f>
        <v/>
      </c>
      <c r="I3102" s="338" t="str">
        <f t="shared" si="50"/>
        <v/>
      </c>
      <c r="J3102" s="339"/>
      <c r="K3102" s="339"/>
      <c r="L3102" s="339"/>
      <c r="M3102" s="339"/>
      <c r="N3102" s="339"/>
      <c r="O3102" s="339"/>
      <c r="P3102" s="339"/>
      <c r="Q3102" s="339"/>
    </row>
    <row r="3103" spans="1:17" ht="13.5" customHeight="1">
      <c r="A3103" s="481"/>
      <c r="B3103" s="481"/>
      <c r="C3103" s="481"/>
      <c r="D3103" s="481"/>
      <c r="E3103" s="481"/>
      <c r="F3103" s="339"/>
      <c r="G3103" s="340" t="str">
        <f>IF(ISNUMBER(E3103),E3103/'Bulk DivVar Analysis'!$C$60,"")</f>
        <v/>
      </c>
      <c r="H3103" s="338" t="str">
        <f>IF(ISNUMBER(E3103), IF(G3103&gt;'Bulk DivVar Analysis'!$D$62,"Pass","Fail"),"")</f>
        <v/>
      </c>
      <c r="I3103" s="338" t="str">
        <f t="shared" si="50"/>
        <v/>
      </c>
      <c r="J3103" s="339"/>
      <c r="K3103" s="339"/>
      <c r="L3103" s="339"/>
      <c r="M3103" s="339"/>
      <c r="N3103" s="339"/>
      <c r="O3103" s="339"/>
      <c r="P3103" s="339"/>
      <c r="Q3103" s="339"/>
    </row>
    <row r="3104" spans="1:17" ht="13.5" customHeight="1">
      <c r="A3104" s="481"/>
      <c r="B3104" s="481"/>
      <c r="C3104" s="481"/>
      <c r="D3104" s="481"/>
      <c r="E3104" s="481"/>
      <c r="F3104" s="339"/>
      <c r="G3104" s="340" t="str">
        <f>IF(ISNUMBER(E3104),E3104/'Bulk DivVar Analysis'!$C$60,"")</f>
        <v/>
      </c>
      <c r="H3104" s="338" t="str">
        <f>IF(ISNUMBER(E3104), IF(G3104&gt;'Bulk DivVar Analysis'!$D$62,"Pass","Fail"),"")</f>
        <v/>
      </c>
      <c r="I3104" s="338" t="str">
        <f t="shared" si="50"/>
        <v/>
      </c>
      <c r="J3104" s="339"/>
      <c r="K3104" s="339"/>
      <c r="L3104" s="339"/>
      <c r="M3104" s="339"/>
      <c r="N3104" s="339"/>
      <c r="O3104" s="339"/>
      <c r="P3104" s="339"/>
      <c r="Q3104" s="339"/>
    </row>
    <row r="3105" spans="1:17" ht="13.5" customHeight="1">
      <c r="A3105" s="481"/>
      <c r="B3105" s="481"/>
      <c r="C3105" s="481"/>
      <c r="D3105" s="481"/>
      <c r="E3105" s="481"/>
      <c r="F3105" s="339"/>
      <c r="G3105" s="340" t="str">
        <f>IF(ISNUMBER(E3105),E3105/'Bulk DivVar Analysis'!$C$60,"")</f>
        <v/>
      </c>
      <c r="H3105" s="338" t="str">
        <f>IF(ISNUMBER(E3105), IF(G3105&gt;'Bulk DivVar Analysis'!$D$62,"Pass","Fail"),"")</f>
        <v/>
      </c>
      <c r="I3105" s="338" t="str">
        <f t="shared" si="50"/>
        <v/>
      </c>
      <c r="J3105" s="339"/>
      <c r="K3105" s="339"/>
      <c r="L3105" s="339"/>
      <c r="M3105" s="339"/>
      <c r="N3105" s="339"/>
      <c r="O3105" s="339"/>
      <c r="P3105" s="339"/>
      <c r="Q3105" s="339"/>
    </row>
    <row r="3106" spans="1:17" ht="13.5" customHeight="1">
      <c r="A3106" s="481"/>
      <c r="B3106" s="481"/>
      <c r="C3106" s="481"/>
      <c r="D3106" s="481"/>
      <c r="E3106" s="481"/>
      <c r="F3106" s="339"/>
      <c r="G3106" s="340" t="str">
        <f>IF(ISNUMBER(E3106),E3106/'Bulk DivVar Analysis'!$C$60,"")</f>
        <v/>
      </c>
      <c r="H3106" s="338" t="str">
        <f>IF(ISNUMBER(E3106), IF(G3106&gt;'Bulk DivVar Analysis'!$D$62,"Pass","Fail"),"")</f>
        <v/>
      </c>
      <c r="I3106" s="338" t="str">
        <f t="shared" si="50"/>
        <v/>
      </c>
      <c r="J3106" s="339"/>
      <c r="K3106" s="339"/>
      <c r="L3106" s="339"/>
      <c r="M3106" s="339"/>
      <c r="N3106" s="339"/>
      <c r="O3106" s="339"/>
      <c r="P3106" s="339"/>
      <c r="Q3106" s="339"/>
    </row>
    <row r="3107" spans="1:17" ht="13.5" customHeight="1">
      <c r="A3107" s="481"/>
      <c r="B3107" s="481"/>
      <c r="C3107" s="481"/>
      <c r="D3107" s="481"/>
      <c r="E3107" s="481"/>
      <c r="F3107" s="339"/>
      <c r="G3107" s="340" t="str">
        <f>IF(ISNUMBER(E3107),E3107/'Bulk DivVar Analysis'!$C$60,"")</f>
        <v/>
      </c>
      <c r="H3107" s="338" t="str">
        <f>IF(ISNUMBER(E3107), IF(G3107&gt;'Bulk DivVar Analysis'!$D$62,"Pass","Fail"),"")</f>
        <v/>
      </c>
      <c r="I3107" s="338" t="str">
        <f t="shared" si="50"/>
        <v/>
      </c>
      <c r="J3107" s="339"/>
      <c r="K3107" s="339"/>
      <c r="L3107" s="339"/>
      <c r="M3107" s="339"/>
      <c r="N3107" s="339"/>
      <c r="O3107" s="339"/>
      <c r="P3107" s="339"/>
      <c r="Q3107" s="339"/>
    </row>
    <row r="3108" spans="1:17" ht="13.5" customHeight="1">
      <c r="A3108" s="481"/>
      <c r="B3108" s="481"/>
      <c r="C3108" s="481"/>
      <c r="D3108" s="481"/>
      <c r="E3108" s="481"/>
      <c r="F3108" s="339"/>
      <c r="G3108" s="340" t="str">
        <f>IF(ISNUMBER(E3108),E3108/'Bulk DivVar Analysis'!$C$60,"")</f>
        <v/>
      </c>
      <c r="H3108" s="338" t="str">
        <f>IF(ISNUMBER(E3108), IF(G3108&gt;'Bulk DivVar Analysis'!$D$62,"Pass","Fail"),"")</f>
        <v/>
      </c>
      <c r="I3108" s="338" t="str">
        <f t="shared" si="50"/>
        <v/>
      </c>
      <c r="J3108" s="339"/>
      <c r="K3108" s="339"/>
      <c r="L3108" s="339"/>
      <c r="M3108" s="339"/>
      <c r="N3108" s="339"/>
      <c r="O3108" s="339"/>
      <c r="P3108" s="339"/>
      <c r="Q3108" s="339"/>
    </row>
    <row r="3109" spans="1:17" ht="13.5" customHeight="1">
      <c r="A3109" s="481"/>
      <c r="B3109" s="481"/>
      <c r="C3109" s="481"/>
      <c r="D3109" s="481"/>
      <c r="E3109" s="481"/>
      <c r="F3109" s="339"/>
      <c r="G3109" s="340" t="str">
        <f>IF(ISNUMBER(E3109),E3109/'Bulk DivVar Analysis'!$C$60,"")</f>
        <v/>
      </c>
      <c r="H3109" s="338" t="str">
        <f>IF(ISNUMBER(E3109), IF(G3109&gt;'Bulk DivVar Analysis'!$D$62,"Pass","Fail"),"")</f>
        <v/>
      </c>
      <c r="I3109" s="338" t="str">
        <f t="shared" si="50"/>
        <v/>
      </c>
      <c r="J3109" s="339"/>
      <c r="K3109" s="339"/>
      <c r="L3109" s="339"/>
      <c r="M3109" s="339"/>
      <c r="N3109" s="339"/>
      <c r="O3109" s="339"/>
      <c r="P3109" s="339"/>
      <c r="Q3109" s="339"/>
    </row>
    <row r="3110" spans="1:17" ht="13.5" customHeight="1">
      <c r="A3110" s="481"/>
      <c r="B3110" s="481"/>
      <c r="C3110" s="481"/>
      <c r="D3110" s="481"/>
      <c r="E3110" s="481"/>
      <c r="F3110" s="339"/>
      <c r="G3110" s="340" t="str">
        <f>IF(ISNUMBER(E3110),E3110/'Bulk DivVar Analysis'!$C$60,"")</f>
        <v/>
      </c>
      <c r="H3110" s="338" t="str">
        <f>IF(ISNUMBER(E3110), IF(G3110&gt;'Bulk DivVar Analysis'!$D$62,"Pass","Fail"),"")</f>
        <v/>
      </c>
      <c r="I3110" s="338" t="str">
        <f t="shared" si="50"/>
        <v/>
      </c>
      <c r="J3110" s="339"/>
      <c r="K3110" s="339"/>
      <c r="L3110" s="339"/>
      <c r="M3110" s="339"/>
      <c r="N3110" s="339"/>
      <c r="O3110" s="339"/>
      <c r="P3110" s="339"/>
      <c r="Q3110" s="339"/>
    </row>
    <row r="3111" spans="1:17" ht="13.5" customHeight="1">
      <c r="A3111" s="481"/>
      <c r="B3111" s="481"/>
      <c r="C3111" s="481"/>
      <c r="D3111" s="481"/>
      <c r="E3111" s="481"/>
      <c r="F3111" s="339"/>
      <c r="G3111" s="340" t="str">
        <f>IF(ISNUMBER(E3111),E3111/'Bulk DivVar Analysis'!$C$60,"")</f>
        <v/>
      </c>
      <c r="H3111" s="338" t="str">
        <f>IF(ISNUMBER(E3111), IF(G3111&gt;'Bulk DivVar Analysis'!$D$62,"Pass","Fail"),"")</f>
        <v/>
      </c>
      <c r="I3111" s="338" t="str">
        <f t="shared" si="50"/>
        <v/>
      </c>
      <c r="J3111" s="339"/>
      <c r="K3111" s="339"/>
      <c r="L3111" s="339"/>
      <c r="M3111" s="339"/>
      <c r="N3111" s="339"/>
      <c r="O3111" s="339"/>
      <c r="P3111" s="339"/>
      <c r="Q3111" s="339"/>
    </row>
    <row r="3112" spans="1:17" ht="13.5" customHeight="1">
      <c r="A3112" s="481"/>
      <c r="B3112" s="481"/>
      <c r="C3112" s="481"/>
      <c r="D3112" s="481"/>
      <c r="E3112" s="481"/>
      <c r="F3112" s="339"/>
      <c r="G3112" s="340" t="str">
        <f>IF(ISNUMBER(E3112),E3112/'Bulk DivVar Analysis'!$C$60,"")</f>
        <v/>
      </c>
      <c r="H3112" s="338" t="str">
        <f>IF(ISNUMBER(E3112), IF(G3112&gt;'Bulk DivVar Analysis'!$D$62,"Pass","Fail"),"")</f>
        <v/>
      </c>
      <c r="I3112" s="338" t="str">
        <f t="shared" si="50"/>
        <v/>
      </c>
      <c r="J3112" s="339"/>
      <c r="K3112" s="339"/>
      <c r="L3112" s="339"/>
      <c r="M3112" s="339"/>
      <c r="N3112" s="339"/>
      <c r="O3112" s="339"/>
      <c r="P3112" s="339"/>
      <c r="Q3112" s="339"/>
    </row>
    <row r="3113" spans="1:17" ht="13.5" customHeight="1">
      <c r="A3113" s="481"/>
      <c r="B3113" s="481"/>
      <c r="C3113" s="481"/>
      <c r="D3113" s="481"/>
      <c r="E3113" s="481"/>
      <c r="F3113" s="339"/>
      <c r="G3113" s="340" t="str">
        <f>IF(ISNUMBER(E3113),E3113/'Bulk DivVar Analysis'!$C$60,"")</f>
        <v/>
      </c>
      <c r="H3113" s="338" t="str">
        <f>IF(ISNUMBER(E3113), IF(G3113&gt;'Bulk DivVar Analysis'!$D$62,"Pass","Fail"),"")</f>
        <v/>
      </c>
      <c r="I3113" s="338" t="str">
        <f t="shared" si="50"/>
        <v/>
      </c>
      <c r="J3113" s="339"/>
      <c r="K3113" s="339"/>
      <c r="L3113" s="339"/>
      <c r="M3113" s="339"/>
      <c r="N3113" s="339"/>
      <c r="O3113" s="339"/>
      <c r="P3113" s="339"/>
      <c r="Q3113" s="339"/>
    </row>
    <row r="3114" spans="1:17" ht="13.5" customHeight="1">
      <c r="A3114" s="481"/>
      <c r="B3114" s="481"/>
      <c r="C3114" s="481"/>
      <c r="D3114" s="481"/>
      <c r="E3114" s="481"/>
      <c r="F3114" s="339"/>
      <c r="G3114" s="340" t="str">
        <f>IF(ISNUMBER(E3114),E3114/'Bulk DivVar Analysis'!$C$60,"")</f>
        <v/>
      </c>
      <c r="H3114" s="338" t="str">
        <f>IF(ISNUMBER(E3114), IF(G3114&gt;'Bulk DivVar Analysis'!$D$62,"Pass","Fail"),"")</f>
        <v/>
      </c>
      <c r="I3114" s="338" t="str">
        <f t="shared" si="50"/>
        <v/>
      </c>
      <c r="J3114" s="339"/>
      <c r="K3114" s="339"/>
      <c r="L3114" s="339"/>
      <c r="M3114" s="339"/>
      <c r="N3114" s="339"/>
      <c r="O3114" s="339"/>
      <c r="P3114" s="339"/>
      <c r="Q3114" s="339"/>
    </row>
    <row r="3115" spans="1:17" ht="13.5" customHeight="1">
      <c r="A3115" s="481"/>
      <c r="B3115" s="481"/>
      <c r="C3115" s="481"/>
      <c r="D3115" s="481"/>
      <c r="E3115" s="481"/>
      <c r="F3115" s="339"/>
      <c r="G3115" s="340" t="str">
        <f>IF(ISNUMBER(E3115),E3115/'Bulk DivVar Analysis'!$C$60,"")</f>
        <v/>
      </c>
      <c r="H3115" s="338" t="str">
        <f>IF(ISNUMBER(E3115), IF(G3115&gt;'Bulk DivVar Analysis'!$D$62,"Pass","Fail"),"")</f>
        <v/>
      </c>
      <c r="I3115" s="338" t="str">
        <f t="shared" si="50"/>
        <v/>
      </c>
      <c r="J3115" s="339"/>
      <c r="K3115" s="339"/>
      <c r="L3115" s="339"/>
      <c r="M3115" s="339"/>
      <c r="N3115" s="339"/>
      <c r="O3115" s="339"/>
      <c r="P3115" s="339"/>
      <c r="Q3115" s="339"/>
    </row>
    <row r="3116" spans="1:17" ht="13.5" customHeight="1">
      <c r="A3116" s="481"/>
      <c r="B3116" s="481"/>
      <c r="C3116" s="481"/>
      <c r="D3116" s="481"/>
      <c r="E3116" s="481"/>
      <c r="F3116" s="339"/>
      <c r="G3116" s="340" t="str">
        <f>IF(ISNUMBER(E3116),E3116/'Bulk DivVar Analysis'!$C$60,"")</f>
        <v/>
      </c>
      <c r="H3116" s="338" t="str">
        <f>IF(ISNUMBER(E3116), IF(G3116&gt;'Bulk DivVar Analysis'!$D$62,"Pass","Fail"),"")</f>
        <v/>
      </c>
      <c r="I3116" s="338" t="str">
        <f t="shared" si="50"/>
        <v/>
      </c>
      <c r="J3116" s="339"/>
      <c r="K3116" s="339"/>
      <c r="L3116" s="339"/>
      <c r="M3116" s="339"/>
      <c r="N3116" s="339"/>
      <c r="O3116" s="339"/>
      <c r="P3116" s="339"/>
      <c r="Q3116" s="339"/>
    </row>
    <row r="3117" spans="1:17" ht="13.5" customHeight="1">
      <c r="A3117" s="481"/>
      <c r="B3117" s="481"/>
      <c r="C3117" s="481"/>
      <c r="D3117" s="481"/>
      <c r="E3117" s="481"/>
      <c r="F3117" s="339"/>
      <c r="G3117" s="340" t="str">
        <f>IF(ISNUMBER(E3117),E3117/'Bulk DivVar Analysis'!$C$60,"")</f>
        <v/>
      </c>
      <c r="H3117" s="338" t="str">
        <f>IF(ISNUMBER(E3117), IF(G3117&gt;'Bulk DivVar Analysis'!$D$62,"Pass","Fail"),"")</f>
        <v/>
      </c>
      <c r="I3117" s="338" t="str">
        <f t="shared" si="50"/>
        <v/>
      </c>
      <c r="J3117" s="339"/>
      <c r="K3117" s="339"/>
      <c r="L3117" s="339"/>
      <c r="M3117" s="339"/>
      <c r="N3117" s="339"/>
      <c r="O3117" s="339"/>
      <c r="P3117" s="339"/>
      <c r="Q3117" s="339"/>
    </row>
    <row r="3118" spans="1:17" ht="13.5" customHeight="1">
      <c r="A3118" s="481"/>
      <c r="B3118" s="481"/>
      <c r="C3118" s="481"/>
      <c r="D3118" s="481"/>
      <c r="E3118" s="481"/>
      <c r="F3118" s="339"/>
      <c r="G3118" s="340" t="str">
        <f>IF(ISNUMBER(E3118),E3118/'Bulk DivVar Analysis'!$C$60,"")</f>
        <v/>
      </c>
      <c r="H3118" s="338" t="str">
        <f>IF(ISNUMBER(E3118), IF(G3118&gt;'Bulk DivVar Analysis'!$D$62,"Pass","Fail"),"")</f>
        <v/>
      </c>
      <c r="I3118" s="338" t="str">
        <f t="shared" si="50"/>
        <v/>
      </c>
      <c r="J3118" s="339"/>
      <c r="K3118" s="339"/>
      <c r="L3118" s="339"/>
      <c r="M3118" s="339"/>
      <c r="N3118" s="339"/>
      <c r="O3118" s="339"/>
      <c r="P3118" s="339"/>
      <c r="Q3118" s="339"/>
    </row>
    <row r="3119" spans="1:17" ht="13.5" customHeight="1">
      <c r="A3119" s="481"/>
      <c r="B3119" s="481"/>
      <c r="C3119" s="481"/>
      <c r="D3119" s="481"/>
      <c r="E3119" s="481"/>
      <c r="F3119" s="339"/>
      <c r="G3119" s="340" t="str">
        <f>IF(ISNUMBER(E3119),E3119/'Bulk DivVar Analysis'!$C$60,"")</f>
        <v/>
      </c>
      <c r="H3119" s="338" t="str">
        <f>IF(ISNUMBER(E3119), IF(G3119&gt;'Bulk DivVar Analysis'!$D$62,"Pass","Fail"),"")</f>
        <v/>
      </c>
      <c r="I3119" s="338" t="str">
        <f t="shared" si="50"/>
        <v/>
      </c>
      <c r="J3119" s="339"/>
      <c r="K3119" s="339"/>
      <c r="L3119" s="339"/>
      <c r="M3119" s="339"/>
      <c r="N3119" s="339"/>
      <c r="O3119" s="339"/>
      <c r="P3119" s="339"/>
      <c r="Q3119" s="339"/>
    </row>
    <row r="3120" spans="1:17" ht="13.5" customHeight="1">
      <c r="A3120" s="481"/>
      <c r="B3120" s="481"/>
      <c r="C3120" s="481"/>
      <c r="D3120" s="481"/>
      <c r="E3120" s="481"/>
      <c r="F3120" s="339"/>
      <c r="G3120" s="340" t="str">
        <f>IF(ISNUMBER(E3120),E3120/'Bulk DivVar Analysis'!$C$60,"")</f>
        <v/>
      </c>
      <c r="H3120" s="338" t="str">
        <f>IF(ISNUMBER(E3120), IF(G3120&gt;'Bulk DivVar Analysis'!$D$62,"Pass","Fail"),"")</f>
        <v/>
      </c>
      <c r="I3120" s="338" t="str">
        <f t="shared" si="50"/>
        <v/>
      </c>
      <c r="J3120" s="339"/>
      <c r="K3120" s="339"/>
      <c r="L3120" s="339"/>
      <c r="M3120" s="339"/>
      <c r="N3120" s="339"/>
      <c r="O3120" s="339"/>
      <c r="P3120" s="339"/>
      <c r="Q3120" s="339"/>
    </row>
    <row r="3121" spans="1:17" ht="13.5" customHeight="1">
      <c r="A3121" s="481"/>
      <c r="B3121" s="481"/>
      <c r="C3121" s="481"/>
      <c r="D3121" s="481"/>
      <c r="E3121" s="481"/>
      <c r="F3121" s="339"/>
      <c r="G3121" s="340" t="str">
        <f>IF(ISNUMBER(E3121),E3121/'Bulk DivVar Analysis'!$C$60,"")</f>
        <v/>
      </c>
      <c r="H3121" s="338" t="str">
        <f>IF(ISNUMBER(E3121), IF(G3121&gt;'Bulk DivVar Analysis'!$D$62,"Pass","Fail"),"")</f>
        <v/>
      </c>
      <c r="I3121" s="338" t="str">
        <f t="shared" si="50"/>
        <v/>
      </c>
      <c r="J3121" s="339"/>
      <c r="K3121" s="339"/>
      <c r="L3121" s="339"/>
      <c r="M3121" s="339"/>
      <c r="N3121" s="339"/>
      <c r="O3121" s="339"/>
      <c r="P3121" s="339"/>
      <c r="Q3121" s="339"/>
    </row>
    <row r="3122" spans="1:17" ht="13.5" customHeight="1">
      <c r="A3122" s="481"/>
      <c r="B3122" s="481"/>
      <c r="C3122" s="481"/>
      <c r="D3122" s="481"/>
      <c r="E3122" s="481"/>
      <c r="F3122" s="339"/>
      <c r="G3122" s="340" t="str">
        <f>IF(ISNUMBER(E3122),E3122/'Bulk DivVar Analysis'!$C$60,"")</f>
        <v/>
      </c>
      <c r="H3122" s="338" t="str">
        <f>IF(ISNUMBER(E3122), IF(G3122&gt;'Bulk DivVar Analysis'!$D$62,"Pass","Fail"),"")</f>
        <v/>
      </c>
      <c r="I3122" s="338" t="str">
        <f t="shared" si="50"/>
        <v/>
      </c>
      <c r="J3122" s="339"/>
      <c r="K3122" s="339"/>
      <c r="L3122" s="339"/>
      <c r="M3122" s="339"/>
      <c r="N3122" s="339"/>
      <c r="O3122" s="339"/>
      <c r="P3122" s="339"/>
      <c r="Q3122" s="339"/>
    </row>
    <row r="3123" spans="1:17" ht="13.5" customHeight="1">
      <c r="A3123" s="481"/>
      <c r="B3123" s="481"/>
      <c r="C3123" s="481"/>
      <c r="D3123" s="481"/>
      <c r="E3123" s="481"/>
      <c r="F3123" s="339"/>
      <c r="G3123" s="340" t="str">
        <f>IF(ISNUMBER(E3123),E3123/'Bulk DivVar Analysis'!$C$60,"")</f>
        <v/>
      </c>
      <c r="H3123" s="338" t="str">
        <f>IF(ISNUMBER(E3123), IF(G3123&gt;'Bulk DivVar Analysis'!$D$62,"Pass","Fail"),"")</f>
        <v/>
      </c>
      <c r="I3123" s="338" t="str">
        <f t="shared" si="50"/>
        <v/>
      </c>
      <c r="J3123" s="339"/>
      <c r="K3123" s="339"/>
      <c r="L3123" s="339"/>
      <c r="M3123" s="339"/>
      <c r="N3123" s="339"/>
      <c r="O3123" s="339"/>
      <c r="P3123" s="339"/>
      <c r="Q3123" s="339"/>
    </row>
    <row r="3124" spans="1:17" ht="13.5" customHeight="1">
      <c r="A3124" s="481"/>
      <c r="B3124" s="481"/>
      <c r="C3124" s="481"/>
      <c r="D3124" s="481"/>
      <c r="E3124" s="481"/>
      <c r="F3124" s="339"/>
      <c r="G3124" s="340" t="str">
        <f>IF(ISNUMBER(E3124),E3124/'Bulk DivVar Analysis'!$C$60,"")</f>
        <v/>
      </c>
      <c r="H3124" s="338" t="str">
        <f>IF(ISNUMBER(E3124), IF(G3124&gt;'Bulk DivVar Analysis'!$D$62,"Pass","Fail"),"")</f>
        <v/>
      </c>
      <c r="I3124" s="338" t="str">
        <f t="shared" si="50"/>
        <v/>
      </c>
      <c r="J3124" s="339"/>
      <c r="K3124" s="339"/>
      <c r="L3124" s="339"/>
      <c r="M3124" s="339"/>
      <c r="N3124" s="339"/>
      <c r="O3124" s="339"/>
      <c r="P3124" s="339"/>
      <c r="Q3124" s="339"/>
    </row>
    <row r="3125" spans="1:17" ht="13.5" customHeight="1">
      <c r="A3125" s="481"/>
      <c r="B3125" s="481"/>
      <c r="C3125" s="481"/>
      <c r="D3125" s="481"/>
      <c r="E3125" s="481"/>
      <c r="F3125" s="339"/>
      <c r="G3125" s="340" t="str">
        <f>IF(ISNUMBER(E3125),E3125/'Bulk DivVar Analysis'!$C$60,"")</f>
        <v/>
      </c>
      <c r="H3125" s="338" t="str">
        <f>IF(ISNUMBER(E3125), IF(G3125&gt;'Bulk DivVar Analysis'!$D$62,"Pass","Fail"),"")</f>
        <v/>
      </c>
      <c r="I3125" s="338" t="str">
        <f t="shared" si="50"/>
        <v/>
      </c>
      <c r="J3125" s="339"/>
      <c r="K3125" s="339"/>
      <c r="L3125" s="339"/>
      <c r="M3125" s="339"/>
      <c r="N3125" s="339"/>
      <c r="O3125" s="339"/>
      <c r="P3125" s="339"/>
      <c r="Q3125" s="339"/>
    </row>
    <row r="3126" spans="1:17" ht="13.5" customHeight="1">
      <c r="A3126" s="481"/>
      <c r="B3126" s="481"/>
      <c r="C3126" s="481"/>
      <c r="D3126" s="481"/>
      <c r="E3126" s="481"/>
      <c r="F3126" s="339"/>
      <c r="G3126" s="340" t="str">
        <f>IF(ISNUMBER(E3126),E3126/'Bulk DivVar Analysis'!$C$60,"")</f>
        <v/>
      </c>
      <c r="H3126" s="338" t="str">
        <f>IF(ISNUMBER(E3126), IF(G3126&gt;'Bulk DivVar Analysis'!$D$62,"Pass","Fail"),"")</f>
        <v/>
      </c>
      <c r="I3126" s="338" t="str">
        <f t="shared" si="50"/>
        <v/>
      </c>
      <c r="J3126" s="339"/>
      <c r="K3126" s="339"/>
      <c r="L3126" s="339"/>
      <c r="M3126" s="339"/>
      <c r="N3126" s="339"/>
      <c r="O3126" s="339"/>
      <c r="P3126" s="339"/>
      <c r="Q3126" s="339"/>
    </row>
    <row r="3127" spans="1:17" ht="13.5" customHeight="1">
      <c r="A3127" s="481"/>
      <c r="B3127" s="481"/>
      <c r="C3127" s="481"/>
      <c r="D3127" s="481"/>
      <c r="E3127" s="481"/>
      <c r="F3127" s="339"/>
      <c r="G3127" s="340" t="str">
        <f>IF(ISNUMBER(E3127),E3127/'Bulk DivVar Analysis'!$C$60,"")</f>
        <v/>
      </c>
      <c r="H3127" s="338" t="str">
        <f>IF(ISNUMBER(E3127), IF(G3127&gt;'Bulk DivVar Analysis'!$D$62,"Pass","Fail"),"")</f>
        <v/>
      </c>
      <c r="I3127" s="338" t="str">
        <f t="shared" si="50"/>
        <v/>
      </c>
      <c r="J3127" s="339"/>
      <c r="K3127" s="339"/>
      <c r="L3127" s="339"/>
      <c r="M3127" s="339"/>
      <c r="N3127" s="339"/>
      <c r="O3127" s="339"/>
      <c r="P3127" s="339"/>
      <c r="Q3127" s="339"/>
    </row>
    <row r="3128" spans="1:17" ht="13.5" customHeight="1">
      <c r="A3128" s="481"/>
      <c r="B3128" s="481"/>
      <c r="C3128" s="481"/>
      <c r="D3128" s="481"/>
      <c r="E3128" s="481"/>
      <c r="F3128" s="339"/>
      <c r="G3128" s="340" t="str">
        <f>IF(ISNUMBER(E3128),E3128/'Bulk DivVar Analysis'!$C$60,"")</f>
        <v/>
      </c>
      <c r="H3128" s="338" t="str">
        <f>IF(ISNUMBER(E3128), IF(G3128&gt;'Bulk DivVar Analysis'!$D$62,"Pass","Fail"),"")</f>
        <v/>
      </c>
      <c r="I3128" s="338" t="str">
        <f t="shared" si="50"/>
        <v/>
      </c>
      <c r="J3128" s="339"/>
      <c r="K3128" s="339"/>
      <c r="L3128" s="339"/>
      <c r="M3128" s="339"/>
      <c r="N3128" s="339"/>
      <c r="O3128" s="339"/>
      <c r="P3128" s="339"/>
      <c r="Q3128" s="339"/>
    </row>
    <row r="3129" spans="1:17" ht="13.5" customHeight="1">
      <c r="A3129" s="481"/>
      <c r="B3129" s="481"/>
      <c r="C3129" s="481"/>
      <c r="D3129" s="481"/>
      <c r="E3129" s="481"/>
      <c r="F3129" s="339"/>
      <c r="G3129" s="340" t="str">
        <f>IF(ISNUMBER(E3129),E3129/'Bulk DivVar Analysis'!$C$60,"")</f>
        <v/>
      </c>
      <c r="H3129" s="338" t="str">
        <f>IF(ISNUMBER(E3129), IF(G3129&gt;'Bulk DivVar Analysis'!$D$62,"Pass","Fail"),"")</f>
        <v/>
      </c>
      <c r="I3129" s="338" t="str">
        <f t="shared" si="50"/>
        <v/>
      </c>
      <c r="J3129" s="339"/>
      <c r="K3129" s="339"/>
      <c r="L3129" s="339"/>
      <c r="M3129" s="339"/>
      <c r="N3129" s="339"/>
      <c r="O3129" s="339"/>
      <c r="P3129" s="339"/>
      <c r="Q3129" s="339"/>
    </row>
    <row r="3130" spans="1:17" ht="13.5" customHeight="1">
      <c r="A3130" s="481"/>
      <c r="B3130" s="481"/>
      <c r="C3130" s="481"/>
      <c r="D3130" s="481"/>
      <c r="E3130" s="481"/>
      <c r="F3130" s="339"/>
      <c r="G3130" s="340" t="str">
        <f>IF(ISNUMBER(E3130),E3130/'Bulk DivVar Analysis'!$C$60,"")</f>
        <v/>
      </c>
      <c r="H3130" s="338" t="str">
        <f>IF(ISNUMBER(E3130), IF(G3130&gt;'Bulk DivVar Analysis'!$D$62,"Pass","Fail"),"")</f>
        <v/>
      </c>
      <c r="I3130" s="338" t="str">
        <f t="shared" si="50"/>
        <v/>
      </c>
      <c r="J3130" s="339"/>
      <c r="K3130" s="339"/>
      <c r="L3130" s="339"/>
      <c r="M3130" s="339"/>
      <c r="N3130" s="339"/>
      <c r="O3130" s="339"/>
      <c r="P3130" s="339"/>
      <c r="Q3130" s="339"/>
    </row>
    <row r="3131" spans="1:17" ht="13.5" customHeight="1">
      <c r="A3131" s="481"/>
      <c r="B3131" s="481"/>
      <c r="C3131" s="481"/>
      <c r="D3131" s="481"/>
      <c r="E3131" s="481"/>
      <c r="F3131" s="339"/>
      <c r="G3131" s="340" t="str">
        <f>IF(ISNUMBER(E3131),E3131/'Bulk DivVar Analysis'!$C$60,"")</f>
        <v/>
      </c>
      <c r="H3131" s="338" t="str">
        <f>IF(ISNUMBER(E3131), IF(G3131&gt;'Bulk DivVar Analysis'!$D$62,"Pass","Fail"),"")</f>
        <v/>
      </c>
      <c r="I3131" s="338" t="str">
        <f t="shared" si="50"/>
        <v/>
      </c>
      <c r="J3131" s="339"/>
      <c r="K3131" s="339"/>
      <c r="L3131" s="339"/>
      <c r="M3131" s="339"/>
      <c r="N3131" s="339"/>
      <c r="O3131" s="339"/>
      <c r="P3131" s="339"/>
      <c r="Q3131" s="339"/>
    </row>
    <row r="3132" spans="1:17" ht="13.5" customHeight="1">
      <c r="A3132" s="481"/>
      <c r="B3132" s="481"/>
      <c r="C3132" s="481"/>
      <c r="D3132" s="481"/>
      <c r="E3132" s="481"/>
      <c r="F3132" s="339"/>
      <c r="G3132" s="340" t="str">
        <f>IF(ISNUMBER(E3132),E3132/'Bulk DivVar Analysis'!$C$60,"")</f>
        <v/>
      </c>
      <c r="H3132" s="338" t="str">
        <f>IF(ISNUMBER(E3132), IF(G3132&gt;'Bulk DivVar Analysis'!$D$62,"Pass","Fail"),"")</f>
        <v/>
      </c>
      <c r="I3132" s="338" t="str">
        <f t="shared" si="50"/>
        <v/>
      </c>
      <c r="J3132" s="339"/>
      <c r="K3132" s="339"/>
      <c r="L3132" s="339"/>
      <c r="M3132" s="339"/>
      <c r="N3132" s="339"/>
      <c r="O3132" s="339"/>
      <c r="P3132" s="339"/>
      <c r="Q3132" s="339"/>
    </row>
    <row r="3133" spans="1:17" ht="13.5" customHeight="1">
      <c r="A3133" s="481"/>
      <c r="B3133" s="481"/>
      <c r="C3133" s="481"/>
      <c r="D3133" s="481"/>
      <c r="E3133" s="481"/>
      <c r="F3133" s="339"/>
      <c r="G3133" s="340" t="str">
        <f>IF(ISNUMBER(E3133),E3133/'Bulk DivVar Analysis'!$C$60,"")</f>
        <v/>
      </c>
      <c r="H3133" s="338" t="str">
        <f>IF(ISNUMBER(E3133), IF(G3133&gt;'Bulk DivVar Analysis'!$D$62,"Pass","Fail"),"")</f>
        <v/>
      </c>
      <c r="I3133" s="338" t="str">
        <f t="shared" si="50"/>
        <v/>
      </c>
      <c r="J3133" s="339"/>
      <c r="K3133" s="339"/>
      <c r="L3133" s="339"/>
      <c r="M3133" s="339"/>
      <c r="N3133" s="339"/>
      <c r="O3133" s="339"/>
      <c r="P3133" s="339"/>
      <c r="Q3133" s="339"/>
    </row>
    <row r="3134" spans="1:17" ht="13.5" customHeight="1">
      <c r="A3134" s="481"/>
      <c r="B3134" s="481"/>
      <c r="C3134" s="481"/>
      <c r="D3134" s="481"/>
      <c r="E3134" s="481"/>
      <c r="F3134" s="339"/>
      <c r="G3134" s="340" t="str">
        <f>IF(ISNUMBER(E3134),E3134/'Bulk DivVar Analysis'!$C$60,"")</f>
        <v/>
      </c>
      <c r="H3134" s="338" t="str">
        <f>IF(ISNUMBER(E3134), IF(G3134&gt;'Bulk DivVar Analysis'!$D$62,"Pass","Fail"),"")</f>
        <v/>
      </c>
      <c r="I3134" s="338" t="str">
        <f t="shared" si="50"/>
        <v/>
      </c>
      <c r="J3134" s="339"/>
      <c r="K3134" s="339"/>
      <c r="L3134" s="339"/>
      <c r="M3134" s="339"/>
      <c r="N3134" s="339"/>
      <c r="O3134" s="339"/>
      <c r="P3134" s="339"/>
      <c r="Q3134" s="339"/>
    </row>
    <row r="3135" spans="1:17" ht="13.5" customHeight="1">
      <c r="A3135" s="481"/>
      <c r="B3135" s="481"/>
      <c r="C3135" s="481"/>
      <c r="D3135" s="481"/>
      <c r="E3135" s="481"/>
      <c r="F3135" s="339"/>
      <c r="G3135" s="340" t="str">
        <f>IF(ISNUMBER(E3135),E3135/'Bulk DivVar Analysis'!$C$60,"")</f>
        <v/>
      </c>
      <c r="H3135" s="338" t="str">
        <f>IF(ISNUMBER(E3135), IF(G3135&gt;'Bulk DivVar Analysis'!$D$62,"Pass","Fail"),"")</f>
        <v/>
      </c>
      <c r="I3135" s="338" t="str">
        <f t="shared" si="50"/>
        <v/>
      </c>
      <c r="J3135" s="339"/>
      <c r="K3135" s="339"/>
      <c r="L3135" s="339"/>
      <c r="M3135" s="339"/>
      <c r="N3135" s="339"/>
      <c r="O3135" s="339"/>
      <c r="P3135" s="339"/>
      <c r="Q3135" s="339"/>
    </row>
    <row r="3136" spans="1:17" ht="13.5" customHeight="1">
      <c r="A3136" s="481"/>
      <c r="B3136" s="481"/>
      <c r="C3136" s="481"/>
      <c r="D3136" s="481"/>
      <c r="E3136" s="481"/>
      <c r="F3136" s="339"/>
      <c r="G3136" s="340" t="str">
        <f>IF(ISNUMBER(E3136),E3136/'Bulk DivVar Analysis'!$C$60,"")</f>
        <v/>
      </c>
      <c r="H3136" s="338" t="str">
        <f>IF(ISNUMBER(E3136), IF(G3136&gt;'Bulk DivVar Analysis'!$D$62,"Pass","Fail"),"")</f>
        <v/>
      </c>
      <c r="I3136" s="338" t="str">
        <f t="shared" si="50"/>
        <v/>
      </c>
      <c r="J3136" s="339"/>
      <c r="K3136" s="339"/>
      <c r="L3136" s="339"/>
      <c r="M3136" s="339"/>
      <c r="N3136" s="339"/>
      <c r="O3136" s="339"/>
      <c r="P3136" s="339"/>
      <c r="Q3136" s="339"/>
    </row>
    <row r="3137" spans="1:17" ht="13.5" customHeight="1">
      <c r="A3137" s="481"/>
      <c r="B3137" s="481"/>
      <c r="C3137" s="481"/>
      <c r="D3137" s="481"/>
      <c r="E3137" s="481"/>
      <c r="F3137" s="339"/>
      <c r="G3137" s="340" t="str">
        <f>IF(ISNUMBER(E3137),E3137/'Bulk DivVar Analysis'!$C$60,"")</f>
        <v/>
      </c>
      <c r="H3137" s="338" t="str">
        <f>IF(ISNUMBER(E3137), IF(G3137&gt;'Bulk DivVar Analysis'!$D$62,"Pass","Fail"),"")</f>
        <v/>
      </c>
      <c r="I3137" s="338" t="str">
        <f t="shared" si="50"/>
        <v/>
      </c>
      <c r="J3137" s="339"/>
      <c r="K3137" s="339"/>
      <c r="L3137" s="339"/>
      <c r="M3137" s="339"/>
      <c r="N3137" s="339"/>
      <c r="O3137" s="339"/>
      <c r="P3137" s="339"/>
      <c r="Q3137" s="339"/>
    </row>
    <row r="3138" spans="1:17" ht="13.5" customHeight="1">
      <c r="A3138" s="481"/>
      <c r="B3138" s="481"/>
      <c r="C3138" s="481"/>
      <c r="D3138" s="481"/>
      <c r="E3138" s="481"/>
      <c r="F3138" s="339"/>
      <c r="G3138" s="340" t="str">
        <f>IF(ISNUMBER(E3138),E3138/'Bulk DivVar Analysis'!$C$60,"")</f>
        <v/>
      </c>
      <c r="H3138" s="338" t="str">
        <f>IF(ISNUMBER(E3138), IF(G3138&gt;'Bulk DivVar Analysis'!$D$62,"Pass","Fail"),"")</f>
        <v/>
      </c>
      <c r="I3138" s="338" t="str">
        <f t="shared" si="50"/>
        <v/>
      </c>
      <c r="J3138" s="339"/>
      <c r="K3138" s="339"/>
      <c r="L3138" s="339"/>
      <c r="M3138" s="339"/>
      <c r="N3138" s="339"/>
      <c r="O3138" s="339"/>
      <c r="P3138" s="339"/>
      <c r="Q3138" s="339"/>
    </row>
    <row r="3139" spans="1:17" ht="13.5" customHeight="1">
      <c r="A3139" s="481"/>
      <c r="B3139" s="481"/>
      <c r="C3139" s="481"/>
      <c r="D3139" s="481"/>
      <c r="E3139" s="481"/>
      <c r="F3139" s="339"/>
      <c r="G3139" s="340" t="str">
        <f>IF(ISNUMBER(E3139),E3139/'Bulk DivVar Analysis'!$C$60,"")</f>
        <v/>
      </c>
      <c r="H3139" s="338" t="str">
        <f>IF(ISNUMBER(E3139), IF(G3139&gt;'Bulk DivVar Analysis'!$D$62,"Pass","Fail"),"")</f>
        <v/>
      </c>
      <c r="I3139" s="338" t="str">
        <f t="shared" ref="I3139:I3202" si="51">_xlfn.TEXTJOIN("_",TRUE,B3139,C3139)</f>
        <v/>
      </c>
      <c r="J3139" s="339"/>
      <c r="K3139" s="339"/>
      <c r="L3139" s="339"/>
      <c r="M3139" s="339"/>
      <c r="N3139" s="339"/>
      <c r="O3139" s="339"/>
      <c r="P3139" s="339"/>
      <c r="Q3139" s="339"/>
    </row>
    <row r="3140" spans="1:17" ht="13.5" customHeight="1">
      <c r="A3140" s="481"/>
      <c r="B3140" s="481"/>
      <c r="C3140" s="481"/>
      <c r="D3140" s="481"/>
      <c r="E3140" s="481"/>
      <c r="F3140" s="339"/>
      <c r="G3140" s="340" t="str">
        <f>IF(ISNUMBER(E3140),E3140/'Bulk DivVar Analysis'!$C$60,"")</f>
        <v/>
      </c>
      <c r="H3140" s="338" t="str">
        <f>IF(ISNUMBER(E3140), IF(G3140&gt;'Bulk DivVar Analysis'!$D$62,"Pass","Fail"),"")</f>
        <v/>
      </c>
      <c r="I3140" s="338" t="str">
        <f t="shared" si="51"/>
        <v/>
      </c>
      <c r="J3140" s="339"/>
      <c r="K3140" s="339"/>
      <c r="L3140" s="339"/>
      <c r="M3140" s="339"/>
      <c r="N3140" s="339"/>
      <c r="O3140" s="339"/>
      <c r="P3140" s="339"/>
      <c r="Q3140" s="339"/>
    </row>
    <row r="3141" spans="1:17" ht="13.5" customHeight="1">
      <c r="A3141" s="481"/>
      <c r="B3141" s="481"/>
      <c r="C3141" s="481"/>
      <c r="D3141" s="481"/>
      <c r="E3141" s="481"/>
      <c r="F3141" s="339"/>
      <c r="G3141" s="340" t="str">
        <f>IF(ISNUMBER(E3141),E3141/'Bulk DivVar Analysis'!$C$60,"")</f>
        <v/>
      </c>
      <c r="H3141" s="338" t="str">
        <f>IF(ISNUMBER(E3141), IF(G3141&gt;'Bulk DivVar Analysis'!$D$62,"Pass","Fail"),"")</f>
        <v/>
      </c>
      <c r="I3141" s="338" t="str">
        <f t="shared" si="51"/>
        <v/>
      </c>
      <c r="J3141" s="339"/>
      <c r="K3141" s="339"/>
      <c r="L3141" s="339"/>
      <c r="M3141" s="339"/>
      <c r="N3141" s="339"/>
      <c r="O3141" s="339"/>
      <c r="P3141" s="339"/>
      <c r="Q3141" s="339"/>
    </row>
    <row r="3142" spans="1:17" ht="13.5" customHeight="1">
      <c r="A3142" s="481"/>
      <c r="B3142" s="481"/>
      <c r="C3142" s="481"/>
      <c r="D3142" s="481"/>
      <c r="E3142" s="481"/>
      <c r="F3142" s="339"/>
      <c r="G3142" s="340" t="str">
        <f>IF(ISNUMBER(E3142),E3142/'Bulk DivVar Analysis'!$C$60,"")</f>
        <v/>
      </c>
      <c r="H3142" s="338" t="str">
        <f>IF(ISNUMBER(E3142), IF(G3142&gt;'Bulk DivVar Analysis'!$D$62,"Pass","Fail"),"")</f>
        <v/>
      </c>
      <c r="I3142" s="338" t="str">
        <f t="shared" si="51"/>
        <v/>
      </c>
      <c r="J3142" s="339"/>
      <c r="K3142" s="339"/>
      <c r="L3142" s="339"/>
      <c r="M3142" s="339"/>
      <c r="N3142" s="339"/>
      <c r="O3142" s="339"/>
      <c r="P3142" s="339"/>
      <c r="Q3142" s="339"/>
    </row>
    <row r="3143" spans="1:17" ht="13.5" customHeight="1">
      <c r="A3143" s="481"/>
      <c r="B3143" s="481"/>
      <c r="C3143" s="481"/>
      <c r="D3143" s="481"/>
      <c r="E3143" s="481"/>
      <c r="F3143" s="339"/>
      <c r="G3143" s="340" t="str">
        <f>IF(ISNUMBER(E3143),E3143/'Bulk DivVar Analysis'!$C$60,"")</f>
        <v/>
      </c>
      <c r="H3143" s="338" t="str">
        <f>IF(ISNUMBER(E3143), IF(G3143&gt;'Bulk DivVar Analysis'!$D$62,"Pass","Fail"),"")</f>
        <v/>
      </c>
      <c r="I3143" s="338" t="str">
        <f t="shared" si="51"/>
        <v/>
      </c>
      <c r="J3143" s="339"/>
      <c r="K3143" s="339"/>
      <c r="L3143" s="339"/>
      <c r="M3143" s="339"/>
      <c r="N3143" s="339"/>
      <c r="O3143" s="339"/>
      <c r="P3143" s="339"/>
      <c r="Q3143" s="339"/>
    </row>
    <row r="3144" spans="1:17" ht="13.5" customHeight="1">
      <c r="A3144" s="481"/>
      <c r="B3144" s="481"/>
      <c r="C3144" s="481"/>
      <c r="D3144" s="481"/>
      <c r="E3144" s="481"/>
      <c r="F3144" s="339"/>
      <c r="G3144" s="340" t="str">
        <f>IF(ISNUMBER(E3144),E3144/'Bulk DivVar Analysis'!$C$60,"")</f>
        <v/>
      </c>
      <c r="H3144" s="338" t="str">
        <f>IF(ISNUMBER(E3144), IF(G3144&gt;'Bulk DivVar Analysis'!$D$62,"Pass","Fail"),"")</f>
        <v/>
      </c>
      <c r="I3144" s="338" t="str">
        <f t="shared" si="51"/>
        <v/>
      </c>
      <c r="J3144" s="339"/>
      <c r="K3144" s="339"/>
      <c r="L3144" s="339"/>
      <c r="M3144" s="339"/>
      <c r="N3144" s="339"/>
      <c r="O3144" s="339"/>
      <c r="P3144" s="339"/>
      <c r="Q3144" s="339"/>
    </row>
    <row r="3145" spans="1:17" ht="13.5" customHeight="1">
      <c r="A3145" s="481"/>
      <c r="B3145" s="481"/>
      <c r="C3145" s="481"/>
      <c r="D3145" s="481"/>
      <c r="E3145" s="481"/>
      <c r="F3145" s="339"/>
      <c r="G3145" s="340" t="str">
        <f>IF(ISNUMBER(E3145),E3145/'Bulk DivVar Analysis'!$C$60,"")</f>
        <v/>
      </c>
      <c r="H3145" s="338" t="str">
        <f>IF(ISNUMBER(E3145), IF(G3145&gt;'Bulk DivVar Analysis'!$D$62,"Pass","Fail"),"")</f>
        <v/>
      </c>
      <c r="I3145" s="338" t="str">
        <f t="shared" si="51"/>
        <v/>
      </c>
      <c r="J3145" s="339"/>
      <c r="K3145" s="339"/>
      <c r="L3145" s="339"/>
      <c r="M3145" s="339"/>
      <c r="N3145" s="339"/>
      <c r="O3145" s="339"/>
      <c r="P3145" s="339"/>
      <c r="Q3145" s="339"/>
    </row>
    <row r="3146" spans="1:17" ht="13.5" customHeight="1">
      <c r="A3146" s="481"/>
      <c r="B3146" s="481"/>
      <c r="C3146" s="481"/>
      <c r="D3146" s="481"/>
      <c r="E3146" s="481"/>
      <c r="F3146" s="339"/>
      <c r="G3146" s="340" t="str">
        <f>IF(ISNUMBER(E3146),E3146/'Bulk DivVar Analysis'!$C$60,"")</f>
        <v/>
      </c>
      <c r="H3146" s="338" t="str">
        <f>IF(ISNUMBER(E3146), IF(G3146&gt;'Bulk DivVar Analysis'!$D$62,"Pass","Fail"),"")</f>
        <v/>
      </c>
      <c r="I3146" s="338" t="str">
        <f t="shared" si="51"/>
        <v/>
      </c>
      <c r="J3146" s="339"/>
      <c r="K3146" s="339"/>
      <c r="L3146" s="339"/>
      <c r="M3146" s="339"/>
      <c r="N3146" s="339"/>
      <c r="O3146" s="339"/>
      <c r="P3146" s="339"/>
      <c r="Q3146" s="339"/>
    </row>
    <row r="3147" spans="1:17" ht="13.5" customHeight="1">
      <c r="A3147" s="481"/>
      <c r="B3147" s="481"/>
      <c r="C3147" s="481"/>
      <c r="D3147" s="481"/>
      <c r="E3147" s="481"/>
      <c r="F3147" s="339"/>
      <c r="G3147" s="340" t="str">
        <f>IF(ISNUMBER(E3147),E3147/'Bulk DivVar Analysis'!$C$60,"")</f>
        <v/>
      </c>
      <c r="H3147" s="338" t="str">
        <f>IF(ISNUMBER(E3147), IF(G3147&gt;'Bulk DivVar Analysis'!$D$62,"Pass","Fail"),"")</f>
        <v/>
      </c>
      <c r="I3147" s="338" t="str">
        <f t="shared" si="51"/>
        <v/>
      </c>
      <c r="J3147" s="339"/>
      <c r="K3147" s="339"/>
      <c r="L3147" s="339"/>
      <c r="M3147" s="339"/>
      <c r="N3147" s="339"/>
      <c r="O3147" s="339"/>
      <c r="P3147" s="339"/>
      <c r="Q3147" s="339"/>
    </row>
    <row r="3148" spans="1:17" ht="13.5" customHeight="1">
      <c r="A3148" s="481"/>
      <c r="B3148" s="481"/>
      <c r="C3148" s="481"/>
      <c r="D3148" s="481"/>
      <c r="E3148" s="481"/>
      <c r="F3148" s="339"/>
      <c r="G3148" s="340" t="str">
        <f>IF(ISNUMBER(E3148),E3148/'Bulk DivVar Analysis'!$C$60,"")</f>
        <v/>
      </c>
      <c r="H3148" s="338" t="str">
        <f>IF(ISNUMBER(E3148), IF(G3148&gt;'Bulk DivVar Analysis'!$D$62,"Pass","Fail"),"")</f>
        <v/>
      </c>
      <c r="I3148" s="338" t="str">
        <f t="shared" si="51"/>
        <v/>
      </c>
      <c r="J3148" s="339"/>
      <c r="K3148" s="339"/>
      <c r="L3148" s="339"/>
      <c r="M3148" s="339"/>
      <c r="N3148" s="339"/>
      <c r="O3148" s="339"/>
      <c r="P3148" s="339"/>
      <c r="Q3148" s="339"/>
    </row>
    <row r="3149" spans="1:17" ht="13.5" customHeight="1">
      <c r="A3149" s="481"/>
      <c r="B3149" s="481"/>
      <c r="C3149" s="481"/>
      <c r="D3149" s="481"/>
      <c r="E3149" s="481"/>
      <c r="F3149" s="339"/>
      <c r="G3149" s="340" t="str">
        <f>IF(ISNUMBER(E3149),E3149/'Bulk DivVar Analysis'!$C$60,"")</f>
        <v/>
      </c>
      <c r="H3149" s="338" t="str">
        <f>IF(ISNUMBER(E3149), IF(G3149&gt;'Bulk DivVar Analysis'!$D$62,"Pass","Fail"),"")</f>
        <v/>
      </c>
      <c r="I3149" s="338" t="str">
        <f t="shared" si="51"/>
        <v/>
      </c>
      <c r="J3149" s="339"/>
      <c r="K3149" s="339"/>
      <c r="L3149" s="339"/>
      <c r="M3149" s="339"/>
      <c r="N3149" s="339"/>
      <c r="O3149" s="339"/>
      <c r="P3149" s="339"/>
      <c r="Q3149" s="339"/>
    </row>
    <row r="3150" spans="1:17" ht="13.5" customHeight="1">
      <c r="A3150" s="481"/>
      <c r="B3150" s="481"/>
      <c r="C3150" s="481"/>
      <c r="D3150" s="481"/>
      <c r="E3150" s="481"/>
      <c r="F3150" s="339"/>
      <c r="G3150" s="340" t="str">
        <f>IF(ISNUMBER(E3150),E3150/'Bulk DivVar Analysis'!$C$60,"")</f>
        <v/>
      </c>
      <c r="H3150" s="338" t="str">
        <f>IF(ISNUMBER(E3150), IF(G3150&gt;'Bulk DivVar Analysis'!$D$62,"Pass","Fail"),"")</f>
        <v/>
      </c>
      <c r="I3150" s="338" t="str">
        <f t="shared" si="51"/>
        <v/>
      </c>
      <c r="J3150" s="339"/>
      <c r="K3150" s="339"/>
      <c r="L3150" s="339"/>
      <c r="M3150" s="339"/>
      <c r="N3150" s="339"/>
      <c r="O3150" s="339"/>
      <c r="P3150" s="339"/>
      <c r="Q3150" s="339"/>
    </row>
    <row r="3151" spans="1:17" ht="13.5" customHeight="1">
      <c r="A3151" s="481"/>
      <c r="B3151" s="481"/>
      <c r="C3151" s="481"/>
      <c r="D3151" s="481"/>
      <c r="E3151" s="481"/>
      <c r="F3151" s="339"/>
      <c r="G3151" s="340" t="str">
        <f>IF(ISNUMBER(E3151),E3151/'Bulk DivVar Analysis'!$C$60,"")</f>
        <v/>
      </c>
      <c r="H3151" s="338" t="str">
        <f>IF(ISNUMBER(E3151), IF(G3151&gt;'Bulk DivVar Analysis'!$D$62,"Pass","Fail"),"")</f>
        <v/>
      </c>
      <c r="I3151" s="338" t="str">
        <f t="shared" si="51"/>
        <v/>
      </c>
      <c r="J3151" s="339"/>
      <c r="K3151" s="339"/>
      <c r="L3151" s="339"/>
      <c r="M3151" s="339"/>
      <c r="N3151" s="339"/>
      <c r="O3151" s="339"/>
      <c r="P3151" s="339"/>
      <c r="Q3151" s="339"/>
    </row>
    <row r="3152" spans="1:17" ht="13.5" customHeight="1">
      <c r="A3152" s="481"/>
      <c r="B3152" s="481"/>
      <c r="C3152" s="481"/>
      <c r="D3152" s="481"/>
      <c r="E3152" s="481"/>
      <c r="F3152" s="339"/>
      <c r="G3152" s="340" t="str">
        <f>IF(ISNUMBER(E3152),E3152/'Bulk DivVar Analysis'!$C$60,"")</f>
        <v/>
      </c>
      <c r="H3152" s="338" t="str">
        <f>IF(ISNUMBER(E3152), IF(G3152&gt;'Bulk DivVar Analysis'!$D$62,"Pass","Fail"),"")</f>
        <v/>
      </c>
      <c r="I3152" s="338" t="str">
        <f t="shared" si="51"/>
        <v/>
      </c>
      <c r="J3152" s="339"/>
      <c r="K3152" s="339"/>
      <c r="L3152" s="339"/>
      <c r="M3152" s="339"/>
      <c r="N3152" s="339"/>
      <c r="O3152" s="339"/>
      <c r="P3152" s="339"/>
      <c r="Q3152" s="339"/>
    </row>
    <row r="3153" spans="1:17" ht="13.5" customHeight="1">
      <c r="A3153" s="481"/>
      <c r="B3153" s="481"/>
      <c r="C3153" s="481"/>
      <c r="D3153" s="481"/>
      <c r="E3153" s="481"/>
      <c r="F3153" s="339"/>
      <c r="G3153" s="340" t="str">
        <f>IF(ISNUMBER(E3153),E3153/'Bulk DivVar Analysis'!$C$60,"")</f>
        <v/>
      </c>
      <c r="H3153" s="338" t="str">
        <f>IF(ISNUMBER(E3153), IF(G3153&gt;'Bulk DivVar Analysis'!$D$62,"Pass","Fail"),"")</f>
        <v/>
      </c>
      <c r="I3153" s="338" t="str">
        <f t="shared" si="51"/>
        <v/>
      </c>
      <c r="J3153" s="339"/>
      <c r="K3153" s="339"/>
      <c r="L3153" s="339"/>
      <c r="M3153" s="339"/>
      <c r="N3153" s="339"/>
      <c r="O3153" s="339"/>
      <c r="P3153" s="339"/>
      <c r="Q3153" s="339"/>
    </row>
    <row r="3154" spans="1:17" ht="13.5" customHeight="1">
      <c r="A3154" s="481"/>
      <c r="B3154" s="481"/>
      <c r="C3154" s="481"/>
      <c r="D3154" s="481"/>
      <c r="E3154" s="481"/>
      <c r="F3154" s="339"/>
      <c r="G3154" s="340" t="str">
        <f>IF(ISNUMBER(E3154),E3154/'Bulk DivVar Analysis'!$C$60,"")</f>
        <v/>
      </c>
      <c r="H3154" s="338" t="str">
        <f>IF(ISNUMBER(E3154), IF(G3154&gt;'Bulk DivVar Analysis'!$D$62,"Pass","Fail"),"")</f>
        <v/>
      </c>
      <c r="I3154" s="338" t="str">
        <f t="shared" si="51"/>
        <v/>
      </c>
      <c r="J3154" s="339"/>
      <c r="K3154" s="339"/>
      <c r="L3154" s="339"/>
      <c r="M3154" s="339"/>
      <c r="N3154" s="339"/>
      <c r="O3154" s="339"/>
      <c r="P3154" s="339"/>
      <c r="Q3154" s="339"/>
    </row>
    <row r="3155" spans="1:17" ht="13.5" customHeight="1">
      <c r="A3155" s="481"/>
      <c r="B3155" s="481"/>
      <c r="C3155" s="481"/>
      <c r="D3155" s="481"/>
      <c r="E3155" s="481"/>
      <c r="F3155" s="339"/>
      <c r="G3155" s="340" t="str">
        <f>IF(ISNUMBER(E3155),E3155/'Bulk DivVar Analysis'!$C$60,"")</f>
        <v/>
      </c>
      <c r="H3155" s="338" t="str">
        <f>IF(ISNUMBER(E3155), IF(G3155&gt;'Bulk DivVar Analysis'!$D$62,"Pass","Fail"),"")</f>
        <v/>
      </c>
      <c r="I3155" s="338" t="str">
        <f t="shared" si="51"/>
        <v/>
      </c>
      <c r="J3155" s="339"/>
      <c r="K3155" s="339"/>
      <c r="L3155" s="339"/>
      <c r="M3155" s="339"/>
      <c r="N3155" s="339"/>
      <c r="O3155" s="339"/>
      <c r="P3155" s="339"/>
      <c r="Q3155" s="339"/>
    </row>
    <row r="3156" spans="1:17" ht="13.5" customHeight="1">
      <c r="A3156" s="481"/>
      <c r="B3156" s="481"/>
      <c r="C3156" s="481"/>
      <c r="D3156" s="481"/>
      <c r="E3156" s="481"/>
      <c r="F3156" s="339"/>
      <c r="G3156" s="340" t="str">
        <f>IF(ISNUMBER(E3156),E3156/'Bulk DivVar Analysis'!$C$60,"")</f>
        <v/>
      </c>
      <c r="H3156" s="338" t="str">
        <f>IF(ISNUMBER(E3156), IF(G3156&gt;'Bulk DivVar Analysis'!$D$62,"Pass","Fail"),"")</f>
        <v/>
      </c>
      <c r="I3156" s="338" t="str">
        <f t="shared" si="51"/>
        <v/>
      </c>
      <c r="J3156" s="339"/>
      <c r="K3156" s="339"/>
      <c r="L3156" s="339"/>
      <c r="M3156" s="339"/>
      <c r="N3156" s="339"/>
      <c r="O3156" s="339"/>
      <c r="P3156" s="339"/>
      <c r="Q3156" s="339"/>
    </row>
    <row r="3157" spans="1:17" ht="13.5" customHeight="1">
      <c r="A3157" s="481"/>
      <c r="B3157" s="481"/>
      <c r="C3157" s="481"/>
      <c r="D3157" s="481"/>
      <c r="E3157" s="481"/>
      <c r="F3157" s="339"/>
      <c r="G3157" s="340" t="str">
        <f>IF(ISNUMBER(E3157),E3157/'Bulk DivVar Analysis'!$C$60,"")</f>
        <v/>
      </c>
      <c r="H3157" s="338" t="str">
        <f>IF(ISNUMBER(E3157), IF(G3157&gt;'Bulk DivVar Analysis'!$D$62,"Pass","Fail"),"")</f>
        <v/>
      </c>
      <c r="I3157" s="338" t="str">
        <f t="shared" si="51"/>
        <v/>
      </c>
      <c r="J3157" s="339"/>
      <c r="K3157" s="339"/>
      <c r="L3157" s="339"/>
      <c r="M3157" s="339"/>
      <c r="N3157" s="339"/>
      <c r="O3157" s="339"/>
      <c r="P3157" s="339"/>
      <c r="Q3157" s="339"/>
    </row>
    <row r="3158" spans="1:17" ht="13.5" customHeight="1">
      <c r="A3158" s="481"/>
      <c r="B3158" s="481"/>
      <c r="C3158" s="481"/>
      <c r="D3158" s="481"/>
      <c r="E3158" s="481"/>
      <c r="F3158" s="339"/>
      <c r="G3158" s="340" t="str">
        <f>IF(ISNUMBER(E3158),E3158/'Bulk DivVar Analysis'!$C$60,"")</f>
        <v/>
      </c>
      <c r="H3158" s="338" t="str">
        <f>IF(ISNUMBER(E3158), IF(G3158&gt;'Bulk DivVar Analysis'!$D$62,"Pass","Fail"),"")</f>
        <v/>
      </c>
      <c r="I3158" s="338" t="str">
        <f t="shared" si="51"/>
        <v/>
      </c>
      <c r="J3158" s="339"/>
      <c r="K3158" s="339"/>
      <c r="L3158" s="339"/>
      <c r="M3158" s="339"/>
      <c r="N3158" s="339"/>
      <c r="O3158" s="339"/>
      <c r="P3158" s="339"/>
      <c r="Q3158" s="339"/>
    </row>
    <row r="3159" spans="1:17" ht="13.5" customHeight="1">
      <c r="A3159" s="481"/>
      <c r="B3159" s="481"/>
      <c r="C3159" s="481"/>
      <c r="D3159" s="481"/>
      <c r="E3159" s="481"/>
      <c r="F3159" s="339"/>
      <c r="G3159" s="340" t="str">
        <f>IF(ISNUMBER(E3159),E3159/'Bulk DivVar Analysis'!$C$60,"")</f>
        <v/>
      </c>
      <c r="H3159" s="338" t="str">
        <f>IF(ISNUMBER(E3159), IF(G3159&gt;'Bulk DivVar Analysis'!$D$62,"Pass","Fail"),"")</f>
        <v/>
      </c>
      <c r="I3159" s="338" t="str">
        <f t="shared" si="51"/>
        <v/>
      </c>
      <c r="J3159" s="339"/>
      <c r="K3159" s="339"/>
      <c r="L3159" s="339"/>
      <c r="M3159" s="339"/>
      <c r="N3159" s="339"/>
      <c r="O3159" s="339"/>
      <c r="P3159" s="339"/>
      <c r="Q3159" s="339"/>
    </row>
    <row r="3160" spans="1:17" ht="13.5" customHeight="1">
      <c r="A3160" s="481"/>
      <c r="B3160" s="481"/>
      <c r="C3160" s="481"/>
      <c r="D3160" s="481"/>
      <c r="E3160" s="481"/>
      <c r="F3160" s="339"/>
      <c r="G3160" s="340" t="str">
        <f>IF(ISNUMBER(E3160),E3160/'Bulk DivVar Analysis'!$C$60,"")</f>
        <v/>
      </c>
      <c r="H3160" s="338" t="str">
        <f>IF(ISNUMBER(E3160), IF(G3160&gt;'Bulk DivVar Analysis'!$D$62,"Pass","Fail"),"")</f>
        <v/>
      </c>
      <c r="I3160" s="338" t="str">
        <f t="shared" si="51"/>
        <v/>
      </c>
      <c r="J3160" s="339"/>
      <c r="K3160" s="339"/>
      <c r="L3160" s="339"/>
      <c r="M3160" s="339"/>
      <c r="N3160" s="339"/>
      <c r="O3160" s="339"/>
      <c r="P3160" s="339"/>
      <c r="Q3160" s="339"/>
    </row>
    <row r="3161" spans="1:17" ht="13.5" customHeight="1">
      <c r="A3161" s="481"/>
      <c r="B3161" s="481"/>
      <c r="C3161" s="481"/>
      <c r="D3161" s="481"/>
      <c r="E3161" s="481"/>
      <c r="F3161" s="339"/>
      <c r="G3161" s="340" t="str">
        <f>IF(ISNUMBER(E3161),E3161/'Bulk DivVar Analysis'!$C$60,"")</f>
        <v/>
      </c>
      <c r="H3161" s="338" t="str">
        <f>IF(ISNUMBER(E3161), IF(G3161&gt;'Bulk DivVar Analysis'!$D$62,"Pass","Fail"),"")</f>
        <v/>
      </c>
      <c r="I3161" s="338" t="str">
        <f t="shared" si="51"/>
        <v/>
      </c>
      <c r="J3161" s="339"/>
      <c r="K3161" s="339"/>
      <c r="L3161" s="339"/>
      <c r="M3161" s="339"/>
      <c r="N3161" s="339"/>
      <c r="O3161" s="339"/>
      <c r="P3161" s="339"/>
      <c r="Q3161" s="339"/>
    </row>
    <row r="3162" spans="1:17" ht="13.5" customHeight="1">
      <c r="A3162" s="481"/>
      <c r="B3162" s="481"/>
      <c r="C3162" s="481"/>
      <c r="D3162" s="481"/>
      <c r="E3162" s="481"/>
      <c r="F3162" s="339"/>
      <c r="G3162" s="340" t="str">
        <f>IF(ISNUMBER(E3162),E3162/'Bulk DivVar Analysis'!$C$60,"")</f>
        <v/>
      </c>
      <c r="H3162" s="338" t="str">
        <f>IF(ISNUMBER(E3162), IF(G3162&gt;'Bulk DivVar Analysis'!$D$62,"Pass","Fail"),"")</f>
        <v/>
      </c>
      <c r="I3162" s="338" t="str">
        <f t="shared" si="51"/>
        <v/>
      </c>
      <c r="J3162" s="339"/>
      <c r="K3162" s="339"/>
      <c r="L3162" s="339"/>
      <c r="M3162" s="339"/>
      <c r="N3162" s="339"/>
      <c r="O3162" s="339"/>
      <c r="P3162" s="339"/>
      <c r="Q3162" s="339"/>
    </row>
    <row r="3163" spans="1:17" ht="13.5" customHeight="1">
      <c r="A3163" s="481"/>
      <c r="B3163" s="481"/>
      <c r="C3163" s="481"/>
      <c r="D3163" s="481"/>
      <c r="E3163" s="481"/>
      <c r="F3163" s="339"/>
      <c r="G3163" s="340" t="str">
        <f>IF(ISNUMBER(E3163),E3163/'Bulk DivVar Analysis'!$C$60,"")</f>
        <v/>
      </c>
      <c r="H3163" s="338" t="str">
        <f>IF(ISNUMBER(E3163), IF(G3163&gt;'Bulk DivVar Analysis'!$D$62,"Pass","Fail"),"")</f>
        <v/>
      </c>
      <c r="I3163" s="338" t="str">
        <f t="shared" si="51"/>
        <v/>
      </c>
      <c r="J3163" s="339"/>
      <c r="K3163" s="339"/>
      <c r="L3163" s="339"/>
      <c r="M3163" s="339"/>
      <c r="N3163" s="339"/>
      <c r="O3163" s="339"/>
      <c r="P3163" s="339"/>
      <c r="Q3163" s="339"/>
    </row>
    <row r="3164" spans="1:17" ht="13.5" customHeight="1">
      <c r="A3164" s="481"/>
      <c r="B3164" s="481"/>
      <c r="C3164" s="481"/>
      <c r="D3164" s="481"/>
      <c r="E3164" s="481"/>
      <c r="F3164" s="339"/>
      <c r="G3164" s="340" t="str">
        <f>IF(ISNUMBER(E3164),E3164/'Bulk DivVar Analysis'!$C$60,"")</f>
        <v/>
      </c>
      <c r="H3164" s="338" t="str">
        <f>IF(ISNUMBER(E3164), IF(G3164&gt;'Bulk DivVar Analysis'!$D$62,"Pass","Fail"),"")</f>
        <v/>
      </c>
      <c r="I3164" s="338" t="str">
        <f t="shared" si="51"/>
        <v/>
      </c>
      <c r="J3164" s="339"/>
      <c r="K3164" s="339"/>
      <c r="L3164" s="339"/>
      <c r="M3164" s="339"/>
      <c r="N3164" s="339"/>
      <c r="O3164" s="339"/>
      <c r="P3164" s="339"/>
      <c r="Q3164" s="339"/>
    </row>
    <row r="3165" spans="1:17" ht="13.5" customHeight="1">
      <c r="A3165" s="481"/>
      <c r="B3165" s="481"/>
      <c r="C3165" s="481"/>
      <c r="D3165" s="481"/>
      <c r="E3165" s="481"/>
      <c r="F3165" s="339"/>
      <c r="G3165" s="340" t="str">
        <f>IF(ISNUMBER(E3165),E3165/'Bulk DivVar Analysis'!$C$60,"")</f>
        <v/>
      </c>
      <c r="H3165" s="338" t="str">
        <f>IF(ISNUMBER(E3165), IF(G3165&gt;'Bulk DivVar Analysis'!$D$62,"Pass","Fail"),"")</f>
        <v/>
      </c>
      <c r="I3165" s="338" t="str">
        <f t="shared" si="51"/>
        <v/>
      </c>
      <c r="J3165" s="339"/>
      <c r="K3165" s="339"/>
      <c r="L3165" s="339"/>
      <c r="M3165" s="339"/>
      <c r="N3165" s="339"/>
      <c r="O3165" s="339"/>
      <c r="P3165" s="339"/>
      <c r="Q3165" s="339"/>
    </row>
    <row r="3166" spans="1:17" ht="13.5" customHeight="1">
      <c r="A3166" s="481"/>
      <c r="B3166" s="481"/>
      <c r="C3166" s="481"/>
      <c r="D3166" s="481"/>
      <c r="E3166" s="481"/>
      <c r="F3166" s="339"/>
      <c r="G3166" s="340" t="str">
        <f>IF(ISNUMBER(E3166),E3166/'Bulk DivVar Analysis'!$C$60,"")</f>
        <v/>
      </c>
      <c r="H3166" s="338" t="str">
        <f>IF(ISNUMBER(E3166), IF(G3166&gt;'Bulk DivVar Analysis'!$D$62,"Pass","Fail"),"")</f>
        <v/>
      </c>
      <c r="I3166" s="338" t="str">
        <f t="shared" si="51"/>
        <v/>
      </c>
      <c r="J3166" s="339"/>
      <c r="K3166" s="339"/>
      <c r="L3166" s="339"/>
      <c r="M3166" s="339"/>
      <c r="N3166" s="339"/>
      <c r="O3166" s="339"/>
      <c r="P3166" s="339"/>
      <c r="Q3166" s="339"/>
    </row>
    <row r="3167" spans="1:17" ht="13.5" customHeight="1">
      <c r="A3167" s="481"/>
      <c r="B3167" s="481"/>
      <c r="C3167" s="481"/>
      <c r="D3167" s="481"/>
      <c r="E3167" s="481"/>
      <c r="F3167" s="339"/>
      <c r="G3167" s="340" t="str">
        <f>IF(ISNUMBER(E3167),E3167/'Bulk DivVar Analysis'!$C$60,"")</f>
        <v/>
      </c>
      <c r="H3167" s="338" t="str">
        <f>IF(ISNUMBER(E3167), IF(G3167&gt;'Bulk DivVar Analysis'!$D$62,"Pass","Fail"),"")</f>
        <v/>
      </c>
      <c r="I3167" s="338" t="str">
        <f t="shared" si="51"/>
        <v/>
      </c>
      <c r="J3167" s="339"/>
      <c r="K3167" s="339"/>
      <c r="L3167" s="339"/>
      <c r="M3167" s="339"/>
      <c r="N3167" s="339"/>
      <c r="O3167" s="339"/>
      <c r="P3167" s="339"/>
      <c r="Q3167" s="339"/>
    </row>
    <row r="3168" spans="1:17" ht="13.5" customHeight="1">
      <c r="A3168" s="481"/>
      <c r="B3168" s="481"/>
      <c r="C3168" s="481"/>
      <c r="D3168" s="481"/>
      <c r="E3168" s="481"/>
      <c r="F3168" s="339"/>
      <c r="G3168" s="340" t="str">
        <f>IF(ISNUMBER(E3168),E3168/'Bulk DivVar Analysis'!$C$60,"")</f>
        <v/>
      </c>
      <c r="H3168" s="338" t="str">
        <f>IF(ISNUMBER(E3168), IF(G3168&gt;'Bulk DivVar Analysis'!$D$62,"Pass","Fail"),"")</f>
        <v/>
      </c>
      <c r="I3168" s="338" t="str">
        <f t="shared" si="51"/>
        <v/>
      </c>
      <c r="J3168" s="339"/>
      <c r="K3168" s="339"/>
      <c r="L3168" s="339"/>
      <c r="M3168" s="339"/>
      <c r="N3168" s="339"/>
      <c r="O3168" s="339"/>
      <c r="P3168" s="339"/>
      <c r="Q3168" s="339"/>
    </row>
    <row r="3169" spans="1:17" ht="13.5" customHeight="1">
      <c r="A3169" s="481"/>
      <c r="B3169" s="481"/>
      <c r="C3169" s="481"/>
      <c r="D3169" s="481"/>
      <c r="E3169" s="481"/>
      <c r="F3169" s="339"/>
      <c r="G3169" s="340" t="str">
        <f>IF(ISNUMBER(E3169),E3169/'Bulk DivVar Analysis'!$C$60,"")</f>
        <v/>
      </c>
      <c r="H3169" s="338" t="str">
        <f>IF(ISNUMBER(E3169), IF(G3169&gt;'Bulk DivVar Analysis'!$D$62,"Pass","Fail"),"")</f>
        <v/>
      </c>
      <c r="I3169" s="338" t="str">
        <f t="shared" si="51"/>
        <v/>
      </c>
      <c r="J3169" s="339"/>
      <c r="K3169" s="339"/>
      <c r="L3169" s="339"/>
      <c r="M3169" s="339"/>
      <c r="N3169" s="339"/>
      <c r="O3169" s="339"/>
      <c r="P3169" s="339"/>
      <c r="Q3169" s="339"/>
    </row>
    <row r="3170" spans="1:17" ht="13.5" customHeight="1">
      <c r="A3170" s="481"/>
      <c r="B3170" s="481"/>
      <c r="C3170" s="481"/>
      <c r="D3170" s="481"/>
      <c r="E3170" s="481"/>
      <c r="F3170" s="339"/>
      <c r="G3170" s="340" t="str">
        <f>IF(ISNUMBER(E3170),E3170/'Bulk DivVar Analysis'!$C$60,"")</f>
        <v/>
      </c>
      <c r="H3170" s="338" t="str">
        <f>IF(ISNUMBER(E3170), IF(G3170&gt;'Bulk DivVar Analysis'!$D$62,"Pass","Fail"),"")</f>
        <v/>
      </c>
      <c r="I3170" s="338" t="str">
        <f t="shared" si="51"/>
        <v/>
      </c>
      <c r="J3170" s="339"/>
      <c r="K3170" s="339"/>
      <c r="L3170" s="339"/>
      <c r="M3170" s="339"/>
      <c r="N3170" s="339"/>
      <c r="O3170" s="339"/>
      <c r="P3170" s="339"/>
      <c r="Q3170" s="339"/>
    </row>
    <row r="3171" spans="1:17" ht="13.5" customHeight="1">
      <c r="A3171" s="481"/>
      <c r="B3171" s="481"/>
      <c r="C3171" s="481"/>
      <c r="D3171" s="481"/>
      <c r="E3171" s="481"/>
      <c r="F3171" s="339"/>
      <c r="G3171" s="340" t="str">
        <f>IF(ISNUMBER(E3171),E3171/'Bulk DivVar Analysis'!$C$60,"")</f>
        <v/>
      </c>
      <c r="H3171" s="338" t="str">
        <f>IF(ISNUMBER(E3171), IF(G3171&gt;'Bulk DivVar Analysis'!$D$62,"Pass","Fail"),"")</f>
        <v/>
      </c>
      <c r="I3171" s="338" t="str">
        <f t="shared" si="51"/>
        <v/>
      </c>
      <c r="J3171" s="339"/>
      <c r="K3171" s="339"/>
      <c r="L3171" s="339"/>
      <c r="M3171" s="339"/>
      <c r="N3171" s="339"/>
      <c r="O3171" s="339"/>
      <c r="P3171" s="339"/>
      <c r="Q3171" s="339"/>
    </row>
    <row r="3172" spans="1:17" ht="13.5" customHeight="1">
      <c r="A3172" s="481"/>
      <c r="B3172" s="481"/>
      <c r="C3172" s="481"/>
      <c r="D3172" s="481"/>
      <c r="E3172" s="481"/>
      <c r="F3172" s="339"/>
      <c r="G3172" s="340" t="str">
        <f>IF(ISNUMBER(E3172),E3172/'Bulk DivVar Analysis'!$C$60,"")</f>
        <v/>
      </c>
      <c r="H3172" s="338" t="str">
        <f>IF(ISNUMBER(E3172), IF(G3172&gt;'Bulk DivVar Analysis'!$D$62,"Pass","Fail"),"")</f>
        <v/>
      </c>
      <c r="I3172" s="338" t="str">
        <f t="shared" si="51"/>
        <v/>
      </c>
      <c r="J3172" s="339"/>
      <c r="K3172" s="339"/>
      <c r="L3172" s="339"/>
      <c r="M3172" s="339"/>
      <c r="N3172" s="339"/>
      <c r="O3172" s="339"/>
      <c r="P3172" s="339"/>
      <c r="Q3172" s="339"/>
    </row>
    <row r="3173" spans="1:17" ht="13.5" customHeight="1">
      <c r="A3173" s="481"/>
      <c r="B3173" s="481"/>
      <c r="C3173" s="481"/>
      <c r="D3173" s="481"/>
      <c r="E3173" s="481"/>
      <c r="F3173" s="339"/>
      <c r="G3173" s="340" t="str">
        <f>IF(ISNUMBER(E3173),E3173/'Bulk DivVar Analysis'!$C$60,"")</f>
        <v/>
      </c>
      <c r="H3173" s="338" t="str">
        <f>IF(ISNUMBER(E3173), IF(G3173&gt;'Bulk DivVar Analysis'!$D$62,"Pass","Fail"),"")</f>
        <v/>
      </c>
      <c r="I3173" s="338" t="str">
        <f t="shared" si="51"/>
        <v/>
      </c>
      <c r="J3173" s="339"/>
      <c r="K3173" s="339"/>
      <c r="L3173" s="339"/>
      <c r="M3173" s="339"/>
      <c r="N3173" s="339"/>
      <c r="O3173" s="339"/>
      <c r="P3173" s="339"/>
      <c r="Q3173" s="339"/>
    </row>
    <row r="3174" spans="1:17" ht="13.5" customHeight="1">
      <c r="A3174" s="481"/>
      <c r="B3174" s="481"/>
      <c r="C3174" s="481"/>
      <c r="D3174" s="481"/>
      <c r="E3174" s="481"/>
      <c r="F3174" s="339"/>
      <c r="G3174" s="340" t="str">
        <f>IF(ISNUMBER(E3174),E3174/'Bulk DivVar Analysis'!$C$60,"")</f>
        <v/>
      </c>
      <c r="H3174" s="338" t="str">
        <f>IF(ISNUMBER(E3174), IF(G3174&gt;'Bulk DivVar Analysis'!$D$62,"Pass","Fail"),"")</f>
        <v/>
      </c>
      <c r="I3174" s="338" t="str">
        <f t="shared" si="51"/>
        <v/>
      </c>
      <c r="J3174" s="339"/>
      <c r="K3174" s="339"/>
      <c r="L3174" s="339"/>
      <c r="M3174" s="339"/>
      <c r="N3174" s="339"/>
      <c r="O3174" s="339"/>
      <c r="P3174" s="339"/>
      <c r="Q3174" s="339"/>
    </row>
    <row r="3175" spans="1:17" ht="13.5" customHeight="1">
      <c r="A3175" s="481"/>
      <c r="B3175" s="481"/>
      <c r="C3175" s="481"/>
      <c r="D3175" s="481"/>
      <c r="E3175" s="481"/>
      <c r="F3175" s="339"/>
      <c r="G3175" s="340" t="str">
        <f>IF(ISNUMBER(E3175),E3175/'Bulk DivVar Analysis'!$C$60,"")</f>
        <v/>
      </c>
      <c r="H3175" s="338" t="str">
        <f>IF(ISNUMBER(E3175), IF(G3175&gt;'Bulk DivVar Analysis'!$D$62,"Pass","Fail"),"")</f>
        <v/>
      </c>
      <c r="I3175" s="338" t="str">
        <f t="shared" si="51"/>
        <v/>
      </c>
      <c r="J3175" s="339"/>
      <c r="K3175" s="339"/>
      <c r="L3175" s="339"/>
      <c r="M3175" s="339"/>
      <c r="N3175" s="339"/>
      <c r="O3175" s="339"/>
      <c r="P3175" s="339"/>
      <c r="Q3175" s="339"/>
    </row>
    <row r="3176" spans="1:17" ht="13.5" customHeight="1">
      <c r="A3176" s="481"/>
      <c r="B3176" s="481"/>
      <c r="C3176" s="481"/>
      <c r="D3176" s="481"/>
      <c r="E3176" s="481"/>
      <c r="F3176" s="339"/>
      <c r="G3176" s="340" t="str">
        <f>IF(ISNUMBER(E3176),E3176/'Bulk DivVar Analysis'!$C$60,"")</f>
        <v/>
      </c>
      <c r="H3176" s="338" t="str">
        <f>IF(ISNUMBER(E3176), IF(G3176&gt;'Bulk DivVar Analysis'!$D$62,"Pass","Fail"),"")</f>
        <v/>
      </c>
      <c r="I3176" s="338" t="str">
        <f t="shared" si="51"/>
        <v/>
      </c>
      <c r="J3176" s="339"/>
      <c r="K3176" s="339"/>
      <c r="L3176" s="339"/>
      <c r="M3176" s="339"/>
      <c r="N3176" s="339"/>
      <c r="O3176" s="339"/>
      <c r="P3176" s="339"/>
      <c r="Q3176" s="339"/>
    </row>
    <row r="3177" spans="1:17" ht="13.5" customHeight="1">
      <c r="A3177" s="481"/>
      <c r="B3177" s="481"/>
      <c r="C3177" s="481"/>
      <c r="D3177" s="481"/>
      <c r="E3177" s="481"/>
      <c r="F3177" s="339"/>
      <c r="G3177" s="340" t="str">
        <f>IF(ISNUMBER(E3177),E3177/'Bulk DivVar Analysis'!$C$60,"")</f>
        <v/>
      </c>
      <c r="H3177" s="338" t="str">
        <f>IF(ISNUMBER(E3177), IF(G3177&gt;'Bulk DivVar Analysis'!$D$62,"Pass","Fail"),"")</f>
        <v/>
      </c>
      <c r="I3177" s="338" t="str">
        <f t="shared" si="51"/>
        <v/>
      </c>
      <c r="J3177" s="339"/>
      <c r="K3177" s="339"/>
      <c r="L3177" s="339"/>
      <c r="M3177" s="339"/>
      <c r="N3177" s="339"/>
      <c r="O3177" s="339"/>
      <c r="P3177" s="339"/>
      <c r="Q3177" s="339"/>
    </row>
    <row r="3178" spans="1:17" ht="13.5" customHeight="1">
      <c r="A3178" s="481"/>
      <c r="B3178" s="481"/>
      <c r="C3178" s="481"/>
      <c r="D3178" s="481"/>
      <c r="E3178" s="481"/>
      <c r="F3178" s="339"/>
      <c r="G3178" s="340" t="str">
        <f>IF(ISNUMBER(E3178),E3178/'Bulk DivVar Analysis'!$C$60,"")</f>
        <v/>
      </c>
      <c r="H3178" s="338" t="str">
        <f>IF(ISNUMBER(E3178), IF(G3178&gt;'Bulk DivVar Analysis'!$D$62,"Pass","Fail"),"")</f>
        <v/>
      </c>
      <c r="I3178" s="338" t="str">
        <f t="shared" si="51"/>
        <v/>
      </c>
      <c r="J3178" s="339"/>
      <c r="K3178" s="339"/>
      <c r="L3178" s="339"/>
      <c r="M3178" s="339"/>
      <c r="N3178" s="339"/>
      <c r="O3178" s="339"/>
      <c r="P3178" s="339"/>
      <c r="Q3178" s="339"/>
    </row>
    <row r="3179" spans="1:17" ht="13.5" customHeight="1">
      <c r="A3179" s="481"/>
      <c r="B3179" s="481"/>
      <c r="C3179" s="481"/>
      <c r="D3179" s="481"/>
      <c r="E3179" s="481"/>
      <c r="F3179" s="339"/>
      <c r="G3179" s="340" t="str">
        <f>IF(ISNUMBER(E3179),E3179/'Bulk DivVar Analysis'!$C$60,"")</f>
        <v/>
      </c>
      <c r="H3179" s="338" t="str">
        <f>IF(ISNUMBER(E3179), IF(G3179&gt;'Bulk DivVar Analysis'!$D$62,"Pass","Fail"),"")</f>
        <v/>
      </c>
      <c r="I3179" s="338" t="str">
        <f t="shared" si="51"/>
        <v/>
      </c>
      <c r="J3179" s="339"/>
      <c r="K3179" s="339"/>
      <c r="L3179" s="339"/>
      <c r="M3179" s="339"/>
      <c r="N3179" s="339"/>
      <c r="O3179" s="339"/>
      <c r="P3179" s="339"/>
      <c r="Q3179" s="339"/>
    </row>
    <row r="3180" spans="1:17" ht="13.5" customHeight="1">
      <c r="A3180" s="481"/>
      <c r="B3180" s="481"/>
      <c r="C3180" s="481"/>
      <c r="D3180" s="481"/>
      <c r="E3180" s="481"/>
      <c r="F3180" s="339"/>
      <c r="G3180" s="340" t="str">
        <f>IF(ISNUMBER(E3180),E3180/'Bulk DivVar Analysis'!$C$60,"")</f>
        <v/>
      </c>
      <c r="H3180" s="338" t="str">
        <f>IF(ISNUMBER(E3180), IF(G3180&gt;'Bulk DivVar Analysis'!$D$62,"Pass","Fail"),"")</f>
        <v/>
      </c>
      <c r="I3180" s="338" t="str">
        <f t="shared" si="51"/>
        <v/>
      </c>
      <c r="J3180" s="339"/>
      <c r="K3180" s="339"/>
      <c r="L3180" s="339"/>
      <c r="M3180" s="339"/>
      <c r="N3180" s="339"/>
      <c r="O3180" s="339"/>
      <c r="P3180" s="339"/>
      <c r="Q3180" s="339"/>
    </row>
    <row r="3181" spans="1:17" ht="13.5" customHeight="1">
      <c r="A3181" s="481"/>
      <c r="B3181" s="481"/>
      <c r="C3181" s="481"/>
      <c r="D3181" s="481"/>
      <c r="E3181" s="481"/>
      <c r="F3181" s="339"/>
      <c r="G3181" s="340" t="str">
        <f>IF(ISNUMBER(E3181),E3181/'Bulk DivVar Analysis'!$C$60,"")</f>
        <v/>
      </c>
      <c r="H3181" s="338" t="str">
        <f>IF(ISNUMBER(E3181), IF(G3181&gt;'Bulk DivVar Analysis'!$D$62,"Pass","Fail"),"")</f>
        <v/>
      </c>
      <c r="I3181" s="338" t="str">
        <f t="shared" si="51"/>
        <v/>
      </c>
      <c r="J3181" s="339"/>
      <c r="K3181" s="339"/>
      <c r="L3181" s="339"/>
      <c r="M3181" s="339"/>
      <c r="N3181" s="339"/>
      <c r="O3181" s="339"/>
      <c r="P3181" s="339"/>
      <c r="Q3181" s="339"/>
    </row>
    <row r="3182" spans="1:17" ht="13.5" customHeight="1">
      <c r="A3182" s="481"/>
      <c r="B3182" s="481"/>
      <c r="C3182" s="481"/>
      <c r="D3182" s="481"/>
      <c r="E3182" s="481"/>
      <c r="F3182" s="339"/>
      <c r="G3182" s="340" t="str">
        <f>IF(ISNUMBER(E3182),E3182/'Bulk DivVar Analysis'!$C$60,"")</f>
        <v/>
      </c>
      <c r="H3182" s="338" t="str">
        <f>IF(ISNUMBER(E3182), IF(G3182&gt;'Bulk DivVar Analysis'!$D$62,"Pass","Fail"),"")</f>
        <v/>
      </c>
      <c r="I3182" s="338" t="str">
        <f t="shared" si="51"/>
        <v/>
      </c>
      <c r="J3182" s="339"/>
      <c r="K3182" s="339"/>
      <c r="L3182" s="339"/>
      <c r="M3182" s="339"/>
      <c r="N3182" s="339"/>
      <c r="O3182" s="339"/>
      <c r="P3182" s="339"/>
      <c r="Q3182" s="339"/>
    </row>
    <row r="3183" spans="1:17" ht="13.5" customHeight="1">
      <c r="A3183" s="481"/>
      <c r="B3183" s="481"/>
      <c r="C3183" s="481"/>
      <c r="D3183" s="481"/>
      <c r="E3183" s="481"/>
      <c r="F3183" s="339"/>
      <c r="G3183" s="340" t="str">
        <f>IF(ISNUMBER(E3183),E3183/'Bulk DivVar Analysis'!$C$60,"")</f>
        <v/>
      </c>
      <c r="H3183" s="338" t="str">
        <f>IF(ISNUMBER(E3183), IF(G3183&gt;'Bulk DivVar Analysis'!$D$62,"Pass","Fail"),"")</f>
        <v/>
      </c>
      <c r="I3183" s="338" t="str">
        <f t="shared" si="51"/>
        <v/>
      </c>
      <c r="J3183" s="339"/>
      <c r="K3183" s="339"/>
      <c r="L3183" s="339"/>
      <c r="M3183" s="339"/>
      <c r="N3183" s="339"/>
      <c r="O3183" s="339"/>
      <c r="P3183" s="339"/>
      <c r="Q3183" s="339"/>
    </row>
    <row r="3184" spans="1:17" ht="13.5" customHeight="1">
      <c r="A3184" s="481"/>
      <c r="B3184" s="481"/>
      <c r="C3184" s="481"/>
      <c r="D3184" s="481"/>
      <c r="E3184" s="481"/>
      <c r="F3184" s="339"/>
      <c r="G3184" s="340" t="str">
        <f>IF(ISNUMBER(E3184),E3184/'Bulk DivVar Analysis'!$C$60,"")</f>
        <v/>
      </c>
      <c r="H3184" s="338" t="str">
        <f>IF(ISNUMBER(E3184), IF(G3184&gt;'Bulk DivVar Analysis'!$D$62,"Pass","Fail"),"")</f>
        <v/>
      </c>
      <c r="I3184" s="338" t="str">
        <f t="shared" si="51"/>
        <v/>
      </c>
      <c r="J3184" s="339"/>
      <c r="K3184" s="339"/>
      <c r="L3184" s="339"/>
      <c r="M3184" s="339"/>
      <c r="N3184" s="339"/>
      <c r="O3184" s="339"/>
      <c r="P3184" s="339"/>
      <c r="Q3184" s="339"/>
    </row>
    <row r="3185" spans="1:17" ht="13.5" customHeight="1">
      <c r="A3185" s="481"/>
      <c r="B3185" s="481"/>
      <c r="C3185" s="481"/>
      <c r="D3185" s="481"/>
      <c r="E3185" s="481"/>
      <c r="F3185" s="339"/>
      <c r="G3185" s="340" t="str">
        <f>IF(ISNUMBER(E3185),E3185/'Bulk DivVar Analysis'!$C$60,"")</f>
        <v/>
      </c>
      <c r="H3185" s="338" t="str">
        <f>IF(ISNUMBER(E3185), IF(G3185&gt;'Bulk DivVar Analysis'!$D$62,"Pass","Fail"),"")</f>
        <v/>
      </c>
      <c r="I3185" s="338" t="str">
        <f t="shared" si="51"/>
        <v/>
      </c>
      <c r="J3185" s="339"/>
      <c r="K3185" s="339"/>
      <c r="L3185" s="339"/>
      <c r="M3185" s="339"/>
      <c r="N3185" s="339"/>
      <c r="O3185" s="339"/>
      <c r="P3185" s="339"/>
      <c r="Q3185" s="339"/>
    </row>
    <row r="3186" spans="1:17" ht="13.5" customHeight="1">
      <c r="A3186" s="481"/>
      <c r="B3186" s="481"/>
      <c r="C3186" s="481"/>
      <c r="D3186" s="481"/>
      <c r="E3186" s="481"/>
      <c r="F3186" s="339"/>
      <c r="G3186" s="340" t="str">
        <f>IF(ISNUMBER(E3186),E3186/'Bulk DivVar Analysis'!$C$60,"")</f>
        <v/>
      </c>
      <c r="H3186" s="338" t="str">
        <f>IF(ISNUMBER(E3186), IF(G3186&gt;'Bulk DivVar Analysis'!$D$62,"Pass","Fail"),"")</f>
        <v/>
      </c>
      <c r="I3186" s="338" t="str">
        <f t="shared" si="51"/>
        <v/>
      </c>
      <c r="J3186" s="339"/>
      <c r="K3186" s="339"/>
      <c r="L3186" s="339"/>
      <c r="M3186" s="339"/>
      <c r="N3186" s="339"/>
      <c r="O3186" s="339"/>
      <c r="P3186" s="339"/>
      <c r="Q3186" s="339"/>
    </row>
    <row r="3187" spans="1:17" ht="13.5" customHeight="1">
      <c r="A3187" s="481"/>
      <c r="B3187" s="481"/>
      <c r="C3187" s="481"/>
      <c r="D3187" s="481"/>
      <c r="E3187" s="481"/>
      <c r="F3187" s="339"/>
      <c r="G3187" s="340" t="str">
        <f>IF(ISNUMBER(E3187),E3187/'Bulk DivVar Analysis'!$C$60,"")</f>
        <v/>
      </c>
      <c r="H3187" s="338" t="str">
        <f>IF(ISNUMBER(E3187), IF(G3187&gt;'Bulk DivVar Analysis'!$D$62,"Pass","Fail"),"")</f>
        <v/>
      </c>
      <c r="I3187" s="338" t="str">
        <f t="shared" si="51"/>
        <v/>
      </c>
      <c r="J3187" s="339"/>
      <c r="K3187" s="339"/>
      <c r="L3187" s="339"/>
      <c r="M3187" s="339"/>
      <c r="N3187" s="339"/>
      <c r="O3187" s="339"/>
      <c r="P3187" s="339"/>
      <c r="Q3187" s="339"/>
    </row>
    <row r="3188" spans="1:17" ht="13.5" customHeight="1">
      <c r="A3188" s="481"/>
      <c r="B3188" s="481"/>
      <c r="C3188" s="481"/>
      <c r="D3188" s="481"/>
      <c r="E3188" s="481"/>
      <c r="F3188" s="339"/>
      <c r="G3188" s="340" t="str">
        <f>IF(ISNUMBER(E3188),E3188/'Bulk DivVar Analysis'!$C$60,"")</f>
        <v/>
      </c>
      <c r="H3188" s="338" t="str">
        <f>IF(ISNUMBER(E3188), IF(G3188&gt;'Bulk DivVar Analysis'!$D$62,"Pass","Fail"),"")</f>
        <v/>
      </c>
      <c r="I3188" s="338" t="str">
        <f t="shared" si="51"/>
        <v/>
      </c>
      <c r="J3188" s="339"/>
      <c r="K3188" s="339"/>
      <c r="L3188" s="339"/>
      <c r="M3188" s="339"/>
      <c r="N3188" s="339"/>
      <c r="O3188" s="339"/>
      <c r="P3188" s="339"/>
      <c r="Q3188" s="339"/>
    </row>
    <row r="3189" spans="1:17" ht="13.5" customHeight="1">
      <c r="A3189" s="481"/>
      <c r="B3189" s="481"/>
      <c r="C3189" s="481"/>
      <c r="D3189" s="481"/>
      <c r="E3189" s="481"/>
      <c r="F3189" s="339"/>
      <c r="G3189" s="340" t="str">
        <f>IF(ISNUMBER(E3189),E3189/'Bulk DivVar Analysis'!$C$60,"")</f>
        <v/>
      </c>
      <c r="H3189" s="338" t="str">
        <f>IF(ISNUMBER(E3189), IF(G3189&gt;'Bulk DivVar Analysis'!$D$62,"Pass","Fail"),"")</f>
        <v/>
      </c>
      <c r="I3189" s="338" t="str">
        <f t="shared" si="51"/>
        <v/>
      </c>
      <c r="J3189" s="339"/>
      <c r="K3189" s="339"/>
      <c r="L3189" s="339"/>
      <c r="M3189" s="339"/>
      <c r="N3189" s="339"/>
      <c r="O3189" s="339"/>
      <c r="P3189" s="339"/>
      <c r="Q3189" s="339"/>
    </row>
    <row r="3190" spans="1:17" ht="13.5" customHeight="1">
      <c r="A3190" s="481"/>
      <c r="B3190" s="481"/>
      <c r="C3190" s="481"/>
      <c r="D3190" s="481"/>
      <c r="E3190" s="481"/>
      <c r="F3190" s="339"/>
      <c r="G3190" s="340" t="str">
        <f>IF(ISNUMBER(E3190),E3190/'Bulk DivVar Analysis'!$C$60,"")</f>
        <v/>
      </c>
      <c r="H3190" s="338" t="str">
        <f>IF(ISNUMBER(E3190), IF(G3190&gt;'Bulk DivVar Analysis'!$D$62,"Pass","Fail"),"")</f>
        <v/>
      </c>
      <c r="I3190" s="338" t="str">
        <f t="shared" si="51"/>
        <v/>
      </c>
      <c r="J3190" s="339"/>
      <c r="K3190" s="339"/>
      <c r="L3190" s="339"/>
      <c r="M3190" s="339"/>
      <c r="N3190" s="339"/>
      <c r="O3190" s="339"/>
      <c r="P3190" s="339"/>
      <c r="Q3190" s="339"/>
    </row>
    <row r="3191" spans="1:17" ht="13.5" customHeight="1">
      <c r="A3191" s="481"/>
      <c r="B3191" s="481"/>
      <c r="C3191" s="481"/>
      <c r="D3191" s="481"/>
      <c r="E3191" s="481"/>
      <c r="F3191" s="339"/>
      <c r="G3191" s="340" t="str">
        <f>IF(ISNUMBER(E3191),E3191/'Bulk DivVar Analysis'!$C$60,"")</f>
        <v/>
      </c>
      <c r="H3191" s="338" t="str">
        <f>IF(ISNUMBER(E3191), IF(G3191&gt;'Bulk DivVar Analysis'!$D$62,"Pass","Fail"),"")</f>
        <v/>
      </c>
      <c r="I3191" s="338" t="str">
        <f t="shared" si="51"/>
        <v/>
      </c>
      <c r="J3191" s="339"/>
      <c r="K3191" s="339"/>
      <c r="L3191" s="339"/>
      <c r="M3191" s="339"/>
      <c r="N3191" s="339"/>
      <c r="O3191" s="339"/>
      <c r="P3191" s="339"/>
      <c r="Q3191" s="339"/>
    </row>
    <row r="3192" spans="1:17" ht="13.5" customHeight="1">
      <c r="A3192" s="481"/>
      <c r="B3192" s="481"/>
      <c r="C3192" s="481"/>
      <c r="D3192" s="481"/>
      <c r="E3192" s="481"/>
      <c r="F3192" s="339"/>
      <c r="G3192" s="340" t="str">
        <f>IF(ISNUMBER(E3192),E3192/'Bulk DivVar Analysis'!$C$60,"")</f>
        <v/>
      </c>
      <c r="H3192" s="338" t="str">
        <f>IF(ISNUMBER(E3192), IF(G3192&gt;'Bulk DivVar Analysis'!$D$62,"Pass","Fail"),"")</f>
        <v/>
      </c>
      <c r="I3192" s="338" t="str">
        <f t="shared" si="51"/>
        <v/>
      </c>
      <c r="J3192" s="339"/>
      <c r="K3192" s="339"/>
      <c r="L3192" s="339"/>
      <c r="M3192" s="339"/>
      <c r="N3192" s="339"/>
      <c r="O3192" s="339"/>
      <c r="P3192" s="339"/>
      <c r="Q3192" s="339"/>
    </row>
    <row r="3193" spans="1:17" ht="13.5" customHeight="1">
      <c r="A3193" s="481"/>
      <c r="B3193" s="481"/>
      <c r="C3193" s="481"/>
      <c r="D3193" s="481"/>
      <c r="E3193" s="481"/>
      <c r="F3193" s="339"/>
      <c r="G3193" s="340" t="str">
        <f>IF(ISNUMBER(E3193),E3193/'Bulk DivVar Analysis'!$C$60,"")</f>
        <v/>
      </c>
      <c r="H3193" s="338" t="str">
        <f>IF(ISNUMBER(E3193), IF(G3193&gt;'Bulk DivVar Analysis'!$D$62,"Pass","Fail"),"")</f>
        <v/>
      </c>
      <c r="I3193" s="338" t="str">
        <f t="shared" si="51"/>
        <v/>
      </c>
      <c r="J3193" s="339"/>
      <c r="K3193" s="339"/>
      <c r="L3193" s="339"/>
      <c r="M3193" s="339"/>
      <c r="N3193" s="339"/>
      <c r="O3193" s="339"/>
      <c r="P3193" s="339"/>
      <c r="Q3193" s="339"/>
    </row>
    <row r="3194" spans="1:17" ht="13.5" customHeight="1">
      <c r="A3194" s="481"/>
      <c r="B3194" s="481"/>
      <c r="C3194" s="481"/>
      <c r="D3194" s="481"/>
      <c r="E3194" s="481"/>
      <c r="F3194" s="339"/>
      <c r="G3194" s="340" t="str">
        <f>IF(ISNUMBER(E3194),E3194/'Bulk DivVar Analysis'!$C$60,"")</f>
        <v/>
      </c>
      <c r="H3194" s="338" t="str">
        <f>IF(ISNUMBER(E3194), IF(G3194&gt;'Bulk DivVar Analysis'!$D$62,"Pass","Fail"),"")</f>
        <v/>
      </c>
      <c r="I3194" s="338" t="str">
        <f t="shared" si="51"/>
        <v/>
      </c>
      <c r="J3194" s="339"/>
      <c r="K3194" s="339"/>
      <c r="L3194" s="339"/>
      <c r="M3194" s="339"/>
      <c r="N3194" s="339"/>
      <c r="O3194" s="339"/>
      <c r="P3194" s="339"/>
      <c r="Q3194" s="339"/>
    </row>
    <row r="3195" spans="1:17" ht="13.5" customHeight="1">
      <c r="A3195" s="481"/>
      <c r="B3195" s="481"/>
      <c r="C3195" s="481"/>
      <c r="D3195" s="481"/>
      <c r="E3195" s="481"/>
      <c r="F3195" s="339"/>
      <c r="G3195" s="340" t="str">
        <f>IF(ISNUMBER(E3195),E3195/'Bulk DivVar Analysis'!$C$60,"")</f>
        <v/>
      </c>
      <c r="H3195" s="338" t="str">
        <f>IF(ISNUMBER(E3195), IF(G3195&gt;'Bulk DivVar Analysis'!$D$62,"Pass","Fail"),"")</f>
        <v/>
      </c>
      <c r="I3195" s="338" t="str">
        <f t="shared" si="51"/>
        <v/>
      </c>
      <c r="J3195" s="339"/>
      <c r="K3195" s="339"/>
      <c r="L3195" s="339"/>
      <c r="M3195" s="339"/>
      <c r="N3195" s="339"/>
      <c r="O3195" s="339"/>
      <c r="P3195" s="339"/>
      <c r="Q3195" s="339"/>
    </row>
    <row r="3196" spans="1:17" ht="13.5" customHeight="1">
      <c r="A3196" s="481"/>
      <c r="B3196" s="481"/>
      <c r="C3196" s="481"/>
      <c r="D3196" s="481"/>
      <c r="E3196" s="481"/>
      <c r="F3196" s="339"/>
      <c r="G3196" s="340" t="str">
        <f>IF(ISNUMBER(E3196),E3196/'Bulk DivVar Analysis'!$C$60,"")</f>
        <v/>
      </c>
      <c r="H3196" s="338" t="str">
        <f>IF(ISNUMBER(E3196), IF(G3196&gt;'Bulk DivVar Analysis'!$D$62,"Pass","Fail"),"")</f>
        <v/>
      </c>
      <c r="I3196" s="338" t="str">
        <f t="shared" si="51"/>
        <v/>
      </c>
      <c r="J3196" s="339"/>
      <c r="K3196" s="339"/>
      <c r="L3196" s="339"/>
      <c r="M3196" s="339"/>
      <c r="N3196" s="339"/>
      <c r="O3196" s="339"/>
      <c r="P3196" s="339"/>
      <c r="Q3196" s="339"/>
    </row>
    <row r="3197" spans="1:17" ht="13.5" customHeight="1">
      <c r="A3197" s="481"/>
      <c r="B3197" s="481"/>
      <c r="C3197" s="481"/>
      <c r="D3197" s="481"/>
      <c r="E3197" s="481"/>
      <c r="F3197" s="339"/>
      <c r="G3197" s="340" t="str">
        <f>IF(ISNUMBER(E3197),E3197/'Bulk DivVar Analysis'!$C$60,"")</f>
        <v/>
      </c>
      <c r="H3197" s="338" t="str">
        <f>IF(ISNUMBER(E3197), IF(G3197&gt;'Bulk DivVar Analysis'!$D$62,"Pass","Fail"),"")</f>
        <v/>
      </c>
      <c r="I3197" s="338" t="str">
        <f t="shared" si="51"/>
        <v/>
      </c>
      <c r="J3197" s="339"/>
      <c r="K3197" s="339"/>
      <c r="L3197" s="339"/>
      <c r="M3197" s="339"/>
      <c r="N3197" s="339"/>
      <c r="O3197" s="339"/>
      <c r="P3197" s="339"/>
      <c r="Q3197" s="339"/>
    </row>
    <row r="3198" spans="1:17" ht="13.5" customHeight="1">
      <c r="A3198" s="481"/>
      <c r="B3198" s="481"/>
      <c r="C3198" s="481"/>
      <c r="D3198" s="481"/>
      <c r="E3198" s="481"/>
      <c r="F3198" s="339"/>
      <c r="G3198" s="340" t="str">
        <f>IF(ISNUMBER(E3198),E3198/'Bulk DivVar Analysis'!$C$60,"")</f>
        <v/>
      </c>
      <c r="H3198" s="338" t="str">
        <f>IF(ISNUMBER(E3198), IF(G3198&gt;'Bulk DivVar Analysis'!$D$62,"Pass","Fail"),"")</f>
        <v/>
      </c>
      <c r="I3198" s="338" t="str">
        <f t="shared" si="51"/>
        <v/>
      </c>
      <c r="J3198" s="339"/>
      <c r="K3198" s="339"/>
      <c r="L3198" s="339"/>
      <c r="M3198" s="339"/>
      <c r="N3198" s="339"/>
      <c r="O3198" s="339"/>
      <c r="P3198" s="339"/>
      <c r="Q3198" s="339"/>
    </row>
    <row r="3199" spans="1:17" ht="13.5" customHeight="1">
      <c r="A3199" s="481"/>
      <c r="B3199" s="481"/>
      <c r="C3199" s="481"/>
      <c r="D3199" s="481"/>
      <c r="E3199" s="481"/>
      <c r="F3199" s="339"/>
      <c r="G3199" s="340" t="str">
        <f>IF(ISNUMBER(E3199),E3199/'Bulk DivVar Analysis'!$C$60,"")</f>
        <v/>
      </c>
      <c r="H3199" s="338" t="str">
        <f>IF(ISNUMBER(E3199), IF(G3199&gt;'Bulk DivVar Analysis'!$D$62,"Pass","Fail"),"")</f>
        <v/>
      </c>
      <c r="I3199" s="338" t="str">
        <f t="shared" si="51"/>
        <v/>
      </c>
      <c r="J3199" s="339"/>
      <c r="K3199" s="339"/>
      <c r="L3199" s="339"/>
      <c r="M3199" s="339"/>
      <c r="N3199" s="339"/>
      <c r="O3199" s="339"/>
      <c r="P3199" s="339"/>
      <c r="Q3199" s="339"/>
    </row>
    <row r="3200" spans="1:17" ht="13.5" customHeight="1">
      <c r="A3200" s="481"/>
      <c r="B3200" s="481"/>
      <c r="C3200" s="481"/>
      <c r="D3200" s="481"/>
      <c r="E3200" s="481"/>
      <c r="F3200" s="339"/>
      <c r="G3200" s="340" t="str">
        <f>IF(ISNUMBER(E3200),E3200/'Bulk DivVar Analysis'!$C$60,"")</f>
        <v/>
      </c>
      <c r="H3200" s="338" t="str">
        <f>IF(ISNUMBER(E3200), IF(G3200&gt;'Bulk DivVar Analysis'!$D$62,"Pass","Fail"),"")</f>
        <v/>
      </c>
      <c r="I3200" s="338" t="str">
        <f t="shared" si="51"/>
        <v/>
      </c>
      <c r="J3200" s="339"/>
      <c r="K3200" s="339"/>
      <c r="L3200" s="339"/>
      <c r="M3200" s="339"/>
      <c r="N3200" s="339"/>
      <c r="O3200" s="339"/>
      <c r="P3200" s="339"/>
      <c r="Q3200" s="339"/>
    </row>
    <row r="3201" spans="1:17" ht="13.5" customHeight="1">
      <c r="A3201" s="481"/>
      <c r="B3201" s="481"/>
      <c r="C3201" s="481"/>
      <c r="D3201" s="481"/>
      <c r="E3201" s="481"/>
      <c r="F3201" s="339"/>
      <c r="G3201" s="340" t="str">
        <f>IF(ISNUMBER(E3201),E3201/'Bulk DivVar Analysis'!$C$60,"")</f>
        <v/>
      </c>
      <c r="H3201" s="338" t="str">
        <f>IF(ISNUMBER(E3201), IF(G3201&gt;'Bulk DivVar Analysis'!$D$62,"Pass","Fail"),"")</f>
        <v/>
      </c>
      <c r="I3201" s="338" t="str">
        <f t="shared" si="51"/>
        <v/>
      </c>
      <c r="J3201" s="339"/>
      <c r="K3201" s="339"/>
      <c r="L3201" s="339"/>
      <c r="M3201" s="339"/>
      <c r="N3201" s="339"/>
      <c r="O3201" s="339"/>
      <c r="P3201" s="339"/>
      <c r="Q3201" s="339"/>
    </row>
    <row r="3202" spans="1:17" ht="13.5" customHeight="1">
      <c r="A3202" s="481"/>
      <c r="B3202" s="481"/>
      <c r="C3202" s="481"/>
      <c r="D3202" s="481"/>
      <c r="E3202" s="481"/>
      <c r="F3202" s="339"/>
      <c r="G3202" s="340" t="str">
        <f>IF(ISNUMBER(E3202),E3202/'Bulk DivVar Analysis'!$C$60,"")</f>
        <v/>
      </c>
      <c r="H3202" s="338" t="str">
        <f>IF(ISNUMBER(E3202), IF(G3202&gt;'Bulk DivVar Analysis'!$D$62,"Pass","Fail"),"")</f>
        <v/>
      </c>
      <c r="I3202" s="338" t="str">
        <f t="shared" si="51"/>
        <v/>
      </c>
      <c r="J3202" s="339"/>
      <c r="K3202" s="339"/>
      <c r="L3202" s="339"/>
      <c r="M3202" s="339"/>
      <c r="N3202" s="339"/>
      <c r="O3202" s="339"/>
      <c r="P3202" s="339"/>
      <c r="Q3202" s="339"/>
    </row>
    <row r="3203" spans="1:17" ht="13.5" customHeight="1">
      <c r="A3203" s="481"/>
      <c r="B3203" s="481"/>
      <c r="C3203" s="481"/>
      <c r="D3203" s="481"/>
      <c r="E3203" s="481"/>
      <c r="F3203" s="339"/>
      <c r="G3203" s="340" t="str">
        <f>IF(ISNUMBER(E3203),E3203/'Bulk DivVar Analysis'!$C$60,"")</f>
        <v/>
      </c>
      <c r="H3203" s="338" t="str">
        <f>IF(ISNUMBER(E3203), IF(G3203&gt;'Bulk DivVar Analysis'!$D$62,"Pass","Fail"),"")</f>
        <v/>
      </c>
      <c r="I3203" s="338" t="str">
        <f t="shared" ref="I3203:I3266" si="52">_xlfn.TEXTJOIN("_",TRUE,B3203,C3203)</f>
        <v/>
      </c>
      <c r="J3203" s="339"/>
      <c r="K3203" s="339"/>
      <c r="L3203" s="339"/>
      <c r="M3203" s="339"/>
      <c r="N3203" s="339"/>
      <c r="O3203" s="339"/>
      <c r="P3203" s="339"/>
      <c r="Q3203" s="339"/>
    </row>
    <row r="3204" spans="1:17" ht="13.5" customHeight="1">
      <c r="A3204" s="481"/>
      <c r="B3204" s="481"/>
      <c r="C3204" s="481"/>
      <c r="D3204" s="481"/>
      <c r="E3204" s="481"/>
      <c r="F3204" s="339"/>
      <c r="G3204" s="340" t="str">
        <f>IF(ISNUMBER(E3204),E3204/'Bulk DivVar Analysis'!$C$60,"")</f>
        <v/>
      </c>
      <c r="H3204" s="338" t="str">
        <f>IF(ISNUMBER(E3204), IF(G3204&gt;'Bulk DivVar Analysis'!$D$62,"Pass","Fail"),"")</f>
        <v/>
      </c>
      <c r="I3204" s="338" t="str">
        <f t="shared" si="52"/>
        <v/>
      </c>
      <c r="J3204" s="339"/>
      <c r="K3204" s="339"/>
      <c r="L3204" s="339"/>
      <c r="M3204" s="339"/>
      <c r="N3204" s="339"/>
      <c r="O3204" s="339"/>
      <c r="P3204" s="339"/>
      <c r="Q3204" s="339"/>
    </row>
    <row r="3205" spans="1:17" ht="13.5" customHeight="1">
      <c r="A3205" s="481"/>
      <c r="B3205" s="481"/>
      <c r="C3205" s="481"/>
      <c r="D3205" s="481"/>
      <c r="E3205" s="481"/>
      <c r="F3205" s="339"/>
      <c r="G3205" s="340" t="str">
        <f>IF(ISNUMBER(E3205),E3205/'Bulk DivVar Analysis'!$C$60,"")</f>
        <v/>
      </c>
      <c r="H3205" s="338" t="str">
        <f>IF(ISNUMBER(E3205), IF(G3205&gt;'Bulk DivVar Analysis'!$D$62,"Pass","Fail"),"")</f>
        <v/>
      </c>
      <c r="I3205" s="338" t="str">
        <f t="shared" si="52"/>
        <v/>
      </c>
      <c r="J3205" s="339"/>
      <c r="K3205" s="339"/>
      <c r="L3205" s="339"/>
      <c r="M3205" s="339"/>
      <c r="N3205" s="339"/>
      <c r="O3205" s="339"/>
      <c r="P3205" s="339"/>
      <c r="Q3205" s="339"/>
    </row>
    <row r="3206" spans="1:17" ht="13.5" customHeight="1">
      <c r="A3206" s="481"/>
      <c r="B3206" s="481"/>
      <c r="C3206" s="481"/>
      <c r="D3206" s="481"/>
      <c r="E3206" s="481"/>
      <c r="F3206" s="339"/>
      <c r="G3206" s="340" t="str">
        <f>IF(ISNUMBER(E3206),E3206/'Bulk DivVar Analysis'!$C$60,"")</f>
        <v/>
      </c>
      <c r="H3206" s="338" t="str">
        <f>IF(ISNUMBER(E3206), IF(G3206&gt;'Bulk DivVar Analysis'!$D$62,"Pass","Fail"),"")</f>
        <v/>
      </c>
      <c r="I3206" s="338" t="str">
        <f t="shared" si="52"/>
        <v/>
      </c>
      <c r="J3206" s="339"/>
      <c r="K3206" s="339"/>
      <c r="L3206" s="339"/>
      <c r="M3206" s="339"/>
      <c r="N3206" s="339"/>
      <c r="O3206" s="339"/>
      <c r="P3206" s="339"/>
      <c r="Q3206" s="339"/>
    </row>
    <row r="3207" spans="1:17" ht="13.5" customHeight="1">
      <c r="A3207" s="481"/>
      <c r="B3207" s="481"/>
      <c r="C3207" s="481"/>
      <c r="D3207" s="481"/>
      <c r="E3207" s="481"/>
      <c r="F3207" s="339"/>
      <c r="G3207" s="340" t="str">
        <f>IF(ISNUMBER(E3207),E3207/'Bulk DivVar Analysis'!$C$60,"")</f>
        <v/>
      </c>
      <c r="H3207" s="338" t="str">
        <f>IF(ISNUMBER(E3207), IF(G3207&gt;'Bulk DivVar Analysis'!$D$62,"Pass","Fail"),"")</f>
        <v/>
      </c>
      <c r="I3207" s="338" t="str">
        <f t="shared" si="52"/>
        <v/>
      </c>
      <c r="J3207" s="339"/>
      <c r="K3207" s="339"/>
      <c r="L3207" s="339"/>
      <c r="M3207" s="339"/>
      <c r="N3207" s="339"/>
      <c r="O3207" s="339"/>
      <c r="P3207" s="339"/>
      <c r="Q3207" s="339"/>
    </row>
    <row r="3208" spans="1:17" ht="13.5" customHeight="1">
      <c r="A3208" s="481"/>
      <c r="B3208" s="481"/>
      <c r="C3208" s="481"/>
      <c r="D3208" s="481"/>
      <c r="E3208" s="481"/>
      <c r="F3208" s="339"/>
      <c r="G3208" s="340" t="str">
        <f>IF(ISNUMBER(E3208),E3208/'Bulk DivVar Analysis'!$C$60,"")</f>
        <v/>
      </c>
      <c r="H3208" s="338" t="str">
        <f>IF(ISNUMBER(E3208), IF(G3208&gt;'Bulk DivVar Analysis'!$D$62,"Pass","Fail"),"")</f>
        <v/>
      </c>
      <c r="I3208" s="338" t="str">
        <f t="shared" si="52"/>
        <v/>
      </c>
      <c r="J3208" s="339"/>
      <c r="K3208" s="339"/>
      <c r="L3208" s="339"/>
      <c r="M3208" s="339"/>
      <c r="N3208" s="339"/>
      <c r="O3208" s="339"/>
      <c r="P3208" s="339"/>
      <c r="Q3208" s="339"/>
    </row>
    <row r="3209" spans="1:17" ht="13.5" customHeight="1">
      <c r="A3209" s="481"/>
      <c r="B3209" s="481"/>
      <c r="C3209" s="481"/>
      <c r="D3209" s="481"/>
      <c r="E3209" s="481"/>
      <c r="F3209" s="339"/>
      <c r="G3209" s="340" t="str">
        <f>IF(ISNUMBER(E3209),E3209/'Bulk DivVar Analysis'!$C$60,"")</f>
        <v/>
      </c>
      <c r="H3209" s="338" t="str">
        <f>IF(ISNUMBER(E3209), IF(G3209&gt;'Bulk DivVar Analysis'!$D$62,"Pass","Fail"),"")</f>
        <v/>
      </c>
      <c r="I3209" s="338" t="str">
        <f t="shared" si="52"/>
        <v/>
      </c>
      <c r="J3209" s="339"/>
      <c r="K3209" s="339"/>
      <c r="L3209" s="339"/>
      <c r="M3209" s="339"/>
      <c r="N3209" s="339"/>
      <c r="O3209" s="339"/>
      <c r="P3209" s="339"/>
      <c r="Q3209" s="339"/>
    </row>
    <row r="3210" spans="1:17" ht="13.5" customHeight="1">
      <c r="A3210" s="481"/>
      <c r="B3210" s="481"/>
      <c r="C3210" s="481"/>
      <c r="D3210" s="481"/>
      <c r="E3210" s="481"/>
      <c r="F3210" s="339"/>
      <c r="G3210" s="340" t="str">
        <f>IF(ISNUMBER(E3210),E3210/'Bulk DivVar Analysis'!$C$60,"")</f>
        <v/>
      </c>
      <c r="H3210" s="338" t="str">
        <f>IF(ISNUMBER(E3210), IF(G3210&gt;'Bulk DivVar Analysis'!$D$62,"Pass","Fail"),"")</f>
        <v/>
      </c>
      <c r="I3210" s="338" t="str">
        <f t="shared" si="52"/>
        <v/>
      </c>
      <c r="J3210" s="339"/>
      <c r="K3210" s="339"/>
      <c r="L3210" s="339"/>
      <c r="M3210" s="339"/>
      <c r="N3210" s="339"/>
      <c r="O3210" s="339"/>
      <c r="P3210" s="339"/>
      <c r="Q3210" s="339"/>
    </row>
    <row r="3211" spans="1:17" ht="13.5" customHeight="1">
      <c r="A3211" s="481"/>
      <c r="B3211" s="481"/>
      <c r="C3211" s="481"/>
      <c r="D3211" s="481"/>
      <c r="E3211" s="481"/>
      <c r="F3211" s="339"/>
      <c r="G3211" s="340" t="str">
        <f>IF(ISNUMBER(E3211),E3211/'Bulk DivVar Analysis'!$C$60,"")</f>
        <v/>
      </c>
      <c r="H3211" s="338" t="str">
        <f>IF(ISNUMBER(E3211), IF(G3211&gt;'Bulk DivVar Analysis'!$D$62,"Pass","Fail"),"")</f>
        <v/>
      </c>
      <c r="I3211" s="338" t="str">
        <f t="shared" si="52"/>
        <v/>
      </c>
      <c r="J3211" s="339"/>
      <c r="K3211" s="339"/>
      <c r="L3211" s="339"/>
      <c r="M3211" s="339"/>
      <c r="N3211" s="339"/>
      <c r="O3211" s="339"/>
      <c r="P3211" s="339"/>
      <c r="Q3211" s="339"/>
    </row>
    <row r="3212" spans="1:17" ht="13.5" customHeight="1">
      <c r="A3212" s="481"/>
      <c r="B3212" s="481"/>
      <c r="C3212" s="481"/>
      <c r="D3212" s="481"/>
      <c r="E3212" s="481"/>
      <c r="F3212" s="339"/>
      <c r="G3212" s="340" t="str">
        <f>IF(ISNUMBER(E3212),E3212/'Bulk DivVar Analysis'!$C$60,"")</f>
        <v/>
      </c>
      <c r="H3212" s="338" t="str">
        <f>IF(ISNUMBER(E3212), IF(G3212&gt;'Bulk DivVar Analysis'!$D$62,"Pass","Fail"),"")</f>
        <v/>
      </c>
      <c r="I3212" s="338" t="str">
        <f t="shared" si="52"/>
        <v/>
      </c>
      <c r="J3212" s="339"/>
      <c r="K3212" s="339"/>
      <c r="L3212" s="339"/>
      <c r="M3212" s="339"/>
      <c r="N3212" s="339"/>
      <c r="O3212" s="339"/>
      <c r="P3212" s="339"/>
      <c r="Q3212" s="339"/>
    </row>
    <row r="3213" spans="1:17" ht="13.5" customHeight="1">
      <c r="A3213" s="481"/>
      <c r="B3213" s="481"/>
      <c r="C3213" s="481"/>
      <c r="D3213" s="481"/>
      <c r="E3213" s="481"/>
      <c r="F3213" s="339"/>
      <c r="G3213" s="340" t="str">
        <f>IF(ISNUMBER(E3213),E3213/'Bulk DivVar Analysis'!$C$60,"")</f>
        <v/>
      </c>
      <c r="H3213" s="338" t="str">
        <f>IF(ISNUMBER(E3213), IF(G3213&gt;'Bulk DivVar Analysis'!$D$62,"Pass","Fail"),"")</f>
        <v/>
      </c>
      <c r="I3213" s="338" t="str">
        <f t="shared" si="52"/>
        <v/>
      </c>
      <c r="J3213" s="339"/>
      <c r="K3213" s="339"/>
      <c r="L3213" s="339"/>
      <c r="M3213" s="339"/>
      <c r="N3213" s="339"/>
      <c r="O3213" s="339"/>
      <c r="P3213" s="339"/>
      <c r="Q3213" s="339"/>
    </row>
    <row r="3214" spans="1:17" ht="13.5" customHeight="1">
      <c r="A3214" s="481"/>
      <c r="B3214" s="481"/>
      <c r="C3214" s="481"/>
      <c r="D3214" s="481"/>
      <c r="E3214" s="481"/>
      <c r="F3214" s="339"/>
      <c r="G3214" s="340" t="str">
        <f>IF(ISNUMBER(E3214),E3214/'Bulk DivVar Analysis'!$C$60,"")</f>
        <v/>
      </c>
      <c r="H3214" s="338" t="str">
        <f>IF(ISNUMBER(E3214), IF(G3214&gt;'Bulk DivVar Analysis'!$D$62,"Pass","Fail"),"")</f>
        <v/>
      </c>
      <c r="I3214" s="338" t="str">
        <f t="shared" si="52"/>
        <v/>
      </c>
      <c r="J3214" s="339"/>
      <c r="K3214" s="339"/>
      <c r="L3214" s="339"/>
      <c r="M3214" s="339"/>
      <c r="N3214" s="339"/>
      <c r="O3214" s="339"/>
      <c r="P3214" s="339"/>
      <c r="Q3214" s="339"/>
    </row>
    <row r="3215" spans="1:17" ht="13.5" customHeight="1">
      <c r="A3215" s="481"/>
      <c r="B3215" s="481"/>
      <c r="C3215" s="481"/>
      <c r="D3215" s="481"/>
      <c r="E3215" s="481"/>
      <c r="F3215" s="339"/>
      <c r="G3215" s="340" t="str">
        <f>IF(ISNUMBER(E3215),E3215/'Bulk DivVar Analysis'!$C$60,"")</f>
        <v/>
      </c>
      <c r="H3215" s="338" t="str">
        <f>IF(ISNUMBER(E3215), IF(G3215&gt;'Bulk DivVar Analysis'!$D$62,"Pass","Fail"),"")</f>
        <v/>
      </c>
      <c r="I3215" s="338" t="str">
        <f t="shared" si="52"/>
        <v/>
      </c>
      <c r="J3215" s="339"/>
      <c r="K3215" s="339"/>
      <c r="L3215" s="339"/>
      <c r="M3215" s="339"/>
      <c r="N3215" s="339"/>
      <c r="O3215" s="339"/>
      <c r="P3215" s="339"/>
      <c r="Q3215" s="339"/>
    </row>
    <row r="3216" spans="1:17" ht="13.5" customHeight="1">
      <c r="A3216" s="481"/>
      <c r="B3216" s="481"/>
      <c r="C3216" s="481"/>
      <c r="D3216" s="481"/>
      <c r="E3216" s="481"/>
      <c r="F3216" s="339"/>
      <c r="G3216" s="340" t="str">
        <f>IF(ISNUMBER(E3216),E3216/'Bulk DivVar Analysis'!$C$60,"")</f>
        <v/>
      </c>
      <c r="H3216" s="338" t="str">
        <f>IF(ISNUMBER(E3216), IF(G3216&gt;'Bulk DivVar Analysis'!$D$62,"Pass","Fail"),"")</f>
        <v/>
      </c>
      <c r="I3216" s="338" t="str">
        <f t="shared" si="52"/>
        <v/>
      </c>
      <c r="J3216" s="339"/>
      <c r="K3216" s="339"/>
      <c r="L3216" s="339"/>
      <c r="M3216" s="339"/>
      <c r="N3216" s="339"/>
      <c r="O3216" s="339"/>
      <c r="P3216" s="339"/>
      <c r="Q3216" s="339"/>
    </row>
    <row r="3217" spans="1:17" ht="13.5" customHeight="1">
      <c r="A3217" s="481"/>
      <c r="B3217" s="481"/>
      <c r="C3217" s="481"/>
      <c r="D3217" s="481"/>
      <c r="E3217" s="481"/>
      <c r="F3217" s="339"/>
      <c r="G3217" s="340" t="str">
        <f>IF(ISNUMBER(E3217),E3217/'Bulk DivVar Analysis'!$C$60,"")</f>
        <v/>
      </c>
      <c r="H3217" s="338" t="str">
        <f>IF(ISNUMBER(E3217), IF(G3217&gt;'Bulk DivVar Analysis'!$D$62,"Pass","Fail"),"")</f>
        <v/>
      </c>
      <c r="I3217" s="338" t="str">
        <f t="shared" si="52"/>
        <v/>
      </c>
      <c r="J3217" s="339"/>
      <c r="K3217" s="339"/>
      <c r="L3217" s="339"/>
      <c r="M3217" s="339"/>
      <c r="N3217" s="339"/>
      <c r="O3217" s="339"/>
      <c r="P3217" s="339"/>
      <c r="Q3217" s="339"/>
    </row>
    <row r="3218" spans="1:17" ht="13.5" customHeight="1">
      <c r="A3218" s="481"/>
      <c r="B3218" s="481"/>
      <c r="C3218" s="481"/>
      <c r="D3218" s="481"/>
      <c r="E3218" s="481"/>
      <c r="F3218" s="339"/>
      <c r="G3218" s="340" t="str">
        <f>IF(ISNUMBER(E3218),E3218/'Bulk DivVar Analysis'!$C$60,"")</f>
        <v/>
      </c>
      <c r="H3218" s="338" t="str">
        <f>IF(ISNUMBER(E3218), IF(G3218&gt;'Bulk DivVar Analysis'!$D$62,"Pass","Fail"),"")</f>
        <v/>
      </c>
      <c r="I3218" s="338" t="str">
        <f t="shared" si="52"/>
        <v/>
      </c>
      <c r="J3218" s="339"/>
      <c r="K3218" s="339"/>
      <c r="L3218" s="339"/>
      <c r="M3218" s="339"/>
      <c r="N3218" s="339"/>
      <c r="O3218" s="339"/>
      <c r="P3218" s="339"/>
      <c r="Q3218" s="339"/>
    </row>
    <row r="3219" spans="1:17" ht="13.5" customHeight="1">
      <c r="A3219" s="481"/>
      <c r="B3219" s="481"/>
      <c r="C3219" s="481"/>
      <c r="D3219" s="481"/>
      <c r="E3219" s="481"/>
      <c r="F3219" s="339"/>
      <c r="G3219" s="340" t="str">
        <f>IF(ISNUMBER(E3219),E3219/'Bulk DivVar Analysis'!$C$60,"")</f>
        <v/>
      </c>
      <c r="H3219" s="338" t="str">
        <f>IF(ISNUMBER(E3219), IF(G3219&gt;'Bulk DivVar Analysis'!$D$62,"Pass","Fail"),"")</f>
        <v/>
      </c>
      <c r="I3219" s="338" t="str">
        <f t="shared" si="52"/>
        <v/>
      </c>
      <c r="J3219" s="339"/>
      <c r="K3219" s="339"/>
      <c r="L3219" s="339"/>
      <c r="M3219" s="339"/>
      <c r="N3219" s="339"/>
      <c r="O3219" s="339"/>
      <c r="P3219" s="339"/>
      <c r="Q3219" s="339"/>
    </row>
    <row r="3220" spans="1:17" ht="13.5" customHeight="1">
      <c r="A3220" s="481"/>
      <c r="B3220" s="481"/>
      <c r="C3220" s="481"/>
      <c r="D3220" s="481"/>
      <c r="E3220" s="481"/>
      <c r="F3220" s="339"/>
      <c r="G3220" s="340" t="str">
        <f>IF(ISNUMBER(E3220),E3220/'Bulk DivVar Analysis'!$C$60,"")</f>
        <v/>
      </c>
      <c r="H3220" s="338" t="str">
        <f>IF(ISNUMBER(E3220), IF(G3220&gt;'Bulk DivVar Analysis'!$D$62,"Pass","Fail"),"")</f>
        <v/>
      </c>
      <c r="I3220" s="338" t="str">
        <f t="shared" si="52"/>
        <v/>
      </c>
      <c r="J3220" s="339"/>
      <c r="K3220" s="339"/>
      <c r="L3220" s="339"/>
      <c r="M3220" s="339"/>
      <c r="N3220" s="339"/>
      <c r="O3220" s="339"/>
      <c r="P3220" s="339"/>
      <c r="Q3220" s="339"/>
    </row>
    <row r="3221" spans="1:17" ht="13.5" customHeight="1">
      <c r="A3221" s="481"/>
      <c r="B3221" s="481"/>
      <c r="C3221" s="481"/>
      <c r="D3221" s="481"/>
      <c r="E3221" s="481"/>
      <c r="F3221" s="339"/>
      <c r="G3221" s="340" t="str">
        <f>IF(ISNUMBER(E3221),E3221/'Bulk DivVar Analysis'!$C$60,"")</f>
        <v/>
      </c>
      <c r="H3221" s="338" t="str">
        <f>IF(ISNUMBER(E3221), IF(G3221&gt;'Bulk DivVar Analysis'!$D$62,"Pass","Fail"),"")</f>
        <v/>
      </c>
      <c r="I3221" s="338" t="str">
        <f t="shared" si="52"/>
        <v/>
      </c>
      <c r="J3221" s="339"/>
      <c r="K3221" s="339"/>
      <c r="L3221" s="339"/>
      <c r="M3221" s="339"/>
      <c r="N3221" s="339"/>
      <c r="O3221" s="339"/>
      <c r="P3221" s="339"/>
      <c r="Q3221" s="339"/>
    </row>
    <row r="3222" spans="1:17" ht="13.5" customHeight="1">
      <c r="A3222" s="481"/>
      <c r="B3222" s="481"/>
      <c r="C3222" s="481"/>
      <c r="D3222" s="481"/>
      <c r="E3222" s="481"/>
      <c r="F3222" s="339"/>
      <c r="G3222" s="340" t="str">
        <f>IF(ISNUMBER(E3222),E3222/'Bulk DivVar Analysis'!$C$60,"")</f>
        <v/>
      </c>
      <c r="H3222" s="338" t="str">
        <f>IF(ISNUMBER(E3222), IF(G3222&gt;'Bulk DivVar Analysis'!$D$62,"Pass","Fail"),"")</f>
        <v/>
      </c>
      <c r="I3222" s="338" t="str">
        <f t="shared" si="52"/>
        <v/>
      </c>
      <c r="J3222" s="339"/>
      <c r="K3222" s="339"/>
      <c r="L3222" s="339"/>
      <c r="M3222" s="339"/>
      <c r="N3222" s="339"/>
      <c r="O3222" s="339"/>
      <c r="P3222" s="339"/>
      <c r="Q3222" s="339"/>
    </row>
    <row r="3223" spans="1:17" ht="13.5" customHeight="1">
      <c r="A3223" s="481"/>
      <c r="B3223" s="481"/>
      <c r="C3223" s="481"/>
      <c r="D3223" s="481"/>
      <c r="E3223" s="481"/>
      <c r="F3223" s="339"/>
      <c r="G3223" s="340" t="str">
        <f>IF(ISNUMBER(E3223),E3223/'Bulk DivVar Analysis'!$C$60,"")</f>
        <v/>
      </c>
      <c r="H3223" s="338" t="str">
        <f>IF(ISNUMBER(E3223), IF(G3223&gt;'Bulk DivVar Analysis'!$D$62,"Pass","Fail"),"")</f>
        <v/>
      </c>
      <c r="I3223" s="338" t="str">
        <f t="shared" si="52"/>
        <v/>
      </c>
      <c r="J3223" s="339"/>
      <c r="K3223" s="339"/>
      <c r="L3223" s="339"/>
      <c r="M3223" s="339"/>
      <c r="N3223" s="339"/>
      <c r="O3223" s="339"/>
      <c r="P3223" s="339"/>
      <c r="Q3223" s="339"/>
    </row>
    <row r="3224" spans="1:17" ht="13.5" customHeight="1">
      <c r="A3224" s="481"/>
      <c r="B3224" s="481"/>
      <c r="C3224" s="481"/>
      <c r="D3224" s="481"/>
      <c r="E3224" s="481"/>
      <c r="F3224" s="339"/>
      <c r="G3224" s="340" t="str">
        <f>IF(ISNUMBER(E3224),E3224/'Bulk DivVar Analysis'!$C$60,"")</f>
        <v/>
      </c>
      <c r="H3224" s="338" t="str">
        <f>IF(ISNUMBER(E3224), IF(G3224&gt;'Bulk DivVar Analysis'!$D$62,"Pass","Fail"),"")</f>
        <v/>
      </c>
      <c r="I3224" s="338" t="str">
        <f t="shared" si="52"/>
        <v/>
      </c>
      <c r="J3224" s="339"/>
      <c r="K3224" s="339"/>
      <c r="L3224" s="339"/>
      <c r="M3224" s="339"/>
      <c r="N3224" s="339"/>
      <c r="O3224" s="339"/>
      <c r="P3224" s="339"/>
      <c r="Q3224" s="339"/>
    </row>
    <row r="3225" spans="1:17" ht="13.5" customHeight="1">
      <c r="A3225" s="481"/>
      <c r="B3225" s="481"/>
      <c r="C3225" s="481"/>
      <c r="D3225" s="481"/>
      <c r="E3225" s="481"/>
      <c r="F3225" s="339"/>
      <c r="G3225" s="340" t="str">
        <f>IF(ISNUMBER(E3225),E3225/'Bulk DivVar Analysis'!$C$60,"")</f>
        <v/>
      </c>
      <c r="H3225" s="338" t="str">
        <f>IF(ISNUMBER(E3225), IF(G3225&gt;'Bulk DivVar Analysis'!$D$62,"Pass","Fail"),"")</f>
        <v/>
      </c>
      <c r="I3225" s="338" t="str">
        <f t="shared" si="52"/>
        <v/>
      </c>
      <c r="J3225" s="339"/>
      <c r="K3225" s="339"/>
      <c r="L3225" s="339"/>
      <c r="M3225" s="339"/>
      <c r="N3225" s="339"/>
      <c r="O3225" s="339"/>
      <c r="P3225" s="339"/>
      <c r="Q3225" s="339"/>
    </row>
    <row r="3226" spans="1:17" ht="13.5" customHeight="1">
      <c r="A3226" s="481"/>
      <c r="B3226" s="481"/>
      <c r="C3226" s="481"/>
      <c r="D3226" s="481"/>
      <c r="E3226" s="481"/>
      <c r="F3226" s="339"/>
      <c r="G3226" s="340" t="str">
        <f>IF(ISNUMBER(E3226),E3226/'Bulk DivVar Analysis'!$C$60,"")</f>
        <v/>
      </c>
      <c r="H3226" s="338" t="str">
        <f>IF(ISNUMBER(E3226), IF(G3226&gt;'Bulk DivVar Analysis'!$D$62,"Pass","Fail"),"")</f>
        <v/>
      </c>
      <c r="I3226" s="338" t="str">
        <f t="shared" si="52"/>
        <v/>
      </c>
      <c r="J3226" s="339"/>
      <c r="K3226" s="339"/>
      <c r="L3226" s="339"/>
      <c r="M3226" s="339"/>
      <c r="N3226" s="339"/>
      <c r="O3226" s="339"/>
      <c r="P3226" s="339"/>
      <c r="Q3226" s="339"/>
    </row>
    <row r="3227" spans="1:17" ht="13.5" customHeight="1">
      <c r="A3227" s="481"/>
      <c r="B3227" s="481"/>
      <c r="C3227" s="481"/>
      <c r="D3227" s="481"/>
      <c r="E3227" s="481"/>
      <c r="F3227" s="339"/>
      <c r="G3227" s="340" t="str">
        <f>IF(ISNUMBER(E3227),E3227/'Bulk DivVar Analysis'!$C$60,"")</f>
        <v/>
      </c>
      <c r="H3227" s="338" t="str">
        <f>IF(ISNUMBER(E3227), IF(G3227&gt;'Bulk DivVar Analysis'!$D$62,"Pass","Fail"),"")</f>
        <v/>
      </c>
      <c r="I3227" s="338" t="str">
        <f t="shared" si="52"/>
        <v/>
      </c>
      <c r="J3227" s="339"/>
      <c r="K3227" s="339"/>
      <c r="L3227" s="339"/>
      <c r="M3227" s="339"/>
      <c r="N3227" s="339"/>
      <c r="O3227" s="339"/>
      <c r="P3227" s="339"/>
      <c r="Q3227" s="339"/>
    </row>
    <row r="3228" spans="1:17" ht="13.5" customHeight="1">
      <c r="A3228" s="481"/>
      <c r="B3228" s="481"/>
      <c r="C3228" s="481"/>
      <c r="D3228" s="481"/>
      <c r="E3228" s="481"/>
      <c r="F3228" s="339"/>
      <c r="G3228" s="340" t="str">
        <f>IF(ISNUMBER(E3228),E3228/'Bulk DivVar Analysis'!$C$60,"")</f>
        <v/>
      </c>
      <c r="H3228" s="338" t="str">
        <f>IF(ISNUMBER(E3228), IF(G3228&gt;'Bulk DivVar Analysis'!$D$62,"Pass","Fail"),"")</f>
        <v/>
      </c>
      <c r="I3228" s="338" t="str">
        <f t="shared" si="52"/>
        <v/>
      </c>
      <c r="J3228" s="339"/>
      <c r="K3228" s="339"/>
      <c r="L3228" s="339"/>
      <c r="M3228" s="339"/>
      <c r="N3228" s="339"/>
      <c r="O3228" s="339"/>
      <c r="P3228" s="339"/>
      <c r="Q3228" s="339"/>
    </row>
    <row r="3229" spans="1:17" ht="13.5" customHeight="1">
      <c r="A3229" s="481"/>
      <c r="B3229" s="481"/>
      <c r="C3229" s="481"/>
      <c r="D3229" s="481"/>
      <c r="E3229" s="481"/>
      <c r="F3229" s="339"/>
      <c r="G3229" s="340" t="str">
        <f>IF(ISNUMBER(E3229),E3229/'Bulk DivVar Analysis'!$C$60,"")</f>
        <v/>
      </c>
      <c r="H3229" s="338" t="str">
        <f>IF(ISNUMBER(E3229), IF(G3229&gt;'Bulk DivVar Analysis'!$D$62,"Pass","Fail"),"")</f>
        <v/>
      </c>
      <c r="I3229" s="338" t="str">
        <f t="shared" si="52"/>
        <v/>
      </c>
      <c r="J3229" s="339"/>
      <c r="K3229" s="339"/>
      <c r="L3229" s="339"/>
      <c r="M3229" s="339"/>
      <c r="N3229" s="339"/>
      <c r="O3229" s="339"/>
      <c r="P3229" s="339"/>
      <c r="Q3229" s="339"/>
    </row>
    <row r="3230" spans="1:17" ht="13.5" customHeight="1">
      <c r="A3230" s="481"/>
      <c r="B3230" s="481"/>
      <c r="C3230" s="481"/>
      <c r="D3230" s="481"/>
      <c r="E3230" s="481"/>
      <c r="F3230" s="339"/>
      <c r="G3230" s="340" t="str">
        <f>IF(ISNUMBER(E3230),E3230/'Bulk DivVar Analysis'!$C$60,"")</f>
        <v/>
      </c>
      <c r="H3230" s="338" t="str">
        <f>IF(ISNUMBER(E3230), IF(G3230&gt;'Bulk DivVar Analysis'!$D$62,"Pass","Fail"),"")</f>
        <v/>
      </c>
      <c r="I3230" s="338" t="str">
        <f t="shared" si="52"/>
        <v/>
      </c>
      <c r="J3230" s="339"/>
      <c r="K3230" s="339"/>
      <c r="L3230" s="339"/>
      <c r="M3230" s="339"/>
      <c r="N3230" s="339"/>
      <c r="O3230" s="339"/>
      <c r="P3230" s="339"/>
      <c r="Q3230" s="339"/>
    </row>
    <row r="3231" spans="1:17" ht="13.5" customHeight="1">
      <c r="A3231" s="481"/>
      <c r="B3231" s="481"/>
      <c r="C3231" s="481"/>
      <c r="D3231" s="481"/>
      <c r="E3231" s="481"/>
      <c r="F3231" s="339"/>
      <c r="G3231" s="340" t="str">
        <f>IF(ISNUMBER(E3231),E3231/'Bulk DivVar Analysis'!$C$60,"")</f>
        <v/>
      </c>
      <c r="H3231" s="338" t="str">
        <f>IF(ISNUMBER(E3231), IF(G3231&gt;'Bulk DivVar Analysis'!$D$62,"Pass","Fail"),"")</f>
        <v/>
      </c>
      <c r="I3231" s="338" t="str">
        <f t="shared" si="52"/>
        <v/>
      </c>
      <c r="J3231" s="339"/>
      <c r="K3231" s="339"/>
      <c r="L3231" s="339"/>
      <c r="M3231" s="339"/>
      <c r="N3231" s="339"/>
      <c r="O3231" s="339"/>
      <c r="P3231" s="339"/>
      <c r="Q3231" s="339"/>
    </row>
    <row r="3232" spans="1:17" ht="13.5" customHeight="1">
      <c r="A3232" s="481"/>
      <c r="B3232" s="481"/>
      <c r="C3232" s="481"/>
      <c r="D3232" s="481"/>
      <c r="E3232" s="481"/>
      <c r="F3232" s="339"/>
      <c r="G3232" s="340" t="str">
        <f>IF(ISNUMBER(E3232),E3232/'Bulk DivVar Analysis'!$C$60,"")</f>
        <v/>
      </c>
      <c r="H3232" s="338" t="str">
        <f>IF(ISNUMBER(E3232), IF(G3232&gt;'Bulk DivVar Analysis'!$D$62,"Pass","Fail"),"")</f>
        <v/>
      </c>
      <c r="I3232" s="338" t="str">
        <f t="shared" si="52"/>
        <v/>
      </c>
      <c r="J3232" s="339"/>
      <c r="K3232" s="339"/>
      <c r="L3232" s="339"/>
      <c r="M3232" s="339"/>
      <c r="N3232" s="339"/>
      <c r="O3232" s="339"/>
      <c r="P3232" s="339"/>
      <c r="Q3232" s="339"/>
    </row>
    <row r="3233" spans="1:17" ht="13.5" customHeight="1">
      <c r="A3233" s="481"/>
      <c r="B3233" s="481"/>
      <c r="C3233" s="481"/>
      <c r="D3233" s="481"/>
      <c r="E3233" s="481"/>
      <c r="F3233" s="339"/>
      <c r="G3233" s="340" t="str">
        <f>IF(ISNUMBER(E3233),E3233/'Bulk DivVar Analysis'!$C$60,"")</f>
        <v/>
      </c>
      <c r="H3233" s="338" t="str">
        <f>IF(ISNUMBER(E3233), IF(G3233&gt;'Bulk DivVar Analysis'!$D$62,"Pass","Fail"),"")</f>
        <v/>
      </c>
      <c r="I3233" s="338" t="str">
        <f t="shared" si="52"/>
        <v/>
      </c>
      <c r="J3233" s="339"/>
      <c r="K3233" s="339"/>
      <c r="L3233" s="339"/>
      <c r="M3233" s="339"/>
      <c r="N3233" s="339"/>
      <c r="O3233" s="339"/>
      <c r="P3233" s="339"/>
      <c r="Q3233" s="339"/>
    </row>
    <row r="3234" spans="1:17" ht="13.5" customHeight="1">
      <c r="A3234" s="481"/>
      <c r="B3234" s="481"/>
      <c r="C3234" s="481"/>
      <c r="D3234" s="481"/>
      <c r="E3234" s="481"/>
      <c r="F3234" s="339"/>
      <c r="G3234" s="340" t="str">
        <f>IF(ISNUMBER(E3234),E3234/'Bulk DivVar Analysis'!$C$60,"")</f>
        <v/>
      </c>
      <c r="H3234" s="338" t="str">
        <f>IF(ISNUMBER(E3234), IF(G3234&gt;'Bulk DivVar Analysis'!$D$62,"Pass","Fail"),"")</f>
        <v/>
      </c>
      <c r="I3234" s="338" t="str">
        <f t="shared" si="52"/>
        <v/>
      </c>
      <c r="J3234" s="339"/>
      <c r="K3234" s="339"/>
      <c r="L3234" s="339"/>
      <c r="M3234" s="339"/>
      <c r="N3234" s="339"/>
      <c r="O3234" s="339"/>
      <c r="P3234" s="339"/>
      <c r="Q3234" s="339"/>
    </row>
    <row r="3235" spans="1:17" ht="13.5" customHeight="1">
      <c r="A3235" s="481"/>
      <c r="B3235" s="481"/>
      <c r="C3235" s="481"/>
      <c r="D3235" s="481"/>
      <c r="E3235" s="481"/>
      <c r="F3235" s="339"/>
      <c r="G3235" s="340" t="str">
        <f>IF(ISNUMBER(E3235),E3235/'Bulk DivVar Analysis'!$C$60,"")</f>
        <v/>
      </c>
      <c r="H3235" s="338" t="str">
        <f>IF(ISNUMBER(E3235), IF(G3235&gt;'Bulk DivVar Analysis'!$D$62,"Pass","Fail"),"")</f>
        <v/>
      </c>
      <c r="I3235" s="338" t="str">
        <f t="shared" si="52"/>
        <v/>
      </c>
      <c r="J3235" s="339"/>
      <c r="K3235" s="339"/>
      <c r="L3235" s="339"/>
      <c r="M3235" s="339"/>
      <c r="N3235" s="339"/>
      <c r="O3235" s="339"/>
      <c r="P3235" s="339"/>
      <c r="Q3235" s="339"/>
    </row>
    <row r="3236" spans="1:17" ht="13.5" customHeight="1">
      <c r="A3236" s="481"/>
      <c r="B3236" s="481"/>
      <c r="C3236" s="481"/>
      <c r="D3236" s="481"/>
      <c r="E3236" s="481"/>
      <c r="F3236" s="339"/>
      <c r="G3236" s="340" t="str">
        <f>IF(ISNUMBER(E3236),E3236/'Bulk DivVar Analysis'!$C$60,"")</f>
        <v/>
      </c>
      <c r="H3236" s="338" t="str">
        <f>IF(ISNUMBER(E3236), IF(G3236&gt;'Bulk DivVar Analysis'!$D$62,"Pass","Fail"),"")</f>
        <v/>
      </c>
      <c r="I3236" s="338" t="str">
        <f t="shared" si="52"/>
        <v/>
      </c>
      <c r="J3236" s="339"/>
      <c r="K3236" s="339"/>
      <c r="L3236" s="339"/>
      <c r="M3236" s="339"/>
      <c r="N3236" s="339"/>
      <c r="O3236" s="339"/>
      <c r="P3236" s="339"/>
      <c r="Q3236" s="339"/>
    </row>
    <row r="3237" spans="1:17" ht="13.5" customHeight="1">
      <c r="A3237" s="481"/>
      <c r="B3237" s="481"/>
      <c r="C3237" s="481"/>
      <c r="D3237" s="481"/>
      <c r="E3237" s="481"/>
      <c r="F3237" s="339"/>
      <c r="G3237" s="340" t="str">
        <f>IF(ISNUMBER(E3237),E3237/'Bulk DivVar Analysis'!$C$60,"")</f>
        <v/>
      </c>
      <c r="H3237" s="338" t="str">
        <f>IF(ISNUMBER(E3237), IF(G3237&gt;'Bulk DivVar Analysis'!$D$62,"Pass","Fail"),"")</f>
        <v/>
      </c>
      <c r="I3237" s="338" t="str">
        <f t="shared" si="52"/>
        <v/>
      </c>
      <c r="J3237" s="339"/>
      <c r="K3237" s="339"/>
      <c r="L3237" s="339"/>
      <c r="M3237" s="339"/>
      <c r="N3237" s="339"/>
      <c r="O3237" s="339"/>
      <c r="P3237" s="339"/>
      <c r="Q3237" s="339"/>
    </row>
    <row r="3238" spans="1:17" ht="13.5" customHeight="1">
      <c r="A3238" s="481"/>
      <c r="B3238" s="481"/>
      <c r="C3238" s="481"/>
      <c r="D3238" s="481"/>
      <c r="E3238" s="481"/>
      <c r="F3238" s="339"/>
      <c r="G3238" s="340" t="str">
        <f>IF(ISNUMBER(E3238),E3238/'Bulk DivVar Analysis'!$C$60,"")</f>
        <v/>
      </c>
      <c r="H3238" s="338" t="str">
        <f>IF(ISNUMBER(E3238), IF(G3238&gt;'Bulk DivVar Analysis'!$D$62,"Pass","Fail"),"")</f>
        <v/>
      </c>
      <c r="I3238" s="338" t="str">
        <f t="shared" si="52"/>
        <v/>
      </c>
      <c r="J3238" s="339"/>
      <c r="K3238" s="339"/>
      <c r="L3238" s="339"/>
      <c r="M3238" s="339"/>
      <c r="N3238" s="339"/>
      <c r="O3238" s="339"/>
      <c r="P3238" s="339"/>
      <c r="Q3238" s="339"/>
    </row>
    <row r="3239" spans="1:17" ht="13.5" customHeight="1">
      <c r="A3239" s="481"/>
      <c r="B3239" s="481"/>
      <c r="C3239" s="481"/>
      <c r="D3239" s="481"/>
      <c r="E3239" s="481"/>
      <c r="F3239" s="339"/>
      <c r="G3239" s="340" t="str">
        <f>IF(ISNUMBER(E3239),E3239/'Bulk DivVar Analysis'!$C$60,"")</f>
        <v/>
      </c>
      <c r="H3239" s="338" t="str">
        <f>IF(ISNUMBER(E3239), IF(G3239&gt;'Bulk DivVar Analysis'!$D$62,"Pass","Fail"),"")</f>
        <v/>
      </c>
      <c r="I3239" s="338" t="str">
        <f t="shared" si="52"/>
        <v/>
      </c>
      <c r="J3239" s="339"/>
      <c r="K3239" s="339"/>
      <c r="L3239" s="339"/>
      <c r="M3239" s="339"/>
      <c r="N3239" s="339"/>
      <c r="O3239" s="339"/>
      <c r="P3239" s="339"/>
      <c r="Q3239" s="339"/>
    </row>
    <row r="3240" spans="1:17" ht="13.5" customHeight="1">
      <c r="A3240" s="481"/>
      <c r="B3240" s="481"/>
      <c r="C3240" s="481"/>
      <c r="D3240" s="481"/>
      <c r="E3240" s="481"/>
      <c r="F3240" s="339"/>
      <c r="G3240" s="340" t="str">
        <f>IF(ISNUMBER(E3240),E3240/'Bulk DivVar Analysis'!$C$60,"")</f>
        <v/>
      </c>
      <c r="H3240" s="338" t="str">
        <f>IF(ISNUMBER(E3240), IF(G3240&gt;'Bulk DivVar Analysis'!$D$62,"Pass","Fail"),"")</f>
        <v/>
      </c>
      <c r="I3240" s="338" t="str">
        <f t="shared" si="52"/>
        <v/>
      </c>
      <c r="J3240" s="339"/>
      <c r="K3240" s="339"/>
      <c r="L3240" s="339"/>
      <c r="M3240" s="339"/>
      <c r="N3240" s="339"/>
      <c r="O3240" s="339"/>
      <c r="P3240" s="339"/>
      <c r="Q3240" s="339"/>
    </row>
    <row r="3241" spans="1:17" ht="13.5" customHeight="1">
      <c r="A3241" s="481"/>
      <c r="B3241" s="481"/>
      <c r="C3241" s="481"/>
      <c r="D3241" s="481"/>
      <c r="E3241" s="481"/>
      <c r="F3241" s="339"/>
      <c r="G3241" s="340" t="str">
        <f>IF(ISNUMBER(E3241),E3241/'Bulk DivVar Analysis'!$C$60,"")</f>
        <v/>
      </c>
      <c r="H3241" s="338" t="str">
        <f>IF(ISNUMBER(E3241), IF(G3241&gt;'Bulk DivVar Analysis'!$D$62,"Pass","Fail"),"")</f>
        <v/>
      </c>
      <c r="I3241" s="338" t="str">
        <f t="shared" si="52"/>
        <v/>
      </c>
      <c r="J3241" s="339"/>
      <c r="K3241" s="339"/>
      <c r="L3241" s="339"/>
      <c r="M3241" s="339"/>
      <c r="N3241" s="339"/>
      <c r="O3241" s="339"/>
      <c r="P3241" s="339"/>
      <c r="Q3241" s="339"/>
    </row>
    <row r="3242" spans="1:17" ht="13.5" customHeight="1">
      <c r="A3242" s="481"/>
      <c r="B3242" s="481"/>
      <c r="C3242" s="481"/>
      <c r="D3242" s="481"/>
      <c r="E3242" s="481"/>
      <c r="F3242" s="339"/>
      <c r="G3242" s="340" t="str">
        <f>IF(ISNUMBER(E3242),E3242/'Bulk DivVar Analysis'!$C$60,"")</f>
        <v/>
      </c>
      <c r="H3242" s="338" t="str">
        <f>IF(ISNUMBER(E3242), IF(G3242&gt;'Bulk DivVar Analysis'!$D$62,"Pass","Fail"),"")</f>
        <v/>
      </c>
      <c r="I3242" s="338" t="str">
        <f t="shared" si="52"/>
        <v/>
      </c>
      <c r="J3242" s="339"/>
      <c r="K3242" s="339"/>
      <c r="L3242" s="339"/>
      <c r="M3242" s="339"/>
      <c r="N3242" s="339"/>
      <c r="O3242" s="339"/>
      <c r="P3242" s="339"/>
      <c r="Q3242" s="339"/>
    </row>
    <row r="3243" spans="1:17" ht="13.5" customHeight="1">
      <c r="A3243" s="481"/>
      <c r="B3243" s="481"/>
      <c r="C3243" s="481"/>
      <c r="D3243" s="481"/>
      <c r="E3243" s="481"/>
      <c r="F3243" s="339"/>
      <c r="G3243" s="340" t="str">
        <f>IF(ISNUMBER(E3243),E3243/'Bulk DivVar Analysis'!$C$60,"")</f>
        <v/>
      </c>
      <c r="H3243" s="338" t="str">
        <f>IF(ISNUMBER(E3243), IF(G3243&gt;'Bulk DivVar Analysis'!$D$62,"Pass","Fail"),"")</f>
        <v/>
      </c>
      <c r="I3243" s="338" t="str">
        <f t="shared" si="52"/>
        <v/>
      </c>
      <c r="J3243" s="339"/>
      <c r="K3243" s="339"/>
      <c r="L3243" s="339"/>
      <c r="M3243" s="339"/>
      <c r="N3243" s="339"/>
      <c r="O3243" s="339"/>
      <c r="P3243" s="339"/>
      <c r="Q3243" s="339"/>
    </row>
    <row r="3244" spans="1:17" ht="13.5" customHeight="1">
      <c r="A3244" s="481"/>
      <c r="B3244" s="481"/>
      <c r="C3244" s="481"/>
      <c r="D3244" s="481"/>
      <c r="E3244" s="481"/>
      <c r="F3244" s="339"/>
      <c r="G3244" s="340" t="str">
        <f>IF(ISNUMBER(E3244),E3244/'Bulk DivVar Analysis'!$C$60,"")</f>
        <v/>
      </c>
      <c r="H3244" s="338" t="str">
        <f>IF(ISNUMBER(E3244), IF(G3244&gt;'Bulk DivVar Analysis'!$D$62,"Pass","Fail"),"")</f>
        <v/>
      </c>
      <c r="I3244" s="338" t="str">
        <f t="shared" si="52"/>
        <v/>
      </c>
      <c r="J3244" s="339"/>
      <c r="K3244" s="339"/>
      <c r="L3244" s="339"/>
      <c r="M3244" s="339"/>
      <c r="N3244" s="339"/>
      <c r="O3244" s="339"/>
      <c r="P3244" s="339"/>
      <c r="Q3244" s="339"/>
    </row>
    <row r="3245" spans="1:17" ht="13.5" customHeight="1">
      <c r="A3245" s="481"/>
      <c r="B3245" s="481"/>
      <c r="C3245" s="481"/>
      <c r="D3245" s="481"/>
      <c r="E3245" s="481"/>
      <c r="F3245" s="339"/>
      <c r="G3245" s="340" t="str">
        <f>IF(ISNUMBER(E3245),E3245/'Bulk DivVar Analysis'!$C$60,"")</f>
        <v/>
      </c>
      <c r="H3245" s="338" t="str">
        <f>IF(ISNUMBER(E3245), IF(G3245&gt;'Bulk DivVar Analysis'!$D$62,"Pass","Fail"),"")</f>
        <v/>
      </c>
      <c r="I3245" s="338" t="str">
        <f t="shared" si="52"/>
        <v/>
      </c>
      <c r="J3245" s="339"/>
      <c r="K3245" s="339"/>
      <c r="L3245" s="339"/>
      <c r="M3245" s="339"/>
      <c r="N3245" s="339"/>
      <c r="O3245" s="339"/>
      <c r="P3245" s="339"/>
      <c r="Q3245" s="339"/>
    </row>
    <row r="3246" spans="1:17" ht="13.5" customHeight="1">
      <c r="A3246" s="481"/>
      <c r="B3246" s="481"/>
      <c r="C3246" s="481"/>
      <c r="D3246" s="481"/>
      <c r="E3246" s="481"/>
      <c r="F3246" s="339"/>
      <c r="G3246" s="340" t="str">
        <f>IF(ISNUMBER(E3246),E3246/'Bulk DivVar Analysis'!$C$60,"")</f>
        <v/>
      </c>
      <c r="H3246" s="338" t="str">
        <f>IF(ISNUMBER(E3246), IF(G3246&gt;'Bulk DivVar Analysis'!$D$62,"Pass","Fail"),"")</f>
        <v/>
      </c>
      <c r="I3246" s="338" t="str">
        <f t="shared" si="52"/>
        <v/>
      </c>
      <c r="J3246" s="339"/>
      <c r="K3246" s="339"/>
      <c r="L3246" s="339"/>
      <c r="M3246" s="339"/>
      <c r="N3246" s="339"/>
      <c r="O3246" s="339"/>
      <c r="P3246" s="339"/>
      <c r="Q3246" s="339"/>
    </row>
    <row r="3247" spans="1:17" ht="13.5" customHeight="1">
      <c r="A3247" s="481"/>
      <c r="B3247" s="481"/>
      <c r="C3247" s="481"/>
      <c r="D3247" s="481"/>
      <c r="E3247" s="481"/>
      <c r="F3247" s="339"/>
      <c r="G3247" s="340" t="str">
        <f>IF(ISNUMBER(E3247),E3247/'Bulk DivVar Analysis'!$C$60,"")</f>
        <v/>
      </c>
      <c r="H3247" s="338" t="str">
        <f>IF(ISNUMBER(E3247), IF(G3247&gt;'Bulk DivVar Analysis'!$D$62,"Pass","Fail"),"")</f>
        <v/>
      </c>
      <c r="I3247" s="338" t="str">
        <f t="shared" si="52"/>
        <v/>
      </c>
      <c r="J3247" s="339"/>
      <c r="K3247" s="339"/>
      <c r="L3247" s="339"/>
      <c r="M3247" s="339"/>
      <c r="N3247" s="339"/>
      <c r="O3247" s="339"/>
      <c r="P3247" s="339"/>
      <c r="Q3247" s="339"/>
    </row>
    <row r="3248" spans="1:17" ht="13.5" customHeight="1">
      <c r="A3248" s="481"/>
      <c r="B3248" s="481"/>
      <c r="C3248" s="481"/>
      <c r="D3248" s="481"/>
      <c r="E3248" s="481"/>
      <c r="F3248" s="339"/>
      <c r="G3248" s="340" t="str">
        <f>IF(ISNUMBER(E3248),E3248/'Bulk DivVar Analysis'!$C$60,"")</f>
        <v/>
      </c>
      <c r="H3248" s="338" t="str">
        <f>IF(ISNUMBER(E3248), IF(G3248&gt;'Bulk DivVar Analysis'!$D$62,"Pass","Fail"),"")</f>
        <v/>
      </c>
      <c r="I3248" s="338" t="str">
        <f t="shared" si="52"/>
        <v/>
      </c>
      <c r="J3248" s="339"/>
      <c r="K3248" s="339"/>
      <c r="L3248" s="339"/>
      <c r="M3248" s="339"/>
      <c r="N3248" s="339"/>
      <c r="O3248" s="339"/>
      <c r="P3248" s="339"/>
      <c r="Q3248" s="339"/>
    </row>
    <row r="3249" spans="1:17" ht="13.5" customHeight="1">
      <c r="A3249" s="481"/>
      <c r="B3249" s="481"/>
      <c r="C3249" s="481"/>
      <c r="D3249" s="481"/>
      <c r="E3249" s="481"/>
      <c r="F3249" s="339"/>
      <c r="G3249" s="340" t="str">
        <f>IF(ISNUMBER(E3249),E3249/'Bulk DivVar Analysis'!$C$60,"")</f>
        <v/>
      </c>
      <c r="H3249" s="338" t="str">
        <f>IF(ISNUMBER(E3249), IF(G3249&gt;'Bulk DivVar Analysis'!$D$62,"Pass","Fail"),"")</f>
        <v/>
      </c>
      <c r="I3249" s="338" t="str">
        <f t="shared" si="52"/>
        <v/>
      </c>
      <c r="J3249" s="339"/>
      <c r="K3249" s="339"/>
      <c r="L3249" s="339"/>
      <c r="M3249" s="339"/>
      <c r="N3249" s="339"/>
      <c r="O3249" s="339"/>
      <c r="P3249" s="339"/>
      <c r="Q3249" s="339"/>
    </row>
    <row r="3250" spans="1:17" ht="13.5" customHeight="1">
      <c r="A3250" s="481"/>
      <c r="B3250" s="481"/>
      <c r="C3250" s="481"/>
      <c r="D3250" s="481"/>
      <c r="E3250" s="481"/>
      <c r="F3250" s="339"/>
      <c r="G3250" s="340" t="str">
        <f>IF(ISNUMBER(E3250),E3250/'Bulk DivVar Analysis'!$C$60,"")</f>
        <v/>
      </c>
      <c r="H3250" s="338" t="str">
        <f>IF(ISNUMBER(E3250), IF(G3250&gt;'Bulk DivVar Analysis'!$D$62,"Pass","Fail"),"")</f>
        <v/>
      </c>
      <c r="I3250" s="338" t="str">
        <f t="shared" si="52"/>
        <v/>
      </c>
      <c r="J3250" s="339"/>
      <c r="K3250" s="339"/>
      <c r="L3250" s="339"/>
      <c r="M3250" s="339"/>
      <c r="N3250" s="339"/>
      <c r="O3250" s="339"/>
      <c r="P3250" s="339"/>
      <c r="Q3250" s="339"/>
    </row>
    <row r="3251" spans="1:17" ht="13.5" customHeight="1">
      <c r="A3251" s="481"/>
      <c r="B3251" s="481"/>
      <c r="C3251" s="481"/>
      <c r="D3251" s="481"/>
      <c r="E3251" s="481"/>
      <c r="F3251" s="339"/>
      <c r="G3251" s="340" t="str">
        <f>IF(ISNUMBER(E3251),E3251/'Bulk DivVar Analysis'!$C$60,"")</f>
        <v/>
      </c>
      <c r="H3251" s="338" t="str">
        <f>IF(ISNUMBER(E3251), IF(G3251&gt;'Bulk DivVar Analysis'!$D$62,"Pass","Fail"),"")</f>
        <v/>
      </c>
      <c r="I3251" s="338" t="str">
        <f t="shared" si="52"/>
        <v/>
      </c>
      <c r="J3251" s="339"/>
      <c r="K3251" s="339"/>
      <c r="L3251" s="339"/>
      <c r="M3251" s="339"/>
      <c r="N3251" s="339"/>
      <c r="O3251" s="339"/>
      <c r="P3251" s="339"/>
      <c r="Q3251" s="339"/>
    </row>
    <row r="3252" spans="1:17" ht="13.5" customHeight="1">
      <c r="A3252" s="481"/>
      <c r="B3252" s="481"/>
      <c r="C3252" s="481"/>
      <c r="D3252" s="481"/>
      <c r="E3252" s="481"/>
      <c r="F3252" s="339"/>
      <c r="G3252" s="340" t="str">
        <f>IF(ISNUMBER(E3252),E3252/'Bulk DivVar Analysis'!$C$60,"")</f>
        <v/>
      </c>
      <c r="H3252" s="338" t="str">
        <f>IF(ISNUMBER(E3252), IF(G3252&gt;'Bulk DivVar Analysis'!$D$62,"Pass","Fail"),"")</f>
        <v/>
      </c>
      <c r="I3252" s="338" t="str">
        <f t="shared" si="52"/>
        <v/>
      </c>
      <c r="J3252" s="339"/>
      <c r="K3252" s="339"/>
      <c r="L3252" s="339"/>
      <c r="M3252" s="339"/>
      <c r="N3252" s="339"/>
      <c r="O3252" s="339"/>
      <c r="P3252" s="339"/>
      <c r="Q3252" s="339"/>
    </row>
    <row r="3253" spans="1:17" ht="13.5" customHeight="1">
      <c r="A3253" s="481"/>
      <c r="B3253" s="481"/>
      <c r="C3253" s="481"/>
      <c r="D3253" s="481"/>
      <c r="E3253" s="481"/>
      <c r="F3253" s="339"/>
      <c r="G3253" s="340" t="str">
        <f>IF(ISNUMBER(E3253),E3253/'Bulk DivVar Analysis'!$C$60,"")</f>
        <v/>
      </c>
      <c r="H3253" s="338" t="str">
        <f>IF(ISNUMBER(E3253), IF(G3253&gt;'Bulk DivVar Analysis'!$D$62,"Pass","Fail"),"")</f>
        <v/>
      </c>
      <c r="I3253" s="338" t="str">
        <f t="shared" si="52"/>
        <v/>
      </c>
      <c r="J3253" s="339"/>
      <c r="K3253" s="339"/>
      <c r="L3253" s="339"/>
      <c r="M3253" s="339"/>
      <c r="N3253" s="339"/>
      <c r="O3253" s="339"/>
      <c r="P3253" s="339"/>
      <c r="Q3253" s="339"/>
    </row>
    <row r="3254" spans="1:17" ht="13.5" customHeight="1">
      <c r="A3254" s="481"/>
      <c r="B3254" s="481"/>
      <c r="C3254" s="481"/>
      <c r="D3254" s="481"/>
      <c r="E3254" s="481"/>
      <c r="F3254" s="339"/>
      <c r="G3254" s="340" t="str">
        <f>IF(ISNUMBER(E3254),E3254/'Bulk DivVar Analysis'!$C$60,"")</f>
        <v/>
      </c>
      <c r="H3254" s="338" t="str">
        <f>IF(ISNUMBER(E3254), IF(G3254&gt;'Bulk DivVar Analysis'!$D$62,"Pass","Fail"),"")</f>
        <v/>
      </c>
      <c r="I3254" s="338" t="str">
        <f t="shared" si="52"/>
        <v/>
      </c>
      <c r="J3254" s="339"/>
      <c r="K3254" s="339"/>
      <c r="L3254" s="339"/>
      <c r="M3254" s="339"/>
      <c r="N3254" s="339"/>
      <c r="O3254" s="339"/>
      <c r="P3254" s="339"/>
      <c r="Q3254" s="339"/>
    </row>
    <row r="3255" spans="1:17" ht="13.5" customHeight="1">
      <c r="A3255" s="481"/>
      <c r="B3255" s="481"/>
      <c r="C3255" s="481"/>
      <c r="D3255" s="481"/>
      <c r="E3255" s="481"/>
      <c r="F3255" s="339"/>
      <c r="G3255" s="340" t="str">
        <f>IF(ISNUMBER(E3255),E3255/'Bulk DivVar Analysis'!$C$60,"")</f>
        <v/>
      </c>
      <c r="H3255" s="338" t="str">
        <f>IF(ISNUMBER(E3255), IF(G3255&gt;'Bulk DivVar Analysis'!$D$62,"Pass","Fail"),"")</f>
        <v/>
      </c>
      <c r="I3255" s="338" t="str">
        <f t="shared" si="52"/>
        <v/>
      </c>
      <c r="J3255" s="339"/>
      <c r="K3255" s="339"/>
      <c r="L3255" s="339"/>
      <c r="M3255" s="339"/>
      <c r="N3255" s="339"/>
      <c r="O3255" s="339"/>
      <c r="P3255" s="339"/>
      <c r="Q3255" s="339"/>
    </row>
    <row r="3256" spans="1:17" ht="13.5" customHeight="1">
      <c r="A3256" s="481"/>
      <c r="B3256" s="481"/>
      <c r="C3256" s="481"/>
      <c r="D3256" s="481"/>
      <c r="E3256" s="481"/>
      <c r="F3256" s="339"/>
      <c r="G3256" s="340" t="str">
        <f>IF(ISNUMBER(E3256),E3256/'Bulk DivVar Analysis'!$C$60,"")</f>
        <v/>
      </c>
      <c r="H3256" s="338" t="str">
        <f>IF(ISNUMBER(E3256), IF(G3256&gt;'Bulk DivVar Analysis'!$D$62,"Pass","Fail"),"")</f>
        <v/>
      </c>
      <c r="I3256" s="338" t="str">
        <f t="shared" si="52"/>
        <v/>
      </c>
      <c r="J3256" s="339"/>
      <c r="K3256" s="339"/>
      <c r="L3256" s="339"/>
      <c r="M3256" s="339"/>
      <c r="N3256" s="339"/>
      <c r="O3256" s="339"/>
      <c r="P3256" s="339"/>
      <c r="Q3256" s="339"/>
    </row>
    <row r="3257" spans="1:17" ht="13.5" customHeight="1">
      <c r="A3257" s="481"/>
      <c r="B3257" s="481"/>
      <c r="C3257" s="481"/>
      <c r="D3257" s="481"/>
      <c r="E3257" s="481"/>
      <c r="F3257" s="339"/>
      <c r="G3257" s="340" t="str">
        <f>IF(ISNUMBER(E3257),E3257/'Bulk DivVar Analysis'!$C$60,"")</f>
        <v/>
      </c>
      <c r="H3257" s="338" t="str">
        <f>IF(ISNUMBER(E3257), IF(G3257&gt;'Bulk DivVar Analysis'!$D$62,"Pass","Fail"),"")</f>
        <v/>
      </c>
      <c r="I3257" s="338" t="str">
        <f t="shared" si="52"/>
        <v/>
      </c>
      <c r="J3257" s="339"/>
      <c r="K3257" s="339"/>
      <c r="L3257" s="339"/>
      <c r="M3257" s="339"/>
      <c r="N3257" s="339"/>
      <c r="O3257" s="339"/>
      <c r="P3257" s="339"/>
      <c r="Q3257" s="339"/>
    </row>
    <row r="3258" spans="1:17" ht="13.5" customHeight="1">
      <c r="A3258" s="481"/>
      <c r="B3258" s="481"/>
      <c r="C3258" s="481"/>
      <c r="D3258" s="481"/>
      <c r="E3258" s="481"/>
      <c r="F3258" s="339"/>
      <c r="G3258" s="340" t="str">
        <f>IF(ISNUMBER(E3258),E3258/'Bulk DivVar Analysis'!$C$60,"")</f>
        <v/>
      </c>
      <c r="H3258" s="338" t="str">
        <f>IF(ISNUMBER(E3258), IF(G3258&gt;'Bulk DivVar Analysis'!$D$62,"Pass","Fail"),"")</f>
        <v/>
      </c>
      <c r="I3258" s="338" t="str">
        <f t="shared" si="52"/>
        <v/>
      </c>
      <c r="J3258" s="339"/>
      <c r="K3258" s="339"/>
      <c r="L3258" s="339"/>
      <c r="M3258" s="339"/>
      <c r="N3258" s="339"/>
      <c r="O3258" s="339"/>
      <c r="P3258" s="339"/>
      <c r="Q3258" s="339"/>
    </row>
    <row r="3259" spans="1:17" ht="13.5" customHeight="1">
      <c r="A3259" s="481"/>
      <c r="B3259" s="481"/>
      <c r="C3259" s="481"/>
      <c r="D3259" s="481"/>
      <c r="E3259" s="481"/>
      <c r="F3259" s="339"/>
      <c r="G3259" s="340" t="str">
        <f>IF(ISNUMBER(E3259),E3259/'Bulk DivVar Analysis'!$C$60,"")</f>
        <v/>
      </c>
      <c r="H3259" s="338" t="str">
        <f>IF(ISNUMBER(E3259), IF(G3259&gt;'Bulk DivVar Analysis'!$D$62,"Pass","Fail"),"")</f>
        <v/>
      </c>
      <c r="I3259" s="338" t="str">
        <f t="shared" si="52"/>
        <v/>
      </c>
      <c r="J3259" s="339"/>
      <c r="K3259" s="339"/>
      <c r="L3259" s="339"/>
      <c r="M3259" s="339"/>
      <c r="N3259" s="339"/>
      <c r="O3259" s="339"/>
      <c r="P3259" s="339"/>
      <c r="Q3259" s="339"/>
    </row>
    <row r="3260" spans="1:17" ht="13.5" customHeight="1">
      <c r="A3260" s="481"/>
      <c r="B3260" s="481"/>
      <c r="C3260" s="481"/>
      <c r="D3260" s="481"/>
      <c r="E3260" s="481"/>
      <c r="F3260" s="339"/>
      <c r="G3260" s="340" t="str">
        <f>IF(ISNUMBER(E3260),E3260/'Bulk DivVar Analysis'!$C$60,"")</f>
        <v/>
      </c>
      <c r="H3260" s="338" t="str">
        <f>IF(ISNUMBER(E3260), IF(G3260&gt;'Bulk DivVar Analysis'!$D$62,"Pass","Fail"),"")</f>
        <v/>
      </c>
      <c r="I3260" s="338" t="str">
        <f t="shared" si="52"/>
        <v/>
      </c>
      <c r="J3260" s="339"/>
      <c r="K3260" s="339"/>
      <c r="L3260" s="339"/>
      <c r="M3260" s="339"/>
      <c r="N3260" s="339"/>
      <c r="O3260" s="339"/>
      <c r="P3260" s="339"/>
      <c r="Q3260" s="339"/>
    </row>
    <row r="3261" spans="1:17" ht="13.5" customHeight="1">
      <c r="A3261" s="481"/>
      <c r="B3261" s="481"/>
      <c r="C3261" s="481"/>
      <c r="D3261" s="481"/>
      <c r="E3261" s="481"/>
      <c r="F3261" s="339"/>
      <c r="G3261" s="340" t="str">
        <f>IF(ISNUMBER(E3261),E3261/'Bulk DivVar Analysis'!$C$60,"")</f>
        <v/>
      </c>
      <c r="H3261" s="338" t="str">
        <f>IF(ISNUMBER(E3261), IF(G3261&gt;'Bulk DivVar Analysis'!$D$62,"Pass","Fail"),"")</f>
        <v/>
      </c>
      <c r="I3261" s="338" t="str">
        <f t="shared" si="52"/>
        <v/>
      </c>
      <c r="J3261" s="339"/>
      <c r="K3261" s="339"/>
      <c r="L3261" s="339"/>
      <c r="M3261" s="339"/>
      <c r="N3261" s="339"/>
      <c r="O3261" s="339"/>
      <c r="P3261" s="339"/>
      <c r="Q3261" s="339"/>
    </row>
    <row r="3262" spans="1:17" ht="13.5" customHeight="1">
      <c r="A3262" s="481"/>
      <c r="B3262" s="481"/>
      <c r="C3262" s="481"/>
      <c r="D3262" s="481"/>
      <c r="E3262" s="481"/>
      <c r="F3262" s="339"/>
      <c r="G3262" s="340" t="str">
        <f>IF(ISNUMBER(E3262),E3262/'Bulk DivVar Analysis'!$C$60,"")</f>
        <v/>
      </c>
      <c r="H3262" s="338" t="str">
        <f>IF(ISNUMBER(E3262), IF(G3262&gt;'Bulk DivVar Analysis'!$D$62,"Pass","Fail"),"")</f>
        <v/>
      </c>
      <c r="I3262" s="338" t="str">
        <f t="shared" si="52"/>
        <v/>
      </c>
      <c r="J3262" s="339"/>
      <c r="K3262" s="339"/>
      <c r="L3262" s="339"/>
      <c r="M3262" s="339"/>
      <c r="N3262" s="339"/>
      <c r="O3262" s="339"/>
      <c r="P3262" s="339"/>
      <c r="Q3262" s="339"/>
    </row>
    <row r="3263" spans="1:17" ht="13.5" customHeight="1">
      <c r="A3263" s="481"/>
      <c r="B3263" s="481"/>
      <c r="C3263" s="481"/>
      <c r="D3263" s="481"/>
      <c r="E3263" s="481"/>
      <c r="F3263" s="339"/>
      <c r="G3263" s="340" t="str">
        <f>IF(ISNUMBER(E3263),E3263/'Bulk DivVar Analysis'!$C$60,"")</f>
        <v/>
      </c>
      <c r="H3263" s="338" t="str">
        <f>IF(ISNUMBER(E3263), IF(G3263&gt;'Bulk DivVar Analysis'!$D$62,"Pass","Fail"),"")</f>
        <v/>
      </c>
      <c r="I3263" s="338" t="str">
        <f t="shared" si="52"/>
        <v/>
      </c>
      <c r="J3263" s="339"/>
      <c r="K3263" s="339"/>
      <c r="L3263" s="339"/>
      <c r="M3263" s="339"/>
      <c r="N3263" s="339"/>
      <c r="O3263" s="339"/>
      <c r="P3263" s="339"/>
      <c r="Q3263" s="339"/>
    </row>
    <row r="3264" spans="1:17" ht="13.5" customHeight="1">
      <c r="A3264" s="481"/>
      <c r="B3264" s="481"/>
      <c r="C3264" s="481"/>
      <c r="D3264" s="481"/>
      <c r="E3264" s="481"/>
      <c r="F3264" s="339"/>
      <c r="G3264" s="340" t="str">
        <f>IF(ISNUMBER(E3264),E3264/'Bulk DivVar Analysis'!$C$60,"")</f>
        <v/>
      </c>
      <c r="H3264" s="338" t="str">
        <f>IF(ISNUMBER(E3264), IF(G3264&gt;'Bulk DivVar Analysis'!$D$62,"Pass","Fail"),"")</f>
        <v/>
      </c>
      <c r="I3264" s="338" t="str">
        <f t="shared" si="52"/>
        <v/>
      </c>
      <c r="J3264" s="339"/>
      <c r="K3264" s="339"/>
      <c r="L3264" s="339"/>
      <c r="M3264" s="339"/>
      <c r="N3264" s="339"/>
      <c r="O3264" s="339"/>
      <c r="P3264" s="339"/>
      <c r="Q3264" s="339"/>
    </row>
    <row r="3265" spans="1:17" ht="13.5" customHeight="1">
      <c r="A3265" s="481"/>
      <c r="B3265" s="481"/>
      <c r="C3265" s="481"/>
      <c r="D3265" s="481"/>
      <c r="E3265" s="481"/>
      <c r="F3265" s="339"/>
      <c r="G3265" s="340" t="str">
        <f>IF(ISNUMBER(E3265),E3265/'Bulk DivVar Analysis'!$C$60,"")</f>
        <v/>
      </c>
      <c r="H3265" s="338" t="str">
        <f>IF(ISNUMBER(E3265), IF(G3265&gt;'Bulk DivVar Analysis'!$D$62,"Pass","Fail"),"")</f>
        <v/>
      </c>
      <c r="I3265" s="338" t="str">
        <f t="shared" si="52"/>
        <v/>
      </c>
      <c r="J3265" s="339"/>
      <c r="K3265" s="339"/>
      <c r="L3265" s="339"/>
      <c r="M3265" s="339"/>
      <c r="N3265" s="339"/>
      <c r="O3265" s="339"/>
      <c r="P3265" s="339"/>
      <c r="Q3265" s="339"/>
    </row>
    <row r="3266" spans="1:17" ht="13.5" customHeight="1">
      <c r="A3266" s="481"/>
      <c r="B3266" s="481"/>
      <c r="C3266" s="481"/>
      <c r="D3266" s="481"/>
      <c r="E3266" s="481"/>
      <c r="F3266" s="339"/>
      <c r="G3266" s="340" t="str">
        <f>IF(ISNUMBER(E3266),E3266/'Bulk DivVar Analysis'!$C$60,"")</f>
        <v/>
      </c>
      <c r="H3266" s="338" t="str">
        <f>IF(ISNUMBER(E3266), IF(G3266&gt;'Bulk DivVar Analysis'!$D$62,"Pass","Fail"),"")</f>
        <v/>
      </c>
      <c r="I3266" s="338" t="str">
        <f t="shared" si="52"/>
        <v/>
      </c>
      <c r="J3266" s="339"/>
      <c r="K3266" s="339"/>
      <c r="L3266" s="339"/>
      <c r="M3266" s="339"/>
      <c r="N3266" s="339"/>
      <c r="O3266" s="339"/>
      <c r="P3266" s="339"/>
      <c r="Q3266" s="339"/>
    </row>
    <row r="3267" spans="1:17" ht="13.5" customHeight="1">
      <c r="A3267" s="481"/>
      <c r="B3267" s="481"/>
      <c r="C3267" s="481"/>
      <c r="D3267" s="481"/>
      <c r="E3267" s="481"/>
      <c r="F3267" s="339"/>
      <c r="G3267" s="340" t="str">
        <f>IF(ISNUMBER(E3267),E3267/'Bulk DivVar Analysis'!$C$60,"")</f>
        <v/>
      </c>
      <c r="H3267" s="338" t="str">
        <f>IF(ISNUMBER(E3267), IF(G3267&gt;'Bulk DivVar Analysis'!$D$62,"Pass","Fail"),"")</f>
        <v/>
      </c>
      <c r="I3267" s="338" t="str">
        <f t="shared" ref="I3267:I3330" si="53">_xlfn.TEXTJOIN("_",TRUE,B3267,C3267)</f>
        <v/>
      </c>
      <c r="J3267" s="339"/>
      <c r="K3267" s="339"/>
      <c r="L3267" s="339"/>
      <c r="M3267" s="339"/>
      <c r="N3267" s="339"/>
      <c r="O3267" s="339"/>
      <c r="P3267" s="339"/>
      <c r="Q3267" s="339"/>
    </row>
    <row r="3268" spans="1:17" ht="13.5" customHeight="1">
      <c r="A3268" s="481"/>
      <c r="B3268" s="481"/>
      <c r="C3268" s="481"/>
      <c r="D3268" s="481"/>
      <c r="E3268" s="481"/>
      <c r="F3268" s="339"/>
      <c r="G3268" s="340" t="str">
        <f>IF(ISNUMBER(E3268),E3268/'Bulk DivVar Analysis'!$C$60,"")</f>
        <v/>
      </c>
      <c r="H3268" s="338" t="str">
        <f>IF(ISNUMBER(E3268), IF(G3268&gt;'Bulk DivVar Analysis'!$D$62,"Pass","Fail"),"")</f>
        <v/>
      </c>
      <c r="I3268" s="338" t="str">
        <f t="shared" si="53"/>
        <v/>
      </c>
      <c r="J3268" s="339"/>
      <c r="K3268" s="339"/>
      <c r="L3268" s="339"/>
      <c r="M3268" s="339"/>
      <c r="N3268" s="339"/>
      <c r="O3268" s="339"/>
      <c r="P3268" s="339"/>
      <c r="Q3268" s="339"/>
    </row>
    <row r="3269" spans="1:17" ht="13.5" customHeight="1">
      <c r="A3269" s="481"/>
      <c r="B3269" s="481"/>
      <c r="C3269" s="481"/>
      <c r="D3269" s="481"/>
      <c r="E3269" s="481"/>
      <c r="F3269" s="339"/>
      <c r="G3269" s="340" t="str">
        <f>IF(ISNUMBER(E3269),E3269/'Bulk DivVar Analysis'!$C$60,"")</f>
        <v/>
      </c>
      <c r="H3269" s="338" t="str">
        <f>IF(ISNUMBER(E3269), IF(G3269&gt;'Bulk DivVar Analysis'!$D$62,"Pass","Fail"),"")</f>
        <v/>
      </c>
      <c r="I3269" s="338" t="str">
        <f t="shared" si="53"/>
        <v/>
      </c>
      <c r="J3269" s="339"/>
      <c r="K3269" s="339"/>
      <c r="L3269" s="339"/>
      <c r="M3269" s="339"/>
      <c r="N3269" s="339"/>
      <c r="O3269" s="339"/>
      <c r="P3269" s="339"/>
      <c r="Q3269" s="339"/>
    </row>
    <row r="3270" spans="1:17" ht="13.5" customHeight="1">
      <c r="A3270" s="481"/>
      <c r="B3270" s="481"/>
      <c r="C3270" s="481"/>
      <c r="D3270" s="481"/>
      <c r="E3270" s="481"/>
      <c r="F3270" s="339"/>
      <c r="G3270" s="340" t="str">
        <f>IF(ISNUMBER(E3270),E3270/'Bulk DivVar Analysis'!$C$60,"")</f>
        <v/>
      </c>
      <c r="H3270" s="338" t="str">
        <f>IF(ISNUMBER(E3270), IF(G3270&gt;'Bulk DivVar Analysis'!$D$62,"Pass","Fail"),"")</f>
        <v/>
      </c>
      <c r="I3270" s="338" t="str">
        <f t="shared" si="53"/>
        <v/>
      </c>
      <c r="J3270" s="339"/>
      <c r="K3270" s="339"/>
      <c r="L3270" s="339"/>
      <c r="M3270" s="339"/>
      <c r="N3270" s="339"/>
      <c r="O3270" s="339"/>
      <c r="P3270" s="339"/>
      <c r="Q3270" s="339"/>
    </row>
    <row r="3271" spans="1:17" ht="13.5" customHeight="1">
      <c r="A3271" s="481"/>
      <c r="B3271" s="481"/>
      <c r="C3271" s="481"/>
      <c r="D3271" s="481"/>
      <c r="E3271" s="481"/>
      <c r="F3271" s="339"/>
      <c r="G3271" s="340" t="str">
        <f>IF(ISNUMBER(E3271),E3271/'Bulk DivVar Analysis'!$C$60,"")</f>
        <v/>
      </c>
      <c r="H3271" s="338" t="str">
        <f>IF(ISNUMBER(E3271), IF(G3271&gt;'Bulk DivVar Analysis'!$D$62,"Pass","Fail"),"")</f>
        <v/>
      </c>
      <c r="I3271" s="338" t="str">
        <f t="shared" si="53"/>
        <v/>
      </c>
      <c r="J3271" s="339"/>
      <c r="K3271" s="339"/>
      <c r="L3271" s="339"/>
      <c r="M3271" s="339"/>
      <c r="N3271" s="339"/>
      <c r="O3271" s="339"/>
      <c r="P3271" s="339"/>
      <c r="Q3271" s="339"/>
    </row>
    <row r="3272" spans="1:17" ht="13.5" customHeight="1">
      <c r="A3272" s="481"/>
      <c r="B3272" s="481"/>
      <c r="C3272" s="481"/>
      <c r="D3272" s="481"/>
      <c r="E3272" s="481"/>
      <c r="F3272" s="339"/>
      <c r="G3272" s="340" t="str">
        <f>IF(ISNUMBER(E3272),E3272/'Bulk DivVar Analysis'!$C$60,"")</f>
        <v/>
      </c>
      <c r="H3272" s="338" t="str">
        <f>IF(ISNUMBER(E3272), IF(G3272&gt;'Bulk DivVar Analysis'!$D$62,"Pass","Fail"),"")</f>
        <v/>
      </c>
      <c r="I3272" s="338" t="str">
        <f t="shared" si="53"/>
        <v/>
      </c>
      <c r="J3272" s="339"/>
      <c r="K3272" s="339"/>
      <c r="L3272" s="339"/>
      <c r="M3272" s="339"/>
      <c r="N3272" s="339"/>
      <c r="O3272" s="339"/>
      <c r="P3272" s="339"/>
      <c r="Q3272" s="339"/>
    </row>
    <row r="3273" spans="1:17" ht="13.5" customHeight="1">
      <c r="A3273" s="481"/>
      <c r="B3273" s="481"/>
      <c r="C3273" s="481"/>
      <c r="D3273" s="481"/>
      <c r="E3273" s="481"/>
      <c r="F3273" s="339"/>
      <c r="G3273" s="340" t="str">
        <f>IF(ISNUMBER(E3273),E3273/'Bulk DivVar Analysis'!$C$60,"")</f>
        <v/>
      </c>
      <c r="H3273" s="338" t="str">
        <f>IF(ISNUMBER(E3273), IF(G3273&gt;'Bulk DivVar Analysis'!$D$62,"Pass","Fail"),"")</f>
        <v/>
      </c>
      <c r="I3273" s="338" t="str">
        <f t="shared" si="53"/>
        <v/>
      </c>
      <c r="J3273" s="339"/>
      <c r="K3273" s="339"/>
      <c r="L3273" s="339"/>
      <c r="M3273" s="339"/>
      <c r="N3273" s="339"/>
      <c r="O3273" s="339"/>
      <c r="P3273" s="339"/>
      <c r="Q3273" s="339"/>
    </row>
    <row r="3274" spans="1:17" ht="13.5" customHeight="1">
      <c r="A3274" s="481"/>
      <c r="B3274" s="481"/>
      <c r="C3274" s="481"/>
      <c r="D3274" s="481"/>
      <c r="E3274" s="481"/>
      <c r="F3274" s="339"/>
      <c r="G3274" s="340" t="str">
        <f>IF(ISNUMBER(E3274),E3274/'Bulk DivVar Analysis'!$C$60,"")</f>
        <v/>
      </c>
      <c r="H3274" s="338" t="str">
        <f>IF(ISNUMBER(E3274), IF(G3274&gt;'Bulk DivVar Analysis'!$D$62,"Pass","Fail"),"")</f>
        <v/>
      </c>
      <c r="I3274" s="338" t="str">
        <f t="shared" si="53"/>
        <v/>
      </c>
      <c r="J3274" s="339"/>
      <c r="K3274" s="339"/>
      <c r="L3274" s="339"/>
      <c r="M3274" s="339"/>
      <c r="N3274" s="339"/>
      <c r="O3274" s="339"/>
      <c r="P3274" s="339"/>
      <c r="Q3274" s="339"/>
    </row>
    <row r="3275" spans="1:17" ht="13.5" customHeight="1">
      <c r="A3275" s="481"/>
      <c r="B3275" s="481"/>
      <c r="C3275" s="481"/>
      <c r="D3275" s="481"/>
      <c r="E3275" s="481"/>
      <c r="F3275" s="339"/>
      <c r="G3275" s="340" t="str">
        <f>IF(ISNUMBER(E3275),E3275/'Bulk DivVar Analysis'!$C$60,"")</f>
        <v/>
      </c>
      <c r="H3275" s="338" t="str">
        <f>IF(ISNUMBER(E3275), IF(G3275&gt;'Bulk DivVar Analysis'!$D$62,"Pass","Fail"),"")</f>
        <v/>
      </c>
      <c r="I3275" s="338" t="str">
        <f t="shared" si="53"/>
        <v/>
      </c>
      <c r="J3275" s="339"/>
      <c r="K3275" s="339"/>
      <c r="L3275" s="339"/>
      <c r="M3275" s="339"/>
      <c r="N3275" s="339"/>
      <c r="O3275" s="339"/>
      <c r="P3275" s="339"/>
      <c r="Q3275" s="339"/>
    </row>
    <row r="3276" spans="1:17" ht="13.5" customHeight="1">
      <c r="A3276" s="481"/>
      <c r="B3276" s="481"/>
      <c r="C3276" s="481"/>
      <c r="D3276" s="481"/>
      <c r="E3276" s="481"/>
      <c r="F3276" s="339"/>
      <c r="G3276" s="340" t="str">
        <f>IF(ISNUMBER(E3276),E3276/'Bulk DivVar Analysis'!$C$60,"")</f>
        <v/>
      </c>
      <c r="H3276" s="338" t="str">
        <f>IF(ISNUMBER(E3276), IF(G3276&gt;'Bulk DivVar Analysis'!$D$62,"Pass","Fail"),"")</f>
        <v/>
      </c>
      <c r="I3276" s="338" t="str">
        <f t="shared" si="53"/>
        <v/>
      </c>
      <c r="J3276" s="339"/>
      <c r="K3276" s="339"/>
      <c r="L3276" s="339"/>
      <c r="M3276" s="339"/>
      <c r="N3276" s="339"/>
      <c r="O3276" s="339"/>
      <c r="P3276" s="339"/>
      <c r="Q3276" s="339"/>
    </row>
    <row r="3277" spans="1:17" ht="13.5" customHeight="1">
      <c r="A3277" s="481"/>
      <c r="B3277" s="481"/>
      <c r="C3277" s="481"/>
      <c r="D3277" s="481"/>
      <c r="E3277" s="481"/>
      <c r="F3277" s="339"/>
      <c r="G3277" s="340" t="str">
        <f>IF(ISNUMBER(E3277),E3277/'Bulk DivVar Analysis'!$C$60,"")</f>
        <v/>
      </c>
      <c r="H3277" s="338" t="str">
        <f>IF(ISNUMBER(E3277), IF(G3277&gt;'Bulk DivVar Analysis'!$D$62,"Pass","Fail"),"")</f>
        <v/>
      </c>
      <c r="I3277" s="338" t="str">
        <f t="shared" si="53"/>
        <v/>
      </c>
      <c r="J3277" s="339"/>
      <c r="K3277" s="339"/>
      <c r="L3277" s="339"/>
      <c r="M3277" s="339"/>
      <c r="N3277" s="339"/>
      <c r="O3277" s="339"/>
      <c r="P3277" s="339"/>
      <c r="Q3277" s="339"/>
    </row>
    <row r="3278" spans="1:17" ht="13.5" customHeight="1">
      <c r="A3278" s="481"/>
      <c r="B3278" s="481"/>
      <c r="C3278" s="481"/>
      <c r="D3278" s="481"/>
      <c r="E3278" s="481"/>
      <c r="F3278" s="339"/>
      <c r="G3278" s="340" t="str">
        <f>IF(ISNUMBER(E3278),E3278/'Bulk DivVar Analysis'!$C$60,"")</f>
        <v/>
      </c>
      <c r="H3278" s="338" t="str">
        <f>IF(ISNUMBER(E3278), IF(G3278&gt;'Bulk DivVar Analysis'!$D$62,"Pass","Fail"),"")</f>
        <v/>
      </c>
      <c r="I3278" s="338" t="str">
        <f t="shared" si="53"/>
        <v/>
      </c>
      <c r="J3278" s="339"/>
      <c r="K3278" s="339"/>
      <c r="L3278" s="339"/>
      <c r="M3278" s="339"/>
      <c r="N3278" s="339"/>
      <c r="O3278" s="339"/>
      <c r="P3278" s="339"/>
      <c r="Q3278" s="339"/>
    </row>
    <row r="3279" spans="1:17" ht="13.5" customHeight="1">
      <c r="A3279" s="481"/>
      <c r="B3279" s="481"/>
      <c r="C3279" s="481"/>
      <c r="D3279" s="481"/>
      <c r="E3279" s="481"/>
      <c r="F3279" s="339"/>
      <c r="G3279" s="340" t="str">
        <f>IF(ISNUMBER(E3279),E3279/'Bulk DivVar Analysis'!$C$60,"")</f>
        <v/>
      </c>
      <c r="H3279" s="338" t="str">
        <f>IF(ISNUMBER(E3279), IF(G3279&gt;'Bulk DivVar Analysis'!$D$62,"Pass","Fail"),"")</f>
        <v/>
      </c>
      <c r="I3279" s="338" t="str">
        <f t="shared" si="53"/>
        <v/>
      </c>
      <c r="J3279" s="339"/>
      <c r="K3279" s="339"/>
      <c r="L3279" s="339"/>
      <c r="M3279" s="339"/>
      <c r="N3279" s="339"/>
      <c r="O3279" s="339"/>
      <c r="P3279" s="339"/>
      <c r="Q3279" s="339"/>
    </row>
    <row r="3280" spans="1:17" ht="13.5" customHeight="1">
      <c r="A3280" s="481"/>
      <c r="B3280" s="481"/>
      <c r="C3280" s="481"/>
      <c r="D3280" s="481"/>
      <c r="E3280" s="481"/>
      <c r="F3280" s="339"/>
      <c r="G3280" s="340" t="str">
        <f>IF(ISNUMBER(E3280),E3280/'Bulk DivVar Analysis'!$C$60,"")</f>
        <v/>
      </c>
      <c r="H3280" s="338" t="str">
        <f>IF(ISNUMBER(E3280), IF(G3280&gt;'Bulk DivVar Analysis'!$D$62,"Pass","Fail"),"")</f>
        <v/>
      </c>
      <c r="I3280" s="338" t="str">
        <f t="shared" si="53"/>
        <v/>
      </c>
      <c r="J3280" s="339"/>
      <c r="K3280" s="339"/>
      <c r="L3280" s="339"/>
      <c r="M3280" s="339"/>
      <c r="N3280" s="339"/>
      <c r="O3280" s="339"/>
      <c r="P3280" s="339"/>
      <c r="Q3280" s="339"/>
    </row>
    <row r="3281" spans="1:17" ht="13.5" customHeight="1">
      <c r="A3281" s="481"/>
      <c r="B3281" s="481"/>
      <c r="C3281" s="481"/>
      <c r="D3281" s="481"/>
      <c r="E3281" s="481"/>
      <c r="F3281" s="339"/>
      <c r="G3281" s="340" t="str">
        <f>IF(ISNUMBER(E3281),E3281/'Bulk DivVar Analysis'!$C$60,"")</f>
        <v/>
      </c>
      <c r="H3281" s="338" t="str">
        <f>IF(ISNUMBER(E3281), IF(G3281&gt;'Bulk DivVar Analysis'!$D$62,"Pass","Fail"),"")</f>
        <v/>
      </c>
      <c r="I3281" s="338" t="str">
        <f t="shared" si="53"/>
        <v/>
      </c>
      <c r="J3281" s="339"/>
      <c r="K3281" s="339"/>
      <c r="L3281" s="339"/>
      <c r="M3281" s="339"/>
      <c r="N3281" s="339"/>
      <c r="O3281" s="339"/>
      <c r="P3281" s="339"/>
      <c r="Q3281" s="339"/>
    </row>
    <row r="3282" spans="1:17" ht="13.5" customHeight="1">
      <c r="A3282" s="481"/>
      <c r="B3282" s="481"/>
      <c r="C3282" s="481"/>
      <c r="D3282" s="481"/>
      <c r="E3282" s="481"/>
      <c r="F3282" s="339"/>
      <c r="G3282" s="340" t="str">
        <f>IF(ISNUMBER(E3282),E3282/'Bulk DivVar Analysis'!$C$60,"")</f>
        <v/>
      </c>
      <c r="H3282" s="338" t="str">
        <f>IF(ISNUMBER(E3282), IF(G3282&gt;'Bulk DivVar Analysis'!$D$62,"Pass","Fail"),"")</f>
        <v/>
      </c>
      <c r="I3282" s="338" t="str">
        <f t="shared" si="53"/>
        <v/>
      </c>
      <c r="J3282" s="339"/>
      <c r="K3282" s="339"/>
      <c r="L3282" s="339"/>
      <c r="M3282" s="339"/>
      <c r="N3282" s="339"/>
      <c r="O3282" s="339"/>
      <c r="P3282" s="339"/>
      <c r="Q3282" s="339"/>
    </row>
    <row r="3283" spans="1:17" ht="13.5" customHeight="1">
      <c r="A3283" s="481"/>
      <c r="B3283" s="481"/>
      <c r="C3283" s="481"/>
      <c r="D3283" s="481"/>
      <c r="E3283" s="481"/>
      <c r="F3283" s="339"/>
      <c r="G3283" s="340" t="str">
        <f>IF(ISNUMBER(E3283),E3283/'Bulk DivVar Analysis'!$C$60,"")</f>
        <v/>
      </c>
      <c r="H3283" s="338" t="str">
        <f>IF(ISNUMBER(E3283), IF(G3283&gt;'Bulk DivVar Analysis'!$D$62,"Pass","Fail"),"")</f>
        <v/>
      </c>
      <c r="I3283" s="338" t="str">
        <f t="shared" si="53"/>
        <v/>
      </c>
      <c r="J3283" s="339"/>
      <c r="K3283" s="339"/>
      <c r="L3283" s="339"/>
      <c r="M3283" s="339"/>
      <c r="N3283" s="339"/>
      <c r="O3283" s="339"/>
      <c r="P3283" s="339"/>
      <c r="Q3283" s="339"/>
    </row>
    <row r="3284" spans="1:17" ht="13.5" customHeight="1">
      <c r="A3284" s="481"/>
      <c r="B3284" s="481"/>
      <c r="C3284" s="481"/>
      <c r="D3284" s="481"/>
      <c r="E3284" s="481"/>
      <c r="F3284" s="339"/>
      <c r="G3284" s="340" t="str">
        <f>IF(ISNUMBER(E3284),E3284/'Bulk DivVar Analysis'!$C$60,"")</f>
        <v/>
      </c>
      <c r="H3284" s="338" t="str">
        <f>IF(ISNUMBER(E3284), IF(G3284&gt;'Bulk DivVar Analysis'!$D$62,"Pass","Fail"),"")</f>
        <v/>
      </c>
      <c r="I3284" s="338" t="str">
        <f t="shared" si="53"/>
        <v/>
      </c>
      <c r="J3284" s="339"/>
      <c r="K3284" s="339"/>
      <c r="L3284" s="339"/>
      <c r="M3284" s="339"/>
      <c r="N3284" s="339"/>
      <c r="O3284" s="339"/>
      <c r="P3284" s="339"/>
      <c r="Q3284" s="339"/>
    </row>
    <row r="3285" spans="1:17" ht="13.5" customHeight="1">
      <c r="A3285" s="481"/>
      <c r="B3285" s="481"/>
      <c r="C3285" s="481"/>
      <c r="D3285" s="481"/>
      <c r="E3285" s="481"/>
      <c r="F3285" s="339"/>
      <c r="G3285" s="340" t="str">
        <f>IF(ISNUMBER(E3285),E3285/'Bulk DivVar Analysis'!$C$60,"")</f>
        <v/>
      </c>
      <c r="H3285" s="338" t="str">
        <f>IF(ISNUMBER(E3285), IF(G3285&gt;'Bulk DivVar Analysis'!$D$62,"Pass","Fail"),"")</f>
        <v/>
      </c>
      <c r="I3285" s="338" t="str">
        <f t="shared" si="53"/>
        <v/>
      </c>
      <c r="J3285" s="339"/>
      <c r="K3285" s="339"/>
      <c r="L3285" s="339"/>
      <c r="M3285" s="339"/>
      <c r="N3285" s="339"/>
      <c r="O3285" s="339"/>
      <c r="P3285" s="339"/>
      <c r="Q3285" s="339"/>
    </row>
    <row r="3286" spans="1:17" ht="13.5" customHeight="1">
      <c r="A3286" s="481"/>
      <c r="B3286" s="481"/>
      <c r="C3286" s="481"/>
      <c r="D3286" s="481"/>
      <c r="E3286" s="481"/>
      <c r="F3286" s="339"/>
      <c r="G3286" s="340" t="str">
        <f>IF(ISNUMBER(E3286),E3286/'Bulk DivVar Analysis'!$C$60,"")</f>
        <v/>
      </c>
      <c r="H3286" s="338" t="str">
        <f>IF(ISNUMBER(E3286), IF(G3286&gt;'Bulk DivVar Analysis'!$D$62,"Pass","Fail"),"")</f>
        <v/>
      </c>
      <c r="I3286" s="338" t="str">
        <f t="shared" si="53"/>
        <v/>
      </c>
      <c r="J3286" s="339"/>
      <c r="K3286" s="339"/>
      <c r="L3286" s="339"/>
      <c r="M3286" s="339"/>
      <c r="N3286" s="339"/>
      <c r="O3286" s="339"/>
      <c r="P3286" s="339"/>
      <c r="Q3286" s="339"/>
    </row>
    <row r="3287" spans="1:17" ht="13.5" customHeight="1">
      <c r="A3287" s="481"/>
      <c r="B3287" s="481"/>
      <c r="C3287" s="481"/>
      <c r="D3287" s="481"/>
      <c r="E3287" s="481"/>
      <c r="F3287" s="339"/>
      <c r="G3287" s="340" t="str">
        <f>IF(ISNUMBER(E3287),E3287/'Bulk DivVar Analysis'!$C$60,"")</f>
        <v/>
      </c>
      <c r="H3287" s="338" t="str">
        <f>IF(ISNUMBER(E3287), IF(G3287&gt;'Bulk DivVar Analysis'!$D$62,"Pass","Fail"),"")</f>
        <v/>
      </c>
      <c r="I3287" s="338" t="str">
        <f t="shared" si="53"/>
        <v/>
      </c>
      <c r="J3287" s="339"/>
      <c r="K3287" s="339"/>
      <c r="L3287" s="339"/>
      <c r="M3287" s="339"/>
      <c r="N3287" s="339"/>
      <c r="O3287" s="339"/>
      <c r="P3287" s="339"/>
      <c r="Q3287" s="339"/>
    </row>
    <row r="3288" spans="1:17" ht="13.5" customHeight="1">
      <c r="A3288" s="481"/>
      <c r="B3288" s="481"/>
      <c r="C3288" s="481"/>
      <c r="D3288" s="481"/>
      <c r="E3288" s="481"/>
      <c r="F3288" s="339"/>
      <c r="G3288" s="340" t="str">
        <f>IF(ISNUMBER(E3288),E3288/'Bulk DivVar Analysis'!$C$60,"")</f>
        <v/>
      </c>
      <c r="H3288" s="338" t="str">
        <f>IF(ISNUMBER(E3288), IF(G3288&gt;'Bulk DivVar Analysis'!$D$62,"Pass","Fail"),"")</f>
        <v/>
      </c>
      <c r="I3288" s="338" t="str">
        <f t="shared" si="53"/>
        <v/>
      </c>
      <c r="J3288" s="339"/>
      <c r="K3288" s="339"/>
      <c r="L3288" s="339"/>
      <c r="M3288" s="339"/>
      <c r="N3288" s="339"/>
      <c r="O3288" s="339"/>
      <c r="P3288" s="339"/>
      <c r="Q3288" s="339"/>
    </row>
    <row r="3289" spans="1:17" ht="13.5" customHeight="1">
      <c r="A3289" s="481"/>
      <c r="B3289" s="481"/>
      <c r="C3289" s="481"/>
      <c r="D3289" s="481"/>
      <c r="E3289" s="481"/>
      <c r="F3289" s="339"/>
      <c r="G3289" s="340" t="str">
        <f>IF(ISNUMBER(E3289),E3289/'Bulk DivVar Analysis'!$C$60,"")</f>
        <v/>
      </c>
      <c r="H3289" s="338" t="str">
        <f>IF(ISNUMBER(E3289), IF(G3289&gt;'Bulk DivVar Analysis'!$D$62,"Pass","Fail"),"")</f>
        <v/>
      </c>
      <c r="I3289" s="338" t="str">
        <f t="shared" si="53"/>
        <v/>
      </c>
      <c r="J3289" s="339"/>
      <c r="K3289" s="339"/>
      <c r="L3289" s="339"/>
      <c r="M3289" s="339"/>
      <c r="N3289" s="339"/>
      <c r="O3289" s="339"/>
      <c r="P3289" s="339"/>
      <c r="Q3289" s="339"/>
    </row>
    <row r="3290" spans="1:17" ht="13.5" customHeight="1">
      <c r="A3290" s="481"/>
      <c r="B3290" s="481"/>
      <c r="C3290" s="481"/>
      <c r="D3290" s="481"/>
      <c r="E3290" s="481"/>
      <c r="F3290" s="339"/>
      <c r="G3290" s="340" t="str">
        <f>IF(ISNUMBER(E3290),E3290/'Bulk DivVar Analysis'!$C$60,"")</f>
        <v/>
      </c>
      <c r="H3290" s="338" t="str">
        <f>IF(ISNUMBER(E3290), IF(G3290&gt;'Bulk DivVar Analysis'!$D$62,"Pass","Fail"),"")</f>
        <v/>
      </c>
      <c r="I3290" s="338" t="str">
        <f t="shared" si="53"/>
        <v/>
      </c>
      <c r="J3290" s="339"/>
      <c r="K3290" s="339"/>
      <c r="L3290" s="339"/>
      <c r="M3290" s="339"/>
      <c r="N3290" s="339"/>
      <c r="O3290" s="339"/>
      <c r="P3290" s="339"/>
      <c r="Q3290" s="339"/>
    </row>
    <row r="3291" spans="1:17" ht="13.5" customHeight="1">
      <c r="A3291" s="481"/>
      <c r="B3291" s="481"/>
      <c r="C3291" s="481"/>
      <c r="D3291" s="481"/>
      <c r="E3291" s="481"/>
      <c r="F3291" s="339"/>
      <c r="G3291" s="340" t="str">
        <f>IF(ISNUMBER(E3291),E3291/'Bulk DivVar Analysis'!$C$60,"")</f>
        <v/>
      </c>
      <c r="H3291" s="338" t="str">
        <f>IF(ISNUMBER(E3291), IF(G3291&gt;'Bulk DivVar Analysis'!$D$62,"Pass","Fail"),"")</f>
        <v/>
      </c>
      <c r="I3291" s="338" t="str">
        <f t="shared" si="53"/>
        <v/>
      </c>
      <c r="J3291" s="339"/>
      <c r="K3291" s="339"/>
      <c r="L3291" s="339"/>
      <c r="M3291" s="339"/>
      <c r="N3291" s="339"/>
      <c r="O3291" s="339"/>
      <c r="P3291" s="339"/>
      <c r="Q3291" s="339"/>
    </row>
    <row r="3292" spans="1:17" ht="13.5" customHeight="1">
      <c r="A3292" s="481"/>
      <c r="B3292" s="481"/>
      <c r="C3292" s="481"/>
      <c r="D3292" s="481"/>
      <c r="E3292" s="481"/>
      <c r="F3292" s="339"/>
      <c r="G3292" s="340" t="str">
        <f>IF(ISNUMBER(E3292),E3292/'Bulk DivVar Analysis'!$C$60,"")</f>
        <v/>
      </c>
      <c r="H3292" s="338" t="str">
        <f>IF(ISNUMBER(E3292), IF(G3292&gt;'Bulk DivVar Analysis'!$D$62,"Pass","Fail"),"")</f>
        <v/>
      </c>
      <c r="I3292" s="338" t="str">
        <f t="shared" si="53"/>
        <v/>
      </c>
      <c r="J3292" s="339"/>
      <c r="K3292" s="339"/>
      <c r="L3292" s="339"/>
      <c r="M3292" s="339"/>
      <c r="N3292" s="339"/>
      <c r="O3292" s="339"/>
      <c r="P3292" s="339"/>
      <c r="Q3292" s="339"/>
    </row>
    <row r="3293" spans="1:17" ht="13.5" customHeight="1">
      <c r="A3293" s="481"/>
      <c r="B3293" s="481"/>
      <c r="C3293" s="481"/>
      <c r="D3293" s="481"/>
      <c r="E3293" s="481"/>
      <c r="F3293" s="339"/>
      <c r="G3293" s="340" t="str">
        <f>IF(ISNUMBER(E3293),E3293/'Bulk DivVar Analysis'!$C$60,"")</f>
        <v/>
      </c>
      <c r="H3293" s="338" t="str">
        <f>IF(ISNUMBER(E3293), IF(G3293&gt;'Bulk DivVar Analysis'!$D$62,"Pass","Fail"),"")</f>
        <v/>
      </c>
      <c r="I3293" s="338" t="str">
        <f t="shared" si="53"/>
        <v/>
      </c>
      <c r="J3293" s="339"/>
      <c r="K3293" s="339"/>
      <c r="L3293" s="339"/>
      <c r="M3293" s="339"/>
      <c r="N3293" s="339"/>
      <c r="O3293" s="339"/>
      <c r="P3293" s="339"/>
      <c r="Q3293" s="339"/>
    </row>
    <row r="3294" spans="1:17" ht="13.5" customHeight="1">
      <c r="A3294" s="481"/>
      <c r="B3294" s="481"/>
      <c r="C3294" s="481"/>
      <c r="D3294" s="481"/>
      <c r="E3294" s="481"/>
      <c r="F3294" s="339"/>
      <c r="G3294" s="340" t="str">
        <f>IF(ISNUMBER(E3294),E3294/'Bulk DivVar Analysis'!$C$60,"")</f>
        <v/>
      </c>
      <c r="H3294" s="338" t="str">
        <f>IF(ISNUMBER(E3294), IF(G3294&gt;'Bulk DivVar Analysis'!$D$62,"Pass","Fail"),"")</f>
        <v/>
      </c>
      <c r="I3294" s="338" t="str">
        <f t="shared" si="53"/>
        <v/>
      </c>
      <c r="J3294" s="339"/>
      <c r="K3294" s="339"/>
      <c r="L3294" s="339"/>
      <c r="M3294" s="339"/>
      <c r="N3294" s="339"/>
      <c r="O3294" s="339"/>
      <c r="P3294" s="339"/>
      <c r="Q3294" s="339"/>
    </row>
    <row r="3295" spans="1:17" ht="13.5" customHeight="1">
      <c r="A3295" s="481"/>
      <c r="B3295" s="481"/>
      <c r="C3295" s="481"/>
      <c r="D3295" s="481"/>
      <c r="E3295" s="481"/>
      <c r="F3295" s="339"/>
      <c r="G3295" s="340" t="str">
        <f>IF(ISNUMBER(E3295),E3295/'Bulk DivVar Analysis'!$C$60,"")</f>
        <v/>
      </c>
      <c r="H3295" s="338" t="str">
        <f>IF(ISNUMBER(E3295), IF(G3295&gt;'Bulk DivVar Analysis'!$D$62,"Pass","Fail"),"")</f>
        <v/>
      </c>
      <c r="I3295" s="338" t="str">
        <f t="shared" si="53"/>
        <v/>
      </c>
      <c r="J3295" s="339"/>
      <c r="K3295" s="339"/>
      <c r="L3295" s="339"/>
      <c r="M3295" s="339"/>
      <c r="N3295" s="339"/>
      <c r="O3295" s="339"/>
      <c r="P3295" s="339"/>
      <c r="Q3295" s="339"/>
    </row>
    <row r="3296" spans="1:17" ht="13.5" customHeight="1">
      <c r="A3296" s="481"/>
      <c r="B3296" s="481"/>
      <c r="C3296" s="481"/>
      <c r="D3296" s="481"/>
      <c r="E3296" s="481"/>
      <c r="F3296" s="339"/>
      <c r="G3296" s="340" t="str">
        <f>IF(ISNUMBER(E3296),E3296/'Bulk DivVar Analysis'!$C$60,"")</f>
        <v/>
      </c>
      <c r="H3296" s="338" t="str">
        <f>IF(ISNUMBER(E3296), IF(G3296&gt;'Bulk DivVar Analysis'!$D$62,"Pass","Fail"),"")</f>
        <v/>
      </c>
      <c r="I3296" s="338" t="str">
        <f t="shared" si="53"/>
        <v/>
      </c>
      <c r="J3296" s="339"/>
      <c r="K3296" s="339"/>
      <c r="L3296" s="339"/>
      <c r="M3296" s="339"/>
      <c r="N3296" s="339"/>
      <c r="O3296" s="339"/>
      <c r="P3296" s="339"/>
      <c r="Q3296" s="339"/>
    </row>
    <row r="3297" spans="1:17" ht="13.5" customHeight="1">
      <c r="A3297" s="481"/>
      <c r="B3297" s="481"/>
      <c r="C3297" s="481"/>
      <c r="D3297" s="481"/>
      <c r="E3297" s="481"/>
      <c r="F3297" s="339"/>
      <c r="G3297" s="340" t="str">
        <f>IF(ISNUMBER(E3297),E3297/'Bulk DivVar Analysis'!$C$60,"")</f>
        <v/>
      </c>
      <c r="H3297" s="338" t="str">
        <f>IF(ISNUMBER(E3297), IF(G3297&gt;'Bulk DivVar Analysis'!$D$62,"Pass","Fail"),"")</f>
        <v/>
      </c>
      <c r="I3297" s="338" t="str">
        <f t="shared" si="53"/>
        <v/>
      </c>
      <c r="J3297" s="339"/>
      <c r="K3297" s="339"/>
      <c r="L3297" s="339"/>
      <c r="M3297" s="339"/>
      <c r="N3297" s="339"/>
      <c r="O3297" s="339"/>
      <c r="P3297" s="339"/>
      <c r="Q3297" s="339"/>
    </row>
    <row r="3298" spans="1:17" ht="13.5" customHeight="1">
      <c r="A3298" s="481"/>
      <c r="B3298" s="481"/>
      <c r="C3298" s="481"/>
      <c r="D3298" s="481"/>
      <c r="E3298" s="481"/>
      <c r="F3298" s="339"/>
      <c r="G3298" s="340" t="str">
        <f>IF(ISNUMBER(E3298),E3298/'Bulk DivVar Analysis'!$C$60,"")</f>
        <v/>
      </c>
      <c r="H3298" s="338" t="str">
        <f>IF(ISNUMBER(E3298), IF(G3298&gt;'Bulk DivVar Analysis'!$D$62,"Pass","Fail"),"")</f>
        <v/>
      </c>
      <c r="I3298" s="338" t="str">
        <f t="shared" si="53"/>
        <v/>
      </c>
      <c r="J3298" s="339"/>
      <c r="K3298" s="339"/>
      <c r="L3298" s="339"/>
      <c r="M3298" s="339"/>
      <c r="N3298" s="339"/>
      <c r="O3298" s="339"/>
      <c r="P3298" s="339"/>
      <c r="Q3298" s="339"/>
    </row>
    <row r="3299" spans="1:17" ht="13.5" customHeight="1">
      <c r="A3299" s="481"/>
      <c r="B3299" s="481"/>
      <c r="C3299" s="481"/>
      <c r="D3299" s="481"/>
      <c r="E3299" s="481"/>
      <c r="F3299" s="339"/>
      <c r="G3299" s="340" t="str">
        <f>IF(ISNUMBER(E3299),E3299/'Bulk DivVar Analysis'!$C$60,"")</f>
        <v/>
      </c>
      <c r="H3299" s="338" t="str">
        <f>IF(ISNUMBER(E3299), IF(G3299&gt;'Bulk DivVar Analysis'!$D$62,"Pass","Fail"),"")</f>
        <v/>
      </c>
      <c r="I3299" s="338" t="str">
        <f t="shared" si="53"/>
        <v/>
      </c>
      <c r="J3299" s="339"/>
      <c r="K3299" s="339"/>
      <c r="L3299" s="339"/>
      <c r="M3299" s="339"/>
      <c r="N3299" s="339"/>
      <c r="O3299" s="339"/>
      <c r="P3299" s="339"/>
      <c r="Q3299" s="339"/>
    </row>
    <row r="3300" spans="1:17" ht="13.5" customHeight="1">
      <c r="A3300" s="481"/>
      <c r="B3300" s="481"/>
      <c r="C3300" s="481"/>
      <c r="D3300" s="481"/>
      <c r="E3300" s="481"/>
      <c r="F3300" s="339"/>
      <c r="G3300" s="340" t="str">
        <f>IF(ISNUMBER(E3300),E3300/'Bulk DivVar Analysis'!$C$60,"")</f>
        <v/>
      </c>
      <c r="H3300" s="338" t="str">
        <f>IF(ISNUMBER(E3300), IF(G3300&gt;'Bulk DivVar Analysis'!$D$62,"Pass","Fail"),"")</f>
        <v/>
      </c>
      <c r="I3300" s="338" t="str">
        <f t="shared" si="53"/>
        <v/>
      </c>
      <c r="J3300" s="339"/>
      <c r="K3300" s="339"/>
      <c r="L3300" s="339"/>
      <c r="M3300" s="339"/>
      <c r="N3300" s="339"/>
      <c r="O3300" s="339"/>
      <c r="P3300" s="339"/>
      <c r="Q3300" s="339"/>
    </row>
    <row r="3301" spans="1:17" ht="13.5" customHeight="1">
      <c r="A3301" s="481"/>
      <c r="B3301" s="481"/>
      <c r="C3301" s="481"/>
      <c r="D3301" s="481"/>
      <c r="E3301" s="481"/>
      <c r="F3301" s="339"/>
      <c r="G3301" s="340" t="str">
        <f>IF(ISNUMBER(E3301),E3301/'Bulk DivVar Analysis'!$C$60,"")</f>
        <v/>
      </c>
      <c r="H3301" s="338" t="str">
        <f>IF(ISNUMBER(E3301), IF(G3301&gt;'Bulk DivVar Analysis'!$D$62,"Pass","Fail"),"")</f>
        <v/>
      </c>
      <c r="I3301" s="338" t="str">
        <f t="shared" si="53"/>
        <v/>
      </c>
      <c r="J3301" s="339"/>
      <c r="K3301" s="339"/>
      <c r="L3301" s="339"/>
      <c r="M3301" s="339"/>
      <c r="N3301" s="339"/>
      <c r="O3301" s="339"/>
      <c r="P3301" s="339"/>
      <c r="Q3301" s="339"/>
    </row>
    <row r="3302" spans="1:17" ht="13.5" customHeight="1">
      <c r="A3302" s="481"/>
      <c r="B3302" s="481"/>
      <c r="C3302" s="481"/>
      <c r="D3302" s="481"/>
      <c r="E3302" s="481"/>
      <c r="F3302" s="339"/>
      <c r="G3302" s="340" t="str">
        <f>IF(ISNUMBER(E3302),E3302/'Bulk DivVar Analysis'!$C$60,"")</f>
        <v/>
      </c>
      <c r="H3302" s="338" t="str">
        <f>IF(ISNUMBER(E3302), IF(G3302&gt;'Bulk DivVar Analysis'!$D$62,"Pass","Fail"),"")</f>
        <v/>
      </c>
      <c r="I3302" s="338" t="str">
        <f t="shared" si="53"/>
        <v/>
      </c>
      <c r="J3302" s="339"/>
      <c r="K3302" s="339"/>
      <c r="L3302" s="339"/>
      <c r="M3302" s="339"/>
      <c r="N3302" s="339"/>
      <c r="O3302" s="339"/>
      <c r="P3302" s="339"/>
      <c r="Q3302" s="339"/>
    </row>
    <row r="3303" spans="1:17" ht="13.5" customHeight="1">
      <c r="A3303" s="481"/>
      <c r="B3303" s="481"/>
      <c r="C3303" s="481"/>
      <c r="D3303" s="481"/>
      <c r="E3303" s="481"/>
      <c r="F3303" s="339"/>
      <c r="G3303" s="340" t="str">
        <f>IF(ISNUMBER(E3303),E3303/'Bulk DivVar Analysis'!$C$60,"")</f>
        <v/>
      </c>
      <c r="H3303" s="338" t="str">
        <f>IF(ISNUMBER(E3303), IF(G3303&gt;'Bulk DivVar Analysis'!$D$62,"Pass","Fail"),"")</f>
        <v/>
      </c>
      <c r="I3303" s="338" t="str">
        <f t="shared" si="53"/>
        <v/>
      </c>
      <c r="J3303" s="339"/>
      <c r="K3303" s="339"/>
      <c r="L3303" s="339"/>
      <c r="M3303" s="339"/>
      <c r="N3303" s="339"/>
      <c r="O3303" s="339"/>
      <c r="P3303" s="339"/>
      <c r="Q3303" s="339"/>
    </row>
    <row r="3304" spans="1:17" ht="13.5" customHeight="1">
      <c r="A3304" s="481"/>
      <c r="B3304" s="481"/>
      <c r="C3304" s="481"/>
      <c r="D3304" s="481"/>
      <c r="E3304" s="481"/>
      <c r="F3304" s="339"/>
      <c r="G3304" s="340" t="str">
        <f>IF(ISNUMBER(E3304),E3304/'Bulk DivVar Analysis'!$C$60,"")</f>
        <v/>
      </c>
      <c r="H3304" s="338" t="str">
        <f>IF(ISNUMBER(E3304), IF(G3304&gt;'Bulk DivVar Analysis'!$D$62,"Pass","Fail"),"")</f>
        <v/>
      </c>
      <c r="I3304" s="338" t="str">
        <f t="shared" si="53"/>
        <v/>
      </c>
      <c r="J3304" s="339"/>
      <c r="K3304" s="339"/>
      <c r="L3304" s="339"/>
      <c r="M3304" s="339"/>
      <c r="N3304" s="339"/>
      <c r="O3304" s="339"/>
      <c r="P3304" s="339"/>
      <c r="Q3304" s="339"/>
    </row>
    <row r="3305" spans="1:17" ht="13.5" customHeight="1">
      <c r="A3305" s="481"/>
      <c r="B3305" s="481"/>
      <c r="C3305" s="481"/>
      <c r="D3305" s="481"/>
      <c r="E3305" s="481"/>
      <c r="F3305" s="339"/>
      <c r="G3305" s="340" t="str">
        <f>IF(ISNUMBER(E3305),E3305/'Bulk DivVar Analysis'!$C$60,"")</f>
        <v/>
      </c>
      <c r="H3305" s="338" t="str">
        <f>IF(ISNUMBER(E3305), IF(G3305&gt;'Bulk DivVar Analysis'!$D$62,"Pass","Fail"),"")</f>
        <v/>
      </c>
      <c r="I3305" s="338" t="str">
        <f t="shared" si="53"/>
        <v/>
      </c>
      <c r="J3305" s="339"/>
      <c r="K3305" s="339"/>
      <c r="L3305" s="339"/>
      <c r="M3305" s="339"/>
      <c r="N3305" s="339"/>
      <c r="O3305" s="339"/>
      <c r="P3305" s="339"/>
      <c r="Q3305" s="339"/>
    </row>
    <row r="3306" spans="1:17" ht="13.5" customHeight="1">
      <c r="A3306" s="481"/>
      <c r="B3306" s="481"/>
      <c r="C3306" s="481"/>
      <c r="D3306" s="481"/>
      <c r="E3306" s="481"/>
      <c r="F3306" s="339"/>
      <c r="G3306" s="340" t="str">
        <f>IF(ISNUMBER(E3306),E3306/'Bulk DivVar Analysis'!$C$60,"")</f>
        <v/>
      </c>
      <c r="H3306" s="338" t="str">
        <f>IF(ISNUMBER(E3306), IF(G3306&gt;'Bulk DivVar Analysis'!$D$62,"Pass","Fail"),"")</f>
        <v/>
      </c>
      <c r="I3306" s="338" t="str">
        <f t="shared" si="53"/>
        <v/>
      </c>
      <c r="J3306" s="339"/>
      <c r="K3306" s="339"/>
      <c r="L3306" s="339"/>
      <c r="M3306" s="339"/>
      <c r="N3306" s="339"/>
      <c r="O3306" s="339"/>
      <c r="P3306" s="339"/>
      <c r="Q3306" s="339"/>
    </row>
    <row r="3307" spans="1:17" ht="13.5" customHeight="1">
      <c r="A3307" s="481"/>
      <c r="B3307" s="481"/>
      <c r="C3307" s="481"/>
      <c r="D3307" s="481"/>
      <c r="E3307" s="481"/>
      <c r="F3307" s="339"/>
      <c r="G3307" s="340" t="str">
        <f>IF(ISNUMBER(E3307),E3307/'Bulk DivVar Analysis'!$C$60,"")</f>
        <v/>
      </c>
      <c r="H3307" s="338" t="str">
        <f>IF(ISNUMBER(E3307), IF(G3307&gt;'Bulk DivVar Analysis'!$D$62,"Pass","Fail"),"")</f>
        <v/>
      </c>
      <c r="I3307" s="338" t="str">
        <f t="shared" si="53"/>
        <v/>
      </c>
      <c r="J3307" s="339"/>
      <c r="K3307" s="339"/>
      <c r="L3307" s="339"/>
      <c r="M3307" s="339"/>
      <c r="N3307" s="339"/>
      <c r="O3307" s="339"/>
      <c r="P3307" s="339"/>
      <c r="Q3307" s="339"/>
    </row>
    <row r="3308" spans="1:17" ht="13.5" customHeight="1">
      <c r="A3308" s="481"/>
      <c r="B3308" s="481"/>
      <c r="C3308" s="481"/>
      <c r="D3308" s="481"/>
      <c r="E3308" s="481"/>
      <c r="F3308" s="339"/>
      <c r="G3308" s="340" t="str">
        <f>IF(ISNUMBER(E3308),E3308/'Bulk DivVar Analysis'!$C$60,"")</f>
        <v/>
      </c>
      <c r="H3308" s="338" t="str">
        <f>IF(ISNUMBER(E3308), IF(G3308&gt;'Bulk DivVar Analysis'!$D$62,"Pass","Fail"),"")</f>
        <v/>
      </c>
      <c r="I3308" s="338" t="str">
        <f t="shared" si="53"/>
        <v/>
      </c>
      <c r="J3308" s="339"/>
      <c r="K3308" s="339"/>
      <c r="L3308" s="339"/>
      <c r="M3308" s="339"/>
      <c r="N3308" s="339"/>
      <c r="O3308" s="339"/>
      <c r="P3308" s="339"/>
      <c r="Q3308" s="339"/>
    </row>
    <row r="3309" spans="1:17" ht="13.5" customHeight="1">
      <c r="A3309" s="481"/>
      <c r="B3309" s="481"/>
      <c r="C3309" s="481"/>
      <c r="D3309" s="481"/>
      <c r="E3309" s="481"/>
      <c r="F3309" s="339"/>
      <c r="G3309" s="340" t="str">
        <f>IF(ISNUMBER(E3309),E3309/'Bulk DivVar Analysis'!$C$60,"")</f>
        <v/>
      </c>
      <c r="H3309" s="338" t="str">
        <f>IF(ISNUMBER(E3309), IF(G3309&gt;'Bulk DivVar Analysis'!$D$62,"Pass","Fail"),"")</f>
        <v/>
      </c>
      <c r="I3309" s="338" t="str">
        <f t="shared" si="53"/>
        <v/>
      </c>
      <c r="J3309" s="339"/>
      <c r="K3309" s="339"/>
      <c r="L3309" s="339"/>
      <c r="M3309" s="339"/>
      <c r="N3309" s="339"/>
      <c r="O3309" s="339"/>
      <c r="P3309" s="339"/>
      <c r="Q3309" s="339"/>
    </row>
    <row r="3310" spans="1:17" ht="13.5" customHeight="1">
      <c r="A3310" s="481"/>
      <c r="B3310" s="481"/>
      <c r="C3310" s="481"/>
      <c r="D3310" s="481"/>
      <c r="E3310" s="481"/>
      <c r="F3310" s="339"/>
      <c r="G3310" s="340" t="str">
        <f>IF(ISNUMBER(E3310),E3310/'Bulk DivVar Analysis'!$C$60,"")</f>
        <v/>
      </c>
      <c r="H3310" s="338" t="str">
        <f>IF(ISNUMBER(E3310), IF(G3310&gt;'Bulk DivVar Analysis'!$D$62,"Pass","Fail"),"")</f>
        <v/>
      </c>
      <c r="I3310" s="338" t="str">
        <f t="shared" si="53"/>
        <v/>
      </c>
      <c r="J3310" s="339"/>
      <c r="K3310" s="339"/>
      <c r="L3310" s="339"/>
      <c r="M3310" s="339"/>
      <c r="N3310" s="339"/>
      <c r="O3310" s="339"/>
      <c r="P3310" s="339"/>
      <c r="Q3310" s="339"/>
    </row>
    <row r="3311" spans="1:17" ht="13.5" customHeight="1">
      <c r="A3311" s="481"/>
      <c r="B3311" s="481"/>
      <c r="C3311" s="481"/>
      <c r="D3311" s="481"/>
      <c r="E3311" s="481"/>
      <c r="F3311" s="339"/>
      <c r="G3311" s="340" t="str">
        <f>IF(ISNUMBER(E3311),E3311/'Bulk DivVar Analysis'!$C$60,"")</f>
        <v/>
      </c>
      <c r="H3311" s="338" t="str">
        <f>IF(ISNUMBER(E3311), IF(G3311&gt;'Bulk DivVar Analysis'!$D$62,"Pass","Fail"),"")</f>
        <v/>
      </c>
      <c r="I3311" s="338" t="str">
        <f t="shared" si="53"/>
        <v/>
      </c>
      <c r="J3311" s="339"/>
      <c r="K3311" s="339"/>
      <c r="L3311" s="339"/>
      <c r="M3311" s="339"/>
      <c r="N3311" s="339"/>
      <c r="O3311" s="339"/>
      <c r="P3311" s="339"/>
      <c r="Q3311" s="339"/>
    </row>
    <row r="3312" spans="1:17" ht="13.5" customHeight="1">
      <c r="A3312" s="481"/>
      <c r="B3312" s="481"/>
      <c r="C3312" s="481"/>
      <c r="D3312" s="481"/>
      <c r="E3312" s="481"/>
      <c r="F3312" s="339"/>
      <c r="G3312" s="340" t="str">
        <f>IF(ISNUMBER(E3312),E3312/'Bulk DivVar Analysis'!$C$60,"")</f>
        <v/>
      </c>
      <c r="H3312" s="338" t="str">
        <f>IF(ISNUMBER(E3312), IF(G3312&gt;'Bulk DivVar Analysis'!$D$62,"Pass","Fail"),"")</f>
        <v/>
      </c>
      <c r="I3312" s="338" t="str">
        <f t="shared" si="53"/>
        <v/>
      </c>
      <c r="J3312" s="339"/>
      <c r="K3312" s="339"/>
      <c r="L3312" s="339"/>
      <c r="M3312" s="339"/>
      <c r="N3312" s="339"/>
      <c r="O3312" s="339"/>
      <c r="P3312" s="339"/>
      <c r="Q3312" s="339"/>
    </row>
    <row r="3313" spans="1:17" ht="13.5" customHeight="1">
      <c r="A3313" s="481"/>
      <c r="B3313" s="481"/>
      <c r="C3313" s="481"/>
      <c r="D3313" s="481"/>
      <c r="E3313" s="481"/>
      <c r="F3313" s="339"/>
      <c r="G3313" s="340" t="str">
        <f>IF(ISNUMBER(E3313),E3313/'Bulk DivVar Analysis'!$C$60,"")</f>
        <v/>
      </c>
      <c r="H3313" s="338" t="str">
        <f>IF(ISNUMBER(E3313), IF(G3313&gt;'Bulk DivVar Analysis'!$D$62,"Pass","Fail"),"")</f>
        <v/>
      </c>
      <c r="I3313" s="338" t="str">
        <f t="shared" si="53"/>
        <v/>
      </c>
      <c r="J3313" s="339"/>
      <c r="K3313" s="339"/>
      <c r="L3313" s="339"/>
      <c r="M3313" s="339"/>
      <c r="N3313" s="339"/>
      <c r="O3313" s="339"/>
      <c r="P3313" s="339"/>
      <c r="Q3313" s="339"/>
    </row>
    <row r="3314" spans="1:17" ht="13.5" customHeight="1">
      <c r="A3314" s="481"/>
      <c r="B3314" s="481"/>
      <c r="C3314" s="481"/>
      <c r="D3314" s="481"/>
      <c r="E3314" s="481"/>
      <c r="F3314" s="339"/>
      <c r="G3314" s="340" t="str">
        <f>IF(ISNUMBER(E3314),E3314/'Bulk DivVar Analysis'!$C$60,"")</f>
        <v/>
      </c>
      <c r="H3314" s="338" t="str">
        <f>IF(ISNUMBER(E3314), IF(G3314&gt;'Bulk DivVar Analysis'!$D$62,"Pass","Fail"),"")</f>
        <v/>
      </c>
      <c r="I3314" s="338" t="str">
        <f t="shared" si="53"/>
        <v/>
      </c>
      <c r="J3314" s="339"/>
      <c r="K3314" s="339"/>
      <c r="L3314" s="339"/>
      <c r="M3314" s="339"/>
      <c r="N3314" s="339"/>
      <c r="O3314" s="339"/>
      <c r="P3314" s="339"/>
      <c r="Q3314" s="339"/>
    </row>
    <row r="3315" spans="1:17" ht="13.5" customHeight="1">
      <c r="A3315" s="481"/>
      <c r="B3315" s="481"/>
      <c r="C3315" s="481"/>
      <c r="D3315" s="481"/>
      <c r="E3315" s="481"/>
      <c r="F3315" s="339"/>
      <c r="G3315" s="340" t="str">
        <f>IF(ISNUMBER(E3315),E3315/'Bulk DivVar Analysis'!$C$60,"")</f>
        <v/>
      </c>
      <c r="H3315" s="338" t="str">
        <f>IF(ISNUMBER(E3315), IF(G3315&gt;'Bulk DivVar Analysis'!$D$62,"Pass","Fail"),"")</f>
        <v/>
      </c>
      <c r="I3315" s="338" t="str">
        <f t="shared" si="53"/>
        <v/>
      </c>
      <c r="J3315" s="339"/>
      <c r="K3315" s="339"/>
      <c r="L3315" s="339"/>
      <c r="M3315" s="339"/>
      <c r="N3315" s="339"/>
      <c r="O3315" s="339"/>
      <c r="P3315" s="339"/>
      <c r="Q3315" s="339"/>
    </row>
    <row r="3316" spans="1:17" ht="13.5" customHeight="1">
      <c r="A3316" s="481"/>
      <c r="B3316" s="481"/>
      <c r="C3316" s="481"/>
      <c r="D3316" s="481"/>
      <c r="E3316" s="481"/>
      <c r="F3316" s="339"/>
      <c r="G3316" s="340" t="str">
        <f>IF(ISNUMBER(E3316),E3316/'Bulk DivVar Analysis'!$C$60,"")</f>
        <v/>
      </c>
      <c r="H3316" s="338" t="str">
        <f>IF(ISNUMBER(E3316), IF(G3316&gt;'Bulk DivVar Analysis'!$D$62,"Pass","Fail"),"")</f>
        <v/>
      </c>
      <c r="I3316" s="338" t="str">
        <f t="shared" si="53"/>
        <v/>
      </c>
      <c r="J3316" s="339"/>
      <c r="K3316" s="339"/>
      <c r="L3316" s="339"/>
      <c r="M3316" s="339"/>
      <c r="N3316" s="339"/>
      <c r="O3316" s="339"/>
      <c r="P3316" s="339"/>
      <c r="Q3316" s="339"/>
    </row>
    <row r="3317" spans="1:17" ht="13.5" customHeight="1">
      <c r="A3317" s="481"/>
      <c r="B3317" s="481"/>
      <c r="C3317" s="481"/>
      <c r="D3317" s="481"/>
      <c r="E3317" s="481"/>
      <c r="F3317" s="339"/>
      <c r="G3317" s="340" t="str">
        <f>IF(ISNUMBER(E3317),E3317/'Bulk DivVar Analysis'!$C$60,"")</f>
        <v/>
      </c>
      <c r="H3317" s="338" t="str">
        <f>IF(ISNUMBER(E3317), IF(G3317&gt;'Bulk DivVar Analysis'!$D$62,"Pass","Fail"),"")</f>
        <v/>
      </c>
      <c r="I3317" s="338" t="str">
        <f t="shared" si="53"/>
        <v/>
      </c>
      <c r="J3317" s="339"/>
      <c r="K3317" s="339"/>
      <c r="L3317" s="339"/>
      <c r="M3317" s="339"/>
      <c r="N3317" s="339"/>
      <c r="O3317" s="339"/>
      <c r="P3317" s="339"/>
      <c r="Q3317" s="339"/>
    </row>
    <row r="3318" spans="1:17" ht="13.5" customHeight="1">
      <c r="A3318" s="481"/>
      <c r="B3318" s="481"/>
      <c r="C3318" s="481"/>
      <c r="D3318" s="481"/>
      <c r="E3318" s="481"/>
      <c r="F3318" s="339"/>
      <c r="G3318" s="340" t="str">
        <f>IF(ISNUMBER(E3318),E3318/'Bulk DivVar Analysis'!$C$60,"")</f>
        <v/>
      </c>
      <c r="H3318" s="338" t="str">
        <f>IF(ISNUMBER(E3318), IF(G3318&gt;'Bulk DivVar Analysis'!$D$62,"Pass","Fail"),"")</f>
        <v/>
      </c>
      <c r="I3318" s="338" t="str">
        <f t="shared" si="53"/>
        <v/>
      </c>
      <c r="J3318" s="339"/>
      <c r="K3318" s="339"/>
      <c r="L3318" s="339"/>
      <c r="M3318" s="339"/>
      <c r="N3318" s="339"/>
      <c r="O3318" s="339"/>
      <c r="P3318" s="339"/>
      <c r="Q3318" s="339"/>
    </row>
    <row r="3319" spans="1:17" ht="13.5" customHeight="1">
      <c r="A3319" s="481"/>
      <c r="B3319" s="481"/>
      <c r="C3319" s="481"/>
      <c r="D3319" s="481"/>
      <c r="E3319" s="481"/>
      <c r="F3319" s="339"/>
      <c r="G3319" s="340" t="str">
        <f>IF(ISNUMBER(E3319),E3319/'Bulk DivVar Analysis'!$C$60,"")</f>
        <v/>
      </c>
      <c r="H3319" s="338" t="str">
        <f>IF(ISNUMBER(E3319), IF(G3319&gt;'Bulk DivVar Analysis'!$D$62,"Pass","Fail"),"")</f>
        <v/>
      </c>
      <c r="I3319" s="338" t="str">
        <f t="shared" si="53"/>
        <v/>
      </c>
      <c r="J3319" s="339"/>
      <c r="K3319" s="339"/>
      <c r="L3319" s="339"/>
      <c r="M3319" s="339"/>
      <c r="N3319" s="339"/>
      <c r="O3319" s="339"/>
      <c r="P3319" s="339"/>
      <c r="Q3319" s="339"/>
    </row>
    <row r="3320" spans="1:17" ht="13.5" customHeight="1">
      <c r="A3320" s="481"/>
      <c r="B3320" s="481"/>
      <c r="C3320" s="481"/>
      <c r="D3320" s="481"/>
      <c r="E3320" s="481"/>
      <c r="F3320" s="339"/>
      <c r="G3320" s="340" t="str">
        <f>IF(ISNUMBER(E3320),E3320/'Bulk DivVar Analysis'!$C$60,"")</f>
        <v/>
      </c>
      <c r="H3320" s="338" t="str">
        <f>IF(ISNUMBER(E3320), IF(G3320&gt;'Bulk DivVar Analysis'!$D$62,"Pass","Fail"),"")</f>
        <v/>
      </c>
      <c r="I3320" s="338" t="str">
        <f t="shared" si="53"/>
        <v/>
      </c>
      <c r="J3320" s="339"/>
      <c r="K3320" s="339"/>
      <c r="L3320" s="339"/>
      <c r="M3320" s="339"/>
      <c r="N3320" s="339"/>
      <c r="O3320" s="339"/>
      <c r="P3320" s="339"/>
      <c r="Q3320" s="339"/>
    </row>
    <row r="3321" spans="1:17" ht="13.5" customHeight="1">
      <c r="A3321" s="481"/>
      <c r="B3321" s="481"/>
      <c r="C3321" s="481"/>
      <c r="D3321" s="481"/>
      <c r="E3321" s="481"/>
      <c r="F3321" s="339"/>
      <c r="G3321" s="340" t="str">
        <f>IF(ISNUMBER(E3321),E3321/'Bulk DivVar Analysis'!$C$60,"")</f>
        <v/>
      </c>
      <c r="H3321" s="338" t="str">
        <f>IF(ISNUMBER(E3321), IF(G3321&gt;'Bulk DivVar Analysis'!$D$62,"Pass","Fail"),"")</f>
        <v/>
      </c>
      <c r="I3321" s="338" t="str">
        <f t="shared" si="53"/>
        <v/>
      </c>
      <c r="J3321" s="339"/>
      <c r="K3321" s="339"/>
      <c r="L3321" s="339"/>
      <c r="M3321" s="339"/>
      <c r="N3321" s="339"/>
      <c r="O3321" s="339"/>
      <c r="P3321" s="339"/>
      <c r="Q3321" s="339"/>
    </row>
    <row r="3322" spans="1:17" ht="13.5" customHeight="1">
      <c r="A3322" s="481"/>
      <c r="B3322" s="481"/>
      <c r="C3322" s="481"/>
      <c r="D3322" s="481"/>
      <c r="E3322" s="481"/>
      <c r="F3322" s="339"/>
      <c r="G3322" s="340" t="str">
        <f>IF(ISNUMBER(E3322),E3322/'Bulk DivVar Analysis'!$C$60,"")</f>
        <v/>
      </c>
      <c r="H3322" s="338" t="str">
        <f>IF(ISNUMBER(E3322), IF(G3322&gt;'Bulk DivVar Analysis'!$D$62,"Pass","Fail"),"")</f>
        <v/>
      </c>
      <c r="I3322" s="338" t="str">
        <f t="shared" si="53"/>
        <v/>
      </c>
      <c r="J3322" s="339"/>
      <c r="K3322" s="339"/>
      <c r="L3322" s="339"/>
      <c r="M3322" s="339"/>
      <c r="N3322" s="339"/>
      <c r="O3322" s="339"/>
      <c r="P3322" s="339"/>
      <c r="Q3322" s="339"/>
    </row>
    <row r="3323" spans="1:17" ht="13.5" customHeight="1">
      <c r="A3323" s="481"/>
      <c r="B3323" s="481"/>
      <c r="C3323" s="481"/>
      <c r="D3323" s="481"/>
      <c r="E3323" s="481"/>
      <c r="F3323" s="339"/>
      <c r="G3323" s="340" t="str">
        <f>IF(ISNUMBER(E3323),E3323/'Bulk DivVar Analysis'!$C$60,"")</f>
        <v/>
      </c>
      <c r="H3323" s="338" t="str">
        <f>IF(ISNUMBER(E3323), IF(G3323&gt;'Bulk DivVar Analysis'!$D$62,"Pass","Fail"),"")</f>
        <v/>
      </c>
      <c r="I3323" s="338" t="str">
        <f t="shared" si="53"/>
        <v/>
      </c>
      <c r="J3323" s="339"/>
      <c r="K3323" s="339"/>
      <c r="L3323" s="339"/>
      <c r="M3323" s="339"/>
      <c r="N3323" s="339"/>
      <c r="O3323" s="339"/>
      <c r="P3323" s="339"/>
      <c r="Q3323" s="339"/>
    </row>
    <row r="3324" spans="1:17" ht="13.5" customHeight="1">
      <c r="A3324" s="481"/>
      <c r="B3324" s="481"/>
      <c r="C3324" s="481"/>
      <c r="D3324" s="481"/>
      <c r="E3324" s="481"/>
      <c r="F3324" s="339"/>
      <c r="G3324" s="340" t="str">
        <f>IF(ISNUMBER(E3324),E3324/'Bulk DivVar Analysis'!$C$60,"")</f>
        <v/>
      </c>
      <c r="H3324" s="338" t="str">
        <f>IF(ISNUMBER(E3324), IF(G3324&gt;'Bulk DivVar Analysis'!$D$62,"Pass","Fail"),"")</f>
        <v/>
      </c>
      <c r="I3324" s="338" t="str">
        <f t="shared" si="53"/>
        <v/>
      </c>
      <c r="J3324" s="339"/>
      <c r="K3324" s="339"/>
      <c r="L3324" s="339"/>
      <c r="M3324" s="339"/>
      <c r="N3324" s="339"/>
      <c r="O3324" s="339"/>
      <c r="P3324" s="339"/>
      <c r="Q3324" s="339"/>
    </row>
    <row r="3325" spans="1:17" ht="13.5" customHeight="1">
      <c r="A3325" s="481"/>
      <c r="B3325" s="481"/>
      <c r="C3325" s="481"/>
      <c r="D3325" s="481"/>
      <c r="E3325" s="481"/>
      <c r="F3325" s="339"/>
      <c r="G3325" s="340" t="str">
        <f>IF(ISNUMBER(E3325),E3325/'Bulk DivVar Analysis'!$C$60,"")</f>
        <v/>
      </c>
      <c r="H3325" s="338" t="str">
        <f>IF(ISNUMBER(E3325), IF(G3325&gt;'Bulk DivVar Analysis'!$D$62,"Pass","Fail"),"")</f>
        <v/>
      </c>
      <c r="I3325" s="338" t="str">
        <f t="shared" si="53"/>
        <v/>
      </c>
      <c r="J3325" s="339"/>
      <c r="K3325" s="339"/>
      <c r="L3325" s="339"/>
      <c r="M3325" s="339"/>
      <c r="N3325" s="339"/>
      <c r="O3325" s="339"/>
      <c r="P3325" s="339"/>
      <c r="Q3325" s="339"/>
    </row>
    <row r="3326" spans="1:17" ht="13.5" customHeight="1">
      <c r="A3326" s="481"/>
      <c r="B3326" s="481"/>
      <c r="C3326" s="481"/>
      <c r="D3326" s="481"/>
      <c r="E3326" s="481"/>
      <c r="F3326" s="339"/>
      <c r="G3326" s="340" t="str">
        <f>IF(ISNUMBER(E3326),E3326/'Bulk DivVar Analysis'!$C$60,"")</f>
        <v/>
      </c>
      <c r="H3326" s="338" t="str">
        <f>IF(ISNUMBER(E3326), IF(G3326&gt;'Bulk DivVar Analysis'!$D$62,"Pass","Fail"),"")</f>
        <v/>
      </c>
      <c r="I3326" s="338" t="str">
        <f t="shared" si="53"/>
        <v/>
      </c>
      <c r="J3326" s="339"/>
      <c r="K3326" s="339"/>
      <c r="L3326" s="339"/>
      <c r="M3326" s="339"/>
      <c r="N3326" s="339"/>
      <c r="O3326" s="339"/>
      <c r="P3326" s="339"/>
      <c r="Q3326" s="339"/>
    </row>
    <row r="3327" spans="1:17" ht="13.5" customHeight="1">
      <c r="A3327" s="481"/>
      <c r="B3327" s="481"/>
      <c r="C3327" s="481"/>
      <c r="D3327" s="481"/>
      <c r="E3327" s="481"/>
      <c r="F3327" s="339"/>
      <c r="G3327" s="340" t="str">
        <f>IF(ISNUMBER(E3327),E3327/'Bulk DivVar Analysis'!$C$60,"")</f>
        <v/>
      </c>
      <c r="H3327" s="338" t="str">
        <f>IF(ISNUMBER(E3327), IF(G3327&gt;'Bulk DivVar Analysis'!$D$62,"Pass","Fail"),"")</f>
        <v/>
      </c>
      <c r="I3327" s="338" t="str">
        <f t="shared" si="53"/>
        <v/>
      </c>
      <c r="J3327" s="339"/>
      <c r="K3327" s="339"/>
      <c r="L3327" s="339"/>
      <c r="M3327" s="339"/>
      <c r="N3327" s="339"/>
      <c r="O3327" s="339"/>
      <c r="P3327" s="339"/>
      <c r="Q3327" s="339"/>
    </row>
    <row r="3328" spans="1:17" ht="13.5" customHeight="1">
      <c r="A3328" s="481"/>
      <c r="B3328" s="481"/>
      <c r="C3328" s="481"/>
      <c r="D3328" s="481"/>
      <c r="E3328" s="481"/>
      <c r="F3328" s="339"/>
      <c r="G3328" s="340" t="str">
        <f>IF(ISNUMBER(E3328),E3328/'Bulk DivVar Analysis'!$C$60,"")</f>
        <v/>
      </c>
      <c r="H3328" s="338" t="str">
        <f>IF(ISNUMBER(E3328), IF(G3328&gt;'Bulk DivVar Analysis'!$D$62,"Pass","Fail"),"")</f>
        <v/>
      </c>
      <c r="I3328" s="338" t="str">
        <f t="shared" si="53"/>
        <v/>
      </c>
      <c r="J3328" s="339"/>
      <c r="K3328" s="339"/>
      <c r="L3328" s="339"/>
      <c r="M3328" s="339"/>
      <c r="N3328" s="339"/>
      <c r="O3328" s="339"/>
      <c r="P3328" s="339"/>
      <c r="Q3328" s="339"/>
    </row>
    <row r="3329" spans="1:17" ht="13.5" customHeight="1">
      <c r="A3329" s="481"/>
      <c r="B3329" s="481"/>
      <c r="C3329" s="481"/>
      <c r="D3329" s="481"/>
      <c r="E3329" s="481"/>
      <c r="F3329" s="339"/>
      <c r="G3329" s="340" t="str">
        <f>IF(ISNUMBER(E3329),E3329/'Bulk DivVar Analysis'!$C$60,"")</f>
        <v/>
      </c>
      <c r="H3329" s="338" t="str">
        <f>IF(ISNUMBER(E3329), IF(G3329&gt;'Bulk DivVar Analysis'!$D$62,"Pass","Fail"),"")</f>
        <v/>
      </c>
      <c r="I3329" s="338" t="str">
        <f t="shared" si="53"/>
        <v/>
      </c>
      <c r="J3329" s="339"/>
      <c r="K3329" s="339"/>
      <c r="L3329" s="339"/>
      <c r="M3329" s="339"/>
      <c r="N3329" s="339"/>
      <c r="O3329" s="339"/>
      <c r="P3329" s="339"/>
      <c r="Q3329" s="339"/>
    </row>
    <row r="3330" spans="1:17" ht="13.5" customHeight="1">
      <c r="A3330" s="481"/>
      <c r="B3330" s="481"/>
      <c r="C3330" s="481"/>
      <c r="D3330" s="481"/>
      <c r="E3330" s="481"/>
      <c r="F3330" s="339"/>
      <c r="G3330" s="340" t="str">
        <f>IF(ISNUMBER(E3330),E3330/'Bulk DivVar Analysis'!$C$60,"")</f>
        <v/>
      </c>
      <c r="H3330" s="338" t="str">
        <f>IF(ISNUMBER(E3330), IF(G3330&gt;'Bulk DivVar Analysis'!$D$62,"Pass","Fail"),"")</f>
        <v/>
      </c>
      <c r="I3330" s="338" t="str">
        <f t="shared" si="53"/>
        <v/>
      </c>
      <c r="J3330" s="339"/>
      <c r="K3330" s="339"/>
      <c r="L3330" s="339"/>
      <c r="M3330" s="339"/>
      <c r="N3330" s="339"/>
      <c r="O3330" s="339"/>
      <c r="P3330" s="339"/>
      <c r="Q3330" s="339"/>
    </row>
    <row r="3331" spans="1:17" ht="13.5" customHeight="1">
      <c r="A3331" s="481"/>
      <c r="B3331" s="481"/>
      <c r="C3331" s="481"/>
      <c r="D3331" s="481"/>
      <c r="E3331" s="481"/>
      <c r="F3331" s="339"/>
      <c r="G3331" s="340" t="str">
        <f>IF(ISNUMBER(E3331),E3331/'Bulk DivVar Analysis'!$C$60,"")</f>
        <v/>
      </c>
      <c r="H3331" s="338" t="str">
        <f>IF(ISNUMBER(E3331), IF(G3331&gt;'Bulk DivVar Analysis'!$D$62,"Pass","Fail"),"")</f>
        <v/>
      </c>
      <c r="I3331" s="338" t="str">
        <f t="shared" ref="I3331:I3394" si="54">_xlfn.TEXTJOIN("_",TRUE,B3331,C3331)</f>
        <v/>
      </c>
      <c r="J3331" s="339"/>
      <c r="K3331" s="339"/>
      <c r="L3331" s="339"/>
      <c r="M3331" s="339"/>
      <c r="N3331" s="339"/>
      <c r="O3331" s="339"/>
      <c r="P3331" s="339"/>
      <c r="Q3331" s="339"/>
    </row>
    <row r="3332" spans="1:17" ht="13.5" customHeight="1">
      <c r="A3332" s="481"/>
      <c r="B3332" s="481"/>
      <c r="C3332" s="481"/>
      <c r="D3332" s="481"/>
      <c r="E3332" s="481"/>
      <c r="F3332" s="339"/>
      <c r="G3332" s="340" t="str">
        <f>IF(ISNUMBER(E3332),E3332/'Bulk DivVar Analysis'!$C$60,"")</f>
        <v/>
      </c>
      <c r="H3332" s="338" t="str">
        <f>IF(ISNUMBER(E3332), IF(G3332&gt;'Bulk DivVar Analysis'!$D$62,"Pass","Fail"),"")</f>
        <v/>
      </c>
      <c r="I3332" s="338" t="str">
        <f t="shared" si="54"/>
        <v/>
      </c>
      <c r="J3332" s="339"/>
      <c r="K3332" s="339"/>
      <c r="L3332" s="339"/>
      <c r="M3332" s="339"/>
      <c r="N3332" s="339"/>
      <c r="O3332" s="339"/>
      <c r="P3332" s="339"/>
      <c r="Q3332" s="339"/>
    </row>
    <row r="3333" spans="1:17" ht="13.5" customHeight="1">
      <c r="A3333" s="481"/>
      <c r="B3333" s="481"/>
      <c r="C3333" s="481"/>
      <c r="D3333" s="481"/>
      <c r="E3333" s="481"/>
      <c r="F3333" s="339"/>
      <c r="G3333" s="340" t="str">
        <f>IF(ISNUMBER(E3333),E3333/'Bulk DivVar Analysis'!$C$60,"")</f>
        <v/>
      </c>
      <c r="H3333" s="338" t="str">
        <f>IF(ISNUMBER(E3333), IF(G3333&gt;'Bulk DivVar Analysis'!$D$62,"Pass","Fail"),"")</f>
        <v/>
      </c>
      <c r="I3333" s="338" t="str">
        <f t="shared" si="54"/>
        <v/>
      </c>
      <c r="J3333" s="339"/>
      <c r="K3333" s="339"/>
      <c r="L3333" s="339"/>
      <c r="M3333" s="339"/>
      <c r="N3333" s="339"/>
      <c r="O3333" s="339"/>
      <c r="P3333" s="339"/>
      <c r="Q3333" s="339"/>
    </row>
    <row r="3334" spans="1:17" ht="13.5" customHeight="1">
      <c r="A3334" s="481"/>
      <c r="B3334" s="481"/>
      <c r="C3334" s="481"/>
      <c r="D3334" s="481"/>
      <c r="E3334" s="481"/>
      <c r="F3334" s="339"/>
      <c r="G3334" s="340" t="str">
        <f>IF(ISNUMBER(E3334),E3334/'Bulk DivVar Analysis'!$C$60,"")</f>
        <v/>
      </c>
      <c r="H3334" s="338" t="str">
        <f>IF(ISNUMBER(E3334), IF(G3334&gt;'Bulk DivVar Analysis'!$D$62,"Pass","Fail"),"")</f>
        <v/>
      </c>
      <c r="I3334" s="338" t="str">
        <f t="shared" si="54"/>
        <v/>
      </c>
      <c r="J3334" s="339"/>
      <c r="K3334" s="339"/>
      <c r="L3334" s="339"/>
      <c r="M3334" s="339"/>
      <c r="N3334" s="339"/>
      <c r="O3334" s="339"/>
      <c r="P3334" s="339"/>
      <c r="Q3334" s="339"/>
    </row>
    <row r="3335" spans="1:17" ht="13.5" customHeight="1">
      <c r="A3335" s="481"/>
      <c r="B3335" s="481"/>
      <c r="C3335" s="481"/>
      <c r="D3335" s="481"/>
      <c r="E3335" s="481"/>
      <c r="F3335" s="339"/>
      <c r="G3335" s="340" t="str">
        <f>IF(ISNUMBER(E3335),E3335/'Bulk DivVar Analysis'!$C$60,"")</f>
        <v/>
      </c>
      <c r="H3335" s="338" t="str">
        <f>IF(ISNUMBER(E3335), IF(G3335&gt;'Bulk DivVar Analysis'!$D$62,"Pass","Fail"),"")</f>
        <v/>
      </c>
      <c r="I3335" s="338" t="str">
        <f t="shared" si="54"/>
        <v/>
      </c>
      <c r="J3335" s="339"/>
      <c r="K3335" s="339"/>
      <c r="L3335" s="339"/>
      <c r="M3335" s="339"/>
      <c r="N3335" s="339"/>
      <c r="O3335" s="339"/>
      <c r="P3335" s="339"/>
      <c r="Q3335" s="339"/>
    </row>
    <row r="3336" spans="1:17" ht="13.5" customHeight="1">
      <c r="A3336" s="481"/>
      <c r="B3336" s="481"/>
      <c r="C3336" s="481"/>
      <c r="D3336" s="481"/>
      <c r="E3336" s="481"/>
      <c r="F3336" s="339"/>
      <c r="G3336" s="340" t="str">
        <f>IF(ISNUMBER(E3336),E3336/'Bulk DivVar Analysis'!$C$60,"")</f>
        <v/>
      </c>
      <c r="H3336" s="338" t="str">
        <f>IF(ISNUMBER(E3336), IF(G3336&gt;'Bulk DivVar Analysis'!$D$62,"Pass","Fail"),"")</f>
        <v/>
      </c>
      <c r="I3336" s="338" t="str">
        <f t="shared" si="54"/>
        <v/>
      </c>
      <c r="J3336" s="339"/>
      <c r="K3336" s="339"/>
      <c r="L3336" s="339"/>
      <c r="M3336" s="339"/>
      <c r="N3336" s="339"/>
      <c r="O3336" s="339"/>
      <c r="P3336" s="339"/>
      <c r="Q3336" s="339"/>
    </row>
    <row r="3337" spans="1:17" ht="13.5" customHeight="1">
      <c r="A3337" s="481"/>
      <c r="B3337" s="481"/>
      <c r="C3337" s="481"/>
      <c r="D3337" s="481"/>
      <c r="E3337" s="481"/>
      <c r="F3337" s="339"/>
      <c r="G3337" s="340" t="str">
        <f>IF(ISNUMBER(E3337),E3337/'Bulk DivVar Analysis'!$C$60,"")</f>
        <v/>
      </c>
      <c r="H3337" s="338" t="str">
        <f>IF(ISNUMBER(E3337), IF(G3337&gt;'Bulk DivVar Analysis'!$D$62,"Pass","Fail"),"")</f>
        <v/>
      </c>
      <c r="I3337" s="338" t="str">
        <f t="shared" si="54"/>
        <v/>
      </c>
      <c r="J3337" s="339"/>
      <c r="K3337" s="339"/>
      <c r="L3337" s="339"/>
      <c r="M3337" s="339"/>
      <c r="N3337" s="339"/>
      <c r="O3337" s="339"/>
      <c r="P3337" s="339"/>
      <c r="Q3337" s="339"/>
    </row>
    <row r="3338" spans="1:17" ht="13.5" customHeight="1">
      <c r="A3338" s="481"/>
      <c r="B3338" s="481"/>
      <c r="C3338" s="481"/>
      <c r="D3338" s="481"/>
      <c r="E3338" s="481"/>
      <c r="F3338" s="339"/>
      <c r="G3338" s="340" t="str">
        <f>IF(ISNUMBER(E3338),E3338/'Bulk DivVar Analysis'!$C$60,"")</f>
        <v/>
      </c>
      <c r="H3338" s="338" t="str">
        <f>IF(ISNUMBER(E3338), IF(G3338&gt;'Bulk DivVar Analysis'!$D$62,"Pass","Fail"),"")</f>
        <v/>
      </c>
      <c r="I3338" s="338" t="str">
        <f t="shared" si="54"/>
        <v/>
      </c>
      <c r="J3338" s="339"/>
      <c r="K3338" s="339"/>
      <c r="L3338" s="339"/>
      <c r="M3338" s="339"/>
      <c r="N3338" s="339"/>
      <c r="O3338" s="339"/>
      <c r="P3338" s="339"/>
      <c r="Q3338" s="339"/>
    </row>
    <row r="3339" spans="1:17" ht="13.5" customHeight="1">
      <c r="A3339" s="481"/>
      <c r="B3339" s="481"/>
      <c r="C3339" s="481"/>
      <c r="D3339" s="481"/>
      <c r="E3339" s="481"/>
      <c r="F3339" s="339"/>
      <c r="G3339" s="340" t="str">
        <f>IF(ISNUMBER(E3339),E3339/'Bulk DivVar Analysis'!$C$60,"")</f>
        <v/>
      </c>
      <c r="H3339" s="338" t="str">
        <f>IF(ISNUMBER(E3339), IF(G3339&gt;'Bulk DivVar Analysis'!$D$62,"Pass","Fail"),"")</f>
        <v/>
      </c>
      <c r="I3339" s="338" t="str">
        <f t="shared" si="54"/>
        <v/>
      </c>
      <c r="J3339" s="339"/>
      <c r="K3339" s="339"/>
      <c r="L3339" s="339"/>
      <c r="M3339" s="339"/>
      <c r="N3339" s="339"/>
      <c r="O3339" s="339"/>
      <c r="P3339" s="339"/>
      <c r="Q3339" s="339"/>
    </row>
    <row r="3340" spans="1:17" ht="13.5" customHeight="1">
      <c r="A3340" s="481"/>
      <c r="B3340" s="481"/>
      <c r="C3340" s="481"/>
      <c r="D3340" s="481"/>
      <c r="E3340" s="481"/>
      <c r="F3340" s="339"/>
      <c r="G3340" s="340" t="str">
        <f>IF(ISNUMBER(E3340),E3340/'Bulk DivVar Analysis'!$C$60,"")</f>
        <v/>
      </c>
      <c r="H3340" s="338" t="str">
        <f>IF(ISNUMBER(E3340), IF(G3340&gt;'Bulk DivVar Analysis'!$D$62,"Pass","Fail"),"")</f>
        <v/>
      </c>
      <c r="I3340" s="338" t="str">
        <f t="shared" si="54"/>
        <v/>
      </c>
      <c r="J3340" s="339"/>
      <c r="K3340" s="339"/>
      <c r="L3340" s="339"/>
      <c r="M3340" s="339"/>
      <c r="N3340" s="339"/>
      <c r="O3340" s="339"/>
      <c r="P3340" s="339"/>
      <c r="Q3340" s="339"/>
    </row>
    <row r="3341" spans="1:17" ht="13.5" customHeight="1">
      <c r="A3341" s="481"/>
      <c r="B3341" s="481"/>
      <c r="C3341" s="481"/>
      <c r="D3341" s="481"/>
      <c r="E3341" s="481"/>
      <c r="F3341" s="339"/>
      <c r="G3341" s="340" t="str">
        <f>IF(ISNUMBER(E3341),E3341/'Bulk DivVar Analysis'!$C$60,"")</f>
        <v/>
      </c>
      <c r="H3341" s="338" t="str">
        <f>IF(ISNUMBER(E3341), IF(G3341&gt;'Bulk DivVar Analysis'!$D$62,"Pass","Fail"),"")</f>
        <v/>
      </c>
      <c r="I3341" s="338" t="str">
        <f t="shared" si="54"/>
        <v/>
      </c>
      <c r="J3341" s="339"/>
      <c r="K3341" s="339"/>
      <c r="L3341" s="339"/>
      <c r="M3341" s="339"/>
      <c r="N3341" s="339"/>
      <c r="O3341" s="339"/>
      <c r="P3341" s="339"/>
      <c r="Q3341" s="339"/>
    </row>
    <row r="3342" spans="1:17" ht="13.5" customHeight="1">
      <c r="A3342" s="481"/>
      <c r="B3342" s="481"/>
      <c r="C3342" s="481"/>
      <c r="D3342" s="481"/>
      <c r="E3342" s="481"/>
      <c r="F3342" s="339"/>
      <c r="G3342" s="340" t="str">
        <f>IF(ISNUMBER(E3342),E3342/'Bulk DivVar Analysis'!$C$60,"")</f>
        <v/>
      </c>
      <c r="H3342" s="338" t="str">
        <f>IF(ISNUMBER(E3342), IF(G3342&gt;'Bulk DivVar Analysis'!$D$62,"Pass","Fail"),"")</f>
        <v/>
      </c>
      <c r="I3342" s="338" t="str">
        <f t="shared" si="54"/>
        <v/>
      </c>
      <c r="J3342" s="339"/>
      <c r="K3342" s="339"/>
      <c r="L3342" s="339"/>
      <c r="M3342" s="339"/>
      <c r="N3342" s="339"/>
      <c r="O3342" s="339"/>
      <c r="P3342" s="339"/>
      <c r="Q3342" s="339"/>
    </row>
    <row r="3343" spans="1:17" ht="13.5" customHeight="1">
      <c r="A3343" s="481"/>
      <c r="B3343" s="481"/>
      <c r="C3343" s="481"/>
      <c r="D3343" s="481"/>
      <c r="E3343" s="481"/>
      <c r="F3343" s="339"/>
      <c r="G3343" s="340" t="str">
        <f>IF(ISNUMBER(E3343),E3343/'Bulk DivVar Analysis'!$C$60,"")</f>
        <v/>
      </c>
      <c r="H3343" s="338" t="str">
        <f>IF(ISNUMBER(E3343), IF(G3343&gt;'Bulk DivVar Analysis'!$D$62,"Pass","Fail"),"")</f>
        <v/>
      </c>
      <c r="I3343" s="338" t="str">
        <f t="shared" si="54"/>
        <v/>
      </c>
      <c r="J3343" s="339"/>
      <c r="K3343" s="339"/>
      <c r="L3343" s="339"/>
      <c r="M3343" s="339"/>
      <c r="N3343" s="339"/>
      <c r="O3343" s="339"/>
      <c r="P3343" s="339"/>
      <c r="Q3343" s="339"/>
    </row>
    <row r="3344" spans="1:17" ht="13.5" customHeight="1">
      <c r="A3344" s="481"/>
      <c r="B3344" s="481"/>
      <c r="C3344" s="481"/>
      <c r="D3344" s="481"/>
      <c r="E3344" s="481"/>
      <c r="F3344" s="339"/>
      <c r="G3344" s="340" t="str">
        <f>IF(ISNUMBER(E3344),E3344/'Bulk DivVar Analysis'!$C$60,"")</f>
        <v/>
      </c>
      <c r="H3344" s="338" t="str">
        <f>IF(ISNUMBER(E3344), IF(G3344&gt;'Bulk DivVar Analysis'!$D$62,"Pass","Fail"),"")</f>
        <v/>
      </c>
      <c r="I3344" s="338" t="str">
        <f t="shared" si="54"/>
        <v/>
      </c>
      <c r="J3344" s="339"/>
      <c r="K3344" s="339"/>
      <c r="L3344" s="339"/>
      <c r="M3344" s="339"/>
      <c r="N3344" s="339"/>
      <c r="O3344" s="339"/>
      <c r="P3344" s="339"/>
      <c r="Q3344" s="339"/>
    </row>
    <row r="3345" spans="1:17" ht="13.5" customHeight="1">
      <c r="A3345" s="481"/>
      <c r="B3345" s="481"/>
      <c r="C3345" s="481"/>
      <c r="D3345" s="481"/>
      <c r="E3345" s="481"/>
      <c r="F3345" s="339"/>
      <c r="G3345" s="340" t="str">
        <f>IF(ISNUMBER(E3345),E3345/'Bulk DivVar Analysis'!$C$60,"")</f>
        <v/>
      </c>
      <c r="H3345" s="338" t="str">
        <f>IF(ISNUMBER(E3345), IF(G3345&gt;'Bulk DivVar Analysis'!$D$62,"Pass","Fail"),"")</f>
        <v/>
      </c>
      <c r="I3345" s="338" t="str">
        <f t="shared" si="54"/>
        <v/>
      </c>
      <c r="J3345" s="339"/>
      <c r="K3345" s="339"/>
      <c r="L3345" s="339"/>
      <c r="M3345" s="339"/>
      <c r="N3345" s="339"/>
      <c r="O3345" s="339"/>
      <c r="P3345" s="339"/>
      <c r="Q3345" s="339"/>
    </row>
    <row r="3346" spans="1:17" ht="13.5" customHeight="1">
      <c r="A3346" s="481"/>
      <c r="B3346" s="481"/>
      <c r="C3346" s="481"/>
      <c r="D3346" s="481"/>
      <c r="E3346" s="481"/>
      <c r="F3346" s="339"/>
      <c r="G3346" s="340" t="str">
        <f>IF(ISNUMBER(E3346),E3346/'Bulk DivVar Analysis'!$C$60,"")</f>
        <v/>
      </c>
      <c r="H3346" s="338" t="str">
        <f>IF(ISNUMBER(E3346), IF(G3346&gt;'Bulk DivVar Analysis'!$D$62,"Pass","Fail"),"")</f>
        <v/>
      </c>
      <c r="I3346" s="338" t="str">
        <f t="shared" si="54"/>
        <v/>
      </c>
      <c r="J3346" s="339"/>
      <c r="K3346" s="339"/>
      <c r="L3346" s="339"/>
      <c r="M3346" s="339"/>
      <c r="N3346" s="339"/>
      <c r="O3346" s="339"/>
      <c r="P3346" s="339"/>
      <c r="Q3346" s="339"/>
    </row>
    <row r="3347" spans="1:17" ht="13.5" customHeight="1">
      <c r="A3347" s="481"/>
      <c r="B3347" s="481"/>
      <c r="C3347" s="481"/>
      <c r="D3347" s="481"/>
      <c r="E3347" s="481"/>
      <c r="F3347" s="339"/>
      <c r="G3347" s="340" t="str">
        <f>IF(ISNUMBER(E3347),E3347/'Bulk DivVar Analysis'!$C$60,"")</f>
        <v/>
      </c>
      <c r="H3347" s="338" t="str">
        <f>IF(ISNUMBER(E3347), IF(G3347&gt;'Bulk DivVar Analysis'!$D$62,"Pass","Fail"),"")</f>
        <v/>
      </c>
      <c r="I3347" s="338" t="str">
        <f t="shared" si="54"/>
        <v/>
      </c>
      <c r="J3347" s="339"/>
      <c r="K3347" s="339"/>
      <c r="L3347" s="339"/>
      <c r="M3347" s="339"/>
      <c r="N3347" s="339"/>
      <c r="O3347" s="339"/>
      <c r="P3347" s="339"/>
      <c r="Q3347" s="339"/>
    </row>
    <row r="3348" spans="1:17" ht="13.5" customHeight="1">
      <c r="A3348" s="481"/>
      <c r="B3348" s="481"/>
      <c r="C3348" s="481"/>
      <c r="D3348" s="481"/>
      <c r="E3348" s="481"/>
      <c r="F3348" s="339"/>
      <c r="G3348" s="340" t="str">
        <f>IF(ISNUMBER(E3348),E3348/'Bulk DivVar Analysis'!$C$60,"")</f>
        <v/>
      </c>
      <c r="H3348" s="338" t="str">
        <f>IF(ISNUMBER(E3348), IF(G3348&gt;'Bulk DivVar Analysis'!$D$62,"Pass","Fail"),"")</f>
        <v/>
      </c>
      <c r="I3348" s="338" t="str">
        <f t="shared" si="54"/>
        <v/>
      </c>
      <c r="J3348" s="339"/>
      <c r="K3348" s="339"/>
      <c r="L3348" s="339"/>
      <c r="M3348" s="339"/>
      <c r="N3348" s="339"/>
      <c r="O3348" s="339"/>
      <c r="P3348" s="339"/>
      <c r="Q3348" s="339"/>
    </row>
    <row r="3349" spans="1:17" ht="13.5" customHeight="1">
      <c r="A3349" s="481"/>
      <c r="B3349" s="481"/>
      <c r="C3349" s="481"/>
      <c r="D3349" s="481"/>
      <c r="E3349" s="481"/>
      <c r="F3349" s="339"/>
      <c r="G3349" s="340" t="str">
        <f>IF(ISNUMBER(E3349),E3349/'Bulk DivVar Analysis'!$C$60,"")</f>
        <v/>
      </c>
      <c r="H3349" s="338" t="str">
        <f>IF(ISNUMBER(E3349), IF(G3349&gt;'Bulk DivVar Analysis'!$D$62,"Pass","Fail"),"")</f>
        <v/>
      </c>
      <c r="I3349" s="338" t="str">
        <f t="shared" si="54"/>
        <v/>
      </c>
      <c r="J3349" s="339"/>
      <c r="K3349" s="339"/>
      <c r="L3349" s="339"/>
      <c r="M3349" s="339"/>
      <c r="N3349" s="339"/>
      <c r="O3349" s="339"/>
      <c r="P3349" s="339"/>
      <c r="Q3349" s="339"/>
    </row>
    <row r="3350" spans="1:17" ht="13.5" customHeight="1">
      <c r="A3350" s="481"/>
      <c r="B3350" s="481"/>
      <c r="C3350" s="481"/>
      <c r="D3350" s="481"/>
      <c r="E3350" s="481"/>
      <c r="F3350" s="339"/>
      <c r="G3350" s="340" t="str">
        <f>IF(ISNUMBER(E3350),E3350/'Bulk DivVar Analysis'!$C$60,"")</f>
        <v/>
      </c>
      <c r="H3350" s="338" t="str">
        <f>IF(ISNUMBER(E3350), IF(G3350&gt;'Bulk DivVar Analysis'!$D$62,"Pass","Fail"),"")</f>
        <v/>
      </c>
      <c r="I3350" s="338" t="str">
        <f t="shared" si="54"/>
        <v/>
      </c>
      <c r="J3350" s="339"/>
      <c r="K3350" s="339"/>
      <c r="L3350" s="339"/>
      <c r="M3350" s="339"/>
      <c r="N3350" s="339"/>
      <c r="O3350" s="339"/>
      <c r="P3350" s="339"/>
      <c r="Q3350" s="339"/>
    </row>
    <row r="3351" spans="1:17" ht="13.5" customHeight="1">
      <c r="A3351" s="481"/>
      <c r="B3351" s="481"/>
      <c r="C3351" s="481"/>
      <c r="D3351" s="481"/>
      <c r="E3351" s="481"/>
      <c r="F3351" s="339"/>
      <c r="G3351" s="340" t="str">
        <f>IF(ISNUMBER(E3351),E3351/'Bulk DivVar Analysis'!$C$60,"")</f>
        <v/>
      </c>
      <c r="H3351" s="338" t="str">
        <f>IF(ISNUMBER(E3351), IF(G3351&gt;'Bulk DivVar Analysis'!$D$62,"Pass","Fail"),"")</f>
        <v/>
      </c>
      <c r="I3351" s="338" t="str">
        <f t="shared" si="54"/>
        <v/>
      </c>
      <c r="J3351" s="339"/>
      <c r="K3351" s="339"/>
      <c r="L3351" s="339"/>
      <c r="M3351" s="339"/>
      <c r="N3351" s="339"/>
      <c r="O3351" s="339"/>
      <c r="P3351" s="339"/>
      <c r="Q3351" s="339"/>
    </row>
    <row r="3352" spans="1:17" ht="13.5" customHeight="1">
      <c r="A3352" s="481"/>
      <c r="B3352" s="481"/>
      <c r="C3352" s="481"/>
      <c r="D3352" s="481"/>
      <c r="E3352" s="481"/>
      <c r="F3352" s="339"/>
      <c r="G3352" s="340" t="str">
        <f>IF(ISNUMBER(E3352),E3352/'Bulk DivVar Analysis'!$C$60,"")</f>
        <v/>
      </c>
      <c r="H3352" s="338" t="str">
        <f>IF(ISNUMBER(E3352), IF(G3352&gt;'Bulk DivVar Analysis'!$D$62,"Pass","Fail"),"")</f>
        <v/>
      </c>
      <c r="I3352" s="338" t="str">
        <f t="shared" si="54"/>
        <v/>
      </c>
      <c r="J3352" s="339"/>
      <c r="K3352" s="339"/>
      <c r="L3352" s="339"/>
      <c r="M3352" s="339"/>
      <c r="N3352" s="339"/>
      <c r="O3352" s="339"/>
      <c r="P3352" s="339"/>
      <c r="Q3352" s="339"/>
    </row>
    <row r="3353" spans="1:17" ht="13.5" customHeight="1">
      <c r="A3353" s="481"/>
      <c r="B3353" s="481"/>
      <c r="C3353" s="481"/>
      <c r="D3353" s="481"/>
      <c r="E3353" s="481"/>
      <c r="F3353" s="339"/>
      <c r="G3353" s="340" t="str">
        <f>IF(ISNUMBER(E3353),E3353/'Bulk DivVar Analysis'!$C$60,"")</f>
        <v/>
      </c>
      <c r="H3353" s="338" t="str">
        <f>IF(ISNUMBER(E3353), IF(G3353&gt;'Bulk DivVar Analysis'!$D$62,"Pass","Fail"),"")</f>
        <v/>
      </c>
      <c r="I3353" s="338" t="str">
        <f t="shared" si="54"/>
        <v/>
      </c>
      <c r="J3353" s="339"/>
      <c r="K3353" s="339"/>
      <c r="L3353" s="339"/>
      <c r="M3353" s="339"/>
      <c r="N3353" s="339"/>
      <c r="O3353" s="339"/>
      <c r="P3353" s="339"/>
      <c r="Q3353" s="339"/>
    </row>
    <row r="3354" spans="1:17" ht="13.5" customHeight="1">
      <c r="A3354" s="481"/>
      <c r="B3354" s="481"/>
      <c r="C3354" s="481"/>
      <c r="D3354" s="481"/>
      <c r="E3354" s="481"/>
      <c r="F3354" s="339"/>
      <c r="G3354" s="340" t="str">
        <f>IF(ISNUMBER(E3354),E3354/'Bulk DivVar Analysis'!$C$60,"")</f>
        <v/>
      </c>
      <c r="H3354" s="338" t="str">
        <f>IF(ISNUMBER(E3354), IF(G3354&gt;'Bulk DivVar Analysis'!$D$62,"Pass","Fail"),"")</f>
        <v/>
      </c>
      <c r="I3354" s="338" t="str">
        <f t="shared" si="54"/>
        <v/>
      </c>
      <c r="J3354" s="339"/>
      <c r="K3354" s="339"/>
      <c r="L3354" s="339"/>
      <c r="M3354" s="339"/>
      <c r="N3354" s="339"/>
      <c r="O3354" s="339"/>
      <c r="P3354" s="339"/>
      <c r="Q3354" s="339"/>
    </row>
    <row r="3355" spans="1:17" ht="13.5" customHeight="1">
      <c r="A3355" s="481"/>
      <c r="B3355" s="481"/>
      <c r="C3355" s="481"/>
      <c r="D3355" s="481"/>
      <c r="E3355" s="481"/>
      <c r="F3355" s="339"/>
      <c r="G3355" s="340" t="str">
        <f>IF(ISNUMBER(E3355),E3355/'Bulk DivVar Analysis'!$C$60,"")</f>
        <v/>
      </c>
      <c r="H3355" s="338" t="str">
        <f>IF(ISNUMBER(E3355), IF(G3355&gt;'Bulk DivVar Analysis'!$D$62,"Pass","Fail"),"")</f>
        <v/>
      </c>
      <c r="I3355" s="338" t="str">
        <f t="shared" si="54"/>
        <v/>
      </c>
      <c r="J3355" s="339"/>
      <c r="K3355" s="339"/>
      <c r="L3355" s="339"/>
      <c r="M3355" s="339"/>
      <c r="N3355" s="339"/>
      <c r="O3355" s="339"/>
      <c r="P3355" s="339"/>
      <c r="Q3355" s="339"/>
    </row>
    <row r="3356" spans="1:17" ht="13.5" customHeight="1">
      <c r="A3356" s="481"/>
      <c r="B3356" s="481"/>
      <c r="C3356" s="481"/>
      <c r="D3356" s="481"/>
      <c r="E3356" s="481"/>
      <c r="F3356" s="339"/>
      <c r="G3356" s="340" t="str">
        <f>IF(ISNUMBER(E3356),E3356/'Bulk DivVar Analysis'!$C$60,"")</f>
        <v/>
      </c>
      <c r="H3356" s="338" t="str">
        <f>IF(ISNUMBER(E3356), IF(G3356&gt;'Bulk DivVar Analysis'!$D$62,"Pass","Fail"),"")</f>
        <v/>
      </c>
      <c r="I3356" s="338" t="str">
        <f t="shared" si="54"/>
        <v/>
      </c>
      <c r="J3356" s="339"/>
      <c r="K3356" s="339"/>
      <c r="L3356" s="339"/>
      <c r="M3356" s="339"/>
      <c r="N3356" s="339"/>
      <c r="O3356" s="339"/>
      <c r="P3356" s="339"/>
      <c r="Q3356" s="339"/>
    </row>
    <row r="3357" spans="1:17" ht="13.5" customHeight="1">
      <c r="A3357" s="481"/>
      <c r="B3357" s="481"/>
      <c r="C3357" s="481"/>
      <c r="D3357" s="481"/>
      <c r="E3357" s="481"/>
      <c r="F3357" s="339"/>
      <c r="G3357" s="340" t="str">
        <f>IF(ISNUMBER(E3357),E3357/'Bulk DivVar Analysis'!$C$60,"")</f>
        <v/>
      </c>
      <c r="H3357" s="338" t="str">
        <f>IF(ISNUMBER(E3357), IF(G3357&gt;'Bulk DivVar Analysis'!$D$62,"Pass","Fail"),"")</f>
        <v/>
      </c>
      <c r="I3357" s="338" t="str">
        <f t="shared" si="54"/>
        <v/>
      </c>
      <c r="J3357" s="339"/>
      <c r="K3357" s="339"/>
      <c r="L3357" s="339"/>
      <c r="M3357" s="339"/>
      <c r="N3357" s="339"/>
      <c r="O3357" s="339"/>
      <c r="P3357" s="339"/>
      <c r="Q3357" s="339"/>
    </row>
    <row r="3358" spans="1:17" ht="13.5" customHeight="1">
      <c r="A3358" s="481"/>
      <c r="B3358" s="481"/>
      <c r="C3358" s="481"/>
      <c r="D3358" s="481"/>
      <c r="E3358" s="481"/>
      <c r="F3358" s="339"/>
      <c r="G3358" s="340" t="str">
        <f>IF(ISNUMBER(E3358),E3358/'Bulk DivVar Analysis'!$C$60,"")</f>
        <v/>
      </c>
      <c r="H3358" s="338" t="str">
        <f>IF(ISNUMBER(E3358), IF(G3358&gt;'Bulk DivVar Analysis'!$D$62,"Pass","Fail"),"")</f>
        <v/>
      </c>
      <c r="I3358" s="338" t="str">
        <f t="shared" si="54"/>
        <v/>
      </c>
      <c r="J3358" s="339"/>
      <c r="K3358" s="339"/>
      <c r="L3358" s="339"/>
      <c r="M3358" s="339"/>
      <c r="N3358" s="339"/>
      <c r="O3358" s="339"/>
      <c r="P3358" s="339"/>
      <c r="Q3358" s="339"/>
    </row>
    <row r="3359" spans="1:17" ht="13.5" customHeight="1">
      <c r="A3359" s="481"/>
      <c r="B3359" s="481"/>
      <c r="C3359" s="481"/>
      <c r="D3359" s="481"/>
      <c r="E3359" s="481"/>
      <c r="F3359" s="339"/>
      <c r="G3359" s="340" t="str">
        <f>IF(ISNUMBER(E3359),E3359/'Bulk DivVar Analysis'!$C$60,"")</f>
        <v/>
      </c>
      <c r="H3359" s="338" t="str">
        <f>IF(ISNUMBER(E3359), IF(G3359&gt;'Bulk DivVar Analysis'!$D$62,"Pass","Fail"),"")</f>
        <v/>
      </c>
      <c r="I3359" s="338" t="str">
        <f t="shared" si="54"/>
        <v/>
      </c>
      <c r="J3359" s="339"/>
      <c r="K3359" s="339"/>
      <c r="L3359" s="339"/>
      <c r="M3359" s="339"/>
      <c r="N3359" s="339"/>
      <c r="O3359" s="339"/>
      <c r="P3359" s="339"/>
      <c r="Q3359" s="339"/>
    </row>
    <row r="3360" spans="1:17" ht="13.5" customHeight="1">
      <c r="A3360" s="481"/>
      <c r="B3360" s="481"/>
      <c r="C3360" s="481"/>
      <c r="D3360" s="481"/>
      <c r="E3360" s="481"/>
      <c r="F3360" s="339"/>
      <c r="G3360" s="340" t="str">
        <f>IF(ISNUMBER(E3360),E3360/'Bulk DivVar Analysis'!$C$60,"")</f>
        <v/>
      </c>
      <c r="H3360" s="338" t="str">
        <f>IF(ISNUMBER(E3360), IF(G3360&gt;'Bulk DivVar Analysis'!$D$62,"Pass","Fail"),"")</f>
        <v/>
      </c>
      <c r="I3360" s="338" t="str">
        <f t="shared" si="54"/>
        <v/>
      </c>
      <c r="J3360" s="339"/>
      <c r="K3360" s="339"/>
      <c r="L3360" s="339"/>
      <c r="M3360" s="339"/>
      <c r="N3360" s="339"/>
      <c r="O3360" s="339"/>
      <c r="P3360" s="339"/>
      <c r="Q3360" s="339"/>
    </row>
    <row r="3361" spans="1:17" ht="13.5" customHeight="1">
      <c r="A3361" s="481"/>
      <c r="B3361" s="481"/>
      <c r="C3361" s="481"/>
      <c r="D3361" s="481"/>
      <c r="E3361" s="481"/>
      <c r="F3361" s="339"/>
      <c r="G3361" s="340" t="str">
        <f>IF(ISNUMBER(E3361),E3361/'Bulk DivVar Analysis'!$C$60,"")</f>
        <v/>
      </c>
      <c r="H3361" s="338" t="str">
        <f>IF(ISNUMBER(E3361), IF(G3361&gt;'Bulk DivVar Analysis'!$D$62,"Pass","Fail"),"")</f>
        <v/>
      </c>
      <c r="I3361" s="338" t="str">
        <f t="shared" si="54"/>
        <v/>
      </c>
      <c r="J3361" s="339"/>
      <c r="K3361" s="339"/>
      <c r="L3361" s="339"/>
      <c r="M3361" s="339"/>
      <c r="N3361" s="339"/>
      <c r="O3361" s="339"/>
      <c r="P3361" s="339"/>
      <c r="Q3361" s="339"/>
    </row>
    <row r="3362" spans="1:17" ht="13.5" customHeight="1">
      <c r="A3362" s="481"/>
      <c r="B3362" s="481"/>
      <c r="C3362" s="481"/>
      <c r="D3362" s="481"/>
      <c r="E3362" s="481"/>
      <c r="F3362" s="339"/>
      <c r="G3362" s="340" t="str">
        <f>IF(ISNUMBER(E3362),E3362/'Bulk DivVar Analysis'!$C$60,"")</f>
        <v/>
      </c>
      <c r="H3362" s="338" t="str">
        <f>IF(ISNUMBER(E3362), IF(G3362&gt;'Bulk DivVar Analysis'!$D$62,"Pass","Fail"),"")</f>
        <v/>
      </c>
      <c r="I3362" s="338" t="str">
        <f t="shared" si="54"/>
        <v/>
      </c>
      <c r="J3362" s="339"/>
      <c r="K3362" s="339"/>
      <c r="L3362" s="339"/>
      <c r="M3362" s="339"/>
      <c r="N3362" s="339"/>
      <c r="O3362" s="339"/>
      <c r="P3362" s="339"/>
      <c r="Q3362" s="339"/>
    </row>
    <row r="3363" spans="1:17" ht="13.5" customHeight="1">
      <c r="A3363" s="481"/>
      <c r="B3363" s="481"/>
      <c r="C3363" s="481"/>
      <c r="D3363" s="481"/>
      <c r="E3363" s="481"/>
      <c r="F3363" s="339"/>
      <c r="G3363" s="340" t="str">
        <f>IF(ISNUMBER(E3363),E3363/'Bulk DivVar Analysis'!$C$60,"")</f>
        <v/>
      </c>
      <c r="H3363" s="338" t="str">
        <f>IF(ISNUMBER(E3363), IF(G3363&gt;'Bulk DivVar Analysis'!$D$62,"Pass","Fail"),"")</f>
        <v/>
      </c>
      <c r="I3363" s="338" t="str">
        <f t="shared" si="54"/>
        <v/>
      </c>
      <c r="J3363" s="339"/>
      <c r="K3363" s="339"/>
      <c r="L3363" s="339"/>
      <c r="M3363" s="339"/>
      <c r="N3363" s="339"/>
      <c r="O3363" s="339"/>
      <c r="P3363" s="339"/>
      <c r="Q3363" s="339"/>
    </row>
    <row r="3364" spans="1:17" ht="13.5" customHeight="1">
      <c r="A3364" s="481"/>
      <c r="B3364" s="481"/>
      <c r="C3364" s="481"/>
      <c r="D3364" s="481"/>
      <c r="E3364" s="481"/>
      <c r="F3364" s="339"/>
      <c r="G3364" s="340" t="str">
        <f>IF(ISNUMBER(E3364),E3364/'Bulk DivVar Analysis'!$C$60,"")</f>
        <v/>
      </c>
      <c r="H3364" s="338" t="str">
        <f>IF(ISNUMBER(E3364), IF(G3364&gt;'Bulk DivVar Analysis'!$D$62,"Pass","Fail"),"")</f>
        <v/>
      </c>
      <c r="I3364" s="338" t="str">
        <f t="shared" si="54"/>
        <v/>
      </c>
      <c r="J3364" s="339"/>
      <c r="K3364" s="339"/>
      <c r="L3364" s="339"/>
      <c r="M3364" s="339"/>
      <c r="N3364" s="339"/>
      <c r="O3364" s="339"/>
      <c r="P3364" s="339"/>
      <c r="Q3364" s="339"/>
    </row>
    <row r="3365" spans="1:17" ht="13.5" customHeight="1">
      <c r="A3365" s="481"/>
      <c r="B3365" s="481"/>
      <c r="C3365" s="481"/>
      <c r="D3365" s="481"/>
      <c r="E3365" s="481"/>
      <c r="F3365" s="339"/>
      <c r="G3365" s="340" t="str">
        <f>IF(ISNUMBER(E3365),E3365/'Bulk DivVar Analysis'!$C$60,"")</f>
        <v/>
      </c>
      <c r="H3365" s="338" t="str">
        <f>IF(ISNUMBER(E3365), IF(G3365&gt;'Bulk DivVar Analysis'!$D$62,"Pass","Fail"),"")</f>
        <v/>
      </c>
      <c r="I3365" s="338" t="str">
        <f t="shared" si="54"/>
        <v/>
      </c>
      <c r="J3365" s="339"/>
      <c r="K3365" s="339"/>
      <c r="L3365" s="339"/>
      <c r="M3365" s="339"/>
      <c r="N3365" s="339"/>
      <c r="O3365" s="339"/>
      <c r="P3365" s="339"/>
      <c r="Q3365" s="339"/>
    </row>
    <row r="3366" spans="1:17" ht="13.5" customHeight="1">
      <c r="A3366" s="481"/>
      <c r="B3366" s="481"/>
      <c r="C3366" s="481"/>
      <c r="D3366" s="481"/>
      <c r="E3366" s="481"/>
      <c r="F3366" s="339"/>
      <c r="G3366" s="340" t="str">
        <f>IF(ISNUMBER(E3366),E3366/'Bulk DivVar Analysis'!$C$60,"")</f>
        <v/>
      </c>
      <c r="H3366" s="338" t="str">
        <f>IF(ISNUMBER(E3366), IF(G3366&gt;'Bulk DivVar Analysis'!$D$62,"Pass","Fail"),"")</f>
        <v/>
      </c>
      <c r="I3366" s="338" t="str">
        <f t="shared" si="54"/>
        <v/>
      </c>
      <c r="J3366" s="339"/>
      <c r="K3366" s="339"/>
      <c r="L3366" s="339"/>
      <c r="M3366" s="339"/>
      <c r="N3366" s="339"/>
      <c r="O3366" s="339"/>
      <c r="P3366" s="339"/>
      <c r="Q3366" s="339"/>
    </row>
    <row r="3367" spans="1:17" ht="13.5" customHeight="1">
      <c r="A3367" s="481"/>
      <c r="B3367" s="481"/>
      <c r="C3367" s="481"/>
      <c r="D3367" s="481"/>
      <c r="E3367" s="481"/>
      <c r="F3367" s="339"/>
      <c r="G3367" s="340" t="str">
        <f>IF(ISNUMBER(E3367),E3367/'Bulk DivVar Analysis'!$C$60,"")</f>
        <v/>
      </c>
      <c r="H3367" s="338" t="str">
        <f>IF(ISNUMBER(E3367), IF(G3367&gt;'Bulk DivVar Analysis'!$D$62,"Pass","Fail"),"")</f>
        <v/>
      </c>
      <c r="I3367" s="338" t="str">
        <f t="shared" si="54"/>
        <v/>
      </c>
      <c r="J3367" s="339"/>
      <c r="K3367" s="339"/>
      <c r="L3367" s="339"/>
      <c r="M3367" s="339"/>
      <c r="N3367" s="339"/>
      <c r="O3367" s="339"/>
      <c r="P3367" s="339"/>
      <c r="Q3367" s="339"/>
    </row>
    <row r="3368" spans="1:17" ht="13.5" customHeight="1">
      <c r="A3368" s="481"/>
      <c r="B3368" s="481"/>
      <c r="C3368" s="481"/>
      <c r="D3368" s="481"/>
      <c r="E3368" s="481"/>
      <c r="F3368" s="339"/>
      <c r="G3368" s="340" t="str">
        <f>IF(ISNUMBER(E3368),E3368/'Bulk DivVar Analysis'!$C$60,"")</f>
        <v/>
      </c>
      <c r="H3368" s="338" t="str">
        <f>IF(ISNUMBER(E3368), IF(G3368&gt;'Bulk DivVar Analysis'!$D$62,"Pass","Fail"),"")</f>
        <v/>
      </c>
      <c r="I3368" s="338" t="str">
        <f t="shared" si="54"/>
        <v/>
      </c>
      <c r="J3368" s="339"/>
      <c r="K3368" s="339"/>
      <c r="L3368" s="339"/>
      <c r="M3368" s="339"/>
      <c r="N3368" s="339"/>
      <c r="O3368" s="339"/>
      <c r="P3368" s="339"/>
      <c r="Q3368" s="339"/>
    </row>
    <row r="3369" spans="1:17" ht="13.5" customHeight="1">
      <c r="A3369" s="481"/>
      <c r="B3369" s="481"/>
      <c r="C3369" s="481"/>
      <c r="D3369" s="481"/>
      <c r="E3369" s="481"/>
      <c r="F3369" s="339"/>
      <c r="G3369" s="340" t="str">
        <f>IF(ISNUMBER(E3369),E3369/'Bulk DivVar Analysis'!$C$60,"")</f>
        <v/>
      </c>
      <c r="H3369" s="338" t="str">
        <f>IF(ISNUMBER(E3369), IF(G3369&gt;'Bulk DivVar Analysis'!$D$62,"Pass","Fail"),"")</f>
        <v/>
      </c>
      <c r="I3369" s="338" t="str">
        <f t="shared" si="54"/>
        <v/>
      </c>
      <c r="J3369" s="339"/>
      <c r="K3369" s="339"/>
      <c r="L3369" s="339"/>
      <c r="M3369" s="339"/>
      <c r="N3369" s="339"/>
      <c r="O3369" s="339"/>
      <c r="P3369" s="339"/>
      <c r="Q3369" s="339"/>
    </row>
    <row r="3370" spans="1:17" ht="13.5" customHeight="1">
      <c r="A3370" s="481"/>
      <c r="B3370" s="481"/>
      <c r="C3370" s="481"/>
      <c r="D3370" s="481"/>
      <c r="E3370" s="481"/>
      <c r="F3370" s="339"/>
      <c r="G3370" s="340" t="str">
        <f>IF(ISNUMBER(E3370),E3370/'Bulk DivVar Analysis'!$C$60,"")</f>
        <v/>
      </c>
      <c r="H3370" s="338" t="str">
        <f>IF(ISNUMBER(E3370), IF(G3370&gt;'Bulk DivVar Analysis'!$D$62,"Pass","Fail"),"")</f>
        <v/>
      </c>
      <c r="I3370" s="338" t="str">
        <f t="shared" si="54"/>
        <v/>
      </c>
      <c r="J3370" s="339"/>
      <c r="K3370" s="339"/>
      <c r="L3370" s="339"/>
      <c r="M3370" s="339"/>
      <c r="N3370" s="339"/>
      <c r="O3370" s="339"/>
      <c r="P3370" s="339"/>
      <c r="Q3370" s="339"/>
    </row>
    <row r="3371" spans="1:17" ht="13.5" customHeight="1">
      <c r="A3371" s="481"/>
      <c r="B3371" s="481"/>
      <c r="C3371" s="481"/>
      <c r="D3371" s="481"/>
      <c r="E3371" s="481"/>
      <c r="F3371" s="339"/>
      <c r="G3371" s="340" t="str">
        <f>IF(ISNUMBER(E3371),E3371/'Bulk DivVar Analysis'!$C$60,"")</f>
        <v/>
      </c>
      <c r="H3371" s="338" t="str">
        <f>IF(ISNUMBER(E3371), IF(G3371&gt;'Bulk DivVar Analysis'!$D$62,"Pass","Fail"),"")</f>
        <v/>
      </c>
      <c r="I3371" s="338" t="str">
        <f t="shared" si="54"/>
        <v/>
      </c>
      <c r="J3371" s="339"/>
      <c r="K3371" s="339"/>
      <c r="L3371" s="339"/>
      <c r="M3371" s="339"/>
      <c r="N3371" s="339"/>
      <c r="O3371" s="339"/>
      <c r="P3371" s="339"/>
      <c r="Q3371" s="339"/>
    </row>
    <row r="3372" spans="1:17" ht="13.5" customHeight="1">
      <c r="A3372" s="481"/>
      <c r="B3372" s="481"/>
      <c r="C3372" s="481"/>
      <c r="D3372" s="481"/>
      <c r="E3372" s="481"/>
      <c r="F3372" s="339"/>
      <c r="G3372" s="340" t="str">
        <f>IF(ISNUMBER(E3372),E3372/'Bulk DivVar Analysis'!$C$60,"")</f>
        <v/>
      </c>
      <c r="H3372" s="338" t="str">
        <f>IF(ISNUMBER(E3372), IF(G3372&gt;'Bulk DivVar Analysis'!$D$62,"Pass","Fail"),"")</f>
        <v/>
      </c>
      <c r="I3372" s="338" t="str">
        <f t="shared" si="54"/>
        <v/>
      </c>
      <c r="J3372" s="339"/>
      <c r="K3372" s="339"/>
      <c r="L3372" s="339"/>
      <c r="M3372" s="339"/>
      <c r="N3372" s="339"/>
      <c r="O3372" s="339"/>
      <c r="P3372" s="339"/>
      <c r="Q3372" s="339"/>
    </row>
    <row r="3373" spans="1:17" ht="13.5" customHeight="1">
      <c r="A3373" s="481"/>
      <c r="B3373" s="481"/>
      <c r="C3373" s="481"/>
      <c r="D3373" s="481"/>
      <c r="E3373" s="481"/>
      <c r="F3373" s="339"/>
      <c r="G3373" s="340" t="str">
        <f>IF(ISNUMBER(E3373),E3373/'Bulk DivVar Analysis'!$C$60,"")</f>
        <v/>
      </c>
      <c r="H3373" s="338" t="str">
        <f>IF(ISNUMBER(E3373), IF(G3373&gt;'Bulk DivVar Analysis'!$D$62,"Pass","Fail"),"")</f>
        <v/>
      </c>
      <c r="I3373" s="338" t="str">
        <f t="shared" si="54"/>
        <v/>
      </c>
      <c r="J3373" s="339"/>
      <c r="K3373" s="339"/>
      <c r="L3373" s="339"/>
      <c r="M3373" s="339"/>
      <c r="N3373" s="339"/>
      <c r="O3373" s="339"/>
      <c r="P3373" s="339"/>
      <c r="Q3373" s="339"/>
    </row>
    <row r="3374" spans="1:17" ht="13.5" customHeight="1">
      <c r="A3374" s="481"/>
      <c r="B3374" s="481"/>
      <c r="C3374" s="481"/>
      <c r="D3374" s="481"/>
      <c r="E3374" s="481"/>
      <c r="F3374" s="339"/>
      <c r="G3374" s="340" t="str">
        <f>IF(ISNUMBER(E3374),E3374/'Bulk DivVar Analysis'!$C$60,"")</f>
        <v/>
      </c>
      <c r="H3374" s="338" t="str">
        <f>IF(ISNUMBER(E3374), IF(G3374&gt;'Bulk DivVar Analysis'!$D$62,"Pass","Fail"),"")</f>
        <v/>
      </c>
      <c r="I3374" s="338" t="str">
        <f t="shared" si="54"/>
        <v/>
      </c>
      <c r="J3374" s="339"/>
      <c r="K3374" s="339"/>
      <c r="L3374" s="339"/>
      <c r="M3374" s="339"/>
      <c r="N3374" s="339"/>
      <c r="O3374" s="339"/>
      <c r="P3374" s="339"/>
      <c r="Q3374" s="339"/>
    </row>
    <row r="3375" spans="1:17" ht="13.5" customHeight="1">
      <c r="A3375" s="481"/>
      <c r="B3375" s="481"/>
      <c r="C3375" s="481"/>
      <c r="D3375" s="481"/>
      <c r="E3375" s="481"/>
      <c r="F3375" s="339"/>
      <c r="G3375" s="340" t="str">
        <f>IF(ISNUMBER(E3375),E3375/'Bulk DivVar Analysis'!$C$60,"")</f>
        <v/>
      </c>
      <c r="H3375" s="338" t="str">
        <f>IF(ISNUMBER(E3375), IF(G3375&gt;'Bulk DivVar Analysis'!$D$62,"Pass","Fail"),"")</f>
        <v/>
      </c>
      <c r="I3375" s="338" t="str">
        <f t="shared" si="54"/>
        <v/>
      </c>
      <c r="J3375" s="339"/>
      <c r="K3375" s="339"/>
      <c r="L3375" s="339"/>
      <c r="M3375" s="339"/>
      <c r="N3375" s="339"/>
      <c r="O3375" s="339"/>
      <c r="P3375" s="339"/>
      <c r="Q3375" s="339"/>
    </row>
    <row r="3376" spans="1:17" ht="13.5" customHeight="1">
      <c r="A3376" s="481"/>
      <c r="B3376" s="481"/>
      <c r="C3376" s="481"/>
      <c r="D3376" s="481"/>
      <c r="E3376" s="481"/>
      <c r="F3376" s="339"/>
      <c r="G3376" s="340" t="str">
        <f>IF(ISNUMBER(E3376),E3376/'Bulk DivVar Analysis'!$C$60,"")</f>
        <v/>
      </c>
      <c r="H3376" s="338" t="str">
        <f>IF(ISNUMBER(E3376), IF(G3376&gt;'Bulk DivVar Analysis'!$D$62,"Pass","Fail"),"")</f>
        <v/>
      </c>
      <c r="I3376" s="338" t="str">
        <f t="shared" si="54"/>
        <v/>
      </c>
      <c r="J3376" s="339"/>
      <c r="K3376" s="339"/>
      <c r="L3376" s="339"/>
      <c r="M3376" s="339"/>
      <c r="N3376" s="339"/>
      <c r="O3376" s="339"/>
      <c r="P3376" s="339"/>
      <c r="Q3376" s="339"/>
    </row>
    <row r="3377" spans="1:17" ht="13.5" customHeight="1">
      <c r="A3377" s="481"/>
      <c r="B3377" s="481"/>
      <c r="C3377" s="481"/>
      <c r="D3377" s="481"/>
      <c r="E3377" s="481"/>
      <c r="F3377" s="339"/>
      <c r="G3377" s="340" t="str">
        <f>IF(ISNUMBER(E3377),E3377/'Bulk DivVar Analysis'!$C$60,"")</f>
        <v/>
      </c>
      <c r="H3377" s="338" t="str">
        <f>IF(ISNUMBER(E3377), IF(G3377&gt;'Bulk DivVar Analysis'!$D$62,"Pass","Fail"),"")</f>
        <v/>
      </c>
      <c r="I3377" s="338" t="str">
        <f t="shared" si="54"/>
        <v/>
      </c>
      <c r="J3377" s="339"/>
      <c r="K3377" s="339"/>
      <c r="L3377" s="339"/>
      <c r="M3377" s="339"/>
      <c r="N3377" s="339"/>
      <c r="O3377" s="339"/>
      <c r="P3377" s="339"/>
      <c r="Q3377" s="339"/>
    </row>
    <row r="3378" spans="1:17" ht="13.5" customHeight="1">
      <c r="A3378" s="481"/>
      <c r="B3378" s="481"/>
      <c r="C3378" s="481"/>
      <c r="D3378" s="481"/>
      <c r="E3378" s="481"/>
      <c r="F3378" s="339"/>
      <c r="G3378" s="340" t="str">
        <f>IF(ISNUMBER(E3378),E3378/'Bulk DivVar Analysis'!$C$60,"")</f>
        <v/>
      </c>
      <c r="H3378" s="338" t="str">
        <f>IF(ISNUMBER(E3378), IF(G3378&gt;'Bulk DivVar Analysis'!$D$62,"Pass","Fail"),"")</f>
        <v/>
      </c>
      <c r="I3378" s="338" t="str">
        <f t="shared" si="54"/>
        <v/>
      </c>
      <c r="J3378" s="339"/>
      <c r="K3378" s="339"/>
      <c r="L3378" s="339"/>
      <c r="M3378" s="339"/>
      <c r="N3378" s="339"/>
      <c r="O3378" s="339"/>
      <c r="P3378" s="339"/>
      <c r="Q3378" s="339"/>
    </row>
    <row r="3379" spans="1:17" ht="13.5" customHeight="1">
      <c r="A3379" s="481"/>
      <c r="B3379" s="481"/>
      <c r="C3379" s="481"/>
      <c r="D3379" s="481"/>
      <c r="E3379" s="481"/>
      <c r="F3379" s="339"/>
      <c r="G3379" s="340" t="str">
        <f>IF(ISNUMBER(E3379),E3379/'Bulk DivVar Analysis'!$C$60,"")</f>
        <v/>
      </c>
      <c r="H3379" s="338" t="str">
        <f>IF(ISNUMBER(E3379), IF(G3379&gt;'Bulk DivVar Analysis'!$D$62,"Pass","Fail"),"")</f>
        <v/>
      </c>
      <c r="I3379" s="338" t="str">
        <f t="shared" si="54"/>
        <v/>
      </c>
      <c r="J3379" s="339"/>
      <c r="K3379" s="339"/>
      <c r="L3379" s="339"/>
      <c r="M3379" s="339"/>
      <c r="N3379" s="339"/>
      <c r="O3379" s="339"/>
      <c r="P3379" s="339"/>
      <c r="Q3379" s="339"/>
    </row>
    <row r="3380" spans="1:17" ht="13.5" customHeight="1">
      <c r="A3380" s="481"/>
      <c r="B3380" s="481"/>
      <c r="C3380" s="481"/>
      <c r="D3380" s="481"/>
      <c r="E3380" s="481"/>
      <c r="F3380" s="339"/>
      <c r="G3380" s="340" t="str">
        <f>IF(ISNUMBER(E3380),E3380/'Bulk DivVar Analysis'!$C$60,"")</f>
        <v/>
      </c>
      <c r="H3380" s="338" t="str">
        <f>IF(ISNUMBER(E3380), IF(G3380&gt;'Bulk DivVar Analysis'!$D$62,"Pass","Fail"),"")</f>
        <v/>
      </c>
      <c r="I3380" s="338" t="str">
        <f t="shared" si="54"/>
        <v/>
      </c>
      <c r="J3380" s="339"/>
      <c r="K3380" s="339"/>
      <c r="L3380" s="339"/>
      <c r="M3380" s="339"/>
      <c r="N3380" s="339"/>
      <c r="O3380" s="339"/>
      <c r="P3380" s="339"/>
      <c r="Q3380" s="339"/>
    </row>
    <row r="3381" spans="1:17" ht="13.5" customHeight="1">
      <c r="A3381" s="481"/>
      <c r="B3381" s="481"/>
      <c r="C3381" s="481"/>
      <c r="D3381" s="481"/>
      <c r="E3381" s="481"/>
      <c r="F3381" s="339"/>
      <c r="G3381" s="340" t="str">
        <f>IF(ISNUMBER(E3381),E3381/'Bulk DivVar Analysis'!$C$60,"")</f>
        <v/>
      </c>
      <c r="H3381" s="338" t="str">
        <f>IF(ISNUMBER(E3381), IF(G3381&gt;'Bulk DivVar Analysis'!$D$62,"Pass","Fail"),"")</f>
        <v/>
      </c>
      <c r="I3381" s="338" t="str">
        <f t="shared" si="54"/>
        <v/>
      </c>
      <c r="J3381" s="339"/>
      <c r="K3381" s="339"/>
      <c r="L3381" s="339"/>
      <c r="M3381" s="339"/>
      <c r="N3381" s="339"/>
      <c r="O3381" s="339"/>
      <c r="P3381" s="339"/>
      <c r="Q3381" s="339"/>
    </row>
    <row r="3382" spans="1:17" ht="13.5" customHeight="1">
      <c r="A3382" s="481"/>
      <c r="B3382" s="481"/>
      <c r="C3382" s="481"/>
      <c r="D3382" s="481"/>
      <c r="E3382" s="481"/>
      <c r="F3382" s="339"/>
      <c r="G3382" s="340" t="str">
        <f>IF(ISNUMBER(E3382),E3382/'Bulk DivVar Analysis'!$C$60,"")</f>
        <v/>
      </c>
      <c r="H3382" s="338" t="str">
        <f>IF(ISNUMBER(E3382), IF(G3382&gt;'Bulk DivVar Analysis'!$D$62,"Pass","Fail"),"")</f>
        <v/>
      </c>
      <c r="I3382" s="338" t="str">
        <f t="shared" si="54"/>
        <v/>
      </c>
      <c r="J3382" s="339"/>
      <c r="K3382" s="339"/>
      <c r="L3382" s="339"/>
      <c r="M3382" s="339"/>
      <c r="N3382" s="339"/>
      <c r="O3382" s="339"/>
      <c r="P3382" s="339"/>
      <c r="Q3382" s="339"/>
    </row>
    <row r="3383" spans="1:17" ht="13.5" customHeight="1">
      <c r="A3383" s="481"/>
      <c r="B3383" s="481"/>
      <c r="C3383" s="481"/>
      <c r="D3383" s="481"/>
      <c r="E3383" s="481"/>
      <c r="F3383" s="339"/>
      <c r="G3383" s="340" t="str">
        <f>IF(ISNUMBER(E3383),E3383/'Bulk DivVar Analysis'!$C$60,"")</f>
        <v/>
      </c>
      <c r="H3383" s="338" t="str">
        <f>IF(ISNUMBER(E3383), IF(G3383&gt;'Bulk DivVar Analysis'!$D$62,"Pass","Fail"),"")</f>
        <v/>
      </c>
      <c r="I3383" s="338" t="str">
        <f t="shared" si="54"/>
        <v/>
      </c>
      <c r="J3383" s="339"/>
      <c r="K3383" s="339"/>
      <c r="L3383" s="339"/>
      <c r="M3383" s="339"/>
      <c r="N3383" s="339"/>
      <c r="O3383" s="339"/>
      <c r="P3383" s="339"/>
      <c r="Q3383" s="339"/>
    </row>
    <row r="3384" spans="1:17" ht="13.5" customHeight="1">
      <c r="A3384" s="481"/>
      <c r="B3384" s="481"/>
      <c r="C3384" s="481"/>
      <c r="D3384" s="481"/>
      <c r="E3384" s="481"/>
      <c r="F3384" s="339"/>
      <c r="G3384" s="340" t="str">
        <f>IF(ISNUMBER(E3384),E3384/'Bulk DivVar Analysis'!$C$60,"")</f>
        <v/>
      </c>
      <c r="H3384" s="338" t="str">
        <f>IF(ISNUMBER(E3384), IF(G3384&gt;'Bulk DivVar Analysis'!$D$62,"Pass","Fail"),"")</f>
        <v/>
      </c>
      <c r="I3384" s="338" t="str">
        <f t="shared" si="54"/>
        <v/>
      </c>
      <c r="J3384" s="339"/>
      <c r="K3384" s="339"/>
      <c r="L3384" s="339"/>
      <c r="M3384" s="339"/>
      <c r="N3384" s="339"/>
      <c r="O3384" s="339"/>
      <c r="P3384" s="339"/>
      <c r="Q3384" s="339"/>
    </row>
    <row r="3385" spans="1:17" ht="13.5" customHeight="1">
      <c r="A3385" s="481"/>
      <c r="B3385" s="481"/>
      <c r="C3385" s="481"/>
      <c r="D3385" s="481"/>
      <c r="E3385" s="481"/>
      <c r="F3385" s="339"/>
      <c r="G3385" s="340" t="str">
        <f>IF(ISNUMBER(E3385),E3385/'Bulk DivVar Analysis'!$C$60,"")</f>
        <v/>
      </c>
      <c r="H3385" s="338" t="str">
        <f>IF(ISNUMBER(E3385), IF(G3385&gt;'Bulk DivVar Analysis'!$D$62,"Pass","Fail"),"")</f>
        <v/>
      </c>
      <c r="I3385" s="338" t="str">
        <f t="shared" si="54"/>
        <v/>
      </c>
      <c r="J3385" s="339"/>
      <c r="K3385" s="339"/>
      <c r="L3385" s="339"/>
      <c r="M3385" s="339"/>
      <c r="N3385" s="339"/>
      <c r="O3385" s="339"/>
      <c r="P3385" s="339"/>
      <c r="Q3385" s="339"/>
    </row>
    <row r="3386" spans="1:17" ht="13.5" customHeight="1">
      <c r="A3386" s="481"/>
      <c r="B3386" s="481"/>
      <c r="C3386" s="481"/>
      <c r="D3386" s="481"/>
      <c r="E3386" s="481"/>
      <c r="F3386" s="339"/>
      <c r="G3386" s="340" t="str">
        <f>IF(ISNUMBER(E3386),E3386/'Bulk DivVar Analysis'!$C$60,"")</f>
        <v/>
      </c>
      <c r="H3386" s="338" t="str">
        <f>IF(ISNUMBER(E3386), IF(G3386&gt;'Bulk DivVar Analysis'!$D$62,"Pass","Fail"),"")</f>
        <v/>
      </c>
      <c r="I3386" s="338" t="str">
        <f t="shared" si="54"/>
        <v/>
      </c>
      <c r="J3386" s="339"/>
      <c r="K3386" s="339"/>
      <c r="L3386" s="339"/>
      <c r="M3386" s="339"/>
      <c r="N3386" s="339"/>
      <c r="O3386" s="339"/>
      <c r="P3386" s="339"/>
      <c r="Q3386" s="339"/>
    </row>
    <row r="3387" spans="1:17" ht="13.5" customHeight="1">
      <c r="A3387" s="481"/>
      <c r="B3387" s="481"/>
      <c r="C3387" s="481"/>
      <c r="D3387" s="481"/>
      <c r="E3387" s="481"/>
      <c r="F3387" s="339"/>
      <c r="G3387" s="340" t="str">
        <f>IF(ISNUMBER(E3387),E3387/'Bulk DivVar Analysis'!$C$60,"")</f>
        <v/>
      </c>
      <c r="H3387" s="338" t="str">
        <f>IF(ISNUMBER(E3387), IF(G3387&gt;'Bulk DivVar Analysis'!$D$62,"Pass","Fail"),"")</f>
        <v/>
      </c>
      <c r="I3387" s="338" t="str">
        <f t="shared" si="54"/>
        <v/>
      </c>
      <c r="J3387" s="339"/>
      <c r="K3387" s="339"/>
      <c r="L3387" s="339"/>
      <c r="M3387" s="339"/>
      <c r="N3387" s="339"/>
      <c r="O3387" s="339"/>
      <c r="P3387" s="339"/>
      <c r="Q3387" s="339"/>
    </row>
    <row r="3388" spans="1:17" ht="13.5" customHeight="1">
      <c r="A3388" s="481"/>
      <c r="B3388" s="481"/>
      <c r="C3388" s="481"/>
      <c r="D3388" s="481"/>
      <c r="E3388" s="481"/>
      <c r="F3388" s="339"/>
      <c r="G3388" s="340" t="str">
        <f>IF(ISNUMBER(E3388),E3388/'Bulk DivVar Analysis'!$C$60,"")</f>
        <v/>
      </c>
      <c r="H3388" s="338" t="str">
        <f>IF(ISNUMBER(E3388), IF(G3388&gt;'Bulk DivVar Analysis'!$D$62,"Pass","Fail"),"")</f>
        <v/>
      </c>
      <c r="I3388" s="338" t="str">
        <f t="shared" si="54"/>
        <v/>
      </c>
      <c r="J3388" s="339"/>
      <c r="K3388" s="339"/>
      <c r="L3388" s="339"/>
      <c r="M3388" s="339"/>
      <c r="N3388" s="339"/>
      <c r="O3388" s="339"/>
      <c r="P3388" s="339"/>
      <c r="Q3388" s="339"/>
    </row>
    <row r="3389" spans="1:17" ht="13.5" customHeight="1">
      <c r="A3389" s="481"/>
      <c r="B3389" s="481"/>
      <c r="C3389" s="481"/>
      <c r="D3389" s="481"/>
      <c r="E3389" s="481"/>
      <c r="F3389" s="339"/>
      <c r="G3389" s="340" t="str">
        <f>IF(ISNUMBER(E3389),E3389/'Bulk DivVar Analysis'!$C$60,"")</f>
        <v/>
      </c>
      <c r="H3389" s="338" t="str">
        <f>IF(ISNUMBER(E3389), IF(G3389&gt;'Bulk DivVar Analysis'!$D$62,"Pass","Fail"),"")</f>
        <v/>
      </c>
      <c r="I3389" s="338" t="str">
        <f t="shared" si="54"/>
        <v/>
      </c>
      <c r="J3389" s="339"/>
      <c r="K3389" s="339"/>
      <c r="L3389" s="339"/>
      <c r="M3389" s="339"/>
      <c r="N3389" s="339"/>
      <c r="O3389" s="339"/>
      <c r="P3389" s="339"/>
      <c r="Q3389" s="339"/>
    </row>
    <row r="3390" spans="1:17" ht="13.5" customHeight="1">
      <c r="A3390" s="481"/>
      <c r="B3390" s="481"/>
      <c r="C3390" s="481"/>
      <c r="D3390" s="481"/>
      <c r="E3390" s="481"/>
      <c r="F3390" s="339"/>
      <c r="G3390" s="340" t="str">
        <f>IF(ISNUMBER(E3390),E3390/'Bulk DivVar Analysis'!$C$60,"")</f>
        <v/>
      </c>
      <c r="H3390" s="338" t="str">
        <f>IF(ISNUMBER(E3390), IF(G3390&gt;'Bulk DivVar Analysis'!$D$62,"Pass","Fail"),"")</f>
        <v/>
      </c>
      <c r="I3390" s="338" t="str">
        <f t="shared" si="54"/>
        <v/>
      </c>
      <c r="J3390" s="339"/>
      <c r="K3390" s="339"/>
      <c r="L3390" s="339"/>
      <c r="M3390" s="339"/>
      <c r="N3390" s="339"/>
      <c r="O3390" s="339"/>
      <c r="P3390" s="339"/>
      <c r="Q3390" s="339"/>
    </row>
    <row r="3391" spans="1:17" ht="13.5" customHeight="1">
      <c r="A3391" s="481"/>
      <c r="B3391" s="481"/>
      <c r="C3391" s="481"/>
      <c r="D3391" s="481"/>
      <c r="E3391" s="481"/>
      <c r="F3391" s="339"/>
      <c r="G3391" s="340" t="str">
        <f>IF(ISNUMBER(E3391),E3391/'Bulk DivVar Analysis'!$C$60,"")</f>
        <v/>
      </c>
      <c r="H3391" s="338" t="str">
        <f>IF(ISNUMBER(E3391), IF(G3391&gt;'Bulk DivVar Analysis'!$D$62,"Pass","Fail"),"")</f>
        <v/>
      </c>
      <c r="I3391" s="338" t="str">
        <f t="shared" si="54"/>
        <v/>
      </c>
      <c r="J3391" s="339"/>
      <c r="K3391" s="339"/>
      <c r="L3391" s="339"/>
      <c r="M3391" s="339"/>
      <c r="N3391" s="339"/>
      <c r="O3391" s="339"/>
      <c r="P3391" s="339"/>
      <c r="Q3391" s="339"/>
    </row>
    <row r="3392" spans="1:17" ht="13.5" customHeight="1">
      <c r="A3392" s="481"/>
      <c r="B3392" s="481"/>
      <c r="C3392" s="481"/>
      <c r="D3392" s="481"/>
      <c r="E3392" s="481"/>
      <c r="F3392" s="339"/>
      <c r="G3392" s="340" t="str">
        <f>IF(ISNUMBER(E3392),E3392/'Bulk DivVar Analysis'!$C$60,"")</f>
        <v/>
      </c>
      <c r="H3392" s="338" t="str">
        <f>IF(ISNUMBER(E3392), IF(G3392&gt;'Bulk DivVar Analysis'!$D$62,"Pass","Fail"),"")</f>
        <v/>
      </c>
      <c r="I3392" s="338" t="str">
        <f t="shared" si="54"/>
        <v/>
      </c>
      <c r="J3392" s="339"/>
      <c r="K3392" s="339"/>
      <c r="L3392" s="339"/>
      <c r="M3392" s="339"/>
      <c r="N3392" s="339"/>
      <c r="O3392" s="339"/>
      <c r="P3392" s="339"/>
      <c r="Q3392" s="339"/>
    </row>
    <row r="3393" spans="1:17" ht="13.5" customHeight="1">
      <c r="A3393" s="481"/>
      <c r="B3393" s="481"/>
      <c r="C3393" s="481"/>
      <c r="D3393" s="481"/>
      <c r="E3393" s="481"/>
      <c r="F3393" s="339"/>
      <c r="G3393" s="340" t="str">
        <f>IF(ISNUMBER(E3393),E3393/'Bulk DivVar Analysis'!$C$60,"")</f>
        <v/>
      </c>
      <c r="H3393" s="338" t="str">
        <f>IF(ISNUMBER(E3393), IF(G3393&gt;'Bulk DivVar Analysis'!$D$62,"Pass","Fail"),"")</f>
        <v/>
      </c>
      <c r="I3393" s="338" t="str">
        <f t="shared" si="54"/>
        <v/>
      </c>
      <c r="J3393" s="339"/>
      <c r="K3393" s="339"/>
      <c r="L3393" s="339"/>
      <c r="M3393" s="339"/>
      <c r="N3393" s="339"/>
      <c r="O3393" s="339"/>
      <c r="P3393" s="339"/>
      <c r="Q3393" s="339"/>
    </row>
    <row r="3394" spans="1:17" ht="13.5" customHeight="1">
      <c r="A3394" s="481"/>
      <c r="B3394" s="481"/>
      <c r="C3394" s="481"/>
      <c r="D3394" s="481"/>
      <c r="E3394" s="481"/>
      <c r="F3394" s="339"/>
      <c r="G3394" s="340" t="str">
        <f>IF(ISNUMBER(E3394),E3394/'Bulk DivVar Analysis'!$C$60,"")</f>
        <v/>
      </c>
      <c r="H3394" s="338" t="str">
        <f>IF(ISNUMBER(E3394), IF(G3394&gt;'Bulk DivVar Analysis'!$D$62,"Pass","Fail"),"")</f>
        <v/>
      </c>
      <c r="I3394" s="338" t="str">
        <f t="shared" si="54"/>
        <v/>
      </c>
      <c r="J3394" s="339"/>
      <c r="K3394" s="339"/>
      <c r="L3394" s="339"/>
      <c r="M3394" s="339"/>
      <c r="N3394" s="339"/>
      <c r="O3394" s="339"/>
      <c r="P3394" s="339"/>
      <c r="Q3394" s="339"/>
    </row>
    <row r="3395" spans="1:17" ht="13.5" customHeight="1">
      <c r="A3395" s="481"/>
      <c r="B3395" s="481"/>
      <c r="C3395" s="481"/>
      <c r="D3395" s="481"/>
      <c r="E3395" s="481"/>
      <c r="F3395" s="339"/>
      <c r="G3395" s="340" t="str">
        <f>IF(ISNUMBER(E3395),E3395/'Bulk DivVar Analysis'!$C$60,"")</f>
        <v/>
      </c>
      <c r="H3395" s="338" t="str">
        <f>IF(ISNUMBER(E3395), IF(G3395&gt;'Bulk DivVar Analysis'!$D$62,"Pass","Fail"),"")</f>
        <v/>
      </c>
      <c r="I3395" s="338" t="str">
        <f t="shared" ref="I3395:I3458" si="55">_xlfn.TEXTJOIN("_",TRUE,B3395,C3395)</f>
        <v/>
      </c>
      <c r="J3395" s="339"/>
      <c r="K3395" s="339"/>
      <c r="L3395" s="339"/>
      <c r="M3395" s="339"/>
      <c r="N3395" s="339"/>
      <c r="O3395" s="339"/>
      <c r="P3395" s="339"/>
      <c r="Q3395" s="339"/>
    </row>
    <row r="3396" spans="1:17" ht="13.5" customHeight="1">
      <c r="A3396" s="481"/>
      <c r="B3396" s="481"/>
      <c r="C3396" s="481"/>
      <c r="D3396" s="481"/>
      <c r="E3396" s="481"/>
      <c r="F3396" s="339"/>
      <c r="G3396" s="340" t="str">
        <f>IF(ISNUMBER(E3396),E3396/'Bulk DivVar Analysis'!$C$60,"")</f>
        <v/>
      </c>
      <c r="H3396" s="338" t="str">
        <f>IF(ISNUMBER(E3396), IF(G3396&gt;'Bulk DivVar Analysis'!$D$62,"Pass","Fail"),"")</f>
        <v/>
      </c>
      <c r="I3396" s="338" t="str">
        <f t="shared" si="55"/>
        <v/>
      </c>
      <c r="J3396" s="339"/>
      <c r="K3396" s="339"/>
      <c r="L3396" s="339"/>
      <c r="M3396" s="339"/>
      <c r="N3396" s="339"/>
      <c r="O3396" s="339"/>
      <c r="P3396" s="339"/>
      <c r="Q3396" s="339"/>
    </row>
    <row r="3397" spans="1:17" ht="13.5" customHeight="1">
      <c r="A3397" s="481"/>
      <c r="B3397" s="481"/>
      <c r="C3397" s="481"/>
      <c r="D3397" s="481"/>
      <c r="E3397" s="481"/>
      <c r="F3397" s="339"/>
      <c r="G3397" s="340" t="str">
        <f>IF(ISNUMBER(E3397),E3397/'Bulk DivVar Analysis'!$C$60,"")</f>
        <v/>
      </c>
      <c r="H3397" s="338" t="str">
        <f>IF(ISNUMBER(E3397), IF(G3397&gt;'Bulk DivVar Analysis'!$D$62,"Pass","Fail"),"")</f>
        <v/>
      </c>
      <c r="I3397" s="338" t="str">
        <f t="shared" si="55"/>
        <v/>
      </c>
      <c r="J3397" s="339"/>
      <c r="K3397" s="339"/>
      <c r="L3397" s="339"/>
      <c r="M3397" s="339"/>
      <c r="N3397" s="339"/>
      <c r="O3397" s="339"/>
      <c r="P3397" s="339"/>
      <c r="Q3397" s="339"/>
    </row>
    <row r="3398" spans="1:17" ht="13.5" customHeight="1">
      <c r="A3398" s="481"/>
      <c r="B3398" s="481"/>
      <c r="C3398" s="481"/>
      <c r="D3398" s="481"/>
      <c r="E3398" s="481"/>
      <c r="F3398" s="339"/>
      <c r="G3398" s="340" t="str">
        <f>IF(ISNUMBER(E3398),E3398/'Bulk DivVar Analysis'!$C$60,"")</f>
        <v/>
      </c>
      <c r="H3398" s="338" t="str">
        <f>IF(ISNUMBER(E3398), IF(G3398&gt;'Bulk DivVar Analysis'!$D$62,"Pass","Fail"),"")</f>
        <v/>
      </c>
      <c r="I3398" s="338" t="str">
        <f t="shared" si="55"/>
        <v/>
      </c>
      <c r="J3398" s="339"/>
      <c r="K3398" s="339"/>
      <c r="L3398" s="339"/>
      <c r="M3398" s="339"/>
      <c r="N3398" s="339"/>
      <c r="O3398" s="339"/>
      <c r="P3398" s="339"/>
      <c r="Q3398" s="339"/>
    </row>
    <row r="3399" spans="1:17" ht="13.5" customHeight="1">
      <c r="A3399" s="481"/>
      <c r="B3399" s="481"/>
      <c r="C3399" s="481"/>
      <c r="D3399" s="481"/>
      <c r="E3399" s="481"/>
      <c r="F3399" s="339"/>
      <c r="G3399" s="340" t="str">
        <f>IF(ISNUMBER(E3399),E3399/'Bulk DivVar Analysis'!$C$60,"")</f>
        <v/>
      </c>
      <c r="H3399" s="338" t="str">
        <f>IF(ISNUMBER(E3399), IF(G3399&gt;'Bulk DivVar Analysis'!$D$62,"Pass","Fail"),"")</f>
        <v/>
      </c>
      <c r="I3399" s="338" t="str">
        <f t="shared" si="55"/>
        <v/>
      </c>
      <c r="J3399" s="339"/>
      <c r="K3399" s="339"/>
      <c r="L3399" s="339"/>
      <c r="M3399" s="339"/>
      <c r="N3399" s="339"/>
      <c r="O3399" s="339"/>
      <c r="P3399" s="339"/>
      <c r="Q3399" s="339"/>
    </row>
    <row r="3400" spans="1:17" ht="13.5" customHeight="1">
      <c r="A3400" s="481"/>
      <c r="B3400" s="481"/>
      <c r="C3400" s="481"/>
      <c r="D3400" s="481"/>
      <c r="E3400" s="481"/>
      <c r="F3400" s="339"/>
      <c r="G3400" s="340" t="str">
        <f>IF(ISNUMBER(E3400),E3400/'Bulk DivVar Analysis'!$C$60,"")</f>
        <v/>
      </c>
      <c r="H3400" s="338" t="str">
        <f>IF(ISNUMBER(E3400), IF(G3400&gt;'Bulk DivVar Analysis'!$D$62,"Pass","Fail"),"")</f>
        <v/>
      </c>
      <c r="I3400" s="338" t="str">
        <f t="shared" si="55"/>
        <v/>
      </c>
      <c r="J3400" s="339"/>
      <c r="K3400" s="339"/>
      <c r="L3400" s="339"/>
      <c r="M3400" s="339"/>
      <c r="N3400" s="339"/>
      <c r="O3400" s="339"/>
      <c r="P3400" s="339"/>
      <c r="Q3400" s="339"/>
    </row>
    <row r="3401" spans="1:17" ht="13.5" customHeight="1">
      <c r="A3401" s="481"/>
      <c r="B3401" s="481"/>
      <c r="C3401" s="481"/>
      <c r="D3401" s="481"/>
      <c r="E3401" s="481"/>
      <c r="F3401" s="339"/>
      <c r="G3401" s="340" t="str">
        <f>IF(ISNUMBER(E3401),E3401/'Bulk DivVar Analysis'!$C$60,"")</f>
        <v/>
      </c>
      <c r="H3401" s="338" t="str">
        <f>IF(ISNUMBER(E3401), IF(G3401&gt;'Bulk DivVar Analysis'!$D$62,"Pass","Fail"),"")</f>
        <v/>
      </c>
      <c r="I3401" s="338" t="str">
        <f t="shared" si="55"/>
        <v/>
      </c>
      <c r="J3401" s="339"/>
      <c r="K3401" s="339"/>
      <c r="L3401" s="339"/>
      <c r="M3401" s="339"/>
      <c r="N3401" s="339"/>
      <c r="O3401" s="339"/>
      <c r="P3401" s="339"/>
      <c r="Q3401" s="339"/>
    </row>
    <row r="3402" spans="1:17" ht="13.5" customHeight="1">
      <c r="A3402" s="481"/>
      <c r="B3402" s="481"/>
      <c r="C3402" s="481"/>
      <c r="D3402" s="481"/>
      <c r="E3402" s="481"/>
      <c r="F3402" s="339"/>
      <c r="G3402" s="340" t="str">
        <f>IF(ISNUMBER(E3402),E3402/'Bulk DivVar Analysis'!$C$60,"")</f>
        <v/>
      </c>
      <c r="H3402" s="338" t="str">
        <f>IF(ISNUMBER(E3402), IF(G3402&gt;'Bulk DivVar Analysis'!$D$62,"Pass","Fail"),"")</f>
        <v/>
      </c>
      <c r="I3402" s="338" t="str">
        <f t="shared" si="55"/>
        <v/>
      </c>
      <c r="J3402" s="339"/>
      <c r="K3402" s="339"/>
      <c r="L3402" s="339"/>
      <c r="M3402" s="339"/>
      <c r="N3402" s="339"/>
      <c r="O3402" s="339"/>
      <c r="P3402" s="339"/>
      <c r="Q3402" s="339"/>
    </row>
    <row r="3403" spans="1:17" ht="13.5" customHeight="1">
      <c r="A3403" s="481"/>
      <c r="B3403" s="481"/>
      <c r="C3403" s="481"/>
      <c r="D3403" s="481"/>
      <c r="E3403" s="481"/>
      <c r="F3403" s="339"/>
      <c r="G3403" s="340" t="str">
        <f>IF(ISNUMBER(E3403),E3403/'Bulk DivVar Analysis'!$C$60,"")</f>
        <v/>
      </c>
      <c r="H3403" s="338" t="str">
        <f>IF(ISNUMBER(E3403), IF(G3403&gt;'Bulk DivVar Analysis'!$D$62,"Pass","Fail"),"")</f>
        <v/>
      </c>
      <c r="I3403" s="338" t="str">
        <f t="shared" si="55"/>
        <v/>
      </c>
      <c r="J3403" s="339"/>
      <c r="K3403" s="339"/>
      <c r="L3403" s="339"/>
      <c r="M3403" s="339"/>
      <c r="N3403" s="339"/>
      <c r="O3403" s="339"/>
      <c r="P3403" s="339"/>
      <c r="Q3403" s="339"/>
    </row>
    <row r="3404" spans="1:17" ht="13.5" customHeight="1">
      <c r="A3404" s="481"/>
      <c r="B3404" s="481"/>
      <c r="C3404" s="481"/>
      <c r="D3404" s="481"/>
      <c r="E3404" s="481"/>
      <c r="F3404" s="339"/>
      <c r="G3404" s="340" t="str">
        <f>IF(ISNUMBER(E3404),E3404/'Bulk DivVar Analysis'!$C$60,"")</f>
        <v/>
      </c>
      <c r="H3404" s="338" t="str">
        <f>IF(ISNUMBER(E3404), IF(G3404&gt;'Bulk DivVar Analysis'!$D$62,"Pass","Fail"),"")</f>
        <v/>
      </c>
      <c r="I3404" s="338" t="str">
        <f t="shared" si="55"/>
        <v/>
      </c>
      <c r="J3404" s="339"/>
      <c r="K3404" s="339"/>
      <c r="L3404" s="339"/>
      <c r="M3404" s="339"/>
      <c r="N3404" s="339"/>
      <c r="O3404" s="339"/>
      <c r="P3404" s="339"/>
      <c r="Q3404" s="339"/>
    </row>
    <row r="3405" spans="1:17" ht="13.5" customHeight="1">
      <c r="A3405" s="481"/>
      <c r="B3405" s="481"/>
      <c r="C3405" s="481"/>
      <c r="D3405" s="481"/>
      <c r="E3405" s="481"/>
      <c r="F3405" s="339"/>
      <c r="G3405" s="340" t="str">
        <f>IF(ISNUMBER(E3405),E3405/'Bulk DivVar Analysis'!$C$60,"")</f>
        <v/>
      </c>
      <c r="H3405" s="338" t="str">
        <f>IF(ISNUMBER(E3405), IF(G3405&gt;'Bulk DivVar Analysis'!$D$62,"Pass","Fail"),"")</f>
        <v/>
      </c>
      <c r="I3405" s="338" t="str">
        <f t="shared" si="55"/>
        <v/>
      </c>
      <c r="J3405" s="339"/>
      <c r="K3405" s="339"/>
      <c r="L3405" s="339"/>
      <c r="M3405" s="339"/>
      <c r="N3405" s="339"/>
      <c r="O3405" s="339"/>
      <c r="P3405" s="339"/>
      <c r="Q3405" s="339"/>
    </row>
    <row r="3406" spans="1:17" ht="13.5" customHeight="1">
      <c r="A3406" s="481"/>
      <c r="B3406" s="481"/>
      <c r="C3406" s="481"/>
      <c r="D3406" s="481"/>
      <c r="E3406" s="481"/>
      <c r="F3406" s="339"/>
      <c r="G3406" s="340" t="str">
        <f>IF(ISNUMBER(E3406),E3406/'Bulk DivVar Analysis'!$C$60,"")</f>
        <v/>
      </c>
      <c r="H3406" s="338" t="str">
        <f>IF(ISNUMBER(E3406), IF(G3406&gt;'Bulk DivVar Analysis'!$D$62,"Pass","Fail"),"")</f>
        <v/>
      </c>
      <c r="I3406" s="338" t="str">
        <f t="shared" si="55"/>
        <v/>
      </c>
      <c r="J3406" s="339"/>
      <c r="K3406" s="339"/>
      <c r="L3406" s="339"/>
      <c r="M3406" s="339"/>
      <c r="N3406" s="339"/>
      <c r="O3406" s="339"/>
      <c r="P3406" s="339"/>
      <c r="Q3406" s="339"/>
    </row>
    <row r="3407" spans="1:17" ht="13.5" customHeight="1">
      <c r="A3407" s="481"/>
      <c r="B3407" s="481"/>
      <c r="C3407" s="481"/>
      <c r="D3407" s="481"/>
      <c r="E3407" s="481"/>
      <c r="F3407" s="339"/>
      <c r="G3407" s="340" t="str">
        <f>IF(ISNUMBER(E3407),E3407/'Bulk DivVar Analysis'!$C$60,"")</f>
        <v/>
      </c>
      <c r="H3407" s="338" t="str">
        <f>IF(ISNUMBER(E3407), IF(G3407&gt;'Bulk DivVar Analysis'!$D$62,"Pass","Fail"),"")</f>
        <v/>
      </c>
      <c r="I3407" s="338" t="str">
        <f t="shared" si="55"/>
        <v/>
      </c>
      <c r="J3407" s="339"/>
      <c r="K3407" s="339"/>
      <c r="L3407" s="339"/>
      <c r="M3407" s="339"/>
      <c r="N3407" s="339"/>
      <c r="O3407" s="339"/>
      <c r="P3407" s="339"/>
      <c r="Q3407" s="339"/>
    </row>
    <row r="3408" spans="1:17" ht="13.5" customHeight="1">
      <c r="A3408" s="481"/>
      <c r="B3408" s="481"/>
      <c r="C3408" s="481"/>
      <c r="D3408" s="481"/>
      <c r="E3408" s="481"/>
      <c r="F3408" s="339"/>
      <c r="G3408" s="340" t="str">
        <f>IF(ISNUMBER(E3408),E3408/'Bulk DivVar Analysis'!$C$60,"")</f>
        <v/>
      </c>
      <c r="H3408" s="338" t="str">
        <f>IF(ISNUMBER(E3408), IF(G3408&gt;'Bulk DivVar Analysis'!$D$62,"Pass","Fail"),"")</f>
        <v/>
      </c>
      <c r="I3408" s="338" t="str">
        <f t="shared" si="55"/>
        <v/>
      </c>
      <c r="J3408" s="339"/>
      <c r="K3408" s="339"/>
      <c r="L3408" s="339"/>
      <c r="M3408" s="339"/>
      <c r="N3408" s="339"/>
      <c r="O3408" s="339"/>
      <c r="P3408" s="339"/>
      <c r="Q3408" s="339"/>
    </row>
    <row r="3409" spans="1:17" ht="13.5" customHeight="1">
      <c r="A3409" s="481"/>
      <c r="B3409" s="481"/>
      <c r="C3409" s="481"/>
      <c r="D3409" s="481"/>
      <c r="E3409" s="481"/>
      <c r="F3409" s="339"/>
      <c r="G3409" s="340" t="str">
        <f>IF(ISNUMBER(E3409),E3409/'Bulk DivVar Analysis'!$C$60,"")</f>
        <v/>
      </c>
      <c r="H3409" s="338" t="str">
        <f>IF(ISNUMBER(E3409), IF(G3409&gt;'Bulk DivVar Analysis'!$D$62,"Pass","Fail"),"")</f>
        <v/>
      </c>
      <c r="I3409" s="338" t="str">
        <f t="shared" si="55"/>
        <v/>
      </c>
      <c r="J3409" s="339"/>
      <c r="K3409" s="339"/>
      <c r="L3409" s="339"/>
      <c r="M3409" s="339"/>
      <c r="N3409" s="339"/>
      <c r="O3409" s="339"/>
      <c r="P3409" s="339"/>
      <c r="Q3409" s="339"/>
    </row>
    <row r="3410" spans="1:17" ht="13.5" customHeight="1">
      <c r="A3410" s="481"/>
      <c r="B3410" s="481"/>
      <c r="C3410" s="481"/>
      <c r="D3410" s="481"/>
      <c r="E3410" s="481"/>
      <c r="F3410" s="339"/>
      <c r="G3410" s="340" t="str">
        <f>IF(ISNUMBER(E3410),E3410/'Bulk DivVar Analysis'!$C$60,"")</f>
        <v/>
      </c>
      <c r="H3410" s="338" t="str">
        <f>IF(ISNUMBER(E3410), IF(G3410&gt;'Bulk DivVar Analysis'!$D$62,"Pass","Fail"),"")</f>
        <v/>
      </c>
      <c r="I3410" s="338" t="str">
        <f t="shared" si="55"/>
        <v/>
      </c>
      <c r="J3410" s="339"/>
      <c r="K3410" s="339"/>
      <c r="L3410" s="339"/>
      <c r="M3410" s="339"/>
      <c r="N3410" s="339"/>
      <c r="O3410" s="339"/>
      <c r="P3410" s="339"/>
      <c r="Q3410" s="339"/>
    </row>
    <row r="3411" spans="1:17" ht="13.5" customHeight="1">
      <c r="A3411" s="481"/>
      <c r="B3411" s="481"/>
      <c r="C3411" s="481"/>
      <c r="D3411" s="481"/>
      <c r="E3411" s="481"/>
      <c r="F3411" s="339"/>
      <c r="G3411" s="340" t="str">
        <f>IF(ISNUMBER(E3411),E3411/'Bulk DivVar Analysis'!$C$60,"")</f>
        <v/>
      </c>
      <c r="H3411" s="338" t="str">
        <f>IF(ISNUMBER(E3411), IF(G3411&gt;'Bulk DivVar Analysis'!$D$62,"Pass","Fail"),"")</f>
        <v/>
      </c>
      <c r="I3411" s="338" t="str">
        <f t="shared" si="55"/>
        <v/>
      </c>
      <c r="J3411" s="339"/>
      <c r="K3411" s="339"/>
      <c r="L3411" s="339"/>
      <c r="M3411" s="339"/>
      <c r="N3411" s="339"/>
      <c r="O3411" s="339"/>
      <c r="P3411" s="339"/>
      <c r="Q3411" s="339"/>
    </row>
    <row r="3412" spans="1:17" ht="13.5" customHeight="1">
      <c r="A3412" s="481"/>
      <c r="B3412" s="481"/>
      <c r="C3412" s="481"/>
      <c r="D3412" s="481"/>
      <c r="E3412" s="481"/>
      <c r="F3412" s="339"/>
      <c r="G3412" s="340" t="str">
        <f>IF(ISNUMBER(E3412),E3412/'Bulk DivVar Analysis'!$C$60,"")</f>
        <v/>
      </c>
      <c r="H3412" s="338" t="str">
        <f>IF(ISNUMBER(E3412), IF(G3412&gt;'Bulk DivVar Analysis'!$D$62,"Pass","Fail"),"")</f>
        <v/>
      </c>
      <c r="I3412" s="338" t="str">
        <f t="shared" si="55"/>
        <v/>
      </c>
      <c r="J3412" s="339"/>
      <c r="K3412" s="339"/>
      <c r="L3412" s="339"/>
      <c r="M3412" s="339"/>
      <c r="N3412" s="339"/>
      <c r="O3412" s="339"/>
      <c r="P3412" s="339"/>
      <c r="Q3412" s="339"/>
    </row>
    <row r="3413" spans="1:17" ht="13.5" customHeight="1">
      <c r="A3413" s="481"/>
      <c r="B3413" s="481"/>
      <c r="C3413" s="481"/>
      <c r="D3413" s="481"/>
      <c r="E3413" s="481"/>
      <c r="F3413" s="339"/>
      <c r="G3413" s="340" t="str">
        <f>IF(ISNUMBER(E3413),E3413/'Bulk DivVar Analysis'!$C$60,"")</f>
        <v/>
      </c>
      <c r="H3413" s="338" t="str">
        <f>IF(ISNUMBER(E3413), IF(G3413&gt;'Bulk DivVar Analysis'!$D$62,"Pass","Fail"),"")</f>
        <v/>
      </c>
      <c r="I3413" s="338" t="str">
        <f t="shared" si="55"/>
        <v/>
      </c>
      <c r="J3413" s="339"/>
      <c r="K3413" s="339"/>
      <c r="L3413" s="339"/>
      <c r="M3413" s="339"/>
      <c r="N3413" s="339"/>
      <c r="O3413" s="339"/>
      <c r="P3413" s="339"/>
      <c r="Q3413" s="339"/>
    </row>
    <row r="3414" spans="1:17" ht="13.5" customHeight="1">
      <c r="A3414" s="481"/>
      <c r="B3414" s="481"/>
      <c r="C3414" s="481"/>
      <c r="D3414" s="481"/>
      <c r="E3414" s="481"/>
      <c r="F3414" s="339"/>
      <c r="G3414" s="340" t="str">
        <f>IF(ISNUMBER(E3414),E3414/'Bulk DivVar Analysis'!$C$60,"")</f>
        <v/>
      </c>
      <c r="H3414" s="338" t="str">
        <f>IF(ISNUMBER(E3414), IF(G3414&gt;'Bulk DivVar Analysis'!$D$62,"Pass","Fail"),"")</f>
        <v/>
      </c>
      <c r="I3414" s="338" t="str">
        <f t="shared" si="55"/>
        <v/>
      </c>
      <c r="J3414" s="339"/>
      <c r="K3414" s="339"/>
      <c r="L3414" s="339"/>
      <c r="M3414" s="339"/>
      <c r="N3414" s="339"/>
      <c r="O3414" s="339"/>
      <c r="P3414" s="339"/>
      <c r="Q3414" s="339"/>
    </row>
    <row r="3415" spans="1:17" ht="13.5" customHeight="1">
      <c r="A3415" s="481"/>
      <c r="B3415" s="481"/>
      <c r="C3415" s="481"/>
      <c r="D3415" s="481"/>
      <c r="E3415" s="481"/>
      <c r="F3415" s="339"/>
      <c r="G3415" s="340" t="str">
        <f>IF(ISNUMBER(E3415),E3415/'Bulk DivVar Analysis'!$C$60,"")</f>
        <v/>
      </c>
      <c r="H3415" s="338" t="str">
        <f>IF(ISNUMBER(E3415), IF(G3415&gt;'Bulk DivVar Analysis'!$D$62,"Pass","Fail"),"")</f>
        <v/>
      </c>
      <c r="I3415" s="338" t="str">
        <f t="shared" si="55"/>
        <v/>
      </c>
      <c r="J3415" s="339"/>
      <c r="K3415" s="339"/>
      <c r="L3415" s="339"/>
      <c r="M3415" s="339"/>
      <c r="N3415" s="339"/>
      <c r="O3415" s="339"/>
      <c r="P3415" s="339"/>
      <c r="Q3415" s="339"/>
    </row>
    <row r="3416" spans="1:17" ht="13.5" customHeight="1">
      <c r="A3416" s="481"/>
      <c r="B3416" s="481"/>
      <c r="C3416" s="481"/>
      <c r="D3416" s="481"/>
      <c r="E3416" s="481"/>
      <c r="F3416" s="339"/>
      <c r="G3416" s="340" t="str">
        <f>IF(ISNUMBER(E3416),E3416/'Bulk DivVar Analysis'!$C$60,"")</f>
        <v/>
      </c>
      <c r="H3416" s="338" t="str">
        <f>IF(ISNUMBER(E3416), IF(G3416&gt;'Bulk DivVar Analysis'!$D$62,"Pass","Fail"),"")</f>
        <v/>
      </c>
      <c r="I3416" s="338" t="str">
        <f t="shared" si="55"/>
        <v/>
      </c>
      <c r="J3416" s="339"/>
      <c r="K3416" s="339"/>
      <c r="L3416" s="339"/>
      <c r="M3416" s="339"/>
      <c r="N3416" s="339"/>
      <c r="O3416" s="339"/>
      <c r="P3416" s="339"/>
      <c r="Q3416" s="339"/>
    </row>
    <row r="3417" spans="1:17" ht="13.5" customHeight="1">
      <c r="A3417" s="481"/>
      <c r="B3417" s="481"/>
      <c r="C3417" s="481"/>
      <c r="D3417" s="481"/>
      <c r="E3417" s="481"/>
      <c r="F3417" s="339"/>
      <c r="G3417" s="340" t="str">
        <f>IF(ISNUMBER(E3417),E3417/'Bulk DivVar Analysis'!$C$60,"")</f>
        <v/>
      </c>
      <c r="H3417" s="338" t="str">
        <f>IF(ISNUMBER(E3417), IF(G3417&gt;'Bulk DivVar Analysis'!$D$62,"Pass","Fail"),"")</f>
        <v/>
      </c>
      <c r="I3417" s="338" t="str">
        <f t="shared" si="55"/>
        <v/>
      </c>
      <c r="J3417" s="339"/>
      <c r="K3417" s="339"/>
      <c r="L3417" s="339"/>
      <c r="M3417" s="339"/>
      <c r="N3417" s="339"/>
      <c r="O3417" s="339"/>
      <c r="P3417" s="339"/>
      <c r="Q3417" s="339"/>
    </row>
    <row r="3418" spans="1:17" ht="13.5" customHeight="1">
      <c r="A3418" s="481"/>
      <c r="B3418" s="481"/>
      <c r="C3418" s="481"/>
      <c r="D3418" s="481"/>
      <c r="E3418" s="481"/>
      <c r="F3418" s="339"/>
      <c r="G3418" s="340" t="str">
        <f>IF(ISNUMBER(E3418),E3418/'Bulk DivVar Analysis'!$C$60,"")</f>
        <v/>
      </c>
      <c r="H3418" s="338" t="str">
        <f>IF(ISNUMBER(E3418), IF(G3418&gt;'Bulk DivVar Analysis'!$D$62,"Pass","Fail"),"")</f>
        <v/>
      </c>
      <c r="I3418" s="338" t="str">
        <f t="shared" si="55"/>
        <v/>
      </c>
      <c r="J3418" s="339"/>
      <c r="K3418" s="339"/>
      <c r="L3418" s="339"/>
      <c r="M3418" s="339"/>
      <c r="N3418" s="339"/>
      <c r="O3418" s="339"/>
      <c r="P3418" s="339"/>
      <c r="Q3418" s="339"/>
    </row>
    <row r="3419" spans="1:17" ht="13.5" customHeight="1">
      <c r="A3419" s="481"/>
      <c r="B3419" s="481"/>
      <c r="C3419" s="481"/>
      <c r="D3419" s="481"/>
      <c r="E3419" s="481"/>
      <c r="F3419" s="339"/>
      <c r="G3419" s="340" t="str">
        <f>IF(ISNUMBER(E3419),E3419/'Bulk DivVar Analysis'!$C$60,"")</f>
        <v/>
      </c>
      <c r="H3419" s="338" t="str">
        <f>IF(ISNUMBER(E3419), IF(G3419&gt;'Bulk DivVar Analysis'!$D$62,"Pass","Fail"),"")</f>
        <v/>
      </c>
      <c r="I3419" s="338" t="str">
        <f t="shared" si="55"/>
        <v/>
      </c>
      <c r="J3419" s="339"/>
      <c r="K3419" s="339"/>
      <c r="L3419" s="339"/>
      <c r="M3419" s="339"/>
      <c r="N3419" s="339"/>
      <c r="O3419" s="339"/>
      <c r="P3419" s="339"/>
      <c r="Q3419" s="339"/>
    </row>
    <row r="3420" spans="1:17" ht="13.5" customHeight="1">
      <c r="A3420" s="481"/>
      <c r="B3420" s="481"/>
      <c r="C3420" s="481"/>
      <c r="D3420" s="481"/>
      <c r="E3420" s="481"/>
      <c r="F3420" s="339"/>
      <c r="G3420" s="340" t="str">
        <f>IF(ISNUMBER(E3420),E3420/'Bulk DivVar Analysis'!$C$60,"")</f>
        <v/>
      </c>
      <c r="H3420" s="338" t="str">
        <f>IF(ISNUMBER(E3420), IF(G3420&gt;'Bulk DivVar Analysis'!$D$62,"Pass","Fail"),"")</f>
        <v/>
      </c>
      <c r="I3420" s="338" t="str">
        <f t="shared" si="55"/>
        <v/>
      </c>
      <c r="J3420" s="339"/>
      <c r="K3420" s="339"/>
      <c r="L3420" s="339"/>
      <c r="M3420" s="339"/>
      <c r="N3420" s="339"/>
      <c r="O3420" s="339"/>
      <c r="P3420" s="339"/>
      <c r="Q3420" s="339"/>
    </row>
    <row r="3421" spans="1:17" ht="13.5" customHeight="1">
      <c r="A3421" s="481"/>
      <c r="B3421" s="481"/>
      <c r="C3421" s="481"/>
      <c r="D3421" s="481"/>
      <c r="E3421" s="481"/>
      <c r="F3421" s="339"/>
      <c r="G3421" s="340" t="str">
        <f>IF(ISNUMBER(E3421),E3421/'Bulk DivVar Analysis'!$C$60,"")</f>
        <v/>
      </c>
      <c r="H3421" s="338" t="str">
        <f>IF(ISNUMBER(E3421), IF(G3421&gt;'Bulk DivVar Analysis'!$D$62,"Pass","Fail"),"")</f>
        <v/>
      </c>
      <c r="I3421" s="338" t="str">
        <f t="shared" si="55"/>
        <v/>
      </c>
      <c r="J3421" s="339"/>
      <c r="K3421" s="339"/>
      <c r="L3421" s="339"/>
      <c r="M3421" s="339"/>
      <c r="N3421" s="339"/>
      <c r="O3421" s="339"/>
      <c r="P3421" s="339"/>
      <c r="Q3421" s="339"/>
    </row>
    <row r="3422" spans="1:17" ht="13.5" customHeight="1">
      <c r="A3422" s="481"/>
      <c r="B3422" s="481"/>
      <c r="C3422" s="481"/>
      <c r="D3422" s="481"/>
      <c r="E3422" s="481"/>
      <c r="F3422" s="339"/>
      <c r="G3422" s="340" t="str">
        <f>IF(ISNUMBER(E3422),E3422/'Bulk DivVar Analysis'!$C$60,"")</f>
        <v/>
      </c>
      <c r="H3422" s="338" t="str">
        <f>IF(ISNUMBER(E3422), IF(G3422&gt;'Bulk DivVar Analysis'!$D$62,"Pass","Fail"),"")</f>
        <v/>
      </c>
      <c r="I3422" s="338" t="str">
        <f t="shared" si="55"/>
        <v/>
      </c>
      <c r="J3422" s="339"/>
      <c r="K3422" s="339"/>
      <c r="L3422" s="339"/>
      <c r="M3422" s="339"/>
      <c r="N3422" s="339"/>
      <c r="O3422" s="339"/>
      <c r="P3422" s="339"/>
      <c r="Q3422" s="339"/>
    </row>
    <row r="3423" spans="1:17" ht="13.5" customHeight="1">
      <c r="A3423" s="481"/>
      <c r="B3423" s="481"/>
      <c r="C3423" s="481"/>
      <c r="D3423" s="481"/>
      <c r="E3423" s="481"/>
      <c r="F3423" s="339"/>
      <c r="G3423" s="340" t="str">
        <f>IF(ISNUMBER(E3423),E3423/'Bulk DivVar Analysis'!$C$60,"")</f>
        <v/>
      </c>
      <c r="H3423" s="338" t="str">
        <f>IF(ISNUMBER(E3423), IF(G3423&gt;'Bulk DivVar Analysis'!$D$62,"Pass","Fail"),"")</f>
        <v/>
      </c>
      <c r="I3423" s="338" t="str">
        <f t="shared" si="55"/>
        <v/>
      </c>
      <c r="J3423" s="339"/>
      <c r="K3423" s="339"/>
      <c r="L3423" s="339"/>
      <c r="M3423" s="339"/>
      <c r="N3423" s="339"/>
      <c r="O3423" s="339"/>
      <c r="P3423" s="339"/>
      <c r="Q3423" s="339"/>
    </row>
    <row r="3424" spans="1:17" ht="13.5" customHeight="1">
      <c r="A3424" s="481"/>
      <c r="B3424" s="481"/>
      <c r="C3424" s="481"/>
      <c r="D3424" s="481"/>
      <c r="E3424" s="481"/>
      <c r="F3424" s="339"/>
      <c r="G3424" s="340" t="str">
        <f>IF(ISNUMBER(E3424),E3424/'Bulk DivVar Analysis'!$C$60,"")</f>
        <v/>
      </c>
      <c r="H3424" s="338" t="str">
        <f>IF(ISNUMBER(E3424), IF(G3424&gt;'Bulk DivVar Analysis'!$D$62,"Pass","Fail"),"")</f>
        <v/>
      </c>
      <c r="I3424" s="338" t="str">
        <f t="shared" si="55"/>
        <v/>
      </c>
      <c r="J3424" s="339"/>
      <c r="K3424" s="339"/>
      <c r="L3424" s="339"/>
      <c r="M3424" s="339"/>
      <c r="N3424" s="339"/>
      <c r="O3424" s="339"/>
      <c r="P3424" s="339"/>
      <c r="Q3424" s="339"/>
    </row>
    <row r="3425" spans="1:17" ht="13.5" customHeight="1">
      <c r="A3425" s="481"/>
      <c r="B3425" s="481"/>
      <c r="C3425" s="481"/>
      <c r="D3425" s="481"/>
      <c r="E3425" s="481"/>
      <c r="F3425" s="339"/>
      <c r="G3425" s="340" t="str">
        <f>IF(ISNUMBER(E3425),E3425/'Bulk DivVar Analysis'!$C$60,"")</f>
        <v/>
      </c>
      <c r="H3425" s="338" t="str">
        <f>IF(ISNUMBER(E3425), IF(G3425&gt;'Bulk DivVar Analysis'!$D$62,"Pass","Fail"),"")</f>
        <v/>
      </c>
      <c r="I3425" s="338" t="str">
        <f t="shared" si="55"/>
        <v/>
      </c>
      <c r="J3425" s="339"/>
      <c r="K3425" s="339"/>
      <c r="L3425" s="339"/>
      <c r="M3425" s="339"/>
      <c r="N3425" s="339"/>
      <c r="O3425" s="339"/>
      <c r="P3425" s="339"/>
      <c r="Q3425" s="339"/>
    </row>
    <row r="3426" spans="1:17" ht="13.5" customHeight="1">
      <c r="A3426" s="481"/>
      <c r="B3426" s="481"/>
      <c r="C3426" s="481"/>
      <c r="D3426" s="481"/>
      <c r="E3426" s="481"/>
      <c r="F3426" s="339"/>
      <c r="G3426" s="340" t="str">
        <f>IF(ISNUMBER(E3426),E3426/'Bulk DivVar Analysis'!$C$60,"")</f>
        <v/>
      </c>
      <c r="H3426" s="338" t="str">
        <f>IF(ISNUMBER(E3426), IF(G3426&gt;'Bulk DivVar Analysis'!$D$62,"Pass","Fail"),"")</f>
        <v/>
      </c>
      <c r="I3426" s="338" t="str">
        <f t="shared" si="55"/>
        <v/>
      </c>
      <c r="J3426" s="339"/>
      <c r="K3426" s="339"/>
      <c r="L3426" s="339"/>
      <c r="M3426" s="339"/>
      <c r="N3426" s="339"/>
      <c r="O3426" s="339"/>
      <c r="P3426" s="339"/>
      <c r="Q3426" s="339"/>
    </row>
    <row r="3427" spans="1:17" ht="13.5" customHeight="1">
      <c r="A3427" s="481"/>
      <c r="B3427" s="481"/>
      <c r="C3427" s="481"/>
      <c r="D3427" s="481"/>
      <c r="E3427" s="481"/>
      <c r="F3427" s="339"/>
      <c r="G3427" s="340" t="str">
        <f>IF(ISNUMBER(E3427),E3427/'Bulk DivVar Analysis'!$C$60,"")</f>
        <v/>
      </c>
      <c r="H3427" s="338" t="str">
        <f>IF(ISNUMBER(E3427), IF(G3427&gt;'Bulk DivVar Analysis'!$D$62,"Pass","Fail"),"")</f>
        <v/>
      </c>
      <c r="I3427" s="338" t="str">
        <f t="shared" si="55"/>
        <v/>
      </c>
      <c r="J3427" s="339"/>
      <c r="K3427" s="339"/>
      <c r="L3427" s="339"/>
      <c r="M3427" s="339"/>
      <c r="N3427" s="339"/>
      <c r="O3427" s="339"/>
      <c r="P3427" s="339"/>
      <c r="Q3427" s="339"/>
    </row>
    <row r="3428" spans="1:17" ht="13.5" customHeight="1">
      <c r="A3428" s="481"/>
      <c r="B3428" s="481"/>
      <c r="C3428" s="481"/>
      <c r="D3428" s="481"/>
      <c r="E3428" s="481"/>
      <c r="F3428" s="339"/>
      <c r="G3428" s="340" t="str">
        <f>IF(ISNUMBER(E3428),E3428/'Bulk DivVar Analysis'!$C$60,"")</f>
        <v/>
      </c>
      <c r="H3428" s="338" t="str">
        <f>IF(ISNUMBER(E3428), IF(G3428&gt;'Bulk DivVar Analysis'!$D$62,"Pass","Fail"),"")</f>
        <v/>
      </c>
      <c r="I3428" s="338" t="str">
        <f t="shared" si="55"/>
        <v/>
      </c>
      <c r="J3428" s="339"/>
      <c r="K3428" s="339"/>
      <c r="L3428" s="339"/>
      <c r="M3428" s="339"/>
      <c r="N3428" s="339"/>
      <c r="O3428" s="339"/>
      <c r="P3428" s="339"/>
      <c r="Q3428" s="339"/>
    </row>
    <row r="3429" spans="1:17" ht="13.5" customHeight="1">
      <c r="A3429" s="481"/>
      <c r="B3429" s="481"/>
      <c r="C3429" s="481"/>
      <c r="D3429" s="481"/>
      <c r="E3429" s="481"/>
      <c r="F3429" s="339"/>
      <c r="G3429" s="340" t="str">
        <f>IF(ISNUMBER(E3429),E3429/'Bulk DivVar Analysis'!$C$60,"")</f>
        <v/>
      </c>
      <c r="H3429" s="338" t="str">
        <f>IF(ISNUMBER(E3429), IF(G3429&gt;'Bulk DivVar Analysis'!$D$62,"Pass","Fail"),"")</f>
        <v/>
      </c>
      <c r="I3429" s="338" t="str">
        <f t="shared" si="55"/>
        <v/>
      </c>
      <c r="J3429" s="339"/>
      <c r="K3429" s="339"/>
      <c r="L3429" s="339"/>
      <c r="M3429" s="339"/>
      <c r="N3429" s="339"/>
      <c r="O3429" s="339"/>
      <c r="P3429" s="339"/>
      <c r="Q3429" s="339"/>
    </row>
    <row r="3430" spans="1:17" ht="13.5" customHeight="1">
      <c r="A3430" s="481"/>
      <c r="B3430" s="481"/>
      <c r="C3430" s="481"/>
      <c r="D3430" s="481"/>
      <c r="E3430" s="481"/>
      <c r="F3430" s="339"/>
      <c r="G3430" s="340" t="str">
        <f>IF(ISNUMBER(E3430),E3430/'Bulk DivVar Analysis'!$C$60,"")</f>
        <v/>
      </c>
      <c r="H3430" s="338" t="str">
        <f>IF(ISNUMBER(E3430), IF(G3430&gt;'Bulk DivVar Analysis'!$D$62,"Pass","Fail"),"")</f>
        <v/>
      </c>
      <c r="I3430" s="338" t="str">
        <f t="shared" si="55"/>
        <v/>
      </c>
      <c r="J3430" s="339"/>
      <c r="K3430" s="339"/>
      <c r="L3430" s="339"/>
      <c r="M3430" s="339"/>
      <c r="N3430" s="339"/>
      <c r="O3430" s="339"/>
      <c r="P3430" s="339"/>
      <c r="Q3430" s="339"/>
    </row>
    <row r="3431" spans="1:17" ht="13.5" customHeight="1">
      <c r="A3431" s="481"/>
      <c r="B3431" s="481"/>
      <c r="C3431" s="481"/>
      <c r="D3431" s="481"/>
      <c r="E3431" s="481"/>
      <c r="F3431" s="339"/>
      <c r="G3431" s="340" t="str">
        <f>IF(ISNUMBER(E3431),E3431/'Bulk DivVar Analysis'!$C$60,"")</f>
        <v/>
      </c>
      <c r="H3431" s="338" t="str">
        <f>IF(ISNUMBER(E3431), IF(G3431&gt;'Bulk DivVar Analysis'!$D$62,"Pass","Fail"),"")</f>
        <v/>
      </c>
      <c r="I3431" s="338" t="str">
        <f t="shared" si="55"/>
        <v/>
      </c>
      <c r="J3431" s="339"/>
      <c r="K3431" s="339"/>
      <c r="L3431" s="339"/>
      <c r="M3431" s="339"/>
      <c r="N3431" s="339"/>
      <c r="O3431" s="339"/>
      <c r="P3431" s="339"/>
      <c r="Q3431" s="339"/>
    </row>
    <row r="3432" spans="1:17" ht="13.5" customHeight="1">
      <c r="A3432" s="481"/>
      <c r="B3432" s="481"/>
      <c r="C3432" s="481"/>
      <c r="D3432" s="481"/>
      <c r="E3432" s="481"/>
      <c r="F3432" s="339"/>
      <c r="G3432" s="340" t="str">
        <f>IF(ISNUMBER(E3432),E3432/'Bulk DivVar Analysis'!$C$60,"")</f>
        <v/>
      </c>
      <c r="H3432" s="338" t="str">
        <f>IF(ISNUMBER(E3432), IF(G3432&gt;'Bulk DivVar Analysis'!$D$62,"Pass","Fail"),"")</f>
        <v/>
      </c>
      <c r="I3432" s="338" t="str">
        <f t="shared" si="55"/>
        <v/>
      </c>
      <c r="J3432" s="339"/>
      <c r="K3432" s="339"/>
      <c r="L3432" s="339"/>
      <c r="M3432" s="339"/>
      <c r="N3432" s="339"/>
      <c r="O3432" s="339"/>
      <c r="P3432" s="339"/>
      <c r="Q3432" s="339"/>
    </row>
    <row r="3433" spans="1:17" ht="13.5" customHeight="1">
      <c r="A3433" s="481"/>
      <c r="B3433" s="481"/>
      <c r="C3433" s="481"/>
      <c r="D3433" s="481"/>
      <c r="E3433" s="481"/>
      <c r="F3433" s="339"/>
      <c r="G3433" s="340" t="str">
        <f>IF(ISNUMBER(E3433),E3433/'Bulk DivVar Analysis'!$C$60,"")</f>
        <v/>
      </c>
      <c r="H3433" s="338" t="str">
        <f>IF(ISNUMBER(E3433), IF(G3433&gt;'Bulk DivVar Analysis'!$D$62,"Pass","Fail"),"")</f>
        <v/>
      </c>
      <c r="I3433" s="338" t="str">
        <f t="shared" si="55"/>
        <v/>
      </c>
      <c r="J3433" s="339"/>
      <c r="K3433" s="339"/>
      <c r="L3433" s="339"/>
      <c r="M3433" s="339"/>
      <c r="N3433" s="339"/>
      <c r="O3433" s="339"/>
      <c r="P3433" s="339"/>
      <c r="Q3433" s="339"/>
    </row>
    <row r="3434" spans="1:17" ht="13.5" customHeight="1">
      <c r="A3434" s="481"/>
      <c r="B3434" s="481"/>
      <c r="C3434" s="481"/>
      <c r="D3434" s="481"/>
      <c r="E3434" s="481"/>
      <c r="F3434" s="339"/>
      <c r="G3434" s="340" t="str">
        <f>IF(ISNUMBER(E3434),E3434/'Bulk DivVar Analysis'!$C$60,"")</f>
        <v/>
      </c>
      <c r="H3434" s="338" t="str">
        <f>IF(ISNUMBER(E3434), IF(G3434&gt;'Bulk DivVar Analysis'!$D$62,"Pass","Fail"),"")</f>
        <v/>
      </c>
      <c r="I3434" s="338" t="str">
        <f t="shared" si="55"/>
        <v/>
      </c>
      <c r="J3434" s="339"/>
      <c r="K3434" s="339"/>
      <c r="L3434" s="339"/>
      <c r="M3434" s="339"/>
      <c r="N3434" s="339"/>
      <c r="O3434" s="339"/>
      <c r="P3434" s="339"/>
      <c r="Q3434" s="339"/>
    </row>
    <row r="3435" spans="1:17" ht="13.5" customHeight="1">
      <c r="A3435" s="481"/>
      <c r="B3435" s="481"/>
      <c r="C3435" s="481"/>
      <c r="D3435" s="481"/>
      <c r="E3435" s="481"/>
      <c r="F3435" s="339"/>
      <c r="G3435" s="340" t="str">
        <f>IF(ISNUMBER(E3435),E3435/'Bulk DivVar Analysis'!$C$60,"")</f>
        <v/>
      </c>
      <c r="H3435" s="338" t="str">
        <f>IF(ISNUMBER(E3435), IF(G3435&gt;'Bulk DivVar Analysis'!$D$62,"Pass","Fail"),"")</f>
        <v/>
      </c>
      <c r="I3435" s="338" t="str">
        <f t="shared" si="55"/>
        <v/>
      </c>
      <c r="J3435" s="339"/>
      <c r="K3435" s="339"/>
      <c r="L3435" s="339"/>
      <c r="M3435" s="339"/>
      <c r="N3435" s="339"/>
      <c r="O3435" s="339"/>
      <c r="P3435" s="339"/>
      <c r="Q3435" s="339"/>
    </row>
    <row r="3436" spans="1:17" ht="13.5" customHeight="1">
      <c r="A3436" s="481"/>
      <c r="B3436" s="481"/>
      <c r="C3436" s="481"/>
      <c r="D3436" s="481"/>
      <c r="E3436" s="481"/>
      <c r="F3436" s="339"/>
      <c r="G3436" s="340" t="str">
        <f>IF(ISNUMBER(E3436),E3436/'Bulk DivVar Analysis'!$C$60,"")</f>
        <v/>
      </c>
      <c r="H3436" s="338" t="str">
        <f>IF(ISNUMBER(E3436), IF(G3436&gt;'Bulk DivVar Analysis'!$D$62,"Pass","Fail"),"")</f>
        <v/>
      </c>
      <c r="I3436" s="338" t="str">
        <f t="shared" si="55"/>
        <v/>
      </c>
      <c r="J3436" s="339"/>
      <c r="K3436" s="339"/>
      <c r="L3436" s="339"/>
      <c r="M3436" s="339"/>
      <c r="N3436" s="339"/>
      <c r="O3436" s="339"/>
      <c r="P3436" s="339"/>
      <c r="Q3436" s="339"/>
    </row>
    <row r="3437" spans="1:17" ht="13.5" customHeight="1">
      <c r="A3437" s="481"/>
      <c r="B3437" s="481"/>
      <c r="C3437" s="481"/>
      <c r="D3437" s="481"/>
      <c r="E3437" s="481"/>
      <c r="F3437" s="339"/>
      <c r="G3437" s="340" t="str">
        <f>IF(ISNUMBER(E3437),E3437/'Bulk DivVar Analysis'!$C$60,"")</f>
        <v/>
      </c>
      <c r="H3437" s="338" t="str">
        <f>IF(ISNUMBER(E3437), IF(G3437&gt;'Bulk DivVar Analysis'!$D$62,"Pass","Fail"),"")</f>
        <v/>
      </c>
      <c r="I3437" s="338" t="str">
        <f t="shared" si="55"/>
        <v/>
      </c>
      <c r="J3437" s="339"/>
      <c r="K3437" s="339"/>
      <c r="L3437" s="339"/>
      <c r="M3437" s="339"/>
      <c r="N3437" s="339"/>
      <c r="O3437" s="339"/>
      <c r="P3437" s="339"/>
      <c r="Q3437" s="339"/>
    </row>
    <row r="3438" spans="1:17" ht="13.5" customHeight="1">
      <c r="A3438" s="481"/>
      <c r="B3438" s="481"/>
      <c r="C3438" s="481"/>
      <c r="D3438" s="481"/>
      <c r="E3438" s="481"/>
      <c r="F3438" s="339"/>
      <c r="G3438" s="340" t="str">
        <f>IF(ISNUMBER(E3438),E3438/'Bulk DivVar Analysis'!$C$60,"")</f>
        <v/>
      </c>
      <c r="H3438" s="338" t="str">
        <f>IF(ISNUMBER(E3438), IF(G3438&gt;'Bulk DivVar Analysis'!$D$62,"Pass","Fail"),"")</f>
        <v/>
      </c>
      <c r="I3438" s="338" t="str">
        <f t="shared" si="55"/>
        <v/>
      </c>
      <c r="J3438" s="339"/>
      <c r="K3438" s="339"/>
      <c r="L3438" s="339"/>
      <c r="M3438" s="339"/>
      <c r="N3438" s="339"/>
      <c r="O3438" s="339"/>
      <c r="P3438" s="339"/>
      <c r="Q3438" s="339"/>
    </row>
    <row r="3439" spans="1:17" ht="13.5" customHeight="1">
      <c r="A3439" s="481"/>
      <c r="B3439" s="481"/>
      <c r="C3439" s="481"/>
      <c r="D3439" s="481"/>
      <c r="E3439" s="481"/>
      <c r="F3439" s="339"/>
      <c r="G3439" s="340" t="str">
        <f>IF(ISNUMBER(E3439),E3439/'Bulk DivVar Analysis'!$C$60,"")</f>
        <v/>
      </c>
      <c r="H3439" s="338" t="str">
        <f>IF(ISNUMBER(E3439), IF(G3439&gt;'Bulk DivVar Analysis'!$D$62,"Pass","Fail"),"")</f>
        <v/>
      </c>
      <c r="I3439" s="338" t="str">
        <f t="shared" si="55"/>
        <v/>
      </c>
      <c r="J3439" s="339"/>
      <c r="K3439" s="339"/>
      <c r="L3439" s="339"/>
      <c r="M3439" s="339"/>
      <c r="N3439" s="339"/>
      <c r="O3439" s="339"/>
      <c r="P3439" s="339"/>
      <c r="Q3439" s="339"/>
    </row>
    <row r="3440" spans="1:17" ht="13.5" customHeight="1">
      <c r="A3440" s="481"/>
      <c r="B3440" s="481"/>
      <c r="C3440" s="481"/>
      <c r="D3440" s="481"/>
      <c r="E3440" s="481"/>
      <c r="F3440" s="339"/>
      <c r="G3440" s="340" t="str">
        <f>IF(ISNUMBER(E3440),E3440/'Bulk DivVar Analysis'!$C$60,"")</f>
        <v/>
      </c>
      <c r="H3440" s="338" t="str">
        <f>IF(ISNUMBER(E3440), IF(G3440&gt;'Bulk DivVar Analysis'!$D$62,"Pass","Fail"),"")</f>
        <v/>
      </c>
      <c r="I3440" s="338" t="str">
        <f t="shared" si="55"/>
        <v/>
      </c>
      <c r="J3440" s="339"/>
      <c r="K3440" s="339"/>
      <c r="L3440" s="339"/>
      <c r="M3440" s="339"/>
      <c r="N3440" s="339"/>
      <c r="O3440" s="339"/>
      <c r="P3440" s="339"/>
      <c r="Q3440" s="339"/>
    </row>
    <row r="3441" spans="1:17" ht="13.5" customHeight="1">
      <c r="A3441" s="481"/>
      <c r="B3441" s="481"/>
      <c r="C3441" s="481"/>
      <c r="D3441" s="481"/>
      <c r="E3441" s="481"/>
      <c r="F3441" s="339"/>
      <c r="G3441" s="340" t="str">
        <f>IF(ISNUMBER(E3441),E3441/'Bulk DivVar Analysis'!$C$60,"")</f>
        <v/>
      </c>
      <c r="H3441" s="338" t="str">
        <f>IF(ISNUMBER(E3441), IF(G3441&gt;'Bulk DivVar Analysis'!$D$62,"Pass","Fail"),"")</f>
        <v/>
      </c>
      <c r="I3441" s="338" t="str">
        <f t="shared" si="55"/>
        <v/>
      </c>
      <c r="J3441" s="339"/>
      <c r="K3441" s="339"/>
      <c r="L3441" s="339"/>
      <c r="M3441" s="339"/>
      <c r="N3441" s="339"/>
      <c r="O3441" s="339"/>
      <c r="P3441" s="339"/>
      <c r="Q3441" s="339"/>
    </row>
    <row r="3442" spans="1:17" ht="13.5" customHeight="1">
      <c r="A3442" s="481"/>
      <c r="B3442" s="481"/>
      <c r="C3442" s="481"/>
      <c r="D3442" s="481"/>
      <c r="E3442" s="481"/>
      <c r="F3442" s="339"/>
      <c r="G3442" s="340" t="str">
        <f>IF(ISNUMBER(E3442),E3442/'Bulk DivVar Analysis'!$C$60,"")</f>
        <v/>
      </c>
      <c r="H3442" s="338" t="str">
        <f>IF(ISNUMBER(E3442), IF(G3442&gt;'Bulk DivVar Analysis'!$D$62,"Pass","Fail"),"")</f>
        <v/>
      </c>
      <c r="I3442" s="338" t="str">
        <f t="shared" si="55"/>
        <v/>
      </c>
      <c r="J3442" s="339"/>
      <c r="K3442" s="339"/>
      <c r="L3442" s="339"/>
      <c r="M3442" s="339"/>
      <c r="N3442" s="339"/>
      <c r="O3442" s="339"/>
      <c r="P3442" s="339"/>
      <c r="Q3442" s="339"/>
    </row>
    <row r="3443" spans="1:17" ht="13.5" customHeight="1">
      <c r="A3443" s="481"/>
      <c r="B3443" s="481"/>
      <c r="C3443" s="481"/>
      <c r="D3443" s="481"/>
      <c r="E3443" s="481"/>
      <c r="F3443" s="339"/>
      <c r="G3443" s="340" t="str">
        <f>IF(ISNUMBER(E3443),E3443/'Bulk DivVar Analysis'!$C$60,"")</f>
        <v/>
      </c>
      <c r="H3443" s="338" t="str">
        <f>IF(ISNUMBER(E3443), IF(G3443&gt;'Bulk DivVar Analysis'!$D$62,"Pass","Fail"),"")</f>
        <v/>
      </c>
      <c r="I3443" s="338" t="str">
        <f t="shared" si="55"/>
        <v/>
      </c>
      <c r="J3443" s="339"/>
      <c r="K3443" s="339"/>
      <c r="L3443" s="339"/>
      <c r="M3443" s="339"/>
      <c r="N3443" s="339"/>
      <c r="O3443" s="339"/>
      <c r="P3443" s="339"/>
      <c r="Q3443" s="339"/>
    </row>
    <row r="3444" spans="1:17" ht="13.5" customHeight="1">
      <c r="A3444" s="481"/>
      <c r="B3444" s="481"/>
      <c r="C3444" s="481"/>
      <c r="D3444" s="481"/>
      <c r="E3444" s="481"/>
      <c r="F3444" s="339"/>
      <c r="G3444" s="340" t="str">
        <f>IF(ISNUMBER(E3444),E3444/'Bulk DivVar Analysis'!$C$60,"")</f>
        <v/>
      </c>
      <c r="H3444" s="338" t="str">
        <f>IF(ISNUMBER(E3444), IF(G3444&gt;'Bulk DivVar Analysis'!$D$62,"Pass","Fail"),"")</f>
        <v/>
      </c>
      <c r="I3444" s="338" t="str">
        <f t="shared" si="55"/>
        <v/>
      </c>
      <c r="J3444" s="339"/>
      <c r="K3444" s="339"/>
      <c r="L3444" s="339"/>
      <c r="M3444" s="339"/>
      <c r="N3444" s="339"/>
      <c r="O3444" s="339"/>
      <c r="P3444" s="339"/>
      <c r="Q3444" s="339"/>
    </row>
    <row r="3445" spans="1:17" ht="13.5" customHeight="1">
      <c r="A3445" s="481"/>
      <c r="B3445" s="481"/>
      <c r="C3445" s="481"/>
      <c r="D3445" s="481"/>
      <c r="E3445" s="481"/>
      <c r="F3445" s="339"/>
      <c r="G3445" s="340" t="str">
        <f>IF(ISNUMBER(E3445),E3445/'Bulk DivVar Analysis'!$C$60,"")</f>
        <v/>
      </c>
      <c r="H3445" s="338" t="str">
        <f>IF(ISNUMBER(E3445), IF(G3445&gt;'Bulk DivVar Analysis'!$D$62,"Pass","Fail"),"")</f>
        <v/>
      </c>
      <c r="I3445" s="338" t="str">
        <f t="shared" si="55"/>
        <v/>
      </c>
      <c r="J3445" s="339"/>
      <c r="K3445" s="339"/>
      <c r="L3445" s="339"/>
      <c r="M3445" s="339"/>
      <c r="N3445" s="339"/>
      <c r="O3445" s="339"/>
      <c r="P3445" s="339"/>
      <c r="Q3445" s="339"/>
    </row>
    <row r="3446" spans="1:17" ht="13.5" customHeight="1">
      <c r="A3446" s="481"/>
      <c r="B3446" s="481"/>
      <c r="C3446" s="481"/>
      <c r="D3446" s="481"/>
      <c r="E3446" s="481"/>
      <c r="F3446" s="339"/>
      <c r="G3446" s="340" t="str">
        <f>IF(ISNUMBER(E3446),E3446/'Bulk DivVar Analysis'!$C$60,"")</f>
        <v/>
      </c>
      <c r="H3446" s="338" t="str">
        <f>IF(ISNUMBER(E3446), IF(G3446&gt;'Bulk DivVar Analysis'!$D$62,"Pass","Fail"),"")</f>
        <v/>
      </c>
      <c r="I3446" s="338" t="str">
        <f t="shared" si="55"/>
        <v/>
      </c>
      <c r="J3446" s="339"/>
      <c r="K3446" s="339"/>
      <c r="L3446" s="339"/>
      <c r="M3446" s="339"/>
      <c r="N3446" s="339"/>
      <c r="O3446" s="339"/>
      <c r="P3446" s="339"/>
      <c r="Q3446" s="339"/>
    </row>
    <row r="3447" spans="1:17" ht="13.5" customHeight="1">
      <c r="A3447" s="481"/>
      <c r="B3447" s="481"/>
      <c r="C3447" s="481"/>
      <c r="D3447" s="481"/>
      <c r="E3447" s="481"/>
      <c r="F3447" s="339"/>
      <c r="G3447" s="340" t="str">
        <f>IF(ISNUMBER(E3447),E3447/'Bulk DivVar Analysis'!$C$60,"")</f>
        <v/>
      </c>
      <c r="H3447" s="338" t="str">
        <f>IF(ISNUMBER(E3447), IF(G3447&gt;'Bulk DivVar Analysis'!$D$62,"Pass","Fail"),"")</f>
        <v/>
      </c>
      <c r="I3447" s="338" t="str">
        <f t="shared" si="55"/>
        <v/>
      </c>
      <c r="J3447" s="339"/>
      <c r="K3447" s="339"/>
      <c r="L3447" s="339"/>
      <c r="M3447" s="339"/>
      <c r="N3447" s="339"/>
      <c r="O3447" s="339"/>
      <c r="P3447" s="339"/>
      <c r="Q3447" s="339"/>
    </row>
    <row r="3448" spans="1:17" ht="13.5" customHeight="1">
      <c r="A3448" s="481"/>
      <c r="B3448" s="481"/>
      <c r="C3448" s="481"/>
      <c r="D3448" s="481"/>
      <c r="E3448" s="481"/>
      <c r="F3448" s="339"/>
      <c r="G3448" s="340" t="str">
        <f>IF(ISNUMBER(E3448),E3448/'Bulk DivVar Analysis'!$C$60,"")</f>
        <v/>
      </c>
      <c r="H3448" s="338" t="str">
        <f>IF(ISNUMBER(E3448), IF(G3448&gt;'Bulk DivVar Analysis'!$D$62,"Pass","Fail"),"")</f>
        <v/>
      </c>
      <c r="I3448" s="338" t="str">
        <f t="shared" si="55"/>
        <v/>
      </c>
      <c r="J3448" s="339"/>
      <c r="K3448" s="339"/>
      <c r="L3448" s="339"/>
      <c r="M3448" s="339"/>
      <c r="N3448" s="339"/>
      <c r="O3448" s="339"/>
      <c r="P3448" s="339"/>
      <c r="Q3448" s="339"/>
    </row>
    <row r="3449" spans="1:17" ht="13.5" customHeight="1">
      <c r="A3449" s="481"/>
      <c r="B3449" s="481"/>
      <c r="C3449" s="481"/>
      <c r="D3449" s="481"/>
      <c r="E3449" s="481"/>
      <c r="F3449" s="339"/>
      <c r="G3449" s="340" t="str">
        <f>IF(ISNUMBER(E3449),E3449/'Bulk DivVar Analysis'!$C$60,"")</f>
        <v/>
      </c>
      <c r="H3449" s="338" t="str">
        <f>IF(ISNUMBER(E3449), IF(G3449&gt;'Bulk DivVar Analysis'!$D$62,"Pass","Fail"),"")</f>
        <v/>
      </c>
      <c r="I3449" s="338" t="str">
        <f t="shared" si="55"/>
        <v/>
      </c>
      <c r="J3449" s="339"/>
      <c r="K3449" s="339"/>
      <c r="L3449" s="339"/>
      <c r="M3449" s="339"/>
      <c r="N3449" s="339"/>
      <c r="O3449" s="339"/>
      <c r="P3449" s="339"/>
      <c r="Q3449" s="339"/>
    </row>
    <row r="3450" spans="1:17" ht="13.5" customHeight="1">
      <c r="A3450" s="481"/>
      <c r="B3450" s="481"/>
      <c r="C3450" s="481"/>
      <c r="D3450" s="481"/>
      <c r="E3450" s="481"/>
      <c r="F3450" s="339"/>
      <c r="G3450" s="340" t="str">
        <f>IF(ISNUMBER(E3450),E3450/'Bulk DivVar Analysis'!$C$60,"")</f>
        <v/>
      </c>
      <c r="H3450" s="338" t="str">
        <f>IF(ISNUMBER(E3450), IF(G3450&gt;'Bulk DivVar Analysis'!$D$62,"Pass","Fail"),"")</f>
        <v/>
      </c>
      <c r="I3450" s="338" t="str">
        <f t="shared" si="55"/>
        <v/>
      </c>
      <c r="J3450" s="339"/>
      <c r="K3450" s="339"/>
      <c r="L3450" s="339"/>
      <c r="M3450" s="339"/>
      <c r="N3450" s="339"/>
      <c r="O3450" s="339"/>
      <c r="P3450" s="339"/>
      <c r="Q3450" s="339"/>
    </row>
    <row r="3451" spans="1:17" ht="13.5" customHeight="1">
      <c r="A3451" s="481"/>
      <c r="B3451" s="481"/>
      <c r="C3451" s="481"/>
      <c r="D3451" s="481"/>
      <c r="E3451" s="481"/>
      <c r="F3451" s="339"/>
      <c r="G3451" s="340" t="str">
        <f>IF(ISNUMBER(E3451),E3451/'Bulk DivVar Analysis'!$C$60,"")</f>
        <v/>
      </c>
      <c r="H3451" s="338" t="str">
        <f>IF(ISNUMBER(E3451), IF(G3451&gt;'Bulk DivVar Analysis'!$D$62,"Pass","Fail"),"")</f>
        <v/>
      </c>
      <c r="I3451" s="338" t="str">
        <f t="shared" si="55"/>
        <v/>
      </c>
      <c r="J3451" s="339"/>
      <c r="K3451" s="339"/>
      <c r="L3451" s="339"/>
      <c r="M3451" s="339"/>
      <c r="N3451" s="339"/>
      <c r="O3451" s="339"/>
      <c r="P3451" s="339"/>
      <c r="Q3451" s="339"/>
    </row>
    <row r="3452" spans="1:17" ht="13.5" customHeight="1">
      <c r="A3452" s="481"/>
      <c r="B3452" s="481"/>
      <c r="C3452" s="481"/>
      <c r="D3452" s="481"/>
      <c r="E3452" s="481"/>
      <c r="F3452" s="339"/>
      <c r="G3452" s="340" t="str">
        <f>IF(ISNUMBER(E3452),E3452/'Bulk DivVar Analysis'!$C$60,"")</f>
        <v/>
      </c>
      <c r="H3452" s="338" t="str">
        <f>IF(ISNUMBER(E3452), IF(G3452&gt;'Bulk DivVar Analysis'!$D$62,"Pass","Fail"),"")</f>
        <v/>
      </c>
      <c r="I3452" s="338" t="str">
        <f t="shared" si="55"/>
        <v/>
      </c>
      <c r="J3452" s="339"/>
      <c r="K3452" s="339"/>
      <c r="L3452" s="339"/>
      <c r="M3452" s="339"/>
      <c r="N3452" s="339"/>
      <c r="O3452" s="339"/>
      <c r="P3452" s="339"/>
      <c r="Q3452" s="339"/>
    </row>
    <row r="3453" spans="1:17" ht="13.5" customHeight="1">
      <c r="A3453" s="481"/>
      <c r="B3453" s="481"/>
      <c r="C3453" s="481"/>
      <c r="D3453" s="481"/>
      <c r="E3453" s="481"/>
      <c r="F3453" s="339"/>
      <c r="G3453" s="340" t="str">
        <f>IF(ISNUMBER(E3453),E3453/'Bulk DivVar Analysis'!$C$60,"")</f>
        <v/>
      </c>
      <c r="H3453" s="338" t="str">
        <f>IF(ISNUMBER(E3453), IF(G3453&gt;'Bulk DivVar Analysis'!$D$62,"Pass","Fail"),"")</f>
        <v/>
      </c>
      <c r="I3453" s="338" t="str">
        <f t="shared" si="55"/>
        <v/>
      </c>
      <c r="J3453" s="339"/>
      <c r="K3453" s="339"/>
      <c r="L3453" s="339"/>
      <c r="M3453" s="339"/>
      <c r="N3453" s="339"/>
      <c r="O3453" s="339"/>
      <c r="P3453" s="339"/>
      <c r="Q3453" s="339"/>
    </row>
    <row r="3454" spans="1:17" ht="13.5" customHeight="1">
      <c r="A3454" s="481"/>
      <c r="B3454" s="481"/>
      <c r="C3454" s="481"/>
      <c r="D3454" s="481"/>
      <c r="E3454" s="481"/>
      <c r="F3454" s="339"/>
      <c r="G3454" s="340" t="str">
        <f>IF(ISNUMBER(E3454),E3454/'Bulk DivVar Analysis'!$C$60,"")</f>
        <v/>
      </c>
      <c r="H3454" s="338" t="str">
        <f>IF(ISNUMBER(E3454), IF(G3454&gt;'Bulk DivVar Analysis'!$D$62,"Pass","Fail"),"")</f>
        <v/>
      </c>
      <c r="I3454" s="338" t="str">
        <f t="shared" si="55"/>
        <v/>
      </c>
      <c r="J3454" s="339"/>
      <c r="K3454" s="339"/>
      <c r="L3454" s="339"/>
      <c r="M3454" s="339"/>
      <c r="N3454" s="339"/>
      <c r="O3454" s="339"/>
      <c r="P3454" s="339"/>
      <c r="Q3454" s="339"/>
    </row>
    <row r="3455" spans="1:17" ht="13.5" customHeight="1">
      <c r="A3455" s="481"/>
      <c r="B3455" s="481"/>
      <c r="C3455" s="481"/>
      <c r="D3455" s="481"/>
      <c r="E3455" s="481"/>
      <c r="F3455" s="339"/>
      <c r="G3455" s="340" t="str">
        <f>IF(ISNUMBER(E3455),E3455/'Bulk DivVar Analysis'!$C$60,"")</f>
        <v/>
      </c>
      <c r="H3455" s="338" t="str">
        <f>IF(ISNUMBER(E3455), IF(G3455&gt;'Bulk DivVar Analysis'!$D$62,"Pass","Fail"),"")</f>
        <v/>
      </c>
      <c r="I3455" s="338" t="str">
        <f t="shared" si="55"/>
        <v/>
      </c>
      <c r="J3455" s="339"/>
      <c r="K3455" s="339"/>
      <c r="L3455" s="339"/>
      <c r="M3455" s="339"/>
      <c r="N3455" s="339"/>
      <c r="O3455" s="339"/>
      <c r="P3455" s="339"/>
      <c r="Q3455" s="339"/>
    </row>
    <row r="3456" spans="1:17" ht="13.5" customHeight="1">
      <c r="A3456" s="481"/>
      <c r="B3456" s="481"/>
      <c r="C3456" s="481"/>
      <c r="D3456" s="481"/>
      <c r="E3456" s="481"/>
      <c r="F3456" s="339"/>
      <c r="G3456" s="340" t="str">
        <f>IF(ISNUMBER(E3456),E3456/'Bulk DivVar Analysis'!$C$60,"")</f>
        <v/>
      </c>
      <c r="H3456" s="338" t="str">
        <f>IF(ISNUMBER(E3456), IF(G3456&gt;'Bulk DivVar Analysis'!$D$62,"Pass","Fail"),"")</f>
        <v/>
      </c>
      <c r="I3456" s="338" t="str">
        <f t="shared" si="55"/>
        <v/>
      </c>
      <c r="J3456" s="339"/>
      <c r="K3456" s="339"/>
      <c r="L3456" s="339"/>
      <c r="M3456" s="339"/>
      <c r="N3456" s="339"/>
      <c r="O3456" s="339"/>
      <c r="P3456" s="339"/>
      <c r="Q3456" s="339"/>
    </row>
    <row r="3457" spans="1:17" ht="13.5" customHeight="1">
      <c r="A3457" s="481"/>
      <c r="B3457" s="481"/>
      <c r="C3457" s="481"/>
      <c r="D3457" s="481"/>
      <c r="E3457" s="481"/>
      <c r="F3457" s="339"/>
      <c r="G3457" s="340" t="str">
        <f>IF(ISNUMBER(E3457),E3457/'Bulk DivVar Analysis'!$C$60,"")</f>
        <v/>
      </c>
      <c r="H3457" s="338" t="str">
        <f>IF(ISNUMBER(E3457), IF(G3457&gt;'Bulk DivVar Analysis'!$D$62,"Pass","Fail"),"")</f>
        <v/>
      </c>
      <c r="I3457" s="338" t="str">
        <f t="shared" si="55"/>
        <v/>
      </c>
      <c r="J3457" s="339"/>
      <c r="K3457" s="339"/>
      <c r="L3457" s="339"/>
      <c r="M3457" s="339"/>
      <c r="N3457" s="339"/>
      <c r="O3457" s="339"/>
      <c r="P3457" s="339"/>
      <c r="Q3457" s="339"/>
    </row>
    <row r="3458" spans="1:17" ht="13.5" customHeight="1">
      <c r="A3458" s="481"/>
      <c r="B3458" s="481"/>
      <c r="C3458" s="481"/>
      <c r="D3458" s="481"/>
      <c r="E3458" s="481"/>
      <c r="F3458" s="339"/>
      <c r="G3458" s="340" t="str">
        <f>IF(ISNUMBER(E3458),E3458/'Bulk DivVar Analysis'!$C$60,"")</f>
        <v/>
      </c>
      <c r="H3458" s="338" t="str">
        <f>IF(ISNUMBER(E3458), IF(G3458&gt;'Bulk DivVar Analysis'!$D$62,"Pass","Fail"),"")</f>
        <v/>
      </c>
      <c r="I3458" s="338" t="str">
        <f t="shared" si="55"/>
        <v/>
      </c>
      <c r="J3458" s="339"/>
      <c r="K3458" s="339"/>
      <c r="L3458" s="339"/>
      <c r="M3458" s="339"/>
      <c r="N3458" s="339"/>
      <c r="O3458" s="339"/>
      <c r="P3458" s="339"/>
      <c r="Q3458" s="339"/>
    </row>
    <row r="3459" spans="1:17" ht="13.5" customHeight="1">
      <c r="A3459" s="481"/>
      <c r="B3459" s="481"/>
      <c r="C3459" s="481"/>
      <c r="D3459" s="481"/>
      <c r="E3459" s="481"/>
      <c r="F3459" s="339"/>
      <c r="G3459" s="340" t="str">
        <f>IF(ISNUMBER(E3459),E3459/'Bulk DivVar Analysis'!$C$60,"")</f>
        <v/>
      </c>
      <c r="H3459" s="338" t="str">
        <f>IF(ISNUMBER(E3459), IF(G3459&gt;'Bulk DivVar Analysis'!$D$62,"Pass","Fail"),"")</f>
        <v/>
      </c>
      <c r="I3459" s="338" t="str">
        <f t="shared" ref="I3459:I3522" si="56">_xlfn.TEXTJOIN("_",TRUE,B3459,C3459)</f>
        <v/>
      </c>
      <c r="J3459" s="339"/>
      <c r="K3459" s="339"/>
      <c r="L3459" s="339"/>
      <c r="M3459" s="339"/>
      <c r="N3459" s="339"/>
      <c r="O3459" s="339"/>
      <c r="P3459" s="339"/>
      <c r="Q3459" s="339"/>
    </row>
    <row r="3460" spans="1:17" ht="13.5" customHeight="1">
      <c r="A3460" s="481"/>
      <c r="B3460" s="481"/>
      <c r="C3460" s="481"/>
      <c r="D3460" s="481"/>
      <c r="E3460" s="481"/>
      <c r="F3460" s="339"/>
      <c r="G3460" s="340" t="str">
        <f>IF(ISNUMBER(E3460),E3460/'Bulk DivVar Analysis'!$C$60,"")</f>
        <v/>
      </c>
      <c r="H3460" s="338" t="str">
        <f>IF(ISNUMBER(E3460), IF(G3460&gt;'Bulk DivVar Analysis'!$D$62,"Pass","Fail"),"")</f>
        <v/>
      </c>
      <c r="I3460" s="338" t="str">
        <f t="shared" si="56"/>
        <v/>
      </c>
      <c r="J3460" s="339"/>
      <c r="K3460" s="339"/>
      <c r="L3460" s="339"/>
      <c r="M3460" s="339"/>
      <c r="N3460" s="339"/>
      <c r="O3460" s="339"/>
      <c r="P3460" s="339"/>
      <c r="Q3460" s="339"/>
    </row>
    <row r="3461" spans="1:17" ht="13.5" customHeight="1">
      <c r="A3461" s="481"/>
      <c r="B3461" s="481"/>
      <c r="C3461" s="481"/>
      <c r="D3461" s="481"/>
      <c r="E3461" s="481"/>
      <c r="F3461" s="339"/>
      <c r="G3461" s="340" t="str">
        <f>IF(ISNUMBER(E3461),E3461/'Bulk DivVar Analysis'!$C$60,"")</f>
        <v/>
      </c>
      <c r="H3461" s="338" t="str">
        <f>IF(ISNUMBER(E3461), IF(G3461&gt;'Bulk DivVar Analysis'!$D$62,"Pass","Fail"),"")</f>
        <v/>
      </c>
      <c r="I3461" s="338" t="str">
        <f t="shared" si="56"/>
        <v/>
      </c>
      <c r="J3461" s="339"/>
      <c r="K3461" s="339"/>
      <c r="L3461" s="339"/>
      <c r="M3461" s="339"/>
      <c r="N3461" s="339"/>
      <c r="O3461" s="339"/>
      <c r="P3461" s="339"/>
      <c r="Q3461" s="339"/>
    </row>
    <row r="3462" spans="1:17" ht="13.5" customHeight="1">
      <c r="A3462" s="481"/>
      <c r="B3462" s="481"/>
      <c r="C3462" s="481"/>
      <c r="D3462" s="481"/>
      <c r="E3462" s="481"/>
      <c r="F3462" s="339"/>
      <c r="G3462" s="340" t="str">
        <f>IF(ISNUMBER(E3462),E3462/'Bulk DivVar Analysis'!$C$60,"")</f>
        <v/>
      </c>
      <c r="H3462" s="338" t="str">
        <f>IF(ISNUMBER(E3462), IF(G3462&gt;'Bulk DivVar Analysis'!$D$62,"Pass","Fail"),"")</f>
        <v/>
      </c>
      <c r="I3462" s="338" t="str">
        <f t="shared" si="56"/>
        <v/>
      </c>
      <c r="J3462" s="339"/>
      <c r="K3462" s="339"/>
      <c r="L3462" s="339"/>
      <c r="M3462" s="339"/>
      <c r="N3462" s="339"/>
      <c r="O3462" s="339"/>
      <c r="P3462" s="339"/>
      <c r="Q3462" s="339"/>
    </row>
    <row r="3463" spans="1:17" ht="13.5" customHeight="1">
      <c r="A3463" s="481"/>
      <c r="B3463" s="481"/>
      <c r="C3463" s="481"/>
      <c r="D3463" s="481"/>
      <c r="E3463" s="481"/>
      <c r="F3463" s="339"/>
      <c r="G3463" s="340" t="str">
        <f>IF(ISNUMBER(E3463),E3463/'Bulk DivVar Analysis'!$C$60,"")</f>
        <v/>
      </c>
      <c r="H3463" s="338" t="str">
        <f>IF(ISNUMBER(E3463), IF(G3463&gt;'Bulk DivVar Analysis'!$D$62,"Pass","Fail"),"")</f>
        <v/>
      </c>
      <c r="I3463" s="338" t="str">
        <f t="shared" si="56"/>
        <v/>
      </c>
      <c r="J3463" s="339"/>
      <c r="K3463" s="339"/>
      <c r="L3463" s="339"/>
      <c r="M3463" s="339"/>
      <c r="N3463" s="339"/>
      <c r="O3463" s="339"/>
      <c r="P3463" s="339"/>
      <c r="Q3463" s="339"/>
    </row>
    <row r="3464" spans="1:17" ht="13.5" customHeight="1">
      <c r="A3464" s="481"/>
      <c r="B3464" s="481"/>
      <c r="C3464" s="481"/>
      <c r="D3464" s="481"/>
      <c r="E3464" s="481"/>
      <c r="F3464" s="339"/>
      <c r="G3464" s="340" t="str">
        <f>IF(ISNUMBER(E3464),E3464/'Bulk DivVar Analysis'!$C$60,"")</f>
        <v/>
      </c>
      <c r="H3464" s="338" t="str">
        <f>IF(ISNUMBER(E3464), IF(G3464&gt;'Bulk DivVar Analysis'!$D$62,"Pass","Fail"),"")</f>
        <v/>
      </c>
      <c r="I3464" s="338" t="str">
        <f t="shared" si="56"/>
        <v/>
      </c>
      <c r="J3464" s="339"/>
      <c r="K3464" s="339"/>
      <c r="L3464" s="339"/>
      <c r="M3464" s="339"/>
      <c r="N3464" s="339"/>
      <c r="O3464" s="339"/>
      <c r="P3464" s="339"/>
      <c r="Q3464" s="339"/>
    </row>
    <row r="3465" spans="1:17" ht="13.5" customHeight="1">
      <c r="A3465" s="481"/>
      <c r="B3465" s="481"/>
      <c r="C3465" s="481"/>
      <c r="D3465" s="481"/>
      <c r="E3465" s="481"/>
      <c r="F3465" s="339"/>
      <c r="G3465" s="340" t="str">
        <f>IF(ISNUMBER(E3465),E3465/'Bulk DivVar Analysis'!$C$60,"")</f>
        <v/>
      </c>
      <c r="H3465" s="338" t="str">
        <f>IF(ISNUMBER(E3465), IF(G3465&gt;'Bulk DivVar Analysis'!$D$62,"Pass","Fail"),"")</f>
        <v/>
      </c>
      <c r="I3465" s="338" t="str">
        <f t="shared" si="56"/>
        <v/>
      </c>
      <c r="J3465" s="339"/>
      <c r="K3465" s="339"/>
      <c r="L3465" s="339"/>
      <c r="M3465" s="339"/>
      <c r="N3465" s="339"/>
      <c r="O3465" s="339"/>
      <c r="P3465" s="339"/>
      <c r="Q3465" s="339"/>
    </row>
    <row r="3466" spans="1:17" ht="13.5" customHeight="1">
      <c r="A3466" s="481"/>
      <c r="B3466" s="481"/>
      <c r="C3466" s="481"/>
      <c r="D3466" s="481"/>
      <c r="E3466" s="481"/>
      <c r="F3466" s="339"/>
      <c r="G3466" s="340" t="str">
        <f>IF(ISNUMBER(E3466),E3466/'Bulk DivVar Analysis'!$C$60,"")</f>
        <v/>
      </c>
      <c r="H3466" s="338" t="str">
        <f>IF(ISNUMBER(E3466), IF(G3466&gt;'Bulk DivVar Analysis'!$D$62,"Pass","Fail"),"")</f>
        <v/>
      </c>
      <c r="I3466" s="338" t="str">
        <f t="shared" si="56"/>
        <v/>
      </c>
      <c r="J3466" s="339"/>
      <c r="K3466" s="339"/>
      <c r="L3466" s="339"/>
      <c r="M3466" s="339"/>
      <c r="N3466" s="339"/>
      <c r="O3466" s="339"/>
      <c r="P3466" s="339"/>
      <c r="Q3466" s="339"/>
    </row>
    <row r="3467" spans="1:17" ht="13.5" customHeight="1">
      <c r="A3467" s="481"/>
      <c r="B3467" s="481"/>
      <c r="C3467" s="481"/>
      <c r="D3467" s="481"/>
      <c r="E3467" s="481"/>
      <c r="F3467" s="339"/>
      <c r="G3467" s="340" t="str">
        <f>IF(ISNUMBER(E3467),E3467/'Bulk DivVar Analysis'!$C$60,"")</f>
        <v/>
      </c>
      <c r="H3467" s="338" t="str">
        <f>IF(ISNUMBER(E3467), IF(G3467&gt;'Bulk DivVar Analysis'!$D$62,"Pass","Fail"),"")</f>
        <v/>
      </c>
      <c r="I3467" s="338" t="str">
        <f t="shared" si="56"/>
        <v/>
      </c>
      <c r="J3467" s="339"/>
      <c r="K3467" s="339"/>
      <c r="L3467" s="339"/>
      <c r="M3467" s="339"/>
      <c r="N3467" s="339"/>
      <c r="O3467" s="339"/>
      <c r="P3467" s="339"/>
      <c r="Q3467" s="339"/>
    </row>
    <row r="3468" spans="1:17" ht="13.5" customHeight="1">
      <c r="A3468" s="481"/>
      <c r="B3468" s="481"/>
      <c r="C3468" s="481"/>
      <c r="D3468" s="481"/>
      <c r="E3468" s="481"/>
      <c r="F3468" s="339"/>
      <c r="G3468" s="340" t="str">
        <f>IF(ISNUMBER(E3468),E3468/'Bulk DivVar Analysis'!$C$60,"")</f>
        <v/>
      </c>
      <c r="H3468" s="338" t="str">
        <f>IF(ISNUMBER(E3468), IF(G3468&gt;'Bulk DivVar Analysis'!$D$62,"Pass","Fail"),"")</f>
        <v/>
      </c>
      <c r="I3468" s="338" t="str">
        <f t="shared" si="56"/>
        <v/>
      </c>
      <c r="J3468" s="339"/>
      <c r="K3468" s="339"/>
      <c r="L3468" s="339"/>
      <c r="M3468" s="339"/>
      <c r="N3468" s="339"/>
      <c r="O3468" s="339"/>
      <c r="P3468" s="339"/>
      <c r="Q3468" s="339"/>
    </row>
    <row r="3469" spans="1:17" ht="13.5" customHeight="1">
      <c r="A3469" s="481"/>
      <c r="B3469" s="481"/>
      <c r="C3469" s="481"/>
      <c r="D3469" s="481"/>
      <c r="E3469" s="481"/>
      <c r="F3469" s="339"/>
      <c r="G3469" s="340" t="str">
        <f>IF(ISNUMBER(E3469),E3469/'Bulk DivVar Analysis'!$C$60,"")</f>
        <v/>
      </c>
      <c r="H3469" s="338" t="str">
        <f>IF(ISNUMBER(E3469), IF(G3469&gt;'Bulk DivVar Analysis'!$D$62,"Pass","Fail"),"")</f>
        <v/>
      </c>
      <c r="I3469" s="338" t="str">
        <f t="shared" si="56"/>
        <v/>
      </c>
      <c r="J3469" s="339"/>
      <c r="K3469" s="339"/>
      <c r="L3469" s="339"/>
      <c r="M3469" s="339"/>
      <c r="N3469" s="339"/>
      <c r="O3469" s="339"/>
      <c r="P3469" s="339"/>
      <c r="Q3469" s="339"/>
    </row>
    <row r="3470" spans="1:17" ht="13.5" customHeight="1">
      <c r="A3470" s="481"/>
      <c r="B3470" s="481"/>
      <c r="C3470" s="481"/>
      <c r="D3470" s="481"/>
      <c r="E3470" s="481"/>
      <c r="F3470" s="339"/>
      <c r="G3470" s="340" t="str">
        <f>IF(ISNUMBER(E3470),E3470/'Bulk DivVar Analysis'!$C$60,"")</f>
        <v/>
      </c>
      <c r="H3470" s="338" t="str">
        <f>IF(ISNUMBER(E3470), IF(G3470&gt;'Bulk DivVar Analysis'!$D$62,"Pass","Fail"),"")</f>
        <v/>
      </c>
      <c r="I3470" s="338" t="str">
        <f t="shared" si="56"/>
        <v/>
      </c>
      <c r="J3470" s="339"/>
      <c r="K3470" s="339"/>
      <c r="L3470" s="339"/>
      <c r="M3470" s="339"/>
      <c r="N3470" s="339"/>
      <c r="O3470" s="339"/>
      <c r="P3470" s="339"/>
      <c r="Q3470" s="339"/>
    </row>
    <row r="3471" spans="1:17" ht="13.5" customHeight="1">
      <c r="A3471" s="481"/>
      <c r="B3471" s="481"/>
      <c r="C3471" s="481"/>
      <c r="D3471" s="481"/>
      <c r="E3471" s="481"/>
      <c r="F3471" s="339"/>
      <c r="G3471" s="340" t="str">
        <f>IF(ISNUMBER(E3471),E3471/'Bulk DivVar Analysis'!$C$60,"")</f>
        <v/>
      </c>
      <c r="H3471" s="338" t="str">
        <f>IF(ISNUMBER(E3471), IF(G3471&gt;'Bulk DivVar Analysis'!$D$62,"Pass","Fail"),"")</f>
        <v/>
      </c>
      <c r="I3471" s="338" t="str">
        <f t="shared" si="56"/>
        <v/>
      </c>
      <c r="J3471" s="339"/>
      <c r="K3471" s="339"/>
      <c r="L3471" s="339"/>
      <c r="M3471" s="339"/>
      <c r="N3471" s="339"/>
      <c r="O3471" s="339"/>
      <c r="P3471" s="339"/>
      <c r="Q3471" s="339"/>
    </row>
    <row r="3472" spans="1:17" ht="13.5" customHeight="1">
      <c r="A3472" s="481"/>
      <c r="B3472" s="481"/>
      <c r="C3472" s="481"/>
      <c r="D3472" s="481"/>
      <c r="E3472" s="481"/>
      <c r="F3472" s="339"/>
      <c r="G3472" s="340" t="str">
        <f>IF(ISNUMBER(E3472),E3472/'Bulk DivVar Analysis'!$C$60,"")</f>
        <v/>
      </c>
      <c r="H3472" s="338" t="str">
        <f>IF(ISNUMBER(E3472), IF(G3472&gt;'Bulk DivVar Analysis'!$D$62,"Pass","Fail"),"")</f>
        <v/>
      </c>
      <c r="I3472" s="338" t="str">
        <f t="shared" si="56"/>
        <v/>
      </c>
      <c r="J3472" s="339"/>
      <c r="K3472" s="339"/>
      <c r="L3472" s="339"/>
      <c r="M3472" s="339"/>
      <c r="N3472" s="339"/>
      <c r="O3472" s="339"/>
      <c r="P3472" s="339"/>
      <c r="Q3472" s="339"/>
    </row>
    <row r="3473" spans="1:17" ht="13.5" customHeight="1">
      <c r="A3473" s="481"/>
      <c r="B3473" s="481"/>
      <c r="C3473" s="481"/>
      <c r="D3473" s="481"/>
      <c r="E3473" s="481"/>
      <c r="F3473" s="339"/>
      <c r="G3473" s="340" t="str">
        <f>IF(ISNUMBER(E3473),E3473/'Bulk DivVar Analysis'!$C$60,"")</f>
        <v/>
      </c>
      <c r="H3473" s="338" t="str">
        <f>IF(ISNUMBER(E3473), IF(G3473&gt;'Bulk DivVar Analysis'!$D$62,"Pass","Fail"),"")</f>
        <v/>
      </c>
      <c r="I3473" s="338" t="str">
        <f t="shared" si="56"/>
        <v/>
      </c>
      <c r="J3473" s="339"/>
      <c r="K3473" s="339"/>
      <c r="L3473" s="339"/>
      <c r="M3473" s="339"/>
      <c r="N3473" s="339"/>
      <c r="O3473" s="339"/>
      <c r="P3473" s="339"/>
      <c r="Q3473" s="339"/>
    </row>
    <row r="3474" spans="1:17" ht="13.5" customHeight="1">
      <c r="A3474" s="481"/>
      <c r="B3474" s="481"/>
      <c r="C3474" s="481"/>
      <c r="D3474" s="481"/>
      <c r="E3474" s="481"/>
      <c r="F3474" s="339"/>
      <c r="G3474" s="340" t="str">
        <f>IF(ISNUMBER(E3474),E3474/'Bulk DivVar Analysis'!$C$60,"")</f>
        <v/>
      </c>
      <c r="H3474" s="338" t="str">
        <f>IF(ISNUMBER(E3474), IF(G3474&gt;'Bulk DivVar Analysis'!$D$62,"Pass","Fail"),"")</f>
        <v/>
      </c>
      <c r="I3474" s="338" t="str">
        <f t="shared" si="56"/>
        <v/>
      </c>
      <c r="J3474" s="339"/>
      <c r="K3474" s="339"/>
      <c r="L3474" s="339"/>
      <c r="M3474" s="339"/>
      <c r="N3474" s="339"/>
      <c r="O3474" s="339"/>
      <c r="P3474" s="339"/>
      <c r="Q3474" s="339"/>
    </row>
    <row r="3475" spans="1:17" ht="13.5" customHeight="1">
      <c r="A3475" s="481"/>
      <c r="B3475" s="481"/>
      <c r="C3475" s="481"/>
      <c r="D3475" s="481"/>
      <c r="E3475" s="481"/>
      <c r="F3475" s="339"/>
      <c r="G3475" s="340" t="str">
        <f>IF(ISNUMBER(E3475),E3475/'Bulk DivVar Analysis'!$C$60,"")</f>
        <v/>
      </c>
      <c r="H3475" s="338" t="str">
        <f>IF(ISNUMBER(E3475), IF(G3475&gt;'Bulk DivVar Analysis'!$D$62,"Pass","Fail"),"")</f>
        <v/>
      </c>
      <c r="I3475" s="338" t="str">
        <f t="shared" si="56"/>
        <v/>
      </c>
      <c r="J3475" s="339"/>
      <c r="K3475" s="339"/>
      <c r="L3475" s="339"/>
      <c r="M3475" s="339"/>
      <c r="N3475" s="339"/>
      <c r="O3475" s="339"/>
      <c r="P3475" s="339"/>
      <c r="Q3475" s="339"/>
    </row>
    <row r="3476" spans="1:17" ht="13.5" customHeight="1">
      <c r="A3476" s="481"/>
      <c r="B3476" s="481"/>
      <c r="C3476" s="481"/>
      <c r="D3476" s="481"/>
      <c r="E3476" s="481"/>
      <c r="F3476" s="339"/>
      <c r="G3476" s="340" t="str">
        <f>IF(ISNUMBER(E3476),E3476/'Bulk DivVar Analysis'!$C$60,"")</f>
        <v/>
      </c>
      <c r="H3476" s="338" t="str">
        <f>IF(ISNUMBER(E3476), IF(G3476&gt;'Bulk DivVar Analysis'!$D$62,"Pass","Fail"),"")</f>
        <v/>
      </c>
      <c r="I3476" s="338" t="str">
        <f t="shared" si="56"/>
        <v/>
      </c>
      <c r="J3476" s="339"/>
      <c r="K3476" s="339"/>
      <c r="L3476" s="339"/>
      <c r="M3476" s="339"/>
      <c r="N3476" s="339"/>
      <c r="O3476" s="339"/>
      <c r="P3476" s="339"/>
      <c r="Q3476" s="339"/>
    </row>
    <row r="3477" spans="1:17" ht="13.5" customHeight="1">
      <c r="A3477" s="481"/>
      <c r="B3477" s="481"/>
      <c r="C3477" s="481"/>
      <c r="D3477" s="481"/>
      <c r="E3477" s="481"/>
      <c r="F3477" s="339"/>
      <c r="G3477" s="340" t="str">
        <f>IF(ISNUMBER(E3477),E3477/'Bulk DivVar Analysis'!$C$60,"")</f>
        <v/>
      </c>
      <c r="H3477" s="338" t="str">
        <f>IF(ISNUMBER(E3477), IF(G3477&gt;'Bulk DivVar Analysis'!$D$62,"Pass","Fail"),"")</f>
        <v/>
      </c>
      <c r="I3477" s="338" t="str">
        <f t="shared" si="56"/>
        <v/>
      </c>
      <c r="J3477" s="339"/>
      <c r="K3477" s="339"/>
      <c r="L3477" s="339"/>
      <c r="M3477" s="339"/>
      <c r="N3477" s="339"/>
      <c r="O3477" s="339"/>
      <c r="P3477" s="339"/>
      <c r="Q3477" s="339"/>
    </row>
    <row r="3478" spans="1:17" ht="13.5" customHeight="1">
      <c r="A3478" s="481"/>
      <c r="B3478" s="481"/>
      <c r="C3478" s="481"/>
      <c r="D3478" s="481"/>
      <c r="E3478" s="481"/>
      <c r="F3478" s="339"/>
      <c r="G3478" s="340" t="str">
        <f>IF(ISNUMBER(E3478),E3478/'Bulk DivVar Analysis'!$C$60,"")</f>
        <v/>
      </c>
      <c r="H3478" s="338" t="str">
        <f>IF(ISNUMBER(E3478), IF(G3478&gt;'Bulk DivVar Analysis'!$D$62,"Pass","Fail"),"")</f>
        <v/>
      </c>
      <c r="I3478" s="338" t="str">
        <f t="shared" si="56"/>
        <v/>
      </c>
      <c r="J3478" s="339"/>
      <c r="K3478" s="339"/>
      <c r="L3478" s="339"/>
      <c r="M3478" s="339"/>
      <c r="N3478" s="339"/>
      <c r="O3478" s="339"/>
      <c r="P3478" s="339"/>
      <c r="Q3478" s="339"/>
    </row>
    <row r="3479" spans="1:17" ht="13.5" customHeight="1">
      <c r="A3479" s="481"/>
      <c r="B3479" s="481"/>
      <c r="C3479" s="481"/>
      <c r="D3479" s="481"/>
      <c r="E3479" s="481"/>
      <c r="F3479" s="339"/>
      <c r="G3479" s="340" t="str">
        <f>IF(ISNUMBER(E3479),E3479/'Bulk DivVar Analysis'!$C$60,"")</f>
        <v/>
      </c>
      <c r="H3479" s="338" t="str">
        <f>IF(ISNUMBER(E3479), IF(G3479&gt;'Bulk DivVar Analysis'!$D$62,"Pass","Fail"),"")</f>
        <v/>
      </c>
      <c r="I3479" s="338" t="str">
        <f t="shared" si="56"/>
        <v/>
      </c>
      <c r="J3479" s="339"/>
      <c r="K3479" s="339"/>
      <c r="L3479" s="339"/>
      <c r="M3479" s="339"/>
      <c r="N3479" s="339"/>
      <c r="O3479" s="339"/>
      <c r="P3479" s="339"/>
      <c r="Q3479" s="339"/>
    </row>
    <row r="3480" spans="1:17" ht="13.5" customHeight="1">
      <c r="A3480" s="481"/>
      <c r="B3480" s="481"/>
      <c r="C3480" s="481"/>
      <c r="D3480" s="481"/>
      <c r="E3480" s="481"/>
      <c r="F3480" s="339"/>
      <c r="G3480" s="340" t="str">
        <f>IF(ISNUMBER(E3480),E3480/'Bulk DivVar Analysis'!$C$60,"")</f>
        <v/>
      </c>
      <c r="H3480" s="338" t="str">
        <f>IF(ISNUMBER(E3480), IF(G3480&gt;'Bulk DivVar Analysis'!$D$62,"Pass","Fail"),"")</f>
        <v/>
      </c>
      <c r="I3480" s="338" t="str">
        <f t="shared" si="56"/>
        <v/>
      </c>
      <c r="J3480" s="339"/>
      <c r="K3480" s="339"/>
      <c r="L3480" s="339"/>
      <c r="M3480" s="339"/>
      <c r="N3480" s="339"/>
      <c r="O3480" s="339"/>
      <c r="P3480" s="339"/>
      <c r="Q3480" s="339"/>
    </row>
    <row r="3481" spans="1:17" ht="13.5" customHeight="1">
      <c r="A3481" s="481"/>
      <c r="B3481" s="481"/>
      <c r="C3481" s="481"/>
      <c r="D3481" s="481"/>
      <c r="E3481" s="481"/>
      <c r="F3481" s="339"/>
      <c r="G3481" s="340" t="str">
        <f>IF(ISNUMBER(E3481),E3481/'Bulk DivVar Analysis'!$C$60,"")</f>
        <v/>
      </c>
      <c r="H3481" s="338" t="str">
        <f>IF(ISNUMBER(E3481), IF(G3481&gt;'Bulk DivVar Analysis'!$D$62,"Pass","Fail"),"")</f>
        <v/>
      </c>
      <c r="I3481" s="338" t="str">
        <f t="shared" si="56"/>
        <v/>
      </c>
      <c r="J3481" s="339"/>
      <c r="K3481" s="339"/>
      <c r="L3481" s="339"/>
      <c r="M3481" s="339"/>
      <c r="N3481" s="339"/>
      <c r="O3481" s="339"/>
      <c r="P3481" s="339"/>
      <c r="Q3481" s="339"/>
    </row>
    <row r="3482" spans="1:17" ht="13.5" customHeight="1">
      <c r="A3482" s="481"/>
      <c r="B3482" s="481"/>
      <c r="C3482" s="481"/>
      <c r="D3482" s="481"/>
      <c r="E3482" s="481"/>
      <c r="F3482" s="339"/>
      <c r="G3482" s="340" t="str">
        <f>IF(ISNUMBER(E3482),E3482/'Bulk DivVar Analysis'!$C$60,"")</f>
        <v/>
      </c>
      <c r="H3482" s="338" t="str">
        <f>IF(ISNUMBER(E3482), IF(G3482&gt;'Bulk DivVar Analysis'!$D$62,"Pass","Fail"),"")</f>
        <v/>
      </c>
      <c r="I3482" s="338" t="str">
        <f t="shared" si="56"/>
        <v/>
      </c>
      <c r="J3482" s="339"/>
      <c r="K3482" s="339"/>
      <c r="L3482" s="339"/>
      <c r="M3482" s="339"/>
      <c r="N3482" s="339"/>
      <c r="O3482" s="339"/>
      <c r="P3482" s="339"/>
      <c r="Q3482" s="339"/>
    </row>
    <row r="3483" spans="1:17" ht="13.5" customHeight="1">
      <c r="A3483" s="481"/>
      <c r="B3483" s="481"/>
      <c r="C3483" s="481"/>
      <c r="D3483" s="481"/>
      <c r="E3483" s="481"/>
      <c r="F3483" s="339"/>
      <c r="G3483" s="340" t="str">
        <f>IF(ISNUMBER(E3483),E3483/'Bulk DivVar Analysis'!$C$60,"")</f>
        <v/>
      </c>
      <c r="H3483" s="338" t="str">
        <f>IF(ISNUMBER(E3483), IF(G3483&gt;'Bulk DivVar Analysis'!$D$62,"Pass","Fail"),"")</f>
        <v/>
      </c>
      <c r="I3483" s="338" t="str">
        <f t="shared" si="56"/>
        <v/>
      </c>
      <c r="J3483" s="339"/>
      <c r="K3483" s="339"/>
      <c r="L3483" s="339"/>
      <c r="M3483" s="339"/>
      <c r="N3483" s="339"/>
      <c r="O3483" s="339"/>
      <c r="P3483" s="339"/>
      <c r="Q3483" s="339"/>
    </row>
    <row r="3484" spans="1:17" ht="13.5" customHeight="1">
      <c r="A3484" s="481"/>
      <c r="B3484" s="481"/>
      <c r="C3484" s="481"/>
      <c r="D3484" s="481"/>
      <c r="E3484" s="481"/>
      <c r="F3484" s="339"/>
      <c r="G3484" s="340" t="str">
        <f>IF(ISNUMBER(E3484),E3484/'Bulk DivVar Analysis'!$C$60,"")</f>
        <v/>
      </c>
      <c r="H3484" s="338" t="str">
        <f>IF(ISNUMBER(E3484), IF(G3484&gt;'Bulk DivVar Analysis'!$D$62,"Pass","Fail"),"")</f>
        <v/>
      </c>
      <c r="I3484" s="338" t="str">
        <f t="shared" si="56"/>
        <v/>
      </c>
      <c r="J3484" s="339"/>
      <c r="K3484" s="339"/>
      <c r="L3484" s="339"/>
      <c r="M3484" s="339"/>
      <c r="N3484" s="339"/>
      <c r="O3484" s="339"/>
      <c r="P3484" s="339"/>
      <c r="Q3484" s="339"/>
    </row>
    <row r="3485" spans="1:17" ht="13.5" customHeight="1">
      <c r="A3485" s="481"/>
      <c r="B3485" s="481"/>
      <c r="C3485" s="481"/>
      <c r="D3485" s="481"/>
      <c r="E3485" s="481"/>
      <c r="F3485" s="339"/>
      <c r="G3485" s="340" t="str">
        <f>IF(ISNUMBER(E3485),E3485/'Bulk DivVar Analysis'!$C$60,"")</f>
        <v/>
      </c>
      <c r="H3485" s="338" t="str">
        <f>IF(ISNUMBER(E3485), IF(G3485&gt;'Bulk DivVar Analysis'!$D$62,"Pass","Fail"),"")</f>
        <v/>
      </c>
      <c r="I3485" s="338" t="str">
        <f t="shared" si="56"/>
        <v/>
      </c>
      <c r="J3485" s="339"/>
      <c r="K3485" s="339"/>
      <c r="L3485" s="339"/>
      <c r="M3485" s="339"/>
      <c r="N3485" s="339"/>
      <c r="O3485" s="339"/>
      <c r="P3485" s="339"/>
      <c r="Q3485" s="339"/>
    </row>
    <row r="3486" spans="1:17" ht="13.5" customHeight="1">
      <c r="A3486" s="481"/>
      <c r="B3486" s="481"/>
      <c r="C3486" s="481"/>
      <c r="D3486" s="481"/>
      <c r="E3486" s="481"/>
      <c r="F3486" s="339"/>
      <c r="G3486" s="340" t="str">
        <f>IF(ISNUMBER(E3486),E3486/'Bulk DivVar Analysis'!$C$60,"")</f>
        <v/>
      </c>
      <c r="H3486" s="338" t="str">
        <f>IF(ISNUMBER(E3486), IF(G3486&gt;'Bulk DivVar Analysis'!$D$62,"Pass","Fail"),"")</f>
        <v/>
      </c>
      <c r="I3486" s="338" t="str">
        <f t="shared" si="56"/>
        <v/>
      </c>
      <c r="J3486" s="339"/>
      <c r="K3486" s="339"/>
      <c r="L3486" s="339"/>
      <c r="M3486" s="339"/>
      <c r="N3486" s="339"/>
      <c r="O3486" s="339"/>
      <c r="P3486" s="339"/>
      <c r="Q3486" s="339"/>
    </row>
    <row r="3487" spans="1:17" ht="13.5" customHeight="1">
      <c r="A3487" s="481"/>
      <c r="B3487" s="481"/>
      <c r="C3487" s="481"/>
      <c r="D3487" s="481"/>
      <c r="E3487" s="481"/>
      <c r="F3487" s="339"/>
      <c r="G3487" s="340" t="str">
        <f>IF(ISNUMBER(E3487),E3487/'Bulk DivVar Analysis'!$C$60,"")</f>
        <v/>
      </c>
      <c r="H3487" s="338" t="str">
        <f>IF(ISNUMBER(E3487), IF(G3487&gt;'Bulk DivVar Analysis'!$D$62,"Pass","Fail"),"")</f>
        <v/>
      </c>
      <c r="I3487" s="338" t="str">
        <f t="shared" si="56"/>
        <v/>
      </c>
      <c r="J3487" s="339"/>
      <c r="K3487" s="339"/>
      <c r="L3487" s="339"/>
      <c r="M3487" s="339"/>
      <c r="N3487" s="339"/>
      <c r="O3487" s="339"/>
      <c r="P3487" s="339"/>
      <c r="Q3487" s="339"/>
    </row>
    <row r="3488" spans="1:17" ht="13.5" customHeight="1">
      <c r="A3488" s="481"/>
      <c r="B3488" s="481"/>
      <c r="C3488" s="481"/>
      <c r="D3488" s="481"/>
      <c r="E3488" s="481"/>
      <c r="F3488" s="339"/>
      <c r="G3488" s="340" t="str">
        <f>IF(ISNUMBER(E3488),E3488/'Bulk DivVar Analysis'!$C$60,"")</f>
        <v/>
      </c>
      <c r="H3488" s="338" t="str">
        <f>IF(ISNUMBER(E3488), IF(G3488&gt;'Bulk DivVar Analysis'!$D$62,"Pass","Fail"),"")</f>
        <v/>
      </c>
      <c r="I3488" s="338" t="str">
        <f t="shared" si="56"/>
        <v/>
      </c>
      <c r="J3488" s="339"/>
      <c r="K3488" s="339"/>
      <c r="L3488" s="339"/>
      <c r="M3488" s="339"/>
      <c r="N3488" s="339"/>
      <c r="O3488" s="339"/>
      <c r="P3488" s="339"/>
      <c r="Q3488" s="339"/>
    </row>
    <row r="3489" spans="1:17" ht="13.5" customHeight="1">
      <c r="A3489" s="481"/>
      <c r="B3489" s="481"/>
      <c r="C3489" s="481"/>
      <c r="D3489" s="481"/>
      <c r="E3489" s="481"/>
      <c r="F3489" s="339"/>
      <c r="G3489" s="340" t="str">
        <f>IF(ISNUMBER(E3489),E3489/'Bulk DivVar Analysis'!$C$60,"")</f>
        <v/>
      </c>
      <c r="H3489" s="338" t="str">
        <f>IF(ISNUMBER(E3489), IF(G3489&gt;'Bulk DivVar Analysis'!$D$62,"Pass","Fail"),"")</f>
        <v/>
      </c>
      <c r="I3489" s="338" t="str">
        <f t="shared" si="56"/>
        <v/>
      </c>
      <c r="J3489" s="339"/>
      <c r="K3489" s="339"/>
      <c r="L3489" s="339"/>
      <c r="M3489" s="339"/>
      <c r="N3489" s="339"/>
      <c r="O3489" s="339"/>
      <c r="P3489" s="339"/>
      <c r="Q3489" s="339"/>
    </row>
    <row r="3490" spans="1:17" ht="13.5" customHeight="1">
      <c r="A3490" s="481"/>
      <c r="B3490" s="481"/>
      <c r="C3490" s="481"/>
      <c r="D3490" s="481"/>
      <c r="E3490" s="481"/>
      <c r="F3490" s="339"/>
      <c r="G3490" s="340" t="str">
        <f>IF(ISNUMBER(E3490),E3490/'Bulk DivVar Analysis'!$C$60,"")</f>
        <v/>
      </c>
      <c r="H3490" s="338" t="str">
        <f>IF(ISNUMBER(E3490), IF(G3490&gt;'Bulk DivVar Analysis'!$D$62,"Pass","Fail"),"")</f>
        <v/>
      </c>
      <c r="I3490" s="338" t="str">
        <f t="shared" si="56"/>
        <v/>
      </c>
      <c r="J3490" s="339"/>
      <c r="K3490" s="339"/>
      <c r="L3490" s="339"/>
      <c r="M3490" s="339"/>
      <c r="N3490" s="339"/>
      <c r="O3490" s="339"/>
      <c r="P3490" s="339"/>
      <c r="Q3490" s="339"/>
    </row>
    <row r="3491" spans="1:17" ht="13.5" customHeight="1">
      <c r="A3491" s="481"/>
      <c r="B3491" s="481"/>
      <c r="C3491" s="481"/>
      <c r="D3491" s="481"/>
      <c r="E3491" s="481"/>
      <c r="F3491" s="339"/>
      <c r="G3491" s="340" t="str">
        <f>IF(ISNUMBER(E3491),E3491/'Bulk DivVar Analysis'!$C$60,"")</f>
        <v/>
      </c>
      <c r="H3491" s="338" t="str">
        <f>IF(ISNUMBER(E3491), IF(G3491&gt;'Bulk DivVar Analysis'!$D$62,"Pass","Fail"),"")</f>
        <v/>
      </c>
      <c r="I3491" s="338" t="str">
        <f t="shared" si="56"/>
        <v/>
      </c>
      <c r="J3491" s="339"/>
      <c r="K3491" s="339"/>
      <c r="L3491" s="339"/>
      <c r="M3491" s="339"/>
      <c r="N3491" s="339"/>
      <c r="O3491" s="339"/>
      <c r="P3491" s="339"/>
      <c r="Q3491" s="339"/>
    </row>
    <row r="3492" spans="1:17" ht="13.5" customHeight="1">
      <c r="A3492" s="481"/>
      <c r="B3492" s="481"/>
      <c r="C3492" s="481"/>
      <c r="D3492" s="481"/>
      <c r="E3492" s="481"/>
      <c r="F3492" s="339"/>
      <c r="G3492" s="340" t="str">
        <f>IF(ISNUMBER(E3492),E3492/'Bulk DivVar Analysis'!$C$60,"")</f>
        <v/>
      </c>
      <c r="H3492" s="338" t="str">
        <f>IF(ISNUMBER(E3492), IF(G3492&gt;'Bulk DivVar Analysis'!$D$62,"Pass","Fail"),"")</f>
        <v/>
      </c>
      <c r="I3492" s="338" t="str">
        <f t="shared" si="56"/>
        <v/>
      </c>
      <c r="J3492" s="339"/>
      <c r="K3492" s="339"/>
      <c r="L3492" s="339"/>
      <c r="M3492" s="339"/>
      <c r="N3492" s="339"/>
      <c r="O3492" s="339"/>
      <c r="P3492" s="339"/>
      <c r="Q3492" s="339"/>
    </row>
    <row r="3493" spans="1:17" ht="13.5" customHeight="1">
      <c r="A3493" s="481"/>
      <c r="B3493" s="481"/>
      <c r="C3493" s="481"/>
      <c r="D3493" s="481"/>
      <c r="E3493" s="481"/>
      <c r="F3493" s="339"/>
      <c r="G3493" s="340" t="str">
        <f>IF(ISNUMBER(E3493),E3493/'Bulk DivVar Analysis'!$C$60,"")</f>
        <v/>
      </c>
      <c r="H3493" s="338" t="str">
        <f>IF(ISNUMBER(E3493), IF(G3493&gt;'Bulk DivVar Analysis'!$D$62,"Pass","Fail"),"")</f>
        <v/>
      </c>
      <c r="I3493" s="338" t="str">
        <f t="shared" si="56"/>
        <v/>
      </c>
      <c r="J3493" s="339"/>
      <c r="K3493" s="339"/>
      <c r="L3493" s="339"/>
      <c r="M3493" s="339"/>
      <c r="N3493" s="339"/>
      <c r="O3493" s="339"/>
      <c r="P3493" s="339"/>
      <c r="Q3493" s="339"/>
    </row>
    <row r="3494" spans="1:17" ht="13.5" customHeight="1">
      <c r="A3494" s="481"/>
      <c r="B3494" s="481"/>
      <c r="C3494" s="481"/>
      <c r="D3494" s="481"/>
      <c r="E3494" s="481"/>
      <c r="F3494" s="339"/>
      <c r="G3494" s="340" t="str">
        <f>IF(ISNUMBER(E3494),E3494/'Bulk DivVar Analysis'!$C$60,"")</f>
        <v/>
      </c>
      <c r="H3494" s="338" t="str">
        <f>IF(ISNUMBER(E3494), IF(G3494&gt;'Bulk DivVar Analysis'!$D$62,"Pass","Fail"),"")</f>
        <v/>
      </c>
      <c r="I3494" s="338" t="str">
        <f t="shared" si="56"/>
        <v/>
      </c>
      <c r="J3494" s="339"/>
      <c r="K3494" s="339"/>
      <c r="L3494" s="339"/>
      <c r="M3494" s="339"/>
      <c r="N3494" s="339"/>
      <c r="O3494" s="339"/>
      <c r="P3494" s="339"/>
      <c r="Q3494" s="339"/>
    </row>
    <row r="3495" spans="1:17" ht="13.5" customHeight="1">
      <c r="A3495" s="481"/>
      <c r="B3495" s="481"/>
      <c r="C3495" s="481"/>
      <c r="D3495" s="481"/>
      <c r="E3495" s="481"/>
      <c r="F3495" s="339"/>
      <c r="G3495" s="340" t="str">
        <f>IF(ISNUMBER(E3495),E3495/'Bulk DivVar Analysis'!$C$60,"")</f>
        <v/>
      </c>
      <c r="H3495" s="338" t="str">
        <f>IF(ISNUMBER(E3495), IF(G3495&gt;'Bulk DivVar Analysis'!$D$62,"Pass","Fail"),"")</f>
        <v/>
      </c>
      <c r="I3495" s="338" t="str">
        <f t="shared" si="56"/>
        <v/>
      </c>
      <c r="J3495" s="339"/>
      <c r="K3495" s="339"/>
      <c r="L3495" s="339"/>
      <c r="M3495" s="339"/>
      <c r="N3495" s="339"/>
      <c r="O3495" s="339"/>
      <c r="P3495" s="339"/>
      <c r="Q3495" s="339"/>
    </row>
    <row r="3496" spans="1:17" ht="13.5" customHeight="1">
      <c r="A3496" s="481"/>
      <c r="B3496" s="481"/>
      <c r="C3496" s="481"/>
      <c r="D3496" s="481"/>
      <c r="E3496" s="481"/>
      <c r="F3496" s="339"/>
      <c r="G3496" s="340" t="str">
        <f>IF(ISNUMBER(E3496),E3496/'Bulk DivVar Analysis'!$C$60,"")</f>
        <v/>
      </c>
      <c r="H3496" s="338" t="str">
        <f>IF(ISNUMBER(E3496), IF(G3496&gt;'Bulk DivVar Analysis'!$D$62,"Pass","Fail"),"")</f>
        <v/>
      </c>
      <c r="I3496" s="338" t="str">
        <f t="shared" si="56"/>
        <v/>
      </c>
      <c r="J3496" s="339"/>
      <c r="K3496" s="339"/>
      <c r="L3496" s="339"/>
      <c r="M3496" s="339"/>
      <c r="N3496" s="339"/>
      <c r="O3496" s="339"/>
      <c r="P3496" s="339"/>
      <c r="Q3496" s="339"/>
    </row>
    <row r="3497" spans="1:17" ht="13.5" customHeight="1">
      <c r="A3497" s="481"/>
      <c r="B3497" s="481"/>
      <c r="C3497" s="481"/>
      <c r="D3497" s="481"/>
      <c r="E3497" s="481"/>
      <c r="F3497" s="339"/>
      <c r="G3497" s="340" t="str">
        <f>IF(ISNUMBER(E3497),E3497/'Bulk DivVar Analysis'!$C$60,"")</f>
        <v/>
      </c>
      <c r="H3497" s="338" t="str">
        <f>IF(ISNUMBER(E3497), IF(G3497&gt;'Bulk DivVar Analysis'!$D$62,"Pass","Fail"),"")</f>
        <v/>
      </c>
      <c r="I3497" s="338" t="str">
        <f t="shared" si="56"/>
        <v/>
      </c>
      <c r="J3497" s="339"/>
      <c r="K3497" s="339"/>
      <c r="L3497" s="339"/>
      <c r="M3497" s="339"/>
      <c r="N3497" s="339"/>
      <c r="O3497" s="339"/>
      <c r="P3497" s="339"/>
      <c r="Q3497" s="339"/>
    </row>
    <row r="3498" spans="1:17" ht="13.5" customHeight="1">
      <c r="A3498" s="481"/>
      <c r="B3498" s="481"/>
      <c r="C3498" s="481"/>
      <c r="D3498" s="481"/>
      <c r="E3498" s="481"/>
      <c r="F3498" s="339"/>
      <c r="G3498" s="340" t="str">
        <f>IF(ISNUMBER(E3498),E3498/'Bulk DivVar Analysis'!$C$60,"")</f>
        <v/>
      </c>
      <c r="H3498" s="338" t="str">
        <f>IF(ISNUMBER(E3498), IF(G3498&gt;'Bulk DivVar Analysis'!$D$62,"Pass","Fail"),"")</f>
        <v/>
      </c>
      <c r="I3498" s="338" t="str">
        <f t="shared" si="56"/>
        <v/>
      </c>
      <c r="J3498" s="339"/>
      <c r="K3498" s="339"/>
      <c r="L3498" s="339"/>
      <c r="M3498" s="339"/>
      <c r="N3498" s="339"/>
      <c r="O3498" s="339"/>
      <c r="P3498" s="339"/>
      <c r="Q3498" s="339"/>
    </row>
    <row r="3499" spans="1:17" ht="13.5" customHeight="1">
      <c r="A3499" s="481"/>
      <c r="B3499" s="481"/>
      <c r="C3499" s="481"/>
      <c r="D3499" s="481"/>
      <c r="E3499" s="481"/>
      <c r="F3499" s="339"/>
      <c r="G3499" s="340" t="str">
        <f>IF(ISNUMBER(E3499),E3499/'Bulk DivVar Analysis'!$C$60,"")</f>
        <v/>
      </c>
      <c r="H3499" s="338" t="str">
        <f>IF(ISNUMBER(E3499), IF(G3499&gt;'Bulk DivVar Analysis'!$D$62,"Pass","Fail"),"")</f>
        <v/>
      </c>
      <c r="I3499" s="338" t="str">
        <f t="shared" si="56"/>
        <v/>
      </c>
      <c r="J3499" s="339"/>
      <c r="K3499" s="339"/>
      <c r="L3499" s="339"/>
      <c r="M3499" s="339"/>
      <c r="N3499" s="339"/>
      <c r="O3499" s="339"/>
      <c r="P3499" s="339"/>
      <c r="Q3499" s="339"/>
    </row>
    <row r="3500" spans="1:17" ht="13.5" customHeight="1">
      <c r="A3500" s="481"/>
      <c r="B3500" s="481"/>
      <c r="C3500" s="481"/>
      <c r="D3500" s="481"/>
      <c r="E3500" s="481"/>
      <c r="F3500" s="339"/>
      <c r="G3500" s="340" t="str">
        <f>IF(ISNUMBER(E3500),E3500/'Bulk DivVar Analysis'!$C$60,"")</f>
        <v/>
      </c>
      <c r="H3500" s="338" t="str">
        <f>IF(ISNUMBER(E3500), IF(G3500&gt;'Bulk DivVar Analysis'!$D$62,"Pass","Fail"),"")</f>
        <v/>
      </c>
      <c r="I3500" s="338" t="str">
        <f t="shared" si="56"/>
        <v/>
      </c>
      <c r="J3500" s="339"/>
      <c r="K3500" s="339"/>
      <c r="L3500" s="339"/>
      <c r="M3500" s="339"/>
      <c r="N3500" s="339"/>
      <c r="O3500" s="339"/>
      <c r="P3500" s="339"/>
      <c r="Q3500" s="339"/>
    </row>
    <row r="3501" spans="1:17" ht="13.5" customHeight="1">
      <c r="A3501" s="481"/>
      <c r="B3501" s="481"/>
      <c r="C3501" s="481"/>
      <c r="D3501" s="481"/>
      <c r="E3501" s="481"/>
      <c r="F3501" s="339"/>
      <c r="G3501" s="340" t="str">
        <f>IF(ISNUMBER(E3501),E3501/'Bulk DivVar Analysis'!$C$60,"")</f>
        <v/>
      </c>
      <c r="H3501" s="338" t="str">
        <f>IF(ISNUMBER(E3501), IF(G3501&gt;'Bulk DivVar Analysis'!$D$62,"Pass","Fail"),"")</f>
        <v/>
      </c>
      <c r="I3501" s="338" t="str">
        <f t="shared" si="56"/>
        <v/>
      </c>
      <c r="J3501" s="339"/>
      <c r="K3501" s="339"/>
      <c r="L3501" s="339"/>
      <c r="M3501" s="339"/>
      <c r="N3501" s="339"/>
      <c r="O3501" s="339"/>
      <c r="P3501" s="339"/>
      <c r="Q3501" s="339"/>
    </row>
    <row r="3502" spans="1:17" ht="13.5" customHeight="1">
      <c r="A3502" s="481"/>
      <c r="B3502" s="481"/>
      <c r="C3502" s="481"/>
      <c r="D3502" s="481"/>
      <c r="E3502" s="481"/>
      <c r="F3502" s="339"/>
      <c r="G3502" s="340" t="str">
        <f>IF(ISNUMBER(E3502),E3502/'Bulk DivVar Analysis'!$C$60,"")</f>
        <v/>
      </c>
      <c r="H3502" s="338" t="str">
        <f>IF(ISNUMBER(E3502), IF(G3502&gt;'Bulk DivVar Analysis'!$D$62,"Pass","Fail"),"")</f>
        <v/>
      </c>
      <c r="I3502" s="338" t="str">
        <f t="shared" si="56"/>
        <v/>
      </c>
      <c r="J3502" s="339"/>
      <c r="K3502" s="339"/>
      <c r="L3502" s="339"/>
      <c r="M3502" s="339"/>
      <c r="N3502" s="339"/>
      <c r="O3502" s="339"/>
      <c r="P3502" s="339"/>
      <c r="Q3502" s="339"/>
    </row>
    <row r="3503" spans="1:17" ht="13.5" customHeight="1">
      <c r="A3503" s="481"/>
      <c r="B3503" s="481"/>
      <c r="C3503" s="481"/>
      <c r="D3503" s="481"/>
      <c r="E3503" s="481"/>
      <c r="F3503" s="339"/>
      <c r="G3503" s="340" t="str">
        <f>IF(ISNUMBER(E3503),E3503/'Bulk DivVar Analysis'!$C$60,"")</f>
        <v/>
      </c>
      <c r="H3503" s="338" t="str">
        <f>IF(ISNUMBER(E3503), IF(G3503&gt;'Bulk DivVar Analysis'!$D$62,"Pass","Fail"),"")</f>
        <v/>
      </c>
      <c r="I3503" s="338" t="str">
        <f t="shared" si="56"/>
        <v/>
      </c>
      <c r="J3503" s="339"/>
      <c r="K3503" s="339"/>
      <c r="L3503" s="339"/>
      <c r="M3503" s="339"/>
      <c r="N3503" s="339"/>
      <c r="O3503" s="339"/>
      <c r="P3503" s="339"/>
      <c r="Q3503" s="339"/>
    </row>
    <row r="3504" spans="1:17" ht="13.5" customHeight="1">
      <c r="A3504" s="481"/>
      <c r="B3504" s="481"/>
      <c r="C3504" s="481"/>
      <c r="D3504" s="481"/>
      <c r="E3504" s="481"/>
      <c r="F3504" s="339"/>
      <c r="G3504" s="340" t="str">
        <f>IF(ISNUMBER(E3504),E3504/'Bulk DivVar Analysis'!$C$60,"")</f>
        <v/>
      </c>
      <c r="H3504" s="338" t="str">
        <f>IF(ISNUMBER(E3504), IF(G3504&gt;'Bulk DivVar Analysis'!$D$62,"Pass","Fail"),"")</f>
        <v/>
      </c>
      <c r="I3504" s="338" t="str">
        <f t="shared" si="56"/>
        <v/>
      </c>
      <c r="J3504" s="339"/>
      <c r="K3504" s="339"/>
      <c r="L3504" s="339"/>
      <c r="M3504" s="339"/>
      <c r="N3504" s="339"/>
      <c r="O3504" s="339"/>
      <c r="P3504" s="339"/>
      <c r="Q3504" s="339"/>
    </row>
    <row r="3505" spans="1:17" ht="13.5" customHeight="1">
      <c r="A3505" s="481"/>
      <c r="B3505" s="481"/>
      <c r="C3505" s="481"/>
      <c r="D3505" s="481"/>
      <c r="E3505" s="481"/>
      <c r="F3505" s="339"/>
      <c r="G3505" s="340" t="str">
        <f>IF(ISNUMBER(E3505),E3505/'Bulk DivVar Analysis'!$C$60,"")</f>
        <v/>
      </c>
      <c r="H3505" s="338" t="str">
        <f>IF(ISNUMBER(E3505), IF(G3505&gt;'Bulk DivVar Analysis'!$D$62,"Pass","Fail"),"")</f>
        <v/>
      </c>
      <c r="I3505" s="338" t="str">
        <f t="shared" si="56"/>
        <v/>
      </c>
      <c r="J3505" s="339"/>
      <c r="K3505" s="339"/>
      <c r="L3505" s="339"/>
      <c r="M3505" s="339"/>
      <c r="N3505" s="339"/>
      <c r="O3505" s="339"/>
      <c r="P3505" s="339"/>
      <c r="Q3505" s="339"/>
    </row>
    <row r="3506" spans="1:17" ht="13.5" customHeight="1">
      <c r="A3506" s="481"/>
      <c r="B3506" s="481"/>
      <c r="C3506" s="481"/>
      <c r="D3506" s="481"/>
      <c r="E3506" s="481"/>
      <c r="F3506" s="339"/>
      <c r="G3506" s="340" t="str">
        <f>IF(ISNUMBER(E3506),E3506/'Bulk DivVar Analysis'!$C$60,"")</f>
        <v/>
      </c>
      <c r="H3506" s="338" t="str">
        <f>IF(ISNUMBER(E3506), IF(G3506&gt;'Bulk DivVar Analysis'!$D$62,"Pass","Fail"),"")</f>
        <v/>
      </c>
      <c r="I3506" s="338" t="str">
        <f t="shared" si="56"/>
        <v/>
      </c>
      <c r="J3506" s="339"/>
      <c r="K3506" s="339"/>
      <c r="L3506" s="339"/>
      <c r="M3506" s="339"/>
      <c r="N3506" s="339"/>
      <c r="O3506" s="339"/>
      <c r="P3506" s="339"/>
      <c r="Q3506" s="339"/>
    </row>
    <row r="3507" spans="1:17" ht="13.5" customHeight="1">
      <c r="A3507" s="481"/>
      <c r="B3507" s="481"/>
      <c r="C3507" s="481"/>
      <c r="D3507" s="481"/>
      <c r="E3507" s="481"/>
      <c r="F3507" s="339"/>
      <c r="G3507" s="340" t="str">
        <f>IF(ISNUMBER(E3507),E3507/'Bulk DivVar Analysis'!$C$60,"")</f>
        <v/>
      </c>
      <c r="H3507" s="338" t="str">
        <f>IF(ISNUMBER(E3507), IF(G3507&gt;'Bulk DivVar Analysis'!$D$62,"Pass","Fail"),"")</f>
        <v/>
      </c>
      <c r="I3507" s="338" t="str">
        <f t="shared" si="56"/>
        <v/>
      </c>
      <c r="J3507" s="339"/>
      <c r="K3507" s="339"/>
      <c r="L3507" s="339"/>
      <c r="M3507" s="339"/>
      <c r="N3507" s="339"/>
      <c r="O3507" s="339"/>
      <c r="P3507" s="339"/>
      <c r="Q3507" s="339"/>
    </row>
    <row r="3508" spans="1:17" ht="13.5" customHeight="1">
      <c r="A3508" s="481"/>
      <c r="B3508" s="481"/>
      <c r="C3508" s="481"/>
      <c r="D3508" s="481"/>
      <c r="E3508" s="481"/>
      <c r="F3508" s="339"/>
      <c r="G3508" s="340" t="str">
        <f>IF(ISNUMBER(E3508),E3508/'Bulk DivVar Analysis'!$C$60,"")</f>
        <v/>
      </c>
      <c r="H3508" s="338" t="str">
        <f>IF(ISNUMBER(E3508), IF(G3508&gt;'Bulk DivVar Analysis'!$D$62,"Pass","Fail"),"")</f>
        <v/>
      </c>
      <c r="I3508" s="338" t="str">
        <f t="shared" si="56"/>
        <v/>
      </c>
      <c r="J3508" s="339"/>
      <c r="K3508" s="339"/>
      <c r="L3508" s="339"/>
      <c r="M3508" s="339"/>
      <c r="N3508" s="339"/>
      <c r="O3508" s="339"/>
      <c r="P3508" s="339"/>
      <c r="Q3508" s="339"/>
    </row>
    <row r="3509" spans="1:17" ht="13.5" customHeight="1">
      <c r="A3509" s="481"/>
      <c r="B3509" s="481"/>
      <c r="C3509" s="481"/>
      <c r="D3509" s="481"/>
      <c r="E3509" s="481"/>
      <c r="F3509" s="339"/>
      <c r="G3509" s="340" t="str">
        <f>IF(ISNUMBER(E3509),E3509/'Bulk DivVar Analysis'!$C$60,"")</f>
        <v/>
      </c>
      <c r="H3509" s="338" t="str">
        <f>IF(ISNUMBER(E3509), IF(G3509&gt;'Bulk DivVar Analysis'!$D$62,"Pass","Fail"),"")</f>
        <v/>
      </c>
      <c r="I3509" s="338" t="str">
        <f t="shared" si="56"/>
        <v/>
      </c>
      <c r="J3509" s="339"/>
      <c r="K3509" s="339"/>
      <c r="L3509" s="339"/>
      <c r="M3509" s="339"/>
      <c r="N3509" s="339"/>
      <c r="O3509" s="339"/>
      <c r="P3509" s="339"/>
      <c r="Q3509" s="339"/>
    </row>
    <row r="3510" spans="1:17" ht="13.5" customHeight="1">
      <c r="A3510" s="481"/>
      <c r="B3510" s="481"/>
      <c r="C3510" s="481"/>
      <c r="D3510" s="481"/>
      <c r="E3510" s="481"/>
      <c r="F3510" s="339"/>
      <c r="G3510" s="340" t="str">
        <f>IF(ISNUMBER(E3510),E3510/'Bulk DivVar Analysis'!$C$60,"")</f>
        <v/>
      </c>
      <c r="H3510" s="338" t="str">
        <f>IF(ISNUMBER(E3510), IF(G3510&gt;'Bulk DivVar Analysis'!$D$62,"Pass","Fail"),"")</f>
        <v/>
      </c>
      <c r="I3510" s="338" t="str">
        <f t="shared" si="56"/>
        <v/>
      </c>
      <c r="J3510" s="339"/>
      <c r="K3510" s="339"/>
      <c r="L3510" s="339"/>
      <c r="M3510" s="339"/>
      <c r="N3510" s="339"/>
      <c r="O3510" s="339"/>
      <c r="P3510" s="339"/>
      <c r="Q3510" s="339"/>
    </row>
    <row r="3511" spans="1:17" ht="13.5" customHeight="1">
      <c r="A3511" s="481"/>
      <c r="B3511" s="481"/>
      <c r="C3511" s="481"/>
      <c r="D3511" s="481"/>
      <c r="E3511" s="481"/>
      <c r="F3511" s="339"/>
      <c r="G3511" s="340" t="str">
        <f>IF(ISNUMBER(E3511),E3511/'Bulk DivVar Analysis'!$C$60,"")</f>
        <v/>
      </c>
      <c r="H3511" s="338" t="str">
        <f>IF(ISNUMBER(E3511), IF(G3511&gt;'Bulk DivVar Analysis'!$D$62,"Pass","Fail"),"")</f>
        <v/>
      </c>
      <c r="I3511" s="338" t="str">
        <f t="shared" si="56"/>
        <v/>
      </c>
      <c r="J3511" s="339"/>
      <c r="K3511" s="339"/>
      <c r="L3511" s="339"/>
      <c r="M3511" s="339"/>
      <c r="N3511" s="339"/>
      <c r="O3511" s="339"/>
      <c r="P3511" s="339"/>
      <c r="Q3511" s="339"/>
    </row>
    <row r="3512" spans="1:17" ht="13.5" customHeight="1">
      <c r="A3512" s="481"/>
      <c r="B3512" s="481"/>
      <c r="C3512" s="481"/>
      <c r="D3512" s="481"/>
      <c r="E3512" s="481"/>
      <c r="F3512" s="339"/>
      <c r="G3512" s="340" t="str">
        <f>IF(ISNUMBER(E3512),E3512/'Bulk DivVar Analysis'!$C$60,"")</f>
        <v/>
      </c>
      <c r="H3512" s="338" t="str">
        <f>IF(ISNUMBER(E3512), IF(G3512&gt;'Bulk DivVar Analysis'!$D$62,"Pass","Fail"),"")</f>
        <v/>
      </c>
      <c r="I3512" s="338" t="str">
        <f t="shared" si="56"/>
        <v/>
      </c>
      <c r="J3512" s="339"/>
      <c r="K3512" s="339"/>
      <c r="L3512" s="339"/>
      <c r="M3512" s="339"/>
      <c r="N3512" s="339"/>
      <c r="O3512" s="339"/>
      <c r="P3512" s="339"/>
      <c r="Q3512" s="339"/>
    </row>
    <row r="3513" spans="1:17" ht="13.5" customHeight="1">
      <c r="A3513" s="481"/>
      <c r="B3513" s="481"/>
      <c r="C3513" s="481"/>
      <c r="D3513" s="481"/>
      <c r="E3513" s="481"/>
      <c r="F3513" s="339"/>
      <c r="G3513" s="340" t="str">
        <f>IF(ISNUMBER(E3513),E3513/'Bulk DivVar Analysis'!$C$60,"")</f>
        <v/>
      </c>
      <c r="H3513" s="338" t="str">
        <f>IF(ISNUMBER(E3513), IF(G3513&gt;'Bulk DivVar Analysis'!$D$62,"Pass","Fail"),"")</f>
        <v/>
      </c>
      <c r="I3513" s="338" t="str">
        <f t="shared" si="56"/>
        <v/>
      </c>
      <c r="J3513" s="339"/>
      <c r="K3513" s="339"/>
      <c r="L3513" s="339"/>
      <c r="M3513" s="339"/>
      <c r="N3513" s="339"/>
      <c r="O3513" s="339"/>
      <c r="P3513" s="339"/>
      <c r="Q3513" s="339"/>
    </row>
    <row r="3514" spans="1:17" ht="13.5" customHeight="1">
      <c r="A3514" s="481"/>
      <c r="B3514" s="481"/>
      <c r="C3514" s="481"/>
      <c r="D3514" s="481"/>
      <c r="E3514" s="481"/>
      <c r="F3514" s="339"/>
      <c r="G3514" s="340" t="str">
        <f>IF(ISNUMBER(E3514),E3514/'Bulk DivVar Analysis'!$C$60,"")</f>
        <v/>
      </c>
      <c r="H3514" s="338" t="str">
        <f>IF(ISNUMBER(E3514), IF(G3514&gt;'Bulk DivVar Analysis'!$D$62,"Pass","Fail"),"")</f>
        <v/>
      </c>
      <c r="I3514" s="338" t="str">
        <f t="shared" si="56"/>
        <v/>
      </c>
      <c r="J3514" s="339"/>
      <c r="K3514" s="339"/>
      <c r="L3514" s="339"/>
      <c r="M3514" s="339"/>
      <c r="N3514" s="339"/>
      <c r="O3514" s="339"/>
      <c r="P3514" s="339"/>
      <c r="Q3514" s="339"/>
    </row>
    <row r="3515" spans="1:17" ht="13.5" customHeight="1">
      <c r="A3515" s="481"/>
      <c r="B3515" s="481"/>
      <c r="C3515" s="481"/>
      <c r="D3515" s="481"/>
      <c r="E3515" s="481"/>
      <c r="F3515" s="339"/>
      <c r="G3515" s="340" t="str">
        <f>IF(ISNUMBER(E3515),E3515/'Bulk DivVar Analysis'!$C$60,"")</f>
        <v/>
      </c>
      <c r="H3515" s="338" t="str">
        <f>IF(ISNUMBER(E3515), IF(G3515&gt;'Bulk DivVar Analysis'!$D$62,"Pass","Fail"),"")</f>
        <v/>
      </c>
      <c r="I3515" s="338" t="str">
        <f t="shared" si="56"/>
        <v/>
      </c>
      <c r="J3515" s="339"/>
      <c r="K3515" s="339"/>
      <c r="L3515" s="339"/>
      <c r="M3515" s="339"/>
      <c r="N3515" s="339"/>
      <c r="O3515" s="339"/>
      <c r="P3515" s="339"/>
      <c r="Q3515" s="339"/>
    </row>
    <row r="3516" spans="1:17" ht="13.5" customHeight="1">
      <c r="A3516" s="481"/>
      <c r="B3516" s="481"/>
      <c r="C3516" s="481"/>
      <c r="D3516" s="481"/>
      <c r="E3516" s="481"/>
      <c r="F3516" s="339"/>
      <c r="G3516" s="340" t="str">
        <f>IF(ISNUMBER(E3516),E3516/'Bulk DivVar Analysis'!$C$60,"")</f>
        <v/>
      </c>
      <c r="H3516" s="338" t="str">
        <f>IF(ISNUMBER(E3516), IF(G3516&gt;'Bulk DivVar Analysis'!$D$62,"Pass","Fail"),"")</f>
        <v/>
      </c>
      <c r="I3516" s="338" t="str">
        <f t="shared" si="56"/>
        <v/>
      </c>
      <c r="J3516" s="339"/>
      <c r="K3516" s="339"/>
      <c r="L3516" s="339"/>
      <c r="M3516" s="339"/>
      <c r="N3516" s="339"/>
      <c r="O3516" s="339"/>
      <c r="P3516" s="339"/>
      <c r="Q3516" s="339"/>
    </row>
    <row r="3517" spans="1:17" ht="13.5" customHeight="1">
      <c r="A3517" s="481"/>
      <c r="B3517" s="481"/>
      <c r="C3517" s="481"/>
      <c r="D3517" s="481"/>
      <c r="E3517" s="481"/>
      <c r="F3517" s="339"/>
      <c r="G3517" s="340" t="str">
        <f>IF(ISNUMBER(E3517),E3517/'Bulk DivVar Analysis'!$C$60,"")</f>
        <v/>
      </c>
      <c r="H3517" s="338" t="str">
        <f>IF(ISNUMBER(E3517), IF(G3517&gt;'Bulk DivVar Analysis'!$D$62,"Pass","Fail"),"")</f>
        <v/>
      </c>
      <c r="I3517" s="338" t="str">
        <f t="shared" si="56"/>
        <v/>
      </c>
      <c r="J3517" s="339"/>
      <c r="K3517" s="339"/>
      <c r="L3517" s="339"/>
      <c r="M3517" s="339"/>
      <c r="N3517" s="339"/>
      <c r="O3517" s="339"/>
      <c r="P3517" s="339"/>
      <c r="Q3517" s="339"/>
    </row>
    <row r="3518" spans="1:17" ht="13.5" customHeight="1">
      <c r="A3518" s="481"/>
      <c r="B3518" s="481"/>
      <c r="C3518" s="481"/>
      <c r="D3518" s="481"/>
      <c r="E3518" s="481"/>
      <c r="F3518" s="339"/>
      <c r="G3518" s="340" t="str">
        <f>IF(ISNUMBER(E3518),E3518/'Bulk DivVar Analysis'!$C$60,"")</f>
        <v/>
      </c>
      <c r="H3518" s="338" t="str">
        <f>IF(ISNUMBER(E3518), IF(G3518&gt;'Bulk DivVar Analysis'!$D$62,"Pass","Fail"),"")</f>
        <v/>
      </c>
      <c r="I3518" s="338" t="str">
        <f t="shared" si="56"/>
        <v/>
      </c>
      <c r="J3518" s="339"/>
      <c r="K3518" s="339"/>
      <c r="L3518" s="339"/>
      <c r="M3518" s="339"/>
      <c r="N3518" s="339"/>
      <c r="O3518" s="339"/>
      <c r="P3518" s="339"/>
      <c r="Q3518" s="339"/>
    </row>
    <row r="3519" spans="1:17" ht="13.5" customHeight="1">
      <c r="A3519" s="481"/>
      <c r="B3519" s="481"/>
      <c r="C3519" s="481"/>
      <c r="D3519" s="481"/>
      <c r="E3519" s="481"/>
      <c r="F3519" s="339"/>
      <c r="G3519" s="340" t="str">
        <f>IF(ISNUMBER(E3519),E3519/'Bulk DivVar Analysis'!$C$60,"")</f>
        <v/>
      </c>
      <c r="H3519" s="338" t="str">
        <f>IF(ISNUMBER(E3519), IF(G3519&gt;'Bulk DivVar Analysis'!$D$62,"Pass","Fail"),"")</f>
        <v/>
      </c>
      <c r="I3519" s="338" t="str">
        <f t="shared" si="56"/>
        <v/>
      </c>
      <c r="J3519" s="339"/>
      <c r="K3519" s="339"/>
      <c r="L3519" s="339"/>
      <c r="M3519" s="339"/>
      <c r="N3519" s="339"/>
      <c r="O3519" s="339"/>
      <c r="P3519" s="339"/>
      <c r="Q3519" s="339"/>
    </row>
    <row r="3520" spans="1:17" ht="13.5" customHeight="1">
      <c r="A3520" s="481"/>
      <c r="B3520" s="481"/>
      <c r="C3520" s="481"/>
      <c r="D3520" s="481"/>
      <c r="E3520" s="481"/>
      <c r="F3520" s="339"/>
      <c r="G3520" s="340" t="str">
        <f>IF(ISNUMBER(E3520),E3520/'Bulk DivVar Analysis'!$C$60,"")</f>
        <v/>
      </c>
      <c r="H3520" s="338" t="str">
        <f>IF(ISNUMBER(E3520), IF(G3520&gt;'Bulk DivVar Analysis'!$D$62,"Pass","Fail"),"")</f>
        <v/>
      </c>
      <c r="I3520" s="338" t="str">
        <f t="shared" si="56"/>
        <v/>
      </c>
      <c r="J3520" s="339"/>
      <c r="K3520" s="339"/>
      <c r="L3520" s="339"/>
      <c r="M3520" s="339"/>
      <c r="N3520" s="339"/>
      <c r="O3520" s="339"/>
      <c r="P3520" s="339"/>
      <c r="Q3520" s="339"/>
    </row>
    <row r="3521" spans="1:17" ht="13.5" customHeight="1">
      <c r="A3521" s="481"/>
      <c r="B3521" s="481"/>
      <c r="C3521" s="481"/>
      <c r="D3521" s="481"/>
      <c r="E3521" s="481"/>
      <c r="F3521" s="339"/>
      <c r="G3521" s="340" t="str">
        <f>IF(ISNUMBER(E3521),E3521/'Bulk DivVar Analysis'!$C$60,"")</f>
        <v/>
      </c>
      <c r="H3521" s="338" t="str">
        <f>IF(ISNUMBER(E3521), IF(G3521&gt;'Bulk DivVar Analysis'!$D$62,"Pass","Fail"),"")</f>
        <v/>
      </c>
      <c r="I3521" s="338" t="str">
        <f t="shared" si="56"/>
        <v/>
      </c>
      <c r="J3521" s="339"/>
      <c r="K3521" s="339"/>
      <c r="L3521" s="339"/>
      <c r="M3521" s="339"/>
      <c r="N3521" s="339"/>
      <c r="O3521" s="339"/>
      <c r="P3521" s="339"/>
      <c r="Q3521" s="339"/>
    </row>
    <row r="3522" spans="1:17" ht="13.5" customHeight="1">
      <c r="A3522" s="481"/>
      <c r="B3522" s="481"/>
      <c r="C3522" s="481"/>
      <c r="D3522" s="481"/>
      <c r="E3522" s="481"/>
      <c r="F3522" s="339"/>
      <c r="G3522" s="340" t="str">
        <f>IF(ISNUMBER(E3522),E3522/'Bulk DivVar Analysis'!$C$60,"")</f>
        <v/>
      </c>
      <c r="H3522" s="338" t="str">
        <f>IF(ISNUMBER(E3522), IF(G3522&gt;'Bulk DivVar Analysis'!$D$62,"Pass","Fail"),"")</f>
        <v/>
      </c>
      <c r="I3522" s="338" t="str">
        <f t="shared" si="56"/>
        <v/>
      </c>
      <c r="J3522" s="339"/>
      <c r="K3522" s="339"/>
      <c r="L3522" s="339"/>
      <c r="M3522" s="339"/>
      <c r="N3522" s="339"/>
      <c r="O3522" s="339"/>
      <c r="P3522" s="339"/>
      <c r="Q3522" s="339"/>
    </row>
    <row r="3523" spans="1:17" ht="13.5" customHeight="1">
      <c r="A3523" s="481"/>
      <c r="B3523" s="481"/>
      <c r="C3523" s="481"/>
      <c r="D3523" s="481"/>
      <c r="E3523" s="481"/>
      <c r="F3523" s="339"/>
      <c r="G3523" s="340" t="str">
        <f>IF(ISNUMBER(E3523),E3523/'Bulk DivVar Analysis'!$C$60,"")</f>
        <v/>
      </c>
      <c r="H3523" s="338" t="str">
        <f>IF(ISNUMBER(E3523), IF(G3523&gt;'Bulk DivVar Analysis'!$D$62,"Pass","Fail"),"")</f>
        <v/>
      </c>
      <c r="I3523" s="338" t="str">
        <f t="shared" ref="I3523:I3586" si="57">_xlfn.TEXTJOIN("_",TRUE,B3523,C3523)</f>
        <v/>
      </c>
      <c r="J3523" s="339"/>
      <c r="K3523" s="339"/>
      <c r="L3523" s="339"/>
      <c r="M3523" s="339"/>
      <c r="N3523" s="339"/>
      <c r="O3523" s="339"/>
      <c r="P3523" s="339"/>
      <c r="Q3523" s="339"/>
    </row>
    <row r="3524" spans="1:17" ht="13.5" customHeight="1">
      <c r="A3524" s="481"/>
      <c r="B3524" s="481"/>
      <c r="C3524" s="481"/>
      <c r="D3524" s="481"/>
      <c r="E3524" s="481"/>
      <c r="F3524" s="339"/>
      <c r="G3524" s="340" t="str">
        <f>IF(ISNUMBER(E3524),E3524/'Bulk DivVar Analysis'!$C$60,"")</f>
        <v/>
      </c>
      <c r="H3524" s="338" t="str">
        <f>IF(ISNUMBER(E3524), IF(G3524&gt;'Bulk DivVar Analysis'!$D$62,"Pass","Fail"),"")</f>
        <v/>
      </c>
      <c r="I3524" s="338" t="str">
        <f t="shared" si="57"/>
        <v/>
      </c>
      <c r="J3524" s="339"/>
      <c r="K3524" s="339"/>
      <c r="L3524" s="339"/>
      <c r="M3524" s="339"/>
      <c r="N3524" s="339"/>
      <c r="O3524" s="339"/>
      <c r="P3524" s="339"/>
      <c r="Q3524" s="339"/>
    </row>
    <row r="3525" spans="1:17" ht="13.5" customHeight="1">
      <c r="A3525" s="481"/>
      <c r="B3525" s="481"/>
      <c r="C3525" s="481"/>
      <c r="D3525" s="481"/>
      <c r="E3525" s="481"/>
      <c r="F3525" s="339"/>
      <c r="G3525" s="340" t="str">
        <f>IF(ISNUMBER(E3525),E3525/'Bulk DivVar Analysis'!$C$60,"")</f>
        <v/>
      </c>
      <c r="H3525" s="338" t="str">
        <f>IF(ISNUMBER(E3525), IF(G3525&gt;'Bulk DivVar Analysis'!$D$62,"Pass","Fail"),"")</f>
        <v/>
      </c>
      <c r="I3525" s="338" t="str">
        <f t="shared" si="57"/>
        <v/>
      </c>
      <c r="J3525" s="339"/>
      <c r="K3525" s="339"/>
      <c r="L3525" s="339"/>
      <c r="M3525" s="339"/>
      <c r="N3525" s="339"/>
      <c r="O3525" s="339"/>
      <c r="P3525" s="339"/>
      <c r="Q3525" s="339"/>
    </row>
    <row r="3526" spans="1:17" ht="13.5" customHeight="1">
      <c r="A3526" s="481"/>
      <c r="B3526" s="481"/>
      <c r="C3526" s="481"/>
      <c r="D3526" s="481"/>
      <c r="E3526" s="481"/>
      <c r="F3526" s="339"/>
      <c r="G3526" s="340" t="str">
        <f>IF(ISNUMBER(E3526),E3526/'Bulk DivVar Analysis'!$C$60,"")</f>
        <v/>
      </c>
      <c r="H3526" s="338" t="str">
        <f>IF(ISNUMBER(E3526), IF(G3526&gt;'Bulk DivVar Analysis'!$D$62,"Pass","Fail"),"")</f>
        <v/>
      </c>
      <c r="I3526" s="338" t="str">
        <f t="shared" si="57"/>
        <v/>
      </c>
      <c r="J3526" s="339"/>
      <c r="K3526" s="339"/>
      <c r="L3526" s="339"/>
      <c r="M3526" s="339"/>
      <c r="N3526" s="339"/>
      <c r="O3526" s="339"/>
      <c r="P3526" s="339"/>
      <c r="Q3526" s="339"/>
    </row>
    <row r="3527" spans="1:17" ht="13.5" customHeight="1">
      <c r="A3527" s="481"/>
      <c r="B3527" s="481"/>
      <c r="C3527" s="481"/>
      <c r="D3527" s="481"/>
      <c r="E3527" s="481"/>
      <c r="F3527" s="339"/>
      <c r="G3527" s="340" t="str">
        <f>IF(ISNUMBER(E3527),E3527/'Bulk DivVar Analysis'!$C$60,"")</f>
        <v/>
      </c>
      <c r="H3527" s="338" t="str">
        <f>IF(ISNUMBER(E3527), IF(G3527&gt;'Bulk DivVar Analysis'!$D$62,"Pass","Fail"),"")</f>
        <v/>
      </c>
      <c r="I3527" s="338" t="str">
        <f t="shared" si="57"/>
        <v/>
      </c>
      <c r="J3527" s="339"/>
      <c r="K3527" s="339"/>
      <c r="L3527" s="339"/>
      <c r="M3527" s="339"/>
      <c r="N3527" s="339"/>
      <c r="O3527" s="339"/>
      <c r="P3527" s="339"/>
      <c r="Q3527" s="339"/>
    </row>
    <row r="3528" spans="1:17" ht="13.5" customHeight="1">
      <c r="A3528" s="481"/>
      <c r="B3528" s="481"/>
      <c r="C3528" s="481"/>
      <c r="D3528" s="481"/>
      <c r="E3528" s="481"/>
      <c r="F3528" s="339"/>
      <c r="G3528" s="340" t="str">
        <f>IF(ISNUMBER(E3528),E3528/'Bulk DivVar Analysis'!$C$60,"")</f>
        <v/>
      </c>
      <c r="H3528" s="338" t="str">
        <f>IF(ISNUMBER(E3528), IF(G3528&gt;'Bulk DivVar Analysis'!$D$62,"Pass","Fail"),"")</f>
        <v/>
      </c>
      <c r="I3528" s="338" t="str">
        <f t="shared" si="57"/>
        <v/>
      </c>
      <c r="J3528" s="339"/>
      <c r="K3528" s="339"/>
      <c r="L3528" s="339"/>
      <c r="M3528" s="339"/>
      <c r="N3528" s="339"/>
      <c r="O3528" s="339"/>
      <c r="P3528" s="339"/>
      <c r="Q3528" s="339"/>
    </row>
    <row r="3529" spans="1:17" ht="13.5" customHeight="1">
      <c r="A3529" s="481"/>
      <c r="B3529" s="481"/>
      <c r="C3529" s="481"/>
      <c r="D3529" s="481"/>
      <c r="E3529" s="481"/>
      <c r="F3529" s="339"/>
      <c r="G3529" s="340" t="str">
        <f>IF(ISNUMBER(E3529),E3529/'Bulk DivVar Analysis'!$C$60,"")</f>
        <v/>
      </c>
      <c r="H3529" s="338" t="str">
        <f>IF(ISNUMBER(E3529), IF(G3529&gt;'Bulk DivVar Analysis'!$D$62,"Pass","Fail"),"")</f>
        <v/>
      </c>
      <c r="I3529" s="338" t="str">
        <f t="shared" si="57"/>
        <v/>
      </c>
      <c r="J3529" s="339"/>
      <c r="K3529" s="339"/>
      <c r="L3529" s="339"/>
      <c r="M3529" s="339"/>
      <c r="N3529" s="339"/>
      <c r="O3529" s="339"/>
      <c r="P3529" s="339"/>
      <c r="Q3529" s="339"/>
    </row>
    <row r="3530" spans="1:17" ht="13.5" customHeight="1">
      <c r="A3530" s="481"/>
      <c r="B3530" s="481"/>
      <c r="C3530" s="481"/>
      <c r="D3530" s="481"/>
      <c r="E3530" s="481"/>
      <c r="F3530" s="339"/>
      <c r="G3530" s="340" t="str">
        <f>IF(ISNUMBER(E3530),E3530/'Bulk DivVar Analysis'!$C$60,"")</f>
        <v/>
      </c>
      <c r="H3530" s="338" t="str">
        <f>IF(ISNUMBER(E3530), IF(G3530&gt;'Bulk DivVar Analysis'!$D$62,"Pass","Fail"),"")</f>
        <v/>
      </c>
      <c r="I3530" s="338" t="str">
        <f t="shared" si="57"/>
        <v/>
      </c>
      <c r="J3530" s="339"/>
      <c r="K3530" s="339"/>
      <c r="L3530" s="339"/>
      <c r="M3530" s="339"/>
      <c r="N3530" s="339"/>
      <c r="O3530" s="339"/>
      <c r="P3530" s="339"/>
      <c r="Q3530" s="339"/>
    </row>
    <row r="3531" spans="1:17" ht="13.5" customHeight="1">
      <c r="A3531" s="481"/>
      <c r="B3531" s="481"/>
      <c r="C3531" s="481"/>
      <c r="D3531" s="481"/>
      <c r="E3531" s="481"/>
      <c r="F3531" s="339"/>
      <c r="G3531" s="340" t="str">
        <f>IF(ISNUMBER(E3531),E3531/'Bulk DivVar Analysis'!$C$60,"")</f>
        <v/>
      </c>
      <c r="H3531" s="338" t="str">
        <f>IF(ISNUMBER(E3531), IF(G3531&gt;'Bulk DivVar Analysis'!$D$62,"Pass","Fail"),"")</f>
        <v/>
      </c>
      <c r="I3531" s="338" t="str">
        <f t="shared" si="57"/>
        <v/>
      </c>
      <c r="J3531" s="339"/>
      <c r="K3531" s="339"/>
      <c r="L3531" s="339"/>
      <c r="M3531" s="339"/>
      <c r="N3531" s="339"/>
      <c r="O3531" s="339"/>
      <c r="P3531" s="339"/>
      <c r="Q3531" s="339"/>
    </row>
    <row r="3532" spans="1:17" ht="13.5" customHeight="1">
      <c r="A3532" s="481"/>
      <c r="B3532" s="481"/>
      <c r="C3532" s="481"/>
      <c r="D3532" s="481"/>
      <c r="E3532" s="481"/>
      <c r="F3532" s="339"/>
      <c r="G3532" s="340" t="str">
        <f>IF(ISNUMBER(E3532),E3532/'Bulk DivVar Analysis'!$C$60,"")</f>
        <v/>
      </c>
      <c r="H3532" s="338" t="str">
        <f>IF(ISNUMBER(E3532), IF(G3532&gt;'Bulk DivVar Analysis'!$D$62,"Pass","Fail"),"")</f>
        <v/>
      </c>
      <c r="I3532" s="338" t="str">
        <f t="shared" si="57"/>
        <v/>
      </c>
      <c r="J3532" s="339"/>
      <c r="K3532" s="339"/>
      <c r="L3532" s="339"/>
      <c r="M3532" s="339"/>
      <c r="N3532" s="339"/>
      <c r="O3532" s="339"/>
      <c r="P3532" s="339"/>
      <c r="Q3532" s="339"/>
    </row>
    <row r="3533" spans="1:17" ht="13.5" customHeight="1">
      <c r="A3533" s="481"/>
      <c r="B3533" s="481"/>
      <c r="C3533" s="481"/>
      <c r="D3533" s="481"/>
      <c r="E3533" s="481"/>
      <c r="F3533" s="339"/>
      <c r="G3533" s="340" t="str">
        <f>IF(ISNUMBER(E3533),E3533/'Bulk DivVar Analysis'!$C$60,"")</f>
        <v/>
      </c>
      <c r="H3533" s="338" t="str">
        <f>IF(ISNUMBER(E3533), IF(G3533&gt;'Bulk DivVar Analysis'!$D$62,"Pass","Fail"),"")</f>
        <v/>
      </c>
      <c r="I3533" s="338" t="str">
        <f t="shared" si="57"/>
        <v/>
      </c>
      <c r="J3533" s="339"/>
      <c r="K3533" s="339"/>
      <c r="L3533" s="339"/>
      <c r="M3533" s="339"/>
      <c r="N3533" s="339"/>
      <c r="O3533" s="339"/>
      <c r="P3533" s="339"/>
      <c r="Q3533" s="339"/>
    </row>
    <row r="3534" spans="1:17" ht="13.5" customHeight="1">
      <c r="A3534" s="481"/>
      <c r="B3534" s="481"/>
      <c r="C3534" s="481"/>
      <c r="D3534" s="481"/>
      <c r="E3534" s="481"/>
      <c r="F3534" s="339"/>
      <c r="G3534" s="340" t="str">
        <f>IF(ISNUMBER(E3534),E3534/'Bulk DivVar Analysis'!$C$60,"")</f>
        <v/>
      </c>
      <c r="H3534" s="338" t="str">
        <f>IF(ISNUMBER(E3534), IF(G3534&gt;'Bulk DivVar Analysis'!$D$62,"Pass","Fail"),"")</f>
        <v/>
      </c>
      <c r="I3534" s="338" t="str">
        <f t="shared" si="57"/>
        <v/>
      </c>
      <c r="J3534" s="339"/>
      <c r="K3534" s="339"/>
      <c r="L3534" s="339"/>
      <c r="M3534" s="339"/>
      <c r="N3534" s="339"/>
      <c r="O3534" s="339"/>
      <c r="P3534" s="339"/>
      <c r="Q3534" s="339"/>
    </row>
    <row r="3535" spans="1:17" ht="13.5" customHeight="1">
      <c r="A3535" s="481"/>
      <c r="B3535" s="481"/>
      <c r="C3535" s="481"/>
      <c r="D3535" s="481"/>
      <c r="E3535" s="481"/>
      <c r="F3535" s="339"/>
      <c r="G3535" s="340" t="str">
        <f>IF(ISNUMBER(E3535),E3535/'Bulk DivVar Analysis'!$C$60,"")</f>
        <v/>
      </c>
      <c r="H3535" s="338" t="str">
        <f>IF(ISNUMBER(E3535), IF(G3535&gt;'Bulk DivVar Analysis'!$D$62,"Pass","Fail"),"")</f>
        <v/>
      </c>
      <c r="I3535" s="338" t="str">
        <f t="shared" si="57"/>
        <v/>
      </c>
      <c r="J3535" s="339"/>
      <c r="K3535" s="339"/>
      <c r="L3535" s="339"/>
      <c r="M3535" s="339"/>
      <c r="N3535" s="339"/>
      <c r="O3535" s="339"/>
      <c r="P3535" s="339"/>
      <c r="Q3535" s="339"/>
    </row>
    <row r="3536" spans="1:17" ht="13.5" customHeight="1">
      <c r="A3536" s="481"/>
      <c r="B3536" s="481"/>
      <c r="C3536" s="481"/>
      <c r="D3536" s="481"/>
      <c r="E3536" s="481"/>
      <c r="F3536" s="339"/>
      <c r="G3536" s="340" t="str">
        <f>IF(ISNUMBER(E3536),E3536/'Bulk DivVar Analysis'!$C$60,"")</f>
        <v/>
      </c>
      <c r="H3536" s="338" t="str">
        <f>IF(ISNUMBER(E3536), IF(G3536&gt;'Bulk DivVar Analysis'!$D$62,"Pass","Fail"),"")</f>
        <v/>
      </c>
      <c r="I3536" s="338" t="str">
        <f t="shared" si="57"/>
        <v/>
      </c>
      <c r="J3536" s="339"/>
      <c r="K3536" s="339"/>
      <c r="L3536" s="339"/>
      <c r="M3536" s="339"/>
      <c r="N3536" s="339"/>
      <c r="O3536" s="339"/>
      <c r="P3536" s="339"/>
      <c r="Q3536" s="339"/>
    </row>
    <row r="3537" spans="1:17" ht="13.5" customHeight="1">
      <c r="A3537" s="481"/>
      <c r="B3537" s="481"/>
      <c r="C3537" s="481"/>
      <c r="D3537" s="481"/>
      <c r="E3537" s="481"/>
      <c r="F3537" s="339"/>
      <c r="G3537" s="340" t="str">
        <f>IF(ISNUMBER(E3537),E3537/'Bulk DivVar Analysis'!$C$60,"")</f>
        <v/>
      </c>
      <c r="H3537" s="338" t="str">
        <f>IF(ISNUMBER(E3537), IF(G3537&gt;'Bulk DivVar Analysis'!$D$62,"Pass","Fail"),"")</f>
        <v/>
      </c>
      <c r="I3537" s="338" t="str">
        <f t="shared" si="57"/>
        <v/>
      </c>
      <c r="J3537" s="339"/>
      <c r="K3537" s="339"/>
      <c r="L3537" s="339"/>
      <c r="M3537" s="339"/>
      <c r="N3537" s="339"/>
      <c r="O3537" s="339"/>
      <c r="P3537" s="339"/>
      <c r="Q3537" s="339"/>
    </row>
    <row r="3538" spans="1:17" ht="13.5" customHeight="1">
      <c r="A3538" s="481"/>
      <c r="B3538" s="481"/>
      <c r="C3538" s="481"/>
      <c r="D3538" s="481"/>
      <c r="E3538" s="481"/>
      <c r="F3538" s="339"/>
      <c r="G3538" s="340" t="str">
        <f>IF(ISNUMBER(E3538),E3538/'Bulk DivVar Analysis'!$C$60,"")</f>
        <v/>
      </c>
      <c r="H3538" s="338" t="str">
        <f>IF(ISNUMBER(E3538), IF(G3538&gt;'Bulk DivVar Analysis'!$D$62,"Pass","Fail"),"")</f>
        <v/>
      </c>
      <c r="I3538" s="338" t="str">
        <f t="shared" si="57"/>
        <v/>
      </c>
      <c r="J3538" s="339"/>
      <c r="K3538" s="339"/>
      <c r="L3538" s="339"/>
      <c r="M3538" s="339"/>
      <c r="N3538" s="339"/>
      <c r="O3538" s="339"/>
      <c r="P3538" s="339"/>
      <c r="Q3538" s="339"/>
    </row>
    <row r="3539" spans="1:17" ht="13.5" customHeight="1">
      <c r="A3539" s="481"/>
      <c r="B3539" s="481"/>
      <c r="C3539" s="481"/>
      <c r="D3539" s="481"/>
      <c r="E3539" s="481"/>
      <c r="F3539" s="339"/>
      <c r="G3539" s="340" t="str">
        <f>IF(ISNUMBER(E3539),E3539/'Bulk DivVar Analysis'!$C$60,"")</f>
        <v/>
      </c>
      <c r="H3539" s="338" t="str">
        <f>IF(ISNUMBER(E3539), IF(G3539&gt;'Bulk DivVar Analysis'!$D$62,"Pass","Fail"),"")</f>
        <v/>
      </c>
      <c r="I3539" s="338" t="str">
        <f t="shared" si="57"/>
        <v/>
      </c>
      <c r="J3539" s="339"/>
      <c r="K3539" s="339"/>
      <c r="L3539" s="339"/>
      <c r="M3539" s="339"/>
      <c r="N3539" s="339"/>
      <c r="O3539" s="339"/>
      <c r="P3539" s="339"/>
      <c r="Q3539" s="339"/>
    </row>
    <row r="3540" spans="1:17" ht="13.5" customHeight="1">
      <c r="A3540" s="481"/>
      <c r="B3540" s="481"/>
      <c r="C3540" s="481"/>
      <c r="D3540" s="481"/>
      <c r="E3540" s="481"/>
      <c r="F3540" s="339"/>
      <c r="G3540" s="340" t="str">
        <f>IF(ISNUMBER(E3540),E3540/'Bulk DivVar Analysis'!$C$60,"")</f>
        <v/>
      </c>
      <c r="H3540" s="338" t="str">
        <f>IF(ISNUMBER(E3540), IF(G3540&gt;'Bulk DivVar Analysis'!$D$62,"Pass","Fail"),"")</f>
        <v/>
      </c>
      <c r="I3540" s="338" t="str">
        <f t="shared" si="57"/>
        <v/>
      </c>
      <c r="J3540" s="339"/>
      <c r="K3540" s="339"/>
      <c r="L3540" s="339"/>
      <c r="M3540" s="339"/>
      <c r="N3540" s="339"/>
      <c r="O3540" s="339"/>
      <c r="P3540" s="339"/>
      <c r="Q3540" s="339"/>
    </row>
    <row r="3541" spans="1:17" ht="13.5" customHeight="1">
      <c r="A3541" s="481"/>
      <c r="B3541" s="481"/>
      <c r="C3541" s="481"/>
      <c r="D3541" s="481"/>
      <c r="E3541" s="481"/>
      <c r="F3541" s="339"/>
      <c r="G3541" s="340" t="str">
        <f>IF(ISNUMBER(E3541),E3541/'Bulk DivVar Analysis'!$C$60,"")</f>
        <v/>
      </c>
      <c r="H3541" s="338" t="str">
        <f>IF(ISNUMBER(E3541), IF(G3541&gt;'Bulk DivVar Analysis'!$D$62,"Pass","Fail"),"")</f>
        <v/>
      </c>
      <c r="I3541" s="338" t="str">
        <f t="shared" si="57"/>
        <v/>
      </c>
      <c r="J3541" s="339"/>
      <c r="K3541" s="339"/>
      <c r="L3541" s="339"/>
      <c r="M3541" s="339"/>
      <c r="N3541" s="339"/>
      <c r="O3541" s="339"/>
      <c r="P3541" s="339"/>
      <c r="Q3541" s="339"/>
    </row>
    <row r="3542" spans="1:17" ht="13.5" customHeight="1">
      <c r="A3542" s="481"/>
      <c r="B3542" s="481"/>
      <c r="C3542" s="481"/>
      <c r="D3542" s="481"/>
      <c r="E3542" s="481"/>
      <c r="F3542" s="339"/>
      <c r="G3542" s="340" t="str">
        <f>IF(ISNUMBER(E3542),E3542/'Bulk DivVar Analysis'!$C$60,"")</f>
        <v/>
      </c>
      <c r="H3542" s="338" t="str">
        <f>IF(ISNUMBER(E3542), IF(G3542&gt;'Bulk DivVar Analysis'!$D$62,"Pass","Fail"),"")</f>
        <v/>
      </c>
      <c r="I3542" s="338" t="str">
        <f t="shared" si="57"/>
        <v/>
      </c>
      <c r="J3542" s="339"/>
      <c r="K3542" s="339"/>
      <c r="L3542" s="339"/>
      <c r="M3542" s="339"/>
      <c r="N3542" s="339"/>
      <c r="O3542" s="339"/>
      <c r="P3542" s="339"/>
      <c r="Q3542" s="339"/>
    </row>
    <row r="3543" spans="1:17" ht="13.5" customHeight="1">
      <c r="A3543" s="481"/>
      <c r="B3543" s="481"/>
      <c r="C3543" s="481"/>
      <c r="D3543" s="481"/>
      <c r="E3543" s="481"/>
      <c r="F3543" s="339"/>
      <c r="G3543" s="340" t="str">
        <f>IF(ISNUMBER(E3543),E3543/'Bulk DivVar Analysis'!$C$60,"")</f>
        <v/>
      </c>
      <c r="H3543" s="338" t="str">
        <f>IF(ISNUMBER(E3543), IF(G3543&gt;'Bulk DivVar Analysis'!$D$62,"Pass","Fail"),"")</f>
        <v/>
      </c>
      <c r="I3543" s="338" t="str">
        <f t="shared" si="57"/>
        <v/>
      </c>
      <c r="J3543" s="339"/>
      <c r="K3543" s="339"/>
      <c r="L3543" s="339"/>
      <c r="M3543" s="339"/>
      <c r="N3543" s="339"/>
      <c r="O3543" s="339"/>
      <c r="P3543" s="339"/>
      <c r="Q3543" s="339"/>
    </row>
    <row r="3544" spans="1:17" ht="13.5" customHeight="1">
      <c r="A3544" s="481"/>
      <c r="B3544" s="481"/>
      <c r="C3544" s="481"/>
      <c r="D3544" s="481"/>
      <c r="E3544" s="481"/>
      <c r="F3544" s="339"/>
      <c r="G3544" s="340" t="str">
        <f>IF(ISNUMBER(E3544),E3544/'Bulk DivVar Analysis'!$C$60,"")</f>
        <v/>
      </c>
      <c r="H3544" s="338" t="str">
        <f>IF(ISNUMBER(E3544), IF(G3544&gt;'Bulk DivVar Analysis'!$D$62,"Pass","Fail"),"")</f>
        <v/>
      </c>
      <c r="I3544" s="338" t="str">
        <f t="shared" si="57"/>
        <v/>
      </c>
      <c r="J3544" s="339"/>
      <c r="K3544" s="339"/>
      <c r="L3544" s="339"/>
      <c r="M3544" s="339"/>
      <c r="N3544" s="339"/>
      <c r="O3544" s="339"/>
      <c r="P3544" s="339"/>
      <c r="Q3544" s="339"/>
    </row>
    <row r="3545" spans="1:17" ht="13.5" customHeight="1">
      <c r="A3545" s="481"/>
      <c r="B3545" s="481"/>
      <c r="C3545" s="481"/>
      <c r="D3545" s="481"/>
      <c r="E3545" s="481"/>
      <c r="F3545" s="339"/>
      <c r="G3545" s="340" t="str">
        <f>IF(ISNUMBER(E3545),E3545/'Bulk DivVar Analysis'!$C$60,"")</f>
        <v/>
      </c>
      <c r="H3545" s="338" t="str">
        <f>IF(ISNUMBER(E3545), IF(G3545&gt;'Bulk DivVar Analysis'!$D$62,"Pass","Fail"),"")</f>
        <v/>
      </c>
      <c r="I3545" s="338" t="str">
        <f t="shared" si="57"/>
        <v/>
      </c>
      <c r="J3545" s="339"/>
      <c r="K3545" s="339"/>
      <c r="L3545" s="339"/>
      <c r="M3545" s="339"/>
      <c r="N3545" s="339"/>
      <c r="O3545" s="339"/>
      <c r="P3545" s="339"/>
      <c r="Q3545" s="339"/>
    </row>
    <row r="3546" spans="1:17" ht="13.5" customHeight="1">
      <c r="A3546" s="481"/>
      <c r="B3546" s="481"/>
      <c r="C3546" s="481"/>
      <c r="D3546" s="481"/>
      <c r="E3546" s="481"/>
      <c r="F3546" s="339"/>
      <c r="G3546" s="340" t="str">
        <f>IF(ISNUMBER(E3546),E3546/'Bulk DivVar Analysis'!$C$60,"")</f>
        <v/>
      </c>
      <c r="H3546" s="338" t="str">
        <f>IF(ISNUMBER(E3546), IF(G3546&gt;'Bulk DivVar Analysis'!$D$62,"Pass","Fail"),"")</f>
        <v/>
      </c>
      <c r="I3546" s="338" t="str">
        <f t="shared" si="57"/>
        <v/>
      </c>
      <c r="J3546" s="339"/>
      <c r="K3546" s="339"/>
      <c r="L3546" s="339"/>
      <c r="M3546" s="339"/>
      <c r="N3546" s="339"/>
      <c r="O3546" s="339"/>
      <c r="P3546" s="339"/>
      <c r="Q3546" s="339"/>
    </row>
    <row r="3547" spans="1:17" ht="13.5" customHeight="1">
      <c r="A3547" s="481"/>
      <c r="B3547" s="481"/>
      <c r="C3547" s="481"/>
      <c r="D3547" s="481"/>
      <c r="E3547" s="481"/>
      <c r="F3547" s="339"/>
      <c r="G3547" s="340" t="str">
        <f>IF(ISNUMBER(E3547),E3547/'Bulk DivVar Analysis'!$C$60,"")</f>
        <v/>
      </c>
      <c r="H3547" s="338" t="str">
        <f>IF(ISNUMBER(E3547), IF(G3547&gt;'Bulk DivVar Analysis'!$D$62,"Pass","Fail"),"")</f>
        <v/>
      </c>
      <c r="I3547" s="338" t="str">
        <f t="shared" si="57"/>
        <v/>
      </c>
      <c r="J3547" s="339"/>
      <c r="K3547" s="339"/>
      <c r="L3547" s="339"/>
      <c r="M3547" s="339"/>
      <c r="N3547" s="339"/>
      <c r="O3547" s="339"/>
      <c r="P3547" s="339"/>
      <c r="Q3547" s="339"/>
    </row>
    <row r="3548" spans="1:17" ht="13.5" customHeight="1">
      <c r="A3548" s="481"/>
      <c r="B3548" s="481"/>
      <c r="C3548" s="481"/>
      <c r="D3548" s="481"/>
      <c r="E3548" s="481"/>
      <c r="F3548" s="339"/>
      <c r="G3548" s="340" t="str">
        <f>IF(ISNUMBER(E3548),E3548/'Bulk DivVar Analysis'!$C$60,"")</f>
        <v/>
      </c>
      <c r="H3548" s="338" t="str">
        <f>IF(ISNUMBER(E3548), IF(G3548&gt;'Bulk DivVar Analysis'!$D$62,"Pass","Fail"),"")</f>
        <v/>
      </c>
      <c r="I3548" s="338" t="str">
        <f t="shared" si="57"/>
        <v/>
      </c>
      <c r="J3548" s="339"/>
      <c r="K3548" s="339"/>
      <c r="L3548" s="339"/>
      <c r="M3548" s="339"/>
      <c r="N3548" s="339"/>
      <c r="O3548" s="339"/>
      <c r="P3548" s="339"/>
      <c r="Q3548" s="339"/>
    </row>
    <row r="3549" spans="1:17" ht="13.5" customHeight="1">
      <c r="A3549" s="481"/>
      <c r="B3549" s="481"/>
      <c r="C3549" s="481"/>
      <c r="D3549" s="481"/>
      <c r="E3549" s="481"/>
      <c r="F3549" s="339"/>
      <c r="G3549" s="340" t="str">
        <f>IF(ISNUMBER(E3549),E3549/'Bulk DivVar Analysis'!$C$60,"")</f>
        <v/>
      </c>
      <c r="H3549" s="338" t="str">
        <f>IF(ISNUMBER(E3549), IF(G3549&gt;'Bulk DivVar Analysis'!$D$62,"Pass","Fail"),"")</f>
        <v/>
      </c>
      <c r="I3549" s="338" t="str">
        <f t="shared" si="57"/>
        <v/>
      </c>
      <c r="J3549" s="339"/>
      <c r="K3549" s="339"/>
      <c r="L3549" s="339"/>
      <c r="M3549" s="339"/>
      <c r="N3549" s="339"/>
      <c r="O3549" s="339"/>
      <c r="P3549" s="339"/>
      <c r="Q3549" s="339"/>
    </row>
    <row r="3550" spans="1:17" ht="13.5" customHeight="1">
      <c r="A3550" s="481"/>
      <c r="B3550" s="481"/>
      <c r="C3550" s="481"/>
      <c r="D3550" s="481"/>
      <c r="E3550" s="481"/>
      <c r="F3550" s="339"/>
      <c r="G3550" s="340" t="str">
        <f>IF(ISNUMBER(E3550),E3550/'Bulk DivVar Analysis'!$C$60,"")</f>
        <v/>
      </c>
      <c r="H3550" s="338" t="str">
        <f>IF(ISNUMBER(E3550), IF(G3550&gt;'Bulk DivVar Analysis'!$D$62,"Pass","Fail"),"")</f>
        <v/>
      </c>
      <c r="I3550" s="338" t="str">
        <f t="shared" si="57"/>
        <v/>
      </c>
      <c r="J3550" s="339"/>
      <c r="K3550" s="339"/>
      <c r="L3550" s="339"/>
      <c r="M3550" s="339"/>
      <c r="N3550" s="339"/>
      <c r="O3550" s="339"/>
      <c r="P3550" s="339"/>
      <c r="Q3550" s="339"/>
    </row>
    <row r="3551" spans="1:17" ht="13.5" customHeight="1">
      <c r="A3551" s="481"/>
      <c r="B3551" s="481"/>
      <c r="C3551" s="481"/>
      <c r="D3551" s="481"/>
      <c r="E3551" s="481"/>
      <c r="F3551" s="339"/>
      <c r="G3551" s="340" t="str">
        <f>IF(ISNUMBER(E3551),E3551/'Bulk DivVar Analysis'!$C$60,"")</f>
        <v/>
      </c>
      <c r="H3551" s="338" t="str">
        <f>IF(ISNUMBER(E3551), IF(G3551&gt;'Bulk DivVar Analysis'!$D$62,"Pass","Fail"),"")</f>
        <v/>
      </c>
      <c r="I3551" s="338" t="str">
        <f t="shared" si="57"/>
        <v/>
      </c>
      <c r="J3551" s="339"/>
      <c r="K3551" s="339"/>
      <c r="L3551" s="339"/>
      <c r="M3551" s="339"/>
      <c r="N3551" s="339"/>
      <c r="O3551" s="339"/>
      <c r="P3551" s="339"/>
      <c r="Q3551" s="339"/>
    </row>
    <row r="3552" spans="1:17" ht="13.5" customHeight="1">
      <c r="A3552" s="481"/>
      <c r="B3552" s="481"/>
      <c r="C3552" s="481"/>
      <c r="D3552" s="481"/>
      <c r="E3552" s="481"/>
      <c r="F3552" s="339"/>
      <c r="G3552" s="340" t="str">
        <f>IF(ISNUMBER(E3552),E3552/'Bulk DivVar Analysis'!$C$60,"")</f>
        <v/>
      </c>
      <c r="H3552" s="338" t="str">
        <f>IF(ISNUMBER(E3552), IF(G3552&gt;'Bulk DivVar Analysis'!$D$62,"Pass","Fail"),"")</f>
        <v/>
      </c>
      <c r="I3552" s="338" t="str">
        <f t="shared" si="57"/>
        <v/>
      </c>
      <c r="J3552" s="339"/>
      <c r="K3552" s="339"/>
      <c r="L3552" s="339"/>
      <c r="M3552" s="339"/>
      <c r="N3552" s="339"/>
      <c r="O3552" s="339"/>
      <c r="P3552" s="339"/>
      <c r="Q3552" s="339"/>
    </row>
    <row r="3553" spans="1:17" ht="13.5" customHeight="1">
      <c r="A3553" s="481"/>
      <c r="B3553" s="481"/>
      <c r="C3553" s="481"/>
      <c r="D3553" s="481"/>
      <c r="E3553" s="481"/>
      <c r="F3553" s="339"/>
      <c r="G3553" s="340" t="str">
        <f>IF(ISNUMBER(E3553),E3553/'Bulk DivVar Analysis'!$C$60,"")</f>
        <v/>
      </c>
      <c r="H3553" s="338" t="str">
        <f>IF(ISNUMBER(E3553), IF(G3553&gt;'Bulk DivVar Analysis'!$D$62,"Pass","Fail"),"")</f>
        <v/>
      </c>
      <c r="I3553" s="338" t="str">
        <f t="shared" si="57"/>
        <v/>
      </c>
      <c r="J3553" s="339"/>
      <c r="K3553" s="339"/>
      <c r="L3553" s="339"/>
      <c r="M3553" s="339"/>
      <c r="N3553" s="339"/>
      <c r="O3553" s="339"/>
      <c r="P3553" s="339"/>
      <c r="Q3553" s="339"/>
    </row>
    <row r="3554" spans="1:17" ht="13.5" customHeight="1">
      <c r="A3554" s="481"/>
      <c r="B3554" s="481"/>
      <c r="C3554" s="481"/>
      <c r="D3554" s="481"/>
      <c r="E3554" s="481"/>
      <c r="F3554" s="339"/>
      <c r="G3554" s="340" t="str">
        <f>IF(ISNUMBER(E3554),E3554/'Bulk DivVar Analysis'!$C$60,"")</f>
        <v/>
      </c>
      <c r="H3554" s="338" t="str">
        <f>IF(ISNUMBER(E3554), IF(G3554&gt;'Bulk DivVar Analysis'!$D$62,"Pass","Fail"),"")</f>
        <v/>
      </c>
      <c r="I3554" s="338" t="str">
        <f t="shared" si="57"/>
        <v/>
      </c>
      <c r="J3554" s="339"/>
      <c r="K3554" s="339"/>
      <c r="L3554" s="339"/>
      <c r="M3554" s="339"/>
      <c r="N3554" s="339"/>
      <c r="O3554" s="339"/>
      <c r="P3554" s="339"/>
      <c r="Q3554" s="339"/>
    </row>
    <row r="3555" spans="1:17" ht="13.5" customHeight="1">
      <c r="A3555" s="481"/>
      <c r="B3555" s="481"/>
      <c r="C3555" s="481"/>
      <c r="D3555" s="481"/>
      <c r="E3555" s="481"/>
      <c r="F3555" s="339"/>
      <c r="G3555" s="340" t="str">
        <f>IF(ISNUMBER(E3555),E3555/'Bulk DivVar Analysis'!$C$60,"")</f>
        <v/>
      </c>
      <c r="H3555" s="338" t="str">
        <f>IF(ISNUMBER(E3555), IF(G3555&gt;'Bulk DivVar Analysis'!$D$62,"Pass","Fail"),"")</f>
        <v/>
      </c>
      <c r="I3555" s="338" t="str">
        <f t="shared" si="57"/>
        <v/>
      </c>
      <c r="J3555" s="339"/>
      <c r="K3555" s="339"/>
      <c r="L3555" s="339"/>
      <c r="M3555" s="339"/>
      <c r="N3555" s="339"/>
      <c r="O3555" s="339"/>
      <c r="P3555" s="339"/>
      <c r="Q3555" s="339"/>
    </row>
    <row r="3556" spans="1:17" ht="13.5" customHeight="1">
      <c r="A3556" s="481"/>
      <c r="B3556" s="481"/>
      <c r="C3556" s="481"/>
      <c r="D3556" s="481"/>
      <c r="E3556" s="481"/>
      <c r="F3556" s="339"/>
      <c r="G3556" s="340" t="str">
        <f>IF(ISNUMBER(E3556),E3556/'Bulk DivVar Analysis'!$C$60,"")</f>
        <v/>
      </c>
      <c r="H3556" s="338" t="str">
        <f>IF(ISNUMBER(E3556), IF(G3556&gt;'Bulk DivVar Analysis'!$D$62,"Pass","Fail"),"")</f>
        <v/>
      </c>
      <c r="I3556" s="338" t="str">
        <f t="shared" si="57"/>
        <v/>
      </c>
      <c r="J3556" s="339"/>
      <c r="K3556" s="339"/>
      <c r="L3556" s="339"/>
      <c r="M3556" s="339"/>
      <c r="N3556" s="339"/>
      <c r="O3556" s="339"/>
      <c r="P3556" s="339"/>
      <c r="Q3556" s="339"/>
    </row>
    <row r="3557" spans="1:17" ht="13.5" customHeight="1">
      <c r="A3557" s="481"/>
      <c r="B3557" s="481"/>
      <c r="C3557" s="481"/>
      <c r="D3557" s="481"/>
      <c r="E3557" s="481"/>
      <c r="F3557" s="339"/>
      <c r="G3557" s="340" t="str">
        <f>IF(ISNUMBER(E3557),E3557/'Bulk DivVar Analysis'!$C$60,"")</f>
        <v/>
      </c>
      <c r="H3557" s="338" t="str">
        <f>IF(ISNUMBER(E3557), IF(G3557&gt;'Bulk DivVar Analysis'!$D$62,"Pass","Fail"),"")</f>
        <v/>
      </c>
      <c r="I3557" s="338" t="str">
        <f t="shared" si="57"/>
        <v/>
      </c>
      <c r="J3557" s="339"/>
      <c r="K3557" s="339"/>
      <c r="L3557" s="339"/>
      <c r="M3557" s="339"/>
      <c r="N3557" s="339"/>
      <c r="O3557" s="339"/>
      <c r="P3557" s="339"/>
      <c r="Q3557" s="339"/>
    </row>
    <row r="3558" spans="1:17" ht="13.5" customHeight="1">
      <c r="A3558" s="481"/>
      <c r="B3558" s="481"/>
      <c r="C3558" s="481"/>
      <c r="D3558" s="481"/>
      <c r="E3558" s="481"/>
      <c r="F3558" s="339"/>
      <c r="G3558" s="340" t="str">
        <f>IF(ISNUMBER(E3558),E3558/'Bulk DivVar Analysis'!$C$60,"")</f>
        <v/>
      </c>
      <c r="H3558" s="338" t="str">
        <f>IF(ISNUMBER(E3558), IF(G3558&gt;'Bulk DivVar Analysis'!$D$62,"Pass","Fail"),"")</f>
        <v/>
      </c>
      <c r="I3558" s="338" t="str">
        <f t="shared" si="57"/>
        <v/>
      </c>
      <c r="J3558" s="339"/>
      <c r="K3558" s="339"/>
      <c r="L3558" s="339"/>
      <c r="M3558" s="339"/>
      <c r="N3558" s="339"/>
      <c r="O3558" s="339"/>
      <c r="P3558" s="339"/>
      <c r="Q3558" s="339"/>
    </row>
    <row r="3559" spans="1:17" ht="13.5" customHeight="1">
      <c r="A3559" s="481"/>
      <c r="B3559" s="481"/>
      <c r="C3559" s="481"/>
      <c r="D3559" s="481"/>
      <c r="E3559" s="481"/>
      <c r="F3559" s="339"/>
      <c r="G3559" s="340" t="str">
        <f>IF(ISNUMBER(E3559),E3559/'Bulk DivVar Analysis'!$C$60,"")</f>
        <v/>
      </c>
      <c r="H3559" s="338" t="str">
        <f>IF(ISNUMBER(E3559), IF(G3559&gt;'Bulk DivVar Analysis'!$D$62,"Pass","Fail"),"")</f>
        <v/>
      </c>
      <c r="I3559" s="338" t="str">
        <f t="shared" si="57"/>
        <v/>
      </c>
      <c r="J3559" s="339"/>
      <c r="K3559" s="339"/>
      <c r="L3559" s="339"/>
      <c r="M3559" s="339"/>
      <c r="N3559" s="339"/>
      <c r="O3559" s="339"/>
      <c r="P3559" s="339"/>
      <c r="Q3559" s="339"/>
    </row>
    <row r="3560" spans="1:17" ht="13.5" customHeight="1">
      <c r="A3560" s="481"/>
      <c r="B3560" s="481"/>
      <c r="C3560" s="481"/>
      <c r="D3560" s="481"/>
      <c r="E3560" s="481"/>
      <c r="F3560" s="339"/>
      <c r="G3560" s="340" t="str">
        <f>IF(ISNUMBER(E3560),E3560/'Bulk DivVar Analysis'!$C$60,"")</f>
        <v/>
      </c>
      <c r="H3560" s="338" t="str">
        <f>IF(ISNUMBER(E3560), IF(G3560&gt;'Bulk DivVar Analysis'!$D$62,"Pass","Fail"),"")</f>
        <v/>
      </c>
      <c r="I3560" s="338" t="str">
        <f t="shared" si="57"/>
        <v/>
      </c>
      <c r="J3560" s="339"/>
      <c r="K3560" s="339"/>
      <c r="L3560" s="339"/>
      <c r="M3560" s="339"/>
      <c r="N3560" s="339"/>
      <c r="O3560" s="339"/>
      <c r="P3560" s="339"/>
      <c r="Q3560" s="339"/>
    </row>
    <row r="3561" spans="1:17" ht="13.5" customHeight="1">
      <c r="A3561" s="481"/>
      <c r="B3561" s="481"/>
      <c r="C3561" s="481"/>
      <c r="D3561" s="481"/>
      <c r="E3561" s="481"/>
      <c r="F3561" s="339"/>
      <c r="G3561" s="340" t="str">
        <f>IF(ISNUMBER(E3561),E3561/'Bulk DivVar Analysis'!$C$60,"")</f>
        <v/>
      </c>
      <c r="H3561" s="338" t="str">
        <f>IF(ISNUMBER(E3561), IF(G3561&gt;'Bulk DivVar Analysis'!$D$62,"Pass","Fail"),"")</f>
        <v/>
      </c>
      <c r="I3561" s="338" t="str">
        <f t="shared" si="57"/>
        <v/>
      </c>
      <c r="J3561" s="339"/>
      <c r="K3561" s="339"/>
      <c r="L3561" s="339"/>
      <c r="M3561" s="339"/>
      <c r="N3561" s="339"/>
      <c r="O3561" s="339"/>
      <c r="P3561" s="339"/>
      <c r="Q3561" s="339"/>
    </row>
    <row r="3562" spans="1:17" ht="13.5" customHeight="1">
      <c r="A3562" s="481"/>
      <c r="B3562" s="481"/>
      <c r="C3562" s="481"/>
      <c r="D3562" s="481"/>
      <c r="E3562" s="481"/>
      <c r="F3562" s="339"/>
      <c r="G3562" s="340" t="str">
        <f>IF(ISNUMBER(E3562),E3562/'Bulk DivVar Analysis'!$C$60,"")</f>
        <v/>
      </c>
      <c r="H3562" s="338" t="str">
        <f>IF(ISNUMBER(E3562), IF(G3562&gt;'Bulk DivVar Analysis'!$D$62,"Pass","Fail"),"")</f>
        <v/>
      </c>
      <c r="I3562" s="338" t="str">
        <f t="shared" si="57"/>
        <v/>
      </c>
      <c r="J3562" s="339"/>
      <c r="K3562" s="339"/>
      <c r="L3562" s="339"/>
      <c r="M3562" s="339"/>
      <c r="N3562" s="339"/>
      <c r="O3562" s="339"/>
      <c r="P3562" s="339"/>
      <c r="Q3562" s="339"/>
    </row>
    <row r="3563" spans="1:17" ht="13.5" customHeight="1">
      <c r="A3563" s="481"/>
      <c r="B3563" s="481"/>
      <c r="C3563" s="481"/>
      <c r="D3563" s="481"/>
      <c r="E3563" s="481"/>
      <c r="F3563" s="339"/>
      <c r="G3563" s="340" t="str">
        <f>IF(ISNUMBER(E3563),E3563/'Bulk DivVar Analysis'!$C$60,"")</f>
        <v/>
      </c>
      <c r="H3563" s="338" t="str">
        <f>IF(ISNUMBER(E3563), IF(G3563&gt;'Bulk DivVar Analysis'!$D$62,"Pass","Fail"),"")</f>
        <v/>
      </c>
      <c r="I3563" s="338" t="str">
        <f t="shared" si="57"/>
        <v/>
      </c>
      <c r="J3563" s="339"/>
      <c r="K3563" s="339"/>
      <c r="L3563" s="339"/>
      <c r="M3563" s="339"/>
      <c r="N3563" s="339"/>
      <c r="O3563" s="339"/>
      <c r="P3563" s="339"/>
      <c r="Q3563" s="339"/>
    </row>
    <row r="3564" spans="1:17" ht="13.5" customHeight="1">
      <c r="A3564" s="481"/>
      <c r="B3564" s="481"/>
      <c r="C3564" s="481"/>
      <c r="D3564" s="481"/>
      <c r="E3564" s="481"/>
      <c r="F3564" s="339"/>
      <c r="G3564" s="340" t="str">
        <f>IF(ISNUMBER(E3564),E3564/'Bulk DivVar Analysis'!$C$60,"")</f>
        <v/>
      </c>
      <c r="H3564" s="338" t="str">
        <f>IF(ISNUMBER(E3564), IF(G3564&gt;'Bulk DivVar Analysis'!$D$62,"Pass","Fail"),"")</f>
        <v/>
      </c>
      <c r="I3564" s="338" t="str">
        <f t="shared" si="57"/>
        <v/>
      </c>
      <c r="J3564" s="339"/>
      <c r="K3564" s="339"/>
      <c r="L3564" s="339"/>
      <c r="M3564" s="339"/>
      <c r="N3564" s="339"/>
      <c r="O3564" s="339"/>
      <c r="P3564" s="339"/>
      <c r="Q3564" s="339"/>
    </row>
    <row r="3565" spans="1:17" ht="13.5" customHeight="1">
      <c r="A3565" s="481"/>
      <c r="B3565" s="481"/>
      <c r="C3565" s="481"/>
      <c r="D3565" s="481"/>
      <c r="E3565" s="481"/>
      <c r="F3565" s="339"/>
      <c r="G3565" s="340" t="str">
        <f>IF(ISNUMBER(E3565),E3565/'Bulk DivVar Analysis'!$C$60,"")</f>
        <v/>
      </c>
      <c r="H3565" s="338" t="str">
        <f>IF(ISNUMBER(E3565), IF(G3565&gt;'Bulk DivVar Analysis'!$D$62,"Pass","Fail"),"")</f>
        <v/>
      </c>
      <c r="I3565" s="338" t="str">
        <f t="shared" si="57"/>
        <v/>
      </c>
      <c r="J3565" s="339"/>
      <c r="K3565" s="339"/>
      <c r="L3565" s="339"/>
      <c r="M3565" s="339"/>
      <c r="N3565" s="339"/>
      <c r="O3565" s="339"/>
      <c r="P3565" s="339"/>
      <c r="Q3565" s="339"/>
    </row>
    <row r="3566" spans="1:17" ht="13.5" customHeight="1">
      <c r="A3566" s="481"/>
      <c r="B3566" s="481"/>
      <c r="C3566" s="481"/>
      <c r="D3566" s="481"/>
      <c r="E3566" s="481"/>
      <c r="F3566" s="339"/>
      <c r="G3566" s="340" t="str">
        <f>IF(ISNUMBER(E3566),E3566/'Bulk DivVar Analysis'!$C$60,"")</f>
        <v/>
      </c>
      <c r="H3566" s="338" t="str">
        <f>IF(ISNUMBER(E3566), IF(G3566&gt;'Bulk DivVar Analysis'!$D$62,"Pass","Fail"),"")</f>
        <v/>
      </c>
      <c r="I3566" s="338" t="str">
        <f t="shared" si="57"/>
        <v/>
      </c>
      <c r="J3566" s="339"/>
      <c r="K3566" s="339"/>
      <c r="L3566" s="339"/>
      <c r="M3566" s="339"/>
      <c r="N3566" s="339"/>
      <c r="O3566" s="339"/>
      <c r="P3566" s="339"/>
      <c r="Q3566" s="339"/>
    </row>
    <row r="3567" spans="1:17" ht="13.5" customHeight="1">
      <c r="A3567" s="481"/>
      <c r="B3567" s="481"/>
      <c r="C3567" s="481"/>
      <c r="D3567" s="481"/>
      <c r="E3567" s="481"/>
      <c r="F3567" s="339"/>
      <c r="G3567" s="340" t="str">
        <f>IF(ISNUMBER(E3567),E3567/'Bulk DivVar Analysis'!$C$60,"")</f>
        <v/>
      </c>
      <c r="H3567" s="338" t="str">
        <f>IF(ISNUMBER(E3567), IF(G3567&gt;'Bulk DivVar Analysis'!$D$62,"Pass","Fail"),"")</f>
        <v/>
      </c>
      <c r="I3567" s="338" t="str">
        <f t="shared" si="57"/>
        <v/>
      </c>
      <c r="J3567" s="339"/>
      <c r="K3567" s="339"/>
      <c r="L3567" s="339"/>
      <c r="M3567" s="339"/>
      <c r="N3567" s="339"/>
      <c r="O3567" s="339"/>
      <c r="P3567" s="339"/>
      <c r="Q3567" s="339"/>
    </row>
    <row r="3568" spans="1:17" ht="13.5" customHeight="1">
      <c r="A3568" s="481"/>
      <c r="B3568" s="481"/>
      <c r="C3568" s="481"/>
      <c r="D3568" s="481"/>
      <c r="E3568" s="481"/>
      <c r="F3568" s="339"/>
      <c r="G3568" s="340" t="str">
        <f>IF(ISNUMBER(E3568),E3568/'Bulk DivVar Analysis'!$C$60,"")</f>
        <v/>
      </c>
      <c r="H3568" s="338" t="str">
        <f>IF(ISNUMBER(E3568), IF(G3568&gt;'Bulk DivVar Analysis'!$D$62,"Pass","Fail"),"")</f>
        <v/>
      </c>
      <c r="I3568" s="338" t="str">
        <f t="shared" si="57"/>
        <v/>
      </c>
      <c r="J3568" s="339"/>
      <c r="K3568" s="339"/>
      <c r="L3568" s="339"/>
      <c r="M3568" s="339"/>
      <c r="N3568" s="339"/>
      <c r="O3568" s="339"/>
      <c r="P3568" s="339"/>
      <c r="Q3568" s="339"/>
    </row>
    <row r="3569" spans="1:17" ht="13.5" customHeight="1">
      <c r="A3569" s="481"/>
      <c r="B3569" s="481"/>
      <c r="C3569" s="481"/>
      <c r="D3569" s="481"/>
      <c r="E3569" s="481"/>
      <c r="F3569" s="339"/>
      <c r="G3569" s="340" t="str">
        <f>IF(ISNUMBER(E3569),E3569/'Bulk DivVar Analysis'!$C$60,"")</f>
        <v/>
      </c>
      <c r="H3569" s="338" t="str">
        <f>IF(ISNUMBER(E3569), IF(G3569&gt;'Bulk DivVar Analysis'!$D$62,"Pass","Fail"),"")</f>
        <v/>
      </c>
      <c r="I3569" s="338" t="str">
        <f t="shared" si="57"/>
        <v/>
      </c>
      <c r="J3569" s="339"/>
      <c r="K3569" s="339"/>
      <c r="L3569" s="339"/>
      <c r="M3569" s="339"/>
      <c r="N3569" s="339"/>
      <c r="O3569" s="339"/>
      <c r="P3569" s="339"/>
      <c r="Q3569" s="339"/>
    </row>
    <row r="3570" spans="1:17" ht="13.5" customHeight="1">
      <c r="A3570" s="481"/>
      <c r="B3570" s="481"/>
      <c r="C3570" s="481"/>
      <c r="D3570" s="481"/>
      <c r="E3570" s="481"/>
      <c r="F3570" s="339"/>
      <c r="G3570" s="340" t="str">
        <f>IF(ISNUMBER(E3570),E3570/'Bulk DivVar Analysis'!$C$60,"")</f>
        <v/>
      </c>
      <c r="H3570" s="338" t="str">
        <f>IF(ISNUMBER(E3570), IF(G3570&gt;'Bulk DivVar Analysis'!$D$62,"Pass","Fail"),"")</f>
        <v/>
      </c>
      <c r="I3570" s="338" t="str">
        <f t="shared" si="57"/>
        <v/>
      </c>
      <c r="J3570" s="339"/>
      <c r="K3570" s="339"/>
      <c r="L3570" s="339"/>
      <c r="M3570" s="339"/>
      <c r="N3570" s="339"/>
      <c r="O3570" s="339"/>
      <c r="P3570" s="339"/>
      <c r="Q3570" s="339"/>
    </row>
    <row r="3571" spans="1:17" ht="13.5" customHeight="1">
      <c r="A3571" s="481"/>
      <c r="B3571" s="481"/>
      <c r="C3571" s="481"/>
      <c r="D3571" s="481"/>
      <c r="E3571" s="481"/>
      <c r="F3571" s="339"/>
      <c r="G3571" s="340" t="str">
        <f>IF(ISNUMBER(E3571),E3571/'Bulk DivVar Analysis'!$C$60,"")</f>
        <v/>
      </c>
      <c r="H3571" s="338" t="str">
        <f>IF(ISNUMBER(E3571), IF(G3571&gt;'Bulk DivVar Analysis'!$D$62,"Pass","Fail"),"")</f>
        <v/>
      </c>
      <c r="I3571" s="338" t="str">
        <f t="shared" si="57"/>
        <v/>
      </c>
      <c r="J3571" s="339"/>
      <c r="K3571" s="339"/>
      <c r="L3571" s="339"/>
      <c r="M3571" s="339"/>
      <c r="N3571" s="339"/>
      <c r="O3571" s="339"/>
      <c r="P3571" s="339"/>
      <c r="Q3571" s="339"/>
    </row>
    <row r="3572" spans="1:17" ht="13.5" customHeight="1">
      <c r="A3572" s="481"/>
      <c r="B3572" s="481"/>
      <c r="C3572" s="481"/>
      <c r="D3572" s="481"/>
      <c r="E3572" s="481"/>
      <c r="F3572" s="339"/>
      <c r="G3572" s="340" t="str">
        <f>IF(ISNUMBER(E3572),E3572/'Bulk DivVar Analysis'!$C$60,"")</f>
        <v/>
      </c>
      <c r="H3572" s="338" t="str">
        <f>IF(ISNUMBER(E3572), IF(G3572&gt;'Bulk DivVar Analysis'!$D$62,"Pass","Fail"),"")</f>
        <v/>
      </c>
      <c r="I3572" s="338" t="str">
        <f t="shared" si="57"/>
        <v/>
      </c>
      <c r="J3572" s="339"/>
      <c r="K3572" s="339"/>
      <c r="L3572" s="339"/>
      <c r="M3572" s="339"/>
      <c r="N3572" s="339"/>
      <c r="O3572" s="339"/>
      <c r="P3572" s="339"/>
      <c r="Q3572" s="339"/>
    </row>
    <row r="3573" spans="1:17" ht="13.5" customHeight="1">
      <c r="A3573" s="481"/>
      <c r="B3573" s="481"/>
      <c r="C3573" s="481"/>
      <c r="D3573" s="481"/>
      <c r="E3573" s="481"/>
      <c r="F3573" s="339"/>
      <c r="G3573" s="340" t="str">
        <f>IF(ISNUMBER(E3573),E3573/'Bulk DivVar Analysis'!$C$60,"")</f>
        <v/>
      </c>
      <c r="H3573" s="338" t="str">
        <f>IF(ISNUMBER(E3573), IF(G3573&gt;'Bulk DivVar Analysis'!$D$62,"Pass","Fail"),"")</f>
        <v/>
      </c>
      <c r="I3573" s="338" t="str">
        <f t="shared" si="57"/>
        <v/>
      </c>
      <c r="J3573" s="339"/>
      <c r="K3573" s="339"/>
      <c r="L3573" s="339"/>
      <c r="M3573" s="339"/>
      <c r="N3573" s="339"/>
      <c r="O3573" s="339"/>
      <c r="P3573" s="339"/>
      <c r="Q3573" s="339"/>
    </row>
    <row r="3574" spans="1:17" ht="13.5" customHeight="1">
      <c r="A3574" s="481"/>
      <c r="B3574" s="481"/>
      <c r="C3574" s="481"/>
      <c r="D3574" s="481"/>
      <c r="E3574" s="481"/>
      <c r="F3574" s="339"/>
      <c r="G3574" s="340" t="str">
        <f>IF(ISNUMBER(E3574),E3574/'Bulk DivVar Analysis'!$C$60,"")</f>
        <v/>
      </c>
      <c r="H3574" s="338" t="str">
        <f>IF(ISNUMBER(E3574), IF(G3574&gt;'Bulk DivVar Analysis'!$D$62,"Pass","Fail"),"")</f>
        <v/>
      </c>
      <c r="I3574" s="338" t="str">
        <f t="shared" si="57"/>
        <v/>
      </c>
      <c r="J3574" s="339"/>
      <c r="K3574" s="339"/>
      <c r="L3574" s="339"/>
      <c r="M3574" s="339"/>
      <c r="N3574" s="339"/>
      <c r="O3574" s="339"/>
      <c r="P3574" s="339"/>
      <c r="Q3574" s="339"/>
    </row>
    <row r="3575" spans="1:17" ht="13.5" customHeight="1">
      <c r="A3575" s="481"/>
      <c r="B3575" s="481"/>
      <c r="C3575" s="481"/>
      <c r="D3575" s="481"/>
      <c r="E3575" s="481"/>
      <c r="F3575" s="339"/>
      <c r="G3575" s="340" t="str">
        <f>IF(ISNUMBER(E3575),E3575/'Bulk DivVar Analysis'!$C$60,"")</f>
        <v/>
      </c>
      <c r="H3575" s="338" t="str">
        <f>IF(ISNUMBER(E3575), IF(G3575&gt;'Bulk DivVar Analysis'!$D$62,"Pass","Fail"),"")</f>
        <v/>
      </c>
      <c r="I3575" s="338" t="str">
        <f t="shared" si="57"/>
        <v/>
      </c>
      <c r="J3575" s="339"/>
      <c r="K3575" s="339"/>
      <c r="L3575" s="339"/>
      <c r="M3575" s="339"/>
      <c r="N3575" s="339"/>
      <c r="O3575" s="339"/>
      <c r="P3575" s="339"/>
      <c r="Q3575" s="339"/>
    </row>
    <row r="3576" spans="1:17" ht="13.5" customHeight="1">
      <c r="A3576" s="481"/>
      <c r="B3576" s="481"/>
      <c r="C3576" s="481"/>
      <c r="D3576" s="481"/>
      <c r="E3576" s="481"/>
      <c r="F3576" s="339"/>
      <c r="G3576" s="340" t="str">
        <f>IF(ISNUMBER(E3576),E3576/'Bulk DivVar Analysis'!$C$60,"")</f>
        <v/>
      </c>
      <c r="H3576" s="338" t="str">
        <f>IF(ISNUMBER(E3576), IF(G3576&gt;'Bulk DivVar Analysis'!$D$62,"Pass","Fail"),"")</f>
        <v/>
      </c>
      <c r="I3576" s="338" t="str">
        <f t="shared" si="57"/>
        <v/>
      </c>
      <c r="J3576" s="339"/>
      <c r="K3576" s="339"/>
      <c r="L3576" s="339"/>
      <c r="M3576" s="339"/>
      <c r="N3576" s="339"/>
      <c r="O3576" s="339"/>
      <c r="P3576" s="339"/>
      <c r="Q3576" s="339"/>
    </row>
    <row r="3577" spans="1:17" ht="13.5" customHeight="1">
      <c r="A3577" s="481"/>
      <c r="B3577" s="481"/>
      <c r="C3577" s="481"/>
      <c r="D3577" s="481"/>
      <c r="E3577" s="481"/>
      <c r="F3577" s="339"/>
      <c r="G3577" s="340" t="str">
        <f>IF(ISNUMBER(E3577),E3577/'Bulk DivVar Analysis'!$C$60,"")</f>
        <v/>
      </c>
      <c r="H3577" s="338" t="str">
        <f>IF(ISNUMBER(E3577), IF(G3577&gt;'Bulk DivVar Analysis'!$D$62,"Pass","Fail"),"")</f>
        <v/>
      </c>
      <c r="I3577" s="338" t="str">
        <f t="shared" si="57"/>
        <v/>
      </c>
      <c r="J3577" s="339"/>
      <c r="K3577" s="339"/>
      <c r="L3577" s="339"/>
      <c r="M3577" s="339"/>
      <c r="N3577" s="339"/>
      <c r="O3577" s="339"/>
      <c r="P3577" s="339"/>
      <c r="Q3577" s="339"/>
    </row>
    <row r="3578" spans="1:17" ht="13.5" customHeight="1">
      <c r="A3578" s="481"/>
      <c r="B3578" s="481"/>
      <c r="C3578" s="481"/>
      <c r="D3578" s="481"/>
      <c r="E3578" s="481"/>
      <c r="F3578" s="339"/>
      <c r="G3578" s="340" t="str">
        <f>IF(ISNUMBER(E3578),E3578/'Bulk DivVar Analysis'!$C$60,"")</f>
        <v/>
      </c>
      <c r="H3578" s="338" t="str">
        <f>IF(ISNUMBER(E3578), IF(G3578&gt;'Bulk DivVar Analysis'!$D$62,"Pass","Fail"),"")</f>
        <v/>
      </c>
      <c r="I3578" s="338" t="str">
        <f t="shared" si="57"/>
        <v/>
      </c>
      <c r="J3578" s="339"/>
      <c r="K3578" s="339"/>
      <c r="L3578" s="339"/>
      <c r="M3578" s="339"/>
      <c r="N3578" s="339"/>
      <c r="O3578" s="339"/>
      <c r="P3578" s="339"/>
      <c r="Q3578" s="339"/>
    </row>
    <row r="3579" spans="1:17" ht="13.5" customHeight="1">
      <c r="A3579" s="481"/>
      <c r="B3579" s="481"/>
      <c r="C3579" s="481"/>
      <c r="D3579" s="481"/>
      <c r="E3579" s="481"/>
      <c r="F3579" s="339"/>
      <c r="G3579" s="340" t="str">
        <f>IF(ISNUMBER(E3579),E3579/'Bulk DivVar Analysis'!$C$60,"")</f>
        <v/>
      </c>
      <c r="H3579" s="338" t="str">
        <f>IF(ISNUMBER(E3579), IF(G3579&gt;'Bulk DivVar Analysis'!$D$62,"Pass","Fail"),"")</f>
        <v/>
      </c>
      <c r="I3579" s="338" t="str">
        <f t="shared" si="57"/>
        <v/>
      </c>
      <c r="J3579" s="339"/>
      <c r="K3579" s="339"/>
      <c r="L3579" s="339"/>
      <c r="M3579" s="339"/>
      <c r="N3579" s="339"/>
      <c r="O3579" s="339"/>
      <c r="P3579" s="339"/>
      <c r="Q3579" s="339"/>
    </row>
    <row r="3580" spans="1:17" ht="13.5" customHeight="1">
      <c r="A3580" s="481"/>
      <c r="B3580" s="481"/>
      <c r="C3580" s="481"/>
      <c r="D3580" s="481"/>
      <c r="E3580" s="481"/>
      <c r="F3580" s="339"/>
      <c r="G3580" s="340" t="str">
        <f>IF(ISNUMBER(E3580),E3580/'Bulk DivVar Analysis'!$C$60,"")</f>
        <v/>
      </c>
      <c r="H3580" s="338" t="str">
        <f>IF(ISNUMBER(E3580), IF(G3580&gt;'Bulk DivVar Analysis'!$D$62,"Pass","Fail"),"")</f>
        <v/>
      </c>
      <c r="I3580" s="338" t="str">
        <f t="shared" si="57"/>
        <v/>
      </c>
      <c r="J3580" s="339"/>
      <c r="K3580" s="339"/>
      <c r="L3580" s="339"/>
      <c r="M3580" s="339"/>
      <c r="N3580" s="339"/>
      <c r="O3580" s="339"/>
      <c r="P3580" s="339"/>
      <c r="Q3580" s="339"/>
    </row>
    <row r="3581" spans="1:17" ht="13.5" customHeight="1">
      <c r="A3581" s="481"/>
      <c r="B3581" s="481"/>
      <c r="C3581" s="481"/>
      <c r="D3581" s="481"/>
      <c r="E3581" s="481"/>
      <c r="F3581" s="339"/>
      <c r="G3581" s="340" t="str">
        <f>IF(ISNUMBER(E3581),E3581/'Bulk DivVar Analysis'!$C$60,"")</f>
        <v/>
      </c>
      <c r="H3581" s="338" t="str">
        <f>IF(ISNUMBER(E3581), IF(G3581&gt;'Bulk DivVar Analysis'!$D$62,"Pass","Fail"),"")</f>
        <v/>
      </c>
      <c r="I3581" s="338" t="str">
        <f t="shared" si="57"/>
        <v/>
      </c>
      <c r="J3581" s="339"/>
      <c r="K3581" s="339"/>
      <c r="L3581" s="339"/>
      <c r="M3581" s="339"/>
      <c r="N3581" s="339"/>
      <c r="O3581" s="339"/>
      <c r="P3581" s="339"/>
      <c r="Q3581" s="339"/>
    </row>
    <row r="3582" spans="1:17" ht="13.5" customHeight="1">
      <c r="A3582" s="481"/>
      <c r="B3582" s="481"/>
      <c r="C3582" s="481"/>
      <c r="D3582" s="481"/>
      <c r="E3582" s="481"/>
      <c r="F3582" s="339"/>
      <c r="G3582" s="340" t="str">
        <f>IF(ISNUMBER(E3582),E3582/'Bulk DivVar Analysis'!$C$60,"")</f>
        <v/>
      </c>
      <c r="H3582" s="338" t="str">
        <f>IF(ISNUMBER(E3582), IF(G3582&gt;'Bulk DivVar Analysis'!$D$62,"Pass","Fail"),"")</f>
        <v/>
      </c>
      <c r="I3582" s="338" t="str">
        <f t="shared" si="57"/>
        <v/>
      </c>
      <c r="J3582" s="339"/>
      <c r="K3582" s="339"/>
      <c r="L3582" s="339"/>
      <c r="M3582" s="339"/>
      <c r="N3582" s="339"/>
      <c r="O3582" s="339"/>
      <c r="P3582" s="339"/>
      <c r="Q3582" s="339"/>
    </row>
    <row r="3583" spans="1:17" ht="13.5" customHeight="1">
      <c r="A3583" s="481"/>
      <c r="B3583" s="481"/>
      <c r="C3583" s="481"/>
      <c r="D3583" s="481"/>
      <c r="E3583" s="481"/>
      <c r="F3583" s="339"/>
      <c r="G3583" s="340" t="str">
        <f>IF(ISNUMBER(E3583),E3583/'Bulk DivVar Analysis'!$C$60,"")</f>
        <v/>
      </c>
      <c r="H3583" s="338" t="str">
        <f>IF(ISNUMBER(E3583), IF(G3583&gt;'Bulk DivVar Analysis'!$D$62,"Pass","Fail"),"")</f>
        <v/>
      </c>
      <c r="I3583" s="338" t="str">
        <f t="shared" si="57"/>
        <v/>
      </c>
      <c r="J3583" s="339"/>
      <c r="K3583" s="339"/>
      <c r="L3583" s="339"/>
      <c r="M3583" s="339"/>
      <c r="N3583" s="339"/>
      <c r="O3583" s="339"/>
      <c r="P3583" s="339"/>
      <c r="Q3583" s="339"/>
    </row>
    <row r="3584" spans="1:17" ht="13.5" customHeight="1">
      <c r="A3584" s="481"/>
      <c r="B3584" s="481"/>
      <c r="C3584" s="481"/>
      <c r="D3584" s="481"/>
      <c r="E3584" s="481"/>
      <c r="F3584" s="339"/>
      <c r="G3584" s="340" t="str">
        <f>IF(ISNUMBER(E3584),E3584/'Bulk DivVar Analysis'!$C$60,"")</f>
        <v/>
      </c>
      <c r="H3584" s="338" t="str">
        <f>IF(ISNUMBER(E3584), IF(G3584&gt;'Bulk DivVar Analysis'!$D$62,"Pass","Fail"),"")</f>
        <v/>
      </c>
      <c r="I3584" s="338" t="str">
        <f t="shared" si="57"/>
        <v/>
      </c>
      <c r="J3584" s="339"/>
      <c r="K3584" s="339"/>
      <c r="L3584" s="339"/>
      <c r="M3584" s="339"/>
      <c r="N3584" s="339"/>
      <c r="O3584" s="339"/>
      <c r="P3584" s="339"/>
      <c r="Q3584" s="339"/>
    </row>
    <row r="3585" spans="1:17" ht="13.5" customHeight="1">
      <c r="A3585" s="481"/>
      <c r="B3585" s="481"/>
      <c r="C3585" s="481"/>
      <c r="D3585" s="481"/>
      <c r="E3585" s="481"/>
      <c r="F3585" s="339"/>
      <c r="G3585" s="340" t="str">
        <f>IF(ISNUMBER(E3585),E3585/'Bulk DivVar Analysis'!$C$60,"")</f>
        <v/>
      </c>
      <c r="H3585" s="338" t="str">
        <f>IF(ISNUMBER(E3585), IF(G3585&gt;'Bulk DivVar Analysis'!$D$62,"Pass","Fail"),"")</f>
        <v/>
      </c>
      <c r="I3585" s="338" t="str">
        <f t="shared" si="57"/>
        <v/>
      </c>
      <c r="J3585" s="339"/>
      <c r="K3585" s="339"/>
      <c r="L3585" s="339"/>
      <c r="M3585" s="339"/>
      <c r="N3585" s="339"/>
      <c r="O3585" s="339"/>
      <c r="P3585" s="339"/>
      <c r="Q3585" s="339"/>
    </row>
    <row r="3586" spans="1:17" ht="13.5" customHeight="1">
      <c r="A3586" s="481"/>
      <c r="B3586" s="481"/>
      <c r="C3586" s="481"/>
      <c r="D3586" s="481"/>
      <c r="E3586" s="481"/>
      <c r="F3586" s="339"/>
      <c r="G3586" s="340" t="str">
        <f>IF(ISNUMBER(E3586),E3586/'Bulk DivVar Analysis'!$C$60,"")</f>
        <v/>
      </c>
      <c r="H3586" s="338" t="str">
        <f>IF(ISNUMBER(E3586), IF(G3586&gt;'Bulk DivVar Analysis'!$D$62,"Pass","Fail"),"")</f>
        <v/>
      </c>
      <c r="I3586" s="338" t="str">
        <f t="shared" si="57"/>
        <v/>
      </c>
      <c r="J3586" s="339"/>
      <c r="K3586" s="339"/>
      <c r="L3586" s="339"/>
      <c r="M3586" s="339"/>
      <c r="N3586" s="339"/>
      <c r="O3586" s="339"/>
      <c r="P3586" s="339"/>
      <c r="Q3586" s="339"/>
    </row>
    <row r="3587" spans="1:17" ht="13.5" customHeight="1">
      <c r="A3587" s="481"/>
      <c r="B3587" s="481"/>
      <c r="C3587" s="481"/>
      <c r="D3587" s="481"/>
      <c r="E3587" s="481"/>
      <c r="F3587" s="339"/>
      <c r="G3587" s="340" t="str">
        <f>IF(ISNUMBER(E3587),E3587/'Bulk DivVar Analysis'!$C$60,"")</f>
        <v/>
      </c>
      <c r="H3587" s="338" t="str">
        <f>IF(ISNUMBER(E3587), IF(G3587&gt;'Bulk DivVar Analysis'!$D$62,"Pass","Fail"),"")</f>
        <v/>
      </c>
      <c r="I3587" s="338" t="str">
        <f t="shared" ref="I3587:I3650" si="58">_xlfn.TEXTJOIN("_",TRUE,B3587,C3587)</f>
        <v/>
      </c>
      <c r="J3587" s="339"/>
      <c r="K3587" s="339"/>
      <c r="L3587" s="339"/>
      <c r="M3587" s="339"/>
      <c r="N3587" s="339"/>
      <c r="O3587" s="339"/>
      <c r="P3587" s="339"/>
      <c r="Q3587" s="339"/>
    </row>
    <row r="3588" spans="1:17" ht="13.5" customHeight="1">
      <c r="A3588" s="481"/>
      <c r="B3588" s="481"/>
      <c r="C3588" s="481"/>
      <c r="D3588" s="481"/>
      <c r="E3588" s="481"/>
      <c r="F3588" s="339"/>
      <c r="G3588" s="340" t="str">
        <f>IF(ISNUMBER(E3588),E3588/'Bulk DivVar Analysis'!$C$60,"")</f>
        <v/>
      </c>
      <c r="H3588" s="338" t="str">
        <f>IF(ISNUMBER(E3588), IF(G3588&gt;'Bulk DivVar Analysis'!$D$62,"Pass","Fail"),"")</f>
        <v/>
      </c>
      <c r="I3588" s="338" t="str">
        <f t="shared" si="58"/>
        <v/>
      </c>
      <c r="J3588" s="339"/>
      <c r="K3588" s="339"/>
      <c r="L3588" s="339"/>
      <c r="M3588" s="339"/>
      <c r="N3588" s="339"/>
      <c r="O3588" s="339"/>
      <c r="P3588" s="339"/>
      <c r="Q3588" s="339"/>
    </row>
    <row r="3589" spans="1:17" ht="13.5" customHeight="1">
      <c r="A3589" s="481"/>
      <c r="B3589" s="481"/>
      <c r="C3589" s="481"/>
      <c r="D3589" s="481"/>
      <c r="E3589" s="481"/>
      <c r="F3589" s="339"/>
      <c r="G3589" s="340" t="str">
        <f>IF(ISNUMBER(E3589),E3589/'Bulk DivVar Analysis'!$C$60,"")</f>
        <v/>
      </c>
      <c r="H3589" s="338" t="str">
        <f>IF(ISNUMBER(E3589), IF(G3589&gt;'Bulk DivVar Analysis'!$D$62,"Pass","Fail"),"")</f>
        <v/>
      </c>
      <c r="I3589" s="338" t="str">
        <f t="shared" si="58"/>
        <v/>
      </c>
      <c r="J3589" s="339"/>
      <c r="K3589" s="339"/>
      <c r="L3589" s="339"/>
      <c r="M3589" s="339"/>
      <c r="N3589" s="339"/>
      <c r="O3589" s="339"/>
      <c r="P3589" s="339"/>
      <c r="Q3589" s="339"/>
    </row>
    <row r="3590" spans="1:17" ht="13.5" customHeight="1">
      <c r="A3590" s="481"/>
      <c r="B3590" s="481"/>
      <c r="C3590" s="481"/>
      <c r="D3590" s="481"/>
      <c r="E3590" s="481"/>
      <c r="F3590" s="339"/>
      <c r="G3590" s="340" t="str">
        <f>IF(ISNUMBER(E3590),E3590/'Bulk DivVar Analysis'!$C$60,"")</f>
        <v/>
      </c>
      <c r="H3590" s="338" t="str">
        <f>IF(ISNUMBER(E3590), IF(G3590&gt;'Bulk DivVar Analysis'!$D$62,"Pass","Fail"),"")</f>
        <v/>
      </c>
      <c r="I3590" s="338" t="str">
        <f t="shared" si="58"/>
        <v/>
      </c>
      <c r="J3590" s="339"/>
      <c r="K3590" s="339"/>
      <c r="L3590" s="339"/>
      <c r="M3590" s="339"/>
      <c r="N3590" s="339"/>
      <c r="O3590" s="339"/>
      <c r="P3590" s="339"/>
      <c r="Q3590" s="339"/>
    </row>
    <row r="3591" spans="1:17" ht="13.5" customHeight="1">
      <c r="A3591" s="481"/>
      <c r="B3591" s="481"/>
      <c r="C3591" s="481"/>
      <c r="D3591" s="481"/>
      <c r="E3591" s="481"/>
      <c r="F3591" s="339"/>
      <c r="G3591" s="340" t="str">
        <f>IF(ISNUMBER(E3591),E3591/'Bulk DivVar Analysis'!$C$60,"")</f>
        <v/>
      </c>
      <c r="H3591" s="338" t="str">
        <f>IF(ISNUMBER(E3591), IF(G3591&gt;'Bulk DivVar Analysis'!$D$62,"Pass","Fail"),"")</f>
        <v/>
      </c>
      <c r="I3591" s="338" t="str">
        <f t="shared" si="58"/>
        <v/>
      </c>
      <c r="J3591" s="339"/>
      <c r="K3591" s="339"/>
      <c r="L3591" s="339"/>
      <c r="M3591" s="339"/>
      <c r="N3591" s="339"/>
      <c r="O3591" s="339"/>
      <c r="P3591" s="339"/>
      <c r="Q3591" s="339"/>
    </row>
    <row r="3592" spans="1:17" ht="13.5" customHeight="1">
      <c r="A3592" s="481"/>
      <c r="B3592" s="481"/>
      <c r="C3592" s="481"/>
      <c r="D3592" s="481"/>
      <c r="E3592" s="481"/>
      <c r="F3592" s="339"/>
      <c r="G3592" s="340" t="str">
        <f>IF(ISNUMBER(E3592),E3592/'Bulk DivVar Analysis'!$C$60,"")</f>
        <v/>
      </c>
      <c r="H3592" s="338" t="str">
        <f>IF(ISNUMBER(E3592), IF(G3592&gt;'Bulk DivVar Analysis'!$D$62,"Pass","Fail"),"")</f>
        <v/>
      </c>
      <c r="I3592" s="338" t="str">
        <f t="shared" si="58"/>
        <v/>
      </c>
      <c r="J3592" s="339"/>
      <c r="K3592" s="339"/>
      <c r="L3592" s="339"/>
      <c r="M3592" s="339"/>
      <c r="N3592" s="339"/>
      <c r="O3592" s="339"/>
      <c r="P3592" s="339"/>
      <c r="Q3592" s="339"/>
    </row>
    <row r="3593" spans="1:17" ht="13.5" customHeight="1">
      <c r="A3593" s="481"/>
      <c r="B3593" s="481"/>
      <c r="C3593" s="481"/>
      <c r="D3593" s="481"/>
      <c r="E3593" s="481"/>
      <c r="F3593" s="339"/>
      <c r="G3593" s="340" t="str">
        <f>IF(ISNUMBER(E3593),E3593/'Bulk DivVar Analysis'!$C$60,"")</f>
        <v/>
      </c>
      <c r="H3593" s="338" t="str">
        <f>IF(ISNUMBER(E3593), IF(G3593&gt;'Bulk DivVar Analysis'!$D$62,"Pass","Fail"),"")</f>
        <v/>
      </c>
      <c r="I3593" s="338" t="str">
        <f t="shared" si="58"/>
        <v/>
      </c>
      <c r="J3593" s="339"/>
      <c r="K3593" s="339"/>
      <c r="L3593" s="339"/>
      <c r="M3593" s="339"/>
      <c r="N3593" s="339"/>
      <c r="O3593" s="339"/>
      <c r="P3593" s="339"/>
      <c r="Q3593" s="339"/>
    </row>
    <row r="3594" spans="1:17" ht="13.5" customHeight="1">
      <c r="A3594" s="481"/>
      <c r="B3594" s="481"/>
      <c r="C3594" s="481"/>
      <c r="D3594" s="481"/>
      <c r="E3594" s="481"/>
      <c r="F3594" s="339"/>
      <c r="G3594" s="340" t="str">
        <f>IF(ISNUMBER(E3594),E3594/'Bulk DivVar Analysis'!$C$60,"")</f>
        <v/>
      </c>
      <c r="H3594" s="338" t="str">
        <f>IF(ISNUMBER(E3594), IF(G3594&gt;'Bulk DivVar Analysis'!$D$62,"Pass","Fail"),"")</f>
        <v/>
      </c>
      <c r="I3594" s="338" t="str">
        <f t="shared" si="58"/>
        <v/>
      </c>
      <c r="J3594" s="339"/>
      <c r="K3594" s="339"/>
      <c r="L3594" s="339"/>
      <c r="M3594" s="339"/>
      <c r="N3594" s="339"/>
      <c r="O3594" s="339"/>
      <c r="P3594" s="339"/>
      <c r="Q3594" s="339"/>
    </row>
    <row r="3595" spans="1:17" ht="13.5" customHeight="1">
      <c r="A3595" s="481"/>
      <c r="B3595" s="481"/>
      <c r="C3595" s="481"/>
      <c r="D3595" s="481"/>
      <c r="E3595" s="481"/>
      <c r="F3595" s="339"/>
      <c r="G3595" s="340" t="str">
        <f>IF(ISNUMBER(E3595),E3595/'Bulk DivVar Analysis'!$C$60,"")</f>
        <v/>
      </c>
      <c r="H3595" s="338" t="str">
        <f>IF(ISNUMBER(E3595), IF(G3595&gt;'Bulk DivVar Analysis'!$D$62,"Pass","Fail"),"")</f>
        <v/>
      </c>
      <c r="I3595" s="338" t="str">
        <f t="shared" si="58"/>
        <v/>
      </c>
      <c r="J3595" s="339"/>
      <c r="K3595" s="339"/>
      <c r="L3595" s="339"/>
      <c r="M3595" s="339"/>
      <c r="N3595" s="339"/>
      <c r="O3595" s="339"/>
      <c r="P3595" s="339"/>
      <c r="Q3595" s="339"/>
    </row>
    <row r="3596" spans="1:17" ht="13.5" customHeight="1">
      <c r="A3596" s="481"/>
      <c r="B3596" s="481"/>
      <c r="C3596" s="481"/>
      <c r="D3596" s="481"/>
      <c r="E3596" s="481"/>
      <c r="F3596" s="339"/>
      <c r="G3596" s="340" t="str">
        <f>IF(ISNUMBER(E3596),E3596/'Bulk DivVar Analysis'!$C$60,"")</f>
        <v/>
      </c>
      <c r="H3596" s="338" t="str">
        <f>IF(ISNUMBER(E3596), IF(G3596&gt;'Bulk DivVar Analysis'!$D$62,"Pass","Fail"),"")</f>
        <v/>
      </c>
      <c r="I3596" s="338" t="str">
        <f t="shared" si="58"/>
        <v/>
      </c>
      <c r="J3596" s="339"/>
      <c r="K3596" s="339"/>
      <c r="L3596" s="339"/>
      <c r="M3596" s="339"/>
      <c r="N3596" s="339"/>
      <c r="O3596" s="339"/>
      <c r="P3596" s="339"/>
      <c r="Q3596" s="339"/>
    </row>
    <row r="3597" spans="1:17" ht="13.5" customHeight="1">
      <c r="A3597" s="481"/>
      <c r="B3597" s="481"/>
      <c r="C3597" s="481"/>
      <c r="D3597" s="481"/>
      <c r="E3597" s="481"/>
      <c r="F3597" s="339"/>
      <c r="G3597" s="340" t="str">
        <f>IF(ISNUMBER(E3597),E3597/'Bulk DivVar Analysis'!$C$60,"")</f>
        <v/>
      </c>
      <c r="H3597" s="338" t="str">
        <f>IF(ISNUMBER(E3597), IF(G3597&gt;'Bulk DivVar Analysis'!$D$62,"Pass","Fail"),"")</f>
        <v/>
      </c>
      <c r="I3597" s="338" t="str">
        <f t="shared" si="58"/>
        <v/>
      </c>
      <c r="J3597" s="339"/>
      <c r="K3597" s="339"/>
      <c r="L3597" s="339"/>
      <c r="M3597" s="339"/>
      <c r="N3597" s="339"/>
      <c r="O3597" s="339"/>
      <c r="P3597" s="339"/>
      <c r="Q3597" s="339"/>
    </row>
    <row r="3598" spans="1:17" ht="13.5" customHeight="1">
      <c r="A3598" s="481"/>
      <c r="B3598" s="481"/>
      <c r="C3598" s="481"/>
      <c r="D3598" s="481"/>
      <c r="E3598" s="481"/>
      <c r="F3598" s="339"/>
      <c r="G3598" s="340" t="str">
        <f>IF(ISNUMBER(E3598),E3598/'Bulk DivVar Analysis'!$C$60,"")</f>
        <v/>
      </c>
      <c r="H3598" s="338" t="str">
        <f>IF(ISNUMBER(E3598), IF(G3598&gt;'Bulk DivVar Analysis'!$D$62,"Pass","Fail"),"")</f>
        <v/>
      </c>
      <c r="I3598" s="338" t="str">
        <f t="shared" si="58"/>
        <v/>
      </c>
      <c r="J3598" s="339"/>
      <c r="K3598" s="339"/>
      <c r="L3598" s="339"/>
      <c r="M3598" s="339"/>
      <c r="N3598" s="339"/>
      <c r="O3598" s="339"/>
      <c r="P3598" s="339"/>
      <c r="Q3598" s="339"/>
    </row>
    <row r="3599" spans="1:17" ht="13.5" customHeight="1">
      <c r="A3599" s="481"/>
      <c r="B3599" s="481"/>
      <c r="C3599" s="481"/>
      <c r="D3599" s="481"/>
      <c r="E3599" s="481"/>
      <c r="F3599" s="339"/>
      <c r="G3599" s="340" t="str">
        <f>IF(ISNUMBER(E3599),E3599/'Bulk DivVar Analysis'!$C$60,"")</f>
        <v/>
      </c>
      <c r="H3599" s="338" t="str">
        <f>IF(ISNUMBER(E3599), IF(G3599&gt;'Bulk DivVar Analysis'!$D$62,"Pass","Fail"),"")</f>
        <v/>
      </c>
      <c r="I3599" s="338" t="str">
        <f t="shared" si="58"/>
        <v/>
      </c>
      <c r="J3599" s="339"/>
      <c r="K3599" s="339"/>
      <c r="L3599" s="339"/>
      <c r="M3599" s="339"/>
      <c r="N3599" s="339"/>
      <c r="O3599" s="339"/>
      <c r="P3599" s="339"/>
      <c r="Q3599" s="339"/>
    </row>
    <row r="3600" spans="1:17" ht="13.5" customHeight="1">
      <c r="A3600" s="481"/>
      <c r="B3600" s="481"/>
      <c r="C3600" s="481"/>
      <c r="D3600" s="481"/>
      <c r="E3600" s="481"/>
      <c r="F3600" s="339"/>
      <c r="G3600" s="340" t="str">
        <f>IF(ISNUMBER(E3600),E3600/'Bulk DivVar Analysis'!$C$60,"")</f>
        <v/>
      </c>
      <c r="H3600" s="338" t="str">
        <f>IF(ISNUMBER(E3600), IF(G3600&gt;'Bulk DivVar Analysis'!$D$62,"Pass","Fail"),"")</f>
        <v/>
      </c>
      <c r="I3600" s="338" t="str">
        <f t="shared" si="58"/>
        <v/>
      </c>
      <c r="J3600" s="339"/>
      <c r="K3600" s="339"/>
      <c r="L3600" s="339"/>
      <c r="M3600" s="339"/>
      <c r="N3600" s="339"/>
      <c r="O3600" s="339"/>
      <c r="P3600" s="339"/>
      <c r="Q3600" s="339"/>
    </row>
    <row r="3601" spans="1:17" ht="13.5" customHeight="1">
      <c r="A3601" s="481"/>
      <c r="B3601" s="481"/>
      <c r="C3601" s="481"/>
      <c r="D3601" s="481"/>
      <c r="E3601" s="481"/>
      <c r="F3601" s="339"/>
      <c r="G3601" s="340" t="str">
        <f>IF(ISNUMBER(E3601),E3601/'Bulk DivVar Analysis'!$C$60,"")</f>
        <v/>
      </c>
      <c r="H3601" s="338" t="str">
        <f>IF(ISNUMBER(E3601), IF(G3601&gt;'Bulk DivVar Analysis'!$D$62,"Pass","Fail"),"")</f>
        <v/>
      </c>
      <c r="I3601" s="338" t="str">
        <f t="shared" si="58"/>
        <v/>
      </c>
      <c r="J3601" s="339"/>
      <c r="K3601" s="339"/>
      <c r="L3601" s="339"/>
      <c r="M3601" s="339"/>
      <c r="N3601" s="339"/>
      <c r="O3601" s="339"/>
      <c r="P3601" s="339"/>
      <c r="Q3601" s="339"/>
    </row>
    <row r="3602" spans="1:17" ht="13.5" customHeight="1">
      <c r="A3602" s="481"/>
      <c r="B3602" s="481"/>
      <c r="C3602" s="481"/>
      <c r="D3602" s="481"/>
      <c r="E3602" s="481"/>
      <c r="F3602" s="339"/>
      <c r="G3602" s="340" t="str">
        <f>IF(ISNUMBER(E3602),E3602/'Bulk DivVar Analysis'!$C$60,"")</f>
        <v/>
      </c>
      <c r="H3602" s="338" t="str">
        <f>IF(ISNUMBER(E3602), IF(G3602&gt;'Bulk DivVar Analysis'!$D$62,"Pass","Fail"),"")</f>
        <v/>
      </c>
      <c r="I3602" s="338" t="str">
        <f t="shared" si="58"/>
        <v/>
      </c>
      <c r="J3602" s="339"/>
      <c r="K3602" s="339"/>
      <c r="L3602" s="339"/>
      <c r="M3602" s="339"/>
      <c r="N3602" s="339"/>
      <c r="O3602" s="339"/>
      <c r="P3602" s="339"/>
      <c r="Q3602" s="339"/>
    </row>
    <row r="3603" spans="1:17" ht="13.5" customHeight="1">
      <c r="A3603" s="481"/>
      <c r="B3603" s="481"/>
      <c r="C3603" s="481"/>
      <c r="D3603" s="481"/>
      <c r="E3603" s="481"/>
      <c r="F3603" s="339"/>
      <c r="G3603" s="340" t="str">
        <f>IF(ISNUMBER(E3603),E3603/'Bulk DivVar Analysis'!$C$60,"")</f>
        <v/>
      </c>
      <c r="H3603" s="338" t="str">
        <f>IF(ISNUMBER(E3603), IF(G3603&gt;'Bulk DivVar Analysis'!$D$62,"Pass","Fail"),"")</f>
        <v/>
      </c>
      <c r="I3603" s="338" t="str">
        <f t="shared" si="58"/>
        <v/>
      </c>
      <c r="J3603" s="339"/>
      <c r="K3603" s="339"/>
      <c r="L3603" s="339"/>
      <c r="M3603" s="339"/>
      <c r="N3603" s="339"/>
      <c r="O3603" s="339"/>
      <c r="P3603" s="339"/>
      <c r="Q3603" s="339"/>
    </row>
    <row r="3604" spans="1:17" ht="13.5" customHeight="1">
      <c r="A3604" s="481"/>
      <c r="B3604" s="481"/>
      <c r="C3604" s="481"/>
      <c r="D3604" s="481"/>
      <c r="E3604" s="481"/>
      <c r="F3604" s="339"/>
      <c r="G3604" s="340" t="str">
        <f>IF(ISNUMBER(E3604),E3604/'Bulk DivVar Analysis'!$C$60,"")</f>
        <v/>
      </c>
      <c r="H3604" s="338" t="str">
        <f>IF(ISNUMBER(E3604), IF(G3604&gt;'Bulk DivVar Analysis'!$D$62,"Pass","Fail"),"")</f>
        <v/>
      </c>
      <c r="I3604" s="338" t="str">
        <f t="shared" si="58"/>
        <v/>
      </c>
      <c r="J3604" s="339"/>
      <c r="K3604" s="339"/>
      <c r="L3604" s="339"/>
      <c r="M3604" s="339"/>
      <c r="N3604" s="339"/>
      <c r="O3604" s="339"/>
      <c r="P3604" s="339"/>
      <c r="Q3604" s="339"/>
    </row>
    <row r="3605" spans="1:17" ht="13.5" customHeight="1">
      <c r="A3605" s="481"/>
      <c r="B3605" s="481"/>
      <c r="C3605" s="481"/>
      <c r="D3605" s="481"/>
      <c r="E3605" s="481"/>
      <c r="F3605" s="339"/>
      <c r="G3605" s="340" t="str">
        <f>IF(ISNUMBER(E3605),E3605/'Bulk DivVar Analysis'!$C$60,"")</f>
        <v/>
      </c>
      <c r="H3605" s="338" t="str">
        <f>IF(ISNUMBER(E3605), IF(G3605&gt;'Bulk DivVar Analysis'!$D$62,"Pass","Fail"),"")</f>
        <v/>
      </c>
      <c r="I3605" s="338" t="str">
        <f t="shared" si="58"/>
        <v/>
      </c>
      <c r="J3605" s="339"/>
      <c r="K3605" s="339"/>
      <c r="L3605" s="339"/>
      <c r="M3605" s="339"/>
      <c r="N3605" s="339"/>
      <c r="O3605" s="339"/>
      <c r="P3605" s="339"/>
      <c r="Q3605" s="339"/>
    </row>
    <row r="3606" spans="1:17" ht="13.5" customHeight="1">
      <c r="A3606" s="481"/>
      <c r="B3606" s="481"/>
      <c r="C3606" s="481"/>
      <c r="D3606" s="481"/>
      <c r="E3606" s="481"/>
      <c r="F3606" s="339"/>
      <c r="G3606" s="340" t="str">
        <f>IF(ISNUMBER(E3606),E3606/'Bulk DivVar Analysis'!$C$60,"")</f>
        <v/>
      </c>
      <c r="H3606" s="338" t="str">
        <f>IF(ISNUMBER(E3606), IF(G3606&gt;'Bulk DivVar Analysis'!$D$62,"Pass","Fail"),"")</f>
        <v/>
      </c>
      <c r="I3606" s="338" t="str">
        <f t="shared" si="58"/>
        <v/>
      </c>
      <c r="J3606" s="339"/>
      <c r="K3606" s="339"/>
      <c r="L3606" s="339"/>
      <c r="M3606" s="339"/>
      <c r="N3606" s="339"/>
      <c r="O3606" s="339"/>
      <c r="P3606" s="339"/>
      <c r="Q3606" s="339"/>
    </row>
    <row r="3607" spans="1:17" ht="13.5" customHeight="1">
      <c r="A3607" s="481"/>
      <c r="B3607" s="481"/>
      <c r="C3607" s="481"/>
      <c r="D3607" s="481"/>
      <c r="E3607" s="481"/>
      <c r="F3607" s="339"/>
      <c r="G3607" s="340" t="str">
        <f>IF(ISNUMBER(E3607),E3607/'Bulk DivVar Analysis'!$C$60,"")</f>
        <v/>
      </c>
      <c r="H3607" s="338" t="str">
        <f>IF(ISNUMBER(E3607), IF(G3607&gt;'Bulk DivVar Analysis'!$D$62,"Pass","Fail"),"")</f>
        <v/>
      </c>
      <c r="I3607" s="338" t="str">
        <f t="shared" si="58"/>
        <v/>
      </c>
      <c r="J3607" s="339"/>
      <c r="K3607" s="339"/>
      <c r="L3607" s="339"/>
      <c r="M3607" s="339"/>
      <c r="N3607" s="339"/>
      <c r="O3607" s="339"/>
      <c r="P3607" s="339"/>
      <c r="Q3607" s="339"/>
    </row>
    <row r="3608" spans="1:17" ht="13.5" customHeight="1">
      <c r="A3608" s="481"/>
      <c r="B3608" s="481"/>
      <c r="C3608" s="481"/>
      <c r="D3608" s="481"/>
      <c r="E3608" s="481"/>
      <c r="F3608" s="339"/>
      <c r="G3608" s="340" t="str">
        <f>IF(ISNUMBER(E3608),E3608/'Bulk DivVar Analysis'!$C$60,"")</f>
        <v/>
      </c>
      <c r="H3608" s="338" t="str">
        <f>IF(ISNUMBER(E3608), IF(G3608&gt;'Bulk DivVar Analysis'!$D$62,"Pass","Fail"),"")</f>
        <v/>
      </c>
      <c r="I3608" s="338" t="str">
        <f t="shared" si="58"/>
        <v/>
      </c>
      <c r="J3608" s="339"/>
      <c r="K3608" s="339"/>
      <c r="L3608" s="339"/>
      <c r="M3608" s="339"/>
      <c r="N3608" s="339"/>
      <c r="O3608" s="339"/>
      <c r="P3608" s="339"/>
      <c r="Q3608" s="339"/>
    </row>
    <row r="3609" spans="1:17" ht="13.5" customHeight="1">
      <c r="A3609" s="481"/>
      <c r="B3609" s="481"/>
      <c r="C3609" s="481"/>
      <c r="D3609" s="481"/>
      <c r="E3609" s="481"/>
      <c r="F3609" s="339"/>
      <c r="G3609" s="340" t="str">
        <f>IF(ISNUMBER(E3609),E3609/'Bulk DivVar Analysis'!$C$60,"")</f>
        <v/>
      </c>
      <c r="H3609" s="338" t="str">
        <f>IF(ISNUMBER(E3609), IF(G3609&gt;'Bulk DivVar Analysis'!$D$62,"Pass","Fail"),"")</f>
        <v/>
      </c>
      <c r="I3609" s="338" t="str">
        <f t="shared" si="58"/>
        <v/>
      </c>
      <c r="J3609" s="339"/>
      <c r="K3609" s="339"/>
      <c r="L3609" s="339"/>
      <c r="M3609" s="339"/>
      <c r="N3609" s="339"/>
      <c r="O3609" s="339"/>
      <c r="P3609" s="339"/>
      <c r="Q3609" s="339"/>
    </row>
    <row r="3610" spans="1:17" ht="13.5" customHeight="1">
      <c r="A3610" s="481"/>
      <c r="B3610" s="481"/>
      <c r="C3610" s="481"/>
      <c r="D3610" s="481"/>
      <c r="E3610" s="481"/>
      <c r="F3610" s="339"/>
      <c r="G3610" s="340" t="str">
        <f>IF(ISNUMBER(E3610),E3610/'Bulk DivVar Analysis'!$C$60,"")</f>
        <v/>
      </c>
      <c r="H3610" s="338" t="str">
        <f>IF(ISNUMBER(E3610), IF(G3610&gt;'Bulk DivVar Analysis'!$D$62,"Pass","Fail"),"")</f>
        <v/>
      </c>
      <c r="I3610" s="338" t="str">
        <f t="shared" si="58"/>
        <v/>
      </c>
      <c r="J3610" s="339"/>
      <c r="K3610" s="339"/>
      <c r="L3610" s="339"/>
      <c r="M3610" s="339"/>
      <c r="N3610" s="339"/>
      <c r="O3610" s="339"/>
      <c r="P3610" s="339"/>
      <c r="Q3610" s="339"/>
    </row>
    <row r="3611" spans="1:17" ht="13.5" customHeight="1">
      <c r="A3611" s="481"/>
      <c r="B3611" s="481"/>
      <c r="C3611" s="481"/>
      <c r="D3611" s="481"/>
      <c r="E3611" s="481"/>
      <c r="F3611" s="339"/>
      <c r="G3611" s="340" t="str">
        <f>IF(ISNUMBER(E3611),E3611/'Bulk DivVar Analysis'!$C$60,"")</f>
        <v/>
      </c>
      <c r="H3611" s="338" t="str">
        <f>IF(ISNUMBER(E3611), IF(G3611&gt;'Bulk DivVar Analysis'!$D$62,"Pass","Fail"),"")</f>
        <v/>
      </c>
      <c r="I3611" s="338" t="str">
        <f t="shared" si="58"/>
        <v/>
      </c>
      <c r="J3611" s="339"/>
      <c r="K3611" s="339"/>
      <c r="L3611" s="339"/>
      <c r="M3611" s="339"/>
      <c r="N3611" s="339"/>
      <c r="O3611" s="339"/>
      <c r="P3611" s="339"/>
      <c r="Q3611" s="339"/>
    </row>
    <row r="3612" spans="1:17" ht="13.5" customHeight="1">
      <c r="A3612" s="481"/>
      <c r="B3612" s="481"/>
      <c r="C3612" s="481"/>
      <c r="D3612" s="481"/>
      <c r="E3612" s="481"/>
      <c r="F3612" s="339"/>
      <c r="G3612" s="340" t="str">
        <f>IF(ISNUMBER(E3612),E3612/'Bulk DivVar Analysis'!$C$60,"")</f>
        <v/>
      </c>
      <c r="H3612" s="338" t="str">
        <f>IF(ISNUMBER(E3612), IF(G3612&gt;'Bulk DivVar Analysis'!$D$62,"Pass","Fail"),"")</f>
        <v/>
      </c>
      <c r="I3612" s="338" t="str">
        <f t="shared" si="58"/>
        <v/>
      </c>
      <c r="J3612" s="339"/>
      <c r="K3612" s="339"/>
      <c r="L3612" s="339"/>
      <c r="M3612" s="339"/>
      <c r="N3612" s="339"/>
      <c r="O3612" s="339"/>
      <c r="P3612" s="339"/>
      <c r="Q3612" s="339"/>
    </row>
    <row r="3613" spans="1:17" ht="13.5" customHeight="1">
      <c r="A3613" s="481"/>
      <c r="B3613" s="481"/>
      <c r="C3613" s="481"/>
      <c r="D3613" s="481"/>
      <c r="E3613" s="481"/>
      <c r="F3613" s="339"/>
      <c r="G3613" s="340" t="str">
        <f>IF(ISNUMBER(E3613),E3613/'Bulk DivVar Analysis'!$C$60,"")</f>
        <v/>
      </c>
      <c r="H3613" s="338" t="str">
        <f>IF(ISNUMBER(E3613), IF(G3613&gt;'Bulk DivVar Analysis'!$D$62,"Pass","Fail"),"")</f>
        <v/>
      </c>
      <c r="I3613" s="338" t="str">
        <f t="shared" si="58"/>
        <v/>
      </c>
      <c r="J3613" s="339"/>
      <c r="K3613" s="339"/>
      <c r="L3613" s="339"/>
      <c r="M3613" s="339"/>
      <c r="N3613" s="339"/>
      <c r="O3613" s="339"/>
      <c r="P3613" s="339"/>
      <c r="Q3613" s="339"/>
    </row>
    <row r="3614" spans="1:17" ht="13.5" customHeight="1">
      <c r="A3614" s="481"/>
      <c r="B3614" s="481"/>
      <c r="C3614" s="481"/>
      <c r="D3614" s="481"/>
      <c r="E3614" s="481"/>
      <c r="F3614" s="339"/>
      <c r="G3614" s="340" t="str">
        <f>IF(ISNUMBER(E3614),E3614/'Bulk DivVar Analysis'!$C$60,"")</f>
        <v/>
      </c>
      <c r="H3614" s="338" t="str">
        <f>IF(ISNUMBER(E3614), IF(G3614&gt;'Bulk DivVar Analysis'!$D$62,"Pass","Fail"),"")</f>
        <v/>
      </c>
      <c r="I3614" s="338" t="str">
        <f t="shared" si="58"/>
        <v/>
      </c>
      <c r="J3614" s="339"/>
      <c r="K3614" s="339"/>
      <c r="L3614" s="339"/>
      <c r="M3614" s="339"/>
      <c r="N3614" s="339"/>
      <c r="O3614" s="339"/>
      <c r="P3614" s="339"/>
      <c r="Q3614" s="339"/>
    </row>
    <row r="3615" spans="1:17" ht="13.5" customHeight="1">
      <c r="A3615" s="481"/>
      <c r="B3615" s="481"/>
      <c r="C3615" s="481"/>
      <c r="D3615" s="481"/>
      <c r="E3615" s="481"/>
      <c r="F3615" s="339"/>
      <c r="G3615" s="340" t="str">
        <f>IF(ISNUMBER(E3615),E3615/'Bulk DivVar Analysis'!$C$60,"")</f>
        <v/>
      </c>
      <c r="H3615" s="338" t="str">
        <f>IF(ISNUMBER(E3615), IF(G3615&gt;'Bulk DivVar Analysis'!$D$62,"Pass","Fail"),"")</f>
        <v/>
      </c>
      <c r="I3615" s="338" t="str">
        <f t="shared" si="58"/>
        <v/>
      </c>
      <c r="J3615" s="339"/>
      <c r="K3615" s="339"/>
      <c r="L3615" s="339"/>
      <c r="M3615" s="339"/>
      <c r="N3615" s="339"/>
      <c r="O3615" s="339"/>
      <c r="P3615" s="339"/>
      <c r="Q3615" s="339"/>
    </row>
    <row r="3616" spans="1:17" ht="13.5" customHeight="1">
      <c r="A3616" s="481"/>
      <c r="B3616" s="481"/>
      <c r="C3616" s="481"/>
      <c r="D3616" s="481"/>
      <c r="E3616" s="481"/>
      <c r="F3616" s="339"/>
      <c r="G3616" s="340" t="str">
        <f>IF(ISNUMBER(E3616),E3616/'Bulk DivVar Analysis'!$C$60,"")</f>
        <v/>
      </c>
      <c r="H3616" s="338" t="str">
        <f>IF(ISNUMBER(E3616), IF(G3616&gt;'Bulk DivVar Analysis'!$D$62,"Pass","Fail"),"")</f>
        <v/>
      </c>
      <c r="I3616" s="338" t="str">
        <f t="shared" si="58"/>
        <v/>
      </c>
      <c r="J3616" s="339"/>
      <c r="K3616" s="339"/>
      <c r="L3616" s="339"/>
      <c r="M3616" s="339"/>
      <c r="N3616" s="339"/>
      <c r="O3616" s="339"/>
      <c r="P3616" s="339"/>
      <c r="Q3616" s="339"/>
    </row>
    <row r="3617" spans="1:17" ht="13.5" customHeight="1">
      <c r="A3617" s="481"/>
      <c r="B3617" s="481"/>
      <c r="C3617" s="481"/>
      <c r="D3617" s="481"/>
      <c r="E3617" s="481"/>
      <c r="F3617" s="339"/>
      <c r="G3617" s="340" t="str">
        <f>IF(ISNUMBER(E3617),E3617/'Bulk DivVar Analysis'!$C$60,"")</f>
        <v/>
      </c>
      <c r="H3617" s="338" t="str">
        <f>IF(ISNUMBER(E3617), IF(G3617&gt;'Bulk DivVar Analysis'!$D$62,"Pass","Fail"),"")</f>
        <v/>
      </c>
      <c r="I3617" s="338" t="str">
        <f t="shared" si="58"/>
        <v/>
      </c>
      <c r="J3617" s="339"/>
      <c r="K3617" s="339"/>
      <c r="L3617" s="339"/>
      <c r="M3617" s="339"/>
      <c r="N3617" s="339"/>
      <c r="O3617" s="339"/>
      <c r="P3617" s="339"/>
      <c r="Q3617" s="339"/>
    </row>
    <row r="3618" spans="1:17" ht="13.5" customHeight="1">
      <c r="A3618" s="481"/>
      <c r="B3618" s="481"/>
      <c r="C3618" s="481"/>
      <c r="D3618" s="481"/>
      <c r="E3618" s="481"/>
      <c r="F3618" s="339"/>
      <c r="G3618" s="340" t="str">
        <f>IF(ISNUMBER(E3618),E3618/'Bulk DivVar Analysis'!$C$60,"")</f>
        <v/>
      </c>
      <c r="H3618" s="338" t="str">
        <f>IF(ISNUMBER(E3618), IF(G3618&gt;'Bulk DivVar Analysis'!$D$62,"Pass","Fail"),"")</f>
        <v/>
      </c>
      <c r="I3618" s="338" t="str">
        <f t="shared" si="58"/>
        <v/>
      </c>
      <c r="J3618" s="339"/>
      <c r="K3618" s="339"/>
      <c r="L3618" s="339"/>
      <c r="M3618" s="339"/>
      <c r="N3618" s="339"/>
      <c r="O3618" s="339"/>
      <c r="P3618" s="339"/>
      <c r="Q3618" s="339"/>
    </row>
    <row r="3619" spans="1:17" ht="13.5" customHeight="1">
      <c r="A3619" s="481"/>
      <c r="B3619" s="481"/>
      <c r="C3619" s="481"/>
      <c r="D3619" s="481"/>
      <c r="E3619" s="481"/>
      <c r="F3619" s="339"/>
      <c r="G3619" s="340" t="str">
        <f>IF(ISNUMBER(E3619),E3619/'Bulk DivVar Analysis'!$C$60,"")</f>
        <v/>
      </c>
      <c r="H3619" s="338" t="str">
        <f>IF(ISNUMBER(E3619), IF(G3619&gt;'Bulk DivVar Analysis'!$D$62,"Pass","Fail"),"")</f>
        <v/>
      </c>
      <c r="I3619" s="338" t="str">
        <f t="shared" si="58"/>
        <v/>
      </c>
      <c r="J3619" s="339"/>
      <c r="K3619" s="339"/>
      <c r="L3619" s="339"/>
      <c r="M3619" s="339"/>
      <c r="N3619" s="339"/>
      <c r="O3619" s="339"/>
      <c r="P3619" s="339"/>
      <c r="Q3619" s="339"/>
    </row>
    <row r="3620" spans="1:17" ht="13.5" customHeight="1">
      <c r="A3620" s="481"/>
      <c r="B3620" s="481"/>
      <c r="C3620" s="481"/>
      <c r="D3620" s="481"/>
      <c r="E3620" s="481"/>
      <c r="F3620" s="339"/>
      <c r="G3620" s="340" t="str">
        <f>IF(ISNUMBER(E3620),E3620/'Bulk DivVar Analysis'!$C$60,"")</f>
        <v/>
      </c>
      <c r="H3620" s="338" t="str">
        <f>IF(ISNUMBER(E3620), IF(G3620&gt;'Bulk DivVar Analysis'!$D$62,"Pass","Fail"),"")</f>
        <v/>
      </c>
      <c r="I3620" s="338" t="str">
        <f t="shared" si="58"/>
        <v/>
      </c>
      <c r="J3620" s="339"/>
      <c r="K3620" s="339"/>
      <c r="L3620" s="339"/>
      <c r="M3620" s="339"/>
      <c r="N3620" s="339"/>
      <c r="O3620" s="339"/>
      <c r="P3620" s="339"/>
      <c r="Q3620" s="339"/>
    </row>
    <row r="3621" spans="1:17" ht="13.5" customHeight="1">
      <c r="A3621" s="481"/>
      <c r="B3621" s="481"/>
      <c r="C3621" s="481"/>
      <c r="D3621" s="481"/>
      <c r="E3621" s="481"/>
      <c r="F3621" s="339"/>
      <c r="G3621" s="340" t="str">
        <f>IF(ISNUMBER(E3621),E3621/'Bulk DivVar Analysis'!$C$60,"")</f>
        <v/>
      </c>
      <c r="H3621" s="338" t="str">
        <f>IF(ISNUMBER(E3621), IF(G3621&gt;'Bulk DivVar Analysis'!$D$62,"Pass","Fail"),"")</f>
        <v/>
      </c>
      <c r="I3621" s="338" t="str">
        <f t="shared" si="58"/>
        <v/>
      </c>
      <c r="J3621" s="339"/>
      <c r="K3621" s="339"/>
      <c r="L3621" s="339"/>
      <c r="M3621" s="339"/>
      <c r="N3621" s="339"/>
      <c r="O3621" s="339"/>
      <c r="P3621" s="339"/>
      <c r="Q3621" s="339"/>
    </row>
    <row r="3622" spans="1:17" ht="13.5" customHeight="1">
      <c r="A3622" s="481"/>
      <c r="B3622" s="481"/>
      <c r="C3622" s="481"/>
      <c r="D3622" s="481"/>
      <c r="E3622" s="481"/>
      <c r="F3622" s="339"/>
      <c r="G3622" s="340" t="str">
        <f>IF(ISNUMBER(E3622),E3622/'Bulk DivVar Analysis'!$C$60,"")</f>
        <v/>
      </c>
      <c r="H3622" s="338" t="str">
        <f>IF(ISNUMBER(E3622), IF(G3622&gt;'Bulk DivVar Analysis'!$D$62,"Pass","Fail"),"")</f>
        <v/>
      </c>
      <c r="I3622" s="338" t="str">
        <f t="shared" si="58"/>
        <v/>
      </c>
      <c r="J3622" s="339"/>
      <c r="K3622" s="339"/>
      <c r="L3622" s="339"/>
      <c r="M3622" s="339"/>
      <c r="N3622" s="339"/>
      <c r="O3622" s="339"/>
      <c r="P3622" s="339"/>
      <c r="Q3622" s="339"/>
    </row>
    <row r="3623" spans="1:17" ht="13.5" customHeight="1">
      <c r="A3623" s="481"/>
      <c r="B3623" s="481"/>
      <c r="C3623" s="481"/>
      <c r="D3623" s="481"/>
      <c r="E3623" s="481"/>
      <c r="F3623" s="339"/>
      <c r="G3623" s="340" t="str">
        <f>IF(ISNUMBER(E3623),E3623/'Bulk DivVar Analysis'!$C$60,"")</f>
        <v/>
      </c>
      <c r="H3623" s="338" t="str">
        <f>IF(ISNUMBER(E3623), IF(G3623&gt;'Bulk DivVar Analysis'!$D$62,"Pass","Fail"),"")</f>
        <v/>
      </c>
      <c r="I3623" s="338" t="str">
        <f t="shared" si="58"/>
        <v/>
      </c>
      <c r="J3623" s="339"/>
      <c r="K3623" s="339"/>
      <c r="L3623" s="339"/>
      <c r="M3623" s="339"/>
      <c r="N3623" s="339"/>
      <c r="O3623" s="339"/>
      <c r="P3623" s="339"/>
      <c r="Q3623" s="339"/>
    </row>
    <row r="3624" spans="1:17" ht="13.5" customHeight="1">
      <c r="A3624" s="481"/>
      <c r="B3624" s="481"/>
      <c r="C3624" s="481"/>
      <c r="D3624" s="481"/>
      <c r="E3624" s="481"/>
      <c r="F3624" s="339"/>
      <c r="G3624" s="340" t="str">
        <f>IF(ISNUMBER(E3624),E3624/'Bulk DivVar Analysis'!$C$60,"")</f>
        <v/>
      </c>
      <c r="H3624" s="338" t="str">
        <f>IF(ISNUMBER(E3624), IF(G3624&gt;'Bulk DivVar Analysis'!$D$62,"Pass","Fail"),"")</f>
        <v/>
      </c>
      <c r="I3624" s="338" t="str">
        <f t="shared" si="58"/>
        <v/>
      </c>
      <c r="J3624" s="339"/>
      <c r="K3624" s="339"/>
      <c r="L3624" s="339"/>
      <c r="M3624" s="339"/>
      <c r="N3624" s="339"/>
      <c r="O3624" s="339"/>
      <c r="P3624" s="339"/>
      <c r="Q3624" s="339"/>
    </row>
    <row r="3625" spans="1:17" ht="13.5" customHeight="1">
      <c r="A3625" s="481"/>
      <c r="B3625" s="481"/>
      <c r="C3625" s="481"/>
      <c r="D3625" s="481"/>
      <c r="E3625" s="481"/>
      <c r="F3625" s="339"/>
      <c r="G3625" s="340" t="str">
        <f>IF(ISNUMBER(E3625),E3625/'Bulk DivVar Analysis'!$C$60,"")</f>
        <v/>
      </c>
      <c r="H3625" s="338" t="str">
        <f>IF(ISNUMBER(E3625), IF(G3625&gt;'Bulk DivVar Analysis'!$D$62,"Pass","Fail"),"")</f>
        <v/>
      </c>
      <c r="I3625" s="338" t="str">
        <f t="shared" si="58"/>
        <v/>
      </c>
      <c r="J3625" s="339"/>
      <c r="K3625" s="339"/>
      <c r="L3625" s="339"/>
      <c r="M3625" s="339"/>
      <c r="N3625" s="339"/>
      <c r="O3625" s="339"/>
      <c r="P3625" s="339"/>
      <c r="Q3625" s="339"/>
    </row>
    <row r="3626" spans="1:17" ht="13.5" customHeight="1">
      <c r="A3626" s="481"/>
      <c r="B3626" s="481"/>
      <c r="C3626" s="481"/>
      <c r="D3626" s="481"/>
      <c r="E3626" s="481"/>
      <c r="F3626" s="339"/>
      <c r="G3626" s="340" t="str">
        <f>IF(ISNUMBER(E3626),E3626/'Bulk DivVar Analysis'!$C$60,"")</f>
        <v/>
      </c>
      <c r="H3626" s="338" t="str">
        <f>IF(ISNUMBER(E3626), IF(G3626&gt;'Bulk DivVar Analysis'!$D$62,"Pass","Fail"),"")</f>
        <v/>
      </c>
      <c r="I3626" s="338" t="str">
        <f t="shared" si="58"/>
        <v/>
      </c>
      <c r="J3626" s="339"/>
      <c r="K3626" s="339"/>
      <c r="L3626" s="339"/>
      <c r="M3626" s="339"/>
      <c r="N3626" s="339"/>
      <c r="O3626" s="339"/>
      <c r="P3626" s="339"/>
      <c r="Q3626" s="339"/>
    </row>
    <row r="3627" spans="1:17" ht="13.5" customHeight="1">
      <c r="A3627" s="481"/>
      <c r="B3627" s="481"/>
      <c r="C3627" s="481"/>
      <c r="D3627" s="481"/>
      <c r="E3627" s="481"/>
      <c r="F3627" s="339"/>
      <c r="G3627" s="340" t="str">
        <f>IF(ISNUMBER(E3627),E3627/'Bulk DivVar Analysis'!$C$60,"")</f>
        <v/>
      </c>
      <c r="H3627" s="338" t="str">
        <f>IF(ISNUMBER(E3627), IF(G3627&gt;'Bulk DivVar Analysis'!$D$62,"Pass","Fail"),"")</f>
        <v/>
      </c>
      <c r="I3627" s="338" t="str">
        <f t="shared" si="58"/>
        <v/>
      </c>
      <c r="J3627" s="339"/>
      <c r="K3627" s="339"/>
      <c r="L3627" s="339"/>
      <c r="M3627" s="339"/>
      <c r="N3627" s="339"/>
      <c r="O3627" s="339"/>
      <c r="P3627" s="339"/>
      <c r="Q3627" s="339"/>
    </row>
    <row r="3628" spans="1:17" ht="13.5" customHeight="1">
      <c r="A3628" s="481"/>
      <c r="B3628" s="481"/>
      <c r="C3628" s="481"/>
      <c r="D3628" s="481"/>
      <c r="E3628" s="481"/>
      <c r="F3628" s="339"/>
      <c r="G3628" s="340" t="str">
        <f>IF(ISNUMBER(E3628),E3628/'Bulk DivVar Analysis'!$C$60,"")</f>
        <v/>
      </c>
      <c r="H3628" s="338" t="str">
        <f>IF(ISNUMBER(E3628), IF(G3628&gt;'Bulk DivVar Analysis'!$D$62,"Pass","Fail"),"")</f>
        <v/>
      </c>
      <c r="I3628" s="338" t="str">
        <f t="shared" si="58"/>
        <v/>
      </c>
      <c r="J3628" s="339"/>
      <c r="K3628" s="339"/>
      <c r="L3628" s="339"/>
      <c r="M3628" s="339"/>
      <c r="N3628" s="339"/>
      <c r="O3628" s="339"/>
      <c r="P3628" s="339"/>
      <c r="Q3628" s="339"/>
    </row>
    <row r="3629" spans="1:17" ht="13.5" customHeight="1">
      <c r="A3629" s="481"/>
      <c r="B3629" s="481"/>
      <c r="C3629" s="481"/>
      <c r="D3629" s="481"/>
      <c r="E3629" s="481"/>
      <c r="F3629" s="339"/>
      <c r="G3629" s="340" t="str">
        <f>IF(ISNUMBER(E3629),E3629/'Bulk DivVar Analysis'!$C$60,"")</f>
        <v/>
      </c>
      <c r="H3629" s="338" t="str">
        <f>IF(ISNUMBER(E3629), IF(G3629&gt;'Bulk DivVar Analysis'!$D$62,"Pass","Fail"),"")</f>
        <v/>
      </c>
      <c r="I3629" s="338" t="str">
        <f t="shared" si="58"/>
        <v/>
      </c>
      <c r="J3629" s="339"/>
      <c r="K3629" s="339"/>
      <c r="L3629" s="339"/>
      <c r="M3629" s="339"/>
      <c r="N3629" s="339"/>
      <c r="O3629" s="339"/>
      <c r="P3629" s="339"/>
      <c r="Q3629" s="339"/>
    </row>
    <row r="3630" spans="1:17" ht="13.5" customHeight="1">
      <c r="A3630" s="481"/>
      <c r="B3630" s="481"/>
      <c r="C3630" s="481"/>
      <c r="D3630" s="481"/>
      <c r="E3630" s="481"/>
      <c r="F3630" s="339"/>
      <c r="G3630" s="340" t="str">
        <f>IF(ISNUMBER(E3630),E3630/'Bulk DivVar Analysis'!$C$60,"")</f>
        <v/>
      </c>
      <c r="H3630" s="338" t="str">
        <f>IF(ISNUMBER(E3630), IF(G3630&gt;'Bulk DivVar Analysis'!$D$62,"Pass","Fail"),"")</f>
        <v/>
      </c>
      <c r="I3630" s="338" t="str">
        <f t="shared" si="58"/>
        <v/>
      </c>
      <c r="J3630" s="339"/>
      <c r="K3630" s="339"/>
      <c r="L3630" s="339"/>
      <c r="M3630" s="339"/>
      <c r="N3630" s="339"/>
      <c r="O3630" s="339"/>
      <c r="P3630" s="339"/>
      <c r="Q3630" s="339"/>
    </row>
    <row r="3631" spans="1:17" ht="13.5" customHeight="1">
      <c r="A3631" s="481"/>
      <c r="B3631" s="481"/>
      <c r="C3631" s="481"/>
      <c r="D3631" s="481"/>
      <c r="E3631" s="481"/>
      <c r="F3631" s="339"/>
      <c r="G3631" s="340" t="str">
        <f>IF(ISNUMBER(E3631),E3631/'Bulk DivVar Analysis'!$C$60,"")</f>
        <v/>
      </c>
      <c r="H3631" s="338" t="str">
        <f>IF(ISNUMBER(E3631), IF(G3631&gt;'Bulk DivVar Analysis'!$D$62,"Pass","Fail"),"")</f>
        <v/>
      </c>
      <c r="I3631" s="338" t="str">
        <f t="shared" si="58"/>
        <v/>
      </c>
      <c r="J3631" s="339"/>
      <c r="K3631" s="339"/>
      <c r="L3631" s="339"/>
      <c r="M3631" s="339"/>
      <c r="N3631" s="339"/>
      <c r="O3631" s="339"/>
      <c r="P3631" s="339"/>
      <c r="Q3631" s="339"/>
    </row>
    <row r="3632" spans="1:17" ht="13.5" customHeight="1">
      <c r="A3632" s="481"/>
      <c r="B3632" s="481"/>
      <c r="C3632" s="481"/>
      <c r="D3632" s="481"/>
      <c r="E3632" s="481"/>
      <c r="F3632" s="339"/>
      <c r="G3632" s="340" t="str">
        <f>IF(ISNUMBER(E3632),E3632/'Bulk DivVar Analysis'!$C$60,"")</f>
        <v/>
      </c>
      <c r="H3632" s="338" t="str">
        <f>IF(ISNUMBER(E3632), IF(G3632&gt;'Bulk DivVar Analysis'!$D$62,"Pass","Fail"),"")</f>
        <v/>
      </c>
      <c r="I3632" s="338" t="str">
        <f t="shared" si="58"/>
        <v/>
      </c>
      <c r="J3632" s="339"/>
      <c r="K3632" s="339"/>
      <c r="L3632" s="339"/>
      <c r="M3632" s="339"/>
      <c r="N3632" s="339"/>
      <c r="O3632" s="339"/>
      <c r="P3632" s="339"/>
      <c r="Q3632" s="339"/>
    </row>
    <row r="3633" spans="1:17" ht="13.5" customHeight="1">
      <c r="A3633" s="481"/>
      <c r="B3633" s="481"/>
      <c r="C3633" s="481"/>
      <c r="D3633" s="481"/>
      <c r="E3633" s="481"/>
      <c r="F3633" s="339"/>
      <c r="G3633" s="340" t="str">
        <f>IF(ISNUMBER(E3633),E3633/'Bulk DivVar Analysis'!$C$60,"")</f>
        <v/>
      </c>
      <c r="H3633" s="338" t="str">
        <f>IF(ISNUMBER(E3633), IF(G3633&gt;'Bulk DivVar Analysis'!$D$62,"Pass","Fail"),"")</f>
        <v/>
      </c>
      <c r="I3633" s="338" t="str">
        <f t="shared" si="58"/>
        <v/>
      </c>
      <c r="J3633" s="339"/>
      <c r="K3633" s="339"/>
      <c r="L3633" s="339"/>
      <c r="M3633" s="339"/>
      <c r="N3633" s="339"/>
      <c r="O3633" s="339"/>
      <c r="P3633" s="339"/>
      <c r="Q3633" s="339"/>
    </row>
    <row r="3634" spans="1:17" ht="13.5" customHeight="1">
      <c r="A3634" s="481"/>
      <c r="B3634" s="481"/>
      <c r="C3634" s="481"/>
      <c r="D3634" s="481"/>
      <c r="E3634" s="481"/>
      <c r="F3634" s="339"/>
      <c r="G3634" s="340" t="str">
        <f>IF(ISNUMBER(E3634),E3634/'Bulk DivVar Analysis'!$C$60,"")</f>
        <v/>
      </c>
      <c r="H3634" s="338" t="str">
        <f>IF(ISNUMBER(E3634), IF(G3634&gt;'Bulk DivVar Analysis'!$D$62,"Pass","Fail"),"")</f>
        <v/>
      </c>
      <c r="I3634" s="338" t="str">
        <f t="shared" si="58"/>
        <v/>
      </c>
      <c r="J3634" s="339"/>
      <c r="K3634" s="339"/>
      <c r="L3634" s="339"/>
      <c r="M3634" s="339"/>
      <c r="N3634" s="339"/>
      <c r="O3634" s="339"/>
      <c r="P3634" s="339"/>
      <c r="Q3634" s="339"/>
    </row>
    <row r="3635" spans="1:17" ht="13.5" customHeight="1">
      <c r="A3635" s="481"/>
      <c r="B3635" s="481"/>
      <c r="C3635" s="481"/>
      <c r="D3635" s="481"/>
      <c r="E3635" s="481"/>
      <c r="F3635" s="339"/>
      <c r="G3635" s="340" t="str">
        <f>IF(ISNUMBER(E3635),E3635/'Bulk DivVar Analysis'!$C$60,"")</f>
        <v/>
      </c>
      <c r="H3635" s="338" t="str">
        <f>IF(ISNUMBER(E3635), IF(G3635&gt;'Bulk DivVar Analysis'!$D$62,"Pass","Fail"),"")</f>
        <v/>
      </c>
      <c r="I3635" s="338" t="str">
        <f t="shared" si="58"/>
        <v/>
      </c>
      <c r="J3635" s="339"/>
      <c r="K3635" s="339"/>
      <c r="L3635" s="339"/>
      <c r="M3635" s="339"/>
      <c r="N3635" s="339"/>
      <c r="O3635" s="339"/>
      <c r="P3635" s="339"/>
      <c r="Q3635" s="339"/>
    </row>
    <row r="3636" spans="1:17" ht="13.5" customHeight="1">
      <c r="A3636" s="481"/>
      <c r="B3636" s="481"/>
      <c r="C3636" s="481"/>
      <c r="D3636" s="481"/>
      <c r="E3636" s="481"/>
      <c r="F3636" s="339"/>
      <c r="G3636" s="340" t="str">
        <f>IF(ISNUMBER(E3636),E3636/'Bulk DivVar Analysis'!$C$60,"")</f>
        <v/>
      </c>
      <c r="H3636" s="338" t="str">
        <f>IF(ISNUMBER(E3636), IF(G3636&gt;'Bulk DivVar Analysis'!$D$62,"Pass","Fail"),"")</f>
        <v/>
      </c>
      <c r="I3636" s="338" t="str">
        <f t="shared" si="58"/>
        <v/>
      </c>
      <c r="J3636" s="339"/>
      <c r="K3636" s="339"/>
      <c r="L3636" s="339"/>
      <c r="M3636" s="339"/>
      <c r="N3636" s="339"/>
      <c r="O3636" s="339"/>
      <c r="P3636" s="339"/>
      <c r="Q3636" s="339"/>
    </row>
    <row r="3637" spans="1:17" ht="13.5" customHeight="1">
      <c r="A3637" s="481"/>
      <c r="B3637" s="481"/>
      <c r="C3637" s="481"/>
      <c r="D3637" s="481"/>
      <c r="E3637" s="481"/>
      <c r="F3637" s="339"/>
      <c r="G3637" s="340" t="str">
        <f>IF(ISNUMBER(E3637),E3637/'Bulk DivVar Analysis'!$C$60,"")</f>
        <v/>
      </c>
      <c r="H3637" s="338" t="str">
        <f>IF(ISNUMBER(E3637), IF(G3637&gt;'Bulk DivVar Analysis'!$D$62,"Pass","Fail"),"")</f>
        <v/>
      </c>
      <c r="I3637" s="338" t="str">
        <f t="shared" si="58"/>
        <v/>
      </c>
      <c r="J3637" s="339"/>
      <c r="K3637" s="339"/>
      <c r="L3637" s="339"/>
      <c r="M3637" s="339"/>
      <c r="N3637" s="339"/>
      <c r="O3637" s="339"/>
      <c r="P3637" s="339"/>
      <c r="Q3637" s="339"/>
    </row>
    <row r="3638" spans="1:17" ht="13.5" customHeight="1">
      <c r="A3638" s="481"/>
      <c r="B3638" s="481"/>
      <c r="C3638" s="481"/>
      <c r="D3638" s="481"/>
      <c r="E3638" s="481"/>
      <c r="F3638" s="339"/>
      <c r="G3638" s="340" t="str">
        <f>IF(ISNUMBER(E3638),E3638/'Bulk DivVar Analysis'!$C$60,"")</f>
        <v/>
      </c>
      <c r="H3638" s="338" t="str">
        <f>IF(ISNUMBER(E3638), IF(G3638&gt;'Bulk DivVar Analysis'!$D$62,"Pass","Fail"),"")</f>
        <v/>
      </c>
      <c r="I3638" s="338" t="str">
        <f t="shared" si="58"/>
        <v/>
      </c>
      <c r="J3638" s="339"/>
      <c r="K3638" s="339"/>
      <c r="L3638" s="339"/>
      <c r="M3638" s="339"/>
      <c r="N3638" s="339"/>
      <c r="O3638" s="339"/>
      <c r="P3638" s="339"/>
      <c r="Q3638" s="339"/>
    </row>
    <row r="3639" spans="1:17" ht="13.5" customHeight="1">
      <c r="A3639" s="481"/>
      <c r="B3639" s="481"/>
      <c r="C3639" s="481"/>
      <c r="D3639" s="481"/>
      <c r="E3639" s="481"/>
      <c r="F3639" s="339"/>
      <c r="G3639" s="340" t="str">
        <f>IF(ISNUMBER(E3639),E3639/'Bulk DivVar Analysis'!$C$60,"")</f>
        <v/>
      </c>
      <c r="H3639" s="338" t="str">
        <f>IF(ISNUMBER(E3639), IF(G3639&gt;'Bulk DivVar Analysis'!$D$62,"Pass","Fail"),"")</f>
        <v/>
      </c>
      <c r="I3639" s="338" t="str">
        <f t="shared" si="58"/>
        <v/>
      </c>
      <c r="J3639" s="339"/>
      <c r="K3639" s="339"/>
      <c r="L3639" s="339"/>
      <c r="M3639" s="339"/>
      <c r="N3639" s="339"/>
      <c r="O3639" s="339"/>
      <c r="P3639" s="339"/>
      <c r="Q3639" s="339"/>
    </row>
    <row r="3640" spans="1:17" ht="13.5" customHeight="1">
      <c r="A3640" s="481"/>
      <c r="B3640" s="481"/>
      <c r="C3640" s="481"/>
      <c r="D3640" s="481"/>
      <c r="E3640" s="481"/>
      <c r="F3640" s="339"/>
      <c r="G3640" s="340" t="str">
        <f>IF(ISNUMBER(E3640),E3640/'Bulk DivVar Analysis'!$C$60,"")</f>
        <v/>
      </c>
      <c r="H3640" s="338" t="str">
        <f>IF(ISNUMBER(E3640), IF(G3640&gt;'Bulk DivVar Analysis'!$D$62,"Pass","Fail"),"")</f>
        <v/>
      </c>
      <c r="I3640" s="338" t="str">
        <f t="shared" si="58"/>
        <v/>
      </c>
      <c r="J3640" s="339"/>
      <c r="K3640" s="339"/>
      <c r="L3640" s="339"/>
      <c r="M3640" s="339"/>
      <c r="N3640" s="339"/>
      <c r="O3640" s="339"/>
      <c r="P3640" s="339"/>
      <c r="Q3640" s="339"/>
    </row>
    <row r="3641" spans="1:17" ht="13.5" customHeight="1">
      <c r="A3641" s="481"/>
      <c r="B3641" s="481"/>
      <c r="C3641" s="481"/>
      <c r="D3641" s="481"/>
      <c r="E3641" s="481"/>
      <c r="F3641" s="339"/>
      <c r="G3641" s="340" t="str">
        <f>IF(ISNUMBER(E3641),E3641/'Bulk DivVar Analysis'!$C$60,"")</f>
        <v/>
      </c>
      <c r="H3641" s="338" t="str">
        <f>IF(ISNUMBER(E3641), IF(G3641&gt;'Bulk DivVar Analysis'!$D$62,"Pass","Fail"),"")</f>
        <v/>
      </c>
      <c r="I3641" s="338" t="str">
        <f t="shared" si="58"/>
        <v/>
      </c>
      <c r="J3641" s="339"/>
      <c r="K3641" s="339"/>
      <c r="L3641" s="339"/>
      <c r="M3641" s="339"/>
      <c r="N3641" s="339"/>
      <c r="O3641" s="339"/>
      <c r="P3641" s="339"/>
      <c r="Q3641" s="339"/>
    </row>
    <row r="3642" spans="1:17" ht="13.5" customHeight="1">
      <c r="A3642" s="481"/>
      <c r="B3642" s="481"/>
      <c r="C3642" s="481"/>
      <c r="D3642" s="481"/>
      <c r="E3642" s="481"/>
      <c r="F3642" s="339"/>
      <c r="G3642" s="340" t="str">
        <f>IF(ISNUMBER(E3642),E3642/'Bulk DivVar Analysis'!$C$60,"")</f>
        <v/>
      </c>
      <c r="H3642" s="338" t="str">
        <f>IF(ISNUMBER(E3642), IF(G3642&gt;'Bulk DivVar Analysis'!$D$62,"Pass","Fail"),"")</f>
        <v/>
      </c>
      <c r="I3642" s="338" t="str">
        <f t="shared" si="58"/>
        <v/>
      </c>
      <c r="J3642" s="339"/>
      <c r="K3642" s="339"/>
      <c r="L3642" s="339"/>
      <c r="M3642" s="339"/>
      <c r="N3642" s="339"/>
      <c r="O3642" s="339"/>
      <c r="P3642" s="339"/>
      <c r="Q3642" s="339"/>
    </row>
    <row r="3643" spans="1:17" ht="13.5" customHeight="1">
      <c r="A3643" s="481"/>
      <c r="B3643" s="481"/>
      <c r="C3643" s="481"/>
      <c r="D3643" s="481"/>
      <c r="E3643" s="481"/>
      <c r="F3643" s="339"/>
      <c r="G3643" s="340" t="str">
        <f>IF(ISNUMBER(E3643),E3643/'Bulk DivVar Analysis'!$C$60,"")</f>
        <v/>
      </c>
      <c r="H3643" s="338" t="str">
        <f>IF(ISNUMBER(E3643), IF(G3643&gt;'Bulk DivVar Analysis'!$D$62,"Pass","Fail"),"")</f>
        <v/>
      </c>
      <c r="I3643" s="338" t="str">
        <f t="shared" si="58"/>
        <v/>
      </c>
      <c r="J3643" s="339"/>
      <c r="K3643" s="339"/>
      <c r="L3643" s="339"/>
      <c r="M3643" s="339"/>
      <c r="N3643" s="339"/>
      <c r="O3643" s="339"/>
      <c r="P3643" s="339"/>
      <c r="Q3643" s="339"/>
    </row>
    <row r="3644" spans="1:17" ht="13.5" customHeight="1">
      <c r="A3644" s="481"/>
      <c r="B3644" s="481"/>
      <c r="C3644" s="481"/>
      <c r="D3644" s="481"/>
      <c r="E3644" s="481"/>
      <c r="F3644" s="339"/>
      <c r="G3644" s="340" t="str">
        <f>IF(ISNUMBER(E3644),E3644/'Bulk DivVar Analysis'!$C$60,"")</f>
        <v/>
      </c>
      <c r="H3644" s="338" t="str">
        <f>IF(ISNUMBER(E3644), IF(G3644&gt;'Bulk DivVar Analysis'!$D$62,"Pass","Fail"),"")</f>
        <v/>
      </c>
      <c r="I3644" s="338" t="str">
        <f t="shared" si="58"/>
        <v/>
      </c>
      <c r="J3644" s="339"/>
      <c r="K3644" s="339"/>
      <c r="L3644" s="339"/>
      <c r="M3644" s="339"/>
      <c r="N3644" s="339"/>
      <c r="O3644" s="339"/>
      <c r="P3644" s="339"/>
      <c r="Q3644" s="339"/>
    </row>
    <row r="3645" spans="1:17" ht="13.5" customHeight="1">
      <c r="A3645" s="481"/>
      <c r="B3645" s="481"/>
      <c r="C3645" s="481"/>
      <c r="D3645" s="481"/>
      <c r="E3645" s="481"/>
      <c r="F3645" s="339"/>
      <c r="G3645" s="340" t="str">
        <f>IF(ISNUMBER(E3645),E3645/'Bulk DivVar Analysis'!$C$60,"")</f>
        <v/>
      </c>
      <c r="H3645" s="338" t="str">
        <f>IF(ISNUMBER(E3645), IF(G3645&gt;'Bulk DivVar Analysis'!$D$62,"Pass","Fail"),"")</f>
        <v/>
      </c>
      <c r="I3645" s="338" t="str">
        <f t="shared" si="58"/>
        <v/>
      </c>
      <c r="J3645" s="339"/>
      <c r="K3645" s="339"/>
      <c r="L3645" s="339"/>
      <c r="M3645" s="339"/>
      <c r="N3645" s="339"/>
      <c r="O3645" s="339"/>
      <c r="P3645" s="339"/>
      <c r="Q3645" s="339"/>
    </row>
    <row r="3646" spans="1:17" ht="13.5" customHeight="1">
      <c r="A3646" s="481"/>
      <c r="B3646" s="481"/>
      <c r="C3646" s="481"/>
      <c r="D3646" s="481"/>
      <c r="E3646" s="481"/>
      <c r="F3646" s="339"/>
      <c r="G3646" s="340" t="str">
        <f>IF(ISNUMBER(E3646),E3646/'Bulk DivVar Analysis'!$C$60,"")</f>
        <v/>
      </c>
      <c r="H3646" s="338" t="str">
        <f>IF(ISNUMBER(E3646), IF(G3646&gt;'Bulk DivVar Analysis'!$D$62,"Pass","Fail"),"")</f>
        <v/>
      </c>
      <c r="I3646" s="338" t="str">
        <f t="shared" si="58"/>
        <v/>
      </c>
      <c r="J3646" s="339"/>
      <c r="K3646" s="339"/>
      <c r="L3646" s="339"/>
      <c r="M3646" s="339"/>
      <c r="N3646" s="339"/>
      <c r="O3646" s="339"/>
      <c r="P3646" s="339"/>
      <c r="Q3646" s="339"/>
    </row>
    <row r="3647" spans="1:17" ht="13.5" customHeight="1">
      <c r="A3647" s="481"/>
      <c r="B3647" s="481"/>
      <c r="C3647" s="481"/>
      <c r="D3647" s="481"/>
      <c r="E3647" s="481"/>
      <c r="F3647" s="339"/>
      <c r="G3647" s="340" t="str">
        <f>IF(ISNUMBER(E3647),E3647/'Bulk DivVar Analysis'!$C$60,"")</f>
        <v/>
      </c>
      <c r="H3647" s="338" t="str">
        <f>IF(ISNUMBER(E3647), IF(G3647&gt;'Bulk DivVar Analysis'!$D$62,"Pass","Fail"),"")</f>
        <v/>
      </c>
      <c r="I3647" s="338" t="str">
        <f t="shared" si="58"/>
        <v/>
      </c>
      <c r="J3647" s="339"/>
      <c r="K3647" s="339"/>
      <c r="L3647" s="339"/>
      <c r="M3647" s="339"/>
      <c r="N3647" s="339"/>
      <c r="O3647" s="339"/>
      <c r="P3647" s="339"/>
      <c r="Q3647" s="339"/>
    </row>
    <row r="3648" spans="1:17" ht="13.5" customHeight="1">
      <c r="A3648" s="481"/>
      <c r="B3648" s="481"/>
      <c r="C3648" s="481"/>
      <c r="D3648" s="481"/>
      <c r="E3648" s="481"/>
      <c r="F3648" s="339"/>
      <c r="G3648" s="340" t="str">
        <f>IF(ISNUMBER(E3648),E3648/'Bulk DivVar Analysis'!$C$60,"")</f>
        <v/>
      </c>
      <c r="H3648" s="338" t="str">
        <f>IF(ISNUMBER(E3648), IF(G3648&gt;'Bulk DivVar Analysis'!$D$62,"Pass","Fail"),"")</f>
        <v/>
      </c>
      <c r="I3648" s="338" t="str">
        <f t="shared" si="58"/>
        <v/>
      </c>
      <c r="J3648" s="339"/>
      <c r="K3648" s="339"/>
      <c r="L3648" s="339"/>
      <c r="M3648" s="339"/>
      <c r="N3648" s="339"/>
      <c r="O3648" s="339"/>
      <c r="P3648" s="339"/>
      <c r="Q3648" s="339"/>
    </row>
    <row r="3649" spans="1:17" ht="13.5" customHeight="1">
      <c r="A3649" s="481"/>
      <c r="B3649" s="481"/>
      <c r="C3649" s="481"/>
      <c r="D3649" s="481"/>
      <c r="E3649" s="481"/>
      <c r="F3649" s="339"/>
      <c r="G3649" s="340" t="str">
        <f>IF(ISNUMBER(E3649),E3649/'Bulk DivVar Analysis'!$C$60,"")</f>
        <v/>
      </c>
      <c r="H3649" s="338" t="str">
        <f>IF(ISNUMBER(E3649), IF(G3649&gt;'Bulk DivVar Analysis'!$D$62,"Pass","Fail"),"")</f>
        <v/>
      </c>
      <c r="I3649" s="338" t="str">
        <f t="shared" si="58"/>
        <v/>
      </c>
      <c r="J3649" s="339"/>
      <c r="K3649" s="339"/>
      <c r="L3649" s="339"/>
      <c r="M3649" s="339"/>
      <c r="N3649" s="339"/>
      <c r="O3649" s="339"/>
      <c r="P3649" s="339"/>
      <c r="Q3649" s="339"/>
    </row>
    <row r="3650" spans="1:17" ht="13.5" customHeight="1">
      <c r="A3650" s="481"/>
      <c r="B3650" s="481"/>
      <c r="C3650" s="481"/>
      <c r="D3650" s="481"/>
      <c r="E3650" s="481"/>
      <c r="F3650" s="339"/>
      <c r="G3650" s="340" t="str">
        <f>IF(ISNUMBER(E3650),E3650/'Bulk DivVar Analysis'!$C$60,"")</f>
        <v/>
      </c>
      <c r="H3650" s="338" t="str">
        <f>IF(ISNUMBER(E3650), IF(G3650&gt;'Bulk DivVar Analysis'!$D$62,"Pass","Fail"),"")</f>
        <v/>
      </c>
      <c r="I3650" s="338" t="str">
        <f t="shared" si="58"/>
        <v/>
      </c>
      <c r="J3650" s="339"/>
      <c r="K3650" s="339"/>
      <c r="L3650" s="339"/>
      <c r="M3650" s="339"/>
      <c r="N3650" s="339"/>
      <c r="O3650" s="339"/>
      <c r="P3650" s="339"/>
      <c r="Q3650" s="339"/>
    </row>
    <row r="3651" spans="1:17" ht="13.5" customHeight="1">
      <c r="A3651" s="481"/>
      <c r="B3651" s="481"/>
      <c r="C3651" s="481"/>
      <c r="D3651" s="481"/>
      <c r="E3651" s="481"/>
      <c r="F3651" s="339"/>
      <c r="G3651" s="340" t="str">
        <f>IF(ISNUMBER(E3651),E3651/'Bulk DivVar Analysis'!$C$60,"")</f>
        <v/>
      </c>
      <c r="H3651" s="338" t="str">
        <f>IF(ISNUMBER(E3651), IF(G3651&gt;'Bulk DivVar Analysis'!$D$62,"Pass","Fail"),"")</f>
        <v/>
      </c>
      <c r="I3651" s="338" t="str">
        <f t="shared" ref="I3651:I3714" si="59">_xlfn.TEXTJOIN("_",TRUE,B3651,C3651)</f>
        <v/>
      </c>
      <c r="J3651" s="339"/>
      <c r="K3651" s="339"/>
      <c r="L3651" s="339"/>
      <c r="M3651" s="339"/>
      <c r="N3651" s="339"/>
      <c r="O3651" s="339"/>
      <c r="P3651" s="339"/>
      <c r="Q3651" s="339"/>
    </row>
    <row r="3652" spans="1:17" ht="13.5" customHeight="1">
      <c r="A3652" s="481"/>
      <c r="B3652" s="481"/>
      <c r="C3652" s="481"/>
      <c r="D3652" s="481"/>
      <c r="E3652" s="481"/>
      <c r="F3652" s="339"/>
      <c r="G3652" s="340" t="str">
        <f>IF(ISNUMBER(E3652),E3652/'Bulk DivVar Analysis'!$C$60,"")</f>
        <v/>
      </c>
      <c r="H3652" s="338" t="str">
        <f>IF(ISNUMBER(E3652), IF(G3652&gt;'Bulk DivVar Analysis'!$D$62,"Pass","Fail"),"")</f>
        <v/>
      </c>
      <c r="I3652" s="338" t="str">
        <f t="shared" si="59"/>
        <v/>
      </c>
      <c r="J3652" s="339"/>
      <c r="K3652" s="339"/>
      <c r="L3652" s="339"/>
      <c r="M3652" s="339"/>
      <c r="N3652" s="339"/>
      <c r="O3652" s="339"/>
      <c r="P3652" s="339"/>
      <c r="Q3652" s="339"/>
    </row>
    <row r="3653" spans="1:17" ht="13.5" customHeight="1">
      <c r="A3653" s="481"/>
      <c r="B3653" s="481"/>
      <c r="C3653" s="481"/>
      <c r="D3653" s="481"/>
      <c r="E3653" s="481"/>
      <c r="F3653" s="339"/>
      <c r="G3653" s="340" t="str">
        <f>IF(ISNUMBER(E3653),E3653/'Bulk DivVar Analysis'!$C$60,"")</f>
        <v/>
      </c>
      <c r="H3653" s="338" t="str">
        <f>IF(ISNUMBER(E3653), IF(G3653&gt;'Bulk DivVar Analysis'!$D$62,"Pass","Fail"),"")</f>
        <v/>
      </c>
      <c r="I3653" s="338" t="str">
        <f t="shared" si="59"/>
        <v/>
      </c>
      <c r="J3653" s="339"/>
      <c r="K3653" s="339"/>
      <c r="L3653" s="339"/>
      <c r="M3653" s="339"/>
      <c r="N3653" s="339"/>
      <c r="O3653" s="339"/>
      <c r="P3653" s="339"/>
      <c r="Q3653" s="339"/>
    </row>
    <row r="3654" spans="1:17" ht="13.5" customHeight="1">
      <c r="A3654" s="481"/>
      <c r="B3654" s="481"/>
      <c r="C3654" s="481"/>
      <c r="D3654" s="481"/>
      <c r="E3654" s="481"/>
      <c r="F3654" s="339"/>
      <c r="G3654" s="340" t="str">
        <f>IF(ISNUMBER(E3654),E3654/'Bulk DivVar Analysis'!$C$60,"")</f>
        <v/>
      </c>
      <c r="H3654" s="338" t="str">
        <f>IF(ISNUMBER(E3654), IF(G3654&gt;'Bulk DivVar Analysis'!$D$62,"Pass","Fail"),"")</f>
        <v/>
      </c>
      <c r="I3654" s="338" t="str">
        <f t="shared" si="59"/>
        <v/>
      </c>
      <c r="J3654" s="339"/>
      <c r="K3654" s="339"/>
      <c r="L3654" s="339"/>
      <c r="M3654" s="339"/>
      <c r="N3654" s="339"/>
      <c r="O3654" s="339"/>
      <c r="P3654" s="339"/>
      <c r="Q3654" s="339"/>
    </row>
    <row r="3655" spans="1:17" ht="13.5" customHeight="1">
      <c r="A3655" s="481"/>
      <c r="B3655" s="481"/>
      <c r="C3655" s="481"/>
      <c r="D3655" s="481"/>
      <c r="E3655" s="481"/>
      <c r="F3655" s="339"/>
      <c r="G3655" s="340" t="str">
        <f>IF(ISNUMBER(E3655),E3655/'Bulk DivVar Analysis'!$C$60,"")</f>
        <v/>
      </c>
      <c r="H3655" s="338" t="str">
        <f>IF(ISNUMBER(E3655), IF(G3655&gt;'Bulk DivVar Analysis'!$D$62,"Pass","Fail"),"")</f>
        <v/>
      </c>
      <c r="I3655" s="338" t="str">
        <f t="shared" si="59"/>
        <v/>
      </c>
      <c r="J3655" s="339"/>
      <c r="K3655" s="339"/>
      <c r="L3655" s="339"/>
      <c r="M3655" s="339"/>
      <c r="N3655" s="339"/>
      <c r="O3655" s="339"/>
      <c r="P3655" s="339"/>
      <c r="Q3655" s="339"/>
    </row>
    <row r="3656" spans="1:17" ht="13.5" customHeight="1">
      <c r="A3656" s="481"/>
      <c r="B3656" s="481"/>
      <c r="C3656" s="481"/>
      <c r="D3656" s="481"/>
      <c r="E3656" s="481"/>
      <c r="F3656" s="339"/>
      <c r="G3656" s="340" t="str">
        <f>IF(ISNUMBER(E3656),E3656/'Bulk DivVar Analysis'!$C$60,"")</f>
        <v/>
      </c>
      <c r="H3656" s="338" t="str">
        <f>IF(ISNUMBER(E3656), IF(G3656&gt;'Bulk DivVar Analysis'!$D$62,"Pass","Fail"),"")</f>
        <v/>
      </c>
      <c r="I3656" s="338" t="str">
        <f t="shared" si="59"/>
        <v/>
      </c>
      <c r="J3656" s="339"/>
      <c r="K3656" s="339"/>
      <c r="L3656" s="339"/>
      <c r="M3656" s="339"/>
      <c r="N3656" s="339"/>
      <c r="O3656" s="339"/>
      <c r="P3656" s="339"/>
      <c r="Q3656" s="339"/>
    </row>
    <row r="3657" spans="1:17" ht="13.5" customHeight="1">
      <c r="A3657" s="481"/>
      <c r="B3657" s="481"/>
      <c r="C3657" s="481"/>
      <c r="D3657" s="481"/>
      <c r="E3657" s="481"/>
      <c r="F3657" s="339"/>
      <c r="G3657" s="340" t="str">
        <f>IF(ISNUMBER(E3657),E3657/'Bulk DivVar Analysis'!$C$60,"")</f>
        <v/>
      </c>
      <c r="H3657" s="338" t="str">
        <f>IF(ISNUMBER(E3657), IF(G3657&gt;'Bulk DivVar Analysis'!$D$62,"Pass","Fail"),"")</f>
        <v/>
      </c>
      <c r="I3657" s="338" t="str">
        <f t="shared" si="59"/>
        <v/>
      </c>
      <c r="J3657" s="339"/>
      <c r="K3657" s="339"/>
      <c r="L3657" s="339"/>
      <c r="M3657" s="339"/>
      <c r="N3657" s="339"/>
      <c r="O3657" s="339"/>
      <c r="P3657" s="339"/>
      <c r="Q3657" s="339"/>
    </row>
    <row r="3658" spans="1:17" ht="13.5" customHeight="1">
      <c r="A3658" s="481"/>
      <c r="B3658" s="481"/>
      <c r="C3658" s="481"/>
      <c r="D3658" s="481"/>
      <c r="E3658" s="481"/>
      <c r="F3658" s="339"/>
      <c r="G3658" s="340" t="str">
        <f>IF(ISNUMBER(E3658),E3658/'Bulk DivVar Analysis'!$C$60,"")</f>
        <v/>
      </c>
      <c r="H3658" s="338" t="str">
        <f>IF(ISNUMBER(E3658), IF(G3658&gt;'Bulk DivVar Analysis'!$D$62,"Pass","Fail"),"")</f>
        <v/>
      </c>
      <c r="I3658" s="338" t="str">
        <f t="shared" si="59"/>
        <v/>
      </c>
      <c r="J3658" s="339"/>
      <c r="K3658" s="339"/>
      <c r="L3658" s="339"/>
      <c r="M3658" s="339"/>
      <c r="N3658" s="339"/>
      <c r="O3658" s="339"/>
      <c r="P3658" s="339"/>
      <c r="Q3658" s="339"/>
    </row>
    <row r="3659" spans="1:17" ht="13.5" customHeight="1">
      <c r="A3659" s="481"/>
      <c r="B3659" s="481"/>
      <c r="C3659" s="481"/>
      <c r="D3659" s="481"/>
      <c r="E3659" s="481"/>
      <c r="F3659" s="339"/>
      <c r="G3659" s="340" t="str">
        <f>IF(ISNUMBER(E3659),E3659/'Bulk DivVar Analysis'!$C$60,"")</f>
        <v/>
      </c>
      <c r="H3659" s="338" t="str">
        <f>IF(ISNUMBER(E3659), IF(G3659&gt;'Bulk DivVar Analysis'!$D$62,"Pass","Fail"),"")</f>
        <v/>
      </c>
      <c r="I3659" s="338" t="str">
        <f t="shared" si="59"/>
        <v/>
      </c>
      <c r="J3659" s="339"/>
      <c r="K3659" s="339"/>
      <c r="L3659" s="339"/>
      <c r="M3659" s="339"/>
      <c r="N3659" s="339"/>
      <c r="O3659" s="339"/>
      <c r="P3659" s="339"/>
      <c r="Q3659" s="339"/>
    </row>
    <row r="3660" spans="1:17" ht="13.5" customHeight="1">
      <c r="A3660" s="481"/>
      <c r="B3660" s="481"/>
      <c r="C3660" s="481"/>
      <c r="D3660" s="481"/>
      <c r="E3660" s="481"/>
      <c r="F3660" s="339"/>
      <c r="G3660" s="340" t="str">
        <f>IF(ISNUMBER(E3660),E3660/'Bulk DivVar Analysis'!$C$60,"")</f>
        <v/>
      </c>
      <c r="H3660" s="338" t="str">
        <f>IF(ISNUMBER(E3660), IF(G3660&gt;'Bulk DivVar Analysis'!$D$62,"Pass","Fail"),"")</f>
        <v/>
      </c>
      <c r="I3660" s="338" t="str">
        <f t="shared" si="59"/>
        <v/>
      </c>
      <c r="J3660" s="339"/>
      <c r="K3660" s="339"/>
      <c r="L3660" s="339"/>
      <c r="M3660" s="339"/>
      <c r="N3660" s="339"/>
      <c r="O3660" s="339"/>
      <c r="P3660" s="339"/>
      <c r="Q3660" s="339"/>
    </row>
    <row r="3661" spans="1:17" ht="13.5" customHeight="1">
      <c r="A3661" s="481"/>
      <c r="B3661" s="481"/>
      <c r="C3661" s="481"/>
      <c r="D3661" s="481"/>
      <c r="E3661" s="481"/>
      <c r="F3661" s="339"/>
      <c r="G3661" s="340" t="str">
        <f>IF(ISNUMBER(E3661),E3661/'Bulk DivVar Analysis'!$C$60,"")</f>
        <v/>
      </c>
      <c r="H3661" s="338" t="str">
        <f>IF(ISNUMBER(E3661), IF(G3661&gt;'Bulk DivVar Analysis'!$D$62,"Pass","Fail"),"")</f>
        <v/>
      </c>
      <c r="I3661" s="338" t="str">
        <f t="shared" si="59"/>
        <v/>
      </c>
      <c r="J3661" s="339"/>
      <c r="K3661" s="339"/>
      <c r="L3661" s="339"/>
      <c r="M3661" s="339"/>
      <c r="N3661" s="339"/>
      <c r="O3661" s="339"/>
      <c r="P3661" s="339"/>
      <c r="Q3661" s="339"/>
    </row>
    <row r="3662" spans="1:17" ht="13.5" customHeight="1">
      <c r="A3662" s="481"/>
      <c r="B3662" s="481"/>
      <c r="C3662" s="481"/>
      <c r="D3662" s="481"/>
      <c r="E3662" s="481"/>
      <c r="F3662" s="339"/>
      <c r="G3662" s="340" t="str">
        <f>IF(ISNUMBER(E3662),E3662/'Bulk DivVar Analysis'!$C$60,"")</f>
        <v/>
      </c>
      <c r="H3662" s="338" t="str">
        <f>IF(ISNUMBER(E3662), IF(G3662&gt;'Bulk DivVar Analysis'!$D$62,"Pass","Fail"),"")</f>
        <v/>
      </c>
      <c r="I3662" s="338" t="str">
        <f t="shared" si="59"/>
        <v/>
      </c>
      <c r="J3662" s="339"/>
      <c r="K3662" s="339"/>
      <c r="L3662" s="339"/>
      <c r="M3662" s="339"/>
      <c r="N3662" s="339"/>
      <c r="O3662" s="339"/>
      <c r="P3662" s="339"/>
      <c r="Q3662" s="339"/>
    </row>
    <row r="3663" spans="1:17" ht="13.5" customHeight="1">
      <c r="A3663" s="481"/>
      <c r="B3663" s="481"/>
      <c r="C3663" s="481"/>
      <c r="D3663" s="481"/>
      <c r="E3663" s="481"/>
      <c r="F3663" s="339"/>
      <c r="G3663" s="340" t="str">
        <f>IF(ISNUMBER(E3663),E3663/'Bulk DivVar Analysis'!$C$60,"")</f>
        <v/>
      </c>
      <c r="H3663" s="338" t="str">
        <f>IF(ISNUMBER(E3663), IF(G3663&gt;'Bulk DivVar Analysis'!$D$62,"Pass","Fail"),"")</f>
        <v/>
      </c>
      <c r="I3663" s="338" t="str">
        <f t="shared" si="59"/>
        <v/>
      </c>
      <c r="J3663" s="339"/>
      <c r="K3663" s="339"/>
      <c r="L3663" s="339"/>
      <c r="M3663" s="339"/>
      <c r="N3663" s="339"/>
      <c r="O3663" s="339"/>
      <c r="P3663" s="339"/>
      <c r="Q3663" s="339"/>
    </row>
    <row r="3664" spans="1:17" ht="13.5" customHeight="1">
      <c r="A3664" s="481"/>
      <c r="B3664" s="481"/>
      <c r="C3664" s="481"/>
      <c r="D3664" s="481"/>
      <c r="E3664" s="481"/>
      <c r="F3664" s="339"/>
      <c r="G3664" s="340" t="str">
        <f>IF(ISNUMBER(E3664),E3664/'Bulk DivVar Analysis'!$C$60,"")</f>
        <v/>
      </c>
      <c r="H3664" s="338" t="str">
        <f>IF(ISNUMBER(E3664), IF(G3664&gt;'Bulk DivVar Analysis'!$D$62,"Pass","Fail"),"")</f>
        <v/>
      </c>
      <c r="I3664" s="338" t="str">
        <f t="shared" si="59"/>
        <v/>
      </c>
      <c r="J3664" s="339"/>
      <c r="K3664" s="339"/>
      <c r="L3664" s="339"/>
      <c r="M3664" s="339"/>
      <c r="N3664" s="339"/>
      <c r="O3664" s="339"/>
      <c r="P3664" s="339"/>
      <c r="Q3664" s="339"/>
    </row>
    <row r="3665" spans="1:17" ht="13.5" customHeight="1">
      <c r="A3665" s="481"/>
      <c r="B3665" s="481"/>
      <c r="C3665" s="481"/>
      <c r="D3665" s="481"/>
      <c r="E3665" s="481"/>
      <c r="F3665" s="339"/>
      <c r="G3665" s="340" t="str">
        <f>IF(ISNUMBER(E3665),E3665/'Bulk DivVar Analysis'!$C$60,"")</f>
        <v/>
      </c>
      <c r="H3665" s="338" t="str">
        <f>IF(ISNUMBER(E3665), IF(G3665&gt;'Bulk DivVar Analysis'!$D$62,"Pass","Fail"),"")</f>
        <v/>
      </c>
      <c r="I3665" s="338" t="str">
        <f t="shared" si="59"/>
        <v/>
      </c>
      <c r="J3665" s="339"/>
      <c r="K3665" s="339"/>
      <c r="L3665" s="339"/>
      <c r="M3665" s="339"/>
      <c r="N3665" s="339"/>
      <c r="O3665" s="339"/>
      <c r="P3665" s="339"/>
      <c r="Q3665" s="339"/>
    </row>
    <row r="3666" spans="1:17" ht="13.5" customHeight="1">
      <c r="A3666" s="481"/>
      <c r="B3666" s="481"/>
      <c r="C3666" s="481"/>
      <c r="D3666" s="481"/>
      <c r="E3666" s="481"/>
      <c r="F3666" s="339"/>
      <c r="G3666" s="340" t="str">
        <f>IF(ISNUMBER(E3666),E3666/'Bulk DivVar Analysis'!$C$60,"")</f>
        <v/>
      </c>
      <c r="H3666" s="338" t="str">
        <f>IF(ISNUMBER(E3666), IF(G3666&gt;'Bulk DivVar Analysis'!$D$62,"Pass","Fail"),"")</f>
        <v/>
      </c>
      <c r="I3666" s="338" t="str">
        <f t="shared" si="59"/>
        <v/>
      </c>
      <c r="J3666" s="339"/>
      <c r="K3666" s="339"/>
      <c r="L3666" s="339"/>
      <c r="M3666" s="339"/>
      <c r="N3666" s="339"/>
      <c r="O3666" s="339"/>
      <c r="P3666" s="339"/>
      <c r="Q3666" s="339"/>
    </row>
    <row r="3667" spans="1:17" ht="13.5" customHeight="1">
      <c r="A3667" s="481"/>
      <c r="B3667" s="481"/>
      <c r="C3667" s="481"/>
      <c r="D3667" s="481"/>
      <c r="E3667" s="481"/>
      <c r="F3667" s="339"/>
      <c r="G3667" s="340" t="str">
        <f>IF(ISNUMBER(E3667),E3667/'Bulk DivVar Analysis'!$C$60,"")</f>
        <v/>
      </c>
      <c r="H3667" s="338" t="str">
        <f>IF(ISNUMBER(E3667), IF(G3667&gt;'Bulk DivVar Analysis'!$D$62,"Pass","Fail"),"")</f>
        <v/>
      </c>
      <c r="I3667" s="338" t="str">
        <f t="shared" si="59"/>
        <v/>
      </c>
      <c r="J3667" s="339"/>
      <c r="K3667" s="339"/>
      <c r="L3667" s="339"/>
      <c r="M3667" s="339"/>
      <c r="N3667" s="339"/>
      <c r="O3667" s="339"/>
      <c r="P3667" s="339"/>
      <c r="Q3667" s="339"/>
    </row>
    <row r="3668" spans="1:17" ht="13.5" customHeight="1">
      <c r="A3668" s="481"/>
      <c r="B3668" s="481"/>
      <c r="C3668" s="481"/>
      <c r="D3668" s="481"/>
      <c r="E3668" s="481"/>
      <c r="F3668" s="339"/>
      <c r="G3668" s="340" t="str">
        <f>IF(ISNUMBER(E3668),E3668/'Bulk DivVar Analysis'!$C$60,"")</f>
        <v/>
      </c>
      <c r="H3668" s="338" t="str">
        <f>IF(ISNUMBER(E3668), IF(G3668&gt;'Bulk DivVar Analysis'!$D$62,"Pass","Fail"),"")</f>
        <v/>
      </c>
      <c r="I3668" s="338" t="str">
        <f t="shared" si="59"/>
        <v/>
      </c>
      <c r="J3668" s="339"/>
      <c r="K3668" s="339"/>
      <c r="L3668" s="339"/>
      <c r="M3668" s="339"/>
      <c r="N3668" s="339"/>
      <c r="O3668" s="339"/>
      <c r="P3668" s="339"/>
      <c r="Q3668" s="339"/>
    </row>
    <row r="3669" spans="1:17" ht="13.5" customHeight="1">
      <c r="A3669" s="481"/>
      <c r="B3669" s="481"/>
      <c r="C3669" s="481"/>
      <c r="D3669" s="481"/>
      <c r="E3669" s="481"/>
      <c r="F3669" s="339"/>
      <c r="G3669" s="340" t="str">
        <f>IF(ISNUMBER(E3669),E3669/'Bulk DivVar Analysis'!$C$60,"")</f>
        <v/>
      </c>
      <c r="H3669" s="338" t="str">
        <f>IF(ISNUMBER(E3669), IF(G3669&gt;'Bulk DivVar Analysis'!$D$62,"Pass","Fail"),"")</f>
        <v/>
      </c>
      <c r="I3669" s="338" t="str">
        <f t="shared" si="59"/>
        <v/>
      </c>
      <c r="J3669" s="339"/>
      <c r="K3669" s="339"/>
      <c r="L3669" s="339"/>
      <c r="M3669" s="339"/>
      <c r="N3669" s="339"/>
      <c r="O3669" s="339"/>
      <c r="P3669" s="339"/>
      <c r="Q3669" s="339"/>
    </row>
    <row r="3670" spans="1:17" ht="13.5" customHeight="1">
      <c r="A3670" s="481"/>
      <c r="B3670" s="481"/>
      <c r="C3670" s="481"/>
      <c r="D3670" s="481"/>
      <c r="E3670" s="481"/>
      <c r="F3670" s="339"/>
      <c r="G3670" s="340" t="str">
        <f>IF(ISNUMBER(E3670),E3670/'Bulk DivVar Analysis'!$C$60,"")</f>
        <v/>
      </c>
      <c r="H3670" s="338" t="str">
        <f>IF(ISNUMBER(E3670), IF(G3670&gt;'Bulk DivVar Analysis'!$D$62,"Pass","Fail"),"")</f>
        <v/>
      </c>
      <c r="I3670" s="338" t="str">
        <f t="shared" si="59"/>
        <v/>
      </c>
      <c r="J3670" s="339"/>
      <c r="K3670" s="339"/>
      <c r="L3670" s="339"/>
      <c r="M3670" s="339"/>
      <c r="N3670" s="339"/>
      <c r="O3670" s="339"/>
      <c r="P3670" s="339"/>
      <c r="Q3670" s="339"/>
    </row>
    <row r="3671" spans="1:17" ht="13.5" customHeight="1">
      <c r="A3671" s="481"/>
      <c r="B3671" s="481"/>
      <c r="C3671" s="481"/>
      <c r="D3671" s="481"/>
      <c r="E3671" s="481"/>
      <c r="F3671" s="339"/>
      <c r="G3671" s="340" t="str">
        <f>IF(ISNUMBER(E3671),E3671/'Bulk DivVar Analysis'!$C$60,"")</f>
        <v/>
      </c>
      <c r="H3671" s="338" t="str">
        <f>IF(ISNUMBER(E3671), IF(G3671&gt;'Bulk DivVar Analysis'!$D$62,"Pass","Fail"),"")</f>
        <v/>
      </c>
      <c r="I3671" s="338" t="str">
        <f t="shared" si="59"/>
        <v/>
      </c>
      <c r="J3671" s="339"/>
      <c r="K3671" s="339"/>
      <c r="L3671" s="339"/>
      <c r="M3671" s="339"/>
      <c r="N3671" s="339"/>
      <c r="O3671" s="339"/>
      <c r="P3671" s="339"/>
      <c r="Q3671" s="339"/>
    </row>
    <row r="3672" spans="1:17" ht="13.5" customHeight="1">
      <c r="A3672" s="481"/>
      <c r="B3672" s="481"/>
      <c r="C3672" s="481"/>
      <c r="D3672" s="481"/>
      <c r="E3672" s="481"/>
      <c r="F3672" s="339"/>
      <c r="G3672" s="340" t="str">
        <f>IF(ISNUMBER(E3672),E3672/'Bulk DivVar Analysis'!$C$60,"")</f>
        <v/>
      </c>
      <c r="H3672" s="338" t="str">
        <f>IF(ISNUMBER(E3672), IF(G3672&gt;'Bulk DivVar Analysis'!$D$62,"Pass","Fail"),"")</f>
        <v/>
      </c>
      <c r="I3672" s="338" t="str">
        <f t="shared" si="59"/>
        <v/>
      </c>
      <c r="J3672" s="339"/>
      <c r="K3672" s="339"/>
      <c r="L3672" s="339"/>
      <c r="M3672" s="339"/>
      <c r="N3672" s="339"/>
      <c r="O3672" s="339"/>
      <c r="P3672" s="339"/>
      <c r="Q3672" s="339"/>
    </row>
    <row r="3673" spans="1:17" ht="13.5" customHeight="1">
      <c r="A3673" s="481"/>
      <c r="B3673" s="481"/>
      <c r="C3673" s="481"/>
      <c r="D3673" s="481"/>
      <c r="E3673" s="481"/>
      <c r="F3673" s="339"/>
      <c r="G3673" s="340" t="str">
        <f>IF(ISNUMBER(E3673),E3673/'Bulk DivVar Analysis'!$C$60,"")</f>
        <v/>
      </c>
      <c r="H3673" s="338" t="str">
        <f>IF(ISNUMBER(E3673), IF(G3673&gt;'Bulk DivVar Analysis'!$D$62,"Pass","Fail"),"")</f>
        <v/>
      </c>
      <c r="I3673" s="338" t="str">
        <f t="shared" si="59"/>
        <v/>
      </c>
      <c r="J3673" s="339"/>
      <c r="K3673" s="339"/>
      <c r="L3673" s="339"/>
      <c r="M3673" s="339"/>
      <c r="N3673" s="339"/>
      <c r="O3673" s="339"/>
      <c r="P3673" s="339"/>
      <c r="Q3673" s="339"/>
    </row>
    <row r="3674" spans="1:17" ht="13.5" customHeight="1">
      <c r="A3674" s="481"/>
      <c r="B3674" s="481"/>
      <c r="C3674" s="481"/>
      <c r="D3674" s="481"/>
      <c r="E3674" s="481"/>
      <c r="F3674" s="339"/>
      <c r="G3674" s="340" t="str">
        <f>IF(ISNUMBER(E3674),E3674/'Bulk DivVar Analysis'!$C$60,"")</f>
        <v/>
      </c>
      <c r="H3674" s="338" t="str">
        <f>IF(ISNUMBER(E3674), IF(G3674&gt;'Bulk DivVar Analysis'!$D$62,"Pass","Fail"),"")</f>
        <v/>
      </c>
      <c r="I3674" s="338" t="str">
        <f t="shared" si="59"/>
        <v/>
      </c>
      <c r="J3674" s="339"/>
      <c r="K3674" s="339"/>
      <c r="L3674" s="339"/>
      <c r="M3674" s="339"/>
      <c r="N3674" s="339"/>
      <c r="O3674" s="339"/>
      <c r="P3674" s="339"/>
      <c r="Q3674" s="339"/>
    </row>
    <row r="3675" spans="1:17" ht="13.5" customHeight="1">
      <c r="A3675" s="481"/>
      <c r="B3675" s="481"/>
      <c r="C3675" s="481"/>
      <c r="D3675" s="481"/>
      <c r="E3675" s="481"/>
      <c r="F3675" s="339"/>
      <c r="G3675" s="340" t="str">
        <f>IF(ISNUMBER(E3675),E3675/'Bulk DivVar Analysis'!$C$60,"")</f>
        <v/>
      </c>
      <c r="H3675" s="338" t="str">
        <f>IF(ISNUMBER(E3675), IF(G3675&gt;'Bulk DivVar Analysis'!$D$62,"Pass","Fail"),"")</f>
        <v/>
      </c>
      <c r="I3675" s="338" t="str">
        <f t="shared" si="59"/>
        <v/>
      </c>
      <c r="J3675" s="339"/>
      <c r="K3675" s="339"/>
      <c r="L3675" s="339"/>
      <c r="M3675" s="339"/>
      <c r="N3675" s="339"/>
      <c r="O3675" s="339"/>
      <c r="P3675" s="339"/>
      <c r="Q3675" s="339"/>
    </row>
    <row r="3676" spans="1:17" ht="13.5" customHeight="1">
      <c r="A3676" s="481"/>
      <c r="B3676" s="481"/>
      <c r="C3676" s="481"/>
      <c r="D3676" s="481"/>
      <c r="E3676" s="481"/>
      <c r="F3676" s="339"/>
      <c r="G3676" s="340" t="str">
        <f>IF(ISNUMBER(E3676),E3676/'Bulk DivVar Analysis'!$C$60,"")</f>
        <v/>
      </c>
      <c r="H3676" s="338" t="str">
        <f>IF(ISNUMBER(E3676), IF(G3676&gt;'Bulk DivVar Analysis'!$D$62,"Pass","Fail"),"")</f>
        <v/>
      </c>
      <c r="I3676" s="338" t="str">
        <f t="shared" si="59"/>
        <v/>
      </c>
      <c r="J3676" s="339"/>
      <c r="K3676" s="339"/>
      <c r="L3676" s="339"/>
      <c r="M3676" s="339"/>
      <c r="N3676" s="339"/>
      <c r="O3676" s="339"/>
      <c r="P3676" s="339"/>
      <c r="Q3676" s="339"/>
    </row>
    <row r="3677" spans="1:17" ht="13.5" customHeight="1">
      <c r="A3677" s="481"/>
      <c r="B3677" s="481"/>
      <c r="C3677" s="481"/>
      <c r="D3677" s="481"/>
      <c r="E3677" s="481"/>
      <c r="F3677" s="339"/>
      <c r="G3677" s="340" t="str">
        <f>IF(ISNUMBER(E3677),E3677/'Bulk DivVar Analysis'!$C$60,"")</f>
        <v/>
      </c>
      <c r="H3677" s="338" t="str">
        <f>IF(ISNUMBER(E3677), IF(G3677&gt;'Bulk DivVar Analysis'!$D$62,"Pass","Fail"),"")</f>
        <v/>
      </c>
      <c r="I3677" s="338" t="str">
        <f t="shared" si="59"/>
        <v/>
      </c>
      <c r="J3677" s="339"/>
      <c r="K3677" s="339"/>
      <c r="L3677" s="339"/>
      <c r="M3677" s="339"/>
      <c r="N3677" s="339"/>
      <c r="O3677" s="339"/>
      <c r="P3677" s="339"/>
      <c r="Q3677" s="339"/>
    </row>
    <row r="3678" spans="1:17" ht="13.5" customHeight="1">
      <c r="A3678" s="481"/>
      <c r="B3678" s="481"/>
      <c r="C3678" s="481"/>
      <c r="D3678" s="481"/>
      <c r="E3678" s="481"/>
      <c r="F3678" s="339"/>
      <c r="G3678" s="340" t="str">
        <f>IF(ISNUMBER(E3678),E3678/'Bulk DivVar Analysis'!$C$60,"")</f>
        <v/>
      </c>
      <c r="H3678" s="338" t="str">
        <f>IF(ISNUMBER(E3678), IF(G3678&gt;'Bulk DivVar Analysis'!$D$62,"Pass","Fail"),"")</f>
        <v/>
      </c>
      <c r="I3678" s="338" t="str">
        <f t="shared" si="59"/>
        <v/>
      </c>
      <c r="J3678" s="339"/>
      <c r="K3678" s="339"/>
      <c r="L3678" s="339"/>
      <c r="M3678" s="339"/>
      <c r="N3678" s="339"/>
      <c r="O3678" s="339"/>
      <c r="P3678" s="339"/>
      <c r="Q3678" s="339"/>
    </row>
    <row r="3679" spans="1:17" ht="13.5" customHeight="1">
      <c r="A3679" s="481"/>
      <c r="B3679" s="481"/>
      <c r="C3679" s="481"/>
      <c r="D3679" s="481"/>
      <c r="E3679" s="481"/>
      <c r="F3679" s="339"/>
      <c r="G3679" s="340" t="str">
        <f>IF(ISNUMBER(E3679),E3679/'Bulk DivVar Analysis'!$C$60,"")</f>
        <v/>
      </c>
      <c r="H3679" s="338" t="str">
        <f>IF(ISNUMBER(E3679), IF(G3679&gt;'Bulk DivVar Analysis'!$D$62,"Pass","Fail"),"")</f>
        <v/>
      </c>
      <c r="I3679" s="338" t="str">
        <f t="shared" si="59"/>
        <v/>
      </c>
      <c r="J3679" s="339"/>
      <c r="K3679" s="339"/>
      <c r="L3679" s="339"/>
      <c r="M3679" s="339"/>
      <c r="N3679" s="339"/>
      <c r="O3679" s="339"/>
      <c r="P3679" s="339"/>
      <c r="Q3679" s="339"/>
    </row>
    <row r="3680" spans="1:17" ht="13.5" customHeight="1">
      <c r="A3680" s="481"/>
      <c r="B3680" s="481"/>
      <c r="C3680" s="481"/>
      <c r="D3680" s="481"/>
      <c r="E3680" s="481"/>
      <c r="F3680" s="339"/>
      <c r="G3680" s="340" t="str">
        <f>IF(ISNUMBER(E3680),E3680/'Bulk DivVar Analysis'!$C$60,"")</f>
        <v/>
      </c>
      <c r="H3680" s="338" t="str">
        <f>IF(ISNUMBER(E3680), IF(G3680&gt;'Bulk DivVar Analysis'!$D$62,"Pass","Fail"),"")</f>
        <v/>
      </c>
      <c r="I3680" s="338" t="str">
        <f t="shared" si="59"/>
        <v/>
      </c>
      <c r="J3680" s="339"/>
      <c r="K3680" s="339"/>
      <c r="L3680" s="339"/>
      <c r="M3680" s="339"/>
      <c r="N3680" s="339"/>
      <c r="O3680" s="339"/>
      <c r="P3680" s="339"/>
      <c r="Q3680" s="339"/>
    </row>
    <row r="3681" spans="1:17" ht="13.5" customHeight="1">
      <c r="A3681" s="481"/>
      <c r="B3681" s="481"/>
      <c r="C3681" s="481"/>
      <c r="D3681" s="481"/>
      <c r="E3681" s="481"/>
      <c r="F3681" s="339"/>
      <c r="G3681" s="340" t="str">
        <f>IF(ISNUMBER(E3681),E3681/'Bulk DivVar Analysis'!$C$60,"")</f>
        <v/>
      </c>
      <c r="H3681" s="338" t="str">
        <f>IF(ISNUMBER(E3681), IF(G3681&gt;'Bulk DivVar Analysis'!$D$62,"Pass","Fail"),"")</f>
        <v/>
      </c>
      <c r="I3681" s="338" t="str">
        <f t="shared" si="59"/>
        <v/>
      </c>
      <c r="J3681" s="339"/>
      <c r="K3681" s="339"/>
      <c r="L3681" s="339"/>
      <c r="M3681" s="339"/>
      <c r="N3681" s="339"/>
      <c r="O3681" s="339"/>
      <c r="P3681" s="339"/>
      <c r="Q3681" s="339"/>
    </row>
    <row r="3682" spans="1:17" ht="13.5" customHeight="1">
      <c r="A3682" s="481"/>
      <c r="B3682" s="481"/>
      <c r="C3682" s="481"/>
      <c r="D3682" s="481"/>
      <c r="E3682" s="481"/>
      <c r="F3682" s="339"/>
      <c r="G3682" s="340" t="str">
        <f>IF(ISNUMBER(E3682),E3682/'Bulk DivVar Analysis'!$C$60,"")</f>
        <v/>
      </c>
      <c r="H3682" s="338" t="str">
        <f>IF(ISNUMBER(E3682), IF(G3682&gt;'Bulk DivVar Analysis'!$D$62,"Pass","Fail"),"")</f>
        <v/>
      </c>
      <c r="I3682" s="338" t="str">
        <f t="shared" si="59"/>
        <v/>
      </c>
      <c r="J3682" s="339"/>
      <c r="K3682" s="339"/>
      <c r="L3682" s="339"/>
      <c r="M3682" s="339"/>
      <c r="N3682" s="339"/>
      <c r="O3682" s="339"/>
      <c r="P3682" s="339"/>
      <c r="Q3682" s="339"/>
    </row>
    <row r="3683" spans="1:17" ht="13.5" customHeight="1">
      <c r="A3683" s="481"/>
      <c r="B3683" s="481"/>
      <c r="C3683" s="481"/>
      <c r="D3683" s="481"/>
      <c r="E3683" s="481"/>
      <c r="F3683" s="339"/>
      <c r="G3683" s="340" t="str">
        <f>IF(ISNUMBER(E3683),E3683/'Bulk DivVar Analysis'!$C$60,"")</f>
        <v/>
      </c>
      <c r="H3683" s="338" t="str">
        <f>IF(ISNUMBER(E3683), IF(G3683&gt;'Bulk DivVar Analysis'!$D$62,"Pass","Fail"),"")</f>
        <v/>
      </c>
      <c r="I3683" s="338" t="str">
        <f t="shared" si="59"/>
        <v/>
      </c>
      <c r="J3683" s="339"/>
      <c r="K3683" s="339"/>
      <c r="L3683" s="339"/>
      <c r="M3683" s="339"/>
      <c r="N3683" s="339"/>
      <c r="O3683" s="339"/>
      <c r="P3683" s="339"/>
      <c r="Q3683" s="339"/>
    </row>
    <row r="3684" spans="1:17" ht="13.5" customHeight="1">
      <c r="A3684" s="481"/>
      <c r="B3684" s="481"/>
      <c r="C3684" s="481"/>
      <c r="D3684" s="481"/>
      <c r="E3684" s="481"/>
      <c r="F3684" s="339"/>
      <c r="G3684" s="340" t="str">
        <f>IF(ISNUMBER(E3684),E3684/'Bulk DivVar Analysis'!$C$60,"")</f>
        <v/>
      </c>
      <c r="H3684" s="338" t="str">
        <f>IF(ISNUMBER(E3684), IF(G3684&gt;'Bulk DivVar Analysis'!$D$62,"Pass","Fail"),"")</f>
        <v/>
      </c>
      <c r="I3684" s="338" t="str">
        <f t="shared" si="59"/>
        <v/>
      </c>
      <c r="J3684" s="339"/>
      <c r="K3684" s="339"/>
      <c r="L3684" s="339"/>
      <c r="M3684" s="339"/>
      <c r="N3684" s="339"/>
      <c r="O3684" s="339"/>
      <c r="P3684" s="339"/>
      <c r="Q3684" s="339"/>
    </row>
    <row r="3685" spans="1:17" ht="13.5" customHeight="1">
      <c r="A3685" s="481"/>
      <c r="B3685" s="481"/>
      <c r="C3685" s="481"/>
      <c r="D3685" s="481"/>
      <c r="E3685" s="481"/>
      <c r="F3685" s="339"/>
      <c r="G3685" s="340" t="str">
        <f>IF(ISNUMBER(E3685),E3685/'Bulk DivVar Analysis'!$C$60,"")</f>
        <v/>
      </c>
      <c r="H3685" s="338" t="str">
        <f>IF(ISNUMBER(E3685), IF(G3685&gt;'Bulk DivVar Analysis'!$D$62,"Pass","Fail"),"")</f>
        <v/>
      </c>
      <c r="I3685" s="338" t="str">
        <f t="shared" si="59"/>
        <v/>
      </c>
      <c r="J3685" s="339"/>
      <c r="K3685" s="339"/>
      <c r="L3685" s="339"/>
      <c r="M3685" s="339"/>
      <c r="N3685" s="339"/>
      <c r="O3685" s="339"/>
      <c r="P3685" s="339"/>
      <c r="Q3685" s="339"/>
    </row>
    <row r="3686" spans="1:17" ht="13.5" customHeight="1">
      <c r="A3686" s="481"/>
      <c r="B3686" s="481"/>
      <c r="C3686" s="481"/>
      <c r="D3686" s="481"/>
      <c r="E3686" s="481"/>
      <c r="F3686" s="339"/>
      <c r="G3686" s="340" t="str">
        <f>IF(ISNUMBER(E3686),E3686/'Bulk DivVar Analysis'!$C$60,"")</f>
        <v/>
      </c>
      <c r="H3686" s="338" t="str">
        <f>IF(ISNUMBER(E3686), IF(G3686&gt;'Bulk DivVar Analysis'!$D$62,"Pass","Fail"),"")</f>
        <v/>
      </c>
      <c r="I3686" s="338" t="str">
        <f t="shared" si="59"/>
        <v/>
      </c>
      <c r="J3686" s="339"/>
      <c r="K3686" s="339"/>
      <c r="L3686" s="339"/>
      <c r="M3686" s="339"/>
      <c r="N3686" s="339"/>
      <c r="O3686" s="339"/>
      <c r="P3686" s="339"/>
      <c r="Q3686" s="339"/>
    </row>
    <row r="3687" spans="1:17" ht="13.5" customHeight="1">
      <c r="A3687" s="481"/>
      <c r="B3687" s="481"/>
      <c r="C3687" s="481"/>
      <c r="D3687" s="481"/>
      <c r="E3687" s="481"/>
      <c r="F3687" s="339"/>
      <c r="G3687" s="340" t="str">
        <f>IF(ISNUMBER(E3687),E3687/'Bulk DivVar Analysis'!$C$60,"")</f>
        <v/>
      </c>
      <c r="H3687" s="338" t="str">
        <f>IF(ISNUMBER(E3687), IF(G3687&gt;'Bulk DivVar Analysis'!$D$62,"Pass","Fail"),"")</f>
        <v/>
      </c>
      <c r="I3687" s="338" t="str">
        <f t="shared" si="59"/>
        <v/>
      </c>
      <c r="J3687" s="339"/>
      <c r="K3687" s="339"/>
      <c r="L3687" s="339"/>
      <c r="M3687" s="339"/>
      <c r="N3687" s="339"/>
      <c r="O3687" s="339"/>
      <c r="P3687" s="339"/>
      <c r="Q3687" s="339"/>
    </row>
    <row r="3688" spans="1:17" ht="13.5" customHeight="1">
      <c r="A3688" s="481"/>
      <c r="B3688" s="481"/>
      <c r="C3688" s="481"/>
      <c r="D3688" s="481"/>
      <c r="E3688" s="481"/>
      <c r="F3688" s="339"/>
      <c r="G3688" s="340" t="str">
        <f>IF(ISNUMBER(E3688),E3688/'Bulk DivVar Analysis'!$C$60,"")</f>
        <v/>
      </c>
      <c r="H3688" s="338" t="str">
        <f>IF(ISNUMBER(E3688), IF(G3688&gt;'Bulk DivVar Analysis'!$D$62,"Pass","Fail"),"")</f>
        <v/>
      </c>
      <c r="I3688" s="338" t="str">
        <f t="shared" si="59"/>
        <v/>
      </c>
      <c r="J3688" s="339"/>
      <c r="K3688" s="339"/>
      <c r="L3688" s="339"/>
      <c r="M3688" s="339"/>
      <c r="N3688" s="339"/>
      <c r="O3688" s="339"/>
      <c r="P3688" s="339"/>
      <c r="Q3688" s="339"/>
    </row>
    <row r="3689" spans="1:17" ht="13.5" customHeight="1">
      <c r="A3689" s="481"/>
      <c r="B3689" s="481"/>
      <c r="C3689" s="481"/>
      <c r="D3689" s="481"/>
      <c r="E3689" s="481"/>
      <c r="F3689" s="339"/>
      <c r="G3689" s="340" t="str">
        <f>IF(ISNUMBER(E3689),E3689/'Bulk DivVar Analysis'!$C$60,"")</f>
        <v/>
      </c>
      <c r="H3689" s="338" t="str">
        <f>IF(ISNUMBER(E3689), IF(G3689&gt;'Bulk DivVar Analysis'!$D$62,"Pass","Fail"),"")</f>
        <v/>
      </c>
      <c r="I3689" s="338" t="str">
        <f t="shared" si="59"/>
        <v/>
      </c>
      <c r="J3689" s="339"/>
      <c r="K3689" s="339"/>
      <c r="L3689" s="339"/>
      <c r="M3689" s="339"/>
      <c r="N3689" s="339"/>
      <c r="O3689" s="339"/>
      <c r="P3689" s="339"/>
      <c r="Q3689" s="339"/>
    </row>
    <row r="3690" spans="1:17" ht="13.5" customHeight="1">
      <c r="A3690" s="481"/>
      <c r="B3690" s="481"/>
      <c r="C3690" s="481"/>
      <c r="D3690" s="481"/>
      <c r="E3690" s="481"/>
      <c r="F3690" s="339"/>
      <c r="G3690" s="340" t="str">
        <f>IF(ISNUMBER(E3690),E3690/'Bulk DivVar Analysis'!$C$60,"")</f>
        <v/>
      </c>
      <c r="H3690" s="338" t="str">
        <f>IF(ISNUMBER(E3690), IF(G3690&gt;'Bulk DivVar Analysis'!$D$62,"Pass","Fail"),"")</f>
        <v/>
      </c>
      <c r="I3690" s="338" t="str">
        <f t="shared" si="59"/>
        <v/>
      </c>
      <c r="J3690" s="339"/>
      <c r="K3690" s="339"/>
      <c r="L3690" s="339"/>
      <c r="M3690" s="339"/>
      <c r="N3690" s="339"/>
      <c r="O3690" s="339"/>
      <c r="P3690" s="339"/>
      <c r="Q3690" s="339"/>
    </row>
    <row r="3691" spans="1:17" ht="13.5" customHeight="1">
      <c r="A3691" s="481"/>
      <c r="B3691" s="481"/>
      <c r="C3691" s="481"/>
      <c r="D3691" s="481"/>
      <c r="E3691" s="481"/>
      <c r="F3691" s="339"/>
      <c r="G3691" s="340" t="str">
        <f>IF(ISNUMBER(E3691),E3691/'Bulk DivVar Analysis'!$C$60,"")</f>
        <v/>
      </c>
      <c r="H3691" s="338" t="str">
        <f>IF(ISNUMBER(E3691), IF(G3691&gt;'Bulk DivVar Analysis'!$D$62,"Pass","Fail"),"")</f>
        <v/>
      </c>
      <c r="I3691" s="338" t="str">
        <f t="shared" si="59"/>
        <v/>
      </c>
      <c r="J3691" s="339"/>
      <c r="K3691" s="339"/>
      <c r="L3691" s="339"/>
      <c r="M3691" s="339"/>
      <c r="N3691" s="339"/>
      <c r="O3691" s="339"/>
      <c r="P3691" s="339"/>
      <c r="Q3691" s="339"/>
    </row>
    <row r="3692" spans="1:17" ht="13.5" customHeight="1">
      <c r="A3692" s="481"/>
      <c r="B3692" s="481"/>
      <c r="C3692" s="481"/>
      <c r="D3692" s="481"/>
      <c r="E3692" s="481"/>
      <c r="F3692" s="339"/>
      <c r="G3692" s="340" t="str">
        <f>IF(ISNUMBER(E3692),E3692/'Bulk DivVar Analysis'!$C$60,"")</f>
        <v/>
      </c>
      <c r="H3692" s="338" t="str">
        <f>IF(ISNUMBER(E3692), IF(G3692&gt;'Bulk DivVar Analysis'!$D$62,"Pass","Fail"),"")</f>
        <v/>
      </c>
      <c r="I3692" s="338" t="str">
        <f t="shared" si="59"/>
        <v/>
      </c>
      <c r="J3692" s="339"/>
      <c r="K3692" s="339"/>
      <c r="L3692" s="339"/>
      <c r="M3692" s="339"/>
      <c r="N3692" s="339"/>
      <c r="O3692" s="339"/>
      <c r="P3692" s="339"/>
      <c r="Q3692" s="339"/>
    </row>
    <row r="3693" spans="1:17" ht="13.5" customHeight="1">
      <c r="A3693" s="481"/>
      <c r="B3693" s="481"/>
      <c r="C3693" s="481"/>
      <c r="D3693" s="481"/>
      <c r="E3693" s="481"/>
      <c r="F3693" s="339"/>
      <c r="G3693" s="340" t="str">
        <f>IF(ISNUMBER(E3693),E3693/'Bulk DivVar Analysis'!$C$60,"")</f>
        <v/>
      </c>
      <c r="H3693" s="338" t="str">
        <f>IF(ISNUMBER(E3693), IF(G3693&gt;'Bulk DivVar Analysis'!$D$62,"Pass","Fail"),"")</f>
        <v/>
      </c>
      <c r="I3693" s="338" t="str">
        <f t="shared" si="59"/>
        <v/>
      </c>
      <c r="J3693" s="339"/>
      <c r="K3693" s="339"/>
      <c r="L3693" s="339"/>
      <c r="M3693" s="339"/>
      <c r="N3693" s="339"/>
      <c r="O3693" s="339"/>
      <c r="P3693" s="339"/>
      <c r="Q3693" s="339"/>
    </row>
    <row r="3694" spans="1:17" ht="13.5" customHeight="1">
      <c r="A3694" s="481"/>
      <c r="B3694" s="481"/>
      <c r="C3694" s="481"/>
      <c r="D3694" s="481"/>
      <c r="E3694" s="481"/>
      <c r="F3694" s="339"/>
      <c r="G3694" s="340" t="str">
        <f>IF(ISNUMBER(E3694),E3694/'Bulk DivVar Analysis'!$C$60,"")</f>
        <v/>
      </c>
      <c r="H3694" s="338" t="str">
        <f>IF(ISNUMBER(E3694), IF(G3694&gt;'Bulk DivVar Analysis'!$D$62,"Pass","Fail"),"")</f>
        <v/>
      </c>
      <c r="I3694" s="338" t="str">
        <f t="shared" si="59"/>
        <v/>
      </c>
      <c r="J3694" s="339"/>
      <c r="K3694" s="339"/>
      <c r="L3694" s="339"/>
      <c r="M3694" s="339"/>
      <c r="N3694" s="339"/>
      <c r="O3694" s="339"/>
      <c r="P3694" s="339"/>
      <c r="Q3694" s="339"/>
    </row>
    <row r="3695" spans="1:17" ht="13.5" customHeight="1">
      <c r="A3695" s="481"/>
      <c r="B3695" s="481"/>
      <c r="C3695" s="481"/>
      <c r="D3695" s="481"/>
      <c r="E3695" s="481"/>
      <c r="F3695" s="339"/>
      <c r="G3695" s="340" t="str">
        <f>IF(ISNUMBER(E3695),E3695/'Bulk DivVar Analysis'!$C$60,"")</f>
        <v/>
      </c>
      <c r="H3695" s="338" t="str">
        <f>IF(ISNUMBER(E3695), IF(G3695&gt;'Bulk DivVar Analysis'!$D$62,"Pass","Fail"),"")</f>
        <v/>
      </c>
      <c r="I3695" s="338" t="str">
        <f t="shared" si="59"/>
        <v/>
      </c>
      <c r="J3695" s="339"/>
      <c r="K3695" s="339"/>
      <c r="L3695" s="339"/>
      <c r="M3695" s="339"/>
      <c r="N3695" s="339"/>
      <c r="O3695" s="339"/>
      <c r="P3695" s="339"/>
      <c r="Q3695" s="339"/>
    </row>
    <row r="3696" spans="1:17" ht="13.5" customHeight="1">
      <c r="A3696" s="481"/>
      <c r="B3696" s="481"/>
      <c r="C3696" s="481"/>
      <c r="D3696" s="481"/>
      <c r="E3696" s="481"/>
      <c r="F3696" s="339"/>
      <c r="G3696" s="340" t="str">
        <f>IF(ISNUMBER(E3696),E3696/'Bulk DivVar Analysis'!$C$60,"")</f>
        <v/>
      </c>
      <c r="H3696" s="338" t="str">
        <f>IF(ISNUMBER(E3696), IF(G3696&gt;'Bulk DivVar Analysis'!$D$62,"Pass","Fail"),"")</f>
        <v/>
      </c>
      <c r="I3696" s="338" t="str">
        <f t="shared" si="59"/>
        <v/>
      </c>
      <c r="J3696" s="339"/>
      <c r="K3696" s="339"/>
      <c r="L3696" s="339"/>
      <c r="M3696" s="339"/>
      <c r="N3696" s="339"/>
      <c r="O3696" s="339"/>
      <c r="P3696" s="339"/>
      <c r="Q3696" s="339"/>
    </row>
    <row r="3697" spans="1:17" ht="13.5" customHeight="1">
      <c r="A3697" s="481"/>
      <c r="B3697" s="481"/>
      <c r="C3697" s="481"/>
      <c r="D3697" s="481"/>
      <c r="E3697" s="481"/>
      <c r="F3697" s="339"/>
      <c r="G3697" s="340" t="str">
        <f>IF(ISNUMBER(E3697),E3697/'Bulk DivVar Analysis'!$C$60,"")</f>
        <v/>
      </c>
      <c r="H3697" s="338" t="str">
        <f>IF(ISNUMBER(E3697), IF(G3697&gt;'Bulk DivVar Analysis'!$D$62,"Pass","Fail"),"")</f>
        <v/>
      </c>
      <c r="I3697" s="338" t="str">
        <f t="shared" si="59"/>
        <v/>
      </c>
      <c r="J3697" s="339"/>
      <c r="K3697" s="339"/>
      <c r="L3697" s="339"/>
      <c r="M3697" s="339"/>
      <c r="N3697" s="339"/>
      <c r="O3697" s="339"/>
      <c r="P3697" s="339"/>
      <c r="Q3697" s="339"/>
    </row>
    <row r="3698" spans="1:17" ht="13.5" customHeight="1">
      <c r="A3698" s="481"/>
      <c r="B3698" s="481"/>
      <c r="C3698" s="481"/>
      <c r="D3698" s="481"/>
      <c r="E3698" s="481"/>
      <c r="F3698" s="339"/>
      <c r="G3698" s="340" t="str">
        <f>IF(ISNUMBER(E3698),E3698/'Bulk DivVar Analysis'!$C$60,"")</f>
        <v/>
      </c>
      <c r="H3698" s="338" t="str">
        <f>IF(ISNUMBER(E3698), IF(G3698&gt;'Bulk DivVar Analysis'!$D$62,"Pass","Fail"),"")</f>
        <v/>
      </c>
      <c r="I3698" s="338" t="str">
        <f t="shared" si="59"/>
        <v/>
      </c>
      <c r="J3698" s="339"/>
      <c r="K3698" s="339"/>
      <c r="L3698" s="339"/>
      <c r="M3698" s="339"/>
      <c r="N3698" s="339"/>
      <c r="O3698" s="339"/>
      <c r="P3698" s="339"/>
      <c r="Q3698" s="339"/>
    </row>
    <row r="3699" spans="1:17" ht="13.5" customHeight="1">
      <c r="A3699" s="481"/>
      <c r="B3699" s="481"/>
      <c r="C3699" s="481"/>
      <c r="D3699" s="481"/>
      <c r="E3699" s="481"/>
      <c r="F3699" s="339"/>
      <c r="G3699" s="340" t="str">
        <f>IF(ISNUMBER(E3699),E3699/'Bulk DivVar Analysis'!$C$60,"")</f>
        <v/>
      </c>
      <c r="H3699" s="338" t="str">
        <f>IF(ISNUMBER(E3699), IF(G3699&gt;'Bulk DivVar Analysis'!$D$62,"Pass","Fail"),"")</f>
        <v/>
      </c>
      <c r="I3699" s="338" t="str">
        <f t="shared" si="59"/>
        <v/>
      </c>
      <c r="J3699" s="339"/>
      <c r="K3699" s="339"/>
      <c r="L3699" s="339"/>
      <c r="M3699" s="339"/>
      <c r="N3699" s="339"/>
      <c r="O3699" s="339"/>
      <c r="P3699" s="339"/>
      <c r="Q3699" s="339"/>
    </row>
    <row r="3700" spans="1:17" ht="13.5" customHeight="1">
      <c r="A3700" s="481"/>
      <c r="B3700" s="481"/>
      <c r="C3700" s="481"/>
      <c r="D3700" s="481"/>
      <c r="E3700" s="481"/>
      <c r="F3700" s="339"/>
      <c r="G3700" s="340" t="str">
        <f>IF(ISNUMBER(E3700),E3700/'Bulk DivVar Analysis'!$C$60,"")</f>
        <v/>
      </c>
      <c r="H3700" s="338" t="str">
        <f>IF(ISNUMBER(E3700), IF(G3700&gt;'Bulk DivVar Analysis'!$D$62,"Pass","Fail"),"")</f>
        <v/>
      </c>
      <c r="I3700" s="338" t="str">
        <f t="shared" si="59"/>
        <v/>
      </c>
      <c r="J3700" s="339"/>
      <c r="K3700" s="339"/>
      <c r="L3700" s="339"/>
      <c r="M3700" s="339"/>
      <c r="N3700" s="339"/>
      <c r="O3700" s="339"/>
      <c r="P3700" s="339"/>
      <c r="Q3700" s="339"/>
    </row>
    <row r="3701" spans="1:17" ht="13.5" customHeight="1">
      <c r="A3701" s="481"/>
      <c r="B3701" s="481"/>
      <c r="C3701" s="481"/>
      <c r="D3701" s="481"/>
      <c r="E3701" s="481"/>
      <c r="F3701" s="339"/>
      <c r="G3701" s="340" t="str">
        <f>IF(ISNUMBER(E3701),E3701/'Bulk DivVar Analysis'!$C$60,"")</f>
        <v/>
      </c>
      <c r="H3701" s="338" t="str">
        <f>IF(ISNUMBER(E3701), IF(G3701&gt;'Bulk DivVar Analysis'!$D$62,"Pass","Fail"),"")</f>
        <v/>
      </c>
      <c r="I3701" s="338" t="str">
        <f t="shared" si="59"/>
        <v/>
      </c>
      <c r="J3701" s="339"/>
      <c r="K3701" s="339"/>
      <c r="L3701" s="339"/>
      <c r="M3701" s="339"/>
      <c r="N3701" s="339"/>
      <c r="O3701" s="339"/>
      <c r="P3701" s="339"/>
      <c r="Q3701" s="339"/>
    </row>
    <row r="3702" spans="1:17" ht="13.5" customHeight="1">
      <c r="A3702" s="481"/>
      <c r="B3702" s="481"/>
      <c r="C3702" s="481"/>
      <c r="D3702" s="481"/>
      <c r="E3702" s="481"/>
      <c r="F3702" s="339"/>
      <c r="G3702" s="340" t="str">
        <f>IF(ISNUMBER(E3702),E3702/'Bulk DivVar Analysis'!$C$60,"")</f>
        <v/>
      </c>
      <c r="H3702" s="338" t="str">
        <f>IF(ISNUMBER(E3702), IF(G3702&gt;'Bulk DivVar Analysis'!$D$62,"Pass","Fail"),"")</f>
        <v/>
      </c>
      <c r="I3702" s="338" t="str">
        <f t="shared" si="59"/>
        <v/>
      </c>
      <c r="J3702" s="339"/>
      <c r="K3702" s="339"/>
      <c r="L3702" s="339"/>
      <c r="M3702" s="339"/>
      <c r="N3702" s="339"/>
      <c r="O3702" s="339"/>
      <c r="P3702" s="339"/>
      <c r="Q3702" s="339"/>
    </row>
    <row r="3703" spans="1:17" ht="13.5" customHeight="1">
      <c r="A3703" s="481"/>
      <c r="B3703" s="481"/>
      <c r="C3703" s="481"/>
      <c r="D3703" s="481"/>
      <c r="E3703" s="481"/>
      <c r="F3703" s="339"/>
      <c r="G3703" s="340" t="str">
        <f>IF(ISNUMBER(E3703),E3703/'Bulk DivVar Analysis'!$C$60,"")</f>
        <v/>
      </c>
      <c r="H3703" s="338" t="str">
        <f>IF(ISNUMBER(E3703), IF(G3703&gt;'Bulk DivVar Analysis'!$D$62,"Pass","Fail"),"")</f>
        <v/>
      </c>
      <c r="I3703" s="338" t="str">
        <f t="shared" si="59"/>
        <v/>
      </c>
      <c r="J3703" s="339"/>
      <c r="K3703" s="339"/>
      <c r="L3703" s="339"/>
      <c r="M3703" s="339"/>
      <c r="N3703" s="339"/>
      <c r="O3703" s="339"/>
      <c r="P3703" s="339"/>
      <c r="Q3703" s="339"/>
    </row>
    <row r="3704" spans="1:17" ht="13.5" customHeight="1">
      <c r="A3704" s="481"/>
      <c r="B3704" s="481"/>
      <c r="C3704" s="481"/>
      <c r="D3704" s="481"/>
      <c r="E3704" s="481"/>
      <c r="F3704" s="339"/>
      <c r="G3704" s="340" t="str">
        <f>IF(ISNUMBER(E3704),E3704/'Bulk DivVar Analysis'!$C$60,"")</f>
        <v/>
      </c>
      <c r="H3704" s="338" t="str">
        <f>IF(ISNUMBER(E3704), IF(G3704&gt;'Bulk DivVar Analysis'!$D$62,"Pass","Fail"),"")</f>
        <v/>
      </c>
      <c r="I3704" s="338" t="str">
        <f t="shared" si="59"/>
        <v/>
      </c>
      <c r="J3704" s="339"/>
      <c r="K3704" s="339"/>
      <c r="L3704" s="339"/>
      <c r="M3704" s="339"/>
      <c r="N3704" s="339"/>
      <c r="O3704" s="339"/>
      <c r="P3704" s="339"/>
      <c r="Q3704" s="339"/>
    </row>
    <row r="3705" spans="1:17" ht="13.5" customHeight="1">
      <c r="A3705" s="481"/>
      <c r="B3705" s="481"/>
      <c r="C3705" s="481"/>
      <c r="D3705" s="481"/>
      <c r="E3705" s="481"/>
      <c r="F3705" s="339"/>
      <c r="G3705" s="340" t="str">
        <f>IF(ISNUMBER(E3705),E3705/'Bulk DivVar Analysis'!$C$60,"")</f>
        <v/>
      </c>
      <c r="H3705" s="338" t="str">
        <f>IF(ISNUMBER(E3705), IF(G3705&gt;'Bulk DivVar Analysis'!$D$62,"Pass","Fail"),"")</f>
        <v/>
      </c>
      <c r="I3705" s="338" t="str">
        <f t="shared" si="59"/>
        <v/>
      </c>
      <c r="J3705" s="339"/>
      <c r="K3705" s="339"/>
      <c r="L3705" s="339"/>
      <c r="M3705" s="339"/>
      <c r="N3705" s="339"/>
      <c r="O3705" s="339"/>
      <c r="P3705" s="339"/>
      <c r="Q3705" s="339"/>
    </row>
    <row r="3706" spans="1:17" ht="13.5" customHeight="1">
      <c r="A3706" s="481"/>
      <c r="B3706" s="481"/>
      <c r="C3706" s="481"/>
      <c r="D3706" s="481"/>
      <c r="E3706" s="481"/>
      <c r="F3706" s="339"/>
      <c r="G3706" s="340" t="str">
        <f>IF(ISNUMBER(E3706),E3706/'Bulk DivVar Analysis'!$C$60,"")</f>
        <v/>
      </c>
      <c r="H3706" s="338" t="str">
        <f>IF(ISNUMBER(E3706), IF(G3706&gt;'Bulk DivVar Analysis'!$D$62,"Pass","Fail"),"")</f>
        <v/>
      </c>
      <c r="I3706" s="338" t="str">
        <f t="shared" si="59"/>
        <v/>
      </c>
      <c r="J3706" s="339"/>
      <c r="K3706" s="339"/>
      <c r="L3706" s="339"/>
      <c r="M3706" s="339"/>
      <c r="N3706" s="339"/>
      <c r="O3706" s="339"/>
      <c r="P3706" s="339"/>
      <c r="Q3706" s="339"/>
    </row>
    <row r="3707" spans="1:17" ht="13.5" customHeight="1">
      <c r="A3707" s="481"/>
      <c r="B3707" s="481"/>
      <c r="C3707" s="481"/>
      <c r="D3707" s="481"/>
      <c r="E3707" s="481"/>
      <c r="F3707" s="339"/>
      <c r="G3707" s="340" t="str">
        <f>IF(ISNUMBER(E3707),E3707/'Bulk DivVar Analysis'!$C$60,"")</f>
        <v/>
      </c>
      <c r="H3707" s="338" t="str">
        <f>IF(ISNUMBER(E3707), IF(G3707&gt;'Bulk DivVar Analysis'!$D$62,"Pass","Fail"),"")</f>
        <v/>
      </c>
      <c r="I3707" s="338" t="str">
        <f t="shared" si="59"/>
        <v/>
      </c>
      <c r="J3707" s="339"/>
      <c r="K3707" s="339"/>
      <c r="L3707" s="339"/>
      <c r="M3707" s="339"/>
      <c r="N3707" s="339"/>
      <c r="O3707" s="339"/>
      <c r="P3707" s="339"/>
      <c r="Q3707" s="339"/>
    </row>
    <row r="3708" spans="1:17" ht="13.5" customHeight="1">
      <c r="A3708" s="481"/>
      <c r="B3708" s="481"/>
      <c r="C3708" s="481"/>
      <c r="D3708" s="481"/>
      <c r="E3708" s="481"/>
      <c r="F3708" s="339"/>
      <c r="G3708" s="340" t="str">
        <f>IF(ISNUMBER(E3708),E3708/'Bulk DivVar Analysis'!$C$60,"")</f>
        <v/>
      </c>
      <c r="H3708" s="338" t="str">
        <f>IF(ISNUMBER(E3708), IF(G3708&gt;'Bulk DivVar Analysis'!$D$62,"Pass","Fail"),"")</f>
        <v/>
      </c>
      <c r="I3708" s="338" t="str">
        <f t="shared" si="59"/>
        <v/>
      </c>
      <c r="J3708" s="339"/>
      <c r="K3708" s="339"/>
      <c r="L3708" s="339"/>
      <c r="M3708" s="339"/>
      <c r="N3708" s="339"/>
      <c r="O3708" s="339"/>
      <c r="P3708" s="339"/>
      <c r="Q3708" s="339"/>
    </row>
    <row r="3709" spans="1:17" ht="13.5" customHeight="1">
      <c r="A3709" s="481"/>
      <c r="B3709" s="481"/>
      <c r="C3709" s="481"/>
      <c r="D3709" s="481"/>
      <c r="E3709" s="481"/>
      <c r="F3709" s="339"/>
      <c r="G3709" s="340" t="str">
        <f>IF(ISNUMBER(E3709),E3709/'Bulk DivVar Analysis'!$C$60,"")</f>
        <v/>
      </c>
      <c r="H3709" s="338" t="str">
        <f>IF(ISNUMBER(E3709), IF(G3709&gt;'Bulk DivVar Analysis'!$D$62,"Pass","Fail"),"")</f>
        <v/>
      </c>
      <c r="I3709" s="338" t="str">
        <f t="shared" si="59"/>
        <v/>
      </c>
      <c r="J3709" s="339"/>
      <c r="K3709" s="339"/>
      <c r="L3709" s="339"/>
      <c r="M3709" s="339"/>
      <c r="N3709" s="339"/>
      <c r="O3709" s="339"/>
      <c r="P3709" s="339"/>
      <c r="Q3709" s="339"/>
    </row>
    <row r="3710" spans="1:17" ht="13.5" customHeight="1">
      <c r="A3710" s="481"/>
      <c r="B3710" s="481"/>
      <c r="C3710" s="481"/>
      <c r="D3710" s="481"/>
      <c r="E3710" s="481"/>
      <c r="F3710" s="339"/>
      <c r="G3710" s="340" t="str">
        <f>IF(ISNUMBER(E3710),E3710/'Bulk DivVar Analysis'!$C$60,"")</f>
        <v/>
      </c>
      <c r="H3710" s="338" t="str">
        <f>IF(ISNUMBER(E3710), IF(G3710&gt;'Bulk DivVar Analysis'!$D$62,"Pass","Fail"),"")</f>
        <v/>
      </c>
      <c r="I3710" s="338" t="str">
        <f t="shared" si="59"/>
        <v/>
      </c>
      <c r="J3710" s="339"/>
      <c r="K3710" s="339"/>
      <c r="L3710" s="339"/>
      <c r="M3710" s="339"/>
      <c r="N3710" s="339"/>
      <c r="O3710" s="339"/>
      <c r="P3710" s="339"/>
      <c r="Q3710" s="339"/>
    </row>
    <row r="3711" spans="1:17" ht="13.5" customHeight="1">
      <c r="A3711" s="481"/>
      <c r="B3711" s="481"/>
      <c r="C3711" s="481"/>
      <c r="D3711" s="481"/>
      <c r="E3711" s="481"/>
      <c r="F3711" s="339"/>
      <c r="G3711" s="340" t="str">
        <f>IF(ISNUMBER(E3711),E3711/'Bulk DivVar Analysis'!$C$60,"")</f>
        <v/>
      </c>
      <c r="H3711" s="338" t="str">
        <f>IF(ISNUMBER(E3711), IF(G3711&gt;'Bulk DivVar Analysis'!$D$62,"Pass","Fail"),"")</f>
        <v/>
      </c>
      <c r="I3711" s="338" t="str">
        <f t="shared" si="59"/>
        <v/>
      </c>
      <c r="J3711" s="339"/>
      <c r="K3711" s="339"/>
      <c r="L3711" s="339"/>
      <c r="M3711" s="339"/>
      <c r="N3711" s="339"/>
      <c r="O3711" s="339"/>
      <c r="P3711" s="339"/>
      <c r="Q3711" s="339"/>
    </row>
    <row r="3712" spans="1:17" ht="13.5" customHeight="1">
      <c r="A3712" s="481"/>
      <c r="B3712" s="481"/>
      <c r="C3712" s="481"/>
      <c r="D3712" s="481"/>
      <c r="E3712" s="481"/>
      <c r="F3712" s="339"/>
      <c r="G3712" s="340" t="str">
        <f>IF(ISNUMBER(E3712),E3712/'Bulk DivVar Analysis'!$C$60,"")</f>
        <v/>
      </c>
      <c r="H3712" s="338" t="str">
        <f>IF(ISNUMBER(E3712), IF(G3712&gt;'Bulk DivVar Analysis'!$D$62,"Pass","Fail"),"")</f>
        <v/>
      </c>
      <c r="I3712" s="338" t="str">
        <f t="shared" si="59"/>
        <v/>
      </c>
      <c r="J3712" s="339"/>
      <c r="K3712" s="339"/>
      <c r="L3712" s="339"/>
      <c r="M3712" s="339"/>
      <c r="N3712" s="339"/>
      <c r="O3712" s="339"/>
      <c r="P3712" s="339"/>
      <c r="Q3712" s="339"/>
    </row>
    <row r="3713" spans="1:17" ht="13.5" customHeight="1">
      <c r="A3713" s="481"/>
      <c r="B3713" s="481"/>
      <c r="C3713" s="481"/>
      <c r="D3713" s="481"/>
      <c r="E3713" s="481"/>
      <c r="F3713" s="339"/>
      <c r="G3713" s="340" t="str">
        <f>IF(ISNUMBER(E3713),E3713/'Bulk DivVar Analysis'!$C$60,"")</f>
        <v/>
      </c>
      <c r="H3713" s="338" t="str">
        <f>IF(ISNUMBER(E3713), IF(G3713&gt;'Bulk DivVar Analysis'!$D$62,"Pass","Fail"),"")</f>
        <v/>
      </c>
      <c r="I3713" s="338" t="str">
        <f t="shared" si="59"/>
        <v/>
      </c>
      <c r="J3713" s="339"/>
      <c r="K3713" s="339"/>
      <c r="L3713" s="339"/>
      <c r="M3713" s="339"/>
      <c r="N3713" s="339"/>
      <c r="O3713" s="339"/>
      <c r="P3713" s="339"/>
      <c r="Q3713" s="339"/>
    </row>
    <row r="3714" spans="1:17" ht="13.5" customHeight="1">
      <c r="A3714" s="481"/>
      <c r="B3714" s="481"/>
      <c r="C3714" s="481"/>
      <c r="D3714" s="481"/>
      <c r="E3714" s="481"/>
      <c r="F3714" s="339"/>
      <c r="G3714" s="340" t="str">
        <f>IF(ISNUMBER(E3714),E3714/'Bulk DivVar Analysis'!$C$60,"")</f>
        <v/>
      </c>
      <c r="H3714" s="338" t="str">
        <f>IF(ISNUMBER(E3714), IF(G3714&gt;'Bulk DivVar Analysis'!$D$62,"Pass","Fail"),"")</f>
        <v/>
      </c>
      <c r="I3714" s="338" t="str">
        <f t="shared" si="59"/>
        <v/>
      </c>
      <c r="J3714" s="339"/>
      <c r="K3714" s="339"/>
      <c r="L3714" s="339"/>
      <c r="M3714" s="339"/>
      <c r="N3714" s="339"/>
      <c r="O3714" s="339"/>
      <c r="P3714" s="339"/>
      <c r="Q3714" s="339"/>
    </row>
    <row r="3715" spans="1:17" ht="13.5" customHeight="1">
      <c r="A3715" s="481"/>
      <c r="B3715" s="481"/>
      <c r="C3715" s="481"/>
      <c r="D3715" s="481"/>
      <c r="E3715" s="481"/>
      <c r="F3715" s="339"/>
      <c r="G3715" s="340" t="str">
        <f>IF(ISNUMBER(E3715),E3715/'Bulk DivVar Analysis'!$C$60,"")</f>
        <v/>
      </c>
      <c r="H3715" s="338" t="str">
        <f>IF(ISNUMBER(E3715), IF(G3715&gt;'Bulk DivVar Analysis'!$D$62,"Pass","Fail"),"")</f>
        <v/>
      </c>
      <c r="I3715" s="338" t="str">
        <f t="shared" ref="I3715:I3778" si="60">_xlfn.TEXTJOIN("_",TRUE,B3715,C3715)</f>
        <v/>
      </c>
      <c r="J3715" s="339"/>
      <c r="K3715" s="339"/>
      <c r="L3715" s="339"/>
      <c r="M3715" s="339"/>
      <c r="N3715" s="339"/>
      <c r="O3715" s="339"/>
      <c r="P3715" s="339"/>
      <c r="Q3715" s="339"/>
    </row>
    <row r="3716" spans="1:17" ht="13.5" customHeight="1">
      <c r="A3716" s="481"/>
      <c r="B3716" s="481"/>
      <c r="C3716" s="481"/>
      <c r="D3716" s="481"/>
      <c r="E3716" s="481"/>
      <c r="F3716" s="339"/>
      <c r="G3716" s="340" t="str">
        <f>IF(ISNUMBER(E3716),E3716/'Bulk DivVar Analysis'!$C$60,"")</f>
        <v/>
      </c>
      <c r="H3716" s="338" t="str">
        <f>IF(ISNUMBER(E3716), IF(G3716&gt;'Bulk DivVar Analysis'!$D$62,"Pass","Fail"),"")</f>
        <v/>
      </c>
      <c r="I3716" s="338" t="str">
        <f t="shared" si="60"/>
        <v/>
      </c>
      <c r="J3716" s="339"/>
      <c r="K3716" s="339"/>
      <c r="L3716" s="339"/>
      <c r="M3716" s="339"/>
      <c r="N3716" s="339"/>
      <c r="O3716" s="339"/>
      <c r="P3716" s="339"/>
      <c r="Q3716" s="339"/>
    </row>
    <row r="3717" spans="1:17" ht="13.5" customHeight="1">
      <c r="A3717" s="481"/>
      <c r="B3717" s="481"/>
      <c r="C3717" s="481"/>
      <c r="D3717" s="481"/>
      <c r="E3717" s="481"/>
      <c r="F3717" s="339"/>
      <c r="G3717" s="340" t="str">
        <f>IF(ISNUMBER(E3717),E3717/'Bulk DivVar Analysis'!$C$60,"")</f>
        <v/>
      </c>
      <c r="H3717" s="338" t="str">
        <f>IF(ISNUMBER(E3717), IF(G3717&gt;'Bulk DivVar Analysis'!$D$62,"Pass","Fail"),"")</f>
        <v/>
      </c>
      <c r="I3717" s="338" t="str">
        <f t="shared" si="60"/>
        <v/>
      </c>
      <c r="J3717" s="339"/>
      <c r="K3717" s="339"/>
      <c r="L3717" s="339"/>
      <c r="M3717" s="339"/>
      <c r="N3717" s="339"/>
      <c r="O3717" s="339"/>
      <c r="P3717" s="339"/>
      <c r="Q3717" s="339"/>
    </row>
    <row r="3718" spans="1:17" ht="13.5" customHeight="1">
      <c r="A3718" s="481"/>
      <c r="B3718" s="481"/>
      <c r="C3718" s="481"/>
      <c r="D3718" s="481"/>
      <c r="E3718" s="481"/>
      <c r="F3718" s="339"/>
      <c r="G3718" s="340" t="str">
        <f>IF(ISNUMBER(E3718),E3718/'Bulk DivVar Analysis'!$C$60,"")</f>
        <v/>
      </c>
      <c r="H3718" s="338" t="str">
        <f>IF(ISNUMBER(E3718), IF(G3718&gt;'Bulk DivVar Analysis'!$D$62,"Pass","Fail"),"")</f>
        <v/>
      </c>
      <c r="I3718" s="338" t="str">
        <f t="shared" si="60"/>
        <v/>
      </c>
      <c r="J3718" s="339"/>
      <c r="K3718" s="339"/>
      <c r="L3718" s="339"/>
      <c r="M3718" s="339"/>
      <c r="N3718" s="339"/>
      <c r="O3718" s="339"/>
      <c r="P3718" s="339"/>
      <c r="Q3718" s="339"/>
    </row>
    <row r="3719" spans="1:17" ht="13.5" customHeight="1">
      <c r="A3719" s="481"/>
      <c r="B3719" s="481"/>
      <c r="C3719" s="481"/>
      <c r="D3719" s="481"/>
      <c r="E3719" s="481"/>
      <c r="F3719" s="339"/>
      <c r="G3719" s="340" t="str">
        <f>IF(ISNUMBER(E3719),E3719/'Bulk DivVar Analysis'!$C$60,"")</f>
        <v/>
      </c>
      <c r="H3719" s="338" t="str">
        <f>IF(ISNUMBER(E3719), IF(G3719&gt;'Bulk DivVar Analysis'!$D$62,"Pass","Fail"),"")</f>
        <v/>
      </c>
      <c r="I3719" s="338" t="str">
        <f t="shared" si="60"/>
        <v/>
      </c>
      <c r="J3719" s="339"/>
      <c r="K3719" s="339"/>
      <c r="L3719" s="339"/>
      <c r="M3719" s="339"/>
      <c r="N3719" s="339"/>
      <c r="O3719" s="339"/>
      <c r="P3719" s="339"/>
      <c r="Q3719" s="339"/>
    </row>
    <row r="3720" spans="1:17" ht="13.5" customHeight="1">
      <c r="A3720" s="481"/>
      <c r="B3720" s="481"/>
      <c r="C3720" s="481"/>
      <c r="D3720" s="481"/>
      <c r="E3720" s="481"/>
      <c r="F3720" s="339"/>
      <c r="G3720" s="340" t="str">
        <f>IF(ISNUMBER(E3720),E3720/'Bulk DivVar Analysis'!$C$60,"")</f>
        <v/>
      </c>
      <c r="H3720" s="338" t="str">
        <f>IF(ISNUMBER(E3720), IF(G3720&gt;'Bulk DivVar Analysis'!$D$62,"Pass","Fail"),"")</f>
        <v/>
      </c>
      <c r="I3720" s="338" t="str">
        <f t="shared" si="60"/>
        <v/>
      </c>
      <c r="J3720" s="339"/>
      <c r="K3720" s="339"/>
      <c r="L3720" s="339"/>
      <c r="M3720" s="339"/>
      <c r="N3720" s="339"/>
      <c r="O3720" s="339"/>
      <c r="P3720" s="339"/>
      <c r="Q3720" s="339"/>
    </row>
    <row r="3721" spans="1:17" ht="13.5" customHeight="1">
      <c r="A3721" s="481"/>
      <c r="B3721" s="481"/>
      <c r="C3721" s="481"/>
      <c r="D3721" s="481"/>
      <c r="E3721" s="481"/>
      <c r="F3721" s="339"/>
      <c r="G3721" s="340" t="str">
        <f>IF(ISNUMBER(E3721),E3721/'Bulk DivVar Analysis'!$C$60,"")</f>
        <v/>
      </c>
      <c r="H3721" s="338" t="str">
        <f>IF(ISNUMBER(E3721), IF(G3721&gt;'Bulk DivVar Analysis'!$D$62,"Pass","Fail"),"")</f>
        <v/>
      </c>
      <c r="I3721" s="338" t="str">
        <f t="shared" si="60"/>
        <v/>
      </c>
      <c r="J3721" s="339"/>
      <c r="K3721" s="339"/>
      <c r="L3721" s="339"/>
      <c r="M3721" s="339"/>
      <c r="N3721" s="339"/>
      <c r="O3721" s="339"/>
      <c r="P3721" s="339"/>
      <c r="Q3721" s="339"/>
    </row>
    <row r="3722" spans="1:17" ht="13.5" customHeight="1">
      <c r="A3722" s="481"/>
      <c r="B3722" s="481"/>
      <c r="C3722" s="481"/>
      <c r="D3722" s="481"/>
      <c r="E3722" s="481"/>
      <c r="F3722" s="339"/>
      <c r="G3722" s="340" t="str">
        <f>IF(ISNUMBER(E3722),E3722/'Bulk DivVar Analysis'!$C$60,"")</f>
        <v/>
      </c>
      <c r="H3722" s="338" t="str">
        <f>IF(ISNUMBER(E3722), IF(G3722&gt;'Bulk DivVar Analysis'!$D$62,"Pass","Fail"),"")</f>
        <v/>
      </c>
      <c r="I3722" s="338" t="str">
        <f t="shared" si="60"/>
        <v/>
      </c>
      <c r="J3722" s="339"/>
      <c r="K3722" s="339"/>
      <c r="L3722" s="339"/>
      <c r="M3722" s="339"/>
      <c r="N3722" s="339"/>
      <c r="O3722" s="339"/>
      <c r="P3722" s="339"/>
      <c r="Q3722" s="339"/>
    </row>
    <row r="3723" spans="1:17" ht="13.5" customHeight="1">
      <c r="A3723" s="481"/>
      <c r="B3723" s="481"/>
      <c r="C3723" s="481"/>
      <c r="D3723" s="481"/>
      <c r="E3723" s="481"/>
      <c r="F3723" s="339"/>
      <c r="G3723" s="340" t="str">
        <f>IF(ISNUMBER(E3723),E3723/'Bulk DivVar Analysis'!$C$60,"")</f>
        <v/>
      </c>
      <c r="H3723" s="338" t="str">
        <f>IF(ISNUMBER(E3723), IF(G3723&gt;'Bulk DivVar Analysis'!$D$62,"Pass","Fail"),"")</f>
        <v/>
      </c>
      <c r="I3723" s="338" t="str">
        <f t="shared" si="60"/>
        <v/>
      </c>
      <c r="J3723" s="339"/>
      <c r="K3723" s="339"/>
      <c r="L3723" s="339"/>
      <c r="M3723" s="339"/>
      <c r="N3723" s="339"/>
      <c r="O3723" s="339"/>
      <c r="P3723" s="339"/>
      <c r="Q3723" s="339"/>
    </row>
    <row r="3724" spans="1:17" ht="13.5" customHeight="1">
      <c r="A3724" s="481"/>
      <c r="B3724" s="481"/>
      <c r="C3724" s="481"/>
      <c r="D3724" s="481"/>
      <c r="E3724" s="481"/>
      <c r="F3724" s="339"/>
      <c r="G3724" s="340" t="str">
        <f>IF(ISNUMBER(E3724),E3724/'Bulk DivVar Analysis'!$C$60,"")</f>
        <v/>
      </c>
      <c r="H3724" s="338" t="str">
        <f>IF(ISNUMBER(E3724), IF(G3724&gt;'Bulk DivVar Analysis'!$D$62,"Pass","Fail"),"")</f>
        <v/>
      </c>
      <c r="I3724" s="338" t="str">
        <f t="shared" si="60"/>
        <v/>
      </c>
      <c r="J3724" s="339"/>
      <c r="K3724" s="339"/>
      <c r="L3724" s="339"/>
      <c r="M3724" s="339"/>
      <c r="N3724" s="339"/>
      <c r="O3724" s="339"/>
      <c r="P3724" s="339"/>
      <c r="Q3724" s="339"/>
    </row>
    <row r="3725" spans="1:17" ht="13.5" customHeight="1">
      <c r="A3725" s="481"/>
      <c r="B3725" s="481"/>
      <c r="C3725" s="481"/>
      <c r="D3725" s="481"/>
      <c r="E3725" s="481"/>
      <c r="F3725" s="339"/>
      <c r="G3725" s="340" t="str">
        <f>IF(ISNUMBER(E3725),E3725/'Bulk DivVar Analysis'!$C$60,"")</f>
        <v/>
      </c>
      <c r="H3725" s="338" t="str">
        <f>IF(ISNUMBER(E3725), IF(G3725&gt;'Bulk DivVar Analysis'!$D$62,"Pass","Fail"),"")</f>
        <v/>
      </c>
      <c r="I3725" s="338" t="str">
        <f t="shared" si="60"/>
        <v/>
      </c>
      <c r="J3725" s="339"/>
      <c r="K3725" s="339"/>
      <c r="L3725" s="339"/>
      <c r="M3725" s="339"/>
      <c r="N3725" s="339"/>
      <c r="O3725" s="339"/>
      <c r="P3725" s="339"/>
      <c r="Q3725" s="339"/>
    </row>
    <row r="3726" spans="1:17" ht="13.5" customHeight="1">
      <c r="A3726" s="481"/>
      <c r="B3726" s="481"/>
      <c r="C3726" s="481"/>
      <c r="D3726" s="481"/>
      <c r="E3726" s="481"/>
      <c r="F3726" s="339"/>
      <c r="G3726" s="340" t="str">
        <f>IF(ISNUMBER(E3726),E3726/'Bulk DivVar Analysis'!$C$60,"")</f>
        <v/>
      </c>
      <c r="H3726" s="338" t="str">
        <f>IF(ISNUMBER(E3726), IF(G3726&gt;'Bulk DivVar Analysis'!$D$62,"Pass","Fail"),"")</f>
        <v/>
      </c>
      <c r="I3726" s="338" t="str">
        <f t="shared" si="60"/>
        <v/>
      </c>
      <c r="J3726" s="339"/>
      <c r="K3726" s="339"/>
      <c r="L3726" s="339"/>
      <c r="M3726" s="339"/>
      <c r="N3726" s="339"/>
      <c r="O3726" s="339"/>
      <c r="P3726" s="339"/>
      <c r="Q3726" s="339"/>
    </row>
    <row r="3727" spans="1:17" ht="13.5" customHeight="1">
      <c r="A3727" s="481"/>
      <c r="B3727" s="481"/>
      <c r="C3727" s="481"/>
      <c r="D3727" s="481"/>
      <c r="E3727" s="481"/>
      <c r="F3727" s="339"/>
      <c r="G3727" s="340" t="str">
        <f>IF(ISNUMBER(E3727),E3727/'Bulk DivVar Analysis'!$C$60,"")</f>
        <v/>
      </c>
      <c r="H3727" s="338" t="str">
        <f>IF(ISNUMBER(E3727), IF(G3727&gt;'Bulk DivVar Analysis'!$D$62,"Pass","Fail"),"")</f>
        <v/>
      </c>
      <c r="I3727" s="338" t="str">
        <f t="shared" si="60"/>
        <v/>
      </c>
      <c r="J3727" s="339"/>
      <c r="K3727" s="339"/>
      <c r="L3727" s="339"/>
      <c r="M3727" s="339"/>
      <c r="N3727" s="339"/>
      <c r="O3727" s="339"/>
      <c r="P3727" s="339"/>
      <c r="Q3727" s="339"/>
    </row>
    <row r="3728" spans="1:17" ht="13.5" customHeight="1">
      <c r="A3728" s="481"/>
      <c r="B3728" s="481"/>
      <c r="C3728" s="481"/>
      <c r="D3728" s="481"/>
      <c r="E3728" s="481"/>
      <c r="F3728" s="339"/>
      <c r="G3728" s="340" t="str">
        <f>IF(ISNUMBER(E3728),E3728/'Bulk DivVar Analysis'!$C$60,"")</f>
        <v/>
      </c>
      <c r="H3728" s="338" t="str">
        <f>IF(ISNUMBER(E3728), IF(G3728&gt;'Bulk DivVar Analysis'!$D$62,"Pass","Fail"),"")</f>
        <v/>
      </c>
      <c r="I3728" s="338" t="str">
        <f t="shared" si="60"/>
        <v/>
      </c>
      <c r="J3728" s="339"/>
      <c r="K3728" s="339"/>
      <c r="L3728" s="339"/>
      <c r="M3728" s="339"/>
      <c r="N3728" s="339"/>
      <c r="O3728" s="339"/>
      <c r="P3728" s="339"/>
      <c r="Q3728" s="339"/>
    </row>
    <row r="3729" spans="1:17" ht="13.5" customHeight="1">
      <c r="A3729" s="481"/>
      <c r="B3729" s="481"/>
      <c r="C3729" s="481"/>
      <c r="D3729" s="481"/>
      <c r="E3729" s="481"/>
      <c r="F3729" s="339"/>
      <c r="G3729" s="340" t="str">
        <f>IF(ISNUMBER(E3729),E3729/'Bulk DivVar Analysis'!$C$60,"")</f>
        <v/>
      </c>
      <c r="H3729" s="338" t="str">
        <f>IF(ISNUMBER(E3729), IF(G3729&gt;'Bulk DivVar Analysis'!$D$62,"Pass","Fail"),"")</f>
        <v/>
      </c>
      <c r="I3729" s="338" t="str">
        <f t="shared" si="60"/>
        <v/>
      </c>
      <c r="J3729" s="339"/>
      <c r="K3729" s="339"/>
      <c r="L3729" s="339"/>
      <c r="M3729" s="339"/>
      <c r="N3729" s="339"/>
      <c r="O3729" s="339"/>
      <c r="P3729" s="339"/>
      <c r="Q3729" s="339"/>
    </row>
    <row r="3730" spans="1:17" ht="13.5" customHeight="1">
      <c r="A3730" s="481"/>
      <c r="B3730" s="481"/>
      <c r="C3730" s="481"/>
      <c r="D3730" s="481"/>
      <c r="E3730" s="481"/>
      <c r="F3730" s="339"/>
      <c r="G3730" s="340" t="str">
        <f>IF(ISNUMBER(E3730),E3730/'Bulk DivVar Analysis'!$C$60,"")</f>
        <v/>
      </c>
      <c r="H3730" s="338" t="str">
        <f>IF(ISNUMBER(E3730), IF(G3730&gt;'Bulk DivVar Analysis'!$D$62,"Pass","Fail"),"")</f>
        <v/>
      </c>
      <c r="I3730" s="338" t="str">
        <f t="shared" si="60"/>
        <v/>
      </c>
      <c r="J3730" s="339"/>
      <c r="K3730" s="339"/>
      <c r="L3730" s="339"/>
      <c r="M3730" s="339"/>
      <c r="N3730" s="339"/>
      <c r="O3730" s="339"/>
      <c r="P3730" s="339"/>
      <c r="Q3730" s="339"/>
    </row>
    <row r="3731" spans="1:17" ht="13.5" customHeight="1">
      <c r="A3731" s="481"/>
      <c r="B3731" s="481"/>
      <c r="C3731" s="481"/>
      <c r="D3731" s="481"/>
      <c r="E3731" s="481"/>
      <c r="F3731" s="339"/>
      <c r="G3731" s="340" t="str">
        <f>IF(ISNUMBER(E3731),E3731/'Bulk DivVar Analysis'!$C$60,"")</f>
        <v/>
      </c>
      <c r="H3731" s="338" t="str">
        <f>IF(ISNUMBER(E3731), IF(G3731&gt;'Bulk DivVar Analysis'!$D$62,"Pass","Fail"),"")</f>
        <v/>
      </c>
      <c r="I3731" s="338" t="str">
        <f t="shared" si="60"/>
        <v/>
      </c>
      <c r="J3731" s="339"/>
      <c r="K3731" s="339"/>
      <c r="L3731" s="339"/>
      <c r="M3731" s="339"/>
      <c r="N3731" s="339"/>
      <c r="O3731" s="339"/>
      <c r="P3731" s="339"/>
      <c r="Q3731" s="339"/>
    </row>
    <row r="3732" spans="1:17" ht="13.5" customHeight="1">
      <c r="A3732" s="481"/>
      <c r="B3732" s="481"/>
      <c r="C3732" s="481"/>
      <c r="D3732" s="481"/>
      <c r="E3732" s="481"/>
      <c r="F3732" s="339"/>
      <c r="G3732" s="340" t="str">
        <f>IF(ISNUMBER(E3732),E3732/'Bulk DivVar Analysis'!$C$60,"")</f>
        <v/>
      </c>
      <c r="H3732" s="338" t="str">
        <f>IF(ISNUMBER(E3732), IF(G3732&gt;'Bulk DivVar Analysis'!$D$62,"Pass","Fail"),"")</f>
        <v/>
      </c>
      <c r="I3732" s="338" t="str">
        <f t="shared" si="60"/>
        <v/>
      </c>
      <c r="J3732" s="339"/>
      <c r="K3732" s="339"/>
      <c r="L3732" s="339"/>
      <c r="M3732" s="339"/>
      <c r="N3732" s="339"/>
      <c r="O3732" s="339"/>
      <c r="P3732" s="339"/>
      <c r="Q3732" s="339"/>
    </row>
    <row r="3733" spans="1:17" ht="13.5" customHeight="1">
      <c r="A3733" s="481"/>
      <c r="B3733" s="481"/>
      <c r="C3733" s="481"/>
      <c r="D3733" s="481"/>
      <c r="E3733" s="481"/>
      <c r="F3733" s="339"/>
      <c r="G3733" s="340" t="str">
        <f>IF(ISNUMBER(E3733),E3733/'Bulk DivVar Analysis'!$C$60,"")</f>
        <v/>
      </c>
      <c r="H3733" s="338" t="str">
        <f>IF(ISNUMBER(E3733), IF(G3733&gt;'Bulk DivVar Analysis'!$D$62,"Pass","Fail"),"")</f>
        <v/>
      </c>
      <c r="I3733" s="338" t="str">
        <f t="shared" si="60"/>
        <v/>
      </c>
      <c r="J3733" s="339"/>
      <c r="K3733" s="339"/>
      <c r="L3733" s="339"/>
      <c r="M3733" s="339"/>
      <c r="N3733" s="339"/>
      <c r="O3733" s="339"/>
      <c r="P3733" s="339"/>
      <c r="Q3733" s="339"/>
    </row>
    <row r="3734" spans="1:17" ht="13.5" customHeight="1">
      <c r="A3734" s="481"/>
      <c r="B3734" s="481"/>
      <c r="C3734" s="481"/>
      <c r="D3734" s="481"/>
      <c r="E3734" s="481"/>
      <c r="F3734" s="339"/>
      <c r="G3734" s="340" t="str">
        <f>IF(ISNUMBER(E3734),E3734/'Bulk DivVar Analysis'!$C$60,"")</f>
        <v/>
      </c>
      <c r="H3734" s="338" t="str">
        <f>IF(ISNUMBER(E3734), IF(G3734&gt;'Bulk DivVar Analysis'!$D$62,"Pass","Fail"),"")</f>
        <v/>
      </c>
      <c r="I3734" s="338" t="str">
        <f t="shared" si="60"/>
        <v/>
      </c>
      <c r="J3734" s="339"/>
      <c r="K3734" s="339"/>
      <c r="L3734" s="339"/>
      <c r="M3734" s="339"/>
      <c r="N3734" s="339"/>
      <c r="O3734" s="339"/>
      <c r="P3734" s="339"/>
      <c r="Q3734" s="339"/>
    </row>
    <row r="3735" spans="1:17" ht="13.5" customHeight="1">
      <c r="A3735" s="481"/>
      <c r="B3735" s="481"/>
      <c r="C3735" s="481"/>
      <c r="D3735" s="481"/>
      <c r="E3735" s="481"/>
      <c r="F3735" s="339"/>
      <c r="G3735" s="340" t="str">
        <f>IF(ISNUMBER(E3735),E3735/'Bulk DivVar Analysis'!$C$60,"")</f>
        <v/>
      </c>
      <c r="H3735" s="338" t="str">
        <f>IF(ISNUMBER(E3735), IF(G3735&gt;'Bulk DivVar Analysis'!$D$62,"Pass","Fail"),"")</f>
        <v/>
      </c>
      <c r="I3735" s="338" t="str">
        <f t="shared" si="60"/>
        <v/>
      </c>
      <c r="J3735" s="339"/>
      <c r="K3735" s="339"/>
      <c r="L3735" s="339"/>
      <c r="M3735" s="339"/>
      <c r="N3735" s="339"/>
      <c r="O3735" s="339"/>
      <c r="P3735" s="339"/>
      <c r="Q3735" s="339"/>
    </row>
    <row r="3736" spans="1:17" ht="13.5" customHeight="1">
      <c r="A3736" s="481"/>
      <c r="B3736" s="481"/>
      <c r="C3736" s="481"/>
      <c r="D3736" s="481"/>
      <c r="E3736" s="481"/>
      <c r="F3736" s="339"/>
      <c r="G3736" s="340" t="str">
        <f>IF(ISNUMBER(E3736),E3736/'Bulk DivVar Analysis'!$C$60,"")</f>
        <v/>
      </c>
      <c r="H3736" s="338" t="str">
        <f>IF(ISNUMBER(E3736), IF(G3736&gt;'Bulk DivVar Analysis'!$D$62,"Pass","Fail"),"")</f>
        <v/>
      </c>
      <c r="I3736" s="338" t="str">
        <f t="shared" si="60"/>
        <v/>
      </c>
      <c r="J3736" s="339"/>
      <c r="K3736" s="339"/>
      <c r="L3736" s="339"/>
      <c r="M3736" s="339"/>
      <c r="N3736" s="339"/>
      <c r="O3736" s="339"/>
      <c r="P3736" s="339"/>
      <c r="Q3736" s="339"/>
    </row>
    <row r="3737" spans="1:17" ht="13.5" customHeight="1">
      <c r="A3737" s="481"/>
      <c r="B3737" s="481"/>
      <c r="C3737" s="481"/>
      <c r="D3737" s="481"/>
      <c r="E3737" s="481"/>
      <c r="F3737" s="339"/>
      <c r="G3737" s="340" t="str">
        <f>IF(ISNUMBER(E3737),E3737/'Bulk DivVar Analysis'!$C$60,"")</f>
        <v/>
      </c>
      <c r="H3737" s="338" t="str">
        <f>IF(ISNUMBER(E3737), IF(G3737&gt;'Bulk DivVar Analysis'!$D$62,"Pass","Fail"),"")</f>
        <v/>
      </c>
      <c r="I3737" s="338" t="str">
        <f t="shared" si="60"/>
        <v/>
      </c>
      <c r="J3737" s="339"/>
      <c r="K3737" s="339"/>
      <c r="L3737" s="339"/>
      <c r="M3737" s="339"/>
      <c r="N3737" s="339"/>
      <c r="O3737" s="339"/>
      <c r="P3737" s="339"/>
      <c r="Q3737" s="339"/>
    </row>
    <row r="3738" spans="1:17" ht="13.5" customHeight="1">
      <c r="A3738" s="481"/>
      <c r="B3738" s="481"/>
      <c r="C3738" s="481"/>
      <c r="D3738" s="481"/>
      <c r="E3738" s="481"/>
      <c r="F3738" s="339"/>
      <c r="G3738" s="340" t="str">
        <f>IF(ISNUMBER(E3738),E3738/'Bulk DivVar Analysis'!$C$60,"")</f>
        <v/>
      </c>
      <c r="H3738" s="338" t="str">
        <f>IF(ISNUMBER(E3738), IF(G3738&gt;'Bulk DivVar Analysis'!$D$62,"Pass","Fail"),"")</f>
        <v/>
      </c>
      <c r="I3738" s="338" t="str">
        <f t="shared" si="60"/>
        <v/>
      </c>
      <c r="J3738" s="339"/>
      <c r="K3738" s="339"/>
      <c r="L3738" s="339"/>
      <c r="M3738" s="339"/>
      <c r="N3738" s="339"/>
      <c r="O3738" s="339"/>
      <c r="P3738" s="339"/>
      <c r="Q3738" s="339"/>
    </row>
    <row r="3739" spans="1:17" ht="13.5" customHeight="1">
      <c r="A3739" s="481"/>
      <c r="B3739" s="481"/>
      <c r="C3739" s="481"/>
      <c r="D3739" s="481"/>
      <c r="E3739" s="481"/>
      <c r="F3739" s="339"/>
      <c r="G3739" s="340" t="str">
        <f>IF(ISNUMBER(E3739),E3739/'Bulk DivVar Analysis'!$C$60,"")</f>
        <v/>
      </c>
      <c r="H3739" s="338" t="str">
        <f>IF(ISNUMBER(E3739), IF(G3739&gt;'Bulk DivVar Analysis'!$D$62,"Pass","Fail"),"")</f>
        <v/>
      </c>
      <c r="I3739" s="338" t="str">
        <f t="shared" si="60"/>
        <v/>
      </c>
      <c r="J3739" s="339"/>
      <c r="K3739" s="339"/>
      <c r="L3739" s="339"/>
      <c r="M3739" s="339"/>
      <c r="N3739" s="339"/>
      <c r="O3739" s="339"/>
      <c r="P3739" s="339"/>
      <c r="Q3739" s="339"/>
    </row>
    <row r="3740" spans="1:17" ht="13.5" customHeight="1">
      <c r="A3740" s="481"/>
      <c r="B3740" s="481"/>
      <c r="C3740" s="481"/>
      <c r="D3740" s="481"/>
      <c r="E3740" s="481"/>
      <c r="F3740" s="339"/>
      <c r="G3740" s="340" t="str">
        <f>IF(ISNUMBER(E3740),E3740/'Bulk DivVar Analysis'!$C$60,"")</f>
        <v/>
      </c>
      <c r="H3740" s="338" t="str">
        <f>IF(ISNUMBER(E3740), IF(G3740&gt;'Bulk DivVar Analysis'!$D$62,"Pass","Fail"),"")</f>
        <v/>
      </c>
      <c r="I3740" s="338" t="str">
        <f t="shared" si="60"/>
        <v/>
      </c>
      <c r="J3740" s="339"/>
      <c r="K3740" s="339"/>
      <c r="L3740" s="339"/>
      <c r="M3740" s="339"/>
      <c r="N3740" s="339"/>
      <c r="O3740" s="339"/>
      <c r="P3740" s="339"/>
      <c r="Q3740" s="339"/>
    </row>
    <row r="3741" spans="1:17" ht="13.5" customHeight="1">
      <c r="A3741" s="481"/>
      <c r="B3741" s="481"/>
      <c r="C3741" s="481"/>
      <c r="D3741" s="481"/>
      <c r="E3741" s="481"/>
      <c r="F3741" s="339"/>
      <c r="G3741" s="340" t="str">
        <f>IF(ISNUMBER(E3741),E3741/'Bulk DivVar Analysis'!$C$60,"")</f>
        <v/>
      </c>
      <c r="H3741" s="338" t="str">
        <f>IF(ISNUMBER(E3741), IF(G3741&gt;'Bulk DivVar Analysis'!$D$62,"Pass","Fail"),"")</f>
        <v/>
      </c>
      <c r="I3741" s="338" t="str">
        <f t="shared" si="60"/>
        <v/>
      </c>
      <c r="J3741" s="339"/>
      <c r="K3741" s="339"/>
      <c r="L3741" s="339"/>
      <c r="M3741" s="339"/>
      <c r="N3741" s="339"/>
      <c r="O3741" s="339"/>
      <c r="P3741" s="339"/>
      <c r="Q3741" s="339"/>
    </row>
    <row r="3742" spans="1:17" ht="13.5" customHeight="1">
      <c r="A3742" s="481"/>
      <c r="B3742" s="481"/>
      <c r="C3742" s="481"/>
      <c r="D3742" s="481"/>
      <c r="E3742" s="481"/>
      <c r="F3742" s="339"/>
      <c r="G3742" s="340" t="str">
        <f>IF(ISNUMBER(E3742),E3742/'Bulk DivVar Analysis'!$C$60,"")</f>
        <v/>
      </c>
      <c r="H3742" s="338" t="str">
        <f>IF(ISNUMBER(E3742), IF(G3742&gt;'Bulk DivVar Analysis'!$D$62,"Pass","Fail"),"")</f>
        <v/>
      </c>
      <c r="I3742" s="338" t="str">
        <f t="shared" si="60"/>
        <v/>
      </c>
      <c r="J3742" s="339"/>
      <c r="K3742" s="339"/>
      <c r="L3742" s="339"/>
      <c r="M3742" s="339"/>
      <c r="N3742" s="339"/>
      <c r="O3742" s="339"/>
      <c r="P3742" s="339"/>
      <c r="Q3742" s="339"/>
    </row>
    <row r="3743" spans="1:17" ht="13.5" customHeight="1">
      <c r="A3743" s="481"/>
      <c r="B3743" s="481"/>
      <c r="C3743" s="481"/>
      <c r="D3743" s="481"/>
      <c r="E3743" s="481"/>
      <c r="F3743" s="339"/>
      <c r="G3743" s="340" t="str">
        <f>IF(ISNUMBER(E3743),E3743/'Bulk DivVar Analysis'!$C$60,"")</f>
        <v/>
      </c>
      <c r="H3743" s="338" t="str">
        <f>IF(ISNUMBER(E3743), IF(G3743&gt;'Bulk DivVar Analysis'!$D$62,"Pass","Fail"),"")</f>
        <v/>
      </c>
      <c r="I3743" s="338" t="str">
        <f t="shared" si="60"/>
        <v/>
      </c>
      <c r="J3743" s="339"/>
      <c r="K3743" s="339"/>
      <c r="L3743" s="339"/>
      <c r="M3743" s="339"/>
      <c r="N3743" s="339"/>
      <c r="O3743" s="339"/>
      <c r="P3743" s="339"/>
      <c r="Q3743" s="339"/>
    </row>
    <row r="3744" spans="1:17" ht="13.5" customHeight="1">
      <c r="A3744" s="481"/>
      <c r="B3744" s="481"/>
      <c r="C3744" s="481"/>
      <c r="D3744" s="481"/>
      <c r="E3744" s="481"/>
      <c r="F3744" s="339"/>
      <c r="G3744" s="340" t="str">
        <f>IF(ISNUMBER(E3744),E3744/'Bulk DivVar Analysis'!$C$60,"")</f>
        <v/>
      </c>
      <c r="H3744" s="338" t="str">
        <f>IF(ISNUMBER(E3744), IF(G3744&gt;'Bulk DivVar Analysis'!$D$62,"Pass","Fail"),"")</f>
        <v/>
      </c>
      <c r="I3744" s="338" t="str">
        <f t="shared" si="60"/>
        <v/>
      </c>
      <c r="J3744" s="339"/>
      <c r="K3744" s="339"/>
      <c r="L3744" s="339"/>
      <c r="M3744" s="339"/>
      <c r="N3744" s="339"/>
      <c r="O3744" s="339"/>
      <c r="P3744" s="339"/>
      <c r="Q3744" s="339"/>
    </row>
    <row r="3745" spans="1:17" ht="13.5" customHeight="1">
      <c r="A3745" s="481"/>
      <c r="B3745" s="481"/>
      <c r="C3745" s="481"/>
      <c r="D3745" s="481"/>
      <c r="E3745" s="481"/>
      <c r="F3745" s="339"/>
      <c r="G3745" s="340" t="str">
        <f>IF(ISNUMBER(E3745),E3745/'Bulk DivVar Analysis'!$C$60,"")</f>
        <v/>
      </c>
      <c r="H3745" s="338" t="str">
        <f>IF(ISNUMBER(E3745), IF(G3745&gt;'Bulk DivVar Analysis'!$D$62,"Pass","Fail"),"")</f>
        <v/>
      </c>
      <c r="I3745" s="338" t="str">
        <f t="shared" si="60"/>
        <v/>
      </c>
      <c r="J3745" s="339"/>
      <c r="K3745" s="339"/>
      <c r="L3745" s="339"/>
      <c r="M3745" s="339"/>
      <c r="N3745" s="339"/>
      <c r="O3745" s="339"/>
      <c r="P3745" s="339"/>
      <c r="Q3745" s="339"/>
    </row>
    <row r="3746" spans="1:17" ht="13.5" customHeight="1">
      <c r="A3746" s="481"/>
      <c r="B3746" s="481"/>
      <c r="C3746" s="481"/>
      <c r="D3746" s="481"/>
      <c r="E3746" s="481"/>
      <c r="F3746" s="339"/>
      <c r="G3746" s="340" t="str">
        <f>IF(ISNUMBER(E3746),E3746/'Bulk DivVar Analysis'!$C$60,"")</f>
        <v/>
      </c>
      <c r="H3746" s="338" t="str">
        <f>IF(ISNUMBER(E3746), IF(G3746&gt;'Bulk DivVar Analysis'!$D$62,"Pass","Fail"),"")</f>
        <v/>
      </c>
      <c r="I3746" s="338" t="str">
        <f t="shared" si="60"/>
        <v/>
      </c>
      <c r="J3746" s="339"/>
      <c r="K3746" s="339"/>
      <c r="L3746" s="339"/>
      <c r="M3746" s="339"/>
      <c r="N3746" s="339"/>
      <c r="O3746" s="339"/>
      <c r="P3746" s="339"/>
      <c r="Q3746" s="339"/>
    </row>
    <row r="3747" spans="1:17" ht="13.5" customHeight="1">
      <c r="A3747" s="481"/>
      <c r="B3747" s="481"/>
      <c r="C3747" s="481"/>
      <c r="D3747" s="481"/>
      <c r="E3747" s="481"/>
      <c r="F3747" s="339"/>
      <c r="G3747" s="340" t="str">
        <f>IF(ISNUMBER(E3747),E3747/'Bulk DivVar Analysis'!$C$60,"")</f>
        <v/>
      </c>
      <c r="H3747" s="338" t="str">
        <f>IF(ISNUMBER(E3747), IF(G3747&gt;'Bulk DivVar Analysis'!$D$62,"Pass","Fail"),"")</f>
        <v/>
      </c>
      <c r="I3747" s="338" t="str">
        <f t="shared" si="60"/>
        <v/>
      </c>
      <c r="J3747" s="339"/>
      <c r="K3747" s="339"/>
      <c r="L3747" s="339"/>
      <c r="M3747" s="339"/>
      <c r="N3747" s="339"/>
      <c r="O3747" s="339"/>
      <c r="P3747" s="339"/>
      <c r="Q3747" s="339"/>
    </row>
    <row r="3748" spans="1:17" ht="13.5" customHeight="1">
      <c r="A3748" s="481"/>
      <c r="B3748" s="481"/>
      <c r="C3748" s="481"/>
      <c r="D3748" s="481"/>
      <c r="E3748" s="481"/>
      <c r="F3748" s="339"/>
      <c r="G3748" s="340" t="str">
        <f>IF(ISNUMBER(E3748),E3748/'Bulk DivVar Analysis'!$C$60,"")</f>
        <v/>
      </c>
      <c r="H3748" s="338" t="str">
        <f>IF(ISNUMBER(E3748), IF(G3748&gt;'Bulk DivVar Analysis'!$D$62,"Pass","Fail"),"")</f>
        <v/>
      </c>
      <c r="I3748" s="338" t="str">
        <f t="shared" si="60"/>
        <v/>
      </c>
      <c r="J3748" s="339"/>
      <c r="K3748" s="339"/>
      <c r="L3748" s="339"/>
      <c r="M3748" s="339"/>
      <c r="N3748" s="339"/>
      <c r="O3748" s="339"/>
      <c r="P3748" s="339"/>
      <c r="Q3748" s="339"/>
    </row>
    <row r="3749" spans="1:17" ht="13.5" customHeight="1">
      <c r="A3749" s="481"/>
      <c r="B3749" s="481"/>
      <c r="C3749" s="481"/>
      <c r="D3749" s="481"/>
      <c r="E3749" s="481"/>
      <c r="F3749" s="339"/>
      <c r="G3749" s="340" t="str">
        <f>IF(ISNUMBER(E3749),E3749/'Bulk DivVar Analysis'!$C$60,"")</f>
        <v/>
      </c>
      <c r="H3749" s="338" t="str">
        <f>IF(ISNUMBER(E3749), IF(G3749&gt;'Bulk DivVar Analysis'!$D$62,"Pass","Fail"),"")</f>
        <v/>
      </c>
      <c r="I3749" s="338" t="str">
        <f t="shared" si="60"/>
        <v/>
      </c>
      <c r="J3749" s="339"/>
      <c r="K3749" s="339"/>
      <c r="L3749" s="339"/>
      <c r="M3749" s="339"/>
      <c r="N3749" s="339"/>
      <c r="O3749" s="339"/>
      <c r="P3749" s="339"/>
      <c r="Q3749" s="339"/>
    </row>
    <row r="3750" spans="1:17" ht="13.5" customHeight="1">
      <c r="A3750" s="481"/>
      <c r="B3750" s="481"/>
      <c r="C3750" s="481"/>
      <c r="D3750" s="481"/>
      <c r="E3750" s="481"/>
      <c r="F3750" s="339"/>
      <c r="G3750" s="340" t="str">
        <f>IF(ISNUMBER(E3750),E3750/'Bulk DivVar Analysis'!$C$60,"")</f>
        <v/>
      </c>
      <c r="H3750" s="338" t="str">
        <f>IF(ISNUMBER(E3750), IF(G3750&gt;'Bulk DivVar Analysis'!$D$62,"Pass","Fail"),"")</f>
        <v/>
      </c>
      <c r="I3750" s="338" t="str">
        <f t="shared" si="60"/>
        <v/>
      </c>
      <c r="J3750" s="339"/>
      <c r="K3750" s="339"/>
      <c r="L3750" s="339"/>
      <c r="M3750" s="339"/>
      <c r="N3750" s="339"/>
      <c r="O3750" s="339"/>
      <c r="P3750" s="339"/>
      <c r="Q3750" s="339"/>
    </row>
    <row r="3751" spans="1:17" ht="13.5" customHeight="1">
      <c r="A3751" s="481"/>
      <c r="B3751" s="481"/>
      <c r="C3751" s="481"/>
      <c r="D3751" s="481"/>
      <c r="E3751" s="481"/>
      <c r="F3751" s="339"/>
      <c r="G3751" s="340" t="str">
        <f>IF(ISNUMBER(E3751),E3751/'Bulk DivVar Analysis'!$C$60,"")</f>
        <v/>
      </c>
      <c r="H3751" s="338" t="str">
        <f>IF(ISNUMBER(E3751), IF(G3751&gt;'Bulk DivVar Analysis'!$D$62,"Pass","Fail"),"")</f>
        <v/>
      </c>
      <c r="I3751" s="338" t="str">
        <f t="shared" si="60"/>
        <v/>
      </c>
      <c r="J3751" s="339"/>
      <c r="K3751" s="339"/>
      <c r="L3751" s="339"/>
      <c r="M3751" s="339"/>
      <c r="N3751" s="339"/>
      <c r="O3751" s="339"/>
      <c r="P3751" s="339"/>
      <c r="Q3751" s="339"/>
    </row>
    <row r="3752" spans="1:17" ht="13.5" customHeight="1">
      <c r="A3752" s="481"/>
      <c r="B3752" s="481"/>
      <c r="C3752" s="481"/>
      <c r="D3752" s="481"/>
      <c r="E3752" s="481"/>
      <c r="F3752" s="339"/>
      <c r="G3752" s="340" t="str">
        <f>IF(ISNUMBER(E3752),E3752/'Bulk DivVar Analysis'!$C$60,"")</f>
        <v/>
      </c>
      <c r="H3752" s="338" t="str">
        <f>IF(ISNUMBER(E3752), IF(G3752&gt;'Bulk DivVar Analysis'!$D$62,"Pass","Fail"),"")</f>
        <v/>
      </c>
      <c r="I3752" s="338" t="str">
        <f t="shared" si="60"/>
        <v/>
      </c>
      <c r="J3752" s="339"/>
      <c r="K3752" s="339"/>
      <c r="L3752" s="339"/>
      <c r="M3752" s="339"/>
      <c r="N3752" s="339"/>
      <c r="O3752" s="339"/>
      <c r="P3752" s="339"/>
      <c r="Q3752" s="339"/>
    </row>
    <row r="3753" spans="1:17" ht="13.5" customHeight="1">
      <c r="A3753" s="481"/>
      <c r="B3753" s="481"/>
      <c r="C3753" s="481"/>
      <c r="D3753" s="481"/>
      <c r="E3753" s="481"/>
      <c r="F3753" s="339"/>
      <c r="G3753" s="340" t="str">
        <f>IF(ISNUMBER(E3753),E3753/'Bulk DivVar Analysis'!$C$60,"")</f>
        <v/>
      </c>
      <c r="H3753" s="338" t="str">
        <f>IF(ISNUMBER(E3753), IF(G3753&gt;'Bulk DivVar Analysis'!$D$62,"Pass","Fail"),"")</f>
        <v/>
      </c>
      <c r="I3753" s="338" t="str">
        <f t="shared" si="60"/>
        <v/>
      </c>
      <c r="J3753" s="339"/>
      <c r="K3753" s="339"/>
      <c r="L3753" s="339"/>
      <c r="M3753" s="339"/>
      <c r="N3753" s="339"/>
      <c r="O3753" s="339"/>
      <c r="P3753" s="339"/>
      <c r="Q3753" s="339"/>
    </row>
    <row r="3754" spans="1:17" ht="13.5" customHeight="1">
      <c r="A3754" s="481"/>
      <c r="B3754" s="481"/>
      <c r="C3754" s="481"/>
      <c r="D3754" s="481"/>
      <c r="E3754" s="481"/>
      <c r="F3754" s="339"/>
      <c r="G3754" s="340" t="str">
        <f>IF(ISNUMBER(E3754),E3754/'Bulk DivVar Analysis'!$C$60,"")</f>
        <v/>
      </c>
      <c r="H3754" s="338" t="str">
        <f>IF(ISNUMBER(E3754), IF(G3754&gt;'Bulk DivVar Analysis'!$D$62,"Pass","Fail"),"")</f>
        <v/>
      </c>
      <c r="I3754" s="338" t="str">
        <f t="shared" si="60"/>
        <v/>
      </c>
      <c r="J3754" s="339"/>
      <c r="K3754" s="339"/>
      <c r="L3754" s="339"/>
      <c r="M3754" s="339"/>
      <c r="N3754" s="339"/>
      <c r="O3754" s="339"/>
      <c r="P3754" s="339"/>
      <c r="Q3754" s="339"/>
    </row>
    <row r="3755" spans="1:17" ht="13.5" customHeight="1">
      <c r="A3755" s="481"/>
      <c r="B3755" s="481"/>
      <c r="C3755" s="481"/>
      <c r="D3755" s="481"/>
      <c r="E3755" s="481"/>
      <c r="F3755" s="339"/>
      <c r="G3755" s="340" t="str">
        <f>IF(ISNUMBER(E3755),E3755/'Bulk DivVar Analysis'!$C$60,"")</f>
        <v/>
      </c>
      <c r="H3755" s="338" t="str">
        <f>IF(ISNUMBER(E3755), IF(G3755&gt;'Bulk DivVar Analysis'!$D$62,"Pass","Fail"),"")</f>
        <v/>
      </c>
      <c r="I3755" s="338" t="str">
        <f t="shared" si="60"/>
        <v/>
      </c>
      <c r="J3755" s="339"/>
      <c r="K3755" s="339"/>
      <c r="L3755" s="339"/>
      <c r="M3755" s="339"/>
      <c r="N3755" s="339"/>
      <c r="O3755" s="339"/>
      <c r="P3755" s="339"/>
      <c r="Q3755" s="339"/>
    </row>
    <row r="3756" spans="1:17" ht="13.5" customHeight="1">
      <c r="A3756" s="481"/>
      <c r="B3756" s="481"/>
      <c r="C3756" s="481"/>
      <c r="D3756" s="481"/>
      <c r="E3756" s="481"/>
      <c r="F3756" s="339"/>
      <c r="G3756" s="340" t="str">
        <f>IF(ISNUMBER(E3756),E3756/'Bulk DivVar Analysis'!$C$60,"")</f>
        <v/>
      </c>
      <c r="H3756" s="338" t="str">
        <f>IF(ISNUMBER(E3756), IF(G3756&gt;'Bulk DivVar Analysis'!$D$62,"Pass","Fail"),"")</f>
        <v/>
      </c>
      <c r="I3756" s="338" t="str">
        <f t="shared" si="60"/>
        <v/>
      </c>
      <c r="J3756" s="339"/>
      <c r="K3756" s="339"/>
      <c r="L3756" s="339"/>
      <c r="M3756" s="339"/>
      <c r="N3756" s="339"/>
      <c r="O3756" s="339"/>
      <c r="P3756" s="339"/>
      <c r="Q3756" s="339"/>
    </row>
    <row r="3757" spans="1:17" ht="13.5" customHeight="1">
      <c r="A3757" s="481"/>
      <c r="B3757" s="481"/>
      <c r="C3757" s="481"/>
      <c r="D3757" s="481"/>
      <c r="E3757" s="481"/>
      <c r="F3757" s="339"/>
      <c r="G3757" s="340" t="str">
        <f>IF(ISNUMBER(E3757),E3757/'Bulk DivVar Analysis'!$C$60,"")</f>
        <v/>
      </c>
      <c r="H3757" s="338" t="str">
        <f>IF(ISNUMBER(E3757), IF(G3757&gt;'Bulk DivVar Analysis'!$D$62,"Pass","Fail"),"")</f>
        <v/>
      </c>
      <c r="I3757" s="338" t="str">
        <f t="shared" si="60"/>
        <v/>
      </c>
      <c r="J3757" s="339"/>
      <c r="K3757" s="339"/>
      <c r="L3757" s="339"/>
      <c r="M3757" s="339"/>
      <c r="N3757" s="339"/>
      <c r="O3757" s="339"/>
      <c r="P3757" s="339"/>
      <c r="Q3757" s="339"/>
    </row>
    <row r="3758" spans="1:17" ht="13.5" customHeight="1">
      <c r="A3758" s="481"/>
      <c r="B3758" s="481"/>
      <c r="C3758" s="481"/>
      <c r="D3758" s="481"/>
      <c r="E3758" s="481"/>
      <c r="F3758" s="339"/>
      <c r="G3758" s="340" t="str">
        <f>IF(ISNUMBER(E3758),E3758/'Bulk DivVar Analysis'!$C$60,"")</f>
        <v/>
      </c>
      <c r="H3758" s="338" t="str">
        <f>IF(ISNUMBER(E3758), IF(G3758&gt;'Bulk DivVar Analysis'!$D$62,"Pass","Fail"),"")</f>
        <v/>
      </c>
      <c r="I3758" s="338" t="str">
        <f t="shared" si="60"/>
        <v/>
      </c>
      <c r="J3758" s="339"/>
      <c r="K3758" s="339"/>
      <c r="L3758" s="339"/>
      <c r="M3758" s="339"/>
      <c r="N3758" s="339"/>
      <c r="O3758" s="339"/>
      <c r="P3758" s="339"/>
      <c r="Q3758" s="339"/>
    </row>
    <row r="3759" spans="1:17" ht="13.5" customHeight="1">
      <c r="A3759" s="481"/>
      <c r="B3759" s="481"/>
      <c r="C3759" s="481"/>
      <c r="D3759" s="481"/>
      <c r="E3759" s="481"/>
      <c r="F3759" s="339"/>
      <c r="G3759" s="340" t="str">
        <f>IF(ISNUMBER(E3759),E3759/'Bulk DivVar Analysis'!$C$60,"")</f>
        <v/>
      </c>
      <c r="H3759" s="338" t="str">
        <f>IF(ISNUMBER(E3759), IF(G3759&gt;'Bulk DivVar Analysis'!$D$62,"Pass","Fail"),"")</f>
        <v/>
      </c>
      <c r="I3759" s="338" t="str">
        <f t="shared" si="60"/>
        <v/>
      </c>
      <c r="J3759" s="339"/>
      <c r="K3759" s="339"/>
      <c r="L3759" s="339"/>
      <c r="M3759" s="339"/>
      <c r="N3759" s="339"/>
      <c r="O3759" s="339"/>
      <c r="P3759" s="339"/>
      <c r="Q3759" s="339"/>
    </row>
    <row r="3760" spans="1:17" ht="13.5" customHeight="1">
      <c r="A3760" s="481"/>
      <c r="B3760" s="481"/>
      <c r="C3760" s="481"/>
      <c r="D3760" s="481"/>
      <c r="E3760" s="481"/>
      <c r="F3760" s="339"/>
      <c r="G3760" s="340" t="str">
        <f>IF(ISNUMBER(E3760),E3760/'Bulk DivVar Analysis'!$C$60,"")</f>
        <v/>
      </c>
      <c r="H3760" s="338" t="str">
        <f>IF(ISNUMBER(E3760), IF(G3760&gt;'Bulk DivVar Analysis'!$D$62,"Pass","Fail"),"")</f>
        <v/>
      </c>
      <c r="I3760" s="338" t="str">
        <f t="shared" si="60"/>
        <v/>
      </c>
      <c r="J3760" s="339"/>
      <c r="K3760" s="339"/>
      <c r="L3760" s="339"/>
      <c r="M3760" s="339"/>
      <c r="N3760" s="339"/>
      <c r="O3760" s="339"/>
      <c r="P3760" s="339"/>
      <c r="Q3760" s="339"/>
    </row>
    <row r="3761" spans="1:17" ht="13.5" customHeight="1">
      <c r="A3761" s="481"/>
      <c r="B3761" s="481"/>
      <c r="C3761" s="481"/>
      <c r="D3761" s="481"/>
      <c r="E3761" s="481"/>
      <c r="F3761" s="339"/>
      <c r="G3761" s="340" t="str">
        <f>IF(ISNUMBER(E3761),E3761/'Bulk DivVar Analysis'!$C$60,"")</f>
        <v/>
      </c>
      <c r="H3761" s="338" t="str">
        <f>IF(ISNUMBER(E3761), IF(G3761&gt;'Bulk DivVar Analysis'!$D$62,"Pass","Fail"),"")</f>
        <v/>
      </c>
      <c r="I3761" s="338" t="str">
        <f t="shared" si="60"/>
        <v/>
      </c>
      <c r="J3761" s="339"/>
      <c r="K3761" s="339"/>
      <c r="L3761" s="339"/>
      <c r="M3761" s="339"/>
      <c r="N3761" s="339"/>
      <c r="O3761" s="339"/>
      <c r="P3761" s="339"/>
      <c r="Q3761" s="339"/>
    </row>
    <row r="3762" spans="1:17" ht="13.5" customHeight="1">
      <c r="A3762" s="481"/>
      <c r="B3762" s="481"/>
      <c r="C3762" s="481"/>
      <c r="D3762" s="481"/>
      <c r="E3762" s="481"/>
      <c r="F3762" s="339"/>
      <c r="G3762" s="340" t="str">
        <f>IF(ISNUMBER(E3762),E3762/'Bulk DivVar Analysis'!$C$60,"")</f>
        <v/>
      </c>
      <c r="H3762" s="338" t="str">
        <f>IF(ISNUMBER(E3762), IF(G3762&gt;'Bulk DivVar Analysis'!$D$62,"Pass","Fail"),"")</f>
        <v/>
      </c>
      <c r="I3762" s="338" t="str">
        <f t="shared" si="60"/>
        <v/>
      </c>
      <c r="J3762" s="339"/>
      <c r="K3762" s="339"/>
      <c r="L3762" s="339"/>
      <c r="M3762" s="339"/>
      <c r="N3762" s="339"/>
      <c r="O3762" s="339"/>
      <c r="P3762" s="339"/>
      <c r="Q3762" s="339"/>
    </row>
    <row r="3763" spans="1:17" ht="13.5" customHeight="1">
      <c r="A3763" s="481"/>
      <c r="B3763" s="481"/>
      <c r="C3763" s="481"/>
      <c r="D3763" s="481"/>
      <c r="E3763" s="481"/>
      <c r="F3763" s="339"/>
      <c r="G3763" s="340" t="str">
        <f>IF(ISNUMBER(E3763),E3763/'Bulk DivVar Analysis'!$C$60,"")</f>
        <v/>
      </c>
      <c r="H3763" s="338" t="str">
        <f>IF(ISNUMBER(E3763), IF(G3763&gt;'Bulk DivVar Analysis'!$D$62,"Pass","Fail"),"")</f>
        <v/>
      </c>
      <c r="I3763" s="338" t="str">
        <f t="shared" si="60"/>
        <v/>
      </c>
      <c r="J3763" s="339"/>
      <c r="K3763" s="339"/>
      <c r="L3763" s="339"/>
      <c r="M3763" s="339"/>
      <c r="N3763" s="339"/>
      <c r="O3763" s="339"/>
      <c r="P3763" s="339"/>
      <c r="Q3763" s="339"/>
    </row>
    <row r="3764" spans="1:17" ht="13.5" customHeight="1">
      <c r="A3764" s="481"/>
      <c r="B3764" s="481"/>
      <c r="C3764" s="481"/>
      <c r="D3764" s="481"/>
      <c r="E3764" s="481"/>
      <c r="F3764" s="339"/>
      <c r="G3764" s="340" t="str">
        <f>IF(ISNUMBER(E3764),E3764/'Bulk DivVar Analysis'!$C$60,"")</f>
        <v/>
      </c>
      <c r="H3764" s="338" t="str">
        <f>IF(ISNUMBER(E3764), IF(G3764&gt;'Bulk DivVar Analysis'!$D$62,"Pass","Fail"),"")</f>
        <v/>
      </c>
      <c r="I3764" s="338" t="str">
        <f t="shared" si="60"/>
        <v/>
      </c>
      <c r="J3764" s="339"/>
      <c r="K3764" s="339"/>
      <c r="L3764" s="339"/>
      <c r="M3764" s="339"/>
      <c r="N3764" s="339"/>
      <c r="O3764" s="339"/>
      <c r="P3764" s="339"/>
      <c r="Q3764" s="339"/>
    </row>
    <row r="3765" spans="1:17" ht="13.5" customHeight="1">
      <c r="A3765" s="481"/>
      <c r="B3765" s="481"/>
      <c r="C3765" s="481"/>
      <c r="D3765" s="481"/>
      <c r="E3765" s="481"/>
      <c r="F3765" s="339"/>
      <c r="G3765" s="340" t="str">
        <f>IF(ISNUMBER(E3765),E3765/'Bulk DivVar Analysis'!$C$60,"")</f>
        <v/>
      </c>
      <c r="H3765" s="338" t="str">
        <f>IF(ISNUMBER(E3765), IF(G3765&gt;'Bulk DivVar Analysis'!$D$62,"Pass","Fail"),"")</f>
        <v/>
      </c>
      <c r="I3765" s="338" t="str">
        <f t="shared" si="60"/>
        <v/>
      </c>
      <c r="J3765" s="339"/>
      <c r="K3765" s="339"/>
      <c r="L3765" s="339"/>
      <c r="M3765" s="339"/>
      <c r="N3765" s="339"/>
      <c r="O3765" s="339"/>
      <c r="P3765" s="339"/>
      <c r="Q3765" s="339"/>
    </row>
    <row r="3766" spans="1:17" ht="13.5" customHeight="1">
      <c r="A3766" s="481"/>
      <c r="B3766" s="481"/>
      <c r="C3766" s="481"/>
      <c r="D3766" s="481"/>
      <c r="E3766" s="481"/>
      <c r="F3766" s="339"/>
      <c r="G3766" s="340" t="str">
        <f>IF(ISNUMBER(E3766),E3766/'Bulk DivVar Analysis'!$C$60,"")</f>
        <v/>
      </c>
      <c r="H3766" s="338" t="str">
        <f>IF(ISNUMBER(E3766), IF(G3766&gt;'Bulk DivVar Analysis'!$D$62,"Pass","Fail"),"")</f>
        <v/>
      </c>
      <c r="I3766" s="338" t="str">
        <f t="shared" si="60"/>
        <v/>
      </c>
      <c r="J3766" s="339"/>
      <c r="K3766" s="339"/>
      <c r="L3766" s="339"/>
      <c r="M3766" s="339"/>
      <c r="N3766" s="339"/>
      <c r="O3766" s="339"/>
      <c r="P3766" s="339"/>
      <c r="Q3766" s="339"/>
    </row>
    <row r="3767" spans="1:17" ht="13.5" customHeight="1">
      <c r="A3767" s="481"/>
      <c r="B3767" s="481"/>
      <c r="C3767" s="481"/>
      <c r="D3767" s="481"/>
      <c r="E3767" s="481"/>
      <c r="F3767" s="339"/>
      <c r="G3767" s="340" t="str">
        <f>IF(ISNUMBER(E3767),E3767/'Bulk DivVar Analysis'!$C$60,"")</f>
        <v/>
      </c>
      <c r="H3767" s="338" t="str">
        <f>IF(ISNUMBER(E3767), IF(G3767&gt;'Bulk DivVar Analysis'!$D$62,"Pass","Fail"),"")</f>
        <v/>
      </c>
      <c r="I3767" s="338" t="str">
        <f t="shared" si="60"/>
        <v/>
      </c>
      <c r="J3767" s="339"/>
      <c r="K3767" s="339"/>
      <c r="L3767" s="339"/>
      <c r="M3767" s="339"/>
      <c r="N3767" s="339"/>
      <c r="O3767" s="339"/>
      <c r="P3767" s="339"/>
      <c r="Q3767" s="339"/>
    </row>
    <row r="3768" spans="1:17" ht="13.5" customHeight="1">
      <c r="A3768" s="481"/>
      <c r="B3768" s="481"/>
      <c r="C3768" s="481"/>
      <c r="D3768" s="481"/>
      <c r="E3768" s="481"/>
      <c r="F3768" s="339"/>
      <c r="G3768" s="340" t="str">
        <f>IF(ISNUMBER(E3768),E3768/'Bulk DivVar Analysis'!$C$60,"")</f>
        <v/>
      </c>
      <c r="H3768" s="338" t="str">
        <f>IF(ISNUMBER(E3768), IF(G3768&gt;'Bulk DivVar Analysis'!$D$62,"Pass","Fail"),"")</f>
        <v/>
      </c>
      <c r="I3768" s="338" t="str">
        <f t="shared" si="60"/>
        <v/>
      </c>
      <c r="J3768" s="339"/>
      <c r="K3768" s="339"/>
      <c r="L3768" s="339"/>
      <c r="M3768" s="339"/>
      <c r="N3768" s="339"/>
      <c r="O3768" s="339"/>
      <c r="P3768" s="339"/>
      <c r="Q3768" s="339"/>
    </row>
    <row r="3769" spans="1:17" ht="13.5" customHeight="1">
      <c r="A3769" s="481"/>
      <c r="B3769" s="481"/>
      <c r="C3769" s="481"/>
      <c r="D3769" s="481"/>
      <c r="E3769" s="481"/>
      <c r="F3769" s="339"/>
      <c r="G3769" s="340" t="str">
        <f>IF(ISNUMBER(E3769),E3769/'Bulk DivVar Analysis'!$C$60,"")</f>
        <v/>
      </c>
      <c r="H3769" s="338" t="str">
        <f>IF(ISNUMBER(E3769), IF(G3769&gt;'Bulk DivVar Analysis'!$D$62,"Pass","Fail"),"")</f>
        <v/>
      </c>
      <c r="I3769" s="338" t="str">
        <f t="shared" si="60"/>
        <v/>
      </c>
      <c r="J3769" s="339"/>
      <c r="K3769" s="339"/>
      <c r="L3769" s="339"/>
      <c r="M3769" s="339"/>
      <c r="N3769" s="339"/>
      <c r="O3769" s="339"/>
      <c r="P3769" s="339"/>
      <c r="Q3769" s="339"/>
    </row>
    <row r="3770" spans="1:17" ht="13.5" customHeight="1">
      <c r="A3770" s="481"/>
      <c r="B3770" s="481"/>
      <c r="C3770" s="481"/>
      <c r="D3770" s="481"/>
      <c r="E3770" s="481"/>
      <c r="F3770" s="339"/>
      <c r="G3770" s="340" t="str">
        <f>IF(ISNUMBER(E3770),E3770/'Bulk DivVar Analysis'!$C$60,"")</f>
        <v/>
      </c>
      <c r="H3770" s="338" t="str">
        <f>IF(ISNUMBER(E3770), IF(G3770&gt;'Bulk DivVar Analysis'!$D$62,"Pass","Fail"),"")</f>
        <v/>
      </c>
      <c r="I3770" s="338" t="str">
        <f t="shared" si="60"/>
        <v/>
      </c>
      <c r="J3770" s="339"/>
      <c r="K3770" s="339"/>
      <c r="L3770" s="339"/>
      <c r="M3770" s="339"/>
      <c r="N3770" s="339"/>
      <c r="O3770" s="339"/>
      <c r="P3770" s="339"/>
      <c r="Q3770" s="339"/>
    </row>
    <row r="3771" spans="1:17" ht="13.5" customHeight="1">
      <c r="A3771" s="481"/>
      <c r="B3771" s="481"/>
      <c r="C3771" s="481"/>
      <c r="D3771" s="481"/>
      <c r="E3771" s="481"/>
      <c r="F3771" s="339"/>
      <c r="G3771" s="340" t="str">
        <f>IF(ISNUMBER(E3771),E3771/'Bulk DivVar Analysis'!$C$60,"")</f>
        <v/>
      </c>
      <c r="H3771" s="338" t="str">
        <f>IF(ISNUMBER(E3771), IF(G3771&gt;'Bulk DivVar Analysis'!$D$62,"Pass","Fail"),"")</f>
        <v/>
      </c>
      <c r="I3771" s="338" t="str">
        <f t="shared" si="60"/>
        <v/>
      </c>
      <c r="J3771" s="339"/>
      <c r="K3771" s="339"/>
      <c r="L3771" s="339"/>
      <c r="M3771" s="339"/>
      <c r="N3771" s="339"/>
      <c r="O3771" s="339"/>
      <c r="P3771" s="339"/>
      <c r="Q3771" s="339"/>
    </row>
    <row r="3772" spans="1:17" ht="13.5" customHeight="1">
      <c r="A3772" s="481"/>
      <c r="B3772" s="481"/>
      <c r="C3772" s="481"/>
      <c r="D3772" s="481"/>
      <c r="E3772" s="481"/>
      <c r="F3772" s="339"/>
      <c r="G3772" s="340" t="str">
        <f>IF(ISNUMBER(E3772),E3772/'Bulk DivVar Analysis'!$C$60,"")</f>
        <v/>
      </c>
      <c r="H3772" s="338" t="str">
        <f>IF(ISNUMBER(E3772), IF(G3772&gt;'Bulk DivVar Analysis'!$D$62,"Pass","Fail"),"")</f>
        <v/>
      </c>
      <c r="I3772" s="338" t="str">
        <f t="shared" si="60"/>
        <v/>
      </c>
      <c r="J3772" s="339"/>
      <c r="K3772" s="339"/>
      <c r="L3772" s="339"/>
      <c r="M3772" s="339"/>
      <c r="N3772" s="339"/>
      <c r="O3772" s="339"/>
      <c r="P3772" s="339"/>
      <c r="Q3772" s="339"/>
    </row>
    <row r="3773" spans="1:17" ht="13.5" customHeight="1">
      <c r="A3773" s="481"/>
      <c r="B3773" s="481"/>
      <c r="C3773" s="481"/>
      <c r="D3773" s="481"/>
      <c r="E3773" s="481"/>
      <c r="F3773" s="339"/>
      <c r="G3773" s="340" t="str">
        <f>IF(ISNUMBER(E3773),E3773/'Bulk DivVar Analysis'!$C$60,"")</f>
        <v/>
      </c>
      <c r="H3773" s="338" t="str">
        <f>IF(ISNUMBER(E3773), IF(G3773&gt;'Bulk DivVar Analysis'!$D$62,"Pass","Fail"),"")</f>
        <v/>
      </c>
      <c r="I3773" s="338" t="str">
        <f t="shared" si="60"/>
        <v/>
      </c>
      <c r="J3773" s="339"/>
      <c r="K3773" s="339"/>
      <c r="L3773" s="339"/>
      <c r="M3773" s="339"/>
      <c r="N3773" s="339"/>
      <c r="O3773" s="339"/>
      <c r="P3773" s="339"/>
      <c r="Q3773" s="339"/>
    </row>
    <row r="3774" spans="1:17" ht="13.5" customHeight="1">
      <c r="A3774" s="481"/>
      <c r="B3774" s="481"/>
      <c r="C3774" s="481"/>
      <c r="D3774" s="481"/>
      <c r="E3774" s="481"/>
      <c r="F3774" s="339"/>
      <c r="G3774" s="340" t="str">
        <f>IF(ISNUMBER(E3774),E3774/'Bulk DivVar Analysis'!$C$60,"")</f>
        <v/>
      </c>
      <c r="H3774" s="338" t="str">
        <f>IF(ISNUMBER(E3774), IF(G3774&gt;'Bulk DivVar Analysis'!$D$62,"Pass","Fail"),"")</f>
        <v/>
      </c>
      <c r="I3774" s="338" t="str">
        <f t="shared" si="60"/>
        <v/>
      </c>
      <c r="J3774" s="339"/>
      <c r="K3774" s="339"/>
      <c r="L3774" s="339"/>
      <c r="M3774" s="339"/>
      <c r="N3774" s="339"/>
      <c r="O3774" s="339"/>
      <c r="P3774" s="339"/>
      <c r="Q3774" s="339"/>
    </row>
    <row r="3775" spans="1:17" ht="13.5" customHeight="1">
      <c r="A3775" s="481"/>
      <c r="B3775" s="481"/>
      <c r="C3775" s="481"/>
      <c r="D3775" s="481"/>
      <c r="E3775" s="481"/>
      <c r="F3775" s="339"/>
      <c r="G3775" s="340" t="str">
        <f>IF(ISNUMBER(E3775),E3775/'Bulk DivVar Analysis'!$C$60,"")</f>
        <v/>
      </c>
      <c r="H3775" s="338" t="str">
        <f>IF(ISNUMBER(E3775), IF(G3775&gt;'Bulk DivVar Analysis'!$D$62,"Pass","Fail"),"")</f>
        <v/>
      </c>
      <c r="I3775" s="338" t="str">
        <f t="shared" si="60"/>
        <v/>
      </c>
      <c r="J3775" s="339"/>
      <c r="K3775" s="339"/>
      <c r="L3775" s="339"/>
      <c r="M3775" s="339"/>
      <c r="N3775" s="339"/>
      <c r="O3775" s="339"/>
      <c r="P3775" s="339"/>
      <c r="Q3775" s="339"/>
    </row>
    <row r="3776" spans="1:17" ht="13.5" customHeight="1">
      <c r="A3776" s="481"/>
      <c r="B3776" s="481"/>
      <c r="C3776" s="481"/>
      <c r="D3776" s="481"/>
      <c r="E3776" s="481"/>
      <c r="F3776" s="339"/>
      <c r="G3776" s="340" t="str">
        <f>IF(ISNUMBER(E3776),E3776/'Bulk DivVar Analysis'!$C$60,"")</f>
        <v/>
      </c>
      <c r="H3776" s="338" t="str">
        <f>IF(ISNUMBER(E3776), IF(G3776&gt;'Bulk DivVar Analysis'!$D$62,"Pass","Fail"),"")</f>
        <v/>
      </c>
      <c r="I3776" s="338" t="str">
        <f t="shared" si="60"/>
        <v/>
      </c>
      <c r="J3776" s="339"/>
      <c r="K3776" s="339"/>
      <c r="L3776" s="339"/>
      <c r="M3776" s="339"/>
      <c r="N3776" s="339"/>
      <c r="O3776" s="339"/>
      <c r="P3776" s="339"/>
      <c r="Q3776" s="339"/>
    </row>
    <row r="3777" spans="1:17" ht="13.5" customHeight="1">
      <c r="A3777" s="481"/>
      <c r="B3777" s="481"/>
      <c r="C3777" s="481"/>
      <c r="D3777" s="481"/>
      <c r="E3777" s="481"/>
      <c r="F3777" s="339"/>
      <c r="G3777" s="340" t="str">
        <f>IF(ISNUMBER(E3777),E3777/'Bulk DivVar Analysis'!$C$60,"")</f>
        <v/>
      </c>
      <c r="H3777" s="338" t="str">
        <f>IF(ISNUMBER(E3777), IF(G3777&gt;'Bulk DivVar Analysis'!$D$62,"Pass","Fail"),"")</f>
        <v/>
      </c>
      <c r="I3777" s="338" t="str">
        <f t="shared" si="60"/>
        <v/>
      </c>
      <c r="J3777" s="339"/>
      <c r="K3777" s="339"/>
      <c r="L3777" s="339"/>
      <c r="M3777" s="339"/>
      <c r="N3777" s="339"/>
      <c r="O3777" s="339"/>
      <c r="P3777" s="339"/>
      <c r="Q3777" s="339"/>
    </row>
    <row r="3778" spans="1:17" ht="13.5" customHeight="1">
      <c r="A3778" s="481"/>
      <c r="B3778" s="481"/>
      <c r="C3778" s="481"/>
      <c r="D3778" s="481"/>
      <c r="E3778" s="481"/>
      <c r="F3778" s="339"/>
      <c r="G3778" s="340" t="str">
        <f>IF(ISNUMBER(E3778),E3778/'Bulk DivVar Analysis'!$C$60,"")</f>
        <v/>
      </c>
      <c r="H3778" s="338" t="str">
        <f>IF(ISNUMBER(E3778), IF(G3778&gt;'Bulk DivVar Analysis'!$D$62,"Pass","Fail"),"")</f>
        <v/>
      </c>
      <c r="I3778" s="338" t="str">
        <f t="shared" si="60"/>
        <v/>
      </c>
      <c r="J3778" s="339"/>
      <c r="K3778" s="339"/>
      <c r="L3778" s="339"/>
      <c r="M3778" s="339"/>
      <c r="N3778" s="339"/>
      <c r="O3778" s="339"/>
      <c r="P3778" s="339"/>
      <c r="Q3778" s="339"/>
    </row>
    <row r="3779" spans="1:17" ht="13.5" customHeight="1">
      <c r="A3779" s="481"/>
      <c r="B3779" s="481"/>
      <c r="C3779" s="481"/>
      <c r="D3779" s="481"/>
      <c r="E3779" s="481"/>
      <c r="F3779" s="339"/>
      <c r="G3779" s="340" t="str">
        <f>IF(ISNUMBER(E3779),E3779/'Bulk DivVar Analysis'!$C$60,"")</f>
        <v/>
      </c>
      <c r="H3779" s="338" t="str">
        <f>IF(ISNUMBER(E3779), IF(G3779&gt;'Bulk DivVar Analysis'!$D$62,"Pass","Fail"),"")</f>
        <v/>
      </c>
      <c r="I3779" s="338" t="str">
        <f t="shared" ref="I3779:I3841" si="61">_xlfn.TEXTJOIN("_",TRUE,B3779,C3779)</f>
        <v/>
      </c>
      <c r="J3779" s="339"/>
      <c r="K3779" s="339"/>
      <c r="L3779" s="339"/>
      <c r="M3779" s="339"/>
      <c r="N3779" s="339"/>
      <c r="O3779" s="339"/>
      <c r="P3779" s="339"/>
      <c r="Q3779" s="339"/>
    </row>
    <row r="3780" spans="1:17" ht="13.5" customHeight="1">
      <c r="A3780" s="481"/>
      <c r="B3780" s="481"/>
      <c r="C3780" s="481"/>
      <c r="D3780" s="481"/>
      <c r="E3780" s="481"/>
      <c r="F3780" s="339"/>
      <c r="G3780" s="340" t="str">
        <f>IF(ISNUMBER(E3780),E3780/'Bulk DivVar Analysis'!$C$60,"")</f>
        <v/>
      </c>
      <c r="H3780" s="338" t="str">
        <f>IF(ISNUMBER(E3780), IF(G3780&gt;'Bulk DivVar Analysis'!$D$62,"Pass","Fail"),"")</f>
        <v/>
      </c>
      <c r="I3780" s="338" t="str">
        <f t="shared" si="61"/>
        <v/>
      </c>
      <c r="J3780" s="339"/>
      <c r="K3780" s="339"/>
      <c r="L3780" s="339"/>
      <c r="M3780" s="339"/>
      <c r="N3780" s="339"/>
      <c r="O3780" s="339"/>
      <c r="P3780" s="339"/>
      <c r="Q3780" s="339"/>
    </row>
    <row r="3781" spans="1:17" ht="13.5" customHeight="1">
      <c r="A3781" s="481"/>
      <c r="B3781" s="481"/>
      <c r="C3781" s="481"/>
      <c r="D3781" s="481"/>
      <c r="E3781" s="481"/>
      <c r="F3781" s="339"/>
      <c r="G3781" s="340" t="str">
        <f>IF(ISNUMBER(E3781),E3781/'Bulk DivVar Analysis'!$C$60,"")</f>
        <v/>
      </c>
      <c r="H3781" s="338" t="str">
        <f>IF(ISNUMBER(E3781), IF(G3781&gt;'Bulk DivVar Analysis'!$D$62,"Pass","Fail"),"")</f>
        <v/>
      </c>
      <c r="I3781" s="338" t="str">
        <f t="shared" si="61"/>
        <v/>
      </c>
      <c r="J3781" s="339"/>
      <c r="K3781" s="339"/>
      <c r="L3781" s="339"/>
      <c r="M3781" s="339"/>
      <c r="N3781" s="339"/>
      <c r="O3781" s="339"/>
      <c r="P3781" s="339"/>
      <c r="Q3781" s="339"/>
    </row>
    <row r="3782" spans="1:17" ht="13.5" customHeight="1">
      <c r="A3782" s="481"/>
      <c r="B3782" s="481"/>
      <c r="C3782" s="481"/>
      <c r="D3782" s="481"/>
      <c r="E3782" s="481"/>
      <c r="F3782" s="339"/>
      <c r="G3782" s="340" t="str">
        <f>IF(ISNUMBER(E3782),E3782/'Bulk DivVar Analysis'!$C$60,"")</f>
        <v/>
      </c>
      <c r="H3782" s="338" t="str">
        <f>IF(ISNUMBER(E3782), IF(G3782&gt;'Bulk DivVar Analysis'!$D$62,"Pass","Fail"),"")</f>
        <v/>
      </c>
      <c r="I3782" s="338" t="str">
        <f t="shared" si="61"/>
        <v/>
      </c>
      <c r="J3782" s="339"/>
      <c r="K3782" s="339"/>
      <c r="L3782" s="339"/>
      <c r="M3782" s="339"/>
      <c r="N3782" s="339"/>
      <c r="O3782" s="339"/>
      <c r="P3782" s="339"/>
      <c r="Q3782" s="339"/>
    </row>
    <row r="3783" spans="1:17" ht="13.5" customHeight="1">
      <c r="A3783" s="481"/>
      <c r="B3783" s="481"/>
      <c r="C3783" s="481"/>
      <c r="D3783" s="481"/>
      <c r="E3783" s="481"/>
      <c r="F3783" s="339"/>
      <c r="G3783" s="340" t="str">
        <f>IF(ISNUMBER(E3783),E3783/'Bulk DivVar Analysis'!$C$60,"")</f>
        <v/>
      </c>
      <c r="H3783" s="338" t="str">
        <f>IF(ISNUMBER(E3783), IF(G3783&gt;'Bulk DivVar Analysis'!$D$62,"Pass","Fail"),"")</f>
        <v/>
      </c>
      <c r="I3783" s="338" t="str">
        <f t="shared" si="61"/>
        <v/>
      </c>
      <c r="J3783" s="339"/>
      <c r="K3783" s="339"/>
      <c r="L3783" s="339"/>
      <c r="M3783" s="339"/>
      <c r="N3783" s="339"/>
      <c r="O3783" s="339"/>
      <c r="P3783" s="339"/>
      <c r="Q3783" s="339"/>
    </row>
    <row r="3784" spans="1:17" ht="13.5" customHeight="1">
      <c r="A3784" s="481"/>
      <c r="B3784" s="481"/>
      <c r="C3784" s="481"/>
      <c r="D3784" s="481"/>
      <c r="E3784" s="481"/>
      <c r="F3784" s="339"/>
      <c r="G3784" s="340" t="str">
        <f>IF(ISNUMBER(E3784),E3784/'Bulk DivVar Analysis'!$C$60,"")</f>
        <v/>
      </c>
      <c r="H3784" s="338" t="str">
        <f>IF(ISNUMBER(E3784), IF(G3784&gt;'Bulk DivVar Analysis'!$D$62,"Pass","Fail"),"")</f>
        <v/>
      </c>
      <c r="I3784" s="338" t="str">
        <f t="shared" si="61"/>
        <v/>
      </c>
      <c r="J3784" s="339"/>
      <c r="K3784" s="339"/>
      <c r="L3784" s="339"/>
      <c r="M3784" s="339"/>
      <c r="N3784" s="339"/>
      <c r="O3784" s="339"/>
      <c r="P3784" s="339"/>
      <c r="Q3784" s="339"/>
    </row>
    <row r="3785" spans="1:17" ht="13.5" customHeight="1">
      <c r="A3785" s="481"/>
      <c r="B3785" s="481"/>
      <c r="C3785" s="481"/>
      <c r="D3785" s="481"/>
      <c r="E3785" s="481"/>
      <c r="F3785" s="339"/>
      <c r="G3785" s="340" t="str">
        <f>IF(ISNUMBER(E3785),E3785/'Bulk DivVar Analysis'!$C$60,"")</f>
        <v/>
      </c>
      <c r="H3785" s="338" t="str">
        <f>IF(ISNUMBER(E3785), IF(G3785&gt;'Bulk DivVar Analysis'!$D$62,"Pass","Fail"),"")</f>
        <v/>
      </c>
      <c r="I3785" s="338" t="str">
        <f t="shared" si="61"/>
        <v/>
      </c>
      <c r="J3785" s="339"/>
      <c r="K3785" s="339"/>
      <c r="L3785" s="339"/>
      <c r="M3785" s="339"/>
      <c r="N3785" s="339"/>
      <c r="O3785" s="339"/>
      <c r="P3785" s="339"/>
      <c r="Q3785" s="339"/>
    </row>
    <row r="3786" spans="1:17" ht="13.5" customHeight="1">
      <c r="A3786" s="481"/>
      <c r="B3786" s="481"/>
      <c r="C3786" s="481"/>
      <c r="D3786" s="481"/>
      <c r="E3786" s="481"/>
      <c r="F3786" s="339"/>
      <c r="G3786" s="340" t="str">
        <f>IF(ISNUMBER(E3786),E3786/'Bulk DivVar Analysis'!$C$60,"")</f>
        <v/>
      </c>
      <c r="H3786" s="338" t="str">
        <f>IF(ISNUMBER(E3786), IF(G3786&gt;'Bulk DivVar Analysis'!$D$62,"Pass","Fail"),"")</f>
        <v/>
      </c>
      <c r="I3786" s="338" t="str">
        <f t="shared" si="61"/>
        <v/>
      </c>
      <c r="J3786" s="339"/>
      <c r="K3786" s="339"/>
      <c r="L3786" s="339"/>
      <c r="M3786" s="339"/>
      <c r="N3786" s="339"/>
      <c r="O3786" s="339"/>
      <c r="P3786" s="339"/>
      <c r="Q3786" s="339"/>
    </row>
    <row r="3787" spans="1:17" ht="13.5" customHeight="1">
      <c r="A3787" s="481"/>
      <c r="B3787" s="481"/>
      <c r="C3787" s="481"/>
      <c r="D3787" s="481"/>
      <c r="E3787" s="481"/>
      <c r="F3787" s="339"/>
      <c r="G3787" s="340" t="str">
        <f>IF(ISNUMBER(E3787),E3787/'Bulk DivVar Analysis'!$C$60,"")</f>
        <v/>
      </c>
      <c r="H3787" s="338" t="str">
        <f>IF(ISNUMBER(E3787), IF(G3787&gt;'Bulk DivVar Analysis'!$D$62,"Pass","Fail"),"")</f>
        <v/>
      </c>
      <c r="I3787" s="338" t="str">
        <f t="shared" si="61"/>
        <v/>
      </c>
      <c r="J3787" s="339"/>
      <c r="K3787" s="339"/>
      <c r="L3787" s="339"/>
      <c r="M3787" s="339"/>
      <c r="N3787" s="339"/>
      <c r="O3787" s="339"/>
      <c r="P3787" s="339"/>
      <c r="Q3787" s="339"/>
    </row>
    <row r="3788" spans="1:17" ht="13.5" customHeight="1">
      <c r="A3788" s="481"/>
      <c r="B3788" s="481"/>
      <c r="C3788" s="481"/>
      <c r="D3788" s="481"/>
      <c r="E3788" s="481"/>
      <c r="F3788" s="339"/>
      <c r="G3788" s="340" t="str">
        <f>IF(ISNUMBER(E3788),E3788/'Bulk DivVar Analysis'!$C$60,"")</f>
        <v/>
      </c>
      <c r="H3788" s="338" t="str">
        <f>IF(ISNUMBER(E3788), IF(G3788&gt;'Bulk DivVar Analysis'!$D$62,"Pass","Fail"),"")</f>
        <v/>
      </c>
      <c r="I3788" s="338" t="str">
        <f t="shared" si="61"/>
        <v/>
      </c>
      <c r="J3788" s="339"/>
      <c r="K3788" s="339"/>
      <c r="L3788" s="339"/>
      <c r="M3788" s="339"/>
      <c r="N3788" s="339"/>
      <c r="O3788" s="339"/>
      <c r="P3788" s="339"/>
      <c r="Q3788" s="339"/>
    </row>
    <row r="3789" spans="1:17" ht="13.5" customHeight="1">
      <c r="A3789" s="481"/>
      <c r="B3789" s="481"/>
      <c r="C3789" s="481"/>
      <c r="D3789" s="481"/>
      <c r="E3789" s="481"/>
      <c r="F3789" s="339"/>
      <c r="G3789" s="340" t="str">
        <f>IF(ISNUMBER(E3789),E3789/'Bulk DivVar Analysis'!$C$60,"")</f>
        <v/>
      </c>
      <c r="H3789" s="338" t="str">
        <f>IF(ISNUMBER(E3789), IF(G3789&gt;'Bulk DivVar Analysis'!$D$62,"Pass","Fail"),"")</f>
        <v/>
      </c>
      <c r="I3789" s="338" t="str">
        <f t="shared" si="61"/>
        <v/>
      </c>
      <c r="J3789" s="339"/>
      <c r="K3789" s="339"/>
      <c r="L3789" s="339"/>
      <c r="M3789" s="339"/>
      <c r="N3789" s="339"/>
      <c r="O3789" s="339"/>
      <c r="P3789" s="339"/>
      <c r="Q3789" s="339"/>
    </row>
    <row r="3790" spans="1:17" ht="13.5" customHeight="1">
      <c r="A3790" s="481"/>
      <c r="B3790" s="481"/>
      <c r="C3790" s="481"/>
      <c r="D3790" s="481"/>
      <c r="E3790" s="481"/>
      <c r="F3790" s="339"/>
      <c r="G3790" s="340" t="str">
        <f>IF(ISNUMBER(E3790),E3790/'Bulk DivVar Analysis'!$C$60,"")</f>
        <v/>
      </c>
      <c r="H3790" s="338" t="str">
        <f>IF(ISNUMBER(E3790), IF(G3790&gt;'Bulk DivVar Analysis'!$D$62,"Pass","Fail"),"")</f>
        <v/>
      </c>
      <c r="I3790" s="338" t="str">
        <f t="shared" si="61"/>
        <v/>
      </c>
      <c r="J3790" s="339"/>
      <c r="K3790" s="339"/>
      <c r="L3790" s="339"/>
      <c r="M3790" s="339"/>
      <c r="N3790" s="339"/>
      <c r="O3790" s="339"/>
      <c r="P3790" s="339"/>
      <c r="Q3790" s="339"/>
    </row>
    <row r="3791" spans="1:17" ht="13.5" customHeight="1">
      <c r="A3791" s="481"/>
      <c r="B3791" s="481"/>
      <c r="C3791" s="481"/>
      <c r="D3791" s="481"/>
      <c r="E3791" s="481"/>
      <c r="F3791" s="339"/>
      <c r="G3791" s="340" t="str">
        <f>IF(ISNUMBER(E3791),E3791/'Bulk DivVar Analysis'!$C$60,"")</f>
        <v/>
      </c>
      <c r="H3791" s="338" t="str">
        <f>IF(ISNUMBER(E3791), IF(G3791&gt;'Bulk DivVar Analysis'!$D$62,"Pass","Fail"),"")</f>
        <v/>
      </c>
      <c r="I3791" s="338" t="str">
        <f t="shared" si="61"/>
        <v/>
      </c>
      <c r="J3791" s="339"/>
      <c r="K3791" s="339"/>
      <c r="L3791" s="339"/>
      <c r="M3791" s="339"/>
      <c r="N3791" s="339"/>
      <c r="O3791" s="339"/>
      <c r="P3791" s="339"/>
      <c r="Q3791" s="339"/>
    </row>
    <row r="3792" spans="1:17" ht="13.5" customHeight="1">
      <c r="A3792" s="481"/>
      <c r="B3792" s="481"/>
      <c r="C3792" s="481"/>
      <c r="D3792" s="481"/>
      <c r="E3792" s="481"/>
      <c r="F3792" s="339"/>
      <c r="G3792" s="340" t="str">
        <f>IF(ISNUMBER(E3792),E3792/'Bulk DivVar Analysis'!$C$60,"")</f>
        <v/>
      </c>
      <c r="H3792" s="338" t="str">
        <f>IF(ISNUMBER(E3792), IF(G3792&gt;'Bulk DivVar Analysis'!$D$62,"Pass","Fail"),"")</f>
        <v/>
      </c>
      <c r="I3792" s="338" t="str">
        <f t="shared" si="61"/>
        <v/>
      </c>
      <c r="J3792" s="339"/>
      <c r="K3792" s="339"/>
      <c r="L3792" s="339"/>
      <c r="M3792" s="339"/>
      <c r="N3792" s="339"/>
      <c r="O3792" s="339"/>
      <c r="P3792" s="339"/>
      <c r="Q3792" s="339"/>
    </row>
    <row r="3793" spans="1:17" ht="13.5" customHeight="1">
      <c r="A3793" s="481"/>
      <c r="B3793" s="481"/>
      <c r="C3793" s="481"/>
      <c r="D3793" s="481"/>
      <c r="E3793" s="481"/>
      <c r="F3793" s="339"/>
      <c r="G3793" s="340" t="str">
        <f>IF(ISNUMBER(E3793),E3793/'Bulk DivVar Analysis'!$C$60,"")</f>
        <v/>
      </c>
      <c r="H3793" s="338" t="str">
        <f>IF(ISNUMBER(E3793), IF(G3793&gt;'Bulk DivVar Analysis'!$D$62,"Pass","Fail"),"")</f>
        <v/>
      </c>
      <c r="I3793" s="338" t="str">
        <f t="shared" si="61"/>
        <v/>
      </c>
      <c r="J3793" s="339"/>
      <c r="K3793" s="339"/>
      <c r="L3793" s="339"/>
      <c r="M3793" s="339"/>
      <c r="N3793" s="339"/>
      <c r="O3793" s="339"/>
      <c r="P3793" s="339"/>
      <c r="Q3793" s="339"/>
    </row>
    <row r="3794" spans="1:17" ht="13.5" customHeight="1">
      <c r="A3794" s="481"/>
      <c r="B3794" s="481"/>
      <c r="C3794" s="481"/>
      <c r="D3794" s="481"/>
      <c r="E3794" s="481"/>
      <c r="F3794" s="339"/>
      <c r="G3794" s="340" t="str">
        <f>IF(ISNUMBER(E3794),E3794/'Bulk DivVar Analysis'!$C$60,"")</f>
        <v/>
      </c>
      <c r="H3794" s="338" t="str">
        <f>IF(ISNUMBER(E3794), IF(G3794&gt;'Bulk DivVar Analysis'!$D$62,"Pass","Fail"),"")</f>
        <v/>
      </c>
      <c r="I3794" s="338" t="str">
        <f t="shared" si="61"/>
        <v/>
      </c>
      <c r="J3794" s="339"/>
      <c r="K3794" s="339"/>
      <c r="L3794" s="339"/>
      <c r="M3794" s="339"/>
      <c r="N3794" s="339"/>
      <c r="O3794" s="339"/>
      <c r="P3794" s="339"/>
      <c r="Q3794" s="339"/>
    </row>
    <row r="3795" spans="1:17" ht="13.5" customHeight="1">
      <c r="A3795" s="481"/>
      <c r="B3795" s="481"/>
      <c r="C3795" s="481"/>
      <c r="D3795" s="481"/>
      <c r="E3795" s="481"/>
      <c r="F3795" s="339"/>
      <c r="G3795" s="340" t="str">
        <f>IF(ISNUMBER(E3795),E3795/'Bulk DivVar Analysis'!$C$60,"")</f>
        <v/>
      </c>
      <c r="H3795" s="338" t="str">
        <f>IF(ISNUMBER(E3795), IF(G3795&gt;'Bulk DivVar Analysis'!$D$62,"Pass","Fail"),"")</f>
        <v/>
      </c>
      <c r="I3795" s="338" t="str">
        <f t="shared" si="61"/>
        <v/>
      </c>
      <c r="J3795" s="339"/>
      <c r="K3795" s="339"/>
      <c r="L3795" s="339"/>
      <c r="M3795" s="339"/>
      <c r="N3795" s="339"/>
      <c r="O3795" s="339"/>
      <c r="P3795" s="339"/>
      <c r="Q3795" s="339"/>
    </row>
    <row r="3796" spans="1:17" ht="13.5" customHeight="1">
      <c r="A3796" s="481"/>
      <c r="B3796" s="481"/>
      <c r="C3796" s="481"/>
      <c r="D3796" s="481"/>
      <c r="E3796" s="481"/>
      <c r="F3796" s="339"/>
      <c r="G3796" s="340" t="str">
        <f>IF(ISNUMBER(E3796),E3796/'Bulk DivVar Analysis'!$C$60,"")</f>
        <v/>
      </c>
      <c r="H3796" s="338" t="str">
        <f>IF(ISNUMBER(E3796), IF(G3796&gt;'Bulk DivVar Analysis'!$D$62,"Pass","Fail"),"")</f>
        <v/>
      </c>
      <c r="I3796" s="338" t="str">
        <f t="shared" si="61"/>
        <v/>
      </c>
      <c r="J3796" s="339"/>
      <c r="K3796" s="339"/>
      <c r="L3796" s="339"/>
      <c r="M3796" s="339"/>
      <c r="N3796" s="339"/>
      <c r="O3796" s="339"/>
      <c r="P3796" s="339"/>
      <c r="Q3796" s="339"/>
    </row>
    <row r="3797" spans="1:17" ht="13.5" customHeight="1">
      <c r="A3797" s="481"/>
      <c r="B3797" s="481"/>
      <c r="C3797" s="481"/>
      <c r="D3797" s="481"/>
      <c r="E3797" s="481"/>
      <c r="F3797" s="339"/>
      <c r="G3797" s="340" t="str">
        <f>IF(ISNUMBER(E3797),E3797/'Bulk DivVar Analysis'!$C$60,"")</f>
        <v/>
      </c>
      <c r="H3797" s="338" t="str">
        <f>IF(ISNUMBER(E3797), IF(G3797&gt;'Bulk DivVar Analysis'!$D$62,"Pass","Fail"),"")</f>
        <v/>
      </c>
      <c r="I3797" s="338" t="str">
        <f t="shared" si="61"/>
        <v/>
      </c>
      <c r="J3797" s="339"/>
      <c r="K3797" s="339"/>
      <c r="L3797" s="339"/>
      <c r="M3797" s="339"/>
      <c r="N3797" s="339"/>
      <c r="O3797" s="339"/>
      <c r="P3797" s="339"/>
      <c r="Q3797" s="339"/>
    </row>
    <row r="3798" spans="1:17" ht="13.5" customHeight="1">
      <c r="A3798" s="481"/>
      <c r="B3798" s="481"/>
      <c r="C3798" s="481"/>
      <c r="D3798" s="481"/>
      <c r="E3798" s="481"/>
      <c r="F3798" s="339"/>
      <c r="G3798" s="340" t="str">
        <f>IF(ISNUMBER(E3798),E3798/'Bulk DivVar Analysis'!$C$60,"")</f>
        <v/>
      </c>
      <c r="H3798" s="338" t="str">
        <f>IF(ISNUMBER(E3798), IF(G3798&gt;'Bulk DivVar Analysis'!$D$62,"Pass","Fail"),"")</f>
        <v/>
      </c>
      <c r="I3798" s="338" t="str">
        <f t="shared" si="61"/>
        <v/>
      </c>
      <c r="J3798" s="339"/>
      <c r="K3798" s="339"/>
      <c r="L3798" s="339"/>
      <c r="M3798" s="339"/>
      <c r="N3798" s="339"/>
      <c r="O3798" s="339"/>
      <c r="P3798" s="339"/>
      <c r="Q3798" s="339"/>
    </row>
    <row r="3799" spans="1:17" ht="13.5" customHeight="1">
      <c r="A3799" s="481"/>
      <c r="B3799" s="481"/>
      <c r="C3799" s="481"/>
      <c r="D3799" s="481"/>
      <c r="E3799" s="481"/>
      <c r="F3799" s="339"/>
      <c r="G3799" s="340" t="str">
        <f>IF(ISNUMBER(E3799),E3799/'Bulk DivVar Analysis'!$C$60,"")</f>
        <v/>
      </c>
      <c r="H3799" s="338" t="str">
        <f>IF(ISNUMBER(E3799), IF(G3799&gt;'Bulk DivVar Analysis'!$D$62,"Pass","Fail"),"")</f>
        <v/>
      </c>
      <c r="I3799" s="338" t="str">
        <f t="shared" si="61"/>
        <v/>
      </c>
      <c r="J3799" s="339"/>
      <c r="K3799" s="339"/>
      <c r="L3799" s="339"/>
      <c r="M3799" s="339"/>
      <c r="N3799" s="339"/>
      <c r="O3799" s="339"/>
      <c r="P3799" s="339"/>
      <c r="Q3799" s="339"/>
    </row>
    <row r="3800" spans="1:17" ht="13.5" customHeight="1">
      <c r="A3800" s="481"/>
      <c r="B3800" s="481"/>
      <c r="C3800" s="481"/>
      <c r="D3800" s="481"/>
      <c r="E3800" s="481"/>
      <c r="F3800" s="339"/>
      <c r="G3800" s="340" t="str">
        <f>IF(ISNUMBER(E3800),E3800/'Bulk DivVar Analysis'!$C$60,"")</f>
        <v/>
      </c>
      <c r="H3800" s="338" t="str">
        <f>IF(ISNUMBER(E3800), IF(G3800&gt;'Bulk DivVar Analysis'!$D$62,"Pass","Fail"),"")</f>
        <v/>
      </c>
      <c r="I3800" s="338" t="str">
        <f t="shared" si="61"/>
        <v/>
      </c>
      <c r="J3800" s="339"/>
      <c r="K3800" s="339"/>
      <c r="L3800" s="339"/>
      <c r="M3800" s="339"/>
      <c r="N3800" s="339"/>
      <c r="O3800" s="339"/>
      <c r="P3800" s="339"/>
      <c r="Q3800" s="339"/>
    </row>
    <row r="3801" spans="1:17" ht="13.5" customHeight="1">
      <c r="A3801" s="481"/>
      <c r="B3801" s="481"/>
      <c r="C3801" s="481"/>
      <c r="D3801" s="481"/>
      <c r="E3801" s="481"/>
      <c r="F3801" s="339"/>
      <c r="G3801" s="340" t="str">
        <f>IF(ISNUMBER(E3801),E3801/'Bulk DivVar Analysis'!$C$60,"")</f>
        <v/>
      </c>
      <c r="H3801" s="338" t="str">
        <f>IF(ISNUMBER(E3801), IF(G3801&gt;'Bulk DivVar Analysis'!$D$62,"Pass","Fail"),"")</f>
        <v/>
      </c>
      <c r="I3801" s="338" t="str">
        <f t="shared" si="61"/>
        <v/>
      </c>
      <c r="J3801" s="339"/>
      <c r="K3801" s="339"/>
      <c r="L3801" s="339"/>
      <c r="M3801" s="339"/>
      <c r="N3801" s="339"/>
      <c r="O3801" s="339"/>
      <c r="P3801" s="339"/>
      <c r="Q3801" s="339"/>
    </row>
    <row r="3802" spans="1:17" ht="13.5" customHeight="1">
      <c r="A3802" s="481"/>
      <c r="B3802" s="481"/>
      <c r="C3802" s="481"/>
      <c r="D3802" s="481"/>
      <c r="E3802" s="481"/>
      <c r="F3802" s="339"/>
      <c r="G3802" s="340" t="str">
        <f>IF(ISNUMBER(E3802),E3802/'Bulk DivVar Analysis'!$C$60,"")</f>
        <v/>
      </c>
      <c r="H3802" s="338" t="str">
        <f>IF(ISNUMBER(E3802), IF(G3802&gt;'Bulk DivVar Analysis'!$D$62,"Pass","Fail"),"")</f>
        <v/>
      </c>
      <c r="I3802" s="338" t="str">
        <f t="shared" si="61"/>
        <v/>
      </c>
      <c r="J3802" s="339"/>
      <c r="K3802" s="339"/>
      <c r="L3802" s="339"/>
      <c r="M3802" s="339"/>
      <c r="N3802" s="339"/>
      <c r="O3802" s="339"/>
      <c r="P3802" s="339"/>
      <c r="Q3802" s="339"/>
    </row>
    <row r="3803" spans="1:17" ht="13.5" customHeight="1">
      <c r="A3803" s="481"/>
      <c r="B3803" s="481"/>
      <c r="C3803" s="481"/>
      <c r="D3803" s="481"/>
      <c r="E3803" s="481"/>
      <c r="F3803" s="339"/>
      <c r="G3803" s="340" t="str">
        <f>IF(ISNUMBER(E3803),E3803/'Bulk DivVar Analysis'!$C$60,"")</f>
        <v/>
      </c>
      <c r="H3803" s="338" t="str">
        <f>IF(ISNUMBER(E3803), IF(G3803&gt;'Bulk DivVar Analysis'!$D$62,"Pass","Fail"),"")</f>
        <v/>
      </c>
      <c r="I3803" s="338" t="str">
        <f t="shared" si="61"/>
        <v/>
      </c>
      <c r="J3803" s="339"/>
      <c r="K3803" s="339"/>
      <c r="L3803" s="339"/>
      <c r="M3803" s="339"/>
      <c r="N3803" s="339"/>
      <c r="O3803" s="339"/>
      <c r="P3803" s="339"/>
      <c r="Q3803" s="339"/>
    </row>
    <row r="3804" spans="1:17" ht="13.5" customHeight="1">
      <c r="A3804" s="481"/>
      <c r="B3804" s="481"/>
      <c r="C3804" s="481"/>
      <c r="D3804" s="481"/>
      <c r="E3804" s="481"/>
      <c r="F3804" s="339"/>
      <c r="G3804" s="340" t="str">
        <f>IF(ISNUMBER(E3804),E3804/'Bulk DivVar Analysis'!$C$60,"")</f>
        <v/>
      </c>
      <c r="H3804" s="338" t="str">
        <f>IF(ISNUMBER(E3804), IF(G3804&gt;'Bulk DivVar Analysis'!$D$62,"Pass","Fail"),"")</f>
        <v/>
      </c>
      <c r="I3804" s="338" t="str">
        <f t="shared" si="61"/>
        <v/>
      </c>
      <c r="J3804" s="339"/>
      <c r="K3804" s="339"/>
      <c r="L3804" s="339"/>
      <c r="M3804" s="339"/>
      <c r="N3804" s="339"/>
      <c r="O3804" s="339"/>
      <c r="P3804" s="339"/>
      <c r="Q3804" s="339"/>
    </row>
    <row r="3805" spans="1:17" ht="13.5" customHeight="1">
      <c r="A3805" s="481"/>
      <c r="B3805" s="481"/>
      <c r="C3805" s="481"/>
      <c r="D3805" s="481"/>
      <c r="E3805" s="481"/>
      <c r="F3805" s="339"/>
      <c r="G3805" s="340" t="str">
        <f>IF(ISNUMBER(E3805),E3805/'Bulk DivVar Analysis'!$C$60,"")</f>
        <v/>
      </c>
      <c r="H3805" s="338" t="str">
        <f>IF(ISNUMBER(E3805), IF(G3805&gt;'Bulk DivVar Analysis'!$D$62,"Pass","Fail"),"")</f>
        <v/>
      </c>
      <c r="I3805" s="338" t="str">
        <f t="shared" si="61"/>
        <v/>
      </c>
      <c r="J3805" s="339"/>
      <c r="K3805" s="339"/>
      <c r="L3805" s="339"/>
      <c r="M3805" s="339"/>
      <c r="N3805" s="339"/>
      <c r="O3805" s="339"/>
      <c r="P3805" s="339"/>
      <c r="Q3805" s="339"/>
    </row>
    <row r="3806" spans="1:17" ht="13.5" customHeight="1">
      <c r="A3806" s="481"/>
      <c r="B3806" s="481"/>
      <c r="C3806" s="481"/>
      <c r="D3806" s="481"/>
      <c r="E3806" s="481"/>
      <c r="F3806" s="339"/>
      <c r="G3806" s="340" t="str">
        <f>IF(ISNUMBER(E3806),E3806/'Bulk DivVar Analysis'!$C$60,"")</f>
        <v/>
      </c>
      <c r="H3806" s="338" t="str">
        <f>IF(ISNUMBER(E3806), IF(G3806&gt;'Bulk DivVar Analysis'!$D$62,"Pass","Fail"),"")</f>
        <v/>
      </c>
      <c r="I3806" s="338" t="str">
        <f t="shared" si="61"/>
        <v/>
      </c>
      <c r="J3806" s="339"/>
      <c r="K3806" s="339"/>
      <c r="L3806" s="339"/>
      <c r="M3806" s="339"/>
      <c r="N3806" s="339"/>
      <c r="O3806" s="339"/>
      <c r="P3806" s="339"/>
      <c r="Q3806" s="339"/>
    </row>
    <row r="3807" spans="1:17" ht="13.5" customHeight="1">
      <c r="A3807" s="481"/>
      <c r="B3807" s="481"/>
      <c r="C3807" s="481"/>
      <c r="D3807" s="481"/>
      <c r="E3807" s="481"/>
      <c r="F3807" s="339"/>
      <c r="G3807" s="340" t="str">
        <f>IF(ISNUMBER(E3807),E3807/'Bulk DivVar Analysis'!$C$60,"")</f>
        <v/>
      </c>
      <c r="H3807" s="338" t="str">
        <f>IF(ISNUMBER(E3807), IF(G3807&gt;'Bulk DivVar Analysis'!$D$62,"Pass","Fail"),"")</f>
        <v/>
      </c>
      <c r="I3807" s="338" t="str">
        <f t="shared" si="61"/>
        <v/>
      </c>
      <c r="J3807" s="339"/>
      <c r="K3807" s="339"/>
      <c r="L3807" s="339"/>
      <c r="M3807" s="339"/>
      <c r="N3807" s="339"/>
      <c r="O3807" s="339"/>
      <c r="P3807" s="339"/>
      <c r="Q3807" s="339"/>
    </row>
    <row r="3808" spans="1:17" ht="13.5" customHeight="1">
      <c r="A3808" s="481"/>
      <c r="B3808" s="481"/>
      <c r="C3808" s="481"/>
      <c r="D3808" s="481"/>
      <c r="E3808" s="481"/>
      <c r="F3808" s="339"/>
      <c r="G3808" s="340" t="str">
        <f>IF(ISNUMBER(E3808),E3808/'Bulk DivVar Analysis'!$C$60,"")</f>
        <v/>
      </c>
      <c r="H3808" s="338" t="str">
        <f>IF(ISNUMBER(E3808), IF(G3808&gt;'Bulk DivVar Analysis'!$D$62,"Pass","Fail"),"")</f>
        <v/>
      </c>
      <c r="I3808" s="338" t="str">
        <f t="shared" si="61"/>
        <v/>
      </c>
      <c r="J3808" s="339"/>
      <c r="K3808" s="339"/>
      <c r="L3808" s="339"/>
      <c r="M3808" s="339"/>
      <c r="N3808" s="339"/>
      <c r="O3808" s="339"/>
      <c r="P3808" s="339"/>
      <c r="Q3808" s="339"/>
    </row>
    <row r="3809" spans="1:17" ht="13.5" customHeight="1">
      <c r="A3809" s="481"/>
      <c r="B3809" s="481"/>
      <c r="C3809" s="481"/>
      <c r="D3809" s="481"/>
      <c r="E3809" s="481"/>
      <c r="F3809" s="339"/>
      <c r="G3809" s="340" t="str">
        <f>IF(ISNUMBER(E3809),E3809/'Bulk DivVar Analysis'!$C$60,"")</f>
        <v/>
      </c>
      <c r="H3809" s="338" t="str">
        <f>IF(ISNUMBER(E3809), IF(G3809&gt;'Bulk DivVar Analysis'!$D$62,"Pass","Fail"),"")</f>
        <v/>
      </c>
      <c r="I3809" s="338" t="str">
        <f t="shared" si="61"/>
        <v/>
      </c>
      <c r="J3809" s="339"/>
      <c r="K3809" s="339"/>
      <c r="L3809" s="339"/>
      <c r="M3809" s="339"/>
      <c r="N3809" s="339"/>
      <c r="O3809" s="339"/>
      <c r="P3809" s="339"/>
      <c r="Q3809" s="339"/>
    </row>
    <row r="3810" spans="1:17" ht="13.5" customHeight="1">
      <c r="A3810" s="481"/>
      <c r="B3810" s="481"/>
      <c r="C3810" s="481"/>
      <c r="D3810" s="481"/>
      <c r="E3810" s="481"/>
      <c r="F3810" s="339"/>
      <c r="G3810" s="340" t="str">
        <f>IF(ISNUMBER(E3810),E3810/'Bulk DivVar Analysis'!$C$60,"")</f>
        <v/>
      </c>
      <c r="H3810" s="338" t="str">
        <f>IF(ISNUMBER(E3810), IF(G3810&gt;'Bulk DivVar Analysis'!$D$62,"Pass","Fail"),"")</f>
        <v/>
      </c>
      <c r="I3810" s="338" t="str">
        <f t="shared" si="61"/>
        <v/>
      </c>
      <c r="J3810" s="339"/>
      <c r="K3810" s="339"/>
      <c r="L3810" s="339"/>
      <c r="M3810" s="339"/>
      <c r="N3810" s="339"/>
      <c r="O3810" s="339"/>
      <c r="P3810" s="339"/>
      <c r="Q3810" s="339"/>
    </row>
    <row r="3811" spans="1:17" ht="13.5" customHeight="1">
      <c r="A3811" s="481"/>
      <c r="B3811" s="481"/>
      <c r="C3811" s="481"/>
      <c r="D3811" s="481"/>
      <c r="E3811" s="481"/>
      <c r="F3811" s="339"/>
      <c r="G3811" s="340" t="str">
        <f>IF(ISNUMBER(E3811),E3811/'Bulk DivVar Analysis'!$C$60,"")</f>
        <v/>
      </c>
      <c r="H3811" s="338" t="str">
        <f>IF(ISNUMBER(E3811), IF(G3811&gt;'Bulk DivVar Analysis'!$D$62,"Pass","Fail"),"")</f>
        <v/>
      </c>
      <c r="I3811" s="338" t="str">
        <f t="shared" si="61"/>
        <v/>
      </c>
      <c r="J3811" s="339"/>
      <c r="K3811" s="339"/>
      <c r="L3811" s="339"/>
      <c r="M3811" s="339"/>
      <c r="N3811" s="339"/>
      <c r="O3811" s="339"/>
      <c r="P3811" s="339"/>
      <c r="Q3811" s="339"/>
    </row>
    <row r="3812" spans="1:17" ht="13.5" customHeight="1">
      <c r="A3812" s="481"/>
      <c r="B3812" s="481"/>
      <c r="C3812" s="481"/>
      <c r="D3812" s="481"/>
      <c r="E3812" s="481"/>
      <c r="F3812" s="339"/>
      <c r="G3812" s="340" t="str">
        <f>IF(ISNUMBER(E3812),E3812/'Bulk DivVar Analysis'!$C$60,"")</f>
        <v/>
      </c>
      <c r="H3812" s="338" t="str">
        <f>IF(ISNUMBER(E3812), IF(G3812&gt;'Bulk DivVar Analysis'!$D$62,"Pass","Fail"),"")</f>
        <v/>
      </c>
      <c r="I3812" s="338" t="str">
        <f t="shared" si="61"/>
        <v/>
      </c>
      <c r="J3812" s="339"/>
      <c r="K3812" s="339"/>
      <c r="L3812" s="339"/>
      <c r="M3812" s="339"/>
      <c r="N3812" s="339"/>
      <c r="O3812" s="339"/>
      <c r="P3812" s="339"/>
      <c r="Q3812" s="339"/>
    </row>
    <row r="3813" spans="1:17" ht="13.5" customHeight="1">
      <c r="A3813" s="481"/>
      <c r="B3813" s="481"/>
      <c r="C3813" s="481"/>
      <c r="D3813" s="481"/>
      <c r="E3813" s="481"/>
      <c r="F3813" s="339"/>
      <c r="G3813" s="340" t="str">
        <f>IF(ISNUMBER(E3813),E3813/'Bulk DivVar Analysis'!$C$60,"")</f>
        <v/>
      </c>
      <c r="H3813" s="338" t="str">
        <f>IF(ISNUMBER(E3813), IF(G3813&gt;'Bulk DivVar Analysis'!$D$62,"Pass","Fail"),"")</f>
        <v/>
      </c>
      <c r="I3813" s="338" t="str">
        <f t="shared" si="61"/>
        <v/>
      </c>
      <c r="J3813" s="339"/>
      <c r="K3813" s="339"/>
      <c r="L3813" s="339"/>
      <c r="M3813" s="339"/>
      <c r="N3813" s="339"/>
      <c r="O3813" s="339"/>
      <c r="P3813" s="339"/>
      <c r="Q3813" s="339"/>
    </row>
    <row r="3814" spans="1:17" ht="13.5" customHeight="1">
      <c r="A3814" s="481"/>
      <c r="B3814" s="481"/>
      <c r="C3814" s="481"/>
      <c r="D3814" s="481"/>
      <c r="E3814" s="481"/>
      <c r="F3814" s="339"/>
      <c r="G3814" s="340" t="str">
        <f>IF(ISNUMBER(E3814),E3814/'Bulk DivVar Analysis'!$C$60,"")</f>
        <v/>
      </c>
      <c r="H3814" s="338" t="str">
        <f>IF(ISNUMBER(E3814), IF(G3814&gt;'Bulk DivVar Analysis'!$D$62,"Pass","Fail"),"")</f>
        <v/>
      </c>
      <c r="I3814" s="338" t="str">
        <f t="shared" si="61"/>
        <v/>
      </c>
      <c r="J3814" s="339"/>
      <c r="K3814" s="339"/>
      <c r="L3814" s="339"/>
      <c r="M3814" s="339"/>
      <c r="N3814" s="339"/>
      <c r="O3814" s="339"/>
      <c r="P3814" s="339"/>
      <c r="Q3814" s="339"/>
    </row>
    <row r="3815" spans="1:17" ht="13.5" customHeight="1">
      <c r="A3815" s="481"/>
      <c r="B3815" s="481"/>
      <c r="C3815" s="481"/>
      <c r="D3815" s="481"/>
      <c r="E3815" s="481"/>
      <c r="F3815" s="339"/>
      <c r="G3815" s="340" t="str">
        <f>IF(ISNUMBER(E3815),E3815/'Bulk DivVar Analysis'!$C$60,"")</f>
        <v/>
      </c>
      <c r="H3815" s="338" t="str">
        <f>IF(ISNUMBER(E3815), IF(G3815&gt;'Bulk DivVar Analysis'!$D$62,"Pass","Fail"),"")</f>
        <v/>
      </c>
      <c r="I3815" s="338" t="str">
        <f t="shared" si="61"/>
        <v/>
      </c>
      <c r="J3815" s="339"/>
      <c r="K3815" s="339"/>
      <c r="L3815" s="339"/>
      <c r="M3815" s="339"/>
      <c r="N3815" s="339"/>
      <c r="O3815" s="339"/>
      <c r="P3815" s="339"/>
      <c r="Q3815" s="339"/>
    </row>
    <row r="3816" spans="1:17" ht="13.5" customHeight="1">
      <c r="A3816" s="481"/>
      <c r="B3816" s="481"/>
      <c r="C3816" s="481"/>
      <c r="D3816" s="481"/>
      <c r="E3816" s="481"/>
      <c r="F3816" s="339"/>
      <c r="G3816" s="340" t="str">
        <f>IF(ISNUMBER(E3816),E3816/'Bulk DivVar Analysis'!$C$60,"")</f>
        <v/>
      </c>
      <c r="H3816" s="338" t="str">
        <f>IF(ISNUMBER(E3816), IF(G3816&gt;'Bulk DivVar Analysis'!$D$62,"Pass","Fail"),"")</f>
        <v/>
      </c>
      <c r="I3816" s="338" t="str">
        <f t="shared" si="61"/>
        <v/>
      </c>
      <c r="J3816" s="339"/>
      <c r="K3816" s="339"/>
      <c r="L3816" s="339"/>
      <c r="M3816" s="339"/>
      <c r="N3816" s="339"/>
      <c r="O3816" s="339"/>
      <c r="P3816" s="339"/>
      <c r="Q3816" s="339"/>
    </row>
    <row r="3817" spans="1:17" ht="13.5" customHeight="1">
      <c r="A3817" s="481"/>
      <c r="B3817" s="481"/>
      <c r="C3817" s="481"/>
      <c r="D3817" s="481"/>
      <c r="E3817" s="481"/>
      <c r="F3817" s="339"/>
      <c r="G3817" s="340" t="str">
        <f>IF(ISNUMBER(E3817),E3817/'Bulk DivVar Analysis'!$C$60,"")</f>
        <v/>
      </c>
      <c r="H3817" s="338" t="str">
        <f>IF(ISNUMBER(E3817), IF(G3817&gt;'Bulk DivVar Analysis'!$D$62,"Pass","Fail"),"")</f>
        <v/>
      </c>
      <c r="I3817" s="338" t="str">
        <f t="shared" si="61"/>
        <v/>
      </c>
      <c r="J3817" s="339"/>
      <c r="K3817" s="339"/>
      <c r="L3817" s="339"/>
      <c r="M3817" s="339"/>
      <c r="N3817" s="339"/>
      <c r="O3817" s="339"/>
      <c r="P3817" s="339"/>
      <c r="Q3817" s="339"/>
    </row>
    <row r="3818" spans="1:17" ht="13.5" customHeight="1">
      <c r="A3818" s="481"/>
      <c r="B3818" s="481"/>
      <c r="C3818" s="481"/>
      <c r="D3818" s="481"/>
      <c r="E3818" s="481"/>
      <c r="F3818" s="339"/>
      <c r="G3818" s="340" t="str">
        <f>IF(ISNUMBER(E3818),E3818/'Bulk DivVar Analysis'!$C$60,"")</f>
        <v/>
      </c>
      <c r="H3818" s="338" t="str">
        <f>IF(ISNUMBER(E3818), IF(G3818&gt;'Bulk DivVar Analysis'!$D$62,"Pass","Fail"),"")</f>
        <v/>
      </c>
      <c r="I3818" s="338" t="str">
        <f t="shared" si="61"/>
        <v/>
      </c>
      <c r="J3818" s="339"/>
      <c r="K3818" s="339"/>
      <c r="L3818" s="339"/>
      <c r="M3818" s="339"/>
      <c r="N3818" s="339"/>
      <c r="O3818" s="339"/>
      <c r="P3818" s="339"/>
      <c r="Q3818" s="339"/>
    </row>
    <row r="3819" spans="1:17" ht="13.5" customHeight="1">
      <c r="A3819" s="481"/>
      <c r="B3819" s="481"/>
      <c r="C3819" s="481"/>
      <c r="D3819" s="481"/>
      <c r="E3819" s="481"/>
      <c r="F3819" s="339"/>
      <c r="G3819" s="340" t="str">
        <f>IF(ISNUMBER(E3819),E3819/'Bulk DivVar Analysis'!$C$60,"")</f>
        <v/>
      </c>
      <c r="H3819" s="338" t="str">
        <f>IF(ISNUMBER(E3819), IF(G3819&gt;'Bulk DivVar Analysis'!$D$62,"Pass","Fail"),"")</f>
        <v/>
      </c>
      <c r="I3819" s="338" t="str">
        <f t="shared" si="61"/>
        <v/>
      </c>
      <c r="J3819" s="339"/>
      <c r="K3819" s="339"/>
      <c r="L3819" s="339"/>
      <c r="M3819" s="339"/>
      <c r="N3819" s="339"/>
      <c r="O3819" s="339"/>
      <c r="P3819" s="339"/>
      <c r="Q3819" s="339"/>
    </row>
    <row r="3820" spans="1:17" ht="13.5" customHeight="1">
      <c r="A3820" s="481"/>
      <c r="B3820" s="481"/>
      <c r="C3820" s="481"/>
      <c r="D3820" s="481"/>
      <c r="E3820" s="481"/>
      <c r="F3820" s="339"/>
      <c r="G3820" s="340" t="str">
        <f>IF(ISNUMBER(E3820),E3820/'Bulk DivVar Analysis'!$C$60,"")</f>
        <v/>
      </c>
      <c r="H3820" s="338" t="str">
        <f>IF(ISNUMBER(E3820), IF(G3820&gt;'Bulk DivVar Analysis'!$D$62,"Pass","Fail"),"")</f>
        <v/>
      </c>
      <c r="I3820" s="338" t="str">
        <f t="shared" si="61"/>
        <v/>
      </c>
      <c r="J3820" s="339"/>
      <c r="K3820" s="339"/>
      <c r="L3820" s="339"/>
      <c r="M3820" s="339"/>
      <c r="N3820" s="339"/>
      <c r="O3820" s="339"/>
      <c r="P3820" s="339"/>
      <c r="Q3820" s="339"/>
    </row>
    <row r="3821" spans="1:17" ht="13.5" customHeight="1">
      <c r="A3821" s="481"/>
      <c r="B3821" s="481"/>
      <c r="C3821" s="481"/>
      <c r="D3821" s="481"/>
      <c r="E3821" s="481"/>
      <c r="F3821" s="339"/>
      <c r="G3821" s="340" t="str">
        <f>IF(ISNUMBER(E3821),E3821/'Bulk DivVar Analysis'!$C$60,"")</f>
        <v/>
      </c>
      <c r="H3821" s="338" t="str">
        <f>IF(ISNUMBER(E3821), IF(G3821&gt;'Bulk DivVar Analysis'!$D$62,"Pass","Fail"),"")</f>
        <v/>
      </c>
      <c r="I3821" s="338" t="str">
        <f t="shared" si="61"/>
        <v/>
      </c>
      <c r="J3821" s="339"/>
      <c r="K3821" s="339"/>
      <c r="L3821" s="339"/>
      <c r="M3821" s="339"/>
      <c r="N3821" s="339"/>
      <c r="O3821" s="339"/>
      <c r="P3821" s="339"/>
      <c r="Q3821" s="339"/>
    </row>
    <row r="3822" spans="1:17" ht="13.5" customHeight="1">
      <c r="A3822" s="481"/>
      <c r="B3822" s="481"/>
      <c r="C3822" s="481"/>
      <c r="D3822" s="481"/>
      <c r="E3822" s="481"/>
      <c r="F3822" s="339"/>
      <c r="G3822" s="340" t="str">
        <f>IF(ISNUMBER(E3822),E3822/'Bulk DivVar Analysis'!$C$60,"")</f>
        <v/>
      </c>
      <c r="H3822" s="338" t="str">
        <f>IF(ISNUMBER(E3822), IF(G3822&gt;'Bulk DivVar Analysis'!$D$62,"Pass","Fail"),"")</f>
        <v/>
      </c>
      <c r="I3822" s="338" t="str">
        <f t="shared" si="61"/>
        <v/>
      </c>
      <c r="J3822" s="339"/>
      <c r="K3822" s="339"/>
      <c r="L3822" s="339"/>
      <c r="M3822" s="339"/>
      <c r="N3822" s="339"/>
      <c r="O3822" s="339"/>
      <c r="P3822" s="339"/>
      <c r="Q3822" s="339"/>
    </row>
    <row r="3823" spans="1:17" ht="13.5" customHeight="1">
      <c r="A3823" s="481"/>
      <c r="B3823" s="481"/>
      <c r="C3823" s="481"/>
      <c r="D3823" s="481"/>
      <c r="E3823" s="481"/>
      <c r="F3823" s="339"/>
      <c r="G3823" s="340" t="str">
        <f>IF(ISNUMBER(E3823),E3823/'Bulk DivVar Analysis'!$C$60,"")</f>
        <v/>
      </c>
      <c r="H3823" s="338" t="str">
        <f>IF(ISNUMBER(E3823), IF(G3823&gt;'Bulk DivVar Analysis'!$D$62,"Pass","Fail"),"")</f>
        <v/>
      </c>
      <c r="I3823" s="338" t="str">
        <f t="shared" si="61"/>
        <v/>
      </c>
      <c r="J3823" s="339"/>
      <c r="K3823" s="339"/>
      <c r="L3823" s="339"/>
      <c r="M3823" s="339"/>
      <c r="N3823" s="339"/>
      <c r="O3823" s="339"/>
      <c r="P3823" s="339"/>
      <c r="Q3823" s="339"/>
    </row>
    <row r="3824" spans="1:17" ht="13.5" customHeight="1">
      <c r="A3824" s="481"/>
      <c r="B3824" s="481"/>
      <c r="C3824" s="481"/>
      <c r="D3824" s="481"/>
      <c r="E3824" s="481"/>
      <c r="F3824" s="339"/>
      <c r="G3824" s="340" t="str">
        <f>IF(ISNUMBER(E3824),E3824/'Bulk DivVar Analysis'!$C$60,"")</f>
        <v/>
      </c>
      <c r="H3824" s="338" t="str">
        <f>IF(ISNUMBER(E3824), IF(G3824&gt;'Bulk DivVar Analysis'!$D$62,"Pass","Fail"),"")</f>
        <v/>
      </c>
      <c r="I3824" s="338" t="str">
        <f t="shared" si="61"/>
        <v/>
      </c>
      <c r="J3824" s="339"/>
      <c r="K3824" s="339"/>
      <c r="L3824" s="339"/>
      <c r="M3824" s="339"/>
      <c r="N3824" s="339"/>
      <c r="O3824" s="339"/>
      <c r="P3824" s="339"/>
      <c r="Q3824" s="339"/>
    </row>
    <row r="3825" spans="1:17" ht="13.5" customHeight="1">
      <c r="A3825" s="481"/>
      <c r="B3825" s="481"/>
      <c r="C3825" s="481"/>
      <c r="D3825" s="481"/>
      <c r="E3825" s="481"/>
      <c r="F3825" s="339"/>
      <c r="G3825" s="340" t="str">
        <f>IF(ISNUMBER(E3825),E3825/'Bulk DivVar Analysis'!$C$60,"")</f>
        <v/>
      </c>
      <c r="H3825" s="338" t="str">
        <f>IF(ISNUMBER(E3825), IF(G3825&gt;'Bulk DivVar Analysis'!$D$62,"Pass","Fail"),"")</f>
        <v/>
      </c>
      <c r="I3825" s="338" t="str">
        <f t="shared" si="61"/>
        <v/>
      </c>
      <c r="J3825" s="339"/>
      <c r="K3825" s="339"/>
      <c r="L3825" s="339"/>
      <c r="M3825" s="339"/>
      <c r="N3825" s="339"/>
      <c r="O3825" s="339"/>
      <c r="P3825" s="339"/>
      <c r="Q3825" s="339"/>
    </row>
    <row r="3826" spans="1:17" ht="13.5" customHeight="1">
      <c r="A3826" s="481"/>
      <c r="B3826" s="481"/>
      <c r="C3826" s="481"/>
      <c r="D3826" s="481"/>
      <c r="E3826" s="481"/>
      <c r="F3826" s="339"/>
      <c r="G3826" s="340" t="str">
        <f>IF(ISNUMBER(E3826),E3826/'Bulk DivVar Analysis'!$C$60,"")</f>
        <v/>
      </c>
      <c r="H3826" s="338" t="str">
        <f>IF(ISNUMBER(E3826), IF(G3826&gt;'Bulk DivVar Analysis'!$D$62,"Pass","Fail"),"")</f>
        <v/>
      </c>
      <c r="I3826" s="338" t="str">
        <f t="shared" si="61"/>
        <v/>
      </c>
      <c r="J3826" s="339"/>
      <c r="K3826" s="339"/>
      <c r="L3826" s="339"/>
      <c r="M3826" s="339"/>
      <c r="N3826" s="339"/>
      <c r="O3826" s="339"/>
      <c r="P3826" s="339"/>
      <c r="Q3826" s="339"/>
    </row>
    <row r="3827" spans="1:17" ht="13.5" customHeight="1">
      <c r="A3827" s="481"/>
      <c r="B3827" s="481"/>
      <c r="C3827" s="481"/>
      <c r="D3827" s="481"/>
      <c r="E3827" s="481"/>
      <c r="F3827" s="339"/>
      <c r="G3827" s="340" t="str">
        <f>IF(ISNUMBER(E3827),E3827/'Bulk DivVar Analysis'!$C$60,"")</f>
        <v/>
      </c>
      <c r="H3827" s="338" t="str">
        <f>IF(ISNUMBER(E3827), IF(G3827&gt;'Bulk DivVar Analysis'!$D$62,"Pass","Fail"),"")</f>
        <v/>
      </c>
      <c r="I3827" s="338" t="str">
        <f t="shared" si="61"/>
        <v/>
      </c>
      <c r="J3827" s="339"/>
      <c r="K3827" s="339"/>
      <c r="L3827" s="339"/>
      <c r="M3827" s="339"/>
      <c r="N3827" s="339"/>
      <c r="O3827" s="339"/>
      <c r="P3827" s="339"/>
      <c r="Q3827" s="339"/>
    </row>
    <row r="3828" spans="1:17" ht="13.5" customHeight="1">
      <c r="A3828" s="481"/>
      <c r="B3828" s="481"/>
      <c r="C3828" s="481"/>
      <c r="D3828" s="481"/>
      <c r="E3828" s="481"/>
      <c r="F3828" s="339"/>
      <c r="G3828" s="340" t="str">
        <f>IF(ISNUMBER(E3828),E3828/'Bulk DivVar Analysis'!$C$60,"")</f>
        <v/>
      </c>
      <c r="H3828" s="338" t="str">
        <f>IF(ISNUMBER(E3828), IF(G3828&gt;'Bulk DivVar Analysis'!$D$62,"Pass","Fail"),"")</f>
        <v/>
      </c>
      <c r="I3828" s="338" t="str">
        <f t="shared" si="61"/>
        <v/>
      </c>
      <c r="J3828" s="339"/>
      <c r="K3828" s="339"/>
      <c r="L3828" s="339"/>
      <c r="M3828" s="339"/>
      <c r="N3828" s="339"/>
      <c r="O3828" s="339"/>
      <c r="P3828" s="339"/>
      <c r="Q3828" s="339"/>
    </row>
    <row r="3829" spans="1:17" ht="13.5" customHeight="1">
      <c r="A3829" s="481"/>
      <c r="B3829" s="481"/>
      <c r="C3829" s="481"/>
      <c r="D3829" s="481"/>
      <c r="E3829" s="481"/>
      <c r="F3829" s="339"/>
      <c r="G3829" s="340" t="str">
        <f>IF(ISNUMBER(E3829),E3829/'Bulk DivVar Analysis'!$C$60,"")</f>
        <v/>
      </c>
      <c r="H3829" s="338" t="str">
        <f>IF(ISNUMBER(E3829), IF(G3829&gt;'Bulk DivVar Analysis'!$D$62,"Pass","Fail"),"")</f>
        <v/>
      </c>
      <c r="I3829" s="338" t="str">
        <f t="shared" si="61"/>
        <v/>
      </c>
      <c r="J3829" s="339"/>
      <c r="K3829" s="339"/>
      <c r="L3829" s="339"/>
      <c r="M3829" s="339"/>
      <c r="N3829" s="339"/>
      <c r="O3829" s="339"/>
      <c r="P3829" s="339"/>
      <c r="Q3829" s="339"/>
    </row>
    <row r="3830" spans="1:17" ht="13.5" customHeight="1">
      <c r="A3830" s="481"/>
      <c r="B3830" s="481"/>
      <c r="C3830" s="481"/>
      <c r="D3830" s="481"/>
      <c r="E3830" s="481"/>
      <c r="F3830" s="339"/>
      <c r="G3830" s="340" t="str">
        <f>IF(ISNUMBER(E3830),E3830/'Bulk DivVar Analysis'!$C$60,"")</f>
        <v/>
      </c>
      <c r="H3830" s="338" t="str">
        <f>IF(ISNUMBER(E3830), IF(G3830&gt;'Bulk DivVar Analysis'!$D$62,"Pass","Fail"),"")</f>
        <v/>
      </c>
      <c r="I3830" s="338" t="str">
        <f t="shared" si="61"/>
        <v/>
      </c>
      <c r="J3830" s="339"/>
      <c r="K3830" s="339"/>
      <c r="L3830" s="339"/>
      <c r="M3830" s="339"/>
      <c r="N3830" s="339"/>
      <c r="O3830" s="339"/>
      <c r="P3830" s="339"/>
      <c r="Q3830" s="339"/>
    </row>
    <row r="3831" spans="1:17" ht="13.5" customHeight="1">
      <c r="A3831" s="481"/>
      <c r="B3831" s="481"/>
      <c r="C3831" s="481"/>
      <c r="D3831" s="481"/>
      <c r="E3831" s="481"/>
      <c r="F3831" s="339"/>
      <c r="G3831" s="340" t="str">
        <f>IF(ISNUMBER(E3831),E3831/'Bulk DivVar Analysis'!$C$60,"")</f>
        <v/>
      </c>
      <c r="H3831" s="338" t="str">
        <f>IF(ISNUMBER(E3831), IF(G3831&gt;'Bulk DivVar Analysis'!$D$62,"Pass","Fail"),"")</f>
        <v/>
      </c>
      <c r="I3831" s="338" t="str">
        <f t="shared" si="61"/>
        <v/>
      </c>
      <c r="J3831" s="339"/>
      <c r="K3831" s="339"/>
      <c r="L3831" s="339"/>
      <c r="M3831" s="339"/>
      <c r="N3831" s="339"/>
      <c r="O3831" s="339"/>
      <c r="P3831" s="339"/>
      <c r="Q3831" s="339"/>
    </row>
    <row r="3832" spans="1:17" ht="13.5" customHeight="1">
      <c r="A3832" s="481"/>
      <c r="B3832" s="481"/>
      <c r="C3832" s="481"/>
      <c r="D3832" s="481"/>
      <c r="E3832" s="481"/>
      <c r="F3832" s="339"/>
      <c r="G3832" s="340" t="str">
        <f>IF(ISNUMBER(E3832),E3832/'Bulk DivVar Analysis'!$C$60,"")</f>
        <v/>
      </c>
      <c r="H3832" s="338" t="str">
        <f>IF(ISNUMBER(E3832), IF(G3832&gt;'Bulk DivVar Analysis'!$D$62,"Pass","Fail"),"")</f>
        <v/>
      </c>
      <c r="I3832" s="338" t="str">
        <f t="shared" si="61"/>
        <v/>
      </c>
      <c r="J3832" s="339"/>
      <c r="K3832" s="339"/>
      <c r="L3832" s="339"/>
      <c r="M3832" s="339"/>
      <c r="N3832" s="339"/>
      <c r="O3832" s="339"/>
      <c r="P3832" s="339"/>
      <c r="Q3832" s="339"/>
    </row>
    <row r="3833" spans="1:17" ht="13.5" customHeight="1">
      <c r="A3833" s="481"/>
      <c r="B3833" s="481"/>
      <c r="C3833" s="481"/>
      <c r="D3833" s="481"/>
      <c r="E3833" s="481"/>
      <c r="F3833" s="339"/>
      <c r="G3833" s="340" t="str">
        <f>IF(ISNUMBER(E3833),E3833/'Bulk DivVar Analysis'!$C$60,"")</f>
        <v/>
      </c>
      <c r="H3833" s="338" t="str">
        <f>IF(ISNUMBER(E3833), IF(G3833&gt;'Bulk DivVar Analysis'!$D$62,"Pass","Fail"),"")</f>
        <v/>
      </c>
      <c r="I3833" s="338" t="str">
        <f t="shared" si="61"/>
        <v/>
      </c>
      <c r="J3833" s="339"/>
      <c r="K3833" s="339"/>
      <c r="L3833" s="339"/>
      <c r="M3833" s="339"/>
      <c r="N3833" s="339"/>
      <c r="O3833" s="339"/>
      <c r="P3833" s="339"/>
      <c r="Q3833" s="339"/>
    </row>
    <row r="3834" spans="1:17" ht="13.5" customHeight="1">
      <c r="A3834" s="481"/>
      <c r="B3834" s="481"/>
      <c r="C3834" s="481"/>
      <c r="D3834" s="481"/>
      <c r="E3834" s="481"/>
      <c r="F3834" s="339"/>
      <c r="G3834" s="340" t="str">
        <f>IF(ISNUMBER(E3834),E3834/'Bulk DivVar Analysis'!$C$60,"")</f>
        <v/>
      </c>
      <c r="H3834" s="338" t="str">
        <f>IF(ISNUMBER(E3834), IF(G3834&gt;'Bulk DivVar Analysis'!$D$62,"Pass","Fail"),"")</f>
        <v/>
      </c>
      <c r="I3834" s="338" t="str">
        <f t="shared" si="61"/>
        <v/>
      </c>
      <c r="J3834" s="339"/>
      <c r="K3834" s="339"/>
      <c r="L3834" s="339"/>
      <c r="M3834" s="339"/>
      <c r="N3834" s="339"/>
      <c r="O3834" s="339"/>
      <c r="P3834" s="339"/>
      <c r="Q3834" s="339"/>
    </row>
    <row r="3835" spans="1:17" ht="13.5" customHeight="1">
      <c r="A3835" s="481"/>
      <c r="B3835" s="481"/>
      <c r="C3835" s="481"/>
      <c r="D3835" s="481"/>
      <c r="E3835" s="481"/>
      <c r="F3835" s="339"/>
      <c r="G3835" s="340" t="str">
        <f>IF(ISNUMBER(E3835),E3835/'Bulk DivVar Analysis'!$C$60,"")</f>
        <v/>
      </c>
      <c r="H3835" s="338" t="str">
        <f>IF(ISNUMBER(E3835), IF(G3835&gt;'Bulk DivVar Analysis'!$D$62,"Pass","Fail"),"")</f>
        <v/>
      </c>
      <c r="I3835" s="338" t="str">
        <f t="shared" si="61"/>
        <v/>
      </c>
      <c r="J3835" s="339"/>
      <c r="K3835" s="339"/>
      <c r="L3835" s="339"/>
      <c r="M3835" s="339"/>
      <c r="N3835" s="339"/>
      <c r="O3835" s="339"/>
      <c r="P3835" s="339"/>
      <c r="Q3835" s="339"/>
    </row>
    <row r="3836" spans="1:17" ht="13.5" customHeight="1">
      <c r="A3836" s="481"/>
      <c r="B3836" s="481"/>
      <c r="C3836" s="481"/>
      <c r="D3836" s="481"/>
      <c r="E3836" s="481"/>
      <c r="F3836" s="339"/>
      <c r="G3836" s="340" t="str">
        <f>IF(ISNUMBER(E3836),E3836/'Bulk DivVar Analysis'!$C$60,"")</f>
        <v/>
      </c>
      <c r="H3836" s="338" t="str">
        <f>IF(ISNUMBER(E3836), IF(G3836&gt;'Bulk DivVar Analysis'!$D$62,"Pass","Fail"),"")</f>
        <v/>
      </c>
      <c r="I3836" s="338" t="str">
        <f t="shared" si="61"/>
        <v/>
      </c>
      <c r="J3836" s="339"/>
      <c r="K3836" s="339"/>
      <c r="L3836" s="339"/>
      <c r="M3836" s="339"/>
      <c r="N3836" s="339"/>
      <c r="O3836" s="339"/>
      <c r="P3836" s="339"/>
      <c r="Q3836" s="339"/>
    </row>
    <row r="3837" spans="1:17" ht="13.5" customHeight="1">
      <c r="A3837" s="481"/>
      <c r="B3837" s="481"/>
      <c r="C3837" s="481"/>
      <c r="D3837" s="481"/>
      <c r="E3837" s="481"/>
      <c r="F3837" s="339"/>
      <c r="G3837" s="340" t="str">
        <f>IF(ISNUMBER(E3837),E3837/'Bulk DivVar Analysis'!$C$60,"")</f>
        <v/>
      </c>
      <c r="H3837" s="338" t="str">
        <f>IF(ISNUMBER(E3837), IF(G3837&gt;'Bulk DivVar Analysis'!$D$62,"Pass","Fail"),"")</f>
        <v/>
      </c>
      <c r="I3837" s="338" t="str">
        <f t="shared" si="61"/>
        <v/>
      </c>
      <c r="J3837" s="339"/>
      <c r="K3837" s="339"/>
      <c r="L3837" s="339"/>
      <c r="M3837" s="339"/>
      <c r="N3837" s="339"/>
      <c r="O3837" s="339"/>
      <c r="P3837" s="339"/>
      <c r="Q3837" s="339"/>
    </row>
    <row r="3838" spans="1:17" ht="13.5" customHeight="1">
      <c r="A3838" s="481"/>
      <c r="B3838" s="481"/>
      <c r="C3838" s="481"/>
      <c r="D3838" s="481"/>
      <c r="E3838" s="481"/>
      <c r="F3838" s="339"/>
      <c r="G3838" s="340" t="str">
        <f>IF(ISNUMBER(E3838),E3838/'Bulk DivVar Analysis'!$C$60,"")</f>
        <v/>
      </c>
      <c r="H3838" s="338" t="str">
        <f>IF(ISNUMBER(E3838), IF(G3838&gt;'Bulk DivVar Analysis'!$D$62,"Pass","Fail"),"")</f>
        <v/>
      </c>
      <c r="I3838" s="338" t="str">
        <f t="shared" si="61"/>
        <v/>
      </c>
      <c r="J3838" s="339"/>
      <c r="K3838" s="339"/>
      <c r="L3838" s="339"/>
      <c r="M3838" s="339"/>
      <c r="N3838" s="339"/>
      <c r="O3838" s="339"/>
      <c r="P3838" s="339"/>
      <c r="Q3838" s="339"/>
    </row>
    <row r="3839" spans="1:17" ht="13.5" customHeight="1">
      <c r="A3839" s="481"/>
      <c r="B3839" s="481"/>
      <c r="C3839" s="481"/>
      <c r="D3839" s="481"/>
      <c r="E3839" s="481"/>
      <c r="F3839" s="339"/>
      <c r="G3839" s="340" t="str">
        <f>IF(ISNUMBER(E3839),E3839/'Bulk DivVar Analysis'!$C$60,"")</f>
        <v/>
      </c>
      <c r="H3839" s="338" t="str">
        <f>IF(ISNUMBER(E3839), IF(G3839&gt;'Bulk DivVar Analysis'!$D$62,"Pass","Fail"),"")</f>
        <v/>
      </c>
      <c r="I3839" s="338" t="str">
        <f t="shared" si="61"/>
        <v/>
      </c>
      <c r="J3839" s="339"/>
      <c r="K3839" s="339"/>
      <c r="L3839" s="339"/>
      <c r="M3839" s="339"/>
      <c r="N3839" s="339"/>
      <c r="O3839" s="339"/>
      <c r="P3839" s="339"/>
      <c r="Q3839" s="339"/>
    </row>
    <row r="3840" spans="1:17" ht="13.5" customHeight="1">
      <c r="A3840" s="481"/>
      <c r="B3840" s="481"/>
      <c r="C3840" s="481"/>
      <c r="D3840" s="481"/>
      <c r="E3840" s="481"/>
      <c r="F3840" s="339"/>
      <c r="G3840" s="340" t="str">
        <f>IF(ISNUMBER(E3840),E3840/'Bulk DivVar Analysis'!$C$60,"")</f>
        <v/>
      </c>
      <c r="H3840" s="338" t="str">
        <f>IF(ISNUMBER(E3840), IF(G3840&gt;'Bulk DivVar Analysis'!$D$62,"Pass","Fail"),"")</f>
        <v/>
      </c>
      <c r="I3840" s="338" t="str">
        <f t="shared" si="61"/>
        <v/>
      </c>
      <c r="J3840" s="339"/>
      <c r="K3840" s="339"/>
      <c r="L3840" s="339"/>
      <c r="M3840" s="339"/>
      <c r="N3840" s="339"/>
      <c r="O3840" s="339"/>
      <c r="P3840" s="339"/>
      <c r="Q3840" s="339"/>
    </row>
    <row r="3841" spans="1:17" ht="13.5" customHeight="1">
      <c r="A3841" s="481"/>
      <c r="B3841" s="481"/>
      <c r="C3841" s="481"/>
      <c r="D3841" s="481"/>
      <c r="E3841" s="481"/>
      <c r="F3841" s="339"/>
      <c r="G3841" s="340" t="str">
        <f>IF(ISNUMBER(E3841),E3841/'Bulk DivVar Analysis'!$C$60,"")</f>
        <v/>
      </c>
      <c r="H3841" s="338" t="str">
        <f>IF(ISNUMBER(E3841), IF(G3841&gt;'Bulk DivVar Analysis'!$D$62,"Pass","Fail"),"")</f>
        <v/>
      </c>
      <c r="I3841" s="338" t="str">
        <f t="shared" si="61"/>
        <v/>
      </c>
      <c r="J3841" s="339"/>
      <c r="K3841" s="339"/>
      <c r="L3841" s="339"/>
      <c r="M3841" s="339"/>
      <c r="N3841" s="339"/>
      <c r="O3841" s="339"/>
      <c r="P3841" s="339"/>
      <c r="Q3841" s="339"/>
    </row>
  </sheetData>
  <sheetProtection algorithmName="SHA-512" hashValue="qD5mbrqpy37jFxMI0b54DIHuKgROTE8PfcQPhgJI82RVXKHUk/ItbDJ3jziutUvbKKJ/KZfjY4ziV/rBmlN2JA==" saltValue="s2yCHrMbkfupfvW4YnKeWA==" spinCount="100000" sheet="1" objects="1" scenarios="1"/>
  <conditionalFormatting sqref="H3:H3841">
    <cfRule type="containsText" dxfId="73" priority="1" operator="containsText" text="Pass">
      <formula>NOT(ISERROR(SEARCH(("Pass"),(H3))))</formula>
    </cfRule>
  </conditionalFormatting>
  <conditionalFormatting sqref="H3:H3841">
    <cfRule type="containsText" dxfId="72" priority="2" operator="containsText" text="Fail">
      <formula>NOT(ISERROR(SEARCH(("Fail"),(H3))))</formula>
    </cfRule>
  </conditionalFormatting>
  <conditionalFormatting sqref="H2">
    <cfRule type="containsText" dxfId="71" priority="3" operator="containsText" text="Pass">
      <formula>NOT(ISERROR(SEARCH(("Pass"),(H2))))</formula>
    </cfRule>
  </conditionalFormatting>
  <conditionalFormatting sqref="H2">
    <cfRule type="containsText" dxfId="70" priority="4" operator="containsText" text="Fail">
      <formula>NOT(ISERROR(SEARCH(("Fail"),(H2))))</formula>
    </cfRule>
  </conditionalFormatting>
  <conditionalFormatting sqref="M2:M41">
    <cfRule type="containsText" dxfId="69" priority="5" operator="containsText" text="No">
      <formula>NOT(ISERROR(SEARCH(("No"),(M2))))</formula>
    </cfRule>
  </conditionalFormatting>
  <conditionalFormatting sqref="M2:M41">
    <cfRule type="containsText" dxfId="68" priority="6" operator="containsText" text="Yes">
      <formula>NOT(ISERROR(SEARCH(("Yes"),(M2))))</formula>
    </cfRule>
  </conditionalFormatting>
  <conditionalFormatting sqref="L2:L41">
    <cfRule type="colorScale" priority="7">
      <colorScale>
        <cfvo type="min"/>
        <cfvo type="percentile" val="50"/>
        <cfvo type="max"/>
        <color rgb="FF63BE7B"/>
        <color rgb="FFFCFCFF"/>
        <color rgb="FFF8696B"/>
      </colorScale>
    </cfRule>
  </conditionalFormatting>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Q3841"/>
  <sheetViews>
    <sheetView workbookViewId="0">
      <selection activeCell="M53" sqref="M53"/>
    </sheetView>
  </sheetViews>
  <sheetFormatPr defaultColWidth="12.69921875" defaultRowHeight="15" customHeight="1"/>
  <cols>
    <col min="1" max="1" width="18.69921875" customWidth="1"/>
    <col min="2" max="3" width="10.69921875" customWidth="1"/>
    <col min="4" max="4" width="13.19921875" customWidth="1"/>
    <col min="5" max="6" width="10.69921875" customWidth="1"/>
    <col min="7" max="7" width="12.19921875" customWidth="1"/>
    <col min="8" max="8" width="10.69921875" customWidth="1"/>
    <col min="9" max="9" width="15.19921875" customWidth="1"/>
    <col min="10" max="11" width="10.69921875" customWidth="1"/>
    <col min="12" max="12" width="14.19921875" customWidth="1"/>
    <col min="13" max="13" width="13.19921875" customWidth="1"/>
    <col min="15" max="15" width="10.69921875" customWidth="1"/>
    <col min="16" max="16" width="12.19921875" customWidth="1"/>
    <col min="17" max="17" width="20.69921875" customWidth="1"/>
  </cols>
  <sheetData>
    <row r="1" spans="1:17" ht="13.5" customHeight="1">
      <c r="A1" s="338" t="s">
        <v>680</v>
      </c>
      <c r="B1" s="338" t="s">
        <v>681</v>
      </c>
      <c r="C1" s="338" t="s">
        <v>682</v>
      </c>
      <c r="D1" s="338" t="s">
        <v>683</v>
      </c>
      <c r="E1" s="338" t="s">
        <v>684</v>
      </c>
      <c r="F1" s="339"/>
      <c r="G1" s="338" t="s">
        <v>685</v>
      </c>
      <c r="H1" s="338" t="str">
        <f>"&gt; "&amp;('Bulk DivVar Analysis'!P15*100)&amp;"%"</f>
        <v>&gt; 10%</v>
      </c>
      <c r="I1" s="338" t="s">
        <v>686</v>
      </c>
      <c r="J1" s="339"/>
      <c r="K1" s="338" t="s">
        <v>687</v>
      </c>
      <c r="L1" s="338" t="s">
        <v>688</v>
      </c>
      <c r="M1" s="338" t="s">
        <v>689</v>
      </c>
      <c r="N1" s="338" t="s">
        <v>690</v>
      </c>
      <c r="O1" s="338" t="s">
        <v>691</v>
      </c>
      <c r="P1" s="338" t="s">
        <v>692</v>
      </c>
      <c r="Q1" s="338" t="s">
        <v>693</v>
      </c>
    </row>
    <row r="2" spans="1:17" ht="13.5" customHeight="1">
      <c r="A2" s="481"/>
      <c r="B2" s="481"/>
      <c r="C2" s="481"/>
      <c r="D2" s="481"/>
      <c r="E2" s="481"/>
      <c r="F2" s="339"/>
      <c r="G2" s="340" t="str">
        <f>IF(ISNUMBER(E2),E2/'Bulk DivVar Analysis'!$C$114,"")</f>
        <v/>
      </c>
      <c r="H2" s="338" t="str">
        <f>IF(ISNUMBER(E2), IF(G2&gt;'Bulk DivVar Analysis'!$D$116,"Pass","Fail"),"")</f>
        <v/>
      </c>
      <c r="I2" s="338" t="str">
        <f>_xlfn.TEXTJOIN("_",TRUE,B2,C2)</f>
        <v/>
      </c>
      <c r="J2" s="339"/>
      <c r="K2" s="338" t="s">
        <v>694</v>
      </c>
      <c r="L2" s="338" t="str">
        <f t="shared" ref="L2:L41" si="0">IF(ISNUMBER($E$2),COUNTIFS($H$2:$H$3841,"Fail",$B$2:$B$3841,$K2),"")</f>
        <v/>
      </c>
      <c r="M2" s="338" t="str">
        <f>IF(ISNUMBER($E$2),IF(L2&gt;='Bulk DivVar Analysis'!$P$16,"Yes","No"),"")</f>
        <v/>
      </c>
      <c r="N2" s="338" t="s">
        <v>695</v>
      </c>
      <c r="O2" s="338" t="s">
        <v>696</v>
      </c>
      <c r="P2" s="338" t="s">
        <v>717</v>
      </c>
      <c r="Q2" s="338" t="str">
        <f t="shared" ref="Q2:Q41" si="1">N2&amp;O2&amp;P2</f>
        <v>Mavi_Tru_Nxt_AS_2.1</v>
      </c>
    </row>
    <row r="3" spans="1:17" ht="13.5" customHeight="1">
      <c r="A3" s="481"/>
      <c r="B3" s="481"/>
      <c r="C3" s="481"/>
      <c r="D3" s="481"/>
      <c r="E3" s="481"/>
      <c r="F3" s="339"/>
      <c r="G3" s="340" t="str">
        <f>IF(ISNUMBER(E3),E3/'Bulk DivVar Analysis'!$C$114,"")</f>
        <v/>
      </c>
      <c r="H3" s="338" t="str">
        <f>IF(ISNUMBER(E3), IF(G3&gt;'Bulk DivVar Analysis'!$D$116,"Pass","Fail"),"")</f>
        <v/>
      </c>
      <c r="I3" s="338" t="str">
        <f t="shared" ref="I3:I66" si="2">_xlfn.TEXTJOIN("_",TRUE,B3,C3)</f>
        <v/>
      </c>
      <c r="J3" s="339"/>
      <c r="K3" s="338" t="s">
        <v>698</v>
      </c>
      <c r="L3" s="338" t="str">
        <f t="shared" si="0"/>
        <v/>
      </c>
      <c r="M3" s="338" t="str">
        <f>IF(ISNUMBER($E$2),IF(L3&gt;='Bulk DivVar Analysis'!$P$16,"Yes","No"),"")</f>
        <v/>
      </c>
      <c r="N3" s="338" t="s">
        <v>695</v>
      </c>
      <c r="O3" s="338" t="s">
        <v>696</v>
      </c>
      <c r="P3" s="338" t="s">
        <v>719</v>
      </c>
      <c r="Q3" s="338" t="str">
        <f t="shared" si="1"/>
        <v>Mavi_Tru_Nxt_AS_2.2</v>
      </c>
    </row>
    <row r="4" spans="1:17" ht="13.5" customHeight="1">
      <c r="A4" s="481"/>
      <c r="B4" s="481"/>
      <c r="C4" s="481"/>
      <c r="D4" s="481"/>
      <c r="E4" s="481"/>
      <c r="F4" s="339"/>
      <c r="G4" s="340" t="str">
        <f>IF(ISNUMBER(E4),E4/'Bulk DivVar Analysis'!$C$114,"")</f>
        <v/>
      </c>
      <c r="H4" s="338" t="str">
        <f>IF(ISNUMBER(E4), IF(G4&gt;'Bulk DivVar Analysis'!$D$116,"Pass","Fail"),"")</f>
        <v/>
      </c>
      <c r="I4" s="338" t="str">
        <f t="shared" si="2"/>
        <v/>
      </c>
      <c r="J4" s="339"/>
      <c r="K4" s="338" t="s">
        <v>700</v>
      </c>
      <c r="L4" s="338" t="str">
        <f t="shared" si="0"/>
        <v/>
      </c>
      <c r="M4" s="338" t="str">
        <f>IF(ISNUMBER($E$2),IF(L4&gt;='Bulk DivVar Analysis'!$P$16,"Yes","No"),"")</f>
        <v/>
      </c>
      <c r="N4" s="338" t="s">
        <v>695</v>
      </c>
      <c r="O4" s="338" t="s">
        <v>696</v>
      </c>
      <c r="P4" s="338" t="s">
        <v>721</v>
      </c>
      <c r="Q4" s="338" t="str">
        <f t="shared" si="1"/>
        <v>Mavi_Tru_Nxt_AS_2.3</v>
      </c>
    </row>
    <row r="5" spans="1:17" ht="13.5" customHeight="1">
      <c r="A5" s="481"/>
      <c r="B5" s="481"/>
      <c r="C5" s="481"/>
      <c r="D5" s="481"/>
      <c r="E5" s="481"/>
      <c r="F5" s="339"/>
      <c r="G5" s="340" t="str">
        <f>IF(ISNUMBER(E5),E5/'Bulk DivVar Analysis'!$C$114,"")</f>
        <v/>
      </c>
      <c r="H5" s="338" t="str">
        <f>IF(ISNUMBER(E5), IF(G5&gt;'Bulk DivVar Analysis'!$D$116,"Pass","Fail"),"")</f>
        <v/>
      </c>
      <c r="I5" s="338" t="str">
        <f t="shared" si="2"/>
        <v/>
      </c>
      <c r="J5" s="339"/>
      <c r="K5" s="338" t="s">
        <v>702</v>
      </c>
      <c r="L5" s="338" t="str">
        <f t="shared" si="0"/>
        <v/>
      </c>
      <c r="M5" s="338" t="str">
        <f>IF(ISNUMBER($E$2),IF(L5&gt;='Bulk DivVar Analysis'!$P$16,"Yes","No"),"")</f>
        <v/>
      </c>
      <c r="N5" s="338" t="s">
        <v>695</v>
      </c>
      <c r="O5" s="338" t="s">
        <v>696</v>
      </c>
      <c r="P5" s="338" t="s">
        <v>723</v>
      </c>
      <c r="Q5" s="338" t="str">
        <f t="shared" si="1"/>
        <v>Mavi_Tru_Nxt_AS_2.4</v>
      </c>
    </row>
    <row r="6" spans="1:17" ht="13.5" customHeight="1">
      <c r="A6" s="481"/>
      <c r="B6" s="481"/>
      <c r="C6" s="481"/>
      <c r="D6" s="481"/>
      <c r="E6" s="481"/>
      <c r="F6" s="339"/>
      <c r="G6" s="340" t="str">
        <f>IF(ISNUMBER(E6),E6/'Bulk DivVar Analysis'!$C$114,"")</f>
        <v/>
      </c>
      <c r="H6" s="338" t="str">
        <f>IF(ISNUMBER(E6), IF(G6&gt;'Bulk DivVar Analysis'!$D$116,"Pass","Fail"),"")</f>
        <v/>
      </c>
      <c r="I6" s="338" t="str">
        <f t="shared" si="2"/>
        <v/>
      </c>
      <c r="J6" s="339"/>
      <c r="K6" s="338" t="s">
        <v>704</v>
      </c>
      <c r="L6" s="338" t="str">
        <f t="shared" si="0"/>
        <v/>
      </c>
      <c r="M6" s="338" t="str">
        <f>IF(ISNUMBER($E$2),IF(L6&gt;='Bulk DivVar Analysis'!$P$16,"Yes","No"),"")</f>
        <v/>
      </c>
      <c r="N6" s="338" t="s">
        <v>695</v>
      </c>
      <c r="O6" s="338" t="s">
        <v>696</v>
      </c>
      <c r="P6" s="338" t="s">
        <v>725</v>
      </c>
      <c r="Q6" s="338" t="str">
        <f t="shared" si="1"/>
        <v>Mavi_Tru_Nxt_AS_2.5</v>
      </c>
    </row>
    <row r="7" spans="1:17" ht="13.5" customHeight="1">
      <c r="A7" s="481"/>
      <c r="B7" s="481"/>
      <c r="C7" s="481"/>
      <c r="D7" s="481"/>
      <c r="E7" s="481"/>
      <c r="F7" s="339"/>
      <c r="G7" s="340" t="str">
        <f>IF(ISNUMBER(E7),E7/'Bulk DivVar Analysis'!$C$114,"")</f>
        <v/>
      </c>
      <c r="H7" s="338" t="str">
        <f>IF(ISNUMBER(E7), IF(G7&gt;'Bulk DivVar Analysis'!$D$116,"Pass","Fail"),"")</f>
        <v/>
      </c>
      <c r="I7" s="338" t="str">
        <f t="shared" si="2"/>
        <v/>
      </c>
      <c r="J7" s="339"/>
      <c r="K7" s="338" t="s">
        <v>706</v>
      </c>
      <c r="L7" s="338" t="str">
        <f t="shared" si="0"/>
        <v/>
      </c>
      <c r="M7" s="338" t="str">
        <f>IF(ISNUMBER($E$2),IF(L7&gt;='Bulk DivVar Analysis'!$P$16,"Yes","No"),"")</f>
        <v/>
      </c>
      <c r="N7" s="338" t="s">
        <v>695</v>
      </c>
      <c r="O7" s="338" t="s">
        <v>696</v>
      </c>
      <c r="P7" s="338" t="s">
        <v>727</v>
      </c>
      <c r="Q7" s="338" t="str">
        <f t="shared" si="1"/>
        <v>Mavi_Tru_Nxt_AS_2.6</v>
      </c>
    </row>
    <row r="8" spans="1:17" ht="13.5" customHeight="1">
      <c r="A8" s="481"/>
      <c r="B8" s="481"/>
      <c r="C8" s="481"/>
      <c r="D8" s="481"/>
      <c r="E8" s="481"/>
      <c r="F8" s="339"/>
      <c r="G8" s="340" t="str">
        <f>IF(ISNUMBER(E8),E8/'Bulk DivVar Analysis'!$C$114,"")</f>
        <v/>
      </c>
      <c r="H8" s="338" t="str">
        <f>IF(ISNUMBER(E8), IF(G8&gt;'Bulk DivVar Analysis'!$D$116,"Pass","Fail"),"")</f>
        <v/>
      </c>
      <c r="I8" s="338" t="str">
        <f t="shared" si="2"/>
        <v/>
      </c>
      <c r="J8" s="339"/>
      <c r="K8" s="338" t="s">
        <v>708</v>
      </c>
      <c r="L8" s="338" t="str">
        <f t="shared" si="0"/>
        <v/>
      </c>
      <c r="M8" s="338" t="str">
        <f>IF(ISNUMBER($E$2),IF(L8&gt;='Bulk DivVar Analysis'!$P$16,"Yes","No"),"")</f>
        <v/>
      </c>
      <c r="N8" s="338" t="s">
        <v>695</v>
      </c>
      <c r="O8" s="338" t="s">
        <v>696</v>
      </c>
      <c r="P8" s="338" t="s">
        <v>729</v>
      </c>
      <c r="Q8" s="338" t="str">
        <f t="shared" si="1"/>
        <v>Mavi_Tru_Nxt_AS_2.7</v>
      </c>
    </row>
    <row r="9" spans="1:17" ht="13.5" customHeight="1">
      <c r="A9" s="481"/>
      <c r="B9" s="481"/>
      <c r="C9" s="481"/>
      <c r="D9" s="481"/>
      <c r="E9" s="481"/>
      <c r="F9" s="339"/>
      <c r="G9" s="340" t="str">
        <f>IF(ISNUMBER(E9),E9/'Bulk DivVar Analysis'!$C$114,"")</f>
        <v/>
      </c>
      <c r="H9" s="338" t="str">
        <f>IF(ISNUMBER(E9), IF(G9&gt;'Bulk DivVar Analysis'!$D$116,"Pass","Fail"),"")</f>
        <v/>
      </c>
      <c r="I9" s="338" t="str">
        <f t="shared" si="2"/>
        <v/>
      </c>
      <c r="J9" s="339"/>
      <c r="K9" s="338" t="s">
        <v>710</v>
      </c>
      <c r="L9" s="338" t="str">
        <f t="shared" si="0"/>
        <v/>
      </c>
      <c r="M9" s="338" t="str">
        <f>IF(ISNUMBER($E$2),IF(L9&gt;='Bulk DivVar Analysis'!$P$16,"Yes","No"),"")</f>
        <v/>
      </c>
      <c r="N9" s="338" t="s">
        <v>695</v>
      </c>
      <c r="O9" s="338" t="s">
        <v>696</v>
      </c>
      <c r="P9" s="338" t="s">
        <v>731</v>
      </c>
      <c r="Q9" s="338" t="str">
        <f t="shared" si="1"/>
        <v>Mavi_Tru_Nxt_AS_2.8</v>
      </c>
    </row>
    <row r="10" spans="1:17" ht="13.5" customHeight="1">
      <c r="A10" s="481"/>
      <c r="B10" s="481"/>
      <c r="C10" s="481"/>
      <c r="D10" s="481"/>
      <c r="E10" s="481"/>
      <c r="F10" s="339"/>
      <c r="G10" s="340" t="str">
        <f>IF(ISNUMBER(E10),E10/'Bulk DivVar Analysis'!$C$114,"")</f>
        <v/>
      </c>
      <c r="H10" s="338" t="str">
        <f>IF(ISNUMBER(E10), IF(G10&gt;'Bulk DivVar Analysis'!$D$116,"Pass","Fail"),"")</f>
        <v/>
      </c>
      <c r="I10" s="338" t="str">
        <f t="shared" si="2"/>
        <v/>
      </c>
      <c r="J10" s="339"/>
      <c r="K10" s="338" t="s">
        <v>712</v>
      </c>
      <c r="L10" s="338" t="str">
        <f t="shared" si="0"/>
        <v/>
      </c>
      <c r="M10" s="338" t="str">
        <f>IF(ISNUMBER($E$2),IF(L10&gt;='Bulk DivVar Analysis'!$P$16,"Yes","No"),"")</f>
        <v/>
      </c>
      <c r="N10" s="338" t="s">
        <v>695</v>
      </c>
      <c r="O10" s="338" t="s">
        <v>696</v>
      </c>
      <c r="P10" s="338" t="s">
        <v>733</v>
      </c>
      <c r="Q10" s="338" t="str">
        <f t="shared" si="1"/>
        <v>Mavi_Tru_Nxt_AS_2.9</v>
      </c>
    </row>
    <row r="11" spans="1:17" ht="13.5" customHeight="1">
      <c r="A11" s="481"/>
      <c r="B11" s="481"/>
      <c r="C11" s="481"/>
      <c r="D11" s="481"/>
      <c r="E11" s="481"/>
      <c r="F11" s="339"/>
      <c r="G11" s="340" t="str">
        <f>IF(ISNUMBER(E11),E11/'Bulk DivVar Analysis'!$C$114,"")</f>
        <v/>
      </c>
      <c r="H11" s="338" t="str">
        <f>IF(ISNUMBER(E11), IF(G11&gt;'Bulk DivVar Analysis'!$D$116,"Pass","Fail"),"")</f>
        <v/>
      </c>
      <c r="I11" s="338" t="str">
        <f t="shared" si="2"/>
        <v/>
      </c>
      <c r="J11" s="339"/>
      <c r="K11" s="338" t="s">
        <v>714</v>
      </c>
      <c r="L11" s="338" t="str">
        <f t="shared" si="0"/>
        <v/>
      </c>
      <c r="M11" s="338" t="str">
        <f>IF(ISNUMBER($E$2),IF(L11&gt;='Bulk DivVar Analysis'!$P$16,"Yes","No"),"")</f>
        <v/>
      </c>
      <c r="N11" s="338" t="s">
        <v>695</v>
      </c>
      <c r="O11" s="338" t="s">
        <v>696</v>
      </c>
      <c r="P11" s="338" t="s">
        <v>735</v>
      </c>
      <c r="Q11" s="338" t="str">
        <f t="shared" si="1"/>
        <v>Mavi_Tru_Nxt_AS_2.10</v>
      </c>
    </row>
    <row r="12" spans="1:17" ht="13.5" customHeight="1">
      <c r="A12" s="481"/>
      <c r="B12" s="481"/>
      <c r="C12" s="481"/>
      <c r="D12" s="481"/>
      <c r="E12" s="481"/>
      <c r="F12" s="339"/>
      <c r="G12" s="340" t="str">
        <f>IF(ISNUMBER(E12),E12/'Bulk DivVar Analysis'!$C$114,"")</f>
        <v/>
      </c>
      <c r="H12" s="338" t="str">
        <f>IF(ISNUMBER(E12), IF(G12&gt;'Bulk DivVar Analysis'!$D$116,"Pass","Fail"),"")</f>
        <v/>
      </c>
      <c r="I12" s="338" t="str">
        <f t="shared" si="2"/>
        <v/>
      </c>
      <c r="J12" s="339"/>
      <c r="K12" s="338" t="s">
        <v>716</v>
      </c>
      <c r="L12" s="338" t="str">
        <f t="shared" si="0"/>
        <v/>
      </c>
      <c r="M12" s="338" t="str">
        <f>IF(ISNUMBER($E$2),IF(L12&gt;='Bulk DivVar Analysis'!$P$16,"Yes","No"),"")</f>
        <v/>
      </c>
      <c r="N12" s="338" t="s">
        <v>695</v>
      </c>
      <c r="O12" s="338" t="s">
        <v>696</v>
      </c>
      <c r="P12" s="338" t="s">
        <v>697</v>
      </c>
      <c r="Q12" s="338" t="str">
        <f t="shared" si="1"/>
        <v>Mavi_Tru_Nxt_AS_1.1</v>
      </c>
    </row>
    <row r="13" spans="1:17" ht="13.5" customHeight="1">
      <c r="A13" s="481"/>
      <c r="B13" s="481"/>
      <c r="C13" s="481"/>
      <c r="D13" s="481"/>
      <c r="E13" s="481"/>
      <c r="F13" s="339"/>
      <c r="G13" s="340" t="str">
        <f>IF(ISNUMBER(E13),E13/'Bulk DivVar Analysis'!$C$114,"")</f>
        <v/>
      </c>
      <c r="H13" s="338" t="str">
        <f>IF(ISNUMBER(E13), IF(G13&gt;'Bulk DivVar Analysis'!$D$116,"Pass","Fail"),"")</f>
        <v/>
      </c>
      <c r="I13" s="338" t="str">
        <f t="shared" si="2"/>
        <v/>
      </c>
      <c r="J13" s="339"/>
      <c r="K13" s="338" t="s">
        <v>718</v>
      </c>
      <c r="L13" s="338" t="str">
        <f t="shared" si="0"/>
        <v/>
      </c>
      <c r="M13" s="338" t="str">
        <f>IF(ISNUMBER($E$2),IF(L13&gt;='Bulk DivVar Analysis'!$P$16,"Yes","No"),"")</f>
        <v/>
      </c>
      <c r="N13" s="338" t="s">
        <v>695</v>
      </c>
      <c r="O13" s="338" t="s">
        <v>696</v>
      </c>
      <c r="P13" s="338" t="s">
        <v>699</v>
      </c>
      <c r="Q13" s="338" t="str">
        <f t="shared" si="1"/>
        <v>Mavi_Tru_Nxt_AS_1.2</v>
      </c>
    </row>
    <row r="14" spans="1:17" ht="13.5" customHeight="1">
      <c r="A14" s="481"/>
      <c r="B14" s="481"/>
      <c r="C14" s="481"/>
      <c r="D14" s="481"/>
      <c r="E14" s="481"/>
      <c r="F14" s="339"/>
      <c r="G14" s="340" t="str">
        <f>IF(ISNUMBER(E14),E14/'Bulk DivVar Analysis'!$C$114,"")</f>
        <v/>
      </c>
      <c r="H14" s="338" t="str">
        <f>IF(ISNUMBER(E14), IF(G14&gt;'Bulk DivVar Analysis'!$D$116,"Pass","Fail"),"")</f>
        <v/>
      </c>
      <c r="I14" s="338" t="str">
        <f t="shared" si="2"/>
        <v/>
      </c>
      <c r="J14" s="339"/>
      <c r="K14" s="338" t="s">
        <v>720</v>
      </c>
      <c r="L14" s="338" t="str">
        <f t="shared" si="0"/>
        <v/>
      </c>
      <c r="M14" s="338" t="str">
        <f>IF(ISNUMBER($E$2),IF(L14&gt;='Bulk DivVar Analysis'!$P$16,"Yes","No"),"")</f>
        <v/>
      </c>
      <c r="N14" s="338" t="s">
        <v>695</v>
      </c>
      <c r="O14" s="338" t="s">
        <v>696</v>
      </c>
      <c r="P14" s="338" t="s">
        <v>701</v>
      </c>
      <c r="Q14" s="338" t="str">
        <f t="shared" si="1"/>
        <v>Mavi_Tru_Nxt_AS_1.3</v>
      </c>
    </row>
    <row r="15" spans="1:17" ht="13.5" customHeight="1">
      <c r="A15" s="481"/>
      <c r="B15" s="481"/>
      <c r="C15" s="481"/>
      <c r="D15" s="481"/>
      <c r="E15" s="481"/>
      <c r="F15" s="339"/>
      <c r="G15" s="340" t="str">
        <f>IF(ISNUMBER(E15),E15/'Bulk DivVar Analysis'!$C$114,"")</f>
        <v/>
      </c>
      <c r="H15" s="338" t="str">
        <f>IF(ISNUMBER(E15), IF(G15&gt;'Bulk DivVar Analysis'!$D$116,"Pass","Fail"),"")</f>
        <v/>
      </c>
      <c r="I15" s="338" t="str">
        <f t="shared" si="2"/>
        <v/>
      </c>
      <c r="J15" s="339"/>
      <c r="K15" s="338" t="s">
        <v>722</v>
      </c>
      <c r="L15" s="338" t="str">
        <f t="shared" si="0"/>
        <v/>
      </c>
      <c r="M15" s="338" t="str">
        <f>IF(ISNUMBER($E$2),IF(L15&gt;='Bulk DivVar Analysis'!$P$16,"Yes","No"),"")</f>
        <v/>
      </c>
      <c r="N15" s="338" t="s">
        <v>695</v>
      </c>
      <c r="O15" s="338" t="s">
        <v>696</v>
      </c>
      <c r="P15" s="338" t="s">
        <v>703</v>
      </c>
      <c r="Q15" s="338" t="str">
        <f t="shared" si="1"/>
        <v>Mavi_Tru_Nxt_AS_1.4</v>
      </c>
    </row>
    <row r="16" spans="1:17" ht="13.5" customHeight="1">
      <c r="A16" s="481"/>
      <c r="B16" s="481"/>
      <c r="C16" s="481"/>
      <c r="D16" s="481"/>
      <c r="E16" s="481"/>
      <c r="F16" s="339"/>
      <c r="G16" s="340" t="str">
        <f>IF(ISNUMBER(E16),E16/'Bulk DivVar Analysis'!$C$114,"")</f>
        <v/>
      </c>
      <c r="H16" s="338" t="str">
        <f>IF(ISNUMBER(E16), IF(G16&gt;'Bulk DivVar Analysis'!$D$116,"Pass","Fail"),"")</f>
        <v/>
      </c>
      <c r="I16" s="338" t="str">
        <f t="shared" si="2"/>
        <v/>
      </c>
      <c r="J16" s="339"/>
      <c r="K16" s="338" t="s">
        <v>724</v>
      </c>
      <c r="L16" s="338" t="str">
        <f t="shared" si="0"/>
        <v/>
      </c>
      <c r="M16" s="338" t="str">
        <f>IF(ISNUMBER($E$2),IF(L16&gt;='Bulk DivVar Analysis'!$P$16,"Yes","No"),"")</f>
        <v/>
      </c>
      <c r="N16" s="338" t="s">
        <v>695</v>
      </c>
      <c r="O16" s="338" t="s">
        <v>696</v>
      </c>
      <c r="P16" s="338" t="s">
        <v>705</v>
      </c>
      <c r="Q16" s="338" t="str">
        <f t="shared" si="1"/>
        <v>Mavi_Tru_Nxt_AS_1.5</v>
      </c>
    </row>
    <row r="17" spans="1:17" ht="13.5" customHeight="1">
      <c r="A17" s="481"/>
      <c r="B17" s="481"/>
      <c r="C17" s="481"/>
      <c r="D17" s="481"/>
      <c r="E17" s="481"/>
      <c r="F17" s="339"/>
      <c r="G17" s="340" t="str">
        <f>IF(ISNUMBER(E17),E17/'Bulk DivVar Analysis'!$C$114,"")</f>
        <v/>
      </c>
      <c r="H17" s="338" t="str">
        <f>IF(ISNUMBER(E17), IF(G17&gt;'Bulk DivVar Analysis'!$D$116,"Pass","Fail"),"")</f>
        <v/>
      </c>
      <c r="I17" s="338" t="str">
        <f t="shared" si="2"/>
        <v/>
      </c>
      <c r="J17" s="339"/>
      <c r="K17" s="338" t="s">
        <v>726</v>
      </c>
      <c r="L17" s="338" t="str">
        <f t="shared" si="0"/>
        <v/>
      </c>
      <c r="M17" s="338" t="str">
        <f>IF(ISNUMBER($E$2),IF(L17&gt;='Bulk DivVar Analysis'!$P$16,"Yes","No"),"")</f>
        <v/>
      </c>
      <c r="N17" s="338" t="s">
        <v>695</v>
      </c>
      <c r="O17" s="338" t="s">
        <v>696</v>
      </c>
      <c r="P17" s="338" t="s">
        <v>707</v>
      </c>
      <c r="Q17" s="338" t="str">
        <f t="shared" si="1"/>
        <v>Mavi_Tru_Nxt_AS_1.6</v>
      </c>
    </row>
    <row r="18" spans="1:17" ht="13.5" customHeight="1">
      <c r="A18" s="481"/>
      <c r="B18" s="481"/>
      <c r="C18" s="481"/>
      <c r="D18" s="481"/>
      <c r="E18" s="481"/>
      <c r="F18" s="339"/>
      <c r="G18" s="340" t="str">
        <f>IF(ISNUMBER(E18),E18/'Bulk DivVar Analysis'!$C$114,"")</f>
        <v/>
      </c>
      <c r="H18" s="338" t="str">
        <f>IF(ISNUMBER(E18), IF(G18&gt;'Bulk DivVar Analysis'!$D$116,"Pass","Fail"),"")</f>
        <v/>
      </c>
      <c r="I18" s="338" t="str">
        <f t="shared" si="2"/>
        <v/>
      </c>
      <c r="J18" s="339"/>
      <c r="K18" s="338" t="s">
        <v>728</v>
      </c>
      <c r="L18" s="338" t="str">
        <f t="shared" si="0"/>
        <v/>
      </c>
      <c r="M18" s="338" t="str">
        <f>IF(ISNUMBER($E$2),IF(L18&gt;='Bulk DivVar Analysis'!$P$16,"Yes","No"),"")</f>
        <v/>
      </c>
      <c r="N18" s="338" t="s">
        <v>695</v>
      </c>
      <c r="O18" s="338" t="s">
        <v>696</v>
      </c>
      <c r="P18" s="338" t="s">
        <v>709</v>
      </c>
      <c r="Q18" s="338" t="str">
        <f t="shared" si="1"/>
        <v>Mavi_Tru_Nxt_AS_1.7</v>
      </c>
    </row>
    <row r="19" spans="1:17" ht="13.5" customHeight="1">
      <c r="A19" s="481"/>
      <c r="B19" s="481"/>
      <c r="C19" s="481"/>
      <c r="D19" s="481"/>
      <c r="E19" s="481"/>
      <c r="F19" s="339"/>
      <c r="G19" s="340" t="str">
        <f>IF(ISNUMBER(E19),E19/'Bulk DivVar Analysis'!$C$114,"")</f>
        <v/>
      </c>
      <c r="H19" s="338" t="str">
        <f>IF(ISNUMBER(E19), IF(G19&gt;'Bulk DivVar Analysis'!$D$116,"Pass","Fail"),"")</f>
        <v/>
      </c>
      <c r="I19" s="338" t="str">
        <f t="shared" si="2"/>
        <v/>
      </c>
      <c r="J19" s="339"/>
      <c r="K19" s="338" t="s">
        <v>730</v>
      </c>
      <c r="L19" s="338" t="str">
        <f t="shared" si="0"/>
        <v/>
      </c>
      <c r="M19" s="338" t="str">
        <f>IF(ISNUMBER($E$2),IF(L19&gt;='Bulk DivVar Analysis'!$P$16,"Yes","No"),"")</f>
        <v/>
      </c>
      <c r="N19" s="338" t="s">
        <v>695</v>
      </c>
      <c r="O19" s="338" t="s">
        <v>696</v>
      </c>
      <c r="P19" s="338" t="s">
        <v>711</v>
      </c>
      <c r="Q19" s="338" t="str">
        <f t="shared" si="1"/>
        <v>Mavi_Tru_Nxt_AS_1.8</v>
      </c>
    </row>
    <row r="20" spans="1:17" ht="13.5" customHeight="1">
      <c r="A20" s="481"/>
      <c r="B20" s="481"/>
      <c r="C20" s="481"/>
      <c r="D20" s="481"/>
      <c r="E20" s="481"/>
      <c r="F20" s="339"/>
      <c r="G20" s="340" t="str">
        <f>IF(ISNUMBER(E20),E20/'Bulk DivVar Analysis'!$C$114,"")</f>
        <v/>
      </c>
      <c r="H20" s="338" t="str">
        <f>IF(ISNUMBER(E20), IF(G20&gt;'Bulk DivVar Analysis'!$D$116,"Pass","Fail"),"")</f>
        <v/>
      </c>
      <c r="I20" s="338" t="str">
        <f t="shared" si="2"/>
        <v/>
      </c>
      <c r="J20" s="339"/>
      <c r="K20" s="338" t="s">
        <v>732</v>
      </c>
      <c r="L20" s="338" t="str">
        <f t="shared" si="0"/>
        <v/>
      </c>
      <c r="M20" s="338" t="str">
        <f>IF(ISNUMBER($E$2),IF(L20&gt;='Bulk DivVar Analysis'!$P$16,"Yes","No"),"")</f>
        <v/>
      </c>
      <c r="N20" s="338" t="s">
        <v>695</v>
      </c>
      <c r="O20" s="338" t="s">
        <v>696</v>
      </c>
      <c r="P20" s="338" t="s">
        <v>713</v>
      </c>
      <c r="Q20" s="338" t="str">
        <f t="shared" si="1"/>
        <v>Mavi_Tru_Nxt_AS_1.9</v>
      </c>
    </row>
    <row r="21" spans="1:17" ht="13.5" customHeight="1">
      <c r="A21" s="481"/>
      <c r="B21" s="481"/>
      <c r="C21" s="481"/>
      <c r="D21" s="481"/>
      <c r="E21" s="481"/>
      <c r="F21" s="339"/>
      <c r="G21" s="340" t="str">
        <f>IF(ISNUMBER(E21),E21/'Bulk DivVar Analysis'!$C$114,"")</f>
        <v/>
      </c>
      <c r="H21" s="338" t="str">
        <f>IF(ISNUMBER(E21), IF(G21&gt;'Bulk DivVar Analysis'!$D$116,"Pass","Fail"),"")</f>
        <v/>
      </c>
      <c r="I21" s="338" t="str">
        <f t="shared" si="2"/>
        <v/>
      </c>
      <c r="J21" s="339"/>
      <c r="K21" s="338" t="s">
        <v>734</v>
      </c>
      <c r="L21" s="338" t="str">
        <f t="shared" si="0"/>
        <v/>
      </c>
      <c r="M21" s="338" t="str">
        <f>IF(ISNUMBER($E$2),IF(L21&gt;='Bulk DivVar Analysis'!$P$16,"Yes","No"),"")</f>
        <v/>
      </c>
      <c r="N21" s="338" t="s">
        <v>695</v>
      </c>
      <c r="O21" s="338" t="s">
        <v>696</v>
      </c>
      <c r="P21" s="338" t="s">
        <v>715</v>
      </c>
      <c r="Q21" s="338" t="str">
        <f t="shared" si="1"/>
        <v>Mavi_Tru_Nxt_AS_1.10</v>
      </c>
    </row>
    <row r="22" spans="1:17" ht="13.5" customHeight="1">
      <c r="A22" s="481"/>
      <c r="B22" s="481"/>
      <c r="C22" s="481"/>
      <c r="D22" s="481"/>
      <c r="E22" s="481"/>
      <c r="F22" s="339"/>
      <c r="G22" s="340" t="str">
        <f>IF(ISNUMBER(E22),E22/'Bulk DivVar Analysis'!$C$114,"")</f>
        <v/>
      </c>
      <c r="H22" s="338" t="str">
        <f>IF(ISNUMBER(E22), IF(G22&gt;'Bulk DivVar Analysis'!$D$116,"Pass","Fail"),"")</f>
        <v/>
      </c>
      <c r="I22" s="338" t="str">
        <f t="shared" si="2"/>
        <v/>
      </c>
      <c r="J22" s="339"/>
      <c r="K22" s="338" t="s">
        <v>736</v>
      </c>
      <c r="L22" s="338" t="str">
        <f t="shared" si="0"/>
        <v/>
      </c>
      <c r="M22" s="338" t="str">
        <f>IF(ISNUMBER($E$2),IF(L22&gt;='Bulk DivVar Analysis'!$P$16,"Yes","No"),"")</f>
        <v/>
      </c>
      <c r="N22" s="338" t="s">
        <v>695</v>
      </c>
      <c r="O22" s="338" t="s">
        <v>696</v>
      </c>
      <c r="P22" s="338" t="s">
        <v>757</v>
      </c>
      <c r="Q22" s="338" t="str">
        <f t="shared" si="1"/>
        <v>Mavi_Tru_Nxt_AS_4.1</v>
      </c>
    </row>
    <row r="23" spans="1:17" ht="13.5" customHeight="1">
      <c r="A23" s="481"/>
      <c r="B23" s="481"/>
      <c r="C23" s="481"/>
      <c r="D23" s="481"/>
      <c r="E23" s="481"/>
      <c r="F23" s="339"/>
      <c r="G23" s="340" t="str">
        <f>IF(ISNUMBER(E23),E23/'Bulk DivVar Analysis'!$C$114,"")</f>
        <v/>
      </c>
      <c r="H23" s="338" t="str">
        <f>IF(ISNUMBER(E23), IF(G23&gt;'Bulk DivVar Analysis'!$D$116,"Pass","Fail"),"")</f>
        <v/>
      </c>
      <c r="I23" s="338" t="str">
        <f t="shared" si="2"/>
        <v/>
      </c>
      <c r="J23" s="339"/>
      <c r="K23" s="338" t="s">
        <v>738</v>
      </c>
      <c r="L23" s="338" t="str">
        <f t="shared" si="0"/>
        <v/>
      </c>
      <c r="M23" s="338" t="str">
        <f>IF(ISNUMBER($E$2),IF(L23&gt;='Bulk DivVar Analysis'!$P$16,"Yes","No"),"")</f>
        <v/>
      </c>
      <c r="N23" s="338" t="s">
        <v>695</v>
      </c>
      <c r="O23" s="338" t="s">
        <v>696</v>
      </c>
      <c r="P23" s="338" t="s">
        <v>759</v>
      </c>
      <c r="Q23" s="338" t="str">
        <f t="shared" si="1"/>
        <v>Mavi_Tru_Nxt_AS_4.2</v>
      </c>
    </row>
    <row r="24" spans="1:17" ht="13.5" customHeight="1">
      <c r="A24" s="481"/>
      <c r="B24" s="481"/>
      <c r="C24" s="481"/>
      <c r="D24" s="481"/>
      <c r="E24" s="481"/>
      <c r="F24" s="339"/>
      <c r="G24" s="340" t="str">
        <f>IF(ISNUMBER(E24),E24/'Bulk DivVar Analysis'!$C$114,"")</f>
        <v/>
      </c>
      <c r="H24" s="338" t="str">
        <f>IF(ISNUMBER(E24), IF(G24&gt;'Bulk DivVar Analysis'!$D$116,"Pass","Fail"),"")</f>
        <v/>
      </c>
      <c r="I24" s="338" t="str">
        <f t="shared" si="2"/>
        <v/>
      </c>
      <c r="J24" s="339"/>
      <c r="K24" s="338" t="s">
        <v>740</v>
      </c>
      <c r="L24" s="338" t="str">
        <f t="shared" si="0"/>
        <v/>
      </c>
      <c r="M24" s="338" t="str">
        <f>IF(ISNUMBER($E$2),IF(L24&gt;='Bulk DivVar Analysis'!$P$16,"Yes","No"),"")</f>
        <v/>
      </c>
      <c r="N24" s="338" t="s">
        <v>695</v>
      </c>
      <c r="O24" s="338" t="s">
        <v>696</v>
      </c>
      <c r="P24" s="338" t="s">
        <v>761</v>
      </c>
      <c r="Q24" s="338" t="str">
        <f t="shared" si="1"/>
        <v>Mavi_Tru_Nxt_AS_4.3</v>
      </c>
    </row>
    <row r="25" spans="1:17" ht="13.5" customHeight="1">
      <c r="A25" s="481"/>
      <c r="B25" s="481"/>
      <c r="C25" s="481"/>
      <c r="D25" s="481"/>
      <c r="E25" s="481"/>
      <c r="F25" s="339"/>
      <c r="G25" s="340" t="str">
        <f>IF(ISNUMBER(E25),E25/'Bulk DivVar Analysis'!$C$114,"")</f>
        <v/>
      </c>
      <c r="H25" s="338" t="str">
        <f>IF(ISNUMBER(E25), IF(G25&gt;'Bulk DivVar Analysis'!$D$116,"Pass","Fail"),"")</f>
        <v/>
      </c>
      <c r="I25" s="338" t="str">
        <f t="shared" si="2"/>
        <v/>
      </c>
      <c r="J25" s="339"/>
      <c r="K25" s="338" t="s">
        <v>742</v>
      </c>
      <c r="L25" s="338" t="str">
        <f t="shared" si="0"/>
        <v/>
      </c>
      <c r="M25" s="338" t="str">
        <f>IF(ISNUMBER($E$2),IF(L25&gt;='Bulk DivVar Analysis'!$P$16,"Yes","No"),"")</f>
        <v/>
      </c>
      <c r="N25" s="338" t="s">
        <v>695</v>
      </c>
      <c r="O25" s="338" t="s">
        <v>696</v>
      </c>
      <c r="P25" s="338" t="s">
        <v>763</v>
      </c>
      <c r="Q25" s="338" t="str">
        <f t="shared" si="1"/>
        <v>Mavi_Tru_Nxt_AS_4.4</v>
      </c>
    </row>
    <row r="26" spans="1:17" ht="13.5" customHeight="1">
      <c r="A26" s="481"/>
      <c r="B26" s="481"/>
      <c r="C26" s="481"/>
      <c r="D26" s="481"/>
      <c r="E26" s="481"/>
      <c r="F26" s="339"/>
      <c r="G26" s="340" t="str">
        <f>IF(ISNUMBER(E26),E26/'Bulk DivVar Analysis'!$C$114,"")</f>
        <v/>
      </c>
      <c r="H26" s="338" t="str">
        <f>IF(ISNUMBER(E26), IF(G26&gt;'Bulk DivVar Analysis'!$D$116,"Pass","Fail"),"")</f>
        <v/>
      </c>
      <c r="I26" s="338" t="str">
        <f t="shared" si="2"/>
        <v/>
      </c>
      <c r="J26" s="339"/>
      <c r="K26" s="338" t="s">
        <v>744</v>
      </c>
      <c r="L26" s="338" t="str">
        <f t="shared" si="0"/>
        <v/>
      </c>
      <c r="M26" s="338" t="str">
        <f>IF(ISNUMBER($E$2),IF(L26&gt;='Bulk DivVar Analysis'!$P$16,"Yes","No"),"")</f>
        <v/>
      </c>
      <c r="N26" s="338" t="s">
        <v>695</v>
      </c>
      <c r="O26" s="338" t="s">
        <v>696</v>
      </c>
      <c r="P26" s="338" t="s">
        <v>765</v>
      </c>
      <c r="Q26" s="338" t="str">
        <f t="shared" si="1"/>
        <v>Mavi_Tru_Nxt_AS_4.5</v>
      </c>
    </row>
    <row r="27" spans="1:17" ht="13.5" customHeight="1">
      <c r="A27" s="481"/>
      <c r="B27" s="481"/>
      <c r="C27" s="481"/>
      <c r="D27" s="481"/>
      <c r="E27" s="481"/>
      <c r="F27" s="339"/>
      <c r="G27" s="340" t="str">
        <f>IF(ISNUMBER(E27),E27/'Bulk DivVar Analysis'!$C$114,"")</f>
        <v/>
      </c>
      <c r="H27" s="338" t="str">
        <f>IF(ISNUMBER(E27), IF(G27&gt;'Bulk DivVar Analysis'!$D$116,"Pass","Fail"),"")</f>
        <v/>
      </c>
      <c r="I27" s="338" t="str">
        <f t="shared" si="2"/>
        <v/>
      </c>
      <c r="J27" s="339"/>
      <c r="K27" s="338" t="s">
        <v>746</v>
      </c>
      <c r="L27" s="338" t="str">
        <f t="shared" si="0"/>
        <v/>
      </c>
      <c r="M27" s="338" t="str">
        <f>IF(ISNUMBER($E$2),IF(L27&gt;='Bulk DivVar Analysis'!$P$16,"Yes","No"),"")</f>
        <v/>
      </c>
      <c r="N27" s="338" t="s">
        <v>695</v>
      </c>
      <c r="O27" s="338" t="s">
        <v>696</v>
      </c>
      <c r="P27" s="338" t="s">
        <v>767</v>
      </c>
      <c r="Q27" s="338" t="str">
        <f t="shared" si="1"/>
        <v>Mavi_Tru_Nxt_AS_4.6</v>
      </c>
    </row>
    <row r="28" spans="1:17" ht="13.5" customHeight="1">
      <c r="A28" s="481"/>
      <c r="B28" s="481"/>
      <c r="C28" s="481"/>
      <c r="D28" s="481"/>
      <c r="E28" s="481"/>
      <c r="F28" s="339"/>
      <c r="G28" s="340" t="str">
        <f>IF(ISNUMBER(E28),E28/'Bulk DivVar Analysis'!$C$114,"")</f>
        <v/>
      </c>
      <c r="H28" s="338" t="str">
        <f>IF(ISNUMBER(E28), IF(G28&gt;'Bulk DivVar Analysis'!$D$116,"Pass","Fail"),"")</f>
        <v/>
      </c>
      <c r="I28" s="338" t="str">
        <f t="shared" si="2"/>
        <v/>
      </c>
      <c r="J28" s="339"/>
      <c r="K28" s="338" t="s">
        <v>748</v>
      </c>
      <c r="L28" s="338" t="str">
        <f t="shared" si="0"/>
        <v/>
      </c>
      <c r="M28" s="338" t="str">
        <f>IF(ISNUMBER($E$2),IF(L28&gt;='Bulk DivVar Analysis'!$P$16,"Yes","No"),"")</f>
        <v/>
      </c>
      <c r="N28" s="338" t="s">
        <v>695</v>
      </c>
      <c r="O28" s="338" t="s">
        <v>696</v>
      </c>
      <c r="P28" s="338" t="s">
        <v>769</v>
      </c>
      <c r="Q28" s="338" t="str">
        <f t="shared" si="1"/>
        <v>Mavi_Tru_Nxt_AS_4.7</v>
      </c>
    </row>
    <row r="29" spans="1:17" ht="13.5" customHeight="1">
      <c r="A29" s="481"/>
      <c r="B29" s="481"/>
      <c r="C29" s="481"/>
      <c r="D29" s="481"/>
      <c r="E29" s="481"/>
      <c r="F29" s="339"/>
      <c r="G29" s="340" t="str">
        <f>IF(ISNUMBER(E29),E29/'Bulk DivVar Analysis'!$C$114,"")</f>
        <v/>
      </c>
      <c r="H29" s="338" t="str">
        <f>IF(ISNUMBER(E29), IF(G29&gt;'Bulk DivVar Analysis'!$D$116,"Pass","Fail"),"")</f>
        <v/>
      </c>
      <c r="I29" s="338" t="str">
        <f t="shared" si="2"/>
        <v/>
      </c>
      <c r="J29" s="339"/>
      <c r="K29" s="338" t="s">
        <v>750</v>
      </c>
      <c r="L29" s="338" t="str">
        <f t="shared" si="0"/>
        <v/>
      </c>
      <c r="M29" s="338" t="str">
        <f>IF(ISNUMBER($E$2),IF(L29&gt;='Bulk DivVar Analysis'!$P$16,"Yes","No"),"")</f>
        <v/>
      </c>
      <c r="N29" s="338" t="s">
        <v>695</v>
      </c>
      <c r="O29" s="338" t="s">
        <v>696</v>
      </c>
      <c r="P29" s="338" t="s">
        <v>771</v>
      </c>
      <c r="Q29" s="338" t="str">
        <f t="shared" si="1"/>
        <v>Mavi_Tru_Nxt_AS_4.8</v>
      </c>
    </row>
    <row r="30" spans="1:17" ht="13.5" customHeight="1">
      <c r="A30" s="481"/>
      <c r="B30" s="481"/>
      <c r="C30" s="481"/>
      <c r="D30" s="481"/>
      <c r="E30" s="481"/>
      <c r="F30" s="339"/>
      <c r="G30" s="340" t="str">
        <f>IF(ISNUMBER(E30),E30/'Bulk DivVar Analysis'!$C$114,"")</f>
        <v/>
      </c>
      <c r="H30" s="338" t="str">
        <f>IF(ISNUMBER(E30), IF(G30&gt;'Bulk DivVar Analysis'!$D$116,"Pass","Fail"),"")</f>
        <v/>
      </c>
      <c r="I30" s="338" t="str">
        <f t="shared" si="2"/>
        <v/>
      </c>
      <c r="J30" s="339"/>
      <c r="K30" s="338" t="s">
        <v>752</v>
      </c>
      <c r="L30" s="338" t="str">
        <f t="shared" si="0"/>
        <v/>
      </c>
      <c r="M30" s="338" t="str">
        <f>IF(ISNUMBER($E$2),IF(L30&gt;='Bulk DivVar Analysis'!$P$16,"Yes","No"),"")</f>
        <v/>
      </c>
      <c r="N30" s="338" t="s">
        <v>695</v>
      </c>
      <c r="O30" s="338" t="s">
        <v>696</v>
      </c>
      <c r="P30" s="338" t="s">
        <v>773</v>
      </c>
      <c r="Q30" s="338" t="str">
        <f t="shared" si="1"/>
        <v>Mavi_Tru_Nxt_AS_4.9</v>
      </c>
    </row>
    <row r="31" spans="1:17" ht="13.5" customHeight="1">
      <c r="A31" s="481"/>
      <c r="B31" s="481"/>
      <c r="C31" s="481"/>
      <c r="D31" s="481"/>
      <c r="E31" s="481"/>
      <c r="F31" s="339"/>
      <c r="G31" s="340" t="str">
        <f>IF(ISNUMBER(E31),E31/'Bulk DivVar Analysis'!$C$114,"")</f>
        <v/>
      </c>
      <c r="H31" s="338" t="str">
        <f>IF(ISNUMBER(E31), IF(G31&gt;'Bulk DivVar Analysis'!$D$116,"Pass","Fail"),"")</f>
        <v/>
      </c>
      <c r="I31" s="338" t="str">
        <f t="shared" si="2"/>
        <v/>
      </c>
      <c r="J31" s="339"/>
      <c r="K31" s="338" t="s">
        <v>754</v>
      </c>
      <c r="L31" s="338" t="str">
        <f t="shared" si="0"/>
        <v/>
      </c>
      <c r="M31" s="338" t="str">
        <f>IF(ISNUMBER($E$2),IF(L31&gt;='Bulk DivVar Analysis'!$P$16,"Yes","No"),"")</f>
        <v/>
      </c>
      <c r="N31" s="338" t="s">
        <v>695</v>
      </c>
      <c r="O31" s="338" t="s">
        <v>696</v>
      </c>
      <c r="P31" s="338" t="s">
        <v>775</v>
      </c>
      <c r="Q31" s="338" t="str">
        <f t="shared" si="1"/>
        <v>Mavi_Tru_Nxt_AS_4.10</v>
      </c>
    </row>
    <row r="32" spans="1:17" ht="13.5" customHeight="1">
      <c r="A32" s="481"/>
      <c r="B32" s="481"/>
      <c r="C32" s="481"/>
      <c r="D32" s="481"/>
      <c r="E32" s="481"/>
      <c r="F32" s="339"/>
      <c r="G32" s="340" t="str">
        <f>IF(ISNUMBER(E32),E32/'Bulk DivVar Analysis'!$C$114,"")</f>
        <v/>
      </c>
      <c r="H32" s="338" t="str">
        <f>IF(ISNUMBER(E32), IF(G32&gt;'Bulk DivVar Analysis'!$D$116,"Pass","Fail"),"")</f>
        <v/>
      </c>
      <c r="I32" s="338" t="str">
        <f t="shared" si="2"/>
        <v/>
      </c>
      <c r="J32" s="339"/>
      <c r="K32" s="338" t="s">
        <v>756</v>
      </c>
      <c r="L32" s="338" t="str">
        <f t="shared" si="0"/>
        <v/>
      </c>
      <c r="M32" s="338" t="str">
        <f>IF(ISNUMBER($E$2),IF(L32&gt;='Bulk DivVar Analysis'!$P$16,"Yes","No"),"")</f>
        <v/>
      </c>
      <c r="N32" s="338" t="s">
        <v>695</v>
      </c>
      <c r="O32" s="338" t="s">
        <v>696</v>
      </c>
      <c r="P32" s="338" t="s">
        <v>737</v>
      </c>
      <c r="Q32" s="338" t="str">
        <f t="shared" si="1"/>
        <v>Mavi_Tru_Nxt_AS_3.1</v>
      </c>
    </row>
    <row r="33" spans="1:17" ht="13.5" customHeight="1">
      <c r="A33" s="481"/>
      <c r="B33" s="481"/>
      <c r="C33" s="481"/>
      <c r="D33" s="481"/>
      <c r="E33" s="481"/>
      <c r="F33" s="339"/>
      <c r="G33" s="340" t="str">
        <f>IF(ISNUMBER(E33),E33/'Bulk DivVar Analysis'!$C$114,"")</f>
        <v/>
      </c>
      <c r="H33" s="338" t="str">
        <f>IF(ISNUMBER(E33), IF(G33&gt;'Bulk DivVar Analysis'!$D$116,"Pass","Fail"),"")</f>
        <v/>
      </c>
      <c r="I33" s="338" t="str">
        <f t="shared" si="2"/>
        <v/>
      </c>
      <c r="J33" s="339"/>
      <c r="K33" s="338" t="s">
        <v>758</v>
      </c>
      <c r="L33" s="338" t="str">
        <f t="shared" si="0"/>
        <v/>
      </c>
      <c r="M33" s="338" t="str">
        <f>IF(ISNUMBER($E$2),IF(L33&gt;='Bulk DivVar Analysis'!$P$16,"Yes","No"),"")</f>
        <v/>
      </c>
      <c r="N33" s="338" t="s">
        <v>695</v>
      </c>
      <c r="O33" s="338" t="s">
        <v>696</v>
      </c>
      <c r="P33" s="338" t="s">
        <v>739</v>
      </c>
      <c r="Q33" s="338" t="str">
        <f t="shared" si="1"/>
        <v>Mavi_Tru_Nxt_AS_3.2</v>
      </c>
    </row>
    <row r="34" spans="1:17" ht="13.5" customHeight="1">
      <c r="A34" s="481"/>
      <c r="B34" s="481"/>
      <c r="C34" s="481"/>
      <c r="D34" s="481"/>
      <c r="E34" s="481"/>
      <c r="F34" s="339"/>
      <c r="G34" s="340" t="str">
        <f>IF(ISNUMBER(E34),E34/'Bulk DivVar Analysis'!$C$114,"")</f>
        <v/>
      </c>
      <c r="H34" s="338" t="str">
        <f>IF(ISNUMBER(E34), IF(G34&gt;'Bulk DivVar Analysis'!$D$116,"Pass","Fail"),"")</f>
        <v/>
      </c>
      <c r="I34" s="338" t="str">
        <f t="shared" si="2"/>
        <v/>
      </c>
      <c r="J34" s="339"/>
      <c r="K34" s="338" t="s">
        <v>760</v>
      </c>
      <c r="L34" s="338" t="str">
        <f t="shared" si="0"/>
        <v/>
      </c>
      <c r="M34" s="338" t="str">
        <f>IF(ISNUMBER($E$2),IF(L34&gt;='Bulk DivVar Analysis'!$P$16,"Yes","No"),"")</f>
        <v/>
      </c>
      <c r="N34" s="338" t="s">
        <v>695</v>
      </c>
      <c r="O34" s="338" t="s">
        <v>696</v>
      </c>
      <c r="P34" s="338" t="s">
        <v>741</v>
      </c>
      <c r="Q34" s="338" t="str">
        <f t="shared" si="1"/>
        <v>Mavi_Tru_Nxt_AS_3.3</v>
      </c>
    </row>
    <row r="35" spans="1:17" ht="13.5" customHeight="1">
      <c r="A35" s="481"/>
      <c r="B35" s="481"/>
      <c r="C35" s="481"/>
      <c r="D35" s="481"/>
      <c r="E35" s="481"/>
      <c r="F35" s="339"/>
      <c r="G35" s="340" t="str">
        <f>IF(ISNUMBER(E35),E35/'Bulk DivVar Analysis'!$C$114,"")</f>
        <v/>
      </c>
      <c r="H35" s="338" t="str">
        <f>IF(ISNUMBER(E35), IF(G35&gt;'Bulk DivVar Analysis'!$D$116,"Pass","Fail"),"")</f>
        <v/>
      </c>
      <c r="I35" s="338" t="str">
        <f t="shared" si="2"/>
        <v/>
      </c>
      <c r="J35" s="339"/>
      <c r="K35" s="338" t="s">
        <v>762</v>
      </c>
      <c r="L35" s="338" t="str">
        <f t="shared" si="0"/>
        <v/>
      </c>
      <c r="M35" s="338" t="str">
        <f>IF(ISNUMBER($E$2),IF(L35&gt;='Bulk DivVar Analysis'!$P$16,"Yes","No"),"")</f>
        <v/>
      </c>
      <c r="N35" s="338" t="s">
        <v>695</v>
      </c>
      <c r="O35" s="338" t="s">
        <v>696</v>
      </c>
      <c r="P35" s="338" t="s">
        <v>743</v>
      </c>
      <c r="Q35" s="338" t="str">
        <f t="shared" si="1"/>
        <v>Mavi_Tru_Nxt_AS_3.4</v>
      </c>
    </row>
    <row r="36" spans="1:17" ht="13.5" customHeight="1">
      <c r="A36" s="481"/>
      <c r="B36" s="481"/>
      <c r="C36" s="481"/>
      <c r="D36" s="481"/>
      <c r="E36" s="481"/>
      <c r="F36" s="339"/>
      <c r="G36" s="340" t="str">
        <f>IF(ISNUMBER(E36),E36/'Bulk DivVar Analysis'!$C$114,"")</f>
        <v/>
      </c>
      <c r="H36" s="338" t="str">
        <f>IF(ISNUMBER(E36), IF(G36&gt;'Bulk DivVar Analysis'!$D$116,"Pass","Fail"),"")</f>
        <v/>
      </c>
      <c r="I36" s="338" t="str">
        <f t="shared" si="2"/>
        <v/>
      </c>
      <c r="J36" s="339"/>
      <c r="K36" s="338" t="s">
        <v>764</v>
      </c>
      <c r="L36" s="338" t="str">
        <f t="shared" si="0"/>
        <v/>
      </c>
      <c r="M36" s="338" t="str">
        <f>IF(ISNUMBER($E$2),IF(L36&gt;='Bulk DivVar Analysis'!$P$16,"Yes","No"),"")</f>
        <v/>
      </c>
      <c r="N36" s="338" t="s">
        <v>695</v>
      </c>
      <c r="O36" s="338" t="s">
        <v>696</v>
      </c>
      <c r="P36" s="338" t="s">
        <v>745</v>
      </c>
      <c r="Q36" s="338" t="str">
        <f t="shared" si="1"/>
        <v>Mavi_Tru_Nxt_AS_3.5</v>
      </c>
    </row>
    <row r="37" spans="1:17" ht="13.5" customHeight="1">
      <c r="A37" s="481"/>
      <c r="B37" s="481"/>
      <c r="C37" s="481"/>
      <c r="D37" s="481"/>
      <c r="E37" s="481"/>
      <c r="F37" s="339"/>
      <c r="G37" s="340" t="str">
        <f>IF(ISNUMBER(E37),E37/'Bulk DivVar Analysis'!$C$114,"")</f>
        <v/>
      </c>
      <c r="H37" s="338" t="str">
        <f>IF(ISNUMBER(E37), IF(G37&gt;'Bulk DivVar Analysis'!$D$116,"Pass","Fail"),"")</f>
        <v/>
      </c>
      <c r="I37" s="338" t="str">
        <f t="shared" si="2"/>
        <v/>
      </c>
      <c r="J37" s="339"/>
      <c r="K37" s="338" t="s">
        <v>766</v>
      </c>
      <c r="L37" s="338" t="str">
        <f t="shared" si="0"/>
        <v/>
      </c>
      <c r="M37" s="338" t="str">
        <f>IF(ISNUMBER($E$2),IF(L37&gt;='Bulk DivVar Analysis'!$P$16,"Yes","No"),"")</f>
        <v/>
      </c>
      <c r="N37" s="338" t="s">
        <v>695</v>
      </c>
      <c r="O37" s="338" t="s">
        <v>696</v>
      </c>
      <c r="P37" s="338" t="s">
        <v>747</v>
      </c>
      <c r="Q37" s="338" t="str">
        <f t="shared" si="1"/>
        <v>Mavi_Tru_Nxt_AS_3.6</v>
      </c>
    </row>
    <row r="38" spans="1:17" ht="13.5" customHeight="1">
      <c r="A38" s="481"/>
      <c r="B38" s="481"/>
      <c r="C38" s="481"/>
      <c r="D38" s="481"/>
      <c r="E38" s="481"/>
      <c r="F38" s="339"/>
      <c r="G38" s="340" t="str">
        <f>IF(ISNUMBER(E38),E38/'Bulk DivVar Analysis'!$C$114,"")</f>
        <v/>
      </c>
      <c r="H38" s="338" t="str">
        <f>IF(ISNUMBER(E38), IF(G38&gt;'Bulk DivVar Analysis'!$D$116,"Pass","Fail"),"")</f>
        <v/>
      </c>
      <c r="I38" s="338" t="str">
        <f t="shared" si="2"/>
        <v/>
      </c>
      <c r="J38" s="339"/>
      <c r="K38" s="338" t="s">
        <v>768</v>
      </c>
      <c r="L38" s="338" t="str">
        <f t="shared" si="0"/>
        <v/>
      </c>
      <c r="M38" s="338" t="str">
        <f>IF(ISNUMBER($E$2),IF(L38&gt;='Bulk DivVar Analysis'!$P$16,"Yes","No"),"")</f>
        <v/>
      </c>
      <c r="N38" s="338" t="s">
        <v>695</v>
      </c>
      <c r="O38" s="338" t="s">
        <v>696</v>
      </c>
      <c r="P38" s="338" t="s">
        <v>749</v>
      </c>
      <c r="Q38" s="338" t="str">
        <f t="shared" si="1"/>
        <v>Mavi_Tru_Nxt_AS_3.7</v>
      </c>
    </row>
    <row r="39" spans="1:17" ht="13.5" customHeight="1">
      <c r="A39" s="481"/>
      <c r="B39" s="481"/>
      <c r="C39" s="481"/>
      <c r="D39" s="481"/>
      <c r="E39" s="481"/>
      <c r="F39" s="339"/>
      <c r="G39" s="340" t="str">
        <f>IF(ISNUMBER(E39),E39/'Bulk DivVar Analysis'!$C$114,"")</f>
        <v/>
      </c>
      <c r="H39" s="338" t="str">
        <f>IF(ISNUMBER(E39), IF(G39&gt;'Bulk DivVar Analysis'!$D$116,"Pass","Fail"),"")</f>
        <v/>
      </c>
      <c r="I39" s="338" t="str">
        <f t="shared" si="2"/>
        <v/>
      </c>
      <c r="J39" s="339"/>
      <c r="K39" s="338" t="s">
        <v>770</v>
      </c>
      <c r="L39" s="338" t="str">
        <f t="shared" si="0"/>
        <v/>
      </c>
      <c r="M39" s="338" t="str">
        <f>IF(ISNUMBER($E$2),IF(L39&gt;='Bulk DivVar Analysis'!$P$16,"Yes","No"),"")</f>
        <v/>
      </c>
      <c r="N39" s="338" t="s">
        <v>695</v>
      </c>
      <c r="O39" s="338" t="s">
        <v>696</v>
      </c>
      <c r="P39" s="338" t="s">
        <v>751</v>
      </c>
      <c r="Q39" s="338" t="str">
        <f t="shared" si="1"/>
        <v>Mavi_Tru_Nxt_AS_3.8</v>
      </c>
    </row>
    <row r="40" spans="1:17" ht="13.5" customHeight="1">
      <c r="A40" s="481"/>
      <c r="B40" s="481"/>
      <c r="C40" s="481"/>
      <c r="D40" s="481"/>
      <c r="E40" s="481"/>
      <c r="F40" s="339"/>
      <c r="G40" s="340" t="str">
        <f>IF(ISNUMBER(E40),E40/'Bulk DivVar Analysis'!$C$114,"")</f>
        <v/>
      </c>
      <c r="H40" s="338" t="str">
        <f>IF(ISNUMBER(E40), IF(G40&gt;'Bulk DivVar Analysis'!$D$116,"Pass","Fail"),"")</f>
        <v/>
      </c>
      <c r="I40" s="338" t="str">
        <f t="shared" si="2"/>
        <v/>
      </c>
      <c r="J40" s="339"/>
      <c r="K40" s="338" t="s">
        <v>772</v>
      </c>
      <c r="L40" s="338" t="str">
        <f t="shared" si="0"/>
        <v/>
      </c>
      <c r="M40" s="338" t="str">
        <f>IF(ISNUMBER($E$2),IF(L40&gt;='Bulk DivVar Analysis'!$P$16,"Yes","No"),"")</f>
        <v/>
      </c>
      <c r="N40" s="338" t="s">
        <v>695</v>
      </c>
      <c r="O40" s="338" t="s">
        <v>696</v>
      </c>
      <c r="P40" s="338" t="s">
        <v>753</v>
      </c>
      <c r="Q40" s="338" t="str">
        <f t="shared" si="1"/>
        <v>Mavi_Tru_Nxt_AS_3.9</v>
      </c>
    </row>
    <row r="41" spans="1:17" ht="13.5" customHeight="1">
      <c r="A41" s="481"/>
      <c r="B41" s="481"/>
      <c r="C41" s="481"/>
      <c r="D41" s="481"/>
      <c r="E41" s="481"/>
      <c r="F41" s="339"/>
      <c r="G41" s="340" t="str">
        <f>IF(ISNUMBER(E41),E41/'Bulk DivVar Analysis'!$C$114,"")</f>
        <v/>
      </c>
      <c r="H41" s="338" t="str">
        <f>IF(ISNUMBER(E41), IF(G41&gt;'Bulk DivVar Analysis'!$D$116,"Pass","Fail"),"")</f>
        <v/>
      </c>
      <c r="I41" s="338" t="str">
        <f t="shared" si="2"/>
        <v/>
      </c>
      <c r="J41" s="339"/>
      <c r="K41" s="338" t="s">
        <v>774</v>
      </c>
      <c r="L41" s="338" t="str">
        <f t="shared" si="0"/>
        <v/>
      </c>
      <c r="M41" s="338" t="str">
        <f>IF(ISNUMBER($E$2),IF(L41&gt;='Bulk DivVar Analysis'!$P$16,"Yes","No"),"")</f>
        <v/>
      </c>
      <c r="N41" s="338" t="s">
        <v>695</v>
      </c>
      <c r="O41" s="338" t="s">
        <v>696</v>
      </c>
      <c r="P41" s="338" t="s">
        <v>755</v>
      </c>
      <c r="Q41" s="338" t="str">
        <f t="shared" si="1"/>
        <v>Mavi_Tru_Nxt_AS_3.10</v>
      </c>
    </row>
    <row r="42" spans="1:17" ht="13.5" customHeight="1">
      <c r="A42" s="481"/>
      <c r="B42" s="481"/>
      <c r="C42" s="481"/>
      <c r="D42" s="481"/>
      <c r="E42" s="481"/>
      <c r="F42" s="339"/>
      <c r="G42" s="340" t="str">
        <f>IF(ISNUMBER(E42),E42/'Bulk DivVar Analysis'!$C$114,"")</f>
        <v/>
      </c>
      <c r="H42" s="338" t="str">
        <f>IF(ISNUMBER(E42), IF(G42&gt;'Bulk DivVar Analysis'!$D$116,"Pass","Fail"),"")</f>
        <v/>
      </c>
      <c r="I42" s="338" t="str">
        <f t="shared" si="2"/>
        <v/>
      </c>
      <c r="J42" s="339"/>
      <c r="K42" s="339"/>
      <c r="L42" s="339"/>
      <c r="M42" s="339"/>
      <c r="N42" s="339"/>
      <c r="O42" s="339"/>
      <c r="P42" s="339"/>
      <c r="Q42" s="339"/>
    </row>
    <row r="43" spans="1:17" ht="13.5" customHeight="1">
      <c r="A43" s="481"/>
      <c r="B43" s="481"/>
      <c r="C43" s="481"/>
      <c r="D43" s="481"/>
      <c r="E43" s="481"/>
      <c r="F43" s="339"/>
      <c r="G43" s="340" t="str">
        <f>IF(ISNUMBER(E43),E43/'Bulk DivVar Analysis'!$C$114,"")</f>
        <v/>
      </c>
      <c r="H43" s="338" t="str">
        <f>IF(ISNUMBER(E43), IF(G43&gt;'Bulk DivVar Analysis'!$D$116,"Pass","Fail"),"")</f>
        <v/>
      </c>
      <c r="I43" s="338" t="str">
        <f t="shared" si="2"/>
        <v/>
      </c>
      <c r="J43" s="339"/>
      <c r="K43" s="339"/>
      <c r="L43" s="339"/>
      <c r="M43" s="339"/>
      <c r="N43" s="339"/>
      <c r="O43" s="339"/>
      <c r="P43" s="339"/>
      <c r="Q43" s="339"/>
    </row>
    <row r="44" spans="1:17" ht="13.5" customHeight="1">
      <c r="A44" s="481"/>
      <c r="B44" s="481"/>
      <c r="C44" s="481"/>
      <c r="D44" s="481"/>
      <c r="E44" s="481"/>
      <c r="F44" s="339"/>
      <c r="G44" s="340" t="str">
        <f>IF(ISNUMBER(E44),E44/'Bulk DivVar Analysis'!$C$114,"")</f>
        <v/>
      </c>
      <c r="H44" s="338" t="str">
        <f>IF(ISNUMBER(E44), IF(G44&gt;'Bulk DivVar Analysis'!$D$116,"Pass","Fail"),"")</f>
        <v/>
      </c>
      <c r="I44" s="338" t="str">
        <f t="shared" si="2"/>
        <v/>
      </c>
      <c r="J44" s="339"/>
      <c r="K44" s="339"/>
      <c r="L44" s="339"/>
      <c r="M44" s="339"/>
      <c r="N44" s="339"/>
      <c r="O44" s="339"/>
      <c r="P44" s="339"/>
      <c r="Q44" s="339"/>
    </row>
    <row r="45" spans="1:17" ht="13.5" customHeight="1">
      <c r="A45" s="481"/>
      <c r="B45" s="481"/>
      <c r="C45" s="481"/>
      <c r="D45" s="481"/>
      <c r="E45" s="481"/>
      <c r="F45" s="339"/>
      <c r="G45" s="340" t="str">
        <f>IF(ISNUMBER(E45),E45/'Bulk DivVar Analysis'!$C$114,"")</f>
        <v/>
      </c>
      <c r="H45" s="338" t="str">
        <f>IF(ISNUMBER(E45), IF(G45&gt;'Bulk DivVar Analysis'!$D$116,"Pass","Fail"),"")</f>
        <v/>
      </c>
      <c r="I45" s="338" t="str">
        <f t="shared" si="2"/>
        <v/>
      </c>
      <c r="J45" s="339"/>
      <c r="K45" s="339"/>
      <c r="L45" s="339"/>
      <c r="M45" s="339"/>
      <c r="N45" s="339"/>
      <c r="O45" s="339"/>
      <c r="P45" s="339"/>
      <c r="Q45" s="339"/>
    </row>
    <row r="46" spans="1:17" ht="13.5" customHeight="1">
      <c r="A46" s="481"/>
      <c r="B46" s="481"/>
      <c r="C46" s="481"/>
      <c r="D46" s="481"/>
      <c r="E46" s="481"/>
      <c r="F46" s="339"/>
      <c r="G46" s="340" t="str">
        <f>IF(ISNUMBER(E46),E46/'Bulk DivVar Analysis'!$C$114,"")</f>
        <v/>
      </c>
      <c r="H46" s="338" t="str">
        <f>IF(ISNUMBER(E46), IF(G46&gt;'Bulk DivVar Analysis'!$D$116,"Pass","Fail"),"")</f>
        <v/>
      </c>
      <c r="I46" s="338" t="str">
        <f t="shared" si="2"/>
        <v/>
      </c>
      <c r="J46" s="339"/>
      <c r="K46" s="339"/>
      <c r="L46" s="339"/>
      <c r="M46" s="339"/>
      <c r="N46" s="339"/>
      <c r="O46" s="339"/>
      <c r="P46" s="339"/>
      <c r="Q46" s="339"/>
    </row>
    <row r="47" spans="1:17" ht="13.5" customHeight="1">
      <c r="A47" s="481"/>
      <c r="B47" s="481"/>
      <c r="C47" s="481"/>
      <c r="D47" s="481"/>
      <c r="E47" s="481"/>
      <c r="F47" s="339"/>
      <c r="G47" s="340" t="str">
        <f>IF(ISNUMBER(E47),E47/'Bulk DivVar Analysis'!$C$114,"")</f>
        <v/>
      </c>
      <c r="H47" s="338" t="str">
        <f>IF(ISNUMBER(E47), IF(G47&gt;'Bulk DivVar Analysis'!$D$116,"Pass","Fail"),"")</f>
        <v/>
      </c>
      <c r="I47" s="338" t="str">
        <f t="shared" si="2"/>
        <v/>
      </c>
      <c r="J47" s="339"/>
      <c r="K47" s="339"/>
      <c r="L47" s="339"/>
      <c r="M47" s="339"/>
      <c r="N47" s="339"/>
      <c r="O47" s="339"/>
      <c r="P47" s="339"/>
      <c r="Q47" s="339"/>
    </row>
    <row r="48" spans="1:17" ht="13.5" customHeight="1">
      <c r="A48" s="481"/>
      <c r="B48" s="481"/>
      <c r="C48" s="481"/>
      <c r="D48" s="481"/>
      <c r="E48" s="481"/>
      <c r="F48" s="339"/>
      <c r="G48" s="340" t="str">
        <f>IF(ISNUMBER(E48),E48/'Bulk DivVar Analysis'!$C$114,"")</f>
        <v/>
      </c>
      <c r="H48" s="338" t="str">
        <f>IF(ISNUMBER(E48), IF(G48&gt;'Bulk DivVar Analysis'!$D$116,"Pass","Fail"),"")</f>
        <v/>
      </c>
      <c r="I48" s="338" t="str">
        <f t="shared" si="2"/>
        <v/>
      </c>
      <c r="J48" s="339"/>
      <c r="K48" s="339"/>
      <c r="L48" s="339"/>
      <c r="M48" s="339"/>
      <c r="N48" s="339"/>
      <c r="O48" s="339"/>
      <c r="P48" s="339"/>
      <c r="Q48" s="339"/>
    </row>
    <row r="49" spans="1:17" ht="13.5" customHeight="1">
      <c r="A49" s="481"/>
      <c r="B49" s="481"/>
      <c r="C49" s="481"/>
      <c r="D49" s="481"/>
      <c r="E49" s="481"/>
      <c r="F49" s="339"/>
      <c r="G49" s="340" t="str">
        <f>IF(ISNUMBER(E49),E49/'Bulk DivVar Analysis'!$C$114,"")</f>
        <v/>
      </c>
      <c r="H49" s="338" t="str">
        <f>IF(ISNUMBER(E49), IF(G49&gt;'Bulk DivVar Analysis'!$D$116,"Pass","Fail"),"")</f>
        <v/>
      </c>
      <c r="I49" s="338" t="str">
        <f t="shared" si="2"/>
        <v/>
      </c>
      <c r="J49" s="339"/>
      <c r="K49" s="339"/>
      <c r="L49" s="339"/>
      <c r="M49" s="339"/>
      <c r="N49" s="339"/>
      <c r="O49" s="339"/>
      <c r="P49" s="339"/>
      <c r="Q49" s="339"/>
    </row>
    <row r="50" spans="1:17" ht="13.5" customHeight="1">
      <c r="A50" s="481"/>
      <c r="B50" s="481"/>
      <c r="C50" s="481"/>
      <c r="D50" s="481"/>
      <c r="E50" s="481"/>
      <c r="F50" s="339"/>
      <c r="G50" s="340" t="str">
        <f>IF(ISNUMBER(E50),E50/'Bulk DivVar Analysis'!$C$114,"")</f>
        <v/>
      </c>
      <c r="H50" s="338" t="str">
        <f>IF(ISNUMBER(E50), IF(G50&gt;'Bulk DivVar Analysis'!$D$116,"Pass","Fail"),"")</f>
        <v/>
      </c>
      <c r="I50" s="338" t="str">
        <f t="shared" si="2"/>
        <v/>
      </c>
      <c r="J50" s="339"/>
      <c r="K50" s="339"/>
      <c r="L50" s="339"/>
      <c r="M50" s="339"/>
      <c r="N50" s="339"/>
      <c r="O50" s="339"/>
      <c r="P50" s="339"/>
      <c r="Q50" s="339"/>
    </row>
    <row r="51" spans="1:17" ht="13.5" customHeight="1">
      <c r="A51" s="481"/>
      <c r="B51" s="481"/>
      <c r="C51" s="481"/>
      <c r="D51" s="481"/>
      <c r="E51" s="481"/>
      <c r="F51" s="339"/>
      <c r="G51" s="340" t="str">
        <f>IF(ISNUMBER(E51),E51/'Bulk DivVar Analysis'!$C$114,"")</f>
        <v/>
      </c>
      <c r="H51" s="338" t="str">
        <f>IF(ISNUMBER(E51), IF(G51&gt;'Bulk DivVar Analysis'!$D$116,"Pass","Fail"),"")</f>
        <v/>
      </c>
      <c r="I51" s="338" t="str">
        <f t="shared" si="2"/>
        <v/>
      </c>
      <c r="J51" s="339"/>
      <c r="K51" s="339"/>
      <c r="L51" s="339"/>
      <c r="M51" s="339"/>
      <c r="N51" s="339"/>
      <c r="O51" s="339"/>
      <c r="P51" s="339"/>
      <c r="Q51" s="339"/>
    </row>
    <row r="52" spans="1:17" ht="13.5" customHeight="1">
      <c r="A52" s="481"/>
      <c r="B52" s="481"/>
      <c r="C52" s="481"/>
      <c r="D52" s="481"/>
      <c r="E52" s="481"/>
      <c r="F52" s="339"/>
      <c r="G52" s="340" t="str">
        <f>IF(ISNUMBER(E52),E52/'Bulk DivVar Analysis'!$C$114,"")</f>
        <v/>
      </c>
      <c r="H52" s="338" t="str">
        <f>IF(ISNUMBER(E52), IF(G52&gt;'Bulk DivVar Analysis'!$D$116,"Pass","Fail"),"")</f>
        <v/>
      </c>
      <c r="I52" s="338" t="str">
        <f t="shared" si="2"/>
        <v/>
      </c>
      <c r="J52" s="339"/>
      <c r="K52" s="339"/>
      <c r="L52" s="339"/>
      <c r="M52" s="339"/>
      <c r="N52" s="339"/>
      <c r="O52" s="339"/>
      <c r="P52" s="339"/>
      <c r="Q52" s="339"/>
    </row>
    <row r="53" spans="1:17" ht="13.5" customHeight="1">
      <c r="A53" s="481"/>
      <c r="B53" s="481"/>
      <c r="C53" s="481"/>
      <c r="D53" s="481"/>
      <c r="E53" s="481"/>
      <c r="F53" s="339"/>
      <c r="G53" s="340" t="str">
        <f>IF(ISNUMBER(E53),E53/'Bulk DivVar Analysis'!$C$114,"")</f>
        <v/>
      </c>
      <c r="H53" s="338" t="str">
        <f>IF(ISNUMBER(E53), IF(G53&gt;'Bulk DivVar Analysis'!$D$116,"Pass","Fail"),"")</f>
        <v/>
      </c>
      <c r="I53" s="338" t="str">
        <f t="shared" si="2"/>
        <v/>
      </c>
      <c r="J53" s="339"/>
      <c r="K53" s="339"/>
      <c r="L53" s="339"/>
      <c r="M53" s="339"/>
      <c r="N53" s="339"/>
      <c r="O53" s="339"/>
      <c r="P53" s="339"/>
      <c r="Q53" s="339"/>
    </row>
    <row r="54" spans="1:17" ht="13.5" customHeight="1">
      <c r="A54" s="481"/>
      <c r="B54" s="481"/>
      <c r="C54" s="481"/>
      <c r="D54" s="481"/>
      <c r="E54" s="481"/>
      <c r="F54" s="339"/>
      <c r="G54" s="340" t="str">
        <f>IF(ISNUMBER(E54),E54/'Bulk DivVar Analysis'!$C$114,"")</f>
        <v/>
      </c>
      <c r="H54" s="338" t="str">
        <f>IF(ISNUMBER(E54), IF(G54&gt;'Bulk DivVar Analysis'!$D$116,"Pass","Fail"),"")</f>
        <v/>
      </c>
      <c r="I54" s="338" t="str">
        <f t="shared" si="2"/>
        <v/>
      </c>
      <c r="J54" s="339"/>
      <c r="K54" s="339"/>
      <c r="L54" s="339"/>
      <c r="M54" s="339"/>
      <c r="N54" s="339"/>
      <c r="O54" s="339"/>
      <c r="P54" s="339"/>
      <c r="Q54" s="339"/>
    </row>
    <row r="55" spans="1:17" ht="13.5" customHeight="1">
      <c r="A55" s="481"/>
      <c r="B55" s="481"/>
      <c r="C55" s="481"/>
      <c r="D55" s="481"/>
      <c r="E55" s="481"/>
      <c r="F55" s="339"/>
      <c r="G55" s="340" t="str">
        <f>IF(ISNUMBER(E55),E55/'Bulk DivVar Analysis'!$C$114,"")</f>
        <v/>
      </c>
      <c r="H55" s="338" t="str">
        <f>IF(ISNUMBER(E55), IF(G55&gt;'Bulk DivVar Analysis'!$D$116,"Pass","Fail"),"")</f>
        <v/>
      </c>
      <c r="I55" s="338" t="str">
        <f t="shared" si="2"/>
        <v/>
      </c>
      <c r="J55" s="339"/>
      <c r="K55" s="339"/>
      <c r="L55" s="339"/>
      <c r="M55" s="339"/>
      <c r="N55" s="339"/>
      <c r="O55" s="339"/>
      <c r="P55" s="339"/>
      <c r="Q55" s="339"/>
    </row>
    <row r="56" spans="1:17" ht="13.5" customHeight="1">
      <c r="A56" s="481"/>
      <c r="B56" s="481"/>
      <c r="C56" s="481"/>
      <c r="D56" s="481"/>
      <c r="E56" s="481"/>
      <c r="F56" s="339"/>
      <c r="G56" s="340" t="str">
        <f>IF(ISNUMBER(E56),E56/'Bulk DivVar Analysis'!$C$114,"")</f>
        <v/>
      </c>
      <c r="H56" s="338" t="str">
        <f>IF(ISNUMBER(E56), IF(G56&gt;'Bulk DivVar Analysis'!$D$116,"Pass","Fail"),"")</f>
        <v/>
      </c>
      <c r="I56" s="338" t="str">
        <f t="shared" si="2"/>
        <v/>
      </c>
      <c r="J56" s="339"/>
      <c r="K56" s="339"/>
      <c r="L56" s="339"/>
      <c r="M56" s="339"/>
      <c r="N56" s="339"/>
      <c r="O56" s="339"/>
      <c r="P56" s="339"/>
      <c r="Q56" s="339"/>
    </row>
    <row r="57" spans="1:17" ht="13.5" customHeight="1">
      <c r="A57" s="481"/>
      <c r="B57" s="481"/>
      <c r="C57" s="481"/>
      <c r="D57" s="481"/>
      <c r="E57" s="481"/>
      <c r="F57" s="339"/>
      <c r="G57" s="340" t="str">
        <f>IF(ISNUMBER(E57),E57/'Bulk DivVar Analysis'!$C$114,"")</f>
        <v/>
      </c>
      <c r="H57" s="338" t="str">
        <f>IF(ISNUMBER(E57), IF(G57&gt;'Bulk DivVar Analysis'!$D$116,"Pass","Fail"),"")</f>
        <v/>
      </c>
      <c r="I57" s="338" t="str">
        <f t="shared" si="2"/>
        <v/>
      </c>
      <c r="J57" s="339"/>
      <c r="K57" s="339"/>
      <c r="L57" s="339"/>
      <c r="M57" s="339"/>
      <c r="N57" s="339"/>
      <c r="O57" s="339"/>
      <c r="P57" s="339"/>
      <c r="Q57" s="339"/>
    </row>
    <row r="58" spans="1:17" ht="13.5" customHeight="1">
      <c r="A58" s="481"/>
      <c r="B58" s="481"/>
      <c r="C58" s="481"/>
      <c r="D58" s="481"/>
      <c r="E58" s="481"/>
      <c r="F58" s="339"/>
      <c r="G58" s="340" t="str">
        <f>IF(ISNUMBER(E58),E58/'Bulk DivVar Analysis'!$C$114,"")</f>
        <v/>
      </c>
      <c r="H58" s="338" t="str">
        <f>IF(ISNUMBER(E58), IF(G58&gt;'Bulk DivVar Analysis'!$D$116,"Pass","Fail"),"")</f>
        <v/>
      </c>
      <c r="I58" s="338" t="str">
        <f t="shared" si="2"/>
        <v/>
      </c>
      <c r="J58" s="339"/>
      <c r="K58" s="339"/>
      <c r="L58" s="339"/>
      <c r="M58" s="339"/>
      <c r="N58" s="339"/>
      <c r="O58" s="339"/>
      <c r="P58" s="339"/>
      <c r="Q58" s="339"/>
    </row>
    <row r="59" spans="1:17" ht="13.5" customHeight="1">
      <c r="A59" s="481"/>
      <c r="B59" s="481"/>
      <c r="C59" s="481"/>
      <c r="D59" s="481"/>
      <c r="E59" s="481"/>
      <c r="F59" s="339"/>
      <c r="G59" s="340" t="str">
        <f>IF(ISNUMBER(E59),E59/'Bulk DivVar Analysis'!$C$114,"")</f>
        <v/>
      </c>
      <c r="H59" s="338" t="str">
        <f>IF(ISNUMBER(E59), IF(G59&gt;'Bulk DivVar Analysis'!$D$116,"Pass","Fail"),"")</f>
        <v/>
      </c>
      <c r="I59" s="338" t="str">
        <f t="shared" si="2"/>
        <v/>
      </c>
      <c r="J59" s="339"/>
      <c r="K59" s="339"/>
      <c r="L59" s="339"/>
      <c r="M59" s="339"/>
      <c r="N59" s="339"/>
      <c r="O59" s="339"/>
      <c r="P59" s="339"/>
      <c r="Q59" s="339"/>
    </row>
    <row r="60" spans="1:17" ht="13.5" customHeight="1">
      <c r="A60" s="481"/>
      <c r="B60" s="481"/>
      <c r="C60" s="481"/>
      <c r="D60" s="481"/>
      <c r="E60" s="481"/>
      <c r="F60" s="339"/>
      <c r="G60" s="340" t="str">
        <f>IF(ISNUMBER(E60),E60/'Bulk DivVar Analysis'!$C$114,"")</f>
        <v/>
      </c>
      <c r="H60" s="338" t="str">
        <f>IF(ISNUMBER(E60), IF(G60&gt;'Bulk DivVar Analysis'!$D$116,"Pass","Fail"),"")</f>
        <v/>
      </c>
      <c r="I60" s="338" t="str">
        <f t="shared" si="2"/>
        <v/>
      </c>
      <c r="J60" s="339"/>
      <c r="K60" s="339"/>
      <c r="L60" s="339"/>
      <c r="M60" s="339"/>
      <c r="N60" s="339"/>
      <c r="O60" s="339"/>
      <c r="P60" s="339"/>
      <c r="Q60" s="339"/>
    </row>
    <row r="61" spans="1:17" ht="13.5" customHeight="1">
      <c r="A61" s="481"/>
      <c r="B61" s="481"/>
      <c r="C61" s="481"/>
      <c r="D61" s="481"/>
      <c r="E61" s="481"/>
      <c r="F61" s="339"/>
      <c r="G61" s="340" t="str">
        <f>IF(ISNUMBER(E61),E61/'Bulk DivVar Analysis'!$C$114,"")</f>
        <v/>
      </c>
      <c r="H61" s="338" t="str">
        <f>IF(ISNUMBER(E61), IF(G61&gt;'Bulk DivVar Analysis'!$D$116,"Pass","Fail"),"")</f>
        <v/>
      </c>
      <c r="I61" s="338" t="str">
        <f t="shared" si="2"/>
        <v/>
      </c>
      <c r="J61" s="339"/>
      <c r="K61" s="339"/>
      <c r="L61" s="339"/>
      <c r="M61" s="339"/>
      <c r="N61" s="339"/>
      <c r="O61" s="339"/>
      <c r="P61" s="339"/>
      <c r="Q61" s="339"/>
    </row>
    <row r="62" spans="1:17" ht="13.5" customHeight="1">
      <c r="A62" s="481"/>
      <c r="B62" s="481"/>
      <c r="C62" s="481"/>
      <c r="D62" s="481"/>
      <c r="E62" s="481"/>
      <c r="F62" s="339"/>
      <c r="G62" s="340" t="str">
        <f>IF(ISNUMBER(E62),E62/'Bulk DivVar Analysis'!$C$114,"")</f>
        <v/>
      </c>
      <c r="H62" s="338" t="str">
        <f>IF(ISNUMBER(E62), IF(G62&gt;'Bulk DivVar Analysis'!$D$116,"Pass","Fail"),"")</f>
        <v/>
      </c>
      <c r="I62" s="338" t="str">
        <f t="shared" si="2"/>
        <v/>
      </c>
      <c r="J62" s="339"/>
      <c r="K62" s="339"/>
      <c r="L62" s="339"/>
      <c r="M62" s="339"/>
      <c r="N62" s="339"/>
      <c r="O62" s="339"/>
      <c r="P62" s="339"/>
      <c r="Q62" s="339"/>
    </row>
    <row r="63" spans="1:17" ht="13.5" customHeight="1">
      <c r="A63" s="481"/>
      <c r="B63" s="481"/>
      <c r="C63" s="481"/>
      <c r="D63" s="481"/>
      <c r="E63" s="481"/>
      <c r="F63" s="339"/>
      <c r="G63" s="340" t="str">
        <f>IF(ISNUMBER(E63),E63/'Bulk DivVar Analysis'!$C$114,"")</f>
        <v/>
      </c>
      <c r="H63" s="338" t="str">
        <f>IF(ISNUMBER(E63), IF(G63&gt;'Bulk DivVar Analysis'!$D$116,"Pass","Fail"),"")</f>
        <v/>
      </c>
      <c r="I63" s="338" t="str">
        <f t="shared" si="2"/>
        <v/>
      </c>
      <c r="J63" s="339"/>
      <c r="K63" s="339"/>
      <c r="L63" s="339"/>
      <c r="M63" s="339"/>
      <c r="N63" s="339"/>
      <c r="O63" s="339"/>
      <c r="P63" s="339"/>
      <c r="Q63" s="339"/>
    </row>
    <row r="64" spans="1:17" ht="13.5" customHeight="1">
      <c r="A64" s="481"/>
      <c r="B64" s="481"/>
      <c r="C64" s="481"/>
      <c r="D64" s="481"/>
      <c r="E64" s="481"/>
      <c r="F64" s="339"/>
      <c r="G64" s="340" t="str">
        <f>IF(ISNUMBER(E64),E64/'Bulk DivVar Analysis'!$C$114,"")</f>
        <v/>
      </c>
      <c r="H64" s="338" t="str">
        <f>IF(ISNUMBER(E64), IF(G64&gt;'Bulk DivVar Analysis'!$D$116,"Pass","Fail"),"")</f>
        <v/>
      </c>
      <c r="I64" s="338" t="str">
        <f t="shared" si="2"/>
        <v/>
      </c>
      <c r="J64" s="339"/>
      <c r="K64" s="339"/>
      <c r="L64" s="339"/>
      <c r="M64" s="339"/>
      <c r="N64" s="339"/>
      <c r="O64" s="339"/>
      <c r="P64" s="339"/>
      <c r="Q64" s="339"/>
    </row>
    <row r="65" spans="1:17" ht="13.5" customHeight="1">
      <c r="A65" s="481"/>
      <c r="B65" s="481"/>
      <c r="C65" s="481"/>
      <c r="D65" s="481"/>
      <c r="E65" s="481"/>
      <c r="F65" s="339"/>
      <c r="G65" s="340" t="str">
        <f>IF(ISNUMBER(E65),E65/'Bulk DivVar Analysis'!$C$114,"")</f>
        <v/>
      </c>
      <c r="H65" s="338" t="str">
        <f>IF(ISNUMBER(E65), IF(G65&gt;'Bulk DivVar Analysis'!$D$116,"Pass","Fail"),"")</f>
        <v/>
      </c>
      <c r="I65" s="338" t="str">
        <f t="shared" si="2"/>
        <v/>
      </c>
      <c r="J65" s="339"/>
      <c r="K65" s="339"/>
      <c r="L65" s="339"/>
      <c r="M65" s="339"/>
      <c r="N65" s="339"/>
      <c r="O65" s="339"/>
      <c r="P65" s="339"/>
      <c r="Q65" s="339"/>
    </row>
    <row r="66" spans="1:17" ht="13.5" customHeight="1">
      <c r="A66" s="481"/>
      <c r="B66" s="481"/>
      <c r="C66" s="481"/>
      <c r="D66" s="481"/>
      <c r="E66" s="481"/>
      <c r="F66" s="339"/>
      <c r="G66" s="340" t="str">
        <f>IF(ISNUMBER(E66),E66/'Bulk DivVar Analysis'!$C$114,"")</f>
        <v/>
      </c>
      <c r="H66" s="338" t="str">
        <f>IF(ISNUMBER(E66), IF(G66&gt;'Bulk DivVar Analysis'!$D$116,"Pass","Fail"),"")</f>
        <v/>
      </c>
      <c r="I66" s="338" t="str">
        <f t="shared" si="2"/>
        <v/>
      </c>
      <c r="J66" s="339"/>
      <c r="K66" s="339"/>
      <c r="L66" s="339"/>
      <c r="M66" s="339"/>
      <c r="N66" s="339"/>
      <c r="O66" s="339"/>
      <c r="P66" s="339"/>
      <c r="Q66" s="339"/>
    </row>
    <row r="67" spans="1:17" ht="13.5" customHeight="1">
      <c r="A67" s="481"/>
      <c r="B67" s="481"/>
      <c r="C67" s="481"/>
      <c r="D67" s="481"/>
      <c r="E67" s="481"/>
      <c r="F67" s="339"/>
      <c r="G67" s="340" t="str">
        <f>IF(ISNUMBER(E67),E67/'Bulk DivVar Analysis'!$C$114,"")</f>
        <v/>
      </c>
      <c r="H67" s="338" t="str">
        <f>IF(ISNUMBER(E67), IF(G67&gt;'Bulk DivVar Analysis'!$D$116,"Pass","Fail"),"")</f>
        <v/>
      </c>
      <c r="I67" s="338" t="str">
        <f t="shared" ref="I67:I130" si="3">_xlfn.TEXTJOIN("_",TRUE,B67,C67)</f>
        <v/>
      </c>
      <c r="J67" s="339"/>
      <c r="K67" s="339"/>
      <c r="L67" s="339"/>
      <c r="M67" s="339"/>
      <c r="N67" s="339"/>
      <c r="O67" s="339"/>
      <c r="P67" s="339"/>
      <c r="Q67" s="339"/>
    </row>
    <row r="68" spans="1:17" ht="13.5" customHeight="1">
      <c r="A68" s="481"/>
      <c r="B68" s="481"/>
      <c r="C68" s="481"/>
      <c r="D68" s="481"/>
      <c r="E68" s="481"/>
      <c r="F68" s="339"/>
      <c r="G68" s="340" t="str">
        <f>IF(ISNUMBER(E68),E68/'Bulk DivVar Analysis'!$C$114,"")</f>
        <v/>
      </c>
      <c r="H68" s="338" t="str">
        <f>IF(ISNUMBER(E68), IF(G68&gt;'Bulk DivVar Analysis'!$D$116,"Pass","Fail"),"")</f>
        <v/>
      </c>
      <c r="I68" s="338" t="str">
        <f t="shared" si="3"/>
        <v/>
      </c>
      <c r="J68" s="339"/>
      <c r="K68" s="339"/>
      <c r="L68" s="339"/>
      <c r="M68" s="339"/>
      <c r="N68" s="339"/>
      <c r="O68" s="339"/>
      <c r="P68" s="339"/>
      <c r="Q68" s="339"/>
    </row>
    <row r="69" spans="1:17" ht="13.5" customHeight="1">
      <c r="A69" s="481"/>
      <c r="B69" s="481"/>
      <c r="C69" s="481"/>
      <c r="D69" s="481"/>
      <c r="E69" s="481"/>
      <c r="F69" s="339"/>
      <c r="G69" s="340" t="str">
        <f>IF(ISNUMBER(E69),E69/'Bulk DivVar Analysis'!$C$114,"")</f>
        <v/>
      </c>
      <c r="H69" s="338" t="str">
        <f>IF(ISNUMBER(E69), IF(G69&gt;'Bulk DivVar Analysis'!$D$116,"Pass","Fail"),"")</f>
        <v/>
      </c>
      <c r="I69" s="338" t="str">
        <f t="shared" si="3"/>
        <v/>
      </c>
      <c r="J69" s="339"/>
      <c r="K69" s="339"/>
      <c r="L69" s="339"/>
      <c r="M69" s="339"/>
      <c r="N69" s="339"/>
      <c r="O69" s="339"/>
      <c r="P69" s="339"/>
      <c r="Q69" s="339"/>
    </row>
    <row r="70" spans="1:17" ht="13.5" customHeight="1">
      <c r="A70" s="481"/>
      <c r="B70" s="481"/>
      <c r="C70" s="481"/>
      <c r="D70" s="481"/>
      <c r="E70" s="481"/>
      <c r="F70" s="339"/>
      <c r="G70" s="340" t="str">
        <f>IF(ISNUMBER(E70),E70/'Bulk DivVar Analysis'!$C$114,"")</f>
        <v/>
      </c>
      <c r="H70" s="338" t="str">
        <f>IF(ISNUMBER(E70), IF(G70&gt;'Bulk DivVar Analysis'!$D$116,"Pass","Fail"),"")</f>
        <v/>
      </c>
      <c r="I70" s="338" t="str">
        <f t="shared" si="3"/>
        <v/>
      </c>
      <c r="J70" s="339"/>
      <c r="K70" s="339"/>
      <c r="L70" s="339"/>
      <c r="M70" s="339"/>
      <c r="N70" s="339"/>
      <c r="O70" s="339"/>
      <c r="P70" s="339"/>
      <c r="Q70" s="339"/>
    </row>
    <row r="71" spans="1:17" ht="13.5" customHeight="1">
      <c r="A71" s="481"/>
      <c r="B71" s="481"/>
      <c r="C71" s="481"/>
      <c r="D71" s="481"/>
      <c r="E71" s="481"/>
      <c r="F71" s="339"/>
      <c r="G71" s="340" t="str">
        <f>IF(ISNUMBER(E71),E71/'Bulk DivVar Analysis'!$C$114,"")</f>
        <v/>
      </c>
      <c r="H71" s="338" t="str">
        <f>IF(ISNUMBER(E71), IF(G71&gt;'Bulk DivVar Analysis'!$D$116,"Pass","Fail"),"")</f>
        <v/>
      </c>
      <c r="I71" s="338" t="str">
        <f t="shared" si="3"/>
        <v/>
      </c>
      <c r="J71" s="339"/>
      <c r="K71" s="339"/>
      <c r="L71" s="339"/>
      <c r="M71" s="339"/>
      <c r="N71" s="339"/>
      <c r="O71" s="339"/>
      <c r="P71" s="339"/>
      <c r="Q71" s="339"/>
    </row>
    <row r="72" spans="1:17" ht="13.5" customHeight="1">
      <c r="A72" s="481"/>
      <c r="B72" s="481"/>
      <c r="C72" s="481"/>
      <c r="D72" s="481"/>
      <c r="E72" s="481"/>
      <c r="F72" s="339"/>
      <c r="G72" s="340" t="str">
        <f>IF(ISNUMBER(E72),E72/'Bulk DivVar Analysis'!$C$114,"")</f>
        <v/>
      </c>
      <c r="H72" s="338" t="str">
        <f>IF(ISNUMBER(E72), IF(G72&gt;'Bulk DivVar Analysis'!$D$116,"Pass","Fail"),"")</f>
        <v/>
      </c>
      <c r="I72" s="338" t="str">
        <f t="shared" si="3"/>
        <v/>
      </c>
      <c r="J72" s="339"/>
      <c r="K72" s="339"/>
      <c r="L72" s="339"/>
      <c r="M72" s="339"/>
      <c r="N72" s="339"/>
      <c r="O72" s="339"/>
      <c r="P72" s="339"/>
      <c r="Q72" s="339"/>
    </row>
    <row r="73" spans="1:17" ht="13.5" customHeight="1">
      <c r="A73" s="481"/>
      <c r="B73" s="481"/>
      <c r="C73" s="481"/>
      <c r="D73" s="481"/>
      <c r="E73" s="481"/>
      <c r="F73" s="339"/>
      <c r="G73" s="340" t="str">
        <f>IF(ISNUMBER(E73),E73/'Bulk DivVar Analysis'!$C$114,"")</f>
        <v/>
      </c>
      <c r="H73" s="338" t="str">
        <f>IF(ISNUMBER(E73), IF(G73&gt;'Bulk DivVar Analysis'!$D$116,"Pass","Fail"),"")</f>
        <v/>
      </c>
      <c r="I73" s="338" t="str">
        <f t="shared" si="3"/>
        <v/>
      </c>
      <c r="J73" s="339"/>
      <c r="K73" s="339"/>
      <c r="L73" s="339"/>
      <c r="M73" s="339"/>
      <c r="N73" s="339"/>
      <c r="O73" s="339"/>
      <c r="P73" s="339"/>
      <c r="Q73" s="339"/>
    </row>
    <row r="74" spans="1:17" ht="13.5" customHeight="1">
      <c r="A74" s="481"/>
      <c r="B74" s="481"/>
      <c r="C74" s="481"/>
      <c r="D74" s="481"/>
      <c r="E74" s="481"/>
      <c r="F74" s="339"/>
      <c r="G74" s="340" t="str">
        <f>IF(ISNUMBER(E74),E74/'Bulk DivVar Analysis'!$C$114,"")</f>
        <v/>
      </c>
      <c r="H74" s="338" t="str">
        <f>IF(ISNUMBER(E74), IF(G74&gt;'Bulk DivVar Analysis'!$D$116,"Pass","Fail"),"")</f>
        <v/>
      </c>
      <c r="I74" s="338" t="str">
        <f t="shared" si="3"/>
        <v/>
      </c>
      <c r="J74" s="339"/>
      <c r="K74" s="339"/>
      <c r="L74" s="339"/>
      <c r="M74" s="339"/>
      <c r="N74" s="339"/>
      <c r="O74" s="339"/>
      <c r="P74" s="339"/>
      <c r="Q74" s="339"/>
    </row>
    <row r="75" spans="1:17" ht="13.5" customHeight="1">
      <c r="A75" s="481"/>
      <c r="B75" s="481"/>
      <c r="C75" s="481"/>
      <c r="D75" s="481"/>
      <c r="E75" s="481"/>
      <c r="F75" s="339"/>
      <c r="G75" s="340" t="str">
        <f>IF(ISNUMBER(E75),E75/'Bulk DivVar Analysis'!$C$114,"")</f>
        <v/>
      </c>
      <c r="H75" s="338" t="str">
        <f>IF(ISNUMBER(E75), IF(G75&gt;'Bulk DivVar Analysis'!$D$116,"Pass","Fail"),"")</f>
        <v/>
      </c>
      <c r="I75" s="338" t="str">
        <f t="shared" si="3"/>
        <v/>
      </c>
      <c r="J75" s="339"/>
      <c r="K75" s="339"/>
      <c r="L75" s="339"/>
      <c r="M75" s="339"/>
      <c r="N75" s="339"/>
      <c r="O75" s="339"/>
      <c r="P75" s="339"/>
      <c r="Q75" s="339"/>
    </row>
    <row r="76" spans="1:17" ht="13.5" customHeight="1">
      <c r="A76" s="481"/>
      <c r="B76" s="481"/>
      <c r="C76" s="481"/>
      <c r="D76" s="481"/>
      <c r="E76" s="481"/>
      <c r="F76" s="339"/>
      <c r="G76" s="340" t="str">
        <f>IF(ISNUMBER(E76),E76/'Bulk DivVar Analysis'!$C$114,"")</f>
        <v/>
      </c>
      <c r="H76" s="338" t="str">
        <f>IF(ISNUMBER(E76), IF(G76&gt;'Bulk DivVar Analysis'!$D$116,"Pass","Fail"),"")</f>
        <v/>
      </c>
      <c r="I76" s="338" t="str">
        <f t="shared" si="3"/>
        <v/>
      </c>
      <c r="J76" s="339"/>
      <c r="K76" s="339"/>
      <c r="L76" s="339"/>
      <c r="M76" s="339"/>
      <c r="N76" s="339"/>
      <c r="O76" s="339"/>
      <c r="P76" s="339"/>
      <c r="Q76" s="339"/>
    </row>
    <row r="77" spans="1:17" ht="13.5" customHeight="1">
      <c r="A77" s="481"/>
      <c r="B77" s="481"/>
      <c r="C77" s="481"/>
      <c r="D77" s="481"/>
      <c r="E77" s="481"/>
      <c r="F77" s="339"/>
      <c r="G77" s="340" t="str">
        <f>IF(ISNUMBER(E77),E77/'Bulk DivVar Analysis'!$C$114,"")</f>
        <v/>
      </c>
      <c r="H77" s="338" t="str">
        <f>IF(ISNUMBER(E77), IF(G77&gt;'Bulk DivVar Analysis'!$D$116,"Pass","Fail"),"")</f>
        <v/>
      </c>
      <c r="I77" s="338" t="str">
        <f t="shared" si="3"/>
        <v/>
      </c>
      <c r="J77" s="339"/>
      <c r="K77" s="339"/>
      <c r="L77" s="339"/>
      <c r="M77" s="339"/>
      <c r="N77" s="339"/>
      <c r="O77" s="339"/>
      <c r="P77" s="339"/>
      <c r="Q77" s="339"/>
    </row>
    <row r="78" spans="1:17" ht="13.5" customHeight="1">
      <c r="A78" s="481"/>
      <c r="B78" s="481"/>
      <c r="C78" s="481"/>
      <c r="D78" s="481"/>
      <c r="E78" s="481"/>
      <c r="F78" s="339"/>
      <c r="G78" s="340" t="str">
        <f>IF(ISNUMBER(E78),E78/'Bulk DivVar Analysis'!$C$114,"")</f>
        <v/>
      </c>
      <c r="H78" s="338" t="str">
        <f>IF(ISNUMBER(E78), IF(G78&gt;'Bulk DivVar Analysis'!$D$116,"Pass","Fail"),"")</f>
        <v/>
      </c>
      <c r="I78" s="338" t="str">
        <f t="shared" si="3"/>
        <v/>
      </c>
      <c r="J78" s="339"/>
      <c r="K78" s="339"/>
      <c r="L78" s="339"/>
      <c r="M78" s="339"/>
      <c r="N78" s="339"/>
      <c r="O78" s="339"/>
      <c r="P78" s="339"/>
      <c r="Q78" s="339"/>
    </row>
    <row r="79" spans="1:17" ht="13.5" customHeight="1">
      <c r="A79" s="481"/>
      <c r="B79" s="481"/>
      <c r="C79" s="481"/>
      <c r="D79" s="481"/>
      <c r="E79" s="481"/>
      <c r="F79" s="339"/>
      <c r="G79" s="340" t="str">
        <f>IF(ISNUMBER(E79),E79/'Bulk DivVar Analysis'!$C$114,"")</f>
        <v/>
      </c>
      <c r="H79" s="338" t="str">
        <f>IF(ISNUMBER(E79), IF(G79&gt;'Bulk DivVar Analysis'!$D$116,"Pass","Fail"),"")</f>
        <v/>
      </c>
      <c r="I79" s="338" t="str">
        <f t="shared" si="3"/>
        <v/>
      </c>
      <c r="J79" s="339"/>
      <c r="K79" s="339"/>
      <c r="L79" s="339"/>
      <c r="M79" s="339"/>
      <c r="N79" s="339"/>
      <c r="O79" s="339"/>
      <c r="P79" s="339"/>
      <c r="Q79" s="339"/>
    </row>
    <row r="80" spans="1:17" ht="13.5" customHeight="1">
      <c r="A80" s="481"/>
      <c r="B80" s="481"/>
      <c r="C80" s="481"/>
      <c r="D80" s="481"/>
      <c r="E80" s="481"/>
      <c r="F80" s="339"/>
      <c r="G80" s="340" t="str">
        <f>IF(ISNUMBER(E80),E80/'Bulk DivVar Analysis'!$C$114,"")</f>
        <v/>
      </c>
      <c r="H80" s="338" t="str">
        <f>IF(ISNUMBER(E80), IF(G80&gt;'Bulk DivVar Analysis'!$D$116,"Pass","Fail"),"")</f>
        <v/>
      </c>
      <c r="I80" s="338" t="str">
        <f t="shared" si="3"/>
        <v/>
      </c>
      <c r="J80" s="339"/>
      <c r="K80" s="339"/>
      <c r="L80" s="339"/>
      <c r="M80" s="339"/>
      <c r="N80" s="339"/>
      <c r="O80" s="339"/>
      <c r="P80" s="339"/>
      <c r="Q80" s="339"/>
    </row>
    <row r="81" spans="1:17" ht="13.5" customHeight="1">
      <c r="A81" s="481"/>
      <c r="B81" s="481"/>
      <c r="C81" s="481"/>
      <c r="D81" s="481"/>
      <c r="E81" s="481"/>
      <c r="F81" s="339"/>
      <c r="G81" s="340" t="str">
        <f>IF(ISNUMBER(E81),E81/'Bulk DivVar Analysis'!$C$114,"")</f>
        <v/>
      </c>
      <c r="H81" s="338" t="str">
        <f>IF(ISNUMBER(E81), IF(G81&gt;'Bulk DivVar Analysis'!$D$116,"Pass","Fail"),"")</f>
        <v/>
      </c>
      <c r="I81" s="338" t="str">
        <f t="shared" si="3"/>
        <v/>
      </c>
      <c r="J81" s="339"/>
      <c r="K81" s="339"/>
      <c r="L81" s="339"/>
      <c r="M81" s="339"/>
      <c r="N81" s="339"/>
      <c r="O81" s="339"/>
      <c r="P81" s="339"/>
      <c r="Q81" s="339"/>
    </row>
    <row r="82" spans="1:17" ht="13.5" customHeight="1">
      <c r="A82" s="481"/>
      <c r="B82" s="481"/>
      <c r="C82" s="481"/>
      <c r="D82" s="481"/>
      <c r="E82" s="481"/>
      <c r="F82" s="339"/>
      <c r="G82" s="340" t="str">
        <f>IF(ISNUMBER(E82),E82/'Bulk DivVar Analysis'!$C$114,"")</f>
        <v/>
      </c>
      <c r="H82" s="338" t="str">
        <f>IF(ISNUMBER(E82), IF(G82&gt;'Bulk DivVar Analysis'!$D$116,"Pass","Fail"),"")</f>
        <v/>
      </c>
      <c r="I82" s="338" t="str">
        <f t="shared" si="3"/>
        <v/>
      </c>
      <c r="J82" s="339"/>
      <c r="K82" s="339"/>
      <c r="L82" s="339"/>
      <c r="M82" s="339"/>
      <c r="N82" s="339"/>
      <c r="O82" s="339"/>
      <c r="P82" s="339"/>
      <c r="Q82" s="339"/>
    </row>
    <row r="83" spans="1:17" ht="13.5" customHeight="1">
      <c r="A83" s="481"/>
      <c r="B83" s="481"/>
      <c r="C83" s="481"/>
      <c r="D83" s="481"/>
      <c r="E83" s="481"/>
      <c r="F83" s="339"/>
      <c r="G83" s="340" t="str">
        <f>IF(ISNUMBER(E83),E83/'Bulk DivVar Analysis'!$C$114,"")</f>
        <v/>
      </c>
      <c r="H83" s="338" t="str">
        <f>IF(ISNUMBER(E83), IF(G83&gt;'Bulk DivVar Analysis'!$D$116,"Pass","Fail"),"")</f>
        <v/>
      </c>
      <c r="I83" s="338" t="str">
        <f t="shared" si="3"/>
        <v/>
      </c>
      <c r="J83" s="339"/>
      <c r="K83" s="339"/>
      <c r="L83" s="339"/>
      <c r="M83" s="339"/>
      <c r="N83" s="339"/>
      <c r="O83" s="339"/>
      <c r="P83" s="339"/>
      <c r="Q83" s="339"/>
    </row>
    <row r="84" spans="1:17" ht="13.5" customHeight="1">
      <c r="A84" s="481"/>
      <c r="B84" s="481"/>
      <c r="C84" s="481"/>
      <c r="D84" s="481"/>
      <c r="E84" s="481"/>
      <c r="F84" s="339"/>
      <c r="G84" s="340" t="str">
        <f>IF(ISNUMBER(E84),E84/'Bulk DivVar Analysis'!$C$114,"")</f>
        <v/>
      </c>
      <c r="H84" s="338" t="str">
        <f>IF(ISNUMBER(E84), IF(G84&gt;'Bulk DivVar Analysis'!$D$116,"Pass","Fail"),"")</f>
        <v/>
      </c>
      <c r="I84" s="338" t="str">
        <f t="shared" si="3"/>
        <v/>
      </c>
      <c r="J84" s="339"/>
      <c r="K84" s="339"/>
      <c r="L84" s="339"/>
      <c r="M84" s="339"/>
      <c r="N84" s="339"/>
      <c r="O84" s="339"/>
      <c r="P84" s="339"/>
      <c r="Q84" s="339"/>
    </row>
    <row r="85" spans="1:17" ht="13.5" customHeight="1">
      <c r="A85" s="481"/>
      <c r="B85" s="481"/>
      <c r="C85" s="481"/>
      <c r="D85" s="481"/>
      <c r="E85" s="481"/>
      <c r="F85" s="339"/>
      <c r="G85" s="340" t="str">
        <f>IF(ISNUMBER(E85),E85/'Bulk DivVar Analysis'!$C$114,"")</f>
        <v/>
      </c>
      <c r="H85" s="338" t="str">
        <f>IF(ISNUMBER(E85), IF(G85&gt;'Bulk DivVar Analysis'!$D$116,"Pass","Fail"),"")</f>
        <v/>
      </c>
      <c r="I85" s="338" t="str">
        <f t="shared" si="3"/>
        <v/>
      </c>
      <c r="J85" s="339"/>
      <c r="K85" s="339"/>
      <c r="L85" s="339"/>
      <c r="M85" s="339"/>
      <c r="N85" s="339"/>
      <c r="O85" s="339"/>
      <c r="P85" s="339"/>
      <c r="Q85" s="339"/>
    </row>
    <row r="86" spans="1:17" ht="13.5" customHeight="1">
      <c r="A86" s="481"/>
      <c r="B86" s="481"/>
      <c r="C86" s="481"/>
      <c r="D86" s="481"/>
      <c r="E86" s="481"/>
      <c r="F86" s="339"/>
      <c r="G86" s="340" t="str">
        <f>IF(ISNUMBER(E86),E86/'Bulk DivVar Analysis'!$C$114,"")</f>
        <v/>
      </c>
      <c r="H86" s="338" t="str">
        <f>IF(ISNUMBER(E86), IF(G86&gt;'Bulk DivVar Analysis'!$D$116,"Pass","Fail"),"")</f>
        <v/>
      </c>
      <c r="I86" s="338" t="str">
        <f t="shared" si="3"/>
        <v/>
      </c>
      <c r="J86" s="339"/>
      <c r="K86" s="339"/>
      <c r="L86" s="339"/>
      <c r="M86" s="339"/>
      <c r="N86" s="339"/>
      <c r="O86" s="339"/>
      <c r="P86" s="339"/>
      <c r="Q86" s="339"/>
    </row>
    <row r="87" spans="1:17" ht="13.5" customHeight="1">
      <c r="A87" s="481"/>
      <c r="B87" s="481"/>
      <c r="C87" s="481"/>
      <c r="D87" s="481"/>
      <c r="E87" s="481"/>
      <c r="F87" s="339"/>
      <c r="G87" s="340" t="str">
        <f>IF(ISNUMBER(E87),E87/'Bulk DivVar Analysis'!$C$114,"")</f>
        <v/>
      </c>
      <c r="H87" s="338" t="str">
        <f>IF(ISNUMBER(E87), IF(G87&gt;'Bulk DivVar Analysis'!$D$116,"Pass","Fail"),"")</f>
        <v/>
      </c>
      <c r="I87" s="338" t="str">
        <f t="shared" si="3"/>
        <v/>
      </c>
      <c r="J87" s="339"/>
      <c r="K87" s="339"/>
      <c r="L87" s="339"/>
      <c r="M87" s="339"/>
      <c r="N87" s="339"/>
      <c r="O87" s="339"/>
      <c r="P87" s="339"/>
      <c r="Q87" s="339"/>
    </row>
    <row r="88" spans="1:17" ht="13.5" customHeight="1">
      <c r="A88" s="481"/>
      <c r="B88" s="481"/>
      <c r="C88" s="481"/>
      <c r="D88" s="481"/>
      <c r="E88" s="481"/>
      <c r="F88" s="339"/>
      <c r="G88" s="340" t="str">
        <f>IF(ISNUMBER(E88),E88/'Bulk DivVar Analysis'!$C$114,"")</f>
        <v/>
      </c>
      <c r="H88" s="338" t="str">
        <f>IF(ISNUMBER(E88), IF(G88&gt;'Bulk DivVar Analysis'!$D$116,"Pass","Fail"),"")</f>
        <v/>
      </c>
      <c r="I88" s="338" t="str">
        <f t="shared" si="3"/>
        <v/>
      </c>
      <c r="J88" s="339"/>
      <c r="K88" s="339"/>
      <c r="L88" s="339"/>
      <c r="M88" s="339"/>
      <c r="N88" s="339"/>
      <c r="O88" s="339"/>
      <c r="P88" s="339"/>
      <c r="Q88" s="339"/>
    </row>
    <row r="89" spans="1:17" ht="13.5" customHeight="1">
      <c r="A89" s="481"/>
      <c r="B89" s="481"/>
      <c r="C89" s="481"/>
      <c r="D89" s="481"/>
      <c r="E89" s="481"/>
      <c r="F89" s="339"/>
      <c r="G89" s="340" t="str">
        <f>IF(ISNUMBER(E89),E89/'Bulk DivVar Analysis'!$C$114,"")</f>
        <v/>
      </c>
      <c r="H89" s="338" t="str">
        <f>IF(ISNUMBER(E89), IF(G89&gt;'Bulk DivVar Analysis'!$D$116,"Pass","Fail"),"")</f>
        <v/>
      </c>
      <c r="I89" s="338" t="str">
        <f t="shared" si="3"/>
        <v/>
      </c>
      <c r="J89" s="339"/>
      <c r="K89" s="339"/>
      <c r="L89" s="339"/>
      <c r="M89" s="339"/>
      <c r="N89" s="339"/>
      <c r="O89" s="339"/>
      <c r="P89" s="339"/>
      <c r="Q89" s="339"/>
    </row>
    <row r="90" spans="1:17" ht="13.5" customHeight="1">
      <c r="A90" s="481"/>
      <c r="B90" s="481"/>
      <c r="C90" s="481"/>
      <c r="D90" s="481"/>
      <c r="E90" s="481"/>
      <c r="F90" s="339"/>
      <c r="G90" s="340" t="str">
        <f>IF(ISNUMBER(E90),E90/'Bulk DivVar Analysis'!$C$114,"")</f>
        <v/>
      </c>
      <c r="H90" s="338" t="str">
        <f>IF(ISNUMBER(E90), IF(G90&gt;'Bulk DivVar Analysis'!$D$116,"Pass","Fail"),"")</f>
        <v/>
      </c>
      <c r="I90" s="338" t="str">
        <f t="shared" si="3"/>
        <v/>
      </c>
      <c r="J90" s="339"/>
      <c r="K90" s="339"/>
      <c r="L90" s="339"/>
      <c r="M90" s="339"/>
      <c r="N90" s="339"/>
      <c r="O90" s="339"/>
      <c r="P90" s="339"/>
      <c r="Q90" s="339"/>
    </row>
    <row r="91" spans="1:17" ht="13.5" customHeight="1">
      <c r="A91" s="481"/>
      <c r="B91" s="481"/>
      <c r="C91" s="481"/>
      <c r="D91" s="481"/>
      <c r="E91" s="481"/>
      <c r="F91" s="339"/>
      <c r="G91" s="340" t="str">
        <f>IF(ISNUMBER(E91),E91/'Bulk DivVar Analysis'!$C$114,"")</f>
        <v/>
      </c>
      <c r="H91" s="338" t="str">
        <f>IF(ISNUMBER(E91), IF(G91&gt;'Bulk DivVar Analysis'!$D$116,"Pass","Fail"),"")</f>
        <v/>
      </c>
      <c r="I91" s="338" t="str">
        <f t="shared" si="3"/>
        <v/>
      </c>
      <c r="J91" s="339"/>
      <c r="K91" s="339"/>
      <c r="L91" s="339"/>
      <c r="M91" s="339"/>
      <c r="N91" s="339"/>
      <c r="O91" s="339"/>
      <c r="P91" s="339"/>
      <c r="Q91" s="339"/>
    </row>
    <row r="92" spans="1:17" ht="13.5" customHeight="1">
      <c r="A92" s="481"/>
      <c r="B92" s="481"/>
      <c r="C92" s="481"/>
      <c r="D92" s="481"/>
      <c r="E92" s="481"/>
      <c r="F92" s="339"/>
      <c r="G92" s="340" t="str">
        <f>IF(ISNUMBER(E92),E92/'Bulk DivVar Analysis'!$C$114,"")</f>
        <v/>
      </c>
      <c r="H92" s="338" t="str">
        <f>IF(ISNUMBER(E92), IF(G92&gt;'Bulk DivVar Analysis'!$D$116,"Pass","Fail"),"")</f>
        <v/>
      </c>
      <c r="I92" s="338" t="str">
        <f t="shared" si="3"/>
        <v/>
      </c>
      <c r="J92" s="339"/>
      <c r="K92" s="339"/>
      <c r="L92" s="339"/>
      <c r="M92" s="339"/>
      <c r="N92" s="339"/>
      <c r="O92" s="339"/>
      <c r="P92" s="339"/>
      <c r="Q92" s="339"/>
    </row>
    <row r="93" spans="1:17" ht="13.5" customHeight="1">
      <c r="A93" s="481"/>
      <c r="B93" s="481"/>
      <c r="C93" s="481"/>
      <c r="D93" s="481"/>
      <c r="E93" s="481"/>
      <c r="F93" s="339"/>
      <c r="G93" s="340" t="str">
        <f>IF(ISNUMBER(E93),E93/'Bulk DivVar Analysis'!$C$114,"")</f>
        <v/>
      </c>
      <c r="H93" s="338" t="str">
        <f>IF(ISNUMBER(E93), IF(G93&gt;'Bulk DivVar Analysis'!$D$116,"Pass","Fail"),"")</f>
        <v/>
      </c>
      <c r="I93" s="338" t="str">
        <f t="shared" si="3"/>
        <v/>
      </c>
      <c r="J93" s="339"/>
      <c r="K93" s="339"/>
      <c r="L93" s="339"/>
      <c r="M93" s="339"/>
      <c r="N93" s="339"/>
      <c r="O93" s="339"/>
      <c r="P93" s="339"/>
      <c r="Q93" s="339"/>
    </row>
    <row r="94" spans="1:17" ht="13.5" customHeight="1">
      <c r="A94" s="481"/>
      <c r="B94" s="481"/>
      <c r="C94" s="481"/>
      <c r="D94" s="481"/>
      <c r="E94" s="481"/>
      <c r="F94" s="339"/>
      <c r="G94" s="340" t="str">
        <f>IF(ISNUMBER(E94),E94/'Bulk DivVar Analysis'!$C$114,"")</f>
        <v/>
      </c>
      <c r="H94" s="338" t="str">
        <f>IF(ISNUMBER(E94), IF(G94&gt;'Bulk DivVar Analysis'!$D$116,"Pass","Fail"),"")</f>
        <v/>
      </c>
      <c r="I94" s="338" t="str">
        <f t="shared" si="3"/>
        <v/>
      </c>
      <c r="J94" s="339"/>
      <c r="K94" s="339"/>
      <c r="L94" s="339"/>
      <c r="M94" s="339"/>
      <c r="N94" s="339"/>
      <c r="O94" s="339"/>
      <c r="P94" s="339"/>
      <c r="Q94" s="339"/>
    </row>
    <row r="95" spans="1:17" ht="13.5" customHeight="1">
      <c r="A95" s="481"/>
      <c r="B95" s="481"/>
      <c r="C95" s="481"/>
      <c r="D95" s="481"/>
      <c r="E95" s="481"/>
      <c r="F95" s="339"/>
      <c r="G95" s="340" t="str">
        <f>IF(ISNUMBER(E95),E95/'Bulk DivVar Analysis'!$C$114,"")</f>
        <v/>
      </c>
      <c r="H95" s="338" t="str">
        <f>IF(ISNUMBER(E95), IF(G95&gt;'Bulk DivVar Analysis'!$D$116,"Pass","Fail"),"")</f>
        <v/>
      </c>
      <c r="I95" s="338" t="str">
        <f t="shared" si="3"/>
        <v/>
      </c>
      <c r="J95" s="339"/>
      <c r="K95" s="339"/>
      <c r="L95" s="339"/>
      <c r="M95" s="339"/>
      <c r="N95" s="339"/>
      <c r="O95" s="339"/>
      <c r="P95" s="339"/>
      <c r="Q95" s="339"/>
    </row>
    <row r="96" spans="1:17" ht="13.5" customHeight="1">
      <c r="A96" s="481"/>
      <c r="B96" s="481"/>
      <c r="C96" s="481"/>
      <c r="D96" s="481"/>
      <c r="E96" s="481"/>
      <c r="F96" s="339"/>
      <c r="G96" s="340" t="str">
        <f>IF(ISNUMBER(E96),E96/'Bulk DivVar Analysis'!$C$114,"")</f>
        <v/>
      </c>
      <c r="H96" s="338" t="str">
        <f>IF(ISNUMBER(E96), IF(G96&gt;'Bulk DivVar Analysis'!$D$116,"Pass","Fail"),"")</f>
        <v/>
      </c>
      <c r="I96" s="338" t="str">
        <f t="shared" si="3"/>
        <v/>
      </c>
      <c r="J96" s="339"/>
      <c r="K96" s="339"/>
      <c r="L96" s="339"/>
      <c r="M96" s="339"/>
      <c r="N96" s="339"/>
      <c r="O96" s="339"/>
      <c r="P96" s="339"/>
      <c r="Q96" s="339"/>
    </row>
    <row r="97" spans="1:17" ht="13.5" customHeight="1">
      <c r="A97" s="481"/>
      <c r="B97" s="481"/>
      <c r="C97" s="481"/>
      <c r="D97" s="481"/>
      <c r="E97" s="481"/>
      <c r="F97" s="339"/>
      <c r="G97" s="340" t="str">
        <f>IF(ISNUMBER(E97),E97/'Bulk DivVar Analysis'!$C$114,"")</f>
        <v/>
      </c>
      <c r="H97" s="338" t="str">
        <f>IF(ISNUMBER(E97), IF(G97&gt;'Bulk DivVar Analysis'!$D$116,"Pass","Fail"),"")</f>
        <v/>
      </c>
      <c r="I97" s="338" t="str">
        <f t="shared" si="3"/>
        <v/>
      </c>
      <c r="J97" s="339"/>
      <c r="K97" s="339"/>
      <c r="L97" s="339"/>
      <c r="M97" s="339"/>
      <c r="N97" s="339"/>
      <c r="O97" s="339"/>
      <c r="P97" s="339"/>
      <c r="Q97" s="339"/>
    </row>
    <row r="98" spans="1:17" ht="13.5" customHeight="1">
      <c r="A98" s="481"/>
      <c r="B98" s="481"/>
      <c r="C98" s="481"/>
      <c r="D98" s="481"/>
      <c r="E98" s="481"/>
      <c r="F98" s="339"/>
      <c r="G98" s="340" t="str">
        <f>IF(ISNUMBER(E98),E98/'Bulk DivVar Analysis'!$C$114,"")</f>
        <v/>
      </c>
      <c r="H98" s="338" t="str">
        <f>IF(ISNUMBER(E98), IF(G98&gt;'Bulk DivVar Analysis'!$D$116,"Pass","Fail"),"")</f>
        <v/>
      </c>
      <c r="I98" s="338" t="str">
        <f t="shared" si="3"/>
        <v/>
      </c>
      <c r="J98" s="339"/>
      <c r="K98" s="339"/>
      <c r="L98" s="339"/>
      <c r="M98" s="339"/>
      <c r="N98" s="339"/>
      <c r="O98" s="339"/>
      <c r="P98" s="339"/>
      <c r="Q98" s="339"/>
    </row>
    <row r="99" spans="1:17" ht="13.5" customHeight="1">
      <c r="A99" s="481"/>
      <c r="B99" s="481"/>
      <c r="C99" s="481"/>
      <c r="D99" s="481"/>
      <c r="E99" s="481"/>
      <c r="F99" s="339"/>
      <c r="G99" s="340" t="str">
        <f>IF(ISNUMBER(E99),E99/'Bulk DivVar Analysis'!$C$114,"")</f>
        <v/>
      </c>
      <c r="H99" s="338" t="str">
        <f>IF(ISNUMBER(E99), IF(G99&gt;'Bulk DivVar Analysis'!$D$116,"Pass","Fail"),"")</f>
        <v/>
      </c>
      <c r="I99" s="338" t="str">
        <f t="shared" si="3"/>
        <v/>
      </c>
      <c r="J99" s="339"/>
      <c r="K99" s="339"/>
      <c r="L99" s="339"/>
      <c r="M99" s="339"/>
      <c r="N99" s="339"/>
      <c r="O99" s="339"/>
      <c r="P99" s="339"/>
      <c r="Q99" s="339"/>
    </row>
    <row r="100" spans="1:17" ht="13.5" customHeight="1">
      <c r="A100" s="481"/>
      <c r="B100" s="481"/>
      <c r="C100" s="481"/>
      <c r="D100" s="481"/>
      <c r="E100" s="481"/>
      <c r="F100" s="339"/>
      <c r="G100" s="340" t="str">
        <f>IF(ISNUMBER(E100),E100/'Bulk DivVar Analysis'!$C$114,"")</f>
        <v/>
      </c>
      <c r="H100" s="338" t="str">
        <f>IF(ISNUMBER(E100), IF(G100&gt;'Bulk DivVar Analysis'!$D$116,"Pass","Fail"),"")</f>
        <v/>
      </c>
      <c r="I100" s="338" t="str">
        <f t="shared" si="3"/>
        <v/>
      </c>
      <c r="J100" s="339"/>
      <c r="K100" s="339"/>
      <c r="L100" s="339"/>
      <c r="M100" s="339"/>
      <c r="N100" s="339"/>
      <c r="O100" s="339"/>
      <c r="P100" s="339"/>
      <c r="Q100" s="339"/>
    </row>
    <row r="101" spans="1:17" ht="13.5" customHeight="1">
      <c r="A101" s="481"/>
      <c r="B101" s="481"/>
      <c r="C101" s="481"/>
      <c r="D101" s="481"/>
      <c r="E101" s="481"/>
      <c r="F101" s="339"/>
      <c r="G101" s="340" t="str">
        <f>IF(ISNUMBER(E101),E101/'Bulk DivVar Analysis'!$C$114,"")</f>
        <v/>
      </c>
      <c r="H101" s="338" t="str">
        <f>IF(ISNUMBER(E101), IF(G101&gt;'Bulk DivVar Analysis'!$D$116,"Pass","Fail"),"")</f>
        <v/>
      </c>
      <c r="I101" s="338" t="str">
        <f t="shared" si="3"/>
        <v/>
      </c>
      <c r="J101" s="339"/>
      <c r="K101" s="339"/>
      <c r="L101" s="339"/>
      <c r="M101" s="339"/>
      <c r="N101" s="339"/>
      <c r="O101" s="339"/>
      <c r="P101" s="339"/>
      <c r="Q101" s="339"/>
    </row>
    <row r="102" spans="1:17" ht="13.5" customHeight="1">
      <c r="A102" s="481"/>
      <c r="B102" s="481"/>
      <c r="C102" s="481"/>
      <c r="D102" s="481"/>
      <c r="E102" s="481"/>
      <c r="F102" s="339"/>
      <c r="G102" s="340" t="str">
        <f>IF(ISNUMBER(E102),E102/'Bulk DivVar Analysis'!$C$114,"")</f>
        <v/>
      </c>
      <c r="H102" s="338" t="str">
        <f>IF(ISNUMBER(E102), IF(G102&gt;'Bulk DivVar Analysis'!$D$116,"Pass","Fail"),"")</f>
        <v/>
      </c>
      <c r="I102" s="338" t="str">
        <f t="shared" si="3"/>
        <v/>
      </c>
      <c r="J102" s="339"/>
      <c r="K102" s="339"/>
      <c r="L102" s="339"/>
      <c r="M102" s="339"/>
      <c r="N102" s="339"/>
      <c r="O102" s="339"/>
      <c r="P102" s="339"/>
      <c r="Q102" s="339"/>
    </row>
    <row r="103" spans="1:17" ht="13.5" customHeight="1">
      <c r="A103" s="481"/>
      <c r="B103" s="481"/>
      <c r="C103" s="481"/>
      <c r="D103" s="481"/>
      <c r="E103" s="481"/>
      <c r="F103" s="339"/>
      <c r="G103" s="340" t="str">
        <f>IF(ISNUMBER(E103),E103/'Bulk DivVar Analysis'!$C$114,"")</f>
        <v/>
      </c>
      <c r="H103" s="338" t="str">
        <f>IF(ISNUMBER(E103), IF(G103&gt;'Bulk DivVar Analysis'!$D$116,"Pass","Fail"),"")</f>
        <v/>
      </c>
      <c r="I103" s="338" t="str">
        <f t="shared" si="3"/>
        <v/>
      </c>
      <c r="J103" s="339"/>
      <c r="K103" s="339"/>
      <c r="L103" s="339"/>
      <c r="M103" s="339"/>
      <c r="N103" s="339"/>
      <c r="O103" s="339"/>
      <c r="P103" s="339"/>
      <c r="Q103" s="339"/>
    </row>
    <row r="104" spans="1:17" ht="13.5" customHeight="1">
      <c r="A104" s="481"/>
      <c r="B104" s="481"/>
      <c r="C104" s="481"/>
      <c r="D104" s="481"/>
      <c r="E104" s="481"/>
      <c r="F104" s="339"/>
      <c r="G104" s="340" t="str">
        <f>IF(ISNUMBER(E104),E104/'Bulk DivVar Analysis'!$C$114,"")</f>
        <v/>
      </c>
      <c r="H104" s="338" t="str">
        <f>IF(ISNUMBER(E104), IF(G104&gt;'Bulk DivVar Analysis'!$D$116,"Pass","Fail"),"")</f>
        <v/>
      </c>
      <c r="I104" s="338" t="str">
        <f t="shared" si="3"/>
        <v/>
      </c>
      <c r="J104" s="339"/>
      <c r="K104" s="339"/>
      <c r="L104" s="339"/>
      <c r="M104" s="339"/>
      <c r="N104" s="339"/>
      <c r="O104" s="339"/>
      <c r="P104" s="339"/>
      <c r="Q104" s="339"/>
    </row>
    <row r="105" spans="1:17" ht="13.5" customHeight="1">
      <c r="A105" s="481"/>
      <c r="B105" s="481"/>
      <c r="C105" s="481"/>
      <c r="D105" s="481"/>
      <c r="E105" s="481"/>
      <c r="F105" s="339"/>
      <c r="G105" s="340" t="str">
        <f>IF(ISNUMBER(E105),E105/'Bulk DivVar Analysis'!$C$114,"")</f>
        <v/>
      </c>
      <c r="H105" s="338" t="str">
        <f>IF(ISNUMBER(E105), IF(G105&gt;'Bulk DivVar Analysis'!$D$116,"Pass","Fail"),"")</f>
        <v/>
      </c>
      <c r="I105" s="338" t="str">
        <f t="shared" si="3"/>
        <v/>
      </c>
      <c r="J105" s="339"/>
      <c r="K105" s="339"/>
      <c r="L105" s="339"/>
      <c r="M105" s="339"/>
      <c r="N105" s="339"/>
      <c r="O105" s="339"/>
      <c r="P105" s="339"/>
      <c r="Q105" s="339"/>
    </row>
    <row r="106" spans="1:17" ht="13.5" customHeight="1">
      <c r="A106" s="481"/>
      <c r="B106" s="481"/>
      <c r="C106" s="481"/>
      <c r="D106" s="481"/>
      <c r="E106" s="481"/>
      <c r="F106" s="339"/>
      <c r="G106" s="340" t="str">
        <f>IF(ISNUMBER(E106),E106/'Bulk DivVar Analysis'!$C$114,"")</f>
        <v/>
      </c>
      <c r="H106" s="338" t="str">
        <f>IF(ISNUMBER(E106), IF(G106&gt;'Bulk DivVar Analysis'!$D$116,"Pass","Fail"),"")</f>
        <v/>
      </c>
      <c r="I106" s="338" t="str">
        <f t="shared" si="3"/>
        <v/>
      </c>
      <c r="J106" s="339"/>
      <c r="K106" s="339"/>
      <c r="L106" s="339"/>
      <c r="M106" s="339"/>
      <c r="N106" s="339"/>
      <c r="O106" s="339"/>
      <c r="P106" s="339"/>
      <c r="Q106" s="339"/>
    </row>
    <row r="107" spans="1:17" ht="13.5" customHeight="1">
      <c r="A107" s="481"/>
      <c r="B107" s="481"/>
      <c r="C107" s="481"/>
      <c r="D107" s="481"/>
      <c r="E107" s="481"/>
      <c r="F107" s="339"/>
      <c r="G107" s="340" t="str">
        <f>IF(ISNUMBER(E107),E107/'Bulk DivVar Analysis'!$C$114,"")</f>
        <v/>
      </c>
      <c r="H107" s="338" t="str">
        <f>IF(ISNUMBER(E107), IF(G107&gt;'Bulk DivVar Analysis'!$D$116,"Pass","Fail"),"")</f>
        <v/>
      </c>
      <c r="I107" s="338" t="str">
        <f t="shared" si="3"/>
        <v/>
      </c>
      <c r="J107" s="339"/>
      <c r="K107" s="339"/>
      <c r="L107" s="339"/>
      <c r="M107" s="339"/>
      <c r="N107" s="339"/>
      <c r="O107" s="339"/>
      <c r="P107" s="339"/>
      <c r="Q107" s="339"/>
    </row>
    <row r="108" spans="1:17" ht="13.5" customHeight="1">
      <c r="A108" s="481"/>
      <c r="B108" s="481"/>
      <c r="C108" s="481"/>
      <c r="D108" s="481"/>
      <c r="E108" s="481"/>
      <c r="F108" s="339"/>
      <c r="G108" s="340" t="str">
        <f>IF(ISNUMBER(E108),E108/'Bulk DivVar Analysis'!$C$114,"")</f>
        <v/>
      </c>
      <c r="H108" s="338" t="str">
        <f>IF(ISNUMBER(E108), IF(G108&gt;'Bulk DivVar Analysis'!$D$116,"Pass","Fail"),"")</f>
        <v/>
      </c>
      <c r="I108" s="338" t="str">
        <f t="shared" si="3"/>
        <v/>
      </c>
      <c r="J108" s="339"/>
      <c r="K108" s="339"/>
      <c r="L108" s="339"/>
      <c r="M108" s="339"/>
      <c r="N108" s="339"/>
      <c r="O108" s="339"/>
      <c r="P108" s="339"/>
      <c r="Q108" s="339"/>
    </row>
    <row r="109" spans="1:17" ht="13.5" customHeight="1">
      <c r="A109" s="481"/>
      <c r="B109" s="481"/>
      <c r="C109" s="481"/>
      <c r="D109" s="481"/>
      <c r="E109" s="481"/>
      <c r="F109" s="339"/>
      <c r="G109" s="340" t="str">
        <f>IF(ISNUMBER(E109),E109/'Bulk DivVar Analysis'!$C$114,"")</f>
        <v/>
      </c>
      <c r="H109" s="338" t="str">
        <f>IF(ISNUMBER(E109), IF(G109&gt;'Bulk DivVar Analysis'!$D$116,"Pass","Fail"),"")</f>
        <v/>
      </c>
      <c r="I109" s="338" t="str">
        <f t="shared" si="3"/>
        <v/>
      </c>
      <c r="J109" s="339"/>
      <c r="K109" s="339"/>
      <c r="L109" s="339"/>
      <c r="M109" s="339"/>
      <c r="N109" s="339"/>
      <c r="O109" s="339"/>
      <c r="P109" s="339"/>
      <c r="Q109" s="339"/>
    </row>
    <row r="110" spans="1:17" ht="13.5" customHeight="1">
      <c r="A110" s="481"/>
      <c r="B110" s="481"/>
      <c r="C110" s="481"/>
      <c r="D110" s="481"/>
      <c r="E110" s="481"/>
      <c r="F110" s="339"/>
      <c r="G110" s="340" t="str">
        <f>IF(ISNUMBER(E110),E110/'Bulk DivVar Analysis'!$C$114,"")</f>
        <v/>
      </c>
      <c r="H110" s="338" t="str">
        <f>IF(ISNUMBER(E110), IF(G110&gt;'Bulk DivVar Analysis'!$D$116,"Pass","Fail"),"")</f>
        <v/>
      </c>
      <c r="I110" s="338" t="str">
        <f t="shared" si="3"/>
        <v/>
      </c>
      <c r="J110" s="339"/>
      <c r="K110" s="339"/>
      <c r="L110" s="339"/>
      <c r="M110" s="339"/>
      <c r="N110" s="339"/>
      <c r="O110" s="339"/>
      <c r="P110" s="339"/>
      <c r="Q110" s="339"/>
    </row>
    <row r="111" spans="1:17" ht="13.5" customHeight="1">
      <c r="A111" s="481"/>
      <c r="B111" s="481"/>
      <c r="C111" s="481"/>
      <c r="D111" s="481"/>
      <c r="E111" s="481"/>
      <c r="F111" s="339"/>
      <c r="G111" s="340" t="str">
        <f>IF(ISNUMBER(E111),E111/'Bulk DivVar Analysis'!$C$114,"")</f>
        <v/>
      </c>
      <c r="H111" s="338" t="str">
        <f>IF(ISNUMBER(E111), IF(G111&gt;'Bulk DivVar Analysis'!$D$116,"Pass","Fail"),"")</f>
        <v/>
      </c>
      <c r="I111" s="338" t="str">
        <f t="shared" si="3"/>
        <v/>
      </c>
      <c r="J111" s="339"/>
      <c r="K111" s="339"/>
      <c r="L111" s="339"/>
      <c r="M111" s="339"/>
      <c r="N111" s="339"/>
      <c r="O111" s="339"/>
      <c r="P111" s="339"/>
      <c r="Q111" s="339"/>
    </row>
    <row r="112" spans="1:17" ht="13.5" customHeight="1">
      <c r="A112" s="481"/>
      <c r="B112" s="481"/>
      <c r="C112" s="481"/>
      <c r="D112" s="481"/>
      <c r="E112" s="481"/>
      <c r="F112" s="339"/>
      <c r="G112" s="340" t="str">
        <f>IF(ISNUMBER(E112),E112/'Bulk DivVar Analysis'!$C$114,"")</f>
        <v/>
      </c>
      <c r="H112" s="338" t="str">
        <f>IF(ISNUMBER(E112), IF(G112&gt;'Bulk DivVar Analysis'!$D$116,"Pass","Fail"),"")</f>
        <v/>
      </c>
      <c r="I112" s="338" t="str">
        <f t="shared" si="3"/>
        <v/>
      </c>
      <c r="J112" s="339"/>
      <c r="K112" s="339"/>
      <c r="L112" s="339"/>
      <c r="M112" s="339"/>
      <c r="N112" s="339"/>
      <c r="O112" s="339"/>
      <c r="P112" s="339"/>
      <c r="Q112" s="339"/>
    </row>
    <row r="113" spans="1:17" ht="13.5" customHeight="1">
      <c r="A113" s="481"/>
      <c r="B113" s="481"/>
      <c r="C113" s="481"/>
      <c r="D113" s="481"/>
      <c r="E113" s="481"/>
      <c r="F113" s="339"/>
      <c r="G113" s="340" t="str">
        <f>IF(ISNUMBER(E113),E113/'Bulk DivVar Analysis'!$C$114,"")</f>
        <v/>
      </c>
      <c r="H113" s="338" t="str">
        <f>IF(ISNUMBER(E113), IF(G113&gt;'Bulk DivVar Analysis'!$D$116,"Pass","Fail"),"")</f>
        <v/>
      </c>
      <c r="I113" s="338" t="str">
        <f t="shared" si="3"/>
        <v/>
      </c>
      <c r="J113" s="339"/>
      <c r="K113" s="339"/>
      <c r="L113" s="339"/>
      <c r="M113" s="339"/>
      <c r="N113" s="339"/>
      <c r="O113" s="339"/>
      <c r="P113" s="339"/>
      <c r="Q113" s="339"/>
    </row>
    <row r="114" spans="1:17" ht="13.5" customHeight="1">
      <c r="A114" s="481"/>
      <c r="B114" s="481"/>
      <c r="C114" s="481"/>
      <c r="D114" s="481"/>
      <c r="E114" s="481"/>
      <c r="F114" s="339"/>
      <c r="G114" s="340" t="str">
        <f>IF(ISNUMBER(E114),E114/'Bulk DivVar Analysis'!$C$114,"")</f>
        <v/>
      </c>
      <c r="H114" s="338" t="str">
        <f>IF(ISNUMBER(E114), IF(G114&gt;'Bulk DivVar Analysis'!$D$116,"Pass","Fail"),"")</f>
        <v/>
      </c>
      <c r="I114" s="338" t="str">
        <f t="shared" si="3"/>
        <v/>
      </c>
      <c r="J114" s="339"/>
      <c r="K114" s="339"/>
      <c r="L114" s="339"/>
      <c r="M114" s="339"/>
      <c r="N114" s="339"/>
      <c r="O114" s="339"/>
      <c r="P114" s="339"/>
      <c r="Q114" s="339"/>
    </row>
    <row r="115" spans="1:17" ht="13.5" customHeight="1">
      <c r="A115" s="481"/>
      <c r="B115" s="481"/>
      <c r="C115" s="481"/>
      <c r="D115" s="481"/>
      <c r="E115" s="481"/>
      <c r="F115" s="339"/>
      <c r="G115" s="340" t="str">
        <f>IF(ISNUMBER(E115),E115/'Bulk DivVar Analysis'!$C$114,"")</f>
        <v/>
      </c>
      <c r="H115" s="338" t="str">
        <f>IF(ISNUMBER(E115), IF(G115&gt;'Bulk DivVar Analysis'!$D$116,"Pass","Fail"),"")</f>
        <v/>
      </c>
      <c r="I115" s="338" t="str">
        <f t="shared" si="3"/>
        <v/>
      </c>
      <c r="J115" s="339"/>
      <c r="K115" s="339"/>
      <c r="L115" s="339"/>
      <c r="M115" s="339"/>
      <c r="N115" s="339"/>
      <c r="O115" s="339"/>
      <c r="P115" s="339"/>
      <c r="Q115" s="339"/>
    </row>
    <row r="116" spans="1:17" ht="13.5" customHeight="1">
      <c r="A116" s="481"/>
      <c r="B116" s="481"/>
      <c r="C116" s="481"/>
      <c r="D116" s="481"/>
      <c r="E116" s="481"/>
      <c r="F116" s="339"/>
      <c r="G116" s="340" t="str">
        <f>IF(ISNUMBER(E116),E116/'Bulk DivVar Analysis'!$C$114,"")</f>
        <v/>
      </c>
      <c r="H116" s="338" t="str">
        <f>IF(ISNUMBER(E116), IF(G116&gt;'Bulk DivVar Analysis'!$D$116,"Pass","Fail"),"")</f>
        <v/>
      </c>
      <c r="I116" s="338" t="str">
        <f t="shared" si="3"/>
        <v/>
      </c>
      <c r="J116" s="339"/>
      <c r="K116" s="339"/>
      <c r="L116" s="339"/>
      <c r="M116" s="339"/>
      <c r="N116" s="339"/>
      <c r="O116" s="339"/>
      <c r="P116" s="339"/>
      <c r="Q116" s="339"/>
    </row>
    <row r="117" spans="1:17" ht="13.5" customHeight="1">
      <c r="A117" s="481"/>
      <c r="B117" s="481"/>
      <c r="C117" s="481"/>
      <c r="D117" s="481"/>
      <c r="E117" s="481"/>
      <c r="F117" s="339"/>
      <c r="G117" s="340" t="str">
        <f>IF(ISNUMBER(E117),E117/'Bulk DivVar Analysis'!$C$114,"")</f>
        <v/>
      </c>
      <c r="H117" s="338" t="str">
        <f>IF(ISNUMBER(E117), IF(G117&gt;'Bulk DivVar Analysis'!$D$116,"Pass","Fail"),"")</f>
        <v/>
      </c>
      <c r="I117" s="338" t="str">
        <f t="shared" si="3"/>
        <v/>
      </c>
      <c r="J117" s="339"/>
      <c r="K117" s="339"/>
      <c r="L117" s="339"/>
      <c r="M117" s="339"/>
      <c r="N117" s="339"/>
      <c r="O117" s="339"/>
      <c r="P117" s="339"/>
      <c r="Q117" s="339"/>
    </row>
    <row r="118" spans="1:17" ht="13.5" customHeight="1">
      <c r="A118" s="481"/>
      <c r="B118" s="481"/>
      <c r="C118" s="481"/>
      <c r="D118" s="481"/>
      <c r="E118" s="481"/>
      <c r="F118" s="339"/>
      <c r="G118" s="340" t="str">
        <f>IF(ISNUMBER(E118),E118/'Bulk DivVar Analysis'!$C$114,"")</f>
        <v/>
      </c>
      <c r="H118" s="338" t="str">
        <f>IF(ISNUMBER(E118), IF(G118&gt;'Bulk DivVar Analysis'!$D$116,"Pass","Fail"),"")</f>
        <v/>
      </c>
      <c r="I118" s="338" t="str">
        <f t="shared" si="3"/>
        <v/>
      </c>
      <c r="J118" s="339"/>
      <c r="K118" s="339"/>
      <c r="L118" s="339"/>
      <c r="M118" s="339"/>
      <c r="N118" s="339"/>
      <c r="O118" s="339"/>
      <c r="P118" s="339"/>
      <c r="Q118" s="339"/>
    </row>
    <row r="119" spans="1:17" ht="13.5" customHeight="1">
      <c r="A119" s="481"/>
      <c r="B119" s="481"/>
      <c r="C119" s="481"/>
      <c r="D119" s="481"/>
      <c r="E119" s="481"/>
      <c r="F119" s="339"/>
      <c r="G119" s="340" t="str">
        <f>IF(ISNUMBER(E119),E119/'Bulk DivVar Analysis'!$C$114,"")</f>
        <v/>
      </c>
      <c r="H119" s="338" t="str">
        <f>IF(ISNUMBER(E119), IF(G119&gt;'Bulk DivVar Analysis'!$D$116,"Pass","Fail"),"")</f>
        <v/>
      </c>
      <c r="I119" s="338" t="str">
        <f t="shared" si="3"/>
        <v/>
      </c>
      <c r="J119" s="339"/>
      <c r="K119" s="339"/>
      <c r="L119" s="339"/>
      <c r="M119" s="339"/>
      <c r="N119" s="339"/>
      <c r="O119" s="339"/>
      <c r="P119" s="339"/>
      <c r="Q119" s="339"/>
    </row>
    <row r="120" spans="1:17" ht="13.5" customHeight="1">
      <c r="A120" s="481"/>
      <c r="B120" s="481"/>
      <c r="C120" s="481"/>
      <c r="D120" s="481"/>
      <c r="E120" s="481"/>
      <c r="F120" s="339"/>
      <c r="G120" s="340" t="str">
        <f>IF(ISNUMBER(E120),E120/'Bulk DivVar Analysis'!$C$114,"")</f>
        <v/>
      </c>
      <c r="H120" s="338" t="str">
        <f>IF(ISNUMBER(E120), IF(G120&gt;'Bulk DivVar Analysis'!$D$116,"Pass","Fail"),"")</f>
        <v/>
      </c>
      <c r="I120" s="338" t="str">
        <f t="shared" si="3"/>
        <v/>
      </c>
      <c r="J120" s="339"/>
      <c r="K120" s="339"/>
      <c r="L120" s="339"/>
      <c r="M120" s="339"/>
      <c r="N120" s="339"/>
      <c r="O120" s="339"/>
      <c r="P120" s="339"/>
      <c r="Q120" s="339"/>
    </row>
    <row r="121" spans="1:17" ht="13.5" customHeight="1">
      <c r="A121" s="481"/>
      <c r="B121" s="481"/>
      <c r="C121" s="481"/>
      <c r="D121" s="481"/>
      <c r="E121" s="481"/>
      <c r="F121" s="339"/>
      <c r="G121" s="340" t="str">
        <f>IF(ISNUMBER(E121),E121/'Bulk DivVar Analysis'!$C$114,"")</f>
        <v/>
      </c>
      <c r="H121" s="338" t="str">
        <f>IF(ISNUMBER(E121), IF(G121&gt;'Bulk DivVar Analysis'!$D$116,"Pass","Fail"),"")</f>
        <v/>
      </c>
      <c r="I121" s="338" t="str">
        <f t="shared" si="3"/>
        <v/>
      </c>
      <c r="J121" s="339"/>
      <c r="K121" s="339"/>
      <c r="L121" s="339"/>
      <c r="M121" s="339"/>
      <c r="N121" s="339"/>
      <c r="O121" s="339"/>
      <c r="P121" s="339"/>
      <c r="Q121" s="339"/>
    </row>
    <row r="122" spans="1:17" ht="13.5" customHeight="1">
      <c r="A122" s="481"/>
      <c r="B122" s="481"/>
      <c r="C122" s="481"/>
      <c r="D122" s="481"/>
      <c r="E122" s="481"/>
      <c r="F122" s="339"/>
      <c r="G122" s="340" t="str">
        <f>IF(ISNUMBER(E122),E122/'Bulk DivVar Analysis'!$C$114,"")</f>
        <v/>
      </c>
      <c r="H122" s="338" t="str">
        <f>IF(ISNUMBER(E122), IF(G122&gt;'Bulk DivVar Analysis'!$D$116,"Pass","Fail"),"")</f>
        <v/>
      </c>
      <c r="I122" s="338" t="str">
        <f t="shared" si="3"/>
        <v/>
      </c>
      <c r="J122" s="339"/>
      <c r="K122" s="339"/>
      <c r="L122" s="339"/>
      <c r="M122" s="339"/>
      <c r="N122" s="339"/>
      <c r="O122" s="339"/>
      <c r="P122" s="339"/>
      <c r="Q122" s="339"/>
    </row>
    <row r="123" spans="1:17" ht="13.5" customHeight="1">
      <c r="A123" s="481"/>
      <c r="B123" s="481"/>
      <c r="C123" s="481"/>
      <c r="D123" s="481"/>
      <c r="E123" s="481"/>
      <c r="F123" s="339"/>
      <c r="G123" s="340" t="str">
        <f>IF(ISNUMBER(E123),E123/'Bulk DivVar Analysis'!$C$114,"")</f>
        <v/>
      </c>
      <c r="H123" s="338" t="str">
        <f>IF(ISNUMBER(E123), IF(G123&gt;'Bulk DivVar Analysis'!$D$116,"Pass","Fail"),"")</f>
        <v/>
      </c>
      <c r="I123" s="338" t="str">
        <f t="shared" si="3"/>
        <v/>
      </c>
      <c r="J123" s="339"/>
      <c r="K123" s="339"/>
      <c r="L123" s="339"/>
      <c r="M123" s="339"/>
      <c r="N123" s="339"/>
      <c r="O123" s="339"/>
      <c r="P123" s="339"/>
      <c r="Q123" s="339"/>
    </row>
    <row r="124" spans="1:17" ht="13.5" customHeight="1">
      <c r="A124" s="481"/>
      <c r="B124" s="481"/>
      <c r="C124" s="481"/>
      <c r="D124" s="481"/>
      <c r="E124" s="481"/>
      <c r="F124" s="339"/>
      <c r="G124" s="340" t="str">
        <f>IF(ISNUMBER(E124),E124/'Bulk DivVar Analysis'!$C$114,"")</f>
        <v/>
      </c>
      <c r="H124" s="338" t="str">
        <f>IF(ISNUMBER(E124), IF(G124&gt;'Bulk DivVar Analysis'!$D$116,"Pass","Fail"),"")</f>
        <v/>
      </c>
      <c r="I124" s="338" t="str">
        <f t="shared" si="3"/>
        <v/>
      </c>
      <c r="J124" s="339"/>
      <c r="K124" s="339"/>
      <c r="L124" s="339"/>
      <c r="M124" s="339"/>
      <c r="N124" s="339"/>
      <c r="O124" s="339"/>
      <c r="P124" s="339"/>
      <c r="Q124" s="339"/>
    </row>
    <row r="125" spans="1:17" ht="13.5" customHeight="1">
      <c r="A125" s="481"/>
      <c r="B125" s="481"/>
      <c r="C125" s="481"/>
      <c r="D125" s="481"/>
      <c r="E125" s="481"/>
      <c r="F125" s="339"/>
      <c r="G125" s="340" t="str">
        <f>IF(ISNUMBER(E125),E125/'Bulk DivVar Analysis'!$C$114,"")</f>
        <v/>
      </c>
      <c r="H125" s="338" t="str">
        <f>IF(ISNUMBER(E125), IF(G125&gt;'Bulk DivVar Analysis'!$D$116,"Pass","Fail"),"")</f>
        <v/>
      </c>
      <c r="I125" s="338" t="str">
        <f t="shared" si="3"/>
        <v/>
      </c>
      <c r="J125" s="339"/>
      <c r="K125" s="339"/>
      <c r="L125" s="339"/>
      <c r="M125" s="339"/>
      <c r="N125" s="339"/>
      <c r="O125" s="339"/>
      <c r="P125" s="339"/>
      <c r="Q125" s="339"/>
    </row>
    <row r="126" spans="1:17" ht="13.5" customHeight="1">
      <c r="A126" s="481"/>
      <c r="B126" s="481"/>
      <c r="C126" s="481"/>
      <c r="D126" s="481"/>
      <c r="E126" s="481"/>
      <c r="F126" s="339"/>
      <c r="G126" s="340" t="str">
        <f>IF(ISNUMBER(E126),E126/'Bulk DivVar Analysis'!$C$114,"")</f>
        <v/>
      </c>
      <c r="H126" s="338" t="str">
        <f>IF(ISNUMBER(E126), IF(G126&gt;'Bulk DivVar Analysis'!$D$116,"Pass","Fail"),"")</f>
        <v/>
      </c>
      <c r="I126" s="338" t="str">
        <f t="shared" si="3"/>
        <v/>
      </c>
      <c r="J126" s="339"/>
      <c r="K126" s="339"/>
      <c r="L126" s="339"/>
      <c r="M126" s="339"/>
      <c r="N126" s="339"/>
      <c r="O126" s="339"/>
      <c r="P126" s="339"/>
      <c r="Q126" s="339"/>
    </row>
    <row r="127" spans="1:17" ht="13.5" customHeight="1">
      <c r="A127" s="481"/>
      <c r="B127" s="481"/>
      <c r="C127" s="481"/>
      <c r="D127" s="481"/>
      <c r="E127" s="481"/>
      <c r="F127" s="339"/>
      <c r="G127" s="340" t="str">
        <f>IF(ISNUMBER(E127),E127/'Bulk DivVar Analysis'!$C$114,"")</f>
        <v/>
      </c>
      <c r="H127" s="338" t="str">
        <f>IF(ISNUMBER(E127), IF(G127&gt;'Bulk DivVar Analysis'!$D$116,"Pass","Fail"),"")</f>
        <v/>
      </c>
      <c r="I127" s="338" t="str">
        <f t="shared" si="3"/>
        <v/>
      </c>
      <c r="J127" s="339"/>
      <c r="K127" s="339"/>
      <c r="L127" s="339"/>
      <c r="M127" s="339"/>
      <c r="N127" s="339"/>
      <c r="O127" s="339"/>
      <c r="P127" s="339"/>
      <c r="Q127" s="339"/>
    </row>
    <row r="128" spans="1:17" ht="13.5" customHeight="1">
      <c r="A128" s="481"/>
      <c r="B128" s="481"/>
      <c r="C128" s="481"/>
      <c r="D128" s="481"/>
      <c r="E128" s="481"/>
      <c r="F128" s="339"/>
      <c r="G128" s="340" t="str">
        <f>IF(ISNUMBER(E128),E128/'Bulk DivVar Analysis'!$C$114,"")</f>
        <v/>
      </c>
      <c r="H128" s="338" t="str">
        <f>IF(ISNUMBER(E128), IF(G128&gt;'Bulk DivVar Analysis'!$D$116,"Pass","Fail"),"")</f>
        <v/>
      </c>
      <c r="I128" s="338" t="str">
        <f t="shared" si="3"/>
        <v/>
      </c>
      <c r="J128" s="339"/>
      <c r="K128" s="339"/>
      <c r="L128" s="339"/>
      <c r="M128" s="339"/>
      <c r="N128" s="339"/>
      <c r="O128" s="339"/>
      <c r="P128" s="339"/>
      <c r="Q128" s="339"/>
    </row>
    <row r="129" spans="1:17" ht="13.5" customHeight="1">
      <c r="A129" s="481"/>
      <c r="B129" s="481"/>
      <c r="C129" s="481"/>
      <c r="D129" s="481"/>
      <c r="E129" s="481"/>
      <c r="F129" s="339"/>
      <c r="G129" s="340" t="str">
        <f>IF(ISNUMBER(E129),E129/'Bulk DivVar Analysis'!$C$114,"")</f>
        <v/>
      </c>
      <c r="H129" s="338" t="str">
        <f>IF(ISNUMBER(E129), IF(G129&gt;'Bulk DivVar Analysis'!$D$116,"Pass","Fail"),"")</f>
        <v/>
      </c>
      <c r="I129" s="338" t="str">
        <f t="shared" si="3"/>
        <v/>
      </c>
      <c r="J129" s="339"/>
      <c r="K129" s="339"/>
      <c r="L129" s="339"/>
      <c r="M129" s="339"/>
      <c r="N129" s="339"/>
      <c r="O129" s="339"/>
      <c r="P129" s="339"/>
      <c r="Q129" s="339"/>
    </row>
    <row r="130" spans="1:17" ht="13.5" customHeight="1">
      <c r="A130" s="481"/>
      <c r="B130" s="481"/>
      <c r="C130" s="481"/>
      <c r="D130" s="481"/>
      <c r="E130" s="481"/>
      <c r="F130" s="339"/>
      <c r="G130" s="340" t="str">
        <f>IF(ISNUMBER(E130),E130/'Bulk DivVar Analysis'!$C$114,"")</f>
        <v/>
      </c>
      <c r="H130" s="338" t="str">
        <f>IF(ISNUMBER(E130), IF(G130&gt;'Bulk DivVar Analysis'!$D$116,"Pass","Fail"),"")</f>
        <v/>
      </c>
      <c r="I130" s="338" t="str">
        <f t="shared" si="3"/>
        <v/>
      </c>
      <c r="J130" s="339"/>
      <c r="K130" s="339"/>
      <c r="L130" s="339"/>
      <c r="M130" s="339"/>
      <c r="N130" s="339"/>
      <c r="O130" s="339"/>
      <c r="P130" s="339"/>
      <c r="Q130" s="339"/>
    </row>
    <row r="131" spans="1:17" ht="13.5" customHeight="1">
      <c r="A131" s="481"/>
      <c r="B131" s="481"/>
      <c r="C131" s="481"/>
      <c r="D131" s="481"/>
      <c r="E131" s="481"/>
      <c r="F131" s="339"/>
      <c r="G131" s="340" t="str">
        <f>IF(ISNUMBER(E131),E131/'Bulk DivVar Analysis'!$C$114,"")</f>
        <v/>
      </c>
      <c r="H131" s="338" t="str">
        <f>IF(ISNUMBER(E131), IF(G131&gt;'Bulk DivVar Analysis'!$D$116,"Pass","Fail"),"")</f>
        <v/>
      </c>
      <c r="I131" s="338" t="str">
        <f t="shared" ref="I131:I194" si="4">_xlfn.TEXTJOIN("_",TRUE,B131,C131)</f>
        <v/>
      </c>
      <c r="J131" s="339"/>
      <c r="K131" s="339"/>
      <c r="L131" s="339"/>
      <c r="M131" s="339"/>
      <c r="N131" s="339"/>
      <c r="O131" s="339"/>
      <c r="P131" s="339"/>
      <c r="Q131" s="339"/>
    </row>
    <row r="132" spans="1:17" ht="13.5" customHeight="1">
      <c r="A132" s="481"/>
      <c r="B132" s="481"/>
      <c r="C132" s="481"/>
      <c r="D132" s="481"/>
      <c r="E132" s="481"/>
      <c r="F132" s="339"/>
      <c r="G132" s="340" t="str">
        <f>IF(ISNUMBER(E132),E132/'Bulk DivVar Analysis'!$C$114,"")</f>
        <v/>
      </c>
      <c r="H132" s="338" t="str">
        <f>IF(ISNUMBER(E132), IF(G132&gt;'Bulk DivVar Analysis'!$D$116,"Pass","Fail"),"")</f>
        <v/>
      </c>
      <c r="I132" s="338" t="str">
        <f t="shared" si="4"/>
        <v/>
      </c>
      <c r="J132" s="339"/>
      <c r="K132" s="339"/>
      <c r="L132" s="339"/>
      <c r="M132" s="339"/>
      <c r="N132" s="339"/>
      <c r="O132" s="339"/>
      <c r="P132" s="339"/>
      <c r="Q132" s="339"/>
    </row>
    <row r="133" spans="1:17" ht="13.5" customHeight="1">
      <c r="A133" s="481"/>
      <c r="B133" s="481"/>
      <c r="C133" s="481"/>
      <c r="D133" s="481"/>
      <c r="E133" s="481"/>
      <c r="F133" s="339"/>
      <c r="G133" s="340" t="str">
        <f>IF(ISNUMBER(E133),E133/'Bulk DivVar Analysis'!$C$114,"")</f>
        <v/>
      </c>
      <c r="H133" s="338" t="str">
        <f>IF(ISNUMBER(E133), IF(G133&gt;'Bulk DivVar Analysis'!$D$116,"Pass","Fail"),"")</f>
        <v/>
      </c>
      <c r="I133" s="338" t="str">
        <f t="shared" si="4"/>
        <v/>
      </c>
      <c r="J133" s="339"/>
      <c r="K133" s="339"/>
      <c r="L133" s="339"/>
      <c r="M133" s="339"/>
      <c r="N133" s="339"/>
      <c r="O133" s="339"/>
      <c r="P133" s="339"/>
      <c r="Q133" s="339"/>
    </row>
    <row r="134" spans="1:17" ht="13.5" customHeight="1">
      <c r="A134" s="481"/>
      <c r="B134" s="481"/>
      <c r="C134" s="481"/>
      <c r="D134" s="481"/>
      <c r="E134" s="481"/>
      <c r="F134" s="339"/>
      <c r="G134" s="340" t="str">
        <f>IF(ISNUMBER(E134),E134/'Bulk DivVar Analysis'!$C$114,"")</f>
        <v/>
      </c>
      <c r="H134" s="338" t="str">
        <f>IF(ISNUMBER(E134), IF(G134&gt;'Bulk DivVar Analysis'!$D$116,"Pass","Fail"),"")</f>
        <v/>
      </c>
      <c r="I134" s="338" t="str">
        <f t="shared" si="4"/>
        <v/>
      </c>
      <c r="J134" s="339"/>
      <c r="K134" s="339"/>
      <c r="L134" s="339"/>
      <c r="M134" s="339"/>
      <c r="N134" s="339"/>
      <c r="O134" s="339"/>
      <c r="P134" s="339"/>
      <c r="Q134" s="339"/>
    </row>
    <row r="135" spans="1:17" ht="13.5" customHeight="1">
      <c r="A135" s="481"/>
      <c r="B135" s="481"/>
      <c r="C135" s="481"/>
      <c r="D135" s="481"/>
      <c r="E135" s="481"/>
      <c r="F135" s="339"/>
      <c r="G135" s="340" t="str">
        <f>IF(ISNUMBER(E135),E135/'Bulk DivVar Analysis'!$C$114,"")</f>
        <v/>
      </c>
      <c r="H135" s="338" t="str">
        <f>IF(ISNUMBER(E135), IF(G135&gt;'Bulk DivVar Analysis'!$D$116,"Pass","Fail"),"")</f>
        <v/>
      </c>
      <c r="I135" s="338" t="str">
        <f t="shared" si="4"/>
        <v/>
      </c>
      <c r="J135" s="339"/>
      <c r="K135" s="339"/>
      <c r="L135" s="339"/>
      <c r="M135" s="339"/>
      <c r="N135" s="339"/>
      <c r="O135" s="339"/>
      <c r="P135" s="339"/>
      <c r="Q135" s="339"/>
    </row>
    <row r="136" spans="1:17" ht="13.5" customHeight="1">
      <c r="A136" s="481"/>
      <c r="B136" s="481"/>
      <c r="C136" s="481"/>
      <c r="D136" s="481"/>
      <c r="E136" s="481"/>
      <c r="F136" s="339"/>
      <c r="G136" s="340" t="str">
        <f>IF(ISNUMBER(E136),E136/'Bulk DivVar Analysis'!$C$114,"")</f>
        <v/>
      </c>
      <c r="H136" s="338" t="str">
        <f>IF(ISNUMBER(E136), IF(G136&gt;'Bulk DivVar Analysis'!$D$116,"Pass","Fail"),"")</f>
        <v/>
      </c>
      <c r="I136" s="338" t="str">
        <f t="shared" si="4"/>
        <v/>
      </c>
      <c r="J136" s="339"/>
      <c r="K136" s="339"/>
      <c r="L136" s="339"/>
      <c r="M136" s="339"/>
      <c r="N136" s="339"/>
      <c r="O136" s="339"/>
      <c r="P136" s="339"/>
      <c r="Q136" s="339"/>
    </row>
    <row r="137" spans="1:17" ht="13.5" customHeight="1">
      <c r="A137" s="481"/>
      <c r="B137" s="481"/>
      <c r="C137" s="481"/>
      <c r="D137" s="481"/>
      <c r="E137" s="481"/>
      <c r="F137" s="339"/>
      <c r="G137" s="340" t="str">
        <f>IF(ISNUMBER(E137),E137/'Bulk DivVar Analysis'!$C$114,"")</f>
        <v/>
      </c>
      <c r="H137" s="338" t="str">
        <f>IF(ISNUMBER(E137), IF(G137&gt;'Bulk DivVar Analysis'!$D$116,"Pass","Fail"),"")</f>
        <v/>
      </c>
      <c r="I137" s="338" t="str">
        <f t="shared" si="4"/>
        <v/>
      </c>
      <c r="J137" s="339"/>
      <c r="K137" s="339"/>
      <c r="L137" s="339"/>
      <c r="M137" s="339"/>
      <c r="N137" s="339"/>
      <c r="O137" s="339"/>
      <c r="P137" s="339"/>
      <c r="Q137" s="339"/>
    </row>
    <row r="138" spans="1:17" ht="13.5" customHeight="1">
      <c r="A138" s="481"/>
      <c r="B138" s="481"/>
      <c r="C138" s="481"/>
      <c r="D138" s="481"/>
      <c r="E138" s="481"/>
      <c r="F138" s="339"/>
      <c r="G138" s="340" t="str">
        <f>IF(ISNUMBER(E138),E138/'Bulk DivVar Analysis'!$C$114,"")</f>
        <v/>
      </c>
      <c r="H138" s="338" t="str">
        <f>IF(ISNUMBER(E138), IF(G138&gt;'Bulk DivVar Analysis'!$D$116,"Pass","Fail"),"")</f>
        <v/>
      </c>
      <c r="I138" s="338" t="str">
        <f t="shared" si="4"/>
        <v/>
      </c>
      <c r="J138" s="339"/>
      <c r="K138" s="339"/>
      <c r="L138" s="339"/>
      <c r="M138" s="339"/>
      <c r="N138" s="339"/>
      <c r="O138" s="339"/>
      <c r="P138" s="339"/>
      <c r="Q138" s="339"/>
    </row>
    <row r="139" spans="1:17" ht="13.5" customHeight="1">
      <c r="A139" s="481"/>
      <c r="B139" s="481"/>
      <c r="C139" s="481"/>
      <c r="D139" s="481"/>
      <c r="E139" s="481"/>
      <c r="F139" s="339"/>
      <c r="G139" s="340" t="str">
        <f>IF(ISNUMBER(E139),E139/'Bulk DivVar Analysis'!$C$114,"")</f>
        <v/>
      </c>
      <c r="H139" s="338" t="str">
        <f>IF(ISNUMBER(E139), IF(G139&gt;'Bulk DivVar Analysis'!$D$116,"Pass","Fail"),"")</f>
        <v/>
      </c>
      <c r="I139" s="338" t="str">
        <f t="shared" si="4"/>
        <v/>
      </c>
      <c r="J139" s="339"/>
      <c r="K139" s="339"/>
      <c r="L139" s="339"/>
      <c r="M139" s="339"/>
      <c r="N139" s="339"/>
      <c r="O139" s="339"/>
      <c r="P139" s="339"/>
      <c r="Q139" s="339"/>
    </row>
    <row r="140" spans="1:17" ht="13.5" customHeight="1">
      <c r="A140" s="481"/>
      <c r="B140" s="481"/>
      <c r="C140" s="481"/>
      <c r="D140" s="481"/>
      <c r="E140" s="481"/>
      <c r="F140" s="339"/>
      <c r="G140" s="340" t="str">
        <f>IF(ISNUMBER(E140),E140/'Bulk DivVar Analysis'!$C$114,"")</f>
        <v/>
      </c>
      <c r="H140" s="338" t="str">
        <f>IF(ISNUMBER(E140), IF(G140&gt;'Bulk DivVar Analysis'!$D$116,"Pass","Fail"),"")</f>
        <v/>
      </c>
      <c r="I140" s="338" t="str">
        <f t="shared" si="4"/>
        <v/>
      </c>
      <c r="J140" s="339"/>
      <c r="K140" s="339"/>
      <c r="L140" s="339"/>
      <c r="M140" s="339"/>
      <c r="N140" s="339"/>
      <c r="O140" s="339"/>
      <c r="P140" s="339"/>
      <c r="Q140" s="339"/>
    </row>
    <row r="141" spans="1:17" ht="13.5" customHeight="1">
      <c r="A141" s="481"/>
      <c r="B141" s="481"/>
      <c r="C141" s="481"/>
      <c r="D141" s="481"/>
      <c r="E141" s="481"/>
      <c r="F141" s="339"/>
      <c r="G141" s="340" t="str">
        <f>IF(ISNUMBER(E141),E141/'Bulk DivVar Analysis'!$C$114,"")</f>
        <v/>
      </c>
      <c r="H141" s="338" t="str">
        <f>IF(ISNUMBER(E141), IF(G141&gt;'Bulk DivVar Analysis'!$D$116,"Pass","Fail"),"")</f>
        <v/>
      </c>
      <c r="I141" s="338" t="str">
        <f t="shared" si="4"/>
        <v/>
      </c>
      <c r="J141" s="339"/>
      <c r="K141" s="339"/>
      <c r="L141" s="339"/>
      <c r="M141" s="339"/>
      <c r="N141" s="339"/>
      <c r="O141" s="339"/>
      <c r="P141" s="339"/>
      <c r="Q141" s="339"/>
    </row>
    <row r="142" spans="1:17" ht="13.5" customHeight="1">
      <c r="A142" s="481"/>
      <c r="B142" s="481"/>
      <c r="C142" s="481"/>
      <c r="D142" s="481"/>
      <c r="E142" s="481"/>
      <c r="F142" s="339"/>
      <c r="G142" s="340" t="str">
        <f>IF(ISNUMBER(E142),E142/'Bulk DivVar Analysis'!$C$114,"")</f>
        <v/>
      </c>
      <c r="H142" s="338" t="str">
        <f>IF(ISNUMBER(E142), IF(G142&gt;'Bulk DivVar Analysis'!$D$116,"Pass","Fail"),"")</f>
        <v/>
      </c>
      <c r="I142" s="338" t="str">
        <f t="shared" si="4"/>
        <v/>
      </c>
      <c r="J142" s="339"/>
      <c r="K142" s="339"/>
      <c r="L142" s="339"/>
      <c r="M142" s="339"/>
      <c r="N142" s="339"/>
      <c r="O142" s="339"/>
      <c r="P142" s="339"/>
      <c r="Q142" s="339"/>
    </row>
    <row r="143" spans="1:17" ht="13.5" customHeight="1">
      <c r="A143" s="481"/>
      <c r="B143" s="481"/>
      <c r="C143" s="481"/>
      <c r="D143" s="481"/>
      <c r="E143" s="481"/>
      <c r="F143" s="339"/>
      <c r="G143" s="340" t="str">
        <f>IF(ISNUMBER(E143),E143/'Bulk DivVar Analysis'!$C$114,"")</f>
        <v/>
      </c>
      <c r="H143" s="338" t="str">
        <f>IF(ISNUMBER(E143), IF(G143&gt;'Bulk DivVar Analysis'!$D$116,"Pass","Fail"),"")</f>
        <v/>
      </c>
      <c r="I143" s="338" t="str">
        <f t="shared" si="4"/>
        <v/>
      </c>
      <c r="J143" s="339"/>
      <c r="K143" s="339"/>
      <c r="L143" s="339"/>
      <c r="M143" s="339"/>
      <c r="N143" s="339"/>
      <c r="O143" s="339"/>
      <c r="P143" s="339"/>
      <c r="Q143" s="339"/>
    </row>
    <row r="144" spans="1:17" ht="13.5" customHeight="1">
      <c r="A144" s="481"/>
      <c r="B144" s="481"/>
      <c r="C144" s="481"/>
      <c r="D144" s="481"/>
      <c r="E144" s="481"/>
      <c r="F144" s="339"/>
      <c r="G144" s="340" t="str">
        <f>IF(ISNUMBER(E144),E144/'Bulk DivVar Analysis'!$C$114,"")</f>
        <v/>
      </c>
      <c r="H144" s="338" t="str">
        <f>IF(ISNUMBER(E144), IF(G144&gt;'Bulk DivVar Analysis'!$D$116,"Pass","Fail"),"")</f>
        <v/>
      </c>
      <c r="I144" s="338" t="str">
        <f t="shared" si="4"/>
        <v/>
      </c>
      <c r="J144" s="339"/>
      <c r="K144" s="339"/>
      <c r="L144" s="339"/>
      <c r="M144" s="339"/>
      <c r="N144" s="339"/>
      <c r="O144" s="339"/>
      <c r="P144" s="339"/>
      <c r="Q144" s="339"/>
    </row>
    <row r="145" spans="1:17" ht="13.5" customHeight="1">
      <c r="A145" s="481"/>
      <c r="B145" s="481"/>
      <c r="C145" s="481"/>
      <c r="D145" s="481"/>
      <c r="E145" s="481"/>
      <c r="F145" s="339"/>
      <c r="G145" s="340" t="str">
        <f>IF(ISNUMBER(E145),E145/'Bulk DivVar Analysis'!$C$114,"")</f>
        <v/>
      </c>
      <c r="H145" s="338" t="str">
        <f>IF(ISNUMBER(E145), IF(G145&gt;'Bulk DivVar Analysis'!$D$116,"Pass","Fail"),"")</f>
        <v/>
      </c>
      <c r="I145" s="338" t="str">
        <f t="shared" si="4"/>
        <v/>
      </c>
      <c r="J145" s="339"/>
      <c r="K145" s="339"/>
      <c r="L145" s="339"/>
      <c r="M145" s="339"/>
      <c r="N145" s="339"/>
      <c r="O145" s="339"/>
      <c r="P145" s="339"/>
      <c r="Q145" s="339"/>
    </row>
    <row r="146" spans="1:17" ht="13.5" customHeight="1">
      <c r="A146" s="481"/>
      <c r="B146" s="481"/>
      <c r="C146" s="481"/>
      <c r="D146" s="481"/>
      <c r="E146" s="481"/>
      <c r="F146" s="339"/>
      <c r="G146" s="340" t="str">
        <f>IF(ISNUMBER(E146),E146/'Bulk DivVar Analysis'!$C$114,"")</f>
        <v/>
      </c>
      <c r="H146" s="338" t="str">
        <f>IF(ISNUMBER(E146), IF(G146&gt;'Bulk DivVar Analysis'!$D$116,"Pass","Fail"),"")</f>
        <v/>
      </c>
      <c r="I146" s="338" t="str">
        <f t="shared" si="4"/>
        <v/>
      </c>
      <c r="J146" s="339"/>
      <c r="K146" s="339"/>
      <c r="L146" s="339"/>
      <c r="M146" s="339"/>
      <c r="N146" s="339"/>
      <c r="O146" s="339"/>
      <c r="P146" s="339"/>
      <c r="Q146" s="339"/>
    </row>
    <row r="147" spans="1:17" ht="13.5" customHeight="1">
      <c r="A147" s="481"/>
      <c r="B147" s="481"/>
      <c r="C147" s="481"/>
      <c r="D147" s="481"/>
      <c r="E147" s="481"/>
      <c r="F147" s="339"/>
      <c r="G147" s="340" t="str">
        <f>IF(ISNUMBER(E147),E147/'Bulk DivVar Analysis'!$C$114,"")</f>
        <v/>
      </c>
      <c r="H147" s="338" t="str">
        <f>IF(ISNUMBER(E147), IF(G147&gt;'Bulk DivVar Analysis'!$D$116,"Pass","Fail"),"")</f>
        <v/>
      </c>
      <c r="I147" s="338" t="str">
        <f t="shared" si="4"/>
        <v/>
      </c>
      <c r="J147" s="339"/>
      <c r="K147" s="339"/>
      <c r="L147" s="339"/>
      <c r="M147" s="339"/>
      <c r="N147" s="339"/>
      <c r="O147" s="339"/>
      <c r="P147" s="339"/>
      <c r="Q147" s="339"/>
    </row>
    <row r="148" spans="1:17" ht="13.5" customHeight="1">
      <c r="A148" s="481"/>
      <c r="B148" s="481"/>
      <c r="C148" s="481"/>
      <c r="D148" s="481"/>
      <c r="E148" s="481"/>
      <c r="F148" s="339"/>
      <c r="G148" s="340" t="str">
        <f>IF(ISNUMBER(E148),E148/'Bulk DivVar Analysis'!$C$114,"")</f>
        <v/>
      </c>
      <c r="H148" s="338" t="str">
        <f>IF(ISNUMBER(E148), IF(G148&gt;'Bulk DivVar Analysis'!$D$116,"Pass","Fail"),"")</f>
        <v/>
      </c>
      <c r="I148" s="338" t="str">
        <f t="shared" si="4"/>
        <v/>
      </c>
      <c r="J148" s="339"/>
      <c r="K148" s="339"/>
      <c r="L148" s="339"/>
      <c r="M148" s="339"/>
      <c r="N148" s="339"/>
      <c r="O148" s="339"/>
      <c r="P148" s="339"/>
      <c r="Q148" s="339"/>
    </row>
    <row r="149" spans="1:17" ht="13.5" customHeight="1">
      <c r="A149" s="481"/>
      <c r="B149" s="481"/>
      <c r="C149" s="481"/>
      <c r="D149" s="481"/>
      <c r="E149" s="481"/>
      <c r="F149" s="339"/>
      <c r="G149" s="340" t="str">
        <f>IF(ISNUMBER(E149),E149/'Bulk DivVar Analysis'!$C$114,"")</f>
        <v/>
      </c>
      <c r="H149" s="338" t="str">
        <f>IF(ISNUMBER(E149), IF(G149&gt;'Bulk DivVar Analysis'!$D$116,"Pass","Fail"),"")</f>
        <v/>
      </c>
      <c r="I149" s="338" t="str">
        <f t="shared" si="4"/>
        <v/>
      </c>
      <c r="J149" s="339"/>
      <c r="K149" s="339"/>
      <c r="L149" s="339"/>
      <c r="M149" s="339"/>
      <c r="N149" s="339"/>
      <c r="O149" s="339"/>
      <c r="P149" s="339"/>
      <c r="Q149" s="339"/>
    </row>
    <row r="150" spans="1:17" ht="13.5" customHeight="1">
      <c r="A150" s="481"/>
      <c r="B150" s="481"/>
      <c r="C150" s="481"/>
      <c r="D150" s="481"/>
      <c r="E150" s="481"/>
      <c r="F150" s="339"/>
      <c r="G150" s="340" t="str">
        <f>IF(ISNUMBER(E150),E150/'Bulk DivVar Analysis'!$C$114,"")</f>
        <v/>
      </c>
      <c r="H150" s="338" t="str">
        <f>IF(ISNUMBER(E150), IF(G150&gt;'Bulk DivVar Analysis'!$D$116,"Pass","Fail"),"")</f>
        <v/>
      </c>
      <c r="I150" s="338" t="str">
        <f t="shared" si="4"/>
        <v/>
      </c>
      <c r="J150" s="339"/>
      <c r="K150" s="339"/>
      <c r="L150" s="339"/>
      <c r="M150" s="339"/>
      <c r="N150" s="339"/>
      <c r="O150" s="339"/>
      <c r="P150" s="339"/>
      <c r="Q150" s="339"/>
    </row>
    <row r="151" spans="1:17" ht="13.5" customHeight="1">
      <c r="A151" s="481"/>
      <c r="B151" s="481"/>
      <c r="C151" s="481"/>
      <c r="D151" s="481"/>
      <c r="E151" s="481"/>
      <c r="F151" s="339"/>
      <c r="G151" s="340" t="str">
        <f>IF(ISNUMBER(E151),E151/'Bulk DivVar Analysis'!$C$114,"")</f>
        <v/>
      </c>
      <c r="H151" s="338" t="str">
        <f>IF(ISNUMBER(E151), IF(G151&gt;'Bulk DivVar Analysis'!$D$116,"Pass","Fail"),"")</f>
        <v/>
      </c>
      <c r="I151" s="338" t="str">
        <f t="shared" si="4"/>
        <v/>
      </c>
      <c r="J151" s="339"/>
      <c r="K151" s="339"/>
      <c r="L151" s="339"/>
      <c r="M151" s="339"/>
      <c r="N151" s="339"/>
      <c r="O151" s="339"/>
      <c r="P151" s="339"/>
      <c r="Q151" s="339"/>
    </row>
    <row r="152" spans="1:17" ht="13.5" customHeight="1">
      <c r="A152" s="481"/>
      <c r="B152" s="481"/>
      <c r="C152" s="481"/>
      <c r="D152" s="481"/>
      <c r="E152" s="481"/>
      <c r="F152" s="339"/>
      <c r="G152" s="340" t="str">
        <f>IF(ISNUMBER(E152),E152/'Bulk DivVar Analysis'!$C$114,"")</f>
        <v/>
      </c>
      <c r="H152" s="338" t="str">
        <f>IF(ISNUMBER(E152), IF(G152&gt;'Bulk DivVar Analysis'!$D$116,"Pass","Fail"),"")</f>
        <v/>
      </c>
      <c r="I152" s="338" t="str">
        <f t="shared" si="4"/>
        <v/>
      </c>
      <c r="J152" s="339"/>
      <c r="K152" s="339"/>
      <c r="L152" s="339"/>
      <c r="M152" s="339"/>
      <c r="N152" s="339"/>
      <c r="O152" s="339"/>
      <c r="P152" s="339"/>
      <c r="Q152" s="339"/>
    </row>
    <row r="153" spans="1:17" ht="13.5" customHeight="1">
      <c r="A153" s="481"/>
      <c r="B153" s="481"/>
      <c r="C153" s="481"/>
      <c r="D153" s="481"/>
      <c r="E153" s="481"/>
      <c r="F153" s="339"/>
      <c r="G153" s="340" t="str">
        <f>IF(ISNUMBER(E153),E153/'Bulk DivVar Analysis'!$C$114,"")</f>
        <v/>
      </c>
      <c r="H153" s="338" t="str">
        <f>IF(ISNUMBER(E153), IF(G153&gt;'Bulk DivVar Analysis'!$D$116,"Pass","Fail"),"")</f>
        <v/>
      </c>
      <c r="I153" s="338" t="str">
        <f t="shared" si="4"/>
        <v/>
      </c>
      <c r="J153" s="339"/>
      <c r="K153" s="339"/>
      <c r="L153" s="339"/>
      <c r="M153" s="339"/>
      <c r="N153" s="339"/>
      <c r="O153" s="339"/>
      <c r="P153" s="339"/>
      <c r="Q153" s="339"/>
    </row>
    <row r="154" spans="1:17" ht="13.5" customHeight="1">
      <c r="A154" s="481"/>
      <c r="B154" s="481"/>
      <c r="C154" s="481"/>
      <c r="D154" s="481"/>
      <c r="E154" s="481"/>
      <c r="F154" s="339"/>
      <c r="G154" s="340" t="str">
        <f>IF(ISNUMBER(E154),E154/'Bulk DivVar Analysis'!$C$114,"")</f>
        <v/>
      </c>
      <c r="H154" s="338" t="str">
        <f>IF(ISNUMBER(E154), IF(G154&gt;'Bulk DivVar Analysis'!$D$116,"Pass","Fail"),"")</f>
        <v/>
      </c>
      <c r="I154" s="338" t="str">
        <f t="shared" si="4"/>
        <v/>
      </c>
      <c r="J154" s="339"/>
      <c r="K154" s="339"/>
      <c r="L154" s="339"/>
      <c r="M154" s="339"/>
      <c r="N154" s="339"/>
      <c r="O154" s="339"/>
      <c r="P154" s="339"/>
      <c r="Q154" s="339"/>
    </row>
    <row r="155" spans="1:17" ht="13.5" customHeight="1">
      <c r="A155" s="481"/>
      <c r="B155" s="481"/>
      <c r="C155" s="481"/>
      <c r="D155" s="481"/>
      <c r="E155" s="481"/>
      <c r="F155" s="339"/>
      <c r="G155" s="340" t="str">
        <f>IF(ISNUMBER(E155),E155/'Bulk DivVar Analysis'!$C$114,"")</f>
        <v/>
      </c>
      <c r="H155" s="338" t="str">
        <f>IF(ISNUMBER(E155), IF(G155&gt;'Bulk DivVar Analysis'!$D$116,"Pass","Fail"),"")</f>
        <v/>
      </c>
      <c r="I155" s="338" t="str">
        <f t="shared" si="4"/>
        <v/>
      </c>
      <c r="J155" s="339"/>
      <c r="K155" s="339"/>
      <c r="L155" s="339"/>
      <c r="M155" s="339"/>
      <c r="N155" s="339"/>
      <c r="O155" s="339"/>
      <c r="P155" s="339"/>
      <c r="Q155" s="339"/>
    </row>
    <row r="156" spans="1:17" ht="13.5" customHeight="1">
      <c r="A156" s="481"/>
      <c r="B156" s="481"/>
      <c r="C156" s="481"/>
      <c r="D156" s="481"/>
      <c r="E156" s="481"/>
      <c r="F156" s="339"/>
      <c r="G156" s="340" t="str">
        <f>IF(ISNUMBER(E156),E156/'Bulk DivVar Analysis'!$C$114,"")</f>
        <v/>
      </c>
      <c r="H156" s="338" t="str">
        <f>IF(ISNUMBER(E156), IF(G156&gt;'Bulk DivVar Analysis'!$D$116,"Pass","Fail"),"")</f>
        <v/>
      </c>
      <c r="I156" s="338" t="str">
        <f t="shared" si="4"/>
        <v/>
      </c>
      <c r="J156" s="339"/>
      <c r="K156" s="339"/>
      <c r="L156" s="339"/>
      <c r="M156" s="339"/>
      <c r="N156" s="339"/>
      <c r="O156" s="339"/>
      <c r="P156" s="339"/>
      <c r="Q156" s="339"/>
    </row>
    <row r="157" spans="1:17" ht="13.5" customHeight="1">
      <c r="A157" s="481"/>
      <c r="B157" s="481"/>
      <c r="C157" s="481"/>
      <c r="D157" s="481"/>
      <c r="E157" s="481"/>
      <c r="F157" s="339"/>
      <c r="G157" s="340" t="str">
        <f>IF(ISNUMBER(E157),E157/'Bulk DivVar Analysis'!$C$114,"")</f>
        <v/>
      </c>
      <c r="H157" s="338" t="str">
        <f>IF(ISNUMBER(E157), IF(G157&gt;'Bulk DivVar Analysis'!$D$116,"Pass","Fail"),"")</f>
        <v/>
      </c>
      <c r="I157" s="338" t="str">
        <f t="shared" si="4"/>
        <v/>
      </c>
      <c r="J157" s="339"/>
      <c r="K157" s="339"/>
      <c r="L157" s="339"/>
      <c r="M157" s="339"/>
      <c r="N157" s="339"/>
      <c r="O157" s="339"/>
      <c r="P157" s="339"/>
      <c r="Q157" s="339"/>
    </row>
    <row r="158" spans="1:17" ht="13.5" customHeight="1">
      <c r="A158" s="481"/>
      <c r="B158" s="481"/>
      <c r="C158" s="481"/>
      <c r="D158" s="481"/>
      <c r="E158" s="481"/>
      <c r="F158" s="339"/>
      <c r="G158" s="340" t="str">
        <f>IF(ISNUMBER(E158),E158/'Bulk DivVar Analysis'!$C$114,"")</f>
        <v/>
      </c>
      <c r="H158" s="338" t="str">
        <f>IF(ISNUMBER(E158), IF(G158&gt;'Bulk DivVar Analysis'!$D$116,"Pass","Fail"),"")</f>
        <v/>
      </c>
      <c r="I158" s="338" t="str">
        <f t="shared" si="4"/>
        <v/>
      </c>
      <c r="J158" s="339"/>
      <c r="K158" s="339"/>
      <c r="L158" s="339"/>
      <c r="M158" s="339"/>
      <c r="N158" s="339"/>
      <c r="O158" s="339"/>
      <c r="P158" s="339"/>
      <c r="Q158" s="339"/>
    </row>
    <row r="159" spans="1:17" ht="13.5" customHeight="1">
      <c r="A159" s="481"/>
      <c r="B159" s="481"/>
      <c r="C159" s="481"/>
      <c r="D159" s="481"/>
      <c r="E159" s="481"/>
      <c r="F159" s="339"/>
      <c r="G159" s="340" t="str">
        <f>IF(ISNUMBER(E159),E159/'Bulk DivVar Analysis'!$C$114,"")</f>
        <v/>
      </c>
      <c r="H159" s="338" t="str">
        <f>IF(ISNUMBER(E159), IF(G159&gt;'Bulk DivVar Analysis'!$D$116,"Pass","Fail"),"")</f>
        <v/>
      </c>
      <c r="I159" s="338" t="str">
        <f t="shared" si="4"/>
        <v/>
      </c>
      <c r="J159" s="339"/>
      <c r="K159" s="339"/>
      <c r="L159" s="339"/>
      <c r="M159" s="339"/>
      <c r="N159" s="339"/>
      <c r="O159" s="339"/>
      <c r="P159" s="339"/>
      <c r="Q159" s="339"/>
    </row>
    <row r="160" spans="1:17" ht="13.5" customHeight="1">
      <c r="A160" s="481"/>
      <c r="B160" s="481"/>
      <c r="C160" s="481"/>
      <c r="D160" s="481"/>
      <c r="E160" s="481"/>
      <c r="F160" s="339"/>
      <c r="G160" s="340" t="str">
        <f>IF(ISNUMBER(E160),E160/'Bulk DivVar Analysis'!$C$114,"")</f>
        <v/>
      </c>
      <c r="H160" s="338" t="str">
        <f>IF(ISNUMBER(E160), IF(G160&gt;'Bulk DivVar Analysis'!$D$116,"Pass","Fail"),"")</f>
        <v/>
      </c>
      <c r="I160" s="338" t="str">
        <f t="shared" si="4"/>
        <v/>
      </c>
      <c r="J160" s="339"/>
      <c r="K160" s="339"/>
      <c r="L160" s="339"/>
      <c r="M160" s="339"/>
      <c r="N160" s="339"/>
      <c r="O160" s="339"/>
      <c r="P160" s="339"/>
      <c r="Q160" s="339"/>
    </row>
    <row r="161" spans="1:17" ht="13.5" customHeight="1">
      <c r="A161" s="481"/>
      <c r="B161" s="481"/>
      <c r="C161" s="481"/>
      <c r="D161" s="481"/>
      <c r="E161" s="481"/>
      <c r="F161" s="339"/>
      <c r="G161" s="340" t="str">
        <f>IF(ISNUMBER(E161),E161/'Bulk DivVar Analysis'!$C$114,"")</f>
        <v/>
      </c>
      <c r="H161" s="338" t="str">
        <f>IF(ISNUMBER(E161), IF(G161&gt;'Bulk DivVar Analysis'!$D$116,"Pass","Fail"),"")</f>
        <v/>
      </c>
      <c r="I161" s="338" t="str">
        <f t="shared" si="4"/>
        <v/>
      </c>
      <c r="J161" s="339"/>
      <c r="K161" s="339"/>
      <c r="L161" s="339"/>
      <c r="M161" s="339"/>
      <c r="N161" s="339"/>
      <c r="O161" s="339"/>
      <c r="P161" s="339"/>
      <c r="Q161" s="339"/>
    </row>
    <row r="162" spans="1:17" ht="13.5" customHeight="1">
      <c r="A162" s="481"/>
      <c r="B162" s="481"/>
      <c r="C162" s="481"/>
      <c r="D162" s="481"/>
      <c r="E162" s="481"/>
      <c r="F162" s="339"/>
      <c r="G162" s="340" t="str">
        <f>IF(ISNUMBER(E162),E162/'Bulk DivVar Analysis'!$C$114,"")</f>
        <v/>
      </c>
      <c r="H162" s="338" t="str">
        <f>IF(ISNUMBER(E162), IF(G162&gt;'Bulk DivVar Analysis'!$D$116,"Pass","Fail"),"")</f>
        <v/>
      </c>
      <c r="I162" s="338" t="str">
        <f t="shared" si="4"/>
        <v/>
      </c>
      <c r="J162" s="339"/>
      <c r="K162" s="339"/>
      <c r="L162" s="339"/>
      <c r="M162" s="339"/>
      <c r="N162" s="339"/>
      <c r="O162" s="339"/>
      <c r="P162" s="339"/>
      <c r="Q162" s="339"/>
    </row>
    <row r="163" spans="1:17" ht="13.5" customHeight="1">
      <c r="A163" s="481"/>
      <c r="B163" s="481"/>
      <c r="C163" s="481"/>
      <c r="D163" s="481"/>
      <c r="E163" s="481"/>
      <c r="F163" s="339"/>
      <c r="G163" s="340" t="str">
        <f>IF(ISNUMBER(E163),E163/'Bulk DivVar Analysis'!$C$114,"")</f>
        <v/>
      </c>
      <c r="H163" s="338" t="str">
        <f>IF(ISNUMBER(E163), IF(G163&gt;'Bulk DivVar Analysis'!$D$116,"Pass","Fail"),"")</f>
        <v/>
      </c>
      <c r="I163" s="338" t="str">
        <f t="shared" si="4"/>
        <v/>
      </c>
      <c r="J163" s="339"/>
      <c r="K163" s="339"/>
      <c r="L163" s="339"/>
      <c r="M163" s="339"/>
      <c r="N163" s="339"/>
      <c r="O163" s="339"/>
      <c r="P163" s="339"/>
      <c r="Q163" s="339"/>
    </row>
    <row r="164" spans="1:17" ht="13.5" customHeight="1">
      <c r="A164" s="481"/>
      <c r="B164" s="481"/>
      <c r="C164" s="481"/>
      <c r="D164" s="481"/>
      <c r="E164" s="481"/>
      <c r="F164" s="339"/>
      <c r="G164" s="340" t="str">
        <f>IF(ISNUMBER(E164),E164/'Bulk DivVar Analysis'!$C$114,"")</f>
        <v/>
      </c>
      <c r="H164" s="338" t="str">
        <f>IF(ISNUMBER(E164), IF(G164&gt;'Bulk DivVar Analysis'!$D$116,"Pass","Fail"),"")</f>
        <v/>
      </c>
      <c r="I164" s="338" t="str">
        <f t="shared" si="4"/>
        <v/>
      </c>
      <c r="J164" s="339"/>
      <c r="K164" s="339"/>
      <c r="L164" s="339"/>
      <c r="M164" s="339"/>
      <c r="N164" s="339"/>
      <c r="O164" s="339"/>
      <c r="P164" s="339"/>
      <c r="Q164" s="339"/>
    </row>
    <row r="165" spans="1:17" ht="13.5" customHeight="1">
      <c r="A165" s="481"/>
      <c r="B165" s="481"/>
      <c r="C165" s="481"/>
      <c r="D165" s="481"/>
      <c r="E165" s="481"/>
      <c r="F165" s="339"/>
      <c r="G165" s="340" t="str">
        <f>IF(ISNUMBER(E165),E165/'Bulk DivVar Analysis'!$C$114,"")</f>
        <v/>
      </c>
      <c r="H165" s="338" t="str">
        <f>IF(ISNUMBER(E165), IF(G165&gt;'Bulk DivVar Analysis'!$D$116,"Pass","Fail"),"")</f>
        <v/>
      </c>
      <c r="I165" s="338" t="str">
        <f t="shared" si="4"/>
        <v/>
      </c>
      <c r="J165" s="339"/>
      <c r="K165" s="339"/>
      <c r="L165" s="339"/>
      <c r="M165" s="339"/>
      <c r="N165" s="339"/>
      <c r="O165" s="339"/>
      <c r="P165" s="339"/>
      <c r="Q165" s="339"/>
    </row>
    <row r="166" spans="1:17" ht="13.5" customHeight="1">
      <c r="A166" s="481"/>
      <c r="B166" s="481"/>
      <c r="C166" s="481"/>
      <c r="D166" s="481"/>
      <c r="E166" s="481"/>
      <c r="F166" s="339"/>
      <c r="G166" s="340" t="str">
        <f>IF(ISNUMBER(E166),E166/'Bulk DivVar Analysis'!$C$114,"")</f>
        <v/>
      </c>
      <c r="H166" s="338" t="str">
        <f>IF(ISNUMBER(E166), IF(G166&gt;'Bulk DivVar Analysis'!$D$116,"Pass","Fail"),"")</f>
        <v/>
      </c>
      <c r="I166" s="338" t="str">
        <f t="shared" si="4"/>
        <v/>
      </c>
      <c r="J166" s="339"/>
      <c r="K166" s="339"/>
      <c r="L166" s="339"/>
      <c r="M166" s="339"/>
      <c r="N166" s="339"/>
      <c r="O166" s="339"/>
      <c r="P166" s="339"/>
      <c r="Q166" s="339"/>
    </row>
    <row r="167" spans="1:17" ht="13.5" customHeight="1">
      <c r="A167" s="481"/>
      <c r="B167" s="481"/>
      <c r="C167" s="481"/>
      <c r="D167" s="481"/>
      <c r="E167" s="481"/>
      <c r="F167" s="339"/>
      <c r="G167" s="340" t="str">
        <f>IF(ISNUMBER(E167),E167/'Bulk DivVar Analysis'!$C$114,"")</f>
        <v/>
      </c>
      <c r="H167" s="338" t="str">
        <f>IF(ISNUMBER(E167), IF(G167&gt;'Bulk DivVar Analysis'!$D$116,"Pass","Fail"),"")</f>
        <v/>
      </c>
      <c r="I167" s="338" t="str">
        <f t="shared" si="4"/>
        <v/>
      </c>
      <c r="J167" s="339"/>
      <c r="K167" s="339"/>
      <c r="L167" s="339"/>
      <c r="M167" s="339"/>
      <c r="N167" s="339"/>
      <c r="O167" s="339"/>
      <c r="P167" s="339"/>
      <c r="Q167" s="339"/>
    </row>
    <row r="168" spans="1:17" ht="13.5" customHeight="1">
      <c r="A168" s="481"/>
      <c r="B168" s="481"/>
      <c r="C168" s="481"/>
      <c r="D168" s="481"/>
      <c r="E168" s="481"/>
      <c r="F168" s="339"/>
      <c r="G168" s="340" t="str">
        <f>IF(ISNUMBER(E168),E168/'Bulk DivVar Analysis'!$C$114,"")</f>
        <v/>
      </c>
      <c r="H168" s="338" t="str">
        <f>IF(ISNUMBER(E168), IF(G168&gt;'Bulk DivVar Analysis'!$D$116,"Pass","Fail"),"")</f>
        <v/>
      </c>
      <c r="I168" s="338" t="str">
        <f t="shared" si="4"/>
        <v/>
      </c>
      <c r="J168" s="339"/>
      <c r="K168" s="339"/>
      <c r="L168" s="339"/>
      <c r="M168" s="339"/>
      <c r="N168" s="339"/>
      <c r="O168" s="339"/>
      <c r="P168" s="339"/>
      <c r="Q168" s="339"/>
    </row>
    <row r="169" spans="1:17" ht="13.5" customHeight="1">
      <c r="A169" s="481"/>
      <c r="B169" s="481"/>
      <c r="C169" s="481"/>
      <c r="D169" s="481"/>
      <c r="E169" s="481"/>
      <c r="F169" s="339"/>
      <c r="G169" s="340" t="str">
        <f>IF(ISNUMBER(E169),E169/'Bulk DivVar Analysis'!$C$114,"")</f>
        <v/>
      </c>
      <c r="H169" s="338" t="str">
        <f>IF(ISNUMBER(E169), IF(G169&gt;'Bulk DivVar Analysis'!$D$116,"Pass","Fail"),"")</f>
        <v/>
      </c>
      <c r="I169" s="338" t="str">
        <f t="shared" si="4"/>
        <v/>
      </c>
      <c r="J169" s="339"/>
      <c r="K169" s="339"/>
      <c r="L169" s="339"/>
      <c r="M169" s="339"/>
      <c r="N169" s="339"/>
      <c r="O169" s="339"/>
      <c r="P169" s="339"/>
      <c r="Q169" s="339"/>
    </row>
    <row r="170" spans="1:17" ht="13.5" customHeight="1">
      <c r="A170" s="481"/>
      <c r="B170" s="481"/>
      <c r="C170" s="481"/>
      <c r="D170" s="481"/>
      <c r="E170" s="481"/>
      <c r="F170" s="339"/>
      <c r="G170" s="340" t="str">
        <f>IF(ISNUMBER(E170),E170/'Bulk DivVar Analysis'!$C$114,"")</f>
        <v/>
      </c>
      <c r="H170" s="338" t="str">
        <f>IF(ISNUMBER(E170), IF(G170&gt;'Bulk DivVar Analysis'!$D$116,"Pass","Fail"),"")</f>
        <v/>
      </c>
      <c r="I170" s="338" t="str">
        <f t="shared" si="4"/>
        <v/>
      </c>
      <c r="J170" s="339"/>
      <c r="K170" s="339"/>
      <c r="L170" s="339"/>
      <c r="M170" s="339"/>
      <c r="N170" s="339"/>
      <c r="O170" s="339"/>
      <c r="P170" s="339"/>
      <c r="Q170" s="339"/>
    </row>
    <row r="171" spans="1:17" ht="13.5" customHeight="1">
      <c r="A171" s="481"/>
      <c r="B171" s="481"/>
      <c r="C171" s="481"/>
      <c r="D171" s="481"/>
      <c r="E171" s="481"/>
      <c r="F171" s="339"/>
      <c r="G171" s="340" t="str">
        <f>IF(ISNUMBER(E171),E171/'Bulk DivVar Analysis'!$C$114,"")</f>
        <v/>
      </c>
      <c r="H171" s="338" t="str">
        <f>IF(ISNUMBER(E171), IF(G171&gt;'Bulk DivVar Analysis'!$D$116,"Pass","Fail"),"")</f>
        <v/>
      </c>
      <c r="I171" s="338" t="str">
        <f t="shared" si="4"/>
        <v/>
      </c>
      <c r="J171" s="339"/>
      <c r="K171" s="339"/>
      <c r="L171" s="339"/>
      <c r="M171" s="339"/>
      <c r="N171" s="339"/>
      <c r="O171" s="339"/>
      <c r="P171" s="339"/>
      <c r="Q171" s="339"/>
    </row>
    <row r="172" spans="1:17" ht="13.5" customHeight="1">
      <c r="A172" s="481"/>
      <c r="B172" s="481"/>
      <c r="C172" s="481"/>
      <c r="D172" s="481"/>
      <c r="E172" s="481"/>
      <c r="F172" s="339"/>
      <c r="G172" s="340" t="str">
        <f>IF(ISNUMBER(E172),E172/'Bulk DivVar Analysis'!$C$114,"")</f>
        <v/>
      </c>
      <c r="H172" s="338" t="str">
        <f>IF(ISNUMBER(E172), IF(G172&gt;'Bulk DivVar Analysis'!$D$116,"Pass","Fail"),"")</f>
        <v/>
      </c>
      <c r="I172" s="338" t="str">
        <f t="shared" si="4"/>
        <v/>
      </c>
      <c r="J172" s="339"/>
      <c r="K172" s="339"/>
      <c r="L172" s="339"/>
      <c r="M172" s="339"/>
      <c r="N172" s="339"/>
      <c r="O172" s="339"/>
      <c r="P172" s="339"/>
      <c r="Q172" s="339"/>
    </row>
    <row r="173" spans="1:17" ht="13.5" customHeight="1">
      <c r="A173" s="481"/>
      <c r="B173" s="481"/>
      <c r="C173" s="481"/>
      <c r="D173" s="481"/>
      <c r="E173" s="481"/>
      <c r="F173" s="339"/>
      <c r="G173" s="340" t="str">
        <f>IF(ISNUMBER(E173),E173/'Bulk DivVar Analysis'!$C$114,"")</f>
        <v/>
      </c>
      <c r="H173" s="338" t="str">
        <f>IF(ISNUMBER(E173), IF(G173&gt;'Bulk DivVar Analysis'!$D$116,"Pass","Fail"),"")</f>
        <v/>
      </c>
      <c r="I173" s="338" t="str">
        <f t="shared" si="4"/>
        <v/>
      </c>
      <c r="J173" s="339"/>
      <c r="K173" s="339"/>
      <c r="L173" s="339"/>
      <c r="M173" s="339"/>
      <c r="N173" s="339"/>
      <c r="O173" s="339"/>
      <c r="P173" s="339"/>
      <c r="Q173" s="339"/>
    </row>
    <row r="174" spans="1:17" ht="13.5" customHeight="1">
      <c r="A174" s="481"/>
      <c r="B174" s="481"/>
      <c r="C174" s="481"/>
      <c r="D174" s="481"/>
      <c r="E174" s="481"/>
      <c r="F174" s="339"/>
      <c r="G174" s="340" t="str">
        <f>IF(ISNUMBER(E174),E174/'Bulk DivVar Analysis'!$C$114,"")</f>
        <v/>
      </c>
      <c r="H174" s="338" t="str">
        <f>IF(ISNUMBER(E174), IF(G174&gt;'Bulk DivVar Analysis'!$D$116,"Pass","Fail"),"")</f>
        <v/>
      </c>
      <c r="I174" s="338" t="str">
        <f t="shared" si="4"/>
        <v/>
      </c>
      <c r="J174" s="339"/>
      <c r="K174" s="339"/>
      <c r="L174" s="339"/>
      <c r="M174" s="339"/>
      <c r="N174" s="339"/>
      <c r="O174" s="339"/>
      <c r="P174" s="339"/>
      <c r="Q174" s="339"/>
    </row>
    <row r="175" spans="1:17" ht="13.5" customHeight="1">
      <c r="A175" s="481"/>
      <c r="B175" s="481"/>
      <c r="C175" s="481"/>
      <c r="D175" s="481"/>
      <c r="E175" s="481"/>
      <c r="F175" s="339"/>
      <c r="G175" s="340" t="str">
        <f>IF(ISNUMBER(E175),E175/'Bulk DivVar Analysis'!$C$114,"")</f>
        <v/>
      </c>
      <c r="H175" s="338" t="str">
        <f>IF(ISNUMBER(E175), IF(G175&gt;'Bulk DivVar Analysis'!$D$116,"Pass","Fail"),"")</f>
        <v/>
      </c>
      <c r="I175" s="338" t="str">
        <f t="shared" si="4"/>
        <v/>
      </c>
      <c r="J175" s="339"/>
      <c r="K175" s="339"/>
      <c r="L175" s="339"/>
      <c r="M175" s="339"/>
      <c r="N175" s="339"/>
      <c r="O175" s="339"/>
      <c r="P175" s="339"/>
      <c r="Q175" s="339"/>
    </row>
    <row r="176" spans="1:17" ht="13.5" customHeight="1">
      <c r="A176" s="481"/>
      <c r="B176" s="481"/>
      <c r="C176" s="481"/>
      <c r="D176" s="481"/>
      <c r="E176" s="481"/>
      <c r="F176" s="339"/>
      <c r="G176" s="340" t="str">
        <f>IF(ISNUMBER(E176),E176/'Bulk DivVar Analysis'!$C$114,"")</f>
        <v/>
      </c>
      <c r="H176" s="338" t="str">
        <f>IF(ISNUMBER(E176), IF(G176&gt;'Bulk DivVar Analysis'!$D$116,"Pass","Fail"),"")</f>
        <v/>
      </c>
      <c r="I176" s="338" t="str">
        <f t="shared" si="4"/>
        <v/>
      </c>
      <c r="J176" s="339"/>
      <c r="K176" s="339"/>
      <c r="L176" s="339"/>
      <c r="M176" s="339"/>
      <c r="N176" s="339"/>
      <c r="O176" s="339"/>
      <c r="P176" s="339"/>
      <c r="Q176" s="339"/>
    </row>
    <row r="177" spans="1:17" ht="13.5" customHeight="1">
      <c r="A177" s="481"/>
      <c r="B177" s="481"/>
      <c r="C177" s="481"/>
      <c r="D177" s="481"/>
      <c r="E177" s="481"/>
      <c r="F177" s="339"/>
      <c r="G177" s="340" t="str">
        <f>IF(ISNUMBER(E177),E177/'Bulk DivVar Analysis'!$C$114,"")</f>
        <v/>
      </c>
      <c r="H177" s="338" t="str">
        <f>IF(ISNUMBER(E177), IF(G177&gt;'Bulk DivVar Analysis'!$D$116,"Pass","Fail"),"")</f>
        <v/>
      </c>
      <c r="I177" s="338" t="str">
        <f t="shared" si="4"/>
        <v/>
      </c>
      <c r="J177" s="339"/>
      <c r="K177" s="339"/>
      <c r="L177" s="339"/>
      <c r="M177" s="339"/>
      <c r="N177" s="339"/>
      <c r="O177" s="339"/>
      <c r="P177" s="339"/>
      <c r="Q177" s="339"/>
    </row>
    <row r="178" spans="1:17" ht="13.5" customHeight="1">
      <c r="A178" s="481"/>
      <c r="B178" s="481"/>
      <c r="C178" s="481"/>
      <c r="D178" s="481"/>
      <c r="E178" s="481"/>
      <c r="F178" s="339"/>
      <c r="G178" s="340" t="str">
        <f>IF(ISNUMBER(E178),E178/'Bulk DivVar Analysis'!$C$114,"")</f>
        <v/>
      </c>
      <c r="H178" s="338" t="str">
        <f>IF(ISNUMBER(E178), IF(G178&gt;'Bulk DivVar Analysis'!$D$116,"Pass","Fail"),"")</f>
        <v/>
      </c>
      <c r="I178" s="338" t="str">
        <f t="shared" si="4"/>
        <v/>
      </c>
      <c r="J178" s="339"/>
      <c r="K178" s="339"/>
      <c r="L178" s="339"/>
      <c r="M178" s="339"/>
      <c r="N178" s="339"/>
      <c r="O178" s="339"/>
      <c r="P178" s="339"/>
      <c r="Q178" s="339"/>
    </row>
    <row r="179" spans="1:17" ht="13.5" customHeight="1">
      <c r="A179" s="481"/>
      <c r="B179" s="481"/>
      <c r="C179" s="481"/>
      <c r="D179" s="481"/>
      <c r="E179" s="481"/>
      <c r="F179" s="339"/>
      <c r="G179" s="340" t="str">
        <f>IF(ISNUMBER(E179),E179/'Bulk DivVar Analysis'!$C$114,"")</f>
        <v/>
      </c>
      <c r="H179" s="338" t="str">
        <f>IF(ISNUMBER(E179), IF(G179&gt;'Bulk DivVar Analysis'!$D$116,"Pass","Fail"),"")</f>
        <v/>
      </c>
      <c r="I179" s="338" t="str">
        <f t="shared" si="4"/>
        <v/>
      </c>
      <c r="J179" s="339"/>
      <c r="K179" s="339"/>
      <c r="L179" s="339"/>
      <c r="M179" s="339"/>
      <c r="N179" s="339"/>
      <c r="O179" s="339"/>
      <c r="P179" s="339"/>
      <c r="Q179" s="339"/>
    </row>
    <row r="180" spans="1:17" ht="13.5" customHeight="1">
      <c r="A180" s="481"/>
      <c r="B180" s="481"/>
      <c r="C180" s="481"/>
      <c r="D180" s="481"/>
      <c r="E180" s="481"/>
      <c r="F180" s="339"/>
      <c r="G180" s="340" t="str">
        <f>IF(ISNUMBER(E180),E180/'Bulk DivVar Analysis'!$C$114,"")</f>
        <v/>
      </c>
      <c r="H180" s="338" t="str">
        <f>IF(ISNUMBER(E180), IF(G180&gt;'Bulk DivVar Analysis'!$D$116,"Pass","Fail"),"")</f>
        <v/>
      </c>
      <c r="I180" s="338" t="str">
        <f t="shared" si="4"/>
        <v/>
      </c>
      <c r="J180" s="339"/>
      <c r="K180" s="339"/>
      <c r="L180" s="339"/>
      <c r="M180" s="339"/>
      <c r="N180" s="339"/>
      <c r="O180" s="339"/>
      <c r="P180" s="339"/>
      <c r="Q180" s="339"/>
    </row>
    <row r="181" spans="1:17" ht="13.5" customHeight="1">
      <c r="A181" s="481"/>
      <c r="B181" s="481"/>
      <c r="C181" s="481"/>
      <c r="D181" s="481"/>
      <c r="E181" s="481"/>
      <c r="F181" s="339"/>
      <c r="G181" s="340" t="str">
        <f>IF(ISNUMBER(E181),E181/'Bulk DivVar Analysis'!$C$114,"")</f>
        <v/>
      </c>
      <c r="H181" s="338" t="str">
        <f>IF(ISNUMBER(E181), IF(G181&gt;'Bulk DivVar Analysis'!$D$116,"Pass","Fail"),"")</f>
        <v/>
      </c>
      <c r="I181" s="338" t="str">
        <f t="shared" si="4"/>
        <v/>
      </c>
      <c r="J181" s="339"/>
      <c r="K181" s="339"/>
      <c r="L181" s="339"/>
      <c r="M181" s="339"/>
      <c r="N181" s="339"/>
      <c r="O181" s="339"/>
      <c r="P181" s="339"/>
      <c r="Q181" s="339"/>
    </row>
    <row r="182" spans="1:17" ht="13.5" customHeight="1">
      <c r="A182" s="481"/>
      <c r="B182" s="481"/>
      <c r="C182" s="481"/>
      <c r="D182" s="481"/>
      <c r="E182" s="481"/>
      <c r="F182" s="339"/>
      <c r="G182" s="340" t="str">
        <f>IF(ISNUMBER(E182),E182/'Bulk DivVar Analysis'!$C$114,"")</f>
        <v/>
      </c>
      <c r="H182" s="338" t="str">
        <f>IF(ISNUMBER(E182), IF(G182&gt;'Bulk DivVar Analysis'!$D$116,"Pass","Fail"),"")</f>
        <v/>
      </c>
      <c r="I182" s="338" t="str">
        <f t="shared" si="4"/>
        <v/>
      </c>
      <c r="J182" s="339"/>
      <c r="K182" s="339"/>
      <c r="L182" s="339"/>
      <c r="M182" s="339"/>
      <c r="N182" s="339"/>
      <c r="O182" s="339"/>
      <c r="P182" s="339"/>
      <c r="Q182" s="339"/>
    </row>
    <row r="183" spans="1:17" ht="13.5" customHeight="1">
      <c r="A183" s="481"/>
      <c r="B183" s="481"/>
      <c r="C183" s="481"/>
      <c r="D183" s="481"/>
      <c r="E183" s="481"/>
      <c r="F183" s="339"/>
      <c r="G183" s="340" t="str">
        <f>IF(ISNUMBER(E183),E183/'Bulk DivVar Analysis'!$C$114,"")</f>
        <v/>
      </c>
      <c r="H183" s="338" t="str">
        <f>IF(ISNUMBER(E183), IF(G183&gt;'Bulk DivVar Analysis'!$D$116,"Pass","Fail"),"")</f>
        <v/>
      </c>
      <c r="I183" s="338" t="str">
        <f t="shared" si="4"/>
        <v/>
      </c>
      <c r="J183" s="339"/>
      <c r="K183" s="339"/>
      <c r="L183" s="339"/>
      <c r="M183" s="339"/>
      <c r="N183" s="339"/>
      <c r="O183" s="339"/>
      <c r="P183" s="339"/>
      <c r="Q183" s="339"/>
    </row>
    <row r="184" spans="1:17" ht="13.5" customHeight="1">
      <c r="A184" s="481"/>
      <c r="B184" s="481"/>
      <c r="C184" s="481"/>
      <c r="D184" s="481"/>
      <c r="E184" s="481"/>
      <c r="F184" s="339"/>
      <c r="G184" s="340" t="str">
        <f>IF(ISNUMBER(E184),E184/'Bulk DivVar Analysis'!$C$114,"")</f>
        <v/>
      </c>
      <c r="H184" s="338" t="str">
        <f>IF(ISNUMBER(E184), IF(G184&gt;'Bulk DivVar Analysis'!$D$116,"Pass","Fail"),"")</f>
        <v/>
      </c>
      <c r="I184" s="338" t="str">
        <f t="shared" si="4"/>
        <v/>
      </c>
      <c r="J184" s="339"/>
      <c r="K184" s="339"/>
      <c r="L184" s="339"/>
      <c r="M184" s="339"/>
      <c r="N184" s="339"/>
      <c r="O184" s="339"/>
      <c r="P184" s="339"/>
      <c r="Q184" s="339"/>
    </row>
    <row r="185" spans="1:17" ht="13.5" customHeight="1">
      <c r="A185" s="481"/>
      <c r="B185" s="481"/>
      <c r="C185" s="481"/>
      <c r="D185" s="481"/>
      <c r="E185" s="481"/>
      <c r="F185" s="339"/>
      <c r="G185" s="340" t="str">
        <f>IF(ISNUMBER(E185),E185/'Bulk DivVar Analysis'!$C$114,"")</f>
        <v/>
      </c>
      <c r="H185" s="338" t="str">
        <f>IF(ISNUMBER(E185), IF(G185&gt;'Bulk DivVar Analysis'!$D$116,"Pass","Fail"),"")</f>
        <v/>
      </c>
      <c r="I185" s="338" t="str">
        <f t="shared" si="4"/>
        <v/>
      </c>
      <c r="J185" s="339"/>
      <c r="K185" s="339"/>
      <c r="L185" s="339"/>
      <c r="M185" s="339"/>
      <c r="N185" s="339"/>
      <c r="O185" s="339"/>
      <c r="P185" s="339"/>
      <c r="Q185" s="339"/>
    </row>
    <row r="186" spans="1:17" ht="13.5" customHeight="1">
      <c r="A186" s="481"/>
      <c r="B186" s="481"/>
      <c r="C186" s="481"/>
      <c r="D186" s="481"/>
      <c r="E186" s="481"/>
      <c r="F186" s="339"/>
      <c r="G186" s="340" t="str">
        <f>IF(ISNUMBER(E186),E186/'Bulk DivVar Analysis'!$C$114,"")</f>
        <v/>
      </c>
      <c r="H186" s="338" t="str">
        <f>IF(ISNUMBER(E186), IF(G186&gt;'Bulk DivVar Analysis'!$D$116,"Pass","Fail"),"")</f>
        <v/>
      </c>
      <c r="I186" s="338" t="str">
        <f t="shared" si="4"/>
        <v/>
      </c>
      <c r="J186" s="339"/>
      <c r="K186" s="339"/>
      <c r="L186" s="339"/>
      <c r="M186" s="339"/>
      <c r="N186" s="339"/>
      <c r="O186" s="339"/>
      <c r="P186" s="339"/>
      <c r="Q186" s="339"/>
    </row>
    <row r="187" spans="1:17" ht="13.5" customHeight="1">
      <c r="A187" s="481"/>
      <c r="B187" s="481"/>
      <c r="C187" s="481"/>
      <c r="D187" s="481"/>
      <c r="E187" s="481"/>
      <c r="F187" s="339"/>
      <c r="G187" s="340" t="str">
        <f>IF(ISNUMBER(E187),E187/'Bulk DivVar Analysis'!$C$114,"")</f>
        <v/>
      </c>
      <c r="H187" s="338" t="str">
        <f>IF(ISNUMBER(E187), IF(G187&gt;'Bulk DivVar Analysis'!$D$116,"Pass","Fail"),"")</f>
        <v/>
      </c>
      <c r="I187" s="338" t="str">
        <f t="shared" si="4"/>
        <v/>
      </c>
      <c r="J187" s="339"/>
      <c r="K187" s="339"/>
      <c r="L187" s="339"/>
      <c r="M187" s="339"/>
      <c r="N187" s="339"/>
      <c r="O187" s="339"/>
      <c r="P187" s="339"/>
      <c r="Q187" s="339"/>
    </row>
    <row r="188" spans="1:17" ht="13.5" customHeight="1">
      <c r="A188" s="481"/>
      <c r="B188" s="481"/>
      <c r="C188" s="481"/>
      <c r="D188" s="481"/>
      <c r="E188" s="481"/>
      <c r="F188" s="339"/>
      <c r="G188" s="340" t="str">
        <f>IF(ISNUMBER(E188),E188/'Bulk DivVar Analysis'!$C$114,"")</f>
        <v/>
      </c>
      <c r="H188" s="338" t="str">
        <f>IF(ISNUMBER(E188), IF(G188&gt;'Bulk DivVar Analysis'!$D$116,"Pass","Fail"),"")</f>
        <v/>
      </c>
      <c r="I188" s="338" t="str">
        <f t="shared" si="4"/>
        <v/>
      </c>
      <c r="J188" s="339"/>
      <c r="K188" s="339"/>
      <c r="L188" s="339"/>
      <c r="M188" s="339"/>
      <c r="N188" s="339"/>
      <c r="O188" s="339"/>
      <c r="P188" s="339"/>
      <c r="Q188" s="339"/>
    </row>
    <row r="189" spans="1:17" ht="13.5" customHeight="1">
      <c r="A189" s="481"/>
      <c r="B189" s="481"/>
      <c r="C189" s="481"/>
      <c r="D189" s="481"/>
      <c r="E189" s="481"/>
      <c r="F189" s="339"/>
      <c r="G189" s="340" t="str">
        <f>IF(ISNUMBER(E189),E189/'Bulk DivVar Analysis'!$C$114,"")</f>
        <v/>
      </c>
      <c r="H189" s="338" t="str">
        <f>IF(ISNUMBER(E189), IF(G189&gt;'Bulk DivVar Analysis'!$D$116,"Pass","Fail"),"")</f>
        <v/>
      </c>
      <c r="I189" s="338" t="str">
        <f t="shared" si="4"/>
        <v/>
      </c>
      <c r="J189" s="339"/>
      <c r="K189" s="339"/>
      <c r="L189" s="339"/>
      <c r="M189" s="339"/>
      <c r="N189" s="339"/>
      <c r="O189" s="339"/>
      <c r="P189" s="339"/>
      <c r="Q189" s="339"/>
    </row>
    <row r="190" spans="1:17" ht="13.5" customHeight="1">
      <c r="A190" s="481"/>
      <c r="B190" s="481"/>
      <c r="C190" s="481"/>
      <c r="D190" s="481"/>
      <c r="E190" s="481"/>
      <c r="F190" s="339"/>
      <c r="G190" s="340" t="str">
        <f>IF(ISNUMBER(E190),E190/'Bulk DivVar Analysis'!$C$114,"")</f>
        <v/>
      </c>
      <c r="H190" s="338" t="str">
        <f>IF(ISNUMBER(E190), IF(G190&gt;'Bulk DivVar Analysis'!$D$116,"Pass","Fail"),"")</f>
        <v/>
      </c>
      <c r="I190" s="338" t="str">
        <f t="shared" si="4"/>
        <v/>
      </c>
      <c r="J190" s="339"/>
      <c r="K190" s="339"/>
      <c r="L190" s="339"/>
      <c r="M190" s="339"/>
      <c r="N190" s="339"/>
      <c r="O190" s="339"/>
      <c r="P190" s="339"/>
      <c r="Q190" s="339"/>
    </row>
    <row r="191" spans="1:17" ht="13.5" customHeight="1">
      <c r="A191" s="481"/>
      <c r="B191" s="481"/>
      <c r="C191" s="481"/>
      <c r="D191" s="481"/>
      <c r="E191" s="481"/>
      <c r="F191" s="339"/>
      <c r="G191" s="340" t="str">
        <f>IF(ISNUMBER(E191),E191/'Bulk DivVar Analysis'!$C$114,"")</f>
        <v/>
      </c>
      <c r="H191" s="338" t="str">
        <f>IF(ISNUMBER(E191), IF(G191&gt;'Bulk DivVar Analysis'!$D$116,"Pass","Fail"),"")</f>
        <v/>
      </c>
      <c r="I191" s="338" t="str">
        <f t="shared" si="4"/>
        <v/>
      </c>
      <c r="J191" s="339"/>
      <c r="K191" s="339"/>
      <c r="L191" s="339"/>
      <c r="M191" s="339"/>
      <c r="N191" s="339"/>
      <c r="O191" s="339"/>
      <c r="P191" s="339"/>
      <c r="Q191" s="339"/>
    </row>
    <row r="192" spans="1:17" ht="13.5" customHeight="1">
      <c r="A192" s="481"/>
      <c r="B192" s="481"/>
      <c r="C192" s="481"/>
      <c r="D192" s="481"/>
      <c r="E192" s="481"/>
      <c r="F192" s="339"/>
      <c r="G192" s="340" t="str">
        <f>IF(ISNUMBER(E192),E192/'Bulk DivVar Analysis'!$C$114,"")</f>
        <v/>
      </c>
      <c r="H192" s="338" t="str">
        <f>IF(ISNUMBER(E192), IF(G192&gt;'Bulk DivVar Analysis'!$D$116,"Pass","Fail"),"")</f>
        <v/>
      </c>
      <c r="I192" s="338" t="str">
        <f t="shared" si="4"/>
        <v/>
      </c>
      <c r="J192" s="339"/>
      <c r="K192" s="339"/>
      <c r="L192" s="339"/>
      <c r="M192" s="339"/>
      <c r="N192" s="339"/>
      <c r="O192" s="339"/>
      <c r="P192" s="339"/>
      <c r="Q192" s="339"/>
    </row>
    <row r="193" spans="1:17" ht="13.5" customHeight="1">
      <c r="A193" s="481"/>
      <c r="B193" s="481"/>
      <c r="C193" s="481"/>
      <c r="D193" s="481"/>
      <c r="E193" s="481"/>
      <c r="F193" s="339"/>
      <c r="G193" s="340" t="str">
        <f>IF(ISNUMBER(E193),E193/'Bulk DivVar Analysis'!$C$114,"")</f>
        <v/>
      </c>
      <c r="H193" s="338" t="str">
        <f>IF(ISNUMBER(E193), IF(G193&gt;'Bulk DivVar Analysis'!$D$116,"Pass","Fail"),"")</f>
        <v/>
      </c>
      <c r="I193" s="338" t="str">
        <f t="shared" si="4"/>
        <v/>
      </c>
      <c r="J193" s="339"/>
      <c r="K193" s="339"/>
      <c r="L193" s="339"/>
      <c r="M193" s="339"/>
      <c r="N193" s="339"/>
      <c r="O193" s="339"/>
      <c r="P193" s="339"/>
      <c r="Q193" s="339"/>
    </row>
    <row r="194" spans="1:17" ht="13.5" customHeight="1">
      <c r="A194" s="481"/>
      <c r="B194" s="481"/>
      <c r="C194" s="481"/>
      <c r="D194" s="481"/>
      <c r="E194" s="481"/>
      <c r="F194" s="339"/>
      <c r="G194" s="340" t="str">
        <f>IF(ISNUMBER(E194),E194/'Bulk DivVar Analysis'!$C$114,"")</f>
        <v/>
      </c>
      <c r="H194" s="338" t="str">
        <f>IF(ISNUMBER(E194), IF(G194&gt;'Bulk DivVar Analysis'!$D$116,"Pass","Fail"),"")</f>
        <v/>
      </c>
      <c r="I194" s="338" t="str">
        <f t="shared" si="4"/>
        <v/>
      </c>
      <c r="J194" s="339"/>
      <c r="K194" s="339"/>
      <c r="L194" s="339"/>
      <c r="M194" s="339"/>
      <c r="N194" s="339"/>
      <c r="O194" s="339"/>
      <c r="P194" s="339"/>
      <c r="Q194" s="339"/>
    </row>
    <row r="195" spans="1:17" ht="13.5" customHeight="1">
      <c r="A195" s="481"/>
      <c r="B195" s="481"/>
      <c r="C195" s="481"/>
      <c r="D195" s="481"/>
      <c r="E195" s="481"/>
      <c r="F195" s="339"/>
      <c r="G195" s="340" t="str">
        <f>IF(ISNUMBER(E195),E195/'Bulk DivVar Analysis'!$C$114,"")</f>
        <v/>
      </c>
      <c r="H195" s="338" t="str">
        <f>IF(ISNUMBER(E195), IF(G195&gt;'Bulk DivVar Analysis'!$D$116,"Pass","Fail"),"")</f>
        <v/>
      </c>
      <c r="I195" s="338" t="str">
        <f t="shared" ref="I195:I258" si="5">_xlfn.TEXTJOIN("_",TRUE,B195,C195)</f>
        <v/>
      </c>
      <c r="J195" s="339"/>
      <c r="K195" s="339"/>
      <c r="L195" s="339"/>
      <c r="M195" s="339"/>
      <c r="N195" s="339"/>
      <c r="O195" s="339"/>
      <c r="P195" s="339"/>
      <c r="Q195" s="339"/>
    </row>
    <row r="196" spans="1:17" ht="13.5" customHeight="1">
      <c r="A196" s="481"/>
      <c r="B196" s="481"/>
      <c r="C196" s="481"/>
      <c r="D196" s="481"/>
      <c r="E196" s="481"/>
      <c r="F196" s="339"/>
      <c r="G196" s="340" t="str">
        <f>IF(ISNUMBER(E196),E196/'Bulk DivVar Analysis'!$C$114,"")</f>
        <v/>
      </c>
      <c r="H196" s="338" t="str">
        <f>IF(ISNUMBER(E196), IF(G196&gt;'Bulk DivVar Analysis'!$D$116,"Pass","Fail"),"")</f>
        <v/>
      </c>
      <c r="I196" s="338" t="str">
        <f t="shared" si="5"/>
        <v/>
      </c>
      <c r="J196" s="339"/>
      <c r="K196" s="339"/>
      <c r="L196" s="339"/>
      <c r="M196" s="339"/>
      <c r="N196" s="339"/>
      <c r="O196" s="339"/>
      <c r="P196" s="339"/>
      <c r="Q196" s="339"/>
    </row>
    <row r="197" spans="1:17" ht="13.5" customHeight="1">
      <c r="A197" s="481"/>
      <c r="B197" s="481"/>
      <c r="C197" s="481"/>
      <c r="D197" s="481"/>
      <c r="E197" s="481"/>
      <c r="F197" s="339"/>
      <c r="G197" s="340" t="str">
        <f>IF(ISNUMBER(E197),E197/'Bulk DivVar Analysis'!$C$114,"")</f>
        <v/>
      </c>
      <c r="H197" s="338" t="str">
        <f>IF(ISNUMBER(E197), IF(G197&gt;'Bulk DivVar Analysis'!$D$116,"Pass","Fail"),"")</f>
        <v/>
      </c>
      <c r="I197" s="338" t="str">
        <f t="shared" si="5"/>
        <v/>
      </c>
      <c r="J197" s="339"/>
      <c r="K197" s="339"/>
      <c r="L197" s="339"/>
      <c r="M197" s="339"/>
      <c r="N197" s="339"/>
      <c r="O197" s="339"/>
      <c r="P197" s="339"/>
      <c r="Q197" s="339"/>
    </row>
    <row r="198" spans="1:17" ht="13.5" customHeight="1">
      <c r="A198" s="481"/>
      <c r="B198" s="481"/>
      <c r="C198" s="481"/>
      <c r="D198" s="481"/>
      <c r="E198" s="481"/>
      <c r="F198" s="339"/>
      <c r="G198" s="340" t="str">
        <f>IF(ISNUMBER(E198),E198/'Bulk DivVar Analysis'!$C$114,"")</f>
        <v/>
      </c>
      <c r="H198" s="338" t="str">
        <f>IF(ISNUMBER(E198), IF(G198&gt;'Bulk DivVar Analysis'!$D$116,"Pass","Fail"),"")</f>
        <v/>
      </c>
      <c r="I198" s="338" t="str">
        <f t="shared" si="5"/>
        <v/>
      </c>
      <c r="J198" s="339"/>
      <c r="K198" s="339"/>
      <c r="L198" s="339"/>
      <c r="M198" s="339"/>
      <c r="N198" s="339"/>
      <c r="O198" s="339"/>
      <c r="P198" s="339"/>
      <c r="Q198" s="339"/>
    </row>
    <row r="199" spans="1:17" ht="13.5" customHeight="1">
      <c r="A199" s="481"/>
      <c r="B199" s="481"/>
      <c r="C199" s="481"/>
      <c r="D199" s="481"/>
      <c r="E199" s="481"/>
      <c r="F199" s="339"/>
      <c r="G199" s="340" t="str">
        <f>IF(ISNUMBER(E199),E199/'Bulk DivVar Analysis'!$C$114,"")</f>
        <v/>
      </c>
      <c r="H199" s="338" t="str">
        <f>IF(ISNUMBER(E199), IF(G199&gt;'Bulk DivVar Analysis'!$D$116,"Pass","Fail"),"")</f>
        <v/>
      </c>
      <c r="I199" s="338" t="str">
        <f t="shared" si="5"/>
        <v/>
      </c>
      <c r="J199" s="339"/>
      <c r="K199" s="339"/>
      <c r="L199" s="339"/>
      <c r="M199" s="339"/>
      <c r="N199" s="339"/>
      <c r="O199" s="339"/>
      <c r="P199" s="339"/>
      <c r="Q199" s="339"/>
    </row>
    <row r="200" spans="1:17" ht="13.5" customHeight="1">
      <c r="A200" s="481"/>
      <c r="B200" s="481"/>
      <c r="C200" s="481"/>
      <c r="D200" s="481"/>
      <c r="E200" s="481"/>
      <c r="F200" s="339"/>
      <c r="G200" s="340" t="str">
        <f>IF(ISNUMBER(E200),E200/'Bulk DivVar Analysis'!$C$114,"")</f>
        <v/>
      </c>
      <c r="H200" s="338" t="str">
        <f>IF(ISNUMBER(E200), IF(G200&gt;'Bulk DivVar Analysis'!$D$116,"Pass","Fail"),"")</f>
        <v/>
      </c>
      <c r="I200" s="338" t="str">
        <f t="shared" si="5"/>
        <v/>
      </c>
      <c r="J200" s="339"/>
      <c r="K200" s="339"/>
      <c r="L200" s="339"/>
      <c r="M200" s="339"/>
      <c r="N200" s="339"/>
      <c r="O200" s="339"/>
      <c r="P200" s="339"/>
      <c r="Q200" s="339"/>
    </row>
    <row r="201" spans="1:17" ht="13.5" customHeight="1">
      <c r="A201" s="481"/>
      <c r="B201" s="481"/>
      <c r="C201" s="481"/>
      <c r="D201" s="481"/>
      <c r="E201" s="481"/>
      <c r="F201" s="339"/>
      <c r="G201" s="340" t="str">
        <f>IF(ISNUMBER(E201),E201/'Bulk DivVar Analysis'!$C$114,"")</f>
        <v/>
      </c>
      <c r="H201" s="338" t="str">
        <f>IF(ISNUMBER(E201), IF(G201&gt;'Bulk DivVar Analysis'!$D$116,"Pass","Fail"),"")</f>
        <v/>
      </c>
      <c r="I201" s="338" t="str">
        <f t="shared" si="5"/>
        <v/>
      </c>
      <c r="J201" s="339"/>
      <c r="K201" s="339"/>
      <c r="L201" s="339"/>
      <c r="M201" s="339"/>
      <c r="N201" s="339"/>
      <c r="O201" s="339"/>
      <c r="P201" s="339"/>
      <c r="Q201" s="339"/>
    </row>
    <row r="202" spans="1:17" ht="13.5" customHeight="1">
      <c r="A202" s="481"/>
      <c r="B202" s="481"/>
      <c r="C202" s="481"/>
      <c r="D202" s="481"/>
      <c r="E202" s="481"/>
      <c r="F202" s="339"/>
      <c r="G202" s="340" t="str">
        <f>IF(ISNUMBER(E202),E202/'Bulk DivVar Analysis'!$C$114,"")</f>
        <v/>
      </c>
      <c r="H202" s="338" t="str">
        <f>IF(ISNUMBER(E202), IF(G202&gt;'Bulk DivVar Analysis'!$D$116,"Pass","Fail"),"")</f>
        <v/>
      </c>
      <c r="I202" s="338" t="str">
        <f t="shared" si="5"/>
        <v/>
      </c>
      <c r="J202" s="339"/>
      <c r="K202" s="339"/>
      <c r="L202" s="339"/>
      <c r="M202" s="339"/>
      <c r="N202" s="339"/>
      <c r="O202" s="339"/>
      <c r="P202" s="339"/>
      <c r="Q202" s="339"/>
    </row>
    <row r="203" spans="1:17" ht="13.5" customHeight="1">
      <c r="A203" s="481"/>
      <c r="B203" s="481"/>
      <c r="C203" s="481"/>
      <c r="D203" s="481"/>
      <c r="E203" s="481"/>
      <c r="F203" s="339"/>
      <c r="G203" s="340" t="str">
        <f>IF(ISNUMBER(E203),E203/'Bulk DivVar Analysis'!$C$114,"")</f>
        <v/>
      </c>
      <c r="H203" s="338" t="str">
        <f>IF(ISNUMBER(E203), IF(G203&gt;'Bulk DivVar Analysis'!$D$116,"Pass","Fail"),"")</f>
        <v/>
      </c>
      <c r="I203" s="338" t="str">
        <f t="shared" si="5"/>
        <v/>
      </c>
      <c r="J203" s="339"/>
      <c r="K203" s="339"/>
      <c r="L203" s="339"/>
      <c r="M203" s="339"/>
      <c r="N203" s="339"/>
      <c r="O203" s="339"/>
      <c r="P203" s="339"/>
      <c r="Q203" s="339"/>
    </row>
    <row r="204" spans="1:17" ht="13.5" customHeight="1">
      <c r="A204" s="481"/>
      <c r="B204" s="481"/>
      <c r="C204" s="481"/>
      <c r="D204" s="481"/>
      <c r="E204" s="481"/>
      <c r="F204" s="339"/>
      <c r="G204" s="340" t="str">
        <f>IF(ISNUMBER(E204),E204/'Bulk DivVar Analysis'!$C$114,"")</f>
        <v/>
      </c>
      <c r="H204" s="338" t="str">
        <f>IF(ISNUMBER(E204), IF(G204&gt;'Bulk DivVar Analysis'!$D$116,"Pass","Fail"),"")</f>
        <v/>
      </c>
      <c r="I204" s="338" t="str">
        <f t="shared" si="5"/>
        <v/>
      </c>
      <c r="J204" s="339"/>
      <c r="K204" s="339"/>
      <c r="L204" s="339"/>
      <c r="M204" s="339"/>
      <c r="N204" s="339"/>
      <c r="O204" s="339"/>
      <c r="P204" s="339"/>
      <c r="Q204" s="339"/>
    </row>
    <row r="205" spans="1:17" ht="13.5" customHeight="1">
      <c r="A205" s="481"/>
      <c r="B205" s="481"/>
      <c r="C205" s="481"/>
      <c r="D205" s="481"/>
      <c r="E205" s="481"/>
      <c r="F205" s="339"/>
      <c r="G205" s="340" t="str">
        <f>IF(ISNUMBER(E205),E205/'Bulk DivVar Analysis'!$C$114,"")</f>
        <v/>
      </c>
      <c r="H205" s="338" t="str">
        <f>IF(ISNUMBER(E205), IF(G205&gt;'Bulk DivVar Analysis'!$D$116,"Pass","Fail"),"")</f>
        <v/>
      </c>
      <c r="I205" s="338" t="str">
        <f t="shared" si="5"/>
        <v/>
      </c>
      <c r="J205" s="339"/>
      <c r="K205" s="339"/>
      <c r="L205" s="339"/>
      <c r="M205" s="339"/>
      <c r="N205" s="339"/>
      <c r="O205" s="339"/>
      <c r="P205" s="339"/>
      <c r="Q205" s="339"/>
    </row>
    <row r="206" spans="1:17" ht="13.5" customHeight="1">
      <c r="A206" s="481"/>
      <c r="B206" s="481"/>
      <c r="C206" s="481"/>
      <c r="D206" s="481"/>
      <c r="E206" s="481"/>
      <c r="F206" s="339"/>
      <c r="G206" s="340" t="str">
        <f>IF(ISNUMBER(E206),E206/'Bulk DivVar Analysis'!$C$114,"")</f>
        <v/>
      </c>
      <c r="H206" s="338" t="str">
        <f>IF(ISNUMBER(E206), IF(G206&gt;'Bulk DivVar Analysis'!$D$116,"Pass","Fail"),"")</f>
        <v/>
      </c>
      <c r="I206" s="338" t="str">
        <f t="shared" si="5"/>
        <v/>
      </c>
      <c r="J206" s="339"/>
      <c r="K206" s="339"/>
      <c r="L206" s="339"/>
      <c r="M206" s="339"/>
      <c r="N206" s="339"/>
      <c r="O206" s="339"/>
      <c r="P206" s="339"/>
      <c r="Q206" s="339"/>
    </row>
    <row r="207" spans="1:17" ht="13.5" customHeight="1">
      <c r="A207" s="481"/>
      <c r="B207" s="481"/>
      <c r="C207" s="481"/>
      <c r="D207" s="481"/>
      <c r="E207" s="481"/>
      <c r="F207" s="339"/>
      <c r="G207" s="340" t="str">
        <f>IF(ISNUMBER(E207),E207/'Bulk DivVar Analysis'!$C$114,"")</f>
        <v/>
      </c>
      <c r="H207" s="338" t="str">
        <f>IF(ISNUMBER(E207), IF(G207&gt;'Bulk DivVar Analysis'!$D$116,"Pass","Fail"),"")</f>
        <v/>
      </c>
      <c r="I207" s="338" t="str">
        <f t="shared" si="5"/>
        <v/>
      </c>
      <c r="J207" s="339"/>
      <c r="K207" s="339"/>
      <c r="L207" s="339"/>
      <c r="M207" s="339"/>
      <c r="N207" s="339"/>
      <c r="O207" s="339"/>
      <c r="P207" s="339"/>
      <c r="Q207" s="339"/>
    </row>
    <row r="208" spans="1:17" ht="13.5" customHeight="1">
      <c r="A208" s="481"/>
      <c r="B208" s="481"/>
      <c r="C208" s="481"/>
      <c r="D208" s="481"/>
      <c r="E208" s="481"/>
      <c r="F208" s="339"/>
      <c r="G208" s="340" t="str">
        <f>IF(ISNUMBER(E208),E208/'Bulk DivVar Analysis'!$C$114,"")</f>
        <v/>
      </c>
      <c r="H208" s="338" t="str">
        <f>IF(ISNUMBER(E208), IF(G208&gt;'Bulk DivVar Analysis'!$D$116,"Pass","Fail"),"")</f>
        <v/>
      </c>
      <c r="I208" s="338" t="str">
        <f t="shared" si="5"/>
        <v/>
      </c>
      <c r="J208" s="339"/>
      <c r="K208" s="339"/>
      <c r="L208" s="339"/>
      <c r="M208" s="339"/>
      <c r="N208" s="339"/>
      <c r="O208" s="339"/>
      <c r="P208" s="339"/>
      <c r="Q208" s="339"/>
    </row>
    <row r="209" spans="1:17" ht="13.5" customHeight="1">
      <c r="A209" s="481"/>
      <c r="B209" s="481"/>
      <c r="C209" s="481"/>
      <c r="D209" s="481"/>
      <c r="E209" s="481"/>
      <c r="F209" s="339"/>
      <c r="G209" s="340" t="str">
        <f>IF(ISNUMBER(E209),E209/'Bulk DivVar Analysis'!$C$114,"")</f>
        <v/>
      </c>
      <c r="H209" s="338" t="str">
        <f>IF(ISNUMBER(E209), IF(G209&gt;'Bulk DivVar Analysis'!$D$116,"Pass","Fail"),"")</f>
        <v/>
      </c>
      <c r="I209" s="338" t="str">
        <f t="shared" si="5"/>
        <v/>
      </c>
      <c r="J209" s="339"/>
      <c r="K209" s="339"/>
      <c r="L209" s="339"/>
      <c r="M209" s="339"/>
      <c r="N209" s="339"/>
      <c r="O209" s="339"/>
      <c r="P209" s="339"/>
      <c r="Q209" s="339"/>
    </row>
    <row r="210" spans="1:17" ht="13.5" customHeight="1">
      <c r="A210" s="481"/>
      <c r="B210" s="481"/>
      <c r="C210" s="481"/>
      <c r="D210" s="481"/>
      <c r="E210" s="481"/>
      <c r="F210" s="339"/>
      <c r="G210" s="340" t="str">
        <f>IF(ISNUMBER(E210),E210/'Bulk DivVar Analysis'!$C$114,"")</f>
        <v/>
      </c>
      <c r="H210" s="338" t="str">
        <f>IF(ISNUMBER(E210), IF(G210&gt;'Bulk DivVar Analysis'!$D$116,"Pass","Fail"),"")</f>
        <v/>
      </c>
      <c r="I210" s="338" t="str">
        <f t="shared" si="5"/>
        <v/>
      </c>
      <c r="J210" s="339"/>
      <c r="K210" s="339"/>
      <c r="L210" s="339"/>
      <c r="M210" s="339"/>
      <c r="N210" s="339"/>
      <c r="O210" s="339"/>
      <c r="P210" s="339"/>
      <c r="Q210" s="339"/>
    </row>
    <row r="211" spans="1:17" ht="13.5" customHeight="1">
      <c r="A211" s="481"/>
      <c r="B211" s="481"/>
      <c r="C211" s="481"/>
      <c r="D211" s="481"/>
      <c r="E211" s="481"/>
      <c r="F211" s="339"/>
      <c r="G211" s="340" t="str">
        <f>IF(ISNUMBER(E211),E211/'Bulk DivVar Analysis'!$C$114,"")</f>
        <v/>
      </c>
      <c r="H211" s="338" t="str">
        <f>IF(ISNUMBER(E211), IF(G211&gt;'Bulk DivVar Analysis'!$D$116,"Pass","Fail"),"")</f>
        <v/>
      </c>
      <c r="I211" s="338" t="str">
        <f t="shared" si="5"/>
        <v/>
      </c>
      <c r="J211" s="339"/>
      <c r="K211" s="339"/>
      <c r="L211" s="339"/>
      <c r="M211" s="339"/>
      <c r="N211" s="339"/>
      <c r="O211" s="339"/>
      <c r="P211" s="339"/>
      <c r="Q211" s="339"/>
    </row>
    <row r="212" spans="1:17" ht="13.5" customHeight="1">
      <c r="A212" s="481"/>
      <c r="B212" s="481"/>
      <c r="C212" s="481"/>
      <c r="D212" s="481"/>
      <c r="E212" s="481"/>
      <c r="F212" s="339"/>
      <c r="G212" s="340" t="str">
        <f>IF(ISNUMBER(E212),E212/'Bulk DivVar Analysis'!$C$114,"")</f>
        <v/>
      </c>
      <c r="H212" s="338" t="str">
        <f>IF(ISNUMBER(E212), IF(G212&gt;'Bulk DivVar Analysis'!$D$116,"Pass","Fail"),"")</f>
        <v/>
      </c>
      <c r="I212" s="338" t="str">
        <f t="shared" si="5"/>
        <v/>
      </c>
      <c r="J212" s="339"/>
      <c r="K212" s="339"/>
      <c r="L212" s="339"/>
      <c r="M212" s="339"/>
      <c r="N212" s="339"/>
      <c r="O212" s="339"/>
      <c r="P212" s="339"/>
      <c r="Q212" s="339"/>
    </row>
    <row r="213" spans="1:17" ht="13.5" customHeight="1">
      <c r="A213" s="481"/>
      <c r="B213" s="481"/>
      <c r="C213" s="481"/>
      <c r="D213" s="481"/>
      <c r="E213" s="481"/>
      <c r="F213" s="339"/>
      <c r="G213" s="340" t="str">
        <f>IF(ISNUMBER(E213),E213/'Bulk DivVar Analysis'!$C$114,"")</f>
        <v/>
      </c>
      <c r="H213" s="338" t="str">
        <f>IF(ISNUMBER(E213), IF(G213&gt;'Bulk DivVar Analysis'!$D$116,"Pass","Fail"),"")</f>
        <v/>
      </c>
      <c r="I213" s="338" t="str">
        <f t="shared" si="5"/>
        <v/>
      </c>
      <c r="J213" s="339"/>
      <c r="K213" s="339"/>
      <c r="L213" s="339"/>
      <c r="M213" s="339"/>
      <c r="N213" s="339"/>
      <c r="O213" s="339"/>
      <c r="P213" s="339"/>
      <c r="Q213" s="339"/>
    </row>
    <row r="214" spans="1:17" ht="13.5" customHeight="1">
      <c r="A214" s="481"/>
      <c r="B214" s="481"/>
      <c r="C214" s="481"/>
      <c r="D214" s="481"/>
      <c r="E214" s="481"/>
      <c r="F214" s="339"/>
      <c r="G214" s="340" t="str">
        <f>IF(ISNUMBER(E214),E214/'Bulk DivVar Analysis'!$C$114,"")</f>
        <v/>
      </c>
      <c r="H214" s="338" t="str">
        <f>IF(ISNUMBER(E214), IF(G214&gt;'Bulk DivVar Analysis'!$D$116,"Pass","Fail"),"")</f>
        <v/>
      </c>
      <c r="I214" s="338" t="str">
        <f t="shared" si="5"/>
        <v/>
      </c>
      <c r="J214" s="339"/>
      <c r="K214" s="339"/>
      <c r="L214" s="339"/>
      <c r="M214" s="339"/>
      <c r="N214" s="339"/>
      <c r="O214" s="339"/>
      <c r="P214" s="339"/>
      <c r="Q214" s="339"/>
    </row>
    <row r="215" spans="1:17" ht="13.5" customHeight="1">
      <c r="A215" s="481"/>
      <c r="B215" s="481"/>
      <c r="C215" s="481"/>
      <c r="D215" s="481"/>
      <c r="E215" s="481"/>
      <c r="F215" s="339"/>
      <c r="G215" s="340" t="str">
        <f>IF(ISNUMBER(E215),E215/'Bulk DivVar Analysis'!$C$114,"")</f>
        <v/>
      </c>
      <c r="H215" s="338" t="str">
        <f>IF(ISNUMBER(E215), IF(G215&gt;'Bulk DivVar Analysis'!$D$116,"Pass","Fail"),"")</f>
        <v/>
      </c>
      <c r="I215" s="338" t="str">
        <f t="shared" si="5"/>
        <v/>
      </c>
      <c r="J215" s="339"/>
      <c r="K215" s="339"/>
      <c r="L215" s="339"/>
      <c r="M215" s="339"/>
      <c r="N215" s="339"/>
      <c r="O215" s="339"/>
      <c r="P215" s="339"/>
      <c r="Q215" s="339"/>
    </row>
    <row r="216" spans="1:17" ht="13.5" customHeight="1">
      <c r="A216" s="481"/>
      <c r="B216" s="481"/>
      <c r="C216" s="481"/>
      <c r="D216" s="481"/>
      <c r="E216" s="481"/>
      <c r="F216" s="339"/>
      <c r="G216" s="340" t="str">
        <f>IF(ISNUMBER(E216),E216/'Bulk DivVar Analysis'!$C$114,"")</f>
        <v/>
      </c>
      <c r="H216" s="338" t="str">
        <f>IF(ISNUMBER(E216), IF(G216&gt;'Bulk DivVar Analysis'!$D$116,"Pass","Fail"),"")</f>
        <v/>
      </c>
      <c r="I216" s="338" t="str">
        <f t="shared" si="5"/>
        <v/>
      </c>
      <c r="J216" s="339"/>
      <c r="K216" s="339"/>
      <c r="L216" s="339"/>
      <c r="M216" s="339"/>
      <c r="N216" s="339"/>
      <c r="O216" s="339"/>
      <c r="P216" s="339"/>
      <c r="Q216" s="339"/>
    </row>
    <row r="217" spans="1:17" ht="13.5" customHeight="1">
      <c r="A217" s="481"/>
      <c r="B217" s="481"/>
      <c r="C217" s="481"/>
      <c r="D217" s="481"/>
      <c r="E217" s="481"/>
      <c r="F217" s="339"/>
      <c r="G217" s="340" t="str">
        <f>IF(ISNUMBER(E217),E217/'Bulk DivVar Analysis'!$C$114,"")</f>
        <v/>
      </c>
      <c r="H217" s="338" t="str">
        <f>IF(ISNUMBER(E217), IF(G217&gt;'Bulk DivVar Analysis'!$D$116,"Pass","Fail"),"")</f>
        <v/>
      </c>
      <c r="I217" s="338" t="str">
        <f t="shared" si="5"/>
        <v/>
      </c>
      <c r="J217" s="339"/>
      <c r="K217" s="339"/>
      <c r="L217" s="339"/>
      <c r="M217" s="339"/>
      <c r="N217" s="339"/>
      <c r="O217" s="339"/>
      <c r="P217" s="339"/>
      <c r="Q217" s="339"/>
    </row>
    <row r="218" spans="1:17" ht="13.5" customHeight="1">
      <c r="A218" s="481"/>
      <c r="B218" s="481"/>
      <c r="C218" s="481"/>
      <c r="D218" s="481"/>
      <c r="E218" s="481"/>
      <c r="F218" s="339"/>
      <c r="G218" s="340" t="str">
        <f>IF(ISNUMBER(E218),E218/'Bulk DivVar Analysis'!$C$114,"")</f>
        <v/>
      </c>
      <c r="H218" s="338" t="str">
        <f>IF(ISNUMBER(E218), IF(G218&gt;'Bulk DivVar Analysis'!$D$116,"Pass","Fail"),"")</f>
        <v/>
      </c>
      <c r="I218" s="338" t="str">
        <f t="shared" si="5"/>
        <v/>
      </c>
      <c r="J218" s="339"/>
      <c r="K218" s="339"/>
      <c r="L218" s="339"/>
      <c r="M218" s="339"/>
      <c r="N218" s="339"/>
      <c r="O218" s="339"/>
      <c r="P218" s="339"/>
      <c r="Q218" s="339"/>
    </row>
    <row r="219" spans="1:17" ht="13.5" customHeight="1">
      <c r="A219" s="481"/>
      <c r="B219" s="481"/>
      <c r="C219" s="481"/>
      <c r="D219" s="481"/>
      <c r="E219" s="481"/>
      <c r="F219" s="339"/>
      <c r="G219" s="340" t="str">
        <f>IF(ISNUMBER(E219),E219/'Bulk DivVar Analysis'!$C$114,"")</f>
        <v/>
      </c>
      <c r="H219" s="338" t="str">
        <f>IF(ISNUMBER(E219), IF(G219&gt;'Bulk DivVar Analysis'!$D$116,"Pass","Fail"),"")</f>
        <v/>
      </c>
      <c r="I219" s="338" t="str">
        <f t="shared" si="5"/>
        <v/>
      </c>
      <c r="J219" s="339"/>
      <c r="K219" s="339"/>
      <c r="L219" s="339"/>
      <c r="M219" s="339"/>
      <c r="N219" s="339"/>
      <c r="O219" s="339"/>
      <c r="P219" s="339"/>
      <c r="Q219" s="339"/>
    </row>
    <row r="220" spans="1:17" ht="13.5" customHeight="1">
      <c r="A220" s="481"/>
      <c r="B220" s="481"/>
      <c r="C220" s="481"/>
      <c r="D220" s="481"/>
      <c r="E220" s="481"/>
      <c r="F220" s="339"/>
      <c r="G220" s="340" t="str">
        <f>IF(ISNUMBER(E220),E220/'Bulk DivVar Analysis'!$C$114,"")</f>
        <v/>
      </c>
      <c r="H220" s="338" t="str">
        <f>IF(ISNUMBER(E220), IF(G220&gt;'Bulk DivVar Analysis'!$D$116,"Pass","Fail"),"")</f>
        <v/>
      </c>
      <c r="I220" s="338" t="str">
        <f t="shared" si="5"/>
        <v/>
      </c>
      <c r="J220" s="339"/>
      <c r="K220" s="339"/>
      <c r="L220" s="339"/>
      <c r="M220" s="339"/>
      <c r="N220" s="339"/>
      <c r="O220" s="339"/>
      <c r="P220" s="339"/>
      <c r="Q220" s="339"/>
    </row>
    <row r="221" spans="1:17" ht="13.5" customHeight="1">
      <c r="A221" s="481"/>
      <c r="B221" s="481"/>
      <c r="C221" s="481"/>
      <c r="D221" s="481"/>
      <c r="E221" s="481"/>
      <c r="F221" s="339"/>
      <c r="G221" s="340" t="str">
        <f>IF(ISNUMBER(E221),E221/'Bulk DivVar Analysis'!$C$114,"")</f>
        <v/>
      </c>
      <c r="H221" s="338" t="str">
        <f>IF(ISNUMBER(E221), IF(G221&gt;'Bulk DivVar Analysis'!$D$116,"Pass","Fail"),"")</f>
        <v/>
      </c>
      <c r="I221" s="338" t="str">
        <f t="shared" si="5"/>
        <v/>
      </c>
      <c r="J221" s="339"/>
      <c r="K221" s="339"/>
      <c r="L221" s="339"/>
      <c r="M221" s="339"/>
      <c r="N221" s="339"/>
      <c r="O221" s="339"/>
      <c r="P221" s="339"/>
      <c r="Q221" s="339"/>
    </row>
    <row r="222" spans="1:17" ht="13.5" customHeight="1">
      <c r="A222" s="481"/>
      <c r="B222" s="481"/>
      <c r="C222" s="481"/>
      <c r="D222" s="481"/>
      <c r="E222" s="481"/>
      <c r="F222" s="339"/>
      <c r="G222" s="340" t="str">
        <f>IF(ISNUMBER(E222),E222/'Bulk DivVar Analysis'!$C$114,"")</f>
        <v/>
      </c>
      <c r="H222" s="338" t="str">
        <f>IF(ISNUMBER(E222), IF(G222&gt;'Bulk DivVar Analysis'!$D$116,"Pass","Fail"),"")</f>
        <v/>
      </c>
      <c r="I222" s="338" t="str">
        <f t="shared" si="5"/>
        <v/>
      </c>
      <c r="J222" s="339"/>
      <c r="K222" s="339"/>
      <c r="L222" s="339"/>
      <c r="M222" s="339"/>
      <c r="N222" s="339"/>
      <c r="O222" s="339"/>
      <c r="P222" s="339"/>
      <c r="Q222" s="339"/>
    </row>
    <row r="223" spans="1:17" ht="13.5" customHeight="1">
      <c r="A223" s="481"/>
      <c r="B223" s="481"/>
      <c r="C223" s="481"/>
      <c r="D223" s="481"/>
      <c r="E223" s="481"/>
      <c r="F223" s="339"/>
      <c r="G223" s="340" t="str">
        <f>IF(ISNUMBER(E223),E223/'Bulk DivVar Analysis'!$C$114,"")</f>
        <v/>
      </c>
      <c r="H223" s="338" t="str">
        <f>IF(ISNUMBER(E223), IF(G223&gt;'Bulk DivVar Analysis'!$D$116,"Pass","Fail"),"")</f>
        <v/>
      </c>
      <c r="I223" s="338" t="str">
        <f t="shared" si="5"/>
        <v/>
      </c>
      <c r="J223" s="339"/>
      <c r="K223" s="339"/>
      <c r="L223" s="339"/>
      <c r="M223" s="339"/>
      <c r="N223" s="339"/>
      <c r="O223" s="339"/>
      <c r="P223" s="339"/>
      <c r="Q223" s="339"/>
    </row>
    <row r="224" spans="1:17" ht="13.5" customHeight="1">
      <c r="A224" s="481"/>
      <c r="B224" s="481"/>
      <c r="C224" s="481"/>
      <c r="D224" s="481"/>
      <c r="E224" s="481"/>
      <c r="F224" s="339"/>
      <c r="G224" s="340" t="str">
        <f>IF(ISNUMBER(E224),E224/'Bulk DivVar Analysis'!$C$114,"")</f>
        <v/>
      </c>
      <c r="H224" s="338" t="str">
        <f>IF(ISNUMBER(E224), IF(G224&gt;'Bulk DivVar Analysis'!$D$116,"Pass","Fail"),"")</f>
        <v/>
      </c>
      <c r="I224" s="338" t="str">
        <f t="shared" si="5"/>
        <v/>
      </c>
      <c r="J224" s="339"/>
      <c r="K224" s="339"/>
      <c r="L224" s="339"/>
      <c r="M224" s="339"/>
      <c r="N224" s="339"/>
      <c r="O224" s="339"/>
      <c r="P224" s="339"/>
      <c r="Q224" s="339"/>
    </row>
    <row r="225" spans="1:17" ht="13.5" customHeight="1">
      <c r="A225" s="481"/>
      <c r="B225" s="481"/>
      <c r="C225" s="481"/>
      <c r="D225" s="481"/>
      <c r="E225" s="481"/>
      <c r="F225" s="339"/>
      <c r="G225" s="340" t="str">
        <f>IF(ISNUMBER(E225),E225/'Bulk DivVar Analysis'!$C$114,"")</f>
        <v/>
      </c>
      <c r="H225" s="338" t="str">
        <f>IF(ISNUMBER(E225), IF(G225&gt;'Bulk DivVar Analysis'!$D$116,"Pass","Fail"),"")</f>
        <v/>
      </c>
      <c r="I225" s="338" t="str">
        <f t="shared" si="5"/>
        <v/>
      </c>
      <c r="J225" s="339"/>
      <c r="K225" s="339"/>
      <c r="L225" s="339"/>
      <c r="M225" s="339"/>
      <c r="N225" s="339"/>
      <c r="O225" s="339"/>
      <c r="P225" s="339"/>
      <c r="Q225" s="339"/>
    </row>
    <row r="226" spans="1:17" ht="13.5" customHeight="1">
      <c r="A226" s="481"/>
      <c r="B226" s="481"/>
      <c r="C226" s="481"/>
      <c r="D226" s="481"/>
      <c r="E226" s="481"/>
      <c r="F226" s="339"/>
      <c r="G226" s="340" t="str">
        <f>IF(ISNUMBER(E226),E226/'Bulk DivVar Analysis'!$C$114,"")</f>
        <v/>
      </c>
      <c r="H226" s="338" t="str">
        <f>IF(ISNUMBER(E226), IF(G226&gt;'Bulk DivVar Analysis'!$D$116,"Pass","Fail"),"")</f>
        <v/>
      </c>
      <c r="I226" s="338" t="str">
        <f t="shared" si="5"/>
        <v/>
      </c>
      <c r="J226" s="339"/>
      <c r="K226" s="339"/>
      <c r="L226" s="339"/>
      <c r="M226" s="339"/>
      <c r="N226" s="339"/>
      <c r="O226" s="339"/>
      <c r="P226" s="339"/>
      <c r="Q226" s="339"/>
    </row>
    <row r="227" spans="1:17" ht="13.5" customHeight="1">
      <c r="A227" s="481"/>
      <c r="B227" s="481"/>
      <c r="C227" s="481"/>
      <c r="D227" s="481"/>
      <c r="E227" s="481"/>
      <c r="F227" s="339"/>
      <c r="G227" s="340" t="str">
        <f>IF(ISNUMBER(E227),E227/'Bulk DivVar Analysis'!$C$114,"")</f>
        <v/>
      </c>
      <c r="H227" s="338" t="str">
        <f>IF(ISNUMBER(E227), IF(G227&gt;'Bulk DivVar Analysis'!$D$116,"Pass","Fail"),"")</f>
        <v/>
      </c>
      <c r="I227" s="338" t="str">
        <f t="shared" si="5"/>
        <v/>
      </c>
      <c r="J227" s="339"/>
      <c r="K227" s="339"/>
      <c r="L227" s="339"/>
      <c r="M227" s="339"/>
      <c r="N227" s="339"/>
      <c r="O227" s="339"/>
      <c r="P227" s="339"/>
      <c r="Q227" s="339"/>
    </row>
    <row r="228" spans="1:17" ht="13.5" customHeight="1">
      <c r="A228" s="481"/>
      <c r="B228" s="481"/>
      <c r="C228" s="481"/>
      <c r="D228" s="481"/>
      <c r="E228" s="481"/>
      <c r="F228" s="339"/>
      <c r="G228" s="340" t="str">
        <f>IF(ISNUMBER(E228),E228/'Bulk DivVar Analysis'!$C$114,"")</f>
        <v/>
      </c>
      <c r="H228" s="338" t="str">
        <f>IF(ISNUMBER(E228), IF(G228&gt;'Bulk DivVar Analysis'!$D$116,"Pass","Fail"),"")</f>
        <v/>
      </c>
      <c r="I228" s="338" t="str">
        <f t="shared" si="5"/>
        <v/>
      </c>
      <c r="J228" s="339"/>
      <c r="K228" s="339"/>
      <c r="L228" s="339"/>
      <c r="M228" s="339"/>
      <c r="N228" s="339"/>
      <c r="O228" s="339"/>
      <c r="P228" s="339"/>
      <c r="Q228" s="339"/>
    </row>
    <row r="229" spans="1:17" ht="13.5" customHeight="1">
      <c r="A229" s="481"/>
      <c r="B229" s="481"/>
      <c r="C229" s="481"/>
      <c r="D229" s="481"/>
      <c r="E229" s="481"/>
      <c r="F229" s="339"/>
      <c r="G229" s="340" t="str">
        <f>IF(ISNUMBER(E229),E229/'Bulk DivVar Analysis'!$C$114,"")</f>
        <v/>
      </c>
      <c r="H229" s="338" t="str">
        <f>IF(ISNUMBER(E229), IF(G229&gt;'Bulk DivVar Analysis'!$D$116,"Pass","Fail"),"")</f>
        <v/>
      </c>
      <c r="I229" s="338" t="str">
        <f t="shared" si="5"/>
        <v/>
      </c>
      <c r="J229" s="339"/>
      <c r="K229" s="339"/>
      <c r="L229" s="339"/>
      <c r="M229" s="339"/>
      <c r="N229" s="339"/>
      <c r="O229" s="339"/>
      <c r="P229" s="339"/>
      <c r="Q229" s="339"/>
    </row>
    <row r="230" spans="1:17" ht="13.5" customHeight="1">
      <c r="A230" s="481"/>
      <c r="B230" s="481"/>
      <c r="C230" s="481"/>
      <c r="D230" s="481"/>
      <c r="E230" s="481"/>
      <c r="F230" s="339"/>
      <c r="G230" s="340" t="str">
        <f>IF(ISNUMBER(E230),E230/'Bulk DivVar Analysis'!$C$114,"")</f>
        <v/>
      </c>
      <c r="H230" s="338" t="str">
        <f>IF(ISNUMBER(E230), IF(G230&gt;'Bulk DivVar Analysis'!$D$116,"Pass","Fail"),"")</f>
        <v/>
      </c>
      <c r="I230" s="338" t="str">
        <f t="shared" si="5"/>
        <v/>
      </c>
      <c r="J230" s="339"/>
      <c r="K230" s="339"/>
      <c r="L230" s="339"/>
      <c r="M230" s="339"/>
      <c r="N230" s="339"/>
      <c r="O230" s="339"/>
      <c r="P230" s="339"/>
      <c r="Q230" s="339"/>
    </row>
    <row r="231" spans="1:17" ht="13.5" customHeight="1">
      <c r="A231" s="481"/>
      <c r="B231" s="481"/>
      <c r="C231" s="481"/>
      <c r="D231" s="481"/>
      <c r="E231" s="481"/>
      <c r="F231" s="339"/>
      <c r="G231" s="340" t="str">
        <f>IF(ISNUMBER(E231),E231/'Bulk DivVar Analysis'!$C$114,"")</f>
        <v/>
      </c>
      <c r="H231" s="338" t="str">
        <f>IF(ISNUMBER(E231), IF(G231&gt;'Bulk DivVar Analysis'!$D$116,"Pass","Fail"),"")</f>
        <v/>
      </c>
      <c r="I231" s="338" t="str">
        <f t="shared" si="5"/>
        <v/>
      </c>
      <c r="J231" s="339"/>
      <c r="K231" s="339"/>
      <c r="L231" s="339"/>
      <c r="M231" s="339"/>
      <c r="N231" s="339"/>
      <c r="O231" s="339"/>
      <c r="P231" s="339"/>
      <c r="Q231" s="339"/>
    </row>
    <row r="232" spans="1:17" ht="13.5" customHeight="1">
      <c r="A232" s="481"/>
      <c r="B232" s="481"/>
      <c r="C232" s="481"/>
      <c r="D232" s="481"/>
      <c r="E232" s="481"/>
      <c r="F232" s="339"/>
      <c r="G232" s="340" t="str">
        <f>IF(ISNUMBER(E232),E232/'Bulk DivVar Analysis'!$C$114,"")</f>
        <v/>
      </c>
      <c r="H232" s="338" t="str">
        <f>IF(ISNUMBER(E232), IF(G232&gt;'Bulk DivVar Analysis'!$D$116,"Pass","Fail"),"")</f>
        <v/>
      </c>
      <c r="I232" s="338" t="str">
        <f t="shared" si="5"/>
        <v/>
      </c>
      <c r="J232" s="339"/>
      <c r="K232" s="339"/>
      <c r="L232" s="339"/>
      <c r="M232" s="339"/>
      <c r="N232" s="339"/>
      <c r="O232" s="339"/>
      <c r="P232" s="339"/>
      <c r="Q232" s="339"/>
    </row>
    <row r="233" spans="1:17" ht="13.5" customHeight="1">
      <c r="A233" s="481"/>
      <c r="B233" s="481"/>
      <c r="C233" s="481"/>
      <c r="D233" s="481"/>
      <c r="E233" s="481"/>
      <c r="F233" s="339"/>
      <c r="G233" s="340" t="str">
        <f>IF(ISNUMBER(E233),E233/'Bulk DivVar Analysis'!$C$114,"")</f>
        <v/>
      </c>
      <c r="H233" s="338" t="str">
        <f>IF(ISNUMBER(E233), IF(G233&gt;'Bulk DivVar Analysis'!$D$116,"Pass","Fail"),"")</f>
        <v/>
      </c>
      <c r="I233" s="338" t="str">
        <f t="shared" si="5"/>
        <v/>
      </c>
      <c r="J233" s="339"/>
      <c r="K233" s="339"/>
      <c r="L233" s="339"/>
      <c r="M233" s="339"/>
      <c r="N233" s="339"/>
      <c r="O233" s="339"/>
      <c r="P233" s="339"/>
      <c r="Q233" s="339"/>
    </row>
    <row r="234" spans="1:17" ht="13.5" customHeight="1">
      <c r="A234" s="481"/>
      <c r="B234" s="481"/>
      <c r="C234" s="481"/>
      <c r="D234" s="481"/>
      <c r="E234" s="481"/>
      <c r="F234" s="339"/>
      <c r="G234" s="340" t="str">
        <f>IF(ISNUMBER(E234),E234/'Bulk DivVar Analysis'!$C$114,"")</f>
        <v/>
      </c>
      <c r="H234" s="338" t="str">
        <f>IF(ISNUMBER(E234), IF(G234&gt;'Bulk DivVar Analysis'!$D$116,"Pass","Fail"),"")</f>
        <v/>
      </c>
      <c r="I234" s="338" t="str">
        <f t="shared" si="5"/>
        <v/>
      </c>
      <c r="J234" s="339"/>
      <c r="K234" s="339"/>
      <c r="L234" s="339"/>
      <c r="M234" s="339"/>
      <c r="N234" s="339"/>
      <c r="O234" s="339"/>
      <c r="P234" s="339"/>
      <c r="Q234" s="339"/>
    </row>
    <row r="235" spans="1:17" ht="13.5" customHeight="1">
      <c r="A235" s="481"/>
      <c r="B235" s="481"/>
      <c r="C235" s="481"/>
      <c r="D235" s="481"/>
      <c r="E235" s="481"/>
      <c r="F235" s="339"/>
      <c r="G235" s="340" t="str">
        <f>IF(ISNUMBER(E235),E235/'Bulk DivVar Analysis'!$C$114,"")</f>
        <v/>
      </c>
      <c r="H235" s="338" t="str">
        <f>IF(ISNUMBER(E235), IF(G235&gt;'Bulk DivVar Analysis'!$D$116,"Pass","Fail"),"")</f>
        <v/>
      </c>
      <c r="I235" s="338" t="str">
        <f t="shared" si="5"/>
        <v/>
      </c>
      <c r="J235" s="339"/>
      <c r="K235" s="339"/>
      <c r="L235" s="339"/>
      <c r="M235" s="339"/>
      <c r="N235" s="339"/>
      <c r="O235" s="339"/>
      <c r="P235" s="339"/>
      <c r="Q235" s="339"/>
    </row>
    <row r="236" spans="1:17" ht="13.5" customHeight="1">
      <c r="A236" s="481"/>
      <c r="B236" s="481"/>
      <c r="C236" s="481"/>
      <c r="D236" s="481"/>
      <c r="E236" s="481"/>
      <c r="F236" s="339"/>
      <c r="G236" s="340" t="str">
        <f>IF(ISNUMBER(E236),E236/'Bulk DivVar Analysis'!$C$114,"")</f>
        <v/>
      </c>
      <c r="H236" s="338" t="str">
        <f>IF(ISNUMBER(E236), IF(G236&gt;'Bulk DivVar Analysis'!$D$116,"Pass","Fail"),"")</f>
        <v/>
      </c>
      <c r="I236" s="338" t="str">
        <f t="shared" si="5"/>
        <v/>
      </c>
      <c r="J236" s="339"/>
      <c r="K236" s="339"/>
      <c r="L236" s="339"/>
      <c r="M236" s="339"/>
      <c r="N236" s="339"/>
      <c r="O236" s="339"/>
      <c r="P236" s="339"/>
      <c r="Q236" s="339"/>
    </row>
    <row r="237" spans="1:17" ht="13.5" customHeight="1">
      <c r="A237" s="481"/>
      <c r="B237" s="481"/>
      <c r="C237" s="481"/>
      <c r="D237" s="481"/>
      <c r="E237" s="481"/>
      <c r="F237" s="339"/>
      <c r="G237" s="340" t="str">
        <f>IF(ISNUMBER(E237),E237/'Bulk DivVar Analysis'!$C$114,"")</f>
        <v/>
      </c>
      <c r="H237" s="338" t="str">
        <f>IF(ISNUMBER(E237), IF(G237&gt;'Bulk DivVar Analysis'!$D$116,"Pass","Fail"),"")</f>
        <v/>
      </c>
      <c r="I237" s="338" t="str">
        <f t="shared" si="5"/>
        <v/>
      </c>
      <c r="J237" s="339"/>
      <c r="K237" s="339"/>
      <c r="L237" s="339"/>
      <c r="M237" s="339"/>
      <c r="N237" s="339"/>
      <c r="O237" s="339"/>
      <c r="P237" s="339"/>
      <c r="Q237" s="339"/>
    </row>
    <row r="238" spans="1:17" ht="13.5" customHeight="1">
      <c r="A238" s="481"/>
      <c r="B238" s="481"/>
      <c r="C238" s="481"/>
      <c r="D238" s="481"/>
      <c r="E238" s="481"/>
      <c r="F238" s="339"/>
      <c r="G238" s="340" t="str">
        <f>IF(ISNUMBER(E238),E238/'Bulk DivVar Analysis'!$C$114,"")</f>
        <v/>
      </c>
      <c r="H238" s="338" t="str">
        <f>IF(ISNUMBER(E238), IF(G238&gt;'Bulk DivVar Analysis'!$D$116,"Pass","Fail"),"")</f>
        <v/>
      </c>
      <c r="I238" s="338" t="str">
        <f t="shared" si="5"/>
        <v/>
      </c>
      <c r="J238" s="339"/>
      <c r="K238" s="339"/>
      <c r="L238" s="339"/>
      <c r="M238" s="339"/>
      <c r="N238" s="339"/>
      <c r="O238" s="339"/>
      <c r="P238" s="339"/>
      <c r="Q238" s="339"/>
    </row>
    <row r="239" spans="1:17" ht="13.5" customHeight="1">
      <c r="A239" s="481"/>
      <c r="B239" s="481"/>
      <c r="C239" s="481"/>
      <c r="D239" s="481"/>
      <c r="E239" s="481"/>
      <c r="F239" s="339"/>
      <c r="G239" s="340" t="str">
        <f>IF(ISNUMBER(E239),E239/'Bulk DivVar Analysis'!$C$114,"")</f>
        <v/>
      </c>
      <c r="H239" s="338" t="str">
        <f>IF(ISNUMBER(E239), IF(G239&gt;'Bulk DivVar Analysis'!$D$116,"Pass","Fail"),"")</f>
        <v/>
      </c>
      <c r="I239" s="338" t="str">
        <f t="shared" si="5"/>
        <v/>
      </c>
      <c r="J239" s="339"/>
      <c r="K239" s="339"/>
      <c r="L239" s="339"/>
      <c r="M239" s="339"/>
      <c r="N239" s="339"/>
      <c r="O239" s="339"/>
      <c r="P239" s="339"/>
      <c r="Q239" s="339"/>
    </row>
    <row r="240" spans="1:17" ht="13.5" customHeight="1">
      <c r="A240" s="481"/>
      <c r="B240" s="481"/>
      <c r="C240" s="481"/>
      <c r="D240" s="481"/>
      <c r="E240" s="481"/>
      <c r="F240" s="339"/>
      <c r="G240" s="340" t="str">
        <f>IF(ISNUMBER(E240),E240/'Bulk DivVar Analysis'!$C$114,"")</f>
        <v/>
      </c>
      <c r="H240" s="338" t="str">
        <f>IF(ISNUMBER(E240), IF(G240&gt;'Bulk DivVar Analysis'!$D$116,"Pass","Fail"),"")</f>
        <v/>
      </c>
      <c r="I240" s="338" t="str">
        <f t="shared" si="5"/>
        <v/>
      </c>
      <c r="J240" s="339"/>
      <c r="K240" s="339"/>
      <c r="L240" s="339"/>
      <c r="M240" s="339"/>
      <c r="N240" s="339"/>
      <c r="O240" s="339"/>
      <c r="P240" s="339"/>
      <c r="Q240" s="339"/>
    </row>
    <row r="241" spans="1:17" ht="13.5" customHeight="1">
      <c r="A241" s="481"/>
      <c r="B241" s="481"/>
      <c r="C241" s="481"/>
      <c r="D241" s="481"/>
      <c r="E241" s="481"/>
      <c r="F241" s="339"/>
      <c r="G241" s="340" t="str">
        <f>IF(ISNUMBER(E241),E241/'Bulk DivVar Analysis'!$C$114,"")</f>
        <v/>
      </c>
      <c r="H241" s="338" t="str">
        <f>IF(ISNUMBER(E241), IF(G241&gt;'Bulk DivVar Analysis'!$D$116,"Pass","Fail"),"")</f>
        <v/>
      </c>
      <c r="I241" s="338" t="str">
        <f t="shared" si="5"/>
        <v/>
      </c>
      <c r="J241" s="339"/>
      <c r="K241" s="339"/>
      <c r="L241" s="339"/>
      <c r="M241" s="339"/>
      <c r="N241" s="339"/>
      <c r="O241" s="339"/>
      <c r="P241" s="339"/>
      <c r="Q241" s="339"/>
    </row>
    <row r="242" spans="1:17" ht="13.5" customHeight="1">
      <c r="A242" s="481"/>
      <c r="B242" s="481"/>
      <c r="C242" s="481"/>
      <c r="D242" s="481"/>
      <c r="E242" s="481"/>
      <c r="F242" s="339"/>
      <c r="G242" s="340" t="str">
        <f>IF(ISNUMBER(E242),E242/'Bulk DivVar Analysis'!$C$114,"")</f>
        <v/>
      </c>
      <c r="H242" s="338" t="str">
        <f>IF(ISNUMBER(E242), IF(G242&gt;'Bulk DivVar Analysis'!$D$116,"Pass","Fail"),"")</f>
        <v/>
      </c>
      <c r="I242" s="338" t="str">
        <f t="shared" si="5"/>
        <v/>
      </c>
      <c r="J242" s="339"/>
      <c r="K242" s="339"/>
      <c r="L242" s="339"/>
      <c r="M242" s="339"/>
      <c r="N242" s="339"/>
      <c r="O242" s="339"/>
      <c r="P242" s="339"/>
      <c r="Q242" s="339"/>
    </row>
    <row r="243" spans="1:17" ht="13.5" customHeight="1">
      <c r="A243" s="481"/>
      <c r="B243" s="481"/>
      <c r="C243" s="481"/>
      <c r="D243" s="481"/>
      <c r="E243" s="481"/>
      <c r="F243" s="339"/>
      <c r="G243" s="340" t="str">
        <f>IF(ISNUMBER(E243),E243/'Bulk DivVar Analysis'!$C$114,"")</f>
        <v/>
      </c>
      <c r="H243" s="338" t="str">
        <f>IF(ISNUMBER(E243), IF(G243&gt;'Bulk DivVar Analysis'!$D$116,"Pass","Fail"),"")</f>
        <v/>
      </c>
      <c r="I243" s="338" t="str">
        <f t="shared" si="5"/>
        <v/>
      </c>
      <c r="J243" s="339"/>
      <c r="K243" s="339"/>
      <c r="L243" s="339"/>
      <c r="M243" s="339"/>
      <c r="N243" s="339"/>
      <c r="O243" s="339"/>
      <c r="P243" s="339"/>
      <c r="Q243" s="339"/>
    </row>
    <row r="244" spans="1:17" ht="13.5" customHeight="1">
      <c r="A244" s="481"/>
      <c r="B244" s="481"/>
      <c r="C244" s="481"/>
      <c r="D244" s="481"/>
      <c r="E244" s="481"/>
      <c r="F244" s="339"/>
      <c r="G244" s="340" t="str">
        <f>IF(ISNUMBER(E244),E244/'Bulk DivVar Analysis'!$C$114,"")</f>
        <v/>
      </c>
      <c r="H244" s="338" t="str">
        <f>IF(ISNUMBER(E244), IF(G244&gt;'Bulk DivVar Analysis'!$D$116,"Pass","Fail"),"")</f>
        <v/>
      </c>
      <c r="I244" s="338" t="str">
        <f t="shared" si="5"/>
        <v/>
      </c>
      <c r="J244" s="339"/>
      <c r="K244" s="339"/>
      <c r="L244" s="339"/>
      <c r="M244" s="339"/>
      <c r="N244" s="339"/>
      <c r="O244" s="339"/>
      <c r="P244" s="339"/>
      <c r="Q244" s="339"/>
    </row>
    <row r="245" spans="1:17" ht="13.5" customHeight="1">
      <c r="A245" s="481"/>
      <c r="B245" s="481"/>
      <c r="C245" s="481"/>
      <c r="D245" s="481"/>
      <c r="E245" s="481"/>
      <c r="F245" s="339"/>
      <c r="G245" s="340" t="str">
        <f>IF(ISNUMBER(E245),E245/'Bulk DivVar Analysis'!$C$114,"")</f>
        <v/>
      </c>
      <c r="H245" s="338" t="str">
        <f>IF(ISNUMBER(E245), IF(G245&gt;'Bulk DivVar Analysis'!$D$116,"Pass","Fail"),"")</f>
        <v/>
      </c>
      <c r="I245" s="338" t="str">
        <f t="shared" si="5"/>
        <v/>
      </c>
      <c r="J245" s="339"/>
      <c r="K245" s="339"/>
      <c r="L245" s="339"/>
      <c r="M245" s="339"/>
      <c r="N245" s="339"/>
      <c r="O245" s="339"/>
      <c r="P245" s="339"/>
      <c r="Q245" s="339"/>
    </row>
    <row r="246" spans="1:17" ht="13.5" customHeight="1">
      <c r="A246" s="481"/>
      <c r="B246" s="481"/>
      <c r="C246" s="481"/>
      <c r="D246" s="481"/>
      <c r="E246" s="481"/>
      <c r="F246" s="339"/>
      <c r="G246" s="340" t="str">
        <f>IF(ISNUMBER(E246),E246/'Bulk DivVar Analysis'!$C$114,"")</f>
        <v/>
      </c>
      <c r="H246" s="338" t="str">
        <f>IF(ISNUMBER(E246), IF(G246&gt;'Bulk DivVar Analysis'!$D$116,"Pass","Fail"),"")</f>
        <v/>
      </c>
      <c r="I246" s="338" t="str">
        <f t="shared" si="5"/>
        <v/>
      </c>
      <c r="J246" s="339"/>
      <c r="K246" s="339"/>
      <c r="L246" s="339"/>
      <c r="M246" s="339"/>
      <c r="N246" s="339"/>
      <c r="O246" s="339"/>
      <c r="P246" s="339"/>
      <c r="Q246" s="339"/>
    </row>
    <row r="247" spans="1:17" ht="13.5" customHeight="1">
      <c r="A247" s="481"/>
      <c r="B247" s="481"/>
      <c r="C247" s="481"/>
      <c r="D247" s="481"/>
      <c r="E247" s="481"/>
      <c r="F247" s="339"/>
      <c r="G247" s="340" t="str">
        <f>IF(ISNUMBER(E247),E247/'Bulk DivVar Analysis'!$C$114,"")</f>
        <v/>
      </c>
      <c r="H247" s="338" t="str">
        <f>IF(ISNUMBER(E247), IF(G247&gt;'Bulk DivVar Analysis'!$D$116,"Pass","Fail"),"")</f>
        <v/>
      </c>
      <c r="I247" s="338" t="str">
        <f t="shared" si="5"/>
        <v/>
      </c>
      <c r="J247" s="339"/>
      <c r="K247" s="339"/>
      <c r="L247" s="339"/>
      <c r="M247" s="339"/>
      <c r="N247" s="339"/>
      <c r="O247" s="339"/>
      <c r="P247" s="339"/>
      <c r="Q247" s="339"/>
    </row>
    <row r="248" spans="1:17" ht="13.5" customHeight="1">
      <c r="A248" s="481"/>
      <c r="B248" s="481"/>
      <c r="C248" s="481"/>
      <c r="D248" s="481"/>
      <c r="E248" s="481"/>
      <c r="F248" s="339"/>
      <c r="G248" s="340" t="str">
        <f>IF(ISNUMBER(E248),E248/'Bulk DivVar Analysis'!$C$114,"")</f>
        <v/>
      </c>
      <c r="H248" s="338" t="str">
        <f>IF(ISNUMBER(E248), IF(G248&gt;'Bulk DivVar Analysis'!$D$116,"Pass","Fail"),"")</f>
        <v/>
      </c>
      <c r="I248" s="338" t="str">
        <f t="shared" si="5"/>
        <v/>
      </c>
      <c r="J248" s="339"/>
      <c r="K248" s="339"/>
      <c r="L248" s="339"/>
      <c r="M248" s="339"/>
      <c r="N248" s="339"/>
      <c r="O248" s="339"/>
      <c r="P248" s="339"/>
      <c r="Q248" s="339"/>
    </row>
    <row r="249" spans="1:17" ht="13.5" customHeight="1">
      <c r="A249" s="481"/>
      <c r="B249" s="481"/>
      <c r="C249" s="481"/>
      <c r="D249" s="481"/>
      <c r="E249" s="481"/>
      <c r="F249" s="339"/>
      <c r="G249" s="340" t="str">
        <f>IF(ISNUMBER(E249),E249/'Bulk DivVar Analysis'!$C$114,"")</f>
        <v/>
      </c>
      <c r="H249" s="338" t="str">
        <f>IF(ISNUMBER(E249), IF(G249&gt;'Bulk DivVar Analysis'!$D$116,"Pass","Fail"),"")</f>
        <v/>
      </c>
      <c r="I249" s="338" t="str">
        <f t="shared" si="5"/>
        <v/>
      </c>
      <c r="J249" s="339"/>
      <c r="K249" s="339"/>
      <c r="L249" s="339"/>
      <c r="M249" s="339"/>
      <c r="N249" s="339"/>
      <c r="O249" s="339"/>
      <c r="P249" s="339"/>
      <c r="Q249" s="339"/>
    </row>
    <row r="250" spans="1:17" ht="13.5" customHeight="1">
      <c r="A250" s="481"/>
      <c r="B250" s="481"/>
      <c r="C250" s="481"/>
      <c r="D250" s="481"/>
      <c r="E250" s="481"/>
      <c r="F250" s="339"/>
      <c r="G250" s="340" t="str">
        <f>IF(ISNUMBER(E250),E250/'Bulk DivVar Analysis'!$C$114,"")</f>
        <v/>
      </c>
      <c r="H250" s="338" t="str">
        <f>IF(ISNUMBER(E250), IF(G250&gt;'Bulk DivVar Analysis'!$D$116,"Pass","Fail"),"")</f>
        <v/>
      </c>
      <c r="I250" s="338" t="str">
        <f t="shared" si="5"/>
        <v/>
      </c>
      <c r="J250" s="339"/>
      <c r="K250" s="339"/>
      <c r="L250" s="339"/>
      <c r="M250" s="339"/>
      <c r="N250" s="339"/>
      <c r="O250" s="339"/>
      <c r="P250" s="339"/>
      <c r="Q250" s="339"/>
    </row>
    <row r="251" spans="1:17" ht="13.5" customHeight="1">
      <c r="A251" s="481"/>
      <c r="B251" s="481"/>
      <c r="C251" s="481"/>
      <c r="D251" s="481"/>
      <c r="E251" s="481"/>
      <c r="F251" s="339"/>
      <c r="G251" s="340" t="str">
        <f>IF(ISNUMBER(E251),E251/'Bulk DivVar Analysis'!$C$114,"")</f>
        <v/>
      </c>
      <c r="H251" s="338" t="str">
        <f>IF(ISNUMBER(E251), IF(G251&gt;'Bulk DivVar Analysis'!$D$116,"Pass","Fail"),"")</f>
        <v/>
      </c>
      <c r="I251" s="338" t="str">
        <f t="shared" si="5"/>
        <v/>
      </c>
      <c r="J251" s="339"/>
      <c r="K251" s="339"/>
      <c r="L251" s="339"/>
      <c r="M251" s="339"/>
      <c r="N251" s="339"/>
      <c r="O251" s="339"/>
      <c r="P251" s="339"/>
      <c r="Q251" s="339"/>
    </row>
    <row r="252" spans="1:17" ht="13.5" customHeight="1">
      <c r="A252" s="481"/>
      <c r="B252" s="481"/>
      <c r="C252" s="481"/>
      <c r="D252" s="481"/>
      <c r="E252" s="481"/>
      <c r="F252" s="339"/>
      <c r="G252" s="340" t="str">
        <f>IF(ISNUMBER(E252),E252/'Bulk DivVar Analysis'!$C$114,"")</f>
        <v/>
      </c>
      <c r="H252" s="338" t="str">
        <f>IF(ISNUMBER(E252), IF(G252&gt;'Bulk DivVar Analysis'!$D$116,"Pass","Fail"),"")</f>
        <v/>
      </c>
      <c r="I252" s="338" t="str">
        <f t="shared" si="5"/>
        <v/>
      </c>
      <c r="J252" s="339"/>
      <c r="K252" s="339"/>
      <c r="L252" s="339"/>
      <c r="M252" s="339"/>
      <c r="N252" s="339"/>
      <c r="O252" s="339"/>
      <c r="P252" s="339"/>
      <c r="Q252" s="339"/>
    </row>
    <row r="253" spans="1:17" ht="13.5" customHeight="1">
      <c r="A253" s="481"/>
      <c r="B253" s="481"/>
      <c r="C253" s="481"/>
      <c r="D253" s="481"/>
      <c r="E253" s="481"/>
      <c r="F253" s="339"/>
      <c r="G253" s="340" t="str">
        <f>IF(ISNUMBER(E253),E253/'Bulk DivVar Analysis'!$C$114,"")</f>
        <v/>
      </c>
      <c r="H253" s="338" t="str">
        <f>IF(ISNUMBER(E253), IF(G253&gt;'Bulk DivVar Analysis'!$D$116,"Pass","Fail"),"")</f>
        <v/>
      </c>
      <c r="I253" s="338" t="str">
        <f t="shared" si="5"/>
        <v/>
      </c>
      <c r="J253" s="339"/>
      <c r="K253" s="339"/>
      <c r="L253" s="339"/>
      <c r="M253" s="339"/>
      <c r="N253" s="339"/>
      <c r="O253" s="339"/>
      <c r="P253" s="339"/>
      <c r="Q253" s="339"/>
    </row>
    <row r="254" spans="1:17" ht="13.5" customHeight="1">
      <c r="A254" s="481"/>
      <c r="B254" s="481"/>
      <c r="C254" s="481"/>
      <c r="D254" s="481"/>
      <c r="E254" s="481"/>
      <c r="F254" s="339"/>
      <c r="G254" s="340" t="str">
        <f>IF(ISNUMBER(E254),E254/'Bulk DivVar Analysis'!$C$114,"")</f>
        <v/>
      </c>
      <c r="H254" s="338" t="str">
        <f>IF(ISNUMBER(E254), IF(G254&gt;'Bulk DivVar Analysis'!$D$116,"Pass","Fail"),"")</f>
        <v/>
      </c>
      <c r="I254" s="338" t="str">
        <f t="shared" si="5"/>
        <v/>
      </c>
      <c r="J254" s="339"/>
      <c r="K254" s="339"/>
      <c r="L254" s="339"/>
      <c r="M254" s="339"/>
      <c r="N254" s="339"/>
      <c r="O254" s="339"/>
      <c r="P254" s="339"/>
      <c r="Q254" s="339"/>
    </row>
    <row r="255" spans="1:17" ht="13.5" customHeight="1">
      <c r="A255" s="481"/>
      <c r="B255" s="481"/>
      <c r="C255" s="481"/>
      <c r="D255" s="481"/>
      <c r="E255" s="481"/>
      <c r="F255" s="339"/>
      <c r="G255" s="340" t="str">
        <f>IF(ISNUMBER(E255),E255/'Bulk DivVar Analysis'!$C$114,"")</f>
        <v/>
      </c>
      <c r="H255" s="338" t="str">
        <f>IF(ISNUMBER(E255), IF(G255&gt;'Bulk DivVar Analysis'!$D$116,"Pass","Fail"),"")</f>
        <v/>
      </c>
      <c r="I255" s="338" t="str">
        <f t="shared" si="5"/>
        <v/>
      </c>
      <c r="J255" s="339"/>
      <c r="K255" s="339"/>
      <c r="L255" s="339"/>
      <c r="M255" s="339"/>
      <c r="N255" s="339"/>
      <c r="O255" s="339"/>
      <c r="P255" s="339"/>
      <c r="Q255" s="339"/>
    </row>
    <row r="256" spans="1:17" ht="13.5" customHeight="1">
      <c r="A256" s="481"/>
      <c r="B256" s="481"/>
      <c r="C256" s="481"/>
      <c r="D256" s="481"/>
      <c r="E256" s="481"/>
      <c r="F256" s="339"/>
      <c r="G256" s="340" t="str">
        <f>IF(ISNUMBER(E256),E256/'Bulk DivVar Analysis'!$C$114,"")</f>
        <v/>
      </c>
      <c r="H256" s="338" t="str">
        <f>IF(ISNUMBER(E256), IF(G256&gt;'Bulk DivVar Analysis'!$D$116,"Pass","Fail"),"")</f>
        <v/>
      </c>
      <c r="I256" s="338" t="str">
        <f t="shared" si="5"/>
        <v/>
      </c>
      <c r="J256" s="339"/>
      <c r="K256" s="339"/>
      <c r="L256" s="339"/>
      <c r="M256" s="339"/>
      <c r="N256" s="339"/>
      <c r="O256" s="339"/>
      <c r="P256" s="339"/>
      <c r="Q256" s="339"/>
    </row>
    <row r="257" spans="1:17" ht="13.5" customHeight="1">
      <c r="A257" s="481"/>
      <c r="B257" s="481"/>
      <c r="C257" s="481"/>
      <c r="D257" s="481"/>
      <c r="E257" s="481"/>
      <c r="F257" s="339"/>
      <c r="G257" s="340" t="str">
        <f>IF(ISNUMBER(E257),E257/'Bulk DivVar Analysis'!$C$114,"")</f>
        <v/>
      </c>
      <c r="H257" s="338" t="str">
        <f>IF(ISNUMBER(E257), IF(G257&gt;'Bulk DivVar Analysis'!$D$116,"Pass","Fail"),"")</f>
        <v/>
      </c>
      <c r="I257" s="338" t="str">
        <f t="shared" si="5"/>
        <v/>
      </c>
      <c r="J257" s="339"/>
      <c r="K257" s="339"/>
      <c r="L257" s="339"/>
      <c r="M257" s="339"/>
      <c r="N257" s="339"/>
      <c r="O257" s="339"/>
      <c r="P257" s="339"/>
      <c r="Q257" s="339"/>
    </row>
    <row r="258" spans="1:17" ht="13.5" customHeight="1">
      <c r="A258" s="481"/>
      <c r="B258" s="481"/>
      <c r="C258" s="481"/>
      <c r="D258" s="481"/>
      <c r="E258" s="481"/>
      <c r="F258" s="339"/>
      <c r="G258" s="340" t="str">
        <f>IF(ISNUMBER(E258),E258/'Bulk DivVar Analysis'!$C$114,"")</f>
        <v/>
      </c>
      <c r="H258" s="338" t="str">
        <f>IF(ISNUMBER(E258), IF(G258&gt;'Bulk DivVar Analysis'!$D$116,"Pass","Fail"),"")</f>
        <v/>
      </c>
      <c r="I258" s="338" t="str">
        <f t="shared" si="5"/>
        <v/>
      </c>
      <c r="J258" s="339"/>
      <c r="K258" s="339"/>
      <c r="L258" s="339"/>
      <c r="M258" s="339"/>
      <c r="N258" s="339"/>
      <c r="O258" s="339"/>
      <c r="P258" s="339"/>
      <c r="Q258" s="339"/>
    </row>
    <row r="259" spans="1:17" ht="13.5" customHeight="1">
      <c r="A259" s="481"/>
      <c r="B259" s="481"/>
      <c r="C259" s="481"/>
      <c r="D259" s="481"/>
      <c r="E259" s="481"/>
      <c r="F259" s="339"/>
      <c r="G259" s="340" t="str">
        <f>IF(ISNUMBER(E259),E259/'Bulk DivVar Analysis'!$C$114,"")</f>
        <v/>
      </c>
      <c r="H259" s="338" t="str">
        <f>IF(ISNUMBER(E259), IF(G259&gt;'Bulk DivVar Analysis'!$D$116,"Pass","Fail"),"")</f>
        <v/>
      </c>
      <c r="I259" s="338" t="str">
        <f t="shared" ref="I259:I322" si="6">_xlfn.TEXTJOIN("_",TRUE,B259,C259)</f>
        <v/>
      </c>
      <c r="J259" s="339"/>
      <c r="K259" s="339"/>
      <c r="L259" s="339"/>
      <c r="M259" s="339"/>
      <c r="N259" s="339"/>
      <c r="O259" s="339"/>
      <c r="P259" s="339"/>
      <c r="Q259" s="339"/>
    </row>
    <row r="260" spans="1:17" ht="13.5" customHeight="1">
      <c r="A260" s="481"/>
      <c r="B260" s="481"/>
      <c r="C260" s="481"/>
      <c r="D260" s="481"/>
      <c r="E260" s="481"/>
      <c r="F260" s="339"/>
      <c r="G260" s="340" t="str">
        <f>IF(ISNUMBER(E260),E260/'Bulk DivVar Analysis'!$C$114,"")</f>
        <v/>
      </c>
      <c r="H260" s="338" t="str">
        <f>IF(ISNUMBER(E260), IF(G260&gt;'Bulk DivVar Analysis'!$D$116,"Pass","Fail"),"")</f>
        <v/>
      </c>
      <c r="I260" s="338" t="str">
        <f t="shared" si="6"/>
        <v/>
      </c>
      <c r="J260" s="339"/>
      <c r="K260" s="339"/>
      <c r="L260" s="339"/>
      <c r="M260" s="339"/>
      <c r="N260" s="339"/>
      <c r="O260" s="339"/>
      <c r="P260" s="339"/>
      <c r="Q260" s="339"/>
    </row>
    <row r="261" spans="1:17" ht="13.5" customHeight="1">
      <c r="A261" s="481"/>
      <c r="B261" s="481"/>
      <c r="C261" s="481"/>
      <c r="D261" s="481"/>
      <c r="E261" s="481"/>
      <c r="F261" s="339"/>
      <c r="G261" s="340" t="str">
        <f>IF(ISNUMBER(E261),E261/'Bulk DivVar Analysis'!$C$114,"")</f>
        <v/>
      </c>
      <c r="H261" s="338" t="str">
        <f>IF(ISNUMBER(E261), IF(G261&gt;'Bulk DivVar Analysis'!$D$116,"Pass","Fail"),"")</f>
        <v/>
      </c>
      <c r="I261" s="338" t="str">
        <f t="shared" si="6"/>
        <v/>
      </c>
      <c r="J261" s="339"/>
      <c r="K261" s="339"/>
      <c r="L261" s="339"/>
      <c r="M261" s="339"/>
      <c r="N261" s="339"/>
      <c r="O261" s="339"/>
      <c r="P261" s="339"/>
      <c r="Q261" s="339"/>
    </row>
    <row r="262" spans="1:17" ht="13.5" customHeight="1">
      <c r="A262" s="481"/>
      <c r="B262" s="481"/>
      <c r="C262" s="481"/>
      <c r="D262" s="481"/>
      <c r="E262" s="481"/>
      <c r="F262" s="339"/>
      <c r="G262" s="340" t="str">
        <f>IF(ISNUMBER(E262),E262/'Bulk DivVar Analysis'!$C$114,"")</f>
        <v/>
      </c>
      <c r="H262" s="338" t="str">
        <f>IF(ISNUMBER(E262), IF(G262&gt;'Bulk DivVar Analysis'!$D$116,"Pass","Fail"),"")</f>
        <v/>
      </c>
      <c r="I262" s="338" t="str">
        <f t="shared" si="6"/>
        <v/>
      </c>
      <c r="J262" s="339"/>
      <c r="K262" s="339"/>
      <c r="L262" s="339"/>
      <c r="M262" s="339"/>
      <c r="N262" s="339"/>
      <c r="O262" s="339"/>
      <c r="P262" s="339"/>
      <c r="Q262" s="339"/>
    </row>
    <row r="263" spans="1:17" ht="13.5" customHeight="1">
      <c r="A263" s="481"/>
      <c r="B263" s="481"/>
      <c r="C263" s="481"/>
      <c r="D263" s="481"/>
      <c r="E263" s="481"/>
      <c r="F263" s="339"/>
      <c r="G263" s="340" t="str">
        <f>IF(ISNUMBER(E263),E263/'Bulk DivVar Analysis'!$C$114,"")</f>
        <v/>
      </c>
      <c r="H263" s="338" t="str">
        <f>IF(ISNUMBER(E263), IF(G263&gt;'Bulk DivVar Analysis'!$D$116,"Pass","Fail"),"")</f>
        <v/>
      </c>
      <c r="I263" s="338" t="str">
        <f t="shared" si="6"/>
        <v/>
      </c>
      <c r="J263" s="339"/>
      <c r="K263" s="339"/>
      <c r="L263" s="339"/>
      <c r="M263" s="339"/>
      <c r="N263" s="339"/>
      <c r="O263" s="339"/>
      <c r="P263" s="339"/>
      <c r="Q263" s="339"/>
    </row>
    <row r="264" spans="1:17" ht="13.5" customHeight="1">
      <c r="A264" s="481"/>
      <c r="B264" s="481"/>
      <c r="C264" s="481"/>
      <c r="D264" s="481"/>
      <c r="E264" s="481"/>
      <c r="F264" s="339"/>
      <c r="G264" s="340" t="str">
        <f>IF(ISNUMBER(E264),E264/'Bulk DivVar Analysis'!$C$114,"")</f>
        <v/>
      </c>
      <c r="H264" s="338" t="str">
        <f>IF(ISNUMBER(E264), IF(G264&gt;'Bulk DivVar Analysis'!$D$116,"Pass","Fail"),"")</f>
        <v/>
      </c>
      <c r="I264" s="338" t="str">
        <f t="shared" si="6"/>
        <v/>
      </c>
      <c r="J264" s="339"/>
      <c r="K264" s="339"/>
      <c r="L264" s="339"/>
      <c r="M264" s="339"/>
      <c r="N264" s="339"/>
      <c r="O264" s="339"/>
      <c r="P264" s="339"/>
      <c r="Q264" s="339"/>
    </row>
    <row r="265" spans="1:17" ht="13.5" customHeight="1">
      <c r="A265" s="481"/>
      <c r="B265" s="481"/>
      <c r="C265" s="481"/>
      <c r="D265" s="481"/>
      <c r="E265" s="481"/>
      <c r="F265" s="339"/>
      <c r="G265" s="340" t="str">
        <f>IF(ISNUMBER(E265),E265/'Bulk DivVar Analysis'!$C$114,"")</f>
        <v/>
      </c>
      <c r="H265" s="338" t="str">
        <f>IF(ISNUMBER(E265), IF(G265&gt;'Bulk DivVar Analysis'!$D$116,"Pass","Fail"),"")</f>
        <v/>
      </c>
      <c r="I265" s="338" t="str">
        <f t="shared" si="6"/>
        <v/>
      </c>
      <c r="J265" s="339"/>
      <c r="K265" s="339"/>
      <c r="L265" s="339"/>
      <c r="M265" s="339"/>
      <c r="N265" s="339"/>
      <c r="O265" s="339"/>
      <c r="P265" s="339"/>
      <c r="Q265" s="339"/>
    </row>
    <row r="266" spans="1:17" ht="13.5" customHeight="1">
      <c r="A266" s="481"/>
      <c r="B266" s="481"/>
      <c r="C266" s="481"/>
      <c r="D266" s="481"/>
      <c r="E266" s="481"/>
      <c r="F266" s="339"/>
      <c r="G266" s="340" t="str">
        <f>IF(ISNUMBER(E266),E266/'Bulk DivVar Analysis'!$C$114,"")</f>
        <v/>
      </c>
      <c r="H266" s="338" t="str">
        <f>IF(ISNUMBER(E266), IF(G266&gt;'Bulk DivVar Analysis'!$D$116,"Pass","Fail"),"")</f>
        <v/>
      </c>
      <c r="I266" s="338" t="str">
        <f t="shared" si="6"/>
        <v/>
      </c>
      <c r="J266" s="339"/>
      <c r="K266" s="339"/>
      <c r="L266" s="339"/>
      <c r="M266" s="339"/>
      <c r="N266" s="339"/>
      <c r="O266" s="339"/>
      <c r="P266" s="339"/>
      <c r="Q266" s="339"/>
    </row>
    <row r="267" spans="1:17" ht="13.5" customHeight="1">
      <c r="A267" s="481"/>
      <c r="B267" s="481"/>
      <c r="C267" s="481"/>
      <c r="D267" s="481"/>
      <c r="E267" s="481"/>
      <c r="F267" s="339"/>
      <c r="G267" s="340" t="str">
        <f>IF(ISNUMBER(E267),E267/'Bulk DivVar Analysis'!$C$114,"")</f>
        <v/>
      </c>
      <c r="H267" s="338" t="str">
        <f>IF(ISNUMBER(E267), IF(G267&gt;'Bulk DivVar Analysis'!$D$116,"Pass","Fail"),"")</f>
        <v/>
      </c>
      <c r="I267" s="338" t="str">
        <f t="shared" si="6"/>
        <v/>
      </c>
      <c r="J267" s="339"/>
      <c r="K267" s="339"/>
      <c r="L267" s="339"/>
      <c r="M267" s="339"/>
      <c r="N267" s="339"/>
      <c r="O267" s="339"/>
      <c r="P267" s="339"/>
      <c r="Q267" s="339"/>
    </row>
    <row r="268" spans="1:17" ht="13.5" customHeight="1">
      <c r="A268" s="481"/>
      <c r="B268" s="481"/>
      <c r="C268" s="481"/>
      <c r="D268" s="481"/>
      <c r="E268" s="481"/>
      <c r="F268" s="339"/>
      <c r="G268" s="340" t="str">
        <f>IF(ISNUMBER(E268),E268/'Bulk DivVar Analysis'!$C$114,"")</f>
        <v/>
      </c>
      <c r="H268" s="338" t="str">
        <f>IF(ISNUMBER(E268), IF(G268&gt;'Bulk DivVar Analysis'!$D$116,"Pass","Fail"),"")</f>
        <v/>
      </c>
      <c r="I268" s="338" t="str">
        <f t="shared" si="6"/>
        <v/>
      </c>
      <c r="J268" s="339"/>
      <c r="K268" s="339"/>
      <c r="L268" s="339"/>
      <c r="M268" s="339"/>
      <c r="N268" s="339"/>
      <c r="O268" s="339"/>
      <c r="P268" s="339"/>
      <c r="Q268" s="339"/>
    </row>
    <row r="269" spans="1:17" ht="13.5" customHeight="1">
      <c r="A269" s="481"/>
      <c r="B269" s="481"/>
      <c r="C269" s="481"/>
      <c r="D269" s="481"/>
      <c r="E269" s="481"/>
      <c r="F269" s="339"/>
      <c r="G269" s="340" t="str">
        <f>IF(ISNUMBER(E269),E269/'Bulk DivVar Analysis'!$C$114,"")</f>
        <v/>
      </c>
      <c r="H269" s="338" t="str">
        <f>IF(ISNUMBER(E269), IF(G269&gt;'Bulk DivVar Analysis'!$D$116,"Pass","Fail"),"")</f>
        <v/>
      </c>
      <c r="I269" s="338" t="str">
        <f t="shared" si="6"/>
        <v/>
      </c>
      <c r="J269" s="339"/>
      <c r="K269" s="339"/>
      <c r="L269" s="339"/>
      <c r="M269" s="339"/>
      <c r="N269" s="339"/>
      <c r="O269" s="339"/>
      <c r="P269" s="339"/>
      <c r="Q269" s="339"/>
    </row>
    <row r="270" spans="1:17" ht="13.5" customHeight="1">
      <c r="A270" s="481"/>
      <c r="B270" s="481"/>
      <c r="C270" s="481"/>
      <c r="D270" s="481"/>
      <c r="E270" s="481"/>
      <c r="F270" s="339"/>
      <c r="G270" s="340" t="str">
        <f>IF(ISNUMBER(E270),E270/'Bulk DivVar Analysis'!$C$114,"")</f>
        <v/>
      </c>
      <c r="H270" s="338" t="str">
        <f>IF(ISNUMBER(E270), IF(G270&gt;'Bulk DivVar Analysis'!$D$116,"Pass","Fail"),"")</f>
        <v/>
      </c>
      <c r="I270" s="338" t="str">
        <f t="shared" si="6"/>
        <v/>
      </c>
      <c r="J270" s="339"/>
      <c r="K270" s="339"/>
      <c r="L270" s="339"/>
      <c r="M270" s="339"/>
      <c r="N270" s="339"/>
      <c r="O270" s="339"/>
      <c r="P270" s="339"/>
      <c r="Q270" s="339"/>
    </row>
    <row r="271" spans="1:17" ht="13.5" customHeight="1">
      <c r="A271" s="481"/>
      <c r="B271" s="481"/>
      <c r="C271" s="481"/>
      <c r="D271" s="481"/>
      <c r="E271" s="481"/>
      <c r="F271" s="339"/>
      <c r="G271" s="340" t="str">
        <f>IF(ISNUMBER(E271),E271/'Bulk DivVar Analysis'!$C$114,"")</f>
        <v/>
      </c>
      <c r="H271" s="338" t="str">
        <f>IF(ISNUMBER(E271), IF(G271&gt;'Bulk DivVar Analysis'!$D$116,"Pass","Fail"),"")</f>
        <v/>
      </c>
      <c r="I271" s="338" t="str">
        <f t="shared" si="6"/>
        <v/>
      </c>
      <c r="J271" s="339"/>
      <c r="K271" s="339"/>
      <c r="L271" s="339"/>
      <c r="M271" s="339"/>
      <c r="N271" s="339"/>
      <c r="O271" s="339"/>
      <c r="P271" s="339"/>
      <c r="Q271" s="339"/>
    </row>
    <row r="272" spans="1:17" ht="13.5" customHeight="1">
      <c r="A272" s="481"/>
      <c r="B272" s="481"/>
      <c r="C272" s="481"/>
      <c r="D272" s="481"/>
      <c r="E272" s="481"/>
      <c r="F272" s="339"/>
      <c r="G272" s="340" t="str">
        <f>IF(ISNUMBER(E272),E272/'Bulk DivVar Analysis'!$C$114,"")</f>
        <v/>
      </c>
      <c r="H272" s="338" t="str">
        <f>IF(ISNUMBER(E272), IF(G272&gt;'Bulk DivVar Analysis'!$D$116,"Pass","Fail"),"")</f>
        <v/>
      </c>
      <c r="I272" s="338" t="str">
        <f t="shared" si="6"/>
        <v/>
      </c>
      <c r="J272" s="339"/>
      <c r="K272" s="339"/>
      <c r="L272" s="339"/>
      <c r="M272" s="339"/>
      <c r="N272" s="339"/>
      <c r="O272" s="339"/>
      <c r="P272" s="339"/>
      <c r="Q272" s="339"/>
    </row>
    <row r="273" spans="1:17" ht="13.5" customHeight="1">
      <c r="A273" s="481"/>
      <c r="B273" s="481"/>
      <c r="C273" s="481"/>
      <c r="D273" s="481"/>
      <c r="E273" s="481"/>
      <c r="F273" s="339"/>
      <c r="G273" s="340" t="str">
        <f>IF(ISNUMBER(E273),E273/'Bulk DivVar Analysis'!$C$114,"")</f>
        <v/>
      </c>
      <c r="H273" s="338" t="str">
        <f>IF(ISNUMBER(E273), IF(G273&gt;'Bulk DivVar Analysis'!$D$116,"Pass","Fail"),"")</f>
        <v/>
      </c>
      <c r="I273" s="338" t="str">
        <f t="shared" si="6"/>
        <v/>
      </c>
      <c r="J273" s="339"/>
      <c r="K273" s="339"/>
      <c r="L273" s="339"/>
      <c r="M273" s="339"/>
      <c r="N273" s="339"/>
      <c r="O273" s="339"/>
      <c r="P273" s="339"/>
      <c r="Q273" s="339"/>
    </row>
    <row r="274" spans="1:17" ht="13.5" customHeight="1">
      <c r="A274" s="481"/>
      <c r="B274" s="481"/>
      <c r="C274" s="481"/>
      <c r="D274" s="481"/>
      <c r="E274" s="481"/>
      <c r="F274" s="339"/>
      <c r="G274" s="340" t="str">
        <f>IF(ISNUMBER(E274),E274/'Bulk DivVar Analysis'!$C$114,"")</f>
        <v/>
      </c>
      <c r="H274" s="338" t="str">
        <f>IF(ISNUMBER(E274), IF(G274&gt;'Bulk DivVar Analysis'!$D$116,"Pass","Fail"),"")</f>
        <v/>
      </c>
      <c r="I274" s="338" t="str">
        <f t="shared" si="6"/>
        <v/>
      </c>
      <c r="J274" s="339"/>
      <c r="K274" s="339"/>
      <c r="L274" s="339"/>
      <c r="M274" s="339"/>
      <c r="N274" s="339"/>
      <c r="O274" s="339"/>
      <c r="P274" s="339"/>
      <c r="Q274" s="339"/>
    </row>
    <row r="275" spans="1:17" ht="13.5" customHeight="1">
      <c r="A275" s="481"/>
      <c r="B275" s="481"/>
      <c r="C275" s="481"/>
      <c r="D275" s="481"/>
      <c r="E275" s="481"/>
      <c r="F275" s="339"/>
      <c r="G275" s="340" t="str">
        <f>IF(ISNUMBER(E275),E275/'Bulk DivVar Analysis'!$C$114,"")</f>
        <v/>
      </c>
      <c r="H275" s="338" t="str">
        <f>IF(ISNUMBER(E275), IF(G275&gt;'Bulk DivVar Analysis'!$D$116,"Pass","Fail"),"")</f>
        <v/>
      </c>
      <c r="I275" s="338" t="str">
        <f t="shared" si="6"/>
        <v/>
      </c>
      <c r="J275" s="339"/>
      <c r="K275" s="339"/>
      <c r="L275" s="339"/>
      <c r="M275" s="339"/>
      <c r="N275" s="339"/>
      <c r="O275" s="339"/>
      <c r="P275" s="339"/>
      <c r="Q275" s="339"/>
    </row>
    <row r="276" spans="1:17" ht="13.5" customHeight="1">
      <c r="A276" s="481"/>
      <c r="B276" s="481"/>
      <c r="C276" s="481"/>
      <c r="D276" s="481"/>
      <c r="E276" s="481"/>
      <c r="F276" s="339"/>
      <c r="G276" s="340" t="str">
        <f>IF(ISNUMBER(E276),E276/'Bulk DivVar Analysis'!$C$114,"")</f>
        <v/>
      </c>
      <c r="H276" s="338" t="str">
        <f>IF(ISNUMBER(E276), IF(G276&gt;'Bulk DivVar Analysis'!$D$116,"Pass","Fail"),"")</f>
        <v/>
      </c>
      <c r="I276" s="338" t="str">
        <f t="shared" si="6"/>
        <v/>
      </c>
      <c r="J276" s="339"/>
      <c r="K276" s="339"/>
      <c r="L276" s="339"/>
      <c r="M276" s="339"/>
      <c r="N276" s="339"/>
      <c r="O276" s="339"/>
      <c r="P276" s="339"/>
      <c r="Q276" s="339"/>
    </row>
    <row r="277" spans="1:17" ht="13.5" customHeight="1">
      <c r="A277" s="481"/>
      <c r="B277" s="481"/>
      <c r="C277" s="481"/>
      <c r="D277" s="481"/>
      <c r="E277" s="481"/>
      <c r="F277" s="339"/>
      <c r="G277" s="340" t="str">
        <f>IF(ISNUMBER(E277),E277/'Bulk DivVar Analysis'!$C$114,"")</f>
        <v/>
      </c>
      <c r="H277" s="338" t="str">
        <f>IF(ISNUMBER(E277), IF(G277&gt;'Bulk DivVar Analysis'!$D$116,"Pass","Fail"),"")</f>
        <v/>
      </c>
      <c r="I277" s="338" t="str">
        <f t="shared" si="6"/>
        <v/>
      </c>
      <c r="J277" s="339"/>
      <c r="K277" s="339"/>
      <c r="L277" s="339"/>
      <c r="M277" s="339"/>
      <c r="N277" s="339"/>
      <c r="O277" s="339"/>
      <c r="P277" s="339"/>
      <c r="Q277" s="339"/>
    </row>
    <row r="278" spans="1:17" ht="13.5" customHeight="1">
      <c r="A278" s="481"/>
      <c r="B278" s="481"/>
      <c r="C278" s="481"/>
      <c r="D278" s="481"/>
      <c r="E278" s="481"/>
      <c r="F278" s="339"/>
      <c r="G278" s="340" t="str">
        <f>IF(ISNUMBER(E278),E278/'Bulk DivVar Analysis'!$C$114,"")</f>
        <v/>
      </c>
      <c r="H278" s="338" t="str">
        <f>IF(ISNUMBER(E278), IF(G278&gt;'Bulk DivVar Analysis'!$D$116,"Pass","Fail"),"")</f>
        <v/>
      </c>
      <c r="I278" s="338" t="str">
        <f t="shared" si="6"/>
        <v/>
      </c>
      <c r="J278" s="339"/>
      <c r="K278" s="339"/>
      <c r="L278" s="339"/>
      <c r="M278" s="339"/>
      <c r="N278" s="339"/>
      <c r="O278" s="339"/>
      <c r="P278" s="339"/>
      <c r="Q278" s="339"/>
    </row>
    <row r="279" spans="1:17" ht="13.5" customHeight="1">
      <c r="A279" s="481"/>
      <c r="B279" s="481"/>
      <c r="C279" s="481"/>
      <c r="D279" s="481"/>
      <c r="E279" s="481"/>
      <c r="F279" s="339"/>
      <c r="G279" s="340" t="str">
        <f>IF(ISNUMBER(E279),E279/'Bulk DivVar Analysis'!$C$114,"")</f>
        <v/>
      </c>
      <c r="H279" s="338" t="str">
        <f>IF(ISNUMBER(E279), IF(G279&gt;'Bulk DivVar Analysis'!$D$116,"Pass","Fail"),"")</f>
        <v/>
      </c>
      <c r="I279" s="338" t="str">
        <f t="shared" si="6"/>
        <v/>
      </c>
      <c r="J279" s="339"/>
      <c r="K279" s="339"/>
      <c r="L279" s="339"/>
      <c r="M279" s="339"/>
      <c r="N279" s="339"/>
      <c r="O279" s="339"/>
      <c r="P279" s="339"/>
      <c r="Q279" s="339"/>
    </row>
    <row r="280" spans="1:17" ht="13.5" customHeight="1">
      <c r="A280" s="481"/>
      <c r="B280" s="481"/>
      <c r="C280" s="481"/>
      <c r="D280" s="481"/>
      <c r="E280" s="481"/>
      <c r="F280" s="339"/>
      <c r="G280" s="340" t="str">
        <f>IF(ISNUMBER(E280),E280/'Bulk DivVar Analysis'!$C$114,"")</f>
        <v/>
      </c>
      <c r="H280" s="338" t="str">
        <f>IF(ISNUMBER(E280), IF(G280&gt;'Bulk DivVar Analysis'!$D$116,"Pass","Fail"),"")</f>
        <v/>
      </c>
      <c r="I280" s="338" t="str">
        <f t="shared" si="6"/>
        <v/>
      </c>
      <c r="J280" s="339"/>
      <c r="K280" s="339"/>
      <c r="L280" s="339"/>
      <c r="M280" s="339"/>
      <c r="N280" s="339"/>
      <c r="O280" s="339"/>
      <c r="P280" s="339"/>
      <c r="Q280" s="339"/>
    </row>
    <row r="281" spans="1:17" ht="13.5" customHeight="1">
      <c r="A281" s="481"/>
      <c r="B281" s="481"/>
      <c r="C281" s="481"/>
      <c r="D281" s="481"/>
      <c r="E281" s="481"/>
      <c r="F281" s="339"/>
      <c r="G281" s="340" t="str">
        <f>IF(ISNUMBER(E281),E281/'Bulk DivVar Analysis'!$C$114,"")</f>
        <v/>
      </c>
      <c r="H281" s="338" t="str">
        <f>IF(ISNUMBER(E281), IF(G281&gt;'Bulk DivVar Analysis'!$D$116,"Pass","Fail"),"")</f>
        <v/>
      </c>
      <c r="I281" s="338" t="str">
        <f t="shared" si="6"/>
        <v/>
      </c>
      <c r="J281" s="339"/>
      <c r="K281" s="339"/>
      <c r="L281" s="339"/>
      <c r="M281" s="339"/>
      <c r="N281" s="339"/>
      <c r="O281" s="339"/>
      <c r="P281" s="339"/>
      <c r="Q281" s="339"/>
    </row>
    <row r="282" spans="1:17" ht="13.5" customHeight="1">
      <c r="A282" s="481"/>
      <c r="B282" s="481"/>
      <c r="C282" s="481"/>
      <c r="D282" s="481"/>
      <c r="E282" s="481"/>
      <c r="F282" s="339"/>
      <c r="G282" s="340" t="str">
        <f>IF(ISNUMBER(E282),E282/'Bulk DivVar Analysis'!$C$114,"")</f>
        <v/>
      </c>
      <c r="H282" s="338" t="str">
        <f>IF(ISNUMBER(E282), IF(G282&gt;'Bulk DivVar Analysis'!$D$116,"Pass","Fail"),"")</f>
        <v/>
      </c>
      <c r="I282" s="338" t="str">
        <f t="shared" si="6"/>
        <v/>
      </c>
      <c r="J282" s="339"/>
      <c r="K282" s="339"/>
      <c r="L282" s="339"/>
      <c r="M282" s="339"/>
      <c r="N282" s="339"/>
      <c r="O282" s="339"/>
      <c r="P282" s="339"/>
      <c r="Q282" s="339"/>
    </row>
    <row r="283" spans="1:17" ht="13.5" customHeight="1">
      <c r="A283" s="481"/>
      <c r="B283" s="481"/>
      <c r="C283" s="481"/>
      <c r="D283" s="481"/>
      <c r="E283" s="481"/>
      <c r="F283" s="339"/>
      <c r="G283" s="340" t="str">
        <f>IF(ISNUMBER(E283),E283/'Bulk DivVar Analysis'!$C$114,"")</f>
        <v/>
      </c>
      <c r="H283" s="338" t="str">
        <f>IF(ISNUMBER(E283), IF(G283&gt;'Bulk DivVar Analysis'!$D$116,"Pass","Fail"),"")</f>
        <v/>
      </c>
      <c r="I283" s="338" t="str">
        <f t="shared" si="6"/>
        <v/>
      </c>
      <c r="J283" s="339"/>
      <c r="K283" s="339"/>
      <c r="L283" s="339"/>
      <c r="M283" s="339"/>
      <c r="N283" s="339"/>
      <c r="O283" s="339"/>
      <c r="P283" s="339"/>
      <c r="Q283" s="339"/>
    </row>
    <row r="284" spans="1:17" ht="13.5" customHeight="1">
      <c r="A284" s="481"/>
      <c r="B284" s="481"/>
      <c r="C284" s="481"/>
      <c r="D284" s="481"/>
      <c r="E284" s="481"/>
      <c r="F284" s="339"/>
      <c r="G284" s="340" t="str">
        <f>IF(ISNUMBER(E284),E284/'Bulk DivVar Analysis'!$C$114,"")</f>
        <v/>
      </c>
      <c r="H284" s="338" t="str">
        <f>IF(ISNUMBER(E284), IF(G284&gt;'Bulk DivVar Analysis'!$D$116,"Pass","Fail"),"")</f>
        <v/>
      </c>
      <c r="I284" s="338" t="str">
        <f t="shared" si="6"/>
        <v/>
      </c>
      <c r="J284" s="339"/>
      <c r="K284" s="339"/>
      <c r="L284" s="339"/>
      <c r="M284" s="339"/>
      <c r="N284" s="339"/>
      <c r="O284" s="339"/>
      <c r="P284" s="339"/>
      <c r="Q284" s="339"/>
    </row>
    <row r="285" spans="1:17" ht="13.5" customHeight="1">
      <c r="A285" s="481"/>
      <c r="B285" s="481"/>
      <c r="C285" s="481"/>
      <c r="D285" s="481"/>
      <c r="E285" s="481"/>
      <c r="F285" s="339"/>
      <c r="G285" s="340" t="str">
        <f>IF(ISNUMBER(E285),E285/'Bulk DivVar Analysis'!$C$114,"")</f>
        <v/>
      </c>
      <c r="H285" s="338" t="str">
        <f>IF(ISNUMBER(E285), IF(G285&gt;'Bulk DivVar Analysis'!$D$116,"Pass","Fail"),"")</f>
        <v/>
      </c>
      <c r="I285" s="338" t="str">
        <f t="shared" si="6"/>
        <v/>
      </c>
      <c r="J285" s="339"/>
      <c r="K285" s="339"/>
      <c r="L285" s="339"/>
      <c r="M285" s="339"/>
      <c r="N285" s="339"/>
      <c r="O285" s="339"/>
      <c r="P285" s="339"/>
      <c r="Q285" s="339"/>
    </row>
    <row r="286" spans="1:17" ht="13.5" customHeight="1">
      <c r="A286" s="481"/>
      <c r="B286" s="481"/>
      <c r="C286" s="481"/>
      <c r="D286" s="481"/>
      <c r="E286" s="481"/>
      <c r="F286" s="339"/>
      <c r="G286" s="340" t="str">
        <f>IF(ISNUMBER(E286),E286/'Bulk DivVar Analysis'!$C$114,"")</f>
        <v/>
      </c>
      <c r="H286" s="338" t="str">
        <f>IF(ISNUMBER(E286), IF(G286&gt;'Bulk DivVar Analysis'!$D$116,"Pass","Fail"),"")</f>
        <v/>
      </c>
      <c r="I286" s="338" t="str">
        <f t="shared" si="6"/>
        <v/>
      </c>
      <c r="J286" s="339"/>
      <c r="K286" s="339"/>
      <c r="L286" s="339"/>
      <c r="M286" s="339"/>
      <c r="N286" s="339"/>
      <c r="O286" s="339"/>
      <c r="P286" s="339"/>
      <c r="Q286" s="339"/>
    </row>
    <row r="287" spans="1:17" ht="13.5" customHeight="1">
      <c r="A287" s="481"/>
      <c r="B287" s="481"/>
      <c r="C287" s="481"/>
      <c r="D287" s="481"/>
      <c r="E287" s="481"/>
      <c r="F287" s="339"/>
      <c r="G287" s="340" t="str">
        <f>IF(ISNUMBER(E287),E287/'Bulk DivVar Analysis'!$C$114,"")</f>
        <v/>
      </c>
      <c r="H287" s="338" t="str">
        <f>IF(ISNUMBER(E287), IF(G287&gt;'Bulk DivVar Analysis'!$D$116,"Pass","Fail"),"")</f>
        <v/>
      </c>
      <c r="I287" s="338" t="str">
        <f t="shared" si="6"/>
        <v/>
      </c>
      <c r="J287" s="339"/>
      <c r="K287" s="339"/>
      <c r="L287" s="339"/>
      <c r="M287" s="339"/>
      <c r="N287" s="339"/>
      <c r="O287" s="339"/>
      <c r="P287" s="339"/>
      <c r="Q287" s="339"/>
    </row>
    <row r="288" spans="1:17" ht="13.5" customHeight="1">
      <c r="A288" s="481"/>
      <c r="B288" s="481"/>
      <c r="C288" s="481"/>
      <c r="D288" s="481"/>
      <c r="E288" s="481"/>
      <c r="F288" s="339"/>
      <c r="G288" s="340" t="str">
        <f>IF(ISNUMBER(E288),E288/'Bulk DivVar Analysis'!$C$114,"")</f>
        <v/>
      </c>
      <c r="H288" s="338" t="str">
        <f>IF(ISNUMBER(E288), IF(G288&gt;'Bulk DivVar Analysis'!$D$116,"Pass","Fail"),"")</f>
        <v/>
      </c>
      <c r="I288" s="338" t="str">
        <f t="shared" si="6"/>
        <v/>
      </c>
      <c r="J288" s="339"/>
      <c r="K288" s="339"/>
      <c r="L288" s="339"/>
      <c r="M288" s="339"/>
      <c r="N288" s="339"/>
      <c r="O288" s="339"/>
      <c r="P288" s="339"/>
      <c r="Q288" s="339"/>
    </row>
    <row r="289" spans="1:17" ht="13.5" customHeight="1">
      <c r="A289" s="481"/>
      <c r="B289" s="481"/>
      <c r="C289" s="481"/>
      <c r="D289" s="481"/>
      <c r="E289" s="481"/>
      <c r="F289" s="339"/>
      <c r="G289" s="340" t="str">
        <f>IF(ISNUMBER(E289),E289/'Bulk DivVar Analysis'!$C$114,"")</f>
        <v/>
      </c>
      <c r="H289" s="338" t="str">
        <f>IF(ISNUMBER(E289), IF(G289&gt;'Bulk DivVar Analysis'!$D$116,"Pass","Fail"),"")</f>
        <v/>
      </c>
      <c r="I289" s="338" t="str">
        <f t="shared" si="6"/>
        <v/>
      </c>
      <c r="J289" s="339"/>
      <c r="K289" s="339"/>
      <c r="L289" s="339"/>
      <c r="M289" s="339"/>
      <c r="N289" s="339"/>
      <c r="O289" s="339"/>
      <c r="P289" s="339"/>
      <c r="Q289" s="339"/>
    </row>
    <row r="290" spans="1:17" ht="13.5" customHeight="1">
      <c r="A290" s="481"/>
      <c r="B290" s="481"/>
      <c r="C290" s="481"/>
      <c r="D290" s="481"/>
      <c r="E290" s="481"/>
      <c r="F290" s="339"/>
      <c r="G290" s="340" t="str">
        <f>IF(ISNUMBER(E290),E290/'Bulk DivVar Analysis'!$C$114,"")</f>
        <v/>
      </c>
      <c r="H290" s="338" t="str">
        <f>IF(ISNUMBER(E290), IF(G290&gt;'Bulk DivVar Analysis'!$D$116,"Pass","Fail"),"")</f>
        <v/>
      </c>
      <c r="I290" s="338" t="str">
        <f t="shared" si="6"/>
        <v/>
      </c>
      <c r="J290" s="339"/>
      <c r="K290" s="339"/>
      <c r="L290" s="339"/>
      <c r="M290" s="339"/>
      <c r="N290" s="339"/>
      <c r="O290" s="339"/>
      <c r="P290" s="339"/>
      <c r="Q290" s="339"/>
    </row>
    <row r="291" spans="1:17" ht="13.5" customHeight="1">
      <c r="A291" s="481"/>
      <c r="B291" s="481"/>
      <c r="C291" s="481"/>
      <c r="D291" s="481"/>
      <c r="E291" s="481"/>
      <c r="F291" s="339"/>
      <c r="G291" s="340" t="str">
        <f>IF(ISNUMBER(E291),E291/'Bulk DivVar Analysis'!$C$114,"")</f>
        <v/>
      </c>
      <c r="H291" s="338" t="str">
        <f>IF(ISNUMBER(E291), IF(G291&gt;'Bulk DivVar Analysis'!$D$116,"Pass","Fail"),"")</f>
        <v/>
      </c>
      <c r="I291" s="338" t="str">
        <f t="shared" si="6"/>
        <v/>
      </c>
      <c r="J291" s="339"/>
      <c r="K291" s="339"/>
      <c r="L291" s="339"/>
      <c r="M291" s="339"/>
      <c r="N291" s="339"/>
      <c r="O291" s="339"/>
      <c r="P291" s="339"/>
      <c r="Q291" s="339"/>
    </row>
    <row r="292" spans="1:17" ht="13.5" customHeight="1">
      <c r="A292" s="481"/>
      <c r="B292" s="481"/>
      <c r="C292" s="481"/>
      <c r="D292" s="481"/>
      <c r="E292" s="481"/>
      <c r="F292" s="339"/>
      <c r="G292" s="340" t="str">
        <f>IF(ISNUMBER(E292),E292/'Bulk DivVar Analysis'!$C$114,"")</f>
        <v/>
      </c>
      <c r="H292" s="338" t="str">
        <f>IF(ISNUMBER(E292), IF(G292&gt;'Bulk DivVar Analysis'!$D$116,"Pass","Fail"),"")</f>
        <v/>
      </c>
      <c r="I292" s="338" t="str">
        <f t="shared" si="6"/>
        <v/>
      </c>
      <c r="J292" s="339"/>
      <c r="K292" s="339"/>
      <c r="L292" s="339"/>
      <c r="M292" s="339"/>
      <c r="N292" s="339"/>
      <c r="O292" s="339"/>
      <c r="P292" s="339"/>
      <c r="Q292" s="339"/>
    </row>
    <row r="293" spans="1:17" ht="13.5" customHeight="1">
      <c r="A293" s="481"/>
      <c r="B293" s="481"/>
      <c r="C293" s="481"/>
      <c r="D293" s="481"/>
      <c r="E293" s="481"/>
      <c r="F293" s="339"/>
      <c r="G293" s="340" t="str">
        <f>IF(ISNUMBER(E293),E293/'Bulk DivVar Analysis'!$C$114,"")</f>
        <v/>
      </c>
      <c r="H293" s="338" t="str">
        <f>IF(ISNUMBER(E293), IF(G293&gt;'Bulk DivVar Analysis'!$D$116,"Pass","Fail"),"")</f>
        <v/>
      </c>
      <c r="I293" s="338" t="str">
        <f t="shared" si="6"/>
        <v/>
      </c>
      <c r="J293" s="339"/>
      <c r="K293" s="339"/>
      <c r="L293" s="339"/>
      <c r="M293" s="339"/>
      <c r="N293" s="339"/>
      <c r="O293" s="339"/>
      <c r="P293" s="339"/>
      <c r="Q293" s="339"/>
    </row>
    <row r="294" spans="1:17" ht="13.5" customHeight="1">
      <c r="A294" s="481"/>
      <c r="B294" s="481"/>
      <c r="C294" s="481"/>
      <c r="D294" s="481"/>
      <c r="E294" s="481"/>
      <c r="F294" s="339"/>
      <c r="G294" s="340" t="str">
        <f>IF(ISNUMBER(E294),E294/'Bulk DivVar Analysis'!$C$114,"")</f>
        <v/>
      </c>
      <c r="H294" s="338" t="str">
        <f>IF(ISNUMBER(E294), IF(G294&gt;'Bulk DivVar Analysis'!$D$116,"Pass","Fail"),"")</f>
        <v/>
      </c>
      <c r="I294" s="338" t="str">
        <f t="shared" si="6"/>
        <v/>
      </c>
      <c r="J294" s="339"/>
      <c r="K294" s="339"/>
      <c r="L294" s="339"/>
      <c r="M294" s="339"/>
      <c r="N294" s="339"/>
      <c r="O294" s="339"/>
      <c r="P294" s="339"/>
      <c r="Q294" s="339"/>
    </row>
    <row r="295" spans="1:17" ht="13.5" customHeight="1">
      <c r="A295" s="481"/>
      <c r="B295" s="481"/>
      <c r="C295" s="481"/>
      <c r="D295" s="481"/>
      <c r="E295" s="481"/>
      <c r="F295" s="339"/>
      <c r="G295" s="340" t="str">
        <f>IF(ISNUMBER(E295),E295/'Bulk DivVar Analysis'!$C$114,"")</f>
        <v/>
      </c>
      <c r="H295" s="338" t="str">
        <f>IF(ISNUMBER(E295), IF(G295&gt;'Bulk DivVar Analysis'!$D$116,"Pass","Fail"),"")</f>
        <v/>
      </c>
      <c r="I295" s="338" t="str">
        <f t="shared" si="6"/>
        <v/>
      </c>
      <c r="J295" s="339"/>
      <c r="K295" s="339"/>
      <c r="L295" s="339"/>
      <c r="M295" s="339"/>
      <c r="N295" s="339"/>
      <c r="O295" s="339"/>
      <c r="P295" s="339"/>
      <c r="Q295" s="339"/>
    </row>
    <row r="296" spans="1:17" ht="13.5" customHeight="1">
      <c r="A296" s="481"/>
      <c r="B296" s="481"/>
      <c r="C296" s="481"/>
      <c r="D296" s="481"/>
      <c r="E296" s="481"/>
      <c r="F296" s="339"/>
      <c r="G296" s="340" t="str">
        <f>IF(ISNUMBER(E296),E296/'Bulk DivVar Analysis'!$C$114,"")</f>
        <v/>
      </c>
      <c r="H296" s="338" t="str">
        <f>IF(ISNUMBER(E296), IF(G296&gt;'Bulk DivVar Analysis'!$D$116,"Pass","Fail"),"")</f>
        <v/>
      </c>
      <c r="I296" s="338" t="str">
        <f t="shared" si="6"/>
        <v/>
      </c>
      <c r="J296" s="339"/>
      <c r="K296" s="339"/>
      <c r="L296" s="339"/>
      <c r="M296" s="339"/>
      <c r="N296" s="339"/>
      <c r="O296" s="339"/>
      <c r="P296" s="339"/>
      <c r="Q296" s="339"/>
    </row>
    <row r="297" spans="1:17" ht="13.5" customHeight="1">
      <c r="A297" s="481"/>
      <c r="B297" s="481"/>
      <c r="C297" s="481"/>
      <c r="D297" s="481"/>
      <c r="E297" s="481"/>
      <c r="F297" s="339"/>
      <c r="G297" s="340" t="str">
        <f>IF(ISNUMBER(E297),E297/'Bulk DivVar Analysis'!$C$114,"")</f>
        <v/>
      </c>
      <c r="H297" s="338" t="str">
        <f>IF(ISNUMBER(E297), IF(G297&gt;'Bulk DivVar Analysis'!$D$116,"Pass","Fail"),"")</f>
        <v/>
      </c>
      <c r="I297" s="338" t="str">
        <f t="shared" si="6"/>
        <v/>
      </c>
      <c r="J297" s="339"/>
      <c r="K297" s="339"/>
      <c r="L297" s="339"/>
      <c r="M297" s="339"/>
      <c r="N297" s="339"/>
      <c r="O297" s="339"/>
      <c r="P297" s="339"/>
      <c r="Q297" s="339"/>
    </row>
    <row r="298" spans="1:17" ht="13.5" customHeight="1">
      <c r="A298" s="481"/>
      <c r="B298" s="481"/>
      <c r="C298" s="481"/>
      <c r="D298" s="481"/>
      <c r="E298" s="481"/>
      <c r="F298" s="339"/>
      <c r="G298" s="340" t="str">
        <f>IF(ISNUMBER(E298),E298/'Bulk DivVar Analysis'!$C$114,"")</f>
        <v/>
      </c>
      <c r="H298" s="338" t="str">
        <f>IF(ISNUMBER(E298), IF(G298&gt;'Bulk DivVar Analysis'!$D$116,"Pass","Fail"),"")</f>
        <v/>
      </c>
      <c r="I298" s="338" t="str">
        <f t="shared" si="6"/>
        <v/>
      </c>
      <c r="J298" s="339"/>
      <c r="K298" s="339"/>
      <c r="L298" s="339"/>
      <c r="M298" s="339"/>
      <c r="N298" s="339"/>
      <c r="O298" s="339"/>
      <c r="P298" s="339"/>
      <c r="Q298" s="339"/>
    </row>
    <row r="299" spans="1:17" ht="13.5" customHeight="1">
      <c r="A299" s="481"/>
      <c r="B299" s="481"/>
      <c r="C299" s="481"/>
      <c r="D299" s="481"/>
      <c r="E299" s="481"/>
      <c r="F299" s="339"/>
      <c r="G299" s="340" t="str">
        <f>IF(ISNUMBER(E299),E299/'Bulk DivVar Analysis'!$C$114,"")</f>
        <v/>
      </c>
      <c r="H299" s="338" t="str">
        <f>IF(ISNUMBER(E299), IF(G299&gt;'Bulk DivVar Analysis'!$D$116,"Pass","Fail"),"")</f>
        <v/>
      </c>
      <c r="I299" s="338" t="str">
        <f t="shared" si="6"/>
        <v/>
      </c>
      <c r="J299" s="339"/>
      <c r="K299" s="339"/>
      <c r="L299" s="339"/>
      <c r="M299" s="339"/>
      <c r="N299" s="339"/>
      <c r="O299" s="339"/>
      <c r="P299" s="339"/>
      <c r="Q299" s="339"/>
    </row>
    <row r="300" spans="1:17" ht="13.5" customHeight="1">
      <c r="A300" s="481"/>
      <c r="B300" s="481"/>
      <c r="C300" s="481"/>
      <c r="D300" s="481"/>
      <c r="E300" s="481"/>
      <c r="F300" s="339"/>
      <c r="G300" s="340" t="str">
        <f>IF(ISNUMBER(E300),E300/'Bulk DivVar Analysis'!$C$114,"")</f>
        <v/>
      </c>
      <c r="H300" s="338" t="str">
        <f>IF(ISNUMBER(E300), IF(G300&gt;'Bulk DivVar Analysis'!$D$116,"Pass","Fail"),"")</f>
        <v/>
      </c>
      <c r="I300" s="338" t="str">
        <f t="shared" si="6"/>
        <v/>
      </c>
      <c r="J300" s="339"/>
      <c r="K300" s="339"/>
      <c r="L300" s="339"/>
      <c r="M300" s="339"/>
      <c r="N300" s="339"/>
      <c r="O300" s="339"/>
      <c r="P300" s="339"/>
      <c r="Q300" s="339"/>
    </row>
    <row r="301" spans="1:17" ht="13.5" customHeight="1">
      <c r="A301" s="481"/>
      <c r="B301" s="481"/>
      <c r="C301" s="481"/>
      <c r="D301" s="481"/>
      <c r="E301" s="481"/>
      <c r="F301" s="339"/>
      <c r="G301" s="340" t="str">
        <f>IF(ISNUMBER(E301),E301/'Bulk DivVar Analysis'!$C$114,"")</f>
        <v/>
      </c>
      <c r="H301" s="338" t="str">
        <f>IF(ISNUMBER(E301), IF(G301&gt;'Bulk DivVar Analysis'!$D$116,"Pass","Fail"),"")</f>
        <v/>
      </c>
      <c r="I301" s="338" t="str">
        <f t="shared" si="6"/>
        <v/>
      </c>
      <c r="J301" s="339"/>
      <c r="K301" s="339"/>
      <c r="L301" s="339"/>
      <c r="M301" s="339"/>
      <c r="N301" s="339"/>
      <c r="O301" s="339"/>
      <c r="P301" s="339"/>
      <c r="Q301" s="339"/>
    </row>
    <row r="302" spans="1:17" ht="13.5" customHeight="1">
      <c r="A302" s="481"/>
      <c r="B302" s="481"/>
      <c r="C302" s="481"/>
      <c r="D302" s="481"/>
      <c r="E302" s="481"/>
      <c r="F302" s="339"/>
      <c r="G302" s="340" t="str">
        <f>IF(ISNUMBER(E302),E302/'Bulk DivVar Analysis'!$C$114,"")</f>
        <v/>
      </c>
      <c r="H302" s="338" t="str">
        <f>IF(ISNUMBER(E302), IF(G302&gt;'Bulk DivVar Analysis'!$D$116,"Pass","Fail"),"")</f>
        <v/>
      </c>
      <c r="I302" s="338" t="str">
        <f t="shared" si="6"/>
        <v/>
      </c>
      <c r="J302" s="339"/>
      <c r="K302" s="339"/>
      <c r="L302" s="339"/>
      <c r="M302" s="339"/>
      <c r="N302" s="339"/>
      <c r="O302" s="339"/>
      <c r="P302" s="339"/>
      <c r="Q302" s="339"/>
    </row>
    <row r="303" spans="1:17" ht="13.5" customHeight="1">
      <c r="A303" s="481"/>
      <c r="B303" s="481"/>
      <c r="C303" s="481"/>
      <c r="D303" s="481"/>
      <c r="E303" s="481"/>
      <c r="F303" s="339"/>
      <c r="G303" s="340" t="str">
        <f>IF(ISNUMBER(E303),E303/'Bulk DivVar Analysis'!$C$114,"")</f>
        <v/>
      </c>
      <c r="H303" s="338" t="str">
        <f>IF(ISNUMBER(E303), IF(G303&gt;'Bulk DivVar Analysis'!$D$116,"Pass","Fail"),"")</f>
        <v/>
      </c>
      <c r="I303" s="338" t="str">
        <f t="shared" si="6"/>
        <v/>
      </c>
      <c r="J303" s="339"/>
      <c r="K303" s="339"/>
      <c r="L303" s="339"/>
      <c r="M303" s="339"/>
      <c r="N303" s="339"/>
      <c r="O303" s="339"/>
      <c r="P303" s="339"/>
      <c r="Q303" s="339"/>
    </row>
    <row r="304" spans="1:17" ht="13.5" customHeight="1">
      <c r="A304" s="481"/>
      <c r="B304" s="481"/>
      <c r="C304" s="481"/>
      <c r="D304" s="481"/>
      <c r="E304" s="481"/>
      <c r="F304" s="339"/>
      <c r="G304" s="340" t="str">
        <f>IF(ISNUMBER(E304),E304/'Bulk DivVar Analysis'!$C$114,"")</f>
        <v/>
      </c>
      <c r="H304" s="338" t="str">
        <f>IF(ISNUMBER(E304), IF(G304&gt;'Bulk DivVar Analysis'!$D$116,"Pass","Fail"),"")</f>
        <v/>
      </c>
      <c r="I304" s="338" t="str">
        <f t="shared" si="6"/>
        <v/>
      </c>
      <c r="J304" s="339"/>
      <c r="K304" s="339"/>
      <c r="L304" s="339"/>
      <c r="M304" s="339"/>
      <c r="N304" s="339"/>
      <c r="O304" s="339"/>
      <c r="P304" s="339"/>
      <c r="Q304" s="339"/>
    </row>
    <row r="305" spans="1:17" ht="13.5" customHeight="1">
      <c r="A305" s="481"/>
      <c r="B305" s="481"/>
      <c r="C305" s="481"/>
      <c r="D305" s="481"/>
      <c r="E305" s="481"/>
      <c r="F305" s="339"/>
      <c r="G305" s="340" t="str">
        <f>IF(ISNUMBER(E305),E305/'Bulk DivVar Analysis'!$C$114,"")</f>
        <v/>
      </c>
      <c r="H305" s="338" t="str">
        <f>IF(ISNUMBER(E305), IF(G305&gt;'Bulk DivVar Analysis'!$D$116,"Pass","Fail"),"")</f>
        <v/>
      </c>
      <c r="I305" s="338" t="str">
        <f t="shared" si="6"/>
        <v/>
      </c>
      <c r="J305" s="339"/>
      <c r="K305" s="339"/>
      <c r="L305" s="339"/>
      <c r="M305" s="339"/>
      <c r="N305" s="339"/>
      <c r="O305" s="339"/>
      <c r="P305" s="339"/>
      <c r="Q305" s="339"/>
    </row>
    <row r="306" spans="1:17" ht="13.5" customHeight="1">
      <c r="A306" s="481"/>
      <c r="B306" s="481"/>
      <c r="C306" s="481"/>
      <c r="D306" s="481"/>
      <c r="E306" s="481"/>
      <c r="F306" s="339"/>
      <c r="G306" s="340" t="str">
        <f>IF(ISNUMBER(E306),E306/'Bulk DivVar Analysis'!$C$114,"")</f>
        <v/>
      </c>
      <c r="H306" s="338" t="str">
        <f>IF(ISNUMBER(E306), IF(G306&gt;'Bulk DivVar Analysis'!$D$116,"Pass","Fail"),"")</f>
        <v/>
      </c>
      <c r="I306" s="338" t="str">
        <f t="shared" si="6"/>
        <v/>
      </c>
      <c r="J306" s="339"/>
      <c r="K306" s="339"/>
      <c r="L306" s="339"/>
      <c r="M306" s="339"/>
      <c r="N306" s="339"/>
      <c r="O306" s="339"/>
      <c r="P306" s="339"/>
      <c r="Q306" s="339"/>
    </row>
    <row r="307" spans="1:17" ht="13.5" customHeight="1">
      <c r="A307" s="481"/>
      <c r="B307" s="481"/>
      <c r="C307" s="481"/>
      <c r="D307" s="481"/>
      <c r="E307" s="481"/>
      <c r="F307" s="339"/>
      <c r="G307" s="340" t="str">
        <f>IF(ISNUMBER(E307),E307/'Bulk DivVar Analysis'!$C$114,"")</f>
        <v/>
      </c>
      <c r="H307" s="338" t="str">
        <f>IF(ISNUMBER(E307), IF(G307&gt;'Bulk DivVar Analysis'!$D$116,"Pass","Fail"),"")</f>
        <v/>
      </c>
      <c r="I307" s="338" t="str">
        <f t="shared" si="6"/>
        <v/>
      </c>
      <c r="J307" s="339"/>
      <c r="K307" s="339"/>
      <c r="L307" s="339"/>
      <c r="M307" s="339"/>
      <c r="N307" s="339"/>
      <c r="O307" s="339"/>
      <c r="P307" s="339"/>
      <c r="Q307" s="339"/>
    </row>
    <row r="308" spans="1:17" ht="13.5" customHeight="1">
      <c r="A308" s="481"/>
      <c r="B308" s="481"/>
      <c r="C308" s="481"/>
      <c r="D308" s="481"/>
      <c r="E308" s="481"/>
      <c r="F308" s="339"/>
      <c r="G308" s="340" t="str">
        <f>IF(ISNUMBER(E308),E308/'Bulk DivVar Analysis'!$C$114,"")</f>
        <v/>
      </c>
      <c r="H308" s="338" t="str">
        <f>IF(ISNUMBER(E308), IF(G308&gt;'Bulk DivVar Analysis'!$D$116,"Pass","Fail"),"")</f>
        <v/>
      </c>
      <c r="I308" s="338" t="str">
        <f t="shared" si="6"/>
        <v/>
      </c>
      <c r="J308" s="339"/>
      <c r="K308" s="339"/>
      <c r="L308" s="339"/>
      <c r="M308" s="339"/>
      <c r="N308" s="339"/>
      <c r="O308" s="339"/>
      <c r="P308" s="339"/>
      <c r="Q308" s="339"/>
    </row>
    <row r="309" spans="1:17" ht="13.5" customHeight="1">
      <c r="A309" s="481"/>
      <c r="B309" s="481"/>
      <c r="C309" s="481"/>
      <c r="D309" s="481"/>
      <c r="E309" s="481"/>
      <c r="F309" s="339"/>
      <c r="G309" s="340" t="str">
        <f>IF(ISNUMBER(E309),E309/'Bulk DivVar Analysis'!$C$114,"")</f>
        <v/>
      </c>
      <c r="H309" s="338" t="str">
        <f>IF(ISNUMBER(E309), IF(G309&gt;'Bulk DivVar Analysis'!$D$116,"Pass","Fail"),"")</f>
        <v/>
      </c>
      <c r="I309" s="338" t="str">
        <f t="shared" si="6"/>
        <v/>
      </c>
      <c r="J309" s="339"/>
      <c r="K309" s="339"/>
      <c r="L309" s="339"/>
      <c r="M309" s="339"/>
      <c r="N309" s="339"/>
      <c r="O309" s="339"/>
      <c r="P309" s="339"/>
      <c r="Q309" s="339"/>
    </row>
    <row r="310" spans="1:17" ht="13.5" customHeight="1">
      <c r="A310" s="481"/>
      <c r="B310" s="481"/>
      <c r="C310" s="481"/>
      <c r="D310" s="481"/>
      <c r="E310" s="481"/>
      <c r="F310" s="339"/>
      <c r="G310" s="340" t="str">
        <f>IF(ISNUMBER(E310),E310/'Bulk DivVar Analysis'!$C$114,"")</f>
        <v/>
      </c>
      <c r="H310" s="338" t="str">
        <f>IF(ISNUMBER(E310), IF(G310&gt;'Bulk DivVar Analysis'!$D$116,"Pass","Fail"),"")</f>
        <v/>
      </c>
      <c r="I310" s="338" t="str">
        <f t="shared" si="6"/>
        <v/>
      </c>
      <c r="J310" s="339"/>
      <c r="K310" s="339"/>
      <c r="L310" s="339"/>
      <c r="M310" s="339"/>
      <c r="N310" s="339"/>
      <c r="O310" s="339"/>
      <c r="P310" s="339"/>
      <c r="Q310" s="339"/>
    </row>
    <row r="311" spans="1:17" ht="13.5" customHeight="1">
      <c r="A311" s="481"/>
      <c r="B311" s="481"/>
      <c r="C311" s="481"/>
      <c r="D311" s="481"/>
      <c r="E311" s="481"/>
      <c r="F311" s="339"/>
      <c r="G311" s="340" t="str">
        <f>IF(ISNUMBER(E311),E311/'Bulk DivVar Analysis'!$C$114,"")</f>
        <v/>
      </c>
      <c r="H311" s="338" t="str">
        <f>IF(ISNUMBER(E311), IF(G311&gt;'Bulk DivVar Analysis'!$D$116,"Pass","Fail"),"")</f>
        <v/>
      </c>
      <c r="I311" s="338" t="str">
        <f t="shared" si="6"/>
        <v/>
      </c>
      <c r="J311" s="339"/>
      <c r="K311" s="339"/>
      <c r="L311" s="339"/>
      <c r="M311" s="339"/>
      <c r="N311" s="339"/>
      <c r="O311" s="339"/>
      <c r="P311" s="339"/>
      <c r="Q311" s="339"/>
    </row>
    <row r="312" spans="1:17" ht="13.5" customHeight="1">
      <c r="A312" s="481"/>
      <c r="B312" s="481"/>
      <c r="C312" s="481"/>
      <c r="D312" s="481"/>
      <c r="E312" s="481"/>
      <c r="F312" s="339"/>
      <c r="G312" s="340" t="str">
        <f>IF(ISNUMBER(E312),E312/'Bulk DivVar Analysis'!$C$114,"")</f>
        <v/>
      </c>
      <c r="H312" s="338" t="str">
        <f>IF(ISNUMBER(E312), IF(G312&gt;'Bulk DivVar Analysis'!$D$116,"Pass","Fail"),"")</f>
        <v/>
      </c>
      <c r="I312" s="338" t="str">
        <f t="shared" si="6"/>
        <v/>
      </c>
      <c r="J312" s="339"/>
      <c r="K312" s="339"/>
      <c r="L312" s="339"/>
      <c r="M312" s="339"/>
      <c r="N312" s="339"/>
      <c r="O312" s="339"/>
      <c r="P312" s="339"/>
      <c r="Q312" s="339"/>
    </row>
    <row r="313" spans="1:17" ht="13.5" customHeight="1">
      <c r="A313" s="481"/>
      <c r="B313" s="481"/>
      <c r="C313" s="481"/>
      <c r="D313" s="481"/>
      <c r="E313" s="481"/>
      <c r="F313" s="339"/>
      <c r="G313" s="340" t="str">
        <f>IF(ISNUMBER(E313),E313/'Bulk DivVar Analysis'!$C$114,"")</f>
        <v/>
      </c>
      <c r="H313" s="338" t="str">
        <f>IF(ISNUMBER(E313), IF(G313&gt;'Bulk DivVar Analysis'!$D$116,"Pass","Fail"),"")</f>
        <v/>
      </c>
      <c r="I313" s="338" t="str">
        <f t="shared" si="6"/>
        <v/>
      </c>
      <c r="J313" s="339"/>
      <c r="K313" s="339"/>
      <c r="L313" s="339"/>
      <c r="M313" s="339"/>
      <c r="N313" s="339"/>
      <c r="O313" s="339"/>
      <c r="P313" s="339"/>
      <c r="Q313" s="339"/>
    </row>
    <row r="314" spans="1:17" ht="13.5" customHeight="1">
      <c r="A314" s="481"/>
      <c r="B314" s="481"/>
      <c r="C314" s="481"/>
      <c r="D314" s="481"/>
      <c r="E314" s="481"/>
      <c r="F314" s="339"/>
      <c r="G314" s="340" t="str">
        <f>IF(ISNUMBER(E314),E314/'Bulk DivVar Analysis'!$C$114,"")</f>
        <v/>
      </c>
      <c r="H314" s="338" t="str">
        <f>IF(ISNUMBER(E314), IF(G314&gt;'Bulk DivVar Analysis'!$D$116,"Pass","Fail"),"")</f>
        <v/>
      </c>
      <c r="I314" s="338" t="str">
        <f t="shared" si="6"/>
        <v/>
      </c>
      <c r="J314" s="339"/>
      <c r="K314" s="339"/>
      <c r="L314" s="339"/>
      <c r="M314" s="339"/>
      <c r="N314" s="339"/>
      <c r="O314" s="339"/>
      <c r="P314" s="339"/>
      <c r="Q314" s="339"/>
    </row>
    <row r="315" spans="1:17" ht="13.5" customHeight="1">
      <c r="A315" s="481"/>
      <c r="B315" s="481"/>
      <c r="C315" s="481"/>
      <c r="D315" s="481"/>
      <c r="E315" s="481"/>
      <c r="F315" s="339"/>
      <c r="G315" s="340" t="str">
        <f>IF(ISNUMBER(E315),E315/'Bulk DivVar Analysis'!$C$114,"")</f>
        <v/>
      </c>
      <c r="H315" s="338" t="str">
        <f>IF(ISNUMBER(E315), IF(G315&gt;'Bulk DivVar Analysis'!$D$116,"Pass","Fail"),"")</f>
        <v/>
      </c>
      <c r="I315" s="338" t="str">
        <f t="shared" si="6"/>
        <v/>
      </c>
      <c r="J315" s="339"/>
      <c r="K315" s="339"/>
      <c r="L315" s="339"/>
      <c r="M315" s="339"/>
      <c r="N315" s="339"/>
      <c r="O315" s="339"/>
      <c r="P315" s="339"/>
      <c r="Q315" s="339"/>
    </row>
    <row r="316" spans="1:17" ht="13.5" customHeight="1">
      <c r="A316" s="481"/>
      <c r="B316" s="481"/>
      <c r="C316" s="481"/>
      <c r="D316" s="481"/>
      <c r="E316" s="481"/>
      <c r="F316" s="339"/>
      <c r="G316" s="340" t="str">
        <f>IF(ISNUMBER(E316),E316/'Bulk DivVar Analysis'!$C$114,"")</f>
        <v/>
      </c>
      <c r="H316" s="338" t="str">
        <f>IF(ISNUMBER(E316), IF(G316&gt;'Bulk DivVar Analysis'!$D$116,"Pass","Fail"),"")</f>
        <v/>
      </c>
      <c r="I316" s="338" t="str">
        <f t="shared" si="6"/>
        <v/>
      </c>
      <c r="J316" s="339"/>
      <c r="K316" s="339"/>
      <c r="L316" s="339"/>
      <c r="M316" s="339"/>
      <c r="N316" s="339"/>
      <c r="O316" s="339"/>
      <c r="P316" s="339"/>
      <c r="Q316" s="339"/>
    </row>
    <row r="317" spans="1:17" ht="13.5" customHeight="1">
      <c r="A317" s="481"/>
      <c r="B317" s="481"/>
      <c r="C317" s="481"/>
      <c r="D317" s="481"/>
      <c r="E317" s="481"/>
      <c r="F317" s="339"/>
      <c r="G317" s="340" t="str">
        <f>IF(ISNUMBER(E317),E317/'Bulk DivVar Analysis'!$C$114,"")</f>
        <v/>
      </c>
      <c r="H317" s="338" t="str">
        <f>IF(ISNUMBER(E317), IF(G317&gt;'Bulk DivVar Analysis'!$D$116,"Pass","Fail"),"")</f>
        <v/>
      </c>
      <c r="I317" s="338" t="str">
        <f t="shared" si="6"/>
        <v/>
      </c>
      <c r="J317" s="339"/>
      <c r="K317" s="339"/>
      <c r="L317" s="339"/>
      <c r="M317" s="339"/>
      <c r="N317" s="339"/>
      <c r="O317" s="339"/>
      <c r="P317" s="339"/>
      <c r="Q317" s="339"/>
    </row>
    <row r="318" spans="1:17" ht="13.5" customHeight="1">
      <c r="A318" s="481"/>
      <c r="B318" s="481"/>
      <c r="C318" s="481"/>
      <c r="D318" s="481"/>
      <c r="E318" s="481"/>
      <c r="F318" s="339"/>
      <c r="G318" s="340" t="str">
        <f>IF(ISNUMBER(E318),E318/'Bulk DivVar Analysis'!$C$114,"")</f>
        <v/>
      </c>
      <c r="H318" s="338" t="str">
        <f>IF(ISNUMBER(E318), IF(G318&gt;'Bulk DivVar Analysis'!$D$116,"Pass","Fail"),"")</f>
        <v/>
      </c>
      <c r="I318" s="338" t="str">
        <f t="shared" si="6"/>
        <v/>
      </c>
      <c r="J318" s="339"/>
      <c r="K318" s="339"/>
      <c r="L318" s="339"/>
      <c r="M318" s="339"/>
      <c r="N318" s="339"/>
      <c r="O318" s="339"/>
      <c r="P318" s="339"/>
      <c r="Q318" s="339"/>
    </row>
    <row r="319" spans="1:17" ht="13.5" customHeight="1">
      <c r="A319" s="481"/>
      <c r="B319" s="481"/>
      <c r="C319" s="481"/>
      <c r="D319" s="481"/>
      <c r="E319" s="481"/>
      <c r="F319" s="339"/>
      <c r="G319" s="340" t="str">
        <f>IF(ISNUMBER(E319),E319/'Bulk DivVar Analysis'!$C$114,"")</f>
        <v/>
      </c>
      <c r="H319" s="338" t="str">
        <f>IF(ISNUMBER(E319), IF(G319&gt;'Bulk DivVar Analysis'!$D$116,"Pass","Fail"),"")</f>
        <v/>
      </c>
      <c r="I319" s="338" t="str">
        <f t="shared" si="6"/>
        <v/>
      </c>
      <c r="J319" s="339"/>
      <c r="K319" s="339"/>
      <c r="L319" s="339"/>
      <c r="M319" s="339"/>
      <c r="N319" s="339"/>
      <c r="O319" s="339"/>
      <c r="P319" s="339"/>
      <c r="Q319" s="339"/>
    </row>
    <row r="320" spans="1:17" ht="13.5" customHeight="1">
      <c r="A320" s="481"/>
      <c r="B320" s="481"/>
      <c r="C320" s="481"/>
      <c r="D320" s="481"/>
      <c r="E320" s="481"/>
      <c r="F320" s="339"/>
      <c r="G320" s="340" t="str">
        <f>IF(ISNUMBER(E320),E320/'Bulk DivVar Analysis'!$C$114,"")</f>
        <v/>
      </c>
      <c r="H320" s="338" t="str">
        <f>IF(ISNUMBER(E320), IF(G320&gt;'Bulk DivVar Analysis'!$D$116,"Pass","Fail"),"")</f>
        <v/>
      </c>
      <c r="I320" s="338" t="str">
        <f t="shared" si="6"/>
        <v/>
      </c>
      <c r="J320" s="339"/>
      <c r="K320" s="339"/>
      <c r="L320" s="339"/>
      <c r="M320" s="339"/>
      <c r="N320" s="339"/>
      <c r="O320" s="339"/>
      <c r="P320" s="339"/>
      <c r="Q320" s="339"/>
    </row>
    <row r="321" spans="1:17" ht="13.5" customHeight="1">
      <c r="A321" s="481"/>
      <c r="B321" s="481"/>
      <c r="C321" s="481"/>
      <c r="D321" s="481"/>
      <c r="E321" s="481"/>
      <c r="F321" s="339"/>
      <c r="G321" s="340" t="str">
        <f>IF(ISNUMBER(E321),E321/'Bulk DivVar Analysis'!$C$114,"")</f>
        <v/>
      </c>
      <c r="H321" s="338" t="str">
        <f>IF(ISNUMBER(E321), IF(G321&gt;'Bulk DivVar Analysis'!$D$116,"Pass","Fail"),"")</f>
        <v/>
      </c>
      <c r="I321" s="338" t="str">
        <f t="shared" si="6"/>
        <v/>
      </c>
      <c r="J321" s="339"/>
      <c r="K321" s="339"/>
      <c r="L321" s="339"/>
      <c r="M321" s="339"/>
      <c r="N321" s="339"/>
      <c r="O321" s="339"/>
      <c r="P321" s="339"/>
      <c r="Q321" s="339"/>
    </row>
    <row r="322" spans="1:17" ht="13.5" customHeight="1">
      <c r="A322" s="481"/>
      <c r="B322" s="481"/>
      <c r="C322" s="481"/>
      <c r="D322" s="481"/>
      <c r="E322" s="481"/>
      <c r="F322" s="339"/>
      <c r="G322" s="340" t="str">
        <f>IF(ISNUMBER(E322),E322/'Bulk DivVar Analysis'!$C$114,"")</f>
        <v/>
      </c>
      <c r="H322" s="338" t="str">
        <f>IF(ISNUMBER(E322), IF(G322&gt;'Bulk DivVar Analysis'!$D$116,"Pass","Fail"),"")</f>
        <v/>
      </c>
      <c r="I322" s="338" t="str">
        <f t="shared" si="6"/>
        <v/>
      </c>
      <c r="J322" s="339"/>
      <c r="K322" s="339"/>
      <c r="L322" s="339"/>
      <c r="M322" s="339"/>
      <c r="N322" s="339"/>
      <c r="O322" s="339"/>
      <c r="P322" s="339"/>
      <c r="Q322" s="339"/>
    </row>
    <row r="323" spans="1:17" ht="13.5" customHeight="1">
      <c r="A323" s="481"/>
      <c r="B323" s="481"/>
      <c r="C323" s="481"/>
      <c r="D323" s="481"/>
      <c r="E323" s="481"/>
      <c r="F323" s="339"/>
      <c r="G323" s="340" t="str">
        <f>IF(ISNUMBER(E323),E323/'Bulk DivVar Analysis'!$C$114,"")</f>
        <v/>
      </c>
      <c r="H323" s="338" t="str">
        <f>IF(ISNUMBER(E323), IF(G323&gt;'Bulk DivVar Analysis'!$D$116,"Pass","Fail"),"")</f>
        <v/>
      </c>
      <c r="I323" s="338" t="str">
        <f t="shared" ref="I323:I386" si="7">_xlfn.TEXTJOIN("_",TRUE,B323,C323)</f>
        <v/>
      </c>
      <c r="J323" s="339"/>
      <c r="K323" s="339"/>
      <c r="L323" s="339"/>
      <c r="M323" s="339"/>
      <c r="N323" s="339"/>
      <c r="O323" s="339"/>
      <c r="P323" s="339"/>
      <c r="Q323" s="339"/>
    </row>
    <row r="324" spans="1:17" ht="13.5" customHeight="1">
      <c r="A324" s="481"/>
      <c r="B324" s="481"/>
      <c r="C324" s="481"/>
      <c r="D324" s="481"/>
      <c r="E324" s="481"/>
      <c r="F324" s="339"/>
      <c r="G324" s="340" t="str">
        <f>IF(ISNUMBER(E324),E324/'Bulk DivVar Analysis'!$C$114,"")</f>
        <v/>
      </c>
      <c r="H324" s="338" t="str">
        <f>IF(ISNUMBER(E324), IF(G324&gt;'Bulk DivVar Analysis'!$D$116,"Pass","Fail"),"")</f>
        <v/>
      </c>
      <c r="I324" s="338" t="str">
        <f t="shared" si="7"/>
        <v/>
      </c>
      <c r="J324" s="339"/>
      <c r="K324" s="339"/>
      <c r="L324" s="339"/>
      <c r="M324" s="339"/>
      <c r="N324" s="339"/>
      <c r="O324" s="339"/>
      <c r="P324" s="339"/>
      <c r="Q324" s="339"/>
    </row>
    <row r="325" spans="1:17" ht="13.5" customHeight="1">
      <c r="A325" s="481"/>
      <c r="B325" s="481"/>
      <c r="C325" s="481"/>
      <c r="D325" s="481"/>
      <c r="E325" s="481"/>
      <c r="F325" s="339"/>
      <c r="G325" s="340" t="str">
        <f>IF(ISNUMBER(E325),E325/'Bulk DivVar Analysis'!$C$114,"")</f>
        <v/>
      </c>
      <c r="H325" s="338" t="str">
        <f>IF(ISNUMBER(E325), IF(G325&gt;'Bulk DivVar Analysis'!$D$116,"Pass","Fail"),"")</f>
        <v/>
      </c>
      <c r="I325" s="338" t="str">
        <f t="shared" si="7"/>
        <v/>
      </c>
      <c r="J325" s="339"/>
      <c r="K325" s="339"/>
      <c r="L325" s="339"/>
      <c r="M325" s="339"/>
      <c r="N325" s="339"/>
      <c r="O325" s="339"/>
      <c r="P325" s="339"/>
      <c r="Q325" s="339"/>
    </row>
    <row r="326" spans="1:17" ht="13.5" customHeight="1">
      <c r="A326" s="481"/>
      <c r="B326" s="481"/>
      <c r="C326" s="481"/>
      <c r="D326" s="481"/>
      <c r="E326" s="481"/>
      <c r="F326" s="339"/>
      <c r="G326" s="340" t="str">
        <f>IF(ISNUMBER(E326),E326/'Bulk DivVar Analysis'!$C$114,"")</f>
        <v/>
      </c>
      <c r="H326" s="338" t="str">
        <f>IF(ISNUMBER(E326), IF(G326&gt;'Bulk DivVar Analysis'!$D$116,"Pass","Fail"),"")</f>
        <v/>
      </c>
      <c r="I326" s="338" t="str">
        <f t="shared" si="7"/>
        <v/>
      </c>
      <c r="J326" s="339"/>
      <c r="K326" s="339"/>
      <c r="L326" s="339"/>
      <c r="M326" s="339"/>
      <c r="N326" s="339"/>
      <c r="O326" s="339"/>
      <c r="P326" s="339"/>
      <c r="Q326" s="339"/>
    </row>
    <row r="327" spans="1:17" ht="13.5" customHeight="1">
      <c r="A327" s="481"/>
      <c r="B327" s="481"/>
      <c r="C327" s="481"/>
      <c r="D327" s="481"/>
      <c r="E327" s="481"/>
      <c r="F327" s="339"/>
      <c r="G327" s="340" t="str">
        <f>IF(ISNUMBER(E327),E327/'Bulk DivVar Analysis'!$C$114,"")</f>
        <v/>
      </c>
      <c r="H327" s="338" t="str">
        <f>IF(ISNUMBER(E327), IF(G327&gt;'Bulk DivVar Analysis'!$D$116,"Pass","Fail"),"")</f>
        <v/>
      </c>
      <c r="I327" s="338" t="str">
        <f t="shared" si="7"/>
        <v/>
      </c>
      <c r="J327" s="339"/>
      <c r="K327" s="339"/>
      <c r="L327" s="339"/>
      <c r="M327" s="339"/>
      <c r="N327" s="339"/>
      <c r="O327" s="339"/>
      <c r="P327" s="339"/>
      <c r="Q327" s="339"/>
    </row>
    <row r="328" spans="1:17" ht="13.5" customHeight="1">
      <c r="A328" s="481"/>
      <c r="B328" s="481"/>
      <c r="C328" s="481"/>
      <c r="D328" s="481"/>
      <c r="E328" s="481"/>
      <c r="F328" s="339"/>
      <c r="G328" s="340" t="str">
        <f>IF(ISNUMBER(E328),E328/'Bulk DivVar Analysis'!$C$114,"")</f>
        <v/>
      </c>
      <c r="H328" s="338" t="str">
        <f>IF(ISNUMBER(E328), IF(G328&gt;'Bulk DivVar Analysis'!$D$116,"Pass","Fail"),"")</f>
        <v/>
      </c>
      <c r="I328" s="338" t="str">
        <f t="shared" si="7"/>
        <v/>
      </c>
      <c r="J328" s="339"/>
      <c r="K328" s="339"/>
      <c r="L328" s="339"/>
      <c r="M328" s="339"/>
      <c r="N328" s="339"/>
      <c r="O328" s="339"/>
      <c r="P328" s="339"/>
      <c r="Q328" s="339"/>
    </row>
    <row r="329" spans="1:17" ht="13.5" customHeight="1">
      <c r="A329" s="481"/>
      <c r="B329" s="481"/>
      <c r="C329" s="481"/>
      <c r="D329" s="481"/>
      <c r="E329" s="481"/>
      <c r="F329" s="339"/>
      <c r="G329" s="340" t="str">
        <f>IF(ISNUMBER(E329),E329/'Bulk DivVar Analysis'!$C$114,"")</f>
        <v/>
      </c>
      <c r="H329" s="338" t="str">
        <f>IF(ISNUMBER(E329), IF(G329&gt;'Bulk DivVar Analysis'!$D$116,"Pass","Fail"),"")</f>
        <v/>
      </c>
      <c r="I329" s="338" t="str">
        <f t="shared" si="7"/>
        <v/>
      </c>
      <c r="J329" s="339"/>
      <c r="K329" s="339"/>
      <c r="L329" s="339"/>
      <c r="M329" s="339"/>
      <c r="N329" s="339"/>
      <c r="O329" s="339"/>
      <c r="P329" s="339"/>
      <c r="Q329" s="339"/>
    </row>
    <row r="330" spans="1:17" ht="13.5" customHeight="1">
      <c r="A330" s="481"/>
      <c r="B330" s="481"/>
      <c r="C330" s="481"/>
      <c r="D330" s="481"/>
      <c r="E330" s="481"/>
      <c r="F330" s="339"/>
      <c r="G330" s="340" t="str">
        <f>IF(ISNUMBER(E330),E330/'Bulk DivVar Analysis'!$C$114,"")</f>
        <v/>
      </c>
      <c r="H330" s="338" t="str">
        <f>IF(ISNUMBER(E330), IF(G330&gt;'Bulk DivVar Analysis'!$D$116,"Pass","Fail"),"")</f>
        <v/>
      </c>
      <c r="I330" s="338" t="str">
        <f t="shared" si="7"/>
        <v/>
      </c>
      <c r="J330" s="339"/>
      <c r="K330" s="339"/>
      <c r="L330" s="339"/>
      <c r="M330" s="339"/>
      <c r="N330" s="339"/>
      <c r="O330" s="339"/>
      <c r="P330" s="339"/>
      <c r="Q330" s="339"/>
    </row>
    <row r="331" spans="1:17" ht="13.5" customHeight="1">
      <c r="A331" s="481"/>
      <c r="B331" s="481"/>
      <c r="C331" s="481"/>
      <c r="D331" s="481"/>
      <c r="E331" s="481"/>
      <c r="F331" s="339"/>
      <c r="G331" s="340" t="str">
        <f>IF(ISNUMBER(E331),E331/'Bulk DivVar Analysis'!$C$114,"")</f>
        <v/>
      </c>
      <c r="H331" s="338" t="str">
        <f>IF(ISNUMBER(E331), IF(G331&gt;'Bulk DivVar Analysis'!$D$116,"Pass","Fail"),"")</f>
        <v/>
      </c>
      <c r="I331" s="338" t="str">
        <f t="shared" si="7"/>
        <v/>
      </c>
      <c r="J331" s="339"/>
      <c r="K331" s="339"/>
      <c r="L331" s="339"/>
      <c r="M331" s="339"/>
      <c r="N331" s="339"/>
      <c r="O331" s="339"/>
      <c r="P331" s="339"/>
      <c r="Q331" s="339"/>
    </row>
    <row r="332" spans="1:17" ht="13.5" customHeight="1">
      <c r="A332" s="481"/>
      <c r="B332" s="481"/>
      <c r="C332" s="481"/>
      <c r="D332" s="481"/>
      <c r="E332" s="481"/>
      <c r="F332" s="339"/>
      <c r="G332" s="340" t="str">
        <f>IF(ISNUMBER(E332),E332/'Bulk DivVar Analysis'!$C$114,"")</f>
        <v/>
      </c>
      <c r="H332" s="338" t="str">
        <f>IF(ISNUMBER(E332), IF(G332&gt;'Bulk DivVar Analysis'!$D$116,"Pass","Fail"),"")</f>
        <v/>
      </c>
      <c r="I332" s="338" t="str">
        <f t="shared" si="7"/>
        <v/>
      </c>
      <c r="J332" s="339"/>
      <c r="K332" s="339"/>
      <c r="L332" s="339"/>
      <c r="M332" s="339"/>
      <c r="N332" s="339"/>
      <c r="O332" s="339"/>
      <c r="P332" s="339"/>
      <c r="Q332" s="339"/>
    </row>
    <row r="333" spans="1:17" ht="13.5" customHeight="1">
      <c r="A333" s="481"/>
      <c r="B333" s="481"/>
      <c r="C333" s="481"/>
      <c r="D333" s="481"/>
      <c r="E333" s="481"/>
      <c r="F333" s="339"/>
      <c r="G333" s="340" t="str">
        <f>IF(ISNUMBER(E333),E333/'Bulk DivVar Analysis'!$C$114,"")</f>
        <v/>
      </c>
      <c r="H333" s="338" t="str">
        <f>IF(ISNUMBER(E333), IF(G333&gt;'Bulk DivVar Analysis'!$D$116,"Pass","Fail"),"")</f>
        <v/>
      </c>
      <c r="I333" s="338" t="str">
        <f t="shared" si="7"/>
        <v/>
      </c>
      <c r="J333" s="339"/>
      <c r="K333" s="339"/>
      <c r="L333" s="339"/>
      <c r="M333" s="339"/>
      <c r="N333" s="339"/>
      <c r="O333" s="339"/>
      <c r="P333" s="339"/>
      <c r="Q333" s="339"/>
    </row>
    <row r="334" spans="1:17" ht="13.5" customHeight="1">
      <c r="A334" s="481"/>
      <c r="B334" s="481"/>
      <c r="C334" s="481"/>
      <c r="D334" s="481"/>
      <c r="E334" s="481"/>
      <c r="F334" s="339"/>
      <c r="G334" s="340" t="str">
        <f>IF(ISNUMBER(E334),E334/'Bulk DivVar Analysis'!$C$114,"")</f>
        <v/>
      </c>
      <c r="H334" s="338" t="str">
        <f>IF(ISNUMBER(E334), IF(G334&gt;'Bulk DivVar Analysis'!$D$116,"Pass","Fail"),"")</f>
        <v/>
      </c>
      <c r="I334" s="338" t="str">
        <f t="shared" si="7"/>
        <v/>
      </c>
      <c r="J334" s="339"/>
      <c r="K334" s="339"/>
      <c r="L334" s="339"/>
      <c r="M334" s="339"/>
      <c r="N334" s="339"/>
      <c r="O334" s="339"/>
      <c r="P334" s="339"/>
      <c r="Q334" s="339"/>
    </row>
    <row r="335" spans="1:17" ht="13.5" customHeight="1">
      <c r="A335" s="481"/>
      <c r="B335" s="481"/>
      <c r="C335" s="481"/>
      <c r="D335" s="481"/>
      <c r="E335" s="481"/>
      <c r="F335" s="339"/>
      <c r="G335" s="340" t="str">
        <f>IF(ISNUMBER(E335),E335/'Bulk DivVar Analysis'!$C$114,"")</f>
        <v/>
      </c>
      <c r="H335" s="338" t="str">
        <f>IF(ISNUMBER(E335), IF(G335&gt;'Bulk DivVar Analysis'!$D$116,"Pass","Fail"),"")</f>
        <v/>
      </c>
      <c r="I335" s="338" t="str">
        <f t="shared" si="7"/>
        <v/>
      </c>
      <c r="J335" s="339"/>
      <c r="K335" s="339"/>
      <c r="L335" s="339"/>
      <c r="M335" s="339"/>
      <c r="N335" s="339"/>
      <c r="O335" s="339"/>
      <c r="P335" s="339"/>
      <c r="Q335" s="339"/>
    </row>
    <row r="336" spans="1:17" ht="13.5" customHeight="1">
      <c r="A336" s="481"/>
      <c r="B336" s="481"/>
      <c r="C336" s="481"/>
      <c r="D336" s="481"/>
      <c r="E336" s="481"/>
      <c r="F336" s="339"/>
      <c r="G336" s="340" t="str">
        <f>IF(ISNUMBER(E336),E336/'Bulk DivVar Analysis'!$C$114,"")</f>
        <v/>
      </c>
      <c r="H336" s="338" t="str">
        <f>IF(ISNUMBER(E336), IF(G336&gt;'Bulk DivVar Analysis'!$D$116,"Pass","Fail"),"")</f>
        <v/>
      </c>
      <c r="I336" s="338" t="str">
        <f t="shared" si="7"/>
        <v/>
      </c>
      <c r="J336" s="339"/>
      <c r="K336" s="339"/>
      <c r="L336" s="339"/>
      <c r="M336" s="339"/>
      <c r="N336" s="339"/>
      <c r="O336" s="339"/>
      <c r="P336" s="339"/>
      <c r="Q336" s="339"/>
    </row>
    <row r="337" spans="1:17" ht="13.5" customHeight="1">
      <c r="A337" s="481"/>
      <c r="B337" s="481"/>
      <c r="C337" s="481"/>
      <c r="D337" s="481"/>
      <c r="E337" s="481"/>
      <c r="F337" s="339"/>
      <c r="G337" s="340" t="str">
        <f>IF(ISNUMBER(E337),E337/'Bulk DivVar Analysis'!$C$114,"")</f>
        <v/>
      </c>
      <c r="H337" s="338" t="str">
        <f>IF(ISNUMBER(E337), IF(G337&gt;'Bulk DivVar Analysis'!$D$116,"Pass","Fail"),"")</f>
        <v/>
      </c>
      <c r="I337" s="338" t="str">
        <f t="shared" si="7"/>
        <v/>
      </c>
      <c r="J337" s="339"/>
      <c r="K337" s="339"/>
      <c r="L337" s="339"/>
      <c r="M337" s="339"/>
      <c r="N337" s="339"/>
      <c r="O337" s="339"/>
      <c r="P337" s="339"/>
      <c r="Q337" s="339"/>
    </row>
    <row r="338" spans="1:17" ht="13.5" customHeight="1">
      <c r="A338" s="481"/>
      <c r="B338" s="481"/>
      <c r="C338" s="481"/>
      <c r="D338" s="481"/>
      <c r="E338" s="481"/>
      <c r="F338" s="339"/>
      <c r="G338" s="340" t="str">
        <f>IF(ISNUMBER(E338),E338/'Bulk DivVar Analysis'!$C$114,"")</f>
        <v/>
      </c>
      <c r="H338" s="338" t="str">
        <f>IF(ISNUMBER(E338), IF(G338&gt;'Bulk DivVar Analysis'!$D$116,"Pass","Fail"),"")</f>
        <v/>
      </c>
      <c r="I338" s="338" t="str">
        <f t="shared" si="7"/>
        <v/>
      </c>
      <c r="J338" s="339"/>
      <c r="K338" s="339"/>
      <c r="L338" s="339"/>
      <c r="M338" s="339"/>
      <c r="N338" s="339"/>
      <c r="O338" s="339"/>
      <c r="P338" s="339"/>
      <c r="Q338" s="339"/>
    </row>
    <row r="339" spans="1:17" ht="13.5" customHeight="1">
      <c r="A339" s="481"/>
      <c r="B339" s="481"/>
      <c r="C339" s="481"/>
      <c r="D339" s="481"/>
      <c r="E339" s="481"/>
      <c r="F339" s="339"/>
      <c r="G339" s="340" t="str">
        <f>IF(ISNUMBER(E339),E339/'Bulk DivVar Analysis'!$C$114,"")</f>
        <v/>
      </c>
      <c r="H339" s="338" t="str">
        <f>IF(ISNUMBER(E339), IF(G339&gt;'Bulk DivVar Analysis'!$D$116,"Pass","Fail"),"")</f>
        <v/>
      </c>
      <c r="I339" s="338" t="str">
        <f t="shared" si="7"/>
        <v/>
      </c>
      <c r="J339" s="339"/>
      <c r="K339" s="339"/>
      <c r="L339" s="339"/>
      <c r="M339" s="339"/>
      <c r="N339" s="339"/>
      <c r="O339" s="339"/>
      <c r="P339" s="339"/>
      <c r="Q339" s="339"/>
    </row>
    <row r="340" spans="1:17" ht="13.5" customHeight="1">
      <c r="A340" s="481"/>
      <c r="B340" s="481"/>
      <c r="C340" s="481"/>
      <c r="D340" s="481"/>
      <c r="E340" s="481"/>
      <c r="F340" s="339"/>
      <c r="G340" s="340" t="str">
        <f>IF(ISNUMBER(E340),E340/'Bulk DivVar Analysis'!$C$114,"")</f>
        <v/>
      </c>
      <c r="H340" s="338" t="str">
        <f>IF(ISNUMBER(E340), IF(G340&gt;'Bulk DivVar Analysis'!$D$116,"Pass","Fail"),"")</f>
        <v/>
      </c>
      <c r="I340" s="338" t="str">
        <f t="shared" si="7"/>
        <v/>
      </c>
      <c r="J340" s="339"/>
      <c r="K340" s="339"/>
      <c r="L340" s="339"/>
      <c r="M340" s="339"/>
      <c r="N340" s="339"/>
      <c r="O340" s="339"/>
      <c r="P340" s="339"/>
      <c r="Q340" s="339"/>
    </row>
    <row r="341" spans="1:17" ht="13.5" customHeight="1">
      <c r="A341" s="481"/>
      <c r="B341" s="481"/>
      <c r="C341" s="481"/>
      <c r="D341" s="481"/>
      <c r="E341" s="481"/>
      <c r="F341" s="339"/>
      <c r="G341" s="340" t="str">
        <f>IF(ISNUMBER(E341),E341/'Bulk DivVar Analysis'!$C$114,"")</f>
        <v/>
      </c>
      <c r="H341" s="338" t="str">
        <f>IF(ISNUMBER(E341), IF(G341&gt;'Bulk DivVar Analysis'!$D$116,"Pass","Fail"),"")</f>
        <v/>
      </c>
      <c r="I341" s="338" t="str">
        <f t="shared" si="7"/>
        <v/>
      </c>
      <c r="J341" s="339"/>
      <c r="K341" s="339"/>
      <c r="L341" s="339"/>
      <c r="M341" s="339"/>
      <c r="N341" s="339"/>
      <c r="O341" s="339"/>
      <c r="P341" s="339"/>
      <c r="Q341" s="339"/>
    </row>
    <row r="342" spans="1:17" ht="13.5" customHeight="1">
      <c r="A342" s="481"/>
      <c r="B342" s="481"/>
      <c r="C342" s="481"/>
      <c r="D342" s="481"/>
      <c r="E342" s="481"/>
      <c r="F342" s="339"/>
      <c r="G342" s="340" t="str">
        <f>IF(ISNUMBER(E342),E342/'Bulk DivVar Analysis'!$C$114,"")</f>
        <v/>
      </c>
      <c r="H342" s="338" t="str">
        <f>IF(ISNUMBER(E342), IF(G342&gt;'Bulk DivVar Analysis'!$D$116,"Pass","Fail"),"")</f>
        <v/>
      </c>
      <c r="I342" s="338" t="str">
        <f t="shared" si="7"/>
        <v/>
      </c>
      <c r="J342" s="339"/>
      <c r="K342" s="339"/>
      <c r="L342" s="339"/>
      <c r="M342" s="339"/>
      <c r="N342" s="339"/>
      <c r="O342" s="339"/>
      <c r="P342" s="339"/>
      <c r="Q342" s="339"/>
    </row>
    <row r="343" spans="1:17" ht="13.5" customHeight="1">
      <c r="A343" s="481"/>
      <c r="B343" s="481"/>
      <c r="C343" s="481"/>
      <c r="D343" s="481"/>
      <c r="E343" s="481"/>
      <c r="F343" s="339"/>
      <c r="G343" s="340" t="str">
        <f>IF(ISNUMBER(E343),E343/'Bulk DivVar Analysis'!$C$114,"")</f>
        <v/>
      </c>
      <c r="H343" s="338" t="str">
        <f>IF(ISNUMBER(E343), IF(G343&gt;'Bulk DivVar Analysis'!$D$116,"Pass","Fail"),"")</f>
        <v/>
      </c>
      <c r="I343" s="338" t="str">
        <f t="shared" si="7"/>
        <v/>
      </c>
      <c r="J343" s="339"/>
      <c r="K343" s="339"/>
      <c r="L343" s="339"/>
      <c r="M343" s="339"/>
      <c r="N343" s="339"/>
      <c r="O343" s="339"/>
      <c r="P343" s="339"/>
      <c r="Q343" s="339"/>
    </row>
    <row r="344" spans="1:17" ht="13.5" customHeight="1">
      <c r="A344" s="481"/>
      <c r="B344" s="481"/>
      <c r="C344" s="481"/>
      <c r="D344" s="481"/>
      <c r="E344" s="481"/>
      <c r="F344" s="339"/>
      <c r="G344" s="340" t="str">
        <f>IF(ISNUMBER(E344),E344/'Bulk DivVar Analysis'!$C$114,"")</f>
        <v/>
      </c>
      <c r="H344" s="338" t="str">
        <f>IF(ISNUMBER(E344), IF(G344&gt;'Bulk DivVar Analysis'!$D$116,"Pass","Fail"),"")</f>
        <v/>
      </c>
      <c r="I344" s="338" t="str">
        <f t="shared" si="7"/>
        <v/>
      </c>
      <c r="J344" s="339"/>
      <c r="K344" s="339"/>
      <c r="L344" s="339"/>
      <c r="M344" s="339"/>
      <c r="N344" s="339"/>
      <c r="O344" s="339"/>
      <c r="P344" s="339"/>
      <c r="Q344" s="339"/>
    </row>
    <row r="345" spans="1:17" ht="13.5" customHeight="1">
      <c r="A345" s="481"/>
      <c r="B345" s="481"/>
      <c r="C345" s="481"/>
      <c r="D345" s="481"/>
      <c r="E345" s="481"/>
      <c r="F345" s="339"/>
      <c r="G345" s="340" t="str">
        <f>IF(ISNUMBER(E345),E345/'Bulk DivVar Analysis'!$C$114,"")</f>
        <v/>
      </c>
      <c r="H345" s="338" t="str">
        <f>IF(ISNUMBER(E345), IF(G345&gt;'Bulk DivVar Analysis'!$D$116,"Pass","Fail"),"")</f>
        <v/>
      </c>
      <c r="I345" s="338" t="str">
        <f t="shared" si="7"/>
        <v/>
      </c>
      <c r="J345" s="339"/>
      <c r="K345" s="339"/>
      <c r="L345" s="339"/>
      <c r="M345" s="339"/>
      <c r="N345" s="339"/>
      <c r="O345" s="339"/>
      <c r="P345" s="339"/>
      <c r="Q345" s="339"/>
    </row>
    <row r="346" spans="1:17" ht="13.5" customHeight="1">
      <c r="A346" s="481"/>
      <c r="B346" s="481"/>
      <c r="C346" s="481"/>
      <c r="D346" s="481"/>
      <c r="E346" s="481"/>
      <c r="F346" s="339"/>
      <c r="G346" s="340" t="str">
        <f>IF(ISNUMBER(E346),E346/'Bulk DivVar Analysis'!$C$114,"")</f>
        <v/>
      </c>
      <c r="H346" s="338" t="str">
        <f>IF(ISNUMBER(E346), IF(G346&gt;'Bulk DivVar Analysis'!$D$116,"Pass","Fail"),"")</f>
        <v/>
      </c>
      <c r="I346" s="338" t="str">
        <f t="shared" si="7"/>
        <v/>
      </c>
      <c r="J346" s="339"/>
      <c r="K346" s="339"/>
      <c r="L346" s="339"/>
      <c r="M346" s="339"/>
      <c r="N346" s="339"/>
      <c r="O346" s="339"/>
      <c r="P346" s="339"/>
      <c r="Q346" s="339"/>
    </row>
    <row r="347" spans="1:17" ht="13.5" customHeight="1">
      <c r="A347" s="481"/>
      <c r="B347" s="481"/>
      <c r="C347" s="481"/>
      <c r="D347" s="481"/>
      <c r="E347" s="481"/>
      <c r="F347" s="339"/>
      <c r="G347" s="340" t="str">
        <f>IF(ISNUMBER(E347),E347/'Bulk DivVar Analysis'!$C$114,"")</f>
        <v/>
      </c>
      <c r="H347" s="338" t="str">
        <f>IF(ISNUMBER(E347), IF(G347&gt;'Bulk DivVar Analysis'!$D$116,"Pass","Fail"),"")</f>
        <v/>
      </c>
      <c r="I347" s="338" t="str">
        <f t="shared" si="7"/>
        <v/>
      </c>
      <c r="J347" s="339"/>
      <c r="K347" s="339"/>
      <c r="L347" s="339"/>
      <c r="M347" s="339"/>
      <c r="N347" s="339"/>
      <c r="O347" s="339"/>
      <c r="P347" s="339"/>
      <c r="Q347" s="339"/>
    </row>
    <row r="348" spans="1:17" ht="13.5" customHeight="1">
      <c r="A348" s="481"/>
      <c r="B348" s="481"/>
      <c r="C348" s="481"/>
      <c r="D348" s="481"/>
      <c r="E348" s="481"/>
      <c r="F348" s="339"/>
      <c r="G348" s="340" t="str">
        <f>IF(ISNUMBER(E348),E348/'Bulk DivVar Analysis'!$C$114,"")</f>
        <v/>
      </c>
      <c r="H348" s="338" t="str">
        <f>IF(ISNUMBER(E348), IF(G348&gt;'Bulk DivVar Analysis'!$D$116,"Pass","Fail"),"")</f>
        <v/>
      </c>
      <c r="I348" s="338" t="str">
        <f t="shared" si="7"/>
        <v/>
      </c>
      <c r="J348" s="339"/>
      <c r="K348" s="339"/>
      <c r="L348" s="339"/>
      <c r="M348" s="339"/>
      <c r="N348" s="339"/>
      <c r="O348" s="339"/>
      <c r="P348" s="339"/>
      <c r="Q348" s="339"/>
    </row>
    <row r="349" spans="1:17" ht="13.5" customHeight="1">
      <c r="A349" s="481"/>
      <c r="B349" s="481"/>
      <c r="C349" s="481"/>
      <c r="D349" s="481"/>
      <c r="E349" s="481"/>
      <c r="F349" s="339"/>
      <c r="G349" s="340" t="str">
        <f>IF(ISNUMBER(E349),E349/'Bulk DivVar Analysis'!$C$114,"")</f>
        <v/>
      </c>
      <c r="H349" s="338" t="str">
        <f>IF(ISNUMBER(E349), IF(G349&gt;'Bulk DivVar Analysis'!$D$116,"Pass","Fail"),"")</f>
        <v/>
      </c>
      <c r="I349" s="338" t="str">
        <f t="shared" si="7"/>
        <v/>
      </c>
      <c r="J349" s="339"/>
      <c r="K349" s="339"/>
      <c r="L349" s="339"/>
      <c r="M349" s="339"/>
      <c r="N349" s="339"/>
      <c r="O349" s="339"/>
      <c r="P349" s="339"/>
      <c r="Q349" s="339"/>
    </row>
    <row r="350" spans="1:17" ht="13.5" customHeight="1">
      <c r="A350" s="481"/>
      <c r="B350" s="481"/>
      <c r="C350" s="481"/>
      <c r="D350" s="481"/>
      <c r="E350" s="481"/>
      <c r="F350" s="339"/>
      <c r="G350" s="340" t="str">
        <f>IF(ISNUMBER(E350),E350/'Bulk DivVar Analysis'!$C$114,"")</f>
        <v/>
      </c>
      <c r="H350" s="338" t="str">
        <f>IF(ISNUMBER(E350), IF(G350&gt;'Bulk DivVar Analysis'!$D$116,"Pass","Fail"),"")</f>
        <v/>
      </c>
      <c r="I350" s="338" t="str">
        <f t="shared" si="7"/>
        <v/>
      </c>
      <c r="J350" s="339"/>
      <c r="K350" s="339"/>
      <c r="L350" s="339"/>
      <c r="M350" s="339"/>
      <c r="N350" s="339"/>
      <c r="O350" s="339"/>
      <c r="P350" s="339"/>
      <c r="Q350" s="339"/>
    </row>
    <row r="351" spans="1:17" ht="13.5" customHeight="1">
      <c r="A351" s="481"/>
      <c r="B351" s="481"/>
      <c r="C351" s="481"/>
      <c r="D351" s="481"/>
      <c r="E351" s="481"/>
      <c r="F351" s="339"/>
      <c r="G351" s="340" t="str">
        <f>IF(ISNUMBER(E351),E351/'Bulk DivVar Analysis'!$C$114,"")</f>
        <v/>
      </c>
      <c r="H351" s="338" t="str">
        <f>IF(ISNUMBER(E351), IF(G351&gt;'Bulk DivVar Analysis'!$D$116,"Pass","Fail"),"")</f>
        <v/>
      </c>
      <c r="I351" s="338" t="str">
        <f t="shared" si="7"/>
        <v/>
      </c>
      <c r="J351" s="339"/>
      <c r="K351" s="339"/>
      <c r="L351" s="339"/>
      <c r="M351" s="339"/>
      <c r="N351" s="339"/>
      <c r="O351" s="339"/>
      <c r="P351" s="339"/>
      <c r="Q351" s="339"/>
    </row>
    <row r="352" spans="1:17" ht="13.5" customHeight="1">
      <c r="A352" s="481"/>
      <c r="B352" s="481"/>
      <c r="C352" s="481"/>
      <c r="D352" s="481"/>
      <c r="E352" s="481"/>
      <c r="F352" s="339"/>
      <c r="G352" s="340" t="str">
        <f>IF(ISNUMBER(E352),E352/'Bulk DivVar Analysis'!$C$114,"")</f>
        <v/>
      </c>
      <c r="H352" s="338" t="str">
        <f>IF(ISNUMBER(E352), IF(G352&gt;'Bulk DivVar Analysis'!$D$116,"Pass","Fail"),"")</f>
        <v/>
      </c>
      <c r="I352" s="338" t="str">
        <f t="shared" si="7"/>
        <v/>
      </c>
      <c r="J352" s="339"/>
      <c r="K352" s="339"/>
      <c r="L352" s="339"/>
      <c r="M352" s="339"/>
      <c r="N352" s="339"/>
      <c r="O352" s="339"/>
      <c r="P352" s="339"/>
      <c r="Q352" s="339"/>
    </row>
    <row r="353" spans="1:17" ht="13.5" customHeight="1">
      <c r="A353" s="481"/>
      <c r="B353" s="481"/>
      <c r="C353" s="481"/>
      <c r="D353" s="481"/>
      <c r="E353" s="481"/>
      <c r="F353" s="339"/>
      <c r="G353" s="340" t="str">
        <f>IF(ISNUMBER(E353),E353/'Bulk DivVar Analysis'!$C$114,"")</f>
        <v/>
      </c>
      <c r="H353" s="338" t="str">
        <f>IF(ISNUMBER(E353), IF(G353&gt;'Bulk DivVar Analysis'!$D$116,"Pass","Fail"),"")</f>
        <v/>
      </c>
      <c r="I353" s="338" t="str">
        <f t="shared" si="7"/>
        <v/>
      </c>
      <c r="J353" s="339"/>
      <c r="K353" s="339"/>
      <c r="L353" s="339"/>
      <c r="M353" s="339"/>
      <c r="N353" s="339"/>
      <c r="O353" s="339"/>
      <c r="P353" s="339"/>
      <c r="Q353" s="339"/>
    </row>
    <row r="354" spans="1:17" ht="13.5" customHeight="1">
      <c r="A354" s="481"/>
      <c r="B354" s="481"/>
      <c r="C354" s="481"/>
      <c r="D354" s="481"/>
      <c r="E354" s="481"/>
      <c r="F354" s="339"/>
      <c r="G354" s="340" t="str">
        <f>IF(ISNUMBER(E354),E354/'Bulk DivVar Analysis'!$C$114,"")</f>
        <v/>
      </c>
      <c r="H354" s="338" t="str">
        <f>IF(ISNUMBER(E354), IF(G354&gt;'Bulk DivVar Analysis'!$D$116,"Pass","Fail"),"")</f>
        <v/>
      </c>
      <c r="I354" s="338" t="str">
        <f t="shared" si="7"/>
        <v/>
      </c>
      <c r="J354" s="339"/>
      <c r="K354" s="339"/>
      <c r="L354" s="339"/>
      <c r="M354" s="339"/>
      <c r="N354" s="339"/>
      <c r="O354" s="339"/>
      <c r="P354" s="339"/>
      <c r="Q354" s="339"/>
    </row>
    <row r="355" spans="1:17" ht="13.5" customHeight="1">
      <c r="A355" s="481"/>
      <c r="B355" s="481"/>
      <c r="C355" s="481"/>
      <c r="D355" s="481"/>
      <c r="E355" s="481"/>
      <c r="F355" s="339"/>
      <c r="G355" s="340" t="str">
        <f>IF(ISNUMBER(E355),E355/'Bulk DivVar Analysis'!$C$114,"")</f>
        <v/>
      </c>
      <c r="H355" s="338" t="str">
        <f>IF(ISNUMBER(E355), IF(G355&gt;'Bulk DivVar Analysis'!$D$116,"Pass","Fail"),"")</f>
        <v/>
      </c>
      <c r="I355" s="338" t="str">
        <f t="shared" si="7"/>
        <v/>
      </c>
      <c r="J355" s="339"/>
      <c r="K355" s="339"/>
      <c r="L355" s="339"/>
      <c r="M355" s="339"/>
      <c r="N355" s="339"/>
      <c r="O355" s="339"/>
      <c r="P355" s="339"/>
      <c r="Q355" s="339"/>
    </row>
    <row r="356" spans="1:17" ht="13.5" customHeight="1">
      <c r="A356" s="481"/>
      <c r="B356" s="481"/>
      <c r="C356" s="481"/>
      <c r="D356" s="481"/>
      <c r="E356" s="481"/>
      <c r="F356" s="339"/>
      <c r="G356" s="340" t="str">
        <f>IF(ISNUMBER(E356),E356/'Bulk DivVar Analysis'!$C$114,"")</f>
        <v/>
      </c>
      <c r="H356" s="338" t="str">
        <f>IF(ISNUMBER(E356), IF(G356&gt;'Bulk DivVar Analysis'!$D$116,"Pass","Fail"),"")</f>
        <v/>
      </c>
      <c r="I356" s="338" t="str">
        <f t="shared" si="7"/>
        <v/>
      </c>
      <c r="J356" s="339"/>
      <c r="K356" s="339"/>
      <c r="L356" s="339"/>
      <c r="M356" s="339"/>
      <c r="N356" s="339"/>
      <c r="O356" s="339"/>
      <c r="P356" s="339"/>
      <c r="Q356" s="339"/>
    </row>
    <row r="357" spans="1:17" ht="13.5" customHeight="1">
      <c r="A357" s="481"/>
      <c r="B357" s="481"/>
      <c r="C357" s="481"/>
      <c r="D357" s="481"/>
      <c r="E357" s="481"/>
      <c r="F357" s="339"/>
      <c r="G357" s="340" t="str">
        <f>IF(ISNUMBER(E357),E357/'Bulk DivVar Analysis'!$C$114,"")</f>
        <v/>
      </c>
      <c r="H357" s="338" t="str">
        <f>IF(ISNUMBER(E357), IF(G357&gt;'Bulk DivVar Analysis'!$D$116,"Pass","Fail"),"")</f>
        <v/>
      </c>
      <c r="I357" s="338" t="str">
        <f t="shared" si="7"/>
        <v/>
      </c>
      <c r="J357" s="339"/>
      <c r="K357" s="339"/>
      <c r="L357" s="339"/>
      <c r="M357" s="339"/>
      <c r="N357" s="339"/>
      <c r="O357" s="339"/>
      <c r="P357" s="339"/>
      <c r="Q357" s="339"/>
    </row>
    <row r="358" spans="1:17" ht="13.5" customHeight="1">
      <c r="A358" s="481"/>
      <c r="B358" s="481"/>
      <c r="C358" s="481"/>
      <c r="D358" s="481"/>
      <c r="E358" s="481"/>
      <c r="F358" s="339"/>
      <c r="G358" s="340" t="str">
        <f>IF(ISNUMBER(E358),E358/'Bulk DivVar Analysis'!$C$114,"")</f>
        <v/>
      </c>
      <c r="H358" s="338" t="str">
        <f>IF(ISNUMBER(E358), IF(G358&gt;'Bulk DivVar Analysis'!$D$116,"Pass","Fail"),"")</f>
        <v/>
      </c>
      <c r="I358" s="338" t="str">
        <f t="shared" si="7"/>
        <v/>
      </c>
      <c r="J358" s="339"/>
      <c r="K358" s="339"/>
      <c r="L358" s="339"/>
      <c r="M358" s="339"/>
      <c r="N358" s="339"/>
      <c r="O358" s="339"/>
      <c r="P358" s="339"/>
      <c r="Q358" s="339"/>
    </row>
    <row r="359" spans="1:17" ht="13.5" customHeight="1">
      <c r="A359" s="481"/>
      <c r="B359" s="481"/>
      <c r="C359" s="481"/>
      <c r="D359" s="481"/>
      <c r="E359" s="481"/>
      <c r="F359" s="339"/>
      <c r="G359" s="340" t="str">
        <f>IF(ISNUMBER(E359),E359/'Bulk DivVar Analysis'!$C$114,"")</f>
        <v/>
      </c>
      <c r="H359" s="338" t="str">
        <f>IF(ISNUMBER(E359), IF(G359&gt;'Bulk DivVar Analysis'!$D$116,"Pass","Fail"),"")</f>
        <v/>
      </c>
      <c r="I359" s="338" t="str">
        <f t="shared" si="7"/>
        <v/>
      </c>
      <c r="J359" s="339"/>
      <c r="K359" s="339"/>
      <c r="L359" s="339"/>
      <c r="M359" s="339"/>
      <c r="N359" s="339"/>
      <c r="O359" s="339"/>
      <c r="P359" s="339"/>
      <c r="Q359" s="339"/>
    </row>
    <row r="360" spans="1:17" ht="13.5" customHeight="1">
      <c r="A360" s="481"/>
      <c r="B360" s="481"/>
      <c r="C360" s="481"/>
      <c r="D360" s="481"/>
      <c r="E360" s="481"/>
      <c r="F360" s="339"/>
      <c r="G360" s="340" t="str">
        <f>IF(ISNUMBER(E360),E360/'Bulk DivVar Analysis'!$C$114,"")</f>
        <v/>
      </c>
      <c r="H360" s="338" t="str">
        <f>IF(ISNUMBER(E360), IF(G360&gt;'Bulk DivVar Analysis'!$D$116,"Pass","Fail"),"")</f>
        <v/>
      </c>
      <c r="I360" s="338" t="str">
        <f t="shared" si="7"/>
        <v/>
      </c>
      <c r="J360" s="339"/>
      <c r="K360" s="339"/>
      <c r="L360" s="339"/>
      <c r="M360" s="339"/>
      <c r="N360" s="339"/>
      <c r="O360" s="339"/>
      <c r="P360" s="339"/>
      <c r="Q360" s="339"/>
    </row>
    <row r="361" spans="1:17" ht="13.5" customHeight="1">
      <c r="A361" s="481"/>
      <c r="B361" s="481"/>
      <c r="C361" s="481"/>
      <c r="D361" s="481"/>
      <c r="E361" s="481"/>
      <c r="F361" s="339"/>
      <c r="G361" s="340" t="str">
        <f>IF(ISNUMBER(E361),E361/'Bulk DivVar Analysis'!$C$114,"")</f>
        <v/>
      </c>
      <c r="H361" s="338" t="str">
        <f>IF(ISNUMBER(E361), IF(G361&gt;'Bulk DivVar Analysis'!$D$116,"Pass","Fail"),"")</f>
        <v/>
      </c>
      <c r="I361" s="338" t="str">
        <f t="shared" si="7"/>
        <v/>
      </c>
      <c r="J361" s="339"/>
      <c r="K361" s="339"/>
      <c r="L361" s="339"/>
      <c r="M361" s="339"/>
      <c r="N361" s="339"/>
      <c r="O361" s="339"/>
      <c r="P361" s="339"/>
      <c r="Q361" s="339"/>
    </row>
    <row r="362" spans="1:17" ht="13.5" customHeight="1">
      <c r="A362" s="481"/>
      <c r="B362" s="481"/>
      <c r="C362" s="481"/>
      <c r="D362" s="481"/>
      <c r="E362" s="481"/>
      <c r="F362" s="339"/>
      <c r="G362" s="340" t="str">
        <f>IF(ISNUMBER(E362),E362/'Bulk DivVar Analysis'!$C$114,"")</f>
        <v/>
      </c>
      <c r="H362" s="338" t="str">
        <f>IF(ISNUMBER(E362), IF(G362&gt;'Bulk DivVar Analysis'!$D$116,"Pass","Fail"),"")</f>
        <v/>
      </c>
      <c r="I362" s="338" t="str">
        <f t="shared" si="7"/>
        <v/>
      </c>
      <c r="J362" s="339"/>
      <c r="K362" s="339"/>
      <c r="L362" s="339"/>
      <c r="M362" s="339"/>
      <c r="N362" s="339"/>
      <c r="O362" s="339"/>
      <c r="P362" s="339"/>
      <c r="Q362" s="339"/>
    </row>
    <row r="363" spans="1:17" ht="13.5" customHeight="1">
      <c r="A363" s="481"/>
      <c r="B363" s="481"/>
      <c r="C363" s="481"/>
      <c r="D363" s="481"/>
      <c r="E363" s="481"/>
      <c r="F363" s="339"/>
      <c r="G363" s="340" t="str">
        <f>IF(ISNUMBER(E363),E363/'Bulk DivVar Analysis'!$C$114,"")</f>
        <v/>
      </c>
      <c r="H363" s="338" t="str">
        <f>IF(ISNUMBER(E363), IF(G363&gt;'Bulk DivVar Analysis'!$D$116,"Pass","Fail"),"")</f>
        <v/>
      </c>
      <c r="I363" s="338" t="str">
        <f t="shared" si="7"/>
        <v/>
      </c>
      <c r="J363" s="339"/>
      <c r="K363" s="339"/>
      <c r="L363" s="339"/>
      <c r="M363" s="339"/>
      <c r="N363" s="339"/>
      <c r="O363" s="339"/>
      <c r="P363" s="339"/>
      <c r="Q363" s="339"/>
    </row>
    <row r="364" spans="1:17" ht="13.5" customHeight="1">
      <c r="A364" s="481"/>
      <c r="B364" s="481"/>
      <c r="C364" s="481"/>
      <c r="D364" s="481"/>
      <c r="E364" s="481"/>
      <c r="F364" s="339"/>
      <c r="G364" s="340" t="str">
        <f>IF(ISNUMBER(E364),E364/'Bulk DivVar Analysis'!$C$114,"")</f>
        <v/>
      </c>
      <c r="H364" s="338" t="str">
        <f>IF(ISNUMBER(E364), IF(G364&gt;'Bulk DivVar Analysis'!$D$116,"Pass","Fail"),"")</f>
        <v/>
      </c>
      <c r="I364" s="338" t="str">
        <f t="shared" si="7"/>
        <v/>
      </c>
      <c r="J364" s="339"/>
      <c r="K364" s="339"/>
      <c r="L364" s="339"/>
      <c r="M364" s="339"/>
      <c r="N364" s="339"/>
      <c r="O364" s="339"/>
      <c r="P364" s="339"/>
      <c r="Q364" s="339"/>
    </row>
    <row r="365" spans="1:17" ht="13.5" customHeight="1">
      <c r="A365" s="481"/>
      <c r="B365" s="481"/>
      <c r="C365" s="481"/>
      <c r="D365" s="481"/>
      <c r="E365" s="481"/>
      <c r="F365" s="339"/>
      <c r="G365" s="340" t="str">
        <f>IF(ISNUMBER(E365),E365/'Bulk DivVar Analysis'!$C$114,"")</f>
        <v/>
      </c>
      <c r="H365" s="338" t="str">
        <f>IF(ISNUMBER(E365), IF(G365&gt;'Bulk DivVar Analysis'!$D$116,"Pass","Fail"),"")</f>
        <v/>
      </c>
      <c r="I365" s="338" t="str">
        <f t="shared" si="7"/>
        <v/>
      </c>
      <c r="J365" s="339"/>
      <c r="K365" s="339"/>
      <c r="L365" s="339"/>
      <c r="M365" s="339"/>
      <c r="N365" s="339"/>
      <c r="O365" s="339"/>
      <c r="P365" s="339"/>
      <c r="Q365" s="339"/>
    </row>
    <row r="366" spans="1:17" ht="13.5" customHeight="1">
      <c r="A366" s="481"/>
      <c r="B366" s="481"/>
      <c r="C366" s="481"/>
      <c r="D366" s="481"/>
      <c r="E366" s="481"/>
      <c r="F366" s="339"/>
      <c r="G366" s="340" t="str">
        <f>IF(ISNUMBER(E366),E366/'Bulk DivVar Analysis'!$C$114,"")</f>
        <v/>
      </c>
      <c r="H366" s="338" t="str">
        <f>IF(ISNUMBER(E366), IF(G366&gt;'Bulk DivVar Analysis'!$D$116,"Pass","Fail"),"")</f>
        <v/>
      </c>
      <c r="I366" s="338" t="str">
        <f t="shared" si="7"/>
        <v/>
      </c>
      <c r="J366" s="339"/>
      <c r="K366" s="339"/>
      <c r="L366" s="339"/>
      <c r="M366" s="339"/>
      <c r="N366" s="339"/>
      <c r="O366" s="339"/>
      <c r="P366" s="339"/>
      <c r="Q366" s="339"/>
    </row>
    <row r="367" spans="1:17" ht="13.5" customHeight="1">
      <c r="A367" s="481"/>
      <c r="B367" s="481"/>
      <c r="C367" s="481"/>
      <c r="D367" s="481"/>
      <c r="E367" s="481"/>
      <c r="F367" s="339"/>
      <c r="G367" s="340" t="str">
        <f>IF(ISNUMBER(E367),E367/'Bulk DivVar Analysis'!$C$114,"")</f>
        <v/>
      </c>
      <c r="H367" s="338" t="str">
        <f>IF(ISNUMBER(E367), IF(G367&gt;'Bulk DivVar Analysis'!$D$116,"Pass","Fail"),"")</f>
        <v/>
      </c>
      <c r="I367" s="338" t="str">
        <f t="shared" si="7"/>
        <v/>
      </c>
      <c r="J367" s="339"/>
      <c r="K367" s="339"/>
      <c r="L367" s="339"/>
      <c r="M367" s="339"/>
      <c r="N367" s="339"/>
      <c r="O367" s="339"/>
      <c r="P367" s="339"/>
      <c r="Q367" s="339"/>
    </row>
    <row r="368" spans="1:17" ht="13.5" customHeight="1">
      <c r="A368" s="481"/>
      <c r="B368" s="481"/>
      <c r="C368" s="481"/>
      <c r="D368" s="481"/>
      <c r="E368" s="481"/>
      <c r="F368" s="339"/>
      <c r="G368" s="340" t="str">
        <f>IF(ISNUMBER(E368),E368/'Bulk DivVar Analysis'!$C$114,"")</f>
        <v/>
      </c>
      <c r="H368" s="338" t="str">
        <f>IF(ISNUMBER(E368), IF(G368&gt;'Bulk DivVar Analysis'!$D$116,"Pass","Fail"),"")</f>
        <v/>
      </c>
      <c r="I368" s="338" t="str">
        <f t="shared" si="7"/>
        <v/>
      </c>
      <c r="J368" s="339"/>
      <c r="K368" s="339"/>
      <c r="L368" s="339"/>
      <c r="M368" s="339"/>
      <c r="N368" s="339"/>
      <c r="O368" s="339"/>
      <c r="P368" s="339"/>
      <c r="Q368" s="339"/>
    </row>
    <row r="369" spans="1:17" ht="13.5" customHeight="1">
      <c r="A369" s="481"/>
      <c r="B369" s="481"/>
      <c r="C369" s="481"/>
      <c r="D369" s="481"/>
      <c r="E369" s="481"/>
      <c r="F369" s="339"/>
      <c r="G369" s="340" t="str">
        <f>IF(ISNUMBER(E369),E369/'Bulk DivVar Analysis'!$C$114,"")</f>
        <v/>
      </c>
      <c r="H369" s="338" t="str">
        <f>IF(ISNUMBER(E369), IF(G369&gt;'Bulk DivVar Analysis'!$D$116,"Pass","Fail"),"")</f>
        <v/>
      </c>
      <c r="I369" s="338" t="str">
        <f t="shared" si="7"/>
        <v/>
      </c>
      <c r="J369" s="339"/>
      <c r="K369" s="339"/>
      <c r="L369" s="339"/>
      <c r="M369" s="339"/>
      <c r="N369" s="339"/>
      <c r="O369" s="339"/>
      <c r="P369" s="339"/>
      <c r="Q369" s="339"/>
    </row>
    <row r="370" spans="1:17" ht="13.5" customHeight="1">
      <c r="A370" s="481"/>
      <c r="B370" s="481"/>
      <c r="C370" s="481"/>
      <c r="D370" s="481"/>
      <c r="E370" s="481"/>
      <c r="F370" s="339"/>
      <c r="G370" s="340" t="str">
        <f>IF(ISNUMBER(E370),E370/'Bulk DivVar Analysis'!$C$114,"")</f>
        <v/>
      </c>
      <c r="H370" s="338" t="str">
        <f>IF(ISNUMBER(E370), IF(G370&gt;'Bulk DivVar Analysis'!$D$116,"Pass","Fail"),"")</f>
        <v/>
      </c>
      <c r="I370" s="338" t="str">
        <f t="shared" si="7"/>
        <v/>
      </c>
      <c r="J370" s="339"/>
      <c r="K370" s="339"/>
      <c r="L370" s="339"/>
      <c r="M370" s="339"/>
      <c r="N370" s="339"/>
      <c r="O370" s="339"/>
      <c r="P370" s="339"/>
      <c r="Q370" s="339"/>
    </row>
    <row r="371" spans="1:17" ht="13.5" customHeight="1">
      <c r="A371" s="481"/>
      <c r="B371" s="481"/>
      <c r="C371" s="481"/>
      <c r="D371" s="481"/>
      <c r="E371" s="481"/>
      <c r="F371" s="339"/>
      <c r="G371" s="340" t="str">
        <f>IF(ISNUMBER(E371),E371/'Bulk DivVar Analysis'!$C$114,"")</f>
        <v/>
      </c>
      <c r="H371" s="338" t="str">
        <f>IF(ISNUMBER(E371), IF(G371&gt;'Bulk DivVar Analysis'!$D$116,"Pass","Fail"),"")</f>
        <v/>
      </c>
      <c r="I371" s="338" t="str">
        <f t="shared" si="7"/>
        <v/>
      </c>
      <c r="J371" s="339"/>
      <c r="K371" s="339"/>
      <c r="L371" s="339"/>
      <c r="M371" s="339"/>
      <c r="N371" s="339"/>
      <c r="O371" s="339"/>
      <c r="P371" s="339"/>
      <c r="Q371" s="339"/>
    </row>
    <row r="372" spans="1:17" ht="13.5" customHeight="1">
      <c r="A372" s="481"/>
      <c r="B372" s="481"/>
      <c r="C372" s="481"/>
      <c r="D372" s="481"/>
      <c r="E372" s="481"/>
      <c r="F372" s="339"/>
      <c r="G372" s="340" t="str">
        <f>IF(ISNUMBER(E372),E372/'Bulk DivVar Analysis'!$C$114,"")</f>
        <v/>
      </c>
      <c r="H372" s="338" t="str">
        <f>IF(ISNUMBER(E372), IF(G372&gt;'Bulk DivVar Analysis'!$D$116,"Pass","Fail"),"")</f>
        <v/>
      </c>
      <c r="I372" s="338" t="str">
        <f t="shared" si="7"/>
        <v/>
      </c>
      <c r="J372" s="339"/>
      <c r="K372" s="339"/>
      <c r="L372" s="339"/>
      <c r="M372" s="339"/>
      <c r="N372" s="339"/>
      <c r="O372" s="339"/>
      <c r="P372" s="339"/>
      <c r="Q372" s="339"/>
    </row>
    <row r="373" spans="1:17" ht="13.5" customHeight="1">
      <c r="A373" s="481"/>
      <c r="B373" s="481"/>
      <c r="C373" s="481"/>
      <c r="D373" s="481"/>
      <c r="E373" s="481"/>
      <c r="F373" s="339"/>
      <c r="G373" s="340" t="str">
        <f>IF(ISNUMBER(E373),E373/'Bulk DivVar Analysis'!$C$114,"")</f>
        <v/>
      </c>
      <c r="H373" s="338" t="str">
        <f>IF(ISNUMBER(E373), IF(G373&gt;'Bulk DivVar Analysis'!$D$116,"Pass","Fail"),"")</f>
        <v/>
      </c>
      <c r="I373" s="338" t="str">
        <f t="shared" si="7"/>
        <v/>
      </c>
      <c r="J373" s="339"/>
      <c r="K373" s="339"/>
      <c r="L373" s="339"/>
      <c r="M373" s="339"/>
      <c r="N373" s="339"/>
      <c r="O373" s="339"/>
      <c r="P373" s="339"/>
      <c r="Q373" s="339"/>
    </row>
    <row r="374" spans="1:17" ht="13.5" customHeight="1">
      <c r="A374" s="481"/>
      <c r="B374" s="481"/>
      <c r="C374" s="481"/>
      <c r="D374" s="481"/>
      <c r="E374" s="481"/>
      <c r="F374" s="339"/>
      <c r="G374" s="340" t="str">
        <f>IF(ISNUMBER(E374),E374/'Bulk DivVar Analysis'!$C$114,"")</f>
        <v/>
      </c>
      <c r="H374" s="338" t="str">
        <f>IF(ISNUMBER(E374), IF(G374&gt;'Bulk DivVar Analysis'!$D$116,"Pass","Fail"),"")</f>
        <v/>
      </c>
      <c r="I374" s="338" t="str">
        <f t="shared" si="7"/>
        <v/>
      </c>
      <c r="J374" s="339"/>
      <c r="K374" s="339"/>
      <c r="L374" s="339"/>
      <c r="M374" s="339"/>
      <c r="N374" s="339"/>
      <c r="O374" s="339"/>
      <c r="P374" s="339"/>
      <c r="Q374" s="339"/>
    </row>
    <row r="375" spans="1:17" ht="13.5" customHeight="1">
      <c r="A375" s="481"/>
      <c r="B375" s="481"/>
      <c r="C375" s="481"/>
      <c r="D375" s="481"/>
      <c r="E375" s="481"/>
      <c r="F375" s="339"/>
      <c r="G375" s="340" t="str">
        <f>IF(ISNUMBER(E375),E375/'Bulk DivVar Analysis'!$C$114,"")</f>
        <v/>
      </c>
      <c r="H375" s="338" t="str">
        <f>IF(ISNUMBER(E375), IF(G375&gt;'Bulk DivVar Analysis'!$D$116,"Pass","Fail"),"")</f>
        <v/>
      </c>
      <c r="I375" s="338" t="str">
        <f t="shared" si="7"/>
        <v/>
      </c>
      <c r="J375" s="339"/>
      <c r="K375" s="339"/>
      <c r="L375" s="339"/>
      <c r="M375" s="339"/>
      <c r="N375" s="339"/>
      <c r="O375" s="339"/>
      <c r="P375" s="339"/>
      <c r="Q375" s="339"/>
    </row>
    <row r="376" spans="1:17" ht="13.5" customHeight="1">
      <c r="A376" s="481"/>
      <c r="B376" s="481"/>
      <c r="C376" s="481"/>
      <c r="D376" s="481"/>
      <c r="E376" s="481"/>
      <c r="F376" s="339"/>
      <c r="G376" s="340" t="str">
        <f>IF(ISNUMBER(E376),E376/'Bulk DivVar Analysis'!$C$114,"")</f>
        <v/>
      </c>
      <c r="H376" s="338" t="str">
        <f>IF(ISNUMBER(E376), IF(G376&gt;'Bulk DivVar Analysis'!$D$116,"Pass","Fail"),"")</f>
        <v/>
      </c>
      <c r="I376" s="338" t="str">
        <f t="shared" si="7"/>
        <v/>
      </c>
      <c r="J376" s="339"/>
      <c r="K376" s="339"/>
      <c r="L376" s="339"/>
      <c r="M376" s="339"/>
      <c r="N376" s="339"/>
      <c r="O376" s="339"/>
      <c r="P376" s="339"/>
      <c r="Q376" s="339"/>
    </row>
    <row r="377" spans="1:17" ht="13.5" customHeight="1">
      <c r="A377" s="481"/>
      <c r="B377" s="481"/>
      <c r="C377" s="481"/>
      <c r="D377" s="481"/>
      <c r="E377" s="481"/>
      <c r="F377" s="339"/>
      <c r="G377" s="340" t="str">
        <f>IF(ISNUMBER(E377),E377/'Bulk DivVar Analysis'!$C$114,"")</f>
        <v/>
      </c>
      <c r="H377" s="338" t="str">
        <f>IF(ISNUMBER(E377), IF(G377&gt;'Bulk DivVar Analysis'!$D$116,"Pass","Fail"),"")</f>
        <v/>
      </c>
      <c r="I377" s="338" t="str">
        <f t="shared" si="7"/>
        <v/>
      </c>
      <c r="J377" s="339"/>
      <c r="K377" s="339"/>
      <c r="L377" s="339"/>
      <c r="M377" s="339"/>
      <c r="N377" s="339"/>
      <c r="O377" s="339"/>
      <c r="P377" s="339"/>
      <c r="Q377" s="339"/>
    </row>
    <row r="378" spans="1:17" ht="13.5" customHeight="1">
      <c r="A378" s="481"/>
      <c r="B378" s="481"/>
      <c r="C378" s="481"/>
      <c r="D378" s="481"/>
      <c r="E378" s="481"/>
      <c r="F378" s="339"/>
      <c r="G378" s="340" t="str">
        <f>IF(ISNUMBER(E378),E378/'Bulk DivVar Analysis'!$C$114,"")</f>
        <v/>
      </c>
      <c r="H378" s="338" t="str">
        <f>IF(ISNUMBER(E378), IF(G378&gt;'Bulk DivVar Analysis'!$D$116,"Pass","Fail"),"")</f>
        <v/>
      </c>
      <c r="I378" s="338" t="str">
        <f t="shared" si="7"/>
        <v/>
      </c>
      <c r="J378" s="339"/>
      <c r="K378" s="339"/>
      <c r="L378" s="339"/>
      <c r="M378" s="339"/>
      <c r="N378" s="339"/>
      <c r="O378" s="339"/>
      <c r="P378" s="339"/>
      <c r="Q378" s="339"/>
    </row>
    <row r="379" spans="1:17" ht="13.5" customHeight="1">
      <c r="A379" s="481"/>
      <c r="B379" s="481"/>
      <c r="C379" s="481"/>
      <c r="D379" s="481"/>
      <c r="E379" s="481"/>
      <c r="F379" s="339"/>
      <c r="G379" s="340" t="str">
        <f>IF(ISNUMBER(E379),E379/'Bulk DivVar Analysis'!$C$114,"")</f>
        <v/>
      </c>
      <c r="H379" s="338" t="str">
        <f>IF(ISNUMBER(E379), IF(G379&gt;'Bulk DivVar Analysis'!$D$116,"Pass","Fail"),"")</f>
        <v/>
      </c>
      <c r="I379" s="338" t="str">
        <f t="shared" si="7"/>
        <v/>
      </c>
      <c r="J379" s="339"/>
      <c r="K379" s="339"/>
      <c r="L379" s="339"/>
      <c r="M379" s="339"/>
      <c r="N379" s="339"/>
      <c r="O379" s="339"/>
      <c r="P379" s="339"/>
      <c r="Q379" s="339"/>
    </row>
    <row r="380" spans="1:17" ht="13.5" customHeight="1">
      <c r="A380" s="481"/>
      <c r="B380" s="481"/>
      <c r="C380" s="481"/>
      <c r="D380" s="481"/>
      <c r="E380" s="481"/>
      <c r="F380" s="339"/>
      <c r="G380" s="340" t="str">
        <f>IF(ISNUMBER(E380),E380/'Bulk DivVar Analysis'!$C$114,"")</f>
        <v/>
      </c>
      <c r="H380" s="338" t="str">
        <f>IF(ISNUMBER(E380), IF(G380&gt;'Bulk DivVar Analysis'!$D$116,"Pass","Fail"),"")</f>
        <v/>
      </c>
      <c r="I380" s="338" t="str">
        <f t="shared" si="7"/>
        <v/>
      </c>
      <c r="J380" s="339"/>
      <c r="K380" s="339"/>
      <c r="L380" s="339"/>
      <c r="M380" s="339"/>
      <c r="N380" s="339"/>
      <c r="O380" s="339"/>
      <c r="P380" s="339"/>
      <c r="Q380" s="339"/>
    </row>
    <row r="381" spans="1:17" ht="13.5" customHeight="1">
      <c r="A381" s="481"/>
      <c r="B381" s="481"/>
      <c r="C381" s="481"/>
      <c r="D381" s="481"/>
      <c r="E381" s="481"/>
      <c r="F381" s="339"/>
      <c r="G381" s="340" t="str">
        <f>IF(ISNUMBER(E381),E381/'Bulk DivVar Analysis'!$C$114,"")</f>
        <v/>
      </c>
      <c r="H381" s="338" t="str">
        <f>IF(ISNUMBER(E381), IF(G381&gt;'Bulk DivVar Analysis'!$D$116,"Pass","Fail"),"")</f>
        <v/>
      </c>
      <c r="I381" s="338" t="str">
        <f t="shared" si="7"/>
        <v/>
      </c>
      <c r="J381" s="339"/>
      <c r="K381" s="339"/>
      <c r="L381" s="339"/>
      <c r="M381" s="339"/>
      <c r="N381" s="339"/>
      <c r="O381" s="339"/>
      <c r="P381" s="339"/>
      <c r="Q381" s="339"/>
    </row>
    <row r="382" spans="1:17" ht="13.5" customHeight="1">
      <c r="A382" s="481"/>
      <c r="B382" s="481"/>
      <c r="C382" s="481"/>
      <c r="D382" s="481"/>
      <c r="E382" s="481"/>
      <c r="F382" s="339"/>
      <c r="G382" s="340" t="str">
        <f>IF(ISNUMBER(E382),E382/'Bulk DivVar Analysis'!$C$114,"")</f>
        <v/>
      </c>
      <c r="H382" s="338" t="str">
        <f>IF(ISNUMBER(E382), IF(G382&gt;'Bulk DivVar Analysis'!$D$116,"Pass","Fail"),"")</f>
        <v/>
      </c>
      <c r="I382" s="338" t="str">
        <f t="shared" si="7"/>
        <v/>
      </c>
      <c r="J382" s="339"/>
      <c r="K382" s="339"/>
      <c r="L382" s="339"/>
      <c r="M382" s="339"/>
      <c r="N382" s="339"/>
      <c r="O382" s="339"/>
      <c r="P382" s="339"/>
      <c r="Q382" s="339"/>
    </row>
    <row r="383" spans="1:17" ht="13.5" customHeight="1">
      <c r="A383" s="481"/>
      <c r="B383" s="481"/>
      <c r="C383" s="481"/>
      <c r="D383" s="481"/>
      <c r="E383" s="481"/>
      <c r="F383" s="339"/>
      <c r="G383" s="340" t="str">
        <f>IF(ISNUMBER(E383),E383/'Bulk DivVar Analysis'!$C$114,"")</f>
        <v/>
      </c>
      <c r="H383" s="338" t="str">
        <f>IF(ISNUMBER(E383), IF(G383&gt;'Bulk DivVar Analysis'!$D$116,"Pass","Fail"),"")</f>
        <v/>
      </c>
      <c r="I383" s="338" t="str">
        <f t="shared" si="7"/>
        <v/>
      </c>
      <c r="J383" s="339"/>
      <c r="K383" s="339"/>
      <c r="L383" s="339"/>
      <c r="M383" s="339"/>
      <c r="N383" s="339"/>
      <c r="O383" s="339"/>
      <c r="P383" s="339"/>
      <c r="Q383" s="339"/>
    </row>
    <row r="384" spans="1:17" ht="13.5" customHeight="1">
      <c r="A384" s="481"/>
      <c r="B384" s="481"/>
      <c r="C384" s="481"/>
      <c r="D384" s="481"/>
      <c r="E384" s="481"/>
      <c r="F384" s="339"/>
      <c r="G384" s="340" t="str">
        <f>IF(ISNUMBER(E384),E384/'Bulk DivVar Analysis'!$C$114,"")</f>
        <v/>
      </c>
      <c r="H384" s="338" t="str">
        <f>IF(ISNUMBER(E384), IF(G384&gt;'Bulk DivVar Analysis'!$D$116,"Pass","Fail"),"")</f>
        <v/>
      </c>
      <c r="I384" s="338" t="str">
        <f t="shared" si="7"/>
        <v/>
      </c>
      <c r="J384" s="339"/>
      <c r="K384" s="339"/>
      <c r="L384" s="339"/>
      <c r="M384" s="339"/>
      <c r="N384" s="339"/>
      <c r="O384" s="339"/>
      <c r="P384" s="339"/>
      <c r="Q384" s="339"/>
    </row>
    <row r="385" spans="1:17" ht="13.5" customHeight="1">
      <c r="A385" s="481"/>
      <c r="B385" s="481"/>
      <c r="C385" s="481"/>
      <c r="D385" s="481"/>
      <c r="E385" s="481"/>
      <c r="F385" s="339"/>
      <c r="G385" s="340" t="str">
        <f>IF(ISNUMBER(E385),E385/'Bulk DivVar Analysis'!$C$114,"")</f>
        <v/>
      </c>
      <c r="H385" s="338" t="str">
        <f>IF(ISNUMBER(E385), IF(G385&gt;'Bulk DivVar Analysis'!$D$116,"Pass","Fail"),"")</f>
        <v/>
      </c>
      <c r="I385" s="338" t="str">
        <f t="shared" si="7"/>
        <v/>
      </c>
      <c r="J385" s="339"/>
      <c r="K385" s="339"/>
      <c r="L385" s="339"/>
      <c r="M385" s="339"/>
      <c r="N385" s="339"/>
      <c r="O385" s="339"/>
      <c r="P385" s="339"/>
      <c r="Q385" s="339"/>
    </row>
    <row r="386" spans="1:17" ht="13.5" customHeight="1">
      <c r="A386" s="481"/>
      <c r="B386" s="481"/>
      <c r="C386" s="481"/>
      <c r="D386" s="481"/>
      <c r="E386" s="481"/>
      <c r="F386" s="339"/>
      <c r="G386" s="340" t="str">
        <f>IF(ISNUMBER(E386),E386/'Bulk DivVar Analysis'!$C$114,"")</f>
        <v/>
      </c>
      <c r="H386" s="338" t="str">
        <f>IF(ISNUMBER(E386), IF(G386&gt;'Bulk DivVar Analysis'!$D$116,"Pass","Fail"),"")</f>
        <v/>
      </c>
      <c r="I386" s="338" t="str">
        <f t="shared" si="7"/>
        <v/>
      </c>
      <c r="J386" s="339"/>
      <c r="K386" s="339"/>
      <c r="L386" s="339"/>
      <c r="M386" s="339"/>
      <c r="N386" s="339"/>
      <c r="O386" s="339"/>
      <c r="P386" s="339"/>
      <c r="Q386" s="339"/>
    </row>
    <row r="387" spans="1:17" ht="13.5" customHeight="1">
      <c r="A387" s="481"/>
      <c r="B387" s="481"/>
      <c r="C387" s="481"/>
      <c r="D387" s="481"/>
      <c r="E387" s="481"/>
      <c r="F387" s="339"/>
      <c r="G387" s="340" t="str">
        <f>IF(ISNUMBER(E387),E387/'Bulk DivVar Analysis'!$C$114,"")</f>
        <v/>
      </c>
      <c r="H387" s="338" t="str">
        <f>IF(ISNUMBER(E387), IF(G387&gt;'Bulk DivVar Analysis'!$D$116,"Pass","Fail"),"")</f>
        <v/>
      </c>
      <c r="I387" s="338" t="str">
        <f t="shared" ref="I387:I450" si="8">_xlfn.TEXTJOIN("_",TRUE,B387,C387)</f>
        <v/>
      </c>
      <c r="J387" s="339"/>
      <c r="K387" s="339"/>
      <c r="L387" s="339"/>
      <c r="M387" s="339"/>
      <c r="N387" s="339"/>
      <c r="O387" s="339"/>
      <c r="P387" s="339"/>
      <c r="Q387" s="339"/>
    </row>
    <row r="388" spans="1:17" ht="13.5" customHeight="1">
      <c r="A388" s="481"/>
      <c r="B388" s="481"/>
      <c r="C388" s="481"/>
      <c r="D388" s="481"/>
      <c r="E388" s="481"/>
      <c r="F388" s="339"/>
      <c r="G388" s="340" t="str">
        <f>IF(ISNUMBER(E388),E388/'Bulk DivVar Analysis'!$C$114,"")</f>
        <v/>
      </c>
      <c r="H388" s="338" t="str">
        <f>IF(ISNUMBER(E388), IF(G388&gt;'Bulk DivVar Analysis'!$D$116,"Pass","Fail"),"")</f>
        <v/>
      </c>
      <c r="I388" s="338" t="str">
        <f t="shared" si="8"/>
        <v/>
      </c>
      <c r="J388" s="339"/>
      <c r="K388" s="339"/>
      <c r="L388" s="339"/>
      <c r="M388" s="339"/>
      <c r="N388" s="339"/>
      <c r="O388" s="339"/>
      <c r="P388" s="339"/>
      <c r="Q388" s="339"/>
    </row>
    <row r="389" spans="1:17" ht="13.5" customHeight="1">
      <c r="A389" s="481"/>
      <c r="B389" s="481"/>
      <c r="C389" s="481"/>
      <c r="D389" s="481"/>
      <c r="E389" s="481"/>
      <c r="F389" s="339"/>
      <c r="G389" s="340" t="str">
        <f>IF(ISNUMBER(E389),E389/'Bulk DivVar Analysis'!$C$114,"")</f>
        <v/>
      </c>
      <c r="H389" s="338" t="str">
        <f>IF(ISNUMBER(E389), IF(G389&gt;'Bulk DivVar Analysis'!$D$116,"Pass","Fail"),"")</f>
        <v/>
      </c>
      <c r="I389" s="338" t="str">
        <f t="shared" si="8"/>
        <v/>
      </c>
      <c r="J389" s="339"/>
      <c r="K389" s="339"/>
      <c r="L389" s="339"/>
      <c r="M389" s="339"/>
      <c r="N389" s="339"/>
      <c r="O389" s="339"/>
      <c r="P389" s="339"/>
      <c r="Q389" s="339"/>
    </row>
    <row r="390" spans="1:17" ht="13.5" customHeight="1">
      <c r="A390" s="481"/>
      <c r="B390" s="481"/>
      <c r="C390" s="481"/>
      <c r="D390" s="481"/>
      <c r="E390" s="481"/>
      <c r="F390" s="339"/>
      <c r="G390" s="340" t="str">
        <f>IF(ISNUMBER(E390),E390/'Bulk DivVar Analysis'!$C$114,"")</f>
        <v/>
      </c>
      <c r="H390" s="338" t="str">
        <f>IF(ISNUMBER(E390), IF(G390&gt;'Bulk DivVar Analysis'!$D$116,"Pass","Fail"),"")</f>
        <v/>
      </c>
      <c r="I390" s="338" t="str">
        <f t="shared" si="8"/>
        <v/>
      </c>
      <c r="J390" s="339"/>
      <c r="K390" s="339"/>
      <c r="L390" s="339"/>
      <c r="M390" s="339"/>
      <c r="N390" s="339"/>
      <c r="O390" s="339"/>
      <c r="P390" s="339"/>
      <c r="Q390" s="339"/>
    </row>
    <row r="391" spans="1:17" ht="13.5" customHeight="1">
      <c r="A391" s="481"/>
      <c r="B391" s="481"/>
      <c r="C391" s="481"/>
      <c r="D391" s="481"/>
      <c r="E391" s="481"/>
      <c r="F391" s="339"/>
      <c r="G391" s="340" t="str">
        <f>IF(ISNUMBER(E391),E391/'Bulk DivVar Analysis'!$C$114,"")</f>
        <v/>
      </c>
      <c r="H391" s="338" t="str">
        <f>IF(ISNUMBER(E391), IF(G391&gt;'Bulk DivVar Analysis'!$D$116,"Pass","Fail"),"")</f>
        <v/>
      </c>
      <c r="I391" s="338" t="str">
        <f t="shared" si="8"/>
        <v/>
      </c>
      <c r="J391" s="339"/>
      <c r="K391" s="339"/>
      <c r="L391" s="339"/>
      <c r="M391" s="339"/>
      <c r="N391" s="339"/>
      <c r="O391" s="339"/>
      <c r="P391" s="339"/>
      <c r="Q391" s="339"/>
    </row>
    <row r="392" spans="1:17" ht="13.5" customHeight="1">
      <c r="A392" s="481"/>
      <c r="B392" s="481"/>
      <c r="C392" s="481"/>
      <c r="D392" s="481"/>
      <c r="E392" s="481"/>
      <c r="F392" s="339"/>
      <c r="G392" s="340" t="str">
        <f>IF(ISNUMBER(E392),E392/'Bulk DivVar Analysis'!$C$114,"")</f>
        <v/>
      </c>
      <c r="H392" s="338" t="str">
        <f>IF(ISNUMBER(E392), IF(G392&gt;'Bulk DivVar Analysis'!$D$116,"Pass","Fail"),"")</f>
        <v/>
      </c>
      <c r="I392" s="338" t="str">
        <f t="shared" si="8"/>
        <v/>
      </c>
      <c r="J392" s="339"/>
      <c r="K392" s="339"/>
      <c r="L392" s="339"/>
      <c r="M392" s="339"/>
      <c r="N392" s="339"/>
      <c r="O392" s="339"/>
      <c r="P392" s="339"/>
      <c r="Q392" s="339"/>
    </row>
    <row r="393" spans="1:17" ht="13.5" customHeight="1">
      <c r="A393" s="481"/>
      <c r="B393" s="481"/>
      <c r="C393" s="481"/>
      <c r="D393" s="481"/>
      <c r="E393" s="481"/>
      <c r="F393" s="339"/>
      <c r="G393" s="340" t="str">
        <f>IF(ISNUMBER(E393),E393/'Bulk DivVar Analysis'!$C$114,"")</f>
        <v/>
      </c>
      <c r="H393" s="338" t="str">
        <f>IF(ISNUMBER(E393), IF(G393&gt;'Bulk DivVar Analysis'!$D$116,"Pass","Fail"),"")</f>
        <v/>
      </c>
      <c r="I393" s="338" t="str">
        <f t="shared" si="8"/>
        <v/>
      </c>
      <c r="J393" s="339"/>
      <c r="K393" s="339"/>
      <c r="L393" s="339"/>
      <c r="M393" s="339"/>
      <c r="N393" s="339"/>
      <c r="O393" s="339"/>
      <c r="P393" s="339"/>
      <c r="Q393" s="339"/>
    </row>
    <row r="394" spans="1:17" ht="13.5" customHeight="1">
      <c r="A394" s="481"/>
      <c r="B394" s="481"/>
      <c r="C394" s="481"/>
      <c r="D394" s="481"/>
      <c r="E394" s="481"/>
      <c r="F394" s="339"/>
      <c r="G394" s="340" t="str">
        <f>IF(ISNUMBER(E394),E394/'Bulk DivVar Analysis'!$C$114,"")</f>
        <v/>
      </c>
      <c r="H394" s="338" t="str">
        <f>IF(ISNUMBER(E394), IF(G394&gt;'Bulk DivVar Analysis'!$D$116,"Pass","Fail"),"")</f>
        <v/>
      </c>
      <c r="I394" s="338" t="str">
        <f t="shared" si="8"/>
        <v/>
      </c>
      <c r="J394" s="339"/>
      <c r="K394" s="339"/>
      <c r="L394" s="339"/>
      <c r="M394" s="339"/>
      <c r="N394" s="339"/>
      <c r="O394" s="339"/>
      <c r="P394" s="339"/>
      <c r="Q394" s="339"/>
    </row>
    <row r="395" spans="1:17" ht="13.5" customHeight="1">
      <c r="A395" s="481"/>
      <c r="B395" s="481"/>
      <c r="C395" s="481"/>
      <c r="D395" s="481"/>
      <c r="E395" s="481"/>
      <c r="F395" s="339"/>
      <c r="G395" s="340" t="str">
        <f>IF(ISNUMBER(E395),E395/'Bulk DivVar Analysis'!$C$114,"")</f>
        <v/>
      </c>
      <c r="H395" s="338" t="str">
        <f>IF(ISNUMBER(E395), IF(G395&gt;'Bulk DivVar Analysis'!$D$116,"Pass","Fail"),"")</f>
        <v/>
      </c>
      <c r="I395" s="338" t="str">
        <f t="shared" si="8"/>
        <v/>
      </c>
      <c r="J395" s="339"/>
      <c r="K395" s="339"/>
      <c r="L395" s="339"/>
      <c r="M395" s="339"/>
      <c r="N395" s="339"/>
      <c r="O395" s="339"/>
      <c r="P395" s="339"/>
      <c r="Q395" s="339"/>
    </row>
    <row r="396" spans="1:17" ht="13.5" customHeight="1">
      <c r="A396" s="481"/>
      <c r="B396" s="481"/>
      <c r="C396" s="481"/>
      <c r="D396" s="481"/>
      <c r="E396" s="481"/>
      <c r="F396" s="339"/>
      <c r="G396" s="340" t="str">
        <f>IF(ISNUMBER(E396),E396/'Bulk DivVar Analysis'!$C$114,"")</f>
        <v/>
      </c>
      <c r="H396" s="338" t="str">
        <f>IF(ISNUMBER(E396), IF(G396&gt;'Bulk DivVar Analysis'!$D$116,"Pass","Fail"),"")</f>
        <v/>
      </c>
      <c r="I396" s="338" t="str">
        <f t="shared" si="8"/>
        <v/>
      </c>
      <c r="J396" s="339"/>
      <c r="K396" s="339"/>
      <c r="L396" s="339"/>
      <c r="M396" s="339"/>
      <c r="N396" s="339"/>
      <c r="O396" s="339"/>
      <c r="P396" s="339"/>
      <c r="Q396" s="339"/>
    </row>
    <row r="397" spans="1:17" ht="13.5" customHeight="1">
      <c r="A397" s="481"/>
      <c r="B397" s="481"/>
      <c r="C397" s="481"/>
      <c r="D397" s="481"/>
      <c r="E397" s="481"/>
      <c r="F397" s="339"/>
      <c r="G397" s="340" t="str">
        <f>IF(ISNUMBER(E397),E397/'Bulk DivVar Analysis'!$C$114,"")</f>
        <v/>
      </c>
      <c r="H397" s="338" t="str">
        <f>IF(ISNUMBER(E397), IF(G397&gt;'Bulk DivVar Analysis'!$D$116,"Pass","Fail"),"")</f>
        <v/>
      </c>
      <c r="I397" s="338" t="str">
        <f t="shared" si="8"/>
        <v/>
      </c>
      <c r="J397" s="339"/>
      <c r="K397" s="339"/>
      <c r="L397" s="339"/>
      <c r="M397" s="339"/>
      <c r="N397" s="339"/>
      <c r="O397" s="339"/>
      <c r="P397" s="339"/>
      <c r="Q397" s="339"/>
    </row>
    <row r="398" spans="1:17" ht="13.5" customHeight="1">
      <c r="A398" s="481"/>
      <c r="B398" s="481"/>
      <c r="C398" s="481"/>
      <c r="D398" s="481"/>
      <c r="E398" s="481"/>
      <c r="F398" s="339"/>
      <c r="G398" s="340" t="str">
        <f>IF(ISNUMBER(E398),E398/'Bulk DivVar Analysis'!$C$114,"")</f>
        <v/>
      </c>
      <c r="H398" s="338" t="str">
        <f>IF(ISNUMBER(E398), IF(G398&gt;'Bulk DivVar Analysis'!$D$116,"Pass","Fail"),"")</f>
        <v/>
      </c>
      <c r="I398" s="338" t="str">
        <f t="shared" si="8"/>
        <v/>
      </c>
      <c r="J398" s="339"/>
      <c r="K398" s="339"/>
      <c r="L398" s="339"/>
      <c r="M398" s="339"/>
      <c r="N398" s="339"/>
      <c r="O398" s="339"/>
      <c r="P398" s="339"/>
      <c r="Q398" s="339"/>
    </row>
    <row r="399" spans="1:17" ht="13.5" customHeight="1">
      <c r="A399" s="481"/>
      <c r="B399" s="481"/>
      <c r="C399" s="481"/>
      <c r="D399" s="481"/>
      <c r="E399" s="481"/>
      <c r="F399" s="339"/>
      <c r="G399" s="340" t="str">
        <f>IF(ISNUMBER(E399),E399/'Bulk DivVar Analysis'!$C$114,"")</f>
        <v/>
      </c>
      <c r="H399" s="338" t="str">
        <f>IF(ISNUMBER(E399), IF(G399&gt;'Bulk DivVar Analysis'!$D$116,"Pass","Fail"),"")</f>
        <v/>
      </c>
      <c r="I399" s="338" t="str">
        <f t="shared" si="8"/>
        <v/>
      </c>
      <c r="J399" s="339"/>
      <c r="K399" s="339"/>
      <c r="L399" s="339"/>
      <c r="M399" s="339"/>
      <c r="N399" s="339"/>
      <c r="O399" s="339"/>
      <c r="P399" s="339"/>
      <c r="Q399" s="339"/>
    </row>
    <row r="400" spans="1:17" ht="13.5" customHeight="1">
      <c r="A400" s="481"/>
      <c r="B400" s="481"/>
      <c r="C400" s="481"/>
      <c r="D400" s="481"/>
      <c r="E400" s="481"/>
      <c r="F400" s="339"/>
      <c r="G400" s="340" t="str">
        <f>IF(ISNUMBER(E400),E400/'Bulk DivVar Analysis'!$C$114,"")</f>
        <v/>
      </c>
      <c r="H400" s="338" t="str">
        <f>IF(ISNUMBER(E400), IF(G400&gt;'Bulk DivVar Analysis'!$D$116,"Pass","Fail"),"")</f>
        <v/>
      </c>
      <c r="I400" s="338" t="str">
        <f t="shared" si="8"/>
        <v/>
      </c>
      <c r="J400" s="339"/>
      <c r="K400" s="339"/>
      <c r="L400" s="339"/>
      <c r="M400" s="339"/>
      <c r="N400" s="339"/>
      <c r="O400" s="339"/>
      <c r="P400" s="339"/>
      <c r="Q400" s="339"/>
    </row>
    <row r="401" spans="1:17" ht="13.5" customHeight="1">
      <c r="A401" s="481"/>
      <c r="B401" s="481"/>
      <c r="C401" s="481"/>
      <c r="D401" s="481"/>
      <c r="E401" s="481"/>
      <c r="F401" s="339"/>
      <c r="G401" s="340" t="str">
        <f>IF(ISNUMBER(E401),E401/'Bulk DivVar Analysis'!$C$114,"")</f>
        <v/>
      </c>
      <c r="H401" s="338" t="str">
        <f>IF(ISNUMBER(E401), IF(G401&gt;'Bulk DivVar Analysis'!$D$116,"Pass","Fail"),"")</f>
        <v/>
      </c>
      <c r="I401" s="338" t="str">
        <f t="shared" si="8"/>
        <v/>
      </c>
      <c r="J401" s="339"/>
      <c r="K401" s="339"/>
      <c r="L401" s="339"/>
      <c r="M401" s="339"/>
      <c r="N401" s="339"/>
      <c r="O401" s="339"/>
      <c r="P401" s="339"/>
      <c r="Q401" s="339"/>
    </row>
    <row r="402" spans="1:17" ht="13.5" customHeight="1">
      <c r="A402" s="481"/>
      <c r="B402" s="481"/>
      <c r="C402" s="481"/>
      <c r="D402" s="481"/>
      <c r="E402" s="481"/>
      <c r="F402" s="339"/>
      <c r="G402" s="340" t="str">
        <f>IF(ISNUMBER(E402),E402/'Bulk DivVar Analysis'!$C$114,"")</f>
        <v/>
      </c>
      <c r="H402" s="338" t="str">
        <f>IF(ISNUMBER(E402), IF(G402&gt;'Bulk DivVar Analysis'!$D$116,"Pass","Fail"),"")</f>
        <v/>
      </c>
      <c r="I402" s="338" t="str">
        <f t="shared" si="8"/>
        <v/>
      </c>
      <c r="J402" s="339"/>
      <c r="K402" s="339"/>
      <c r="L402" s="339"/>
      <c r="M402" s="339"/>
      <c r="N402" s="339"/>
      <c r="O402" s="339"/>
      <c r="P402" s="339"/>
      <c r="Q402" s="339"/>
    </row>
    <row r="403" spans="1:17" ht="13.5" customHeight="1">
      <c r="A403" s="481"/>
      <c r="B403" s="481"/>
      <c r="C403" s="481"/>
      <c r="D403" s="481"/>
      <c r="E403" s="481"/>
      <c r="F403" s="339"/>
      <c r="G403" s="340" t="str">
        <f>IF(ISNUMBER(E403),E403/'Bulk DivVar Analysis'!$C$114,"")</f>
        <v/>
      </c>
      <c r="H403" s="338" t="str">
        <f>IF(ISNUMBER(E403), IF(G403&gt;'Bulk DivVar Analysis'!$D$116,"Pass","Fail"),"")</f>
        <v/>
      </c>
      <c r="I403" s="338" t="str">
        <f t="shared" si="8"/>
        <v/>
      </c>
      <c r="J403" s="339"/>
      <c r="K403" s="339"/>
      <c r="L403" s="339"/>
      <c r="M403" s="339"/>
      <c r="N403" s="339"/>
      <c r="O403" s="339"/>
      <c r="P403" s="339"/>
      <c r="Q403" s="339"/>
    </row>
    <row r="404" spans="1:17" ht="13.5" customHeight="1">
      <c r="A404" s="481"/>
      <c r="B404" s="481"/>
      <c r="C404" s="481"/>
      <c r="D404" s="481"/>
      <c r="E404" s="481"/>
      <c r="F404" s="339"/>
      <c r="G404" s="340" t="str">
        <f>IF(ISNUMBER(E404),E404/'Bulk DivVar Analysis'!$C$114,"")</f>
        <v/>
      </c>
      <c r="H404" s="338" t="str">
        <f>IF(ISNUMBER(E404), IF(G404&gt;'Bulk DivVar Analysis'!$D$116,"Pass","Fail"),"")</f>
        <v/>
      </c>
      <c r="I404" s="338" t="str">
        <f t="shared" si="8"/>
        <v/>
      </c>
      <c r="J404" s="339"/>
      <c r="K404" s="339"/>
      <c r="L404" s="339"/>
      <c r="M404" s="339"/>
      <c r="N404" s="339"/>
      <c r="O404" s="339"/>
      <c r="P404" s="339"/>
      <c r="Q404" s="339"/>
    </row>
    <row r="405" spans="1:17" ht="13.5" customHeight="1">
      <c r="A405" s="481"/>
      <c r="B405" s="481"/>
      <c r="C405" s="481"/>
      <c r="D405" s="481"/>
      <c r="E405" s="481"/>
      <c r="F405" s="339"/>
      <c r="G405" s="340" t="str">
        <f>IF(ISNUMBER(E405),E405/'Bulk DivVar Analysis'!$C$114,"")</f>
        <v/>
      </c>
      <c r="H405" s="338" t="str">
        <f>IF(ISNUMBER(E405), IF(G405&gt;'Bulk DivVar Analysis'!$D$116,"Pass","Fail"),"")</f>
        <v/>
      </c>
      <c r="I405" s="338" t="str">
        <f t="shared" si="8"/>
        <v/>
      </c>
      <c r="J405" s="339"/>
      <c r="K405" s="339"/>
      <c r="L405" s="339"/>
      <c r="M405" s="339"/>
      <c r="N405" s="339"/>
      <c r="O405" s="339"/>
      <c r="P405" s="339"/>
      <c r="Q405" s="339"/>
    </row>
    <row r="406" spans="1:17" ht="13.5" customHeight="1">
      <c r="A406" s="481"/>
      <c r="B406" s="481"/>
      <c r="C406" s="481"/>
      <c r="D406" s="481"/>
      <c r="E406" s="481"/>
      <c r="F406" s="339"/>
      <c r="G406" s="340" t="str">
        <f>IF(ISNUMBER(E406),E406/'Bulk DivVar Analysis'!$C$114,"")</f>
        <v/>
      </c>
      <c r="H406" s="338" t="str">
        <f>IF(ISNUMBER(E406), IF(G406&gt;'Bulk DivVar Analysis'!$D$116,"Pass","Fail"),"")</f>
        <v/>
      </c>
      <c r="I406" s="338" t="str">
        <f t="shared" si="8"/>
        <v/>
      </c>
      <c r="J406" s="339"/>
      <c r="K406" s="339"/>
      <c r="L406" s="339"/>
      <c r="M406" s="339"/>
      <c r="N406" s="339"/>
      <c r="O406" s="339"/>
      <c r="P406" s="339"/>
      <c r="Q406" s="339"/>
    </row>
    <row r="407" spans="1:17" ht="13.5" customHeight="1">
      <c r="A407" s="481"/>
      <c r="B407" s="481"/>
      <c r="C407" s="481"/>
      <c r="D407" s="481"/>
      <c r="E407" s="481"/>
      <c r="F407" s="339"/>
      <c r="G407" s="340" t="str">
        <f>IF(ISNUMBER(E407),E407/'Bulk DivVar Analysis'!$C$114,"")</f>
        <v/>
      </c>
      <c r="H407" s="338" t="str">
        <f>IF(ISNUMBER(E407), IF(G407&gt;'Bulk DivVar Analysis'!$D$116,"Pass","Fail"),"")</f>
        <v/>
      </c>
      <c r="I407" s="338" t="str">
        <f t="shared" si="8"/>
        <v/>
      </c>
      <c r="J407" s="339"/>
      <c r="K407" s="339"/>
      <c r="L407" s="339"/>
      <c r="M407" s="339"/>
      <c r="N407" s="339"/>
      <c r="O407" s="339"/>
      <c r="P407" s="339"/>
      <c r="Q407" s="339"/>
    </row>
    <row r="408" spans="1:17" ht="13.5" customHeight="1">
      <c r="A408" s="481"/>
      <c r="B408" s="481"/>
      <c r="C408" s="481"/>
      <c r="D408" s="481"/>
      <c r="E408" s="481"/>
      <c r="F408" s="339"/>
      <c r="G408" s="340" t="str">
        <f>IF(ISNUMBER(E408),E408/'Bulk DivVar Analysis'!$C$114,"")</f>
        <v/>
      </c>
      <c r="H408" s="338" t="str">
        <f>IF(ISNUMBER(E408), IF(G408&gt;'Bulk DivVar Analysis'!$D$116,"Pass","Fail"),"")</f>
        <v/>
      </c>
      <c r="I408" s="338" t="str">
        <f t="shared" si="8"/>
        <v/>
      </c>
      <c r="J408" s="339"/>
      <c r="K408" s="339"/>
      <c r="L408" s="339"/>
      <c r="M408" s="339"/>
      <c r="N408" s="339"/>
      <c r="O408" s="339"/>
      <c r="P408" s="339"/>
      <c r="Q408" s="339"/>
    </row>
    <row r="409" spans="1:17" ht="13.5" customHeight="1">
      <c r="A409" s="481"/>
      <c r="B409" s="481"/>
      <c r="C409" s="481"/>
      <c r="D409" s="481"/>
      <c r="E409" s="481"/>
      <c r="F409" s="339"/>
      <c r="G409" s="340" t="str">
        <f>IF(ISNUMBER(E409),E409/'Bulk DivVar Analysis'!$C$114,"")</f>
        <v/>
      </c>
      <c r="H409" s="338" t="str">
        <f>IF(ISNUMBER(E409), IF(G409&gt;'Bulk DivVar Analysis'!$D$116,"Pass","Fail"),"")</f>
        <v/>
      </c>
      <c r="I409" s="338" t="str">
        <f t="shared" si="8"/>
        <v/>
      </c>
      <c r="J409" s="339"/>
      <c r="K409" s="339"/>
      <c r="L409" s="339"/>
      <c r="M409" s="339"/>
      <c r="N409" s="339"/>
      <c r="O409" s="339"/>
      <c r="P409" s="339"/>
      <c r="Q409" s="339"/>
    </row>
    <row r="410" spans="1:17" ht="13.5" customHeight="1">
      <c r="A410" s="481"/>
      <c r="B410" s="481"/>
      <c r="C410" s="481"/>
      <c r="D410" s="481"/>
      <c r="E410" s="481"/>
      <c r="F410" s="339"/>
      <c r="G410" s="340" t="str">
        <f>IF(ISNUMBER(E410),E410/'Bulk DivVar Analysis'!$C$114,"")</f>
        <v/>
      </c>
      <c r="H410" s="338" t="str">
        <f>IF(ISNUMBER(E410), IF(G410&gt;'Bulk DivVar Analysis'!$D$116,"Pass","Fail"),"")</f>
        <v/>
      </c>
      <c r="I410" s="338" t="str">
        <f t="shared" si="8"/>
        <v/>
      </c>
      <c r="J410" s="339"/>
      <c r="K410" s="339"/>
      <c r="L410" s="339"/>
      <c r="M410" s="339"/>
      <c r="N410" s="339"/>
      <c r="O410" s="339"/>
      <c r="P410" s="339"/>
      <c r="Q410" s="339"/>
    </row>
    <row r="411" spans="1:17" ht="13.5" customHeight="1">
      <c r="A411" s="481"/>
      <c r="B411" s="481"/>
      <c r="C411" s="481"/>
      <c r="D411" s="481"/>
      <c r="E411" s="481"/>
      <c r="F411" s="339"/>
      <c r="G411" s="340" t="str">
        <f>IF(ISNUMBER(E411),E411/'Bulk DivVar Analysis'!$C$114,"")</f>
        <v/>
      </c>
      <c r="H411" s="338" t="str">
        <f>IF(ISNUMBER(E411), IF(G411&gt;'Bulk DivVar Analysis'!$D$116,"Pass","Fail"),"")</f>
        <v/>
      </c>
      <c r="I411" s="338" t="str">
        <f t="shared" si="8"/>
        <v/>
      </c>
      <c r="J411" s="339"/>
      <c r="K411" s="339"/>
      <c r="L411" s="339"/>
      <c r="M411" s="339"/>
      <c r="N411" s="339"/>
      <c r="O411" s="339"/>
      <c r="P411" s="339"/>
      <c r="Q411" s="339"/>
    </row>
    <row r="412" spans="1:17" ht="13.5" customHeight="1">
      <c r="A412" s="481"/>
      <c r="B412" s="481"/>
      <c r="C412" s="481"/>
      <c r="D412" s="481"/>
      <c r="E412" s="481"/>
      <c r="F412" s="339"/>
      <c r="G412" s="340" t="str">
        <f>IF(ISNUMBER(E412),E412/'Bulk DivVar Analysis'!$C$114,"")</f>
        <v/>
      </c>
      <c r="H412" s="338" t="str">
        <f>IF(ISNUMBER(E412), IF(G412&gt;'Bulk DivVar Analysis'!$D$116,"Pass","Fail"),"")</f>
        <v/>
      </c>
      <c r="I412" s="338" t="str">
        <f t="shared" si="8"/>
        <v/>
      </c>
      <c r="J412" s="339"/>
      <c r="K412" s="339"/>
      <c r="L412" s="339"/>
      <c r="M412" s="339"/>
      <c r="N412" s="339"/>
      <c r="O412" s="339"/>
      <c r="P412" s="339"/>
      <c r="Q412" s="339"/>
    </row>
    <row r="413" spans="1:17" ht="13.5" customHeight="1">
      <c r="A413" s="481"/>
      <c r="B413" s="481"/>
      <c r="C413" s="481"/>
      <c r="D413" s="481"/>
      <c r="E413" s="481"/>
      <c r="F413" s="339"/>
      <c r="G413" s="340" t="str">
        <f>IF(ISNUMBER(E413),E413/'Bulk DivVar Analysis'!$C$114,"")</f>
        <v/>
      </c>
      <c r="H413" s="338" t="str">
        <f>IF(ISNUMBER(E413), IF(G413&gt;'Bulk DivVar Analysis'!$D$116,"Pass","Fail"),"")</f>
        <v/>
      </c>
      <c r="I413" s="338" t="str">
        <f t="shared" si="8"/>
        <v/>
      </c>
      <c r="J413" s="339"/>
      <c r="K413" s="339"/>
      <c r="L413" s="339"/>
      <c r="M413" s="339"/>
      <c r="N413" s="339"/>
      <c r="O413" s="339"/>
      <c r="P413" s="339"/>
      <c r="Q413" s="339"/>
    </row>
    <row r="414" spans="1:17" ht="13.5" customHeight="1">
      <c r="A414" s="481"/>
      <c r="B414" s="481"/>
      <c r="C414" s="481"/>
      <c r="D414" s="481"/>
      <c r="E414" s="481"/>
      <c r="F414" s="339"/>
      <c r="G414" s="340" t="str">
        <f>IF(ISNUMBER(E414),E414/'Bulk DivVar Analysis'!$C$114,"")</f>
        <v/>
      </c>
      <c r="H414" s="338" t="str">
        <f>IF(ISNUMBER(E414), IF(G414&gt;'Bulk DivVar Analysis'!$D$116,"Pass","Fail"),"")</f>
        <v/>
      </c>
      <c r="I414" s="338" t="str">
        <f t="shared" si="8"/>
        <v/>
      </c>
      <c r="J414" s="339"/>
      <c r="K414" s="339"/>
      <c r="L414" s="339"/>
      <c r="M414" s="339"/>
      <c r="N414" s="339"/>
      <c r="O414" s="339"/>
      <c r="P414" s="339"/>
      <c r="Q414" s="339"/>
    </row>
    <row r="415" spans="1:17" ht="13.5" customHeight="1">
      <c r="A415" s="481"/>
      <c r="B415" s="481"/>
      <c r="C415" s="481"/>
      <c r="D415" s="481"/>
      <c r="E415" s="481"/>
      <c r="F415" s="339"/>
      <c r="G415" s="340" t="str">
        <f>IF(ISNUMBER(E415),E415/'Bulk DivVar Analysis'!$C$114,"")</f>
        <v/>
      </c>
      <c r="H415" s="338" t="str">
        <f>IF(ISNUMBER(E415), IF(G415&gt;'Bulk DivVar Analysis'!$D$116,"Pass","Fail"),"")</f>
        <v/>
      </c>
      <c r="I415" s="338" t="str">
        <f t="shared" si="8"/>
        <v/>
      </c>
      <c r="J415" s="339"/>
      <c r="K415" s="339"/>
      <c r="L415" s="339"/>
      <c r="M415" s="339"/>
      <c r="N415" s="339"/>
      <c r="O415" s="339"/>
      <c r="P415" s="339"/>
      <c r="Q415" s="339"/>
    </row>
    <row r="416" spans="1:17" ht="13.5" customHeight="1">
      <c r="A416" s="481"/>
      <c r="B416" s="481"/>
      <c r="C416" s="481"/>
      <c r="D416" s="481"/>
      <c r="E416" s="481"/>
      <c r="F416" s="339"/>
      <c r="G416" s="340" t="str">
        <f>IF(ISNUMBER(E416),E416/'Bulk DivVar Analysis'!$C$114,"")</f>
        <v/>
      </c>
      <c r="H416" s="338" t="str">
        <f>IF(ISNUMBER(E416), IF(G416&gt;'Bulk DivVar Analysis'!$D$116,"Pass","Fail"),"")</f>
        <v/>
      </c>
      <c r="I416" s="338" t="str">
        <f t="shared" si="8"/>
        <v/>
      </c>
      <c r="J416" s="339"/>
      <c r="K416" s="339"/>
      <c r="L416" s="339"/>
      <c r="M416" s="339"/>
      <c r="N416" s="339"/>
      <c r="O416" s="339"/>
      <c r="P416" s="339"/>
      <c r="Q416" s="339"/>
    </row>
    <row r="417" spans="1:17" ht="13.5" customHeight="1">
      <c r="A417" s="481"/>
      <c r="B417" s="481"/>
      <c r="C417" s="481"/>
      <c r="D417" s="481"/>
      <c r="E417" s="481"/>
      <c r="F417" s="339"/>
      <c r="G417" s="340" t="str">
        <f>IF(ISNUMBER(E417),E417/'Bulk DivVar Analysis'!$C$114,"")</f>
        <v/>
      </c>
      <c r="H417" s="338" t="str">
        <f>IF(ISNUMBER(E417), IF(G417&gt;'Bulk DivVar Analysis'!$D$116,"Pass","Fail"),"")</f>
        <v/>
      </c>
      <c r="I417" s="338" t="str">
        <f t="shared" si="8"/>
        <v/>
      </c>
      <c r="J417" s="339"/>
      <c r="K417" s="339"/>
      <c r="L417" s="339"/>
      <c r="M417" s="339"/>
      <c r="N417" s="339"/>
      <c r="O417" s="339"/>
      <c r="P417" s="339"/>
      <c r="Q417" s="339"/>
    </row>
    <row r="418" spans="1:17" ht="13.5" customHeight="1">
      <c r="A418" s="481"/>
      <c r="B418" s="481"/>
      <c r="C418" s="481"/>
      <c r="D418" s="481"/>
      <c r="E418" s="481"/>
      <c r="F418" s="339"/>
      <c r="G418" s="340" t="str">
        <f>IF(ISNUMBER(E418),E418/'Bulk DivVar Analysis'!$C$114,"")</f>
        <v/>
      </c>
      <c r="H418" s="338" t="str">
        <f>IF(ISNUMBER(E418), IF(G418&gt;'Bulk DivVar Analysis'!$D$116,"Pass","Fail"),"")</f>
        <v/>
      </c>
      <c r="I418" s="338" t="str">
        <f t="shared" si="8"/>
        <v/>
      </c>
      <c r="J418" s="339"/>
      <c r="K418" s="339"/>
      <c r="L418" s="339"/>
      <c r="M418" s="339"/>
      <c r="N418" s="339"/>
      <c r="O418" s="339"/>
      <c r="P418" s="339"/>
      <c r="Q418" s="339"/>
    </row>
    <row r="419" spans="1:17" ht="13.5" customHeight="1">
      <c r="A419" s="481"/>
      <c r="B419" s="481"/>
      <c r="C419" s="481"/>
      <c r="D419" s="481"/>
      <c r="E419" s="481"/>
      <c r="F419" s="339"/>
      <c r="G419" s="340" t="str">
        <f>IF(ISNUMBER(E419),E419/'Bulk DivVar Analysis'!$C$114,"")</f>
        <v/>
      </c>
      <c r="H419" s="338" t="str">
        <f>IF(ISNUMBER(E419), IF(G419&gt;'Bulk DivVar Analysis'!$D$116,"Pass","Fail"),"")</f>
        <v/>
      </c>
      <c r="I419" s="338" t="str">
        <f t="shared" si="8"/>
        <v/>
      </c>
      <c r="J419" s="339"/>
      <c r="K419" s="339"/>
      <c r="L419" s="339"/>
      <c r="M419" s="339"/>
      <c r="N419" s="339"/>
      <c r="O419" s="339"/>
      <c r="P419" s="339"/>
      <c r="Q419" s="339"/>
    </row>
    <row r="420" spans="1:17" ht="13.5" customHeight="1">
      <c r="A420" s="481"/>
      <c r="B420" s="481"/>
      <c r="C420" s="481"/>
      <c r="D420" s="481"/>
      <c r="E420" s="481"/>
      <c r="F420" s="339"/>
      <c r="G420" s="340" t="str">
        <f>IF(ISNUMBER(E420),E420/'Bulk DivVar Analysis'!$C$114,"")</f>
        <v/>
      </c>
      <c r="H420" s="338" t="str">
        <f>IF(ISNUMBER(E420), IF(G420&gt;'Bulk DivVar Analysis'!$D$116,"Pass","Fail"),"")</f>
        <v/>
      </c>
      <c r="I420" s="338" t="str">
        <f t="shared" si="8"/>
        <v/>
      </c>
      <c r="J420" s="339"/>
      <c r="K420" s="339"/>
      <c r="L420" s="339"/>
      <c r="M420" s="339"/>
      <c r="N420" s="339"/>
      <c r="O420" s="339"/>
      <c r="P420" s="339"/>
      <c r="Q420" s="339"/>
    </row>
    <row r="421" spans="1:17" ht="13.5" customHeight="1">
      <c r="A421" s="481"/>
      <c r="B421" s="481"/>
      <c r="C421" s="481"/>
      <c r="D421" s="481"/>
      <c r="E421" s="481"/>
      <c r="F421" s="339"/>
      <c r="G421" s="340" t="str">
        <f>IF(ISNUMBER(E421),E421/'Bulk DivVar Analysis'!$C$114,"")</f>
        <v/>
      </c>
      <c r="H421" s="338" t="str">
        <f>IF(ISNUMBER(E421), IF(G421&gt;'Bulk DivVar Analysis'!$D$116,"Pass","Fail"),"")</f>
        <v/>
      </c>
      <c r="I421" s="338" t="str">
        <f t="shared" si="8"/>
        <v/>
      </c>
      <c r="J421" s="339"/>
      <c r="K421" s="339"/>
      <c r="L421" s="339"/>
      <c r="M421" s="339"/>
      <c r="N421" s="339"/>
      <c r="O421" s="339"/>
      <c r="P421" s="339"/>
      <c r="Q421" s="339"/>
    </row>
    <row r="422" spans="1:17" ht="13.5" customHeight="1">
      <c r="A422" s="481"/>
      <c r="B422" s="481"/>
      <c r="C422" s="481"/>
      <c r="D422" s="481"/>
      <c r="E422" s="481"/>
      <c r="F422" s="339"/>
      <c r="G422" s="340" t="str">
        <f>IF(ISNUMBER(E422),E422/'Bulk DivVar Analysis'!$C$114,"")</f>
        <v/>
      </c>
      <c r="H422" s="338" t="str">
        <f>IF(ISNUMBER(E422), IF(G422&gt;'Bulk DivVar Analysis'!$D$116,"Pass","Fail"),"")</f>
        <v/>
      </c>
      <c r="I422" s="338" t="str">
        <f t="shared" si="8"/>
        <v/>
      </c>
      <c r="J422" s="339"/>
      <c r="K422" s="339"/>
      <c r="L422" s="339"/>
      <c r="M422" s="339"/>
      <c r="N422" s="339"/>
      <c r="O422" s="339"/>
      <c r="P422" s="339"/>
      <c r="Q422" s="339"/>
    </row>
    <row r="423" spans="1:17" ht="13.5" customHeight="1">
      <c r="A423" s="481"/>
      <c r="B423" s="481"/>
      <c r="C423" s="481"/>
      <c r="D423" s="481"/>
      <c r="E423" s="481"/>
      <c r="F423" s="339"/>
      <c r="G423" s="340" t="str">
        <f>IF(ISNUMBER(E423),E423/'Bulk DivVar Analysis'!$C$114,"")</f>
        <v/>
      </c>
      <c r="H423" s="338" t="str">
        <f>IF(ISNUMBER(E423), IF(G423&gt;'Bulk DivVar Analysis'!$D$116,"Pass","Fail"),"")</f>
        <v/>
      </c>
      <c r="I423" s="338" t="str">
        <f t="shared" si="8"/>
        <v/>
      </c>
      <c r="J423" s="339"/>
      <c r="K423" s="339"/>
      <c r="L423" s="339"/>
      <c r="M423" s="339"/>
      <c r="N423" s="339"/>
      <c r="O423" s="339"/>
      <c r="P423" s="339"/>
      <c r="Q423" s="339"/>
    </row>
    <row r="424" spans="1:17" ht="13.5" customHeight="1">
      <c r="A424" s="481"/>
      <c r="B424" s="481"/>
      <c r="C424" s="481"/>
      <c r="D424" s="481"/>
      <c r="E424" s="481"/>
      <c r="F424" s="339"/>
      <c r="G424" s="340" t="str">
        <f>IF(ISNUMBER(E424),E424/'Bulk DivVar Analysis'!$C$114,"")</f>
        <v/>
      </c>
      <c r="H424" s="338" t="str">
        <f>IF(ISNUMBER(E424), IF(G424&gt;'Bulk DivVar Analysis'!$D$116,"Pass","Fail"),"")</f>
        <v/>
      </c>
      <c r="I424" s="338" t="str">
        <f t="shared" si="8"/>
        <v/>
      </c>
      <c r="J424" s="339"/>
      <c r="K424" s="339"/>
      <c r="L424" s="339"/>
      <c r="M424" s="339"/>
      <c r="N424" s="339"/>
      <c r="O424" s="339"/>
      <c r="P424" s="339"/>
      <c r="Q424" s="339"/>
    </row>
    <row r="425" spans="1:17" ht="13.5" customHeight="1">
      <c r="A425" s="481"/>
      <c r="B425" s="481"/>
      <c r="C425" s="481"/>
      <c r="D425" s="481"/>
      <c r="E425" s="481"/>
      <c r="F425" s="339"/>
      <c r="G425" s="340" t="str">
        <f>IF(ISNUMBER(E425),E425/'Bulk DivVar Analysis'!$C$114,"")</f>
        <v/>
      </c>
      <c r="H425" s="338" t="str">
        <f>IF(ISNUMBER(E425), IF(G425&gt;'Bulk DivVar Analysis'!$D$116,"Pass","Fail"),"")</f>
        <v/>
      </c>
      <c r="I425" s="338" t="str">
        <f t="shared" si="8"/>
        <v/>
      </c>
      <c r="J425" s="339"/>
      <c r="K425" s="339"/>
      <c r="L425" s="339"/>
      <c r="M425" s="339"/>
      <c r="N425" s="339"/>
      <c r="O425" s="339"/>
      <c r="P425" s="339"/>
      <c r="Q425" s="339"/>
    </row>
    <row r="426" spans="1:17" ht="13.5" customHeight="1">
      <c r="A426" s="481"/>
      <c r="B426" s="481"/>
      <c r="C426" s="481"/>
      <c r="D426" s="481"/>
      <c r="E426" s="481"/>
      <c r="F426" s="339"/>
      <c r="G426" s="340" t="str">
        <f>IF(ISNUMBER(E426),E426/'Bulk DivVar Analysis'!$C$114,"")</f>
        <v/>
      </c>
      <c r="H426" s="338" t="str">
        <f>IF(ISNUMBER(E426), IF(G426&gt;'Bulk DivVar Analysis'!$D$116,"Pass","Fail"),"")</f>
        <v/>
      </c>
      <c r="I426" s="338" t="str">
        <f t="shared" si="8"/>
        <v/>
      </c>
      <c r="J426" s="339"/>
      <c r="K426" s="339"/>
      <c r="L426" s="339"/>
      <c r="M426" s="339"/>
      <c r="N426" s="339"/>
      <c r="O426" s="339"/>
      <c r="P426" s="339"/>
      <c r="Q426" s="339"/>
    </row>
    <row r="427" spans="1:17" ht="13.5" customHeight="1">
      <c r="A427" s="481"/>
      <c r="B427" s="481"/>
      <c r="C427" s="481"/>
      <c r="D427" s="481"/>
      <c r="E427" s="481"/>
      <c r="F427" s="339"/>
      <c r="G427" s="340" t="str">
        <f>IF(ISNUMBER(E427),E427/'Bulk DivVar Analysis'!$C$114,"")</f>
        <v/>
      </c>
      <c r="H427" s="338" t="str">
        <f>IF(ISNUMBER(E427), IF(G427&gt;'Bulk DivVar Analysis'!$D$116,"Pass","Fail"),"")</f>
        <v/>
      </c>
      <c r="I427" s="338" t="str">
        <f t="shared" si="8"/>
        <v/>
      </c>
      <c r="J427" s="339"/>
      <c r="K427" s="339"/>
      <c r="L427" s="339"/>
      <c r="M427" s="339"/>
      <c r="N427" s="339"/>
      <c r="O427" s="339"/>
      <c r="P427" s="339"/>
      <c r="Q427" s="339"/>
    </row>
    <row r="428" spans="1:17" ht="13.5" customHeight="1">
      <c r="A428" s="481"/>
      <c r="B428" s="481"/>
      <c r="C428" s="481"/>
      <c r="D428" s="481"/>
      <c r="E428" s="481"/>
      <c r="F428" s="339"/>
      <c r="G428" s="340" t="str">
        <f>IF(ISNUMBER(E428),E428/'Bulk DivVar Analysis'!$C$114,"")</f>
        <v/>
      </c>
      <c r="H428" s="338" t="str">
        <f>IF(ISNUMBER(E428), IF(G428&gt;'Bulk DivVar Analysis'!$D$116,"Pass","Fail"),"")</f>
        <v/>
      </c>
      <c r="I428" s="338" t="str">
        <f t="shared" si="8"/>
        <v/>
      </c>
      <c r="J428" s="339"/>
      <c r="K428" s="339"/>
      <c r="L428" s="339"/>
      <c r="M428" s="339"/>
      <c r="N428" s="339"/>
      <c r="O428" s="339"/>
      <c r="P428" s="339"/>
      <c r="Q428" s="339"/>
    </row>
    <row r="429" spans="1:17" ht="13.5" customHeight="1">
      <c r="A429" s="481"/>
      <c r="B429" s="481"/>
      <c r="C429" s="481"/>
      <c r="D429" s="481"/>
      <c r="E429" s="481"/>
      <c r="F429" s="339"/>
      <c r="G429" s="340" t="str">
        <f>IF(ISNUMBER(E429),E429/'Bulk DivVar Analysis'!$C$114,"")</f>
        <v/>
      </c>
      <c r="H429" s="338" t="str">
        <f>IF(ISNUMBER(E429), IF(G429&gt;'Bulk DivVar Analysis'!$D$116,"Pass","Fail"),"")</f>
        <v/>
      </c>
      <c r="I429" s="338" t="str">
        <f t="shared" si="8"/>
        <v/>
      </c>
      <c r="J429" s="339"/>
      <c r="K429" s="339"/>
      <c r="L429" s="339"/>
      <c r="M429" s="339"/>
      <c r="N429" s="339"/>
      <c r="O429" s="339"/>
      <c r="P429" s="339"/>
      <c r="Q429" s="339"/>
    </row>
    <row r="430" spans="1:17" ht="13.5" customHeight="1">
      <c r="A430" s="481"/>
      <c r="B430" s="481"/>
      <c r="C430" s="481"/>
      <c r="D430" s="481"/>
      <c r="E430" s="481"/>
      <c r="F430" s="339"/>
      <c r="G430" s="340" t="str">
        <f>IF(ISNUMBER(E430),E430/'Bulk DivVar Analysis'!$C$114,"")</f>
        <v/>
      </c>
      <c r="H430" s="338" t="str">
        <f>IF(ISNUMBER(E430), IF(G430&gt;'Bulk DivVar Analysis'!$D$116,"Pass","Fail"),"")</f>
        <v/>
      </c>
      <c r="I430" s="338" t="str">
        <f t="shared" si="8"/>
        <v/>
      </c>
      <c r="J430" s="339"/>
      <c r="K430" s="339"/>
      <c r="L430" s="339"/>
      <c r="M430" s="339"/>
      <c r="N430" s="339"/>
      <c r="O430" s="339"/>
      <c r="P430" s="339"/>
      <c r="Q430" s="339"/>
    </row>
    <row r="431" spans="1:17" ht="13.5" customHeight="1">
      <c r="A431" s="481"/>
      <c r="B431" s="481"/>
      <c r="C431" s="481"/>
      <c r="D431" s="481"/>
      <c r="E431" s="481"/>
      <c r="F431" s="339"/>
      <c r="G431" s="340" t="str">
        <f>IF(ISNUMBER(E431),E431/'Bulk DivVar Analysis'!$C$114,"")</f>
        <v/>
      </c>
      <c r="H431" s="338" t="str">
        <f>IF(ISNUMBER(E431), IF(G431&gt;'Bulk DivVar Analysis'!$D$116,"Pass","Fail"),"")</f>
        <v/>
      </c>
      <c r="I431" s="338" t="str">
        <f t="shared" si="8"/>
        <v/>
      </c>
      <c r="J431" s="339"/>
      <c r="K431" s="339"/>
      <c r="L431" s="339"/>
      <c r="M431" s="339"/>
      <c r="N431" s="339"/>
      <c r="O431" s="339"/>
      <c r="P431" s="339"/>
      <c r="Q431" s="339"/>
    </row>
    <row r="432" spans="1:17" ht="13.5" customHeight="1">
      <c r="A432" s="481"/>
      <c r="B432" s="481"/>
      <c r="C432" s="481"/>
      <c r="D432" s="481"/>
      <c r="E432" s="481"/>
      <c r="F432" s="339"/>
      <c r="G432" s="340" t="str">
        <f>IF(ISNUMBER(E432),E432/'Bulk DivVar Analysis'!$C$114,"")</f>
        <v/>
      </c>
      <c r="H432" s="338" t="str">
        <f>IF(ISNUMBER(E432), IF(G432&gt;'Bulk DivVar Analysis'!$D$116,"Pass","Fail"),"")</f>
        <v/>
      </c>
      <c r="I432" s="338" t="str">
        <f t="shared" si="8"/>
        <v/>
      </c>
      <c r="J432" s="339"/>
      <c r="K432" s="339"/>
      <c r="L432" s="339"/>
      <c r="M432" s="339"/>
      <c r="N432" s="339"/>
      <c r="O432" s="339"/>
      <c r="P432" s="339"/>
      <c r="Q432" s="339"/>
    </row>
    <row r="433" spans="1:17" ht="13.5" customHeight="1">
      <c r="A433" s="481"/>
      <c r="B433" s="481"/>
      <c r="C433" s="481"/>
      <c r="D433" s="481"/>
      <c r="E433" s="481"/>
      <c r="F433" s="339"/>
      <c r="G433" s="340" t="str">
        <f>IF(ISNUMBER(E433),E433/'Bulk DivVar Analysis'!$C$114,"")</f>
        <v/>
      </c>
      <c r="H433" s="338" t="str">
        <f>IF(ISNUMBER(E433), IF(G433&gt;'Bulk DivVar Analysis'!$D$116,"Pass","Fail"),"")</f>
        <v/>
      </c>
      <c r="I433" s="338" t="str">
        <f t="shared" si="8"/>
        <v/>
      </c>
      <c r="J433" s="339"/>
      <c r="K433" s="339"/>
      <c r="L433" s="339"/>
      <c r="M433" s="339"/>
      <c r="N433" s="339"/>
      <c r="O433" s="339"/>
      <c r="P433" s="339"/>
      <c r="Q433" s="339"/>
    </row>
    <row r="434" spans="1:17" ht="13.5" customHeight="1">
      <c r="A434" s="481"/>
      <c r="B434" s="481"/>
      <c r="C434" s="481"/>
      <c r="D434" s="481"/>
      <c r="E434" s="481"/>
      <c r="F434" s="339"/>
      <c r="G434" s="340" t="str">
        <f>IF(ISNUMBER(E434),E434/'Bulk DivVar Analysis'!$C$114,"")</f>
        <v/>
      </c>
      <c r="H434" s="338" t="str">
        <f>IF(ISNUMBER(E434), IF(G434&gt;'Bulk DivVar Analysis'!$D$116,"Pass","Fail"),"")</f>
        <v/>
      </c>
      <c r="I434" s="338" t="str">
        <f t="shared" si="8"/>
        <v/>
      </c>
      <c r="J434" s="339"/>
      <c r="K434" s="339"/>
      <c r="L434" s="339"/>
      <c r="M434" s="339"/>
      <c r="N434" s="339"/>
      <c r="O434" s="339"/>
      <c r="P434" s="339"/>
      <c r="Q434" s="339"/>
    </row>
    <row r="435" spans="1:17" ht="13.5" customHeight="1">
      <c r="A435" s="481"/>
      <c r="B435" s="481"/>
      <c r="C435" s="481"/>
      <c r="D435" s="481"/>
      <c r="E435" s="481"/>
      <c r="F435" s="339"/>
      <c r="G435" s="340" t="str">
        <f>IF(ISNUMBER(E435),E435/'Bulk DivVar Analysis'!$C$114,"")</f>
        <v/>
      </c>
      <c r="H435" s="338" t="str">
        <f>IF(ISNUMBER(E435), IF(G435&gt;'Bulk DivVar Analysis'!$D$116,"Pass","Fail"),"")</f>
        <v/>
      </c>
      <c r="I435" s="338" t="str">
        <f t="shared" si="8"/>
        <v/>
      </c>
      <c r="J435" s="339"/>
      <c r="K435" s="339"/>
      <c r="L435" s="339"/>
      <c r="M435" s="339"/>
      <c r="N435" s="339"/>
      <c r="O435" s="339"/>
      <c r="P435" s="339"/>
      <c r="Q435" s="339"/>
    </row>
    <row r="436" spans="1:17" ht="13.5" customHeight="1">
      <c r="A436" s="481"/>
      <c r="B436" s="481"/>
      <c r="C436" s="481"/>
      <c r="D436" s="481"/>
      <c r="E436" s="481"/>
      <c r="F436" s="339"/>
      <c r="G436" s="340" t="str">
        <f>IF(ISNUMBER(E436),E436/'Bulk DivVar Analysis'!$C$114,"")</f>
        <v/>
      </c>
      <c r="H436" s="338" t="str">
        <f>IF(ISNUMBER(E436), IF(G436&gt;'Bulk DivVar Analysis'!$D$116,"Pass","Fail"),"")</f>
        <v/>
      </c>
      <c r="I436" s="338" t="str">
        <f t="shared" si="8"/>
        <v/>
      </c>
      <c r="J436" s="339"/>
      <c r="K436" s="339"/>
      <c r="L436" s="339"/>
      <c r="M436" s="339"/>
      <c r="N436" s="339"/>
      <c r="O436" s="339"/>
      <c r="P436" s="339"/>
      <c r="Q436" s="339"/>
    </row>
    <row r="437" spans="1:17" ht="13.5" customHeight="1">
      <c r="A437" s="481"/>
      <c r="B437" s="481"/>
      <c r="C437" s="481"/>
      <c r="D437" s="481"/>
      <c r="E437" s="481"/>
      <c r="F437" s="339"/>
      <c r="G437" s="340" t="str">
        <f>IF(ISNUMBER(E437),E437/'Bulk DivVar Analysis'!$C$114,"")</f>
        <v/>
      </c>
      <c r="H437" s="338" t="str">
        <f>IF(ISNUMBER(E437), IF(G437&gt;'Bulk DivVar Analysis'!$D$116,"Pass","Fail"),"")</f>
        <v/>
      </c>
      <c r="I437" s="338" t="str">
        <f t="shared" si="8"/>
        <v/>
      </c>
      <c r="J437" s="339"/>
      <c r="K437" s="339"/>
      <c r="L437" s="339"/>
      <c r="M437" s="339"/>
      <c r="N437" s="339"/>
      <c r="O437" s="339"/>
      <c r="P437" s="339"/>
      <c r="Q437" s="339"/>
    </row>
    <row r="438" spans="1:17" ht="13.5" customHeight="1">
      <c r="A438" s="481"/>
      <c r="B438" s="481"/>
      <c r="C438" s="481"/>
      <c r="D438" s="481"/>
      <c r="E438" s="481"/>
      <c r="F438" s="339"/>
      <c r="G438" s="340" t="str">
        <f>IF(ISNUMBER(E438),E438/'Bulk DivVar Analysis'!$C$114,"")</f>
        <v/>
      </c>
      <c r="H438" s="338" t="str">
        <f>IF(ISNUMBER(E438), IF(G438&gt;'Bulk DivVar Analysis'!$D$116,"Pass","Fail"),"")</f>
        <v/>
      </c>
      <c r="I438" s="338" t="str">
        <f t="shared" si="8"/>
        <v/>
      </c>
      <c r="J438" s="339"/>
      <c r="K438" s="339"/>
      <c r="L438" s="339"/>
      <c r="M438" s="339"/>
      <c r="N438" s="339"/>
      <c r="O438" s="339"/>
      <c r="P438" s="339"/>
      <c r="Q438" s="339"/>
    </row>
    <row r="439" spans="1:17" ht="13.5" customHeight="1">
      <c r="A439" s="481"/>
      <c r="B439" s="481"/>
      <c r="C439" s="481"/>
      <c r="D439" s="481"/>
      <c r="E439" s="481"/>
      <c r="F439" s="339"/>
      <c r="G439" s="340" t="str">
        <f>IF(ISNUMBER(E439),E439/'Bulk DivVar Analysis'!$C$114,"")</f>
        <v/>
      </c>
      <c r="H439" s="338" t="str">
        <f>IF(ISNUMBER(E439), IF(G439&gt;'Bulk DivVar Analysis'!$D$116,"Pass","Fail"),"")</f>
        <v/>
      </c>
      <c r="I439" s="338" t="str">
        <f t="shared" si="8"/>
        <v/>
      </c>
      <c r="J439" s="339"/>
      <c r="K439" s="339"/>
      <c r="L439" s="339"/>
      <c r="M439" s="339"/>
      <c r="N439" s="339"/>
      <c r="O439" s="339"/>
      <c r="P439" s="339"/>
      <c r="Q439" s="339"/>
    </row>
    <row r="440" spans="1:17" ht="13.5" customHeight="1">
      <c r="A440" s="481"/>
      <c r="B440" s="481"/>
      <c r="C440" s="481"/>
      <c r="D440" s="481"/>
      <c r="E440" s="481"/>
      <c r="F440" s="339"/>
      <c r="G440" s="340" t="str">
        <f>IF(ISNUMBER(E440),E440/'Bulk DivVar Analysis'!$C$114,"")</f>
        <v/>
      </c>
      <c r="H440" s="338" t="str">
        <f>IF(ISNUMBER(E440), IF(G440&gt;'Bulk DivVar Analysis'!$D$116,"Pass","Fail"),"")</f>
        <v/>
      </c>
      <c r="I440" s="338" t="str">
        <f t="shared" si="8"/>
        <v/>
      </c>
      <c r="J440" s="339"/>
      <c r="K440" s="339"/>
      <c r="L440" s="339"/>
      <c r="M440" s="339"/>
      <c r="N440" s="339"/>
      <c r="O440" s="339"/>
      <c r="P440" s="339"/>
      <c r="Q440" s="339"/>
    </row>
    <row r="441" spans="1:17" ht="13.5" customHeight="1">
      <c r="A441" s="481"/>
      <c r="B441" s="481"/>
      <c r="C441" s="481"/>
      <c r="D441" s="481"/>
      <c r="E441" s="481"/>
      <c r="F441" s="339"/>
      <c r="G441" s="340" t="str">
        <f>IF(ISNUMBER(E441),E441/'Bulk DivVar Analysis'!$C$114,"")</f>
        <v/>
      </c>
      <c r="H441" s="338" t="str">
        <f>IF(ISNUMBER(E441), IF(G441&gt;'Bulk DivVar Analysis'!$D$116,"Pass","Fail"),"")</f>
        <v/>
      </c>
      <c r="I441" s="338" t="str">
        <f t="shared" si="8"/>
        <v/>
      </c>
      <c r="J441" s="339"/>
      <c r="K441" s="339"/>
      <c r="L441" s="339"/>
      <c r="M441" s="339"/>
      <c r="N441" s="339"/>
      <c r="O441" s="339"/>
      <c r="P441" s="339"/>
      <c r="Q441" s="339"/>
    </row>
    <row r="442" spans="1:17" ht="13.5" customHeight="1">
      <c r="A442" s="481"/>
      <c r="B442" s="481"/>
      <c r="C442" s="481"/>
      <c r="D442" s="481"/>
      <c r="E442" s="481"/>
      <c r="F442" s="339"/>
      <c r="G442" s="340" t="str">
        <f>IF(ISNUMBER(E442),E442/'Bulk DivVar Analysis'!$C$114,"")</f>
        <v/>
      </c>
      <c r="H442" s="338" t="str">
        <f>IF(ISNUMBER(E442), IF(G442&gt;'Bulk DivVar Analysis'!$D$116,"Pass","Fail"),"")</f>
        <v/>
      </c>
      <c r="I442" s="338" t="str">
        <f t="shared" si="8"/>
        <v/>
      </c>
      <c r="J442" s="339"/>
      <c r="K442" s="339"/>
      <c r="L442" s="339"/>
      <c r="M442" s="339"/>
      <c r="N442" s="339"/>
      <c r="O442" s="339"/>
      <c r="P442" s="339"/>
      <c r="Q442" s="339"/>
    </row>
    <row r="443" spans="1:17" ht="13.5" customHeight="1">
      <c r="A443" s="481"/>
      <c r="B443" s="481"/>
      <c r="C443" s="481"/>
      <c r="D443" s="481"/>
      <c r="E443" s="481"/>
      <c r="F443" s="339"/>
      <c r="G443" s="340" t="str">
        <f>IF(ISNUMBER(E443),E443/'Bulk DivVar Analysis'!$C$114,"")</f>
        <v/>
      </c>
      <c r="H443" s="338" t="str">
        <f>IF(ISNUMBER(E443), IF(G443&gt;'Bulk DivVar Analysis'!$D$116,"Pass","Fail"),"")</f>
        <v/>
      </c>
      <c r="I443" s="338" t="str">
        <f t="shared" si="8"/>
        <v/>
      </c>
      <c r="J443" s="339"/>
      <c r="K443" s="339"/>
      <c r="L443" s="339"/>
      <c r="M443" s="339"/>
      <c r="N443" s="339"/>
      <c r="O443" s="339"/>
      <c r="P443" s="339"/>
      <c r="Q443" s="339"/>
    </row>
    <row r="444" spans="1:17" ht="13.5" customHeight="1">
      <c r="A444" s="481"/>
      <c r="B444" s="481"/>
      <c r="C444" s="481"/>
      <c r="D444" s="481"/>
      <c r="E444" s="481"/>
      <c r="F444" s="339"/>
      <c r="G444" s="340" t="str">
        <f>IF(ISNUMBER(E444),E444/'Bulk DivVar Analysis'!$C$114,"")</f>
        <v/>
      </c>
      <c r="H444" s="338" t="str">
        <f>IF(ISNUMBER(E444), IF(G444&gt;'Bulk DivVar Analysis'!$D$116,"Pass","Fail"),"")</f>
        <v/>
      </c>
      <c r="I444" s="338" t="str">
        <f t="shared" si="8"/>
        <v/>
      </c>
      <c r="J444" s="339"/>
      <c r="K444" s="339"/>
      <c r="L444" s="339"/>
      <c r="M444" s="339"/>
      <c r="N444" s="339"/>
      <c r="O444" s="339"/>
      <c r="P444" s="339"/>
      <c r="Q444" s="339"/>
    </row>
    <row r="445" spans="1:17" ht="13.5" customHeight="1">
      <c r="A445" s="481"/>
      <c r="B445" s="481"/>
      <c r="C445" s="481"/>
      <c r="D445" s="481"/>
      <c r="E445" s="481"/>
      <c r="F445" s="339"/>
      <c r="G445" s="340" t="str">
        <f>IF(ISNUMBER(E445),E445/'Bulk DivVar Analysis'!$C$114,"")</f>
        <v/>
      </c>
      <c r="H445" s="338" t="str">
        <f>IF(ISNUMBER(E445), IF(G445&gt;'Bulk DivVar Analysis'!$D$116,"Pass","Fail"),"")</f>
        <v/>
      </c>
      <c r="I445" s="338" t="str">
        <f t="shared" si="8"/>
        <v/>
      </c>
      <c r="J445" s="339"/>
      <c r="K445" s="339"/>
      <c r="L445" s="339"/>
      <c r="M445" s="339"/>
      <c r="N445" s="339"/>
      <c r="O445" s="339"/>
      <c r="P445" s="339"/>
      <c r="Q445" s="339"/>
    </row>
    <row r="446" spans="1:17" ht="13.5" customHeight="1">
      <c r="A446" s="481"/>
      <c r="B446" s="481"/>
      <c r="C446" s="481"/>
      <c r="D446" s="481"/>
      <c r="E446" s="481"/>
      <c r="F446" s="339"/>
      <c r="G446" s="340" t="str">
        <f>IF(ISNUMBER(E446),E446/'Bulk DivVar Analysis'!$C$114,"")</f>
        <v/>
      </c>
      <c r="H446" s="338" t="str">
        <f>IF(ISNUMBER(E446), IF(G446&gt;'Bulk DivVar Analysis'!$D$116,"Pass","Fail"),"")</f>
        <v/>
      </c>
      <c r="I446" s="338" t="str">
        <f t="shared" si="8"/>
        <v/>
      </c>
      <c r="J446" s="339"/>
      <c r="K446" s="339"/>
      <c r="L446" s="339"/>
      <c r="M446" s="339"/>
      <c r="N446" s="339"/>
      <c r="O446" s="339"/>
      <c r="P446" s="339"/>
      <c r="Q446" s="339"/>
    </row>
    <row r="447" spans="1:17" ht="13.5" customHeight="1">
      <c r="A447" s="481"/>
      <c r="B447" s="481"/>
      <c r="C447" s="481"/>
      <c r="D447" s="481"/>
      <c r="E447" s="481"/>
      <c r="F447" s="339"/>
      <c r="G447" s="340" t="str">
        <f>IF(ISNUMBER(E447),E447/'Bulk DivVar Analysis'!$C$114,"")</f>
        <v/>
      </c>
      <c r="H447" s="338" t="str">
        <f>IF(ISNUMBER(E447), IF(G447&gt;'Bulk DivVar Analysis'!$D$116,"Pass","Fail"),"")</f>
        <v/>
      </c>
      <c r="I447" s="338" t="str">
        <f t="shared" si="8"/>
        <v/>
      </c>
      <c r="J447" s="339"/>
      <c r="K447" s="339"/>
      <c r="L447" s="339"/>
      <c r="M447" s="339"/>
      <c r="N447" s="339"/>
      <c r="O447" s="339"/>
      <c r="P447" s="339"/>
      <c r="Q447" s="339"/>
    </row>
    <row r="448" spans="1:17" ht="13.5" customHeight="1">
      <c r="A448" s="481"/>
      <c r="B448" s="481"/>
      <c r="C448" s="481"/>
      <c r="D448" s="481"/>
      <c r="E448" s="481"/>
      <c r="F448" s="339"/>
      <c r="G448" s="340" t="str">
        <f>IF(ISNUMBER(E448),E448/'Bulk DivVar Analysis'!$C$114,"")</f>
        <v/>
      </c>
      <c r="H448" s="338" t="str">
        <f>IF(ISNUMBER(E448), IF(G448&gt;'Bulk DivVar Analysis'!$D$116,"Pass","Fail"),"")</f>
        <v/>
      </c>
      <c r="I448" s="338" t="str">
        <f t="shared" si="8"/>
        <v/>
      </c>
      <c r="J448" s="339"/>
      <c r="K448" s="339"/>
      <c r="L448" s="339"/>
      <c r="M448" s="339"/>
      <c r="N448" s="339"/>
      <c r="O448" s="339"/>
      <c r="P448" s="339"/>
      <c r="Q448" s="339"/>
    </row>
    <row r="449" spans="1:17" ht="13.5" customHeight="1">
      <c r="A449" s="481"/>
      <c r="B449" s="481"/>
      <c r="C449" s="481"/>
      <c r="D449" s="481"/>
      <c r="E449" s="481"/>
      <c r="F449" s="339"/>
      <c r="G449" s="340" t="str">
        <f>IF(ISNUMBER(E449),E449/'Bulk DivVar Analysis'!$C$114,"")</f>
        <v/>
      </c>
      <c r="H449" s="338" t="str">
        <f>IF(ISNUMBER(E449), IF(G449&gt;'Bulk DivVar Analysis'!$D$116,"Pass","Fail"),"")</f>
        <v/>
      </c>
      <c r="I449" s="338" t="str">
        <f t="shared" si="8"/>
        <v/>
      </c>
      <c r="J449" s="339"/>
      <c r="K449" s="339"/>
      <c r="L449" s="339"/>
      <c r="M449" s="339"/>
      <c r="N449" s="339"/>
      <c r="O449" s="339"/>
      <c r="P449" s="339"/>
      <c r="Q449" s="339"/>
    </row>
    <row r="450" spans="1:17" ht="13.5" customHeight="1">
      <c r="A450" s="481"/>
      <c r="B450" s="481"/>
      <c r="C450" s="481"/>
      <c r="D450" s="481"/>
      <c r="E450" s="481"/>
      <c r="F450" s="339"/>
      <c r="G450" s="340" t="str">
        <f>IF(ISNUMBER(E450),E450/'Bulk DivVar Analysis'!$C$114,"")</f>
        <v/>
      </c>
      <c r="H450" s="338" t="str">
        <f>IF(ISNUMBER(E450), IF(G450&gt;'Bulk DivVar Analysis'!$D$116,"Pass","Fail"),"")</f>
        <v/>
      </c>
      <c r="I450" s="338" t="str">
        <f t="shared" si="8"/>
        <v/>
      </c>
      <c r="J450" s="339"/>
      <c r="K450" s="339"/>
      <c r="L450" s="339"/>
      <c r="M450" s="339"/>
      <c r="N450" s="339"/>
      <c r="O450" s="339"/>
      <c r="P450" s="339"/>
      <c r="Q450" s="339"/>
    </row>
    <row r="451" spans="1:17" ht="13.5" customHeight="1">
      <c r="A451" s="481"/>
      <c r="B451" s="481"/>
      <c r="C451" s="481"/>
      <c r="D451" s="481"/>
      <c r="E451" s="481"/>
      <c r="F451" s="339"/>
      <c r="G451" s="340" t="str">
        <f>IF(ISNUMBER(E451),E451/'Bulk DivVar Analysis'!$C$114,"")</f>
        <v/>
      </c>
      <c r="H451" s="338" t="str">
        <f>IF(ISNUMBER(E451), IF(G451&gt;'Bulk DivVar Analysis'!$D$116,"Pass","Fail"),"")</f>
        <v/>
      </c>
      <c r="I451" s="338" t="str">
        <f t="shared" ref="I451:I514" si="9">_xlfn.TEXTJOIN("_",TRUE,B451,C451)</f>
        <v/>
      </c>
      <c r="J451" s="339"/>
      <c r="K451" s="339"/>
      <c r="L451" s="339"/>
      <c r="M451" s="339"/>
      <c r="N451" s="339"/>
      <c r="O451" s="339"/>
      <c r="P451" s="339"/>
      <c r="Q451" s="339"/>
    </row>
    <row r="452" spans="1:17" ht="13.5" customHeight="1">
      <c r="A452" s="481"/>
      <c r="B452" s="481"/>
      <c r="C452" s="481"/>
      <c r="D452" s="481"/>
      <c r="E452" s="481"/>
      <c r="F452" s="339"/>
      <c r="G452" s="340" t="str">
        <f>IF(ISNUMBER(E452),E452/'Bulk DivVar Analysis'!$C$114,"")</f>
        <v/>
      </c>
      <c r="H452" s="338" t="str">
        <f>IF(ISNUMBER(E452), IF(G452&gt;'Bulk DivVar Analysis'!$D$116,"Pass","Fail"),"")</f>
        <v/>
      </c>
      <c r="I452" s="338" t="str">
        <f t="shared" si="9"/>
        <v/>
      </c>
      <c r="J452" s="339"/>
      <c r="K452" s="339"/>
      <c r="L452" s="339"/>
      <c r="M452" s="339"/>
      <c r="N452" s="339"/>
      <c r="O452" s="339"/>
      <c r="P452" s="339"/>
      <c r="Q452" s="339"/>
    </row>
    <row r="453" spans="1:17" ht="13.5" customHeight="1">
      <c r="A453" s="481"/>
      <c r="B453" s="481"/>
      <c r="C453" s="481"/>
      <c r="D453" s="481"/>
      <c r="E453" s="481"/>
      <c r="F453" s="339"/>
      <c r="G453" s="340" t="str">
        <f>IF(ISNUMBER(E453),E453/'Bulk DivVar Analysis'!$C$114,"")</f>
        <v/>
      </c>
      <c r="H453" s="338" t="str">
        <f>IF(ISNUMBER(E453), IF(G453&gt;'Bulk DivVar Analysis'!$D$116,"Pass","Fail"),"")</f>
        <v/>
      </c>
      <c r="I453" s="338" t="str">
        <f t="shared" si="9"/>
        <v/>
      </c>
      <c r="J453" s="339"/>
      <c r="K453" s="339"/>
      <c r="L453" s="339"/>
      <c r="M453" s="339"/>
      <c r="N453" s="339"/>
      <c r="O453" s="339"/>
      <c r="P453" s="339"/>
      <c r="Q453" s="339"/>
    </row>
    <row r="454" spans="1:17" ht="13.5" customHeight="1">
      <c r="A454" s="481"/>
      <c r="B454" s="481"/>
      <c r="C454" s="481"/>
      <c r="D454" s="481"/>
      <c r="E454" s="481"/>
      <c r="F454" s="339"/>
      <c r="G454" s="340" t="str">
        <f>IF(ISNUMBER(E454),E454/'Bulk DivVar Analysis'!$C$114,"")</f>
        <v/>
      </c>
      <c r="H454" s="338" t="str">
        <f>IF(ISNUMBER(E454), IF(G454&gt;'Bulk DivVar Analysis'!$D$116,"Pass","Fail"),"")</f>
        <v/>
      </c>
      <c r="I454" s="338" t="str">
        <f t="shared" si="9"/>
        <v/>
      </c>
      <c r="J454" s="339"/>
      <c r="K454" s="339"/>
      <c r="L454" s="339"/>
      <c r="M454" s="339"/>
      <c r="N454" s="339"/>
      <c r="O454" s="339"/>
      <c r="P454" s="339"/>
      <c r="Q454" s="339"/>
    </row>
    <row r="455" spans="1:17" ht="13.5" customHeight="1">
      <c r="A455" s="481"/>
      <c r="B455" s="481"/>
      <c r="C455" s="481"/>
      <c r="D455" s="481"/>
      <c r="E455" s="481"/>
      <c r="F455" s="339"/>
      <c r="G455" s="340" t="str">
        <f>IF(ISNUMBER(E455),E455/'Bulk DivVar Analysis'!$C$114,"")</f>
        <v/>
      </c>
      <c r="H455" s="338" t="str">
        <f>IF(ISNUMBER(E455), IF(G455&gt;'Bulk DivVar Analysis'!$D$116,"Pass","Fail"),"")</f>
        <v/>
      </c>
      <c r="I455" s="338" t="str">
        <f t="shared" si="9"/>
        <v/>
      </c>
      <c r="J455" s="339"/>
      <c r="K455" s="339"/>
      <c r="L455" s="339"/>
      <c r="M455" s="339"/>
      <c r="N455" s="339"/>
      <c r="O455" s="339"/>
      <c r="P455" s="339"/>
      <c r="Q455" s="339"/>
    </row>
    <row r="456" spans="1:17" ht="13.5" customHeight="1">
      <c r="A456" s="481"/>
      <c r="B456" s="481"/>
      <c r="C456" s="481"/>
      <c r="D456" s="481"/>
      <c r="E456" s="481"/>
      <c r="F456" s="339"/>
      <c r="G456" s="340" t="str">
        <f>IF(ISNUMBER(E456),E456/'Bulk DivVar Analysis'!$C$114,"")</f>
        <v/>
      </c>
      <c r="H456" s="338" t="str">
        <f>IF(ISNUMBER(E456), IF(G456&gt;'Bulk DivVar Analysis'!$D$116,"Pass","Fail"),"")</f>
        <v/>
      </c>
      <c r="I456" s="338" t="str">
        <f t="shared" si="9"/>
        <v/>
      </c>
      <c r="J456" s="339"/>
      <c r="K456" s="339"/>
      <c r="L456" s="339"/>
      <c r="M456" s="339"/>
      <c r="N456" s="339"/>
      <c r="O456" s="339"/>
      <c r="P456" s="339"/>
      <c r="Q456" s="339"/>
    </row>
    <row r="457" spans="1:17" ht="13.5" customHeight="1">
      <c r="A457" s="481"/>
      <c r="B457" s="481"/>
      <c r="C457" s="481"/>
      <c r="D457" s="481"/>
      <c r="E457" s="481"/>
      <c r="F457" s="339"/>
      <c r="G457" s="340" t="str">
        <f>IF(ISNUMBER(E457),E457/'Bulk DivVar Analysis'!$C$114,"")</f>
        <v/>
      </c>
      <c r="H457" s="338" t="str">
        <f>IF(ISNUMBER(E457), IF(G457&gt;'Bulk DivVar Analysis'!$D$116,"Pass","Fail"),"")</f>
        <v/>
      </c>
      <c r="I457" s="338" t="str">
        <f t="shared" si="9"/>
        <v/>
      </c>
      <c r="J457" s="339"/>
      <c r="K457" s="339"/>
      <c r="L457" s="339"/>
      <c r="M457" s="339"/>
      <c r="N457" s="339"/>
      <c r="O457" s="339"/>
      <c r="P457" s="339"/>
      <c r="Q457" s="339"/>
    </row>
    <row r="458" spans="1:17" ht="13.5" customHeight="1">
      <c r="A458" s="481"/>
      <c r="B458" s="481"/>
      <c r="C458" s="481"/>
      <c r="D458" s="481"/>
      <c r="E458" s="481"/>
      <c r="F458" s="339"/>
      <c r="G458" s="340" t="str">
        <f>IF(ISNUMBER(E458),E458/'Bulk DivVar Analysis'!$C$114,"")</f>
        <v/>
      </c>
      <c r="H458" s="338" t="str">
        <f>IF(ISNUMBER(E458), IF(G458&gt;'Bulk DivVar Analysis'!$D$116,"Pass","Fail"),"")</f>
        <v/>
      </c>
      <c r="I458" s="338" t="str">
        <f t="shared" si="9"/>
        <v/>
      </c>
      <c r="J458" s="339"/>
      <c r="K458" s="339"/>
      <c r="L458" s="339"/>
      <c r="M458" s="339"/>
      <c r="N458" s="339"/>
      <c r="O458" s="339"/>
      <c r="P458" s="339"/>
      <c r="Q458" s="339"/>
    </row>
    <row r="459" spans="1:17" ht="13.5" customHeight="1">
      <c r="A459" s="481"/>
      <c r="B459" s="481"/>
      <c r="C459" s="481"/>
      <c r="D459" s="481"/>
      <c r="E459" s="481"/>
      <c r="F459" s="339"/>
      <c r="G459" s="340" t="str">
        <f>IF(ISNUMBER(E459),E459/'Bulk DivVar Analysis'!$C$114,"")</f>
        <v/>
      </c>
      <c r="H459" s="338" t="str">
        <f>IF(ISNUMBER(E459), IF(G459&gt;'Bulk DivVar Analysis'!$D$116,"Pass","Fail"),"")</f>
        <v/>
      </c>
      <c r="I459" s="338" t="str">
        <f t="shared" si="9"/>
        <v/>
      </c>
      <c r="J459" s="339"/>
      <c r="K459" s="339"/>
      <c r="L459" s="339"/>
      <c r="M459" s="339"/>
      <c r="N459" s="339"/>
      <c r="O459" s="339"/>
      <c r="P459" s="339"/>
      <c r="Q459" s="339"/>
    </row>
    <row r="460" spans="1:17" ht="13.5" customHeight="1">
      <c r="A460" s="481"/>
      <c r="B460" s="481"/>
      <c r="C460" s="481"/>
      <c r="D460" s="481"/>
      <c r="E460" s="481"/>
      <c r="F460" s="339"/>
      <c r="G460" s="340" t="str">
        <f>IF(ISNUMBER(E460),E460/'Bulk DivVar Analysis'!$C$114,"")</f>
        <v/>
      </c>
      <c r="H460" s="338" t="str">
        <f>IF(ISNUMBER(E460), IF(G460&gt;'Bulk DivVar Analysis'!$D$116,"Pass","Fail"),"")</f>
        <v/>
      </c>
      <c r="I460" s="338" t="str">
        <f t="shared" si="9"/>
        <v/>
      </c>
      <c r="J460" s="339"/>
      <c r="K460" s="339"/>
      <c r="L460" s="339"/>
      <c r="M460" s="339"/>
      <c r="N460" s="339"/>
      <c r="O460" s="339"/>
      <c r="P460" s="339"/>
      <c r="Q460" s="339"/>
    </row>
    <row r="461" spans="1:17" ht="13.5" customHeight="1">
      <c r="A461" s="481"/>
      <c r="B461" s="481"/>
      <c r="C461" s="481"/>
      <c r="D461" s="481"/>
      <c r="E461" s="481"/>
      <c r="F461" s="339"/>
      <c r="G461" s="340" t="str">
        <f>IF(ISNUMBER(E461),E461/'Bulk DivVar Analysis'!$C$114,"")</f>
        <v/>
      </c>
      <c r="H461" s="338" t="str">
        <f>IF(ISNUMBER(E461), IF(G461&gt;'Bulk DivVar Analysis'!$D$116,"Pass","Fail"),"")</f>
        <v/>
      </c>
      <c r="I461" s="338" t="str">
        <f t="shared" si="9"/>
        <v/>
      </c>
      <c r="J461" s="339"/>
      <c r="K461" s="339"/>
      <c r="L461" s="339"/>
      <c r="M461" s="339"/>
      <c r="N461" s="339"/>
      <c r="O461" s="339"/>
      <c r="P461" s="339"/>
      <c r="Q461" s="339"/>
    </row>
    <row r="462" spans="1:17" ht="13.5" customHeight="1">
      <c r="A462" s="481"/>
      <c r="B462" s="481"/>
      <c r="C462" s="481"/>
      <c r="D462" s="481"/>
      <c r="E462" s="481"/>
      <c r="F462" s="339"/>
      <c r="G462" s="340" t="str">
        <f>IF(ISNUMBER(E462),E462/'Bulk DivVar Analysis'!$C$114,"")</f>
        <v/>
      </c>
      <c r="H462" s="338" t="str">
        <f>IF(ISNUMBER(E462), IF(G462&gt;'Bulk DivVar Analysis'!$D$116,"Pass","Fail"),"")</f>
        <v/>
      </c>
      <c r="I462" s="338" t="str">
        <f t="shared" si="9"/>
        <v/>
      </c>
      <c r="J462" s="339"/>
      <c r="K462" s="339"/>
      <c r="L462" s="339"/>
      <c r="M462" s="339"/>
      <c r="N462" s="339"/>
      <c r="O462" s="339"/>
      <c r="P462" s="339"/>
      <c r="Q462" s="339"/>
    </row>
    <row r="463" spans="1:17" ht="13.5" customHeight="1">
      <c r="A463" s="481"/>
      <c r="B463" s="481"/>
      <c r="C463" s="481"/>
      <c r="D463" s="481"/>
      <c r="E463" s="481"/>
      <c r="F463" s="339"/>
      <c r="G463" s="340" t="str">
        <f>IF(ISNUMBER(E463),E463/'Bulk DivVar Analysis'!$C$114,"")</f>
        <v/>
      </c>
      <c r="H463" s="338" t="str">
        <f>IF(ISNUMBER(E463), IF(G463&gt;'Bulk DivVar Analysis'!$D$116,"Pass","Fail"),"")</f>
        <v/>
      </c>
      <c r="I463" s="338" t="str">
        <f t="shared" si="9"/>
        <v/>
      </c>
      <c r="J463" s="339"/>
      <c r="K463" s="339"/>
      <c r="L463" s="339"/>
      <c r="M463" s="339"/>
      <c r="N463" s="339"/>
      <c r="O463" s="339"/>
      <c r="P463" s="339"/>
      <c r="Q463" s="339"/>
    </row>
    <row r="464" spans="1:17" ht="13.5" customHeight="1">
      <c r="A464" s="481"/>
      <c r="B464" s="481"/>
      <c r="C464" s="481"/>
      <c r="D464" s="481"/>
      <c r="E464" s="481"/>
      <c r="F464" s="339"/>
      <c r="G464" s="340" t="str">
        <f>IF(ISNUMBER(E464),E464/'Bulk DivVar Analysis'!$C$114,"")</f>
        <v/>
      </c>
      <c r="H464" s="338" t="str">
        <f>IF(ISNUMBER(E464), IF(G464&gt;'Bulk DivVar Analysis'!$D$116,"Pass","Fail"),"")</f>
        <v/>
      </c>
      <c r="I464" s="338" t="str">
        <f t="shared" si="9"/>
        <v/>
      </c>
      <c r="J464" s="339"/>
      <c r="K464" s="339"/>
      <c r="L464" s="339"/>
      <c r="M464" s="339"/>
      <c r="N464" s="339"/>
      <c r="O464" s="339"/>
      <c r="P464" s="339"/>
      <c r="Q464" s="339"/>
    </row>
    <row r="465" spans="1:17" ht="13.5" customHeight="1">
      <c r="A465" s="481"/>
      <c r="B465" s="481"/>
      <c r="C465" s="481"/>
      <c r="D465" s="481"/>
      <c r="E465" s="481"/>
      <c r="F465" s="339"/>
      <c r="G465" s="340" t="str">
        <f>IF(ISNUMBER(E465),E465/'Bulk DivVar Analysis'!$C$114,"")</f>
        <v/>
      </c>
      <c r="H465" s="338" t="str">
        <f>IF(ISNUMBER(E465), IF(G465&gt;'Bulk DivVar Analysis'!$D$116,"Pass","Fail"),"")</f>
        <v/>
      </c>
      <c r="I465" s="338" t="str">
        <f t="shared" si="9"/>
        <v/>
      </c>
      <c r="J465" s="339"/>
      <c r="K465" s="339"/>
      <c r="L465" s="339"/>
      <c r="M465" s="339"/>
      <c r="N465" s="339"/>
      <c r="O465" s="339"/>
      <c r="P465" s="339"/>
      <c r="Q465" s="339"/>
    </row>
    <row r="466" spans="1:17" ht="13.5" customHeight="1">
      <c r="A466" s="481"/>
      <c r="B466" s="481"/>
      <c r="C466" s="481"/>
      <c r="D466" s="481"/>
      <c r="E466" s="481"/>
      <c r="F466" s="339"/>
      <c r="G466" s="340" t="str">
        <f>IF(ISNUMBER(E466),E466/'Bulk DivVar Analysis'!$C$114,"")</f>
        <v/>
      </c>
      <c r="H466" s="338" t="str">
        <f>IF(ISNUMBER(E466), IF(G466&gt;'Bulk DivVar Analysis'!$D$116,"Pass","Fail"),"")</f>
        <v/>
      </c>
      <c r="I466" s="338" t="str">
        <f t="shared" si="9"/>
        <v/>
      </c>
      <c r="J466" s="339"/>
      <c r="K466" s="339"/>
      <c r="L466" s="339"/>
      <c r="M466" s="339"/>
      <c r="N466" s="339"/>
      <c r="O466" s="339"/>
      <c r="P466" s="339"/>
      <c r="Q466" s="339"/>
    </row>
    <row r="467" spans="1:17" ht="13.5" customHeight="1">
      <c r="A467" s="481"/>
      <c r="B467" s="481"/>
      <c r="C467" s="481"/>
      <c r="D467" s="481"/>
      <c r="E467" s="481"/>
      <c r="F467" s="339"/>
      <c r="G467" s="340" t="str">
        <f>IF(ISNUMBER(E467),E467/'Bulk DivVar Analysis'!$C$114,"")</f>
        <v/>
      </c>
      <c r="H467" s="338" t="str">
        <f>IF(ISNUMBER(E467), IF(G467&gt;'Bulk DivVar Analysis'!$D$116,"Pass","Fail"),"")</f>
        <v/>
      </c>
      <c r="I467" s="338" t="str">
        <f t="shared" si="9"/>
        <v/>
      </c>
      <c r="J467" s="339"/>
      <c r="K467" s="339"/>
      <c r="L467" s="339"/>
      <c r="M467" s="339"/>
      <c r="N467" s="339"/>
      <c r="O467" s="339"/>
      <c r="P467" s="339"/>
      <c r="Q467" s="339"/>
    </row>
    <row r="468" spans="1:17" ht="13.5" customHeight="1">
      <c r="A468" s="481"/>
      <c r="B468" s="481"/>
      <c r="C468" s="481"/>
      <c r="D468" s="481"/>
      <c r="E468" s="481"/>
      <c r="F468" s="339"/>
      <c r="G468" s="340" t="str">
        <f>IF(ISNUMBER(E468),E468/'Bulk DivVar Analysis'!$C$114,"")</f>
        <v/>
      </c>
      <c r="H468" s="338" t="str">
        <f>IF(ISNUMBER(E468), IF(G468&gt;'Bulk DivVar Analysis'!$D$116,"Pass","Fail"),"")</f>
        <v/>
      </c>
      <c r="I468" s="338" t="str">
        <f t="shared" si="9"/>
        <v/>
      </c>
      <c r="J468" s="339"/>
      <c r="K468" s="339"/>
      <c r="L468" s="339"/>
      <c r="M468" s="339"/>
      <c r="N468" s="339"/>
      <c r="O468" s="339"/>
      <c r="P468" s="339"/>
      <c r="Q468" s="339"/>
    </row>
    <row r="469" spans="1:17" ht="13.5" customHeight="1">
      <c r="A469" s="481"/>
      <c r="B469" s="481"/>
      <c r="C469" s="481"/>
      <c r="D469" s="481"/>
      <c r="E469" s="481"/>
      <c r="F469" s="339"/>
      <c r="G469" s="340" t="str">
        <f>IF(ISNUMBER(E469),E469/'Bulk DivVar Analysis'!$C$114,"")</f>
        <v/>
      </c>
      <c r="H469" s="338" t="str">
        <f>IF(ISNUMBER(E469), IF(G469&gt;'Bulk DivVar Analysis'!$D$116,"Pass","Fail"),"")</f>
        <v/>
      </c>
      <c r="I469" s="338" t="str">
        <f t="shared" si="9"/>
        <v/>
      </c>
      <c r="J469" s="339"/>
      <c r="K469" s="339"/>
      <c r="L469" s="339"/>
      <c r="M469" s="339"/>
      <c r="N469" s="339"/>
      <c r="O469" s="339"/>
      <c r="P469" s="339"/>
      <c r="Q469" s="339"/>
    </row>
    <row r="470" spans="1:17" ht="13.5" customHeight="1">
      <c r="A470" s="481"/>
      <c r="B470" s="481"/>
      <c r="C470" s="481"/>
      <c r="D470" s="481"/>
      <c r="E470" s="481"/>
      <c r="F470" s="339"/>
      <c r="G470" s="340" t="str">
        <f>IF(ISNUMBER(E470),E470/'Bulk DivVar Analysis'!$C$114,"")</f>
        <v/>
      </c>
      <c r="H470" s="338" t="str">
        <f>IF(ISNUMBER(E470), IF(G470&gt;'Bulk DivVar Analysis'!$D$116,"Pass","Fail"),"")</f>
        <v/>
      </c>
      <c r="I470" s="338" t="str">
        <f t="shared" si="9"/>
        <v/>
      </c>
      <c r="J470" s="339"/>
      <c r="K470" s="339"/>
      <c r="L470" s="339"/>
      <c r="M470" s="339"/>
      <c r="N470" s="339"/>
      <c r="O470" s="339"/>
      <c r="P470" s="339"/>
      <c r="Q470" s="339"/>
    </row>
    <row r="471" spans="1:17" ht="13.5" customHeight="1">
      <c r="A471" s="481"/>
      <c r="B471" s="481"/>
      <c r="C471" s="481"/>
      <c r="D471" s="481"/>
      <c r="E471" s="481"/>
      <c r="F471" s="339"/>
      <c r="G471" s="340" t="str">
        <f>IF(ISNUMBER(E471),E471/'Bulk DivVar Analysis'!$C$114,"")</f>
        <v/>
      </c>
      <c r="H471" s="338" t="str">
        <f>IF(ISNUMBER(E471), IF(G471&gt;'Bulk DivVar Analysis'!$D$116,"Pass","Fail"),"")</f>
        <v/>
      </c>
      <c r="I471" s="338" t="str">
        <f t="shared" si="9"/>
        <v/>
      </c>
      <c r="J471" s="339"/>
      <c r="K471" s="339"/>
      <c r="L471" s="339"/>
      <c r="M471" s="339"/>
      <c r="N471" s="339"/>
      <c r="O471" s="339"/>
      <c r="P471" s="339"/>
      <c r="Q471" s="339"/>
    </row>
    <row r="472" spans="1:17" ht="13.5" customHeight="1">
      <c r="A472" s="481"/>
      <c r="B472" s="481"/>
      <c r="C472" s="481"/>
      <c r="D472" s="481"/>
      <c r="E472" s="481"/>
      <c r="F472" s="339"/>
      <c r="G472" s="340" t="str">
        <f>IF(ISNUMBER(E472),E472/'Bulk DivVar Analysis'!$C$114,"")</f>
        <v/>
      </c>
      <c r="H472" s="338" t="str">
        <f>IF(ISNUMBER(E472), IF(G472&gt;'Bulk DivVar Analysis'!$D$116,"Pass","Fail"),"")</f>
        <v/>
      </c>
      <c r="I472" s="338" t="str">
        <f t="shared" si="9"/>
        <v/>
      </c>
      <c r="J472" s="339"/>
      <c r="K472" s="339"/>
      <c r="L472" s="339"/>
      <c r="M472" s="339"/>
      <c r="N472" s="339"/>
      <c r="O472" s="339"/>
      <c r="P472" s="339"/>
      <c r="Q472" s="339"/>
    </row>
    <row r="473" spans="1:17" ht="13.5" customHeight="1">
      <c r="A473" s="481"/>
      <c r="B473" s="481"/>
      <c r="C473" s="481"/>
      <c r="D473" s="481"/>
      <c r="E473" s="481"/>
      <c r="F473" s="339"/>
      <c r="G473" s="340" t="str">
        <f>IF(ISNUMBER(E473),E473/'Bulk DivVar Analysis'!$C$114,"")</f>
        <v/>
      </c>
      <c r="H473" s="338" t="str">
        <f>IF(ISNUMBER(E473), IF(G473&gt;'Bulk DivVar Analysis'!$D$116,"Pass","Fail"),"")</f>
        <v/>
      </c>
      <c r="I473" s="338" t="str">
        <f t="shared" si="9"/>
        <v/>
      </c>
      <c r="J473" s="339"/>
      <c r="K473" s="339"/>
      <c r="L473" s="339"/>
      <c r="M473" s="339"/>
      <c r="N473" s="339"/>
      <c r="O473" s="339"/>
      <c r="P473" s="339"/>
      <c r="Q473" s="339"/>
    </row>
    <row r="474" spans="1:17" ht="13.5" customHeight="1">
      <c r="A474" s="481"/>
      <c r="B474" s="481"/>
      <c r="C474" s="481"/>
      <c r="D474" s="481"/>
      <c r="E474" s="481"/>
      <c r="F474" s="339"/>
      <c r="G474" s="340" t="str">
        <f>IF(ISNUMBER(E474),E474/'Bulk DivVar Analysis'!$C$114,"")</f>
        <v/>
      </c>
      <c r="H474" s="338" t="str">
        <f>IF(ISNUMBER(E474), IF(G474&gt;'Bulk DivVar Analysis'!$D$116,"Pass","Fail"),"")</f>
        <v/>
      </c>
      <c r="I474" s="338" t="str">
        <f t="shared" si="9"/>
        <v/>
      </c>
      <c r="J474" s="339"/>
      <c r="K474" s="339"/>
      <c r="L474" s="339"/>
      <c r="M474" s="339"/>
      <c r="N474" s="339"/>
      <c r="O474" s="339"/>
      <c r="P474" s="339"/>
      <c r="Q474" s="339"/>
    </row>
    <row r="475" spans="1:17" ht="13.5" customHeight="1">
      <c r="A475" s="481"/>
      <c r="B475" s="481"/>
      <c r="C475" s="481"/>
      <c r="D475" s="481"/>
      <c r="E475" s="481"/>
      <c r="F475" s="339"/>
      <c r="G475" s="340" t="str">
        <f>IF(ISNUMBER(E475),E475/'Bulk DivVar Analysis'!$C$114,"")</f>
        <v/>
      </c>
      <c r="H475" s="338" t="str">
        <f>IF(ISNUMBER(E475), IF(G475&gt;'Bulk DivVar Analysis'!$D$116,"Pass","Fail"),"")</f>
        <v/>
      </c>
      <c r="I475" s="338" t="str">
        <f t="shared" si="9"/>
        <v/>
      </c>
      <c r="J475" s="339"/>
      <c r="K475" s="339"/>
      <c r="L475" s="339"/>
      <c r="M475" s="339"/>
      <c r="N475" s="339"/>
      <c r="O475" s="339"/>
      <c r="P475" s="339"/>
      <c r="Q475" s="339"/>
    </row>
    <row r="476" spans="1:17" ht="13.5" customHeight="1">
      <c r="A476" s="481"/>
      <c r="B476" s="481"/>
      <c r="C476" s="481"/>
      <c r="D476" s="481"/>
      <c r="E476" s="481"/>
      <c r="F476" s="339"/>
      <c r="G476" s="340" t="str">
        <f>IF(ISNUMBER(E476),E476/'Bulk DivVar Analysis'!$C$114,"")</f>
        <v/>
      </c>
      <c r="H476" s="338" t="str">
        <f>IF(ISNUMBER(E476), IF(G476&gt;'Bulk DivVar Analysis'!$D$116,"Pass","Fail"),"")</f>
        <v/>
      </c>
      <c r="I476" s="338" t="str">
        <f t="shared" si="9"/>
        <v/>
      </c>
      <c r="J476" s="339"/>
      <c r="K476" s="339"/>
      <c r="L476" s="339"/>
      <c r="M476" s="339"/>
      <c r="N476" s="339"/>
      <c r="O476" s="339"/>
      <c r="P476" s="339"/>
      <c r="Q476" s="339"/>
    </row>
    <row r="477" spans="1:17" ht="13.5" customHeight="1">
      <c r="A477" s="481"/>
      <c r="B477" s="481"/>
      <c r="C477" s="481"/>
      <c r="D477" s="481"/>
      <c r="E477" s="481"/>
      <c r="F477" s="339"/>
      <c r="G477" s="340" t="str">
        <f>IF(ISNUMBER(E477),E477/'Bulk DivVar Analysis'!$C$114,"")</f>
        <v/>
      </c>
      <c r="H477" s="338" t="str">
        <f>IF(ISNUMBER(E477), IF(G477&gt;'Bulk DivVar Analysis'!$D$116,"Pass","Fail"),"")</f>
        <v/>
      </c>
      <c r="I477" s="338" t="str">
        <f t="shared" si="9"/>
        <v/>
      </c>
      <c r="J477" s="339"/>
      <c r="K477" s="339"/>
      <c r="L477" s="339"/>
      <c r="M477" s="339"/>
      <c r="N477" s="339"/>
      <c r="O477" s="339"/>
      <c r="P477" s="339"/>
      <c r="Q477" s="339"/>
    </row>
    <row r="478" spans="1:17" ht="13.5" customHeight="1">
      <c r="A478" s="481"/>
      <c r="B478" s="481"/>
      <c r="C478" s="481"/>
      <c r="D478" s="481"/>
      <c r="E478" s="481"/>
      <c r="F478" s="339"/>
      <c r="G478" s="340" t="str">
        <f>IF(ISNUMBER(E478),E478/'Bulk DivVar Analysis'!$C$114,"")</f>
        <v/>
      </c>
      <c r="H478" s="338" t="str">
        <f>IF(ISNUMBER(E478), IF(G478&gt;'Bulk DivVar Analysis'!$D$116,"Pass","Fail"),"")</f>
        <v/>
      </c>
      <c r="I478" s="338" t="str">
        <f t="shared" si="9"/>
        <v/>
      </c>
      <c r="J478" s="339"/>
      <c r="K478" s="339"/>
      <c r="L478" s="339"/>
      <c r="M478" s="339"/>
      <c r="N478" s="339"/>
      <c r="O478" s="339"/>
      <c r="P478" s="339"/>
      <c r="Q478" s="339"/>
    </row>
    <row r="479" spans="1:17" ht="13.5" customHeight="1">
      <c r="A479" s="481"/>
      <c r="B479" s="481"/>
      <c r="C479" s="481"/>
      <c r="D479" s="481"/>
      <c r="E479" s="481"/>
      <c r="F479" s="339"/>
      <c r="G479" s="340" t="str">
        <f>IF(ISNUMBER(E479),E479/'Bulk DivVar Analysis'!$C$114,"")</f>
        <v/>
      </c>
      <c r="H479" s="338" t="str">
        <f>IF(ISNUMBER(E479), IF(G479&gt;'Bulk DivVar Analysis'!$D$116,"Pass","Fail"),"")</f>
        <v/>
      </c>
      <c r="I479" s="338" t="str">
        <f t="shared" si="9"/>
        <v/>
      </c>
      <c r="J479" s="339"/>
      <c r="K479" s="339"/>
      <c r="L479" s="339"/>
      <c r="M479" s="339"/>
      <c r="N479" s="339"/>
      <c r="O479" s="339"/>
      <c r="P479" s="339"/>
      <c r="Q479" s="339"/>
    </row>
    <row r="480" spans="1:17" ht="13.5" customHeight="1">
      <c r="A480" s="481"/>
      <c r="B480" s="481"/>
      <c r="C480" s="481"/>
      <c r="D480" s="481"/>
      <c r="E480" s="481"/>
      <c r="F480" s="339"/>
      <c r="G480" s="340" t="str">
        <f>IF(ISNUMBER(E480),E480/'Bulk DivVar Analysis'!$C$114,"")</f>
        <v/>
      </c>
      <c r="H480" s="338" t="str">
        <f>IF(ISNUMBER(E480), IF(G480&gt;'Bulk DivVar Analysis'!$D$116,"Pass","Fail"),"")</f>
        <v/>
      </c>
      <c r="I480" s="338" t="str">
        <f t="shared" si="9"/>
        <v/>
      </c>
      <c r="J480" s="339"/>
      <c r="K480" s="339"/>
      <c r="L480" s="339"/>
      <c r="M480" s="339"/>
      <c r="N480" s="339"/>
      <c r="O480" s="339"/>
      <c r="P480" s="339"/>
      <c r="Q480" s="339"/>
    </row>
    <row r="481" spans="1:17" ht="13.5" customHeight="1">
      <c r="A481" s="481"/>
      <c r="B481" s="481"/>
      <c r="C481" s="481"/>
      <c r="D481" s="481"/>
      <c r="E481" s="481"/>
      <c r="F481" s="339"/>
      <c r="G481" s="340" t="str">
        <f>IF(ISNUMBER(E481),E481/'Bulk DivVar Analysis'!$C$114,"")</f>
        <v/>
      </c>
      <c r="H481" s="338" t="str">
        <f>IF(ISNUMBER(E481), IF(G481&gt;'Bulk DivVar Analysis'!$D$116,"Pass","Fail"),"")</f>
        <v/>
      </c>
      <c r="I481" s="338" t="str">
        <f t="shared" si="9"/>
        <v/>
      </c>
      <c r="J481" s="339"/>
      <c r="K481" s="339"/>
      <c r="L481" s="339"/>
      <c r="M481" s="339"/>
      <c r="N481" s="339"/>
      <c r="O481" s="339"/>
      <c r="P481" s="339"/>
      <c r="Q481" s="339"/>
    </row>
    <row r="482" spans="1:17" ht="13.5" customHeight="1">
      <c r="A482" s="481"/>
      <c r="B482" s="481"/>
      <c r="C482" s="481"/>
      <c r="D482" s="481"/>
      <c r="E482" s="481"/>
      <c r="F482" s="339"/>
      <c r="G482" s="340" t="str">
        <f>IF(ISNUMBER(E482),E482/'Bulk DivVar Analysis'!$C$114,"")</f>
        <v/>
      </c>
      <c r="H482" s="338" t="str">
        <f>IF(ISNUMBER(E482), IF(G482&gt;'Bulk DivVar Analysis'!$D$116,"Pass","Fail"),"")</f>
        <v/>
      </c>
      <c r="I482" s="338" t="str">
        <f t="shared" si="9"/>
        <v/>
      </c>
      <c r="J482" s="339"/>
      <c r="K482" s="339"/>
      <c r="L482" s="339"/>
      <c r="M482" s="339"/>
      <c r="N482" s="339"/>
      <c r="O482" s="339"/>
      <c r="P482" s="339"/>
      <c r="Q482" s="339"/>
    </row>
    <row r="483" spans="1:17" ht="13.5" customHeight="1">
      <c r="A483" s="481"/>
      <c r="B483" s="481"/>
      <c r="C483" s="481"/>
      <c r="D483" s="481"/>
      <c r="E483" s="481"/>
      <c r="F483" s="339"/>
      <c r="G483" s="340" t="str">
        <f>IF(ISNUMBER(E483),E483/'Bulk DivVar Analysis'!$C$114,"")</f>
        <v/>
      </c>
      <c r="H483" s="338" t="str">
        <f>IF(ISNUMBER(E483), IF(G483&gt;'Bulk DivVar Analysis'!$D$116,"Pass","Fail"),"")</f>
        <v/>
      </c>
      <c r="I483" s="338" t="str">
        <f t="shared" si="9"/>
        <v/>
      </c>
      <c r="J483" s="339"/>
      <c r="K483" s="339"/>
      <c r="L483" s="339"/>
      <c r="M483" s="339"/>
      <c r="N483" s="339"/>
      <c r="O483" s="339"/>
      <c r="P483" s="339"/>
      <c r="Q483" s="339"/>
    </row>
    <row r="484" spans="1:17" ht="13.5" customHeight="1">
      <c r="A484" s="481"/>
      <c r="B484" s="481"/>
      <c r="C484" s="481"/>
      <c r="D484" s="481"/>
      <c r="E484" s="481"/>
      <c r="F484" s="339"/>
      <c r="G484" s="340" t="str">
        <f>IF(ISNUMBER(E484),E484/'Bulk DivVar Analysis'!$C$114,"")</f>
        <v/>
      </c>
      <c r="H484" s="338" t="str">
        <f>IF(ISNUMBER(E484), IF(G484&gt;'Bulk DivVar Analysis'!$D$116,"Pass","Fail"),"")</f>
        <v/>
      </c>
      <c r="I484" s="338" t="str">
        <f t="shared" si="9"/>
        <v/>
      </c>
      <c r="J484" s="339"/>
      <c r="K484" s="339"/>
      <c r="L484" s="339"/>
      <c r="M484" s="339"/>
      <c r="N484" s="339"/>
      <c r="O484" s="339"/>
      <c r="P484" s="339"/>
      <c r="Q484" s="339"/>
    </row>
    <row r="485" spans="1:17" ht="13.5" customHeight="1">
      <c r="A485" s="481"/>
      <c r="B485" s="481"/>
      <c r="C485" s="481"/>
      <c r="D485" s="481"/>
      <c r="E485" s="481"/>
      <c r="F485" s="339"/>
      <c r="G485" s="340" t="str">
        <f>IF(ISNUMBER(E485),E485/'Bulk DivVar Analysis'!$C$114,"")</f>
        <v/>
      </c>
      <c r="H485" s="338" t="str">
        <f>IF(ISNUMBER(E485), IF(G485&gt;'Bulk DivVar Analysis'!$D$116,"Pass","Fail"),"")</f>
        <v/>
      </c>
      <c r="I485" s="338" t="str">
        <f t="shared" si="9"/>
        <v/>
      </c>
      <c r="J485" s="339"/>
      <c r="K485" s="339"/>
      <c r="L485" s="339"/>
      <c r="M485" s="339"/>
      <c r="N485" s="339"/>
      <c r="O485" s="339"/>
      <c r="P485" s="339"/>
      <c r="Q485" s="339"/>
    </row>
    <row r="486" spans="1:17" ht="13.5" customHeight="1">
      <c r="A486" s="481"/>
      <c r="B486" s="481"/>
      <c r="C486" s="481"/>
      <c r="D486" s="481"/>
      <c r="E486" s="481"/>
      <c r="F486" s="339"/>
      <c r="G486" s="340" t="str">
        <f>IF(ISNUMBER(E486),E486/'Bulk DivVar Analysis'!$C$114,"")</f>
        <v/>
      </c>
      <c r="H486" s="338" t="str">
        <f>IF(ISNUMBER(E486), IF(G486&gt;'Bulk DivVar Analysis'!$D$116,"Pass","Fail"),"")</f>
        <v/>
      </c>
      <c r="I486" s="338" t="str">
        <f t="shared" si="9"/>
        <v/>
      </c>
      <c r="J486" s="339"/>
      <c r="K486" s="339"/>
      <c r="L486" s="339"/>
      <c r="M486" s="339"/>
      <c r="N486" s="339"/>
      <c r="O486" s="339"/>
      <c r="P486" s="339"/>
      <c r="Q486" s="339"/>
    </row>
    <row r="487" spans="1:17" ht="13.5" customHeight="1">
      <c r="A487" s="481"/>
      <c r="B487" s="481"/>
      <c r="C487" s="481"/>
      <c r="D487" s="481"/>
      <c r="E487" s="481"/>
      <c r="F487" s="339"/>
      <c r="G487" s="340" t="str">
        <f>IF(ISNUMBER(E487),E487/'Bulk DivVar Analysis'!$C$114,"")</f>
        <v/>
      </c>
      <c r="H487" s="338" t="str">
        <f>IF(ISNUMBER(E487), IF(G487&gt;'Bulk DivVar Analysis'!$D$116,"Pass","Fail"),"")</f>
        <v/>
      </c>
      <c r="I487" s="338" t="str">
        <f t="shared" si="9"/>
        <v/>
      </c>
      <c r="J487" s="339"/>
      <c r="K487" s="339"/>
      <c r="L487" s="339"/>
      <c r="M487" s="339"/>
      <c r="N487" s="339"/>
      <c r="O487" s="339"/>
      <c r="P487" s="339"/>
      <c r="Q487" s="339"/>
    </row>
    <row r="488" spans="1:17" ht="13.5" customHeight="1">
      <c r="A488" s="481"/>
      <c r="B488" s="481"/>
      <c r="C488" s="481"/>
      <c r="D488" s="481"/>
      <c r="E488" s="481"/>
      <c r="F488" s="339"/>
      <c r="G488" s="340" t="str">
        <f>IF(ISNUMBER(E488),E488/'Bulk DivVar Analysis'!$C$114,"")</f>
        <v/>
      </c>
      <c r="H488" s="338" t="str">
        <f>IF(ISNUMBER(E488), IF(G488&gt;'Bulk DivVar Analysis'!$D$116,"Pass","Fail"),"")</f>
        <v/>
      </c>
      <c r="I488" s="338" t="str">
        <f t="shared" si="9"/>
        <v/>
      </c>
      <c r="J488" s="339"/>
      <c r="K488" s="339"/>
      <c r="L488" s="339"/>
      <c r="M488" s="339"/>
      <c r="N488" s="339"/>
      <c r="O488" s="339"/>
      <c r="P488" s="339"/>
      <c r="Q488" s="339"/>
    </row>
    <row r="489" spans="1:17" ht="13.5" customHeight="1">
      <c r="A489" s="481"/>
      <c r="B489" s="481"/>
      <c r="C489" s="481"/>
      <c r="D489" s="481"/>
      <c r="E489" s="481"/>
      <c r="F489" s="339"/>
      <c r="G489" s="340" t="str">
        <f>IF(ISNUMBER(E489),E489/'Bulk DivVar Analysis'!$C$114,"")</f>
        <v/>
      </c>
      <c r="H489" s="338" t="str">
        <f>IF(ISNUMBER(E489), IF(G489&gt;'Bulk DivVar Analysis'!$D$116,"Pass","Fail"),"")</f>
        <v/>
      </c>
      <c r="I489" s="338" t="str">
        <f t="shared" si="9"/>
        <v/>
      </c>
      <c r="J489" s="339"/>
      <c r="K489" s="339"/>
      <c r="L489" s="339"/>
      <c r="M489" s="339"/>
      <c r="N489" s="339"/>
      <c r="O489" s="339"/>
      <c r="P489" s="339"/>
      <c r="Q489" s="339"/>
    </row>
    <row r="490" spans="1:17" ht="13.5" customHeight="1">
      <c r="A490" s="481"/>
      <c r="B490" s="481"/>
      <c r="C490" s="481"/>
      <c r="D490" s="481"/>
      <c r="E490" s="481"/>
      <c r="F490" s="339"/>
      <c r="G490" s="340" t="str">
        <f>IF(ISNUMBER(E490),E490/'Bulk DivVar Analysis'!$C$114,"")</f>
        <v/>
      </c>
      <c r="H490" s="338" t="str">
        <f>IF(ISNUMBER(E490), IF(G490&gt;'Bulk DivVar Analysis'!$D$116,"Pass","Fail"),"")</f>
        <v/>
      </c>
      <c r="I490" s="338" t="str">
        <f t="shared" si="9"/>
        <v/>
      </c>
      <c r="J490" s="339"/>
      <c r="K490" s="339"/>
      <c r="L490" s="339"/>
      <c r="M490" s="339"/>
      <c r="N490" s="339"/>
      <c r="O490" s="339"/>
      <c r="P490" s="339"/>
      <c r="Q490" s="339"/>
    </row>
    <row r="491" spans="1:17" ht="13.5" customHeight="1">
      <c r="A491" s="481"/>
      <c r="B491" s="481"/>
      <c r="C491" s="481"/>
      <c r="D491" s="481"/>
      <c r="E491" s="481"/>
      <c r="F491" s="339"/>
      <c r="G491" s="340" t="str">
        <f>IF(ISNUMBER(E491),E491/'Bulk DivVar Analysis'!$C$114,"")</f>
        <v/>
      </c>
      <c r="H491" s="338" t="str">
        <f>IF(ISNUMBER(E491), IF(G491&gt;'Bulk DivVar Analysis'!$D$116,"Pass","Fail"),"")</f>
        <v/>
      </c>
      <c r="I491" s="338" t="str">
        <f t="shared" si="9"/>
        <v/>
      </c>
      <c r="J491" s="339"/>
      <c r="K491" s="339"/>
      <c r="L491" s="339"/>
      <c r="M491" s="339"/>
      <c r="N491" s="339"/>
      <c r="O491" s="339"/>
      <c r="P491" s="339"/>
      <c r="Q491" s="339"/>
    </row>
    <row r="492" spans="1:17" ht="13.5" customHeight="1">
      <c r="A492" s="481"/>
      <c r="B492" s="481"/>
      <c r="C492" s="481"/>
      <c r="D492" s="481"/>
      <c r="E492" s="481"/>
      <c r="F492" s="339"/>
      <c r="G492" s="340" t="str">
        <f>IF(ISNUMBER(E492),E492/'Bulk DivVar Analysis'!$C$114,"")</f>
        <v/>
      </c>
      <c r="H492" s="338" t="str">
        <f>IF(ISNUMBER(E492), IF(G492&gt;'Bulk DivVar Analysis'!$D$116,"Pass","Fail"),"")</f>
        <v/>
      </c>
      <c r="I492" s="338" t="str">
        <f t="shared" si="9"/>
        <v/>
      </c>
      <c r="J492" s="339"/>
      <c r="K492" s="339"/>
      <c r="L492" s="339"/>
      <c r="M492" s="339"/>
      <c r="N492" s="339"/>
      <c r="O492" s="339"/>
      <c r="P492" s="339"/>
      <c r="Q492" s="339"/>
    </row>
    <row r="493" spans="1:17" ht="13.5" customHeight="1">
      <c r="A493" s="481"/>
      <c r="B493" s="481"/>
      <c r="C493" s="481"/>
      <c r="D493" s="481"/>
      <c r="E493" s="481"/>
      <c r="F493" s="339"/>
      <c r="G493" s="340" t="str">
        <f>IF(ISNUMBER(E493),E493/'Bulk DivVar Analysis'!$C$114,"")</f>
        <v/>
      </c>
      <c r="H493" s="338" t="str">
        <f>IF(ISNUMBER(E493), IF(G493&gt;'Bulk DivVar Analysis'!$D$116,"Pass","Fail"),"")</f>
        <v/>
      </c>
      <c r="I493" s="338" t="str">
        <f t="shared" si="9"/>
        <v/>
      </c>
      <c r="J493" s="339"/>
      <c r="K493" s="339"/>
      <c r="L493" s="339"/>
      <c r="M493" s="339"/>
      <c r="N493" s="339"/>
      <c r="O493" s="339"/>
      <c r="P493" s="339"/>
      <c r="Q493" s="339"/>
    </row>
    <row r="494" spans="1:17" ht="13.5" customHeight="1">
      <c r="A494" s="481"/>
      <c r="B494" s="481"/>
      <c r="C494" s="481"/>
      <c r="D494" s="481"/>
      <c r="E494" s="481"/>
      <c r="F494" s="339"/>
      <c r="G494" s="340" t="str">
        <f>IF(ISNUMBER(E494),E494/'Bulk DivVar Analysis'!$C$114,"")</f>
        <v/>
      </c>
      <c r="H494" s="338" t="str">
        <f>IF(ISNUMBER(E494), IF(G494&gt;'Bulk DivVar Analysis'!$D$116,"Pass","Fail"),"")</f>
        <v/>
      </c>
      <c r="I494" s="338" t="str">
        <f t="shared" si="9"/>
        <v/>
      </c>
      <c r="J494" s="339"/>
      <c r="K494" s="339"/>
      <c r="L494" s="339"/>
      <c r="M494" s="339"/>
      <c r="N494" s="339"/>
      <c r="O494" s="339"/>
      <c r="P494" s="339"/>
      <c r="Q494" s="339"/>
    </row>
    <row r="495" spans="1:17" ht="13.5" customHeight="1">
      <c r="A495" s="481"/>
      <c r="B495" s="481"/>
      <c r="C495" s="481"/>
      <c r="D495" s="481"/>
      <c r="E495" s="481"/>
      <c r="F495" s="339"/>
      <c r="G495" s="340" t="str">
        <f>IF(ISNUMBER(E495),E495/'Bulk DivVar Analysis'!$C$114,"")</f>
        <v/>
      </c>
      <c r="H495" s="338" t="str">
        <f>IF(ISNUMBER(E495), IF(G495&gt;'Bulk DivVar Analysis'!$D$116,"Pass","Fail"),"")</f>
        <v/>
      </c>
      <c r="I495" s="338" t="str">
        <f t="shared" si="9"/>
        <v/>
      </c>
      <c r="J495" s="339"/>
      <c r="K495" s="339"/>
      <c r="L495" s="339"/>
      <c r="M495" s="339"/>
      <c r="N495" s="339"/>
      <c r="O495" s="339"/>
      <c r="P495" s="339"/>
      <c r="Q495" s="339"/>
    </row>
    <row r="496" spans="1:17" ht="13.5" customHeight="1">
      <c r="A496" s="481"/>
      <c r="B496" s="481"/>
      <c r="C496" s="481"/>
      <c r="D496" s="481"/>
      <c r="E496" s="481"/>
      <c r="F496" s="339"/>
      <c r="G496" s="340" t="str">
        <f>IF(ISNUMBER(E496),E496/'Bulk DivVar Analysis'!$C$114,"")</f>
        <v/>
      </c>
      <c r="H496" s="338" t="str">
        <f>IF(ISNUMBER(E496), IF(G496&gt;'Bulk DivVar Analysis'!$D$116,"Pass","Fail"),"")</f>
        <v/>
      </c>
      <c r="I496" s="338" t="str">
        <f t="shared" si="9"/>
        <v/>
      </c>
      <c r="J496" s="339"/>
      <c r="K496" s="339"/>
      <c r="L496" s="339"/>
      <c r="M496" s="339"/>
      <c r="N496" s="339"/>
      <c r="O496" s="339"/>
      <c r="P496" s="339"/>
      <c r="Q496" s="339"/>
    </row>
    <row r="497" spans="1:17" ht="13.5" customHeight="1">
      <c r="A497" s="481"/>
      <c r="B497" s="481"/>
      <c r="C497" s="481"/>
      <c r="D497" s="481"/>
      <c r="E497" s="481"/>
      <c r="F497" s="339"/>
      <c r="G497" s="340" t="str">
        <f>IF(ISNUMBER(E497),E497/'Bulk DivVar Analysis'!$C$114,"")</f>
        <v/>
      </c>
      <c r="H497" s="338" t="str">
        <f>IF(ISNUMBER(E497), IF(G497&gt;'Bulk DivVar Analysis'!$D$116,"Pass","Fail"),"")</f>
        <v/>
      </c>
      <c r="I497" s="338" t="str">
        <f t="shared" si="9"/>
        <v/>
      </c>
      <c r="J497" s="339"/>
      <c r="K497" s="339"/>
      <c r="L497" s="339"/>
      <c r="M497" s="339"/>
      <c r="N497" s="339"/>
      <c r="O497" s="339"/>
      <c r="P497" s="339"/>
      <c r="Q497" s="339"/>
    </row>
    <row r="498" spans="1:17" ht="13.5" customHeight="1">
      <c r="A498" s="481"/>
      <c r="B498" s="481"/>
      <c r="C498" s="481"/>
      <c r="D498" s="481"/>
      <c r="E498" s="481"/>
      <c r="F498" s="339"/>
      <c r="G498" s="340" t="str">
        <f>IF(ISNUMBER(E498),E498/'Bulk DivVar Analysis'!$C$114,"")</f>
        <v/>
      </c>
      <c r="H498" s="338" t="str">
        <f>IF(ISNUMBER(E498), IF(G498&gt;'Bulk DivVar Analysis'!$D$116,"Pass","Fail"),"")</f>
        <v/>
      </c>
      <c r="I498" s="338" t="str">
        <f t="shared" si="9"/>
        <v/>
      </c>
      <c r="J498" s="339"/>
      <c r="K498" s="339"/>
      <c r="L498" s="339"/>
      <c r="M498" s="339"/>
      <c r="N498" s="339"/>
      <c r="O498" s="339"/>
      <c r="P498" s="339"/>
      <c r="Q498" s="339"/>
    </row>
    <row r="499" spans="1:17" ht="13.5" customHeight="1">
      <c r="A499" s="481"/>
      <c r="B499" s="481"/>
      <c r="C499" s="481"/>
      <c r="D499" s="481"/>
      <c r="E499" s="481"/>
      <c r="F499" s="339"/>
      <c r="G499" s="340" t="str">
        <f>IF(ISNUMBER(E499),E499/'Bulk DivVar Analysis'!$C$114,"")</f>
        <v/>
      </c>
      <c r="H499" s="338" t="str">
        <f>IF(ISNUMBER(E499), IF(G499&gt;'Bulk DivVar Analysis'!$D$116,"Pass","Fail"),"")</f>
        <v/>
      </c>
      <c r="I499" s="338" t="str">
        <f t="shared" si="9"/>
        <v/>
      </c>
      <c r="J499" s="339"/>
      <c r="K499" s="339"/>
      <c r="L499" s="339"/>
      <c r="M499" s="339"/>
      <c r="N499" s="339"/>
      <c r="O499" s="339"/>
      <c r="P499" s="339"/>
      <c r="Q499" s="339"/>
    </row>
    <row r="500" spans="1:17" ht="13.5" customHeight="1">
      <c r="A500" s="481"/>
      <c r="B500" s="481"/>
      <c r="C500" s="481"/>
      <c r="D500" s="481"/>
      <c r="E500" s="481"/>
      <c r="F500" s="339"/>
      <c r="G500" s="340" t="str">
        <f>IF(ISNUMBER(E500),E500/'Bulk DivVar Analysis'!$C$114,"")</f>
        <v/>
      </c>
      <c r="H500" s="338" t="str">
        <f>IF(ISNUMBER(E500), IF(G500&gt;'Bulk DivVar Analysis'!$D$116,"Pass","Fail"),"")</f>
        <v/>
      </c>
      <c r="I500" s="338" t="str">
        <f t="shared" si="9"/>
        <v/>
      </c>
      <c r="J500" s="339"/>
      <c r="K500" s="339"/>
      <c r="L500" s="339"/>
      <c r="M500" s="339"/>
      <c r="N500" s="339"/>
      <c r="O500" s="339"/>
      <c r="P500" s="339"/>
      <c r="Q500" s="339"/>
    </row>
    <row r="501" spans="1:17" ht="13.5" customHeight="1">
      <c r="A501" s="481"/>
      <c r="B501" s="481"/>
      <c r="C501" s="481"/>
      <c r="D501" s="481"/>
      <c r="E501" s="481"/>
      <c r="F501" s="339"/>
      <c r="G501" s="340" t="str">
        <f>IF(ISNUMBER(E501),E501/'Bulk DivVar Analysis'!$C$114,"")</f>
        <v/>
      </c>
      <c r="H501" s="338" t="str">
        <f>IF(ISNUMBER(E501), IF(G501&gt;'Bulk DivVar Analysis'!$D$116,"Pass","Fail"),"")</f>
        <v/>
      </c>
      <c r="I501" s="338" t="str">
        <f t="shared" si="9"/>
        <v/>
      </c>
      <c r="J501" s="339"/>
      <c r="K501" s="339"/>
      <c r="L501" s="339"/>
      <c r="M501" s="339"/>
      <c r="N501" s="339"/>
      <c r="O501" s="339"/>
      <c r="P501" s="339"/>
      <c r="Q501" s="339"/>
    </row>
    <row r="502" spans="1:17" ht="13.5" customHeight="1">
      <c r="A502" s="481"/>
      <c r="B502" s="481"/>
      <c r="C502" s="481"/>
      <c r="D502" s="481"/>
      <c r="E502" s="481"/>
      <c r="F502" s="339"/>
      <c r="G502" s="340" t="str">
        <f>IF(ISNUMBER(E502),E502/'Bulk DivVar Analysis'!$C$114,"")</f>
        <v/>
      </c>
      <c r="H502" s="338" t="str">
        <f>IF(ISNUMBER(E502), IF(G502&gt;'Bulk DivVar Analysis'!$D$116,"Pass","Fail"),"")</f>
        <v/>
      </c>
      <c r="I502" s="338" t="str">
        <f t="shared" si="9"/>
        <v/>
      </c>
      <c r="J502" s="339"/>
      <c r="K502" s="339"/>
      <c r="L502" s="339"/>
      <c r="M502" s="339"/>
      <c r="N502" s="339"/>
      <c r="O502" s="339"/>
      <c r="P502" s="339"/>
      <c r="Q502" s="339"/>
    </row>
    <row r="503" spans="1:17" ht="13.5" customHeight="1">
      <c r="A503" s="481"/>
      <c r="B503" s="481"/>
      <c r="C503" s="481"/>
      <c r="D503" s="481"/>
      <c r="E503" s="481"/>
      <c r="F503" s="339"/>
      <c r="G503" s="340" t="str">
        <f>IF(ISNUMBER(E503),E503/'Bulk DivVar Analysis'!$C$114,"")</f>
        <v/>
      </c>
      <c r="H503" s="338" t="str">
        <f>IF(ISNUMBER(E503), IF(G503&gt;'Bulk DivVar Analysis'!$D$116,"Pass","Fail"),"")</f>
        <v/>
      </c>
      <c r="I503" s="338" t="str">
        <f t="shared" si="9"/>
        <v/>
      </c>
      <c r="J503" s="339"/>
      <c r="K503" s="339"/>
      <c r="L503" s="339"/>
      <c r="M503" s="339"/>
      <c r="N503" s="339"/>
      <c r="O503" s="339"/>
      <c r="P503" s="339"/>
      <c r="Q503" s="339"/>
    </row>
    <row r="504" spans="1:17" ht="13.5" customHeight="1">
      <c r="A504" s="481"/>
      <c r="B504" s="481"/>
      <c r="C504" s="481"/>
      <c r="D504" s="481"/>
      <c r="E504" s="481"/>
      <c r="F504" s="339"/>
      <c r="G504" s="340" t="str">
        <f>IF(ISNUMBER(E504),E504/'Bulk DivVar Analysis'!$C$114,"")</f>
        <v/>
      </c>
      <c r="H504" s="338" t="str">
        <f>IF(ISNUMBER(E504), IF(G504&gt;'Bulk DivVar Analysis'!$D$116,"Pass","Fail"),"")</f>
        <v/>
      </c>
      <c r="I504" s="338" t="str">
        <f t="shared" si="9"/>
        <v/>
      </c>
      <c r="J504" s="339"/>
      <c r="K504" s="339"/>
      <c r="L504" s="339"/>
      <c r="M504" s="339"/>
      <c r="N504" s="339"/>
      <c r="O504" s="339"/>
      <c r="P504" s="339"/>
      <c r="Q504" s="339"/>
    </row>
    <row r="505" spans="1:17" ht="13.5" customHeight="1">
      <c r="A505" s="481"/>
      <c r="B505" s="481"/>
      <c r="C505" s="481"/>
      <c r="D505" s="481"/>
      <c r="E505" s="481"/>
      <c r="F505" s="339"/>
      <c r="G505" s="340" t="str">
        <f>IF(ISNUMBER(E505),E505/'Bulk DivVar Analysis'!$C$114,"")</f>
        <v/>
      </c>
      <c r="H505" s="338" t="str">
        <f>IF(ISNUMBER(E505), IF(G505&gt;'Bulk DivVar Analysis'!$D$116,"Pass","Fail"),"")</f>
        <v/>
      </c>
      <c r="I505" s="338" t="str">
        <f t="shared" si="9"/>
        <v/>
      </c>
      <c r="J505" s="339"/>
      <c r="K505" s="339"/>
      <c r="L505" s="339"/>
      <c r="M505" s="339"/>
      <c r="N505" s="339"/>
      <c r="O505" s="339"/>
      <c r="P505" s="339"/>
      <c r="Q505" s="339"/>
    </row>
    <row r="506" spans="1:17" ht="13.5" customHeight="1">
      <c r="A506" s="481"/>
      <c r="B506" s="481"/>
      <c r="C506" s="481"/>
      <c r="D506" s="481"/>
      <c r="E506" s="481"/>
      <c r="F506" s="339"/>
      <c r="G506" s="340" t="str">
        <f>IF(ISNUMBER(E506),E506/'Bulk DivVar Analysis'!$C$114,"")</f>
        <v/>
      </c>
      <c r="H506" s="338" t="str">
        <f>IF(ISNUMBER(E506), IF(G506&gt;'Bulk DivVar Analysis'!$D$116,"Pass","Fail"),"")</f>
        <v/>
      </c>
      <c r="I506" s="338" t="str">
        <f t="shared" si="9"/>
        <v/>
      </c>
      <c r="J506" s="339"/>
      <c r="K506" s="339"/>
      <c r="L506" s="339"/>
      <c r="M506" s="339"/>
      <c r="N506" s="339"/>
      <c r="O506" s="339"/>
      <c r="P506" s="339"/>
      <c r="Q506" s="339"/>
    </row>
    <row r="507" spans="1:17" ht="13.5" customHeight="1">
      <c r="A507" s="481"/>
      <c r="B507" s="481"/>
      <c r="C507" s="481"/>
      <c r="D507" s="481"/>
      <c r="E507" s="481"/>
      <c r="F507" s="339"/>
      <c r="G507" s="340" t="str">
        <f>IF(ISNUMBER(E507),E507/'Bulk DivVar Analysis'!$C$114,"")</f>
        <v/>
      </c>
      <c r="H507" s="338" t="str">
        <f>IF(ISNUMBER(E507), IF(G507&gt;'Bulk DivVar Analysis'!$D$116,"Pass","Fail"),"")</f>
        <v/>
      </c>
      <c r="I507" s="338" t="str">
        <f t="shared" si="9"/>
        <v/>
      </c>
      <c r="J507" s="339"/>
      <c r="K507" s="339"/>
      <c r="L507" s="339"/>
      <c r="M507" s="339"/>
      <c r="N507" s="339"/>
      <c r="O507" s="339"/>
      <c r="P507" s="339"/>
      <c r="Q507" s="339"/>
    </row>
    <row r="508" spans="1:17" ht="13.5" customHeight="1">
      <c r="A508" s="481"/>
      <c r="B508" s="481"/>
      <c r="C508" s="481"/>
      <c r="D508" s="481"/>
      <c r="E508" s="481"/>
      <c r="F508" s="339"/>
      <c r="G508" s="340" t="str">
        <f>IF(ISNUMBER(E508),E508/'Bulk DivVar Analysis'!$C$114,"")</f>
        <v/>
      </c>
      <c r="H508" s="338" t="str">
        <f>IF(ISNUMBER(E508), IF(G508&gt;'Bulk DivVar Analysis'!$D$116,"Pass","Fail"),"")</f>
        <v/>
      </c>
      <c r="I508" s="338" t="str">
        <f t="shared" si="9"/>
        <v/>
      </c>
      <c r="J508" s="339"/>
      <c r="K508" s="339"/>
      <c r="L508" s="339"/>
      <c r="M508" s="339"/>
      <c r="N508" s="339"/>
      <c r="O508" s="339"/>
      <c r="P508" s="339"/>
      <c r="Q508" s="339"/>
    </row>
    <row r="509" spans="1:17" ht="13.5" customHeight="1">
      <c r="A509" s="481"/>
      <c r="B509" s="481"/>
      <c r="C509" s="481"/>
      <c r="D509" s="481"/>
      <c r="E509" s="481"/>
      <c r="F509" s="339"/>
      <c r="G509" s="340" t="str">
        <f>IF(ISNUMBER(E509),E509/'Bulk DivVar Analysis'!$C$114,"")</f>
        <v/>
      </c>
      <c r="H509" s="338" t="str">
        <f>IF(ISNUMBER(E509), IF(G509&gt;'Bulk DivVar Analysis'!$D$116,"Pass","Fail"),"")</f>
        <v/>
      </c>
      <c r="I509" s="338" t="str">
        <f t="shared" si="9"/>
        <v/>
      </c>
      <c r="J509" s="339"/>
      <c r="K509" s="339"/>
      <c r="L509" s="339"/>
      <c r="M509" s="339"/>
      <c r="N509" s="339"/>
      <c r="O509" s="339"/>
      <c r="P509" s="339"/>
      <c r="Q509" s="339"/>
    </row>
    <row r="510" spans="1:17" ht="13.5" customHeight="1">
      <c r="A510" s="481"/>
      <c r="B510" s="481"/>
      <c r="C510" s="481"/>
      <c r="D510" s="481"/>
      <c r="E510" s="481"/>
      <c r="F510" s="339"/>
      <c r="G510" s="340" t="str">
        <f>IF(ISNUMBER(E510),E510/'Bulk DivVar Analysis'!$C$114,"")</f>
        <v/>
      </c>
      <c r="H510" s="338" t="str">
        <f>IF(ISNUMBER(E510), IF(G510&gt;'Bulk DivVar Analysis'!$D$116,"Pass","Fail"),"")</f>
        <v/>
      </c>
      <c r="I510" s="338" t="str">
        <f t="shared" si="9"/>
        <v/>
      </c>
      <c r="J510" s="339"/>
      <c r="K510" s="339"/>
      <c r="L510" s="339"/>
      <c r="M510" s="339"/>
      <c r="N510" s="339"/>
      <c r="O510" s="339"/>
      <c r="P510" s="339"/>
      <c r="Q510" s="339"/>
    </row>
    <row r="511" spans="1:17" ht="13.5" customHeight="1">
      <c r="A511" s="481"/>
      <c r="B511" s="481"/>
      <c r="C511" s="481"/>
      <c r="D511" s="481"/>
      <c r="E511" s="481"/>
      <c r="F511" s="339"/>
      <c r="G511" s="340" t="str">
        <f>IF(ISNUMBER(E511),E511/'Bulk DivVar Analysis'!$C$114,"")</f>
        <v/>
      </c>
      <c r="H511" s="338" t="str">
        <f>IF(ISNUMBER(E511), IF(G511&gt;'Bulk DivVar Analysis'!$D$116,"Pass","Fail"),"")</f>
        <v/>
      </c>
      <c r="I511" s="338" t="str">
        <f t="shared" si="9"/>
        <v/>
      </c>
      <c r="J511" s="339"/>
      <c r="K511" s="339"/>
      <c r="L511" s="339"/>
      <c r="M511" s="339"/>
      <c r="N511" s="339"/>
      <c r="O511" s="339"/>
      <c r="P511" s="339"/>
      <c r="Q511" s="339"/>
    </row>
    <row r="512" spans="1:17" ht="13.5" customHeight="1">
      <c r="A512" s="481"/>
      <c r="B512" s="481"/>
      <c r="C512" s="481"/>
      <c r="D512" s="481"/>
      <c r="E512" s="481"/>
      <c r="F512" s="339"/>
      <c r="G512" s="340" t="str">
        <f>IF(ISNUMBER(E512),E512/'Bulk DivVar Analysis'!$C$114,"")</f>
        <v/>
      </c>
      <c r="H512" s="338" t="str">
        <f>IF(ISNUMBER(E512), IF(G512&gt;'Bulk DivVar Analysis'!$D$116,"Pass","Fail"),"")</f>
        <v/>
      </c>
      <c r="I512" s="338" t="str">
        <f t="shared" si="9"/>
        <v/>
      </c>
      <c r="J512" s="339"/>
      <c r="K512" s="339"/>
      <c r="L512" s="339"/>
      <c r="M512" s="339"/>
      <c r="N512" s="339"/>
      <c r="O512" s="339"/>
      <c r="P512" s="339"/>
      <c r="Q512" s="339"/>
    </row>
    <row r="513" spans="1:17" ht="13.5" customHeight="1">
      <c r="A513" s="481"/>
      <c r="B513" s="481"/>
      <c r="C513" s="481"/>
      <c r="D513" s="481"/>
      <c r="E513" s="481"/>
      <c r="F513" s="339"/>
      <c r="G513" s="340" t="str">
        <f>IF(ISNUMBER(E513),E513/'Bulk DivVar Analysis'!$C$114,"")</f>
        <v/>
      </c>
      <c r="H513" s="338" t="str">
        <f>IF(ISNUMBER(E513), IF(G513&gt;'Bulk DivVar Analysis'!$D$116,"Pass","Fail"),"")</f>
        <v/>
      </c>
      <c r="I513" s="338" t="str">
        <f t="shared" si="9"/>
        <v/>
      </c>
      <c r="J513" s="339"/>
      <c r="K513" s="339"/>
      <c r="L513" s="339"/>
      <c r="M513" s="339"/>
      <c r="N513" s="339"/>
      <c r="O513" s="339"/>
      <c r="P513" s="339"/>
      <c r="Q513" s="339"/>
    </row>
    <row r="514" spans="1:17" ht="13.5" customHeight="1">
      <c r="A514" s="481"/>
      <c r="B514" s="481"/>
      <c r="C514" s="481"/>
      <c r="D514" s="481"/>
      <c r="E514" s="481"/>
      <c r="F514" s="339"/>
      <c r="G514" s="340" t="str">
        <f>IF(ISNUMBER(E514),E514/'Bulk DivVar Analysis'!$C$114,"")</f>
        <v/>
      </c>
      <c r="H514" s="338" t="str">
        <f>IF(ISNUMBER(E514), IF(G514&gt;'Bulk DivVar Analysis'!$D$116,"Pass","Fail"),"")</f>
        <v/>
      </c>
      <c r="I514" s="338" t="str">
        <f t="shared" si="9"/>
        <v/>
      </c>
      <c r="J514" s="339"/>
      <c r="K514" s="339"/>
      <c r="L514" s="339"/>
      <c r="M514" s="339"/>
      <c r="N514" s="339"/>
      <c r="O514" s="339"/>
      <c r="P514" s="339"/>
      <c r="Q514" s="339"/>
    </row>
    <row r="515" spans="1:17" ht="13.5" customHeight="1">
      <c r="A515" s="481"/>
      <c r="B515" s="481"/>
      <c r="C515" s="481"/>
      <c r="D515" s="481"/>
      <c r="E515" s="481"/>
      <c r="F515" s="339"/>
      <c r="G515" s="340" t="str">
        <f>IF(ISNUMBER(E515),E515/'Bulk DivVar Analysis'!$C$114,"")</f>
        <v/>
      </c>
      <c r="H515" s="338" t="str">
        <f>IF(ISNUMBER(E515), IF(G515&gt;'Bulk DivVar Analysis'!$D$116,"Pass","Fail"),"")</f>
        <v/>
      </c>
      <c r="I515" s="338" t="str">
        <f t="shared" ref="I515:I578" si="10">_xlfn.TEXTJOIN("_",TRUE,B515,C515)</f>
        <v/>
      </c>
      <c r="J515" s="339"/>
      <c r="K515" s="339"/>
      <c r="L515" s="339"/>
      <c r="M515" s="339"/>
      <c r="N515" s="339"/>
      <c r="O515" s="339"/>
      <c r="P515" s="339"/>
      <c r="Q515" s="339"/>
    </row>
    <row r="516" spans="1:17" ht="13.5" customHeight="1">
      <c r="A516" s="481"/>
      <c r="B516" s="481"/>
      <c r="C516" s="481"/>
      <c r="D516" s="481"/>
      <c r="E516" s="481"/>
      <c r="F516" s="339"/>
      <c r="G516" s="340" t="str">
        <f>IF(ISNUMBER(E516),E516/'Bulk DivVar Analysis'!$C$114,"")</f>
        <v/>
      </c>
      <c r="H516" s="338" t="str">
        <f>IF(ISNUMBER(E516), IF(G516&gt;'Bulk DivVar Analysis'!$D$116,"Pass","Fail"),"")</f>
        <v/>
      </c>
      <c r="I516" s="338" t="str">
        <f t="shared" si="10"/>
        <v/>
      </c>
      <c r="J516" s="339"/>
      <c r="K516" s="339"/>
      <c r="L516" s="339"/>
      <c r="M516" s="339"/>
      <c r="N516" s="339"/>
      <c r="O516" s="339"/>
      <c r="P516" s="339"/>
      <c r="Q516" s="339"/>
    </row>
    <row r="517" spans="1:17" ht="13.5" customHeight="1">
      <c r="A517" s="481"/>
      <c r="B517" s="481"/>
      <c r="C517" s="481"/>
      <c r="D517" s="481"/>
      <c r="E517" s="481"/>
      <c r="F517" s="339"/>
      <c r="G517" s="340" t="str">
        <f>IF(ISNUMBER(E517),E517/'Bulk DivVar Analysis'!$C$114,"")</f>
        <v/>
      </c>
      <c r="H517" s="338" t="str">
        <f>IF(ISNUMBER(E517), IF(G517&gt;'Bulk DivVar Analysis'!$D$116,"Pass","Fail"),"")</f>
        <v/>
      </c>
      <c r="I517" s="338" t="str">
        <f t="shared" si="10"/>
        <v/>
      </c>
      <c r="J517" s="339"/>
      <c r="K517" s="339"/>
      <c r="L517" s="339"/>
      <c r="M517" s="339"/>
      <c r="N517" s="339"/>
      <c r="O517" s="339"/>
      <c r="P517" s="339"/>
      <c r="Q517" s="339"/>
    </row>
    <row r="518" spans="1:17" ht="13.5" customHeight="1">
      <c r="A518" s="481"/>
      <c r="B518" s="481"/>
      <c r="C518" s="481"/>
      <c r="D518" s="481"/>
      <c r="E518" s="481"/>
      <c r="F518" s="339"/>
      <c r="G518" s="340" t="str">
        <f>IF(ISNUMBER(E518),E518/'Bulk DivVar Analysis'!$C$114,"")</f>
        <v/>
      </c>
      <c r="H518" s="338" t="str">
        <f>IF(ISNUMBER(E518), IF(G518&gt;'Bulk DivVar Analysis'!$D$116,"Pass","Fail"),"")</f>
        <v/>
      </c>
      <c r="I518" s="338" t="str">
        <f t="shared" si="10"/>
        <v/>
      </c>
      <c r="J518" s="339"/>
      <c r="K518" s="339"/>
      <c r="L518" s="339"/>
      <c r="M518" s="339"/>
      <c r="N518" s="339"/>
      <c r="O518" s="339"/>
      <c r="P518" s="339"/>
      <c r="Q518" s="339"/>
    </row>
    <row r="519" spans="1:17" ht="13.5" customHeight="1">
      <c r="A519" s="481"/>
      <c r="B519" s="481"/>
      <c r="C519" s="481"/>
      <c r="D519" s="481"/>
      <c r="E519" s="481"/>
      <c r="F519" s="339"/>
      <c r="G519" s="340" t="str">
        <f>IF(ISNUMBER(E519),E519/'Bulk DivVar Analysis'!$C$114,"")</f>
        <v/>
      </c>
      <c r="H519" s="338" t="str">
        <f>IF(ISNUMBER(E519), IF(G519&gt;'Bulk DivVar Analysis'!$D$116,"Pass","Fail"),"")</f>
        <v/>
      </c>
      <c r="I519" s="338" t="str">
        <f t="shared" si="10"/>
        <v/>
      </c>
      <c r="J519" s="339"/>
      <c r="K519" s="339"/>
      <c r="L519" s="339"/>
      <c r="M519" s="339"/>
      <c r="N519" s="339"/>
      <c r="O519" s="339"/>
      <c r="P519" s="339"/>
      <c r="Q519" s="339"/>
    </row>
    <row r="520" spans="1:17" ht="13.5" customHeight="1">
      <c r="A520" s="481"/>
      <c r="B520" s="481"/>
      <c r="C520" s="481"/>
      <c r="D520" s="481"/>
      <c r="E520" s="481"/>
      <c r="F520" s="339"/>
      <c r="G520" s="340" t="str">
        <f>IF(ISNUMBER(E520),E520/'Bulk DivVar Analysis'!$C$114,"")</f>
        <v/>
      </c>
      <c r="H520" s="338" t="str">
        <f>IF(ISNUMBER(E520), IF(G520&gt;'Bulk DivVar Analysis'!$D$116,"Pass","Fail"),"")</f>
        <v/>
      </c>
      <c r="I520" s="338" t="str">
        <f t="shared" si="10"/>
        <v/>
      </c>
      <c r="J520" s="339"/>
      <c r="K520" s="339"/>
      <c r="L520" s="339"/>
      <c r="M520" s="339"/>
      <c r="N520" s="339"/>
      <c r="O520" s="339"/>
      <c r="P520" s="339"/>
      <c r="Q520" s="339"/>
    </row>
    <row r="521" spans="1:17" ht="13.5" customHeight="1">
      <c r="A521" s="481"/>
      <c r="B521" s="481"/>
      <c r="C521" s="481"/>
      <c r="D521" s="481"/>
      <c r="E521" s="481"/>
      <c r="F521" s="339"/>
      <c r="G521" s="340" t="str">
        <f>IF(ISNUMBER(E521),E521/'Bulk DivVar Analysis'!$C$114,"")</f>
        <v/>
      </c>
      <c r="H521" s="338" t="str">
        <f>IF(ISNUMBER(E521), IF(G521&gt;'Bulk DivVar Analysis'!$D$116,"Pass","Fail"),"")</f>
        <v/>
      </c>
      <c r="I521" s="338" t="str">
        <f t="shared" si="10"/>
        <v/>
      </c>
      <c r="J521" s="339"/>
      <c r="K521" s="339"/>
      <c r="L521" s="339"/>
      <c r="M521" s="339"/>
      <c r="N521" s="339"/>
      <c r="O521" s="339"/>
      <c r="P521" s="339"/>
      <c r="Q521" s="339"/>
    </row>
    <row r="522" spans="1:17" ht="13.5" customHeight="1">
      <c r="A522" s="481"/>
      <c r="B522" s="481"/>
      <c r="C522" s="481"/>
      <c r="D522" s="481"/>
      <c r="E522" s="481"/>
      <c r="F522" s="339"/>
      <c r="G522" s="340" t="str">
        <f>IF(ISNUMBER(E522),E522/'Bulk DivVar Analysis'!$C$114,"")</f>
        <v/>
      </c>
      <c r="H522" s="338" t="str">
        <f>IF(ISNUMBER(E522), IF(G522&gt;'Bulk DivVar Analysis'!$D$116,"Pass","Fail"),"")</f>
        <v/>
      </c>
      <c r="I522" s="338" t="str">
        <f t="shared" si="10"/>
        <v/>
      </c>
      <c r="J522" s="339"/>
      <c r="K522" s="339"/>
      <c r="L522" s="339"/>
      <c r="M522" s="339"/>
      <c r="N522" s="339"/>
      <c r="O522" s="339"/>
      <c r="P522" s="339"/>
      <c r="Q522" s="339"/>
    </row>
    <row r="523" spans="1:17" ht="13.5" customHeight="1">
      <c r="A523" s="481"/>
      <c r="B523" s="481"/>
      <c r="C523" s="481"/>
      <c r="D523" s="481"/>
      <c r="E523" s="481"/>
      <c r="F523" s="339"/>
      <c r="G523" s="340" t="str">
        <f>IF(ISNUMBER(E523),E523/'Bulk DivVar Analysis'!$C$114,"")</f>
        <v/>
      </c>
      <c r="H523" s="338" t="str">
        <f>IF(ISNUMBER(E523), IF(G523&gt;'Bulk DivVar Analysis'!$D$116,"Pass","Fail"),"")</f>
        <v/>
      </c>
      <c r="I523" s="338" t="str">
        <f t="shared" si="10"/>
        <v/>
      </c>
      <c r="J523" s="339"/>
      <c r="K523" s="339"/>
      <c r="L523" s="339"/>
      <c r="M523" s="339"/>
      <c r="N523" s="339"/>
      <c r="O523" s="339"/>
      <c r="P523" s="339"/>
      <c r="Q523" s="339"/>
    </row>
    <row r="524" spans="1:17" ht="13.5" customHeight="1">
      <c r="A524" s="481"/>
      <c r="B524" s="481"/>
      <c r="C524" s="481"/>
      <c r="D524" s="481"/>
      <c r="E524" s="481"/>
      <c r="F524" s="339"/>
      <c r="G524" s="340" t="str">
        <f>IF(ISNUMBER(E524),E524/'Bulk DivVar Analysis'!$C$114,"")</f>
        <v/>
      </c>
      <c r="H524" s="338" t="str">
        <f>IF(ISNUMBER(E524), IF(G524&gt;'Bulk DivVar Analysis'!$D$116,"Pass","Fail"),"")</f>
        <v/>
      </c>
      <c r="I524" s="338" t="str">
        <f t="shared" si="10"/>
        <v/>
      </c>
      <c r="J524" s="339"/>
      <c r="K524" s="339"/>
      <c r="L524" s="339"/>
      <c r="M524" s="339"/>
      <c r="N524" s="339"/>
      <c r="O524" s="339"/>
      <c r="P524" s="339"/>
      <c r="Q524" s="339"/>
    </row>
    <row r="525" spans="1:17" ht="13.5" customHeight="1">
      <c r="A525" s="481"/>
      <c r="B525" s="481"/>
      <c r="C525" s="481"/>
      <c r="D525" s="481"/>
      <c r="E525" s="481"/>
      <c r="F525" s="339"/>
      <c r="G525" s="340" t="str">
        <f>IF(ISNUMBER(E525),E525/'Bulk DivVar Analysis'!$C$114,"")</f>
        <v/>
      </c>
      <c r="H525" s="338" t="str">
        <f>IF(ISNUMBER(E525), IF(G525&gt;'Bulk DivVar Analysis'!$D$116,"Pass","Fail"),"")</f>
        <v/>
      </c>
      <c r="I525" s="338" t="str">
        <f t="shared" si="10"/>
        <v/>
      </c>
      <c r="J525" s="339"/>
      <c r="K525" s="339"/>
      <c r="L525" s="339"/>
      <c r="M525" s="339"/>
      <c r="N525" s="339"/>
      <c r="O525" s="339"/>
      <c r="P525" s="339"/>
      <c r="Q525" s="339"/>
    </row>
    <row r="526" spans="1:17" ht="13.5" customHeight="1">
      <c r="A526" s="481"/>
      <c r="B526" s="481"/>
      <c r="C526" s="481"/>
      <c r="D526" s="481"/>
      <c r="E526" s="481"/>
      <c r="F526" s="339"/>
      <c r="G526" s="340" t="str">
        <f>IF(ISNUMBER(E526),E526/'Bulk DivVar Analysis'!$C$114,"")</f>
        <v/>
      </c>
      <c r="H526" s="338" t="str">
        <f>IF(ISNUMBER(E526), IF(G526&gt;'Bulk DivVar Analysis'!$D$116,"Pass","Fail"),"")</f>
        <v/>
      </c>
      <c r="I526" s="338" t="str">
        <f t="shared" si="10"/>
        <v/>
      </c>
      <c r="J526" s="339"/>
      <c r="K526" s="339"/>
      <c r="L526" s="339"/>
      <c r="M526" s="339"/>
      <c r="N526" s="339"/>
      <c r="O526" s="339"/>
      <c r="P526" s="339"/>
      <c r="Q526" s="339"/>
    </row>
    <row r="527" spans="1:17" ht="13.5" customHeight="1">
      <c r="A527" s="481"/>
      <c r="B527" s="481"/>
      <c r="C527" s="481"/>
      <c r="D527" s="481"/>
      <c r="E527" s="481"/>
      <c r="F527" s="339"/>
      <c r="G527" s="340" t="str">
        <f>IF(ISNUMBER(E527),E527/'Bulk DivVar Analysis'!$C$114,"")</f>
        <v/>
      </c>
      <c r="H527" s="338" t="str">
        <f>IF(ISNUMBER(E527), IF(G527&gt;'Bulk DivVar Analysis'!$D$116,"Pass","Fail"),"")</f>
        <v/>
      </c>
      <c r="I527" s="338" t="str">
        <f t="shared" si="10"/>
        <v/>
      </c>
      <c r="J527" s="339"/>
      <c r="K527" s="339"/>
      <c r="L527" s="339"/>
      <c r="M527" s="339"/>
      <c r="N527" s="339"/>
      <c r="O527" s="339"/>
      <c r="P527" s="339"/>
      <c r="Q527" s="339"/>
    </row>
    <row r="528" spans="1:17" ht="13.5" customHeight="1">
      <c r="A528" s="481"/>
      <c r="B528" s="481"/>
      <c r="C528" s="481"/>
      <c r="D528" s="481"/>
      <c r="E528" s="481"/>
      <c r="F528" s="339"/>
      <c r="G528" s="340" t="str">
        <f>IF(ISNUMBER(E528),E528/'Bulk DivVar Analysis'!$C$114,"")</f>
        <v/>
      </c>
      <c r="H528" s="338" t="str">
        <f>IF(ISNUMBER(E528), IF(G528&gt;'Bulk DivVar Analysis'!$D$116,"Pass","Fail"),"")</f>
        <v/>
      </c>
      <c r="I528" s="338" t="str">
        <f t="shared" si="10"/>
        <v/>
      </c>
      <c r="J528" s="339"/>
      <c r="K528" s="339"/>
      <c r="L528" s="339"/>
      <c r="M528" s="339"/>
      <c r="N528" s="339"/>
      <c r="O528" s="339"/>
      <c r="P528" s="339"/>
      <c r="Q528" s="339"/>
    </row>
    <row r="529" spans="1:17" ht="13.5" customHeight="1">
      <c r="A529" s="481"/>
      <c r="B529" s="481"/>
      <c r="C529" s="481"/>
      <c r="D529" s="481"/>
      <c r="E529" s="481"/>
      <c r="F529" s="339"/>
      <c r="G529" s="340" t="str">
        <f>IF(ISNUMBER(E529),E529/'Bulk DivVar Analysis'!$C$114,"")</f>
        <v/>
      </c>
      <c r="H529" s="338" t="str">
        <f>IF(ISNUMBER(E529), IF(G529&gt;'Bulk DivVar Analysis'!$D$116,"Pass","Fail"),"")</f>
        <v/>
      </c>
      <c r="I529" s="338" t="str">
        <f t="shared" si="10"/>
        <v/>
      </c>
      <c r="J529" s="339"/>
      <c r="K529" s="339"/>
      <c r="L529" s="339"/>
      <c r="M529" s="339"/>
      <c r="N529" s="339"/>
      <c r="O529" s="339"/>
      <c r="P529" s="339"/>
      <c r="Q529" s="339"/>
    </row>
    <row r="530" spans="1:17" ht="13.5" customHeight="1">
      <c r="A530" s="481"/>
      <c r="B530" s="481"/>
      <c r="C530" s="481"/>
      <c r="D530" s="481"/>
      <c r="E530" s="481"/>
      <c r="F530" s="339"/>
      <c r="G530" s="340" t="str">
        <f>IF(ISNUMBER(E530),E530/'Bulk DivVar Analysis'!$C$114,"")</f>
        <v/>
      </c>
      <c r="H530" s="338" t="str">
        <f>IF(ISNUMBER(E530), IF(G530&gt;'Bulk DivVar Analysis'!$D$116,"Pass","Fail"),"")</f>
        <v/>
      </c>
      <c r="I530" s="338" t="str">
        <f t="shared" si="10"/>
        <v/>
      </c>
      <c r="J530" s="339"/>
      <c r="K530" s="339"/>
      <c r="L530" s="339"/>
      <c r="M530" s="339"/>
      <c r="N530" s="339"/>
      <c r="O530" s="339"/>
      <c r="P530" s="339"/>
      <c r="Q530" s="339"/>
    </row>
    <row r="531" spans="1:17" ht="13.5" customHeight="1">
      <c r="A531" s="481"/>
      <c r="B531" s="481"/>
      <c r="C531" s="481"/>
      <c r="D531" s="481"/>
      <c r="E531" s="481"/>
      <c r="F531" s="339"/>
      <c r="G531" s="340" t="str">
        <f>IF(ISNUMBER(E531),E531/'Bulk DivVar Analysis'!$C$114,"")</f>
        <v/>
      </c>
      <c r="H531" s="338" t="str">
        <f>IF(ISNUMBER(E531), IF(G531&gt;'Bulk DivVar Analysis'!$D$116,"Pass","Fail"),"")</f>
        <v/>
      </c>
      <c r="I531" s="338" t="str">
        <f t="shared" si="10"/>
        <v/>
      </c>
      <c r="J531" s="339"/>
      <c r="K531" s="339"/>
      <c r="L531" s="339"/>
      <c r="M531" s="339"/>
      <c r="N531" s="339"/>
      <c r="O531" s="339"/>
      <c r="P531" s="339"/>
      <c r="Q531" s="339"/>
    </row>
    <row r="532" spans="1:17" ht="13.5" customHeight="1">
      <c r="A532" s="481"/>
      <c r="B532" s="481"/>
      <c r="C532" s="481"/>
      <c r="D532" s="481"/>
      <c r="E532" s="481"/>
      <c r="F532" s="339"/>
      <c r="G532" s="340" t="str">
        <f>IF(ISNUMBER(E532),E532/'Bulk DivVar Analysis'!$C$114,"")</f>
        <v/>
      </c>
      <c r="H532" s="338" t="str">
        <f>IF(ISNUMBER(E532), IF(G532&gt;'Bulk DivVar Analysis'!$D$116,"Pass","Fail"),"")</f>
        <v/>
      </c>
      <c r="I532" s="338" t="str">
        <f t="shared" si="10"/>
        <v/>
      </c>
      <c r="J532" s="339"/>
      <c r="K532" s="339"/>
      <c r="L532" s="339"/>
      <c r="M532" s="339"/>
      <c r="N532" s="339"/>
      <c r="O532" s="339"/>
      <c r="P532" s="339"/>
      <c r="Q532" s="339"/>
    </row>
    <row r="533" spans="1:17" ht="13.5" customHeight="1">
      <c r="A533" s="481"/>
      <c r="B533" s="481"/>
      <c r="C533" s="481"/>
      <c r="D533" s="481"/>
      <c r="E533" s="481"/>
      <c r="F533" s="339"/>
      <c r="G533" s="340" t="str">
        <f>IF(ISNUMBER(E533),E533/'Bulk DivVar Analysis'!$C$114,"")</f>
        <v/>
      </c>
      <c r="H533" s="338" t="str">
        <f>IF(ISNUMBER(E533), IF(G533&gt;'Bulk DivVar Analysis'!$D$116,"Pass","Fail"),"")</f>
        <v/>
      </c>
      <c r="I533" s="338" t="str">
        <f t="shared" si="10"/>
        <v/>
      </c>
      <c r="J533" s="339"/>
      <c r="K533" s="339"/>
      <c r="L533" s="339"/>
      <c r="M533" s="339"/>
      <c r="N533" s="339"/>
      <c r="O533" s="339"/>
      <c r="P533" s="339"/>
      <c r="Q533" s="339"/>
    </row>
    <row r="534" spans="1:17" ht="13.5" customHeight="1">
      <c r="A534" s="481"/>
      <c r="B534" s="481"/>
      <c r="C534" s="481"/>
      <c r="D534" s="481"/>
      <c r="E534" s="481"/>
      <c r="F534" s="339"/>
      <c r="G534" s="340" t="str">
        <f>IF(ISNUMBER(E534),E534/'Bulk DivVar Analysis'!$C$114,"")</f>
        <v/>
      </c>
      <c r="H534" s="338" t="str">
        <f>IF(ISNUMBER(E534), IF(G534&gt;'Bulk DivVar Analysis'!$D$116,"Pass","Fail"),"")</f>
        <v/>
      </c>
      <c r="I534" s="338" t="str">
        <f t="shared" si="10"/>
        <v/>
      </c>
      <c r="J534" s="339"/>
      <c r="K534" s="339"/>
      <c r="L534" s="339"/>
      <c r="M534" s="339"/>
      <c r="N534" s="339"/>
      <c r="O534" s="339"/>
      <c r="P534" s="339"/>
      <c r="Q534" s="339"/>
    </row>
    <row r="535" spans="1:17" ht="13.5" customHeight="1">
      <c r="A535" s="481"/>
      <c r="B535" s="481"/>
      <c r="C535" s="481"/>
      <c r="D535" s="481"/>
      <c r="E535" s="481"/>
      <c r="F535" s="339"/>
      <c r="G535" s="340" t="str">
        <f>IF(ISNUMBER(E535),E535/'Bulk DivVar Analysis'!$C$114,"")</f>
        <v/>
      </c>
      <c r="H535" s="338" t="str">
        <f>IF(ISNUMBER(E535), IF(G535&gt;'Bulk DivVar Analysis'!$D$116,"Pass","Fail"),"")</f>
        <v/>
      </c>
      <c r="I535" s="338" t="str">
        <f t="shared" si="10"/>
        <v/>
      </c>
      <c r="J535" s="339"/>
      <c r="K535" s="339"/>
      <c r="L535" s="339"/>
      <c r="M535" s="339"/>
      <c r="N535" s="339"/>
      <c r="O535" s="339"/>
      <c r="P535" s="339"/>
      <c r="Q535" s="339"/>
    </row>
    <row r="536" spans="1:17" ht="13.5" customHeight="1">
      <c r="A536" s="481"/>
      <c r="B536" s="481"/>
      <c r="C536" s="481"/>
      <c r="D536" s="481"/>
      <c r="E536" s="481"/>
      <c r="F536" s="339"/>
      <c r="G536" s="340" t="str">
        <f>IF(ISNUMBER(E536),E536/'Bulk DivVar Analysis'!$C$114,"")</f>
        <v/>
      </c>
      <c r="H536" s="338" t="str">
        <f>IF(ISNUMBER(E536), IF(G536&gt;'Bulk DivVar Analysis'!$D$116,"Pass","Fail"),"")</f>
        <v/>
      </c>
      <c r="I536" s="338" t="str">
        <f t="shared" si="10"/>
        <v/>
      </c>
      <c r="J536" s="339"/>
      <c r="K536" s="339"/>
      <c r="L536" s="339"/>
      <c r="M536" s="339"/>
      <c r="N536" s="339"/>
      <c r="O536" s="339"/>
      <c r="P536" s="339"/>
      <c r="Q536" s="339"/>
    </row>
    <row r="537" spans="1:17" ht="13.5" customHeight="1">
      <c r="A537" s="481"/>
      <c r="B537" s="481"/>
      <c r="C537" s="481"/>
      <c r="D537" s="481"/>
      <c r="E537" s="481"/>
      <c r="F537" s="339"/>
      <c r="G537" s="340" t="str">
        <f>IF(ISNUMBER(E537),E537/'Bulk DivVar Analysis'!$C$114,"")</f>
        <v/>
      </c>
      <c r="H537" s="338" t="str">
        <f>IF(ISNUMBER(E537), IF(G537&gt;'Bulk DivVar Analysis'!$D$116,"Pass","Fail"),"")</f>
        <v/>
      </c>
      <c r="I537" s="338" t="str">
        <f t="shared" si="10"/>
        <v/>
      </c>
      <c r="J537" s="339"/>
      <c r="K537" s="339"/>
      <c r="L537" s="339"/>
      <c r="M537" s="339"/>
      <c r="N537" s="339"/>
      <c r="O537" s="339"/>
      <c r="P537" s="339"/>
      <c r="Q537" s="339"/>
    </row>
    <row r="538" spans="1:17" ht="13.5" customHeight="1">
      <c r="A538" s="481"/>
      <c r="B538" s="481"/>
      <c r="C538" s="481"/>
      <c r="D538" s="481"/>
      <c r="E538" s="481"/>
      <c r="F538" s="339"/>
      <c r="G538" s="340" t="str">
        <f>IF(ISNUMBER(E538),E538/'Bulk DivVar Analysis'!$C$114,"")</f>
        <v/>
      </c>
      <c r="H538" s="338" t="str">
        <f>IF(ISNUMBER(E538), IF(G538&gt;'Bulk DivVar Analysis'!$D$116,"Pass","Fail"),"")</f>
        <v/>
      </c>
      <c r="I538" s="338" t="str">
        <f t="shared" si="10"/>
        <v/>
      </c>
      <c r="J538" s="339"/>
      <c r="K538" s="339"/>
      <c r="L538" s="339"/>
      <c r="M538" s="339"/>
      <c r="N538" s="339"/>
      <c r="O538" s="339"/>
      <c r="P538" s="339"/>
      <c r="Q538" s="339"/>
    </row>
    <row r="539" spans="1:17" ht="13.5" customHeight="1">
      <c r="A539" s="481"/>
      <c r="B539" s="481"/>
      <c r="C539" s="481"/>
      <c r="D539" s="481"/>
      <c r="E539" s="481"/>
      <c r="F539" s="339"/>
      <c r="G539" s="340" t="str">
        <f>IF(ISNUMBER(E539),E539/'Bulk DivVar Analysis'!$C$114,"")</f>
        <v/>
      </c>
      <c r="H539" s="338" t="str">
        <f>IF(ISNUMBER(E539), IF(G539&gt;'Bulk DivVar Analysis'!$D$116,"Pass","Fail"),"")</f>
        <v/>
      </c>
      <c r="I539" s="338" t="str">
        <f t="shared" si="10"/>
        <v/>
      </c>
      <c r="J539" s="339"/>
      <c r="K539" s="339"/>
      <c r="L539" s="339"/>
      <c r="M539" s="339"/>
      <c r="N539" s="339"/>
      <c r="O539" s="339"/>
      <c r="P539" s="339"/>
      <c r="Q539" s="339"/>
    </row>
    <row r="540" spans="1:17" ht="13.5" customHeight="1">
      <c r="A540" s="481"/>
      <c r="B540" s="481"/>
      <c r="C540" s="481"/>
      <c r="D540" s="481"/>
      <c r="E540" s="481"/>
      <c r="F540" s="339"/>
      <c r="G540" s="340" t="str">
        <f>IF(ISNUMBER(E540),E540/'Bulk DivVar Analysis'!$C$114,"")</f>
        <v/>
      </c>
      <c r="H540" s="338" t="str">
        <f>IF(ISNUMBER(E540), IF(G540&gt;'Bulk DivVar Analysis'!$D$116,"Pass","Fail"),"")</f>
        <v/>
      </c>
      <c r="I540" s="338" t="str">
        <f t="shared" si="10"/>
        <v/>
      </c>
      <c r="J540" s="339"/>
      <c r="K540" s="339"/>
      <c r="L540" s="339"/>
      <c r="M540" s="339"/>
      <c r="N540" s="339"/>
      <c r="O540" s="339"/>
      <c r="P540" s="339"/>
      <c r="Q540" s="339"/>
    </row>
    <row r="541" spans="1:17" ht="13.5" customHeight="1">
      <c r="A541" s="481"/>
      <c r="B541" s="481"/>
      <c r="C541" s="481"/>
      <c r="D541" s="481"/>
      <c r="E541" s="481"/>
      <c r="F541" s="339"/>
      <c r="G541" s="340" t="str">
        <f>IF(ISNUMBER(E541),E541/'Bulk DivVar Analysis'!$C$114,"")</f>
        <v/>
      </c>
      <c r="H541" s="338" t="str">
        <f>IF(ISNUMBER(E541), IF(G541&gt;'Bulk DivVar Analysis'!$D$116,"Pass","Fail"),"")</f>
        <v/>
      </c>
      <c r="I541" s="338" t="str">
        <f t="shared" si="10"/>
        <v/>
      </c>
      <c r="J541" s="339"/>
      <c r="K541" s="339"/>
      <c r="L541" s="339"/>
      <c r="M541" s="339"/>
      <c r="N541" s="339"/>
      <c r="O541" s="339"/>
      <c r="P541" s="339"/>
      <c r="Q541" s="339"/>
    </row>
    <row r="542" spans="1:17" ht="13.5" customHeight="1">
      <c r="A542" s="481"/>
      <c r="B542" s="481"/>
      <c r="C542" s="481"/>
      <c r="D542" s="481"/>
      <c r="E542" s="481"/>
      <c r="F542" s="339"/>
      <c r="G542" s="340" t="str">
        <f>IF(ISNUMBER(E542),E542/'Bulk DivVar Analysis'!$C$114,"")</f>
        <v/>
      </c>
      <c r="H542" s="338" t="str">
        <f>IF(ISNUMBER(E542), IF(G542&gt;'Bulk DivVar Analysis'!$D$116,"Pass","Fail"),"")</f>
        <v/>
      </c>
      <c r="I542" s="338" t="str">
        <f t="shared" si="10"/>
        <v/>
      </c>
      <c r="J542" s="339"/>
      <c r="K542" s="339"/>
      <c r="L542" s="339"/>
      <c r="M542" s="339"/>
      <c r="N542" s="339"/>
      <c r="O542" s="339"/>
      <c r="P542" s="339"/>
      <c r="Q542" s="339"/>
    </row>
    <row r="543" spans="1:17" ht="13.5" customHeight="1">
      <c r="A543" s="481"/>
      <c r="B543" s="481"/>
      <c r="C543" s="481"/>
      <c r="D543" s="481"/>
      <c r="E543" s="481"/>
      <c r="F543" s="339"/>
      <c r="G543" s="340" t="str">
        <f>IF(ISNUMBER(E543),E543/'Bulk DivVar Analysis'!$C$114,"")</f>
        <v/>
      </c>
      <c r="H543" s="338" t="str">
        <f>IF(ISNUMBER(E543), IF(G543&gt;'Bulk DivVar Analysis'!$D$116,"Pass","Fail"),"")</f>
        <v/>
      </c>
      <c r="I543" s="338" t="str">
        <f t="shared" si="10"/>
        <v/>
      </c>
      <c r="J543" s="339"/>
      <c r="K543" s="339"/>
      <c r="L543" s="339"/>
      <c r="M543" s="339"/>
      <c r="N543" s="339"/>
      <c r="O543" s="339"/>
      <c r="P543" s="339"/>
      <c r="Q543" s="339"/>
    </row>
    <row r="544" spans="1:17" ht="13.5" customHeight="1">
      <c r="A544" s="481"/>
      <c r="B544" s="481"/>
      <c r="C544" s="481"/>
      <c r="D544" s="481"/>
      <c r="E544" s="481"/>
      <c r="F544" s="339"/>
      <c r="G544" s="340" t="str">
        <f>IF(ISNUMBER(E544),E544/'Bulk DivVar Analysis'!$C$114,"")</f>
        <v/>
      </c>
      <c r="H544" s="338" t="str">
        <f>IF(ISNUMBER(E544), IF(G544&gt;'Bulk DivVar Analysis'!$D$116,"Pass","Fail"),"")</f>
        <v/>
      </c>
      <c r="I544" s="338" t="str">
        <f t="shared" si="10"/>
        <v/>
      </c>
      <c r="J544" s="339"/>
      <c r="K544" s="339"/>
      <c r="L544" s="339"/>
      <c r="M544" s="339"/>
      <c r="N544" s="339"/>
      <c r="O544" s="339"/>
      <c r="P544" s="339"/>
      <c r="Q544" s="339"/>
    </row>
    <row r="545" spans="1:17" ht="13.5" customHeight="1">
      <c r="A545" s="481"/>
      <c r="B545" s="481"/>
      <c r="C545" s="481"/>
      <c r="D545" s="481"/>
      <c r="E545" s="481"/>
      <c r="F545" s="339"/>
      <c r="G545" s="340" t="str">
        <f>IF(ISNUMBER(E545),E545/'Bulk DivVar Analysis'!$C$114,"")</f>
        <v/>
      </c>
      <c r="H545" s="338" t="str">
        <f>IF(ISNUMBER(E545), IF(G545&gt;'Bulk DivVar Analysis'!$D$116,"Pass","Fail"),"")</f>
        <v/>
      </c>
      <c r="I545" s="338" t="str">
        <f t="shared" si="10"/>
        <v/>
      </c>
      <c r="J545" s="339"/>
      <c r="K545" s="339"/>
      <c r="L545" s="339"/>
      <c r="M545" s="339"/>
      <c r="N545" s="339"/>
      <c r="O545" s="339"/>
      <c r="P545" s="339"/>
      <c r="Q545" s="339"/>
    </row>
    <row r="546" spans="1:17" ht="13.5" customHeight="1">
      <c r="A546" s="481"/>
      <c r="B546" s="481"/>
      <c r="C546" s="481"/>
      <c r="D546" s="481"/>
      <c r="E546" s="481"/>
      <c r="F546" s="339"/>
      <c r="G546" s="340" t="str">
        <f>IF(ISNUMBER(E546),E546/'Bulk DivVar Analysis'!$C$114,"")</f>
        <v/>
      </c>
      <c r="H546" s="338" t="str">
        <f>IF(ISNUMBER(E546), IF(G546&gt;'Bulk DivVar Analysis'!$D$116,"Pass","Fail"),"")</f>
        <v/>
      </c>
      <c r="I546" s="338" t="str">
        <f t="shared" si="10"/>
        <v/>
      </c>
      <c r="J546" s="339"/>
      <c r="K546" s="339"/>
      <c r="L546" s="339"/>
      <c r="M546" s="339"/>
      <c r="N546" s="339"/>
      <c r="O546" s="339"/>
      <c r="P546" s="339"/>
      <c r="Q546" s="339"/>
    </row>
    <row r="547" spans="1:17" ht="13.5" customHeight="1">
      <c r="A547" s="481"/>
      <c r="B547" s="481"/>
      <c r="C547" s="481"/>
      <c r="D547" s="481"/>
      <c r="E547" s="481"/>
      <c r="F547" s="339"/>
      <c r="G547" s="340" t="str">
        <f>IF(ISNUMBER(E547),E547/'Bulk DivVar Analysis'!$C$114,"")</f>
        <v/>
      </c>
      <c r="H547" s="338" t="str">
        <f>IF(ISNUMBER(E547), IF(G547&gt;'Bulk DivVar Analysis'!$D$116,"Pass","Fail"),"")</f>
        <v/>
      </c>
      <c r="I547" s="338" t="str">
        <f t="shared" si="10"/>
        <v/>
      </c>
      <c r="J547" s="339"/>
      <c r="K547" s="339"/>
      <c r="L547" s="339"/>
      <c r="M547" s="339"/>
      <c r="N547" s="339"/>
      <c r="O547" s="339"/>
      <c r="P547" s="339"/>
      <c r="Q547" s="339"/>
    </row>
    <row r="548" spans="1:17" ht="13.5" customHeight="1">
      <c r="A548" s="481"/>
      <c r="B548" s="481"/>
      <c r="C548" s="481"/>
      <c r="D548" s="481"/>
      <c r="E548" s="481"/>
      <c r="F548" s="339"/>
      <c r="G548" s="340" t="str">
        <f>IF(ISNUMBER(E548),E548/'Bulk DivVar Analysis'!$C$114,"")</f>
        <v/>
      </c>
      <c r="H548" s="338" t="str">
        <f>IF(ISNUMBER(E548), IF(G548&gt;'Bulk DivVar Analysis'!$D$116,"Pass","Fail"),"")</f>
        <v/>
      </c>
      <c r="I548" s="338" t="str">
        <f t="shared" si="10"/>
        <v/>
      </c>
      <c r="J548" s="339"/>
      <c r="K548" s="339"/>
      <c r="L548" s="339"/>
      <c r="M548" s="339"/>
      <c r="N548" s="339"/>
      <c r="O548" s="339"/>
      <c r="P548" s="339"/>
      <c r="Q548" s="339"/>
    </row>
    <row r="549" spans="1:17" ht="13.5" customHeight="1">
      <c r="A549" s="481"/>
      <c r="B549" s="481"/>
      <c r="C549" s="481"/>
      <c r="D549" s="481"/>
      <c r="E549" s="481"/>
      <c r="F549" s="339"/>
      <c r="G549" s="340" t="str">
        <f>IF(ISNUMBER(E549),E549/'Bulk DivVar Analysis'!$C$114,"")</f>
        <v/>
      </c>
      <c r="H549" s="338" t="str">
        <f>IF(ISNUMBER(E549), IF(G549&gt;'Bulk DivVar Analysis'!$D$116,"Pass","Fail"),"")</f>
        <v/>
      </c>
      <c r="I549" s="338" t="str">
        <f t="shared" si="10"/>
        <v/>
      </c>
      <c r="J549" s="339"/>
      <c r="K549" s="339"/>
      <c r="L549" s="339"/>
      <c r="M549" s="339"/>
      <c r="N549" s="339"/>
      <c r="O549" s="339"/>
      <c r="P549" s="339"/>
      <c r="Q549" s="339"/>
    </row>
    <row r="550" spans="1:17" ht="13.5" customHeight="1">
      <c r="A550" s="481"/>
      <c r="B550" s="481"/>
      <c r="C550" s="481"/>
      <c r="D550" s="481"/>
      <c r="E550" s="481"/>
      <c r="F550" s="339"/>
      <c r="G550" s="340" t="str">
        <f>IF(ISNUMBER(E550),E550/'Bulk DivVar Analysis'!$C$114,"")</f>
        <v/>
      </c>
      <c r="H550" s="338" t="str">
        <f>IF(ISNUMBER(E550), IF(G550&gt;'Bulk DivVar Analysis'!$D$116,"Pass","Fail"),"")</f>
        <v/>
      </c>
      <c r="I550" s="338" t="str">
        <f t="shared" si="10"/>
        <v/>
      </c>
      <c r="J550" s="339"/>
      <c r="K550" s="339"/>
      <c r="L550" s="339"/>
      <c r="M550" s="339"/>
      <c r="N550" s="339"/>
      <c r="O550" s="339"/>
      <c r="P550" s="339"/>
      <c r="Q550" s="339"/>
    </row>
    <row r="551" spans="1:17" ht="13.5" customHeight="1">
      <c r="A551" s="481"/>
      <c r="B551" s="481"/>
      <c r="C551" s="481"/>
      <c r="D551" s="481"/>
      <c r="E551" s="481"/>
      <c r="F551" s="339"/>
      <c r="G551" s="340" t="str">
        <f>IF(ISNUMBER(E551),E551/'Bulk DivVar Analysis'!$C$114,"")</f>
        <v/>
      </c>
      <c r="H551" s="338" t="str">
        <f>IF(ISNUMBER(E551), IF(G551&gt;'Bulk DivVar Analysis'!$D$116,"Pass","Fail"),"")</f>
        <v/>
      </c>
      <c r="I551" s="338" t="str">
        <f t="shared" si="10"/>
        <v/>
      </c>
      <c r="J551" s="339"/>
      <c r="K551" s="339"/>
      <c r="L551" s="339"/>
      <c r="M551" s="339"/>
      <c r="N551" s="339"/>
      <c r="O551" s="339"/>
      <c r="P551" s="339"/>
      <c r="Q551" s="339"/>
    </row>
    <row r="552" spans="1:17" ht="13.5" customHeight="1">
      <c r="A552" s="481"/>
      <c r="B552" s="481"/>
      <c r="C552" s="481"/>
      <c r="D552" s="481"/>
      <c r="E552" s="481"/>
      <c r="F552" s="339"/>
      <c r="G552" s="340" t="str">
        <f>IF(ISNUMBER(E552),E552/'Bulk DivVar Analysis'!$C$114,"")</f>
        <v/>
      </c>
      <c r="H552" s="338" t="str">
        <f>IF(ISNUMBER(E552), IF(G552&gt;'Bulk DivVar Analysis'!$D$116,"Pass","Fail"),"")</f>
        <v/>
      </c>
      <c r="I552" s="338" t="str">
        <f t="shared" si="10"/>
        <v/>
      </c>
      <c r="J552" s="339"/>
      <c r="K552" s="339"/>
      <c r="L552" s="339"/>
      <c r="M552" s="339"/>
      <c r="N552" s="339"/>
      <c r="O552" s="339"/>
      <c r="P552" s="339"/>
      <c r="Q552" s="339"/>
    </row>
    <row r="553" spans="1:17" ht="13.5" customHeight="1">
      <c r="A553" s="481"/>
      <c r="B553" s="481"/>
      <c r="C553" s="481"/>
      <c r="D553" s="481"/>
      <c r="E553" s="481"/>
      <c r="F553" s="339"/>
      <c r="G553" s="340" t="str">
        <f>IF(ISNUMBER(E553),E553/'Bulk DivVar Analysis'!$C$114,"")</f>
        <v/>
      </c>
      <c r="H553" s="338" t="str">
        <f>IF(ISNUMBER(E553), IF(G553&gt;'Bulk DivVar Analysis'!$D$116,"Pass","Fail"),"")</f>
        <v/>
      </c>
      <c r="I553" s="338" t="str">
        <f t="shared" si="10"/>
        <v/>
      </c>
      <c r="J553" s="339"/>
      <c r="K553" s="339"/>
      <c r="L553" s="339"/>
      <c r="M553" s="339"/>
      <c r="N553" s="339"/>
      <c r="O553" s="339"/>
      <c r="P553" s="339"/>
      <c r="Q553" s="339"/>
    </row>
    <row r="554" spans="1:17" ht="13.5" customHeight="1">
      <c r="A554" s="481"/>
      <c r="B554" s="481"/>
      <c r="C554" s="481"/>
      <c r="D554" s="481"/>
      <c r="E554" s="481"/>
      <c r="F554" s="339"/>
      <c r="G554" s="340" t="str">
        <f>IF(ISNUMBER(E554),E554/'Bulk DivVar Analysis'!$C$114,"")</f>
        <v/>
      </c>
      <c r="H554" s="338" t="str">
        <f>IF(ISNUMBER(E554), IF(G554&gt;'Bulk DivVar Analysis'!$D$116,"Pass","Fail"),"")</f>
        <v/>
      </c>
      <c r="I554" s="338" t="str">
        <f t="shared" si="10"/>
        <v/>
      </c>
      <c r="J554" s="339"/>
      <c r="K554" s="339"/>
      <c r="L554" s="339"/>
      <c r="M554" s="339"/>
      <c r="N554" s="339"/>
      <c r="O554" s="339"/>
      <c r="P554" s="339"/>
      <c r="Q554" s="339"/>
    </row>
    <row r="555" spans="1:17" ht="13.5" customHeight="1">
      <c r="A555" s="481"/>
      <c r="B555" s="481"/>
      <c r="C555" s="481"/>
      <c r="D555" s="481"/>
      <c r="E555" s="481"/>
      <c r="F555" s="339"/>
      <c r="G555" s="340" t="str">
        <f>IF(ISNUMBER(E555),E555/'Bulk DivVar Analysis'!$C$114,"")</f>
        <v/>
      </c>
      <c r="H555" s="338" t="str">
        <f>IF(ISNUMBER(E555), IF(G555&gt;'Bulk DivVar Analysis'!$D$116,"Pass","Fail"),"")</f>
        <v/>
      </c>
      <c r="I555" s="338" t="str">
        <f t="shared" si="10"/>
        <v/>
      </c>
      <c r="J555" s="339"/>
      <c r="K555" s="339"/>
      <c r="L555" s="339"/>
      <c r="M555" s="339"/>
      <c r="N555" s="339"/>
      <c r="O555" s="339"/>
      <c r="P555" s="339"/>
      <c r="Q555" s="339"/>
    </row>
    <row r="556" spans="1:17" ht="13.5" customHeight="1">
      <c r="A556" s="481"/>
      <c r="B556" s="481"/>
      <c r="C556" s="481"/>
      <c r="D556" s="481"/>
      <c r="E556" s="481"/>
      <c r="F556" s="339"/>
      <c r="G556" s="340" t="str">
        <f>IF(ISNUMBER(E556),E556/'Bulk DivVar Analysis'!$C$114,"")</f>
        <v/>
      </c>
      <c r="H556" s="338" t="str">
        <f>IF(ISNUMBER(E556), IF(G556&gt;'Bulk DivVar Analysis'!$D$116,"Pass","Fail"),"")</f>
        <v/>
      </c>
      <c r="I556" s="338" t="str">
        <f t="shared" si="10"/>
        <v/>
      </c>
      <c r="J556" s="339"/>
      <c r="K556" s="339"/>
      <c r="L556" s="339"/>
      <c r="M556" s="339"/>
      <c r="N556" s="339"/>
      <c r="O556" s="339"/>
      <c r="P556" s="339"/>
      <c r="Q556" s="339"/>
    </row>
    <row r="557" spans="1:17" ht="13.5" customHeight="1">
      <c r="A557" s="481"/>
      <c r="B557" s="481"/>
      <c r="C557" s="481"/>
      <c r="D557" s="481"/>
      <c r="E557" s="481"/>
      <c r="F557" s="339"/>
      <c r="G557" s="340" t="str">
        <f>IF(ISNUMBER(E557),E557/'Bulk DivVar Analysis'!$C$114,"")</f>
        <v/>
      </c>
      <c r="H557" s="338" t="str">
        <f>IF(ISNUMBER(E557), IF(G557&gt;'Bulk DivVar Analysis'!$D$116,"Pass","Fail"),"")</f>
        <v/>
      </c>
      <c r="I557" s="338" t="str">
        <f t="shared" si="10"/>
        <v/>
      </c>
      <c r="J557" s="339"/>
      <c r="K557" s="339"/>
      <c r="L557" s="339"/>
      <c r="M557" s="339"/>
      <c r="N557" s="339"/>
      <c r="O557" s="339"/>
      <c r="P557" s="339"/>
      <c r="Q557" s="339"/>
    </row>
    <row r="558" spans="1:17" ht="13.5" customHeight="1">
      <c r="A558" s="481"/>
      <c r="B558" s="481"/>
      <c r="C558" s="481"/>
      <c r="D558" s="481"/>
      <c r="E558" s="481"/>
      <c r="F558" s="339"/>
      <c r="G558" s="340" t="str">
        <f>IF(ISNUMBER(E558),E558/'Bulk DivVar Analysis'!$C$114,"")</f>
        <v/>
      </c>
      <c r="H558" s="338" t="str">
        <f>IF(ISNUMBER(E558), IF(G558&gt;'Bulk DivVar Analysis'!$D$116,"Pass","Fail"),"")</f>
        <v/>
      </c>
      <c r="I558" s="338" t="str">
        <f t="shared" si="10"/>
        <v/>
      </c>
      <c r="J558" s="339"/>
      <c r="K558" s="339"/>
      <c r="L558" s="339"/>
      <c r="M558" s="339"/>
      <c r="N558" s="339"/>
      <c r="O558" s="339"/>
      <c r="P558" s="339"/>
      <c r="Q558" s="339"/>
    </row>
    <row r="559" spans="1:17" ht="13.5" customHeight="1">
      <c r="A559" s="481"/>
      <c r="B559" s="481"/>
      <c r="C559" s="481"/>
      <c r="D559" s="481"/>
      <c r="E559" s="481"/>
      <c r="F559" s="339"/>
      <c r="G559" s="340" t="str">
        <f>IF(ISNUMBER(E559),E559/'Bulk DivVar Analysis'!$C$114,"")</f>
        <v/>
      </c>
      <c r="H559" s="338" t="str">
        <f>IF(ISNUMBER(E559), IF(G559&gt;'Bulk DivVar Analysis'!$D$116,"Pass","Fail"),"")</f>
        <v/>
      </c>
      <c r="I559" s="338" t="str">
        <f t="shared" si="10"/>
        <v/>
      </c>
      <c r="J559" s="339"/>
      <c r="K559" s="339"/>
      <c r="L559" s="339"/>
      <c r="M559" s="339"/>
      <c r="N559" s="339"/>
      <c r="O559" s="339"/>
      <c r="P559" s="339"/>
      <c r="Q559" s="339"/>
    </row>
    <row r="560" spans="1:17" ht="13.5" customHeight="1">
      <c r="A560" s="481"/>
      <c r="B560" s="481"/>
      <c r="C560" s="481"/>
      <c r="D560" s="481"/>
      <c r="E560" s="481"/>
      <c r="F560" s="339"/>
      <c r="G560" s="340" t="str">
        <f>IF(ISNUMBER(E560),E560/'Bulk DivVar Analysis'!$C$114,"")</f>
        <v/>
      </c>
      <c r="H560" s="338" t="str">
        <f>IF(ISNUMBER(E560), IF(G560&gt;'Bulk DivVar Analysis'!$D$116,"Pass","Fail"),"")</f>
        <v/>
      </c>
      <c r="I560" s="338" t="str">
        <f t="shared" si="10"/>
        <v/>
      </c>
      <c r="J560" s="339"/>
      <c r="K560" s="339"/>
      <c r="L560" s="339"/>
      <c r="M560" s="339"/>
      <c r="N560" s="339"/>
      <c r="O560" s="339"/>
      <c r="P560" s="339"/>
      <c r="Q560" s="339"/>
    </row>
    <row r="561" spans="1:17" ht="13.5" customHeight="1">
      <c r="A561" s="481"/>
      <c r="B561" s="481"/>
      <c r="C561" s="481"/>
      <c r="D561" s="481"/>
      <c r="E561" s="481"/>
      <c r="F561" s="339"/>
      <c r="G561" s="340" t="str">
        <f>IF(ISNUMBER(E561),E561/'Bulk DivVar Analysis'!$C$114,"")</f>
        <v/>
      </c>
      <c r="H561" s="338" t="str">
        <f>IF(ISNUMBER(E561), IF(G561&gt;'Bulk DivVar Analysis'!$D$116,"Pass","Fail"),"")</f>
        <v/>
      </c>
      <c r="I561" s="338" t="str">
        <f t="shared" si="10"/>
        <v/>
      </c>
      <c r="J561" s="339"/>
      <c r="K561" s="339"/>
      <c r="L561" s="339"/>
      <c r="M561" s="339"/>
      <c r="N561" s="339"/>
      <c r="O561" s="339"/>
      <c r="P561" s="339"/>
      <c r="Q561" s="339"/>
    </row>
    <row r="562" spans="1:17" ht="13.5" customHeight="1">
      <c r="A562" s="481"/>
      <c r="B562" s="481"/>
      <c r="C562" s="481"/>
      <c r="D562" s="481"/>
      <c r="E562" s="481"/>
      <c r="F562" s="339"/>
      <c r="G562" s="340" t="str">
        <f>IF(ISNUMBER(E562),E562/'Bulk DivVar Analysis'!$C$114,"")</f>
        <v/>
      </c>
      <c r="H562" s="338" t="str">
        <f>IF(ISNUMBER(E562), IF(G562&gt;'Bulk DivVar Analysis'!$D$116,"Pass","Fail"),"")</f>
        <v/>
      </c>
      <c r="I562" s="338" t="str">
        <f t="shared" si="10"/>
        <v/>
      </c>
      <c r="J562" s="339"/>
      <c r="K562" s="339"/>
      <c r="L562" s="339"/>
      <c r="M562" s="339"/>
      <c r="N562" s="339"/>
      <c r="O562" s="339"/>
      <c r="P562" s="339"/>
      <c r="Q562" s="339"/>
    </row>
    <row r="563" spans="1:17" ht="13.5" customHeight="1">
      <c r="A563" s="481"/>
      <c r="B563" s="481"/>
      <c r="C563" s="481"/>
      <c r="D563" s="481"/>
      <c r="E563" s="481"/>
      <c r="F563" s="339"/>
      <c r="G563" s="340" t="str">
        <f>IF(ISNUMBER(E563),E563/'Bulk DivVar Analysis'!$C$114,"")</f>
        <v/>
      </c>
      <c r="H563" s="338" t="str">
        <f>IF(ISNUMBER(E563), IF(G563&gt;'Bulk DivVar Analysis'!$D$116,"Pass","Fail"),"")</f>
        <v/>
      </c>
      <c r="I563" s="338" t="str">
        <f t="shared" si="10"/>
        <v/>
      </c>
      <c r="J563" s="339"/>
      <c r="K563" s="339"/>
      <c r="L563" s="339"/>
      <c r="M563" s="339"/>
      <c r="N563" s="339"/>
      <c r="O563" s="339"/>
      <c r="P563" s="339"/>
      <c r="Q563" s="339"/>
    </row>
    <row r="564" spans="1:17" ht="13.5" customHeight="1">
      <c r="A564" s="481"/>
      <c r="B564" s="481"/>
      <c r="C564" s="481"/>
      <c r="D564" s="481"/>
      <c r="E564" s="481"/>
      <c r="F564" s="339"/>
      <c r="G564" s="340" t="str">
        <f>IF(ISNUMBER(E564),E564/'Bulk DivVar Analysis'!$C$114,"")</f>
        <v/>
      </c>
      <c r="H564" s="338" t="str">
        <f>IF(ISNUMBER(E564), IF(G564&gt;'Bulk DivVar Analysis'!$D$116,"Pass","Fail"),"")</f>
        <v/>
      </c>
      <c r="I564" s="338" t="str">
        <f t="shared" si="10"/>
        <v/>
      </c>
      <c r="J564" s="339"/>
      <c r="K564" s="339"/>
      <c r="L564" s="339"/>
      <c r="M564" s="339"/>
      <c r="N564" s="339"/>
      <c r="O564" s="339"/>
      <c r="P564" s="339"/>
      <c r="Q564" s="339"/>
    </row>
    <row r="565" spans="1:17" ht="13.5" customHeight="1">
      <c r="A565" s="481"/>
      <c r="B565" s="481"/>
      <c r="C565" s="481"/>
      <c r="D565" s="481"/>
      <c r="E565" s="481"/>
      <c r="F565" s="339"/>
      <c r="G565" s="340" t="str">
        <f>IF(ISNUMBER(E565),E565/'Bulk DivVar Analysis'!$C$114,"")</f>
        <v/>
      </c>
      <c r="H565" s="338" t="str">
        <f>IF(ISNUMBER(E565), IF(G565&gt;'Bulk DivVar Analysis'!$D$116,"Pass","Fail"),"")</f>
        <v/>
      </c>
      <c r="I565" s="338" t="str">
        <f t="shared" si="10"/>
        <v/>
      </c>
      <c r="J565" s="339"/>
      <c r="K565" s="339"/>
      <c r="L565" s="339"/>
      <c r="M565" s="339"/>
      <c r="N565" s="339"/>
      <c r="O565" s="339"/>
      <c r="P565" s="339"/>
      <c r="Q565" s="339"/>
    </row>
    <row r="566" spans="1:17" ht="13.5" customHeight="1">
      <c r="A566" s="481"/>
      <c r="B566" s="481"/>
      <c r="C566" s="481"/>
      <c r="D566" s="481"/>
      <c r="E566" s="481"/>
      <c r="F566" s="339"/>
      <c r="G566" s="340" t="str">
        <f>IF(ISNUMBER(E566),E566/'Bulk DivVar Analysis'!$C$114,"")</f>
        <v/>
      </c>
      <c r="H566" s="338" t="str">
        <f>IF(ISNUMBER(E566), IF(G566&gt;'Bulk DivVar Analysis'!$D$116,"Pass","Fail"),"")</f>
        <v/>
      </c>
      <c r="I566" s="338" t="str">
        <f t="shared" si="10"/>
        <v/>
      </c>
      <c r="J566" s="339"/>
      <c r="K566" s="339"/>
      <c r="L566" s="339"/>
      <c r="M566" s="339"/>
      <c r="N566" s="339"/>
      <c r="O566" s="339"/>
      <c r="P566" s="339"/>
      <c r="Q566" s="339"/>
    </row>
    <row r="567" spans="1:17" ht="13.5" customHeight="1">
      <c r="A567" s="481"/>
      <c r="B567" s="481"/>
      <c r="C567" s="481"/>
      <c r="D567" s="481"/>
      <c r="E567" s="481"/>
      <c r="F567" s="339"/>
      <c r="G567" s="340" t="str">
        <f>IF(ISNUMBER(E567),E567/'Bulk DivVar Analysis'!$C$114,"")</f>
        <v/>
      </c>
      <c r="H567" s="338" t="str">
        <f>IF(ISNUMBER(E567), IF(G567&gt;'Bulk DivVar Analysis'!$D$116,"Pass","Fail"),"")</f>
        <v/>
      </c>
      <c r="I567" s="338" t="str">
        <f t="shared" si="10"/>
        <v/>
      </c>
      <c r="J567" s="339"/>
      <c r="K567" s="339"/>
      <c r="L567" s="339"/>
      <c r="M567" s="339"/>
      <c r="N567" s="339"/>
      <c r="O567" s="339"/>
      <c r="P567" s="339"/>
      <c r="Q567" s="339"/>
    </row>
    <row r="568" spans="1:17" ht="13.5" customHeight="1">
      <c r="A568" s="481"/>
      <c r="B568" s="481"/>
      <c r="C568" s="481"/>
      <c r="D568" s="481"/>
      <c r="E568" s="481"/>
      <c r="F568" s="339"/>
      <c r="G568" s="340" t="str">
        <f>IF(ISNUMBER(E568),E568/'Bulk DivVar Analysis'!$C$114,"")</f>
        <v/>
      </c>
      <c r="H568" s="338" t="str">
        <f>IF(ISNUMBER(E568), IF(G568&gt;'Bulk DivVar Analysis'!$D$116,"Pass","Fail"),"")</f>
        <v/>
      </c>
      <c r="I568" s="338" t="str">
        <f t="shared" si="10"/>
        <v/>
      </c>
      <c r="J568" s="339"/>
      <c r="K568" s="339"/>
      <c r="L568" s="339"/>
      <c r="M568" s="339"/>
      <c r="N568" s="339"/>
      <c r="O568" s="339"/>
      <c r="P568" s="339"/>
      <c r="Q568" s="339"/>
    </row>
    <row r="569" spans="1:17" ht="13.5" customHeight="1">
      <c r="A569" s="481"/>
      <c r="B569" s="481"/>
      <c r="C569" s="481"/>
      <c r="D569" s="481"/>
      <c r="E569" s="481"/>
      <c r="F569" s="339"/>
      <c r="G569" s="340" t="str">
        <f>IF(ISNUMBER(E569),E569/'Bulk DivVar Analysis'!$C$114,"")</f>
        <v/>
      </c>
      <c r="H569" s="338" t="str">
        <f>IF(ISNUMBER(E569), IF(G569&gt;'Bulk DivVar Analysis'!$D$116,"Pass","Fail"),"")</f>
        <v/>
      </c>
      <c r="I569" s="338" t="str">
        <f t="shared" si="10"/>
        <v/>
      </c>
      <c r="J569" s="339"/>
      <c r="K569" s="339"/>
      <c r="L569" s="339"/>
      <c r="M569" s="339"/>
      <c r="N569" s="339"/>
      <c r="O569" s="339"/>
      <c r="P569" s="339"/>
      <c r="Q569" s="339"/>
    </row>
    <row r="570" spans="1:17" ht="13.5" customHeight="1">
      <c r="A570" s="481"/>
      <c r="B570" s="481"/>
      <c r="C570" s="481"/>
      <c r="D570" s="481"/>
      <c r="E570" s="481"/>
      <c r="F570" s="339"/>
      <c r="G570" s="340" t="str">
        <f>IF(ISNUMBER(E570),E570/'Bulk DivVar Analysis'!$C$114,"")</f>
        <v/>
      </c>
      <c r="H570" s="338" t="str">
        <f>IF(ISNUMBER(E570), IF(G570&gt;'Bulk DivVar Analysis'!$D$116,"Pass","Fail"),"")</f>
        <v/>
      </c>
      <c r="I570" s="338" t="str">
        <f t="shared" si="10"/>
        <v/>
      </c>
      <c r="J570" s="339"/>
      <c r="K570" s="339"/>
      <c r="L570" s="339"/>
      <c r="M570" s="339"/>
      <c r="N570" s="339"/>
      <c r="O570" s="339"/>
      <c r="P570" s="339"/>
      <c r="Q570" s="339"/>
    </row>
    <row r="571" spans="1:17" ht="13.5" customHeight="1">
      <c r="A571" s="481"/>
      <c r="B571" s="481"/>
      <c r="C571" s="481"/>
      <c r="D571" s="481"/>
      <c r="E571" s="481"/>
      <c r="F571" s="339"/>
      <c r="G571" s="340" t="str">
        <f>IF(ISNUMBER(E571),E571/'Bulk DivVar Analysis'!$C$114,"")</f>
        <v/>
      </c>
      <c r="H571" s="338" t="str">
        <f>IF(ISNUMBER(E571), IF(G571&gt;'Bulk DivVar Analysis'!$D$116,"Pass","Fail"),"")</f>
        <v/>
      </c>
      <c r="I571" s="338" t="str">
        <f t="shared" si="10"/>
        <v/>
      </c>
      <c r="J571" s="339"/>
      <c r="K571" s="339"/>
      <c r="L571" s="339"/>
      <c r="M571" s="339"/>
      <c r="N571" s="339"/>
      <c r="O571" s="339"/>
      <c r="P571" s="339"/>
      <c r="Q571" s="339"/>
    </row>
    <row r="572" spans="1:17" ht="13.5" customHeight="1">
      <c r="A572" s="481"/>
      <c r="B572" s="481"/>
      <c r="C572" s="481"/>
      <c r="D572" s="481"/>
      <c r="E572" s="481"/>
      <c r="F572" s="339"/>
      <c r="G572" s="340" t="str">
        <f>IF(ISNUMBER(E572),E572/'Bulk DivVar Analysis'!$C$114,"")</f>
        <v/>
      </c>
      <c r="H572" s="338" t="str">
        <f>IF(ISNUMBER(E572), IF(G572&gt;'Bulk DivVar Analysis'!$D$116,"Pass","Fail"),"")</f>
        <v/>
      </c>
      <c r="I572" s="338" t="str">
        <f t="shared" si="10"/>
        <v/>
      </c>
      <c r="J572" s="339"/>
      <c r="K572" s="339"/>
      <c r="L572" s="339"/>
      <c r="M572" s="339"/>
      <c r="N572" s="339"/>
      <c r="O572" s="339"/>
      <c r="P572" s="339"/>
      <c r="Q572" s="339"/>
    </row>
    <row r="573" spans="1:17" ht="13.5" customHeight="1">
      <c r="A573" s="481"/>
      <c r="B573" s="481"/>
      <c r="C573" s="481"/>
      <c r="D573" s="481"/>
      <c r="E573" s="481"/>
      <c r="F573" s="339"/>
      <c r="G573" s="340" t="str">
        <f>IF(ISNUMBER(E573),E573/'Bulk DivVar Analysis'!$C$114,"")</f>
        <v/>
      </c>
      <c r="H573" s="338" t="str">
        <f>IF(ISNUMBER(E573), IF(G573&gt;'Bulk DivVar Analysis'!$D$116,"Pass","Fail"),"")</f>
        <v/>
      </c>
      <c r="I573" s="338" t="str">
        <f t="shared" si="10"/>
        <v/>
      </c>
      <c r="J573" s="339"/>
      <c r="K573" s="339"/>
      <c r="L573" s="339"/>
      <c r="M573" s="339"/>
      <c r="N573" s="339"/>
      <c r="O573" s="339"/>
      <c r="P573" s="339"/>
      <c r="Q573" s="339"/>
    </row>
    <row r="574" spans="1:17" ht="13.5" customHeight="1">
      <c r="A574" s="481"/>
      <c r="B574" s="481"/>
      <c r="C574" s="481"/>
      <c r="D574" s="481"/>
      <c r="E574" s="481"/>
      <c r="F574" s="339"/>
      <c r="G574" s="340" t="str">
        <f>IF(ISNUMBER(E574),E574/'Bulk DivVar Analysis'!$C$114,"")</f>
        <v/>
      </c>
      <c r="H574" s="338" t="str">
        <f>IF(ISNUMBER(E574), IF(G574&gt;'Bulk DivVar Analysis'!$D$116,"Pass","Fail"),"")</f>
        <v/>
      </c>
      <c r="I574" s="338" t="str">
        <f t="shared" si="10"/>
        <v/>
      </c>
      <c r="J574" s="339"/>
      <c r="K574" s="339"/>
      <c r="L574" s="339"/>
      <c r="M574" s="339"/>
      <c r="N574" s="339"/>
      <c r="O574" s="339"/>
      <c r="P574" s="339"/>
      <c r="Q574" s="339"/>
    </row>
    <row r="575" spans="1:17" ht="13.5" customHeight="1">
      <c r="A575" s="481"/>
      <c r="B575" s="481"/>
      <c r="C575" s="481"/>
      <c r="D575" s="481"/>
      <c r="E575" s="481"/>
      <c r="F575" s="339"/>
      <c r="G575" s="340" t="str">
        <f>IF(ISNUMBER(E575),E575/'Bulk DivVar Analysis'!$C$114,"")</f>
        <v/>
      </c>
      <c r="H575" s="338" t="str">
        <f>IF(ISNUMBER(E575), IF(G575&gt;'Bulk DivVar Analysis'!$D$116,"Pass","Fail"),"")</f>
        <v/>
      </c>
      <c r="I575" s="338" t="str">
        <f t="shared" si="10"/>
        <v/>
      </c>
      <c r="J575" s="339"/>
      <c r="K575" s="339"/>
      <c r="L575" s="339"/>
      <c r="M575" s="339"/>
      <c r="N575" s="339"/>
      <c r="O575" s="339"/>
      <c r="P575" s="339"/>
      <c r="Q575" s="339"/>
    </row>
    <row r="576" spans="1:17" ht="13.5" customHeight="1">
      <c r="A576" s="481"/>
      <c r="B576" s="481"/>
      <c r="C576" s="481"/>
      <c r="D576" s="481"/>
      <c r="E576" s="481"/>
      <c r="F576" s="339"/>
      <c r="G576" s="340" t="str">
        <f>IF(ISNUMBER(E576),E576/'Bulk DivVar Analysis'!$C$114,"")</f>
        <v/>
      </c>
      <c r="H576" s="338" t="str">
        <f>IF(ISNUMBER(E576), IF(G576&gt;'Bulk DivVar Analysis'!$D$116,"Pass","Fail"),"")</f>
        <v/>
      </c>
      <c r="I576" s="338" t="str">
        <f t="shared" si="10"/>
        <v/>
      </c>
      <c r="J576" s="339"/>
      <c r="K576" s="339"/>
      <c r="L576" s="339"/>
      <c r="M576" s="339"/>
      <c r="N576" s="339"/>
      <c r="O576" s="339"/>
      <c r="P576" s="339"/>
      <c r="Q576" s="339"/>
    </row>
    <row r="577" spans="1:17" ht="13.5" customHeight="1">
      <c r="A577" s="481"/>
      <c r="B577" s="481"/>
      <c r="C577" s="481"/>
      <c r="D577" s="481"/>
      <c r="E577" s="481"/>
      <c r="F577" s="339"/>
      <c r="G577" s="340" t="str">
        <f>IF(ISNUMBER(E577),E577/'Bulk DivVar Analysis'!$C$114,"")</f>
        <v/>
      </c>
      <c r="H577" s="338" t="str">
        <f>IF(ISNUMBER(E577), IF(G577&gt;'Bulk DivVar Analysis'!$D$116,"Pass","Fail"),"")</f>
        <v/>
      </c>
      <c r="I577" s="338" t="str">
        <f t="shared" si="10"/>
        <v/>
      </c>
      <c r="J577" s="339"/>
      <c r="K577" s="339"/>
      <c r="L577" s="339"/>
      <c r="M577" s="339"/>
      <c r="N577" s="339"/>
      <c r="O577" s="339"/>
      <c r="P577" s="339"/>
      <c r="Q577" s="339"/>
    </row>
    <row r="578" spans="1:17" ht="13.5" customHeight="1">
      <c r="A578" s="481"/>
      <c r="B578" s="481"/>
      <c r="C578" s="481"/>
      <c r="D578" s="481"/>
      <c r="E578" s="481"/>
      <c r="F578" s="339"/>
      <c r="G578" s="340" t="str">
        <f>IF(ISNUMBER(E578),E578/'Bulk DivVar Analysis'!$C$114,"")</f>
        <v/>
      </c>
      <c r="H578" s="338" t="str">
        <f>IF(ISNUMBER(E578), IF(G578&gt;'Bulk DivVar Analysis'!$D$116,"Pass","Fail"),"")</f>
        <v/>
      </c>
      <c r="I578" s="338" t="str">
        <f t="shared" si="10"/>
        <v/>
      </c>
      <c r="J578" s="339"/>
      <c r="K578" s="339"/>
      <c r="L578" s="339"/>
      <c r="M578" s="339"/>
      <c r="N578" s="339"/>
      <c r="O578" s="339"/>
      <c r="P578" s="339"/>
      <c r="Q578" s="339"/>
    </row>
    <row r="579" spans="1:17" ht="13.5" customHeight="1">
      <c r="A579" s="481"/>
      <c r="B579" s="481"/>
      <c r="C579" s="481"/>
      <c r="D579" s="481"/>
      <c r="E579" s="481"/>
      <c r="F579" s="339"/>
      <c r="G579" s="340" t="str">
        <f>IF(ISNUMBER(E579),E579/'Bulk DivVar Analysis'!$C$114,"")</f>
        <v/>
      </c>
      <c r="H579" s="338" t="str">
        <f>IF(ISNUMBER(E579), IF(G579&gt;'Bulk DivVar Analysis'!$D$116,"Pass","Fail"),"")</f>
        <v/>
      </c>
      <c r="I579" s="338" t="str">
        <f t="shared" ref="I579:I642" si="11">_xlfn.TEXTJOIN("_",TRUE,B579,C579)</f>
        <v/>
      </c>
      <c r="J579" s="339"/>
      <c r="K579" s="339"/>
      <c r="L579" s="339"/>
      <c r="M579" s="339"/>
      <c r="N579" s="339"/>
      <c r="O579" s="339"/>
      <c r="P579" s="339"/>
      <c r="Q579" s="339"/>
    </row>
    <row r="580" spans="1:17" ht="13.5" customHeight="1">
      <c r="A580" s="481"/>
      <c r="B580" s="481"/>
      <c r="C580" s="481"/>
      <c r="D580" s="481"/>
      <c r="E580" s="481"/>
      <c r="F580" s="339"/>
      <c r="G580" s="340" t="str">
        <f>IF(ISNUMBER(E580),E580/'Bulk DivVar Analysis'!$C$114,"")</f>
        <v/>
      </c>
      <c r="H580" s="338" t="str">
        <f>IF(ISNUMBER(E580), IF(G580&gt;'Bulk DivVar Analysis'!$D$116,"Pass","Fail"),"")</f>
        <v/>
      </c>
      <c r="I580" s="338" t="str">
        <f t="shared" si="11"/>
        <v/>
      </c>
      <c r="J580" s="339"/>
      <c r="K580" s="339"/>
      <c r="L580" s="339"/>
      <c r="M580" s="339"/>
      <c r="N580" s="339"/>
      <c r="O580" s="339"/>
      <c r="P580" s="339"/>
      <c r="Q580" s="339"/>
    </row>
    <row r="581" spans="1:17" ht="13.5" customHeight="1">
      <c r="A581" s="481"/>
      <c r="B581" s="481"/>
      <c r="C581" s="481"/>
      <c r="D581" s="481"/>
      <c r="E581" s="481"/>
      <c r="F581" s="339"/>
      <c r="G581" s="340" t="str">
        <f>IF(ISNUMBER(E581),E581/'Bulk DivVar Analysis'!$C$114,"")</f>
        <v/>
      </c>
      <c r="H581" s="338" t="str">
        <f>IF(ISNUMBER(E581), IF(G581&gt;'Bulk DivVar Analysis'!$D$116,"Pass","Fail"),"")</f>
        <v/>
      </c>
      <c r="I581" s="338" t="str">
        <f t="shared" si="11"/>
        <v/>
      </c>
      <c r="J581" s="339"/>
      <c r="K581" s="339"/>
      <c r="L581" s="339"/>
      <c r="M581" s="339"/>
      <c r="N581" s="339"/>
      <c r="O581" s="339"/>
      <c r="P581" s="339"/>
      <c r="Q581" s="339"/>
    </row>
    <row r="582" spans="1:17" ht="13.5" customHeight="1">
      <c r="A582" s="481"/>
      <c r="B582" s="481"/>
      <c r="C582" s="481"/>
      <c r="D582" s="481"/>
      <c r="E582" s="481"/>
      <c r="F582" s="339"/>
      <c r="G582" s="340" t="str">
        <f>IF(ISNUMBER(E582),E582/'Bulk DivVar Analysis'!$C$114,"")</f>
        <v/>
      </c>
      <c r="H582" s="338" t="str">
        <f>IF(ISNUMBER(E582), IF(G582&gt;'Bulk DivVar Analysis'!$D$116,"Pass","Fail"),"")</f>
        <v/>
      </c>
      <c r="I582" s="338" t="str">
        <f t="shared" si="11"/>
        <v/>
      </c>
      <c r="J582" s="339"/>
      <c r="K582" s="339"/>
      <c r="L582" s="339"/>
      <c r="M582" s="339"/>
      <c r="N582" s="339"/>
      <c r="O582" s="339"/>
      <c r="P582" s="339"/>
      <c r="Q582" s="339"/>
    </row>
    <row r="583" spans="1:17" ht="13.5" customHeight="1">
      <c r="A583" s="481"/>
      <c r="B583" s="481"/>
      <c r="C583" s="481"/>
      <c r="D583" s="481"/>
      <c r="E583" s="481"/>
      <c r="F583" s="339"/>
      <c r="G583" s="340" t="str">
        <f>IF(ISNUMBER(E583),E583/'Bulk DivVar Analysis'!$C$114,"")</f>
        <v/>
      </c>
      <c r="H583" s="338" t="str">
        <f>IF(ISNUMBER(E583), IF(G583&gt;'Bulk DivVar Analysis'!$D$116,"Pass","Fail"),"")</f>
        <v/>
      </c>
      <c r="I583" s="338" t="str">
        <f t="shared" si="11"/>
        <v/>
      </c>
      <c r="J583" s="339"/>
      <c r="K583" s="339"/>
      <c r="L583" s="339"/>
      <c r="M583" s="339"/>
      <c r="N583" s="339"/>
      <c r="O583" s="339"/>
      <c r="P583" s="339"/>
      <c r="Q583" s="339"/>
    </row>
    <row r="584" spans="1:17" ht="13.5" customHeight="1">
      <c r="A584" s="481"/>
      <c r="B584" s="481"/>
      <c r="C584" s="481"/>
      <c r="D584" s="481"/>
      <c r="E584" s="481"/>
      <c r="F584" s="339"/>
      <c r="G584" s="340" t="str">
        <f>IF(ISNUMBER(E584),E584/'Bulk DivVar Analysis'!$C$114,"")</f>
        <v/>
      </c>
      <c r="H584" s="338" t="str">
        <f>IF(ISNUMBER(E584), IF(G584&gt;'Bulk DivVar Analysis'!$D$116,"Pass","Fail"),"")</f>
        <v/>
      </c>
      <c r="I584" s="338" t="str">
        <f t="shared" si="11"/>
        <v/>
      </c>
      <c r="J584" s="339"/>
      <c r="K584" s="339"/>
      <c r="L584" s="339"/>
      <c r="M584" s="339"/>
      <c r="N584" s="339"/>
      <c r="O584" s="339"/>
      <c r="P584" s="339"/>
      <c r="Q584" s="339"/>
    </row>
    <row r="585" spans="1:17" ht="13.5" customHeight="1">
      <c r="A585" s="481"/>
      <c r="B585" s="481"/>
      <c r="C585" s="481"/>
      <c r="D585" s="481"/>
      <c r="E585" s="481"/>
      <c r="F585" s="339"/>
      <c r="G585" s="340" t="str">
        <f>IF(ISNUMBER(E585),E585/'Bulk DivVar Analysis'!$C$114,"")</f>
        <v/>
      </c>
      <c r="H585" s="338" t="str">
        <f>IF(ISNUMBER(E585), IF(G585&gt;'Bulk DivVar Analysis'!$D$116,"Pass","Fail"),"")</f>
        <v/>
      </c>
      <c r="I585" s="338" t="str">
        <f t="shared" si="11"/>
        <v/>
      </c>
      <c r="J585" s="339"/>
      <c r="K585" s="339"/>
      <c r="L585" s="339"/>
      <c r="M585" s="339"/>
      <c r="N585" s="339"/>
      <c r="O585" s="339"/>
      <c r="P585" s="339"/>
      <c r="Q585" s="339"/>
    </row>
    <row r="586" spans="1:17" ht="13.5" customHeight="1">
      <c r="A586" s="481"/>
      <c r="B586" s="481"/>
      <c r="C586" s="481"/>
      <c r="D586" s="481"/>
      <c r="E586" s="481"/>
      <c r="F586" s="339"/>
      <c r="G586" s="340" t="str">
        <f>IF(ISNUMBER(E586),E586/'Bulk DivVar Analysis'!$C$114,"")</f>
        <v/>
      </c>
      <c r="H586" s="338" t="str">
        <f>IF(ISNUMBER(E586), IF(G586&gt;'Bulk DivVar Analysis'!$D$116,"Pass","Fail"),"")</f>
        <v/>
      </c>
      <c r="I586" s="338" t="str">
        <f t="shared" si="11"/>
        <v/>
      </c>
      <c r="J586" s="339"/>
      <c r="K586" s="339"/>
      <c r="L586" s="339"/>
      <c r="M586" s="339"/>
      <c r="N586" s="339"/>
      <c r="O586" s="339"/>
      <c r="P586" s="339"/>
      <c r="Q586" s="339"/>
    </row>
    <row r="587" spans="1:17" ht="13.5" customHeight="1">
      <c r="A587" s="481"/>
      <c r="B587" s="481"/>
      <c r="C587" s="481"/>
      <c r="D587" s="481"/>
      <c r="E587" s="481"/>
      <c r="F587" s="339"/>
      <c r="G587" s="340" t="str">
        <f>IF(ISNUMBER(E587),E587/'Bulk DivVar Analysis'!$C$114,"")</f>
        <v/>
      </c>
      <c r="H587" s="338" t="str">
        <f>IF(ISNUMBER(E587), IF(G587&gt;'Bulk DivVar Analysis'!$D$116,"Pass","Fail"),"")</f>
        <v/>
      </c>
      <c r="I587" s="338" t="str">
        <f t="shared" si="11"/>
        <v/>
      </c>
      <c r="J587" s="339"/>
      <c r="K587" s="339"/>
      <c r="L587" s="339"/>
      <c r="M587" s="339"/>
      <c r="N587" s="339"/>
      <c r="O587" s="339"/>
      <c r="P587" s="339"/>
      <c r="Q587" s="339"/>
    </row>
    <row r="588" spans="1:17" ht="13.5" customHeight="1">
      <c r="A588" s="481"/>
      <c r="B588" s="481"/>
      <c r="C588" s="481"/>
      <c r="D588" s="481"/>
      <c r="E588" s="481"/>
      <c r="F588" s="339"/>
      <c r="G588" s="340" t="str">
        <f>IF(ISNUMBER(E588),E588/'Bulk DivVar Analysis'!$C$114,"")</f>
        <v/>
      </c>
      <c r="H588" s="338" t="str">
        <f>IF(ISNUMBER(E588), IF(G588&gt;'Bulk DivVar Analysis'!$D$116,"Pass","Fail"),"")</f>
        <v/>
      </c>
      <c r="I588" s="338" t="str">
        <f t="shared" si="11"/>
        <v/>
      </c>
      <c r="J588" s="339"/>
      <c r="K588" s="339"/>
      <c r="L588" s="339"/>
      <c r="M588" s="339"/>
      <c r="N588" s="339"/>
      <c r="O588" s="339"/>
      <c r="P588" s="339"/>
      <c r="Q588" s="339"/>
    </row>
    <row r="589" spans="1:17" ht="13.5" customHeight="1">
      <c r="A589" s="481"/>
      <c r="B589" s="481"/>
      <c r="C589" s="481"/>
      <c r="D589" s="481"/>
      <c r="E589" s="481"/>
      <c r="F589" s="339"/>
      <c r="G589" s="340" t="str">
        <f>IF(ISNUMBER(E589),E589/'Bulk DivVar Analysis'!$C$114,"")</f>
        <v/>
      </c>
      <c r="H589" s="338" t="str">
        <f>IF(ISNUMBER(E589), IF(G589&gt;'Bulk DivVar Analysis'!$D$116,"Pass","Fail"),"")</f>
        <v/>
      </c>
      <c r="I589" s="338" t="str">
        <f t="shared" si="11"/>
        <v/>
      </c>
      <c r="J589" s="339"/>
      <c r="K589" s="339"/>
      <c r="L589" s="339"/>
      <c r="M589" s="339"/>
      <c r="N589" s="339"/>
      <c r="O589" s="339"/>
      <c r="P589" s="339"/>
      <c r="Q589" s="339"/>
    </row>
    <row r="590" spans="1:17" ht="13.5" customHeight="1">
      <c r="A590" s="481"/>
      <c r="B590" s="481"/>
      <c r="C590" s="481"/>
      <c r="D590" s="481"/>
      <c r="E590" s="481"/>
      <c r="F590" s="339"/>
      <c r="G590" s="340" t="str">
        <f>IF(ISNUMBER(E590),E590/'Bulk DivVar Analysis'!$C$114,"")</f>
        <v/>
      </c>
      <c r="H590" s="338" t="str">
        <f>IF(ISNUMBER(E590), IF(G590&gt;'Bulk DivVar Analysis'!$D$116,"Pass","Fail"),"")</f>
        <v/>
      </c>
      <c r="I590" s="338" t="str">
        <f t="shared" si="11"/>
        <v/>
      </c>
      <c r="J590" s="339"/>
      <c r="K590" s="339"/>
      <c r="L590" s="339"/>
      <c r="M590" s="339"/>
      <c r="N590" s="339"/>
      <c r="O590" s="339"/>
      <c r="P590" s="339"/>
      <c r="Q590" s="339"/>
    </row>
    <row r="591" spans="1:17" ht="13.5" customHeight="1">
      <c r="A591" s="481"/>
      <c r="B591" s="481"/>
      <c r="C591" s="481"/>
      <c r="D591" s="481"/>
      <c r="E591" s="481"/>
      <c r="F591" s="339"/>
      <c r="G591" s="340" t="str">
        <f>IF(ISNUMBER(E591),E591/'Bulk DivVar Analysis'!$C$114,"")</f>
        <v/>
      </c>
      <c r="H591" s="338" t="str">
        <f>IF(ISNUMBER(E591), IF(G591&gt;'Bulk DivVar Analysis'!$D$116,"Pass","Fail"),"")</f>
        <v/>
      </c>
      <c r="I591" s="338" t="str">
        <f t="shared" si="11"/>
        <v/>
      </c>
      <c r="J591" s="339"/>
      <c r="K591" s="339"/>
      <c r="L591" s="339"/>
      <c r="M591" s="339"/>
      <c r="N591" s="339"/>
      <c r="O591" s="339"/>
      <c r="P591" s="339"/>
      <c r="Q591" s="339"/>
    </row>
    <row r="592" spans="1:17" ht="13.5" customHeight="1">
      <c r="A592" s="481"/>
      <c r="B592" s="481"/>
      <c r="C592" s="481"/>
      <c r="D592" s="481"/>
      <c r="E592" s="481"/>
      <c r="F592" s="339"/>
      <c r="G592" s="340" t="str">
        <f>IF(ISNUMBER(E592),E592/'Bulk DivVar Analysis'!$C$114,"")</f>
        <v/>
      </c>
      <c r="H592" s="338" t="str">
        <f>IF(ISNUMBER(E592), IF(G592&gt;'Bulk DivVar Analysis'!$D$116,"Pass","Fail"),"")</f>
        <v/>
      </c>
      <c r="I592" s="338" t="str">
        <f t="shared" si="11"/>
        <v/>
      </c>
      <c r="J592" s="339"/>
      <c r="K592" s="339"/>
      <c r="L592" s="339"/>
      <c r="M592" s="339"/>
      <c r="N592" s="339"/>
      <c r="O592" s="339"/>
      <c r="P592" s="339"/>
      <c r="Q592" s="339"/>
    </row>
    <row r="593" spans="1:17" ht="13.5" customHeight="1">
      <c r="A593" s="481"/>
      <c r="B593" s="481"/>
      <c r="C593" s="481"/>
      <c r="D593" s="481"/>
      <c r="E593" s="481"/>
      <c r="F593" s="339"/>
      <c r="G593" s="340" t="str">
        <f>IF(ISNUMBER(E593),E593/'Bulk DivVar Analysis'!$C$114,"")</f>
        <v/>
      </c>
      <c r="H593" s="338" t="str">
        <f>IF(ISNUMBER(E593), IF(G593&gt;'Bulk DivVar Analysis'!$D$116,"Pass","Fail"),"")</f>
        <v/>
      </c>
      <c r="I593" s="338" t="str">
        <f t="shared" si="11"/>
        <v/>
      </c>
      <c r="J593" s="339"/>
      <c r="K593" s="339"/>
      <c r="L593" s="339"/>
      <c r="M593" s="339"/>
      <c r="N593" s="339"/>
      <c r="O593" s="339"/>
      <c r="P593" s="339"/>
      <c r="Q593" s="339"/>
    </row>
    <row r="594" spans="1:17" ht="13.5" customHeight="1">
      <c r="A594" s="481"/>
      <c r="B594" s="481"/>
      <c r="C594" s="481"/>
      <c r="D594" s="481"/>
      <c r="E594" s="481"/>
      <c r="F594" s="339"/>
      <c r="G594" s="340" t="str">
        <f>IF(ISNUMBER(E594),E594/'Bulk DivVar Analysis'!$C$114,"")</f>
        <v/>
      </c>
      <c r="H594" s="338" t="str">
        <f>IF(ISNUMBER(E594), IF(G594&gt;'Bulk DivVar Analysis'!$D$116,"Pass","Fail"),"")</f>
        <v/>
      </c>
      <c r="I594" s="338" t="str">
        <f t="shared" si="11"/>
        <v/>
      </c>
      <c r="J594" s="339"/>
      <c r="K594" s="339"/>
      <c r="L594" s="339"/>
      <c r="M594" s="339"/>
      <c r="N594" s="339"/>
      <c r="O594" s="339"/>
      <c r="P594" s="339"/>
      <c r="Q594" s="339"/>
    </row>
    <row r="595" spans="1:17" ht="13.5" customHeight="1">
      <c r="A595" s="481"/>
      <c r="B595" s="481"/>
      <c r="C595" s="481"/>
      <c r="D595" s="481"/>
      <c r="E595" s="481"/>
      <c r="F595" s="339"/>
      <c r="G595" s="340" t="str">
        <f>IF(ISNUMBER(E595),E595/'Bulk DivVar Analysis'!$C$114,"")</f>
        <v/>
      </c>
      <c r="H595" s="338" t="str">
        <f>IF(ISNUMBER(E595), IF(G595&gt;'Bulk DivVar Analysis'!$D$116,"Pass","Fail"),"")</f>
        <v/>
      </c>
      <c r="I595" s="338" t="str">
        <f t="shared" si="11"/>
        <v/>
      </c>
      <c r="J595" s="339"/>
      <c r="K595" s="339"/>
      <c r="L595" s="339"/>
      <c r="M595" s="339"/>
      <c r="N595" s="339"/>
      <c r="O595" s="339"/>
      <c r="P595" s="339"/>
      <c r="Q595" s="339"/>
    </row>
    <row r="596" spans="1:17" ht="13.5" customHeight="1">
      <c r="A596" s="481"/>
      <c r="B596" s="481"/>
      <c r="C596" s="481"/>
      <c r="D596" s="481"/>
      <c r="E596" s="481"/>
      <c r="F596" s="339"/>
      <c r="G596" s="340" t="str">
        <f>IF(ISNUMBER(E596),E596/'Bulk DivVar Analysis'!$C$114,"")</f>
        <v/>
      </c>
      <c r="H596" s="338" t="str">
        <f>IF(ISNUMBER(E596), IF(G596&gt;'Bulk DivVar Analysis'!$D$116,"Pass","Fail"),"")</f>
        <v/>
      </c>
      <c r="I596" s="338" t="str">
        <f t="shared" si="11"/>
        <v/>
      </c>
      <c r="J596" s="339"/>
      <c r="K596" s="339"/>
      <c r="L596" s="339"/>
      <c r="M596" s="339"/>
      <c r="N596" s="339"/>
      <c r="O596" s="339"/>
      <c r="P596" s="339"/>
      <c r="Q596" s="339"/>
    </row>
    <row r="597" spans="1:17" ht="13.5" customHeight="1">
      <c r="A597" s="481"/>
      <c r="B597" s="481"/>
      <c r="C597" s="481"/>
      <c r="D597" s="481"/>
      <c r="E597" s="481"/>
      <c r="F597" s="339"/>
      <c r="G597" s="340" t="str">
        <f>IF(ISNUMBER(E597),E597/'Bulk DivVar Analysis'!$C$114,"")</f>
        <v/>
      </c>
      <c r="H597" s="338" t="str">
        <f>IF(ISNUMBER(E597), IF(G597&gt;'Bulk DivVar Analysis'!$D$116,"Pass","Fail"),"")</f>
        <v/>
      </c>
      <c r="I597" s="338" t="str">
        <f t="shared" si="11"/>
        <v/>
      </c>
      <c r="J597" s="339"/>
      <c r="K597" s="339"/>
      <c r="L597" s="339"/>
      <c r="M597" s="339"/>
      <c r="N597" s="339"/>
      <c r="O597" s="339"/>
      <c r="P597" s="339"/>
      <c r="Q597" s="339"/>
    </row>
    <row r="598" spans="1:17" ht="13.5" customHeight="1">
      <c r="A598" s="481"/>
      <c r="B598" s="481"/>
      <c r="C598" s="481"/>
      <c r="D598" s="481"/>
      <c r="E598" s="481"/>
      <c r="F598" s="339"/>
      <c r="G598" s="340" t="str">
        <f>IF(ISNUMBER(E598),E598/'Bulk DivVar Analysis'!$C$114,"")</f>
        <v/>
      </c>
      <c r="H598" s="338" t="str">
        <f>IF(ISNUMBER(E598), IF(G598&gt;'Bulk DivVar Analysis'!$D$116,"Pass","Fail"),"")</f>
        <v/>
      </c>
      <c r="I598" s="338" t="str">
        <f t="shared" si="11"/>
        <v/>
      </c>
      <c r="J598" s="339"/>
      <c r="K598" s="339"/>
      <c r="L598" s="339"/>
      <c r="M598" s="339"/>
      <c r="N598" s="339"/>
      <c r="O598" s="339"/>
      <c r="P598" s="339"/>
      <c r="Q598" s="339"/>
    </row>
    <row r="599" spans="1:17" ht="13.5" customHeight="1">
      <c r="A599" s="481"/>
      <c r="B599" s="481"/>
      <c r="C599" s="481"/>
      <c r="D599" s="481"/>
      <c r="E599" s="481"/>
      <c r="F599" s="339"/>
      <c r="G599" s="340" t="str">
        <f>IF(ISNUMBER(E599),E599/'Bulk DivVar Analysis'!$C$114,"")</f>
        <v/>
      </c>
      <c r="H599" s="338" t="str">
        <f>IF(ISNUMBER(E599), IF(G599&gt;'Bulk DivVar Analysis'!$D$116,"Pass","Fail"),"")</f>
        <v/>
      </c>
      <c r="I599" s="338" t="str">
        <f t="shared" si="11"/>
        <v/>
      </c>
      <c r="J599" s="339"/>
      <c r="K599" s="339"/>
      <c r="L599" s="339"/>
      <c r="M599" s="339"/>
      <c r="N599" s="339"/>
      <c r="O599" s="339"/>
      <c r="P599" s="339"/>
      <c r="Q599" s="339"/>
    </row>
    <row r="600" spans="1:17" ht="13.5" customHeight="1">
      <c r="A600" s="481"/>
      <c r="B600" s="481"/>
      <c r="C600" s="481"/>
      <c r="D600" s="481"/>
      <c r="E600" s="481"/>
      <c r="F600" s="339"/>
      <c r="G600" s="340" t="str">
        <f>IF(ISNUMBER(E600),E600/'Bulk DivVar Analysis'!$C$114,"")</f>
        <v/>
      </c>
      <c r="H600" s="338" t="str">
        <f>IF(ISNUMBER(E600), IF(G600&gt;'Bulk DivVar Analysis'!$D$116,"Pass","Fail"),"")</f>
        <v/>
      </c>
      <c r="I600" s="338" t="str">
        <f t="shared" si="11"/>
        <v/>
      </c>
      <c r="J600" s="339"/>
      <c r="K600" s="339"/>
      <c r="L600" s="339"/>
      <c r="M600" s="339"/>
      <c r="N600" s="339"/>
      <c r="O600" s="339"/>
      <c r="P600" s="339"/>
      <c r="Q600" s="339"/>
    </row>
    <row r="601" spans="1:17" ht="13.5" customHeight="1">
      <c r="A601" s="481"/>
      <c r="B601" s="481"/>
      <c r="C601" s="481"/>
      <c r="D601" s="481"/>
      <c r="E601" s="481"/>
      <c r="F601" s="339"/>
      <c r="G601" s="340" t="str">
        <f>IF(ISNUMBER(E601),E601/'Bulk DivVar Analysis'!$C$114,"")</f>
        <v/>
      </c>
      <c r="H601" s="338" t="str">
        <f>IF(ISNUMBER(E601), IF(G601&gt;'Bulk DivVar Analysis'!$D$116,"Pass","Fail"),"")</f>
        <v/>
      </c>
      <c r="I601" s="338" t="str">
        <f t="shared" si="11"/>
        <v/>
      </c>
      <c r="J601" s="339"/>
      <c r="K601" s="339"/>
      <c r="L601" s="339"/>
      <c r="M601" s="339"/>
      <c r="N601" s="339"/>
      <c r="O601" s="339"/>
      <c r="P601" s="339"/>
      <c r="Q601" s="339"/>
    </row>
    <row r="602" spans="1:17" ht="13.5" customHeight="1">
      <c r="A602" s="481"/>
      <c r="B602" s="481"/>
      <c r="C602" s="481"/>
      <c r="D602" s="481"/>
      <c r="E602" s="481"/>
      <c r="F602" s="339"/>
      <c r="G602" s="340" t="str">
        <f>IF(ISNUMBER(E602),E602/'Bulk DivVar Analysis'!$C$114,"")</f>
        <v/>
      </c>
      <c r="H602" s="338" t="str">
        <f>IF(ISNUMBER(E602), IF(G602&gt;'Bulk DivVar Analysis'!$D$116,"Pass","Fail"),"")</f>
        <v/>
      </c>
      <c r="I602" s="338" t="str">
        <f t="shared" si="11"/>
        <v/>
      </c>
      <c r="J602" s="339"/>
      <c r="K602" s="339"/>
      <c r="L602" s="339"/>
      <c r="M602" s="339"/>
      <c r="N602" s="339"/>
      <c r="O602" s="339"/>
      <c r="P602" s="339"/>
      <c r="Q602" s="339"/>
    </row>
    <row r="603" spans="1:17" ht="13.5" customHeight="1">
      <c r="A603" s="481"/>
      <c r="B603" s="481"/>
      <c r="C603" s="481"/>
      <c r="D603" s="481"/>
      <c r="E603" s="481"/>
      <c r="F603" s="339"/>
      <c r="G603" s="340" t="str">
        <f>IF(ISNUMBER(E603),E603/'Bulk DivVar Analysis'!$C$114,"")</f>
        <v/>
      </c>
      <c r="H603" s="338" t="str">
        <f>IF(ISNUMBER(E603), IF(G603&gt;'Bulk DivVar Analysis'!$D$116,"Pass","Fail"),"")</f>
        <v/>
      </c>
      <c r="I603" s="338" t="str">
        <f t="shared" si="11"/>
        <v/>
      </c>
      <c r="J603" s="339"/>
      <c r="K603" s="339"/>
      <c r="L603" s="339"/>
      <c r="M603" s="339"/>
      <c r="N603" s="339"/>
      <c r="O603" s="339"/>
      <c r="P603" s="339"/>
      <c r="Q603" s="339"/>
    </row>
    <row r="604" spans="1:17" ht="13.5" customHeight="1">
      <c r="A604" s="481"/>
      <c r="B604" s="481"/>
      <c r="C604" s="481"/>
      <c r="D604" s="481"/>
      <c r="E604" s="481"/>
      <c r="F604" s="339"/>
      <c r="G604" s="340" t="str">
        <f>IF(ISNUMBER(E604),E604/'Bulk DivVar Analysis'!$C$114,"")</f>
        <v/>
      </c>
      <c r="H604" s="338" t="str">
        <f>IF(ISNUMBER(E604), IF(G604&gt;'Bulk DivVar Analysis'!$D$116,"Pass","Fail"),"")</f>
        <v/>
      </c>
      <c r="I604" s="338" t="str">
        <f t="shared" si="11"/>
        <v/>
      </c>
      <c r="J604" s="339"/>
      <c r="K604" s="339"/>
      <c r="L604" s="339"/>
      <c r="M604" s="339"/>
      <c r="N604" s="339"/>
      <c r="O604" s="339"/>
      <c r="P604" s="339"/>
      <c r="Q604" s="339"/>
    </row>
    <row r="605" spans="1:17" ht="13.5" customHeight="1">
      <c r="A605" s="481"/>
      <c r="B605" s="481"/>
      <c r="C605" s="481"/>
      <c r="D605" s="481"/>
      <c r="E605" s="481"/>
      <c r="F605" s="339"/>
      <c r="G605" s="340" t="str">
        <f>IF(ISNUMBER(E605),E605/'Bulk DivVar Analysis'!$C$114,"")</f>
        <v/>
      </c>
      <c r="H605" s="338" t="str">
        <f>IF(ISNUMBER(E605), IF(G605&gt;'Bulk DivVar Analysis'!$D$116,"Pass","Fail"),"")</f>
        <v/>
      </c>
      <c r="I605" s="338" t="str">
        <f t="shared" si="11"/>
        <v/>
      </c>
      <c r="J605" s="339"/>
      <c r="K605" s="339"/>
      <c r="L605" s="339"/>
      <c r="M605" s="339"/>
      <c r="N605" s="339"/>
      <c r="O605" s="339"/>
      <c r="P605" s="339"/>
      <c r="Q605" s="339"/>
    </row>
    <row r="606" spans="1:17" ht="13.5" customHeight="1">
      <c r="A606" s="481"/>
      <c r="B606" s="481"/>
      <c r="C606" s="481"/>
      <c r="D606" s="481"/>
      <c r="E606" s="481"/>
      <c r="F606" s="339"/>
      <c r="G606" s="340" t="str">
        <f>IF(ISNUMBER(E606),E606/'Bulk DivVar Analysis'!$C$114,"")</f>
        <v/>
      </c>
      <c r="H606" s="338" t="str">
        <f>IF(ISNUMBER(E606), IF(G606&gt;'Bulk DivVar Analysis'!$D$116,"Pass","Fail"),"")</f>
        <v/>
      </c>
      <c r="I606" s="338" t="str">
        <f t="shared" si="11"/>
        <v/>
      </c>
      <c r="J606" s="339"/>
      <c r="K606" s="339"/>
      <c r="L606" s="339"/>
      <c r="M606" s="339"/>
      <c r="N606" s="339"/>
      <c r="O606" s="339"/>
      <c r="P606" s="339"/>
      <c r="Q606" s="339"/>
    </row>
    <row r="607" spans="1:17" ht="13.5" customHeight="1">
      <c r="A607" s="481"/>
      <c r="B607" s="481"/>
      <c r="C607" s="481"/>
      <c r="D607" s="481"/>
      <c r="E607" s="481"/>
      <c r="F607" s="339"/>
      <c r="G607" s="340" t="str">
        <f>IF(ISNUMBER(E607),E607/'Bulk DivVar Analysis'!$C$114,"")</f>
        <v/>
      </c>
      <c r="H607" s="338" t="str">
        <f>IF(ISNUMBER(E607), IF(G607&gt;'Bulk DivVar Analysis'!$D$116,"Pass","Fail"),"")</f>
        <v/>
      </c>
      <c r="I607" s="338" t="str">
        <f t="shared" si="11"/>
        <v/>
      </c>
      <c r="J607" s="339"/>
      <c r="K607" s="339"/>
      <c r="L607" s="339"/>
      <c r="M607" s="339"/>
      <c r="N607" s="339"/>
      <c r="O607" s="339"/>
      <c r="P607" s="339"/>
      <c r="Q607" s="339"/>
    </row>
    <row r="608" spans="1:17" ht="13.5" customHeight="1">
      <c r="A608" s="481"/>
      <c r="B608" s="481"/>
      <c r="C608" s="481"/>
      <c r="D608" s="481"/>
      <c r="E608" s="481"/>
      <c r="F608" s="339"/>
      <c r="G608" s="340" t="str">
        <f>IF(ISNUMBER(E608),E608/'Bulk DivVar Analysis'!$C$114,"")</f>
        <v/>
      </c>
      <c r="H608" s="338" t="str">
        <f>IF(ISNUMBER(E608), IF(G608&gt;'Bulk DivVar Analysis'!$D$116,"Pass","Fail"),"")</f>
        <v/>
      </c>
      <c r="I608" s="338" t="str">
        <f t="shared" si="11"/>
        <v/>
      </c>
      <c r="J608" s="339"/>
      <c r="K608" s="339"/>
      <c r="L608" s="339"/>
      <c r="M608" s="339"/>
      <c r="N608" s="339"/>
      <c r="O608" s="339"/>
      <c r="P608" s="339"/>
      <c r="Q608" s="339"/>
    </row>
    <row r="609" spans="1:17" ht="13.5" customHeight="1">
      <c r="A609" s="481"/>
      <c r="B609" s="481"/>
      <c r="C609" s="481"/>
      <c r="D609" s="481"/>
      <c r="E609" s="481"/>
      <c r="F609" s="339"/>
      <c r="G609" s="340" t="str">
        <f>IF(ISNUMBER(E609),E609/'Bulk DivVar Analysis'!$C$114,"")</f>
        <v/>
      </c>
      <c r="H609" s="338" t="str">
        <f>IF(ISNUMBER(E609), IF(G609&gt;'Bulk DivVar Analysis'!$D$116,"Pass","Fail"),"")</f>
        <v/>
      </c>
      <c r="I609" s="338" t="str">
        <f t="shared" si="11"/>
        <v/>
      </c>
      <c r="J609" s="339"/>
      <c r="K609" s="339"/>
      <c r="L609" s="339"/>
      <c r="M609" s="339"/>
      <c r="N609" s="339"/>
      <c r="O609" s="339"/>
      <c r="P609" s="339"/>
      <c r="Q609" s="339"/>
    </row>
    <row r="610" spans="1:17" ht="13.5" customHeight="1">
      <c r="A610" s="481"/>
      <c r="B610" s="481"/>
      <c r="C610" s="481"/>
      <c r="D610" s="481"/>
      <c r="E610" s="481"/>
      <c r="F610" s="339"/>
      <c r="G610" s="340" t="str">
        <f>IF(ISNUMBER(E610),E610/'Bulk DivVar Analysis'!$C$114,"")</f>
        <v/>
      </c>
      <c r="H610" s="338" t="str">
        <f>IF(ISNUMBER(E610), IF(G610&gt;'Bulk DivVar Analysis'!$D$116,"Pass","Fail"),"")</f>
        <v/>
      </c>
      <c r="I610" s="338" t="str">
        <f t="shared" si="11"/>
        <v/>
      </c>
      <c r="J610" s="339"/>
      <c r="K610" s="339"/>
      <c r="L610" s="339"/>
      <c r="M610" s="339"/>
      <c r="N610" s="339"/>
      <c r="O610" s="339"/>
      <c r="P610" s="339"/>
      <c r="Q610" s="339"/>
    </row>
    <row r="611" spans="1:17" ht="13.5" customHeight="1">
      <c r="A611" s="481"/>
      <c r="B611" s="481"/>
      <c r="C611" s="481"/>
      <c r="D611" s="481"/>
      <c r="E611" s="481"/>
      <c r="F611" s="339"/>
      <c r="G611" s="340" t="str">
        <f>IF(ISNUMBER(E611),E611/'Bulk DivVar Analysis'!$C$114,"")</f>
        <v/>
      </c>
      <c r="H611" s="338" t="str">
        <f>IF(ISNUMBER(E611), IF(G611&gt;'Bulk DivVar Analysis'!$D$116,"Pass","Fail"),"")</f>
        <v/>
      </c>
      <c r="I611" s="338" t="str">
        <f t="shared" si="11"/>
        <v/>
      </c>
      <c r="J611" s="339"/>
      <c r="K611" s="339"/>
      <c r="L611" s="339"/>
      <c r="M611" s="339"/>
      <c r="N611" s="339"/>
      <c r="O611" s="339"/>
      <c r="P611" s="339"/>
      <c r="Q611" s="339"/>
    </row>
    <row r="612" spans="1:17" ht="13.5" customHeight="1">
      <c r="A612" s="481"/>
      <c r="B612" s="481"/>
      <c r="C612" s="481"/>
      <c r="D612" s="481"/>
      <c r="E612" s="481"/>
      <c r="F612" s="339"/>
      <c r="G612" s="340" t="str">
        <f>IF(ISNUMBER(E612),E612/'Bulk DivVar Analysis'!$C$114,"")</f>
        <v/>
      </c>
      <c r="H612" s="338" t="str">
        <f>IF(ISNUMBER(E612), IF(G612&gt;'Bulk DivVar Analysis'!$D$116,"Pass","Fail"),"")</f>
        <v/>
      </c>
      <c r="I612" s="338" t="str">
        <f t="shared" si="11"/>
        <v/>
      </c>
      <c r="J612" s="339"/>
      <c r="K612" s="339"/>
      <c r="L612" s="339"/>
      <c r="M612" s="339"/>
      <c r="N612" s="339"/>
      <c r="O612" s="339"/>
      <c r="P612" s="339"/>
      <c r="Q612" s="339"/>
    </row>
    <row r="613" spans="1:17" ht="13.5" customHeight="1">
      <c r="A613" s="481"/>
      <c r="B613" s="481"/>
      <c r="C613" s="481"/>
      <c r="D613" s="481"/>
      <c r="E613" s="481"/>
      <c r="F613" s="339"/>
      <c r="G613" s="340" t="str">
        <f>IF(ISNUMBER(E613),E613/'Bulk DivVar Analysis'!$C$114,"")</f>
        <v/>
      </c>
      <c r="H613" s="338" t="str">
        <f>IF(ISNUMBER(E613), IF(G613&gt;'Bulk DivVar Analysis'!$D$116,"Pass","Fail"),"")</f>
        <v/>
      </c>
      <c r="I613" s="338" t="str">
        <f t="shared" si="11"/>
        <v/>
      </c>
      <c r="J613" s="339"/>
      <c r="K613" s="339"/>
      <c r="L613" s="339"/>
      <c r="M613" s="339"/>
      <c r="N613" s="339"/>
      <c r="O613" s="339"/>
      <c r="P613" s="339"/>
      <c r="Q613" s="339"/>
    </row>
    <row r="614" spans="1:17" ht="13.5" customHeight="1">
      <c r="A614" s="481"/>
      <c r="B614" s="481"/>
      <c r="C614" s="481"/>
      <c r="D614" s="481"/>
      <c r="E614" s="481"/>
      <c r="F614" s="339"/>
      <c r="G614" s="340" t="str">
        <f>IF(ISNUMBER(E614),E614/'Bulk DivVar Analysis'!$C$114,"")</f>
        <v/>
      </c>
      <c r="H614" s="338" t="str">
        <f>IF(ISNUMBER(E614), IF(G614&gt;'Bulk DivVar Analysis'!$D$116,"Pass","Fail"),"")</f>
        <v/>
      </c>
      <c r="I614" s="338" t="str">
        <f t="shared" si="11"/>
        <v/>
      </c>
      <c r="J614" s="339"/>
      <c r="K614" s="339"/>
      <c r="L614" s="339"/>
      <c r="M614" s="339"/>
      <c r="N614" s="339"/>
      <c r="O614" s="339"/>
      <c r="P614" s="339"/>
      <c r="Q614" s="339"/>
    </row>
    <row r="615" spans="1:17" ht="13.5" customHeight="1">
      <c r="A615" s="481"/>
      <c r="B615" s="481"/>
      <c r="C615" s="481"/>
      <c r="D615" s="481"/>
      <c r="E615" s="481"/>
      <c r="F615" s="339"/>
      <c r="G615" s="340" t="str">
        <f>IF(ISNUMBER(E615),E615/'Bulk DivVar Analysis'!$C$114,"")</f>
        <v/>
      </c>
      <c r="H615" s="338" t="str">
        <f>IF(ISNUMBER(E615), IF(G615&gt;'Bulk DivVar Analysis'!$D$116,"Pass","Fail"),"")</f>
        <v/>
      </c>
      <c r="I615" s="338" t="str">
        <f t="shared" si="11"/>
        <v/>
      </c>
      <c r="J615" s="339"/>
      <c r="K615" s="339"/>
      <c r="L615" s="339"/>
      <c r="M615" s="339"/>
      <c r="N615" s="339"/>
      <c r="O615" s="339"/>
      <c r="P615" s="339"/>
      <c r="Q615" s="339"/>
    </row>
    <row r="616" spans="1:17" ht="13.5" customHeight="1">
      <c r="A616" s="481"/>
      <c r="B616" s="481"/>
      <c r="C616" s="481"/>
      <c r="D616" s="481"/>
      <c r="E616" s="481"/>
      <c r="F616" s="339"/>
      <c r="G616" s="340" t="str">
        <f>IF(ISNUMBER(E616),E616/'Bulk DivVar Analysis'!$C$114,"")</f>
        <v/>
      </c>
      <c r="H616" s="338" t="str">
        <f>IF(ISNUMBER(E616), IF(G616&gt;'Bulk DivVar Analysis'!$D$116,"Pass","Fail"),"")</f>
        <v/>
      </c>
      <c r="I616" s="338" t="str">
        <f t="shared" si="11"/>
        <v/>
      </c>
      <c r="J616" s="339"/>
      <c r="K616" s="339"/>
      <c r="L616" s="339"/>
      <c r="M616" s="339"/>
      <c r="N616" s="339"/>
      <c r="O616" s="339"/>
      <c r="P616" s="339"/>
      <c r="Q616" s="339"/>
    </row>
    <row r="617" spans="1:17" ht="13.5" customHeight="1">
      <c r="A617" s="481"/>
      <c r="B617" s="481"/>
      <c r="C617" s="481"/>
      <c r="D617" s="481"/>
      <c r="E617" s="481"/>
      <c r="F617" s="339"/>
      <c r="G617" s="340" t="str">
        <f>IF(ISNUMBER(E617),E617/'Bulk DivVar Analysis'!$C$114,"")</f>
        <v/>
      </c>
      <c r="H617" s="338" t="str">
        <f>IF(ISNUMBER(E617), IF(G617&gt;'Bulk DivVar Analysis'!$D$116,"Pass","Fail"),"")</f>
        <v/>
      </c>
      <c r="I617" s="338" t="str">
        <f t="shared" si="11"/>
        <v/>
      </c>
      <c r="J617" s="339"/>
      <c r="K617" s="339"/>
      <c r="L617" s="339"/>
      <c r="M617" s="339"/>
      <c r="N617" s="339"/>
      <c r="O617" s="339"/>
      <c r="P617" s="339"/>
      <c r="Q617" s="339"/>
    </row>
    <row r="618" spans="1:17" ht="13.5" customHeight="1">
      <c r="A618" s="481"/>
      <c r="B618" s="481"/>
      <c r="C618" s="481"/>
      <c r="D618" s="481"/>
      <c r="E618" s="481"/>
      <c r="F618" s="339"/>
      <c r="G618" s="340" t="str">
        <f>IF(ISNUMBER(E618),E618/'Bulk DivVar Analysis'!$C$114,"")</f>
        <v/>
      </c>
      <c r="H618" s="338" t="str">
        <f>IF(ISNUMBER(E618), IF(G618&gt;'Bulk DivVar Analysis'!$D$116,"Pass","Fail"),"")</f>
        <v/>
      </c>
      <c r="I618" s="338" t="str">
        <f t="shared" si="11"/>
        <v/>
      </c>
      <c r="J618" s="339"/>
      <c r="K618" s="339"/>
      <c r="L618" s="339"/>
      <c r="M618" s="339"/>
      <c r="N618" s="339"/>
      <c r="O618" s="339"/>
      <c r="P618" s="339"/>
      <c r="Q618" s="339"/>
    </row>
    <row r="619" spans="1:17" ht="13.5" customHeight="1">
      <c r="A619" s="481"/>
      <c r="B619" s="481"/>
      <c r="C619" s="481"/>
      <c r="D619" s="481"/>
      <c r="E619" s="481"/>
      <c r="F619" s="339"/>
      <c r="G619" s="340" t="str">
        <f>IF(ISNUMBER(E619),E619/'Bulk DivVar Analysis'!$C$114,"")</f>
        <v/>
      </c>
      <c r="H619" s="338" t="str">
        <f>IF(ISNUMBER(E619), IF(G619&gt;'Bulk DivVar Analysis'!$D$116,"Pass","Fail"),"")</f>
        <v/>
      </c>
      <c r="I619" s="338" t="str">
        <f t="shared" si="11"/>
        <v/>
      </c>
      <c r="J619" s="339"/>
      <c r="K619" s="339"/>
      <c r="L619" s="339"/>
      <c r="M619" s="339"/>
      <c r="N619" s="339"/>
      <c r="O619" s="339"/>
      <c r="P619" s="339"/>
      <c r="Q619" s="339"/>
    </row>
    <row r="620" spans="1:17" ht="13.5" customHeight="1">
      <c r="A620" s="481"/>
      <c r="B620" s="481"/>
      <c r="C620" s="481"/>
      <c r="D620" s="481"/>
      <c r="E620" s="481"/>
      <c r="F620" s="339"/>
      <c r="G620" s="340" t="str">
        <f>IF(ISNUMBER(E620),E620/'Bulk DivVar Analysis'!$C$114,"")</f>
        <v/>
      </c>
      <c r="H620" s="338" t="str">
        <f>IF(ISNUMBER(E620), IF(G620&gt;'Bulk DivVar Analysis'!$D$116,"Pass","Fail"),"")</f>
        <v/>
      </c>
      <c r="I620" s="338" t="str">
        <f t="shared" si="11"/>
        <v/>
      </c>
      <c r="J620" s="339"/>
      <c r="K620" s="339"/>
      <c r="L620" s="339"/>
      <c r="M620" s="339"/>
      <c r="N620" s="339"/>
      <c r="O620" s="339"/>
      <c r="P620" s="339"/>
      <c r="Q620" s="339"/>
    </row>
    <row r="621" spans="1:17" ht="13.5" customHeight="1">
      <c r="A621" s="481"/>
      <c r="B621" s="481"/>
      <c r="C621" s="481"/>
      <c r="D621" s="481"/>
      <c r="E621" s="481"/>
      <c r="F621" s="339"/>
      <c r="G621" s="340" t="str">
        <f>IF(ISNUMBER(E621),E621/'Bulk DivVar Analysis'!$C$114,"")</f>
        <v/>
      </c>
      <c r="H621" s="338" t="str">
        <f>IF(ISNUMBER(E621), IF(G621&gt;'Bulk DivVar Analysis'!$D$116,"Pass","Fail"),"")</f>
        <v/>
      </c>
      <c r="I621" s="338" t="str">
        <f t="shared" si="11"/>
        <v/>
      </c>
      <c r="J621" s="339"/>
      <c r="K621" s="339"/>
      <c r="L621" s="339"/>
      <c r="M621" s="339"/>
      <c r="N621" s="339"/>
      <c r="O621" s="339"/>
      <c r="P621" s="339"/>
      <c r="Q621" s="339"/>
    </row>
    <row r="622" spans="1:17" ht="13.5" customHeight="1">
      <c r="A622" s="481"/>
      <c r="B622" s="481"/>
      <c r="C622" s="481"/>
      <c r="D622" s="481"/>
      <c r="E622" s="481"/>
      <c r="F622" s="339"/>
      <c r="G622" s="340" t="str">
        <f>IF(ISNUMBER(E622),E622/'Bulk DivVar Analysis'!$C$114,"")</f>
        <v/>
      </c>
      <c r="H622" s="338" t="str">
        <f>IF(ISNUMBER(E622), IF(G622&gt;'Bulk DivVar Analysis'!$D$116,"Pass","Fail"),"")</f>
        <v/>
      </c>
      <c r="I622" s="338" t="str">
        <f t="shared" si="11"/>
        <v/>
      </c>
      <c r="J622" s="339"/>
      <c r="K622" s="339"/>
      <c r="L622" s="339"/>
      <c r="M622" s="339"/>
      <c r="N622" s="339"/>
      <c r="O622" s="339"/>
      <c r="P622" s="339"/>
      <c r="Q622" s="339"/>
    </row>
    <row r="623" spans="1:17" ht="13.5" customHeight="1">
      <c r="A623" s="481"/>
      <c r="B623" s="481"/>
      <c r="C623" s="481"/>
      <c r="D623" s="481"/>
      <c r="E623" s="481"/>
      <c r="F623" s="339"/>
      <c r="G623" s="340" t="str">
        <f>IF(ISNUMBER(E623),E623/'Bulk DivVar Analysis'!$C$114,"")</f>
        <v/>
      </c>
      <c r="H623" s="338" t="str">
        <f>IF(ISNUMBER(E623), IF(G623&gt;'Bulk DivVar Analysis'!$D$116,"Pass","Fail"),"")</f>
        <v/>
      </c>
      <c r="I623" s="338" t="str">
        <f t="shared" si="11"/>
        <v/>
      </c>
      <c r="J623" s="339"/>
      <c r="K623" s="339"/>
      <c r="L623" s="339"/>
      <c r="M623" s="339"/>
      <c r="N623" s="339"/>
      <c r="O623" s="339"/>
      <c r="P623" s="339"/>
      <c r="Q623" s="339"/>
    </row>
    <row r="624" spans="1:17" ht="13.5" customHeight="1">
      <c r="A624" s="481"/>
      <c r="B624" s="481"/>
      <c r="C624" s="481"/>
      <c r="D624" s="481"/>
      <c r="E624" s="481"/>
      <c r="F624" s="339"/>
      <c r="G624" s="340" t="str">
        <f>IF(ISNUMBER(E624),E624/'Bulk DivVar Analysis'!$C$114,"")</f>
        <v/>
      </c>
      <c r="H624" s="338" t="str">
        <f>IF(ISNUMBER(E624), IF(G624&gt;'Bulk DivVar Analysis'!$D$116,"Pass","Fail"),"")</f>
        <v/>
      </c>
      <c r="I624" s="338" t="str">
        <f t="shared" si="11"/>
        <v/>
      </c>
      <c r="J624" s="339"/>
      <c r="K624" s="339"/>
      <c r="L624" s="339"/>
      <c r="M624" s="339"/>
      <c r="N624" s="339"/>
      <c r="O624" s="339"/>
      <c r="P624" s="339"/>
      <c r="Q624" s="339"/>
    </row>
    <row r="625" spans="1:17" ht="13.5" customHeight="1">
      <c r="A625" s="481"/>
      <c r="B625" s="481"/>
      <c r="C625" s="481"/>
      <c r="D625" s="481"/>
      <c r="E625" s="481"/>
      <c r="F625" s="339"/>
      <c r="G625" s="340" t="str">
        <f>IF(ISNUMBER(E625),E625/'Bulk DivVar Analysis'!$C$114,"")</f>
        <v/>
      </c>
      <c r="H625" s="338" t="str">
        <f>IF(ISNUMBER(E625), IF(G625&gt;'Bulk DivVar Analysis'!$D$116,"Pass","Fail"),"")</f>
        <v/>
      </c>
      <c r="I625" s="338" t="str">
        <f t="shared" si="11"/>
        <v/>
      </c>
      <c r="J625" s="339"/>
      <c r="K625" s="339"/>
      <c r="L625" s="339"/>
      <c r="M625" s="339"/>
      <c r="N625" s="339"/>
      <c r="O625" s="339"/>
      <c r="P625" s="339"/>
      <c r="Q625" s="339"/>
    </row>
    <row r="626" spans="1:17" ht="13.5" customHeight="1">
      <c r="A626" s="481"/>
      <c r="B626" s="481"/>
      <c r="C626" s="481"/>
      <c r="D626" s="481"/>
      <c r="E626" s="481"/>
      <c r="F626" s="339"/>
      <c r="G626" s="340" t="str">
        <f>IF(ISNUMBER(E626),E626/'Bulk DivVar Analysis'!$C$114,"")</f>
        <v/>
      </c>
      <c r="H626" s="338" t="str">
        <f>IF(ISNUMBER(E626), IF(G626&gt;'Bulk DivVar Analysis'!$D$116,"Pass","Fail"),"")</f>
        <v/>
      </c>
      <c r="I626" s="338" t="str">
        <f t="shared" si="11"/>
        <v/>
      </c>
      <c r="J626" s="339"/>
      <c r="K626" s="339"/>
      <c r="L626" s="339"/>
      <c r="M626" s="339"/>
      <c r="N626" s="339"/>
      <c r="O626" s="339"/>
      <c r="P626" s="339"/>
      <c r="Q626" s="339"/>
    </row>
    <row r="627" spans="1:17" ht="13.5" customHeight="1">
      <c r="A627" s="481"/>
      <c r="B627" s="481"/>
      <c r="C627" s="481"/>
      <c r="D627" s="481"/>
      <c r="E627" s="481"/>
      <c r="F627" s="339"/>
      <c r="G627" s="340" t="str">
        <f>IF(ISNUMBER(E627),E627/'Bulk DivVar Analysis'!$C$114,"")</f>
        <v/>
      </c>
      <c r="H627" s="338" t="str">
        <f>IF(ISNUMBER(E627), IF(G627&gt;'Bulk DivVar Analysis'!$D$116,"Pass","Fail"),"")</f>
        <v/>
      </c>
      <c r="I627" s="338" t="str">
        <f t="shared" si="11"/>
        <v/>
      </c>
      <c r="J627" s="339"/>
      <c r="K627" s="339"/>
      <c r="L627" s="339"/>
      <c r="M627" s="339"/>
      <c r="N627" s="339"/>
      <c r="O627" s="339"/>
      <c r="P627" s="339"/>
      <c r="Q627" s="339"/>
    </row>
    <row r="628" spans="1:17" ht="13.5" customHeight="1">
      <c r="A628" s="481"/>
      <c r="B628" s="481"/>
      <c r="C628" s="481"/>
      <c r="D628" s="481"/>
      <c r="E628" s="481"/>
      <c r="F628" s="339"/>
      <c r="G628" s="340" t="str">
        <f>IF(ISNUMBER(E628),E628/'Bulk DivVar Analysis'!$C$114,"")</f>
        <v/>
      </c>
      <c r="H628" s="338" t="str">
        <f>IF(ISNUMBER(E628), IF(G628&gt;'Bulk DivVar Analysis'!$D$116,"Pass","Fail"),"")</f>
        <v/>
      </c>
      <c r="I628" s="338" t="str">
        <f t="shared" si="11"/>
        <v/>
      </c>
      <c r="J628" s="339"/>
      <c r="K628" s="339"/>
      <c r="L628" s="339"/>
      <c r="M628" s="339"/>
      <c r="N628" s="339"/>
      <c r="O628" s="339"/>
      <c r="P628" s="339"/>
      <c r="Q628" s="339"/>
    </row>
    <row r="629" spans="1:17" ht="13.5" customHeight="1">
      <c r="A629" s="481"/>
      <c r="B629" s="481"/>
      <c r="C629" s="481"/>
      <c r="D629" s="481"/>
      <c r="E629" s="481"/>
      <c r="F629" s="339"/>
      <c r="G629" s="340" t="str">
        <f>IF(ISNUMBER(E629),E629/'Bulk DivVar Analysis'!$C$114,"")</f>
        <v/>
      </c>
      <c r="H629" s="338" t="str">
        <f>IF(ISNUMBER(E629), IF(G629&gt;'Bulk DivVar Analysis'!$D$116,"Pass","Fail"),"")</f>
        <v/>
      </c>
      <c r="I629" s="338" t="str">
        <f t="shared" si="11"/>
        <v/>
      </c>
      <c r="J629" s="339"/>
      <c r="K629" s="339"/>
      <c r="L629" s="339"/>
      <c r="M629" s="339"/>
      <c r="N629" s="339"/>
      <c r="O629" s="339"/>
      <c r="P629" s="339"/>
      <c r="Q629" s="339"/>
    </row>
    <row r="630" spans="1:17" ht="13.5" customHeight="1">
      <c r="A630" s="481"/>
      <c r="B630" s="481"/>
      <c r="C630" s="481"/>
      <c r="D630" s="481"/>
      <c r="E630" s="481"/>
      <c r="F630" s="339"/>
      <c r="G630" s="340" t="str">
        <f>IF(ISNUMBER(E630),E630/'Bulk DivVar Analysis'!$C$114,"")</f>
        <v/>
      </c>
      <c r="H630" s="338" t="str">
        <f>IF(ISNUMBER(E630), IF(G630&gt;'Bulk DivVar Analysis'!$D$116,"Pass","Fail"),"")</f>
        <v/>
      </c>
      <c r="I630" s="338" t="str">
        <f t="shared" si="11"/>
        <v/>
      </c>
      <c r="J630" s="339"/>
      <c r="K630" s="339"/>
      <c r="L630" s="339"/>
      <c r="M630" s="339"/>
      <c r="N630" s="339"/>
      <c r="O630" s="339"/>
      <c r="P630" s="339"/>
      <c r="Q630" s="339"/>
    </row>
    <row r="631" spans="1:17" ht="13.5" customHeight="1">
      <c r="A631" s="481"/>
      <c r="B631" s="481"/>
      <c r="C631" s="481"/>
      <c r="D631" s="481"/>
      <c r="E631" s="481"/>
      <c r="F631" s="339"/>
      <c r="G631" s="340" t="str">
        <f>IF(ISNUMBER(E631),E631/'Bulk DivVar Analysis'!$C$114,"")</f>
        <v/>
      </c>
      <c r="H631" s="338" t="str">
        <f>IF(ISNUMBER(E631), IF(G631&gt;'Bulk DivVar Analysis'!$D$116,"Pass","Fail"),"")</f>
        <v/>
      </c>
      <c r="I631" s="338" t="str">
        <f t="shared" si="11"/>
        <v/>
      </c>
      <c r="J631" s="339"/>
      <c r="K631" s="339"/>
      <c r="L631" s="339"/>
      <c r="M631" s="339"/>
      <c r="N631" s="339"/>
      <c r="O631" s="339"/>
      <c r="P631" s="339"/>
      <c r="Q631" s="339"/>
    </row>
    <row r="632" spans="1:17" ht="13.5" customHeight="1">
      <c r="A632" s="481"/>
      <c r="B632" s="481"/>
      <c r="C632" s="481"/>
      <c r="D632" s="481"/>
      <c r="E632" s="481"/>
      <c r="F632" s="339"/>
      <c r="G632" s="340" t="str">
        <f>IF(ISNUMBER(E632),E632/'Bulk DivVar Analysis'!$C$114,"")</f>
        <v/>
      </c>
      <c r="H632" s="338" t="str">
        <f>IF(ISNUMBER(E632), IF(G632&gt;'Bulk DivVar Analysis'!$D$116,"Pass","Fail"),"")</f>
        <v/>
      </c>
      <c r="I632" s="338" t="str">
        <f t="shared" si="11"/>
        <v/>
      </c>
      <c r="J632" s="339"/>
      <c r="K632" s="339"/>
      <c r="L632" s="339"/>
      <c r="M632" s="339"/>
      <c r="N632" s="339"/>
      <c r="O632" s="339"/>
      <c r="P632" s="339"/>
      <c r="Q632" s="339"/>
    </row>
    <row r="633" spans="1:17" ht="13.5" customHeight="1">
      <c r="A633" s="481"/>
      <c r="B633" s="481"/>
      <c r="C633" s="481"/>
      <c r="D633" s="481"/>
      <c r="E633" s="481"/>
      <c r="F633" s="339"/>
      <c r="G633" s="340" t="str">
        <f>IF(ISNUMBER(E633),E633/'Bulk DivVar Analysis'!$C$114,"")</f>
        <v/>
      </c>
      <c r="H633" s="338" t="str">
        <f>IF(ISNUMBER(E633), IF(G633&gt;'Bulk DivVar Analysis'!$D$116,"Pass","Fail"),"")</f>
        <v/>
      </c>
      <c r="I633" s="338" t="str">
        <f t="shared" si="11"/>
        <v/>
      </c>
      <c r="J633" s="339"/>
      <c r="K633" s="339"/>
      <c r="L633" s="339"/>
      <c r="M633" s="339"/>
      <c r="N633" s="339"/>
      <c r="O633" s="339"/>
      <c r="P633" s="339"/>
      <c r="Q633" s="339"/>
    </row>
    <row r="634" spans="1:17" ht="13.5" customHeight="1">
      <c r="A634" s="481"/>
      <c r="B634" s="481"/>
      <c r="C634" s="481"/>
      <c r="D634" s="481"/>
      <c r="E634" s="481"/>
      <c r="F634" s="339"/>
      <c r="G634" s="340" t="str">
        <f>IF(ISNUMBER(E634),E634/'Bulk DivVar Analysis'!$C$114,"")</f>
        <v/>
      </c>
      <c r="H634" s="338" t="str">
        <f>IF(ISNUMBER(E634), IF(G634&gt;'Bulk DivVar Analysis'!$D$116,"Pass","Fail"),"")</f>
        <v/>
      </c>
      <c r="I634" s="338" t="str">
        <f t="shared" si="11"/>
        <v/>
      </c>
      <c r="J634" s="339"/>
      <c r="K634" s="339"/>
      <c r="L634" s="339"/>
      <c r="M634" s="339"/>
      <c r="N634" s="339"/>
      <c r="O634" s="339"/>
      <c r="P634" s="339"/>
      <c r="Q634" s="339"/>
    </row>
    <row r="635" spans="1:17" ht="13.5" customHeight="1">
      <c r="A635" s="481"/>
      <c r="B635" s="481"/>
      <c r="C635" s="481"/>
      <c r="D635" s="481"/>
      <c r="E635" s="481"/>
      <c r="F635" s="339"/>
      <c r="G635" s="340" t="str">
        <f>IF(ISNUMBER(E635),E635/'Bulk DivVar Analysis'!$C$114,"")</f>
        <v/>
      </c>
      <c r="H635" s="338" t="str">
        <f>IF(ISNUMBER(E635), IF(G635&gt;'Bulk DivVar Analysis'!$D$116,"Pass","Fail"),"")</f>
        <v/>
      </c>
      <c r="I635" s="338" t="str">
        <f t="shared" si="11"/>
        <v/>
      </c>
      <c r="J635" s="339"/>
      <c r="K635" s="339"/>
      <c r="L635" s="339"/>
      <c r="M635" s="339"/>
      <c r="N635" s="339"/>
      <c r="O635" s="339"/>
      <c r="P635" s="339"/>
      <c r="Q635" s="339"/>
    </row>
    <row r="636" spans="1:17" ht="13.5" customHeight="1">
      <c r="A636" s="481"/>
      <c r="B636" s="481"/>
      <c r="C636" s="481"/>
      <c r="D636" s="481"/>
      <c r="E636" s="481"/>
      <c r="F636" s="339"/>
      <c r="G636" s="340" t="str">
        <f>IF(ISNUMBER(E636),E636/'Bulk DivVar Analysis'!$C$114,"")</f>
        <v/>
      </c>
      <c r="H636" s="338" t="str">
        <f>IF(ISNUMBER(E636), IF(G636&gt;'Bulk DivVar Analysis'!$D$116,"Pass","Fail"),"")</f>
        <v/>
      </c>
      <c r="I636" s="338" t="str">
        <f t="shared" si="11"/>
        <v/>
      </c>
      <c r="J636" s="339"/>
      <c r="K636" s="339"/>
      <c r="L636" s="339"/>
      <c r="M636" s="339"/>
      <c r="N636" s="339"/>
      <c r="O636" s="339"/>
      <c r="P636" s="339"/>
      <c r="Q636" s="339"/>
    </row>
    <row r="637" spans="1:17" ht="13.5" customHeight="1">
      <c r="A637" s="481"/>
      <c r="B637" s="481"/>
      <c r="C637" s="481"/>
      <c r="D637" s="481"/>
      <c r="E637" s="481"/>
      <c r="F637" s="339"/>
      <c r="G637" s="340" t="str">
        <f>IF(ISNUMBER(E637),E637/'Bulk DivVar Analysis'!$C$114,"")</f>
        <v/>
      </c>
      <c r="H637" s="338" t="str">
        <f>IF(ISNUMBER(E637), IF(G637&gt;'Bulk DivVar Analysis'!$D$116,"Pass","Fail"),"")</f>
        <v/>
      </c>
      <c r="I637" s="338" t="str">
        <f t="shared" si="11"/>
        <v/>
      </c>
      <c r="J637" s="339"/>
      <c r="K637" s="339"/>
      <c r="L637" s="339"/>
      <c r="M637" s="339"/>
      <c r="N637" s="339"/>
      <c r="O637" s="339"/>
      <c r="P637" s="339"/>
      <c r="Q637" s="339"/>
    </row>
    <row r="638" spans="1:17" ht="13.5" customHeight="1">
      <c r="A638" s="481"/>
      <c r="B638" s="481"/>
      <c r="C638" s="481"/>
      <c r="D638" s="481"/>
      <c r="E638" s="481"/>
      <c r="F638" s="339"/>
      <c r="G638" s="340" t="str">
        <f>IF(ISNUMBER(E638),E638/'Bulk DivVar Analysis'!$C$114,"")</f>
        <v/>
      </c>
      <c r="H638" s="338" t="str">
        <f>IF(ISNUMBER(E638), IF(G638&gt;'Bulk DivVar Analysis'!$D$116,"Pass","Fail"),"")</f>
        <v/>
      </c>
      <c r="I638" s="338" t="str">
        <f t="shared" si="11"/>
        <v/>
      </c>
      <c r="J638" s="339"/>
      <c r="K638" s="339"/>
      <c r="L638" s="339"/>
      <c r="M638" s="339"/>
      <c r="N638" s="339"/>
      <c r="O638" s="339"/>
      <c r="P638" s="339"/>
      <c r="Q638" s="339"/>
    </row>
    <row r="639" spans="1:17" ht="13.5" customHeight="1">
      <c r="A639" s="481"/>
      <c r="B639" s="481"/>
      <c r="C639" s="481"/>
      <c r="D639" s="481"/>
      <c r="E639" s="481"/>
      <c r="F639" s="339"/>
      <c r="G639" s="340" t="str">
        <f>IF(ISNUMBER(E639),E639/'Bulk DivVar Analysis'!$C$114,"")</f>
        <v/>
      </c>
      <c r="H639" s="338" t="str">
        <f>IF(ISNUMBER(E639), IF(G639&gt;'Bulk DivVar Analysis'!$D$116,"Pass","Fail"),"")</f>
        <v/>
      </c>
      <c r="I639" s="338" t="str">
        <f t="shared" si="11"/>
        <v/>
      </c>
      <c r="J639" s="339"/>
      <c r="K639" s="339"/>
      <c r="L639" s="339"/>
      <c r="M639" s="339"/>
      <c r="N639" s="339"/>
      <c r="O639" s="339"/>
      <c r="P639" s="339"/>
      <c r="Q639" s="339"/>
    </row>
    <row r="640" spans="1:17" ht="13.5" customHeight="1">
      <c r="A640" s="481"/>
      <c r="B640" s="481"/>
      <c r="C640" s="481"/>
      <c r="D640" s="481"/>
      <c r="E640" s="481"/>
      <c r="F640" s="339"/>
      <c r="G640" s="340" t="str">
        <f>IF(ISNUMBER(E640),E640/'Bulk DivVar Analysis'!$C$114,"")</f>
        <v/>
      </c>
      <c r="H640" s="338" t="str">
        <f>IF(ISNUMBER(E640), IF(G640&gt;'Bulk DivVar Analysis'!$D$116,"Pass","Fail"),"")</f>
        <v/>
      </c>
      <c r="I640" s="338" t="str">
        <f t="shared" si="11"/>
        <v/>
      </c>
      <c r="J640" s="339"/>
      <c r="K640" s="339"/>
      <c r="L640" s="339"/>
      <c r="M640" s="339"/>
      <c r="N640" s="339"/>
      <c r="O640" s="339"/>
      <c r="P640" s="339"/>
      <c r="Q640" s="339"/>
    </row>
    <row r="641" spans="1:17" ht="13.5" customHeight="1">
      <c r="A641" s="481"/>
      <c r="B641" s="481"/>
      <c r="C641" s="481"/>
      <c r="D641" s="481"/>
      <c r="E641" s="481"/>
      <c r="F641" s="339"/>
      <c r="G641" s="340" t="str">
        <f>IF(ISNUMBER(E641),E641/'Bulk DivVar Analysis'!$C$114,"")</f>
        <v/>
      </c>
      <c r="H641" s="338" t="str">
        <f>IF(ISNUMBER(E641), IF(G641&gt;'Bulk DivVar Analysis'!$D$116,"Pass","Fail"),"")</f>
        <v/>
      </c>
      <c r="I641" s="338" t="str">
        <f t="shared" si="11"/>
        <v/>
      </c>
      <c r="J641" s="339"/>
      <c r="K641" s="339"/>
      <c r="L641" s="339"/>
      <c r="M641" s="339"/>
      <c r="N641" s="339"/>
      <c r="O641" s="339"/>
      <c r="P641" s="339"/>
      <c r="Q641" s="339"/>
    </row>
    <row r="642" spans="1:17" ht="13.5" customHeight="1">
      <c r="A642" s="481"/>
      <c r="B642" s="481"/>
      <c r="C642" s="481"/>
      <c r="D642" s="481"/>
      <c r="E642" s="481"/>
      <c r="F642" s="339"/>
      <c r="G642" s="340" t="str">
        <f>IF(ISNUMBER(E642),E642/'Bulk DivVar Analysis'!$C$114,"")</f>
        <v/>
      </c>
      <c r="H642" s="338" t="str">
        <f>IF(ISNUMBER(E642), IF(G642&gt;'Bulk DivVar Analysis'!$D$116,"Pass","Fail"),"")</f>
        <v/>
      </c>
      <c r="I642" s="338" t="str">
        <f t="shared" si="11"/>
        <v/>
      </c>
      <c r="J642" s="339"/>
      <c r="K642" s="339"/>
      <c r="L642" s="339"/>
      <c r="M642" s="339"/>
      <c r="N642" s="339"/>
      <c r="O642" s="339"/>
      <c r="P642" s="339"/>
      <c r="Q642" s="339"/>
    </row>
    <row r="643" spans="1:17" ht="13.5" customHeight="1">
      <c r="A643" s="481"/>
      <c r="B643" s="481"/>
      <c r="C643" s="481"/>
      <c r="D643" s="481"/>
      <c r="E643" s="481"/>
      <c r="F643" s="339"/>
      <c r="G643" s="340" t="str">
        <f>IF(ISNUMBER(E643),E643/'Bulk DivVar Analysis'!$C$114,"")</f>
        <v/>
      </c>
      <c r="H643" s="338" t="str">
        <f>IF(ISNUMBER(E643), IF(G643&gt;'Bulk DivVar Analysis'!$D$116,"Pass","Fail"),"")</f>
        <v/>
      </c>
      <c r="I643" s="338" t="str">
        <f t="shared" ref="I643:I706" si="12">_xlfn.TEXTJOIN("_",TRUE,B643,C643)</f>
        <v/>
      </c>
      <c r="J643" s="339"/>
      <c r="K643" s="339"/>
      <c r="L643" s="339"/>
      <c r="M643" s="339"/>
      <c r="N643" s="339"/>
      <c r="O643" s="339"/>
      <c r="P643" s="339"/>
      <c r="Q643" s="339"/>
    </row>
    <row r="644" spans="1:17" ht="13.5" customHeight="1">
      <c r="A644" s="481"/>
      <c r="B644" s="481"/>
      <c r="C644" s="481"/>
      <c r="D644" s="481"/>
      <c r="E644" s="481"/>
      <c r="F644" s="339"/>
      <c r="G644" s="340" t="str">
        <f>IF(ISNUMBER(E644),E644/'Bulk DivVar Analysis'!$C$114,"")</f>
        <v/>
      </c>
      <c r="H644" s="338" t="str">
        <f>IF(ISNUMBER(E644), IF(G644&gt;'Bulk DivVar Analysis'!$D$116,"Pass","Fail"),"")</f>
        <v/>
      </c>
      <c r="I644" s="338" t="str">
        <f t="shared" si="12"/>
        <v/>
      </c>
      <c r="J644" s="339"/>
      <c r="K644" s="339"/>
      <c r="L644" s="339"/>
      <c r="M644" s="339"/>
      <c r="N644" s="339"/>
      <c r="O644" s="339"/>
      <c r="P644" s="339"/>
      <c r="Q644" s="339"/>
    </row>
    <row r="645" spans="1:17" ht="13.5" customHeight="1">
      <c r="A645" s="481"/>
      <c r="B645" s="481"/>
      <c r="C645" s="481"/>
      <c r="D645" s="481"/>
      <c r="E645" s="481"/>
      <c r="F645" s="339"/>
      <c r="G645" s="340" t="str">
        <f>IF(ISNUMBER(E645),E645/'Bulk DivVar Analysis'!$C$114,"")</f>
        <v/>
      </c>
      <c r="H645" s="338" t="str">
        <f>IF(ISNUMBER(E645), IF(G645&gt;'Bulk DivVar Analysis'!$D$116,"Pass","Fail"),"")</f>
        <v/>
      </c>
      <c r="I645" s="338" t="str">
        <f t="shared" si="12"/>
        <v/>
      </c>
      <c r="J645" s="339"/>
      <c r="K645" s="339"/>
      <c r="L645" s="339"/>
      <c r="M645" s="339"/>
      <c r="N645" s="339"/>
      <c r="O645" s="339"/>
      <c r="P645" s="339"/>
      <c r="Q645" s="339"/>
    </row>
    <row r="646" spans="1:17" ht="13.5" customHeight="1">
      <c r="A646" s="481"/>
      <c r="B646" s="481"/>
      <c r="C646" s="481"/>
      <c r="D646" s="481"/>
      <c r="E646" s="481"/>
      <c r="F646" s="339"/>
      <c r="G646" s="340" t="str">
        <f>IF(ISNUMBER(E646),E646/'Bulk DivVar Analysis'!$C$114,"")</f>
        <v/>
      </c>
      <c r="H646" s="338" t="str">
        <f>IF(ISNUMBER(E646), IF(G646&gt;'Bulk DivVar Analysis'!$D$116,"Pass","Fail"),"")</f>
        <v/>
      </c>
      <c r="I646" s="338" t="str">
        <f t="shared" si="12"/>
        <v/>
      </c>
      <c r="J646" s="339"/>
      <c r="K646" s="339"/>
      <c r="L646" s="339"/>
      <c r="M646" s="339"/>
      <c r="N646" s="339"/>
      <c r="O646" s="339"/>
      <c r="P646" s="339"/>
      <c r="Q646" s="339"/>
    </row>
    <row r="647" spans="1:17" ht="13.5" customHeight="1">
      <c r="A647" s="481"/>
      <c r="B647" s="481"/>
      <c r="C647" s="481"/>
      <c r="D647" s="481"/>
      <c r="E647" s="481"/>
      <c r="F647" s="339"/>
      <c r="G647" s="340" t="str">
        <f>IF(ISNUMBER(E647),E647/'Bulk DivVar Analysis'!$C$114,"")</f>
        <v/>
      </c>
      <c r="H647" s="338" t="str">
        <f>IF(ISNUMBER(E647), IF(G647&gt;'Bulk DivVar Analysis'!$D$116,"Pass","Fail"),"")</f>
        <v/>
      </c>
      <c r="I647" s="338" t="str">
        <f t="shared" si="12"/>
        <v/>
      </c>
      <c r="J647" s="339"/>
      <c r="K647" s="339"/>
      <c r="L647" s="339"/>
      <c r="M647" s="339"/>
      <c r="N647" s="339"/>
      <c r="O647" s="339"/>
      <c r="P647" s="339"/>
      <c r="Q647" s="339"/>
    </row>
    <row r="648" spans="1:17" ht="13.5" customHeight="1">
      <c r="A648" s="481"/>
      <c r="B648" s="481"/>
      <c r="C648" s="481"/>
      <c r="D648" s="481"/>
      <c r="E648" s="481"/>
      <c r="F648" s="339"/>
      <c r="G648" s="340" t="str">
        <f>IF(ISNUMBER(E648),E648/'Bulk DivVar Analysis'!$C$114,"")</f>
        <v/>
      </c>
      <c r="H648" s="338" t="str">
        <f>IF(ISNUMBER(E648), IF(G648&gt;'Bulk DivVar Analysis'!$D$116,"Pass","Fail"),"")</f>
        <v/>
      </c>
      <c r="I648" s="338" t="str">
        <f t="shared" si="12"/>
        <v/>
      </c>
      <c r="J648" s="339"/>
      <c r="K648" s="339"/>
      <c r="L648" s="339"/>
      <c r="M648" s="339"/>
      <c r="N648" s="339"/>
      <c r="O648" s="339"/>
      <c r="P648" s="339"/>
      <c r="Q648" s="339"/>
    </row>
    <row r="649" spans="1:17" ht="13.5" customHeight="1">
      <c r="A649" s="481"/>
      <c r="B649" s="481"/>
      <c r="C649" s="481"/>
      <c r="D649" s="481"/>
      <c r="E649" s="481"/>
      <c r="F649" s="339"/>
      <c r="G649" s="340" t="str">
        <f>IF(ISNUMBER(E649),E649/'Bulk DivVar Analysis'!$C$114,"")</f>
        <v/>
      </c>
      <c r="H649" s="338" t="str">
        <f>IF(ISNUMBER(E649), IF(G649&gt;'Bulk DivVar Analysis'!$D$116,"Pass","Fail"),"")</f>
        <v/>
      </c>
      <c r="I649" s="338" t="str">
        <f t="shared" si="12"/>
        <v/>
      </c>
      <c r="J649" s="339"/>
      <c r="K649" s="339"/>
      <c r="L649" s="339"/>
      <c r="M649" s="339"/>
      <c r="N649" s="339"/>
      <c r="O649" s="339"/>
      <c r="P649" s="339"/>
      <c r="Q649" s="339"/>
    </row>
    <row r="650" spans="1:17" ht="13.5" customHeight="1">
      <c r="A650" s="481"/>
      <c r="B650" s="481"/>
      <c r="C650" s="481"/>
      <c r="D650" s="481"/>
      <c r="E650" s="481"/>
      <c r="F650" s="339"/>
      <c r="G650" s="340" t="str">
        <f>IF(ISNUMBER(E650),E650/'Bulk DivVar Analysis'!$C$114,"")</f>
        <v/>
      </c>
      <c r="H650" s="338" t="str">
        <f>IF(ISNUMBER(E650), IF(G650&gt;'Bulk DivVar Analysis'!$D$116,"Pass","Fail"),"")</f>
        <v/>
      </c>
      <c r="I650" s="338" t="str">
        <f t="shared" si="12"/>
        <v/>
      </c>
      <c r="J650" s="339"/>
      <c r="K650" s="339"/>
      <c r="L650" s="339"/>
      <c r="M650" s="339"/>
      <c r="N650" s="339"/>
      <c r="O650" s="339"/>
      <c r="P650" s="339"/>
      <c r="Q650" s="339"/>
    </row>
    <row r="651" spans="1:17" ht="13.5" customHeight="1">
      <c r="A651" s="481"/>
      <c r="B651" s="481"/>
      <c r="C651" s="481"/>
      <c r="D651" s="481"/>
      <c r="E651" s="481"/>
      <c r="F651" s="339"/>
      <c r="G651" s="340" t="str">
        <f>IF(ISNUMBER(E651),E651/'Bulk DivVar Analysis'!$C$114,"")</f>
        <v/>
      </c>
      <c r="H651" s="338" t="str">
        <f>IF(ISNUMBER(E651), IF(G651&gt;'Bulk DivVar Analysis'!$D$116,"Pass","Fail"),"")</f>
        <v/>
      </c>
      <c r="I651" s="338" t="str">
        <f t="shared" si="12"/>
        <v/>
      </c>
      <c r="J651" s="339"/>
      <c r="K651" s="339"/>
      <c r="L651" s="339"/>
      <c r="M651" s="339"/>
      <c r="N651" s="339"/>
      <c r="O651" s="339"/>
      <c r="P651" s="339"/>
      <c r="Q651" s="339"/>
    </row>
    <row r="652" spans="1:17" ht="13.5" customHeight="1">
      <c r="A652" s="481"/>
      <c r="B652" s="481"/>
      <c r="C652" s="481"/>
      <c r="D652" s="481"/>
      <c r="E652" s="481"/>
      <c r="F652" s="339"/>
      <c r="G652" s="340" t="str">
        <f>IF(ISNUMBER(E652),E652/'Bulk DivVar Analysis'!$C$114,"")</f>
        <v/>
      </c>
      <c r="H652" s="338" t="str">
        <f>IF(ISNUMBER(E652), IF(G652&gt;'Bulk DivVar Analysis'!$D$116,"Pass","Fail"),"")</f>
        <v/>
      </c>
      <c r="I652" s="338" t="str">
        <f t="shared" si="12"/>
        <v/>
      </c>
      <c r="J652" s="339"/>
      <c r="K652" s="339"/>
      <c r="L652" s="339"/>
      <c r="M652" s="339"/>
      <c r="N652" s="339"/>
      <c r="O652" s="339"/>
      <c r="P652" s="339"/>
      <c r="Q652" s="339"/>
    </row>
    <row r="653" spans="1:17" ht="13.5" customHeight="1">
      <c r="A653" s="481"/>
      <c r="B653" s="481"/>
      <c r="C653" s="481"/>
      <c r="D653" s="481"/>
      <c r="E653" s="481"/>
      <c r="F653" s="339"/>
      <c r="G653" s="340" t="str">
        <f>IF(ISNUMBER(E653),E653/'Bulk DivVar Analysis'!$C$114,"")</f>
        <v/>
      </c>
      <c r="H653" s="338" t="str">
        <f>IF(ISNUMBER(E653), IF(G653&gt;'Bulk DivVar Analysis'!$D$116,"Pass","Fail"),"")</f>
        <v/>
      </c>
      <c r="I653" s="338" t="str">
        <f t="shared" si="12"/>
        <v/>
      </c>
      <c r="J653" s="339"/>
      <c r="K653" s="339"/>
      <c r="L653" s="339"/>
      <c r="M653" s="339"/>
      <c r="N653" s="339"/>
      <c r="O653" s="339"/>
      <c r="P653" s="339"/>
      <c r="Q653" s="339"/>
    </row>
    <row r="654" spans="1:17" ht="13.5" customHeight="1">
      <c r="A654" s="481"/>
      <c r="B654" s="481"/>
      <c r="C654" s="481"/>
      <c r="D654" s="481"/>
      <c r="E654" s="481"/>
      <c r="F654" s="339"/>
      <c r="G654" s="340" t="str">
        <f>IF(ISNUMBER(E654),E654/'Bulk DivVar Analysis'!$C$114,"")</f>
        <v/>
      </c>
      <c r="H654" s="338" t="str">
        <f>IF(ISNUMBER(E654), IF(G654&gt;'Bulk DivVar Analysis'!$D$116,"Pass","Fail"),"")</f>
        <v/>
      </c>
      <c r="I654" s="338" t="str">
        <f t="shared" si="12"/>
        <v/>
      </c>
      <c r="J654" s="339"/>
      <c r="K654" s="339"/>
      <c r="L654" s="339"/>
      <c r="M654" s="339"/>
      <c r="N654" s="339"/>
      <c r="O654" s="339"/>
      <c r="P654" s="339"/>
      <c r="Q654" s="339"/>
    </row>
    <row r="655" spans="1:17" ht="13.5" customHeight="1">
      <c r="A655" s="481"/>
      <c r="B655" s="481"/>
      <c r="C655" s="481"/>
      <c r="D655" s="481"/>
      <c r="E655" s="481"/>
      <c r="F655" s="339"/>
      <c r="G655" s="340" t="str">
        <f>IF(ISNUMBER(E655),E655/'Bulk DivVar Analysis'!$C$114,"")</f>
        <v/>
      </c>
      <c r="H655" s="338" t="str">
        <f>IF(ISNUMBER(E655), IF(G655&gt;'Bulk DivVar Analysis'!$D$116,"Pass","Fail"),"")</f>
        <v/>
      </c>
      <c r="I655" s="338" t="str">
        <f t="shared" si="12"/>
        <v/>
      </c>
      <c r="J655" s="339"/>
      <c r="K655" s="339"/>
      <c r="L655" s="339"/>
      <c r="M655" s="339"/>
      <c r="N655" s="339"/>
      <c r="O655" s="339"/>
      <c r="P655" s="339"/>
      <c r="Q655" s="339"/>
    </row>
    <row r="656" spans="1:17" ht="13.5" customHeight="1">
      <c r="A656" s="481"/>
      <c r="B656" s="481"/>
      <c r="C656" s="481"/>
      <c r="D656" s="481"/>
      <c r="E656" s="481"/>
      <c r="F656" s="339"/>
      <c r="G656" s="340" t="str">
        <f>IF(ISNUMBER(E656),E656/'Bulk DivVar Analysis'!$C$114,"")</f>
        <v/>
      </c>
      <c r="H656" s="338" t="str">
        <f>IF(ISNUMBER(E656), IF(G656&gt;'Bulk DivVar Analysis'!$D$116,"Pass","Fail"),"")</f>
        <v/>
      </c>
      <c r="I656" s="338" t="str">
        <f t="shared" si="12"/>
        <v/>
      </c>
      <c r="J656" s="339"/>
      <c r="K656" s="339"/>
      <c r="L656" s="339"/>
      <c r="M656" s="339"/>
      <c r="N656" s="339"/>
      <c r="O656" s="339"/>
      <c r="P656" s="339"/>
      <c r="Q656" s="339"/>
    </row>
    <row r="657" spans="1:17" ht="13.5" customHeight="1">
      <c r="A657" s="481"/>
      <c r="B657" s="481"/>
      <c r="C657" s="481"/>
      <c r="D657" s="481"/>
      <c r="E657" s="481"/>
      <c r="F657" s="339"/>
      <c r="G657" s="340" t="str">
        <f>IF(ISNUMBER(E657),E657/'Bulk DivVar Analysis'!$C$114,"")</f>
        <v/>
      </c>
      <c r="H657" s="338" t="str">
        <f>IF(ISNUMBER(E657), IF(G657&gt;'Bulk DivVar Analysis'!$D$116,"Pass","Fail"),"")</f>
        <v/>
      </c>
      <c r="I657" s="338" t="str">
        <f t="shared" si="12"/>
        <v/>
      </c>
      <c r="J657" s="339"/>
      <c r="K657" s="339"/>
      <c r="L657" s="339"/>
      <c r="M657" s="339"/>
      <c r="N657" s="339"/>
      <c r="O657" s="339"/>
      <c r="P657" s="339"/>
      <c r="Q657" s="339"/>
    </row>
    <row r="658" spans="1:17" ht="13.5" customHeight="1">
      <c r="A658" s="481"/>
      <c r="B658" s="481"/>
      <c r="C658" s="481"/>
      <c r="D658" s="481"/>
      <c r="E658" s="481"/>
      <c r="F658" s="339"/>
      <c r="G658" s="340" t="str">
        <f>IF(ISNUMBER(E658),E658/'Bulk DivVar Analysis'!$C$114,"")</f>
        <v/>
      </c>
      <c r="H658" s="338" t="str">
        <f>IF(ISNUMBER(E658), IF(G658&gt;'Bulk DivVar Analysis'!$D$116,"Pass","Fail"),"")</f>
        <v/>
      </c>
      <c r="I658" s="338" t="str">
        <f t="shared" si="12"/>
        <v/>
      </c>
      <c r="J658" s="339"/>
      <c r="K658" s="339"/>
      <c r="L658" s="339"/>
      <c r="M658" s="339"/>
      <c r="N658" s="339"/>
      <c r="O658" s="339"/>
      <c r="P658" s="339"/>
      <c r="Q658" s="339"/>
    </row>
    <row r="659" spans="1:17" ht="13.5" customHeight="1">
      <c r="A659" s="481"/>
      <c r="B659" s="481"/>
      <c r="C659" s="481"/>
      <c r="D659" s="481"/>
      <c r="E659" s="481"/>
      <c r="F659" s="339"/>
      <c r="G659" s="340" t="str">
        <f>IF(ISNUMBER(E659),E659/'Bulk DivVar Analysis'!$C$114,"")</f>
        <v/>
      </c>
      <c r="H659" s="338" t="str">
        <f>IF(ISNUMBER(E659), IF(G659&gt;'Bulk DivVar Analysis'!$D$116,"Pass","Fail"),"")</f>
        <v/>
      </c>
      <c r="I659" s="338" t="str">
        <f t="shared" si="12"/>
        <v/>
      </c>
      <c r="J659" s="339"/>
      <c r="K659" s="339"/>
      <c r="L659" s="339"/>
      <c r="M659" s="339"/>
      <c r="N659" s="339"/>
      <c r="O659" s="339"/>
      <c r="P659" s="339"/>
      <c r="Q659" s="339"/>
    </row>
    <row r="660" spans="1:17" ht="13.5" customHeight="1">
      <c r="A660" s="481"/>
      <c r="B660" s="481"/>
      <c r="C660" s="481"/>
      <c r="D660" s="481"/>
      <c r="E660" s="481"/>
      <c r="F660" s="339"/>
      <c r="G660" s="340" t="str">
        <f>IF(ISNUMBER(E660),E660/'Bulk DivVar Analysis'!$C$114,"")</f>
        <v/>
      </c>
      <c r="H660" s="338" t="str">
        <f>IF(ISNUMBER(E660), IF(G660&gt;'Bulk DivVar Analysis'!$D$116,"Pass","Fail"),"")</f>
        <v/>
      </c>
      <c r="I660" s="338" t="str">
        <f t="shared" si="12"/>
        <v/>
      </c>
      <c r="J660" s="339"/>
      <c r="K660" s="339"/>
      <c r="L660" s="339"/>
      <c r="M660" s="339"/>
      <c r="N660" s="339"/>
      <c r="O660" s="339"/>
      <c r="P660" s="339"/>
      <c r="Q660" s="339"/>
    </row>
    <row r="661" spans="1:17" ht="13.5" customHeight="1">
      <c r="A661" s="481"/>
      <c r="B661" s="481"/>
      <c r="C661" s="481"/>
      <c r="D661" s="481"/>
      <c r="E661" s="481"/>
      <c r="F661" s="339"/>
      <c r="G661" s="340" t="str">
        <f>IF(ISNUMBER(E661),E661/'Bulk DivVar Analysis'!$C$114,"")</f>
        <v/>
      </c>
      <c r="H661" s="338" t="str">
        <f>IF(ISNUMBER(E661), IF(G661&gt;'Bulk DivVar Analysis'!$D$116,"Pass","Fail"),"")</f>
        <v/>
      </c>
      <c r="I661" s="338" t="str">
        <f t="shared" si="12"/>
        <v/>
      </c>
      <c r="J661" s="339"/>
      <c r="K661" s="339"/>
      <c r="L661" s="339"/>
      <c r="M661" s="339"/>
      <c r="N661" s="339"/>
      <c r="O661" s="339"/>
      <c r="P661" s="339"/>
      <c r="Q661" s="339"/>
    </row>
    <row r="662" spans="1:17" ht="13.5" customHeight="1">
      <c r="A662" s="481"/>
      <c r="B662" s="481"/>
      <c r="C662" s="481"/>
      <c r="D662" s="481"/>
      <c r="E662" s="481"/>
      <c r="F662" s="339"/>
      <c r="G662" s="340" t="str">
        <f>IF(ISNUMBER(E662),E662/'Bulk DivVar Analysis'!$C$114,"")</f>
        <v/>
      </c>
      <c r="H662" s="338" t="str">
        <f>IF(ISNUMBER(E662), IF(G662&gt;'Bulk DivVar Analysis'!$D$116,"Pass","Fail"),"")</f>
        <v/>
      </c>
      <c r="I662" s="338" t="str">
        <f t="shared" si="12"/>
        <v/>
      </c>
      <c r="J662" s="339"/>
      <c r="K662" s="339"/>
      <c r="L662" s="339"/>
      <c r="M662" s="339"/>
      <c r="N662" s="339"/>
      <c r="O662" s="339"/>
      <c r="P662" s="339"/>
      <c r="Q662" s="339"/>
    </row>
    <row r="663" spans="1:17" ht="13.5" customHeight="1">
      <c r="A663" s="481"/>
      <c r="B663" s="481"/>
      <c r="C663" s="481"/>
      <c r="D663" s="481"/>
      <c r="E663" s="481"/>
      <c r="F663" s="339"/>
      <c r="G663" s="340" t="str">
        <f>IF(ISNUMBER(E663),E663/'Bulk DivVar Analysis'!$C$114,"")</f>
        <v/>
      </c>
      <c r="H663" s="338" t="str">
        <f>IF(ISNUMBER(E663), IF(G663&gt;'Bulk DivVar Analysis'!$D$116,"Pass","Fail"),"")</f>
        <v/>
      </c>
      <c r="I663" s="338" t="str">
        <f t="shared" si="12"/>
        <v/>
      </c>
      <c r="J663" s="339"/>
      <c r="K663" s="339"/>
      <c r="L663" s="339"/>
      <c r="M663" s="339"/>
      <c r="N663" s="339"/>
      <c r="O663" s="339"/>
      <c r="P663" s="339"/>
      <c r="Q663" s="339"/>
    </row>
    <row r="664" spans="1:17" ht="13.5" customHeight="1">
      <c r="A664" s="481"/>
      <c r="B664" s="481"/>
      <c r="C664" s="481"/>
      <c r="D664" s="481"/>
      <c r="E664" s="481"/>
      <c r="F664" s="339"/>
      <c r="G664" s="340" t="str">
        <f>IF(ISNUMBER(E664),E664/'Bulk DivVar Analysis'!$C$114,"")</f>
        <v/>
      </c>
      <c r="H664" s="338" t="str">
        <f>IF(ISNUMBER(E664), IF(G664&gt;'Bulk DivVar Analysis'!$D$116,"Pass","Fail"),"")</f>
        <v/>
      </c>
      <c r="I664" s="338" t="str">
        <f t="shared" si="12"/>
        <v/>
      </c>
      <c r="J664" s="339"/>
      <c r="K664" s="339"/>
      <c r="L664" s="339"/>
      <c r="M664" s="339"/>
      <c r="N664" s="339"/>
      <c r="O664" s="339"/>
      <c r="P664" s="339"/>
      <c r="Q664" s="339"/>
    </row>
    <row r="665" spans="1:17" ht="13.5" customHeight="1">
      <c r="A665" s="481"/>
      <c r="B665" s="481"/>
      <c r="C665" s="481"/>
      <c r="D665" s="481"/>
      <c r="E665" s="481"/>
      <c r="F665" s="339"/>
      <c r="G665" s="340" t="str">
        <f>IF(ISNUMBER(E665),E665/'Bulk DivVar Analysis'!$C$114,"")</f>
        <v/>
      </c>
      <c r="H665" s="338" t="str">
        <f>IF(ISNUMBER(E665), IF(G665&gt;'Bulk DivVar Analysis'!$D$116,"Pass","Fail"),"")</f>
        <v/>
      </c>
      <c r="I665" s="338" t="str">
        <f t="shared" si="12"/>
        <v/>
      </c>
      <c r="J665" s="339"/>
      <c r="K665" s="339"/>
      <c r="L665" s="339"/>
      <c r="M665" s="339"/>
      <c r="N665" s="339"/>
      <c r="O665" s="339"/>
      <c r="P665" s="339"/>
      <c r="Q665" s="339"/>
    </row>
    <row r="666" spans="1:17" ht="13.5" customHeight="1">
      <c r="A666" s="481"/>
      <c r="B666" s="481"/>
      <c r="C666" s="481"/>
      <c r="D666" s="481"/>
      <c r="E666" s="481"/>
      <c r="F666" s="339"/>
      <c r="G666" s="340" t="str">
        <f>IF(ISNUMBER(E666),E666/'Bulk DivVar Analysis'!$C$114,"")</f>
        <v/>
      </c>
      <c r="H666" s="338" t="str">
        <f>IF(ISNUMBER(E666), IF(G666&gt;'Bulk DivVar Analysis'!$D$116,"Pass","Fail"),"")</f>
        <v/>
      </c>
      <c r="I666" s="338" t="str">
        <f t="shared" si="12"/>
        <v/>
      </c>
      <c r="J666" s="339"/>
      <c r="K666" s="339"/>
      <c r="L666" s="339"/>
      <c r="M666" s="339"/>
      <c r="N666" s="339"/>
      <c r="O666" s="339"/>
      <c r="P666" s="339"/>
      <c r="Q666" s="339"/>
    </row>
    <row r="667" spans="1:17" ht="13.5" customHeight="1">
      <c r="A667" s="481"/>
      <c r="B667" s="481"/>
      <c r="C667" s="481"/>
      <c r="D667" s="481"/>
      <c r="E667" s="481"/>
      <c r="F667" s="339"/>
      <c r="G667" s="340" t="str">
        <f>IF(ISNUMBER(E667),E667/'Bulk DivVar Analysis'!$C$114,"")</f>
        <v/>
      </c>
      <c r="H667" s="338" t="str">
        <f>IF(ISNUMBER(E667), IF(G667&gt;'Bulk DivVar Analysis'!$D$116,"Pass","Fail"),"")</f>
        <v/>
      </c>
      <c r="I667" s="338" t="str">
        <f t="shared" si="12"/>
        <v/>
      </c>
      <c r="J667" s="339"/>
      <c r="K667" s="339"/>
      <c r="L667" s="339"/>
      <c r="M667" s="339"/>
      <c r="N667" s="339"/>
      <c r="O667" s="339"/>
      <c r="P667" s="339"/>
      <c r="Q667" s="339"/>
    </row>
    <row r="668" spans="1:17" ht="13.5" customHeight="1">
      <c r="A668" s="481"/>
      <c r="B668" s="481"/>
      <c r="C668" s="481"/>
      <c r="D668" s="481"/>
      <c r="E668" s="481"/>
      <c r="F668" s="339"/>
      <c r="G668" s="340" t="str">
        <f>IF(ISNUMBER(E668),E668/'Bulk DivVar Analysis'!$C$114,"")</f>
        <v/>
      </c>
      <c r="H668" s="338" t="str">
        <f>IF(ISNUMBER(E668), IF(G668&gt;'Bulk DivVar Analysis'!$D$116,"Pass","Fail"),"")</f>
        <v/>
      </c>
      <c r="I668" s="338" t="str">
        <f t="shared" si="12"/>
        <v/>
      </c>
      <c r="J668" s="339"/>
      <c r="K668" s="339"/>
      <c r="L668" s="339"/>
      <c r="M668" s="339"/>
      <c r="N668" s="339"/>
      <c r="O668" s="339"/>
      <c r="P668" s="339"/>
      <c r="Q668" s="339"/>
    </row>
    <row r="669" spans="1:17" ht="13.5" customHeight="1">
      <c r="A669" s="481"/>
      <c r="B669" s="481"/>
      <c r="C669" s="481"/>
      <c r="D669" s="481"/>
      <c r="E669" s="481"/>
      <c r="F669" s="339"/>
      <c r="G669" s="340" t="str">
        <f>IF(ISNUMBER(E669),E669/'Bulk DivVar Analysis'!$C$114,"")</f>
        <v/>
      </c>
      <c r="H669" s="338" t="str">
        <f>IF(ISNUMBER(E669), IF(G669&gt;'Bulk DivVar Analysis'!$D$116,"Pass","Fail"),"")</f>
        <v/>
      </c>
      <c r="I669" s="338" t="str">
        <f t="shared" si="12"/>
        <v/>
      </c>
      <c r="J669" s="339"/>
      <c r="K669" s="339"/>
      <c r="L669" s="339"/>
      <c r="M669" s="339"/>
      <c r="N669" s="339"/>
      <c r="O669" s="339"/>
      <c r="P669" s="339"/>
      <c r="Q669" s="339"/>
    </row>
    <row r="670" spans="1:17" ht="13.5" customHeight="1">
      <c r="A670" s="481"/>
      <c r="B670" s="481"/>
      <c r="C670" s="481"/>
      <c r="D670" s="481"/>
      <c r="E670" s="481"/>
      <c r="F670" s="339"/>
      <c r="G670" s="340" t="str">
        <f>IF(ISNUMBER(E670),E670/'Bulk DivVar Analysis'!$C$114,"")</f>
        <v/>
      </c>
      <c r="H670" s="338" t="str">
        <f>IF(ISNUMBER(E670), IF(G670&gt;'Bulk DivVar Analysis'!$D$116,"Pass","Fail"),"")</f>
        <v/>
      </c>
      <c r="I670" s="338" t="str">
        <f t="shared" si="12"/>
        <v/>
      </c>
      <c r="J670" s="339"/>
      <c r="K670" s="339"/>
      <c r="L670" s="339"/>
      <c r="M670" s="339"/>
      <c r="N670" s="339"/>
      <c r="O670" s="339"/>
      <c r="P670" s="339"/>
      <c r="Q670" s="339"/>
    </row>
    <row r="671" spans="1:17" ht="13.5" customHeight="1">
      <c r="A671" s="481"/>
      <c r="B671" s="481"/>
      <c r="C671" s="481"/>
      <c r="D671" s="481"/>
      <c r="E671" s="481"/>
      <c r="F671" s="339"/>
      <c r="G671" s="340" t="str">
        <f>IF(ISNUMBER(E671),E671/'Bulk DivVar Analysis'!$C$114,"")</f>
        <v/>
      </c>
      <c r="H671" s="338" t="str">
        <f>IF(ISNUMBER(E671), IF(G671&gt;'Bulk DivVar Analysis'!$D$116,"Pass","Fail"),"")</f>
        <v/>
      </c>
      <c r="I671" s="338" t="str">
        <f t="shared" si="12"/>
        <v/>
      </c>
      <c r="J671" s="339"/>
      <c r="K671" s="339"/>
      <c r="L671" s="339"/>
      <c r="M671" s="339"/>
      <c r="N671" s="339"/>
      <c r="O671" s="339"/>
      <c r="P671" s="339"/>
      <c r="Q671" s="339"/>
    </row>
    <row r="672" spans="1:17" ht="13.5" customHeight="1">
      <c r="A672" s="481"/>
      <c r="B672" s="481"/>
      <c r="C672" s="481"/>
      <c r="D672" s="481"/>
      <c r="E672" s="481"/>
      <c r="F672" s="339"/>
      <c r="G672" s="340" t="str">
        <f>IF(ISNUMBER(E672),E672/'Bulk DivVar Analysis'!$C$114,"")</f>
        <v/>
      </c>
      <c r="H672" s="338" t="str">
        <f>IF(ISNUMBER(E672), IF(G672&gt;'Bulk DivVar Analysis'!$D$116,"Pass","Fail"),"")</f>
        <v/>
      </c>
      <c r="I672" s="338" t="str">
        <f t="shared" si="12"/>
        <v/>
      </c>
      <c r="J672" s="339"/>
      <c r="K672" s="339"/>
      <c r="L672" s="339"/>
      <c r="M672" s="339"/>
      <c r="N672" s="339"/>
      <c r="O672" s="339"/>
      <c r="P672" s="339"/>
      <c r="Q672" s="339"/>
    </row>
    <row r="673" spans="1:17" ht="13.5" customHeight="1">
      <c r="A673" s="481"/>
      <c r="B673" s="481"/>
      <c r="C673" s="481"/>
      <c r="D673" s="481"/>
      <c r="E673" s="481"/>
      <c r="F673" s="339"/>
      <c r="G673" s="340" t="str">
        <f>IF(ISNUMBER(E673),E673/'Bulk DivVar Analysis'!$C$114,"")</f>
        <v/>
      </c>
      <c r="H673" s="338" t="str">
        <f>IF(ISNUMBER(E673), IF(G673&gt;'Bulk DivVar Analysis'!$D$116,"Pass","Fail"),"")</f>
        <v/>
      </c>
      <c r="I673" s="338" t="str">
        <f t="shared" si="12"/>
        <v/>
      </c>
      <c r="J673" s="339"/>
      <c r="K673" s="339"/>
      <c r="L673" s="339"/>
      <c r="M673" s="339"/>
      <c r="N673" s="339"/>
      <c r="O673" s="339"/>
      <c r="P673" s="339"/>
      <c r="Q673" s="339"/>
    </row>
    <row r="674" spans="1:17" ht="13.5" customHeight="1">
      <c r="A674" s="481"/>
      <c r="B674" s="481"/>
      <c r="C674" s="481"/>
      <c r="D674" s="481"/>
      <c r="E674" s="481"/>
      <c r="F674" s="339"/>
      <c r="G674" s="340" t="str">
        <f>IF(ISNUMBER(E674),E674/'Bulk DivVar Analysis'!$C$114,"")</f>
        <v/>
      </c>
      <c r="H674" s="338" t="str">
        <f>IF(ISNUMBER(E674), IF(G674&gt;'Bulk DivVar Analysis'!$D$116,"Pass","Fail"),"")</f>
        <v/>
      </c>
      <c r="I674" s="338" t="str">
        <f t="shared" si="12"/>
        <v/>
      </c>
      <c r="J674" s="339"/>
      <c r="K674" s="339"/>
      <c r="L674" s="339"/>
      <c r="M674" s="339"/>
      <c r="N674" s="339"/>
      <c r="O674" s="339"/>
      <c r="P674" s="339"/>
      <c r="Q674" s="339"/>
    </row>
    <row r="675" spans="1:17" ht="13.5" customHeight="1">
      <c r="A675" s="481"/>
      <c r="B675" s="481"/>
      <c r="C675" s="481"/>
      <c r="D675" s="481"/>
      <c r="E675" s="481"/>
      <c r="F675" s="339"/>
      <c r="G675" s="340" t="str">
        <f>IF(ISNUMBER(E675),E675/'Bulk DivVar Analysis'!$C$114,"")</f>
        <v/>
      </c>
      <c r="H675" s="338" t="str">
        <f>IF(ISNUMBER(E675), IF(G675&gt;'Bulk DivVar Analysis'!$D$116,"Pass","Fail"),"")</f>
        <v/>
      </c>
      <c r="I675" s="338" t="str">
        <f t="shared" si="12"/>
        <v/>
      </c>
      <c r="J675" s="339"/>
      <c r="K675" s="339"/>
      <c r="L675" s="339"/>
      <c r="M675" s="339"/>
      <c r="N675" s="339"/>
      <c r="O675" s="339"/>
      <c r="P675" s="339"/>
      <c r="Q675" s="339"/>
    </row>
    <row r="676" spans="1:17" ht="13.5" customHeight="1">
      <c r="A676" s="481"/>
      <c r="B676" s="481"/>
      <c r="C676" s="481"/>
      <c r="D676" s="481"/>
      <c r="E676" s="481"/>
      <c r="F676" s="339"/>
      <c r="G676" s="340" t="str">
        <f>IF(ISNUMBER(E676),E676/'Bulk DivVar Analysis'!$C$114,"")</f>
        <v/>
      </c>
      <c r="H676" s="338" t="str">
        <f>IF(ISNUMBER(E676), IF(G676&gt;'Bulk DivVar Analysis'!$D$116,"Pass","Fail"),"")</f>
        <v/>
      </c>
      <c r="I676" s="338" t="str">
        <f t="shared" si="12"/>
        <v/>
      </c>
      <c r="J676" s="339"/>
      <c r="K676" s="339"/>
      <c r="L676" s="339"/>
      <c r="M676" s="339"/>
      <c r="N676" s="339"/>
      <c r="O676" s="339"/>
      <c r="P676" s="339"/>
      <c r="Q676" s="339"/>
    </row>
    <row r="677" spans="1:17" ht="13.5" customHeight="1">
      <c r="A677" s="481"/>
      <c r="B677" s="481"/>
      <c r="C677" s="481"/>
      <c r="D677" s="481"/>
      <c r="E677" s="481"/>
      <c r="F677" s="339"/>
      <c r="G677" s="340" t="str">
        <f>IF(ISNUMBER(E677),E677/'Bulk DivVar Analysis'!$C$114,"")</f>
        <v/>
      </c>
      <c r="H677" s="338" t="str">
        <f>IF(ISNUMBER(E677), IF(G677&gt;'Bulk DivVar Analysis'!$D$116,"Pass","Fail"),"")</f>
        <v/>
      </c>
      <c r="I677" s="338" t="str">
        <f t="shared" si="12"/>
        <v/>
      </c>
      <c r="J677" s="339"/>
      <c r="K677" s="339"/>
      <c r="L677" s="339"/>
      <c r="M677" s="339"/>
      <c r="N677" s="339"/>
      <c r="O677" s="339"/>
      <c r="P677" s="339"/>
      <c r="Q677" s="339"/>
    </row>
    <row r="678" spans="1:17" ht="13.5" customHeight="1">
      <c r="A678" s="481"/>
      <c r="B678" s="481"/>
      <c r="C678" s="481"/>
      <c r="D678" s="481"/>
      <c r="E678" s="481"/>
      <c r="F678" s="339"/>
      <c r="G678" s="340" t="str">
        <f>IF(ISNUMBER(E678),E678/'Bulk DivVar Analysis'!$C$114,"")</f>
        <v/>
      </c>
      <c r="H678" s="338" t="str">
        <f>IF(ISNUMBER(E678), IF(G678&gt;'Bulk DivVar Analysis'!$D$116,"Pass","Fail"),"")</f>
        <v/>
      </c>
      <c r="I678" s="338" t="str">
        <f t="shared" si="12"/>
        <v/>
      </c>
      <c r="J678" s="339"/>
      <c r="K678" s="339"/>
      <c r="L678" s="339"/>
      <c r="M678" s="339"/>
      <c r="N678" s="339"/>
      <c r="O678" s="339"/>
      <c r="P678" s="339"/>
      <c r="Q678" s="339"/>
    </row>
    <row r="679" spans="1:17" ht="13.5" customHeight="1">
      <c r="A679" s="481"/>
      <c r="B679" s="481"/>
      <c r="C679" s="481"/>
      <c r="D679" s="481"/>
      <c r="E679" s="481"/>
      <c r="F679" s="339"/>
      <c r="G679" s="340" t="str">
        <f>IF(ISNUMBER(E679),E679/'Bulk DivVar Analysis'!$C$114,"")</f>
        <v/>
      </c>
      <c r="H679" s="338" t="str">
        <f>IF(ISNUMBER(E679), IF(G679&gt;'Bulk DivVar Analysis'!$D$116,"Pass","Fail"),"")</f>
        <v/>
      </c>
      <c r="I679" s="338" t="str">
        <f t="shared" si="12"/>
        <v/>
      </c>
      <c r="J679" s="339"/>
      <c r="K679" s="339"/>
      <c r="L679" s="339"/>
      <c r="M679" s="339"/>
      <c r="N679" s="339"/>
      <c r="O679" s="339"/>
      <c r="P679" s="339"/>
      <c r="Q679" s="339"/>
    </row>
    <row r="680" spans="1:17" ht="13.5" customHeight="1">
      <c r="A680" s="481"/>
      <c r="B680" s="481"/>
      <c r="C680" s="481"/>
      <c r="D680" s="481"/>
      <c r="E680" s="481"/>
      <c r="F680" s="339"/>
      <c r="G680" s="340" t="str">
        <f>IF(ISNUMBER(E680),E680/'Bulk DivVar Analysis'!$C$114,"")</f>
        <v/>
      </c>
      <c r="H680" s="338" t="str">
        <f>IF(ISNUMBER(E680), IF(G680&gt;'Bulk DivVar Analysis'!$D$116,"Pass","Fail"),"")</f>
        <v/>
      </c>
      <c r="I680" s="338" t="str">
        <f t="shared" si="12"/>
        <v/>
      </c>
      <c r="J680" s="339"/>
      <c r="K680" s="339"/>
      <c r="L680" s="339"/>
      <c r="M680" s="339"/>
      <c r="N680" s="339"/>
      <c r="O680" s="339"/>
      <c r="P680" s="339"/>
      <c r="Q680" s="339"/>
    </row>
    <row r="681" spans="1:17" ht="13.5" customHeight="1">
      <c r="A681" s="481"/>
      <c r="B681" s="481"/>
      <c r="C681" s="481"/>
      <c r="D681" s="481"/>
      <c r="E681" s="481"/>
      <c r="F681" s="339"/>
      <c r="G681" s="340" t="str">
        <f>IF(ISNUMBER(E681),E681/'Bulk DivVar Analysis'!$C$114,"")</f>
        <v/>
      </c>
      <c r="H681" s="338" t="str">
        <f>IF(ISNUMBER(E681), IF(G681&gt;'Bulk DivVar Analysis'!$D$116,"Pass","Fail"),"")</f>
        <v/>
      </c>
      <c r="I681" s="338" t="str">
        <f t="shared" si="12"/>
        <v/>
      </c>
      <c r="J681" s="339"/>
      <c r="K681" s="339"/>
      <c r="L681" s="339"/>
      <c r="M681" s="339"/>
      <c r="N681" s="339"/>
      <c r="O681" s="339"/>
      <c r="P681" s="339"/>
      <c r="Q681" s="339"/>
    </row>
    <row r="682" spans="1:17" ht="13.5" customHeight="1">
      <c r="A682" s="481"/>
      <c r="B682" s="481"/>
      <c r="C682" s="481"/>
      <c r="D682" s="481"/>
      <c r="E682" s="481"/>
      <c r="F682" s="339"/>
      <c r="G682" s="340" t="str">
        <f>IF(ISNUMBER(E682),E682/'Bulk DivVar Analysis'!$C$114,"")</f>
        <v/>
      </c>
      <c r="H682" s="338" t="str">
        <f>IF(ISNUMBER(E682), IF(G682&gt;'Bulk DivVar Analysis'!$D$116,"Pass","Fail"),"")</f>
        <v/>
      </c>
      <c r="I682" s="338" t="str">
        <f t="shared" si="12"/>
        <v/>
      </c>
      <c r="J682" s="339"/>
      <c r="K682" s="339"/>
      <c r="L682" s="339"/>
      <c r="M682" s="339"/>
      <c r="N682" s="339"/>
      <c r="O682" s="339"/>
      <c r="P682" s="339"/>
      <c r="Q682" s="339"/>
    </row>
    <row r="683" spans="1:17" ht="13.5" customHeight="1">
      <c r="A683" s="481"/>
      <c r="B683" s="481"/>
      <c r="C683" s="481"/>
      <c r="D683" s="481"/>
      <c r="E683" s="481"/>
      <c r="F683" s="339"/>
      <c r="G683" s="340" t="str">
        <f>IF(ISNUMBER(E683),E683/'Bulk DivVar Analysis'!$C$114,"")</f>
        <v/>
      </c>
      <c r="H683" s="338" t="str">
        <f>IF(ISNUMBER(E683), IF(G683&gt;'Bulk DivVar Analysis'!$D$116,"Pass","Fail"),"")</f>
        <v/>
      </c>
      <c r="I683" s="338" t="str">
        <f t="shared" si="12"/>
        <v/>
      </c>
      <c r="J683" s="339"/>
      <c r="K683" s="339"/>
      <c r="L683" s="339"/>
      <c r="M683" s="339"/>
      <c r="N683" s="339"/>
      <c r="O683" s="339"/>
      <c r="P683" s="339"/>
      <c r="Q683" s="339"/>
    </row>
    <row r="684" spans="1:17" ht="13.5" customHeight="1">
      <c r="A684" s="481"/>
      <c r="B684" s="481"/>
      <c r="C684" s="481"/>
      <c r="D684" s="481"/>
      <c r="E684" s="481"/>
      <c r="F684" s="339"/>
      <c r="G684" s="340" t="str">
        <f>IF(ISNUMBER(E684),E684/'Bulk DivVar Analysis'!$C$114,"")</f>
        <v/>
      </c>
      <c r="H684" s="338" t="str">
        <f>IF(ISNUMBER(E684), IF(G684&gt;'Bulk DivVar Analysis'!$D$116,"Pass","Fail"),"")</f>
        <v/>
      </c>
      <c r="I684" s="338" t="str">
        <f t="shared" si="12"/>
        <v/>
      </c>
      <c r="J684" s="339"/>
      <c r="K684" s="339"/>
      <c r="L684" s="339"/>
      <c r="M684" s="339"/>
      <c r="N684" s="339"/>
      <c r="O684" s="339"/>
      <c r="P684" s="339"/>
      <c r="Q684" s="339"/>
    </row>
    <row r="685" spans="1:17" ht="13.5" customHeight="1">
      <c r="A685" s="481"/>
      <c r="B685" s="481"/>
      <c r="C685" s="481"/>
      <c r="D685" s="481"/>
      <c r="E685" s="481"/>
      <c r="F685" s="339"/>
      <c r="G685" s="340" t="str">
        <f>IF(ISNUMBER(E685),E685/'Bulk DivVar Analysis'!$C$114,"")</f>
        <v/>
      </c>
      <c r="H685" s="338" t="str">
        <f>IF(ISNUMBER(E685), IF(G685&gt;'Bulk DivVar Analysis'!$D$116,"Pass","Fail"),"")</f>
        <v/>
      </c>
      <c r="I685" s="338" t="str">
        <f t="shared" si="12"/>
        <v/>
      </c>
      <c r="J685" s="339"/>
      <c r="K685" s="339"/>
      <c r="L685" s="339"/>
      <c r="M685" s="339"/>
      <c r="N685" s="339"/>
      <c r="O685" s="339"/>
      <c r="P685" s="339"/>
      <c r="Q685" s="339"/>
    </row>
    <row r="686" spans="1:17" ht="13.5" customHeight="1">
      <c r="A686" s="481"/>
      <c r="B686" s="481"/>
      <c r="C686" s="481"/>
      <c r="D686" s="481"/>
      <c r="E686" s="481"/>
      <c r="F686" s="339"/>
      <c r="G686" s="340" t="str">
        <f>IF(ISNUMBER(E686),E686/'Bulk DivVar Analysis'!$C$114,"")</f>
        <v/>
      </c>
      <c r="H686" s="338" t="str">
        <f>IF(ISNUMBER(E686), IF(G686&gt;'Bulk DivVar Analysis'!$D$116,"Pass","Fail"),"")</f>
        <v/>
      </c>
      <c r="I686" s="338" t="str">
        <f t="shared" si="12"/>
        <v/>
      </c>
      <c r="J686" s="339"/>
      <c r="K686" s="339"/>
      <c r="L686" s="339"/>
      <c r="M686" s="339"/>
      <c r="N686" s="339"/>
      <c r="O686" s="339"/>
      <c r="P686" s="339"/>
      <c r="Q686" s="339"/>
    </row>
    <row r="687" spans="1:17" ht="13.5" customHeight="1">
      <c r="A687" s="481"/>
      <c r="B687" s="481"/>
      <c r="C687" s="481"/>
      <c r="D687" s="481"/>
      <c r="E687" s="481"/>
      <c r="F687" s="339"/>
      <c r="G687" s="340" t="str">
        <f>IF(ISNUMBER(E687),E687/'Bulk DivVar Analysis'!$C$114,"")</f>
        <v/>
      </c>
      <c r="H687" s="338" t="str">
        <f>IF(ISNUMBER(E687), IF(G687&gt;'Bulk DivVar Analysis'!$D$116,"Pass","Fail"),"")</f>
        <v/>
      </c>
      <c r="I687" s="338" t="str">
        <f t="shared" si="12"/>
        <v/>
      </c>
      <c r="J687" s="339"/>
      <c r="K687" s="339"/>
      <c r="L687" s="339"/>
      <c r="M687" s="339"/>
      <c r="N687" s="339"/>
      <c r="O687" s="339"/>
      <c r="P687" s="339"/>
      <c r="Q687" s="339"/>
    </row>
    <row r="688" spans="1:17" ht="13.5" customHeight="1">
      <c r="A688" s="481"/>
      <c r="B688" s="481"/>
      <c r="C688" s="481"/>
      <c r="D688" s="481"/>
      <c r="E688" s="481"/>
      <c r="F688" s="339"/>
      <c r="G688" s="340" t="str">
        <f>IF(ISNUMBER(E688),E688/'Bulk DivVar Analysis'!$C$114,"")</f>
        <v/>
      </c>
      <c r="H688" s="338" t="str">
        <f>IF(ISNUMBER(E688), IF(G688&gt;'Bulk DivVar Analysis'!$D$116,"Pass","Fail"),"")</f>
        <v/>
      </c>
      <c r="I688" s="338" t="str">
        <f t="shared" si="12"/>
        <v/>
      </c>
      <c r="J688" s="339"/>
      <c r="K688" s="339"/>
      <c r="L688" s="339"/>
      <c r="M688" s="339"/>
      <c r="N688" s="339"/>
      <c r="O688" s="339"/>
      <c r="P688" s="339"/>
      <c r="Q688" s="339"/>
    </row>
    <row r="689" spans="1:17" ht="13.5" customHeight="1">
      <c r="A689" s="481"/>
      <c r="B689" s="481"/>
      <c r="C689" s="481"/>
      <c r="D689" s="481"/>
      <c r="E689" s="481"/>
      <c r="F689" s="339"/>
      <c r="G689" s="340" t="str">
        <f>IF(ISNUMBER(E689),E689/'Bulk DivVar Analysis'!$C$114,"")</f>
        <v/>
      </c>
      <c r="H689" s="338" t="str">
        <f>IF(ISNUMBER(E689), IF(G689&gt;'Bulk DivVar Analysis'!$D$116,"Pass","Fail"),"")</f>
        <v/>
      </c>
      <c r="I689" s="338" t="str">
        <f t="shared" si="12"/>
        <v/>
      </c>
      <c r="J689" s="339"/>
      <c r="K689" s="339"/>
      <c r="L689" s="339"/>
      <c r="M689" s="339"/>
      <c r="N689" s="339"/>
      <c r="O689" s="339"/>
      <c r="P689" s="339"/>
      <c r="Q689" s="339"/>
    </row>
    <row r="690" spans="1:17" ht="13.5" customHeight="1">
      <c r="A690" s="481"/>
      <c r="B690" s="481"/>
      <c r="C690" s="481"/>
      <c r="D690" s="481"/>
      <c r="E690" s="481"/>
      <c r="F690" s="339"/>
      <c r="G690" s="340" t="str">
        <f>IF(ISNUMBER(E690),E690/'Bulk DivVar Analysis'!$C$114,"")</f>
        <v/>
      </c>
      <c r="H690" s="338" t="str">
        <f>IF(ISNUMBER(E690), IF(G690&gt;'Bulk DivVar Analysis'!$D$116,"Pass","Fail"),"")</f>
        <v/>
      </c>
      <c r="I690" s="338" t="str">
        <f t="shared" si="12"/>
        <v/>
      </c>
      <c r="J690" s="339"/>
      <c r="K690" s="339"/>
      <c r="L690" s="339"/>
      <c r="M690" s="339"/>
      <c r="N690" s="339"/>
      <c r="O690" s="339"/>
      <c r="P690" s="339"/>
      <c r="Q690" s="339"/>
    </row>
    <row r="691" spans="1:17" ht="13.5" customHeight="1">
      <c r="A691" s="481"/>
      <c r="B691" s="481"/>
      <c r="C691" s="481"/>
      <c r="D691" s="481"/>
      <c r="E691" s="481"/>
      <c r="F691" s="339"/>
      <c r="G691" s="340" t="str">
        <f>IF(ISNUMBER(E691),E691/'Bulk DivVar Analysis'!$C$114,"")</f>
        <v/>
      </c>
      <c r="H691" s="338" t="str">
        <f>IF(ISNUMBER(E691), IF(G691&gt;'Bulk DivVar Analysis'!$D$116,"Pass","Fail"),"")</f>
        <v/>
      </c>
      <c r="I691" s="338" t="str">
        <f t="shared" si="12"/>
        <v/>
      </c>
      <c r="J691" s="339"/>
      <c r="K691" s="339"/>
      <c r="L691" s="339"/>
      <c r="M691" s="339"/>
      <c r="N691" s="339"/>
      <c r="O691" s="339"/>
      <c r="P691" s="339"/>
      <c r="Q691" s="339"/>
    </row>
    <row r="692" spans="1:17" ht="13.5" customHeight="1">
      <c r="A692" s="481"/>
      <c r="B692" s="481"/>
      <c r="C692" s="481"/>
      <c r="D692" s="481"/>
      <c r="E692" s="481"/>
      <c r="F692" s="339"/>
      <c r="G692" s="340" t="str">
        <f>IF(ISNUMBER(E692),E692/'Bulk DivVar Analysis'!$C$114,"")</f>
        <v/>
      </c>
      <c r="H692" s="338" t="str">
        <f>IF(ISNUMBER(E692), IF(G692&gt;'Bulk DivVar Analysis'!$D$116,"Pass","Fail"),"")</f>
        <v/>
      </c>
      <c r="I692" s="338" t="str">
        <f t="shared" si="12"/>
        <v/>
      </c>
      <c r="J692" s="339"/>
      <c r="K692" s="339"/>
      <c r="L692" s="339"/>
      <c r="M692" s="339"/>
      <c r="N692" s="339"/>
      <c r="O692" s="339"/>
      <c r="P692" s="339"/>
      <c r="Q692" s="339"/>
    </row>
    <row r="693" spans="1:17" ht="13.5" customHeight="1">
      <c r="A693" s="481"/>
      <c r="B693" s="481"/>
      <c r="C693" s="481"/>
      <c r="D693" s="481"/>
      <c r="E693" s="481"/>
      <c r="F693" s="339"/>
      <c r="G693" s="340" t="str">
        <f>IF(ISNUMBER(E693),E693/'Bulk DivVar Analysis'!$C$114,"")</f>
        <v/>
      </c>
      <c r="H693" s="338" t="str">
        <f>IF(ISNUMBER(E693), IF(G693&gt;'Bulk DivVar Analysis'!$D$116,"Pass","Fail"),"")</f>
        <v/>
      </c>
      <c r="I693" s="338" t="str">
        <f t="shared" si="12"/>
        <v/>
      </c>
      <c r="J693" s="339"/>
      <c r="K693" s="339"/>
      <c r="L693" s="339"/>
      <c r="M693" s="339"/>
      <c r="N693" s="339"/>
      <c r="O693" s="339"/>
      <c r="P693" s="339"/>
      <c r="Q693" s="339"/>
    </row>
    <row r="694" spans="1:17" ht="13.5" customHeight="1">
      <c r="A694" s="481"/>
      <c r="B694" s="481"/>
      <c r="C694" s="481"/>
      <c r="D694" s="481"/>
      <c r="E694" s="481"/>
      <c r="F694" s="339"/>
      <c r="G694" s="340" t="str">
        <f>IF(ISNUMBER(E694),E694/'Bulk DivVar Analysis'!$C$114,"")</f>
        <v/>
      </c>
      <c r="H694" s="338" t="str">
        <f>IF(ISNUMBER(E694), IF(G694&gt;'Bulk DivVar Analysis'!$D$116,"Pass","Fail"),"")</f>
        <v/>
      </c>
      <c r="I694" s="338" t="str">
        <f t="shared" si="12"/>
        <v/>
      </c>
      <c r="J694" s="339"/>
      <c r="K694" s="339"/>
      <c r="L694" s="339"/>
      <c r="M694" s="339"/>
      <c r="N694" s="339"/>
      <c r="O694" s="339"/>
      <c r="P694" s="339"/>
      <c r="Q694" s="339"/>
    </row>
    <row r="695" spans="1:17" ht="13.5" customHeight="1">
      <c r="A695" s="481"/>
      <c r="B695" s="481"/>
      <c r="C695" s="481"/>
      <c r="D695" s="481"/>
      <c r="E695" s="481"/>
      <c r="F695" s="339"/>
      <c r="G695" s="340" t="str">
        <f>IF(ISNUMBER(E695),E695/'Bulk DivVar Analysis'!$C$114,"")</f>
        <v/>
      </c>
      <c r="H695" s="338" t="str">
        <f>IF(ISNUMBER(E695), IF(G695&gt;'Bulk DivVar Analysis'!$D$116,"Pass","Fail"),"")</f>
        <v/>
      </c>
      <c r="I695" s="338" t="str">
        <f t="shared" si="12"/>
        <v/>
      </c>
      <c r="J695" s="339"/>
      <c r="K695" s="339"/>
      <c r="L695" s="339"/>
      <c r="M695" s="339"/>
      <c r="N695" s="339"/>
      <c r="O695" s="339"/>
      <c r="P695" s="339"/>
      <c r="Q695" s="339"/>
    </row>
    <row r="696" spans="1:17" ht="13.5" customHeight="1">
      <c r="A696" s="481"/>
      <c r="B696" s="481"/>
      <c r="C696" s="481"/>
      <c r="D696" s="481"/>
      <c r="E696" s="481"/>
      <c r="F696" s="339"/>
      <c r="G696" s="340" t="str">
        <f>IF(ISNUMBER(E696),E696/'Bulk DivVar Analysis'!$C$114,"")</f>
        <v/>
      </c>
      <c r="H696" s="338" t="str">
        <f>IF(ISNUMBER(E696), IF(G696&gt;'Bulk DivVar Analysis'!$D$116,"Pass","Fail"),"")</f>
        <v/>
      </c>
      <c r="I696" s="338" t="str">
        <f t="shared" si="12"/>
        <v/>
      </c>
      <c r="J696" s="339"/>
      <c r="K696" s="339"/>
      <c r="L696" s="339"/>
      <c r="M696" s="339"/>
      <c r="N696" s="339"/>
      <c r="O696" s="339"/>
      <c r="P696" s="339"/>
      <c r="Q696" s="339"/>
    </row>
    <row r="697" spans="1:17" ht="13.5" customHeight="1">
      <c r="A697" s="481"/>
      <c r="B697" s="481"/>
      <c r="C697" s="481"/>
      <c r="D697" s="481"/>
      <c r="E697" s="481"/>
      <c r="F697" s="339"/>
      <c r="G697" s="340" t="str">
        <f>IF(ISNUMBER(E697),E697/'Bulk DivVar Analysis'!$C$114,"")</f>
        <v/>
      </c>
      <c r="H697" s="338" t="str">
        <f>IF(ISNUMBER(E697), IF(G697&gt;'Bulk DivVar Analysis'!$D$116,"Pass","Fail"),"")</f>
        <v/>
      </c>
      <c r="I697" s="338" t="str">
        <f t="shared" si="12"/>
        <v/>
      </c>
      <c r="J697" s="339"/>
      <c r="K697" s="339"/>
      <c r="L697" s="339"/>
      <c r="M697" s="339"/>
      <c r="N697" s="339"/>
      <c r="O697" s="339"/>
      <c r="P697" s="339"/>
      <c r="Q697" s="339"/>
    </row>
    <row r="698" spans="1:17" ht="13.5" customHeight="1">
      <c r="A698" s="481"/>
      <c r="B698" s="481"/>
      <c r="C698" s="481"/>
      <c r="D698" s="481"/>
      <c r="E698" s="481"/>
      <c r="F698" s="339"/>
      <c r="G698" s="340" t="str">
        <f>IF(ISNUMBER(E698),E698/'Bulk DivVar Analysis'!$C$114,"")</f>
        <v/>
      </c>
      <c r="H698" s="338" t="str">
        <f>IF(ISNUMBER(E698), IF(G698&gt;'Bulk DivVar Analysis'!$D$116,"Pass","Fail"),"")</f>
        <v/>
      </c>
      <c r="I698" s="338" t="str">
        <f t="shared" si="12"/>
        <v/>
      </c>
      <c r="J698" s="339"/>
      <c r="K698" s="339"/>
      <c r="L698" s="339"/>
      <c r="M698" s="339"/>
      <c r="N698" s="339"/>
      <c r="O698" s="339"/>
      <c r="P698" s="339"/>
      <c r="Q698" s="339"/>
    </row>
    <row r="699" spans="1:17" ht="13.5" customHeight="1">
      <c r="A699" s="481"/>
      <c r="B699" s="481"/>
      <c r="C699" s="481"/>
      <c r="D699" s="481"/>
      <c r="E699" s="481"/>
      <c r="F699" s="339"/>
      <c r="G699" s="340" t="str">
        <f>IF(ISNUMBER(E699),E699/'Bulk DivVar Analysis'!$C$114,"")</f>
        <v/>
      </c>
      <c r="H699" s="338" t="str">
        <f>IF(ISNUMBER(E699), IF(G699&gt;'Bulk DivVar Analysis'!$D$116,"Pass","Fail"),"")</f>
        <v/>
      </c>
      <c r="I699" s="338" t="str">
        <f t="shared" si="12"/>
        <v/>
      </c>
      <c r="J699" s="339"/>
      <c r="K699" s="339"/>
      <c r="L699" s="339"/>
      <c r="M699" s="339"/>
      <c r="N699" s="339"/>
      <c r="O699" s="339"/>
      <c r="P699" s="339"/>
      <c r="Q699" s="339"/>
    </row>
    <row r="700" spans="1:17" ht="13.5" customHeight="1">
      <c r="A700" s="481"/>
      <c r="B700" s="481"/>
      <c r="C700" s="481"/>
      <c r="D700" s="481"/>
      <c r="E700" s="481"/>
      <c r="F700" s="339"/>
      <c r="G700" s="340" t="str">
        <f>IF(ISNUMBER(E700),E700/'Bulk DivVar Analysis'!$C$114,"")</f>
        <v/>
      </c>
      <c r="H700" s="338" t="str">
        <f>IF(ISNUMBER(E700), IF(G700&gt;'Bulk DivVar Analysis'!$D$116,"Pass","Fail"),"")</f>
        <v/>
      </c>
      <c r="I700" s="338" t="str">
        <f t="shared" si="12"/>
        <v/>
      </c>
      <c r="J700" s="339"/>
      <c r="K700" s="339"/>
      <c r="L700" s="339"/>
      <c r="M700" s="339"/>
      <c r="N700" s="339"/>
      <c r="O700" s="339"/>
      <c r="P700" s="339"/>
      <c r="Q700" s="339"/>
    </row>
    <row r="701" spans="1:17" ht="13.5" customHeight="1">
      <c r="A701" s="481"/>
      <c r="B701" s="481"/>
      <c r="C701" s="481"/>
      <c r="D701" s="481"/>
      <c r="E701" s="481"/>
      <c r="F701" s="339"/>
      <c r="G701" s="340" t="str">
        <f>IF(ISNUMBER(E701),E701/'Bulk DivVar Analysis'!$C$114,"")</f>
        <v/>
      </c>
      <c r="H701" s="338" t="str">
        <f>IF(ISNUMBER(E701), IF(G701&gt;'Bulk DivVar Analysis'!$D$116,"Pass","Fail"),"")</f>
        <v/>
      </c>
      <c r="I701" s="338" t="str">
        <f t="shared" si="12"/>
        <v/>
      </c>
      <c r="J701" s="339"/>
      <c r="K701" s="339"/>
      <c r="L701" s="339"/>
      <c r="M701" s="339"/>
      <c r="N701" s="339"/>
      <c r="O701" s="339"/>
      <c r="P701" s="339"/>
      <c r="Q701" s="339"/>
    </row>
    <row r="702" spans="1:17" ht="13.5" customHeight="1">
      <c r="A702" s="481"/>
      <c r="B702" s="481"/>
      <c r="C702" s="481"/>
      <c r="D702" s="481"/>
      <c r="E702" s="481"/>
      <c r="F702" s="339"/>
      <c r="G702" s="340" t="str">
        <f>IF(ISNUMBER(E702),E702/'Bulk DivVar Analysis'!$C$114,"")</f>
        <v/>
      </c>
      <c r="H702" s="338" t="str">
        <f>IF(ISNUMBER(E702), IF(G702&gt;'Bulk DivVar Analysis'!$D$116,"Pass","Fail"),"")</f>
        <v/>
      </c>
      <c r="I702" s="338" t="str">
        <f t="shared" si="12"/>
        <v/>
      </c>
      <c r="J702" s="339"/>
      <c r="K702" s="339"/>
      <c r="L702" s="339"/>
      <c r="M702" s="339"/>
      <c r="N702" s="339"/>
      <c r="O702" s="339"/>
      <c r="P702" s="339"/>
      <c r="Q702" s="339"/>
    </row>
    <row r="703" spans="1:17" ht="13.5" customHeight="1">
      <c r="A703" s="481"/>
      <c r="B703" s="481"/>
      <c r="C703" s="481"/>
      <c r="D703" s="481"/>
      <c r="E703" s="481"/>
      <c r="F703" s="339"/>
      <c r="G703" s="340" t="str">
        <f>IF(ISNUMBER(E703),E703/'Bulk DivVar Analysis'!$C$114,"")</f>
        <v/>
      </c>
      <c r="H703" s="338" t="str">
        <f>IF(ISNUMBER(E703), IF(G703&gt;'Bulk DivVar Analysis'!$D$116,"Pass","Fail"),"")</f>
        <v/>
      </c>
      <c r="I703" s="338" t="str">
        <f t="shared" si="12"/>
        <v/>
      </c>
      <c r="J703" s="339"/>
      <c r="K703" s="339"/>
      <c r="L703" s="339"/>
      <c r="M703" s="339"/>
      <c r="N703" s="339"/>
      <c r="O703" s="339"/>
      <c r="P703" s="339"/>
      <c r="Q703" s="339"/>
    </row>
    <row r="704" spans="1:17" ht="13.5" customHeight="1">
      <c r="A704" s="481"/>
      <c r="B704" s="481"/>
      <c r="C704" s="481"/>
      <c r="D704" s="481"/>
      <c r="E704" s="481"/>
      <c r="F704" s="339"/>
      <c r="G704" s="340" t="str">
        <f>IF(ISNUMBER(E704),E704/'Bulk DivVar Analysis'!$C$114,"")</f>
        <v/>
      </c>
      <c r="H704" s="338" t="str">
        <f>IF(ISNUMBER(E704), IF(G704&gt;'Bulk DivVar Analysis'!$D$116,"Pass","Fail"),"")</f>
        <v/>
      </c>
      <c r="I704" s="338" t="str">
        <f t="shared" si="12"/>
        <v/>
      </c>
      <c r="J704" s="339"/>
      <c r="K704" s="339"/>
      <c r="L704" s="339"/>
      <c r="M704" s="339"/>
      <c r="N704" s="339"/>
      <c r="O704" s="339"/>
      <c r="P704" s="339"/>
      <c r="Q704" s="339"/>
    </row>
    <row r="705" spans="1:17" ht="13.5" customHeight="1">
      <c r="A705" s="481"/>
      <c r="B705" s="481"/>
      <c r="C705" s="481"/>
      <c r="D705" s="481"/>
      <c r="E705" s="481"/>
      <c r="F705" s="339"/>
      <c r="G705" s="340" t="str">
        <f>IF(ISNUMBER(E705),E705/'Bulk DivVar Analysis'!$C$114,"")</f>
        <v/>
      </c>
      <c r="H705" s="338" t="str">
        <f>IF(ISNUMBER(E705), IF(G705&gt;'Bulk DivVar Analysis'!$D$116,"Pass","Fail"),"")</f>
        <v/>
      </c>
      <c r="I705" s="338" t="str">
        <f t="shared" si="12"/>
        <v/>
      </c>
      <c r="J705" s="339"/>
      <c r="K705" s="339"/>
      <c r="L705" s="339"/>
      <c r="M705" s="339"/>
      <c r="N705" s="339"/>
      <c r="O705" s="339"/>
      <c r="P705" s="339"/>
      <c r="Q705" s="339"/>
    </row>
    <row r="706" spans="1:17" ht="13.5" customHeight="1">
      <c r="A706" s="481"/>
      <c r="B706" s="481"/>
      <c r="C706" s="481"/>
      <c r="D706" s="481"/>
      <c r="E706" s="481"/>
      <c r="F706" s="339"/>
      <c r="G706" s="340" t="str">
        <f>IF(ISNUMBER(E706),E706/'Bulk DivVar Analysis'!$C$114,"")</f>
        <v/>
      </c>
      <c r="H706" s="338" t="str">
        <f>IF(ISNUMBER(E706), IF(G706&gt;'Bulk DivVar Analysis'!$D$116,"Pass","Fail"),"")</f>
        <v/>
      </c>
      <c r="I706" s="338" t="str">
        <f t="shared" si="12"/>
        <v/>
      </c>
      <c r="J706" s="339"/>
      <c r="K706" s="339"/>
      <c r="L706" s="339"/>
      <c r="M706" s="339"/>
      <c r="N706" s="339"/>
      <c r="O706" s="339"/>
      <c r="P706" s="339"/>
      <c r="Q706" s="339"/>
    </row>
    <row r="707" spans="1:17" ht="13.5" customHeight="1">
      <c r="A707" s="481"/>
      <c r="B707" s="481"/>
      <c r="C707" s="481"/>
      <c r="D707" s="481"/>
      <c r="E707" s="481"/>
      <c r="F707" s="339"/>
      <c r="G707" s="340" t="str">
        <f>IF(ISNUMBER(E707),E707/'Bulk DivVar Analysis'!$C$114,"")</f>
        <v/>
      </c>
      <c r="H707" s="338" t="str">
        <f>IF(ISNUMBER(E707), IF(G707&gt;'Bulk DivVar Analysis'!$D$116,"Pass","Fail"),"")</f>
        <v/>
      </c>
      <c r="I707" s="338" t="str">
        <f t="shared" ref="I707:I770" si="13">_xlfn.TEXTJOIN("_",TRUE,B707,C707)</f>
        <v/>
      </c>
      <c r="J707" s="339"/>
      <c r="K707" s="339"/>
      <c r="L707" s="339"/>
      <c r="M707" s="339"/>
      <c r="N707" s="339"/>
      <c r="O707" s="339"/>
      <c r="P707" s="339"/>
      <c r="Q707" s="339"/>
    </row>
    <row r="708" spans="1:17" ht="13.5" customHeight="1">
      <c r="A708" s="481"/>
      <c r="B708" s="481"/>
      <c r="C708" s="481"/>
      <c r="D708" s="481"/>
      <c r="E708" s="481"/>
      <c r="F708" s="339"/>
      <c r="G708" s="340" t="str">
        <f>IF(ISNUMBER(E708),E708/'Bulk DivVar Analysis'!$C$114,"")</f>
        <v/>
      </c>
      <c r="H708" s="338" t="str">
        <f>IF(ISNUMBER(E708), IF(G708&gt;'Bulk DivVar Analysis'!$D$116,"Pass","Fail"),"")</f>
        <v/>
      </c>
      <c r="I708" s="338" t="str">
        <f t="shared" si="13"/>
        <v/>
      </c>
      <c r="J708" s="339"/>
      <c r="K708" s="339"/>
      <c r="L708" s="339"/>
      <c r="M708" s="339"/>
      <c r="N708" s="339"/>
      <c r="O708" s="339"/>
      <c r="P708" s="339"/>
      <c r="Q708" s="339"/>
    </row>
    <row r="709" spans="1:17" ht="13.5" customHeight="1">
      <c r="A709" s="481"/>
      <c r="B709" s="481"/>
      <c r="C709" s="481"/>
      <c r="D709" s="481"/>
      <c r="E709" s="481"/>
      <c r="F709" s="339"/>
      <c r="G709" s="340" t="str">
        <f>IF(ISNUMBER(E709),E709/'Bulk DivVar Analysis'!$C$114,"")</f>
        <v/>
      </c>
      <c r="H709" s="338" t="str">
        <f>IF(ISNUMBER(E709), IF(G709&gt;'Bulk DivVar Analysis'!$D$116,"Pass","Fail"),"")</f>
        <v/>
      </c>
      <c r="I709" s="338" t="str">
        <f t="shared" si="13"/>
        <v/>
      </c>
      <c r="J709" s="339"/>
      <c r="K709" s="339"/>
      <c r="L709" s="339"/>
      <c r="M709" s="339"/>
      <c r="N709" s="339"/>
      <c r="O709" s="339"/>
      <c r="P709" s="339"/>
      <c r="Q709" s="339"/>
    </row>
    <row r="710" spans="1:17" ht="13.5" customHeight="1">
      <c r="A710" s="481"/>
      <c r="B710" s="481"/>
      <c r="C710" s="481"/>
      <c r="D710" s="481"/>
      <c r="E710" s="481"/>
      <c r="F710" s="339"/>
      <c r="G710" s="340" t="str">
        <f>IF(ISNUMBER(E710),E710/'Bulk DivVar Analysis'!$C$114,"")</f>
        <v/>
      </c>
      <c r="H710" s="338" t="str">
        <f>IF(ISNUMBER(E710), IF(G710&gt;'Bulk DivVar Analysis'!$D$116,"Pass","Fail"),"")</f>
        <v/>
      </c>
      <c r="I710" s="338" t="str">
        <f t="shared" si="13"/>
        <v/>
      </c>
      <c r="J710" s="339"/>
      <c r="K710" s="339"/>
      <c r="L710" s="339"/>
      <c r="M710" s="339"/>
      <c r="N710" s="339"/>
      <c r="O710" s="339"/>
      <c r="P710" s="339"/>
      <c r="Q710" s="339"/>
    </row>
    <row r="711" spans="1:17" ht="13.5" customHeight="1">
      <c r="A711" s="481"/>
      <c r="B711" s="481"/>
      <c r="C711" s="481"/>
      <c r="D711" s="481"/>
      <c r="E711" s="481"/>
      <c r="F711" s="339"/>
      <c r="G711" s="340" t="str">
        <f>IF(ISNUMBER(E711),E711/'Bulk DivVar Analysis'!$C$114,"")</f>
        <v/>
      </c>
      <c r="H711" s="338" t="str">
        <f>IF(ISNUMBER(E711), IF(G711&gt;'Bulk DivVar Analysis'!$D$116,"Pass","Fail"),"")</f>
        <v/>
      </c>
      <c r="I711" s="338" t="str">
        <f t="shared" si="13"/>
        <v/>
      </c>
      <c r="J711" s="339"/>
      <c r="K711" s="339"/>
      <c r="L711" s="339"/>
      <c r="M711" s="339"/>
      <c r="N711" s="339"/>
      <c r="O711" s="339"/>
      <c r="P711" s="339"/>
      <c r="Q711" s="339"/>
    </row>
    <row r="712" spans="1:17" ht="13.5" customHeight="1">
      <c r="A712" s="481"/>
      <c r="B712" s="481"/>
      <c r="C712" s="481"/>
      <c r="D712" s="481"/>
      <c r="E712" s="481"/>
      <c r="F712" s="339"/>
      <c r="G712" s="340" t="str">
        <f>IF(ISNUMBER(E712),E712/'Bulk DivVar Analysis'!$C$114,"")</f>
        <v/>
      </c>
      <c r="H712" s="338" t="str">
        <f>IF(ISNUMBER(E712), IF(G712&gt;'Bulk DivVar Analysis'!$D$116,"Pass","Fail"),"")</f>
        <v/>
      </c>
      <c r="I712" s="338" t="str">
        <f t="shared" si="13"/>
        <v/>
      </c>
      <c r="J712" s="339"/>
      <c r="K712" s="339"/>
      <c r="L712" s="339"/>
      <c r="M712" s="339"/>
      <c r="N712" s="339"/>
      <c r="O712" s="339"/>
      <c r="P712" s="339"/>
      <c r="Q712" s="339"/>
    </row>
    <row r="713" spans="1:17" ht="13.5" customHeight="1">
      <c r="A713" s="481"/>
      <c r="B713" s="481"/>
      <c r="C713" s="481"/>
      <c r="D713" s="481"/>
      <c r="E713" s="481"/>
      <c r="F713" s="339"/>
      <c r="G713" s="340" t="str">
        <f>IF(ISNUMBER(E713),E713/'Bulk DivVar Analysis'!$C$114,"")</f>
        <v/>
      </c>
      <c r="H713" s="338" t="str">
        <f>IF(ISNUMBER(E713), IF(G713&gt;'Bulk DivVar Analysis'!$D$116,"Pass","Fail"),"")</f>
        <v/>
      </c>
      <c r="I713" s="338" t="str">
        <f t="shared" si="13"/>
        <v/>
      </c>
      <c r="J713" s="339"/>
      <c r="K713" s="339"/>
      <c r="L713" s="339"/>
      <c r="M713" s="339"/>
      <c r="N713" s="339"/>
      <c r="O713" s="339"/>
      <c r="P713" s="339"/>
      <c r="Q713" s="339"/>
    </row>
    <row r="714" spans="1:17" ht="13.5" customHeight="1">
      <c r="A714" s="481"/>
      <c r="B714" s="481"/>
      <c r="C714" s="481"/>
      <c r="D714" s="481"/>
      <c r="E714" s="481"/>
      <c r="F714" s="339"/>
      <c r="G714" s="340" t="str">
        <f>IF(ISNUMBER(E714),E714/'Bulk DivVar Analysis'!$C$114,"")</f>
        <v/>
      </c>
      <c r="H714" s="338" t="str">
        <f>IF(ISNUMBER(E714), IF(G714&gt;'Bulk DivVar Analysis'!$D$116,"Pass","Fail"),"")</f>
        <v/>
      </c>
      <c r="I714" s="338" t="str">
        <f t="shared" si="13"/>
        <v/>
      </c>
      <c r="J714" s="339"/>
      <c r="K714" s="339"/>
      <c r="L714" s="339"/>
      <c r="M714" s="339"/>
      <c r="N714" s="339"/>
      <c r="O714" s="339"/>
      <c r="P714" s="339"/>
      <c r="Q714" s="339"/>
    </row>
    <row r="715" spans="1:17" ht="13.5" customHeight="1">
      <c r="A715" s="481"/>
      <c r="B715" s="481"/>
      <c r="C715" s="481"/>
      <c r="D715" s="481"/>
      <c r="E715" s="481"/>
      <c r="F715" s="339"/>
      <c r="G715" s="340" t="str">
        <f>IF(ISNUMBER(E715),E715/'Bulk DivVar Analysis'!$C$114,"")</f>
        <v/>
      </c>
      <c r="H715" s="338" t="str">
        <f>IF(ISNUMBER(E715), IF(G715&gt;'Bulk DivVar Analysis'!$D$116,"Pass","Fail"),"")</f>
        <v/>
      </c>
      <c r="I715" s="338" t="str">
        <f t="shared" si="13"/>
        <v/>
      </c>
      <c r="J715" s="339"/>
      <c r="K715" s="339"/>
      <c r="L715" s="339"/>
      <c r="M715" s="339"/>
      <c r="N715" s="339"/>
      <c r="O715" s="339"/>
      <c r="P715" s="339"/>
      <c r="Q715" s="339"/>
    </row>
    <row r="716" spans="1:17" ht="13.5" customHeight="1">
      <c r="A716" s="481"/>
      <c r="B716" s="481"/>
      <c r="C716" s="481"/>
      <c r="D716" s="481"/>
      <c r="E716" s="481"/>
      <c r="F716" s="339"/>
      <c r="G716" s="340" t="str">
        <f>IF(ISNUMBER(E716),E716/'Bulk DivVar Analysis'!$C$114,"")</f>
        <v/>
      </c>
      <c r="H716" s="338" t="str">
        <f>IF(ISNUMBER(E716), IF(G716&gt;'Bulk DivVar Analysis'!$D$116,"Pass","Fail"),"")</f>
        <v/>
      </c>
      <c r="I716" s="338" t="str">
        <f t="shared" si="13"/>
        <v/>
      </c>
      <c r="J716" s="339"/>
      <c r="K716" s="339"/>
      <c r="L716" s="339"/>
      <c r="M716" s="339"/>
      <c r="N716" s="339"/>
      <c r="O716" s="339"/>
      <c r="P716" s="339"/>
      <c r="Q716" s="339"/>
    </row>
    <row r="717" spans="1:17" ht="13.5" customHeight="1">
      <c r="A717" s="481"/>
      <c r="B717" s="481"/>
      <c r="C717" s="481"/>
      <c r="D717" s="481"/>
      <c r="E717" s="481"/>
      <c r="F717" s="339"/>
      <c r="G717" s="340" t="str">
        <f>IF(ISNUMBER(E717),E717/'Bulk DivVar Analysis'!$C$114,"")</f>
        <v/>
      </c>
      <c r="H717" s="338" t="str">
        <f>IF(ISNUMBER(E717), IF(G717&gt;'Bulk DivVar Analysis'!$D$116,"Pass","Fail"),"")</f>
        <v/>
      </c>
      <c r="I717" s="338" t="str">
        <f t="shared" si="13"/>
        <v/>
      </c>
      <c r="J717" s="339"/>
      <c r="K717" s="339"/>
      <c r="L717" s="339"/>
      <c r="M717" s="339"/>
      <c r="N717" s="339"/>
      <c r="O717" s="339"/>
      <c r="P717" s="339"/>
      <c r="Q717" s="339"/>
    </row>
    <row r="718" spans="1:17" ht="13.5" customHeight="1">
      <c r="A718" s="481"/>
      <c r="B718" s="481"/>
      <c r="C718" s="481"/>
      <c r="D718" s="481"/>
      <c r="E718" s="481"/>
      <c r="F718" s="339"/>
      <c r="G718" s="340" t="str">
        <f>IF(ISNUMBER(E718),E718/'Bulk DivVar Analysis'!$C$114,"")</f>
        <v/>
      </c>
      <c r="H718" s="338" t="str">
        <f>IF(ISNUMBER(E718), IF(G718&gt;'Bulk DivVar Analysis'!$D$116,"Pass","Fail"),"")</f>
        <v/>
      </c>
      <c r="I718" s="338" t="str">
        <f t="shared" si="13"/>
        <v/>
      </c>
      <c r="J718" s="339"/>
      <c r="K718" s="339"/>
      <c r="L718" s="339"/>
      <c r="M718" s="339"/>
      <c r="N718" s="339"/>
      <c r="O718" s="339"/>
      <c r="P718" s="339"/>
      <c r="Q718" s="339"/>
    </row>
    <row r="719" spans="1:17" ht="13.5" customHeight="1">
      <c r="A719" s="481"/>
      <c r="B719" s="481"/>
      <c r="C719" s="481"/>
      <c r="D719" s="481"/>
      <c r="E719" s="481"/>
      <c r="F719" s="339"/>
      <c r="G719" s="340" t="str">
        <f>IF(ISNUMBER(E719),E719/'Bulk DivVar Analysis'!$C$114,"")</f>
        <v/>
      </c>
      <c r="H719" s="338" t="str">
        <f>IF(ISNUMBER(E719), IF(G719&gt;'Bulk DivVar Analysis'!$D$116,"Pass","Fail"),"")</f>
        <v/>
      </c>
      <c r="I719" s="338" t="str">
        <f t="shared" si="13"/>
        <v/>
      </c>
      <c r="J719" s="339"/>
      <c r="K719" s="339"/>
      <c r="L719" s="339"/>
      <c r="M719" s="339"/>
      <c r="N719" s="339"/>
      <c r="O719" s="339"/>
      <c r="P719" s="339"/>
      <c r="Q719" s="339"/>
    </row>
    <row r="720" spans="1:17" ht="13.5" customHeight="1">
      <c r="A720" s="481"/>
      <c r="B720" s="481"/>
      <c r="C720" s="481"/>
      <c r="D720" s="481"/>
      <c r="E720" s="481"/>
      <c r="F720" s="339"/>
      <c r="G720" s="340" t="str">
        <f>IF(ISNUMBER(E720),E720/'Bulk DivVar Analysis'!$C$114,"")</f>
        <v/>
      </c>
      <c r="H720" s="338" t="str">
        <f>IF(ISNUMBER(E720), IF(G720&gt;'Bulk DivVar Analysis'!$D$116,"Pass","Fail"),"")</f>
        <v/>
      </c>
      <c r="I720" s="338" t="str">
        <f t="shared" si="13"/>
        <v/>
      </c>
      <c r="J720" s="339"/>
      <c r="K720" s="339"/>
      <c r="L720" s="339"/>
      <c r="M720" s="339"/>
      <c r="N720" s="339"/>
      <c r="O720" s="339"/>
      <c r="P720" s="339"/>
      <c r="Q720" s="339"/>
    </row>
    <row r="721" spans="1:17" ht="13.5" customHeight="1">
      <c r="A721" s="481"/>
      <c r="B721" s="481"/>
      <c r="C721" s="481"/>
      <c r="D721" s="481"/>
      <c r="E721" s="481"/>
      <c r="F721" s="339"/>
      <c r="G721" s="340" t="str">
        <f>IF(ISNUMBER(E721),E721/'Bulk DivVar Analysis'!$C$114,"")</f>
        <v/>
      </c>
      <c r="H721" s="338" t="str">
        <f>IF(ISNUMBER(E721), IF(G721&gt;'Bulk DivVar Analysis'!$D$116,"Pass","Fail"),"")</f>
        <v/>
      </c>
      <c r="I721" s="338" t="str">
        <f t="shared" si="13"/>
        <v/>
      </c>
      <c r="J721" s="339"/>
      <c r="K721" s="339"/>
      <c r="L721" s="339"/>
      <c r="M721" s="339"/>
      <c r="N721" s="339"/>
      <c r="O721" s="339"/>
      <c r="P721" s="339"/>
      <c r="Q721" s="339"/>
    </row>
    <row r="722" spans="1:17" ht="13.5" customHeight="1">
      <c r="A722" s="481"/>
      <c r="B722" s="481"/>
      <c r="C722" s="481"/>
      <c r="D722" s="481"/>
      <c r="E722" s="481"/>
      <c r="F722" s="339"/>
      <c r="G722" s="340" t="str">
        <f>IF(ISNUMBER(E722),E722/'Bulk DivVar Analysis'!$C$114,"")</f>
        <v/>
      </c>
      <c r="H722" s="338" t="str">
        <f>IF(ISNUMBER(E722), IF(G722&gt;'Bulk DivVar Analysis'!$D$116,"Pass","Fail"),"")</f>
        <v/>
      </c>
      <c r="I722" s="338" t="str">
        <f t="shared" si="13"/>
        <v/>
      </c>
      <c r="J722" s="339"/>
      <c r="K722" s="339"/>
      <c r="L722" s="339"/>
      <c r="M722" s="339"/>
      <c r="N722" s="339"/>
      <c r="O722" s="339"/>
      <c r="P722" s="339"/>
      <c r="Q722" s="339"/>
    </row>
    <row r="723" spans="1:17" ht="13.5" customHeight="1">
      <c r="A723" s="481"/>
      <c r="B723" s="481"/>
      <c r="C723" s="481"/>
      <c r="D723" s="481"/>
      <c r="E723" s="481"/>
      <c r="F723" s="339"/>
      <c r="G723" s="340" t="str">
        <f>IF(ISNUMBER(E723),E723/'Bulk DivVar Analysis'!$C$114,"")</f>
        <v/>
      </c>
      <c r="H723" s="338" t="str">
        <f>IF(ISNUMBER(E723), IF(G723&gt;'Bulk DivVar Analysis'!$D$116,"Pass","Fail"),"")</f>
        <v/>
      </c>
      <c r="I723" s="338" t="str">
        <f t="shared" si="13"/>
        <v/>
      </c>
      <c r="J723" s="339"/>
      <c r="K723" s="339"/>
      <c r="L723" s="339"/>
      <c r="M723" s="339"/>
      <c r="N723" s="339"/>
      <c r="O723" s="339"/>
      <c r="P723" s="339"/>
      <c r="Q723" s="339"/>
    </row>
    <row r="724" spans="1:17" ht="13.5" customHeight="1">
      <c r="A724" s="481"/>
      <c r="B724" s="481"/>
      <c r="C724" s="481"/>
      <c r="D724" s="481"/>
      <c r="E724" s="481"/>
      <c r="F724" s="339"/>
      <c r="G724" s="340" t="str">
        <f>IF(ISNUMBER(E724),E724/'Bulk DivVar Analysis'!$C$114,"")</f>
        <v/>
      </c>
      <c r="H724" s="338" t="str">
        <f>IF(ISNUMBER(E724), IF(G724&gt;'Bulk DivVar Analysis'!$D$116,"Pass","Fail"),"")</f>
        <v/>
      </c>
      <c r="I724" s="338" t="str">
        <f t="shared" si="13"/>
        <v/>
      </c>
      <c r="J724" s="339"/>
      <c r="K724" s="339"/>
      <c r="L724" s="339"/>
      <c r="M724" s="339"/>
      <c r="N724" s="339"/>
      <c r="O724" s="339"/>
      <c r="P724" s="339"/>
      <c r="Q724" s="339"/>
    </row>
    <row r="725" spans="1:17" ht="13.5" customHeight="1">
      <c r="A725" s="481"/>
      <c r="B725" s="481"/>
      <c r="C725" s="481"/>
      <c r="D725" s="481"/>
      <c r="E725" s="481"/>
      <c r="F725" s="339"/>
      <c r="G725" s="340" t="str">
        <f>IF(ISNUMBER(E725),E725/'Bulk DivVar Analysis'!$C$114,"")</f>
        <v/>
      </c>
      <c r="H725" s="338" t="str">
        <f>IF(ISNUMBER(E725), IF(G725&gt;'Bulk DivVar Analysis'!$D$116,"Pass","Fail"),"")</f>
        <v/>
      </c>
      <c r="I725" s="338" t="str">
        <f t="shared" si="13"/>
        <v/>
      </c>
      <c r="J725" s="339"/>
      <c r="K725" s="339"/>
      <c r="L725" s="339"/>
      <c r="M725" s="339"/>
      <c r="N725" s="339"/>
      <c r="O725" s="339"/>
      <c r="P725" s="339"/>
      <c r="Q725" s="339"/>
    </row>
    <row r="726" spans="1:17" ht="13.5" customHeight="1">
      <c r="A726" s="481"/>
      <c r="B726" s="481"/>
      <c r="C726" s="481"/>
      <c r="D726" s="481"/>
      <c r="E726" s="481"/>
      <c r="F726" s="339"/>
      <c r="G726" s="340" t="str">
        <f>IF(ISNUMBER(E726),E726/'Bulk DivVar Analysis'!$C$114,"")</f>
        <v/>
      </c>
      <c r="H726" s="338" t="str">
        <f>IF(ISNUMBER(E726), IF(G726&gt;'Bulk DivVar Analysis'!$D$116,"Pass","Fail"),"")</f>
        <v/>
      </c>
      <c r="I726" s="338" t="str">
        <f t="shared" si="13"/>
        <v/>
      </c>
      <c r="J726" s="339"/>
      <c r="K726" s="339"/>
      <c r="L726" s="339"/>
      <c r="M726" s="339"/>
      <c r="N726" s="339"/>
      <c r="O726" s="339"/>
      <c r="P726" s="339"/>
      <c r="Q726" s="339"/>
    </row>
    <row r="727" spans="1:17" ht="13.5" customHeight="1">
      <c r="A727" s="481"/>
      <c r="B727" s="481"/>
      <c r="C727" s="481"/>
      <c r="D727" s="481"/>
      <c r="E727" s="481"/>
      <c r="F727" s="339"/>
      <c r="G727" s="340" t="str">
        <f>IF(ISNUMBER(E727),E727/'Bulk DivVar Analysis'!$C$114,"")</f>
        <v/>
      </c>
      <c r="H727" s="338" t="str">
        <f>IF(ISNUMBER(E727), IF(G727&gt;'Bulk DivVar Analysis'!$D$116,"Pass","Fail"),"")</f>
        <v/>
      </c>
      <c r="I727" s="338" t="str">
        <f t="shared" si="13"/>
        <v/>
      </c>
      <c r="J727" s="339"/>
      <c r="K727" s="339"/>
      <c r="L727" s="339"/>
      <c r="M727" s="339"/>
      <c r="N727" s="339"/>
      <c r="O727" s="339"/>
      <c r="P727" s="339"/>
      <c r="Q727" s="339"/>
    </row>
    <row r="728" spans="1:17" ht="13.5" customHeight="1">
      <c r="A728" s="481"/>
      <c r="B728" s="481"/>
      <c r="C728" s="481"/>
      <c r="D728" s="481"/>
      <c r="E728" s="481"/>
      <c r="F728" s="339"/>
      <c r="G728" s="340" t="str">
        <f>IF(ISNUMBER(E728),E728/'Bulk DivVar Analysis'!$C$114,"")</f>
        <v/>
      </c>
      <c r="H728" s="338" t="str">
        <f>IF(ISNUMBER(E728), IF(G728&gt;'Bulk DivVar Analysis'!$D$116,"Pass","Fail"),"")</f>
        <v/>
      </c>
      <c r="I728" s="338" t="str">
        <f t="shared" si="13"/>
        <v/>
      </c>
      <c r="J728" s="339"/>
      <c r="K728" s="339"/>
      <c r="L728" s="339"/>
      <c r="M728" s="339"/>
      <c r="N728" s="339"/>
      <c r="O728" s="339"/>
      <c r="P728" s="339"/>
      <c r="Q728" s="339"/>
    </row>
    <row r="729" spans="1:17" ht="13.5" customHeight="1">
      <c r="A729" s="481"/>
      <c r="B729" s="481"/>
      <c r="C729" s="481"/>
      <c r="D729" s="481"/>
      <c r="E729" s="481"/>
      <c r="F729" s="339"/>
      <c r="G729" s="340" t="str">
        <f>IF(ISNUMBER(E729),E729/'Bulk DivVar Analysis'!$C$114,"")</f>
        <v/>
      </c>
      <c r="H729" s="338" t="str">
        <f>IF(ISNUMBER(E729), IF(G729&gt;'Bulk DivVar Analysis'!$D$116,"Pass","Fail"),"")</f>
        <v/>
      </c>
      <c r="I729" s="338" t="str">
        <f t="shared" si="13"/>
        <v/>
      </c>
      <c r="J729" s="339"/>
      <c r="K729" s="339"/>
      <c r="L729" s="339"/>
      <c r="M729" s="339"/>
      <c r="N729" s="339"/>
      <c r="O729" s="339"/>
      <c r="P729" s="339"/>
      <c r="Q729" s="339"/>
    </row>
    <row r="730" spans="1:17" ht="13.5" customHeight="1">
      <c r="A730" s="481"/>
      <c r="B730" s="481"/>
      <c r="C730" s="481"/>
      <c r="D730" s="481"/>
      <c r="E730" s="481"/>
      <c r="F730" s="339"/>
      <c r="G730" s="340" t="str">
        <f>IF(ISNUMBER(E730),E730/'Bulk DivVar Analysis'!$C$114,"")</f>
        <v/>
      </c>
      <c r="H730" s="338" t="str">
        <f>IF(ISNUMBER(E730), IF(G730&gt;'Bulk DivVar Analysis'!$D$116,"Pass","Fail"),"")</f>
        <v/>
      </c>
      <c r="I730" s="338" t="str">
        <f t="shared" si="13"/>
        <v/>
      </c>
      <c r="J730" s="339"/>
      <c r="K730" s="339"/>
      <c r="L730" s="339"/>
      <c r="M730" s="339"/>
      <c r="N730" s="339"/>
      <c r="O730" s="339"/>
      <c r="P730" s="339"/>
      <c r="Q730" s="339"/>
    </row>
    <row r="731" spans="1:17" ht="13.5" customHeight="1">
      <c r="A731" s="481"/>
      <c r="B731" s="481"/>
      <c r="C731" s="481"/>
      <c r="D731" s="481"/>
      <c r="E731" s="481"/>
      <c r="F731" s="339"/>
      <c r="G731" s="340" t="str">
        <f>IF(ISNUMBER(E731),E731/'Bulk DivVar Analysis'!$C$114,"")</f>
        <v/>
      </c>
      <c r="H731" s="338" t="str">
        <f>IF(ISNUMBER(E731), IF(G731&gt;'Bulk DivVar Analysis'!$D$116,"Pass","Fail"),"")</f>
        <v/>
      </c>
      <c r="I731" s="338" t="str">
        <f t="shared" si="13"/>
        <v/>
      </c>
      <c r="J731" s="339"/>
      <c r="K731" s="339"/>
      <c r="L731" s="339"/>
      <c r="M731" s="339"/>
      <c r="N731" s="339"/>
      <c r="O731" s="339"/>
      <c r="P731" s="339"/>
      <c r="Q731" s="339"/>
    </row>
    <row r="732" spans="1:17" ht="13.5" customHeight="1">
      <c r="A732" s="481"/>
      <c r="B732" s="481"/>
      <c r="C732" s="481"/>
      <c r="D732" s="481"/>
      <c r="E732" s="481"/>
      <c r="F732" s="339"/>
      <c r="G732" s="340" t="str">
        <f>IF(ISNUMBER(E732),E732/'Bulk DivVar Analysis'!$C$114,"")</f>
        <v/>
      </c>
      <c r="H732" s="338" t="str">
        <f>IF(ISNUMBER(E732), IF(G732&gt;'Bulk DivVar Analysis'!$D$116,"Pass","Fail"),"")</f>
        <v/>
      </c>
      <c r="I732" s="338" t="str">
        <f t="shared" si="13"/>
        <v/>
      </c>
      <c r="J732" s="339"/>
      <c r="K732" s="339"/>
      <c r="L732" s="339"/>
      <c r="M732" s="339"/>
      <c r="N732" s="339"/>
      <c r="O732" s="339"/>
      <c r="P732" s="339"/>
      <c r="Q732" s="339"/>
    </row>
    <row r="733" spans="1:17" ht="13.5" customHeight="1">
      <c r="A733" s="481"/>
      <c r="B733" s="481"/>
      <c r="C733" s="481"/>
      <c r="D733" s="481"/>
      <c r="E733" s="481"/>
      <c r="F733" s="339"/>
      <c r="G733" s="340" t="str">
        <f>IF(ISNUMBER(E733),E733/'Bulk DivVar Analysis'!$C$114,"")</f>
        <v/>
      </c>
      <c r="H733" s="338" t="str">
        <f>IF(ISNUMBER(E733), IF(G733&gt;'Bulk DivVar Analysis'!$D$116,"Pass","Fail"),"")</f>
        <v/>
      </c>
      <c r="I733" s="338" t="str">
        <f t="shared" si="13"/>
        <v/>
      </c>
      <c r="J733" s="339"/>
      <c r="K733" s="339"/>
      <c r="L733" s="339"/>
      <c r="M733" s="339"/>
      <c r="N733" s="339"/>
      <c r="O733" s="339"/>
      <c r="P733" s="339"/>
      <c r="Q733" s="339"/>
    </row>
    <row r="734" spans="1:17" ht="13.5" customHeight="1">
      <c r="A734" s="481"/>
      <c r="B734" s="481"/>
      <c r="C734" s="481"/>
      <c r="D734" s="481"/>
      <c r="E734" s="481"/>
      <c r="F734" s="339"/>
      <c r="G734" s="340" t="str">
        <f>IF(ISNUMBER(E734),E734/'Bulk DivVar Analysis'!$C$114,"")</f>
        <v/>
      </c>
      <c r="H734" s="338" t="str">
        <f>IF(ISNUMBER(E734), IF(G734&gt;'Bulk DivVar Analysis'!$D$116,"Pass","Fail"),"")</f>
        <v/>
      </c>
      <c r="I734" s="338" t="str">
        <f t="shared" si="13"/>
        <v/>
      </c>
      <c r="J734" s="339"/>
      <c r="K734" s="339"/>
      <c r="L734" s="339"/>
      <c r="M734" s="339"/>
      <c r="N734" s="339"/>
      <c r="O734" s="339"/>
      <c r="P734" s="339"/>
      <c r="Q734" s="339"/>
    </row>
    <row r="735" spans="1:17" ht="13.5" customHeight="1">
      <c r="A735" s="481"/>
      <c r="B735" s="481"/>
      <c r="C735" s="481"/>
      <c r="D735" s="481"/>
      <c r="E735" s="481"/>
      <c r="F735" s="339"/>
      <c r="G735" s="340" t="str">
        <f>IF(ISNUMBER(E735),E735/'Bulk DivVar Analysis'!$C$114,"")</f>
        <v/>
      </c>
      <c r="H735" s="338" t="str">
        <f>IF(ISNUMBER(E735), IF(G735&gt;'Bulk DivVar Analysis'!$D$116,"Pass","Fail"),"")</f>
        <v/>
      </c>
      <c r="I735" s="338" t="str">
        <f t="shared" si="13"/>
        <v/>
      </c>
      <c r="J735" s="339"/>
      <c r="K735" s="339"/>
      <c r="L735" s="339"/>
      <c r="M735" s="339"/>
      <c r="N735" s="339"/>
      <c r="O735" s="339"/>
      <c r="P735" s="339"/>
      <c r="Q735" s="339"/>
    </row>
    <row r="736" spans="1:17" ht="13.5" customHeight="1">
      <c r="A736" s="481"/>
      <c r="B736" s="481"/>
      <c r="C736" s="481"/>
      <c r="D736" s="481"/>
      <c r="E736" s="481"/>
      <c r="F736" s="339"/>
      <c r="G736" s="340" t="str">
        <f>IF(ISNUMBER(E736),E736/'Bulk DivVar Analysis'!$C$114,"")</f>
        <v/>
      </c>
      <c r="H736" s="338" t="str">
        <f>IF(ISNUMBER(E736), IF(G736&gt;'Bulk DivVar Analysis'!$D$116,"Pass","Fail"),"")</f>
        <v/>
      </c>
      <c r="I736" s="338" t="str">
        <f t="shared" si="13"/>
        <v/>
      </c>
      <c r="J736" s="339"/>
      <c r="K736" s="339"/>
      <c r="L736" s="339"/>
      <c r="M736" s="339"/>
      <c r="N736" s="339"/>
      <c r="O736" s="339"/>
      <c r="P736" s="339"/>
      <c r="Q736" s="339"/>
    </row>
    <row r="737" spans="1:17" ht="13.5" customHeight="1">
      <c r="A737" s="481"/>
      <c r="B737" s="481"/>
      <c r="C737" s="481"/>
      <c r="D737" s="481"/>
      <c r="E737" s="481"/>
      <c r="F737" s="339"/>
      <c r="G737" s="340" t="str">
        <f>IF(ISNUMBER(E737),E737/'Bulk DivVar Analysis'!$C$114,"")</f>
        <v/>
      </c>
      <c r="H737" s="338" t="str">
        <f>IF(ISNUMBER(E737), IF(G737&gt;'Bulk DivVar Analysis'!$D$116,"Pass","Fail"),"")</f>
        <v/>
      </c>
      <c r="I737" s="338" t="str">
        <f t="shared" si="13"/>
        <v/>
      </c>
      <c r="J737" s="339"/>
      <c r="K737" s="339"/>
      <c r="L737" s="339"/>
      <c r="M737" s="339"/>
      <c r="N737" s="339"/>
      <c r="O737" s="339"/>
      <c r="P737" s="339"/>
      <c r="Q737" s="339"/>
    </row>
    <row r="738" spans="1:17" ht="13.5" customHeight="1">
      <c r="A738" s="481"/>
      <c r="B738" s="481"/>
      <c r="C738" s="481"/>
      <c r="D738" s="481"/>
      <c r="E738" s="481"/>
      <c r="F738" s="339"/>
      <c r="G738" s="340" t="str">
        <f>IF(ISNUMBER(E738),E738/'Bulk DivVar Analysis'!$C$114,"")</f>
        <v/>
      </c>
      <c r="H738" s="338" t="str">
        <f>IF(ISNUMBER(E738), IF(G738&gt;'Bulk DivVar Analysis'!$D$116,"Pass","Fail"),"")</f>
        <v/>
      </c>
      <c r="I738" s="338" t="str">
        <f t="shared" si="13"/>
        <v/>
      </c>
      <c r="J738" s="339"/>
      <c r="K738" s="339"/>
      <c r="L738" s="339"/>
      <c r="M738" s="339"/>
      <c r="N738" s="339"/>
      <c r="O738" s="339"/>
      <c r="P738" s="339"/>
      <c r="Q738" s="339"/>
    </row>
    <row r="739" spans="1:17" ht="13.5" customHeight="1">
      <c r="A739" s="481"/>
      <c r="B739" s="481"/>
      <c r="C739" s="481"/>
      <c r="D739" s="481"/>
      <c r="E739" s="481"/>
      <c r="F739" s="339"/>
      <c r="G739" s="340" t="str">
        <f>IF(ISNUMBER(E739),E739/'Bulk DivVar Analysis'!$C$114,"")</f>
        <v/>
      </c>
      <c r="H739" s="338" t="str">
        <f>IF(ISNUMBER(E739), IF(G739&gt;'Bulk DivVar Analysis'!$D$116,"Pass","Fail"),"")</f>
        <v/>
      </c>
      <c r="I739" s="338" t="str">
        <f t="shared" si="13"/>
        <v/>
      </c>
      <c r="J739" s="339"/>
      <c r="K739" s="339"/>
      <c r="L739" s="339"/>
      <c r="M739" s="339"/>
      <c r="N739" s="339"/>
      <c r="O739" s="339"/>
      <c r="P739" s="339"/>
      <c r="Q739" s="339"/>
    </row>
    <row r="740" spans="1:17" ht="13.5" customHeight="1">
      <c r="A740" s="481"/>
      <c r="B740" s="481"/>
      <c r="C740" s="481"/>
      <c r="D740" s="481"/>
      <c r="E740" s="481"/>
      <c r="F740" s="339"/>
      <c r="G740" s="340" t="str">
        <f>IF(ISNUMBER(E740),E740/'Bulk DivVar Analysis'!$C$114,"")</f>
        <v/>
      </c>
      <c r="H740" s="338" t="str">
        <f>IF(ISNUMBER(E740), IF(G740&gt;'Bulk DivVar Analysis'!$D$116,"Pass","Fail"),"")</f>
        <v/>
      </c>
      <c r="I740" s="338" t="str">
        <f t="shared" si="13"/>
        <v/>
      </c>
      <c r="J740" s="339"/>
      <c r="K740" s="339"/>
      <c r="L740" s="339"/>
      <c r="M740" s="339"/>
      <c r="N740" s="339"/>
      <c r="O740" s="339"/>
      <c r="P740" s="339"/>
      <c r="Q740" s="339"/>
    </row>
    <row r="741" spans="1:17" ht="13.5" customHeight="1">
      <c r="A741" s="481"/>
      <c r="B741" s="481"/>
      <c r="C741" s="481"/>
      <c r="D741" s="481"/>
      <c r="E741" s="481"/>
      <c r="F741" s="339"/>
      <c r="G741" s="340" t="str">
        <f>IF(ISNUMBER(E741),E741/'Bulk DivVar Analysis'!$C$114,"")</f>
        <v/>
      </c>
      <c r="H741" s="338" t="str">
        <f>IF(ISNUMBER(E741), IF(G741&gt;'Bulk DivVar Analysis'!$D$116,"Pass","Fail"),"")</f>
        <v/>
      </c>
      <c r="I741" s="338" t="str">
        <f t="shared" si="13"/>
        <v/>
      </c>
      <c r="J741" s="339"/>
      <c r="K741" s="339"/>
      <c r="L741" s="339"/>
      <c r="M741" s="339"/>
      <c r="N741" s="339"/>
      <c r="O741" s="339"/>
      <c r="P741" s="339"/>
      <c r="Q741" s="339"/>
    </row>
    <row r="742" spans="1:17" ht="13.5" customHeight="1">
      <c r="A742" s="481"/>
      <c r="B742" s="481"/>
      <c r="C742" s="481"/>
      <c r="D742" s="481"/>
      <c r="E742" s="481"/>
      <c r="F742" s="339"/>
      <c r="G742" s="340" t="str">
        <f>IF(ISNUMBER(E742),E742/'Bulk DivVar Analysis'!$C$114,"")</f>
        <v/>
      </c>
      <c r="H742" s="338" t="str">
        <f>IF(ISNUMBER(E742), IF(G742&gt;'Bulk DivVar Analysis'!$D$116,"Pass","Fail"),"")</f>
        <v/>
      </c>
      <c r="I742" s="338" t="str">
        <f t="shared" si="13"/>
        <v/>
      </c>
      <c r="J742" s="339"/>
      <c r="K742" s="339"/>
      <c r="L742" s="339"/>
      <c r="M742" s="339"/>
      <c r="N742" s="339"/>
      <c r="O742" s="339"/>
      <c r="P742" s="339"/>
      <c r="Q742" s="339"/>
    </row>
    <row r="743" spans="1:17" ht="13.5" customHeight="1">
      <c r="A743" s="481"/>
      <c r="B743" s="481"/>
      <c r="C743" s="481"/>
      <c r="D743" s="481"/>
      <c r="E743" s="481"/>
      <c r="F743" s="339"/>
      <c r="G743" s="340" t="str">
        <f>IF(ISNUMBER(E743),E743/'Bulk DivVar Analysis'!$C$114,"")</f>
        <v/>
      </c>
      <c r="H743" s="338" t="str">
        <f>IF(ISNUMBER(E743), IF(G743&gt;'Bulk DivVar Analysis'!$D$116,"Pass","Fail"),"")</f>
        <v/>
      </c>
      <c r="I743" s="338" t="str">
        <f t="shared" si="13"/>
        <v/>
      </c>
      <c r="J743" s="339"/>
      <c r="K743" s="339"/>
      <c r="L743" s="339"/>
      <c r="M743" s="339"/>
      <c r="N743" s="339"/>
      <c r="O743" s="339"/>
      <c r="P743" s="339"/>
      <c r="Q743" s="339"/>
    </row>
    <row r="744" spans="1:17" ht="13.5" customHeight="1">
      <c r="A744" s="481"/>
      <c r="B744" s="481"/>
      <c r="C744" s="481"/>
      <c r="D744" s="481"/>
      <c r="E744" s="481"/>
      <c r="F744" s="339"/>
      <c r="G744" s="340" t="str">
        <f>IF(ISNUMBER(E744),E744/'Bulk DivVar Analysis'!$C$114,"")</f>
        <v/>
      </c>
      <c r="H744" s="338" t="str">
        <f>IF(ISNUMBER(E744), IF(G744&gt;'Bulk DivVar Analysis'!$D$116,"Pass","Fail"),"")</f>
        <v/>
      </c>
      <c r="I744" s="338" t="str">
        <f t="shared" si="13"/>
        <v/>
      </c>
      <c r="J744" s="339"/>
      <c r="K744" s="339"/>
      <c r="L744" s="339"/>
      <c r="M744" s="339"/>
      <c r="N744" s="339"/>
      <c r="O744" s="339"/>
      <c r="P744" s="339"/>
      <c r="Q744" s="339"/>
    </row>
    <row r="745" spans="1:17" ht="13.5" customHeight="1">
      <c r="A745" s="481"/>
      <c r="B745" s="481"/>
      <c r="C745" s="481"/>
      <c r="D745" s="481"/>
      <c r="E745" s="481"/>
      <c r="F745" s="339"/>
      <c r="G745" s="340" t="str">
        <f>IF(ISNUMBER(E745),E745/'Bulk DivVar Analysis'!$C$114,"")</f>
        <v/>
      </c>
      <c r="H745" s="338" t="str">
        <f>IF(ISNUMBER(E745), IF(G745&gt;'Bulk DivVar Analysis'!$D$116,"Pass","Fail"),"")</f>
        <v/>
      </c>
      <c r="I745" s="338" t="str">
        <f t="shared" si="13"/>
        <v/>
      </c>
      <c r="J745" s="339"/>
      <c r="K745" s="339"/>
      <c r="L745" s="339"/>
      <c r="M745" s="339"/>
      <c r="N745" s="339"/>
      <c r="O745" s="339"/>
      <c r="P745" s="339"/>
      <c r="Q745" s="339"/>
    </row>
    <row r="746" spans="1:17" ht="13.5" customHeight="1">
      <c r="A746" s="481"/>
      <c r="B746" s="481"/>
      <c r="C746" s="481"/>
      <c r="D746" s="481"/>
      <c r="E746" s="481"/>
      <c r="F746" s="339"/>
      <c r="G746" s="340" t="str">
        <f>IF(ISNUMBER(E746),E746/'Bulk DivVar Analysis'!$C$114,"")</f>
        <v/>
      </c>
      <c r="H746" s="338" t="str">
        <f>IF(ISNUMBER(E746), IF(G746&gt;'Bulk DivVar Analysis'!$D$116,"Pass","Fail"),"")</f>
        <v/>
      </c>
      <c r="I746" s="338" t="str">
        <f t="shared" si="13"/>
        <v/>
      </c>
      <c r="J746" s="339"/>
      <c r="K746" s="339"/>
      <c r="L746" s="339"/>
      <c r="M746" s="339"/>
      <c r="N746" s="339"/>
      <c r="O746" s="339"/>
      <c r="P746" s="339"/>
      <c r="Q746" s="339"/>
    </row>
    <row r="747" spans="1:17" ht="13.5" customHeight="1">
      <c r="A747" s="481"/>
      <c r="B747" s="481"/>
      <c r="C747" s="481"/>
      <c r="D747" s="481"/>
      <c r="E747" s="481"/>
      <c r="F747" s="339"/>
      <c r="G747" s="340" t="str">
        <f>IF(ISNUMBER(E747),E747/'Bulk DivVar Analysis'!$C$114,"")</f>
        <v/>
      </c>
      <c r="H747" s="338" t="str">
        <f>IF(ISNUMBER(E747), IF(G747&gt;'Bulk DivVar Analysis'!$D$116,"Pass","Fail"),"")</f>
        <v/>
      </c>
      <c r="I747" s="338" t="str">
        <f t="shared" si="13"/>
        <v/>
      </c>
      <c r="J747" s="339"/>
      <c r="K747" s="339"/>
      <c r="L747" s="339"/>
      <c r="M747" s="339"/>
      <c r="N747" s="339"/>
      <c r="O747" s="339"/>
      <c r="P747" s="339"/>
      <c r="Q747" s="339"/>
    </row>
    <row r="748" spans="1:17" ht="13.5" customHeight="1">
      <c r="A748" s="481"/>
      <c r="B748" s="481"/>
      <c r="C748" s="481"/>
      <c r="D748" s="481"/>
      <c r="E748" s="481"/>
      <c r="F748" s="339"/>
      <c r="G748" s="340" t="str">
        <f>IF(ISNUMBER(E748),E748/'Bulk DivVar Analysis'!$C$114,"")</f>
        <v/>
      </c>
      <c r="H748" s="338" t="str">
        <f>IF(ISNUMBER(E748), IF(G748&gt;'Bulk DivVar Analysis'!$D$116,"Pass","Fail"),"")</f>
        <v/>
      </c>
      <c r="I748" s="338" t="str">
        <f t="shared" si="13"/>
        <v/>
      </c>
      <c r="J748" s="339"/>
      <c r="K748" s="339"/>
      <c r="L748" s="339"/>
      <c r="M748" s="339"/>
      <c r="N748" s="339"/>
      <c r="O748" s="339"/>
      <c r="P748" s="339"/>
      <c r="Q748" s="339"/>
    </row>
    <row r="749" spans="1:17" ht="13.5" customHeight="1">
      <c r="A749" s="481"/>
      <c r="B749" s="481"/>
      <c r="C749" s="481"/>
      <c r="D749" s="481"/>
      <c r="E749" s="481"/>
      <c r="F749" s="339"/>
      <c r="G749" s="340" t="str">
        <f>IF(ISNUMBER(E749),E749/'Bulk DivVar Analysis'!$C$114,"")</f>
        <v/>
      </c>
      <c r="H749" s="338" t="str">
        <f>IF(ISNUMBER(E749), IF(G749&gt;'Bulk DivVar Analysis'!$D$116,"Pass","Fail"),"")</f>
        <v/>
      </c>
      <c r="I749" s="338" t="str">
        <f t="shared" si="13"/>
        <v/>
      </c>
      <c r="J749" s="339"/>
      <c r="K749" s="339"/>
      <c r="L749" s="339"/>
      <c r="M749" s="339"/>
      <c r="N749" s="339"/>
      <c r="O749" s="339"/>
      <c r="P749" s="339"/>
      <c r="Q749" s="339"/>
    </row>
    <row r="750" spans="1:17" ht="13.5" customHeight="1">
      <c r="A750" s="481"/>
      <c r="B750" s="481"/>
      <c r="C750" s="481"/>
      <c r="D750" s="481"/>
      <c r="E750" s="481"/>
      <c r="F750" s="339"/>
      <c r="G750" s="340" t="str">
        <f>IF(ISNUMBER(E750),E750/'Bulk DivVar Analysis'!$C$114,"")</f>
        <v/>
      </c>
      <c r="H750" s="338" t="str">
        <f>IF(ISNUMBER(E750), IF(G750&gt;'Bulk DivVar Analysis'!$D$116,"Pass","Fail"),"")</f>
        <v/>
      </c>
      <c r="I750" s="338" t="str">
        <f t="shared" si="13"/>
        <v/>
      </c>
      <c r="J750" s="339"/>
      <c r="K750" s="339"/>
      <c r="L750" s="339"/>
      <c r="M750" s="339"/>
      <c r="N750" s="339"/>
      <c r="O750" s="339"/>
      <c r="P750" s="339"/>
      <c r="Q750" s="339"/>
    </row>
    <row r="751" spans="1:17" ht="13.5" customHeight="1">
      <c r="A751" s="481"/>
      <c r="B751" s="481"/>
      <c r="C751" s="481"/>
      <c r="D751" s="481"/>
      <c r="E751" s="481"/>
      <c r="F751" s="339"/>
      <c r="G751" s="340" t="str">
        <f>IF(ISNUMBER(E751),E751/'Bulk DivVar Analysis'!$C$114,"")</f>
        <v/>
      </c>
      <c r="H751" s="338" t="str">
        <f>IF(ISNUMBER(E751), IF(G751&gt;'Bulk DivVar Analysis'!$D$116,"Pass","Fail"),"")</f>
        <v/>
      </c>
      <c r="I751" s="338" t="str">
        <f t="shared" si="13"/>
        <v/>
      </c>
      <c r="J751" s="339"/>
      <c r="K751" s="339"/>
      <c r="L751" s="339"/>
      <c r="M751" s="339"/>
      <c r="N751" s="339"/>
      <c r="O751" s="339"/>
      <c r="P751" s="339"/>
      <c r="Q751" s="339"/>
    </row>
    <row r="752" spans="1:17" ht="13.5" customHeight="1">
      <c r="A752" s="481"/>
      <c r="B752" s="481"/>
      <c r="C752" s="481"/>
      <c r="D752" s="481"/>
      <c r="E752" s="481"/>
      <c r="F752" s="339"/>
      <c r="G752" s="340" t="str">
        <f>IF(ISNUMBER(E752),E752/'Bulk DivVar Analysis'!$C$114,"")</f>
        <v/>
      </c>
      <c r="H752" s="338" t="str">
        <f>IF(ISNUMBER(E752), IF(G752&gt;'Bulk DivVar Analysis'!$D$116,"Pass","Fail"),"")</f>
        <v/>
      </c>
      <c r="I752" s="338" t="str">
        <f t="shared" si="13"/>
        <v/>
      </c>
      <c r="J752" s="339"/>
      <c r="K752" s="339"/>
      <c r="L752" s="339"/>
      <c r="M752" s="339"/>
      <c r="N752" s="339"/>
      <c r="O752" s="339"/>
      <c r="P752" s="339"/>
      <c r="Q752" s="339"/>
    </row>
    <row r="753" spans="1:17" ht="13.5" customHeight="1">
      <c r="A753" s="481"/>
      <c r="B753" s="481"/>
      <c r="C753" s="481"/>
      <c r="D753" s="481"/>
      <c r="E753" s="481"/>
      <c r="F753" s="339"/>
      <c r="G753" s="340" t="str">
        <f>IF(ISNUMBER(E753),E753/'Bulk DivVar Analysis'!$C$114,"")</f>
        <v/>
      </c>
      <c r="H753" s="338" t="str">
        <f>IF(ISNUMBER(E753), IF(G753&gt;'Bulk DivVar Analysis'!$D$116,"Pass","Fail"),"")</f>
        <v/>
      </c>
      <c r="I753" s="338" t="str">
        <f t="shared" si="13"/>
        <v/>
      </c>
      <c r="J753" s="339"/>
      <c r="K753" s="339"/>
      <c r="L753" s="339"/>
      <c r="M753" s="339"/>
      <c r="N753" s="339"/>
      <c r="O753" s="339"/>
      <c r="P753" s="339"/>
      <c r="Q753" s="339"/>
    </row>
    <row r="754" spans="1:17" ht="13.5" customHeight="1">
      <c r="A754" s="481"/>
      <c r="B754" s="481"/>
      <c r="C754" s="481"/>
      <c r="D754" s="481"/>
      <c r="E754" s="481"/>
      <c r="F754" s="339"/>
      <c r="G754" s="340" t="str">
        <f>IF(ISNUMBER(E754),E754/'Bulk DivVar Analysis'!$C$114,"")</f>
        <v/>
      </c>
      <c r="H754" s="338" t="str">
        <f>IF(ISNUMBER(E754), IF(G754&gt;'Bulk DivVar Analysis'!$D$116,"Pass","Fail"),"")</f>
        <v/>
      </c>
      <c r="I754" s="338" t="str">
        <f t="shared" si="13"/>
        <v/>
      </c>
      <c r="J754" s="339"/>
      <c r="K754" s="339"/>
      <c r="L754" s="339"/>
      <c r="M754" s="339"/>
      <c r="N754" s="339"/>
      <c r="O754" s="339"/>
      <c r="P754" s="339"/>
      <c r="Q754" s="339"/>
    </row>
    <row r="755" spans="1:17" ht="13.5" customHeight="1">
      <c r="A755" s="481"/>
      <c r="B755" s="481"/>
      <c r="C755" s="481"/>
      <c r="D755" s="481"/>
      <c r="E755" s="481"/>
      <c r="F755" s="339"/>
      <c r="G755" s="340" t="str">
        <f>IF(ISNUMBER(E755),E755/'Bulk DivVar Analysis'!$C$114,"")</f>
        <v/>
      </c>
      <c r="H755" s="338" t="str">
        <f>IF(ISNUMBER(E755), IF(G755&gt;'Bulk DivVar Analysis'!$D$116,"Pass","Fail"),"")</f>
        <v/>
      </c>
      <c r="I755" s="338" t="str">
        <f t="shared" si="13"/>
        <v/>
      </c>
      <c r="J755" s="339"/>
      <c r="K755" s="339"/>
      <c r="L755" s="339"/>
      <c r="M755" s="339"/>
      <c r="N755" s="339"/>
      <c r="O755" s="339"/>
      <c r="P755" s="339"/>
      <c r="Q755" s="339"/>
    </row>
    <row r="756" spans="1:17" ht="13.5" customHeight="1">
      <c r="A756" s="481"/>
      <c r="B756" s="481"/>
      <c r="C756" s="481"/>
      <c r="D756" s="481"/>
      <c r="E756" s="481"/>
      <c r="F756" s="339"/>
      <c r="G756" s="340" t="str">
        <f>IF(ISNUMBER(E756),E756/'Bulk DivVar Analysis'!$C$114,"")</f>
        <v/>
      </c>
      <c r="H756" s="338" t="str">
        <f>IF(ISNUMBER(E756), IF(G756&gt;'Bulk DivVar Analysis'!$D$116,"Pass","Fail"),"")</f>
        <v/>
      </c>
      <c r="I756" s="338" t="str">
        <f t="shared" si="13"/>
        <v/>
      </c>
      <c r="J756" s="339"/>
      <c r="K756" s="339"/>
      <c r="L756" s="339"/>
      <c r="M756" s="339"/>
      <c r="N756" s="339"/>
      <c r="O756" s="339"/>
      <c r="P756" s="339"/>
      <c r="Q756" s="339"/>
    </row>
    <row r="757" spans="1:17" ht="13.5" customHeight="1">
      <c r="A757" s="481"/>
      <c r="B757" s="481"/>
      <c r="C757" s="481"/>
      <c r="D757" s="481"/>
      <c r="E757" s="481"/>
      <c r="F757" s="339"/>
      <c r="G757" s="340" t="str">
        <f>IF(ISNUMBER(E757),E757/'Bulk DivVar Analysis'!$C$114,"")</f>
        <v/>
      </c>
      <c r="H757" s="338" t="str">
        <f>IF(ISNUMBER(E757), IF(G757&gt;'Bulk DivVar Analysis'!$D$116,"Pass","Fail"),"")</f>
        <v/>
      </c>
      <c r="I757" s="338" t="str">
        <f t="shared" si="13"/>
        <v/>
      </c>
      <c r="J757" s="339"/>
      <c r="K757" s="339"/>
      <c r="L757" s="339"/>
      <c r="M757" s="339"/>
      <c r="N757" s="339"/>
      <c r="O757" s="339"/>
      <c r="P757" s="339"/>
      <c r="Q757" s="339"/>
    </row>
    <row r="758" spans="1:17" ht="13.5" customHeight="1">
      <c r="A758" s="481"/>
      <c r="B758" s="481"/>
      <c r="C758" s="481"/>
      <c r="D758" s="481"/>
      <c r="E758" s="481"/>
      <c r="F758" s="339"/>
      <c r="G758" s="340" t="str">
        <f>IF(ISNUMBER(E758),E758/'Bulk DivVar Analysis'!$C$114,"")</f>
        <v/>
      </c>
      <c r="H758" s="338" t="str">
        <f>IF(ISNUMBER(E758), IF(G758&gt;'Bulk DivVar Analysis'!$D$116,"Pass","Fail"),"")</f>
        <v/>
      </c>
      <c r="I758" s="338" t="str">
        <f t="shared" si="13"/>
        <v/>
      </c>
      <c r="J758" s="339"/>
      <c r="K758" s="339"/>
      <c r="L758" s="339"/>
      <c r="M758" s="339"/>
      <c r="N758" s="339"/>
      <c r="O758" s="339"/>
      <c r="P758" s="339"/>
      <c r="Q758" s="339"/>
    </row>
    <row r="759" spans="1:17" ht="13.5" customHeight="1">
      <c r="A759" s="481"/>
      <c r="B759" s="481"/>
      <c r="C759" s="481"/>
      <c r="D759" s="481"/>
      <c r="E759" s="481"/>
      <c r="F759" s="339"/>
      <c r="G759" s="340" t="str">
        <f>IF(ISNUMBER(E759),E759/'Bulk DivVar Analysis'!$C$114,"")</f>
        <v/>
      </c>
      <c r="H759" s="338" t="str">
        <f>IF(ISNUMBER(E759), IF(G759&gt;'Bulk DivVar Analysis'!$D$116,"Pass","Fail"),"")</f>
        <v/>
      </c>
      <c r="I759" s="338" t="str">
        <f t="shared" si="13"/>
        <v/>
      </c>
      <c r="J759" s="339"/>
      <c r="K759" s="339"/>
      <c r="L759" s="339"/>
      <c r="M759" s="339"/>
      <c r="N759" s="339"/>
      <c r="O759" s="339"/>
      <c r="P759" s="339"/>
      <c r="Q759" s="339"/>
    </row>
    <row r="760" spans="1:17" ht="13.5" customHeight="1">
      <c r="A760" s="481"/>
      <c r="B760" s="481"/>
      <c r="C760" s="481"/>
      <c r="D760" s="481"/>
      <c r="E760" s="481"/>
      <c r="F760" s="339"/>
      <c r="G760" s="340" t="str">
        <f>IF(ISNUMBER(E760),E760/'Bulk DivVar Analysis'!$C$114,"")</f>
        <v/>
      </c>
      <c r="H760" s="338" t="str">
        <f>IF(ISNUMBER(E760), IF(G760&gt;'Bulk DivVar Analysis'!$D$116,"Pass","Fail"),"")</f>
        <v/>
      </c>
      <c r="I760" s="338" t="str">
        <f t="shared" si="13"/>
        <v/>
      </c>
      <c r="J760" s="339"/>
      <c r="K760" s="339"/>
      <c r="L760" s="339"/>
      <c r="M760" s="339"/>
      <c r="N760" s="339"/>
      <c r="O760" s="339"/>
      <c r="P760" s="339"/>
      <c r="Q760" s="339"/>
    </row>
    <row r="761" spans="1:17" ht="13.5" customHeight="1">
      <c r="A761" s="481"/>
      <c r="B761" s="481"/>
      <c r="C761" s="481"/>
      <c r="D761" s="481"/>
      <c r="E761" s="481"/>
      <c r="F761" s="339"/>
      <c r="G761" s="340" t="str">
        <f>IF(ISNUMBER(E761),E761/'Bulk DivVar Analysis'!$C$114,"")</f>
        <v/>
      </c>
      <c r="H761" s="338" t="str">
        <f>IF(ISNUMBER(E761), IF(G761&gt;'Bulk DivVar Analysis'!$D$116,"Pass","Fail"),"")</f>
        <v/>
      </c>
      <c r="I761" s="338" t="str">
        <f t="shared" si="13"/>
        <v/>
      </c>
      <c r="J761" s="339"/>
      <c r="K761" s="339"/>
      <c r="L761" s="339"/>
      <c r="M761" s="339"/>
      <c r="N761" s="339"/>
      <c r="O761" s="339"/>
      <c r="P761" s="339"/>
      <c r="Q761" s="339"/>
    </row>
    <row r="762" spans="1:17" ht="13.5" customHeight="1">
      <c r="A762" s="481"/>
      <c r="B762" s="481"/>
      <c r="C762" s="481"/>
      <c r="D762" s="481"/>
      <c r="E762" s="481"/>
      <c r="F762" s="339"/>
      <c r="G762" s="340" t="str">
        <f>IF(ISNUMBER(E762),E762/'Bulk DivVar Analysis'!$C$114,"")</f>
        <v/>
      </c>
      <c r="H762" s="338" t="str">
        <f>IF(ISNUMBER(E762), IF(G762&gt;'Bulk DivVar Analysis'!$D$116,"Pass","Fail"),"")</f>
        <v/>
      </c>
      <c r="I762" s="338" t="str">
        <f t="shared" si="13"/>
        <v/>
      </c>
      <c r="J762" s="339"/>
      <c r="K762" s="339"/>
      <c r="L762" s="339"/>
      <c r="M762" s="339"/>
      <c r="N762" s="339"/>
      <c r="O762" s="339"/>
      <c r="P762" s="339"/>
      <c r="Q762" s="339"/>
    </row>
    <row r="763" spans="1:17" ht="13.5" customHeight="1">
      <c r="A763" s="481"/>
      <c r="B763" s="481"/>
      <c r="C763" s="481"/>
      <c r="D763" s="481"/>
      <c r="E763" s="481"/>
      <c r="F763" s="339"/>
      <c r="G763" s="340" t="str">
        <f>IF(ISNUMBER(E763),E763/'Bulk DivVar Analysis'!$C$114,"")</f>
        <v/>
      </c>
      <c r="H763" s="338" t="str">
        <f>IF(ISNUMBER(E763), IF(G763&gt;'Bulk DivVar Analysis'!$D$116,"Pass","Fail"),"")</f>
        <v/>
      </c>
      <c r="I763" s="338" t="str">
        <f t="shared" si="13"/>
        <v/>
      </c>
      <c r="J763" s="339"/>
      <c r="K763" s="339"/>
      <c r="L763" s="339"/>
      <c r="M763" s="339"/>
      <c r="N763" s="339"/>
      <c r="O763" s="339"/>
      <c r="P763" s="339"/>
      <c r="Q763" s="339"/>
    </row>
    <row r="764" spans="1:17" ht="13.5" customHeight="1">
      <c r="A764" s="481"/>
      <c r="B764" s="481"/>
      <c r="C764" s="481"/>
      <c r="D764" s="481"/>
      <c r="E764" s="481"/>
      <c r="F764" s="339"/>
      <c r="G764" s="340" t="str">
        <f>IF(ISNUMBER(E764),E764/'Bulk DivVar Analysis'!$C$114,"")</f>
        <v/>
      </c>
      <c r="H764" s="338" t="str">
        <f>IF(ISNUMBER(E764), IF(G764&gt;'Bulk DivVar Analysis'!$D$116,"Pass","Fail"),"")</f>
        <v/>
      </c>
      <c r="I764" s="338" t="str">
        <f t="shared" si="13"/>
        <v/>
      </c>
      <c r="J764" s="339"/>
      <c r="K764" s="339"/>
      <c r="L764" s="339"/>
      <c r="M764" s="339"/>
      <c r="N764" s="339"/>
      <c r="O764" s="339"/>
      <c r="P764" s="339"/>
      <c r="Q764" s="339"/>
    </row>
    <row r="765" spans="1:17" ht="13.5" customHeight="1">
      <c r="A765" s="481"/>
      <c r="B765" s="481"/>
      <c r="C765" s="481"/>
      <c r="D765" s="481"/>
      <c r="E765" s="481"/>
      <c r="F765" s="339"/>
      <c r="G765" s="340" t="str">
        <f>IF(ISNUMBER(E765),E765/'Bulk DivVar Analysis'!$C$114,"")</f>
        <v/>
      </c>
      <c r="H765" s="338" t="str">
        <f>IF(ISNUMBER(E765), IF(G765&gt;'Bulk DivVar Analysis'!$D$116,"Pass","Fail"),"")</f>
        <v/>
      </c>
      <c r="I765" s="338" t="str">
        <f t="shared" si="13"/>
        <v/>
      </c>
      <c r="J765" s="339"/>
      <c r="K765" s="339"/>
      <c r="L765" s="339"/>
      <c r="M765" s="339"/>
      <c r="N765" s="339"/>
      <c r="O765" s="339"/>
      <c r="P765" s="339"/>
      <c r="Q765" s="339"/>
    </row>
    <row r="766" spans="1:17" ht="13.5" customHeight="1">
      <c r="A766" s="481"/>
      <c r="B766" s="481"/>
      <c r="C766" s="481"/>
      <c r="D766" s="481"/>
      <c r="E766" s="481"/>
      <c r="F766" s="339"/>
      <c r="G766" s="340" t="str">
        <f>IF(ISNUMBER(E766),E766/'Bulk DivVar Analysis'!$C$114,"")</f>
        <v/>
      </c>
      <c r="H766" s="338" t="str">
        <f>IF(ISNUMBER(E766), IF(G766&gt;'Bulk DivVar Analysis'!$D$116,"Pass","Fail"),"")</f>
        <v/>
      </c>
      <c r="I766" s="338" t="str">
        <f t="shared" si="13"/>
        <v/>
      </c>
      <c r="J766" s="339"/>
      <c r="K766" s="339"/>
      <c r="L766" s="339"/>
      <c r="M766" s="339"/>
      <c r="N766" s="339"/>
      <c r="O766" s="339"/>
      <c r="P766" s="339"/>
      <c r="Q766" s="339"/>
    </row>
    <row r="767" spans="1:17" ht="13.5" customHeight="1">
      <c r="A767" s="481"/>
      <c r="B767" s="481"/>
      <c r="C767" s="481"/>
      <c r="D767" s="481"/>
      <c r="E767" s="481"/>
      <c r="F767" s="339"/>
      <c r="G767" s="340" t="str">
        <f>IF(ISNUMBER(E767),E767/'Bulk DivVar Analysis'!$C$114,"")</f>
        <v/>
      </c>
      <c r="H767" s="338" t="str">
        <f>IF(ISNUMBER(E767), IF(G767&gt;'Bulk DivVar Analysis'!$D$116,"Pass","Fail"),"")</f>
        <v/>
      </c>
      <c r="I767" s="338" t="str">
        <f t="shared" si="13"/>
        <v/>
      </c>
      <c r="J767" s="339"/>
      <c r="K767" s="339"/>
      <c r="L767" s="339"/>
      <c r="M767" s="339"/>
      <c r="N767" s="339"/>
      <c r="O767" s="339"/>
      <c r="P767" s="339"/>
      <c r="Q767" s="339"/>
    </row>
    <row r="768" spans="1:17" ht="13.5" customHeight="1">
      <c r="A768" s="481"/>
      <c r="B768" s="481"/>
      <c r="C768" s="481"/>
      <c r="D768" s="481"/>
      <c r="E768" s="481"/>
      <c r="F768" s="339"/>
      <c r="G768" s="340" t="str">
        <f>IF(ISNUMBER(E768),E768/'Bulk DivVar Analysis'!$C$114,"")</f>
        <v/>
      </c>
      <c r="H768" s="338" t="str">
        <f>IF(ISNUMBER(E768), IF(G768&gt;'Bulk DivVar Analysis'!$D$116,"Pass","Fail"),"")</f>
        <v/>
      </c>
      <c r="I768" s="338" t="str">
        <f t="shared" si="13"/>
        <v/>
      </c>
      <c r="J768" s="339"/>
      <c r="K768" s="339"/>
      <c r="L768" s="339"/>
      <c r="M768" s="339"/>
      <c r="N768" s="339"/>
      <c r="O768" s="339"/>
      <c r="P768" s="339"/>
      <c r="Q768" s="339"/>
    </row>
    <row r="769" spans="1:17" ht="13.5" customHeight="1">
      <c r="A769" s="481"/>
      <c r="B769" s="481"/>
      <c r="C769" s="481"/>
      <c r="D769" s="481"/>
      <c r="E769" s="481"/>
      <c r="F769" s="339"/>
      <c r="G769" s="340" t="str">
        <f>IF(ISNUMBER(E769),E769/'Bulk DivVar Analysis'!$C$114,"")</f>
        <v/>
      </c>
      <c r="H769" s="338" t="str">
        <f>IF(ISNUMBER(E769), IF(G769&gt;'Bulk DivVar Analysis'!$D$116,"Pass","Fail"),"")</f>
        <v/>
      </c>
      <c r="I769" s="338" t="str">
        <f t="shared" si="13"/>
        <v/>
      </c>
      <c r="J769" s="339"/>
      <c r="K769" s="339"/>
      <c r="L769" s="339"/>
      <c r="M769" s="339"/>
      <c r="N769" s="339"/>
      <c r="O769" s="339"/>
      <c r="P769" s="339"/>
      <c r="Q769" s="339"/>
    </row>
    <row r="770" spans="1:17" ht="13.5" customHeight="1">
      <c r="A770" s="481"/>
      <c r="B770" s="481"/>
      <c r="C770" s="481"/>
      <c r="D770" s="481"/>
      <c r="E770" s="481"/>
      <c r="F770" s="339"/>
      <c r="G770" s="340" t="str">
        <f>IF(ISNUMBER(E770),E770/'Bulk DivVar Analysis'!$C$114,"")</f>
        <v/>
      </c>
      <c r="H770" s="338" t="str">
        <f>IF(ISNUMBER(E770), IF(G770&gt;'Bulk DivVar Analysis'!$D$116,"Pass","Fail"),"")</f>
        <v/>
      </c>
      <c r="I770" s="338" t="str">
        <f t="shared" si="13"/>
        <v/>
      </c>
      <c r="J770" s="339"/>
      <c r="K770" s="339"/>
      <c r="L770" s="339"/>
      <c r="M770" s="339"/>
      <c r="N770" s="339"/>
      <c r="O770" s="339"/>
      <c r="P770" s="339"/>
      <c r="Q770" s="339"/>
    </row>
    <row r="771" spans="1:17" ht="13.5" customHeight="1">
      <c r="A771" s="481"/>
      <c r="B771" s="481"/>
      <c r="C771" s="481"/>
      <c r="D771" s="481"/>
      <c r="E771" s="481"/>
      <c r="F771" s="339"/>
      <c r="G771" s="340" t="str">
        <f>IF(ISNUMBER(E771),E771/'Bulk DivVar Analysis'!$C$114,"")</f>
        <v/>
      </c>
      <c r="H771" s="338" t="str">
        <f>IF(ISNUMBER(E771), IF(G771&gt;'Bulk DivVar Analysis'!$D$116,"Pass","Fail"),"")</f>
        <v/>
      </c>
      <c r="I771" s="338" t="str">
        <f t="shared" ref="I771:I834" si="14">_xlfn.TEXTJOIN("_",TRUE,B771,C771)</f>
        <v/>
      </c>
      <c r="J771" s="339"/>
      <c r="K771" s="339"/>
      <c r="L771" s="339"/>
      <c r="M771" s="339"/>
      <c r="N771" s="339"/>
      <c r="O771" s="339"/>
      <c r="P771" s="339"/>
      <c r="Q771" s="339"/>
    </row>
    <row r="772" spans="1:17" ht="13.5" customHeight="1">
      <c r="A772" s="481"/>
      <c r="B772" s="481"/>
      <c r="C772" s="481"/>
      <c r="D772" s="481"/>
      <c r="E772" s="481"/>
      <c r="F772" s="339"/>
      <c r="G772" s="340" t="str">
        <f>IF(ISNUMBER(E772),E772/'Bulk DivVar Analysis'!$C$114,"")</f>
        <v/>
      </c>
      <c r="H772" s="338" t="str">
        <f>IF(ISNUMBER(E772), IF(G772&gt;'Bulk DivVar Analysis'!$D$116,"Pass","Fail"),"")</f>
        <v/>
      </c>
      <c r="I772" s="338" t="str">
        <f t="shared" si="14"/>
        <v/>
      </c>
      <c r="J772" s="339"/>
      <c r="K772" s="339"/>
      <c r="L772" s="339"/>
      <c r="M772" s="339"/>
      <c r="N772" s="339"/>
      <c r="O772" s="339"/>
      <c r="P772" s="339"/>
      <c r="Q772" s="339"/>
    </row>
    <row r="773" spans="1:17" ht="13.5" customHeight="1">
      <c r="A773" s="481"/>
      <c r="B773" s="481"/>
      <c r="C773" s="481"/>
      <c r="D773" s="481"/>
      <c r="E773" s="481"/>
      <c r="F773" s="339"/>
      <c r="G773" s="340" t="str">
        <f>IF(ISNUMBER(E773),E773/'Bulk DivVar Analysis'!$C$114,"")</f>
        <v/>
      </c>
      <c r="H773" s="338" t="str">
        <f>IF(ISNUMBER(E773), IF(G773&gt;'Bulk DivVar Analysis'!$D$116,"Pass","Fail"),"")</f>
        <v/>
      </c>
      <c r="I773" s="338" t="str">
        <f t="shared" si="14"/>
        <v/>
      </c>
      <c r="J773" s="339"/>
      <c r="K773" s="339"/>
      <c r="L773" s="339"/>
      <c r="M773" s="339"/>
      <c r="N773" s="339"/>
      <c r="O773" s="339"/>
      <c r="P773" s="339"/>
      <c r="Q773" s="339"/>
    </row>
    <row r="774" spans="1:17" ht="13.5" customHeight="1">
      <c r="A774" s="481"/>
      <c r="B774" s="481"/>
      <c r="C774" s="481"/>
      <c r="D774" s="481"/>
      <c r="E774" s="481"/>
      <c r="F774" s="339"/>
      <c r="G774" s="340" t="str">
        <f>IF(ISNUMBER(E774),E774/'Bulk DivVar Analysis'!$C$114,"")</f>
        <v/>
      </c>
      <c r="H774" s="338" t="str">
        <f>IF(ISNUMBER(E774), IF(G774&gt;'Bulk DivVar Analysis'!$D$116,"Pass","Fail"),"")</f>
        <v/>
      </c>
      <c r="I774" s="338" t="str">
        <f t="shared" si="14"/>
        <v/>
      </c>
      <c r="J774" s="339"/>
      <c r="K774" s="339"/>
      <c r="L774" s="339"/>
      <c r="M774" s="339"/>
      <c r="N774" s="339"/>
      <c r="O774" s="339"/>
      <c r="P774" s="339"/>
      <c r="Q774" s="339"/>
    </row>
    <row r="775" spans="1:17" ht="13.5" customHeight="1">
      <c r="A775" s="481"/>
      <c r="B775" s="481"/>
      <c r="C775" s="481"/>
      <c r="D775" s="481"/>
      <c r="E775" s="481"/>
      <c r="F775" s="339"/>
      <c r="G775" s="340" t="str">
        <f>IF(ISNUMBER(E775),E775/'Bulk DivVar Analysis'!$C$114,"")</f>
        <v/>
      </c>
      <c r="H775" s="338" t="str">
        <f>IF(ISNUMBER(E775), IF(G775&gt;'Bulk DivVar Analysis'!$D$116,"Pass","Fail"),"")</f>
        <v/>
      </c>
      <c r="I775" s="338" t="str">
        <f t="shared" si="14"/>
        <v/>
      </c>
      <c r="J775" s="339"/>
      <c r="K775" s="339"/>
      <c r="L775" s="339"/>
      <c r="M775" s="339"/>
      <c r="N775" s="339"/>
      <c r="O775" s="339"/>
      <c r="P775" s="339"/>
      <c r="Q775" s="339"/>
    </row>
    <row r="776" spans="1:17" ht="13.5" customHeight="1">
      <c r="A776" s="481"/>
      <c r="B776" s="481"/>
      <c r="C776" s="481"/>
      <c r="D776" s="481"/>
      <c r="E776" s="481"/>
      <c r="F776" s="339"/>
      <c r="G776" s="340" t="str">
        <f>IF(ISNUMBER(E776),E776/'Bulk DivVar Analysis'!$C$114,"")</f>
        <v/>
      </c>
      <c r="H776" s="338" t="str">
        <f>IF(ISNUMBER(E776), IF(G776&gt;'Bulk DivVar Analysis'!$D$116,"Pass","Fail"),"")</f>
        <v/>
      </c>
      <c r="I776" s="338" t="str">
        <f t="shared" si="14"/>
        <v/>
      </c>
      <c r="J776" s="339"/>
      <c r="K776" s="339"/>
      <c r="L776" s="339"/>
      <c r="M776" s="339"/>
      <c r="N776" s="339"/>
      <c r="O776" s="339"/>
      <c r="P776" s="339"/>
      <c r="Q776" s="339"/>
    </row>
    <row r="777" spans="1:17" ht="13.5" customHeight="1">
      <c r="A777" s="481"/>
      <c r="B777" s="481"/>
      <c r="C777" s="481"/>
      <c r="D777" s="481"/>
      <c r="E777" s="481"/>
      <c r="F777" s="339"/>
      <c r="G777" s="340" t="str">
        <f>IF(ISNUMBER(E777),E777/'Bulk DivVar Analysis'!$C$114,"")</f>
        <v/>
      </c>
      <c r="H777" s="338" t="str">
        <f>IF(ISNUMBER(E777), IF(G777&gt;'Bulk DivVar Analysis'!$D$116,"Pass","Fail"),"")</f>
        <v/>
      </c>
      <c r="I777" s="338" t="str">
        <f t="shared" si="14"/>
        <v/>
      </c>
      <c r="J777" s="339"/>
      <c r="K777" s="339"/>
      <c r="L777" s="339"/>
      <c r="M777" s="339"/>
      <c r="N777" s="339"/>
      <c r="O777" s="339"/>
      <c r="P777" s="339"/>
      <c r="Q777" s="339"/>
    </row>
    <row r="778" spans="1:17" ht="13.5" customHeight="1">
      <c r="A778" s="481"/>
      <c r="B778" s="481"/>
      <c r="C778" s="481"/>
      <c r="D778" s="481"/>
      <c r="E778" s="481"/>
      <c r="F778" s="339"/>
      <c r="G778" s="340" t="str">
        <f>IF(ISNUMBER(E778),E778/'Bulk DivVar Analysis'!$C$114,"")</f>
        <v/>
      </c>
      <c r="H778" s="338" t="str">
        <f>IF(ISNUMBER(E778), IF(G778&gt;'Bulk DivVar Analysis'!$D$116,"Pass","Fail"),"")</f>
        <v/>
      </c>
      <c r="I778" s="338" t="str">
        <f t="shared" si="14"/>
        <v/>
      </c>
      <c r="J778" s="339"/>
      <c r="K778" s="339"/>
      <c r="L778" s="339"/>
      <c r="M778" s="339"/>
      <c r="N778" s="339"/>
      <c r="O778" s="339"/>
      <c r="P778" s="339"/>
      <c r="Q778" s="339"/>
    </row>
    <row r="779" spans="1:17" ht="13.5" customHeight="1">
      <c r="A779" s="481"/>
      <c r="B779" s="481"/>
      <c r="C779" s="481"/>
      <c r="D779" s="481"/>
      <c r="E779" s="481"/>
      <c r="F779" s="339"/>
      <c r="G779" s="340" t="str">
        <f>IF(ISNUMBER(E779),E779/'Bulk DivVar Analysis'!$C$114,"")</f>
        <v/>
      </c>
      <c r="H779" s="338" t="str">
        <f>IF(ISNUMBER(E779), IF(G779&gt;'Bulk DivVar Analysis'!$D$116,"Pass","Fail"),"")</f>
        <v/>
      </c>
      <c r="I779" s="338" t="str">
        <f t="shared" si="14"/>
        <v/>
      </c>
      <c r="J779" s="339"/>
      <c r="K779" s="339"/>
      <c r="L779" s="339"/>
      <c r="M779" s="339"/>
      <c r="N779" s="339"/>
      <c r="O779" s="339"/>
      <c r="P779" s="339"/>
      <c r="Q779" s="339"/>
    </row>
    <row r="780" spans="1:17" ht="13.5" customHeight="1">
      <c r="A780" s="481"/>
      <c r="B780" s="481"/>
      <c r="C780" s="481"/>
      <c r="D780" s="481"/>
      <c r="E780" s="481"/>
      <c r="F780" s="339"/>
      <c r="G780" s="340" t="str">
        <f>IF(ISNUMBER(E780),E780/'Bulk DivVar Analysis'!$C$114,"")</f>
        <v/>
      </c>
      <c r="H780" s="338" t="str">
        <f>IF(ISNUMBER(E780), IF(G780&gt;'Bulk DivVar Analysis'!$D$116,"Pass","Fail"),"")</f>
        <v/>
      </c>
      <c r="I780" s="338" t="str">
        <f t="shared" si="14"/>
        <v/>
      </c>
      <c r="J780" s="339"/>
      <c r="K780" s="339"/>
      <c r="L780" s="339"/>
      <c r="M780" s="339"/>
      <c r="N780" s="339"/>
      <c r="O780" s="339"/>
      <c r="P780" s="339"/>
      <c r="Q780" s="339"/>
    </row>
    <row r="781" spans="1:17" ht="13.5" customHeight="1">
      <c r="A781" s="481"/>
      <c r="B781" s="481"/>
      <c r="C781" s="481"/>
      <c r="D781" s="481"/>
      <c r="E781" s="481"/>
      <c r="F781" s="339"/>
      <c r="G781" s="340" t="str">
        <f>IF(ISNUMBER(E781),E781/'Bulk DivVar Analysis'!$C$114,"")</f>
        <v/>
      </c>
      <c r="H781" s="338" t="str">
        <f>IF(ISNUMBER(E781), IF(G781&gt;'Bulk DivVar Analysis'!$D$116,"Pass","Fail"),"")</f>
        <v/>
      </c>
      <c r="I781" s="338" t="str">
        <f t="shared" si="14"/>
        <v/>
      </c>
      <c r="J781" s="339"/>
      <c r="K781" s="339"/>
      <c r="L781" s="339"/>
      <c r="M781" s="339"/>
      <c r="N781" s="339"/>
      <c r="O781" s="339"/>
      <c r="P781" s="339"/>
      <c r="Q781" s="339"/>
    </row>
    <row r="782" spans="1:17" ht="13.5" customHeight="1">
      <c r="A782" s="481"/>
      <c r="B782" s="481"/>
      <c r="C782" s="481"/>
      <c r="D782" s="481"/>
      <c r="E782" s="481"/>
      <c r="F782" s="339"/>
      <c r="G782" s="340" t="str">
        <f>IF(ISNUMBER(E782),E782/'Bulk DivVar Analysis'!$C$114,"")</f>
        <v/>
      </c>
      <c r="H782" s="338" t="str">
        <f>IF(ISNUMBER(E782), IF(G782&gt;'Bulk DivVar Analysis'!$D$116,"Pass","Fail"),"")</f>
        <v/>
      </c>
      <c r="I782" s="338" t="str">
        <f t="shared" si="14"/>
        <v/>
      </c>
      <c r="J782" s="339"/>
      <c r="K782" s="339"/>
      <c r="L782" s="339"/>
      <c r="M782" s="339"/>
      <c r="N782" s="339"/>
      <c r="O782" s="339"/>
      <c r="P782" s="339"/>
      <c r="Q782" s="339"/>
    </row>
    <row r="783" spans="1:17" ht="13.5" customHeight="1">
      <c r="A783" s="481"/>
      <c r="B783" s="481"/>
      <c r="C783" s="481"/>
      <c r="D783" s="481"/>
      <c r="E783" s="481"/>
      <c r="F783" s="339"/>
      <c r="G783" s="340" t="str">
        <f>IF(ISNUMBER(E783),E783/'Bulk DivVar Analysis'!$C$114,"")</f>
        <v/>
      </c>
      <c r="H783" s="338" t="str">
        <f>IF(ISNUMBER(E783), IF(G783&gt;'Bulk DivVar Analysis'!$D$116,"Pass","Fail"),"")</f>
        <v/>
      </c>
      <c r="I783" s="338" t="str">
        <f t="shared" si="14"/>
        <v/>
      </c>
      <c r="J783" s="339"/>
      <c r="K783" s="339"/>
      <c r="L783" s="339"/>
      <c r="M783" s="339"/>
      <c r="N783" s="339"/>
      <c r="O783" s="339"/>
      <c r="P783" s="339"/>
      <c r="Q783" s="339"/>
    </row>
    <row r="784" spans="1:17" ht="13.5" customHeight="1">
      <c r="A784" s="481"/>
      <c r="B784" s="481"/>
      <c r="C784" s="481"/>
      <c r="D784" s="481"/>
      <c r="E784" s="481"/>
      <c r="F784" s="339"/>
      <c r="G784" s="340" t="str">
        <f>IF(ISNUMBER(E784),E784/'Bulk DivVar Analysis'!$C$114,"")</f>
        <v/>
      </c>
      <c r="H784" s="338" t="str">
        <f>IF(ISNUMBER(E784), IF(G784&gt;'Bulk DivVar Analysis'!$D$116,"Pass","Fail"),"")</f>
        <v/>
      </c>
      <c r="I784" s="338" t="str">
        <f t="shared" si="14"/>
        <v/>
      </c>
      <c r="J784" s="339"/>
      <c r="K784" s="339"/>
      <c r="L784" s="339"/>
      <c r="M784" s="339"/>
      <c r="N784" s="339"/>
      <c r="O784" s="339"/>
      <c r="P784" s="339"/>
      <c r="Q784" s="339"/>
    </row>
    <row r="785" spans="1:17" ht="13.5" customHeight="1">
      <c r="A785" s="481"/>
      <c r="B785" s="481"/>
      <c r="C785" s="481"/>
      <c r="D785" s="481"/>
      <c r="E785" s="481"/>
      <c r="F785" s="339"/>
      <c r="G785" s="340" t="str">
        <f>IF(ISNUMBER(E785),E785/'Bulk DivVar Analysis'!$C$114,"")</f>
        <v/>
      </c>
      <c r="H785" s="338" t="str">
        <f>IF(ISNUMBER(E785), IF(G785&gt;'Bulk DivVar Analysis'!$D$116,"Pass","Fail"),"")</f>
        <v/>
      </c>
      <c r="I785" s="338" t="str">
        <f t="shared" si="14"/>
        <v/>
      </c>
      <c r="J785" s="339"/>
      <c r="K785" s="339"/>
      <c r="L785" s="339"/>
      <c r="M785" s="339"/>
      <c r="N785" s="339"/>
      <c r="O785" s="339"/>
      <c r="P785" s="339"/>
      <c r="Q785" s="339"/>
    </row>
    <row r="786" spans="1:17" ht="13.5" customHeight="1">
      <c r="A786" s="481"/>
      <c r="B786" s="481"/>
      <c r="C786" s="481"/>
      <c r="D786" s="481"/>
      <c r="E786" s="481"/>
      <c r="F786" s="339"/>
      <c r="G786" s="340" t="str">
        <f>IF(ISNUMBER(E786),E786/'Bulk DivVar Analysis'!$C$114,"")</f>
        <v/>
      </c>
      <c r="H786" s="338" t="str">
        <f>IF(ISNUMBER(E786), IF(G786&gt;'Bulk DivVar Analysis'!$D$116,"Pass","Fail"),"")</f>
        <v/>
      </c>
      <c r="I786" s="338" t="str">
        <f t="shared" si="14"/>
        <v/>
      </c>
      <c r="J786" s="339"/>
      <c r="K786" s="339"/>
      <c r="L786" s="339"/>
      <c r="M786" s="339"/>
      <c r="N786" s="339"/>
      <c r="O786" s="339"/>
      <c r="P786" s="339"/>
      <c r="Q786" s="339"/>
    </row>
    <row r="787" spans="1:17" ht="13.5" customHeight="1">
      <c r="A787" s="481"/>
      <c r="B787" s="481"/>
      <c r="C787" s="481"/>
      <c r="D787" s="481"/>
      <c r="E787" s="481"/>
      <c r="F787" s="339"/>
      <c r="G787" s="340" t="str">
        <f>IF(ISNUMBER(E787),E787/'Bulk DivVar Analysis'!$C$114,"")</f>
        <v/>
      </c>
      <c r="H787" s="338" t="str">
        <f>IF(ISNUMBER(E787), IF(G787&gt;'Bulk DivVar Analysis'!$D$116,"Pass","Fail"),"")</f>
        <v/>
      </c>
      <c r="I787" s="338" t="str">
        <f t="shared" si="14"/>
        <v/>
      </c>
      <c r="J787" s="339"/>
      <c r="K787" s="339"/>
      <c r="L787" s="339"/>
      <c r="M787" s="339"/>
      <c r="N787" s="339"/>
      <c r="O787" s="339"/>
      <c r="P787" s="339"/>
      <c r="Q787" s="339"/>
    </row>
    <row r="788" spans="1:17" ht="13.5" customHeight="1">
      <c r="A788" s="481"/>
      <c r="B788" s="481"/>
      <c r="C788" s="481"/>
      <c r="D788" s="481"/>
      <c r="E788" s="481"/>
      <c r="F788" s="339"/>
      <c r="G788" s="340" t="str">
        <f>IF(ISNUMBER(E788),E788/'Bulk DivVar Analysis'!$C$114,"")</f>
        <v/>
      </c>
      <c r="H788" s="338" t="str">
        <f>IF(ISNUMBER(E788), IF(G788&gt;'Bulk DivVar Analysis'!$D$116,"Pass","Fail"),"")</f>
        <v/>
      </c>
      <c r="I788" s="338" t="str">
        <f t="shared" si="14"/>
        <v/>
      </c>
      <c r="J788" s="339"/>
      <c r="K788" s="339"/>
      <c r="L788" s="339"/>
      <c r="M788" s="339"/>
      <c r="N788" s="339"/>
      <c r="O788" s="339"/>
      <c r="P788" s="339"/>
      <c r="Q788" s="339"/>
    </row>
    <row r="789" spans="1:17" ht="13.5" customHeight="1">
      <c r="A789" s="481"/>
      <c r="B789" s="481"/>
      <c r="C789" s="481"/>
      <c r="D789" s="481"/>
      <c r="E789" s="481"/>
      <c r="F789" s="339"/>
      <c r="G789" s="340" t="str">
        <f>IF(ISNUMBER(E789),E789/'Bulk DivVar Analysis'!$C$114,"")</f>
        <v/>
      </c>
      <c r="H789" s="338" t="str">
        <f>IF(ISNUMBER(E789), IF(G789&gt;'Bulk DivVar Analysis'!$D$116,"Pass","Fail"),"")</f>
        <v/>
      </c>
      <c r="I789" s="338" t="str">
        <f t="shared" si="14"/>
        <v/>
      </c>
      <c r="J789" s="339"/>
      <c r="K789" s="339"/>
      <c r="L789" s="339"/>
      <c r="M789" s="339"/>
      <c r="N789" s="339"/>
      <c r="O789" s="339"/>
      <c r="P789" s="339"/>
      <c r="Q789" s="339"/>
    </row>
    <row r="790" spans="1:17" ht="13.5" customHeight="1">
      <c r="A790" s="481"/>
      <c r="B790" s="481"/>
      <c r="C790" s="481"/>
      <c r="D790" s="481"/>
      <c r="E790" s="481"/>
      <c r="F790" s="339"/>
      <c r="G790" s="340" t="str">
        <f>IF(ISNUMBER(E790),E790/'Bulk DivVar Analysis'!$C$114,"")</f>
        <v/>
      </c>
      <c r="H790" s="338" t="str">
        <f>IF(ISNUMBER(E790), IF(G790&gt;'Bulk DivVar Analysis'!$D$116,"Pass","Fail"),"")</f>
        <v/>
      </c>
      <c r="I790" s="338" t="str">
        <f t="shared" si="14"/>
        <v/>
      </c>
      <c r="J790" s="339"/>
      <c r="K790" s="339"/>
      <c r="L790" s="339"/>
      <c r="M790" s="339"/>
      <c r="N790" s="339"/>
      <c r="O790" s="339"/>
      <c r="P790" s="339"/>
      <c r="Q790" s="339"/>
    </row>
    <row r="791" spans="1:17" ht="13.5" customHeight="1">
      <c r="A791" s="481"/>
      <c r="B791" s="481"/>
      <c r="C791" s="481"/>
      <c r="D791" s="481"/>
      <c r="E791" s="481"/>
      <c r="F791" s="339"/>
      <c r="G791" s="340" t="str">
        <f>IF(ISNUMBER(E791),E791/'Bulk DivVar Analysis'!$C$114,"")</f>
        <v/>
      </c>
      <c r="H791" s="338" t="str">
        <f>IF(ISNUMBER(E791), IF(G791&gt;'Bulk DivVar Analysis'!$D$116,"Pass","Fail"),"")</f>
        <v/>
      </c>
      <c r="I791" s="338" t="str">
        <f t="shared" si="14"/>
        <v/>
      </c>
      <c r="J791" s="339"/>
      <c r="K791" s="339"/>
      <c r="L791" s="339"/>
      <c r="M791" s="339"/>
      <c r="N791" s="339"/>
      <c r="O791" s="339"/>
      <c r="P791" s="339"/>
      <c r="Q791" s="339"/>
    </row>
    <row r="792" spans="1:17" ht="13.5" customHeight="1">
      <c r="A792" s="481"/>
      <c r="B792" s="481"/>
      <c r="C792" s="481"/>
      <c r="D792" s="481"/>
      <c r="E792" s="481"/>
      <c r="F792" s="339"/>
      <c r="G792" s="340" t="str">
        <f>IF(ISNUMBER(E792),E792/'Bulk DivVar Analysis'!$C$114,"")</f>
        <v/>
      </c>
      <c r="H792" s="338" t="str">
        <f>IF(ISNUMBER(E792), IF(G792&gt;'Bulk DivVar Analysis'!$D$116,"Pass","Fail"),"")</f>
        <v/>
      </c>
      <c r="I792" s="338" t="str">
        <f t="shared" si="14"/>
        <v/>
      </c>
      <c r="J792" s="339"/>
      <c r="K792" s="339"/>
      <c r="L792" s="339"/>
      <c r="M792" s="339"/>
      <c r="N792" s="339"/>
      <c r="O792" s="339"/>
      <c r="P792" s="339"/>
      <c r="Q792" s="339"/>
    </row>
    <row r="793" spans="1:17" ht="13.5" customHeight="1">
      <c r="A793" s="481"/>
      <c r="B793" s="481"/>
      <c r="C793" s="481"/>
      <c r="D793" s="481"/>
      <c r="E793" s="481"/>
      <c r="F793" s="339"/>
      <c r="G793" s="340" t="str">
        <f>IF(ISNUMBER(E793),E793/'Bulk DivVar Analysis'!$C$114,"")</f>
        <v/>
      </c>
      <c r="H793" s="338" t="str">
        <f>IF(ISNUMBER(E793), IF(G793&gt;'Bulk DivVar Analysis'!$D$116,"Pass","Fail"),"")</f>
        <v/>
      </c>
      <c r="I793" s="338" t="str">
        <f t="shared" si="14"/>
        <v/>
      </c>
      <c r="J793" s="339"/>
      <c r="K793" s="339"/>
      <c r="L793" s="339"/>
      <c r="M793" s="339"/>
      <c r="N793" s="339"/>
      <c r="O793" s="339"/>
      <c r="P793" s="339"/>
      <c r="Q793" s="339"/>
    </row>
    <row r="794" spans="1:17" ht="13.5" customHeight="1">
      <c r="A794" s="481"/>
      <c r="B794" s="481"/>
      <c r="C794" s="481"/>
      <c r="D794" s="481"/>
      <c r="E794" s="481"/>
      <c r="F794" s="339"/>
      <c r="G794" s="340" t="str">
        <f>IF(ISNUMBER(E794),E794/'Bulk DivVar Analysis'!$C$114,"")</f>
        <v/>
      </c>
      <c r="H794" s="338" t="str">
        <f>IF(ISNUMBER(E794), IF(G794&gt;'Bulk DivVar Analysis'!$D$116,"Pass","Fail"),"")</f>
        <v/>
      </c>
      <c r="I794" s="338" t="str">
        <f t="shared" si="14"/>
        <v/>
      </c>
      <c r="J794" s="339"/>
      <c r="K794" s="339"/>
      <c r="L794" s="339"/>
      <c r="M794" s="339"/>
      <c r="N794" s="339"/>
      <c r="O794" s="339"/>
      <c r="P794" s="339"/>
      <c r="Q794" s="339"/>
    </row>
    <row r="795" spans="1:17" ht="13.5" customHeight="1">
      <c r="A795" s="481"/>
      <c r="B795" s="481"/>
      <c r="C795" s="481"/>
      <c r="D795" s="481"/>
      <c r="E795" s="481"/>
      <c r="F795" s="339"/>
      <c r="G795" s="340" t="str">
        <f>IF(ISNUMBER(E795),E795/'Bulk DivVar Analysis'!$C$114,"")</f>
        <v/>
      </c>
      <c r="H795" s="338" t="str">
        <f>IF(ISNUMBER(E795), IF(G795&gt;'Bulk DivVar Analysis'!$D$116,"Pass","Fail"),"")</f>
        <v/>
      </c>
      <c r="I795" s="338" t="str">
        <f t="shared" si="14"/>
        <v/>
      </c>
      <c r="J795" s="339"/>
      <c r="K795" s="339"/>
      <c r="L795" s="339"/>
      <c r="M795" s="339"/>
      <c r="N795" s="339"/>
      <c r="O795" s="339"/>
      <c r="P795" s="339"/>
      <c r="Q795" s="339"/>
    </row>
    <row r="796" spans="1:17" ht="13.5" customHeight="1">
      <c r="A796" s="481"/>
      <c r="B796" s="481"/>
      <c r="C796" s="481"/>
      <c r="D796" s="481"/>
      <c r="E796" s="481"/>
      <c r="F796" s="339"/>
      <c r="G796" s="340" t="str">
        <f>IF(ISNUMBER(E796),E796/'Bulk DivVar Analysis'!$C$114,"")</f>
        <v/>
      </c>
      <c r="H796" s="338" t="str">
        <f>IF(ISNUMBER(E796), IF(G796&gt;'Bulk DivVar Analysis'!$D$116,"Pass","Fail"),"")</f>
        <v/>
      </c>
      <c r="I796" s="338" t="str">
        <f t="shared" si="14"/>
        <v/>
      </c>
      <c r="J796" s="339"/>
      <c r="K796" s="339"/>
      <c r="L796" s="339"/>
      <c r="M796" s="339"/>
      <c r="N796" s="339"/>
      <c r="O796" s="339"/>
      <c r="P796" s="339"/>
      <c r="Q796" s="339"/>
    </row>
    <row r="797" spans="1:17" ht="13.5" customHeight="1">
      <c r="A797" s="481"/>
      <c r="B797" s="481"/>
      <c r="C797" s="481"/>
      <c r="D797" s="481"/>
      <c r="E797" s="481"/>
      <c r="F797" s="339"/>
      <c r="G797" s="340" t="str">
        <f>IF(ISNUMBER(E797),E797/'Bulk DivVar Analysis'!$C$114,"")</f>
        <v/>
      </c>
      <c r="H797" s="338" t="str">
        <f>IF(ISNUMBER(E797), IF(G797&gt;'Bulk DivVar Analysis'!$D$116,"Pass","Fail"),"")</f>
        <v/>
      </c>
      <c r="I797" s="338" t="str">
        <f t="shared" si="14"/>
        <v/>
      </c>
      <c r="J797" s="339"/>
      <c r="K797" s="339"/>
      <c r="L797" s="339"/>
      <c r="M797" s="339"/>
      <c r="N797" s="339"/>
      <c r="O797" s="339"/>
      <c r="P797" s="339"/>
      <c r="Q797" s="339"/>
    </row>
    <row r="798" spans="1:17" ht="13.5" customHeight="1">
      <c r="A798" s="481"/>
      <c r="B798" s="481"/>
      <c r="C798" s="481"/>
      <c r="D798" s="481"/>
      <c r="E798" s="481"/>
      <c r="F798" s="339"/>
      <c r="G798" s="340" t="str">
        <f>IF(ISNUMBER(E798),E798/'Bulk DivVar Analysis'!$C$114,"")</f>
        <v/>
      </c>
      <c r="H798" s="338" t="str">
        <f>IF(ISNUMBER(E798), IF(G798&gt;'Bulk DivVar Analysis'!$D$116,"Pass","Fail"),"")</f>
        <v/>
      </c>
      <c r="I798" s="338" t="str">
        <f t="shared" si="14"/>
        <v/>
      </c>
      <c r="J798" s="339"/>
      <c r="K798" s="339"/>
      <c r="L798" s="339"/>
      <c r="M798" s="339"/>
      <c r="N798" s="339"/>
      <c r="O798" s="339"/>
      <c r="P798" s="339"/>
      <c r="Q798" s="339"/>
    </row>
    <row r="799" spans="1:17" ht="13.5" customHeight="1">
      <c r="A799" s="481"/>
      <c r="B799" s="481"/>
      <c r="C799" s="481"/>
      <c r="D799" s="481"/>
      <c r="E799" s="481"/>
      <c r="F799" s="339"/>
      <c r="G799" s="340" t="str">
        <f>IF(ISNUMBER(E799),E799/'Bulk DivVar Analysis'!$C$114,"")</f>
        <v/>
      </c>
      <c r="H799" s="338" t="str">
        <f>IF(ISNUMBER(E799), IF(G799&gt;'Bulk DivVar Analysis'!$D$116,"Pass","Fail"),"")</f>
        <v/>
      </c>
      <c r="I799" s="338" t="str">
        <f t="shared" si="14"/>
        <v/>
      </c>
      <c r="J799" s="339"/>
      <c r="K799" s="339"/>
      <c r="L799" s="339"/>
      <c r="M799" s="339"/>
      <c r="N799" s="339"/>
      <c r="O799" s="339"/>
      <c r="P799" s="339"/>
      <c r="Q799" s="339"/>
    </row>
    <row r="800" spans="1:17" ht="13.5" customHeight="1">
      <c r="A800" s="481"/>
      <c r="B800" s="481"/>
      <c r="C800" s="481"/>
      <c r="D800" s="481"/>
      <c r="E800" s="481"/>
      <c r="F800" s="339"/>
      <c r="G800" s="340" t="str">
        <f>IF(ISNUMBER(E800),E800/'Bulk DivVar Analysis'!$C$114,"")</f>
        <v/>
      </c>
      <c r="H800" s="338" t="str">
        <f>IF(ISNUMBER(E800), IF(G800&gt;'Bulk DivVar Analysis'!$D$116,"Pass","Fail"),"")</f>
        <v/>
      </c>
      <c r="I800" s="338" t="str">
        <f t="shared" si="14"/>
        <v/>
      </c>
      <c r="J800" s="339"/>
      <c r="K800" s="339"/>
      <c r="L800" s="339"/>
      <c r="M800" s="339"/>
      <c r="N800" s="339"/>
      <c r="O800" s="339"/>
      <c r="P800" s="339"/>
      <c r="Q800" s="339"/>
    </row>
    <row r="801" spans="1:17" ht="13.5" customHeight="1">
      <c r="A801" s="481"/>
      <c r="B801" s="481"/>
      <c r="C801" s="481"/>
      <c r="D801" s="481"/>
      <c r="E801" s="481"/>
      <c r="F801" s="339"/>
      <c r="G801" s="340" t="str">
        <f>IF(ISNUMBER(E801),E801/'Bulk DivVar Analysis'!$C$114,"")</f>
        <v/>
      </c>
      <c r="H801" s="338" t="str">
        <f>IF(ISNUMBER(E801), IF(G801&gt;'Bulk DivVar Analysis'!$D$116,"Pass","Fail"),"")</f>
        <v/>
      </c>
      <c r="I801" s="338" t="str">
        <f t="shared" si="14"/>
        <v/>
      </c>
      <c r="J801" s="339"/>
      <c r="K801" s="339"/>
      <c r="L801" s="339"/>
      <c r="M801" s="339"/>
      <c r="N801" s="339"/>
      <c r="O801" s="339"/>
      <c r="P801" s="339"/>
      <c r="Q801" s="339"/>
    </row>
    <row r="802" spans="1:17" ht="13.5" customHeight="1">
      <c r="A802" s="481"/>
      <c r="B802" s="481"/>
      <c r="C802" s="481"/>
      <c r="D802" s="481"/>
      <c r="E802" s="481"/>
      <c r="F802" s="339"/>
      <c r="G802" s="340" t="str">
        <f>IF(ISNUMBER(E802),E802/'Bulk DivVar Analysis'!$C$114,"")</f>
        <v/>
      </c>
      <c r="H802" s="338" t="str">
        <f>IF(ISNUMBER(E802), IF(G802&gt;'Bulk DivVar Analysis'!$D$116,"Pass","Fail"),"")</f>
        <v/>
      </c>
      <c r="I802" s="338" t="str">
        <f t="shared" si="14"/>
        <v/>
      </c>
      <c r="J802" s="339"/>
      <c r="K802" s="339"/>
      <c r="L802" s="339"/>
      <c r="M802" s="339"/>
      <c r="N802" s="339"/>
      <c r="O802" s="339"/>
      <c r="P802" s="339"/>
      <c r="Q802" s="339"/>
    </row>
    <row r="803" spans="1:17" ht="13.5" customHeight="1">
      <c r="A803" s="481"/>
      <c r="B803" s="481"/>
      <c r="C803" s="481"/>
      <c r="D803" s="481"/>
      <c r="E803" s="481"/>
      <c r="F803" s="339"/>
      <c r="G803" s="340" t="str">
        <f>IF(ISNUMBER(E803),E803/'Bulk DivVar Analysis'!$C$114,"")</f>
        <v/>
      </c>
      <c r="H803" s="338" t="str">
        <f>IF(ISNUMBER(E803), IF(G803&gt;'Bulk DivVar Analysis'!$D$116,"Pass","Fail"),"")</f>
        <v/>
      </c>
      <c r="I803" s="338" t="str">
        <f t="shared" si="14"/>
        <v/>
      </c>
      <c r="J803" s="339"/>
      <c r="K803" s="339"/>
      <c r="L803" s="339"/>
      <c r="M803" s="339"/>
      <c r="N803" s="339"/>
      <c r="O803" s="339"/>
      <c r="P803" s="339"/>
      <c r="Q803" s="339"/>
    </row>
    <row r="804" spans="1:17" ht="13.5" customHeight="1">
      <c r="A804" s="481"/>
      <c r="B804" s="481"/>
      <c r="C804" s="481"/>
      <c r="D804" s="481"/>
      <c r="E804" s="481"/>
      <c r="F804" s="339"/>
      <c r="G804" s="340" t="str">
        <f>IF(ISNUMBER(E804),E804/'Bulk DivVar Analysis'!$C$114,"")</f>
        <v/>
      </c>
      <c r="H804" s="338" t="str">
        <f>IF(ISNUMBER(E804), IF(G804&gt;'Bulk DivVar Analysis'!$D$116,"Pass","Fail"),"")</f>
        <v/>
      </c>
      <c r="I804" s="338" t="str">
        <f t="shared" si="14"/>
        <v/>
      </c>
      <c r="J804" s="339"/>
      <c r="K804" s="339"/>
      <c r="L804" s="339"/>
      <c r="M804" s="339"/>
      <c r="N804" s="339"/>
      <c r="O804" s="339"/>
      <c r="P804" s="339"/>
      <c r="Q804" s="339"/>
    </row>
    <row r="805" spans="1:17" ht="13.5" customHeight="1">
      <c r="A805" s="481"/>
      <c r="B805" s="481"/>
      <c r="C805" s="481"/>
      <c r="D805" s="481"/>
      <c r="E805" s="481"/>
      <c r="F805" s="339"/>
      <c r="G805" s="340" t="str">
        <f>IF(ISNUMBER(E805),E805/'Bulk DivVar Analysis'!$C$114,"")</f>
        <v/>
      </c>
      <c r="H805" s="338" t="str">
        <f>IF(ISNUMBER(E805), IF(G805&gt;'Bulk DivVar Analysis'!$D$116,"Pass","Fail"),"")</f>
        <v/>
      </c>
      <c r="I805" s="338" t="str">
        <f t="shared" si="14"/>
        <v/>
      </c>
      <c r="J805" s="339"/>
      <c r="K805" s="339"/>
      <c r="L805" s="339"/>
      <c r="M805" s="339"/>
      <c r="N805" s="339"/>
      <c r="O805" s="339"/>
      <c r="P805" s="339"/>
      <c r="Q805" s="339"/>
    </row>
    <row r="806" spans="1:17" ht="13.5" customHeight="1">
      <c r="A806" s="481"/>
      <c r="B806" s="481"/>
      <c r="C806" s="481"/>
      <c r="D806" s="481"/>
      <c r="E806" s="481"/>
      <c r="F806" s="339"/>
      <c r="G806" s="340" t="str">
        <f>IF(ISNUMBER(E806),E806/'Bulk DivVar Analysis'!$C$114,"")</f>
        <v/>
      </c>
      <c r="H806" s="338" t="str">
        <f>IF(ISNUMBER(E806), IF(G806&gt;'Bulk DivVar Analysis'!$D$116,"Pass","Fail"),"")</f>
        <v/>
      </c>
      <c r="I806" s="338" t="str">
        <f t="shared" si="14"/>
        <v/>
      </c>
      <c r="J806" s="339"/>
      <c r="K806" s="339"/>
      <c r="L806" s="339"/>
      <c r="M806" s="339"/>
      <c r="N806" s="339"/>
      <c r="O806" s="339"/>
      <c r="P806" s="339"/>
      <c r="Q806" s="339"/>
    </row>
    <row r="807" spans="1:17" ht="13.5" customHeight="1">
      <c r="A807" s="481"/>
      <c r="B807" s="481"/>
      <c r="C807" s="481"/>
      <c r="D807" s="481"/>
      <c r="E807" s="481"/>
      <c r="F807" s="339"/>
      <c r="G807" s="340" t="str">
        <f>IF(ISNUMBER(E807),E807/'Bulk DivVar Analysis'!$C$114,"")</f>
        <v/>
      </c>
      <c r="H807" s="338" t="str">
        <f>IF(ISNUMBER(E807), IF(G807&gt;'Bulk DivVar Analysis'!$D$116,"Pass","Fail"),"")</f>
        <v/>
      </c>
      <c r="I807" s="338" t="str">
        <f t="shared" si="14"/>
        <v/>
      </c>
      <c r="J807" s="339"/>
      <c r="K807" s="339"/>
      <c r="L807" s="339"/>
      <c r="M807" s="339"/>
      <c r="N807" s="339"/>
      <c r="O807" s="339"/>
      <c r="P807" s="339"/>
      <c r="Q807" s="339"/>
    </row>
    <row r="808" spans="1:17" ht="13.5" customHeight="1">
      <c r="A808" s="481"/>
      <c r="B808" s="481"/>
      <c r="C808" s="481"/>
      <c r="D808" s="481"/>
      <c r="E808" s="481"/>
      <c r="F808" s="339"/>
      <c r="G808" s="340" t="str">
        <f>IF(ISNUMBER(E808),E808/'Bulk DivVar Analysis'!$C$114,"")</f>
        <v/>
      </c>
      <c r="H808" s="338" t="str">
        <f>IF(ISNUMBER(E808), IF(G808&gt;'Bulk DivVar Analysis'!$D$116,"Pass","Fail"),"")</f>
        <v/>
      </c>
      <c r="I808" s="338" t="str">
        <f t="shared" si="14"/>
        <v/>
      </c>
      <c r="J808" s="339"/>
      <c r="K808" s="339"/>
      <c r="L808" s="339"/>
      <c r="M808" s="339"/>
      <c r="N808" s="339"/>
      <c r="O808" s="339"/>
      <c r="P808" s="339"/>
      <c r="Q808" s="339"/>
    </row>
    <row r="809" spans="1:17" ht="13.5" customHeight="1">
      <c r="A809" s="481"/>
      <c r="B809" s="481"/>
      <c r="C809" s="481"/>
      <c r="D809" s="481"/>
      <c r="E809" s="481"/>
      <c r="F809" s="339"/>
      <c r="G809" s="340" t="str">
        <f>IF(ISNUMBER(E809),E809/'Bulk DivVar Analysis'!$C$114,"")</f>
        <v/>
      </c>
      <c r="H809" s="338" t="str">
        <f>IF(ISNUMBER(E809), IF(G809&gt;'Bulk DivVar Analysis'!$D$116,"Pass","Fail"),"")</f>
        <v/>
      </c>
      <c r="I809" s="338" t="str">
        <f t="shared" si="14"/>
        <v/>
      </c>
      <c r="J809" s="339"/>
      <c r="K809" s="339"/>
      <c r="L809" s="339"/>
      <c r="M809" s="339"/>
      <c r="N809" s="339"/>
      <c r="O809" s="339"/>
      <c r="P809" s="339"/>
      <c r="Q809" s="339"/>
    </row>
    <row r="810" spans="1:17" ht="13.5" customHeight="1">
      <c r="A810" s="481"/>
      <c r="B810" s="481"/>
      <c r="C810" s="481"/>
      <c r="D810" s="481"/>
      <c r="E810" s="481"/>
      <c r="F810" s="339"/>
      <c r="G810" s="340" t="str">
        <f>IF(ISNUMBER(E810),E810/'Bulk DivVar Analysis'!$C$114,"")</f>
        <v/>
      </c>
      <c r="H810" s="338" t="str">
        <f>IF(ISNUMBER(E810), IF(G810&gt;'Bulk DivVar Analysis'!$D$116,"Pass","Fail"),"")</f>
        <v/>
      </c>
      <c r="I810" s="338" t="str">
        <f t="shared" si="14"/>
        <v/>
      </c>
      <c r="J810" s="339"/>
      <c r="K810" s="339"/>
      <c r="L810" s="339"/>
      <c r="M810" s="339"/>
      <c r="N810" s="339"/>
      <c r="O810" s="339"/>
      <c r="P810" s="339"/>
      <c r="Q810" s="339"/>
    </row>
    <row r="811" spans="1:17" ht="13.5" customHeight="1">
      <c r="A811" s="481"/>
      <c r="B811" s="481"/>
      <c r="C811" s="481"/>
      <c r="D811" s="481"/>
      <c r="E811" s="481"/>
      <c r="F811" s="339"/>
      <c r="G811" s="340" t="str">
        <f>IF(ISNUMBER(E811),E811/'Bulk DivVar Analysis'!$C$114,"")</f>
        <v/>
      </c>
      <c r="H811" s="338" t="str">
        <f>IF(ISNUMBER(E811), IF(G811&gt;'Bulk DivVar Analysis'!$D$116,"Pass","Fail"),"")</f>
        <v/>
      </c>
      <c r="I811" s="338" t="str">
        <f t="shared" si="14"/>
        <v/>
      </c>
      <c r="J811" s="339"/>
      <c r="K811" s="339"/>
      <c r="L811" s="339"/>
      <c r="M811" s="339"/>
      <c r="N811" s="339"/>
      <c r="O811" s="339"/>
      <c r="P811" s="339"/>
      <c r="Q811" s="339"/>
    </row>
    <row r="812" spans="1:17" ht="13.5" customHeight="1">
      <c r="A812" s="481"/>
      <c r="B812" s="481"/>
      <c r="C812" s="481"/>
      <c r="D812" s="481"/>
      <c r="E812" s="481"/>
      <c r="F812" s="339"/>
      <c r="G812" s="340" t="str">
        <f>IF(ISNUMBER(E812),E812/'Bulk DivVar Analysis'!$C$114,"")</f>
        <v/>
      </c>
      <c r="H812" s="338" t="str">
        <f>IF(ISNUMBER(E812), IF(G812&gt;'Bulk DivVar Analysis'!$D$116,"Pass","Fail"),"")</f>
        <v/>
      </c>
      <c r="I812" s="338" t="str">
        <f t="shared" si="14"/>
        <v/>
      </c>
      <c r="J812" s="339"/>
      <c r="K812" s="339"/>
      <c r="L812" s="339"/>
      <c r="M812" s="339"/>
      <c r="N812" s="339"/>
      <c r="O812" s="339"/>
      <c r="P812" s="339"/>
      <c r="Q812" s="339"/>
    </row>
    <row r="813" spans="1:17" ht="13.5" customHeight="1">
      <c r="A813" s="481"/>
      <c r="B813" s="481"/>
      <c r="C813" s="481"/>
      <c r="D813" s="481"/>
      <c r="E813" s="481"/>
      <c r="F813" s="339"/>
      <c r="G813" s="340" t="str">
        <f>IF(ISNUMBER(E813),E813/'Bulk DivVar Analysis'!$C$114,"")</f>
        <v/>
      </c>
      <c r="H813" s="338" t="str">
        <f>IF(ISNUMBER(E813), IF(G813&gt;'Bulk DivVar Analysis'!$D$116,"Pass","Fail"),"")</f>
        <v/>
      </c>
      <c r="I813" s="338" t="str">
        <f t="shared" si="14"/>
        <v/>
      </c>
      <c r="J813" s="339"/>
      <c r="K813" s="339"/>
      <c r="L813" s="339"/>
      <c r="M813" s="339"/>
      <c r="N813" s="339"/>
      <c r="O813" s="339"/>
      <c r="P813" s="339"/>
      <c r="Q813" s="339"/>
    </row>
    <row r="814" spans="1:17" ht="13.5" customHeight="1">
      <c r="A814" s="481"/>
      <c r="B814" s="481"/>
      <c r="C814" s="481"/>
      <c r="D814" s="481"/>
      <c r="E814" s="481"/>
      <c r="F814" s="339"/>
      <c r="G814" s="340" t="str">
        <f>IF(ISNUMBER(E814),E814/'Bulk DivVar Analysis'!$C$114,"")</f>
        <v/>
      </c>
      <c r="H814" s="338" t="str">
        <f>IF(ISNUMBER(E814), IF(G814&gt;'Bulk DivVar Analysis'!$D$116,"Pass","Fail"),"")</f>
        <v/>
      </c>
      <c r="I814" s="338" t="str">
        <f t="shared" si="14"/>
        <v/>
      </c>
      <c r="J814" s="339"/>
      <c r="K814" s="339"/>
      <c r="L814" s="339"/>
      <c r="M814" s="339"/>
      <c r="N814" s="339"/>
      <c r="O814" s="339"/>
      <c r="P814" s="339"/>
      <c r="Q814" s="339"/>
    </row>
    <row r="815" spans="1:17" ht="13.5" customHeight="1">
      <c r="A815" s="481"/>
      <c r="B815" s="481"/>
      <c r="C815" s="481"/>
      <c r="D815" s="481"/>
      <c r="E815" s="481"/>
      <c r="F815" s="339"/>
      <c r="G815" s="340" t="str">
        <f>IF(ISNUMBER(E815),E815/'Bulk DivVar Analysis'!$C$114,"")</f>
        <v/>
      </c>
      <c r="H815" s="338" t="str">
        <f>IF(ISNUMBER(E815), IF(G815&gt;'Bulk DivVar Analysis'!$D$116,"Pass","Fail"),"")</f>
        <v/>
      </c>
      <c r="I815" s="338" t="str">
        <f t="shared" si="14"/>
        <v/>
      </c>
      <c r="J815" s="339"/>
      <c r="K815" s="339"/>
      <c r="L815" s="339"/>
      <c r="M815" s="339"/>
      <c r="N815" s="339"/>
      <c r="O815" s="339"/>
      <c r="P815" s="339"/>
      <c r="Q815" s="339"/>
    </row>
    <row r="816" spans="1:17" ht="13.5" customHeight="1">
      <c r="A816" s="481"/>
      <c r="B816" s="481"/>
      <c r="C816" s="481"/>
      <c r="D816" s="481"/>
      <c r="E816" s="481"/>
      <c r="F816" s="339"/>
      <c r="G816" s="340" t="str">
        <f>IF(ISNUMBER(E816),E816/'Bulk DivVar Analysis'!$C$114,"")</f>
        <v/>
      </c>
      <c r="H816" s="338" t="str">
        <f>IF(ISNUMBER(E816), IF(G816&gt;'Bulk DivVar Analysis'!$D$116,"Pass","Fail"),"")</f>
        <v/>
      </c>
      <c r="I816" s="338" t="str">
        <f t="shared" si="14"/>
        <v/>
      </c>
      <c r="J816" s="339"/>
      <c r="K816" s="339"/>
      <c r="L816" s="339"/>
      <c r="M816" s="339"/>
      <c r="N816" s="339"/>
      <c r="O816" s="339"/>
      <c r="P816" s="339"/>
      <c r="Q816" s="339"/>
    </row>
    <row r="817" spans="1:17" ht="13.5" customHeight="1">
      <c r="A817" s="481"/>
      <c r="B817" s="481"/>
      <c r="C817" s="481"/>
      <c r="D817" s="481"/>
      <c r="E817" s="481"/>
      <c r="F817" s="339"/>
      <c r="G817" s="340" t="str">
        <f>IF(ISNUMBER(E817),E817/'Bulk DivVar Analysis'!$C$114,"")</f>
        <v/>
      </c>
      <c r="H817" s="338" t="str">
        <f>IF(ISNUMBER(E817), IF(G817&gt;'Bulk DivVar Analysis'!$D$116,"Pass","Fail"),"")</f>
        <v/>
      </c>
      <c r="I817" s="338" t="str">
        <f t="shared" si="14"/>
        <v/>
      </c>
      <c r="J817" s="339"/>
      <c r="K817" s="339"/>
      <c r="L817" s="339"/>
      <c r="M817" s="339"/>
      <c r="N817" s="339"/>
      <c r="O817" s="339"/>
      <c r="P817" s="339"/>
      <c r="Q817" s="339"/>
    </row>
    <row r="818" spans="1:17" ht="13.5" customHeight="1">
      <c r="A818" s="481"/>
      <c r="B818" s="481"/>
      <c r="C818" s="481"/>
      <c r="D818" s="481"/>
      <c r="E818" s="481"/>
      <c r="F818" s="339"/>
      <c r="G818" s="340" t="str">
        <f>IF(ISNUMBER(E818),E818/'Bulk DivVar Analysis'!$C$114,"")</f>
        <v/>
      </c>
      <c r="H818" s="338" t="str">
        <f>IF(ISNUMBER(E818), IF(G818&gt;'Bulk DivVar Analysis'!$D$116,"Pass","Fail"),"")</f>
        <v/>
      </c>
      <c r="I818" s="338" t="str">
        <f t="shared" si="14"/>
        <v/>
      </c>
      <c r="J818" s="339"/>
      <c r="K818" s="339"/>
      <c r="L818" s="339"/>
      <c r="M818" s="339"/>
      <c r="N818" s="339"/>
      <c r="O818" s="339"/>
      <c r="P818" s="339"/>
      <c r="Q818" s="339"/>
    </row>
    <row r="819" spans="1:17" ht="13.5" customHeight="1">
      <c r="A819" s="481"/>
      <c r="B819" s="481"/>
      <c r="C819" s="481"/>
      <c r="D819" s="481"/>
      <c r="E819" s="481"/>
      <c r="F819" s="339"/>
      <c r="G819" s="340" t="str">
        <f>IF(ISNUMBER(E819),E819/'Bulk DivVar Analysis'!$C$114,"")</f>
        <v/>
      </c>
      <c r="H819" s="338" t="str">
        <f>IF(ISNUMBER(E819), IF(G819&gt;'Bulk DivVar Analysis'!$D$116,"Pass","Fail"),"")</f>
        <v/>
      </c>
      <c r="I819" s="338" t="str">
        <f t="shared" si="14"/>
        <v/>
      </c>
      <c r="J819" s="339"/>
      <c r="K819" s="339"/>
      <c r="L819" s="339"/>
      <c r="M819" s="339"/>
      <c r="N819" s="339"/>
      <c r="O819" s="339"/>
      <c r="P819" s="339"/>
      <c r="Q819" s="339"/>
    </row>
    <row r="820" spans="1:17" ht="13.5" customHeight="1">
      <c r="A820" s="481"/>
      <c r="B820" s="481"/>
      <c r="C820" s="481"/>
      <c r="D820" s="481"/>
      <c r="E820" s="481"/>
      <c r="F820" s="339"/>
      <c r="G820" s="340" t="str">
        <f>IF(ISNUMBER(E820),E820/'Bulk DivVar Analysis'!$C$114,"")</f>
        <v/>
      </c>
      <c r="H820" s="338" t="str">
        <f>IF(ISNUMBER(E820), IF(G820&gt;'Bulk DivVar Analysis'!$D$116,"Pass","Fail"),"")</f>
        <v/>
      </c>
      <c r="I820" s="338" t="str">
        <f t="shared" si="14"/>
        <v/>
      </c>
      <c r="J820" s="339"/>
      <c r="K820" s="339"/>
      <c r="L820" s="339"/>
      <c r="M820" s="339"/>
      <c r="N820" s="339"/>
      <c r="O820" s="339"/>
      <c r="P820" s="339"/>
      <c r="Q820" s="339"/>
    </row>
    <row r="821" spans="1:17" ht="13.5" customHeight="1">
      <c r="A821" s="481"/>
      <c r="B821" s="481"/>
      <c r="C821" s="481"/>
      <c r="D821" s="481"/>
      <c r="E821" s="481"/>
      <c r="F821" s="339"/>
      <c r="G821" s="340" t="str">
        <f>IF(ISNUMBER(E821),E821/'Bulk DivVar Analysis'!$C$114,"")</f>
        <v/>
      </c>
      <c r="H821" s="338" t="str">
        <f>IF(ISNUMBER(E821), IF(G821&gt;'Bulk DivVar Analysis'!$D$116,"Pass","Fail"),"")</f>
        <v/>
      </c>
      <c r="I821" s="338" t="str">
        <f t="shared" si="14"/>
        <v/>
      </c>
      <c r="J821" s="339"/>
      <c r="K821" s="339"/>
      <c r="L821" s="339"/>
      <c r="M821" s="339"/>
      <c r="N821" s="339"/>
      <c r="O821" s="339"/>
      <c r="P821" s="339"/>
      <c r="Q821" s="339"/>
    </row>
    <row r="822" spans="1:17" ht="13.5" customHeight="1">
      <c r="A822" s="481"/>
      <c r="B822" s="481"/>
      <c r="C822" s="481"/>
      <c r="D822" s="481"/>
      <c r="E822" s="481"/>
      <c r="F822" s="339"/>
      <c r="G822" s="340" t="str">
        <f>IF(ISNUMBER(E822),E822/'Bulk DivVar Analysis'!$C$114,"")</f>
        <v/>
      </c>
      <c r="H822" s="338" t="str">
        <f>IF(ISNUMBER(E822), IF(G822&gt;'Bulk DivVar Analysis'!$D$116,"Pass","Fail"),"")</f>
        <v/>
      </c>
      <c r="I822" s="338" t="str">
        <f t="shared" si="14"/>
        <v/>
      </c>
      <c r="J822" s="339"/>
      <c r="K822" s="339"/>
      <c r="L822" s="339"/>
      <c r="M822" s="339"/>
      <c r="N822" s="339"/>
      <c r="O822" s="339"/>
      <c r="P822" s="339"/>
      <c r="Q822" s="339"/>
    </row>
    <row r="823" spans="1:17" ht="13.5" customHeight="1">
      <c r="A823" s="481"/>
      <c r="B823" s="481"/>
      <c r="C823" s="481"/>
      <c r="D823" s="481"/>
      <c r="E823" s="481"/>
      <c r="F823" s="339"/>
      <c r="G823" s="340" t="str">
        <f>IF(ISNUMBER(E823),E823/'Bulk DivVar Analysis'!$C$114,"")</f>
        <v/>
      </c>
      <c r="H823" s="338" t="str">
        <f>IF(ISNUMBER(E823), IF(G823&gt;'Bulk DivVar Analysis'!$D$116,"Pass","Fail"),"")</f>
        <v/>
      </c>
      <c r="I823" s="338" t="str">
        <f t="shared" si="14"/>
        <v/>
      </c>
      <c r="J823" s="339"/>
      <c r="K823" s="339"/>
      <c r="L823" s="339"/>
      <c r="M823" s="339"/>
      <c r="N823" s="339"/>
      <c r="O823" s="339"/>
      <c r="P823" s="339"/>
      <c r="Q823" s="339"/>
    </row>
    <row r="824" spans="1:17" ht="13.5" customHeight="1">
      <c r="A824" s="481"/>
      <c r="B824" s="481"/>
      <c r="C824" s="481"/>
      <c r="D824" s="481"/>
      <c r="E824" s="481"/>
      <c r="F824" s="339"/>
      <c r="G824" s="340" t="str">
        <f>IF(ISNUMBER(E824),E824/'Bulk DivVar Analysis'!$C$114,"")</f>
        <v/>
      </c>
      <c r="H824" s="338" t="str">
        <f>IF(ISNUMBER(E824), IF(G824&gt;'Bulk DivVar Analysis'!$D$116,"Pass","Fail"),"")</f>
        <v/>
      </c>
      <c r="I824" s="338" t="str">
        <f t="shared" si="14"/>
        <v/>
      </c>
      <c r="J824" s="339"/>
      <c r="K824" s="339"/>
      <c r="L824" s="339"/>
      <c r="M824" s="339"/>
      <c r="N824" s="339"/>
      <c r="O824" s="339"/>
      <c r="P824" s="339"/>
      <c r="Q824" s="339"/>
    </row>
    <row r="825" spans="1:17" ht="13.5" customHeight="1">
      <c r="A825" s="481"/>
      <c r="B825" s="481"/>
      <c r="C825" s="481"/>
      <c r="D825" s="481"/>
      <c r="E825" s="481"/>
      <c r="F825" s="339"/>
      <c r="G825" s="340" t="str">
        <f>IF(ISNUMBER(E825),E825/'Bulk DivVar Analysis'!$C$114,"")</f>
        <v/>
      </c>
      <c r="H825" s="338" t="str">
        <f>IF(ISNUMBER(E825), IF(G825&gt;'Bulk DivVar Analysis'!$D$116,"Pass","Fail"),"")</f>
        <v/>
      </c>
      <c r="I825" s="338" t="str">
        <f t="shared" si="14"/>
        <v/>
      </c>
      <c r="J825" s="339"/>
      <c r="K825" s="339"/>
      <c r="L825" s="339"/>
      <c r="M825" s="339"/>
      <c r="N825" s="339"/>
      <c r="O825" s="339"/>
      <c r="P825" s="339"/>
      <c r="Q825" s="339"/>
    </row>
    <row r="826" spans="1:17" ht="13.5" customHeight="1">
      <c r="A826" s="481"/>
      <c r="B826" s="481"/>
      <c r="C826" s="481"/>
      <c r="D826" s="481"/>
      <c r="E826" s="481"/>
      <c r="F826" s="339"/>
      <c r="G826" s="340" t="str">
        <f>IF(ISNUMBER(E826),E826/'Bulk DivVar Analysis'!$C$114,"")</f>
        <v/>
      </c>
      <c r="H826" s="338" t="str">
        <f>IF(ISNUMBER(E826), IF(G826&gt;'Bulk DivVar Analysis'!$D$116,"Pass","Fail"),"")</f>
        <v/>
      </c>
      <c r="I826" s="338" t="str">
        <f t="shared" si="14"/>
        <v/>
      </c>
      <c r="J826" s="339"/>
      <c r="K826" s="339"/>
      <c r="L826" s="339"/>
      <c r="M826" s="339"/>
      <c r="N826" s="339"/>
      <c r="O826" s="339"/>
      <c r="P826" s="339"/>
      <c r="Q826" s="339"/>
    </row>
    <row r="827" spans="1:17" ht="13.5" customHeight="1">
      <c r="A827" s="481"/>
      <c r="B827" s="481"/>
      <c r="C827" s="481"/>
      <c r="D827" s="481"/>
      <c r="E827" s="481"/>
      <c r="F827" s="339"/>
      <c r="G827" s="340" t="str">
        <f>IF(ISNUMBER(E827),E827/'Bulk DivVar Analysis'!$C$114,"")</f>
        <v/>
      </c>
      <c r="H827" s="338" t="str">
        <f>IF(ISNUMBER(E827), IF(G827&gt;'Bulk DivVar Analysis'!$D$116,"Pass","Fail"),"")</f>
        <v/>
      </c>
      <c r="I827" s="338" t="str">
        <f t="shared" si="14"/>
        <v/>
      </c>
      <c r="J827" s="339"/>
      <c r="K827" s="339"/>
      <c r="L827" s="339"/>
      <c r="M827" s="339"/>
      <c r="N827" s="339"/>
      <c r="O827" s="339"/>
      <c r="P827" s="339"/>
      <c r="Q827" s="339"/>
    </row>
    <row r="828" spans="1:17" ht="13.5" customHeight="1">
      <c r="A828" s="481"/>
      <c r="B828" s="481"/>
      <c r="C828" s="481"/>
      <c r="D828" s="481"/>
      <c r="E828" s="481"/>
      <c r="F828" s="339"/>
      <c r="G828" s="340" t="str">
        <f>IF(ISNUMBER(E828),E828/'Bulk DivVar Analysis'!$C$114,"")</f>
        <v/>
      </c>
      <c r="H828" s="338" t="str">
        <f>IF(ISNUMBER(E828), IF(G828&gt;'Bulk DivVar Analysis'!$D$116,"Pass","Fail"),"")</f>
        <v/>
      </c>
      <c r="I828" s="338" t="str">
        <f t="shared" si="14"/>
        <v/>
      </c>
      <c r="J828" s="339"/>
      <c r="K828" s="339"/>
      <c r="L828" s="339"/>
      <c r="M828" s="339"/>
      <c r="N828" s="339"/>
      <c r="O828" s="339"/>
      <c r="P828" s="339"/>
      <c r="Q828" s="339"/>
    </row>
    <row r="829" spans="1:17" ht="13.5" customHeight="1">
      <c r="A829" s="481"/>
      <c r="B829" s="481"/>
      <c r="C829" s="481"/>
      <c r="D829" s="481"/>
      <c r="E829" s="481"/>
      <c r="F829" s="339"/>
      <c r="G829" s="340" t="str">
        <f>IF(ISNUMBER(E829),E829/'Bulk DivVar Analysis'!$C$114,"")</f>
        <v/>
      </c>
      <c r="H829" s="338" t="str">
        <f>IF(ISNUMBER(E829), IF(G829&gt;'Bulk DivVar Analysis'!$D$116,"Pass","Fail"),"")</f>
        <v/>
      </c>
      <c r="I829" s="338" t="str">
        <f t="shared" si="14"/>
        <v/>
      </c>
      <c r="J829" s="339"/>
      <c r="K829" s="339"/>
      <c r="L829" s="339"/>
      <c r="M829" s="339"/>
      <c r="N829" s="339"/>
      <c r="O829" s="339"/>
      <c r="P829" s="339"/>
      <c r="Q829" s="339"/>
    </row>
    <row r="830" spans="1:17" ht="13.5" customHeight="1">
      <c r="A830" s="481"/>
      <c r="B830" s="481"/>
      <c r="C830" s="481"/>
      <c r="D830" s="481"/>
      <c r="E830" s="481"/>
      <c r="F830" s="339"/>
      <c r="G830" s="340" t="str">
        <f>IF(ISNUMBER(E830),E830/'Bulk DivVar Analysis'!$C$114,"")</f>
        <v/>
      </c>
      <c r="H830" s="338" t="str">
        <f>IF(ISNUMBER(E830), IF(G830&gt;'Bulk DivVar Analysis'!$D$116,"Pass","Fail"),"")</f>
        <v/>
      </c>
      <c r="I830" s="338" t="str">
        <f t="shared" si="14"/>
        <v/>
      </c>
      <c r="J830" s="339"/>
      <c r="K830" s="339"/>
      <c r="L830" s="339"/>
      <c r="M830" s="339"/>
      <c r="N830" s="339"/>
      <c r="O830" s="339"/>
      <c r="P830" s="339"/>
      <c r="Q830" s="339"/>
    </row>
    <row r="831" spans="1:17" ht="13.5" customHeight="1">
      <c r="A831" s="481"/>
      <c r="B831" s="481"/>
      <c r="C831" s="481"/>
      <c r="D831" s="481"/>
      <c r="E831" s="481"/>
      <c r="F831" s="339"/>
      <c r="G831" s="340" t="str">
        <f>IF(ISNUMBER(E831),E831/'Bulk DivVar Analysis'!$C$114,"")</f>
        <v/>
      </c>
      <c r="H831" s="338" t="str">
        <f>IF(ISNUMBER(E831), IF(G831&gt;'Bulk DivVar Analysis'!$D$116,"Pass","Fail"),"")</f>
        <v/>
      </c>
      <c r="I831" s="338" t="str">
        <f t="shared" si="14"/>
        <v/>
      </c>
      <c r="J831" s="339"/>
      <c r="K831" s="339"/>
      <c r="L831" s="339"/>
      <c r="M831" s="339"/>
      <c r="N831" s="339"/>
      <c r="O831" s="339"/>
      <c r="P831" s="339"/>
      <c r="Q831" s="339"/>
    </row>
    <row r="832" spans="1:17" ht="13.5" customHeight="1">
      <c r="A832" s="481"/>
      <c r="B832" s="481"/>
      <c r="C832" s="481"/>
      <c r="D832" s="481"/>
      <c r="E832" s="481"/>
      <c r="F832" s="339"/>
      <c r="G832" s="340" t="str">
        <f>IF(ISNUMBER(E832),E832/'Bulk DivVar Analysis'!$C$114,"")</f>
        <v/>
      </c>
      <c r="H832" s="338" t="str">
        <f>IF(ISNUMBER(E832), IF(G832&gt;'Bulk DivVar Analysis'!$D$116,"Pass","Fail"),"")</f>
        <v/>
      </c>
      <c r="I832" s="338" t="str">
        <f t="shared" si="14"/>
        <v/>
      </c>
      <c r="J832" s="339"/>
      <c r="K832" s="339"/>
      <c r="L832" s="339"/>
      <c r="M832" s="339"/>
      <c r="N832" s="339"/>
      <c r="O832" s="339"/>
      <c r="P832" s="339"/>
      <c r="Q832" s="339"/>
    </row>
    <row r="833" spans="1:17" ht="13.5" customHeight="1">
      <c r="A833" s="481"/>
      <c r="B833" s="481"/>
      <c r="C833" s="481"/>
      <c r="D833" s="481"/>
      <c r="E833" s="481"/>
      <c r="F833" s="339"/>
      <c r="G833" s="340" t="str">
        <f>IF(ISNUMBER(E833),E833/'Bulk DivVar Analysis'!$C$114,"")</f>
        <v/>
      </c>
      <c r="H833" s="338" t="str">
        <f>IF(ISNUMBER(E833), IF(G833&gt;'Bulk DivVar Analysis'!$D$116,"Pass","Fail"),"")</f>
        <v/>
      </c>
      <c r="I833" s="338" t="str">
        <f t="shared" si="14"/>
        <v/>
      </c>
      <c r="J833" s="339"/>
      <c r="K833" s="339"/>
      <c r="L833" s="339"/>
      <c r="M833" s="339"/>
      <c r="N833" s="339"/>
      <c r="O833" s="339"/>
      <c r="P833" s="339"/>
      <c r="Q833" s="339"/>
    </row>
    <row r="834" spans="1:17" ht="13.5" customHeight="1">
      <c r="A834" s="481"/>
      <c r="B834" s="481"/>
      <c r="C834" s="481"/>
      <c r="D834" s="481"/>
      <c r="E834" s="481"/>
      <c r="F834" s="339"/>
      <c r="G834" s="340" t="str">
        <f>IF(ISNUMBER(E834),E834/'Bulk DivVar Analysis'!$C$114,"")</f>
        <v/>
      </c>
      <c r="H834" s="338" t="str">
        <f>IF(ISNUMBER(E834), IF(G834&gt;'Bulk DivVar Analysis'!$D$116,"Pass","Fail"),"")</f>
        <v/>
      </c>
      <c r="I834" s="338" t="str">
        <f t="shared" si="14"/>
        <v/>
      </c>
      <c r="J834" s="339"/>
      <c r="K834" s="339"/>
      <c r="L834" s="339"/>
      <c r="M834" s="339"/>
      <c r="N834" s="339"/>
      <c r="O834" s="339"/>
      <c r="P834" s="339"/>
      <c r="Q834" s="339"/>
    </row>
    <row r="835" spans="1:17" ht="13.5" customHeight="1">
      <c r="A835" s="481"/>
      <c r="B835" s="481"/>
      <c r="C835" s="481"/>
      <c r="D835" s="481"/>
      <c r="E835" s="481"/>
      <c r="F835" s="339"/>
      <c r="G835" s="340" t="str">
        <f>IF(ISNUMBER(E835),E835/'Bulk DivVar Analysis'!$C$114,"")</f>
        <v/>
      </c>
      <c r="H835" s="338" t="str">
        <f>IF(ISNUMBER(E835), IF(G835&gt;'Bulk DivVar Analysis'!$D$116,"Pass","Fail"),"")</f>
        <v/>
      </c>
      <c r="I835" s="338" t="str">
        <f t="shared" ref="I835:I898" si="15">_xlfn.TEXTJOIN("_",TRUE,B835,C835)</f>
        <v/>
      </c>
      <c r="J835" s="339"/>
      <c r="K835" s="339"/>
      <c r="L835" s="339"/>
      <c r="M835" s="339"/>
      <c r="N835" s="339"/>
      <c r="O835" s="339"/>
      <c r="P835" s="339"/>
      <c r="Q835" s="339"/>
    </row>
    <row r="836" spans="1:17" ht="13.5" customHeight="1">
      <c r="A836" s="481"/>
      <c r="B836" s="481"/>
      <c r="C836" s="481"/>
      <c r="D836" s="481"/>
      <c r="E836" s="481"/>
      <c r="F836" s="339"/>
      <c r="G836" s="340" t="str">
        <f>IF(ISNUMBER(E836),E836/'Bulk DivVar Analysis'!$C$114,"")</f>
        <v/>
      </c>
      <c r="H836" s="338" t="str">
        <f>IF(ISNUMBER(E836), IF(G836&gt;'Bulk DivVar Analysis'!$D$116,"Pass","Fail"),"")</f>
        <v/>
      </c>
      <c r="I836" s="338" t="str">
        <f t="shared" si="15"/>
        <v/>
      </c>
      <c r="J836" s="339"/>
      <c r="K836" s="339"/>
      <c r="L836" s="339"/>
      <c r="M836" s="339"/>
      <c r="N836" s="339"/>
      <c r="O836" s="339"/>
      <c r="P836" s="339"/>
      <c r="Q836" s="339"/>
    </row>
    <row r="837" spans="1:17" ht="13.5" customHeight="1">
      <c r="A837" s="481"/>
      <c r="B837" s="481"/>
      <c r="C837" s="481"/>
      <c r="D837" s="481"/>
      <c r="E837" s="481"/>
      <c r="F837" s="339"/>
      <c r="G837" s="340" t="str">
        <f>IF(ISNUMBER(E837),E837/'Bulk DivVar Analysis'!$C$114,"")</f>
        <v/>
      </c>
      <c r="H837" s="338" t="str">
        <f>IF(ISNUMBER(E837), IF(G837&gt;'Bulk DivVar Analysis'!$D$116,"Pass","Fail"),"")</f>
        <v/>
      </c>
      <c r="I837" s="338" t="str">
        <f t="shared" si="15"/>
        <v/>
      </c>
      <c r="J837" s="339"/>
      <c r="K837" s="339"/>
      <c r="L837" s="339"/>
      <c r="M837" s="339"/>
      <c r="N837" s="339"/>
      <c r="O837" s="339"/>
      <c r="P837" s="339"/>
      <c r="Q837" s="339"/>
    </row>
    <row r="838" spans="1:17" ht="13.5" customHeight="1">
      <c r="A838" s="481"/>
      <c r="B838" s="481"/>
      <c r="C838" s="481"/>
      <c r="D838" s="481"/>
      <c r="E838" s="481"/>
      <c r="F838" s="339"/>
      <c r="G838" s="340" t="str">
        <f>IF(ISNUMBER(E838),E838/'Bulk DivVar Analysis'!$C$114,"")</f>
        <v/>
      </c>
      <c r="H838" s="338" t="str">
        <f>IF(ISNUMBER(E838), IF(G838&gt;'Bulk DivVar Analysis'!$D$116,"Pass","Fail"),"")</f>
        <v/>
      </c>
      <c r="I838" s="338" t="str">
        <f t="shared" si="15"/>
        <v/>
      </c>
      <c r="J838" s="339"/>
      <c r="K838" s="339"/>
      <c r="L838" s="339"/>
      <c r="M838" s="339"/>
      <c r="N838" s="339"/>
      <c r="O838" s="339"/>
      <c r="P838" s="339"/>
      <c r="Q838" s="339"/>
    </row>
    <row r="839" spans="1:17" ht="13.5" customHeight="1">
      <c r="A839" s="481"/>
      <c r="B839" s="481"/>
      <c r="C839" s="481"/>
      <c r="D839" s="481"/>
      <c r="E839" s="481"/>
      <c r="F839" s="339"/>
      <c r="G839" s="340" t="str">
        <f>IF(ISNUMBER(E839),E839/'Bulk DivVar Analysis'!$C$114,"")</f>
        <v/>
      </c>
      <c r="H839" s="338" t="str">
        <f>IF(ISNUMBER(E839), IF(G839&gt;'Bulk DivVar Analysis'!$D$116,"Pass","Fail"),"")</f>
        <v/>
      </c>
      <c r="I839" s="338" t="str">
        <f t="shared" si="15"/>
        <v/>
      </c>
      <c r="J839" s="339"/>
      <c r="K839" s="339"/>
      <c r="L839" s="339"/>
      <c r="M839" s="339"/>
      <c r="N839" s="339"/>
      <c r="O839" s="339"/>
      <c r="P839" s="339"/>
      <c r="Q839" s="339"/>
    </row>
    <row r="840" spans="1:17" ht="13.5" customHeight="1">
      <c r="A840" s="481"/>
      <c r="B840" s="481"/>
      <c r="C840" s="481"/>
      <c r="D840" s="481"/>
      <c r="E840" s="481"/>
      <c r="F840" s="339"/>
      <c r="G840" s="340" t="str">
        <f>IF(ISNUMBER(E840),E840/'Bulk DivVar Analysis'!$C$114,"")</f>
        <v/>
      </c>
      <c r="H840" s="338" t="str">
        <f>IF(ISNUMBER(E840), IF(G840&gt;'Bulk DivVar Analysis'!$D$116,"Pass","Fail"),"")</f>
        <v/>
      </c>
      <c r="I840" s="338" t="str">
        <f t="shared" si="15"/>
        <v/>
      </c>
      <c r="J840" s="339"/>
      <c r="K840" s="339"/>
      <c r="L840" s="339"/>
      <c r="M840" s="339"/>
      <c r="N840" s="339"/>
      <c r="O840" s="339"/>
      <c r="P840" s="339"/>
      <c r="Q840" s="339"/>
    </row>
    <row r="841" spans="1:17" ht="13.5" customHeight="1">
      <c r="A841" s="481"/>
      <c r="B841" s="481"/>
      <c r="C841" s="481"/>
      <c r="D841" s="481"/>
      <c r="E841" s="481"/>
      <c r="F841" s="339"/>
      <c r="G841" s="340" t="str">
        <f>IF(ISNUMBER(E841),E841/'Bulk DivVar Analysis'!$C$114,"")</f>
        <v/>
      </c>
      <c r="H841" s="338" t="str">
        <f>IF(ISNUMBER(E841), IF(G841&gt;'Bulk DivVar Analysis'!$D$116,"Pass","Fail"),"")</f>
        <v/>
      </c>
      <c r="I841" s="338" t="str">
        <f t="shared" si="15"/>
        <v/>
      </c>
      <c r="J841" s="339"/>
      <c r="K841" s="339"/>
      <c r="L841" s="339"/>
      <c r="M841" s="339"/>
      <c r="N841" s="339"/>
      <c r="O841" s="339"/>
      <c r="P841" s="339"/>
      <c r="Q841" s="339"/>
    </row>
    <row r="842" spans="1:17" ht="13.5" customHeight="1">
      <c r="A842" s="481"/>
      <c r="B842" s="481"/>
      <c r="C842" s="481"/>
      <c r="D842" s="481"/>
      <c r="E842" s="481"/>
      <c r="F842" s="339"/>
      <c r="G842" s="340" t="str">
        <f>IF(ISNUMBER(E842),E842/'Bulk DivVar Analysis'!$C$114,"")</f>
        <v/>
      </c>
      <c r="H842" s="338" t="str">
        <f>IF(ISNUMBER(E842), IF(G842&gt;'Bulk DivVar Analysis'!$D$116,"Pass","Fail"),"")</f>
        <v/>
      </c>
      <c r="I842" s="338" t="str">
        <f t="shared" si="15"/>
        <v/>
      </c>
      <c r="J842" s="339"/>
      <c r="K842" s="339"/>
      <c r="L842" s="339"/>
      <c r="M842" s="339"/>
      <c r="N842" s="339"/>
      <c r="O842" s="339"/>
      <c r="P842" s="339"/>
      <c r="Q842" s="339"/>
    </row>
    <row r="843" spans="1:17" ht="13.5" customHeight="1">
      <c r="A843" s="481"/>
      <c r="B843" s="481"/>
      <c r="C843" s="481"/>
      <c r="D843" s="481"/>
      <c r="E843" s="481"/>
      <c r="F843" s="339"/>
      <c r="G843" s="340" t="str">
        <f>IF(ISNUMBER(E843),E843/'Bulk DivVar Analysis'!$C$114,"")</f>
        <v/>
      </c>
      <c r="H843" s="338" t="str">
        <f>IF(ISNUMBER(E843), IF(G843&gt;'Bulk DivVar Analysis'!$D$116,"Pass","Fail"),"")</f>
        <v/>
      </c>
      <c r="I843" s="338" t="str">
        <f t="shared" si="15"/>
        <v/>
      </c>
      <c r="J843" s="339"/>
      <c r="K843" s="339"/>
      <c r="L843" s="339"/>
      <c r="M843" s="339"/>
      <c r="N843" s="339"/>
      <c r="O843" s="339"/>
      <c r="P843" s="339"/>
      <c r="Q843" s="339"/>
    </row>
    <row r="844" spans="1:17" ht="13.5" customHeight="1">
      <c r="A844" s="481"/>
      <c r="B844" s="481"/>
      <c r="C844" s="481"/>
      <c r="D844" s="481"/>
      <c r="E844" s="481"/>
      <c r="F844" s="339"/>
      <c r="G844" s="340" t="str">
        <f>IF(ISNUMBER(E844),E844/'Bulk DivVar Analysis'!$C$114,"")</f>
        <v/>
      </c>
      <c r="H844" s="338" t="str">
        <f>IF(ISNUMBER(E844), IF(G844&gt;'Bulk DivVar Analysis'!$D$116,"Pass","Fail"),"")</f>
        <v/>
      </c>
      <c r="I844" s="338" t="str">
        <f t="shared" si="15"/>
        <v/>
      </c>
      <c r="J844" s="339"/>
      <c r="K844" s="339"/>
      <c r="L844" s="339"/>
      <c r="M844" s="339"/>
      <c r="N844" s="339"/>
      <c r="O844" s="339"/>
      <c r="P844" s="339"/>
      <c r="Q844" s="339"/>
    </row>
    <row r="845" spans="1:17" ht="13.5" customHeight="1">
      <c r="A845" s="481"/>
      <c r="B845" s="481"/>
      <c r="C845" s="481"/>
      <c r="D845" s="481"/>
      <c r="E845" s="481"/>
      <c r="F845" s="339"/>
      <c r="G845" s="340" t="str">
        <f>IF(ISNUMBER(E845),E845/'Bulk DivVar Analysis'!$C$114,"")</f>
        <v/>
      </c>
      <c r="H845" s="338" t="str">
        <f>IF(ISNUMBER(E845), IF(G845&gt;'Bulk DivVar Analysis'!$D$116,"Pass","Fail"),"")</f>
        <v/>
      </c>
      <c r="I845" s="338" t="str">
        <f t="shared" si="15"/>
        <v/>
      </c>
      <c r="J845" s="339"/>
      <c r="K845" s="339"/>
      <c r="L845" s="339"/>
      <c r="M845" s="339"/>
      <c r="N845" s="339"/>
      <c r="O845" s="339"/>
      <c r="P845" s="339"/>
      <c r="Q845" s="339"/>
    </row>
    <row r="846" spans="1:17" ht="13.5" customHeight="1">
      <c r="A846" s="481"/>
      <c r="B846" s="481"/>
      <c r="C846" s="481"/>
      <c r="D846" s="481"/>
      <c r="E846" s="481"/>
      <c r="F846" s="339"/>
      <c r="G846" s="340" t="str">
        <f>IF(ISNUMBER(E846),E846/'Bulk DivVar Analysis'!$C$114,"")</f>
        <v/>
      </c>
      <c r="H846" s="338" t="str">
        <f>IF(ISNUMBER(E846), IF(G846&gt;'Bulk DivVar Analysis'!$D$116,"Pass","Fail"),"")</f>
        <v/>
      </c>
      <c r="I846" s="338" t="str">
        <f t="shared" si="15"/>
        <v/>
      </c>
      <c r="J846" s="339"/>
      <c r="K846" s="339"/>
      <c r="L846" s="339"/>
      <c r="M846" s="339"/>
      <c r="N846" s="339"/>
      <c r="O846" s="339"/>
      <c r="P846" s="339"/>
      <c r="Q846" s="339"/>
    </row>
    <row r="847" spans="1:17" ht="13.5" customHeight="1">
      <c r="A847" s="481"/>
      <c r="B847" s="481"/>
      <c r="C847" s="481"/>
      <c r="D847" s="481"/>
      <c r="E847" s="481"/>
      <c r="F847" s="339"/>
      <c r="G847" s="340" t="str">
        <f>IF(ISNUMBER(E847),E847/'Bulk DivVar Analysis'!$C$114,"")</f>
        <v/>
      </c>
      <c r="H847" s="338" t="str">
        <f>IF(ISNUMBER(E847), IF(G847&gt;'Bulk DivVar Analysis'!$D$116,"Pass","Fail"),"")</f>
        <v/>
      </c>
      <c r="I847" s="338" t="str">
        <f t="shared" si="15"/>
        <v/>
      </c>
      <c r="J847" s="339"/>
      <c r="K847" s="339"/>
      <c r="L847" s="339"/>
      <c r="M847" s="339"/>
      <c r="N847" s="339"/>
      <c r="O847" s="339"/>
      <c r="P847" s="339"/>
      <c r="Q847" s="339"/>
    </row>
    <row r="848" spans="1:17" ht="13.5" customHeight="1">
      <c r="A848" s="481"/>
      <c r="B848" s="481"/>
      <c r="C848" s="481"/>
      <c r="D848" s="481"/>
      <c r="E848" s="481"/>
      <c r="F848" s="339"/>
      <c r="G848" s="340" t="str">
        <f>IF(ISNUMBER(E848),E848/'Bulk DivVar Analysis'!$C$114,"")</f>
        <v/>
      </c>
      <c r="H848" s="338" t="str">
        <f>IF(ISNUMBER(E848), IF(G848&gt;'Bulk DivVar Analysis'!$D$116,"Pass","Fail"),"")</f>
        <v/>
      </c>
      <c r="I848" s="338" t="str">
        <f t="shared" si="15"/>
        <v/>
      </c>
      <c r="J848" s="339"/>
      <c r="K848" s="339"/>
      <c r="L848" s="339"/>
      <c r="M848" s="339"/>
      <c r="N848" s="339"/>
      <c r="O848" s="339"/>
      <c r="P848" s="339"/>
      <c r="Q848" s="339"/>
    </row>
    <row r="849" spans="1:17" ht="13.5" customHeight="1">
      <c r="A849" s="481"/>
      <c r="B849" s="481"/>
      <c r="C849" s="481"/>
      <c r="D849" s="481"/>
      <c r="E849" s="481"/>
      <c r="F849" s="339"/>
      <c r="G849" s="340" t="str">
        <f>IF(ISNUMBER(E849),E849/'Bulk DivVar Analysis'!$C$114,"")</f>
        <v/>
      </c>
      <c r="H849" s="338" t="str">
        <f>IF(ISNUMBER(E849), IF(G849&gt;'Bulk DivVar Analysis'!$D$116,"Pass","Fail"),"")</f>
        <v/>
      </c>
      <c r="I849" s="338" t="str">
        <f t="shared" si="15"/>
        <v/>
      </c>
      <c r="J849" s="339"/>
      <c r="K849" s="339"/>
      <c r="L849" s="339"/>
      <c r="M849" s="339"/>
      <c r="N849" s="339"/>
      <c r="O849" s="339"/>
      <c r="P849" s="339"/>
      <c r="Q849" s="339"/>
    </row>
    <row r="850" spans="1:17" ht="13.5" customHeight="1">
      <c r="A850" s="481"/>
      <c r="B850" s="481"/>
      <c r="C850" s="481"/>
      <c r="D850" s="481"/>
      <c r="E850" s="481"/>
      <c r="F850" s="339"/>
      <c r="G850" s="340" t="str">
        <f>IF(ISNUMBER(E850),E850/'Bulk DivVar Analysis'!$C$114,"")</f>
        <v/>
      </c>
      <c r="H850" s="338" t="str">
        <f>IF(ISNUMBER(E850), IF(G850&gt;'Bulk DivVar Analysis'!$D$116,"Pass","Fail"),"")</f>
        <v/>
      </c>
      <c r="I850" s="338" t="str">
        <f t="shared" si="15"/>
        <v/>
      </c>
      <c r="J850" s="339"/>
      <c r="K850" s="339"/>
      <c r="L850" s="339"/>
      <c r="M850" s="339"/>
      <c r="N850" s="339"/>
      <c r="O850" s="339"/>
      <c r="P850" s="339"/>
      <c r="Q850" s="339"/>
    </row>
    <row r="851" spans="1:17" ht="13.5" customHeight="1">
      <c r="A851" s="481"/>
      <c r="B851" s="481"/>
      <c r="C851" s="481"/>
      <c r="D851" s="481"/>
      <c r="E851" s="481"/>
      <c r="F851" s="339"/>
      <c r="G851" s="340" t="str">
        <f>IF(ISNUMBER(E851),E851/'Bulk DivVar Analysis'!$C$114,"")</f>
        <v/>
      </c>
      <c r="H851" s="338" t="str">
        <f>IF(ISNUMBER(E851), IF(G851&gt;'Bulk DivVar Analysis'!$D$116,"Pass","Fail"),"")</f>
        <v/>
      </c>
      <c r="I851" s="338" t="str">
        <f t="shared" si="15"/>
        <v/>
      </c>
      <c r="J851" s="339"/>
      <c r="K851" s="339"/>
      <c r="L851" s="339"/>
      <c r="M851" s="339"/>
      <c r="N851" s="339"/>
      <c r="O851" s="339"/>
      <c r="P851" s="339"/>
      <c r="Q851" s="339"/>
    </row>
    <row r="852" spans="1:17" ht="13.5" customHeight="1">
      <c r="A852" s="481"/>
      <c r="B852" s="481"/>
      <c r="C852" s="481"/>
      <c r="D852" s="481"/>
      <c r="E852" s="481"/>
      <c r="F852" s="339"/>
      <c r="G852" s="340" t="str">
        <f>IF(ISNUMBER(E852),E852/'Bulk DivVar Analysis'!$C$114,"")</f>
        <v/>
      </c>
      <c r="H852" s="338" t="str">
        <f>IF(ISNUMBER(E852), IF(G852&gt;'Bulk DivVar Analysis'!$D$116,"Pass","Fail"),"")</f>
        <v/>
      </c>
      <c r="I852" s="338" t="str">
        <f t="shared" si="15"/>
        <v/>
      </c>
      <c r="J852" s="339"/>
      <c r="K852" s="339"/>
      <c r="L852" s="339"/>
      <c r="M852" s="339"/>
      <c r="N852" s="339"/>
      <c r="O852" s="339"/>
      <c r="P852" s="339"/>
      <c r="Q852" s="339"/>
    </row>
    <row r="853" spans="1:17" ht="13.5" customHeight="1">
      <c r="A853" s="481"/>
      <c r="B853" s="481"/>
      <c r="C853" s="481"/>
      <c r="D853" s="481"/>
      <c r="E853" s="481"/>
      <c r="F853" s="339"/>
      <c r="G853" s="340" t="str">
        <f>IF(ISNUMBER(E853),E853/'Bulk DivVar Analysis'!$C$114,"")</f>
        <v/>
      </c>
      <c r="H853" s="338" t="str">
        <f>IF(ISNUMBER(E853), IF(G853&gt;'Bulk DivVar Analysis'!$D$116,"Pass","Fail"),"")</f>
        <v/>
      </c>
      <c r="I853" s="338" t="str">
        <f t="shared" si="15"/>
        <v/>
      </c>
      <c r="J853" s="339"/>
      <c r="K853" s="339"/>
      <c r="L853" s="339"/>
      <c r="M853" s="339"/>
      <c r="N853" s="339"/>
      <c r="O853" s="339"/>
      <c r="P853" s="339"/>
      <c r="Q853" s="339"/>
    </row>
    <row r="854" spans="1:17" ht="13.5" customHeight="1">
      <c r="A854" s="481"/>
      <c r="B854" s="481"/>
      <c r="C854" s="481"/>
      <c r="D854" s="481"/>
      <c r="E854" s="481"/>
      <c r="F854" s="339"/>
      <c r="G854" s="340" t="str">
        <f>IF(ISNUMBER(E854),E854/'Bulk DivVar Analysis'!$C$114,"")</f>
        <v/>
      </c>
      <c r="H854" s="338" t="str">
        <f>IF(ISNUMBER(E854), IF(G854&gt;'Bulk DivVar Analysis'!$D$116,"Pass","Fail"),"")</f>
        <v/>
      </c>
      <c r="I854" s="338" t="str">
        <f t="shared" si="15"/>
        <v/>
      </c>
      <c r="J854" s="339"/>
      <c r="K854" s="339"/>
      <c r="L854" s="339"/>
      <c r="M854" s="339"/>
      <c r="N854" s="339"/>
      <c r="O854" s="339"/>
      <c r="P854" s="339"/>
      <c r="Q854" s="339"/>
    </row>
    <row r="855" spans="1:17" ht="13.5" customHeight="1">
      <c r="A855" s="481"/>
      <c r="B855" s="481"/>
      <c r="C855" s="481"/>
      <c r="D855" s="481"/>
      <c r="E855" s="481"/>
      <c r="F855" s="339"/>
      <c r="G855" s="340" t="str">
        <f>IF(ISNUMBER(E855),E855/'Bulk DivVar Analysis'!$C$114,"")</f>
        <v/>
      </c>
      <c r="H855" s="338" t="str">
        <f>IF(ISNUMBER(E855), IF(G855&gt;'Bulk DivVar Analysis'!$D$116,"Pass","Fail"),"")</f>
        <v/>
      </c>
      <c r="I855" s="338" t="str">
        <f t="shared" si="15"/>
        <v/>
      </c>
      <c r="J855" s="339"/>
      <c r="K855" s="339"/>
      <c r="L855" s="339"/>
      <c r="M855" s="339"/>
      <c r="N855" s="339"/>
      <c r="O855" s="339"/>
      <c r="P855" s="339"/>
      <c r="Q855" s="339"/>
    </row>
    <row r="856" spans="1:17" ht="13.5" customHeight="1">
      <c r="A856" s="481"/>
      <c r="B856" s="481"/>
      <c r="C856" s="481"/>
      <c r="D856" s="481"/>
      <c r="E856" s="481"/>
      <c r="F856" s="339"/>
      <c r="G856" s="340" t="str">
        <f>IF(ISNUMBER(E856),E856/'Bulk DivVar Analysis'!$C$114,"")</f>
        <v/>
      </c>
      <c r="H856" s="338" t="str">
        <f>IF(ISNUMBER(E856), IF(G856&gt;'Bulk DivVar Analysis'!$D$116,"Pass","Fail"),"")</f>
        <v/>
      </c>
      <c r="I856" s="338" t="str">
        <f t="shared" si="15"/>
        <v/>
      </c>
      <c r="J856" s="339"/>
      <c r="K856" s="339"/>
      <c r="L856" s="339"/>
      <c r="M856" s="339"/>
      <c r="N856" s="339"/>
      <c r="O856" s="339"/>
      <c r="P856" s="339"/>
      <c r="Q856" s="339"/>
    </row>
    <row r="857" spans="1:17" ht="13.5" customHeight="1">
      <c r="A857" s="481"/>
      <c r="B857" s="481"/>
      <c r="C857" s="481"/>
      <c r="D857" s="481"/>
      <c r="E857" s="481"/>
      <c r="F857" s="339"/>
      <c r="G857" s="340" t="str">
        <f>IF(ISNUMBER(E857),E857/'Bulk DivVar Analysis'!$C$114,"")</f>
        <v/>
      </c>
      <c r="H857" s="338" t="str">
        <f>IF(ISNUMBER(E857), IF(G857&gt;'Bulk DivVar Analysis'!$D$116,"Pass","Fail"),"")</f>
        <v/>
      </c>
      <c r="I857" s="338" t="str">
        <f t="shared" si="15"/>
        <v/>
      </c>
      <c r="J857" s="339"/>
      <c r="K857" s="339"/>
      <c r="L857" s="339"/>
      <c r="M857" s="339"/>
      <c r="N857" s="339"/>
      <c r="O857" s="339"/>
      <c r="P857" s="339"/>
      <c r="Q857" s="339"/>
    </row>
    <row r="858" spans="1:17" ht="13.5" customHeight="1">
      <c r="A858" s="481"/>
      <c r="B858" s="481"/>
      <c r="C858" s="481"/>
      <c r="D858" s="481"/>
      <c r="E858" s="481"/>
      <c r="F858" s="339"/>
      <c r="G858" s="340" t="str">
        <f>IF(ISNUMBER(E858),E858/'Bulk DivVar Analysis'!$C$114,"")</f>
        <v/>
      </c>
      <c r="H858" s="338" t="str">
        <f>IF(ISNUMBER(E858), IF(G858&gt;'Bulk DivVar Analysis'!$D$116,"Pass","Fail"),"")</f>
        <v/>
      </c>
      <c r="I858" s="338" t="str">
        <f t="shared" si="15"/>
        <v/>
      </c>
      <c r="J858" s="339"/>
      <c r="K858" s="339"/>
      <c r="L858" s="339"/>
      <c r="M858" s="339"/>
      <c r="N858" s="339"/>
      <c r="O858" s="339"/>
      <c r="P858" s="339"/>
      <c r="Q858" s="339"/>
    </row>
    <row r="859" spans="1:17" ht="13.5" customHeight="1">
      <c r="A859" s="481"/>
      <c r="B859" s="481"/>
      <c r="C859" s="481"/>
      <c r="D859" s="481"/>
      <c r="E859" s="481"/>
      <c r="F859" s="339"/>
      <c r="G859" s="340" t="str">
        <f>IF(ISNUMBER(E859),E859/'Bulk DivVar Analysis'!$C$114,"")</f>
        <v/>
      </c>
      <c r="H859" s="338" t="str">
        <f>IF(ISNUMBER(E859), IF(G859&gt;'Bulk DivVar Analysis'!$D$116,"Pass","Fail"),"")</f>
        <v/>
      </c>
      <c r="I859" s="338" t="str">
        <f t="shared" si="15"/>
        <v/>
      </c>
      <c r="J859" s="339"/>
      <c r="K859" s="339"/>
      <c r="L859" s="339"/>
      <c r="M859" s="339"/>
      <c r="N859" s="339"/>
      <c r="O859" s="339"/>
      <c r="P859" s="339"/>
      <c r="Q859" s="339"/>
    </row>
    <row r="860" spans="1:17" ht="13.5" customHeight="1">
      <c r="A860" s="481"/>
      <c r="B860" s="481"/>
      <c r="C860" s="481"/>
      <c r="D860" s="481"/>
      <c r="E860" s="481"/>
      <c r="F860" s="339"/>
      <c r="G860" s="340" t="str">
        <f>IF(ISNUMBER(E860),E860/'Bulk DivVar Analysis'!$C$114,"")</f>
        <v/>
      </c>
      <c r="H860" s="338" t="str">
        <f>IF(ISNUMBER(E860), IF(G860&gt;'Bulk DivVar Analysis'!$D$116,"Pass","Fail"),"")</f>
        <v/>
      </c>
      <c r="I860" s="338" t="str">
        <f t="shared" si="15"/>
        <v/>
      </c>
      <c r="J860" s="339"/>
      <c r="K860" s="339"/>
      <c r="L860" s="339"/>
      <c r="M860" s="339"/>
      <c r="N860" s="339"/>
      <c r="O860" s="339"/>
      <c r="P860" s="339"/>
      <c r="Q860" s="339"/>
    </row>
    <row r="861" spans="1:17" ht="13.5" customHeight="1">
      <c r="A861" s="481"/>
      <c r="B861" s="481"/>
      <c r="C861" s="481"/>
      <c r="D861" s="481"/>
      <c r="E861" s="481"/>
      <c r="F861" s="339"/>
      <c r="G861" s="340" t="str">
        <f>IF(ISNUMBER(E861),E861/'Bulk DivVar Analysis'!$C$114,"")</f>
        <v/>
      </c>
      <c r="H861" s="338" t="str">
        <f>IF(ISNUMBER(E861), IF(G861&gt;'Bulk DivVar Analysis'!$D$116,"Pass","Fail"),"")</f>
        <v/>
      </c>
      <c r="I861" s="338" t="str">
        <f t="shared" si="15"/>
        <v/>
      </c>
      <c r="J861" s="339"/>
      <c r="K861" s="339"/>
      <c r="L861" s="339"/>
      <c r="M861" s="339"/>
      <c r="N861" s="339"/>
      <c r="O861" s="339"/>
      <c r="P861" s="339"/>
      <c r="Q861" s="339"/>
    </row>
    <row r="862" spans="1:17" ht="13.5" customHeight="1">
      <c r="A862" s="481"/>
      <c r="B862" s="481"/>
      <c r="C862" s="481"/>
      <c r="D862" s="481"/>
      <c r="E862" s="481"/>
      <c r="F862" s="339"/>
      <c r="G862" s="340" t="str">
        <f>IF(ISNUMBER(E862),E862/'Bulk DivVar Analysis'!$C$114,"")</f>
        <v/>
      </c>
      <c r="H862" s="338" t="str">
        <f>IF(ISNUMBER(E862), IF(G862&gt;'Bulk DivVar Analysis'!$D$116,"Pass","Fail"),"")</f>
        <v/>
      </c>
      <c r="I862" s="338" t="str">
        <f t="shared" si="15"/>
        <v/>
      </c>
      <c r="J862" s="339"/>
      <c r="K862" s="339"/>
      <c r="L862" s="339"/>
      <c r="M862" s="339"/>
      <c r="N862" s="339"/>
      <c r="O862" s="339"/>
      <c r="P862" s="339"/>
      <c r="Q862" s="339"/>
    </row>
    <row r="863" spans="1:17" ht="13.5" customHeight="1">
      <c r="A863" s="481"/>
      <c r="B863" s="481"/>
      <c r="C863" s="481"/>
      <c r="D863" s="481"/>
      <c r="E863" s="481"/>
      <c r="F863" s="339"/>
      <c r="G863" s="340" t="str">
        <f>IF(ISNUMBER(E863),E863/'Bulk DivVar Analysis'!$C$114,"")</f>
        <v/>
      </c>
      <c r="H863" s="338" t="str">
        <f>IF(ISNUMBER(E863), IF(G863&gt;'Bulk DivVar Analysis'!$D$116,"Pass","Fail"),"")</f>
        <v/>
      </c>
      <c r="I863" s="338" t="str">
        <f t="shared" si="15"/>
        <v/>
      </c>
      <c r="J863" s="339"/>
      <c r="K863" s="339"/>
      <c r="L863" s="339"/>
      <c r="M863" s="339"/>
      <c r="N863" s="339"/>
      <c r="O863" s="339"/>
      <c r="P863" s="339"/>
      <c r="Q863" s="339"/>
    </row>
    <row r="864" spans="1:17" ht="13.5" customHeight="1">
      <c r="A864" s="481"/>
      <c r="B864" s="481"/>
      <c r="C864" s="481"/>
      <c r="D864" s="481"/>
      <c r="E864" s="481"/>
      <c r="F864" s="339"/>
      <c r="G864" s="340" t="str">
        <f>IF(ISNUMBER(E864),E864/'Bulk DivVar Analysis'!$C$114,"")</f>
        <v/>
      </c>
      <c r="H864" s="338" t="str">
        <f>IF(ISNUMBER(E864), IF(G864&gt;'Bulk DivVar Analysis'!$D$116,"Pass","Fail"),"")</f>
        <v/>
      </c>
      <c r="I864" s="338" t="str">
        <f t="shared" si="15"/>
        <v/>
      </c>
      <c r="J864" s="339"/>
      <c r="K864" s="339"/>
      <c r="L864" s="339"/>
      <c r="M864" s="339"/>
      <c r="N864" s="339"/>
      <c r="O864" s="339"/>
      <c r="P864" s="339"/>
      <c r="Q864" s="339"/>
    </row>
    <row r="865" spans="1:17" ht="13.5" customHeight="1">
      <c r="A865" s="481"/>
      <c r="B865" s="481"/>
      <c r="C865" s="481"/>
      <c r="D865" s="481"/>
      <c r="E865" s="481"/>
      <c r="F865" s="339"/>
      <c r="G865" s="340" t="str">
        <f>IF(ISNUMBER(E865),E865/'Bulk DivVar Analysis'!$C$114,"")</f>
        <v/>
      </c>
      <c r="H865" s="338" t="str">
        <f>IF(ISNUMBER(E865), IF(G865&gt;'Bulk DivVar Analysis'!$D$116,"Pass","Fail"),"")</f>
        <v/>
      </c>
      <c r="I865" s="338" t="str">
        <f t="shared" si="15"/>
        <v/>
      </c>
      <c r="J865" s="339"/>
      <c r="K865" s="339"/>
      <c r="L865" s="339"/>
      <c r="M865" s="339"/>
      <c r="N865" s="339"/>
      <c r="O865" s="339"/>
      <c r="P865" s="339"/>
      <c r="Q865" s="339"/>
    </row>
    <row r="866" spans="1:17" ht="13.5" customHeight="1">
      <c r="A866" s="481"/>
      <c r="B866" s="481"/>
      <c r="C866" s="481"/>
      <c r="D866" s="481"/>
      <c r="E866" s="481"/>
      <c r="F866" s="339"/>
      <c r="G866" s="340" t="str">
        <f>IF(ISNUMBER(E866),E866/'Bulk DivVar Analysis'!$C$114,"")</f>
        <v/>
      </c>
      <c r="H866" s="338" t="str">
        <f>IF(ISNUMBER(E866), IF(G866&gt;'Bulk DivVar Analysis'!$D$116,"Pass","Fail"),"")</f>
        <v/>
      </c>
      <c r="I866" s="338" t="str">
        <f t="shared" si="15"/>
        <v/>
      </c>
      <c r="J866" s="339"/>
      <c r="K866" s="339"/>
      <c r="L866" s="339"/>
      <c r="M866" s="339"/>
      <c r="N866" s="339"/>
      <c r="O866" s="339"/>
      <c r="P866" s="339"/>
      <c r="Q866" s="339"/>
    </row>
    <row r="867" spans="1:17" ht="13.5" customHeight="1">
      <c r="A867" s="481"/>
      <c r="B867" s="481"/>
      <c r="C867" s="481"/>
      <c r="D867" s="481"/>
      <c r="E867" s="481"/>
      <c r="F867" s="339"/>
      <c r="G867" s="340" t="str">
        <f>IF(ISNUMBER(E867),E867/'Bulk DivVar Analysis'!$C$114,"")</f>
        <v/>
      </c>
      <c r="H867" s="338" t="str">
        <f>IF(ISNUMBER(E867), IF(G867&gt;'Bulk DivVar Analysis'!$D$116,"Pass","Fail"),"")</f>
        <v/>
      </c>
      <c r="I867" s="338" t="str">
        <f t="shared" si="15"/>
        <v/>
      </c>
      <c r="J867" s="339"/>
      <c r="K867" s="339"/>
      <c r="L867" s="339"/>
      <c r="M867" s="339"/>
      <c r="N867" s="339"/>
      <c r="O867" s="339"/>
      <c r="P867" s="339"/>
      <c r="Q867" s="339"/>
    </row>
    <row r="868" spans="1:17" ht="13.5" customHeight="1">
      <c r="A868" s="481"/>
      <c r="B868" s="481"/>
      <c r="C868" s="481"/>
      <c r="D868" s="481"/>
      <c r="E868" s="481"/>
      <c r="F868" s="339"/>
      <c r="G868" s="340" t="str">
        <f>IF(ISNUMBER(E868),E868/'Bulk DivVar Analysis'!$C$114,"")</f>
        <v/>
      </c>
      <c r="H868" s="338" t="str">
        <f>IF(ISNUMBER(E868), IF(G868&gt;'Bulk DivVar Analysis'!$D$116,"Pass","Fail"),"")</f>
        <v/>
      </c>
      <c r="I868" s="338" t="str">
        <f t="shared" si="15"/>
        <v/>
      </c>
      <c r="J868" s="339"/>
      <c r="K868" s="339"/>
      <c r="L868" s="339"/>
      <c r="M868" s="339"/>
      <c r="N868" s="339"/>
      <c r="O868" s="339"/>
      <c r="P868" s="339"/>
      <c r="Q868" s="339"/>
    </row>
    <row r="869" spans="1:17" ht="13.5" customHeight="1">
      <c r="A869" s="481"/>
      <c r="B869" s="481"/>
      <c r="C869" s="481"/>
      <c r="D869" s="481"/>
      <c r="E869" s="481"/>
      <c r="F869" s="339"/>
      <c r="G869" s="340" t="str">
        <f>IF(ISNUMBER(E869),E869/'Bulk DivVar Analysis'!$C$114,"")</f>
        <v/>
      </c>
      <c r="H869" s="338" t="str">
        <f>IF(ISNUMBER(E869), IF(G869&gt;'Bulk DivVar Analysis'!$D$116,"Pass","Fail"),"")</f>
        <v/>
      </c>
      <c r="I869" s="338" t="str">
        <f t="shared" si="15"/>
        <v/>
      </c>
      <c r="J869" s="339"/>
      <c r="K869" s="339"/>
      <c r="L869" s="339"/>
      <c r="M869" s="339"/>
      <c r="N869" s="339"/>
      <c r="O869" s="339"/>
      <c r="P869" s="339"/>
      <c r="Q869" s="339"/>
    </row>
    <row r="870" spans="1:17" ht="13.5" customHeight="1">
      <c r="A870" s="481"/>
      <c r="B870" s="481"/>
      <c r="C870" s="481"/>
      <c r="D870" s="481"/>
      <c r="E870" s="481"/>
      <c r="F870" s="339"/>
      <c r="G870" s="340" t="str">
        <f>IF(ISNUMBER(E870),E870/'Bulk DivVar Analysis'!$C$114,"")</f>
        <v/>
      </c>
      <c r="H870" s="338" t="str">
        <f>IF(ISNUMBER(E870), IF(G870&gt;'Bulk DivVar Analysis'!$D$116,"Pass","Fail"),"")</f>
        <v/>
      </c>
      <c r="I870" s="338" t="str">
        <f t="shared" si="15"/>
        <v/>
      </c>
      <c r="J870" s="339"/>
      <c r="K870" s="339"/>
      <c r="L870" s="339"/>
      <c r="M870" s="339"/>
      <c r="N870" s="339"/>
      <c r="O870" s="339"/>
      <c r="P870" s="339"/>
      <c r="Q870" s="339"/>
    </row>
    <row r="871" spans="1:17" ht="13.5" customHeight="1">
      <c r="A871" s="481"/>
      <c r="B871" s="481"/>
      <c r="C871" s="481"/>
      <c r="D871" s="481"/>
      <c r="E871" s="481"/>
      <c r="F871" s="339"/>
      <c r="G871" s="340" t="str">
        <f>IF(ISNUMBER(E871),E871/'Bulk DivVar Analysis'!$C$114,"")</f>
        <v/>
      </c>
      <c r="H871" s="338" t="str">
        <f>IF(ISNUMBER(E871), IF(G871&gt;'Bulk DivVar Analysis'!$D$116,"Pass","Fail"),"")</f>
        <v/>
      </c>
      <c r="I871" s="338" t="str">
        <f t="shared" si="15"/>
        <v/>
      </c>
      <c r="J871" s="339"/>
      <c r="K871" s="339"/>
      <c r="L871" s="339"/>
      <c r="M871" s="339"/>
      <c r="N871" s="339"/>
      <c r="O871" s="339"/>
      <c r="P871" s="339"/>
      <c r="Q871" s="339"/>
    </row>
    <row r="872" spans="1:17" ht="13.5" customHeight="1">
      <c r="A872" s="481"/>
      <c r="B872" s="481"/>
      <c r="C872" s="481"/>
      <c r="D872" s="481"/>
      <c r="E872" s="481"/>
      <c r="F872" s="339"/>
      <c r="G872" s="340" t="str">
        <f>IF(ISNUMBER(E872),E872/'Bulk DivVar Analysis'!$C$114,"")</f>
        <v/>
      </c>
      <c r="H872" s="338" t="str">
        <f>IF(ISNUMBER(E872), IF(G872&gt;'Bulk DivVar Analysis'!$D$116,"Pass","Fail"),"")</f>
        <v/>
      </c>
      <c r="I872" s="338" t="str">
        <f t="shared" si="15"/>
        <v/>
      </c>
      <c r="J872" s="339"/>
      <c r="K872" s="339"/>
      <c r="L872" s="339"/>
      <c r="M872" s="339"/>
      <c r="N872" s="339"/>
      <c r="O872" s="339"/>
      <c r="P872" s="339"/>
      <c r="Q872" s="339"/>
    </row>
    <row r="873" spans="1:17" ht="13.5" customHeight="1">
      <c r="A873" s="481"/>
      <c r="B873" s="481"/>
      <c r="C873" s="481"/>
      <c r="D873" s="481"/>
      <c r="E873" s="481"/>
      <c r="F873" s="339"/>
      <c r="G873" s="340" t="str">
        <f>IF(ISNUMBER(E873),E873/'Bulk DivVar Analysis'!$C$114,"")</f>
        <v/>
      </c>
      <c r="H873" s="338" t="str">
        <f>IF(ISNUMBER(E873), IF(G873&gt;'Bulk DivVar Analysis'!$D$116,"Pass","Fail"),"")</f>
        <v/>
      </c>
      <c r="I873" s="338" t="str">
        <f t="shared" si="15"/>
        <v/>
      </c>
      <c r="J873" s="339"/>
      <c r="K873" s="339"/>
      <c r="L873" s="339"/>
      <c r="M873" s="339"/>
      <c r="N873" s="339"/>
      <c r="O873" s="339"/>
      <c r="P873" s="339"/>
      <c r="Q873" s="339"/>
    </row>
    <row r="874" spans="1:17" ht="13.5" customHeight="1">
      <c r="A874" s="481"/>
      <c r="B874" s="481"/>
      <c r="C874" s="481"/>
      <c r="D874" s="481"/>
      <c r="E874" s="481"/>
      <c r="F874" s="339"/>
      <c r="G874" s="340" t="str">
        <f>IF(ISNUMBER(E874),E874/'Bulk DivVar Analysis'!$C$114,"")</f>
        <v/>
      </c>
      <c r="H874" s="338" t="str">
        <f>IF(ISNUMBER(E874), IF(G874&gt;'Bulk DivVar Analysis'!$D$116,"Pass","Fail"),"")</f>
        <v/>
      </c>
      <c r="I874" s="338" t="str">
        <f t="shared" si="15"/>
        <v/>
      </c>
      <c r="J874" s="339"/>
      <c r="K874" s="339"/>
      <c r="L874" s="339"/>
      <c r="M874" s="339"/>
      <c r="N874" s="339"/>
      <c r="O874" s="339"/>
      <c r="P874" s="339"/>
      <c r="Q874" s="339"/>
    </row>
    <row r="875" spans="1:17" ht="13.5" customHeight="1">
      <c r="A875" s="481"/>
      <c r="B875" s="481"/>
      <c r="C875" s="481"/>
      <c r="D875" s="481"/>
      <c r="E875" s="481"/>
      <c r="F875" s="339"/>
      <c r="G875" s="340" t="str">
        <f>IF(ISNUMBER(E875),E875/'Bulk DivVar Analysis'!$C$114,"")</f>
        <v/>
      </c>
      <c r="H875" s="338" t="str">
        <f>IF(ISNUMBER(E875), IF(G875&gt;'Bulk DivVar Analysis'!$D$116,"Pass","Fail"),"")</f>
        <v/>
      </c>
      <c r="I875" s="338" t="str">
        <f t="shared" si="15"/>
        <v/>
      </c>
      <c r="J875" s="339"/>
      <c r="K875" s="339"/>
      <c r="L875" s="339"/>
      <c r="M875" s="339"/>
      <c r="N875" s="339"/>
      <c r="O875" s="339"/>
      <c r="P875" s="339"/>
      <c r="Q875" s="339"/>
    </row>
    <row r="876" spans="1:17" ht="13.5" customHeight="1">
      <c r="A876" s="481"/>
      <c r="B876" s="481"/>
      <c r="C876" s="481"/>
      <c r="D876" s="481"/>
      <c r="E876" s="481"/>
      <c r="F876" s="339"/>
      <c r="G876" s="340" t="str">
        <f>IF(ISNUMBER(E876),E876/'Bulk DivVar Analysis'!$C$114,"")</f>
        <v/>
      </c>
      <c r="H876" s="338" t="str">
        <f>IF(ISNUMBER(E876), IF(G876&gt;'Bulk DivVar Analysis'!$D$116,"Pass","Fail"),"")</f>
        <v/>
      </c>
      <c r="I876" s="338" t="str">
        <f t="shared" si="15"/>
        <v/>
      </c>
      <c r="J876" s="339"/>
      <c r="K876" s="339"/>
      <c r="L876" s="339"/>
      <c r="M876" s="339"/>
      <c r="N876" s="339"/>
      <c r="O876" s="339"/>
      <c r="P876" s="339"/>
      <c r="Q876" s="339"/>
    </row>
    <row r="877" spans="1:17" ht="13.5" customHeight="1">
      <c r="A877" s="481"/>
      <c r="B877" s="481"/>
      <c r="C877" s="481"/>
      <c r="D877" s="481"/>
      <c r="E877" s="481"/>
      <c r="F877" s="339"/>
      <c r="G877" s="340" t="str">
        <f>IF(ISNUMBER(E877),E877/'Bulk DivVar Analysis'!$C$114,"")</f>
        <v/>
      </c>
      <c r="H877" s="338" t="str">
        <f>IF(ISNUMBER(E877), IF(G877&gt;'Bulk DivVar Analysis'!$D$116,"Pass","Fail"),"")</f>
        <v/>
      </c>
      <c r="I877" s="338" t="str">
        <f t="shared" si="15"/>
        <v/>
      </c>
      <c r="J877" s="339"/>
      <c r="K877" s="339"/>
      <c r="L877" s="339"/>
      <c r="M877" s="339"/>
      <c r="N877" s="339"/>
      <c r="O877" s="339"/>
      <c r="P877" s="339"/>
      <c r="Q877" s="339"/>
    </row>
    <row r="878" spans="1:17" ht="13.5" customHeight="1">
      <c r="A878" s="481"/>
      <c r="B878" s="481"/>
      <c r="C878" s="481"/>
      <c r="D878" s="481"/>
      <c r="E878" s="481"/>
      <c r="F878" s="339"/>
      <c r="G878" s="340" t="str">
        <f>IF(ISNUMBER(E878),E878/'Bulk DivVar Analysis'!$C$114,"")</f>
        <v/>
      </c>
      <c r="H878" s="338" t="str">
        <f>IF(ISNUMBER(E878), IF(G878&gt;'Bulk DivVar Analysis'!$D$116,"Pass","Fail"),"")</f>
        <v/>
      </c>
      <c r="I878" s="338" t="str">
        <f t="shared" si="15"/>
        <v/>
      </c>
      <c r="J878" s="339"/>
      <c r="K878" s="339"/>
      <c r="L878" s="339"/>
      <c r="M878" s="339"/>
      <c r="N878" s="339"/>
      <c r="O878" s="339"/>
      <c r="P878" s="339"/>
      <c r="Q878" s="339"/>
    </row>
    <row r="879" spans="1:17" ht="13.5" customHeight="1">
      <c r="A879" s="481"/>
      <c r="B879" s="481"/>
      <c r="C879" s="481"/>
      <c r="D879" s="481"/>
      <c r="E879" s="481"/>
      <c r="F879" s="339"/>
      <c r="G879" s="340" t="str">
        <f>IF(ISNUMBER(E879),E879/'Bulk DivVar Analysis'!$C$114,"")</f>
        <v/>
      </c>
      <c r="H879" s="338" t="str">
        <f>IF(ISNUMBER(E879), IF(G879&gt;'Bulk DivVar Analysis'!$D$116,"Pass","Fail"),"")</f>
        <v/>
      </c>
      <c r="I879" s="338" t="str">
        <f t="shared" si="15"/>
        <v/>
      </c>
      <c r="J879" s="339"/>
      <c r="K879" s="339"/>
      <c r="L879" s="339"/>
      <c r="M879" s="339"/>
      <c r="N879" s="339"/>
      <c r="O879" s="339"/>
      <c r="P879" s="339"/>
      <c r="Q879" s="339"/>
    </row>
    <row r="880" spans="1:17" ht="13.5" customHeight="1">
      <c r="A880" s="481"/>
      <c r="B880" s="481"/>
      <c r="C880" s="481"/>
      <c r="D880" s="481"/>
      <c r="E880" s="481"/>
      <c r="F880" s="339"/>
      <c r="G880" s="340" t="str">
        <f>IF(ISNUMBER(E880),E880/'Bulk DivVar Analysis'!$C$114,"")</f>
        <v/>
      </c>
      <c r="H880" s="338" t="str">
        <f>IF(ISNUMBER(E880), IF(G880&gt;'Bulk DivVar Analysis'!$D$116,"Pass","Fail"),"")</f>
        <v/>
      </c>
      <c r="I880" s="338" t="str">
        <f t="shared" si="15"/>
        <v/>
      </c>
      <c r="J880" s="339"/>
      <c r="K880" s="339"/>
      <c r="L880" s="339"/>
      <c r="M880" s="339"/>
      <c r="N880" s="339"/>
      <c r="O880" s="339"/>
      <c r="P880" s="339"/>
      <c r="Q880" s="339"/>
    </row>
    <row r="881" spans="1:17" ht="13.5" customHeight="1">
      <c r="A881" s="481"/>
      <c r="B881" s="481"/>
      <c r="C881" s="481"/>
      <c r="D881" s="481"/>
      <c r="E881" s="481"/>
      <c r="F881" s="339"/>
      <c r="G881" s="340" t="str">
        <f>IF(ISNUMBER(E881),E881/'Bulk DivVar Analysis'!$C$114,"")</f>
        <v/>
      </c>
      <c r="H881" s="338" t="str">
        <f>IF(ISNUMBER(E881), IF(G881&gt;'Bulk DivVar Analysis'!$D$116,"Pass","Fail"),"")</f>
        <v/>
      </c>
      <c r="I881" s="338" t="str">
        <f t="shared" si="15"/>
        <v/>
      </c>
      <c r="J881" s="339"/>
      <c r="K881" s="339"/>
      <c r="L881" s="339"/>
      <c r="M881" s="339"/>
      <c r="N881" s="339"/>
      <c r="O881" s="339"/>
      <c r="P881" s="339"/>
      <c r="Q881" s="339"/>
    </row>
    <row r="882" spans="1:17" ht="13.5" customHeight="1">
      <c r="A882" s="481"/>
      <c r="B882" s="481"/>
      <c r="C882" s="481"/>
      <c r="D882" s="481"/>
      <c r="E882" s="481"/>
      <c r="F882" s="339"/>
      <c r="G882" s="340" t="str">
        <f>IF(ISNUMBER(E882),E882/'Bulk DivVar Analysis'!$C$114,"")</f>
        <v/>
      </c>
      <c r="H882" s="338" t="str">
        <f>IF(ISNUMBER(E882), IF(G882&gt;'Bulk DivVar Analysis'!$D$116,"Pass","Fail"),"")</f>
        <v/>
      </c>
      <c r="I882" s="338" t="str">
        <f t="shared" si="15"/>
        <v/>
      </c>
      <c r="J882" s="339"/>
      <c r="K882" s="339"/>
      <c r="L882" s="339"/>
      <c r="M882" s="339"/>
      <c r="N882" s="339"/>
      <c r="O882" s="339"/>
      <c r="P882" s="339"/>
      <c r="Q882" s="339"/>
    </row>
    <row r="883" spans="1:17" ht="13.5" customHeight="1">
      <c r="A883" s="481"/>
      <c r="B883" s="481"/>
      <c r="C883" s="481"/>
      <c r="D883" s="481"/>
      <c r="E883" s="481"/>
      <c r="F883" s="339"/>
      <c r="G883" s="340" t="str">
        <f>IF(ISNUMBER(E883),E883/'Bulk DivVar Analysis'!$C$114,"")</f>
        <v/>
      </c>
      <c r="H883" s="338" t="str">
        <f>IF(ISNUMBER(E883), IF(G883&gt;'Bulk DivVar Analysis'!$D$116,"Pass","Fail"),"")</f>
        <v/>
      </c>
      <c r="I883" s="338" t="str">
        <f t="shared" si="15"/>
        <v/>
      </c>
      <c r="J883" s="339"/>
      <c r="K883" s="339"/>
      <c r="L883" s="339"/>
      <c r="M883" s="339"/>
      <c r="N883" s="339"/>
      <c r="O883" s="339"/>
      <c r="P883" s="339"/>
      <c r="Q883" s="339"/>
    </row>
    <row r="884" spans="1:17" ht="13.5" customHeight="1">
      <c r="A884" s="481"/>
      <c r="B884" s="481"/>
      <c r="C884" s="481"/>
      <c r="D884" s="481"/>
      <c r="E884" s="481"/>
      <c r="F884" s="339"/>
      <c r="G884" s="340" t="str">
        <f>IF(ISNUMBER(E884),E884/'Bulk DivVar Analysis'!$C$114,"")</f>
        <v/>
      </c>
      <c r="H884" s="338" t="str">
        <f>IF(ISNUMBER(E884), IF(G884&gt;'Bulk DivVar Analysis'!$D$116,"Pass","Fail"),"")</f>
        <v/>
      </c>
      <c r="I884" s="338" t="str">
        <f t="shared" si="15"/>
        <v/>
      </c>
      <c r="J884" s="339"/>
      <c r="K884" s="339"/>
      <c r="L884" s="339"/>
      <c r="M884" s="339"/>
      <c r="N884" s="339"/>
      <c r="O884" s="339"/>
      <c r="P884" s="339"/>
      <c r="Q884" s="339"/>
    </row>
    <row r="885" spans="1:17" ht="13.5" customHeight="1">
      <c r="A885" s="481"/>
      <c r="B885" s="481"/>
      <c r="C885" s="481"/>
      <c r="D885" s="481"/>
      <c r="E885" s="481"/>
      <c r="F885" s="339"/>
      <c r="G885" s="340" t="str">
        <f>IF(ISNUMBER(E885),E885/'Bulk DivVar Analysis'!$C$114,"")</f>
        <v/>
      </c>
      <c r="H885" s="338" t="str">
        <f>IF(ISNUMBER(E885), IF(G885&gt;'Bulk DivVar Analysis'!$D$116,"Pass","Fail"),"")</f>
        <v/>
      </c>
      <c r="I885" s="338" t="str">
        <f t="shared" si="15"/>
        <v/>
      </c>
      <c r="J885" s="339"/>
      <c r="K885" s="339"/>
      <c r="L885" s="339"/>
      <c r="M885" s="339"/>
      <c r="N885" s="339"/>
      <c r="O885" s="339"/>
      <c r="P885" s="339"/>
      <c r="Q885" s="339"/>
    </row>
    <row r="886" spans="1:17" ht="13.5" customHeight="1">
      <c r="A886" s="481"/>
      <c r="B886" s="481"/>
      <c r="C886" s="481"/>
      <c r="D886" s="481"/>
      <c r="E886" s="481"/>
      <c r="F886" s="339"/>
      <c r="G886" s="340" t="str">
        <f>IF(ISNUMBER(E886),E886/'Bulk DivVar Analysis'!$C$114,"")</f>
        <v/>
      </c>
      <c r="H886" s="338" t="str">
        <f>IF(ISNUMBER(E886), IF(G886&gt;'Bulk DivVar Analysis'!$D$116,"Pass","Fail"),"")</f>
        <v/>
      </c>
      <c r="I886" s="338" t="str">
        <f t="shared" si="15"/>
        <v/>
      </c>
      <c r="J886" s="339"/>
      <c r="K886" s="339"/>
      <c r="L886" s="339"/>
      <c r="M886" s="339"/>
      <c r="N886" s="339"/>
      <c r="O886" s="339"/>
      <c r="P886" s="339"/>
      <c r="Q886" s="339"/>
    </row>
    <row r="887" spans="1:17" ht="13.5" customHeight="1">
      <c r="A887" s="481"/>
      <c r="B887" s="481"/>
      <c r="C887" s="481"/>
      <c r="D887" s="481"/>
      <c r="E887" s="481"/>
      <c r="F887" s="339"/>
      <c r="G887" s="340" t="str">
        <f>IF(ISNUMBER(E887),E887/'Bulk DivVar Analysis'!$C$114,"")</f>
        <v/>
      </c>
      <c r="H887" s="338" t="str">
        <f>IF(ISNUMBER(E887), IF(G887&gt;'Bulk DivVar Analysis'!$D$116,"Pass","Fail"),"")</f>
        <v/>
      </c>
      <c r="I887" s="338" t="str">
        <f t="shared" si="15"/>
        <v/>
      </c>
      <c r="J887" s="339"/>
      <c r="K887" s="339"/>
      <c r="L887" s="339"/>
      <c r="M887" s="339"/>
      <c r="N887" s="339"/>
      <c r="O887" s="339"/>
      <c r="P887" s="339"/>
      <c r="Q887" s="339"/>
    </row>
    <row r="888" spans="1:17" ht="13.5" customHeight="1">
      <c r="A888" s="481"/>
      <c r="B888" s="481"/>
      <c r="C888" s="481"/>
      <c r="D888" s="481"/>
      <c r="E888" s="481"/>
      <c r="F888" s="339"/>
      <c r="G888" s="340" t="str">
        <f>IF(ISNUMBER(E888),E888/'Bulk DivVar Analysis'!$C$114,"")</f>
        <v/>
      </c>
      <c r="H888" s="338" t="str">
        <f>IF(ISNUMBER(E888), IF(G888&gt;'Bulk DivVar Analysis'!$D$116,"Pass","Fail"),"")</f>
        <v/>
      </c>
      <c r="I888" s="338" t="str">
        <f t="shared" si="15"/>
        <v/>
      </c>
      <c r="J888" s="339"/>
      <c r="K888" s="339"/>
      <c r="L888" s="339"/>
      <c r="M888" s="339"/>
      <c r="N888" s="339"/>
      <c r="O888" s="339"/>
      <c r="P888" s="339"/>
      <c r="Q888" s="339"/>
    </row>
    <row r="889" spans="1:17" ht="13.5" customHeight="1">
      <c r="A889" s="481"/>
      <c r="B889" s="481"/>
      <c r="C889" s="481"/>
      <c r="D889" s="481"/>
      <c r="E889" s="481"/>
      <c r="F889" s="339"/>
      <c r="G889" s="340" t="str">
        <f>IF(ISNUMBER(E889),E889/'Bulk DivVar Analysis'!$C$114,"")</f>
        <v/>
      </c>
      <c r="H889" s="338" t="str">
        <f>IF(ISNUMBER(E889), IF(G889&gt;'Bulk DivVar Analysis'!$D$116,"Pass","Fail"),"")</f>
        <v/>
      </c>
      <c r="I889" s="338" t="str">
        <f t="shared" si="15"/>
        <v/>
      </c>
      <c r="J889" s="339"/>
      <c r="K889" s="339"/>
      <c r="L889" s="339"/>
      <c r="M889" s="339"/>
      <c r="N889" s="339"/>
      <c r="O889" s="339"/>
      <c r="P889" s="339"/>
      <c r="Q889" s="339"/>
    </row>
    <row r="890" spans="1:17" ht="13.5" customHeight="1">
      <c r="A890" s="481"/>
      <c r="B890" s="481"/>
      <c r="C890" s="481"/>
      <c r="D890" s="481"/>
      <c r="E890" s="481"/>
      <c r="F890" s="339"/>
      <c r="G890" s="340" t="str">
        <f>IF(ISNUMBER(E890),E890/'Bulk DivVar Analysis'!$C$114,"")</f>
        <v/>
      </c>
      <c r="H890" s="338" t="str">
        <f>IF(ISNUMBER(E890), IF(G890&gt;'Bulk DivVar Analysis'!$D$116,"Pass","Fail"),"")</f>
        <v/>
      </c>
      <c r="I890" s="338" t="str">
        <f t="shared" si="15"/>
        <v/>
      </c>
      <c r="J890" s="339"/>
      <c r="K890" s="339"/>
      <c r="L890" s="339"/>
      <c r="M890" s="339"/>
      <c r="N890" s="339"/>
      <c r="O890" s="339"/>
      <c r="P890" s="339"/>
      <c r="Q890" s="339"/>
    </row>
    <row r="891" spans="1:17" ht="13.5" customHeight="1">
      <c r="A891" s="481"/>
      <c r="B891" s="481"/>
      <c r="C891" s="481"/>
      <c r="D891" s="481"/>
      <c r="E891" s="481"/>
      <c r="F891" s="339"/>
      <c r="G891" s="340" t="str">
        <f>IF(ISNUMBER(E891),E891/'Bulk DivVar Analysis'!$C$114,"")</f>
        <v/>
      </c>
      <c r="H891" s="338" t="str">
        <f>IF(ISNUMBER(E891), IF(G891&gt;'Bulk DivVar Analysis'!$D$116,"Pass","Fail"),"")</f>
        <v/>
      </c>
      <c r="I891" s="338" t="str">
        <f t="shared" si="15"/>
        <v/>
      </c>
      <c r="J891" s="339"/>
      <c r="K891" s="339"/>
      <c r="L891" s="339"/>
      <c r="M891" s="339"/>
      <c r="N891" s="339"/>
      <c r="O891" s="339"/>
      <c r="P891" s="339"/>
      <c r="Q891" s="339"/>
    </row>
    <row r="892" spans="1:17" ht="13.5" customHeight="1">
      <c r="A892" s="481"/>
      <c r="B892" s="481"/>
      <c r="C892" s="481"/>
      <c r="D892" s="481"/>
      <c r="E892" s="481"/>
      <c r="F892" s="339"/>
      <c r="G892" s="340" t="str">
        <f>IF(ISNUMBER(E892),E892/'Bulk DivVar Analysis'!$C$114,"")</f>
        <v/>
      </c>
      <c r="H892" s="338" t="str">
        <f>IF(ISNUMBER(E892), IF(G892&gt;'Bulk DivVar Analysis'!$D$116,"Pass","Fail"),"")</f>
        <v/>
      </c>
      <c r="I892" s="338" t="str">
        <f t="shared" si="15"/>
        <v/>
      </c>
      <c r="J892" s="339"/>
      <c r="K892" s="339"/>
      <c r="L892" s="339"/>
      <c r="M892" s="339"/>
      <c r="N892" s="339"/>
      <c r="O892" s="339"/>
      <c r="P892" s="339"/>
      <c r="Q892" s="339"/>
    </row>
    <row r="893" spans="1:17" ht="13.5" customHeight="1">
      <c r="A893" s="481"/>
      <c r="B893" s="481"/>
      <c r="C893" s="481"/>
      <c r="D893" s="481"/>
      <c r="E893" s="481"/>
      <c r="F893" s="339"/>
      <c r="G893" s="340" t="str">
        <f>IF(ISNUMBER(E893),E893/'Bulk DivVar Analysis'!$C$114,"")</f>
        <v/>
      </c>
      <c r="H893" s="338" t="str">
        <f>IF(ISNUMBER(E893), IF(G893&gt;'Bulk DivVar Analysis'!$D$116,"Pass","Fail"),"")</f>
        <v/>
      </c>
      <c r="I893" s="338" t="str">
        <f t="shared" si="15"/>
        <v/>
      </c>
      <c r="J893" s="339"/>
      <c r="K893" s="339"/>
      <c r="L893" s="339"/>
      <c r="M893" s="339"/>
      <c r="N893" s="339"/>
      <c r="O893" s="339"/>
      <c r="P893" s="339"/>
      <c r="Q893" s="339"/>
    </row>
    <row r="894" spans="1:17" ht="13.5" customHeight="1">
      <c r="A894" s="481"/>
      <c r="B894" s="481"/>
      <c r="C894" s="481"/>
      <c r="D894" s="481"/>
      <c r="E894" s="481"/>
      <c r="F894" s="339"/>
      <c r="G894" s="340" t="str">
        <f>IF(ISNUMBER(E894),E894/'Bulk DivVar Analysis'!$C$114,"")</f>
        <v/>
      </c>
      <c r="H894" s="338" t="str">
        <f>IF(ISNUMBER(E894), IF(G894&gt;'Bulk DivVar Analysis'!$D$116,"Pass","Fail"),"")</f>
        <v/>
      </c>
      <c r="I894" s="338" t="str">
        <f t="shared" si="15"/>
        <v/>
      </c>
      <c r="J894" s="339"/>
      <c r="K894" s="339"/>
      <c r="L894" s="339"/>
      <c r="M894" s="339"/>
      <c r="N894" s="339"/>
      <c r="O894" s="339"/>
      <c r="P894" s="339"/>
      <c r="Q894" s="339"/>
    </row>
    <row r="895" spans="1:17" ht="13.5" customHeight="1">
      <c r="A895" s="481"/>
      <c r="B895" s="481"/>
      <c r="C895" s="481"/>
      <c r="D895" s="481"/>
      <c r="E895" s="481"/>
      <c r="F895" s="339"/>
      <c r="G895" s="340" t="str">
        <f>IF(ISNUMBER(E895),E895/'Bulk DivVar Analysis'!$C$114,"")</f>
        <v/>
      </c>
      <c r="H895" s="338" t="str">
        <f>IF(ISNUMBER(E895), IF(G895&gt;'Bulk DivVar Analysis'!$D$116,"Pass","Fail"),"")</f>
        <v/>
      </c>
      <c r="I895" s="338" t="str">
        <f t="shared" si="15"/>
        <v/>
      </c>
      <c r="J895" s="339"/>
      <c r="K895" s="339"/>
      <c r="L895" s="339"/>
      <c r="M895" s="339"/>
      <c r="N895" s="339"/>
      <c r="O895" s="339"/>
      <c r="P895" s="339"/>
      <c r="Q895" s="339"/>
    </row>
    <row r="896" spans="1:17" ht="13.5" customHeight="1">
      <c r="A896" s="481"/>
      <c r="B896" s="481"/>
      <c r="C896" s="481"/>
      <c r="D896" s="481"/>
      <c r="E896" s="481"/>
      <c r="F896" s="339"/>
      <c r="G896" s="340" t="str">
        <f>IF(ISNUMBER(E896),E896/'Bulk DivVar Analysis'!$C$114,"")</f>
        <v/>
      </c>
      <c r="H896" s="338" t="str">
        <f>IF(ISNUMBER(E896), IF(G896&gt;'Bulk DivVar Analysis'!$D$116,"Pass","Fail"),"")</f>
        <v/>
      </c>
      <c r="I896" s="338" t="str">
        <f t="shared" si="15"/>
        <v/>
      </c>
      <c r="J896" s="339"/>
      <c r="K896" s="339"/>
      <c r="L896" s="339"/>
      <c r="M896" s="339"/>
      <c r="N896" s="339"/>
      <c r="O896" s="339"/>
      <c r="P896" s="339"/>
      <c r="Q896" s="339"/>
    </row>
    <row r="897" spans="1:17" ht="13.5" customHeight="1">
      <c r="A897" s="481"/>
      <c r="B897" s="481"/>
      <c r="C897" s="481"/>
      <c r="D897" s="481"/>
      <c r="E897" s="481"/>
      <c r="F897" s="339"/>
      <c r="G897" s="340" t="str">
        <f>IF(ISNUMBER(E897),E897/'Bulk DivVar Analysis'!$C$114,"")</f>
        <v/>
      </c>
      <c r="H897" s="338" t="str">
        <f>IF(ISNUMBER(E897), IF(G897&gt;'Bulk DivVar Analysis'!$D$116,"Pass","Fail"),"")</f>
        <v/>
      </c>
      <c r="I897" s="338" t="str">
        <f t="shared" si="15"/>
        <v/>
      </c>
      <c r="J897" s="339"/>
      <c r="K897" s="339"/>
      <c r="L897" s="339"/>
      <c r="M897" s="339"/>
      <c r="N897" s="339"/>
      <c r="O897" s="339"/>
      <c r="P897" s="339"/>
      <c r="Q897" s="339"/>
    </row>
    <row r="898" spans="1:17" ht="13.5" customHeight="1">
      <c r="A898" s="481"/>
      <c r="B898" s="481"/>
      <c r="C898" s="481"/>
      <c r="D898" s="481"/>
      <c r="E898" s="481"/>
      <c r="F898" s="339"/>
      <c r="G898" s="340" t="str">
        <f>IF(ISNUMBER(E898),E898/'Bulk DivVar Analysis'!$C$114,"")</f>
        <v/>
      </c>
      <c r="H898" s="338" t="str">
        <f>IF(ISNUMBER(E898), IF(G898&gt;'Bulk DivVar Analysis'!$D$116,"Pass","Fail"),"")</f>
        <v/>
      </c>
      <c r="I898" s="338" t="str">
        <f t="shared" si="15"/>
        <v/>
      </c>
      <c r="J898" s="339"/>
      <c r="K898" s="339"/>
      <c r="L898" s="339"/>
      <c r="M898" s="339"/>
      <c r="N898" s="339"/>
      <c r="O898" s="339"/>
      <c r="P898" s="339"/>
      <c r="Q898" s="339"/>
    </row>
    <row r="899" spans="1:17" ht="13.5" customHeight="1">
      <c r="A899" s="481"/>
      <c r="B899" s="481"/>
      <c r="C899" s="481"/>
      <c r="D899" s="481"/>
      <c r="E899" s="481"/>
      <c r="F899" s="339"/>
      <c r="G899" s="340" t="str">
        <f>IF(ISNUMBER(E899),E899/'Bulk DivVar Analysis'!$C$114,"")</f>
        <v/>
      </c>
      <c r="H899" s="338" t="str">
        <f>IF(ISNUMBER(E899), IF(G899&gt;'Bulk DivVar Analysis'!$D$116,"Pass","Fail"),"")</f>
        <v/>
      </c>
      <c r="I899" s="338" t="str">
        <f t="shared" ref="I899:I962" si="16">_xlfn.TEXTJOIN("_",TRUE,B899,C899)</f>
        <v/>
      </c>
      <c r="J899" s="339"/>
      <c r="K899" s="339"/>
      <c r="L899" s="339"/>
      <c r="M899" s="339"/>
      <c r="N899" s="339"/>
      <c r="O899" s="339"/>
      <c r="P899" s="339"/>
      <c r="Q899" s="339"/>
    </row>
    <row r="900" spans="1:17" ht="13.5" customHeight="1">
      <c r="A900" s="481"/>
      <c r="B900" s="481"/>
      <c r="C900" s="481"/>
      <c r="D900" s="481"/>
      <c r="E900" s="481"/>
      <c r="F900" s="339"/>
      <c r="G900" s="340" t="str">
        <f>IF(ISNUMBER(E900),E900/'Bulk DivVar Analysis'!$C$114,"")</f>
        <v/>
      </c>
      <c r="H900" s="338" t="str">
        <f>IF(ISNUMBER(E900), IF(G900&gt;'Bulk DivVar Analysis'!$D$116,"Pass","Fail"),"")</f>
        <v/>
      </c>
      <c r="I900" s="338" t="str">
        <f t="shared" si="16"/>
        <v/>
      </c>
      <c r="J900" s="339"/>
      <c r="K900" s="339"/>
      <c r="L900" s="339"/>
      <c r="M900" s="339"/>
      <c r="N900" s="339"/>
      <c r="O900" s="339"/>
      <c r="P900" s="339"/>
      <c r="Q900" s="339"/>
    </row>
    <row r="901" spans="1:17" ht="13.5" customHeight="1">
      <c r="A901" s="481"/>
      <c r="B901" s="481"/>
      <c r="C901" s="481"/>
      <c r="D901" s="481"/>
      <c r="E901" s="481"/>
      <c r="F901" s="339"/>
      <c r="G901" s="340" t="str">
        <f>IF(ISNUMBER(E901),E901/'Bulk DivVar Analysis'!$C$114,"")</f>
        <v/>
      </c>
      <c r="H901" s="338" t="str">
        <f>IF(ISNUMBER(E901), IF(G901&gt;'Bulk DivVar Analysis'!$D$116,"Pass","Fail"),"")</f>
        <v/>
      </c>
      <c r="I901" s="338" t="str">
        <f t="shared" si="16"/>
        <v/>
      </c>
      <c r="J901" s="339"/>
      <c r="K901" s="339"/>
      <c r="L901" s="339"/>
      <c r="M901" s="339"/>
      <c r="N901" s="339"/>
      <c r="O901" s="339"/>
      <c r="P901" s="339"/>
      <c r="Q901" s="339"/>
    </row>
    <row r="902" spans="1:17" ht="13.5" customHeight="1">
      <c r="A902" s="481"/>
      <c r="B902" s="481"/>
      <c r="C902" s="481"/>
      <c r="D902" s="481"/>
      <c r="E902" s="481"/>
      <c r="F902" s="339"/>
      <c r="G902" s="340" t="str">
        <f>IF(ISNUMBER(E902),E902/'Bulk DivVar Analysis'!$C$114,"")</f>
        <v/>
      </c>
      <c r="H902" s="338" t="str">
        <f>IF(ISNUMBER(E902), IF(G902&gt;'Bulk DivVar Analysis'!$D$116,"Pass","Fail"),"")</f>
        <v/>
      </c>
      <c r="I902" s="338" t="str">
        <f t="shared" si="16"/>
        <v/>
      </c>
      <c r="J902" s="339"/>
      <c r="K902" s="339"/>
      <c r="L902" s="339"/>
      <c r="M902" s="339"/>
      <c r="N902" s="339"/>
      <c r="O902" s="339"/>
      <c r="P902" s="339"/>
      <c r="Q902" s="339"/>
    </row>
    <row r="903" spans="1:17" ht="13.5" customHeight="1">
      <c r="A903" s="481"/>
      <c r="B903" s="481"/>
      <c r="C903" s="481"/>
      <c r="D903" s="481"/>
      <c r="E903" s="481"/>
      <c r="F903" s="339"/>
      <c r="G903" s="340" t="str">
        <f>IF(ISNUMBER(E903),E903/'Bulk DivVar Analysis'!$C$114,"")</f>
        <v/>
      </c>
      <c r="H903" s="338" t="str">
        <f>IF(ISNUMBER(E903), IF(G903&gt;'Bulk DivVar Analysis'!$D$116,"Pass","Fail"),"")</f>
        <v/>
      </c>
      <c r="I903" s="338" t="str">
        <f t="shared" si="16"/>
        <v/>
      </c>
      <c r="J903" s="339"/>
      <c r="K903" s="339"/>
      <c r="L903" s="339"/>
      <c r="M903" s="339"/>
      <c r="N903" s="339"/>
      <c r="O903" s="339"/>
      <c r="P903" s="339"/>
      <c r="Q903" s="339"/>
    </row>
    <row r="904" spans="1:17" ht="13.5" customHeight="1">
      <c r="A904" s="481"/>
      <c r="B904" s="481"/>
      <c r="C904" s="481"/>
      <c r="D904" s="481"/>
      <c r="E904" s="481"/>
      <c r="F904" s="339"/>
      <c r="G904" s="340" t="str">
        <f>IF(ISNUMBER(E904),E904/'Bulk DivVar Analysis'!$C$114,"")</f>
        <v/>
      </c>
      <c r="H904" s="338" t="str">
        <f>IF(ISNUMBER(E904), IF(G904&gt;'Bulk DivVar Analysis'!$D$116,"Pass","Fail"),"")</f>
        <v/>
      </c>
      <c r="I904" s="338" t="str">
        <f t="shared" si="16"/>
        <v/>
      </c>
      <c r="J904" s="339"/>
      <c r="K904" s="339"/>
      <c r="L904" s="339"/>
      <c r="M904" s="339"/>
      <c r="N904" s="339"/>
      <c r="O904" s="339"/>
      <c r="P904" s="339"/>
      <c r="Q904" s="339"/>
    </row>
    <row r="905" spans="1:17" ht="13.5" customHeight="1">
      <c r="A905" s="481"/>
      <c r="B905" s="481"/>
      <c r="C905" s="481"/>
      <c r="D905" s="481"/>
      <c r="E905" s="481"/>
      <c r="F905" s="339"/>
      <c r="G905" s="340" t="str">
        <f>IF(ISNUMBER(E905),E905/'Bulk DivVar Analysis'!$C$114,"")</f>
        <v/>
      </c>
      <c r="H905" s="338" t="str">
        <f>IF(ISNUMBER(E905), IF(G905&gt;'Bulk DivVar Analysis'!$D$116,"Pass","Fail"),"")</f>
        <v/>
      </c>
      <c r="I905" s="338" t="str">
        <f t="shared" si="16"/>
        <v/>
      </c>
      <c r="J905" s="339"/>
      <c r="K905" s="339"/>
      <c r="L905" s="339"/>
      <c r="M905" s="339"/>
      <c r="N905" s="339"/>
      <c r="O905" s="339"/>
      <c r="P905" s="339"/>
      <c r="Q905" s="339"/>
    </row>
    <row r="906" spans="1:17" ht="13.5" customHeight="1">
      <c r="A906" s="481"/>
      <c r="B906" s="481"/>
      <c r="C906" s="481"/>
      <c r="D906" s="481"/>
      <c r="E906" s="481"/>
      <c r="F906" s="339"/>
      <c r="G906" s="340" t="str">
        <f>IF(ISNUMBER(E906),E906/'Bulk DivVar Analysis'!$C$114,"")</f>
        <v/>
      </c>
      <c r="H906" s="338" t="str">
        <f>IF(ISNUMBER(E906), IF(G906&gt;'Bulk DivVar Analysis'!$D$116,"Pass","Fail"),"")</f>
        <v/>
      </c>
      <c r="I906" s="338" t="str">
        <f t="shared" si="16"/>
        <v/>
      </c>
      <c r="J906" s="339"/>
      <c r="K906" s="339"/>
      <c r="L906" s="339"/>
      <c r="M906" s="339"/>
      <c r="N906" s="339"/>
      <c r="O906" s="339"/>
      <c r="P906" s="339"/>
      <c r="Q906" s="339"/>
    </row>
    <row r="907" spans="1:17" ht="13.5" customHeight="1">
      <c r="A907" s="481"/>
      <c r="B907" s="481"/>
      <c r="C907" s="481"/>
      <c r="D907" s="481"/>
      <c r="E907" s="481"/>
      <c r="F907" s="339"/>
      <c r="G907" s="340" t="str">
        <f>IF(ISNUMBER(E907),E907/'Bulk DivVar Analysis'!$C$114,"")</f>
        <v/>
      </c>
      <c r="H907" s="338" t="str">
        <f>IF(ISNUMBER(E907), IF(G907&gt;'Bulk DivVar Analysis'!$D$116,"Pass","Fail"),"")</f>
        <v/>
      </c>
      <c r="I907" s="338" t="str">
        <f t="shared" si="16"/>
        <v/>
      </c>
      <c r="J907" s="339"/>
      <c r="K907" s="339"/>
      <c r="L907" s="339"/>
      <c r="M907" s="339"/>
      <c r="N907" s="339"/>
      <c r="O907" s="339"/>
      <c r="P907" s="339"/>
      <c r="Q907" s="339"/>
    </row>
    <row r="908" spans="1:17" ht="13.5" customHeight="1">
      <c r="A908" s="481"/>
      <c r="B908" s="481"/>
      <c r="C908" s="481"/>
      <c r="D908" s="481"/>
      <c r="E908" s="481"/>
      <c r="F908" s="339"/>
      <c r="G908" s="340" t="str">
        <f>IF(ISNUMBER(E908),E908/'Bulk DivVar Analysis'!$C$114,"")</f>
        <v/>
      </c>
      <c r="H908" s="338" t="str">
        <f>IF(ISNUMBER(E908), IF(G908&gt;'Bulk DivVar Analysis'!$D$116,"Pass","Fail"),"")</f>
        <v/>
      </c>
      <c r="I908" s="338" t="str">
        <f t="shared" si="16"/>
        <v/>
      </c>
      <c r="J908" s="339"/>
      <c r="K908" s="339"/>
      <c r="L908" s="339"/>
      <c r="M908" s="339"/>
      <c r="N908" s="339"/>
      <c r="O908" s="339"/>
      <c r="P908" s="339"/>
      <c r="Q908" s="339"/>
    </row>
    <row r="909" spans="1:17" ht="13.5" customHeight="1">
      <c r="A909" s="481"/>
      <c r="B909" s="481"/>
      <c r="C909" s="481"/>
      <c r="D909" s="481"/>
      <c r="E909" s="481"/>
      <c r="F909" s="339"/>
      <c r="G909" s="340" t="str">
        <f>IF(ISNUMBER(E909),E909/'Bulk DivVar Analysis'!$C$114,"")</f>
        <v/>
      </c>
      <c r="H909" s="338" t="str">
        <f>IF(ISNUMBER(E909), IF(G909&gt;'Bulk DivVar Analysis'!$D$116,"Pass","Fail"),"")</f>
        <v/>
      </c>
      <c r="I909" s="338" t="str">
        <f t="shared" si="16"/>
        <v/>
      </c>
      <c r="J909" s="339"/>
      <c r="K909" s="339"/>
      <c r="L909" s="339"/>
      <c r="M909" s="339"/>
      <c r="N909" s="339"/>
      <c r="O909" s="339"/>
      <c r="P909" s="339"/>
      <c r="Q909" s="339"/>
    </row>
    <row r="910" spans="1:17" ht="13.5" customHeight="1">
      <c r="A910" s="481"/>
      <c r="B910" s="481"/>
      <c r="C910" s="481"/>
      <c r="D910" s="481"/>
      <c r="E910" s="481"/>
      <c r="F910" s="339"/>
      <c r="G910" s="340" t="str">
        <f>IF(ISNUMBER(E910),E910/'Bulk DivVar Analysis'!$C$114,"")</f>
        <v/>
      </c>
      <c r="H910" s="338" t="str">
        <f>IF(ISNUMBER(E910), IF(G910&gt;'Bulk DivVar Analysis'!$D$116,"Pass","Fail"),"")</f>
        <v/>
      </c>
      <c r="I910" s="338" t="str">
        <f t="shared" si="16"/>
        <v/>
      </c>
      <c r="J910" s="339"/>
      <c r="K910" s="339"/>
      <c r="L910" s="339"/>
      <c r="M910" s="339"/>
      <c r="N910" s="339"/>
      <c r="O910" s="339"/>
      <c r="P910" s="339"/>
      <c r="Q910" s="339"/>
    </row>
    <row r="911" spans="1:17" ht="13.5" customHeight="1">
      <c r="A911" s="481"/>
      <c r="B911" s="481"/>
      <c r="C911" s="481"/>
      <c r="D911" s="481"/>
      <c r="E911" s="481"/>
      <c r="F911" s="339"/>
      <c r="G911" s="340" t="str">
        <f>IF(ISNUMBER(E911),E911/'Bulk DivVar Analysis'!$C$114,"")</f>
        <v/>
      </c>
      <c r="H911" s="338" t="str">
        <f>IF(ISNUMBER(E911), IF(G911&gt;'Bulk DivVar Analysis'!$D$116,"Pass","Fail"),"")</f>
        <v/>
      </c>
      <c r="I911" s="338" t="str">
        <f t="shared" si="16"/>
        <v/>
      </c>
      <c r="J911" s="339"/>
      <c r="K911" s="339"/>
      <c r="L911" s="339"/>
      <c r="M911" s="339"/>
      <c r="N911" s="339"/>
      <c r="O911" s="339"/>
      <c r="P911" s="339"/>
      <c r="Q911" s="339"/>
    </row>
    <row r="912" spans="1:17" ht="13.5" customHeight="1">
      <c r="A912" s="481"/>
      <c r="B912" s="481"/>
      <c r="C912" s="481"/>
      <c r="D912" s="481"/>
      <c r="E912" s="481"/>
      <c r="F912" s="339"/>
      <c r="G912" s="340" t="str">
        <f>IF(ISNUMBER(E912),E912/'Bulk DivVar Analysis'!$C$114,"")</f>
        <v/>
      </c>
      <c r="H912" s="338" t="str">
        <f>IF(ISNUMBER(E912), IF(G912&gt;'Bulk DivVar Analysis'!$D$116,"Pass","Fail"),"")</f>
        <v/>
      </c>
      <c r="I912" s="338" t="str">
        <f t="shared" si="16"/>
        <v/>
      </c>
      <c r="J912" s="339"/>
      <c r="K912" s="339"/>
      <c r="L912" s="339"/>
      <c r="M912" s="339"/>
      <c r="N912" s="339"/>
      <c r="O912" s="339"/>
      <c r="P912" s="339"/>
      <c r="Q912" s="339"/>
    </row>
    <row r="913" spans="1:17" ht="13.5" customHeight="1">
      <c r="A913" s="481"/>
      <c r="B913" s="481"/>
      <c r="C913" s="481"/>
      <c r="D913" s="481"/>
      <c r="E913" s="481"/>
      <c r="F913" s="339"/>
      <c r="G913" s="340" t="str">
        <f>IF(ISNUMBER(E913),E913/'Bulk DivVar Analysis'!$C$114,"")</f>
        <v/>
      </c>
      <c r="H913" s="338" t="str">
        <f>IF(ISNUMBER(E913), IF(G913&gt;'Bulk DivVar Analysis'!$D$116,"Pass","Fail"),"")</f>
        <v/>
      </c>
      <c r="I913" s="338" t="str">
        <f t="shared" si="16"/>
        <v/>
      </c>
      <c r="J913" s="339"/>
      <c r="K913" s="339"/>
      <c r="L913" s="339"/>
      <c r="M913" s="339"/>
      <c r="N913" s="339"/>
      <c r="O913" s="339"/>
      <c r="P913" s="339"/>
      <c r="Q913" s="339"/>
    </row>
    <row r="914" spans="1:17" ht="13.5" customHeight="1">
      <c r="A914" s="481"/>
      <c r="B914" s="481"/>
      <c r="C914" s="481"/>
      <c r="D914" s="481"/>
      <c r="E914" s="481"/>
      <c r="F914" s="339"/>
      <c r="G914" s="340" t="str">
        <f>IF(ISNUMBER(E914),E914/'Bulk DivVar Analysis'!$C$114,"")</f>
        <v/>
      </c>
      <c r="H914" s="338" t="str">
        <f>IF(ISNUMBER(E914), IF(G914&gt;'Bulk DivVar Analysis'!$D$116,"Pass","Fail"),"")</f>
        <v/>
      </c>
      <c r="I914" s="338" t="str">
        <f t="shared" si="16"/>
        <v/>
      </c>
      <c r="J914" s="339"/>
      <c r="K914" s="339"/>
      <c r="L914" s="339"/>
      <c r="M914" s="339"/>
      <c r="N914" s="339"/>
      <c r="O914" s="339"/>
      <c r="P914" s="339"/>
      <c r="Q914" s="339"/>
    </row>
    <row r="915" spans="1:17" ht="13.5" customHeight="1">
      <c r="A915" s="481"/>
      <c r="B915" s="481"/>
      <c r="C915" s="481"/>
      <c r="D915" s="481"/>
      <c r="E915" s="481"/>
      <c r="F915" s="339"/>
      <c r="G915" s="340" t="str">
        <f>IF(ISNUMBER(E915),E915/'Bulk DivVar Analysis'!$C$114,"")</f>
        <v/>
      </c>
      <c r="H915" s="338" t="str">
        <f>IF(ISNUMBER(E915), IF(G915&gt;'Bulk DivVar Analysis'!$D$116,"Pass","Fail"),"")</f>
        <v/>
      </c>
      <c r="I915" s="338" t="str">
        <f t="shared" si="16"/>
        <v/>
      </c>
      <c r="J915" s="339"/>
      <c r="K915" s="339"/>
      <c r="L915" s="339"/>
      <c r="M915" s="339"/>
      <c r="N915" s="339"/>
      <c r="O915" s="339"/>
      <c r="P915" s="339"/>
      <c r="Q915" s="339"/>
    </row>
    <row r="916" spans="1:17" ht="13.5" customHeight="1">
      <c r="A916" s="481"/>
      <c r="B916" s="481"/>
      <c r="C916" s="481"/>
      <c r="D916" s="481"/>
      <c r="E916" s="481"/>
      <c r="F916" s="339"/>
      <c r="G916" s="340" t="str">
        <f>IF(ISNUMBER(E916),E916/'Bulk DivVar Analysis'!$C$114,"")</f>
        <v/>
      </c>
      <c r="H916" s="338" t="str">
        <f>IF(ISNUMBER(E916), IF(G916&gt;'Bulk DivVar Analysis'!$D$116,"Pass","Fail"),"")</f>
        <v/>
      </c>
      <c r="I916" s="338" t="str">
        <f t="shared" si="16"/>
        <v/>
      </c>
      <c r="J916" s="339"/>
      <c r="K916" s="339"/>
      <c r="L916" s="339"/>
      <c r="M916" s="339"/>
      <c r="N916" s="339"/>
      <c r="O916" s="339"/>
      <c r="P916" s="339"/>
      <c r="Q916" s="339"/>
    </row>
    <row r="917" spans="1:17" ht="13.5" customHeight="1">
      <c r="A917" s="481"/>
      <c r="B917" s="481"/>
      <c r="C917" s="481"/>
      <c r="D917" s="481"/>
      <c r="E917" s="481"/>
      <c r="F917" s="339"/>
      <c r="G917" s="340" t="str">
        <f>IF(ISNUMBER(E917),E917/'Bulk DivVar Analysis'!$C$114,"")</f>
        <v/>
      </c>
      <c r="H917" s="338" t="str">
        <f>IF(ISNUMBER(E917), IF(G917&gt;'Bulk DivVar Analysis'!$D$116,"Pass","Fail"),"")</f>
        <v/>
      </c>
      <c r="I917" s="338" t="str">
        <f t="shared" si="16"/>
        <v/>
      </c>
      <c r="J917" s="339"/>
      <c r="K917" s="339"/>
      <c r="L917" s="339"/>
      <c r="M917" s="339"/>
      <c r="N917" s="339"/>
      <c r="O917" s="339"/>
      <c r="P917" s="339"/>
      <c r="Q917" s="339"/>
    </row>
    <row r="918" spans="1:17" ht="13.5" customHeight="1">
      <c r="A918" s="481"/>
      <c r="B918" s="481"/>
      <c r="C918" s="481"/>
      <c r="D918" s="481"/>
      <c r="E918" s="481"/>
      <c r="F918" s="339"/>
      <c r="G918" s="340" t="str">
        <f>IF(ISNUMBER(E918),E918/'Bulk DivVar Analysis'!$C$114,"")</f>
        <v/>
      </c>
      <c r="H918" s="338" t="str">
        <f>IF(ISNUMBER(E918), IF(G918&gt;'Bulk DivVar Analysis'!$D$116,"Pass","Fail"),"")</f>
        <v/>
      </c>
      <c r="I918" s="338" t="str">
        <f t="shared" si="16"/>
        <v/>
      </c>
      <c r="J918" s="339"/>
      <c r="K918" s="339"/>
      <c r="L918" s="339"/>
      <c r="M918" s="339"/>
      <c r="N918" s="339"/>
      <c r="O918" s="339"/>
      <c r="P918" s="339"/>
      <c r="Q918" s="339"/>
    </row>
    <row r="919" spans="1:17" ht="13.5" customHeight="1">
      <c r="A919" s="481"/>
      <c r="B919" s="481"/>
      <c r="C919" s="481"/>
      <c r="D919" s="481"/>
      <c r="E919" s="481"/>
      <c r="F919" s="339"/>
      <c r="G919" s="340" t="str">
        <f>IF(ISNUMBER(E919),E919/'Bulk DivVar Analysis'!$C$114,"")</f>
        <v/>
      </c>
      <c r="H919" s="338" t="str">
        <f>IF(ISNUMBER(E919), IF(G919&gt;'Bulk DivVar Analysis'!$D$116,"Pass","Fail"),"")</f>
        <v/>
      </c>
      <c r="I919" s="338" t="str">
        <f t="shared" si="16"/>
        <v/>
      </c>
      <c r="J919" s="339"/>
      <c r="K919" s="339"/>
      <c r="L919" s="339"/>
      <c r="M919" s="339"/>
      <c r="N919" s="339"/>
      <c r="O919" s="339"/>
      <c r="P919" s="339"/>
      <c r="Q919" s="339"/>
    </row>
    <row r="920" spans="1:17" ht="13.5" customHeight="1">
      <c r="A920" s="481"/>
      <c r="B920" s="481"/>
      <c r="C920" s="481"/>
      <c r="D920" s="481"/>
      <c r="E920" s="481"/>
      <c r="F920" s="339"/>
      <c r="G920" s="340" t="str">
        <f>IF(ISNUMBER(E920),E920/'Bulk DivVar Analysis'!$C$114,"")</f>
        <v/>
      </c>
      <c r="H920" s="338" t="str">
        <f>IF(ISNUMBER(E920), IF(G920&gt;'Bulk DivVar Analysis'!$D$116,"Pass","Fail"),"")</f>
        <v/>
      </c>
      <c r="I920" s="338" t="str">
        <f t="shared" si="16"/>
        <v/>
      </c>
      <c r="J920" s="339"/>
      <c r="K920" s="339"/>
      <c r="L920" s="339"/>
      <c r="M920" s="339"/>
      <c r="N920" s="339"/>
      <c r="O920" s="339"/>
      <c r="P920" s="339"/>
      <c r="Q920" s="339"/>
    </row>
    <row r="921" spans="1:17" ht="13.5" customHeight="1">
      <c r="A921" s="481"/>
      <c r="B921" s="481"/>
      <c r="C921" s="481"/>
      <c r="D921" s="481"/>
      <c r="E921" s="481"/>
      <c r="F921" s="339"/>
      <c r="G921" s="340" t="str">
        <f>IF(ISNUMBER(E921),E921/'Bulk DivVar Analysis'!$C$114,"")</f>
        <v/>
      </c>
      <c r="H921" s="338" t="str">
        <f>IF(ISNUMBER(E921), IF(G921&gt;'Bulk DivVar Analysis'!$D$116,"Pass","Fail"),"")</f>
        <v/>
      </c>
      <c r="I921" s="338" t="str">
        <f t="shared" si="16"/>
        <v/>
      </c>
      <c r="J921" s="339"/>
      <c r="K921" s="339"/>
      <c r="L921" s="339"/>
      <c r="M921" s="339"/>
      <c r="N921" s="339"/>
      <c r="O921" s="339"/>
      <c r="P921" s="339"/>
      <c r="Q921" s="339"/>
    </row>
    <row r="922" spans="1:17" ht="13.5" customHeight="1">
      <c r="A922" s="481"/>
      <c r="B922" s="481"/>
      <c r="C922" s="481"/>
      <c r="D922" s="481"/>
      <c r="E922" s="481"/>
      <c r="F922" s="339"/>
      <c r="G922" s="340" t="str">
        <f>IF(ISNUMBER(E922),E922/'Bulk DivVar Analysis'!$C$114,"")</f>
        <v/>
      </c>
      <c r="H922" s="338" t="str">
        <f>IF(ISNUMBER(E922), IF(G922&gt;'Bulk DivVar Analysis'!$D$116,"Pass","Fail"),"")</f>
        <v/>
      </c>
      <c r="I922" s="338" t="str">
        <f t="shared" si="16"/>
        <v/>
      </c>
      <c r="J922" s="339"/>
      <c r="K922" s="339"/>
      <c r="L922" s="339"/>
      <c r="M922" s="339"/>
      <c r="N922" s="339"/>
      <c r="O922" s="339"/>
      <c r="P922" s="339"/>
      <c r="Q922" s="339"/>
    </row>
    <row r="923" spans="1:17" ht="13.5" customHeight="1">
      <c r="A923" s="481"/>
      <c r="B923" s="481"/>
      <c r="C923" s="481"/>
      <c r="D923" s="481"/>
      <c r="E923" s="481"/>
      <c r="F923" s="339"/>
      <c r="G923" s="340" t="str">
        <f>IF(ISNUMBER(E923),E923/'Bulk DivVar Analysis'!$C$114,"")</f>
        <v/>
      </c>
      <c r="H923" s="338" t="str">
        <f>IF(ISNUMBER(E923), IF(G923&gt;'Bulk DivVar Analysis'!$D$116,"Pass","Fail"),"")</f>
        <v/>
      </c>
      <c r="I923" s="338" t="str">
        <f t="shared" si="16"/>
        <v/>
      </c>
      <c r="J923" s="339"/>
      <c r="K923" s="339"/>
      <c r="L923" s="339"/>
      <c r="M923" s="339"/>
      <c r="N923" s="339"/>
      <c r="O923" s="339"/>
      <c r="P923" s="339"/>
      <c r="Q923" s="339"/>
    </row>
    <row r="924" spans="1:17" ht="13.5" customHeight="1">
      <c r="A924" s="481"/>
      <c r="B924" s="481"/>
      <c r="C924" s="481"/>
      <c r="D924" s="481"/>
      <c r="E924" s="481"/>
      <c r="F924" s="339"/>
      <c r="G924" s="340" t="str">
        <f>IF(ISNUMBER(E924),E924/'Bulk DivVar Analysis'!$C$114,"")</f>
        <v/>
      </c>
      <c r="H924" s="338" t="str">
        <f>IF(ISNUMBER(E924), IF(G924&gt;'Bulk DivVar Analysis'!$D$116,"Pass","Fail"),"")</f>
        <v/>
      </c>
      <c r="I924" s="338" t="str">
        <f t="shared" si="16"/>
        <v/>
      </c>
      <c r="J924" s="339"/>
      <c r="K924" s="339"/>
      <c r="L924" s="339"/>
      <c r="M924" s="339"/>
      <c r="N924" s="339"/>
      <c r="O924" s="339"/>
      <c r="P924" s="339"/>
      <c r="Q924" s="339"/>
    </row>
    <row r="925" spans="1:17" ht="13.5" customHeight="1">
      <c r="A925" s="481"/>
      <c r="B925" s="481"/>
      <c r="C925" s="481"/>
      <c r="D925" s="481"/>
      <c r="E925" s="481"/>
      <c r="F925" s="339"/>
      <c r="G925" s="340" t="str">
        <f>IF(ISNUMBER(E925),E925/'Bulk DivVar Analysis'!$C$114,"")</f>
        <v/>
      </c>
      <c r="H925" s="338" t="str">
        <f>IF(ISNUMBER(E925), IF(G925&gt;'Bulk DivVar Analysis'!$D$116,"Pass","Fail"),"")</f>
        <v/>
      </c>
      <c r="I925" s="338" t="str">
        <f t="shared" si="16"/>
        <v/>
      </c>
      <c r="J925" s="339"/>
      <c r="K925" s="339"/>
      <c r="L925" s="339"/>
      <c r="M925" s="339"/>
      <c r="N925" s="339"/>
      <c r="O925" s="339"/>
      <c r="P925" s="339"/>
      <c r="Q925" s="339"/>
    </row>
    <row r="926" spans="1:17" ht="13.5" customHeight="1">
      <c r="A926" s="481"/>
      <c r="B926" s="481"/>
      <c r="C926" s="481"/>
      <c r="D926" s="481"/>
      <c r="E926" s="481"/>
      <c r="F926" s="339"/>
      <c r="G926" s="340" t="str">
        <f>IF(ISNUMBER(E926),E926/'Bulk DivVar Analysis'!$C$114,"")</f>
        <v/>
      </c>
      <c r="H926" s="338" t="str">
        <f>IF(ISNUMBER(E926), IF(G926&gt;'Bulk DivVar Analysis'!$D$116,"Pass","Fail"),"")</f>
        <v/>
      </c>
      <c r="I926" s="338" t="str">
        <f t="shared" si="16"/>
        <v/>
      </c>
      <c r="J926" s="339"/>
      <c r="K926" s="339"/>
      <c r="L926" s="339"/>
      <c r="M926" s="339"/>
      <c r="N926" s="339"/>
      <c r="O926" s="339"/>
      <c r="P926" s="339"/>
      <c r="Q926" s="339"/>
    </row>
    <row r="927" spans="1:17" ht="13.5" customHeight="1">
      <c r="A927" s="481"/>
      <c r="B927" s="481"/>
      <c r="C927" s="481"/>
      <c r="D927" s="481"/>
      <c r="E927" s="481"/>
      <c r="F927" s="339"/>
      <c r="G927" s="340" t="str">
        <f>IF(ISNUMBER(E927),E927/'Bulk DivVar Analysis'!$C$114,"")</f>
        <v/>
      </c>
      <c r="H927" s="338" t="str">
        <f>IF(ISNUMBER(E927), IF(G927&gt;'Bulk DivVar Analysis'!$D$116,"Pass","Fail"),"")</f>
        <v/>
      </c>
      <c r="I927" s="338" t="str">
        <f t="shared" si="16"/>
        <v/>
      </c>
      <c r="J927" s="339"/>
      <c r="K927" s="339"/>
      <c r="L927" s="339"/>
      <c r="M927" s="339"/>
      <c r="N927" s="339"/>
      <c r="O927" s="339"/>
      <c r="P927" s="339"/>
      <c r="Q927" s="339"/>
    </row>
    <row r="928" spans="1:17" ht="13.5" customHeight="1">
      <c r="A928" s="481"/>
      <c r="B928" s="481"/>
      <c r="C928" s="481"/>
      <c r="D928" s="481"/>
      <c r="E928" s="481"/>
      <c r="F928" s="339"/>
      <c r="G928" s="340" t="str">
        <f>IF(ISNUMBER(E928),E928/'Bulk DivVar Analysis'!$C$114,"")</f>
        <v/>
      </c>
      <c r="H928" s="338" t="str">
        <f>IF(ISNUMBER(E928), IF(G928&gt;'Bulk DivVar Analysis'!$D$116,"Pass","Fail"),"")</f>
        <v/>
      </c>
      <c r="I928" s="338" t="str">
        <f t="shared" si="16"/>
        <v/>
      </c>
      <c r="J928" s="339"/>
      <c r="K928" s="339"/>
      <c r="L928" s="339"/>
      <c r="M928" s="339"/>
      <c r="N928" s="339"/>
      <c r="O928" s="339"/>
      <c r="P928" s="339"/>
      <c r="Q928" s="339"/>
    </row>
    <row r="929" spans="1:17" ht="13.5" customHeight="1">
      <c r="A929" s="481"/>
      <c r="B929" s="481"/>
      <c r="C929" s="481"/>
      <c r="D929" s="481"/>
      <c r="E929" s="481"/>
      <c r="F929" s="339"/>
      <c r="G929" s="340" t="str">
        <f>IF(ISNUMBER(E929),E929/'Bulk DivVar Analysis'!$C$114,"")</f>
        <v/>
      </c>
      <c r="H929" s="338" t="str">
        <f>IF(ISNUMBER(E929), IF(G929&gt;'Bulk DivVar Analysis'!$D$116,"Pass","Fail"),"")</f>
        <v/>
      </c>
      <c r="I929" s="338" t="str">
        <f t="shared" si="16"/>
        <v/>
      </c>
      <c r="J929" s="339"/>
      <c r="K929" s="339"/>
      <c r="L929" s="339"/>
      <c r="M929" s="339"/>
      <c r="N929" s="339"/>
      <c r="O929" s="339"/>
      <c r="P929" s="339"/>
      <c r="Q929" s="339"/>
    </row>
    <row r="930" spans="1:17" ht="13.5" customHeight="1">
      <c r="A930" s="481"/>
      <c r="B930" s="481"/>
      <c r="C930" s="481"/>
      <c r="D930" s="481"/>
      <c r="E930" s="481"/>
      <c r="F930" s="339"/>
      <c r="G930" s="340" t="str">
        <f>IF(ISNUMBER(E930),E930/'Bulk DivVar Analysis'!$C$114,"")</f>
        <v/>
      </c>
      <c r="H930" s="338" t="str">
        <f>IF(ISNUMBER(E930), IF(G930&gt;'Bulk DivVar Analysis'!$D$116,"Pass","Fail"),"")</f>
        <v/>
      </c>
      <c r="I930" s="338" t="str">
        <f t="shared" si="16"/>
        <v/>
      </c>
      <c r="J930" s="339"/>
      <c r="K930" s="339"/>
      <c r="L930" s="339"/>
      <c r="M930" s="339"/>
      <c r="N930" s="339"/>
      <c r="O930" s="339"/>
      <c r="P930" s="339"/>
      <c r="Q930" s="339"/>
    </row>
    <row r="931" spans="1:17" ht="13.5" customHeight="1">
      <c r="A931" s="481"/>
      <c r="B931" s="481"/>
      <c r="C931" s="481"/>
      <c r="D931" s="481"/>
      <c r="E931" s="481"/>
      <c r="F931" s="339"/>
      <c r="G931" s="340" t="str">
        <f>IF(ISNUMBER(E931),E931/'Bulk DivVar Analysis'!$C$114,"")</f>
        <v/>
      </c>
      <c r="H931" s="338" t="str">
        <f>IF(ISNUMBER(E931), IF(G931&gt;'Bulk DivVar Analysis'!$D$116,"Pass","Fail"),"")</f>
        <v/>
      </c>
      <c r="I931" s="338" t="str">
        <f t="shared" si="16"/>
        <v/>
      </c>
      <c r="J931" s="339"/>
      <c r="K931" s="339"/>
      <c r="L931" s="339"/>
      <c r="M931" s="339"/>
      <c r="N931" s="339"/>
      <c r="O931" s="339"/>
      <c r="P931" s="339"/>
      <c r="Q931" s="339"/>
    </row>
    <row r="932" spans="1:17" ht="13.5" customHeight="1">
      <c r="A932" s="481"/>
      <c r="B932" s="481"/>
      <c r="C932" s="481"/>
      <c r="D932" s="481"/>
      <c r="E932" s="481"/>
      <c r="F932" s="339"/>
      <c r="G932" s="340" t="str">
        <f>IF(ISNUMBER(E932),E932/'Bulk DivVar Analysis'!$C$114,"")</f>
        <v/>
      </c>
      <c r="H932" s="338" t="str">
        <f>IF(ISNUMBER(E932), IF(G932&gt;'Bulk DivVar Analysis'!$D$116,"Pass","Fail"),"")</f>
        <v/>
      </c>
      <c r="I932" s="338" t="str">
        <f t="shared" si="16"/>
        <v/>
      </c>
      <c r="J932" s="339"/>
      <c r="K932" s="339"/>
      <c r="L932" s="339"/>
      <c r="M932" s="339"/>
      <c r="N932" s="339"/>
      <c r="O932" s="339"/>
      <c r="P932" s="339"/>
      <c r="Q932" s="339"/>
    </row>
    <row r="933" spans="1:17" ht="13.5" customHeight="1">
      <c r="A933" s="481"/>
      <c r="B933" s="481"/>
      <c r="C933" s="481"/>
      <c r="D933" s="481"/>
      <c r="E933" s="481"/>
      <c r="F933" s="339"/>
      <c r="G933" s="340" t="str">
        <f>IF(ISNUMBER(E933),E933/'Bulk DivVar Analysis'!$C$114,"")</f>
        <v/>
      </c>
      <c r="H933" s="338" t="str">
        <f>IF(ISNUMBER(E933), IF(G933&gt;'Bulk DivVar Analysis'!$D$116,"Pass","Fail"),"")</f>
        <v/>
      </c>
      <c r="I933" s="338" t="str">
        <f t="shared" si="16"/>
        <v/>
      </c>
      <c r="J933" s="339"/>
      <c r="K933" s="339"/>
      <c r="L933" s="339"/>
      <c r="M933" s="339"/>
      <c r="N933" s="339"/>
      <c r="O933" s="339"/>
      <c r="P933" s="339"/>
      <c r="Q933" s="339"/>
    </row>
    <row r="934" spans="1:17" ht="13.5" customHeight="1">
      <c r="A934" s="481"/>
      <c r="B934" s="481"/>
      <c r="C934" s="481"/>
      <c r="D934" s="481"/>
      <c r="E934" s="481"/>
      <c r="F934" s="339"/>
      <c r="G934" s="340" t="str">
        <f>IF(ISNUMBER(E934),E934/'Bulk DivVar Analysis'!$C$114,"")</f>
        <v/>
      </c>
      <c r="H934" s="338" t="str">
        <f>IF(ISNUMBER(E934), IF(G934&gt;'Bulk DivVar Analysis'!$D$116,"Pass","Fail"),"")</f>
        <v/>
      </c>
      <c r="I934" s="338" t="str">
        <f t="shared" si="16"/>
        <v/>
      </c>
      <c r="J934" s="339"/>
      <c r="K934" s="339"/>
      <c r="L934" s="339"/>
      <c r="M934" s="339"/>
      <c r="N934" s="339"/>
      <c r="O934" s="339"/>
      <c r="P934" s="339"/>
      <c r="Q934" s="339"/>
    </row>
    <row r="935" spans="1:17" ht="13.5" customHeight="1">
      <c r="A935" s="481"/>
      <c r="B935" s="481"/>
      <c r="C935" s="481"/>
      <c r="D935" s="481"/>
      <c r="E935" s="481"/>
      <c r="F935" s="339"/>
      <c r="G935" s="340" t="str">
        <f>IF(ISNUMBER(E935),E935/'Bulk DivVar Analysis'!$C$114,"")</f>
        <v/>
      </c>
      <c r="H935" s="338" t="str">
        <f>IF(ISNUMBER(E935), IF(G935&gt;'Bulk DivVar Analysis'!$D$116,"Pass","Fail"),"")</f>
        <v/>
      </c>
      <c r="I935" s="338" t="str">
        <f t="shared" si="16"/>
        <v/>
      </c>
      <c r="J935" s="339"/>
      <c r="K935" s="339"/>
      <c r="L935" s="339"/>
      <c r="M935" s="339"/>
      <c r="N935" s="339"/>
      <c r="O935" s="339"/>
      <c r="P935" s="339"/>
      <c r="Q935" s="339"/>
    </row>
    <row r="936" spans="1:17" ht="13.5" customHeight="1">
      <c r="A936" s="481"/>
      <c r="B936" s="481"/>
      <c r="C936" s="481"/>
      <c r="D936" s="481"/>
      <c r="E936" s="481"/>
      <c r="F936" s="339"/>
      <c r="G936" s="340" t="str">
        <f>IF(ISNUMBER(E936),E936/'Bulk DivVar Analysis'!$C$114,"")</f>
        <v/>
      </c>
      <c r="H936" s="338" t="str">
        <f>IF(ISNUMBER(E936), IF(G936&gt;'Bulk DivVar Analysis'!$D$116,"Pass","Fail"),"")</f>
        <v/>
      </c>
      <c r="I936" s="338" t="str">
        <f t="shared" si="16"/>
        <v/>
      </c>
      <c r="J936" s="339"/>
      <c r="K936" s="339"/>
      <c r="L936" s="339"/>
      <c r="M936" s="339"/>
      <c r="N936" s="339"/>
      <c r="O936" s="339"/>
      <c r="P936" s="339"/>
      <c r="Q936" s="339"/>
    </row>
    <row r="937" spans="1:17" ht="13.5" customHeight="1">
      <c r="A937" s="481"/>
      <c r="B937" s="481"/>
      <c r="C937" s="481"/>
      <c r="D937" s="481"/>
      <c r="E937" s="481"/>
      <c r="F937" s="339"/>
      <c r="G937" s="340" t="str">
        <f>IF(ISNUMBER(E937),E937/'Bulk DivVar Analysis'!$C$114,"")</f>
        <v/>
      </c>
      <c r="H937" s="338" t="str">
        <f>IF(ISNUMBER(E937), IF(G937&gt;'Bulk DivVar Analysis'!$D$116,"Pass","Fail"),"")</f>
        <v/>
      </c>
      <c r="I937" s="338" t="str">
        <f t="shared" si="16"/>
        <v/>
      </c>
      <c r="J937" s="339"/>
      <c r="K937" s="339"/>
      <c r="L937" s="339"/>
      <c r="M937" s="339"/>
      <c r="N937" s="339"/>
      <c r="O937" s="339"/>
      <c r="P937" s="339"/>
      <c r="Q937" s="339"/>
    </row>
    <row r="938" spans="1:17" ht="13.5" customHeight="1">
      <c r="A938" s="481"/>
      <c r="B938" s="481"/>
      <c r="C938" s="481"/>
      <c r="D938" s="481"/>
      <c r="E938" s="481"/>
      <c r="F938" s="339"/>
      <c r="G938" s="340" t="str">
        <f>IF(ISNUMBER(E938),E938/'Bulk DivVar Analysis'!$C$114,"")</f>
        <v/>
      </c>
      <c r="H938" s="338" t="str">
        <f>IF(ISNUMBER(E938), IF(G938&gt;'Bulk DivVar Analysis'!$D$116,"Pass","Fail"),"")</f>
        <v/>
      </c>
      <c r="I938" s="338" t="str">
        <f t="shared" si="16"/>
        <v/>
      </c>
      <c r="J938" s="339"/>
      <c r="K938" s="339"/>
      <c r="L938" s="339"/>
      <c r="M938" s="339"/>
      <c r="N938" s="339"/>
      <c r="O938" s="339"/>
      <c r="P938" s="339"/>
      <c r="Q938" s="339"/>
    </row>
    <row r="939" spans="1:17" ht="13.5" customHeight="1">
      <c r="A939" s="481"/>
      <c r="B939" s="481"/>
      <c r="C939" s="481"/>
      <c r="D939" s="481"/>
      <c r="E939" s="481"/>
      <c r="F939" s="339"/>
      <c r="G939" s="340" t="str">
        <f>IF(ISNUMBER(E939),E939/'Bulk DivVar Analysis'!$C$114,"")</f>
        <v/>
      </c>
      <c r="H939" s="338" t="str">
        <f>IF(ISNUMBER(E939), IF(G939&gt;'Bulk DivVar Analysis'!$D$116,"Pass","Fail"),"")</f>
        <v/>
      </c>
      <c r="I939" s="338" t="str">
        <f t="shared" si="16"/>
        <v/>
      </c>
      <c r="J939" s="339"/>
      <c r="K939" s="339"/>
      <c r="L939" s="339"/>
      <c r="M939" s="339"/>
      <c r="N939" s="339"/>
      <c r="O939" s="339"/>
      <c r="P939" s="339"/>
      <c r="Q939" s="339"/>
    </row>
    <row r="940" spans="1:17" ht="13.5" customHeight="1">
      <c r="A940" s="481"/>
      <c r="B940" s="481"/>
      <c r="C940" s="481"/>
      <c r="D940" s="481"/>
      <c r="E940" s="481"/>
      <c r="F940" s="339"/>
      <c r="G940" s="340" t="str">
        <f>IF(ISNUMBER(E940),E940/'Bulk DivVar Analysis'!$C$114,"")</f>
        <v/>
      </c>
      <c r="H940" s="338" t="str">
        <f>IF(ISNUMBER(E940), IF(G940&gt;'Bulk DivVar Analysis'!$D$116,"Pass","Fail"),"")</f>
        <v/>
      </c>
      <c r="I940" s="338" t="str">
        <f t="shared" si="16"/>
        <v/>
      </c>
      <c r="J940" s="339"/>
      <c r="K940" s="339"/>
      <c r="L940" s="339"/>
      <c r="M940" s="339"/>
      <c r="N940" s="339"/>
      <c r="O940" s="339"/>
      <c r="P940" s="339"/>
      <c r="Q940" s="339"/>
    </row>
    <row r="941" spans="1:17" ht="13.5" customHeight="1">
      <c r="A941" s="481"/>
      <c r="B941" s="481"/>
      <c r="C941" s="481"/>
      <c r="D941" s="481"/>
      <c r="E941" s="481"/>
      <c r="F941" s="339"/>
      <c r="G941" s="340" t="str">
        <f>IF(ISNUMBER(E941),E941/'Bulk DivVar Analysis'!$C$114,"")</f>
        <v/>
      </c>
      <c r="H941" s="338" t="str">
        <f>IF(ISNUMBER(E941), IF(G941&gt;'Bulk DivVar Analysis'!$D$116,"Pass","Fail"),"")</f>
        <v/>
      </c>
      <c r="I941" s="338" t="str">
        <f t="shared" si="16"/>
        <v/>
      </c>
      <c r="J941" s="339"/>
      <c r="K941" s="339"/>
      <c r="L941" s="339"/>
      <c r="M941" s="339"/>
      <c r="N941" s="339"/>
      <c r="O941" s="339"/>
      <c r="P941" s="339"/>
      <c r="Q941" s="339"/>
    </row>
    <row r="942" spans="1:17" ht="13.5" customHeight="1">
      <c r="A942" s="481"/>
      <c r="B942" s="481"/>
      <c r="C942" s="481"/>
      <c r="D942" s="481"/>
      <c r="E942" s="481"/>
      <c r="F942" s="339"/>
      <c r="G942" s="340" t="str">
        <f>IF(ISNUMBER(E942),E942/'Bulk DivVar Analysis'!$C$114,"")</f>
        <v/>
      </c>
      <c r="H942" s="338" t="str">
        <f>IF(ISNUMBER(E942), IF(G942&gt;'Bulk DivVar Analysis'!$D$116,"Pass","Fail"),"")</f>
        <v/>
      </c>
      <c r="I942" s="338" t="str">
        <f t="shared" si="16"/>
        <v/>
      </c>
      <c r="J942" s="339"/>
      <c r="K942" s="339"/>
      <c r="L942" s="339"/>
      <c r="M942" s="339"/>
      <c r="N942" s="339"/>
      <c r="O942" s="339"/>
      <c r="P942" s="339"/>
      <c r="Q942" s="339"/>
    </row>
    <row r="943" spans="1:17" ht="13.5" customHeight="1">
      <c r="A943" s="481"/>
      <c r="B943" s="481"/>
      <c r="C943" s="481"/>
      <c r="D943" s="481"/>
      <c r="E943" s="481"/>
      <c r="F943" s="339"/>
      <c r="G943" s="340" t="str">
        <f>IF(ISNUMBER(E943),E943/'Bulk DivVar Analysis'!$C$114,"")</f>
        <v/>
      </c>
      <c r="H943" s="338" t="str">
        <f>IF(ISNUMBER(E943), IF(G943&gt;'Bulk DivVar Analysis'!$D$116,"Pass","Fail"),"")</f>
        <v/>
      </c>
      <c r="I943" s="338" t="str">
        <f t="shared" si="16"/>
        <v/>
      </c>
      <c r="J943" s="339"/>
      <c r="K943" s="339"/>
      <c r="L943" s="339"/>
      <c r="M943" s="339"/>
      <c r="N943" s="339"/>
      <c r="O943" s="339"/>
      <c r="P943" s="339"/>
      <c r="Q943" s="339"/>
    </row>
    <row r="944" spans="1:17" ht="13.5" customHeight="1">
      <c r="A944" s="481"/>
      <c r="B944" s="481"/>
      <c r="C944" s="481"/>
      <c r="D944" s="481"/>
      <c r="E944" s="481"/>
      <c r="F944" s="339"/>
      <c r="G944" s="340" t="str">
        <f>IF(ISNUMBER(E944),E944/'Bulk DivVar Analysis'!$C$114,"")</f>
        <v/>
      </c>
      <c r="H944" s="338" t="str">
        <f>IF(ISNUMBER(E944), IF(G944&gt;'Bulk DivVar Analysis'!$D$116,"Pass","Fail"),"")</f>
        <v/>
      </c>
      <c r="I944" s="338" t="str">
        <f t="shared" si="16"/>
        <v/>
      </c>
      <c r="J944" s="339"/>
      <c r="K944" s="339"/>
      <c r="L944" s="339"/>
      <c r="M944" s="339"/>
      <c r="N944" s="339"/>
      <c r="O944" s="339"/>
      <c r="P944" s="339"/>
      <c r="Q944" s="339"/>
    </row>
    <row r="945" spans="1:17" ht="13.5" customHeight="1">
      <c r="A945" s="481"/>
      <c r="B945" s="481"/>
      <c r="C945" s="481"/>
      <c r="D945" s="481"/>
      <c r="E945" s="481"/>
      <c r="F945" s="339"/>
      <c r="G945" s="340" t="str">
        <f>IF(ISNUMBER(E945),E945/'Bulk DivVar Analysis'!$C$114,"")</f>
        <v/>
      </c>
      <c r="H945" s="338" t="str">
        <f>IF(ISNUMBER(E945), IF(G945&gt;'Bulk DivVar Analysis'!$D$116,"Pass","Fail"),"")</f>
        <v/>
      </c>
      <c r="I945" s="338" t="str">
        <f t="shared" si="16"/>
        <v/>
      </c>
      <c r="J945" s="339"/>
      <c r="K945" s="339"/>
      <c r="L945" s="339"/>
      <c r="M945" s="339"/>
      <c r="N945" s="339"/>
      <c r="O945" s="339"/>
      <c r="P945" s="339"/>
      <c r="Q945" s="339"/>
    </row>
    <row r="946" spans="1:17" ht="13.5" customHeight="1">
      <c r="A946" s="481"/>
      <c r="B946" s="481"/>
      <c r="C946" s="481"/>
      <c r="D946" s="481"/>
      <c r="E946" s="481"/>
      <c r="F946" s="339"/>
      <c r="G946" s="340" t="str">
        <f>IF(ISNUMBER(E946),E946/'Bulk DivVar Analysis'!$C$114,"")</f>
        <v/>
      </c>
      <c r="H946" s="338" t="str">
        <f>IF(ISNUMBER(E946), IF(G946&gt;'Bulk DivVar Analysis'!$D$116,"Pass","Fail"),"")</f>
        <v/>
      </c>
      <c r="I946" s="338" t="str">
        <f t="shared" si="16"/>
        <v/>
      </c>
      <c r="J946" s="339"/>
      <c r="K946" s="339"/>
      <c r="L946" s="339"/>
      <c r="M946" s="339"/>
      <c r="N946" s="339"/>
      <c r="O946" s="339"/>
      <c r="P946" s="339"/>
      <c r="Q946" s="339"/>
    </row>
    <row r="947" spans="1:17" ht="13.5" customHeight="1">
      <c r="A947" s="481"/>
      <c r="B947" s="481"/>
      <c r="C947" s="481"/>
      <c r="D947" s="481"/>
      <c r="E947" s="481"/>
      <c r="F947" s="339"/>
      <c r="G947" s="340" t="str">
        <f>IF(ISNUMBER(E947),E947/'Bulk DivVar Analysis'!$C$114,"")</f>
        <v/>
      </c>
      <c r="H947" s="338" t="str">
        <f>IF(ISNUMBER(E947), IF(G947&gt;'Bulk DivVar Analysis'!$D$116,"Pass","Fail"),"")</f>
        <v/>
      </c>
      <c r="I947" s="338" t="str">
        <f t="shared" si="16"/>
        <v/>
      </c>
      <c r="J947" s="339"/>
      <c r="K947" s="339"/>
      <c r="L947" s="339"/>
      <c r="M947" s="339"/>
      <c r="N947" s="339"/>
      <c r="O947" s="339"/>
      <c r="P947" s="339"/>
      <c r="Q947" s="339"/>
    </row>
    <row r="948" spans="1:17" ht="13.5" customHeight="1">
      <c r="A948" s="481"/>
      <c r="B948" s="481"/>
      <c r="C948" s="481"/>
      <c r="D948" s="481"/>
      <c r="E948" s="481"/>
      <c r="F948" s="339"/>
      <c r="G948" s="340" t="str">
        <f>IF(ISNUMBER(E948),E948/'Bulk DivVar Analysis'!$C$114,"")</f>
        <v/>
      </c>
      <c r="H948" s="338" t="str">
        <f>IF(ISNUMBER(E948), IF(G948&gt;'Bulk DivVar Analysis'!$D$116,"Pass","Fail"),"")</f>
        <v/>
      </c>
      <c r="I948" s="338" t="str">
        <f t="shared" si="16"/>
        <v/>
      </c>
      <c r="J948" s="339"/>
      <c r="K948" s="339"/>
      <c r="L948" s="339"/>
      <c r="M948" s="339"/>
      <c r="N948" s="339"/>
      <c r="O948" s="339"/>
      <c r="P948" s="339"/>
      <c r="Q948" s="339"/>
    </row>
    <row r="949" spans="1:17" ht="13.5" customHeight="1">
      <c r="A949" s="481"/>
      <c r="B949" s="481"/>
      <c r="C949" s="481"/>
      <c r="D949" s="481"/>
      <c r="E949" s="481"/>
      <c r="F949" s="339"/>
      <c r="G949" s="340" t="str">
        <f>IF(ISNUMBER(E949),E949/'Bulk DivVar Analysis'!$C$114,"")</f>
        <v/>
      </c>
      <c r="H949" s="338" t="str">
        <f>IF(ISNUMBER(E949), IF(G949&gt;'Bulk DivVar Analysis'!$D$116,"Pass","Fail"),"")</f>
        <v/>
      </c>
      <c r="I949" s="338" t="str">
        <f t="shared" si="16"/>
        <v/>
      </c>
      <c r="J949" s="339"/>
      <c r="K949" s="339"/>
      <c r="L949" s="339"/>
      <c r="M949" s="339"/>
      <c r="N949" s="339"/>
      <c r="O949" s="339"/>
      <c r="P949" s="339"/>
      <c r="Q949" s="339"/>
    </row>
    <row r="950" spans="1:17" ht="13.5" customHeight="1">
      <c r="A950" s="481"/>
      <c r="B950" s="481"/>
      <c r="C950" s="481"/>
      <c r="D950" s="481"/>
      <c r="E950" s="481"/>
      <c r="F950" s="339"/>
      <c r="G950" s="340" t="str">
        <f>IF(ISNUMBER(E950),E950/'Bulk DivVar Analysis'!$C$114,"")</f>
        <v/>
      </c>
      <c r="H950" s="338" t="str">
        <f>IF(ISNUMBER(E950), IF(G950&gt;'Bulk DivVar Analysis'!$D$116,"Pass","Fail"),"")</f>
        <v/>
      </c>
      <c r="I950" s="338" t="str">
        <f t="shared" si="16"/>
        <v/>
      </c>
      <c r="J950" s="339"/>
      <c r="K950" s="339"/>
      <c r="L950" s="339"/>
      <c r="M950" s="339"/>
      <c r="N950" s="339"/>
      <c r="O950" s="339"/>
      <c r="P950" s="339"/>
      <c r="Q950" s="339"/>
    </row>
    <row r="951" spans="1:17" ht="13.5" customHeight="1">
      <c r="A951" s="481"/>
      <c r="B951" s="481"/>
      <c r="C951" s="481"/>
      <c r="D951" s="481"/>
      <c r="E951" s="481"/>
      <c r="F951" s="339"/>
      <c r="G951" s="340" t="str">
        <f>IF(ISNUMBER(E951),E951/'Bulk DivVar Analysis'!$C$114,"")</f>
        <v/>
      </c>
      <c r="H951" s="338" t="str">
        <f>IF(ISNUMBER(E951), IF(G951&gt;'Bulk DivVar Analysis'!$D$116,"Pass","Fail"),"")</f>
        <v/>
      </c>
      <c r="I951" s="338" t="str">
        <f t="shared" si="16"/>
        <v/>
      </c>
      <c r="J951" s="339"/>
      <c r="K951" s="339"/>
      <c r="L951" s="339"/>
      <c r="M951" s="339"/>
      <c r="N951" s="339"/>
      <c r="O951" s="339"/>
      <c r="P951" s="339"/>
      <c r="Q951" s="339"/>
    </row>
    <row r="952" spans="1:17" ht="13.5" customHeight="1">
      <c r="A952" s="481"/>
      <c r="B952" s="481"/>
      <c r="C952" s="481"/>
      <c r="D952" s="481"/>
      <c r="E952" s="481"/>
      <c r="F952" s="339"/>
      <c r="G952" s="340" t="str">
        <f>IF(ISNUMBER(E952),E952/'Bulk DivVar Analysis'!$C$114,"")</f>
        <v/>
      </c>
      <c r="H952" s="338" t="str">
        <f>IF(ISNUMBER(E952), IF(G952&gt;'Bulk DivVar Analysis'!$D$116,"Pass","Fail"),"")</f>
        <v/>
      </c>
      <c r="I952" s="338" t="str">
        <f t="shared" si="16"/>
        <v/>
      </c>
      <c r="J952" s="339"/>
      <c r="K952" s="339"/>
      <c r="L952" s="339"/>
      <c r="M952" s="339"/>
      <c r="N952" s="339"/>
      <c r="O952" s="339"/>
      <c r="P952" s="339"/>
      <c r="Q952" s="339"/>
    </row>
    <row r="953" spans="1:17" ht="13.5" customHeight="1">
      <c r="A953" s="481"/>
      <c r="B953" s="481"/>
      <c r="C953" s="481"/>
      <c r="D953" s="481"/>
      <c r="E953" s="481"/>
      <c r="F953" s="339"/>
      <c r="G953" s="340" t="str">
        <f>IF(ISNUMBER(E953),E953/'Bulk DivVar Analysis'!$C$114,"")</f>
        <v/>
      </c>
      <c r="H953" s="338" t="str">
        <f>IF(ISNUMBER(E953), IF(G953&gt;'Bulk DivVar Analysis'!$D$116,"Pass","Fail"),"")</f>
        <v/>
      </c>
      <c r="I953" s="338" t="str">
        <f t="shared" si="16"/>
        <v/>
      </c>
      <c r="J953" s="339"/>
      <c r="K953" s="339"/>
      <c r="L953" s="339"/>
      <c r="M953" s="339"/>
      <c r="N953" s="339"/>
      <c r="O953" s="339"/>
      <c r="P953" s="339"/>
      <c r="Q953" s="339"/>
    </row>
    <row r="954" spans="1:17" ht="13.5" customHeight="1">
      <c r="A954" s="481"/>
      <c r="B954" s="481"/>
      <c r="C954" s="481"/>
      <c r="D954" s="481"/>
      <c r="E954" s="481"/>
      <c r="F954" s="339"/>
      <c r="G954" s="340" t="str">
        <f>IF(ISNUMBER(E954),E954/'Bulk DivVar Analysis'!$C$114,"")</f>
        <v/>
      </c>
      <c r="H954" s="338" t="str">
        <f>IF(ISNUMBER(E954), IF(G954&gt;'Bulk DivVar Analysis'!$D$116,"Pass","Fail"),"")</f>
        <v/>
      </c>
      <c r="I954" s="338" t="str">
        <f t="shared" si="16"/>
        <v/>
      </c>
      <c r="J954" s="339"/>
      <c r="K954" s="339"/>
      <c r="L954" s="339"/>
      <c r="M954" s="339"/>
      <c r="N954" s="339"/>
      <c r="O954" s="339"/>
      <c r="P954" s="339"/>
      <c r="Q954" s="339"/>
    </row>
    <row r="955" spans="1:17" ht="13.5" customHeight="1">
      <c r="A955" s="481"/>
      <c r="B955" s="481"/>
      <c r="C955" s="481"/>
      <c r="D955" s="481"/>
      <c r="E955" s="481"/>
      <c r="F955" s="339"/>
      <c r="G955" s="340" t="str">
        <f>IF(ISNUMBER(E955),E955/'Bulk DivVar Analysis'!$C$114,"")</f>
        <v/>
      </c>
      <c r="H955" s="338" t="str">
        <f>IF(ISNUMBER(E955), IF(G955&gt;'Bulk DivVar Analysis'!$D$116,"Pass","Fail"),"")</f>
        <v/>
      </c>
      <c r="I955" s="338" t="str">
        <f t="shared" si="16"/>
        <v/>
      </c>
      <c r="J955" s="339"/>
      <c r="K955" s="339"/>
      <c r="L955" s="339"/>
      <c r="M955" s="339"/>
      <c r="N955" s="339"/>
      <c r="O955" s="339"/>
      <c r="P955" s="339"/>
      <c r="Q955" s="339"/>
    </row>
    <row r="956" spans="1:17" ht="13.5" customHeight="1">
      <c r="A956" s="481"/>
      <c r="B956" s="481"/>
      <c r="C956" s="481"/>
      <c r="D956" s="481"/>
      <c r="E956" s="481"/>
      <c r="F956" s="339"/>
      <c r="G956" s="340" t="str">
        <f>IF(ISNUMBER(E956),E956/'Bulk DivVar Analysis'!$C$114,"")</f>
        <v/>
      </c>
      <c r="H956" s="338" t="str">
        <f>IF(ISNUMBER(E956), IF(G956&gt;'Bulk DivVar Analysis'!$D$116,"Pass","Fail"),"")</f>
        <v/>
      </c>
      <c r="I956" s="338" t="str">
        <f t="shared" si="16"/>
        <v/>
      </c>
      <c r="J956" s="339"/>
      <c r="K956" s="339"/>
      <c r="L956" s="339"/>
      <c r="M956" s="339"/>
      <c r="N956" s="339"/>
      <c r="O956" s="339"/>
      <c r="P956" s="339"/>
      <c r="Q956" s="339"/>
    </row>
    <row r="957" spans="1:17" ht="13.5" customHeight="1">
      <c r="A957" s="481"/>
      <c r="B957" s="481"/>
      <c r="C957" s="481"/>
      <c r="D957" s="481"/>
      <c r="E957" s="481"/>
      <c r="F957" s="339"/>
      <c r="G957" s="340" t="str">
        <f>IF(ISNUMBER(E957),E957/'Bulk DivVar Analysis'!$C$114,"")</f>
        <v/>
      </c>
      <c r="H957" s="338" t="str">
        <f>IF(ISNUMBER(E957), IF(G957&gt;'Bulk DivVar Analysis'!$D$116,"Pass","Fail"),"")</f>
        <v/>
      </c>
      <c r="I957" s="338" t="str">
        <f t="shared" si="16"/>
        <v/>
      </c>
      <c r="J957" s="339"/>
      <c r="K957" s="339"/>
      <c r="L957" s="339"/>
      <c r="M957" s="339"/>
      <c r="N957" s="339"/>
      <c r="O957" s="339"/>
      <c r="P957" s="339"/>
      <c r="Q957" s="339"/>
    </row>
    <row r="958" spans="1:17" ht="13.5" customHeight="1">
      <c r="A958" s="481"/>
      <c r="B958" s="481"/>
      <c r="C958" s="481"/>
      <c r="D958" s="481"/>
      <c r="E958" s="481"/>
      <c r="F958" s="339"/>
      <c r="G958" s="340" t="str">
        <f>IF(ISNUMBER(E958),E958/'Bulk DivVar Analysis'!$C$114,"")</f>
        <v/>
      </c>
      <c r="H958" s="338" t="str">
        <f>IF(ISNUMBER(E958), IF(G958&gt;'Bulk DivVar Analysis'!$D$116,"Pass","Fail"),"")</f>
        <v/>
      </c>
      <c r="I958" s="338" t="str">
        <f t="shared" si="16"/>
        <v/>
      </c>
      <c r="J958" s="339"/>
      <c r="K958" s="339"/>
      <c r="L958" s="339"/>
      <c r="M958" s="339"/>
      <c r="N958" s="339"/>
      <c r="O958" s="339"/>
      <c r="P958" s="339"/>
      <c r="Q958" s="339"/>
    </row>
    <row r="959" spans="1:17" ht="13.5" customHeight="1">
      <c r="A959" s="481"/>
      <c r="B959" s="481"/>
      <c r="C959" s="481"/>
      <c r="D959" s="481"/>
      <c r="E959" s="481"/>
      <c r="F959" s="339"/>
      <c r="G959" s="340" t="str">
        <f>IF(ISNUMBER(E959),E959/'Bulk DivVar Analysis'!$C$114,"")</f>
        <v/>
      </c>
      <c r="H959" s="338" t="str">
        <f>IF(ISNUMBER(E959), IF(G959&gt;'Bulk DivVar Analysis'!$D$116,"Pass","Fail"),"")</f>
        <v/>
      </c>
      <c r="I959" s="338" t="str">
        <f t="shared" si="16"/>
        <v/>
      </c>
      <c r="J959" s="339"/>
      <c r="K959" s="339"/>
      <c r="L959" s="339"/>
      <c r="M959" s="339"/>
      <c r="N959" s="339"/>
      <c r="O959" s="339"/>
      <c r="P959" s="339"/>
      <c r="Q959" s="339"/>
    </row>
    <row r="960" spans="1:17" ht="13.5" customHeight="1">
      <c r="A960" s="481"/>
      <c r="B960" s="481"/>
      <c r="C960" s="481"/>
      <c r="D960" s="481"/>
      <c r="E960" s="481"/>
      <c r="F960" s="339"/>
      <c r="G960" s="340" t="str">
        <f>IF(ISNUMBER(E960),E960/'Bulk DivVar Analysis'!$C$114,"")</f>
        <v/>
      </c>
      <c r="H960" s="338" t="str">
        <f>IF(ISNUMBER(E960), IF(G960&gt;'Bulk DivVar Analysis'!$D$116,"Pass","Fail"),"")</f>
        <v/>
      </c>
      <c r="I960" s="338" t="str">
        <f t="shared" si="16"/>
        <v/>
      </c>
      <c r="J960" s="339"/>
      <c r="K960" s="339"/>
      <c r="L960" s="339"/>
      <c r="M960" s="339"/>
      <c r="N960" s="339"/>
      <c r="O960" s="339"/>
      <c r="P960" s="339"/>
      <c r="Q960" s="339"/>
    </row>
    <row r="961" spans="1:17" ht="13.5" customHeight="1">
      <c r="A961" s="481"/>
      <c r="B961" s="481"/>
      <c r="C961" s="481"/>
      <c r="D961" s="481"/>
      <c r="E961" s="481"/>
      <c r="F961" s="339"/>
      <c r="G961" s="340" t="str">
        <f>IF(ISNUMBER(E961),E961/'Bulk DivVar Analysis'!$C$114,"")</f>
        <v/>
      </c>
      <c r="H961" s="338" t="str">
        <f>IF(ISNUMBER(E961), IF(G961&gt;'Bulk DivVar Analysis'!$D$116,"Pass","Fail"),"")</f>
        <v/>
      </c>
      <c r="I961" s="338" t="str">
        <f t="shared" si="16"/>
        <v/>
      </c>
      <c r="J961" s="339"/>
      <c r="K961" s="339"/>
      <c r="L961" s="339"/>
      <c r="M961" s="339"/>
      <c r="N961" s="339"/>
      <c r="O961" s="339"/>
      <c r="P961" s="339"/>
      <c r="Q961" s="339"/>
    </row>
    <row r="962" spans="1:17" ht="13.5" customHeight="1">
      <c r="A962" s="481"/>
      <c r="B962" s="481"/>
      <c r="C962" s="481"/>
      <c r="D962" s="481"/>
      <c r="E962" s="481"/>
      <c r="F962" s="339"/>
      <c r="G962" s="340" t="str">
        <f>IF(ISNUMBER(E962),E962/'Bulk DivVar Analysis'!$C$114,"")</f>
        <v/>
      </c>
      <c r="H962" s="338" t="str">
        <f>IF(ISNUMBER(E962), IF(G962&gt;'Bulk DivVar Analysis'!$D$116,"Pass","Fail"),"")</f>
        <v/>
      </c>
      <c r="I962" s="338" t="str">
        <f t="shared" si="16"/>
        <v/>
      </c>
      <c r="J962" s="339"/>
      <c r="K962" s="339"/>
      <c r="L962" s="339"/>
      <c r="M962" s="339"/>
      <c r="N962" s="339"/>
      <c r="O962" s="339"/>
      <c r="P962" s="339"/>
      <c r="Q962" s="339"/>
    </row>
    <row r="963" spans="1:17" ht="13.5" customHeight="1">
      <c r="A963" s="481"/>
      <c r="B963" s="481"/>
      <c r="C963" s="481"/>
      <c r="D963" s="481"/>
      <c r="E963" s="481"/>
      <c r="F963" s="339"/>
      <c r="G963" s="340" t="str">
        <f>IF(ISNUMBER(E963),E963/'Bulk DivVar Analysis'!$C$114,"")</f>
        <v/>
      </c>
      <c r="H963" s="338" t="str">
        <f>IF(ISNUMBER(E963), IF(G963&gt;'Bulk DivVar Analysis'!$D$116,"Pass","Fail"),"")</f>
        <v/>
      </c>
      <c r="I963" s="338" t="str">
        <f t="shared" ref="I963:I1026" si="17">_xlfn.TEXTJOIN("_",TRUE,B963,C963)</f>
        <v/>
      </c>
      <c r="J963" s="339"/>
      <c r="K963" s="339"/>
      <c r="L963" s="339"/>
      <c r="M963" s="339"/>
      <c r="N963" s="339"/>
      <c r="O963" s="339"/>
      <c r="P963" s="339"/>
      <c r="Q963" s="339"/>
    </row>
    <row r="964" spans="1:17" ht="13.5" customHeight="1">
      <c r="A964" s="481"/>
      <c r="B964" s="481"/>
      <c r="C964" s="481"/>
      <c r="D964" s="481"/>
      <c r="E964" s="481"/>
      <c r="F964" s="339"/>
      <c r="G964" s="340" t="str">
        <f>IF(ISNUMBER(E964),E964/'Bulk DivVar Analysis'!$C$114,"")</f>
        <v/>
      </c>
      <c r="H964" s="338" t="str">
        <f>IF(ISNUMBER(E964), IF(G964&gt;'Bulk DivVar Analysis'!$D$116,"Pass","Fail"),"")</f>
        <v/>
      </c>
      <c r="I964" s="338" t="str">
        <f t="shared" si="17"/>
        <v/>
      </c>
      <c r="J964" s="339"/>
      <c r="K964" s="339"/>
      <c r="L964" s="339"/>
      <c r="M964" s="339"/>
      <c r="N964" s="339"/>
      <c r="O964" s="339"/>
      <c r="P964" s="339"/>
      <c r="Q964" s="339"/>
    </row>
    <row r="965" spans="1:17" ht="13.5" customHeight="1">
      <c r="A965" s="481"/>
      <c r="B965" s="481"/>
      <c r="C965" s="481"/>
      <c r="D965" s="481"/>
      <c r="E965" s="481"/>
      <c r="F965" s="339"/>
      <c r="G965" s="340" t="str">
        <f>IF(ISNUMBER(E965),E965/'Bulk DivVar Analysis'!$C$114,"")</f>
        <v/>
      </c>
      <c r="H965" s="338" t="str">
        <f>IF(ISNUMBER(E965), IF(G965&gt;'Bulk DivVar Analysis'!$D$116,"Pass","Fail"),"")</f>
        <v/>
      </c>
      <c r="I965" s="338" t="str">
        <f t="shared" si="17"/>
        <v/>
      </c>
      <c r="J965" s="339"/>
      <c r="K965" s="339"/>
      <c r="L965" s="339"/>
      <c r="M965" s="339"/>
      <c r="N965" s="339"/>
      <c r="O965" s="339"/>
      <c r="P965" s="339"/>
      <c r="Q965" s="339"/>
    </row>
    <row r="966" spans="1:17" ht="13.5" customHeight="1">
      <c r="A966" s="481"/>
      <c r="B966" s="481"/>
      <c r="C966" s="481"/>
      <c r="D966" s="481"/>
      <c r="E966" s="481"/>
      <c r="F966" s="339"/>
      <c r="G966" s="340" t="str">
        <f>IF(ISNUMBER(E966),E966/'Bulk DivVar Analysis'!$C$114,"")</f>
        <v/>
      </c>
      <c r="H966" s="338" t="str">
        <f>IF(ISNUMBER(E966), IF(G966&gt;'Bulk DivVar Analysis'!$D$116,"Pass","Fail"),"")</f>
        <v/>
      </c>
      <c r="I966" s="338" t="str">
        <f t="shared" si="17"/>
        <v/>
      </c>
      <c r="J966" s="339"/>
      <c r="K966" s="339"/>
      <c r="L966" s="339"/>
      <c r="M966" s="339"/>
      <c r="N966" s="339"/>
      <c r="O966" s="339"/>
      <c r="P966" s="339"/>
      <c r="Q966" s="339"/>
    </row>
    <row r="967" spans="1:17" ht="13.5" customHeight="1">
      <c r="A967" s="481"/>
      <c r="B967" s="481"/>
      <c r="C967" s="481"/>
      <c r="D967" s="481"/>
      <c r="E967" s="481"/>
      <c r="F967" s="339"/>
      <c r="G967" s="340" t="str">
        <f>IF(ISNUMBER(E967),E967/'Bulk DivVar Analysis'!$C$114,"")</f>
        <v/>
      </c>
      <c r="H967" s="338" t="str">
        <f>IF(ISNUMBER(E967), IF(G967&gt;'Bulk DivVar Analysis'!$D$116,"Pass","Fail"),"")</f>
        <v/>
      </c>
      <c r="I967" s="338" t="str">
        <f t="shared" si="17"/>
        <v/>
      </c>
      <c r="J967" s="339"/>
      <c r="K967" s="339"/>
      <c r="L967" s="339"/>
      <c r="M967" s="339"/>
      <c r="N967" s="339"/>
      <c r="O967" s="339"/>
      <c r="P967" s="339"/>
      <c r="Q967" s="339"/>
    </row>
    <row r="968" spans="1:17" ht="13.5" customHeight="1">
      <c r="A968" s="481"/>
      <c r="B968" s="481"/>
      <c r="C968" s="481"/>
      <c r="D968" s="481"/>
      <c r="E968" s="481"/>
      <c r="F968" s="339"/>
      <c r="G968" s="340" t="str">
        <f>IF(ISNUMBER(E968),E968/'Bulk DivVar Analysis'!$C$114,"")</f>
        <v/>
      </c>
      <c r="H968" s="338" t="str">
        <f>IF(ISNUMBER(E968), IF(G968&gt;'Bulk DivVar Analysis'!$D$116,"Pass","Fail"),"")</f>
        <v/>
      </c>
      <c r="I968" s="338" t="str">
        <f t="shared" si="17"/>
        <v/>
      </c>
      <c r="J968" s="339"/>
      <c r="K968" s="339"/>
      <c r="L968" s="339"/>
      <c r="M968" s="339"/>
      <c r="N968" s="339"/>
      <c r="O968" s="339"/>
      <c r="P968" s="339"/>
      <c r="Q968" s="339"/>
    </row>
    <row r="969" spans="1:17" ht="13.5" customHeight="1">
      <c r="A969" s="481"/>
      <c r="B969" s="481"/>
      <c r="C969" s="481"/>
      <c r="D969" s="481"/>
      <c r="E969" s="481"/>
      <c r="F969" s="339"/>
      <c r="G969" s="340" t="str">
        <f>IF(ISNUMBER(E969),E969/'Bulk DivVar Analysis'!$C$114,"")</f>
        <v/>
      </c>
      <c r="H969" s="338" t="str">
        <f>IF(ISNUMBER(E969), IF(G969&gt;'Bulk DivVar Analysis'!$D$116,"Pass","Fail"),"")</f>
        <v/>
      </c>
      <c r="I969" s="338" t="str">
        <f t="shared" si="17"/>
        <v/>
      </c>
      <c r="J969" s="339"/>
      <c r="K969" s="339"/>
      <c r="L969" s="339"/>
      <c r="M969" s="339"/>
      <c r="N969" s="339"/>
      <c r="O969" s="339"/>
      <c r="P969" s="339"/>
      <c r="Q969" s="339"/>
    </row>
    <row r="970" spans="1:17" ht="13.5" customHeight="1">
      <c r="A970" s="481"/>
      <c r="B970" s="481"/>
      <c r="C970" s="481"/>
      <c r="D970" s="481"/>
      <c r="E970" s="481"/>
      <c r="F970" s="339"/>
      <c r="G970" s="340" t="str">
        <f>IF(ISNUMBER(E970),E970/'Bulk DivVar Analysis'!$C$114,"")</f>
        <v/>
      </c>
      <c r="H970" s="338" t="str">
        <f>IF(ISNUMBER(E970), IF(G970&gt;'Bulk DivVar Analysis'!$D$116,"Pass","Fail"),"")</f>
        <v/>
      </c>
      <c r="I970" s="338" t="str">
        <f t="shared" si="17"/>
        <v/>
      </c>
      <c r="J970" s="339"/>
      <c r="K970" s="339"/>
      <c r="L970" s="339"/>
      <c r="M970" s="339"/>
      <c r="N970" s="339"/>
      <c r="O970" s="339"/>
      <c r="P970" s="339"/>
      <c r="Q970" s="339"/>
    </row>
    <row r="971" spans="1:17" ht="13.5" customHeight="1">
      <c r="A971" s="481"/>
      <c r="B971" s="481"/>
      <c r="C971" s="481"/>
      <c r="D971" s="481"/>
      <c r="E971" s="481"/>
      <c r="F971" s="339"/>
      <c r="G971" s="340" t="str">
        <f>IF(ISNUMBER(E971),E971/'Bulk DivVar Analysis'!$C$114,"")</f>
        <v/>
      </c>
      <c r="H971" s="338" t="str">
        <f>IF(ISNUMBER(E971), IF(G971&gt;'Bulk DivVar Analysis'!$D$116,"Pass","Fail"),"")</f>
        <v/>
      </c>
      <c r="I971" s="338" t="str">
        <f t="shared" si="17"/>
        <v/>
      </c>
      <c r="J971" s="339"/>
      <c r="K971" s="339"/>
      <c r="L971" s="339"/>
      <c r="M971" s="339"/>
      <c r="N971" s="339"/>
      <c r="O971" s="339"/>
      <c r="P971" s="339"/>
      <c r="Q971" s="339"/>
    </row>
    <row r="972" spans="1:17" ht="13.5" customHeight="1">
      <c r="A972" s="481"/>
      <c r="B972" s="481"/>
      <c r="C972" s="481"/>
      <c r="D972" s="481"/>
      <c r="E972" s="481"/>
      <c r="F972" s="339"/>
      <c r="G972" s="340" t="str">
        <f>IF(ISNUMBER(E972),E972/'Bulk DivVar Analysis'!$C$114,"")</f>
        <v/>
      </c>
      <c r="H972" s="338" t="str">
        <f>IF(ISNUMBER(E972), IF(G972&gt;'Bulk DivVar Analysis'!$D$116,"Pass","Fail"),"")</f>
        <v/>
      </c>
      <c r="I972" s="338" t="str">
        <f t="shared" si="17"/>
        <v/>
      </c>
      <c r="J972" s="339"/>
      <c r="K972" s="339"/>
      <c r="L972" s="339"/>
      <c r="M972" s="339"/>
      <c r="N972" s="339"/>
      <c r="O972" s="339"/>
      <c r="P972" s="339"/>
      <c r="Q972" s="339"/>
    </row>
    <row r="973" spans="1:17" ht="13.5" customHeight="1">
      <c r="A973" s="481"/>
      <c r="B973" s="481"/>
      <c r="C973" s="481"/>
      <c r="D973" s="481"/>
      <c r="E973" s="481"/>
      <c r="F973" s="339"/>
      <c r="G973" s="340" t="str">
        <f>IF(ISNUMBER(E973),E973/'Bulk DivVar Analysis'!$C$114,"")</f>
        <v/>
      </c>
      <c r="H973" s="338" t="str">
        <f>IF(ISNUMBER(E973), IF(G973&gt;'Bulk DivVar Analysis'!$D$116,"Pass","Fail"),"")</f>
        <v/>
      </c>
      <c r="I973" s="338" t="str">
        <f t="shared" si="17"/>
        <v/>
      </c>
      <c r="J973" s="339"/>
      <c r="K973" s="339"/>
      <c r="L973" s="339"/>
      <c r="M973" s="339"/>
      <c r="N973" s="339"/>
      <c r="O973" s="339"/>
      <c r="P973" s="339"/>
      <c r="Q973" s="339"/>
    </row>
    <row r="974" spans="1:17" ht="13.5" customHeight="1">
      <c r="A974" s="481"/>
      <c r="B974" s="481"/>
      <c r="C974" s="481"/>
      <c r="D974" s="481"/>
      <c r="E974" s="481"/>
      <c r="F974" s="339"/>
      <c r="G974" s="340" t="str">
        <f>IF(ISNUMBER(E974),E974/'Bulk DivVar Analysis'!$C$114,"")</f>
        <v/>
      </c>
      <c r="H974" s="338" t="str">
        <f>IF(ISNUMBER(E974), IF(G974&gt;'Bulk DivVar Analysis'!$D$116,"Pass","Fail"),"")</f>
        <v/>
      </c>
      <c r="I974" s="338" t="str">
        <f t="shared" si="17"/>
        <v/>
      </c>
      <c r="J974" s="339"/>
      <c r="K974" s="339"/>
      <c r="L974" s="339"/>
      <c r="M974" s="339"/>
      <c r="N974" s="339"/>
      <c r="O974" s="339"/>
      <c r="P974" s="339"/>
      <c r="Q974" s="339"/>
    </row>
    <row r="975" spans="1:17" ht="13.5" customHeight="1">
      <c r="A975" s="481"/>
      <c r="B975" s="481"/>
      <c r="C975" s="481"/>
      <c r="D975" s="481"/>
      <c r="E975" s="481"/>
      <c r="F975" s="339"/>
      <c r="G975" s="340" t="str">
        <f>IF(ISNUMBER(E975),E975/'Bulk DivVar Analysis'!$C$114,"")</f>
        <v/>
      </c>
      <c r="H975" s="338" t="str">
        <f>IF(ISNUMBER(E975), IF(G975&gt;'Bulk DivVar Analysis'!$D$116,"Pass","Fail"),"")</f>
        <v/>
      </c>
      <c r="I975" s="338" t="str">
        <f t="shared" si="17"/>
        <v/>
      </c>
      <c r="J975" s="339"/>
      <c r="K975" s="339"/>
      <c r="L975" s="339"/>
      <c r="M975" s="339"/>
      <c r="N975" s="339"/>
      <c r="O975" s="339"/>
      <c r="P975" s="339"/>
      <c r="Q975" s="339"/>
    </row>
    <row r="976" spans="1:17" ht="13.5" customHeight="1">
      <c r="A976" s="481"/>
      <c r="B976" s="481"/>
      <c r="C976" s="481"/>
      <c r="D976" s="481"/>
      <c r="E976" s="481"/>
      <c r="F976" s="339"/>
      <c r="G976" s="340" t="str">
        <f>IF(ISNUMBER(E976),E976/'Bulk DivVar Analysis'!$C$114,"")</f>
        <v/>
      </c>
      <c r="H976" s="338" t="str">
        <f>IF(ISNUMBER(E976), IF(G976&gt;'Bulk DivVar Analysis'!$D$116,"Pass","Fail"),"")</f>
        <v/>
      </c>
      <c r="I976" s="338" t="str">
        <f t="shared" si="17"/>
        <v/>
      </c>
      <c r="J976" s="339"/>
      <c r="K976" s="339"/>
      <c r="L976" s="339"/>
      <c r="M976" s="339"/>
      <c r="N976" s="339"/>
      <c r="O976" s="339"/>
      <c r="P976" s="339"/>
      <c r="Q976" s="339"/>
    </row>
    <row r="977" spans="1:17" ht="13.5" customHeight="1">
      <c r="A977" s="481"/>
      <c r="B977" s="481"/>
      <c r="C977" s="481"/>
      <c r="D977" s="481"/>
      <c r="E977" s="481"/>
      <c r="F977" s="339"/>
      <c r="G977" s="340" t="str">
        <f>IF(ISNUMBER(E977),E977/'Bulk DivVar Analysis'!$C$114,"")</f>
        <v/>
      </c>
      <c r="H977" s="338" t="str">
        <f>IF(ISNUMBER(E977), IF(G977&gt;'Bulk DivVar Analysis'!$D$116,"Pass","Fail"),"")</f>
        <v/>
      </c>
      <c r="I977" s="338" t="str">
        <f t="shared" si="17"/>
        <v/>
      </c>
      <c r="J977" s="339"/>
      <c r="K977" s="339"/>
      <c r="L977" s="339"/>
      <c r="M977" s="339"/>
      <c r="N977" s="339"/>
      <c r="O977" s="339"/>
      <c r="P977" s="339"/>
      <c r="Q977" s="339"/>
    </row>
    <row r="978" spans="1:17" ht="13.5" customHeight="1">
      <c r="A978" s="481"/>
      <c r="B978" s="481"/>
      <c r="C978" s="481"/>
      <c r="D978" s="481"/>
      <c r="E978" s="481"/>
      <c r="F978" s="339"/>
      <c r="G978" s="340" t="str">
        <f>IF(ISNUMBER(E978),E978/'Bulk DivVar Analysis'!$C$114,"")</f>
        <v/>
      </c>
      <c r="H978" s="338" t="str">
        <f>IF(ISNUMBER(E978), IF(G978&gt;'Bulk DivVar Analysis'!$D$116,"Pass","Fail"),"")</f>
        <v/>
      </c>
      <c r="I978" s="338" t="str">
        <f t="shared" si="17"/>
        <v/>
      </c>
      <c r="J978" s="339"/>
      <c r="K978" s="339"/>
      <c r="L978" s="339"/>
      <c r="M978" s="339"/>
      <c r="N978" s="339"/>
      <c r="O978" s="339"/>
      <c r="P978" s="339"/>
      <c r="Q978" s="339"/>
    </row>
    <row r="979" spans="1:17" ht="13.5" customHeight="1">
      <c r="A979" s="481"/>
      <c r="B979" s="481"/>
      <c r="C979" s="481"/>
      <c r="D979" s="481"/>
      <c r="E979" s="481"/>
      <c r="F979" s="339"/>
      <c r="G979" s="340" t="str">
        <f>IF(ISNUMBER(E979),E979/'Bulk DivVar Analysis'!$C$114,"")</f>
        <v/>
      </c>
      <c r="H979" s="338" t="str">
        <f>IF(ISNUMBER(E979), IF(G979&gt;'Bulk DivVar Analysis'!$D$116,"Pass","Fail"),"")</f>
        <v/>
      </c>
      <c r="I979" s="338" t="str">
        <f t="shared" si="17"/>
        <v/>
      </c>
      <c r="J979" s="339"/>
      <c r="K979" s="339"/>
      <c r="L979" s="339"/>
      <c r="M979" s="339"/>
      <c r="N979" s="339"/>
      <c r="O979" s="339"/>
      <c r="P979" s="339"/>
      <c r="Q979" s="339"/>
    </row>
    <row r="980" spans="1:17" ht="13.5" customHeight="1">
      <c r="A980" s="481"/>
      <c r="B980" s="481"/>
      <c r="C980" s="481"/>
      <c r="D980" s="481"/>
      <c r="E980" s="481"/>
      <c r="F980" s="339"/>
      <c r="G980" s="340" t="str">
        <f>IF(ISNUMBER(E980),E980/'Bulk DivVar Analysis'!$C$114,"")</f>
        <v/>
      </c>
      <c r="H980" s="338" t="str">
        <f>IF(ISNUMBER(E980), IF(G980&gt;'Bulk DivVar Analysis'!$D$116,"Pass","Fail"),"")</f>
        <v/>
      </c>
      <c r="I980" s="338" t="str">
        <f t="shared" si="17"/>
        <v/>
      </c>
      <c r="J980" s="339"/>
      <c r="K980" s="339"/>
      <c r="L980" s="339"/>
      <c r="M980" s="339"/>
      <c r="N980" s="339"/>
      <c r="O980" s="339"/>
      <c r="P980" s="339"/>
      <c r="Q980" s="339"/>
    </row>
    <row r="981" spans="1:17" ht="13.5" customHeight="1">
      <c r="A981" s="481"/>
      <c r="B981" s="481"/>
      <c r="C981" s="481"/>
      <c r="D981" s="481"/>
      <c r="E981" s="481"/>
      <c r="F981" s="339"/>
      <c r="G981" s="340" t="str">
        <f>IF(ISNUMBER(E981),E981/'Bulk DivVar Analysis'!$C$114,"")</f>
        <v/>
      </c>
      <c r="H981" s="338" t="str">
        <f>IF(ISNUMBER(E981), IF(G981&gt;'Bulk DivVar Analysis'!$D$116,"Pass","Fail"),"")</f>
        <v/>
      </c>
      <c r="I981" s="338" t="str">
        <f t="shared" si="17"/>
        <v/>
      </c>
      <c r="J981" s="339"/>
      <c r="K981" s="339"/>
      <c r="L981" s="339"/>
      <c r="M981" s="339"/>
      <c r="N981" s="339"/>
      <c r="O981" s="339"/>
      <c r="P981" s="339"/>
      <c r="Q981" s="339"/>
    </row>
    <row r="982" spans="1:17" ht="13.5" customHeight="1">
      <c r="A982" s="481"/>
      <c r="B982" s="481"/>
      <c r="C982" s="481"/>
      <c r="D982" s="481"/>
      <c r="E982" s="481"/>
      <c r="F982" s="339"/>
      <c r="G982" s="340" t="str">
        <f>IF(ISNUMBER(E982),E982/'Bulk DivVar Analysis'!$C$114,"")</f>
        <v/>
      </c>
      <c r="H982" s="338" t="str">
        <f>IF(ISNUMBER(E982), IF(G982&gt;'Bulk DivVar Analysis'!$D$116,"Pass","Fail"),"")</f>
        <v/>
      </c>
      <c r="I982" s="338" t="str">
        <f t="shared" si="17"/>
        <v/>
      </c>
      <c r="J982" s="339"/>
      <c r="K982" s="339"/>
      <c r="L982" s="339"/>
      <c r="M982" s="339"/>
      <c r="N982" s="339"/>
      <c r="O982" s="339"/>
      <c r="P982" s="339"/>
      <c r="Q982" s="339"/>
    </row>
    <row r="983" spans="1:17" ht="13.5" customHeight="1">
      <c r="A983" s="481"/>
      <c r="B983" s="481"/>
      <c r="C983" s="481"/>
      <c r="D983" s="481"/>
      <c r="E983" s="481"/>
      <c r="F983" s="339"/>
      <c r="G983" s="340" t="str">
        <f>IF(ISNUMBER(E983),E983/'Bulk DivVar Analysis'!$C$114,"")</f>
        <v/>
      </c>
      <c r="H983" s="338" t="str">
        <f>IF(ISNUMBER(E983), IF(G983&gt;'Bulk DivVar Analysis'!$D$116,"Pass","Fail"),"")</f>
        <v/>
      </c>
      <c r="I983" s="338" t="str">
        <f t="shared" si="17"/>
        <v/>
      </c>
      <c r="J983" s="339"/>
      <c r="K983" s="339"/>
      <c r="L983" s="339"/>
      <c r="M983" s="339"/>
      <c r="N983" s="339"/>
      <c r="O983" s="339"/>
      <c r="P983" s="339"/>
      <c r="Q983" s="339"/>
    </row>
    <row r="984" spans="1:17" ht="13.5" customHeight="1">
      <c r="A984" s="481"/>
      <c r="B984" s="481"/>
      <c r="C984" s="481"/>
      <c r="D984" s="481"/>
      <c r="E984" s="481"/>
      <c r="F984" s="339"/>
      <c r="G984" s="340" t="str">
        <f>IF(ISNUMBER(E984),E984/'Bulk DivVar Analysis'!$C$114,"")</f>
        <v/>
      </c>
      <c r="H984" s="338" t="str">
        <f>IF(ISNUMBER(E984), IF(G984&gt;'Bulk DivVar Analysis'!$D$116,"Pass","Fail"),"")</f>
        <v/>
      </c>
      <c r="I984" s="338" t="str">
        <f t="shared" si="17"/>
        <v/>
      </c>
      <c r="J984" s="339"/>
      <c r="K984" s="339"/>
      <c r="L984" s="339"/>
      <c r="M984" s="339"/>
      <c r="N984" s="339"/>
      <c r="O984" s="339"/>
      <c r="P984" s="339"/>
      <c r="Q984" s="339"/>
    </row>
    <row r="985" spans="1:17" ht="13.5" customHeight="1">
      <c r="A985" s="481"/>
      <c r="B985" s="481"/>
      <c r="C985" s="481"/>
      <c r="D985" s="481"/>
      <c r="E985" s="481"/>
      <c r="F985" s="339"/>
      <c r="G985" s="340" t="str">
        <f>IF(ISNUMBER(E985),E985/'Bulk DivVar Analysis'!$C$114,"")</f>
        <v/>
      </c>
      <c r="H985" s="338" t="str">
        <f>IF(ISNUMBER(E985), IF(G985&gt;'Bulk DivVar Analysis'!$D$116,"Pass","Fail"),"")</f>
        <v/>
      </c>
      <c r="I985" s="338" t="str">
        <f t="shared" si="17"/>
        <v/>
      </c>
      <c r="J985" s="339"/>
      <c r="K985" s="339"/>
      <c r="L985" s="339"/>
      <c r="M985" s="339"/>
      <c r="N985" s="339"/>
      <c r="O985" s="339"/>
      <c r="P985" s="339"/>
      <c r="Q985" s="339"/>
    </row>
    <row r="986" spans="1:17" ht="13.5" customHeight="1">
      <c r="A986" s="481"/>
      <c r="B986" s="481"/>
      <c r="C986" s="481"/>
      <c r="D986" s="481"/>
      <c r="E986" s="481"/>
      <c r="F986" s="339"/>
      <c r="G986" s="340" t="str">
        <f>IF(ISNUMBER(E986),E986/'Bulk DivVar Analysis'!$C$114,"")</f>
        <v/>
      </c>
      <c r="H986" s="338" t="str">
        <f>IF(ISNUMBER(E986), IF(G986&gt;'Bulk DivVar Analysis'!$D$116,"Pass","Fail"),"")</f>
        <v/>
      </c>
      <c r="I986" s="338" t="str">
        <f t="shared" si="17"/>
        <v/>
      </c>
      <c r="J986" s="339"/>
      <c r="K986" s="339"/>
      <c r="L986" s="339"/>
      <c r="M986" s="339"/>
      <c r="N986" s="339"/>
      <c r="O986" s="339"/>
      <c r="P986" s="339"/>
      <c r="Q986" s="339"/>
    </row>
    <row r="987" spans="1:17" ht="13.5" customHeight="1">
      <c r="A987" s="481"/>
      <c r="B987" s="481"/>
      <c r="C987" s="481"/>
      <c r="D987" s="481"/>
      <c r="E987" s="481"/>
      <c r="F987" s="339"/>
      <c r="G987" s="340" t="str">
        <f>IF(ISNUMBER(E987),E987/'Bulk DivVar Analysis'!$C$114,"")</f>
        <v/>
      </c>
      <c r="H987" s="338" t="str">
        <f>IF(ISNUMBER(E987), IF(G987&gt;'Bulk DivVar Analysis'!$D$116,"Pass","Fail"),"")</f>
        <v/>
      </c>
      <c r="I987" s="338" t="str">
        <f t="shared" si="17"/>
        <v/>
      </c>
      <c r="J987" s="339"/>
      <c r="K987" s="339"/>
      <c r="L987" s="339"/>
      <c r="M987" s="339"/>
      <c r="N987" s="339"/>
      <c r="O987" s="339"/>
      <c r="P987" s="339"/>
      <c r="Q987" s="339"/>
    </row>
    <row r="988" spans="1:17" ht="13.5" customHeight="1">
      <c r="A988" s="481"/>
      <c r="B988" s="481"/>
      <c r="C988" s="481"/>
      <c r="D988" s="481"/>
      <c r="E988" s="481"/>
      <c r="F988" s="339"/>
      <c r="G988" s="340" t="str">
        <f>IF(ISNUMBER(E988),E988/'Bulk DivVar Analysis'!$C$114,"")</f>
        <v/>
      </c>
      <c r="H988" s="338" t="str">
        <f>IF(ISNUMBER(E988), IF(G988&gt;'Bulk DivVar Analysis'!$D$116,"Pass","Fail"),"")</f>
        <v/>
      </c>
      <c r="I988" s="338" t="str">
        <f t="shared" si="17"/>
        <v/>
      </c>
      <c r="J988" s="339"/>
      <c r="K988" s="339"/>
      <c r="L988" s="339"/>
      <c r="M988" s="339"/>
      <c r="N988" s="339"/>
      <c r="O988" s="339"/>
      <c r="P988" s="339"/>
      <c r="Q988" s="339"/>
    </row>
    <row r="989" spans="1:17" ht="13.5" customHeight="1">
      <c r="A989" s="481"/>
      <c r="B989" s="481"/>
      <c r="C989" s="481"/>
      <c r="D989" s="481"/>
      <c r="E989" s="481"/>
      <c r="F989" s="339"/>
      <c r="G989" s="340" t="str">
        <f>IF(ISNUMBER(E989),E989/'Bulk DivVar Analysis'!$C$114,"")</f>
        <v/>
      </c>
      <c r="H989" s="338" t="str">
        <f>IF(ISNUMBER(E989), IF(G989&gt;'Bulk DivVar Analysis'!$D$116,"Pass","Fail"),"")</f>
        <v/>
      </c>
      <c r="I989" s="338" t="str">
        <f t="shared" si="17"/>
        <v/>
      </c>
      <c r="J989" s="339"/>
      <c r="K989" s="339"/>
      <c r="L989" s="339"/>
      <c r="M989" s="339"/>
      <c r="N989" s="339"/>
      <c r="O989" s="339"/>
      <c r="P989" s="339"/>
      <c r="Q989" s="339"/>
    </row>
    <row r="990" spans="1:17" ht="13.5" customHeight="1">
      <c r="A990" s="481"/>
      <c r="B990" s="481"/>
      <c r="C990" s="481"/>
      <c r="D990" s="481"/>
      <c r="E990" s="481"/>
      <c r="F990" s="339"/>
      <c r="G990" s="340" t="str">
        <f>IF(ISNUMBER(E990),E990/'Bulk DivVar Analysis'!$C$114,"")</f>
        <v/>
      </c>
      <c r="H990" s="338" t="str">
        <f>IF(ISNUMBER(E990), IF(G990&gt;'Bulk DivVar Analysis'!$D$116,"Pass","Fail"),"")</f>
        <v/>
      </c>
      <c r="I990" s="338" t="str">
        <f t="shared" si="17"/>
        <v/>
      </c>
      <c r="J990" s="339"/>
      <c r="K990" s="339"/>
      <c r="L990" s="339"/>
      <c r="M990" s="339"/>
      <c r="N990" s="339"/>
      <c r="O990" s="339"/>
      <c r="P990" s="339"/>
      <c r="Q990" s="339"/>
    </row>
    <row r="991" spans="1:17" ht="13.5" customHeight="1">
      <c r="A991" s="481"/>
      <c r="B991" s="481"/>
      <c r="C991" s="481"/>
      <c r="D991" s="481"/>
      <c r="E991" s="481"/>
      <c r="F991" s="339"/>
      <c r="G991" s="340" t="str">
        <f>IF(ISNUMBER(E991),E991/'Bulk DivVar Analysis'!$C$114,"")</f>
        <v/>
      </c>
      <c r="H991" s="338" t="str">
        <f>IF(ISNUMBER(E991), IF(G991&gt;'Bulk DivVar Analysis'!$D$116,"Pass","Fail"),"")</f>
        <v/>
      </c>
      <c r="I991" s="338" t="str">
        <f t="shared" si="17"/>
        <v/>
      </c>
      <c r="J991" s="339"/>
      <c r="K991" s="339"/>
      <c r="L991" s="339"/>
      <c r="M991" s="339"/>
      <c r="N991" s="339"/>
      <c r="O991" s="339"/>
      <c r="P991" s="339"/>
      <c r="Q991" s="339"/>
    </row>
    <row r="992" spans="1:17" ht="13.5" customHeight="1">
      <c r="A992" s="481"/>
      <c r="B992" s="481"/>
      <c r="C992" s="481"/>
      <c r="D992" s="481"/>
      <c r="E992" s="481"/>
      <c r="F992" s="339"/>
      <c r="G992" s="340" t="str">
        <f>IF(ISNUMBER(E992),E992/'Bulk DivVar Analysis'!$C$114,"")</f>
        <v/>
      </c>
      <c r="H992" s="338" t="str">
        <f>IF(ISNUMBER(E992), IF(G992&gt;'Bulk DivVar Analysis'!$D$116,"Pass","Fail"),"")</f>
        <v/>
      </c>
      <c r="I992" s="338" t="str">
        <f t="shared" si="17"/>
        <v/>
      </c>
      <c r="J992" s="339"/>
      <c r="K992" s="339"/>
      <c r="L992" s="339"/>
      <c r="M992" s="339"/>
      <c r="N992" s="339"/>
      <c r="O992" s="339"/>
      <c r="P992" s="339"/>
      <c r="Q992" s="339"/>
    </row>
    <row r="993" spans="1:17" ht="13.5" customHeight="1">
      <c r="A993" s="481"/>
      <c r="B993" s="481"/>
      <c r="C993" s="481"/>
      <c r="D993" s="481"/>
      <c r="E993" s="481"/>
      <c r="F993" s="339"/>
      <c r="G993" s="340" t="str">
        <f>IF(ISNUMBER(E993),E993/'Bulk DivVar Analysis'!$C$114,"")</f>
        <v/>
      </c>
      <c r="H993" s="338" t="str">
        <f>IF(ISNUMBER(E993), IF(G993&gt;'Bulk DivVar Analysis'!$D$116,"Pass","Fail"),"")</f>
        <v/>
      </c>
      <c r="I993" s="338" t="str">
        <f t="shared" si="17"/>
        <v/>
      </c>
      <c r="J993" s="339"/>
      <c r="K993" s="339"/>
      <c r="L993" s="339"/>
      <c r="M993" s="339"/>
      <c r="N993" s="339"/>
      <c r="O993" s="339"/>
      <c r="P993" s="339"/>
      <c r="Q993" s="339"/>
    </row>
    <row r="994" spans="1:17" ht="13.5" customHeight="1">
      <c r="A994" s="481"/>
      <c r="B994" s="481"/>
      <c r="C994" s="481"/>
      <c r="D994" s="481"/>
      <c r="E994" s="481"/>
      <c r="F994" s="339"/>
      <c r="G994" s="340" t="str">
        <f>IF(ISNUMBER(E994),E994/'Bulk DivVar Analysis'!$C$114,"")</f>
        <v/>
      </c>
      <c r="H994" s="338" t="str">
        <f>IF(ISNUMBER(E994), IF(G994&gt;'Bulk DivVar Analysis'!$D$116,"Pass","Fail"),"")</f>
        <v/>
      </c>
      <c r="I994" s="338" t="str">
        <f t="shared" si="17"/>
        <v/>
      </c>
      <c r="J994" s="339"/>
      <c r="K994" s="339"/>
      <c r="L994" s="339"/>
      <c r="M994" s="339"/>
      <c r="N994" s="339"/>
      <c r="O994" s="339"/>
      <c r="P994" s="339"/>
      <c r="Q994" s="339"/>
    </row>
    <row r="995" spans="1:17" ht="13.5" customHeight="1">
      <c r="A995" s="481"/>
      <c r="B995" s="481"/>
      <c r="C995" s="481"/>
      <c r="D995" s="481"/>
      <c r="E995" s="481"/>
      <c r="F995" s="339"/>
      <c r="G995" s="340" t="str">
        <f>IF(ISNUMBER(E995),E995/'Bulk DivVar Analysis'!$C$114,"")</f>
        <v/>
      </c>
      <c r="H995" s="338" t="str">
        <f>IF(ISNUMBER(E995), IF(G995&gt;'Bulk DivVar Analysis'!$D$116,"Pass","Fail"),"")</f>
        <v/>
      </c>
      <c r="I995" s="338" t="str">
        <f t="shared" si="17"/>
        <v/>
      </c>
      <c r="J995" s="339"/>
      <c r="K995" s="339"/>
      <c r="L995" s="339"/>
      <c r="M995" s="339"/>
      <c r="N995" s="339"/>
      <c r="O995" s="339"/>
      <c r="P995" s="339"/>
      <c r="Q995" s="339"/>
    </row>
    <row r="996" spans="1:17" ht="13.5" customHeight="1">
      <c r="A996" s="481"/>
      <c r="B996" s="481"/>
      <c r="C996" s="481"/>
      <c r="D996" s="481"/>
      <c r="E996" s="481"/>
      <c r="F996" s="339"/>
      <c r="G996" s="340" t="str">
        <f>IF(ISNUMBER(E996),E996/'Bulk DivVar Analysis'!$C$114,"")</f>
        <v/>
      </c>
      <c r="H996" s="338" t="str">
        <f>IF(ISNUMBER(E996), IF(G996&gt;'Bulk DivVar Analysis'!$D$116,"Pass","Fail"),"")</f>
        <v/>
      </c>
      <c r="I996" s="338" t="str">
        <f t="shared" si="17"/>
        <v/>
      </c>
      <c r="J996" s="339"/>
      <c r="K996" s="339"/>
      <c r="L996" s="339"/>
      <c r="M996" s="339"/>
      <c r="N996" s="339"/>
      <c r="O996" s="339"/>
      <c r="P996" s="339"/>
      <c r="Q996" s="339"/>
    </row>
    <row r="997" spans="1:17" ht="13.5" customHeight="1">
      <c r="A997" s="481"/>
      <c r="B997" s="481"/>
      <c r="C997" s="481"/>
      <c r="D997" s="481"/>
      <c r="E997" s="481"/>
      <c r="F997" s="339"/>
      <c r="G997" s="340" t="str">
        <f>IF(ISNUMBER(E997),E997/'Bulk DivVar Analysis'!$C$114,"")</f>
        <v/>
      </c>
      <c r="H997" s="338" t="str">
        <f>IF(ISNUMBER(E997), IF(G997&gt;'Bulk DivVar Analysis'!$D$116,"Pass","Fail"),"")</f>
        <v/>
      </c>
      <c r="I997" s="338" t="str">
        <f t="shared" si="17"/>
        <v/>
      </c>
      <c r="J997" s="339"/>
      <c r="K997" s="339"/>
      <c r="L997" s="339"/>
      <c r="M997" s="339"/>
      <c r="N997" s="339"/>
      <c r="O997" s="339"/>
      <c r="P997" s="339"/>
      <c r="Q997" s="339"/>
    </row>
    <row r="998" spans="1:17" ht="13.5" customHeight="1">
      <c r="A998" s="481"/>
      <c r="B998" s="481"/>
      <c r="C998" s="481"/>
      <c r="D998" s="481"/>
      <c r="E998" s="481"/>
      <c r="F998" s="339"/>
      <c r="G998" s="340" t="str">
        <f>IF(ISNUMBER(E998),E998/'Bulk DivVar Analysis'!$C$114,"")</f>
        <v/>
      </c>
      <c r="H998" s="338" t="str">
        <f>IF(ISNUMBER(E998), IF(G998&gt;'Bulk DivVar Analysis'!$D$116,"Pass","Fail"),"")</f>
        <v/>
      </c>
      <c r="I998" s="338" t="str">
        <f t="shared" si="17"/>
        <v/>
      </c>
      <c r="J998" s="339"/>
      <c r="K998" s="339"/>
      <c r="L998" s="339"/>
      <c r="M998" s="339"/>
      <c r="N998" s="339"/>
      <c r="O998" s="339"/>
      <c r="P998" s="339"/>
      <c r="Q998" s="339"/>
    </row>
    <row r="999" spans="1:17" ht="13.5" customHeight="1">
      <c r="A999" s="481"/>
      <c r="B999" s="481"/>
      <c r="C999" s="481"/>
      <c r="D999" s="481"/>
      <c r="E999" s="481"/>
      <c r="F999" s="339"/>
      <c r="G999" s="340" t="str">
        <f>IF(ISNUMBER(E999),E999/'Bulk DivVar Analysis'!$C$114,"")</f>
        <v/>
      </c>
      <c r="H999" s="338" t="str">
        <f>IF(ISNUMBER(E999), IF(G999&gt;'Bulk DivVar Analysis'!$D$116,"Pass","Fail"),"")</f>
        <v/>
      </c>
      <c r="I999" s="338" t="str">
        <f t="shared" si="17"/>
        <v/>
      </c>
      <c r="J999" s="339"/>
      <c r="K999" s="339"/>
      <c r="L999" s="339"/>
      <c r="M999" s="339"/>
      <c r="N999" s="339"/>
      <c r="O999" s="339"/>
      <c r="P999" s="339"/>
      <c r="Q999" s="339"/>
    </row>
    <row r="1000" spans="1:17" ht="13.5" customHeight="1">
      <c r="A1000" s="481"/>
      <c r="B1000" s="481"/>
      <c r="C1000" s="481"/>
      <c r="D1000" s="481"/>
      <c r="E1000" s="481"/>
      <c r="F1000" s="339"/>
      <c r="G1000" s="340" t="str">
        <f>IF(ISNUMBER(E1000),E1000/'Bulk DivVar Analysis'!$C$114,"")</f>
        <v/>
      </c>
      <c r="H1000" s="338" t="str">
        <f>IF(ISNUMBER(E1000), IF(G1000&gt;'Bulk DivVar Analysis'!$D$116,"Pass","Fail"),"")</f>
        <v/>
      </c>
      <c r="I1000" s="338" t="str">
        <f t="shared" si="17"/>
        <v/>
      </c>
      <c r="J1000" s="339"/>
      <c r="K1000" s="339"/>
      <c r="L1000" s="339"/>
      <c r="M1000" s="339"/>
      <c r="N1000" s="339"/>
      <c r="O1000" s="339"/>
      <c r="P1000" s="339"/>
      <c r="Q1000" s="339"/>
    </row>
    <row r="1001" spans="1:17" ht="13.5" customHeight="1">
      <c r="A1001" s="481"/>
      <c r="B1001" s="481"/>
      <c r="C1001" s="481"/>
      <c r="D1001" s="481"/>
      <c r="E1001" s="481"/>
      <c r="F1001" s="339"/>
      <c r="G1001" s="340" t="str">
        <f>IF(ISNUMBER(E1001),E1001/'Bulk DivVar Analysis'!$C$114,"")</f>
        <v/>
      </c>
      <c r="H1001" s="338" t="str">
        <f>IF(ISNUMBER(E1001), IF(G1001&gt;'Bulk DivVar Analysis'!$D$116,"Pass","Fail"),"")</f>
        <v/>
      </c>
      <c r="I1001" s="338" t="str">
        <f t="shared" si="17"/>
        <v/>
      </c>
      <c r="J1001" s="339"/>
      <c r="K1001" s="339"/>
      <c r="L1001" s="339"/>
      <c r="M1001" s="339"/>
      <c r="N1001" s="339"/>
      <c r="O1001" s="339"/>
      <c r="P1001" s="339"/>
      <c r="Q1001" s="339"/>
    </row>
    <row r="1002" spans="1:17" ht="13.5" customHeight="1">
      <c r="A1002" s="481"/>
      <c r="B1002" s="481"/>
      <c r="C1002" s="481"/>
      <c r="D1002" s="481"/>
      <c r="E1002" s="481"/>
      <c r="F1002" s="339"/>
      <c r="G1002" s="340" t="str">
        <f>IF(ISNUMBER(E1002),E1002/'Bulk DivVar Analysis'!$C$114,"")</f>
        <v/>
      </c>
      <c r="H1002" s="338" t="str">
        <f>IF(ISNUMBER(E1002), IF(G1002&gt;'Bulk DivVar Analysis'!$D$116,"Pass","Fail"),"")</f>
        <v/>
      </c>
      <c r="I1002" s="338" t="str">
        <f t="shared" si="17"/>
        <v/>
      </c>
      <c r="J1002" s="339"/>
      <c r="K1002" s="339"/>
      <c r="L1002" s="339"/>
      <c r="M1002" s="339"/>
      <c r="N1002" s="339"/>
      <c r="O1002" s="339"/>
      <c r="P1002" s="339"/>
      <c r="Q1002" s="339"/>
    </row>
    <row r="1003" spans="1:17" ht="13.5" customHeight="1">
      <c r="A1003" s="481"/>
      <c r="B1003" s="481"/>
      <c r="C1003" s="481"/>
      <c r="D1003" s="481"/>
      <c r="E1003" s="481"/>
      <c r="F1003" s="339"/>
      <c r="G1003" s="340" t="str">
        <f>IF(ISNUMBER(E1003),E1003/'Bulk DivVar Analysis'!$C$114,"")</f>
        <v/>
      </c>
      <c r="H1003" s="338" t="str">
        <f>IF(ISNUMBER(E1003), IF(G1003&gt;'Bulk DivVar Analysis'!$D$116,"Pass","Fail"),"")</f>
        <v/>
      </c>
      <c r="I1003" s="338" t="str">
        <f t="shared" si="17"/>
        <v/>
      </c>
      <c r="J1003" s="339"/>
      <c r="K1003" s="339"/>
      <c r="L1003" s="339"/>
      <c r="M1003" s="339"/>
      <c r="N1003" s="339"/>
      <c r="O1003" s="339"/>
      <c r="P1003" s="339"/>
      <c r="Q1003" s="339"/>
    </row>
    <row r="1004" spans="1:17" ht="13.5" customHeight="1">
      <c r="A1004" s="481"/>
      <c r="B1004" s="481"/>
      <c r="C1004" s="481"/>
      <c r="D1004" s="481"/>
      <c r="E1004" s="481"/>
      <c r="F1004" s="339"/>
      <c r="G1004" s="340" t="str">
        <f>IF(ISNUMBER(E1004),E1004/'Bulk DivVar Analysis'!$C$114,"")</f>
        <v/>
      </c>
      <c r="H1004" s="338" t="str">
        <f>IF(ISNUMBER(E1004), IF(G1004&gt;'Bulk DivVar Analysis'!$D$116,"Pass","Fail"),"")</f>
        <v/>
      </c>
      <c r="I1004" s="338" t="str">
        <f t="shared" si="17"/>
        <v/>
      </c>
      <c r="J1004" s="339"/>
      <c r="K1004" s="339"/>
      <c r="L1004" s="339"/>
      <c r="M1004" s="339"/>
      <c r="N1004" s="339"/>
      <c r="O1004" s="339"/>
      <c r="P1004" s="339"/>
      <c r="Q1004" s="339"/>
    </row>
    <row r="1005" spans="1:17" ht="13.5" customHeight="1">
      <c r="A1005" s="481"/>
      <c r="B1005" s="481"/>
      <c r="C1005" s="481"/>
      <c r="D1005" s="481"/>
      <c r="E1005" s="481"/>
      <c r="F1005" s="339"/>
      <c r="G1005" s="340" t="str">
        <f>IF(ISNUMBER(E1005),E1005/'Bulk DivVar Analysis'!$C$114,"")</f>
        <v/>
      </c>
      <c r="H1005" s="338" t="str">
        <f>IF(ISNUMBER(E1005), IF(G1005&gt;'Bulk DivVar Analysis'!$D$116,"Pass","Fail"),"")</f>
        <v/>
      </c>
      <c r="I1005" s="338" t="str">
        <f t="shared" si="17"/>
        <v/>
      </c>
      <c r="J1005" s="339"/>
      <c r="K1005" s="339"/>
      <c r="L1005" s="339"/>
      <c r="M1005" s="339"/>
      <c r="N1005" s="339"/>
      <c r="O1005" s="339"/>
      <c r="P1005" s="339"/>
      <c r="Q1005" s="339"/>
    </row>
    <row r="1006" spans="1:17" ht="13.5" customHeight="1">
      <c r="A1006" s="481"/>
      <c r="B1006" s="481"/>
      <c r="C1006" s="481"/>
      <c r="D1006" s="481"/>
      <c r="E1006" s="481"/>
      <c r="F1006" s="339"/>
      <c r="G1006" s="340" t="str">
        <f>IF(ISNUMBER(E1006),E1006/'Bulk DivVar Analysis'!$C$114,"")</f>
        <v/>
      </c>
      <c r="H1006" s="338" t="str">
        <f>IF(ISNUMBER(E1006), IF(G1006&gt;'Bulk DivVar Analysis'!$D$116,"Pass","Fail"),"")</f>
        <v/>
      </c>
      <c r="I1006" s="338" t="str">
        <f t="shared" si="17"/>
        <v/>
      </c>
      <c r="J1006" s="339"/>
      <c r="K1006" s="339"/>
      <c r="L1006" s="339"/>
      <c r="M1006" s="339"/>
      <c r="N1006" s="339"/>
      <c r="O1006" s="339"/>
      <c r="P1006" s="339"/>
      <c r="Q1006" s="339"/>
    </row>
    <row r="1007" spans="1:17" ht="13.5" customHeight="1">
      <c r="A1007" s="481"/>
      <c r="B1007" s="481"/>
      <c r="C1007" s="481"/>
      <c r="D1007" s="481"/>
      <c r="E1007" s="481"/>
      <c r="F1007" s="339"/>
      <c r="G1007" s="340" t="str">
        <f>IF(ISNUMBER(E1007),E1007/'Bulk DivVar Analysis'!$C$114,"")</f>
        <v/>
      </c>
      <c r="H1007" s="338" t="str">
        <f>IF(ISNUMBER(E1007), IF(G1007&gt;'Bulk DivVar Analysis'!$D$116,"Pass","Fail"),"")</f>
        <v/>
      </c>
      <c r="I1007" s="338" t="str">
        <f t="shared" si="17"/>
        <v/>
      </c>
      <c r="J1007" s="339"/>
      <c r="K1007" s="339"/>
      <c r="L1007" s="339"/>
      <c r="M1007" s="339"/>
      <c r="N1007" s="339"/>
      <c r="O1007" s="339"/>
      <c r="P1007" s="339"/>
      <c r="Q1007" s="339"/>
    </row>
    <row r="1008" spans="1:17" ht="13.5" customHeight="1">
      <c r="A1008" s="481"/>
      <c r="B1008" s="481"/>
      <c r="C1008" s="481"/>
      <c r="D1008" s="481"/>
      <c r="E1008" s="481"/>
      <c r="F1008" s="339"/>
      <c r="G1008" s="340" t="str">
        <f>IF(ISNUMBER(E1008),E1008/'Bulk DivVar Analysis'!$C$114,"")</f>
        <v/>
      </c>
      <c r="H1008" s="338" t="str">
        <f>IF(ISNUMBER(E1008), IF(G1008&gt;'Bulk DivVar Analysis'!$D$116,"Pass","Fail"),"")</f>
        <v/>
      </c>
      <c r="I1008" s="338" t="str">
        <f t="shared" si="17"/>
        <v/>
      </c>
      <c r="J1008" s="339"/>
      <c r="K1008" s="339"/>
      <c r="L1008" s="339"/>
      <c r="M1008" s="339"/>
      <c r="N1008" s="339"/>
      <c r="O1008" s="339"/>
      <c r="P1008" s="339"/>
      <c r="Q1008" s="339"/>
    </row>
    <row r="1009" spans="1:17" ht="13.5" customHeight="1">
      <c r="A1009" s="481"/>
      <c r="B1009" s="481"/>
      <c r="C1009" s="481"/>
      <c r="D1009" s="481"/>
      <c r="E1009" s="481"/>
      <c r="F1009" s="339"/>
      <c r="G1009" s="340" t="str">
        <f>IF(ISNUMBER(E1009),E1009/'Bulk DivVar Analysis'!$C$114,"")</f>
        <v/>
      </c>
      <c r="H1009" s="338" t="str">
        <f>IF(ISNUMBER(E1009), IF(G1009&gt;'Bulk DivVar Analysis'!$D$116,"Pass","Fail"),"")</f>
        <v/>
      </c>
      <c r="I1009" s="338" t="str">
        <f t="shared" si="17"/>
        <v/>
      </c>
      <c r="J1009" s="339"/>
      <c r="K1009" s="339"/>
      <c r="L1009" s="339"/>
      <c r="M1009" s="339"/>
      <c r="N1009" s="339"/>
      <c r="O1009" s="339"/>
      <c r="P1009" s="339"/>
      <c r="Q1009" s="339"/>
    </row>
    <row r="1010" spans="1:17" ht="13.5" customHeight="1">
      <c r="A1010" s="481"/>
      <c r="B1010" s="481"/>
      <c r="C1010" s="481"/>
      <c r="D1010" s="481"/>
      <c r="E1010" s="481"/>
      <c r="F1010" s="339"/>
      <c r="G1010" s="340" t="str">
        <f>IF(ISNUMBER(E1010),E1010/'Bulk DivVar Analysis'!$C$114,"")</f>
        <v/>
      </c>
      <c r="H1010" s="338" t="str">
        <f>IF(ISNUMBER(E1010), IF(G1010&gt;'Bulk DivVar Analysis'!$D$116,"Pass","Fail"),"")</f>
        <v/>
      </c>
      <c r="I1010" s="338" t="str">
        <f t="shared" si="17"/>
        <v/>
      </c>
      <c r="J1010" s="339"/>
      <c r="K1010" s="339"/>
      <c r="L1010" s="339"/>
      <c r="M1010" s="339"/>
      <c r="N1010" s="339"/>
      <c r="O1010" s="339"/>
      <c r="P1010" s="339"/>
      <c r="Q1010" s="339"/>
    </row>
    <row r="1011" spans="1:17" ht="13.5" customHeight="1">
      <c r="A1011" s="481"/>
      <c r="B1011" s="481"/>
      <c r="C1011" s="481"/>
      <c r="D1011" s="481"/>
      <c r="E1011" s="481"/>
      <c r="F1011" s="339"/>
      <c r="G1011" s="340" t="str">
        <f>IF(ISNUMBER(E1011),E1011/'Bulk DivVar Analysis'!$C$114,"")</f>
        <v/>
      </c>
      <c r="H1011" s="338" t="str">
        <f>IF(ISNUMBER(E1011), IF(G1011&gt;'Bulk DivVar Analysis'!$D$116,"Pass","Fail"),"")</f>
        <v/>
      </c>
      <c r="I1011" s="338" t="str">
        <f t="shared" si="17"/>
        <v/>
      </c>
      <c r="J1011" s="339"/>
      <c r="K1011" s="339"/>
      <c r="L1011" s="339"/>
      <c r="M1011" s="339"/>
      <c r="N1011" s="339"/>
      <c r="O1011" s="339"/>
      <c r="P1011" s="339"/>
      <c r="Q1011" s="339"/>
    </row>
    <row r="1012" spans="1:17" ht="13.5" customHeight="1">
      <c r="A1012" s="481"/>
      <c r="B1012" s="481"/>
      <c r="C1012" s="481"/>
      <c r="D1012" s="481"/>
      <c r="E1012" s="481"/>
      <c r="F1012" s="339"/>
      <c r="G1012" s="340" t="str">
        <f>IF(ISNUMBER(E1012),E1012/'Bulk DivVar Analysis'!$C$114,"")</f>
        <v/>
      </c>
      <c r="H1012" s="338" t="str">
        <f>IF(ISNUMBER(E1012), IF(G1012&gt;'Bulk DivVar Analysis'!$D$116,"Pass","Fail"),"")</f>
        <v/>
      </c>
      <c r="I1012" s="338" t="str">
        <f t="shared" si="17"/>
        <v/>
      </c>
      <c r="J1012" s="339"/>
      <c r="K1012" s="339"/>
      <c r="L1012" s="339"/>
      <c r="M1012" s="339"/>
      <c r="N1012" s="339"/>
      <c r="O1012" s="339"/>
      <c r="P1012" s="339"/>
      <c r="Q1012" s="339"/>
    </row>
    <row r="1013" spans="1:17" ht="13.5" customHeight="1">
      <c r="A1013" s="481"/>
      <c r="B1013" s="481"/>
      <c r="C1013" s="481"/>
      <c r="D1013" s="481"/>
      <c r="E1013" s="481"/>
      <c r="F1013" s="339"/>
      <c r="G1013" s="340" t="str">
        <f>IF(ISNUMBER(E1013),E1013/'Bulk DivVar Analysis'!$C$114,"")</f>
        <v/>
      </c>
      <c r="H1013" s="338" t="str">
        <f>IF(ISNUMBER(E1013), IF(G1013&gt;'Bulk DivVar Analysis'!$D$116,"Pass","Fail"),"")</f>
        <v/>
      </c>
      <c r="I1013" s="338" t="str">
        <f t="shared" si="17"/>
        <v/>
      </c>
      <c r="J1013" s="339"/>
      <c r="K1013" s="339"/>
      <c r="L1013" s="339"/>
      <c r="M1013" s="339"/>
      <c r="N1013" s="339"/>
      <c r="O1013" s="339"/>
      <c r="P1013" s="339"/>
      <c r="Q1013" s="339"/>
    </row>
    <row r="1014" spans="1:17" ht="13.5" customHeight="1">
      <c r="A1014" s="481"/>
      <c r="B1014" s="481"/>
      <c r="C1014" s="481"/>
      <c r="D1014" s="481"/>
      <c r="E1014" s="481"/>
      <c r="F1014" s="339"/>
      <c r="G1014" s="340" t="str">
        <f>IF(ISNUMBER(E1014),E1014/'Bulk DivVar Analysis'!$C$114,"")</f>
        <v/>
      </c>
      <c r="H1014" s="338" t="str">
        <f>IF(ISNUMBER(E1014), IF(G1014&gt;'Bulk DivVar Analysis'!$D$116,"Pass","Fail"),"")</f>
        <v/>
      </c>
      <c r="I1014" s="338" t="str">
        <f t="shared" si="17"/>
        <v/>
      </c>
      <c r="J1014" s="339"/>
      <c r="K1014" s="339"/>
      <c r="L1014" s="339"/>
      <c r="M1014" s="339"/>
      <c r="N1014" s="339"/>
      <c r="O1014" s="339"/>
      <c r="P1014" s="339"/>
      <c r="Q1014" s="339"/>
    </row>
    <row r="1015" spans="1:17" ht="13.5" customHeight="1">
      <c r="A1015" s="481"/>
      <c r="B1015" s="481"/>
      <c r="C1015" s="481"/>
      <c r="D1015" s="481"/>
      <c r="E1015" s="481"/>
      <c r="F1015" s="339"/>
      <c r="G1015" s="340" t="str">
        <f>IF(ISNUMBER(E1015),E1015/'Bulk DivVar Analysis'!$C$114,"")</f>
        <v/>
      </c>
      <c r="H1015" s="338" t="str">
        <f>IF(ISNUMBER(E1015), IF(G1015&gt;'Bulk DivVar Analysis'!$D$116,"Pass","Fail"),"")</f>
        <v/>
      </c>
      <c r="I1015" s="338" t="str">
        <f t="shared" si="17"/>
        <v/>
      </c>
      <c r="J1015" s="339"/>
      <c r="K1015" s="339"/>
      <c r="L1015" s="339"/>
      <c r="M1015" s="339"/>
      <c r="N1015" s="339"/>
      <c r="O1015" s="339"/>
      <c r="P1015" s="339"/>
      <c r="Q1015" s="339"/>
    </row>
    <row r="1016" spans="1:17" ht="13.5" customHeight="1">
      <c r="A1016" s="481"/>
      <c r="B1016" s="481"/>
      <c r="C1016" s="481"/>
      <c r="D1016" s="481"/>
      <c r="E1016" s="481"/>
      <c r="F1016" s="339"/>
      <c r="G1016" s="340" t="str">
        <f>IF(ISNUMBER(E1016),E1016/'Bulk DivVar Analysis'!$C$114,"")</f>
        <v/>
      </c>
      <c r="H1016" s="338" t="str">
        <f>IF(ISNUMBER(E1016), IF(G1016&gt;'Bulk DivVar Analysis'!$D$116,"Pass","Fail"),"")</f>
        <v/>
      </c>
      <c r="I1016" s="338" t="str">
        <f t="shared" si="17"/>
        <v/>
      </c>
      <c r="J1016" s="339"/>
      <c r="K1016" s="339"/>
      <c r="L1016" s="339"/>
      <c r="M1016" s="339"/>
      <c r="N1016" s="339"/>
      <c r="O1016" s="339"/>
      <c r="P1016" s="339"/>
      <c r="Q1016" s="339"/>
    </row>
    <row r="1017" spans="1:17" ht="13.5" customHeight="1">
      <c r="A1017" s="481"/>
      <c r="B1017" s="481"/>
      <c r="C1017" s="481"/>
      <c r="D1017" s="481"/>
      <c r="E1017" s="481"/>
      <c r="F1017" s="339"/>
      <c r="G1017" s="340" t="str">
        <f>IF(ISNUMBER(E1017),E1017/'Bulk DivVar Analysis'!$C$114,"")</f>
        <v/>
      </c>
      <c r="H1017" s="338" t="str">
        <f>IF(ISNUMBER(E1017), IF(G1017&gt;'Bulk DivVar Analysis'!$D$116,"Pass","Fail"),"")</f>
        <v/>
      </c>
      <c r="I1017" s="338" t="str">
        <f t="shared" si="17"/>
        <v/>
      </c>
      <c r="J1017" s="339"/>
      <c r="K1017" s="339"/>
      <c r="L1017" s="339"/>
      <c r="M1017" s="339"/>
      <c r="N1017" s="339"/>
      <c r="O1017" s="339"/>
      <c r="P1017" s="339"/>
      <c r="Q1017" s="339"/>
    </row>
    <row r="1018" spans="1:17" ht="13.5" customHeight="1">
      <c r="A1018" s="481"/>
      <c r="B1018" s="481"/>
      <c r="C1018" s="481"/>
      <c r="D1018" s="481"/>
      <c r="E1018" s="481"/>
      <c r="F1018" s="339"/>
      <c r="G1018" s="340" t="str">
        <f>IF(ISNUMBER(E1018),E1018/'Bulk DivVar Analysis'!$C$114,"")</f>
        <v/>
      </c>
      <c r="H1018" s="338" t="str">
        <f>IF(ISNUMBER(E1018), IF(G1018&gt;'Bulk DivVar Analysis'!$D$116,"Pass","Fail"),"")</f>
        <v/>
      </c>
      <c r="I1018" s="338" t="str">
        <f t="shared" si="17"/>
        <v/>
      </c>
      <c r="J1018" s="339"/>
      <c r="K1018" s="339"/>
      <c r="L1018" s="339"/>
      <c r="M1018" s="339"/>
      <c r="N1018" s="339"/>
      <c r="O1018" s="339"/>
      <c r="P1018" s="339"/>
      <c r="Q1018" s="339"/>
    </row>
    <row r="1019" spans="1:17" ht="13.5" customHeight="1">
      <c r="A1019" s="481"/>
      <c r="B1019" s="481"/>
      <c r="C1019" s="481"/>
      <c r="D1019" s="481"/>
      <c r="E1019" s="481"/>
      <c r="F1019" s="339"/>
      <c r="G1019" s="340" t="str">
        <f>IF(ISNUMBER(E1019),E1019/'Bulk DivVar Analysis'!$C$114,"")</f>
        <v/>
      </c>
      <c r="H1019" s="338" t="str">
        <f>IF(ISNUMBER(E1019), IF(G1019&gt;'Bulk DivVar Analysis'!$D$116,"Pass","Fail"),"")</f>
        <v/>
      </c>
      <c r="I1019" s="338" t="str">
        <f t="shared" si="17"/>
        <v/>
      </c>
      <c r="J1019" s="339"/>
      <c r="K1019" s="339"/>
      <c r="L1019" s="339"/>
      <c r="M1019" s="339"/>
      <c r="N1019" s="339"/>
      <c r="O1019" s="339"/>
      <c r="P1019" s="339"/>
      <c r="Q1019" s="339"/>
    </row>
    <row r="1020" spans="1:17" ht="13.5" customHeight="1">
      <c r="A1020" s="481"/>
      <c r="B1020" s="481"/>
      <c r="C1020" s="481"/>
      <c r="D1020" s="481"/>
      <c r="E1020" s="481"/>
      <c r="F1020" s="339"/>
      <c r="G1020" s="340" t="str">
        <f>IF(ISNUMBER(E1020),E1020/'Bulk DivVar Analysis'!$C$114,"")</f>
        <v/>
      </c>
      <c r="H1020" s="338" t="str">
        <f>IF(ISNUMBER(E1020), IF(G1020&gt;'Bulk DivVar Analysis'!$D$116,"Pass","Fail"),"")</f>
        <v/>
      </c>
      <c r="I1020" s="338" t="str">
        <f t="shared" si="17"/>
        <v/>
      </c>
      <c r="J1020" s="339"/>
      <c r="K1020" s="339"/>
      <c r="L1020" s="339"/>
      <c r="M1020" s="339"/>
      <c r="N1020" s="339"/>
      <c r="O1020" s="339"/>
      <c r="P1020" s="339"/>
      <c r="Q1020" s="339"/>
    </row>
    <row r="1021" spans="1:17" ht="13.5" customHeight="1">
      <c r="A1021" s="481"/>
      <c r="B1021" s="481"/>
      <c r="C1021" s="481"/>
      <c r="D1021" s="481"/>
      <c r="E1021" s="481"/>
      <c r="F1021" s="339"/>
      <c r="G1021" s="340" t="str">
        <f>IF(ISNUMBER(E1021),E1021/'Bulk DivVar Analysis'!$C$114,"")</f>
        <v/>
      </c>
      <c r="H1021" s="338" t="str">
        <f>IF(ISNUMBER(E1021), IF(G1021&gt;'Bulk DivVar Analysis'!$D$116,"Pass","Fail"),"")</f>
        <v/>
      </c>
      <c r="I1021" s="338" t="str">
        <f t="shared" si="17"/>
        <v/>
      </c>
      <c r="J1021" s="339"/>
      <c r="K1021" s="339"/>
      <c r="L1021" s="339"/>
      <c r="M1021" s="339"/>
      <c r="N1021" s="339"/>
      <c r="O1021" s="339"/>
      <c r="P1021" s="339"/>
      <c r="Q1021" s="339"/>
    </row>
    <row r="1022" spans="1:17" ht="13.5" customHeight="1">
      <c r="A1022" s="481"/>
      <c r="B1022" s="481"/>
      <c r="C1022" s="481"/>
      <c r="D1022" s="481"/>
      <c r="E1022" s="481"/>
      <c r="F1022" s="339"/>
      <c r="G1022" s="340" t="str">
        <f>IF(ISNUMBER(E1022),E1022/'Bulk DivVar Analysis'!$C$114,"")</f>
        <v/>
      </c>
      <c r="H1022" s="338" t="str">
        <f>IF(ISNUMBER(E1022), IF(G1022&gt;'Bulk DivVar Analysis'!$D$116,"Pass","Fail"),"")</f>
        <v/>
      </c>
      <c r="I1022" s="338" t="str">
        <f t="shared" si="17"/>
        <v/>
      </c>
      <c r="J1022" s="339"/>
      <c r="K1022" s="339"/>
      <c r="L1022" s="339"/>
      <c r="M1022" s="339"/>
      <c r="N1022" s="339"/>
      <c r="O1022" s="339"/>
      <c r="P1022" s="339"/>
      <c r="Q1022" s="339"/>
    </row>
    <row r="1023" spans="1:17" ht="13.5" customHeight="1">
      <c r="A1023" s="481"/>
      <c r="B1023" s="481"/>
      <c r="C1023" s="481"/>
      <c r="D1023" s="481"/>
      <c r="E1023" s="481"/>
      <c r="F1023" s="339"/>
      <c r="G1023" s="340" t="str">
        <f>IF(ISNUMBER(E1023),E1023/'Bulk DivVar Analysis'!$C$114,"")</f>
        <v/>
      </c>
      <c r="H1023" s="338" t="str">
        <f>IF(ISNUMBER(E1023), IF(G1023&gt;'Bulk DivVar Analysis'!$D$116,"Pass","Fail"),"")</f>
        <v/>
      </c>
      <c r="I1023" s="338" t="str">
        <f t="shared" si="17"/>
        <v/>
      </c>
      <c r="J1023" s="339"/>
      <c r="K1023" s="339"/>
      <c r="L1023" s="339"/>
      <c r="M1023" s="339"/>
      <c r="N1023" s="339"/>
      <c r="O1023" s="339"/>
      <c r="P1023" s="339"/>
      <c r="Q1023" s="339"/>
    </row>
    <row r="1024" spans="1:17" ht="13.5" customHeight="1">
      <c r="A1024" s="481"/>
      <c r="B1024" s="481"/>
      <c r="C1024" s="481"/>
      <c r="D1024" s="481"/>
      <c r="E1024" s="481"/>
      <c r="F1024" s="339"/>
      <c r="G1024" s="340" t="str">
        <f>IF(ISNUMBER(E1024),E1024/'Bulk DivVar Analysis'!$C$114,"")</f>
        <v/>
      </c>
      <c r="H1024" s="338" t="str">
        <f>IF(ISNUMBER(E1024), IF(G1024&gt;'Bulk DivVar Analysis'!$D$116,"Pass","Fail"),"")</f>
        <v/>
      </c>
      <c r="I1024" s="338" t="str">
        <f t="shared" si="17"/>
        <v/>
      </c>
      <c r="J1024" s="339"/>
      <c r="K1024" s="339"/>
      <c r="L1024" s="339"/>
      <c r="M1024" s="339"/>
      <c r="N1024" s="339"/>
      <c r="O1024" s="339"/>
      <c r="P1024" s="339"/>
      <c r="Q1024" s="339"/>
    </row>
    <row r="1025" spans="1:17" ht="13.5" customHeight="1">
      <c r="A1025" s="481"/>
      <c r="B1025" s="481"/>
      <c r="C1025" s="481"/>
      <c r="D1025" s="481"/>
      <c r="E1025" s="481"/>
      <c r="F1025" s="339"/>
      <c r="G1025" s="340" t="str">
        <f>IF(ISNUMBER(E1025),E1025/'Bulk DivVar Analysis'!$C$114,"")</f>
        <v/>
      </c>
      <c r="H1025" s="338" t="str">
        <f>IF(ISNUMBER(E1025), IF(G1025&gt;'Bulk DivVar Analysis'!$D$116,"Pass","Fail"),"")</f>
        <v/>
      </c>
      <c r="I1025" s="338" t="str">
        <f t="shared" si="17"/>
        <v/>
      </c>
      <c r="J1025" s="339"/>
      <c r="K1025" s="339"/>
      <c r="L1025" s="339"/>
      <c r="M1025" s="339"/>
      <c r="N1025" s="339"/>
      <c r="O1025" s="339"/>
      <c r="P1025" s="339"/>
      <c r="Q1025" s="339"/>
    </row>
    <row r="1026" spans="1:17" ht="13.5" customHeight="1">
      <c r="A1026" s="481"/>
      <c r="B1026" s="481"/>
      <c r="C1026" s="481"/>
      <c r="D1026" s="481"/>
      <c r="E1026" s="481"/>
      <c r="F1026" s="339"/>
      <c r="G1026" s="340" t="str">
        <f>IF(ISNUMBER(E1026),E1026/'Bulk DivVar Analysis'!$C$114,"")</f>
        <v/>
      </c>
      <c r="H1026" s="338" t="str">
        <f>IF(ISNUMBER(E1026), IF(G1026&gt;'Bulk DivVar Analysis'!$D$116,"Pass","Fail"),"")</f>
        <v/>
      </c>
      <c r="I1026" s="338" t="str">
        <f t="shared" si="17"/>
        <v/>
      </c>
      <c r="J1026" s="339"/>
      <c r="K1026" s="339"/>
      <c r="L1026" s="339"/>
      <c r="M1026" s="339"/>
      <c r="N1026" s="339"/>
      <c r="O1026" s="339"/>
      <c r="P1026" s="339"/>
      <c r="Q1026" s="339"/>
    </row>
    <row r="1027" spans="1:17" ht="13.5" customHeight="1">
      <c r="A1027" s="481"/>
      <c r="B1027" s="481"/>
      <c r="C1027" s="481"/>
      <c r="D1027" s="481"/>
      <c r="E1027" s="481"/>
      <c r="F1027" s="339"/>
      <c r="G1027" s="340" t="str">
        <f>IF(ISNUMBER(E1027),E1027/'Bulk DivVar Analysis'!$C$114,"")</f>
        <v/>
      </c>
      <c r="H1027" s="338" t="str">
        <f>IF(ISNUMBER(E1027), IF(G1027&gt;'Bulk DivVar Analysis'!$D$116,"Pass","Fail"),"")</f>
        <v/>
      </c>
      <c r="I1027" s="338" t="str">
        <f t="shared" ref="I1027:I1090" si="18">_xlfn.TEXTJOIN("_",TRUE,B1027,C1027)</f>
        <v/>
      </c>
      <c r="J1027" s="339"/>
      <c r="K1027" s="339"/>
      <c r="L1027" s="339"/>
      <c r="M1027" s="339"/>
      <c r="N1027" s="339"/>
      <c r="O1027" s="339"/>
      <c r="P1027" s="339"/>
      <c r="Q1027" s="339"/>
    </row>
    <row r="1028" spans="1:17" ht="13.5" customHeight="1">
      <c r="A1028" s="481"/>
      <c r="B1028" s="481"/>
      <c r="C1028" s="481"/>
      <c r="D1028" s="481"/>
      <c r="E1028" s="481"/>
      <c r="F1028" s="339"/>
      <c r="G1028" s="340" t="str">
        <f>IF(ISNUMBER(E1028),E1028/'Bulk DivVar Analysis'!$C$114,"")</f>
        <v/>
      </c>
      <c r="H1028" s="338" t="str">
        <f>IF(ISNUMBER(E1028), IF(G1028&gt;'Bulk DivVar Analysis'!$D$116,"Pass","Fail"),"")</f>
        <v/>
      </c>
      <c r="I1028" s="338" t="str">
        <f t="shared" si="18"/>
        <v/>
      </c>
      <c r="J1028" s="339"/>
      <c r="K1028" s="339"/>
      <c r="L1028" s="339"/>
      <c r="M1028" s="339"/>
      <c r="N1028" s="339"/>
      <c r="O1028" s="339"/>
      <c r="P1028" s="339"/>
      <c r="Q1028" s="339"/>
    </row>
    <row r="1029" spans="1:17" ht="13.5" customHeight="1">
      <c r="A1029" s="481"/>
      <c r="B1029" s="481"/>
      <c r="C1029" s="481"/>
      <c r="D1029" s="481"/>
      <c r="E1029" s="481"/>
      <c r="F1029" s="339"/>
      <c r="G1029" s="340" t="str">
        <f>IF(ISNUMBER(E1029),E1029/'Bulk DivVar Analysis'!$C$114,"")</f>
        <v/>
      </c>
      <c r="H1029" s="338" t="str">
        <f>IF(ISNUMBER(E1029), IF(G1029&gt;'Bulk DivVar Analysis'!$D$116,"Pass","Fail"),"")</f>
        <v/>
      </c>
      <c r="I1029" s="338" t="str">
        <f t="shared" si="18"/>
        <v/>
      </c>
      <c r="J1029" s="339"/>
      <c r="K1029" s="339"/>
      <c r="L1029" s="339"/>
      <c r="M1029" s="339"/>
      <c r="N1029" s="339"/>
      <c r="O1029" s="339"/>
      <c r="P1029" s="339"/>
      <c r="Q1029" s="339"/>
    </row>
    <row r="1030" spans="1:17" ht="13.5" customHeight="1">
      <c r="A1030" s="481"/>
      <c r="B1030" s="481"/>
      <c r="C1030" s="481"/>
      <c r="D1030" s="481"/>
      <c r="E1030" s="481"/>
      <c r="F1030" s="339"/>
      <c r="G1030" s="340" t="str">
        <f>IF(ISNUMBER(E1030),E1030/'Bulk DivVar Analysis'!$C$114,"")</f>
        <v/>
      </c>
      <c r="H1030" s="338" t="str">
        <f>IF(ISNUMBER(E1030), IF(G1030&gt;'Bulk DivVar Analysis'!$D$116,"Pass","Fail"),"")</f>
        <v/>
      </c>
      <c r="I1030" s="338" t="str">
        <f t="shared" si="18"/>
        <v/>
      </c>
      <c r="J1030" s="339"/>
      <c r="K1030" s="339"/>
      <c r="L1030" s="339"/>
      <c r="M1030" s="339"/>
      <c r="N1030" s="339"/>
      <c r="O1030" s="339"/>
      <c r="P1030" s="339"/>
      <c r="Q1030" s="339"/>
    </row>
    <row r="1031" spans="1:17" ht="13.5" customHeight="1">
      <c r="A1031" s="481"/>
      <c r="B1031" s="481"/>
      <c r="C1031" s="481"/>
      <c r="D1031" s="481"/>
      <c r="E1031" s="481"/>
      <c r="F1031" s="339"/>
      <c r="G1031" s="340" t="str">
        <f>IF(ISNUMBER(E1031),E1031/'Bulk DivVar Analysis'!$C$114,"")</f>
        <v/>
      </c>
      <c r="H1031" s="338" t="str">
        <f>IF(ISNUMBER(E1031), IF(G1031&gt;'Bulk DivVar Analysis'!$D$116,"Pass","Fail"),"")</f>
        <v/>
      </c>
      <c r="I1031" s="338" t="str">
        <f t="shared" si="18"/>
        <v/>
      </c>
      <c r="J1031" s="339"/>
      <c r="K1031" s="339"/>
      <c r="L1031" s="339"/>
      <c r="M1031" s="339"/>
      <c r="N1031" s="339"/>
      <c r="O1031" s="339"/>
      <c r="P1031" s="339"/>
      <c r="Q1031" s="339"/>
    </row>
    <row r="1032" spans="1:17" ht="13.5" customHeight="1">
      <c r="A1032" s="481"/>
      <c r="B1032" s="481"/>
      <c r="C1032" s="481"/>
      <c r="D1032" s="481"/>
      <c r="E1032" s="481"/>
      <c r="F1032" s="339"/>
      <c r="G1032" s="340" t="str">
        <f>IF(ISNUMBER(E1032),E1032/'Bulk DivVar Analysis'!$C$114,"")</f>
        <v/>
      </c>
      <c r="H1032" s="338" t="str">
        <f>IF(ISNUMBER(E1032), IF(G1032&gt;'Bulk DivVar Analysis'!$D$116,"Pass","Fail"),"")</f>
        <v/>
      </c>
      <c r="I1032" s="338" t="str">
        <f t="shared" si="18"/>
        <v/>
      </c>
      <c r="J1032" s="339"/>
      <c r="K1032" s="339"/>
      <c r="L1032" s="339"/>
      <c r="M1032" s="339"/>
      <c r="N1032" s="339"/>
      <c r="O1032" s="339"/>
      <c r="P1032" s="339"/>
      <c r="Q1032" s="339"/>
    </row>
    <row r="1033" spans="1:17" ht="13.5" customHeight="1">
      <c r="A1033" s="481"/>
      <c r="B1033" s="481"/>
      <c r="C1033" s="481"/>
      <c r="D1033" s="481"/>
      <c r="E1033" s="481"/>
      <c r="F1033" s="339"/>
      <c r="G1033" s="340" t="str">
        <f>IF(ISNUMBER(E1033),E1033/'Bulk DivVar Analysis'!$C$114,"")</f>
        <v/>
      </c>
      <c r="H1033" s="338" t="str">
        <f>IF(ISNUMBER(E1033), IF(G1033&gt;'Bulk DivVar Analysis'!$D$116,"Pass","Fail"),"")</f>
        <v/>
      </c>
      <c r="I1033" s="338" t="str">
        <f t="shared" si="18"/>
        <v/>
      </c>
      <c r="J1033" s="339"/>
      <c r="K1033" s="339"/>
      <c r="L1033" s="339"/>
      <c r="M1033" s="339"/>
      <c r="N1033" s="339"/>
      <c r="O1033" s="339"/>
      <c r="P1033" s="339"/>
      <c r="Q1033" s="339"/>
    </row>
    <row r="1034" spans="1:17" ht="13.5" customHeight="1">
      <c r="A1034" s="481"/>
      <c r="B1034" s="481"/>
      <c r="C1034" s="481"/>
      <c r="D1034" s="481"/>
      <c r="E1034" s="481"/>
      <c r="F1034" s="339"/>
      <c r="G1034" s="340" t="str">
        <f>IF(ISNUMBER(E1034),E1034/'Bulk DivVar Analysis'!$C$114,"")</f>
        <v/>
      </c>
      <c r="H1034" s="338" t="str">
        <f>IF(ISNUMBER(E1034), IF(G1034&gt;'Bulk DivVar Analysis'!$D$116,"Pass","Fail"),"")</f>
        <v/>
      </c>
      <c r="I1034" s="338" t="str">
        <f t="shared" si="18"/>
        <v/>
      </c>
      <c r="J1034" s="339"/>
      <c r="K1034" s="339"/>
      <c r="L1034" s="339"/>
      <c r="M1034" s="339"/>
      <c r="N1034" s="339"/>
      <c r="O1034" s="339"/>
      <c r="P1034" s="339"/>
      <c r="Q1034" s="339"/>
    </row>
    <row r="1035" spans="1:17" ht="13.5" customHeight="1">
      <c r="A1035" s="481"/>
      <c r="B1035" s="481"/>
      <c r="C1035" s="481"/>
      <c r="D1035" s="481"/>
      <c r="E1035" s="481"/>
      <c r="F1035" s="339"/>
      <c r="G1035" s="340" t="str">
        <f>IF(ISNUMBER(E1035),E1035/'Bulk DivVar Analysis'!$C$114,"")</f>
        <v/>
      </c>
      <c r="H1035" s="338" t="str">
        <f>IF(ISNUMBER(E1035), IF(G1035&gt;'Bulk DivVar Analysis'!$D$116,"Pass","Fail"),"")</f>
        <v/>
      </c>
      <c r="I1035" s="338" t="str">
        <f t="shared" si="18"/>
        <v/>
      </c>
      <c r="J1035" s="339"/>
      <c r="K1035" s="339"/>
      <c r="L1035" s="339"/>
      <c r="M1035" s="339"/>
      <c r="N1035" s="339"/>
      <c r="O1035" s="339"/>
      <c r="P1035" s="339"/>
      <c r="Q1035" s="339"/>
    </row>
    <row r="1036" spans="1:17" ht="13.5" customHeight="1">
      <c r="A1036" s="481"/>
      <c r="B1036" s="481"/>
      <c r="C1036" s="481"/>
      <c r="D1036" s="481"/>
      <c r="E1036" s="481"/>
      <c r="F1036" s="339"/>
      <c r="G1036" s="340" t="str">
        <f>IF(ISNUMBER(E1036),E1036/'Bulk DivVar Analysis'!$C$114,"")</f>
        <v/>
      </c>
      <c r="H1036" s="338" t="str">
        <f>IF(ISNUMBER(E1036), IF(G1036&gt;'Bulk DivVar Analysis'!$D$116,"Pass","Fail"),"")</f>
        <v/>
      </c>
      <c r="I1036" s="338" t="str">
        <f t="shared" si="18"/>
        <v/>
      </c>
      <c r="J1036" s="339"/>
      <c r="K1036" s="339"/>
      <c r="L1036" s="339"/>
      <c r="M1036" s="339"/>
      <c r="N1036" s="339"/>
      <c r="O1036" s="339"/>
      <c r="P1036" s="339"/>
      <c r="Q1036" s="339"/>
    </row>
    <row r="1037" spans="1:17" ht="13.5" customHeight="1">
      <c r="A1037" s="481"/>
      <c r="B1037" s="481"/>
      <c r="C1037" s="481"/>
      <c r="D1037" s="481"/>
      <c r="E1037" s="481"/>
      <c r="F1037" s="339"/>
      <c r="G1037" s="340" t="str">
        <f>IF(ISNUMBER(E1037),E1037/'Bulk DivVar Analysis'!$C$114,"")</f>
        <v/>
      </c>
      <c r="H1037" s="338" t="str">
        <f>IF(ISNUMBER(E1037), IF(G1037&gt;'Bulk DivVar Analysis'!$D$116,"Pass","Fail"),"")</f>
        <v/>
      </c>
      <c r="I1037" s="338" t="str">
        <f t="shared" si="18"/>
        <v/>
      </c>
      <c r="J1037" s="339"/>
      <c r="K1037" s="339"/>
      <c r="L1037" s="339"/>
      <c r="M1037" s="339"/>
      <c r="N1037" s="339"/>
      <c r="O1037" s="339"/>
      <c r="P1037" s="339"/>
      <c r="Q1037" s="339"/>
    </row>
    <row r="1038" spans="1:17" ht="13.5" customHeight="1">
      <c r="A1038" s="481"/>
      <c r="B1038" s="481"/>
      <c r="C1038" s="481"/>
      <c r="D1038" s="481"/>
      <c r="E1038" s="481"/>
      <c r="F1038" s="339"/>
      <c r="G1038" s="340" t="str">
        <f>IF(ISNUMBER(E1038),E1038/'Bulk DivVar Analysis'!$C$114,"")</f>
        <v/>
      </c>
      <c r="H1038" s="338" t="str">
        <f>IF(ISNUMBER(E1038), IF(G1038&gt;'Bulk DivVar Analysis'!$D$116,"Pass","Fail"),"")</f>
        <v/>
      </c>
      <c r="I1038" s="338" t="str">
        <f t="shared" si="18"/>
        <v/>
      </c>
      <c r="J1038" s="339"/>
      <c r="K1038" s="339"/>
      <c r="L1038" s="339"/>
      <c r="M1038" s="339"/>
      <c r="N1038" s="339"/>
      <c r="O1038" s="339"/>
      <c r="P1038" s="339"/>
      <c r="Q1038" s="339"/>
    </row>
    <row r="1039" spans="1:17" ht="13.5" customHeight="1">
      <c r="A1039" s="481"/>
      <c r="B1039" s="481"/>
      <c r="C1039" s="481"/>
      <c r="D1039" s="481"/>
      <c r="E1039" s="481"/>
      <c r="F1039" s="339"/>
      <c r="G1039" s="340" t="str">
        <f>IF(ISNUMBER(E1039),E1039/'Bulk DivVar Analysis'!$C$114,"")</f>
        <v/>
      </c>
      <c r="H1039" s="338" t="str">
        <f>IF(ISNUMBER(E1039), IF(G1039&gt;'Bulk DivVar Analysis'!$D$116,"Pass","Fail"),"")</f>
        <v/>
      </c>
      <c r="I1039" s="338" t="str">
        <f t="shared" si="18"/>
        <v/>
      </c>
      <c r="J1039" s="339"/>
      <c r="K1039" s="339"/>
      <c r="L1039" s="339"/>
      <c r="M1039" s="339"/>
      <c r="N1039" s="339"/>
      <c r="O1039" s="339"/>
      <c r="P1039" s="339"/>
      <c r="Q1039" s="339"/>
    </row>
    <row r="1040" spans="1:17" ht="13.5" customHeight="1">
      <c r="A1040" s="481"/>
      <c r="B1040" s="481"/>
      <c r="C1040" s="481"/>
      <c r="D1040" s="481"/>
      <c r="E1040" s="481"/>
      <c r="F1040" s="339"/>
      <c r="G1040" s="340" t="str">
        <f>IF(ISNUMBER(E1040),E1040/'Bulk DivVar Analysis'!$C$114,"")</f>
        <v/>
      </c>
      <c r="H1040" s="338" t="str">
        <f>IF(ISNUMBER(E1040), IF(G1040&gt;'Bulk DivVar Analysis'!$D$116,"Pass","Fail"),"")</f>
        <v/>
      </c>
      <c r="I1040" s="338" t="str">
        <f t="shared" si="18"/>
        <v/>
      </c>
      <c r="J1040" s="339"/>
      <c r="K1040" s="339"/>
      <c r="L1040" s="339"/>
      <c r="M1040" s="339"/>
      <c r="N1040" s="339"/>
      <c r="O1040" s="339"/>
      <c r="P1040" s="339"/>
      <c r="Q1040" s="339"/>
    </row>
    <row r="1041" spans="1:17" ht="13.5" customHeight="1">
      <c r="A1041" s="481"/>
      <c r="B1041" s="481"/>
      <c r="C1041" s="481"/>
      <c r="D1041" s="481"/>
      <c r="E1041" s="481"/>
      <c r="F1041" s="339"/>
      <c r="G1041" s="340" t="str">
        <f>IF(ISNUMBER(E1041),E1041/'Bulk DivVar Analysis'!$C$114,"")</f>
        <v/>
      </c>
      <c r="H1041" s="338" t="str">
        <f>IF(ISNUMBER(E1041), IF(G1041&gt;'Bulk DivVar Analysis'!$D$116,"Pass","Fail"),"")</f>
        <v/>
      </c>
      <c r="I1041" s="338" t="str">
        <f t="shared" si="18"/>
        <v/>
      </c>
      <c r="J1041" s="339"/>
      <c r="K1041" s="339"/>
      <c r="L1041" s="339"/>
      <c r="M1041" s="339"/>
      <c r="N1041" s="339"/>
      <c r="O1041" s="339"/>
      <c r="P1041" s="339"/>
      <c r="Q1041" s="339"/>
    </row>
    <row r="1042" spans="1:17" ht="13.5" customHeight="1">
      <c r="A1042" s="481"/>
      <c r="B1042" s="481"/>
      <c r="C1042" s="481"/>
      <c r="D1042" s="481"/>
      <c r="E1042" s="481"/>
      <c r="F1042" s="339"/>
      <c r="G1042" s="340" t="str">
        <f>IF(ISNUMBER(E1042),E1042/'Bulk DivVar Analysis'!$C$114,"")</f>
        <v/>
      </c>
      <c r="H1042" s="338" t="str">
        <f>IF(ISNUMBER(E1042), IF(G1042&gt;'Bulk DivVar Analysis'!$D$116,"Pass","Fail"),"")</f>
        <v/>
      </c>
      <c r="I1042" s="338" t="str">
        <f t="shared" si="18"/>
        <v/>
      </c>
      <c r="J1042" s="339"/>
      <c r="K1042" s="339"/>
      <c r="L1042" s="339"/>
      <c r="M1042" s="339"/>
      <c r="N1042" s="339"/>
      <c r="O1042" s="339"/>
      <c r="P1042" s="339"/>
      <c r="Q1042" s="339"/>
    </row>
    <row r="1043" spans="1:17" ht="13.5" customHeight="1">
      <c r="A1043" s="481"/>
      <c r="B1043" s="481"/>
      <c r="C1043" s="481"/>
      <c r="D1043" s="481"/>
      <c r="E1043" s="481"/>
      <c r="F1043" s="339"/>
      <c r="G1043" s="340" t="str">
        <f>IF(ISNUMBER(E1043),E1043/'Bulk DivVar Analysis'!$C$114,"")</f>
        <v/>
      </c>
      <c r="H1043" s="338" t="str">
        <f>IF(ISNUMBER(E1043), IF(G1043&gt;'Bulk DivVar Analysis'!$D$116,"Pass","Fail"),"")</f>
        <v/>
      </c>
      <c r="I1043" s="338" t="str">
        <f t="shared" si="18"/>
        <v/>
      </c>
      <c r="J1043" s="339"/>
      <c r="K1043" s="339"/>
      <c r="L1043" s="339"/>
      <c r="M1043" s="339"/>
      <c r="N1043" s="339"/>
      <c r="O1043" s="339"/>
      <c r="P1043" s="339"/>
      <c r="Q1043" s="339"/>
    </row>
    <row r="1044" spans="1:17" ht="13.5" customHeight="1">
      <c r="A1044" s="481"/>
      <c r="B1044" s="481"/>
      <c r="C1044" s="481"/>
      <c r="D1044" s="481"/>
      <c r="E1044" s="481"/>
      <c r="F1044" s="339"/>
      <c r="G1044" s="340" t="str">
        <f>IF(ISNUMBER(E1044),E1044/'Bulk DivVar Analysis'!$C$114,"")</f>
        <v/>
      </c>
      <c r="H1044" s="338" t="str">
        <f>IF(ISNUMBER(E1044), IF(G1044&gt;'Bulk DivVar Analysis'!$D$116,"Pass","Fail"),"")</f>
        <v/>
      </c>
      <c r="I1044" s="338" t="str">
        <f t="shared" si="18"/>
        <v/>
      </c>
      <c r="J1044" s="339"/>
      <c r="K1044" s="339"/>
      <c r="L1044" s="339"/>
      <c r="M1044" s="339"/>
      <c r="N1044" s="339"/>
      <c r="O1044" s="339"/>
      <c r="P1044" s="339"/>
      <c r="Q1044" s="339"/>
    </row>
    <row r="1045" spans="1:17" ht="13.5" customHeight="1">
      <c r="A1045" s="481"/>
      <c r="B1045" s="481"/>
      <c r="C1045" s="481"/>
      <c r="D1045" s="481"/>
      <c r="E1045" s="481"/>
      <c r="F1045" s="339"/>
      <c r="G1045" s="340" t="str">
        <f>IF(ISNUMBER(E1045),E1045/'Bulk DivVar Analysis'!$C$114,"")</f>
        <v/>
      </c>
      <c r="H1045" s="338" t="str">
        <f>IF(ISNUMBER(E1045), IF(G1045&gt;'Bulk DivVar Analysis'!$D$116,"Pass","Fail"),"")</f>
        <v/>
      </c>
      <c r="I1045" s="338" t="str">
        <f t="shared" si="18"/>
        <v/>
      </c>
      <c r="J1045" s="339"/>
      <c r="K1045" s="339"/>
      <c r="L1045" s="339"/>
      <c r="M1045" s="339"/>
      <c r="N1045" s="339"/>
      <c r="O1045" s="339"/>
      <c r="P1045" s="339"/>
      <c r="Q1045" s="339"/>
    </row>
    <row r="1046" spans="1:17" ht="13.5" customHeight="1">
      <c r="A1046" s="481"/>
      <c r="B1046" s="481"/>
      <c r="C1046" s="481"/>
      <c r="D1046" s="481"/>
      <c r="E1046" s="481"/>
      <c r="F1046" s="339"/>
      <c r="G1046" s="340" t="str">
        <f>IF(ISNUMBER(E1046),E1046/'Bulk DivVar Analysis'!$C$114,"")</f>
        <v/>
      </c>
      <c r="H1046" s="338" t="str">
        <f>IF(ISNUMBER(E1046), IF(G1046&gt;'Bulk DivVar Analysis'!$D$116,"Pass","Fail"),"")</f>
        <v/>
      </c>
      <c r="I1046" s="338" t="str">
        <f t="shared" si="18"/>
        <v/>
      </c>
      <c r="J1046" s="339"/>
      <c r="K1046" s="339"/>
      <c r="L1046" s="339"/>
      <c r="M1046" s="339"/>
      <c r="N1046" s="339"/>
      <c r="O1046" s="339"/>
      <c r="P1046" s="339"/>
      <c r="Q1046" s="339"/>
    </row>
    <row r="1047" spans="1:17" ht="13.5" customHeight="1">
      <c r="A1047" s="481"/>
      <c r="B1047" s="481"/>
      <c r="C1047" s="481"/>
      <c r="D1047" s="481"/>
      <c r="E1047" s="481"/>
      <c r="F1047" s="339"/>
      <c r="G1047" s="340" t="str">
        <f>IF(ISNUMBER(E1047),E1047/'Bulk DivVar Analysis'!$C$114,"")</f>
        <v/>
      </c>
      <c r="H1047" s="338" t="str">
        <f>IF(ISNUMBER(E1047), IF(G1047&gt;'Bulk DivVar Analysis'!$D$116,"Pass","Fail"),"")</f>
        <v/>
      </c>
      <c r="I1047" s="338" t="str">
        <f t="shared" si="18"/>
        <v/>
      </c>
      <c r="J1047" s="339"/>
      <c r="K1047" s="339"/>
      <c r="L1047" s="339"/>
      <c r="M1047" s="339"/>
      <c r="N1047" s="339"/>
      <c r="O1047" s="339"/>
      <c r="P1047" s="339"/>
      <c r="Q1047" s="339"/>
    </row>
    <row r="1048" spans="1:17" ht="13.5" customHeight="1">
      <c r="A1048" s="481"/>
      <c r="B1048" s="481"/>
      <c r="C1048" s="481"/>
      <c r="D1048" s="481"/>
      <c r="E1048" s="481"/>
      <c r="F1048" s="339"/>
      <c r="G1048" s="340" t="str">
        <f>IF(ISNUMBER(E1048),E1048/'Bulk DivVar Analysis'!$C$114,"")</f>
        <v/>
      </c>
      <c r="H1048" s="338" t="str">
        <f>IF(ISNUMBER(E1048), IF(G1048&gt;'Bulk DivVar Analysis'!$D$116,"Pass","Fail"),"")</f>
        <v/>
      </c>
      <c r="I1048" s="338" t="str">
        <f t="shared" si="18"/>
        <v/>
      </c>
      <c r="J1048" s="339"/>
      <c r="K1048" s="339"/>
      <c r="L1048" s="339"/>
      <c r="M1048" s="339"/>
      <c r="N1048" s="339"/>
      <c r="O1048" s="339"/>
      <c r="P1048" s="339"/>
      <c r="Q1048" s="339"/>
    </row>
    <row r="1049" spans="1:17" ht="13.5" customHeight="1">
      <c r="A1049" s="481"/>
      <c r="B1049" s="481"/>
      <c r="C1049" s="481"/>
      <c r="D1049" s="481"/>
      <c r="E1049" s="481"/>
      <c r="F1049" s="339"/>
      <c r="G1049" s="340" t="str">
        <f>IF(ISNUMBER(E1049),E1049/'Bulk DivVar Analysis'!$C$114,"")</f>
        <v/>
      </c>
      <c r="H1049" s="338" t="str">
        <f>IF(ISNUMBER(E1049), IF(G1049&gt;'Bulk DivVar Analysis'!$D$116,"Pass","Fail"),"")</f>
        <v/>
      </c>
      <c r="I1049" s="338" t="str">
        <f t="shared" si="18"/>
        <v/>
      </c>
      <c r="J1049" s="339"/>
      <c r="K1049" s="339"/>
      <c r="L1049" s="339"/>
      <c r="M1049" s="339"/>
      <c r="N1049" s="339"/>
      <c r="O1049" s="339"/>
      <c r="P1049" s="339"/>
      <c r="Q1049" s="339"/>
    </row>
    <row r="1050" spans="1:17" ht="13.5" customHeight="1">
      <c r="A1050" s="481"/>
      <c r="B1050" s="481"/>
      <c r="C1050" s="481"/>
      <c r="D1050" s="481"/>
      <c r="E1050" s="481"/>
      <c r="F1050" s="339"/>
      <c r="G1050" s="340" t="str">
        <f>IF(ISNUMBER(E1050),E1050/'Bulk DivVar Analysis'!$C$114,"")</f>
        <v/>
      </c>
      <c r="H1050" s="338" t="str">
        <f>IF(ISNUMBER(E1050), IF(G1050&gt;'Bulk DivVar Analysis'!$D$116,"Pass","Fail"),"")</f>
        <v/>
      </c>
      <c r="I1050" s="338" t="str">
        <f t="shared" si="18"/>
        <v/>
      </c>
      <c r="J1050" s="339"/>
      <c r="K1050" s="339"/>
      <c r="L1050" s="339"/>
      <c r="M1050" s="339"/>
      <c r="N1050" s="339"/>
      <c r="O1050" s="339"/>
      <c r="P1050" s="339"/>
      <c r="Q1050" s="339"/>
    </row>
    <row r="1051" spans="1:17" ht="13.5" customHeight="1">
      <c r="A1051" s="481"/>
      <c r="B1051" s="481"/>
      <c r="C1051" s="481"/>
      <c r="D1051" s="481"/>
      <c r="E1051" s="481"/>
      <c r="F1051" s="339"/>
      <c r="G1051" s="340" t="str">
        <f>IF(ISNUMBER(E1051),E1051/'Bulk DivVar Analysis'!$C$114,"")</f>
        <v/>
      </c>
      <c r="H1051" s="338" t="str">
        <f>IF(ISNUMBER(E1051), IF(G1051&gt;'Bulk DivVar Analysis'!$D$116,"Pass","Fail"),"")</f>
        <v/>
      </c>
      <c r="I1051" s="338" t="str">
        <f t="shared" si="18"/>
        <v/>
      </c>
      <c r="J1051" s="339"/>
      <c r="K1051" s="339"/>
      <c r="L1051" s="339"/>
      <c r="M1051" s="339"/>
      <c r="N1051" s="339"/>
      <c r="O1051" s="339"/>
      <c r="P1051" s="339"/>
      <c r="Q1051" s="339"/>
    </row>
    <row r="1052" spans="1:17" ht="13.5" customHeight="1">
      <c r="A1052" s="481"/>
      <c r="B1052" s="481"/>
      <c r="C1052" s="481"/>
      <c r="D1052" s="481"/>
      <c r="E1052" s="481"/>
      <c r="F1052" s="339"/>
      <c r="G1052" s="340" t="str">
        <f>IF(ISNUMBER(E1052),E1052/'Bulk DivVar Analysis'!$C$114,"")</f>
        <v/>
      </c>
      <c r="H1052" s="338" t="str">
        <f>IF(ISNUMBER(E1052), IF(G1052&gt;'Bulk DivVar Analysis'!$D$116,"Pass","Fail"),"")</f>
        <v/>
      </c>
      <c r="I1052" s="338" t="str">
        <f t="shared" si="18"/>
        <v/>
      </c>
      <c r="J1052" s="339"/>
      <c r="K1052" s="339"/>
      <c r="L1052" s="339"/>
      <c r="M1052" s="339"/>
      <c r="N1052" s="339"/>
      <c r="O1052" s="339"/>
      <c r="P1052" s="339"/>
      <c r="Q1052" s="339"/>
    </row>
    <row r="1053" spans="1:17" ht="13.5" customHeight="1">
      <c r="A1053" s="481"/>
      <c r="B1053" s="481"/>
      <c r="C1053" s="481"/>
      <c r="D1053" s="481"/>
      <c r="E1053" s="481"/>
      <c r="F1053" s="339"/>
      <c r="G1053" s="340" t="str">
        <f>IF(ISNUMBER(E1053),E1053/'Bulk DivVar Analysis'!$C$114,"")</f>
        <v/>
      </c>
      <c r="H1053" s="338" t="str">
        <f>IF(ISNUMBER(E1053), IF(G1053&gt;'Bulk DivVar Analysis'!$D$116,"Pass","Fail"),"")</f>
        <v/>
      </c>
      <c r="I1053" s="338" t="str">
        <f t="shared" si="18"/>
        <v/>
      </c>
      <c r="J1053" s="339"/>
      <c r="K1053" s="339"/>
      <c r="L1053" s="339"/>
      <c r="M1053" s="339"/>
      <c r="N1053" s="339"/>
      <c r="O1053" s="339"/>
      <c r="P1053" s="339"/>
      <c r="Q1053" s="339"/>
    </row>
    <row r="1054" spans="1:17" ht="13.5" customHeight="1">
      <c r="A1054" s="481"/>
      <c r="B1054" s="481"/>
      <c r="C1054" s="481"/>
      <c r="D1054" s="481"/>
      <c r="E1054" s="481"/>
      <c r="F1054" s="339"/>
      <c r="G1054" s="340" t="str">
        <f>IF(ISNUMBER(E1054),E1054/'Bulk DivVar Analysis'!$C$114,"")</f>
        <v/>
      </c>
      <c r="H1054" s="338" t="str">
        <f>IF(ISNUMBER(E1054), IF(G1054&gt;'Bulk DivVar Analysis'!$D$116,"Pass","Fail"),"")</f>
        <v/>
      </c>
      <c r="I1054" s="338" t="str">
        <f t="shared" si="18"/>
        <v/>
      </c>
      <c r="J1054" s="339"/>
      <c r="K1054" s="339"/>
      <c r="L1054" s="339"/>
      <c r="M1054" s="339"/>
      <c r="N1054" s="339"/>
      <c r="O1054" s="339"/>
      <c r="P1054" s="339"/>
      <c r="Q1054" s="339"/>
    </row>
    <row r="1055" spans="1:17" ht="13.5" customHeight="1">
      <c r="A1055" s="481"/>
      <c r="B1055" s="481"/>
      <c r="C1055" s="481"/>
      <c r="D1055" s="481"/>
      <c r="E1055" s="481"/>
      <c r="F1055" s="339"/>
      <c r="G1055" s="340" t="str">
        <f>IF(ISNUMBER(E1055),E1055/'Bulk DivVar Analysis'!$C$114,"")</f>
        <v/>
      </c>
      <c r="H1055" s="338" t="str">
        <f>IF(ISNUMBER(E1055), IF(G1055&gt;'Bulk DivVar Analysis'!$D$116,"Pass","Fail"),"")</f>
        <v/>
      </c>
      <c r="I1055" s="338" t="str">
        <f t="shared" si="18"/>
        <v/>
      </c>
      <c r="J1055" s="339"/>
      <c r="K1055" s="339"/>
      <c r="L1055" s="339"/>
      <c r="M1055" s="339"/>
      <c r="N1055" s="339"/>
      <c r="O1055" s="339"/>
      <c r="P1055" s="339"/>
      <c r="Q1055" s="339"/>
    </row>
    <row r="1056" spans="1:17" ht="13.5" customHeight="1">
      <c r="A1056" s="481"/>
      <c r="B1056" s="481"/>
      <c r="C1056" s="481"/>
      <c r="D1056" s="481"/>
      <c r="E1056" s="481"/>
      <c r="F1056" s="339"/>
      <c r="G1056" s="340" t="str">
        <f>IF(ISNUMBER(E1056),E1056/'Bulk DivVar Analysis'!$C$114,"")</f>
        <v/>
      </c>
      <c r="H1056" s="338" t="str">
        <f>IF(ISNUMBER(E1056), IF(G1056&gt;'Bulk DivVar Analysis'!$D$116,"Pass","Fail"),"")</f>
        <v/>
      </c>
      <c r="I1056" s="338" t="str">
        <f t="shared" si="18"/>
        <v/>
      </c>
      <c r="J1056" s="339"/>
      <c r="K1056" s="339"/>
      <c r="L1056" s="339"/>
      <c r="M1056" s="339"/>
      <c r="N1056" s="339"/>
      <c r="O1056" s="339"/>
      <c r="P1056" s="339"/>
      <c r="Q1056" s="339"/>
    </row>
    <row r="1057" spans="1:17" ht="13.5" customHeight="1">
      <c r="A1057" s="481"/>
      <c r="B1057" s="481"/>
      <c r="C1057" s="481"/>
      <c r="D1057" s="481"/>
      <c r="E1057" s="481"/>
      <c r="F1057" s="339"/>
      <c r="G1057" s="340" t="str">
        <f>IF(ISNUMBER(E1057),E1057/'Bulk DivVar Analysis'!$C$114,"")</f>
        <v/>
      </c>
      <c r="H1057" s="338" t="str">
        <f>IF(ISNUMBER(E1057), IF(G1057&gt;'Bulk DivVar Analysis'!$D$116,"Pass","Fail"),"")</f>
        <v/>
      </c>
      <c r="I1057" s="338" t="str">
        <f t="shared" si="18"/>
        <v/>
      </c>
      <c r="J1057" s="339"/>
      <c r="K1057" s="339"/>
      <c r="L1057" s="339"/>
      <c r="M1057" s="339"/>
      <c r="N1057" s="339"/>
      <c r="O1057" s="339"/>
      <c r="P1057" s="339"/>
      <c r="Q1057" s="339"/>
    </row>
    <row r="1058" spans="1:17" ht="13.5" customHeight="1">
      <c r="A1058" s="481"/>
      <c r="B1058" s="481"/>
      <c r="C1058" s="481"/>
      <c r="D1058" s="481"/>
      <c r="E1058" s="481"/>
      <c r="F1058" s="339"/>
      <c r="G1058" s="340" t="str">
        <f>IF(ISNUMBER(E1058),E1058/'Bulk DivVar Analysis'!$C$114,"")</f>
        <v/>
      </c>
      <c r="H1058" s="338" t="str">
        <f>IF(ISNUMBER(E1058), IF(G1058&gt;'Bulk DivVar Analysis'!$D$116,"Pass","Fail"),"")</f>
        <v/>
      </c>
      <c r="I1058" s="338" t="str">
        <f t="shared" si="18"/>
        <v/>
      </c>
      <c r="J1058" s="339"/>
      <c r="K1058" s="339"/>
      <c r="L1058" s="339"/>
      <c r="M1058" s="339"/>
      <c r="N1058" s="339"/>
      <c r="O1058" s="339"/>
      <c r="P1058" s="339"/>
      <c r="Q1058" s="339"/>
    </row>
    <row r="1059" spans="1:17" ht="13.5" customHeight="1">
      <c r="A1059" s="481"/>
      <c r="B1059" s="481"/>
      <c r="C1059" s="481"/>
      <c r="D1059" s="481"/>
      <c r="E1059" s="481"/>
      <c r="F1059" s="339"/>
      <c r="G1059" s="340" t="str">
        <f>IF(ISNUMBER(E1059),E1059/'Bulk DivVar Analysis'!$C$114,"")</f>
        <v/>
      </c>
      <c r="H1059" s="338" t="str">
        <f>IF(ISNUMBER(E1059), IF(G1059&gt;'Bulk DivVar Analysis'!$D$116,"Pass","Fail"),"")</f>
        <v/>
      </c>
      <c r="I1059" s="338" t="str">
        <f t="shared" si="18"/>
        <v/>
      </c>
      <c r="J1059" s="339"/>
      <c r="K1059" s="339"/>
      <c r="L1059" s="339"/>
      <c r="M1059" s="339"/>
      <c r="N1059" s="339"/>
      <c r="O1059" s="339"/>
      <c r="P1059" s="339"/>
      <c r="Q1059" s="339"/>
    </row>
    <row r="1060" spans="1:17" ht="13.5" customHeight="1">
      <c r="A1060" s="481"/>
      <c r="B1060" s="481"/>
      <c r="C1060" s="481"/>
      <c r="D1060" s="481"/>
      <c r="E1060" s="481"/>
      <c r="F1060" s="339"/>
      <c r="G1060" s="340" t="str">
        <f>IF(ISNUMBER(E1060),E1060/'Bulk DivVar Analysis'!$C$114,"")</f>
        <v/>
      </c>
      <c r="H1060" s="338" t="str">
        <f>IF(ISNUMBER(E1060), IF(G1060&gt;'Bulk DivVar Analysis'!$D$116,"Pass","Fail"),"")</f>
        <v/>
      </c>
      <c r="I1060" s="338" t="str">
        <f t="shared" si="18"/>
        <v/>
      </c>
      <c r="J1060" s="339"/>
      <c r="K1060" s="339"/>
      <c r="L1060" s="339"/>
      <c r="M1060" s="339"/>
      <c r="N1060" s="339"/>
      <c r="O1060" s="339"/>
      <c r="P1060" s="339"/>
      <c r="Q1060" s="339"/>
    </row>
    <row r="1061" spans="1:17" ht="13.5" customHeight="1">
      <c r="A1061" s="481"/>
      <c r="B1061" s="481"/>
      <c r="C1061" s="481"/>
      <c r="D1061" s="481"/>
      <c r="E1061" s="481"/>
      <c r="F1061" s="339"/>
      <c r="G1061" s="340" t="str">
        <f>IF(ISNUMBER(E1061),E1061/'Bulk DivVar Analysis'!$C$114,"")</f>
        <v/>
      </c>
      <c r="H1061" s="338" t="str">
        <f>IF(ISNUMBER(E1061), IF(G1061&gt;'Bulk DivVar Analysis'!$D$116,"Pass","Fail"),"")</f>
        <v/>
      </c>
      <c r="I1061" s="338" t="str">
        <f t="shared" si="18"/>
        <v/>
      </c>
      <c r="J1061" s="339"/>
      <c r="K1061" s="339"/>
      <c r="L1061" s="339"/>
      <c r="M1061" s="339"/>
      <c r="N1061" s="339"/>
      <c r="O1061" s="339"/>
      <c r="P1061" s="339"/>
      <c r="Q1061" s="339"/>
    </row>
    <row r="1062" spans="1:17" ht="13.5" customHeight="1">
      <c r="A1062" s="481"/>
      <c r="B1062" s="481"/>
      <c r="C1062" s="481"/>
      <c r="D1062" s="481"/>
      <c r="E1062" s="481"/>
      <c r="F1062" s="339"/>
      <c r="G1062" s="340" t="str">
        <f>IF(ISNUMBER(E1062),E1062/'Bulk DivVar Analysis'!$C$114,"")</f>
        <v/>
      </c>
      <c r="H1062" s="338" t="str">
        <f>IF(ISNUMBER(E1062), IF(G1062&gt;'Bulk DivVar Analysis'!$D$116,"Pass","Fail"),"")</f>
        <v/>
      </c>
      <c r="I1062" s="338" t="str">
        <f t="shared" si="18"/>
        <v/>
      </c>
      <c r="J1062" s="339"/>
      <c r="K1062" s="339"/>
      <c r="L1062" s="339"/>
      <c r="M1062" s="339"/>
      <c r="N1062" s="339"/>
      <c r="O1062" s="339"/>
      <c r="P1062" s="339"/>
      <c r="Q1062" s="339"/>
    </row>
    <row r="1063" spans="1:17" ht="13.5" customHeight="1">
      <c r="A1063" s="481"/>
      <c r="B1063" s="481"/>
      <c r="C1063" s="481"/>
      <c r="D1063" s="481"/>
      <c r="E1063" s="481"/>
      <c r="F1063" s="339"/>
      <c r="G1063" s="340" t="str">
        <f>IF(ISNUMBER(E1063),E1063/'Bulk DivVar Analysis'!$C$114,"")</f>
        <v/>
      </c>
      <c r="H1063" s="338" t="str">
        <f>IF(ISNUMBER(E1063), IF(G1063&gt;'Bulk DivVar Analysis'!$D$116,"Pass","Fail"),"")</f>
        <v/>
      </c>
      <c r="I1063" s="338" t="str">
        <f t="shared" si="18"/>
        <v/>
      </c>
      <c r="J1063" s="339"/>
      <c r="K1063" s="339"/>
      <c r="L1063" s="339"/>
      <c r="M1063" s="339"/>
      <c r="N1063" s="339"/>
      <c r="O1063" s="339"/>
      <c r="P1063" s="339"/>
      <c r="Q1063" s="339"/>
    </row>
    <row r="1064" spans="1:17" ht="13.5" customHeight="1">
      <c r="A1064" s="481"/>
      <c r="B1064" s="481"/>
      <c r="C1064" s="481"/>
      <c r="D1064" s="481"/>
      <c r="E1064" s="481"/>
      <c r="F1064" s="339"/>
      <c r="G1064" s="340" t="str">
        <f>IF(ISNUMBER(E1064),E1064/'Bulk DivVar Analysis'!$C$114,"")</f>
        <v/>
      </c>
      <c r="H1064" s="338" t="str">
        <f>IF(ISNUMBER(E1064), IF(G1064&gt;'Bulk DivVar Analysis'!$D$116,"Pass","Fail"),"")</f>
        <v/>
      </c>
      <c r="I1064" s="338" t="str">
        <f t="shared" si="18"/>
        <v/>
      </c>
      <c r="J1064" s="339"/>
      <c r="K1064" s="339"/>
      <c r="L1064" s="339"/>
      <c r="M1064" s="339"/>
      <c r="N1064" s="339"/>
      <c r="O1064" s="339"/>
      <c r="P1064" s="339"/>
      <c r="Q1064" s="339"/>
    </row>
    <row r="1065" spans="1:17" ht="13.5" customHeight="1">
      <c r="A1065" s="481"/>
      <c r="B1065" s="481"/>
      <c r="C1065" s="481"/>
      <c r="D1065" s="481"/>
      <c r="E1065" s="481"/>
      <c r="F1065" s="339"/>
      <c r="G1065" s="340" t="str">
        <f>IF(ISNUMBER(E1065),E1065/'Bulk DivVar Analysis'!$C$114,"")</f>
        <v/>
      </c>
      <c r="H1065" s="338" t="str">
        <f>IF(ISNUMBER(E1065), IF(G1065&gt;'Bulk DivVar Analysis'!$D$116,"Pass","Fail"),"")</f>
        <v/>
      </c>
      <c r="I1065" s="338" t="str">
        <f t="shared" si="18"/>
        <v/>
      </c>
      <c r="J1065" s="339"/>
      <c r="K1065" s="339"/>
      <c r="L1065" s="339"/>
      <c r="M1065" s="339"/>
      <c r="N1065" s="339"/>
      <c r="O1065" s="339"/>
      <c r="P1065" s="339"/>
      <c r="Q1065" s="339"/>
    </row>
    <row r="1066" spans="1:17" ht="13.5" customHeight="1">
      <c r="A1066" s="481"/>
      <c r="B1066" s="481"/>
      <c r="C1066" s="481"/>
      <c r="D1066" s="481"/>
      <c r="E1066" s="481"/>
      <c r="F1066" s="339"/>
      <c r="G1066" s="340" t="str">
        <f>IF(ISNUMBER(E1066),E1066/'Bulk DivVar Analysis'!$C$114,"")</f>
        <v/>
      </c>
      <c r="H1066" s="338" t="str">
        <f>IF(ISNUMBER(E1066), IF(G1066&gt;'Bulk DivVar Analysis'!$D$116,"Pass","Fail"),"")</f>
        <v/>
      </c>
      <c r="I1066" s="338" t="str">
        <f t="shared" si="18"/>
        <v/>
      </c>
      <c r="J1066" s="339"/>
      <c r="K1066" s="339"/>
      <c r="L1066" s="339"/>
      <c r="M1066" s="339"/>
      <c r="N1066" s="339"/>
      <c r="O1066" s="339"/>
      <c r="P1066" s="339"/>
      <c r="Q1066" s="339"/>
    </row>
    <row r="1067" spans="1:17" ht="13.5" customHeight="1">
      <c r="A1067" s="481"/>
      <c r="B1067" s="481"/>
      <c r="C1067" s="481"/>
      <c r="D1067" s="481"/>
      <c r="E1067" s="481"/>
      <c r="F1067" s="339"/>
      <c r="G1067" s="340" t="str">
        <f>IF(ISNUMBER(E1067),E1067/'Bulk DivVar Analysis'!$C$114,"")</f>
        <v/>
      </c>
      <c r="H1067" s="338" t="str">
        <f>IF(ISNUMBER(E1067), IF(G1067&gt;'Bulk DivVar Analysis'!$D$116,"Pass","Fail"),"")</f>
        <v/>
      </c>
      <c r="I1067" s="338" t="str">
        <f t="shared" si="18"/>
        <v/>
      </c>
      <c r="J1067" s="339"/>
      <c r="K1067" s="339"/>
      <c r="L1067" s="339"/>
      <c r="M1067" s="339"/>
      <c r="N1067" s="339"/>
      <c r="O1067" s="339"/>
      <c r="P1067" s="339"/>
      <c r="Q1067" s="339"/>
    </row>
    <row r="1068" spans="1:17" ht="13.5" customHeight="1">
      <c r="A1068" s="481"/>
      <c r="B1068" s="481"/>
      <c r="C1068" s="481"/>
      <c r="D1068" s="481"/>
      <c r="E1068" s="481"/>
      <c r="F1068" s="339"/>
      <c r="G1068" s="340" t="str">
        <f>IF(ISNUMBER(E1068),E1068/'Bulk DivVar Analysis'!$C$114,"")</f>
        <v/>
      </c>
      <c r="H1068" s="338" t="str">
        <f>IF(ISNUMBER(E1068), IF(G1068&gt;'Bulk DivVar Analysis'!$D$116,"Pass","Fail"),"")</f>
        <v/>
      </c>
      <c r="I1068" s="338" t="str">
        <f t="shared" si="18"/>
        <v/>
      </c>
      <c r="J1068" s="339"/>
      <c r="K1068" s="339"/>
      <c r="L1068" s="339"/>
      <c r="M1068" s="339"/>
      <c r="N1068" s="339"/>
      <c r="O1068" s="339"/>
      <c r="P1068" s="339"/>
      <c r="Q1068" s="339"/>
    </row>
    <row r="1069" spans="1:17" ht="13.5" customHeight="1">
      <c r="A1069" s="481"/>
      <c r="B1069" s="481"/>
      <c r="C1069" s="481"/>
      <c r="D1069" s="481"/>
      <c r="E1069" s="481"/>
      <c r="F1069" s="339"/>
      <c r="G1069" s="340" t="str">
        <f>IF(ISNUMBER(E1069),E1069/'Bulk DivVar Analysis'!$C$114,"")</f>
        <v/>
      </c>
      <c r="H1069" s="338" t="str">
        <f>IF(ISNUMBER(E1069), IF(G1069&gt;'Bulk DivVar Analysis'!$D$116,"Pass","Fail"),"")</f>
        <v/>
      </c>
      <c r="I1069" s="338" t="str">
        <f t="shared" si="18"/>
        <v/>
      </c>
      <c r="J1069" s="339"/>
      <c r="K1069" s="339"/>
      <c r="L1069" s="339"/>
      <c r="M1069" s="339"/>
      <c r="N1069" s="339"/>
      <c r="O1069" s="339"/>
      <c r="P1069" s="339"/>
      <c r="Q1069" s="339"/>
    </row>
    <row r="1070" spans="1:17" ht="13.5" customHeight="1">
      <c r="A1070" s="481"/>
      <c r="B1070" s="481"/>
      <c r="C1070" s="481"/>
      <c r="D1070" s="481"/>
      <c r="E1070" s="481"/>
      <c r="F1070" s="339"/>
      <c r="G1070" s="340" t="str">
        <f>IF(ISNUMBER(E1070),E1070/'Bulk DivVar Analysis'!$C$114,"")</f>
        <v/>
      </c>
      <c r="H1070" s="338" t="str">
        <f>IF(ISNUMBER(E1070), IF(G1070&gt;'Bulk DivVar Analysis'!$D$116,"Pass","Fail"),"")</f>
        <v/>
      </c>
      <c r="I1070" s="338" t="str">
        <f t="shared" si="18"/>
        <v/>
      </c>
      <c r="J1070" s="339"/>
      <c r="K1070" s="339"/>
      <c r="L1070" s="339"/>
      <c r="M1070" s="339"/>
      <c r="N1070" s="339"/>
      <c r="O1070" s="339"/>
      <c r="P1070" s="339"/>
      <c r="Q1070" s="339"/>
    </row>
    <row r="1071" spans="1:17" ht="13.5" customHeight="1">
      <c r="A1071" s="481"/>
      <c r="B1071" s="481"/>
      <c r="C1071" s="481"/>
      <c r="D1071" s="481"/>
      <c r="E1071" s="481"/>
      <c r="F1071" s="339"/>
      <c r="G1071" s="340" t="str">
        <f>IF(ISNUMBER(E1071),E1071/'Bulk DivVar Analysis'!$C$114,"")</f>
        <v/>
      </c>
      <c r="H1071" s="338" t="str">
        <f>IF(ISNUMBER(E1071), IF(G1071&gt;'Bulk DivVar Analysis'!$D$116,"Pass","Fail"),"")</f>
        <v/>
      </c>
      <c r="I1071" s="338" t="str">
        <f t="shared" si="18"/>
        <v/>
      </c>
      <c r="J1071" s="339"/>
      <c r="K1071" s="339"/>
      <c r="L1071" s="339"/>
      <c r="M1071" s="339"/>
      <c r="N1071" s="339"/>
      <c r="O1071" s="339"/>
      <c r="P1071" s="339"/>
      <c r="Q1071" s="339"/>
    </row>
    <row r="1072" spans="1:17" ht="13.5" customHeight="1">
      <c r="A1072" s="481"/>
      <c r="B1072" s="481"/>
      <c r="C1072" s="481"/>
      <c r="D1072" s="481"/>
      <c r="E1072" s="481"/>
      <c r="F1072" s="339"/>
      <c r="G1072" s="340" t="str">
        <f>IF(ISNUMBER(E1072),E1072/'Bulk DivVar Analysis'!$C$114,"")</f>
        <v/>
      </c>
      <c r="H1072" s="338" t="str">
        <f>IF(ISNUMBER(E1072), IF(G1072&gt;'Bulk DivVar Analysis'!$D$116,"Pass","Fail"),"")</f>
        <v/>
      </c>
      <c r="I1072" s="338" t="str">
        <f t="shared" si="18"/>
        <v/>
      </c>
      <c r="J1072" s="339"/>
      <c r="K1072" s="339"/>
      <c r="L1072" s="339"/>
      <c r="M1072" s="339"/>
      <c r="N1072" s="339"/>
      <c r="O1072" s="339"/>
      <c r="P1072" s="339"/>
      <c r="Q1072" s="339"/>
    </row>
    <row r="1073" spans="1:17" ht="13.5" customHeight="1">
      <c r="A1073" s="481"/>
      <c r="B1073" s="481"/>
      <c r="C1073" s="481"/>
      <c r="D1073" s="481"/>
      <c r="E1073" s="481"/>
      <c r="F1073" s="339"/>
      <c r="G1073" s="340" t="str">
        <f>IF(ISNUMBER(E1073),E1073/'Bulk DivVar Analysis'!$C$114,"")</f>
        <v/>
      </c>
      <c r="H1073" s="338" t="str">
        <f>IF(ISNUMBER(E1073), IF(G1073&gt;'Bulk DivVar Analysis'!$D$116,"Pass","Fail"),"")</f>
        <v/>
      </c>
      <c r="I1073" s="338" t="str">
        <f t="shared" si="18"/>
        <v/>
      </c>
      <c r="J1073" s="339"/>
      <c r="K1073" s="339"/>
      <c r="L1073" s="339"/>
      <c r="M1073" s="339"/>
      <c r="N1073" s="339"/>
      <c r="O1073" s="339"/>
      <c r="P1073" s="339"/>
      <c r="Q1073" s="339"/>
    </row>
    <row r="1074" spans="1:17" ht="13.5" customHeight="1">
      <c r="A1074" s="481"/>
      <c r="B1074" s="481"/>
      <c r="C1074" s="481"/>
      <c r="D1074" s="481"/>
      <c r="E1074" s="481"/>
      <c r="F1074" s="339"/>
      <c r="G1074" s="340" t="str">
        <f>IF(ISNUMBER(E1074),E1074/'Bulk DivVar Analysis'!$C$114,"")</f>
        <v/>
      </c>
      <c r="H1074" s="338" t="str">
        <f>IF(ISNUMBER(E1074), IF(G1074&gt;'Bulk DivVar Analysis'!$D$116,"Pass","Fail"),"")</f>
        <v/>
      </c>
      <c r="I1074" s="338" t="str">
        <f t="shared" si="18"/>
        <v/>
      </c>
      <c r="J1074" s="339"/>
      <c r="K1074" s="339"/>
      <c r="L1074" s="339"/>
      <c r="M1074" s="339"/>
      <c r="N1074" s="339"/>
      <c r="O1074" s="339"/>
      <c r="P1074" s="339"/>
      <c r="Q1074" s="339"/>
    </row>
    <row r="1075" spans="1:17" ht="13.5" customHeight="1">
      <c r="A1075" s="481"/>
      <c r="B1075" s="481"/>
      <c r="C1075" s="481"/>
      <c r="D1075" s="481"/>
      <c r="E1075" s="481"/>
      <c r="F1075" s="339"/>
      <c r="G1075" s="340" t="str">
        <f>IF(ISNUMBER(E1075),E1075/'Bulk DivVar Analysis'!$C$114,"")</f>
        <v/>
      </c>
      <c r="H1075" s="338" t="str">
        <f>IF(ISNUMBER(E1075), IF(G1075&gt;'Bulk DivVar Analysis'!$D$116,"Pass","Fail"),"")</f>
        <v/>
      </c>
      <c r="I1075" s="338" t="str">
        <f t="shared" si="18"/>
        <v/>
      </c>
      <c r="J1075" s="339"/>
      <c r="K1075" s="339"/>
      <c r="L1075" s="339"/>
      <c r="M1075" s="339"/>
      <c r="N1075" s="339"/>
      <c r="O1075" s="339"/>
      <c r="P1075" s="339"/>
      <c r="Q1075" s="339"/>
    </row>
    <row r="1076" spans="1:17" ht="13.5" customHeight="1">
      <c r="A1076" s="481"/>
      <c r="B1076" s="481"/>
      <c r="C1076" s="481"/>
      <c r="D1076" s="481"/>
      <c r="E1076" s="481"/>
      <c r="F1076" s="339"/>
      <c r="G1076" s="340" t="str">
        <f>IF(ISNUMBER(E1076),E1076/'Bulk DivVar Analysis'!$C$114,"")</f>
        <v/>
      </c>
      <c r="H1076" s="338" t="str">
        <f>IF(ISNUMBER(E1076), IF(G1076&gt;'Bulk DivVar Analysis'!$D$116,"Pass","Fail"),"")</f>
        <v/>
      </c>
      <c r="I1076" s="338" t="str">
        <f t="shared" si="18"/>
        <v/>
      </c>
      <c r="J1076" s="339"/>
      <c r="K1076" s="339"/>
      <c r="L1076" s="339"/>
      <c r="M1076" s="339"/>
      <c r="N1076" s="339"/>
      <c r="O1076" s="339"/>
      <c r="P1076" s="339"/>
      <c r="Q1076" s="339"/>
    </row>
    <row r="1077" spans="1:17" ht="13.5" customHeight="1">
      <c r="A1077" s="481"/>
      <c r="B1077" s="481"/>
      <c r="C1077" s="481"/>
      <c r="D1077" s="481"/>
      <c r="E1077" s="481"/>
      <c r="F1077" s="339"/>
      <c r="G1077" s="340" t="str">
        <f>IF(ISNUMBER(E1077),E1077/'Bulk DivVar Analysis'!$C$114,"")</f>
        <v/>
      </c>
      <c r="H1077" s="338" t="str">
        <f>IF(ISNUMBER(E1077), IF(G1077&gt;'Bulk DivVar Analysis'!$D$116,"Pass","Fail"),"")</f>
        <v/>
      </c>
      <c r="I1077" s="338" t="str">
        <f t="shared" si="18"/>
        <v/>
      </c>
      <c r="J1077" s="339"/>
      <c r="K1077" s="339"/>
      <c r="L1077" s="339"/>
      <c r="M1077" s="339"/>
      <c r="N1077" s="339"/>
      <c r="O1077" s="339"/>
      <c r="P1077" s="339"/>
      <c r="Q1077" s="339"/>
    </row>
    <row r="1078" spans="1:17" ht="13.5" customHeight="1">
      <c r="A1078" s="481"/>
      <c r="B1078" s="481"/>
      <c r="C1078" s="481"/>
      <c r="D1078" s="481"/>
      <c r="E1078" s="481"/>
      <c r="F1078" s="339"/>
      <c r="G1078" s="340" t="str">
        <f>IF(ISNUMBER(E1078),E1078/'Bulk DivVar Analysis'!$C$114,"")</f>
        <v/>
      </c>
      <c r="H1078" s="338" t="str">
        <f>IF(ISNUMBER(E1078), IF(G1078&gt;'Bulk DivVar Analysis'!$D$116,"Pass","Fail"),"")</f>
        <v/>
      </c>
      <c r="I1078" s="338" t="str">
        <f t="shared" si="18"/>
        <v/>
      </c>
      <c r="J1078" s="339"/>
      <c r="K1078" s="339"/>
      <c r="L1078" s="339"/>
      <c r="M1078" s="339"/>
      <c r="N1078" s="339"/>
      <c r="O1078" s="339"/>
      <c r="P1078" s="339"/>
      <c r="Q1078" s="339"/>
    </row>
    <row r="1079" spans="1:17" ht="13.5" customHeight="1">
      <c r="A1079" s="481"/>
      <c r="B1079" s="481"/>
      <c r="C1079" s="481"/>
      <c r="D1079" s="481"/>
      <c r="E1079" s="481"/>
      <c r="F1079" s="339"/>
      <c r="G1079" s="340" t="str">
        <f>IF(ISNUMBER(E1079),E1079/'Bulk DivVar Analysis'!$C$114,"")</f>
        <v/>
      </c>
      <c r="H1079" s="338" t="str">
        <f>IF(ISNUMBER(E1079), IF(G1079&gt;'Bulk DivVar Analysis'!$D$116,"Pass","Fail"),"")</f>
        <v/>
      </c>
      <c r="I1079" s="338" t="str">
        <f t="shared" si="18"/>
        <v/>
      </c>
      <c r="J1079" s="339"/>
      <c r="K1079" s="339"/>
      <c r="L1079" s="339"/>
      <c r="M1079" s="339"/>
      <c r="N1079" s="339"/>
      <c r="O1079" s="339"/>
      <c r="P1079" s="339"/>
      <c r="Q1079" s="339"/>
    </row>
    <row r="1080" spans="1:17" ht="13.5" customHeight="1">
      <c r="A1080" s="481"/>
      <c r="B1080" s="481"/>
      <c r="C1080" s="481"/>
      <c r="D1080" s="481"/>
      <c r="E1080" s="481"/>
      <c r="F1080" s="339"/>
      <c r="G1080" s="340" t="str">
        <f>IF(ISNUMBER(E1080),E1080/'Bulk DivVar Analysis'!$C$114,"")</f>
        <v/>
      </c>
      <c r="H1080" s="338" t="str">
        <f>IF(ISNUMBER(E1080), IF(G1080&gt;'Bulk DivVar Analysis'!$D$116,"Pass","Fail"),"")</f>
        <v/>
      </c>
      <c r="I1080" s="338" t="str">
        <f t="shared" si="18"/>
        <v/>
      </c>
      <c r="J1080" s="339"/>
      <c r="K1080" s="339"/>
      <c r="L1080" s="339"/>
      <c r="M1080" s="339"/>
      <c r="N1080" s="339"/>
      <c r="O1080" s="339"/>
      <c r="P1080" s="339"/>
      <c r="Q1080" s="339"/>
    </row>
    <row r="1081" spans="1:17" ht="13.5" customHeight="1">
      <c r="A1081" s="481"/>
      <c r="B1081" s="481"/>
      <c r="C1081" s="481"/>
      <c r="D1081" s="481"/>
      <c r="E1081" s="481"/>
      <c r="F1081" s="339"/>
      <c r="G1081" s="340" t="str">
        <f>IF(ISNUMBER(E1081),E1081/'Bulk DivVar Analysis'!$C$114,"")</f>
        <v/>
      </c>
      <c r="H1081" s="338" t="str">
        <f>IF(ISNUMBER(E1081), IF(G1081&gt;'Bulk DivVar Analysis'!$D$116,"Pass","Fail"),"")</f>
        <v/>
      </c>
      <c r="I1081" s="338" t="str">
        <f t="shared" si="18"/>
        <v/>
      </c>
      <c r="J1081" s="339"/>
      <c r="K1081" s="339"/>
      <c r="L1081" s="339"/>
      <c r="M1081" s="339"/>
      <c r="N1081" s="339"/>
      <c r="O1081" s="339"/>
      <c r="P1081" s="339"/>
      <c r="Q1081" s="339"/>
    </row>
    <row r="1082" spans="1:17" ht="13.5" customHeight="1">
      <c r="A1082" s="481"/>
      <c r="B1082" s="481"/>
      <c r="C1082" s="481"/>
      <c r="D1082" s="481"/>
      <c r="E1082" s="481"/>
      <c r="F1082" s="339"/>
      <c r="G1082" s="340" t="str">
        <f>IF(ISNUMBER(E1082),E1082/'Bulk DivVar Analysis'!$C$114,"")</f>
        <v/>
      </c>
      <c r="H1082" s="338" t="str">
        <f>IF(ISNUMBER(E1082), IF(G1082&gt;'Bulk DivVar Analysis'!$D$116,"Pass","Fail"),"")</f>
        <v/>
      </c>
      <c r="I1082" s="338" t="str">
        <f t="shared" si="18"/>
        <v/>
      </c>
      <c r="J1082" s="339"/>
      <c r="K1082" s="339"/>
      <c r="L1082" s="339"/>
      <c r="M1082" s="339"/>
      <c r="N1082" s="339"/>
      <c r="O1082" s="339"/>
      <c r="P1082" s="339"/>
      <c r="Q1082" s="339"/>
    </row>
    <row r="1083" spans="1:17" ht="13.5" customHeight="1">
      <c r="A1083" s="481"/>
      <c r="B1083" s="481"/>
      <c r="C1083" s="481"/>
      <c r="D1083" s="481"/>
      <c r="E1083" s="481"/>
      <c r="F1083" s="339"/>
      <c r="G1083" s="340" t="str">
        <f>IF(ISNUMBER(E1083),E1083/'Bulk DivVar Analysis'!$C$114,"")</f>
        <v/>
      </c>
      <c r="H1083" s="338" t="str">
        <f>IF(ISNUMBER(E1083), IF(G1083&gt;'Bulk DivVar Analysis'!$D$116,"Pass","Fail"),"")</f>
        <v/>
      </c>
      <c r="I1083" s="338" t="str">
        <f t="shared" si="18"/>
        <v/>
      </c>
      <c r="J1083" s="339"/>
      <c r="K1083" s="339"/>
      <c r="L1083" s="339"/>
      <c r="M1083" s="339"/>
      <c r="N1083" s="339"/>
      <c r="O1083" s="339"/>
      <c r="P1083" s="339"/>
      <c r="Q1083" s="339"/>
    </row>
    <row r="1084" spans="1:17" ht="13.5" customHeight="1">
      <c r="A1084" s="481"/>
      <c r="B1084" s="481"/>
      <c r="C1084" s="481"/>
      <c r="D1084" s="481"/>
      <c r="E1084" s="481"/>
      <c r="F1084" s="339"/>
      <c r="G1084" s="340" t="str">
        <f>IF(ISNUMBER(E1084),E1084/'Bulk DivVar Analysis'!$C$114,"")</f>
        <v/>
      </c>
      <c r="H1084" s="338" t="str">
        <f>IF(ISNUMBER(E1084), IF(G1084&gt;'Bulk DivVar Analysis'!$D$116,"Pass","Fail"),"")</f>
        <v/>
      </c>
      <c r="I1084" s="338" t="str">
        <f t="shared" si="18"/>
        <v/>
      </c>
      <c r="J1084" s="339"/>
      <c r="K1084" s="339"/>
      <c r="L1084" s="339"/>
      <c r="M1084" s="339"/>
      <c r="N1084" s="339"/>
      <c r="O1084" s="339"/>
      <c r="P1084" s="339"/>
      <c r="Q1084" s="339"/>
    </row>
    <row r="1085" spans="1:17" ht="13.5" customHeight="1">
      <c r="A1085" s="481"/>
      <c r="B1085" s="481"/>
      <c r="C1085" s="481"/>
      <c r="D1085" s="481"/>
      <c r="E1085" s="481"/>
      <c r="F1085" s="339"/>
      <c r="G1085" s="340" t="str">
        <f>IF(ISNUMBER(E1085),E1085/'Bulk DivVar Analysis'!$C$114,"")</f>
        <v/>
      </c>
      <c r="H1085" s="338" t="str">
        <f>IF(ISNUMBER(E1085), IF(G1085&gt;'Bulk DivVar Analysis'!$D$116,"Pass","Fail"),"")</f>
        <v/>
      </c>
      <c r="I1085" s="338" t="str">
        <f t="shared" si="18"/>
        <v/>
      </c>
      <c r="J1085" s="339"/>
      <c r="K1085" s="339"/>
      <c r="L1085" s="339"/>
      <c r="M1085" s="339"/>
      <c r="N1085" s="339"/>
      <c r="O1085" s="339"/>
      <c r="P1085" s="339"/>
      <c r="Q1085" s="339"/>
    </row>
    <row r="1086" spans="1:17" ht="13.5" customHeight="1">
      <c r="A1086" s="481"/>
      <c r="B1086" s="481"/>
      <c r="C1086" s="481"/>
      <c r="D1086" s="481"/>
      <c r="E1086" s="481"/>
      <c r="F1086" s="339"/>
      <c r="G1086" s="340" t="str">
        <f>IF(ISNUMBER(E1086),E1086/'Bulk DivVar Analysis'!$C$114,"")</f>
        <v/>
      </c>
      <c r="H1086" s="338" t="str">
        <f>IF(ISNUMBER(E1086), IF(G1086&gt;'Bulk DivVar Analysis'!$D$116,"Pass","Fail"),"")</f>
        <v/>
      </c>
      <c r="I1086" s="338" t="str">
        <f t="shared" si="18"/>
        <v/>
      </c>
      <c r="J1086" s="339"/>
      <c r="K1086" s="339"/>
      <c r="L1086" s="339"/>
      <c r="M1086" s="339"/>
      <c r="N1086" s="339"/>
      <c r="O1086" s="339"/>
      <c r="P1086" s="339"/>
      <c r="Q1086" s="339"/>
    </row>
    <row r="1087" spans="1:17" ht="13.5" customHeight="1">
      <c r="A1087" s="481"/>
      <c r="B1087" s="481"/>
      <c r="C1087" s="481"/>
      <c r="D1087" s="481"/>
      <c r="E1087" s="481"/>
      <c r="F1087" s="339"/>
      <c r="G1087" s="340" t="str">
        <f>IF(ISNUMBER(E1087),E1087/'Bulk DivVar Analysis'!$C$114,"")</f>
        <v/>
      </c>
      <c r="H1087" s="338" t="str">
        <f>IF(ISNUMBER(E1087), IF(G1087&gt;'Bulk DivVar Analysis'!$D$116,"Pass","Fail"),"")</f>
        <v/>
      </c>
      <c r="I1087" s="338" t="str">
        <f t="shared" si="18"/>
        <v/>
      </c>
      <c r="J1087" s="339"/>
      <c r="K1087" s="339"/>
      <c r="L1087" s="339"/>
      <c r="M1087" s="339"/>
      <c r="N1087" s="339"/>
      <c r="O1087" s="339"/>
      <c r="P1087" s="339"/>
      <c r="Q1087" s="339"/>
    </row>
    <row r="1088" spans="1:17" ht="13.5" customHeight="1">
      <c r="A1088" s="481"/>
      <c r="B1088" s="481"/>
      <c r="C1088" s="481"/>
      <c r="D1088" s="481"/>
      <c r="E1088" s="481"/>
      <c r="F1088" s="339"/>
      <c r="G1088" s="340" t="str">
        <f>IF(ISNUMBER(E1088),E1088/'Bulk DivVar Analysis'!$C$114,"")</f>
        <v/>
      </c>
      <c r="H1088" s="338" t="str">
        <f>IF(ISNUMBER(E1088), IF(G1088&gt;'Bulk DivVar Analysis'!$D$116,"Pass","Fail"),"")</f>
        <v/>
      </c>
      <c r="I1088" s="338" t="str">
        <f t="shared" si="18"/>
        <v/>
      </c>
      <c r="J1088" s="339"/>
      <c r="K1088" s="339"/>
      <c r="L1088" s="339"/>
      <c r="M1088" s="339"/>
      <c r="N1088" s="339"/>
      <c r="O1088" s="339"/>
      <c r="P1088" s="339"/>
      <c r="Q1088" s="339"/>
    </row>
    <row r="1089" spans="1:17" ht="13.5" customHeight="1">
      <c r="A1089" s="481"/>
      <c r="B1089" s="481"/>
      <c r="C1089" s="481"/>
      <c r="D1089" s="481"/>
      <c r="E1089" s="481"/>
      <c r="F1089" s="339"/>
      <c r="G1089" s="340" t="str">
        <f>IF(ISNUMBER(E1089),E1089/'Bulk DivVar Analysis'!$C$114,"")</f>
        <v/>
      </c>
      <c r="H1089" s="338" t="str">
        <f>IF(ISNUMBER(E1089), IF(G1089&gt;'Bulk DivVar Analysis'!$D$116,"Pass","Fail"),"")</f>
        <v/>
      </c>
      <c r="I1089" s="338" t="str">
        <f t="shared" si="18"/>
        <v/>
      </c>
      <c r="J1089" s="339"/>
      <c r="K1089" s="339"/>
      <c r="L1089" s="339"/>
      <c r="M1089" s="339"/>
      <c r="N1089" s="339"/>
      <c r="O1089" s="339"/>
      <c r="P1089" s="339"/>
      <c r="Q1089" s="339"/>
    </row>
    <row r="1090" spans="1:17" ht="13.5" customHeight="1">
      <c r="A1090" s="481"/>
      <c r="B1090" s="481"/>
      <c r="C1090" s="481"/>
      <c r="D1090" s="481"/>
      <c r="E1090" s="481"/>
      <c r="F1090" s="339"/>
      <c r="G1090" s="340" t="str">
        <f>IF(ISNUMBER(E1090),E1090/'Bulk DivVar Analysis'!$C$114,"")</f>
        <v/>
      </c>
      <c r="H1090" s="338" t="str">
        <f>IF(ISNUMBER(E1090), IF(G1090&gt;'Bulk DivVar Analysis'!$D$116,"Pass","Fail"),"")</f>
        <v/>
      </c>
      <c r="I1090" s="338" t="str">
        <f t="shared" si="18"/>
        <v/>
      </c>
      <c r="J1090" s="339"/>
      <c r="K1090" s="339"/>
      <c r="L1090" s="339"/>
      <c r="M1090" s="339"/>
      <c r="N1090" s="339"/>
      <c r="O1090" s="339"/>
      <c r="P1090" s="339"/>
      <c r="Q1090" s="339"/>
    </row>
    <row r="1091" spans="1:17" ht="13.5" customHeight="1">
      <c r="A1091" s="481"/>
      <c r="B1091" s="481"/>
      <c r="C1091" s="481"/>
      <c r="D1091" s="481"/>
      <c r="E1091" s="481"/>
      <c r="F1091" s="339"/>
      <c r="G1091" s="340" t="str">
        <f>IF(ISNUMBER(E1091),E1091/'Bulk DivVar Analysis'!$C$114,"")</f>
        <v/>
      </c>
      <c r="H1091" s="338" t="str">
        <f>IF(ISNUMBER(E1091), IF(G1091&gt;'Bulk DivVar Analysis'!$D$116,"Pass","Fail"),"")</f>
        <v/>
      </c>
      <c r="I1091" s="338" t="str">
        <f t="shared" ref="I1091:I1154" si="19">_xlfn.TEXTJOIN("_",TRUE,B1091,C1091)</f>
        <v/>
      </c>
      <c r="J1091" s="339"/>
      <c r="K1091" s="339"/>
      <c r="L1091" s="339"/>
      <c r="M1091" s="339"/>
      <c r="N1091" s="339"/>
      <c r="O1091" s="339"/>
      <c r="P1091" s="339"/>
      <c r="Q1091" s="339"/>
    </row>
    <row r="1092" spans="1:17" ht="13.5" customHeight="1">
      <c r="A1092" s="481"/>
      <c r="B1092" s="481"/>
      <c r="C1092" s="481"/>
      <c r="D1092" s="481"/>
      <c r="E1092" s="481"/>
      <c r="F1092" s="339"/>
      <c r="G1092" s="340" t="str">
        <f>IF(ISNUMBER(E1092),E1092/'Bulk DivVar Analysis'!$C$114,"")</f>
        <v/>
      </c>
      <c r="H1092" s="338" t="str">
        <f>IF(ISNUMBER(E1092), IF(G1092&gt;'Bulk DivVar Analysis'!$D$116,"Pass","Fail"),"")</f>
        <v/>
      </c>
      <c r="I1092" s="338" t="str">
        <f t="shared" si="19"/>
        <v/>
      </c>
      <c r="J1092" s="339"/>
      <c r="K1092" s="339"/>
      <c r="L1092" s="339"/>
      <c r="M1092" s="339"/>
      <c r="N1092" s="339"/>
      <c r="O1092" s="339"/>
      <c r="P1092" s="339"/>
      <c r="Q1092" s="339"/>
    </row>
    <row r="1093" spans="1:17" ht="13.5" customHeight="1">
      <c r="A1093" s="481"/>
      <c r="B1093" s="481"/>
      <c r="C1093" s="481"/>
      <c r="D1093" s="481"/>
      <c r="E1093" s="481"/>
      <c r="F1093" s="339"/>
      <c r="G1093" s="340" t="str">
        <f>IF(ISNUMBER(E1093),E1093/'Bulk DivVar Analysis'!$C$114,"")</f>
        <v/>
      </c>
      <c r="H1093" s="338" t="str">
        <f>IF(ISNUMBER(E1093), IF(G1093&gt;'Bulk DivVar Analysis'!$D$116,"Pass","Fail"),"")</f>
        <v/>
      </c>
      <c r="I1093" s="338" t="str">
        <f t="shared" si="19"/>
        <v/>
      </c>
      <c r="J1093" s="339"/>
      <c r="K1093" s="339"/>
      <c r="L1093" s="339"/>
      <c r="M1093" s="339"/>
      <c r="N1093" s="339"/>
      <c r="O1093" s="339"/>
      <c r="P1093" s="339"/>
      <c r="Q1093" s="339"/>
    </row>
    <row r="1094" spans="1:17" ht="13.5" customHeight="1">
      <c r="A1094" s="481"/>
      <c r="B1094" s="481"/>
      <c r="C1094" s="481"/>
      <c r="D1094" s="481"/>
      <c r="E1094" s="481"/>
      <c r="F1094" s="339"/>
      <c r="G1094" s="340" t="str">
        <f>IF(ISNUMBER(E1094),E1094/'Bulk DivVar Analysis'!$C$114,"")</f>
        <v/>
      </c>
      <c r="H1094" s="338" t="str">
        <f>IF(ISNUMBER(E1094), IF(G1094&gt;'Bulk DivVar Analysis'!$D$116,"Pass","Fail"),"")</f>
        <v/>
      </c>
      <c r="I1094" s="338" t="str">
        <f t="shared" si="19"/>
        <v/>
      </c>
      <c r="J1094" s="339"/>
      <c r="K1094" s="339"/>
      <c r="L1094" s="339"/>
      <c r="M1094" s="339"/>
      <c r="N1094" s="339"/>
      <c r="O1094" s="339"/>
      <c r="P1094" s="339"/>
      <c r="Q1094" s="339"/>
    </row>
    <row r="1095" spans="1:17" ht="13.5" customHeight="1">
      <c r="A1095" s="481"/>
      <c r="B1095" s="481"/>
      <c r="C1095" s="481"/>
      <c r="D1095" s="481"/>
      <c r="E1095" s="481"/>
      <c r="F1095" s="339"/>
      <c r="G1095" s="340" t="str">
        <f>IF(ISNUMBER(E1095),E1095/'Bulk DivVar Analysis'!$C$114,"")</f>
        <v/>
      </c>
      <c r="H1095" s="338" t="str">
        <f>IF(ISNUMBER(E1095), IF(G1095&gt;'Bulk DivVar Analysis'!$D$116,"Pass","Fail"),"")</f>
        <v/>
      </c>
      <c r="I1095" s="338" t="str">
        <f t="shared" si="19"/>
        <v/>
      </c>
      <c r="J1095" s="339"/>
      <c r="K1095" s="339"/>
      <c r="L1095" s="339"/>
      <c r="M1095" s="339"/>
      <c r="N1095" s="339"/>
      <c r="O1095" s="339"/>
      <c r="P1095" s="339"/>
      <c r="Q1095" s="339"/>
    </row>
    <row r="1096" spans="1:17" ht="13.5" customHeight="1">
      <c r="A1096" s="481"/>
      <c r="B1096" s="481"/>
      <c r="C1096" s="481"/>
      <c r="D1096" s="481"/>
      <c r="E1096" s="481"/>
      <c r="F1096" s="339"/>
      <c r="G1096" s="340" t="str">
        <f>IF(ISNUMBER(E1096),E1096/'Bulk DivVar Analysis'!$C$114,"")</f>
        <v/>
      </c>
      <c r="H1096" s="338" t="str">
        <f>IF(ISNUMBER(E1096), IF(G1096&gt;'Bulk DivVar Analysis'!$D$116,"Pass","Fail"),"")</f>
        <v/>
      </c>
      <c r="I1096" s="338" t="str">
        <f t="shared" si="19"/>
        <v/>
      </c>
      <c r="J1096" s="339"/>
      <c r="K1096" s="339"/>
      <c r="L1096" s="339"/>
      <c r="M1096" s="339"/>
      <c r="N1096" s="339"/>
      <c r="O1096" s="339"/>
      <c r="P1096" s="339"/>
      <c r="Q1096" s="339"/>
    </row>
    <row r="1097" spans="1:17" ht="13.5" customHeight="1">
      <c r="A1097" s="481"/>
      <c r="B1097" s="481"/>
      <c r="C1097" s="481"/>
      <c r="D1097" s="481"/>
      <c r="E1097" s="481"/>
      <c r="F1097" s="339"/>
      <c r="G1097" s="340" t="str">
        <f>IF(ISNUMBER(E1097),E1097/'Bulk DivVar Analysis'!$C$114,"")</f>
        <v/>
      </c>
      <c r="H1097" s="338" t="str">
        <f>IF(ISNUMBER(E1097), IF(G1097&gt;'Bulk DivVar Analysis'!$D$116,"Pass","Fail"),"")</f>
        <v/>
      </c>
      <c r="I1097" s="338" t="str">
        <f t="shared" si="19"/>
        <v/>
      </c>
      <c r="J1097" s="339"/>
      <c r="K1097" s="339"/>
      <c r="L1097" s="339"/>
      <c r="M1097" s="339"/>
      <c r="N1097" s="339"/>
      <c r="O1097" s="339"/>
      <c r="P1097" s="339"/>
      <c r="Q1097" s="339"/>
    </row>
    <row r="1098" spans="1:17" ht="13.5" customHeight="1">
      <c r="A1098" s="481"/>
      <c r="B1098" s="481"/>
      <c r="C1098" s="481"/>
      <c r="D1098" s="481"/>
      <c r="E1098" s="481"/>
      <c r="F1098" s="339"/>
      <c r="G1098" s="340" t="str">
        <f>IF(ISNUMBER(E1098),E1098/'Bulk DivVar Analysis'!$C$114,"")</f>
        <v/>
      </c>
      <c r="H1098" s="338" t="str">
        <f>IF(ISNUMBER(E1098), IF(G1098&gt;'Bulk DivVar Analysis'!$D$116,"Pass","Fail"),"")</f>
        <v/>
      </c>
      <c r="I1098" s="338" t="str">
        <f t="shared" si="19"/>
        <v/>
      </c>
      <c r="J1098" s="339"/>
      <c r="K1098" s="339"/>
      <c r="L1098" s="339"/>
      <c r="M1098" s="339"/>
      <c r="N1098" s="339"/>
      <c r="O1098" s="339"/>
      <c r="P1098" s="339"/>
      <c r="Q1098" s="339"/>
    </row>
    <row r="1099" spans="1:17" ht="13.5" customHeight="1">
      <c r="A1099" s="481"/>
      <c r="B1099" s="481"/>
      <c r="C1099" s="481"/>
      <c r="D1099" s="481"/>
      <c r="E1099" s="481"/>
      <c r="F1099" s="339"/>
      <c r="G1099" s="340" t="str">
        <f>IF(ISNUMBER(E1099),E1099/'Bulk DivVar Analysis'!$C$114,"")</f>
        <v/>
      </c>
      <c r="H1099" s="338" t="str">
        <f>IF(ISNUMBER(E1099), IF(G1099&gt;'Bulk DivVar Analysis'!$D$116,"Pass","Fail"),"")</f>
        <v/>
      </c>
      <c r="I1099" s="338" t="str">
        <f t="shared" si="19"/>
        <v/>
      </c>
      <c r="J1099" s="339"/>
      <c r="K1099" s="339"/>
      <c r="L1099" s="339"/>
      <c r="M1099" s="339"/>
      <c r="N1099" s="339"/>
      <c r="O1099" s="339"/>
      <c r="P1099" s="339"/>
      <c r="Q1099" s="339"/>
    </row>
    <row r="1100" spans="1:17" ht="13.5" customHeight="1">
      <c r="A1100" s="481"/>
      <c r="B1100" s="481"/>
      <c r="C1100" s="481"/>
      <c r="D1100" s="481"/>
      <c r="E1100" s="481"/>
      <c r="F1100" s="339"/>
      <c r="G1100" s="340" t="str">
        <f>IF(ISNUMBER(E1100),E1100/'Bulk DivVar Analysis'!$C$114,"")</f>
        <v/>
      </c>
      <c r="H1100" s="338" t="str">
        <f>IF(ISNUMBER(E1100), IF(G1100&gt;'Bulk DivVar Analysis'!$D$116,"Pass","Fail"),"")</f>
        <v/>
      </c>
      <c r="I1100" s="338" t="str">
        <f t="shared" si="19"/>
        <v/>
      </c>
      <c r="J1100" s="339"/>
      <c r="K1100" s="339"/>
      <c r="L1100" s="339"/>
      <c r="M1100" s="339"/>
      <c r="N1100" s="339"/>
      <c r="O1100" s="339"/>
      <c r="P1100" s="339"/>
      <c r="Q1100" s="339"/>
    </row>
    <row r="1101" spans="1:17" ht="13.5" customHeight="1">
      <c r="A1101" s="481"/>
      <c r="B1101" s="481"/>
      <c r="C1101" s="481"/>
      <c r="D1101" s="481"/>
      <c r="E1101" s="481"/>
      <c r="F1101" s="339"/>
      <c r="G1101" s="340" t="str">
        <f>IF(ISNUMBER(E1101),E1101/'Bulk DivVar Analysis'!$C$114,"")</f>
        <v/>
      </c>
      <c r="H1101" s="338" t="str">
        <f>IF(ISNUMBER(E1101), IF(G1101&gt;'Bulk DivVar Analysis'!$D$116,"Pass","Fail"),"")</f>
        <v/>
      </c>
      <c r="I1101" s="338" t="str">
        <f t="shared" si="19"/>
        <v/>
      </c>
      <c r="J1101" s="339"/>
      <c r="K1101" s="339"/>
      <c r="L1101" s="339"/>
      <c r="M1101" s="339"/>
      <c r="N1101" s="339"/>
      <c r="O1101" s="339"/>
      <c r="P1101" s="339"/>
      <c r="Q1101" s="339"/>
    </row>
    <row r="1102" spans="1:17" ht="13.5" customHeight="1">
      <c r="A1102" s="481"/>
      <c r="B1102" s="481"/>
      <c r="C1102" s="481"/>
      <c r="D1102" s="481"/>
      <c r="E1102" s="481"/>
      <c r="F1102" s="339"/>
      <c r="G1102" s="340" t="str">
        <f>IF(ISNUMBER(E1102),E1102/'Bulk DivVar Analysis'!$C$114,"")</f>
        <v/>
      </c>
      <c r="H1102" s="338" t="str">
        <f>IF(ISNUMBER(E1102), IF(G1102&gt;'Bulk DivVar Analysis'!$D$116,"Pass","Fail"),"")</f>
        <v/>
      </c>
      <c r="I1102" s="338" t="str">
        <f t="shared" si="19"/>
        <v/>
      </c>
      <c r="J1102" s="339"/>
      <c r="K1102" s="339"/>
      <c r="L1102" s="339"/>
      <c r="M1102" s="339"/>
      <c r="N1102" s="339"/>
      <c r="O1102" s="339"/>
      <c r="P1102" s="339"/>
      <c r="Q1102" s="339"/>
    </row>
    <row r="1103" spans="1:17" ht="13.5" customHeight="1">
      <c r="A1103" s="481"/>
      <c r="B1103" s="481"/>
      <c r="C1103" s="481"/>
      <c r="D1103" s="481"/>
      <c r="E1103" s="481"/>
      <c r="F1103" s="339"/>
      <c r="G1103" s="340" t="str">
        <f>IF(ISNUMBER(E1103),E1103/'Bulk DivVar Analysis'!$C$114,"")</f>
        <v/>
      </c>
      <c r="H1103" s="338" t="str">
        <f>IF(ISNUMBER(E1103), IF(G1103&gt;'Bulk DivVar Analysis'!$D$116,"Pass","Fail"),"")</f>
        <v/>
      </c>
      <c r="I1103" s="338" t="str">
        <f t="shared" si="19"/>
        <v/>
      </c>
      <c r="J1103" s="339"/>
      <c r="K1103" s="339"/>
      <c r="L1103" s="339"/>
      <c r="M1103" s="339"/>
      <c r="N1103" s="339"/>
      <c r="O1103" s="339"/>
      <c r="P1103" s="339"/>
      <c r="Q1103" s="339"/>
    </row>
    <row r="1104" spans="1:17" ht="13.5" customHeight="1">
      <c r="A1104" s="481"/>
      <c r="B1104" s="481"/>
      <c r="C1104" s="481"/>
      <c r="D1104" s="481"/>
      <c r="E1104" s="481"/>
      <c r="F1104" s="339"/>
      <c r="G1104" s="340" t="str">
        <f>IF(ISNUMBER(E1104),E1104/'Bulk DivVar Analysis'!$C$114,"")</f>
        <v/>
      </c>
      <c r="H1104" s="338" t="str">
        <f>IF(ISNUMBER(E1104), IF(G1104&gt;'Bulk DivVar Analysis'!$D$116,"Pass","Fail"),"")</f>
        <v/>
      </c>
      <c r="I1104" s="338" t="str">
        <f t="shared" si="19"/>
        <v/>
      </c>
      <c r="J1104" s="339"/>
      <c r="K1104" s="339"/>
      <c r="L1104" s="339"/>
      <c r="M1104" s="339"/>
      <c r="N1104" s="339"/>
      <c r="O1104" s="339"/>
      <c r="P1104" s="339"/>
      <c r="Q1104" s="339"/>
    </row>
    <row r="1105" spans="1:17" ht="13.5" customHeight="1">
      <c r="A1105" s="481"/>
      <c r="B1105" s="481"/>
      <c r="C1105" s="481"/>
      <c r="D1105" s="481"/>
      <c r="E1105" s="481"/>
      <c r="F1105" s="339"/>
      <c r="G1105" s="340" t="str">
        <f>IF(ISNUMBER(E1105),E1105/'Bulk DivVar Analysis'!$C$114,"")</f>
        <v/>
      </c>
      <c r="H1105" s="338" t="str">
        <f>IF(ISNUMBER(E1105), IF(G1105&gt;'Bulk DivVar Analysis'!$D$116,"Pass","Fail"),"")</f>
        <v/>
      </c>
      <c r="I1105" s="338" t="str">
        <f t="shared" si="19"/>
        <v/>
      </c>
      <c r="J1105" s="339"/>
      <c r="K1105" s="339"/>
      <c r="L1105" s="339"/>
      <c r="M1105" s="339"/>
      <c r="N1105" s="339"/>
      <c r="O1105" s="339"/>
      <c r="P1105" s="339"/>
      <c r="Q1105" s="339"/>
    </row>
    <row r="1106" spans="1:17" ht="13.5" customHeight="1">
      <c r="A1106" s="481"/>
      <c r="B1106" s="481"/>
      <c r="C1106" s="481"/>
      <c r="D1106" s="481"/>
      <c r="E1106" s="481"/>
      <c r="F1106" s="339"/>
      <c r="G1106" s="340" t="str">
        <f>IF(ISNUMBER(E1106),E1106/'Bulk DivVar Analysis'!$C$114,"")</f>
        <v/>
      </c>
      <c r="H1106" s="338" t="str">
        <f>IF(ISNUMBER(E1106), IF(G1106&gt;'Bulk DivVar Analysis'!$D$116,"Pass","Fail"),"")</f>
        <v/>
      </c>
      <c r="I1106" s="338" t="str">
        <f t="shared" si="19"/>
        <v/>
      </c>
      <c r="J1106" s="339"/>
      <c r="K1106" s="339"/>
      <c r="L1106" s="339"/>
      <c r="M1106" s="339"/>
      <c r="N1106" s="339"/>
      <c r="O1106" s="339"/>
      <c r="P1106" s="339"/>
      <c r="Q1106" s="339"/>
    </row>
    <row r="1107" spans="1:17" ht="13.5" customHeight="1">
      <c r="A1107" s="481"/>
      <c r="B1107" s="481"/>
      <c r="C1107" s="481"/>
      <c r="D1107" s="481"/>
      <c r="E1107" s="481"/>
      <c r="F1107" s="339"/>
      <c r="G1107" s="340" t="str">
        <f>IF(ISNUMBER(E1107),E1107/'Bulk DivVar Analysis'!$C$114,"")</f>
        <v/>
      </c>
      <c r="H1107" s="338" t="str">
        <f>IF(ISNUMBER(E1107), IF(G1107&gt;'Bulk DivVar Analysis'!$D$116,"Pass","Fail"),"")</f>
        <v/>
      </c>
      <c r="I1107" s="338" t="str">
        <f t="shared" si="19"/>
        <v/>
      </c>
      <c r="J1107" s="339"/>
      <c r="K1107" s="339"/>
      <c r="L1107" s="339"/>
      <c r="M1107" s="339"/>
      <c r="N1107" s="339"/>
      <c r="O1107" s="339"/>
      <c r="P1107" s="339"/>
      <c r="Q1107" s="339"/>
    </row>
    <row r="1108" spans="1:17" ht="13.5" customHeight="1">
      <c r="A1108" s="481"/>
      <c r="B1108" s="481"/>
      <c r="C1108" s="481"/>
      <c r="D1108" s="481"/>
      <c r="E1108" s="481"/>
      <c r="F1108" s="339"/>
      <c r="G1108" s="340" t="str">
        <f>IF(ISNUMBER(E1108),E1108/'Bulk DivVar Analysis'!$C$114,"")</f>
        <v/>
      </c>
      <c r="H1108" s="338" t="str">
        <f>IF(ISNUMBER(E1108), IF(G1108&gt;'Bulk DivVar Analysis'!$D$116,"Pass","Fail"),"")</f>
        <v/>
      </c>
      <c r="I1108" s="338" t="str">
        <f t="shared" si="19"/>
        <v/>
      </c>
      <c r="J1108" s="339"/>
      <c r="K1108" s="339"/>
      <c r="L1108" s="339"/>
      <c r="M1108" s="339"/>
      <c r="N1108" s="339"/>
      <c r="O1108" s="339"/>
      <c r="P1108" s="339"/>
      <c r="Q1108" s="339"/>
    </row>
    <row r="1109" spans="1:17" ht="13.5" customHeight="1">
      <c r="A1109" s="481"/>
      <c r="B1109" s="481"/>
      <c r="C1109" s="481"/>
      <c r="D1109" s="481"/>
      <c r="E1109" s="481"/>
      <c r="F1109" s="339"/>
      <c r="G1109" s="340" t="str">
        <f>IF(ISNUMBER(E1109),E1109/'Bulk DivVar Analysis'!$C$114,"")</f>
        <v/>
      </c>
      <c r="H1109" s="338" t="str">
        <f>IF(ISNUMBER(E1109), IF(G1109&gt;'Bulk DivVar Analysis'!$D$116,"Pass","Fail"),"")</f>
        <v/>
      </c>
      <c r="I1109" s="338" t="str">
        <f t="shared" si="19"/>
        <v/>
      </c>
      <c r="J1109" s="339"/>
      <c r="K1109" s="339"/>
      <c r="L1109" s="339"/>
      <c r="M1109" s="339"/>
      <c r="N1109" s="339"/>
      <c r="O1109" s="339"/>
      <c r="P1109" s="339"/>
      <c r="Q1109" s="339"/>
    </row>
    <row r="1110" spans="1:17" ht="13.5" customHeight="1">
      <c r="A1110" s="481"/>
      <c r="B1110" s="481"/>
      <c r="C1110" s="481"/>
      <c r="D1110" s="481"/>
      <c r="E1110" s="481"/>
      <c r="F1110" s="339"/>
      <c r="G1110" s="340" t="str">
        <f>IF(ISNUMBER(E1110),E1110/'Bulk DivVar Analysis'!$C$114,"")</f>
        <v/>
      </c>
      <c r="H1110" s="338" t="str">
        <f>IF(ISNUMBER(E1110), IF(G1110&gt;'Bulk DivVar Analysis'!$D$116,"Pass","Fail"),"")</f>
        <v/>
      </c>
      <c r="I1110" s="338" t="str">
        <f t="shared" si="19"/>
        <v/>
      </c>
      <c r="J1110" s="339"/>
      <c r="K1110" s="339"/>
      <c r="L1110" s="339"/>
      <c r="M1110" s="339"/>
      <c r="N1110" s="339"/>
      <c r="O1110" s="339"/>
      <c r="P1110" s="339"/>
      <c r="Q1110" s="339"/>
    </row>
    <row r="1111" spans="1:17" ht="13.5" customHeight="1">
      <c r="A1111" s="481"/>
      <c r="B1111" s="481"/>
      <c r="C1111" s="481"/>
      <c r="D1111" s="481"/>
      <c r="E1111" s="481"/>
      <c r="F1111" s="339"/>
      <c r="G1111" s="340" t="str">
        <f>IF(ISNUMBER(E1111),E1111/'Bulk DivVar Analysis'!$C$114,"")</f>
        <v/>
      </c>
      <c r="H1111" s="338" t="str">
        <f>IF(ISNUMBER(E1111), IF(G1111&gt;'Bulk DivVar Analysis'!$D$116,"Pass","Fail"),"")</f>
        <v/>
      </c>
      <c r="I1111" s="338" t="str">
        <f t="shared" si="19"/>
        <v/>
      </c>
      <c r="J1111" s="339"/>
      <c r="K1111" s="339"/>
      <c r="L1111" s="339"/>
      <c r="M1111" s="339"/>
      <c r="N1111" s="339"/>
      <c r="O1111" s="339"/>
      <c r="P1111" s="339"/>
      <c r="Q1111" s="339"/>
    </row>
    <row r="1112" spans="1:17" ht="13.5" customHeight="1">
      <c r="A1112" s="481"/>
      <c r="B1112" s="481"/>
      <c r="C1112" s="481"/>
      <c r="D1112" s="481"/>
      <c r="E1112" s="481"/>
      <c r="F1112" s="339"/>
      <c r="G1112" s="340" t="str">
        <f>IF(ISNUMBER(E1112),E1112/'Bulk DivVar Analysis'!$C$114,"")</f>
        <v/>
      </c>
      <c r="H1112" s="338" t="str">
        <f>IF(ISNUMBER(E1112), IF(G1112&gt;'Bulk DivVar Analysis'!$D$116,"Pass","Fail"),"")</f>
        <v/>
      </c>
      <c r="I1112" s="338" t="str">
        <f t="shared" si="19"/>
        <v/>
      </c>
      <c r="J1112" s="339"/>
      <c r="K1112" s="339"/>
      <c r="L1112" s="339"/>
      <c r="M1112" s="339"/>
      <c r="N1112" s="339"/>
      <c r="O1112" s="339"/>
      <c r="P1112" s="339"/>
      <c r="Q1112" s="339"/>
    </row>
    <row r="1113" spans="1:17" ht="13.5" customHeight="1">
      <c r="A1113" s="481"/>
      <c r="B1113" s="481"/>
      <c r="C1113" s="481"/>
      <c r="D1113" s="481"/>
      <c r="E1113" s="481"/>
      <c r="F1113" s="339"/>
      <c r="G1113" s="340" t="str">
        <f>IF(ISNUMBER(E1113),E1113/'Bulk DivVar Analysis'!$C$114,"")</f>
        <v/>
      </c>
      <c r="H1113" s="338" t="str">
        <f>IF(ISNUMBER(E1113), IF(G1113&gt;'Bulk DivVar Analysis'!$D$116,"Pass","Fail"),"")</f>
        <v/>
      </c>
      <c r="I1113" s="338" t="str">
        <f t="shared" si="19"/>
        <v/>
      </c>
      <c r="J1113" s="339"/>
      <c r="K1113" s="339"/>
      <c r="L1113" s="339"/>
      <c r="M1113" s="339"/>
      <c r="N1113" s="339"/>
      <c r="O1113" s="339"/>
      <c r="P1113" s="339"/>
      <c r="Q1113" s="339"/>
    </row>
    <row r="1114" spans="1:17" ht="13.5" customHeight="1">
      <c r="A1114" s="481"/>
      <c r="B1114" s="481"/>
      <c r="C1114" s="481"/>
      <c r="D1114" s="481"/>
      <c r="E1114" s="481"/>
      <c r="F1114" s="339"/>
      <c r="G1114" s="340" t="str">
        <f>IF(ISNUMBER(E1114),E1114/'Bulk DivVar Analysis'!$C$114,"")</f>
        <v/>
      </c>
      <c r="H1114" s="338" t="str">
        <f>IF(ISNUMBER(E1114), IF(G1114&gt;'Bulk DivVar Analysis'!$D$116,"Pass","Fail"),"")</f>
        <v/>
      </c>
      <c r="I1114" s="338" t="str">
        <f t="shared" si="19"/>
        <v/>
      </c>
      <c r="J1114" s="339"/>
      <c r="K1114" s="339"/>
      <c r="L1114" s="339"/>
      <c r="M1114" s="339"/>
      <c r="N1114" s="339"/>
      <c r="O1114" s="339"/>
      <c r="P1114" s="339"/>
      <c r="Q1114" s="339"/>
    </row>
    <row r="1115" spans="1:17" ht="13.5" customHeight="1">
      <c r="A1115" s="481"/>
      <c r="B1115" s="481"/>
      <c r="C1115" s="481"/>
      <c r="D1115" s="481"/>
      <c r="E1115" s="481"/>
      <c r="F1115" s="339"/>
      <c r="G1115" s="340" t="str">
        <f>IF(ISNUMBER(E1115),E1115/'Bulk DivVar Analysis'!$C$114,"")</f>
        <v/>
      </c>
      <c r="H1115" s="338" t="str">
        <f>IF(ISNUMBER(E1115), IF(G1115&gt;'Bulk DivVar Analysis'!$D$116,"Pass","Fail"),"")</f>
        <v/>
      </c>
      <c r="I1115" s="338" t="str">
        <f t="shared" si="19"/>
        <v/>
      </c>
      <c r="J1115" s="339"/>
      <c r="K1115" s="339"/>
      <c r="L1115" s="339"/>
      <c r="M1115" s="339"/>
      <c r="N1115" s="339"/>
      <c r="O1115" s="339"/>
      <c r="P1115" s="339"/>
      <c r="Q1115" s="339"/>
    </row>
    <row r="1116" spans="1:17" ht="13.5" customHeight="1">
      <c r="A1116" s="481"/>
      <c r="B1116" s="481"/>
      <c r="C1116" s="481"/>
      <c r="D1116" s="481"/>
      <c r="E1116" s="481"/>
      <c r="F1116" s="339"/>
      <c r="G1116" s="340" t="str">
        <f>IF(ISNUMBER(E1116),E1116/'Bulk DivVar Analysis'!$C$114,"")</f>
        <v/>
      </c>
      <c r="H1116" s="338" t="str">
        <f>IF(ISNUMBER(E1116), IF(G1116&gt;'Bulk DivVar Analysis'!$D$116,"Pass","Fail"),"")</f>
        <v/>
      </c>
      <c r="I1116" s="338" t="str">
        <f t="shared" si="19"/>
        <v/>
      </c>
      <c r="J1116" s="339"/>
      <c r="K1116" s="339"/>
      <c r="L1116" s="339"/>
      <c r="M1116" s="339"/>
      <c r="N1116" s="339"/>
      <c r="O1116" s="339"/>
      <c r="P1116" s="339"/>
      <c r="Q1116" s="339"/>
    </row>
    <row r="1117" spans="1:17" ht="13.5" customHeight="1">
      <c r="A1117" s="481"/>
      <c r="B1117" s="481"/>
      <c r="C1117" s="481"/>
      <c r="D1117" s="481"/>
      <c r="E1117" s="481"/>
      <c r="F1117" s="339"/>
      <c r="G1117" s="340" t="str">
        <f>IF(ISNUMBER(E1117),E1117/'Bulk DivVar Analysis'!$C$114,"")</f>
        <v/>
      </c>
      <c r="H1117" s="338" t="str">
        <f>IF(ISNUMBER(E1117), IF(G1117&gt;'Bulk DivVar Analysis'!$D$116,"Pass","Fail"),"")</f>
        <v/>
      </c>
      <c r="I1117" s="338" t="str">
        <f t="shared" si="19"/>
        <v/>
      </c>
      <c r="J1117" s="339"/>
      <c r="K1117" s="339"/>
      <c r="L1117" s="339"/>
      <c r="M1117" s="339"/>
      <c r="N1117" s="339"/>
      <c r="O1117" s="339"/>
      <c r="P1117" s="339"/>
      <c r="Q1117" s="339"/>
    </row>
    <row r="1118" spans="1:17" ht="13.5" customHeight="1">
      <c r="A1118" s="481"/>
      <c r="B1118" s="481"/>
      <c r="C1118" s="481"/>
      <c r="D1118" s="481"/>
      <c r="E1118" s="481"/>
      <c r="F1118" s="339"/>
      <c r="G1118" s="340" t="str">
        <f>IF(ISNUMBER(E1118),E1118/'Bulk DivVar Analysis'!$C$114,"")</f>
        <v/>
      </c>
      <c r="H1118" s="338" t="str">
        <f>IF(ISNUMBER(E1118), IF(G1118&gt;'Bulk DivVar Analysis'!$D$116,"Pass","Fail"),"")</f>
        <v/>
      </c>
      <c r="I1118" s="338" t="str">
        <f t="shared" si="19"/>
        <v/>
      </c>
      <c r="J1118" s="339"/>
      <c r="K1118" s="339"/>
      <c r="L1118" s="339"/>
      <c r="M1118" s="339"/>
      <c r="N1118" s="339"/>
      <c r="O1118" s="339"/>
      <c r="P1118" s="339"/>
      <c r="Q1118" s="339"/>
    </row>
    <row r="1119" spans="1:17" ht="13.5" customHeight="1">
      <c r="A1119" s="481"/>
      <c r="B1119" s="481"/>
      <c r="C1119" s="481"/>
      <c r="D1119" s="481"/>
      <c r="E1119" s="481"/>
      <c r="F1119" s="339"/>
      <c r="G1119" s="340" t="str">
        <f>IF(ISNUMBER(E1119),E1119/'Bulk DivVar Analysis'!$C$114,"")</f>
        <v/>
      </c>
      <c r="H1119" s="338" t="str">
        <f>IF(ISNUMBER(E1119), IF(G1119&gt;'Bulk DivVar Analysis'!$D$116,"Pass","Fail"),"")</f>
        <v/>
      </c>
      <c r="I1119" s="338" t="str">
        <f t="shared" si="19"/>
        <v/>
      </c>
      <c r="J1119" s="339"/>
      <c r="K1119" s="339"/>
      <c r="L1119" s="339"/>
      <c r="M1119" s="339"/>
      <c r="N1119" s="339"/>
      <c r="O1119" s="339"/>
      <c r="P1119" s="339"/>
      <c r="Q1119" s="339"/>
    </row>
    <row r="1120" spans="1:17" ht="13.5" customHeight="1">
      <c r="A1120" s="481"/>
      <c r="B1120" s="481"/>
      <c r="C1120" s="481"/>
      <c r="D1120" s="481"/>
      <c r="E1120" s="481"/>
      <c r="F1120" s="339"/>
      <c r="G1120" s="340" t="str">
        <f>IF(ISNUMBER(E1120),E1120/'Bulk DivVar Analysis'!$C$114,"")</f>
        <v/>
      </c>
      <c r="H1120" s="338" t="str">
        <f>IF(ISNUMBER(E1120), IF(G1120&gt;'Bulk DivVar Analysis'!$D$116,"Pass","Fail"),"")</f>
        <v/>
      </c>
      <c r="I1120" s="338" t="str">
        <f t="shared" si="19"/>
        <v/>
      </c>
      <c r="J1120" s="339"/>
      <c r="K1120" s="339"/>
      <c r="L1120" s="339"/>
      <c r="M1120" s="339"/>
      <c r="N1120" s="339"/>
      <c r="O1120" s="339"/>
      <c r="P1120" s="339"/>
      <c r="Q1120" s="339"/>
    </row>
    <row r="1121" spans="1:17" ht="13.5" customHeight="1">
      <c r="A1121" s="481"/>
      <c r="B1121" s="481"/>
      <c r="C1121" s="481"/>
      <c r="D1121" s="481"/>
      <c r="E1121" s="481"/>
      <c r="F1121" s="339"/>
      <c r="G1121" s="340" t="str">
        <f>IF(ISNUMBER(E1121),E1121/'Bulk DivVar Analysis'!$C$114,"")</f>
        <v/>
      </c>
      <c r="H1121" s="338" t="str">
        <f>IF(ISNUMBER(E1121), IF(G1121&gt;'Bulk DivVar Analysis'!$D$116,"Pass","Fail"),"")</f>
        <v/>
      </c>
      <c r="I1121" s="338" t="str">
        <f t="shared" si="19"/>
        <v/>
      </c>
      <c r="J1121" s="339"/>
      <c r="K1121" s="339"/>
      <c r="L1121" s="339"/>
      <c r="M1121" s="339"/>
      <c r="N1121" s="339"/>
      <c r="O1121" s="339"/>
      <c r="P1121" s="339"/>
      <c r="Q1121" s="339"/>
    </row>
    <row r="1122" spans="1:17" ht="13.5" customHeight="1">
      <c r="A1122" s="481"/>
      <c r="B1122" s="481"/>
      <c r="C1122" s="481"/>
      <c r="D1122" s="481"/>
      <c r="E1122" s="481"/>
      <c r="F1122" s="339"/>
      <c r="G1122" s="340" t="str">
        <f>IF(ISNUMBER(E1122),E1122/'Bulk DivVar Analysis'!$C$114,"")</f>
        <v/>
      </c>
      <c r="H1122" s="338" t="str">
        <f>IF(ISNUMBER(E1122), IF(G1122&gt;'Bulk DivVar Analysis'!$D$116,"Pass","Fail"),"")</f>
        <v/>
      </c>
      <c r="I1122" s="338" t="str">
        <f t="shared" si="19"/>
        <v/>
      </c>
      <c r="J1122" s="339"/>
      <c r="K1122" s="339"/>
      <c r="L1122" s="339"/>
      <c r="M1122" s="339"/>
      <c r="N1122" s="339"/>
      <c r="O1122" s="339"/>
      <c r="P1122" s="339"/>
      <c r="Q1122" s="339"/>
    </row>
    <row r="1123" spans="1:17" ht="13.5" customHeight="1">
      <c r="A1123" s="481"/>
      <c r="B1123" s="481"/>
      <c r="C1123" s="481"/>
      <c r="D1123" s="481"/>
      <c r="E1123" s="481"/>
      <c r="F1123" s="339"/>
      <c r="G1123" s="340" t="str">
        <f>IF(ISNUMBER(E1123),E1123/'Bulk DivVar Analysis'!$C$114,"")</f>
        <v/>
      </c>
      <c r="H1123" s="338" t="str">
        <f>IF(ISNUMBER(E1123), IF(G1123&gt;'Bulk DivVar Analysis'!$D$116,"Pass","Fail"),"")</f>
        <v/>
      </c>
      <c r="I1123" s="338" t="str">
        <f t="shared" si="19"/>
        <v/>
      </c>
      <c r="J1123" s="339"/>
      <c r="K1123" s="339"/>
      <c r="L1123" s="339"/>
      <c r="M1123" s="339"/>
      <c r="N1123" s="339"/>
      <c r="O1123" s="339"/>
      <c r="P1123" s="339"/>
      <c r="Q1123" s="339"/>
    </row>
    <row r="1124" spans="1:17" ht="13.5" customHeight="1">
      <c r="A1124" s="481"/>
      <c r="B1124" s="481"/>
      <c r="C1124" s="481"/>
      <c r="D1124" s="481"/>
      <c r="E1124" s="481"/>
      <c r="F1124" s="339"/>
      <c r="G1124" s="340" t="str">
        <f>IF(ISNUMBER(E1124),E1124/'Bulk DivVar Analysis'!$C$114,"")</f>
        <v/>
      </c>
      <c r="H1124" s="338" t="str">
        <f>IF(ISNUMBER(E1124), IF(G1124&gt;'Bulk DivVar Analysis'!$D$116,"Pass","Fail"),"")</f>
        <v/>
      </c>
      <c r="I1124" s="338" t="str">
        <f t="shared" si="19"/>
        <v/>
      </c>
      <c r="J1124" s="339"/>
      <c r="K1124" s="339"/>
      <c r="L1124" s="339"/>
      <c r="M1124" s="339"/>
      <c r="N1124" s="339"/>
      <c r="O1124" s="339"/>
      <c r="P1124" s="339"/>
      <c r="Q1124" s="339"/>
    </row>
    <row r="1125" spans="1:17" ht="13.5" customHeight="1">
      <c r="A1125" s="481"/>
      <c r="B1125" s="481"/>
      <c r="C1125" s="481"/>
      <c r="D1125" s="481"/>
      <c r="E1125" s="481"/>
      <c r="F1125" s="339"/>
      <c r="G1125" s="340" t="str">
        <f>IF(ISNUMBER(E1125),E1125/'Bulk DivVar Analysis'!$C$114,"")</f>
        <v/>
      </c>
      <c r="H1125" s="338" t="str">
        <f>IF(ISNUMBER(E1125), IF(G1125&gt;'Bulk DivVar Analysis'!$D$116,"Pass","Fail"),"")</f>
        <v/>
      </c>
      <c r="I1125" s="338" t="str">
        <f t="shared" si="19"/>
        <v/>
      </c>
      <c r="J1125" s="339"/>
      <c r="K1125" s="339"/>
      <c r="L1125" s="339"/>
      <c r="M1125" s="339"/>
      <c r="N1125" s="339"/>
      <c r="O1125" s="339"/>
      <c r="P1125" s="339"/>
      <c r="Q1125" s="339"/>
    </row>
    <row r="1126" spans="1:17" ht="13.5" customHeight="1">
      <c r="A1126" s="481"/>
      <c r="B1126" s="481"/>
      <c r="C1126" s="481"/>
      <c r="D1126" s="481"/>
      <c r="E1126" s="481"/>
      <c r="F1126" s="339"/>
      <c r="G1126" s="340" t="str">
        <f>IF(ISNUMBER(E1126),E1126/'Bulk DivVar Analysis'!$C$114,"")</f>
        <v/>
      </c>
      <c r="H1126" s="338" t="str">
        <f>IF(ISNUMBER(E1126), IF(G1126&gt;'Bulk DivVar Analysis'!$D$116,"Pass","Fail"),"")</f>
        <v/>
      </c>
      <c r="I1126" s="338" t="str">
        <f t="shared" si="19"/>
        <v/>
      </c>
      <c r="J1126" s="339"/>
      <c r="K1126" s="339"/>
      <c r="L1126" s="339"/>
      <c r="M1126" s="339"/>
      <c r="N1126" s="339"/>
      <c r="O1126" s="339"/>
      <c r="P1126" s="339"/>
      <c r="Q1126" s="339"/>
    </row>
    <row r="1127" spans="1:17" ht="13.5" customHeight="1">
      <c r="A1127" s="481"/>
      <c r="B1127" s="481"/>
      <c r="C1127" s="481"/>
      <c r="D1127" s="481"/>
      <c r="E1127" s="481"/>
      <c r="F1127" s="339"/>
      <c r="G1127" s="340" t="str">
        <f>IF(ISNUMBER(E1127),E1127/'Bulk DivVar Analysis'!$C$114,"")</f>
        <v/>
      </c>
      <c r="H1127" s="338" t="str">
        <f>IF(ISNUMBER(E1127), IF(G1127&gt;'Bulk DivVar Analysis'!$D$116,"Pass","Fail"),"")</f>
        <v/>
      </c>
      <c r="I1127" s="338" t="str">
        <f t="shared" si="19"/>
        <v/>
      </c>
      <c r="J1127" s="339"/>
      <c r="K1127" s="339"/>
      <c r="L1127" s="339"/>
      <c r="M1127" s="339"/>
      <c r="N1127" s="339"/>
      <c r="O1127" s="339"/>
      <c r="P1127" s="339"/>
      <c r="Q1127" s="339"/>
    </row>
    <row r="1128" spans="1:17" ht="13.5" customHeight="1">
      <c r="A1128" s="481"/>
      <c r="B1128" s="481"/>
      <c r="C1128" s="481"/>
      <c r="D1128" s="481"/>
      <c r="E1128" s="481"/>
      <c r="F1128" s="339"/>
      <c r="G1128" s="340" t="str">
        <f>IF(ISNUMBER(E1128),E1128/'Bulk DivVar Analysis'!$C$114,"")</f>
        <v/>
      </c>
      <c r="H1128" s="338" t="str">
        <f>IF(ISNUMBER(E1128), IF(G1128&gt;'Bulk DivVar Analysis'!$D$116,"Pass","Fail"),"")</f>
        <v/>
      </c>
      <c r="I1128" s="338" t="str">
        <f t="shared" si="19"/>
        <v/>
      </c>
      <c r="J1128" s="339"/>
      <c r="K1128" s="339"/>
      <c r="L1128" s="339"/>
      <c r="M1128" s="339"/>
      <c r="N1128" s="339"/>
      <c r="O1128" s="339"/>
      <c r="P1128" s="339"/>
      <c r="Q1128" s="339"/>
    </row>
    <row r="1129" spans="1:17" ht="13.5" customHeight="1">
      <c r="A1129" s="481"/>
      <c r="B1129" s="481"/>
      <c r="C1129" s="481"/>
      <c r="D1129" s="481"/>
      <c r="E1129" s="481"/>
      <c r="F1129" s="339"/>
      <c r="G1129" s="340" t="str">
        <f>IF(ISNUMBER(E1129),E1129/'Bulk DivVar Analysis'!$C$114,"")</f>
        <v/>
      </c>
      <c r="H1129" s="338" t="str">
        <f>IF(ISNUMBER(E1129), IF(G1129&gt;'Bulk DivVar Analysis'!$D$116,"Pass","Fail"),"")</f>
        <v/>
      </c>
      <c r="I1129" s="338" t="str">
        <f t="shared" si="19"/>
        <v/>
      </c>
      <c r="J1129" s="339"/>
      <c r="K1129" s="339"/>
      <c r="L1129" s="339"/>
      <c r="M1129" s="339"/>
      <c r="N1129" s="339"/>
      <c r="O1129" s="339"/>
      <c r="P1129" s="339"/>
      <c r="Q1129" s="339"/>
    </row>
    <row r="1130" spans="1:17" ht="13.5" customHeight="1">
      <c r="A1130" s="481"/>
      <c r="B1130" s="481"/>
      <c r="C1130" s="481"/>
      <c r="D1130" s="481"/>
      <c r="E1130" s="481"/>
      <c r="F1130" s="339"/>
      <c r="G1130" s="340" t="str">
        <f>IF(ISNUMBER(E1130),E1130/'Bulk DivVar Analysis'!$C$114,"")</f>
        <v/>
      </c>
      <c r="H1130" s="338" t="str">
        <f>IF(ISNUMBER(E1130), IF(G1130&gt;'Bulk DivVar Analysis'!$D$116,"Pass","Fail"),"")</f>
        <v/>
      </c>
      <c r="I1130" s="338" t="str">
        <f t="shared" si="19"/>
        <v/>
      </c>
      <c r="J1130" s="339"/>
      <c r="K1130" s="339"/>
      <c r="L1130" s="339"/>
      <c r="M1130" s="339"/>
      <c r="N1130" s="339"/>
      <c r="O1130" s="339"/>
      <c r="P1130" s="339"/>
      <c r="Q1130" s="339"/>
    </row>
    <row r="1131" spans="1:17" ht="13.5" customHeight="1">
      <c r="A1131" s="481"/>
      <c r="B1131" s="481"/>
      <c r="C1131" s="481"/>
      <c r="D1131" s="481"/>
      <c r="E1131" s="481"/>
      <c r="F1131" s="339"/>
      <c r="G1131" s="340" t="str">
        <f>IF(ISNUMBER(E1131),E1131/'Bulk DivVar Analysis'!$C$114,"")</f>
        <v/>
      </c>
      <c r="H1131" s="338" t="str">
        <f>IF(ISNUMBER(E1131), IF(G1131&gt;'Bulk DivVar Analysis'!$D$116,"Pass","Fail"),"")</f>
        <v/>
      </c>
      <c r="I1131" s="338" t="str">
        <f t="shared" si="19"/>
        <v/>
      </c>
      <c r="J1131" s="339"/>
      <c r="K1131" s="339"/>
      <c r="L1131" s="339"/>
      <c r="M1131" s="339"/>
      <c r="N1131" s="339"/>
      <c r="O1131" s="339"/>
      <c r="P1131" s="339"/>
      <c r="Q1131" s="339"/>
    </row>
    <row r="1132" spans="1:17" ht="13.5" customHeight="1">
      <c r="A1132" s="481"/>
      <c r="B1132" s="481"/>
      <c r="C1132" s="481"/>
      <c r="D1132" s="481"/>
      <c r="E1132" s="481"/>
      <c r="F1132" s="339"/>
      <c r="G1132" s="340" t="str">
        <f>IF(ISNUMBER(E1132),E1132/'Bulk DivVar Analysis'!$C$114,"")</f>
        <v/>
      </c>
      <c r="H1132" s="338" t="str">
        <f>IF(ISNUMBER(E1132), IF(G1132&gt;'Bulk DivVar Analysis'!$D$116,"Pass","Fail"),"")</f>
        <v/>
      </c>
      <c r="I1132" s="338" t="str">
        <f t="shared" si="19"/>
        <v/>
      </c>
      <c r="J1132" s="339"/>
      <c r="K1132" s="339"/>
      <c r="L1132" s="339"/>
      <c r="M1132" s="339"/>
      <c r="N1132" s="339"/>
      <c r="O1132" s="339"/>
      <c r="P1132" s="339"/>
      <c r="Q1132" s="339"/>
    </row>
    <row r="1133" spans="1:17" ht="13.5" customHeight="1">
      <c r="A1133" s="481"/>
      <c r="B1133" s="481"/>
      <c r="C1133" s="481"/>
      <c r="D1133" s="481"/>
      <c r="E1133" s="481"/>
      <c r="F1133" s="339"/>
      <c r="G1133" s="340" t="str">
        <f>IF(ISNUMBER(E1133),E1133/'Bulk DivVar Analysis'!$C$114,"")</f>
        <v/>
      </c>
      <c r="H1133" s="338" t="str">
        <f>IF(ISNUMBER(E1133), IF(G1133&gt;'Bulk DivVar Analysis'!$D$116,"Pass","Fail"),"")</f>
        <v/>
      </c>
      <c r="I1133" s="338" t="str">
        <f t="shared" si="19"/>
        <v/>
      </c>
      <c r="J1133" s="339"/>
      <c r="K1133" s="339"/>
      <c r="L1133" s="339"/>
      <c r="M1133" s="339"/>
      <c r="N1133" s="339"/>
      <c r="O1133" s="339"/>
      <c r="P1133" s="339"/>
      <c r="Q1133" s="339"/>
    </row>
    <row r="1134" spans="1:17" ht="13.5" customHeight="1">
      <c r="A1134" s="481"/>
      <c r="B1134" s="481"/>
      <c r="C1134" s="481"/>
      <c r="D1134" s="481"/>
      <c r="E1134" s="481"/>
      <c r="F1134" s="339"/>
      <c r="G1134" s="340" t="str">
        <f>IF(ISNUMBER(E1134),E1134/'Bulk DivVar Analysis'!$C$114,"")</f>
        <v/>
      </c>
      <c r="H1134" s="338" t="str">
        <f>IF(ISNUMBER(E1134), IF(G1134&gt;'Bulk DivVar Analysis'!$D$116,"Pass","Fail"),"")</f>
        <v/>
      </c>
      <c r="I1134" s="338" t="str">
        <f t="shared" si="19"/>
        <v/>
      </c>
      <c r="J1134" s="339"/>
      <c r="K1134" s="339"/>
      <c r="L1134" s="339"/>
      <c r="M1134" s="339"/>
      <c r="N1134" s="339"/>
      <c r="O1134" s="339"/>
      <c r="P1134" s="339"/>
      <c r="Q1134" s="339"/>
    </row>
    <row r="1135" spans="1:17" ht="13.5" customHeight="1">
      <c r="A1135" s="481"/>
      <c r="B1135" s="481"/>
      <c r="C1135" s="481"/>
      <c r="D1135" s="481"/>
      <c r="E1135" s="481"/>
      <c r="F1135" s="339"/>
      <c r="G1135" s="340" t="str">
        <f>IF(ISNUMBER(E1135),E1135/'Bulk DivVar Analysis'!$C$114,"")</f>
        <v/>
      </c>
      <c r="H1135" s="338" t="str">
        <f>IF(ISNUMBER(E1135), IF(G1135&gt;'Bulk DivVar Analysis'!$D$116,"Pass","Fail"),"")</f>
        <v/>
      </c>
      <c r="I1135" s="338" t="str">
        <f t="shared" si="19"/>
        <v/>
      </c>
      <c r="J1135" s="339"/>
      <c r="K1135" s="339"/>
      <c r="L1135" s="339"/>
      <c r="M1135" s="339"/>
      <c r="N1135" s="339"/>
      <c r="O1135" s="339"/>
      <c r="P1135" s="339"/>
      <c r="Q1135" s="339"/>
    </row>
    <row r="1136" spans="1:17" ht="13.5" customHeight="1">
      <c r="A1136" s="481"/>
      <c r="B1136" s="481"/>
      <c r="C1136" s="481"/>
      <c r="D1136" s="481"/>
      <c r="E1136" s="481"/>
      <c r="F1136" s="339"/>
      <c r="G1136" s="340" t="str">
        <f>IF(ISNUMBER(E1136),E1136/'Bulk DivVar Analysis'!$C$114,"")</f>
        <v/>
      </c>
      <c r="H1136" s="338" t="str">
        <f>IF(ISNUMBER(E1136), IF(G1136&gt;'Bulk DivVar Analysis'!$D$116,"Pass","Fail"),"")</f>
        <v/>
      </c>
      <c r="I1136" s="338" t="str">
        <f t="shared" si="19"/>
        <v/>
      </c>
      <c r="J1136" s="339"/>
      <c r="K1136" s="339"/>
      <c r="L1136" s="339"/>
      <c r="M1136" s="339"/>
      <c r="N1136" s="339"/>
      <c r="O1136" s="339"/>
      <c r="P1136" s="339"/>
      <c r="Q1136" s="339"/>
    </row>
    <row r="1137" spans="1:17" ht="13.5" customHeight="1">
      <c r="A1137" s="481"/>
      <c r="B1137" s="481"/>
      <c r="C1137" s="481"/>
      <c r="D1137" s="481"/>
      <c r="E1137" s="481"/>
      <c r="F1137" s="339"/>
      <c r="G1137" s="340" t="str">
        <f>IF(ISNUMBER(E1137),E1137/'Bulk DivVar Analysis'!$C$114,"")</f>
        <v/>
      </c>
      <c r="H1137" s="338" t="str">
        <f>IF(ISNUMBER(E1137), IF(G1137&gt;'Bulk DivVar Analysis'!$D$116,"Pass","Fail"),"")</f>
        <v/>
      </c>
      <c r="I1137" s="338" t="str">
        <f t="shared" si="19"/>
        <v/>
      </c>
      <c r="J1137" s="339"/>
      <c r="K1137" s="339"/>
      <c r="L1137" s="339"/>
      <c r="M1137" s="339"/>
      <c r="N1137" s="339"/>
      <c r="O1137" s="339"/>
      <c r="P1137" s="339"/>
      <c r="Q1137" s="339"/>
    </row>
    <row r="1138" spans="1:17" ht="13.5" customHeight="1">
      <c r="A1138" s="481"/>
      <c r="B1138" s="481"/>
      <c r="C1138" s="481"/>
      <c r="D1138" s="481"/>
      <c r="E1138" s="481"/>
      <c r="F1138" s="339"/>
      <c r="G1138" s="340" t="str">
        <f>IF(ISNUMBER(E1138),E1138/'Bulk DivVar Analysis'!$C$114,"")</f>
        <v/>
      </c>
      <c r="H1138" s="338" t="str">
        <f>IF(ISNUMBER(E1138), IF(G1138&gt;'Bulk DivVar Analysis'!$D$116,"Pass","Fail"),"")</f>
        <v/>
      </c>
      <c r="I1138" s="338" t="str">
        <f t="shared" si="19"/>
        <v/>
      </c>
      <c r="J1138" s="339"/>
      <c r="K1138" s="339"/>
      <c r="L1138" s="339"/>
      <c r="M1138" s="339"/>
      <c r="N1138" s="339"/>
      <c r="O1138" s="339"/>
      <c r="P1138" s="339"/>
      <c r="Q1138" s="339"/>
    </row>
    <row r="1139" spans="1:17" ht="13.5" customHeight="1">
      <c r="A1139" s="481"/>
      <c r="B1139" s="481"/>
      <c r="C1139" s="481"/>
      <c r="D1139" s="481"/>
      <c r="E1139" s="481"/>
      <c r="F1139" s="339"/>
      <c r="G1139" s="340" t="str">
        <f>IF(ISNUMBER(E1139),E1139/'Bulk DivVar Analysis'!$C$114,"")</f>
        <v/>
      </c>
      <c r="H1139" s="338" t="str">
        <f>IF(ISNUMBER(E1139), IF(G1139&gt;'Bulk DivVar Analysis'!$D$116,"Pass","Fail"),"")</f>
        <v/>
      </c>
      <c r="I1139" s="338" t="str">
        <f t="shared" si="19"/>
        <v/>
      </c>
      <c r="J1139" s="339"/>
      <c r="K1139" s="339"/>
      <c r="L1139" s="339"/>
      <c r="M1139" s="339"/>
      <c r="N1139" s="339"/>
      <c r="O1139" s="339"/>
      <c r="P1139" s="339"/>
      <c r="Q1139" s="339"/>
    </row>
    <row r="1140" spans="1:17" ht="13.5" customHeight="1">
      <c r="A1140" s="481"/>
      <c r="B1140" s="481"/>
      <c r="C1140" s="481"/>
      <c r="D1140" s="481"/>
      <c r="E1140" s="481"/>
      <c r="F1140" s="339"/>
      <c r="G1140" s="340" t="str">
        <f>IF(ISNUMBER(E1140),E1140/'Bulk DivVar Analysis'!$C$114,"")</f>
        <v/>
      </c>
      <c r="H1140" s="338" t="str">
        <f>IF(ISNUMBER(E1140), IF(G1140&gt;'Bulk DivVar Analysis'!$D$116,"Pass","Fail"),"")</f>
        <v/>
      </c>
      <c r="I1140" s="338" t="str">
        <f t="shared" si="19"/>
        <v/>
      </c>
      <c r="J1140" s="339"/>
      <c r="K1140" s="339"/>
      <c r="L1140" s="339"/>
      <c r="M1140" s="339"/>
      <c r="N1140" s="339"/>
      <c r="O1140" s="339"/>
      <c r="P1140" s="339"/>
      <c r="Q1140" s="339"/>
    </row>
    <row r="1141" spans="1:17" ht="13.5" customHeight="1">
      <c r="A1141" s="481"/>
      <c r="B1141" s="481"/>
      <c r="C1141" s="481"/>
      <c r="D1141" s="481"/>
      <c r="E1141" s="481"/>
      <c r="F1141" s="339"/>
      <c r="G1141" s="340" t="str">
        <f>IF(ISNUMBER(E1141),E1141/'Bulk DivVar Analysis'!$C$114,"")</f>
        <v/>
      </c>
      <c r="H1141" s="338" t="str">
        <f>IF(ISNUMBER(E1141), IF(G1141&gt;'Bulk DivVar Analysis'!$D$116,"Pass","Fail"),"")</f>
        <v/>
      </c>
      <c r="I1141" s="338" t="str">
        <f t="shared" si="19"/>
        <v/>
      </c>
      <c r="J1141" s="339"/>
      <c r="K1141" s="339"/>
      <c r="L1141" s="339"/>
      <c r="M1141" s="339"/>
      <c r="N1141" s="339"/>
      <c r="O1141" s="339"/>
      <c r="P1141" s="339"/>
      <c r="Q1141" s="339"/>
    </row>
    <row r="1142" spans="1:17" ht="13.5" customHeight="1">
      <c r="A1142" s="481"/>
      <c r="B1142" s="481"/>
      <c r="C1142" s="481"/>
      <c r="D1142" s="481"/>
      <c r="E1142" s="481"/>
      <c r="F1142" s="339"/>
      <c r="G1142" s="340" t="str">
        <f>IF(ISNUMBER(E1142),E1142/'Bulk DivVar Analysis'!$C$114,"")</f>
        <v/>
      </c>
      <c r="H1142" s="338" t="str">
        <f>IF(ISNUMBER(E1142), IF(G1142&gt;'Bulk DivVar Analysis'!$D$116,"Pass","Fail"),"")</f>
        <v/>
      </c>
      <c r="I1142" s="338" t="str">
        <f t="shared" si="19"/>
        <v/>
      </c>
      <c r="J1142" s="339"/>
      <c r="K1142" s="339"/>
      <c r="L1142" s="339"/>
      <c r="M1142" s="339"/>
      <c r="N1142" s="339"/>
      <c r="O1142" s="339"/>
      <c r="P1142" s="339"/>
      <c r="Q1142" s="339"/>
    </row>
    <row r="1143" spans="1:17" ht="13.5" customHeight="1">
      <c r="A1143" s="481"/>
      <c r="B1143" s="481"/>
      <c r="C1143" s="481"/>
      <c r="D1143" s="481"/>
      <c r="E1143" s="481"/>
      <c r="F1143" s="339"/>
      <c r="G1143" s="340" t="str">
        <f>IF(ISNUMBER(E1143),E1143/'Bulk DivVar Analysis'!$C$114,"")</f>
        <v/>
      </c>
      <c r="H1143" s="338" t="str">
        <f>IF(ISNUMBER(E1143), IF(G1143&gt;'Bulk DivVar Analysis'!$D$116,"Pass","Fail"),"")</f>
        <v/>
      </c>
      <c r="I1143" s="338" t="str">
        <f t="shared" si="19"/>
        <v/>
      </c>
      <c r="J1143" s="339"/>
      <c r="K1143" s="339"/>
      <c r="L1143" s="339"/>
      <c r="M1143" s="339"/>
      <c r="N1143" s="339"/>
      <c r="O1143" s="339"/>
      <c r="P1143" s="339"/>
      <c r="Q1143" s="339"/>
    </row>
    <row r="1144" spans="1:17" ht="13.5" customHeight="1">
      <c r="A1144" s="481"/>
      <c r="B1144" s="481"/>
      <c r="C1144" s="481"/>
      <c r="D1144" s="481"/>
      <c r="E1144" s="481"/>
      <c r="F1144" s="339"/>
      <c r="G1144" s="340" t="str">
        <f>IF(ISNUMBER(E1144),E1144/'Bulk DivVar Analysis'!$C$114,"")</f>
        <v/>
      </c>
      <c r="H1144" s="338" t="str">
        <f>IF(ISNUMBER(E1144), IF(G1144&gt;'Bulk DivVar Analysis'!$D$116,"Pass","Fail"),"")</f>
        <v/>
      </c>
      <c r="I1144" s="338" t="str">
        <f t="shared" si="19"/>
        <v/>
      </c>
      <c r="J1144" s="339"/>
      <c r="K1144" s="339"/>
      <c r="L1144" s="339"/>
      <c r="M1144" s="339"/>
      <c r="N1144" s="339"/>
      <c r="O1144" s="339"/>
      <c r="P1144" s="339"/>
      <c r="Q1144" s="339"/>
    </row>
    <row r="1145" spans="1:17" ht="13.5" customHeight="1">
      <c r="A1145" s="481"/>
      <c r="B1145" s="481"/>
      <c r="C1145" s="481"/>
      <c r="D1145" s="481"/>
      <c r="E1145" s="481"/>
      <c r="F1145" s="339"/>
      <c r="G1145" s="340" t="str">
        <f>IF(ISNUMBER(E1145),E1145/'Bulk DivVar Analysis'!$C$114,"")</f>
        <v/>
      </c>
      <c r="H1145" s="338" t="str">
        <f>IF(ISNUMBER(E1145), IF(G1145&gt;'Bulk DivVar Analysis'!$D$116,"Pass","Fail"),"")</f>
        <v/>
      </c>
      <c r="I1145" s="338" t="str">
        <f t="shared" si="19"/>
        <v/>
      </c>
      <c r="J1145" s="339"/>
      <c r="K1145" s="339"/>
      <c r="L1145" s="339"/>
      <c r="M1145" s="339"/>
      <c r="N1145" s="339"/>
      <c r="O1145" s="339"/>
      <c r="P1145" s="339"/>
      <c r="Q1145" s="339"/>
    </row>
    <row r="1146" spans="1:17" ht="13.5" customHeight="1">
      <c r="A1146" s="481"/>
      <c r="B1146" s="481"/>
      <c r="C1146" s="481"/>
      <c r="D1146" s="481"/>
      <c r="E1146" s="481"/>
      <c r="F1146" s="339"/>
      <c r="G1146" s="340" t="str">
        <f>IF(ISNUMBER(E1146),E1146/'Bulk DivVar Analysis'!$C$114,"")</f>
        <v/>
      </c>
      <c r="H1146" s="338" t="str">
        <f>IF(ISNUMBER(E1146), IF(G1146&gt;'Bulk DivVar Analysis'!$D$116,"Pass","Fail"),"")</f>
        <v/>
      </c>
      <c r="I1146" s="338" t="str">
        <f t="shared" si="19"/>
        <v/>
      </c>
      <c r="J1146" s="339"/>
      <c r="K1146" s="339"/>
      <c r="L1146" s="339"/>
      <c r="M1146" s="339"/>
      <c r="N1146" s="339"/>
      <c r="O1146" s="339"/>
      <c r="P1146" s="339"/>
      <c r="Q1146" s="339"/>
    </row>
    <row r="1147" spans="1:17" ht="13.5" customHeight="1">
      <c r="A1147" s="481"/>
      <c r="B1147" s="481"/>
      <c r="C1147" s="481"/>
      <c r="D1147" s="481"/>
      <c r="E1147" s="481"/>
      <c r="F1147" s="339"/>
      <c r="G1147" s="340" t="str">
        <f>IF(ISNUMBER(E1147),E1147/'Bulk DivVar Analysis'!$C$114,"")</f>
        <v/>
      </c>
      <c r="H1147" s="338" t="str">
        <f>IF(ISNUMBER(E1147), IF(G1147&gt;'Bulk DivVar Analysis'!$D$116,"Pass","Fail"),"")</f>
        <v/>
      </c>
      <c r="I1147" s="338" t="str">
        <f t="shared" si="19"/>
        <v/>
      </c>
      <c r="J1147" s="339"/>
      <c r="K1147" s="339"/>
      <c r="L1147" s="339"/>
      <c r="M1147" s="339"/>
      <c r="N1147" s="339"/>
      <c r="O1147" s="339"/>
      <c r="P1147" s="339"/>
      <c r="Q1147" s="339"/>
    </row>
    <row r="1148" spans="1:17" ht="13.5" customHeight="1">
      <c r="A1148" s="481"/>
      <c r="B1148" s="481"/>
      <c r="C1148" s="481"/>
      <c r="D1148" s="481"/>
      <c r="E1148" s="481"/>
      <c r="F1148" s="339"/>
      <c r="G1148" s="340" t="str">
        <f>IF(ISNUMBER(E1148),E1148/'Bulk DivVar Analysis'!$C$114,"")</f>
        <v/>
      </c>
      <c r="H1148" s="338" t="str">
        <f>IF(ISNUMBER(E1148), IF(G1148&gt;'Bulk DivVar Analysis'!$D$116,"Pass","Fail"),"")</f>
        <v/>
      </c>
      <c r="I1148" s="338" t="str">
        <f t="shared" si="19"/>
        <v/>
      </c>
      <c r="J1148" s="339"/>
      <c r="K1148" s="339"/>
      <c r="L1148" s="339"/>
      <c r="M1148" s="339"/>
      <c r="N1148" s="339"/>
      <c r="O1148" s="339"/>
      <c r="P1148" s="339"/>
      <c r="Q1148" s="339"/>
    </row>
    <row r="1149" spans="1:17" ht="13.5" customHeight="1">
      <c r="A1149" s="481"/>
      <c r="B1149" s="481"/>
      <c r="C1149" s="481"/>
      <c r="D1149" s="481"/>
      <c r="E1149" s="481"/>
      <c r="F1149" s="339"/>
      <c r="G1149" s="340" t="str">
        <f>IF(ISNUMBER(E1149),E1149/'Bulk DivVar Analysis'!$C$114,"")</f>
        <v/>
      </c>
      <c r="H1149" s="338" t="str">
        <f>IF(ISNUMBER(E1149), IF(G1149&gt;'Bulk DivVar Analysis'!$D$116,"Pass","Fail"),"")</f>
        <v/>
      </c>
      <c r="I1149" s="338" t="str">
        <f t="shared" si="19"/>
        <v/>
      </c>
      <c r="J1149" s="339"/>
      <c r="K1149" s="339"/>
      <c r="L1149" s="339"/>
      <c r="M1149" s="339"/>
      <c r="N1149" s="339"/>
      <c r="O1149" s="339"/>
      <c r="P1149" s="339"/>
      <c r="Q1149" s="339"/>
    </row>
    <row r="1150" spans="1:17" ht="13.5" customHeight="1">
      <c r="A1150" s="481"/>
      <c r="B1150" s="481"/>
      <c r="C1150" s="481"/>
      <c r="D1150" s="481"/>
      <c r="E1150" s="481"/>
      <c r="F1150" s="339"/>
      <c r="G1150" s="340" t="str">
        <f>IF(ISNUMBER(E1150),E1150/'Bulk DivVar Analysis'!$C$114,"")</f>
        <v/>
      </c>
      <c r="H1150" s="338" t="str">
        <f>IF(ISNUMBER(E1150), IF(G1150&gt;'Bulk DivVar Analysis'!$D$116,"Pass","Fail"),"")</f>
        <v/>
      </c>
      <c r="I1150" s="338" t="str">
        <f t="shared" si="19"/>
        <v/>
      </c>
      <c r="J1150" s="339"/>
      <c r="K1150" s="339"/>
      <c r="L1150" s="339"/>
      <c r="M1150" s="339"/>
      <c r="N1150" s="339"/>
      <c r="O1150" s="339"/>
      <c r="P1150" s="339"/>
      <c r="Q1150" s="339"/>
    </row>
    <row r="1151" spans="1:17" ht="13.5" customHeight="1">
      <c r="A1151" s="481"/>
      <c r="B1151" s="481"/>
      <c r="C1151" s="481"/>
      <c r="D1151" s="481"/>
      <c r="E1151" s="481"/>
      <c r="F1151" s="339"/>
      <c r="G1151" s="340" t="str">
        <f>IF(ISNUMBER(E1151),E1151/'Bulk DivVar Analysis'!$C$114,"")</f>
        <v/>
      </c>
      <c r="H1151" s="338" t="str">
        <f>IF(ISNUMBER(E1151), IF(G1151&gt;'Bulk DivVar Analysis'!$D$116,"Pass","Fail"),"")</f>
        <v/>
      </c>
      <c r="I1151" s="338" t="str">
        <f t="shared" si="19"/>
        <v/>
      </c>
      <c r="J1151" s="339"/>
      <c r="K1151" s="339"/>
      <c r="L1151" s="339"/>
      <c r="M1151" s="339"/>
      <c r="N1151" s="339"/>
      <c r="O1151" s="339"/>
      <c r="P1151" s="339"/>
      <c r="Q1151" s="339"/>
    </row>
    <row r="1152" spans="1:17" ht="13.5" customHeight="1">
      <c r="A1152" s="481"/>
      <c r="B1152" s="481"/>
      <c r="C1152" s="481"/>
      <c r="D1152" s="481"/>
      <c r="E1152" s="481"/>
      <c r="F1152" s="339"/>
      <c r="G1152" s="340" t="str">
        <f>IF(ISNUMBER(E1152),E1152/'Bulk DivVar Analysis'!$C$114,"")</f>
        <v/>
      </c>
      <c r="H1152" s="338" t="str">
        <f>IF(ISNUMBER(E1152), IF(G1152&gt;'Bulk DivVar Analysis'!$D$116,"Pass","Fail"),"")</f>
        <v/>
      </c>
      <c r="I1152" s="338" t="str">
        <f t="shared" si="19"/>
        <v/>
      </c>
      <c r="J1152" s="339"/>
      <c r="K1152" s="339"/>
      <c r="L1152" s="339"/>
      <c r="M1152" s="339"/>
      <c r="N1152" s="339"/>
      <c r="O1152" s="339"/>
      <c r="P1152" s="339"/>
      <c r="Q1152" s="339"/>
    </row>
    <row r="1153" spans="1:17" ht="13.5" customHeight="1">
      <c r="A1153" s="481"/>
      <c r="B1153" s="481"/>
      <c r="C1153" s="481"/>
      <c r="D1153" s="481"/>
      <c r="E1153" s="481"/>
      <c r="F1153" s="339"/>
      <c r="G1153" s="340" t="str">
        <f>IF(ISNUMBER(E1153),E1153/'Bulk DivVar Analysis'!$C$114,"")</f>
        <v/>
      </c>
      <c r="H1153" s="338" t="str">
        <f>IF(ISNUMBER(E1153), IF(G1153&gt;'Bulk DivVar Analysis'!$D$116,"Pass","Fail"),"")</f>
        <v/>
      </c>
      <c r="I1153" s="338" t="str">
        <f t="shared" si="19"/>
        <v/>
      </c>
      <c r="J1153" s="339"/>
      <c r="K1153" s="339"/>
      <c r="L1153" s="339"/>
      <c r="M1153" s="339"/>
      <c r="N1153" s="339"/>
      <c r="O1153" s="339"/>
      <c r="P1153" s="339"/>
      <c r="Q1153" s="339"/>
    </row>
    <row r="1154" spans="1:17" ht="13.5" customHeight="1">
      <c r="A1154" s="481"/>
      <c r="B1154" s="481"/>
      <c r="C1154" s="481"/>
      <c r="D1154" s="481"/>
      <c r="E1154" s="481"/>
      <c r="F1154" s="339"/>
      <c r="G1154" s="340" t="str">
        <f>IF(ISNUMBER(E1154),E1154/'Bulk DivVar Analysis'!$C$114,"")</f>
        <v/>
      </c>
      <c r="H1154" s="338" t="str">
        <f>IF(ISNUMBER(E1154), IF(G1154&gt;'Bulk DivVar Analysis'!$D$116,"Pass","Fail"),"")</f>
        <v/>
      </c>
      <c r="I1154" s="338" t="str">
        <f t="shared" si="19"/>
        <v/>
      </c>
      <c r="J1154" s="339"/>
      <c r="K1154" s="339"/>
      <c r="L1154" s="339"/>
      <c r="M1154" s="339"/>
      <c r="N1154" s="339"/>
      <c r="O1154" s="339"/>
      <c r="P1154" s="339"/>
      <c r="Q1154" s="339"/>
    </row>
    <row r="1155" spans="1:17" ht="13.5" customHeight="1">
      <c r="A1155" s="481"/>
      <c r="B1155" s="481"/>
      <c r="C1155" s="481"/>
      <c r="D1155" s="481"/>
      <c r="E1155" s="481"/>
      <c r="F1155" s="339"/>
      <c r="G1155" s="340" t="str">
        <f>IF(ISNUMBER(E1155),E1155/'Bulk DivVar Analysis'!$C$114,"")</f>
        <v/>
      </c>
      <c r="H1155" s="338" t="str">
        <f>IF(ISNUMBER(E1155), IF(G1155&gt;'Bulk DivVar Analysis'!$D$116,"Pass","Fail"),"")</f>
        <v/>
      </c>
      <c r="I1155" s="338" t="str">
        <f t="shared" ref="I1155:I1218" si="20">_xlfn.TEXTJOIN("_",TRUE,B1155,C1155)</f>
        <v/>
      </c>
      <c r="J1155" s="339"/>
      <c r="K1155" s="339"/>
      <c r="L1155" s="339"/>
      <c r="M1155" s="339"/>
      <c r="N1155" s="339"/>
      <c r="O1155" s="339"/>
      <c r="P1155" s="339"/>
      <c r="Q1155" s="339"/>
    </row>
    <row r="1156" spans="1:17" ht="13.5" customHeight="1">
      <c r="A1156" s="481"/>
      <c r="B1156" s="481"/>
      <c r="C1156" s="481"/>
      <c r="D1156" s="481"/>
      <c r="E1156" s="481"/>
      <c r="F1156" s="339"/>
      <c r="G1156" s="340" t="str">
        <f>IF(ISNUMBER(E1156),E1156/'Bulk DivVar Analysis'!$C$114,"")</f>
        <v/>
      </c>
      <c r="H1156" s="338" t="str">
        <f>IF(ISNUMBER(E1156), IF(G1156&gt;'Bulk DivVar Analysis'!$D$116,"Pass","Fail"),"")</f>
        <v/>
      </c>
      <c r="I1156" s="338" t="str">
        <f t="shared" si="20"/>
        <v/>
      </c>
      <c r="J1156" s="339"/>
      <c r="K1156" s="339"/>
      <c r="L1156" s="339"/>
      <c r="M1156" s="339"/>
      <c r="N1156" s="339"/>
      <c r="O1156" s="339"/>
      <c r="P1156" s="339"/>
      <c r="Q1156" s="339"/>
    </row>
    <row r="1157" spans="1:17" ht="13.5" customHeight="1">
      <c r="A1157" s="481"/>
      <c r="B1157" s="481"/>
      <c r="C1157" s="481"/>
      <c r="D1157" s="481"/>
      <c r="E1157" s="481"/>
      <c r="F1157" s="339"/>
      <c r="G1157" s="340" t="str">
        <f>IF(ISNUMBER(E1157),E1157/'Bulk DivVar Analysis'!$C$114,"")</f>
        <v/>
      </c>
      <c r="H1157" s="338" t="str">
        <f>IF(ISNUMBER(E1157), IF(G1157&gt;'Bulk DivVar Analysis'!$D$116,"Pass","Fail"),"")</f>
        <v/>
      </c>
      <c r="I1157" s="338" t="str">
        <f t="shared" si="20"/>
        <v/>
      </c>
      <c r="J1157" s="339"/>
      <c r="K1157" s="339"/>
      <c r="L1157" s="339"/>
      <c r="M1157" s="339"/>
      <c r="N1157" s="339"/>
      <c r="O1157" s="339"/>
      <c r="P1157" s="339"/>
      <c r="Q1157" s="339"/>
    </row>
    <row r="1158" spans="1:17" ht="13.5" customHeight="1">
      <c r="A1158" s="481"/>
      <c r="B1158" s="481"/>
      <c r="C1158" s="481"/>
      <c r="D1158" s="481"/>
      <c r="E1158" s="481"/>
      <c r="F1158" s="339"/>
      <c r="G1158" s="340" t="str">
        <f>IF(ISNUMBER(E1158),E1158/'Bulk DivVar Analysis'!$C$114,"")</f>
        <v/>
      </c>
      <c r="H1158" s="338" t="str">
        <f>IF(ISNUMBER(E1158), IF(G1158&gt;'Bulk DivVar Analysis'!$D$116,"Pass","Fail"),"")</f>
        <v/>
      </c>
      <c r="I1158" s="338" t="str">
        <f t="shared" si="20"/>
        <v/>
      </c>
      <c r="J1158" s="339"/>
      <c r="K1158" s="339"/>
      <c r="L1158" s="339"/>
      <c r="M1158" s="339"/>
      <c r="N1158" s="339"/>
      <c r="O1158" s="339"/>
      <c r="P1158" s="339"/>
      <c r="Q1158" s="339"/>
    </row>
    <row r="1159" spans="1:17" ht="13.5" customHeight="1">
      <c r="A1159" s="481"/>
      <c r="B1159" s="481"/>
      <c r="C1159" s="481"/>
      <c r="D1159" s="481"/>
      <c r="E1159" s="481"/>
      <c r="F1159" s="339"/>
      <c r="G1159" s="340" t="str">
        <f>IF(ISNUMBER(E1159),E1159/'Bulk DivVar Analysis'!$C$114,"")</f>
        <v/>
      </c>
      <c r="H1159" s="338" t="str">
        <f>IF(ISNUMBER(E1159), IF(G1159&gt;'Bulk DivVar Analysis'!$D$116,"Pass","Fail"),"")</f>
        <v/>
      </c>
      <c r="I1159" s="338" t="str">
        <f t="shared" si="20"/>
        <v/>
      </c>
      <c r="J1159" s="339"/>
      <c r="K1159" s="339"/>
      <c r="L1159" s="339"/>
      <c r="M1159" s="339"/>
      <c r="N1159" s="339"/>
      <c r="O1159" s="339"/>
      <c r="P1159" s="339"/>
      <c r="Q1159" s="339"/>
    </row>
    <row r="1160" spans="1:17" ht="13.5" customHeight="1">
      <c r="A1160" s="481"/>
      <c r="B1160" s="481"/>
      <c r="C1160" s="481"/>
      <c r="D1160" s="481"/>
      <c r="E1160" s="481"/>
      <c r="F1160" s="339"/>
      <c r="G1160" s="340" t="str">
        <f>IF(ISNUMBER(E1160),E1160/'Bulk DivVar Analysis'!$C$114,"")</f>
        <v/>
      </c>
      <c r="H1160" s="338" t="str">
        <f>IF(ISNUMBER(E1160), IF(G1160&gt;'Bulk DivVar Analysis'!$D$116,"Pass","Fail"),"")</f>
        <v/>
      </c>
      <c r="I1160" s="338" t="str">
        <f t="shared" si="20"/>
        <v/>
      </c>
      <c r="J1160" s="339"/>
      <c r="K1160" s="339"/>
      <c r="L1160" s="339"/>
      <c r="M1160" s="339"/>
      <c r="N1160" s="339"/>
      <c r="O1160" s="339"/>
      <c r="P1160" s="339"/>
      <c r="Q1160" s="339"/>
    </row>
    <row r="1161" spans="1:17" ht="13.5" customHeight="1">
      <c r="A1161" s="481"/>
      <c r="B1161" s="481"/>
      <c r="C1161" s="481"/>
      <c r="D1161" s="481"/>
      <c r="E1161" s="481"/>
      <c r="F1161" s="339"/>
      <c r="G1161" s="340" t="str">
        <f>IF(ISNUMBER(E1161),E1161/'Bulk DivVar Analysis'!$C$114,"")</f>
        <v/>
      </c>
      <c r="H1161" s="338" t="str">
        <f>IF(ISNUMBER(E1161), IF(G1161&gt;'Bulk DivVar Analysis'!$D$116,"Pass","Fail"),"")</f>
        <v/>
      </c>
      <c r="I1161" s="338" t="str">
        <f t="shared" si="20"/>
        <v/>
      </c>
      <c r="J1161" s="339"/>
      <c r="K1161" s="339"/>
      <c r="L1161" s="339"/>
      <c r="M1161" s="339"/>
      <c r="N1161" s="339"/>
      <c r="O1161" s="339"/>
      <c r="P1161" s="339"/>
      <c r="Q1161" s="339"/>
    </row>
    <row r="1162" spans="1:17" ht="13.5" customHeight="1">
      <c r="A1162" s="481"/>
      <c r="B1162" s="481"/>
      <c r="C1162" s="481"/>
      <c r="D1162" s="481"/>
      <c r="E1162" s="481"/>
      <c r="F1162" s="339"/>
      <c r="G1162" s="340" t="str">
        <f>IF(ISNUMBER(E1162),E1162/'Bulk DivVar Analysis'!$C$114,"")</f>
        <v/>
      </c>
      <c r="H1162" s="338" t="str">
        <f>IF(ISNUMBER(E1162), IF(G1162&gt;'Bulk DivVar Analysis'!$D$116,"Pass","Fail"),"")</f>
        <v/>
      </c>
      <c r="I1162" s="338" t="str">
        <f t="shared" si="20"/>
        <v/>
      </c>
      <c r="J1162" s="339"/>
      <c r="K1162" s="339"/>
      <c r="L1162" s="339"/>
      <c r="M1162" s="339"/>
      <c r="N1162" s="339"/>
      <c r="O1162" s="339"/>
      <c r="P1162" s="339"/>
      <c r="Q1162" s="339"/>
    </row>
    <row r="1163" spans="1:17" ht="13.5" customHeight="1">
      <c r="A1163" s="481"/>
      <c r="B1163" s="481"/>
      <c r="C1163" s="481"/>
      <c r="D1163" s="481"/>
      <c r="E1163" s="481"/>
      <c r="F1163" s="339"/>
      <c r="G1163" s="340" t="str">
        <f>IF(ISNUMBER(E1163),E1163/'Bulk DivVar Analysis'!$C$114,"")</f>
        <v/>
      </c>
      <c r="H1163" s="338" t="str">
        <f>IF(ISNUMBER(E1163), IF(G1163&gt;'Bulk DivVar Analysis'!$D$116,"Pass","Fail"),"")</f>
        <v/>
      </c>
      <c r="I1163" s="338" t="str">
        <f t="shared" si="20"/>
        <v/>
      </c>
      <c r="J1163" s="339"/>
      <c r="K1163" s="339"/>
      <c r="L1163" s="339"/>
      <c r="M1163" s="339"/>
      <c r="N1163" s="339"/>
      <c r="O1163" s="339"/>
      <c r="P1163" s="339"/>
      <c r="Q1163" s="339"/>
    </row>
    <row r="1164" spans="1:17" ht="13.5" customHeight="1">
      <c r="A1164" s="481"/>
      <c r="B1164" s="481"/>
      <c r="C1164" s="481"/>
      <c r="D1164" s="481"/>
      <c r="E1164" s="481"/>
      <c r="F1164" s="339"/>
      <c r="G1164" s="340" t="str">
        <f>IF(ISNUMBER(E1164),E1164/'Bulk DivVar Analysis'!$C$114,"")</f>
        <v/>
      </c>
      <c r="H1164" s="338" t="str">
        <f>IF(ISNUMBER(E1164), IF(G1164&gt;'Bulk DivVar Analysis'!$D$116,"Pass","Fail"),"")</f>
        <v/>
      </c>
      <c r="I1164" s="338" t="str">
        <f t="shared" si="20"/>
        <v/>
      </c>
      <c r="J1164" s="339"/>
      <c r="K1164" s="339"/>
      <c r="L1164" s="339"/>
      <c r="M1164" s="339"/>
      <c r="N1164" s="339"/>
      <c r="O1164" s="339"/>
      <c r="P1164" s="339"/>
      <c r="Q1164" s="339"/>
    </row>
    <row r="1165" spans="1:17" ht="13.5" customHeight="1">
      <c r="A1165" s="481"/>
      <c r="B1165" s="481"/>
      <c r="C1165" s="481"/>
      <c r="D1165" s="481"/>
      <c r="E1165" s="481"/>
      <c r="F1165" s="339"/>
      <c r="G1165" s="340" t="str">
        <f>IF(ISNUMBER(E1165),E1165/'Bulk DivVar Analysis'!$C$114,"")</f>
        <v/>
      </c>
      <c r="H1165" s="338" t="str">
        <f>IF(ISNUMBER(E1165), IF(G1165&gt;'Bulk DivVar Analysis'!$D$116,"Pass","Fail"),"")</f>
        <v/>
      </c>
      <c r="I1165" s="338" t="str">
        <f t="shared" si="20"/>
        <v/>
      </c>
      <c r="J1165" s="339"/>
      <c r="K1165" s="339"/>
      <c r="L1165" s="339"/>
      <c r="M1165" s="339"/>
      <c r="N1165" s="339"/>
      <c r="O1165" s="339"/>
      <c r="P1165" s="339"/>
      <c r="Q1165" s="339"/>
    </row>
    <row r="1166" spans="1:17" ht="13.5" customHeight="1">
      <c r="A1166" s="481"/>
      <c r="B1166" s="481"/>
      <c r="C1166" s="481"/>
      <c r="D1166" s="481"/>
      <c r="E1166" s="481"/>
      <c r="F1166" s="339"/>
      <c r="G1166" s="340" t="str">
        <f>IF(ISNUMBER(E1166),E1166/'Bulk DivVar Analysis'!$C$114,"")</f>
        <v/>
      </c>
      <c r="H1166" s="338" t="str">
        <f>IF(ISNUMBER(E1166), IF(G1166&gt;'Bulk DivVar Analysis'!$D$116,"Pass","Fail"),"")</f>
        <v/>
      </c>
      <c r="I1166" s="338" t="str">
        <f t="shared" si="20"/>
        <v/>
      </c>
      <c r="J1166" s="339"/>
      <c r="K1166" s="339"/>
      <c r="L1166" s="339"/>
      <c r="M1166" s="339"/>
      <c r="N1166" s="339"/>
      <c r="O1166" s="339"/>
      <c r="P1166" s="339"/>
      <c r="Q1166" s="339"/>
    </row>
    <row r="1167" spans="1:17" ht="13.5" customHeight="1">
      <c r="A1167" s="481"/>
      <c r="B1167" s="481"/>
      <c r="C1167" s="481"/>
      <c r="D1167" s="481"/>
      <c r="E1167" s="481"/>
      <c r="F1167" s="339"/>
      <c r="G1167" s="340" t="str">
        <f>IF(ISNUMBER(E1167),E1167/'Bulk DivVar Analysis'!$C$114,"")</f>
        <v/>
      </c>
      <c r="H1167" s="338" t="str">
        <f>IF(ISNUMBER(E1167), IF(G1167&gt;'Bulk DivVar Analysis'!$D$116,"Pass","Fail"),"")</f>
        <v/>
      </c>
      <c r="I1167" s="338" t="str">
        <f t="shared" si="20"/>
        <v/>
      </c>
      <c r="J1167" s="339"/>
      <c r="K1167" s="339"/>
      <c r="L1167" s="339"/>
      <c r="M1167" s="339"/>
      <c r="N1167" s="339"/>
      <c r="O1167" s="339"/>
      <c r="P1167" s="339"/>
      <c r="Q1167" s="339"/>
    </row>
    <row r="1168" spans="1:17" ht="13.5" customHeight="1">
      <c r="A1168" s="481"/>
      <c r="B1168" s="481"/>
      <c r="C1168" s="481"/>
      <c r="D1168" s="481"/>
      <c r="E1168" s="481"/>
      <c r="F1168" s="339"/>
      <c r="G1168" s="340" t="str">
        <f>IF(ISNUMBER(E1168),E1168/'Bulk DivVar Analysis'!$C$114,"")</f>
        <v/>
      </c>
      <c r="H1168" s="338" t="str">
        <f>IF(ISNUMBER(E1168), IF(G1168&gt;'Bulk DivVar Analysis'!$D$116,"Pass","Fail"),"")</f>
        <v/>
      </c>
      <c r="I1168" s="338" t="str">
        <f t="shared" si="20"/>
        <v/>
      </c>
      <c r="J1168" s="339"/>
      <c r="K1168" s="339"/>
      <c r="L1168" s="339"/>
      <c r="M1168" s="339"/>
      <c r="N1168" s="339"/>
      <c r="O1168" s="339"/>
      <c r="P1168" s="339"/>
      <c r="Q1168" s="339"/>
    </row>
    <row r="1169" spans="1:17" ht="13.5" customHeight="1">
      <c r="A1169" s="481"/>
      <c r="B1169" s="481"/>
      <c r="C1169" s="481"/>
      <c r="D1169" s="481"/>
      <c r="E1169" s="481"/>
      <c r="F1169" s="339"/>
      <c r="G1169" s="340" t="str">
        <f>IF(ISNUMBER(E1169),E1169/'Bulk DivVar Analysis'!$C$114,"")</f>
        <v/>
      </c>
      <c r="H1169" s="338" t="str">
        <f>IF(ISNUMBER(E1169), IF(G1169&gt;'Bulk DivVar Analysis'!$D$116,"Pass","Fail"),"")</f>
        <v/>
      </c>
      <c r="I1169" s="338" t="str">
        <f t="shared" si="20"/>
        <v/>
      </c>
      <c r="J1169" s="339"/>
      <c r="K1169" s="339"/>
      <c r="L1169" s="339"/>
      <c r="M1169" s="339"/>
      <c r="N1169" s="339"/>
      <c r="O1169" s="339"/>
      <c r="P1169" s="339"/>
      <c r="Q1169" s="339"/>
    </row>
    <row r="1170" spans="1:17" ht="13.5" customHeight="1">
      <c r="A1170" s="481"/>
      <c r="B1170" s="481"/>
      <c r="C1170" s="481"/>
      <c r="D1170" s="481"/>
      <c r="E1170" s="481"/>
      <c r="F1170" s="339"/>
      <c r="G1170" s="340" t="str">
        <f>IF(ISNUMBER(E1170),E1170/'Bulk DivVar Analysis'!$C$114,"")</f>
        <v/>
      </c>
      <c r="H1170" s="338" t="str">
        <f>IF(ISNUMBER(E1170), IF(G1170&gt;'Bulk DivVar Analysis'!$D$116,"Pass","Fail"),"")</f>
        <v/>
      </c>
      <c r="I1170" s="338" t="str">
        <f t="shared" si="20"/>
        <v/>
      </c>
      <c r="J1170" s="339"/>
      <c r="K1170" s="339"/>
      <c r="L1170" s="339"/>
      <c r="M1170" s="339"/>
      <c r="N1170" s="339"/>
      <c r="O1170" s="339"/>
      <c r="P1170" s="339"/>
      <c r="Q1170" s="339"/>
    </row>
    <row r="1171" spans="1:17" ht="13.5" customHeight="1">
      <c r="A1171" s="481"/>
      <c r="B1171" s="481"/>
      <c r="C1171" s="481"/>
      <c r="D1171" s="481"/>
      <c r="E1171" s="481"/>
      <c r="F1171" s="339"/>
      <c r="G1171" s="340" t="str">
        <f>IF(ISNUMBER(E1171),E1171/'Bulk DivVar Analysis'!$C$114,"")</f>
        <v/>
      </c>
      <c r="H1171" s="338" t="str">
        <f>IF(ISNUMBER(E1171), IF(G1171&gt;'Bulk DivVar Analysis'!$D$116,"Pass","Fail"),"")</f>
        <v/>
      </c>
      <c r="I1171" s="338" t="str">
        <f t="shared" si="20"/>
        <v/>
      </c>
      <c r="J1171" s="339"/>
      <c r="K1171" s="339"/>
      <c r="L1171" s="339"/>
      <c r="M1171" s="339"/>
      <c r="N1171" s="339"/>
      <c r="O1171" s="339"/>
      <c r="P1171" s="339"/>
      <c r="Q1171" s="339"/>
    </row>
    <row r="1172" spans="1:17" ht="13.5" customHeight="1">
      <c r="A1172" s="481"/>
      <c r="B1172" s="481"/>
      <c r="C1172" s="481"/>
      <c r="D1172" s="481"/>
      <c r="E1172" s="481"/>
      <c r="F1172" s="339"/>
      <c r="G1172" s="340" t="str">
        <f>IF(ISNUMBER(E1172),E1172/'Bulk DivVar Analysis'!$C$114,"")</f>
        <v/>
      </c>
      <c r="H1172" s="338" t="str">
        <f>IF(ISNUMBER(E1172), IF(G1172&gt;'Bulk DivVar Analysis'!$D$116,"Pass","Fail"),"")</f>
        <v/>
      </c>
      <c r="I1172" s="338" t="str">
        <f t="shared" si="20"/>
        <v/>
      </c>
      <c r="J1172" s="339"/>
      <c r="K1172" s="339"/>
      <c r="L1172" s="339"/>
      <c r="M1172" s="339"/>
      <c r="N1172" s="339"/>
      <c r="O1172" s="339"/>
      <c r="P1172" s="339"/>
      <c r="Q1172" s="339"/>
    </row>
    <row r="1173" spans="1:17" ht="13.5" customHeight="1">
      <c r="A1173" s="481"/>
      <c r="B1173" s="481"/>
      <c r="C1173" s="481"/>
      <c r="D1173" s="481"/>
      <c r="E1173" s="481"/>
      <c r="F1173" s="339"/>
      <c r="G1173" s="340" t="str">
        <f>IF(ISNUMBER(E1173),E1173/'Bulk DivVar Analysis'!$C$114,"")</f>
        <v/>
      </c>
      <c r="H1173" s="338" t="str">
        <f>IF(ISNUMBER(E1173), IF(G1173&gt;'Bulk DivVar Analysis'!$D$116,"Pass","Fail"),"")</f>
        <v/>
      </c>
      <c r="I1173" s="338" t="str">
        <f t="shared" si="20"/>
        <v/>
      </c>
      <c r="J1173" s="339"/>
      <c r="K1173" s="339"/>
      <c r="L1173" s="339"/>
      <c r="M1173" s="339"/>
      <c r="N1173" s="339"/>
      <c r="O1173" s="339"/>
      <c r="P1173" s="339"/>
      <c r="Q1173" s="339"/>
    </row>
    <row r="1174" spans="1:17" ht="13.5" customHeight="1">
      <c r="A1174" s="481"/>
      <c r="B1174" s="481"/>
      <c r="C1174" s="481"/>
      <c r="D1174" s="481"/>
      <c r="E1174" s="481"/>
      <c r="F1174" s="339"/>
      <c r="G1174" s="340" t="str">
        <f>IF(ISNUMBER(E1174),E1174/'Bulk DivVar Analysis'!$C$114,"")</f>
        <v/>
      </c>
      <c r="H1174" s="338" t="str">
        <f>IF(ISNUMBER(E1174), IF(G1174&gt;'Bulk DivVar Analysis'!$D$116,"Pass","Fail"),"")</f>
        <v/>
      </c>
      <c r="I1174" s="338" t="str">
        <f t="shared" si="20"/>
        <v/>
      </c>
      <c r="J1174" s="339"/>
      <c r="K1174" s="339"/>
      <c r="L1174" s="339"/>
      <c r="M1174" s="339"/>
      <c r="N1174" s="339"/>
      <c r="O1174" s="339"/>
      <c r="P1174" s="339"/>
      <c r="Q1174" s="339"/>
    </row>
    <row r="1175" spans="1:17" ht="13.5" customHeight="1">
      <c r="A1175" s="481"/>
      <c r="B1175" s="481"/>
      <c r="C1175" s="481"/>
      <c r="D1175" s="481"/>
      <c r="E1175" s="481"/>
      <c r="F1175" s="339"/>
      <c r="G1175" s="340" t="str">
        <f>IF(ISNUMBER(E1175),E1175/'Bulk DivVar Analysis'!$C$114,"")</f>
        <v/>
      </c>
      <c r="H1175" s="338" t="str">
        <f>IF(ISNUMBER(E1175), IF(G1175&gt;'Bulk DivVar Analysis'!$D$116,"Pass","Fail"),"")</f>
        <v/>
      </c>
      <c r="I1175" s="338" t="str">
        <f t="shared" si="20"/>
        <v/>
      </c>
      <c r="J1175" s="339"/>
      <c r="K1175" s="339"/>
      <c r="L1175" s="339"/>
      <c r="M1175" s="339"/>
      <c r="N1175" s="339"/>
      <c r="O1175" s="339"/>
      <c r="P1175" s="339"/>
      <c r="Q1175" s="339"/>
    </row>
    <row r="1176" spans="1:17" ht="13.5" customHeight="1">
      <c r="A1176" s="481"/>
      <c r="B1176" s="481"/>
      <c r="C1176" s="481"/>
      <c r="D1176" s="481"/>
      <c r="E1176" s="481"/>
      <c r="F1176" s="339"/>
      <c r="G1176" s="340" t="str">
        <f>IF(ISNUMBER(E1176),E1176/'Bulk DivVar Analysis'!$C$114,"")</f>
        <v/>
      </c>
      <c r="H1176" s="338" t="str">
        <f>IF(ISNUMBER(E1176), IF(G1176&gt;'Bulk DivVar Analysis'!$D$116,"Pass","Fail"),"")</f>
        <v/>
      </c>
      <c r="I1176" s="338" t="str">
        <f t="shared" si="20"/>
        <v/>
      </c>
      <c r="J1176" s="339"/>
      <c r="K1176" s="339"/>
      <c r="L1176" s="339"/>
      <c r="M1176" s="339"/>
      <c r="N1176" s="339"/>
      <c r="O1176" s="339"/>
      <c r="P1176" s="339"/>
      <c r="Q1176" s="339"/>
    </row>
    <row r="1177" spans="1:17" ht="13.5" customHeight="1">
      <c r="A1177" s="481"/>
      <c r="B1177" s="481"/>
      <c r="C1177" s="481"/>
      <c r="D1177" s="481"/>
      <c r="E1177" s="481"/>
      <c r="F1177" s="339"/>
      <c r="G1177" s="340" t="str">
        <f>IF(ISNUMBER(E1177),E1177/'Bulk DivVar Analysis'!$C$114,"")</f>
        <v/>
      </c>
      <c r="H1177" s="338" t="str">
        <f>IF(ISNUMBER(E1177), IF(G1177&gt;'Bulk DivVar Analysis'!$D$116,"Pass","Fail"),"")</f>
        <v/>
      </c>
      <c r="I1177" s="338" t="str">
        <f t="shared" si="20"/>
        <v/>
      </c>
      <c r="J1177" s="339"/>
      <c r="K1177" s="339"/>
      <c r="L1177" s="339"/>
      <c r="M1177" s="339"/>
      <c r="N1177" s="339"/>
      <c r="O1177" s="339"/>
      <c r="P1177" s="339"/>
      <c r="Q1177" s="339"/>
    </row>
    <row r="1178" spans="1:17" ht="13.5" customHeight="1">
      <c r="A1178" s="481"/>
      <c r="B1178" s="481"/>
      <c r="C1178" s="481"/>
      <c r="D1178" s="481"/>
      <c r="E1178" s="481"/>
      <c r="F1178" s="339"/>
      <c r="G1178" s="340" t="str">
        <f>IF(ISNUMBER(E1178),E1178/'Bulk DivVar Analysis'!$C$114,"")</f>
        <v/>
      </c>
      <c r="H1178" s="338" t="str">
        <f>IF(ISNUMBER(E1178), IF(G1178&gt;'Bulk DivVar Analysis'!$D$116,"Pass","Fail"),"")</f>
        <v/>
      </c>
      <c r="I1178" s="338" t="str">
        <f t="shared" si="20"/>
        <v/>
      </c>
      <c r="J1178" s="339"/>
      <c r="K1178" s="339"/>
      <c r="L1178" s="339"/>
      <c r="M1178" s="339"/>
      <c r="N1178" s="339"/>
      <c r="O1178" s="339"/>
      <c r="P1178" s="339"/>
      <c r="Q1178" s="339"/>
    </row>
    <row r="1179" spans="1:17" ht="13.5" customHeight="1">
      <c r="A1179" s="481"/>
      <c r="B1179" s="481"/>
      <c r="C1179" s="481"/>
      <c r="D1179" s="481"/>
      <c r="E1179" s="481"/>
      <c r="F1179" s="339"/>
      <c r="G1179" s="340" t="str">
        <f>IF(ISNUMBER(E1179),E1179/'Bulk DivVar Analysis'!$C$114,"")</f>
        <v/>
      </c>
      <c r="H1179" s="338" t="str">
        <f>IF(ISNUMBER(E1179), IF(G1179&gt;'Bulk DivVar Analysis'!$D$116,"Pass","Fail"),"")</f>
        <v/>
      </c>
      <c r="I1179" s="338" t="str">
        <f t="shared" si="20"/>
        <v/>
      </c>
      <c r="J1179" s="339"/>
      <c r="K1179" s="339"/>
      <c r="L1179" s="339"/>
      <c r="M1179" s="339"/>
      <c r="N1179" s="339"/>
      <c r="O1179" s="339"/>
      <c r="P1179" s="339"/>
      <c r="Q1179" s="339"/>
    </row>
    <row r="1180" spans="1:17" ht="13.5" customHeight="1">
      <c r="A1180" s="481"/>
      <c r="B1180" s="481"/>
      <c r="C1180" s="481"/>
      <c r="D1180" s="481"/>
      <c r="E1180" s="481"/>
      <c r="F1180" s="339"/>
      <c r="G1180" s="340" t="str">
        <f>IF(ISNUMBER(E1180),E1180/'Bulk DivVar Analysis'!$C$114,"")</f>
        <v/>
      </c>
      <c r="H1180" s="338" t="str">
        <f>IF(ISNUMBER(E1180), IF(G1180&gt;'Bulk DivVar Analysis'!$D$116,"Pass","Fail"),"")</f>
        <v/>
      </c>
      <c r="I1180" s="338" t="str">
        <f t="shared" si="20"/>
        <v/>
      </c>
      <c r="J1180" s="339"/>
      <c r="K1180" s="339"/>
      <c r="L1180" s="339"/>
      <c r="M1180" s="339"/>
      <c r="N1180" s="339"/>
      <c r="O1180" s="339"/>
      <c r="P1180" s="339"/>
      <c r="Q1180" s="339"/>
    </row>
    <row r="1181" spans="1:17" ht="13.5" customHeight="1">
      <c r="A1181" s="481"/>
      <c r="B1181" s="481"/>
      <c r="C1181" s="481"/>
      <c r="D1181" s="481"/>
      <c r="E1181" s="481"/>
      <c r="F1181" s="339"/>
      <c r="G1181" s="340" t="str">
        <f>IF(ISNUMBER(E1181),E1181/'Bulk DivVar Analysis'!$C$114,"")</f>
        <v/>
      </c>
      <c r="H1181" s="338" t="str">
        <f>IF(ISNUMBER(E1181), IF(G1181&gt;'Bulk DivVar Analysis'!$D$116,"Pass","Fail"),"")</f>
        <v/>
      </c>
      <c r="I1181" s="338" t="str">
        <f t="shared" si="20"/>
        <v/>
      </c>
      <c r="J1181" s="339"/>
      <c r="K1181" s="339"/>
      <c r="L1181" s="339"/>
      <c r="M1181" s="339"/>
      <c r="N1181" s="339"/>
      <c r="O1181" s="339"/>
      <c r="P1181" s="339"/>
      <c r="Q1181" s="339"/>
    </row>
    <row r="1182" spans="1:17" ht="13.5" customHeight="1">
      <c r="A1182" s="481"/>
      <c r="B1182" s="481"/>
      <c r="C1182" s="481"/>
      <c r="D1182" s="481"/>
      <c r="E1182" s="481"/>
      <c r="F1182" s="339"/>
      <c r="G1182" s="340" t="str">
        <f>IF(ISNUMBER(E1182),E1182/'Bulk DivVar Analysis'!$C$114,"")</f>
        <v/>
      </c>
      <c r="H1182" s="338" t="str">
        <f>IF(ISNUMBER(E1182), IF(G1182&gt;'Bulk DivVar Analysis'!$D$116,"Pass","Fail"),"")</f>
        <v/>
      </c>
      <c r="I1182" s="338" t="str">
        <f t="shared" si="20"/>
        <v/>
      </c>
      <c r="J1182" s="339"/>
      <c r="K1182" s="339"/>
      <c r="L1182" s="339"/>
      <c r="M1182" s="339"/>
      <c r="N1182" s="339"/>
      <c r="O1182" s="339"/>
      <c r="P1182" s="339"/>
      <c r="Q1182" s="339"/>
    </row>
    <row r="1183" spans="1:17" ht="13.5" customHeight="1">
      <c r="A1183" s="481"/>
      <c r="B1183" s="481"/>
      <c r="C1183" s="481"/>
      <c r="D1183" s="481"/>
      <c r="E1183" s="481"/>
      <c r="F1183" s="339"/>
      <c r="G1183" s="340" t="str">
        <f>IF(ISNUMBER(E1183),E1183/'Bulk DivVar Analysis'!$C$114,"")</f>
        <v/>
      </c>
      <c r="H1183" s="338" t="str">
        <f>IF(ISNUMBER(E1183), IF(G1183&gt;'Bulk DivVar Analysis'!$D$116,"Pass","Fail"),"")</f>
        <v/>
      </c>
      <c r="I1183" s="338" t="str">
        <f t="shared" si="20"/>
        <v/>
      </c>
      <c r="J1183" s="339"/>
      <c r="K1183" s="339"/>
      <c r="L1183" s="339"/>
      <c r="M1183" s="339"/>
      <c r="N1183" s="339"/>
      <c r="O1183" s="339"/>
      <c r="P1183" s="339"/>
      <c r="Q1183" s="339"/>
    </row>
    <row r="1184" spans="1:17" ht="13.5" customHeight="1">
      <c r="A1184" s="481"/>
      <c r="B1184" s="481"/>
      <c r="C1184" s="481"/>
      <c r="D1184" s="481"/>
      <c r="E1184" s="481"/>
      <c r="F1184" s="339"/>
      <c r="G1184" s="340" t="str">
        <f>IF(ISNUMBER(E1184),E1184/'Bulk DivVar Analysis'!$C$114,"")</f>
        <v/>
      </c>
      <c r="H1184" s="338" t="str">
        <f>IF(ISNUMBER(E1184), IF(G1184&gt;'Bulk DivVar Analysis'!$D$116,"Pass","Fail"),"")</f>
        <v/>
      </c>
      <c r="I1184" s="338" t="str">
        <f t="shared" si="20"/>
        <v/>
      </c>
      <c r="J1184" s="339"/>
      <c r="K1184" s="339"/>
      <c r="L1184" s="339"/>
      <c r="M1184" s="339"/>
      <c r="N1184" s="339"/>
      <c r="O1184" s="339"/>
      <c r="P1184" s="339"/>
      <c r="Q1184" s="339"/>
    </row>
    <row r="1185" spans="1:17" ht="13.5" customHeight="1">
      <c r="A1185" s="481"/>
      <c r="B1185" s="481"/>
      <c r="C1185" s="481"/>
      <c r="D1185" s="481"/>
      <c r="E1185" s="481"/>
      <c r="F1185" s="339"/>
      <c r="G1185" s="340" t="str">
        <f>IF(ISNUMBER(E1185),E1185/'Bulk DivVar Analysis'!$C$114,"")</f>
        <v/>
      </c>
      <c r="H1185" s="338" t="str">
        <f>IF(ISNUMBER(E1185), IF(G1185&gt;'Bulk DivVar Analysis'!$D$116,"Pass","Fail"),"")</f>
        <v/>
      </c>
      <c r="I1185" s="338" t="str">
        <f t="shared" si="20"/>
        <v/>
      </c>
      <c r="J1185" s="339"/>
      <c r="K1185" s="339"/>
      <c r="L1185" s="339"/>
      <c r="M1185" s="339"/>
      <c r="N1185" s="339"/>
      <c r="O1185" s="339"/>
      <c r="P1185" s="339"/>
      <c r="Q1185" s="339"/>
    </row>
    <row r="1186" spans="1:17" ht="13.5" customHeight="1">
      <c r="A1186" s="481"/>
      <c r="B1186" s="481"/>
      <c r="C1186" s="481"/>
      <c r="D1186" s="481"/>
      <c r="E1186" s="481"/>
      <c r="F1186" s="339"/>
      <c r="G1186" s="340" t="str">
        <f>IF(ISNUMBER(E1186),E1186/'Bulk DivVar Analysis'!$C$114,"")</f>
        <v/>
      </c>
      <c r="H1186" s="338" t="str">
        <f>IF(ISNUMBER(E1186), IF(G1186&gt;'Bulk DivVar Analysis'!$D$116,"Pass","Fail"),"")</f>
        <v/>
      </c>
      <c r="I1186" s="338" t="str">
        <f t="shared" si="20"/>
        <v/>
      </c>
      <c r="J1186" s="339"/>
      <c r="K1186" s="339"/>
      <c r="L1186" s="339"/>
      <c r="M1186" s="339"/>
      <c r="N1186" s="339"/>
      <c r="O1186" s="339"/>
      <c r="P1186" s="339"/>
      <c r="Q1186" s="339"/>
    </row>
    <row r="1187" spans="1:17" ht="13.5" customHeight="1">
      <c r="A1187" s="481"/>
      <c r="B1187" s="481"/>
      <c r="C1187" s="481"/>
      <c r="D1187" s="481"/>
      <c r="E1187" s="481"/>
      <c r="F1187" s="339"/>
      <c r="G1187" s="340" t="str">
        <f>IF(ISNUMBER(E1187),E1187/'Bulk DivVar Analysis'!$C$114,"")</f>
        <v/>
      </c>
      <c r="H1187" s="338" t="str">
        <f>IF(ISNUMBER(E1187), IF(G1187&gt;'Bulk DivVar Analysis'!$D$116,"Pass","Fail"),"")</f>
        <v/>
      </c>
      <c r="I1187" s="338" t="str">
        <f t="shared" si="20"/>
        <v/>
      </c>
      <c r="J1187" s="339"/>
      <c r="K1187" s="339"/>
      <c r="L1187" s="339"/>
      <c r="M1187" s="339"/>
      <c r="N1187" s="339"/>
      <c r="O1187" s="339"/>
      <c r="P1187" s="339"/>
      <c r="Q1187" s="339"/>
    </row>
    <row r="1188" spans="1:17" ht="13.5" customHeight="1">
      <c r="A1188" s="481"/>
      <c r="B1188" s="481"/>
      <c r="C1188" s="481"/>
      <c r="D1188" s="481"/>
      <c r="E1188" s="481"/>
      <c r="F1188" s="339"/>
      <c r="G1188" s="340" t="str">
        <f>IF(ISNUMBER(E1188),E1188/'Bulk DivVar Analysis'!$C$114,"")</f>
        <v/>
      </c>
      <c r="H1188" s="338" t="str">
        <f>IF(ISNUMBER(E1188), IF(G1188&gt;'Bulk DivVar Analysis'!$D$116,"Pass","Fail"),"")</f>
        <v/>
      </c>
      <c r="I1188" s="338" t="str">
        <f t="shared" si="20"/>
        <v/>
      </c>
      <c r="J1188" s="339"/>
      <c r="K1188" s="339"/>
      <c r="L1188" s="339"/>
      <c r="M1188" s="339"/>
      <c r="N1188" s="339"/>
      <c r="O1188" s="339"/>
      <c r="P1188" s="339"/>
      <c r="Q1188" s="339"/>
    </row>
    <row r="1189" spans="1:17" ht="13.5" customHeight="1">
      <c r="A1189" s="481"/>
      <c r="B1189" s="481"/>
      <c r="C1189" s="481"/>
      <c r="D1189" s="481"/>
      <c r="E1189" s="481"/>
      <c r="F1189" s="339"/>
      <c r="G1189" s="340" t="str">
        <f>IF(ISNUMBER(E1189),E1189/'Bulk DivVar Analysis'!$C$114,"")</f>
        <v/>
      </c>
      <c r="H1189" s="338" t="str">
        <f>IF(ISNUMBER(E1189), IF(G1189&gt;'Bulk DivVar Analysis'!$D$116,"Pass","Fail"),"")</f>
        <v/>
      </c>
      <c r="I1189" s="338" t="str">
        <f t="shared" si="20"/>
        <v/>
      </c>
      <c r="J1189" s="339"/>
      <c r="K1189" s="339"/>
      <c r="L1189" s="339"/>
      <c r="M1189" s="339"/>
      <c r="N1189" s="339"/>
      <c r="O1189" s="339"/>
      <c r="P1189" s="339"/>
      <c r="Q1189" s="339"/>
    </row>
    <row r="1190" spans="1:17" ht="13.5" customHeight="1">
      <c r="A1190" s="481"/>
      <c r="B1190" s="481"/>
      <c r="C1190" s="481"/>
      <c r="D1190" s="481"/>
      <c r="E1190" s="481"/>
      <c r="F1190" s="339"/>
      <c r="G1190" s="340" t="str">
        <f>IF(ISNUMBER(E1190),E1190/'Bulk DivVar Analysis'!$C$114,"")</f>
        <v/>
      </c>
      <c r="H1190" s="338" t="str">
        <f>IF(ISNUMBER(E1190), IF(G1190&gt;'Bulk DivVar Analysis'!$D$116,"Pass","Fail"),"")</f>
        <v/>
      </c>
      <c r="I1190" s="338" t="str">
        <f t="shared" si="20"/>
        <v/>
      </c>
      <c r="J1190" s="339"/>
      <c r="K1190" s="339"/>
      <c r="L1190" s="339"/>
      <c r="M1190" s="339"/>
      <c r="N1190" s="339"/>
      <c r="O1190" s="339"/>
      <c r="P1190" s="339"/>
      <c r="Q1190" s="339"/>
    </row>
    <row r="1191" spans="1:17" ht="13.5" customHeight="1">
      <c r="A1191" s="481"/>
      <c r="B1191" s="481"/>
      <c r="C1191" s="481"/>
      <c r="D1191" s="481"/>
      <c r="E1191" s="481"/>
      <c r="F1191" s="339"/>
      <c r="G1191" s="340" t="str">
        <f>IF(ISNUMBER(E1191),E1191/'Bulk DivVar Analysis'!$C$114,"")</f>
        <v/>
      </c>
      <c r="H1191" s="338" t="str">
        <f>IF(ISNUMBER(E1191), IF(G1191&gt;'Bulk DivVar Analysis'!$D$116,"Pass","Fail"),"")</f>
        <v/>
      </c>
      <c r="I1191" s="338" t="str">
        <f t="shared" si="20"/>
        <v/>
      </c>
      <c r="J1191" s="339"/>
      <c r="K1191" s="339"/>
      <c r="L1191" s="339"/>
      <c r="M1191" s="339"/>
      <c r="N1191" s="339"/>
      <c r="O1191" s="339"/>
      <c r="P1191" s="339"/>
      <c r="Q1191" s="339"/>
    </row>
    <row r="1192" spans="1:17" ht="13.5" customHeight="1">
      <c r="A1192" s="481"/>
      <c r="B1192" s="481"/>
      <c r="C1192" s="481"/>
      <c r="D1192" s="481"/>
      <c r="E1192" s="481"/>
      <c r="F1192" s="339"/>
      <c r="G1192" s="340" t="str">
        <f>IF(ISNUMBER(E1192),E1192/'Bulk DivVar Analysis'!$C$114,"")</f>
        <v/>
      </c>
      <c r="H1192" s="338" t="str">
        <f>IF(ISNUMBER(E1192), IF(G1192&gt;'Bulk DivVar Analysis'!$D$116,"Pass","Fail"),"")</f>
        <v/>
      </c>
      <c r="I1192" s="338" t="str">
        <f t="shared" si="20"/>
        <v/>
      </c>
      <c r="J1192" s="339"/>
      <c r="K1192" s="339"/>
      <c r="L1192" s="339"/>
      <c r="M1192" s="339"/>
      <c r="N1192" s="339"/>
      <c r="O1192" s="339"/>
      <c r="P1192" s="339"/>
      <c r="Q1192" s="339"/>
    </row>
    <row r="1193" spans="1:17" ht="13.5" customHeight="1">
      <c r="A1193" s="481"/>
      <c r="B1193" s="481"/>
      <c r="C1193" s="481"/>
      <c r="D1193" s="481"/>
      <c r="E1193" s="481"/>
      <c r="F1193" s="339"/>
      <c r="G1193" s="340" t="str">
        <f>IF(ISNUMBER(E1193),E1193/'Bulk DivVar Analysis'!$C$114,"")</f>
        <v/>
      </c>
      <c r="H1193" s="338" t="str">
        <f>IF(ISNUMBER(E1193), IF(G1193&gt;'Bulk DivVar Analysis'!$D$116,"Pass","Fail"),"")</f>
        <v/>
      </c>
      <c r="I1193" s="338" t="str">
        <f t="shared" si="20"/>
        <v/>
      </c>
      <c r="J1193" s="339"/>
      <c r="K1193" s="339"/>
      <c r="L1193" s="339"/>
      <c r="M1193" s="339"/>
      <c r="N1193" s="339"/>
      <c r="O1193" s="339"/>
      <c r="P1193" s="339"/>
      <c r="Q1193" s="339"/>
    </row>
    <row r="1194" spans="1:17" ht="13.5" customHeight="1">
      <c r="A1194" s="481"/>
      <c r="B1194" s="481"/>
      <c r="C1194" s="481"/>
      <c r="D1194" s="481"/>
      <c r="E1194" s="481"/>
      <c r="F1194" s="339"/>
      <c r="G1194" s="340" t="str">
        <f>IF(ISNUMBER(E1194),E1194/'Bulk DivVar Analysis'!$C$114,"")</f>
        <v/>
      </c>
      <c r="H1194" s="338" t="str">
        <f>IF(ISNUMBER(E1194), IF(G1194&gt;'Bulk DivVar Analysis'!$D$116,"Pass","Fail"),"")</f>
        <v/>
      </c>
      <c r="I1194" s="338" t="str">
        <f t="shared" si="20"/>
        <v/>
      </c>
      <c r="J1194" s="339"/>
      <c r="K1194" s="339"/>
      <c r="L1194" s="339"/>
      <c r="M1194" s="339"/>
      <c r="N1194" s="339"/>
      <c r="O1194" s="339"/>
      <c r="P1194" s="339"/>
      <c r="Q1194" s="339"/>
    </row>
    <row r="1195" spans="1:17" ht="13.5" customHeight="1">
      <c r="A1195" s="481"/>
      <c r="B1195" s="481"/>
      <c r="C1195" s="481"/>
      <c r="D1195" s="481"/>
      <c r="E1195" s="481"/>
      <c r="F1195" s="339"/>
      <c r="G1195" s="340" t="str">
        <f>IF(ISNUMBER(E1195),E1195/'Bulk DivVar Analysis'!$C$114,"")</f>
        <v/>
      </c>
      <c r="H1195" s="338" t="str">
        <f>IF(ISNUMBER(E1195), IF(G1195&gt;'Bulk DivVar Analysis'!$D$116,"Pass","Fail"),"")</f>
        <v/>
      </c>
      <c r="I1195" s="338" t="str">
        <f t="shared" si="20"/>
        <v/>
      </c>
      <c r="J1195" s="339"/>
      <c r="K1195" s="339"/>
      <c r="L1195" s="339"/>
      <c r="M1195" s="339"/>
      <c r="N1195" s="339"/>
      <c r="O1195" s="339"/>
      <c r="P1195" s="339"/>
      <c r="Q1195" s="339"/>
    </row>
    <row r="1196" spans="1:17" ht="13.5" customHeight="1">
      <c r="A1196" s="481"/>
      <c r="B1196" s="481"/>
      <c r="C1196" s="481"/>
      <c r="D1196" s="481"/>
      <c r="E1196" s="481"/>
      <c r="F1196" s="339"/>
      <c r="G1196" s="340" t="str">
        <f>IF(ISNUMBER(E1196),E1196/'Bulk DivVar Analysis'!$C$114,"")</f>
        <v/>
      </c>
      <c r="H1196" s="338" t="str">
        <f>IF(ISNUMBER(E1196), IF(G1196&gt;'Bulk DivVar Analysis'!$D$116,"Pass","Fail"),"")</f>
        <v/>
      </c>
      <c r="I1196" s="338" t="str">
        <f t="shared" si="20"/>
        <v/>
      </c>
      <c r="J1196" s="339"/>
      <c r="K1196" s="339"/>
      <c r="L1196" s="339"/>
      <c r="M1196" s="339"/>
      <c r="N1196" s="339"/>
      <c r="O1196" s="339"/>
      <c r="P1196" s="339"/>
      <c r="Q1196" s="339"/>
    </row>
    <row r="1197" spans="1:17" ht="13.5" customHeight="1">
      <c r="A1197" s="481"/>
      <c r="B1197" s="481"/>
      <c r="C1197" s="481"/>
      <c r="D1197" s="481"/>
      <c r="E1197" s="481"/>
      <c r="F1197" s="339"/>
      <c r="G1197" s="340" t="str">
        <f>IF(ISNUMBER(E1197),E1197/'Bulk DivVar Analysis'!$C$114,"")</f>
        <v/>
      </c>
      <c r="H1197" s="338" t="str">
        <f>IF(ISNUMBER(E1197), IF(G1197&gt;'Bulk DivVar Analysis'!$D$116,"Pass","Fail"),"")</f>
        <v/>
      </c>
      <c r="I1197" s="338" t="str">
        <f t="shared" si="20"/>
        <v/>
      </c>
      <c r="J1197" s="339"/>
      <c r="K1197" s="339"/>
      <c r="L1197" s="339"/>
      <c r="M1197" s="339"/>
      <c r="N1197" s="339"/>
      <c r="O1197" s="339"/>
      <c r="P1197" s="339"/>
      <c r="Q1197" s="339"/>
    </row>
    <row r="1198" spans="1:17" ht="13.5" customHeight="1">
      <c r="A1198" s="481"/>
      <c r="B1198" s="481"/>
      <c r="C1198" s="481"/>
      <c r="D1198" s="481"/>
      <c r="E1198" s="481"/>
      <c r="F1198" s="339"/>
      <c r="G1198" s="340" t="str">
        <f>IF(ISNUMBER(E1198),E1198/'Bulk DivVar Analysis'!$C$114,"")</f>
        <v/>
      </c>
      <c r="H1198" s="338" t="str">
        <f>IF(ISNUMBER(E1198), IF(G1198&gt;'Bulk DivVar Analysis'!$D$116,"Pass","Fail"),"")</f>
        <v/>
      </c>
      <c r="I1198" s="338" t="str">
        <f t="shared" si="20"/>
        <v/>
      </c>
      <c r="J1198" s="339"/>
      <c r="K1198" s="339"/>
      <c r="L1198" s="339"/>
      <c r="M1198" s="339"/>
      <c r="N1198" s="339"/>
      <c r="O1198" s="339"/>
      <c r="P1198" s="339"/>
      <c r="Q1198" s="339"/>
    </row>
    <row r="1199" spans="1:17" ht="13.5" customHeight="1">
      <c r="A1199" s="481"/>
      <c r="B1199" s="481"/>
      <c r="C1199" s="481"/>
      <c r="D1199" s="481"/>
      <c r="E1199" s="481"/>
      <c r="F1199" s="339"/>
      <c r="G1199" s="340" t="str">
        <f>IF(ISNUMBER(E1199),E1199/'Bulk DivVar Analysis'!$C$114,"")</f>
        <v/>
      </c>
      <c r="H1199" s="338" t="str">
        <f>IF(ISNUMBER(E1199), IF(G1199&gt;'Bulk DivVar Analysis'!$D$116,"Pass","Fail"),"")</f>
        <v/>
      </c>
      <c r="I1199" s="338" t="str">
        <f t="shared" si="20"/>
        <v/>
      </c>
      <c r="J1199" s="339"/>
      <c r="K1199" s="339"/>
      <c r="L1199" s="339"/>
      <c r="M1199" s="339"/>
      <c r="N1199" s="339"/>
      <c r="O1199" s="339"/>
      <c r="P1199" s="339"/>
      <c r="Q1199" s="339"/>
    </row>
    <row r="1200" spans="1:17" ht="13.5" customHeight="1">
      <c r="A1200" s="481"/>
      <c r="B1200" s="481"/>
      <c r="C1200" s="481"/>
      <c r="D1200" s="481"/>
      <c r="E1200" s="481"/>
      <c r="F1200" s="339"/>
      <c r="G1200" s="340" t="str">
        <f>IF(ISNUMBER(E1200),E1200/'Bulk DivVar Analysis'!$C$114,"")</f>
        <v/>
      </c>
      <c r="H1200" s="338" t="str">
        <f>IF(ISNUMBER(E1200), IF(G1200&gt;'Bulk DivVar Analysis'!$D$116,"Pass","Fail"),"")</f>
        <v/>
      </c>
      <c r="I1200" s="338" t="str">
        <f t="shared" si="20"/>
        <v/>
      </c>
      <c r="J1200" s="339"/>
      <c r="K1200" s="339"/>
      <c r="L1200" s="339"/>
      <c r="M1200" s="339"/>
      <c r="N1200" s="339"/>
      <c r="O1200" s="339"/>
      <c r="P1200" s="339"/>
      <c r="Q1200" s="339"/>
    </row>
    <row r="1201" spans="1:17" ht="13.5" customHeight="1">
      <c r="A1201" s="481"/>
      <c r="B1201" s="481"/>
      <c r="C1201" s="481"/>
      <c r="D1201" s="481"/>
      <c r="E1201" s="481"/>
      <c r="F1201" s="339"/>
      <c r="G1201" s="340" t="str">
        <f>IF(ISNUMBER(E1201),E1201/'Bulk DivVar Analysis'!$C$114,"")</f>
        <v/>
      </c>
      <c r="H1201" s="338" t="str">
        <f>IF(ISNUMBER(E1201), IF(G1201&gt;'Bulk DivVar Analysis'!$D$116,"Pass","Fail"),"")</f>
        <v/>
      </c>
      <c r="I1201" s="338" t="str">
        <f t="shared" si="20"/>
        <v/>
      </c>
      <c r="J1201" s="339"/>
      <c r="K1201" s="339"/>
      <c r="L1201" s="339"/>
      <c r="M1201" s="339"/>
      <c r="N1201" s="339"/>
      <c r="O1201" s="339"/>
      <c r="P1201" s="339"/>
      <c r="Q1201" s="339"/>
    </row>
    <row r="1202" spans="1:17" ht="13.5" customHeight="1">
      <c r="A1202" s="481"/>
      <c r="B1202" s="481"/>
      <c r="C1202" s="481"/>
      <c r="D1202" s="481"/>
      <c r="E1202" s="481"/>
      <c r="F1202" s="339"/>
      <c r="G1202" s="340" t="str">
        <f>IF(ISNUMBER(E1202),E1202/'Bulk DivVar Analysis'!$C$114,"")</f>
        <v/>
      </c>
      <c r="H1202" s="338" t="str">
        <f>IF(ISNUMBER(E1202), IF(G1202&gt;'Bulk DivVar Analysis'!$D$116,"Pass","Fail"),"")</f>
        <v/>
      </c>
      <c r="I1202" s="338" t="str">
        <f t="shared" si="20"/>
        <v/>
      </c>
      <c r="J1202" s="339"/>
      <c r="K1202" s="339"/>
      <c r="L1202" s="339"/>
      <c r="M1202" s="339"/>
      <c r="N1202" s="339"/>
      <c r="O1202" s="339"/>
      <c r="P1202" s="339"/>
      <c r="Q1202" s="339"/>
    </row>
    <row r="1203" spans="1:17" ht="13.5" customHeight="1">
      <c r="A1203" s="481"/>
      <c r="B1203" s="481"/>
      <c r="C1203" s="481"/>
      <c r="D1203" s="481"/>
      <c r="E1203" s="481"/>
      <c r="F1203" s="339"/>
      <c r="G1203" s="340" t="str">
        <f>IF(ISNUMBER(E1203),E1203/'Bulk DivVar Analysis'!$C$114,"")</f>
        <v/>
      </c>
      <c r="H1203" s="338" t="str">
        <f>IF(ISNUMBER(E1203), IF(G1203&gt;'Bulk DivVar Analysis'!$D$116,"Pass","Fail"),"")</f>
        <v/>
      </c>
      <c r="I1203" s="338" t="str">
        <f t="shared" si="20"/>
        <v/>
      </c>
      <c r="J1203" s="339"/>
      <c r="K1203" s="339"/>
      <c r="L1203" s="339"/>
      <c r="M1203" s="339"/>
      <c r="N1203" s="339"/>
      <c r="O1203" s="339"/>
      <c r="P1203" s="339"/>
      <c r="Q1203" s="339"/>
    </row>
    <row r="1204" spans="1:17" ht="13.5" customHeight="1">
      <c r="A1204" s="481"/>
      <c r="B1204" s="481"/>
      <c r="C1204" s="481"/>
      <c r="D1204" s="481"/>
      <c r="E1204" s="481"/>
      <c r="F1204" s="339"/>
      <c r="G1204" s="340" t="str">
        <f>IF(ISNUMBER(E1204),E1204/'Bulk DivVar Analysis'!$C$114,"")</f>
        <v/>
      </c>
      <c r="H1204" s="338" t="str">
        <f>IF(ISNUMBER(E1204), IF(G1204&gt;'Bulk DivVar Analysis'!$D$116,"Pass","Fail"),"")</f>
        <v/>
      </c>
      <c r="I1204" s="338" t="str">
        <f t="shared" si="20"/>
        <v/>
      </c>
      <c r="J1204" s="339"/>
      <c r="K1204" s="339"/>
      <c r="L1204" s="339"/>
      <c r="M1204" s="339"/>
      <c r="N1204" s="339"/>
      <c r="O1204" s="339"/>
      <c r="P1204" s="339"/>
      <c r="Q1204" s="339"/>
    </row>
    <row r="1205" spans="1:17" ht="13.5" customHeight="1">
      <c r="A1205" s="481"/>
      <c r="B1205" s="481"/>
      <c r="C1205" s="481"/>
      <c r="D1205" s="481"/>
      <c r="E1205" s="481"/>
      <c r="F1205" s="339"/>
      <c r="G1205" s="340" t="str">
        <f>IF(ISNUMBER(E1205),E1205/'Bulk DivVar Analysis'!$C$114,"")</f>
        <v/>
      </c>
      <c r="H1205" s="338" t="str">
        <f>IF(ISNUMBER(E1205), IF(G1205&gt;'Bulk DivVar Analysis'!$D$116,"Pass","Fail"),"")</f>
        <v/>
      </c>
      <c r="I1205" s="338" t="str">
        <f t="shared" si="20"/>
        <v/>
      </c>
      <c r="J1205" s="339"/>
      <c r="K1205" s="339"/>
      <c r="L1205" s="339"/>
      <c r="M1205" s="339"/>
      <c r="N1205" s="339"/>
      <c r="O1205" s="339"/>
      <c r="P1205" s="339"/>
      <c r="Q1205" s="339"/>
    </row>
    <row r="1206" spans="1:17" ht="13.5" customHeight="1">
      <c r="A1206" s="481"/>
      <c r="B1206" s="481"/>
      <c r="C1206" s="481"/>
      <c r="D1206" s="481"/>
      <c r="E1206" s="481"/>
      <c r="F1206" s="339"/>
      <c r="G1206" s="340" t="str">
        <f>IF(ISNUMBER(E1206),E1206/'Bulk DivVar Analysis'!$C$114,"")</f>
        <v/>
      </c>
      <c r="H1206" s="338" t="str">
        <f>IF(ISNUMBER(E1206), IF(G1206&gt;'Bulk DivVar Analysis'!$D$116,"Pass","Fail"),"")</f>
        <v/>
      </c>
      <c r="I1206" s="338" t="str">
        <f t="shared" si="20"/>
        <v/>
      </c>
      <c r="J1206" s="339"/>
      <c r="K1206" s="339"/>
      <c r="L1206" s="339"/>
      <c r="M1206" s="339"/>
      <c r="N1206" s="339"/>
      <c r="O1206" s="339"/>
      <c r="P1206" s="339"/>
      <c r="Q1206" s="339"/>
    </row>
    <row r="1207" spans="1:17" ht="13.5" customHeight="1">
      <c r="A1207" s="481"/>
      <c r="B1207" s="481"/>
      <c r="C1207" s="481"/>
      <c r="D1207" s="481"/>
      <c r="E1207" s="481"/>
      <c r="F1207" s="339"/>
      <c r="G1207" s="340" t="str">
        <f>IF(ISNUMBER(E1207),E1207/'Bulk DivVar Analysis'!$C$114,"")</f>
        <v/>
      </c>
      <c r="H1207" s="338" t="str">
        <f>IF(ISNUMBER(E1207), IF(G1207&gt;'Bulk DivVar Analysis'!$D$116,"Pass","Fail"),"")</f>
        <v/>
      </c>
      <c r="I1207" s="338" t="str">
        <f t="shared" si="20"/>
        <v/>
      </c>
      <c r="J1207" s="339"/>
      <c r="K1207" s="339"/>
      <c r="L1207" s="339"/>
      <c r="M1207" s="339"/>
      <c r="N1207" s="339"/>
      <c r="O1207" s="339"/>
      <c r="P1207" s="339"/>
      <c r="Q1207" s="339"/>
    </row>
    <row r="1208" spans="1:17" ht="13.5" customHeight="1">
      <c r="A1208" s="481"/>
      <c r="B1208" s="481"/>
      <c r="C1208" s="481"/>
      <c r="D1208" s="481"/>
      <c r="E1208" s="481"/>
      <c r="F1208" s="339"/>
      <c r="G1208" s="340" t="str">
        <f>IF(ISNUMBER(E1208),E1208/'Bulk DivVar Analysis'!$C$114,"")</f>
        <v/>
      </c>
      <c r="H1208" s="338" t="str">
        <f>IF(ISNUMBER(E1208), IF(G1208&gt;'Bulk DivVar Analysis'!$D$116,"Pass","Fail"),"")</f>
        <v/>
      </c>
      <c r="I1208" s="338" t="str">
        <f t="shared" si="20"/>
        <v/>
      </c>
      <c r="J1208" s="339"/>
      <c r="K1208" s="339"/>
      <c r="L1208" s="339"/>
      <c r="M1208" s="339"/>
      <c r="N1208" s="339"/>
      <c r="O1208" s="339"/>
      <c r="P1208" s="339"/>
      <c r="Q1208" s="339"/>
    </row>
    <row r="1209" spans="1:17" ht="13.5" customHeight="1">
      <c r="A1209" s="481"/>
      <c r="B1209" s="481"/>
      <c r="C1209" s="481"/>
      <c r="D1209" s="481"/>
      <c r="E1209" s="481"/>
      <c r="F1209" s="339"/>
      <c r="G1209" s="340" t="str">
        <f>IF(ISNUMBER(E1209),E1209/'Bulk DivVar Analysis'!$C$114,"")</f>
        <v/>
      </c>
      <c r="H1209" s="338" t="str">
        <f>IF(ISNUMBER(E1209), IF(G1209&gt;'Bulk DivVar Analysis'!$D$116,"Pass","Fail"),"")</f>
        <v/>
      </c>
      <c r="I1209" s="338" t="str">
        <f t="shared" si="20"/>
        <v/>
      </c>
      <c r="J1209" s="339"/>
      <c r="K1209" s="339"/>
      <c r="L1209" s="339"/>
      <c r="M1209" s="339"/>
      <c r="N1209" s="339"/>
      <c r="O1209" s="339"/>
      <c r="P1209" s="339"/>
      <c r="Q1209" s="339"/>
    </row>
    <row r="1210" spans="1:17" ht="13.5" customHeight="1">
      <c r="A1210" s="481"/>
      <c r="B1210" s="481"/>
      <c r="C1210" s="481"/>
      <c r="D1210" s="481"/>
      <c r="E1210" s="481"/>
      <c r="F1210" s="339"/>
      <c r="G1210" s="340" t="str">
        <f>IF(ISNUMBER(E1210),E1210/'Bulk DivVar Analysis'!$C$114,"")</f>
        <v/>
      </c>
      <c r="H1210" s="338" t="str">
        <f>IF(ISNUMBER(E1210), IF(G1210&gt;'Bulk DivVar Analysis'!$D$116,"Pass","Fail"),"")</f>
        <v/>
      </c>
      <c r="I1210" s="338" t="str">
        <f t="shared" si="20"/>
        <v/>
      </c>
      <c r="J1210" s="339"/>
      <c r="K1210" s="339"/>
      <c r="L1210" s="339"/>
      <c r="M1210" s="339"/>
      <c r="N1210" s="339"/>
      <c r="O1210" s="339"/>
      <c r="P1210" s="339"/>
      <c r="Q1210" s="339"/>
    </row>
    <row r="1211" spans="1:17" ht="13.5" customHeight="1">
      <c r="A1211" s="481"/>
      <c r="B1211" s="481"/>
      <c r="C1211" s="481"/>
      <c r="D1211" s="481"/>
      <c r="E1211" s="481"/>
      <c r="F1211" s="339"/>
      <c r="G1211" s="340" t="str">
        <f>IF(ISNUMBER(E1211),E1211/'Bulk DivVar Analysis'!$C$114,"")</f>
        <v/>
      </c>
      <c r="H1211" s="338" t="str">
        <f>IF(ISNUMBER(E1211), IF(G1211&gt;'Bulk DivVar Analysis'!$D$116,"Pass","Fail"),"")</f>
        <v/>
      </c>
      <c r="I1211" s="338" t="str">
        <f t="shared" si="20"/>
        <v/>
      </c>
      <c r="J1211" s="339"/>
      <c r="K1211" s="339"/>
      <c r="L1211" s="339"/>
      <c r="M1211" s="339"/>
      <c r="N1211" s="339"/>
      <c r="O1211" s="339"/>
      <c r="P1211" s="339"/>
      <c r="Q1211" s="339"/>
    </row>
    <row r="1212" spans="1:17" ht="13.5" customHeight="1">
      <c r="A1212" s="481"/>
      <c r="B1212" s="481"/>
      <c r="C1212" s="481"/>
      <c r="D1212" s="481"/>
      <c r="E1212" s="481"/>
      <c r="F1212" s="339"/>
      <c r="G1212" s="340" t="str">
        <f>IF(ISNUMBER(E1212),E1212/'Bulk DivVar Analysis'!$C$114,"")</f>
        <v/>
      </c>
      <c r="H1212" s="338" t="str">
        <f>IF(ISNUMBER(E1212), IF(G1212&gt;'Bulk DivVar Analysis'!$D$116,"Pass","Fail"),"")</f>
        <v/>
      </c>
      <c r="I1212" s="338" t="str">
        <f t="shared" si="20"/>
        <v/>
      </c>
      <c r="J1212" s="339"/>
      <c r="K1212" s="339"/>
      <c r="L1212" s="339"/>
      <c r="M1212" s="339"/>
      <c r="N1212" s="339"/>
      <c r="O1212" s="339"/>
      <c r="P1212" s="339"/>
      <c r="Q1212" s="339"/>
    </row>
    <row r="1213" spans="1:17" ht="13.5" customHeight="1">
      <c r="A1213" s="481"/>
      <c r="B1213" s="481"/>
      <c r="C1213" s="481"/>
      <c r="D1213" s="481"/>
      <c r="E1213" s="481"/>
      <c r="F1213" s="339"/>
      <c r="G1213" s="340" t="str">
        <f>IF(ISNUMBER(E1213),E1213/'Bulk DivVar Analysis'!$C$114,"")</f>
        <v/>
      </c>
      <c r="H1213" s="338" t="str">
        <f>IF(ISNUMBER(E1213), IF(G1213&gt;'Bulk DivVar Analysis'!$D$116,"Pass","Fail"),"")</f>
        <v/>
      </c>
      <c r="I1213" s="338" t="str">
        <f t="shared" si="20"/>
        <v/>
      </c>
      <c r="J1213" s="339"/>
      <c r="K1213" s="339"/>
      <c r="L1213" s="339"/>
      <c r="M1213" s="339"/>
      <c r="N1213" s="339"/>
      <c r="O1213" s="339"/>
      <c r="P1213" s="339"/>
      <c r="Q1213" s="339"/>
    </row>
    <row r="1214" spans="1:17" ht="13.5" customHeight="1">
      <c r="A1214" s="481"/>
      <c r="B1214" s="481"/>
      <c r="C1214" s="481"/>
      <c r="D1214" s="481"/>
      <c r="E1214" s="481"/>
      <c r="F1214" s="339"/>
      <c r="G1214" s="340" t="str">
        <f>IF(ISNUMBER(E1214),E1214/'Bulk DivVar Analysis'!$C$114,"")</f>
        <v/>
      </c>
      <c r="H1214" s="338" t="str">
        <f>IF(ISNUMBER(E1214), IF(G1214&gt;'Bulk DivVar Analysis'!$D$116,"Pass","Fail"),"")</f>
        <v/>
      </c>
      <c r="I1214" s="338" t="str">
        <f t="shared" si="20"/>
        <v/>
      </c>
      <c r="J1214" s="339"/>
      <c r="K1214" s="339"/>
      <c r="L1214" s="339"/>
      <c r="M1214" s="339"/>
      <c r="N1214" s="339"/>
      <c r="O1214" s="339"/>
      <c r="P1214" s="339"/>
      <c r="Q1214" s="339"/>
    </row>
    <row r="1215" spans="1:17" ht="13.5" customHeight="1">
      <c r="A1215" s="481"/>
      <c r="B1215" s="481"/>
      <c r="C1215" s="481"/>
      <c r="D1215" s="481"/>
      <c r="E1215" s="481"/>
      <c r="F1215" s="339"/>
      <c r="G1215" s="340" t="str">
        <f>IF(ISNUMBER(E1215),E1215/'Bulk DivVar Analysis'!$C$114,"")</f>
        <v/>
      </c>
      <c r="H1215" s="338" t="str">
        <f>IF(ISNUMBER(E1215), IF(G1215&gt;'Bulk DivVar Analysis'!$D$116,"Pass","Fail"),"")</f>
        <v/>
      </c>
      <c r="I1215" s="338" t="str">
        <f t="shared" si="20"/>
        <v/>
      </c>
      <c r="J1215" s="339"/>
      <c r="K1215" s="339"/>
      <c r="L1215" s="339"/>
      <c r="M1215" s="339"/>
      <c r="N1215" s="339"/>
      <c r="O1215" s="339"/>
      <c r="P1215" s="339"/>
      <c r="Q1215" s="339"/>
    </row>
    <row r="1216" spans="1:17" ht="13.5" customHeight="1">
      <c r="A1216" s="481"/>
      <c r="B1216" s="481"/>
      <c r="C1216" s="481"/>
      <c r="D1216" s="481"/>
      <c r="E1216" s="481"/>
      <c r="F1216" s="339"/>
      <c r="G1216" s="340" t="str">
        <f>IF(ISNUMBER(E1216),E1216/'Bulk DivVar Analysis'!$C$114,"")</f>
        <v/>
      </c>
      <c r="H1216" s="338" t="str">
        <f>IF(ISNUMBER(E1216), IF(G1216&gt;'Bulk DivVar Analysis'!$D$116,"Pass","Fail"),"")</f>
        <v/>
      </c>
      <c r="I1216" s="338" t="str">
        <f t="shared" si="20"/>
        <v/>
      </c>
      <c r="J1216" s="339"/>
      <c r="K1216" s="339"/>
      <c r="L1216" s="339"/>
      <c r="M1216" s="339"/>
      <c r="N1216" s="339"/>
      <c r="O1216" s="339"/>
      <c r="P1216" s="339"/>
      <c r="Q1216" s="339"/>
    </row>
    <row r="1217" spans="1:17" ht="13.5" customHeight="1">
      <c r="A1217" s="481"/>
      <c r="B1217" s="481"/>
      <c r="C1217" s="481"/>
      <c r="D1217" s="481"/>
      <c r="E1217" s="481"/>
      <c r="F1217" s="339"/>
      <c r="G1217" s="340" t="str">
        <f>IF(ISNUMBER(E1217),E1217/'Bulk DivVar Analysis'!$C$114,"")</f>
        <v/>
      </c>
      <c r="H1217" s="338" t="str">
        <f>IF(ISNUMBER(E1217), IF(G1217&gt;'Bulk DivVar Analysis'!$D$116,"Pass","Fail"),"")</f>
        <v/>
      </c>
      <c r="I1217" s="338" t="str">
        <f t="shared" si="20"/>
        <v/>
      </c>
      <c r="J1217" s="339"/>
      <c r="K1217" s="339"/>
      <c r="L1217" s="339"/>
      <c r="M1217" s="339"/>
      <c r="N1217" s="339"/>
      <c r="O1217" s="339"/>
      <c r="P1217" s="339"/>
      <c r="Q1217" s="339"/>
    </row>
    <row r="1218" spans="1:17" ht="13.5" customHeight="1">
      <c r="A1218" s="481"/>
      <c r="B1218" s="481"/>
      <c r="C1218" s="481"/>
      <c r="D1218" s="481"/>
      <c r="E1218" s="481"/>
      <c r="F1218" s="339"/>
      <c r="G1218" s="340" t="str">
        <f>IF(ISNUMBER(E1218),E1218/'Bulk DivVar Analysis'!$C$114,"")</f>
        <v/>
      </c>
      <c r="H1218" s="338" t="str">
        <f>IF(ISNUMBER(E1218), IF(G1218&gt;'Bulk DivVar Analysis'!$D$116,"Pass","Fail"),"")</f>
        <v/>
      </c>
      <c r="I1218" s="338" t="str">
        <f t="shared" si="20"/>
        <v/>
      </c>
      <c r="J1218" s="339"/>
      <c r="K1218" s="339"/>
      <c r="L1218" s="339"/>
      <c r="M1218" s="339"/>
      <c r="N1218" s="339"/>
      <c r="O1218" s="339"/>
      <c r="P1218" s="339"/>
      <c r="Q1218" s="339"/>
    </row>
    <row r="1219" spans="1:17" ht="13.5" customHeight="1">
      <c r="A1219" s="481"/>
      <c r="B1219" s="481"/>
      <c r="C1219" s="481"/>
      <c r="D1219" s="481"/>
      <c r="E1219" s="481"/>
      <c r="F1219" s="339"/>
      <c r="G1219" s="340" t="str">
        <f>IF(ISNUMBER(E1219),E1219/'Bulk DivVar Analysis'!$C$114,"")</f>
        <v/>
      </c>
      <c r="H1219" s="338" t="str">
        <f>IF(ISNUMBER(E1219), IF(G1219&gt;'Bulk DivVar Analysis'!$D$116,"Pass","Fail"),"")</f>
        <v/>
      </c>
      <c r="I1219" s="338" t="str">
        <f t="shared" ref="I1219:I1282" si="21">_xlfn.TEXTJOIN("_",TRUE,B1219,C1219)</f>
        <v/>
      </c>
      <c r="J1219" s="339"/>
      <c r="K1219" s="339"/>
      <c r="L1219" s="339"/>
      <c r="M1219" s="339"/>
      <c r="N1219" s="339"/>
      <c r="O1219" s="339"/>
      <c r="P1219" s="339"/>
      <c r="Q1219" s="339"/>
    </row>
    <row r="1220" spans="1:17" ht="13.5" customHeight="1">
      <c r="A1220" s="481"/>
      <c r="B1220" s="481"/>
      <c r="C1220" s="481"/>
      <c r="D1220" s="481"/>
      <c r="E1220" s="481"/>
      <c r="F1220" s="339"/>
      <c r="G1220" s="340" t="str">
        <f>IF(ISNUMBER(E1220),E1220/'Bulk DivVar Analysis'!$C$114,"")</f>
        <v/>
      </c>
      <c r="H1220" s="338" t="str">
        <f>IF(ISNUMBER(E1220), IF(G1220&gt;'Bulk DivVar Analysis'!$D$116,"Pass","Fail"),"")</f>
        <v/>
      </c>
      <c r="I1220" s="338" t="str">
        <f t="shared" si="21"/>
        <v/>
      </c>
      <c r="J1220" s="339"/>
      <c r="K1220" s="339"/>
      <c r="L1220" s="339"/>
      <c r="M1220" s="339"/>
      <c r="N1220" s="339"/>
      <c r="O1220" s="339"/>
      <c r="P1220" s="339"/>
      <c r="Q1220" s="339"/>
    </row>
    <row r="1221" spans="1:17" ht="13.5" customHeight="1">
      <c r="A1221" s="481"/>
      <c r="B1221" s="481"/>
      <c r="C1221" s="481"/>
      <c r="D1221" s="481"/>
      <c r="E1221" s="481"/>
      <c r="F1221" s="339"/>
      <c r="G1221" s="340" t="str">
        <f>IF(ISNUMBER(E1221),E1221/'Bulk DivVar Analysis'!$C$114,"")</f>
        <v/>
      </c>
      <c r="H1221" s="338" t="str">
        <f>IF(ISNUMBER(E1221), IF(G1221&gt;'Bulk DivVar Analysis'!$D$116,"Pass","Fail"),"")</f>
        <v/>
      </c>
      <c r="I1221" s="338" t="str">
        <f t="shared" si="21"/>
        <v/>
      </c>
      <c r="J1221" s="339"/>
      <c r="K1221" s="339"/>
      <c r="L1221" s="339"/>
      <c r="M1221" s="339"/>
      <c r="N1221" s="339"/>
      <c r="O1221" s="339"/>
      <c r="P1221" s="339"/>
      <c r="Q1221" s="339"/>
    </row>
    <row r="1222" spans="1:17" ht="13.5" customHeight="1">
      <c r="A1222" s="481"/>
      <c r="B1222" s="481"/>
      <c r="C1222" s="481"/>
      <c r="D1222" s="481"/>
      <c r="E1222" s="481"/>
      <c r="F1222" s="339"/>
      <c r="G1222" s="340" t="str">
        <f>IF(ISNUMBER(E1222),E1222/'Bulk DivVar Analysis'!$C$114,"")</f>
        <v/>
      </c>
      <c r="H1222" s="338" t="str">
        <f>IF(ISNUMBER(E1222), IF(G1222&gt;'Bulk DivVar Analysis'!$D$116,"Pass","Fail"),"")</f>
        <v/>
      </c>
      <c r="I1222" s="338" t="str">
        <f t="shared" si="21"/>
        <v/>
      </c>
      <c r="J1222" s="339"/>
      <c r="K1222" s="339"/>
      <c r="L1222" s="339"/>
      <c r="M1222" s="339"/>
      <c r="N1222" s="339"/>
      <c r="O1222" s="339"/>
      <c r="P1222" s="339"/>
      <c r="Q1222" s="339"/>
    </row>
    <row r="1223" spans="1:17" ht="13.5" customHeight="1">
      <c r="A1223" s="481"/>
      <c r="B1223" s="481"/>
      <c r="C1223" s="481"/>
      <c r="D1223" s="481"/>
      <c r="E1223" s="481"/>
      <c r="F1223" s="339"/>
      <c r="G1223" s="340" t="str">
        <f>IF(ISNUMBER(E1223),E1223/'Bulk DivVar Analysis'!$C$114,"")</f>
        <v/>
      </c>
      <c r="H1223" s="338" t="str">
        <f>IF(ISNUMBER(E1223), IF(G1223&gt;'Bulk DivVar Analysis'!$D$116,"Pass","Fail"),"")</f>
        <v/>
      </c>
      <c r="I1223" s="338" t="str">
        <f t="shared" si="21"/>
        <v/>
      </c>
      <c r="J1223" s="339"/>
      <c r="K1223" s="339"/>
      <c r="L1223" s="339"/>
      <c r="M1223" s="339"/>
      <c r="N1223" s="339"/>
      <c r="O1223" s="339"/>
      <c r="P1223" s="339"/>
      <c r="Q1223" s="339"/>
    </row>
    <row r="1224" spans="1:17" ht="13.5" customHeight="1">
      <c r="A1224" s="481"/>
      <c r="B1224" s="481"/>
      <c r="C1224" s="481"/>
      <c r="D1224" s="481"/>
      <c r="E1224" s="481"/>
      <c r="F1224" s="339"/>
      <c r="G1224" s="340" t="str">
        <f>IF(ISNUMBER(E1224),E1224/'Bulk DivVar Analysis'!$C$114,"")</f>
        <v/>
      </c>
      <c r="H1224" s="338" t="str">
        <f>IF(ISNUMBER(E1224), IF(G1224&gt;'Bulk DivVar Analysis'!$D$116,"Pass","Fail"),"")</f>
        <v/>
      </c>
      <c r="I1224" s="338" t="str">
        <f t="shared" si="21"/>
        <v/>
      </c>
      <c r="J1224" s="339"/>
      <c r="K1224" s="339"/>
      <c r="L1224" s="339"/>
      <c r="M1224" s="339"/>
      <c r="N1224" s="339"/>
      <c r="O1224" s="339"/>
      <c r="P1224" s="339"/>
      <c r="Q1224" s="339"/>
    </row>
    <row r="1225" spans="1:17" ht="13.5" customHeight="1">
      <c r="A1225" s="481"/>
      <c r="B1225" s="481"/>
      <c r="C1225" s="481"/>
      <c r="D1225" s="481"/>
      <c r="E1225" s="481"/>
      <c r="F1225" s="339"/>
      <c r="G1225" s="340" t="str">
        <f>IF(ISNUMBER(E1225),E1225/'Bulk DivVar Analysis'!$C$114,"")</f>
        <v/>
      </c>
      <c r="H1225" s="338" t="str">
        <f>IF(ISNUMBER(E1225), IF(G1225&gt;'Bulk DivVar Analysis'!$D$116,"Pass","Fail"),"")</f>
        <v/>
      </c>
      <c r="I1225" s="338" t="str">
        <f t="shared" si="21"/>
        <v/>
      </c>
      <c r="J1225" s="339"/>
      <c r="K1225" s="339"/>
      <c r="L1225" s="339"/>
      <c r="M1225" s="339"/>
      <c r="N1225" s="339"/>
      <c r="O1225" s="339"/>
      <c r="P1225" s="339"/>
      <c r="Q1225" s="339"/>
    </row>
    <row r="1226" spans="1:17" ht="13.5" customHeight="1">
      <c r="A1226" s="481"/>
      <c r="B1226" s="481"/>
      <c r="C1226" s="481"/>
      <c r="D1226" s="481"/>
      <c r="E1226" s="481"/>
      <c r="F1226" s="339"/>
      <c r="G1226" s="340" t="str">
        <f>IF(ISNUMBER(E1226),E1226/'Bulk DivVar Analysis'!$C$114,"")</f>
        <v/>
      </c>
      <c r="H1226" s="338" t="str">
        <f>IF(ISNUMBER(E1226), IF(G1226&gt;'Bulk DivVar Analysis'!$D$116,"Pass","Fail"),"")</f>
        <v/>
      </c>
      <c r="I1226" s="338" t="str">
        <f t="shared" si="21"/>
        <v/>
      </c>
      <c r="J1226" s="339"/>
      <c r="K1226" s="339"/>
      <c r="L1226" s="339"/>
      <c r="M1226" s="339"/>
      <c r="N1226" s="339"/>
      <c r="O1226" s="339"/>
      <c r="P1226" s="339"/>
      <c r="Q1226" s="339"/>
    </row>
    <row r="1227" spans="1:17" ht="13.5" customHeight="1">
      <c r="A1227" s="481"/>
      <c r="B1227" s="481"/>
      <c r="C1227" s="481"/>
      <c r="D1227" s="481"/>
      <c r="E1227" s="481"/>
      <c r="F1227" s="339"/>
      <c r="G1227" s="340" t="str">
        <f>IF(ISNUMBER(E1227),E1227/'Bulk DivVar Analysis'!$C$114,"")</f>
        <v/>
      </c>
      <c r="H1227" s="338" t="str">
        <f>IF(ISNUMBER(E1227), IF(G1227&gt;'Bulk DivVar Analysis'!$D$116,"Pass","Fail"),"")</f>
        <v/>
      </c>
      <c r="I1227" s="338" t="str">
        <f t="shared" si="21"/>
        <v/>
      </c>
      <c r="J1227" s="339"/>
      <c r="K1227" s="339"/>
      <c r="L1227" s="339"/>
      <c r="M1227" s="339"/>
      <c r="N1227" s="339"/>
      <c r="O1227" s="339"/>
      <c r="P1227" s="339"/>
      <c r="Q1227" s="339"/>
    </row>
    <row r="1228" spans="1:17" ht="13.5" customHeight="1">
      <c r="A1228" s="481"/>
      <c r="B1228" s="481"/>
      <c r="C1228" s="481"/>
      <c r="D1228" s="481"/>
      <c r="E1228" s="481"/>
      <c r="F1228" s="339"/>
      <c r="G1228" s="340" t="str">
        <f>IF(ISNUMBER(E1228),E1228/'Bulk DivVar Analysis'!$C$114,"")</f>
        <v/>
      </c>
      <c r="H1228" s="338" t="str">
        <f>IF(ISNUMBER(E1228), IF(G1228&gt;'Bulk DivVar Analysis'!$D$116,"Pass","Fail"),"")</f>
        <v/>
      </c>
      <c r="I1228" s="338" t="str">
        <f t="shared" si="21"/>
        <v/>
      </c>
      <c r="J1228" s="339"/>
      <c r="K1228" s="339"/>
      <c r="L1228" s="339"/>
      <c r="M1228" s="339"/>
      <c r="N1228" s="339"/>
      <c r="O1228" s="339"/>
      <c r="P1228" s="339"/>
      <c r="Q1228" s="339"/>
    </row>
    <row r="1229" spans="1:17" ht="13.5" customHeight="1">
      <c r="A1229" s="481"/>
      <c r="B1229" s="481"/>
      <c r="C1229" s="481"/>
      <c r="D1229" s="481"/>
      <c r="E1229" s="481"/>
      <c r="F1229" s="339"/>
      <c r="G1229" s="340" t="str">
        <f>IF(ISNUMBER(E1229),E1229/'Bulk DivVar Analysis'!$C$114,"")</f>
        <v/>
      </c>
      <c r="H1229" s="338" t="str">
        <f>IF(ISNUMBER(E1229), IF(G1229&gt;'Bulk DivVar Analysis'!$D$116,"Pass","Fail"),"")</f>
        <v/>
      </c>
      <c r="I1229" s="338" t="str">
        <f t="shared" si="21"/>
        <v/>
      </c>
      <c r="J1229" s="339"/>
      <c r="K1229" s="339"/>
      <c r="L1229" s="339"/>
      <c r="M1229" s="339"/>
      <c r="N1229" s="339"/>
      <c r="O1229" s="339"/>
      <c r="P1229" s="339"/>
      <c r="Q1229" s="339"/>
    </row>
    <row r="1230" spans="1:17" ht="13.5" customHeight="1">
      <c r="A1230" s="481"/>
      <c r="B1230" s="481"/>
      <c r="C1230" s="481"/>
      <c r="D1230" s="481"/>
      <c r="E1230" s="481"/>
      <c r="F1230" s="339"/>
      <c r="G1230" s="340" t="str">
        <f>IF(ISNUMBER(E1230),E1230/'Bulk DivVar Analysis'!$C$114,"")</f>
        <v/>
      </c>
      <c r="H1230" s="338" t="str">
        <f>IF(ISNUMBER(E1230), IF(G1230&gt;'Bulk DivVar Analysis'!$D$116,"Pass","Fail"),"")</f>
        <v/>
      </c>
      <c r="I1230" s="338" t="str">
        <f t="shared" si="21"/>
        <v/>
      </c>
      <c r="J1230" s="339"/>
      <c r="K1230" s="339"/>
      <c r="L1230" s="339"/>
      <c r="M1230" s="339"/>
      <c r="N1230" s="339"/>
      <c r="O1230" s="339"/>
      <c r="P1230" s="339"/>
      <c r="Q1230" s="339"/>
    </row>
    <row r="1231" spans="1:17" ht="13.5" customHeight="1">
      <c r="A1231" s="481"/>
      <c r="B1231" s="481"/>
      <c r="C1231" s="481"/>
      <c r="D1231" s="481"/>
      <c r="E1231" s="481"/>
      <c r="F1231" s="339"/>
      <c r="G1231" s="340" t="str">
        <f>IF(ISNUMBER(E1231),E1231/'Bulk DivVar Analysis'!$C$114,"")</f>
        <v/>
      </c>
      <c r="H1231" s="338" t="str">
        <f>IF(ISNUMBER(E1231), IF(G1231&gt;'Bulk DivVar Analysis'!$D$116,"Pass","Fail"),"")</f>
        <v/>
      </c>
      <c r="I1231" s="338" t="str">
        <f t="shared" si="21"/>
        <v/>
      </c>
      <c r="J1231" s="339"/>
      <c r="K1231" s="339"/>
      <c r="L1231" s="339"/>
      <c r="M1231" s="339"/>
      <c r="N1231" s="339"/>
      <c r="O1231" s="339"/>
      <c r="P1231" s="339"/>
      <c r="Q1231" s="339"/>
    </row>
    <row r="1232" spans="1:17" ht="13.5" customHeight="1">
      <c r="A1232" s="481"/>
      <c r="B1232" s="481"/>
      <c r="C1232" s="481"/>
      <c r="D1232" s="481"/>
      <c r="E1232" s="481"/>
      <c r="F1232" s="339"/>
      <c r="G1232" s="340" t="str">
        <f>IF(ISNUMBER(E1232),E1232/'Bulk DivVar Analysis'!$C$114,"")</f>
        <v/>
      </c>
      <c r="H1232" s="338" t="str">
        <f>IF(ISNUMBER(E1232), IF(G1232&gt;'Bulk DivVar Analysis'!$D$116,"Pass","Fail"),"")</f>
        <v/>
      </c>
      <c r="I1232" s="338" t="str">
        <f t="shared" si="21"/>
        <v/>
      </c>
      <c r="J1232" s="339"/>
      <c r="K1232" s="339"/>
      <c r="L1232" s="339"/>
      <c r="M1232" s="339"/>
      <c r="N1232" s="339"/>
      <c r="O1232" s="339"/>
      <c r="P1232" s="339"/>
      <c r="Q1232" s="339"/>
    </row>
    <row r="1233" spans="1:17" ht="13.5" customHeight="1">
      <c r="A1233" s="481"/>
      <c r="B1233" s="481"/>
      <c r="C1233" s="481"/>
      <c r="D1233" s="481"/>
      <c r="E1233" s="481"/>
      <c r="F1233" s="339"/>
      <c r="G1233" s="340" t="str">
        <f>IF(ISNUMBER(E1233),E1233/'Bulk DivVar Analysis'!$C$114,"")</f>
        <v/>
      </c>
      <c r="H1233" s="338" t="str">
        <f>IF(ISNUMBER(E1233), IF(G1233&gt;'Bulk DivVar Analysis'!$D$116,"Pass","Fail"),"")</f>
        <v/>
      </c>
      <c r="I1233" s="338" t="str">
        <f t="shared" si="21"/>
        <v/>
      </c>
      <c r="J1233" s="339"/>
      <c r="K1233" s="339"/>
      <c r="L1233" s="339"/>
      <c r="M1233" s="339"/>
      <c r="N1233" s="339"/>
      <c r="O1233" s="339"/>
      <c r="P1233" s="339"/>
      <c r="Q1233" s="339"/>
    </row>
    <row r="1234" spans="1:17" ht="13.5" customHeight="1">
      <c r="A1234" s="481"/>
      <c r="B1234" s="481"/>
      <c r="C1234" s="481"/>
      <c r="D1234" s="481"/>
      <c r="E1234" s="481"/>
      <c r="F1234" s="339"/>
      <c r="G1234" s="340" t="str">
        <f>IF(ISNUMBER(E1234),E1234/'Bulk DivVar Analysis'!$C$114,"")</f>
        <v/>
      </c>
      <c r="H1234" s="338" t="str">
        <f>IF(ISNUMBER(E1234), IF(G1234&gt;'Bulk DivVar Analysis'!$D$116,"Pass","Fail"),"")</f>
        <v/>
      </c>
      <c r="I1234" s="338" t="str">
        <f t="shared" si="21"/>
        <v/>
      </c>
      <c r="J1234" s="339"/>
      <c r="K1234" s="339"/>
      <c r="L1234" s="339"/>
      <c r="M1234" s="339"/>
      <c r="N1234" s="339"/>
      <c r="O1234" s="339"/>
      <c r="P1234" s="339"/>
      <c r="Q1234" s="339"/>
    </row>
    <row r="1235" spans="1:17" ht="13.5" customHeight="1">
      <c r="A1235" s="481"/>
      <c r="B1235" s="481"/>
      <c r="C1235" s="481"/>
      <c r="D1235" s="481"/>
      <c r="E1235" s="481"/>
      <c r="F1235" s="339"/>
      <c r="G1235" s="340" t="str">
        <f>IF(ISNUMBER(E1235),E1235/'Bulk DivVar Analysis'!$C$114,"")</f>
        <v/>
      </c>
      <c r="H1235" s="338" t="str">
        <f>IF(ISNUMBER(E1235), IF(G1235&gt;'Bulk DivVar Analysis'!$D$116,"Pass","Fail"),"")</f>
        <v/>
      </c>
      <c r="I1235" s="338" t="str">
        <f t="shared" si="21"/>
        <v/>
      </c>
      <c r="J1235" s="339"/>
      <c r="K1235" s="339"/>
      <c r="L1235" s="339"/>
      <c r="M1235" s="339"/>
      <c r="N1235" s="339"/>
      <c r="O1235" s="339"/>
      <c r="P1235" s="339"/>
      <c r="Q1235" s="339"/>
    </row>
    <row r="1236" spans="1:17" ht="13.5" customHeight="1">
      <c r="A1236" s="481"/>
      <c r="B1236" s="481"/>
      <c r="C1236" s="481"/>
      <c r="D1236" s="481"/>
      <c r="E1236" s="481"/>
      <c r="F1236" s="339"/>
      <c r="G1236" s="340" t="str">
        <f>IF(ISNUMBER(E1236),E1236/'Bulk DivVar Analysis'!$C$114,"")</f>
        <v/>
      </c>
      <c r="H1236" s="338" t="str">
        <f>IF(ISNUMBER(E1236), IF(G1236&gt;'Bulk DivVar Analysis'!$D$116,"Pass","Fail"),"")</f>
        <v/>
      </c>
      <c r="I1236" s="338" t="str">
        <f t="shared" si="21"/>
        <v/>
      </c>
      <c r="J1236" s="339"/>
      <c r="K1236" s="339"/>
      <c r="L1236" s="339"/>
      <c r="M1236" s="339"/>
      <c r="N1236" s="339"/>
      <c r="O1236" s="339"/>
      <c r="P1236" s="339"/>
      <c r="Q1236" s="339"/>
    </row>
    <row r="1237" spans="1:17" ht="13.5" customHeight="1">
      <c r="A1237" s="481"/>
      <c r="B1237" s="481"/>
      <c r="C1237" s="481"/>
      <c r="D1237" s="481"/>
      <c r="E1237" s="481"/>
      <c r="F1237" s="339"/>
      <c r="G1237" s="340" t="str">
        <f>IF(ISNUMBER(E1237),E1237/'Bulk DivVar Analysis'!$C$114,"")</f>
        <v/>
      </c>
      <c r="H1237" s="338" t="str">
        <f>IF(ISNUMBER(E1237), IF(G1237&gt;'Bulk DivVar Analysis'!$D$116,"Pass","Fail"),"")</f>
        <v/>
      </c>
      <c r="I1237" s="338" t="str">
        <f t="shared" si="21"/>
        <v/>
      </c>
      <c r="J1237" s="339"/>
      <c r="K1237" s="339"/>
      <c r="L1237" s="339"/>
      <c r="M1237" s="339"/>
      <c r="N1237" s="339"/>
      <c r="O1237" s="339"/>
      <c r="P1237" s="339"/>
      <c r="Q1237" s="339"/>
    </row>
    <row r="1238" spans="1:17" ht="13.5" customHeight="1">
      <c r="A1238" s="481"/>
      <c r="B1238" s="481"/>
      <c r="C1238" s="481"/>
      <c r="D1238" s="481"/>
      <c r="E1238" s="481"/>
      <c r="F1238" s="339"/>
      <c r="G1238" s="340" t="str">
        <f>IF(ISNUMBER(E1238),E1238/'Bulk DivVar Analysis'!$C$114,"")</f>
        <v/>
      </c>
      <c r="H1238" s="338" t="str">
        <f>IF(ISNUMBER(E1238), IF(G1238&gt;'Bulk DivVar Analysis'!$D$116,"Pass","Fail"),"")</f>
        <v/>
      </c>
      <c r="I1238" s="338" t="str">
        <f t="shared" si="21"/>
        <v/>
      </c>
      <c r="J1238" s="339"/>
      <c r="K1238" s="339"/>
      <c r="L1238" s="339"/>
      <c r="M1238" s="339"/>
      <c r="N1238" s="339"/>
      <c r="O1238" s="339"/>
      <c r="P1238" s="339"/>
      <c r="Q1238" s="339"/>
    </row>
    <row r="1239" spans="1:17" ht="13.5" customHeight="1">
      <c r="A1239" s="481"/>
      <c r="B1239" s="481"/>
      <c r="C1239" s="481"/>
      <c r="D1239" s="481"/>
      <c r="E1239" s="481"/>
      <c r="F1239" s="339"/>
      <c r="G1239" s="340" t="str">
        <f>IF(ISNUMBER(E1239),E1239/'Bulk DivVar Analysis'!$C$114,"")</f>
        <v/>
      </c>
      <c r="H1239" s="338" t="str">
        <f>IF(ISNUMBER(E1239), IF(G1239&gt;'Bulk DivVar Analysis'!$D$116,"Pass","Fail"),"")</f>
        <v/>
      </c>
      <c r="I1239" s="338" t="str">
        <f t="shared" si="21"/>
        <v/>
      </c>
      <c r="J1239" s="339"/>
      <c r="K1239" s="339"/>
      <c r="L1239" s="339"/>
      <c r="M1239" s="339"/>
      <c r="N1239" s="339"/>
      <c r="O1239" s="339"/>
      <c r="P1239" s="339"/>
      <c r="Q1239" s="339"/>
    </row>
    <row r="1240" spans="1:17" ht="13.5" customHeight="1">
      <c r="A1240" s="481"/>
      <c r="B1240" s="481"/>
      <c r="C1240" s="481"/>
      <c r="D1240" s="481"/>
      <c r="E1240" s="481"/>
      <c r="F1240" s="339"/>
      <c r="G1240" s="340" t="str">
        <f>IF(ISNUMBER(E1240),E1240/'Bulk DivVar Analysis'!$C$114,"")</f>
        <v/>
      </c>
      <c r="H1240" s="338" t="str">
        <f>IF(ISNUMBER(E1240), IF(G1240&gt;'Bulk DivVar Analysis'!$D$116,"Pass","Fail"),"")</f>
        <v/>
      </c>
      <c r="I1240" s="338" t="str">
        <f t="shared" si="21"/>
        <v/>
      </c>
      <c r="J1240" s="339"/>
      <c r="K1240" s="339"/>
      <c r="L1240" s="339"/>
      <c r="M1240" s="339"/>
      <c r="N1240" s="339"/>
      <c r="O1240" s="339"/>
      <c r="P1240" s="339"/>
      <c r="Q1240" s="339"/>
    </row>
    <row r="1241" spans="1:17" ht="13.5" customHeight="1">
      <c r="A1241" s="481"/>
      <c r="B1241" s="481"/>
      <c r="C1241" s="481"/>
      <c r="D1241" s="481"/>
      <c r="E1241" s="481"/>
      <c r="F1241" s="339"/>
      <c r="G1241" s="340" t="str">
        <f>IF(ISNUMBER(E1241),E1241/'Bulk DivVar Analysis'!$C$114,"")</f>
        <v/>
      </c>
      <c r="H1241" s="338" t="str">
        <f>IF(ISNUMBER(E1241), IF(G1241&gt;'Bulk DivVar Analysis'!$D$116,"Pass","Fail"),"")</f>
        <v/>
      </c>
      <c r="I1241" s="338" t="str">
        <f t="shared" si="21"/>
        <v/>
      </c>
      <c r="J1241" s="339"/>
      <c r="K1241" s="339"/>
      <c r="L1241" s="339"/>
      <c r="M1241" s="339"/>
      <c r="N1241" s="339"/>
      <c r="O1241" s="339"/>
      <c r="P1241" s="339"/>
      <c r="Q1241" s="339"/>
    </row>
    <row r="1242" spans="1:17" ht="13.5" customHeight="1">
      <c r="A1242" s="481"/>
      <c r="B1242" s="481"/>
      <c r="C1242" s="481"/>
      <c r="D1242" s="481"/>
      <c r="E1242" s="481"/>
      <c r="F1242" s="339"/>
      <c r="G1242" s="340" t="str">
        <f>IF(ISNUMBER(E1242),E1242/'Bulk DivVar Analysis'!$C$114,"")</f>
        <v/>
      </c>
      <c r="H1242" s="338" t="str">
        <f>IF(ISNUMBER(E1242), IF(G1242&gt;'Bulk DivVar Analysis'!$D$116,"Pass","Fail"),"")</f>
        <v/>
      </c>
      <c r="I1242" s="338" t="str">
        <f t="shared" si="21"/>
        <v/>
      </c>
      <c r="J1242" s="339"/>
      <c r="K1242" s="339"/>
      <c r="L1242" s="339"/>
      <c r="M1242" s="339"/>
      <c r="N1242" s="339"/>
      <c r="O1242" s="339"/>
      <c r="P1242" s="339"/>
      <c r="Q1242" s="339"/>
    </row>
    <row r="1243" spans="1:17" ht="13.5" customHeight="1">
      <c r="A1243" s="481"/>
      <c r="B1243" s="481"/>
      <c r="C1243" s="481"/>
      <c r="D1243" s="481"/>
      <c r="E1243" s="481"/>
      <c r="F1243" s="339"/>
      <c r="G1243" s="340" t="str">
        <f>IF(ISNUMBER(E1243),E1243/'Bulk DivVar Analysis'!$C$114,"")</f>
        <v/>
      </c>
      <c r="H1243" s="338" t="str">
        <f>IF(ISNUMBER(E1243), IF(G1243&gt;'Bulk DivVar Analysis'!$D$116,"Pass","Fail"),"")</f>
        <v/>
      </c>
      <c r="I1243" s="338" t="str">
        <f t="shared" si="21"/>
        <v/>
      </c>
      <c r="J1243" s="339"/>
      <c r="K1243" s="339"/>
      <c r="L1243" s="339"/>
      <c r="M1243" s="339"/>
      <c r="N1243" s="339"/>
      <c r="O1243" s="339"/>
      <c r="P1243" s="339"/>
      <c r="Q1243" s="339"/>
    </row>
    <row r="1244" spans="1:17" ht="13.5" customHeight="1">
      <c r="A1244" s="481"/>
      <c r="B1244" s="481"/>
      <c r="C1244" s="481"/>
      <c r="D1244" s="481"/>
      <c r="E1244" s="481"/>
      <c r="F1244" s="339"/>
      <c r="G1244" s="340" t="str">
        <f>IF(ISNUMBER(E1244),E1244/'Bulk DivVar Analysis'!$C$114,"")</f>
        <v/>
      </c>
      <c r="H1244" s="338" t="str">
        <f>IF(ISNUMBER(E1244), IF(G1244&gt;'Bulk DivVar Analysis'!$D$116,"Pass","Fail"),"")</f>
        <v/>
      </c>
      <c r="I1244" s="338" t="str">
        <f t="shared" si="21"/>
        <v/>
      </c>
      <c r="J1244" s="339"/>
      <c r="K1244" s="339"/>
      <c r="L1244" s="339"/>
      <c r="M1244" s="339"/>
      <c r="N1244" s="339"/>
      <c r="O1244" s="339"/>
      <c r="P1244" s="339"/>
      <c r="Q1244" s="339"/>
    </row>
    <row r="1245" spans="1:17" ht="13.5" customHeight="1">
      <c r="A1245" s="481"/>
      <c r="B1245" s="481"/>
      <c r="C1245" s="481"/>
      <c r="D1245" s="481"/>
      <c r="E1245" s="481"/>
      <c r="F1245" s="339"/>
      <c r="G1245" s="340" t="str">
        <f>IF(ISNUMBER(E1245),E1245/'Bulk DivVar Analysis'!$C$114,"")</f>
        <v/>
      </c>
      <c r="H1245" s="338" t="str">
        <f>IF(ISNUMBER(E1245), IF(G1245&gt;'Bulk DivVar Analysis'!$D$116,"Pass","Fail"),"")</f>
        <v/>
      </c>
      <c r="I1245" s="338" t="str">
        <f t="shared" si="21"/>
        <v/>
      </c>
      <c r="J1245" s="339"/>
      <c r="K1245" s="339"/>
      <c r="L1245" s="339"/>
      <c r="M1245" s="339"/>
      <c r="N1245" s="339"/>
      <c r="O1245" s="339"/>
      <c r="P1245" s="339"/>
      <c r="Q1245" s="339"/>
    </row>
    <row r="1246" spans="1:17" ht="13.5" customHeight="1">
      <c r="A1246" s="481"/>
      <c r="B1246" s="481"/>
      <c r="C1246" s="481"/>
      <c r="D1246" s="481"/>
      <c r="E1246" s="481"/>
      <c r="F1246" s="339"/>
      <c r="G1246" s="340" t="str">
        <f>IF(ISNUMBER(E1246),E1246/'Bulk DivVar Analysis'!$C$114,"")</f>
        <v/>
      </c>
      <c r="H1246" s="338" t="str">
        <f>IF(ISNUMBER(E1246), IF(G1246&gt;'Bulk DivVar Analysis'!$D$116,"Pass","Fail"),"")</f>
        <v/>
      </c>
      <c r="I1246" s="338" t="str">
        <f t="shared" si="21"/>
        <v/>
      </c>
      <c r="J1246" s="339"/>
      <c r="K1246" s="339"/>
      <c r="L1246" s="339"/>
      <c r="M1246" s="339"/>
      <c r="N1246" s="339"/>
      <c r="O1246" s="339"/>
      <c r="P1246" s="339"/>
      <c r="Q1246" s="339"/>
    </row>
    <row r="1247" spans="1:17" ht="13.5" customHeight="1">
      <c r="A1247" s="481"/>
      <c r="B1247" s="481"/>
      <c r="C1247" s="481"/>
      <c r="D1247" s="481"/>
      <c r="E1247" s="481"/>
      <c r="F1247" s="339"/>
      <c r="G1247" s="340" t="str">
        <f>IF(ISNUMBER(E1247),E1247/'Bulk DivVar Analysis'!$C$114,"")</f>
        <v/>
      </c>
      <c r="H1247" s="338" t="str">
        <f>IF(ISNUMBER(E1247), IF(G1247&gt;'Bulk DivVar Analysis'!$D$116,"Pass","Fail"),"")</f>
        <v/>
      </c>
      <c r="I1247" s="338" t="str">
        <f t="shared" si="21"/>
        <v/>
      </c>
      <c r="J1247" s="339"/>
      <c r="K1247" s="339"/>
      <c r="L1247" s="339"/>
      <c r="M1247" s="339"/>
      <c r="N1247" s="339"/>
      <c r="O1247" s="339"/>
      <c r="P1247" s="339"/>
      <c r="Q1247" s="339"/>
    </row>
    <row r="1248" spans="1:17" ht="13.5" customHeight="1">
      <c r="A1248" s="481"/>
      <c r="B1248" s="481"/>
      <c r="C1248" s="481"/>
      <c r="D1248" s="481"/>
      <c r="E1248" s="481"/>
      <c r="F1248" s="339"/>
      <c r="G1248" s="340" t="str">
        <f>IF(ISNUMBER(E1248),E1248/'Bulk DivVar Analysis'!$C$114,"")</f>
        <v/>
      </c>
      <c r="H1248" s="338" t="str">
        <f>IF(ISNUMBER(E1248), IF(G1248&gt;'Bulk DivVar Analysis'!$D$116,"Pass","Fail"),"")</f>
        <v/>
      </c>
      <c r="I1248" s="338" t="str">
        <f t="shared" si="21"/>
        <v/>
      </c>
      <c r="J1248" s="339"/>
      <c r="K1248" s="339"/>
      <c r="L1248" s="339"/>
      <c r="M1248" s="339"/>
      <c r="N1248" s="339"/>
      <c r="O1248" s="339"/>
      <c r="P1248" s="339"/>
      <c r="Q1248" s="339"/>
    </row>
    <row r="1249" spans="1:17" ht="13.5" customHeight="1">
      <c r="A1249" s="481"/>
      <c r="B1249" s="481"/>
      <c r="C1249" s="481"/>
      <c r="D1249" s="481"/>
      <c r="E1249" s="481"/>
      <c r="F1249" s="339"/>
      <c r="G1249" s="340" t="str">
        <f>IF(ISNUMBER(E1249),E1249/'Bulk DivVar Analysis'!$C$114,"")</f>
        <v/>
      </c>
      <c r="H1249" s="338" t="str">
        <f>IF(ISNUMBER(E1249), IF(G1249&gt;'Bulk DivVar Analysis'!$D$116,"Pass","Fail"),"")</f>
        <v/>
      </c>
      <c r="I1249" s="338" t="str">
        <f t="shared" si="21"/>
        <v/>
      </c>
      <c r="J1249" s="339"/>
      <c r="K1249" s="339"/>
      <c r="L1249" s="339"/>
      <c r="M1249" s="339"/>
      <c r="N1249" s="339"/>
      <c r="O1249" s="339"/>
      <c r="P1249" s="339"/>
      <c r="Q1249" s="339"/>
    </row>
    <row r="1250" spans="1:17" ht="13.5" customHeight="1">
      <c r="A1250" s="481"/>
      <c r="B1250" s="481"/>
      <c r="C1250" s="481"/>
      <c r="D1250" s="481"/>
      <c r="E1250" s="481"/>
      <c r="F1250" s="339"/>
      <c r="G1250" s="340" t="str">
        <f>IF(ISNUMBER(E1250),E1250/'Bulk DivVar Analysis'!$C$114,"")</f>
        <v/>
      </c>
      <c r="H1250" s="338" t="str">
        <f>IF(ISNUMBER(E1250), IF(G1250&gt;'Bulk DivVar Analysis'!$D$116,"Pass","Fail"),"")</f>
        <v/>
      </c>
      <c r="I1250" s="338" t="str">
        <f t="shared" si="21"/>
        <v/>
      </c>
      <c r="J1250" s="339"/>
      <c r="K1250" s="339"/>
      <c r="L1250" s="339"/>
      <c r="M1250" s="339"/>
      <c r="N1250" s="339"/>
      <c r="O1250" s="339"/>
      <c r="P1250" s="339"/>
      <c r="Q1250" s="339"/>
    </row>
    <row r="1251" spans="1:17" ht="13.5" customHeight="1">
      <c r="A1251" s="481"/>
      <c r="B1251" s="481"/>
      <c r="C1251" s="481"/>
      <c r="D1251" s="481"/>
      <c r="E1251" s="481"/>
      <c r="F1251" s="339"/>
      <c r="G1251" s="340" t="str">
        <f>IF(ISNUMBER(E1251),E1251/'Bulk DivVar Analysis'!$C$114,"")</f>
        <v/>
      </c>
      <c r="H1251" s="338" t="str">
        <f>IF(ISNUMBER(E1251), IF(G1251&gt;'Bulk DivVar Analysis'!$D$116,"Pass","Fail"),"")</f>
        <v/>
      </c>
      <c r="I1251" s="338" t="str">
        <f t="shared" si="21"/>
        <v/>
      </c>
      <c r="J1251" s="339"/>
      <c r="K1251" s="339"/>
      <c r="L1251" s="339"/>
      <c r="M1251" s="339"/>
      <c r="N1251" s="339"/>
      <c r="O1251" s="339"/>
      <c r="P1251" s="339"/>
      <c r="Q1251" s="339"/>
    </row>
    <row r="1252" spans="1:17" ht="13.5" customHeight="1">
      <c r="A1252" s="481"/>
      <c r="B1252" s="481"/>
      <c r="C1252" s="481"/>
      <c r="D1252" s="481"/>
      <c r="E1252" s="481"/>
      <c r="F1252" s="339"/>
      <c r="G1252" s="340" t="str">
        <f>IF(ISNUMBER(E1252),E1252/'Bulk DivVar Analysis'!$C$114,"")</f>
        <v/>
      </c>
      <c r="H1252" s="338" t="str">
        <f>IF(ISNUMBER(E1252), IF(G1252&gt;'Bulk DivVar Analysis'!$D$116,"Pass","Fail"),"")</f>
        <v/>
      </c>
      <c r="I1252" s="338" t="str">
        <f t="shared" si="21"/>
        <v/>
      </c>
      <c r="J1252" s="339"/>
      <c r="K1252" s="339"/>
      <c r="L1252" s="339"/>
      <c r="M1252" s="339"/>
      <c r="N1252" s="339"/>
      <c r="O1252" s="339"/>
      <c r="P1252" s="339"/>
      <c r="Q1252" s="339"/>
    </row>
    <row r="1253" spans="1:17" ht="13.5" customHeight="1">
      <c r="A1253" s="481"/>
      <c r="B1253" s="481"/>
      <c r="C1253" s="481"/>
      <c r="D1253" s="481"/>
      <c r="E1253" s="481"/>
      <c r="F1253" s="339"/>
      <c r="G1253" s="340" t="str">
        <f>IF(ISNUMBER(E1253),E1253/'Bulk DivVar Analysis'!$C$114,"")</f>
        <v/>
      </c>
      <c r="H1253" s="338" t="str">
        <f>IF(ISNUMBER(E1253), IF(G1253&gt;'Bulk DivVar Analysis'!$D$116,"Pass","Fail"),"")</f>
        <v/>
      </c>
      <c r="I1253" s="338" t="str">
        <f t="shared" si="21"/>
        <v/>
      </c>
      <c r="J1253" s="339"/>
      <c r="K1253" s="339"/>
      <c r="L1253" s="339"/>
      <c r="M1253" s="339"/>
      <c r="N1253" s="339"/>
      <c r="O1253" s="339"/>
      <c r="P1253" s="339"/>
      <c r="Q1253" s="339"/>
    </row>
    <row r="1254" spans="1:17" ht="13.5" customHeight="1">
      <c r="A1254" s="481"/>
      <c r="B1254" s="481"/>
      <c r="C1254" s="481"/>
      <c r="D1254" s="481"/>
      <c r="E1254" s="481"/>
      <c r="F1254" s="339"/>
      <c r="G1254" s="340" t="str">
        <f>IF(ISNUMBER(E1254),E1254/'Bulk DivVar Analysis'!$C$114,"")</f>
        <v/>
      </c>
      <c r="H1254" s="338" t="str">
        <f>IF(ISNUMBER(E1254), IF(G1254&gt;'Bulk DivVar Analysis'!$D$116,"Pass","Fail"),"")</f>
        <v/>
      </c>
      <c r="I1254" s="338" t="str">
        <f t="shared" si="21"/>
        <v/>
      </c>
      <c r="J1254" s="339"/>
      <c r="K1254" s="339"/>
      <c r="L1254" s="339"/>
      <c r="M1254" s="339"/>
      <c r="N1254" s="339"/>
      <c r="O1254" s="339"/>
      <c r="P1254" s="339"/>
      <c r="Q1254" s="339"/>
    </row>
    <row r="1255" spans="1:17" ht="13.5" customHeight="1">
      <c r="A1255" s="481"/>
      <c r="B1255" s="481"/>
      <c r="C1255" s="481"/>
      <c r="D1255" s="481"/>
      <c r="E1255" s="481"/>
      <c r="F1255" s="339"/>
      <c r="G1255" s="340" t="str">
        <f>IF(ISNUMBER(E1255),E1255/'Bulk DivVar Analysis'!$C$114,"")</f>
        <v/>
      </c>
      <c r="H1255" s="338" t="str">
        <f>IF(ISNUMBER(E1255), IF(G1255&gt;'Bulk DivVar Analysis'!$D$116,"Pass","Fail"),"")</f>
        <v/>
      </c>
      <c r="I1255" s="338" t="str">
        <f t="shared" si="21"/>
        <v/>
      </c>
      <c r="J1255" s="339"/>
      <c r="K1255" s="339"/>
      <c r="L1255" s="339"/>
      <c r="M1255" s="339"/>
      <c r="N1255" s="339"/>
      <c r="O1255" s="339"/>
      <c r="P1255" s="339"/>
      <c r="Q1255" s="339"/>
    </row>
    <row r="1256" spans="1:17" ht="13.5" customHeight="1">
      <c r="A1256" s="481"/>
      <c r="B1256" s="481"/>
      <c r="C1256" s="481"/>
      <c r="D1256" s="481"/>
      <c r="E1256" s="481"/>
      <c r="F1256" s="339"/>
      <c r="G1256" s="340" t="str">
        <f>IF(ISNUMBER(E1256),E1256/'Bulk DivVar Analysis'!$C$114,"")</f>
        <v/>
      </c>
      <c r="H1256" s="338" t="str">
        <f>IF(ISNUMBER(E1256), IF(G1256&gt;'Bulk DivVar Analysis'!$D$116,"Pass","Fail"),"")</f>
        <v/>
      </c>
      <c r="I1256" s="338" t="str">
        <f t="shared" si="21"/>
        <v/>
      </c>
      <c r="J1256" s="339"/>
      <c r="K1256" s="339"/>
      <c r="L1256" s="339"/>
      <c r="M1256" s="339"/>
      <c r="N1256" s="339"/>
      <c r="O1256" s="339"/>
      <c r="P1256" s="339"/>
      <c r="Q1256" s="339"/>
    </row>
    <row r="1257" spans="1:17" ht="13.5" customHeight="1">
      <c r="A1257" s="481"/>
      <c r="B1257" s="481"/>
      <c r="C1257" s="481"/>
      <c r="D1257" s="481"/>
      <c r="E1257" s="481"/>
      <c r="F1257" s="339"/>
      <c r="G1257" s="340" t="str">
        <f>IF(ISNUMBER(E1257),E1257/'Bulk DivVar Analysis'!$C$114,"")</f>
        <v/>
      </c>
      <c r="H1257" s="338" t="str">
        <f>IF(ISNUMBER(E1257), IF(G1257&gt;'Bulk DivVar Analysis'!$D$116,"Pass","Fail"),"")</f>
        <v/>
      </c>
      <c r="I1257" s="338" t="str">
        <f t="shared" si="21"/>
        <v/>
      </c>
      <c r="J1257" s="339"/>
      <c r="K1257" s="339"/>
      <c r="L1257" s="339"/>
      <c r="M1257" s="339"/>
      <c r="N1257" s="339"/>
      <c r="O1257" s="339"/>
      <c r="P1257" s="339"/>
      <c r="Q1257" s="339"/>
    </row>
    <row r="1258" spans="1:17" ht="13.5" customHeight="1">
      <c r="A1258" s="481"/>
      <c r="B1258" s="481"/>
      <c r="C1258" s="481"/>
      <c r="D1258" s="481"/>
      <c r="E1258" s="481"/>
      <c r="F1258" s="339"/>
      <c r="G1258" s="340" t="str">
        <f>IF(ISNUMBER(E1258),E1258/'Bulk DivVar Analysis'!$C$114,"")</f>
        <v/>
      </c>
      <c r="H1258" s="338" t="str">
        <f>IF(ISNUMBER(E1258), IF(G1258&gt;'Bulk DivVar Analysis'!$D$116,"Pass","Fail"),"")</f>
        <v/>
      </c>
      <c r="I1258" s="338" t="str">
        <f t="shared" si="21"/>
        <v/>
      </c>
      <c r="J1258" s="339"/>
      <c r="K1258" s="339"/>
      <c r="L1258" s="339"/>
      <c r="M1258" s="339"/>
      <c r="N1258" s="339"/>
      <c r="O1258" s="339"/>
      <c r="P1258" s="339"/>
      <c r="Q1258" s="339"/>
    </row>
    <row r="1259" spans="1:17" ht="13.5" customHeight="1">
      <c r="A1259" s="481"/>
      <c r="B1259" s="481"/>
      <c r="C1259" s="481"/>
      <c r="D1259" s="481"/>
      <c r="E1259" s="481"/>
      <c r="F1259" s="339"/>
      <c r="G1259" s="340" t="str">
        <f>IF(ISNUMBER(E1259),E1259/'Bulk DivVar Analysis'!$C$114,"")</f>
        <v/>
      </c>
      <c r="H1259" s="338" t="str">
        <f>IF(ISNUMBER(E1259), IF(G1259&gt;'Bulk DivVar Analysis'!$D$116,"Pass","Fail"),"")</f>
        <v/>
      </c>
      <c r="I1259" s="338" t="str">
        <f t="shared" si="21"/>
        <v/>
      </c>
      <c r="J1259" s="339"/>
      <c r="K1259" s="339"/>
      <c r="L1259" s="339"/>
      <c r="M1259" s="339"/>
      <c r="N1259" s="339"/>
      <c r="O1259" s="339"/>
      <c r="P1259" s="339"/>
      <c r="Q1259" s="339"/>
    </row>
    <row r="1260" spans="1:17" ht="13.5" customHeight="1">
      <c r="A1260" s="481"/>
      <c r="B1260" s="481"/>
      <c r="C1260" s="481"/>
      <c r="D1260" s="481"/>
      <c r="E1260" s="481"/>
      <c r="F1260" s="339"/>
      <c r="G1260" s="340" t="str">
        <f>IF(ISNUMBER(E1260),E1260/'Bulk DivVar Analysis'!$C$114,"")</f>
        <v/>
      </c>
      <c r="H1260" s="338" t="str">
        <f>IF(ISNUMBER(E1260), IF(G1260&gt;'Bulk DivVar Analysis'!$D$116,"Pass","Fail"),"")</f>
        <v/>
      </c>
      <c r="I1260" s="338" t="str">
        <f t="shared" si="21"/>
        <v/>
      </c>
      <c r="J1260" s="339"/>
      <c r="K1260" s="339"/>
      <c r="L1260" s="339"/>
      <c r="M1260" s="339"/>
      <c r="N1260" s="339"/>
      <c r="O1260" s="339"/>
      <c r="P1260" s="339"/>
      <c r="Q1260" s="339"/>
    </row>
    <row r="1261" spans="1:17" ht="13.5" customHeight="1">
      <c r="A1261" s="481"/>
      <c r="B1261" s="481"/>
      <c r="C1261" s="481"/>
      <c r="D1261" s="481"/>
      <c r="E1261" s="481"/>
      <c r="F1261" s="339"/>
      <c r="G1261" s="340" t="str">
        <f>IF(ISNUMBER(E1261),E1261/'Bulk DivVar Analysis'!$C$114,"")</f>
        <v/>
      </c>
      <c r="H1261" s="338" t="str">
        <f>IF(ISNUMBER(E1261), IF(G1261&gt;'Bulk DivVar Analysis'!$D$116,"Pass","Fail"),"")</f>
        <v/>
      </c>
      <c r="I1261" s="338" t="str">
        <f t="shared" si="21"/>
        <v/>
      </c>
      <c r="J1261" s="339"/>
      <c r="K1261" s="339"/>
      <c r="L1261" s="339"/>
      <c r="M1261" s="339"/>
      <c r="N1261" s="339"/>
      <c r="O1261" s="339"/>
      <c r="P1261" s="339"/>
      <c r="Q1261" s="339"/>
    </row>
    <row r="1262" spans="1:17" ht="13.5" customHeight="1">
      <c r="A1262" s="481"/>
      <c r="B1262" s="481"/>
      <c r="C1262" s="481"/>
      <c r="D1262" s="481"/>
      <c r="E1262" s="481"/>
      <c r="F1262" s="339"/>
      <c r="G1262" s="340" t="str">
        <f>IF(ISNUMBER(E1262),E1262/'Bulk DivVar Analysis'!$C$114,"")</f>
        <v/>
      </c>
      <c r="H1262" s="338" t="str">
        <f>IF(ISNUMBER(E1262), IF(G1262&gt;'Bulk DivVar Analysis'!$D$116,"Pass","Fail"),"")</f>
        <v/>
      </c>
      <c r="I1262" s="338" t="str">
        <f t="shared" si="21"/>
        <v/>
      </c>
      <c r="J1262" s="339"/>
      <c r="K1262" s="339"/>
      <c r="L1262" s="339"/>
      <c r="M1262" s="339"/>
      <c r="N1262" s="339"/>
      <c r="O1262" s="339"/>
      <c r="P1262" s="339"/>
      <c r="Q1262" s="339"/>
    </row>
    <row r="1263" spans="1:17" ht="13.5" customHeight="1">
      <c r="A1263" s="481"/>
      <c r="B1263" s="481"/>
      <c r="C1263" s="481"/>
      <c r="D1263" s="481"/>
      <c r="E1263" s="481"/>
      <c r="F1263" s="339"/>
      <c r="G1263" s="340" t="str">
        <f>IF(ISNUMBER(E1263),E1263/'Bulk DivVar Analysis'!$C$114,"")</f>
        <v/>
      </c>
      <c r="H1263" s="338" t="str">
        <f>IF(ISNUMBER(E1263), IF(G1263&gt;'Bulk DivVar Analysis'!$D$116,"Pass","Fail"),"")</f>
        <v/>
      </c>
      <c r="I1263" s="338" t="str">
        <f t="shared" si="21"/>
        <v/>
      </c>
      <c r="J1263" s="339"/>
      <c r="K1263" s="339"/>
      <c r="L1263" s="339"/>
      <c r="M1263" s="339"/>
      <c r="N1263" s="339"/>
      <c r="O1263" s="339"/>
      <c r="P1263" s="339"/>
      <c r="Q1263" s="339"/>
    </row>
    <row r="1264" spans="1:17" ht="13.5" customHeight="1">
      <c r="A1264" s="481"/>
      <c r="B1264" s="481"/>
      <c r="C1264" s="481"/>
      <c r="D1264" s="481"/>
      <c r="E1264" s="481"/>
      <c r="F1264" s="339"/>
      <c r="G1264" s="340" t="str">
        <f>IF(ISNUMBER(E1264),E1264/'Bulk DivVar Analysis'!$C$114,"")</f>
        <v/>
      </c>
      <c r="H1264" s="338" t="str">
        <f>IF(ISNUMBER(E1264), IF(G1264&gt;'Bulk DivVar Analysis'!$D$116,"Pass","Fail"),"")</f>
        <v/>
      </c>
      <c r="I1264" s="338" t="str">
        <f t="shared" si="21"/>
        <v/>
      </c>
      <c r="J1264" s="339"/>
      <c r="K1264" s="339"/>
      <c r="L1264" s="339"/>
      <c r="M1264" s="339"/>
      <c r="N1264" s="339"/>
      <c r="O1264" s="339"/>
      <c r="P1264" s="339"/>
      <c r="Q1264" s="339"/>
    </row>
    <row r="1265" spans="1:17" ht="13.5" customHeight="1">
      <c r="A1265" s="481"/>
      <c r="B1265" s="481"/>
      <c r="C1265" s="481"/>
      <c r="D1265" s="481"/>
      <c r="E1265" s="481"/>
      <c r="F1265" s="339"/>
      <c r="G1265" s="340" t="str">
        <f>IF(ISNUMBER(E1265),E1265/'Bulk DivVar Analysis'!$C$114,"")</f>
        <v/>
      </c>
      <c r="H1265" s="338" t="str">
        <f>IF(ISNUMBER(E1265), IF(G1265&gt;'Bulk DivVar Analysis'!$D$116,"Pass","Fail"),"")</f>
        <v/>
      </c>
      <c r="I1265" s="338" t="str">
        <f t="shared" si="21"/>
        <v/>
      </c>
      <c r="J1265" s="339"/>
      <c r="K1265" s="339"/>
      <c r="L1265" s="339"/>
      <c r="M1265" s="339"/>
      <c r="N1265" s="339"/>
      <c r="O1265" s="339"/>
      <c r="P1265" s="339"/>
      <c r="Q1265" s="339"/>
    </row>
    <row r="1266" spans="1:17" ht="13.5" customHeight="1">
      <c r="A1266" s="481"/>
      <c r="B1266" s="481"/>
      <c r="C1266" s="481"/>
      <c r="D1266" s="481"/>
      <c r="E1266" s="481"/>
      <c r="F1266" s="339"/>
      <c r="G1266" s="340" t="str">
        <f>IF(ISNUMBER(E1266),E1266/'Bulk DivVar Analysis'!$C$114,"")</f>
        <v/>
      </c>
      <c r="H1266" s="338" t="str">
        <f>IF(ISNUMBER(E1266), IF(G1266&gt;'Bulk DivVar Analysis'!$D$116,"Pass","Fail"),"")</f>
        <v/>
      </c>
      <c r="I1266" s="338" t="str">
        <f t="shared" si="21"/>
        <v/>
      </c>
      <c r="J1266" s="339"/>
      <c r="K1266" s="339"/>
      <c r="L1266" s="339"/>
      <c r="M1266" s="339"/>
      <c r="N1266" s="339"/>
      <c r="O1266" s="339"/>
      <c r="P1266" s="339"/>
      <c r="Q1266" s="339"/>
    </row>
    <row r="1267" spans="1:17" ht="13.5" customHeight="1">
      <c r="A1267" s="481"/>
      <c r="B1267" s="481"/>
      <c r="C1267" s="481"/>
      <c r="D1267" s="481"/>
      <c r="E1267" s="481"/>
      <c r="F1267" s="339"/>
      <c r="G1267" s="340" t="str">
        <f>IF(ISNUMBER(E1267),E1267/'Bulk DivVar Analysis'!$C$114,"")</f>
        <v/>
      </c>
      <c r="H1267" s="338" t="str">
        <f>IF(ISNUMBER(E1267), IF(G1267&gt;'Bulk DivVar Analysis'!$D$116,"Pass","Fail"),"")</f>
        <v/>
      </c>
      <c r="I1267" s="338" t="str">
        <f t="shared" si="21"/>
        <v/>
      </c>
      <c r="J1267" s="339"/>
      <c r="K1267" s="339"/>
      <c r="L1267" s="339"/>
      <c r="M1267" s="339"/>
      <c r="N1267" s="339"/>
      <c r="O1267" s="339"/>
      <c r="P1267" s="339"/>
      <c r="Q1267" s="339"/>
    </row>
    <row r="1268" spans="1:17" ht="13.5" customHeight="1">
      <c r="A1268" s="481"/>
      <c r="B1268" s="481"/>
      <c r="C1268" s="481"/>
      <c r="D1268" s="481"/>
      <c r="E1268" s="481"/>
      <c r="F1268" s="339"/>
      <c r="G1268" s="340" t="str">
        <f>IF(ISNUMBER(E1268),E1268/'Bulk DivVar Analysis'!$C$114,"")</f>
        <v/>
      </c>
      <c r="H1268" s="338" t="str">
        <f>IF(ISNUMBER(E1268), IF(G1268&gt;'Bulk DivVar Analysis'!$D$116,"Pass","Fail"),"")</f>
        <v/>
      </c>
      <c r="I1268" s="338" t="str">
        <f t="shared" si="21"/>
        <v/>
      </c>
      <c r="J1268" s="339"/>
      <c r="K1268" s="339"/>
      <c r="L1268" s="339"/>
      <c r="M1268" s="339"/>
      <c r="N1268" s="339"/>
      <c r="O1268" s="339"/>
      <c r="P1268" s="339"/>
      <c r="Q1268" s="339"/>
    </row>
    <row r="1269" spans="1:17" ht="13.5" customHeight="1">
      <c r="A1269" s="481"/>
      <c r="B1269" s="481"/>
      <c r="C1269" s="481"/>
      <c r="D1269" s="481"/>
      <c r="E1269" s="481"/>
      <c r="F1269" s="339"/>
      <c r="G1269" s="340" t="str">
        <f>IF(ISNUMBER(E1269),E1269/'Bulk DivVar Analysis'!$C$114,"")</f>
        <v/>
      </c>
      <c r="H1269" s="338" t="str">
        <f>IF(ISNUMBER(E1269), IF(G1269&gt;'Bulk DivVar Analysis'!$D$116,"Pass","Fail"),"")</f>
        <v/>
      </c>
      <c r="I1269" s="338" t="str">
        <f t="shared" si="21"/>
        <v/>
      </c>
      <c r="J1269" s="339"/>
      <c r="K1269" s="339"/>
      <c r="L1269" s="339"/>
      <c r="M1269" s="339"/>
      <c r="N1269" s="339"/>
      <c r="O1269" s="339"/>
      <c r="P1269" s="339"/>
      <c r="Q1269" s="339"/>
    </row>
    <row r="1270" spans="1:17" ht="13.5" customHeight="1">
      <c r="A1270" s="481"/>
      <c r="B1270" s="481"/>
      <c r="C1270" s="481"/>
      <c r="D1270" s="481"/>
      <c r="E1270" s="481"/>
      <c r="F1270" s="339"/>
      <c r="G1270" s="340" t="str">
        <f>IF(ISNUMBER(E1270),E1270/'Bulk DivVar Analysis'!$C$114,"")</f>
        <v/>
      </c>
      <c r="H1270" s="338" t="str">
        <f>IF(ISNUMBER(E1270), IF(G1270&gt;'Bulk DivVar Analysis'!$D$116,"Pass","Fail"),"")</f>
        <v/>
      </c>
      <c r="I1270" s="338" t="str">
        <f t="shared" si="21"/>
        <v/>
      </c>
      <c r="J1270" s="339"/>
      <c r="K1270" s="339"/>
      <c r="L1270" s="339"/>
      <c r="M1270" s="339"/>
      <c r="N1270" s="339"/>
      <c r="O1270" s="339"/>
      <c r="P1270" s="339"/>
      <c r="Q1270" s="339"/>
    </row>
    <row r="1271" spans="1:17" ht="13.5" customHeight="1">
      <c r="A1271" s="481"/>
      <c r="B1271" s="481"/>
      <c r="C1271" s="481"/>
      <c r="D1271" s="481"/>
      <c r="E1271" s="481"/>
      <c r="F1271" s="339"/>
      <c r="G1271" s="340" t="str">
        <f>IF(ISNUMBER(E1271),E1271/'Bulk DivVar Analysis'!$C$114,"")</f>
        <v/>
      </c>
      <c r="H1271" s="338" t="str">
        <f>IF(ISNUMBER(E1271), IF(G1271&gt;'Bulk DivVar Analysis'!$D$116,"Pass","Fail"),"")</f>
        <v/>
      </c>
      <c r="I1271" s="338" t="str">
        <f t="shared" si="21"/>
        <v/>
      </c>
      <c r="J1271" s="339"/>
      <c r="K1271" s="339"/>
      <c r="L1271" s="339"/>
      <c r="M1271" s="339"/>
      <c r="N1271" s="339"/>
      <c r="O1271" s="339"/>
      <c r="P1271" s="339"/>
      <c r="Q1271" s="339"/>
    </row>
    <row r="1272" spans="1:17" ht="13.5" customHeight="1">
      <c r="A1272" s="481"/>
      <c r="B1272" s="481"/>
      <c r="C1272" s="481"/>
      <c r="D1272" s="481"/>
      <c r="E1272" s="481"/>
      <c r="F1272" s="339"/>
      <c r="G1272" s="340" t="str">
        <f>IF(ISNUMBER(E1272),E1272/'Bulk DivVar Analysis'!$C$114,"")</f>
        <v/>
      </c>
      <c r="H1272" s="338" t="str">
        <f>IF(ISNUMBER(E1272), IF(G1272&gt;'Bulk DivVar Analysis'!$D$116,"Pass","Fail"),"")</f>
        <v/>
      </c>
      <c r="I1272" s="338" t="str">
        <f t="shared" si="21"/>
        <v/>
      </c>
      <c r="J1272" s="339"/>
      <c r="K1272" s="339"/>
      <c r="L1272" s="339"/>
      <c r="M1272" s="339"/>
      <c r="N1272" s="339"/>
      <c r="O1272" s="339"/>
      <c r="P1272" s="339"/>
      <c r="Q1272" s="339"/>
    </row>
    <row r="1273" spans="1:17" ht="13.5" customHeight="1">
      <c r="A1273" s="481"/>
      <c r="B1273" s="481"/>
      <c r="C1273" s="481"/>
      <c r="D1273" s="481"/>
      <c r="E1273" s="481"/>
      <c r="F1273" s="339"/>
      <c r="G1273" s="340" t="str">
        <f>IF(ISNUMBER(E1273),E1273/'Bulk DivVar Analysis'!$C$114,"")</f>
        <v/>
      </c>
      <c r="H1273" s="338" t="str">
        <f>IF(ISNUMBER(E1273), IF(G1273&gt;'Bulk DivVar Analysis'!$D$116,"Pass","Fail"),"")</f>
        <v/>
      </c>
      <c r="I1273" s="338" t="str">
        <f t="shared" si="21"/>
        <v/>
      </c>
      <c r="J1273" s="339"/>
      <c r="K1273" s="339"/>
      <c r="L1273" s="339"/>
      <c r="M1273" s="339"/>
      <c r="N1273" s="339"/>
      <c r="O1273" s="339"/>
      <c r="P1273" s="339"/>
      <c r="Q1273" s="339"/>
    </row>
    <row r="1274" spans="1:17" ht="13.5" customHeight="1">
      <c r="A1274" s="481"/>
      <c r="B1274" s="481"/>
      <c r="C1274" s="481"/>
      <c r="D1274" s="481"/>
      <c r="E1274" s="481"/>
      <c r="F1274" s="339"/>
      <c r="G1274" s="340" t="str">
        <f>IF(ISNUMBER(E1274),E1274/'Bulk DivVar Analysis'!$C$114,"")</f>
        <v/>
      </c>
      <c r="H1274" s="338" t="str">
        <f>IF(ISNUMBER(E1274), IF(G1274&gt;'Bulk DivVar Analysis'!$D$116,"Pass","Fail"),"")</f>
        <v/>
      </c>
      <c r="I1274" s="338" t="str">
        <f t="shared" si="21"/>
        <v/>
      </c>
      <c r="J1274" s="339"/>
      <c r="K1274" s="339"/>
      <c r="L1274" s="339"/>
      <c r="M1274" s="339"/>
      <c r="N1274" s="339"/>
      <c r="O1274" s="339"/>
      <c r="P1274" s="339"/>
      <c r="Q1274" s="339"/>
    </row>
    <row r="1275" spans="1:17" ht="13.5" customHeight="1">
      <c r="A1275" s="481"/>
      <c r="B1275" s="481"/>
      <c r="C1275" s="481"/>
      <c r="D1275" s="481"/>
      <c r="E1275" s="481"/>
      <c r="F1275" s="339"/>
      <c r="G1275" s="340" t="str">
        <f>IF(ISNUMBER(E1275),E1275/'Bulk DivVar Analysis'!$C$114,"")</f>
        <v/>
      </c>
      <c r="H1275" s="338" t="str">
        <f>IF(ISNUMBER(E1275), IF(G1275&gt;'Bulk DivVar Analysis'!$D$116,"Pass","Fail"),"")</f>
        <v/>
      </c>
      <c r="I1275" s="338" t="str">
        <f t="shared" si="21"/>
        <v/>
      </c>
      <c r="J1275" s="339"/>
      <c r="K1275" s="339"/>
      <c r="L1275" s="339"/>
      <c r="M1275" s="339"/>
      <c r="N1275" s="339"/>
      <c r="O1275" s="339"/>
      <c r="P1275" s="339"/>
      <c r="Q1275" s="339"/>
    </row>
    <row r="1276" spans="1:17" ht="13.5" customHeight="1">
      <c r="A1276" s="481"/>
      <c r="B1276" s="481"/>
      <c r="C1276" s="481"/>
      <c r="D1276" s="481"/>
      <c r="E1276" s="481"/>
      <c r="F1276" s="339"/>
      <c r="G1276" s="340" t="str">
        <f>IF(ISNUMBER(E1276),E1276/'Bulk DivVar Analysis'!$C$114,"")</f>
        <v/>
      </c>
      <c r="H1276" s="338" t="str">
        <f>IF(ISNUMBER(E1276), IF(G1276&gt;'Bulk DivVar Analysis'!$D$116,"Pass","Fail"),"")</f>
        <v/>
      </c>
      <c r="I1276" s="338" t="str">
        <f t="shared" si="21"/>
        <v/>
      </c>
      <c r="J1276" s="339"/>
      <c r="K1276" s="339"/>
      <c r="L1276" s="339"/>
      <c r="M1276" s="339"/>
      <c r="N1276" s="339"/>
      <c r="O1276" s="339"/>
      <c r="P1276" s="339"/>
      <c r="Q1276" s="339"/>
    </row>
    <row r="1277" spans="1:17" ht="13.5" customHeight="1">
      <c r="A1277" s="481"/>
      <c r="B1277" s="481"/>
      <c r="C1277" s="481"/>
      <c r="D1277" s="481"/>
      <c r="E1277" s="481"/>
      <c r="F1277" s="339"/>
      <c r="G1277" s="340" t="str">
        <f>IF(ISNUMBER(E1277),E1277/'Bulk DivVar Analysis'!$C$114,"")</f>
        <v/>
      </c>
      <c r="H1277" s="338" t="str">
        <f>IF(ISNUMBER(E1277), IF(G1277&gt;'Bulk DivVar Analysis'!$D$116,"Pass","Fail"),"")</f>
        <v/>
      </c>
      <c r="I1277" s="338" t="str">
        <f t="shared" si="21"/>
        <v/>
      </c>
      <c r="J1277" s="339"/>
      <c r="K1277" s="339"/>
      <c r="L1277" s="339"/>
      <c r="M1277" s="339"/>
      <c r="N1277" s="339"/>
      <c r="O1277" s="339"/>
      <c r="P1277" s="339"/>
      <c r="Q1277" s="339"/>
    </row>
    <row r="1278" spans="1:17" ht="13.5" customHeight="1">
      <c r="A1278" s="481"/>
      <c r="B1278" s="481"/>
      <c r="C1278" s="481"/>
      <c r="D1278" s="481"/>
      <c r="E1278" s="481"/>
      <c r="F1278" s="339"/>
      <c r="G1278" s="340" t="str">
        <f>IF(ISNUMBER(E1278),E1278/'Bulk DivVar Analysis'!$C$114,"")</f>
        <v/>
      </c>
      <c r="H1278" s="338" t="str">
        <f>IF(ISNUMBER(E1278), IF(G1278&gt;'Bulk DivVar Analysis'!$D$116,"Pass","Fail"),"")</f>
        <v/>
      </c>
      <c r="I1278" s="338" t="str">
        <f t="shared" si="21"/>
        <v/>
      </c>
      <c r="J1278" s="339"/>
      <c r="K1278" s="339"/>
      <c r="L1278" s="339"/>
      <c r="M1278" s="339"/>
      <c r="N1278" s="339"/>
      <c r="O1278" s="339"/>
      <c r="P1278" s="339"/>
      <c r="Q1278" s="339"/>
    </row>
    <row r="1279" spans="1:17" ht="13.5" customHeight="1">
      <c r="A1279" s="481"/>
      <c r="B1279" s="481"/>
      <c r="C1279" s="481"/>
      <c r="D1279" s="481"/>
      <c r="E1279" s="481"/>
      <c r="F1279" s="339"/>
      <c r="G1279" s="340" t="str">
        <f>IF(ISNUMBER(E1279),E1279/'Bulk DivVar Analysis'!$C$114,"")</f>
        <v/>
      </c>
      <c r="H1279" s="338" t="str">
        <f>IF(ISNUMBER(E1279), IF(G1279&gt;'Bulk DivVar Analysis'!$D$116,"Pass","Fail"),"")</f>
        <v/>
      </c>
      <c r="I1279" s="338" t="str">
        <f t="shared" si="21"/>
        <v/>
      </c>
      <c r="J1279" s="339"/>
      <c r="K1279" s="339"/>
      <c r="L1279" s="339"/>
      <c r="M1279" s="339"/>
      <c r="N1279" s="339"/>
      <c r="O1279" s="339"/>
      <c r="P1279" s="339"/>
      <c r="Q1279" s="339"/>
    </row>
    <row r="1280" spans="1:17" ht="13.5" customHeight="1">
      <c r="A1280" s="481"/>
      <c r="B1280" s="481"/>
      <c r="C1280" s="481"/>
      <c r="D1280" s="481"/>
      <c r="E1280" s="481"/>
      <c r="F1280" s="339"/>
      <c r="G1280" s="340" t="str">
        <f>IF(ISNUMBER(E1280),E1280/'Bulk DivVar Analysis'!$C$114,"")</f>
        <v/>
      </c>
      <c r="H1280" s="338" t="str">
        <f>IF(ISNUMBER(E1280), IF(G1280&gt;'Bulk DivVar Analysis'!$D$116,"Pass","Fail"),"")</f>
        <v/>
      </c>
      <c r="I1280" s="338" t="str">
        <f t="shared" si="21"/>
        <v/>
      </c>
      <c r="J1280" s="339"/>
      <c r="K1280" s="339"/>
      <c r="L1280" s="339"/>
      <c r="M1280" s="339"/>
      <c r="N1280" s="339"/>
      <c r="O1280" s="339"/>
      <c r="P1280" s="339"/>
      <c r="Q1280" s="339"/>
    </row>
    <row r="1281" spans="1:17" ht="13.5" customHeight="1">
      <c r="A1281" s="481"/>
      <c r="B1281" s="481"/>
      <c r="C1281" s="481"/>
      <c r="D1281" s="481"/>
      <c r="E1281" s="481"/>
      <c r="F1281" s="339"/>
      <c r="G1281" s="340" t="str">
        <f>IF(ISNUMBER(E1281),E1281/'Bulk DivVar Analysis'!$C$114,"")</f>
        <v/>
      </c>
      <c r="H1281" s="338" t="str">
        <f>IF(ISNUMBER(E1281), IF(G1281&gt;'Bulk DivVar Analysis'!$D$116,"Pass","Fail"),"")</f>
        <v/>
      </c>
      <c r="I1281" s="338" t="str">
        <f t="shared" si="21"/>
        <v/>
      </c>
      <c r="J1281" s="339"/>
      <c r="K1281" s="339"/>
      <c r="L1281" s="339"/>
      <c r="M1281" s="339"/>
      <c r="N1281" s="339"/>
      <c r="O1281" s="339"/>
      <c r="P1281" s="339"/>
      <c r="Q1281" s="339"/>
    </row>
    <row r="1282" spans="1:17" ht="13.5" customHeight="1">
      <c r="A1282" s="481"/>
      <c r="B1282" s="481"/>
      <c r="C1282" s="481"/>
      <c r="D1282" s="481"/>
      <c r="E1282" s="481"/>
      <c r="F1282" s="339"/>
      <c r="G1282" s="340" t="str">
        <f>IF(ISNUMBER(E1282),E1282/'Bulk DivVar Analysis'!$C$114,"")</f>
        <v/>
      </c>
      <c r="H1282" s="338" t="str">
        <f>IF(ISNUMBER(E1282), IF(G1282&gt;'Bulk DivVar Analysis'!$D$116,"Pass","Fail"),"")</f>
        <v/>
      </c>
      <c r="I1282" s="338" t="str">
        <f t="shared" si="21"/>
        <v/>
      </c>
      <c r="J1282" s="339"/>
      <c r="K1282" s="339"/>
      <c r="L1282" s="339"/>
      <c r="M1282" s="339"/>
      <c r="N1282" s="339"/>
      <c r="O1282" s="339"/>
      <c r="P1282" s="339"/>
      <c r="Q1282" s="339"/>
    </row>
    <row r="1283" spans="1:17" ht="13.5" customHeight="1">
      <c r="A1283" s="481"/>
      <c r="B1283" s="481"/>
      <c r="C1283" s="481"/>
      <c r="D1283" s="481"/>
      <c r="E1283" s="481"/>
      <c r="F1283" s="339"/>
      <c r="G1283" s="340" t="str">
        <f>IF(ISNUMBER(E1283),E1283/'Bulk DivVar Analysis'!$C$114,"")</f>
        <v/>
      </c>
      <c r="H1283" s="338" t="str">
        <f>IF(ISNUMBER(E1283), IF(G1283&gt;'Bulk DivVar Analysis'!$D$116,"Pass","Fail"),"")</f>
        <v/>
      </c>
      <c r="I1283" s="338" t="str">
        <f t="shared" ref="I1283:I1346" si="22">_xlfn.TEXTJOIN("_",TRUE,B1283,C1283)</f>
        <v/>
      </c>
      <c r="J1283" s="339"/>
      <c r="K1283" s="339"/>
      <c r="L1283" s="339"/>
      <c r="M1283" s="339"/>
      <c r="N1283" s="339"/>
      <c r="O1283" s="339"/>
      <c r="P1283" s="339"/>
      <c r="Q1283" s="339"/>
    </row>
    <row r="1284" spans="1:17" ht="13.5" customHeight="1">
      <c r="A1284" s="481"/>
      <c r="B1284" s="481"/>
      <c r="C1284" s="481"/>
      <c r="D1284" s="481"/>
      <c r="E1284" s="481"/>
      <c r="F1284" s="339"/>
      <c r="G1284" s="340" t="str">
        <f>IF(ISNUMBER(E1284),E1284/'Bulk DivVar Analysis'!$C$114,"")</f>
        <v/>
      </c>
      <c r="H1284" s="338" t="str">
        <f>IF(ISNUMBER(E1284), IF(G1284&gt;'Bulk DivVar Analysis'!$D$116,"Pass","Fail"),"")</f>
        <v/>
      </c>
      <c r="I1284" s="338" t="str">
        <f t="shared" si="22"/>
        <v/>
      </c>
      <c r="J1284" s="339"/>
      <c r="K1284" s="339"/>
      <c r="L1284" s="339"/>
      <c r="M1284" s="339"/>
      <c r="N1284" s="339"/>
      <c r="O1284" s="339"/>
      <c r="P1284" s="339"/>
      <c r="Q1284" s="339"/>
    </row>
    <row r="1285" spans="1:17" ht="13.5" customHeight="1">
      <c r="A1285" s="481"/>
      <c r="B1285" s="481"/>
      <c r="C1285" s="481"/>
      <c r="D1285" s="481"/>
      <c r="E1285" s="481"/>
      <c r="F1285" s="339"/>
      <c r="G1285" s="340" t="str">
        <f>IF(ISNUMBER(E1285),E1285/'Bulk DivVar Analysis'!$C$114,"")</f>
        <v/>
      </c>
      <c r="H1285" s="338" t="str">
        <f>IF(ISNUMBER(E1285), IF(G1285&gt;'Bulk DivVar Analysis'!$D$116,"Pass","Fail"),"")</f>
        <v/>
      </c>
      <c r="I1285" s="338" t="str">
        <f t="shared" si="22"/>
        <v/>
      </c>
      <c r="J1285" s="339"/>
      <c r="K1285" s="339"/>
      <c r="L1285" s="339"/>
      <c r="M1285" s="339"/>
      <c r="N1285" s="339"/>
      <c r="O1285" s="339"/>
      <c r="P1285" s="339"/>
      <c r="Q1285" s="339"/>
    </row>
    <row r="1286" spans="1:17" ht="13.5" customHeight="1">
      <c r="A1286" s="481"/>
      <c r="B1286" s="481"/>
      <c r="C1286" s="481"/>
      <c r="D1286" s="481"/>
      <c r="E1286" s="481"/>
      <c r="F1286" s="339"/>
      <c r="G1286" s="340" t="str">
        <f>IF(ISNUMBER(E1286),E1286/'Bulk DivVar Analysis'!$C$114,"")</f>
        <v/>
      </c>
      <c r="H1286" s="338" t="str">
        <f>IF(ISNUMBER(E1286), IF(G1286&gt;'Bulk DivVar Analysis'!$D$116,"Pass","Fail"),"")</f>
        <v/>
      </c>
      <c r="I1286" s="338" t="str">
        <f t="shared" si="22"/>
        <v/>
      </c>
      <c r="J1286" s="339"/>
      <c r="K1286" s="339"/>
      <c r="L1286" s="339"/>
      <c r="M1286" s="339"/>
      <c r="N1286" s="339"/>
      <c r="O1286" s="339"/>
      <c r="P1286" s="339"/>
      <c r="Q1286" s="339"/>
    </row>
    <row r="1287" spans="1:17" ht="13.5" customHeight="1">
      <c r="A1287" s="481"/>
      <c r="B1287" s="481"/>
      <c r="C1287" s="481"/>
      <c r="D1287" s="481"/>
      <c r="E1287" s="481"/>
      <c r="F1287" s="339"/>
      <c r="G1287" s="340" t="str">
        <f>IF(ISNUMBER(E1287),E1287/'Bulk DivVar Analysis'!$C$114,"")</f>
        <v/>
      </c>
      <c r="H1287" s="338" t="str">
        <f>IF(ISNUMBER(E1287), IF(G1287&gt;'Bulk DivVar Analysis'!$D$116,"Pass","Fail"),"")</f>
        <v/>
      </c>
      <c r="I1287" s="338" t="str">
        <f t="shared" si="22"/>
        <v/>
      </c>
      <c r="J1287" s="339"/>
      <c r="K1287" s="339"/>
      <c r="L1287" s="339"/>
      <c r="M1287" s="339"/>
      <c r="N1287" s="339"/>
      <c r="O1287" s="339"/>
      <c r="P1287" s="339"/>
      <c r="Q1287" s="339"/>
    </row>
    <row r="1288" spans="1:17" ht="13.5" customHeight="1">
      <c r="A1288" s="481"/>
      <c r="B1288" s="481"/>
      <c r="C1288" s="481"/>
      <c r="D1288" s="481"/>
      <c r="E1288" s="481"/>
      <c r="F1288" s="339"/>
      <c r="G1288" s="340" t="str">
        <f>IF(ISNUMBER(E1288),E1288/'Bulk DivVar Analysis'!$C$114,"")</f>
        <v/>
      </c>
      <c r="H1288" s="338" t="str">
        <f>IF(ISNUMBER(E1288), IF(G1288&gt;'Bulk DivVar Analysis'!$D$116,"Pass","Fail"),"")</f>
        <v/>
      </c>
      <c r="I1288" s="338" t="str">
        <f t="shared" si="22"/>
        <v/>
      </c>
      <c r="J1288" s="339"/>
      <c r="K1288" s="339"/>
      <c r="L1288" s="339"/>
      <c r="M1288" s="339"/>
      <c r="N1288" s="339"/>
      <c r="O1288" s="339"/>
      <c r="P1288" s="339"/>
      <c r="Q1288" s="339"/>
    </row>
    <row r="1289" spans="1:17" ht="13.5" customHeight="1">
      <c r="A1289" s="481"/>
      <c r="B1289" s="481"/>
      <c r="C1289" s="481"/>
      <c r="D1289" s="481"/>
      <c r="E1289" s="481"/>
      <c r="F1289" s="339"/>
      <c r="G1289" s="340" t="str">
        <f>IF(ISNUMBER(E1289),E1289/'Bulk DivVar Analysis'!$C$114,"")</f>
        <v/>
      </c>
      <c r="H1289" s="338" t="str">
        <f>IF(ISNUMBER(E1289), IF(G1289&gt;'Bulk DivVar Analysis'!$D$116,"Pass","Fail"),"")</f>
        <v/>
      </c>
      <c r="I1289" s="338" t="str">
        <f t="shared" si="22"/>
        <v/>
      </c>
      <c r="J1289" s="339"/>
      <c r="K1289" s="339"/>
      <c r="L1289" s="339"/>
      <c r="M1289" s="339"/>
      <c r="N1289" s="339"/>
      <c r="O1289" s="339"/>
      <c r="P1289" s="339"/>
      <c r="Q1289" s="339"/>
    </row>
    <row r="1290" spans="1:17" ht="13.5" customHeight="1">
      <c r="A1290" s="481"/>
      <c r="B1290" s="481"/>
      <c r="C1290" s="481"/>
      <c r="D1290" s="481"/>
      <c r="E1290" s="481"/>
      <c r="F1290" s="339"/>
      <c r="G1290" s="340" t="str">
        <f>IF(ISNUMBER(E1290),E1290/'Bulk DivVar Analysis'!$C$114,"")</f>
        <v/>
      </c>
      <c r="H1290" s="338" t="str">
        <f>IF(ISNUMBER(E1290), IF(G1290&gt;'Bulk DivVar Analysis'!$D$116,"Pass","Fail"),"")</f>
        <v/>
      </c>
      <c r="I1290" s="338" t="str">
        <f t="shared" si="22"/>
        <v/>
      </c>
      <c r="J1290" s="339"/>
      <c r="K1290" s="339"/>
      <c r="L1290" s="339"/>
      <c r="M1290" s="339"/>
      <c r="N1290" s="339"/>
      <c r="O1290" s="339"/>
      <c r="P1290" s="339"/>
      <c r="Q1290" s="339"/>
    </row>
    <row r="1291" spans="1:17" ht="13.5" customHeight="1">
      <c r="A1291" s="481"/>
      <c r="B1291" s="481"/>
      <c r="C1291" s="481"/>
      <c r="D1291" s="481"/>
      <c r="E1291" s="481"/>
      <c r="F1291" s="339"/>
      <c r="G1291" s="340" t="str">
        <f>IF(ISNUMBER(E1291),E1291/'Bulk DivVar Analysis'!$C$114,"")</f>
        <v/>
      </c>
      <c r="H1291" s="338" t="str">
        <f>IF(ISNUMBER(E1291), IF(G1291&gt;'Bulk DivVar Analysis'!$D$116,"Pass","Fail"),"")</f>
        <v/>
      </c>
      <c r="I1291" s="338" t="str">
        <f t="shared" si="22"/>
        <v/>
      </c>
      <c r="J1291" s="339"/>
      <c r="K1291" s="339"/>
      <c r="L1291" s="339"/>
      <c r="M1291" s="339"/>
      <c r="N1291" s="339"/>
      <c r="O1291" s="339"/>
      <c r="P1291" s="339"/>
      <c r="Q1291" s="339"/>
    </row>
    <row r="1292" spans="1:17" ht="13.5" customHeight="1">
      <c r="A1292" s="481"/>
      <c r="B1292" s="481"/>
      <c r="C1292" s="481"/>
      <c r="D1292" s="481"/>
      <c r="E1292" s="481"/>
      <c r="F1292" s="339"/>
      <c r="G1292" s="340" t="str">
        <f>IF(ISNUMBER(E1292),E1292/'Bulk DivVar Analysis'!$C$114,"")</f>
        <v/>
      </c>
      <c r="H1292" s="338" t="str">
        <f>IF(ISNUMBER(E1292), IF(G1292&gt;'Bulk DivVar Analysis'!$D$116,"Pass","Fail"),"")</f>
        <v/>
      </c>
      <c r="I1292" s="338" t="str">
        <f t="shared" si="22"/>
        <v/>
      </c>
      <c r="J1292" s="339"/>
      <c r="K1292" s="339"/>
      <c r="L1292" s="339"/>
      <c r="M1292" s="339"/>
      <c r="N1292" s="339"/>
      <c r="O1292" s="339"/>
      <c r="P1292" s="339"/>
      <c r="Q1292" s="339"/>
    </row>
    <row r="1293" spans="1:17" ht="13.5" customHeight="1">
      <c r="A1293" s="481"/>
      <c r="B1293" s="481"/>
      <c r="C1293" s="481"/>
      <c r="D1293" s="481"/>
      <c r="E1293" s="481"/>
      <c r="F1293" s="339"/>
      <c r="G1293" s="340" t="str">
        <f>IF(ISNUMBER(E1293),E1293/'Bulk DivVar Analysis'!$C$114,"")</f>
        <v/>
      </c>
      <c r="H1293" s="338" t="str">
        <f>IF(ISNUMBER(E1293), IF(G1293&gt;'Bulk DivVar Analysis'!$D$116,"Pass","Fail"),"")</f>
        <v/>
      </c>
      <c r="I1293" s="338" t="str">
        <f t="shared" si="22"/>
        <v/>
      </c>
      <c r="J1293" s="339"/>
      <c r="K1293" s="339"/>
      <c r="L1293" s="339"/>
      <c r="M1293" s="339"/>
      <c r="N1293" s="339"/>
      <c r="O1293" s="339"/>
      <c r="P1293" s="339"/>
      <c r="Q1293" s="339"/>
    </row>
    <row r="1294" spans="1:17" ht="13.5" customHeight="1">
      <c r="A1294" s="481"/>
      <c r="B1294" s="481"/>
      <c r="C1294" s="481"/>
      <c r="D1294" s="481"/>
      <c r="E1294" s="481"/>
      <c r="F1294" s="339"/>
      <c r="G1294" s="340" t="str">
        <f>IF(ISNUMBER(E1294),E1294/'Bulk DivVar Analysis'!$C$114,"")</f>
        <v/>
      </c>
      <c r="H1294" s="338" t="str">
        <f>IF(ISNUMBER(E1294), IF(G1294&gt;'Bulk DivVar Analysis'!$D$116,"Pass","Fail"),"")</f>
        <v/>
      </c>
      <c r="I1294" s="338" t="str">
        <f t="shared" si="22"/>
        <v/>
      </c>
      <c r="J1294" s="339"/>
      <c r="K1294" s="339"/>
      <c r="L1294" s="339"/>
      <c r="M1294" s="339"/>
      <c r="N1294" s="339"/>
      <c r="O1294" s="339"/>
      <c r="P1294" s="339"/>
      <c r="Q1294" s="339"/>
    </row>
    <row r="1295" spans="1:17" ht="13.5" customHeight="1">
      <c r="A1295" s="481"/>
      <c r="B1295" s="481"/>
      <c r="C1295" s="481"/>
      <c r="D1295" s="481"/>
      <c r="E1295" s="481"/>
      <c r="F1295" s="339"/>
      <c r="G1295" s="340" t="str">
        <f>IF(ISNUMBER(E1295),E1295/'Bulk DivVar Analysis'!$C$114,"")</f>
        <v/>
      </c>
      <c r="H1295" s="338" t="str">
        <f>IF(ISNUMBER(E1295), IF(G1295&gt;'Bulk DivVar Analysis'!$D$116,"Pass","Fail"),"")</f>
        <v/>
      </c>
      <c r="I1295" s="338" t="str">
        <f t="shared" si="22"/>
        <v/>
      </c>
      <c r="J1295" s="339"/>
      <c r="K1295" s="339"/>
      <c r="L1295" s="339"/>
      <c r="M1295" s="339"/>
      <c r="N1295" s="339"/>
      <c r="O1295" s="339"/>
      <c r="P1295" s="339"/>
      <c r="Q1295" s="339"/>
    </row>
    <row r="1296" spans="1:17" ht="13.5" customHeight="1">
      <c r="A1296" s="481"/>
      <c r="B1296" s="481"/>
      <c r="C1296" s="481"/>
      <c r="D1296" s="481"/>
      <c r="E1296" s="481"/>
      <c r="F1296" s="339"/>
      <c r="G1296" s="340" t="str">
        <f>IF(ISNUMBER(E1296),E1296/'Bulk DivVar Analysis'!$C$114,"")</f>
        <v/>
      </c>
      <c r="H1296" s="338" t="str">
        <f>IF(ISNUMBER(E1296), IF(G1296&gt;'Bulk DivVar Analysis'!$D$116,"Pass","Fail"),"")</f>
        <v/>
      </c>
      <c r="I1296" s="338" t="str">
        <f t="shared" si="22"/>
        <v/>
      </c>
      <c r="J1296" s="339"/>
      <c r="K1296" s="339"/>
      <c r="L1296" s="339"/>
      <c r="M1296" s="339"/>
      <c r="N1296" s="339"/>
      <c r="O1296" s="339"/>
      <c r="P1296" s="339"/>
      <c r="Q1296" s="339"/>
    </row>
    <row r="1297" spans="1:17" ht="13.5" customHeight="1">
      <c r="A1297" s="481"/>
      <c r="B1297" s="481"/>
      <c r="C1297" s="481"/>
      <c r="D1297" s="481"/>
      <c r="E1297" s="481"/>
      <c r="F1297" s="339"/>
      <c r="G1297" s="340" t="str">
        <f>IF(ISNUMBER(E1297),E1297/'Bulk DivVar Analysis'!$C$114,"")</f>
        <v/>
      </c>
      <c r="H1297" s="338" t="str">
        <f>IF(ISNUMBER(E1297), IF(G1297&gt;'Bulk DivVar Analysis'!$D$116,"Pass","Fail"),"")</f>
        <v/>
      </c>
      <c r="I1297" s="338" t="str">
        <f t="shared" si="22"/>
        <v/>
      </c>
      <c r="J1297" s="339"/>
      <c r="K1297" s="339"/>
      <c r="L1297" s="339"/>
      <c r="M1297" s="339"/>
      <c r="N1297" s="339"/>
      <c r="O1297" s="339"/>
      <c r="P1297" s="339"/>
      <c r="Q1297" s="339"/>
    </row>
    <row r="1298" spans="1:17" ht="13.5" customHeight="1">
      <c r="A1298" s="481"/>
      <c r="B1298" s="481"/>
      <c r="C1298" s="481"/>
      <c r="D1298" s="481"/>
      <c r="E1298" s="481"/>
      <c r="F1298" s="339"/>
      <c r="G1298" s="340" t="str">
        <f>IF(ISNUMBER(E1298),E1298/'Bulk DivVar Analysis'!$C$114,"")</f>
        <v/>
      </c>
      <c r="H1298" s="338" t="str">
        <f>IF(ISNUMBER(E1298), IF(G1298&gt;'Bulk DivVar Analysis'!$D$116,"Pass","Fail"),"")</f>
        <v/>
      </c>
      <c r="I1298" s="338" t="str">
        <f t="shared" si="22"/>
        <v/>
      </c>
      <c r="J1298" s="339"/>
      <c r="K1298" s="339"/>
      <c r="L1298" s="339"/>
      <c r="M1298" s="339"/>
      <c r="N1298" s="339"/>
      <c r="O1298" s="339"/>
      <c r="P1298" s="339"/>
      <c r="Q1298" s="339"/>
    </row>
    <row r="1299" spans="1:17" ht="13.5" customHeight="1">
      <c r="A1299" s="481"/>
      <c r="B1299" s="481"/>
      <c r="C1299" s="481"/>
      <c r="D1299" s="481"/>
      <c r="E1299" s="481"/>
      <c r="F1299" s="339"/>
      <c r="G1299" s="340" t="str">
        <f>IF(ISNUMBER(E1299),E1299/'Bulk DivVar Analysis'!$C$114,"")</f>
        <v/>
      </c>
      <c r="H1299" s="338" t="str">
        <f>IF(ISNUMBER(E1299), IF(G1299&gt;'Bulk DivVar Analysis'!$D$116,"Pass","Fail"),"")</f>
        <v/>
      </c>
      <c r="I1299" s="338" t="str">
        <f t="shared" si="22"/>
        <v/>
      </c>
      <c r="J1299" s="339"/>
      <c r="K1299" s="339"/>
      <c r="L1299" s="339"/>
      <c r="M1299" s="339"/>
      <c r="N1299" s="339"/>
      <c r="O1299" s="339"/>
      <c r="P1299" s="339"/>
      <c r="Q1299" s="339"/>
    </row>
    <row r="1300" spans="1:17" ht="13.5" customHeight="1">
      <c r="A1300" s="481"/>
      <c r="B1300" s="481"/>
      <c r="C1300" s="481"/>
      <c r="D1300" s="481"/>
      <c r="E1300" s="481"/>
      <c r="F1300" s="339"/>
      <c r="G1300" s="340" t="str">
        <f>IF(ISNUMBER(E1300),E1300/'Bulk DivVar Analysis'!$C$114,"")</f>
        <v/>
      </c>
      <c r="H1300" s="338" t="str">
        <f>IF(ISNUMBER(E1300), IF(G1300&gt;'Bulk DivVar Analysis'!$D$116,"Pass","Fail"),"")</f>
        <v/>
      </c>
      <c r="I1300" s="338" t="str">
        <f t="shared" si="22"/>
        <v/>
      </c>
      <c r="J1300" s="339"/>
      <c r="K1300" s="339"/>
      <c r="L1300" s="339"/>
      <c r="M1300" s="339"/>
      <c r="N1300" s="339"/>
      <c r="O1300" s="339"/>
      <c r="P1300" s="339"/>
      <c r="Q1300" s="339"/>
    </row>
    <row r="1301" spans="1:17" ht="13.5" customHeight="1">
      <c r="A1301" s="481"/>
      <c r="B1301" s="481"/>
      <c r="C1301" s="481"/>
      <c r="D1301" s="481"/>
      <c r="E1301" s="481"/>
      <c r="F1301" s="339"/>
      <c r="G1301" s="340" t="str">
        <f>IF(ISNUMBER(E1301),E1301/'Bulk DivVar Analysis'!$C$114,"")</f>
        <v/>
      </c>
      <c r="H1301" s="338" t="str">
        <f>IF(ISNUMBER(E1301), IF(G1301&gt;'Bulk DivVar Analysis'!$D$116,"Pass","Fail"),"")</f>
        <v/>
      </c>
      <c r="I1301" s="338" t="str">
        <f t="shared" si="22"/>
        <v/>
      </c>
      <c r="J1301" s="339"/>
      <c r="K1301" s="339"/>
      <c r="L1301" s="339"/>
      <c r="M1301" s="339"/>
      <c r="N1301" s="339"/>
      <c r="O1301" s="339"/>
      <c r="P1301" s="339"/>
      <c r="Q1301" s="339"/>
    </row>
    <row r="1302" spans="1:17" ht="13.5" customHeight="1">
      <c r="A1302" s="481"/>
      <c r="B1302" s="481"/>
      <c r="C1302" s="481"/>
      <c r="D1302" s="481"/>
      <c r="E1302" s="481"/>
      <c r="F1302" s="339"/>
      <c r="G1302" s="340" t="str">
        <f>IF(ISNUMBER(E1302),E1302/'Bulk DivVar Analysis'!$C$114,"")</f>
        <v/>
      </c>
      <c r="H1302" s="338" t="str">
        <f>IF(ISNUMBER(E1302), IF(G1302&gt;'Bulk DivVar Analysis'!$D$116,"Pass","Fail"),"")</f>
        <v/>
      </c>
      <c r="I1302" s="338" t="str">
        <f t="shared" si="22"/>
        <v/>
      </c>
      <c r="J1302" s="339"/>
      <c r="K1302" s="339"/>
      <c r="L1302" s="339"/>
      <c r="M1302" s="339"/>
      <c r="N1302" s="339"/>
      <c r="O1302" s="339"/>
      <c r="P1302" s="339"/>
      <c r="Q1302" s="339"/>
    </row>
    <row r="1303" spans="1:17" ht="13.5" customHeight="1">
      <c r="A1303" s="481"/>
      <c r="B1303" s="481"/>
      <c r="C1303" s="481"/>
      <c r="D1303" s="481"/>
      <c r="E1303" s="481"/>
      <c r="F1303" s="339"/>
      <c r="G1303" s="340" t="str">
        <f>IF(ISNUMBER(E1303),E1303/'Bulk DivVar Analysis'!$C$114,"")</f>
        <v/>
      </c>
      <c r="H1303" s="338" t="str">
        <f>IF(ISNUMBER(E1303), IF(G1303&gt;'Bulk DivVar Analysis'!$D$116,"Pass","Fail"),"")</f>
        <v/>
      </c>
      <c r="I1303" s="338" t="str">
        <f t="shared" si="22"/>
        <v/>
      </c>
      <c r="J1303" s="339"/>
      <c r="K1303" s="339"/>
      <c r="L1303" s="339"/>
      <c r="M1303" s="339"/>
      <c r="N1303" s="339"/>
      <c r="O1303" s="339"/>
      <c r="P1303" s="339"/>
      <c r="Q1303" s="339"/>
    </row>
    <row r="1304" spans="1:17" ht="13.5" customHeight="1">
      <c r="A1304" s="481"/>
      <c r="B1304" s="481"/>
      <c r="C1304" s="481"/>
      <c r="D1304" s="481"/>
      <c r="E1304" s="481"/>
      <c r="F1304" s="339"/>
      <c r="G1304" s="340" t="str">
        <f>IF(ISNUMBER(E1304),E1304/'Bulk DivVar Analysis'!$C$114,"")</f>
        <v/>
      </c>
      <c r="H1304" s="338" t="str">
        <f>IF(ISNUMBER(E1304), IF(G1304&gt;'Bulk DivVar Analysis'!$D$116,"Pass","Fail"),"")</f>
        <v/>
      </c>
      <c r="I1304" s="338" t="str">
        <f t="shared" si="22"/>
        <v/>
      </c>
      <c r="J1304" s="339"/>
      <c r="K1304" s="339"/>
      <c r="L1304" s="339"/>
      <c r="M1304" s="339"/>
      <c r="N1304" s="339"/>
      <c r="O1304" s="339"/>
      <c r="P1304" s="339"/>
      <c r="Q1304" s="339"/>
    </row>
    <row r="1305" spans="1:17" ht="13.5" customHeight="1">
      <c r="A1305" s="481"/>
      <c r="B1305" s="481"/>
      <c r="C1305" s="481"/>
      <c r="D1305" s="481"/>
      <c r="E1305" s="481"/>
      <c r="F1305" s="339"/>
      <c r="G1305" s="340" t="str">
        <f>IF(ISNUMBER(E1305),E1305/'Bulk DivVar Analysis'!$C$114,"")</f>
        <v/>
      </c>
      <c r="H1305" s="338" t="str">
        <f>IF(ISNUMBER(E1305), IF(G1305&gt;'Bulk DivVar Analysis'!$D$116,"Pass","Fail"),"")</f>
        <v/>
      </c>
      <c r="I1305" s="338" t="str">
        <f t="shared" si="22"/>
        <v/>
      </c>
      <c r="J1305" s="339"/>
      <c r="K1305" s="339"/>
      <c r="L1305" s="339"/>
      <c r="M1305" s="339"/>
      <c r="N1305" s="339"/>
      <c r="O1305" s="339"/>
      <c r="P1305" s="339"/>
      <c r="Q1305" s="339"/>
    </row>
    <row r="1306" spans="1:17" ht="13.5" customHeight="1">
      <c r="A1306" s="481"/>
      <c r="B1306" s="481"/>
      <c r="C1306" s="481"/>
      <c r="D1306" s="481"/>
      <c r="E1306" s="481"/>
      <c r="F1306" s="339"/>
      <c r="G1306" s="340" t="str">
        <f>IF(ISNUMBER(E1306),E1306/'Bulk DivVar Analysis'!$C$114,"")</f>
        <v/>
      </c>
      <c r="H1306" s="338" t="str">
        <f>IF(ISNUMBER(E1306), IF(G1306&gt;'Bulk DivVar Analysis'!$D$116,"Pass","Fail"),"")</f>
        <v/>
      </c>
      <c r="I1306" s="338" t="str">
        <f t="shared" si="22"/>
        <v/>
      </c>
      <c r="J1306" s="339"/>
      <c r="K1306" s="339"/>
      <c r="L1306" s="339"/>
      <c r="M1306" s="339"/>
      <c r="N1306" s="339"/>
      <c r="O1306" s="339"/>
      <c r="P1306" s="339"/>
      <c r="Q1306" s="339"/>
    </row>
    <row r="1307" spans="1:17" ht="13.5" customHeight="1">
      <c r="A1307" s="481"/>
      <c r="B1307" s="481"/>
      <c r="C1307" s="481"/>
      <c r="D1307" s="481"/>
      <c r="E1307" s="481"/>
      <c r="F1307" s="339"/>
      <c r="G1307" s="340" t="str">
        <f>IF(ISNUMBER(E1307),E1307/'Bulk DivVar Analysis'!$C$114,"")</f>
        <v/>
      </c>
      <c r="H1307" s="338" t="str">
        <f>IF(ISNUMBER(E1307), IF(G1307&gt;'Bulk DivVar Analysis'!$D$116,"Pass","Fail"),"")</f>
        <v/>
      </c>
      <c r="I1307" s="338" t="str">
        <f t="shared" si="22"/>
        <v/>
      </c>
      <c r="J1307" s="339"/>
      <c r="K1307" s="339"/>
      <c r="L1307" s="339"/>
      <c r="M1307" s="339"/>
      <c r="N1307" s="339"/>
      <c r="O1307" s="339"/>
      <c r="P1307" s="339"/>
      <c r="Q1307" s="339"/>
    </row>
    <row r="1308" spans="1:17" ht="13.5" customHeight="1">
      <c r="A1308" s="481"/>
      <c r="B1308" s="481"/>
      <c r="C1308" s="481"/>
      <c r="D1308" s="481"/>
      <c r="E1308" s="481"/>
      <c r="F1308" s="339"/>
      <c r="G1308" s="340" t="str">
        <f>IF(ISNUMBER(E1308),E1308/'Bulk DivVar Analysis'!$C$114,"")</f>
        <v/>
      </c>
      <c r="H1308" s="338" t="str">
        <f>IF(ISNUMBER(E1308), IF(G1308&gt;'Bulk DivVar Analysis'!$D$116,"Pass","Fail"),"")</f>
        <v/>
      </c>
      <c r="I1308" s="338" t="str">
        <f t="shared" si="22"/>
        <v/>
      </c>
      <c r="J1308" s="339"/>
      <c r="K1308" s="339"/>
      <c r="L1308" s="339"/>
      <c r="M1308" s="339"/>
      <c r="N1308" s="339"/>
      <c r="O1308" s="339"/>
      <c r="P1308" s="339"/>
      <c r="Q1308" s="339"/>
    </row>
    <row r="1309" spans="1:17" ht="13.5" customHeight="1">
      <c r="A1309" s="481"/>
      <c r="B1309" s="481"/>
      <c r="C1309" s="481"/>
      <c r="D1309" s="481"/>
      <c r="E1309" s="481"/>
      <c r="F1309" s="339"/>
      <c r="G1309" s="340" t="str">
        <f>IF(ISNUMBER(E1309),E1309/'Bulk DivVar Analysis'!$C$114,"")</f>
        <v/>
      </c>
      <c r="H1309" s="338" t="str">
        <f>IF(ISNUMBER(E1309), IF(G1309&gt;'Bulk DivVar Analysis'!$D$116,"Pass","Fail"),"")</f>
        <v/>
      </c>
      <c r="I1309" s="338" t="str">
        <f t="shared" si="22"/>
        <v/>
      </c>
      <c r="J1309" s="339"/>
      <c r="K1309" s="339"/>
      <c r="L1309" s="339"/>
      <c r="M1309" s="339"/>
      <c r="N1309" s="339"/>
      <c r="O1309" s="339"/>
      <c r="P1309" s="339"/>
      <c r="Q1309" s="339"/>
    </row>
    <row r="1310" spans="1:17" ht="13.5" customHeight="1">
      <c r="A1310" s="481"/>
      <c r="B1310" s="481"/>
      <c r="C1310" s="481"/>
      <c r="D1310" s="481"/>
      <c r="E1310" s="481"/>
      <c r="F1310" s="339"/>
      <c r="G1310" s="340" t="str">
        <f>IF(ISNUMBER(E1310),E1310/'Bulk DivVar Analysis'!$C$114,"")</f>
        <v/>
      </c>
      <c r="H1310" s="338" t="str">
        <f>IF(ISNUMBER(E1310), IF(G1310&gt;'Bulk DivVar Analysis'!$D$116,"Pass","Fail"),"")</f>
        <v/>
      </c>
      <c r="I1310" s="338" t="str">
        <f t="shared" si="22"/>
        <v/>
      </c>
      <c r="J1310" s="339"/>
      <c r="K1310" s="339"/>
      <c r="L1310" s="339"/>
      <c r="M1310" s="339"/>
      <c r="N1310" s="339"/>
      <c r="O1310" s="339"/>
      <c r="P1310" s="339"/>
      <c r="Q1310" s="339"/>
    </row>
    <row r="1311" spans="1:17" ht="13.5" customHeight="1">
      <c r="A1311" s="481"/>
      <c r="B1311" s="481"/>
      <c r="C1311" s="481"/>
      <c r="D1311" s="481"/>
      <c r="E1311" s="481"/>
      <c r="F1311" s="339"/>
      <c r="G1311" s="340" t="str">
        <f>IF(ISNUMBER(E1311),E1311/'Bulk DivVar Analysis'!$C$114,"")</f>
        <v/>
      </c>
      <c r="H1311" s="338" t="str">
        <f>IF(ISNUMBER(E1311), IF(G1311&gt;'Bulk DivVar Analysis'!$D$116,"Pass","Fail"),"")</f>
        <v/>
      </c>
      <c r="I1311" s="338" t="str">
        <f t="shared" si="22"/>
        <v/>
      </c>
      <c r="J1311" s="339"/>
      <c r="K1311" s="339"/>
      <c r="L1311" s="339"/>
      <c r="M1311" s="339"/>
      <c r="N1311" s="339"/>
      <c r="O1311" s="339"/>
      <c r="P1311" s="339"/>
      <c r="Q1311" s="339"/>
    </row>
    <row r="1312" spans="1:17" ht="13.5" customHeight="1">
      <c r="A1312" s="481"/>
      <c r="B1312" s="481"/>
      <c r="C1312" s="481"/>
      <c r="D1312" s="481"/>
      <c r="E1312" s="481"/>
      <c r="F1312" s="339"/>
      <c r="G1312" s="340" t="str">
        <f>IF(ISNUMBER(E1312),E1312/'Bulk DivVar Analysis'!$C$114,"")</f>
        <v/>
      </c>
      <c r="H1312" s="338" t="str">
        <f>IF(ISNUMBER(E1312), IF(G1312&gt;'Bulk DivVar Analysis'!$D$116,"Pass","Fail"),"")</f>
        <v/>
      </c>
      <c r="I1312" s="338" t="str">
        <f t="shared" si="22"/>
        <v/>
      </c>
      <c r="J1312" s="339"/>
      <c r="K1312" s="339"/>
      <c r="L1312" s="339"/>
      <c r="M1312" s="339"/>
      <c r="N1312" s="339"/>
      <c r="O1312" s="339"/>
      <c r="P1312" s="339"/>
      <c r="Q1312" s="339"/>
    </row>
    <row r="1313" spans="1:17" ht="13.5" customHeight="1">
      <c r="A1313" s="481"/>
      <c r="B1313" s="481"/>
      <c r="C1313" s="481"/>
      <c r="D1313" s="481"/>
      <c r="E1313" s="481"/>
      <c r="F1313" s="339"/>
      <c r="G1313" s="340" t="str">
        <f>IF(ISNUMBER(E1313),E1313/'Bulk DivVar Analysis'!$C$114,"")</f>
        <v/>
      </c>
      <c r="H1313" s="338" t="str">
        <f>IF(ISNUMBER(E1313), IF(G1313&gt;'Bulk DivVar Analysis'!$D$116,"Pass","Fail"),"")</f>
        <v/>
      </c>
      <c r="I1313" s="338" t="str">
        <f t="shared" si="22"/>
        <v/>
      </c>
      <c r="J1313" s="339"/>
      <c r="K1313" s="339"/>
      <c r="L1313" s="339"/>
      <c r="M1313" s="339"/>
      <c r="N1313" s="339"/>
      <c r="O1313" s="339"/>
      <c r="P1313" s="339"/>
      <c r="Q1313" s="339"/>
    </row>
    <row r="1314" spans="1:17" ht="13.5" customHeight="1">
      <c r="A1314" s="481"/>
      <c r="B1314" s="481"/>
      <c r="C1314" s="481"/>
      <c r="D1314" s="481"/>
      <c r="E1314" s="481"/>
      <c r="F1314" s="339"/>
      <c r="G1314" s="340" t="str">
        <f>IF(ISNUMBER(E1314),E1314/'Bulk DivVar Analysis'!$C$114,"")</f>
        <v/>
      </c>
      <c r="H1314" s="338" t="str">
        <f>IF(ISNUMBER(E1314), IF(G1314&gt;'Bulk DivVar Analysis'!$D$116,"Pass","Fail"),"")</f>
        <v/>
      </c>
      <c r="I1314" s="338" t="str">
        <f t="shared" si="22"/>
        <v/>
      </c>
      <c r="J1314" s="339"/>
      <c r="K1314" s="339"/>
      <c r="L1314" s="339"/>
      <c r="M1314" s="339"/>
      <c r="N1314" s="339"/>
      <c r="O1314" s="339"/>
      <c r="P1314" s="339"/>
      <c r="Q1314" s="339"/>
    </row>
    <row r="1315" spans="1:17" ht="13.5" customHeight="1">
      <c r="A1315" s="481"/>
      <c r="B1315" s="481"/>
      <c r="C1315" s="481"/>
      <c r="D1315" s="481"/>
      <c r="E1315" s="481"/>
      <c r="F1315" s="339"/>
      <c r="G1315" s="340" t="str">
        <f>IF(ISNUMBER(E1315),E1315/'Bulk DivVar Analysis'!$C$114,"")</f>
        <v/>
      </c>
      <c r="H1315" s="338" t="str">
        <f>IF(ISNUMBER(E1315), IF(G1315&gt;'Bulk DivVar Analysis'!$D$116,"Pass","Fail"),"")</f>
        <v/>
      </c>
      <c r="I1315" s="338" t="str">
        <f t="shared" si="22"/>
        <v/>
      </c>
      <c r="J1315" s="339"/>
      <c r="K1315" s="339"/>
      <c r="L1315" s="339"/>
      <c r="M1315" s="339"/>
      <c r="N1315" s="339"/>
      <c r="O1315" s="339"/>
      <c r="P1315" s="339"/>
      <c r="Q1315" s="339"/>
    </row>
    <row r="1316" spans="1:17" ht="13.5" customHeight="1">
      <c r="A1316" s="481"/>
      <c r="B1316" s="481"/>
      <c r="C1316" s="481"/>
      <c r="D1316" s="481"/>
      <c r="E1316" s="481"/>
      <c r="F1316" s="339"/>
      <c r="G1316" s="340" t="str">
        <f>IF(ISNUMBER(E1316),E1316/'Bulk DivVar Analysis'!$C$114,"")</f>
        <v/>
      </c>
      <c r="H1316" s="338" t="str">
        <f>IF(ISNUMBER(E1316), IF(G1316&gt;'Bulk DivVar Analysis'!$D$116,"Pass","Fail"),"")</f>
        <v/>
      </c>
      <c r="I1316" s="338" t="str">
        <f t="shared" si="22"/>
        <v/>
      </c>
      <c r="J1316" s="339"/>
      <c r="K1316" s="339"/>
      <c r="L1316" s="339"/>
      <c r="M1316" s="339"/>
      <c r="N1316" s="339"/>
      <c r="O1316" s="339"/>
      <c r="P1316" s="339"/>
      <c r="Q1316" s="339"/>
    </row>
    <row r="1317" spans="1:17" ht="13.5" customHeight="1">
      <c r="A1317" s="481"/>
      <c r="B1317" s="481"/>
      <c r="C1317" s="481"/>
      <c r="D1317" s="481"/>
      <c r="E1317" s="481"/>
      <c r="F1317" s="339"/>
      <c r="G1317" s="340" t="str">
        <f>IF(ISNUMBER(E1317),E1317/'Bulk DivVar Analysis'!$C$114,"")</f>
        <v/>
      </c>
      <c r="H1317" s="338" t="str">
        <f>IF(ISNUMBER(E1317), IF(G1317&gt;'Bulk DivVar Analysis'!$D$116,"Pass","Fail"),"")</f>
        <v/>
      </c>
      <c r="I1317" s="338" t="str">
        <f t="shared" si="22"/>
        <v/>
      </c>
      <c r="J1317" s="339"/>
      <c r="K1317" s="339"/>
      <c r="L1317" s="339"/>
      <c r="M1317" s="339"/>
      <c r="N1317" s="339"/>
      <c r="O1317" s="339"/>
      <c r="P1317" s="339"/>
      <c r="Q1317" s="339"/>
    </row>
    <row r="1318" spans="1:17" ht="13.5" customHeight="1">
      <c r="A1318" s="481"/>
      <c r="B1318" s="481"/>
      <c r="C1318" s="481"/>
      <c r="D1318" s="481"/>
      <c r="E1318" s="481"/>
      <c r="F1318" s="339"/>
      <c r="G1318" s="340" t="str">
        <f>IF(ISNUMBER(E1318),E1318/'Bulk DivVar Analysis'!$C$114,"")</f>
        <v/>
      </c>
      <c r="H1318" s="338" t="str">
        <f>IF(ISNUMBER(E1318), IF(G1318&gt;'Bulk DivVar Analysis'!$D$116,"Pass","Fail"),"")</f>
        <v/>
      </c>
      <c r="I1318" s="338" t="str">
        <f t="shared" si="22"/>
        <v/>
      </c>
      <c r="J1318" s="339"/>
      <c r="K1318" s="339"/>
      <c r="L1318" s="339"/>
      <c r="M1318" s="339"/>
      <c r="N1318" s="339"/>
      <c r="O1318" s="339"/>
      <c r="P1318" s="339"/>
      <c r="Q1318" s="339"/>
    </row>
    <row r="1319" spans="1:17" ht="13.5" customHeight="1">
      <c r="A1319" s="481"/>
      <c r="B1319" s="481"/>
      <c r="C1319" s="481"/>
      <c r="D1319" s="481"/>
      <c r="E1319" s="481"/>
      <c r="F1319" s="339"/>
      <c r="G1319" s="340" t="str">
        <f>IF(ISNUMBER(E1319),E1319/'Bulk DivVar Analysis'!$C$114,"")</f>
        <v/>
      </c>
      <c r="H1319" s="338" t="str">
        <f>IF(ISNUMBER(E1319), IF(G1319&gt;'Bulk DivVar Analysis'!$D$116,"Pass","Fail"),"")</f>
        <v/>
      </c>
      <c r="I1319" s="338" t="str">
        <f t="shared" si="22"/>
        <v/>
      </c>
      <c r="J1319" s="339"/>
      <c r="K1319" s="339"/>
      <c r="L1319" s="339"/>
      <c r="M1319" s="339"/>
      <c r="N1319" s="339"/>
      <c r="O1319" s="339"/>
      <c r="P1319" s="339"/>
      <c r="Q1319" s="339"/>
    </row>
    <row r="1320" spans="1:17" ht="13.5" customHeight="1">
      <c r="A1320" s="481"/>
      <c r="B1320" s="481"/>
      <c r="C1320" s="481"/>
      <c r="D1320" s="481"/>
      <c r="E1320" s="481"/>
      <c r="F1320" s="339"/>
      <c r="G1320" s="340" t="str">
        <f>IF(ISNUMBER(E1320),E1320/'Bulk DivVar Analysis'!$C$114,"")</f>
        <v/>
      </c>
      <c r="H1320" s="338" t="str">
        <f>IF(ISNUMBER(E1320), IF(G1320&gt;'Bulk DivVar Analysis'!$D$116,"Pass","Fail"),"")</f>
        <v/>
      </c>
      <c r="I1320" s="338" t="str">
        <f t="shared" si="22"/>
        <v/>
      </c>
      <c r="J1320" s="339"/>
      <c r="K1320" s="339"/>
      <c r="L1320" s="339"/>
      <c r="M1320" s="339"/>
      <c r="N1320" s="339"/>
      <c r="O1320" s="339"/>
      <c r="P1320" s="339"/>
      <c r="Q1320" s="339"/>
    </row>
    <row r="1321" spans="1:17" ht="13.5" customHeight="1">
      <c r="A1321" s="481"/>
      <c r="B1321" s="481"/>
      <c r="C1321" s="481"/>
      <c r="D1321" s="481"/>
      <c r="E1321" s="481"/>
      <c r="F1321" s="339"/>
      <c r="G1321" s="340" t="str">
        <f>IF(ISNUMBER(E1321),E1321/'Bulk DivVar Analysis'!$C$114,"")</f>
        <v/>
      </c>
      <c r="H1321" s="338" t="str">
        <f>IF(ISNUMBER(E1321), IF(G1321&gt;'Bulk DivVar Analysis'!$D$116,"Pass","Fail"),"")</f>
        <v/>
      </c>
      <c r="I1321" s="338" t="str">
        <f t="shared" si="22"/>
        <v/>
      </c>
      <c r="J1321" s="339"/>
      <c r="K1321" s="339"/>
      <c r="L1321" s="339"/>
      <c r="M1321" s="339"/>
      <c r="N1321" s="339"/>
      <c r="O1321" s="339"/>
      <c r="P1321" s="339"/>
      <c r="Q1321" s="339"/>
    </row>
    <row r="1322" spans="1:17" ht="13.5" customHeight="1">
      <c r="A1322" s="481"/>
      <c r="B1322" s="481"/>
      <c r="C1322" s="481"/>
      <c r="D1322" s="481"/>
      <c r="E1322" s="481"/>
      <c r="F1322" s="339"/>
      <c r="G1322" s="340" t="str">
        <f>IF(ISNUMBER(E1322),E1322/'Bulk DivVar Analysis'!$C$114,"")</f>
        <v/>
      </c>
      <c r="H1322" s="338" t="str">
        <f>IF(ISNUMBER(E1322), IF(G1322&gt;'Bulk DivVar Analysis'!$D$116,"Pass","Fail"),"")</f>
        <v/>
      </c>
      <c r="I1322" s="338" t="str">
        <f t="shared" si="22"/>
        <v/>
      </c>
      <c r="J1322" s="339"/>
      <c r="K1322" s="339"/>
      <c r="L1322" s="339"/>
      <c r="M1322" s="339"/>
      <c r="N1322" s="339"/>
      <c r="O1322" s="339"/>
      <c r="P1322" s="339"/>
      <c r="Q1322" s="339"/>
    </row>
    <row r="1323" spans="1:17" ht="13.5" customHeight="1">
      <c r="A1323" s="481"/>
      <c r="B1323" s="481"/>
      <c r="C1323" s="481"/>
      <c r="D1323" s="481"/>
      <c r="E1323" s="481"/>
      <c r="F1323" s="339"/>
      <c r="G1323" s="340" t="str">
        <f>IF(ISNUMBER(E1323),E1323/'Bulk DivVar Analysis'!$C$114,"")</f>
        <v/>
      </c>
      <c r="H1323" s="338" t="str">
        <f>IF(ISNUMBER(E1323), IF(G1323&gt;'Bulk DivVar Analysis'!$D$116,"Pass","Fail"),"")</f>
        <v/>
      </c>
      <c r="I1323" s="338" t="str">
        <f t="shared" si="22"/>
        <v/>
      </c>
      <c r="J1323" s="339"/>
      <c r="K1323" s="339"/>
      <c r="L1323" s="339"/>
      <c r="M1323" s="339"/>
      <c r="N1323" s="339"/>
      <c r="O1323" s="339"/>
      <c r="P1323" s="339"/>
      <c r="Q1323" s="339"/>
    </row>
    <row r="1324" spans="1:17" ht="13.5" customHeight="1">
      <c r="A1324" s="481"/>
      <c r="B1324" s="481"/>
      <c r="C1324" s="481"/>
      <c r="D1324" s="481"/>
      <c r="E1324" s="481"/>
      <c r="F1324" s="339"/>
      <c r="G1324" s="340" t="str">
        <f>IF(ISNUMBER(E1324),E1324/'Bulk DivVar Analysis'!$C$114,"")</f>
        <v/>
      </c>
      <c r="H1324" s="338" t="str">
        <f>IF(ISNUMBER(E1324), IF(G1324&gt;'Bulk DivVar Analysis'!$D$116,"Pass","Fail"),"")</f>
        <v/>
      </c>
      <c r="I1324" s="338" t="str">
        <f t="shared" si="22"/>
        <v/>
      </c>
      <c r="J1324" s="339"/>
      <c r="K1324" s="339"/>
      <c r="L1324" s="339"/>
      <c r="M1324" s="339"/>
      <c r="N1324" s="339"/>
      <c r="O1324" s="339"/>
      <c r="P1324" s="339"/>
      <c r="Q1324" s="339"/>
    </row>
    <row r="1325" spans="1:17" ht="13.5" customHeight="1">
      <c r="A1325" s="481"/>
      <c r="B1325" s="481"/>
      <c r="C1325" s="481"/>
      <c r="D1325" s="481"/>
      <c r="E1325" s="481"/>
      <c r="F1325" s="339"/>
      <c r="G1325" s="340" t="str">
        <f>IF(ISNUMBER(E1325),E1325/'Bulk DivVar Analysis'!$C$114,"")</f>
        <v/>
      </c>
      <c r="H1325" s="338" t="str">
        <f>IF(ISNUMBER(E1325), IF(G1325&gt;'Bulk DivVar Analysis'!$D$116,"Pass","Fail"),"")</f>
        <v/>
      </c>
      <c r="I1325" s="338" t="str">
        <f t="shared" si="22"/>
        <v/>
      </c>
      <c r="J1325" s="339"/>
      <c r="K1325" s="339"/>
      <c r="L1325" s="339"/>
      <c r="M1325" s="339"/>
      <c r="N1325" s="339"/>
      <c r="O1325" s="339"/>
      <c r="P1325" s="339"/>
      <c r="Q1325" s="339"/>
    </row>
    <row r="1326" spans="1:17" ht="13.5" customHeight="1">
      <c r="A1326" s="481"/>
      <c r="B1326" s="481"/>
      <c r="C1326" s="481"/>
      <c r="D1326" s="481"/>
      <c r="E1326" s="481"/>
      <c r="F1326" s="339"/>
      <c r="G1326" s="340" t="str">
        <f>IF(ISNUMBER(E1326),E1326/'Bulk DivVar Analysis'!$C$114,"")</f>
        <v/>
      </c>
      <c r="H1326" s="338" t="str">
        <f>IF(ISNUMBER(E1326), IF(G1326&gt;'Bulk DivVar Analysis'!$D$116,"Pass","Fail"),"")</f>
        <v/>
      </c>
      <c r="I1326" s="338" t="str">
        <f t="shared" si="22"/>
        <v/>
      </c>
      <c r="J1326" s="339"/>
      <c r="K1326" s="339"/>
      <c r="L1326" s="339"/>
      <c r="M1326" s="339"/>
      <c r="N1326" s="339"/>
      <c r="O1326" s="339"/>
      <c r="P1326" s="339"/>
      <c r="Q1326" s="339"/>
    </row>
    <row r="1327" spans="1:17" ht="13.5" customHeight="1">
      <c r="A1327" s="481"/>
      <c r="B1327" s="481"/>
      <c r="C1327" s="481"/>
      <c r="D1327" s="481"/>
      <c r="E1327" s="481"/>
      <c r="F1327" s="339"/>
      <c r="G1327" s="340" t="str">
        <f>IF(ISNUMBER(E1327),E1327/'Bulk DivVar Analysis'!$C$114,"")</f>
        <v/>
      </c>
      <c r="H1327" s="338" t="str">
        <f>IF(ISNUMBER(E1327), IF(G1327&gt;'Bulk DivVar Analysis'!$D$116,"Pass","Fail"),"")</f>
        <v/>
      </c>
      <c r="I1327" s="338" t="str">
        <f t="shared" si="22"/>
        <v/>
      </c>
      <c r="J1327" s="339"/>
      <c r="K1327" s="339"/>
      <c r="L1327" s="339"/>
      <c r="M1327" s="339"/>
      <c r="N1327" s="339"/>
      <c r="O1327" s="339"/>
      <c r="P1327" s="339"/>
      <c r="Q1327" s="339"/>
    </row>
    <row r="1328" spans="1:17" ht="13.5" customHeight="1">
      <c r="A1328" s="481"/>
      <c r="B1328" s="481"/>
      <c r="C1328" s="481"/>
      <c r="D1328" s="481"/>
      <c r="E1328" s="481"/>
      <c r="F1328" s="339"/>
      <c r="G1328" s="340" t="str">
        <f>IF(ISNUMBER(E1328),E1328/'Bulk DivVar Analysis'!$C$114,"")</f>
        <v/>
      </c>
      <c r="H1328" s="338" t="str">
        <f>IF(ISNUMBER(E1328), IF(G1328&gt;'Bulk DivVar Analysis'!$D$116,"Pass","Fail"),"")</f>
        <v/>
      </c>
      <c r="I1328" s="338" t="str">
        <f t="shared" si="22"/>
        <v/>
      </c>
      <c r="J1328" s="339"/>
      <c r="K1328" s="339"/>
      <c r="L1328" s="339"/>
      <c r="M1328" s="339"/>
      <c r="N1328" s="339"/>
      <c r="O1328" s="339"/>
      <c r="P1328" s="339"/>
      <c r="Q1328" s="339"/>
    </row>
    <row r="1329" spans="1:17" ht="13.5" customHeight="1">
      <c r="A1329" s="481"/>
      <c r="B1329" s="481"/>
      <c r="C1329" s="481"/>
      <c r="D1329" s="481"/>
      <c r="E1329" s="481"/>
      <c r="F1329" s="339"/>
      <c r="G1329" s="340" t="str">
        <f>IF(ISNUMBER(E1329),E1329/'Bulk DivVar Analysis'!$C$114,"")</f>
        <v/>
      </c>
      <c r="H1329" s="338" t="str">
        <f>IF(ISNUMBER(E1329), IF(G1329&gt;'Bulk DivVar Analysis'!$D$116,"Pass","Fail"),"")</f>
        <v/>
      </c>
      <c r="I1329" s="338" t="str">
        <f t="shared" si="22"/>
        <v/>
      </c>
      <c r="J1329" s="339"/>
      <c r="K1329" s="339"/>
      <c r="L1329" s="339"/>
      <c r="M1329" s="339"/>
      <c r="N1329" s="339"/>
      <c r="O1329" s="339"/>
      <c r="P1329" s="339"/>
      <c r="Q1329" s="339"/>
    </row>
    <row r="1330" spans="1:17" ht="13.5" customHeight="1">
      <c r="A1330" s="481"/>
      <c r="B1330" s="481"/>
      <c r="C1330" s="481"/>
      <c r="D1330" s="481"/>
      <c r="E1330" s="481"/>
      <c r="F1330" s="339"/>
      <c r="G1330" s="340" t="str">
        <f>IF(ISNUMBER(E1330),E1330/'Bulk DivVar Analysis'!$C$114,"")</f>
        <v/>
      </c>
      <c r="H1330" s="338" t="str">
        <f>IF(ISNUMBER(E1330), IF(G1330&gt;'Bulk DivVar Analysis'!$D$116,"Pass","Fail"),"")</f>
        <v/>
      </c>
      <c r="I1330" s="338" t="str">
        <f t="shared" si="22"/>
        <v/>
      </c>
      <c r="J1330" s="339"/>
      <c r="K1330" s="339"/>
      <c r="L1330" s="339"/>
      <c r="M1330" s="339"/>
      <c r="N1330" s="339"/>
      <c r="O1330" s="339"/>
      <c r="P1330" s="339"/>
      <c r="Q1330" s="339"/>
    </row>
    <row r="1331" spans="1:17" ht="13.5" customHeight="1">
      <c r="A1331" s="481"/>
      <c r="B1331" s="481"/>
      <c r="C1331" s="481"/>
      <c r="D1331" s="481"/>
      <c r="E1331" s="481"/>
      <c r="F1331" s="339"/>
      <c r="G1331" s="340" t="str">
        <f>IF(ISNUMBER(E1331),E1331/'Bulk DivVar Analysis'!$C$114,"")</f>
        <v/>
      </c>
      <c r="H1331" s="338" t="str">
        <f>IF(ISNUMBER(E1331), IF(G1331&gt;'Bulk DivVar Analysis'!$D$116,"Pass","Fail"),"")</f>
        <v/>
      </c>
      <c r="I1331" s="338" t="str">
        <f t="shared" si="22"/>
        <v/>
      </c>
      <c r="J1331" s="339"/>
      <c r="K1331" s="339"/>
      <c r="L1331" s="339"/>
      <c r="M1331" s="339"/>
      <c r="N1331" s="339"/>
      <c r="O1331" s="339"/>
      <c r="P1331" s="339"/>
      <c r="Q1331" s="339"/>
    </row>
    <row r="1332" spans="1:17" ht="13.5" customHeight="1">
      <c r="A1332" s="481"/>
      <c r="B1332" s="481"/>
      <c r="C1332" s="481"/>
      <c r="D1332" s="481"/>
      <c r="E1332" s="481"/>
      <c r="F1332" s="339"/>
      <c r="G1332" s="340" t="str">
        <f>IF(ISNUMBER(E1332),E1332/'Bulk DivVar Analysis'!$C$114,"")</f>
        <v/>
      </c>
      <c r="H1332" s="338" t="str">
        <f>IF(ISNUMBER(E1332), IF(G1332&gt;'Bulk DivVar Analysis'!$D$116,"Pass","Fail"),"")</f>
        <v/>
      </c>
      <c r="I1332" s="338" t="str">
        <f t="shared" si="22"/>
        <v/>
      </c>
      <c r="J1332" s="339"/>
      <c r="K1332" s="339"/>
      <c r="L1332" s="339"/>
      <c r="M1332" s="339"/>
      <c r="N1332" s="339"/>
      <c r="O1332" s="339"/>
      <c r="P1332" s="339"/>
      <c r="Q1332" s="339"/>
    </row>
    <row r="1333" spans="1:17" ht="13.5" customHeight="1">
      <c r="A1333" s="481"/>
      <c r="B1333" s="481"/>
      <c r="C1333" s="481"/>
      <c r="D1333" s="481"/>
      <c r="E1333" s="481"/>
      <c r="F1333" s="339"/>
      <c r="G1333" s="340" t="str">
        <f>IF(ISNUMBER(E1333),E1333/'Bulk DivVar Analysis'!$C$114,"")</f>
        <v/>
      </c>
      <c r="H1333" s="338" t="str">
        <f>IF(ISNUMBER(E1333), IF(G1333&gt;'Bulk DivVar Analysis'!$D$116,"Pass","Fail"),"")</f>
        <v/>
      </c>
      <c r="I1333" s="338" t="str">
        <f t="shared" si="22"/>
        <v/>
      </c>
      <c r="J1333" s="339"/>
      <c r="K1333" s="339"/>
      <c r="L1333" s="339"/>
      <c r="M1333" s="339"/>
      <c r="N1333" s="339"/>
      <c r="O1333" s="339"/>
      <c r="P1333" s="339"/>
      <c r="Q1333" s="339"/>
    </row>
    <row r="1334" spans="1:17" ht="13.5" customHeight="1">
      <c r="A1334" s="481"/>
      <c r="B1334" s="481"/>
      <c r="C1334" s="481"/>
      <c r="D1334" s="481"/>
      <c r="E1334" s="481"/>
      <c r="F1334" s="339"/>
      <c r="G1334" s="340" t="str">
        <f>IF(ISNUMBER(E1334),E1334/'Bulk DivVar Analysis'!$C$114,"")</f>
        <v/>
      </c>
      <c r="H1334" s="338" t="str">
        <f>IF(ISNUMBER(E1334), IF(G1334&gt;'Bulk DivVar Analysis'!$D$116,"Pass","Fail"),"")</f>
        <v/>
      </c>
      <c r="I1334" s="338" t="str">
        <f t="shared" si="22"/>
        <v/>
      </c>
      <c r="J1334" s="339"/>
      <c r="K1334" s="339"/>
      <c r="L1334" s="339"/>
      <c r="M1334" s="339"/>
      <c r="N1334" s="339"/>
      <c r="O1334" s="339"/>
      <c r="P1334" s="339"/>
      <c r="Q1334" s="339"/>
    </row>
    <row r="1335" spans="1:17" ht="13.5" customHeight="1">
      <c r="A1335" s="481"/>
      <c r="B1335" s="481"/>
      <c r="C1335" s="481"/>
      <c r="D1335" s="481"/>
      <c r="E1335" s="481"/>
      <c r="F1335" s="339"/>
      <c r="G1335" s="340" t="str">
        <f>IF(ISNUMBER(E1335),E1335/'Bulk DivVar Analysis'!$C$114,"")</f>
        <v/>
      </c>
      <c r="H1335" s="338" t="str">
        <f>IF(ISNUMBER(E1335), IF(G1335&gt;'Bulk DivVar Analysis'!$D$116,"Pass","Fail"),"")</f>
        <v/>
      </c>
      <c r="I1335" s="338" t="str">
        <f t="shared" si="22"/>
        <v/>
      </c>
      <c r="J1335" s="339"/>
      <c r="K1335" s="339"/>
      <c r="L1335" s="339"/>
      <c r="M1335" s="339"/>
      <c r="N1335" s="339"/>
      <c r="O1335" s="339"/>
      <c r="P1335" s="339"/>
      <c r="Q1335" s="339"/>
    </row>
    <row r="1336" spans="1:17" ht="13.5" customHeight="1">
      <c r="A1336" s="481"/>
      <c r="B1336" s="481"/>
      <c r="C1336" s="481"/>
      <c r="D1336" s="481"/>
      <c r="E1336" s="481"/>
      <c r="F1336" s="339"/>
      <c r="G1336" s="340" t="str">
        <f>IF(ISNUMBER(E1336),E1336/'Bulk DivVar Analysis'!$C$114,"")</f>
        <v/>
      </c>
      <c r="H1336" s="338" t="str">
        <f>IF(ISNUMBER(E1336), IF(G1336&gt;'Bulk DivVar Analysis'!$D$116,"Pass","Fail"),"")</f>
        <v/>
      </c>
      <c r="I1336" s="338" t="str">
        <f t="shared" si="22"/>
        <v/>
      </c>
      <c r="J1336" s="339"/>
      <c r="K1336" s="339"/>
      <c r="L1336" s="339"/>
      <c r="M1336" s="339"/>
      <c r="N1336" s="339"/>
      <c r="O1336" s="339"/>
      <c r="P1336" s="339"/>
      <c r="Q1336" s="339"/>
    </row>
    <row r="1337" spans="1:17" ht="13.5" customHeight="1">
      <c r="A1337" s="481"/>
      <c r="B1337" s="481"/>
      <c r="C1337" s="481"/>
      <c r="D1337" s="481"/>
      <c r="E1337" s="481"/>
      <c r="F1337" s="339"/>
      <c r="G1337" s="340" t="str">
        <f>IF(ISNUMBER(E1337),E1337/'Bulk DivVar Analysis'!$C$114,"")</f>
        <v/>
      </c>
      <c r="H1337" s="338" t="str">
        <f>IF(ISNUMBER(E1337), IF(G1337&gt;'Bulk DivVar Analysis'!$D$116,"Pass","Fail"),"")</f>
        <v/>
      </c>
      <c r="I1337" s="338" t="str">
        <f t="shared" si="22"/>
        <v/>
      </c>
      <c r="J1337" s="339"/>
      <c r="K1337" s="339"/>
      <c r="L1337" s="339"/>
      <c r="M1337" s="339"/>
      <c r="N1337" s="339"/>
      <c r="O1337" s="339"/>
      <c r="P1337" s="339"/>
      <c r="Q1337" s="339"/>
    </row>
    <row r="1338" spans="1:17" ht="13.5" customHeight="1">
      <c r="A1338" s="481"/>
      <c r="B1338" s="481"/>
      <c r="C1338" s="481"/>
      <c r="D1338" s="481"/>
      <c r="E1338" s="481"/>
      <c r="F1338" s="339"/>
      <c r="G1338" s="340" t="str">
        <f>IF(ISNUMBER(E1338),E1338/'Bulk DivVar Analysis'!$C$114,"")</f>
        <v/>
      </c>
      <c r="H1338" s="338" t="str">
        <f>IF(ISNUMBER(E1338), IF(G1338&gt;'Bulk DivVar Analysis'!$D$116,"Pass","Fail"),"")</f>
        <v/>
      </c>
      <c r="I1338" s="338" t="str">
        <f t="shared" si="22"/>
        <v/>
      </c>
      <c r="J1338" s="339"/>
      <c r="K1338" s="339"/>
      <c r="L1338" s="339"/>
      <c r="M1338" s="339"/>
      <c r="N1338" s="339"/>
      <c r="O1338" s="339"/>
      <c r="P1338" s="339"/>
      <c r="Q1338" s="339"/>
    </row>
    <row r="1339" spans="1:17" ht="13.5" customHeight="1">
      <c r="A1339" s="481"/>
      <c r="B1339" s="481"/>
      <c r="C1339" s="481"/>
      <c r="D1339" s="481"/>
      <c r="E1339" s="481"/>
      <c r="F1339" s="339"/>
      <c r="G1339" s="340" t="str">
        <f>IF(ISNUMBER(E1339),E1339/'Bulk DivVar Analysis'!$C$114,"")</f>
        <v/>
      </c>
      <c r="H1339" s="338" t="str">
        <f>IF(ISNUMBER(E1339), IF(G1339&gt;'Bulk DivVar Analysis'!$D$116,"Pass","Fail"),"")</f>
        <v/>
      </c>
      <c r="I1339" s="338" t="str">
        <f t="shared" si="22"/>
        <v/>
      </c>
      <c r="J1339" s="339"/>
      <c r="K1339" s="339"/>
      <c r="L1339" s="339"/>
      <c r="M1339" s="339"/>
      <c r="N1339" s="339"/>
      <c r="O1339" s="339"/>
      <c r="P1339" s="339"/>
      <c r="Q1339" s="339"/>
    </row>
    <row r="1340" spans="1:17" ht="13.5" customHeight="1">
      <c r="A1340" s="481"/>
      <c r="B1340" s="481"/>
      <c r="C1340" s="481"/>
      <c r="D1340" s="481"/>
      <c r="E1340" s="481"/>
      <c r="F1340" s="339"/>
      <c r="G1340" s="340" t="str">
        <f>IF(ISNUMBER(E1340),E1340/'Bulk DivVar Analysis'!$C$114,"")</f>
        <v/>
      </c>
      <c r="H1340" s="338" t="str">
        <f>IF(ISNUMBER(E1340), IF(G1340&gt;'Bulk DivVar Analysis'!$D$116,"Pass","Fail"),"")</f>
        <v/>
      </c>
      <c r="I1340" s="338" t="str">
        <f t="shared" si="22"/>
        <v/>
      </c>
      <c r="J1340" s="339"/>
      <c r="K1340" s="339"/>
      <c r="L1340" s="339"/>
      <c r="M1340" s="339"/>
      <c r="N1340" s="339"/>
      <c r="O1340" s="339"/>
      <c r="P1340" s="339"/>
      <c r="Q1340" s="339"/>
    </row>
    <row r="1341" spans="1:17" ht="13.5" customHeight="1">
      <c r="A1341" s="481"/>
      <c r="B1341" s="481"/>
      <c r="C1341" s="481"/>
      <c r="D1341" s="481"/>
      <c r="E1341" s="481"/>
      <c r="F1341" s="339"/>
      <c r="G1341" s="340" t="str">
        <f>IF(ISNUMBER(E1341),E1341/'Bulk DivVar Analysis'!$C$114,"")</f>
        <v/>
      </c>
      <c r="H1341" s="338" t="str">
        <f>IF(ISNUMBER(E1341), IF(G1341&gt;'Bulk DivVar Analysis'!$D$116,"Pass","Fail"),"")</f>
        <v/>
      </c>
      <c r="I1341" s="338" t="str">
        <f t="shared" si="22"/>
        <v/>
      </c>
      <c r="J1341" s="339"/>
      <c r="K1341" s="339"/>
      <c r="L1341" s="339"/>
      <c r="M1341" s="339"/>
      <c r="N1341" s="339"/>
      <c r="O1341" s="339"/>
      <c r="P1341" s="339"/>
      <c r="Q1341" s="339"/>
    </row>
    <row r="1342" spans="1:17" ht="13.5" customHeight="1">
      <c r="A1342" s="481"/>
      <c r="B1342" s="481"/>
      <c r="C1342" s="481"/>
      <c r="D1342" s="481"/>
      <c r="E1342" s="481"/>
      <c r="F1342" s="339"/>
      <c r="G1342" s="340" t="str">
        <f>IF(ISNUMBER(E1342),E1342/'Bulk DivVar Analysis'!$C$114,"")</f>
        <v/>
      </c>
      <c r="H1342" s="338" t="str">
        <f>IF(ISNUMBER(E1342), IF(G1342&gt;'Bulk DivVar Analysis'!$D$116,"Pass","Fail"),"")</f>
        <v/>
      </c>
      <c r="I1342" s="338" t="str">
        <f t="shared" si="22"/>
        <v/>
      </c>
      <c r="J1342" s="339"/>
      <c r="K1342" s="339"/>
      <c r="L1342" s="339"/>
      <c r="M1342" s="339"/>
      <c r="N1342" s="339"/>
      <c r="O1342" s="339"/>
      <c r="P1342" s="339"/>
      <c r="Q1342" s="339"/>
    </row>
    <row r="1343" spans="1:17" ht="13.5" customHeight="1">
      <c r="A1343" s="481"/>
      <c r="B1343" s="481"/>
      <c r="C1343" s="481"/>
      <c r="D1343" s="481"/>
      <c r="E1343" s="481"/>
      <c r="F1343" s="339"/>
      <c r="G1343" s="340" t="str">
        <f>IF(ISNUMBER(E1343),E1343/'Bulk DivVar Analysis'!$C$114,"")</f>
        <v/>
      </c>
      <c r="H1343" s="338" t="str">
        <f>IF(ISNUMBER(E1343), IF(G1343&gt;'Bulk DivVar Analysis'!$D$116,"Pass","Fail"),"")</f>
        <v/>
      </c>
      <c r="I1343" s="338" t="str">
        <f t="shared" si="22"/>
        <v/>
      </c>
      <c r="J1343" s="339"/>
      <c r="K1343" s="339"/>
      <c r="L1343" s="339"/>
      <c r="M1343" s="339"/>
      <c r="N1343" s="339"/>
      <c r="O1343" s="339"/>
      <c r="P1343" s="339"/>
      <c r="Q1343" s="339"/>
    </row>
    <row r="1344" spans="1:17" ht="13.5" customHeight="1">
      <c r="A1344" s="481"/>
      <c r="B1344" s="481"/>
      <c r="C1344" s="481"/>
      <c r="D1344" s="481"/>
      <c r="E1344" s="481"/>
      <c r="F1344" s="339"/>
      <c r="G1344" s="340" t="str">
        <f>IF(ISNUMBER(E1344),E1344/'Bulk DivVar Analysis'!$C$114,"")</f>
        <v/>
      </c>
      <c r="H1344" s="338" t="str">
        <f>IF(ISNUMBER(E1344), IF(G1344&gt;'Bulk DivVar Analysis'!$D$116,"Pass","Fail"),"")</f>
        <v/>
      </c>
      <c r="I1344" s="338" t="str">
        <f t="shared" si="22"/>
        <v/>
      </c>
      <c r="J1344" s="339"/>
      <c r="K1344" s="339"/>
      <c r="L1344" s="339"/>
      <c r="M1344" s="339"/>
      <c r="N1344" s="339"/>
      <c r="O1344" s="339"/>
      <c r="P1344" s="339"/>
      <c r="Q1344" s="339"/>
    </row>
    <row r="1345" spans="1:17" ht="13.5" customHeight="1">
      <c r="A1345" s="481"/>
      <c r="B1345" s="481"/>
      <c r="C1345" s="481"/>
      <c r="D1345" s="481"/>
      <c r="E1345" s="481"/>
      <c r="F1345" s="339"/>
      <c r="G1345" s="340" t="str">
        <f>IF(ISNUMBER(E1345),E1345/'Bulk DivVar Analysis'!$C$114,"")</f>
        <v/>
      </c>
      <c r="H1345" s="338" t="str">
        <f>IF(ISNUMBER(E1345), IF(G1345&gt;'Bulk DivVar Analysis'!$D$116,"Pass","Fail"),"")</f>
        <v/>
      </c>
      <c r="I1345" s="338" t="str">
        <f t="shared" si="22"/>
        <v/>
      </c>
      <c r="J1345" s="339"/>
      <c r="K1345" s="339"/>
      <c r="L1345" s="339"/>
      <c r="M1345" s="339"/>
      <c r="N1345" s="339"/>
      <c r="O1345" s="339"/>
      <c r="P1345" s="339"/>
      <c r="Q1345" s="339"/>
    </row>
    <row r="1346" spans="1:17" ht="13.5" customHeight="1">
      <c r="A1346" s="481"/>
      <c r="B1346" s="481"/>
      <c r="C1346" s="481"/>
      <c r="D1346" s="481"/>
      <c r="E1346" s="481"/>
      <c r="F1346" s="339"/>
      <c r="G1346" s="340" t="str">
        <f>IF(ISNUMBER(E1346),E1346/'Bulk DivVar Analysis'!$C$114,"")</f>
        <v/>
      </c>
      <c r="H1346" s="338" t="str">
        <f>IF(ISNUMBER(E1346), IF(G1346&gt;'Bulk DivVar Analysis'!$D$116,"Pass","Fail"),"")</f>
        <v/>
      </c>
      <c r="I1346" s="338" t="str">
        <f t="shared" si="22"/>
        <v/>
      </c>
      <c r="J1346" s="339"/>
      <c r="K1346" s="339"/>
      <c r="L1346" s="339"/>
      <c r="M1346" s="339"/>
      <c r="N1346" s="339"/>
      <c r="O1346" s="339"/>
      <c r="P1346" s="339"/>
      <c r="Q1346" s="339"/>
    </row>
    <row r="1347" spans="1:17" ht="13.5" customHeight="1">
      <c r="A1347" s="481"/>
      <c r="B1347" s="481"/>
      <c r="C1347" s="481"/>
      <c r="D1347" s="481"/>
      <c r="E1347" s="481"/>
      <c r="F1347" s="339"/>
      <c r="G1347" s="340" t="str">
        <f>IF(ISNUMBER(E1347),E1347/'Bulk DivVar Analysis'!$C$114,"")</f>
        <v/>
      </c>
      <c r="H1347" s="338" t="str">
        <f>IF(ISNUMBER(E1347), IF(G1347&gt;'Bulk DivVar Analysis'!$D$116,"Pass","Fail"),"")</f>
        <v/>
      </c>
      <c r="I1347" s="338" t="str">
        <f t="shared" ref="I1347:I1410" si="23">_xlfn.TEXTJOIN("_",TRUE,B1347,C1347)</f>
        <v/>
      </c>
      <c r="J1347" s="339"/>
      <c r="K1347" s="339"/>
      <c r="L1347" s="339"/>
      <c r="M1347" s="339"/>
      <c r="N1347" s="339"/>
      <c r="O1347" s="339"/>
      <c r="P1347" s="339"/>
      <c r="Q1347" s="339"/>
    </row>
    <row r="1348" spans="1:17" ht="13.5" customHeight="1">
      <c r="A1348" s="481"/>
      <c r="B1348" s="481"/>
      <c r="C1348" s="481"/>
      <c r="D1348" s="481"/>
      <c r="E1348" s="481"/>
      <c r="F1348" s="339"/>
      <c r="G1348" s="340" t="str">
        <f>IF(ISNUMBER(E1348),E1348/'Bulk DivVar Analysis'!$C$114,"")</f>
        <v/>
      </c>
      <c r="H1348" s="338" t="str">
        <f>IF(ISNUMBER(E1348), IF(G1348&gt;'Bulk DivVar Analysis'!$D$116,"Pass","Fail"),"")</f>
        <v/>
      </c>
      <c r="I1348" s="338" t="str">
        <f t="shared" si="23"/>
        <v/>
      </c>
      <c r="J1348" s="339"/>
      <c r="K1348" s="339"/>
      <c r="L1348" s="339"/>
      <c r="M1348" s="339"/>
      <c r="N1348" s="339"/>
      <c r="O1348" s="339"/>
      <c r="P1348" s="339"/>
      <c r="Q1348" s="339"/>
    </row>
    <row r="1349" spans="1:17" ht="13.5" customHeight="1">
      <c r="A1349" s="481"/>
      <c r="B1349" s="481"/>
      <c r="C1349" s="481"/>
      <c r="D1349" s="481"/>
      <c r="E1349" s="481"/>
      <c r="F1349" s="339"/>
      <c r="G1349" s="340" t="str">
        <f>IF(ISNUMBER(E1349),E1349/'Bulk DivVar Analysis'!$C$114,"")</f>
        <v/>
      </c>
      <c r="H1349" s="338" t="str">
        <f>IF(ISNUMBER(E1349), IF(G1349&gt;'Bulk DivVar Analysis'!$D$116,"Pass","Fail"),"")</f>
        <v/>
      </c>
      <c r="I1349" s="338" t="str">
        <f t="shared" si="23"/>
        <v/>
      </c>
      <c r="J1349" s="339"/>
      <c r="K1349" s="339"/>
      <c r="L1349" s="339"/>
      <c r="M1349" s="339"/>
      <c r="N1349" s="339"/>
      <c r="O1349" s="339"/>
      <c r="P1349" s="339"/>
      <c r="Q1349" s="339"/>
    </row>
    <row r="1350" spans="1:17" ht="13.5" customHeight="1">
      <c r="A1350" s="481"/>
      <c r="B1350" s="481"/>
      <c r="C1350" s="481"/>
      <c r="D1350" s="481"/>
      <c r="E1350" s="481"/>
      <c r="F1350" s="339"/>
      <c r="G1350" s="340" t="str">
        <f>IF(ISNUMBER(E1350),E1350/'Bulk DivVar Analysis'!$C$114,"")</f>
        <v/>
      </c>
      <c r="H1350" s="338" t="str">
        <f>IF(ISNUMBER(E1350), IF(G1350&gt;'Bulk DivVar Analysis'!$D$116,"Pass","Fail"),"")</f>
        <v/>
      </c>
      <c r="I1350" s="338" t="str">
        <f t="shared" si="23"/>
        <v/>
      </c>
      <c r="J1350" s="339"/>
      <c r="K1350" s="339"/>
      <c r="L1350" s="339"/>
      <c r="M1350" s="339"/>
      <c r="N1350" s="339"/>
      <c r="O1350" s="339"/>
      <c r="P1350" s="339"/>
      <c r="Q1350" s="339"/>
    </row>
    <row r="1351" spans="1:17" ht="13.5" customHeight="1">
      <c r="A1351" s="481"/>
      <c r="B1351" s="481"/>
      <c r="C1351" s="481"/>
      <c r="D1351" s="481"/>
      <c r="E1351" s="481"/>
      <c r="F1351" s="339"/>
      <c r="G1351" s="340" t="str">
        <f>IF(ISNUMBER(E1351),E1351/'Bulk DivVar Analysis'!$C$114,"")</f>
        <v/>
      </c>
      <c r="H1351" s="338" t="str">
        <f>IF(ISNUMBER(E1351), IF(G1351&gt;'Bulk DivVar Analysis'!$D$116,"Pass","Fail"),"")</f>
        <v/>
      </c>
      <c r="I1351" s="338" t="str">
        <f t="shared" si="23"/>
        <v/>
      </c>
      <c r="J1351" s="339"/>
      <c r="K1351" s="339"/>
      <c r="L1351" s="339"/>
      <c r="M1351" s="339"/>
      <c r="N1351" s="339"/>
      <c r="O1351" s="339"/>
      <c r="P1351" s="339"/>
      <c r="Q1351" s="339"/>
    </row>
    <row r="1352" spans="1:17" ht="13.5" customHeight="1">
      <c r="A1352" s="481"/>
      <c r="B1352" s="481"/>
      <c r="C1352" s="481"/>
      <c r="D1352" s="481"/>
      <c r="E1352" s="481"/>
      <c r="F1352" s="339"/>
      <c r="G1352" s="340" t="str">
        <f>IF(ISNUMBER(E1352),E1352/'Bulk DivVar Analysis'!$C$114,"")</f>
        <v/>
      </c>
      <c r="H1352" s="338" t="str">
        <f>IF(ISNUMBER(E1352), IF(G1352&gt;'Bulk DivVar Analysis'!$D$116,"Pass","Fail"),"")</f>
        <v/>
      </c>
      <c r="I1352" s="338" t="str">
        <f t="shared" si="23"/>
        <v/>
      </c>
      <c r="J1352" s="339"/>
      <c r="K1352" s="339"/>
      <c r="L1352" s="339"/>
      <c r="M1352" s="339"/>
      <c r="N1352" s="339"/>
      <c r="O1352" s="339"/>
      <c r="P1352" s="339"/>
      <c r="Q1352" s="339"/>
    </row>
    <row r="1353" spans="1:17" ht="13.5" customHeight="1">
      <c r="A1353" s="481"/>
      <c r="B1353" s="481"/>
      <c r="C1353" s="481"/>
      <c r="D1353" s="481"/>
      <c r="E1353" s="481"/>
      <c r="F1353" s="339"/>
      <c r="G1353" s="340" t="str">
        <f>IF(ISNUMBER(E1353),E1353/'Bulk DivVar Analysis'!$C$114,"")</f>
        <v/>
      </c>
      <c r="H1353" s="338" t="str">
        <f>IF(ISNUMBER(E1353), IF(G1353&gt;'Bulk DivVar Analysis'!$D$116,"Pass","Fail"),"")</f>
        <v/>
      </c>
      <c r="I1353" s="338" t="str">
        <f t="shared" si="23"/>
        <v/>
      </c>
      <c r="J1353" s="339"/>
      <c r="K1353" s="339"/>
      <c r="L1353" s="339"/>
      <c r="M1353" s="339"/>
      <c r="N1353" s="339"/>
      <c r="O1353" s="339"/>
      <c r="P1353" s="339"/>
      <c r="Q1353" s="339"/>
    </row>
    <row r="1354" spans="1:17" ht="13.5" customHeight="1">
      <c r="A1354" s="481"/>
      <c r="B1354" s="481"/>
      <c r="C1354" s="481"/>
      <c r="D1354" s="481"/>
      <c r="E1354" s="481"/>
      <c r="F1354" s="339"/>
      <c r="G1354" s="340" t="str">
        <f>IF(ISNUMBER(E1354),E1354/'Bulk DivVar Analysis'!$C$114,"")</f>
        <v/>
      </c>
      <c r="H1354" s="338" t="str">
        <f>IF(ISNUMBER(E1354), IF(G1354&gt;'Bulk DivVar Analysis'!$D$116,"Pass","Fail"),"")</f>
        <v/>
      </c>
      <c r="I1354" s="338" t="str">
        <f t="shared" si="23"/>
        <v/>
      </c>
      <c r="J1354" s="339"/>
      <c r="K1354" s="339"/>
      <c r="L1354" s="339"/>
      <c r="M1354" s="339"/>
      <c r="N1354" s="339"/>
      <c r="O1354" s="339"/>
      <c r="P1354" s="339"/>
      <c r="Q1354" s="339"/>
    </row>
    <row r="1355" spans="1:17" ht="13.5" customHeight="1">
      <c r="A1355" s="481"/>
      <c r="B1355" s="481"/>
      <c r="C1355" s="481"/>
      <c r="D1355" s="481"/>
      <c r="E1355" s="481"/>
      <c r="F1355" s="339"/>
      <c r="G1355" s="340" t="str">
        <f>IF(ISNUMBER(E1355),E1355/'Bulk DivVar Analysis'!$C$114,"")</f>
        <v/>
      </c>
      <c r="H1355" s="338" t="str">
        <f>IF(ISNUMBER(E1355), IF(G1355&gt;'Bulk DivVar Analysis'!$D$116,"Pass","Fail"),"")</f>
        <v/>
      </c>
      <c r="I1355" s="338" t="str">
        <f t="shared" si="23"/>
        <v/>
      </c>
      <c r="J1355" s="339"/>
      <c r="K1355" s="339"/>
      <c r="L1355" s="339"/>
      <c r="M1355" s="339"/>
      <c r="N1355" s="339"/>
      <c r="O1355" s="339"/>
      <c r="P1355" s="339"/>
      <c r="Q1355" s="339"/>
    </row>
    <row r="1356" spans="1:17" ht="13.5" customHeight="1">
      <c r="A1356" s="481"/>
      <c r="B1356" s="481"/>
      <c r="C1356" s="481"/>
      <c r="D1356" s="481"/>
      <c r="E1356" s="481"/>
      <c r="F1356" s="339"/>
      <c r="G1356" s="340" t="str">
        <f>IF(ISNUMBER(E1356),E1356/'Bulk DivVar Analysis'!$C$114,"")</f>
        <v/>
      </c>
      <c r="H1356" s="338" t="str">
        <f>IF(ISNUMBER(E1356), IF(G1356&gt;'Bulk DivVar Analysis'!$D$116,"Pass","Fail"),"")</f>
        <v/>
      </c>
      <c r="I1356" s="338" t="str">
        <f t="shared" si="23"/>
        <v/>
      </c>
      <c r="J1356" s="339"/>
      <c r="K1356" s="339"/>
      <c r="L1356" s="339"/>
      <c r="M1356" s="339"/>
      <c r="N1356" s="339"/>
      <c r="O1356" s="339"/>
      <c r="P1356" s="339"/>
      <c r="Q1356" s="339"/>
    </row>
    <row r="1357" spans="1:17" ht="13.5" customHeight="1">
      <c r="A1357" s="481"/>
      <c r="B1357" s="481"/>
      <c r="C1357" s="481"/>
      <c r="D1357" s="481"/>
      <c r="E1357" s="481"/>
      <c r="F1357" s="339"/>
      <c r="G1357" s="340" t="str">
        <f>IF(ISNUMBER(E1357),E1357/'Bulk DivVar Analysis'!$C$114,"")</f>
        <v/>
      </c>
      <c r="H1357" s="338" t="str">
        <f>IF(ISNUMBER(E1357), IF(G1357&gt;'Bulk DivVar Analysis'!$D$116,"Pass","Fail"),"")</f>
        <v/>
      </c>
      <c r="I1357" s="338" t="str">
        <f t="shared" si="23"/>
        <v/>
      </c>
      <c r="J1357" s="339"/>
      <c r="K1357" s="339"/>
      <c r="L1357" s="339"/>
      <c r="M1357" s="339"/>
      <c r="N1357" s="339"/>
      <c r="O1357" s="339"/>
      <c r="P1357" s="339"/>
      <c r="Q1357" s="339"/>
    </row>
    <row r="1358" spans="1:17" ht="13.5" customHeight="1">
      <c r="A1358" s="481"/>
      <c r="B1358" s="481"/>
      <c r="C1358" s="481"/>
      <c r="D1358" s="481"/>
      <c r="E1358" s="481"/>
      <c r="F1358" s="339"/>
      <c r="G1358" s="340" t="str">
        <f>IF(ISNUMBER(E1358),E1358/'Bulk DivVar Analysis'!$C$114,"")</f>
        <v/>
      </c>
      <c r="H1358" s="338" t="str">
        <f>IF(ISNUMBER(E1358), IF(G1358&gt;'Bulk DivVar Analysis'!$D$116,"Pass","Fail"),"")</f>
        <v/>
      </c>
      <c r="I1358" s="338" t="str">
        <f t="shared" si="23"/>
        <v/>
      </c>
      <c r="J1358" s="339"/>
      <c r="K1358" s="339"/>
      <c r="L1358" s="339"/>
      <c r="M1358" s="339"/>
      <c r="N1358" s="339"/>
      <c r="O1358" s="339"/>
      <c r="P1358" s="339"/>
      <c r="Q1358" s="339"/>
    </row>
    <row r="1359" spans="1:17" ht="13.5" customHeight="1">
      <c r="A1359" s="481"/>
      <c r="B1359" s="481"/>
      <c r="C1359" s="481"/>
      <c r="D1359" s="481"/>
      <c r="E1359" s="481"/>
      <c r="F1359" s="339"/>
      <c r="G1359" s="340" t="str">
        <f>IF(ISNUMBER(E1359),E1359/'Bulk DivVar Analysis'!$C$114,"")</f>
        <v/>
      </c>
      <c r="H1359" s="338" t="str">
        <f>IF(ISNUMBER(E1359), IF(G1359&gt;'Bulk DivVar Analysis'!$D$116,"Pass","Fail"),"")</f>
        <v/>
      </c>
      <c r="I1359" s="338" t="str">
        <f t="shared" si="23"/>
        <v/>
      </c>
      <c r="J1359" s="339"/>
      <c r="K1359" s="339"/>
      <c r="L1359" s="339"/>
      <c r="M1359" s="339"/>
      <c r="N1359" s="339"/>
      <c r="O1359" s="339"/>
      <c r="P1359" s="339"/>
      <c r="Q1359" s="339"/>
    </row>
    <row r="1360" spans="1:17" ht="13.5" customHeight="1">
      <c r="A1360" s="481"/>
      <c r="B1360" s="481"/>
      <c r="C1360" s="481"/>
      <c r="D1360" s="481"/>
      <c r="E1360" s="481"/>
      <c r="F1360" s="339"/>
      <c r="G1360" s="340" t="str">
        <f>IF(ISNUMBER(E1360),E1360/'Bulk DivVar Analysis'!$C$114,"")</f>
        <v/>
      </c>
      <c r="H1360" s="338" t="str">
        <f>IF(ISNUMBER(E1360), IF(G1360&gt;'Bulk DivVar Analysis'!$D$116,"Pass","Fail"),"")</f>
        <v/>
      </c>
      <c r="I1360" s="338" t="str">
        <f t="shared" si="23"/>
        <v/>
      </c>
      <c r="J1360" s="339"/>
      <c r="K1360" s="339"/>
      <c r="L1360" s="339"/>
      <c r="M1360" s="339"/>
      <c r="N1360" s="339"/>
      <c r="O1360" s="339"/>
      <c r="P1360" s="339"/>
      <c r="Q1360" s="339"/>
    </row>
    <row r="1361" spans="1:17" ht="13.5" customHeight="1">
      <c r="A1361" s="481"/>
      <c r="B1361" s="481"/>
      <c r="C1361" s="481"/>
      <c r="D1361" s="481"/>
      <c r="E1361" s="481"/>
      <c r="F1361" s="339"/>
      <c r="G1361" s="340" t="str">
        <f>IF(ISNUMBER(E1361),E1361/'Bulk DivVar Analysis'!$C$114,"")</f>
        <v/>
      </c>
      <c r="H1361" s="338" t="str">
        <f>IF(ISNUMBER(E1361), IF(G1361&gt;'Bulk DivVar Analysis'!$D$116,"Pass","Fail"),"")</f>
        <v/>
      </c>
      <c r="I1361" s="338" t="str">
        <f t="shared" si="23"/>
        <v/>
      </c>
      <c r="J1361" s="339"/>
      <c r="K1361" s="339"/>
      <c r="L1361" s="339"/>
      <c r="M1361" s="339"/>
      <c r="N1361" s="339"/>
      <c r="O1361" s="339"/>
      <c r="P1361" s="339"/>
      <c r="Q1361" s="339"/>
    </row>
    <row r="1362" spans="1:17" ht="13.5" customHeight="1">
      <c r="A1362" s="481"/>
      <c r="B1362" s="481"/>
      <c r="C1362" s="481"/>
      <c r="D1362" s="481"/>
      <c r="E1362" s="481"/>
      <c r="F1362" s="339"/>
      <c r="G1362" s="340" t="str">
        <f>IF(ISNUMBER(E1362),E1362/'Bulk DivVar Analysis'!$C$114,"")</f>
        <v/>
      </c>
      <c r="H1362" s="338" t="str">
        <f>IF(ISNUMBER(E1362), IF(G1362&gt;'Bulk DivVar Analysis'!$D$116,"Pass","Fail"),"")</f>
        <v/>
      </c>
      <c r="I1362" s="338" t="str">
        <f t="shared" si="23"/>
        <v/>
      </c>
      <c r="J1362" s="339"/>
      <c r="K1362" s="339"/>
      <c r="L1362" s="339"/>
      <c r="M1362" s="339"/>
      <c r="N1362" s="339"/>
      <c r="O1362" s="339"/>
      <c r="P1362" s="339"/>
      <c r="Q1362" s="339"/>
    </row>
    <row r="1363" spans="1:17" ht="13.5" customHeight="1">
      <c r="A1363" s="481"/>
      <c r="B1363" s="481"/>
      <c r="C1363" s="481"/>
      <c r="D1363" s="481"/>
      <c r="E1363" s="481"/>
      <c r="F1363" s="339"/>
      <c r="G1363" s="340" t="str">
        <f>IF(ISNUMBER(E1363),E1363/'Bulk DivVar Analysis'!$C$114,"")</f>
        <v/>
      </c>
      <c r="H1363" s="338" t="str">
        <f>IF(ISNUMBER(E1363), IF(G1363&gt;'Bulk DivVar Analysis'!$D$116,"Pass","Fail"),"")</f>
        <v/>
      </c>
      <c r="I1363" s="338" t="str">
        <f t="shared" si="23"/>
        <v/>
      </c>
      <c r="J1363" s="339"/>
      <c r="K1363" s="339"/>
      <c r="L1363" s="339"/>
      <c r="M1363" s="339"/>
      <c r="N1363" s="339"/>
      <c r="O1363" s="339"/>
      <c r="P1363" s="339"/>
      <c r="Q1363" s="339"/>
    </row>
    <row r="1364" spans="1:17" ht="13.5" customHeight="1">
      <c r="A1364" s="481"/>
      <c r="B1364" s="481"/>
      <c r="C1364" s="481"/>
      <c r="D1364" s="481"/>
      <c r="E1364" s="481"/>
      <c r="F1364" s="339"/>
      <c r="G1364" s="340" t="str">
        <f>IF(ISNUMBER(E1364),E1364/'Bulk DivVar Analysis'!$C$114,"")</f>
        <v/>
      </c>
      <c r="H1364" s="338" t="str">
        <f>IF(ISNUMBER(E1364), IF(G1364&gt;'Bulk DivVar Analysis'!$D$116,"Pass","Fail"),"")</f>
        <v/>
      </c>
      <c r="I1364" s="338" t="str">
        <f t="shared" si="23"/>
        <v/>
      </c>
      <c r="J1364" s="339"/>
      <c r="K1364" s="339"/>
      <c r="L1364" s="339"/>
      <c r="M1364" s="339"/>
      <c r="N1364" s="339"/>
      <c r="O1364" s="339"/>
      <c r="P1364" s="339"/>
      <c r="Q1364" s="339"/>
    </row>
    <row r="1365" spans="1:17" ht="13.5" customHeight="1">
      <c r="A1365" s="481"/>
      <c r="B1365" s="481"/>
      <c r="C1365" s="481"/>
      <c r="D1365" s="481"/>
      <c r="E1365" s="481"/>
      <c r="F1365" s="339"/>
      <c r="G1365" s="340" t="str">
        <f>IF(ISNUMBER(E1365),E1365/'Bulk DivVar Analysis'!$C$114,"")</f>
        <v/>
      </c>
      <c r="H1365" s="338" t="str">
        <f>IF(ISNUMBER(E1365), IF(G1365&gt;'Bulk DivVar Analysis'!$D$116,"Pass","Fail"),"")</f>
        <v/>
      </c>
      <c r="I1365" s="338" t="str">
        <f t="shared" si="23"/>
        <v/>
      </c>
      <c r="J1365" s="339"/>
      <c r="K1365" s="339"/>
      <c r="L1365" s="339"/>
      <c r="M1365" s="339"/>
      <c r="N1365" s="339"/>
      <c r="O1365" s="339"/>
      <c r="P1365" s="339"/>
      <c r="Q1365" s="339"/>
    </row>
    <row r="1366" spans="1:17" ht="13.5" customHeight="1">
      <c r="A1366" s="481"/>
      <c r="B1366" s="481"/>
      <c r="C1366" s="481"/>
      <c r="D1366" s="481"/>
      <c r="E1366" s="481"/>
      <c r="F1366" s="339"/>
      <c r="G1366" s="340" t="str">
        <f>IF(ISNUMBER(E1366),E1366/'Bulk DivVar Analysis'!$C$114,"")</f>
        <v/>
      </c>
      <c r="H1366" s="338" t="str">
        <f>IF(ISNUMBER(E1366), IF(G1366&gt;'Bulk DivVar Analysis'!$D$116,"Pass","Fail"),"")</f>
        <v/>
      </c>
      <c r="I1366" s="338" t="str">
        <f t="shared" si="23"/>
        <v/>
      </c>
      <c r="J1366" s="339"/>
      <c r="K1366" s="339"/>
      <c r="L1366" s="339"/>
      <c r="M1366" s="339"/>
      <c r="N1366" s="339"/>
      <c r="O1366" s="339"/>
      <c r="P1366" s="339"/>
      <c r="Q1366" s="339"/>
    </row>
    <row r="1367" spans="1:17" ht="13.5" customHeight="1">
      <c r="A1367" s="481"/>
      <c r="B1367" s="481"/>
      <c r="C1367" s="481"/>
      <c r="D1367" s="481"/>
      <c r="E1367" s="481"/>
      <c r="F1367" s="339"/>
      <c r="G1367" s="340" t="str">
        <f>IF(ISNUMBER(E1367),E1367/'Bulk DivVar Analysis'!$C$114,"")</f>
        <v/>
      </c>
      <c r="H1367" s="338" t="str">
        <f>IF(ISNUMBER(E1367), IF(G1367&gt;'Bulk DivVar Analysis'!$D$116,"Pass","Fail"),"")</f>
        <v/>
      </c>
      <c r="I1367" s="338" t="str">
        <f t="shared" si="23"/>
        <v/>
      </c>
      <c r="J1367" s="339"/>
      <c r="K1367" s="339"/>
      <c r="L1367" s="339"/>
      <c r="M1367" s="339"/>
      <c r="N1367" s="339"/>
      <c r="O1367" s="339"/>
      <c r="P1367" s="339"/>
      <c r="Q1367" s="339"/>
    </row>
    <row r="1368" spans="1:17" ht="13.5" customHeight="1">
      <c r="A1368" s="481"/>
      <c r="B1368" s="481"/>
      <c r="C1368" s="481"/>
      <c r="D1368" s="481"/>
      <c r="E1368" s="481"/>
      <c r="F1368" s="339"/>
      <c r="G1368" s="340" t="str">
        <f>IF(ISNUMBER(E1368),E1368/'Bulk DivVar Analysis'!$C$114,"")</f>
        <v/>
      </c>
      <c r="H1368" s="338" t="str">
        <f>IF(ISNUMBER(E1368), IF(G1368&gt;'Bulk DivVar Analysis'!$D$116,"Pass","Fail"),"")</f>
        <v/>
      </c>
      <c r="I1368" s="338" t="str">
        <f t="shared" si="23"/>
        <v/>
      </c>
      <c r="J1368" s="339"/>
      <c r="K1368" s="339"/>
      <c r="L1368" s="339"/>
      <c r="M1368" s="339"/>
      <c r="N1368" s="339"/>
      <c r="O1368" s="339"/>
      <c r="P1368" s="339"/>
      <c r="Q1368" s="339"/>
    </row>
    <row r="1369" spans="1:17" ht="13.5" customHeight="1">
      <c r="A1369" s="481"/>
      <c r="B1369" s="481"/>
      <c r="C1369" s="481"/>
      <c r="D1369" s="481"/>
      <c r="E1369" s="481"/>
      <c r="F1369" s="339"/>
      <c r="G1369" s="340" t="str">
        <f>IF(ISNUMBER(E1369),E1369/'Bulk DivVar Analysis'!$C$114,"")</f>
        <v/>
      </c>
      <c r="H1369" s="338" t="str">
        <f>IF(ISNUMBER(E1369), IF(G1369&gt;'Bulk DivVar Analysis'!$D$116,"Pass","Fail"),"")</f>
        <v/>
      </c>
      <c r="I1369" s="338" t="str">
        <f t="shared" si="23"/>
        <v/>
      </c>
      <c r="J1369" s="339"/>
      <c r="K1369" s="339"/>
      <c r="L1369" s="339"/>
      <c r="M1369" s="339"/>
      <c r="N1369" s="339"/>
      <c r="O1369" s="339"/>
      <c r="P1369" s="339"/>
      <c r="Q1369" s="339"/>
    </row>
    <row r="1370" spans="1:17" ht="13.5" customHeight="1">
      <c r="A1370" s="481"/>
      <c r="B1370" s="481"/>
      <c r="C1370" s="481"/>
      <c r="D1370" s="481"/>
      <c r="E1370" s="481"/>
      <c r="F1370" s="339"/>
      <c r="G1370" s="340" t="str">
        <f>IF(ISNUMBER(E1370),E1370/'Bulk DivVar Analysis'!$C$114,"")</f>
        <v/>
      </c>
      <c r="H1370" s="338" t="str">
        <f>IF(ISNUMBER(E1370), IF(G1370&gt;'Bulk DivVar Analysis'!$D$116,"Pass","Fail"),"")</f>
        <v/>
      </c>
      <c r="I1370" s="338" t="str">
        <f t="shared" si="23"/>
        <v/>
      </c>
      <c r="J1370" s="339"/>
      <c r="K1370" s="339"/>
      <c r="L1370" s="339"/>
      <c r="M1370" s="339"/>
      <c r="N1370" s="339"/>
      <c r="O1370" s="339"/>
      <c r="P1370" s="339"/>
      <c r="Q1370" s="339"/>
    </row>
    <row r="1371" spans="1:17" ht="13.5" customHeight="1">
      <c r="A1371" s="481"/>
      <c r="B1371" s="481"/>
      <c r="C1371" s="481"/>
      <c r="D1371" s="481"/>
      <c r="E1371" s="481"/>
      <c r="F1371" s="339"/>
      <c r="G1371" s="340" t="str">
        <f>IF(ISNUMBER(E1371),E1371/'Bulk DivVar Analysis'!$C$114,"")</f>
        <v/>
      </c>
      <c r="H1371" s="338" t="str">
        <f>IF(ISNUMBER(E1371), IF(G1371&gt;'Bulk DivVar Analysis'!$D$116,"Pass","Fail"),"")</f>
        <v/>
      </c>
      <c r="I1371" s="338" t="str">
        <f t="shared" si="23"/>
        <v/>
      </c>
      <c r="J1371" s="339"/>
      <c r="K1371" s="339"/>
      <c r="L1371" s="339"/>
      <c r="M1371" s="339"/>
      <c r="N1371" s="339"/>
      <c r="O1371" s="339"/>
      <c r="P1371" s="339"/>
      <c r="Q1371" s="339"/>
    </row>
    <row r="1372" spans="1:17" ht="13.5" customHeight="1">
      <c r="A1372" s="481"/>
      <c r="B1372" s="481"/>
      <c r="C1372" s="481"/>
      <c r="D1372" s="481"/>
      <c r="E1372" s="481"/>
      <c r="F1372" s="339"/>
      <c r="G1372" s="340" t="str">
        <f>IF(ISNUMBER(E1372),E1372/'Bulk DivVar Analysis'!$C$114,"")</f>
        <v/>
      </c>
      <c r="H1372" s="338" t="str">
        <f>IF(ISNUMBER(E1372), IF(G1372&gt;'Bulk DivVar Analysis'!$D$116,"Pass","Fail"),"")</f>
        <v/>
      </c>
      <c r="I1372" s="338" t="str">
        <f t="shared" si="23"/>
        <v/>
      </c>
      <c r="J1372" s="339"/>
      <c r="K1372" s="339"/>
      <c r="L1372" s="339"/>
      <c r="M1372" s="339"/>
      <c r="N1372" s="339"/>
      <c r="O1372" s="339"/>
      <c r="P1372" s="339"/>
      <c r="Q1372" s="339"/>
    </row>
    <row r="1373" spans="1:17" ht="13.5" customHeight="1">
      <c r="A1373" s="481"/>
      <c r="B1373" s="481"/>
      <c r="C1373" s="481"/>
      <c r="D1373" s="481"/>
      <c r="E1373" s="481"/>
      <c r="F1373" s="339"/>
      <c r="G1373" s="340" t="str">
        <f>IF(ISNUMBER(E1373),E1373/'Bulk DivVar Analysis'!$C$114,"")</f>
        <v/>
      </c>
      <c r="H1373" s="338" t="str">
        <f>IF(ISNUMBER(E1373), IF(G1373&gt;'Bulk DivVar Analysis'!$D$116,"Pass","Fail"),"")</f>
        <v/>
      </c>
      <c r="I1373" s="338" t="str">
        <f t="shared" si="23"/>
        <v/>
      </c>
      <c r="J1373" s="339"/>
      <c r="K1373" s="339"/>
      <c r="L1373" s="339"/>
      <c r="M1373" s="339"/>
      <c r="N1373" s="339"/>
      <c r="O1373" s="339"/>
      <c r="P1373" s="339"/>
      <c r="Q1373" s="339"/>
    </row>
    <row r="1374" spans="1:17" ht="13.5" customHeight="1">
      <c r="A1374" s="481"/>
      <c r="B1374" s="481"/>
      <c r="C1374" s="481"/>
      <c r="D1374" s="481"/>
      <c r="E1374" s="481"/>
      <c r="F1374" s="339"/>
      <c r="G1374" s="340" t="str">
        <f>IF(ISNUMBER(E1374),E1374/'Bulk DivVar Analysis'!$C$114,"")</f>
        <v/>
      </c>
      <c r="H1374" s="338" t="str">
        <f>IF(ISNUMBER(E1374), IF(G1374&gt;'Bulk DivVar Analysis'!$D$116,"Pass","Fail"),"")</f>
        <v/>
      </c>
      <c r="I1374" s="338" t="str">
        <f t="shared" si="23"/>
        <v/>
      </c>
      <c r="J1374" s="339"/>
      <c r="K1374" s="339"/>
      <c r="L1374" s="339"/>
      <c r="M1374" s="339"/>
      <c r="N1374" s="339"/>
      <c r="O1374" s="339"/>
      <c r="P1374" s="339"/>
      <c r="Q1374" s="339"/>
    </row>
    <row r="1375" spans="1:17" ht="13.5" customHeight="1">
      <c r="A1375" s="481"/>
      <c r="B1375" s="481"/>
      <c r="C1375" s="481"/>
      <c r="D1375" s="481"/>
      <c r="E1375" s="481"/>
      <c r="F1375" s="339"/>
      <c r="G1375" s="340" t="str">
        <f>IF(ISNUMBER(E1375),E1375/'Bulk DivVar Analysis'!$C$114,"")</f>
        <v/>
      </c>
      <c r="H1375" s="338" t="str">
        <f>IF(ISNUMBER(E1375), IF(G1375&gt;'Bulk DivVar Analysis'!$D$116,"Pass","Fail"),"")</f>
        <v/>
      </c>
      <c r="I1375" s="338" t="str">
        <f t="shared" si="23"/>
        <v/>
      </c>
      <c r="J1375" s="339"/>
      <c r="K1375" s="339"/>
      <c r="L1375" s="339"/>
      <c r="M1375" s="339"/>
      <c r="N1375" s="339"/>
      <c r="O1375" s="339"/>
      <c r="P1375" s="339"/>
      <c r="Q1375" s="339"/>
    </row>
    <row r="1376" spans="1:17" ht="13.5" customHeight="1">
      <c r="A1376" s="481"/>
      <c r="B1376" s="481"/>
      <c r="C1376" s="481"/>
      <c r="D1376" s="481"/>
      <c r="E1376" s="481"/>
      <c r="F1376" s="339"/>
      <c r="G1376" s="340" t="str">
        <f>IF(ISNUMBER(E1376),E1376/'Bulk DivVar Analysis'!$C$114,"")</f>
        <v/>
      </c>
      <c r="H1376" s="338" t="str">
        <f>IF(ISNUMBER(E1376), IF(G1376&gt;'Bulk DivVar Analysis'!$D$116,"Pass","Fail"),"")</f>
        <v/>
      </c>
      <c r="I1376" s="338" t="str">
        <f t="shared" si="23"/>
        <v/>
      </c>
      <c r="J1376" s="339"/>
      <c r="K1376" s="339"/>
      <c r="L1376" s="339"/>
      <c r="M1376" s="339"/>
      <c r="N1376" s="339"/>
      <c r="O1376" s="339"/>
      <c r="P1376" s="339"/>
      <c r="Q1376" s="339"/>
    </row>
    <row r="1377" spans="1:17" ht="13.5" customHeight="1">
      <c r="A1377" s="481"/>
      <c r="B1377" s="481"/>
      <c r="C1377" s="481"/>
      <c r="D1377" s="481"/>
      <c r="E1377" s="481"/>
      <c r="F1377" s="339"/>
      <c r="G1377" s="340" t="str">
        <f>IF(ISNUMBER(E1377),E1377/'Bulk DivVar Analysis'!$C$114,"")</f>
        <v/>
      </c>
      <c r="H1377" s="338" t="str">
        <f>IF(ISNUMBER(E1377), IF(G1377&gt;'Bulk DivVar Analysis'!$D$116,"Pass","Fail"),"")</f>
        <v/>
      </c>
      <c r="I1377" s="338" t="str">
        <f t="shared" si="23"/>
        <v/>
      </c>
      <c r="J1377" s="339"/>
      <c r="K1377" s="339"/>
      <c r="L1377" s="339"/>
      <c r="M1377" s="339"/>
      <c r="N1377" s="339"/>
      <c r="O1377" s="339"/>
      <c r="P1377" s="339"/>
      <c r="Q1377" s="339"/>
    </row>
    <row r="1378" spans="1:17" ht="13.5" customHeight="1">
      <c r="A1378" s="481"/>
      <c r="B1378" s="481"/>
      <c r="C1378" s="481"/>
      <c r="D1378" s="481"/>
      <c r="E1378" s="481"/>
      <c r="F1378" s="339"/>
      <c r="G1378" s="340" t="str">
        <f>IF(ISNUMBER(E1378),E1378/'Bulk DivVar Analysis'!$C$114,"")</f>
        <v/>
      </c>
      <c r="H1378" s="338" t="str">
        <f>IF(ISNUMBER(E1378), IF(G1378&gt;'Bulk DivVar Analysis'!$D$116,"Pass","Fail"),"")</f>
        <v/>
      </c>
      <c r="I1378" s="338" t="str">
        <f t="shared" si="23"/>
        <v/>
      </c>
      <c r="J1378" s="339"/>
      <c r="K1378" s="339"/>
      <c r="L1378" s="339"/>
      <c r="M1378" s="339"/>
      <c r="N1378" s="339"/>
      <c r="O1378" s="339"/>
      <c r="P1378" s="339"/>
      <c r="Q1378" s="339"/>
    </row>
    <row r="1379" spans="1:17" ht="13.5" customHeight="1">
      <c r="A1379" s="481"/>
      <c r="B1379" s="481"/>
      <c r="C1379" s="481"/>
      <c r="D1379" s="481"/>
      <c r="E1379" s="481"/>
      <c r="F1379" s="339"/>
      <c r="G1379" s="340" t="str">
        <f>IF(ISNUMBER(E1379),E1379/'Bulk DivVar Analysis'!$C$114,"")</f>
        <v/>
      </c>
      <c r="H1379" s="338" t="str">
        <f>IF(ISNUMBER(E1379), IF(G1379&gt;'Bulk DivVar Analysis'!$D$116,"Pass","Fail"),"")</f>
        <v/>
      </c>
      <c r="I1379" s="338" t="str">
        <f t="shared" si="23"/>
        <v/>
      </c>
      <c r="J1379" s="339"/>
      <c r="K1379" s="339"/>
      <c r="L1379" s="339"/>
      <c r="M1379" s="339"/>
      <c r="N1379" s="339"/>
      <c r="O1379" s="339"/>
      <c r="P1379" s="339"/>
      <c r="Q1379" s="339"/>
    </row>
    <row r="1380" spans="1:17" ht="13.5" customHeight="1">
      <c r="A1380" s="481"/>
      <c r="B1380" s="481"/>
      <c r="C1380" s="481"/>
      <c r="D1380" s="481"/>
      <c r="E1380" s="481"/>
      <c r="F1380" s="339"/>
      <c r="G1380" s="340" t="str">
        <f>IF(ISNUMBER(E1380),E1380/'Bulk DivVar Analysis'!$C$114,"")</f>
        <v/>
      </c>
      <c r="H1380" s="338" t="str">
        <f>IF(ISNUMBER(E1380), IF(G1380&gt;'Bulk DivVar Analysis'!$D$116,"Pass","Fail"),"")</f>
        <v/>
      </c>
      <c r="I1380" s="338" t="str">
        <f t="shared" si="23"/>
        <v/>
      </c>
      <c r="J1380" s="339"/>
      <c r="K1380" s="339"/>
      <c r="L1380" s="339"/>
      <c r="M1380" s="339"/>
      <c r="N1380" s="339"/>
      <c r="O1380" s="339"/>
      <c r="P1380" s="339"/>
      <c r="Q1380" s="339"/>
    </row>
    <row r="1381" spans="1:17" ht="13.5" customHeight="1">
      <c r="A1381" s="481"/>
      <c r="B1381" s="481"/>
      <c r="C1381" s="481"/>
      <c r="D1381" s="481"/>
      <c r="E1381" s="481"/>
      <c r="F1381" s="339"/>
      <c r="G1381" s="340" t="str">
        <f>IF(ISNUMBER(E1381),E1381/'Bulk DivVar Analysis'!$C$114,"")</f>
        <v/>
      </c>
      <c r="H1381" s="338" t="str">
        <f>IF(ISNUMBER(E1381), IF(G1381&gt;'Bulk DivVar Analysis'!$D$116,"Pass","Fail"),"")</f>
        <v/>
      </c>
      <c r="I1381" s="338" t="str">
        <f t="shared" si="23"/>
        <v/>
      </c>
      <c r="J1381" s="339"/>
      <c r="K1381" s="339"/>
      <c r="L1381" s="339"/>
      <c r="M1381" s="339"/>
      <c r="N1381" s="339"/>
      <c r="O1381" s="339"/>
      <c r="P1381" s="339"/>
      <c r="Q1381" s="339"/>
    </row>
    <row r="1382" spans="1:17" ht="13.5" customHeight="1">
      <c r="A1382" s="481"/>
      <c r="B1382" s="481"/>
      <c r="C1382" s="481"/>
      <c r="D1382" s="481"/>
      <c r="E1382" s="481"/>
      <c r="F1382" s="339"/>
      <c r="G1382" s="340" t="str">
        <f>IF(ISNUMBER(E1382),E1382/'Bulk DivVar Analysis'!$C$114,"")</f>
        <v/>
      </c>
      <c r="H1382" s="338" t="str">
        <f>IF(ISNUMBER(E1382), IF(G1382&gt;'Bulk DivVar Analysis'!$D$116,"Pass","Fail"),"")</f>
        <v/>
      </c>
      <c r="I1382" s="338" t="str">
        <f t="shared" si="23"/>
        <v/>
      </c>
      <c r="J1382" s="339"/>
      <c r="K1382" s="339"/>
      <c r="L1382" s="339"/>
      <c r="M1382" s="339"/>
      <c r="N1382" s="339"/>
      <c r="O1382" s="339"/>
      <c r="P1382" s="339"/>
      <c r="Q1382" s="339"/>
    </row>
    <row r="1383" spans="1:17" ht="13.5" customHeight="1">
      <c r="A1383" s="481"/>
      <c r="B1383" s="481"/>
      <c r="C1383" s="481"/>
      <c r="D1383" s="481"/>
      <c r="E1383" s="481"/>
      <c r="F1383" s="339"/>
      <c r="G1383" s="340" t="str">
        <f>IF(ISNUMBER(E1383),E1383/'Bulk DivVar Analysis'!$C$114,"")</f>
        <v/>
      </c>
      <c r="H1383" s="338" t="str">
        <f>IF(ISNUMBER(E1383), IF(G1383&gt;'Bulk DivVar Analysis'!$D$116,"Pass","Fail"),"")</f>
        <v/>
      </c>
      <c r="I1383" s="338" t="str">
        <f t="shared" si="23"/>
        <v/>
      </c>
      <c r="J1383" s="339"/>
      <c r="K1383" s="339"/>
      <c r="L1383" s="339"/>
      <c r="M1383" s="339"/>
      <c r="N1383" s="339"/>
      <c r="O1383" s="339"/>
      <c r="P1383" s="339"/>
      <c r="Q1383" s="339"/>
    </row>
    <row r="1384" spans="1:17" ht="13.5" customHeight="1">
      <c r="A1384" s="481"/>
      <c r="B1384" s="481"/>
      <c r="C1384" s="481"/>
      <c r="D1384" s="481"/>
      <c r="E1384" s="481"/>
      <c r="F1384" s="339"/>
      <c r="G1384" s="340" t="str">
        <f>IF(ISNUMBER(E1384),E1384/'Bulk DivVar Analysis'!$C$114,"")</f>
        <v/>
      </c>
      <c r="H1384" s="338" t="str">
        <f>IF(ISNUMBER(E1384), IF(G1384&gt;'Bulk DivVar Analysis'!$D$116,"Pass","Fail"),"")</f>
        <v/>
      </c>
      <c r="I1384" s="338" t="str">
        <f t="shared" si="23"/>
        <v/>
      </c>
      <c r="J1384" s="339"/>
      <c r="K1384" s="339"/>
      <c r="L1384" s="339"/>
      <c r="M1384" s="339"/>
      <c r="N1384" s="339"/>
      <c r="O1384" s="339"/>
      <c r="P1384" s="339"/>
      <c r="Q1384" s="339"/>
    </row>
    <row r="1385" spans="1:17" ht="13.5" customHeight="1">
      <c r="A1385" s="481"/>
      <c r="B1385" s="481"/>
      <c r="C1385" s="481"/>
      <c r="D1385" s="481"/>
      <c r="E1385" s="481"/>
      <c r="F1385" s="339"/>
      <c r="G1385" s="340" t="str">
        <f>IF(ISNUMBER(E1385),E1385/'Bulk DivVar Analysis'!$C$114,"")</f>
        <v/>
      </c>
      <c r="H1385" s="338" t="str">
        <f>IF(ISNUMBER(E1385), IF(G1385&gt;'Bulk DivVar Analysis'!$D$116,"Pass","Fail"),"")</f>
        <v/>
      </c>
      <c r="I1385" s="338" t="str">
        <f t="shared" si="23"/>
        <v/>
      </c>
      <c r="J1385" s="339"/>
      <c r="K1385" s="339"/>
      <c r="L1385" s="339"/>
      <c r="M1385" s="339"/>
      <c r="N1385" s="339"/>
      <c r="O1385" s="339"/>
      <c r="P1385" s="339"/>
      <c r="Q1385" s="339"/>
    </row>
    <row r="1386" spans="1:17" ht="13.5" customHeight="1">
      <c r="A1386" s="481"/>
      <c r="B1386" s="481"/>
      <c r="C1386" s="481"/>
      <c r="D1386" s="481"/>
      <c r="E1386" s="481"/>
      <c r="F1386" s="339"/>
      <c r="G1386" s="340" t="str">
        <f>IF(ISNUMBER(E1386),E1386/'Bulk DivVar Analysis'!$C$114,"")</f>
        <v/>
      </c>
      <c r="H1386" s="338" t="str">
        <f>IF(ISNUMBER(E1386), IF(G1386&gt;'Bulk DivVar Analysis'!$D$116,"Pass","Fail"),"")</f>
        <v/>
      </c>
      <c r="I1386" s="338" t="str">
        <f t="shared" si="23"/>
        <v/>
      </c>
      <c r="J1386" s="339"/>
      <c r="K1386" s="339"/>
      <c r="L1386" s="339"/>
      <c r="M1386" s="339"/>
      <c r="N1386" s="339"/>
      <c r="O1386" s="339"/>
      <c r="P1386" s="339"/>
      <c r="Q1386" s="339"/>
    </row>
    <row r="1387" spans="1:17" ht="13.5" customHeight="1">
      <c r="A1387" s="481"/>
      <c r="B1387" s="481"/>
      <c r="C1387" s="481"/>
      <c r="D1387" s="481"/>
      <c r="E1387" s="481"/>
      <c r="F1387" s="339"/>
      <c r="G1387" s="340" t="str">
        <f>IF(ISNUMBER(E1387),E1387/'Bulk DivVar Analysis'!$C$114,"")</f>
        <v/>
      </c>
      <c r="H1387" s="338" t="str">
        <f>IF(ISNUMBER(E1387), IF(G1387&gt;'Bulk DivVar Analysis'!$D$116,"Pass","Fail"),"")</f>
        <v/>
      </c>
      <c r="I1387" s="338" t="str">
        <f t="shared" si="23"/>
        <v/>
      </c>
      <c r="J1387" s="339"/>
      <c r="K1387" s="339"/>
      <c r="L1387" s="339"/>
      <c r="M1387" s="339"/>
      <c r="N1387" s="339"/>
      <c r="O1387" s="339"/>
      <c r="P1387" s="339"/>
      <c r="Q1387" s="339"/>
    </row>
    <row r="1388" spans="1:17" ht="13.5" customHeight="1">
      <c r="A1388" s="481"/>
      <c r="B1388" s="481"/>
      <c r="C1388" s="481"/>
      <c r="D1388" s="481"/>
      <c r="E1388" s="481"/>
      <c r="F1388" s="339"/>
      <c r="G1388" s="340" t="str">
        <f>IF(ISNUMBER(E1388),E1388/'Bulk DivVar Analysis'!$C$114,"")</f>
        <v/>
      </c>
      <c r="H1388" s="338" t="str">
        <f>IF(ISNUMBER(E1388), IF(G1388&gt;'Bulk DivVar Analysis'!$D$116,"Pass","Fail"),"")</f>
        <v/>
      </c>
      <c r="I1388" s="338" t="str">
        <f t="shared" si="23"/>
        <v/>
      </c>
      <c r="J1388" s="339"/>
      <c r="K1388" s="339"/>
      <c r="L1388" s="339"/>
      <c r="M1388" s="339"/>
      <c r="N1388" s="339"/>
      <c r="O1388" s="339"/>
      <c r="P1388" s="339"/>
      <c r="Q1388" s="339"/>
    </row>
    <row r="1389" spans="1:17" ht="13.5" customHeight="1">
      <c r="A1389" s="481"/>
      <c r="B1389" s="481"/>
      <c r="C1389" s="481"/>
      <c r="D1389" s="481"/>
      <c r="E1389" s="481"/>
      <c r="F1389" s="339"/>
      <c r="G1389" s="340" t="str">
        <f>IF(ISNUMBER(E1389),E1389/'Bulk DivVar Analysis'!$C$114,"")</f>
        <v/>
      </c>
      <c r="H1389" s="338" t="str">
        <f>IF(ISNUMBER(E1389), IF(G1389&gt;'Bulk DivVar Analysis'!$D$116,"Pass","Fail"),"")</f>
        <v/>
      </c>
      <c r="I1389" s="338" t="str">
        <f t="shared" si="23"/>
        <v/>
      </c>
      <c r="J1389" s="339"/>
      <c r="K1389" s="339"/>
      <c r="L1389" s="339"/>
      <c r="M1389" s="339"/>
      <c r="N1389" s="339"/>
      <c r="O1389" s="339"/>
      <c r="P1389" s="339"/>
      <c r="Q1389" s="339"/>
    </row>
    <row r="1390" spans="1:17" ht="13.5" customHeight="1">
      <c r="A1390" s="481"/>
      <c r="B1390" s="481"/>
      <c r="C1390" s="481"/>
      <c r="D1390" s="481"/>
      <c r="E1390" s="481"/>
      <c r="F1390" s="339"/>
      <c r="G1390" s="340" t="str">
        <f>IF(ISNUMBER(E1390),E1390/'Bulk DivVar Analysis'!$C$114,"")</f>
        <v/>
      </c>
      <c r="H1390" s="338" t="str">
        <f>IF(ISNUMBER(E1390), IF(G1390&gt;'Bulk DivVar Analysis'!$D$116,"Pass","Fail"),"")</f>
        <v/>
      </c>
      <c r="I1390" s="338" t="str">
        <f t="shared" si="23"/>
        <v/>
      </c>
      <c r="J1390" s="339"/>
      <c r="K1390" s="339"/>
      <c r="L1390" s="339"/>
      <c r="M1390" s="339"/>
      <c r="N1390" s="339"/>
      <c r="O1390" s="339"/>
      <c r="P1390" s="339"/>
      <c r="Q1390" s="339"/>
    </row>
    <row r="1391" spans="1:17" ht="13.5" customHeight="1">
      <c r="A1391" s="481"/>
      <c r="B1391" s="481"/>
      <c r="C1391" s="481"/>
      <c r="D1391" s="481"/>
      <c r="E1391" s="481"/>
      <c r="F1391" s="339"/>
      <c r="G1391" s="340" t="str">
        <f>IF(ISNUMBER(E1391),E1391/'Bulk DivVar Analysis'!$C$114,"")</f>
        <v/>
      </c>
      <c r="H1391" s="338" t="str">
        <f>IF(ISNUMBER(E1391), IF(G1391&gt;'Bulk DivVar Analysis'!$D$116,"Pass","Fail"),"")</f>
        <v/>
      </c>
      <c r="I1391" s="338" t="str">
        <f t="shared" si="23"/>
        <v/>
      </c>
      <c r="J1391" s="339"/>
      <c r="K1391" s="339"/>
      <c r="L1391" s="339"/>
      <c r="M1391" s="339"/>
      <c r="N1391" s="339"/>
      <c r="O1391" s="339"/>
      <c r="P1391" s="339"/>
      <c r="Q1391" s="339"/>
    </row>
    <row r="1392" spans="1:17" ht="13.5" customHeight="1">
      <c r="A1392" s="481"/>
      <c r="B1392" s="481"/>
      <c r="C1392" s="481"/>
      <c r="D1392" s="481"/>
      <c r="E1392" s="481"/>
      <c r="F1392" s="339"/>
      <c r="G1392" s="340" t="str">
        <f>IF(ISNUMBER(E1392),E1392/'Bulk DivVar Analysis'!$C$114,"")</f>
        <v/>
      </c>
      <c r="H1392" s="338" t="str">
        <f>IF(ISNUMBER(E1392), IF(G1392&gt;'Bulk DivVar Analysis'!$D$116,"Pass","Fail"),"")</f>
        <v/>
      </c>
      <c r="I1392" s="338" t="str">
        <f t="shared" si="23"/>
        <v/>
      </c>
      <c r="J1392" s="339"/>
      <c r="K1392" s="339"/>
      <c r="L1392" s="339"/>
      <c r="M1392" s="339"/>
      <c r="N1392" s="339"/>
      <c r="O1392" s="339"/>
      <c r="P1392" s="339"/>
      <c r="Q1392" s="339"/>
    </row>
    <row r="1393" spans="1:17" ht="13.5" customHeight="1">
      <c r="A1393" s="481"/>
      <c r="B1393" s="481"/>
      <c r="C1393" s="481"/>
      <c r="D1393" s="481"/>
      <c r="E1393" s="481"/>
      <c r="F1393" s="339"/>
      <c r="G1393" s="340" t="str">
        <f>IF(ISNUMBER(E1393),E1393/'Bulk DivVar Analysis'!$C$114,"")</f>
        <v/>
      </c>
      <c r="H1393" s="338" t="str">
        <f>IF(ISNUMBER(E1393), IF(G1393&gt;'Bulk DivVar Analysis'!$D$116,"Pass","Fail"),"")</f>
        <v/>
      </c>
      <c r="I1393" s="338" t="str">
        <f t="shared" si="23"/>
        <v/>
      </c>
      <c r="J1393" s="339"/>
      <c r="K1393" s="339"/>
      <c r="L1393" s="339"/>
      <c r="M1393" s="339"/>
      <c r="N1393" s="339"/>
      <c r="O1393" s="339"/>
      <c r="P1393" s="339"/>
      <c r="Q1393" s="339"/>
    </row>
    <row r="1394" spans="1:17" ht="13.5" customHeight="1">
      <c r="A1394" s="481"/>
      <c r="B1394" s="481"/>
      <c r="C1394" s="481"/>
      <c r="D1394" s="481"/>
      <c r="E1394" s="481"/>
      <c r="F1394" s="339"/>
      <c r="G1394" s="340" t="str">
        <f>IF(ISNUMBER(E1394),E1394/'Bulk DivVar Analysis'!$C$114,"")</f>
        <v/>
      </c>
      <c r="H1394" s="338" t="str">
        <f>IF(ISNUMBER(E1394), IF(G1394&gt;'Bulk DivVar Analysis'!$D$116,"Pass","Fail"),"")</f>
        <v/>
      </c>
      <c r="I1394" s="338" t="str">
        <f t="shared" si="23"/>
        <v/>
      </c>
      <c r="J1394" s="339"/>
      <c r="K1394" s="339"/>
      <c r="L1394" s="339"/>
      <c r="M1394" s="339"/>
      <c r="N1394" s="339"/>
      <c r="O1394" s="339"/>
      <c r="P1394" s="339"/>
      <c r="Q1394" s="339"/>
    </row>
    <row r="1395" spans="1:17" ht="13.5" customHeight="1">
      <c r="A1395" s="481"/>
      <c r="B1395" s="481"/>
      <c r="C1395" s="481"/>
      <c r="D1395" s="481"/>
      <c r="E1395" s="481"/>
      <c r="F1395" s="339"/>
      <c r="G1395" s="340" t="str">
        <f>IF(ISNUMBER(E1395),E1395/'Bulk DivVar Analysis'!$C$114,"")</f>
        <v/>
      </c>
      <c r="H1395" s="338" t="str">
        <f>IF(ISNUMBER(E1395), IF(G1395&gt;'Bulk DivVar Analysis'!$D$116,"Pass","Fail"),"")</f>
        <v/>
      </c>
      <c r="I1395" s="338" t="str">
        <f t="shared" si="23"/>
        <v/>
      </c>
      <c r="J1395" s="339"/>
      <c r="K1395" s="339"/>
      <c r="L1395" s="339"/>
      <c r="M1395" s="339"/>
      <c r="N1395" s="339"/>
      <c r="O1395" s="339"/>
      <c r="P1395" s="339"/>
      <c r="Q1395" s="339"/>
    </row>
    <row r="1396" spans="1:17" ht="13.5" customHeight="1">
      <c r="A1396" s="481"/>
      <c r="B1396" s="481"/>
      <c r="C1396" s="481"/>
      <c r="D1396" s="481"/>
      <c r="E1396" s="481"/>
      <c r="F1396" s="339"/>
      <c r="G1396" s="340" t="str">
        <f>IF(ISNUMBER(E1396),E1396/'Bulk DivVar Analysis'!$C$114,"")</f>
        <v/>
      </c>
      <c r="H1396" s="338" t="str">
        <f>IF(ISNUMBER(E1396), IF(G1396&gt;'Bulk DivVar Analysis'!$D$116,"Pass","Fail"),"")</f>
        <v/>
      </c>
      <c r="I1396" s="338" t="str">
        <f t="shared" si="23"/>
        <v/>
      </c>
      <c r="J1396" s="339"/>
      <c r="K1396" s="339"/>
      <c r="L1396" s="339"/>
      <c r="M1396" s="339"/>
      <c r="N1396" s="339"/>
      <c r="O1396" s="339"/>
      <c r="P1396" s="339"/>
      <c r="Q1396" s="339"/>
    </row>
    <row r="1397" spans="1:17" ht="13.5" customHeight="1">
      <c r="A1397" s="481"/>
      <c r="B1397" s="481"/>
      <c r="C1397" s="481"/>
      <c r="D1397" s="481"/>
      <c r="E1397" s="481"/>
      <c r="F1397" s="339"/>
      <c r="G1397" s="340" t="str">
        <f>IF(ISNUMBER(E1397),E1397/'Bulk DivVar Analysis'!$C$114,"")</f>
        <v/>
      </c>
      <c r="H1397" s="338" t="str">
        <f>IF(ISNUMBER(E1397), IF(G1397&gt;'Bulk DivVar Analysis'!$D$116,"Pass","Fail"),"")</f>
        <v/>
      </c>
      <c r="I1397" s="338" t="str">
        <f t="shared" si="23"/>
        <v/>
      </c>
      <c r="J1397" s="339"/>
      <c r="K1397" s="339"/>
      <c r="L1397" s="339"/>
      <c r="M1397" s="339"/>
      <c r="N1397" s="339"/>
      <c r="O1397" s="339"/>
      <c r="P1397" s="339"/>
      <c r="Q1397" s="339"/>
    </row>
    <row r="1398" spans="1:17" ht="13.5" customHeight="1">
      <c r="A1398" s="481"/>
      <c r="B1398" s="481"/>
      <c r="C1398" s="481"/>
      <c r="D1398" s="481"/>
      <c r="E1398" s="481"/>
      <c r="F1398" s="339"/>
      <c r="G1398" s="340" t="str">
        <f>IF(ISNUMBER(E1398),E1398/'Bulk DivVar Analysis'!$C$114,"")</f>
        <v/>
      </c>
      <c r="H1398" s="338" t="str">
        <f>IF(ISNUMBER(E1398), IF(G1398&gt;'Bulk DivVar Analysis'!$D$116,"Pass","Fail"),"")</f>
        <v/>
      </c>
      <c r="I1398" s="338" t="str">
        <f t="shared" si="23"/>
        <v/>
      </c>
      <c r="J1398" s="339"/>
      <c r="K1398" s="339"/>
      <c r="L1398" s="339"/>
      <c r="M1398" s="339"/>
      <c r="N1398" s="339"/>
      <c r="O1398" s="339"/>
      <c r="P1398" s="339"/>
      <c r="Q1398" s="339"/>
    </row>
    <row r="1399" spans="1:17" ht="13.5" customHeight="1">
      <c r="A1399" s="481"/>
      <c r="B1399" s="481"/>
      <c r="C1399" s="481"/>
      <c r="D1399" s="481"/>
      <c r="E1399" s="481"/>
      <c r="F1399" s="339"/>
      <c r="G1399" s="340" t="str">
        <f>IF(ISNUMBER(E1399),E1399/'Bulk DivVar Analysis'!$C$114,"")</f>
        <v/>
      </c>
      <c r="H1399" s="338" t="str">
        <f>IF(ISNUMBER(E1399), IF(G1399&gt;'Bulk DivVar Analysis'!$D$116,"Pass","Fail"),"")</f>
        <v/>
      </c>
      <c r="I1399" s="338" t="str">
        <f t="shared" si="23"/>
        <v/>
      </c>
      <c r="J1399" s="339"/>
      <c r="K1399" s="339"/>
      <c r="L1399" s="339"/>
      <c r="M1399" s="339"/>
      <c r="N1399" s="339"/>
      <c r="O1399" s="339"/>
      <c r="P1399" s="339"/>
      <c r="Q1399" s="339"/>
    </row>
    <row r="1400" spans="1:17" ht="13.5" customHeight="1">
      <c r="A1400" s="481"/>
      <c r="B1400" s="481"/>
      <c r="C1400" s="481"/>
      <c r="D1400" s="481"/>
      <c r="E1400" s="481"/>
      <c r="F1400" s="339"/>
      <c r="G1400" s="340" t="str">
        <f>IF(ISNUMBER(E1400),E1400/'Bulk DivVar Analysis'!$C$114,"")</f>
        <v/>
      </c>
      <c r="H1400" s="338" t="str">
        <f>IF(ISNUMBER(E1400), IF(G1400&gt;'Bulk DivVar Analysis'!$D$116,"Pass","Fail"),"")</f>
        <v/>
      </c>
      <c r="I1400" s="338" t="str">
        <f t="shared" si="23"/>
        <v/>
      </c>
      <c r="J1400" s="339"/>
      <c r="K1400" s="339"/>
      <c r="L1400" s="339"/>
      <c r="M1400" s="339"/>
      <c r="N1400" s="339"/>
      <c r="O1400" s="339"/>
      <c r="P1400" s="339"/>
      <c r="Q1400" s="339"/>
    </row>
    <row r="1401" spans="1:17" ht="13.5" customHeight="1">
      <c r="A1401" s="481"/>
      <c r="B1401" s="481"/>
      <c r="C1401" s="481"/>
      <c r="D1401" s="481"/>
      <c r="E1401" s="481"/>
      <c r="F1401" s="339"/>
      <c r="G1401" s="340" t="str">
        <f>IF(ISNUMBER(E1401),E1401/'Bulk DivVar Analysis'!$C$114,"")</f>
        <v/>
      </c>
      <c r="H1401" s="338" t="str">
        <f>IF(ISNUMBER(E1401), IF(G1401&gt;'Bulk DivVar Analysis'!$D$116,"Pass","Fail"),"")</f>
        <v/>
      </c>
      <c r="I1401" s="338" t="str">
        <f t="shared" si="23"/>
        <v/>
      </c>
      <c r="J1401" s="339"/>
      <c r="K1401" s="339"/>
      <c r="L1401" s="339"/>
      <c r="M1401" s="339"/>
      <c r="N1401" s="339"/>
      <c r="O1401" s="339"/>
      <c r="P1401" s="339"/>
      <c r="Q1401" s="339"/>
    </row>
    <row r="1402" spans="1:17" ht="13.5" customHeight="1">
      <c r="A1402" s="481"/>
      <c r="B1402" s="481"/>
      <c r="C1402" s="481"/>
      <c r="D1402" s="481"/>
      <c r="E1402" s="481"/>
      <c r="F1402" s="339"/>
      <c r="G1402" s="340" t="str">
        <f>IF(ISNUMBER(E1402),E1402/'Bulk DivVar Analysis'!$C$114,"")</f>
        <v/>
      </c>
      <c r="H1402" s="338" t="str">
        <f>IF(ISNUMBER(E1402), IF(G1402&gt;'Bulk DivVar Analysis'!$D$116,"Pass","Fail"),"")</f>
        <v/>
      </c>
      <c r="I1402" s="338" t="str">
        <f t="shared" si="23"/>
        <v/>
      </c>
      <c r="J1402" s="339"/>
      <c r="K1402" s="339"/>
      <c r="L1402" s="339"/>
      <c r="M1402" s="339"/>
      <c r="N1402" s="339"/>
      <c r="O1402" s="339"/>
      <c r="P1402" s="339"/>
      <c r="Q1402" s="339"/>
    </row>
    <row r="1403" spans="1:17" ht="13.5" customHeight="1">
      <c r="A1403" s="481"/>
      <c r="B1403" s="481"/>
      <c r="C1403" s="481"/>
      <c r="D1403" s="481"/>
      <c r="E1403" s="481"/>
      <c r="F1403" s="339"/>
      <c r="G1403" s="340" t="str">
        <f>IF(ISNUMBER(E1403),E1403/'Bulk DivVar Analysis'!$C$114,"")</f>
        <v/>
      </c>
      <c r="H1403" s="338" t="str">
        <f>IF(ISNUMBER(E1403), IF(G1403&gt;'Bulk DivVar Analysis'!$D$116,"Pass","Fail"),"")</f>
        <v/>
      </c>
      <c r="I1403" s="338" t="str">
        <f t="shared" si="23"/>
        <v/>
      </c>
      <c r="J1403" s="339"/>
      <c r="K1403" s="339"/>
      <c r="L1403" s="339"/>
      <c r="M1403" s="339"/>
      <c r="N1403" s="339"/>
      <c r="O1403" s="339"/>
      <c r="P1403" s="339"/>
      <c r="Q1403" s="339"/>
    </row>
    <row r="1404" spans="1:17" ht="13.5" customHeight="1">
      <c r="A1404" s="481"/>
      <c r="B1404" s="481"/>
      <c r="C1404" s="481"/>
      <c r="D1404" s="481"/>
      <c r="E1404" s="481"/>
      <c r="F1404" s="339"/>
      <c r="G1404" s="340" t="str">
        <f>IF(ISNUMBER(E1404),E1404/'Bulk DivVar Analysis'!$C$114,"")</f>
        <v/>
      </c>
      <c r="H1404" s="338" t="str">
        <f>IF(ISNUMBER(E1404), IF(G1404&gt;'Bulk DivVar Analysis'!$D$116,"Pass","Fail"),"")</f>
        <v/>
      </c>
      <c r="I1404" s="338" t="str">
        <f t="shared" si="23"/>
        <v/>
      </c>
      <c r="J1404" s="339"/>
      <c r="K1404" s="339"/>
      <c r="L1404" s="339"/>
      <c r="M1404" s="339"/>
      <c r="N1404" s="339"/>
      <c r="O1404" s="339"/>
      <c r="P1404" s="339"/>
      <c r="Q1404" s="339"/>
    </row>
    <row r="1405" spans="1:17" ht="13.5" customHeight="1">
      <c r="A1405" s="481"/>
      <c r="B1405" s="481"/>
      <c r="C1405" s="481"/>
      <c r="D1405" s="481"/>
      <c r="E1405" s="481"/>
      <c r="F1405" s="339"/>
      <c r="G1405" s="340" t="str">
        <f>IF(ISNUMBER(E1405),E1405/'Bulk DivVar Analysis'!$C$114,"")</f>
        <v/>
      </c>
      <c r="H1405" s="338" t="str">
        <f>IF(ISNUMBER(E1405), IF(G1405&gt;'Bulk DivVar Analysis'!$D$116,"Pass","Fail"),"")</f>
        <v/>
      </c>
      <c r="I1405" s="338" t="str">
        <f t="shared" si="23"/>
        <v/>
      </c>
      <c r="J1405" s="339"/>
      <c r="K1405" s="339"/>
      <c r="L1405" s="339"/>
      <c r="M1405" s="339"/>
      <c r="N1405" s="339"/>
      <c r="O1405" s="339"/>
      <c r="P1405" s="339"/>
      <c r="Q1405" s="339"/>
    </row>
    <row r="1406" spans="1:17" ht="13.5" customHeight="1">
      <c r="A1406" s="481"/>
      <c r="B1406" s="481"/>
      <c r="C1406" s="481"/>
      <c r="D1406" s="481"/>
      <c r="E1406" s="481"/>
      <c r="F1406" s="339"/>
      <c r="G1406" s="340" t="str">
        <f>IF(ISNUMBER(E1406),E1406/'Bulk DivVar Analysis'!$C$114,"")</f>
        <v/>
      </c>
      <c r="H1406" s="338" t="str">
        <f>IF(ISNUMBER(E1406), IF(G1406&gt;'Bulk DivVar Analysis'!$D$116,"Pass","Fail"),"")</f>
        <v/>
      </c>
      <c r="I1406" s="338" t="str">
        <f t="shared" si="23"/>
        <v/>
      </c>
      <c r="J1406" s="339"/>
      <c r="K1406" s="339"/>
      <c r="L1406" s="339"/>
      <c r="M1406" s="339"/>
      <c r="N1406" s="339"/>
      <c r="O1406" s="339"/>
      <c r="P1406" s="339"/>
      <c r="Q1406" s="339"/>
    </row>
    <row r="1407" spans="1:17" ht="13.5" customHeight="1">
      <c r="A1407" s="481"/>
      <c r="B1407" s="481"/>
      <c r="C1407" s="481"/>
      <c r="D1407" s="481"/>
      <c r="E1407" s="481"/>
      <c r="F1407" s="339"/>
      <c r="G1407" s="340" t="str">
        <f>IF(ISNUMBER(E1407),E1407/'Bulk DivVar Analysis'!$C$114,"")</f>
        <v/>
      </c>
      <c r="H1407" s="338" t="str">
        <f>IF(ISNUMBER(E1407), IF(G1407&gt;'Bulk DivVar Analysis'!$D$116,"Pass","Fail"),"")</f>
        <v/>
      </c>
      <c r="I1407" s="338" t="str">
        <f t="shared" si="23"/>
        <v/>
      </c>
      <c r="J1407" s="339"/>
      <c r="K1407" s="339"/>
      <c r="L1407" s="339"/>
      <c r="M1407" s="339"/>
      <c r="N1407" s="339"/>
      <c r="O1407" s="339"/>
      <c r="P1407" s="339"/>
      <c r="Q1407" s="339"/>
    </row>
    <row r="1408" spans="1:17" ht="13.5" customHeight="1">
      <c r="A1408" s="481"/>
      <c r="B1408" s="481"/>
      <c r="C1408" s="481"/>
      <c r="D1408" s="481"/>
      <c r="E1408" s="481"/>
      <c r="F1408" s="339"/>
      <c r="G1408" s="340" t="str">
        <f>IF(ISNUMBER(E1408),E1408/'Bulk DivVar Analysis'!$C$114,"")</f>
        <v/>
      </c>
      <c r="H1408" s="338" t="str">
        <f>IF(ISNUMBER(E1408), IF(G1408&gt;'Bulk DivVar Analysis'!$D$116,"Pass","Fail"),"")</f>
        <v/>
      </c>
      <c r="I1408" s="338" t="str">
        <f t="shared" si="23"/>
        <v/>
      </c>
      <c r="J1408" s="339"/>
      <c r="K1408" s="339"/>
      <c r="L1408" s="339"/>
      <c r="M1408" s="339"/>
      <c r="N1408" s="339"/>
      <c r="O1408" s="339"/>
      <c r="P1408" s="339"/>
      <c r="Q1408" s="339"/>
    </row>
    <row r="1409" spans="1:17" ht="13.5" customHeight="1">
      <c r="A1409" s="481"/>
      <c r="B1409" s="481"/>
      <c r="C1409" s="481"/>
      <c r="D1409" s="481"/>
      <c r="E1409" s="481"/>
      <c r="F1409" s="339"/>
      <c r="G1409" s="340" t="str">
        <f>IF(ISNUMBER(E1409),E1409/'Bulk DivVar Analysis'!$C$114,"")</f>
        <v/>
      </c>
      <c r="H1409" s="338" t="str">
        <f>IF(ISNUMBER(E1409), IF(G1409&gt;'Bulk DivVar Analysis'!$D$116,"Pass","Fail"),"")</f>
        <v/>
      </c>
      <c r="I1409" s="338" t="str">
        <f t="shared" si="23"/>
        <v/>
      </c>
      <c r="J1409" s="339"/>
      <c r="K1409" s="339"/>
      <c r="L1409" s="339"/>
      <c r="M1409" s="339"/>
      <c r="N1409" s="339"/>
      <c r="O1409" s="339"/>
      <c r="P1409" s="339"/>
      <c r="Q1409" s="339"/>
    </row>
    <row r="1410" spans="1:17" ht="13.5" customHeight="1">
      <c r="A1410" s="481"/>
      <c r="B1410" s="481"/>
      <c r="C1410" s="481"/>
      <c r="D1410" s="481"/>
      <c r="E1410" s="481"/>
      <c r="F1410" s="339"/>
      <c r="G1410" s="340" t="str">
        <f>IF(ISNUMBER(E1410),E1410/'Bulk DivVar Analysis'!$C$114,"")</f>
        <v/>
      </c>
      <c r="H1410" s="338" t="str">
        <f>IF(ISNUMBER(E1410), IF(G1410&gt;'Bulk DivVar Analysis'!$D$116,"Pass","Fail"),"")</f>
        <v/>
      </c>
      <c r="I1410" s="338" t="str">
        <f t="shared" si="23"/>
        <v/>
      </c>
      <c r="J1410" s="339"/>
      <c r="K1410" s="339"/>
      <c r="L1410" s="339"/>
      <c r="M1410" s="339"/>
      <c r="N1410" s="339"/>
      <c r="O1410" s="339"/>
      <c r="P1410" s="339"/>
      <c r="Q1410" s="339"/>
    </row>
    <row r="1411" spans="1:17" ht="13.5" customHeight="1">
      <c r="A1411" s="481"/>
      <c r="B1411" s="481"/>
      <c r="C1411" s="481"/>
      <c r="D1411" s="481"/>
      <c r="E1411" s="481"/>
      <c r="F1411" s="339"/>
      <c r="G1411" s="340" t="str">
        <f>IF(ISNUMBER(E1411),E1411/'Bulk DivVar Analysis'!$C$114,"")</f>
        <v/>
      </c>
      <c r="H1411" s="338" t="str">
        <f>IF(ISNUMBER(E1411), IF(G1411&gt;'Bulk DivVar Analysis'!$D$116,"Pass","Fail"),"")</f>
        <v/>
      </c>
      <c r="I1411" s="338" t="str">
        <f t="shared" ref="I1411:I1474" si="24">_xlfn.TEXTJOIN("_",TRUE,B1411,C1411)</f>
        <v/>
      </c>
      <c r="J1411" s="339"/>
      <c r="K1411" s="339"/>
      <c r="L1411" s="339"/>
      <c r="M1411" s="339"/>
      <c r="N1411" s="339"/>
      <c r="O1411" s="339"/>
      <c r="P1411" s="339"/>
      <c r="Q1411" s="339"/>
    </row>
    <row r="1412" spans="1:17" ht="13.5" customHeight="1">
      <c r="A1412" s="481"/>
      <c r="B1412" s="481"/>
      <c r="C1412" s="481"/>
      <c r="D1412" s="481"/>
      <c r="E1412" s="481"/>
      <c r="F1412" s="339"/>
      <c r="G1412" s="340" t="str">
        <f>IF(ISNUMBER(E1412),E1412/'Bulk DivVar Analysis'!$C$114,"")</f>
        <v/>
      </c>
      <c r="H1412" s="338" t="str">
        <f>IF(ISNUMBER(E1412), IF(G1412&gt;'Bulk DivVar Analysis'!$D$116,"Pass","Fail"),"")</f>
        <v/>
      </c>
      <c r="I1412" s="338" t="str">
        <f t="shared" si="24"/>
        <v/>
      </c>
      <c r="J1412" s="339"/>
      <c r="K1412" s="339"/>
      <c r="L1412" s="339"/>
      <c r="M1412" s="339"/>
      <c r="N1412" s="339"/>
      <c r="O1412" s="339"/>
      <c r="P1412" s="339"/>
      <c r="Q1412" s="339"/>
    </row>
    <row r="1413" spans="1:17" ht="13.5" customHeight="1">
      <c r="A1413" s="481"/>
      <c r="B1413" s="481"/>
      <c r="C1413" s="481"/>
      <c r="D1413" s="481"/>
      <c r="E1413" s="481"/>
      <c r="F1413" s="339"/>
      <c r="G1413" s="340" t="str">
        <f>IF(ISNUMBER(E1413),E1413/'Bulk DivVar Analysis'!$C$114,"")</f>
        <v/>
      </c>
      <c r="H1413" s="338" t="str">
        <f>IF(ISNUMBER(E1413), IF(G1413&gt;'Bulk DivVar Analysis'!$D$116,"Pass","Fail"),"")</f>
        <v/>
      </c>
      <c r="I1413" s="338" t="str">
        <f t="shared" si="24"/>
        <v/>
      </c>
      <c r="J1413" s="339"/>
      <c r="K1413" s="339"/>
      <c r="L1413" s="339"/>
      <c r="M1413" s="339"/>
      <c r="N1413" s="339"/>
      <c r="O1413" s="339"/>
      <c r="P1413" s="339"/>
      <c r="Q1413" s="339"/>
    </row>
    <row r="1414" spans="1:17" ht="13.5" customHeight="1">
      <c r="A1414" s="481"/>
      <c r="B1414" s="481"/>
      <c r="C1414" s="481"/>
      <c r="D1414" s="481"/>
      <c r="E1414" s="481"/>
      <c r="F1414" s="339"/>
      <c r="G1414" s="340" t="str">
        <f>IF(ISNUMBER(E1414),E1414/'Bulk DivVar Analysis'!$C$114,"")</f>
        <v/>
      </c>
      <c r="H1414" s="338" t="str">
        <f>IF(ISNUMBER(E1414), IF(G1414&gt;'Bulk DivVar Analysis'!$D$116,"Pass","Fail"),"")</f>
        <v/>
      </c>
      <c r="I1414" s="338" t="str">
        <f t="shared" si="24"/>
        <v/>
      </c>
      <c r="J1414" s="339"/>
      <c r="K1414" s="339"/>
      <c r="L1414" s="339"/>
      <c r="M1414" s="339"/>
      <c r="N1414" s="339"/>
      <c r="O1414" s="339"/>
      <c r="P1414" s="339"/>
      <c r="Q1414" s="339"/>
    </row>
    <row r="1415" spans="1:17" ht="13.5" customHeight="1">
      <c r="A1415" s="481"/>
      <c r="B1415" s="481"/>
      <c r="C1415" s="481"/>
      <c r="D1415" s="481"/>
      <c r="E1415" s="481"/>
      <c r="F1415" s="339"/>
      <c r="G1415" s="340" t="str">
        <f>IF(ISNUMBER(E1415),E1415/'Bulk DivVar Analysis'!$C$114,"")</f>
        <v/>
      </c>
      <c r="H1415" s="338" t="str">
        <f>IF(ISNUMBER(E1415), IF(G1415&gt;'Bulk DivVar Analysis'!$D$116,"Pass","Fail"),"")</f>
        <v/>
      </c>
      <c r="I1415" s="338" t="str">
        <f t="shared" si="24"/>
        <v/>
      </c>
      <c r="J1415" s="339"/>
      <c r="K1415" s="339"/>
      <c r="L1415" s="339"/>
      <c r="M1415" s="339"/>
      <c r="N1415" s="339"/>
      <c r="O1415" s="339"/>
      <c r="P1415" s="339"/>
      <c r="Q1415" s="339"/>
    </row>
    <row r="1416" spans="1:17" ht="13.5" customHeight="1">
      <c r="A1416" s="481"/>
      <c r="B1416" s="481"/>
      <c r="C1416" s="481"/>
      <c r="D1416" s="481"/>
      <c r="E1416" s="481"/>
      <c r="F1416" s="339"/>
      <c r="G1416" s="340" t="str">
        <f>IF(ISNUMBER(E1416),E1416/'Bulk DivVar Analysis'!$C$114,"")</f>
        <v/>
      </c>
      <c r="H1416" s="338" t="str">
        <f>IF(ISNUMBER(E1416), IF(G1416&gt;'Bulk DivVar Analysis'!$D$116,"Pass","Fail"),"")</f>
        <v/>
      </c>
      <c r="I1416" s="338" t="str">
        <f t="shared" si="24"/>
        <v/>
      </c>
      <c r="J1416" s="339"/>
      <c r="K1416" s="339"/>
      <c r="L1416" s="339"/>
      <c r="M1416" s="339"/>
      <c r="N1416" s="339"/>
      <c r="O1416" s="339"/>
      <c r="P1416" s="339"/>
      <c r="Q1416" s="339"/>
    </row>
    <row r="1417" spans="1:17" ht="13.5" customHeight="1">
      <c r="A1417" s="481"/>
      <c r="B1417" s="481"/>
      <c r="C1417" s="481"/>
      <c r="D1417" s="481"/>
      <c r="E1417" s="481"/>
      <c r="F1417" s="339"/>
      <c r="G1417" s="340" t="str">
        <f>IF(ISNUMBER(E1417),E1417/'Bulk DivVar Analysis'!$C$114,"")</f>
        <v/>
      </c>
      <c r="H1417" s="338" t="str">
        <f>IF(ISNUMBER(E1417), IF(G1417&gt;'Bulk DivVar Analysis'!$D$116,"Pass","Fail"),"")</f>
        <v/>
      </c>
      <c r="I1417" s="338" t="str">
        <f t="shared" si="24"/>
        <v/>
      </c>
      <c r="J1417" s="339"/>
      <c r="K1417" s="339"/>
      <c r="L1417" s="339"/>
      <c r="M1417" s="339"/>
      <c r="N1417" s="339"/>
      <c r="O1417" s="339"/>
      <c r="P1417" s="339"/>
      <c r="Q1417" s="339"/>
    </row>
    <row r="1418" spans="1:17" ht="13.5" customHeight="1">
      <c r="A1418" s="481"/>
      <c r="B1418" s="481"/>
      <c r="C1418" s="481"/>
      <c r="D1418" s="481"/>
      <c r="E1418" s="481"/>
      <c r="F1418" s="339"/>
      <c r="G1418" s="340" t="str">
        <f>IF(ISNUMBER(E1418),E1418/'Bulk DivVar Analysis'!$C$114,"")</f>
        <v/>
      </c>
      <c r="H1418" s="338" t="str">
        <f>IF(ISNUMBER(E1418), IF(G1418&gt;'Bulk DivVar Analysis'!$D$116,"Pass","Fail"),"")</f>
        <v/>
      </c>
      <c r="I1418" s="338" t="str">
        <f t="shared" si="24"/>
        <v/>
      </c>
      <c r="J1418" s="339"/>
      <c r="K1418" s="339"/>
      <c r="L1418" s="339"/>
      <c r="M1418" s="339"/>
      <c r="N1418" s="339"/>
      <c r="O1418" s="339"/>
      <c r="P1418" s="339"/>
      <c r="Q1418" s="339"/>
    </row>
    <row r="1419" spans="1:17" ht="13.5" customHeight="1">
      <c r="A1419" s="481"/>
      <c r="B1419" s="481"/>
      <c r="C1419" s="481"/>
      <c r="D1419" s="481"/>
      <c r="E1419" s="481"/>
      <c r="F1419" s="339"/>
      <c r="G1419" s="340" t="str">
        <f>IF(ISNUMBER(E1419),E1419/'Bulk DivVar Analysis'!$C$114,"")</f>
        <v/>
      </c>
      <c r="H1419" s="338" t="str">
        <f>IF(ISNUMBER(E1419), IF(G1419&gt;'Bulk DivVar Analysis'!$D$116,"Pass","Fail"),"")</f>
        <v/>
      </c>
      <c r="I1419" s="338" t="str">
        <f t="shared" si="24"/>
        <v/>
      </c>
      <c r="J1419" s="339"/>
      <c r="K1419" s="339"/>
      <c r="L1419" s="339"/>
      <c r="M1419" s="339"/>
      <c r="N1419" s="339"/>
      <c r="O1419" s="339"/>
      <c r="P1419" s="339"/>
      <c r="Q1419" s="339"/>
    </row>
    <row r="1420" spans="1:17" ht="13.5" customHeight="1">
      <c r="A1420" s="481"/>
      <c r="B1420" s="481"/>
      <c r="C1420" s="481"/>
      <c r="D1420" s="481"/>
      <c r="E1420" s="481"/>
      <c r="F1420" s="339"/>
      <c r="G1420" s="340" t="str">
        <f>IF(ISNUMBER(E1420),E1420/'Bulk DivVar Analysis'!$C$114,"")</f>
        <v/>
      </c>
      <c r="H1420" s="338" t="str">
        <f>IF(ISNUMBER(E1420), IF(G1420&gt;'Bulk DivVar Analysis'!$D$116,"Pass","Fail"),"")</f>
        <v/>
      </c>
      <c r="I1420" s="338" t="str">
        <f t="shared" si="24"/>
        <v/>
      </c>
      <c r="J1420" s="339"/>
      <c r="K1420" s="339"/>
      <c r="L1420" s="339"/>
      <c r="M1420" s="339"/>
      <c r="N1420" s="339"/>
      <c r="O1420" s="339"/>
      <c r="P1420" s="339"/>
      <c r="Q1420" s="339"/>
    </row>
    <row r="1421" spans="1:17" ht="13.5" customHeight="1">
      <c r="A1421" s="481"/>
      <c r="B1421" s="481"/>
      <c r="C1421" s="481"/>
      <c r="D1421" s="481"/>
      <c r="E1421" s="481"/>
      <c r="F1421" s="339"/>
      <c r="G1421" s="340" t="str">
        <f>IF(ISNUMBER(E1421),E1421/'Bulk DivVar Analysis'!$C$114,"")</f>
        <v/>
      </c>
      <c r="H1421" s="338" t="str">
        <f>IF(ISNUMBER(E1421), IF(G1421&gt;'Bulk DivVar Analysis'!$D$116,"Pass","Fail"),"")</f>
        <v/>
      </c>
      <c r="I1421" s="338" t="str">
        <f t="shared" si="24"/>
        <v/>
      </c>
      <c r="J1421" s="339"/>
      <c r="K1421" s="339"/>
      <c r="L1421" s="339"/>
      <c r="M1421" s="339"/>
      <c r="N1421" s="339"/>
      <c r="O1421" s="339"/>
      <c r="P1421" s="339"/>
      <c r="Q1421" s="339"/>
    </row>
    <row r="1422" spans="1:17" ht="13.5" customHeight="1">
      <c r="A1422" s="481"/>
      <c r="B1422" s="481"/>
      <c r="C1422" s="481"/>
      <c r="D1422" s="481"/>
      <c r="E1422" s="481"/>
      <c r="F1422" s="339"/>
      <c r="G1422" s="340" t="str">
        <f>IF(ISNUMBER(E1422),E1422/'Bulk DivVar Analysis'!$C$114,"")</f>
        <v/>
      </c>
      <c r="H1422" s="338" t="str">
        <f>IF(ISNUMBER(E1422), IF(G1422&gt;'Bulk DivVar Analysis'!$D$116,"Pass","Fail"),"")</f>
        <v/>
      </c>
      <c r="I1422" s="338" t="str">
        <f t="shared" si="24"/>
        <v/>
      </c>
      <c r="J1422" s="339"/>
      <c r="K1422" s="339"/>
      <c r="L1422" s="339"/>
      <c r="M1422" s="339"/>
      <c r="N1422" s="339"/>
      <c r="O1422" s="339"/>
      <c r="P1422" s="339"/>
      <c r="Q1422" s="339"/>
    </row>
    <row r="1423" spans="1:17" ht="13.5" customHeight="1">
      <c r="A1423" s="481"/>
      <c r="B1423" s="481"/>
      <c r="C1423" s="481"/>
      <c r="D1423" s="481"/>
      <c r="E1423" s="481"/>
      <c r="F1423" s="339"/>
      <c r="G1423" s="340" t="str">
        <f>IF(ISNUMBER(E1423),E1423/'Bulk DivVar Analysis'!$C$114,"")</f>
        <v/>
      </c>
      <c r="H1423" s="338" t="str">
        <f>IF(ISNUMBER(E1423), IF(G1423&gt;'Bulk DivVar Analysis'!$D$116,"Pass","Fail"),"")</f>
        <v/>
      </c>
      <c r="I1423" s="338" t="str">
        <f t="shared" si="24"/>
        <v/>
      </c>
      <c r="J1423" s="339"/>
      <c r="K1423" s="339"/>
      <c r="L1423" s="339"/>
      <c r="M1423" s="339"/>
      <c r="N1423" s="339"/>
      <c r="O1423" s="339"/>
      <c r="P1423" s="339"/>
      <c r="Q1423" s="339"/>
    </row>
    <row r="1424" spans="1:17" ht="13.5" customHeight="1">
      <c r="A1424" s="481"/>
      <c r="B1424" s="481"/>
      <c r="C1424" s="481"/>
      <c r="D1424" s="481"/>
      <c r="E1424" s="481"/>
      <c r="F1424" s="339"/>
      <c r="G1424" s="340" t="str">
        <f>IF(ISNUMBER(E1424),E1424/'Bulk DivVar Analysis'!$C$114,"")</f>
        <v/>
      </c>
      <c r="H1424" s="338" t="str">
        <f>IF(ISNUMBER(E1424), IF(G1424&gt;'Bulk DivVar Analysis'!$D$116,"Pass","Fail"),"")</f>
        <v/>
      </c>
      <c r="I1424" s="338" t="str">
        <f t="shared" si="24"/>
        <v/>
      </c>
      <c r="J1424" s="339"/>
      <c r="K1424" s="339"/>
      <c r="L1424" s="339"/>
      <c r="M1424" s="339"/>
      <c r="N1424" s="339"/>
      <c r="O1424" s="339"/>
      <c r="P1424" s="339"/>
      <c r="Q1424" s="339"/>
    </row>
    <row r="1425" spans="1:17" ht="13.5" customHeight="1">
      <c r="A1425" s="481"/>
      <c r="B1425" s="481"/>
      <c r="C1425" s="481"/>
      <c r="D1425" s="481"/>
      <c r="E1425" s="481"/>
      <c r="F1425" s="339"/>
      <c r="G1425" s="340" t="str">
        <f>IF(ISNUMBER(E1425),E1425/'Bulk DivVar Analysis'!$C$114,"")</f>
        <v/>
      </c>
      <c r="H1425" s="338" t="str">
        <f>IF(ISNUMBER(E1425), IF(G1425&gt;'Bulk DivVar Analysis'!$D$116,"Pass","Fail"),"")</f>
        <v/>
      </c>
      <c r="I1425" s="338" t="str">
        <f t="shared" si="24"/>
        <v/>
      </c>
      <c r="J1425" s="339"/>
      <c r="K1425" s="339"/>
      <c r="L1425" s="339"/>
      <c r="M1425" s="339"/>
      <c r="N1425" s="339"/>
      <c r="O1425" s="339"/>
      <c r="P1425" s="339"/>
      <c r="Q1425" s="339"/>
    </row>
    <row r="1426" spans="1:17" ht="13.5" customHeight="1">
      <c r="A1426" s="481"/>
      <c r="B1426" s="481"/>
      <c r="C1426" s="481"/>
      <c r="D1426" s="481"/>
      <c r="E1426" s="481"/>
      <c r="F1426" s="339"/>
      <c r="G1426" s="340" t="str">
        <f>IF(ISNUMBER(E1426),E1426/'Bulk DivVar Analysis'!$C$114,"")</f>
        <v/>
      </c>
      <c r="H1426" s="338" t="str">
        <f>IF(ISNUMBER(E1426), IF(G1426&gt;'Bulk DivVar Analysis'!$D$116,"Pass","Fail"),"")</f>
        <v/>
      </c>
      <c r="I1426" s="338" t="str">
        <f t="shared" si="24"/>
        <v/>
      </c>
      <c r="J1426" s="339"/>
      <c r="K1426" s="339"/>
      <c r="L1426" s="339"/>
      <c r="M1426" s="339"/>
      <c r="N1426" s="339"/>
      <c r="O1426" s="339"/>
      <c r="P1426" s="339"/>
      <c r="Q1426" s="339"/>
    </row>
    <row r="1427" spans="1:17" ht="13.5" customHeight="1">
      <c r="A1427" s="481"/>
      <c r="B1427" s="481"/>
      <c r="C1427" s="481"/>
      <c r="D1427" s="481"/>
      <c r="E1427" s="481"/>
      <c r="F1427" s="339"/>
      <c r="G1427" s="340" t="str">
        <f>IF(ISNUMBER(E1427),E1427/'Bulk DivVar Analysis'!$C$114,"")</f>
        <v/>
      </c>
      <c r="H1427" s="338" t="str">
        <f>IF(ISNUMBER(E1427), IF(G1427&gt;'Bulk DivVar Analysis'!$D$116,"Pass","Fail"),"")</f>
        <v/>
      </c>
      <c r="I1427" s="338" t="str">
        <f t="shared" si="24"/>
        <v/>
      </c>
      <c r="J1427" s="339"/>
      <c r="K1427" s="339"/>
      <c r="L1427" s="339"/>
      <c r="M1427" s="339"/>
      <c r="N1427" s="339"/>
      <c r="O1427" s="339"/>
      <c r="P1427" s="339"/>
      <c r="Q1427" s="339"/>
    </row>
    <row r="1428" spans="1:17" ht="13.5" customHeight="1">
      <c r="A1428" s="481"/>
      <c r="B1428" s="481"/>
      <c r="C1428" s="481"/>
      <c r="D1428" s="481"/>
      <c r="E1428" s="481"/>
      <c r="F1428" s="339"/>
      <c r="G1428" s="340" t="str">
        <f>IF(ISNUMBER(E1428),E1428/'Bulk DivVar Analysis'!$C$114,"")</f>
        <v/>
      </c>
      <c r="H1428" s="338" t="str">
        <f>IF(ISNUMBER(E1428), IF(G1428&gt;'Bulk DivVar Analysis'!$D$116,"Pass","Fail"),"")</f>
        <v/>
      </c>
      <c r="I1428" s="338" t="str">
        <f t="shared" si="24"/>
        <v/>
      </c>
      <c r="J1428" s="339"/>
      <c r="K1428" s="339"/>
      <c r="L1428" s="339"/>
      <c r="M1428" s="339"/>
      <c r="N1428" s="339"/>
      <c r="O1428" s="339"/>
      <c r="P1428" s="339"/>
      <c r="Q1428" s="339"/>
    </row>
    <row r="1429" spans="1:17" ht="13.5" customHeight="1">
      <c r="A1429" s="481"/>
      <c r="B1429" s="481"/>
      <c r="C1429" s="481"/>
      <c r="D1429" s="481"/>
      <c r="E1429" s="481"/>
      <c r="F1429" s="339"/>
      <c r="G1429" s="340" t="str">
        <f>IF(ISNUMBER(E1429),E1429/'Bulk DivVar Analysis'!$C$114,"")</f>
        <v/>
      </c>
      <c r="H1429" s="338" t="str">
        <f>IF(ISNUMBER(E1429), IF(G1429&gt;'Bulk DivVar Analysis'!$D$116,"Pass","Fail"),"")</f>
        <v/>
      </c>
      <c r="I1429" s="338" t="str">
        <f t="shared" si="24"/>
        <v/>
      </c>
      <c r="J1429" s="339"/>
      <c r="K1429" s="339"/>
      <c r="L1429" s="339"/>
      <c r="M1429" s="339"/>
      <c r="N1429" s="339"/>
      <c r="O1429" s="339"/>
      <c r="P1429" s="339"/>
      <c r="Q1429" s="339"/>
    </row>
    <row r="1430" spans="1:17" ht="13.5" customHeight="1">
      <c r="A1430" s="481"/>
      <c r="B1430" s="481"/>
      <c r="C1430" s="481"/>
      <c r="D1430" s="481"/>
      <c r="E1430" s="481"/>
      <c r="F1430" s="339"/>
      <c r="G1430" s="340" t="str">
        <f>IF(ISNUMBER(E1430),E1430/'Bulk DivVar Analysis'!$C$114,"")</f>
        <v/>
      </c>
      <c r="H1430" s="338" t="str">
        <f>IF(ISNUMBER(E1430), IF(G1430&gt;'Bulk DivVar Analysis'!$D$116,"Pass","Fail"),"")</f>
        <v/>
      </c>
      <c r="I1430" s="338" t="str">
        <f t="shared" si="24"/>
        <v/>
      </c>
      <c r="J1430" s="339"/>
      <c r="K1430" s="339"/>
      <c r="L1430" s="339"/>
      <c r="M1430" s="339"/>
      <c r="N1430" s="339"/>
      <c r="O1430" s="339"/>
      <c r="P1430" s="339"/>
      <c r="Q1430" s="339"/>
    </row>
    <row r="1431" spans="1:17" ht="13.5" customHeight="1">
      <c r="A1431" s="481"/>
      <c r="B1431" s="481"/>
      <c r="C1431" s="481"/>
      <c r="D1431" s="481"/>
      <c r="E1431" s="481"/>
      <c r="F1431" s="339"/>
      <c r="G1431" s="340" t="str">
        <f>IF(ISNUMBER(E1431),E1431/'Bulk DivVar Analysis'!$C$114,"")</f>
        <v/>
      </c>
      <c r="H1431" s="338" t="str">
        <f>IF(ISNUMBER(E1431), IF(G1431&gt;'Bulk DivVar Analysis'!$D$116,"Pass","Fail"),"")</f>
        <v/>
      </c>
      <c r="I1431" s="338" t="str">
        <f t="shared" si="24"/>
        <v/>
      </c>
      <c r="J1431" s="339"/>
      <c r="K1431" s="339"/>
      <c r="L1431" s="339"/>
      <c r="M1431" s="339"/>
      <c r="N1431" s="339"/>
      <c r="O1431" s="339"/>
      <c r="P1431" s="339"/>
      <c r="Q1431" s="339"/>
    </row>
    <row r="1432" spans="1:17" ht="13.5" customHeight="1">
      <c r="A1432" s="481"/>
      <c r="B1432" s="481"/>
      <c r="C1432" s="481"/>
      <c r="D1432" s="481"/>
      <c r="E1432" s="481"/>
      <c r="F1432" s="339"/>
      <c r="G1432" s="340" t="str">
        <f>IF(ISNUMBER(E1432),E1432/'Bulk DivVar Analysis'!$C$114,"")</f>
        <v/>
      </c>
      <c r="H1432" s="338" t="str">
        <f>IF(ISNUMBER(E1432), IF(G1432&gt;'Bulk DivVar Analysis'!$D$116,"Pass","Fail"),"")</f>
        <v/>
      </c>
      <c r="I1432" s="338" t="str">
        <f t="shared" si="24"/>
        <v/>
      </c>
      <c r="J1432" s="339"/>
      <c r="K1432" s="339"/>
      <c r="L1432" s="339"/>
      <c r="M1432" s="339"/>
      <c r="N1432" s="339"/>
      <c r="O1432" s="339"/>
      <c r="P1432" s="339"/>
      <c r="Q1432" s="339"/>
    </row>
    <row r="1433" spans="1:17" ht="13.5" customHeight="1">
      <c r="A1433" s="481"/>
      <c r="B1433" s="481"/>
      <c r="C1433" s="481"/>
      <c r="D1433" s="481"/>
      <c r="E1433" s="481"/>
      <c r="F1433" s="339"/>
      <c r="G1433" s="340" t="str">
        <f>IF(ISNUMBER(E1433),E1433/'Bulk DivVar Analysis'!$C$114,"")</f>
        <v/>
      </c>
      <c r="H1433" s="338" t="str">
        <f>IF(ISNUMBER(E1433), IF(G1433&gt;'Bulk DivVar Analysis'!$D$116,"Pass","Fail"),"")</f>
        <v/>
      </c>
      <c r="I1433" s="338" t="str">
        <f t="shared" si="24"/>
        <v/>
      </c>
      <c r="J1433" s="339"/>
      <c r="K1433" s="339"/>
      <c r="L1433" s="339"/>
      <c r="M1433" s="339"/>
      <c r="N1433" s="339"/>
      <c r="O1433" s="339"/>
      <c r="P1433" s="339"/>
      <c r="Q1433" s="339"/>
    </row>
    <row r="1434" spans="1:17" ht="13.5" customHeight="1">
      <c r="A1434" s="481"/>
      <c r="B1434" s="481"/>
      <c r="C1434" s="481"/>
      <c r="D1434" s="481"/>
      <c r="E1434" s="481"/>
      <c r="F1434" s="339"/>
      <c r="G1434" s="340" t="str">
        <f>IF(ISNUMBER(E1434),E1434/'Bulk DivVar Analysis'!$C$114,"")</f>
        <v/>
      </c>
      <c r="H1434" s="338" t="str">
        <f>IF(ISNUMBER(E1434), IF(G1434&gt;'Bulk DivVar Analysis'!$D$116,"Pass","Fail"),"")</f>
        <v/>
      </c>
      <c r="I1434" s="338" t="str">
        <f t="shared" si="24"/>
        <v/>
      </c>
      <c r="J1434" s="339"/>
      <c r="K1434" s="339"/>
      <c r="L1434" s="339"/>
      <c r="M1434" s="339"/>
      <c r="N1434" s="339"/>
      <c r="O1434" s="339"/>
      <c r="P1434" s="339"/>
      <c r="Q1434" s="339"/>
    </row>
    <row r="1435" spans="1:17" ht="13.5" customHeight="1">
      <c r="A1435" s="481"/>
      <c r="B1435" s="481"/>
      <c r="C1435" s="481"/>
      <c r="D1435" s="481"/>
      <c r="E1435" s="481"/>
      <c r="F1435" s="339"/>
      <c r="G1435" s="340" t="str">
        <f>IF(ISNUMBER(E1435),E1435/'Bulk DivVar Analysis'!$C$114,"")</f>
        <v/>
      </c>
      <c r="H1435" s="338" t="str">
        <f>IF(ISNUMBER(E1435), IF(G1435&gt;'Bulk DivVar Analysis'!$D$116,"Pass","Fail"),"")</f>
        <v/>
      </c>
      <c r="I1435" s="338" t="str">
        <f t="shared" si="24"/>
        <v/>
      </c>
      <c r="J1435" s="339"/>
      <c r="K1435" s="339"/>
      <c r="L1435" s="339"/>
      <c r="M1435" s="339"/>
      <c r="N1435" s="339"/>
      <c r="O1435" s="339"/>
      <c r="P1435" s="339"/>
      <c r="Q1435" s="339"/>
    </row>
    <row r="1436" spans="1:17" ht="13.5" customHeight="1">
      <c r="A1436" s="481"/>
      <c r="B1436" s="481"/>
      <c r="C1436" s="481"/>
      <c r="D1436" s="481"/>
      <c r="E1436" s="481"/>
      <c r="F1436" s="339"/>
      <c r="G1436" s="340" t="str">
        <f>IF(ISNUMBER(E1436),E1436/'Bulk DivVar Analysis'!$C$114,"")</f>
        <v/>
      </c>
      <c r="H1436" s="338" t="str">
        <f>IF(ISNUMBER(E1436), IF(G1436&gt;'Bulk DivVar Analysis'!$D$116,"Pass","Fail"),"")</f>
        <v/>
      </c>
      <c r="I1436" s="338" t="str">
        <f t="shared" si="24"/>
        <v/>
      </c>
      <c r="J1436" s="339"/>
      <c r="K1436" s="339"/>
      <c r="L1436" s="339"/>
      <c r="M1436" s="339"/>
      <c r="N1436" s="339"/>
      <c r="O1436" s="339"/>
      <c r="P1436" s="339"/>
      <c r="Q1436" s="339"/>
    </row>
    <row r="1437" spans="1:17" ht="13.5" customHeight="1">
      <c r="A1437" s="481"/>
      <c r="B1437" s="481"/>
      <c r="C1437" s="481"/>
      <c r="D1437" s="481"/>
      <c r="E1437" s="481"/>
      <c r="F1437" s="339"/>
      <c r="G1437" s="340" t="str">
        <f>IF(ISNUMBER(E1437),E1437/'Bulk DivVar Analysis'!$C$114,"")</f>
        <v/>
      </c>
      <c r="H1437" s="338" t="str">
        <f>IF(ISNUMBER(E1437), IF(G1437&gt;'Bulk DivVar Analysis'!$D$116,"Pass","Fail"),"")</f>
        <v/>
      </c>
      <c r="I1437" s="338" t="str">
        <f t="shared" si="24"/>
        <v/>
      </c>
      <c r="J1437" s="339"/>
      <c r="K1437" s="339"/>
      <c r="L1437" s="339"/>
      <c r="M1437" s="339"/>
      <c r="N1437" s="339"/>
      <c r="O1437" s="339"/>
      <c r="P1437" s="339"/>
      <c r="Q1437" s="339"/>
    </row>
    <row r="1438" spans="1:17" ht="13.5" customHeight="1">
      <c r="A1438" s="481"/>
      <c r="B1438" s="481"/>
      <c r="C1438" s="481"/>
      <c r="D1438" s="481"/>
      <c r="E1438" s="481"/>
      <c r="F1438" s="339"/>
      <c r="G1438" s="340" t="str">
        <f>IF(ISNUMBER(E1438),E1438/'Bulk DivVar Analysis'!$C$114,"")</f>
        <v/>
      </c>
      <c r="H1438" s="338" t="str">
        <f>IF(ISNUMBER(E1438), IF(G1438&gt;'Bulk DivVar Analysis'!$D$116,"Pass","Fail"),"")</f>
        <v/>
      </c>
      <c r="I1438" s="338" t="str">
        <f t="shared" si="24"/>
        <v/>
      </c>
      <c r="J1438" s="339"/>
      <c r="K1438" s="339"/>
      <c r="L1438" s="339"/>
      <c r="M1438" s="339"/>
      <c r="N1438" s="339"/>
      <c r="O1438" s="339"/>
      <c r="P1438" s="339"/>
      <c r="Q1438" s="339"/>
    </row>
    <row r="1439" spans="1:17" ht="13.5" customHeight="1">
      <c r="A1439" s="481"/>
      <c r="B1439" s="481"/>
      <c r="C1439" s="481"/>
      <c r="D1439" s="481"/>
      <c r="E1439" s="481"/>
      <c r="F1439" s="339"/>
      <c r="G1439" s="340" t="str">
        <f>IF(ISNUMBER(E1439),E1439/'Bulk DivVar Analysis'!$C$114,"")</f>
        <v/>
      </c>
      <c r="H1439" s="338" t="str">
        <f>IF(ISNUMBER(E1439), IF(G1439&gt;'Bulk DivVar Analysis'!$D$116,"Pass","Fail"),"")</f>
        <v/>
      </c>
      <c r="I1439" s="338" t="str">
        <f t="shared" si="24"/>
        <v/>
      </c>
      <c r="J1439" s="339"/>
      <c r="K1439" s="339"/>
      <c r="L1439" s="339"/>
      <c r="M1439" s="339"/>
      <c r="N1439" s="339"/>
      <c r="O1439" s="339"/>
      <c r="P1439" s="339"/>
      <c r="Q1439" s="339"/>
    </row>
    <row r="1440" spans="1:17" ht="13.5" customHeight="1">
      <c r="A1440" s="481"/>
      <c r="B1440" s="481"/>
      <c r="C1440" s="481"/>
      <c r="D1440" s="481"/>
      <c r="E1440" s="481"/>
      <c r="F1440" s="339"/>
      <c r="G1440" s="340" t="str">
        <f>IF(ISNUMBER(E1440),E1440/'Bulk DivVar Analysis'!$C$114,"")</f>
        <v/>
      </c>
      <c r="H1440" s="338" t="str">
        <f>IF(ISNUMBER(E1440), IF(G1440&gt;'Bulk DivVar Analysis'!$D$116,"Pass","Fail"),"")</f>
        <v/>
      </c>
      <c r="I1440" s="338" t="str">
        <f t="shared" si="24"/>
        <v/>
      </c>
      <c r="J1440" s="339"/>
      <c r="K1440" s="339"/>
      <c r="L1440" s="339"/>
      <c r="M1440" s="339"/>
      <c r="N1440" s="339"/>
      <c r="O1440" s="339"/>
      <c r="P1440" s="339"/>
      <c r="Q1440" s="339"/>
    </row>
    <row r="1441" spans="1:17" ht="13.5" customHeight="1">
      <c r="A1441" s="481"/>
      <c r="B1441" s="481"/>
      <c r="C1441" s="481"/>
      <c r="D1441" s="481"/>
      <c r="E1441" s="481"/>
      <c r="F1441" s="339"/>
      <c r="G1441" s="340" t="str">
        <f>IF(ISNUMBER(E1441),E1441/'Bulk DivVar Analysis'!$C$114,"")</f>
        <v/>
      </c>
      <c r="H1441" s="338" t="str">
        <f>IF(ISNUMBER(E1441), IF(G1441&gt;'Bulk DivVar Analysis'!$D$116,"Pass","Fail"),"")</f>
        <v/>
      </c>
      <c r="I1441" s="338" t="str">
        <f t="shared" si="24"/>
        <v/>
      </c>
      <c r="J1441" s="339"/>
      <c r="K1441" s="339"/>
      <c r="L1441" s="339"/>
      <c r="M1441" s="339"/>
      <c r="N1441" s="339"/>
      <c r="O1441" s="339"/>
      <c r="P1441" s="339"/>
      <c r="Q1441" s="339"/>
    </row>
    <row r="1442" spans="1:17" ht="13.5" customHeight="1">
      <c r="A1442" s="481"/>
      <c r="B1442" s="481"/>
      <c r="C1442" s="481"/>
      <c r="D1442" s="481"/>
      <c r="E1442" s="481"/>
      <c r="F1442" s="339"/>
      <c r="G1442" s="340" t="str">
        <f>IF(ISNUMBER(E1442),E1442/'Bulk DivVar Analysis'!$C$114,"")</f>
        <v/>
      </c>
      <c r="H1442" s="338" t="str">
        <f>IF(ISNUMBER(E1442), IF(G1442&gt;'Bulk DivVar Analysis'!$D$116,"Pass","Fail"),"")</f>
        <v/>
      </c>
      <c r="I1442" s="338" t="str">
        <f t="shared" si="24"/>
        <v/>
      </c>
      <c r="J1442" s="339"/>
      <c r="K1442" s="339"/>
      <c r="L1442" s="339"/>
      <c r="M1442" s="339"/>
      <c r="N1442" s="339"/>
      <c r="O1442" s="339"/>
      <c r="P1442" s="339"/>
      <c r="Q1442" s="339"/>
    </row>
    <row r="1443" spans="1:17" ht="13.5" customHeight="1">
      <c r="A1443" s="481"/>
      <c r="B1443" s="481"/>
      <c r="C1443" s="481"/>
      <c r="D1443" s="481"/>
      <c r="E1443" s="481"/>
      <c r="F1443" s="339"/>
      <c r="G1443" s="340" t="str">
        <f>IF(ISNUMBER(E1443),E1443/'Bulk DivVar Analysis'!$C$114,"")</f>
        <v/>
      </c>
      <c r="H1443" s="338" t="str">
        <f>IF(ISNUMBER(E1443), IF(G1443&gt;'Bulk DivVar Analysis'!$D$116,"Pass","Fail"),"")</f>
        <v/>
      </c>
      <c r="I1443" s="338" t="str">
        <f t="shared" si="24"/>
        <v/>
      </c>
      <c r="J1443" s="339"/>
      <c r="K1443" s="339"/>
      <c r="L1443" s="339"/>
      <c r="M1443" s="339"/>
      <c r="N1443" s="339"/>
      <c r="O1443" s="339"/>
      <c r="P1443" s="339"/>
      <c r="Q1443" s="339"/>
    </row>
    <row r="1444" spans="1:17" ht="13.5" customHeight="1">
      <c r="A1444" s="481"/>
      <c r="B1444" s="481"/>
      <c r="C1444" s="481"/>
      <c r="D1444" s="481"/>
      <c r="E1444" s="481"/>
      <c r="F1444" s="339"/>
      <c r="G1444" s="340" t="str">
        <f>IF(ISNUMBER(E1444),E1444/'Bulk DivVar Analysis'!$C$114,"")</f>
        <v/>
      </c>
      <c r="H1444" s="338" t="str">
        <f>IF(ISNUMBER(E1444), IF(G1444&gt;'Bulk DivVar Analysis'!$D$116,"Pass","Fail"),"")</f>
        <v/>
      </c>
      <c r="I1444" s="338" t="str">
        <f t="shared" si="24"/>
        <v/>
      </c>
      <c r="J1444" s="339"/>
      <c r="K1444" s="339"/>
      <c r="L1444" s="339"/>
      <c r="M1444" s="339"/>
      <c r="N1444" s="339"/>
      <c r="O1444" s="339"/>
      <c r="P1444" s="339"/>
      <c r="Q1444" s="339"/>
    </row>
    <row r="1445" spans="1:17" ht="13.5" customHeight="1">
      <c r="A1445" s="481"/>
      <c r="B1445" s="481"/>
      <c r="C1445" s="481"/>
      <c r="D1445" s="481"/>
      <c r="E1445" s="481"/>
      <c r="F1445" s="339"/>
      <c r="G1445" s="340" t="str">
        <f>IF(ISNUMBER(E1445),E1445/'Bulk DivVar Analysis'!$C$114,"")</f>
        <v/>
      </c>
      <c r="H1445" s="338" t="str">
        <f>IF(ISNUMBER(E1445), IF(G1445&gt;'Bulk DivVar Analysis'!$D$116,"Pass","Fail"),"")</f>
        <v/>
      </c>
      <c r="I1445" s="338" t="str">
        <f t="shared" si="24"/>
        <v/>
      </c>
      <c r="J1445" s="339"/>
      <c r="K1445" s="339"/>
      <c r="L1445" s="339"/>
      <c r="M1445" s="339"/>
      <c r="N1445" s="339"/>
      <c r="O1445" s="339"/>
      <c r="P1445" s="339"/>
      <c r="Q1445" s="339"/>
    </row>
    <row r="1446" spans="1:17" ht="13.5" customHeight="1">
      <c r="A1446" s="481"/>
      <c r="B1446" s="481"/>
      <c r="C1446" s="481"/>
      <c r="D1446" s="481"/>
      <c r="E1446" s="481"/>
      <c r="F1446" s="339"/>
      <c r="G1446" s="340" t="str">
        <f>IF(ISNUMBER(E1446),E1446/'Bulk DivVar Analysis'!$C$114,"")</f>
        <v/>
      </c>
      <c r="H1446" s="338" t="str">
        <f>IF(ISNUMBER(E1446), IF(G1446&gt;'Bulk DivVar Analysis'!$D$116,"Pass","Fail"),"")</f>
        <v/>
      </c>
      <c r="I1446" s="338" t="str">
        <f t="shared" si="24"/>
        <v/>
      </c>
      <c r="J1446" s="339"/>
      <c r="K1446" s="339"/>
      <c r="L1446" s="339"/>
      <c r="M1446" s="339"/>
      <c r="N1446" s="339"/>
      <c r="O1446" s="339"/>
      <c r="P1446" s="339"/>
      <c r="Q1446" s="339"/>
    </row>
    <row r="1447" spans="1:17" ht="13.5" customHeight="1">
      <c r="A1447" s="481"/>
      <c r="B1447" s="481"/>
      <c r="C1447" s="481"/>
      <c r="D1447" s="481"/>
      <c r="E1447" s="481"/>
      <c r="F1447" s="339"/>
      <c r="G1447" s="340" t="str">
        <f>IF(ISNUMBER(E1447),E1447/'Bulk DivVar Analysis'!$C$114,"")</f>
        <v/>
      </c>
      <c r="H1447" s="338" t="str">
        <f>IF(ISNUMBER(E1447), IF(G1447&gt;'Bulk DivVar Analysis'!$D$116,"Pass","Fail"),"")</f>
        <v/>
      </c>
      <c r="I1447" s="338" t="str">
        <f t="shared" si="24"/>
        <v/>
      </c>
      <c r="J1447" s="339"/>
      <c r="K1447" s="339"/>
      <c r="L1447" s="339"/>
      <c r="M1447" s="339"/>
      <c r="N1447" s="339"/>
      <c r="O1447" s="339"/>
      <c r="P1447" s="339"/>
      <c r="Q1447" s="339"/>
    </row>
    <row r="1448" spans="1:17" ht="13.5" customHeight="1">
      <c r="A1448" s="481"/>
      <c r="B1448" s="481"/>
      <c r="C1448" s="481"/>
      <c r="D1448" s="481"/>
      <c r="E1448" s="481"/>
      <c r="F1448" s="339"/>
      <c r="G1448" s="340" t="str">
        <f>IF(ISNUMBER(E1448),E1448/'Bulk DivVar Analysis'!$C$114,"")</f>
        <v/>
      </c>
      <c r="H1448" s="338" t="str">
        <f>IF(ISNUMBER(E1448), IF(G1448&gt;'Bulk DivVar Analysis'!$D$116,"Pass","Fail"),"")</f>
        <v/>
      </c>
      <c r="I1448" s="338" t="str">
        <f t="shared" si="24"/>
        <v/>
      </c>
      <c r="J1448" s="339"/>
      <c r="K1448" s="339"/>
      <c r="L1448" s="339"/>
      <c r="M1448" s="339"/>
      <c r="N1448" s="339"/>
      <c r="O1448" s="339"/>
      <c r="P1448" s="339"/>
      <c r="Q1448" s="339"/>
    </row>
    <row r="1449" spans="1:17" ht="13.5" customHeight="1">
      <c r="A1449" s="481"/>
      <c r="B1449" s="481"/>
      <c r="C1449" s="481"/>
      <c r="D1449" s="481"/>
      <c r="E1449" s="481"/>
      <c r="F1449" s="339"/>
      <c r="G1449" s="340" t="str">
        <f>IF(ISNUMBER(E1449),E1449/'Bulk DivVar Analysis'!$C$114,"")</f>
        <v/>
      </c>
      <c r="H1449" s="338" t="str">
        <f>IF(ISNUMBER(E1449), IF(G1449&gt;'Bulk DivVar Analysis'!$D$116,"Pass","Fail"),"")</f>
        <v/>
      </c>
      <c r="I1449" s="338" t="str">
        <f t="shared" si="24"/>
        <v/>
      </c>
      <c r="J1449" s="339"/>
      <c r="K1449" s="339"/>
      <c r="L1449" s="339"/>
      <c r="M1449" s="339"/>
      <c r="N1449" s="339"/>
      <c r="O1449" s="339"/>
      <c r="P1449" s="339"/>
      <c r="Q1449" s="339"/>
    </row>
    <row r="1450" spans="1:17" ht="13.5" customHeight="1">
      <c r="A1450" s="481"/>
      <c r="B1450" s="481"/>
      <c r="C1450" s="481"/>
      <c r="D1450" s="481"/>
      <c r="E1450" s="481"/>
      <c r="F1450" s="339"/>
      <c r="G1450" s="340" t="str">
        <f>IF(ISNUMBER(E1450),E1450/'Bulk DivVar Analysis'!$C$114,"")</f>
        <v/>
      </c>
      <c r="H1450" s="338" t="str">
        <f>IF(ISNUMBER(E1450), IF(G1450&gt;'Bulk DivVar Analysis'!$D$116,"Pass","Fail"),"")</f>
        <v/>
      </c>
      <c r="I1450" s="338" t="str">
        <f t="shared" si="24"/>
        <v/>
      </c>
      <c r="J1450" s="339"/>
      <c r="K1450" s="339"/>
      <c r="L1450" s="339"/>
      <c r="M1450" s="339"/>
      <c r="N1450" s="339"/>
      <c r="O1450" s="339"/>
      <c r="P1450" s="339"/>
      <c r="Q1450" s="339"/>
    </row>
    <row r="1451" spans="1:17" ht="13.5" customHeight="1">
      <c r="A1451" s="481"/>
      <c r="B1451" s="481"/>
      <c r="C1451" s="481"/>
      <c r="D1451" s="481"/>
      <c r="E1451" s="481"/>
      <c r="F1451" s="339"/>
      <c r="G1451" s="340" t="str">
        <f>IF(ISNUMBER(E1451),E1451/'Bulk DivVar Analysis'!$C$114,"")</f>
        <v/>
      </c>
      <c r="H1451" s="338" t="str">
        <f>IF(ISNUMBER(E1451), IF(G1451&gt;'Bulk DivVar Analysis'!$D$116,"Pass","Fail"),"")</f>
        <v/>
      </c>
      <c r="I1451" s="338" t="str">
        <f t="shared" si="24"/>
        <v/>
      </c>
      <c r="J1451" s="339"/>
      <c r="K1451" s="339"/>
      <c r="L1451" s="339"/>
      <c r="M1451" s="339"/>
      <c r="N1451" s="339"/>
      <c r="O1451" s="339"/>
      <c r="P1451" s="339"/>
      <c r="Q1451" s="339"/>
    </row>
    <row r="1452" spans="1:17" ht="13.5" customHeight="1">
      <c r="A1452" s="481"/>
      <c r="B1452" s="481"/>
      <c r="C1452" s="481"/>
      <c r="D1452" s="481"/>
      <c r="E1452" s="481"/>
      <c r="F1452" s="339"/>
      <c r="G1452" s="340" t="str">
        <f>IF(ISNUMBER(E1452),E1452/'Bulk DivVar Analysis'!$C$114,"")</f>
        <v/>
      </c>
      <c r="H1452" s="338" t="str">
        <f>IF(ISNUMBER(E1452), IF(G1452&gt;'Bulk DivVar Analysis'!$D$116,"Pass","Fail"),"")</f>
        <v/>
      </c>
      <c r="I1452" s="338" t="str">
        <f t="shared" si="24"/>
        <v/>
      </c>
      <c r="J1452" s="339"/>
      <c r="K1452" s="339"/>
      <c r="L1452" s="339"/>
      <c r="M1452" s="339"/>
      <c r="N1452" s="339"/>
      <c r="O1452" s="339"/>
      <c r="P1452" s="339"/>
      <c r="Q1452" s="339"/>
    </row>
    <row r="1453" spans="1:17" ht="13.5" customHeight="1">
      <c r="A1453" s="481"/>
      <c r="B1453" s="481"/>
      <c r="C1453" s="481"/>
      <c r="D1453" s="481"/>
      <c r="E1453" s="481"/>
      <c r="F1453" s="339"/>
      <c r="G1453" s="340" t="str">
        <f>IF(ISNUMBER(E1453),E1453/'Bulk DivVar Analysis'!$C$114,"")</f>
        <v/>
      </c>
      <c r="H1453" s="338" t="str">
        <f>IF(ISNUMBER(E1453), IF(G1453&gt;'Bulk DivVar Analysis'!$D$116,"Pass","Fail"),"")</f>
        <v/>
      </c>
      <c r="I1453" s="338" t="str">
        <f t="shared" si="24"/>
        <v/>
      </c>
      <c r="J1453" s="339"/>
      <c r="K1453" s="339"/>
      <c r="L1453" s="339"/>
      <c r="M1453" s="339"/>
      <c r="N1453" s="339"/>
      <c r="O1453" s="339"/>
      <c r="P1453" s="339"/>
      <c r="Q1453" s="339"/>
    </row>
    <row r="1454" spans="1:17" ht="13.5" customHeight="1">
      <c r="A1454" s="481"/>
      <c r="B1454" s="481"/>
      <c r="C1454" s="481"/>
      <c r="D1454" s="481"/>
      <c r="E1454" s="481"/>
      <c r="F1454" s="339"/>
      <c r="G1454" s="340" t="str">
        <f>IF(ISNUMBER(E1454),E1454/'Bulk DivVar Analysis'!$C$114,"")</f>
        <v/>
      </c>
      <c r="H1454" s="338" t="str">
        <f>IF(ISNUMBER(E1454), IF(G1454&gt;'Bulk DivVar Analysis'!$D$116,"Pass","Fail"),"")</f>
        <v/>
      </c>
      <c r="I1454" s="338" t="str">
        <f t="shared" si="24"/>
        <v/>
      </c>
      <c r="J1454" s="339"/>
      <c r="K1454" s="339"/>
      <c r="L1454" s="339"/>
      <c r="M1454" s="339"/>
      <c r="N1454" s="339"/>
      <c r="O1454" s="339"/>
      <c r="P1454" s="339"/>
      <c r="Q1454" s="339"/>
    </row>
    <row r="1455" spans="1:17" ht="13.5" customHeight="1">
      <c r="A1455" s="481"/>
      <c r="B1455" s="481"/>
      <c r="C1455" s="481"/>
      <c r="D1455" s="481"/>
      <c r="E1455" s="481"/>
      <c r="F1455" s="339"/>
      <c r="G1455" s="340" t="str">
        <f>IF(ISNUMBER(E1455),E1455/'Bulk DivVar Analysis'!$C$114,"")</f>
        <v/>
      </c>
      <c r="H1455" s="338" t="str">
        <f>IF(ISNUMBER(E1455), IF(G1455&gt;'Bulk DivVar Analysis'!$D$116,"Pass","Fail"),"")</f>
        <v/>
      </c>
      <c r="I1455" s="338" t="str">
        <f t="shared" si="24"/>
        <v/>
      </c>
      <c r="J1455" s="339"/>
      <c r="K1455" s="339"/>
      <c r="L1455" s="339"/>
      <c r="M1455" s="339"/>
      <c r="N1455" s="339"/>
      <c r="O1455" s="339"/>
      <c r="P1455" s="339"/>
      <c r="Q1455" s="339"/>
    </row>
    <row r="1456" spans="1:17" ht="13.5" customHeight="1">
      <c r="A1456" s="481"/>
      <c r="B1456" s="481"/>
      <c r="C1456" s="481"/>
      <c r="D1456" s="481"/>
      <c r="E1456" s="481"/>
      <c r="F1456" s="339"/>
      <c r="G1456" s="340" t="str">
        <f>IF(ISNUMBER(E1456),E1456/'Bulk DivVar Analysis'!$C$114,"")</f>
        <v/>
      </c>
      <c r="H1456" s="338" t="str">
        <f>IF(ISNUMBER(E1456), IF(G1456&gt;'Bulk DivVar Analysis'!$D$116,"Pass","Fail"),"")</f>
        <v/>
      </c>
      <c r="I1456" s="338" t="str">
        <f t="shared" si="24"/>
        <v/>
      </c>
      <c r="J1456" s="339"/>
      <c r="K1456" s="339"/>
      <c r="L1456" s="339"/>
      <c r="M1456" s="339"/>
      <c r="N1456" s="339"/>
      <c r="O1456" s="339"/>
      <c r="P1456" s="339"/>
      <c r="Q1456" s="339"/>
    </row>
    <row r="1457" spans="1:17" ht="13.5" customHeight="1">
      <c r="A1457" s="481"/>
      <c r="B1457" s="481"/>
      <c r="C1457" s="481"/>
      <c r="D1457" s="481"/>
      <c r="E1457" s="481"/>
      <c r="F1457" s="339"/>
      <c r="G1457" s="340" t="str">
        <f>IF(ISNUMBER(E1457),E1457/'Bulk DivVar Analysis'!$C$114,"")</f>
        <v/>
      </c>
      <c r="H1457" s="338" t="str">
        <f>IF(ISNUMBER(E1457), IF(G1457&gt;'Bulk DivVar Analysis'!$D$116,"Pass","Fail"),"")</f>
        <v/>
      </c>
      <c r="I1457" s="338" t="str">
        <f t="shared" si="24"/>
        <v/>
      </c>
      <c r="J1457" s="339"/>
      <c r="K1457" s="339"/>
      <c r="L1457" s="339"/>
      <c r="M1457" s="339"/>
      <c r="N1457" s="339"/>
      <c r="O1457" s="339"/>
      <c r="P1457" s="339"/>
      <c r="Q1457" s="339"/>
    </row>
    <row r="1458" spans="1:17" ht="13.5" customHeight="1">
      <c r="A1458" s="481"/>
      <c r="B1458" s="481"/>
      <c r="C1458" s="481"/>
      <c r="D1458" s="481"/>
      <c r="E1458" s="481"/>
      <c r="F1458" s="339"/>
      <c r="G1458" s="340" t="str">
        <f>IF(ISNUMBER(E1458),E1458/'Bulk DivVar Analysis'!$C$114,"")</f>
        <v/>
      </c>
      <c r="H1458" s="338" t="str">
        <f>IF(ISNUMBER(E1458), IF(G1458&gt;'Bulk DivVar Analysis'!$D$116,"Pass","Fail"),"")</f>
        <v/>
      </c>
      <c r="I1458" s="338" t="str">
        <f t="shared" si="24"/>
        <v/>
      </c>
      <c r="J1458" s="339"/>
      <c r="K1458" s="339"/>
      <c r="L1458" s="339"/>
      <c r="M1458" s="339"/>
      <c r="N1458" s="339"/>
      <c r="O1458" s="339"/>
      <c r="P1458" s="339"/>
      <c r="Q1458" s="339"/>
    </row>
    <row r="1459" spans="1:17" ht="13.5" customHeight="1">
      <c r="A1459" s="481"/>
      <c r="B1459" s="481"/>
      <c r="C1459" s="481"/>
      <c r="D1459" s="481"/>
      <c r="E1459" s="481"/>
      <c r="F1459" s="339"/>
      <c r="G1459" s="340" t="str">
        <f>IF(ISNUMBER(E1459),E1459/'Bulk DivVar Analysis'!$C$114,"")</f>
        <v/>
      </c>
      <c r="H1459" s="338" t="str">
        <f>IF(ISNUMBER(E1459), IF(G1459&gt;'Bulk DivVar Analysis'!$D$116,"Pass","Fail"),"")</f>
        <v/>
      </c>
      <c r="I1459" s="338" t="str">
        <f t="shared" si="24"/>
        <v/>
      </c>
      <c r="J1459" s="339"/>
      <c r="K1459" s="339"/>
      <c r="L1459" s="339"/>
      <c r="M1459" s="339"/>
      <c r="N1459" s="339"/>
      <c r="O1459" s="339"/>
      <c r="P1459" s="339"/>
      <c r="Q1459" s="339"/>
    </row>
    <row r="1460" spans="1:17" ht="13.5" customHeight="1">
      <c r="A1460" s="481"/>
      <c r="B1460" s="481"/>
      <c r="C1460" s="481"/>
      <c r="D1460" s="481"/>
      <c r="E1460" s="481"/>
      <c r="F1460" s="339"/>
      <c r="G1460" s="340" t="str">
        <f>IF(ISNUMBER(E1460),E1460/'Bulk DivVar Analysis'!$C$114,"")</f>
        <v/>
      </c>
      <c r="H1460" s="338" t="str">
        <f>IF(ISNUMBER(E1460), IF(G1460&gt;'Bulk DivVar Analysis'!$D$116,"Pass","Fail"),"")</f>
        <v/>
      </c>
      <c r="I1460" s="338" t="str">
        <f t="shared" si="24"/>
        <v/>
      </c>
      <c r="J1460" s="339"/>
      <c r="K1460" s="339"/>
      <c r="L1460" s="339"/>
      <c r="M1460" s="339"/>
      <c r="N1460" s="339"/>
      <c r="O1460" s="339"/>
      <c r="P1460" s="339"/>
      <c r="Q1460" s="339"/>
    </row>
    <row r="1461" spans="1:17" ht="13.5" customHeight="1">
      <c r="A1461" s="481"/>
      <c r="B1461" s="481"/>
      <c r="C1461" s="481"/>
      <c r="D1461" s="481"/>
      <c r="E1461" s="481"/>
      <c r="F1461" s="339"/>
      <c r="G1461" s="340" t="str">
        <f>IF(ISNUMBER(E1461),E1461/'Bulk DivVar Analysis'!$C$114,"")</f>
        <v/>
      </c>
      <c r="H1461" s="338" t="str">
        <f>IF(ISNUMBER(E1461), IF(G1461&gt;'Bulk DivVar Analysis'!$D$116,"Pass","Fail"),"")</f>
        <v/>
      </c>
      <c r="I1461" s="338" t="str">
        <f t="shared" si="24"/>
        <v/>
      </c>
      <c r="J1461" s="339"/>
      <c r="K1461" s="339"/>
      <c r="L1461" s="339"/>
      <c r="M1461" s="339"/>
      <c r="N1461" s="339"/>
      <c r="O1461" s="339"/>
      <c r="P1461" s="339"/>
      <c r="Q1461" s="339"/>
    </row>
    <row r="1462" spans="1:17" ht="13.5" customHeight="1">
      <c r="A1462" s="481"/>
      <c r="B1462" s="481"/>
      <c r="C1462" s="481"/>
      <c r="D1462" s="481"/>
      <c r="E1462" s="481"/>
      <c r="F1462" s="339"/>
      <c r="G1462" s="340" t="str">
        <f>IF(ISNUMBER(E1462),E1462/'Bulk DivVar Analysis'!$C$114,"")</f>
        <v/>
      </c>
      <c r="H1462" s="338" t="str">
        <f>IF(ISNUMBER(E1462), IF(G1462&gt;'Bulk DivVar Analysis'!$D$116,"Pass","Fail"),"")</f>
        <v/>
      </c>
      <c r="I1462" s="338" t="str">
        <f t="shared" si="24"/>
        <v/>
      </c>
      <c r="J1462" s="339"/>
      <c r="K1462" s="339"/>
      <c r="L1462" s="339"/>
      <c r="M1462" s="339"/>
      <c r="N1462" s="339"/>
      <c r="O1462" s="339"/>
      <c r="P1462" s="339"/>
      <c r="Q1462" s="339"/>
    </row>
    <row r="1463" spans="1:17" ht="13.5" customHeight="1">
      <c r="A1463" s="481"/>
      <c r="B1463" s="481"/>
      <c r="C1463" s="481"/>
      <c r="D1463" s="481"/>
      <c r="E1463" s="481"/>
      <c r="F1463" s="339"/>
      <c r="G1463" s="340" t="str">
        <f>IF(ISNUMBER(E1463),E1463/'Bulk DivVar Analysis'!$C$114,"")</f>
        <v/>
      </c>
      <c r="H1463" s="338" t="str">
        <f>IF(ISNUMBER(E1463), IF(G1463&gt;'Bulk DivVar Analysis'!$D$116,"Pass","Fail"),"")</f>
        <v/>
      </c>
      <c r="I1463" s="338" t="str">
        <f t="shared" si="24"/>
        <v/>
      </c>
      <c r="J1463" s="339"/>
      <c r="K1463" s="339"/>
      <c r="L1463" s="339"/>
      <c r="M1463" s="339"/>
      <c r="N1463" s="339"/>
      <c r="O1463" s="339"/>
      <c r="P1463" s="339"/>
      <c r="Q1463" s="339"/>
    </row>
    <row r="1464" spans="1:17" ht="13.5" customHeight="1">
      <c r="A1464" s="481"/>
      <c r="B1464" s="481"/>
      <c r="C1464" s="481"/>
      <c r="D1464" s="481"/>
      <c r="E1464" s="481"/>
      <c r="F1464" s="339"/>
      <c r="G1464" s="340" t="str">
        <f>IF(ISNUMBER(E1464),E1464/'Bulk DivVar Analysis'!$C$114,"")</f>
        <v/>
      </c>
      <c r="H1464" s="338" t="str">
        <f>IF(ISNUMBER(E1464), IF(G1464&gt;'Bulk DivVar Analysis'!$D$116,"Pass","Fail"),"")</f>
        <v/>
      </c>
      <c r="I1464" s="338" t="str">
        <f t="shared" si="24"/>
        <v/>
      </c>
      <c r="J1464" s="339"/>
      <c r="K1464" s="339"/>
      <c r="L1464" s="339"/>
      <c r="M1464" s="339"/>
      <c r="N1464" s="339"/>
      <c r="O1464" s="339"/>
      <c r="P1464" s="339"/>
      <c r="Q1464" s="339"/>
    </row>
    <row r="1465" spans="1:17" ht="13.5" customHeight="1">
      <c r="A1465" s="481"/>
      <c r="B1465" s="481"/>
      <c r="C1465" s="481"/>
      <c r="D1465" s="481"/>
      <c r="E1465" s="481"/>
      <c r="F1465" s="339"/>
      <c r="G1465" s="340" t="str">
        <f>IF(ISNUMBER(E1465),E1465/'Bulk DivVar Analysis'!$C$114,"")</f>
        <v/>
      </c>
      <c r="H1465" s="338" t="str">
        <f>IF(ISNUMBER(E1465), IF(G1465&gt;'Bulk DivVar Analysis'!$D$116,"Pass","Fail"),"")</f>
        <v/>
      </c>
      <c r="I1465" s="338" t="str">
        <f t="shared" si="24"/>
        <v/>
      </c>
      <c r="J1465" s="339"/>
      <c r="K1465" s="339"/>
      <c r="L1465" s="339"/>
      <c r="M1465" s="339"/>
      <c r="N1465" s="339"/>
      <c r="O1465" s="339"/>
      <c r="P1465" s="339"/>
      <c r="Q1465" s="339"/>
    </row>
    <row r="1466" spans="1:17" ht="13.5" customHeight="1">
      <c r="A1466" s="481"/>
      <c r="B1466" s="481"/>
      <c r="C1466" s="481"/>
      <c r="D1466" s="481"/>
      <c r="E1466" s="481"/>
      <c r="F1466" s="339"/>
      <c r="G1466" s="340" t="str">
        <f>IF(ISNUMBER(E1466),E1466/'Bulk DivVar Analysis'!$C$114,"")</f>
        <v/>
      </c>
      <c r="H1466" s="338" t="str">
        <f>IF(ISNUMBER(E1466), IF(G1466&gt;'Bulk DivVar Analysis'!$D$116,"Pass","Fail"),"")</f>
        <v/>
      </c>
      <c r="I1466" s="338" t="str">
        <f t="shared" si="24"/>
        <v/>
      </c>
      <c r="J1466" s="339"/>
      <c r="K1466" s="339"/>
      <c r="L1466" s="339"/>
      <c r="M1466" s="339"/>
      <c r="N1466" s="339"/>
      <c r="O1466" s="339"/>
      <c r="P1466" s="339"/>
      <c r="Q1466" s="339"/>
    </row>
    <row r="1467" spans="1:17" ht="13.5" customHeight="1">
      <c r="A1467" s="481"/>
      <c r="B1467" s="481"/>
      <c r="C1467" s="481"/>
      <c r="D1467" s="481"/>
      <c r="E1467" s="481"/>
      <c r="F1467" s="339"/>
      <c r="G1467" s="340" t="str">
        <f>IF(ISNUMBER(E1467),E1467/'Bulk DivVar Analysis'!$C$114,"")</f>
        <v/>
      </c>
      <c r="H1467" s="338" t="str">
        <f>IF(ISNUMBER(E1467), IF(G1467&gt;'Bulk DivVar Analysis'!$D$116,"Pass","Fail"),"")</f>
        <v/>
      </c>
      <c r="I1467" s="338" t="str">
        <f t="shared" si="24"/>
        <v/>
      </c>
      <c r="J1467" s="339"/>
      <c r="K1467" s="339"/>
      <c r="L1467" s="339"/>
      <c r="M1467" s="339"/>
      <c r="N1467" s="339"/>
      <c r="O1467" s="339"/>
      <c r="P1467" s="339"/>
      <c r="Q1467" s="339"/>
    </row>
    <row r="1468" spans="1:17" ht="13.5" customHeight="1">
      <c r="A1468" s="481"/>
      <c r="B1468" s="481"/>
      <c r="C1468" s="481"/>
      <c r="D1468" s="481"/>
      <c r="E1468" s="481"/>
      <c r="F1468" s="339"/>
      <c r="G1468" s="340" t="str">
        <f>IF(ISNUMBER(E1468),E1468/'Bulk DivVar Analysis'!$C$114,"")</f>
        <v/>
      </c>
      <c r="H1468" s="338" t="str">
        <f>IF(ISNUMBER(E1468), IF(G1468&gt;'Bulk DivVar Analysis'!$D$116,"Pass","Fail"),"")</f>
        <v/>
      </c>
      <c r="I1468" s="338" t="str">
        <f t="shared" si="24"/>
        <v/>
      </c>
      <c r="J1468" s="339"/>
      <c r="K1468" s="339"/>
      <c r="L1468" s="339"/>
      <c r="M1468" s="339"/>
      <c r="N1468" s="339"/>
      <c r="O1468" s="339"/>
      <c r="P1468" s="339"/>
      <c r="Q1468" s="339"/>
    </row>
    <row r="1469" spans="1:17" ht="13.5" customHeight="1">
      <c r="A1469" s="481"/>
      <c r="B1469" s="481"/>
      <c r="C1469" s="481"/>
      <c r="D1469" s="481"/>
      <c r="E1469" s="481"/>
      <c r="F1469" s="339"/>
      <c r="G1469" s="340" t="str">
        <f>IF(ISNUMBER(E1469),E1469/'Bulk DivVar Analysis'!$C$114,"")</f>
        <v/>
      </c>
      <c r="H1469" s="338" t="str">
        <f>IF(ISNUMBER(E1469), IF(G1469&gt;'Bulk DivVar Analysis'!$D$116,"Pass","Fail"),"")</f>
        <v/>
      </c>
      <c r="I1469" s="338" t="str">
        <f t="shared" si="24"/>
        <v/>
      </c>
      <c r="J1469" s="339"/>
      <c r="K1469" s="339"/>
      <c r="L1469" s="339"/>
      <c r="M1469" s="339"/>
      <c r="N1469" s="339"/>
      <c r="O1469" s="339"/>
      <c r="P1469" s="339"/>
      <c r="Q1469" s="339"/>
    </row>
    <row r="1470" spans="1:17" ht="13.5" customHeight="1">
      <c r="A1470" s="481"/>
      <c r="B1470" s="481"/>
      <c r="C1470" s="481"/>
      <c r="D1470" s="481"/>
      <c r="E1470" s="481"/>
      <c r="F1470" s="339"/>
      <c r="G1470" s="340" t="str">
        <f>IF(ISNUMBER(E1470),E1470/'Bulk DivVar Analysis'!$C$114,"")</f>
        <v/>
      </c>
      <c r="H1470" s="338" t="str">
        <f>IF(ISNUMBER(E1470), IF(G1470&gt;'Bulk DivVar Analysis'!$D$116,"Pass","Fail"),"")</f>
        <v/>
      </c>
      <c r="I1470" s="338" t="str">
        <f t="shared" si="24"/>
        <v/>
      </c>
      <c r="J1470" s="339"/>
      <c r="K1470" s="339"/>
      <c r="L1470" s="339"/>
      <c r="M1470" s="339"/>
      <c r="N1470" s="339"/>
      <c r="O1470" s="339"/>
      <c r="P1470" s="339"/>
      <c r="Q1470" s="339"/>
    </row>
    <row r="1471" spans="1:17" ht="13.5" customHeight="1">
      <c r="A1471" s="481"/>
      <c r="B1471" s="481"/>
      <c r="C1471" s="481"/>
      <c r="D1471" s="481"/>
      <c r="E1471" s="481"/>
      <c r="F1471" s="339"/>
      <c r="G1471" s="340" t="str">
        <f>IF(ISNUMBER(E1471),E1471/'Bulk DivVar Analysis'!$C$114,"")</f>
        <v/>
      </c>
      <c r="H1471" s="338" t="str">
        <f>IF(ISNUMBER(E1471), IF(G1471&gt;'Bulk DivVar Analysis'!$D$116,"Pass","Fail"),"")</f>
        <v/>
      </c>
      <c r="I1471" s="338" t="str">
        <f t="shared" si="24"/>
        <v/>
      </c>
      <c r="J1471" s="339"/>
      <c r="K1471" s="339"/>
      <c r="L1471" s="339"/>
      <c r="M1471" s="339"/>
      <c r="N1471" s="339"/>
      <c r="O1471" s="339"/>
      <c r="P1471" s="339"/>
      <c r="Q1471" s="339"/>
    </row>
    <row r="1472" spans="1:17" ht="13.5" customHeight="1">
      <c r="A1472" s="481"/>
      <c r="B1472" s="481"/>
      <c r="C1472" s="481"/>
      <c r="D1472" s="481"/>
      <c r="E1472" s="481"/>
      <c r="F1472" s="339"/>
      <c r="G1472" s="340" t="str">
        <f>IF(ISNUMBER(E1472),E1472/'Bulk DivVar Analysis'!$C$114,"")</f>
        <v/>
      </c>
      <c r="H1472" s="338" t="str">
        <f>IF(ISNUMBER(E1472), IF(G1472&gt;'Bulk DivVar Analysis'!$D$116,"Pass","Fail"),"")</f>
        <v/>
      </c>
      <c r="I1472" s="338" t="str">
        <f t="shared" si="24"/>
        <v/>
      </c>
      <c r="J1472" s="339"/>
      <c r="K1472" s="339"/>
      <c r="L1472" s="339"/>
      <c r="M1472" s="339"/>
      <c r="N1472" s="339"/>
      <c r="O1472" s="339"/>
      <c r="P1472" s="339"/>
      <c r="Q1472" s="339"/>
    </row>
    <row r="1473" spans="1:17" ht="13.5" customHeight="1">
      <c r="A1473" s="481"/>
      <c r="B1473" s="481"/>
      <c r="C1473" s="481"/>
      <c r="D1473" s="481"/>
      <c r="E1473" s="481"/>
      <c r="F1473" s="339"/>
      <c r="G1473" s="340" t="str">
        <f>IF(ISNUMBER(E1473),E1473/'Bulk DivVar Analysis'!$C$114,"")</f>
        <v/>
      </c>
      <c r="H1473" s="338" t="str">
        <f>IF(ISNUMBER(E1473), IF(G1473&gt;'Bulk DivVar Analysis'!$D$116,"Pass","Fail"),"")</f>
        <v/>
      </c>
      <c r="I1473" s="338" t="str">
        <f t="shared" si="24"/>
        <v/>
      </c>
      <c r="J1473" s="339"/>
      <c r="K1473" s="339"/>
      <c r="L1473" s="339"/>
      <c r="M1473" s="339"/>
      <c r="N1473" s="339"/>
      <c r="O1473" s="339"/>
      <c r="P1473" s="339"/>
      <c r="Q1473" s="339"/>
    </row>
    <row r="1474" spans="1:17" ht="13.5" customHeight="1">
      <c r="A1474" s="481"/>
      <c r="B1474" s="481"/>
      <c r="C1474" s="481"/>
      <c r="D1474" s="481"/>
      <c r="E1474" s="481"/>
      <c r="F1474" s="339"/>
      <c r="G1474" s="340" t="str">
        <f>IF(ISNUMBER(E1474),E1474/'Bulk DivVar Analysis'!$C$114,"")</f>
        <v/>
      </c>
      <c r="H1474" s="338" t="str">
        <f>IF(ISNUMBER(E1474), IF(G1474&gt;'Bulk DivVar Analysis'!$D$116,"Pass","Fail"),"")</f>
        <v/>
      </c>
      <c r="I1474" s="338" t="str">
        <f t="shared" si="24"/>
        <v/>
      </c>
      <c r="J1474" s="339"/>
      <c r="K1474" s="339"/>
      <c r="L1474" s="339"/>
      <c r="M1474" s="339"/>
      <c r="N1474" s="339"/>
      <c r="O1474" s="339"/>
      <c r="P1474" s="339"/>
      <c r="Q1474" s="339"/>
    </row>
    <row r="1475" spans="1:17" ht="13.5" customHeight="1">
      <c r="A1475" s="481"/>
      <c r="B1475" s="481"/>
      <c r="C1475" s="481"/>
      <c r="D1475" s="481"/>
      <c r="E1475" s="481"/>
      <c r="F1475" s="339"/>
      <c r="G1475" s="340" t="str">
        <f>IF(ISNUMBER(E1475),E1475/'Bulk DivVar Analysis'!$C$114,"")</f>
        <v/>
      </c>
      <c r="H1475" s="338" t="str">
        <f>IF(ISNUMBER(E1475), IF(G1475&gt;'Bulk DivVar Analysis'!$D$116,"Pass","Fail"),"")</f>
        <v/>
      </c>
      <c r="I1475" s="338" t="str">
        <f t="shared" ref="I1475:I1538" si="25">_xlfn.TEXTJOIN("_",TRUE,B1475,C1475)</f>
        <v/>
      </c>
      <c r="J1475" s="339"/>
      <c r="K1475" s="339"/>
      <c r="L1475" s="339"/>
      <c r="M1475" s="339"/>
      <c r="N1475" s="339"/>
      <c r="O1475" s="339"/>
      <c r="P1475" s="339"/>
      <c r="Q1475" s="339"/>
    </row>
    <row r="1476" spans="1:17" ht="13.5" customHeight="1">
      <c r="A1476" s="481"/>
      <c r="B1476" s="481"/>
      <c r="C1476" s="481"/>
      <c r="D1476" s="481"/>
      <c r="E1476" s="481"/>
      <c r="F1476" s="339"/>
      <c r="G1476" s="340" t="str">
        <f>IF(ISNUMBER(E1476),E1476/'Bulk DivVar Analysis'!$C$114,"")</f>
        <v/>
      </c>
      <c r="H1476" s="338" t="str">
        <f>IF(ISNUMBER(E1476), IF(G1476&gt;'Bulk DivVar Analysis'!$D$116,"Pass","Fail"),"")</f>
        <v/>
      </c>
      <c r="I1476" s="338" t="str">
        <f t="shared" si="25"/>
        <v/>
      </c>
      <c r="J1476" s="339"/>
      <c r="K1476" s="339"/>
      <c r="L1476" s="339"/>
      <c r="M1476" s="339"/>
      <c r="N1476" s="339"/>
      <c r="O1476" s="339"/>
      <c r="P1476" s="339"/>
      <c r="Q1476" s="339"/>
    </row>
    <row r="1477" spans="1:17" ht="13.5" customHeight="1">
      <c r="A1477" s="481"/>
      <c r="B1477" s="481"/>
      <c r="C1477" s="481"/>
      <c r="D1477" s="481"/>
      <c r="E1477" s="481"/>
      <c r="F1477" s="339"/>
      <c r="G1477" s="340" t="str">
        <f>IF(ISNUMBER(E1477),E1477/'Bulk DivVar Analysis'!$C$114,"")</f>
        <v/>
      </c>
      <c r="H1477" s="338" t="str">
        <f>IF(ISNUMBER(E1477), IF(G1477&gt;'Bulk DivVar Analysis'!$D$116,"Pass","Fail"),"")</f>
        <v/>
      </c>
      <c r="I1477" s="338" t="str">
        <f t="shared" si="25"/>
        <v/>
      </c>
      <c r="J1477" s="339"/>
      <c r="K1477" s="339"/>
      <c r="L1477" s="339"/>
      <c r="M1477" s="339"/>
      <c r="N1477" s="339"/>
      <c r="O1477" s="339"/>
      <c r="P1477" s="339"/>
      <c r="Q1477" s="339"/>
    </row>
    <row r="1478" spans="1:17" ht="13.5" customHeight="1">
      <c r="A1478" s="481"/>
      <c r="B1478" s="481"/>
      <c r="C1478" s="481"/>
      <c r="D1478" s="481"/>
      <c r="E1478" s="481"/>
      <c r="F1478" s="339"/>
      <c r="G1478" s="340" t="str">
        <f>IF(ISNUMBER(E1478),E1478/'Bulk DivVar Analysis'!$C$114,"")</f>
        <v/>
      </c>
      <c r="H1478" s="338" t="str">
        <f>IF(ISNUMBER(E1478), IF(G1478&gt;'Bulk DivVar Analysis'!$D$116,"Pass","Fail"),"")</f>
        <v/>
      </c>
      <c r="I1478" s="338" t="str">
        <f t="shared" si="25"/>
        <v/>
      </c>
      <c r="J1478" s="339"/>
      <c r="K1478" s="339"/>
      <c r="L1478" s="339"/>
      <c r="M1478" s="339"/>
      <c r="N1478" s="339"/>
      <c r="O1478" s="339"/>
      <c r="P1478" s="339"/>
      <c r="Q1478" s="339"/>
    </row>
    <row r="1479" spans="1:17" ht="13.5" customHeight="1">
      <c r="A1479" s="481"/>
      <c r="B1479" s="481"/>
      <c r="C1479" s="481"/>
      <c r="D1479" s="481"/>
      <c r="E1479" s="481"/>
      <c r="F1479" s="339"/>
      <c r="G1479" s="340" t="str">
        <f>IF(ISNUMBER(E1479),E1479/'Bulk DivVar Analysis'!$C$114,"")</f>
        <v/>
      </c>
      <c r="H1479" s="338" t="str">
        <f>IF(ISNUMBER(E1479), IF(G1479&gt;'Bulk DivVar Analysis'!$D$116,"Pass","Fail"),"")</f>
        <v/>
      </c>
      <c r="I1479" s="338" t="str">
        <f t="shared" si="25"/>
        <v/>
      </c>
      <c r="J1479" s="339"/>
      <c r="K1479" s="339"/>
      <c r="L1479" s="339"/>
      <c r="M1479" s="339"/>
      <c r="N1479" s="339"/>
      <c r="O1479" s="339"/>
      <c r="P1479" s="339"/>
      <c r="Q1479" s="339"/>
    </row>
    <row r="1480" spans="1:17" ht="13.5" customHeight="1">
      <c r="A1480" s="481"/>
      <c r="B1480" s="481"/>
      <c r="C1480" s="481"/>
      <c r="D1480" s="481"/>
      <c r="E1480" s="481"/>
      <c r="F1480" s="339"/>
      <c r="G1480" s="340" t="str">
        <f>IF(ISNUMBER(E1480),E1480/'Bulk DivVar Analysis'!$C$114,"")</f>
        <v/>
      </c>
      <c r="H1480" s="338" t="str">
        <f>IF(ISNUMBER(E1480), IF(G1480&gt;'Bulk DivVar Analysis'!$D$116,"Pass","Fail"),"")</f>
        <v/>
      </c>
      <c r="I1480" s="338" t="str">
        <f t="shared" si="25"/>
        <v/>
      </c>
      <c r="J1480" s="339"/>
      <c r="K1480" s="339"/>
      <c r="L1480" s="339"/>
      <c r="M1480" s="339"/>
      <c r="N1480" s="339"/>
      <c r="O1480" s="339"/>
      <c r="P1480" s="339"/>
      <c r="Q1480" s="339"/>
    </row>
    <row r="1481" spans="1:17" ht="13.5" customHeight="1">
      <c r="A1481" s="481"/>
      <c r="B1481" s="481"/>
      <c r="C1481" s="481"/>
      <c r="D1481" s="481"/>
      <c r="E1481" s="481"/>
      <c r="F1481" s="339"/>
      <c r="G1481" s="340" t="str">
        <f>IF(ISNUMBER(E1481),E1481/'Bulk DivVar Analysis'!$C$114,"")</f>
        <v/>
      </c>
      <c r="H1481" s="338" t="str">
        <f>IF(ISNUMBER(E1481), IF(G1481&gt;'Bulk DivVar Analysis'!$D$116,"Pass","Fail"),"")</f>
        <v/>
      </c>
      <c r="I1481" s="338" t="str">
        <f t="shared" si="25"/>
        <v/>
      </c>
      <c r="J1481" s="339"/>
      <c r="K1481" s="339"/>
      <c r="L1481" s="339"/>
      <c r="M1481" s="339"/>
      <c r="N1481" s="339"/>
      <c r="O1481" s="339"/>
      <c r="P1481" s="339"/>
      <c r="Q1481" s="339"/>
    </row>
    <row r="1482" spans="1:17" ht="13.5" customHeight="1">
      <c r="A1482" s="481"/>
      <c r="B1482" s="481"/>
      <c r="C1482" s="481"/>
      <c r="D1482" s="481"/>
      <c r="E1482" s="481"/>
      <c r="F1482" s="339"/>
      <c r="G1482" s="340" t="str">
        <f>IF(ISNUMBER(E1482),E1482/'Bulk DivVar Analysis'!$C$114,"")</f>
        <v/>
      </c>
      <c r="H1482" s="338" t="str">
        <f>IF(ISNUMBER(E1482), IF(G1482&gt;'Bulk DivVar Analysis'!$D$116,"Pass","Fail"),"")</f>
        <v/>
      </c>
      <c r="I1482" s="338" t="str">
        <f t="shared" si="25"/>
        <v/>
      </c>
      <c r="J1482" s="339"/>
      <c r="K1482" s="339"/>
      <c r="L1482" s="339"/>
      <c r="M1482" s="339"/>
      <c r="N1482" s="339"/>
      <c r="O1482" s="339"/>
      <c r="P1482" s="339"/>
      <c r="Q1482" s="339"/>
    </row>
    <row r="1483" spans="1:17" ht="13.5" customHeight="1">
      <c r="A1483" s="481"/>
      <c r="B1483" s="481"/>
      <c r="C1483" s="481"/>
      <c r="D1483" s="481"/>
      <c r="E1483" s="481"/>
      <c r="F1483" s="339"/>
      <c r="G1483" s="340" t="str">
        <f>IF(ISNUMBER(E1483),E1483/'Bulk DivVar Analysis'!$C$114,"")</f>
        <v/>
      </c>
      <c r="H1483" s="338" t="str">
        <f>IF(ISNUMBER(E1483), IF(G1483&gt;'Bulk DivVar Analysis'!$D$116,"Pass","Fail"),"")</f>
        <v/>
      </c>
      <c r="I1483" s="338" t="str">
        <f t="shared" si="25"/>
        <v/>
      </c>
      <c r="J1483" s="339"/>
      <c r="K1483" s="339"/>
      <c r="L1483" s="339"/>
      <c r="M1483" s="339"/>
      <c r="N1483" s="339"/>
      <c r="O1483" s="339"/>
      <c r="P1483" s="339"/>
      <c r="Q1483" s="339"/>
    </row>
    <row r="1484" spans="1:17" ht="13.5" customHeight="1">
      <c r="A1484" s="481"/>
      <c r="B1484" s="481"/>
      <c r="C1484" s="481"/>
      <c r="D1484" s="481"/>
      <c r="E1484" s="481"/>
      <c r="F1484" s="339"/>
      <c r="G1484" s="340" t="str">
        <f>IF(ISNUMBER(E1484),E1484/'Bulk DivVar Analysis'!$C$114,"")</f>
        <v/>
      </c>
      <c r="H1484" s="338" t="str">
        <f>IF(ISNUMBER(E1484), IF(G1484&gt;'Bulk DivVar Analysis'!$D$116,"Pass","Fail"),"")</f>
        <v/>
      </c>
      <c r="I1484" s="338" t="str">
        <f t="shared" si="25"/>
        <v/>
      </c>
      <c r="J1484" s="339"/>
      <c r="K1484" s="339"/>
      <c r="L1484" s="339"/>
      <c r="M1484" s="339"/>
      <c r="N1484" s="339"/>
      <c r="O1484" s="339"/>
      <c r="P1484" s="339"/>
      <c r="Q1484" s="339"/>
    </row>
    <row r="1485" spans="1:17" ht="13.5" customHeight="1">
      <c r="A1485" s="481"/>
      <c r="B1485" s="481"/>
      <c r="C1485" s="481"/>
      <c r="D1485" s="481"/>
      <c r="E1485" s="481"/>
      <c r="F1485" s="339"/>
      <c r="G1485" s="340" t="str">
        <f>IF(ISNUMBER(E1485),E1485/'Bulk DivVar Analysis'!$C$114,"")</f>
        <v/>
      </c>
      <c r="H1485" s="338" t="str">
        <f>IF(ISNUMBER(E1485), IF(G1485&gt;'Bulk DivVar Analysis'!$D$116,"Pass","Fail"),"")</f>
        <v/>
      </c>
      <c r="I1485" s="338" t="str">
        <f t="shared" si="25"/>
        <v/>
      </c>
      <c r="J1485" s="339"/>
      <c r="K1485" s="339"/>
      <c r="L1485" s="339"/>
      <c r="M1485" s="339"/>
      <c r="N1485" s="339"/>
      <c r="O1485" s="339"/>
      <c r="P1485" s="339"/>
      <c r="Q1485" s="339"/>
    </row>
    <row r="1486" spans="1:17" ht="13.5" customHeight="1">
      <c r="A1486" s="481"/>
      <c r="B1486" s="481"/>
      <c r="C1486" s="481"/>
      <c r="D1486" s="481"/>
      <c r="E1486" s="481"/>
      <c r="F1486" s="339"/>
      <c r="G1486" s="340" t="str">
        <f>IF(ISNUMBER(E1486),E1486/'Bulk DivVar Analysis'!$C$114,"")</f>
        <v/>
      </c>
      <c r="H1486" s="338" t="str">
        <f>IF(ISNUMBER(E1486), IF(G1486&gt;'Bulk DivVar Analysis'!$D$116,"Pass","Fail"),"")</f>
        <v/>
      </c>
      <c r="I1486" s="338" t="str">
        <f t="shared" si="25"/>
        <v/>
      </c>
      <c r="J1486" s="339"/>
      <c r="K1486" s="339"/>
      <c r="L1486" s="339"/>
      <c r="M1486" s="339"/>
      <c r="N1486" s="339"/>
      <c r="O1486" s="339"/>
      <c r="P1486" s="339"/>
      <c r="Q1486" s="339"/>
    </row>
    <row r="1487" spans="1:17" ht="13.5" customHeight="1">
      <c r="A1487" s="481"/>
      <c r="B1487" s="481"/>
      <c r="C1487" s="481"/>
      <c r="D1487" s="481"/>
      <c r="E1487" s="481"/>
      <c r="F1487" s="339"/>
      <c r="G1487" s="340" t="str">
        <f>IF(ISNUMBER(E1487),E1487/'Bulk DivVar Analysis'!$C$114,"")</f>
        <v/>
      </c>
      <c r="H1487" s="338" t="str">
        <f>IF(ISNUMBER(E1487), IF(G1487&gt;'Bulk DivVar Analysis'!$D$116,"Pass","Fail"),"")</f>
        <v/>
      </c>
      <c r="I1487" s="338" t="str">
        <f t="shared" si="25"/>
        <v/>
      </c>
      <c r="J1487" s="339"/>
      <c r="K1487" s="339"/>
      <c r="L1487" s="339"/>
      <c r="M1487" s="339"/>
      <c r="N1487" s="339"/>
      <c r="O1487" s="339"/>
      <c r="P1487" s="339"/>
      <c r="Q1487" s="339"/>
    </row>
    <row r="1488" spans="1:17" ht="13.5" customHeight="1">
      <c r="A1488" s="481"/>
      <c r="B1488" s="481"/>
      <c r="C1488" s="481"/>
      <c r="D1488" s="481"/>
      <c r="E1488" s="481"/>
      <c r="F1488" s="339"/>
      <c r="G1488" s="340" t="str">
        <f>IF(ISNUMBER(E1488),E1488/'Bulk DivVar Analysis'!$C$114,"")</f>
        <v/>
      </c>
      <c r="H1488" s="338" t="str">
        <f>IF(ISNUMBER(E1488), IF(G1488&gt;'Bulk DivVar Analysis'!$D$116,"Pass","Fail"),"")</f>
        <v/>
      </c>
      <c r="I1488" s="338" t="str">
        <f t="shared" si="25"/>
        <v/>
      </c>
      <c r="J1488" s="339"/>
      <c r="K1488" s="339"/>
      <c r="L1488" s="339"/>
      <c r="M1488" s="339"/>
      <c r="N1488" s="339"/>
      <c r="O1488" s="339"/>
      <c r="P1488" s="339"/>
      <c r="Q1488" s="339"/>
    </row>
    <row r="1489" spans="1:17" ht="13.5" customHeight="1">
      <c r="A1489" s="481"/>
      <c r="B1489" s="481"/>
      <c r="C1489" s="481"/>
      <c r="D1489" s="481"/>
      <c r="E1489" s="481"/>
      <c r="F1489" s="339"/>
      <c r="G1489" s="340" t="str">
        <f>IF(ISNUMBER(E1489),E1489/'Bulk DivVar Analysis'!$C$114,"")</f>
        <v/>
      </c>
      <c r="H1489" s="338" t="str">
        <f>IF(ISNUMBER(E1489), IF(G1489&gt;'Bulk DivVar Analysis'!$D$116,"Pass","Fail"),"")</f>
        <v/>
      </c>
      <c r="I1489" s="338" t="str">
        <f t="shared" si="25"/>
        <v/>
      </c>
      <c r="J1489" s="339"/>
      <c r="K1489" s="339"/>
      <c r="L1489" s="339"/>
      <c r="M1489" s="339"/>
      <c r="N1489" s="339"/>
      <c r="O1489" s="339"/>
      <c r="P1489" s="339"/>
      <c r="Q1489" s="339"/>
    </row>
    <row r="1490" spans="1:17" ht="13.5" customHeight="1">
      <c r="A1490" s="481"/>
      <c r="B1490" s="481"/>
      <c r="C1490" s="481"/>
      <c r="D1490" s="481"/>
      <c r="E1490" s="481"/>
      <c r="F1490" s="339"/>
      <c r="G1490" s="340" t="str">
        <f>IF(ISNUMBER(E1490),E1490/'Bulk DivVar Analysis'!$C$114,"")</f>
        <v/>
      </c>
      <c r="H1490" s="338" t="str">
        <f>IF(ISNUMBER(E1490), IF(G1490&gt;'Bulk DivVar Analysis'!$D$116,"Pass","Fail"),"")</f>
        <v/>
      </c>
      <c r="I1490" s="338" t="str">
        <f t="shared" si="25"/>
        <v/>
      </c>
      <c r="J1490" s="339"/>
      <c r="K1490" s="339"/>
      <c r="L1490" s="339"/>
      <c r="M1490" s="339"/>
      <c r="N1490" s="339"/>
      <c r="O1490" s="339"/>
      <c r="P1490" s="339"/>
      <c r="Q1490" s="339"/>
    </row>
    <row r="1491" spans="1:17" ht="13.5" customHeight="1">
      <c r="A1491" s="481"/>
      <c r="B1491" s="481"/>
      <c r="C1491" s="481"/>
      <c r="D1491" s="481"/>
      <c r="E1491" s="481"/>
      <c r="F1491" s="339"/>
      <c r="G1491" s="340" t="str">
        <f>IF(ISNUMBER(E1491),E1491/'Bulk DivVar Analysis'!$C$114,"")</f>
        <v/>
      </c>
      <c r="H1491" s="338" t="str">
        <f>IF(ISNUMBER(E1491), IF(G1491&gt;'Bulk DivVar Analysis'!$D$116,"Pass","Fail"),"")</f>
        <v/>
      </c>
      <c r="I1491" s="338" t="str">
        <f t="shared" si="25"/>
        <v/>
      </c>
      <c r="J1491" s="339"/>
      <c r="K1491" s="339"/>
      <c r="L1491" s="339"/>
      <c r="M1491" s="339"/>
      <c r="N1491" s="339"/>
      <c r="O1491" s="339"/>
      <c r="P1491" s="339"/>
      <c r="Q1491" s="339"/>
    </row>
    <row r="1492" spans="1:17" ht="13.5" customHeight="1">
      <c r="A1492" s="481"/>
      <c r="B1492" s="481"/>
      <c r="C1492" s="481"/>
      <c r="D1492" s="481"/>
      <c r="E1492" s="481"/>
      <c r="F1492" s="339"/>
      <c r="G1492" s="340" t="str">
        <f>IF(ISNUMBER(E1492),E1492/'Bulk DivVar Analysis'!$C$114,"")</f>
        <v/>
      </c>
      <c r="H1492" s="338" t="str">
        <f>IF(ISNUMBER(E1492), IF(G1492&gt;'Bulk DivVar Analysis'!$D$116,"Pass","Fail"),"")</f>
        <v/>
      </c>
      <c r="I1492" s="338" t="str">
        <f t="shared" si="25"/>
        <v/>
      </c>
      <c r="J1492" s="339"/>
      <c r="K1492" s="339"/>
      <c r="L1492" s="339"/>
      <c r="M1492" s="339"/>
      <c r="N1492" s="339"/>
      <c r="O1492" s="339"/>
      <c r="P1492" s="339"/>
      <c r="Q1492" s="339"/>
    </row>
    <row r="1493" spans="1:17" ht="13.5" customHeight="1">
      <c r="A1493" s="481"/>
      <c r="B1493" s="481"/>
      <c r="C1493" s="481"/>
      <c r="D1493" s="481"/>
      <c r="E1493" s="481"/>
      <c r="F1493" s="339"/>
      <c r="G1493" s="340" t="str">
        <f>IF(ISNUMBER(E1493),E1493/'Bulk DivVar Analysis'!$C$114,"")</f>
        <v/>
      </c>
      <c r="H1493" s="338" t="str">
        <f>IF(ISNUMBER(E1493), IF(G1493&gt;'Bulk DivVar Analysis'!$D$116,"Pass","Fail"),"")</f>
        <v/>
      </c>
      <c r="I1493" s="338" t="str">
        <f t="shared" si="25"/>
        <v/>
      </c>
      <c r="J1493" s="339"/>
      <c r="K1493" s="339"/>
      <c r="L1493" s="339"/>
      <c r="M1493" s="339"/>
      <c r="N1493" s="339"/>
      <c r="O1493" s="339"/>
      <c r="P1493" s="339"/>
      <c r="Q1493" s="339"/>
    </row>
    <row r="1494" spans="1:17" ht="13.5" customHeight="1">
      <c r="A1494" s="481"/>
      <c r="B1494" s="481"/>
      <c r="C1494" s="481"/>
      <c r="D1494" s="481"/>
      <c r="E1494" s="481"/>
      <c r="F1494" s="339"/>
      <c r="G1494" s="340" t="str">
        <f>IF(ISNUMBER(E1494),E1494/'Bulk DivVar Analysis'!$C$114,"")</f>
        <v/>
      </c>
      <c r="H1494" s="338" t="str">
        <f>IF(ISNUMBER(E1494), IF(G1494&gt;'Bulk DivVar Analysis'!$D$116,"Pass","Fail"),"")</f>
        <v/>
      </c>
      <c r="I1494" s="338" t="str">
        <f t="shared" si="25"/>
        <v/>
      </c>
      <c r="J1494" s="339"/>
      <c r="K1494" s="339"/>
      <c r="L1494" s="339"/>
      <c r="M1494" s="339"/>
      <c r="N1494" s="339"/>
      <c r="O1494" s="339"/>
      <c r="P1494" s="339"/>
      <c r="Q1494" s="339"/>
    </row>
    <row r="1495" spans="1:17" ht="13.5" customHeight="1">
      <c r="A1495" s="481"/>
      <c r="B1495" s="481"/>
      <c r="C1495" s="481"/>
      <c r="D1495" s="481"/>
      <c r="E1495" s="481"/>
      <c r="F1495" s="339"/>
      <c r="G1495" s="340" t="str">
        <f>IF(ISNUMBER(E1495),E1495/'Bulk DivVar Analysis'!$C$114,"")</f>
        <v/>
      </c>
      <c r="H1495" s="338" t="str">
        <f>IF(ISNUMBER(E1495), IF(G1495&gt;'Bulk DivVar Analysis'!$D$116,"Pass","Fail"),"")</f>
        <v/>
      </c>
      <c r="I1495" s="338" t="str">
        <f t="shared" si="25"/>
        <v/>
      </c>
      <c r="J1495" s="339"/>
      <c r="K1495" s="339"/>
      <c r="L1495" s="339"/>
      <c r="M1495" s="339"/>
      <c r="N1495" s="339"/>
      <c r="O1495" s="339"/>
      <c r="P1495" s="339"/>
      <c r="Q1495" s="339"/>
    </row>
    <row r="1496" spans="1:17" ht="13.5" customHeight="1">
      <c r="A1496" s="481"/>
      <c r="B1496" s="481"/>
      <c r="C1496" s="481"/>
      <c r="D1496" s="481"/>
      <c r="E1496" s="481"/>
      <c r="F1496" s="339"/>
      <c r="G1496" s="340" t="str">
        <f>IF(ISNUMBER(E1496),E1496/'Bulk DivVar Analysis'!$C$114,"")</f>
        <v/>
      </c>
      <c r="H1496" s="338" t="str">
        <f>IF(ISNUMBER(E1496), IF(G1496&gt;'Bulk DivVar Analysis'!$D$116,"Pass","Fail"),"")</f>
        <v/>
      </c>
      <c r="I1496" s="338" t="str">
        <f t="shared" si="25"/>
        <v/>
      </c>
      <c r="J1496" s="339"/>
      <c r="K1496" s="339"/>
      <c r="L1496" s="339"/>
      <c r="M1496" s="339"/>
      <c r="N1496" s="339"/>
      <c r="O1496" s="339"/>
      <c r="P1496" s="339"/>
      <c r="Q1496" s="339"/>
    </row>
    <row r="1497" spans="1:17" ht="13.5" customHeight="1">
      <c r="A1497" s="481"/>
      <c r="B1497" s="481"/>
      <c r="C1497" s="481"/>
      <c r="D1497" s="481"/>
      <c r="E1497" s="481"/>
      <c r="F1497" s="339"/>
      <c r="G1497" s="340" t="str">
        <f>IF(ISNUMBER(E1497),E1497/'Bulk DivVar Analysis'!$C$114,"")</f>
        <v/>
      </c>
      <c r="H1497" s="338" t="str">
        <f>IF(ISNUMBER(E1497), IF(G1497&gt;'Bulk DivVar Analysis'!$D$116,"Pass","Fail"),"")</f>
        <v/>
      </c>
      <c r="I1497" s="338" t="str">
        <f t="shared" si="25"/>
        <v/>
      </c>
      <c r="J1497" s="339"/>
      <c r="K1497" s="339"/>
      <c r="L1497" s="339"/>
      <c r="M1497" s="339"/>
      <c r="N1497" s="339"/>
      <c r="O1497" s="339"/>
      <c r="P1497" s="339"/>
      <c r="Q1497" s="339"/>
    </row>
    <row r="1498" spans="1:17" ht="13.5" customHeight="1">
      <c r="A1498" s="481"/>
      <c r="B1498" s="481"/>
      <c r="C1498" s="481"/>
      <c r="D1498" s="481"/>
      <c r="E1498" s="481"/>
      <c r="F1498" s="339"/>
      <c r="G1498" s="340" t="str">
        <f>IF(ISNUMBER(E1498),E1498/'Bulk DivVar Analysis'!$C$114,"")</f>
        <v/>
      </c>
      <c r="H1498" s="338" t="str">
        <f>IF(ISNUMBER(E1498), IF(G1498&gt;'Bulk DivVar Analysis'!$D$116,"Pass","Fail"),"")</f>
        <v/>
      </c>
      <c r="I1498" s="338" t="str">
        <f t="shared" si="25"/>
        <v/>
      </c>
      <c r="J1498" s="339"/>
      <c r="K1498" s="339"/>
      <c r="L1498" s="339"/>
      <c r="M1498" s="339"/>
      <c r="N1498" s="339"/>
      <c r="O1498" s="339"/>
      <c r="P1498" s="339"/>
      <c r="Q1498" s="339"/>
    </row>
    <row r="1499" spans="1:17" ht="13.5" customHeight="1">
      <c r="A1499" s="481"/>
      <c r="B1499" s="481"/>
      <c r="C1499" s="481"/>
      <c r="D1499" s="481"/>
      <c r="E1499" s="481"/>
      <c r="F1499" s="339"/>
      <c r="G1499" s="340" t="str">
        <f>IF(ISNUMBER(E1499),E1499/'Bulk DivVar Analysis'!$C$114,"")</f>
        <v/>
      </c>
      <c r="H1499" s="338" t="str">
        <f>IF(ISNUMBER(E1499), IF(G1499&gt;'Bulk DivVar Analysis'!$D$116,"Pass","Fail"),"")</f>
        <v/>
      </c>
      <c r="I1499" s="338" t="str">
        <f t="shared" si="25"/>
        <v/>
      </c>
      <c r="J1499" s="339"/>
      <c r="K1499" s="339"/>
      <c r="L1499" s="339"/>
      <c r="M1499" s="339"/>
      <c r="N1499" s="339"/>
      <c r="O1499" s="339"/>
      <c r="P1499" s="339"/>
      <c r="Q1499" s="339"/>
    </row>
    <row r="1500" spans="1:17" ht="13.5" customHeight="1">
      <c r="A1500" s="481"/>
      <c r="B1500" s="481"/>
      <c r="C1500" s="481"/>
      <c r="D1500" s="481"/>
      <c r="E1500" s="481"/>
      <c r="F1500" s="339"/>
      <c r="G1500" s="340" t="str">
        <f>IF(ISNUMBER(E1500),E1500/'Bulk DivVar Analysis'!$C$114,"")</f>
        <v/>
      </c>
      <c r="H1500" s="338" t="str">
        <f>IF(ISNUMBER(E1500), IF(G1500&gt;'Bulk DivVar Analysis'!$D$116,"Pass","Fail"),"")</f>
        <v/>
      </c>
      <c r="I1500" s="338" t="str">
        <f t="shared" si="25"/>
        <v/>
      </c>
      <c r="J1500" s="339"/>
      <c r="K1500" s="339"/>
      <c r="L1500" s="339"/>
      <c r="M1500" s="339"/>
      <c r="N1500" s="339"/>
      <c r="O1500" s="339"/>
      <c r="P1500" s="339"/>
      <c r="Q1500" s="339"/>
    </row>
    <row r="1501" spans="1:17" ht="13.5" customHeight="1">
      <c r="A1501" s="481"/>
      <c r="B1501" s="481"/>
      <c r="C1501" s="481"/>
      <c r="D1501" s="481"/>
      <c r="E1501" s="481"/>
      <c r="F1501" s="339"/>
      <c r="G1501" s="340" t="str">
        <f>IF(ISNUMBER(E1501),E1501/'Bulk DivVar Analysis'!$C$114,"")</f>
        <v/>
      </c>
      <c r="H1501" s="338" t="str">
        <f>IF(ISNUMBER(E1501), IF(G1501&gt;'Bulk DivVar Analysis'!$D$116,"Pass","Fail"),"")</f>
        <v/>
      </c>
      <c r="I1501" s="338" t="str">
        <f t="shared" si="25"/>
        <v/>
      </c>
      <c r="J1501" s="339"/>
      <c r="K1501" s="339"/>
      <c r="L1501" s="339"/>
      <c r="M1501" s="339"/>
      <c r="N1501" s="339"/>
      <c r="O1501" s="339"/>
      <c r="P1501" s="339"/>
      <c r="Q1501" s="339"/>
    </row>
    <row r="1502" spans="1:17" ht="13.5" customHeight="1">
      <c r="A1502" s="481"/>
      <c r="B1502" s="481"/>
      <c r="C1502" s="481"/>
      <c r="D1502" s="481"/>
      <c r="E1502" s="481"/>
      <c r="F1502" s="339"/>
      <c r="G1502" s="340" t="str">
        <f>IF(ISNUMBER(E1502),E1502/'Bulk DivVar Analysis'!$C$114,"")</f>
        <v/>
      </c>
      <c r="H1502" s="338" t="str">
        <f>IF(ISNUMBER(E1502), IF(G1502&gt;'Bulk DivVar Analysis'!$D$116,"Pass","Fail"),"")</f>
        <v/>
      </c>
      <c r="I1502" s="338" t="str">
        <f t="shared" si="25"/>
        <v/>
      </c>
      <c r="J1502" s="339"/>
      <c r="K1502" s="339"/>
      <c r="L1502" s="339"/>
      <c r="M1502" s="339"/>
      <c r="N1502" s="339"/>
      <c r="O1502" s="339"/>
      <c r="P1502" s="339"/>
      <c r="Q1502" s="339"/>
    </row>
    <row r="1503" spans="1:17" ht="13.5" customHeight="1">
      <c r="A1503" s="481"/>
      <c r="B1503" s="481"/>
      <c r="C1503" s="481"/>
      <c r="D1503" s="481"/>
      <c r="E1503" s="481"/>
      <c r="F1503" s="339"/>
      <c r="G1503" s="340" t="str">
        <f>IF(ISNUMBER(E1503),E1503/'Bulk DivVar Analysis'!$C$114,"")</f>
        <v/>
      </c>
      <c r="H1503" s="338" t="str">
        <f>IF(ISNUMBER(E1503), IF(G1503&gt;'Bulk DivVar Analysis'!$D$116,"Pass","Fail"),"")</f>
        <v/>
      </c>
      <c r="I1503" s="338" t="str">
        <f t="shared" si="25"/>
        <v/>
      </c>
      <c r="J1503" s="339"/>
      <c r="K1503" s="339"/>
      <c r="L1503" s="339"/>
      <c r="M1503" s="339"/>
      <c r="N1503" s="339"/>
      <c r="O1503" s="339"/>
      <c r="P1503" s="339"/>
      <c r="Q1503" s="339"/>
    </row>
    <row r="1504" spans="1:17" ht="13.5" customHeight="1">
      <c r="A1504" s="481"/>
      <c r="B1504" s="481"/>
      <c r="C1504" s="481"/>
      <c r="D1504" s="481"/>
      <c r="E1504" s="481"/>
      <c r="F1504" s="339"/>
      <c r="G1504" s="340" t="str">
        <f>IF(ISNUMBER(E1504),E1504/'Bulk DivVar Analysis'!$C$114,"")</f>
        <v/>
      </c>
      <c r="H1504" s="338" t="str">
        <f>IF(ISNUMBER(E1504), IF(G1504&gt;'Bulk DivVar Analysis'!$D$116,"Pass","Fail"),"")</f>
        <v/>
      </c>
      <c r="I1504" s="338" t="str">
        <f t="shared" si="25"/>
        <v/>
      </c>
      <c r="J1504" s="339"/>
      <c r="K1504" s="339"/>
      <c r="L1504" s="339"/>
      <c r="M1504" s="339"/>
      <c r="N1504" s="339"/>
      <c r="O1504" s="339"/>
      <c r="P1504" s="339"/>
      <c r="Q1504" s="339"/>
    </row>
    <row r="1505" spans="1:17" ht="13.5" customHeight="1">
      <c r="A1505" s="481"/>
      <c r="B1505" s="481"/>
      <c r="C1505" s="481"/>
      <c r="D1505" s="481"/>
      <c r="E1505" s="481"/>
      <c r="F1505" s="339"/>
      <c r="G1505" s="340" t="str">
        <f>IF(ISNUMBER(E1505),E1505/'Bulk DivVar Analysis'!$C$114,"")</f>
        <v/>
      </c>
      <c r="H1505" s="338" t="str">
        <f>IF(ISNUMBER(E1505), IF(G1505&gt;'Bulk DivVar Analysis'!$D$116,"Pass","Fail"),"")</f>
        <v/>
      </c>
      <c r="I1505" s="338" t="str">
        <f t="shared" si="25"/>
        <v/>
      </c>
      <c r="J1505" s="339"/>
      <c r="K1505" s="339"/>
      <c r="L1505" s="339"/>
      <c r="M1505" s="339"/>
      <c r="N1505" s="339"/>
      <c r="O1505" s="339"/>
      <c r="P1505" s="339"/>
      <c r="Q1505" s="339"/>
    </row>
    <row r="1506" spans="1:17" ht="13.5" customHeight="1">
      <c r="A1506" s="481"/>
      <c r="B1506" s="481"/>
      <c r="C1506" s="481"/>
      <c r="D1506" s="481"/>
      <c r="E1506" s="481"/>
      <c r="F1506" s="339"/>
      <c r="G1506" s="340" t="str">
        <f>IF(ISNUMBER(E1506),E1506/'Bulk DivVar Analysis'!$C$114,"")</f>
        <v/>
      </c>
      <c r="H1506" s="338" t="str">
        <f>IF(ISNUMBER(E1506), IF(G1506&gt;'Bulk DivVar Analysis'!$D$116,"Pass","Fail"),"")</f>
        <v/>
      </c>
      <c r="I1506" s="338" t="str">
        <f t="shared" si="25"/>
        <v/>
      </c>
      <c r="J1506" s="339"/>
      <c r="K1506" s="339"/>
      <c r="L1506" s="339"/>
      <c r="M1506" s="339"/>
      <c r="N1506" s="339"/>
      <c r="O1506" s="339"/>
      <c r="P1506" s="339"/>
      <c r="Q1506" s="339"/>
    </row>
    <row r="1507" spans="1:17" ht="13.5" customHeight="1">
      <c r="A1507" s="481"/>
      <c r="B1507" s="481"/>
      <c r="C1507" s="481"/>
      <c r="D1507" s="481"/>
      <c r="E1507" s="481"/>
      <c r="F1507" s="339"/>
      <c r="G1507" s="340" t="str">
        <f>IF(ISNUMBER(E1507),E1507/'Bulk DivVar Analysis'!$C$114,"")</f>
        <v/>
      </c>
      <c r="H1507" s="338" t="str">
        <f>IF(ISNUMBER(E1507), IF(G1507&gt;'Bulk DivVar Analysis'!$D$116,"Pass","Fail"),"")</f>
        <v/>
      </c>
      <c r="I1507" s="338" t="str">
        <f t="shared" si="25"/>
        <v/>
      </c>
      <c r="J1507" s="339"/>
      <c r="K1507" s="339"/>
      <c r="L1507" s="339"/>
      <c r="M1507" s="339"/>
      <c r="N1507" s="339"/>
      <c r="O1507" s="339"/>
      <c r="P1507" s="339"/>
      <c r="Q1507" s="339"/>
    </row>
    <row r="1508" spans="1:17" ht="13.5" customHeight="1">
      <c r="A1508" s="481"/>
      <c r="B1508" s="481"/>
      <c r="C1508" s="481"/>
      <c r="D1508" s="481"/>
      <c r="E1508" s="481"/>
      <c r="F1508" s="339"/>
      <c r="G1508" s="340" t="str">
        <f>IF(ISNUMBER(E1508),E1508/'Bulk DivVar Analysis'!$C$114,"")</f>
        <v/>
      </c>
      <c r="H1508" s="338" t="str">
        <f>IF(ISNUMBER(E1508), IF(G1508&gt;'Bulk DivVar Analysis'!$D$116,"Pass","Fail"),"")</f>
        <v/>
      </c>
      <c r="I1508" s="338" t="str">
        <f t="shared" si="25"/>
        <v/>
      </c>
      <c r="J1508" s="339"/>
      <c r="K1508" s="339"/>
      <c r="L1508" s="339"/>
      <c r="M1508" s="339"/>
      <c r="N1508" s="339"/>
      <c r="O1508" s="339"/>
      <c r="P1508" s="339"/>
      <c r="Q1508" s="339"/>
    </row>
    <row r="1509" spans="1:17" ht="13.5" customHeight="1">
      <c r="A1509" s="481"/>
      <c r="B1509" s="481"/>
      <c r="C1509" s="481"/>
      <c r="D1509" s="481"/>
      <c r="E1509" s="481"/>
      <c r="F1509" s="339"/>
      <c r="G1509" s="340" t="str">
        <f>IF(ISNUMBER(E1509),E1509/'Bulk DivVar Analysis'!$C$114,"")</f>
        <v/>
      </c>
      <c r="H1509" s="338" t="str">
        <f>IF(ISNUMBER(E1509), IF(G1509&gt;'Bulk DivVar Analysis'!$D$116,"Pass","Fail"),"")</f>
        <v/>
      </c>
      <c r="I1509" s="338" t="str">
        <f t="shared" si="25"/>
        <v/>
      </c>
      <c r="J1509" s="339"/>
      <c r="K1509" s="339"/>
      <c r="L1509" s="339"/>
      <c r="M1509" s="339"/>
      <c r="N1509" s="339"/>
      <c r="O1509" s="339"/>
      <c r="P1509" s="339"/>
      <c r="Q1509" s="339"/>
    </row>
    <row r="1510" spans="1:17" ht="13.5" customHeight="1">
      <c r="A1510" s="481"/>
      <c r="B1510" s="481"/>
      <c r="C1510" s="481"/>
      <c r="D1510" s="481"/>
      <c r="E1510" s="481"/>
      <c r="F1510" s="339"/>
      <c r="G1510" s="340" t="str">
        <f>IF(ISNUMBER(E1510),E1510/'Bulk DivVar Analysis'!$C$114,"")</f>
        <v/>
      </c>
      <c r="H1510" s="338" t="str">
        <f>IF(ISNUMBER(E1510), IF(G1510&gt;'Bulk DivVar Analysis'!$D$116,"Pass","Fail"),"")</f>
        <v/>
      </c>
      <c r="I1510" s="338" t="str">
        <f t="shared" si="25"/>
        <v/>
      </c>
      <c r="J1510" s="339"/>
      <c r="K1510" s="339"/>
      <c r="L1510" s="339"/>
      <c r="M1510" s="339"/>
      <c r="N1510" s="339"/>
      <c r="O1510" s="339"/>
      <c r="P1510" s="339"/>
      <c r="Q1510" s="339"/>
    </row>
    <row r="1511" spans="1:17" ht="13.5" customHeight="1">
      <c r="A1511" s="481"/>
      <c r="B1511" s="481"/>
      <c r="C1511" s="481"/>
      <c r="D1511" s="481"/>
      <c r="E1511" s="481"/>
      <c r="F1511" s="339"/>
      <c r="G1511" s="340" t="str">
        <f>IF(ISNUMBER(E1511),E1511/'Bulk DivVar Analysis'!$C$114,"")</f>
        <v/>
      </c>
      <c r="H1511" s="338" t="str">
        <f>IF(ISNUMBER(E1511), IF(G1511&gt;'Bulk DivVar Analysis'!$D$116,"Pass","Fail"),"")</f>
        <v/>
      </c>
      <c r="I1511" s="338" t="str">
        <f t="shared" si="25"/>
        <v/>
      </c>
      <c r="J1511" s="339"/>
      <c r="K1511" s="339"/>
      <c r="L1511" s="339"/>
      <c r="M1511" s="339"/>
      <c r="N1511" s="339"/>
      <c r="O1511" s="339"/>
      <c r="P1511" s="339"/>
      <c r="Q1511" s="339"/>
    </row>
    <row r="1512" spans="1:17" ht="13.5" customHeight="1">
      <c r="A1512" s="481"/>
      <c r="B1512" s="481"/>
      <c r="C1512" s="481"/>
      <c r="D1512" s="481"/>
      <c r="E1512" s="481"/>
      <c r="F1512" s="339"/>
      <c r="G1512" s="340" t="str">
        <f>IF(ISNUMBER(E1512),E1512/'Bulk DivVar Analysis'!$C$114,"")</f>
        <v/>
      </c>
      <c r="H1512" s="338" t="str">
        <f>IF(ISNUMBER(E1512), IF(G1512&gt;'Bulk DivVar Analysis'!$D$116,"Pass","Fail"),"")</f>
        <v/>
      </c>
      <c r="I1512" s="338" t="str">
        <f t="shared" si="25"/>
        <v/>
      </c>
      <c r="J1512" s="339"/>
      <c r="K1512" s="339"/>
      <c r="L1512" s="339"/>
      <c r="M1512" s="339"/>
      <c r="N1512" s="339"/>
      <c r="O1512" s="339"/>
      <c r="P1512" s="339"/>
      <c r="Q1512" s="339"/>
    </row>
    <row r="1513" spans="1:17" ht="13.5" customHeight="1">
      <c r="A1513" s="481"/>
      <c r="B1513" s="481"/>
      <c r="C1513" s="481"/>
      <c r="D1513" s="481"/>
      <c r="E1513" s="481"/>
      <c r="F1513" s="339"/>
      <c r="G1513" s="340" t="str">
        <f>IF(ISNUMBER(E1513),E1513/'Bulk DivVar Analysis'!$C$114,"")</f>
        <v/>
      </c>
      <c r="H1513" s="338" t="str">
        <f>IF(ISNUMBER(E1513), IF(G1513&gt;'Bulk DivVar Analysis'!$D$116,"Pass","Fail"),"")</f>
        <v/>
      </c>
      <c r="I1513" s="338" t="str">
        <f t="shared" si="25"/>
        <v/>
      </c>
      <c r="J1513" s="339"/>
      <c r="K1513" s="339"/>
      <c r="L1513" s="339"/>
      <c r="M1513" s="339"/>
      <c r="N1513" s="339"/>
      <c r="O1513" s="339"/>
      <c r="P1513" s="339"/>
      <c r="Q1513" s="339"/>
    </row>
    <row r="1514" spans="1:17" ht="13.5" customHeight="1">
      <c r="A1514" s="481"/>
      <c r="B1514" s="481"/>
      <c r="C1514" s="481"/>
      <c r="D1514" s="481"/>
      <c r="E1514" s="481"/>
      <c r="F1514" s="339"/>
      <c r="G1514" s="340" t="str">
        <f>IF(ISNUMBER(E1514),E1514/'Bulk DivVar Analysis'!$C$114,"")</f>
        <v/>
      </c>
      <c r="H1514" s="338" t="str">
        <f>IF(ISNUMBER(E1514), IF(G1514&gt;'Bulk DivVar Analysis'!$D$116,"Pass","Fail"),"")</f>
        <v/>
      </c>
      <c r="I1514" s="338" t="str">
        <f t="shared" si="25"/>
        <v/>
      </c>
      <c r="J1514" s="339"/>
      <c r="K1514" s="339"/>
      <c r="L1514" s="339"/>
      <c r="M1514" s="339"/>
      <c r="N1514" s="339"/>
      <c r="O1514" s="339"/>
      <c r="P1514" s="339"/>
      <c r="Q1514" s="339"/>
    </row>
    <row r="1515" spans="1:17" ht="13.5" customHeight="1">
      <c r="A1515" s="481"/>
      <c r="B1515" s="481"/>
      <c r="C1515" s="481"/>
      <c r="D1515" s="481"/>
      <c r="E1515" s="481"/>
      <c r="F1515" s="339"/>
      <c r="G1515" s="340" t="str">
        <f>IF(ISNUMBER(E1515),E1515/'Bulk DivVar Analysis'!$C$114,"")</f>
        <v/>
      </c>
      <c r="H1515" s="338" t="str">
        <f>IF(ISNUMBER(E1515), IF(G1515&gt;'Bulk DivVar Analysis'!$D$116,"Pass","Fail"),"")</f>
        <v/>
      </c>
      <c r="I1515" s="338" t="str">
        <f t="shared" si="25"/>
        <v/>
      </c>
      <c r="J1515" s="339"/>
      <c r="K1515" s="339"/>
      <c r="L1515" s="339"/>
      <c r="M1515" s="339"/>
      <c r="N1515" s="339"/>
      <c r="O1515" s="339"/>
      <c r="P1515" s="339"/>
      <c r="Q1515" s="339"/>
    </row>
    <row r="1516" spans="1:17" ht="13.5" customHeight="1">
      <c r="A1516" s="481"/>
      <c r="B1516" s="481"/>
      <c r="C1516" s="481"/>
      <c r="D1516" s="481"/>
      <c r="E1516" s="481"/>
      <c r="F1516" s="339"/>
      <c r="G1516" s="340" t="str">
        <f>IF(ISNUMBER(E1516),E1516/'Bulk DivVar Analysis'!$C$114,"")</f>
        <v/>
      </c>
      <c r="H1516" s="338" t="str">
        <f>IF(ISNUMBER(E1516), IF(G1516&gt;'Bulk DivVar Analysis'!$D$116,"Pass","Fail"),"")</f>
        <v/>
      </c>
      <c r="I1516" s="338" t="str">
        <f t="shared" si="25"/>
        <v/>
      </c>
      <c r="J1516" s="339"/>
      <c r="K1516" s="339"/>
      <c r="L1516" s="339"/>
      <c r="M1516" s="339"/>
      <c r="N1516" s="339"/>
      <c r="O1516" s="339"/>
      <c r="P1516" s="339"/>
      <c r="Q1516" s="339"/>
    </row>
    <row r="1517" spans="1:17" ht="13.5" customHeight="1">
      <c r="A1517" s="481"/>
      <c r="B1517" s="481"/>
      <c r="C1517" s="481"/>
      <c r="D1517" s="481"/>
      <c r="E1517" s="481"/>
      <c r="F1517" s="339"/>
      <c r="G1517" s="340" t="str">
        <f>IF(ISNUMBER(E1517),E1517/'Bulk DivVar Analysis'!$C$114,"")</f>
        <v/>
      </c>
      <c r="H1517" s="338" t="str">
        <f>IF(ISNUMBER(E1517), IF(G1517&gt;'Bulk DivVar Analysis'!$D$116,"Pass","Fail"),"")</f>
        <v/>
      </c>
      <c r="I1517" s="338" t="str">
        <f t="shared" si="25"/>
        <v/>
      </c>
      <c r="J1517" s="339"/>
      <c r="K1517" s="339"/>
      <c r="L1517" s="339"/>
      <c r="M1517" s="339"/>
      <c r="N1517" s="339"/>
      <c r="O1517" s="339"/>
      <c r="P1517" s="339"/>
      <c r="Q1517" s="339"/>
    </row>
    <row r="1518" spans="1:17" ht="13.5" customHeight="1">
      <c r="A1518" s="481"/>
      <c r="B1518" s="481"/>
      <c r="C1518" s="481"/>
      <c r="D1518" s="481"/>
      <c r="E1518" s="481"/>
      <c r="F1518" s="339"/>
      <c r="G1518" s="340" t="str">
        <f>IF(ISNUMBER(E1518),E1518/'Bulk DivVar Analysis'!$C$114,"")</f>
        <v/>
      </c>
      <c r="H1518" s="338" t="str">
        <f>IF(ISNUMBER(E1518), IF(G1518&gt;'Bulk DivVar Analysis'!$D$116,"Pass","Fail"),"")</f>
        <v/>
      </c>
      <c r="I1518" s="338" t="str">
        <f t="shared" si="25"/>
        <v/>
      </c>
      <c r="J1518" s="339"/>
      <c r="K1518" s="339"/>
      <c r="L1518" s="339"/>
      <c r="M1518" s="339"/>
      <c r="N1518" s="339"/>
      <c r="O1518" s="339"/>
      <c r="P1518" s="339"/>
      <c r="Q1518" s="339"/>
    </row>
    <row r="1519" spans="1:17" ht="13.5" customHeight="1">
      <c r="A1519" s="481"/>
      <c r="B1519" s="481"/>
      <c r="C1519" s="481"/>
      <c r="D1519" s="481"/>
      <c r="E1519" s="481"/>
      <c r="F1519" s="339"/>
      <c r="G1519" s="340" t="str">
        <f>IF(ISNUMBER(E1519),E1519/'Bulk DivVar Analysis'!$C$114,"")</f>
        <v/>
      </c>
      <c r="H1519" s="338" t="str">
        <f>IF(ISNUMBER(E1519), IF(G1519&gt;'Bulk DivVar Analysis'!$D$116,"Pass","Fail"),"")</f>
        <v/>
      </c>
      <c r="I1519" s="338" t="str">
        <f t="shared" si="25"/>
        <v/>
      </c>
      <c r="J1519" s="339"/>
      <c r="K1519" s="339"/>
      <c r="L1519" s="339"/>
      <c r="M1519" s="339"/>
      <c r="N1519" s="339"/>
      <c r="O1519" s="339"/>
      <c r="P1519" s="339"/>
      <c r="Q1519" s="339"/>
    </row>
    <row r="1520" spans="1:17" ht="13.5" customHeight="1">
      <c r="A1520" s="481"/>
      <c r="B1520" s="481"/>
      <c r="C1520" s="481"/>
      <c r="D1520" s="481"/>
      <c r="E1520" s="481"/>
      <c r="F1520" s="339"/>
      <c r="G1520" s="340" t="str">
        <f>IF(ISNUMBER(E1520),E1520/'Bulk DivVar Analysis'!$C$114,"")</f>
        <v/>
      </c>
      <c r="H1520" s="338" t="str">
        <f>IF(ISNUMBER(E1520), IF(G1520&gt;'Bulk DivVar Analysis'!$D$116,"Pass","Fail"),"")</f>
        <v/>
      </c>
      <c r="I1520" s="338" t="str">
        <f t="shared" si="25"/>
        <v/>
      </c>
      <c r="J1520" s="339"/>
      <c r="K1520" s="339"/>
      <c r="L1520" s="339"/>
      <c r="M1520" s="339"/>
      <c r="N1520" s="339"/>
      <c r="O1520" s="339"/>
      <c r="P1520" s="339"/>
      <c r="Q1520" s="339"/>
    </row>
    <row r="1521" spans="1:17" ht="13.5" customHeight="1">
      <c r="A1521" s="481"/>
      <c r="B1521" s="481"/>
      <c r="C1521" s="481"/>
      <c r="D1521" s="481"/>
      <c r="E1521" s="481"/>
      <c r="F1521" s="339"/>
      <c r="G1521" s="340" t="str">
        <f>IF(ISNUMBER(E1521),E1521/'Bulk DivVar Analysis'!$C$114,"")</f>
        <v/>
      </c>
      <c r="H1521" s="338" t="str">
        <f>IF(ISNUMBER(E1521), IF(G1521&gt;'Bulk DivVar Analysis'!$D$116,"Pass","Fail"),"")</f>
        <v/>
      </c>
      <c r="I1521" s="338" t="str">
        <f t="shared" si="25"/>
        <v/>
      </c>
      <c r="J1521" s="339"/>
      <c r="K1521" s="339"/>
      <c r="L1521" s="339"/>
      <c r="M1521" s="339"/>
      <c r="N1521" s="339"/>
      <c r="O1521" s="339"/>
      <c r="P1521" s="339"/>
      <c r="Q1521" s="339"/>
    </row>
    <row r="1522" spans="1:17" ht="13.5" customHeight="1">
      <c r="A1522" s="481"/>
      <c r="B1522" s="481"/>
      <c r="C1522" s="481"/>
      <c r="D1522" s="481"/>
      <c r="E1522" s="481"/>
      <c r="F1522" s="339"/>
      <c r="G1522" s="340" t="str">
        <f>IF(ISNUMBER(E1522),E1522/'Bulk DivVar Analysis'!$C$114,"")</f>
        <v/>
      </c>
      <c r="H1522" s="338" t="str">
        <f>IF(ISNUMBER(E1522), IF(G1522&gt;'Bulk DivVar Analysis'!$D$116,"Pass","Fail"),"")</f>
        <v/>
      </c>
      <c r="I1522" s="338" t="str">
        <f t="shared" si="25"/>
        <v/>
      </c>
      <c r="J1522" s="339"/>
      <c r="K1522" s="339"/>
      <c r="L1522" s="339"/>
      <c r="M1522" s="339"/>
      <c r="N1522" s="339"/>
      <c r="O1522" s="339"/>
      <c r="P1522" s="339"/>
      <c r="Q1522" s="339"/>
    </row>
    <row r="1523" spans="1:17" ht="13.5" customHeight="1">
      <c r="A1523" s="481"/>
      <c r="B1523" s="481"/>
      <c r="C1523" s="481"/>
      <c r="D1523" s="481"/>
      <c r="E1523" s="481"/>
      <c r="F1523" s="339"/>
      <c r="G1523" s="340" t="str">
        <f>IF(ISNUMBER(E1523),E1523/'Bulk DivVar Analysis'!$C$114,"")</f>
        <v/>
      </c>
      <c r="H1523" s="338" t="str">
        <f>IF(ISNUMBER(E1523), IF(G1523&gt;'Bulk DivVar Analysis'!$D$116,"Pass","Fail"),"")</f>
        <v/>
      </c>
      <c r="I1523" s="338" t="str">
        <f t="shared" si="25"/>
        <v/>
      </c>
      <c r="J1523" s="339"/>
      <c r="K1523" s="339"/>
      <c r="L1523" s="339"/>
      <c r="M1523" s="339"/>
      <c r="N1523" s="339"/>
      <c r="O1523" s="339"/>
      <c r="P1523" s="339"/>
      <c r="Q1523" s="339"/>
    </row>
    <row r="1524" spans="1:17" ht="13.5" customHeight="1">
      <c r="A1524" s="481"/>
      <c r="B1524" s="481"/>
      <c r="C1524" s="481"/>
      <c r="D1524" s="481"/>
      <c r="E1524" s="481"/>
      <c r="F1524" s="339"/>
      <c r="G1524" s="340" t="str">
        <f>IF(ISNUMBER(E1524),E1524/'Bulk DivVar Analysis'!$C$114,"")</f>
        <v/>
      </c>
      <c r="H1524" s="338" t="str">
        <f>IF(ISNUMBER(E1524), IF(G1524&gt;'Bulk DivVar Analysis'!$D$116,"Pass","Fail"),"")</f>
        <v/>
      </c>
      <c r="I1524" s="338" t="str">
        <f t="shared" si="25"/>
        <v/>
      </c>
      <c r="J1524" s="339"/>
      <c r="K1524" s="339"/>
      <c r="L1524" s="339"/>
      <c r="M1524" s="339"/>
      <c r="N1524" s="339"/>
      <c r="O1524" s="339"/>
      <c r="P1524" s="339"/>
      <c r="Q1524" s="339"/>
    </row>
    <row r="1525" spans="1:17" ht="13.5" customHeight="1">
      <c r="A1525" s="481"/>
      <c r="B1525" s="481"/>
      <c r="C1525" s="481"/>
      <c r="D1525" s="481"/>
      <c r="E1525" s="481"/>
      <c r="F1525" s="339"/>
      <c r="G1525" s="340" t="str">
        <f>IF(ISNUMBER(E1525),E1525/'Bulk DivVar Analysis'!$C$114,"")</f>
        <v/>
      </c>
      <c r="H1525" s="338" t="str">
        <f>IF(ISNUMBER(E1525), IF(G1525&gt;'Bulk DivVar Analysis'!$D$116,"Pass","Fail"),"")</f>
        <v/>
      </c>
      <c r="I1525" s="338" t="str">
        <f t="shared" si="25"/>
        <v/>
      </c>
      <c r="J1525" s="339"/>
      <c r="K1525" s="339"/>
      <c r="L1525" s="339"/>
      <c r="M1525" s="339"/>
      <c r="N1525" s="339"/>
      <c r="O1525" s="339"/>
      <c r="P1525" s="339"/>
      <c r="Q1525" s="339"/>
    </row>
    <row r="1526" spans="1:17" ht="13.5" customHeight="1">
      <c r="A1526" s="481"/>
      <c r="B1526" s="481"/>
      <c r="C1526" s="481"/>
      <c r="D1526" s="481"/>
      <c r="E1526" s="481"/>
      <c r="F1526" s="339"/>
      <c r="G1526" s="340" t="str">
        <f>IF(ISNUMBER(E1526),E1526/'Bulk DivVar Analysis'!$C$114,"")</f>
        <v/>
      </c>
      <c r="H1526" s="338" t="str">
        <f>IF(ISNUMBER(E1526), IF(G1526&gt;'Bulk DivVar Analysis'!$D$116,"Pass","Fail"),"")</f>
        <v/>
      </c>
      <c r="I1526" s="338" t="str">
        <f t="shared" si="25"/>
        <v/>
      </c>
      <c r="J1526" s="339"/>
      <c r="K1526" s="339"/>
      <c r="L1526" s="339"/>
      <c r="M1526" s="339"/>
      <c r="N1526" s="339"/>
      <c r="O1526" s="339"/>
      <c r="P1526" s="339"/>
      <c r="Q1526" s="339"/>
    </row>
    <row r="1527" spans="1:17" ht="13.5" customHeight="1">
      <c r="A1527" s="481"/>
      <c r="B1527" s="481"/>
      <c r="C1527" s="481"/>
      <c r="D1527" s="481"/>
      <c r="E1527" s="481"/>
      <c r="F1527" s="339"/>
      <c r="G1527" s="340" t="str">
        <f>IF(ISNUMBER(E1527),E1527/'Bulk DivVar Analysis'!$C$114,"")</f>
        <v/>
      </c>
      <c r="H1527" s="338" t="str">
        <f>IF(ISNUMBER(E1527), IF(G1527&gt;'Bulk DivVar Analysis'!$D$116,"Pass","Fail"),"")</f>
        <v/>
      </c>
      <c r="I1527" s="338" t="str">
        <f t="shared" si="25"/>
        <v/>
      </c>
      <c r="J1527" s="339"/>
      <c r="K1527" s="339"/>
      <c r="L1527" s="339"/>
      <c r="M1527" s="339"/>
      <c r="N1527" s="339"/>
      <c r="O1527" s="339"/>
      <c r="P1527" s="339"/>
      <c r="Q1527" s="339"/>
    </row>
    <row r="1528" spans="1:17" ht="13.5" customHeight="1">
      <c r="A1528" s="481"/>
      <c r="B1528" s="481"/>
      <c r="C1528" s="481"/>
      <c r="D1528" s="481"/>
      <c r="E1528" s="481"/>
      <c r="F1528" s="339"/>
      <c r="G1528" s="340" t="str">
        <f>IF(ISNUMBER(E1528),E1528/'Bulk DivVar Analysis'!$C$114,"")</f>
        <v/>
      </c>
      <c r="H1528" s="338" t="str">
        <f>IF(ISNUMBER(E1528), IF(G1528&gt;'Bulk DivVar Analysis'!$D$116,"Pass","Fail"),"")</f>
        <v/>
      </c>
      <c r="I1528" s="338" t="str">
        <f t="shared" si="25"/>
        <v/>
      </c>
      <c r="J1528" s="339"/>
      <c r="K1528" s="339"/>
      <c r="L1528" s="339"/>
      <c r="M1528" s="339"/>
      <c r="N1528" s="339"/>
      <c r="O1528" s="339"/>
      <c r="P1528" s="339"/>
      <c r="Q1528" s="339"/>
    </row>
    <row r="1529" spans="1:17" ht="13.5" customHeight="1">
      <c r="A1529" s="481"/>
      <c r="B1529" s="481"/>
      <c r="C1529" s="481"/>
      <c r="D1529" s="481"/>
      <c r="E1529" s="481"/>
      <c r="F1529" s="339"/>
      <c r="G1529" s="340" t="str">
        <f>IF(ISNUMBER(E1529),E1529/'Bulk DivVar Analysis'!$C$114,"")</f>
        <v/>
      </c>
      <c r="H1529" s="338" t="str">
        <f>IF(ISNUMBER(E1529), IF(G1529&gt;'Bulk DivVar Analysis'!$D$116,"Pass","Fail"),"")</f>
        <v/>
      </c>
      <c r="I1529" s="338" t="str">
        <f t="shared" si="25"/>
        <v/>
      </c>
      <c r="J1529" s="339"/>
      <c r="K1529" s="339"/>
      <c r="L1529" s="339"/>
      <c r="M1529" s="339"/>
      <c r="N1529" s="339"/>
      <c r="O1529" s="339"/>
      <c r="P1529" s="339"/>
      <c r="Q1529" s="339"/>
    </row>
    <row r="1530" spans="1:17" ht="13.5" customHeight="1">
      <c r="A1530" s="481"/>
      <c r="B1530" s="481"/>
      <c r="C1530" s="481"/>
      <c r="D1530" s="481"/>
      <c r="E1530" s="481"/>
      <c r="F1530" s="339"/>
      <c r="G1530" s="340" t="str">
        <f>IF(ISNUMBER(E1530),E1530/'Bulk DivVar Analysis'!$C$114,"")</f>
        <v/>
      </c>
      <c r="H1530" s="338" t="str">
        <f>IF(ISNUMBER(E1530), IF(G1530&gt;'Bulk DivVar Analysis'!$D$116,"Pass","Fail"),"")</f>
        <v/>
      </c>
      <c r="I1530" s="338" t="str">
        <f t="shared" si="25"/>
        <v/>
      </c>
      <c r="J1530" s="339"/>
      <c r="K1530" s="339"/>
      <c r="L1530" s="339"/>
      <c r="M1530" s="339"/>
      <c r="N1530" s="339"/>
      <c r="O1530" s="339"/>
      <c r="P1530" s="339"/>
      <c r="Q1530" s="339"/>
    </row>
    <row r="1531" spans="1:17" ht="13.5" customHeight="1">
      <c r="A1531" s="481"/>
      <c r="B1531" s="481"/>
      <c r="C1531" s="481"/>
      <c r="D1531" s="481"/>
      <c r="E1531" s="481"/>
      <c r="F1531" s="339"/>
      <c r="G1531" s="340" t="str">
        <f>IF(ISNUMBER(E1531),E1531/'Bulk DivVar Analysis'!$C$114,"")</f>
        <v/>
      </c>
      <c r="H1531" s="338" t="str">
        <f>IF(ISNUMBER(E1531), IF(G1531&gt;'Bulk DivVar Analysis'!$D$116,"Pass","Fail"),"")</f>
        <v/>
      </c>
      <c r="I1531" s="338" t="str">
        <f t="shared" si="25"/>
        <v/>
      </c>
      <c r="J1531" s="339"/>
      <c r="K1531" s="339"/>
      <c r="L1531" s="339"/>
      <c r="M1531" s="339"/>
      <c r="N1531" s="339"/>
      <c r="O1531" s="339"/>
      <c r="P1531" s="339"/>
      <c r="Q1531" s="339"/>
    </row>
    <row r="1532" spans="1:17" ht="13.5" customHeight="1">
      <c r="A1532" s="481"/>
      <c r="B1532" s="481"/>
      <c r="C1532" s="481"/>
      <c r="D1532" s="481"/>
      <c r="E1532" s="481"/>
      <c r="F1532" s="339"/>
      <c r="G1532" s="340" t="str">
        <f>IF(ISNUMBER(E1532),E1532/'Bulk DivVar Analysis'!$C$114,"")</f>
        <v/>
      </c>
      <c r="H1532" s="338" t="str">
        <f>IF(ISNUMBER(E1532), IF(G1532&gt;'Bulk DivVar Analysis'!$D$116,"Pass","Fail"),"")</f>
        <v/>
      </c>
      <c r="I1532" s="338" t="str">
        <f t="shared" si="25"/>
        <v/>
      </c>
      <c r="J1532" s="339"/>
      <c r="K1532" s="339"/>
      <c r="L1532" s="339"/>
      <c r="M1532" s="339"/>
      <c r="N1532" s="339"/>
      <c r="O1532" s="339"/>
      <c r="P1532" s="339"/>
      <c r="Q1532" s="339"/>
    </row>
    <row r="1533" spans="1:17" ht="13.5" customHeight="1">
      <c r="A1533" s="481"/>
      <c r="B1533" s="481"/>
      <c r="C1533" s="481"/>
      <c r="D1533" s="481"/>
      <c r="E1533" s="481"/>
      <c r="F1533" s="339"/>
      <c r="G1533" s="340" t="str">
        <f>IF(ISNUMBER(E1533),E1533/'Bulk DivVar Analysis'!$C$114,"")</f>
        <v/>
      </c>
      <c r="H1533" s="338" t="str">
        <f>IF(ISNUMBER(E1533), IF(G1533&gt;'Bulk DivVar Analysis'!$D$116,"Pass","Fail"),"")</f>
        <v/>
      </c>
      <c r="I1533" s="338" t="str">
        <f t="shared" si="25"/>
        <v/>
      </c>
      <c r="J1533" s="339"/>
      <c r="K1533" s="339"/>
      <c r="L1533" s="339"/>
      <c r="M1533" s="339"/>
      <c r="N1533" s="339"/>
      <c r="O1533" s="339"/>
      <c r="P1533" s="339"/>
      <c r="Q1533" s="339"/>
    </row>
    <row r="1534" spans="1:17" ht="13.5" customHeight="1">
      <c r="A1534" s="481"/>
      <c r="B1534" s="481"/>
      <c r="C1534" s="481"/>
      <c r="D1534" s="481"/>
      <c r="E1534" s="481"/>
      <c r="F1534" s="339"/>
      <c r="G1534" s="340" t="str">
        <f>IF(ISNUMBER(E1534),E1534/'Bulk DivVar Analysis'!$C$114,"")</f>
        <v/>
      </c>
      <c r="H1534" s="338" t="str">
        <f>IF(ISNUMBER(E1534), IF(G1534&gt;'Bulk DivVar Analysis'!$D$116,"Pass","Fail"),"")</f>
        <v/>
      </c>
      <c r="I1534" s="338" t="str">
        <f t="shared" si="25"/>
        <v/>
      </c>
      <c r="J1534" s="339"/>
      <c r="K1534" s="339"/>
      <c r="L1534" s="339"/>
      <c r="M1534" s="339"/>
      <c r="N1534" s="339"/>
      <c r="O1534" s="339"/>
      <c r="P1534" s="339"/>
      <c r="Q1534" s="339"/>
    </row>
    <row r="1535" spans="1:17" ht="13.5" customHeight="1">
      <c r="A1535" s="481"/>
      <c r="B1535" s="481"/>
      <c r="C1535" s="481"/>
      <c r="D1535" s="481"/>
      <c r="E1535" s="481"/>
      <c r="F1535" s="339"/>
      <c r="G1535" s="340" t="str">
        <f>IF(ISNUMBER(E1535),E1535/'Bulk DivVar Analysis'!$C$114,"")</f>
        <v/>
      </c>
      <c r="H1535" s="338" t="str">
        <f>IF(ISNUMBER(E1535), IF(G1535&gt;'Bulk DivVar Analysis'!$D$116,"Pass","Fail"),"")</f>
        <v/>
      </c>
      <c r="I1535" s="338" t="str">
        <f t="shared" si="25"/>
        <v/>
      </c>
      <c r="J1535" s="339"/>
      <c r="K1535" s="339"/>
      <c r="L1535" s="339"/>
      <c r="M1535" s="339"/>
      <c r="N1535" s="339"/>
      <c r="O1535" s="339"/>
      <c r="P1535" s="339"/>
      <c r="Q1535" s="339"/>
    </row>
    <row r="1536" spans="1:17" ht="13.5" customHeight="1">
      <c r="A1536" s="481"/>
      <c r="B1536" s="481"/>
      <c r="C1536" s="481"/>
      <c r="D1536" s="481"/>
      <c r="E1536" s="481"/>
      <c r="F1536" s="339"/>
      <c r="G1536" s="340" t="str">
        <f>IF(ISNUMBER(E1536),E1536/'Bulk DivVar Analysis'!$C$114,"")</f>
        <v/>
      </c>
      <c r="H1536" s="338" t="str">
        <f>IF(ISNUMBER(E1536), IF(G1536&gt;'Bulk DivVar Analysis'!$D$116,"Pass","Fail"),"")</f>
        <v/>
      </c>
      <c r="I1536" s="338" t="str">
        <f t="shared" si="25"/>
        <v/>
      </c>
      <c r="J1536" s="339"/>
      <c r="K1536" s="339"/>
      <c r="L1536" s="339"/>
      <c r="M1536" s="339"/>
      <c r="N1536" s="339"/>
      <c r="O1536" s="339"/>
      <c r="P1536" s="339"/>
      <c r="Q1536" s="339"/>
    </row>
    <row r="1537" spans="1:17" ht="13.5" customHeight="1">
      <c r="A1537" s="481"/>
      <c r="B1537" s="481"/>
      <c r="C1537" s="481"/>
      <c r="D1537" s="481"/>
      <c r="E1537" s="481"/>
      <c r="F1537" s="339"/>
      <c r="G1537" s="340" t="str">
        <f>IF(ISNUMBER(E1537),E1537/'Bulk DivVar Analysis'!$C$114,"")</f>
        <v/>
      </c>
      <c r="H1537" s="338" t="str">
        <f>IF(ISNUMBER(E1537), IF(G1537&gt;'Bulk DivVar Analysis'!$D$116,"Pass","Fail"),"")</f>
        <v/>
      </c>
      <c r="I1537" s="338" t="str">
        <f t="shared" si="25"/>
        <v/>
      </c>
      <c r="J1537" s="339"/>
      <c r="K1537" s="339"/>
      <c r="L1537" s="339"/>
      <c r="M1537" s="339"/>
      <c r="N1537" s="339"/>
      <c r="O1537" s="339"/>
      <c r="P1537" s="339"/>
      <c r="Q1537" s="339"/>
    </row>
    <row r="1538" spans="1:17" ht="13.5" customHeight="1">
      <c r="A1538" s="481"/>
      <c r="B1538" s="481"/>
      <c r="C1538" s="481"/>
      <c r="D1538" s="481"/>
      <c r="E1538" s="481"/>
      <c r="F1538" s="339"/>
      <c r="G1538" s="340" t="str">
        <f>IF(ISNUMBER(E1538),E1538/'Bulk DivVar Analysis'!$C$114,"")</f>
        <v/>
      </c>
      <c r="H1538" s="338" t="str">
        <f>IF(ISNUMBER(E1538), IF(G1538&gt;'Bulk DivVar Analysis'!$D$116,"Pass","Fail"),"")</f>
        <v/>
      </c>
      <c r="I1538" s="338" t="str">
        <f t="shared" si="25"/>
        <v/>
      </c>
      <c r="J1538" s="339"/>
      <c r="K1538" s="339"/>
      <c r="L1538" s="339"/>
      <c r="M1538" s="339"/>
      <c r="N1538" s="339"/>
      <c r="O1538" s="339"/>
      <c r="P1538" s="339"/>
      <c r="Q1538" s="339"/>
    </row>
    <row r="1539" spans="1:17" ht="13.5" customHeight="1">
      <c r="A1539" s="481"/>
      <c r="B1539" s="481"/>
      <c r="C1539" s="481"/>
      <c r="D1539" s="481"/>
      <c r="E1539" s="481"/>
      <c r="F1539" s="339"/>
      <c r="G1539" s="340" t="str">
        <f>IF(ISNUMBER(E1539),E1539/'Bulk DivVar Analysis'!$C$114,"")</f>
        <v/>
      </c>
      <c r="H1539" s="338" t="str">
        <f>IF(ISNUMBER(E1539), IF(G1539&gt;'Bulk DivVar Analysis'!$D$116,"Pass","Fail"),"")</f>
        <v/>
      </c>
      <c r="I1539" s="338" t="str">
        <f t="shared" ref="I1539:I1602" si="26">_xlfn.TEXTJOIN("_",TRUE,B1539,C1539)</f>
        <v/>
      </c>
      <c r="J1539" s="339"/>
      <c r="K1539" s="339"/>
      <c r="L1539" s="339"/>
      <c r="M1539" s="339"/>
      <c r="N1539" s="339"/>
      <c r="O1539" s="339"/>
      <c r="P1539" s="339"/>
      <c r="Q1539" s="339"/>
    </row>
    <row r="1540" spans="1:17" ht="13.5" customHeight="1">
      <c r="A1540" s="481"/>
      <c r="B1540" s="481"/>
      <c r="C1540" s="481"/>
      <c r="D1540" s="481"/>
      <c r="E1540" s="481"/>
      <c r="F1540" s="339"/>
      <c r="G1540" s="340" t="str">
        <f>IF(ISNUMBER(E1540),E1540/'Bulk DivVar Analysis'!$C$114,"")</f>
        <v/>
      </c>
      <c r="H1540" s="338" t="str">
        <f>IF(ISNUMBER(E1540), IF(G1540&gt;'Bulk DivVar Analysis'!$D$116,"Pass","Fail"),"")</f>
        <v/>
      </c>
      <c r="I1540" s="338" t="str">
        <f t="shared" si="26"/>
        <v/>
      </c>
      <c r="J1540" s="339"/>
      <c r="K1540" s="339"/>
      <c r="L1540" s="339"/>
      <c r="M1540" s="339"/>
      <c r="N1540" s="339"/>
      <c r="O1540" s="339"/>
      <c r="P1540" s="339"/>
      <c r="Q1540" s="339"/>
    </row>
    <row r="1541" spans="1:17" ht="13.5" customHeight="1">
      <c r="A1541" s="481"/>
      <c r="B1541" s="481"/>
      <c r="C1541" s="481"/>
      <c r="D1541" s="481"/>
      <c r="E1541" s="481"/>
      <c r="F1541" s="339"/>
      <c r="G1541" s="340" t="str">
        <f>IF(ISNUMBER(E1541),E1541/'Bulk DivVar Analysis'!$C$114,"")</f>
        <v/>
      </c>
      <c r="H1541" s="338" t="str">
        <f>IF(ISNUMBER(E1541), IF(G1541&gt;'Bulk DivVar Analysis'!$D$116,"Pass","Fail"),"")</f>
        <v/>
      </c>
      <c r="I1541" s="338" t="str">
        <f t="shared" si="26"/>
        <v/>
      </c>
      <c r="J1541" s="339"/>
      <c r="K1541" s="339"/>
      <c r="L1541" s="339"/>
      <c r="M1541" s="339"/>
      <c r="N1541" s="339"/>
      <c r="O1541" s="339"/>
      <c r="P1541" s="339"/>
      <c r="Q1541" s="339"/>
    </row>
    <row r="1542" spans="1:17" ht="13.5" customHeight="1">
      <c r="A1542" s="481"/>
      <c r="B1542" s="481"/>
      <c r="C1542" s="481"/>
      <c r="D1542" s="481"/>
      <c r="E1542" s="481"/>
      <c r="F1542" s="339"/>
      <c r="G1542" s="340" t="str">
        <f>IF(ISNUMBER(E1542),E1542/'Bulk DivVar Analysis'!$C$114,"")</f>
        <v/>
      </c>
      <c r="H1542" s="338" t="str">
        <f>IF(ISNUMBER(E1542), IF(G1542&gt;'Bulk DivVar Analysis'!$D$116,"Pass","Fail"),"")</f>
        <v/>
      </c>
      <c r="I1542" s="338" t="str">
        <f t="shared" si="26"/>
        <v/>
      </c>
      <c r="J1542" s="339"/>
      <c r="K1542" s="339"/>
      <c r="L1542" s="339"/>
      <c r="M1542" s="339"/>
      <c r="N1542" s="339"/>
      <c r="O1542" s="339"/>
      <c r="P1542" s="339"/>
      <c r="Q1542" s="339"/>
    </row>
    <row r="1543" spans="1:17" ht="13.5" customHeight="1">
      <c r="A1543" s="481"/>
      <c r="B1543" s="481"/>
      <c r="C1543" s="481"/>
      <c r="D1543" s="481"/>
      <c r="E1543" s="481"/>
      <c r="F1543" s="339"/>
      <c r="G1543" s="340" t="str">
        <f>IF(ISNUMBER(E1543),E1543/'Bulk DivVar Analysis'!$C$114,"")</f>
        <v/>
      </c>
      <c r="H1543" s="338" t="str">
        <f>IF(ISNUMBER(E1543), IF(G1543&gt;'Bulk DivVar Analysis'!$D$116,"Pass","Fail"),"")</f>
        <v/>
      </c>
      <c r="I1543" s="338" t="str">
        <f t="shared" si="26"/>
        <v/>
      </c>
      <c r="J1543" s="339"/>
      <c r="K1543" s="339"/>
      <c r="L1543" s="339"/>
      <c r="M1543" s="339"/>
      <c r="N1543" s="339"/>
      <c r="O1543" s="339"/>
      <c r="P1543" s="339"/>
      <c r="Q1543" s="339"/>
    </row>
    <row r="1544" spans="1:17" ht="13.5" customHeight="1">
      <c r="A1544" s="481"/>
      <c r="B1544" s="481"/>
      <c r="C1544" s="481"/>
      <c r="D1544" s="481"/>
      <c r="E1544" s="481"/>
      <c r="F1544" s="339"/>
      <c r="G1544" s="340" t="str">
        <f>IF(ISNUMBER(E1544),E1544/'Bulk DivVar Analysis'!$C$114,"")</f>
        <v/>
      </c>
      <c r="H1544" s="338" t="str">
        <f>IF(ISNUMBER(E1544), IF(G1544&gt;'Bulk DivVar Analysis'!$D$116,"Pass","Fail"),"")</f>
        <v/>
      </c>
      <c r="I1544" s="338" t="str">
        <f t="shared" si="26"/>
        <v/>
      </c>
      <c r="J1544" s="339"/>
      <c r="K1544" s="339"/>
      <c r="L1544" s="339"/>
      <c r="M1544" s="339"/>
      <c r="N1544" s="339"/>
      <c r="O1544" s="339"/>
      <c r="P1544" s="339"/>
      <c r="Q1544" s="339"/>
    </row>
    <row r="1545" spans="1:17" ht="13.5" customHeight="1">
      <c r="A1545" s="481"/>
      <c r="B1545" s="481"/>
      <c r="C1545" s="481"/>
      <c r="D1545" s="481"/>
      <c r="E1545" s="481"/>
      <c r="F1545" s="339"/>
      <c r="G1545" s="340" t="str">
        <f>IF(ISNUMBER(E1545),E1545/'Bulk DivVar Analysis'!$C$114,"")</f>
        <v/>
      </c>
      <c r="H1545" s="338" t="str">
        <f>IF(ISNUMBER(E1545), IF(G1545&gt;'Bulk DivVar Analysis'!$D$116,"Pass","Fail"),"")</f>
        <v/>
      </c>
      <c r="I1545" s="338" t="str">
        <f t="shared" si="26"/>
        <v/>
      </c>
      <c r="J1545" s="339"/>
      <c r="K1545" s="339"/>
      <c r="L1545" s="339"/>
      <c r="M1545" s="339"/>
      <c r="N1545" s="339"/>
      <c r="O1545" s="339"/>
      <c r="P1545" s="339"/>
      <c r="Q1545" s="339"/>
    </row>
    <row r="1546" spans="1:17" ht="13.5" customHeight="1">
      <c r="A1546" s="481"/>
      <c r="B1546" s="481"/>
      <c r="C1546" s="481"/>
      <c r="D1546" s="481"/>
      <c r="E1546" s="481"/>
      <c r="F1546" s="339"/>
      <c r="G1546" s="340" t="str">
        <f>IF(ISNUMBER(E1546),E1546/'Bulk DivVar Analysis'!$C$114,"")</f>
        <v/>
      </c>
      <c r="H1546" s="338" t="str">
        <f>IF(ISNUMBER(E1546), IF(G1546&gt;'Bulk DivVar Analysis'!$D$116,"Pass","Fail"),"")</f>
        <v/>
      </c>
      <c r="I1546" s="338" t="str">
        <f t="shared" si="26"/>
        <v/>
      </c>
      <c r="J1546" s="339"/>
      <c r="K1546" s="339"/>
      <c r="L1546" s="339"/>
      <c r="M1546" s="339"/>
      <c r="N1546" s="339"/>
      <c r="O1546" s="339"/>
      <c r="P1546" s="339"/>
      <c r="Q1546" s="339"/>
    </row>
    <row r="1547" spans="1:17" ht="13.5" customHeight="1">
      <c r="A1547" s="481"/>
      <c r="B1547" s="481"/>
      <c r="C1547" s="481"/>
      <c r="D1547" s="481"/>
      <c r="E1547" s="481"/>
      <c r="F1547" s="339"/>
      <c r="G1547" s="340" t="str">
        <f>IF(ISNUMBER(E1547),E1547/'Bulk DivVar Analysis'!$C$114,"")</f>
        <v/>
      </c>
      <c r="H1547" s="338" t="str">
        <f>IF(ISNUMBER(E1547), IF(G1547&gt;'Bulk DivVar Analysis'!$D$116,"Pass","Fail"),"")</f>
        <v/>
      </c>
      <c r="I1547" s="338" t="str">
        <f t="shared" si="26"/>
        <v/>
      </c>
      <c r="J1547" s="339"/>
      <c r="K1547" s="339"/>
      <c r="L1547" s="339"/>
      <c r="M1547" s="339"/>
      <c r="N1547" s="339"/>
      <c r="O1547" s="339"/>
      <c r="P1547" s="339"/>
      <c r="Q1547" s="339"/>
    </row>
    <row r="1548" spans="1:17" ht="13.5" customHeight="1">
      <c r="A1548" s="481"/>
      <c r="B1548" s="481"/>
      <c r="C1548" s="481"/>
      <c r="D1548" s="481"/>
      <c r="E1548" s="481"/>
      <c r="F1548" s="339"/>
      <c r="G1548" s="340" t="str">
        <f>IF(ISNUMBER(E1548),E1548/'Bulk DivVar Analysis'!$C$114,"")</f>
        <v/>
      </c>
      <c r="H1548" s="338" t="str">
        <f>IF(ISNUMBER(E1548), IF(G1548&gt;'Bulk DivVar Analysis'!$D$116,"Pass","Fail"),"")</f>
        <v/>
      </c>
      <c r="I1548" s="338" t="str">
        <f t="shared" si="26"/>
        <v/>
      </c>
      <c r="J1548" s="339"/>
      <c r="K1548" s="339"/>
      <c r="L1548" s="339"/>
      <c r="M1548" s="339"/>
      <c r="N1548" s="339"/>
      <c r="O1548" s="339"/>
      <c r="P1548" s="339"/>
      <c r="Q1548" s="339"/>
    </row>
    <row r="1549" spans="1:17" ht="13.5" customHeight="1">
      <c r="A1549" s="481"/>
      <c r="B1549" s="481"/>
      <c r="C1549" s="481"/>
      <c r="D1549" s="481"/>
      <c r="E1549" s="481"/>
      <c r="F1549" s="339"/>
      <c r="G1549" s="340" t="str">
        <f>IF(ISNUMBER(E1549),E1549/'Bulk DivVar Analysis'!$C$114,"")</f>
        <v/>
      </c>
      <c r="H1549" s="338" t="str">
        <f>IF(ISNUMBER(E1549), IF(G1549&gt;'Bulk DivVar Analysis'!$D$116,"Pass","Fail"),"")</f>
        <v/>
      </c>
      <c r="I1549" s="338" t="str">
        <f t="shared" si="26"/>
        <v/>
      </c>
      <c r="J1549" s="339"/>
      <c r="K1549" s="339"/>
      <c r="L1549" s="339"/>
      <c r="M1549" s="339"/>
      <c r="N1549" s="339"/>
      <c r="O1549" s="339"/>
      <c r="P1549" s="339"/>
      <c r="Q1549" s="339"/>
    </row>
    <row r="1550" spans="1:17" ht="13.5" customHeight="1">
      <c r="A1550" s="481"/>
      <c r="B1550" s="481"/>
      <c r="C1550" s="481"/>
      <c r="D1550" s="481"/>
      <c r="E1550" s="481"/>
      <c r="F1550" s="339"/>
      <c r="G1550" s="340" t="str">
        <f>IF(ISNUMBER(E1550),E1550/'Bulk DivVar Analysis'!$C$114,"")</f>
        <v/>
      </c>
      <c r="H1550" s="338" t="str">
        <f>IF(ISNUMBER(E1550), IF(G1550&gt;'Bulk DivVar Analysis'!$D$116,"Pass","Fail"),"")</f>
        <v/>
      </c>
      <c r="I1550" s="338" t="str">
        <f t="shared" si="26"/>
        <v/>
      </c>
      <c r="J1550" s="339"/>
      <c r="K1550" s="339"/>
      <c r="L1550" s="339"/>
      <c r="M1550" s="339"/>
      <c r="N1550" s="339"/>
      <c r="O1550" s="339"/>
      <c r="P1550" s="339"/>
      <c r="Q1550" s="339"/>
    </row>
    <row r="1551" spans="1:17" ht="13.5" customHeight="1">
      <c r="A1551" s="481"/>
      <c r="B1551" s="481"/>
      <c r="C1551" s="481"/>
      <c r="D1551" s="481"/>
      <c r="E1551" s="481"/>
      <c r="F1551" s="339"/>
      <c r="G1551" s="340" t="str">
        <f>IF(ISNUMBER(E1551),E1551/'Bulk DivVar Analysis'!$C$114,"")</f>
        <v/>
      </c>
      <c r="H1551" s="338" t="str">
        <f>IF(ISNUMBER(E1551), IF(G1551&gt;'Bulk DivVar Analysis'!$D$116,"Pass","Fail"),"")</f>
        <v/>
      </c>
      <c r="I1551" s="338" t="str">
        <f t="shared" si="26"/>
        <v/>
      </c>
      <c r="J1551" s="339"/>
      <c r="K1551" s="339"/>
      <c r="L1551" s="339"/>
      <c r="M1551" s="339"/>
      <c r="N1551" s="339"/>
      <c r="O1551" s="339"/>
      <c r="P1551" s="339"/>
      <c r="Q1551" s="339"/>
    </row>
    <row r="1552" spans="1:17" ht="13.5" customHeight="1">
      <c r="A1552" s="481"/>
      <c r="B1552" s="481"/>
      <c r="C1552" s="481"/>
      <c r="D1552" s="481"/>
      <c r="E1552" s="481"/>
      <c r="F1552" s="339"/>
      <c r="G1552" s="340" t="str">
        <f>IF(ISNUMBER(E1552),E1552/'Bulk DivVar Analysis'!$C$114,"")</f>
        <v/>
      </c>
      <c r="H1552" s="338" t="str">
        <f>IF(ISNUMBER(E1552), IF(G1552&gt;'Bulk DivVar Analysis'!$D$116,"Pass","Fail"),"")</f>
        <v/>
      </c>
      <c r="I1552" s="338" t="str">
        <f t="shared" si="26"/>
        <v/>
      </c>
      <c r="J1552" s="339"/>
      <c r="K1552" s="339"/>
      <c r="L1552" s="339"/>
      <c r="M1552" s="339"/>
      <c r="N1552" s="339"/>
      <c r="O1552" s="339"/>
      <c r="P1552" s="339"/>
      <c r="Q1552" s="339"/>
    </row>
    <row r="1553" spans="1:17" ht="13.5" customHeight="1">
      <c r="A1553" s="481"/>
      <c r="B1553" s="481"/>
      <c r="C1553" s="481"/>
      <c r="D1553" s="481"/>
      <c r="E1553" s="481"/>
      <c r="F1553" s="339"/>
      <c r="G1553" s="340" t="str">
        <f>IF(ISNUMBER(E1553),E1553/'Bulk DivVar Analysis'!$C$114,"")</f>
        <v/>
      </c>
      <c r="H1553" s="338" t="str">
        <f>IF(ISNUMBER(E1553), IF(G1553&gt;'Bulk DivVar Analysis'!$D$116,"Pass","Fail"),"")</f>
        <v/>
      </c>
      <c r="I1553" s="338" t="str">
        <f t="shared" si="26"/>
        <v/>
      </c>
      <c r="J1553" s="339"/>
      <c r="K1553" s="339"/>
      <c r="L1553" s="339"/>
      <c r="M1553" s="339"/>
      <c r="N1553" s="339"/>
      <c r="O1553" s="339"/>
      <c r="P1553" s="339"/>
      <c r="Q1553" s="339"/>
    </row>
    <row r="1554" spans="1:17" ht="13.5" customHeight="1">
      <c r="A1554" s="481"/>
      <c r="B1554" s="481"/>
      <c r="C1554" s="481"/>
      <c r="D1554" s="481"/>
      <c r="E1554" s="481"/>
      <c r="F1554" s="339"/>
      <c r="G1554" s="340" t="str">
        <f>IF(ISNUMBER(E1554),E1554/'Bulk DivVar Analysis'!$C$114,"")</f>
        <v/>
      </c>
      <c r="H1554" s="338" t="str">
        <f>IF(ISNUMBER(E1554), IF(G1554&gt;'Bulk DivVar Analysis'!$D$116,"Pass","Fail"),"")</f>
        <v/>
      </c>
      <c r="I1554" s="338" t="str">
        <f t="shared" si="26"/>
        <v/>
      </c>
      <c r="J1554" s="339"/>
      <c r="K1554" s="339"/>
      <c r="L1554" s="339"/>
      <c r="M1554" s="339"/>
      <c r="N1554" s="339"/>
      <c r="O1554" s="339"/>
      <c r="P1554" s="339"/>
      <c r="Q1554" s="339"/>
    </row>
    <row r="1555" spans="1:17" ht="13.5" customHeight="1">
      <c r="A1555" s="481"/>
      <c r="B1555" s="481"/>
      <c r="C1555" s="481"/>
      <c r="D1555" s="481"/>
      <c r="E1555" s="481"/>
      <c r="F1555" s="339"/>
      <c r="G1555" s="340" t="str">
        <f>IF(ISNUMBER(E1555),E1555/'Bulk DivVar Analysis'!$C$114,"")</f>
        <v/>
      </c>
      <c r="H1555" s="338" t="str">
        <f>IF(ISNUMBER(E1555), IF(G1555&gt;'Bulk DivVar Analysis'!$D$116,"Pass","Fail"),"")</f>
        <v/>
      </c>
      <c r="I1555" s="338" t="str">
        <f t="shared" si="26"/>
        <v/>
      </c>
      <c r="J1555" s="339"/>
      <c r="K1555" s="339"/>
      <c r="L1555" s="339"/>
      <c r="M1555" s="339"/>
      <c r="N1555" s="339"/>
      <c r="O1555" s="339"/>
      <c r="P1555" s="339"/>
      <c r="Q1555" s="339"/>
    </row>
    <row r="1556" spans="1:17" ht="13.5" customHeight="1">
      <c r="A1556" s="481"/>
      <c r="B1556" s="481"/>
      <c r="C1556" s="481"/>
      <c r="D1556" s="481"/>
      <c r="E1556" s="481"/>
      <c r="F1556" s="339"/>
      <c r="G1556" s="340" t="str">
        <f>IF(ISNUMBER(E1556),E1556/'Bulk DivVar Analysis'!$C$114,"")</f>
        <v/>
      </c>
      <c r="H1556" s="338" t="str">
        <f>IF(ISNUMBER(E1556), IF(G1556&gt;'Bulk DivVar Analysis'!$D$116,"Pass","Fail"),"")</f>
        <v/>
      </c>
      <c r="I1556" s="338" t="str">
        <f t="shared" si="26"/>
        <v/>
      </c>
      <c r="J1556" s="339"/>
      <c r="K1556" s="339"/>
      <c r="L1556" s="339"/>
      <c r="M1556" s="339"/>
      <c r="N1556" s="339"/>
      <c r="O1556" s="339"/>
      <c r="P1556" s="339"/>
      <c r="Q1556" s="339"/>
    </row>
    <row r="1557" spans="1:17" ht="13.5" customHeight="1">
      <c r="A1557" s="481"/>
      <c r="B1557" s="481"/>
      <c r="C1557" s="481"/>
      <c r="D1557" s="481"/>
      <c r="E1557" s="481"/>
      <c r="F1557" s="339"/>
      <c r="G1557" s="340" t="str">
        <f>IF(ISNUMBER(E1557),E1557/'Bulk DivVar Analysis'!$C$114,"")</f>
        <v/>
      </c>
      <c r="H1557" s="338" t="str">
        <f>IF(ISNUMBER(E1557), IF(G1557&gt;'Bulk DivVar Analysis'!$D$116,"Pass","Fail"),"")</f>
        <v/>
      </c>
      <c r="I1557" s="338" t="str">
        <f t="shared" si="26"/>
        <v/>
      </c>
      <c r="J1557" s="339"/>
      <c r="K1557" s="339"/>
      <c r="L1557" s="339"/>
      <c r="M1557" s="339"/>
      <c r="N1557" s="339"/>
      <c r="O1557" s="339"/>
      <c r="P1557" s="339"/>
      <c r="Q1557" s="339"/>
    </row>
    <row r="1558" spans="1:17" ht="13.5" customHeight="1">
      <c r="A1558" s="481"/>
      <c r="B1558" s="481"/>
      <c r="C1558" s="481"/>
      <c r="D1558" s="481"/>
      <c r="E1558" s="481"/>
      <c r="F1558" s="339"/>
      <c r="G1558" s="340" t="str">
        <f>IF(ISNUMBER(E1558),E1558/'Bulk DivVar Analysis'!$C$114,"")</f>
        <v/>
      </c>
      <c r="H1558" s="338" t="str">
        <f>IF(ISNUMBER(E1558), IF(G1558&gt;'Bulk DivVar Analysis'!$D$116,"Pass","Fail"),"")</f>
        <v/>
      </c>
      <c r="I1558" s="338" t="str">
        <f t="shared" si="26"/>
        <v/>
      </c>
      <c r="J1558" s="339"/>
      <c r="K1558" s="339"/>
      <c r="L1558" s="339"/>
      <c r="M1558" s="339"/>
      <c r="N1558" s="339"/>
      <c r="O1558" s="339"/>
      <c r="P1558" s="339"/>
      <c r="Q1558" s="339"/>
    </row>
    <row r="1559" spans="1:17" ht="13.5" customHeight="1">
      <c r="A1559" s="481"/>
      <c r="B1559" s="481"/>
      <c r="C1559" s="481"/>
      <c r="D1559" s="481"/>
      <c r="E1559" s="481"/>
      <c r="F1559" s="339"/>
      <c r="G1559" s="340" t="str">
        <f>IF(ISNUMBER(E1559),E1559/'Bulk DivVar Analysis'!$C$114,"")</f>
        <v/>
      </c>
      <c r="H1559" s="338" t="str">
        <f>IF(ISNUMBER(E1559), IF(G1559&gt;'Bulk DivVar Analysis'!$D$116,"Pass","Fail"),"")</f>
        <v/>
      </c>
      <c r="I1559" s="338" t="str">
        <f t="shared" si="26"/>
        <v/>
      </c>
      <c r="J1559" s="339"/>
      <c r="K1559" s="339"/>
      <c r="L1559" s="339"/>
      <c r="M1559" s="339"/>
      <c r="N1559" s="339"/>
      <c r="O1559" s="339"/>
      <c r="P1559" s="339"/>
      <c r="Q1559" s="339"/>
    </row>
    <row r="1560" spans="1:17" ht="13.5" customHeight="1">
      <c r="A1560" s="481"/>
      <c r="B1560" s="481"/>
      <c r="C1560" s="481"/>
      <c r="D1560" s="481"/>
      <c r="E1560" s="481"/>
      <c r="F1560" s="339"/>
      <c r="G1560" s="340" t="str">
        <f>IF(ISNUMBER(E1560),E1560/'Bulk DivVar Analysis'!$C$114,"")</f>
        <v/>
      </c>
      <c r="H1560" s="338" t="str">
        <f>IF(ISNUMBER(E1560), IF(G1560&gt;'Bulk DivVar Analysis'!$D$116,"Pass","Fail"),"")</f>
        <v/>
      </c>
      <c r="I1560" s="338" t="str">
        <f t="shared" si="26"/>
        <v/>
      </c>
      <c r="J1560" s="339"/>
      <c r="K1560" s="339"/>
      <c r="L1560" s="339"/>
      <c r="M1560" s="339"/>
      <c r="N1560" s="339"/>
      <c r="O1560" s="339"/>
      <c r="P1560" s="339"/>
      <c r="Q1560" s="339"/>
    </row>
    <row r="1561" spans="1:17" ht="13.5" customHeight="1">
      <c r="A1561" s="481"/>
      <c r="B1561" s="481"/>
      <c r="C1561" s="481"/>
      <c r="D1561" s="481"/>
      <c r="E1561" s="481"/>
      <c r="F1561" s="339"/>
      <c r="G1561" s="340" t="str">
        <f>IF(ISNUMBER(E1561),E1561/'Bulk DivVar Analysis'!$C$114,"")</f>
        <v/>
      </c>
      <c r="H1561" s="338" t="str">
        <f>IF(ISNUMBER(E1561), IF(G1561&gt;'Bulk DivVar Analysis'!$D$116,"Pass","Fail"),"")</f>
        <v/>
      </c>
      <c r="I1561" s="338" t="str">
        <f t="shared" si="26"/>
        <v/>
      </c>
      <c r="J1561" s="339"/>
      <c r="K1561" s="339"/>
      <c r="L1561" s="339"/>
      <c r="M1561" s="339"/>
      <c r="N1561" s="339"/>
      <c r="O1561" s="339"/>
      <c r="P1561" s="339"/>
      <c r="Q1561" s="339"/>
    </row>
    <row r="1562" spans="1:17" ht="13.5" customHeight="1">
      <c r="A1562" s="481"/>
      <c r="B1562" s="481"/>
      <c r="C1562" s="481"/>
      <c r="D1562" s="481"/>
      <c r="E1562" s="481"/>
      <c r="F1562" s="339"/>
      <c r="G1562" s="340" t="str">
        <f>IF(ISNUMBER(E1562),E1562/'Bulk DivVar Analysis'!$C$114,"")</f>
        <v/>
      </c>
      <c r="H1562" s="338" t="str">
        <f>IF(ISNUMBER(E1562), IF(G1562&gt;'Bulk DivVar Analysis'!$D$116,"Pass","Fail"),"")</f>
        <v/>
      </c>
      <c r="I1562" s="338" t="str">
        <f t="shared" si="26"/>
        <v/>
      </c>
      <c r="J1562" s="339"/>
      <c r="K1562" s="339"/>
      <c r="L1562" s="339"/>
      <c r="M1562" s="339"/>
      <c r="N1562" s="339"/>
      <c r="O1562" s="339"/>
      <c r="P1562" s="339"/>
      <c r="Q1562" s="339"/>
    </row>
    <row r="1563" spans="1:17" ht="13.5" customHeight="1">
      <c r="A1563" s="481"/>
      <c r="B1563" s="481"/>
      <c r="C1563" s="481"/>
      <c r="D1563" s="481"/>
      <c r="E1563" s="481"/>
      <c r="F1563" s="339"/>
      <c r="G1563" s="340" t="str">
        <f>IF(ISNUMBER(E1563),E1563/'Bulk DivVar Analysis'!$C$114,"")</f>
        <v/>
      </c>
      <c r="H1563" s="338" t="str">
        <f>IF(ISNUMBER(E1563), IF(G1563&gt;'Bulk DivVar Analysis'!$D$116,"Pass","Fail"),"")</f>
        <v/>
      </c>
      <c r="I1563" s="338" t="str">
        <f t="shared" si="26"/>
        <v/>
      </c>
      <c r="J1563" s="339"/>
      <c r="K1563" s="339"/>
      <c r="L1563" s="339"/>
      <c r="M1563" s="339"/>
      <c r="N1563" s="339"/>
      <c r="O1563" s="339"/>
      <c r="P1563" s="339"/>
      <c r="Q1563" s="339"/>
    </row>
    <row r="1564" spans="1:17" ht="13.5" customHeight="1">
      <c r="A1564" s="481"/>
      <c r="B1564" s="481"/>
      <c r="C1564" s="481"/>
      <c r="D1564" s="481"/>
      <c r="E1564" s="481"/>
      <c r="F1564" s="339"/>
      <c r="G1564" s="340" t="str">
        <f>IF(ISNUMBER(E1564),E1564/'Bulk DivVar Analysis'!$C$114,"")</f>
        <v/>
      </c>
      <c r="H1564" s="338" t="str">
        <f>IF(ISNUMBER(E1564), IF(G1564&gt;'Bulk DivVar Analysis'!$D$116,"Pass","Fail"),"")</f>
        <v/>
      </c>
      <c r="I1564" s="338" t="str">
        <f t="shared" si="26"/>
        <v/>
      </c>
      <c r="J1564" s="339"/>
      <c r="K1564" s="339"/>
      <c r="L1564" s="339"/>
      <c r="M1564" s="339"/>
      <c r="N1564" s="339"/>
      <c r="O1564" s="339"/>
      <c r="P1564" s="339"/>
      <c r="Q1564" s="339"/>
    </row>
    <row r="1565" spans="1:17" ht="13.5" customHeight="1">
      <c r="A1565" s="481"/>
      <c r="B1565" s="481"/>
      <c r="C1565" s="481"/>
      <c r="D1565" s="481"/>
      <c r="E1565" s="481"/>
      <c r="F1565" s="339"/>
      <c r="G1565" s="340" t="str">
        <f>IF(ISNUMBER(E1565),E1565/'Bulk DivVar Analysis'!$C$114,"")</f>
        <v/>
      </c>
      <c r="H1565" s="338" t="str">
        <f>IF(ISNUMBER(E1565), IF(G1565&gt;'Bulk DivVar Analysis'!$D$116,"Pass","Fail"),"")</f>
        <v/>
      </c>
      <c r="I1565" s="338" t="str">
        <f t="shared" si="26"/>
        <v/>
      </c>
      <c r="J1565" s="339"/>
      <c r="K1565" s="339"/>
      <c r="L1565" s="339"/>
      <c r="M1565" s="339"/>
      <c r="N1565" s="339"/>
      <c r="O1565" s="339"/>
      <c r="P1565" s="339"/>
      <c r="Q1565" s="339"/>
    </row>
    <row r="1566" spans="1:17" ht="13.5" customHeight="1">
      <c r="A1566" s="481"/>
      <c r="B1566" s="481"/>
      <c r="C1566" s="481"/>
      <c r="D1566" s="481"/>
      <c r="E1566" s="481"/>
      <c r="F1566" s="339"/>
      <c r="G1566" s="340" t="str">
        <f>IF(ISNUMBER(E1566),E1566/'Bulk DivVar Analysis'!$C$114,"")</f>
        <v/>
      </c>
      <c r="H1566" s="338" t="str">
        <f>IF(ISNUMBER(E1566), IF(G1566&gt;'Bulk DivVar Analysis'!$D$116,"Pass","Fail"),"")</f>
        <v/>
      </c>
      <c r="I1566" s="338" t="str">
        <f t="shared" si="26"/>
        <v/>
      </c>
      <c r="J1566" s="339"/>
      <c r="K1566" s="339"/>
      <c r="L1566" s="339"/>
      <c r="M1566" s="339"/>
      <c r="N1566" s="339"/>
      <c r="O1566" s="339"/>
      <c r="P1566" s="339"/>
      <c r="Q1566" s="339"/>
    </row>
    <row r="1567" spans="1:17" ht="13.5" customHeight="1">
      <c r="A1567" s="481"/>
      <c r="B1567" s="481"/>
      <c r="C1567" s="481"/>
      <c r="D1567" s="481"/>
      <c r="E1567" s="481"/>
      <c r="F1567" s="339"/>
      <c r="G1567" s="340" t="str">
        <f>IF(ISNUMBER(E1567),E1567/'Bulk DivVar Analysis'!$C$114,"")</f>
        <v/>
      </c>
      <c r="H1567" s="338" t="str">
        <f>IF(ISNUMBER(E1567), IF(G1567&gt;'Bulk DivVar Analysis'!$D$116,"Pass","Fail"),"")</f>
        <v/>
      </c>
      <c r="I1567" s="338" t="str">
        <f t="shared" si="26"/>
        <v/>
      </c>
      <c r="J1567" s="339"/>
      <c r="K1567" s="339"/>
      <c r="L1567" s="339"/>
      <c r="M1567" s="339"/>
      <c r="N1567" s="339"/>
      <c r="O1567" s="339"/>
      <c r="P1567" s="339"/>
      <c r="Q1567" s="339"/>
    </row>
    <row r="1568" spans="1:17" ht="13.5" customHeight="1">
      <c r="A1568" s="481"/>
      <c r="B1568" s="481"/>
      <c r="C1568" s="481"/>
      <c r="D1568" s="481"/>
      <c r="E1568" s="481"/>
      <c r="F1568" s="339"/>
      <c r="G1568" s="340" t="str">
        <f>IF(ISNUMBER(E1568),E1568/'Bulk DivVar Analysis'!$C$114,"")</f>
        <v/>
      </c>
      <c r="H1568" s="338" t="str">
        <f>IF(ISNUMBER(E1568), IF(G1568&gt;'Bulk DivVar Analysis'!$D$116,"Pass","Fail"),"")</f>
        <v/>
      </c>
      <c r="I1568" s="338" t="str">
        <f t="shared" si="26"/>
        <v/>
      </c>
      <c r="J1568" s="339"/>
      <c r="K1568" s="339"/>
      <c r="L1568" s="339"/>
      <c r="M1568" s="339"/>
      <c r="N1568" s="339"/>
      <c r="O1568" s="339"/>
      <c r="P1568" s="339"/>
      <c r="Q1568" s="339"/>
    </row>
    <row r="1569" spans="1:17" ht="13.5" customHeight="1">
      <c r="A1569" s="481"/>
      <c r="B1569" s="481"/>
      <c r="C1569" s="481"/>
      <c r="D1569" s="481"/>
      <c r="E1569" s="481"/>
      <c r="F1569" s="339"/>
      <c r="G1569" s="340" t="str">
        <f>IF(ISNUMBER(E1569),E1569/'Bulk DivVar Analysis'!$C$114,"")</f>
        <v/>
      </c>
      <c r="H1569" s="338" t="str">
        <f>IF(ISNUMBER(E1569), IF(G1569&gt;'Bulk DivVar Analysis'!$D$116,"Pass","Fail"),"")</f>
        <v/>
      </c>
      <c r="I1569" s="338" t="str">
        <f t="shared" si="26"/>
        <v/>
      </c>
      <c r="J1569" s="339"/>
      <c r="K1569" s="339"/>
      <c r="L1569" s="339"/>
      <c r="M1569" s="339"/>
      <c r="N1569" s="339"/>
      <c r="O1569" s="339"/>
      <c r="P1569" s="339"/>
      <c r="Q1569" s="339"/>
    </row>
    <row r="1570" spans="1:17" ht="13.5" customHeight="1">
      <c r="A1570" s="481"/>
      <c r="B1570" s="481"/>
      <c r="C1570" s="481"/>
      <c r="D1570" s="481"/>
      <c r="E1570" s="481"/>
      <c r="F1570" s="339"/>
      <c r="G1570" s="340" t="str">
        <f>IF(ISNUMBER(E1570),E1570/'Bulk DivVar Analysis'!$C$114,"")</f>
        <v/>
      </c>
      <c r="H1570" s="338" t="str">
        <f>IF(ISNUMBER(E1570), IF(G1570&gt;'Bulk DivVar Analysis'!$D$116,"Pass","Fail"),"")</f>
        <v/>
      </c>
      <c r="I1570" s="338" t="str">
        <f t="shared" si="26"/>
        <v/>
      </c>
      <c r="J1570" s="339"/>
      <c r="K1570" s="339"/>
      <c r="L1570" s="339"/>
      <c r="M1570" s="339"/>
      <c r="N1570" s="339"/>
      <c r="O1570" s="339"/>
      <c r="P1570" s="339"/>
      <c r="Q1570" s="339"/>
    </row>
    <row r="1571" spans="1:17" ht="13.5" customHeight="1">
      <c r="A1571" s="481"/>
      <c r="B1571" s="481"/>
      <c r="C1571" s="481"/>
      <c r="D1571" s="481"/>
      <c r="E1571" s="481"/>
      <c r="F1571" s="339"/>
      <c r="G1571" s="340" t="str">
        <f>IF(ISNUMBER(E1571),E1571/'Bulk DivVar Analysis'!$C$114,"")</f>
        <v/>
      </c>
      <c r="H1571" s="338" t="str">
        <f>IF(ISNUMBER(E1571), IF(G1571&gt;'Bulk DivVar Analysis'!$D$116,"Pass","Fail"),"")</f>
        <v/>
      </c>
      <c r="I1571" s="338" t="str">
        <f t="shared" si="26"/>
        <v/>
      </c>
      <c r="J1571" s="339"/>
      <c r="K1571" s="339"/>
      <c r="L1571" s="339"/>
      <c r="M1571" s="339"/>
      <c r="N1571" s="339"/>
      <c r="O1571" s="339"/>
      <c r="P1571" s="339"/>
      <c r="Q1571" s="339"/>
    </row>
    <row r="1572" spans="1:17" ht="13.5" customHeight="1">
      <c r="A1572" s="481"/>
      <c r="B1572" s="481"/>
      <c r="C1572" s="481"/>
      <c r="D1572" s="481"/>
      <c r="E1572" s="481"/>
      <c r="F1572" s="339"/>
      <c r="G1572" s="340" t="str">
        <f>IF(ISNUMBER(E1572),E1572/'Bulk DivVar Analysis'!$C$114,"")</f>
        <v/>
      </c>
      <c r="H1572" s="338" t="str">
        <f>IF(ISNUMBER(E1572), IF(G1572&gt;'Bulk DivVar Analysis'!$D$116,"Pass","Fail"),"")</f>
        <v/>
      </c>
      <c r="I1572" s="338" t="str">
        <f t="shared" si="26"/>
        <v/>
      </c>
      <c r="J1572" s="339"/>
      <c r="K1572" s="339"/>
      <c r="L1572" s="339"/>
      <c r="M1572" s="339"/>
      <c r="N1572" s="339"/>
      <c r="O1572" s="339"/>
      <c r="P1572" s="339"/>
      <c r="Q1572" s="339"/>
    </row>
    <row r="1573" spans="1:17" ht="13.5" customHeight="1">
      <c r="A1573" s="481"/>
      <c r="B1573" s="481"/>
      <c r="C1573" s="481"/>
      <c r="D1573" s="481"/>
      <c r="E1573" s="481"/>
      <c r="F1573" s="339"/>
      <c r="G1573" s="340" t="str">
        <f>IF(ISNUMBER(E1573),E1573/'Bulk DivVar Analysis'!$C$114,"")</f>
        <v/>
      </c>
      <c r="H1573" s="338" t="str">
        <f>IF(ISNUMBER(E1573), IF(G1573&gt;'Bulk DivVar Analysis'!$D$116,"Pass","Fail"),"")</f>
        <v/>
      </c>
      <c r="I1573" s="338" t="str">
        <f t="shared" si="26"/>
        <v/>
      </c>
      <c r="J1573" s="339"/>
      <c r="K1573" s="339"/>
      <c r="L1573" s="339"/>
      <c r="M1573" s="339"/>
      <c r="N1573" s="339"/>
      <c r="O1573" s="339"/>
      <c r="P1573" s="339"/>
      <c r="Q1573" s="339"/>
    </row>
    <row r="1574" spans="1:17" ht="13.5" customHeight="1">
      <c r="A1574" s="481"/>
      <c r="B1574" s="481"/>
      <c r="C1574" s="481"/>
      <c r="D1574" s="481"/>
      <c r="E1574" s="481"/>
      <c r="F1574" s="339"/>
      <c r="G1574" s="340" t="str">
        <f>IF(ISNUMBER(E1574),E1574/'Bulk DivVar Analysis'!$C$114,"")</f>
        <v/>
      </c>
      <c r="H1574" s="338" t="str">
        <f>IF(ISNUMBER(E1574), IF(G1574&gt;'Bulk DivVar Analysis'!$D$116,"Pass","Fail"),"")</f>
        <v/>
      </c>
      <c r="I1574" s="338" t="str">
        <f t="shared" si="26"/>
        <v/>
      </c>
      <c r="J1574" s="339"/>
      <c r="K1574" s="339"/>
      <c r="L1574" s="339"/>
      <c r="M1574" s="339"/>
      <c r="N1574" s="339"/>
      <c r="O1574" s="339"/>
      <c r="P1574" s="339"/>
      <c r="Q1574" s="339"/>
    </row>
    <row r="1575" spans="1:17" ht="13.5" customHeight="1">
      <c r="A1575" s="481"/>
      <c r="B1575" s="481"/>
      <c r="C1575" s="481"/>
      <c r="D1575" s="481"/>
      <c r="E1575" s="481"/>
      <c r="F1575" s="339"/>
      <c r="G1575" s="340" t="str">
        <f>IF(ISNUMBER(E1575),E1575/'Bulk DivVar Analysis'!$C$114,"")</f>
        <v/>
      </c>
      <c r="H1575" s="338" t="str">
        <f>IF(ISNUMBER(E1575), IF(G1575&gt;'Bulk DivVar Analysis'!$D$116,"Pass","Fail"),"")</f>
        <v/>
      </c>
      <c r="I1575" s="338" t="str">
        <f t="shared" si="26"/>
        <v/>
      </c>
      <c r="J1575" s="339"/>
      <c r="K1575" s="339"/>
      <c r="L1575" s="339"/>
      <c r="M1575" s="339"/>
      <c r="N1575" s="339"/>
      <c r="O1575" s="339"/>
      <c r="P1575" s="339"/>
      <c r="Q1575" s="339"/>
    </row>
    <row r="1576" spans="1:17" ht="13.5" customHeight="1">
      <c r="A1576" s="481"/>
      <c r="B1576" s="481"/>
      <c r="C1576" s="481"/>
      <c r="D1576" s="481"/>
      <c r="E1576" s="481"/>
      <c r="F1576" s="339"/>
      <c r="G1576" s="340" t="str">
        <f>IF(ISNUMBER(E1576),E1576/'Bulk DivVar Analysis'!$C$114,"")</f>
        <v/>
      </c>
      <c r="H1576" s="338" t="str">
        <f>IF(ISNUMBER(E1576), IF(G1576&gt;'Bulk DivVar Analysis'!$D$116,"Pass","Fail"),"")</f>
        <v/>
      </c>
      <c r="I1576" s="338" t="str">
        <f t="shared" si="26"/>
        <v/>
      </c>
      <c r="J1576" s="339"/>
      <c r="K1576" s="339"/>
      <c r="L1576" s="339"/>
      <c r="M1576" s="339"/>
      <c r="N1576" s="339"/>
      <c r="O1576" s="339"/>
      <c r="P1576" s="339"/>
      <c r="Q1576" s="339"/>
    </row>
    <row r="1577" spans="1:17" ht="13.5" customHeight="1">
      <c r="A1577" s="481"/>
      <c r="B1577" s="481"/>
      <c r="C1577" s="481"/>
      <c r="D1577" s="481"/>
      <c r="E1577" s="481"/>
      <c r="F1577" s="339"/>
      <c r="G1577" s="340" t="str">
        <f>IF(ISNUMBER(E1577),E1577/'Bulk DivVar Analysis'!$C$114,"")</f>
        <v/>
      </c>
      <c r="H1577" s="338" t="str">
        <f>IF(ISNUMBER(E1577), IF(G1577&gt;'Bulk DivVar Analysis'!$D$116,"Pass","Fail"),"")</f>
        <v/>
      </c>
      <c r="I1577" s="338" t="str">
        <f t="shared" si="26"/>
        <v/>
      </c>
      <c r="J1577" s="339"/>
      <c r="K1577" s="339"/>
      <c r="L1577" s="339"/>
      <c r="M1577" s="339"/>
      <c r="N1577" s="339"/>
      <c r="O1577" s="339"/>
      <c r="P1577" s="339"/>
      <c r="Q1577" s="339"/>
    </row>
    <row r="1578" spans="1:17" ht="13.5" customHeight="1">
      <c r="A1578" s="481"/>
      <c r="B1578" s="481"/>
      <c r="C1578" s="481"/>
      <c r="D1578" s="481"/>
      <c r="E1578" s="481"/>
      <c r="F1578" s="339"/>
      <c r="G1578" s="340" t="str">
        <f>IF(ISNUMBER(E1578),E1578/'Bulk DivVar Analysis'!$C$114,"")</f>
        <v/>
      </c>
      <c r="H1578" s="338" t="str">
        <f>IF(ISNUMBER(E1578), IF(G1578&gt;'Bulk DivVar Analysis'!$D$116,"Pass","Fail"),"")</f>
        <v/>
      </c>
      <c r="I1578" s="338" t="str">
        <f t="shared" si="26"/>
        <v/>
      </c>
      <c r="J1578" s="339"/>
      <c r="K1578" s="339"/>
      <c r="L1578" s="339"/>
      <c r="M1578" s="339"/>
      <c r="N1578" s="339"/>
      <c r="O1578" s="339"/>
      <c r="P1578" s="339"/>
      <c r="Q1578" s="339"/>
    </row>
    <row r="1579" spans="1:17" ht="13.5" customHeight="1">
      <c r="A1579" s="481"/>
      <c r="B1579" s="481"/>
      <c r="C1579" s="481"/>
      <c r="D1579" s="481"/>
      <c r="E1579" s="481"/>
      <c r="F1579" s="339"/>
      <c r="G1579" s="340" t="str">
        <f>IF(ISNUMBER(E1579),E1579/'Bulk DivVar Analysis'!$C$114,"")</f>
        <v/>
      </c>
      <c r="H1579" s="338" t="str">
        <f>IF(ISNUMBER(E1579), IF(G1579&gt;'Bulk DivVar Analysis'!$D$116,"Pass","Fail"),"")</f>
        <v/>
      </c>
      <c r="I1579" s="338" t="str">
        <f t="shared" si="26"/>
        <v/>
      </c>
      <c r="J1579" s="339"/>
      <c r="K1579" s="339"/>
      <c r="L1579" s="339"/>
      <c r="M1579" s="339"/>
      <c r="N1579" s="339"/>
      <c r="O1579" s="339"/>
      <c r="P1579" s="339"/>
      <c r="Q1579" s="339"/>
    </row>
    <row r="1580" spans="1:17" ht="13.5" customHeight="1">
      <c r="A1580" s="481"/>
      <c r="B1580" s="481"/>
      <c r="C1580" s="481"/>
      <c r="D1580" s="481"/>
      <c r="E1580" s="481"/>
      <c r="F1580" s="339"/>
      <c r="G1580" s="340" t="str">
        <f>IF(ISNUMBER(E1580),E1580/'Bulk DivVar Analysis'!$C$114,"")</f>
        <v/>
      </c>
      <c r="H1580" s="338" t="str">
        <f>IF(ISNUMBER(E1580), IF(G1580&gt;'Bulk DivVar Analysis'!$D$116,"Pass","Fail"),"")</f>
        <v/>
      </c>
      <c r="I1580" s="338" t="str">
        <f t="shared" si="26"/>
        <v/>
      </c>
      <c r="J1580" s="339"/>
      <c r="K1580" s="339"/>
      <c r="L1580" s="339"/>
      <c r="M1580" s="339"/>
      <c r="N1580" s="339"/>
      <c r="O1580" s="339"/>
      <c r="P1580" s="339"/>
      <c r="Q1580" s="339"/>
    </row>
    <row r="1581" spans="1:17" ht="13.5" customHeight="1">
      <c r="A1581" s="481"/>
      <c r="B1581" s="481"/>
      <c r="C1581" s="481"/>
      <c r="D1581" s="481"/>
      <c r="E1581" s="481"/>
      <c r="F1581" s="339"/>
      <c r="G1581" s="340" t="str">
        <f>IF(ISNUMBER(E1581),E1581/'Bulk DivVar Analysis'!$C$114,"")</f>
        <v/>
      </c>
      <c r="H1581" s="338" t="str">
        <f>IF(ISNUMBER(E1581), IF(G1581&gt;'Bulk DivVar Analysis'!$D$116,"Pass","Fail"),"")</f>
        <v/>
      </c>
      <c r="I1581" s="338" t="str">
        <f t="shared" si="26"/>
        <v/>
      </c>
      <c r="J1581" s="339"/>
      <c r="K1581" s="339"/>
      <c r="L1581" s="339"/>
      <c r="M1581" s="339"/>
      <c r="N1581" s="339"/>
      <c r="O1581" s="339"/>
      <c r="P1581" s="339"/>
      <c r="Q1581" s="339"/>
    </row>
    <row r="1582" spans="1:17" ht="13.5" customHeight="1">
      <c r="A1582" s="481"/>
      <c r="B1582" s="481"/>
      <c r="C1582" s="481"/>
      <c r="D1582" s="481"/>
      <c r="E1582" s="481"/>
      <c r="F1582" s="339"/>
      <c r="G1582" s="340" t="str">
        <f>IF(ISNUMBER(E1582),E1582/'Bulk DivVar Analysis'!$C$114,"")</f>
        <v/>
      </c>
      <c r="H1582" s="338" t="str">
        <f>IF(ISNUMBER(E1582), IF(G1582&gt;'Bulk DivVar Analysis'!$D$116,"Pass","Fail"),"")</f>
        <v/>
      </c>
      <c r="I1582" s="338" t="str">
        <f t="shared" si="26"/>
        <v/>
      </c>
      <c r="J1582" s="339"/>
      <c r="K1582" s="339"/>
      <c r="L1582" s="339"/>
      <c r="M1582" s="339"/>
      <c r="N1582" s="339"/>
      <c r="O1582" s="339"/>
      <c r="P1582" s="339"/>
      <c r="Q1582" s="339"/>
    </row>
    <row r="1583" spans="1:17" ht="13.5" customHeight="1">
      <c r="A1583" s="481"/>
      <c r="B1583" s="481"/>
      <c r="C1583" s="481"/>
      <c r="D1583" s="481"/>
      <c r="E1583" s="481"/>
      <c r="F1583" s="339"/>
      <c r="G1583" s="340" t="str">
        <f>IF(ISNUMBER(E1583),E1583/'Bulk DivVar Analysis'!$C$114,"")</f>
        <v/>
      </c>
      <c r="H1583" s="338" t="str">
        <f>IF(ISNUMBER(E1583), IF(G1583&gt;'Bulk DivVar Analysis'!$D$116,"Pass","Fail"),"")</f>
        <v/>
      </c>
      <c r="I1583" s="338" t="str">
        <f t="shared" si="26"/>
        <v/>
      </c>
      <c r="J1583" s="339"/>
      <c r="K1583" s="339"/>
      <c r="L1583" s="339"/>
      <c r="M1583" s="339"/>
      <c r="N1583" s="339"/>
      <c r="O1583" s="339"/>
      <c r="P1583" s="339"/>
      <c r="Q1583" s="339"/>
    </row>
    <row r="1584" spans="1:17" ht="13.5" customHeight="1">
      <c r="A1584" s="481"/>
      <c r="B1584" s="481"/>
      <c r="C1584" s="481"/>
      <c r="D1584" s="481"/>
      <c r="E1584" s="481"/>
      <c r="F1584" s="339"/>
      <c r="G1584" s="340" t="str">
        <f>IF(ISNUMBER(E1584),E1584/'Bulk DivVar Analysis'!$C$114,"")</f>
        <v/>
      </c>
      <c r="H1584" s="338" t="str">
        <f>IF(ISNUMBER(E1584), IF(G1584&gt;'Bulk DivVar Analysis'!$D$116,"Pass","Fail"),"")</f>
        <v/>
      </c>
      <c r="I1584" s="338" t="str">
        <f t="shared" si="26"/>
        <v/>
      </c>
      <c r="J1584" s="339"/>
      <c r="K1584" s="339"/>
      <c r="L1584" s="339"/>
      <c r="M1584" s="339"/>
      <c r="N1584" s="339"/>
      <c r="O1584" s="339"/>
      <c r="P1584" s="339"/>
      <c r="Q1584" s="339"/>
    </row>
    <row r="1585" spans="1:17" ht="13.5" customHeight="1">
      <c r="A1585" s="481"/>
      <c r="B1585" s="481"/>
      <c r="C1585" s="481"/>
      <c r="D1585" s="481"/>
      <c r="E1585" s="481"/>
      <c r="F1585" s="339"/>
      <c r="G1585" s="340" t="str">
        <f>IF(ISNUMBER(E1585),E1585/'Bulk DivVar Analysis'!$C$114,"")</f>
        <v/>
      </c>
      <c r="H1585" s="338" t="str">
        <f>IF(ISNUMBER(E1585), IF(G1585&gt;'Bulk DivVar Analysis'!$D$116,"Pass","Fail"),"")</f>
        <v/>
      </c>
      <c r="I1585" s="338" t="str">
        <f t="shared" si="26"/>
        <v/>
      </c>
      <c r="J1585" s="339"/>
      <c r="K1585" s="339"/>
      <c r="L1585" s="339"/>
      <c r="M1585" s="339"/>
      <c r="N1585" s="339"/>
      <c r="O1585" s="339"/>
      <c r="P1585" s="339"/>
      <c r="Q1585" s="339"/>
    </row>
    <row r="1586" spans="1:17" ht="13.5" customHeight="1">
      <c r="A1586" s="481"/>
      <c r="B1586" s="481"/>
      <c r="C1586" s="481"/>
      <c r="D1586" s="481"/>
      <c r="E1586" s="481"/>
      <c r="F1586" s="339"/>
      <c r="G1586" s="340" t="str">
        <f>IF(ISNUMBER(E1586),E1586/'Bulk DivVar Analysis'!$C$114,"")</f>
        <v/>
      </c>
      <c r="H1586" s="338" t="str">
        <f>IF(ISNUMBER(E1586), IF(G1586&gt;'Bulk DivVar Analysis'!$D$116,"Pass","Fail"),"")</f>
        <v/>
      </c>
      <c r="I1586" s="338" t="str">
        <f t="shared" si="26"/>
        <v/>
      </c>
      <c r="J1586" s="339"/>
      <c r="K1586" s="339"/>
      <c r="L1586" s="339"/>
      <c r="M1586" s="339"/>
      <c r="N1586" s="339"/>
      <c r="O1586" s="339"/>
      <c r="P1586" s="339"/>
      <c r="Q1586" s="339"/>
    </row>
    <row r="1587" spans="1:17" ht="13.5" customHeight="1">
      <c r="A1587" s="481"/>
      <c r="B1587" s="481"/>
      <c r="C1587" s="481"/>
      <c r="D1587" s="481"/>
      <c r="E1587" s="481"/>
      <c r="F1587" s="339"/>
      <c r="G1587" s="340" t="str">
        <f>IF(ISNUMBER(E1587),E1587/'Bulk DivVar Analysis'!$C$114,"")</f>
        <v/>
      </c>
      <c r="H1587" s="338" t="str">
        <f>IF(ISNUMBER(E1587), IF(G1587&gt;'Bulk DivVar Analysis'!$D$116,"Pass","Fail"),"")</f>
        <v/>
      </c>
      <c r="I1587" s="338" t="str">
        <f t="shared" si="26"/>
        <v/>
      </c>
      <c r="J1587" s="339"/>
      <c r="K1587" s="339"/>
      <c r="L1587" s="339"/>
      <c r="M1587" s="339"/>
      <c r="N1587" s="339"/>
      <c r="O1587" s="339"/>
      <c r="P1587" s="339"/>
      <c r="Q1587" s="339"/>
    </row>
    <row r="1588" spans="1:17" ht="13.5" customHeight="1">
      <c r="A1588" s="481"/>
      <c r="B1588" s="481"/>
      <c r="C1588" s="481"/>
      <c r="D1588" s="481"/>
      <c r="E1588" s="481"/>
      <c r="F1588" s="339"/>
      <c r="G1588" s="340" t="str">
        <f>IF(ISNUMBER(E1588),E1588/'Bulk DivVar Analysis'!$C$114,"")</f>
        <v/>
      </c>
      <c r="H1588" s="338" t="str">
        <f>IF(ISNUMBER(E1588), IF(G1588&gt;'Bulk DivVar Analysis'!$D$116,"Pass","Fail"),"")</f>
        <v/>
      </c>
      <c r="I1588" s="338" t="str">
        <f t="shared" si="26"/>
        <v/>
      </c>
      <c r="J1588" s="339"/>
      <c r="K1588" s="339"/>
      <c r="L1588" s="339"/>
      <c r="M1588" s="339"/>
      <c r="N1588" s="339"/>
      <c r="O1588" s="339"/>
      <c r="P1588" s="339"/>
      <c r="Q1588" s="339"/>
    </row>
    <row r="1589" spans="1:17" ht="13.5" customHeight="1">
      <c r="A1589" s="481"/>
      <c r="B1589" s="481"/>
      <c r="C1589" s="481"/>
      <c r="D1589" s="481"/>
      <c r="E1589" s="481"/>
      <c r="F1589" s="339"/>
      <c r="G1589" s="340" t="str">
        <f>IF(ISNUMBER(E1589),E1589/'Bulk DivVar Analysis'!$C$114,"")</f>
        <v/>
      </c>
      <c r="H1589" s="338" t="str">
        <f>IF(ISNUMBER(E1589), IF(G1589&gt;'Bulk DivVar Analysis'!$D$116,"Pass","Fail"),"")</f>
        <v/>
      </c>
      <c r="I1589" s="338" t="str">
        <f t="shared" si="26"/>
        <v/>
      </c>
      <c r="J1589" s="339"/>
      <c r="K1589" s="339"/>
      <c r="L1589" s="339"/>
      <c r="M1589" s="339"/>
      <c r="N1589" s="339"/>
      <c r="O1589" s="339"/>
      <c r="P1589" s="339"/>
      <c r="Q1589" s="339"/>
    </row>
    <row r="1590" spans="1:17" ht="13.5" customHeight="1">
      <c r="A1590" s="481"/>
      <c r="B1590" s="481"/>
      <c r="C1590" s="481"/>
      <c r="D1590" s="481"/>
      <c r="E1590" s="481"/>
      <c r="F1590" s="339"/>
      <c r="G1590" s="340" t="str">
        <f>IF(ISNUMBER(E1590),E1590/'Bulk DivVar Analysis'!$C$114,"")</f>
        <v/>
      </c>
      <c r="H1590" s="338" t="str">
        <f>IF(ISNUMBER(E1590), IF(G1590&gt;'Bulk DivVar Analysis'!$D$116,"Pass","Fail"),"")</f>
        <v/>
      </c>
      <c r="I1590" s="338" t="str">
        <f t="shared" si="26"/>
        <v/>
      </c>
      <c r="J1590" s="339"/>
      <c r="K1590" s="339"/>
      <c r="L1590" s="339"/>
      <c r="M1590" s="339"/>
      <c r="N1590" s="339"/>
      <c r="O1590" s="339"/>
      <c r="P1590" s="339"/>
      <c r="Q1590" s="339"/>
    </row>
    <row r="1591" spans="1:17" ht="13.5" customHeight="1">
      <c r="A1591" s="481"/>
      <c r="B1591" s="481"/>
      <c r="C1591" s="481"/>
      <c r="D1591" s="481"/>
      <c r="E1591" s="481"/>
      <c r="F1591" s="339"/>
      <c r="G1591" s="340" t="str">
        <f>IF(ISNUMBER(E1591),E1591/'Bulk DivVar Analysis'!$C$114,"")</f>
        <v/>
      </c>
      <c r="H1591" s="338" t="str">
        <f>IF(ISNUMBER(E1591), IF(G1591&gt;'Bulk DivVar Analysis'!$D$116,"Pass","Fail"),"")</f>
        <v/>
      </c>
      <c r="I1591" s="338" t="str">
        <f t="shared" si="26"/>
        <v/>
      </c>
      <c r="J1591" s="339"/>
      <c r="K1591" s="339"/>
      <c r="L1591" s="339"/>
      <c r="M1591" s="339"/>
      <c r="N1591" s="339"/>
      <c r="O1591" s="339"/>
      <c r="P1591" s="339"/>
      <c r="Q1591" s="339"/>
    </row>
    <row r="1592" spans="1:17" ht="13.5" customHeight="1">
      <c r="A1592" s="481"/>
      <c r="B1592" s="481"/>
      <c r="C1592" s="481"/>
      <c r="D1592" s="481"/>
      <c r="E1592" s="481"/>
      <c r="F1592" s="339"/>
      <c r="G1592" s="340" t="str">
        <f>IF(ISNUMBER(E1592),E1592/'Bulk DivVar Analysis'!$C$114,"")</f>
        <v/>
      </c>
      <c r="H1592" s="338" t="str">
        <f>IF(ISNUMBER(E1592), IF(G1592&gt;'Bulk DivVar Analysis'!$D$116,"Pass","Fail"),"")</f>
        <v/>
      </c>
      <c r="I1592" s="338" t="str">
        <f t="shared" si="26"/>
        <v/>
      </c>
      <c r="J1592" s="339"/>
      <c r="K1592" s="339"/>
      <c r="L1592" s="339"/>
      <c r="M1592" s="339"/>
      <c r="N1592" s="339"/>
      <c r="O1592" s="339"/>
      <c r="P1592" s="339"/>
      <c r="Q1592" s="339"/>
    </row>
    <row r="1593" spans="1:17" ht="13.5" customHeight="1">
      <c r="A1593" s="481"/>
      <c r="B1593" s="481"/>
      <c r="C1593" s="481"/>
      <c r="D1593" s="481"/>
      <c r="E1593" s="481"/>
      <c r="F1593" s="339"/>
      <c r="G1593" s="340" t="str">
        <f>IF(ISNUMBER(E1593),E1593/'Bulk DivVar Analysis'!$C$114,"")</f>
        <v/>
      </c>
      <c r="H1593" s="338" t="str">
        <f>IF(ISNUMBER(E1593), IF(G1593&gt;'Bulk DivVar Analysis'!$D$116,"Pass","Fail"),"")</f>
        <v/>
      </c>
      <c r="I1593" s="338" t="str">
        <f t="shared" si="26"/>
        <v/>
      </c>
      <c r="J1593" s="339"/>
      <c r="K1593" s="339"/>
      <c r="L1593" s="339"/>
      <c r="M1593" s="339"/>
      <c r="N1593" s="339"/>
      <c r="O1593" s="339"/>
      <c r="P1593" s="339"/>
      <c r="Q1593" s="339"/>
    </row>
    <row r="1594" spans="1:17" ht="13.5" customHeight="1">
      <c r="A1594" s="481"/>
      <c r="B1594" s="481"/>
      <c r="C1594" s="481"/>
      <c r="D1594" s="481"/>
      <c r="E1594" s="481"/>
      <c r="F1594" s="339"/>
      <c r="G1594" s="340" t="str">
        <f>IF(ISNUMBER(E1594),E1594/'Bulk DivVar Analysis'!$C$114,"")</f>
        <v/>
      </c>
      <c r="H1594" s="338" t="str">
        <f>IF(ISNUMBER(E1594), IF(G1594&gt;'Bulk DivVar Analysis'!$D$116,"Pass","Fail"),"")</f>
        <v/>
      </c>
      <c r="I1594" s="338" t="str">
        <f t="shared" si="26"/>
        <v/>
      </c>
      <c r="J1594" s="339"/>
      <c r="K1594" s="339"/>
      <c r="L1594" s="339"/>
      <c r="M1594" s="339"/>
      <c r="N1594" s="339"/>
      <c r="O1594" s="339"/>
      <c r="P1594" s="339"/>
      <c r="Q1594" s="339"/>
    </row>
    <row r="1595" spans="1:17" ht="13.5" customHeight="1">
      <c r="A1595" s="481"/>
      <c r="B1595" s="481"/>
      <c r="C1595" s="481"/>
      <c r="D1595" s="481"/>
      <c r="E1595" s="481"/>
      <c r="F1595" s="339"/>
      <c r="G1595" s="340" t="str">
        <f>IF(ISNUMBER(E1595),E1595/'Bulk DivVar Analysis'!$C$114,"")</f>
        <v/>
      </c>
      <c r="H1595" s="338" t="str">
        <f>IF(ISNUMBER(E1595), IF(G1595&gt;'Bulk DivVar Analysis'!$D$116,"Pass","Fail"),"")</f>
        <v/>
      </c>
      <c r="I1595" s="338" t="str">
        <f t="shared" si="26"/>
        <v/>
      </c>
      <c r="J1595" s="339"/>
      <c r="K1595" s="339"/>
      <c r="L1595" s="339"/>
      <c r="M1595" s="339"/>
      <c r="N1595" s="339"/>
      <c r="O1595" s="339"/>
      <c r="P1595" s="339"/>
      <c r="Q1595" s="339"/>
    </row>
    <row r="1596" spans="1:17" ht="13.5" customHeight="1">
      <c r="A1596" s="481"/>
      <c r="B1596" s="481"/>
      <c r="C1596" s="481"/>
      <c r="D1596" s="481"/>
      <c r="E1596" s="481"/>
      <c r="F1596" s="339"/>
      <c r="G1596" s="340" t="str">
        <f>IF(ISNUMBER(E1596),E1596/'Bulk DivVar Analysis'!$C$114,"")</f>
        <v/>
      </c>
      <c r="H1596" s="338" t="str">
        <f>IF(ISNUMBER(E1596), IF(G1596&gt;'Bulk DivVar Analysis'!$D$116,"Pass","Fail"),"")</f>
        <v/>
      </c>
      <c r="I1596" s="338" t="str">
        <f t="shared" si="26"/>
        <v/>
      </c>
      <c r="J1596" s="339"/>
      <c r="K1596" s="339"/>
      <c r="L1596" s="339"/>
      <c r="M1596" s="339"/>
      <c r="N1596" s="339"/>
      <c r="O1596" s="339"/>
      <c r="P1596" s="339"/>
      <c r="Q1596" s="339"/>
    </row>
    <row r="1597" spans="1:17" ht="13.5" customHeight="1">
      <c r="A1597" s="481"/>
      <c r="B1597" s="481"/>
      <c r="C1597" s="481"/>
      <c r="D1597" s="481"/>
      <c r="E1597" s="481"/>
      <c r="F1597" s="339"/>
      <c r="G1597" s="340" t="str">
        <f>IF(ISNUMBER(E1597),E1597/'Bulk DivVar Analysis'!$C$114,"")</f>
        <v/>
      </c>
      <c r="H1597" s="338" t="str">
        <f>IF(ISNUMBER(E1597), IF(G1597&gt;'Bulk DivVar Analysis'!$D$116,"Pass","Fail"),"")</f>
        <v/>
      </c>
      <c r="I1597" s="338" t="str">
        <f t="shared" si="26"/>
        <v/>
      </c>
      <c r="J1597" s="339"/>
      <c r="K1597" s="339"/>
      <c r="L1597" s="339"/>
      <c r="M1597" s="339"/>
      <c r="N1597" s="339"/>
      <c r="O1597" s="339"/>
      <c r="P1597" s="339"/>
      <c r="Q1597" s="339"/>
    </row>
    <row r="1598" spans="1:17" ht="13.5" customHeight="1">
      <c r="A1598" s="481"/>
      <c r="B1598" s="481"/>
      <c r="C1598" s="481"/>
      <c r="D1598" s="481"/>
      <c r="E1598" s="481"/>
      <c r="F1598" s="339"/>
      <c r="G1598" s="340" t="str">
        <f>IF(ISNUMBER(E1598),E1598/'Bulk DivVar Analysis'!$C$114,"")</f>
        <v/>
      </c>
      <c r="H1598" s="338" t="str">
        <f>IF(ISNUMBER(E1598), IF(G1598&gt;'Bulk DivVar Analysis'!$D$116,"Pass","Fail"),"")</f>
        <v/>
      </c>
      <c r="I1598" s="338" t="str">
        <f t="shared" si="26"/>
        <v/>
      </c>
      <c r="J1598" s="339"/>
      <c r="K1598" s="339"/>
      <c r="L1598" s="339"/>
      <c r="M1598" s="339"/>
      <c r="N1598" s="339"/>
      <c r="O1598" s="339"/>
      <c r="P1598" s="339"/>
      <c r="Q1598" s="339"/>
    </row>
    <row r="1599" spans="1:17" ht="13.5" customHeight="1">
      <c r="A1599" s="481"/>
      <c r="B1599" s="481"/>
      <c r="C1599" s="481"/>
      <c r="D1599" s="481"/>
      <c r="E1599" s="481"/>
      <c r="F1599" s="339"/>
      <c r="G1599" s="340" t="str">
        <f>IF(ISNUMBER(E1599),E1599/'Bulk DivVar Analysis'!$C$114,"")</f>
        <v/>
      </c>
      <c r="H1599" s="338" t="str">
        <f>IF(ISNUMBER(E1599), IF(G1599&gt;'Bulk DivVar Analysis'!$D$116,"Pass","Fail"),"")</f>
        <v/>
      </c>
      <c r="I1599" s="338" t="str">
        <f t="shared" si="26"/>
        <v/>
      </c>
      <c r="J1599" s="339"/>
      <c r="K1599" s="339"/>
      <c r="L1599" s="339"/>
      <c r="M1599" s="339"/>
      <c r="N1599" s="339"/>
      <c r="O1599" s="339"/>
      <c r="P1599" s="339"/>
      <c r="Q1599" s="339"/>
    </row>
    <row r="1600" spans="1:17" ht="13.5" customHeight="1">
      <c r="A1600" s="481"/>
      <c r="B1600" s="481"/>
      <c r="C1600" s="481"/>
      <c r="D1600" s="481"/>
      <c r="E1600" s="481"/>
      <c r="F1600" s="339"/>
      <c r="G1600" s="340" t="str">
        <f>IF(ISNUMBER(E1600),E1600/'Bulk DivVar Analysis'!$C$114,"")</f>
        <v/>
      </c>
      <c r="H1600" s="338" t="str">
        <f>IF(ISNUMBER(E1600), IF(G1600&gt;'Bulk DivVar Analysis'!$D$116,"Pass","Fail"),"")</f>
        <v/>
      </c>
      <c r="I1600" s="338" t="str">
        <f t="shared" si="26"/>
        <v/>
      </c>
      <c r="J1600" s="339"/>
      <c r="K1600" s="339"/>
      <c r="L1600" s="339"/>
      <c r="M1600" s="339"/>
      <c r="N1600" s="339"/>
      <c r="O1600" s="339"/>
      <c r="P1600" s="339"/>
      <c r="Q1600" s="339"/>
    </row>
    <row r="1601" spans="1:17" ht="13.5" customHeight="1">
      <c r="A1601" s="481"/>
      <c r="B1601" s="481"/>
      <c r="C1601" s="481"/>
      <c r="D1601" s="481"/>
      <c r="E1601" s="481"/>
      <c r="F1601" s="339"/>
      <c r="G1601" s="340" t="str">
        <f>IF(ISNUMBER(E1601),E1601/'Bulk DivVar Analysis'!$C$114,"")</f>
        <v/>
      </c>
      <c r="H1601" s="338" t="str">
        <f>IF(ISNUMBER(E1601), IF(G1601&gt;'Bulk DivVar Analysis'!$D$116,"Pass","Fail"),"")</f>
        <v/>
      </c>
      <c r="I1601" s="338" t="str">
        <f t="shared" si="26"/>
        <v/>
      </c>
      <c r="J1601" s="339"/>
      <c r="K1601" s="339"/>
      <c r="L1601" s="339"/>
      <c r="M1601" s="339"/>
      <c r="N1601" s="339"/>
      <c r="O1601" s="339"/>
      <c r="P1601" s="339"/>
      <c r="Q1601" s="339"/>
    </row>
    <row r="1602" spans="1:17" ht="13.5" customHeight="1">
      <c r="A1602" s="481"/>
      <c r="B1602" s="481"/>
      <c r="C1602" s="481"/>
      <c r="D1602" s="481"/>
      <c r="E1602" s="481"/>
      <c r="F1602" s="339"/>
      <c r="G1602" s="340" t="str">
        <f>IF(ISNUMBER(E1602),E1602/'Bulk DivVar Analysis'!$C$114,"")</f>
        <v/>
      </c>
      <c r="H1602" s="338" t="str">
        <f>IF(ISNUMBER(E1602), IF(G1602&gt;'Bulk DivVar Analysis'!$D$116,"Pass","Fail"),"")</f>
        <v/>
      </c>
      <c r="I1602" s="338" t="str">
        <f t="shared" si="26"/>
        <v/>
      </c>
      <c r="J1602" s="339"/>
      <c r="K1602" s="339"/>
      <c r="L1602" s="339"/>
      <c r="M1602" s="339"/>
      <c r="N1602" s="339"/>
      <c r="O1602" s="339"/>
      <c r="P1602" s="339"/>
      <c r="Q1602" s="339"/>
    </row>
    <row r="1603" spans="1:17" ht="13.5" customHeight="1">
      <c r="A1603" s="481"/>
      <c r="B1603" s="481"/>
      <c r="C1603" s="481"/>
      <c r="D1603" s="481"/>
      <c r="E1603" s="481"/>
      <c r="F1603" s="339"/>
      <c r="G1603" s="340" t="str">
        <f>IF(ISNUMBER(E1603),E1603/'Bulk DivVar Analysis'!$C$114,"")</f>
        <v/>
      </c>
      <c r="H1603" s="338" t="str">
        <f>IF(ISNUMBER(E1603), IF(G1603&gt;'Bulk DivVar Analysis'!$D$116,"Pass","Fail"),"")</f>
        <v/>
      </c>
      <c r="I1603" s="338" t="str">
        <f t="shared" ref="I1603:I1666" si="27">_xlfn.TEXTJOIN("_",TRUE,B1603,C1603)</f>
        <v/>
      </c>
      <c r="J1603" s="339"/>
      <c r="K1603" s="339"/>
      <c r="L1603" s="339"/>
      <c r="M1603" s="339"/>
      <c r="N1603" s="339"/>
      <c r="O1603" s="339"/>
      <c r="P1603" s="339"/>
      <c r="Q1603" s="339"/>
    </row>
    <row r="1604" spans="1:17" ht="13.5" customHeight="1">
      <c r="A1604" s="481"/>
      <c r="B1604" s="481"/>
      <c r="C1604" s="481"/>
      <c r="D1604" s="481"/>
      <c r="E1604" s="481"/>
      <c r="F1604" s="339"/>
      <c r="G1604" s="340" t="str">
        <f>IF(ISNUMBER(E1604),E1604/'Bulk DivVar Analysis'!$C$114,"")</f>
        <v/>
      </c>
      <c r="H1604" s="338" t="str">
        <f>IF(ISNUMBER(E1604), IF(G1604&gt;'Bulk DivVar Analysis'!$D$116,"Pass","Fail"),"")</f>
        <v/>
      </c>
      <c r="I1604" s="338" t="str">
        <f t="shared" si="27"/>
        <v/>
      </c>
      <c r="J1604" s="339"/>
      <c r="K1604" s="339"/>
      <c r="L1604" s="339"/>
      <c r="M1604" s="339"/>
      <c r="N1604" s="339"/>
      <c r="O1604" s="339"/>
      <c r="P1604" s="339"/>
      <c r="Q1604" s="339"/>
    </row>
    <row r="1605" spans="1:17" ht="13.5" customHeight="1">
      <c r="A1605" s="481"/>
      <c r="B1605" s="481"/>
      <c r="C1605" s="481"/>
      <c r="D1605" s="481"/>
      <c r="E1605" s="481"/>
      <c r="F1605" s="339"/>
      <c r="G1605" s="340" t="str">
        <f>IF(ISNUMBER(E1605),E1605/'Bulk DivVar Analysis'!$C$114,"")</f>
        <v/>
      </c>
      <c r="H1605" s="338" t="str">
        <f>IF(ISNUMBER(E1605), IF(G1605&gt;'Bulk DivVar Analysis'!$D$116,"Pass","Fail"),"")</f>
        <v/>
      </c>
      <c r="I1605" s="338" t="str">
        <f t="shared" si="27"/>
        <v/>
      </c>
      <c r="J1605" s="339"/>
      <c r="K1605" s="339"/>
      <c r="L1605" s="339"/>
      <c r="M1605" s="339"/>
      <c r="N1605" s="339"/>
      <c r="O1605" s="339"/>
      <c r="P1605" s="339"/>
      <c r="Q1605" s="339"/>
    </row>
    <row r="1606" spans="1:17" ht="13.5" customHeight="1">
      <c r="A1606" s="481"/>
      <c r="B1606" s="481"/>
      <c r="C1606" s="481"/>
      <c r="D1606" s="481"/>
      <c r="E1606" s="481"/>
      <c r="F1606" s="339"/>
      <c r="G1606" s="340" t="str">
        <f>IF(ISNUMBER(E1606),E1606/'Bulk DivVar Analysis'!$C$114,"")</f>
        <v/>
      </c>
      <c r="H1606" s="338" t="str">
        <f>IF(ISNUMBER(E1606), IF(G1606&gt;'Bulk DivVar Analysis'!$D$116,"Pass","Fail"),"")</f>
        <v/>
      </c>
      <c r="I1606" s="338" t="str">
        <f t="shared" si="27"/>
        <v/>
      </c>
      <c r="J1606" s="339"/>
      <c r="K1606" s="339"/>
      <c r="L1606" s="339"/>
      <c r="M1606" s="339"/>
      <c r="N1606" s="339"/>
      <c r="O1606" s="339"/>
      <c r="P1606" s="339"/>
      <c r="Q1606" s="339"/>
    </row>
    <row r="1607" spans="1:17" ht="13.5" customHeight="1">
      <c r="A1607" s="481"/>
      <c r="B1607" s="481"/>
      <c r="C1607" s="481"/>
      <c r="D1607" s="481"/>
      <c r="E1607" s="481"/>
      <c r="F1607" s="339"/>
      <c r="G1607" s="340" t="str">
        <f>IF(ISNUMBER(E1607),E1607/'Bulk DivVar Analysis'!$C$114,"")</f>
        <v/>
      </c>
      <c r="H1607" s="338" t="str">
        <f>IF(ISNUMBER(E1607), IF(G1607&gt;'Bulk DivVar Analysis'!$D$116,"Pass","Fail"),"")</f>
        <v/>
      </c>
      <c r="I1607" s="338" t="str">
        <f t="shared" si="27"/>
        <v/>
      </c>
      <c r="J1607" s="339"/>
      <c r="K1607" s="339"/>
      <c r="L1607" s="339"/>
      <c r="M1607" s="339"/>
      <c r="N1607" s="339"/>
      <c r="O1607" s="339"/>
      <c r="P1607" s="339"/>
      <c r="Q1607" s="339"/>
    </row>
    <row r="1608" spans="1:17" ht="13.5" customHeight="1">
      <c r="A1608" s="481"/>
      <c r="B1608" s="481"/>
      <c r="C1608" s="481"/>
      <c r="D1608" s="481"/>
      <c r="E1608" s="481"/>
      <c r="F1608" s="339"/>
      <c r="G1608" s="340" t="str">
        <f>IF(ISNUMBER(E1608),E1608/'Bulk DivVar Analysis'!$C$114,"")</f>
        <v/>
      </c>
      <c r="H1608" s="338" t="str">
        <f>IF(ISNUMBER(E1608), IF(G1608&gt;'Bulk DivVar Analysis'!$D$116,"Pass","Fail"),"")</f>
        <v/>
      </c>
      <c r="I1608" s="338" t="str">
        <f t="shared" si="27"/>
        <v/>
      </c>
      <c r="J1608" s="339"/>
      <c r="K1608" s="339"/>
      <c r="L1608" s="339"/>
      <c r="M1608" s="339"/>
      <c r="N1608" s="339"/>
      <c r="O1608" s="339"/>
      <c r="P1608" s="339"/>
      <c r="Q1608" s="339"/>
    </row>
    <row r="1609" spans="1:17" ht="13.5" customHeight="1">
      <c r="A1609" s="481"/>
      <c r="B1609" s="481"/>
      <c r="C1609" s="481"/>
      <c r="D1609" s="481"/>
      <c r="E1609" s="481"/>
      <c r="F1609" s="339"/>
      <c r="G1609" s="340" t="str">
        <f>IF(ISNUMBER(E1609),E1609/'Bulk DivVar Analysis'!$C$114,"")</f>
        <v/>
      </c>
      <c r="H1609" s="338" t="str">
        <f>IF(ISNUMBER(E1609), IF(G1609&gt;'Bulk DivVar Analysis'!$D$116,"Pass","Fail"),"")</f>
        <v/>
      </c>
      <c r="I1609" s="338" t="str">
        <f t="shared" si="27"/>
        <v/>
      </c>
      <c r="J1609" s="339"/>
      <c r="K1609" s="339"/>
      <c r="L1609" s="339"/>
      <c r="M1609" s="339"/>
      <c r="N1609" s="339"/>
      <c r="O1609" s="339"/>
      <c r="P1609" s="339"/>
      <c r="Q1609" s="339"/>
    </row>
    <row r="1610" spans="1:17" ht="13.5" customHeight="1">
      <c r="A1610" s="481"/>
      <c r="B1610" s="481"/>
      <c r="C1610" s="481"/>
      <c r="D1610" s="481"/>
      <c r="E1610" s="481"/>
      <c r="F1610" s="339"/>
      <c r="G1610" s="340" t="str">
        <f>IF(ISNUMBER(E1610),E1610/'Bulk DivVar Analysis'!$C$114,"")</f>
        <v/>
      </c>
      <c r="H1610" s="338" t="str">
        <f>IF(ISNUMBER(E1610), IF(G1610&gt;'Bulk DivVar Analysis'!$D$116,"Pass","Fail"),"")</f>
        <v/>
      </c>
      <c r="I1610" s="338" t="str">
        <f t="shared" si="27"/>
        <v/>
      </c>
      <c r="J1610" s="339"/>
      <c r="K1610" s="339"/>
      <c r="L1610" s="339"/>
      <c r="M1610" s="339"/>
      <c r="N1610" s="339"/>
      <c r="O1610" s="339"/>
      <c r="P1610" s="339"/>
      <c r="Q1610" s="339"/>
    </row>
    <row r="1611" spans="1:17" ht="13.5" customHeight="1">
      <c r="A1611" s="481"/>
      <c r="B1611" s="481"/>
      <c r="C1611" s="481"/>
      <c r="D1611" s="481"/>
      <c r="E1611" s="481"/>
      <c r="F1611" s="339"/>
      <c r="G1611" s="340" t="str">
        <f>IF(ISNUMBER(E1611),E1611/'Bulk DivVar Analysis'!$C$114,"")</f>
        <v/>
      </c>
      <c r="H1611" s="338" t="str">
        <f>IF(ISNUMBER(E1611), IF(G1611&gt;'Bulk DivVar Analysis'!$D$116,"Pass","Fail"),"")</f>
        <v/>
      </c>
      <c r="I1611" s="338" t="str">
        <f t="shared" si="27"/>
        <v/>
      </c>
      <c r="J1611" s="339"/>
      <c r="K1611" s="339"/>
      <c r="L1611" s="339"/>
      <c r="M1611" s="339"/>
      <c r="N1611" s="339"/>
      <c r="O1611" s="339"/>
      <c r="P1611" s="339"/>
      <c r="Q1611" s="339"/>
    </row>
    <row r="1612" spans="1:17" ht="13.5" customHeight="1">
      <c r="A1612" s="481"/>
      <c r="B1612" s="481"/>
      <c r="C1612" s="481"/>
      <c r="D1612" s="481"/>
      <c r="E1612" s="481"/>
      <c r="F1612" s="339"/>
      <c r="G1612" s="340" t="str">
        <f>IF(ISNUMBER(E1612),E1612/'Bulk DivVar Analysis'!$C$114,"")</f>
        <v/>
      </c>
      <c r="H1612" s="338" t="str">
        <f>IF(ISNUMBER(E1612), IF(G1612&gt;'Bulk DivVar Analysis'!$D$116,"Pass","Fail"),"")</f>
        <v/>
      </c>
      <c r="I1612" s="338" t="str">
        <f t="shared" si="27"/>
        <v/>
      </c>
      <c r="J1612" s="339"/>
      <c r="K1612" s="339"/>
      <c r="L1612" s="339"/>
      <c r="M1612" s="339"/>
      <c r="N1612" s="339"/>
      <c r="O1612" s="339"/>
      <c r="P1612" s="339"/>
      <c r="Q1612" s="339"/>
    </row>
    <row r="1613" spans="1:17" ht="13.5" customHeight="1">
      <c r="A1613" s="481"/>
      <c r="B1613" s="481"/>
      <c r="C1613" s="481"/>
      <c r="D1613" s="481"/>
      <c r="E1613" s="481"/>
      <c r="F1613" s="339"/>
      <c r="G1613" s="340" t="str">
        <f>IF(ISNUMBER(E1613),E1613/'Bulk DivVar Analysis'!$C$114,"")</f>
        <v/>
      </c>
      <c r="H1613" s="338" t="str">
        <f>IF(ISNUMBER(E1613), IF(G1613&gt;'Bulk DivVar Analysis'!$D$116,"Pass","Fail"),"")</f>
        <v/>
      </c>
      <c r="I1613" s="338" t="str">
        <f t="shared" si="27"/>
        <v/>
      </c>
      <c r="J1613" s="339"/>
      <c r="K1613" s="339"/>
      <c r="L1613" s="339"/>
      <c r="M1613" s="339"/>
      <c r="N1613" s="339"/>
      <c r="O1613" s="339"/>
      <c r="P1613" s="339"/>
      <c r="Q1613" s="339"/>
    </row>
    <row r="1614" spans="1:17" ht="13.5" customHeight="1">
      <c r="A1614" s="481"/>
      <c r="B1614" s="481"/>
      <c r="C1614" s="481"/>
      <c r="D1614" s="481"/>
      <c r="E1614" s="481"/>
      <c r="F1614" s="339"/>
      <c r="G1614" s="340" t="str">
        <f>IF(ISNUMBER(E1614),E1614/'Bulk DivVar Analysis'!$C$114,"")</f>
        <v/>
      </c>
      <c r="H1614" s="338" t="str">
        <f>IF(ISNUMBER(E1614), IF(G1614&gt;'Bulk DivVar Analysis'!$D$116,"Pass","Fail"),"")</f>
        <v/>
      </c>
      <c r="I1614" s="338" t="str">
        <f t="shared" si="27"/>
        <v/>
      </c>
      <c r="J1614" s="339"/>
      <c r="K1614" s="339"/>
      <c r="L1614" s="339"/>
      <c r="M1614" s="339"/>
      <c r="N1614" s="339"/>
      <c r="O1614" s="339"/>
      <c r="P1614" s="339"/>
      <c r="Q1614" s="339"/>
    </row>
    <row r="1615" spans="1:17" ht="13.5" customHeight="1">
      <c r="A1615" s="481"/>
      <c r="B1615" s="481"/>
      <c r="C1615" s="481"/>
      <c r="D1615" s="481"/>
      <c r="E1615" s="481"/>
      <c r="F1615" s="339"/>
      <c r="G1615" s="340" t="str">
        <f>IF(ISNUMBER(E1615),E1615/'Bulk DivVar Analysis'!$C$114,"")</f>
        <v/>
      </c>
      <c r="H1615" s="338" t="str">
        <f>IF(ISNUMBER(E1615), IF(G1615&gt;'Bulk DivVar Analysis'!$D$116,"Pass","Fail"),"")</f>
        <v/>
      </c>
      <c r="I1615" s="338" t="str">
        <f t="shared" si="27"/>
        <v/>
      </c>
      <c r="J1615" s="339"/>
      <c r="K1615" s="339"/>
      <c r="L1615" s="339"/>
      <c r="M1615" s="339"/>
      <c r="N1615" s="339"/>
      <c r="O1615" s="339"/>
      <c r="P1615" s="339"/>
      <c r="Q1615" s="339"/>
    </row>
    <row r="1616" spans="1:17" ht="13.5" customHeight="1">
      <c r="A1616" s="481"/>
      <c r="B1616" s="481"/>
      <c r="C1616" s="481"/>
      <c r="D1616" s="481"/>
      <c r="E1616" s="481"/>
      <c r="F1616" s="339"/>
      <c r="G1616" s="340" t="str">
        <f>IF(ISNUMBER(E1616),E1616/'Bulk DivVar Analysis'!$C$114,"")</f>
        <v/>
      </c>
      <c r="H1616" s="338" t="str">
        <f>IF(ISNUMBER(E1616), IF(G1616&gt;'Bulk DivVar Analysis'!$D$116,"Pass","Fail"),"")</f>
        <v/>
      </c>
      <c r="I1616" s="338" t="str">
        <f t="shared" si="27"/>
        <v/>
      </c>
      <c r="J1616" s="339"/>
      <c r="K1616" s="339"/>
      <c r="L1616" s="339"/>
      <c r="M1616" s="339"/>
      <c r="N1616" s="339"/>
      <c r="O1616" s="339"/>
      <c r="P1616" s="339"/>
      <c r="Q1616" s="339"/>
    </row>
    <row r="1617" spans="1:17" ht="13.5" customHeight="1">
      <c r="A1617" s="481"/>
      <c r="B1617" s="481"/>
      <c r="C1617" s="481"/>
      <c r="D1617" s="481"/>
      <c r="E1617" s="481"/>
      <c r="F1617" s="339"/>
      <c r="G1617" s="340" t="str">
        <f>IF(ISNUMBER(E1617),E1617/'Bulk DivVar Analysis'!$C$114,"")</f>
        <v/>
      </c>
      <c r="H1617" s="338" t="str">
        <f>IF(ISNUMBER(E1617), IF(G1617&gt;'Bulk DivVar Analysis'!$D$116,"Pass","Fail"),"")</f>
        <v/>
      </c>
      <c r="I1617" s="338" t="str">
        <f t="shared" si="27"/>
        <v/>
      </c>
      <c r="J1617" s="339"/>
      <c r="K1617" s="339"/>
      <c r="L1617" s="339"/>
      <c r="M1617" s="339"/>
      <c r="N1617" s="339"/>
      <c r="O1617" s="339"/>
      <c r="P1617" s="339"/>
      <c r="Q1617" s="339"/>
    </row>
    <row r="1618" spans="1:17" ht="13.5" customHeight="1">
      <c r="A1618" s="481"/>
      <c r="B1618" s="481"/>
      <c r="C1618" s="481"/>
      <c r="D1618" s="481"/>
      <c r="E1618" s="481"/>
      <c r="F1618" s="339"/>
      <c r="G1618" s="340" t="str">
        <f>IF(ISNUMBER(E1618),E1618/'Bulk DivVar Analysis'!$C$114,"")</f>
        <v/>
      </c>
      <c r="H1618" s="338" t="str">
        <f>IF(ISNUMBER(E1618), IF(G1618&gt;'Bulk DivVar Analysis'!$D$116,"Pass","Fail"),"")</f>
        <v/>
      </c>
      <c r="I1618" s="338" t="str">
        <f t="shared" si="27"/>
        <v/>
      </c>
      <c r="J1618" s="339"/>
      <c r="K1618" s="339"/>
      <c r="L1618" s="339"/>
      <c r="M1618" s="339"/>
      <c r="N1618" s="339"/>
      <c r="O1618" s="339"/>
      <c r="P1618" s="339"/>
      <c r="Q1618" s="339"/>
    </row>
    <row r="1619" spans="1:17" ht="13.5" customHeight="1">
      <c r="A1619" s="481"/>
      <c r="B1619" s="481"/>
      <c r="C1619" s="481"/>
      <c r="D1619" s="481"/>
      <c r="E1619" s="481"/>
      <c r="F1619" s="339"/>
      <c r="G1619" s="340" t="str">
        <f>IF(ISNUMBER(E1619),E1619/'Bulk DivVar Analysis'!$C$114,"")</f>
        <v/>
      </c>
      <c r="H1619" s="338" t="str">
        <f>IF(ISNUMBER(E1619), IF(G1619&gt;'Bulk DivVar Analysis'!$D$116,"Pass","Fail"),"")</f>
        <v/>
      </c>
      <c r="I1619" s="338" t="str">
        <f t="shared" si="27"/>
        <v/>
      </c>
      <c r="J1619" s="339"/>
      <c r="K1619" s="339"/>
      <c r="L1619" s="339"/>
      <c r="M1619" s="339"/>
      <c r="N1619" s="339"/>
      <c r="O1619" s="339"/>
      <c r="P1619" s="339"/>
      <c r="Q1619" s="339"/>
    </row>
    <row r="1620" spans="1:17" ht="13.5" customHeight="1">
      <c r="A1620" s="481"/>
      <c r="B1620" s="481"/>
      <c r="C1620" s="481"/>
      <c r="D1620" s="481"/>
      <c r="E1620" s="481"/>
      <c r="F1620" s="339"/>
      <c r="G1620" s="340" t="str">
        <f>IF(ISNUMBER(E1620),E1620/'Bulk DivVar Analysis'!$C$114,"")</f>
        <v/>
      </c>
      <c r="H1620" s="338" t="str">
        <f>IF(ISNUMBER(E1620), IF(G1620&gt;'Bulk DivVar Analysis'!$D$116,"Pass","Fail"),"")</f>
        <v/>
      </c>
      <c r="I1620" s="338" t="str">
        <f t="shared" si="27"/>
        <v/>
      </c>
      <c r="J1620" s="339"/>
      <c r="K1620" s="339"/>
      <c r="L1620" s="339"/>
      <c r="M1620" s="339"/>
      <c r="N1620" s="339"/>
      <c r="O1620" s="339"/>
      <c r="P1620" s="339"/>
      <c r="Q1620" s="339"/>
    </row>
    <row r="1621" spans="1:17" ht="13.5" customHeight="1">
      <c r="A1621" s="481"/>
      <c r="B1621" s="481"/>
      <c r="C1621" s="481"/>
      <c r="D1621" s="481"/>
      <c r="E1621" s="481"/>
      <c r="F1621" s="339"/>
      <c r="G1621" s="340" t="str">
        <f>IF(ISNUMBER(E1621),E1621/'Bulk DivVar Analysis'!$C$114,"")</f>
        <v/>
      </c>
      <c r="H1621" s="338" t="str">
        <f>IF(ISNUMBER(E1621), IF(G1621&gt;'Bulk DivVar Analysis'!$D$116,"Pass","Fail"),"")</f>
        <v/>
      </c>
      <c r="I1621" s="338" t="str">
        <f t="shared" si="27"/>
        <v/>
      </c>
      <c r="J1621" s="339"/>
      <c r="K1621" s="339"/>
      <c r="L1621" s="339"/>
      <c r="M1621" s="339"/>
      <c r="N1621" s="339"/>
      <c r="O1621" s="339"/>
      <c r="P1621" s="339"/>
      <c r="Q1621" s="339"/>
    </row>
    <row r="1622" spans="1:17" ht="13.5" customHeight="1">
      <c r="A1622" s="481"/>
      <c r="B1622" s="481"/>
      <c r="C1622" s="481"/>
      <c r="D1622" s="481"/>
      <c r="E1622" s="481"/>
      <c r="F1622" s="339"/>
      <c r="G1622" s="340" t="str">
        <f>IF(ISNUMBER(E1622),E1622/'Bulk DivVar Analysis'!$C$114,"")</f>
        <v/>
      </c>
      <c r="H1622" s="338" t="str">
        <f>IF(ISNUMBER(E1622), IF(G1622&gt;'Bulk DivVar Analysis'!$D$116,"Pass","Fail"),"")</f>
        <v/>
      </c>
      <c r="I1622" s="338" t="str">
        <f t="shared" si="27"/>
        <v/>
      </c>
      <c r="J1622" s="339"/>
      <c r="K1622" s="339"/>
      <c r="L1622" s="339"/>
      <c r="M1622" s="339"/>
      <c r="N1622" s="339"/>
      <c r="O1622" s="339"/>
      <c r="P1622" s="339"/>
      <c r="Q1622" s="339"/>
    </row>
    <row r="1623" spans="1:17" ht="13.5" customHeight="1">
      <c r="A1623" s="481"/>
      <c r="B1623" s="481"/>
      <c r="C1623" s="481"/>
      <c r="D1623" s="481"/>
      <c r="E1623" s="481"/>
      <c r="F1623" s="339"/>
      <c r="G1623" s="340" t="str">
        <f>IF(ISNUMBER(E1623),E1623/'Bulk DivVar Analysis'!$C$114,"")</f>
        <v/>
      </c>
      <c r="H1623" s="338" t="str">
        <f>IF(ISNUMBER(E1623), IF(G1623&gt;'Bulk DivVar Analysis'!$D$116,"Pass","Fail"),"")</f>
        <v/>
      </c>
      <c r="I1623" s="338" t="str">
        <f t="shared" si="27"/>
        <v/>
      </c>
      <c r="J1623" s="339"/>
      <c r="K1623" s="339"/>
      <c r="L1623" s="339"/>
      <c r="M1623" s="339"/>
      <c r="N1623" s="339"/>
      <c r="O1623" s="339"/>
      <c r="P1623" s="339"/>
      <c r="Q1623" s="339"/>
    </row>
    <row r="1624" spans="1:17" ht="13.5" customHeight="1">
      <c r="A1624" s="481"/>
      <c r="B1624" s="481"/>
      <c r="C1624" s="481"/>
      <c r="D1624" s="481"/>
      <c r="E1624" s="481"/>
      <c r="F1624" s="339"/>
      <c r="G1624" s="340" t="str">
        <f>IF(ISNUMBER(E1624),E1624/'Bulk DivVar Analysis'!$C$114,"")</f>
        <v/>
      </c>
      <c r="H1624" s="338" t="str">
        <f>IF(ISNUMBER(E1624), IF(G1624&gt;'Bulk DivVar Analysis'!$D$116,"Pass","Fail"),"")</f>
        <v/>
      </c>
      <c r="I1624" s="338" t="str">
        <f t="shared" si="27"/>
        <v/>
      </c>
      <c r="J1624" s="339"/>
      <c r="K1624" s="339"/>
      <c r="L1624" s="339"/>
      <c r="M1624" s="339"/>
      <c r="N1624" s="339"/>
      <c r="O1624" s="339"/>
      <c r="P1624" s="339"/>
      <c r="Q1624" s="339"/>
    </row>
    <row r="1625" spans="1:17" ht="13.5" customHeight="1">
      <c r="A1625" s="481"/>
      <c r="B1625" s="481"/>
      <c r="C1625" s="481"/>
      <c r="D1625" s="481"/>
      <c r="E1625" s="481"/>
      <c r="F1625" s="339"/>
      <c r="G1625" s="340" t="str">
        <f>IF(ISNUMBER(E1625),E1625/'Bulk DivVar Analysis'!$C$114,"")</f>
        <v/>
      </c>
      <c r="H1625" s="338" t="str">
        <f>IF(ISNUMBER(E1625), IF(G1625&gt;'Bulk DivVar Analysis'!$D$116,"Pass","Fail"),"")</f>
        <v/>
      </c>
      <c r="I1625" s="338" t="str">
        <f t="shared" si="27"/>
        <v/>
      </c>
      <c r="J1625" s="339"/>
      <c r="K1625" s="339"/>
      <c r="L1625" s="339"/>
      <c r="M1625" s="339"/>
      <c r="N1625" s="339"/>
      <c r="O1625" s="339"/>
      <c r="P1625" s="339"/>
      <c r="Q1625" s="339"/>
    </row>
    <row r="1626" spans="1:17" ht="13.5" customHeight="1">
      <c r="A1626" s="481"/>
      <c r="B1626" s="481"/>
      <c r="C1626" s="481"/>
      <c r="D1626" s="481"/>
      <c r="E1626" s="481"/>
      <c r="F1626" s="339"/>
      <c r="G1626" s="340" t="str">
        <f>IF(ISNUMBER(E1626),E1626/'Bulk DivVar Analysis'!$C$114,"")</f>
        <v/>
      </c>
      <c r="H1626" s="338" t="str">
        <f>IF(ISNUMBER(E1626), IF(G1626&gt;'Bulk DivVar Analysis'!$D$116,"Pass","Fail"),"")</f>
        <v/>
      </c>
      <c r="I1626" s="338" t="str">
        <f t="shared" si="27"/>
        <v/>
      </c>
      <c r="J1626" s="339"/>
      <c r="K1626" s="339"/>
      <c r="L1626" s="339"/>
      <c r="M1626" s="339"/>
      <c r="N1626" s="339"/>
      <c r="O1626" s="339"/>
      <c r="P1626" s="339"/>
      <c r="Q1626" s="339"/>
    </row>
    <row r="1627" spans="1:17" ht="13.5" customHeight="1">
      <c r="A1627" s="481"/>
      <c r="B1627" s="481"/>
      <c r="C1627" s="481"/>
      <c r="D1627" s="481"/>
      <c r="E1627" s="481"/>
      <c r="F1627" s="339"/>
      <c r="G1627" s="340" t="str">
        <f>IF(ISNUMBER(E1627),E1627/'Bulk DivVar Analysis'!$C$114,"")</f>
        <v/>
      </c>
      <c r="H1627" s="338" t="str">
        <f>IF(ISNUMBER(E1627), IF(G1627&gt;'Bulk DivVar Analysis'!$D$116,"Pass","Fail"),"")</f>
        <v/>
      </c>
      <c r="I1627" s="338" t="str">
        <f t="shared" si="27"/>
        <v/>
      </c>
      <c r="J1627" s="339"/>
      <c r="K1627" s="339"/>
      <c r="L1627" s="339"/>
      <c r="M1627" s="339"/>
      <c r="N1627" s="339"/>
      <c r="O1627" s="339"/>
      <c r="P1627" s="339"/>
      <c r="Q1627" s="339"/>
    </row>
    <row r="1628" spans="1:17" ht="13.5" customHeight="1">
      <c r="A1628" s="481"/>
      <c r="B1628" s="481"/>
      <c r="C1628" s="481"/>
      <c r="D1628" s="481"/>
      <c r="E1628" s="481"/>
      <c r="F1628" s="339"/>
      <c r="G1628" s="340" t="str">
        <f>IF(ISNUMBER(E1628),E1628/'Bulk DivVar Analysis'!$C$114,"")</f>
        <v/>
      </c>
      <c r="H1628" s="338" t="str">
        <f>IF(ISNUMBER(E1628), IF(G1628&gt;'Bulk DivVar Analysis'!$D$116,"Pass","Fail"),"")</f>
        <v/>
      </c>
      <c r="I1628" s="338" t="str">
        <f t="shared" si="27"/>
        <v/>
      </c>
      <c r="J1628" s="339"/>
      <c r="K1628" s="339"/>
      <c r="L1628" s="339"/>
      <c r="M1628" s="339"/>
      <c r="N1628" s="339"/>
      <c r="O1628" s="339"/>
      <c r="P1628" s="339"/>
      <c r="Q1628" s="339"/>
    </row>
    <row r="1629" spans="1:17" ht="13.5" customHeight="1">
      <c r="A1629" s="481"/>
      <c r="B1629" s="481"/>
      <c r="C1629" s="481"/>
      <c r="D1629" s="481"/>
      <c r="E1629" s="481"/>
      <c r="F1629" s="339"/>
      <c r="G1629" s="340" t="str">
        <f>IF(ISNUMBER(E1629),E1629/'Bulk DivVar Analysis'!$C$114,"")</f>
        <v/>
      </c>
      <c r="H1629" s="338" t="str">
        <f>IF(ISNUMBER(E1629), IF(G1629&gt;'Bulk DivVar Analysis'!$D$116,"Pass","Fail"),"")</f>
        <v/>
      </c>
      <c r="I1629" s="338" t="str">
        <f t="shared" si="27"/>
        <v/>
      </c>
      <c r="J1629" s="339"/>
      <c r="K1629" s="339"/>
      <c r="L1629" s="339"/>
      <c r="M1629" s="339"/>
      <c r="N1629" s="339"/>
      <c r="O1629" s="339"/>
      <c r="P1629" s="339"/>
      <c r="Q1629" s="339"/>
    </row>
    <row r="1630" spans="1:17" ht="13.5" customHeight="1">
      <c r="A1630" s="481"/>
      <c r="B1630" s="481"/>
      <c r="C1630" s="481"/>
      <c r="D1630" s="481"/>
      <c r="E1630" s="481"/>
      <c r="F1630" s="339"/>
      <c r="G1630" s="340" t="str">
        <f>IF(ISNUMBER(E1630),E1630/'Bulk DivVar Analysis'!$C$114,"")</f>
        <v/>
      </c>
      <c r="H1630" s="338" t="str">
        <f>IF(ISNUMBER(E1630), IF(G1630&gt;'Bulk DivVar Analysis'!$D$116,"Pass","Fail"),"")</f>
        <v/>
      </c>
      <c r="I1630" s="338" t="str">
        <f t="shared" si="27"/>
        <v/>
      </c>
      <c r="J1630" s="339"/>
      <c r="K1630" s="339"/>
      <c r="L1630" s="339"/>
      <c r="M1630" s="339"/>
      <c r="N1630" s="339"/>
      <c r="O1630" s="339"/>
      <c r="P1630" s="339"/>
      <c r="Q1630" s="339"/>
    </row>
    <row r="1631" spans="1:17" ht="13.5" customHeight="1">
      <c r="A1631" s="481"/>
      <c r="B1631" s="481"/>
      <c r="C1631" s="481"/>
      <c r="D1631" s="481"/>
      <c r="E1631" s="481"/>
      <c r="F1631" s="339"/>
      <c r="G1631" s="340" t="str">
        <f>IF(ISNUMBER(E1631),E1631/'Bulk DivVar Analysis'!$C$114,"")</f>
        <v/>
      </c>
      <c r="H1631" s="338" t="str">
        <f>IF(ISNUMBER(E1631), IF(G1631&gt;'Bulk DivVar Analysis'!$D$116,"Pass","Fail"),"")</f>
        <v/>
      </c>
      <c r="I1631" s="338" t="str">
        <f t="shared" si="27"/>
        <v/>
      </c>
      <c r="J1631" s="339"/>
      <c r="K1631" s="339"/>
      <c r="L1631" s="339"/>
      <c r="M1631" s="339"/>
      <c r="N1631" s="339"/>
      <c r="O1631" s="339"/>
      <c r="P1631" s="339"/>
      <c r="Q1631" s="339"/>
    </row>
    <row r="1632" spans="1:17" ht="13.5" customHeight="1">
      <c r="A1632" s="481"/>
      <c r="B1632" s="481"/>
      <c r="C1632" s="481"/>
      <c r="D1632" s="481"/>
      <c r="E1632" s="481"/>
      <c r="F1632" s="339"/>
      <c r="G1632" s="340" t="str">
        <f>IF(ISNUMBER(E1632),E1632/'Bulk DivVar Analysis'!$C$114,"")</f>
        <v/>
      </c>
      <c r="H1632" s="338" t="str">
        <f>IF(ISNUMBER(E1632), IF(G1632&gt;'Bulk DivVar Analysis'!$D$116,"Pass","Fail"),"")</f>
        <v/>
      </c>
      <c r="I1632" s="338" t="str">
        <f t="shared" si="27"/>
        <v/>
      </c>
      <c r="J1632" s="339"/>
      <c r="K1632" s="339"/>
      <c r="L1632" s="339"/>
      <c r="M1632" s="339"/>
      <c r="N1632" s="339"/>
      <c r="O1632" s="339"/>
      <c r="P1632" s="339"/>
      <c r="Q1632" s="339"/>
    </row>
    <row r="1633" spans="1:17" ht="13.5" customHeight="1">
      <c r="A1633" s="481"/>
      <c r="B1633" s="481"/>
      <c r="C1633" s="481"/>
      <c r="D1633" s="481"/>
      <c r="E1633" s="481"/>
      <c r="F1633" s="339"/>
      <c r="G1633" s="340" t="str">
        <f>IF(ISNUMBER(E1633),E1633/'Bulk DivVar Analysis'!$C$114,"")</f>
        <v/>
      </c>
      <c r="H1633" s="338" t="str">
        <f>IF(ISNUMBER(E1633), IF(G1633&gt;'Bulk DivVar Analysis'!$D$116,"Pass","Fail"),"")</f>
        <v/>
      </c>
      <c r="I1633" s="338" t="str">
        <f t="shared" si="27"/>
        <v/>
      </c>
      <c r="J1633" s="339"/>
      <c r="K1633" s="339"/>
      <c r="L1633" s="339"/>
      <c r="M1633" s="339"/>
      <c r="N1633" s="339"/>
      <c r="O1633" s="339"/>
      <c r="P1633" s="339"/>
      <c r="Q1633" s="339"/>
    </row>
    <row r="1634" spans="1:17" ht="13.5" customHeight="1">
      <c r="A1634" s="481"/>
      <c r="B1634" s="481"/>
      <c r="C1634" s="481"/>
      <c r="D1634" s="481"/>
      <c r="E1634" s="481"/>
      <c r="F1634" s="339"/>
      <c r="G1634" s="340" t="str">
        <f>IF(ISNUMBER(E1634),E1634/'Bulk DivVar Analysis'!$C$114,"")</f>
        <v/>
      </c>
      <c r="H1634" s="338" t="str">
        <f>IF(ISNUMBER(E1634), IF(G1634&gt;'Bulk DivVar Analysis'!$D$116,"Pass","Fail"),"")</f>
        <v/>
      </c>
      <c r="I1634" s="338" t="str">
        <f t="shared" si="27"/>
        <v/>
      </c>
      <c r="J1634" s="339"/>
      <c r="K1634" s="339"/>
      <c r="L1634" s="339"/>
      <c r="M1634" s="339"/>
      <c r="N1634" s="339"/>
      <c r="O1634" s="339"/>
      <c r="P1634" s="339"/>
      <c r="Q1634" s="339"/>
    </row>
    <row r="1635" spans="1:17" ht="13.5" customHeight="1">
      <c r="A1635" s="481"/>
      <c r="B1635" s="481"/>
      <c r="C1635" s="481"/>
      <c r="D1635" s="481"/>
      <c r="E1635" s="481"/>
      <c r="F1635" s="339"/>
      <c r="G1635" s="340" t="str">
        <f>IF(ISNUMBER(E1635),E1635/'Bulk DivVar Analysis'!$C$114,"")</f>
        <v/>
      </c>
      <c r="H1635" s="338" t="str">
        <f>IF(ISNUMBER(E1635), IF(G1635&gt;'Bulk DivVar Analysis'!$D$116,"Pass","Fail"),"")</f>
        <v/>
      </c>
      <c r="I1635" s="338" t="str">
        <f t="shared" si="27"/>
        <v/>
      </c>
      <c r="J1635" s="339"/>
      <c r="K1635" s="339"/>
      <c r="L1635" s="339"/>
      <c r="M1635" s="339"/>
      <c r="N1635" s="339"/>
      <c r="O1635" s="339"/>
      <c r="P1635" s="339"/>
      <c r="Q1635" s="339"/>
    </row>
    <row r="1636" spans="1:17" ht="13.5" customHeight="1">
      <c r="A1636" s="481"/>
      <c r="B1636" s="481"/>
      <c r="C1636" s="481"/>
      <c r="D1636" s="481"/>
      <c r="E1636" s="481"/>
      <c r="F1636" s="339"/>
      <c r="G1636" s="340" t="str">
        <f>IF(ISNUMBER(E1636),E1636/'Bulk DivVar Analysis'!$C$114,"")</f>
        <v/>
      </c>
      <c r="H1636" s="338" t="str">
        <f>IF(ISNUMBER(E1636), IF(G1636&gt;'Bulk DivVar Analysis'!$D$116,"Pass","Fail"),"")</f>
        <v/>
      </c>
      <c r="I1636" s="338" t="str">
        <f t="shared" si="27"/>
        <v/>
      </c>
      <c r="J1636" s="339"/>
      <c r="K1636" s="339"/>
      <c r="L1636" s="339"/>
      <c r="M1636" s="339"/>
      <c r="N1636" s="339"/>
      <c r="O1636" s="339"/>
      <c r="P1636" s="339"/>
      <c r="Q1636" s="339"/>
    </row>
    <row r="1637" spans="1:17" ht="13.5" customHeight="1">
      <c r="A1637" s="481"/>
      <c r="B1637" s="481"/>
      <c r="C1637" s="481"/>
      <c r="D1637" s="481"/>
      <c r="E1637" s="481"/>
      <c r="F1637" s="339"/>
      <c r="G1637" s="340" t="str">
        <f>IF(ISNUMBER(E1637),E1637/'Bulk DivVar Analysis'!$C$114,"")</f>
        <v/>
      </c>
      <c r="H1637" s="338" t="str">
        <f>IF(ISNUMBER(E1637), IF(G1637&gt;'Bulk DivVar Analysis'!$D$116,"Pass","Fail"),"")</f>
        <v/>
      </c>
      <c r="I1637" s="338" t="str">
        <f t="shared" si="27"/>
        <v/>
      </c>
      <c r="J1637" s="339"/>
      <c r="K1637" s="339"/>
      <c r="L1637" s="339"/>
      <c r="M1637" s="339"/>
      <c r="N1637" s="339"/>
      <c r="O1637" s="339"/>
      <c r="P1637" s="339"/>
      <c r="Q1637" s="339"/>
    </row>
    <row r="1638" spans="1:17" ht="13.5" customHeight="1">
      <c r="A1638" s="481"/>
      <c r="B1638" s="481"/>
      <c r="C1638" s="481"/>
      <c r="D1638" s="481"/>
      <c r="E1638" s="481"/>
      <c r="F1638" s="339"/>
      <c r="G1638" s="340" t="str">
        <f>IF(ISNUMBER(E1638),E1638/'Bulk DivVar Analysis'!$C$114,"")</f>
        <v/>
      </c>
      <c r="H1638" s="338" t="str">
        <f>IF(ISNUMBER(E1638), IF(G1638&gt;'Bulk DivVar Analysis'!$D$116,"Pass","Fail"),"")</f>
        <v/>
      </c>
      <c r="I1638" s="338" t="str">
        <f t="shared" si="27"/>
        <v/>
      </c>
      <c r="J1638" s="339"/>
      <c r="K1638" s="339"/>
      <c r="L1638" s="339"/>
      <c r="M1638" s="339"/>
      <c r="N1638" s="339"/>
      <c r="O1638" s="339"/>
      <c r="P1638" s="339"/>
      <c r="Q1638" s="339"/>
    </row>
    <row r="1639" spans="1:17" ht="13.5" customHeight="1">
      <c r="A1639" s="481"/>
      <c r="B1639" s="481"/>
      <c r="C1639" s="481"/>
      <c r="D1639" s="481"/>
      <c r="E1639" s="481"/>
      <c r="F1639" s="339"/>
      <c r="G1639" s="340" t="str">
        <f>IF(ISNUMBER(E1639),E1639/'Bulk DivVar Analysis'!$C$114,"")</f>
        <v/>
      </c>
      <c r="H1639" s="338" t="str">
        <f>IF(ISNUMBER(E1639), IF(G1639&gt;'Bulk DivVar Analysis'!$D$116,"Pass","Fail"),"")</f>
        <v/>
      </c>
      <c r="I1639" s="338" t="str">
        <f t="shared" si="27"/>
        <v/>
      </c>
      <c r="J1639" s="339"/>
      <c r="K1639" s="339"/>
      <c r="L1639" s="339"/>
      <c r="M1639" s="339"/>
      <c r="N1639" s="339"/>
      <c r="O1639" s="339"/>
      <c r="P1639" s="339"/>
      <c r="Q1639" s="339"/>
    </row>
    <row r="1640" spans="1:17" ht="13.5" customHeight="1">
      <c r="A1640" s="481"/>
      <c r="B1640" s="481"/>
      <c r="C1640" s="481"/>
      <c r="D1640" s="481"/>
      <c r="E1640" s="481"/>
      <c r="F1640" s="339"/>
      <c r="G1640" s="340" t="str">
        <f>IF(ISNUMBER(E1640),E1640/'Bulk DivVar Analysis'!$C$114,"")</f>
        <v/>
      </c>
      <c r="H1640" s="338" t="str">
        <f>IF(ISNUMBER(E1640), IF(G1640&gt;'Bulk DivVar Analysis'!$D$116,"Pass","Fail"),"")</f>
        <v/>
      </c>
      <c r="I1640" s="338" t="str">
        <f t="shared" si="27"/>
        <v/>
      </c>
      <c r="J1640" s="339"/>
      <c r="K1640" s="339"/>
      <c r="L1640" s="339"/>
      <c r="M1640" s="339"/>
      <c r="N1640" s="339"/>
      <c r="O1640" s="339"/>
      <c r="P1640" s="339"/>
      <c r="Q1640" s="339"/>
    </row>
    <row r="1641" spans="1:17" ht="13.5" customHeight="1">
      <c r="A1641" s="481"/>
      <c r="B1641" s="481"/>
      <c r="C1641" s="481"/>
      <c r="D1641" s="481"/>
      <c r="E1641" s="481"/>
      <c r="F1641" s="339"/>
      <c r="G1641" s="340" t="str">
        <f>IF(ISNUMBER(E1641),E1641/'Bulk DivVar Analysis'!$C$114,"")</f>
        <v/>
      </c>
      <c r="H1641" s="338" t="str">
        <f>IF(ISNUMBER(E1641), IF(G1641&gt;'Bulk DivVar Analysis'!$D$116,"Pass","Fail"),"")</f>
        <v/>
      </c>
      <c r="I1641" s="338" t="str">
        <f t="shared" si="27"/>
        <v/>
      </c>
      <c r="J1641" s="339"/>
      <c r="K1641" s="339"/>
      <c r="L1641" s="339"/>
      <c r="M1641" s="339"/>
      <c r="N1641" s="339"/>
      <c r="O1641" s="339"/>
      <c r="P1641" s="339"/>
      <c r="Q1641" s="339"/>
    </row>
    <row r="1642" spans="1:17" ht="13.5" customHeight="1">
      <c r="A1642" s="481"/>
      <c r="B1642" s="481"/>
      <c r="C1642" s="481"/>
      <c r="D1642" s="481"/>
      <c r="E1642" s="481"/>
      <c r="F1642" s="339"/>
      <c r="G1642" s="340" t="str">
        <f>IF(ISNUMBER(E1642),E1642/'Bulk DivVar Analysis'!$C$114,"")</f>
        <v/>
      </c>
      <c r="H1642" s="338" t="str">
        <f>IF(ISNUMBER(E1642), IF(G1642&gt;'Bulk DivVar Analysis'!$D$116,"Pass","Fail"),"")</f>
        <v/>
      </c>
      <c r="I1642" s="338" t="str">
        <f t="shared" si="27"/>
        <v/>
      </c>
      <c r="J1642" s="339"/>
      <c r="K1642" s="339"/>
      <c r="L1642" s="339"/>
      <c r="M1642" s="339"/>
      <c r="N1642" s="339"/>
      <c r="O1642" s="339"/>
      <c r="P1642" s="339"/>
      <c r="Q1642" s="339"/>
    </row>
    <row r="1643" spans="1:17" ht="13.5" customHeight="1">
      <c r="A1643" s="481"/>
      <c r="B1643" s="481"/>
      <c r="C1643" s="481"/>
      <c r="D1643" s="481"/>
      <c r="E1643" s="481"/>
      <c r="F1643" s="339"/>
      <c r="G1643" s="340" t="str">
        <f>IF(ISNUMBER(E1643),E1643/'Bulk DivVar Analysis'!$C$114,"")</f>
        <v/>
      </c>
      <c r="H1643" s="338" t="str">
        <f>IF(ISNUMBER(E1643), IF(G1643&gt;'Bulk DivVar Analysis'!$D$116,"Pass","Fail"),"")</f>
        <v/>
      </c>
      <c r="I1643" s="338" t="str">
        <f t="shared" si="27"/>
        <v/>
      </c>
      <c r="J1643" s="339"/>
      <c r="K1643" s="339"/>
      <c r="L1643" s="339"/>
      <c r="M1643" s="339"/>
      <c r="N1643" s="339"/>
      <c r="O1643" s="339"/>
      <c r="P1643" s="339"/>
      <c r="Q1643" s="339"/>
    </row>
    <row r="1644" spans="1:17" ht="13.5" customHeight="1">
      <c r="A1644" s="481"/>
      <c r="B1644" s="481"/>
      <c r="C1644" s="481"/>
      <c r="D1644" s="481"/>
      <c r="E1644" s="481"/>
      <c r="F1644" s="339"/>
      <c r="G1644" s="340" t="str">
        <f>IF(ISNUMBER(E1644),E1644/'Bulk DivVar Analysis'!$C$114,"")</f>
        <v/>
      </c>
      <c r="H1644" s="338" t="str">
        <f>IF(ISNUMBER(E1644), IF(G1644&gt;'Bulk DivVar Analysis'!$D$116,"Pass","Fail"),"")</f>
        <v/>
      </c>
      <c r="I1644" s="338" t="str">
        <f t="shared" si="27"/>
        <v/>
      </c>
      <c r="J1644" s="339"/>
      <c r="K1644" s="339"/>
      <c r="L1644" s="339"/>
      <c r="M1644" s="339"/>
      <c r="N1644" s="339"/>
      <c r="O1644" s="339"/>
      <c r="P1644" s="339"/>
      <c r="Q1644" s="339"/>
    </row>
    <row r="1645" spans="1:17" ht="13.5" customHeight="1">
      <c r="A1645" s="481"/>
      <c r="B1645" s="481"/>
      <c r="C1645" s="481"/>
      <c r="D1645" s="481"/>
      <c r="E1645" s="481"/>
      <c r="F1645" s="339"/>
      <c r="G1645" s="340" t="str">
        <f>IF(ISNUMBER(E1645),E1645/'Bulk DivVar Analysis'!$C$114,"")</f>
        <v/>
      </c>
      <c r="H1645" s="338" t="str">
        <f>IF(ISNUMBER(E1645), IF(G1645&gt;'Bulk DivVar Analysis'!$D$116,"Pass","Fail"),"")</f>
        <v/>
      </c>
      <c r="I1645" s="338" t="str">
        <f t="shared" si="27"/>
        <v/>
      </c>
      <c r="J1645" s="339"/>
      <c r="K1645" s="339"/>
      <c r="L1645" s="339"/>
      <c r="M1645" s="339"/>
      <c r="N1645" s="339"/>
      <c r="O1645" s="339"/>
      <c r="P1645" s="339"/>
      <c r="Q1645" s="339"/>
    </row>
    <row r="1646" spans="1:17" ht="13.5" customHeight="1">
      <c r="A1646" s="481"/>
      <c r="B1646" s="481"/>
      <c r="C1646" s="481"/>
      <c r="D1646" s="481"/>
      <c r="E1646" s="481"/>
      <c r="F1646" s="339"/>
      <c r="G1646" s="340" t="str">
        <f>IF(ISNUMBER(E1646),E1646/'Bulk DivVar Analysis'!$C$114,"")</f>
        <v/>
      </c>
      <c r="H1646" s="338" t="str">
        <f>IF(ISNUMBER(E1646), IF(G1646&gt;'Bulk DivVar Analysis'!$D$116,"Pass","Fail"),"")</f>
        <v/>
      </c>
      <c r="I1646" s="338" t="str">
        <f t="shared" si="27"/>
        <v/>
      </c>
      <c r="J1646" s="339"/>
      <c r="K1646" s="339"/>
      <c r="L1646" s="339"/>
      <c r="M1646" s="339"/>
      <c r="N1646" s="339"/>
      <c r="O1646" s="339"/>
      <c r="P1646" s="339"/>
      <c r="Q1646" s="339"/>
    </row>
    <row r="1647" spans="1:17" ht="13.5" customHeight="1">
      <c r="A1647" s="481"/>
      <c r="B1647" s="481"/>
      <c r="C1647" s="481"/>
      <c r="D1647" s="481"/>
      <c r="E1647" s="481"/>
      <c r="F1647" s="339"/>
      <c r="G1647" s="340" t="str">
        <f>IF(ISNUMBER(E1647),E1647/'Bulk DivVar Analysis'!$C$114,"")</f>
        <v/>
      </c>
      <c r="H1647" s="338" t="str">
        <f>IF(ISNUMBER(E1647), IF(G1647&gt;'Bulk DivVar Analysis'!$D$116,"Pass","Fail"),"")</f>
        <v/>
      </c>
      <c r="I1647" s="338" t="str">
        <f t="shared" si="27"/>
        <v/>
      </c>
      <c r="J1647" s="339"/>
      <c r="K1647" s="339"/>
      <c r="L1647" s="339"/>
      <c r="M1647" s="339"/>
      <c r="N1647" s="339"/>
      <c r="O1647" s="339"/>
      <c r="P1647" s="339"/>
      <c r="Q1647" s="339"/>
    </row>
    <row r="1648" spans="1:17" ht="13.5" customHeight="1">
      <c r="A1648" s="481"/>
      <c r="B1648" s="481"/>
      <c r="C1648" s="481"/>
      <c r="D1648" s="481"/>
      <c r="E1648" s="481"/>
      <c r="F1648" s="339"/>
      <c r="G1648" s="340" t="str">
        <f>IF(ISNUMBER(E1648),E1648/'Bulk DivVar Analysis'!$C$114,"")</f>
        <v/>
      </c>
      <c r="H1648" s="338" t="str">
        <f>IF(ISNUMBER(E1648), IF(G1648&gt;'Bulk DivVar Analysis'!$D$116,"Pass","Fail"),"")</f>
        <v/>
      </c>
      <c r="I1648" s="338" t="str">
        <f t="shared" si="27"/>
        <v/>
      </c>
      <c r="J1648" s="339"/>
      <c r="K1648" s="339"/>
      <c r="L1648" s="339"/>
      <c r="M1648" s="339"/>
      <c r="N1648" s="339"/>
      <c r="O1648" s="339"/>
      <c r="P1648" s="339"/>
      <c r="Q1648" s="339"/>
    </row>
    <row r="1649" spans="1:17" ht="13.5" customHeight="1">
      <c r="A1649" s="481"/>
      <c r="B1649" s="481"/>
      <c r="C1649" s="481"/>
      <c r="D1649" s="481"/>
      <c r="E1649" s="481"/>
      <c r="F1649" s="339"/>
      <c r="G1649" s="340" t="str">
        <f>IF(ISNUMBER(E1649),E1649/'Bulk DivVar Analysis'!$C$114,"")</f>
        <v/>
      </c>
      <c r="H1649" s="338" t="str">
        <f>IF(ISNUMBER(E1649), IF(G1649&gt;'Bulk DivVar Analysis'!$D$116,"Pass","Fail"),"")</f>
        <v/>
      </c>
      <c r="I1649" s="338" t="str">
        <f t="shared" si="27"/>
        <v/>
      </c>
      <c r="J1649" s="339"/>
      <c r="K1649" s="339"/>
      <c r="L1649" s="339"/>
      <c r="M1649" s="339"/>
      <c r="N1649" s="339"/>
      <c r="O1649" s="339"/>
      <c r="P1649" s="339"/>
      <c r="Q1649" s="339"/>
    </row>
    <row r="1650" spans="1:17" ht="13.5" customHeight="1">
      <c r="A1650" s="481"/>
      <c r="B1650" s="481"/>
      <c r="C1650" s="481"/>
      <c r="D1650" s="481"/>
      <c r="E1650" s="481"/>
      <c r="F1650" s="339"/>
      <c r="G1650" s="340" t="str">
        <f>IF(ISNUMBER(E1650),E1650/'Bulk DivVar Analysis'!$C$114,"")</f>
        <v/>
      </c>
      <c r="H1650" s="338" t="str">
        <f>IF(ISNUMBER(E1650), IF(G1650&gt;'Bulk DivVar Analysis'!$D$116,"Pass","Fail"),"")</f>
        <v/>
      </c>
      <c r="I1650" s="338" t="str">
        <f t="shared" si="27"/>
        <v/>
      </c>
      <c r="J1650" s="339"/>
      <c r="K1650" s="339"/>
      <c r="L1650" s="339"/>
      <c r="M1650" s="339"/>
      <c r="N1650" s="339"/>
      <c r="O1650" s="339"/>
      <c r="P1650" s="339"/>
      <c r="Q1650" s="339"/>
    </row>
    <row r="1651" spans="1:17" ht="13.5" customHeight="1">
      <c r="A1651" s="481"/>
      <c r="B1651" s="481"/>
      <c r="C1651" s="481"/>
      <c r="D1651" s="481"/>
      <c r="E1651" s="481"/>
      <c r="F1651" s="339"/>
      <c r="G1651" s="340" t="str">
        <f>IF(ISNUMBER(E1651),E1651/'Bulk DivVar Analysis'!$C$114,"")</f>
        <v/>
      </c>
      <c r="H1651" s="338" t="str">
        <f>IF(ISNUMBER(E1651), IF(G1651&gt;'Bulk DivVar Analysis'!$D$116,"Pass","Fail"),"")</f>
        <v/>
      </c>
      <c r="I1651" s="338" t="str">
        <f t="shared" si="27"/>
        <v/>
      </c>
      <c r="J1651" s="339"/>
      <c r="K1651" s="339"/>
      <c r="L1651" s="339"/>
      <c r="M1651" s="339"/>
      <c r="N1651" s="339"/>
      <c r="O1651" s="339"/>
      <c r="P1651" s="339"/>
      <c r="Q1651" s="339"/>
    </row>
    <row r="1652" spans="1:17" ht="13.5" customHeight="1">
      <c r="A1652" s="481"/>
      <c r="B1652" s="481"/>
      <c r="C1652" s="481"/>
      <c r="D1652" s="481"/>
      <c r="E1652" s="481"/>
      <c r="F1652" s="339"/>
      <c r="G1652" s="340" t="str">
        <f>IF(ISNUMBER(E1652),E1652/'Bulk DivVar Analysis'!$C$114,"")</f>
        <v/>
      </c>
      <c r="H1652" s="338" t="str">
        <f>IF(ISNUMBER(E1652), IF(G1652&gt;'Bulk DivVar Analysis'!$D$116,"Pass","Fail"),"")</f>
        <v/>
      </c>
      <c r="I1652" s="338" t="str">
        <f t="shared" si="27"/>
        <v/>
      </c>
      <c r="J1652" s="339"/>
      <c r="K1652" s="339"/>
      <c r="L1652" s="339"/>
      <c r="M1652" s="339"/>
      <c r="N1652" s="339"/>
      <c r="O1652" s="339"/>
      <c r="P1652" s="339"/>
      <c r="Q1652" s="339"/>
    </row>
    <row r="1653" spans="1:17" ht="13.5" customHeight="1">
      <c r="A1653" s="481"/>
      <c r="B1653" s="481"/>
      <c r="C1653" s="481"/>
      <c r="D1653" s="481"/>
      <c r="E1653" s="481"/>
      <c r="F1653" s="339"/>
      <c r="G1653" s="340" t="str">
        <f>IF(ISNUMBER(E1653),E1653/'Bulk DivVar Analysis'!$C$114,"")</f>
        <v/>
      </c>
      <c r="H1653" s="338" t="str">
        <f>IF(ISNUMBER(E1653), IF(G1653&gt;'Bulk DivVar Analysis'!$D$116,"Pass","Fail"),"")</f>
        <v/>
      </c>
      <c r="I1653" s="338" t="str">
        <f t="shared" si="27"/>
        <v/>
      </c>
      <c r="J1653" s="339"/>
      <c r="K1653" s="339"/>
      <c r="L1653" s="339"/>
      <c r="M1653" s="339"/>
      <c r="N1653" s="339"/>
      <c r="O1653" s="339"/>
      <c r="P1653" s="339"/>
      <c r="Q1653" s="339"/>
    </row>
    <row r="1654" spans="1:17" ht="13.5" customHeight="1">
      <c r="A1654" s="481"/>
      <c r="B1654" s="481"/>
      <c r="C1654" s="481"/>
      <c r="D1654" s="481"/>
      <c r="E1654" s="481"/>
      <c r="F1654" s="339"/>
      <c r="G1654" s="340" t="str">
        <f>IF(ISNUMBER(E1654),E1654/'Bulk DivVar Analysis'!$C$114,"")</f>
        <v/>
      </c>
      <c r="H1654" s="338" t="str">
        <f>IF(ISNUMBER(E1654), IF(G1654&gt;'Bulk DivVar Analysis'!$D$116,"Pass","Fail"),"")</f>
        <v/>
      </c>
      <c r="I1654" s="338" t="str">
        <f t="shared" si="27"/>
        <v/>
      </c>
      <c r="J1654" s="339"/>
      <c r="K1654" s="339"/>
      <c r="L1654" s="339"/>
      <c r="M1654" s="339"/>
      <c r="N1654" s="339"/>
      <c r="O1654" s="339"/>
      <c r="P1654" s="339"/>
      <c r="Q1654" s="339"/>
    </row>
    <row r="1655" spans="1:17" ht="13.5" customHeight="1">
      <c r="A1655" s="481"/>
      <c r="B1655" s="481"/>
      <c r="C1655" s="481"/>
      <c r="D1655" s="481"/>
      <c r="E1655" s="481"/>
      <c r="F1655" s="339"/>
      <c r="G1655" s="340" t="str">
        <f>IF(ISNUMBER(E1655),E1655/'Bulk DivVar Analysis'!$C$114,"")</f>
        <v/>
      </c>
      <c r="H1655" s="338" t="str">
        <f>IF(ISNUMBER(E1655), IF(G1655&gt;'Bulk DivVar Analysis'!$D$116,"Pass","Fail"),"")</f>
        <v/>
      </c>
      <c r="I1655" s="338" t="str">
        <f t="shared" si="27"/>
        <v/>
      </c>
      <c r="J1655" s="339"/>
      <c r="K1655" s="339"/>
      <c r="L1655" s="339"/>
      <c r="M1655" s="339"/>
      <c r="N1655" s="339"/>
      <c r="O1655" s="339"/>
      <c r="P1655" s="339"/>
      <c r="Q1655" s="339"/>
    </row>
    <row r="1656" spans="1:17" ht="13.5" customHeight="1">
      <c r="A1656" s="481"/>
      <c r="B1656" s="481"/>
      <c r="C1656" s="481"/>
      <c r="D1656" s="481"/>
      <c r="E1656" s="481"/>
      <c r="F1656" s="339"/>
      <c r="G1656" s="340" t="str">
        <f>IF(ISNUMBER(E1656),E1656/'Bulk DivVar Analysis'!$C$114,"")</f>
        <v/>
      </c>
      <c r="H1656" s="338" t="str">
        <f>IF(ISNUMBER(E1656), IF(G1656&gt;'Bulk DivVar Analysis'!$D$116,"Pass","Fail"),"")</f>
        <v/>
      </c>
      <c r="I1656" s="338" t="str">
        <f t="shared" si="27"/>
        <v/>
      </c>
      <c r="J1656" s="339"/>
      <c r="K1656" s="339"/>
      <c r="L1656" s="339"/>
      <c r="M1656" s="339"/>
      <c r="N1656" s="339"/>
      <c r="O1656" s="339"/>
      <c r="P1656" s="339"/>
      <c r="Q1656" s="339"/>
    </row>
    <row r="1657" spans="1:17" ht="13.5" customHeight="1">
      <c r="A1657" s="481"/>
      <c r="B1657" s="481"/>
      <c r="C1657" s="481"/>
      <c r="D1657" s="481"/>
      <c r="E1657" s="481"/>
      <c r="F1657" s="339"/>
      <c r="G1657" s="340" t="str">
        <f>IF(ISNUMBER(E1657),E1657/'Bulk DivVar Analysis'!$C$114,"")</f>
        <v/>
      </c>
      <c r="H1657" s="338" t="str">
        <f>IF(ISNUMBER(E1657), IF(G1657&gt;'Bulk DivVar Analysis'!$D$116,"Pass","Fail"),"")</f>
        <v/>
      </c>
      <c r="I1657" s="338" t="str">
        <f t="shared" si="27"/>
        <v/>
      </c>
      <c r="J1657" s="339"/>
      <c r="K1657" s="339"/>
      <c r="L1657" s="339"/>
      <c r="M1657" s="339"/>
      <c r="N1657" s="339"/>
      <c r="O1657" s="339"/>
      <c r="P1657" s="339"/>
      <c r="Q1657" s="339"/>
    </row>
    <row r="1658" spans="1:17" ht="13.5" customHeight="1">
      <c r="A1658" s="481"/>
      <c r="B1658" s="481"/>
      <c r="C1658" s="481"/>
      <c r="D1658" s="481"/>
      <c r="E1658" s="481"/>
      <c r="F1658" s="339"/>
      <c r="G1658" s="340" t="str">
        <f>IF(ISNUMBER(E1658),E1658/'Bulk DivVar Analysis'!$C$114,"")</f>
        <v/>
      </c>
      <c r="H1658" s="338" t="str">
        <f>IF(ISNUMBER(E1658), IF(G1658&gt;'Bulk DivVar Analysis'!$D$116,"Pass","Fail"),"")</f>
        <v/>
      </c>
      <c r="I1658" s="338" t="str">
        <f t="shared" si="27"/>
        <v/>
      </c>
      <c r="J1658" s="339"/>
      <c r="K1658" s="339"/>
      <c r="L1658" s="339"/>
      <c r="M1658" s="339"/>
      <c r="N1658" s="339"/>
      <c r="O1658" s="339"/>
      <c r="P1658" s="339"/>
      <c r="Q1658" s="339"/>
    </row>
    <row r="1659" spans="1:17" ht="13.5" customHeight="1">
      <c r="A1659" s="481"/>
      <c r="B1659" s="481"/>
      <c r="C1659" s="481"/>
      <c r="D1659" s="481"/>
      <c r="E1659" s="481"/>
      <c r="F1659" s="339"/>
      <c r="G1659" s="340" t="str">
        <f>IF(ISNUMBER(E1659),E1659/'Bulk DivVar Analysis'!$C$114,"")</f>
        <v/>
      </c>
      <c r="H1659" s="338" t="str">
        <f>IF(ISNUMBER(E1659), IF(G1659&gt;'Bulk DivVar Analysis'!$D$116,"Pass","Fail"),"")</f>
        <v/>
      </c>
      <c r="I1659" s="338" t="str">
        <f t="shared" si="27"/>
        <v/>
      </c>
      <c r="J1659" s="339"/>
      <c r="K1659" s="339"/>
      <c r="L1659" s="339"/>
      <c r="M1659" s="339"/>
      <c r="N1659" s="339"/>
      <c r="O1659" s="339"/>
      <c r="P1659" s="339"/>
      <c r="Q1659" s="339"/>
    </row>
    <row r="1660" spans="1:17" ht="13.5" customHeight="1">
      <c r="A1660" s="481"/>
      <c r="B1660" s="481"/>
      <c r="C1660" s="481"/>
      <c r="D1660" s="481"/>
      <c r="E1660" s="481"/>
      <c r="F1660" s="339"/>
      <c r="G1660" s="340" t="str">
        <f>IF(ISNUMBER(E1660),E1660/'Bulk DivVar Analysis'!$C$114,"")</f>
        <v/>
      </c>
      <c r="H1660" s="338" t="str">
        <f>IF(ISNUMBER(E1660), IF(G1660&gt;'Bulk DivVar Analysis'!$D$116,"Pass","Fail"),"")</f>
        <v/>
      </c>
      <c r="I1660" s="338" t="str">
        <f t="shared" si="27"/>
        <v/>
      </c>
      <c r="J1660" s="339"/>
      <c r="K1660" s="339"/>
      <c r="L1660" s="339"/>
      <c r="M1660" s="339"/>
      <c r="N1660" s="339"/>
      <c r="O1660" s="339"/>
      <c r="P1660" s="339"/>
      <c r="Q1660" s="339"/>
    </row>
    <row r="1661" spans="1:17" ht="13.5" customHeight="1">
      <c r="A1661" s="481"/>
      <c r="B1661" s="481"/>
      <c r="C1661" s="481"/>
      <c r="D1661" s="481"/>
      <c r="E1661" s="481"/>
      <c r="F1661" s="339"/>
      <c r="G1661" s="340" t="str">
        <f>IF(ISNUMBER(E1661),E1661/'Bulk DivVar Analysis'!$C$114,"")</f>
        <v/>
      </c>
      <c r="H1661" s="338" t="str">
        <f>IF(ISNUMBER(E1661), IF(G1661&gt;'Bulk DivVar Analysis'!$D$116,"Pass","Fail"),"")</f>
        <v/>
      </c>
      <c r="I1661" s="338" t="str">
        <f t="shared" si="27"/>
        <v/>
      </c>
      <c r="J1661" s="339"/>
      <c r="K1661" s="339"/>
      <c r="L1661" s="339"/>
      <c r="M1661" s="339"/>
      <c r="N1661" s="339"/>
      <c r="O1661" s="339"/>
      <c r="P1661" s="339"/>
      <c r="Q1661" s="339"/>
    </row>
    <row r="1662" spans="1:17" ht="13.5" customHeight="1">
      <c r="A1662" s="481"/>
      <c r="B1662" s="481"/>
      <c r="C1662" s="481"/>
      <c r="D1662" s="481"/>
      <c r="E1662" s="481"/>
      <c r="F1662" s="339"/>
      <c r="G1662" s="340" t="str">
        <f>IF(ISNUMBER(E1662),E1662/'Bulk DivVar Analysis'!$C$114,"")</f>
        <v/>
      </c>
      <c r="H1662" s="338" t="str">
        <f>IF(ISNUMBER(E1662), IF(G1662&gt;'Bulk DivVar Analysis'!$D$116,"Pass","Fail"),"")</f>
        <v/>
      </c>
      <c r="I1662" s="338" t="str">
        <f t="shared" si="27"/>
        <v/>
      </c>
      <c r="J1662" s="339"/>
      <c r="K1662" s="339"/>
      <c r="L1662" s="339"/>
      <c r="M1662" s="339"/>
      <c r="N1662" s="339"/>
      <c r="O1662" s="339"/>
      <c r="P1662" s="339"/>
      <c r="Q1662" s="339"/>
    </row>
    <row r="1663" spans="1:17" ht="13.5" customHeight="1">
      <c r="A1663" s="481"/>
      <c r="B1663" s="481"/>
      <c r="C1663" s="481"/>
      <c r="D1663" s="481"/>
      <c r="E1663" s="481"/>
      <c r="F1663" s="339"/>
      <c r="G1663" s="340" t="str">
        <f>IF(ISNUMBER(E1663),E1663/'Bulk DivVar Analysis'!$C$114,"")</f>
        <v/>
      </c>
      <c r="H1663" s="338" t="str">
        <f>IF(ISNUMBER(E1663), IF(G1663&gt;'Bulk DivVar Analysis'!$D$116,"Pass","Fail"),"")</f>
        <v/>
      </c>
      <c r="I1663" s="338" t="str">
        <f t="shared" si="27"/>
        <v/>
      </c>
      <c r="J1663" s="339"/>
      <c r="K1663" s="339"/>
      <c r="L1663" s="339"/>
      <c r="M1663" s="339"/>
      <c r="N1663" s="339"/>
      <c r="O1663" s="339"/>
      <c r="P1663" s="339"/>
      <c r="Q1663" s="339"/>
    </row>
    <row r="1664" spans="1:17" ht="13.5" customHeight="1">
      <c r="A1664" s="481"/>
      <c r="B1664" s="481"/>
      <c r="C1664" s="481"/>
      <c r="D1664" s="481"/>
      <c r="E1664" s="481"/>
      <c r="F1664" s="339"/>
      <c r="G1664" s="340" t="str">
        <f>IF(ISNUMBER(E1664),E1664/'Bulk DivVar Analysis'!$C$114,"")</f>
        <v/>
      </c>
      <c r="H1664" s="338" t="str">
        <f>IF(ISNUMBER(E1664), IF(G1664&gt;'Bulk DivVar Analysis'!$D$116,"Pass","Fail"),"")</f>
        <v/>
      </c>
      <c r="I1664" s="338" t="str">
        <f t="shared" si="27"/>
        <v/>
      </c>
      <c r="J1664" s="339"/>
      <c r="K1664" s="339"/>
      <c r="L1664" s="339"/>
      <c r="M1664" s="339"/>
      <c r="N1664" s="339"/>
      <c r="O1664" s="339"/>
      <c r="P1664" s="339"/>
      <c r="Q1664" s="339"/>
    </row>
    <row r="1665" spans="1:17" ht="13.5" customHeight="1">
      <c r="A1665" s="481"/>
      <c r="B1665" s="481"/>
      <c r="C1665" s="481"/>
      <c r="D1665" s="481"/>
      <c r="E1665" s="481"/>
      <c r="F1665" s="339"/>
      <c r="G1665" s="340" t="str">
        <f>IF(ISNUMBER(E1665),E1665/'Bulk DivVar Analysis'!$C$114,"")</f>
        <v/>
      </c>
      <c r="H1665" s="338" t="str">
        <f>IF(ISNUMBER(E1665), IF(G1665&gt;'Bulk DivVar Analysis'!$D$116,"Pass","Fail"),"")</f>
        <v/>
      </c>
      <c r="I1665" s="338" t="str">
        <f t="shared" si="27"/>
        <v/>
      </c>
      <c r="J1665" s="339"/>
      <c r="K1665" s="339"/>
      <c r="L1665" s="339"/>
      <c r="M1665" s="339"/>
      <c r="N1665" s="339"/>
      <c r="O1665" s="339"/>
      <c r="P1665" s="339"/>
      <c r="Q1665" s="339"/>
    </row>
    <row r="1666" spans="1:17" ht="13.5" customHeight="1">
      <c r="A1666" s="481"/>
      <c r="B1666" s="481"/>
      <c r="C1666" s="481"/>
      <c r="D1666" s="481"/>
      <c r="E1666" s="481"/>
      <c r="F1666" s="339"/>
      <c r="G1666" s="340" t="str">
        <f>IF(ISNUMBER(E1666),E1666/'Bulk DivVar Analysis'!$C$114,"")</f>
        <v/>
      </c>
      <c r="H1666" s="338" t="str">
        <f>IF(ISNUMBER(E1666), IF(G1666&gt;'Bulk DivVar Analysis'!$D$116,"Pass","Fail"),"")</f>
        <v/>
      </c>
      <c r="I1666" s="338" t="str">
        <f t="shared" si="27"/>
        <v/>
      </c>
      <c r="J1666" s="339"/>
      <c r="K1666" s="339"/>
      <c r="L1666" s="339"/>
      <c r="M1666" s="339"/>
      <c r="N1666" s="339"/>
      <c r="O1666" s="339"/>
      <c r="P1666" s="339"/>
      <c r="Q1666" s="339"/>
    </row>
    <row r="1667" spans="1:17" ht="13.5" customHeight="1">
      <c r="A1667" s="481"/>
      <c r="B1667" s="481"/>
      <c r="C1667" s="481"/>
      <c r="D1667" s="481"/>
      <c r="E1667" s="481"/>
      <c r="F1667" s="339"/>
      <c r="G1667" s="340" t="str">
        <f>IF(ISNUMBER(E1667),E1667/'Bulk DivVar Analysis'!$C$114,"")</f>
        <v/>
      </c>
      <c r="H1667" s="338" t="str">
        <f>IF(ISNUMBER(E1667), IF(G1667&gt;'Bulk DivVar Analysis'!$D$116,"Pass","Fail"),"")</f>
        <v/>
      </c>
      <c r="I1667" s="338" t="str">
        <f t="shared" ref="I1667:I1730" si="28">_xlfn.TEXTJOIN("_",TRUE,B1667,C1667)</f>
        <v/>
      </c>
      <c r="J1667" s="339"/>
      <c r="K1667" s="339"/>
      <c r="L1667" s="339"/>
      <c r="M1667" s="339"/>
      <c r="N1667" s="339"/>
      <c r="O1667" s="339"/>
      <c r="P1667" s="339"/>
      <c r="Q1667" s="339"/>
    </row>
    <row r="1668" spans="1:17" ht="13.5" customHeight="1">
      <c r="A1668" s="481"/>
      <c r="B1668" s="481"/>
      <c r="C1668" s="481"/>
      <c r="D1668" s="481"/>
      <c r="E1668" s="481"/>
      <c r="F1668" s="339"/>
      <c r="G1668" s="340" t="str">
        <f>IF(ISNUMBER(E1668),E1668/'Bulk DivVar Analysis'!$C$114,"")</f>
        <v/>
      </c>
      <c r="H1668" s="338" t="str">
        <f>IF(ISNUMBER(E1668), IF(G1668&gt;'Bulk DivVar Analysis'!$D$116,"Pass","Fail"),"")</f>
        <v/>
      </c>
      <c r="I1668" s="338" t="str">
        <f t="shared" si="28"/>
        <v/>
      </c>
      <c r="J1668" s="339"/>
      <c r="K1668" s="339"/>
      <c r="L1668" s="339"/>
      <c r="M1668" s="339"/>
      <c r="N1668" s="339"/>
      <c r="O1668" s="339"/>
      <c r="P1668" s="339"/>
      <c r="Q1668" s="339"/>
    </row>
    <row r="1669" spans="1:17" ht="13.5" customHeight="1">
      <c r="A1669" s="481"/>
      <c r="B1669" s="481"/>
      <c r="C1669" s="481"/>
      <c r="D1669" s="481"/>
      <c r="E1669" s="481"/>
      <c r="F1669" s="339"/>
      <c r="G1669" s="340" t="str">
        <f>IF(ISNUMBER(E1669),E1669/'Bulk DivVar Analysis'!$C$114,"")</f>
        <v/>
      </c>
      <c r="H1669" s="338" t="str">
        <f>IF(ISNUMBER(E1669), IF(G1669&gt;'Bulk DivVar Analysis'!$D$116,"Pass","Fail"),"")</f>
        <v/>
      </c>
      <c r="I1669" s="338" t="str">
        <f t="shared" si="28"/>
        <v/>
      </c>
      <c r="J1669" s="339"/>
      <c r="K1669" s="339"/>
      <c r="L1669" s="339"/>
      <c r="M1669" s="339"/>
      <c r="N1669" s="339"/>
      <c r="O1669" s="339"/>
      <c r="P1669" s="339"/>
      <c r="Q1669" s="339"/>
    </row>
    <row r="1670" spans="1:17" ht="13.5" customHeight="1">
      <c r="A1670" s="481"/>
      <c r="B1670" s="481"/>
      <c r="C1670" s="481"/>
      <c r="D1670" s="481"/>
      <c r="E1670" s="481"/>
      <c r="F1670" s="339"/>
      <c r="G1670" s="340" t="str">
        <f>IF(ISNUMBER(E1670),E1670/'Bulk DivVar Analysis'!$C$114,"")</f>
        <v/>
      </c>
      <c r="H1670" s="338" t="str">
        <f>IF(ISNUMBER(E1670), IF(G1670&gt;'Bulk DivVar Analysis'!$D$116,"Pass","Fail"),"")</f>
        <v/>
      </c>
      <c r="I1670" s="338" t="str">
        <f t="shared" si="28"/>
        <v/>
      </c>
      <c r="J1670" s="339"/>
      <c r="K1670" s="339"/>
      <c r="L1670" s="339"/>
      <c r="M1670" s="339"/>
      <c r="N1670" s="339"/>
      <c r="O1670" s="339"/>
      <c r="P1670" s="339"/>
      <c r="Q1670" s="339"/>
    </row>
    <row r="1671" spans="1:17" ht="13.5" customHeight="1">
      <c r="A1671" s="481"/>
      <c r="B1671" s="481"/>
      <c r="C1671" s="481"/>
      <c r="D1671" s="481"/>
      <c r="E1671" s="481"/>
      <c r="F1671" s="339"/>
      <c r="G1671" s="340" t="str">
        <f>IF(ISNUMBER(E1671),E1671/'Bulk DivVar Analysis'!$C$114,"")</f>
        <v/>
      </c>
      <c r="H1671" s="338" t="str">
        <f>IF(ISNUMBER(E1671), IF(G1671&gt;'Bulk DivVar Analysis'!$D$116,"Pass","Fail"),"")</f>
        <v/>
      </c>
      <c r="I1671" s="338" t="str">
        <f t="shared" si="28"/>
        <v/>
      </c>
      <c r="J1671" s="339"/>
      <c r="K1671" s="339"/>
      <c r="L1671" s="339"/>
      <c r="M1671" s="339"/>
      <c r="N1671" s="339"/>
      <c r="O1671" s="339"/>
      <c r="P1671" s="339"/>
      <c r="Q1671" s="339"/>
    </row>
    <row r="1672" spans="1:17" ht="13.5" customHeight="1">
      <c r="A1672" s="481"/>
      <c r="B1672" s="481"/>
      <c r="C1672" s="481"/>
      <c r="D1672" s="481"/>
      <c r="E1672" s="481"/>
      <c r="F1672" s="339"/>
      <c r="G1672" s="340" t="str">
        <f>IF(ISNUMBER(E1672),E1672/'Bulk DivVar Analysis'!$C$114,"")</f>
        <v/>
      </c>
      <c r="H1672" s="338" t="str">
        <f>IF(ISNUMBER(E1672), IF(G1672&gt;'Bulk DivVar Analysis'!$D$116,"Pass","Fail"),"")</f>
        <v/>
      </c>
      <c r="I1672" s="338" t="str">
        <f t="shared" si="28"/>
        <v/>
      </c>
      <c r="J1672" s="339"/>
      <c r="K1672" s="339"/>
      <c r="L1672" s="339"/>
      <c r="M1672" s="339"/>
      <c r="N1672" s="339"/>
      <c r="O1672" s="339"/>
      <c r="P1672" s="339"/>
      <c r="Q1672" s="339"/>
    </row>
    <row r="1673" spans="1:17" ht="13.5" customHeight="1">
      <c r="A1673" s="481"/>
      <c r="B1673" s="481"/>
      <c r="C1673" s="481"/>
      <c r="D1673" s="481"/>
      <c r="E1673" s="481"/>
      <c r="F1673" s="339"/>
      <c r="G1673" s="340" t="str">
        <f>IF(ISNUMBER(E1673),E1673/'Bulk DivVar Analysis'!$C$114,"")</f>
        <v/>
      </c>
      <c r="H1673" s="338" t="str">
        <f>IF(ISNUMBER(E1673), IF(G1673&gt;'Bulk DivVar Analysis'!$D$116,"Pass","Fail"),"")</f>
        <v/>
      </c>
      <c r="I1673" s="338" t="str">
        <f t="shared" si="28"/>
        <v/>
      </c>
      <c r="J1673" s="339"/>
      <c r="K1673" s="339"/>
      <c r="L1673" s="339"/>
      <c r="M1673" s="339"/>
      <c r="N1673" s="339"/>
      <c r="O1673" s="339"/>
      <c r="P1673" s="339"/>
      <c r="Q1673" s="339"/>
    </row>
    <row r="1674" spans="1:17" ht="13.5" customHeight="1">
      <c r="A1674" s="481"/>
      <c r="B1674" s="481"/>
      <c r="C1674" s="481"/>
      <c r="D1674" s="481"/>
      <c r="E1674" s="481"/>
      <c r="F1674" s="339"/>
      <c r="G1674" s="340" t="str">
        <f>IF(ISNUMBER(E1674),E1674/'Bulk DivVar Analysis'!$C$114,"")</f>
        <v/>
      </c>
      <c r="H1674" s="338" t="str">
        <f>IF(ISNUMBER(E1674), IF(G1674&gt;'Bulk DivVar Analysis'!$D$116,"Pass","Fail"),"")</f>
        <v/>
      </c>
      <c r="I1674" s="338" t="str">
        <f t="shared" si="28"/>
        <v/>
      </c>
      <c r="J1674" s="339"/>
      <c r="K1674" s="339"/>
      <c r="L1674" s="339"/>
      <c r="M1674" s="339"/>
      <c r="N1674" s="339"/>
      <c r="O1674" s="339"/>
      <c r="P1674" s="339"/>
      <c r="Q1674" s="339"/>
    </row>
    <row r="1675" spans="1:17" ht="13.5" customHeight="1">
      <c r="A1675" s="481"/>
      <c r="B1675" s="481"/>
      <c r="C1675" s="481"/>
      <c r="D1675" s="481"/>
      <c r="E1675" s="481"/>
      <c r="F1675" s="339"/>
      <c r="G1675" s="340" t="str">
        <f>IF(ISNUMBER(E1675),E1675/'Bulk DivVar Analysis'!$C$114,"")</f>
        <v/>
      </c>
      <c r="H1675" s="338" t="str">
        <f>IF(ISNUMBER(E1675), IF(G1675&gt;'Bulk DivVar Analysis'!$D$116,"Pass","Fail"),"")</f>
        <v/>
      </c>
      <c r="I1675" s="338" t="str">
        <f t="shared" si="28"/>
        <v/>
      </c>
      <c r="J1675" s="339"/>
      <c r="K1675" s="339"/>
      <c r="L1675" s="339"/>
      <c r="M1675" s="339"/>
      <c r="N1675" s="339"/>
      <c r="O1675" s="339"/>
      <c r="P1675" s="339"/>
      <c r="Q1675" s="339"/>
    </row>
    <row r="1676" spans="1:17" ht="13.5" customHeight="1">
      <c r="A1676" s="481"/>
      <c r="B1676" s="481"/>
      <c r="C1676" s="481"/>
      <c r="D1676" s="481"/>
      <c r="E1676" s="481"/>
      <c r="F1676" s="339"/>
      <c r="G1676" s="340" t="str">
        <f>IF(ISNUMBER(E1676),E1676/'Bulk DivVar Analysis'!$C$114,"")</f>
        <v/>
      </c>
      <c r="H1676" s="338" t="str">
        <f>IF(ISNUMBER(E1676), IF(G1676&gt;'Bulk DivVar Analysis'!$D$116,"Pass","Fail"),"")</f>
        <v/>
      </c>
      <c r="I1676" s="338" t="str">
        <f t="shared" si="28"/>
        <v/>
      </c>
      <c r="J1676" s="339"/>
      <c r="K1676" s="339"/>
      <c r="L1676" s="339"/>
      <c r="M1676" s="339"/>
      <c r="N1676" s="339"/>
      <c r="O1676" s="339"/>
      <c r="P1676" s="339"/>
      <c r="Q1676" s="339"/>
    </row>
    <row r="1677" spans="1:17" ht="13.5" customHeight="1">
      <c r="A1677" s="481"/>
      <c r="B1677" s="481"/>
      <c r="C1677" s="481"/>
      <c r="D1677" s="481"/>
      <c r="E1677" s="481"/>
      <c r="F1677" s="339"/>
      <c r="G1677" s="340" t="str">
        <f>IF(ISNUMBER(E1677),E1677/'Bulk DivVar Analysis'!$C$114,"")</f>
        <v/>
      </c>
      <c r="H1677" s="338" t="str">
        <f>IF(ISNUMBER(E1677), IF(G1677&gt;'Bulk DivVar Analysis'!$D$116,"Pass","Fail"),"")</f>
        <v/>
      </c>
      <c r="I1677" s="338" t="str">
        <f t="shared" si="28"/>
        <v/>
      </c>
      <c r="J1677" s="339"/>
      <c r="K1677" s="339"/>
      <c r="L1677" s="339"/>
      <c r="M1677" s="339"/>
      <c r="N1677" s="339"/>
      <c r="O1677" s="339"/>
      <c r="P1677" s="339"/>
      <c r="Q1677" s="339"/>
    </row>
    <row r="1678" spans="1:17" ht="13.5" customHeight="1">
      <c r="A1678" s="481"/>
      <c r="B1678" s="481"/>
      <c r="C1678" s="481"/>
      <c r="D1678" s="481"/>
      <c r="E1678" s="481"/>
      <c r="F1678" s="339"/>
      <c r="G1678" s="340" t="str">
        <f>IF(ISNUMBER(E1678),E1678/'Bulk DivVar Analysis'!$C$114,"")</f>
        <v/>
      </c>
      <c r="H1678" s="338" t="str">
        <f>IF(ISNUMBER(E1678), IF(G1678&gt;'Bulk DivVar Analysis'!$D$116,"Pass","Fail"),"")</f>
        <v/>
      </c>
      <c r="I1678" s="338" t="str">
        <f t="shared" si="28"/>
        <v/>
      </c>
      <c r="J1678" s="339"/>
      <c r="K1678" s="339"/>
      <c r="L1678" s="339"/>
      <c r="M1678" s="339"/>
      <c r="N1678" s="339"/>
      <c r="O1678" s="339"/>
      <c r="P1678" s="339"/>
      <c r="Q1678" s="339"/>
    </row>
    <row r="1679" spans="1:17" ht="13.5" customHeight="1">
      <c r="A1679" s="481"/>
      <c r="B1679" s="481"/>
      <c r="C1679" s="481"/>
      <c r="D1679" s="481"/>
      <c r="E1679" s="481"/>
      <c r="F1679" s="339"/>
      <c r="G1679" s="340" t="str">
        <f>IF(ISNUMBER(E1679),E1679/'Bulk DivVar Analysis'!$C$114,"")</f>
        <v/>
      </c>
      <c r="H1679" s="338" t="str">
        <f>IF(ISNUMBER(E1679), IF(G1679&gt;'Bulk DivVar Analysis'!$D$116,"Pass","Fail"),"")</f>
        <v/>
      </c>
      <c r="I1679" s="338" t="str">
        <f t="shared" si="28"/>
        <v/>
      </c>
      <c r="J1679" s="339"/>
      <c r="K1679" s="339"/>
      <c r="L1679" s="339"/>
      <c r="M1679" s="339"/>
      <c r="N1679" s="339"/>
      <c r="O1679" s="339"/>
      <c r="P1679" s="339"/>
      <c r="Q1679" s="339"/>
    </row>
    <row r="1680" spans="1:17" ht="13.5" customHeight="1">
      <c r="A1680" s="481"/>
      <c r="B1680" s="481"/>
      <c r="C1680" s="481"/>
      <c r="D1680" s="481"/>
      <c r="E1680" s="481"/>
      <c r="F1680" s="339"/>
      <c r="G1680" s="340" t="str">
        <f>IF(ISNUMBER(E1680),E1680/'Bulk DivVar Analysis'!$C$114,"")</f>
        <v/>
      </c>
      <c r="H1680" s="338" t="str">
        <f>IF(ISNUMBER(E1680), IF(G1680&gt;'Bulk DivVar Analysis'!$D$116,"Pass","Fail"),"")</f>
        <v/>
      </c>
      <c r="I1680" s="338" t="str">
        <f t="shared" si="28"/>
        <v/>
      </c>
      <c r="J1680" s="339"/>
      <c r="K1680" s="339"/>
      <c r="L1680" s="339"/>
      <c r="M1680" s="339"/>
      <c r="N1680" s="339"/>
      <c r="O1680" s="339"/>
      <c r="P1680" s="339"/>
      <c r="Q1680" s="339"/>
    </row>
    <row r="1681" spans="1:17" ht="13.5" customHeight="1">
      <c r="A1681" s="481"/>
      <c r="B1681" s="481"/>
      <c r="C1681" s="481"/>
      <c r="D1681" s="481"/>
      <c r="E1681" s="481"/>
      <c r="F1681" s="339"/>
      <c r="G1681" s="340" t="str">
        <f>IF(ISNUMBER(E1681),E1681/'Bulk DivVar Analysis'!$C$114,"")</f>
        <v/>
      </c>
      <c r="H1681" s="338" t="str">
        <f>IF(ISNUMBER(E1681), IF(G1681&gt;'Bulk DivVar Analysis'!$D$116,"Pass","Fail"),"")</f>
        <v/>
      </c>
      <c r="I1681" s="338" t="str">
        <f t="shared" si="28"/>
        <v/>
      </c>
      <c r="J1681" s="339"/>
      <c r="K1681" s="339"/>
      <c r="L1681" s="339"/>
      <c r="M1681" s="339"/>
      <c r="N1681" s="339"/>
      <c r="O1681" s="339"/>
      <c r="P1681" s="339"/>
      <c r="Q1681" s="339"/>
    </row>
    <row r="1682" spans="1:17" ht="13.5" customHeight="1">
      <c r="A1682" s="481"/>
      <c r="B1682" s="481"/>
      <c r="C1682" s="481"/>
      <c r="D1682" s="481"/>
      <c r="E1682" s="481"/>
      <c r="F1682" s="339"/>
      <c r="G1682" s="340" t="str">
        <f>IF(ISNUMBER(E1682),E1682/'Bulk DivVar Analysis'!$C$114,"")</f>
        <v/>
      </c>
      <c r="H1682" s="338" t="str">
        <f>IF(ISNUMBER(E1682), IF(G1682&gt;'Bulk DivVar Analysis'!$D$116,"Pass","Fail"),"")</f>
        <v/>
      </c>
      <c r="I1682" s="338" t="str">
        <f t="shared" si="28"/>
        <v/>
      </c>
      <c r="J1682" s="339"/>
      <c r="K1682" s="339"/>
      <c r="L1682" s="339"/>
      <c r="M1682" s="339"/>
      <c r="N1682" s="339"/>
      <c r="O1682" s="339"/>
      <c r="P1682" s="339"/>
      <c r="Q1682" s="339"/>
    </row>
    <row r="1683" spans="1:17" ht="13.5" customHeight="1">
      <c r="A1683" s="481"/>
      <c r="B1683" s="481"/>
      <c r="C1683" s="481"/>
      <c r="D1683" s="481"/>
      <c r="E1683" s="481"/>
      <c r="F1683" s="339"/>
      <c r="G1683" s="340" t="str">
        <f>IF(ISNUMBER(E1683),E1683/'Bulk DivVar Analysis'!$C$114,"")</f>
        <v/>
      </c>
      <c r="H1683" s="338" t="str">
        <f>IF(ISNUMBER(E1683), IF(G1683&gt;'Bulk DivVar Analysis'!$D$116,"Pass","Fail"),"")</f>
        <v/>
      </c>
      <c r="I1683" s="338" t="str">
        <f t="shared" si="28"/>
        <v/>
      </c>
      <c r="J1683" s="339"/>
      <c r="K1683" s="339"/>
      <c r="L1683" s="339"/>
      <c r="M1683" s="339"/>
      <c r="N1683" s="339"/>
      <c r="O1683" s="339"/>
      <c r="P1683" s="339"/>
      <c r="Q1683" s="339"/>
    </row>
    <row r="1684" spans="1:17" ht="13.5" customHeight="1">
      <c r="A1684" s="481"/>
      <c r="B1684" s="481"/>
      <c r="C1684" s="481"/>
      <c r="D1684" s="481"/>
      <c r="E1684" s="481"/>
      <c r="F1684" s="339"/>
      <c r="G1684" s="340" t="str">
        <f>IF(ISNUMBER(E1684),E1684/'Bulk DivVar Analysis'!$C$114,"")</f>
        <v/>
      </c>
      <c r="H1684" s="338" t="str">
        <f>IF(ISNUMBER(E1684), IF(G1684&gt;'Bulk DivVar Analysis'!$D$116,"Pass","Fail"),"")</f>
        <v/>
      </c>
      <c r="I1684" s="338" t="str">
        <f t="shared" si="28"/>
        <v/>
      </c>
      <c r="J1684" s="339"/>
      <c r="K1684" s="339"/>
      <c r="L1684" s="339"/>
      <c r="M1684" s="339"/>
      <c r="N1684" s="339"/>
      <c r="O1684" s="339"/>
      <c r="P1684" s="339"/>
      <c r="Q1684" s="339"/>
    </row>
    <row r="1685" spans="1:17" ht="13.5" customHeight="1">
      <c r="A1685" s="481"/>
      <c r="B1685" s="481"/>
      <c r="C1685" s="481"/>
      <c r="D1685" s="481"/>
      <c r="E1685" s="481"/>
      <c r="F1685" s="339"/>
      <c r="G1685" s="340" t="str">
        <f>IF(ISNUMBER(E1685),E1685/'Bulk DivVar Analysis'!$C$114,"")</f>
        <v/>
      </c>
      <c r="H1685" s="338" t="str">
        <f>IF(ISNUMBER(E1685), IF(G1685&gt;'Bulk DivVar Analysis'!$D$116,"Pass","Fail"),"")</f>
        <v/>
      </c>
      <c r="I1685" s="338" t="str">
        <f t="shared" si="28"/>
        <v/>
      </c>
      <c r="J1685" s="339"/>
      <c r="K1685" s="339"/>
      <c r="L1685" s="339"/>
      <c r="M1685" s="339"/>
      <c r="N1685" s="339"/>
      <c r="O1685" s="339"/>
      <c r="P1685" s="339"/>
      <c r="Q1685" s="339"/>
    </row>
    <row r="1686" spans="1:17" ht="13.5" customHeight="1">
      <c r="A1686" s="481"/>
      <c r="B1686" s="481"/>
      <c r="C1686" s="481"/>
      <c r="D1686" s="481"/>
      <c r="E1686" s="481"/>
      <c r="F1686" s="339"/>
      <c r="G1686" s="340" t="str">
        <f>IF(ISNUMBER(E1686),E1686/'Bulk DivVar Analysis'!$C$114,"")</f>
        <v/>
      </c>
      <c r="H1686" s="338" t="str">
        <f>IF(ISNUMBER(E1686), IF(G1686&gt;'Bulk DivVar Analysis'!$D$116,"Pass","Fail"),"")</f>
        <v/>
      </c>
      <c r="I1686" s="338" t="str">
        <f t="shared" si="28"/>
        <v/>
      </c>
      <c r="J1686" s="339"/>
      <c r="K1686" s="339"/>
      <c r="L1686" s="339"/>
      <c r="M1686" s="339"/>
      <c r="N1686" s="339"/>
      <c r="O1686" s="339"/>
      <c r="P1686" s="339"/>
      <c r="Q1686" s="339"/>
    </row>
    <row r="1687" spans="1:17" ht="13.5" customHeight="1">
      <c r="A1687" s="481"/>
      <c r="B1687" s="481"/>
      <c r="C1687" s="481"/>
      <c r="D1687" s="481"/>
      <c r="E1687" s="481"/>
      <c r="F1687" s="339"/>
      <c r="G1687" s="340" t="str">
        <f>IF(ISNUMBER(E1687),E1687/'Bulk DivVar Analysis'!$C$114,"")</f>
        <v/>
      </c>
      <c r="H1687" s="338" t="str">
        <f>IF(ISNUMBER(E1687), IF(G1687&gt;'Bulk DivVar Analysis'!$D$116,"Pass","Fail"),"")</f>
        <v/>
      </c>
      <c r="I1687" s="338" t="str">
        <f t="shared" si="28"/>
        <v/>
      </c>
      <c r="J1687" s="339"/>
      <c r="K1687" s="339"/>
      <c r="L1687" s="339"/>
      <c r="M1687" s="339"/>
      <c r="N1687" s="339"/>
      <c r="O1687" s="339"/>
      <c r="P1687" s="339"/>
      <c r="Q1687" s="339"/>
    </row>
    <row r="1688" spans="1:17" ht="13.5" customHeight="1">
      <c r="A1688" s="481"/>
      <c r="B1688" s="481"/>
      <c r="C1688" s="481"/>
      <c r="D1688" s="481"/>
      <c r="E1688" s="481"/>
      <c r="F1688" s="339"/>
      <c r="G1688" s="340" t="str">
        <f>IF(ISNUMBER(E1688),E1688/'Bulk DivVar Analysis'!$C$114,"")</f>
        <v/>
      </c>
      <c r="H1688" s="338" t="str">
        <f>IF(ISNUMBER(E1688), IF(G1688&gt;'Bulk DivVar Analysis'!$D$116,"Pass","Fail"),"")</f>
        <v/>
      </c>
      <c r="I1688" s="338" t="str">
        <f t="shared" si="28"/>
        <v/>
      </c>
      <c r="J1688" s="339"/>
      <c r="K1688" s="339"/>
      <c r="L1688" s="339"/>
      <c r="M1688" s="339"/>
      <c r="N1688" s="339"/>
      <c r="O1688" s="339"/>
      <c r="P1688" s="339"/>
      <c r="Q1688" s="339"/>
    </row>
    <row r="1689" spans="1:17" ht="13.5" customHeight="1">
      <c r="A1689" s="481"/>
      <c r="B1689" s="481"/>
      <c r="C1689" s="481"/>
      <c r="D1689" s="481"/>
      <c r="E1689" s="481"/>
      <c r="F1689" s="339"/>
      <c r="G1689" s="340" t="str">
        <f>IF(ISNUMBER(E1689),E1689/'Bulk DivVar Analysis'!$C$114,"")</f>
        <v/>
      </c>
      <c r="H1689" s="338" t="str">
        <f>IF(ISNUMBER(E1689), IF(G1689&gt;'Bulk DivVar Analysis'!$D$116,"Pass","Fail"),"")</f>
        <v/>
      </c>
      <c r="I1689" s="338" t="str">
        <f t="shared" si="28"/>
        <v/>
      </c>
      <c r="J1689" s="339"/>
      <c r="K1689" s="339"/>
      <c r="L1689" s="339"/>
      <c r="M1689" s="339"/>
      <c r="N1689" s="339"/>
      <c r="O1689" s="339"/>
      <c r="P1689" s="339"/>
      <c r="Q1689" s="339"/>
    </row>
    <row r="1690" spans="1:17" ht="13.5" customHeight="1">
      <c r="A1690" s="481"/>
      <c r="B1690" s="481"/>
      <c r="C1690" s="481"/>
      <c r="D1690" s="481"/>
      <c r="E1690" s="481"/>
      <c r="F1690" s="339"/>
      <c r="G1690" s="340" t="str">
        <f>IF(ISNUMBER(E1690),E1690/'Bulk DivVar Analysis'!$C$114,"")</f>
        <v/>
      </c>
      <c r="H1690" s="338" t="str">
        <f>IF(ISNUMBER(E1690), IF(G1690&gt;'Bulk DivVar Analysis'!$D$116,"Pass","Fail"),"")</f>
        <v/>
      </c>
      <c r="I1690" s="338" t="str">
        <f t="shared" si="28"/>
        <v/>
      </c>
      <c r="J1690" s="339"/>
      <c r="K1690" s="339"/>
      <c r="L1690" s="339"/>
      <c r="M1690" s="339"/>
      <c r="N1690" s="339"/>
      <c r="O1690" s="339"/>
      <c r="P1690" s="339"/>
      <c r="Q1690" s="339"/>
    </row>
    <row r="1691" spans="1:17" ht="13.5" customHeight="1">
      <c r="A1691" s="481"/>
      <c r="B1691" s="481"/>
      <c r="C1691" s="481"/>
      <c r="D1691" s="481"/>
      <c r="E1691" s="481"/>
      <c r="F1691" s="339"/>
      <c r="G1691" s="340" t="str">
        <f>IF(ISNUMBER(E1691),E1691/'Bulk DivVar Analysis'!$C$114,"")</f>
        <v/>
      </c>
      <c r="H1691" s="338" t="str">
        <f>IF(ISNUMBER(E1691), IF(G1691&gt;'Bulk DivVar Analysis'!$D$116,"Pass","Fail"),"")</f>
        <v/>
      </c>
      <c r="I1691" s="338" t="str">
        <f t="shared" si="28"/>
        <v/>
      </c>
      <c r="J1691" s="339"/>
      <c r="K1691" s="339"/>
      <c r="L1691" s="339"/>
      <c r="M1691" s="339"/>
      <c r="N1691" s="339"/>
      <c r="O1691" s="339"/>
      <c r="P1691" s="339"/>
      <c r="Q1691" s="339"/>
    </row>
    <row r="1692" spans="1:17" ht="13.5" customHeight="1">
      <c r="A1692" s="481"/>
      <c r="B1692" s="481"/>
      <c r="C1692" s="481"/>
      <c r="D1692" s="481"/>
      <c r="E1692" s="481"/>
      <c r="F1692" s="339"/>
      <c r="G1692" s="340" t="str">
        <f>IF(ISNUMBER(E1692),E1692/'Bulk DivVar Analysis'!$C$114,"")</f>
        <v/>
      </c>
      <c r="H1692" s="338" t="str">
        <f>IF(ISNUMBER(E1692), IF(G1692&gt;'Bulk DivVar Analysis'!$D$116,"Pass","Fail"),"")</f>
        <v/>
      </c>
      <c r="I1692" s="338" t="str">
        <f t="shared" si="28"/>
        <v/>
      </c>
      <c r="J1692" s="339"/>
      <c r="K1692" s="339"/>
      <c r="L1692" s="339"/>
      <c r="M1692" s="339"/>
      <c r="N1692" s="339"/>
      <c r="O1692" s="339"/>
      <c r="P1692" s="339"/>
      <c r="Q1692" s="339"/>
    </row>
    <row r="1693" spans="1:17" ht="13.5" customHeight="1">
      <c r="A1693" s="481"/>
      <c r="B1693" s="481"/>
      <c r="C1693" s="481"/>
      <c r="D1693" s="481"/>
      <c r="E1693" s="481"/>
      <c r="F1693" s="339"/>
      <c r="G1693" s="340" t="str">
        <f>IF(ISNUMBER(E1693),E1693/'Bulk DivVar Analysis'!$C$114,"")</f>
        <v/>
      </c>
      <c r="H1693" s="338" t="str">
        <f>IF(ISNUMBER(E1693), IF(G1693&gt;'Bulk DivVar Analysis'!$D$116,"Pass","Fail"),"")</f>
        <v/>
      </c>
      <c r="I1693" s="338" t="str">
        <f t="shared" si="28"/>
        <v/>
      </c>
      <c r="J1693" s="339"/>
      <c r="K1693" s="339"/>
      <c r="L1693" s="339"/>
      <c r="M1693" s="339"/>
      <c r="N1693" s="339"/>
      <c r="O1693" s="339"/>
      <c r="P1693" s="339"/>
      <c r="Q1693" s="339"/>
    </row>
    <row r="1694" spans="1:17" ht="13.5" customHeight="1">
      <c r="A1694" s="481"/>
      <c r="B1694" s="481"/>
      <c r="C1694" s="481"/>
      <c r="D1694" s="481"/>
      <c r="E1694" s="481"/>
      <c r="F1694" s="339"/>
      <c r="G1694" s="340" t="str">
        <f>IF(ISNUMBER(E1694),E1694/'Bulk DivVar Analysis'!$C$114,"")</f>
        <v/>
      </c>
      <c r="H1694" s="338" t="str">
        <f>IF(ISNUMBER(E1694), IF(G1694&gt;'Bulk DivVar Analysis'!$D$116,"Pass","Fail"),"")</f>
        <v/>
      </c>
      <c r="I1694" s="338" t="str">
        <f t="shared" si="28"/>
        <v/>
      </c>
      <c r="J1694" s="339"/>
      <c r="K1694" s="339"/>
      <c r="L1694" s="339"/>
      <c r="M1694" s="339"/>
      <c r="N1694" s="339"/>
      <c r="O1694" s="339"/>
      <c r="P1694" s="339"/>
      <c r="Q1694" s="339"/>
    </row>
    <row r="1695" spans="1:17" ht="13.5" customHeight="1">
      <c r="A1695" s="481"/>
      <c r="B1695" s="481"/>
      <c r="C1695" s="481"/>
      <c r="D1695" s="481"/>
      <c r="E1695" s="481"/>
      <c r="F1695" s="339"/>
      <c r="G1695" s="340" t="str">
        <f>IF(ISNUMBER(E1695),E1695/'Bulk DivVar Analysis'!$C$114,"")</f>
        <v/>
      </c>
      <c r="H1695" s="338" t="str">
        <f>IF(ISNUMBER(E1695), IF(G1695&gt;'Bulk DivVar Analysis'!$D$116,"Pass","Fail"),"")</f>
        <v/>
      </c>
      <c r="I1695" s="338" t="str">
        <f t="shared" si="28"/>
        <v/>
      </c>
      <c r="J1695" s="339"/>
      <c r="K1695" s="339"/>
      <c r="L1695" s="339"/>
      <c r="M1695" s="339"/>
      <c r="N1695" s="339"/>
      <c r="O1695" s="339"/>
      <c r="P1695" s="339"/>
      <c r="Q1695" s="339"/>
    </row>
    <row r="1696" spans="1:17" ht="13.5" customHeight="1">
      <c r="A1696" s="481"/>
      <c r="B1696" s="481"/>
      <c r="C1696" s="481"/>
      <c r="D1696" s="481"/>
      <c r="E1696" s="481"/>
      <c r="F1696" s="339"/>
      <c r="G1696" s="340" t="str">
        <f>IF(ISNUMBER(E1696),E1696/'Bulk DivVar Analysis'!$C$114,"")</f>
        <v/>
      </c>
      <c r="H1696" s="338" t="str">
        <f>IF(ISNUMBER(E1696), IF(G1696&gt;'Bulk DivVar Analysis'!$D$116,"Pass","Fail"),"")</f>
        <v/>
      </c>
      <c r="I1696" s="338" t="str">
        <f t="shared" si="28"/>
        <v/>
      </c>
      <c r="J1696" s="339"/>
      <c r="K1696" s="339"/>
      <c r="L1696" s="339"/>
      <c r="M1696" s="339"/>
      <c r="N1696" s="339"/>
      <c r="O1696" s="339"/>
      <c r="P1696" s="339"/>
      <c r="Q1696" s="339"/>
    </row>
    <row r="1697" spans="1:17" ht="13.5" customHeight="1">
      <c r="A1697" s="481"/>
      <c r="B1697" s="481"/>
      <c r="C1697" s="481"/>
      <c r="D1697" s="481"/>
      <c r="E1697" s="481"/>
      <c r="F1697" s="339"/>
      <c r="G1697" s="340" t="str">
        <f>IF(ISNUMBER(E1697),E1697/'Bulk DivVar Analysis'!$C$114,"")</f>
        <v/>
      </c>
      <c r="H1697" s="338" t="str">
        <f>IF(ISNUMBER(E1697), IF(G1697&gt;'Bulk DivVar Analysis'!$D$116,"Pass","Fail"),"")</f>
        <v/>
      </c>
      <c r="I1697" s="338" t="str">
        <f t="shared" si="28"/>
        <v/>
      </c>
      <c r="J1697" s="339"/>
      <c r="K1697" s="339"/>
      <c r="L1697" s="339"/>
      <c r="M1697" s="339"/>
      <c r="N1697" s="339"/>
      <c r="O1697" s="339"/>
      <c r="P1697" s="339"/>
      <c r="Q1697" s="339"/>
    </row>
    <row r="1698" spans="1:17" ht="13.5" customHeight="1">
      <c r="A1698" s="481"/>
      <c r="B1698" s="481"/>
      <c r="C1698" s="481"/>
      <c r="D1698" s="481"/>
      <c r="E1698" s="481"/>
      <c r="F1698" s="339"/>
      <c r="G1698" s="340" t="str">
        <f>IF(ISNUMBER(E1698),E1698/'Bulk DivVar Analysis'!$C$114,"")</f>
        <v/>
      </c>
      <c r="H1698" s="338" t="str">
        <f>IF(ISNUMBER(E1698), IF(G1698&gt;'Bulk DivVar Analysis'!$D$116,"Pass","Fail"),"")</f>
        <v/>
      </c>
      <c r="I1698" s="338" t="str">
        <f t="shared" si="28"/>
        <v/>
      </c>
      <c r="J1698" s="339"/>
      <c r="K1698" s="339"/>
      <c r="L1698" s="339"/>
      <c r="M1698" s="339"/>
      <c r="N1698" s="339"/>
      <c r="O1698" s="339"/>
      <c r="P1698" s="339"/>
      <c r="Q1698" s="339"/>
    </row>
    <row r="1699" spans="1:17" ht="13.5" customHeight="1">
      <c r="A1699" s="481"/>
      <c r="B1699" s="481"/>
      <c r="C1699" s="481"/>
      <c r="D1699" s="481"/>
      <c r="E1699" s="481"/>
      <c r="F1699" s="339"/>
      <c r="G1699" s="340" t="str">
        <f>IF(ISNUMBER(E1699),E1699/'Bulk DivVar Analysis'!$C$114,"")</f>
        <v/>
      </c>
      <c r="H1699" s="338" t="str">
        <f>IF(ISNUMBER(E1699), IF(G1699&gt;'Bulk DivVar Analysis'!$D$116,"Pass","Fail"),"")</f>
        <v/>
      </c>
      <c r="I1699" s="338" t="str">
        <f t="shared" si="28"/>
        <v/>
      </c>
      <c r="J1699" s="339"/>
      <c r="K1699" s="339"/>
      <c r="L1699" s="339"/>
      <c r="M1699" s="339"/>
      <c r="N1699" s="339"/>
      <c r="O1699" s="339"/>
      <c r="P1699" s="339"/>
      <c r="Q1699" s="339"/>
    </row>
    <row r="1700" spans="1:17" ht="13.5" customHeight="1">
      <c r="A1700" s="481"/>
      <c r="B1700" s="481"/>
      <c r="C1700" s="481"/>
      <c r="D1700" s="481"/>
      <c r="E1700" s="481"/>
      <c r="F1700" s="339"/>
      <c r="G1700" s="340" t="str">
        <f>IF(ISNUMBER(E1700),E1700/'Bulk DivVar Analysis'!$C$114,"")</f>
        <v/>
      </c>
      <c r="H1700" s="338" t="str">
        <f>IF(ISNUMBER(E1700), IF(G1700&gt;'Bulk DivVar Analysis'!$D$116,"Pass","Fail"),"")</f>
        <v/>
      </c>
      <c r="I1700" s="338" t="str">
        <f t="shared" si="28"/>
        <v/>
      </c>
      <c r="J1700" s="339"/>
      <c r="K1700" s="339"/>
      <c r="L1700" s="339"/>
      <c r="M1700" s="339"/>
      <c r="N1700" s="339"/>
      <c r="O1700" s="339"/>
      <c r="P1700" s="339"/>
      <c r="Q1700" s="339"/>
    </row>
    <row r="1701" spans="1:17" ht="13.5" customHeight="1">
      <c r="A1701" s="481"/>
      <c r="B1701" s="481"/>
      <c r="C1701" s="481"/>
      <c r="D1701" s="481"/>
      <c r="E1701" s="481"/>
      <c r="F1701" s="339"/>
      <c r="G1701" s="340" t="str">
        <f>IF(ISNUMBER(E1701),E1701/'Bulk DivVar Analysis'!$C$114,"")</f>
        <v/>
      </c>
      <c r="H1701" s="338" t="str">
        <f>IF(ISNUMBER(E1701), IF(G1701&gt;'Bulk DivVar Analysis'!$D$116,"Pass","Fail"),"")</f>
        <v/>
      </c>
      <c r="I1701" s="338" t="str">
        <f t="shared" si="28"/>
        <v/>
      </c>
      <c r="J1701" s="339"/>
      <c r="K1701" s="339"/>
      <c r="L1701" s="339"/>
      <c r="M1701" s="339"/>
      <c r="N1701" s="339"/>
      <c r="O1701" s="339"/>
      <c r="P1701" s="339"/>
      <c r="Q1701" s="339"/>
    </row>
    <row r="1702" spans="1:17" ht="13.5" customHeight="1">
      <c r="A1702" s="481"/>
      <c r="B1702" s="481"/>
      <c r="C1702" s="481"/>
      <c r="D1702" s="481"/>
      <c r="E1702" s="481"/>
      <c r="F1702" s="339"/>
      <c r="G1702" s="340" t="str">
        <f>IF(ISNUMBER(E1702),E1702/'Bulk DivVar Analysis'!$C$114,"")</f>
        <v/>
      </c>
      <c r="H1702" s="338" t="str">
        <f>IF(ISNUMBER(E1702), IF(G1702&gt;'Bulk DivVar Analysis'!$D$116,"Pass","Fail"),"")</f>
        <v/>
      </c>
      <c r="I1702" s="338" t="str">
        <f t="shared" si="28"/>
        <v/>
      </c>
      <c r="J1702" s="339"/>
      <c r="K1702" s="339"/>
      <c r="L1702" s="339"/>
      <c r="M1702" s="339"/>
      <c r="N1702" s="339"/>
      <c r="O1702" s="339"/>
      <c r="P1702" s="339"/>
      <c r="Q1702" s="339"/>
    </row>
    <row r="1703" spans="1:17" ht="13.5" customHeight="1">
      <c r="A1703" s="481"/>
      <c r="B1703" s="481"/>
      <c r="C1703" s="481"/>
      <c r="D1703" s="481"/>
      <c r="E1703" s="481"/>
      <c r="F1703" s="339"/>
      <c r="G1703" s="340" t="str">
        <f>IF(ISNUMBER(E1703),E1703/'Bulk DivVar Analysis'!$C$114,"")</f>
        <v/>
      </c>
      <c r="H1703" s="338" t="str">
        <f>IF(ISNUMBER(E1703), IF(G1703&gt;'Bulk DivVar Analysis'!$D$116,"Pass","Fail"),"")</f>
        <v/>
      </c>
      <c r="I1703" s="338" t="str">
        <f t="shared" si="28"/>
        <v/>
      </c>
      <c r="J1703" s="339"/>
      <c r="K1703" s="339"/>
      <c r="L1703" s="339"/>
      <c r="M1703" s="339"/>
      <c r="N1703" s="339"/>
      <c r="O1703" s="339"/>
      <c r="P1703" s="339"/>
      <c r="Q1703" s="339"/>
    </row>
    <row r="1704" spans="1:17" ht="13.5" customHeight="1">
      <c r="A1704" s="481"/>
      <c r="B1704" s="481"/>
      <c r="C1704" s="481"/>
      <c r="D1704" s="481"/>
      <c r="E1704" s="481"/>
      <c r="F1704" s="339"/>
      <c r="G1704" s="340" t="str">
        <f>IF(ISNUMBER(E1704),E1704/'Bulk DivVar Analysis'!$C$114,"")</f>
        <v/>
      </c>
      <c r="H1704" s="338" t="str">
        <f>IF(ISNUMBER(E1704), IF(G1704&gt;'Bulk DivVar Analysis'!$D$116,"Pass","Fail"),"")</f>
        <v/>
      </c>
      <c r="I1704" s="338" t="str">
        <f t="shared" si="28"/>
        <v/>
      </c>
      <c r="J1704" s="339"/>
      <c r="K1704" s="339"/>
      <c r="L1704" s="339"/>
      <c r="M1704" s="339"/>
      <c r="N1704" s="339"/>
      <c r="O1704" s="339"/>
      <c r="P1704" s="339"/>
      <c r="Q1704" s="339"/>
    </row>
    <row r="1705" spans="1:17" ht="13.5" customHeight="1">
      <c r="A1705" s="481"/>
      <c r="B1705" s="481"/>
      <c r="C1705" s="481"/>
      <c r="D1705" s="481"/>
      <c r="E1705" s="481"/>
      <c r="F1705" s="339"/>
      <c r="G1705" s="340" t="str">
        <f>IF(ISNUMBER(E1705),E1705/'Bulk DivVar Analysis'!$C$114,"")</f>
        <v/>
      </c>
      <c r="H1705" s="338" t="str">
        <f>IF(ISNUMBER(E1705), IF(G1705&gt;'Bulk DivVar Analysis'!$D$116,"Pass","Fail"),"")</f>
        <v/>
      </c>
      <c r="I1705" s="338" t="str">
        <f t="shared" si="28"/>
        <v/>
      </c>
      <c r="J1705" s="339"/>
      <c r="K1705" s="339"/>
      <c r="L1705" s="339"/>
      <c r="M1705" s="339"/>
      <c r="N1705" s="339"/>
      <c r="O1705" s="339"/>
      <c r="P1705" s="339"/>
      <c r="Q1705" s="339"/>
    </row>
    <row r="1706" spans="1:17" ht="13.5" customHeight="1">
      <c r="A1706" s="481"/>
      <c r="B1706" s="481"/>
      <c r="C1706" s="481"/>
      <c r="D1706" s="481"/>
      <c r="E1706" s="481"/>
      <c r="F1706" s="339"/>
      <c r="G1706" s="340" t="str">
        <f>IF(ISNUMBER(E1706),E1706/'Bulk DivVar Analysis'!$C$114,"")</f>
        <v/>
      </c>
      <c r="H1706" s="338" t="str">
        <f>IF(ISNUMBER(E1706), IF(G1706&gt;'Bulk DivVar Analysis'!$D$116,"Pass","Fail"),"")</f>
        <v/>
      </c>
      <c r="I1706" s="338" t="str">
        <f t="shared" si="28"/>
        <v/>
      </c>
      <c r="J1706" s="339"/>
      <c r="K1706" s="339"/>
      <c r="L1706" s="339"/>
      <c r="M1706" s="339"/>
      <c r="N1706" s="339"/>
      <c r="O1706" s="339"/>
      <c r="P1706" s="339"/>
      <c r="Q1706" s="339"/>
    </row>
    <row r="1707" spans="1:17" ht="13.5" customHeight="1">
      <c r="A1707" s="481"/>
      <c r="B1707" s="481"/>
      <c r="C1707" s="481"/>
      <c r="D1707" s="481"/>
      <c r="E1707" s="481"/>
      <c r="F1707" s="339"/>
      <c r="G1707" s="340" t="str">
        <f>IF(ISNUMBER(E1707),E1707/'Bulk DivVar Analysis'!$C$114,"")</f>
        <v/>
      </c>
      <c r="H1707" s="338" t="str">
        <f>IF(ISNUMBER(E1707), IF(G1707&gt;'Bulk DivVar Analysis'!$D$116,"Pass","Fail"),"")</f>
        <v/>
      </c>
      <c r="I1707" s="338" t="str">
        <f t="shared" si="28"/>
        <v/>
      </c>
      <c r="J1707" s="339"/>
      <c r="K1707" s="339"/>
      <c r="L1707" s="339"/>
      <c r="M1707" s="339"/>
      <c r="N1707" s="339"/>
      <c r="O1707" s="339"/>
      <c r="P1707" s="339"/>
      <c r="Q1707" s="339"/>
    </row>
    <row r="1708" spans="1:17" ht="13.5" customHeight="1">
      <c r="A1708" s="481"/>
      <c r="B1708" s="481"/>
      <c r="C1708" s="481"/>
      <c r="D1708" s="481"/>
      <c r="E1708" s="481"/>
      <c r="F1708" s="339"/>
      <c r="G1708" s="340" t="str">
        <f>IF(ISNUMBER(E1708),E1708/'Bulk DivVar Analysis'!$C$114,"")</f>
        <v/>
      </c>
      <c r="H1708" s="338" t="str">
        <f>IF(ISNUMBER(E1708), IF(G1708&gt;'Bulk DivVar Analysis'!$D$116,"Pass","Fail"),"")</f>
        <v/>
      </c>
      <c r="I1708" s="338" t="str">
        <f t="shared" si="28"/>
        <v/>
      </c>
      <c r="J1708" s="339"/>
      <c r="K1708" s="339"/>
      <c r="L1708" s="339"/>
      <c r="M1708" s="339"/>
      <c r="N1708" s="339"/>
      <c r="O1708" s="339"/>
      <c r="P1708" s="339"/>
      <c r="Q1708" s="339"/>
    </row>
    <row r="1709" spans="1:17" ht="13.5" customHeight="1">
      <c r="A1709" s="481"/>
      <c r="B1709" s="481"/>
      <c r="C1709" s="481"/>
      <c r="D1709" s="481"/>
      <c r="E1709" s="481"/>
      <c r="F1709" s="339"/>
      <c r="G1709" s="340" t="str">
        <f>IF(ISNUMBER(E1709),E1709/'Bulk DivVar Analysis'!$C$114,"")</f>
        <v/>
      </c>
      <c r="H1709" s="338" t="str">
        <f>IF(ISNUMBER(E1709), IF(G1709&gt;'Bulk DivVar Analysis'!$D$116,"Pass","Fail"),"")</f>
        <v/>
      </c>
      <c r="I1709" s="338" t="str">
        <f t="shared" si="28"/>
        <v/>
      </c>
      <c r="J1709" s="339"/>
      <c r="K1709" s="339"/>
      <c r="L1709" s="339"/>
      <c r="M1709" s="339"/>
      <c r="N1709" s="339"/>
      <c r="O1709" s="339"/>
      <c r="P1709" s="339"/>
      <c r="Q1709" s="339"/>
    </row>
    <row r="1710" spans="1:17" ht="13.5" customHeight="1">
      <c r="A1710" s="481"/>
      <c r="B1710" s="481"/>
      <c r="C1710" s="481"/>
      <c r="D1710" s="481"/>
      <c r="E1710" s="481"/>
      <c r="F1710" s="339"/>
      <c r="G1710" s="340" t="str">
        <f>IF(ISNUMBER(E1710),E1710/'Bulk DivVar Analysis'!$C$114,"")</f>
        <v/>
      </c>
      <c r="H1710" s="338" t="str">
        <f>IF(ISNUMBER(E1710), IF(G1710&gt;'Bulk DivVar Analysis'!$D$116,"Pass","Fail"),"")</f>
        <v/>
      </c>
      <c r="I1710" s="338" t="str">
        <f t="shared" si="28"/>
        <v/>
      </c>
      <c r="J1710" s="339"/>
      <c r="K1710" s="339"/>
      <c r="L1710" s="339"/>
      <c r="M1710" s="339"/>
      <c r="N1710" s="339"/>
      <c r="O1710" s="339"/>
      <c r="P1710" s="339"/>
      <c r="Q1710" s="339"/>
    </row>
    <row r="1711" spans="1:17" ht="13.5" customHeight="1">
      <c r="A1711" s="481"/>
      <c r="B1711" s="481"/>
      <c r="C1711" s="481"/>
      <c r="D1711" s="481"/>
      <c r="E1711" s="481"/>
      <c r="F1711" s="339"/>
      <c r="G1711" s="340" t="str">
        <f>IF(ISNUMBER(E1711),E1711/'Bulk DivVar Analysis'!$C$114,"")</f>
        <v/>
      </c>
      <c r="H1711" s="338" t="str">
        <f>IF(ISNUMBER(E1711), IF(G1711&gt;'Bulk DivVar Analysis'!$D$116,"Pass","Fail"),"")</f>
        <v/>
      </c>
      <c r="I1711" s="338" t="str">
        <f t="shared" si="28"/>
        <v/>
      </c>
      <c r="J1711" s="339"/>
      <c r="K1711" s="339"/>
      <c r="L1711" s="339"/>
      <c r="M1711" s="339"/>
      <c r="N1711" s="339"/>
      <c r="O1711" s="339"/>
      <c r="P1711" s="339"/>
      <c r="Q1711" s="339"/>
    </row>
    <row r="1712" spans="1:17" ht="13.5" customHeight="1">
      <c r="A1712" s="481"/>
      <c r="B1712" s="481"/>
      <c r="C1712" s="481"/>
      <c r="D1712" s="481"/>
      <c r="E1712" s="481"/>
      <c r="F1712" s="339"/>
      <c r="G1712" s="340" t="str">
        <f>IF(ISNUMBER(E1712),E1712/'Bulk DivVar Analysis'!$C$114,"")</f>
        <v/>
      </c>
      <c r="H1712" s="338" t="str">
        <f>IF(ISNUMBER(E1712), IF(G1712&gt;'Bulk DivVar Analysis'!$D$116,"Pass","Fail"),"")</f>
        <v/>
      </c>
      <c r="I1712" s="338" t="str">
        <f t="shared" si="28"/>
        <v/>
      </c>
      <c r="J1712" s="339"/>
      <c r="K1712" s="339"/>
      <c r="L1712" s="339"/>
      <c r="M1712" s="339"/>
      <c r="N1712" s="339"/>
      <c r="O1712" s="339"/>
      <c r="P1712" s="339"/>
      <c r="Q1712" s="339"/>
    </row>
    <row r="1713" spans="1:17" ht="13.5" customHeight="1">
      <c r="A1713" s="481"/>
      <c r="B1713" s="481"/>
      <c r="C1713" s="481"/>
      <c r="D1713" s="481"/>
      <c r="E1713" s="481"/>
      <c r="F1713" s="339"/>
      <c r="G1713" s="340" t="str">
        <f>IF(ISNUMBER(E1713),E1713/'Bulk DivVar Analysis'!$C$114,"")</f>
        <v/>
      </c>
      <c r="H1713" s="338" t="str">
        <f>IF(ISNUMBER(E1713), IF(G1713&gt;'Bulk DivVar Analysis'!$D$116,"Pass","Fail"),"")</f>
        <v/>
      </c>
      <c r="I1713" s="338" t="str">
        <f t="shared" si="28"/>
        <v/>
      </c>
      <c r="J1713" s="339"/>
      <c r="K1713" s="339"/>
      <c r="L1713" s="339"/>
      <c r="M1713" s="339"/>
      <c r="N1713" s="339"/>
      <c r="O1713" s="339"/>
      <c r="P1713" s="339"/>
      <c r="Q1713" s="339"/>
    </row>
    <row r="1714" spans="1:17" ht="13.5" customHeight="1">
      <c r="A1714" s="481"/>
      <c r="B1714" s="481"/>
      <c r="C1714" s="481"/>
      <c r="D1714" s="481"/>
      <c r="E1714" s="481"/>
      <c r="F1714" s="339"/>
      <c r="G1714" s="340" t="str">
        <f>IF(ISNUMBER(E1714),E1714/'Bulk DivVar Analysis'!$C$114,"")</f>
        <v/>
      </c>
      <c r="H1714" s="338" t="str">
        <f>IF(ISNUMBER(E1714), IF(G1714&gt;'Bulk DivVar Analysis'!$D$116,"Pass","Fail"),"")</f>
        <v/>
      </c>
      <c r="I1714" s="338" t="str">
        <f t="shared" si="28"/>
        <v/>
      </c>
      <c r="J1714" s="339"/>
      <c r="K1714" s="339"/>
      <c r="L1714" s="339"/>
      <c r="M1714" s="339"/>
      <c r="N1714" s="339"/>
      <c r="O1714" s="339"/>
      <c r="P1714" s="339"/>
      <c r="Q1714" s="339"/>
    </row>
    <row r="1715" spans="1:17" ht="13.5" customHeight="1">
      <c r="A1715" s="481"/>
      <c r="B1715" s="481"/>
      <c r="C1715" s="481"/>
      <c r="D1715" s="481"/>
      <c r="E1715" s="481"/>
      <c r="F1715" s="339"/>
      <c r="G1715" s="340" t="str">
        <f>IF(ISNUMBER(E1715),E1715/'Bulk DivVar Analysis'!$C$114,"")</f>
        <v/>
      </c>
      <c r="H1715" s="338" t="str">
        <f>IF(ISNUMBER(E1715), IF(G1715&gt;'Bulk DivVar Analysis'!$D$116,"Pass","Fail"),"")</f>
        <v/>
      </c>
      <c r="I1715" s="338" t="str">
        <f t="shared" si="28"/>
        <v/>
      </c>
      <c r="J1715" s="339"/>
      <c r="K1715" s="339"/>
      <c r="L1715" s="339"/>
      <c r="M1715" s="339"/>
      <c r="N1715" s="339"/>
      <c r="O1715" s="339"/>
      <c r="P1715" s="339"/>
      <c r="Q1715" s="339"/>
    </row>
    <row r="1716" spans="1:17" ht="13.5" customHeight="1">
      <c r="A1716" s="481"/>
      <c r="B1716" s="481"/>
      <c r="C1716" s="481"/>
      <c r="D1716" s="481"/>
      <c r="E1716" s="481"/>
      <c r="F1716" s="339"/>
      <c r="G1716" s="340" t="str">
        <f>IF(ISNUMBER(E1716),E1716/'Bulk DivVar Analysis'!$C$114,"")</f>
        <v/>
      </c>
      <c r="H1716" s="338" t="str">
        <f>IF(ISNUMBER(E1716), IF(G1716&gt;'Bulk DivVar Analysis'!$D$116,"Pass","Fail"),"")</f>
        <v/>
      </c>
      <c r="I1716" s="338" t="str">
        <f t="shared" si="28"/>
        <v/>
      </c>
      <c r="J1716" s="339"/>
      <c r="K1716" s="339"/>
      <c r="L1716" s="339"/>
      <c r="M1716" s="339"/>
      <c r="N1716" s="339"/>
      <c r="O1716" s="339"/>
      <c r="P1716" s="339"/>
      <c r="Q1716" s="339"/>
    </row>
    <row r="1717" spans="1:17" ht="13.5" customHeight="1">
      <c r="A1717" s="481"/>
      <c r="B1717" s="481"/>
      <c r="C1717" s="481"/>
      <c r="D1717" s="481"/>
      <c r="E1717" s="481"/>
      <c r="F1717" s="339"/>
      <c r="G1717" s="340" t="str">
        <f>IF(ISNUMBER(E1717),E1717/'Bulk DivVar Analysis'!$C$114,"")</f>
        <v/>
      </c>
      <c r="H1717" s="338" t="str">
        <f>IF(ISNUMBER(E1717), IF(G1717&gt;'Bulk DivVar Analysis'!$D$116,"Pass","Fail"),"")</f>
        <v/>
      </c>
      <c r="I1717" s="338" t="str">
        <f t="shared" si="28"/>
        <v/>
      </c>
      <c r="J1717" s="339"/>
      <c r="K1717" s="339"/>
      <c r="L1717" s="339"/>
      <c r="M1717" s="339"/>
      <c r="N1717" s="339"/>
      <c r="O1717" s="339"/>
      <c r="P1717" s="339"/>
      <c r="Q1717" s="339"/>
    </row>
    <row r="1718" spans="1:17" ht="13.5" customHeight="1">
      <c r="A1718" s="481"/>
      <c r="B1718" s="481"/>
      <c r="C1718" s="481"/>
      <c r="D1718" s="481"/>
      <c r="E1718" s="481"/>
      <c r="F1718" s="339"/>
      <c r="G1718" s="340" t="str">
        <f>IF(ISNUMBER(E1718),E1718/'Bulk DivVar Analysis'!$C$114,"")</f>
        <v/>
      </c>
      <c r="H1718" s="338" t="str">
        <f>IF(ISNUMBER(E1718), IF(G1718&gt;'Bulk DivVar Analysis'!$D$116,"Pass","Fail"),"")</f>
        <v/>
      </c>
      <c r="I1718" s="338" t="str">
        <f t="shared" si="28"/>
        <v/>
      </c>
      <c r="J1718" s="339"/>
      <c r="K1718" s="339"/>
      <c r="L1718" s="339"/>
      <c r="M1718" s="339"/>
      <c r="N1718" s="339"/>
      <c r="O1718" s="339"/>
      <c r="P1718" s="339"/>
      <c r="Q1718" s="339"/>
    </row>
    <row r="1719" spans="1:17" ht="13.5" customHeight="1">
      <c r="A1719" s="481"/>
      <c r="B1719" s="481"/>
      <c r="C1719" s="481"/>
      <c r="D1719" s="481"/>
      <c r="E1719" s="481"/>
      <c r="F1719" s="339"/>
      <c r="G1719" s="340" t="str">
        <f>IF(ISNUMBER(E1719),E1719/'Bulk DivVar Analysis'!$C$114,"")</f>
        <v/>
      </c>
      <c r="H1719" s="338" t="str">
        <f>IF(ISNUMBER(E1719), IF(G1719&gt;'Bulk DivVar Analysis'!$D$116,"Pass","Fail"),"")</f>
        <v/>
      </c>
      <c r="I1719" s="338" t="str">
        <f t="shared" si="28"/>
        <v/>
      </c>
      <c r="J1719" s="339"/>
      <c r="K1719" s="339"/>
      <c r="L1719" s="339"/>
      <c r="M1719" s="339"/>
      <c r="N1719" s="339"/>
      <c r="O1719" s="339"/>
      <c r="P1719" s="339"/>
      <c r="Q1719" s="339"/>
    </row>
    <row r="1720" spans="1:17" ht="13.5" customHeight="1">
      <c r="A1720" s="481"/>
      <c r="B1720" s="481"/>
      <c r="C1720" s="481"/>
      <c r="D1720" s="481"/>
      <c r="E1720" s="481"/>
      <c r="F1720" s="339"/>
      <c r="G1720" s="340" t="str">
        <f>IF(ISNUMBER(E1720),E1720/'Bulk DivVar Analysis'!$C$114,"")</f>
        <v/>
      </c>
      <c r="H1720" s="338" t="str">
        <f>IF(ISNUMBER(E1720), IF(G1720&gt;'Bulk DivVar Analysis'!$D$116,"Pass","Fail"),"")</f>
        <v/>
      </c>
      <c r="I1720" s="338" t="str">
        <f t="shared" si="28"/>
        <v/>
      </c>
      <c r="J1720" s="339"/>
      <c r="K1720" s="339"/>
      <c r="L1720" s="339"/>
      <c r="M1720" s="339"/>
      <c r="N1720" s="339"/>
      <c r="O1720" s="339"/>
      <c r="P1720" s="339"/>
      <c r="Q1720" s="339"/>
    </row>
    <row r="1721" spans="1:17" ht="13.5" customHeight="1">
      <c r="A1721" s="481"/>
      <c r="B1721" s="481"/>
      <c r="C1721" s="481"/>
      <c r="D1721" s="481"/>
      <c r="E1721" s="481"/>
      <c r="F1721" s="339"/>
      <c r="G1721" s="340" t="str">
        <f>IF(ISNUMBER(E1721),E1721/'Bulk DivVar Analysis'!$C$114,"")</f>
        <v/>
      </c>
      <c r="H1721" s="338" t="str">
        <f>IF(ISNUMBER(E1721), IF(G1721&gt;'Bulk DivVar Analysis'!$D$116,"Pass","Fail"),"")</f>
        <v/>
      </c>
      <c r="I1721" s="338" t="str">
        <f t="shared" si="28"/>
        <v/>
      </c>
      <c r="J1721" s="339"/>
      <c r="K1721" s="339"/>
      <c r="L1721" s="339"/>
      <c r="M1721" s="339"/>
      <c r="N1721" s="339"/>
      <c r="O1721" s="339"/>
      <c r="P1721" s="339"/>
      <c r="Q1721" s="339"/>
    </row>
    <row r="1722" spans="1:17" ht="13.5" customHeight="1">
      <c r="A1722" s="481"/>
      <c r="B1722" s="481"/>
      <c r="C1722" s="481"/>
      <c r="D1722" s="481"/>
      <c r="E1722" s="481"/>
      <c r="F1722" s="339"/>
      <c r="G1722" s="340" t="str">
        <f>IF(ISNUMBER(E1722),E1722/'Bulk DivVar Analysis'!$C$114,"")</f>
        <v/>
      </c>
      <c r="H1722" s="338" t="str">
        <f>IF(ISNUMBER(E1722), IF(G1722&gt;'Bulk DivVar Analysis'!$D$116,"Pass","Fail"),"")</f>
        <v/>
      </c>
      <c r="I1722" s="338" t="str">
        <f t="shared" si="28"/>
        <v/>
      </c>
      <c r="J1722" s="339"/>
      <c r="K1722" s="339"/>
      <c r="L1722" s="339"/>
      <c r="M1722" s="339"/>
      <c r="N1722" s="339"/>
      <c r="O1722" s="339"/>
      <c r="P1722" s="339"/>
      <c r="Q1722" s="339"/>
    </row>
    <row r="1723" spans="1:17" ht="13.5" customHeight="1">
      <c r="A1723" s="481"/>
      <c r="B1723" s="481"/>
      <c r="C1723" s="481"/>
      <c r="D1723" s="481"/>
      <c r="E1723" s="481"/>
      <c r="F1723" s="339"/>
      <c r="G1723" s="340" t="str">
        <f>IF(ISNUMBER(E1723),E1723/'Bulk DivVar Analysis'!$C$114,"")</f>
        <v/>
      </c>
      <c r="H1723" s="338" t="str">
        <f>IF(ISNUMBER(E1723), IF(G1723&gt;'Bulk DivVar Analysis'!$D$116,"Pass","Fail"),"")</f>
        <v/>
      </c>
      <c r="I1723" s="338" t="str">
        <f t="shared" si="28"/>
        <v/>
      </c>
      <c r="J1723" s="339"/>
      <c r="K1723" s="339"/>
      <c r="L1723" s="339"/>
      <c r="M1723" s="339"/>
      <c r="N1723" s="339"/>
      <c r="O1723" s="339"/>
      <c r="P1723" s="339"/>
      <c r="Q1723" s="339"/>
    </row>
    <row r="1724" spans="1:17" ht="13.5" customHeight="1">
      <c r="A1724" s="481"/>
      <c r="B1724" s="481"/>
      <c r="C1724" s="481"/>
      <c r="D1724" s="481"/>
      <c r="E1724" s="481"/>
      <c r="F1724" s="339"/>
      <c r="G1724" s="340" t="str">
        <f>IF(ISNUMBER(E1724),E1724/'Bulk DivVar Analysis'!$C$114,"")</f>
        <v/>
      </c>
      <c r="H1724" s="338" t="str">
        <f>IF(ISNUMBER(E1724), IF(G1724&gt;'Bulk DivVar Analysis'!$D$116,"Pass","Fail"),"")</f>
        <v/>
      </c>
      <c r="I1724" s="338" t="str">
        <f t="shared" si="28"/>
        <v/>
      </c>
      <c r="J1724" s="339"/>
      <c r="K1724" s="339"/>
      <c r="L1724" s="339"/>
      <c r="M1724" s="339"/>
      <c r="N1724" s="339"/>
      <c r="O1724" s="339"/>
      <c r="P1724" s="339"/>
      <c r="Q1724" s="339"/>
    </row>
    <row r="1725" spans="1:17" ht="13.5" customHeight="1">
      <c r="A1725" s="481"/>
      <c r="B1725" s="481"/>
      <c r="C1725" s="481"/>
      <c r="D1725" s="481"/>
      <c r="E1725" s="481"/>
      <c r="F1725" s="339"/>
      <c r="G1725" s="340" t="str">
        <f>IF(ISNUMBER(E1725),E1725/'Bulk DivVar Analysis'!$C$114,"")</f>
        <v/>
      </c>
      <c r="H1725" s="338" t="str">
        <f>IF(ISNUMBER(E1725), IF(G1725&gt;'Bulk DivVar Analysis'!$D$116,"Pass","Fail"),"")</f>
        <v/>
      </c>
      <c r="I1725" s="338" t="str">
        <f t="shared" si="28"/>
        <v/>
      </c>
      <c r="J1725" s="339"/>
      <c r="K1725" s="339"/>
      <c r="L1725" s="339"/>
      <c r="M1725" s="339"/>
      <c r="N1725" s="339"/>
      <c r="O1725" s="339"/>
      <c r="P1725" s="339"/>
      <c r="Q1725" s="339"/>
    </row>
    <row r="1726" spans="1:17" ht="13.5" customHeight="1">
      <c r="A1726" s="481"/>
      <c r="B1726" s="481"/>
      <c r="C1726" s="481"/>
      <c r="D1726" s="481"/>
      <c r="E1726" s="481"/>
      <c r="F1726" s="339"/>
      <c r="G1726" s="340" t="str">
        <f>IF(ISNUMBER(E1726),E1726/'Bulk DivVar Analysis'!$C$114,"")</f>
        <v/>
      </c>
      <c r="H1726" s="338" t="str">
        <f>IF(ISNUMBER(E1726), IF(G1726&gt;'Bulk DivVar Analysis'!$D$116,"Pass","Fail"),"")</f>
        <v/>
      </c>
      <c r="I1726" s="338" t="str">
        <f t="shared" si="28"/>
        <v/>
      </c>
      <c r="J1726" s="339"/>
      <c r="K1726" s="339"/>
      <c r="L1726" s="339"/>
      <c r="M1726" s="339"/>
      <c r="N1726" s="339"/>
      <c r="O1726" s="339"/>
      <c r="P1726" s="339"/>
      <c r="Q1726" s="339"/>
    </row>
    <row r="1727" spans="1:17" ht="13.5" customHeight="1">
      <c r="A1727" s="481"/>
      <c r="B1727" s="481"/>
      <c r="C1727" s="481"/>
      <c r="D1727" s="481"/>
      <c r="E1727" s="481"/>
      <c r="F1727" s="339"/>
      <c r="G1727" s="340" t="str">
        <f>IF(ISNUMBER(E1727),E1727/'Bulk DivVar Analysis'!$C$114,"")</f>
        <v/>
      </c>
      <c r="H1727" s="338" t="str">
        <f>IF(ISNUMBER(E1727), IF(G1727&gt;'Bulk DivVar Analysis'!$D$116,"Pass","Fail"),"")</f>
        <v/>
      </c>
      <c r="I1727" s="338" t="str">
        <f t="shared" si="28"/>
        <v/>
      </c>
      <c r="J1727" s="339"/>
      <c r="K1727" s="339"/>
      <c r="L1727" s="339"/>
      <c r="M1727" s="339"/>
      <c r="N1727" s="339"/>
      <c r="O1727" s="339"/>
      <c r="P1727" s="339"/>
      <c r="Q1727" s="339"/>
    </row>
    <row r="1728" spans="1:17" ht="13.5" customHeight="1">
      <c r="A1728" s="481"/>
      <c r="B1728" s="481"/>
      <c r="C1728" s="481"/>
      <c r="D1728" s="481"/>
      <c r="E1728" s="481"/>
      <c r="F1728" s="339"/>
      <c r="G1728" s="340" t="str">
        <f>IF(ISNUMBER(E1728),E1728/'Bulk DivVar Analysis'!$C$114,"")</f>
        <v/>
      </c>
      <c r="H1728" s="338" t="str">
        <f>IF(ISNUMBER(E1728), IF(G1728&gt;'Bulk DivVar Analysis'!$D$116,"Pass","Fail"),"")</f>
        <v/>
      </c>
      <c r="I1728" s="338" t="str">
        <f t="shared" si="28"/>
        <v/>
      </c>
      <c r="J1728" s="339"/>
      <c r="K1728" s="339"/>
      <c r="L1728" s="339"/>
      <c r="M1728" s="339"/>
      <c r="N1728" s="339"/>
      <c r="O1728" s="339"/>
      <c r="P1728" s="339"/>
      <c r="Q1728" s="339"/>
    </row>
    <row r="1729" spans="1:17" ht="13.5" customHeight="1">
      <c r="A1729" s="481"/>
      <c r="B1729" s="481"/>
      <c r="C1729" s="481"/>
      <c r="D1729" s="481"/>
      <c r="E1729" s="481"/>
      <c r="F1729" s="339"/>
      <c r="G1729" s="340" t="str">
        <f>IF(ISNUMBER(E1729),E1729/'Bulk DivVar Analysis'!$C$114,"")</f>
        <v/>
      </c>
      <c r="H1729" s="338" t="str">
        <f>IF(ISNUMBER(E1729), IF(G1729&gt;'Bulk DivVar Analysis'!$D$116,"Pass","Fail"),"")</f>
        <v/>
      </c>
      <c r="I1729" s="338" t="str">
        <f t="shared" si="28"/>
        <v/>
      </c>
      <c r="J1729" s="339"/>
      <c r="K1729" s="339"/>
      <c r="L1729" s="339"/>
      <c r="M1729" s="339"/>
      <c r="N1729" s="339"/>
      <c r="O1729" s="339"/>
      <c r="P1729" s="339"/>
      <c r="Q1729" s="339"/>
    </row>
    <row r="1730" spans="1:17" ht="13.5" customHeight="1">
      <c r="A1730" s="481"/>
      <c r="B1730" s="481"/>
      <c r="C1730" s="481"/>
      <c r="D1730" s="481"/>
      <c r="E1730" s="481"/>
      <c r="F1730" s="339"/>
      <c r="G1730" s="340" t="str">
        <f>IF(ISNUMBER(E1730),E1730/'Bulk DivVar Analysis'!$C$114,"")</f>
        <v/>
      </c>
      <c r="H1730" s="338" t="str">
        <f>IF(ISNUMBER(E1730), IF(G1730&gt;'Bulk DivVar Analysis'!$D$116,"Pass","Fail"),"")</f>
        <v/>
      </c>
      <c r="I1730" s="338" t="str">
        <f t="shared" si="28"/>
        <v/>
      </c>
      <c r="J1730" s="339"/>
      <c r="K1730" s="339"/>
      <c r="L1730" s="339"/>
      <c r="M1730" s="339"/>
      <c r="N1730" s="339"/>
      <c r="O1730" s="339"/>
      <c r="P1730" s="339"/>
      <c r="Q1730" s="339"/>
    </row>
    <row r="1731" spans="1:17" ht="13.5" customHeight="1">
      <c r="A1731" s="481"/>
      <c r="B1731" s="481"/>
      <c r="C1731" s="481"/>
      <c r="D1731" s="481"/>
      <c r="E1731" s="481"/>
      <c r="F1731" s="339"/>
      <c r="G1731" s="340" t="str">
        <f>IF(ISNUMBER(E1731),E1731/'Bulk DivVar Analysis'!$C$114,"")</f>
        <v/>
      </c>
      <c r="H1731" s="338" t="str">
        <f>IF(ISNUMBER(E1731), IF(G1731&gt;'Bulk DivVar Analysis'!$D$116,"Pass","Fail"),"")</f>
        <v/>
      </c>
      <c r="I1731" s="338" t="str">
        <f t="shared" ref="I1731:I1794" si="29">_xlfn.TEXTJOIN("_",TRUE,B1731,C1731)</f>
        <v/>
      </c>
      <c r="J1731" s="339"/>
      <c r="K1731" s="339"/>
      <c r="L1731" s="339"/>
      <c r="M1731" s="339"/>
      <c r="N1731" s="339"/>
      <c r="O1731" s="339"/>
      <c r="P1731" s="339"/>
      <c r="Q1731" s="339"/>
    </row>
    <row r="1732" spans="1:17" ht="13.5" customHeight="1">
      <c r="A1732" s="481"/>
      <c r="B1732" s="481"/>
      <c r="C1732" s="481"/>
      <c r="D1732" s="481"/>
      <c r="E1732" s="481"/>
      <c r="F1732" s="339"/>
      <c r="G1732" s="340" t="str">
        <f>IF(ISNUMBER(E1732),E1732/'Bulk DivVar Analysis'!$C$114,"")</f>
        <v/>
      </c>
      <c r="H1732" s="338" t="str">
        <f>IF(ISNUMBER(E1732), IF(G1732&gt;'Bulk DivVar Analysis'!$D$116,"Pass","Fail"),"")</f>
        <v/>
      </c>
      <c r="I1732" s="338" t="str">
        <f t="shared" si="29"/>
        <v/>
      </c>
      <c r="J1732" s="339"/>
      <c r="K1732" s="339"/>
      <c r="L1732" s="339"/>
      <c r="M1732" s="339"/>
      <c r="N1732" s="339"/>
      <c r="O1732" s="339"/>
      <c r="P1732" s="339"/>
      <c r="Q1732" s="339"/>
    </row>
    <row r="1733" spans="1:17" ht="13.5" customHeight="1">
      <c r="A1733" s="481"/>
      <c r="B1733" s="481"/>
      <c r="C1733" s="481"/>
      <c r="D1733" s="481"/>
      <c r="E1733" s="481"/>
      <c r="F1733" s="339"/>
      <c r="G1733" s="340" t="str">
        <f>IF(ISNUMBER(E1733),E1733/'Bulk DivVar Analysis'!$C$114,"")</f>
        <v/>
      </c>
      <c r="H1733" s="338" t="str">
        <f>IF(ISNUMBER(E1733), IF(G1733&gt;'Bulk DivVar Analysis'!$D$116,"Pass","Fail"),"")</f>
        <v/>
      </c>
      <c r="I1733" s="338" t="str">
        <f t="shared" si="29"/>
        <v/>
      </c>
      <c r="J1733" s="339"/>
      <c r="K1733" s="339"/>
      <c r="L1733" s="339"/>
      <c r="M1733" s="339"/>
      <c r="N1733" s="339"/>
      <c r="O1733" s="339"/>
      <c r="P1733" s="339"/>
      <c r="Q1733" s="339"/>
    </row>
    <row r="1734" spans="1:17" ht="13.5" customHeight="1">
      <c r="A1734" s="481"/>
      <c r="B1734" s="481"/>
      <c r="C1734" s="481"/>
      <c r="D1734" s="481"/>
      <c r="E1734" s="481"/>
      <c r="F1734" s="339"/>
      <c r="G1734" s="340" t="str">
        <f>IF(ISNUMBER(E1734),E1734/'Bulk DivVar Analysis'!$C$114,"")</f>
        <v/>
      </c>
      <c r="H1734" s="338" t="str">
        <f>IF(ISNUMBER(E1734), IF(G1734&gt;'Bulk DivVar Analysis'!$D$116,"Pass","Fail"),"")</f>
        <v/>
      </c>
      <c r="I1734" s="338" t="str">
        <f t="shared" si="29"/>
        <v/>
      </c>
      <c r="J1734" s="339"/>
      <c r="K1734" s="339"/>
      <c r="L1734" s="339"/>
      <c r="M1734" s="339"/>
      <c r="N1734" s="339"/>
      <c r="O1734" s="339"/>
      <c r="P1734" s="339"/>
      <c r="Q1734" s="339"/>
    </row>
    <row r="1735" spans="1:17" ht="13.5" customHeight="1">
      <c r="A1735" s="481"/>
      <c r="B1735" s="481"/>
      <c r="C1735" s="481"/>
      <c r="D1735" s="481"/>
      <c r="E1735" s="481"/>
      <c r="F1735" s="339"/>
      <c r="G1735" s="340" t="str">
        <f>IF(ISNUMBER(E1735),E1735/'Bulk DivVar Analysis'!$C$114,"")</f>
        <v/>
      </c>
      <c r="H1735" s="338" t="str">
        <f>IF(ISNUMBER(E1735), IF(G1735&gt;'Bulk DivVar Analysis'!$D$116,"Pass","Fail"),"")</f>
        <v/>
      </c>
      <c r="I1735" s="338" t="str">
        <f t="shared" si="29"/>
        <v/>
      </c>
      <c r="J1735" s="339"/>
      <c r="K1735" s="339"/>
      <c r="L1735" s="339"/>
      <c r="M1735" s="339"/>
      <c r="N1735" s="339"/>
      <c r="O1735" s="339"/>
      <c r="P1735" s="339"/>
      <c r="Q1735" s="339"/>
    </row>
    <row r="1736" spans="1:17" ht="13.5" customHeight="1">
      <c r="A1736" s="481"/>
      <c r="B1736" s="481"/>
      <c r="C1736" s="481"/>
      <c r="D1736" s="481"/>
      <c r="E1736" s="481"/>
      <c r="F1736" s="339"/>
      <c r="G1736" s="340" t="str">
        <f>IF(ISNUMBER(E1736),E1736/'Bulk DivVar Analysis'!$C$114,"")</f>
        <v/>
      </c>
      <c r="H1736" s="338" t="str">
        <f>IF(ISNUMBER(E1736), IF(G1736&gt;'Bulk DivVar Analysis'!$D$116,"Pass","Fail"),"")</f>
        <v/>
      </c>
      <c r="I1736" s="338" t="str">
        <f t="shared" si="29"/>
        <v/>
      </c>
      <c r="J1736" s="339"/>
      <c r="K1736" s="339"/>
      <c r="L1736" s="339"/>
      <c r="M1736" s="339"/>
      <c r="N1736" s="339"/>
      <c r="O1736" s="339"/>
      <c r="P1736" s="339"/>
      <c r="Q1736" s="339"/>
    </row>
    <row r="1737" spans="1:17" ht="13.5" customHeight="1">
      <c r="A1737" s="481"/>
      <c r="B1737" s="481"/>
      <c r="C1737" s="481"/>
      <c r="D1737" s="481"/>
      <c r="E1737" s="481"/>
      <c r="F1737" s="339"/>
      <c r="G1737" s="340" t="str">
        <f>IF(ISNUMBER(E1737),E1737/'Bulk DivVar Analysis'!$C$114,"")</f>
        <v/>
      </c>
      <c r="H1737" s="338" t="str">
        <f>IF(ISNUMBER(E1737), IF(G1737&gt;'Bulk DivVar Analysis'!$D$116,"Pass","Fail"),"")</f>
        <v/>
      </c>
      <c r="I1737" s="338" t="str">
        <f t="shared" si="29"/>
        <v/>
      </c>
      <c r="J1737" s="339"/>
      <c r="K1737" s="339"/>
      <c r="L1737" s="339"/>
      <c r="M1737" s="339"/>
      <c r="N1737" s="339"/>
      <c r="O1737" s="339"/>
      <c r="P1737" s="339"/>
      <c r="Q1737" s="339"/>
    </row>
    <row r="1738" spans="1:17" ht="13.5" customHeight="1">
      <c r="A1738" s="481"/>
      <c r="B1738" s="481"/>
      <c r="C1738" s="481"/>
      <c r="D1738" s="481"/>
      <c r="E1738" s="481"/>
      <c r="F1738" s="339"/>
      <c r="G1738" s="340" t="str">
        <f>IF(ISNUMBER(E1738),E1738/'Bulk DivVar Analysis'!$C$114,"")</f>
        <v/>
      </c>
      <c r="H1738" s="338" t="str">
        <f>IF(ISNUMBER(E1738), IF(G1738&gt;'Bulk DivVar Analysis'!$D$116,"Pass","Fail"),"")</f>
        <v/>
      </c>
      <c r="I1738" s="338" t="str">
        <f t="shared" si="29"/>
        <v/>
      </c>
      <c r="J1738" s="339"/>
      <c r="K1738" s="339"/>
      <c r="L1738" s="339"/>
      <c r="M1738" s="339"/>
      <c r="N1738" s="339"/>
      <c r="O1738" s="339"/>
      <c r="P1738" s="339"/>
      <c r="Q1738" s="339"/>
    </row>
    <row r="1739" spans="1:17" ht="13.5" customHeight="1">
      <c r="A1739" s="481"/>
      <c r="B1739" s="481"/>
      <c r="C1739" s="481"/>
      <c r="D1739" s="481"/>
      <c r="E1739" s="481"/>
      <c r="F1739" s="339"/>
      <c r="G1739" s="340" t="str">
        <f>IF(ISNUMBER(E1739),E1739/'Bulk DivVar Analysis'!$C$114,"")</f>
        <v/>
      </c>
      <c r="H1739" s="338" t="str">
        <f>IF(ISNUMBER(E1739), IF(G1739&gt;'Bulk DivVar Analysis'!$D$116,"Pass","Fail"),"")</f>
        <v/>
      </c>
      <c r="I1739" s="338" t="str">
        <f t="shared" si="29"/>
        <v/>
      </c>
      <c r="J1739" s="339"/>
      <c r="K1739" s="339"/>
      <c r="L1739" s="339"/>
      <c r="M1739" s="339"/>
      <c r="N1739" s="339"/>
      <c r="O1739" s="339"/>
      <c r="P1739" s="339"/>
      <c r="Q1739" s="339"/>
    </row>
    <row r="1740" spans="1:17" ht="13.5" customHeight="1">
      <c r="A1740" s="481"/>
      <c r="B1740" s="481"/>
      <c r="C1740" s="481"/>
      <c r="D1740" s="481"/>
      <c r="E1740" s="481"/>
      <c r="F1740" s="339"/>
      <c r="G1740" s="340" t="str">
        <f>IF(ISNUMBER(E1740),E1740/'Bulk DivVar Analysis'!$C$114,"")</f>
        <v/>
      </c>
      <c r="H1740" s="338" t="str">
        <f>IF(ISNUMBER(E1740), IF(G1740&gt;'Bulk DivVar Analysis'!$D$116,"Pass","Fail"),"")</f>
        <v/>
      </c>
      <c r="I1740" s="338" t="str">
        <f t="shared" si="29"/>
        <v/>
      </c>
      <c r="J1740" s="339"/>
      <c r="K1740" s="339"/>
      <c r="L1740" s="339"/>
      <c r="M1740" s="339"/>
      <c r="N1740" s="339"/>
      <c r="O1740" s="339"/>
      <c r="P1740" s="339"/>
      <c r="Q1740" s="339"/>
    </row>
    <row r="1741" spans="1:17" ht="13.5" customHeight="1">
      <c r="A1741" s="481"/>
      <c r="B1741" s="481"/>
      <c r="C1741" s="481"/>
      <c r="D1741" s="481"/>
      <c r="E1741" s="481"/>
      <c r="F1741" s="339"/>
      <c r="G1741" s="340" t="str">
        <f>IF(ISNUMBER(E1741),E1741/'Bulk DivVar Analysis'!$C$114,"")</f>
        <v/>
      </c>
      <c r="H1741" s="338" t="str">
        <f>IF(ISNUMBER(E1741), IF(G1741&gt;'Bulk DivVar Analysis'!$D$116,"Pass","Fail"),"")</f>
        <v/>
      </c>
      <c r="I1741" s="338" t="str">
        <f t="shared" si="29"/>
        <v/>
      </c>
      <c r="J1741" s="339"/>
      <c r="K1741" s="339"/>
      <c r="L1741" s="339"/>
      <c r="M1741" s="339"/>
      <c r="N1741" s="339"/>
      <c r="O1741" s="339"/>
      <c r="P1741" s="339"/>
      <c r="Q1741" s="339"/>
    </row>
    <row r="1742" spans="1:17" ht="13.5" customHeight="1">
      <c r="A1742" s="481"/>
      <c r="B1742" s="481"/>
      <c r="C1742" s="481"/>
      <c r="D1742" s="481"/>
      <c r="E1742" s="481"/>
      <c r="F1742" s="339"/>
      <c r="G1742" s="340" t="str">
        <f>IF(ISNUMBER(E1742),E1742/'Bulk DivVar Analysis'!$C$114,"")</f>
        <v/>
      </c>
      <c r="H1742" s="338" t="str">
        <f>IF(ISNUMBER(E1742), IF(G1742&gt;'Bulk DivVar Analysis'!$D$116,"Pass","Fail"),"")</f>
        <v/>
      </c>
      <c r="I1742" s="338" t="str">
        <f t="shared" si="29"/>
        <v/>
      </c>
      <c r="J1742" s="339"/>
      <c r="K1742" s="339"/>
      <c r="L1742" s="339"/>
      <c r="M1742" s="339"/>
      <c r="N1742" s="339"/>
      <c r="O1742" s="339"/>
      <c r="P1742" s="339"/>
      <c r="Q1742" s="339"/>
    </row>
    <row r="1743" spans="1:17" ht="13.5" customHeight="1">
      <c r="A1743" s="481"/>
      <c r="B1743" s="481"/>
      <c r="C1743" s="481"/>
      <c r="D1743" s="481"/>
      <c r="E1743" s="481"/>
      <c r="F1743" s="339"/>
      <c r="G1743" s="340" t="str">
        <f>IF(ISNUMBER(E1743),E1743/'Bulk DivVar Analysis'!$C$114,"")</f>
        <v/>
      </c>
      <c r="H1743" s="338" t="str">
        <f>IF(ISNUMBER(E1743), IF(G1743&gt;'Bulk DivVar Analysis'!$D$116,"Pass","Fail"),"")</f>
        <v/>
      </c>
      <c r="I1743" s="338" t="str">
        <f t="shared" si="29"/>
        <v/>
      </c>
      <c r="J1743" s="339"/>
      <c r="K1743" s="339"/>
      <c r="L1743" s="339"/>
      <c r="M1743" s="339"/>
      <c r="N1743" s="339"/>
      <c r="O1743" s="339"/>
      <c r="P1743" s="339"/>
      <c r="Q1743" s="339"/>
    </row>
    <row r="1744" spans="1:17" ht="13.5" customHeight="1">
      <c r="A1744" s="481"/>
      <c r="B1744" s="481"/>
      <c r="C1744" s="481"/>
      <c r="D1744" s="481"/>
      <c r="E1744" s="481"/>
      <c r="F1744" s="339"/>
      <c r="G1744" s="340" t="str">
        <f>IF(ISNUMBER(E1744),E1744/'Bulk DivVar Analysis'!$C$114,"")</f>
        <v/>
      </c>
      <c r="H1744" s="338" t="str">
        <f>IF(ISNUMBER(E1744), IF(G1744&gt;'Bulk DivVar Analysis'!$D$116,"Pass","Fail"),"")</f>
        <v/>
      </c>
      <c r="I1744" s="338" t="str">
        <f t="shared" si="29"/>
        <v/>
      </c>
      <c r="J1744" s="339"/>
      <c r="K1744" s="339"/>
      <c r="L1744" s="339"/>
      <c r="M1744" s="339"/>
      <c r="N1744" s="339"/>
      <c r="O1744" s="339"/>
      <c r="P1744" s="339"/>
      <c r="Q1744" s="339"/>
    </row>
    <row r="1745" spans="1:17" ht="13.5" customHeight="1">
      <c r="A1745" s="481"/>
      <c r="B1745" s="481"/>
      <c r="C1745" s="481"/>
      <c r="D1745" s="481"/>
      <c r="E1745" s="481"/>
      <c r="F1745" s="339"/>
      <c r="G1745" s="340" t="str">
        <f>IF(ISNUMBER(E1745),E1745/'Bulk DivVar Analysis'!$C$114,"")</f>
        <v/>
      </c>
      <c r="H1745" s="338" t="str">
        <f>IF(ISNUMBER(E1745), IF(G1745&gt;'Bulk DivVar Analysis'!$D$116,"Pass","Fail"),"")</f>
        <v/>
      </c>
      <c r="I1745" s="338" t="str">
        <f t="shared" si="29"/>
        <v/>
      </c>
      <c r="J1745" s="339"/>
      <c r="K1745" s="339"/>
      <c r="L1745" s="339"/>
      <c r="M1745" s="339"/>
      <c r="N1745" s="339"/>
      <c r="O1745" s="339"/>
      <c r="P1745" s="339"/>
      <c r="Q1745" s="339"/>
    </row>
    <row r="1746" spans="1:17" ht="13.5" customHeight="1">
      <c r="A1746" s="481"/>
      <c r="B1746" s="481"/>
      <c r="C1746" s="481"/>
      <c r="D1746" s="481"/>
      <c r="E1746" s="481"/>
      <c r="F1746" s="339"/>
      <c r="G1746" s="340" t="str">
        <f>IF(ISNUMBER(E1746),E1746/'Bulk DivVar Analysis'!$C$114,"")</f>
        <v/>
      </c>
      <c r="H1746" s="338" t="str">
        <f>IF(ISNUMBER(E1746), IF(G1746&gt;'Bulk DivVar Analysis'!$D$116,"Pass","Fail"),"")</f>
        <v/>
      </c>
      <c r="I1746" s="338" t="str">
        <f t="shared" si="29"/>
        <v/>
      </c>
      <c r="J1746" s="339"/>
      <c r="K1746" s="339"/>
      <c r="L1746" s="339"/>
      <c r="M1746" s="339"/>
      <c r="N1746" s="339"/>
      <c r="O1746" s="339"/>
      <c r="P1746" s="339"/>
      <c r="Q1746" s="339"/>
    </row>
    <row r="1747" spans="1:17" ht="13.5" customHeight="1">
      <c r="A1747" s="481"/>
      <c r="B1747" s="481"/>
      <c r="C1747" s="481"/>
      <c r="D1747" s="481"/>
      <c r="E1747" s="481"/>
      <c r="F1747" s="339"/>
      <c r="G1747" s="340" t="str">
        <f>IF(ISNUMBER(E1747),E1747/'Bulk DivVar Analysis'!$C$114,"")</f>
        <v/>
      </c>
      <c r="H1747" s="338" t="str">
        <f>IF(ISNUMBER(E1747), IF(G1747&gt;'Bulk DivVar Analysis'!$D$116,"Pass","Fail"),"")</f>
        <v/>
      </c>
      <c r="I1747" s="338" t="str">
        <f t="shared" si="29"/>
        <v/>
      </c>
      <c r="J1747" s="339"/>
      <c r="K1747" s="339"/>
      <c r="L1747" s="339"/>
      <c r="M1747" s="339"/>
      <c r="N1747" s="339"/>
      <c r="O1747" s="339"/>
      <c r="P1747" s="339"/>
      <c r="Q1747" s="339"/>
    </row>
    <row r="1748" spans="1:17" ht="13.5" customHeight="1">
      <c r="A1748" s="481"/>
      <c r="B1748" s="481"/>
      <c r="C1748" s="481"/>
      <c r="D1748" s="481"/>
      <c r="E1748" s="481"/>
      <c r="F1748" s="339"/>
      <c r="G1748" s="340" t="str">
        <f>IF(ISNUMBER(E1748),E1748/'Bulk DivVar Analysis'!$C$114,"")</f>
        <v/>
      </c>
      <c r="H1748" s="338" t="str">
        <f>IF(ISNUMBER(E1748), IF(G1748&gt;'Bulk DivVar Analysis'!$D$116,"Pass","Fail"),"")</f>
        <v/>
      </c>
      <c r="I1748" s="338" t="str">
        <f t="shared" si="29"/>
        <v/>
      </c>
      <c r="J1748" s="339"/>
      <c r="K1748" s="339"/>
      <c r="L1748" s="339"/>
      <c r="M1748" s="339"/>
      <c r="N1748" s="339"/>
      <c r="O1748" s="339"/>
      <c r="P1748" s="339"/>
      <c r="Q1748" s="339"/>
    </row>
    <row r="1749" spans="1:17" ht="13.5" customHeight="1">
      <c r="A1749" s="481"/>
      <c r="B1749" s="481"/>
      <c r="C1749" s="481"/>
      <c r="D1749" s="481"/>
      <c r="E1749" s="481"/>
      <c r="F1749" s="339"/>
      <c r="G1749" s="340" t="str">
        <f>IF(ISNUMBER(E1749),E1749/'Bulk DivVar Analysis'!$C$114,"")</f>
        <v/>
      </c>
      <c r="H1749" s="338" t="str">
        <f>IF(ISNUMBER(E1749), IF(G1749&gt;'Bulk DivVar Analysis'!$D$116,"Pass","Fail"),"")</f>
        <v/>
      </c>
      <c r="I1749" s="338" t="str">
        <f t="shared" si="29"/>
        <v/>
      </c>
      <c r="J1749" s="339"/>
      <c r="K1749" s="339"/>
      <c r="L1749" s="339"/>
      <c r="M1749" s="339"/>
      <c r="N1749" s="339"/>
      <c r="O1749" s="339"/>
      <c r="P1749" s="339"/>
      <c r="Q1749" s="339"/>
    </row>
    <row r="1750" spans="1:17" ht="13.5" customHeight="1">
      <c r="A1750" s="481"/>
      <c r="B1750" s="481"/>
      <c r="C1750" s="481"/>
      <c r="D1750" s="481"/>
      <c r="E1750" s="481"/>
      <c r="F1750" s="339"/>
      <c r="G1750" s="340" t="str">
        <f>IF(ISNUMBER(E1750),E1750/'Bulk DivVar Analysis'!$C$114,"")</f>
        <v/>
      </c>
      <c r="H1750" s="338" t="str">
        <f>IF(ISNUMBER(E1750), IF(G1750&gt;'Bulk DivVar Analysis'!$D$116,"Pass","Fail"),"")</f>
        <v/>
      </c>
      <c r="I1750" s="338" t="str">
        <f t="shared" si="29"/>
        <v/>
      </c>
      <c r="J1750" s="339"/>
      <c r="K1750" s="339"/>
      <c r="L1750" s="339"/>
      <c r="M1750" s="339"/>
      <c r="N1750" s="339"/>
      <c r="O1750" s="339"/>
      <c r="P1750" s="339"/>
      <c r="Q1750" s="339"/>
    </row>
    <row r="1751" spans="1:17" ht="13.5" customHeight="1">
      <c r="A1751" s="481"/>
      <c r="B1751" s="481"/>
      <c r="C1751" s="481"/>
      <c r="D1751" s="481"/>
      <c r="E1751" s="481"/>
      <c r="F1751" s="339"/>
      <c r="G1751" s="340" t="str">
        <f>IF(ISNUMBER(E1751),E1751/'Bulk DivVar Analysis'!$C$114,"")</f>
        <v/>
      </c>
      <c r="H1751" s="338" t="str">
        <f>IF(ISNUMBER(E1751), IF(G1751&gt;'Bulk DivVar Analysis'!$D$116,"Pass","Fail"),"")</f>
        <v/>
      </c>
      <c r="I1751" s="338" t="str">
        <f t="shared" si="29"/>
        <v/>
      </c>
      <c r="J1751" s="339"/>
      <c r="K1751" s="339"/>
      <c r="L1751" s="339"/>
      <c r="M1751" s="339"/>
      <c r="N1751" s="339"/>
      <c r="O1751" s="339"/>
      <c r="P1751" s="339"/>
      <c r="Q1751" s="339"/>
    </row>
    <row r="1752" spans="1:17" ht="13.5" customHeight="1">
      <c r="A1752" s="481"/>
      <c r="B1752" s="481"/>
      <c r="C1752" s="481"/>
      <c r="D1752" s="481"/>
      <c r="E1752" s="481"/>
      <c r="F1752" s="339"/>
      <c r="G1752" s="340" t="str">
        <f>IF(ISNUMBER(E1752),E1752/'Bulk DivVar Analysis'!$C$114,"")</f>
        <v/>
      </c>
      <c r="H1752" s="338" t="str">
        <f>IF(ISNUMBER(E1752), IF(G1752&gt;'Bulk DivVar Analysis'!$D$116,"Pass","Fail"),"")</f>
        <v/>
      </c>
      <c r="I1752" s="338" t="str">
        <f t="shared" si="29"/>
        <v/>
      </c>
      <c r="J1752" s="339"/>
      <c r="K1752" s="339"/>
      <c r="L1752" s="339"/>
      <c r="M1752" s="339"/>
      <c r="N1752" s="339"/>
      <c r="O1752" s="339"/>
      <c r="P1752" s="339"/>
      <c r="Q1752" s="339"/>
    </row>
    <row r="1753" spans="1:17" ht="13.5" customHeight="1">
      <c r="A1753" s="481"/>
      <c r="B1753" s="481"/>
      <c r="C1753" s="481"/>
      <c r="D1753" s="481"/>
      <c r="E1753" s="481"/>
      <c r="F1753" s="339"/>
      <c r="G1753" s="340" t="str">
        <f>IF(ISNUMBER(E1753),E1753/'Bulk DivVar Analysis'!$C$114,"")</f>
        <v/>
      </c>
      <c r="H1753" s="338" t="str">
        <f>IF(ISNUMBER(E1753), IF(G1753&gt;'Bulk DivVar Analysis'!$D$116,"Pass","Fail"),"")</f>
        <v/>
      </c>
      <c r="I1753" s="338" t="str">
        <f t="shared" si="29"/>
        <v/>
      </c>
      <c r="J1753" s="339"/>
      <c r="K1753" s="339"/>
      <c r="L1753" s="339"/>
      <c r="M1753" s="339"/>
      <c r="N1753" s="339"/>
      <c r="O1753" s="339"/>
      <c r="P1753" s="339"/>
      <c r="Q1753" s="339"/>
    </row>
    <row r="1754" spans="1:17" ht="13.5" customHeight="1">
      <c r="A1754" s="481"/>
      <c r="B1754" s="481"/>
      <c r="C1754" s="481"/>
      <c r="D1754" s="481"/>
      <c r="E1754" s="481"/>
      <c r="F1754" s="339"/>
      <c r="G1754" s="340" t="str">
        <f>IF(ISNUMBER(E1754),E1754/'Bulk DivVar Analysis'!$C$114,"")</f>
        <v/>
      </c>
      <c r="H1754" s="338" t="str">
        <f>IF(ISNUMBER(E1754), IF(G1754&gt;'Bulk DivVar Analysis'!$D$116,"Pass","Fail"),"")</f>
        <v/>
      </c>
      <c r="I1754" s="338" t="str">
        <f t="shared" si="29"/>
        <v/>
      </c>
      <c r="J1754" s="339"/>
      <c r="K1754" s="339"/>
      <c r="L1754" s="339"/>
      <c r="M1754" s="339"/>
      <c r="N1754" s="339"/>
      <c r="O1754" s="339"/>
      <c r="P1754" s="339"/>
      <c r="Q1754" s="339"/>
    </row>
    <row r="1755" spans="1:17" ht="13.5" customHeight="1">
      <c r="A1755" s="481"/>
      <c r="B1755" s="481"/>
      <c r="C1755" s="481"/>
      <c r="D1755" s="481"/>
      <c r="E1755" s="481"/>
      <c r="F1755" s="339"/>
      <c r="G1755" s="340" t="str">
        <f>IF(ISNUMBER(E1755),E1755/'Bulk DivVar Analysis'!$C$114,"")</f>
        <v/>
      </c>
      <c r="H1755" s="338" t="str">
        <f>IF(ISNUMBER(E1755), IF(G1755&gt;'Bulk DivVar Analysis'!$D$116,"Pass","Fail"),"")</f>
        <v/>
      </c>
      <c r="I1755" s="338" t="str">
        <f t="shared" si="29"/>
        <v/>
      </c>
      <c r="J1755" s="339"/>
      <c r="K1755" s="339"/>
      <c r="L1755" s="339"/>
      <c r="M1755" s="339"/>
      <c r="N1755" s="339"/>
      <c r="O1755" s="339"/>
      <c r="P1755" s="339"/>
      <c r="Q1755" s="339"/>
    </row>
    <row r="1756" spans="1:17" ht="13.5" customHeight="1">
      <c r="A1756" s="481"/>
      <c r="B1756" s="481"/>
      <c r="C1756" s="481"/>
      <c r="D1756" s="481"/>
      <c r="E1756" s="481"/>
      <c r="F1756" s="339"/>
      <c r="G1756" s="340" t="str">
        <f>IF(ISNUMBER(E1756),E1756/'Bulk DivVar Analysis'!$C$114,"")</f>
        <v/>
      </c>
      <c r="H1756" s="338" t="str">
        <f>IF(ISNUMBER(E1756), IF(G1756&gt;'Bulk DivVar Analysis'!$D$116,"Pass","Fail"),"")</f>
        <v/>
      </c>
      <c r="I1756" s="338" t="str">
        <f t="shared" si="29"/>
        <v/>
      </c>
      <c r="J1756" s="339"/>
      <c r="K1756" s="339"/>
      <c r="L1756" s="339"/>
      <c r="M1756" s="339"/>
      <c r="N1756" s="339"/>
      <c r="O1756" s="339"/>
      <c r="P1756" s="339"/>
      <c r="Q1756" s="339"/>
    </row>
    <row r="1757" spans="1:17" ht="13.5" customHeight="1">
      <c r="A1757" s="481"/>
      <c r="B1757" s="481"/>
      <c r="C1757" s="481"/>
      <c r="D1757" s="481"/>
      <c r="E1757" s="481"/>
      <c r="F1757" s="339"/>
      <c r="G1757" s="340" t="str">
        <f>IF(ISNUMBER(E1757),E1757/'Bulk DivVar Analysis'!$C$114,"")</f>
        <v/>
      </c>
      <c r="H1757" s="338" t="str">
        <f>IF(ISNUMBER(E1757), IF(G1757&gt;'Bulk DivVar Analysis'!$D$116,"Pass","Fail"),"")</f>
        <v/>
      </c>
      <c r="I1757" s="338" t="str">
        <f t="shared" si="29"/>
        <v/>
      </c>
      <c r="J1757" s="339"/>
      <c r="K1757" s="339"/>
      <c r="L1757" s="339"/>
      <c r="M1757" s="339"/>
      <c r="N1757" s="339"/>
      <c r="O1757" s="339"/>
      <c r="P1757" s="339"/>
      <c r="Q1757" s="339"/>
    </row>
    <row r="1758" spans="1:17" ht="13.5" customHeight="1">
      <c r="A1758" s="481"/>
      <c r="B1758" s="481"/>
      <c r="C1758" s="481"/>
      <c r="D1758" s="481"/>
      <c r="E1758" s="481"/>
      <c r="F1758" s="339"/>
      <c r="G1758" s="340" t="str">
        <f>IF(ISNUMBER(E1758),E1758/'Bulk DivVar Analysis'!$C$114,"")</f>
        <v/>
      </c>
      <c r="H1758" s="338" t="str">
        <f>IF(ISNUMBER(E1758), IF(G1758&gt;'Bulk DivVar Analysis'!$D$116,"Pass","Fail"),"")</f>
        <v/>
      </c>
      <c r="I1758" s="338" t="str">
        <f t="shared" si="29"/>
        <v/>
      </c>
      <c r="J1758" s="339"/>
      <c r="K1758" s="339"/>
      <c r="L1758" s="339"/>
      <c r="M1758" s="339"/>
      <c r="N1758" s="339"/>
      <c r="O1758" s="339"/>
      <c r="P1758" s="339"/>
      <c r="Q1758" s="339"/>
    </row>
    <row r="1759" spans="1:17" ht="13.5" customHeight="1">
      <c r="A1759" s="481"/>
      <c r="B1759" s="481"/>
      <c r="C1759" s="481"/>
      <c r="D1759" s="481"/>
      <c r="E1759" s="481"/>
      <c r="F1759" s="339"/>
      <c r="G1759" s="340" t="str">
        <f>IF(ISNUMBER(E1759),E1759/'Bulk DivVar Analysis'!$C$114,"")</f>
        <v/>
      </c>
      <c r="H1759" s="338" t="str">
        <f>IF(ISNUMBER(E1759), IF(G1759&gt;'Bulk DivVar Analysis'!$D$116,"Pass","Fail"),"")</f>
        <v/>
      </c>
      <c r="I1759" s="338" t="str">
        <f t="shared" si="29"/>
        <v/>
      </c>
      <c r="J1759" s="339"/>
      <c r="K1759" s="339"/>
      <c r="L1759" s="339"/>
      <c r="M1759" s="339"/>
      <c r="N1759" s="339"/>
      <c r="O1759" s="339"/>
      <c r="P1759" s="339"/>
      <c r="Q1759" s="339"/>
    </row>
    <row r="1760" spans="1:17" ht="13.5" customHeight="1">
      <c r="A1760" s="481"/>
      <c r="B1760" s="481"/>
      <c r="C1760" s="481"/>
      <c r="D1760" s="481"/>
      <c r="E1760" s="481"/>
      <c r="F1760" s="339"/>
      <c r="G1760" s="340" t="str">
        <f>IF(ISNUMBER(E1760),E1760/'Bulk DivVar Analysis'!$C$114,"")</f>
        <v/>
      </c>
      <c r="H1760" s="338" t="str">
        <f>IF(ISNUMBER(E1760), IF(G1760&gt;'Bulk DivVar Analysis'!$D$116,"Pass","Fail"),"")</f>
        <v/>
      </c>
      <c r="I1760" s="338" t="str">
        <f t="shared" si="29"/>
        <v/>
      </c>
      <c r="J1760" s="339"/>
      <c r="K1760" s="339"/>
      <c r="L1760" s="339"/>
      <c r="M1760" s="339"/>
      <c r="N1760" s="339"/>
      <c r="O1760" s="339"/>
      <c r="P1760" s="339"/>
      <c r="Q1760" s="339"/>
    </row>
    <row r="1761" spans="1:17" ht="13.5" customHeight="1">
      <c r="A1761" s="481"/>
      <c r="B1761" s="481"/>
      <c r="C1761" s="481"/>
      <c r="D1761" s="481"/>
      <c r="E1761" s="481"/>
      <c r="F1761" s="339"/>
      <c r="G1761" s="340" t="str">
        <f>IF(ISNUMBER(E1761),E1761/'Bulk DivVar Analysis'!$C$114,"")</f>
        <v/>
      </c>
      <c r="H1761" s="338" t="str">
        <f>IF(ISNUMBER(E1761), IF(G1761&gt;'Bulk DivVar Analysis'!$D$116,"Pass","Fail"),"")</f>
        <v/>
      </c>
      <c r="I1761" s="338" t="str">
        <f t="shared" si="29"/>
        <v/>
      </c>
      <c r="J1761" s="339"/>
      <c r="K1761" s="339"/>
      <c r="L1761" s="339"/>
      <c r="M1761" s="339"/>
      <c r="N1761" s="339"/>
      <c r="O1761" s="339"/>
      <c r="P1761" s="339"/>
      <c r="Q1761" s="339"/>
    </row>
    <row r="1762" spans="1:17" ht="13.5" customHeight="1">
      <c r="A1762" s="481"/>
      <c r="B1762" s="481"/>
      <c r="C1762" s="481"/>
      <c r="D1762" s="481"/>
      <c r="E1762" s="481"/>
      <c r="F1762" s="339"/>
      <c r="G1762" s="340" t="str">
        <f>IF(ISNUMBER(E1762),E1762/'Bulk DivVar Analysis'!$C$114,"")</f>
        <v/>
      </c>
      <c r="H1762" s="338" t="str">
        <f>IF(ISNUMBER(E1762), IF(G1762&gt;'Bulk DivVar Analysis'!$D$116,"Pass","Fail"),"")</f>
        <v/>
      </c>
      <c r="I1762" s="338" t="str">
        <f t="shared" si="29"/>
        <v/>
      </c>
      <c r="J1762" s="339"/>
      <c r="K1762" s="339"/>
      <c r="L1762" s="339"/>
      <c r="M1762" s="339"/>
      <c r="N1762" s="339"/>
      <c r="O1762" s="339"/>
      <c r="P1762" s="339"/>
      <c r="Q1762" s="339"/>
    </row>
    <row r="1763" spans="1:17" ht="13.5" customHeight="1">
      <c r="A1763" s="481"/>
      <c r="B1763" s="481"/>
      <c r="C1763" s="481"/>
      <c r="D1763" s="481"/>
      <c r="E1763" s="481"/>
      <c r="F1763" s="339"/>
      <c r="G1763" s="340" t="str">
        <f>IF(ISNUMBER(E1763),E1763/'Bulk DivVar Analysis'!$C$114,"")</f>
        <v/>
      </c>
      <c r="H1763" s="338" t="str">
        <f>IF(ISNUMBER(E1763), IF(G1763&gt;'Bulk DivVar Analysis'!$D$116,"Pass","Fail"),"")</f>
        <v/>
      </c>
      <c r="I1763" s="338" t="str">
        <f t="shared" si="29"/>
        <v/>
      </c>
      <c r="J1763" s="339"/>
      <c r="K1763" s="339"/>
      <c r="L1763" s="339"/>
      <c r="M1763" s="339"/>
      <c r="N1763" s="339"/>
      <c r="O1763" s="339"/>
      <c r="P1763" s="339"/>
      <c r="Q1763" s="339"/>
    </row>
    <row r="1764" spans="1:17" ht="13.5" customHeight="1">
      <c r="A1764" s="481"/>
      <c r="B1764" s="481"/>
      <c r="C1764" s="481"/>
      <c r="D1764" s="481"/>
      <c r="E1764" s="481"/>
      <c r="F1764" s="339"/>
      <c r="G1764" s="340" t="str">
        <f>IF(ISNUMBER(E1764),E1764/'Bulk DivVar Analysis'!$C$114,"")</f>
        <v/>
      </c>
      <c r="H1764" s="338" t="str">
        <f>IF(ISNUMBER(E1764), IF(G1764&gt;'Bulk DivVar Analysis'!$D$116,"Pass","Fail"),"")</f>
        <v/>
      </c>
      <c r="I1764" s="338" t="str">
        <f t="shared" si="29"/>
        <v/>
      </c>
      <c r="J1764" s="339"/>
      <c r="K1764" s="339"/>
      <c r="L1764" s="339"/>
      <c r="M1764" s="339"/>
      <c r="N1764" s="339"/>
      <c r="O1764" s="339"/>
      <c r="P1764" s="339"/>
      <c r="Q1764" s="339"/>
    </row>
    <row r="1765" spans="1:17" ht="13.5" customHeight="1">
      <c r="A1765" s="481"/>
      <c r="B1765" s="481"/>
      <c r="C1765" s="481"/>
      <c r="D1765" s="481"/>
      <c r="E1765" s="481"/>
      <c r="F1765" s="339"/>
      <c r="G1765" s="340" t="str">
        <f>IF(ISNUMBER(E1765),E1765/'Bulk DivVar Analysis'!$C$114,"")</f>
        <v/>
      </c>
      <c r="H1765" s="338" t="str">
        <f>IF(ISNUMBER(E1765), IF(G1765&gt;'Bulk DivVar Analysis'!$D$116,"Pass","Fail"),"")</f>
        <v/>
      </c>
      <c r="I1765" s="338" t="str">
        <f t="shared" si="29"/>
        <v/>
      </c>
      <c r="J1765" s="339"/>
      <c r="K1765" s="339"/>
      <c r="L1765" s="339"/>
      <c r="M1765" s="339"/>
      <c r="N1765" s="339"/>
      <c r="O1765" s="339"/>
      <c r="P1765" s="339"/>
      <c r="Q1765" s="339"/>
    </row>
    <row r="1766" spans="1:17" ht="13.5" customHeight="1">
      <c r="A1766" s="481"/>
      <c r="B1766" s="481"/>
      <c r="C1766" s="481"/>
      <c r="D1766" s="481"/>
      <c r="E1766" s="481"/>
      <c r="F1766" s="339"/>
      <c r="G1766" s="340" t="str">
        <f>IF(ISNUMBER(E1766),E1766/'Bulk DivVar Analysis'!$C$114,"")</f>
        <v/>
      </c>
      <c r="H1766" s="338" t="str">
        <f>IF(ISNUMBER(E1766), IF(G1766&gt;'Bulk DivVar Analysis'!$D$116,"Pass","Fail"),"")</f>
        <v/>
      </c>
      <c r="I1766" s="338" t="str">
        <f t="shared" si="29"/>
        <v/>
      </c>
      <c r="J1766" s="339"/>
      <c r="K1766" s="339"/>
      <c r="L1766" s="339"/>
      <c r="M1766" s="339"/>
      <c r="N1766" s="339"/>
      <c r="O1766" s="339"/>
      <c r="P1766" s="339"/>
      <c r="Q1766" s="339"/>
    </row>
    <row r="1767" spans="1:17" ht="13.5" customHeight="1">
      <c r="A1767" s="481"/>
      <c r="B1767" s="481"/>
      <c r="C1767" s="481"/>
      <c r="D1767" s="481"/>
      <c r="E1767" s="481"/>
      <c r="F1767" s="339"/>
      <c r="G1767" s="340" t="str">
        <f>IF(ISNUMBER(E1767),E1767/'Bulk DivVar Analysis'!$C$114,"")</f>
        <v/>
      </c>
      <c r="H1767" s="338" t="str">
        <f>IF(ISNUMBER(E1767), IF(G1767&gt;'Bulk DivVar Analysis'!$D$116,"Pass","Fail"),"")</f>
        <v/>
      </c>
      <c r="I1767" s="338" t="str">
        <f t="shared" si="29"/>
        <v/>
      </c>
      <c r="J1767" s="339"/>
      <c r="K1767" s="339"/>
      <c r="L1767" s="339"/>
      <c r="M1767" s="339"/>
      <c r="N1767" s="339"/>
      <c r="O1767" s="339"/>
      <c r="P1767" s="339"/>
      <c r="Q1767" s="339"/>
    </row>
    <row r="1768" spans="1:17" ht="13.5" customHeight="1">
      <c r="A1768" s="481"/>
      <c r="B1768" s="481"/>
      <c r="C1768" s="481"/>
      <c r="D1768" s="481"/>
      <c r="E1768" s="481"/>
      <c r="F1768" s="339"/>
      <c r="G1768" s="340" t="str">
        <f>IF(ISNUMBER(E1768),E1768/'Bulk DivVar Analysis'!$C$114,"")</f>
        <v/>
      </c>
      <c r="H1768" s="338" t="str">
        <f>IF(ISNUMBER(E1768), IF(G1768&gt;'Bulk DivVar Analysis'!$D$116,"Pass","Fail"),"")</f>
        <v/>
      </c>
      <c r="I1768" s="338" t="str">
        <f t="shared" si="29"/>
        <v/>
      </c>
      <c r="J1768" s="339"/>
      <c r="K1768" s="339"/>
      <c r="L1768" s="339"/>
      <c r="M1768" s="339"/>
      <c r="N1768" s="339"/>
      <c r="O1768" s="339"/>
      <c r="P1768" s="339"/>
      <c r="Q1768" s="339"/>
    </row>
    <row r="1769" spans="1:17" ht="13.5" customHeight="1">
      <c r="A1769" s="481"/>
      <c r="B1769" s="481"/>
      <c r="C1769" s="481"/>
      <c r="D1769" s="481"/>
      <c r="E1769" s="481"/>
      <c r="F1769" s="339"/>
      <c r="G1769" s="340" t="str">
        <f>IF(ISNUMBER(E1769),E1769/'Bulk DivVar Analysis'!$C$114,"")</f>
        <v/>
      </c>
      <c r="H1769" s="338" t="str">
        <f>IF(ISNUMBER(E1769), IF(G1769&gt;'Bulk DivVar Analysis'!$D$116,"Pass","Fail"),"")</f>
        <v/>
      </c>
      <c r="I1769" s="338" t="str">
        <f t="shared" si="29"/>
        <v/>
      </c>
      <c r="J1769" s="339"/>
      <c r="K1769" s="339"/>
      <c r="L1769" s="339"/>
      <c r="M1769" s="339"/>
      <c r="N1769" s="339"/>
      <c r="O1769" s="339"/>
      <c r="P1769" s="339"/>
      <c r="Q1769" s="339"/>
    </row>
    <row r="1770" spans="1:17" ht="13.5" customHeight="1">
      <c r="A1770" s="481"/>
      <c r="B1770" s="481"/>
      <c r="C1770" s="481"/>
      <c r="D1770" s="481"/>
      <c r="E1770" s="481"/>
      <c r="F1770" s="339"/>
      <c r="G1770" s="340" t="str">
        <f>IF(ISNUMBER(E1770),E1770/'Bulk DivVar Analysis'!$C$114,"")</f>
        <v/>
      </c>
      <c r="H1770" s="338" t="str">
        <f>IF(ISNUMBER(E1770), IF(G1770&gt;'Bulk DivVar Analysis'!$D$116,"Pass","Fail"),"")</f>
        <v/>
      </c>
      <c r="I1770" s="338" t="str">
        <f t="shared" si="29"/>
        <v/>
      </c>
      <c r="J1770" s="339"/>
      <c r="K1770" s="339"/>
      <c r="L1770" s="339"/>
      <c r="M1770" s="339"/>
      <c r="N1770" s="339"/>
      <c r="O1770" s="339"/>
      <c r="P1770" s="339"/>
      <c r="Q1770" s="339"/>
    </row>
    <row r="1771" spans="1:17" ht="13.5" customHeight="1">
      <c r="A1771" s="481"/>
      <c r="B1771" s="481"/>
      <c r="C1771" s="481"/>
      <c r="D1771" s="481"/>
      <c r="E1771" s="481"/>
      <c r="F1771" s="339"/>
      <c r="G1771" s="340" t="str">
        <f>IF(ISNUMBER(E1771),E1771/'Bulk DivVar Analysis'!$C$114,"")</f>
        <v/>
      </c>
      <c r="H1771" s="338" t="str">
        <f>IF(ISNUMBER(E1771), IF(G1771&gt;'Bulk DivVar Analysis'!$D$116,"Pass","Fail"),"")</f>
        <v/>
      </c>
      <c r="I1771" s="338" t="str">
        <f t="shared" si="29"/>
        <v/>
      </c>
      <c r="J1771" s="339"/>
      <c r="K1771" s="339"/>
      <c r="L1771" s="339"/>
      <c r="M1771" s="339"/>
      <c r="N1771" s="339"/>
      <c r="O1771" s="339"/>
      <c r="P1771" s="339"/>
      <c r="Q1771" s="339"/>
    </row>
    <row r="1772" spans="1:17" ht="13.5" customHeight="1">
      <c r="A1772" s="481"/>
      <c r="B1772" s="481"/>
      <c r="C1772" s="481"/>
      <c r="D1772" s="481"/>
      <c r="E1772" s="481"/>
      <c r="F1772" s="339"/>
      <c r="G1772" s="340" t="str">
        <f>IF(ISNUMBER(E1772),E1772/'Bulk DivVar Analysis'!$C$114,"")</f>
        <v/>
      </c>
      <c r="H1772" s="338" t="str">
        <f>IF(ISNUMBER(E1772), IF(G1772&gt;'Bulk DivVar Analysis'!$D$116,"Pass","Fail"),"")</f>
        <v/>
      </c>
      <c r="I1772" s="338" t="str">
        <f t="shared" si="29"/>
        <v/>
      </c>
      <c r="J1772" s="339"/>
      <c r="K1772" s="339"/>
      <c r="L1772" s="339"/>
      <c r="M1772" s="339"/>
      <c r="N1772" s="339"/>
      <c r="O1772" s="339"/>
      <c r="P1772" s="339"/>
      <c r="Q1772" s="339"/>
    </row>
    <row r="1773" spans="1:17" ht="13.5" customHeight="1">
      <c r="A1773" s="481"/>
      <c r="B1773" s="481"/>
      <c r="C1773" s="481"/>
      <c r="D1773" s="481"/>
      <c r="E1773" s="481"/>
      <c r="F1773" s="339"/>
      <c r="G1773" s="340" t="str">
        <f>IF(ISNUMBER(E1773),E1773/'Bulk DivVar Analysis'!$C$114,"")</f>
        <v/>
      </c>
      <c r="H1773" s="338" t="str">
        <f>IF(ISNUMBER(E1773), IF(G1773&gt;'Bulk DivVar Analysis'!$D$116,"Pass","Fail"),"")</f>
        <v/>
      </c>
      <c r="I1773" s="338" t="str">
        <f t="shared" si="29"/>
        <v/>
      </c>
      <c r="J1773" s="339"/>
      <c r="K1773" s="339"/>
      <c r="L1773" s="339"/>
      <c r="M1773" s="339"/>
      <c r="N1773" s="339"/>
      <c r="O1773" s="339"/>
      <c r="P1773" s="339"/>
      <c r="Q1773" s="339"/>
    </row>
    <row r="1774" spans="1:17" ht="13.5" customHeight="1">
      <c r="A1774" s="481"/>
      <c r="B1774" s="481"/>
      <c r="C1774" s="481"/>
      <c r="D1774" s="481"/>
      <c r="E1774" s="481"/>
      <c r="F1774" s="339"/>
      <c r="G1774" s="340" t="str">
        <f>IF(ISNUMBER(E1774),E1774/'Bulk DivVar Analysis'!$C$114,"")</f>
        <v/>
      </c>
      <c r="H1774" s="338" t="str">
        <f>IF(ISNUMBER(E1774), IF(G1774&gt;'Bulk DivVar Analysis'!$D$116,"Pass","Fail"),"")</f>
        <v/>
      </c>
      <c r="I1774" s="338" t="str">
        <f t="shared" si="29"/>
        <v/>
      </c>
      <c r="J1774" s="339"/>
      <c r="K1774" s="339"/>
      <c r="L1774" s="339"/>
      <c r="M1774" s="339"/>
      <c r="N1774" s="339"/>
      <c r="O1774" s="339"/>
      <c r="P1774" s="339"/>
      <c r="Q1774" s="339"/>
    </row>
    <row r="1775" spans="1:17" ht="13.5" customHeight="1">
      <c r="A1775" s="481"/>
      <c r="B1775" s="481"/>
      <c r="C1775" s="481"/>
      <c r="D1775" s="481"/>
      <c r="E1775" s="481"/>
      <c r="F1775" s="339"/>
      <c r="G1775" s="340" t="str">
        <f>IF(ISNUMBER(E1775),E1775/'Bulk DivVar Analysis'!$C$114,"")</f>
        <v/>
      </c>
      <c r="H1775" s="338" t="str">
        <f>IF(ISNUMBER(E1775), IF(G1775&gt;'Bulk DivVar Analysis'!$D$116,"Pass","Fail"),"")</f>
        <v/>
      </c>
      <c r="I1775" s="338" t="str">
        <f t="shared" si="29"/>
        <v/>
      </c>
      <c r="J1775" s="339"/>
      <c r="K1775" s="339"/>
      <c r="L1775" s="339"/>
      <c r="M1775" s="339"/>
      <c r="N1775" s="339"/>
      <c r="O1775" s="339"/>
      <c r="P1775" s="339"/>
      <c r="Q1775" s="339"/>
    </row>
    <row r="1776" spans="1:17" ht="13.5" customHeight="1">
      <c r="A1776" s="481"/>
      <c r="B1776" s="481"/>
      <c r="C1776" s="481"/>
      <c r="D1776" s="481"/>
      <c r="E1776" s="481"/>
      <c r="F1776" s="339"/>
      <c r="G1776" s="340" t="str">
        <f>IF(ISNUMBER(E1776),E1776/'Bulk DivVar Analysis'!$C$114,"")</f>
        <v/>
      </c>
      <c r="H1776" s="338" t="str">
        <f>IF(ISNUMBER(E1776), IF(G1776&gt;'Bulk DivVar Analysis'!$D$116,"Pass","Fail"),"")</f>
        <v/>
      </c>
      <c r="I1776" s="338" t="str">
        <f t="shared" si="29"/>
        <v/>
      </c>
      <c r="J1776" s="339"/>
      <c r="K1776" s="339"/>
      <c r="L1776" s="339"/>
      <c r="M1776" s="339"/>
      <c r="N1776" s="339"/>
      <c r="O1776" s="339"/>
      <c r="P1776" s="339"/>
      <c r="Q1776" s="339"/>
    </row>
    <row r="1777" spans="1:17" ht="13.5" customHeight="1">
      <c r="A1777" s="481"/>
      <c r="B1777" s="481"/>
      <c r="C1777" s="481"/>
      <c r="D1777" s="481"/>
      <c r="E1777" s="481"/>
      <c r="F1777" s="339"/>
      <c r="G1777" s="340" t="str">
        <f>IF(ISNUMBER(E1777),E1777/'Bulk DivVar Analysis'!$C$114,"")</f>
        <v/>
      </c>
      <c r="H1777" s="338" t="str">
        <f>IF(ISNUMBER(E1777), IF(G1777&gt;'Bulk DivVar Analysis'!$D$116,"Pass","Fail"),"")</f>
        <v/>
      </c>
      <c r="I1777" s="338" t="str">
        <f t="shared" si="29"/>
        <v/>
      </c>
      <c r="J1777" s="339"/>
      <c r="K1777" s="339"/>
      <c r="L1777" s="339"/>
      <c r="M1777" s="339"/>
      <c r="N1777" s="339"/>
      <c r="O1777" s="339"/>
      <c r="P1777" s="339"/>
      <c r="Q1777" s="339"/>
    </row>
    <row r="1778" spans="1:17" ht="13.5" customHeight="1">
      <c r="A1778" s="481"/>
      <c r="B1778" s="481"/>
      <c r="C1778" s="481"/>
      <c r="D1778" s="481"/>
      <c r="E1778" s="481"/>
      <c r="F1778" s="339"/>
      <c r="G1778" s="340" t="str">
        <f>IF(ISNUMBER(E1778),E1778/'Bulk DivVar Analysis'!$C$114,"")</f>
        <v/>
      </c>
      <c r="H1778" s="338" t="str">
        <f>IF(ISNUMBER(E1778), IF(G1778&gt;'Bulk DivVar Analysis'!$D$116,"Pass","Fail"),"")</f>
        <v/>
      </c>
      <c r="I1778" s="338" t="str">
        <f t="shared" si="29"/>
        <v/>
      </c>
      <c r="J1778" s="339"/>
      <c r="K1778" s="339"/>
      <c r="L1778" s="339"/>
      <c r="M1778" s="339"/>
      <c r="N1778" s="339"/>
      <c r="O1778" s="339"/>
      <c r="P1778" s="339"/>
      <c r="Q1778" s="339"/>
    </row>
    <row r="1779" spans="1:17" ht="13.5" customHeight="1">
      <c r="A1779" s="481"/>
      <c r="B1779" s="481"/>
      <c r="C1779" s="481"/>
      <c r="D1779" s="481"/>
      <c r="E1779" s="481"/>
      <c r="F1779" s="339"/>
      <c r="G1779" s="340" t="str">
        <f>IF(ISNUMBER(E1779),E1779/'Bulk DivVar Analysis'!$C$114,"")</f>
        <v/>
      </c>
      <c r="H1779" s="338" t="str">
        <f>IF(ISNUMBER(E1779), IF(G1779&gt;'Bulk DivVar Analysis'!$D$116,"Pass","Fail"),"")</f>
        <v/>
      </c>
      <c r="I1779" s="338" t="str">
        <f t="shared" si="29"/>
        <v/>
      </c>
      <c r="J1779" s="339"/>
      <c r="K1779" s="339"/>
      <c r="L1779" s="339"/>
      <c r="M1779" s="339"/>
      <c r="N1779" s="339"/>
      <c r="O1779" s="339"/>
      <c r="P1779" s="339"/>
      <c r="Q1779" s="339"/>
    </row>
    <row r="1780" spans="1:17" ht="13.5" customHeight="1">
      <c r="A1780" s="481"/>
      <c r="B1780" s="481"/>
      <c r="C1780" s="481"/>
      <c r="D1780" s="481"/>
      <c r="E1780" s="481"/>
      <c r="F1780" s="339"/>
      <c r="G1780" s="340" t="str">
        <f>IF(ISNUMBER(E1780),E1780/'Bulk DivVar Analysis'!$C$114,"")</f>
        <v/>
      </c>
      <c r="H1780" s="338" t="str">
        <f>IF(ISNUMBER(E1780), IF(G1780&gt;'Bulk DivVar Analysis'!$D$116,"Pass","Fail"),"")</f>
        <v/>
      </c>
      <c r="I1780" s="338" t="str">
        <f t="shared" si="29"/>
        <v/>
      </c>
      <c r="J1780" s="339"/>
      <c r="K1780" s="339"/>
      <c r="L1780" s="339"/>
      <c r="M1780" s="339"/>
      <c r="N1780" s="339"/>
      <c r="O1780" s="339"/>
      <c r="P1780" s="339"/>
      <c r="Q1780" s="339"/>
    </row>
    <row r="1781" spans="1:17" ht="13.5" customHeight="1">
      <c r="A1781" s="481"/>
      <c r="B1781" s="481"/>
      <c r="C1781" s="481"/>
      <c r="D1781" s="481"/>
      <c r="E1781" s="481"/>
      <c r="F1781" s="339"/>
      <c r="G1781" s="340" t="str">
        <f>IF(ISNUMBER(E1781),E1781/'Bulk DivVar Analysis'!$C$114,"")</f>
        <v/>
      </c>
      <c r="H1781" s="338" t="str">
        <f>IF(ISNUMBER(E1781), IF(G1781&gt;'Bulk DivVar Analysis'!$D$116,"Pass","Fail"),"")</f>
        <v/>
      </c>
      <c r="I1781" s="338" t="str">
        <f t="shared" si="29"/>
        <v/>
      </c>
      <c r="J1781" s="339"/>
      <c r="K1781" s="339"/>
      <c r="L1781" s="339"/>
      <c r="M1781" s="339"/>
      <c r="N1781" s="339"/>
      <c r="O1781" s="339"/>
      <c r="P1781" s="339"/>
      <c r="Q1781" s="339"/>
    </row>
    <row r="1782" spans="1:17" ht="13.5" customHeight="1">
      <c r="A1782" s="481"/>
      <c r="B1782" s="481"/>
      <c r="C1782" s="481"/>
      <c r="D1782" s="481"/>
      <c r="E1782" s="481"/>
      <c r="F1782" s="339"/>
      <c r="G1782" s="340" t="str">
        <f>IF(ISNUMBER(E1782),E1782/'Bulk DivVar Analysis'!$C$114,"")</f>
        <v/>
      </c>
      <c r="H1782" s="338" t="str">
        <f>IF(ISNUMBER(E1782), IF(G1782&gt;'Bulk DivVar Analysis'!$D$116,"Pass","Fail"),"")</f>
        <v/>
      </c>
      <c r="I1782" s="338" t="str">
        <f t="shared" si="29"/>
        <v/>
      </c>
      <c r="J1782" s="339"/>
      <c r="K1782" s="339"/>
      <c r="L1782" s="339"/>
      <c r="M1782" s="339"/>
      <c r="N1782" s="339"/>
      <c r="O1782" s="339"/>
      <c r="P1782" s="339"/>
      <c r="Q1782" s="339"/>
    </row>
    <row r="1783" spans="1:17" ht="13.5" customHeight="1">
      <c r="A1783" s="481"/>
      <c r="B1783" s="481"/>
      <c r="C1783" s="481"/>
      <c r="D1783" s="481"/>
      <c r="E1783" s="481"/>
      <c r="F1783" s="339"/>
      <c r="G1783" s="340" t="str">
        <f>IF(ISNUMBER(E1783),E1783/'Bulk DivVar Analysis'!$C$114,"")</f>
        <v/>
      </c>
      <c r="H1783" s="338" t="str">
        <f>IF(ISNUMBER(E1783), IF(G1783&gt;'Bulk DivVar Analysis'!$D$116,"Pass","Fail"),"")</f>
        <v/>
      </c>
      <c r="I1783" s="338" t="str">
        <f t="shared" si="29"/>
        <v/>
      </c>
      <c r="J1783" s="339"/>
      <c r="K1783" s="339"/>
      <c r="L1783" s="339"/>
      <c r="M1783" s="339"/>
      <c r="N1783" s="339"/>
      <c r="O1783" s="339"/>
      <c r="P1783" s="339"/>
      <c r="Q1783" s="339"/>
    </row>
    <row r="1784" spans="1:17" ht="13.5" customHeight="1">
      <c r="A1784" s="481"/>
      <c r="B1784" s="481"/>
      <c r="C1784" s="481"/>
      <c r="D1784" s="481"/>
      <c r="E1784" s="481"/>
      <c r="F1784" s="339"/>
      <c r="G1784" s="340" t="str">
        <f>IF(ISNUMBER(E1784),E1784/'Bulk DivVar Analysis'!$C$114,"")</f>
        <v/>
      </c>
      <c r="H1784" s="338" t="str">
        <f>IF(ISNUMBER(E1784), IF(G1784&gt;'Bulk DivVar Analysis'!$D$116,"Pass","Fail"),"")</f>
        <v/>
      </c>
      <c r="I1784" s="338" t="str">
        <f t="shared" si="29"/>
        <v/>
      </c>
      <c r="J1784" s="339"/>
      <c r="K1784" s="339"/>
      <c r="L1784" s="339"/>
      <c r="M1784" s="339"/>
      <c r="N1784" s="339"/>
      <c r="O1784" s="339"/>
      <c r="P1784" s="339"/>
      <c r="Q1784" s="339"/>
    </row>
    <row r="1785" spans="1:17" ht="13.5" customHeight="1">
      <c r="A1785" s="481"/>
      <c r="B1785" s="481"/>
      <c r="C1785" s="481"/>
      <c r="D1785" s="481"/>
      <c r="E1785" s="481"/>
      <c r="F1785" s="339"/>
      <c r="G1785" s="340" t="str">
        <f>IF(ISNUMBER(E1785),E1785/'Bulk DivVar Analysis'!$C$114,"")</f>
        <v/>
      </c>
      <c r="H1785" s="338" t="str">
        <f>IF(ISNUMBER(E1785), IF(G1785&gt;'Bulk DivVar Analysis'!$D$116,"Pass","Fail"),"")</f>
        <v/>
      </c>
      <c r="I1785" s="338" t="str">
        <f t="shared" si="29"/>
        <v/>
      </c>
      <c r="J1785" s="339"/>
      <c r="K1785" s="339"/>
      <c r="L1785" s="339"/>
      <c r="M1785" s="339"/>
      <c r="N1785" s="339"/>
      <c r="O1785" s="339"/>
      <c r="P1785" s="339"/>
      <c r="Q1785" s="339"/>
    </row>
    <row r="1786" spans="1:17" ht="13.5" customHeight="1">
      <c r="A1786" s="481"/>
      <c r="B1786" s="481"/>
      <c r="C1786" s="481"/>
      <c r="D1786" s="481"/>
      <c r="E1786" s="481"/>
      <c r="F1786" s="339"/>
      <c r="G1786" s="340" t="str">
        <f>IF(ISNUMBER(E1786),E1786/'Bulk DivVar Analysis'!$C$114,"")</f>
        <v/>
      </c>
      <c r="H1786" s="338" t="str">
        <f>IF(ISNUMBER(E1786), IF(G1786&gt;'Bulk DivVar Analysis'!$D$116,"Pass","Fail"),"")</f>
        <v/>
      </c>
      <c r="I1786" s="338" t="str">
        <f t="shared" si="29"/>
        <v/>
      </c>
      <c r="J1786" s="339"/>
      <c r="K1786" s="339"/>
      <c r="L1786" s="339"/>
      <c r="M1786" s="339"/>
      <c r="N1786" s="339"/>
      <c r="O1786" s="339"/>
      <c r="P1786" s="339"/>
      <c r="Q1786" s="339"/>
    </row>
    <row r="1787" spans="1:17" ht="13.5" customHeight="1">
      <c r="A1787" s="481"/>
      <c r="B1787" s="481"/>
      <c r="C1787" s="481"/>
      <c r="D1787" s="481"/>
      <c r="E1787" s="481"/>
      <c r="F1787" s="339"/>
      <c r="G1787" s="340" t="str">
        <f>IF(ISNUMBER(E1787),E1787/'Bulk DivVar Analysis'!$C$114,"")</f>
        <v/>
      </c>
      <c r="H1787" s="338" t="str">
        <f>IF(ISNUMBER(E1787), IF(G1787&gt;'Bulk DivVar Analysis'!$D$116,"Pass","Fail"),"")</f>
        <v/>
      </c>
      <c r="I1787" s="338" t="str">
        <f t="shared" si="29"/>
        <v/>
      </c>
      <c r="J1787" s="339"/>
      <c r="K1787" s="339"/>
      <c r="L1787" s="339"/>
      <c r="M1787" s="339"/>
      <c r="N1787" s="339"/>
      <c r="O1787" s="339"/>
      <c r="P1787" s="339"/>
      <c r="Q1787" s="339"/>
    </row>
    <row r="1788" spans="1:17" ht="13.5" customHeight="1">
      <c r="A1788" s="481"/>
      <c r="B1788" s="481"/>
      <c r="C1788" s="481"/>
      <c r="D1788" s="481"/>
      <c r="E1788" s="481"/>
      <c r="F1788" s="339"/>
      <c r="G1788" s="340" t="str">
        <f>IF(ISNUMBER(E1788),E1788/'Bulk DivVar Analysis'!$C$114,"")</f>
        <v/>
      </c>
      <c r="H1788" s="338" t="str">
        <f>IF(ISNUMBER(E1788), IF(G1788&gt;'Bulk DivVar Analysis'!$D$116,"Pass","Fail"),"")</f>
        <v/>
      </c>
      <c r="I1788" s="338" t="str">
        <f t="shared" si="29"/>
        <v/>
      </c>
      <c r="J1788" s="339"/>
      <c r="K1788" s="339"/>
      <c r="L1788" s="339"/>
      <c r="M1788" s="339"/>
      <c r="N1788" s="339"/>
      <c r="O1788" s="339"/>
      <c r="P1788" s="339"/>
      <c r="Q1788" s="339"/>
    </row>
    <row r="1789" spans="1:17" ht="13.5" customHeight="1">
      <c r="A1789" s="481"/>
      <c r="B1789" s="481"/>
      <c r="C1789" s="481"/>
      <c r="D1789" s="481"/>
      <c r="E1789" s="481"/>
      <c r="F1789" s="339"/>
      <c r="G1789" s="340" t="str">
        <f>IF(ISNUMBER(E1789),E1789/'Bulk DivVar Analysis'!$C$114,"")</f>
        <v/>
      </c>
      <c r="H1789" s="338" t="str">
        <f>IF(ISNUMBER(E1789), IF(G1789&gt;'Bulk DivVar Analysis'!$D$116,"Pass","Fail"),"")</f>
        <v/>
      </c>
      <c r="I1789" s="338" t="str">
        <f t="shared" si="29"/>
        <v/>
      </c>
      <c r="J1789" s="339"/>
      <c r="K1789" s="339"/>
      <c r="L1789" s="339"/>
      <c r="M1789" s="339"/>
      <c r="N1789" s="339"/>
      <c r="O1789" s="339"/>
      <c r="P1789" s="339"/>
      <c r="Q1789" s="339"/>
    </row>
    <row r="1790" spans="1:17" ht="13.5" customHeight="1">
      <c r="A1790" s="481"/>
      <c r="B1790" s="481"/>
      <c r="C1790" s="481"/>
      <c r="D1790" s="481"/>
      <c r="E1790" s="481"/>
      <c r="F1790" s="339"/>
      <c r="G1790" s="340" t="str">
        <f>IF(ISNUMBER(E1790),E1790/'Bulk DivVar Analysis'!$C$114,"")</f>
        <v/>
      </c>
      <c r="H1790" s="338" t="str">
        <f>IF(ISNUMBER(E1790), IF(G1790&gt;'Bulk DivVar Analysis'!$D$116,"Pass","Fail"),"")</f>
        <v/>
      </c>
      <c r="I1790" s="338" t="str">
        <f t="shared" si="29"/>
        <v/>
      </c>
      <c r="J1790" s="339"/>
      <c r="K1790" s="339"/>
      <c r="L1790" s="339"/>
      <c r="M1790" s="339"/>
      <c r="N1790" s="339"/>
      <c r="O1790" s="339"/>
      <c r="P1790" s="339"/>
      <c r="Q1790" s="339"/>
    </row>
    <row r="1791" spans="1:17" ht="13.5" customHeight="1">
      <c r="A1791" s="481"/>
      <c r="B1791" s="481"/>
      <c r="C1791" s="481"/>
      <c r="D1791" s="481"/>
      <c r="E1791" s="481"/>
      <c r="F1791" s="339"/>
      <c r="G1791" s="340" t="str">
        <f>IF(ISNUMBER(E1791),E1791/'Bulk DivVar Analysis'!$C$114,"")</f>
        <v/>
      </c>
      <c r="H1791" s="338" t="str">
        <f>IF(ISNUMBER(E1791), IF(G1791&gt;'Bulk DivVar Analysis'!$D$116,"Pass","Fail"),"")</f>
        <v/>
      </c>
      <c r="I1791" s="338" t="str">
        <f t="shared" si="29"/>
        <v/>
      </c>
      <c r="J1791" s="339"/>
      <c r="K1791" s="339"/>
      <c r="L1791" s="339"/>
      <c r="M1791" s="339"/>
      <c r="N1791" s="339"/>
      <c r="O1791" s="339"/>
      <c r="P1791" s="339"/>
      <c r="Q1791" s="339"/>
    </row>
    <row r="1792" spans="1:17" ht="13.5" customHeight="1">
      <c r="A1792" s="481"/>
      <c r="B1792" s="481"/>
      <c r="C1792" s="481"/>
      <c r="D1792" s="481"/>
      <c r="E1792" s="481"/>
      <c r="F1792" s="339"/>
      <c r="G1792" s="340" t="str">
        <f>IF(ISNUMBER(E1792),E1792/'Bulk DivVar Analysis'!$C$114,"")</f>
        <v/>
      </c>
      <c r="H1792" s="338" t="str">
        <f>IF(ISNUMBER(E1792), IF(G1792&gt;'Bulk DivVar Analysis'!$D$116,"Pass","Fail"),"")</f>
        <v/>
      </c>
      <c r="I1792" s="338" t="str">
        <f t="shared" si="29"/>
        <v/>
      </c>
      <c r="J1792" s="339"/>
      <c r="K1792" s="339"/>
      <c r="L1792" s="339"/>
      <c r="M1792" s="339"/>
      <c r="N1792" s="339"/>
      <c r="O1792" s="339"/>
      <c r="P1792" s="339"/>
      <c r="Q1792" s="339"/>
    </row>
    <row r="1793" spans="1:17" ht="13.5" customHeight="1">
      <c r="A1793" s="481"/>
      <c r="B1793" s="481"/>
      <c r="C1793" s="481"/>
      <c r="D1793" s="481"/>
      <c r="E1793" s="481"/>
      <c r="F1793" s="339"/>
      <c r="G1793" s="340" t="str">
        <f>IF(ISNUMBER(E1793),E1793/'Bulk DivVar Analysis'!$C$114,"")</f>
        <v/>
      </c>
      <c r="H1793" s="338" t="str">
        <f>IF(ISNUMBER(E1793), IF(G1793&gt;'Bulk DivVar Analysis'!$D$116,"Pass","Fail"),"")</f>
        <v/>
      </c>
      <c r="I1793" s="338" t="str">
        <f t="shared" si="29"/>
        <v/>
      </c>
      <c r="J1793" s="339"/>
      <c r="K1793" s="339"/>
      <c r="L1793" s="339"/>
      <c r="M1793" s="339"/>
      <c r="N1793" s="339"/>
      <c r="O1793" s="339"/>
      <c r="P1793" s="339"/>
      <c r="Q1793" s="339"/>
    </row>
    <row r="1794" spans="1:17" ht="13.5" customHeight="1">
      <c r="A1794" s="481"/>
      <c r="B1794" s="481"/>
      <c r="C1794" s="481"/>
      <c r="D1794" s="481"/>
      <c r="E1794" s="481"/>
      <c r="F1794" s="339"/>
      <c r="G1794" s="340" t="str">
        <f>IF(ISNUMBER(E1794),E1794/'Bulk DivVar Analysis'!$C$114,"")</f>
        <v/>
      </c>
      <c r="H1794" s="338" t="str">
        <f>IF(ISNUMBER(E1794), IF(G1794&gt;'Bulk DivVar Analysis'!$D$116,"Pass","Fail"),"")</f>
        <v/>
      </c>
      <c r="I1794" s="338" t="str">
        <f t="shared" si="29"/>
        <v/>
      </c>
      <c r="J1794" s="339"/>
      <c r="K1794" s="339"/>
      <c r="L1794" s="339"/>
      <c r="M1794" s="339"/>
      <c r="N1794" s="339"/>
      <c r="O1794" s="339"/>
      <c r="P1794" s="339"/>
      <c r="Q1794" s="339"/>
    </row>
    <row r="1795" spans="1:17" ht="13.5" customHeight="1">
      <c r="A1795" s="481"/>
      <c r="B1795" s="481"/>
      <c r="C1795" s="481"/>
      <c r="D1795" s="481"/>
      <c r="E1795" s="481"/>
      <c r="F1795" s="339"/>
      <c r="G1795" s="340" t="str">
        <f>IF(ISNUMBER(E1795),E1795/'Bulk DivVar Analysis'!$C$114,"")</f>
        <v/>
      </c>
      <c r="H1795" s="338" t="str">
        <f>IF(ISNUMBER(E1795), IF(G1795&gt;'Bulk DivVar Analysis'!$D$116,"Pass","Fail"),"")</f>
        <v/>
      </c>
      <c r="I1795" s="338" t="str">
        <f t="shared" ref="I1795:I1858" si="30">_xlfn.TEXTJOIN("_",TRUE,B1795,C1795)</f>
        <v/>
      </c>
      <c r="J1795" s="339"/>
      <c r="K1795" s="339"/>
      <c r="L1795" s="339"/>
      <c r="M1795" s="339"/>
      <c r="N1795" s="339"/>
      <c r="O1795" s="339"/>
      <c r="P1795" s="339"/>
      <c r="Q1795" s="339"/>
    </row>
    <row r="1796" spans="1:17" ht="13.5" customHeight="1">
      <c r="A1796" s="481"/>
      <c r="B1796" s="481"/>
      <c r="C1796" s="481"/>
      <c r="D1796" s="481"/>
      <c r="E1796" s="481"/>
      <c r="F1796" s="339"/>
      <c r="G1796" s="340" t="str">
        <f>IF(ISNUMBER(E1796),E1796/'Bulk DivVar Analysis'!$C$114,"")</f>
        <v/>
      </c>
      <c r="H1796" s="338" t="str">
        <f>IF(ISNUMBER(E1796), IF(G1796&gt;'Bulk DivVar Analysis'!$D$116,"Pass","Fail"),"")</f>
        <v/>
      </c>
      <c r="I1796" s="338" t="str">
        <f t="shared" si="30"/>
        <v/>
      </c>
      <c r="J1796" s="339"/>
      <c r="K1796" s="339"/>
      <c r="L1796" s="339"/>
      <c r="M1796" s="339"/>
      <c r="N1796" s="339"/>
      <c r="O1796" s="339"/>
      <c r="P1796" s="339"/>
      <c r="Q1796" s="339"/>
    </row>
    <row r="1797" spans="1:17" ht="13.5" customHeight="1">
      <c r="A1797" s="481"/>
      <c r="B1797" s="481"/>
      <c r="C1797" s="481"/>
      <c r="D1797" s="481"/>
      <c r="E1797" s="481"/>
      <c r="F1797" s="339"/>
      <c r="G1797" s="340" t="str">
        <f>IF(ISNUMBER(E1797),E1797/'Bulk DivVar Analysis'!$C$114,"")</f>
        <v/>
      </c>
      <c r="H1797" s="338" t="str">
        <f>IF(ISNUMBER(E1797), IF(G1797&gt;'Bulk DivVar Analysis'!$D$116,"Pass","Fail"),"")</f>
        <v/>
      </c>
      <c r="I1797" s="338" t="str">
        <f t="shared" si="30"/>
        <v/>
      </c>
      <c r="J1797" s="339"/>
      <c r="K1797" s="339"/>
      <c r="L1797" s="339"/>
      <c r="M1797" s="339"/>
      <c r="N1797" s="339"/>
      <c r="O1797" s="339"/>
      <c r="P1797" s="339"/>
      <c r="Q1797" s="339"/>
    </row>
    <row r="1798" spans="1:17" ht="13.5" customHeight="1">
      <c r="A1798" s="481"/>
      <c r="B1798" s="481"/>
      <c r="C1798" s="481"/>
      <c r="D1798" s="481"/>
      <c r="E1798" s="481"/>
      <c r="F1798" s="339"/>
      <c r="G1798" s="340" t="str">
        <f>IF(ISNUMBER(E1798),E1798/'Bulk DivVar Analysis'!$C$114,"")</f>
        <v/>
      </c>
      <c r="H1798" s="338" t="str">
        <f>IF(ISNUMBER(E1798), IF(G1798&gt;'Bulk DivVar Analysis'!$D$116,"Pass","Fail"),"")</f>
        <v/>
      </c>
      <c r="I1798" s="338" t="str">
        <f t="shared" si="30"/>
        <v/>
      </c>
      <c r="J1798" s="339"/>
      <c r="K1798" s="339"/>
      <c r="L1798" s="339"/>
      <c r="M1798" s="339"/>
      <c r="N1798" s="339"/>
      <c r="O1798" s="339"/>
      <c r="P1798" s="339"/>
      <c r="Q1798" s="339"/>
    </row>
    <row r="1799" spans="1:17" ht="13.5" customHeight="1">
      <c r="A1799" s="481"/>
      <c r="B1799" s="481"/>
      <c r="C1799" s="481"/>
      <c r="D1799" s="481"/>
      <c r="E1799" s="481"/>
      <c r="F1799" s="339"/>
      <c r="G1799" s="340" t="str">
        <f>IF(ISNUMBER(E1799),E1799/'Bulk DivVar Analysis'!$C$114,"")</f>
        <v/>
      </c>
      <c r="H1799" s="338" t="str">
        <f>IF(ISNUMBER(E1799), IF(G1799&gt;'Bulk DivVar Analysis'!$D$116,"Pass","Fail"),"")</f>
        <v/>
      </c>
      <c r="I1799" s="338" t="str">
        <f t="shared" si="30"/>
        <v/>
      </c>
      <c r="J1799" s="339"/>
      <c r="K1799" s="339"/>
      <c r="L1799" s="339"/>
      <c r="M1799" s="339"/>
      <c r="N1799" s="339"/>
      <c r="O1799" s="339"/>
      <c r="P1799" s="339"/>
      <c r="Q1799" s="339"/>
    </row>
    <row r="1800" spans="1:17" ht="13.5" customHeight="1">
      <c r="A1800" s="481"/>
      <c r="B1800" s="481"/>
      <c r="C1800" s="481"/>
      <c r="D1800" s="481"/>
      <c r="E1800" s="481"/>
      <c r="F1800" s="339"/>
      <c r="G1800" s="340" t="str">
        <f>IF(ISNUMBER(E1800),E1800/'Bulk DivVar Analysis'!$C$114,"")</f>
        <v/>
      </c>
      <c r="H1800" s="338" t="str">
        <f>IF(ISNUMBER(E1800), IF(G1800&gt;'Bulk DivVar Analysis'!$D$116,"Pass","Fail"),"")</f>
        <v/>
      </c>
      <c r="I1800" s="338" t="str">
        <f t="shared" si="30"/>
        <v/>
      </c>
      <c r="J1800" s="339"/>
      <c r="K1800" s="339"/>
      <c r="L1800" s="339"/>
      <c r="M1800" s="339"/>
      <c r="N1800" s="339"/>
      <c r="O1800" s="339"/>
      <c r="P1800" s="339"/>
      <c r="Q1800" s="339"/>
    </row>
    <row r="1801" spans="1:17" ht="13.5" customHeight="1">
      <c r="A1801" s="481"/>
      <c r="B1801" s="481"/>
      <c r="C1801" s="481"/>
      <c r="D1801" s="481"/>
      <c r="E1801" s="481"/>
      <c r="F1801" s="339"/>
      <c r="G1801" s="340" t="str">
        <f>IF(ISNUMBER(E1801),E1801/'Bulk DivVar Analysis'!$C$114,"")</f>
        <v/>
      </c>
      <c r="H1801" s="338" t="str">
        <f>IF(ISNUMBER(E1801), IF(G1801&gt;'Bulk DivVar Analysis'!$D$116,"Pass","Fail"),"")</f>
        <v/>
      </c>
      <c r="I1801" s="338" t="str">
        <f t="shared" si="30"/>
        <v/>
      </c>
      <c r="J1801" s="339"/>
      <c r="K1801" s="339"/>
      <c r="L1801" s="339"/>
      <c r="M1801" s="339"/>
      <c r="N1801" s="339"/>
      <c r="O1801" s="339"/>
      <c r="P1801" s="339"/>
      <c r="Q1801" s="339"/>
    </row>
    <row r="1802" spans="1:17" ht="13.5" customHeight="1">
      <c r="A1802" s="481"/>
      <c r="B1802" s="481"/>
      <c r="C1802" s="481"/>
      <c r="D1802" s="481"/>
      <c r="E1802" s="481"/>
      <c r="F1802" s="339"/>
      <c r="G1802" s="340" t="str">
        <f>IF(ISNUMBER(E1802),E1802/'Bulk DivVar Analysis'!$C$114,"")</f>
        <v/>
      </c>
      <c r="H1802" s="338" t="str">
        <f>IF(ISNUMBER(E1802), IF(G1802&gt;'Bulk DivVar Analysis'!$D$116,"Pass","Fail"),"")</f>
        <v/>
      </c>
      <c r="I1802" s="338" t="str">
        <f t="shared" si="30"/>
        <v/>
      </c>
      <c r="J1802" s="339"/>
      <c r="K1802" s="339"/>
      <c r="L1802" s="339"/>
      <c r="M1802" s="339"/>
      <c r="N1802" s="339"/>
      <c r="O1802" s="339"/>
      <c r="P1802" s="339"/>
      <c r="Q1802" s="339"/>
    </row>
    <row r="1803" spans="1:17" ht="13.5" customHeight="1">
      <c r="A1803" s="481"/>
      <c r="B1803" s="481"/>
      <c r="C1803" s="481"/>
      <c r="D1803" s="481"/>
      <c r="E1803" s="481"/>
      <c r="F1803" s="339"/>
      <c r="G1803" s="340" t="str">
        <f>IF(ISNUMBER(E1803),E1803/'Bulk DivVar Analysis'!$C$114,"")</f>
        <v/>
      </c>
      <c r="H1803" s="338" t="str">
        <f>IF(ISNUMBER(E1803), IF(G1803&gt;'Bulk DivVar Analysis'!$D$116,"Pass","Fail"),"")</f>
        <v/>
      </c>
      <c r="I1803" s="338" t="str">
        <f t="shared" si="30"/>
        <v/>
      </c>
      <c r="J1803" s="339"/>
      <c r="K1803" s="339"/>
      <c r="L1803" s="339"/>
      <c r="M1803" s="339"/>
      <c r="N1803" s="339"/>
      <c r="O1803" s="339"/>
      <c r="P1803" s="339"/>
      <c r="Q1803" s="339"/>
    </row>
    <row r="1804" spans="1:17" ht="13.5" customHeight="1">
      <c r="A1804" s="481"/>
      <c r="B1804" s="481"/>
      <c r="C1804" s="481"/>
      <c r="D1804" s="481"/>
      <c r="E1804" s="481"/>
      <c r="F1804" s="339"/>
      <c r="G1804" s="340" t="str">
        <f>IF(ISNUMBER(E1804),E1804/'Bulk DivVar Analysis'!$C$114,"")</f>
        <v/>
      </c>
      <c r="H1804" s="338" t="str">
        <f>IF(ISNUMBER(E1804), IF(G1804&gt;'Bulk DivVar Analysis'!$D$116,"Pass","Fail"),"")</f>
        <v/>
      </c>
      <c r="I1804" s="338" t="str">
        <f t="shared" si="30"/>
        <v/>
      </c>
      <c r="J1804" s="339"/>
      <c r="K1804" s="339"/>
      <c r="L1804" s="339"/>
      <c r="M1804" s="339"/>
      <c r="N1804" s="339"/>
      <c r="O1804" s="339"/>
      <c r="P1804" s="339"/>
      <c r="Q1804" s="339"/>
    </row>
    <row r="1805" spans="1:17" ht="13.5" customHeight="1">
      <c r="A1805" s="481"/>
      <c r="B1805" s="481"/>
      <c r="C1805" s="481"/>
      <c r="D1805" s="481"/>
      <c r="E1805" s="481"/>
      <c r="F1805" s="339"/>
      <c r="G1805" s="340" t="str">
        <f>IF(ISNUMBER(E1805),E1805/'Bulk DivVar Analysis'!$C$114,"")</f>
        <v/>
      </c>
      <c r="H1805" s="338" t="str">
        <f>IF(ISNUMBER(E1805), IF(G1805&gt;'Bulk DivVar Analysis'!$D$116,"Pass","Fail"),"")</f>
        <v/>
      </c>
      <c r="I1805" s="338" t="str">
        <f t="shared" si="30"/>
        <v/>
      </c>
      <c r="J1805" s="339"/>
      <c r="K1805" s="339"/>
      <c r="L1805" s="339"/>
      <c r="M1805" s="339"/>
      <c r="N1805" s="339"/>
      <c r="O1805" s="339"/>
      <c r="P1805" s="339"/>
      <c r="Q1805" s="339"/>
    </row>
    <row r="1806" spans="1:17" ht="13.5" customHeight="1">
      <c r="A1806" s="481"/>
      <c r="B1806" s="481"/>
      <c r="C1806" s="481"/>
      <c r="D1806" s="481"/>
      <c r="E1806" s="481"/>
      <c r="F1806" s="339"/>
      <c r="G1806" s="340" t="str">
        <f>IF(ISNUMBER(E1806),E1806/'Bulk DivVar Analysis'!$C$114,"")</f>
        <v/>
      </c>
      <c r="H1806" s="338" t="str">
        <f>IF(ISNUMBER(E1806), IF(G1806&gt;'Bulk DivVar Analysis'!$D$116,"Pass","Fail"),"")</f>
        <v/>
      </c>
      <c r="I1806" s="338" t="str">
        <f t="shared" si="30"/>
        <v/>
      </c>
      <c r="J1806" s="339"/>
      <c r="K1806" s="339"/>
      <c r="L1806" s="339"/>
      <c r="M1806" s="339"/>
      <c r="N1806" s="339"/>
      <c r="O1806" s="339"/>
      <c r="P1806" s="339"/>
      <c r="Q1806" s="339"/>
    </row>
    <row r="1807" spans="1:17" ht="13.5" customHeight="1">
      <c r="A1807" s="481"/>
      <c r="B1807" s="481"/>
      <c r="C1807" s="481"/>
      <c r="D1807" s="481"/>
      <c r="E1807" s="481"/>
      <c r="F1807" s="339"/>
      <c r="G1807" s="340" t="str">
        <f>IF(ISNUMBER(E1807),E1807/'Bulk DivVar Analysis'!$C$114,"")</f>
        <v/>
      </c>
      <c r="H1807" s="338" t="str">
        <f>IF(ISNUMBER(E1807), IF(G1807&gt;'Bulk DivVar Analysis'!$D$116,"Pass","Fail"),"")</f>
        <v/>
      </c>
      <c r="I1807" s="338" t="str">
        <f t="shared" si="30"/>
        <v/>
      </c>
      <c r="J1807" s="339"/>
      <c r="K1807" s="339"/>
      <c r="L1807" s="339"/>
      <c r="M1807" s="339"/>
      <c r="N1807" s="339"/>
      <c r="O1807" s="339"/>
      <c r="P1807" s="339"/>
      <c r="Q1807" s="339"/>
    </row>
    <row r="1808" spans="1:17" ht="13.5" customHeight="1">
      <c r="A1808" s="481"/>
      <c r="B1808" s="481"/>
      <c r="C1808" s="481"/>
      <c r="D1808" s="481"/>
      <c r="E1808" s="481"/>
      <c r="F1808" s="339"/>
      <c r="G1808" s="340" t="str">
        <f>IF(ISNUMBER(E1808),E1808/'Bulk DivVar Analysis'!$C$114,"")</f>
        <v/>
      </c>
      <c r="H1808" s="338" t="str">
        <f>IF(ISNUMBER(E1808), IF(G1808&gt;'Bulk DivVar Analysis'!$D$116,"Pass","Fail"),"")</f>
        <v/>
      </c>
      <c r="I1808" s="338" t="str">
        <f t="shared" si="30"/>
        <v/>
      </c>
      <c r="J1808" s="339"/>
      <c r="K1808" s="339"/>
      <c r="L1808" s="339"/>
      <c r="M1808" s="339"/>
      <c r="N1808" s="339"/>
      <c r="O1808" s="339"/>
      <c r="P1808" s="339"/>
      <c r="Q1808" s="339"/>
    </row>
    <row r="1809" spans="1:17" ht="13.5" customHeight="1">
      <c r="A1809" s="481"/>
      <c r="B1809" s="481"/>
      <c r="C1809" s="481"/>
      <c r="D1809" s="481"/>
      <c r="E1809" s="481"/>
      <c r="F1809" s="339"/>
      <c r="G1809" s="340" t="str">
        <f>IF(ISNUMBER(E1809),E1809/'Bulk DivVar Analysis'!$C$114,"")</f>
        <v/>
      </c>
      <c r="H1809" s="338" t="str">
        <f>IF(ISNUMBER(E1809), IF(G1809&gt;'Bulk DivVar Analysis'!$D$116,"Pass","Fail"),"")</f>
        <v/>
      </c>
      <c r="I1809" s="338" t="str">
        <f t="shared" si="30"/>
        <v/>
      </c>
      <c r="J1809" s="339"/>
      <c r="K1809" s="339"/>
      <c r="L1809" s="339"/>
      <c r="M1809" s="339"/>
      <c r="N1809" s="339"/>
      <c r="O1809" s="339"/>
      <c r="P1809" s="339"/>
      <c r="Q1809" s="339"/>
    </row>
    <row r="1810" spans="1:17" ht="13.5" customHeight="1">
      <c r="A1810" s="481"/>
      <c r="B1810" s="481"/>
      <c r="C1810" s="481"/>
      <c r="D1810" s="481"/>
      <c r="E1810" s="481"/>
      <c r="F1810" s="339"/>
      <c r="G1810" s="340" t="str">
        <f>IF(ISNUMBER(E1810),E1810/'Bulk DivVar Analysis'!$C$114,"")</f>
        <v/>
      </c>
      <c r="H1810" s="338" t="str">
        <f>IF(ISNUMBER(E1810), IF(G1810&gt;'Bulk DivVar Analysis'!$D$116,"Pass","Fail"),"")</f>
        <v/>
      </c>
      <c r="I1810" s="338" t="str">
        <f t="shared" si="30"/>
        <v/>
      </c>
      <c r="J1810" s="339"/>
      <c r="K1810" s="339"/>
      <c r="L1810" s="339"/>
      <c r="M1810" s="339"/>
      <c r="N1810" s="339"/>
      <c r="O1810" s="339"/>
      <c r="P1810" s="339"/>
      <c r="Q1810" s="339"/>
    </row>
    <row r="1811" spans="1:17" ht="13.5" customHeight="1">
      <c r="A1811" s="481"/>
      <c r="B1811" s="481"/>
      <c r="C1811" s="481"/>
      <c r="D1811" s="481"/>
      <c r="E1811" s="481"/>
      <c r="F1811" s="339"/>
      <c r="G1811" s="340" t="str">
        <f>IF(ISNUMBER(E1811),E1811/'Bulk DivVar Analysis'!$C$114,"")</f>
        <v/>
      </c>
      <c r="H1811" s="338" t="str">
        <f>IF(ISNUMBER(E1811), IF(G1811&gt;'Bulk DivVar Analysis'!$D$116,"Pass","Fail"),"")</f>
        <v/>
      </c>
      <c r="I1811" s="338" t="str">
        <f t="shared" si="30"/>
        <v/>
      </c>
      <c r="J1811" s="339"/>
      <c r="K1811" s="339"/>
      <c r="L1811" s="339"/>
      <c r="M1811" s="339"/>
      <c r="N1811" s="339"/>
      <c r="O1811" s="339"/>
      <c r="P1811" s="339"/>
      <c r="Q1811" s="339"/>
    </row>
    <row r="1812" spans="1:17" ht="13.5" customHeight="1">
      <c r="A1812" s="481"/>
      <c r="B1812" s="481"/>
      <c r="C1812" s="481"/>
      <c r="D1812" s="481"/>
      <c r="E1812" s="481"/>
      <c r="F1812" s="339"/>
      <c r="G1812" s="340" t="str">
        <f>IF(ISNUMBER(E1812),E1812/'Bulk DivVar Analysis'!$C$114,"")</f>
        <v/>
      </c>
      <c r="H1812" s="338" t="str">
        <f>IF(ISNUMBER(E1812), IF(G1812&gt;'Bulk DivVar Analysis'!$D$116,"Pass","Fail"),"")</f>
        <v/>
      </c>
      <c r="I1812" s="338" t="str">
        <f t="shared" si="30"/>
        <v/>
      </c>
      <c r="J1812" s="339"/>
      <c r="K1812" s="339"/>
      <c r="L1812" s="339"/>
      <c r="M1812" s="339"/>
      <c r="N1812" s="339"/>
      <c r="O1812" s="339"/>
      <c r="P1812" s="339"/>
      <c r="Q1812" s="339"/>
    </row>
    <row r="1813" spans="1:17" ht="13.5" customHeight="1">
      <c r="A1813" s="481"/>
      <c r="B1813" s="481"/>
      <c r="C1813" s="481"/>
      <c r="D1813" s="481"/>
      <c r="E1813" s="481"/>
      <c r="F1813" s="339"/>
      <c r="G1813" s="340" t="str">
        <f>IF(ISNUMBER(E1813),E1813/'Bulk DivVar Analysis'!$C$114,"")</f>
        <v/>
      </c>
      <c r="H1813" s="338" t="str">
        <f>IF(ISNUMBER(E1813), IF(G1813&gt;'Bulk DivVar Analysis'!$D$116,"Pass","Fail"),"")</f>
        <v/>
      </c>
      <c r="I1813" s="338" t="str">
        <f t="shared" si="30"/>
        <v/>
      </c>
      <c r="J1813" s="339"/>
      <c r="K1813" s="339"/>
      <c r="L1813" s="339"/>
      <c r="M1813" s="339"/>
      <c r="N1813" s="339"/>
      <c r="O1813" s="339"/>
      <c r="P1813" s="339"/>
      <c r="Q1813" s="339"/>
    </row>
    <row r="1814" spans="1:17" ht="13.5" customHeight="1">
      <c r="A1814" s="481"/>
      <c r="B1814" s="481"/>
      <c r="C1814" s="481"/>
      <c r="D1814" s="481"/>
      <c r="E1814" s="481"/>
      <c r="F1814" s="339"/>
      <c r="G1814" s="340" t="str">
        <f>IF(ISNUMBER(E1814),E1814/'Bulk DivVar Analysis'!$C$114,"")</f>
        <v/>
      </c>
      <c r="H1814" s="338" t="str">
        <f>IF(ISNUMBER(E1814), IF(G1814&gt;'Bulk DivVar Analysis'!$D$116,"Pass","Fail"),"")</f>
        <v/>
      </c>
      <c r="I1814" s="338" t="str">
        <f t="shared" si="30"/>
        <v/>
      </c>
      <c r="J1814" s="339"/>
      <c r="K1814" s="339"/>
      <c r="L1814" s="339"/>
      <c r="M1814" s="339"/>
      <c r="N1814" s="339"/>
      <c r="O1814" s="339"/>
      <c r="P1814" s="339"/>
      <c r="Q1814" s="339"/>
    </row>
    <row r="1815" spans="1:17" ht="13.5" customHeight="1">
      <c r="A1815" s="481"/>
      <c r="B1815" s="481"/>
      <c r="C1815" s="481"/>
      <c r="D1815" s="481"/>
      <c r="E1815" s="481"/>
      <c r="F1815" s="339"/>
      <c r="G1815" s="340" t="str">
        <f>IF(ISNUMBER(E1815),E1815/'Bulk DivVar Analysis'!$C$114,"")</f>
        <v/>
      </c>
      <c r="H1815" s="338" t="str">
        <f>IF(ISNUMBER(E1815), IF(G1815&gt;'Bulk DivVar Analysis'!$D$116,"Pass","Fail"),"")</f>
        <v/>
      </c>
      <c r="I1815" s="338" t="str">
        <f t="shared" si="30"/>
        <v/>
      </c>
      <c r="J1815" s="339"/>
      <c r="K1815" s="339"/>
      <c r="L1815" s="339"/>
      <c r="M1815" s="339"/>
      <c r="N1815" s="339"/>
      <c r="O1815" s="339"/>
      <c r="P1815" s="339"/>
      <c r="Q1815" s="339"/>
    </row>
    <row r="1816" spans="1:17" ht="13.5" customHeight="1">
      <c r="A1816" s="481"/>
      <c r="B1816" s="481"/>
      <c r="C1816" s="481"/>
      <c r="D1816" s="481"/>
      <c r="E1816" s="481"/>
      <c r="F1816" s="339"/>
      <c r="G1816" s="340" t="str">
        <f>IF(ISNUMBER(E1816),E1816/'Bulk DivVar Analysis'!$C$114,"")</f>
        <v/>
      </c>
      <c r="H1816" s="338" t="str">
        <f>IF(ISNUMBER(E1816), IF(G1816&gt;'Bulk DivVar Analysis'!$D$116,"Pass","Fail"),"")</f>
        <v/>
      </c>
      <c r="I1816" s="338" t="str">
        <f t="shared" si="30"/>
        <v/>
      </c>
      <c r="J1816" s="339"/>
      <c r="K1816" s="339"/>
      <c r="L1816" s="339"/>
      <c r="M1816" s="339"/>
      <c r="N1816" s="339"/>
      <c r="O1816" s="339"/>
      <c r="P1816" s="339"/>
      <c r="Q1816" s="339"/>
    </row>
    <row r="1817" spans="1:17" ht="13.5" customHeight="1">
      <c r="A1817" s="481"/>
      <c r="B1817" s="481"/>
      <c r="C1817" s="481"/>
      <c r="D1817" s="481"/>
      <c r="E1817" s="481"/>
      <c r="F1817" s="339"/>
      <c r="G1817" s="340" t="str">
        <f>IF(ISNUMBER(E1817),E1817/'Bulk DivVar Analysis'!$C$114,"")</f>
        <v/>
      </c>
      <c r="H1817" s="338" t="str">
        <f>IF(ISNUMBER(E1817), IF(G1817&gt;'Bulk DivVar Analysis'!$D$116,"Pass","Fail"),"")</f>
        <v/>
      </c>
      <c r="I1817" s="338" t="str">
        <f t="shared" si="30"/>
        <v/>
      </c>
      <c r="J1817" s="339"/>
      <c r="K1817" s="339"/>
      <c r="L1817" s="339"/>
      <c r="M1817" s="339"/>
      <c r="N1817" s="339"/>
      <c r="O1817" s="339"/>
      <c r="P1817" s="339"/>
      <c r="Q1817" s="339"/>
    </row>
    <row r="1818" spans="1:17" ht="13.5" customHeight="1">
      <c r="A1818" s="481"/>
      <c r="B1818" s="481"/>
      <c r="C1818" s="481"/>
      <c r="D1818" s="481"/>
      <c r="E1818" s="481"/>
      <c r="F1818" s="339"/>
      <c r="G1818" s="340" t="str">
        <f>IF(ISNUMBER(E1818),E1818/'Bulk DivVar Analysis'!$C$114,"")</f>
        <v/>
      </c>
      <c r="H1818" s="338" t="str">
        <f>IF(ISNUMBER(E1818), IF(G1818&gt;'Bulk DivVar Analysis'!$D$116,"Pass","Fail"),"")</f>
        <v/>
      </c>
      <c r="I1818" s="338" t="str">
        <f t="shared" si="30"/>
        <v/>
      </c>
      <c r="J1818" s="339"/>
      <c r="K1818" s="339"/>
      <c r="L1818" s="339"/>
      <c r="M1818" s="339"/>
      <c r="N1818" s="339"/>
      <c r="O1818" s="339"/>
      <c r="P1818" s="339"/>
      <c r="Q1818" s="339"/>
    </row>
    <row r="1819" spans="1:17" ht="13.5" customHeight="1">
      <c r="A1819" s="481"/>
      <c r="B1819" s="481"/>
      <c r="C1819" s="481"/>
      <c r="D1819" s="481"/>
      <c r="E1819" s="481"/>
      <c r="F1819" s="339"/>
      <c r="G1819" s="340" t="str">
        <f>IF(ISNUMBER(E1819),E1819/'Bulk DivVar Analysis'!$C$114,"")</f>
        <v/>
      </c>
      <c r="H1819" s="338" t="str">
        <f>IF(ISNUMBER(E1819), IF(G1819&gt;'Bulk DivVar Analysis'!$D$116,"Pass","Fail"),"")</f>
        <v/>
      </c>
      <c r="I1819" s="338" t="str">
        <f t="shared" si="30"/>
        <v/>
      </c>
      <c r="J1819" s="339"/>
      <c r="K1819" s="339"/>
      <c r="L1819" s="339"/>
      <c r="M1819" s="339"/>
      <c r="N1819" s="339"/>
      <c r="O1819" s="339"/>
      <c r="P1819" s="339"/>
      <c r="Q1819" s="339"/>
    </row>
    <row r="1820" spans="1:17" ht="13.5" customHeight="1">
      <c r="A1820" s="481"/>
      <c r="B1820" s="481"/>
      <c r="C1820" s="481"/>
      <c r="D1820" s="481"/>
      <c r="E1820" s="481"/>
      <c r="F1820" s="339"/>
      <c r="G1820" s="340" t="str">
        <f>IF(ISNUMBER(E1820),E1820/'Bulk DivVar Analysis'!$C$114,"")</f>
        <v/>
      </c>
      <c r="H1820" s="338" t="str">
        <f>IF(ISNUMBER(E1820), IF(G1820&gt;'Bulk DivVar Analysis'!$D$116,"Pass","Fail"),"")</f>
        <v/>
      </c>
      <c r="I1820" s="338" t="str">
        <f t="shared" si="30"/>
        <v/>
      </c>
      <c r="J1820" s="339"/>
      <c r="K1820" s="339"/>
      <c r="L1820" s="339"/>
      <c r="M1820" s="339"/>
      <c r="N1820" s="339"/>
      <c r="O1820" s="339"/>
      <c r="P1820" s="339"/>
      <c r="Q1820" s="339"/>
    </row>
    <row r="1821" spans="1:17" ht="13.5" customHeight="1">
      <c r="A1821" s="481"/>
      <c r="B1821" s="481"/>
      <c r="C1821" s="481"/>
      <c r="D1821" s="481"/>
      <c r="E1821" s="481"/>
      <c r="F1821" s="339"/>
      <c r="G1821" s="340" t="str">
        <f>IF(ISNUMBER(E1821),E1821/'Bulk DivVar Analysis'!$C$114,"")</f>
        <v/>
      </c>
      <c r="H1821" s="338" t="str">
        <f>IF(ISNUMBER(E1821), IF(G1821&gt;'Bulk DivVar Analysis'!$D$116,"Pass","Fail"),"")</f>
        <v/>
      </c>
      <c r="I1821" s="338" t="str">
        <f t="shared" si="30"/>
        <v/>
      </c>
      <c r="J1821" s="339"/>
      <c r="K1821" s="339"/>
      <c r="L1821" s="339"/>
      <c r="M1821" s="339"/>
      <c r="N1821" s="339"/>
      <c r="O1821" s="339"/>
      <c r="P1821" s="339"/>
      <c r="Q1821" s="339"/>
    </row>
    <row r="1822" spans="1:17" ht="13.5" customHeight="1">
      <c r="A1822" s="481"/>
      <c r="B1822" s="481"/>
      <c r="C1822" s="481"/>
      <c r="D1822" s="481"/>
      <c r="E1822" s="481"/>
      <c r="F1822" s="339"/>
      <c r="G1822" s="340" t="str">
        <f>IF(ISNUMBER(E1822),E1822/'Bulk DivVar Analysis'!$C$114,"")</f>
        <v/>
      </c>
      <c r="H1822" s="338" t="str">
        <f>IF(ISNUMBER(E1822), IF(G1822&gt;'Bulk DivVar Analysis'!$D$116,"Pass","Fail"),"")</f>
        <v/>
      </c>
      <c r="I1822" s="338" t="str">
        <f t="shared" si="30"/>
        <v/>
      </c>
      <c r="J1822" s="339"/>
      <c r="K1822" s="339"/>
      <c r="L1822" s="339"/>
      <c r="M1822" s="339"/>
      <c r="N1822" s="339"/>
      <c r="O1822" s="339"/>
      <c r="P1822" s="339"/>
      <c r="Q1822" s="339"/>
    </row>
    <row r="1823" spans="1:17" ht="13.5" customHeight="1">
      <c r="A1823" s="481"/>
      <c r="B1823" s="481"/>
      <c r="C1823" s="481"/>
      <c r="D1823" s="481"/>
      <c r="E1823" s="481"/>
      <c r="F1823" s="339"/>
      <c r="G1823" s="340" t="str">
        <f>IF(ISNUMBER(E1823),E1823/'Bulk DivVar Analysis'!$C$114,"")</f>
        <v/>
      </c>
      <c r="H1823" s="338" t="str">
        <f>IF(ISNUMBER(E1823), IF(G1823&gt;'Bulk DivVar Analysis'!$D$116,"Pass","Fail"),"")</f>
        <v/>
      </c>
      <c r="I1823" s="338" t="str">
        <f t="shared" si="30"/>
        <v/>
      </c>
      <c r="J1823" s="339"/>
      <c r="K1823" s="339"/>
      <c r="L1823" s="339"/>
      <c r="M1823" s="339"/>
      <c r="N1823" s="339"/>
      <c r="O1823" s="339"/>
      <c r="P1823" s="339"/>
      <c r="Q1823" s="339"/>
    </row>
    <row r="1824" spans="1:17" ht="13.5" customHeight="1">
      <c r="A1824" s="481"/>
      <c r="B1824" s="481"/>
      <c r="C1824" s="481"/>
      <c r="D1824" s="481"/>
      <c r="E1824" s="481"/>
      <c r="F1824" s="339"/>
      <c r="G1824" s="340" t="str">
        <f>IF(ISNUMBER(E1824),E1824/'Bulk DivVar Analysis'!$C$114,"")</f>
        <v/>
      </c>
      <c r="H1824" s="338" t="str">
        <f>IF(ISNUMBER(E1824), IF(G1824&gt;'Bulk DivVar Analysis'!$D$116,"Pass","Fail"),"")</f>
        <v/>
      </c>
      <c r="I1824" s="338" t="str">
        <f t="shared" si="30"/>
        <v/>
      </c>
      <c r="J1824" s="339"/>
      <c r="K1824" s="339"/>
      <c r="L1824" s="339"/>
      <c r="M1824" s="339"/>
      <c r="N1824" s="339"/>
      <c r="O1824" s="339"/>
      <c r="P1824" s="339"/>
      <c r="Q1824" s="339"/>
    </row>
    <row r="1825" spans="1:17" ht="13.5" customHeight="1">
      <c r="A1825" s="481"/>
      <c r="B1825" s="481"/>
      <c r="C1825" s="481"/>
      <c r="D1825" s="481"/>
      <c r="E1825" s="481"/>
      <c r="F1825" s="339"/>
      <c r="G1825" s="340" t="str">
        <f>IF(ISNUMBER(E1825),E1825/'Bulk DivVar Analysis'!$C$114,"")</f>
        <v/>
      </c>
      <c r="H1825" s="338" t="str">
        <f>IF(ISNUMBER(E1825), IF(G1825&gt;'Bulk DivVar Analysis'!$D$116,"Pass","Fail"),"")</f>
        <v/>
      </c>
      <c r="I1825" s="338" t="str">
        <f t="shared" si="30"/>
        <v/>
      </c>
      <c r="J1825" s="339"/>
      <c r="K1825" s="339"/>
      <c r="L1825" s="339"/>
      <c r="M1825" s="339"/>
      <c r="N1825" s="339"/>
      <c r="O1825" s="339"/>
      <c r="P1825" s="339"/>
      <c r="Q1825" s="339"/>
    </row>
    <row r="1826" spans="1:17" ht="13.5" customHeight="1">
      <c r="A1826" s="481"/>
      <c r="B1826" s="481"/>
      <c r="C1826" s="481"/>
      <c r="D1826" s="481"/>
      <c r="E1826" s="481"/>
      <c r="F1826" s="339"/>
      <c r="G1826" s="340" t="str">
        <f>IF(ISNUMBER(E1826),E1826/'Bulk DivVar Analysis'!$C$114,"")</f>
        <v/>
      </c>
      <c r="H1826" s="338" t="str">
        <f>IF(ISNUMBER(E1826), IF(G1826&gt;'Bulk DivVar Analysis'!$D$116,"Pass","Fail"),"")</f>
        <v/>
      </c>
      <c r="I1826" s="338" t="str">
        <f t="shared" si="30"/>
        <v/>
      </c>
      <c r="J1826" s="339"/>
      <c r="K1826" s="339"/>
      <c r="L1826" s="339"/>
      <c r="M1826" s="339"/>
      <c r="N1826" s="339"/>
      <c r="O1826" s="339"/>
      <c r="P1826" s="339"/>
      <c r="Q1826" s="339"/>
    </row>
    <row r="1827" spans="1:17" ht="13.5" customHeight="1">
      <c r="A1827" s="481"/>
      <c r="B1827" s="481"/>
      <c r="C1827" s="481"/>
      <c r="D1827" s="481"/>
      <c r="E1827" s="481"/>
      <c r="F1827" s="339"/>
      <c r="G1827" s="340" t="str">
        <f>IF(ISNUMBER(E1827),E1827/'Bulk DivVar Analysis'!$C$114,"")</f>
        <v/>
      </c>
      <c r="H1827" s="338" t="str">
        <f>IF(ISNUMBER(E1827), IF(G1827&gt;'Bulk DivVar Analysis'!$D$116,"Pass","Fail"),"")</f>
        <v/>
      </c>
      <c r="I1827" s="338" t="str">
        <f t="shared" si="30"/>
        <v/>
      </c>
      <c r="J1827" s="339"/>
      <c r="K1827" s="339"/>
      <c r="L1827" s="339"/>
      <c r="M1827" s="339"/>
      <c r="N1827" s="339"/>
      <c r="O1827" s="339"/>
      <c r="P1827" s="339"/>
      <c r="Q1827" s="339"/>
    </row>
    <row r="1828" spans="1:17" ht="13.5" customHeight="1">
      <c r="A1828" s="481"/>
      <c r="B1828" s="481"/>
      <c r="C1828" s="481"/>
      <c r="D1828" s="481"/>
      <c r="E1828" s="481"/>
      <c r="F1828" s="339"/>
      <c r="G1828" s="340" t="str">
        <f>IF(ISNUMBER(E1828),E1828/'Bulk DivVar Analysis'!$C$114,"")</f>
        <v/>
      </c>
      <c r="H1828" s="338" t="str">
        <f>IF(ISNUMBER(E1828), IF(G1828&gt;'Bulk DivVar Analysis'!$D$116,"Pass","Fail"),"")</f>
        <v/>
      </c>
      <c r="I1828" s="338" t="str">
        <f t="shared" si="30"/>
        <v/>
      </c>
      <c r="J1828" s="339"/>
      <c r="K1828" s="339"/>
      <c r="L1828" s="339"/>
      <c r="M1828" s="339"/>
      <c r="N1828" s="339"/>
      <c r="O1828" s="339"/>
      <c r="P1828" s="339"/>
      <c r="Q1828" s="339"/>
    </row>
    <row r="1829" spans="1:17" ht="13.5" customHeight="1">
      <c r="A1829" s="481"/>
      <c r="B1829" s="481"/>
      <c r="C1829" s="481"/>
      <c r="D1829" s="481"/>
      <c r="E1829" s="481"/>
      <c r="F1829" s="339"/>
      <c r="G1829" s="340" t="str">
        <f>IF(ISNUMBER(E1829),E1829/'Bulk DivVar Analysis'!$C$114,"")</f>
        <v/>
      </c>
      <c r="H1829" s="338" t="str">
        <f>IF(ISNUMBER(E1829), IF(G1829&gt;'Bulk DivVar Analysis'!$D$116,"Pass","Fail"),"")</f>
        <v/>
      </c>
      <c r="I1829" s="338" t="str">
        <f t="shared" si="30"/>
        <v/>
      </c>
      <c r="J1829" s="339"/>
      <c r="K1829" s="339"/>
      <c r="L1829" s="339"/>
      <c r="M1829" s="339"/>
      <c r="N1829" s="339"/>
      <c r="O1829" s="339"/>
      <c r="P1829" s="339"/>
      <c r="Q1829" s="339"/>
    </row>
    <row r="1830" spans="1:17" ht="13.5" customHeight="1">
      <c r="A1830" s="481"/>
      <c r="B1830" s="481"/>
      <c r="C1830" s="481"/>
      <c r="D1830" s="481"/>
      <c r="E1830" s="481"/>
      <c r="F1830" s="339"/>
      <c r="G1830" s="340" t="str">
        <f>IF(ISNUMBER(E1830),E1830/'Bulk DivVar Analysis'!$C$114,"")</f>
        <v/>
      </c>
      <c r="H1830" s="338" t="str">
        <f>IF(ISNUMBER(E1830), IF(G1830&gt;'Bulk DivVar Analysis'!$D$116,"Pass","Fail"),"")</f>
        <v/>
      </c>
      <c r="I1830" s="338" t="str">
        <f t="shared" si="30"/>
        <v/>
      </c>
      <c r="J1830" s="339"/>
      <c r="K1830" s="339"/>
      <c r="L1830" s="339"/>
      <c r="M1830" s="339"/>
      <c r="N1830" s="339"/>
      <c r="O1830" s="339"/>
      <c r="P1830" s="339"/>
      <c r="Q1830" s="339"/>
    </row>
    <row r="1831" spans="1:17" ht="13.5" customHeight="1">
      <c r="A1831" s="481"/>
      <c r="B1831" s="481"/>
      <c r="C1831" s="481"/>
      <c r="D1831" s="481"/>
      <c r="E1831" s="481"/>
      <c r="F1831" s="339"/>
      <c r="G1831" s="340" t="str">
        <f>IF(ISNUMBER(E1831),E1831/'Bulk DivVar Analysis'!$C$114,"")</f>
        <v/>
      </c>
      <c r="H1831" s="338" t="str">
        <f>IF(ISNUMBER(E1831), IF(G1831&gt;'Bulk DivVar Analysis'!$D$116,"Pass","Fail"),"")</f>
        <v/>
      </c>
      <c r="I1831" s="338" t="str">
        <f t="shared" si="30"/>
        <v/>
      </c>
      <c r="J1831" s="339"/>
      <c r="K1831" s="339"/>
      <c r="L1831" s="339"/>
      <c r="M1831" s="339"/>
      <c r="N1831" s="339"/>
      <c r="O1831" s="339"/>
      <c r="P1831" s="339"/>
      <c r="Q1831" s="339"/>
    </row>
    <row r="1832" spans="1:17" ht="13.5" customHeight="1">
      <c r="A1832" s="481"/>
      <c r="B1832" s="481"/>
      <c r="C1832" s="481"/>
      <c r="D1832" s="481"/>
      <c r="E1832" s="481"/>
      <c r="F1832" s="339"/>
      <c r="G1832" s="340" t="str">
        <f>IF(ISNUMBER(E1832),E1832/'Bulk DivVar Analysis'!$C$114,"")</f>
        <v/>
      </c>
      <c r="H1832" s="338" t="str">
        <f>IF(ISNUMBER(E1832), IF(G1832&gt;'Bulk DivVar Analysis'!$D$116,"Pass","Fail"),"")</f>
        <v/>
      </c>
      <c r="I1832" s="338" t="str">
        <f t="shared" si="30"/>
        <v/>
      </c>
      <c r="J1832" s="339"/>
      <c r="K1832" s="339"/>
      <c r="L1832" s="339"/>
      <c r="M1832" s="339"/>
      <c r="N1832" s="339"/>
      <c r="O1832" s="339"/>
      <c r="P1832" s="339"/>
      <c r="Q1832" s="339"/>
    </row>
    <row r="1833" spans="1:17" ht="13.5" customHeight="1">
      <c r="A1833" s="481"/>
      <c r="B1833" s="481"/>
      <c r="C1833" s="481"/>
      <c r="D1833" s="481"/>
      <c r="E1833" s="481"/>
      <c r="F1833" s="339"/>
      <c r="G1833" s="340" t="str">
        <f>IF(ISNUMBER(E1833),E1833/'Bulk DivVar Analysis'!$C$114,"")</f>
        <v/>
      </c>
      <c r="H1833" s="338" t="str">
        <f>IF(ISNUMBER(E1833), IF(G1833&gt;'Bulk DivVar Analysis'!$D$116,"Pass","Fail"),"")</f>
        <v/>
      </c>
      <c r="I1833" s="338" t="str">
        <f t="shared" si="30"/>
        <v/>
      </c>
      <c r="J1833" s="339"/>
      <c r="K1833" s="339"/>
      <c r="L1833" s="339"/>
      <c r="M1833" s="339"/>
      <c r="N1833" s="339"/>
      <c r="O1833" s="339"/>
      <c r="P1833" s="339"/>
      <c r="Q1833" s="339"/>
    </row>
    <row r="1834" spans="1:17" ht="13.5" customHeight="1">
      <c r="A1834" s="481"/>
      <c r="B1834" s="481"/>
      <c r="C1834" s="481"/>
      <c r="D1834" s="481"/>
      <c r="E1834" s="481"/>
      <c r="F1834" s="339"/>
      <c r="G1834" s="340" t="str">
        <f>IF(ISNUMBER(E1834),E1834/'Bulk DivVar Analysis'!$C$114,"")</f>
        <v/>
      </c>
      <c r="H1834" s="338" t="str">
        <f>IF(ISNUMBER(E1834), IF(G1834&gt;'Bulk DivVar Analysis'!$D$116,"Pass","Fail"),"")</f>
        <v/>
      </c>
      <c r="I1834" s="338" t="str">
        <f t="shared" si="30"/>
        <v/>
      </c>
      <c r="J1834" s="339"/>
      <c r="K1834" s="339"/>
      <c r="L1834" s="339"/>
      <c r="M1834" s="339"/>
      <c r="N1834" s="339"/>
      <c r="O1834" s="339"/>
      <c r="P1834" s="339"/>
      <c r="Q1834" s="339"/>
    </row>
    <row r="1835" spans="1:17" ht="13.5" customHeight="1">
      <c r="A1835" s="481"/>
      <c r="B1835" s="481"/>
      <c r="C1835" s="481"/>
      <c r="D1835" s="481"/>
      <c r="E1835" s="481"/>
      <c r="F1835" s="339"/>
      <c r="G1835" s="340" t="str">
        <f>IF(ISNUMBER(E1835),E1835/'Bulk DivVar Analysis'!$C$114,"")</f>
        <v/>
      </c>
      <c r="H1835" s="338" t="str">
        <f>IF(ISNUMBER(E1835), IF(G1835&gt;'Bulk DivVar Analysis'!$D$116,"Pass","Fail"),"")</f>
        <v/>
      </c>
      <c r="I1835" s="338" t="str">
        <f t="shared" si="30"/>
        <v/>
      </c>
      <c r="J1835" s="339"/>
      <c r="K1835" s="339"/>
      <c r="L1835" s="339"/>
      <c r="M1835" s="339"/>
      <c r="N1835" s="339"/>
      <c r="O1835" s="339"/>
      <c r="P1835" s="339"/>
      <c r="Q1835" s="339"/>
    </row>
    <row r="1836" spans="1:17" ht="13.5" customHeight="1">
      <c r="A1836" s="481"/>
      <c r="B1836" s="481"/>
      <c r="C1836" s="481"/>
      <c r="D1836" s="481"/>
      <c r="E1836" s="481"/>
      <c r="F1836" s="339"/>
      <c r="G1836" s="340" t="str">
        <f>IF(ISNUMBER(E1836),E1836/'Bulk DivVar Analysis'!$C$114,"")</f>
        <v/>
      </c>
      <c r="H1836" s="338" t="str">
        <f>IF(ISNUMBER(E1836), IF(G1836&gt;'Bulk DivVar Analysis'!$D$116,"Pass","Fail"),"")</f>
        <v/>
      </c>
      <c r="I1836" s="338" t="str">
        <f t="shared" si="30"/>
        <v/>
      </c>
      <c r="J1836" s="339"/>
      <c r="K1836" s="339"/>
      <c r="L1836" s="339"/>
      <c r="M1836" s="339"/>
      <c r="N1836" s="339"/>
      <c r="O1836" s="339"/>
      <c r="P1836" s="339"/>
      <c r="Q1836" s="339"/>
    </row>
    <row r="1837" spans="1:17" ht="13.5" customHeight="1">
      <c r="A1837" s="481"/>
      <c r="B1837" s="481"/>
      <c r="C1837" s="481"/>
      <c r="D1837" s="481"/>
      <c r="E1837" s="481"/>
      <c r="F1837" s="339"/>
      <c r="G1837" s="340" t="str">
        <f>IF(ISNUMBER(E1837),E1837/'Bulk DivVar Analysis'!$C$114,"")</f>
        <v/>
      </c>
      <c r="H1837" s="338" t="str">
        <f>IF(ISNUMBER(E1837), IF(G1837&gt;'Bulk DivVar Analysis'!$D$116,"Pass","Fail"),"")</f>
        <v/>
      </c>
      <c r="I1837" s="338" t="str">
        <f t="shared" si="30"/>
        <v/>
      </c>
      <c r="J1837" s="339"/>
      <c r="K1837" s="339"/>
      <c r="L1837" s="339"/>
      <c r="M1837" s="339"/>
      <c r="N1837" s="339"/>
      <c r="O1837" s="339"/>
      <c r="P1837" s="339"/>
      <c r="Q1837" s="339"/>
    </row>
    <row r="1838" spans="1:17" ht="13.5" customHeight="1">
      <c r="A1838" s="481"/>
      <c r="B1838" s="481"/>
      <c r="C1838" s="481"/>
      <c r="D1838" s="481"/>
      <c r="E1838" s="481"/>
      <c r="F1838" s="339"/>
      <c r="G1838" s="340" t="str">
        <f>IF(ISNUMBER(E1838),E1838/'Bulk DivVar Analysis'!$C$114,"")</f>
        <v/>
      </c>
      <c r="H1838" s="338" t="str">
        <f>IF(ISNUMBER(E1838), IF(G1838&gt;'Bulk DivVar Analysis'!$D$116,"Pass","Fail"),"")</f>
        <v/>
      </c>
      <c r="I1838" s="338" t="str">
        <f t="shared" si="30"/>
        <v/>
      </c>
      <c r="J1838" s="339"/>
      <c r="K1838" s="339"/>
      <c r="L1838" s="339"/>
      <c r="M1838" s="339"/>
      <c r="N1838" s="339"/>
      <c r="O1838" s="339"/>
      <c r="P1838" s="339"/>
      <c r="Q1838" s="339"/>
    </row>
    <row r="1839" spans="1:17" ht="13.5" customHeight="1">
      <c r="A1839" s="481"/>
      <c r="B1839" s="481"/>
      <c r="C1839" s="481"/>
      <c r="D1839" s="481"/>
      <c r="E1839" s="481"/>
      <c r="F1839" s="339"/>
      <c r="G1839" s="340" t="str">
        <f>IF(ISNUMBER(E1839),E1839/'Bulk DivVar Analysis'!$C$114,"")</f>
        <v/>
      </c>
      <c r="H1839" s="338" t="str">
        <f>IF(ISNUMBER(E1839), IF(G1839&gt;'Bulk DivVar Analysis'!$D$116,"Pass","Fail"),"")</f>
        <v/>
      </c>
      <c r="I1839" s="338" t="str">
        <f t="shared" si="30"/>
        <v/>
      </c>
      <c r="J1839" s="339"/>
      <c r="K1839" s="339"/>
      <c r="L1839" s="339"/>
      <c r="M1839" s="339"/>
      <c r="N1839" s="339"/>
      <c r="O1839" s="339"/>
      <c r="P1839" s="339"/>
      <c r="Q1839" s="339"/>
    </row>
    <row r="1840" spans="1:17" ht="13.5" customHeight="1">
      <c r="A1840" s="481"/>
      <c r="B1840" s="481"/>
      <c r="C1840" s="481"/>
      <c r="D1840" s="481"/>
      <c r="E1840" s="481"/>
      <c r="F1840" s="339"/>
      <c r="G1840" s="340" t="str">
        <f>IF(ISNUMBER(E1840),E1840/'Bulk DivVar Analysis'!$C$114,"")</f>
        <v/>
      </c>
      <c r="H1840" s="338" t="str">
        <f>IF(ISNUMBER(E1840), IF(G1840&gt;'Bulk DivVar Analysis'!$D$116,"Pass","Fail"),"")</f>
        <v/>
      </c>
      <c r="I1840" s="338" t="str">
        <f t="shared" si="30"/>
        <v/>
      </c>
      <c r="J1840" s="339"/>
      <c r="K1840" s="339"/>
      <c r="L1840" s="339"/>
      <c r="M1840" s="339"/>
      <c r="N1840" s="339"/>
      <c r="O1840" s="339"/>
      <c r="P1840" s="339"/>
      <c r="Q1840" s="339"/>
    </row>
    <row r="1841" spans="1:17" ht="13.5" customHeight="1">
      <c r="A1841" s="481"/>
      <c r="B1841" s="481"/>
      <c r="C1841" s="481"/>
      <c r="D1841" s="481"/>
      <c r="E1841" s="481"/>
      <c r="F1841" s="339"/>
      <c r="G1841" s="340" t="str">
        <f>IF(ISNUMBER(E1841),E1841/'Bulk DivVar Analysis'!$C$114,"")</f>
        <v/>
      </c>
      <c r="H1841" s="338" t="str">
        <f>IF(ISNUMBER(E1841), IF(G1841&gt;'Bulk DivVar Analysis'!$D$116,"Pass","Fail"),"")</f>
        <v/>
      </c>
      <c r="I1841" s="338" t="str">
        <f t="shared" si="30"/>
        <v/>
      </c>
      <c r="J1841" s="339"/>
      <c r="K1841" s="339"/>
      <c r="L1841" s="339"/>
      <c r="M1841" s="339"/>
      <c r="N1841" s="339"/>
      <c r="O1841" s="339"/>
      <c r="P1841" s="339"/>
      <c r="Q1841" s="339"/>
    </row>
    <row r="1842" spans="1:17" ht="13.5" customHeight="1">
      <c r="A1842" s="481"/>
      <c r="B1842" s="481"/>
      <c r="C1842" s="481"/>
      <c r="D1842" s="481"/>
      <c r="E1842" s="481"/>
      <c r="F1842" s="339"/>
      <c r="G1842" s="340" t="str">
        <f>IF(ISNUMBER(E1842),E1842/'Bulk DivVar Analysis'!$C$114,"")</f>
        <v/>
      </c>
      <c r="H1842" s="338" t="str">
        <f>IF(ISNUMBER(E1842), IF(G1842&gt;'Bulk DivVar Analysis'!$D$116,"Pass","Fail"),"")</f>
        <v/>
      </c>
      <c r="I1842" s="338" t="str">
        <f t="shared" si="30"/>
        <v/>
      </c>
      <c r="J1842" s="339"/>
      <c r="K1842" s="339"/>
      <c r="L1842" s="339"/>
      <c r="M1842" s="339"/>
      <c r="N1842" s="339"/>
      <c r="O1842" s="339"/>
      <c r="P1842" s="339"/>
      <c r="Q1842" s="339"/>
    </row>
    <row r="1843" spans="1:17" ht="13.5" customHeight="1">
      <c r="A1843" s="481"/>
      <c r="B1843" s="481"/>
      <c r="C1843" s="481"/>
      <c r="D1843" s="481"/>
      <c r="E1843" s="481"/>
      <c r="F1843" s="339"/>
      <c r="G1843" s="340" t="str">
        <f>IF(ISNUMBER(E1843),E1843/'Bulk DivVar Analysis'!$C$114,"")</f>
        <v/>
      </c>
      <c r="H1843" s="338" t="str">
        <f>IF(ISNUMBER(E1843), IF(G1843&gt;'Bulk DivVar Analysis'!$D$116,"Pass","Fail"),"")</f>
        <v/>
      </c>
      <c r="I1843" s="338" t="str">
        <f t="shared" si="30"/>
        <v/>
      </c>
      <c r="J1843" s="339"/>
      <c r="K1843" s="339"/>
      <c r="L1843" s="339"/>
      <c r="M1843" s="339"/>
      <c r="N1843" s="339"/>
      <c r="O1843" s="339"/>
      <c r="P1843" s="339"/>
      <c r="Q1843" s="339"/>
    </row>
    <row r="1844" spans="1:17" ht="13.5" customHeight="1">
      <c r="A1844" s="481"/>
      <c r="B1844" s="481"/>
      <c r="C1844" s="481"/>
      <c r="D1844" s="481"/>
      <c r="E1844" s="481"/>
      <c r="F1844" s="339"/>
      <c r="G1844" s="340" t="str">
        <f>IF(ISNUMBER(E1844),E1844/'Bulk DivVar Analysis'!$C$114,"")</f>
        <v/>
      </c>
      <c r="H1844" s="338" t="str">
        <f>IF(ISNUMBER(E1844), IF(G1844&gt;'Bulk DivVar Analysis'!$D$116,"Pass","Fail"),"")</f>
        <v/>
      </c>
      <c r="I1844" s="338" t="str">
        <f t="shared" si="30"/>
        <v/>
      </c>
      <c r="J1844" s="339"/>
      <c r="K1844" s="339"/>
      <c r="L1844" s="339"/>
      <c r="M1844" s="339"/>
      <c r="N1844" s="339"/>
      <c r="O1844" s="339"/>
      <c r="P1844" s="339"/>
      <c r="Q1844" s="339"/>
    </row>
    <row r="1845" spans="1:17" ht="13.5" customHeight="1">
      <c r="A1845" s="481"/>
      <c r="B1845" s="481"/>
      <c r="C1845" s="481"/>
      <c r="D1845" s="481"/>
      <c r="E1845" s="481"/>
      <c r="F1845" s="339"/>
      <c r="G1845" s="340" t="str">
        <f>IF(ISNUMBER(E1845),E1845/'Bulk DivVar Analysis'!$C$114,"")</f>
        <v/>
      </c>
      <c r="H1845" s="338" t="str">
        <f>IF(ISNUMBER(E1845), IF(G1845&gt;'Bulk DivVar Analysis'!$D$116,"Pass","Fail"),"")</f>
        <v/>
      </c>
      <c r="I1845" s="338" t="str">
        <f t="shared" si="30"/>
        <v/>
      </c>
      <c r="J1845" s="339"/>
      <c r="K1845" s="339"/>
      <c r="L1845" s="339"/>
      <c r="M1845" s="339"/>
      <c r="N1845" s="339"/>
      <c r="O1845" s="339"/>
      <c r="P1845" s="339"/>
      <c r="Q1845" s="339"/>
    </row>
    <row r="1846" spans="1:17" ht="13.5" customHeight="1">
      <c r="A1846" s="481"/>
      <c r="B1846" s="481"/>
      <c r="C1846" s="481"/>
      <c r="D1846" s="481"/>
      <c r="E1846" s="481"/>
      <c r="F1846" s="339"/>
      <c r="G1846" s="340" t="str">
        <f>IF(ISNUMBER(E1846),E1846/'Bulk DivVar Analysis'!$C$114,"")</f>
        <v/>
      </c>
      <c r="H1846" s="338" t="str">
        <f>IF(ISNUMBER(E1846), IF(G1846&gt;'Bulk DivVar Analysis'!$D$116,"Pass","Fail"),"")</f>
        <v/>
      </c>
      <c r="I1846" s="338" t="str">
        <f t="shared" si="30"/>
        <v/>
      </c>
      <c r="J1846" s="339"/>
      <c r="K1846" s="339"/>
      <c r="L1846" s="339"/>
      <c r="M1846" s="339"/>
      <c r="N1846" s="339"/>
      <c r="O1846" s="339"/>
      <c r="P1846" s="339"/>
      <c r="Q1846" s="339"/>
    </row>
    <row r="1847" spans="1:17" ht="13.5" customHeight="1">
      <c r="A1847" s="481"/>
      <c r="B1847" s="481"/>
      <c r="C1847" s="481"/>
      <c r="D1847" s="481"/>
      <c r="E1847" s="481"/>
      <c r="F1847" s="339"/>
      <c r="G1847" s="340" t="str">
        <f>IF(ISNUMBER(E1847),E1847/'Bulk DivVar Analysis'!$C$114,"")</f>
        <v/>
      </c>
      <c r="H1847" s="338" t="str">
        <f>IF(ISNUMBER(E1847), IF(G1847&gt;'Bulk DivVar Analysis'!$D$116,"Pass","Fail"),"")</f>
        <v/>
      </c>
      <c r="I1847" s="338" t="str">
        <f t="shared" si="30"/>
        <v/>
      </c>
      <c r="J1847" s="339"/>
      <c r="K1847" s="339"/>
      <c r="L1847" s="339"/>
      <c r="M1847" s="339"/>
      <c r="N1847" s="339"/>
      <c r="O1847" s="339"/>
      <c r="P1847" s="339"/>
      <c r="Q1847" s="339"/>
    </row>
    <row r="1848" spans="1:17" ht="13.5" customHeight="1">
      <c r="A1848" s="481"/>
      <c r="B1848" s="481"/>
      <c r="C1848" s="481"/>
      <c r="D1848" s="481"/>
      <c r="E1848" s="481"/>
      <c r="F1848" s="339"/>
      <c r="G1848" s="340" t="str">
        <f>IF(ISNUMBER(E1848),E1848/'Bulk DivVar Analysis'!$C$114,"")</f>
        <v/>
      </c>
      <c r="H1848" s="338" t="str">
        <f>IF(ISNUMBER(E1848), IF(G1848&gt;'Bulk DivVar Analysis'!$D$116,"Pass","Fail"),"")</f>
        <v/>
      </c>
      <c r="I1848" s="338" t="str">
        <f t="shared" si="30"/>
        <v/>
      </c>
      <c r="J1848" s="339"/>
      <c r="K1848" s="339"/>
      <c r="L1848" s="339"/>
      <c r="M1848" s="339"/>
      <c r="N1848" s="339"/>
      <c r="O1848" s="339"/>
      <c r="P1848" s="339"/>
      <c r="Q1848" s="339"/>
    </row>
    <row r="1849" spans="1:17" ht="13.5" customHeight="1">
      <c r="A1849" s="481"/>
      <c r="B1849" s="481"/>
      <c r="C1849" s="481"/>
      <c r="D1849" s="481"/>
      <c r="E1849" s="481"/>
      <c r="F1849" s="339"/>
      <c r="G1849" s="340" t="str">
        <f>IF(ISNUMBER(E1849),E1849/'Bulk DivVar Analysis'!$C$114,"")</f>
        <v/>
      </c>
      <c r="H1849" s="338" t="str">
        <f>IF(ISNUMBER(E1849), IF(G1849&gt;'Bulk DivVar Analysis'!$D$116,"Pass","Fail"),"")</f>
        <v/>
      </c>
      <c r="I1849" s="338" t="str">
        <f t="shared" si="30"/>
        <v/>
      </c>
      <c r="J1849" s="339"/>
      <c r="K1849" s="339"/>
      <c r="L1849" s="339"/>
      <c r="M1849" s="339"/>
      <c r="N1849" s="339"/>
      <c r="O1849" s="339"/>
      <c r="P1849" s="339"/>
      <c r="Q1849" s="339"/>
    </row>
    <row r="1850" spans="1:17" ht="13.5" customHeight="1">
      <c r="A1850" s="481"/>
      <c r="B1850" s="481"/>
      <c r="C1850" s="481"/>
      <c r="D1850" s="481"/>
      <c r="E1850" s="481"/>
      <c r="F1850" s="339"/>
      <c r="G1850" s="340" t="str">
        <f>IF(ISNUMBER(E1850),E1850/'Bulk DivVar Analysis'!$C$114,"")</f>
        <v/>
      </c>
      <c r="H1850" s="338" t="str">
        <f>IF(ISNUMBER(E1850), IF(G1850&gt;'Bulk DivVar Analysis'!$D$116,"Pass","Fail"),"")</f>
        <v/>
      </c>
      <c r="I1850" s="338" t="str">
        <f t="shared" si="30"/>
        <v/>
      </c>
      <c r="J1850" s="339"/>
      <c r="K1850" s="339"/>
      <c r="L1850" s="339"/>
      <c r="M1850" s="339"/>
      <c r="N1850" s="339"/>
      <c r="O1850" s="339"/>
      <c r="P1850" s="339"/>
      <c r="Q1850" s="339"/>
    </row>
    <row r="1851" spans="1:17" ht="13.5" customHeight="1">
      <c r="A1851" s="481"/>
      <c r="B1851" s="481"/>
      <c r="C1851" s="481"/>
      <c r="D1851" s="481"/>
      <c r="E1851" s="481"/>
      <c r="F1851" s="339"/>
      <c r="G1851" s="340" t="str">
        <f>IF(ISNUMBER(E1851),E1851/'Bulk DivVar Analysis'!$C$114,"")</f>
        <v/>
      </c>
      <c r="H1851" s="338" t="str">
        <f>IF(ISNUMBER(E1851), IF(G1851&gt;'Bulk DivVar Analysis'!$D$116,"Pass","Fail"),"")</f>
        <v/>
      </c>
      <c r="I1851" s="338" t="str">
        <f t="shared" si="30"/>
        <v/>
      </c>
      <c r="J1851" s="339"/>
      <c r="K1851" s="339"/>
      <c r="L1851" s="339"/>
      <c r="M1851" s="339"/>
      <c r="N1851" s="339"/>
      <c r="O1851" s="339"/>
      <c r="P1851" s="339"/>
      <c r="Q1851" s="339"/>
    </row>
    <row r="1852" spans="1:17" ht="13.5" customHeight="1">
      <c r="A1852" s="481"/>
      <c r="B1852" s="481"/>
      <c r="C1852" s="481"/>
      <c r="D1852" s="481"/>
      <c r="E1852" s="481"/>
      <c r="F1852" s="339"/>
      <c r="G1852" s="340" t="str">
        <f>IF(ISNUMBER(E1852),E1852/'Bulk DivVar Analysis'!$C$114,"")</f>
        <v/>
      </c>
      <c r="H1852" s="338" t="str">
        <f>IF(ISNUMBER(E1852), IF(G1852&gt;'Bulk DivVar Analysis'!$D$116,"Pass","Fail"),"")</f>
        <v/>
      </c>
      <c r="I1852" s="338" t="str">
        <f t="shared" si="30"/>
        <v/>
      </c>
      <c r="J1852" s="339"/>
      <c r="K1852" s="339"/>
      <c r="L1852" s="339"/>
      <c r="M1852" s="339"/>
      <c r="N1852" s="339"/>
      <c r="O1852" s="339"/>
      <c r="P1852" s="339"/>
      <c r="Q1852" s="339"/>
    </row>
    <row r="1853" spans="1:17" ht="13.5" customHeight="1">
      <c r="A1853" s="481"/>
      <c r="B1853" s="481"/>
      <c r="C1853" s="481"/>
      <c r="D1853" s="481"/>
      <c r="E1853" s="481"/>
      <c r="F1853" s="339"/>
      <c r="G1853" s="340" t="str">
        <f>IF(ISNUMBER(E1853),E1853/'Bulk DivVar Analysis'!$C$114,"")</f>
        <v/>
      </c>
      <c r="H1853" s="338" t="str">
        <f>IF(ISNUMBER(E1853), IF(G1853&gt;'Bulk DivVar Analysis'!$D$116,"Pass","Fail"),"")</f>
        <v/>
      </c>
      <c r="I1853" s="338" t="str">
        <f t="shared" si="30"/>
        <v/>
      </c>
      <c r="J1853" s="339"/>
      <c r="K1853" s="339"/>
      <c r="L1853" s="339"/>
      <c r="M1853" s="339"/>
      <c r="N1853" s="339"/>
      <c r="O1853" s="339"/>
      <c r="P1853" s="339"/>
      <c r="Q1853" s="339"/>
    </row>
    <row r="1854" spans="1:17" ht="13.5" customHeight="1">
      <c r="A1854" s="481"/>
      <c r="B1854" s="481"/>
      <c r="C1854" s="481"/>
      <c r="D1854" s="481"/>
      <c r="E1854" s="481"/>
      <c r="F1854" s="339"/>
      <c r="G1854" s="340" t="str">
        <f>IF(ISNUMBER(E1854),E1854/'Bulk DivVar Analysis'!$C$114,"")</f>
        <v/>
      </c>
      <c r="H1854" s="338" t="str">
        <f>IF(ISNUMBER(E1854), IF(G1854&gt;'Bulk DivVar Analysis'!$D$116,"Pass","Fail"),"")</f>
        <v/>
      </c>
      <c r="I1854" s="338" t="str">
        <f t="shared" si="30"/>
        <v/>
      </c>
      <c r="J1854" s="339"/>
      <c r="K1854" s="339"/>
      <c r="L1854" s="339"/>
      <c r="M1854" s="339"/>
      <c r="N1854" s="339"/>
      <c r="O1854" s="339"/>
      <c r="P1854" s="339"/>
      <c r="Q1854" s="339"/>
    </row>
    <row r="1855" spans="1:17" ht="13.5" customHeight="1">
      <c r="A1855" s="481"/>
      <c r="B1855" s="481"/>
      <c r="C1855" s="481"/>
      <c r="D1855" s="481"/>
      <c r="E1855" s="481"/>
      <c r="F1855" s="339"/>
      <c r="G1855" s="340" t="str">
        <f>IF(ISNUMBER(E1855),E1855/'Bulk DivVar Analysis'!$C$114,"")</f>
        <v/>
      </c>
      <c r="H1855" s="338" t="str">
        <f>IF(ISNUMBER(E1855), IF(G1855&gt;'Bulk DivVar Analysis'!$D$116,"Pass","Fail"),"")</f>
        <v/>
      </c>
      <c r="I1855" s="338" t="str">
        <f t="shared" si="30"/>
        <v/>
      </c>
      <c r="J1855" s="339"/>
      <c r="K1855" s="339"/>
      <c r="L1855" s="339"/>
      <c r="M1855" s="339"/>
      <c r="N1855" s="339"/>
      <c r="O1855" s="339"/>
      <c r="P1855" s="339"/>
      <c r="Q1855" s="339"/>
    </row>
    <row r="1856" spans="1:17" ht="13.5" customHeight="1">
      <c r="A1856" s="481"/>
      <c r="B1856" s="481"/>
      <c r="C1856" s="481"/>
      <c r="D1856" s="481"/>
      <c r="E1856" s="481"/>
      <c r="F1856" s="339"/>
      <c r="G1856" s="340" t="str">
        <f>IF(ISNUMBER(E1856),E1856/'Bulk DivVar Analysis'!$C$114,"")</f>
        <v/>
      </c>
      <c r="H1856" s="338" t="str">
        <f>IF(ISNUMBER(E1856), IF(G1856&gt;'Bulk DivVar Analysis'!$D$116,"Pass","Fail"),"")</f>
        <v/>
      </c>
      <c r="I1856" s="338" t="str">
        <f t="shared" si="30"/>
        <v/>
      </c>
      <c r="J1856" s="339"/>
      <c r="K1856" s="339"/>
      <c r="L1856" s="339"/>
      <c r="M1856" s="339"/>
      <c r="N1856" s="339"/>
      <c r="O1856" s="339"/>
      <c r="P1856" s="339"/>
      <c r="Q1856" s="339"/>
    </row>
    <row r="1857" spans="1:17" ht="13.5" customHeight="1">
      <c r="A1857" s="481"/>
      <c r="B1857" s="481"/>
      <c r="C1857" s="481"/>
      <c r="D1857" s="481"/>
      <c r="E1857" s="481"/>
      <c r="F1857" s="339"/>
      <c r="G1857" s="340" t="str">
        <f>IF(ISNUMBER(E1857),E1857/'Bulk DivVar Analysis'!$C$114,"")</f>
        <v/>
      </c>
      <c r="H1857" s="338" t="str">
        <f>IF(ISNUMBER(E1857), IF(G1857&gt;'Bulk DivVar Analysis'!$D$116,"Pass","Fail"),"")</f>
        <v/>
      </c>
      <c r="I1857" s="338" t="str">
        <f t="shared" si="30"/>
        <v/>
      </c>
      <c r="J1857" s="339"/>
      <c r="K1857" s="339"/>
      <c r="L1857" s="339"/>
      <c r="M1857" s="339"/>
      <c r="N1857" s="339"/>
      <c r="O1857" s="339"/>
      <c r="P1857" s="339"/>
      <c r="Q1857" s="339"/>
    </row>
    <row r="1858" spans="1:17" ht="13.5" customHeight="1">
      <c r="A1858" s="481"/>
      <c r="B1858" s="481"/>
      <c r="C1858" s="481"/>
      <c r="D1858" s="481"/>
      <c r="E1858" s="481"/>
      <c r="F1858" s="339"/>
      <c r="G1858" s="340" t="str">
        <f>IF(ISNUMBER(E1858),E1858/'Bulk DivVar Analysis'!$C$114,"")</f>
        <v/>
      </c>
      <c r="H1858" s="338" t="str">
        <f>IF(ISNUMBER(E1858), IF(G1858&gt;'Bulk DivVar Analysis'!$D$116,"Pass","Fail"),"")</f>
        <v/>
      </c>
      <c r="I1858" s="338" t="str">
        <f t="shared" si="30"/>
        <v/>
      </c>
      <c r="J1858" s="339"/>
      <c r="K1858" s="339"/>
      <c r="L1858" s="339"/>
      <c r="M1858" s="339"/>
      <c r="N1858" s="339"/>
      <c r="O1858" s="339"/>
      <c r="P1858" s="339"/>
      <c r="Q1858" s="339"/>
    </row>
    <row r="1859" spans="1:17" ht="13.5" customHeight="1">
      <c r="A1859" s="481"/>
      <c r="B1859" s="481"/>
      <c r="C1859" s="481"/>
      <c r="D1859" s="481"/>
      <c r="E1859" s="481"/>
      <c r="F1859" s="339"/>
      <c r="G1859" s="340" t="str">
        <f>IF(ISNUMBER(E1859),E1859/'Bulk DivVar Analysis'!$C$114,"")</f>
        <v/>
      </c>
      <c r="H1859" s="338" t="str">
        <f>IF(ISNUMBER(E1859), IF(G1859&gt;'Bulk DivVar Analysis'!$D$116,"Pass","Fail"),"")</f>
        <v/>
      </c>
      <c r="I1859" s="338" t="str">
        <f t="shared" ref="I1859:I1922" si="31">_xlfn.TEXTJOIN("_",TRUE,B1859,C1859)</f>
        <v/>
      </c>
      <c r="J1859" s="339"/>
      <c r="K1859" s="339"/>
      <c r="L1859" s="339"/>
      <c r="M1859" s="339"/>
      <c r="N1859" s="339"/>
      <c r="O1859" s="339"/>
      <c r="P1859" s="339"/>
      <c r="Q1859" s="339"/>
    </row>
    <row r="1860" spans="1:17" ht="13.5" customHeight="1">
      <c r="A1860" s="481"/>
      <c r="B1860" s="481"/>
      <c r="C1860" s="481"/>
      <c r="D1860" s="481"/>
      <c r="E1860" s="481"/>
      <c r="F1860" s="339"/>
      <c r="G1860" s="340" t="str">
        <f>IF(ISNUMBER(E1860),E1860/'Bulk DivVar Analysis'!$C$114,"")</f>
        <v/>
      </c>
      <c r="H1860" s="338" t="str">
        <f>IF(ISNUMBER(E1860), IF(G1860&gt;'Bulk DivVar Analysis'!$D$116,"Pass","Fail"),"")</f>
        <v/>
      </c>
      <c r="I1860" s="338" t="str">
        <f t="shared" si="31"/>
        <v/>
      </c>
      <c r="J1860" s="339"/>
      <c r="K1860" s="339"/>
      <c r="L1860" s="339"/>
      <c r="M1860" s="339"/>
      <c r="N1860" s="339"/>
      <c r="O1860" s="339"/>
      <c r="P1860" s="339"/>
      <c r="Q1860" s="339"/>
    </row>
    <row r="1861" spans="1:17" ht="13.5" customHeight="1">
      <c r="A1861" s="481"/>
      <c r="B1861" s="481"/>
      <c r="C1861" s="481"/>
      <c r="D1861" s="481"/>
      <c r="E1861" s="481"/>
      <c r="F1861" s="339"/>
      <c r="G1861" s="340" t="str">
        <f>IF(ISNUMBER(E1861),E1861/'Bulk DivVar Analysis'!$C$114,"")</f>
        <v/>
      </c>
      <c r="H1861" s="338" t="str">
        <f>IF(ISNUMBER(E1861), IF(G1861&gt;'Bulk DivVar Analysis'!$D$116,"Pass","Fail"),"")</f>
        <v/>
      </c>
      <c r="I1861" s="338" t="str">
        <f t="shared" si="31"/>
        <v/>
      </c>
      <c r="J1861" s="339"/>
      <c r="K1861" s="339"/>
      <c r="L1861" s="339"/>
      <c r="M1861" s="339"/>
      <c r="N1861" s="339"/>
      <c r="O1861" s="339"/>
      <c r="P1861" s="339"/>
      <c r="Q1861" s="339"/>
    </row>
    <row r="1862" spans="1:17" ht="13.5" customHeight="1">
      <c r="A1862" s="481"/>
      <c r="B1862" s="481"/>
      <c r="C1862" s="481"/>
      <c r="D1862" s="481"/>
      <c r="E1862" s="481"/>
      <c r="F1862" s="339"/>
      <c r="G1862" s="340" t="str">
        <f>IF(ISNUMBER(E1862),E1862/'Bulk DivVar Analysis'!$C$114,"")</f>
        <v/>
      </c>
      <c r="H1862" s="338" t="str">
        <f>IF(ISNUMBER(E1862), IF(G1862&gt;'Bulk DivVar Analysis'!$D$116,"Pass","Fail"),"")</f>
        <v/>
      </c>
      <c r="I1862" s="338" t="str">
        <f t="shared" si="31"/>
        <v/>
      </c>
      <c r="J1862" s="339"/>
      <c r="K1862" s="339"/>
      <c r="L1862" s="339"/>
      <c r="M1862" s="339"/>
      <c r="N1862" s="339"/>
      <c r="O1862" s="339"/>
      <c r="P1862" s="339"/>
      <c r="Q1862" s="339"/>
    </row>
    <row r="1863" spans="1:17" ht="13.5" customHeight="1">
      <c r="A1863" s="481"/>
      <c r="B1863" s="481"/>
      <c r="C1863" s="481"/>
      <c r="D1863" s="481"/>
      <c r="E1863" s="481"/>
      <c r="F1863" s="339"/>
      <c r="G1863" s="340" t="str">
        <f>IF(ISNUMBER(E1863),E1863/'Bulk DivVar Analysis'!$C$114,"")</f>
        <v/>
      </c>
      <c r="H1863" s="338" t="str">
        <f>IF(ISNUMBER(E1863), IF(G1863&gt;'Bulk DivVar Analysis'!$D$116,"Pass","Fail"),"")</f>
        <v/>
      </c>
      <c r="I1863" s="338" t="str">
        <f t="shared" si="31"/>
        <v/>
      </c>
      <c r="J1863" s="339"/>
      <c r="K1863" s="339"/>
      <c r="L1863" s="339"/>
      <c r="M1863" s="339"/>
      <c r="N1863" s="339"/>
      <c r="O1863" s="339"/>
      <c r="P1863" s="339"/>
      <c r="Q1863" s="339"/>
    </row>
    <row r="1864" spans="1:17" ht="13.5" customHeight="1">
      <c r="A1864" s="481"/>
      <c r="B1864" s="481"/>
      <c r="C1864" s="481"/>
      <c r="D1864" s="481"/>
      <c r="E1864" s="481"/>
      <c r="F1864" s="339"/>
      <c r="G1864" s="340" t="str">
        <f>IF(ISNUMBER(E1864),E1864/'Bulk DivVar Analysis'!$C$114,"")</f>
        <v/>
      </c>
      <c r="H1864" s="338" t="str">
        <f>IF(ISNUMBER(E1864), IF(G1864&gt;'Bulk DivVar Analysis'!$D$116,"Pass","Fail"),"")</f>
        <v/>
      </c>
      <c r="I1864" s="338" t="str">
        <f t="shared" si="31"/>
        <v/>
      </c>
      <c r="J1864" s="339"/>
      <c r="K1864" s="339"/>
      <c r="L1864" s="339"/>
      <c r="M1864" s="339"/>
      <c r="N1864" s="339"/>
      <c r="O1864" s="339"/>
      <c r="P1864" s="339"/>
      <c r="Q1864" s="339"/>
    </row>
    <row r="1865" spans="1:17" ht="13.5" customHeight="1">
      <c r="A1865" s="481"/>
      <c r="B1865" s="481"/>
      <c r="C1865" s="481"/>
      <c r="D1865" s="481"/>
      <c r="E1865" s="481"/>
      <c r="F1865" s="339"/>
      <c r="G1865" s="340" t="str">
        <f>IF(ISNUMBER(E1865),E1865/'Bulk DivVar Analysis'!$C$114,"")</f>
        <v/>
      </c>
      <c r="H1865" s="338" t="str">
        <f>IF(ISNUMBER(E1865), IF(G1865&gt;'Bulk DivVar Analysis'!$D$116,"Pass","Fail"),"")</f>
        <v/>
      </c>
      <c r="I1865" s="338" t="str">
        <f t="shared" si="31"/>
        <v/>
      </c>
      <c r="J1865" s="339"/>
      <c r="K1865" s="339"/>
      <c r="L1865" s="339"/>
      <c r="M1865" s="339"/>
      <c r="N1865" s="339"/>
      <c r="O1865" s="339"/>
      <c r="P1865" s="339"/>
      <c r="Q1865" s="339"/>
    </row>
    <row r="1866" spans="1:17" ht="13.5" customHeight="1">
      <c r="A1866" s="481"/>
      <c r="B1866" s="481"/>
      <c r="C1866" s="481"/>
      <c r="D1866" s="481"/>
      <c r="E1866" s="481"/>
      <c r="F1866" s="339"/>
      <c r="G1866" s="340" t="str">
        <f>IF(ISNUMBER(E1866),E1866/'Bulk DivVar Analysis'!$C$114,"")</f>
        <v/>
      </c>
      <c r="H1866" s="338" t="str">
        <f>IF(ISNUMBER(E1866), IF(G1866&gt;'Bulk DivVar Analysis'!$D$116,"Pass","Fail"),"")</f>
        <v/>
      </c>
      <c r="I1866" s="338" t="str">
        <f t="shared" si="31"/>
        <v/>
      </c>
      <c r="J1866" s="339"/>
      <c r="K1866" s="339"/>
      <c r="L1866" s="339"/>
      <c r="M1866" s="339"/>
      <c r="N1866" s="339"/>
      <c r="O1866" s="339"/>
      <c r="P1866" s="339"/>
      <c r="Q1866" s="339"/>
    </row>
    <row r="1867" spans="1:17" ht="13.5" customHeight="1">
      <c r="A1867" s="481"/>
      <c r="B1867" s="481"/>
      <c r="C1867" s="481"/>
      <c r="D1867" s="481"/>
      <c r="E1867" s="481"/>
      <c r="F1867" s="339"/>
      <c r="G1867" s="340" t="str">
        <f>IF(ISNUMBER(E1867),E1867/'Bulk DivVar Analysis'!$C$114,"")</f>
        <v/>
      </c>
      <c r="H1867" s="338" t="str">
        <f>IF(ISNUMBER(E1867), IF(G1867&gt;'Bulk DivVar Analysis'!$D$116,"Pass","Fail"),"")</f>
        <v/>
      </c>
      <c r="I1867" s="338" t="str">
        <f t="shared" si="31"/>
        <v/>
      </c>
      <c r="J1867" s="339"/>
      <c r="K1867" s="339"/>
      <c r="L1867" s="339"/>
      <c r="M1867" s="339"/>
      <c r="N1867" s="339"/>
      <c r="O1867" s="339"/>
      <c r="P1867" s="339"/>
      <c r="Q1867" s="339"/>
    </row>
    <row r="1868" spans="1:17" ht="13.5" customHeight="1">
      <c r="A1868" s="481"/>
      <c r="B1868" s="481"/>
      <c r="C1868" s="481"/>
      <c r="D1868" s="481"/>
      <c r="E1868" s="481"/>
      <c r="F1868" s="339"/>
      <c r="G1868" s="340" t="str">
        <f>IF(ISNUMBER(E1868),E1868/'Bulk DivVar Analysis'!$C$114,"")</f>
        <v/>
      </c>
      <c r="H1868" s="338" t="str">
        <f>IF(ISNUMBER(E1868), IF(G1868&gt;'Bulk DivVar Analysis'!$D$116,"Pass","Fail"),"")</f>
        <v/>
      </c>
      <c r="I1868" s="338" t="str">
        <f t="shared" si="31"/>
        <v/>
      </c>
      <c r="J1868" s="339"/>
      <c r="K1868" s="339"/>
      <c r="L1868" s="339"/>
      <c r="M1868" s="339"/>
      <c r="N1868" s="339"/>
      <c r="O1868" s="339"/>
      <c r="P1868" s="339"/>
      <c r="Q1868" s="339"/>
    </row>
    <row r="1869" spans="1:17" ht="13.5" customHeight="1">
      <c r="A1869" s="481"/>
      <c r="B1869" s="481"/>
      <c r="C1869" s="481"/>
      <c r="D1869" s="481"/>
      <c r="E1869" s="481"/>
      <c r="F1869" s="339"/>
      <c r="G1869" s="340" t="str">
        <f>IF(ISNUMBER(E1869),E1869/'Bulk DivVar Analysis'!$C$114,"")</f>
        <v/>
      </c>
      <c r="H1869" s="338" t="str">
        <f>IF(ISNUMBER(E1869), IF(G1869&gt;'Bulk DivVar Analysis'!$D$116,"Pass","Fail"),"")</f>
        <v/>
      </c>
      <c r="I1869" s="338" t="str">
        <f t="shared" si="31"/>
        <v/>
      </c>
      <c r="J1869" s="339"/>
      <c r="K1869" s="339"/>
      <c r="L1869" s="339"/>
      <c r="M1869" s="339"/>
      <c r="N1869" s="339"/>
      <c r="O1869" s="339"/>
      <c r="P1869" s="339"/>
      <c r="Q1869" s="339"/>
    </row>
    <row r="1870" spans="1:17" ht="13.5" customHeight="1">
      <c r="A1870" s="481"/>
      <c r="B1870" s="481"/>
      <c r="C1870" s="481"/>
      <c r="D1870" s="481"/>
      <c r="E1870" s="481"/>
      <c r="F1870" s="339"/>
      <c r="G1870" s="340" t="str">
        <f>IF(ISNUMBER(E1870),E1870/'Bulk DivVar Analysis'!$C$114,"")</f>
        <v/>
      </c>
      <c r="H1870" s="338" t="str">
        <f>IF(ISNUMBER(E1870), IF(G1870&gt;'Bulk DivVar Analysis'!$D$116,"Pass","Fail"),"")</f>
        <v/>
      </c>
      <c r="I1870" s="338" t="str">
        <f t="shared" si="31"/>
        <v/>
      </c>
      <c r="J1870" s="339"/>
      <c r="K1870" s="339"/>
      <c r="L1870" s="339"/>
      <c r="M1870" s="339"/>
      <c r="N1870" s="339"/>
      <c r="O1870" s="339"/>
      <c r="P1870" s="339"/>
      <c r="Q1870" s="339"/>
    </row>
    <row r="1871" spans="1:17" ht="13.5" customHeight="1">
      <c r="A1871" s="481"/>
      <c r="B1871" s="481"/>
      <c r="C1871" s="481"/>
      <c r="D1871" s="481"/>
      <c r="E1871" s="481"/>
      <c r="F1871" s="339"/>
      <c r="G1871" s="340" t="str">
        <f>IF(ISNUMBER(E1871),E1871/'Bulk DivVar Analysis'!$C$114,"")</f>
        <v/>
      </c>
      <c r="H1871" s="338" t="str">
        <f>IF(ISNUMBER(E1871), IF(G1871&gt;'Bulk DivVar Analysis'!$D$116,"Pass","Fail"),"")</f>
        <v/>
      </c>
      <c r="I1871" s="338" t="str">
        <f t="shared" si="31"/>
        <v/>
      </c>
      <c r="J1871" s="339"/>
      <c r="K1871" s="339"/>
      <c r="L1871" s="339"/>
      <c r="M1871" s="339"/>
      <c r="N1871" s="339"/>
      <c r="O1871" s="339"/>
      <c r="P1871" s="339"/>
      <c r="Q1871" s="339"/>
    </row>
    <row r="1872" spans="1:17" ht="13.5" customHeight="1">
      <c r="A1872" s="481"/>
      <c r="B1872" s="481"/>
      <c r="C1872" s="481"/>
      <c r="D1872" s="481"/>
      <c r="E1872" s="481"/>
      <c r="F1872" s="339"/>
      <c r="G1872" s="340" t="str">
        <f>IF(ISNUMBER(E1872),E1872/'Bulk DivVar Analysis'!$C$114,"")</f>
        <v/>
      </c>
      <c r="H1872" s="338" t="str">
        <f>IF(ISNUMBER(E1872), IF(G1872&gt;'Bulk DivVar Analysis'!$D$116,"Pass","Fail"),"")</f>
        <v/>
      </c>
      <c r="I1872" s="338" t="str">
        <f t="shared" si="31"/>
        <v/>
      </c>
      <c r="J1872" s="339"/>
      <c r="K1872" s="339"/>
      <c r="L1872" s="339"/>
      <c r="M1872" s="339"/>
      <c r="N1872" s="339"/>
      <c r="O1872" s="339"/>
      <c r="P1872" s="339"/>
      <c r="Q1872" s="339"/>
    </row>
    <row r="1873" spans="1:17" ht="13.5" customHeight="1">
      <c r="A1873" s="481"/>
      <c r="B1873" s="481"/>
      <c r="C1873" s="481"/>
      <c r="D1873" s="481"/>
      <c r="E1873" s="481"/>
      <c r="F1873" s="339"/>
      <c r="G1873" s="340" t="str">
        <f>IF(ISNUMBER(E1873),E1873/'Bulk DivVar Analysis'!$C$114,"")</f>
        <v/>
      </c>
      <c r="H1873" s="338" t="str">
        <f>IF(ISNUMBER(E1873), IF(G1873&gt;'Bulk DivVar Analysis'!$D$116,"Pass","Fail"),"")</f>
        <v/>
      </c>
      <c r="I1873" s="338" t="str">
        <f t="shared" si="31"/>
        <v/>
      </c>
      <c r="J1873" s="339"/>
      <c r="K1873" s="339"/>
      <c r="L1873" s="339"/>
      <c r="M1873" s="339"/>
      <c r="N1873" s="339"/>
      <c r="O1873" s="339"/>
      <c r="P1873" s="339"/>
      <c r="Q1873" s="339"/>
    </row>
    <row r="1874" spans="1:17" ht="13.5" customHeight="1">
      <c r="A1874" s="481"/>
      <c r="B1874" s="481"/>
      <c r="C1874" s="481"/>
      <c r="D1874" s="481"/>
      <c r="E1874" s="481"/>
      <c r="F1874" s="339"/>
      <c r="G1874" s="340" t="str">
        <f>IF(ISNUMBER(E1874),E1874/'Bulk DivVar Analysis'!$C$114,"")</f>
        <v/>
      </c>
      <c r="H1874" s="338" t="str">
        <f>IF(ISNUMBER(E1874), IF(G1874&gt;'Bulk DivVar Analysis'!$D$116,"Pass","Fail"),"")</f>
        <v/>
      </c>
      <c r="I1874" s="338" t="str">
        <f t="shared" si="31"/>
        <v/>
      </c>
      <c r="J1874" s="339"/>
      <c r="K1874" s="339"/>
      <c r="L1874" s="339"/>
      <c r="M1874" s="339"/>
      <c r="N1874" s="339"/>
      <c r="O1874" s="339"/>
      <c r="P1874" s="339"/>
      <c r="Q1874" s="339"/>
    </row>
    <row r="1875" spans="1:17" ht="13.5" customHeight="1">
      <c r="A1875" s="481"/>
      <c r="B1875" s="481"/>
      <c r="C1875" s="481"/>
      <c r="D1875" s="481"/>
      <c r="E1875" s="481"/>
      <c r="F1875" s="339"/>
      <c r="G1875" s="340" t="str">
        <f>IF(ISNUMBER(E1875),E1875/'Bulk DivVar Analysis'!$C$114,"")</f>
        <v/>
      </c>
      <c r="H1875" s="338" t="str">
        <f>IF(ISNUMBER(E1875), IF(G1875&gt;'Bulk DivVar Analysis'!$D$116,"Pass","Fail"),"")</f>
        <v/>
      </c>
      <c r="I1875" s="338" t="str">
        <f t="shared" si="31"/>
        <v/>
      </c>
      <c r="J1875" s="339"/>
      <c r="K1875" s="339"/>
      <c r="L1875" s="339"/>
      <c r="M1875" s="339"/>
      <c r="N1875" s="339"/>
      <c r="O1875" s="339"/>
      <c r="P1875" s="339"/>
      <c r="Q1875" s="339"/>
    </row>
    <row r="1876" spans="1:17" ht="13.5" customHeight="1">
      <c r="A1876" s="481"/>
      <c r="B1876" s="481"/>
      <c r="C1876" s="481"/>
      <c r="D1876" s="481"/>
      <c r="E1876" s="481"/>
      <c r="F1876" s="339"/>
      <c r="G1876" s="340" t="str">
        <f>IF(ISNUMBER(E1876),E1876/'Bulk DivVar Analysis'!$C$114,"")</f>
        <v/>
      </c>
      <c r="H1876" s="338" t="str">
        <f>IF(ISNUMBER(E1876), IF(G1876&gt;'Bulk DivVar Analysis'!$D$116,"Pass","Fail"),"")</f>
        <v/>
      </c>
      <c r="I1876" s="338" t="str">
        <f t="shared" si="31"/>
        <v/>
      </c>
      <c r="J1876" s="339"/>
      <c r="K1876" s="339"/>
      <c r="L1876" s="339"/>
      <c r="M1876" s="339"/>
      <c r="N1876" s="339"/>
      <c r="O1876" s="339"/>
      <c r="P1876" s="339"/>
      <c r="Q1876" s="339"/>
    </row>
    <row r="1877" spans="1:17" ht="13.5" customHeight="1">
      <c r="A1877" s="481"/>
      <c r="B1877" s="481"/>
      <c r="C1877" s="481"/>
      <c r="D1877" s="481"/>
      <c r="E1877" s="481"/>
      <c r="F1877" s="339"/>
      <c r="G1877" s="340" t="str">
        <f>IF(ISNUMBER(E1877),E1877/'Bulk DivVar Analysis'!$C$114,"")</f>
        <v/>
      </c>
      <c r="H1877" s="338" t="str">
        <f>IF(ISNUMBER(E1877), IF(G1877&gt;'Bulk DivVar Analysis'!$D$116,"Pass","Fail"),"")</f>
        <v/>
      </c>
      <c r="I1877" s="338" t="str">
        <f t="shared" si="31"/>
        <v/>
      </c>
      <c r="J1877" s="339"/>
      <c r="K1877" s="339"/>
      <c r="L1877" s="339"/>
      <c r="M1877" s="339"/>
      <c r="N1877" s="339"/>
      <c r="O1877" s="339"/>
      <c r="P1877" s="339"/>
      <c r="Q1877" s="339"/>
    </row>
    <row r="1878" spans="1:17" ht="13.5" customHeight="1">
      <c r="A1878" s="481"/>
      <c r="B1878" s="481"/>
      <c r="C1878" s="481"/>
      <c r="D1878" s="481"/>
      <c r="E1878" s="481"/>
      <c r="F1878" s="339"/>
      <c r="G1878" s="340" t="str">
        <f>IF(ISNUMBER(E1878),E1878/'Bulk DivVar Analysis'!$C$114,"")</f>
        <v/>
      </c>
      <c r="H1878" s="338" t="str">
        <f>IF(ISNUMBER(E1878), IF(G1878&gt;'Bulk DivVar Analysis'!$D$116,"Pass","Fail"),"")</f>
        <v/>
      </c>
      <c r="I1878" s="338" t="str">
        <f t="shared" si="31"/>
        <v/>
      </c>
      <c r="J1878" s="339"/>
      <c r="K1878" s="339"/>
      <c r="L1878" s="339"/>
      <c r="M1878" s="339"/>
      <c r="N1878" s="339"/>
      <c r="O1878" s="339"/>
      <c r="P1878" s="339"/>
      <c r="Q1878" s="339"/>
    </row>
    <row r="1879" spans="1:17" ht="13.5" customHeight="1">
      <c r="A1879" s="481"/>
      <c r="B1879" s="481"/>
      <c r="C1879" s="481"/>
      <c r="D1879" s="481"/>
      <c r="E1879" s="481"/>
      <c r="F1879" s="339"/>
      <c r="G1879" s="340" t="str">
        <f>IF(ISNUMBER(E1879),E1879/'Bulk DivVar Analysis'!$C$114,"")</f>
        <v/>
      </c>
      <c r="H1879" s="338" t="str">
        <f>IF(ISNUMBER(E1879), IF(G1879&gt;'Bulk DivVar Analysis'!$D$116,"Pass","Fail"),"")</f>
        <v/>
      </c>
      <c r="I1879" s="338" t="str">
        <f t="shared" si="31"/>
        <v/>
      </c>
      <c r="J1879" s="339"/>
      <c r="K1879" s="339"/>
      <c r="L1879" s="339"/>
      <c r="M1879" s="339"/>
      <c r="N1879" s="339"/>
      <c r="O1879" s="339"/>
      <c r="P1879" s="339"/>
      <c r="Q1879" s="339"/>
    </row>
    <row r="1880" spans="1:17" ht="13.5" customHeight="1">
      <c r="A1880" s="481"/>
      <c r="B1880" s="481"/>
      <c r="C1880" s="481"/>
      <c r="D1880" s="481"/>
      <c r="E1880" s="481"/>
      <c r="F1880" s="339"/>
      <c r="G1880" s="340" t="str">
        <f>IF(ISNUMBER(E1880),E1880/'Bulk DivVar Analysis'!$C$114,"")</f>
        <v/>
      </c>
      <c r="H1880" s="338" t="str">
        <f>IF(ISNUMBER(E1880), IF(G1880&gt;'Bulk DivVar Analysis'!$D$116,"Pass","Fail"),"")</f>
        <v/>
      </c>
      <c r="I1880" s="338" t="str">
        <f t="shared" si="31"/>
        <v/>
      </c>
      <c r="J1880" s="339"/>
      <c r="K1880" s="339"/>
      <c r="L1880" s="339"/>
      <c r="M1880" s="339"/>
      <c r="N1880" s="339"/>
      <c r="O1880" s="339"/>
      <c r="P1880" s="339"/>
      <c r="Q1880" s="339"/>
    </row>
    <row r="1881" spans="1:17" ht="13.5" customHeight="1">
      <c r="A1881" s="481"/>
      <c r="B1881" s="481"/>
      <c r="C1881" s="481"/>
      <c r="D1881" s="481"/>
      <c r="E1881" s="481"/>
      <c r="F1881" s="339"/>
      <c r="G1881" s="340" t="str">
        <f>IF(ISNUMBER(E1881),E1881/'Bulk DivVar Analysis'!$C$114,"")</f>
        <v/>
      </c>
      <c r="H1881" s="338" t="str">
        <f>IF(ISNUMBER(E1881), IF(G1881&gt;'Bulk DivVar Analysis'!$D$116,"Pass","Fail"),"")</f>
        <v/>
      </c>
      <c r="I1881" s="338" t="str">
        <f t="shared" si="31"/>
        <v/>
      </c>
      <c r="J1881" s="339"/>
      <c r="K1881" s="339"/>
      <c r="L1881" s="339"/>
      <c r="M1881" s="339"/>
      <c r="N1881" s="339"/>
      <c r="O1881" s="339"/>
      <c r="P1881" s="339"/>
      <c r="Q1881" s="339"/>
    </row>
    <row r="1882" spans="1:17" ht="13.5" customHeight="1">
      <c r="A1882" s="481"/>
      <c r="B1882" s="481"/>
      <c r="C1882" s="481"/>
      <c r="D1882" s="481"/>
      <c r="E1882" s="481"/>
      <c r="F1882" s="339"/>
      <c r="G1882" s="340" t="str">
        <f>IF(ISNUMBER(E1882),E1882/'Bulk DivVar Analysis'!$C$114,"")</f>
        <v/>
      </c>
      <c r="H1882" s="338" t="str">
        <f>IF(ISNUMBER(E1882), IF(G1882&gt;'Bulk DivVar Analysis'!$D$116,"Pass","Fail"),"")</f>
        <v/>
      </c>
      <c r="I1882" s="338" t="str">
        <f t="shared" si="31"/>
        <v/>
      </c>
      <c r="J1882" s="339"/>
      <c r="K1882" s="339"/>
      <c r="L1882" s="339"/>
      <c r="M1882" s="339"/>
      <c r="N1882" s="339"/>
      <c r="O1882" s="339"/>
      <c r="P1882" s="339"/>
      <c r="Q1882" s="339"/>
    </row>
    <row r="1883" spans="1:17" ht="13.5" customHeight="1">
      <c r="A1883" s="481"/>
      <c r="B1883" s="481"/>
      <c r="C1883" s="481"/>
      <c r="D1883" s="481"/>
      <c r="E1883" s="481"/>
      <c r="F1883" s="339"/>
      <c r="G1883" s="340" t="str">
        <f>IF(ISNUMBER(E1883),E1883/'Bulk DivVar Analysis'!$C$114,"")</f>
        <v/>
      </c>
      <c r="H1883" s="338" t="str">
        <f>IF(ISNUMBER(E1883), IF(G1883&gt;'Bulk DivVar Analysis'!$D$116,"Pass","Fail"),"")</f>
        <v/>
      </c>
      <c r="I1883" s="338" t="str">
        <f t="shared" si="31"/>
        <v/>
      </c>
      <c r="J1883" s="339"/>
      <c r="K1883" s="339"/>
      <c r="L1883" s="339"/>
      <c r="M1883" s="339"/>
      <c r="N1883" s="339"/>
      <c r="O1883" s="339"/>
      <c r="P1883" s="339"/>
      <c r="Q1883" s="339"/>
    </row>
    <row r="1884" spans="1:17" ht="13.5" customHeight="1">
      <c r="A1884" s="481"/>
      <c r="B1884" s="481"/>
      <c r="C1884" s="481"/>
      <c r="D1884" s="481"/>
      <c r="E1884" s="481"/>
      <c r="F1884" s="339"/>
      <c r="G1884" s="340" t="str">
        <f>IF(ISNUMBER(E1884),E1884/'Bulk DivVar Analysis'!$C$114,"")</f>
        <v/>
      </c>
      <c r="H1884" s="338" t="str">
        <f>IF(ISNUMBER(E1884), IF(G1884&gt;'Bulk DivVar Analysis'!$D$116,"Pass","Fail"),"")</f>
        <v/>
      </c>
      <c r="I1884" s="338" t="str">
        <f t="shared" si="31"/>
        <v/>
      </c>
      <c r="J1884" s="339"/>
      <c r="K1884" s="339"/>
      <c r="L1884" s="339"/>
      <c r="M1884" s="339"/>
      <c r="N1884" s="339"/>
      <c r="O1884" s="339"/>
      <c r="P1884" s="339"/>
      <c r="Q1884" s="339"/>
    </row>
    <row r="1885" spans="1:17" ht="13.5" customHeight="1">
      <c r="A1885" s="481"/>
      <c r="B1885" s="481"/>
      <c r="C1885" s="481"/>
      <c r="D1885" s="481"/>
      <c r="E1885" s="481"/>
      <c r="F1885" s="339"/>
      <c r="G1885" s="340" t="str">
        <f>IF(ISNUMBER(E1885),E1885/'Bulk DivVar Analysis'!$C$114,"")</f>
        <v/>
      </c>
      <c r="H1885" s="338" t="str">
        <f>IF(ISNUMBER(E1885), IF(G1885&gt;'Bulk DivVar Analysis'!$D$116,"Pass","Fail"),"")</f>
        <v/>
      </c>
      <c r="I1885" s="338" t="str">
        <f t="shared" si="31"/>
        <v/>
      </c>
      <c r="J1885" s="339"/>
      <c r="K1885" s="339"/>
      <c r="L1885" s="339"/>
      <c r="M1885" s="339"/>
      <c r="N1885" s="339"/>
      <c r="O1885" s="339"/>
      <c r="P1885" s="339"/>
      <c r="Q1885" s="339"/>
    </row>
    <row r="1886" spans="1:17" ht="13.5" customHeight="1">
      <c r="A1886" s="481"/>
      <c r="B1886" s="481"/>
      <c r="C1886" s="481"/>
      <c r="D1886" s="481"/>
      <c r="E1886" s="481"/>
      <c r="F1886" s="339"/>
      <c r="G1886" s="340" t="str">
        <f>IF(ISNUMBER(E1886),E1886/'Bulk DivVar Analysis'!$C$114,"")</f>
        <v/>
      </c>
      <c r="H1886" s="338" t="str">
        <f>IF(ISNUMBER(E1886), IF(G1886&gt;'Bulk DivVar Analysis'!$D$116,"Pass","Fail"),"")</f>
        <v/>
      </c>
      <c r="I1886" s="338" t="str">
        <f t="shared" si="31"/>
        <v/>
      </c>
      <c r="J1886" s="339"/>
      <c r="K1886" s="339"/>
      <c r="L1886" s="339"/>
      <c r="M1886" s="339"/>
      <c r="N1886" s="339"/>
      <c r="O1886" s="339"/>
      <c r="P1886" s="339"/>
      <c r="Q1886" s="339"/>
    </row>
    <row r="1887" spans="1:17" ht="13.5" customHeight="1">
      <c r="A1887" s="481"/>
      <c r="B1887" s="481"/>
      <c r="C1887" s="481"/>
      <c r="D1887" s="481"/>
      <c r="E1887" s="481"/>
      <c r="F1887" s="339"/>
      <c r="G1887" s="340" t="str">
        <f>IF(ISNUMBER(E1887),E1887/'Bulk DivVar Analysis'!$C$114,"")</f>
        <v/>
      </c>
      <c r="H1887" s="338" t="str">
        <f>IF(ISNUMBER(E1887), IF(G1887&gt;'Bulk DivVar Analysis'!$D$116,"Pass","Fail"),"")</f>
        <v/>
      </c>
      <c r="I1887" s="338" t="str">
        <f t="shared" si="31"/>
        <v/>
      </c>
      <c r="J1887" s="339"/>
      <c r="K1887" s="339"/>
      <c r="L1887" s="339"/>
      <c r="M1887" s="339"/>
      <c r="N1887" s="339"/>
      <c r="O1887" s="339"/>
      <c r="P1887" s="339"/>
      <c r="Q1887" s="339"/>
    </row>
    <row r="1888" spans="1:17" ht="13.5" customHeight="1">
      <c r="A1888" s="481"/>
      <c r="B1888" s="481"/>
      <c r="C1888" s="481"/>
      <c r="D1888" s="481"/>
      <c r="E1888" s="481"/>
      <c r="F1888" s="339"/>
      <c r="G1888" s="340" t="str">
        <f>IF(ISNUMBER(E1888),E1888/'Bulk DivVar Analysis'!$C$114,"")</f>
        <v/>
      </c>
      <c r="H1888" s="338" t="str">
        <f>IF(ISNUMBER(E1888), IF(G1888&gt;'Bulk DivVar Analysis'!$D$116,"Pass","Fail"),"")</f>
        <v/>
      </c>
      <c r="I1888" s="338" t="str">
        <f t="shared" si="31"/>
        <v/>
      </c>
      <c r="J1888" s="339"/>
      <c r="K1888" s="339"/>
      <c r="L1888" s="339"/>
      <c r="M1888" s="339"/>
      <c r="N1888" s="339"/>
      <c r="O1888" s="339"/>
      <c r="P1888" s="339"/>
      <c r="Q1888" s="339"/>
    </row>
    <row r="1889" spans="1:17" ht="13.5" customHeight="1">
      <c r="A1889" s="481"/>
      <c r="B1889" s="481"/>
      <c r="C1889" s="481"/>
      <c r="D1889" s="481"/>
      <c r="E1889" s="481"/>
      <c r="F1889" s="339"/>
      <c r="G1889" s="340" t="str">
        <f>IF(ISNUMBER(E1889),E1889/'Bulk DivVar Analysis'!$C$114,"")</f>
        <v/>
      </c>
      <c r="H1889" s="338" t="str">
        <f>IF(ISNUMBER(E1889), IF(G1889&gt;'Bulk DivVar Analysis'!$D$116,"Pass","Fail"),"")</f>
        <v/>
      </c>
      <c r="I1889" s="338" t="str">
        <f t="shared" si="31"/>
        <v/>
      </c>
      <c r="J1889" s="339"/>
      <c r="K1889" s="339"/>
      <c r="L1889" s="339"/>
      <c r="M1889" s="339"/>
      <c r="N1889" s="339"/>
      <c r="O1889" s="339"/>
      <c r="P1889" s="339"/>
      <c r="Q1889" s="339"/>
    </row>
    <row r="1890" spans="1:17" ht="13.5" customHeight="1">
      <c r="A1890" s="481"/>
      <c r="B1890" s="481"/>
      <c r="C1890" s="481"/>
      <c r="D1890" s="481"/>
      <c r="E1890" s="481"/>
      <c r="F1890" s="339"/>
      <c r="G1890" s="340" t="str">
        <f>IF(ISNUMBER(E1890),E1890/'Bulk DivVar Analysis'!$C$114,"")</f>
        <v/>
      </c>
      <c r="H1890" s="338" t="str">
        <f>IF(ISNUMBER(E1890), IF(G1890&gt;'Bulk DivVar Analysis'!$D$116,"Pass","Fail"),"")</f>
        <v/>
      </c>
      <c r="I1890" s="338" t="str">
        <f t="shared" si="31"/>
        <v/>
      </c>
      <c r="J1890" s="339"/>
      <c r="K1890" s="339"/>
      <c r="L1890" s="339"/>
      <c r="M1890" s="339"/>
      <c r="N1890" s="339"/>
      <c r="O1890" s="339"/>
      <c r="P1890" s="339"/>
      <c r="Q1890" s="339"/>
    </row>
    <row r="1891" spans="1:17" ht="13.5" customHeight="1">
      <c r="A1891" s="481"/>
      <c r="B1891" s="481"/>
      <c r="C1891" s="481"/>
      <c r="D1891" s="481"/>
      <c r="E1891" s="481"/>
      <c r="F1891" s="339"/>
      <c r="G1891" s="340" t="str">
        <f>IF(ISNUMBER(E1891),E1891/'Bulk DivVar Analysis'!$C$114,"")</f>
        <v/>
      </c>
      <c r="H1891" s="338" t="str">
        <f>IF(ISNUMBER(E1891), IF(G1891&gt;'Bulk DivVar Analysis'!$D$116,"Pass","Fail"),"")</f>
        <v/>
      </c>
      <c r="I1891" s="338" t="str">
        <f t="shared" si="31"/>
        <v/>
      </c>
      <c r="J1891" s="339"/>
      <c r="K1891" s="339"/>
      <c r="L1891" s="339"/>
      <c r="M1891" s="339"/>
      <c r="N1891" s="339"/>
      <c r="O1891" s="339"/>
      <c r="P1891" s="339"/>
      <c r="Q1891" s="339"/>
    </row>
    <row r="1892" spans="1:17" ht="13.5" customHeight="1">
      <c r="A1892" s="481"/>
      <c r="B1892" s="481"/>
      <c r="C1892" s="481"/>
      <c r="D1892" s="481"/>
      <c r="E1892" s="481"/>
      <c r="F1892" s="339"/>
      <c r="G1892" s="340" t="str">
        <f>IF(ISNUMBER(E1892),E1892/'Bulk DivVar Analysis'!$C$114,"")</f>
        <v/>
      </c>
      <c r="H1892" s="338" t="str">
        <f>IF(ISNUMBER(E1892), IF(G1892&gt;'Bulk DivVar Analysis'!$D$116,"Pass","Fail"),"")</f>
        <v/>
      </c>
      <c r="I1892" s="338" t="str">
        <f t="shared" si="31"/>
        <v/>
      </c>
      <c r="J1892" s="339"/>
      <c r="K1892" s="339"/>
      <c r="L1892" s="339"/>
      <c r="M1892" s="339"/>
      <c r="N1892" s="339"/>
      <c r="O1892" s="339"/>
      <c r="P1892" s="339"/>
      <c r="Q1892" s="339"/>
    </row>
    <row r="1893" spans="1:17" ht="13.5" customHeight="1">
      <c r="A1893" s="481"/>
      <c r="B1893" s="481"/>
      <c r="C1893" s="481"/>
      <c r="D1893" s="481"/>
      <c r="E1893" s="481"/>
      <c r="F1893" s="339"/>
      <c r="G1893" s="340" t="str">
        <f>IF(ISNUMBER(E1893),E1893/'Bulk DivVar Analysis'!$C$114,"")</f>
        <v/>
      </c>
      <c r="H1893" s="338" t="str">
        <f>IF(ISNUMBER(E1893), IF(G1893&gt;'Bulk DivVar Analysis'!$D$116,"Pass","Fail"),"")</f>
        <v/>
      </c>
      <c r="I1893" s="338" t="str">
        <f t="shared" si="31"/>
        <v/>
      </c>
      <c r="J1893" s="339"/>
      <c r="K1893" s="339"/>
      <c r="L1893" s="339"/>
      <c r="M1893" s="339"/>
      <c r="N1893" s="339"/>
      <c r="O1893" s="339"/>
      <c r="P1893" s="339"/>
      <c r="Q1893" s="339"/>
    </row>
    <row r="1894" spans="1:17" ht="13.5" customHeight="1">
      <c r="A1894" s="481"/>
      <c r="B1894" s="481"/>
      <c r="C1894" s="481"/>
      <c r="D1894" s="481"/>
      <c r="E1894" s="481"/>
      <c r="F1894" s="339"/>
      <c r="G1894" s="340" t="str">
        <f>IF(ISNUMBER(E1894),E1894/'Bulk DivVar Analysis'!$C$114,"")</f>
        <v/>
      </c>
      <c r="H1894" s="338" t="str">
        <f>IF(ISNUMBER(E1894), IF(G1894&gt;'Bulk DivVar Analysis'!$D$116,"Pass","Fail"),"")</f>
        <v/>
      </c>
      <c r="I1894" s="338" t="str">
        <f t="shared" si="31"/>
        <v/>
      </c>
      <c r="J1894" s="339"/>
      <c r="K1894" s="339"/>
      <c r="L1894" s="339"/>
      <c r="M1894" s="339"/>
      <c r="N1894" s="339"/>
      <c r="O1894" s="339"/>
      <c r="P1894" s="339"/>
      <c r="Q1894" s="339"/>
    </row>
    <row r="1895" spans="1:17" ht="13.5" customHeight="1">
      <c r="A1895" s="481"/>
      <c r="B1895" s="481"/>
      <c r="C1895" s="481"/>
      <c r="D1895" s="481"/>
      <c r="E1895" s="481"/>
      <c r="F1895" s="339"/>
      <c r="G1895" s="340" t="str">
        <f>IF(ISNUMBER(E1895),E1895/'Bulk DivVar Analysis'!$C$114,"")</f>
        <v/>
      </c>
      <c r="H1895" s="338" t="str">
        <f>IF(ISNUMBER(E1895), IF(G1895&gt;'Bulk DivVar Analysis'!$D$116,"Pass","Fail"),"")</f>
        <v/>
      </c>
      <c r="I1895" s="338" t="str">
        <f t="shared" si="31"/>
        <v/>
      </c>
      <c r="J1895" s="339"/>
      <c r="K1895" s="339"/>
      <c r="L1895" s="339"/>
      <c r="M1895" s="339"/>
      <c r="N1895" s="339"/>
      <c r="O1895" s="339"/>
      <c r="P1895" s="339"/>
      <c r="Q1895" s="339"/>
    </row>
    <row r="1896" spans="1:17" ht="13.5" customHeight="1">
      <c r="A1896" s="481"/>
      <c r="B1896" s="481"/>
      <c r="C1896" s="481"/>
      <c r="D1896" s="481"/>
      <c r="E1896" s="481"/>
      <c r="F1896" s="339"/>
      <c r="G1896" s="340" t="str">
        <f>IF(ISNUMBER(E1896),E1896/'Bulk DivVar Analysis'!$C$114,"")</f>
        <v/>
      </c>
      <c r="H1896" s="338" t="str">
        <f>IF(ISNUMBER(E1896), IF(G1896&gt;'Bulk DivVar Analysis'!$D$116,"Pass","Fail"),"")</f>
        <v/>
      </c>
      <c r="I1896" s="338" t="str">
        <f t="shared" si="31"/>
        <v/>
      </c>
      <c r="J1896" s="339"/>
      <c r="K1896" s="339"/>
      <c r="L1896" s="339"/>
      <c r="M1896" s="339"/>
      <c r="N1896" s="339"/>
      <c r="O1896" s="339"/>
      <c r="P1896" s="339"/>
      <c r="Q1896" s="339"/>
    </row>
    <row r="1897" spans="1:17" ht="13.5" customHeight="1">
      <c r="A1897" s="481"/>
      <c r="B1897" s="481"/>
      <c r="C1897" s="481"/>
      <c r="D1897" s="481"/>
      <c r="E1897" s="481"/>
      <c r="F1897" s="339"/>
      <c r="G1897" s="340" t="str">
        <f>IF(ISNUMBER(E1897),E1897/'Bulk DivVar Analysis'!$C$114,"")</f>
        <v/>
      </c>
      <c r="H1897" s="338" t="str">
        <f>IF(ISNUMBER(E1897), IF(G1897&gt;'Bulk DivVar Analysis'!$D$116,"Pass","Fail"),"")</f>
        <v/>
      </c>
      <c r="I1897" s="338" t="str">
        <f t="shared" si="31"/>
        <v/>
      </c>
      <c r="J1897" s="339"/>
      <c r="K1897" s="339"/>
      <c r="L1897" s="339"/>
      <c r="M1897" s="339"/>
      <c r="N1897" s="339"/>
      <c r="O1897" s="339"/>
      <c r="P1897" s="339"/>
      <c r="Q1897" s="339"/>
    </row>
    <row r="1898" spans="1:17" ht="13.5" customHeight="1">
      <c r="A1898" s="481"/>
      <c r="B1898" s="481"/>
      <c r="C1898" s="481"/>
      <c r="D1898" s="481"/>
      <c r="E1898" s="481"/>
      <c r="F1898" s="339"/>
      <c r="G1898" s="340" t="str">
        <f>IF(ISNUMBER(E1898),E1898/'Bulk DivVar Analysis'!$C$114,"")</f>
        <v/>
      </c>
      <c r="H1898" s="338" t="str">
        <f>IF(ISNUMBER(E1898), IF(G1898&gt;'Bulk DivVar Analysis'!$D$116,"Pass","Fail"),"")</f>
        <v/>
      </c>
      <c r="I1898" s="338" t="str">
        <f t="shared" si="31"/>
        <v/>
      </c>
      <c r="J1898" s="339"/>
      <c r="K1898" s="339"/>
      <c r="L1898" s="339"/>
      <c r="M1898" s="339"/>
      <c r="N1898" s="339"/>
      <c r="O1898" s="339"/>
      <c r="P1898" s="339"/>
      <c r="Q1898" s="339"/>
    </row>
    <row r="1899" spans="1:17" ht="13.5" customHeight="1">
      <c r="A1899" s="481"/>
      <c r="B1899" s="481"/>
      <c r="C1899" s="481"/>
      <c r="D1899" s="481"/>
      <c r="E1899" s="481"/>
      <c r="F1899" s="339"/>
      <c r="G1899" s="340" t="str">
        <f>IF(ISNUMBER(E1899),E1899/'Bulk DivVar Analysis'!$C$114,"")</f>
        <v/>
      </c>
      <c r="H1899" s="338" t="str">
        <f>IF(ISNUMBER(E1899), IF(G1899&gt;'Bulk DivVar Analysis'!$D$116,"Pass","Fail"),"")</f>
        <v/>
      </c>
      <c r="I1899" s="338" t="str">
        <f t="shared" si="31"/>
        <v/>
      </c>
      <c r="J1899" s="339"/>
      <c r="K1899" s="339"/>
      <c r="L1899" s="339"/>
      <c r="M1899" s="339"/>
      <c r="N1899" s="339"/>
      <c r="O1899" s="339"/>
      <c r="P1899" s="339"/>
      <c r="Q1899" s="339"/>
    </row>
    <row r="1900" spans="1:17" ht="13.5" customHeight="1">
      <c r="A1900" s="481"/>
      <c r="B1900" s="481"/>
      <c r="C1900" s="481"/>
      <c r="D1900" s="481"/>
      <c r="E1900" s="481"/>
      <c r="F1900" s="339"/>
      <c r="G1900" s="340" t="str">
        <f>IF(ISNUMBER(E1900),E1900/'Bulk DivVar Analysis'!$C$114,"")</f>
        <v/>
      </c>
      <c r="H1900" s="338" t="str">
        <f>IF(ISNUMBER(E1900), IF(G1900&gt;'Bulk DivVar Analysis'!$D$116,"Pass","Fail"),"")</f>
        <v/>
      </c>
      <c r="I1900" s="338" t="str">
        <f t="shared" si="31"/>
        <v/>
      </c>
      <c r="J1900" s="339"/>
      <c r="K1900" s="339"/>
      <c r="L1900" s="339"/>
      <c r="M1900" s="339"/>
      <c r="N1900" s="339"/>
      <c r="O1900" s="339"/>
      <c r="P1900" s="339"/>
      <c r="Q1900" s="339"/>
    </row>
    <row r="1901" spans="1:17" ht="13.5" customHeight="1">
      <c r="A1901" s="481"/>
      <c r="B1901" s="481"/>
      <c r="C1901" s="481"/>
      <c r="D1901" s="481"/>
      <c r="E1901" s="481"/>
      <c r="F1901" s="339"/>
      <c r="G1901" s="340" t="str">
        <f>IF(ISNUMBER(E1901),E1901/'Bulk DivVar Analysis'!$C$114,"")</f>
        <v/>
      </c>
      <c r="H1901" s="338" t="str">
        <f>IF(ISNUMBER(E1901), IF(G1901&gt;'Bulk DivVar Analysis'!$D$116,"Pass","Fail"),"")</f>
        <v/>
      </c>
      <c r="I1901" s="338" t="str">
        <f t="shared" si="31"/>
        <v/>
      </c>
      <c r="J1901" s="339"/>
      <c r="K1901" s="339"/>
      <c r="L1901" s="339"/>
      <c r="M1901" s="339"/>
      <c r="N1901" s="339"/>
      <c r="O1901" s="339"/>
      <c r="P1901" s="339"/>
      <c r="Q1901" s="339"/>
    </row>
    <row r="1902" spans="1:17" ht="13.5" customHeight="1">
      <c r="A1902" s="481"/>
      <c r="B1902" s="481"/>
      <c r="C1902" s="481"/>
      <c r="D1902" s="481"/>
      <c r="E1902" s="481"/>
      <c r="F1902" s="339"/>
      <c r="G1902" s="340" t="str">
        <f>IF(ISNUMBER(E1902),E1902/'Bulk DivVar Analysis'!$C$114,"")</f>
        <v/>
      </c>
      <c r="H1902" s="338" t="str">
        <f>IF(ISNUMBER(E1902), IF(G1902&gt;'Bulk DivVar Analysis'!$D$116,"Pass","Fail"),"")</f>
        <v/>
      </c>
      <c r="I1902" s="338" t="str">
        <f t="shared" si="31"/>
        <v/>
      </c>
      <c r="J1902" s="339"/>
      <c r="K1902" s="339"/>
      <c r="L1902" s="339"/>
      <c r="M1902" s="339"/>
      <c r="N1902" s="339"/>
      <c r="O1902" s="339"/>
      <c r="P1902" s="339"/>
      <c r="Q1902" s="339"/>
    </row>
    <row r="1903" spans="1:17" ht="13.5" customHeight="1">
      <c r="A1903" s="481"/>
      <c r="B1903" s="481"/>
      <c r="C1903" s="481"/>
      <c r="D1903" s="481"/>
      <c r="E1903" s="481"/>
      <c r="F1903" s="339"/>
      <c r="G1903" s="340" t="str">
        <f>IF(ISNUMBER(E1903),E1903/'Bulk DivVar Analysis'!$C$114,"")</f>
        <v/>
      </c>
      <c r="H1903" s="338" t="str">
        <f>IF(ISNUMBER(E1903), IF(G1903&gt;'Bulk DivVar Analysis'!$D$116,"Pass","Fail"),"")</f>
        <v/>
      </c>
      <c r="I1903" s="338" t="str">
        <f t="shared" si="31"/>
        <v/>
      </c>
      <c r="J1903" s="339"/>
      <c r="K1903" s="339"/>
      <c r="L1903" s="339"/>
      <c r="M1903" s="339"/>
      <c r="N1903" s="339"/>
      <c r="O1903" s="339"/>
      <c r="P1903" s="339"/>
      <c r="Q1903" s="339"/>
    </row>
    <row r="1904" spans="1:17" ht="13.5" customHeight="1">
      <c r="A1904" s="481"/>
      <c r="B1904" s="481"/>
      <c r="C1904" s="481"/>
      <c r="D1904" s="481"/>
      <c r="E1904" s="481"/>
      <c r="F1904" s="339"/>
      <c r="G1904" s="340" t="str">
        <f>IF(ISNUMBER(E1904),E1904/'Bulk DivVar Analysis'!$C$114,"")</f>
        <v/>
      </c>
      <c r="H1904" s="338" t="str">
        <f>IF(ISNUMBER(E1904), IF(G1904&gt;'Bulk DivVar Analysis'!$D$116,"Pass","Fail"),"")</f>
        <v/>
      </c>
      <c r="I1904" s="338" t="str">
        <f t="shared" si="31"/>
        <v/>
      </c>
      <c r="J1904" s="339"/>
      <c r="K1904" s="339"/>
      <c r="L1904" s="339"/>
      <c r="M1904" s="339"/>
      <c r="N1904" s="339"/>
      <c r="O1904" s="339"/>
      <c r="P1904" s="339"/>
      <c r="Q1904" s="339"/>
    </row>
    <row r="1905" spans="1:17" ht="13.5" customHeight="1">
      <c r="A1905" s="481"/>
      <c r="B1905" s="481"/>
      <c r="C1905" s="481"/>
      <c r="D1905" s="481"/>
      <c r="E1905" s="481"/>
      <c r="F1905" s="339"/>
      <c r="G1905" s="340" t="str">
        <f>IF(ISNUMBER(E1905),E1905/'Bulk DivVar Analysis'!$C$114,"")</f>
        <v/>
      </c>
      <c r="H1905" s="338" t="str">
        <f>IF(ISNUMBER(E1905), IF(G1905&gt;'Bulk DivVar Analysis'!$D$116,"Pass","Fail"),"")</f>
        <v/>
      </c>
      <c r="I1905" s="338" t="str">
        <f t="shared" si="31"/>
        <v/>
      </c>
      <c r="J1905" s="339"/>
      <c r="K1905" s="339"/>
      <c r="L1905" s="339"/>
      <c r="M1905" s="339"/>
      <c r="N1905" s="339"/>
      <c r="O1905" s="339"/>
      <c r="P1905" s="339"/>
      <c r="Q1905" s="339"/>
    </row>
    <row r="1906" spans="1:17" ht="13.5" customHeight="1">
      <c r="A1906" s="481"/>
      <c r="B1906" s="481"/>
      <c r="C1906" s="481"/>
      <c r="D1906" s="481"/>
      <c r="E1906" s="481"/>
      <c r="F1906" s="339"/>
      <c r="G1906" s="340" t="str">
        <f>IF(ISNUMBER(E1906),E1906/'Bulk DivVar Analysis'!$C$114,"")</f>
        <v/>
      </c>
      <c r="H1906" s="338" t="str">
        <f>IF(ISNUMBER(E1906), IF(G1906&gt;'Bulk DivVar Analysis'!$D$116,"Pass","Fail"),"")</f>
        <v/>
      </c>
      <c r="I1906" s="338" t="str">
        <f t="shared" si="31"/>
        <v/>
      </c>
      <c r="J1906" s="339"/>
      <c r="K1906" s="339"/>
      <c r="L1906" s="339"/>
      <c r="M1906" s="339"/>
      <c r="N1906" s="339"/>
      <c r="O1906" s="339"/>
      <c r="P1906" s="339"/>
      <c r="Q1906" s="339"/>
    </row>
    <row r="1907" spans="1:17" ht="13.5" customHeight="1">
      <c r="A1907" s="481"/>
      <c r="B1907" s="481"/>
      <c r="C1907" s="481"/>
      <c r="D1907" s="481"/>
      <c r="E1907" s="481"/>
      <c r="F1907" s="339"/>
      <c r="G1907" s="340" t="str">
        <f>IF(ISNUMBER(E1907),E1907/'Bulk DivVar Analysis'!$C$114,"")</f>
        <v/>
      </c>
      <c r="H1907" s="338" t="str">
        <f>IF(ISNUMBER(E1907), IF(G1907&gt;'Bulk DivVar Analysis'!$D$116,"Pass","Fail"),"")</f>
        <v/>
      </c>
      <c r="I1907" s="338" t="str">
        <f t="shared" si="31"/>
        <v/>
      </c>
      <c r="J1907" s="339"/>
      <c r="K1907" s="339"/>
      <c r="L1907" s="339"/>
      <c r="M1907" s="339"/>
      <c r="N1907" s="339"/>
      <c r="O1907" s="339"/>
      <c r="P1907" s="339"/>
      <c r="Q1907" s="339"/>
    </row>
    <row r="1908" spans="1:17" ht="13.5" customHeight="1">
      <c r="A1908" s="481"/>
      <c r="B1908" s="481"/>
      <c r="C1908" s="481"/>
      <c r="D1908" s="481"/>
      <c r="E1908" s="481"/>
      <c r="F1908" s="339"/>
      <c r="G1908" s="340" t="str">
        <f>IF(ISNUMBER(E1908),E1908/'Bulk DivVar Analysis'!$C$114,"")</f>
        <v/>
      </c>
      <c r="H1908" s="338" t="str">
        <f>IF(ISNUMBER(E1908), IF(G1908&gt;'Bulk DivVar Analysis'!$D$116,"Pass","Fail"),"")</f>
        <v/>
      </c>
      <c r="I1908" s="338" t="str">
        <f t="shared" si="31"/>
        <v/>
      </c>
      <c r="J1908" s="339"/>
      <c r="K1908" s="339"/>
      <c r="L1908" s="339"/>
      <c r="M1908" s="339"/>
      <c r="N1908" s="339"/>
      <c r="O1908" s="339"/>
      <c r="P1908" s="339"/>
      <c r="Q1908" s="339"/>
    </row>
    <row r="1909" spans="1:17" ht="13.5" customHeight="1">
      <c r="A1909" s="481"/>
      <c r="B1909" s="481"/>
      <c r="C1909" s="481"/>
      <c r="D1909" s="481"/>
      <c r="E1909" s="481"/>
      <c r="F1909" s="339"/>
      <c r="G1909" s="340" t="str">
        <f>IF(ISNUMBER(E1909),E1909/'Bulk DivVar Analysis'!$C$114,"")</f>
        <v/>
      </c>
      <c r="H1909" s="338" t="str">
        <f>IF(ISNUMBER(E1909), IF(G1909&gt;'Bulk DivVar Analysis'!$D$116,"Pass","Fail"),"")</f>
        <v/>
      </c>
      <c r="I1909" s="338" t="str">
        <f t="shared" si="31"/>
        <v/>
      </c>
      <c r="J1909" s="339"/>
      <c r="K1909" s="339"/>
      <c r="L1909" s="339"/>
      <c r="M1909" s="339"/>
      <c r="N1909" s="339"/>
      <c r="O1909" s="339"/>
      <c r="P1909" s="339"/>
      <c r="Q1909" s="339"/>
    </row>
    <row r="1910" spans="1:17" ht="13.5" customHeight="1">
      <c r="A1910" s="481"/>
      <c r="B1910" s="481"/>
      <c r="C1910" s="481"/>
      <c r="D1910" s="481"/>
      <c r="E1910" s="481"/>
      <c r="F1910" s="339"/>
      <c r="G1910" s="340" t="str">
        <f>IF(ISNUMBER(E1910),E1910/'Bulk DivVar Analysis'!$C$114,"")</f>
        <v/>
      </c>
      <c r="H1910" s="338" t="str">
        <f>IF(ISNUMBER(E1910), IF(G1910&gt;'Bulk DivVar Analysis'!$D$116,"Pass","Fail"),"")</f>
        <v/>
      </c>
      <c r="I1910" s="338" t="str">
        <f t="shared" si="31"/>
        <v/>
      </c>
      <c r="J1910" s="339"/>
      <c r="K1910" s="339"/>
      <c r="L1910" s="339"/>
      <c r="M1910" s="339"/>
      <c r="N1910" s="339"/>
      <c r="O1910" s="339"/>
      <c r="P1910" s="339"/>
      <c r="Q1910" s="339"/>
    </row>
    <row r="1911" spans="1:17" ht="13.5" customHeight="1">
      <c r="A1911" s="481"/>
      <c r="B1911" s="481"/>
      <c r="C1911" s="481"/>
      <c r="D1911" s="481"/>
      <c r="E1911" s="481"/>
      <c r="F1911" s="339"/>
      <c r="G1911" s="340" t="str">
        <f>IF(ISNUMBER(E1911),E1911/'Bulk DivVar Analysis'!$C$114,"")</f>
        <v/>
      </c>
      <c r="H1911" s="338" t="str">
        <f>IF(ISNUMBER(E1911), IF(G1911&gt;'Bulk DivVar Analysis'!$D$116,"Pass","Fail"),"")</f>
        <v/>
      </c>
      <c r="I1911" s="338" t="str">
        <f t="shared" si="31"/>
        <v/>
      </c>
      <c r="J1911" s="339"/>
      <c r="K1911" s="339"/>
      <c r="L1911" s="339"/>
      <c r="M1911" s="339"/>
      <c r="N1911" s="339"/>
      <c r="O1911" s="339"/>
      <c r="P1911" s="339"/>
      <c r="Q1911" s="339"/>
    </row>
    <row r="1912" spans="1:17" ht="13.5" customHeight="1">
      <c r="A1912" s="481"/>
      <c r="B1912" s="481"/>
      <c r="C1912" s="481"/>
      <c r="D1912" s="481"/>
      <c r="E1912" s="481"/>
      <c r="F1912" s="339"/>
      <c r="G1912" s="340" t="str">
        <f>IF(ISNUMBER(E1912),E1912/'Bulk DivVar Analysis'!$C$114,"")</f>
        <v/>
      </c>
      <c r="H1912" s="338" t="str">
        <f>IF(ISNUMBER(E1912), IF(G1912&gt;'Bulk DivVar Analysis'!$D$116,"Pass","Fail"),"")</f>
        <v/>
      </c>
      <c r="I1912" s="338" t="str">
        <f t="shared" si="31"/>
        <v/>
      </c>
      <c r="J1912" s="339"/>
      <c r="K1912" s="339"/>
      <c r="L1912" s="339"/>
      <c r="M1912" s="339"/>
      <c r="N1912" s="339"/>
      <c r="O1912" s="339"/>
      <c r="P1912" s="339"/>
      <c r="Q1912" s="339"/>
    </row>
    <row r="1913" spans="1:17" ht="13.5" customHeight="1">
      <c r="A1913" s="481"/>
      <c r="B1913" s="481"/>
      <c r="C1913" s="481"/>
      <c r="D1913" s="481"/>
      <c r="E1913" s="481"/>
      <c r="F1913" s="339"/>
      <c r="G1913" s="340" t="str">
        <f>IF(ISNUMBER(E1913),E1913/'Bulk DivVar Analysis'!$C$114,"")</f>
        <v/>
      </c>
      <c r="H1913" s="338" t="str">
        <f>IF(ISNUMBER(E1913), IF(G1913&gt;'Bulk DivVar Analysis'!$D$116,"Pass","Fail"),"")</f>
        <v/>
      </c>
      <c r="I1913" s="338" t="str">
        <f t="shared" si="31"/>
        <v/>
      </c>
      <c r="J1913" s="339"/>
      <c r="K1913" s="339"/>
      <c r="L1913" s="339"/>
      <c r="M1913" s="339"/>
      <c r="N1913" s="339"/>
      <c r="O1913" s="339"/>
      <c r="P1913" s="339"/>
      <c r="Q1913" s="339"/>
    </row>
    <row r="1914" spans="1:17" ht="13.5" customHeight="1">
      <c r="A1914" s="481"/>
      <c r="B1914" s="481"/>
      <c r="C1914" s="481"/>
      <c r="D1914" s="481"/>
      <c r="E1914" s="481"/>
      <c r="F1914" s="339"/>
      <c r="G1914" s="340" t="str">
        <f>IF(ISNUMBER(E1914),E1914/'Bulk DivVar Analysis'!$C$114,"")</f>
        <v/>
      </c>
      <c r="H1914" s="338" t="str">
        <f>IF(ISNUMBER(E1914), IF(G1914&gt;'Bulk DivVar Analysis'!$D$116,"Pass","Fail"),"")</f>
        <v/>
      </c>
      <c r="I1914" s="338" t="str">
        <f t="shared" si="31"/>
        <v/>
      </c>
      <c r="J1914" s="339"/>
      <c r="K1914" s="339"/>
      <c r="L1914" s="339"/>
      <c r="M1914" s="339"/>
      <c r="N1914" s="339"/>
      <c r="O1914" s="339"/>
      <c r="P1914" s="339"/>
      <c r="Q1914" s="339"/>
    </row>
    <row r="1915" spans="1:17" ht="13.5" customHeight="1">
      <c r="A1915" s="481"/>
      <c r="B1915" s="481"/>
      <c r="C1915" s="481"/>
      <c r="D1915" s="481"/>
      <c r="E1915" s="481"/>
      <c r="F1915" s="339"/>
      <c r="G1915" s="340" t="str">
        <f>IF(ISNUMBER(E1915),E1915/'Bulk DivVar Analysis'!$C$114,"")</f>
        <v/>
      </c>
      <c r="H1915" s="338" t="str">
        <f>IF(ISNUMBER(E1915), IF(G1915&gt;'Bulk DivVar Analysis'!$D$116,"Pass","Fail"),"")</f>
        <v/>
      </c>
      <c r="I1915" s="338" t="str">
        <f t="shared" si="31"/>
        <v/>
      </c>
      <c r="J1915" s="339"/>
      <c r="K1915" s="339"/>
      <c r="L1915" s="339"/>
      <c r="M1915" s="339"/>
      <c r="N1915" s="339"/>
      <c r="O1915" s="339"/>
      <c r="P1915" s="339"/>
      <c r="Q1915" s="339"/>
    </row>
    <row r="1916" spans="1:17" ht="13.5" customHeight="1">
      <c r="A1916" s="481"/>
      <c r="B1916" s="481"/>
      <c r="C1916" s="481"/>
      <c r="D1916" s="481"/>
      <c r="E1916" s="481"/>
      <c r="F1916" s="339"/>
      <c r="G1916" s="340" t="str">
        <f>IF(ISNUMBER(E1916),E1916/'Bulk DivVar Analysis'!$C$114,"")</f>
        <v/>
      </c>
      <c r="H1916" s="338" t="str">
        <f>IF(ISNUMBER(E1916), IF(G1916&gt;'Bulk DivVar Analysis'!$D$116,"Pass","Fail"),"")</f>
        <v/>
      </c>
      <c r="I1916" s="338" t="str">
        <f t="shared" si="31"/>
        <v/>
      </c>
      <c r="J1916" s="339"/>
      <c r="K1916" s="339"/>
      <c r="L1916" s="339"/>
      <c r="M1916" s="339"/>
      <c r="N1916" s="339"/>
      <c r="O1916" s="339"/>
      <c r="P1916" s="339"/>
      <c r="Q1916" s="339"/>
    </row>
    <row r="1917" spans="1:17" ht="13.5" customHeight="1">
      <c r="A1917" s="481"/>
      <c r="B1917" s="481"/>
      <c r="C1917" s="481"/>
      <c r="D1917" s="481"/>
      <c r="E1917" s="481"/>
      <c r="F1917" s="339"/>
      <c r="G1917" s="340" t="str">
        <f>IF(ISNUMBER(E1917),E1917/'Bulk DivVar Analysis'!$C$114,"")</f>
        <v/>
      </c>
      <c r="H1917" s="338" t="str">
        <f>IF(ISNUMBER(E1917), IF(G1917&gt;'Bulk DivVar Analysis'!$D$116,"Pass","Fail"),"")</f>
        <v/>
      </c>
      <c r="I1917" s="338" t="str">
        <f t="shared" si="31"/>
        <v/>
      </c>
      <c r="J1917" s="339"/>
      <c r="K1917" s="339"/>
      <c r="L1917" s="339"/>
      <c r="M1917" s="339"/>
      <c r="N1917" s="339"/>
      <c r="O1917" s="339"/>
      <c r="P1917" s="339"/>
      <c r="Q1917" s="339"/>
    </row>
    <row r="1918" spans="1:17" ht="13.5" customHeight="1">
      <c r="A1918" s="481"/>
      <c r="B1918" s="481"/>
      <c r="C1918" s="481"/>
      <c r="D1918" s="481"/>
      <c r="E1918" s="481"/>
      <c r="F1918" s="339"/>
      <c r="G1918" s="340" t="str">
        <f>IF(ISNUMBER(E1918),E1918/'Bulk DivVar Analysis'!$C$114,"")</f>
        <v/>
      </c>
      <c r="H1918" s="338" t="str">
        <f>IF(ISNUMBER(E1918), IF(G1918&gt;'Bulk DivVar Analysis'!$D$116,"Pass","Fail"),"")</f>
        <v/>
      </c>
      <c r="I1918" s="338" t="str">
        <f t="shared" si="31"/>
        <v/>
      </c>
      <c r="J1918" s="339"/>
      <c r="K1918" s="339"/>
      <c r="L1918" s="339"/>
      <c r="M1918" s="339"/>
      <c r="N1918" s="339"/>
      <c r="O1918" s="339"/>
      <c r="P1918" s="339"/>
      <c r="Q1918" s="339"/>
    </row>
    <row r="1919" spans="1:17" ht="13.5" customHeight="1">
      <c r="A1919" s="481"/>
      <c r="B1919" s="481"/>
      <c r="C1919" s="481"/>
      <c r="D1919" s="481"/>
      <c r="E1919" s="481"/>
      <c r="F1919" s="339"/>
      <c r="G1919" s="340" t="str">
        <f>IF(ISNUMBER(E1919),E1919/'Bulk DivVar Analysis'!$C$114,"")</f>
        <v/>
      </c>
      <c r="H1919" s="338" t="str">
        <f>IF(ISNUMBER(E1919), IF(G1919&gt;'Bulk DivVar Analysis'!$D$116,"Pass","Fail"),"")</f>
        <v/>
      </c>
      <c r="I1919" s="338" t="str">
        <f t="shared" si="31"/>
        <v/>
      </c>
      <c r="J1919" s="339"/>
      <c r="K1919" s="339"/>
      <c r="L1919" s="339"/>
      <c r="M1919" s="339"/>
      <c r="N1919" s="339"/>
      <c r="O1919" s="339"/>
      <c r="P1919" s="339"/>
      <c r="Q1919" s="339"/>
    </row>
    <row r="1920" spans="1:17" ht="13.5" customHeight="1">
      <c r="A1920" s="481"/>
      <c r="B1920" s="481"/>
      <c r="C1920" s="481"/>
      <c r="D1920" s="481"/>
      <c r="E1920" s="481"/>
      <c r="F1920" s="339"/>
      <c r="G1920" s="340" t="str">
        <f>IF(ISNUMBER(E1920),E1920/'Bulk DivVar Analysis'!$C$114,"")</f>
        <v/>
      </c>
      <c r="H1920" s="338" t="str">
        <f>IF(ISNUMBER(E1920), IF(G1920&gt;'Bulk DivVar Analysis'!$D$116,"Pass","Fail"),"")</f>
        <v/>
      </c>
      <c r="I1920" s="338" t="str">
        <f t="shared" si="31"/>
        <v/>
      </c>
      <c r="J1920" s="339"/>
      <c r="K1920" s="339"/>
      <c r="L1920" s="339"/>
      <c r="M1920" s="339"/>
      <c r="N1920" s="339"/>
      <c r="O1920" s="339"/>
      <c r="P1920" s="339"/>
      <c r="Q1920" s="339"/>
    </row>
    <row r="1921" spans="1:17" ht="13.5" customHeight="1">
      <c r="A1921" s="481"/>
      <c r="B1921" s="481"/>
      <c r="C1921" s="481"/>
      <c r="D1921" s="481"/>
      <c r="E1921" s="481"/>
      <c r="F1921" s="339"/>
      <c r="G1921" s="340" t="str">
        <f>IF(ISNUMBER(E1921),E1921/'Bulk DivVar Analysis'!$C$114,"")</f>
        <v/>
      </c>
      <c r="H1921" s="338" t="str">
        <f>IF(ISNUMBER(E1921), IF(G1921&gt;'Bulk DivVar Analysis'!$D$116,"Pass","Fail"),"")</f>
        <v/>
      </c>
      <c r="I1921" s="338" t="str">
        <f t="shared" si="31"/>
        <v/>
      </c>
      <c r="J1921" s="339"/>
      <c r="K1921" s="339"/>
      <c r="L1921" s="339"/>
      <c r="M1921" s="339"/>
      <c r="N1921" s="339"/>
      <c r="O1921" s="339"/>
      <c r="P1921" s="339"/>
      <c r="Q1921" s="339"/>
    </row>
    <row r="1922" spans="1:17" ht="13.5" customHeight="1">
      <c r="A1922" s="481"/>
      <c r="B1922" s="481"/>
      <c r="C1922" s="481"/>
      <c r="D1922" s="481"/>
      <c r="E1922" s="481"/>
      <c r="F1922" s="339"/>
      <c r="G1922" s="340" t="str">
        <f>IF(ISNUMBER(E1922),E1922/'Bulk DivVar Analysis'!$C$114,"")</f>
        <v/>
      </c>
      <c r="H1922" s="338" t="str">
        <f>IF(ISNUMBER(E1922), IF(G1922&gt;'Bulk DivVar Analysis'!$D$116,"Pass","Fail"),"")</f>
        <v/>
      </c>
      <c r="I1922" s="338" t="str">
        <f t="shared" si="31"/>
        <v/>
      </c>
      <c r="J1922" s="339"/>
      <c r="K1922" s="339"/>
      <c r="L1922" s="339"/>
      <c r="M1922" s="339"/>
      <c r="N1922" s="339"/>
      <c r="O1922" s="339"/>
      <c r="P1922" s="339"/>
      <c r="Q1922" s="339"/>
    </row>
    <row r="1923" spans="1:17" ht="13.5" customHeight="1">
      <c r="A1923" s="481"/>
      <c r="B1923" s="481"/>
      <c r="C1923" s="481"/>
      <c r="D1923" s="481"/>
      <c r="E1923" s="481"/>
      <c r="F1923" s="339"/>
      <c r="G1923" s="340" t="str">
        <f>IF(ISNUMBER(E1923),E1923/'Bulk DivVar Analysis'!$C$114,"")</f>
        <v/>
      </c>
      <c r="H1923" s="338" t="str">
        <f>IF(ISNUMBER(E1923), IF(G1923&gt;'Bulk DivVar Analysis'!$D$116,"Pass","Fail"),"")</f>
        <v/>
      </c>
      <c r="I1923" s="338" t="str">
        <f t="shared" ref="I1923:I1986" si="32">_xlfn.TEXTJOIN("_",TRUE,B1923,C1923)</f>
        <v/>
      </c>
      <c r="J1923" s="339"/>
      <c r="K1923" s="339"/>
      <c r="L1923" s="339"/>
      <c r="M1923" s="339"/>
      <c r="N1923" s="339"/>
      <c r="O1923" s="339"/>
      <c r="P1923" s="339"/>
      <c r="Q1923" s="339"/>
    </row>
    <row r="1924" spans="1:17" ht="13.5" customHeight="1">
      <c r="A1924" s="481"/>
      <c r="B1924" s="481"/>
      <c r="C1924" s="481"/>
      <c r="D1924" s="481"/>
      <c r="E1924" s="481"/>
      <c r="F1924" s="339"/>
      <c r="G1924" s="340" t="str">
        <f>IF(ISNUMBER(E1924),E1924/'Bulk DivVar Analysis'!$C$114,"")</f>
        <v/>
      </c>
      <c r="H1924" s="338" t="str">
        <f>IF(ISNUMBER(E1924), IF(G1924&gt;'Bulk DivVar Analysis'!$D$116,"Pass","Fail"),"")</f>
        <v/>
      </c>
      <c r="I1924" s="338" t="str">
        <f t="shared" si="32"/>
        <v/>
      </c>
      <c r="J1924" s="339"/>
      <c r="K1924" s="339"/>
      <c r="L1924" s="339"/>
      <c r="M1924" s="339"/>
      <c r="N1924" s="339"/>
      <c r="O1924" s="339"/>
      <c r="P1924" s="339"/>
      <c r="Q1924" s="339"/>
    </row>
    <row r="1925" spans="1:17" ht="13.5" customHeight="1">
      <c r="A1925" s="481"/>
      <c r="B1925" s="481"/>
      <c r="C1925" s="481"/>
      <c r="D1925" s="481"/>
      <c r="E1925" s="481"/>
      <c r="F1925" s="339"/>
      <c r="G1925" s="340" t="str">
        <f>IF(ISNUMBER(E1925),E1925/'Bulk DivVar Analysis'!$C$114,"")</f>
        <v/>
      </c>
      <c r="H1925" s="338" t="str">
        <f>IF(ISNUMBER(E1925), IF(G1925&gt;'Bulk DivVar Analysis'!$D$116,"Pass","Fail"),"")</f>
        <v/>
      </c>
      <c r="I1925" s="338" t="str">
        <f t="shared" si="32"/>
        <v/>
      </c>
      <c r="J1925" s="339"/>
      <c r="K1925" s="339"/>
      <c r="L1925" s="339"/>
      <c r="M1925" s="339"/>
      <c r="N1925" s="339"/>
      <c r="O1925" s="339"/>
      <c r="P1925" s="339"/>
      <c r="Q1925" s="339"/>
    </row>
    <row r="1926" spans="1:17" ht="13.5" customHeight="1">
      <c r="A1926" s="481"/>
      <c r="B1926" s="481"/>
      <c r="C1926" s="481"/>
      <c r="D1926" s="481"/>
      <c r="E1926" s="481"/>
      <c r="F1926" s="339"/>
      <c r="G1926" s="340" t="str">
        <f>IF(ISNUMBER(E1926),E1926/'Bulk DivVar Analysis'!$C$114,"")</f>
        <v/>
      </c>
      <c r="H1926" s="338" t="str">
        <f>IF(ISNUMBER(E1926), IF(G1926&gt;'Bulk DivVar Analysis'!$D$116,"Pass","Fail"),"")</f>
        <v/>
      </c>
      <c r="I1926" s="338" t="str">
        <f t="shared" si="32"/>
        <v/>
      </c>
      <c r="J1926" s="339"/>
      <c r="K1926" s="339"/>
      <c r="L1926" s="339"/>
      <c r="M1926" s="339"/>
      <c r="N1926" s="339"/>
      <c r="O1926" s="339"/>
      <c r="P1926" s="339"/>
      <c r="Q1926" s="339"/>
    </row>
    <row r="1927" spans="1:17" ht="13.5" customHeight="1">
      <c r="A1927" s="481"/>
      <c r="B1927" s="481"/>
      <c r="C1927" s="481"/>
      <c r="D1927" s="481"/>
      <c r="E1927" s="481"/>
      <c r="F1927" s="339"/>
      <c r="G1927" s="340" t="str">
        <f>IF(ISNUMBER(E1927),E1927/'Bulk DivVar Analysis'!$C$114,"")</f>
        <v/>
      </c>
      <c r="H1927" s="338" t="str">
        <f>IF(ISNUMBER(E1927), IF(G1927&gt;'Bulk DivVar Analysis'!$D$116,"Pass","Fail"),"")</f>
        <v/>
      </c>
      <c r="I1927" s="338" t="str">
        <f t="shared" si="32"/>
        <v/>
      </c>
      <c r="J1927" s="339"/>
      <c r="K1927" s="339"/>
      <c r="L1927" s="339"/>
      <c r="M1927" s="339"/>
      <c r="N1927" s="339"/>
      <c r="O1927" s="339"/>
      <c r="P1927" s="339"/>
      <c r="Q1927" s="339"/>
    </row>
    <row r="1928" spans="1:17" ht="13.5" customHeight="1">
      <c r="A1928" s="481"/>
      <c r="B1928" s="481"/>
      <c r="C1928" s="481"/>
      <c r="D1928" s="481"/>
      <c r="E1928" s="481"/>
      <c r="F1928" s="339"/>
      <c r="G1928" s="340" t="str">
        <f>IF(ISNUMBER(E1928),E1928/'Bulk DivVar Analysis'!$C$114,"")</f>
        <v/>
      </c>
      <c r="H1928" s="338" t="str">
        <f>IF(ISNUMBER(E1928), IF(G1928&gt;'Bulk DivVar Analysis'!$D$116,"Pass","Fail"),"")</f>
        <v/>
      </c>
      <c r="I1928" s="338" t="str">
        <f t="shared" si="32"/>
        <v/>
      </c>
      <c r="J1928" s="339"/>
      <c r="K1928" s="339"/>
      <c r="L1928" s="339"/>
      <c r="M1928" s="339"/>
      <c r="N1928" s="339"/>
      <c r="O1928" s="339"/>
      <c r="P1928" s="339"/>
      <c r="Q1928" s="339"/>
    </row>
    <row r="1929" spans="1:17" ht="13.5" customHeight="1">
      <c r="A1929" s="481"/>
      <c r="B1929" s="481"/>
      <c r="C1929" s="481"/>
      <c r="D1929" s="481"/>
      <c r="E1929" s="481"/>
      <c r="F1929" s="339"/>
      <c r="G1929" s="340" t="str">
        <f>IF(ISNUMBER(E1929),E1929/'Bulk DivVar Analysis'!$C$114,"")</f>
        <v/>
      </c>
      <c r="H1929" s="338" t="str">
        <f>IF(ISNUMBER(E1929), IF(G1929&gt;'Bulk DivVar Analysis'!$D$116,"Pass","Fail"),"")</f>
        <v/>
      </c>
      <c r="I1929" s="338" t="str">
        <f t="shared" si="32"/>
        <v/>
      </c>
      <c r="J1929" s="339"/>
      <c r="K1929" s="339"/>
      <c r="L1929" s="339"/>
      <c r="M1929" s="339"/>
      <c r="N1929" s="339"/>
      <c r="O1929" s="339"/>
      <c r="P1929" s="339"/>
      <c r="Q1929" s="339"/>
    </row>
    <row r="1930" spans="1:17" ht="13.5" customHeight="1">
      <c r="A1930" s="481"/>
      <c r="B1930" s="481"/>
      <c r="C1930" s="481"/>
      <c r="D1930" s="481"/>
      <c r="E1930" s="481"/>
      <c r="F1930" s="339"/>
      <c r="G1930" s="340" t="str">
        <f>IF(ISNUMBER(E1930),E1930/'Bulk DivVar Analysis'!$C$114,"")</f>
        <v/>
      </c>
      <c r="H1930" s="338" t="str">
        <f>IF(ISNUMBER(E1930), IF(G1930&gt;'Bulk DivVar Analysis'!$D$116,"Pass","Fail"),"")</f>
        <v/>
      </c>
      <c r="I1930" s="338" t="str">
        <f t="shared" si="32"/>
        <v/>
      </c>
      <c r="J1930" s="339"/>
      <c r="K1930" s="339"/>
      <c r="L1930" s="339"/>
      <c r="M1930" s="339"/>
      <c r="N1930" s="339"/>
      <c r="O1930" s="339"/>
      <c r="P1930" s="339"/>
      <c r="Q1930" s="339"/>
    </row>
    <row r="1931" spans="1:17" ht="13.5" customHeight="1">
      <c r="A1931" s="481"/>
      <c r="B1931" s="481"/>
      <c r="C1931" s="481"/>
      <c r="D1931" s="481"/>
      <c r="E1931" s="481"/>
      <c r="F1931" s="339"/>
      <c r="G1931" s="340" t="str">
        <f>IF(ISNUMBER(E1931),E1931/'Bulk DivVar Analysis'!$C$114,"")</f>
        <v/>
      </c>
      <c r="H1931" s="338" t="str">
        <f>IF(ISNUMBER(E1931), IF(G1931&gt;'Bulk DivVar Analysis'!$D$116,"Pass","Fail"),"")</f>
        <v/>
      </c>
      <c r="I1931" s="338" t="str">
        <f t="shared" si="32"/>
        <v/>
      </c>
      <c r="J1931" s="339"/>
      <c r="K1931" s="339"/>
      <c r="L1931" s="339"/>
      <c r="M1931" s="339"/>
      <c r="N1931" s="339"/>
      <c r="O1931" s="339"/>
      <c r="P1931" s="339"/>
      <c r="Q1931" s="339"/>
    </row>
    <row r="1932" spans="1:17" ht="13.5" customHeight="1">
      <c r="A1932" s="481"/>
      <c r="B1932" s="481"/>
      <c r="C1932" s="481"/>
      <c r="D1932" s="481"/>
      <c r="E1932" s="481"/>
      <c r="F1932" s="339"/>
      <c r="G1932" s="340" t="str">
        <f>IF(ISNUMBER(E1932),E1932/'Bulk DivVar Analysis'!$C$114,"")</f>
        <v/>
      </c>
      <c r="H1932" s="338" t="str">
        <f>IF(ISNUMBER(E1932), IF(G1932&gt;'Bulk DivVar Analysis'!$D$116,"Pass","Fail"),"")</f>
        <v/>
      </c>
      <c r="I1932" s="338" t="str">
        <f t="shared" si="32"/>
        <v/>
      </c>
      <c r="J1932" s="339"/>
      <c r="K1932" s="339"/>
      <c r="L1932" s="339"/>
      <c r="M1932" s="339"/>
      <c r="N1932" s="339"/>
      <c r="O1932" s="339"/>
      <c r="P1932" s="339"/>
      <c r="Q1932" s="339"/>
    </row>
    <row r="1933" spans="1:17" ht="13.5" customHeight="1">
      <c r="A1933" s="481"/>
      <c r="B1933" s="481"/>
      <c r="C1933" s="481"/>
      <c r="D1933" s="481"/>
      <c r="E1933" s="481"/>
      <c r="F1933" s="339"/>
      <c r="G1933" s="340" t="str">
        <f>IF(ISNUMBER(E1933),E1933/'Bulk DivVar Analysis'!$C$114,"")</f>
        <v/>
      </c>
      <c r="H1933" s="338" t="str">
        <f>IF(ISNUMBER(E1933), IF(G1933&gt;'Bulk DivVar Analysis'!$D$116,"Pass","Fail"),"")</f>
        <v/>
      </c>
      <c r="I1933" s="338" t="str">
        <f t="shared" si="32"/>
        <v/>
      </c>
      <c r="J1933" s="339"/>
      <c r="K1933" s="339"/>
      <c r="L1933" s="339"/>
      <c r="M1933" s="339"/>
      <c r="N1933" s="339"/>
      <c r="O1933" s="339"/>
      <c r="P1933" s="339"/>
      <c r="Q1933" s="339"/>
    </row>
    <row r="1934" spans="1:17" ht="13.5" customHeight="1">
      <c r="A1934" s="481"/>
      <c r="B1934" s="481"/>
      <c r="C1934" s="481"/>
      <c r="D1934" s="481"/>
      <c r="E1934" s="481"/>
      <c r="F1934" s="339"/>
      <c r="G1934" s="340" t="str">
        <f>IF(ISNUMBER(E1934),E1934/'Bulk DivVar Analysis'!$C$114,"")</f>
        <v/>
      </c>
      <c r="H1934" s="338" t="str">
        <f>IF(ISNUMBER(E1934), IF(G1934&gt;'Bulk DivVar Analysis'!$D$116,"Pass","Fail"),"")</f>
        <v/>
      </c>
      <c r="I1934" s="338" t="str">
        <f t="shared" si="32"/>
        <v/>
      </c>
      <c r="J1934" s="339"/>
      <c r="K1934" s="339"/>
      <c r="L1934" s="339"/>
      <c r="M1934" s="339"/>
      <c r="N1934" s="339"/>
      <c r="O1934" s="339"/>
      <c r="P1934" s="339"/>
      <c r="Q1934" s="339"/>
    </row>
    <row r="1935" spans="1:17" ht="13.5" customHeight="1">
      <c r="A1935" s="481"/>
      <c r="B1935" s="481"/>
      <c r="C1935" s="481"/>
      <c r="D1935" s="481"/>
      <c r="E1935" s="481"/>
      <c r="F1935" s="339"/>
      <c r="G1935" s="340" t="str">
        <f>IF(ISNUMBER(E1935),E1935/'Bulk DivVar Analysis'!$C$114,"")</f>
        <v/>
      </c>
      <c r="H1935" s="338" t="str">
        <f>IF(ISNUMBER(E1935), IF(G1935&gt;'Bulk DivVar Analysis'!$D$116,"Pass","Fail"),"")</f>
        <v/>
      </c>
      <c r="I1935" s="338" t="str">
        <f t="shared" si="32"/>
        <v/>
      </c>
      <c r="J1935" s="339"/>
      <c r="K1935" s="339"/>
      <c r="L1935" s="339"/>
      <c r="M1935" s="339"/>
      <c r="N1935" s="339"/>
      <c r="O1935" s="339"/>
      <c r="P1935" s="339"/>
      <c r="Q1935" s="339"/>
    </row>
    <row r="1936" spans="1:17" ht="13.5" customHeight="1">
      <c r="A1936" s="481"/>
      <c r="B1936" s="481"/>
      <c r="C1936" s="481"/>
      <c r="D1936" s="481"/>
      <c r="E1936" s="481"/>
      <c r="F1936" s="339"/>
      <c r="G1936" s="340" t="str">
        <f>IF(ISNUMBER(E1936),E1936/'Bulk DivVar Analysis'!$C$114,"")</f>
        <v/>
      </c>
      <c r="H1936" s="338" t="str">
        <f>IF(ISNUMBER(E1936), IF(G1936&gt;'Bulk DivVar Analysis'!$D$116,"Pass","Fail"),"")</f>
        <v/>
      </c>
      <c r="I1936" s="338" t="str">
        <f t="shared" si="32"/>
        <v/>
      </c>
      <c r="J1936" s="339"/>
      <c r="K1936" s="339"/>
      <c r="L1936" s="339"/>
      <c r="M1936" s="339"/>
      <c r="N1936" s="339"/>
      <c r="O1936" s="339"/>
      <c r="P1936" s="339"/>
      <c r="Q1936" s="339"/>
    </row>
    <row r="1937" spans="1:17" ht="13.5" customHeight="1">
      <c r="A1937" s="481"/>
      <c r="B1937" s="481"/>
      <c r="C1937" s="481"/>
      <c r="D1937" s="481"/>
      <c r="E1937" s="481"/>
      <c r="F1937" s="339"/>
      <c r="G1937" s="340" t="str">
        <f>IF(ISNUMBER(E1937),E1937/'Bulk DivVar Analysis'!$C$114,"")</f>
        <v/>
      </c>
      <c r="H1937" s="338" t="str">
        <f>IF(ISNUMBER(E1937), IF(G1937&gt;'Bulk DivVar Analysis'!$D$116,"Pass","Fail"),"")</f>
        <v/>
      </c>
      <c r="I1937" s="338" t="str">
        <f t="shared" si="32"/>
        <v/>
      </c>
      <c r="J1937" s="339"/>
      <c r="K1937" s="339"/>
      <c r="L1937" s="339"/>
      <c r="M1937" s="339"/>
      <c r="N1937" s="339"/>
      <c r="O1937" s="339"/>
      <c r="P1937" s="339"/>
      <c r="Q1937" s="339"/>
    </row>
    <row r="1938" spans="1:17" ht="13.5" customHeight="1">
      <c r="A1938" s="481"/>
      <c r="B1938" s="481"/>
      <c r="C1938" s="481"/>
      <c r="D1938" s="481"/>
      <c r="E1938" s="481"/>
      <c r="F1938" s="339"/>
      <c r="G1938" s="340" t="str">
        <f>IF(ISNUMBER(E1938),E1938/'Bulk DivVar Analysis'!$C$114,"")</f>
        <v/>
      </c>
      <c r="H1938" s="338" t="str">
        <f>IF(ISNUMBER(E1938), IF(G1938&gt;'Bulk DivVar Analysis'!$D$116,"Pass","Fail"),"")</f>
        <v/>
      </c>
      <c r="I1938" s="338" t="str">
        <f t="shared" si="32"/>
        <v/>
      </c>
      <c r="J1938" s="339"/>
      <c r="K1938" s="339"/>
      <c r="L1938" s="339"/>
      <c r="M1938" s="339"/>
      <c r="N1938" s="339"/>
      <c r="O1938" s="339"/>
      <c r="P1938" s="339"/>
      <c r="Q1938" s="339"/>
    </row>
    <row r="1939" spans="1:17" ht="13.5" customHeight="1">
      <c r="A1939" s="481"/>
      <c r="B1939" s="481"/>
      <c r="C1939" s="481"/>
      <c r="D1939" s="481"/>
      <c r="E1939" s="481"/>
      <c r="F1939" s="339"/>
      <c r="G1939" s="340" t="str">
        <f>IF(ISNUMBER(E1939),E1939/'Bulk DivVar Analysis'!$C$114,"")</f>
        <v/>
      </c>
      <c r="H1939" s="338" t="str">
        <f>IF(ISNUMBER(E1939), IF(G1939&gt;'Bulk DivVar Analysis'!$D$116,"Pass","Fail"),"")</f>
        <v/>
      </c>
      <c r="I1939" s="338" t="str">
        <f t="shared" si="32"/>
        <v/>
      </c>
      <c r="J1939" s="339"/>
      <c r="K1939" s="339"/>
      <c r="L1939" s="339"/>
      <c r="M1939" s="339"/>
      <c r="N1939" s="339"/>
      <c r="O1939" s="339"/>
      <c r="P1939" s="339"/>
      <c r="Q1939" s="339"/>
    </row>
    <row r="1940" spans="1:17" ht="13.5" customHeight="1">
      <c r="A1940" s="481"/>
      <c r="B1940" s="481"/>
      <c r="C1940" s="481"/>
      <c r="D1940" s="481"/>
      <c r="E1940" s="481"/>
      <c r="F1940" s="339"/>
      <c r="G1940" s="340" t="str">
        <f>IF(ISNUMBER(E1940),E1940/'Bulk DivVar Analysis'!$C$114,"")</f>
        <v/>
      </c>
      <c r="H1940" s="338" t="str">
        <f>IF(ISNUMBER(E1940), IF(G1940&gt;'Bulk DivVar Analysis'!$D$116,"Pass","Fail"),"")</f>
        <v/>
      </c>
      <c r="I1940" s="338" t="str">
        <f t="shared" si="32"/>
        <v/>
      </c>
      <c r="J1940" s="339"/>
      <c r="K1940" s="339"/>
      <c r="L1940" s="339"/>
      <c r="M1940" s="339"/>
      <c r="N1940" s="339"/>
      <c r="O1940" s="339"/>
      <c r="P1940" s="339"/>
      <c r="Q1940" s="339"/>
    </row>
    <row r="1941" spans="1:17" ht="13.5" customHeight="1">
      <c r="A1941" s="481"/>
      <c r="B1941" s="481"/>
      <c r="C1941" s="481"/>
      <c r="D1941" s="481"/>
      <c r="E1941" s="481"/>
      <c r="F1941" s="339"/>
      <c r="G1941" s="340" t="str">
        <f>IF(ISNUMBER(E1941),E1941/'Bulk DivVar Analysis'!$C$114,"")</f>
        <v/>
      </c>
      <c r="H1941" s="338" t="str">
        <f>IF(ISNUMBER(E1941), IF(G1941&gt;'Bulk DivVar Analysis'!$D$116,"Pass","Fail"),"")</f>
        <v/>
      </c>
      <c r="I1941" s="338" t="str">
        <f t="shared" si="32"/>
        <v/>
      </c>
      <c r="J1941" s="339"/>
      <c r="K1941" s="339"/>
      <c r="L1941" s="339"/>
      <c r="M1941" s="339"/>
      <c r="N1941" s="339"/>
      <c r="O1941" s="339"/>
      <c r="P1941" s="339"/>
      <c r="Q1941" s="339"/>
    </row>
    <row r="1942" spans="1:17" ht="13.5" customHeight="1">
      <c r="A1942" s="481"/>
      <c r="B1942" s="481"/>
      <c r="C1942" s="481"/>
      <c r="D1942" s="481"/>
      <c r="E1942" s="481"/>
      <c r="F1942" s="339"/>
      <c r="G1942" s="340" t="str">
        <f>IF(ISNUMBER(E1942),E1942/'Bulk DivVar Analysis'!$C$114,"")</f>
        <v/>
      </c>
      <c r="H1942" s="338" t="str">
        <f>IF(ISNUMBER(E1942), IF(G1942&gt;'Bulk DivVar Analysis'!$D$116,"Pass","Fail"),"")</f>
        <v/>
      </c>
      <c r="I1942" s="338" t="str">
        <f t="shared" si="32"/>
        <v/>
      </c>
      <c r="J1942" s="339"/>
      <c r="K1942" s="339"/>
      <c r="L1942" s="339"/>
      <c r="M1942" s="339"/>
      <c r="N1942" s="339"/>
      <c r="O1942" s="339"/>
      <c r="P1942" s="339"/>
      <c r="Q1942" s="339"/>
    </row>
    <row r="1943" spans="1:17" ht="13.5" customHeight="1">
      <c r="A1943" s="481"/>
      <c r="B1943" s="481"/>
      <c r="C1943" s="481"/>
      <c r="D1943" s="481"/>
      <c r="E1943" s="481"/>
      <c r="F1943" s="339"/>
      <c r="G1943" s="340" t="str">
        <f>IF(ISNUMBER(E1943),E1943/'Bulk DivVar Analysis'!$C$114,"")</f>
        <v/>
      </c>
      <c r="H1943" s="338" t="str">
        <f>IF(ISNUMBER(E1943), IF(G1943&gt;'Bulk DivVar Analysis'!$D$116,"Pass","Fail"),"")</f>
        <v/>
      </c>
      <c r="I1943" s="338" t="str">
        <f t="shared" si="32"/>
        <v/>
      </c>
      <c r="J1943" s="339"/>
      <c r="K1943" s="339"/>
      <c r="L1943" s="339"/>
      <c r="M1943" s="339"/>
      <c r="N1943" s="339"/>
      <c r="O1943" s="339"/>
      <c r="P1943" s="339"/>
      <c r="Q1943" s="339"/>
    </row>
    <row r="1944" spans="1:17" ht="13.5" customHeight="1">
      <c r="A1944" s="481"/>
      <c r="B1944" s="481"/>
      <c r="C1944" s="481"/>
      <c r="D1944" s="481"/>
      <c r="E1944" s="481"/>
      <c r="F1944" s="339"/>
      <c r="G1944" s="340" t="str">
        <f>IF(ISNUMBER(E1944),E1944/'Bulk DivVar Analysis'!$C$114,"")</f>
        <v/>
      </c>
      <c r="H1944" s="338" t="str">
        <f>IF(ISNUMBER(E1944), IF(G1944&gt;'Bulk DivVar Analysis'!$D$116,"Pass","Fail"),"")</f>
        <v/>
      </c>
      <c r="I1944" s="338" t="str">
        <f t="shared" si="32"/>
        <v/>
      </c>
      <c r="J1944" s="339"/>
      <c r="K1944" s="339"/>
      <c r="L1944" s="339"/>
      <c r="M1944" s="339"/>
      <c r="N1944" s="339"/>
      <c r="O1944" s="339"/>
      <c r="P1944" s="339"/>
      <c r="Q1944" s="339"/>
    </row>
    <row r="1945" spans="1:17" ht="13.5" customHeight="1">
      <c r="A1945" s="481"/>
      <c r="B1945" s="481"/>
      <c r="C1945" s="481"/>
      <c r="D1945" s="481"/>
      <c r="E1945" s="481"/>
      <c r="F1945" s="339"/>
      <c r="G1945" s="340" t="str">
        <f>IF(ISNUMBER(E1945),E1945/'Bulk DivVar Analysis'!$C$114,"")</f>
        <v/>
      </c>
      <c r="H1945" s="338" t="str">
        <f>IF(ISNUMBER(E1945), IF(G1945&gt;'Bulk DivVar Analysis'!$D$116,"Pass","Fail"),"")</f>
        <v/>
      </c>
      <c r="I1945" s="338" t="str">
        <f t="shared" si="32"/>
        <v/>
      </c>
      <c r="J1945" s="339"/>
      <c r="K1945" s="339"/>
      <c r="L1945" s="339"/>
      <c r="M1945" s="339"/>
      <c r="N1945" s="339"/>
      <c r="O1945" s="339"/>
      <c r="P1945" s="339"/>
      <c r="Q1945" s="339"/>
    </row>
    <row r="1946" spans="1:17" ht="13.5" customHeight="1">
      <c r="A1946" s="481"/>
      <c r="B1946" s="481"/>
      <c r="C1946" s="481"/>
      <c r="D1946" s="481"/>
      <c r="E1946" s="481"/>
      <c r="F1946" s="339"/>
      <c r="G1946" s="340" t="str">
        <f>IF(ISNUMBER(E1946),E1946/'Bulk DivVar Analysis'!$C$114,"")</f>
        <v/>
      </c>
      <c r="H1946" s="338" t="str">
        <f>IF(ISNUMBER(E1946), IF(G1946&gt;'Bulk DivVar Analysis'!$D$116,"Pass","Fail"),"")</f>
        <v/>
      </c>
      <c r="I1946" s="338" t="str">
        <f t="shared" si="32"/>
        <v/>
      </c>
      <c r="J1946" s="339"/>
      <c r="K1946" s="339"/>
      <c r="L1946" s="339"/>
      <c r="M1946" s="339"/>
      <c r="N1946" s="339"/>
      <c r="O1946" s="339"/>
      <c r="P1946" s="339"/>
      <c r="Q1946" s="339"/>
    </row>
    <row r="1947" spans="1:17" ht="13.5" customHeight="1">
      <c r="A1947" s="481"/>
      <c r="B1947" s="481"/>
      <c r="C1947" s="481"/>
      <c r="D1947" s="481"/>
      <c r="E1947" s="481"/>
      <c r="F1947" s="339"/>
      <c r="G1947" s="340" t="str">
        <f>IF(ISNUMBER(E1947),E1947/'Bulk DivVar Analysis'!$C$114,"")</f>
        <v/>
      </c>
      <c r="H1947" s="338" t="str">
        <f>IF(ISNUMBER(E1947), IF(G1947&gt;'Bulk DivVar Analysis'!$D$116,"Pass","Fail"),"")</f>
        <v/>
      </c>
      <c r="I1947" s="338" t="str">
        <f t="shared" si="32"/>
        <v/>
      </c>
      <c r="J1947" s="339"/>
      <c r="K1947" s="339"/>
      <c r="L1947" s="339"/>
      <c r="M1947" s="339"/>
      <c r="N1947" s="339"/>
      <c r="O1947" s="339"/>
      <c r="P1947" s="339"/>
      <c r="Q1947" s="339"/>
    </row>
    <row r="1948" spans="1:17" ht="13.5" customHeight="1">
      <c r="A1948" s="481"/>
      <c r="B1948" s="481"/>
      <c r="C1948" s="481"/>
      <c r="D1948" s="481"/>
      <c r="E1948" s="481"/>
      <c r="F1948" s="339"/>
      <c r="G1948" s="340" t="str">
        <f>IF(ISNUMBER(E1948),E1948/'Bulk DivVar Analysis'!$C$114,"")</f>
        <v/>
      </c>
      <c r="H1948" s="338" t="str">
        <f>IF(ISNUMBER(E1948), IF(G1948&gt;'Bulk DivVar Analysis'!$D$116,"Pass","Fail"),"")</f>
        <v/>
      </c>
      <c r="I1948" s="338" t="str">
        <f t="shared" si="32"/>
        <v/>
      </c>
      <c r="J1948" s="339"/>
      <c r="K1948" s="339"/>
      <c r="L1948" s="339"/>
      <c r="M1948" s="339"/>
      <c r="N1948" s="339"/>
      <c r="O1948" s="339"/>
      <c r="P1948" s="339"/>
      <c r="Q1948" s="339"/>
    </row>
    <row r="1949" spans="1:17" ht="13.5" customHeight="1">
      <c r="A1949" s="481"/>
      <c r="B1949" s="481"/>
      <c r="C1949" s="481"/>
      <c r="D1949" s="481"/>
      <c r="E1949" s="481"/>
      <c r="F1949" s="339"/>
      <c r="G1949" s="340" t="str">
        <f>IF(ISNUMBER(E1949),E1949/'Bulk DivVar Analysis'!$C$114,"")</f>
        <v/>
      </c>
      <c r="H1949" s="338" t="str">
        <f>IF(ISNUMBER(E1949), IF(G1949&gt;'Bulk DivVar Analysis'!$D$116,"Pass","Fail"),"")</f>
        <v/>
      </c>
      <c r="I1949" s="338" t="str">
        <f t="shared" si="32"/>
        <v/>
      </c>
      <c r="J1949" s="339"/>
      <c r="K1949" s="339"/>
      <c r="L1949" s="339"/>
      <c r="M1949" s="339"/>
      <c r="N1949" s="339"/>
      <c r="O1949" s="339"/>
      <c r="P1949" s="339"/>
      <c r="Q1949" s="339"/>
    </row>
    <row r="1950" spans="1:17" ht="13.5" customHeight="1">
      <c r="A1950" s="481"/>
      <c r="B1950" s="481"/>
      <c r="C1950" s="481"/>
      <c r="D1950" s="481"/>
      <c r="E1950" s="481"/>
      <c r="F1950" s="339"/>
      <c r="G1950" s="340" t="str">
        <f>IF(ISNUMBER(E1950),E1950/'Bulk DivVar Analysis'!$C$114,"")</f>
        <v/>
      </c>
      <c r="H1950" s="338" t="str">
        <f>IF(ISNUMBER(E1950), IF(G1950&gt;'Bulk DivVar Analysis'!$D$116,"Pass","Fail"),"")</f>
        <v/>
      </c>
      <c r="I1950" s="338" t="str">
        <f t="shared" si="32"/>
        <v/>
      </c>
      <c r="J1950" s="339"/>
      <c r="K1950" s="339"/>
      <c r="L1950" s="339"/>
      <c r="M1950" s="339"/>
      <c r="N1950" s="339"/>
      <c r="O1950" s="339"/>
      <c r="P1950" s="339"/>
      <c r="Q1950" s="339"/>
    </row>
    <row r="1951" spans="1:17" ht="13.5" customHeight="1">
      <c r="A1951" s="481"/>
      <c r="B1951" s="481"/>
      <c r="C1951" s="481"/>
      <c r="D1951" s="481"/>
      <c r="E1951" s="481"/>
      <c r="F1951" s="339"/>
      <c r="G1951" s="340" t="str">
        <f>IF(ISNUMBER(E1951),E1951/'Bulk DivVar Analysis'!$C$114,"")</f>
        <v/>
      </c>
      <c r="H1951" s="338" t="str">
        <f>IF(ISNUMBER(E1951), IF(G1951&gt;'Bulk DivVar Analysis'!$D$116,"Pass","Fail"),"")</f>
        <v/>
      </c>
      <c r="I1951" s="338" t="str">
        <f t="shared" si="32"/>
        <v/>
      </c>
      <c r="J1951" s="339"/>
      <c r="K1951" s="339"/>
      <c r="L1951" s="339"/>
      <c r="M1951" s="339"/>
      <c r="N1951" s="339"/>
      <c r="O1951" s="339"/>
      <c r="P1951" s="339"/>
      <c r="Q1951" s="339"/>
    </row>
    <row r="1952" spans="1:17" ht="13.5" customHeight="1">
      <c r="A1952" s="481"/>
      <c r="B1952" s="481"/>
      <c r="C1952" s="481"/>
      <c r="D1952" s="481"/>
      <c r="E1952" s="481"/>
      <c r="F1952" s="339"/>
      <c r="G1952" s="340" t="str">
        <f>IF(ISNUMBER(E1952),E1952/'Bulk DivVar Analysis'!$C$114,"")</f>
        <v/>
      </c>
      <c r="H1952" s="338" t="str">
        <f>IF(ISNUMBER(E1952), IF(G1952&gt;'Bulk DivVar Analysis'!$D$116,"Pass","Fail"),"")</f>
        <v/>
      </c>
      <c r="I1952" s="338" t="str">
        <f t="shared" si="32"/>
        <v/>
      </c>
      <c r="J1952" s="339"/>
      <c r="K1952" s="339"/>
      <c r="L1952" s="339"/>
      <c r="M1952" s="339"/>
      <c r="N1952" s="339"/>
      <c r="O1952" s="339"/>
      <c r="P1952" s="339"/>
      <c r="Q1952" s="339"/>
    </row>
    <row r="1953" spans="1:17" ht="13.5" customHeight="1">
      <c r="A1953" s="481"/>
      <c r="B1953" s="481"/>
      <c r="C1953" s="481"/>
      <c r="D1953" s="481"/>
      <c r="E1953" s="481"/>
      <c r="F1953" s="339"/>
      <c r="G1953" s="340" t="str">
        <f>IF(ISNUMBER(E1953),E1953/'Bulk DivVar Analysis'!$C$114,"")</f>
        <v/>
      </c>
      <c r="H1953" s="338" t="str">
        <f>IF(ISNUMBER(E1953), IF(G1953&gt;'Bulk DivVar Analysis'!$D$116,"Pass","Fail"),"")</f>
        <v/>
      </c>
      <c r="I1953" s="338" t="str">
        <f t="shared" si="32"/>
        <v/>
      </c>
      <c r="J1953" s="339"/>
      <c r="K1953" s="339"/>
      <c r="L1953" s="339"/>
      <c r="M1953" s="339"/>
      <c r="N1953" s="339"/>
      <c r="O1953" s="339"/>
      <c r="P1953" s="339"/>
      <c r="Q1953" s="339"/>
    </row>
    <row r="1954" spans="1:17" ht="13.5" customHeight="1">
      <c r="A1954" s="481"/>
      <c r="B1954" s="481"/>
      <c r="C1954" s="481"/>
      <c r="D1954" s="481"/>
      <c r="E1954" s="481"/>
      <c r="F1954" s="339"/>
      <c r="G1954" s="340" t="str">
        <f>IF(ISNUMBER(E1954),E1954/'Bulk DivVar Analysis'!$C$114,"")</f>
        <v/>
      </c>
      <c r="H1954" s="338" t="str">
        <f>IF(ISNUMBER(E1954), IF(G1954&gt;'Bulk DivVar Analysis'!$D$116,"Pass","Fail"),"")</f>
        <v/>
      </c>
      <c r="I1954" s="338" t="str">
        <f t="shared" si="32"/>
        <v/>
      </c>
      <c r="J1954" s="339"/>
      <c r="K1954" s="339"/>
      <c r="L1954" s="339"/>
      <c r="M1954" s="339"/>
      <c r="N1954" s="339"/>
      <c r="O1954" s="339"/>
      <c r="P1954" s="339"/>
      <c r="Q1954" s="339"/>
    </row>
    <row r="1955" spans="1:17" ht="13.5" customHeight="1">
      <c r="A1955" s="481"/>
      <c r="B1955" s="481"/>
      <c r="C1955" s="481"/>
      <c r="D1955" s="481"/>
      <c r="E1955" s="481"/>
      <c r="F1955" s="339"/>
      <c r="G1955" s="340" t="str">
        <f>IF(ISNUMBER(E1955),E1955/'Bulk DivVar Analysis'!$C$114,"")</f>
        <v/>
      </c>
      <c r="H1955" s="338" t="str">
        <f>IF(ISNUMBER(E1955), IF(G1955&gt;'Bulk DivVar Analysis'!$D$116,"Pass","Fail"),"")</f>
        <v/>
      </c>
      <c r="I1955" s="338" t="str">
        <f t="shared" si="32"/>
        <v/>
      </c>
      <c r="J1955" s="339"/>
      <c r="K1955" s="339"/>
      <c r="L1955" s="339"/>
      <c r="M1955" s="339"/>
      <c r="N1955" s="339"/>
      <c r="O1955" s="339"/>
      <c r="P1955" s="339"/>
      <c r="Q1955" s="339"/>
    </row>
    <row r="1956" spans="1:17" ht="13.5" customHeight="1">
      <c r="A1956" s="481"/>
      <c r="B1956" s="481"/>
      <c r="C1956" s="481"/>
      <c r="D1956" s="481"/>
      <c r="E1956" s="481"/>
      <c r="F1956" s="339"/>
      <c r="G1956" s="340" t="str">
        <f>IF(ISNUMBER(E1956),E1956/'Bulk DivVar Analysis'!$C$114,"")</f>
        <v/>
      </c>
      <c r="H1956" s="338" t="str">
        <f>IF(ISNUMBER(E1956), IF(G1956&gt;'Bulk DivVar Analysis'!$D$116,"Pass","Fail"),"")</f>
        <v/>
      </c>
      <c r="I1956" s="338" t="str">
        <f t="shared" si="32"/>
        <v/>
      </c>
      <c r="J1956" s="339"/>
      <c r="K1956" s="339"/>
      <c r="L1956" s="339"/>
      <c r="M1956" s="339"/>
      <c r="N1956" s="339"/>
      <c r="O1956" s="339"/>
      <c r="P1956" s="339"/>
      <c r="Q1956" s="339"/>
    </row>
    <row r="1957" spans="1:17" ht="13.5" customHeight="1">
      <c r="A1957" s="481"/>
      <c r="B1957" s="481"/>
      <c r="C1957" s="481"/>
      <c r="D1957" s="481"/>
      <c r="E1957" s="481"/>
      <c r="F1957" s="339"/>
      <c r="G1957" s="340" t="str">
        <f>IF(ISNUMBER(E1957),E1957/'Bulk DivVar Analysis'!$C$114,"")</f>
        <v/>
      </c>
      <c r="H1957" s="338" t="str">
        <f>IF(ISNUMBER(E1957), IF(G1957&gt;'Bulk DivVar Analysis'!$D$116,"Pass","Fail"),"")</f>
        <v/>
      </c>
      <c r="I1957" s="338" t="str">
        <f t="shared" si="32"/>
        <v/>
      </c>
      <c r="J1957" s="339"/>
      <c r="K1957" s="339"/>
      <c r="L1957" s="339"/>
      <c r="M1957" s="339"/>
      <c r="N1957" s="339"/>
      <c r="O1957" s="339"/>
      <c r="P1957" s="339"/>
      <c r="Q1957" s="339"/>
    </row>
    <row r="1958" spans="1:17" ht="13.5" customHeight="1">
      <c r="A1958" s="481"/>
      <c r="B1958" s="481"/>
      <c r="C1958" s="481"/>
      <c r="D1958" s="481"/>
      <c r="E1958" s="481"/>
      <c r="F1958" s="339"/>
      <c r="G1958" s="340" t="str">
        <f>IF(ISNUMBER(E1958),E1958/'Bulk DivVar Analysis'!$C$114,"")</f>
        <v/>
      </c>
      <c r="H1958" s="338" t="str">
        <f>IF(ISNUMBER(E1958), IF(G1958&gt;'Bulk DivVar Analysis'!$D$116,"Pass","Fail"),"")</f>
        <v/>
      </c>
      <c r="I1958" s="338" t="str">
        <f t="shared" si="32"/>
        <v/>
      </c>
      <c r="J1958" s="339"/>
      <c r="K1958" s="339"/>
      <c r="L1958" s="339"/>
      <c r="M1958" s="339"/>
      <c r="N1958" s="339"/>
      <c r="O1958" s="339"/>
      <c r="P1958" s="339"/>
      <c r="Q1958" s="339"/>
    </row>
    <row r="1959" spans="1:17" ht="13.5" customHeight="1">
      <c r="A1959" s="481"/>
      <c r="B1959" s="481"/>
      <c r="C1959" s="481"/>
      <c r="D1959" s="481"/>
      <c r="E1959" s="481"/>
      <c r="F1959" s="339"/>
      <c r="G1959" s="340" t="str">
        <f>IF(ISNUMBER(E1959),E1959/'Bulk DivVar Analysis'!$C$114,"")</f>
        <v/>
      </c>
      <c r="H1959" s="338" t="str">
        <f>IF(ISNUMBER(E1959), IF(G1959&gt;'Bulk DivVar Analysis'!$D$116,"Pass","Fail"),"")</f>
        <v/>
      </c>
      <c r="I1959" s="338" t="str">
        <f t="shared" si="32"/>
        <v/>
      </c>
      <c r="J1959" s="339"/>
      <c r="K1959" s="339"/>
      <c r="L1959" s="339"/>
      <c r="M1959" s="339"/>
      <c r="N1959" s="339"/>
      <c r="O1959" s="339"/>
      <c r="P1959" s="339"/>
      <c r="Q1959" s="339"/>
    </row>
    <row r="1960" spans="1:17" ht="13.5" customHeight="1">
      <c r="A1960" s="481"/>
      <c r="B1960" s="481"/>
      <c r="C1960" s="481"/>
      <c r="D1960" s="481"/>
      <c r="E1960" s="481"/>
      <c r="F1960" s="339"/>
      <c r="G1960" s="340" t="str">
        <f>IF(ISNUMBER(E1960),E1960/'Bulk DivVar Analysis'!$C$114,"")</f>
        <v/>
      </c>
      <c r="H1960" s="338" t="str">
        <f>IF(ISNUMBER(E1960), IF(G1960&gt;'Bulk DivVar Analysis'!$D$116,"Pass","Fail"),"")</f>
        <v/>
      </c>
      <c r="I1960" s="338" t="str">
        <f t="shared" si="32"/>
        <v/>
      </c>
      <c r="J1960" s="339"/>
      <c r="K1960" s="339"/>
      <c r="L1960" s="339"/>
      <c r="M1960" s="339"/>
      <c r="N1960" s="339"/>
      <c r="O1960" s="339"/>
      <c r="P1960" s="339"/>
      <c r="Q1960" s="339"/>
    </row>
    <row r="1961" spans="1:17" ht="13.5" customHeight="1">
      <c r="A1961" s="481"/>
      <c r="B1961" s="481"/>
      <c r="C1961" s="481"/>
      <c r="D1961" s="481"/>
      <c r="E1961" s="481"/>
      <c r="F1961" s="339"/>
      <c r="G1961" s="340" t="str">
        <f>IF(ISNUMBER(E1961),E1961/'Bulk DivVar Analysis'!$C$114,"")</f>
        <v/>
      </c>
      <c r="H1961" s="338" t="str">
        <f>IF(ISNUMBER(E1961), IF(G1961&gt;'Bulk DivVar Analysis'!$D$116,"Pass","Fail"),"")</f>
        <v/>
      </c>
      <c r="I1961" s="338" t="str">
        <f t="shared" si="32"/>
        <v/>
      </c>
      <c r="J1961" s="339"/>
      <c r="K1961" s="339"/>
      <c r="L1961" s="339"/>
      <c r="M1961" s="339"/>
      <c r="N1961" s="339"/>
      <c r="O1961" s="339"/>
      <c r="P1961" s="339"/>
      <c r="Q1961" s="339"/>
    </row>
    <row r="1962" spans="1:17" ht="13.5" customHeight="1">
      <c r="A1962" s="481"/>
      <c r="B1962" s="481"/>
      <c r="C1962" s="481"/>
      <c r="D1962" s="481"/>
      <c r="E1962" s="481"/>
      <c r="F1962" s="339"/>
      <c r="G1962" s="340" t="str">
        <f>IF(ISNUMBER(E1962),E1962/'Bulk DivVar Analysis'!$C$114,"")</f>
        <v/>
      </c>
      <c r="H1962" s="338" t="str">
        <f>IF(ISNUMBER(E1962), IF(G1962&gt;'Bulk DivVar Analysis'!$D$116,"Pass","Fail"),"")</f>
        <v/>
      </c>
      <c r="I1962" s="338" t="str">
        <f t="shared" si="32"/>
        <v/>
      </c>
      <c r="J1962" s="339"/>
      <c r="K1962" s="339"/>
      <c r="L1962" s="339"/>
      <c r="M1962" s="339"/>
      <c r="N1962" s="339"/>
      <c r="O1962" s="339"/>
      <c r="P1962" s="339"/>
      <c r="Q1962" s="339"/>
    </row>
    <row r="1963" spans="1:17" ht="13.5" customHeight="1">
      <c r="A1963" s="481"/>
      <c r="B1963" s="481"/>
      <c r="C1963" s="481"/>
      <c r="D1963" s="481"/>
      <c r="E1963" s="481"/>
      <c r="F1963" s="339"/>
      <c r="G1963" s="340" t="str">
        <f>IF(ISNUMBER(E1963),E1963/'Bulk DivVar Analysis'!$C$114,"")</f>
        <v/>
      </c>
      <c r="H1963" s="338" t="str">
        <f>IF(ISNUMBER(E1963), IF(G1963&gt;'Bulk DivVar Analysis'!$D$116,"Pass","Fail"),"")</f>
        <v/>
      </c>
      <c r="I1963" s="338" t="str">
        <f t="shared" si="32"/>
        <v/>
      </c>
      <c r="J1963" s="339"/>
      <c r="K1963" s="339"/>
      <c r="L1963" s="339"/>
      <c r="M1963" s="339"/>
      <c r="N1963" s="339"/>
      <c r="O1963" s="339"/>
      <c r="P1963" s="339"/>
      <c r="Q1963" s="339"/>
    </row>
    <row r="1964" spans="1:17" ht="13.5" customHeight="1">
      <c r="A1964" s="481"/>
      <c r="B1964" s="481"/>
      <c r="C1964" s="481"/>
      <c r="D1964" s="481"/>
      <c r="E1964" s="481"/>
      <c r="F1964" s="339"/>
      <c r="G1964" s="340" t="str">
        <f>IF(ISNUMBER(E1964),E1964/'Bulk DivVar Analysis'!$C$114,"")</f>
        <v/>
      </c>
      <c r="H1964" s="338" t="str">
        <f>IF(ISNUMBER(E1964), IF(G1964&gt;'Bulk DivVar Analysis'!$D$116,"Pass","Fail"),"")</f>
        <v/>
      </c>
      <c r="I1964" s="338" t="str">
        <f t="shared" si="32"/>
        <v/>
      </c>
      <c r="J1964" s="339"/>
      <c r="K1964" s="339"/>
      <c r="L1964" s="339"/>
      <c r="M1964" s="339"/>
      <c r="N1964" s="339"/>
      <c r="O1964" s="339"/>
      <c r="P1964" s="339"/>
      <c r="Q1964" s="339"/>
    </row>
    <row r="1965" spans="1:17" ht="13.5" customHeight="1">
      <c r="A1965" s="481"/>
      <c r="B1965" s="481"/>
      <c r="C1965" s="481"/>
      <c r="D1965" s="481"/>
      <c r="E1965" s="481"/>
      <c r="F1965" s="339"/>
      <c r="G1965" s="340" t="str">
        <f>IF(ISNUMBER(E1965),E1965/'Bulk DivVar Analysis'!$C$114,"")</f>
        <v/>
      </c>
      <c r="H1965" s="338" t="str">
        <f>IF(ISNUMBER(E1965), IF(G1965&gt;'Bulk DivVar Analysis'!$D$116,"Pass","Fail"),"")</f>
        <v/>
      </c>
      <c r="I1965" s="338" t="str">
        <f t="shared" si="32"/>
        <v/>
      </c>
      <c r="J1965" s="339"/>
      <c r="K1965" s="339"/>
      <c r="L1965" s="339"/>
      <c r="M1965" s="339"/>
      <c r="N1965" s="339"/>
      <c r="O1965" s="339"/>
      <c r="P1965" s="339"/>
      <c r="Q1965" s="339"/>
    </row>
    <row r="1966" spans="1:17" ht="13.5" customHeight="1">
      <c r="A1966" s="481"/>
      <c r="B1966" s="481"/>
      <c r="C1966" s="481"/>
      <c r="D1966" s="481"/>
      <c r="E1966" s="481"/>
      <c r="F1966" s="339"/>
      <c r="G1966" s="340" t="str">
        <f>IF(ISNUMBER(E1966),E1966/'Bulk DivVar Analysis'!$C$114,"")</f>
        <v/>
      </c>
      <c r="H1966" s="338" t="str">
        <f>IF(ISNUMBER(E1966), IF(G1966&gt;'Bulk DivVar Analysis'!$D$116,"Pass","Fail"),"")</f>
        <v/>
      </c>
      <c r="I1966" s="338" t="str">
        <f t="shared" si="32"/>
        <v/>
      </c>
      <c r="J1966" s="339"/>
      <c r="K1966" s="339"/>
      <c r="L1966" s="339"/>
      <c r="M1966" s="339"/>
      <c r="N1966" s="339"/>
      <c r="O1966" s="339"/>
      <c r="P1966" s="339"/>
      <c r="Q1966" s="339"/>
    </row>
    <row r="1967" spans="1:17" ht="13.5" customHeight="1">
      <c r="A1967" s="481"/>
      <c r="B1967" s="481"/>
      <c r="C1967" s="481"/>
      <c r="D1967" s="481"/>
      <c r="E1967" s="481"/>
      <c r="F1967" s="339"/>
      <c r="G1967" s="340" t="str">
        <f>IF(ISNUMBER(E1967),E1967/'Bulk DivVar Analysis'!$C$114,"")</f>
        <v/>
      </c>
      <c r="H1967" s="338" t="str">
        <f>IF(ISNUMBER(E1967), IF(G1967&gt;'Bulk DivVar Analysis'!$D$116,"Pass","Fail"),"")</f>
        <v/>
      </c>
      <c r="I1967" s="338" t="str">
        <f t="shared" si="32"/>
        <v/>
      </c>
      <c r="J1967" s="339"/>
      <c r="K1967" s="339"/>
      <c r="L1967" s="339"/>
      <c r="M1967" s="339"/>
      <c r="N1967" s="339"/>
      <c r="O1967" s="339"/>
      <c r="P1967" s="339"/>
      <c r="Q1967" s="339"/>
    </row>
    <row r="1968" spans="1:17" ht="13.5" customHeight="1">
      <c r="A1968" s="481"/>
      <c r="B1968" s="481"/>
      <c r="C1968" s="481"/>
      <c r="D1968" s="481"/>
      <c r="E1968" s="481"/>
      <c r="F1968" s="339"/>
      <c r="G1968" s="340" t="str">
        <f>IF(ISNUMBER(E1968),E1968/'Bulk DivVar Analysis'!$C$114,"")</f>
        <v/>
      </c>
      <c r="H1968" s="338" t="str">
        <f>IF(ISNUMBER(E1968), IF(G1968&gt;'Bulk DivVar Analysis'!$D$116,"Pass","Fail"),"")</f>
        <v/>
      </c>
      <c r="I1968" s="338" t="str">
        <f t="shared" si="32"/>
        <v/>
      </c>
      <c r="J1968" s="339"/>
      <c r="K1968" s="339"/>
      <c r="L1968" s="339"/>
      <c r="M1968" s="339"/>
      <c r="N1968" s="339"/>
      <c r="O1968" s="339"/>
      <c r="P1968" s="339"/>
      <c r="Q1968" s="339"/>
    </row>
    <row r="1969" spans="1:17" ht="13.5" customHeight="1">
      <c r="A1969" s="481"/>
      <c r="B1969" s="481"/>
      <c r="C1969" s="481"/>
      <c r="D1969" s="481"/>
      <c r="E1969" s="481"/>
      <c r="F1969" s="339"/>
      <c r="G1969" s="340" t="str">
        <f>IF(ISNUMBER(E1969),E1969/'Bulk DivVar Analysis'!$C$114,"")</f>
        <v/>
      </c>
      <c r="H1969" s="338" t="str">
        <f>IF(ISNUMBER(E1969), IF(G1969&gt;'Bulk DivVar Analysis'!$D$116,"Pass","Fail"),"")</f>
        <v/>
      </c>
      <c r="I1969" s="338" t="str">
        <f t="shared" si="32"/>
        <v/>
      </c>
      <c r="J1969" s="339"/>
      <c r="K1969" s="339"/>
      <c r="L1969" s="339"/>
      <c r="M1969" s="339"/>
      <c r="N1969" s="339"/>
      <c r="O1969" s="339"/>
      <c r="P1969" s="339"/>
      <c r="Q1969" s="339"/>
    </row>
    <row r="1970" spans="1:17" ht="13.5" customHeight="1">
      <c r="A1970" s="481"/>
      <c r="B1970" s="481"/>
      <c r="C1970" s="481"/>
      <c r="D1970" s="481"/>
      <c r="E1970" s="481"/>
      <c r="F1970" s="339"/>
      <c r="G1970" s="340" t="str">
        <f>IF(ISNUMBER(E1970),E1970/'Bulk DivVar Analysis'!$C$114,"")</f>
        <v/>
      </c>
      <c r="H1970" s="338" t="str">
        <f>IF(ISNUMBER(E1970), IF(G1970&gt;'Bulk DivVar Analysis'!$D$116,"Pass","Fail"),"")</f>
        <v/>
      </c>
      <c r="I1970" s="338" t="str">
        <f t="shared" si="32"/>
        <v/>
      </c>
      <c r="J1970" s="339"/>
      <c r="K1970" s="339"/>
      <c r="L1970" s="339"/>
      <c r="M1970" s="339"/>
      <c r="N1970" s="339"/>
      <c r="O1970" s="339"/>
      <c r="P1970" s="339"/>
      <c r="Q1970" s="339"/>
    </row>
    <row r="1971" spans="1:17" ht="13.5" customHeight="1">
      <c r="A1971" s="481"/>
      <c r="B1971" s="481"/>
      <c r="C1971" s="481"/>
      <c r="D1971" s="481"/>
      <c r="E1971" s="481"/>
      <c r="F1971" s="339"/>
      <c r="G1971" s="340" t="str">
        <f>IF(ISNUMBER(E1971),E1971/'Bulk DivVar Analysis'!$C$114,"")</f>
        <v/>
      </c>
      <c r="H1971" s="338" t="str">
        <f>IF(ISNUMBER(E1971), IF(G1971&gt;'Bulk DivVar Analysis'!$D$116,"Pass","Fail"),"")</f>
        <v/>
      </c>
      <c r="I1971" s="338" t="str">
        <f t="shared" si="32"/>
        <v/>
      </c>
      <c r="J1971" s="339"/>
      <c r="K1971" s="339"/>
      <c r="L1971" s="339"/>
      <c r="M1971" s="339"/>
      <c r="N1971" s="339"/>
      <c r="O1971" s="339"/>
      <c r="P1971" s="339"/>
      <c r="Q1971" s="339"/>
    </row>
    <row r="1972" spans="1:17" ht="13.5" customHeight="1">
      <c r="A1972" s="481"/>
      <c r="B1972" s="481"/>
      <c r="C1972" s="481"/>
      <c r="D1972" s="481"/>
      <c r="E1972" s="481"/>
      <c r="F1972" s="339"/>
      <c r="G1972" s="340" t="str">
        <f>IF(ISNUMBER(E1972),E1972/'Bulk DivVar Analysis'!$C$114,"")</f>
        <v/>
      </c>
      <c r="H1972" s="338" t="str">
        <f>IF(ISNUMBER(E1972), IF(G1972&gt;'Bulk DivVar Analysis'!$D$116,"Pass","Fail"),"")</f>
        <v/>
      </c>
      <c r="I1972" s="338" t="str">
        <f t="shared" si="32"/>
        <v/>
      </c>
      <c r="J1972" s="339"/>
      <c r="K1972" s="339"/>
      <c r="L1972" s="339"/>
      <c r="M1972" s="339"/>
      <c r="N1972" s="339"/>
      <c r="O1972" s="339"/>
      <c r="P1972" s="339"/>
      <c r="Q1972" s="339"/>
    </row>
    <row r="1973" spans="1:17" ht="13.5" customHeight="1">
      <c r="A1973" s="481"/>
      <c r="B1973" s="481"/>
      <c r="C1973" s="481"/>
      <c r="D1973" s="481"/>
      <c r="E1973" s="481"/>
      <c r="F1973" s="339"/>
      <c r="G1973" s="340" t="str">
        <f>IF(ISNUMBER(E1973),E1973/'Bulk DivVar Analysis'!$C$114,"")</f>
        <v/>
      </c>
      <c r="H1973" s="338" t="str">
        <f>IF(ISNUMBER(E1973), IF(G1973&gt;'Bulk DivVar Analysis'!$D$116,"Pass","Fail"),"")</f>
        <v/>
      </c>
      <c r="I1973" s="338" t="str">
        <f t="shared" si="32"/>
        <v/>
      </c>
      <c r="J1973" s="339"/>
      <c r="K1973" s="339"/>
      <c r="L1973" s="339"/>
      <c r="M1973" s="339"/>
      <c r="N1973" s="339"/>
      <c r="O1973" s="339"/>
      <c r="P1973" s="339"/>
      <c r="Q1973" s="339"/>
    </row>
    <row r="1974" spans="1:17" ht="13.5" customHeight="1">
      <c r="A1974" s="481"/>
      <c r="B1974" s="481"/>
      <c r="C1974" s="481"/>
      <c r="D1974" s="481"/>
      <c r="E1974" s="481"/>
      <c r="F1974" s="339"/>
      <c r="G1974" s="340" t="str">
        <f>IF(ISNUMBER(E1974),E1974/'Bulk DivVar Analysis'!$C$114,"")</f>
        <v/>
      </c>
      <c r="H1974" s="338" t="str">
        <f>IF(ISNUMBER(E1974), IF(G1974&gt;'Bulk DivVar Analysis'!$D$116,"Pass","Fail"),"")</f>
        <v/>
      </c>
      <c r="I1974" s="338" t="str">
        <f t="shared" si="32"/>
        <v/>
      </c>
      <c r="J1974" s="339"/>
      <c r="K1974" s="339"/>
      <c r="L1974" s="339"/>
      <c r="M1974" s="339"/>
      <c r="N1974" s="339"/>
      <c r="O1974" s="339"/>
      <c r="P1974" s="339"/>
      <c r="Q1974" s="339"/>
    </row>
    <row r="1975" spans="1:17" ht="13.5" customHeight="1">
      <c r="A1975" s="481"/>
      <c r="B1975" s="481"/>
      <c r="C1975" s="481"/>
      <c r="D1975" s="481"/>
      <c r="E1975" s="481"/>
      <c r="F1975" s="339"/>
      <c r="G1975" s="340" t="str">
        <f>IF(ISNUMBER(E1975),E1975/'Bulk DivVar Analysis'!$C$114,"")</f>
        <v/>
      </c>
      <c r="H1975" s="338" t="str">
        <f>IF(ISNUMBER(E1975), IF(G1975&gt;'Bulk DivVar Analysis'!$D$116,"Pass","Fail"),"")</f>
        <v/>
      </c>
      <c r="I1975" s="338" t="str">
        <f t="shared" si="32"/>
        <v/>
      </c>
      <c r="J1975" s="339"/>
      <c r="K1975" s="339"/>
      <c r="L1975" s="339"/>
      <c r="M1975" s="339"/>
      <c r="N1975" s="339"/>
      <c r="O1975" s="339"/>
      <c r="P1975" s="339"/>
      <c r="Q1975" s="339"/>
    </row>
    <row r="1976" spans="1:17" ht="13.5" customHeight="1">
      <c r="A1976" s="481"/>
      <c r="B1976" s="481"/>
      <c r="C1976" s="481"/>
      <c r="D1976" s="481"/>
      <c r="E1976" s="481"/>
      <c r="F1976" s="339"/>
      <c r="G1976" s="340" t="str">
        <f>IF(ISNUMBER(E1976),E1976/'Bulk DivVar Analysis'!$C$114,"")</f>
        <v/>
      </c>
      <c r="H1976" s="338" t="str">
        <f>IF(ISNUMBER(E1976), IF(G1976&gt;'Bulk DivVar Analysis'!$D$116,"Pass","Fail"),"")</f>
        <v/>
      </c>
      <c r="I1976" s="338" t="str">
        <f t="shared" si="32"/>
        <v/>
      </c>
      <c r="J1976" s="339"/>
      <c r="K1976" s="339"/>
      <c r="L1976" s="339"/>
      <c r="M1976" s="339"/>
      <c r="N1976" s="339"/>
      <c r="O1976" s="339"/>
      <c r="P1976" s="339"/>
      <c r="Q1976" s="339"/>
    </row>
    <row r="1977" spans="1:17" ht="13.5" customHeight="1">
      <c r="A1977" s="481"/>
      <c r="B1977" s="481"/>
      <c r="C1977" s="481"/>
      <c r="D1977" s="481"/>
      <c r="E1977" s="481"/>
      <c r="F1977" s="339"/>
      <c r="G1977" s="340" t="str">
        <f>IF(ISNUMBER(E1977),E1977/'Bulk DivVar Analysis'!$C$114,"")</f>
        <v/>
      </c>
      <c r="H1977" s="338" t="str">
        <f>IF(ISNUMBER(E1977), IF(G1977&gt;'Bulk DivVar Analysis'!$D$116,"Pass","Fail"),"")</f>
        <v/>
      </c>
      <c r="I1977" s="338" t="str">
        <f t="shared" si="32"/>
        <v/>
      </c>
      <c r="J1977" s="339"/>
      <c r="K1977" s="339"/>
      <c r="L1977" s="339"/>
      <c r="M1977" s="339"/>
      <c r="N1977" s="339"/>
      <c r="O1977" s="339"/>
      <c r="P1977" s="339"/>
      <c r="Q1977" s="339"/>
    </row>
    <row r="1978" spans="1:17" ht="13.5" customHeight="1">
      <c r="A1978" s="481"/>
      <c r="B1978" s="481"/>
      <c r="C1978" s="481"/>
      <c r="D1978" s="481"/>
      <c r="E1978" s="481"/>
      <c r="F1978" s="339"/>
      <c r="G1978" s="340" t="str">
        <f>IF(ISNUMBER(E1978),E1978/'Bulk DivVar Analysis'!$C$114,"")</f>
        <v/>
      </c>
      <c r="H1978" s="338" t="str">
        <f>IF(ISNUMBER(E1978), IF(G1978&gt;'Bulk DivVar Analysis'!$D$116,"Pass","Fail"),"")</f>
        <v/>
      </c>
      <c r="I1978" s="338" t="str">
        <f t="shared" si="32"/>
        <v/>
      </c>
      <c r="J1978" s="339"/>
      <c r="K1978" s="339"/>
      <c r="L1978" s="339"/>
      <c r="M1978" s="339"/>
      <c r="N1978" s="339"/>
      <c r="O1978" s="339"/>
      <c r="P1978" s="339"/>
      <c r="Q1978" s="339"/>
    </row>
    <row r="1979" spans="1:17" ht="13.5" customHeight="1">
      <c r="A1979" s="481"/>
      <c r="B1979" s="481"/>
      <c r="C1979" s="481"/>
      <c r="D1979" s="481"/>
      <c r="E1979" s="481"/>
      <c r="F1979" s="339"/>
      <c r="G1979" s="340" t="str">
        <f>IF(ISNUMBER(E1979),E1979/'Bulk DivVar Analysis'!$C$114,"")</f>
        <v/>
      </c>
      <c r="H1979" s="338" t="str">
        <f>IF(ISNUMBER(E1979), IF(G1979&gt;'Bulk DivVar Analysis'!$D$116,"Pass","Fail"),"")</f>
        <v/>
      </c>
      <c r="I1979" s="338" t="str">
        <f t="shared" si="32"/>
        <v/>
      </c>
      <c r="J1979" s="339"/>
      <c r="K1979" s="339"/>
      <c r="L1979" s="339"/>
      <c r="M1979" s="339"/>
      <c r="N1979" s="339"/>
      <c r="O1979" s="339"/>
      <c r="P1979" s="339"/>
      <c r="Q1979" s="339"/>
    </row>
    <row r="1980" spans="1:17" ht="13.5" customHeight="1">
      <c r="A1980" s="481"/>
      <c r="B1980" s="481"/>
      <c r="C1980" s="481"/>
      <c r="D1980" s="481"/>
      <c r="E1980" s="481"/>
      <c r="F1980" s="339"/>
      <c r="G1980" s="340" t="str">
        <f>IF(ISNUMBER(E1980),E1980/'Bulk DivVar Analysis'!$C$114,"")</f>
        <v/>
      </c>
      <c r="H1980" s="338" t="str">
        <f>IF(ISNUMBER(E1980), IF(G1980&gt;'Bulk DivVar Analysis'!$D$116,"Pass","Fail"),"")</f>
        <v/>
      </c>
      <c r="I1980" s="338" t="str">
        <f t="shared" si="32"/>
        <v/>
      </c>
      <c r="J1980" s="339"/>
      <c r="K1980" s="339"/>
      <c r="L1980" s="339"/>
      <c r="M1980" s="339"/>
      <c r="N1980" s="339"/>
      <c r="O1980" s="339"/>
      <c r="P1980" s="339"/>
      <c r="Q1980" s="339"/>
    </row>
    <row r="1981" spans="1:17" ht="13.5" customHeight="1">
      <c r="A1981" s="481"/>
      <c r="B1981" s="481"/>
      <c r="C1981" s="481"/>
      <c r="D1981" s="481"/>
      <c r="E1981" s="481"/>
      <c r="F1981" s="339"/>
      <c r="G1981" s="340" t="str">
        <f>IF(ISNUMBER(E1981),E1981/'Bulk DivVar Analysis'!$C$114,"")</f>
        <v/>
      </c>
      <c r="H1981" s="338" t="str">
        <f>IF(ISNUMBER(E1981), IF(G1981&gt;'Bulk DivVar Analysis'!$D$116,"Pass","Fail"),"")</f>
        <v/>
      </c>
      <c r="I1981" s="338" t="str">
        <f t="shared" si="32"/>
        <v/>
      </c>
      <c r="J1981" s="339"/>
      <c r="K1981" s="339"/>
      <c r="L1981" s="339"/>
      <c r="M1981" s="339"/>
      <c r="N1981" s="339"/>
      <c r="O1981" s="339"/>
      <c r="P1981" s="339"/>
      <c r="Q1981" s="339"/>
    </row>
    <row r="1982" spans="1:17" ht="13.5" customHeight="1">
      <c r="A1982" s="481"/>
      <c r="B1982" s="481"/>
      <c r="C1982" s="481"/>
      <c r="D1982" s="481"/>
      <c r="E1982" s="481"/>
      <c r="F1982" s="339"/>
      <c r="G1982" s="340" t="str">
        <f>IF(ISNUMBER(E1982),E1982/'Bulk DivVar Analysis'!$C$114,"")</f>
        <v/>
      </c>
      <c r="H1982" s="338" t="str">
        <f>IF(ISNUMBER(E1982), IF(G1982&gt;'Bulk DivVar Analysis'!$D$116,"Pass","Fail"),"")</f>
        <v/>
      </c>
      <c r="I1982" s="338" t="str">
        <f t="shared" si="32"/>
        <v/>
      </c>
      <c r="J1982" s="339"/>
      <c r="K1982" s="339"/>
      <c r="L1982" s="339"/>
      <c r="M1982" s="339"/>
      <c r="N1982" s="339"/>
      <c r="O1982" s="339"/>
      <c r="P1982" s="339"/>
      <c r="Q1982" s="339"/>
    </row>
    <row r="1983" spans="1:17" ht="13.5" customHeight="1">
      <c r="A1983" s="481"/>
      <c r="B1983" s="481"/>
      <c r="C1983" s="481"/>
      <c r="D1983" s="481"/>
      <c r="E1983" s="481"/>
      <c r="F1983" s="339"/>
      <c r="G1983" s="340" t="str">
        <f>IF(ISNUMBER(E1983),E1983/'Bulk DivVar Analysis'!$C$114,"")</f>
        <v/>
      </c>
      <c r="H1983" s="338" t="str">
        <f>IF(ISNUMBER(E1983), IF(G1983&gt;'Bulk DivVar Analysis'!$D$116,"Pass","Fail"),"")</f>
        <v/>
      </c>
      <c r="I1983" s="338" t="str">
        <f t="shared" si="32"/>
        <v/>
      </c>
      <c r="J1983" s="339"/>
      <c r="K1983" s="339"/>
      <c r="L1983" s="339"/>
      <c r="M1983" s="339"/>
      <c r="N1983" s="339"/>
      <c r="O1983" s="339"/>
      <c r="P1983" s="339"/>
      <c r="Q1983" s="339"/>
    </row>
    <row r="1984" spans="1:17" ht="13.5" customHeight="1">
      <c r="A1984" s="481"/>
      <c r="B1984" s="481"/>
      <c r="C1984" s="481"/>
      <c r="D1984" s="481"/>
      <c r="E1984" s="481"/>
      <c r="F1984" s="339"/>
      <c r="G1984" s="340" t="str">
        <f>IF(ISNUMBER(E1984),E1984/'Bulk DivVar Analysis'!$C$114,"")</f>
        <v/>
      </c>
      <c r="H1984" s="338" t="str">
        <f>IF(ISNUMBER(E1984), IF(G1984&gt;'Bulk DivVar Analysis'!$D$116,"Pass","Fail"),"")</f>
        <v/>
      </c>
      <c r="I1984" s="338" t="str">
        <f t="shared" si="32"/>
        <v/>
      </c>
      <c r="J1984" s="339"/>
      <c r="K1984" s="339"/>
      <c r="L1984" s="339"/>
      <c r="M1984" s="339"/>
      <c r="N1984" s="339"/>
      <c r="O1984" s="339"/>
      <c r="P1984" s="339"/>
      <c r="Q1984" s="339"/>
    </row>
    <row r="1985" spans="1:17" ht="13.5" customHeight="1">
      <c r="A1985" s="481"/>
      <c r="B1985" s="481"/>
      <c r="C1985" s="481"/>
      <c r="D1985" s="481"/>
      <c r="E1985" s="481"/>
      <c r="F1985" s="339"/>
      <c r="G1985" s="340" t="str">
        <f>IF(ISNUMBER(E1985),E1985/'Bulk DivVar Analysis'!$C$114,"")</f>
        <v/>
      </c>
      <c r="H1985" s="338" t="str">
        <f>IF(ISNUMBER(E1985), IF(G1985&gt;'Bulk DivVar Analysis'!$D$116,"Pass","Fail"),"")</f>
        <v/>
      </c>
      <c r="I1985" s="338" t="str">
        <f t="shared" si="32"/>
        <v/>
      </c>
      <c r="J1985" s="339"/>
      <c r="K1985" s="339"/>
      <c r="L1985" s="339"/>
      <c r="M1985" s="339"/>
      <c r="N1985" s="339"/>
      <c r="O1985" s="339"/>
      <c r="P1985" s="339"/>
      <c r="Q1985" s="339"/>
    </row>
    <row r="1986" spans="1:17" ht="13.5" customHeight="1">
      <c r="A1986" s="481"/>
      <c r="B1986" s="481"/>
      <c r="C1986" s="481"/>
      <c r="D1986" s="481"/>
      <c r="E1986" s="481"/>
      <c r="F1986" s="339"/>
      <c r="G1986" s="340" t="str">
        <f>IF(ISNUMBER(E1986),E1986/'Bulk DivVar Analysis'!$C$114,"")</f>
        <v/>
      </c>
      <c r="H1986" s="338" t="str">
        <f>IF(ISNUMBER(E1986), IF(G1986&gt;'Bulk DivVar Analysis'!$D$116,"Pass","Fail"),"")</f>
        <v/>
      </c>
      <c r="I1986" s="338" t="str">
        <f t="shared" si="32"/>
        <v/>
      </c>
      <c r="J1986" s="339"/>
      <c r="K1986" s="339"/>
      <c r="L1986" s="339"/>
      <c r="M1986" s="339"/>
      <c r="N1986" s="339"/>
      <c r="O1986" s="339"/>
      <c r="P1986" s="339"/>
      <c r="Q1986" s="339"/>
    </row>
    <row r="1987" spans="1:17" ht="13.5" customHeight="1">
      <c r="A1987" s="481"/>
      <c r="B1987" s="481"/>
      <c r="C1987" s="481"/>
      <c r="D1987" s="481"/>
      <c r="E1987" s="481"/>
      <c r="F1987" s="339"/>
      <c r="G1987" s="340" t="str">
        <f>IF(ISNUMBER(E1987),E1987/'Bulk DivVar Analysis'!$C$114,"")</f>
        <v/>
      </c>
      <c r="H1987" s="338" t="str">
        <f>IF(ISNUMBER(E1987), IF(G1987&gt;'Bulk DivVar Analysis'!$D$116,"Pass","Fail"),"")</f>
        <v/>
      </c>
      <c r="I1987" s="338" t="str">
        <f t="shared" ref="I1987:I2050" si="33">_xlfn.TEXTJOIN("_",TRUE,B1987,C1987)</f>
        <v/>
      </c>
      <c r="J1987" s="339"/>
      <c r="K1987" s="339"/>
      <c r="L1987" s="339"/>
      <c r="M1987" s="339"/>
      <c r="N1987" s="339"/>
      <c r="O1987" s="339"/>
      <c r="P1987" s="339"/>
      <c r="Q1987" s="339"/>
    </row>
    <row r="1988" spans="1:17" ht="13.5" customHeight="1">
      <c r="A1988" s="481"/>
      <c r="B1988" s="481"/>
      <c r="C1988" s="481"/>
      <c r="D1988" s="481"/>
      <c r="E1988" s="481"/>
      <c r="F1988" s="339"/>
      <c r="G1988" s="340" t="str">
        <f>IF(ISNUMBER(E1988),E1988/'Bulk DivVar Analysis'!$C$114,"")</f>
        <v/>
      </c>
      <c r="H1988" s="338" t="str">
        <f>IF(ISNUMBER(E1988), IF(G1988&gt;'Bulk DivVar Analysis'!$D$116,"Pass","Fail"),"")</f>
        <v/>
      </c>
      <c r="I1988" s="338" t="str">
        <f t="shared" si="33"/>
        <v/>
      </c>
      <c r="J1988" s="339"/>
      <c r="K1988" s="339"/>
      <c r="L1988" s="339"/>
      <c r="M1988" s="339"/>
      <c r="N1988" s="339"/>
      <c r="O1988" s="339"/>
      <c r="P1988" s="339"/>
      <c r="Q1988" s="339"/>
    </row>
    <row r="1989" spans="1:17" ht="13.5" customHeight="1">
      <c r="A1989" s="481"/>
      <c r="B1989" s="481"/>
      <c r="C1989" s="481"/>
      <c r="D1989" s="481"/>
      <c r="E1989" s="481"/>
      <c r="F1989" s="339"/>
      <c r="G1989" s="340" t="str">
        <f>IF(ISNUMBER(E1989),E1989/'Bulk DivVar Analysis'!$C$114,"")</f>
        <v/>
      </c>
      <c r="H1989" s="338" t="str">
        <f>IF(ISNUMBER(E1989), IF(G1989&gt;'Bulk DivVar Analysis'!$D$116,"Pass","Fail"),"")</f>
        <v/>
      </c>
      <c r="I1989" s="338" t="str">
        <f t="shared" si="33"/>
        <v/>
      </c>
      <c r="J1989" s="339"/>
      <c r="K1989" s="339"/>
      <c r="L1989" s="339"/>
      <c r="M1989" s="339"/>
      <c r="N1989" s="339"/>
      <c r="O1989" s="339"/>
      <c r="P1989" s="339"/>
      <c r="Q1989" s="339"/>
    </row>
    <row r="1990" spans="1:17" ht="13.5" customHeight="1">
      <c r="A1990" s="481"/>
      <c r="B1990" s="481"/>
      <c r="C1990" s="481"/>
      <c r="D1990" s="481"/>
      <c r="E1990" s="481"/>
      <c r="F1990" s="339"/>
      <c r="G1990" s="340" t="str">
        <f>IF(ISNUMBER(E1990),E1990/'Bulk DivVar Analysis'!$C$114,"")</f>
        <v/>
      </c>
      <c r="H1990" s="338" t="str">
        <f>IF(ISNUMBER(E1990), IF(G1990&gt;'Bulk DivVar Analysis'!$D$116,"Pass","Fail"),"")</f>
        <v/>
      </c>
      <c r="I1990" s="338" t="str">
        <f t="shared" si="33"/>
        <v/>
      </c>
      <c r="J1990" s="339"/>
      <c r="K1990" s="339"/>
      <c r="L1990" s="339"/>
      <c r="M1990" s="339"/>
      <c r="N1990" s="339"/>
      <c r="O1990" s="339"/>
      <c r="P1990" s="339"/>
      <c r="Q1990" s="339"/>
    </row>
    <row r="1991" spans="1:17" ht="13.5" customHeight="1">
      <c r="A1991" s="481"/>
      <c r="B1991" s="481"/>
      <c r="C1991" s="481"/>
      <c r="D1991" s="481"/>
      <c r="E1991" s="481"/>
      <c r="F1991" s="339"/>
      <c r="G1991" s="340" t="str">
        <f>IF(ISNUMBER(E1991),E1991/'Bulk DivVar Analysis'!$C$114,"")</f>
        <v/>
      </c>
      <c r="H1991" s="338" t="str">
        <f>IF(ISNUMBER(E1991), IF(G1991&gt;'Bulk DivVar Analysis'!$D$116,"Pass","Fail"),"")</f>
        <v/>
      </c>
      <c r="I1991" s="338" t="str">
        <f t="shared" si="33"/>
        <v/>
      </c>
      <c r="J1991" s="339"/>
      <c r="K1991" s="339"/>
      <c r="L1991" s="339"/>
      <c r="M1991" s="339"/>
      <c r="N1991" s="339"/>
      <c r="O1991" s="339"/>
      <c r="P1991" s="339"/>
      <c r="Q1991" s="339"/>
    </row>
    <row r="1992" spans="1:17" ht="13.5" customHeight="1">
      <c r="A1992" s="481"/>
      <c r="B1992" s="481"/>
      <c r="C1992" s="481"/>
      <c r="D1992" s="481"/>
      <c r="E1992" s="481"/>
      <c r="F1992" s="339"/>
      <c r="G1992" s="340" t="str">
        <f>IF(ISNUMBER(E1992),E1992/'Bulk DivVar Analysis'!$C$114,"")</f>
        <v/>
      </c>
      <c r="H1992" s="338" t="str">
        <f>IF(ISNUMBER(E1992), IF(G1992&gt;'Bulk DivVar Analysis'!$D$116,"Pass","Fail"),"")</f>
        <v/>
      </c>
      <c r="I1992" s="338" t="str">
        <f t="shared" si="33"/>
        <v/>
      </c>
      <c r="J1992" s="339"/>
      <c r="K1992" s="339"/>
      <c r="L1992" s="339"/>
      <c r="M1992" s="339"/>
      <c r="N1992" s="339"/>
      <c r="O1992" s="339"/>
      <c r="P1992" s="339"/>
      <c r="Q1992" s="339"/>
    </row>
    <row r="1993" spans="1:17" ht="13.5" customHeight="1">
      <c r="A1993" s="481"/>
      <c r="B1993" s="481"/>
      <c r="C1993" s="481"/>
      <c r="D1993" s="481"/>
      <c r="E1993" s="481"/>
      <c r="F1993" s="339"/>
      <c r="G1993" s="340" t="str">
        <f>IF(ISNUMBER(E1993),E1993/'Bulk DivVar Analysis'!$C$114,"")</f>
        <v/>
      </c>
      <c r="H1993" s="338" t="str">
        <f>IF(ISNUMBER(E1993), IF(G1993&gt;'Bulk DivVar Analysis'!$D$116,"Pass","Fail"),"")</f>
        <v/>
      </c>
      <c r="I1993" s="338" t="str">
        <f t="shared" si="33"/>
        <v/>
      </c>
      <c r="J1993" s="339"/>
      <c r="K1993" s="339"/>
      <c r="L1993" s="339"/>
      <c r="M1993" s="339"/>
      <c r="N1993" s="339"/>
      <c r="O1993" s="339"/>
      <c r="P1993" s="339"/>
      <c r="Q1993" s="339"/>
    </row>
    <row r="1994" spans="1:17" ht="13.5" customHeight="1">
      <c r="A1994" s="481"/>
      <c r="B1994" s="481"/>
      <c r="C1994" s="481"/>
      <c r="D1994" s="481"/>
      <c r="E1994" s="481"/>
      <c r="F1994" s="339"/>
      <c r="G1994" s="340" t="str">
        <f>IF(ISNUMBER(E1994),E1994/'Bulk DivVar Analysis'!$C$114,"")</f>
        <v/>
      </c>
      <c r="H1994" s="338" t="str">
        <f>IF(ISNUMBER(E1994), IF(G1994&gt;'Bulk DivVar Analysis'!$D$116,"Pass","Fail"),"")</f>
        <v/>
      </c>
      <c r="I1994" s="338" t="str">
        <f t="shared" si="33"/>
        <v/>
      </c>
      <c r="J1994" s="339"/>
      <c r="K1994" s="339"/>
      <c r="L1994" s="339"/>
      <c r="M1994" s="339"/>
      <c r="N1994" s="339"/>
      <c r="O1994" s="339"/>
      <c r="P1994" s="339"/>
      <c r="Q1994" s="339"/>
    </row>
    <row r="1995" spans="1:17" ht="13.5" customHeight="1">
      <c r="A1995" s="481"/>
      <c r="B1995" s="481"/>
      <c r="C1995" s="481"/>
      <c r="D1995" s="481"/>
      <c r="E1995" s="481"/>
      <c r="F1995" s="339"/>
      <c r="G1995" s="340" t="str">
        <f>IF(ISNUMBER(E1995),E1995/'Bulk DivVar Analysis'!$C$114,"")</f>
        <v/>
      </c>
      <c r="H1995" s="338" t="str">
        <f>IF(ISNUMBER(E1995), IF(G1995&gt;'Bulk DivVar Analysis'!$D$116,"Pass","Fail"),"")</f>
        <v/>
      </c>
      <c r="I1995" s="338" t="str">
        <f t="shared" si="33"/>
        <v/>
      </c>
      <c r="J1995" s="339"/>
      <c r="K1995" s="339"/>
      <c r="L1995" s="339"/>
      <c r="M1995" s="339"/>
      <c r="N1995" s="339"/>
      <c r="O1995" s="339"/>
      <c r="P1995" s="339"/>
      <c r="Q1995" s="339"/>
    </row>
    <row r="1996" spans="1:17" ht="13.5" customHeight="1">
      <c r="A1996" s="481"/>
      <c r="B1996" s="481"/>
      <c r="C1996" s="481"/>
      <c r="D1996" s="481"/>
      <c r="E1996" s="481"/>
      <c r="F1996" s="339"/>
      <c r="G1996" s="340" t="str">
        <f>IF(ISNUMBER(E1996),E1996/'Bulk DivVar Analysis'!$C$114,"")</f>
        <v/>
      </c>
      <c r="H1996" s="338" t="str">
        <f>IF(ISNUMBER(E1996), IF(G1996&gt;'Bulk DivVar Analysis'!$D$116,"Pass","Fail"),"")</f>
        <v/>
      </c>
      <c r="I1996" s="338" t="str">
        <f t="shared" si="33"/>
        <v/>
      </c>
      <c r="J1996" s="339"/>
      <c r="K1996" s="339"/>
      <c r="L1996" s="339"/>
      <c r="M1996" s="339"/>
      <c r="N1996" s="339"/>
      <c r="O1996" s="339"/>
      <c r="P1996" s="339"/>
      <c r="Q1996" s="339"/>
    </row>
    <row r="1997" spans="1:17" ht="13.5" customHeight="1">
      <c r="A1997" s="481"/>
      <c r="B1997" s="481"/>
      <c r="C1997" s="481"/>
      <c r="D1997" s="481"/>
      <c r="E1997" s="481"/>
      <c r="F1997" s="339"/>
      <c r="G1997" s="340" t="str">
        <f>IF(ISNUMBER(E1997),E1997/'Bulk DivVar Analysis'!$C$114,"")</f>
        <v/>
      </c>
      <c r="H1997" s="338" t="str">
        <f>IF(ISNUMBER(E1997), IF(G1997&gt;'Bulk DivVar Analysis'!$D$116,"Pass","Fail"),"")</f>
        <v/>
      </c>
      <c r="I1997" s="338" t="str">
        <f t="shared" si="33"/>
        <v/>
      </c>
      <c r="J1997" s="339"/>
      <c r="K1997" s="339"/>
      <c r="L1997" s="339"/>
      <c r="M1997" s="339"/>
      <c r="N1997" s="339"/>
      <c r="O1997" s="339"/>
      <c r="P1997" s="339"/>
      <c r="Q1997" s="339"/>
    </row>
    <row r="1998" spans="1:17" ht="13.5" customHeight="1">
      <c r="A1998" s="481"/>
      <c r="B1998" s="481"/>
      <c r="C1998" s="481"/>
      <c r="D1998" s="481"/>
      <c r="E1998" s="481"/>
      <c r="F1998" s="339"/>
      <c r="G1998" s="340" t="str">
        <f>IF(ISNUMBER(E1998),E1998/'Bulk DivVar Analysis'!$C$114,"")</f>
        <v/>
      </c>
      <c r="H1998" s="338" t="str">
        <f>IF(ISNUMBER(E1998), IF(G1998&gt;'Bulk DivVar Analysis'!$D$116,"Pass","Fail"),"")</f>
        <v/>
      </c>
      <c r="I1998" s="338" t="str">
        <f t="shared" si="33"/>
        <v/>
      </c>
      <c r="J1998" s="339"/>
      <c r="K1998" s="339"/>
      <c r="L1998" s="339"/>
      <c r="M1998" s="339"/>
      <c r="N1998" s="339"/>
      <c r="O1998" s="339"/>
      <c r="P1998" s="339"/>
      <c r="Q1998" s="339"/>
    </row>
    <row r="1999" spans="1:17" ht="13.5" customHeight="1">
      <c r="A1999" s="481"/>
      <c r="B1999" s="481"/>
      <c r="C1999" s="481"/>
      <c r="D1999" s="481"/>
      <c r="E1999" s="481"/>
      <c r="F1999" s="339"/>
      <c r="G1999" s="340" t="str">
        <f>IF(ISNUMBER(E1999),E1999/'Bulk DivVar Analysis'!$C$114,"")</f>
        <v/>
      </c>
      <c r="H1999" s="338" t="str">
        <f>IF(ISNUMBER(E1999), IF(G1999&gt;'Bulk DivVar Analysis'!$D$116,"Pass","Fail"),"")</f>
        <v/>
      </c>
      <c r="I1999" s="338" t="str">
        <f t="shared" si="33"/>
        <v/>
      </c>
      <c r="J1999" s="339"/>
      <c r="K1999" s="339"/>
      <c r="L1999" s="339"/>
      <c r="M1999" s="339"/>
      <c r="N1999" s="339"/>
      <c r="O1999" s="339"/>
      <c r="P1999" s="339"/>
      <c r="Q1999" s="339"/>
    </row>
    <row r="2000" spans="1:17" ht="13.5" customHeight="1">
      <c r="A2000" s="481"/>
      <c r="B2000" s="481"/>
      <c r="C2000" s="481"/>
      <c r="D2000" s="481"/>
      <c r="E2000" s="481"/>
      <c r="F2000" s="339"/>
      <c r="G2000" s="340" t="str">
        <f>IF(ISNUMBER(E2000),E2000/'Bulk DivVar Analysis'!$C$114,"")</f>
        <v/>
      </c>
      <c r="H2000" s="338" t="str">
        <f>IF(ISNUMBER(E2000), IF(G2000&gt;'Bulk DivVar Analysis'!$D$116,"Pass","Fail"),"")</f>
        <v/>
      </c>
      <c r="I2000" s="338" t="str">
        <f t="shared" si="33"/>
        <v/>
      </c>
      <c r="J2000" s="339"/>
      <c r="K2000" s="339"/>
      <c r="L2000" s="339"/>
      <c r="M2000" s="339"/>
      <c r="N2000" s="339"/>
      <c r="O2000" s="339"/>
      <c r="P2000" s="339"/>
      <c r="Q2000" s="339"/>
    </row>
    <row r="2001" spans="1:17" ht="13.5" customHeight="1">
      <c r="A2001" s="481"/>
      <c r="B2001" s="481"/>
      <c r="C2001" s="481"/>
      <c r="D2001" s="481"/>
      <c r="E2001" s="481"/>
      <c r="F2001" s="339"/>
      <c r="G2001" s="340" t="str">
        <f>IF(ISNUMBER(E2001),E2001/'Bulk DivVar Analysis'!$C$114,"")</f>
        <v/>
      </c>
      <c r="H2001" s="338" t="str">
        <f>IF(ISNUMBER(E2001), IF(G2001&gt;'Bulk DivVar Analysis'!$D$116,"Pass","Fail"),"")</f>
        <v/>
      </c>
      <c r="I2001" s="338" t="str">
        <f t="shared" si="33"/>
        <v/>
      </c>
      <c r="J2001" s="339"/>
      <c r="K2001" s="339"/>
      <c r="L2001" s="339"/>
      <c r="M2001" s="339"/>
      <c r="N2001" s="339"/>
      <c r="O2001" s="339"/>
      <c r="P2001" s="339"/>
      <c r="Q2001" s="339"/>
    </row>
    <row r="2002" spans="1:17" ht="13.5" customHeight="1">
      <c r="A2002" s="481"/>
      <c r="B2002" s="481"/>
      <c r="C2002" s="481"/>
      <c r="D2002" s="481"/>
      <c r="E2002" s="481"/>
      <c r="F2002" s="339"/>
      <c r="G2002" s="340" t="str">
        <f>IF(ISNUMBER(E2002),E2002/'Bulk DivVar Analysis'!$C$114,"")</f>
        <v/>
      </c>
      <c r="H2002" s="338" t="str">
        <f>IF(ISNUMBER(E2002), IF(G2002&gt;'Bulk DivVar Analysis'!$D$116,"Pass","Fail"),"")</f>
        <v/>
      </c>
      <c r="I2002" s="338" t="str">
        <f t="shared" si="33"/>
        <v/>
      </c>
      <c r="J2002" s="339"/>
      <c r="K2002" s="339"/>
      <c r="L2002" s="339"/>
      <c r="M2002" s="339"/>
      <c r="N2002" s="339"/>
      <c r="O2002" s="339"/>
      <c r="P2002" s="339"/>
      <c r="Q2002" s="339"/>
    </row>
    <row r="2003" spans="1:17" ht="13.5" customHeight="1">
      <c r="A2003" s="481"/>
      <c r="B2003" s="481"/>
      <c r="C2003" s="481"/>
      <c r="D2003" s="481"/>
      <c r="E2003" s="481"/>
      <c r="F2003" s="339"/>
      <c r="G2003" s="340" t="str">
        <f>IF(ISNUMBER(E2003),E2003/'Bulk DivVar Analysis'!$C$114,"")</f>
        <v/>
      </c>
      <c r="H2003" s="338" t="str">
        <f>IF(ISNUMBER(E2003), IF(G2003&gt;'Bulk DivVar Analysis'!$D$116,"Pass","Fail"),"")</f>
        <v/>
      </c>
      <c r="I2003" s="338" t="str">
        <f t="shared" si="33"/>
        <v/>
      </c>
      <c r="J2003" s="339"/>
      <c r="K2003" s="339"/>
      <c r="L2003" s="339"/>
      <c r="M2003" s="339"/>
      <c r="N2003" s="339"/>
      <c r="O2003" s="339"/>
      <c r="P2003" s="339"/>
      <c r="Q2003" s="339"/>
    </row>
    <row r="2004" spans="1:17" ht="13.5" customHeight="1">
      <c r="A2004" s="481"/>
      <c r="B2004" s="481"/>
      <c r="C2004" s="481"/>
      <c r="D2004" s="481"/>
      <c r="E2004" s="481"/>
      <c r="F2004" s="339"/>
      <c r="G2004" s="340" t="str">
        <f>IF(ISNUMBER(E2004),E2004/'Bulk DivVar Analysis'!$C$114,"")</f>
        <v/>
      </c>
      <c r="H2004" s="338" t="str">
        <f>IF(ISNUMBER(E2004), IF(G2004&gt;'Bulk DivVar Analysis'!$D$116,"Pass","Fail"),"")</f>
        <v/>
      </c>
      <c r="I2004" s="338" t="str">
        <f t="shared" si="33"/>
        <v/>
      </c>
      <c r="J2004" s="339"/>
      <c r="K2004" s="339"/>
      <c r="L2004" s="339"/>
      <c r="M2004" s="339"/>
      <c r="N2004" s="339"/>
      <c r="O2004" s="339"/>
      <c r="P2004" s="339"/>
      <c r="Q2004" s="339"/>
    </row>
    <row r="2005" spans="1:17" ht="13.5" customHeight="1">
      <c r="A2005" s="481"/>
      <c r="B2005" s="481"/>
      <c r="C2005" s="481"/>
      <c r="D2005" s="481"/>
      <c r="E2005" s="481"/>
      <c r="F2005" s="339"/>
      <c r="G2005" s="340" t="str">
        <f>IF(ISNUMBER(E2005),E2005/'Bulk DivVar Analysis'!$C$114,"")</f>
        <v/>
      </c>
      <c r="H2005" s="338" t="str">
        <f>IF(ISNUMBER(E2005), IF(G2005&gt;'Bulk DivVar Analysis'!$D$116,"Pass","Fail"),"")</f>
        <v/>
      </c>
      <c r="I2005" s="338" t="str">
        <f t="shared" si="33"/>
        <v/>
      </c>
      <c r="J2005" s="339"/>
      <c r="K2005" s="339"/>
      <c r="L2005" s="339"/>
      <c r="M2005" s="339"/>
      <c r="N2005" s="339"/>
      <c r="O2005" s="339"/>
      <c r="P2005" s="339"/>
      <c r="Q2005" s="339"/>
    </row>
    <row r="2006" spans="1:17" ht="13.5" customHeight="1">
      <c r="A2006" s="481"/>
      <c r="B2006" s="481"/>
      <c r="C2006" s="481"/>
      <c r="D2006" s="481"/>
      <c r="E2006" s="481"/>
      <c r="F2006" s="339"/>
      <c r="G2006" s="340" t="str">
        <f>IF(ISNUMBER(E2006),E2006/'Bulk DivVar Analysis'!$C$114,"")</f>
        <v/>
      </c>
      <c r="H2006" s="338" t="str">
        <f>IF(ISNUMBER(E2006), IF(G2006&gt;'Bulk DivVar Analysis'!$D$116,"Pass","Fail"),"")</f>
        <v/>
      </c>
      <c r="I2006" s="338" t="str">
        <f t="shared" si="33"/>
        <v/>
      </c>
      <c r="J2006" s="339"/>
      <c r="K2006" s="339"/>
      <c r="L2006" s="339"/>
      <c r="M2006" s="339"/>
      <c r="N2006" s="339"/>
      <c r="O2006" s="339"/>
      <c r="P2006" s="339"/>
      <c r="Q2006" s="339"/>
    </row>
    <row r="2007" spans="1:17" ht="13.5" customHeight="1">
      <c r="A2007" s="481"/>
      <c r="B2007" s="481"/>
      <c r="C2007" s="481"/>
      <c r="D2007" s="481"/>
      <c r="E2007" s="481"/>
      <c r="F2007" s="339"/>
      <c r="G2007" s="340" t="str">
        <f>IF(ISNUMBER(E2007),E2007/'Bulk DivVar Analysis'!$C$114,"")</f>
        <v/>
      </c>
      <c r="H2007" s="338" t="str">
        <f>IF(ISNUMBER(E2007), IF(G2007&gt;'Bulk DivVar Analysis'!$D$116,"Pass","Fail"),"")</f>
        <v/>
      </c>
      <c r="I2007" s="338" t="str">
        <f t="shared" si="33"/>
        <v/>
      </c>
      <c r="J2007" s="339"/>
      <c r="K2007" s="339"/>
      <c r="L2007" s="339"/>
      <c r="M2007" s="339"/>
      <c r="N2007" s="339"/>
      <c r="O2007" s="339"/>
      <c r="P2007" s="339"/>
      <c r="Q2007" s="339"/>
    </row>
    <row r="2008" spans="1:17" ht="13.5" customHeight="1">
      <c r="A2008" s="481"/>
      <c r="B2008" s="481"/>
      <c r="C2008" s="481"/>
      <c r="D2008" s="481"/>
      <c r="E2008" s="481"/>
      <c r="F2008" s="339"/>
      <c r="G2008" s="340" t="str">
        <f>IF(ISNUMBER(E2008),E2008/'Bulk DivVar Analysis'!$C$114,"")</f>
        <v/>
      </c>
      <c r="H2008" s="338" t="str">
        <f>IF(ISNUMBER(E2008), IF(G2008&gt;'Bulk DivVar Analysis'!$D$116,"Pass","Fail"),"")</f>
        <v/>
      </c>
      <c r="I2008" s="338" t="str">
        <f t="shared" si="33"/>
        <v/>
      </c>
      <c r="J2008" s="339"/>
      <c r="K2008" s="339"/>
      <c r="L2008" s="339"/>
      <c r="M2008" s="339"/>
      <c r="N2008" s="339"/>
      <c r="O2008" s="339"/>
      <c r="P2008" s="339"/>
      <c r="Q2008" s="339"/>
    </row>
    <row r="2009" spans="1:17" ht="13.5" customHeight="1">
      <c r="A2009" s="481"/>
      <c r="B2009" s="481"/>
      <c r="C2009" s="481"/>
      <c r="D2009" s="481"/>
      <c r="E2009" s="481"/>
      <c r="F2009" s="339"/>
      <c r="G2009" s="340" t="str">
        <f>IF(ISNUMBER(E2009),E2009/'Bulk DivVar Analysis'!$C$114,"")</f>
        <v/>
      </c>
      <c r="H2009" s="338" t="str">
        <f>IF(ISNUMBER(E2009), IF(G2009&gt;'Bulk DivVar Analysis'!$D$116,"Pass","Fail"),"")</f>
        <v/>
      </c>
      <c r="I2009" s="338" t="str">
        <f t="shared" si="33"/>
        <v/>
      </c>
      <c r="J2009" s="339"/>
      <c r="K2009" s="339"/>
      <c r="L2009" s="339"/>
      <c r="M2009" s="339"/>
      <c r="N2009" s="339"/>
      <c r="O2009" s="339"/>
      <c r="P2009" s="339"/>
      <c r="Q2009" s="339"/>
    </row>
    <row r="2010" spans="1:17" ht="13.5" customHeight="1">
      <c r="A2010" s="481"/>
      <c r="B2010" s="481"/>
      <c r="C2010" s="481"/>
      <c r="D2010" s="481"/>
      <c r="E2010" s="481"/>
      <c r="F2010" s="339"/>
      <c r="G2010" s="340" t="str">
        <f>IF(ISNUMBER(E2010),E2010/'Bulk DivVar Analysis'!$C$114,"")</f>
        <v/>
      </c>
      <c r="H2010" s="338" t="str">
        <f>IF(ISNUMBER(E2010), IF(G2010&gt;'Bulk DivVar Analysis'!$D$116,"Pass","Fail"),"")</f>
        <v/>
      </c>
      <c r="I2010" s="338" t="str">
        <f t="shared" si="33"/>
        <v/>
      </c>
      <c r="J2010" s="339"/>
      <c r="K2010" s="339"/>
      <c r="L2010" s="339"/>
      <c r="M2010" s="339"/>
      <c r="N2010" s="339"/>
      <c r="O2010" s="339"/>
      <c r="P2010" s="339"/>
      <c r="Q2010" s="339"/>
    </row>
    <row r="2011" spans="1:17" ht="13.5" customHeight="1">
      <c r="A2011" s="481"/>
      <c r="B2011" s="481"/>
      <c r="C2011" s="481"/>
      <c r="D2011" s="481"/>
      <c r="E2011" s="481"/>
      <c r="F2011" s="339"/>
      <c r="G2011" s="340" t="str">
        <f>IF(ISNUMBER(E2011),E2011/'Bulk DivVar Analysis'!$C$114,"")</f>
        <v/>
      </c>
      <c r="H2011" s="338" t="str">
        <f>IF(ISNUMBER(E2011), IF(G2011&gt;'Bulk DivVar Analysis'!$D$116,"Pass","Fail"),"")</f>
        <v/>
      </c>
      <c r="I2011" s="338" t="str">
        <f t="shared" si="33"/>
        <v/>
      </c>
      <c r="J2011" s="339"/>
      <c r="K2011" s="339"/>
      <c r="L2011" s="339"/>
      <c r="M2011" s="339"/>
      <c r="N2011" s="339"/>
      <c r="O2011" s="339"/>
      <c r="P2011" s="339"/>
      <c r="Q2011" s="339"/>
    </row>
    <row r="2012" spans="1:17" ht="13.5" customHeight="1">
      <c r="A2012" s="481"/>
      <c r="B2012" s="481"/>
      <c r="C2012" s="481"/>
      <c r="D2012" s="481"/>
      <c r="E2012" s="481"/>
      <c r="F2012" s="339"/>
      <c r="G2012" s="340" t="str">
        <f>IF(ISNUMBER(E2012),E2012/'Bulk DivVar Analysis'!$C$114,"")</f>
        <v/>
      </c>
      <c r="H2012" s="338" t="str">
        <f>IF(ISNUMBER(E2012), IF(G2012&gt;'Bulk DivVar Analysis'!$D$116,"Pass","Fail"),"")</f>
        <v/>
      </c>
      <c r="I2012" s="338" t="str">
        <f t="shared" si="33"/>
        <v/>
      </c>
      <c r="J2012" s="339"/>
      <c r="K2012" s="339"/>
      <c r="L2012" s="339"/>
      <c r="M2012" s="339"/>
      <c r="N2012" s="339"/>
      <c r="O2012" s="339"/>
      <c r="P2012" s="339"/>
      <c r="Q2012" s="339"/>
    </row>
    <row r="2013" spans="1:17" ht="13.5" customHeight="1">
      <c r="A2013" s="481"/>
      <c r="B2013" s="481"/>
      <c r="C2013" s="481"/>
      <c r="D2013" s="481"/>
      <c r="E2013" s="481"/>
      <c r="F2013" s="339"/>
      <c r="G2013" s="340" t="str">
        <f>IF(ISNUMBER(E2013),E2013/'Bulk DivVar Analysis'!$C$114,"")</f>
        <v/>
      </c>
      <c r="H2013" s="338" t="str">
        <f>IF(ISNUMBER(E2013), IF(G2013&gt;'Bulk DivVar Analysis'!$D$116,"Pass","Fail"),"")</f>
        <v/>
      </c>
      <c r="I2013" s="338" t="str">
        <f t="shared" si="33"/>
        <v/>
      </c>
      <c r="J2013" s="339"/>
      <c r="K2013" s="339"/>
      <c r="L2013" s="339"/>
      <c r="M2013" s="339"/>
      <c r="N2013" s="339"/>
      <c r="O2013" s="339"/>
      <c r="P2013" s="339"/>
      <c r="Q2013" s="339"/>
    </row>
    <row r="2014" spans="1:17" ht="13.5" customHeight="1">
      <c r="A2014" s="481"/>
      <c r="B2014" s="481"/>
      <c r="C2014" s="481"/>
      <c r="D2014" s="481"/>
      <c r="E2014" s="481"/>
      <c r="F2014" s="339"/>
      <c r="G2014" s="340" t="str">
        <f>IF(ISNUMBER(E2014),E2014/'Bulk DivVar Analysis'!$C$114,"")</f>
        <v/>
      </c>
      <c r="H2014" s="338" t="str">
        <f>IF(ISNUMBER(E2014), IF(G2014&gt;'Bulk DivVar Analysis'!$D$116,"Pass","Fail"),"")</f>
        <v/>
      </c>
      <c r="I2014" s="338" t="str">
        <f t="shared" si="33"/>
        <v/>
      </c>
      <c r="J2014" s="339"/>
      <c r="K2014" s="339"/>
      <c r="L2014" s="339"/>
      <c r="M2014" s="339"/>
      <c r="N2014" s="339"/>
      <c r="O2014" s="339"/>
      <c r="P2014" s="339"/>
      <c r="Q2014" s="339"/>
    </row>
    <row r="2015" spans="1:17" ht="13.5" customHeight="1">
      <c r="A2015" s="481"/>
      <c r="B2015" s="481"/>
      <c r="C2015" s="481"/>
      <c r="D2015" s="481"/>
      <c r="E2015" s="481"/>
      <c r="F2015" s="339"/>
      <c r="G2015" s="340" t="str">
        <f>IF(ISNUMBER(E2015),E2015/'Bulk DivVar Analysis'!$C$114,"")</f>
        <v/>
      </c>
      <c r="H2015" s="338" t="str">
        <f>IF(ISNUMBER(E2015), IF(G2015&gt;'Bulk DivVar Analysis'!$D$116,"Pass","Fail"),"")</f>
        <v/>
      </c>
      <c r="I2015" s="338" t="str">
        <f t="shared" si="33"/>
        <v/>
      </c>
      <c r="J2015" s="339"/>
      <c r="K2015" s="339"/>
      <c r="L2015" s="339"/>
      <c r="M2015" s="339"/>
      <c r="N2015" s="339"/>
      <c r="O2015" s="339"/>
      <c r="P2015" s="339"/>
      <c r="Q2015" s="339"/>
    </row>
    <row r="2016" spans="1:17" ht="13.5" customHeight="1">
      <c r="A2016" s="481"/>
      <c r="B2016" s="481"/>
      <c r="C2016" s="481"/>
      <c r="D2016" s="481"/>
      <c r="E2016" s="481"/>
      <c r="F2016" s="339"/>
      <c r="G2016" s="340" t="str">
        <f>IF(ISNUMBER(E2016),E2016/'Bulk DivVar Analysis'!$C$114,"")</f>
        <v/>
      </c>
      <c r="H2016" s="338" t="str">
        <f>IF(ISNUMBER(E2016), IF(G2016&gt;'Bulk DivVar Analysis'!$D$116,"Pass","Fail"),"")</f>
        <v/>
      </c>
      <c r="I2016" s="338" t="str">
        <f t="shared" si="33"/>
        <v/>
      </c>
      <c r="J2016" s="339"/>
      <c r="K2016" s="339"/>
      <c r="L2016" s="339"/>
      <c r="M2016" s="339"/>
      <c r="N2016" s="339"/>
      <c r="O2016" s="339"/>
      <c r="P2016" s="339"/>
      <c r="Q2016" s="339"/>
    </row>
    <row r="2017" spans="1:17" ht="13.5" customHeight="1">
      <c r="A2017" s="481"/>
      <c r="B2017" s="481"/>
      <c r="C2017" s="481"/>
      <c r="D2017" s="481"/>
      <c r="E2017" s="481"/>
      <c r="F2017" s="339"/>
      <c r="G2017" s="340" t="str">
        <f>IF(ISNUMBER(E2017),E2017/'Bulk DivVar Analysis'!$C$114,"")</f>
        <v/>
      </c>
      <c r="H2017" s="338" t="str">
        <f>IF(ISNUMBER(E2017), IF(G2017&gt;'Bulk DivVar Analysis'!$D$116,"Pass","Fail"),"")</f>
        <v/>
      </c>
      <c r="I2017" s="338" t="str">
        <f t="shared" si="33"/>
        <v/>
      </c>
      <c r="J2017" s="339"/>
      <c r="K2017" s="339"/>
      <c r="L2017" s="339"/>
      <c r="M2017" s="339"/>
      <c r="N2017" s="339"/>
      <c r="O2017" s="339"/>
      <c r="P2017" s="339"/>
      <c r="Q2017" s="339"/>
    </row>
    <row r="2018" spans="1:17" ht="13.5" customHeight="1">
      <c r="A2018" s="481"/>
      <c r="B2018" s="481"/>
      <c r="C2018" s="481"/>
      <c r="D2018" s="481"/>
      <c r="E2018" s="481"/>
      <c r="F2018" s="339"/>
      <c r="G2018" s="340" t="str">
        <f>IF(ISNUMBER(E2018),E2018/'Bulk DivVar Analysis'!$C$114,"")</f>
        <v/>
      </c>
      <c r="H2018" s="338" t="str">
        <f>IF(ISNUMBER(E2018), IF(G2018&gt;'Bulk DivVar Analysis'!$D$116,"Pass","Fail"),"")</f>
        <v/>
      </c>
      <c r="I2018" s="338" t="str">
        <f t="shared" si="33"/>
        <v/>
      </c>
      <c r="J2018" s="339"/>
      <c r="K2018" s="339"/>
      <c r="L2018" s="339"/>
      <c r="M2018" s="339"/>
      <c r="N2018" s="339"/>
      <c r="O2018" s="339"/>
      <c r="P2018" s="339"/>
      <c r="Q2018" s="339"/>
    </row>
    <row r="2019" spans="1:17" ht="13.5" customHeight="1">
      <c r="A2019" s="481"/>
      <c r="B2019" s="481"/>
      <c r="C2019" s="481"/>
      <c r="D2019" s="481"/>
      <c r="E2019" s="481"/>
      <c r="F2019" s="339"/>
      <c r="G2019" s="340" t="str">
        <f>IF(ISNUMBER(E2019),E2019/'Bulk DivVar Analysis'!$C$114,"")</f>
        <v/>
      </c>
      <c r="H2019" s="338" t="str">
        <f>IF(ISNUMBER(E2019), IF(G2019&gt;'Bulk DivVar Analysis'!$D$116,"Pass","Fail"),"")</f>
        <v/>
      </c>
      <c r="I2019" s="338" t="str">
        <f t="shared" si="33"/>
        <v/>
      </c>
      <c r="J2019" s="339"/>
      <c r="K2019" s="339"/>
      <c r="L2019" s="339"/>
      <c r="M2019" s="339"/>
      <c r="N2019" s="339"/>
      <c r="O2019" s="339"/>
      <c r="P2019" s="339"/>
      <c r="Q2019" s="339"/>
    </row>
    <row r="2020" spans="1:17" ht="13.5" customHeight="1">
      <c r="A2020" s="481"/>
      <c r="B2020" s="481"/>
      <c r="C2020" s="481"/>
      <c r="D2020" s="481"/>
      <c r="E2020" s="481"/>
      <c r="F2020" s="339"/>
      <c r="G2020" s="340" t="str">
        <f>IF(ISNUMBER(E2020),E2020/'Bulk DivVar Analysis'!$C$114,"")</f>
        <v/>
      </c>
      <c r="H2020" s="338" t="str">
        <f>IF(ISNUMBER(E2020), IF(G2020&gt;'Bulk DivVar Analysis'!$D$116,"Pass","Fail"),"")</f>
        <v/>
      </c>
      <c r="I2020" s="338" t="str">
        <f t="shared" si="33"/>
        <v/>
      </c>
      <c r="J2020" s="339"/>
      <c r="K2020" s="339"/>
      <c r="L2020" s="339"/>
      <c r="M2020" s="339"/>
      <c r="N2020" s="339"/>
      <c r="O2020" s="339"/>
      <c r="P2020" s="339"/>
      <c r="Q2020" s="339"/>
    </row>
    <row r="2021" spans="1:17" ht="13.5" customHeight="1">
      <c r="A2021" s="481"/>
      <c r="B2021" s="481"/>
      <c r="C2021" s="481"/>
      <c r="D2021" s="481"/>
      <c r="E2021" s="481"/>
      <c r="F2021" s="339"/>
      <c r="G2021" s="340" t="str">
        <f>IF(ISNUMBER(E2021),E2021/'Bulk DivVar Analysis'!$C$114,"")</f>
        <v/>
      </c>
      <c r="H2021" s="338" t="str">
        <f>IF(ISNUMBER(E2021), IF(G2021&gt;'Bulk DivVar Analysis'!$D$116,"Pass","Fail"),"")</f>
        <v/>
      </c>
      <c r="I2021" s="338" t="str">
        <f t="shared" si="33"/>
        <v/>
      </c>
      <c r="J2021" s="339"/>
      <c r="K2021" s="339"/>
      <c r="L2021" s="339"/>
      <c r="M2021" s="339"/>
      <c r="N2021" s="339"/>
      <c r="O2021" s="339"/>
      <c r="P2021" s="339"/>
      <c r="Q2021" s="339"/>
    </row>
    <row r="2022" spans="1:17" ht="13.5" customHeight="1">
      <c r="A2022" s="481"/>
      <c r="B2022" s="481"/>
      <c r="C2022" s="481"/>
      <c r="D2022" s="481"/>
      <c r="E2022" s="481"/>
      <c r="F2022" s="339"/>
      <c r="G2022" s="340" t="str">
        <f>IF(ISNUMBER(E2022),E2022/'Bulk DivVar Analysis'!$C$114,"")</f>
        <v/>
      </c>
      <c r="H2022" s="338" t="str">
        <f>IF(ISNUMBER(E2022), IF(G2022&gt;'Bulk DivVar Analysis'!$D$116,"Pass","Fail"),"")</f>
        <v/>
      </c>
      <c r="I2022" s="338" t="str">
        <f t="shared" si="33"/>
        <v/>
      </c>
      <c r="J2022" s="339"/>
      <c r="K2022" s="339"/>
      <c r="L2022" s="339"/>
      <c r="M2022" s="339"/>
      <c r="N2022" s="339"/>
      <c r="O2022" s="339"/>
      <c r="P2022" s="339"/>
      <c r="Q2022" s="339"/>
    </row>
    <row r="2023" spans="1:17" ht="13.5" customHeight="1">
      <c r="A2023" s="481"/>
      <c r="B2023" s="481"/>
      <c r="C2023" s="481"/>
      <c r="D2023" s="481"/>
      <c r="E2023" s="481"/>
      <c r="F2023" s="339"/>
      <c r="G2023" s="340" t="str">
        <f>IF(ISNUMBER(E2023),E2023/'Bulk DivVar Analysis'!$C$114,"")</f>
        <v/>
      </c>
      <c r="H2023" s="338" t="str">
        <f>IF(ISNUMBER(E2023), IF(G2023&gt;'Bulk DivVar Analysis'!$D$116,"Pass","Fail"),"")</f>
        <v/>
      </c>
      <c r="I2023" s="338" t="str">
        <f t="shared" si="33"/>
        <v/>
      </c>
      <c r="J2023" s="339"/>
      <c r="K2023" s="339"/>
      <c r="L2023" s="339"/>
      <c r="M2023" s="339"/>
      <c r="N2023" s="339"/>
      <c r="O2023" s="339"/>
      <c r="P2023" s="339"/>
      <c r="Q2023" s="339"/>
    </row>
    <row r="2024" spans="1:17" ht="13.5" customHeight="1">
      <c r="A2024" s="481"/>
      <c r="B2024" s="481"/>
      <c r="C2024" s="481"/>
      <c r="D2024" s="481"/>
      <c r="E2024" s="481"/>
      <c r="F2024" s="339"/>
      <c r="G2024" s="340" t="str">
        <f>IF(ISNUMBER(E2024),E2024/'Bulk DivVar Analysis'!$C$114,"")</f>
        <v/>
      </c>
      <c r="H2024" s="338" t="str">
        <f>IF(ISNUMBER(E2024), IF(G2024&gt;'Bulk DivVar Analysis'!$D$116,"Pass","Fail"),"")</f>
        <v/>
      </c>
      <c r="I2024" s="338" t="str">
        <f t="shared" si="33"/>
        <v/>
      </c>
      <c r="J2024" s="339"/>
      <c r="K2024" s="339"/>
      <c r="L2024" s="339"/>
      <c r="M2024" s="339"/>
      <c r="N2024" s="339"/>
      <c r="O2024" s="339"/>
      <c r="P2024" s="339"/>
      <c r="Q2024" s="339"/>
    </row>
    <row r="2025" spans="1:17" ht="13.5" customHeight="1">
      <c r="A2025" s="481"/>
      <c r="B2025" s="481"/>
      <c r="C2025" s="481"/>
      <c r="D2025" s="481"/>
      <c r="E2025" s="481"/>
      <c r="F2025" s="339"/>
      <c r="G2025" s="340" t="str">
        <f>IF(ISNUMBER(E2025),E2025/'Bulk DivVar Analysis'!$C$114,"")</f>
        <v/>
      </c>
      <c r="H2025" s="338" t="str">
        <f>IF(ISNUMBER(E2025), IF(G2025&gt;'Bulk DivVar Analysis'!$D$116,"Pass","Fail"),"")</f>
        <v/>
      </c>
      <c r="I2025" s="338" t="str">
        <f t="shared" si="33"/>
        <v/>
      </c>
      <c r="J2025" s="339"/>
      <c r="K2025" s="339"/>
      <c r="L2025" s="339"/>
      <c r="M2025" s="339"/>
      <c r="N2025" s="339"/>
      <c r="O2025" s="339"/>
      <c r="P2025" s="339"/>
      <c r="Q2025" s="339"/>
    </row>
    <row r="2026" spans="1:17" ht="13.5" customHeight="1">
      <c r="A2026" s="481"/>
      <c r="B2026" s="481"/>
      <c r="C2026" s="481"/>
      <c r="D2026" s="481"/>
      <c r="E2026" s="481"/>
      <c r="F2026" s="339"/>
      <c r="G2026" s="340" t="str">
        <f>IF(ISNUMBER(E2026),E2026/'Bulk DivVar Analysis'!$C$114,"")</f>
        <v/>
      </c>
      <c r="H2026" s="338" t="str">
        <f>IF(ISNUMBER(E2026), IF(G2026&gt;'Bulk DivVar Analysis'!$D$116,"Pass","Fail"),"")</f>
        <v/>
      </c>
      <c r="I2026" s="338" t="str">
        <f t="shared" si="33"/>
        <v/>
      </c>
      <c r="J2026" s="339"/>
      <c r="K2026" s="339"/>
      <c r="L2026" s="339"/>
      <c r="M2026" s="339"/>
      <c r="N2026" s="339"/>
      <c r="O2026" s="339"/>
      <c r="P2026" s="339"/>
      <c r="Q2026" s="339"/>
    </row>
    <row r="2027" spans="1:17" ht="13.5" customHeight="1">
      <c r="A2027" s="481"/>
      <c r="B2027" s="481"/>
      <c r="C2027" s="481"/>
      <c r="D2027" s="481"/>
      <c r="E2027" s="481"/>
      <c r="F2027" s="339"/>
      <c r="G2027" s="340" t="str">
        <f>IF(ISNUMBER(E2027),E2027/'Bulk DivVar Analysis'!$C$114,"")</f>
        <v/>
      </c>
      <c r="H2027" s="338" t="str">
        <f>IF(ISNUMBER(E2027), IF(G2027&gt;'Bulk DivVar Analysis'!$D$116,"Pass","Fail"),"")</f>
        <v/>
      </c>
      <c r="I2027" s="338" t="str">
        <f t="shared" si="33"/>
        <v/>
      </c>
      <c r="J2027" s="339"/>
      <c r="K2027" s="339"/>
      <c r="L2027" s="339"/>
      <c r="M2027" s="339"/>
      <c r="N2027" s="339"/>
      <c r="O2027" s="339"/>
      <c r="P2027" s="339"/>
      <c r="Q2027" s="339"/>
    </row>
    <row r="2028" spans="1:17" ht="13.5" customHeight="1">
      <c r="A2028" s="481"/>
      <c r="B2028" s="481"/>
      <c r="C2028" s="481"/>
      <c r="D2028" s="481"/>
      <c r="E2028" s="481"/>
      <c r="F2028" s="339"/>
      <c r="G2028" s="340" t="str">
        <f>IF(ISNUMBER(E2028),E2028/'Bulk DivVar Analysis'!$C$114,"")</f>
        <v/>
      </c>
      <c r="H2028" s="338" t="str">
        <f>IF(ISNUMBER(E2028), IF(G2028&gt;'Bulk DivVar Analysis'!$D$116,"Pass","Fail"),"")</f>
        <v/>
      </c>
      <c r="I2028" s="338" t="str">
        <f t="shared" si="33"/>
        <v/>
      </c>
      <c r="J2028" s="339"/>
      <c r="K2028" s="339"/>
      <c r="L2028" s="339"/>
      <c r="M2028" s="339"/>
      <c r="N2028" s="339"/>
      <c r="O2028" s="339"/>
      <c r="P2028" s="339"/>
      <c r="Q2028" s="339"/>
    </row>
    <row r="2029" spans="1:17" ht="13.5" customHeight="1">
      <c r="A2029" s="481"/>
      <c r="B2029" s="481"/>
      <c r="C2029" s="481"/>
      <c r="D2029" s="481"/>
      <c r="E2029" s="481"/>
      <c r="F2029" s="339"/>
      <c r="G2029" s="340" t="str">
        <f>IF(ISNUMBER(E2029),E2029/'Bulk DivVar Analysis'!$C$114,"")</f>
        <v/>
      </c>
      <c r="H2029" s="338" t="str">
        <f>IF(ISNUMBER(E2029), IF(G2029&gt;'Bulk DivVar Analysis'!$D$116,"Pass","Fail"),"")</f>
        <v/>
      </c>
      <c r="I2029" s="338" t="str">
        <f t="shared" si="33"/>
        <v/>
      </c>
      <c r="J2029" s="339"/>
      <c r="K2029" s="339"/>
      <c r="L2029" s="339"/>
      <c r="M2029" s="339"/>
      <c r="N2029" s="339"/>
      <c r="O2029" s="339"/>
      <c r="P2029" s="339"/>
      <c r="Q2029" s="339"/>
    </row>
    <row r="2030" spans="1:17" ht="13.5" customHeight="1">
      <c r="A2030" s="481"/>
      <c r="B2030" s="481"/>
      <c r="C2030" s="481"/>
      <c r="D2030" s="481"/>
      <c r="E2030" s="481"/>
      <c r="F2030" s="339"/>
      <c r="G2030" s="340" t="str">
        <f>IF(ISNUMBER(E2030),E2030/'Bulk DivVar Analysis'!$C$114,"")</f>
        <v/>
      </c>
      <c r="H2030" s="338" t="str">
        <f>IF(ISNUMBER(E2030), IF(G2030&gt;'Bulk DivVar Analysis'!$D$116,"Pass","Fail"),"")</f>
        <v/>
      </c>
      <c r="I2030" s="338" t="str">
        <f t="shared" si="33"/>
        <v/>
      </c>
      <c r="J2030" s="339"/>
      <c r="K2030" s="339"/>
      <c r="L2030" s="339"/>
      <c r="M2030" s="339"/>
      <c r="N2030" s="339"/>
      <c r="O2030" s="339"/>
      <c r="P2030" s="339"/>
      <c r="Q2030" s="339"/>
    </row>
    <row r="2031" spans="1:17" ht="13.5" customHeight="1">
      <c r="A2031" s="481"/>
      <c r="B2031" s="481"/>
      <c r="C2031" s="481"/>
      <c r="D2031" s="481"/>
      <c r="E2031" s="481"/>
      <c r="F2031" s="339"/>
      <c r="G2031" s="340" t="str">
        <f>IF(ISNUMBER(E2031),E2031/'Bulk DivVar Analysis'!$C$114,"")</f>
        <v/>
      </c>
      <c r="H2031" s="338" t="str">
        <f>IF(ISNUMBER(E2031), IF(G2031&gt;'Bulk DivVar Analysis'!$D$116,"Pass","Fail"),"")</f>
        <v/>
      </c>
      <c r="I2031" s="338" t="str">
        <f t="shared" si="33"/>
        <v/>
      </c>
      <c r="J2031" s="339"/>
      <c r="K2031" s="339"/>
      <c r="L2031" s="339"/>
      <c r="M2031" s="339"/>
      <c r="N2031" s="339"/>
      <c r="O2031" s="339"/>
      <c r="P2031" s="339"/>
      <c r="Q2031" s="339"/>
    </row>
    <row r="2032" spans="1:17" ht="13.5" customHeight="1">
      <c r="A2032" s="481"/>
      <c r="B2032" s="481"/>
      <c r="C2032" s="481"/>
      <c r="D2032" s="481"/>
      <c r="E2032" s="481"/>
      <c r="F2032" s="339"/>
      <c r="G2032" s="340" t="str">
        <f>IF(ISNUMBER(E2032),E2032/'Bulk DivVar Analysis'!$C$114,"")</f>
        <v/>
      </c>
      <c r="H2032" s="338" t="str">
        <f>IF(ISNUMBER(E2032), IF(G2032&gt;'Bulk DivVar Analysis'!$D$116,"Pass","Fail"),"")</f>
        <v/>
      </c>
      <c r="I2032" s="338" t="str">
        <f t="shared" si="33"/>
        <v/>
      </c>
      <c r="J2032" s="339"/>
      <c r="K2032" s="339"/>
      <c r="L2032" s="339"/>
      <c r="M2032" s="339"/>
      <c r="N2032" s="339"/>
      <c r="O2032" s="339"/>
      <c r="P2032" s="339"/>
      <c r="Q2032" s="339"/>
    </row>
    <row r="2033" spans="1:17" ht="13.5" customHeight="1">
      <c r="A2033" s="481"/>
      <c r="B2033" s="481"/>
      <c r="C2033" s="481"/>
      <c r="D2033" s="481"/>
      <c r="E2033" s="481"/>
      <c r="F2033" s="339"/>
      <c r="G2033" s="340" t="str">
        <f>IF(ISNUMBER(E2033),E2033/'Bulk DivVar Analysis'!$C$114,"")</f>
        <v/>
      </c>
      <c r="H2033" s="338" t="str">
        <f>IF(ISNUMBER(E2033), IF(G2033&gt;'Bulk DivVar Analysis'!$D$116,"Pass","Fail"),"")</f>
        <v/>
      </c>
      <c r="I2033" s="338" t="str">
        <f t="shared" si="33"/>
        <v/>
      </c>
      <c r="J2033" s="339"/>
      <c r="K2033" s="339"/>
      <c r="L2033" s="339"/>
      <c r="M2033" s="339"/>
      <c r="N2033" s="339"/>
      <c r="O2033" s="339"/>
      <c r="P2033" s="339"/>
      <c r="Q2033" s="339"/>
    </row>
    <row r="2034" spans="1:17" ht="13.5" customHeight="1">
      <c r="A2034" s="481"/>
      <c r="B2034" s="481"/>
      <c r="C2034" s="481"/>
      <c r="D2034" s="481"/>
      <c r="E2034" s="481"/>
      <c r="F2034" s="339"/>
      <c r="G2034" s="340" t="str">
        <f>IF(ISNUMBER(E2034),E2034/'Bulk DivVar Analysis'!$C$114,"")</f>
        <v/>
      </c>
      <c r="H2034" s="338" t="str">
        <f>IF(ISNUMBER(E2034), IF(G2034&gt;'Bulk DivVar Analysis'!$D$116,"Pass","Fail"),"")</f>
        <v/>
      </c>
      <c r="I2034" s="338" t="str">
        <f t="shared" si="33"/>
        <v/>
      </c>
      <c r="J2034" s="339"/>
      <c r="K2034" s="339"/>
      <c r="L2034" s="339"/>
      <c r="M2034" s="339"/>
      <c r="N2034" s="339"/>
      <c r="O2034" s="339"/>
      <c r="P2034" s="339"/>
      <c r="Q2034" s="339"/>
    </row>
    <row r="2035" spans="1:17" ht="13.5" customHeight="1">
      <c r="A2035" s="481"/>
      <c r="B2035" s="481"/>
      <c r="C2035" s="481"/>
      <c r="D2035" s="481"/>
      <c r="E2035" s="481"/>
      <c r="F2035" s="339"/>
      <c r="G2035" s="340" t="str">
        <f>IF(ISNUMBER(E2035),E2035/'Bulk DivVar Analysis'!$C$114,"")</f>
        <v/>
      </c>
      <c r="H2035" s="338" t="str">
        <f>IF(ISNUMBER(E2035), IF(G2035&gt;'Bulk DivVar Analysis'!$D$116,"Pass","Fail"),"")</f>
        <v/>
      </c>
      <c r="I2035" s="338" t="str">
        <f t="shared" si="33"/>
        <v/>
      </c>
      <c r="J2035" s="339"/>
      <c r="K2035" s="339"/>
      <c r="L2035" s="339"/>
      <c r="M2035" s="339"/>
      <c r="N2035" s="339"/>
      <c r="O2035" s="339"/>
      <c r="P2035" s="339"/>
      <c r="Q2035" s="339"/>
    </row>
    <row r="2036" spans="1:17" ht="13.5" customHeight="1">
      <c r="A2036" s="481"/>
      <c r="B2036" s="481"/>
      <c r="C2036" s="481"/>
      <c r="D2036" s="481"/>
      <c r="E2036" s="481"/>
      <c r="F2036" s="339"/>
      <c r="G2036" s="340" t="str">
        <f>IF(ISNUMBER(E2036),E2036/'Bulk DivVar Analysis'!$C$114,"")</f>
        <v/>
      </c>
      <c r="H2036" s="338" t="str">
        <f>IF(ISNUMBER(E2036), IF(G2036&gt;'Bulk DivVar Analysis'!$D$116,"Pass","Fail"),"")</f>
        <v/>
      </c>
      <c r="I2036" s="338" t="str">
        <f t="shared" si="33"/>
        <v/>
      </c>
      <c r="J2036" s="339"/>
      <c r="K2036" s="339"/>
      <c r="L2036" s="339"/>
      <c r="M2036" s="339"/>
      <c r="N2036" s="339"/>
      <c r="O2036" s="339"/>
      <c r="P2036" s="339"/>
      <c r="Q2036" s="339"/>
    </row>
    <row r="2037" spans="1:17" ht="13.5" customHeight="1">
      <c r="A2037" s="481"/>
      <c r="B2037" s="481"/>
      <c r="C2037" s="481"/>
      <c r="D2037" s="481"/>
      <c r="E2037" s="481"/>
      <c r="F2037" s="339"/>
      <c r="G2037" s="340" t="str">
        <f>IF(ISNUMBER(E2037),E2037/'Bulk DivVar Analysis'!$C$114,"")</f>
        <v/>
      </c>
      <c r="H2037" s="338" t="str">
        <f>IF(ISNUMBER(E2037), IF(G2037&gt;'Bulk DivVar Analysis'!$D$116,"Pass","Fail"),"")</f>
        <v/>
      </c>
      <c r="I2037" s="338" t="str">
        <f t="shared" si="33"/>
        <v/>
      </c>
      <c r="J2037" s="339"/>
      <c r="K2037" s="339"/>
      <c r="L2037" s="339"/>
      <c r="M2037" s="339"/>
      <c r="N2037" s="339"/>
      <c r="O2037" s="339"/>
      <c r="P2037" s="339"/>
      <c r="Q2037" s="339"/>
    </row>
    <row r="2038" spans="1:17" ht="13.5" customHeight="1">
      <c r="A2038" s="481"/>
      <c r="B2038" s="481"/>
      <c r="C2038" s="481"/>
      <c r="D2038" s="481"/>
      <c r="E2038" s="481"/>
      <c r="F2038" s="339"/>
      <c r="G2038" s="340" t="str">
        <f>IF(ISNUMBER(E2038),E2038/'Bulk DivVar Analysis'!$C$114,"")</f>
        <v/>
      </c>
      <c r="H2038" s="338" t="str">
        <f>IF(ISNUMBER(E2038), IF(G2038&gt;'Bulk DivVar Analysis'!$D$116,"Pass","Fail"),"")</f>
        <v/>
      </c>
      <c r="I2038" s="338" t="str">
        <f t="shared" si="33"/>
        <v/>
      </c>
      <c r="J2038" s="339"/>
      <c r="K2038" s="339"/>
      <c r="L2038" s="339"/>
      <c r="M2038" s="339"/>
      <c r="N2038" s="339"/>
      <c r="O2038" s="339"/>
      <c r="P2038" s="339"/>
      <c r="Q2038" s="339"/>
    </row>
    <row r="2039" spans="1:17" ht="13.5" customHeight="1">
      <c r="A2039" s="481"/>
      <c r="B2039" s="481"/>
      <c r="C2039" s="481"/>
      <c r="D2039" s="481"/>
      <c r="E2039" s="481"/>
      <c r="F2039" s="339"/>
      <c r="G2039" s="340" t="str">
        <f>IF(ISNUMBER(E2039),E2039/'Bulk DivVar Analysis'!$C$114,"")</f>
        <v/>
      </c>
      <c r="H2039" s="338" t="str">
        <f>IF(ISNUMBER(E2039), IF(G2039&gt;'Bulk DivVar Analysis'!$D$116,"Pass","Fail"),"")</f>
        <v/>
      </c>
      <c r="I2039" s="338" t="str">
        <f t="shared" si="33"/>
        <v/>
      </c>
      <c r="J2039" s="339"/>
      <c r="K2039" s="339"/>
      <c r="L2039" s="339"/>
      <c r="M2039" s="339"/>
      <c r="N2039" s="339"/>
      <c r="O2039" s="339"/>
      <c r="P2039" s="339"/>
      <c r="Q2039" s="339"/>
    </row>
    <row r="2040" spans="1:17" ht="13.5" customHeight="1">
      <c r="A2040" s="481"/>
      <c r="B2040" s="481"/>
      <c r="C2040" s="481"/>
      <c r="D2040" s="481"/>
      <c r="E2040" s="481"/>
      <c r="F2040" s="339"/>
      <c r="G2040" s="340" t="str">
        <f>IF(ISNUMBER(E2040),E2040/'Bulk DivVar Analysis'!$C$114,"")</f>
        <v/>
      </c>
      <c r="H2040" s="338" t="str">
        <f>IF(ISNUMBER(E2040), IF(G2040&gt;'Bulk DivVar Analysis'!$D$116,"Pass","Fail"),"")</f>
        <v/>
      </c>
      <c r="I2040" s="338" t="str">
        <f t="shared" si="33"/>
        <v/>
      </c>
      <c r="J2040" s="339"/>
      <c r="K2040" s="339"/>
      <c r="L2040" s="339"/>
      <c r="M2040" s="339"/>
      <c r="N2040" s="339"/>
      <c r="O2040" s="339"/>
      <c r="P2040" s="339"/>
      <c r="Q2040" s="339"/>
    </row>
    <row r="2041" spans="1:17" ht="13.5" customHeight="1">
      <c r="A2041" s="481"/>
      <c r="B2041" s="481"/>
      <c r="C2041" s="481"/>
      <c r="D2041" s="481"/>
      <c r="E2041" s="481"/>
      <c r="F2041" s="339"/>
      <c r="G2041" s="340" t="str">
        <f>IF(ISNUMBER(E2041),E2041/'Bulk DivVar Analysis'!$C$114,"")</f>
        <v/>
      </c>
      <c r="H2041" s="338" t="str">
        <f>IF(ISNUMBER(E2041), IF(G2041&gt;'Bulk DivVar Analysis'!$D$116,"Pass","Fail"),"")</f>
        <v/>
      </c>
      <c r="I2041" s="338" t="str">
        <f t="shared" si="33"/>
        <v/>
      </c>
      <c r="J2041" s="339"/>
      <c r="K2041" s="339"/>
      <c r="L2041" s="339"/>
      <c r="M2041" s="339"/>
      <c r="N2041" s="339"/>
      <c r="O2041" s="339"/>
      <c r="P2041" s="339"/>
      <c r="Q2041" s="339"/>
    </row>
    <row r="2042" spans="1:17" ht="13.5" customHeight="1">
      <c r="A2042" s="481"/>
      <c r="B2042" s="481"/>
      <c r="C2042" s="481"/>
      <c r="D2042" s="481"/>
      <c r="E2042" s="481"/>
      <c r="F2042" s="339"/>
      <c r="G2042" s="340" t="str">
        <f>IF(ISNUMBER(E2042),E2042/'Bulk DivVar Analysis'!$C$114,"")</f>
        <v/>
      </c>
      <c r="H2042" s="338" t="str">
        <f>IF(ISNUMBER(E2042), IF(G2042&gt;'Bulk DivVar Analysis'!$D$116,"Pass","Fail"),"")</f>
        <v/>
      </c>
      <c r="I2042" s="338" t="str">
        <f t="shared" si="33"/>
        <v/>
      </c>
      <c r="J2042" s="339"/>
      <c r="K2042" s="339"/>
      <c r="L2042" s="339"/>
      <c r="M2042" s="339"/>
      <c r="N2042" s="339"/>
      <c r="O2042" s="339"/>
      <c r="P2042" s="339"/>
      <c r="Q2042" s="339"/>
    </row>
    <row r="2043" spans="1:17" ht="13.5" customHeight="1">
      <c r="A2043" s="481"/>
      <c r="B2043" s="481"/>
      <c r="C2043" s="481"/>
      <c r="D2043" s="481"/>
      <c r="E2043" s="481"/>
      <c r="F2043" s="339"/>
      <c r="G2043" s="340" t="str">
        <f>IF(ISNUMBER(E2043),E2043/'Bulk DivVar Analysis'!$C$114,"")</f>
        <v/>
      </c>
      <c r="H2043" s="338" t="str">
        <f>IF(ISNUMBER(E2043), IF(G2043&gt;'Bulk DivVar Analysis'!$D$116,"Pass","Fail"),"")</f>
        <v/>
      </c>
      <c r="I2043" s="338" t="str">
        <f t="shared" si="33"/>
        <v/>
      </c>
      <c r="J2043" s="339"/>
      <c r="K2043" s="339"/>
      <c r="L2043" s="339"/>
      <c r="M2043" s="339"/>
      <c r="N2043" s="339"/>
      <c r="O2043" s="339"/>
      <c r="P2043" s="339"/>
      <c r="Q2043" s="339"/>
    </row>
    <row r="2044" spans="1:17" ht="13.5" customHeight="1">
      <c r="A2044" s="481"/>
      <c r="B2044" s="481"/>
      <c r="C2044" s="481"/>
      <c r="D2044" s="481"/>
      <c r="E2044" s="481"/>
      <c r="F2044" s="339"/>
      <c r="G2044" s="340" t="str">
        <f>IF(ISNUMBER(E2044),E2044/'Bulk DivVar Analysis'!$C$114,"")</f>
        <v/>
      </c>
      <c r="H2044" s="338" t="str">
        <f>IF(ISNUMBER(E2044), IF(G2044&gt;'Bulk DivVar Analysis'!$D$116,"Pass","Fail"),"")</f>
        <v/>
      </c>
      <c r="I2044" s="338" t="str">
        <f t="shared" si="33"/>
        <v/>
      </c>
      <c r="J2044" s="339"/>
      <c r="K2044" s="339"/>
      <c r="L2044" s="339"/>
      <c r="M2044" s="339"/>
      <c r="N2044" s="339"/>
      <c r="O2044" s="339"/>
      <c r="P2044" s="339"/>
      <c r="Q2044" s="339"/>
    </row>
    <row r="2045" spans="1:17" ht="13.5" customHeight="1">
      <c r="A2045" s="481"/>
      <c r="B2045" s="481"/>
      <c r="C2045" s="481"/>
      <c r="D2045" s="481"/>
      <c r="E2045" s="481"/>
      <c r="F2045" s="339"/>
      <c r="G2045" s="340" t="str">
        <f>IF(ISNUMBER(E2045),E2045/'Bulk DivVar Analysis'!$C$114,"")</f>
        <v/>
      </c>
      <c r="H2045" s="338" t="str">
        <f>IF(ISNUMBER(E2045), IF(G2045&gt;'Bulk DivVar Analysis'!$D$116,"Pass","Fail"),"")</f>
        <v/>
      </c>
      <c r="I2045" s="338" t="str">
        <f t="shared" si="33"/>
        <v/>
      </c>
      <c r="J2045" s="339"/>
      <c r="K2045" s="339"/>
      <c r="L2045" s="339"/>
      <c r="M2045" s="339"/>
      <c r="N2045" s="339"/>
      <c r="O2045" s="339"/>
      <c r="P2045" s="339"/>
      <c r="Q2045" s="339"/>
    </row>
    <row r="2046" spans="1:17" ht="13.5" customHeight="1">
      <c r="A2046" s="481"/>
      <c r="B2046" s="481"/>
      <c r="C2046" s="481"/>
      <c r="D2046" s="481"/>
      <c r="E2046" s="481"/>
      <c r="F2046" s="339"/>
      <c r="G2046" s="340" t="str">
        <f>IF(ISNUMBER(E2046),E2046/'Bulk DivVar Analysis'!$C$114,"")</f>
        <v/>
      </c>
      <c r="H2046" s="338" t="str">
        <f>IF(ISNUMBER(E2046), IF(G2046&gt;'Bulk DivVar Analysis'!$D$116,"Pass","Fail"),"")</f>
        <v/>
      </c>
      <c r="I2046" s="338" t="str">
        <f t="shared" si="33"/>
        <v/>
      </c>
      <c r="J2046" s="339"/>
      <c r="K2046" s="339"/>
      <c r="L2046" s="339"/>
      <c r="M2046" s="339"/>
      <c r="N2046" s="339"/>
      <c r="O2046" s="339"/>
      <c r="P2046" s="339"/>
      <c r="Q2046" s="339"/>
    </row>
    <row r="2047" spans="1:17" ht="13.5" customHeight="1">
      <c r="A2047" s="481"/>
      <c r="B2047" s="481"/>
      <c r="C2047" s="481"/>
      <c r="D2047" s="481"/>
      <c r="E2047" s="481"/>
      <c r="F2047" s="339"/>
      <c r="G2047" s="340" t="str">
        <f>IF(ISNUMBER(E2047),E2047/'Bulk DivVar Analysis'!$C$114,"")</f>
        <v/>
      </c>
      <c r="H2047" s="338" t="str">
        <f>IF(ISNUMBER(E2047), IF(G2047&gt;'Bulk DivVar Analysis'!$D$116,"Pass","Fail"),"")</f>
        <v/>
      </c>
      <c r="I2047" s="338" t="str">
        <f t="shared" si="33"/>
        <v/>
      </c>
      <c r="J2047" s="339"/>
      <c r="K2047" s="339"/>
      <c r="L2047" s="339"/>
      <c r="M2047" s="339"/>
      <c r="N2047" s="339"/>
      <c r="O2047" s="339"/>
      <c r="P2047" s="339"/>
      <c r="Q2047" s="339"/>
    </row>
    <row r="2048" spans="1:17" ht="13.5" customHeight="1">
      <c r="A2048" s="481"/>
      <c r="B2048" s="481"/>
      <c r="C2048" s="481"/>
      <c r="D2048" s="481"/>
      <c r="E2048" s="481"/>
      <c r="F2048" s="339"/>
      <c r="G2048" s="340" t="str">
        <f>IF(ISNUMBER(E2048),E2048/'Bulk DivVar Analysis'!$C$114,"")</f>
        <v/>
      </c>
      <c r="H2048" s="338" t="str">
        <f>IF(ISNUMBER(E2048), IF(G2048&gt;'Bulk DivVar Analysis'!$D$116,"Pass","Fail"),"")</f>
        <v/>
      </c>
      <c r="I2048" s="338" t="str">
        <f t="shared" si="33"/>
        <v/>
      </c>
      <c r="J2048" s="339"/>
      <c r="K2048" s="339"/>
      <c r="L2048" s="339"/>
      <c r="M2048" s="339"/>
      <c r="N2048" s="339"/>
      <c r="O2048" s="339"/>
      <c r="P2048" s="339"/>
      <c r="Q2048" s="339"/>
    </row>
    <row r="2049" spans="1:17" ht="13.5" customHeight="1">
      <c r="A2049" s="481"/>
      <c r="B2049" s="481"/>
      <c r="C2049" s="481"/>
      <c r="D2049" s="481"/>
      <c r="E2049" s="481"/>
      <c r="F2049" s="339"/>
      <c r="G2049" s="340" t="str">
        <f>IF(ISNUMBER(E2049),E2049/'Bulk DivVar Analysis'!$C$114,"")</f>
        <v/>
      </c>
      <c r="H2049" s="338" t="str">
        <f>IF(ISNUMBER(E2049), IF(G2049&gt;'Bulk DivVar Analysis'!$D$116,"Pass","Fail"),"")</f>
        <v/>
      </c>
      <c r="I2049" s="338" t="str">
        <f t="shared" si="33"/>
        <v/>
      </c>
      <c r="J2049" s="339"/>
      <c r="K2049" s="339"/>
      <c r="L2049" s="339"/>
      <c r="M2049" s="339"/>
      <c r="N2049" s="339"/>
      <c r="O2049" s="339"/>
      <c r="P2049" s="339"/>
      <c r="Q2049" s="339"/>
    </row>
    <row r="2050" spans="1:17" ht="13.5" customHeight="1">
      <c r="A2050" s="481"/>
      <c r="B2050" s="481"/>
      <c r="C2050" s="481"/>
      <c r="D2050" s="481"/>
      <c r="E2050" s="481"/>
      <c r="F2050" s="339"/>
      <c r="G2050" s="340" t="str">
        <f>IF(ISNUMBER(E2050),E2050/'Bulk DivVar Analysis'!$C$114,"")</f>
        <v/>
      </c>
      <c r="H2050" s="338" t="str">
        <f>IF(ISNUMBER(E2050), IF(G2050&gt;'Bulk DivVar Analysis'!$D$116,"Pass","Fail"),"")</f>
        <v/>
      </c>
      <c r="I2050" s="338" t="str">
        <f t="shared" si="33"/>
        <v/>
      </c>
      <c r="J2050" s="339"/>
      <c r="K2050" s="339"/>
      <c r="L2050" s="339"/>
      <c r="M2050" s="339"/>
      <c r="N2050" s="339"/>
      <c r="O2050" s="339"/>
      <c r="P2050" s="339"/>
      <c r="Q2050" s="339"/>
    </row>
    <row r="2051" spans="1:17" ht="13.5" customHeight="1">
      <c r="A2051" s="481"/>
      <c r="B2051" s="481"/>
      <c r="C2051" s="481"/>
      <c r="D2051" s="481"/>
      <c r="E2051" s="481"/>
      <c r="F2051" s="339"/>
      <c r="G2051" s="340" t="str">
        <f>IF(ISNUMBER(E2051),E2051/'Bulk DivVar Analysis'!$C$114,"")</f>
        <v/>
      </c>
      <c r="H2051" s="338" t="str">
        <f>IF(ISNUMBER(E2051), IF(G2051&gt;'Bulk DivVar Analysis'!$D$116,"Pass","Fail"),"")</f>
        <v/>
      </c>
      <c r="I2051" s="338" t="str">
        <f t="shared" ref="I2051:I2114" si="34">_xlfn.TEXTJOIN("_",TRUE,B2051,C2051)</f>
        <v/>
      </c>
      <c r="J2051" s="339"/>
      <c r="K2051" s="339"/>
      <c r="L2051" s="339"/>
      <c r="M2051" s="339"/>
      <c r="N2051" s="339"/>
      <c r="O2051" s="339"/>
      <c r="P2051" s="339"/>
      <c r="Q2051" s="339"/>
    </row>
    <row r="2052" spans="1:17" ht="13.5" customHeight="1">
      <c r="A2052" s="481"/>
      <c r="B2052" s="481"/>
      <c r="C2052" s="481"/>
      <c r="D2052" s="481"/>
      <c r="E2052" s="481"/>
      <c r="F2052" s="339"/>
      <c r="G2052" s="340" t="str">
        <f>IF(ISNUMBER(E2052),E2052/'Bulk DivVar Analysis'!$C$114,"")</f>
        <v/>
      </c>
      <c r="H2052" s="338" t="str">
        <f>IF(ISNUMBER(E2052), IF(G2052&gt;'Bulk DivVar Analysis'!$D$116,"Pass","Fail"),"")</f>
        <v/>
      </c>
      <c r="I2052" s="338" t="str">
        <f t="shared" si="34"/>
        <v/>
      </c>
      <c r="J2052" s="339"/>
      <c r="K2052" s="339"/>
      <c r="L2052" s="339"/>
      <c r="M2052" s="339"/>
      <c r="N2052" s="339"/>
      <c r="O2052" s="339"/>
      <c r="P2052" s="339"/>
      <c r="Q2052" s="339"/>
    </row>
    <row r="2053" spans="1:17" ht="13.5" customHeight="1">
      <c r="A2053" s="481"/>
      <c r="B2053" s="481"/>
      <c r="C2053" s="481"/>
      <c r="D2053" s="481"/>
      <c r="E2053" s="481"/>
      <c r="F2053" s="339"/>
      <c r="G2053" s="340" t="str">
        <f>IF(ISNUMBER(E2053),E2053/'Bulk DivVar Analysis'!$C$114,"")</f>
        <v/>
      </c>
      <c r="H2053" s="338" t="str">
        <f>IF(ISNUMBER(E2053), IF(G2053&gt;'Bulk DivVar Analysis'!$D$116,"Pass","Fail"),"")</f>
        <v/>
      </c>
      <c r="I2053" s="338" t="str">
        <f t="shared" si="34"/>
        <v/>
      </c>
      <c r="J2053" s="339"/>
      <c r="K2053" s="339"/>
      <c r="L2053" s="339"/>
      <c r="M2053" s="339"/>
      <c r="N2053" s="339"/>
      <c r="O2053" s="339"/>
      <c r="P2053" s="339"/>
      <c r="Q2053" s="339"/>
    </row>
    <row r="2054" spans="1:17" ht="13.5" customHeight="1">
      <c r="A2054" s="481"/>
      <c r="B2054" s="481"/>
      <c r="C2054" s="481"/>
      <c r="D2054" s="481"/>
      <c r="E2054" s="481"/>
      <c r="F2054" s="339"/>
      <c r="G2054" s="340" t="str">
        <f>IF(ISNUMBER(E2054),E2054/'Bulk DivVar Analysis'!$C$114,"")</f>
        <v/>
      </c>
      <c r="H2054" s="338" t="str">
        <f>IF(ISNUMBER(E2054), IF(G2054&gt;'Bulk DivVar Analysis'!$D$116,"Pass","Fail"),"")</f>
        <v/>
      </c>
      <c r="I2054" s="338" t="str">
        <f t="shared" si="34"/>
        <v/>
      </c>
      <c r="J2054" s="339"/>
      <c r="K2054" s="339"/>
      <c r="L2054" s="339"/>
      <c r="M2054" s="339"/>
      <c r="N2054" s="339"/>
      <c r="O2054" s="339"/>
      <c r="P2054" s="339"/>
      <c r="Q2054" s="339"/>
    </row>
    <row r="2055" spans="1:17" ht="13.5" customHeight="1">
      <c r="A2055" s="481"/>
      <c r="B2055" s="481"/>
      <c r="C2055" s="481"/>
      <c r="D2055" s="481"/>
      <c r="E2055" s="481"/>
      <c r="F2055" s="339"/>
      <c r="G2055" s="340" t="str">
        <f>IF(ISNUMBER(E2055),E2055/'Bulk DivVar Analysis'!$C$114,"")</f>
        <v/>
      </c>
      <c r="H2055" s="338" t="str">
        <f>IF(ISNUMBER(E2055), IF(G2055&gt;'Bulk DivVar Analysis'!$D$116,"Pass","Fail"),"")</f>
        <v/>
      </c>
      <c r="I2055" s="338" t="str">
        <f t="shared" si="34"/>
        <v/>
      </c>
      <c r="J2055" s="339"/>
      <c r="K2055" s="339"/>
      <c r="L2055" s="339"/>
      <c r="M2055" s="339"/>
      <c r="N2055" s="339"/>
      <c r="O2055" s="339"/>
      <c r="P2055" s="339"/>
      <c r="Q2055" s="339"/>
    </row>
    <row r="2056" spans="1:17" ht="13.5" customHeight="1">
      <c r="A2056" s="481"/>
      <c r="B2056" s="481"/>
      <c r="C2056" s="481"/>
      <c r="D2056" s="481"/>
      <c r="E2056" s="481"/>
      <c r="F2056" s="339"/>
      <c r="G2056" s="340" t="str">
        <f>IF(ISNUMBER(E2056),E2056/'Bulk DivVar Analysis'!$C$114,"")</f>
        <v/>
      </c>
      <c r="H2056" s="338" t="str">
        <f>IF(ISNUMBER(E2056), IF(G2056&gt;'Bulk DivVar Analysis'!$D$116,"Pass","Fail"),"")</f>
        <v/>
      </c>
      <c r="I2056" s="338" t="str">
        <f t="shared" si="34"/>
        <v/>
      </c>
      <c r="J2056" s="339"/>
      <c r="K2056" s="339"/>
      <c r="L2056" s="339"/>
      <c r="M2056" s="339"/>
      <c r="N2056" s="339"/>
      <c r="O2056" s="339"/>
      <c r="P2056" s="339"/>
      <c r="Q2056" s="339"/>
    </row>
    <row r="2057" spans="1:17" ht="13.5" customHeight="1">
      <c r="A2057" s="481"/>
      <c r="B2057" s="481"/>
      <c r="C2057" s="481"/>
      <c r="D2057" s="481"/>
      <c r="E2057" s="481"/>
      <c r="F2057" s="339"/>
      <c r="G2057" s="340" t="str">
        <f>IF(ISNUMBER(E2057),E2057/'Bulk DivVar Analysis'!$C$114,"")</f>
        <v/>
      </c>
      <c r="H2057" s="338" t="str">
        <f>IF(ISNUMBER(E2057), IF(G2057&gt;'Bulk DivVar Analysis'!$D$116,"Pass","Fail"),"")</f>
        <v/>
      </c>
      <c r="I2057" s="338" t="str">
        <f t="shared" si="34"/>
        <v/>
      </c>
      <c r="J2057" s="339"/>
      <c r="K2057" s="339"/>
      <c r="L2057" s="339"/>
      <c r="M2057" s="339"/>
      <c r="N2057" s="339"/>
      <c r="O2057" s="339"/>
      <c r="P2057" s="339"/>
      <c r="Q2057" s="339"/>
    </row>
    <row r="2058" spans="1:17" ht="13.5" customHeight="1">
      <c r="A2058" s="481"/>
      <c r="B2058" s="481"/>
      <c r="C2058" s="481"/>
      <c r="D2058" s="481"/>
      <c r="E2058" s="481"/>
      <c r="F2058" s="339"/>
      <c r="G2058" s="340" t="str">
        <f>IF(ISNUMBER(E2058),E2058/'Bulk DivVar Analysis'!$C$114,"")</f>
        <v/>
      </c>
      <c r="H2058" s="338" t="str">
        <f>IF(ISNUMBER(E2058), IF(G2058&gt;'Bulk DivVar Analysis'!$D$116,"Pass","Fail"),"")</f>
        <v/>
      </c>
      <c r="I2058" s="338" t="str">
        <f t="shared" si="34"/>
        <v/>
      </c>
      <c r="J2058" s="339"/>
      <c r="K2058" s="339"/>
      <c r="L2058" s="339"/>
      <c r="M2058" s="339"/>
      <c r="N2058" s="339"/>
      <c r="O2058" s="339"/>
      <c r="P2058" s="339"/>
      <c r="Q2058" s="339"/>
    </row>
    <row r="2059" spans="1:17" ht="13.5" customHeight="1">
      <c r="A2059" s="481"/>
      <c r="B2059" s="481"/>
      <c r="C2059" s="481"/>
      <c r="D2059" s="481"/>
      <c r="E2059" s="481"/>
      <c r="F2059" s="339"/>
      <c r="G2059" s="340" t="str">
        <f>IF(ISNUMBER(E2059),E2059/'Bulk DivVar Analysis'!$C$114,"")</f>
        <v/>
      </c>
      <c r="H2059" s="338" t="str">
        <f>IF(ISNUMBER(E2059), IF(G2059&gt;'Bulk DivVar Analysis'!$D$116,"Pass","Fail"),"")</f>
        <v/>
      </c>
      <c r="I2059" s="338" t="str">
        <f t="shared" si="34"/>
        <v/>
      </c>
      <c r="J2059" s="339"/>
      <c r="K2059" s="339"/>
      <c r="L2059" s="339"/>
      <c r="M2059" s="339"/>
      <c r="N2059" s="339"/>
      <c r="O2059" s="339"/>
      <c r="P2059" s="339"/>
      <c r="Q2059" s="339"/>
    </row>
    <row r="2060" spans="1:17" ht="13.5" customHeight="1">
      <c r="A2060" s="481"/>
      <c r="B2060" s="481"/>
      <c r="C2060" s="481"/>
      <c r="D2060" s="481"/>
      <c r="E2060" s="481"/>
      <c r="F2060" s="339"/>
      <c r="G2060" s="340" t="str">
        <f>IF(ISNUMBER(E2060),E2060/'Bulk DivVar Analysis'!$C$114,"")</f>
        <v/>
      </c>
      <c r="H2060" s="338" t="str">
        <f>IF(ISNUMBER(E2060), IF(G2060&gt;'Bulk DivVar Analysis'!$D$116,"Pass","Fail"),"")</f>
        <v/>
      </c>
      <c r="I2060" s="338" t="str">
        <f t="shared" si="34"/>
        <v/>
      </c>
      <c r="J2060" s="339"/>
      <c r="K2060" s="339"/>
      <c r="L2060" s="339"/>
      <c r="M2060" s="339"/>
      <c r="N2060" s="339"/>
      <c r="O2060" s="339"/>
      <c r="P2060" s="339"/>
      <c r="Q2060" s="339"/>
    </row>
    <row r="2061" spans="1:17" ht="13.5" customHeight="1">
      <c r="A2061" s="481"/>
      <c r="B2061" s="481"/>
      <c r="C2061" s="481"/>
      <c r="D2061" s="481"/>
      <c r="E2061" s="481"/>
      <c r="F2061" s="339"/>
      <c r="G2061" s="340" t="str">
        <f>IF(ISNUMBER(E2061),E2061/'Bulk DivVar Analysis'!$C$114,"")</f>
        <v/>
      </c>
      <c r="H2061" s="338" t="str">
        <f>IF(ISNUMBER(E2061), IF(G2061&gt;'Bulk DivVar Analysis'!$D$116,"Pass","Fail"),"")</f>
        <v/>
      </c>
      <c r="I2061" s="338" t="str">
        <f t="shared" si="34"/>
        <v/>
      </c>
      <c r="J2061" s="339"/>
      <c r="K2061" s="339"/>
      <c r="L2061" s="339"/>
      <c r="M2061" s="339"/>
      <c r="N2061" s="339"/>
      <c r="O2061" s="339"/>
      <c r="P2061" s="339"/>
      <c r="Q2061" s="339"/>
    </row>
    <row r="2062" spans="1:17" ht="13.5" customHeight="1">
      <c r="A2062" s="481"/>
      <c r="B2062" s="481"/>
      <c r="C2062" s="481"/>
      <c r="D2062" s="481"/>
      <c r="E2062" s="481"/>
      <c r="F2062" s="339"/>
      <c r="G2062" s="340" t="str">
        <f>IF(ISNUMBER(E2062),E2062/'Bulk DivVar Analysis'!$C$114,"")</f>
        <v/>
      </c>
      <c r="H2062" s="338" t="str">
        <f>IF(ISNUMBER(E2062), IF(G2062&gt;'Bulk DivVar Analysis'!$D$116,"Pass","Fail"),"")</f>
        <v/>
      </c>
      <c r="I2062" s="338" t="str">
        <f t="shared" si="34"/>
        <v/>
      </c>
      <c r="J2062" s="339"/>
      <c r="K2062" s="339"/>
      <c r="L2062" s="339"/>
      <c r="M2062" s="339"/>
      <c r="N2062" s="339"/>
      <c r="O2062" s="339"/>
      <c r="P2062" s="339"/>
      <c r="Q2062" s="339"/>
    </row>
    <row r="2063" spans="1:17" ht="13.5" customHeight="1">
      <c r="A2063" s="481"/>
      <c r="B2063" s="481"/>
      <c r="C2063" s="481"/>
      <c r="D2063" s="481"/>
      <c r="E2063" s="481"/>
      <c r="F2063" s="339"/>
      <c r="G2063" s="340" t="str">
        <f>IF(ISNUMBER(E2063),E2063/'Bulk DivVar Analysis'!$C$114,"")</f>
        <v/>
      </c>
      <c r="H2063" s="338" t="str">
        <f>IF(ISNUMBER(E2063), IF(G2063&gt;'Bulk DivVar Analysis'!$D$116,"Pass","Fail"),"")</f>
        <v/>
      </c>
      <c r="I2063" s="338" t="str">
        <f t="shared" si="34"/>
        <v/>
      </c>
      <c r="J2063" s="339"/>
      <c r="K2063" s="339"/>
      <c r="L2063" s="339"/>
      <c r="M2063" s="339"/>
      <c r="N2063" s="339"/>
      <c r="O2063" s="339"/>
      <c r="P2063" s="339"/>
      <c r="Q2063" s="339"/>
    </row>
    <row r="2064" spans="1:17" ht="13.5" customHeight="1">
      <c r="A2064" s="481"/>
      <c r="B2064" s="481"/>
      <c r="C2064" s="481"/>
      <c r="D2064" s="481"/>
      <c r="E2064" s="481"/>
      <c r="F2064" s="339"/>
      <c r="G2064" s="340" t="str">
        <f>IF(ISNUMBER(E2064),E2064/'Bulk DivVar Analysis'!$C$114,"")</f>
        <v/>
      </c>
      <c r="H2064" s="338" t="str">
        <f>IF(ISNUMBER(E2064), IF(G2064&gt;'Bulk DivVar Analysis'!$D$116,"Pass","Fail"),"")</f>
        <v/>
      </c>
      <c r="I2064" s="338" t="str">
        <f t="shared" si="34"/>
        <v/>
      </c>
      <c r="J2064" s="339"/>
      <c r="K2064" s="339"/>
      <c r="L2064" s="339"/>
      <c r="M2064" s="339"/>
      <c r="N2064" s="339"/>
      <c r="O2064" s="339"/>
      <c r="P2064" s="339"/>
      <c r="Q2064" s="339"/>
    </row>
    <row r="2065" spans="1:17" ht="13.5" customHeight="1">
      <c r="A2065" s="481"/>
      <c r="B2065" s="481"/>
      <c r="C2065" s="481"/>
      <c r="D2065" s="481"/>
      <c r="E2065" s="481"/>
      <c r="F2065" s="339"/>
      <c r="G2065" s="340" t="str">
        <f>IF(ISNUMBER(E2065),E2065/'Bulk DivVar Analysis'!$C$114,"")</f>
        <v/>
      </c>
      <c r="H2065" s="338" t="str">
        <f>IF(ISNUMBER(E2065), IF(G2065&gt;'Bulk DivVar Analysis'!$D$116,"Pass","Fail"),"")</f>
        <v/>
      </c>
      <c r="I2065" s="338" t="str">
        <f t="shared" si="34"/>
        <v/>
      </c>
      <c r="J2065" s="339"/>
      <c r="K2065" s="339"/>
      <c r="L2065" s="339"/>
      <c r="M2065" s="339"/>
      <c r="N2065" s="339"/>
      <c r="O2065" s="339"/>
      <c r="P2065" s="339"/>
      <c r="Q2065" s="339"/>
    </row>
    <row r="2066" spans="1:17" ht="13.5" customHeight="1">
      <c r="A2066" s="481"/>
      <c r="B2066" s="481"/>
      <c r="C2066" s="481"/>
      <c r="D2066" s="481"/>
      <c r="E2066" s="481"/>
      <c r="F2066" s="339"/>
      <c r="G2066" s="340" t="str">
        <f>IF(ISNUMBER(E2066),E2066/'Bulk DivVar Analysis'!$C$114,"")</f>
        <v/>
      </c>
      <c r="H2066" s="338" t="str">
        <f>IF(ISNUMBER(E2066), IF(G2066&gt;'Bulk DivVar Analysis'!$D$116,"Pass","Fail"),"")</f>
        <v/>
      </c>
      <c r="I2066" s="338" t="str">
        <f t="shared" si="34"/>
        <v/>
      </c>
      <c r="J2066" s="339"/>
      <c r="K2066" s="339"/>
      <c r="L2066" s="339"/>
      <c r="M2066" s="339"/>
      <c r="N2066" s="339"/>
      <c r="O2066" s="339"/>
      <c r="P2066" s="339"/>
      <c r="Q2066" s="339"/>
    </row>
    <row r="2067" spans="1:17" ht="13.5" customHeight="1">
      <c r="A2067" s="481"/>
      <c r="B2067" s="481"/>
      <c r="C2067" s="481"/>
      <c r="D2067" s="481"/>
      <c r="E2067" s="481"/>
      <c r="F2067" s="339"/>
      <c r="G2067" s="340" t="str">
        <f>IF(ISNUMBER(E2067),E2067/'Bulk DivVar Analysis'!$C$114,"")</f>
        <v/>
      </c>
      <c r="H2067" s="338" t="str">
        <f>IF(ISNUMBER(E2067), IF(G2067&gt;'Bulk DivVar Analysis'!$D$116,"Pass","Fail"),"")</f>
        <v/>
      </c>
      <c r="I2067" s="338" t="str">
        <f t="shared" si="34"/>
        <v/>
      </c>
      <c r="J2067" s="339"/>
      <c r="K2067" s="339"/>
      <c r="L2067" s="339"/>
      <c r="M2067" s="339"/>
      <c r="N2067" s="339"/>
      <c r="O2067" s="339"/>
      <c r="P2067" s="339"/>
      <c r="Q2067" s="339"/>
    </row>
    <row r="2068" spans="1:17" ht="13.5" customHeight="1">
      <c r="A2068" s="481"/>
      <c r="B2068" s="481"/>
      <c r="C2068" s="481"/>
      <c r="D2068" s="481"/>
      <c r="E2068" s="481"/>
      <c r="F2068" s="339"/>
      <c r="G2068" s="340" t="str">
        <f>IF(ISNUMBER(E2068),E2068/'Bulk DivVar Analysis'!$C$114,"")</f>
        <v/>
      </c>
      <c r="H2068" s="338" t="str">
        <f>IF(ISNUMBER(E2068), IF(G2068&gt;'Bulk DivVar Analysis'!$D$116,"Pass","Fail"),"")</f>
        <v/>
      </c>
      <c r="I2068" s="338" t="str">
        <f t="shared" si="34"/>
        <v/>
      </c>
      <c r="J2068" s="339"/>
      <c r="K2068" s="339"/>
      <c r="L2068" s="339"/>
      <c r="M2068" s="339"/>
      <c r="N2068" s="339"/>
      <c r="O2068" s="339"/>
      <c r="P2068" s="339"/>
      <c r="Q2068" s="339"/>
    </row>
    <row r="2069" spans="1:17" ht="13.5" customHeight="1">
      <c r="A2069" s="481"/>
      <c r="B2069" s="481"/>
      <c r="C2069" s="481"/>
      <c r="D2069" s="481"/>
      <c r="E2069" s="481"/>
      <c r="F2069" s="339"/>
      <c r="G2069" s="340" t="str">
        <f>IF(ISNUMBER(E2069),E2069/'Bulk DivVar Analysis'!$C$114,"")</f>
        <v/>
      </c>
      <c r="H2069" s="338" t="str">
        <f>IF(ISNUMBER(E2069), IF(G2069&gt;'Bulk DivVar Analysis'!$D$116,"Pass","Fail"),"")</f>
        <v/>
      </c>
      <c r="I2069" s="338" t="str">
        <f t="shared" si="34"/>
        <v/>
      </c>
      <c r="J2069" s="339"/>
      <c r="K2069" s="339"/>
      <c r="L2069" s="339"/>
      <c r="M2069" s="339"/>
      <c r="N2069" s="339"/>
      <c r="O2069" s="339"/>
      <c r="P2069" s="339"/>
      <c r="Q2069" s="339"/>
    </row>
    <row r="2070" spans="1:17" ht="13.5" customHeight="1">
      <c r="A2070" s="481"/>
      <c r="B2070" s="481"/>
      <c r="C2070" s="481"/>
      <c r="D2070" s="481"/>
      <c r="E2070" s="481"/>
      <c r="F2070" s="339"/>
      <c r="G2070" s="340" t="str">
        <f>IF(ISNUMBER(E2070),E2070/'Bulk DivVar Analysis'!$C$114,"")</f>
        <v/>
      </c>
      <c r="H2070" s="338" t="str">
        <f>IF(ISNUMBER(E2070), IF(G2070&gt;'Bulk DivVar Analysis'!$D$116,"Pass","Fail"),"")</f>
        <v/>
      </c>
      <c r="I2070" s="338" t="str">
        <f t="shared" si="34"/>
        <v/>
      </c>
      <c r="J2070" s="339"/>
      <c r="K2070" s="339"/>
      <c r="L2070" s="339"/>
      <c r="M2070" s="339"/>
      <c r="N2070" s="339"/>
      <c r="O2070" s="339"/>
      <c r="P2070" s="339"/>
      <c r="Q2070" s="339"/>
    </row>
    <row r="2071" spans="1:17" ht="13.5" customHeight="1">
      <c r="A2071" s="481"/>
      <c r="B2071" s="481"/>
      <c r="C2071" s="481"/>
      <c r="D2071" s="481"/>
      <c r="E2071" s="481"/>
      <c r="F2071" s="339"/>
      <c r="G2071" s="340" t="str">
        <f>IF(ISNUMBER(E2071),E2071/'Bulk DivVar Analysis'!$C$114,"")</f>
        <v/>
      </c>
      <c r="H2071" s="338" t="str">
        <f>IF(ISNUMBER(E2071), IF(G2071&gt;'Bulk DivVar Analysis'!$D$116,"Pass","Fail"),"")</f>
        <v/>
      </c>
      <c r="I2071" s="338" t="str">
        <f t="shared" si="34"/>
        <v/>
      </c>
      <c r="J2071" s="339"/>
      <c r="K2071" s="339"/>
      <c r="L2071" s="339"/>
      <c r="M2071" s="339"/>
      <c r="N2071" s="339"/>
      <c r="O2071" s="339"/>
      <c r="P2071" s="339"/>
      <c r="Q2071" s="339"/>
    </row>
    <row r="2072" spans="1:17" ht="13.5" customHeight="1">
      <c r="A2072" s="481"/>
      <c r="B2072" s="481"/>
      <c r="C2072" s="481"/>
      <c r="D2072" s="481"/>
      <c r="E2072" s="481"/>
      <c r="F2072" s="339"/>
      <c r="G2072" s="340" t="str">
        <f>IF(ISNUMBER(E2072),E2072/'Bulk DivVar Analysis'!$C$114,"")</f>
        <v/>
      </c>
      <c r="H2072" s="338" t="str">
        <f>IF(ISNUMBER(E2072), IF(G2072&gt;'Bulk DivVar Analysis'!$D$116,"Pass","Fail"),"")</f>
        <v/>
      </c>
      <c r="I2072" s="338" t="str">
        <f t="shared" si="34"/>
        <v/>
      </c>
      <c r="J2072" s="339"/>
      <c r="K2072" s="339"/>
      <c r="L2072" s="339"/>
      <c r="M2072" s="339"/>
      <c r="N2072" s="339"/>
      <c r="O2072" s="339"/>
      <c r="P2072" s="339"/>
      <c r="Q2072" s="339"/>
    </row>
    <row r="2073" spans="1:17" ht="13.5" customHeight="1">
      <c r="A2073" s="481"/>
      <c r="B2073" s="481"/>
      <c r="C2073" s="481"/>
      <c r="D2073" s="481"/>
      <c r="E2073" s="481"/>
      <c r="F2073" s="339"/>
      <c r="G2073" s="340" t="str">
        <f>IF(ISNUMBER(E2073),E2073/'Bulk DivVar Analysis'!$C$114,"")</f>
        <v/>
      </c>
      <c r="H2073" s="338" t="str">
        <f>IF(ISNUMBER(E2073), IF(G2073&gt;'Bulk DivVar Analysis'!$D$116,"Pass","Fail"),"")</f>
        <v/>
      </c>
      <c r="I2073" s="338" t="str">
        <f t="shared" si="34"/>
        <v/>
      </c>
      <c r="J2073" s="339"/>
      <c r="K2073" s="339"/>
      <c r="L2073" s="339"/>
      <c r="M2073" s="339"/>
      <c r="N2073" s="339"/>
      <c r="O2073" s="339"/>
      <c r="P2073" s="339"/>
      <c r="Q2073" s="339"/>
    </row>
    <row r="2074" spans="1:17" ht="13.5" customHeight="1">
      <c r="A2074" s="481"/>
      <c r="B2074" s="481"/>
      <c r="C2074" s="481"/>
      <c r="D2074" s="481"/>
      <c r="E2074" s="481"/>
      <c r="F2074" s="339"/>
      <c r="G2074" s="340" t="str">
        <f>IF(ISNUMBER(E2074),E2074/'Bulk DivVar Analysis'!$C$114,"")</f>
        <v/>
      </c>
      <c r="H2074" s="338" t="str">
        <f>IF(ISNUMBER(E2074), IF(G2074&gt;'Bulk DivVar Analysis'!$D$116,"Pass","Fail"),"")</f>
        <v/>
      </c>
      <c r="I2074" s="338" t="str">
        <f t="shared" si="34"/>
        <v/>
      </c>
      <c r="J2074" s="339"/>
      <c r="K2074" s="339"/>
      <c r="L2074" s="339"/>
      <c r="M2074" s="339"/>
      <c r="N2074" s="339"/>
      <c r="O2074" s="339"/>
      <c r="P2074" s="339"/>
      <c r="Q2074" s="339"/>
    </row>
    <row r="2075" spans="1:17" ht="13.5" customHeight="1">
      <c r="A2075" s="481"/>
      <c r="B2075" s="481"/>
      <c r="C2075" s="481"/>
      <c r="D2075" s="481"/>
      <c r="E2075" s="481"/>
      <c r="F2075" s="339"/>
      <c r="G2075" s="340" t="str">
        <f>IF(ISNUMBER(E2075),E2075/'Bulk DivVar Analysis'!$C$114,"")</f>
        <v/>
      </c>
      <c r="H2075" s="338" t="str">
        <f>IF(ISNUMBER(E2075), IF(G2075&gt;'Bulk DivVar Analysis'!$D$116,"Pass","Fail"),"")</f>
        <v/>
      </c>
      <c r="I2075" s="338" t="str">
        <f t="shared" si="34"/>
        <v/>
      </c>
      <c r="J2075" s="339"/>
      <c r="K2075" s="339"/>
      <c r="L2075" s="339"/>
      <c r="M2075" s="339"/>
      <c r="N2075" s="339"/>
      <c r="O2075" s="339"/>
      <c r="P2075" s="339"/>
      <c r="Q2075" s="339"/>
    </row>
    <row r="2076" spans="1:17" ht="13.5" customHeight="1">
      <c r="A2076" s="481"/>
      <c r="B2076" s="481"/>
      <c r="C2076" s="481"/>
      <c r="D2076" s="481"/>
      <c r="E2076" s="481"/>
      <c r="F2076" s="339"/>
      <c r="G2076" s="340" t="str">
        <f>IF(ISNUMBER(E2076),E2076/'Bulk DivVar Analysis'!$C$114,"")</f>
        <v/>
      </c>
      <c r="H2076" s="338" t="str">
        <f>IF(ISNUMBER(E2076), IF(G2076&gt;'Bulk DivVar Analysis'!$D$116,"Pass","Fail"),"")</f>
        <v/>
      </c>
      <c r="I2076" s="338" t="str">
        <f t="shared" si="34"/>
        <v/>
      </c>
      <c r="J2076" s="339"/>
      <c r="K2076" s="339"/>
      <c r="L2076" s="339"/>
      <c r="M2076" s="339"/>
      <c r="N2076" s="339"/>
      <c r="O2076" s="339"/>
      <c r="P2076" s="339"/>
      <c r="Q2076" s="339"/>
    </row>
    <row r="2077" spans="1:17" ht="13.5" customHeight="1">
      <c r="A2077" s="481"/>
      <c r="B2077" s="481"/>
      <c r="C2077" s="481"/>
      <c r="D2077" s="481"/>
      <c r="E2077" s="481"/>
      <c r="F2077" s="339"/>
      <c r="G2077" s="340" t="str">
        <f>IF(ISNUMBER(E2077),E2077/'Bulk DivVar Analysis'!$C$114,"")</f>
        <v/>
      </c>
      <c r="H2077" s="338" t="str">
        <f>IF(ISNUMBER(E2077), IF(G2077&gt;'Bulk DivVar Analysis'!$D$116,"Pass","Fail"),"")</f>
        <v/>
      </c>
      <c r="I2077" s="338" t="str">
        <f t="shared" si="34"/>
        <v/>
      </c>
      <c r="J2077" s="339"/>
      <c r="K2077" s="339"/>
      <c r="L2077" s="339"/>
      <c r="M2077" s="339"/>
      <c r="N2077" s="339"/>
      <c r="O2077" s="339"/>
      <c r="P2077" s="339"/>
      <c r="Q2077" s="339"/>
    </row>
    <row r="2078" spans="1:17" ht="13.5" customHeight="1">
      <c r="A2078" s="481"/>
      <c r="B2078" s="481"/>
      <c r="C2078" s="481"/>
      <c r="D2078" s="481"/>
      <c r="E2078" s="481"/>
      <c r="F2078" s="339"/>
      <c r="G2078" s="340" t="str">
        <f>IF(ISNUMBER(E2078),E2078/'Bulk DivVar Analysis'!$C$114,"")</f>
        <v/>
      </c>
      <c r="H2078" s="338" t="str">
        <f>IF(ISNUMBER(E2078), IF(G2078&gt;'Bulk DivVar Analysis'!$D$116,"Pass","Fail"),"")</f>
        <v/>
      </c>
      <c r="I2078" s="338" t="str">
        <f t="shared" si="34"/>
        <v/>
      </c>
      <c r="J2078" s="339"/>
      <c r="K2078" s="339"/>
      <c r="L2078" s="339"/>
      <c r="M2078" s="339"/>
      <c r="N2078" s="339"/>
      <c r="O2078" s="339"/>
      <c r="P2078" s="339"/>
      <c r="Q2078" s="339"/>
    </row>
    <row r="2079" spans="1:17" ht="13.5" customHeight="1">
      <c r="A2079" s="481"/>
      <c r="B2079" s="481"/>
      <c r="C2079" s="481"/>
      <c r="D2079" s="481"/>
      <c r="E2079" s="481"/>
      <c r="F2079" s="339"/>
      <c r="G2079" s="340" t="str">
        <f>IF(ISNUMBER(E2079),E2079/'Bulk DivVar Analysis'!$C$114,"")</f>
        <v/>
      </c>
      <c r="H2079" s="338" t="str">
        <f>IF(ISNUMBER(E2079), IF(G2079&gt;'Bulk DivVar Analysis'!$D$116,"Pass","Fail"),"")</f>
        <v/>
      </c>
      <c r="I2079" s="338" t="str">
        <f t="shared" si="34"/>
        <v/>
      </c>
      <c r="J2079" s="339"/>
      <c r="K2079" s="339"/>
      <c r="L2079" s="339"/>
      <c r="M2079" s="339"/>
      <c r="N2079" s="339"/>
      <c r="O2079" s="339"/>
      <c r="P2079" s="339"/>
      <c r="Q2079" s="339"/>
    </row>
    <row r="2080" spans="1:17" ht="13.5" customHeight="1">
      <c r="A2080" s="481"/>
      <c r="B2080" s="481"/>
      <c r="C2080" s="481"/>
      <c r="D2080" s="481"/>
      <c r="E2080" s="481"/>
      <c r="F2080" s="339"/>
      <c r="G2080" s="340" t="str">
        <f>IF(ISNUMBER(E2080),E2080/'Bulk DivVar Analysis'!$C$114,"")</f>
        <v/>
      </c>
      <c r="H2080" s="338" t="str">
        <f>IF(ISNUMBER(E2080), IF(G2080&gt;'Bulk DivVar Analysis'!$D$116,"Pass","Fail"),"")</f>
        <v/>
      </c>
      <c r="I2080" s="338" t="str">
        <f t="shared" si="34"/>
        <v/>
      </c>
      <c r="J2080" s="339"/>
      <c r="K2080" s="339"/>
      <c r="L2080" s="339"/>
      <c r="M2080" s="339"/>
      <c r="N2080" s="339"/>
      <c r="O2080" s="339"/>
      <c r="P2080" s="339"/>
      <c r="Q2080" s="339"/>
    </row>
    <row r="2081" spans="1:17" ht="13.5" customHeight="1">
      <c r="A2081" s="481"/>
      <c r="B2081" s="481"/>
      <c r="C2081" s="481"/>
      <c r="D2081" s="481"/>
      <c r="E2081" s="481"/>
      <c r="F2081" s="339"/>
      <c r="G2081" s="340" t="str">
        <f>IF(ISNUMBER(E2081),E2081/'Bulk DivVar Analysis'!$C$114,"")</f>
        <v/>
      </c>
      <c r="H2081" s="338" t="str">
        <f>IF(ISNUMBER(E2081), IF(G2081&gt;'Bulk DivVar Analysis'!$D$116,"Pass","Fail"),"")</f>
        <v/>
      </c>
      <c r="I2081" s="338" t="str">
        <f t="shared" si="34"/>
        <v/>
      </c>
      <c r="J2081" s="339"/>
      <c r="K2081" s="339"/>
      <c r="L2081" s="339"/>
      <c r="M2081" s="339"/>
      <c r="N2081" s="339"/>
      <c r="O2081" s="339"/>
      <c r="P2081" s="339"/>
      <c r="Q2081" s="339"/>
    </row>
    <row r="2082" spans="1:17" ht="13.5" customHeight="1">
      <c r="A2082" s="481"/>
      <c r="B2082" s="481"/>
      <c r="C2082" s="481"/>
      <c r="D2082" s="481"/>
      <c r="E2082" s="481"/>
      <c r="F2082" s="339"/>
      <c r="G2082" s="340" t="str">
        <f>IF(ISNUMBER(E2082),E2082/'Bulk DivVar Analysis'!$C$114,"")</f>
        <v/>
      </c>
      <c r="H2082" s="338" t="str">
        <f>IF(ISNUMBER(E2082), IF(G2082&gt;'Bulk DivVar Analysis'!$D$116,"Pass","Fail"),"")</f>
        <v/>
      </c>
      <c r="I2082" s="338" t="str">
        <f t="shared" si="34"/>
        <v/>
      </c>
      <c r="J2082" s="339"/>
      <c r="K2082" s="339"/>
      <c r="L2082" s="339"/>
      <c r="M2082" s="339"/>
      <c r="N2082" s="339"/>
      <c r="O2082" s="339"/>
      <c r="P2082" s="339"/>
      <c r="Q2082" s="339"/>
    </row>
    <row r="2083" spans="1:17" ht="13.5" customHeight="1">
      <c r="A2083" s="481"/>
      <c r="B2083" s="481"/>
      <c r="C2083" s="481"/>
      <c r="D2083" s="481"/>
      <c r="E2083" s="481"/>
      <c r="F2083" s="339"/>
      <c r="G2083" s="340" t="str">
        <f>IF(ISNUMBER(E2083),E2083/'Bulk DivVar Analysis'!$C$114,"")</f>
        <v/>
      </c>
      <c r="H2083" s="338" t="str">
        <f>IF(ISNUMBER(E2083), IF(G2083&gt;'Bulk DivVar Analysis'!$D$116,"Pass","Fail"),"")</f>
        <v/>
      </c>
      <c r="I2083" s="338" t="str">
        <f t="shared" si="34"/>
        <v/>
      </c>
      <c r="J2083" s="339"/>
      <c r="K2083" s="339"/>
      <c r="L2083" s="339"/>
      <c r="M2083" s="339"/>
      <c r="N2083" s="339"/>
      <c r="O2083" s="339"/>
      <c r="P2083" s="339"/>
      <c r="Q2083" s="339"/>
    </row>
    <row r="2084" spans="1:17" ht="13.5" customHeight="1">
      <c r="A2084" s="481"/>
      <c r="B2084" s="481"/>
      <c r="C2084" s="481"/>
      <c r="D2084" s="481"/>
      <c r="E2084" s="481"/>
      <c r="F2084" s="339"/>
      <c r="G2084" s="340" t="str">
        <f>IF(ISNUMBER(E2084),E2084/'Bulk DivVar Analysis'!$C$114,"")</f>
        <v/>
      </c>
      <c r="H2084" s="338" t="str">
        <f>IF(ISNUMBER(E2084), IF(G2084&gt;'Bulk DivVar Analysis'!$D$116,"Pass","Fail"),"")</f>
        <v/>
      </c>
      <c r="I2084" s="338" t="str">
        <f t="shared" si="34"/>
        <v/>
      </c>
      <c r="J2084" s="339"/>
      <c r="K2084" s="339"/>
      <c r="L2084" s="339"/>
      <c r="M2084" s="339"/>
      <c r="N2084" s="339"/>
      <c r="O2084" s="339"/>
      <c r="P2084" s="339"/>
      <c r="Q2084" s="339"/>
    </row>
    <row r="2085" spans="1:17" ht="13.5" customHeight="1">
      <c r="A2085" s="481"/>
      <c r="B2085" s="481"/>
      <c r="C2085" s="481"/>
      <c r="D2085" s="481"/>
      <c r="E2085" s="481"/>
      <c r="F2085" s="339"/>
      <c r="G2085" s="340" t="str">
        <f>IF(ISNUMBER(E2085),E2085/'Bulk DivVar Analysis'!$C$114,"")</f>
        <v/>
      </c>
      <c r="H2085" s="338" t="str">
        <f>IF(ISNUMBER(E2085), IF(G2085&gt;'Bulk DivVar Analysis'!$D$116,"Pass","Fail"),"")</f>
        <v/>
      </c>
      <c r="I2085" s="338" t="str">
        <f t="shared" si="34"/>
        <v/>
      </c>
      <c r="J2085" s="339"/>
      <c r="K2085" s="339"/>
      <c r="L2085" s="339"/>
      <c r="M2085" s="339"/>
      <c r="N2085" s="339"/>
      <c r="O2085" s="339"/>
      <c r="P2085" s="339"/>
      <c r="Q2085" s="339"/>
    </row>
    <row r="2086" spans="1:17" ht="13.5" customHeight="1">
      <c r="A2086" s="481"/>
      <c r="B2086" s="481"/>
      <c r="C2086" s="481"/>
      <c r="D2086" s="481"/>
      <c r="E2086" s="481"/>
      <c r="F2086" s="339"/>
      <c r="G2086" s="340" t="str">
        <f>IF(ISNUMBER(E2086),E2086/'Bulk DivVar Analysis'!$C$114,"")</f>
        <v/>
      </c>
      <c r="H2086" s="338" t="str">
        <f>IF(ISNUMBER(E2086), IF(G2086&gt;'Bulk DivVar Analysis'!$D$116,"Pass","Fail"),"")</f>
        <v/>
      </c>
      <c r="I2086" s="338" t="str">
        <f t="shared" si="34"/>
        <v/>
      </c>
      <c r="J2086" s="339"/>
      <c r="K2086" s="339"/>
      <c r="L2086" s="339"/>
      <c r="M2086" s="339"/>
      <c r="N2086" s="339"/>
      <c r="O2086" s="339"/>
      <c r="P2086" s="339"/>
      <c r="Q2086" s="339"/>
    </row>
    <row r="2087" spans="1:17" ht="13.5" customHeight="1">
      <c r="A2087" s="481"/>
      <c r="B2087" s="481"/>
      <c r="C2087" s="481"/>
      <c r="D2087" s="481"/>
      <c r="E2087" s="481"/>
      <c r="F2087" s="339"/>
      <c r="G2087" s="340" t="str">
        <f>IF(ISNUMBER(E2087),E2087/'Bulk DivVar Analysis'!$C$114,"")</f>
        <v/>
      </c>
      <c r="H2087" s="338" t="str">
        <f>IF(ISNUMBER(E2087), IF(G2087&gt;'Bulk DivVar Analysis'!$D$116,"Pass","Fail"),"")</f>
        <v/>
      </c>
      <c r="I2087" s="338" t="str">
        <f t="shared" si="34"/>
        <v/>
      </c>
      <c r="J2087" s="339"/>
      <c r="K2087" s="339"/>
      <c r="L2087" s="339"/>
      <c r="M2087" s="339"/>
      <c r="N2087" s="339"/>
      <c r="O2087" s="339"/>
      <c r="P2087" s="339"/>
      <c r="Q2087" s="339"/>
    </row>
    <row r="2088" spans="1:17" ht="13.5" customHeight="1">
      <c r="A2088" s="481"/>
      <c r="B2088" s="481"/>
      <c r="C2088" s="481"/>
      <c r="D2088" s="481"/>
      <c r="E2088" s="481"/>
      <c r="F2088" s="339"/>
      <c r="G2088" s="340" t="str">
        <f>IF(ISNUMBER(E2088),E2088/'Bulk DivVar Analysis'!$C$114,"")</f>
        <v/>
      </c>
      <c r="H2088" s="338" t="str">
        <f>IF(ISNUMBER(E2088), IF(G2088&gt;'Bulk DivVar Analysis'!$D$116,"Pass","Fail"),"")</f>
        <v/>
      </c>
      <c r="I2088" s="338" t="str">
        <f t="shared" si="34"/>
        <v/>
      </c>
      <c r="J2088" s="339"/>
      <c r="K2088" s="339"/>
      <c r="L2088" s="339"/>
      <c r="M2088" s="339"/>
      <c r="N2088" s="339"/>
      <c r="O2088" s="339"/>
      <c r="P2088" s="339"/>
      <c r="Q2088" s="339"/>
    </row>
    <row r="2089" spans="1:17" ht="13.5" customHeight="1">
      <c r="A2089" s="481"/>
      <c r="B2089" s="481"/>
      <c r="C2089" s="481"/>
      <c r="D2089" s="481"/>
      <c r="E2089" s="481"/>
      <c r="F2089" s="339"/>
      <c r="G2089" s="340" t="str">
        <f>IF(ISNUMBER(E2089),E2089/'Bulk DivVar Analysis'!$C$114,"")</f>
        <v/>
      </c>
      <c r="H2089" s="338" t="str">
        <f>IF(ISNUMBER(E2089), IF(G2089&gt;'Bulk DivVar Analysis'!$D$116,"Pass","Fail"),"")</f>
        <v/>
      </c>
      <c r="I2089" s="338" t="str">
        <f t="shared" si="34"/>
        <v/>
      </c>
      <c r="J2089" s="339"/>
      <c r="K2089" s="339"/>
      <c r="L2089" s="339"/>
      <c r="M2089" s="339"/>
      <c r="N2089" s="339"/>
      <c r="O2089" s="339"/>
      <c r="P2089" s="339"/>
      <c r="Q2089" s="339"/>
    </row>
    <row r="2090" spans="1:17" ht="13.5" customHeight="1">
      <c r="A2090" s="481"/>
      <c r="B2090" s="481"/>
      <c r="C2090" s="481"/>
      <c r="D2090" s="481"/>
      <c r="E2090" s="481"/>
      <c r="F2090" s="339"/>
      <c r="G2090" s="340" t="str">
        <f>IF(ISNUMBER(E2090),E2090/'Bulk DivVar Analysis'!$C$114,"")</f>
        <v/>
      </c>
      <c r="H2090" s="338" t="str">
        <f>IF(ISNUMBER(E2090), IF(G2090&gt;'Bulk DivVar Analysis'!$D$116,"Pass","Fail"),"")</f>
        <v/>
      </c>
      <c r="I2090" s="338" t="str">
        <f t="shared" si="34"/>
        <v/>
      </c>
      <c r="J2090" s="339"/>
      <c r="K2090" s="339"/>
      <c r="L2090" s="339"/>
      <c r="M2090" s="339"/>
      <c r="N2090" s="339"/>
      <c r="O2090" s="339"/>
      <c r="P2090" s="339"/>
      <c r="Q2090" s="339"/>
    </row>
    <row r="2091" spans="1:17" ht="13.5" customHeight="1">
      <c r="A2091" s="481"/>
      <c r="B2091" s="481"/>
      <c r="C2091" s="481"/>
      <c r="D2091" s="481"/>
      <c r="E2091" s="481"/>
      <c r="F2091" s="339"/>
      <c r="G2091" s="340" t="str">
        <f>IF(ISNUMBER(E2091),E2091/'Bulk DivVar Analysis'!$C$114,"")</f>
        <v/>
      </c>
      <c r="H2091" s="338" t="str">
        <f>IF(ISNUMBER(E2091), IF(G2091&gt;'Bulk DivVar Analysis'!$D$116,"Pass","Fail"),"")</f>
        <v/>
      </c>
      <c r="I2091" s="338" t="str">
        <f t="shared" si="34"/>
        <v/>
      </c>
      <c r="J2091" s="339"/>
      <c r="K2091" s="339"/>
      <c r="L2091" s="339"/>
      <c r="M2091" s="339"/>
      <c r="N2091" s="339"/>
      <c r="O2091" s="339"/>
      <c r="P2091" s="339"/>
      <c r="Q2091" s="339"/>
    </row>
    <row r="2092" spans="1:17" ht="13.5" customHeight="1">
      <c r="A2092" s="481"/>
      <c r="B2092" s="481"/>
      <c r="C2092" s="481"/>
      <c r="D2092" s="481"/>
      <c r="E2092" s="481"/>
      <c r="F2092" s="339"/>
      <c r="G2092" s="340" t="str">
        <f>IF(ISNUMBER(E2092),E2092/'Bulk DivVar Analysis'!$C$114,"")</f>
        <v/>
      </c>
      <c r="H2092" s="338" t="str">
        <f>IF(ISNUMBER(E2092), IF(G2092&gt;'Bulk DivVar Analysis'!$D$116,"Pass","Fail"),"")</f>
        <v/>
      </c>
      <c r="I2092" s="338" t="str">
        <f t="shared" si="34"/>
        <v/>
      </c>
      <c r="J2092" s="339"/>
      <c r="K2092" s="339"/>
      <c r="L2092" s="339"/>
      <c r="M2092" s="339"/>
      <c r="N2092" s="339"/>
      <c r="O2092" s="339"/>
      <c r="P2092" s="339"/>
      <c r="Q2092" s="339"/>
    </row>
    <row r="2093" spans="1:17" ht="13.5" customHeight="1">
      <c r="A2093" s="481"/>
      <c r="B2093" s="481"/>
      <c r="C2093" s="481"/>
      <c r="D2093" s="481"/>
      <c r="E2093" s="481"/>
      <c r="F2093" s="339"/>
      <c r="G2093" s="340" t="str">
        <f>IF(ISNUMBER(E2093),E2093/'Bulk DivVar Analysis'!$C$114,"")</f>
        <v/>
      </c>
      <c r="H2093" s="338" t="str">
        <f>IF(ISNUMBER(E2093), IF(G2093&gt;'Bulk DivVar Analysis'!$D$116,"Pass","Fail"),"")</f>
        <v/>
      </c>
      <c r="I2093" s="338" t="str">
        <f t="shared" si="34"/>
        <v/>
      </c>
      <c r="J2093" s="339"/>
      <c r="K2093" s="339"/>
      <c r="L2093" s="339"/>
      <c r="M2093" s="339"/>
      <c r="N2093" s="339"/>
      <c r="O2093" s="339"/>
      <c r="P2093" s="339"/>
      <c r="Q2093" s="339"/>
    </row>
    <row r="2094" spans="1:17" ht="13.5" customHeight="1">
      <c r="A2094" s="481"/>
      <c r="B2094" s="481"/>
      <c r="C2094" s="481"/>
      <c r="D2094" s="481"/>
      <c r="E2094" s="481"/>
      <c r="F2094" s="339"/>
      <c r="G2094" s="340" t="str">
        <f>IF(ISNUMBER(E2094),E2094/'Bulk DivVar Analysis'!$C$114,"")</f>
        <v/>
      </c>
      <c r="H2094" s="338" t="str">
        <f>IF(ISNUMBER(E2094), IF(G2094&gt;'Bulk DivVar Analysis'!$D$116,"Pass","Fail"),"")</f>
        <v/>
      </c>
      <c r="I2094" s="338" t="str">
        <f t="shared" si="34"/>
        <v/>
      </c>
      <c r="J2094" s="339"/>
      <c r="K2094" s="339"/>
      <c r="L2094" s="339"/>
      <c r="M2094" s="339"/>
      <c r="N2094" s="339"/>
      <c r="O2094" s="339"/>
      <c r="P2094" s="339"/>
      <c r="Q2094" s="339"/>
    </row>
    <row r="2095" spans="1:17" ht="13.5" customHeight="1">
      <c r="A2095" s="481"/>
      <c r="B2095" s="481"/>
      <c r="C2095" s="481"/>
      <c r="D2095" s="481"/>
      <c r="E2095" s="481"/>
      <c r="F2095" s="339"/>
      <c r="G2095" s="340" t="str">
        <f>IF(ISNUMBER(E2095),E2095/'Bulk DivVar Analysis'!$C$114,"")</f>
        <v/>
      </c>
      <c r="H2095" s="338" t="str">
        <f>IF(ISNUMBER(E2095), IF(G2095&gt;'Bulk DivVar Analysis'!$D$116,"Pass","Fail"),"")</f>
        <v/>
      </c>
      <c r="I2095" s="338" t="str">
        <f t="shared" si="34"/>
        <v/>
      </c>
      <c r="J2095" s="339"/>
      <c r="K2095" s="339"/>
      <c r="L2095" s="339"/>
      <c r="M2095" s="339"/>
      <c r="N2095" s="339"/>
      <c r="O2095" s="339"/>
      <c r="P2095" s="339"/>
      <c r="Q2095" s="339"/>
    </row>
    <row r="2096" spans="1:17" ht="13.5" customHeight="1">
      <c r="A2096" s="481"/>
      <c r="B2096" s="481"/>
      <c r="C2096" s="481"/>
      <c r="D2096" s="481"/>
      <c r="E2096" s="481"/>
      <c r="F2096" s="339"/>
      <c r="G2096" s="340" t="str">
        <f>IF(ISNUMBER(E2096),E2096/'Bulk DivVar Analysis'!$C$114,"")</f>
        <v/>
      </c>
      <c r="H2096" s="338" t="str">
        <f>IF(ISNUMBER(E2096), IF(G2096&gt;'Bulk DivVar Analysis'!$D$116,"Pass","Fail"),"")</f>
        <v/>
      </c>
      <c r="I2096" s="338" t="str">
        <f t="shared" si="34"/>
        <v/>
      </c>
      <c r="J2096" s="339"/>
      <c r="K2096" s="339"/>
      <c r="L2096" s="339"/>
      <c r="M2096" s="339"/>
      <c r="N2096" s="339"/>
      <c r="O2096" s="339"/>
      <c r="P2096" s="339"/>
      <c r="Q2096" s="339"/>
    </row>
    <row r="2097" spans="1:17" ht="13.5" customHeight="1">
      <c r="A2097" s="481"/>
      <c r="B2097" s="481"/>
      <c r="C2097" s="481"/>
      <c r="D2097" s="481"/>
      <c r="E2097" s="481"/>
      <c r="F2097" s="339"/>
      <c r="G2097" s="340" t="str">
        <f>IF(ISNUMBER(E2097),E2097/'Bulk DivVar Analysis'!$C$114,"")</f>
        <v/>
      </c>
      <c r="H2097" s="338" t="str">
        <f>IF(ISNUMBER(E2097), IF(G2097&gt;'Bulk DivVar Analysis'!$D$116,"Pass","Fail"),"")</f>
        <v/>
      </c>
      <c r="I2097" s="338" t="str">
        <f t="shared" si="34"/>
        <v/>
      </c>
      <c r="J2097" s="339"/>
      <c r="K2097" s="339"/>
      <c r="L2097" s="339"/>
      <c r="M2097" s="339"/>
      <c r="N2097" s="339"/>
      <c r="O2097" s="339"/>
      <c r="P2097" s="339"/>
      <c r="Q2097" s="339"/>
    </row>
    <row r="2098" spans="1:17" ht="13.5" customHeight="1">
      <c r="A2098" s="481"/>
      <c r="B2098" s="481"/>
      <c r="C2098" s="481"/>
      <c r="D2098" s="481"/>
      <c r="E2098" s="481"/>
      <c r="F2098" s="339"/>
      <c r="G2098" s="340" t="str">
        <f>IF(ISNUMBER(E2098),E2098/'Bulk DivVar Analysis'!$C$114,"")</f>
        <v/>
      </c>
      <c r="H2098" s="338" t="str">
        <f>IF(ISNUMBER(E2098), IF(G2098&gt;'Bulk DivVar Analysis'!$D$116,"Pass","Fail"),"")</f>
        <v/>
      </c>
      <c r="I2098" s="338" t="str">
        <f t="shared" si="34"/>
        <v/>
      </c>
      <c r="J2098" s="339"/>
      <c r="K2098" s="339"/>
      <c r="L2098" s="339"/>
      <c r="M2098" s="339"/>
      <c r="N2098" s="339"/>
      <c r="O2098" s="339"/>
      <c r="P2098" s="339"/>
      <c r="Q2098" s="339"/>
    </row>
    <row r="2099" spans="1:17" ht="13.5" customHeight="1">
      <c r="A2099" s="481"/>
      <c r="B2099" s="481"/>
      <c r="C2099" s="481"/>
      <c r="D2099" s="481"/>
      <c r="E2099" s="481"/>
      <c r="F2099" s="339"/>
      <c r="G2099" s="340" t="str">
        <f>IF(ISNUMBER(E2099),E2099/'Bulk DivVar Analysis'!$C$114,"")</f>
        <v/>
      </c>
      <c r="H2099" s="338" t="str">
        <f>IF(ISNUMBER(E2099), IF(G2099&gt;'Bulk DivVar Analysis'!$D$116,"Pass","Fail"),"")</f>
        <v/>
      </c>
      <c r="I2099" s="338" t="str">
        <f t="shared" si="34"/>
        <v/>
      </c>
      <c r="J2099" s="339"/>
      <c r="K2099" s="339"/>
      <c r="L2099" s="339"/>
      <c r="M2099" s="339"/>
      <c r="N2099" s="339"/>
      <c r="O2099" s="339"/>
      <c r="P2099" s="339"/>
      <c r="Q2099" s="339"/>
    </row>
    <row r="2100" spans="1:17" ht="13.5" customHeight="1">
      <c r="A2100" s="481"/>
      <c r="B2100" s="481"/>
      <c r="C2100" s="481"/>
      <c r="D2100" s="481"/>
      <c r="E2100" s="481"/>
      <c r="F2100" s="339"/>
      <c r="G2100" s="340" t="str">
        <f>IF(ISNUMBER(E2100),E2100/'Bulk DivVar Analysis'!$C$114,"")</f>
        <v/>
      </c>
      <c r="H2100" s="338" t="str">
        <f>IF(ISNUMBER(E2100), IF(G2100&gt;'Bulk DivVar Analysis'!$D$116,"Pass","Fail"),"")</f>
        <v/>
      </c>
      <c r="I2100" s="338" t="str">
        <f t="shared" si="34"/>
        <v/>
      </c>
      <c r="J2100" s="339"/>
      <c r="K2100" s="339"/>
      <c r="L2100" s="339"/>
      <c r="M2100" s="339"/>
      <c r="N2100" s="339"/>
      <c r="O2100" s="339"/>
      <c r="P2100" s="339"/>
      <c r="Q2100" s="339"/>
    </row>
    <row r="2101" spans="1:17" ht="13.5" customHeight="1">
      <c r="A2101" s="481"/>
      <c r="B2101" s="481"/>
      <c r="C2101" s="481"/>
      <c r="D2101" s="481"/>
      <c r="E2101" s="481"/>
      <c r="F2101" s="339"/>
      <c r="G2101" s="340" t="str">
        <f>IF(ISNUMBER(E2101),E2101/'Bulk DivVar Analysis'!$C$114,"")</f>
        <v/>
      </c>
      <c r="H2101" s="338" t="str">
        <f>IF(ISNUMBER(E2101), IF(G2101&gt;'Bulk DivVar Analysis'!$D$116,"Pass","Fail"),"")</f>
        <v/>
      </c>
      <c r="I2101" s="338" t="str">
        <f t="shared" si="34"/>
        <v/>
      </c>
      <c r="J2101" s="339"/>
      <c r="K2101" s="339"/>
      <c r="L2101" s="339"/>
      <c r="M2101" s="339"/>
      <c r="N2101" s="339"/>
      <c r="O2101" s="339"/>
      <c r="P2101" s="339"/>
      <c r="Q2101" s="339"/>
    </row>
    <row r="2102" spans="1:17" ht="13.5" customHeight="1">
      <c r="A2102" s="481"/>
      <c r="B2102" s="481"/>
      <c r="C2102" s="481"/>
      <c r="D2102" s="481"/>
      <c r="E2102" s="481"/>
      <c r="F2102" s="339"/>
      <c r="G2102" s="340" t="str">
        <f>IF(ISNUMBER(E2102),E2102/'Bulk DivVar Analysis'!$C$114,"")</f>
        <v/>
      </c>
      <c r="H2102" s="338" t="str">
        <f>IF(ISNUMBER(E2102), IF(G2102&gt;'Bulk DivVar Analysis'!$D$116,"Pass","Fail"),"")</f>
        <v/>
      </c>
      <c r="I2102" s="338" t="str">
        <f t="shared" si="34"/>
        <v/>
      </c>
      <c r="J2102" s="339"/>
      <c r="K2102" s="339"/>
      <c r="L2102" s="339"/>
      <c r="M2102" s="339"/>
      <c r="N2102" s="339"/>
      <c r="O2102" s="339"/>
      <c r="P2102" s="339"/>
      <c r="Q2102" s="339"/>
    </row>
    <row r="2103" spans="1:17" ht="13.5" customHeight="1">
      <c r="A2103" s="481"/>
      <c r="B2103" s="481"/>
      <c r="C2103" s="481"/>
      <c r="D2103" s="481"/>
      <c r="E2103" s="481"/>
      <c r="F2103" s="339"/>
      <c r="G2103" s="340" t="str">
        <f>IF(ISNUMBER(E2103),E2103/'Bulk DivVar Analysis'!$C$114,"")</f>
        <v/>
      </c>
      <c r="H2103" s="338" t="str">
        <f>IF(ISNUMBER(E2103), IF(G2103&gt;'Bulk DivVar Analysis'!$D$116,"Pass","Fail"),"")</f>
        <v/>
      </c>
      <c r="I2103" s="338" t="str">
        <f t="shared" si="34"/>
        <v/>
      </c>
      <c r="J2103" s="339"/>
      <c r="K2103" s="339"/>
      <c r="L2103" s="339"/>
      <c r="M2103" s="339"/>
      <c r="N2103" s="339"/>
      <c r="O2103" s="339"/>
      <c r="P2103" s="339"/>
      <c r="Q2103" s="339"/>
    </row>
    <row r="2104" spans="1:17" ht="13.5" customHeight="1">
      <c r="A2104" s="481"/>
      <c r="B2104" s="481"/>
      <c r="C2104" s="481"/>
      <c r="D2104" s="481"/>
      <c r="E2104" s="481"/>
      <c r="F2104" s="339"/>
      <c r="G2104" s="340" t="str">
        <f>IF(ISNUMBER(E2104),E2104/'Bulk DivVar Analysis'!$C$114,"")</f>
        <v/>
      </c>
      <c r="H2104" s="338" t="str">
        <f>IF(ISNUMBER(E2104), IF(G2104&gt;'Bulk DivVar Analysis'!$D$116,"Pass","Fail"),"")</f>
        <v/>
      </c>
      <c r="I2104" s="338" t="str">
        <f t="shared" si="34"/>
        <v/>
      </c>
      <c r="J2104" s="339"/>
      <c r="K2104" s="339"/>
      <c r="L2104" s="339"/>
      <c r="M2104" s="339"/>
      <c r="N2104" s="339"/>
      <c r="O2104" s="339"/>
      <c r="P2104" s="339"/>
      <c r="Q2104" s="339"/>
    </row>
    <row r="2105" spans="1:17" ht="13.5" customHeight="1">
      <c r="A2105" s="481"/>
      <c r="B2105" s="481"/>
      <c r="C2105" s="481"/>
      <c r="D2105" s="481"/>
      <c r="E2105" s="481"/>
      <c r="F2105" s="339"/>
      <c r="G2105" s="340" t="str">
        <f>IF(ISNUMBER(E2105),E2105/'Bulk DivVar Analysis'!$C$114,"")</f>
        <v/>
      </c>
      <c r="H2105" s="338" t="str">
        <f>IF(ISNUMBER(E2105), IF(G2105&gt;'Bulk DivVar Analysis'!$D$116,"Pass","Fail"),"")</f>
        <v/>
      </c>
      <c r="I2105" s="338" t="str">
        <f t="shared" si="34"/>
        <v/>
      </c>
      <c r="J2105" s="339"/>
      <c r="K2105" s="339"/>
      <c r="L2105" s="339"/>
      <c r="M2105" s="339"/>
      <c r="N2105" s="339"/>
      <c r="O2105" s="339"/>
      <c r="P2105" s="339"/>
      <c r="Q2105" s="339"/>
    </row>
    <row r="2106" spans="1:17" ht="13.5" customHeight="1">
      <c r="A2106" s="481"/>
      <c r="B2106" s="481"/>
      <c r="C2106" s="481"/>
      <c r="D2106" s="481"/>
      <c r="E2106" s="481"/>
      <c r="F2106" s="339"/>
      <c r="G2106" s="340" t="str">
        <f>IF(ISNUMBER(E2106),E2106/'Bulk DivVar Analysis'!$C$114,"")</f>
        <v/>
      </c>
      <c r="H2106" s="338" t="str">
        <f>IF(ISNUMBER(E2106), IF(G2106&gt;'Bulk DivVar Analysis'!$D$116,"Pass","Fail"),"")</f>
        <v/>
      </c>
      <c r="I2106" s="338" t="str">
        <f t="shared" si="34"/>
        <v/>
      </c>
      <c r="J2106" s="339"/>
      <c r="K2106" s="339"/>
      <c r="L2106" s="339"/>
      <c r="M2106" s="339"/>
      <c r="N2106" s="339"/>
      <c r="O2106" s="339"/>
      <c r="P2106" s="339"/>
      <c r="Q2106" s="339"/>
    </row>
    <row r="2107" spans="1:17" ht="13.5" customHeight="1">
      <c r="A2107" s="481"/>
      <c r="B2107" s="481"/>
      <c r="C2107" s="481"/>
      <c r="D2107" s="481"/>
      <c r="E2107" s="481"/>
      <c r="F2107" s="339"/>
      <c r="G2107" s="340" t="str">
        <f>IF(ISNUMBER(E2107),E2107/'Bulk DivVar Analysis'!$C$114,"")</f>
        <v/>
      </c>
      <c r="H2107" s="338" t="str">
        <f>IF(ISNUMBER(E2107), IF(G2107&gt;'Bulk DivVar Analysis'!$D$116,"Pass","Fail"),"")</f>
        <v/>
      </c>
      <c r="I2107" s="338" t="str">
        <f t="shared" si="34"/>
        <v/>
      </c>
      <c r="J2107" s="339"/>
      <c r="K2107" s="339"/>
      <c r="L2107" s="339"/>
      <c r="M2107" s="339"/>
      <c r="N2107" s="339"/>
      <c r="O2107" s="339"/>
      <c r="P2107" s="339"/>
      <c r="Q2107" s="339"/>
    </row>
    <row r="2108" spans="1:17" ht="13.5" customHeight="1">
      <c r="A2108" s="481"/>
      <c r="B2108" s="481"/>
      <c r="C2108" s="481"/>
      <c r="D2108" s="481"/>
      <c r="E2108" s="481"/>
      <c r="F2108" s="339"/>
      <c r="G2108" s="340" t="str">
        <f>IF(ISNUMBER(E2108),E2108/'Bulk DivVar Analysis'!$C$114,"")</f>
        <v/>
      </c>
      <c r="H2108" s="338" t="str">
        <f>IF(ISNUMBER(E2108), IF(G2108&gt;'Bulk DivVar Analysis'!$D$116,"Pass","Fail"),"")</f>
        <v/>
      </c>
      <c r="I2108" s="338" t="str">
        <f t="shared" si="34"/>
        <v/>
      </c>
      <c r="J2108" s="339"/>
      <c r="K2108" s="339"/>
      <c r="L2108" s="339"/>
      <c r="M2108" s="339"/>
      <c r="N2108" s="339"/>
      <c r="O2108" s="339"/>
      <c r="P2108" s="339"/>
      <c r="Q2108" s="339"/>
    </row>
    <row r="2109" spans="1:17" ht="13.5" customHeight="1">
      <c r="A2109" s="481"/>
      <c r="B2109" s="481"/>
      <c r="C2109" s="481"/>
      <c r="D2109" s="481"/>
      <c r="E2109" s="481"/>
      <c r="F2109" s="339"/>
      <c r="G2109" s="340" t="str">
        <f>IF(ISNUMBER(E2109),E2109/'Bulk DivVar Analysis'!$C$114,"")</f>
        <v/>
      </c>
      <c r="H2109" s="338" t="str">
        <f>IF(ISNUMBER(E2109), IF(G2109&gt;'Bulk DivVar Analysis'!$D$116,"Pass","Fail"),"")</f>
        <v/>
      </c>
      <c r="I2109" s="338" t="str">
        <f t="shared" si="34"/>
        <v/>
      </c>
      <c r="J2109" s="339"/>
      <c r="K2109" s="339"/>
      <c r="L2109" s="339"/>
      <c r="M2109" s="339"/>
      <c r="N2109" s="339"/>
      <c r="O2109" s="339"/>
      <c r="P2109" s="339"/>
      <c r="Q2109" s="339"/>
    </row>
    <row r="2110" spans="1:17" ht="13.5" customHeight="1">
      <c r="A2110" s="481"/>
      <c r="B2110" s="481"/>
      <c r="C2110" s="481"/>
      <c r="D2110" s="481"/>
      <c r="E2110" s="481"/>
      <c r="F2110" s="339"/>
      <c r="G2110" s="340" t="str">
        <f>IF(ISNUMBER(E2110),E2110/'Bulk DivVar Analysis'!$C$114,"")</f>
        <v/>
      </c>
      <c r="H2110" s="338" t="str">
        <f>IF(ISNUMBER(E2110), IF(G2110&gt;'Bulk DivVar Analysis'!$D$116,"Pass","Fail"),"")</f>
        <v/>
      </c>
      <c r="I2110" s="338" t="str">
        <f t="shared" si="34"/>
        <v/>
      </c>
      <c r="J2110" s="339"/>
      <c r="K2110" s="339"/>
      <c r="L2110" s="339"/>
      <c r="M2110" s="339"/>
      <c r="N2110" s="339"/>
      <c r="O2110" s="339"/>
      <c r="P2110" s="339"/>
      <c r="Q2110" s="339"/>
    </row>
    <row r="2111" spans="1:17" ht="13.5" customHeight="1">
      <c r="A2111" s="481"/>
      <c r="B2111" s="481"/>
      <c r="C2111" s="481"/>
      <c r="D2111" s="481"/>
      <c r="E2111" s="481"/>
      <c r="F2111" s="339"/>
      <c r="G2111" s="340" t="str">
        <f>IF(ISNUMBER(E2111),E2111/'Bulk DivVar Analysis'!$C$114,"")</f>
        <v/>
      </c>
      <c r="H2111" s="338" t="str">
        <f>IF(ISNUMBER(E2111), IF(G2111&gt;'Bulk DivVar Analysis'!$D$116,"Pass","Fail"),"")</f>
        <v/>
      </c>
      <c r="I2111" s="338" t="str">
        <f t="shared" si="34"/>
        <v/>
      </c>
      <c r="J2111" s="339"/>
      <c r="K2111" s="339"/>
      <c r="L2111" s="339"/>
      <c r="M2111" s="339"/>
      <c r="N2111" s="339"/>
      <c r="O2111" s="339"/>
      <c r="P2111" s="339"/>
      <c r="Q2111" s="339"/>
    </row>
    <row r="2112" spans="1:17" ht="13.5" customHeight="1">
      <c r="A2112" s="481"/>
      <c r="B2112" s="481"/>
      <c r="C2112" s="481"/>
      <c r="D2112" s="481"/>
      <c r="E2112" s="481"/>
      <c r="F2112" s="339"/>
      <c r="G2112" s="340" t="str">
        <f>IF(ISNUMBER(E2112),E2112/'Bulk DivVar Analysis'!$C$114,"")</f>
        <v/>
      </c>
      <c r="H2112" s="338" t="str">
        <f>IF(ISNUMBER(E2112), IF(G2112&gt;'Bulk DivVar Analysis'!$D$116,"Pass","Fail"),"")</f>
        <v/>
      </c>
      <c r="I2112" s="338" t="str">
        <f t="shared" si="34"/>
        <v/>
      </c>
      <c r="J2112" s="339"/>
      <c r="K2112" s="339"/>
      <c r="L2112" s="339"/>
      <c r="M2112" s="339"/>
      <c r="N2112" s="339"/>
      <c r="O2112" s="339"/>
      <c r="P2112" s="339"/>
      <c r="Q2112" s="339"/>
    </row>
    <row r="2113" spans="1:17" ht="13.5" customHeight="1">
      <c r="A2113" s="481"/>
      <c r="B2113" s="481"/>
      <c r="C2113" s="481"/>
      <c r="D2113" s="481"/>
      <c r="E2113" s="481"/>
      <c r="F2113" s="339"/>
      <c r="G2113" s="340" t="str">
        <f>IF(ISNUMBER(E2113),E2113/'Bulk DivVar Analysis'!$C$114,"")</f>
        <v/>
      </c>
      <c r="H2113" s="338" t="str">
        <f>IF(ISNUMBER(E2113), IF(G2113&gt;'Bulk DivVar Analysis'!$D$116,"Pass","Fail"),"")</f>
        <v/>
      </c>
      <c r="I2113" s="338" t="str">
        <f t="shared" si="34"/>
        <v/>
      </c>
      <c r="J2113" s="339"/>
      <c r="K2113" s="339"/>
      <c r="L2113" s="339"/>
      <c r="M2113" s="339"/>
      <c r="N2113" s="339"/>
      <c r="O2113" s="339"/>
      <c r="P2113" s="339"/>
      <c r="Q2113" s="339"/>
    </row>
    <row r="2114" spans="1:17" ht="13.5" customHeight="1">
      <c r="A2114" s="481"/>
      <c r="B2114" s="481"/>
      <c r="C2114" s="481"/>
      <c r="D2114" s="481"/>
      <c r="E2114" s="481"/>
      <c r="F2114" s="339"/>
      <c r="G2114" s="340" t="str">
        <f>IF(ISNUMBER(E2114),E2114/'Bulk DivVar Analysis'!$C$114,"")</f>
        <v/>
      </c>
      <c r="H2114" s="338" t="str">
        <f>IF(ISNUMBER(E2114), IF(G2114&gt;'Bulk DivVar Analysis'!$D$116,"Pass","Fail"),"")</f>
        <v/>
      </c>
      <c r="I2114" s="338" t="str">
        <f t="shared" si="34"/>
        <v/>
      </c>
      <c r="J2114" s="339"/>
      <c r="K2114" s="339"/>
      <c r="L2114" s="339"/>
      <c r="M2114" s="339"/>
      <c r="N2114" s="339"/>
      <c r="O2114" s="339"/>
      <c r="P2114" s="339"/>
      <c r="Q2114" s="339"/>
    </row>
    <row r="2115" spans="1:17" ht="13.5" customHeight="1">
      <c r="A2115" s="481"/>
      <c r="B2115" s="481"/>
      <c r="C2115" s="481"/>
      <c r="D2115" s="481"/>
      <c r="E2115" s="481"/>
      <c r="F2115" s="339"/>
      <c r="G2115" s="340" t="str">
        <f>IF(ISNUMBER(E2115),E2115/'Bulk DivVar Analysis'!$C$114,"")</f>
        <v/>
      </c>
      <c r="H2115" s="338" t="str">
        <f>IF(ISNUMBER(E2115), IF(G2115&gt;'Bulk DivVar Analysis'!$D$116,"Pass","Fail"),"")</f>
        <v/>
      </c>
      <c r="I2115" s="338" t="str">
        <f t="shared" ref="I2115:I2178" si="35">_xlfn.TEXTJOIN("_",TRUE,B2115,C2115)</f>
        <v/>
      </c>
      <c r="J2115" s="339"/>
      <c r="K2115" s="339"/>
      <c r="L2115" s="339"/>
      <c r="M2115" s="339"/>
      <c r="N2115" s="339"/>
      <c r="O2115" s="339"/>
      <c r="P2115" s="339"/>
      <c r="Q2115" s="339"/>
    </row>
    <row r="2116" spans="1:17" ht="13.5" customHeight="1">
      <c r="A2116" s="481"/>
      <c r="B2116" s="481"/>
      <c r="C2116" s="481"/>
      <c r="D2116" s="481"/>
      <c r="E2116" s="481"/>
      <c r="F2116" s="339"/>
      <c r="G2116" s="340" t="str">
        <f>IF(ISNUMBER(E2116),E2116/'Bulk DivVar Analysis'!$C$114,"")</f>
        <v/>
      </c>
      <c r="H2116" s="338" t="str">
        <f>IF(ISNUMBER(E2116), IF(G2116&gt;'Bulk DivVar Analysis'!$D$116,"Pass","Fail"),"")</f>
        <v/>
      </c>
      <c r="I2116" s="338" t="str">
        <f t="shared" si="35"/>
        <v/>
      </c>
      <c r="J2116" s="339"/>
      <c r="K2116" s="339"/>
      <c r="L2116" s="339"/>
      <c r="M2116" s="339"/>
      <c r="N2116" s="339"/>
      <c r="O2116" s="339"/>
      <c r="P2116" s="339"/>
      <c r="Q2116" s="339"/>
    </row>
    <row r="2117" spans="1:17" ht="13.5" customHeight="1">
      <c r="A2117" s="481"/>
      <c r="B2117" s="481"/>
      <c r="C2117" s="481"/>
      <c r="D2117" s="481"/>
      <c r="E2117" s="481"/>
      <c r="F2117" s="339"/>
      <c r="G2117" s="340" t="str">
        <f>IF(ISNUMBER(E2117),E2117/'Bulk DivVar Analysis'!$C$114,"")</f>
        <v/>
      </c>
      <c r="H2117" s="338" t="str">
        <f>IF(ISNUMBER(E2117), IF(G2117&gt;'Bulk DivVar Analysis'!$D$116,"Pass","Fail"),"")</f>
        <v/>
      </c>
      <c r="I2117" s="338" t="str">
        <f t="shared" si="35"/>
        <v/>
      </c>
      <c r="J2117" s="339"/>
      <c r="K2117" s="339"/>
      <c r="L2117" s="339"/>
      <c r="M2117" s="339"/>
      <c r="N2117" s="339"/>
      <c r="O2117" s="339"/>
      <c r="P2117" s="339"/>
      <c r="Q2117" s="339"/>
    </row>
    <row r="2118" spans="1:17" ht="13.5" customHeight="1">
      <c r="A2118" s="481"/>
      <c r="B2118" s="481"/>
      <c r="C2118" s="481"/>
      <c r="D2118" s="481"/>
      <c r="E2118" s="481"/>
      <c r="F2118" s="339"/>
      <c r="G2118" s="340" t="str">
        <f>IF(ISNUMBER(E2118),E2118/'Bulk DivVar Analysis'!$C$114,"")</f>
        <v/>
      </c>
      <c r="H2118" s="338" t="str">
        <f>IF(ISNUMBER(E2118), IF(G2118&gt;'Bulk DivVar Analysis'!$D$116,"Pass","Fail"),"")</f>
        <v/>
      </c>
      <c r="I2118" s="338" t="str">
        <f t="shared" si="35"/>
        <v/>
      </c>
      <c r="J2118" s="339"/>
      <c r="K2118" s="339"/>
      <c r="L2118" s="339"/>
      <c r="M2118" s="339"/>
      <c r="N2118" s="339"/>
      <c r="O2118" s="339"/>
      <c r="P2118" s="339"/>
      <c r="Q2118" s="339"/>
    </row>
    <row r="2119" spans="1:17" ht="13.5" customHeight="1">
      <c r="A2119" s="481"/>
      <c r="B2119" s="481"/>
      <c r="C2119" s="481"/>
      <c r="D2119" s="481"/>
      <c r="E2119" s="481"/>
      <c r="F2119" s="339"/>
      <c r="G2119" s="340" t="str">
        <f>IF(ISNUMBER(E2119),E2119/'Bulk DivVar Analysis'!$C$114,"")</f>
        <v/>
      </c>
      <c r="H2119" s="338" t="str">
        <f>IF(ISNUMBER(E2119), IF(G2119&gt;'Bulk DivVar Analysis'!$D$116,"Pass","Fail"),"")</f>
        <v/>
      </c>
      <c r="I2119" s="338" t="str">
        <f t="shared" si="35"/>
        <v/>
      </c>
      <c r="J2119" s="339"/>
      <c r="K2119" s="339"/>
      <c r="L2119" s="339"/>
      <c r="M2119" s="339"/>
      <c r="N2119" s="339"/>
      <c r="O2119" s="339"/>
      <c r="P2119" s="339"/>
      <c r="Q2119" s="339"/>
    </row>
    <row r="2120" spans="1:17" ht="13.5" customHeight="1">
      <c r="A2120" s="481"/>
      <c r="B2120" s="481"/>
      <c r="C2120" s="481"/>
      <c r="D2120" s="481"/>
      <c r="E2120" s="481"/>
      <c r="F2120" s="339"/>
      <c r="G2120" s="340" t="str">
        <f>IF(ISNUMBER(E2120),E2120/'Bulk DivVar Analysis'!$C$114,"")</f>
        <v/>
      </c>
      <c r="H2120" s="338" t="str">
        <f>IF(ISNUMBER(E2120), IF(G2120&gt;'Bulk DivVar Analysis'!$D$116,"Pass","Fail"),"")</f>
        <v/>
      </c>
      <c r="I2120" s="338" t="str">
        <f t="shared" si="35"/>
        <v/>
      </c>
      <c r="J2120" s="339"/>
      <c r="K2120" s="339"/>
      <c r="L2120" s="339"/>
      <c r="M2120" s="339"/>
      <c r="N2120" s="339"/>
      <c r="O2120" s="339"/>
      <c r="P2120" s="339"/>
      <c r="Q2120" s="339"/>
    </row>
    <row r="2121" spans="1:17" ht="13.5" customHeight="1">
      <c r="A2121" s="481"/>
      <c r="B2121" s="481"/>
      <c r="C2121" s="481"/>
      <c r="D2121" s="481"/>
      <c r="E2121" s="481"/>
      <c r="F2121" s="339"/>
      <c r="G2121" s="340" t="str">
        <f>IF(ISNUMBER(E2121),E2121/'Bulk DivVar Analysis'!$C$114,"")</f>
        <v/>
      </c>
      <c r="H2121" s="338" t="str">
        <f>IF(ISNUMBER(E2121), IF(G2121&gt;'Bulk DivVar Analysis'!$D$116,"Pass","Fail"),"")</f>
        <v/>
      </c>
      <c r="I2121" s="338" t="str">
        <f t="shared" si="35"/>
        <v/>
      </c>
      <c r="J2121" s="339"/>
      <c r="K2121" s="339"/>
      <c r="L2121" s="339"/>
      <c r="M2121" s="339"/>
      <c r="N2121" s="339"/>
      <c r="O2121" s="339"/>
      <c r="P2121" s="339"/>
      <c r="Q2121" s="339"/>
    </row>
    <row r="2122" spans="1:17" ht="13.5" customHeight="1">
      <c r="A2122" s="481"/>
      <c r="B2122" s="481"/>
      <c r="C2122" s="481"/>
      <c r="D2122" s="481"/>
      <c r="E2122" s="481"/>
      <c r="F2122" s="339"/>
      <c r="G2122" s="340" t="str">
        <f>IF(ISNUMBER(E2122),E2122/'Bulk DivVar Analysis'!$C$114,"")</f>
        <v/>
      </c>
      <c r="H2122" s="338" t="str">
        <f>IF(ISNUMBER(E2122), IF(G2122&gt;'Bulk DivVar Analysis'!$D$116,"Pass","Fail"),"")</f>
        <v/>
      </c>
      <c r="I2122" s="338" t="str">
        <f t="shared" si="35"/>
        <v/>
      </c>
      <c r="J2122" s="339"/>
      <c r="K2122" s="339"/>
      <c r="L2122" s="339"/>
      <c r="M2122" s="339"/>
      <c r="N2122" s="339"/>
      <c r="O2122" s="339"/>
      <c r="P2122" s="339"/>
      <c r="Q2122" s="339"/>
    </row>
    <row r="2123" spans="1:17" ht="13.5" customHeight="1">
      <c r="A2123" s="481"/>
      <c r="B2123" s="481"/>
      <c r="C2123" s="481"/>
      <c r="D2123" s="481"/>
      <c r="E2123" s="481"/>
      <c r="F2123" s="339"/>
      <c r="G2123" s="340" t="str">
        <f>IF(ISNUMBER(E2123),E2123/'Bulk DivVar Analysis'!$C$114,"")</f>
        <v/>
      </c>
      <c r="H2123" s="338" t="str">
        <f>IF(ISNUMBER(E2123), IF(G2123&gt;'Bulk DivVar Analysis'!$D$116,"Pass","Fail"),"")</f>
        <v/>
      </c>
      <c r="I2123" s="338" t="str">
        <f t="shared" si="35"/>
        <v/>
      </c>
      <c r="J2123" s="339"/>
      <c r="K2123" s="339"/>
      <c r="L2123" s="339"/>
      <c r="M2123" s="339"/>
      <c r="N2123" s="339"/>
      <c r="O2123" s="339"/>
      <c r="P2123" s="339"/>
      <c r="Q2123" s="339"/>
    </row>
    <row r="2124" spans="1:17" ht="13.5" customHeight="1">
      <c r="A2124" s="481"/>
      <c r="B2124" s="481"/>
      <c r="C2124" s="481"/>
      <c r="D2124" s="481"/>
      <c r="E2124" s="481"/>
      <c r="F2124" s="339"/>
      <c r="G2124" s="340" t="str">
        <f>IF(ISNUMBER(E2124),E2124/'Bulk DivVar Analysis'!$C$114,"")</f>
        <v/>
      </c>
      <c r="H2124" s="338" t="str">
        <f>IF(ISNUMBER(E2124), IF(G2124&gt;'Bulk DivVar Analysis'!$D$116,"Pass","Fail"),"")</f>
        <v/>
      </c>
      <c r="I2124" s="338" t="str">
        <f t="shared" si="35"/>
        <v/>
      </c>
      <c r="J2124" s="339"/>
      <c r="K2124" s="339"/>
      <c r="L2124" s="339"/>
      <c r="M2124" s="339"/>
      <c r="N2124" s="339"/>
      <c r="O2124" s="339"/>
      <c r="P2124" s="339"/>
      <c r="Q2124" s="339"/>
    </row>
    <row r="2125" spans="1:17" ht="13.5" customHeight="1">
      <c r="A2125" s="481"/>
      <c r="B2125" s="481"/>
      <c r="C2125" s="481"/>
      <c r="D2125" s="481"/>
      <c r="E2125" s="481"/>
      <c r="F2125" s="339"/>
      <c r="G2125" s="340" t="str">
        <f>IF(ISNUMBER(E2125),E2125/'Bulk DivVar Analysis'!$C$114,"")</f>
        <v/>
      </c>
      <c r="H2125" s="338" t="str">
        <f>IF(ISNUMBER(E2125), IF(G2125&gt;'Bulk DivVar Analysis'!$D$116,"Pass","Fail"),"")</f>
        <v/>
      </c>
      <c r="I2125" s="338" t="str">
        <f t="shared" si="35"/>
        <v/>
      </c>
      <c r="J2125" s="339"/>
      <c r="K2125" s="339"/>
      <c r="L2125" s="339"/>
      <c r="M2125" s="339"/>
      <c r="N2125" s="339"/>
      <c r="O2125" s="339"/>
      <c r="P2125" s="339"/>
      <c r="Q2125" s="339"/>
    </row>
    <row r="2126" spans="1:17" ht="13.5" customHeight="1">
      <c r="A2126" s="481"/>
      <c r="B2126" s="481"/>
      <c r="C2126" s="481"/>
      <c r="D2126" s="481"/>
      <c r="E2126" s="481"/>
      <c r="F2126" s="339"/>
      <c r="G2126" s="340" t="str">
        <f>IF(ISNUMBER(E2126),E2126/'Bulk DivVar Analysis'!$C$114,"")</f>
        <v/>
      </c>
      <c r="H2126" s="338" t="str">
        <f>IF(ISNUMBER(E2126), IF(G2126&gt;'Bulk DivVar Analysis'!$D$116,"Pass","Fail"),"")</f>
        <v/>
      </c>
      <c r="I2126" s="338" t="str">
        <f t="shared" si="35"/>
        <v/>
      </c>
      <c r="J2126" s="339"/>
      <c r="K2126" s="339"/>
      <c r="L2126" s="339"/>
      <c r="M2126" s="339"/>
      <c r="N2126" s="339"/>
      <c r="O2126" s="339"/>
      <c r="P2126" s="339"/>
      <c r="Q2126" s="339"/>
    </row>
    <row r="2127" spans="1:17" ht="13.5" customHeight="1">
      <c r="A2127" s="481"/>
      <c r="B2127" s="481"/>
      <c r="C2127" s="481"/>
      <c r="D2127" s="481"/>
      <c r="E2127" s="481"/>
      <c r="F2127" s="339"/>
      <c r="G2127" s="340" t="str">
        <f>IF(ISNUMBER(E2127),E2127/'Bulk DivVar Analysis'!$C$114,"")</f>
        <v/>
      </c>
      <c r="H2127" s="338" t="str">
        <f>IF(ISNUMBER(E2127), IF(G2127&gt;'Bulk DivVar Analysis'!$D$116,"Pass","Fail"),"")</f>
        <v/>
      </c>
      <c r="I2127" s="338" t="str">
        <f t="shared" si="35"/>
        <v/>
      </c>
      <c r="J2127" s="339"/>
      <c r="K2127" s="339"/>
      <c r="L2127" s="339"/>
      <c r="M2127" s="339"/>
      <c r="N2127" s="339"/>
      <c r="O2127" s="339"/>
      <c r="P2127" s="339"/>
      <c r="Q2127" s="339"/>
    </row>
    <row r="2128" spans="1:17" ht="13.5" customHeight="1">
      <c r="A2128" s="481"/>
      <c r="B2128" s="481"/>
      <c r="C2128" s="481"/>
      <c r="D2128" s="481"/>
      <c r="E2128" s="481"/>
      <c r="F2128" s="339"/>
      <c r="G2128" s="340" t="str">
        <f>IF(ISNUMBER(E2128),E2128/'Bulk DivVar Analysis'!$C$114,"")</f>
        <v/>
      </c>
      <c r="H2128" s="338" t="str">
        <f>IF(ISNUMBER(E2128), IF(G2128&gt;'Bulk DivVar Analysis'!$D$116,"Pass","Fail"),"")</f>
        <v/>
      </c>
      <c r="I2128" s="338" t="str">
        <f t="shared" si="35"/>
        <v/>
      </c>
      <c r="J2128" s="339"/>
      <c r="K2128" s="339"/>
      <c r="L2128" s="339"/>
      <c r="M2128" s="339"/>
      <c r="N2128" s="339"/>
      <c r="O2128" s="339"/>
      <c r="P2128" s="339"/>
      <c r="Q2128" s="339"/>
    </row>
    <row r="2129" spans="1:17" ht="13.5" customHeight="1">
      <c r="A2129" s="481"/>
      <c r="B2129" s="481"/>
      <c r="C2129" s="481"/>
      <c r="D2129" s="481"/>
      <c r="E2129" s="481"/>
      <c r="F2129" s="339"/>
      <c r="G2129" s="340" t="str">
        <f>IF(ISNUMBER(E2129),E2129/'Bulk DivVar Analysis'!$C$114,"")</f>
        <v/>
      </c>
      <c r="H2129" s="338" t="str">
        <f>IF(ISNUMBER(E2129), IF(G2129&gt;'Bulk DivVar Analysis'!$D$116,"Pass","Fail"),"")</f>
        <v/>
      </c>
      <c r="I2129" s="338" t="str">
        <f t="shared" si="35"/>
        <v/>
      </c>
      <c r="J2129" s="339"/>
      <c r="K2129" s="339"/>
      <c r="L2129" s="339"/>
      <c r="M2129" s="339"/>
      <c r="N2129" s="339"/>
      <c r="O2129" s="339"/>
      <c r="P2129" s="339"/>
      <c r="Q2129" s="339"/>
    </row>
    <row r="2130" spans="1:17" ht="13.5" customHeight="1">
      <c r="A2130" s="481"/>
      <c r="B2130" s="481"/>
      <c r="C2130" s="481"/>
      <c r="D2130" s="481"/>
      <c r="E2130" s="481"/>
      <c r="F2130" s="339"/>
      <c r="G2130" s="340" t="str">
        <f>IF(ISNUMBER(E2130),E2130/'Bulk DivVar Analysis'!$C$114,"")</f>
        <v/>
      </c>
      <c r="H2130" s="338" t="str">
        <f>IF(ISNUMBER(E2130), IF(G2130&gt;'Bulk DivVar Analysis'!$D$116,"Pass","Fail"),"")</f>
        <v/>
      </c>
      <c r="I2130" s="338" t="str">
        <f t="shared" si="35"/>
        <v/>
      </c>
      <c r="J2130" s="339"/>
      <c r="K2130" s="339"/>
      <c r="L2130" s="339"/>
      <c r="M2130" s="339"/>
      <c r="N2130" s="339"/>
      <c r="O2130" s="339"/>
      <c r="P2130" s="339"/>
      <c r="Q2130" s="339"/>
    </row>
    <row r="2131" spans="1:17" ht="13.5" customHeight="1">
      <c r="A2131" s="481"/>
      <c r="B2131" s="481"/>
      <c r="C2131" s="481"/>
      <c r="D2131" s="481"/>
      <c r="E2131" s="481"/>
      <c r="F2131" s="339"/>
      <c r="G2131" s="340" t="str">
        <f>IF(ISNUMBER(E2131),E2131/'Bulk DivVar Analysis'!$C$114,"")</f>
        <v/>
      </c>
      <c r="H2131" s="338" t="str">
        <f>IF(ISNUMBER(E2131), IF(G2131&gt;'Bulk DivVar Analysis'!$D$116,"Pass","Fail"),"")</f>
        <v/>
      </c>
      <c r="I2131" s="338" t="str">
        <f t="shared" si="35"/>
        <v/>
      </c>
      <c r="J2131" s="339"/>
      <c r="K2131" s="339"/>
      <c r="L2131" s="339"/>
      <c r="M2131" s="339"/>
      <c r="N2131" s="339"/>
      <c r="O2131" s="339"/>
      <c r="P2131" s="339"/>
      <c r="Q2131" s="339"/>
    </row>
    <row r="2132" spans="1:17" ht="13.5" customHeight="1">
      <c r="A2132" s="481"/>
      <c r="B2132" s="481"/>
      <c r="C2132" s="481"/>
      <c r="D2132" s="481"/>
      <c r="E2132" s="481"/>
      <c r="F2132" s="339"/>
      <c r="G2132" s="340" t="str">
        <f>IF(ISNUMBER(E2132),E2132/'Bulk DivVar Analysis'!$C$114,"")</f>
        <v/>
      </c>
      <c r="H2132" s="338" t="str">
        <f>IF(ISNUMBER(E2132), IF(G2132&gt;'Bulk DivVar Analysis'!$D$116,"Pass","Fail"),"")</f>
        <v/>
      </c>
      <c r="I2132" s="338" t="str">
        <f t="shared" si="35"/>
        <v/>
      </c>
      <c r="J2132" s="339"/>
      <c r="K2132" s="339"/>
      <c r="L2132" s="339"/>
      <c r="M2132" s="339"/>
      <c r="N2132" s="339"/>
      <c r="O2132" s="339"/>
      <c r="P2132" s="339"/>
      <c r="Q2132" s="339"/>
    </row>
    <row r="2133" spans="1:17" ht="13.5" customHeight="1">
      <c r="A2133" s="481"/>
      <c r="B2133" s="481"/>
      <c r="C2133" s="481"/>
      <c r="D2133" s="481"/>
      <c r="E2133" s="481"/>
      <c r="F2133" s="339"/>
      <c r="G2133" s="340" t="str">
        <f>IF(ISNUMBER(E2133),E2133/'Bulk DivVar Analysis'!$C$114,"")</f>
        <v/>
      </c>
      <c r="H2133" s="338" t="str">
        <f>IF(ISNUMBER(E2133), IF(G2133&gt;'Bulk DivVar Analysis'!$D$116,"Pass","Fail"),"")</f>
        <v/>
      </c>
      <c r="I2133" s="338" t="str">
        <f t="shared" si="35"/>
        <v/>
      </c>
      <c r="J2133" s="339"/>
      <c r="K2133" s="339"/>
      <c r="L2133" s="339"/>
      <c r="M2133" s="339"/>
      <c r="N2133" s="339"/>
      <c r="O2133" s="339"/>
      <c r="P2133" s="339"/>
      <c r="Q2133" s="339"/>
    </row>
    <row r="2134" spans="1:17" ht="13.5" customHeight="1">
      <c r="A2134" s="481"/>
      <c r="B2134" s="481"/>
      <c r="C2134" s="481"/>
      <c r="D2134" s="481"/>
      <c r="E2134" s="481"/>
      <c r="F2134" s="339"/>
      <c r="G2134" s="340" t="str">
        <f>IF(ISNUMBER(E2134),E2134/'Bulk DivVar Analysis'!$C$114,"")</f>
        <v/>
      </c>
      <c r="H2134" s="338" t="str">
        <f>IF(ISNUMBER(E2134), IF(G2134&gt;'Bulk DivVar Analysis'!$D$116,"Pass","Fail"),"")</f>
        <v/>
      </c>
      <c r="I2134" s="338" t="str">
        <f t="shared" si="35"/>
        <v/>
      </c>
      <c r="J2134" s="339"/>
      <c r="K2134" s="339"/>
      <c r="L2134" s="339"/>
      <c r="M2134" s="339"/>
      <c r="N2134" s="339"/>
      <c r="O2134" s="339"/>
      <c r="P2134" s="339"/>
      <c r="Q2134" s="339"/>
    </row>
    <row r="2135" spans="1:17" ht="13.5" customHeight="1">
      <c r="A2135" s="481"/>
      <c r="B2135" s="481"/>
      <c r="C2135" s="481"/>
      <c r="D2135" s="481"/>
      <c r="E2135" s="481"/>
      <c r="F2135" s="339"/>
      <c r="G2135" s="340" t="str">
        <f>IF(ISNUMBER(E2135),E2135/'Bulk DivVar Analysis'!$C$114,"")</f>
        <v/>
      </c>
      <c r="H2135" s="338" t="str">
        <f>IF(ISNUMBER(E2135), IF(G2135&gt;'Bulk DivVar Analysis'!$D$116,"Pass","Fail"),"")</f>
        <v/>
      </c>
      <c r="I2135" s="338" t="str">
        <f t="shared" si="35"/>
        <v/>
      </c>
      <c r="J2135" s="339"/>
      <c r="K2135" s="339"/>
      <c r="L2135" s="339"/>
      <c r="M2135" s="339"/>
      <c r="N2135" s="339"/>
      <c r="O2135" s="339"/>
      <c r="P2135" s="339"/>
      <c r="Q2135" s="339"/>
    </row>
    <row r="2136" spans="1:17" ht="13.5" customHeight="1">
      <c r="A2136" s="481"/>
      <c r="B2136" s="481"/>
      <c r="C2136" s="481"/>
      <c r="D2136" s="481"/>
      <c r="E2136" s="481"/>
      <c r="F2136" s="339"/>
      <c r="G2136" s="340" t="str">
        <f>IF(ISNUMBER(E2136),E2136/'Bulk DivVar Analysis'!$C$114,"")</f>
        <v/>
      </c>
      <c r="H2136" s="338" t="str">
        <f>IF(ISNUMBER(E2136), IF(G2136&gt;'Bulk DivVar Analysis'!$D$116,"Pass","Fail"),"")</f>
        <v/>
      </c>
      <c r="I2136" s="338" t="str">
        <f t="shared" si="35"/>
        <v/>
      </c>
      <c r="J2136" s="339"/>
      <c r="K2136" s="339"/>
      <c r="L2136" s="339"/>
      <c r="M2136" s="339"/>
      <c r="N2136" s="339"/>
      <c r="O2136" s="339"/>
      <c r="P2136" s="339"/>
      <c r="Q2136" s="339"/>
    </row>
    <row r="2137" spans="1:17" ht="13.5" customHeight="1">
      <c r="A2137" s="481"/>
      <c r="B2137" s="481"/>
      <c r="C2137" s="481"/>
      <c r="D2137" s="481"/>
      <c r="E2137" s="481"/>
      <c r="F2137" s="339"/>
      <c r="G2137" s="340" t="str">
        <f>IF(ISNUMBER(E2137),E2137/'Bulk DivVar Analysis'!$C$114,"")</f>
        <v/>
      </c>
      <c r="H2137" s="338" t="str">
        <f>IF(ISNUMBER(E2137), IF(G2137&gt;'Bulk DivVar Analysis'!$D$116,"Pass","Fail"),"")</f>
        <v/>
      </c>
      <c r="I2137" s="338" t="str">
        <f t="shared" si="35"/>
        <v/>
      </c>
      <c r="J2137" s="339"/>
      <c r="K2137" s="339"/>
      <c r="L2137" s="339"/>
      <c r="M2137" s="339"/>
      <c r="N2137" s="339"/>
      <c r="O2137" s="339"/>
      <c r="P2137" s="339"/>
      <c r="Q2137" s="339"/>
    </row>
    <row r="2138" spans="1:17" ht="13.5" customHeight="1">
      <c r="A2138" s="481"/>
      <c r="B2138" s="481"/>
      <c r="C2138" s="481"/>
      <c r="D2138" s="481"/>
      <c r="E2138" s="481"/>
      <c r="F2138" s="339"/>
      <c r="G2138" s="340" t="str">
        <f>IF(ISNUMBER(E2138),E2138/'Bulk DivVar Analysis'!$C$114,"")</f>
        <v/>
      </c>
      <c r="H2138" s="338" t="str">
        <f>IF(ISNUMBER(E2138), IF(G2138&gt;'Bulk DivVar Analysis'!$D$116,"Pass","Fail"),"")</f>
        <v/>
      </c>
      <c r="I2138" s="338" t="str">
        <f t="shared" si="35"/>
        <v/>
      </c>
      <c r="J2138" s="339"/>
      <c r="K2138" s="339"/>
      <c r="L2138" s="339"/>
      <c r="M2138" s="339"/>
      <c r="N2138" s="339"/>
      <c r="O2138" s="339"/>
      <c r="P2138" s="339"/>
      <c r="Q2138" s="339"/>
    </row>
    <row r="2139" spans="1:17" ht="13.5" customHeight="1">
      <c r="A2139" s="481"/>
      <c r="B2139" s="481"/>
      <c r="C2139" s="481"/>
      <c r="D2139" s="481"/>
      <c r="E2139" s="481"/>
      <c r="F2139" s="339"/>
      <c r="G2139" s="340" t="str">
        <f>IF(ISNUMBER(E2139),E2139/'Bulk DivVar Analysis'!$C$114,"")</f>
        <v/>
      </c>
      <c r="H2139" s="338" t="str">
        <f>IF(ISNUMBER(E2139), IF(G2139&gt;'Bulk DivVar Analysis'!$D$116,"Pass","Fail"),"")</f>
        <v/>
      </c>
      <c r="I2139" s="338" t="str">
        <f t="shared" si="35"/>
        <v/>
      </c>
      <c r="J2139" s="339"/>
      <c r="K2139" s="339"/>
      <c r="L2139" s="339"/>
      <c r="M2139" s="339"/>
      <c r="N2139" s="339"/>
      <c r="O2139" s="339"/>
      <c r="P2139" s="339"/>
      <c r="Q2139" s="339"/>
    </row>
    <row r="2140" spans="1:17" ht="13.5" customHeight="1">
      <c r="A2140" s="481"/>
      <c r="B2140" s="481"/>
      <c r="C2140" s="481"/>
      <c r="D2140" s="481"/>
      <c r="E2140" s="481"/>
      <c r="F2140" s="339"/>
      <c r="G2140" s="340" t="str">
        <f>IF(ISNUMBER(E2140),E2140/'Bulk DivVar Analysis'!$C$114,"")</f>
        <v/>
      </c>
      <c r="H2140" s="338" t="str">
        <f>IF(ISNUMBER(E2140), IF(G2140&gt;'Bulk DivVar Analysis'!$D$116,"Pass","Fail"),"")</f>
        <v/>
      </c>
      <c r="I2140" s="338" t="str">
        <f t="shared" si="35"/>
        <v/>
      </c>
      <c r="J2140" s="339"/>
      <c r="K2140" s="339"/>
      <c r="L2140" s="339"/>
      <c r="M2140" s="339"/>
      <c r="N2140" s="339"/>
      <c r="O2140" s="339"/>
      <c r="P2140" s="339"/>
      <c r="Q2140" s="339"/>
    </row>
    <row r="2141" spans="1:17" ht="13.5" customHeight="1">
      <c r="A2141" s="481"/>
      <c r="B2141" s="481"/>
      <c r="C2141" s="481"/>
      <c r="D2141" s="481"/>
      <c r="E2141" s="481"/>
      <c r="F2141" s="339"/>
      <c r="G2141" s="340" t="str">
        <f>IF(ISNUMBER(E2141),E2141/'Bulk DivVar Analysis'!$C$114,"")</f>
        <v/>
      </c>
      <c r="H2141" s="338" t="str">
        <f>IF(ISNUMBER(E2141), IF(G2141&gt;'Bulk DivVar Analysis'!$D$116,"Pass","Fail"),"")</f>
        <v/>
      </c>
      <c r="I2141" s="338" t="str">
        <f t="shared" si="35"/>
        <v/>
      </c>
      <c r="J2141" s="339"/>
      <c r="K2141" s="339"/>
      <c r="L2141" s="339"/>
      <c r="M2141" s="339"/>
      <c r="N2141" s="339"/>
      <c r="O2141" s="339"/>
      <c r="P2141" s="339"/>
      <c r="Q2141" s="339"/>
    </row>
    <row r="2142" spans="1:17" ht="13.5" customHeight="1">
      <c r="A2142" s="481"/>
      <c r="B2142" s="481"/>
      <c r="C2142" s="481"/>
      <c r="D2142" s="481"/>
      <c r="E2142" s="481"/>
      <c r="F2142" s="339"/>
      <c r="G2142" s="340" t="str">
        <f>IF(ISNUMBER(E2142),E2142/'Bulk DivVar Analysis'!$C$114,"")</f>
        <v/>
      </c>
      <c r="H2142" s="338" t="str">
        <f>IF(ISNUMBER(E2142), IF(G2142&gt;'Bulk DivVar Analysis'!$D$116,"Pass","Fail"),"")</f>
        <v/>
      </c>
      <c r="I2142" s="338" t="str">
        <f t="shared" si="35"/>
        <v/>
      </c>
      <c r="J2142" s="339"/>
      <c r="K2142" s="339"/>
      <c r="L2142" s="339"/>
      <c r="M2142" s="339"/>
      <c r="N2142" s="339"/>
      <c r="O2142" s="339"/>
      <c r="P2142" s="339"/>
      <c r="Q2142" s="339"/>
    </row>
    <row r="2143" spans="1:17" ht="13.5" customHeight="1">
      <c r="A2143" s="481"/>
      <c r="B2143" s="481"/>
      <c r="C2143" s="481"/>
      <c r="D2143" s="481"/>
      <c r="E2143" s="481"/>
      <c r="F2143" s="339"/>
      <c r="G2143" s="340" t="str">
        <f>IF(ISNUMBER(E2143),E2143/'Bulk DivVar Analysis'!$C$114,"")</f>
        <v/>
      </c>
      <c r="H2143" s="338" t="str">
        <f>IF(ISNUMBER(E2143), IF(G2143&gt;'Bulk DivVar Analysis'!$D$116,"Pass","Fail"),"")</f>
        <v/>
      </c>
      <c r="I2143" s="338" t="str">
        <f t="shared" si="35"/>
        <v/>
      </c>
      <c r="J2143" s="339"/>
      <c r="K2143" s="339"/>
      <c r="L2143" s="339"/>
      <c r="M2143" s="339"/>
      <c r="N2143" s="339"/>
      <c r="O2143" s="339"/>
      <c r="P2143" s="339"/>
      <c r="Q2143" s="339"/>
    </row>
    <row r="2144" spans="1:17" ht="13.5" customHeight="1">
      <c r="A2144" s="481"/>
      <c r="B2144" s="481"/>
      <c r="C2144" s="481"/>
      <c r="D2144" s="481"/>
      <c r="E2144" s="481"/>
      <c r="F2144" s="339"/>
      <c r="G2144" s="340" t="str">
        <f>IF(ISNUMBER(E2144),E2144/'Bulk DivVar Analysis'!$C$114,"")</f>
        <v/>
      </c>
      <c r="H2144" s="338" t="str">
        <f>IF(ISNUMBER(E2144), IF(G2144&gt;'Bulk DivVar Analysis'!$D$116,"Pass","Fail"),"")</f>
        <v/>
      </c>
      <c r="I2144" s="338" t="str">
        <f t="shared" si="35"/>
        <v/>
      </c>
      <c r="J2144" s="339"/>
      <c r="K2144" s="339"/>
      <c r="L2144" s="339"/>
      <c r="M2144" s="339"/>
      <c r="N2144" s="339"/>
      <c r="O2144" s="339"/>
      <c r="P2144" s="339"/>
      <c r="Q2144" s="339"/>
    </row>
    <row r="2145" spans="1:17" ht="13.5" customHeight="1">
      <c r="A2145" s="481"/>
      <c r="B2145" s="481"/>
      <c r="C2145" s="481"/>
      <c r="D2145" s="481"/>
      <c r="E2145" s="481"/>
      <c r="F2145" s="339"/>
      <c r="G2145" s="340" t="str">
        <f>IF(ISNUMBER(E2145),E2145/'Bulk DivVar Analysis'!$C$114,"")</f>
        <v/>
      </c>
      <c r="H2145" s="338" t="str">
        <f>IF(ISNUMBER(E2145), IF(G2145&gt;'Bulk DivVar Analysis'!$D$116,"Pass","Fail"),"")</f>
        <v/>
      </c>
      <c r="I2145" s="338" t="str">
        <f t="shared" si="35"/>
        <v/>
      </c>
      <c r="J2145" s="339"/>
      <c r="K2145" s="339"/>
      <c r="L2145" s="339"/>
      <c r="M2145" s="339"/>
      <c r="N2145" s="339"/>
      <c r="O2145" s="339"/>
      <c r="P2145" s="339"/>
      <c r="Q2145" s="339"/>
    </row>
    <row r="2146" spans="1:17" ht="13.5" customHeight="1">
      <c r="A2146" s="481"/>
      <c r="B2146" s="481"/>
      <c r="C2146" s="481"/>
      <c r="D2146" s="481"/>
      <c r="E2146" s="481"/>
      <c r="F2146" s="339"/>
      <c r="G2146" s="340" t="str">
        <f>IF(ISNUMBER(E2146),E2146/'Bulk DivVar Analysis'!$C$114,"")</f>
        <v/>
      </c>
      <c r="H2146" s="338" t="str">
        <f>IF(ISNUMBER(E2146), IF(G2146&gt;'Bulk DivVar Analysis'!$D$116,"Pass","Fail"),"")</f>
        <v/>
      </c>
      <c r="I2146" s="338" t="str">
        <f t="shared" si="35"/>
        <v/>
      </c>
      <c r="J2146" s="339"/>
      <c r="K2146" s="339"/>
      <c r="L2146" s="339"/>
      <c r="M2146" s="339"/>
      <c r="N2146" s="339"/>
      <c r="O2146" s="339"/>
      <c r="P2146" s="339"/>
      <c r="Q2146" s="339"/>
    </row>
    <row r="2147" spans="1:17" ht="13.5" customHeight="1">
      <c r="A2147" s="481"/>
      <c r="B2147" s="481"/>
      <c r="C2147" s="481"/>
      <c r="D2147" s="481"/>
      <c r="E2147" s="481"/>
      <c r="F2147" s="339"/>
      <c r="G2147" s="340" t="str">
        <f>IF(ISNUMBER(E2147),E2147/'Bulk DivVar Analysis'!$C$114,"")</f>
        <v/>
      </c>
      <c r="H2147" s="338" t="str">
        <f>IF(ISNUMBER(E2147), IF(G2147&gt;'Bulk DivVar Analysis'!$D$116,"Pass","Fail"),"")</f>
        <v/>
      </c>
      <c r="I2147" s="338" t="str">
        <f t="shared" si="35"/>
        <v/>
      </c>
      <c r="J2147" s="339"/>
      <c r="K2147" s="339"/>
      <c r="L2147" s="339"/>
      <c r="M2147" s="339"/>
      <c r="N2147" s="339"/>
      <c r="O2147" s="339"/>
      <c r="P2147" s="339"/>
      <c r="Q2147" s="339"/>
    </row>
    <row r="2148" spans="1:17" ht="13.5" customHeight="1">
      <c r="A2148" s="481"/>
      <c r="B2148" s="481"/>
      <c r="C2148" s="481"/>
      <c r="D2148" s="481"/>
      <c r="E2148" s="481"/>
      <c r="F2148" s="339"/>
      <c r="G2148" s="340" t="str">
        <f>IF(ISNUMBER(E2148),E2148/'Bulk DivVar Analysis'!$C$114,"")</f>
        <v/>
      </c>
      <c r="H2148" s="338" t="str">
        <f>IF(ISNUMBER(E2148), IF(G2148&gt;'Bulk DivVar Analysis'!$D$116,"Pass","Fail"),"")</f>
        <v/>
      </c>
      <c r="I2148" s="338" t="str">
        <f t="shared" si="35"/>
        <v/>
      </c>
      <c r="J2148" s="339"/>
      <c r="K2148" s="339"/>
      <c r="L2148" s="339"/>
      <c r="M2148" s="339"/>
      <c r="N2148" s="339"/>
      <c r="O2148" s="339"/>
      <c r="P2148" s="339"/>
      <c r="Q2148" s="339"/>
    </row>
    <row r="2149" spans="1:17" ht="13.5" customHeight="1">
      <c r="A2149" s="481"/>
      <c r="B2149" s="481"/>
      <c r="C2149" s="481"/>
      <c r="D2149" s="481"/>
      <c r="E2149" s="481"/>
      <c r="F2149" s="339"/>
      <c r="G2149" s="340" t="str">
        <f>IF(ISNUMBER(E2149),E2149/'Bulk DivVar Analysis'!$C$114,"")</f>
        <v/>
      </c>
      <c r="H2149" s="338" t="str">
        <f>IF(ISNUMBER(E2149), IF(G2149&gt;'Bulk DivVar Analysis'!$D$116,"Pass","Fail"),"")</f>
        <v/>
      </c>
      <c r="I2149" s="338" t="str">
        <f t="shared" si="35"/>
        <v/>
      </c>
      <c r="J2149" s="339"/>
      <c r="K2149" s="339"/>
      <c r="L2149" s="339"/>
      <c r="M2149" s="339"/>
      <c r="N2149" s="339"/>
      <c r="O2149" s="339"/>
      <c r="P2149" s="339"/>
      <c r="Q2149" s="339"/>
    </row>
    <row r="2150" spans="1:17" ht="13.5" customHeight="1">
      <c r="A2150" s="481"/>
      <c r="B2150" s="481"/>
      <c r="C2150" s="481"/>
      <c r="D2150" s="481"/>
      <c r="E2150" s="481"/>
      <c r="F2150" s="339"/>
      <c r="G2150" s="340" t="str">
        <f>IF(ISNUMBER(E2150),E2150/'Bulk DivVar Analysis'!$C$114,"")</f>
        <v/>
      </c>
      <c r="H2150" s="338" t="str">
        <f>IF(ISNUMBER(E2150), IF(G2150&gt;'Bulk DivVar Analysis'!$D$116,"Pass","Fail"),"")</f>
        <v/>
      </c>
      <c r="I2150" s="338" t="str">
        <f t="shared" si="35"/>
        <v/>
      </c>
      <c r="J2150" s="339"/>
      <c r="K2150" s="339"/>
      <c r="L2150" s="339"/>
      <c r="M2150" s="339"/>
      <c r="N2150" s="339"/>
      <c r="O2150" s="339"/>
      <c r="P2150" s="339"/>
      <c r="Q2150" s="339"/>
    </row>
    <row r="2151" spans="1:17" ht="13.5" customHeight="1">
      <c r="A2151" s="481"/>
      <c r="B2151" s="481"/>
      <c r="C2151" s="481"/>
      <c r="D2151" s="481"/>
      <c r="E2151" s="481"/>
      <c r="F2151" s="339"/>
      <c r="G2151" s="340" t="str">
        <f>IF(ISNUMBER(E2151),E2151/'Bulk DivVar Analysis'!$C$114,"")</f>
        <v/>
      </c>
      <c r="H2151" s="338" t="str">
        <f>IF(ISNUMBER(E2151), IF(G2151&gt;'Bulk DivVar Analysis'!$D$116,"Pass","Fail"),"")</f>
        <v/>
      </c>
      <c r="I2151" s="338" t="str">
        <f t="shared" si="35"/>
        <v/>
      </c>
      <c r="J2151" s="339"/>
      <c r="K2151" s="339"/>
      <c r="L2151" s="339"/>
      <c r="M2151" s="339"/>
      <c r="N2151" s="339"/>
      <c r="O2151" s="339"/>
      <c r="P2151" s="339"/>
      <c r="Q2151" s="339"/>
    </row>
    <row r="2152" spans="1:17" ht="13.5" customHeight="1">
      <c r="A2152" s="481"/>
      <c r="B2152" s="481"/>
      <c r="C2152" s="481"/>
      <c r="D2152" s="481"/>
      <c r="E2152" s="481"/>
      <c r="F2152" s="339"/>
      <c r="G2152" s="340" t="str">
        <f>IF(ISNUMBER(E2152),E2152/'Bulk DivVar Analysis'!$C$114,"")</f>
        <v/>
      </c>
      <c r="H2152" s="338" t="str">
        <f>IF(ISNUMBER(E2152), IF(G2152&gt;'Bulk DivVar Analysis'!$D$116,"Pass","Fail"),"")</f>
        <v/>
      </c>
      <c r="I2152" s="338" t="str">
        <f t="shared" si="35"/>
        <v/>
      </c>
      <c r="J2152" s="339"/>
      <c r="K2152" s="339"/>
      <c r="L2152" s="339"/>
      <c r="M2152" s="339"/>
      <c r="N2152" s="339"/>
      <c r="O2152" s="339"/>
      <c r="P2152" s="339"/>
      <c r="Q2152" s="339"/>
    </row>
    <row r="2153" spans="1:17" ht="13.5" customHeight="1">
      <c r="A2153" s="481"/>
      <c r="B2153" s="481"/>
      <c r="C2153" s="481"/>
      <c r="D2153" s="481"/>
      <c r="E2153" s="481"/>
      <c r="F2153" s="339"/>
      <c r="G2153" s="340" t="str">
        <f>IF(ISNUMBER(E2153),E2153/'Bulk DivVar Analysis'!$C$114,"")</f>
        <v/>
      </c>
      <c r="H2153" s="338" t="str">
        <f>IF(ISNUMBER(E2153), IF(G2153&gt;'Bulk DivVar Analysis'!$D$116,"Pass","Fail"),"")</f>
        <v/>
      </c>
      <c r="I2153" s="338" t="str">
        <f t="shared" si="35"/>
        <v/>
      </c>
      <c r="J2153" s="339"/>
      <c r="K2153" s="339"/>
      <c r="L2153" s="339"/>
      <c r="M2153" s="339"/>
      <c r="N2153" s="339"/>
      <c r="O2153" s="339"/>
      <c r="P2153" s="339"/>
      <c r="Q2153" s="339"/>
    </row>
    <row r="2154" spans="1:17" ht="13.5" customHeight="1">
      <c r="A2154" s="481"/>
      <c r="B2154" s="481"/>
      <c r="C2154" s="481"/>
      <c r="D2154" s="481"/>
      <c r="E2154" s="481"/>
      <c r="F2154" s="339"/>
      <c r="G2154" s="340" t="str">
        <f>IF(ISNUMBER(E2154),E2154/'Bulk DivVar Analysis'!$C$114,"")</f>
        <v/>
      </c>
      <c r="H2154" s="338" t="str">
        <f>IF(ISNUMBER(E2154), IF(G2154&gt;'Bulk DivVar Analysis'!$D$116,"Pass","Fail"),"")</f>
        <v/>
      </c>
      <c r="I2154" s="338" t="str">
        <f t="shared" si="35"/>
        <v/>
      </c>
      <c r="J2154" s="339"/>
      <c r="K2154" s="339"/>
      <c r="L2154" s="339"/>
      <c r="M2154" s="339"/>
      <c r="N2154" s="339"/>
      <c r="O2154" s="339"/>
      <c r="P2154" s="339"/>
      <c r="Q2154" s="339"/>
    </row>
    <row r="2155" spans="1:17" ht="13.5" customHeight="1">
      <c r="A2155" s="481"/>
      <c r="B2155" s="481"/>
      <c r="C2155" s="481"/>
      <c r="D2155" s="481"/>
      <c r="E2155" s="481"/>
      <c r="F2155" s="339"/>
      <c r="G2155" s="340" t="str">
        <f>IF(ISNUMBER(E2155),E2155/'Bulk DivVar Analysis'!$C$114,"")</f>
        <v/>
      </c>
      <c r="H2155" s="338" t="str">
        <f>IF(ISNUMBER(E2155), IF(G2155&gt;'Bulk DivVar Analysis'!$D$116,"Pass","Fail"),"")</f>
        <v/>
      </c>
      <c r="I2155" s="338" t="str">
        <f t="shared" si="35"/>
        <v/>
      </c>
      <c r="J2155" s="339"/>
      <c r="K2155" s="339"/>
      <c r="L2155" s="339"/>
      <c r="M2155" s="339"/>
      <c r="N2155" s="339"/>
      <c r="O2155" s="339"/>
      <c r="P2155" s="339"/>
      <c r="Q2155" s="339"/>
    </row>
    <row r="2156" spans="1:17" ht="13.5" customHeight="1">
      <c r="A2156" s="481"/>
      <c r="B2156" s="481"/>
      <c r="C2156" s="481"/>
      <c r="D2156" s="481"/>
      <c r="E2156" s="481"/>
      <c r="F2156" s="339"/>
      <c r="G2156" s="340" t="str">
        <f>IF(ISNUMBER(E2156),E2156/'Bulk DivVar Analysis'!$C$114,"")</f>
        <v/>
      </c>
      <c r="H2156" s="338" t="str">
        <f>IF(ISNUMBER(E2156), IF(G2156&gt;'Bulk DivVar Analysis'!$D$116,"Pass","Fail"),"")</f>
        <v/>
      </c>
      <c r="I2156" s="338" t="str">
        <f t="shared" si="35"/>
        <v/>
      </c>
      <c r="J2156" s="339"/>
      <c r="K2156" s="339"/>
      <c r="L2156" s="339"/>
      <c r="M2156" s="339"/>
      <c r="N2156" s="339"/>
      <c r="O2156" s="339"/>
      <c r="P2156" s="339"/>
      <c r="Q2156" s="339"/>
    </row>
    <row r="2157" spans="1:17" ht="13.5" customHeight="1">
      <c r="A2157" s="481"/>
      <c r="B2157" s="481"/>
      <c r="C2157" s="481"/>
      <c r="D2157" s="481"/>
      <c r="E2157" s="481"/>
      <c r="F2157" s="339"/>
      <c r="G2157" s="340" t="str">
        <f>IF(ISNUMBER(E2157),E2157/'Bulk DivVar Analysis'!$C$114,"")</f>
        <v/>
      </c>
      <c r="H2157" s="338" t="str">
        <f>IF(ISNUMBER(E2157), IF(G2157&gt;'Bulk DivVar Analysis'!$D$116,"Pass","Fail"),"")</f>
        <v/>
      </c>
      <c r="I2157" s="338" t="str">
        <f t="shared" si="35"/>
        <v/>
      </c>
      <c r="J2157" s="339"/>
      <c r="K2157" s="339"/>
      <c r="L2157" s="339"/>
      <c r="M2157" s="339"/>
      <c r="N2157" s="339"/>
      <c r="O2157" s="339"/>
      <c r="P2157" s="339"/>
      <c r="Q2157" s="339"/>
    </row>
    <row r="2158" spans="1:17" ht="13.5" customHeight="1">
      <c r="A2158" s="481"/>
      <c r="B2158" s="481"/>
      <c r="C2158" s="481"/>
      <c r="D2158" s="481"/>
      <c r="E2158" s="481"/>
      <c r="F2158" s="339"/>
      <c r="G2158" s="340" t="str">
        <f>IF(ISNUMBER(E2158),E2158/'Bulk DivVar Analysis'!$C$114,"")</f>
        <v/>
      </c>
      <c r="H2158" s="338" t="str">
        <f>IF(ISNUMBER(E2158), IF(G2158&gt;'Bulk DivVar Analysis'!$D$116,"Pass","Fail"),"")</f>
        <v/>
      </c>
      <c r="I2158" s="338" t="str">
        <f t="shared" si="35"/>
        <v/>
      </c>
      <c r="J2158" s="339"/>
      <c r="K2158" s="339"/>
      <c r="L2158" s="339"/>
      <c r="M2158" s="339"/>
      <c r="N2158" s="339"/>
      <c r="O2158" s="339"/>
      <c r="P2158" s="339"/>
      <c r="Q2158" s="339"/>
    </row>
    <row r="2159" spans="1:17" ht="13.5" customHeight="1">
      <c r="A2159" s="481"/>
      <c r="B2159" s="481"/>
      <c r="C2159" s="481"/>
      <c r="D2159" s="481"/>
      <c r="E2159" s="481"/>
      <c r="F2159" s="339"/>
      <c r="G2159" s="340" t="str">
        <f>IF(ISNUMBER(E2159),E2159/'Bulk DivVar Analysis'!$C$114,"")</f>
        <v/>
      </c>
      <c r="H2159" s="338" t="str">
        <f>IF(ISNUMBER(E2159), IF(G2159&gt;'Bulk DivVar Analysis'!$D$116,"Pass","Fail"),"")</f>
        <v/>
      </c>
      <c r="I2159" s="338" t="str">
        <f t="shared" si="35"/>
        <v/>
      </c>
      <c r="J2159" s="339"/>
      <c r="K2159" s="339"/>
      <c r="L2159" s="339"/>
      <c r="M2159" s="339"/>
      <c r="N2159" s="339"/>
      <c r="O2159" s="339"/>
      <c r="P2159" s="339"/>
      <c r="Q2159" s="339"/>
    </row>
    <row r="2160" spans="1:17" ht="13.5" customHeight="1">
      <c r="A2160" s="481"/>
      <c r="B2160" s="481"/>
      <c r="C2160" s="481"/>
      <c r="D2160" s="481"/>
      <c r="E2160" s="481"/>
      <c r="F2160" s="339"/>
      <c r="G2160" s="340" t="str">
        <f>IF(ISNUMBER(E2160),E2160/'Bulk DivVar Analysis'!$C$114,"")</f>
        <v/>
      </c>
      <c r="H2160" s="338" t="str">
        <f>IF(ISNUMBER(E2160), IF(G2160&gt;'Bulk DivVar Analysis'!$D$116,"Pass","Fail"),"")</f>
        <v/>
      </c>
      <c r="I2160" s="338" t="str">
        <f t="shared" si="35"/>
        <v/>
      </c>
      <c r="J2160" s="339"/>
      <c r="K2160" s="339"/>
      <c r="L2160" s="339"/>
      <c r="M2160" s="339"/>
      <c r="N2160" s="339"/>
      <c r="O2160" s="339"/>
      <c r="P2160" s="339"/>
      <c r="Q2160" s="339"/>
    </row>
    <row r="2161" spans="1:17" ht="13.5" customHeight="1">
      <c r="A2161" s="481"/>
      <c r="B2161" s="481"/>
      <c r="C2161" s="481"/>
      <c r="D2161" s="481"/>
      <c r="E2161" s="481"/>
      <c r="F2161" s="339"/>
      <c r="G2161" s="340" t="str">
        <f>IF(ISNUMBER(E2161),E2161/'Bulk DivVar Analysis'!$C$114,"")</f>
        <v/>
      </c>
      <c r="H2161" s="338" t="str">
        <f>IF(ISNUMBER(E2161), IF(G2161&gt;'Bulk DivVar Analysis'!$D$116,"Pass","Fail"),"")</f>
        <v/>
      </c>
      <c r="I2161" s="338" t="str">
        <f t="shared" si="35"/>
        <v/>
      </c>
      <c r="J2161" s="339"/>
      <c r="K2161" s="339"/>
      <c r="L2161" s="339"/>
      <c r="M2161" s="339"/>
      <c r="N2161" s="339"/>
      <c r="O2161" s="339"/>
      <c r="P2161" s="339"/>
      <c r="Q2161" s="339"/>
    </row>
    <row r="2162" spans="1:17" ht="13.5" customHeight="1">
      <c r="A2162" s="481"/>
      <c r="B2162" s="481"/>
      <c r="C2162" s="481"/>
      <c r="D2162" s="481"/>
      <c r="E2162" s="481"/>
      <c r="F2162" s="339"/>
      <c r="G2162" s="340" t="str">
        <f>IF(ISNUMBER(E2162),E2162/'Bulk DivVar Analysis'!$C$114,"")</f>
        <v/>
      </c>
      <c r="H2162" s="338" t="str">
        <f>IF(ISNUMBER(E2162), IF(G2162&gt;'Bulk DivVar Analysis'!$D$116,"Pass","Fail"),"")</f>
        <v/>
      </c>
      <c r="I2162" s="338" t="str">
        <f t="shared" si="35"/>
        <v/>
      </c>
      <c r="J2162" s="339"/>
      <c r="K2162" s="339"/>
      <c r="L2162" s="339"/>
      <c r="M2162" s="339"/>
      <c r="N2162" s="339"/>
      <c r="O2162" s="339"/>
      <c r="P2162" s="339"/>
      <c r="Q2162" s="339"/>
    </row>
    <row r="2163" spans="1:17" ht="13.5" customHeight="1">
      <c r="A2163" s="481"/>
      <c r="B2163" s="481"/>
      <c r="C2163" s="481"/>
      <c r="D2163" s="481"/>
      <c r="E2163" s="481"/>
      <c r="F2163" s="339"/>
      <c r="G2163" s="340" t="str">
        <f>IF(ISNUMBER(E2163),E2163/'Bulk DivVar Analysis'!$C$114,"")</f>
        <v/>
      </c>
      <c r="H2163" s="338" t="str">
        <f>IF(ISNUMBER(E2163), IF(G2163&gt;'Bulk DivVar Analysis'!$D$116,"Pass","Fail"),"")</f>
        <v/>
      </c>
      <c r="I2163" s="338" t="str">
        <f t="shared" si="35"/>
        <v/>
      </c>
      <c r="J2163" s="339"/>
      <c r="K2163" s="339"/>
      <c r="L2163" s="339"/>
      <c r="M2163" s="339"/>
      <c r="N2163" s="339"/>
      <c r="O2163" s="339"/>
      <c r="P2163" s="339"/>
      <c r="Q2163" s="339"/>
    </row>
    <row r="2164" spans="1:17" ht="13.5" customHeight="1">
      <c r="A2164" s="481"/>
      <c r="B2164" s="481"/>
      <c r="C2164" s="481"/>
      <c r="D2164" s="481"/>
      <c r="E2164" s="481"/>
      <c r="F2164" s="339"/>
      <c r="G2164" s="340" t="str">
        <f>IF(ISNUMBER(E2164),E2164/'Bulk DivVar Analysis'!$C$114,"")</f>
        <v/>
      </c>
      <c r="H2164" s="338" t="str">
        <f>IF(ISNUMBER(E2164), IF(G2164&gt;'Bulk DivVar Analysis'!$D$116,"Pass","Fail"),"")</f>
        <v/>
      </c>
      <c r="I2164" s="338" t="str">
        <f t="shared" si="35"/>
        <v/>
      </c>
      <c r="J2164" s="339"/>
      <c r="K2164" s="339"/>
      <c r="L2164" s="339"/>
      <c r="M2164" s="339"/>
      <c r="N2164" s="339"/>
      <c r="O2164" s="339"/>
      <c r="P2164" s="339"/>
      <c r="Q2164" s="339"/>
    </row>
    <row r="2165" spans="1:17" ht="13.5" customHeight="1">
      <c r="A2165" s="481"/>
      <c r="B2165" s="481"/>
      <c r="C2165" s="481"/>
      <c r="D2165" s="481"/>
      <c r="E2165" s="481"/>
      <c r="F2165" s="339"/>
      <c r="G2165" s="340" t="str">
        <f>IF(ISNUMBER(E2165),E2165/'Bulk DivVar Analysis'!$C$114,"")</f>
        <v/>
      </c>
      <c r="H2165" s="338" t="str">
        <f>IF(ISNUMBER(E2165), IF(G2165&gt;'Bulk DivVar Analysis'!$D$116,"Pass","Fail"),"")</f>
        <v/>
      </c>
      <c r="I2165" s="338" t="str">
        <f t="shared" si="35"/>
        <v/>
      </c>
      <c r="J2165" s="339"/>
      <c r="K2165" s="339"/>
      <c r="L2165" s="339"/>
      <c r="M2165" s="339"/>
      <c r="N2165" s="339"/>
      <c r="O2165" s="339"/>
      <c r="P2165" s="339"/>
      <c r="Q2165" s="339"/>
    </row>
    <row r="2166" spans="1:17" ht="13.5" customHeight="1">
      <c r="A2166" s="481"/>
      <c r="B2166" s="481"/>
      <c r="C2166" s="481"/>
      <c r="D2166" s="481"/>
      <c r="E2166" s="481"/>
      <c r="F2166" s="339"/>
      <c r="G2166" s="340" t="str">
        <f>IF(ISNUMBER(E2166),E2166/'Bulk DivVar Analysis'!$C$114,"")</f>
        <v/>
      </c>
      <c r="H2166" s="338" t="str">
        <f>IF(ISNUMBER(E2166), IF(G2166&gt;'Bulk DivVar Analysis'!$D$116,"Pass","Fail"),"")</f>
        <v/>
      </c>
      <c r="I2166" s="338" t="str">
        <f t="shared" si="35"/>
        <v/>
      </c>
      <c r="J2166" s="339"/>
      <c r="K2166" s="339"/>
      <c r="L2166" s="339"/>
      <c r="M2166" s="339"/>
      <c r="N2166" s="339"/>
      <c r="O2166" s="339"/>
      <c r="P2166" s="339"/>
      <c r="Q2166" s="339"/>
    </row>
    <row r="2167" spans="1:17" ht="13.5" customHeight="1">
      <c r="A2167" s="481"/>
      <c r="B2167" s="481"/>
      <c r="C2167" s="481"/>
      <c r="D2167" s="481"/>
      <c r="E2167" s="481"/>
      <c r="F2167" s="339"/>
      <c r="G2167" s="340" t="str">
        <f>IF(ISNUMBER(E2167),E2167/'Bulk DivVar Analysis'!$C$114,"")</f>
        <v/>
      </c>
      <c r="H2167" s="338" t="str">
        <f>IF(ISNUMBER(E2167), IF(G2167&gt;'Bulk DivVar Analysis'!$D$116,"Pass","Fail"),"")</f>
        <v/>
      </c>
      <c r="I2167" s="338" t="str">
        <f t="shared" si="35"/>
        <v/>
      </c>
      <c r="J2167" s="339"/>
      <c r="K2167" s="339"/>
      <c r="L2167" s="339"/>
      <c r="M2167" s="339"/>
      <c r="N2167" s="339"/>
      <c r="O2167" s="339"/>
      <c r="P2167" s="339"/>
      <c r="Q2167" s="339"/>
    </row>
    <row r="2168" spans="1:17" ht="13.5" customHeight="1">
      <c r="A2168" s="481"/>
      <c r="B2168" s="481"/>
      <c r="C2168" s="481"/>
      <c r="D2168" s="481"/>
      <c r="E2168" s="481"/>
      <c r="F2168" s="339"/>
      <c r="G2168" s="340" t="str">
        <f>IF(ISNUMBER(E2168),E2168/'Bulk DivVar Analysis'!$C$114,"")</f>
        <v/>
      </c>
      <c r="H2168" s="338" t="str">
        <f>IF(ISNUMBER(E2168), IF(G2168&gt;'Bulk DivVar Analysis'!$D$116,"Pass","Fail"),"")</f>
        <v/>
      </c>
      <c r="I2168" s="338" t="str">
        <f t="shared" si="35"/>
        <v/>
      </c>
      <c r="J2168" s="339"/>
      <c r="K2168" s="339"/>
      <c r="L2168" s="339"/>
      <c r="M2168" s="339"/>
      <c r="N2168" s="339"/>
      <c r="O2168" s="339"/>
      <c r="P2168" s="339"/>
      <c r="Q2168" s="339"/>
    </row>
    <row r="2169" spans="1:17" ht="13.5" customHeight="1">
      <c r="A2169" s="481"/>
      <c r="B2169" s="481"/>
      <c r="C2169" s="481"/>
      <c r="D2169" s="481"/>
      <c r="E2169" s="481"/>
      <c r="F2169" s="339"/>
      <c r="G2169" s="340" t="str">
        <f>IF(ISNUMBER(E2169),E2169/'Bulk DivVar Analysis'!$C$114,"")</f>
        <v/>
      </c>
      <c r="H2169" s="338" t="str">
        <f>IF(ISNUMBER(E2169), IF(G2169&gt;'Bulk DivVar Analysis'!$D$116,"Pass","Fail"),"")</f>
        <v/>
      </c>
      <c r="I2169" s="338" t="str">
        <f t="shared" si="35"/>
        <v/>
      </c>
      <c r="J2169" s="339"/>
      <c r="K2169" s="339"/>
      <c r="L2169" s="339"/>
      <c r="M2169" s="339"/>
      <c r="N2169" s="339"/>
      <c r="O2169" s="339"/>
      <c r="P2169" s="339"/>
      <c r="Q2169" s="339"/>
    </row>
    <row r="2170" spans="1:17" ht="13.5" customHeight="1">
      <c r="A2170" s="481"/>
      <c r="B2170" s="481"/>
      <c r="C2170" s="481"/>
      <c r="D2170" s="481"/>
      <c r="E2170" s="481"/>
      <c r="F2170" s="339"/>
      <c r="G2170" s="340" t="str">
        <f>IF(ISNUMBER(E2170),E2170/'Bulk DivVar Analysis'!$C$114,"")</f>
        <v/>
      </c>
      <c r="H2170" s="338" t="str">
        <f>IF(ISNUMBER(E2170), IF(G2170&gt;'Bulk DivVar Analysis'!$D$116,"Pass","Fail"),"")</f>
        <v/>
      </c>
      <c r="I2170" s="338" t="str">
        <f t="shared" si="35"/>
        <v/>
      </c>
      <c r="J2170" s="339"/>
      <c r="K2170" s="339"/>
      <c r="L2170" s="339"/>
      <c r="M2170" s="339"/>
      <c r="N2170" s="339"/>
      <c r="O2170" s="339"/>
      <c r="P2170" s="339"/>
      <c r="Q2170" s="339"/>
    </row>
    <row r="2171" spans="1:17" ht="13.5" customHeight="1">
      <c r="A2171" s="481"/>
      <c r="B2171" s="481"/>
      <c r="C2171" s="481"/>
      <c r="D2171" s="481"/>
      <c r="E2171" s="481"/>
      <c r="F2171" s="339"/>
      <c r="G2171" s="340" t="str">
        <f>IF(ISNUMBER(E2171),E2171/'Bulk DivVar Analysis'!$C$114,"")</f>
        <v/>
      </c>
      <c r="H2171" s="338" t="str">
        <f>IF(ISNUMBER(E2171), IF(G2171&gt;'Bulk DivVar Analysis'!$D$116,"Pass","Fail"),"")</f>
        <v/>
      </c>
      <c r="I2171" s="338" t="str">
        <f t="shared" si="35"/>
        <v/>
      </c>
      <c r="J2171" s="339"/>
      <c r="K2171" s="339"/>
      <c r="L2171" s="339"/>
      <c r="M2171" s="339"/>
      <c r="N2171" s="339"/>
      <c r="O2171" s="339"/>
      <c r="P2171" s="339"/>
      <c r="Q2171" s="339"/>
    </row>
    <row r="2172" spans="1:17" ht="13.5" customHeight="1">
      <c r="A2172" s="481"/>
      <c r="B2172" s="481"/>
      <c r="C2172" s="481"/>
      <c r="D2172" s="481"/>
      <c r="E2172" s="481"/>
      <c r="F2172" s="339"/>
      <c r="G2172" s="340" t="str">
        <f>IF(ISNUMBER(E2172),E2172/'Bulk DivVar Analysis'!$C$114,"")</f>
        <v/>
      </c>
      <c r="H2172" s="338" t="str">
        <f>IF(ISNUMBER(E2172), IF(G2172&gt;'Bulk DivVar Analysis'!$D$116,"Pass","Fail"),"")</f>
        <v/>
      </c>
      <c r="I2172" s="338" t="str">
        <f t="shared" si="35"/>
        <v/>
      </c>
      <c r="J2172" s="339"/>
      <c r="K2172" s="339"/>
      <c r="L2172" s="339"/>
      <c r="M2172" s="339"/>
      <c r="N2172" s="339"/>
      <c r="O2172" s="339"/>
      <c r="P2172" s="339"/>
      <c r="Q2172" s="339"/>
    </row>
    <row r="2173" spans="1:17" ht="13.5" customHeight="1">
      <c r="A2173" s="481"/>
      <c r="B2173" s="481"/>
      <c r="C2173" s="481"/>
      <c r="D2173" s="481"/>
      <c r="E2173" s="481"/>
      <c r="F2173" s="339"/>
      <c r="G2173" s="340" t="str">
        <f>IF(ISNUMBER(E2173),E2173/'Bulk DivVar Analysis'!$C$114,"")</f>
        <v/>
      </c>
      <c r="H2173" s="338" t="str">
        <f>IF(ISNUMBER(E2173), IF(G2173&gt;'Bulk DivVar Analysis'!$D$116,"Pass","Fail"),"")</f>
        <v/>
      </c>
      <c r="I2173" s="338" t="str">
        <f t="shared" si="35"/>
        <v/>
      </c>
      <c r="J2173" s="339"/>
      <c r="K2173" s="339"/>
      <c r="L2173" s="339"/>
      <c r="M2173" s="339"/>
      <c r="N2173" s="339"/>
      <c r="O2173" s="339"/>
      <c r="P2173" s="339"/>
      <c r="Q2173" s="339"/>
    </row>
    <row r="2174" spans="1:17" ht="13.5" customHeight="1">
      <c r="A2174" s="481"/>
      <c r="B2174" s="481"/>
      <c r="C2174" s="481"/>
      <c r="D2174" s="481"/>
      <c r="E2174" s="481"/>
      <c r="F2174" s="339"/>
      <c r="G2174" s="340" t="str">
        <f>IF(ISNUMBER(E2174),E2174/'Bulk DivVar Analysis'!$C$114,"")</f>
        <v/>
      </c>
      <c r="H2174" s="338" t="str">
        <f>IF(ISNUMBER(E2174), IF(G2174&gt;'Bulk DivVar Analysis'!$D$116,"Pass","Fail"),"")</f>
        <v/>
      </c>
      <c r="I2174" s="338" t="str">
        <f t="shared" si="35"/>
        <v/>
      </c>
      <c r="J2174" s="339"/>
      <c r="K2174" s="339"/>
      <c r="L2174" s="339"/>
      <c r="M2174" s="339"/>
      <c r="N2174" s="339"/>
      <c r="O2174" s="339"/>
      <c r="P2174" s="339"/>
      <c r="Q2174" s="339"/>
    </row>
    <row r="2175" spans="1:17" ht="13.5" customHeight="1">
      <c r="A2175" s="481"/>
      <c r="B2175" s="481"/>
      <c r="C2175" s="481"/>
      <c r="D2175" s="481"/>
      <c r="E2175" s="481"/>
      <c r="F2175" s="339"/>
      <c r="G2175" s="340" t="str">
        <f>IF(ISNUMBER(E2175),E2175/'Bulk DivVar Analysis'!$C$114,"")</f>
        <v/>
      </c>
      <c r="H2175" s="338" t="str">
        <f>IF(ISNUMBER(E2175), IF(G2175&gt;'Bulk DivVar Analysis'!$D$116,"Pass","Fail"),"")</f>
        <v/>
      </c>
      <c r="I2175" s="338" t="str">
        <f t="shared" si="35"/>
        <v/>
      </c>
      <c r="J2175" s="339"/>
      <c r="K2175" s="339"/>
      <c r="L2175" s="339"/>
      <c r="M2175" s="339"/>
      <c r="N2175" s="339"/>
      <c r="O2175" s="339"/>
      <c r="P2175" s="339"/>
      <c r="Q2175" s="339"/>
    </row>
    <row r="2176" spans="1:17" ht="13.5" customHeight="1">
      <c r="A2176" s="481"/>
      <c r="B2176" s="481"/>
      <c r="C2176" s="481"/>
      <c r="D2176" s="481"/>
      <c r="E2176" s="481"/>
      <c r="F2176" s="339"/>
      <c r="G2176" s="340" t="str">
        <f>IF(ISNUMBER(E2176),E2176/'Bulk DivVar Analysis'!$C$114,"")</f>
        <v/>
      </c>
      <c r="H2176" s="338" t="str">
        <f>IF(ISNUMBER(E2176), IF(G2176&gt;'Bulk DivVar Analysis'!$D$116,"Pass","Fail"),"")</f>
        <v/>
      </c>
      <c r="I2176" s="338" t="str">
        <f t="shared" si="35"/>
        <v/>
      </c>
      <c r="J2176" s="339"/>
      <c r="K2176" s="339"/>
      <c r="L2176" s="339"/>
      <c r="M2176" s="339"/>
      <c r="N2176" s="339"/>
      <c r="O2176" s="339"/>
      <c r="P2176" s="339"/>
      <c r="Q2176" s="339"/>
    </row>
    <row r="2177" spans="1:17" ht="13.5" customHeight="1">
      <c r="A2177" s="481"/>
      <c r="B2177" s="481"/>
      <c r="C2177" s="481"/>
      <c r="D2177" s="481"/>
      <c r="E2177" s="481"/>
      <c r="F2177" s="339"/>
      <c r="G2177" s="340" t="str">
        <f>IF(ISNUMBER(E2177),E2177/'Bulk DivVar Analysis'!$C$114,"")</f>
        <v/>
      </c>
      <c r="H2177" s="338" t="str">
        <f>IF(ISNUMBER(E2177), IF(G2177&gt;'Bulk DivVar Analysis'!$D$116,"Pass","Fail"),"")</f>
        <v/>
      </c>
      <c r="I2177" s="338" t="str">
        <f t="shared" si="35"/>
        <v/>
      </c>
      <c r="J2177" s="339"/>
      <c r="K2177" s="339"/>
      <c r="L2177" s="339"/>
      <c r="M2177" s="339"/>
      <c r="N2177" s="339"/>
      <c r="O2177" s="339"/>
      <c r="P2177" s="339"/>
      <c r="Q2177" s="339"/>
    </row>
    <row r="2178" spans="1:17" ht="13.5" customHeight="1">
      <c r="A2178" s="481"/>
      <c r="B2178" s="481"/>
      <c r="C2178" s="481"/>
      <c r="D2178" s="481"/>
      <c r="E2178" s="481"/>
      <c r="F2178" s="339"/>
      <c r="G2178" s="340" t="str">
        <f>IF(ISNUMBER(E2178),E2178/'Bulk DivVar Analysis'!$C$114,"")</f>
        <v/>
      </c>
      <c r="H2178" s="338" t="str">
        <f>IF(ISNUMBER(E2178), IF(G2178&gt;'Bulk DivVar Analysis'!$D$116,"Pass","Fail"),"")</f>
        <v/>
      </c>
      <c r="I2178" s="338" t="str">
        <f t="shared" si="35"/>
        <v/>
      </c>
      <c r="J2178" s="339"/>
      <c r="K2178" s="339"/>
      <c r="L2178" s="339"/>
      <c r="M2178" s="339"/>
      <c r="N2178" s="339"/>
      <c r="O2178" s="339"/>
      <c r="P2178" s="339"/>
      <c r="Q2178" s="339"/>
    </row>
    <row r="2179" spans="1:17" ht="13.5" customHeight="1">
      <c r="A2179" s="481"/>
      <c r="B2179" s="481"/>
      <c r="C2179" s="481"/>
      <c r="D2179" s="481"/>
      <c r="E2179" s="481"/>
      <c r="F2179" s="339"/>
      <c r="G2179" s="340" t="str">
        <f>IF(ISNUMBER(E2179),E2179/'Bulk DivVar Analysis'!$C$114,"")</f>
        <v/>
      </c>
      <c r="H2179" s="338" t="str">
        <f>IF(ISNUMBER(E2179), IF(G2179&gt;'Bulk DivVar Analysis'!$D$116,"Pass","Fail"),"")</f>
        <v/>
      </c>
      <c r="I2179" s="338" t="str">
        <f t="shared" ref="I2179:I2242" si="36">_xlfn.TEXTJOIN("_",TRUE,B2179,C2179)</f>
        <v/>
      </c>
      <c r="J2179" s="339"/>
      <c r="K2179" s="339"/>
      <c r="L2179" s="339"/>
      <c r="M2179" s="339"/>
      <c r="N2179" s="339"/>
      <c r="O2179" s="339"/>
      <c r="P2179" s="339"/>
      <c r="Q2179" s="339"/>
    </row>
    <row r="2180" spans="1:17" ht="13.5" customHeight="1">
      <c r="A2180" s="481"/>
      <c r="B2180" s="481"/>
      <c r="C2180" s="481"/>
      <c r="D2180" s="481"/>
      <c r="E2180" s="481"/>
      <c r="F2180" s="339"/>
      <c r="G2180" s="340" t="str">
        <f>IF(ISNUMBER(E2180),E2180/'Bulk DivVar Analysis'!$C$114,"")</f>
        <v/>
      </c>
      <c r="H2180" s="338" t="str">
        <f>IF(ISNUMBER(E2180), IF(G2180&gt;'Bulk DivVar Analysis'!$D$116,"Pass","Fail"),"")</f>
        <v/>
      </c>
      <c r="I2180" s="338" t="str">
        <f t="shared" si="36"/>
        <v/>
      </c>
      <c r="J2180" s="339"/>
      <c r="K2180" s="339"/>
      <c r="L2180" s="339"/>
      <c r="M2180" s="339"/>
      <c r="N2180" s="339"/>
      <c r="O2180" s="339"/>
      <c r="P2180" s="339"/>
      <c r="Q2180" s="339"/>
    </row>
    <row r="2181" spans="1:17" ht="13.5" customHeight="1">
      <c r="A2181" s="481"/>
      <c r="B2181" s="481"/>
      <c r="C2181" s="481"/>
      <c r="D2181" s="481"/>
      <c r="E2181" s="481"/>
      <c r="F2181" s="339"/>
      <c r="G2181" s="340" t="str">
        <f>IF(ISNUMBER(E2181),E2181/'Bulk DivVar Analysis'!$C$114,"")</f>
        <v/>
      </c>
      <c r="H2181" s="338" t="str">
        <f>IF(ISNUMBER(E2181), IF(G2181&gt;'Bulk DivVar Analysis'!$D$116,"Pass","Fail"),"")</f>
        <v/>
      </c>
      <c r="I2181" s="338" t="str">
        <f t="shared" si="36"/>
        <v/>
      </c>
      <c r="J2181" s="339"/>
      <c r="K2181" s="339"/>
      <c r="L2181" s="339"/>
      <c r="M2181" s="339"/>
      <c r="N2181" s="339"/>
      <c r="O2181" s="339"/>
      <c r="P2181" s="339"/>
      <c r="Q2181" s="339"/>
    </row>
    <row r="2182" spans="1:17" ht="13.5" customHeight="1">
      <c r="A2182" s="481"/>
      <c r="B2182" s="481"/>
      <c r="C2182" s="481"/>
      <c r="D2182" s="481"/>
      <c r="E2182" s="481"/>
      <c r="F2182" s="339"/>
      <c r="G2182" s="340" t="str">
        <f>IF(ISNUMBER(E2182),E2182/'Bulk DivVar Analysis'!$C$114,"")</f>
        <v/>
      </c>
      <c r="H2182" s="338" t="str">
        <f>IF(ISNUMBER(E2182), IF(G2182&gt;'Bulk DivVar Analysis'!$D$116,"Pass","Fail"),"")</f>
        <v/>
      </c>
      <c r="I2182" s="338" t="str">
        <f t="shared" si="36"/>
        <v/>
      </c>
      <c r="J2182" s="339"/>
      <c r="K2182" s="339"/>
      <c r="L2182" s="339"/>
      <c r="M2182" s="339"/>
      <c r="N2182" s="339"/>
      <c r="O2182" s="339"/>
      <c r="P2182" s="339"/>
      <c r="Q2182" s="339"/>
    </row>
    <row r="2183" spans="1:17" ht="13.5" customHeight="1">
      <c r="A2183" s="481"/>
      <c r="B2183" s="481"/>
      <c r="C2183" s="481"/>
      <c r="D2183" s="481"/>
      <c r="E2183" s="481"/>
      <c r="F2183" s="339"/>
      <c r="G2183" s="340" t="str">
        <f>IF(ISNUMBER(E2183),E2183/'Bulk DivVar Analysis'!$C$114,"")</f>
        <v/>
      </c>
      <c r="H2183" s="338" t="str">
        <f>IF(ISNUMBER(E2183), IF(G2183&gt;'Bulk DivVar Analysis'!$D$116,"Pass","Fail"),"")</f>
        <v/>
      </c>
      <c r="I2183" s="338" t="str">
        <f t="shared" si="36"/>
        <v/>
      </c>
      <c r="J2183" s="339"/>
      <c r="K2183" s="339"/>
      <c r="L2183" s="339"/>
      <c r="M2183" s="339"/>
      <c r="N2183" s="339"/>
      <c r="O2183" s="339"/>
      <c r="P2183" s="339"/>
      <c r="Q2183" s="339"/>
    </row>
    <row r="2184" spans="1:17" ht="13.5" customHeight="1">
      <c r="A2184" s="481"/>
      <c r="B2184" s="481"/>
      <c r="C2184" s="481"/>
      <c r="D2184" s="481"/>
      <c r="E2184" s="481"/>
      <c r="F2184" s="339"/>
      <c r="G2184" s="340" t="str">
        <f>IF(ISNUMBER(E2184),E2184/'Bulk DivVar Analysis'!$C$114,"")</f>
        <v/>
      </c>
      <c r="H2184" s="338" t="str">
        <f>IF(ISNUMBER(E2184), IF(G2184&gt;'Bulk DivVar Analysis'!$D$116,"Pass","Fail"),"")</f>
        <v/>
      </c>
      <c r="I2184" s="338" t="str">
        <f t="shared" si="36"/>
        <v/>
      </c>
      <c r="J2184" s="339"/>
      <c r="K2184" s="339"/>
      <c r="L2184" s="339"/>
      <c r="M2184" s="339"/>
      <c r="N2184" s="339"/>
      <c r="O2184" s="339"/>
      <c r="P2184" s="339"/>
      <c r="Q2184" s="339"/>
    </row>
    <row r="2185" spans="1:17" ht="13.5" customHeight="1">
      <c r="A2185" s="481"/>
      <c r="B2185" s="481"/>
      <c r="C2185" s="481"/>
      <c r="D2185" s="481"/>
      <c r="E2185" s="481"/>
      <c r="F2185" s="339"/>
      <c r="G2185" s="340" t="str">
        <f>IF(ISNUMBER(E2185),E2185/'Bulk DivVar Analysis'!$C$114,"")</f>
        <v/>
      </c>
      <c r="H2185" s="338" t="str">
        <f>IF(ISNUMBER(E2185), IF(G2185&gt;'Bulk DivVar Analysis'!$D$116,"Pass","Fail"),"")</f>
        <v/>
      </c>
      <c r="I2185" s="338" t="str">
        <f t="shared" si="36"/>
        <v/>
      </c>
      <c r="J2185" s="339"/>
      <c r="K2185" s="339"/>
      <c r="L2185" s="339"/>
      <c r="M2185" s="339"/>
      <c r="N2185" s="339"/>
      <c r="O2185" s="339"/>
      <c r="P2185" s="339"/>
      <c r="Q2185" s="339"/>
    </row>
    <row r="2186" spans="1:17" ht="13.5" customHeight="1">
      <c r="A2186" s="481"/>
      <c r="B2186" s="481"/>
      <c r="C2186" s="481"/>
      <c r="D2186" s="481"/>
      <c r="E2186" s="481"/>
      <c r="F2186" s="339"/>
      <c r="G2186" s="340" t="str">
        <f>IF(ISNUMBER(E2186),E2186/'Bulk DivVar Analysis'!$C$114,"")</f>
        <v/>
      </c>
      <c r="H2186" s="338" t="str">
        <f>IF(ISNUMBER(E2186), IF(G2186&gt;'Bulk DivVar Analysis'!$D$116,"Pass","Fail"),"")</f>
        <v/>
      </c>
      <c r="I2186" s="338" t="str">
        <f t="shared" si="36"/>
        <v/>
      </c>
      <c r="J2186" s="339"/>
      <c r="K2186" s="339"/>
      <c r="L2186" s="339"/>
      <c r="M2186" s="339"/>
      <c r="N2186" s="339"/>
      <c r="O2186" s="339"/>
      <c r="P2186" s="339"/>
      <c r="Q2186" s="339"/>
    </row>
    <row r="2187" spans="1:17" ht="13.5" customHeight="1">
      <c r="A2187" s="481"/>
      <c r="B2187" s="481"/>
      <c r="C2187" s="481"/>
      <c r="D2187" s="481"/>
      <c r="E2187" s="481"/>
      <c r="F2187" s="339"/>
      <c r="G2187" s="340" t="str">
        <f>IF(ISNUMBER(E2187),E2187/'Bulk DivVar Analysis'!$C$114,"")</f>
        <v/>
      </c>
      <c r="H2187" s="338" t="str">
        <f>IF(ISNUMBER(E2187), IF(G2187&gt;'Bulk DivVar Analysis'!$D$116,"Pass","Fail"),"")</f>
        <v/>
      </c>
      <c r="I2187" s="338" t="str">
        <f t="shared" si="36"/>
        <v/>
      </c>
      <c r="J2187" s="339"/>
      <c r="K2187" s="339"/>
      <c r="L2187" s="339"/>
      <c r="M2187" s="339"/>
      <c r="N2187" s="339"/>
      <c r="O2187" s="339"/>
      <c r="P2187" s="339"/>
      <c r="Q2187" s="339"/>
    </row>
    <row r="2188" spans="1:17" ht="13.5" customHeight="1">
      <c r="A2188" s="481"/>
      <c r="B2188" s="481"/>
      <c r="C2188" s="481"/>
      <c r="D2188" s="481"/>
      <c r="E2188" s="481"/>
      <c r="F2188" s="339"/>
      <c r="G2188" s="340" t="str">
        <f>IF(ISNUMBER(E2188),E2188/'Bulk DivVar Analysis'!$C$114,"")</f>
        <v/>
      </c>
      <c r="H2188" s="338" t="str">
        <f>IF(ISNUMBER(E2188), IF(G2188&gt;'Bulk DivVar Analysis'!$D$116,"Pass","Fail"),"")</f>
        <v/>
      </c>
      <c r="I2188" s="338" t="str">
        <f t="shared" si="36"/>
        <v/>
      </c>
      <c r="J2188" s="339"/>
      <c r="K2188" s="339"/>
      <c r="L2188" s="339"/>
      <c r="M2188" s="339"/>
      <c r="N2188" s="339"/>
      <c r="O2188" s="339"/>
      <c r="P2188" s="339"/>
      <c r="Q2188" s="339"/>
    </row>
    <row r="2189" spans="1:17" ht="13.5" customHeight="1">
      <c r="A2189" s="481"/>
      <c r="B2189" s="481"/>
      <c r="C2189" s="481"/>
      <c r="D2189" s="481"/>
      <c r="E2189" s="481"/>
      <c r="F2189" s="339"/>
      <c r="G2189" s="340" t="str">
        <f>IF(ISNUMBER(E2189),E2189/'Bulk DivVar Analysis'!$C$114,"")</f>
        <v/>
      </c>
      <c r="H2189" s="338" t="str">
        <f>IF(ISNUMBER(E2189), IF(G2189&gt;'Bulk DivVar Analysis'!$D$116,"Pass","Fail"),"")</f>
        <v/>
      </c>
      <c r="I2189" s="338" t="str">
        <f t="shared" si="36"/>
        <v/>
      </c>
      <c r="J2189" s="339"/>
      <c r="K2189" s="339"/>
      <c r="L2189" s="339"/>
      <c r="M2189" s="339"/>
      <c r="N2189" s="339"/>
      <c r="O2189" s="339"/>
      <c r="P2189" s="339"/>
      <c r="Q2189" s="339"/>
    </row>
    <row r="2190" spans="1:17" ht="13.5" customHeight="1">
      <c r="A2190" s="481"/>
      <c r="B2190" s="481"/>
      <c r="C2190" s="481"/>
      <c r="D2190" s="481"/>
      <c r="E2190" s="481"/>
      <c r="F2190" s="339"/>
      <c r="G2190" s="340" t="str">
        <f>IF(ISNUMBER(E2190),E2190/'Bulk DivVar Analysis'!$C$114,"")</f>
        <v/>
      </c>
      <c r="H2190" s="338" t="str">
        <f>IF(ISNUMBER(E2190), IF(G2190&gt;'Bulk DivVar Analysis'!$D$116,"Pass","Fail"),"")</f>
        <v/>
      </c>
      <c r="I2190" s="338" t="str">
        <f t="shared" si="36"/>
        <v/>
      </c>
      <c r="J2190" s="339"/>
      <c r="K2190" s="339"/>
      <c r="L2190" s="339"/>
      <c r="M2190" s="339"/>
      <c r="N2190" s="339"/>
      <c r="O2190" s="339"/>
      <c r="P2190" s="339"/>
      <c r="Q2190" s="339"/>
    </row>
    <row r="2191" spans="1:17" ht="13.5" customHeight="1">
      <c r="A2191" s="481"/>
      <c r="B2191" s="481"/>
      <c r="C2191" s="481"/>
      <c r="D2191" s="481"/>
      <c r="E2191" s="481"/>
      <c r="F2191" s="339"/>
      <c r="G2191" s="340" t="str">
        <f>IF(ISNUMBER(E2191),E2191/'Bulk DivVar Analysis'!$C$114,"")</f>
        <v/>
      </c>
      <c r="H2191" s="338" t="str">
        <f>IF(ISNUMBER(E2191), IF(G2191&gt;'Bulk DivVar Analysis'!$D$116,"Pass","Fail"),"")</f>
        <v/>
      </c>
      <c r="I2191" s="338" t="str">
        <f t="shared" si="36"/>
        <v/>
      </c>
      <c r="J2191" s="339"/>
      <c r="K2191" s="339"/>
      <c r="L2191" s="339"/>
      <c r="M2191" s="339"/>
      <c r="N2191" s="339"/>
      <c r="O2191" s="339"/>
      <c r="P2191" s="339"/>
      <c r="Q2191" s="339"/>
    </row>
    <row r="2192" spans="1:17" ht="13.5" customHeight="1">
      <c r="A2192" s="481"/>
      <c r="B2192" s="481"/>
      <c r="C2192" s="481"/>
      <c r="D2192" s="481"/>
      <c r="E2192" s="481"/>
      <c r="F2192" s="339"/>
      <c r="G2192" s="340" t="str">
        <f>IF(ISNUMBER(E2192),E2192/'Bulk DivVar Analysis'!$C$114,"")</f>
        <v/>
      </c>
      <c r="H2192" s="338" t="str">
        <f>IF(ISNUMBER(E2192), IF(G2192&gt;'Bulk DivVar Analysis'!$D$116,"Pass","Fail"),"")</f>
        <v/>
      </c>
      <c r="I2192" s="338" t="str">
        <f t="shared" si="36"/>
        <v/>
      </c>
      <c r="J2192" s="339"/>
      <c r="K2192" s="339"/>
      <c r="L2192" s="339"/>
      <c r="M2192" s="339"/>
      <c r="N2192" s="339"/>
      <c r="O2192" s="339"/>
      <c r="P2192" s="339"/>
      <c r="Q2192" s="339"/>
    </row>
    <row r="2193" spans="1:17" ht="13.5" customHeight="1">
      <c r="A2193" s="481"/>
      <c r="B2193" s="481"/>
      <c r="C2193" s="481"/>
      <c r="D2193" s="481"/>
      <c r="E2193" s="481"/>
      <c r="F2193" s="339"/>
      <c r="G2193" s="340" t="str">
        <f>IF(ISNUMBER(E2193),E2193/'Bulk DivVar Analysis'!$C$114,"")</f>
        <v/>
      </c>
      <c r="H2193" s="338" t="str">
        <f>IF(ISNUMBER(E2193), IF(G2193&gt;'Bulk DivVar Analysis'!$D$116,"Pass","Fail"),"")</f>
        <v/>
      </c>
      <c r="I2193" s="338" t="str">
        <f t="shared" si="36"/>
        <v/>
      </c>
      <c r="J2193" s="339"/>
      <c r="K2193" s="339"/>
      <c r="L2193" s="339"/>
      <c r="M2193" s="339"/>
      <c r="N2193" s="339"/>
      <c r="O2193" s="339"/>
      <c r="P2193" s="339"/>
      <c r="Q2193" s="339"/>
    </row>
    <row r="2194" spans="1:17" ht="13.5" customHeight="1">
      <c r="A2194" s="481"/>
      <c r="B2194" s="481"/>
      <c r="C2194" s="481"/>
      <c r="D2194" s="481"/>
      <c r="E2194" s="481"/>
      <c r="F2194" s="339"/>
      <c r="G2194" s="340" t="str">
        <f>IF(ISNUMBER(E2194),E2194/'Bulk DivVar Analysis'!$C$114,"")</f>
        <v/>
      </c>
      <c r="H2194" s="338" t="str">
        <f>IF(ISNUMBER(E2194), IF(G2194&gt;'Bulk DivVar Analysis'!$D$116,"Pass","Fail"),"")</f>
        <v/>
      </c>
      <c r="I2194" s="338" t="str">
        <f t="shared" si="36"/>
        <v/>
      </c>
      <c r="J2194" s="339"/>
      <c r="K2194" s="339"/>
      <c r="L2194" s="339"/>
      <c r="M2194" s="339"/>
      <c r="N2194" s="339"/>
      <c r="O2194" s="339"/>
      <c r="P2194" s="339"/>
      <c r="Q2194" s="339"/>
    </row>
    <row r="2195" spans="1:17" ht="13.5" customHeight="1">
      <c r="A2195" s="481"/>
      <c r="B2195" s="481"/>
      <c r="C2195" s="481"/>
      <c r="D2195" s="481"/>
      <c r="E2195" s="481"/>
      <c r="F2195" s="339"/>
      <c r="G2195" s="340" t="str">
        <f>IF(ISNUMBER(E2195),E2195/'Bulk DivVar Analysis'!$C$114,"")</f>
        <v/>
      </c>
      <c r="H2195" s="338" t="str">
        <f>IF(ISNUMBER(E2195), IF(G2195&gt;'Bulk DivVar Analysis'!$D$116,"Pass","Fail"),"")</f>
        <v/>
      </c>
      <c r="I2195" s="338" t="str">
        <f t="shared" si="36"/>
        <v/>
      </c>
      <c r="J2195" s="339"/>
      <c r="K2195" s="339"/>
      <c r="L2195" s="339"/>
      <c r="M2195" s="339"/>
      <c r="N2195" s="339"/>
      <c r="O2195" s="339"/>
      <c r="P2195" s="339"/>
      <c r="Q2195" s="339"/>
    </row>
    <row r="2196" spans="1:17" ht="13.5" customHeight="1">
      <c r="A2196" s="481"/>
      <c r="B2196" s="481"/>
      <c r="C2196" s="481"/>
      <c r="D2196" s="481"/>
      <c r="E2196" s="481"/>
      <c r="F2196" s="339"/>
      <c r="G2196" s="340" t="str">
        <f>IF(ISNUMBER(E2196),E2196/'Bulk DivVar Analysis'!$C$114,"")</f>
        <v/>
      </c>
      <c r="H2196" s="338" t="str">
        <f>IF(ISNUMBER(E2196), IF(G2196&gt;'Bulk DivVar Analysis'!$D$116,"Pass","Fail"),"")</f>
        <v/>
      </c>
      <c r="I2196" s="338" t="str">
        <f t="shared" si="36"/>
        <v/>
      </c>
      <c r="J2196" s="339"/>
      <c r="K2196" s="339"/>
      <c r="L2196" s="339"/>
      <c r="M2196" s="339"/>
      <c r="N2196" s="339"/>
      <c r="O2196" s="339"/>
      <c r="P2196" s="339"/>
      <c r="Q2196" s="339"/>
    </row>
    <row r="2197" spans="1:17" ht="13.5" customHeight="1">
      <c r="A2197" s="481"/>
      <c r="B2197" s="481"/>
      <c r="C2197" s="481"/>
      <c r="D2197" s="481"/>
      <c r="E2197" s="481"/>
      <c r="F2197" s="339"/>
      <c r="G2197" s="340" t="str">
        <f>IF(ISNUMBER(E2197),E2197/'Bulk DivVar Analysis'!$C$114,"")</f>
        <v/>
      </c>
      <c r="H2197" s="338" t="str">
        <f>IF(ISNUMBER(E2197), IF(G2197&gt;'Bulk DivVar Analysis'!$D$116,"Pass","Fail"),"")</f>
        <v/>
      </c>
      <c r="I2197" s="338" t="str">
        <f t="shared" si="36"/>
        <v/>
      </c>
      <c r="J2197" s="339"/>
      <c r="K2197" s="339"/>
      <c r="L2197" s="339"/>
      <c r="M2197" s="339"/>
      <c r="N2197" s="339"/>
      <c r="O2197" s="339"/>
      <c r="P2197" s="339"/>
      <c r="Q2197" s="339"/>
    </row>
    <row r="2198" spans="1:17" ht="13.5" customHeight="1">
      <c r="A2198" s="481"/>
      <c r="B2198" s="481"/>
      <c r="C2198" s="481"/>
      <c r="D2198" s="481"/>
      <c r="E2198" s="481"/>
      <c r="F2198" s="339"/>
      <c r="G2198" s="340" t="str">
        <f>IF(ISNUMBER(E2198),E2198/'Bulk DivVar Analysis'!$C$114,"")</f>
        <v/>
      </c>
      <c r="H2198" s="338" t="str">
        <f>IF(ISNUMBER(E2198), IF(G2198&gt;'Bulk DivVar Analysis'!$D$116,"Pass","Fail"),"")</f>
        <v/>
      </c>
      <c r="I2198" s="338" t="str">
        <f t="shared" si="36"/>
        <v/>
      </c>
      <c r="J2198" s="339"/>
      <c r="K2198" s="339"/>
      <c r="L2198" s="339"/>
      <c r="M2198" s="339"/>
      <c r="N2198" s="339"/>
      <c r="O2198" s="339"/>
      <c r="P2198" s="339"/>
      <c r="Q2198" s="339"/>
    </row>
    <row r="2199" spans="1:17" ht="13.5" customHeight="1">
      <c r="A2199" s="481"/>
      <c r="B2199" s="481"/>
      <c r="C2199" s="481"/>
      <c r="D2199" s="481"/>
      <c r="E2199" s="481"/>
      <c r="F2199" s="339"/>
      <c r="G2199" s="340" t="str">
        <f>IF(ISNUMBER(E2199),E2199/'Bulk DivVar Analysis'!$C$114,"")</f>
        <v/>
      </c>
      <c r="H2199" s="338" t="str">
        <f>IF(ISNUMBER(E2199), IF(G2199&gt;'Bulk DivVar Analysis'!$D$116,"Pass","Fail"),"")</f>
        <v/>
      </c>
      <c r="I2199" s="338" t="str">
        <f t="shared" si="36"/>
        <v/>
      </c>
      <c r="J2199" s="339"/>
      <c r="K2199" s="339"/>
      <c r="L2199" s="339"/>
      <c r="M2199" s="339"/>
      <c r="N2199" s="339"/>
      <c r="O2199" s="339"/>
      <c r="P2199" s="339"/>
      <c r="Q2199" s="339"/>
    </row>
    <row r="2200" spans="1:17" ht="13.5" customHeight="1">
      <c r="A2200" s="481"/>
      <c r="B2200" s="481"/>
      <c r="C2200" s="481"/>
      <c r="D2200" s="481"/>
      <c r="E2200" s="481"/>
      <c r="F2200" s="339"/>
      <c r="G2200" s="340" t="str">
        <f>IF(ISNUMBER(E2200),E2200/'Bulk DivVar Analysis'!$C$114,"")</f>
        <v/>
      </c>
      <c r="H2200" s="338" t="str">
        <f>IF(ISNUMBER(E2200), IF(G2200&gt;'Bulk DivVar Analysis'!$D$116,"Pass","Fail"),"")</f>
        <v/>
      </c>
      <c r="I2200" s="338" t="str">
        <f t="shared" si="36"/>
        <v/>
      </c>
      <c r="J2200" s="339"/>
      <c r="K2200" s="339"/>
      <c r="L2200" s="339"/>
      <c r="M2200" s="339"/>
      <c r="N2200" s="339"/>
      <c r="O2200" s="339"/>
      <c r="P2200" s="339"/>
      <c r="Q2200" s="339"/>
    </row>
    <row r="2201" spans="1:17" ht="13.5" customHeight="1">
      <c r="A2201" s="481"/>
      <c r="B2201" s="481"/>
      <c r="C2201" s="481"/>
      <c r="D2201" s="481"/>
      <c r="E2201" s="481"/>
      <c r="F2201" s="339"/>
      <c r="G2201" s="340" t="str">
        <f>IF(ISNUMBER(E2201),E2201/'Bulk DivVar Analysis'!$C$114,"")</f>
        <v/>
      </c>
      <c r="H2201" s="338" t="str">
        <f>IF(ISNUMBER(E2201), IF(G2201&gt;'Bulk DivVar Analysis'!$D$116,"Pass","Fail"),"")</f>
        <v/>
      </c>
      <c r="I2201" s="338" t="str">
        <f t="shared" si="36"/>
        <v/>
      </c>
      <c r="J2201" s="339"/>
      <c r="K2201" s="339"/>
      <c r="L2201" s="339"/>
      <c r="M2201" s="339"/>
      <c r="N2201" s="339"/>
      <c r="O2201" s="339"/>
      <c r="P2201" s="339"/>
      <c r="Q2201" s="339"/>
    </row>
    <row r="2202" spans="1:17" ht="13.5" customHeight="1">
      <c r="A2202" s="481"/>
      <c r="B2202" s="481"/>
      <c r="C2202" s="481"/>
      <c r="D2202" s="481"/>
      <c r="E2202" s="481"/>
      <c r="F2202" s="339"/>
      <c r="G2202" s="340" t="str">
        <f>IF(ISNUMBER(E2202),E2202/'Bulk DivVar Analysis'!$C$114,"")</f>
        <v/>
      </c>
      <c r="H2202" s="338" t="str">
        <f>IF(ISNUMBER(E2202), IF(G2202&gt;'Bulk DivVar Analysis'!$D$116,"Pass","Fail"),"")</f>
        <v/>
      </c>
      <c r="I2202" s="338" t="str">
        <f t="shared" si="36"/>
        <v/>
      </c>
      <c r="J2202" s="339"/>
      <c r="K2202" s="339"/>
      <c r="L2202" s="339"/>
      <c r="M2202" s="339"/>
      <c r="N2202" s="339"/>
      <c r="O2202" s="339"/>
      <c r="P2202" s="339"/>
      <c r="Q2202" s="339"/>
    </row>
    <row r="2203" spans="1:17" ht="13.5" customHeight="1">
      <c r="A2203" s="481"/>
      <c r="B2203" s="481"/>
      <c r="C2203" s="481"/>
      <c r="D2203" s="481"/>
      <c r="E2203" s="481"/>
      <c r="F2203" s="339"/>
      <c r="G2203" s="340" t="str">
        <f>IF(ISNUMBER(E2203),E2203/'Bulk DivVar Analysis'!$C$114,"")</f>
        <v/>
      </c>
      <c r="H2203" s="338" t="str">
        <f>IF(ISNUMBER(E2203), IF(G2203&gt;'Bulk DivVar Analysis'!$D$116,"Pass","Fail"),"")</f>
        <v/>
      </c>
      <c r="I2203" s="338" t="str">
        <f t="shared" si="36"/>
        <v/>
      </c>
      <c r="J2203" s="339"/>
      <c r="K2203" s="339"/>
      <c r="L2203" s="339"/>
      <c r="M2203" s="339"/>
      <c r="N2203" s="339"/>
      <c r="O2203" s="339"/>
      <c r="P2203" s="339"/>
      <c r="Q2203" s="339"/>
    </row>
    <row r="2204" spans="1:17" ht="13.5" customHeight="1">
      <c r="A2204" s="481"/>
      <c r="B2204" s="481"/>
      <c r="C2204" s="481"/>
      <c r="D2204" s="481"/>
      <c r="E2204" s="481"/>
      <c r="F2204" s="339"/>
      <c r="G2204" s="340" t="str">
        <f>IF(ISNUMBER(E2204),E2204/'Bulk DivVar Analysis'!$C$114,"")</f>
        <v/>
      </c>
      <c r="H2204" s="338" t="str">
        <f>IF(ISNUMBER(E2204), IF(G2204&gt;'Bulk DivVar Analysis'!$D$116,"Pass","Fail"),"")</f>
        <v/>
      </c>
      <c r="I2204" s="338" t="str">
        <f t="shared" si="36"/>
        <v/>
      </c>
      <c r="J2204" s="339"/>
      <c r="K2204" s="339"/>
      <c r="L2204" s="339"/>
      <c r="M2204" s="339"/>
      <c r="N2204" s="339"/>
      <c r="O2204" s="339"/>
      <c r="P2204" s="339"/>
      <c r="Q2204" s="339"/>
    </row>
    <row r="2205" spans="1:17" ht="13.5" customHeight="1">
      <c r="A2205" s="481"/>
      <c r="B2205" s="481"/>
      <c r="C2205" s="481"/>
      <c r="D2205" s="481"/>
      <c r="E2205" s="481"/>
      <c r="F2205" s="339"/>
      <c r="G2205" s="340" t="str">
        <f>IF(ISNUMBER(E2205),E2205/'Bulk DivVar Analysis'!$C$114,"")</f>
        <v/>
      </c>
      <c r="H2205" s="338" t="str">
        <f>IF(ISNUMBER(E2205), IF(G2205&gt;'Bulk DivVar Analysis'!$D$116,"Pass","Fail"),"")</f>
        <v/>
      </c>
      <c r="I2205" s="338" t="str">
        <f t="shared" si="36"/>
        <v/>
      </c>
      <c r="J2205" s="339"/>
      <c r="K2205" s="339"/>
      <c r="L2205" s="339"/>
      <c r="M2205" s="339"/>
      <c r="N2205" s="339"/>
      <c r="O2205" s="339"/>
      <c r="P2205" s="339"/>
      <c r="Q2205" s="339"/>
    </row>
    <row r="2206" spans="1:17" ht="13.5" customHeight="1">
      <c r="A2206" s="481"/>
      <c r="B2206" s="481"/>
      <c r="C2206" s="481"/>
      <c r="D2206" s="481"/>
      <c r="E2206" s="481"/>
      <c r="F2206" s="339"/>
      <c r="G2206" s="340" t="str">
        <f>IF(ISNUMBER(E2206),E2206/'Bulk DivVar Analysis'!$C$114,"")</f>
        <v/>
      </c>
      <c r="H2206" s="338" t="str">
        <f>IF(ISNUMBER(E2206), IF(G2206&gt;'Bulk DivVar Analysis'!$D$116,"Pass","Fail"),"")</f>
        <v/>
      </c>
      <c r="I2206" s="338" t="str">
        <f t="shared" si="36"/>
        <v/>
      </c>
      <c r="J2206" s="339"/>
      <c r="K2206" s="339"/>
      <c r="L2206" s="339"/>
      <c r="M2206" s="339"/>
      <c r="N2206" s="339"/>
      <c r="O2206" s="339"/>
      <c r="P2206" s="339"/>
      <c r="Q2206" s="339"/>
    </row>
    <row r="2207" spans="1:17" ht="13.5" customHeight="1">
      <c r="A2207" s="481"/>
      <c r="B2207" s="481"/>
      <c r="C2207" s="481"/>
      <c r="D2207" s="481"/>
      <c r="E2207" s="481"/>
      <c r="F2207" s="339"/>
      <c r="G2207" s="340" t="str">
        <f>IF(ISNUMBER(E2207),E2207/'Bulk DivVar Analysis'!$C$114,"")</f>
        <v/>
      </c>
      <c r="H2207" s="338" t="str">
        <f>IF(ISNUMBER(E2207), IF(G2207&gt;'Bulk DivVar Analysis'!$D$116,"Pass","Fail"),"")</f>
        <v/>
      </c>
      <c r="I2207" s="338" t="str">
        <f t="shared" si="36"/>
        <v/>
      </c>
      <c r="J2207" s="339"/>
      <c r="K2207" s="339"/>
      <c r="L2207" s="339"/>
      <c r="M2207" s="339"/>
      <c r="N2207" s="339"/>
      <c r="O2207" s="339"/>
      <c r="P2207" s="339"/>
      <c r="Q2207" s="339"/>
    </row>
    <row r="2208" spans="1:17" ht="13.5" customHeight="1">
      <c r="A2208" s="481"/>
      <c r="B2208" s="481"/>
      <c r="C2208" s="481"/>
      <c r="D2208" s="481"/>
      <c r="E2208" s="481"/>
      <c r="F2208" s="339"/>
      <c r="G2208" s="340" t="str">
        <f>IF(ISNUMBER(E2208),E2208/'Bulk DivVar Analysis'!$C$114,"")</f>
        <v/>
      </c>
      <c r="H2208" s="338" t="str">
        <f>IF(ISNUMBER(E2208), IF(G2208&gt;'Bulk DivVar Analysis'!$D$116,"Pass","Fail"),"")</f>
        <v/>
      </c>
      <c r="I2208" s="338" t="str">
        <f t="shared" si="36"/>
        <v/>
      </c>
      <c r="J2208" s="339"/>
      <c r="K2208" s="339"/>
      <c r="L2208" s="339"/>
      <c r="M2208" s="339"/>
      <c r="N2208" s="339"/>
      <c r="O2208" s="339"/>
      <c r="P2208" s="339"/>
      <c r="Q2208" s="339"/>
    </row>
    <row r="2209" spans="1:17" ht="13.5" customHeight="1">
      <c r="A2209" s="481"/>
      <c r="B2209" s="481"/>
      <c r="C2209" s="481"/>
      <c r="D2209" s="481"/>
      <c r="E2209" s="481"/>
      <c r="F2209" s="339"/>
      <c r="G2209" s="340" t="str">
        <f>IF(ISNUMBER(E2209),E2209/'Bulk DivVar Analysis'!$C$114,"")</f>
        <v/>
      </c>
      <c r="H2209" s="338" t="str">
        <f>IF(ISNUMBER(E2209), IF(G2209&gt;'Bulk DivVar Analysis'!$D$116,"Pass","Fail"),"")</f>
        <v/>
      </c>
      <c r="I2209" s="338" t="str">
        <f t="shared" si="36"/>
        <v/>
      </c>
      <c r="J2209" s="339"/>
      <c r="K2209" s="339"/>
      <c r="L2209" s="339"/>
      <c r="M2209" s="339"/>
      <c r="N2209" s="339"/>
      <c r="O2209" s="339"/>
      <c r="P2209" s="339"/>
      <c r="Q2209" s="339"/>
    </row>
    <row r="2210" spans="1:17" ht="13.5" customHeight="1">
      <c r="A2210" s="481"/>
      <c r="B2210" s="481"/>
      <c r="C2210" s="481"/>
      <c r="D2210" s="481"/>
      <c r="E2210" s="481"/>
      <c r="F2210" s="339"/>
      <c r="G2210" s="340" t="str">
        <f>IF(ISNUMBER(E2210),E2210/'Bulk DivVar Analysis'!$C$114,"")</f>
        <v/>
      </c>
      <c r="H2210" s="338" t="str">
        <f>IF(ISNUMBER(E2210), IF(G2210&gt;'Bulk DivVar Analysis'!$D$116,"Pass","Fail"),"")</f>
        <v/>
      </c>
      <c r="I2210" s="338" t="str">
        <f t="shared" si="36"/>
        <v/>
      </c>
      <c r="J2210" s="339"/>
      <c r="K2210" s="339"/>
      <c r="L2210" s="339"/>
      <c r="M2210" s="339"/>
      <c r="N2210" s="339"/>
      <c r="O2210" s="339"/>
      <c r="P2210" s="339"/>
      <c r="Q2210" s="339"/>
    </row>
    <row r="2211" spans="1:17" ht="13.5" customHeight="1">
      <c r="A2211" s="481"/>
      <c r="B2211" s="481"/>
      <c r="C2211" s="481"/>
      <c r="D2211" s="481"/>
      <c r="E2211" s="481"/>
      <c r="F2211" s="339"/>
      <c r="G2211" s="340" t="str">
        <f>IF(ISNUMBER(E2211),E2211/'Bulk DivVar Analysis'!$C$114,"")</f>
        <v/>
      </c>
      <c r="H2211" s="338" t="str">
        <f>IF(ISNUMBER(E2211), IF(G2211&gt;'Bulk DivVar Analysis'!$D$116,"Pass","Fail"),"")</f>
        <v/>
      </c>
      <c r="I2211" s="338" t="str">
        <f t="shared" si="36"/>
        <v/>
      </c>
      <c r="J2211" s="339"/>
      <c r="K2211" s="339"/>
      <c r="L2211" s="339"/>
      <c r="M2211" s="339"/>
      <c r="N2211" s="339"/>
      <c r="O2211" s="339"/>
      <c r="P2211" s="339"/>
      <c r="Q2211" s="339"/>
    </row>
    <row r="2212" spans="1:17" ht="13.5" customHeight="1">
      <c r="A2212" s="481"/>
      <c r="B2212" s="481"/>
      <c r="C2212" s="481"/>
      <c r="D2212" s="481"/>
      <c r="E2212" s="481"/>
      <c r="F2212" s="339"/>
      <c r="G2212" s="340" t="str">
        <f>IF(ISNUMBER(E2212),E2212/'Bulk DivVar Analysis'!$C$114,"")</f>
        <v/>
      </c>
      <c r="H2212" s="338" t="str">
        <f>IF(ISNUMBER(E2212), IF(G2212&gt;'Bulk DivVar Analysis'!$D$116,"Pass","Fail"),"")</f>
        <v/>
      </c>
      <c r="I2212" s="338" t="str">
        <f t="shared" si="36"/>
        <v/>
      </c>
      <c r="J2212" s="339"/>
      <c r="K2212" s="339"/>
      <c r="L2212" s="339"/>
      <c r="M2212" s="339"/>
      <c r="N2212" s="339"/>
      <c r="O2212" s="339"/>
      <c r="P2212" s="339"/>
      <c r="Q2212" s="339"/>
    </row>
    <row r="2213" spans="1:17" ht="13.5" customHeight="1">
      <c r="A2213" s="481"/>
      <c r="B2213" s="481"/>
      <c r="C2213" s="481"/>
      <c r="D2213" s="481"/>
      <c r="E2213" s="481"/>
      <c r="F2213" s="339"/>
      <c r="G2213" s="340" t="str">
        <f>IF(ISNUMBER(E2213),E2213/'Bulk DivVar Analysis'!$C$114,"")</f>
        <v/>
      </c>
      <c r="H2213" s="338" t="str">
        <f>IF(ISNUMBER(E2213), IF(G2213&gt;'Bulk DivVar Analysis'!$D$116,"Pass","Fail"),"")</f>
        <v/>
      </c>
      <c r="I2213" s="338" t="str">
        <f t="shared" si="36"/>
        <v/>
      </c>
      <c r="J2213" s="339"/>
      <c r="K2213" s="339"/>
      <c r="L2213" s="339"/>
      <c r="M2213" s="339"/>
      <c r="N2213" s="339"/>
      <c r="O2213" s="339"/>
      <c r="P2213" s="339"/>
      <c r="Q2213" s="339"/>
    </row>
    <row r="2214" spans="1:17" ht="13.5" customHeight="1">
      <c r="A2214" s="481"/>
      <c r="B2214" s="481"/>
      <c r="C2214" s="481"/>
      <c r="D2214" s="481"/>
      <c r="E2214" s="481"/>
      <c r="F2214" s="339"/>
      <c r="G2214" s="340" t="str">
        <f>IF(ISNUMBER(E2214),E2214/'Bulk DivVar Analysis'!$C$114,"")</f>
        <v/>
      </c>
      <c r="H2214" s="338" t="str">
        <f>IF(ISNUMBER(E2214), IF(G2214&gt;'Bulk DivVar Analysis'!$D$116,"Pass","Fail"),"")</f>
        <v/>
      </c>
      <c r="I2214" s="338" t="str">
        <f t="shared" si="36"/>
        <v/>
      </c>
      <c r="J2214" s="339"/>
      <c r="K2214" s="339"/>
      <c r="L2214" s="339"/>
      <c r="M2214" s="339"/>
      <c r="N2214" s="339"/>
      <c r="O2214" s="339"/>
      <c r="P2214" s="339"/>
      <c r="Q2214" s="339"/>
    </row>
    <row r="2215" spans="1:17" ht="13.5" customHeight="1">
      <c r="A2215" s="481"/>
      <c r="B2215" s="481"/>
      <c r="C2215" s="481"/>
      <c r="D2215" s="481"/>
      <c r="E2215" s="481"/>
      <c r="F2215" s="339"/>
      <c r="G2215" s="340" t="str">
        <f>IF(ISNUMBER(E2215),E2215/'Bulk DivVar Analysis'!$C$114,"")</f>
        <v/>
      </c>
      <c r="H2215" s="338" t="str">
        <f>IF(ISNUMBER(E2215), IF(G2215&gt;'Bulk DivVar Analysis'!$D$116,"Pass","Fail"),"")</f>
        <v/>
      </c>
      <c r="I2215" s="338" t="str">
        <f t="shared" si="36"/>
        <v/>
      </c>
      <c r="J2215" s="339"/>
      <c r="K2215" s="339"/>
      <c r="L2215" s="339"/>
      <c r="M2215" s="339"/>
      <c r="N2215" s="339"/>
      <c r="O2215" s="339"/>
      <c r="P2215" s="339"/>
      <c r="Q2215" s="339"/>
    </row>
    <row r="2216" spans="1:17" ht="13.5" customHeight="1">
      <c r="A2216" s="481"/>
      <c r="B2216" s="481"/>
      <c r="C2216" s="481"/>
      <c r="D2216" s="481"/>
      <c r="E2216" s="481"/>
      <c r="F2216" s="339"/>
      <c r="G2216" s="340" t="str">
        <f>IF(ISNUMBER(E2216),E2216/'Bulk DivVar Analysis'!$C$114,"")</f>
        <v/>
      </c>
      <c r="H2216" s="338" t="str">
        <f>IF(ISNUMBER(E2216), IF(G2216&gt;'Bulk DivVar Analysis'!$D$116,"Pass","Fail"),"")</f>
        <v/>
      </c>
      <c r="I2216" s="338" t="str">
        <f t="shared" si="36"/>
        <v/>
      </c>
      <c r="J2216" s="339"/>
      <c r="K2216" s="339"/>
      <c r="L2216" s="339"/>
      <c r="M2216" s="339"/>
      <c r="N2216" s="339"/>
      <c r="O2216" s="339"/>
      <c r="P2216" s="339"/>
      <c r="Q2216" s="339"/>
    </row>
    <row r="2217" spans="1:17" ht="13.5" customHeight="1">
      <c r="A2217" s="481"/>
      <c r="B2217" s="481"/>
      <c r="C2217" s="481"/>
      <c r="D2217" s="481"/>
      <c r="E2217" s="481"/>
      <c r="F2217" s="339"/>
      <c r="G2217" s="340" t="str">
        <f>IF(ISNUMBER(E2217),E2217/'Bulk DivVar Analysis'!$C$114,"")</f>
        <v/>
      </c>
      <c r="H2217" s="338" t="str">
        <f>IF(ISNUMBER(E2217), IF(G2217&gt;'Bulk DivVar Analysis'!$D$116,"Pass","Fail"),"")</f>
        <v/>
      </c>
      <c r="I2217" s="338" t="str">
        <f t="shared" si="36"/>
        <v/>
      </c>
      <c r="J2217" s="339"/>
      <c r="K2217" s="339"/>
      <c r="L2217" s="339"/>
      <c r="M2217" s="339"/>
      <c r="N2217" s="339"/>
      <c r="O2217" s="339"/>
      <c r="P2217" s="339"/>
      <c r="Q2217" s="339"/>
    </row>
    <row r="2218" spans="1:17" ht="13.5" customHeight="1">
      <c r="A2218" s="481"/>
      <c r="B2218" s="481"/>
      <c r="C2218" s="481"/>
      <c r="D2218" s="481"/>
      <c r="E2218" s="481"/>
      <c r="F2218" s="339"/>
      <c r="G2218" s="340" t="str">
        <f>IF(ISNUMBER(E2218),E2218/'Bulk DivVar Analysis'!$C$114,"")</f>
        <v/>
      </c>
      <c r="H2218" s="338" t="str">
        <f>IF(ISNUMBER(E2218), IF(G2218&gt;'Bulk DivVar Analysis'!$D$116,"Pass","Fail"),"")</f>
        <v/>
      </c>
      <c r="I2218" s="338" t="str">
        <f t="shared" si="36"/>
        <v/>
      </c>
      <c r="J2218" s="339"/>
      <c r="K2218" s="339"/>
      <c r="L2218" s="339"/>
      <c r="M2218" s="339"/>
      <c r="N2218" s="339"/>
      <c r="O2218" s="339"/>
      <c r="P2218" s="339"/>
      <c r="Q2218" s="339"/>
    </row>
    <row r="2219" spans="1:17" ht="13.5" customHeight="1">
      <c r="A2219" s="481"/>
      <c r="B2219" s="481"/>
      <c r="C2219" s="481"/>
      <c r="D2219" s="481"/>
      <c r="E2219" s="481"/>
      <c r="F2219" s="339"/>
      <c r="G2219" s="340" t="str">
        <f>IF(ISNUMBER(E2219),E2219/'Bulk DivVar Analysis'!$C$114,"")</f>
        <v/>
      </c>
      <c r="H2219" s="338" t="str">
        <f>IF(ISNUMBER(E2219), IF(G2219&gt;'Bulk DivVar Analysis'!$D$116,"Pass","Fail"),"")</f>
        <v/>
      </c>
      <c r="I2219" s="338" t="str">
        <f t="shared" si="36"/>
        <v/>
      </c>
      <c r="J2219" s="339"/>
      <c r="K2219" s="339"/>
      <c r="L2219" s="339"/>
      <c r="M2219" s="339"/>
      <c r="N2219" s="339"/>
      <c r="O2219" s="339"/>
      <c r="P2219" s="339"/>
      <c r="Q2219" s="339"/>
    </row>
    <row r="2220" spans="1:17" ht="13.5" customHeight="1">
      <c r="A2220" s="481"/>
      <c r="B2220" s="481"/>
      <c r="C2220" s="481"/>
      <c r="D2220" s="481"/>
      <c r="E2220" s="481"/>
      <c r="F2220" s="339"/>
      <c r="G2220" s="340" t="str">
        <f>IF(ISNUMBER(E2220),E2220/'Bulk DivVar Analysis'!$C$114,"")</f>
        <v/>
      </c>
      <c r="H2220" s="338" t="str">
        <f>IF(ISNUMBER(E2220), IF(G2220&gt;'Bulk DivVar Analysis'!$D$116,"Pass","Fail"),"")</f>
        <v/>
      </c>
      <c r="I2220" s="338" t="str">
        <f t="shared" si="36"/>
        <v/>
      </c>
      <c r="J2220" s="339"/>
      <c r="K2220" s="339"/>
      <c r="L2220" s="339"/>
      <c r="M2220" s="339"/>
      <c r="N2220" s="339"/>
      <c r="O2220" s="339"/>
      <c r="P2220" s="339"/>
      <c r="Q2220" s="339"/>
    </row>
    <row r="2221" spans="1:17" ht="13.5" customHeight="1">
      <c r="A2221" s="481"/>
      <c r="B2221" s="481"/>
      <c r="C2221" s="481"/>
      <c r="D2221" s="481"/>
      <c r="E2221" s="481"/>
      <c r="F2221" s="339"/>
      <c r="G2221" s="340" t="str">
        <f>IF(ISNUMBER(E2221),E2221/'Bulk DivVar Analysis'!$C$114,"")</f>
        <v/>
      </c>
      <c r="H2221" s="338" t="str">
        <f>IF(ISNUMBER(E2221), IF(G2221&gt;'Bulk DivVar Analysis'!$D$116,"Pass","Fail"),"")</f>
        <v/>
      </c>
      <c r="I2221" s="338" t="str">
        <f t="shared" si="36"/>
        <v/>
      </c>
      <c r="J2221" s="339"/>
      <c r="K2221" s="339"/>
      <c r="L2221" s="339"/>
      <c r="M2221" s="339"/>
      <c r="N2221" s="339"/>
      <c r="O2221" s="339"/>
      <c r="P2221" s="339"/>
      <c r="Q2221" s="339"/>
    </row>
    <row r="2222" spans="1:17" ht="13.5" customHeight="1">
      <c r="A2222" s="481"/>
      <c r="B2222" s="481"/>
      <c r="C2222" s="481"/>
      <c r="D2222" s="481"/>
      <c r="E2222" s="481"/>
      <c r="F2222" s="339"/>
      <c r="G2222" s="340" t="str">
        <f>IF(ISNUMBER(E2222),E2222/'Bulk DivVar Analysis'!$C$114,"")</f>
        <v/>
      </c>
      <c r="H2222" s="338" t="str">
        <f>IF(ISNUMBER(E2222), IF(G2222&gt;'Bulk DivVar Analysis'!$D$116,"Pass","Fail"),"")</f>
        <v/>
      </c>
      <c r="I2222" s="338" t="str">
        <f t="shared" si="36"/>
        <v/>
      </c>
      <c r="J2222" s="339"/>
      <c r="K2222" s="339"/>
      <c r="L2222" s="339"/>
      <c r="M2222" s="339"/>
      <c r="N2222" s="339"/>
      <c r="O2222" s="339"/>
      <c r="P2222" s="339"/>
      <c r="Q2222" s="339"/>
    </row>
    <row r="2223" spans="1:17" ht="13.5" customHeight="1">
      <c r="A2223" s="481"/>
      <c r="B2223" s="481"/>
      <c r="C2223" s="481"/>
      <c r="D2223" s="481"/>
      <c r="E2223" s="481"/>
      <c r="F2223" s="339"/>
      <c r="G2223" s="340" t="str">
        <f>IF(ISNUMBER(E2223),E2223/'Bulk DivVar Analysis'!$C$114,"")</f>
        <v/>
      </c>
      <c r="H2223" s="338" t="str">
        <f>IF(ISNUMBER(E2223), IF(G2223&gt;'Bulk DivVar Analysis'!$D$116,"Pass","Fail"),"")</f>
        <v/>
      </c>
      <c r="I2223" s="338" t="str">
        <f t="shared" si="36"/>
        <v/>
      </c>
      <c r="J2223" s="339"/>
      <c r="K2223" s="339"/>
      <c r="L2223" s="339"/>
      <c r="M2223" s="339"/>
      <c r="N2223" s="339"/>
      <c r="O2223" s="339"/>
      <c r="P2223" s="339"/>
      <c r="Q2223" s="339"/>
    </row>
    <row r="2224" spans="1:17" ht="13.5" customHeight="1">
      <c r="A2224" s="481"/>
      <c r="B2224" s="481"/>
      <c r="C2224" s="481"/>
      <c r="D2224" s="481"/>
      <c r="E2224" s="481"/>
      <c r="F2224" s="339"/>
      <c r="G2224" s="340" t="str">
        <f>IF(ISNUMBER(E2224),E2224/'Bulk DivVar Analysis'!$C$114,"")</f>
        <v/>
      </c>
      <c r="H2224" s="338" t="str">
        <f>IF(ISNUMBER(E2224), IF(G2224&gt;'Bulk DivVar Analysis'!$D$116,"Pass","Fail"),"")</f>
        <v/>
      </c>
      <c r="I2224" s="338" t="str">
        <f t="shared" si="36"/>
        <v/>
      </c>
      <c r="J2224" s="339"/>
      <c r="K2224" s="339"/>
      <c r="L2224" s="339"/>
      <c r="M2224" s="339"/>
      <c r="N2224" s="339"/>
      <c r="O2224" s="339"/>
      <c r="P2224" s="339"/>
      <c r="Q2224" s="339"/>
    </row>
    <row r="2225" spans="1:17" ht="13.5" customHeight="1">
      <c r="A2225" s="481"/>
      <c r="B2225" s="481"/>
      <c r="C2225" s="481"/>
      <c r="D2225" s="481"/>
      <c r="E2225" s="481"/>
      <c r="F2225" s="339"/>
      <c r="G2225" s="340" t="str">
        <f>IF(ISNUMBER(E2225),E2225/'Bulk DivVar Analysis'!$C$114,"")</f>
        <v/>
      </c>
      <c r="H2225" s="338" t="str">
        <f>IF(ISNUMBER(E2225), IF(G2225&gt;'Bulk DivVar Analysis'!$D$116,"Pass","Fail"),"")</f>
        <v/>
      </c>
      <c r="I2225" s="338" t="str">
        <f t="shared" si="36"/>
        <v/>
      </c>
      <c r="J2225" s="339"/>
      <c r="K2225" s="339"/>
      <c r="L2225" s="339"/>
      <c r="M2225" s="339"/>
      <c r="N2225" s="339"/>
      <c r="O2225" s="339"/>
      <c r="P2225" s="339"/>
      <c r="Q2225" s="339"/>
    </row>
    <row r="2226" spans="1:17" ht="13.5" customHeight="1">
      <c r="A2226" s="481"/>
      <c r="B2226" s="481"/>
      <c r="C2226" s="481"/>
      <c r="D2226" s="481"/>
      <c r="E2226" s="481"/>
      <c r="F2226" s="339"/>
      <c r="G2226" s="340" t="str">
        <f>IF(ISNUMBER(E2226),E2226/'Bulk DivVar Analysis'!$C$114,"")</f>
        <v/>
      </c>
      <c r="H2226" s="338" t="str">
        <f>IF(ISNUMBER(E2226), IF(G2226&gt;'Bulk DivVar Analysis'!$D$116,"Pass","Fail"),"")</f>
        <v/>
      </c>
      <c r="I2226" s="338" t="str">
        <f t="shared" si="36"/>
        <v/>
      </c>
      <c r="J2226" s="339"/>
      <c r="K2226" s="339"/>
      <c r="L2226" s="339"/>
      <c r="M2226" s="339"/>
      <c r="N2226" s="339"/>
      <c r="O2226" s="339"/>
      <c r="P2226" s="339"/>
      <c r="Q2226" s="339"/>
    </row>
    <row r="2227" spans="1:17" ht="13.5" customHeight="1">
      <c r="A2227" s="481"/>
      <c r="B2227" s="481"/>
      <c r="C2227" s="481"/>
      <c r="D2227" s="481"/>
      <c r="E2227" s="481"/>
      <c r="F2227" s="339"/>
      <c r="G2227" s="340" t="str">
        <f>IF(ISNUMBER(E2227),E2227/'Bulk DivVar Analysis'!$C$114,"")</f>
        <v/>
      </c>
      <c r="H2227" s="338" t="str">
        <f>IF(ISNUMBER(E2227), IF(G2227&gt;'Bulk DivVar Analysis'!$D$116,"Pass","Fail"),"")</f>
        <v/>
      </c>
      <c r="I2227" s="338" t="str">
        <f t="shared" si="36"/>
        <v/>
      </c>
      <c r="J2227" s="339"/>
      <c r="K2227" s="339"/>
      <c r="L2227" s="339"/>
      <c r="M2227" s="339"/>
      <c r="N2227" s="339"/>
      <c r="O2227" s="339"/>
      <c r="P2227" s="339"/>
      <c r="Q2227" s="339"/>
    </row>
    <row r="2228" spans="1:17" ht="13.5" customHeight="1">
      <c r="A2228" s="481"/>
      <c r="B2228" s="481"/>
      <c r="C2228" s="481"/>
      <c r="D2228" s="481"/>
      <c r="E2228" s="481"/>
      <c r="F2228" s="339"/>
      <c r="G2228" s="340" t="str">
        <f>IF(ISNUMBER(E2228),E2228/'Bulk DivVar Analysis'!$C$114,"")</f>
        <v/>
      </c>
      <c r="H2228" s="338" t="str">
        <f>IF(ISNUMBER(E2228), IF(G2228&gt;'Bulk DivVar Analysis'!$D$116,"Pass","Fail"),"")</f>
        <v/>
      </c>
      <c r="I2228" s="338" t="str">
        <f t="shared" si="36"/>
        <v/>
      </c>
      <c r="J2228" s="339"/>
      <c r="K2228" s="339"/>
      <c r="L2228" s="339"/>
      <c r="M2228" s="339"/>
      <c r="N2228" s="339"/>
      <c r="O2228" s="339"/>
      <c r="P2228" s="339"/>
      <c r="Q2228" s="339"/>
    </row>
    <row r="2229" spans="1:17" ht="13.5" customHeight="1">
      <c r="A2229" s="481"/>
      <c r="B2229" s="481"/>
      <c r="C2229" s="481"/>
      <c r="D2229" s="481"/>
      <c r="E2229" s="481"/>
      <c r="F2229" s="339"/>
      <c r="G2229" s="340" t="str">
        <f>IF(ISNUMBER(E2229),E2229/'Bulk DivVar Analysis'!$C$114,"")</f>
        <v/>
      </c>
      <c r="H2229" s="338" t="str">
        <f>IF(ISNUMBER(E2229), IF(G2229&gt;'Bulk DivVar Analysis'!$D$116,"Pass","Fail"),"")</f>
        <v/>
      </c>
      <c r="I2229" s="338" t="str">
        <f t="shared" si="36"/>
        <v/>
      </c>
      <c r="J2229" s="339"/>
      <c r="K2229" s="339"/>
      <c r="L2229" s="339"/>
      <c r="M2229" s="339"/>
      <c r="N2229" s="339"/>
      <c r="O2229" s="339"/>
      <c r="P2229" s="339"/>
      <c r="Q2229" s="339"/>
    </row>
    <row r="2230" spans="1:17" ht="13.5" customHeight="1">
      <c r="A2230" s="481"/>
      <c r="B2230" s="481"/>
      <c r="C2230" s="481"/>
      <c r="D2230" s="481"/>
      <c r="E2230" s="481"/>
      <c r="F2230" s="339"/>
      <c r="G2230" s="340" t="str">
        <f>IF(ISNUMBER(E2230),E2230/'Bulk DivVar Analysis'!$C$114,"")</f>
        <v/>
      </c>
      <c r="H2230" s="338" t="str">
        <f>IF(ISNUMBER(E2230), IF(G2230&gt;'Bulk DivVar Analysis'!$D$116,"Pass","Fail"),"")</f>
        <v/>
      </c>
      <c r="I2230" s="338" t="str">
        <f t="shared" si="36"/>
        <v/>
      </c>
      <c r="J2230" s="339"/>
      <c r="K2230" s="339"/>
      <c r="L2230" s="339"/>
      <c r="M2230" s="339"/>
      <c r="N2230" s="339"/>
      <c r="O2230" s="339"/>
      <c r="P2230" s="339"/>
      <c r="Q2230" s="339"/>
    </row>
    <row r="2231" spans="1:17" ht="13.5" customHeight="1">
      <c r="A2231" s="481"/>
      <c r="B2231" s="481"/>
      <c r="C2231" s="481"/>
      <c r="D2231" s="481"/>
      <c r="E2231" s="481"/>
      <c r="F2231" s="339"/>
      <c r="G2231" s="340" t="str">
        <f>IF(ISNUMBER(E2231),E2231/'Bulk DivVar Analysis'!$C$114,"")</f>
        <v/>
      </c>
      <c r="H2231" s="338" t="str">
        <f>IF(ISNUMBER(E2231), IF(G2231&gt;'Bulk DivVar Analysis'!$D$116,"Pass","Fail"),"")</f>
        <v/>
      </c>
      <c r="I2231" s="338" t="str">
        <f t="shared" si="36"/>
        <v/>
      </c>
      <c r="J2231" s="339"/>
      <c r="K2231" s="339"/>
      <c r="L2231" s="339"/>
      <c r="M2231" s="339"/>
      <c r="N2231" s="339"/>
      <c r="O2231" s="339"/>
      <c r="P2231" s="339"/>
      <c r="Q2231" s="339"/>
    </row>
    <row r="2232" spans="1:17" ht="13.5" customHeight="1">
      <c r="A2232" s="481"/>
      <c r="B2232" s="481"/>
      <c r="C2232" s="481"/>
      <c r="D2232" s="481"/>
      <c r="E2232" s="481"/>
      <c r="F2232" s="339"/>
      <c r="G2232" s="340" t="str">
        <f>IF(ISNUMBER(E2232),E2232/'Bulk DivVar Analysis'!$C$114,"")</f>
        <v/>
      </c>
      <c r="H2232" s="338" t="str">
        <f>IF(ISNUMBER(E2232), IF(G2232&gt;'Bulk DivVar Analysis'!$D$116,"Pass","Fail"),"")</f>
        <v/>
      </c>
      <c r="I2232" s="338" t="str">
        <f t="shared" si="36"/>
        <v/>
      </c>
      <c r="J2232" s="339"/>
      <c r="K2232" s="339"/>
      <c r="L2232" s="339"/>
      <c r="M2232" s="339"/>
      <c r="N2232" s="339"/>
      <c r="O2232" s="339"/>
      <c r="P2232" s="339"/>
      <c r="Q2232" s="339"/>
    </row>
    <row r="2233" spans="1:17" ht="13.5" customHeight="1">
      <c r="A2233" s="481"/>
      <c r="B2233" s="481"/>
      <c r="C2233" s="481"/>
      <c r="D2233" s="481"/>
      <c r="E2233" s="481"/>
      <c r="F2233" s="339"/>
      <c r="G2233" s="340" t="str">
        <f>IF(ISNUMBER(E2233),E2233/'Bulk DivVar Analysis'!$C$114,"")</f>
        <v/>
      </c>
      <c r="H2233" s="338" t="str">
        <f>IF(ISNUMBER(E2233), IF(G2233&gt;'Bulk DivVar Analysis'!$D$116,"Pass","Fail"),"")</f>
        <v/>
      </c>
      <c r="I2233" s="338" t="str">
        <f t="shared" si="36"/>
        <v/>
      </c>
      <c r="J2233" s="339"/>
      <c r="K2233" s="339"/>
      <c r="L2233" s="339"/>
      <c r="M2233" s="339"/>
      <c r="N2233" s="339"/>
      <c r="O2233" s="339"/>
      <c r="P2233" s="339"/>
      <c r="Q2233" s="339"/>
    </row>
    <row r="2234" spans="1:17" ht="13.5" customHeight="1">
      <c r="A2234" s="481"/>
      <c r="B2234" s="481"/>
      <c r="C2234" s="481"/>
      <c r="D2234" s="481"/>
      <c r="E2234" s="481"/>
      <c r="F2234" s="339"/>
      <c r="G2234" s="340" t="str">
        <f>IF(ISNUMBER(E2234),E2234/'Bulk DivVar Analysis'!$C$114,"")</f>
        <v/>
      </c>
      <c r="H2234" s="338" t="str">
        <f>IF(ISNUMBER(E2234), IF(G2234&gt;'Bulk DivVar Analysis'!$D$116,"Pass","Fail"),"")</f>
        <v/>
      </c>
      <c r="I2234" s="338" t="str">
        <f t="shared" si="36"/>
        <v/>
      </c>
      <c r="J2234" s="339"/>
      <c r="K2234" s="339"/>
      <c r="L2234" s="339"/>
      <c r="M2234" s="339"/>
      <c r="N2234" s="339"/>
      <c r="O2234" s="339"/>
      <c r="P2234" s="339"/>
      <c r="Q2234" s="339"/>
    </row>
    <row r="2235" spans="1:17" ht="13.5" customHeight="1">
      <c r="A2235" s="481"/>
      <c r="B2235" s="481"/>
      <c r="C2235" s="481"/>
      <c r="D2235" s="481"/>
      <c r="E2235" s="481"/>
      <c r="F2235" s="339"/>
      <c r="G2235" s="340" t="str">
        <f>IF(ISNUMBER(E2235),E2235/'Bulk DivVar Analysis'!$C$114,"")</f>
        <v/>
      </c>
      <c r="H2235" s="338" t="str">
        <f>IF(ISNUMBER(E2235), IF(G2235&gt;'Bulk DivVar Analysis'!$D$116,"Pass","Fail"),"")</f>
        <v/>
      </c>
      <c r="I2235" s="338" t="str">
        <f t="shared" si="36"/>
        <v/>
      </c>
      <c r="J2235" s="339"/>
      <c r="K2235" s="339"/>
      <c r="L2235" s="339"/>
      <c r="M2235" s="339"/>
      <c r="N2235" s="339"/>
      <c r="O2235" s="339"/>
      <c r="P2235" s="339"/>
      <c r="Q2235" s="339"/>
    </row>
    <row r="2236" spans="1:17" ht="13.5" customHeight="1">
      <c r="A2236" s="481"/>
      <c r="B2236" s="481"/>
      <c r="C2236" s="481"/>
      <c r="D2236" s="481"/>
      <c r="E2236" s="481"/>
      <c r="F2236" s="339"/>
      <c r="G2236" s="340" t="str">
        <f>IF(ISNUMBER(E2236),E2236/'Bulk DivVar Analysis'!$C$114,"")</f>
        <v/>
      </c>
      <c r="H2236" s="338" t="str">
        <f>IF(ISNUMBER(E2236), IF(G2236&gt;'Bulk DivVar Analysis'!$D$116,"Pass","Fail"),"")</f>
        <v/>
      </c>
      <c r="I2236" s="338" t="str">
        <f t="shared" si="36"/>
        <v/>
      </c>
      <c r="J2236" s="339"/>
      <c r="K2236" s="339"/>
      <c r="L2236" s="339"/>
      <c r="M2236" s="339"/>
      <c r="N2236" s="339"/>
      <c r="O2236" s="339"/>
      <c r="P2236" s="339"/>
      <c r="Q2236" s="339"/>
    </row>
    <row r="2237" spans="1:17" ht="13.5" customHeight="1">
      <c r="A2237" s="481"/>
      <c r="B2237" s="481"/>
      <c r="C2237" s="481"/>
      <c r="D2237" s="481"/>
      <c r="E2237" s="481"/>
      <c r="F2237" s="339"/>
      <c r="G2237" s="340" t="str">
        <f>IF(ISNUMBER(E2237),E2237/'Bulk DivVar Analysis'!$C$114,"")</f>
        <v/>
      </c>
      <c r="H2237" s="338" t="str">
        <f>IF(ISNUMBER(E2237), IF(G2237&gt;'Bulk DivVar Analysis'!$D$116,"Pass","Fail"),"")</f>
        <v/>
      </c>
      <c r="I2237" s="338" t="str">
        <f t="shared" si="36"/>
        <v/>
      </c>
      <c r="J2237" s="339"/>
      <c r="K2237" s="339"/>
      <c r="L2237" s="339"/>
      <c r="M2237" s="339"/>
      <c r="N2237" s="339"/>
      <c r="O2237" s="339"/>
      <c r="P2237" s="339"/>
      <c r="Q2237" s="339"/>
    </row>
    <row r="2238" spans="1:17" ht="13.5" customHeight="1">
      <c r="A2238" s="481"/>
      <c r="B2238" s="481"/>
      <c r="C2238" s="481"/>
      <c r="D2238" s="481"/>
      <c r="E2238" s="481"/>
      <c r="F2238" s="339"/>
      <c r="G2238" s="340" t="str">
        <f>IF(ISNUMBER(E2238),E2238/'Bulk DivVar Analysis'!$C$114,"")</f>
        <v/>
      </c>
      <c r="H2238" s="338" t="str">
        <f>IF(ISNUMBER(E2238), IF(G2238&gt;'Bulk DivVar Analysis'!$D$116,"Pass","Fail"),"")</f>
        <v/>
      </c>
      <c r="I2238" s="338" t="str">
        <f t="shared" si="36"/>
        <v/>
      </c>
      <c r="J2238" s="339"/>
      <c r="K2238" s="339"/>
      <c r="L2238" s="339"/>
      <c r="M2238" s="339"/>
      <c r="N2238" s="339"/>
      <c r="O2238" s="339"/>
      <c r="P2238" s="339"/>
      <c r="Q2238" s="339"/>
    </row>
    <row r="2239" spans="1:17" ht="13.5" customHeight="1">
      <c r="A2239" s="481"/>
      <c r="B2239" s="481"/>
      <c r="C2239" s="481"/>
      <c r="D2239" s="481"/>
      <c r="E2239" s="481"/>
      <c r="F2239" s="339"/>
      <c r="G2239" s="340" t="str">
        <f>IF(ISNUMBER(E2239),E2239/'Bulk DivVar Analysis'!$C$114,"")</f>
        <v/>
      </c>
      <c r="H2239" s="338" t="str">
        <f>IF(ISNUMBER(E2239), IF(G2239&gt;'Bulk DivVar Analysis'!$D$116,"Pass","Fail"),"")</f>
        <v/>
      </c>
      <c r="I2239" s="338" t="str">
        <f t="shared" si="36"/>
        <v/>
      </c>
      <c r="J2239" s="339"/>
      <c r="K2239" s="339"/>
      <c r="L2239" s="339"/>
      <c r="M2239" s="339"/>
      <c r="N2239" s="339"/>
      <c r="O2239" s="339"/>
      <c r="P2239" s="339"/>
      <c r="Q2239" s="339"/>
    </row>
    <row r="2240" spans="1:17" ht="13.5" customHeight="1">
      <c r="A2240" s="481"/>
      <c r="B2240" s="481"/>
      <c r="C2240" s="481"/>
      <c r="D2240" s="481"/>
      <c r="E2240" s="481"/>
      <c r="F2240" s="339"/>
      <c r="G2240" s="340" t="str">
        <f>IF(ISNUMBER(E2240),E2240/'Bulk DivVar Analysis'!$C$114,"")</f>
        <v/>
      </c>
      <c r="H2240" s="338" t="str">
        <f>IF(ISNUMBER(E2240), IF(G2240&gt;'Bulk DivVar Analysis'!$D$116,"Pass","Fail"),"")</f>
        <v/>
      </c>
      <c r="I2240" s="338" t="str">
        <f t="shared" si="36"/>
        <v/>
      </c>
      <c r="J2240" s="339"/>
      <c r="K2240" s="339"/>
      <c r="L2240" s="339"/>
      <c r="M2240" s="339"/>
      <c r="N2240" s="339"/>
      <c r="O2240" s="339"/>
      <c r="P2240" s="339"/>
      <c r="Q2240" s="339"/>
    </row>
    <row r="2241" spans="1:17" ht="13.5" customHeight="1">
      <c r="A2241" s="481"/>
      <c r="B2241" s="481"/>
      <c r="C2241" s="481"/>
      <c r="D2241" s="481"/>
      <c r="E2241" s="481"/>
      <c r="F2241" s="339"/>
      <c r="G2241" s="340" t="str">
        <f>IF(ISNUMBER(E2241),E2241/'Bulk DivVar Analysis'!$C$114,"")</f>
        <v/>
      </c>
      <c r="H2241" s="338" t="str">
        <f>IF(ISNUMBER(E2241), IF(G2241&gt;'Bulk DivVar Analysis'!$D$116,"Pass","Fail"),"")</f>
        <v/>
      </c>
      <c r="I2241" s="338" t="str">
        <f t="shared" si="36"/>
        <v/>
      </c>
      <c r="J2241" s="339"/>
      <c r="K2241" s="339"/>
      <c r="L2241" s="339"/>
      <c r="M2241" s="339"/>
      <c r="N2241" s="339"/>
      <c r="O2241" s="339"/>
      <c r="P2241" s="339"/>
      <c r="Q2241" s="339"/>
    </row>
    <row r="2242" spans="1:17" ht="13.5" customHeight="1">
      <c r="A2242" s="481"/>
      <c r="B2242" s="481"/>
      <c r="C2242" s="481"/>
      <c r="D2242" s="481"/>
      <c r="E2242" s="481"/>
      <c r="F2242" s="339"/>
      <c r="G2242" s="340" t="str">
        <f>IF(ISNUMBER(E2242),E2242/'Bulk DivVar Analysis'!$C$114,"")</f>
        <v/>
      </c>
      <c r="H2242" s="338" t="str">
        <f>IF(ISNUMBER(E2242), IF(G2242&gt;'Bulk DivVar Analysis'!$D$116,"Pass","Fail"),"")</f>
        <v/>
      </c>
      <c r="I2242" s="338" t="str">
        <f t="shared" si="36"/>
        <v/>
      </c>
      <c r="J2242" s="339"/>
      <c r="K2242" s="339"/>
      <c r="L2242" s="339"/>
      <c r="M2242" s="339"/>
      <c r="N2242" s="339"/>
      <c r="O2242" s="339"/>
      <c r="P2242" s="339"/>
      <c r="Q2242" s="339"/>
    </row>
    <row r="2243" spans="1:17" ht="13.5" customHeight="1">
      <c r="A2243" s="481"/>
      <c r="B2243" s="481"/>
      <c r="C2243" s="481"/>
      <c r="D2243" s="481"/>
      <c r="E2243" s="481"/>
      <c r="F2243" s="339"/>
      <c r="G2243" s="340" t="str">
        <f>IF(ISNUMBER(E2243),E2243/'Bulk DivVar Analysis'!$C$114,"")</f>
        <v/>
      </c>
      <c r="H2243" s="338" t="str">
        <f>IF(ISNUMBER(E2243), IF(G2243&gt;'Bulk DivVar Analysis'!$D$116,"Pass","Fail"),"")</f>
        <v/>
      </c>
      <c r="I2243" s="338" t="str">
        <f t="shared" ref="I2243:I2306" si="37">_xlfn.TEXTJOIN("_",TRUE,B2243,C2243)</f>
        <v/>
      </c>
      <c r="J2243" s="339"/>
      <c r="K2243" s="339"/>
      <c r="L2243" s="339"/>
      <c r="M2243" s="339"/>
      <c r="N2243" s="339"/>
      <c r="O2243" s="339"/>
      <c r="P2243" s="339"/>
      <c r="Q2243" s="339"/>
    </row>
    <row r="2244" spans="1:17" ht="13.5" customHeight="1">
      <c r="A2244" s="481"/>
      <c r="B2244" s="481"/>
      <c r="C2244" s="481"/>
      <c r="D2244" s="481"/>
      <c r="E2244" s="481"/>
      <c r="F2244" s="339"/>
      <c r="G2244" s="340" t="str">
        <f>IF(ISNUMBER(E2244),E2244/'Bulk DivVar Analysis'!$C$114,"")</f>
        <v/>
      </c>
      <c r="H2244" s="338" t="str">
        <f>IF(ISNUMBER(E2244), IF(G2244&gt;'Bulk DivVar Analysis'!$D$116,"Pass","Fail"),"")</f>
        <v/>
      </c>
      <c r="I2244" s="338" t="str">
        <f t="shared" si="37"/>
        <v/>
      </c>
      <c r="J2244" s="339"/>
      <c r="K2244" s="339"/>
      <c r="L2244" s="339"/>
      <c r="M2244" s="339"/>
      <c r="N2244" s="339"/>
      <c r="O2244" s="339"/>
      <c r="P2244" s="339"/>
      <c r="Q2244" s="339"/>
    </row>
    <row r="2245" spans="1:17" ht="13.5" customHeight="1">
      <c r="A2245" s="481"/>
      <c r="B2245" s="481"/>
      <c r="C2245" s="481"/>
      <c r="D2245" s="481"/>
      <c r="E2245" s="481"/>
      <c r="F2245" s="339"/>
      <c r="G2245" s="340" t="str">
        <f>IF(ISNUMBER(E2245),E2245/'Bulk DivVar Analysis'!$C$114,"")</f>
        <v/>
      </c>
      <c r="H2245" s="338" t="str">
        <f>IF(ISNUMBER(E2245), IF(G2245&gt;'Bulk DivVar Analysis'!$D$116,"Pass","Fail"),"")</f>
        <v/>
      </c>
      <c r="I2245" s="338" t="str">
        <f t="shared" si="37"/>
        <v/>
      </c>
      <c r="J2245" s="339"/>
      <c r="K2245" s="339"/>
      <c r="L2245" s="339"/>
      <c r="M2245" s="339"/>
      <c r="N2245" s="339"/>
      <c r="O2245" s="339"/>
      <c r="P2245" s="339"/>
      <c r="Q2245" s="339"/>
    </row>
    <row r="2246" spans="1:17" ht="13.5" customHeight="1">
      <c r="A2246" s="481"/>
      <c r="B2246" s="481"/>
      <c r="C2246" s="481"/>
      <c r="D2246" s="481"/>
      <c r="E2246" s="481"/>
      <c r="F2246" s="339"/>
      <c r="G2246" s="340" t="str">
        <f>IF(ISNUMBER(E2246),E2246/'Bulk DivVar Analysis'!$C$114,"")</f>
        <v/>
      </c>
      <c r="H2246" s="338" t="str">
        <f>IF(ISNUMBER(E2246), IF(G2246&gt;'Bulk DivVar Analysis'!$D$116,"Pass","Fail"),"")</f>
        <v/>
      </c>
      <c r="I2246" s="338" t="str">
        <f t="shared" si="37"/>
        <v/>
      </c>
      <c r="J2246" s="339"/>
      <c r="K2246" s="339"/>
      <c r="L2246" s="339"/>
      <c r="M2246" s="339"/>
      <c r="N2246" s="339"/>
      <c r="O2246" s="339"/>
      <c r="P2246" s="339"/>
      <c r="Q2246" s="339"/>
    </row>
    <row r="2247" spans="1:17" ht="13.5" customHeight="1">
      <c r="A2247" s="481"/>
      <c r="B2247" s="481"/>
      <c r="C2247" s="481"/>
      <c r="D2247" s="481"/>
      <c r="E2247" s="481"/>
      <c r="F2247" s="339"/>
      <c r="G2247" s="340" t="str">
        <f>IF(ISNUMBER(E2247),E2247/'Bulk DivVar Analysis'!$C$114,"")</f>
        <v/>
      </c>
      <c r="H2247" s="338" t="str">
        <f>IF(ISNUMBER(E2247), IF(G2247&gt;'Bulk DivVar Analysis'!$D$116,"Pass","Fail"),"")</f>
        <v/>
      </c>
      <c r="I2247" s="338" t="str">
        <f t="shared" si="37"/>
        <v/>
      </c>
      <c r="J2247" s="339"/>
      <c r="K2247" s="339"/>
      <c r="L2247" s="339"/>
      <c r="M2247" s="339"/>
      <c r="N2247" s="339"/>
      <c r="O2247" s="339"/>
      <c r="P2247" s="339"/>
      <c r="Q2247" s="339"/>
    </row>
    <row r="2248" spans="1:17" ht="13.5" customHeight="1">
      <c r="A2248" s="481"/>
      <c r="B2248" s="481"/>
      <c r="C2248" s="481"/>
      <c r="D2248" s="481"/>
      <c r="E2248" s="481"/>
      <c r="F2248" s="339"/>
      <c r="G2248" s="340" t="str">
        <f>IF(ISNUMBER(E2248),E2248/'Bulk DivVar Analysis'!$C$114,"")</f>
        <v/>
      </c>
      <c r="H2248" s="338" t="str">
        <f>IF(ISNUMBER(E2248), IF(G2248&gt;'Bulk DivVar Analysis'!$D$116,"Pass","Fail"),"")</f>
        <v/>
      </c>
      <c r="I2248" s="338" t="str">
        <f t="shared" si="37"/>
        <v/>
      </c>
      <c r="J2248" s="339"/>
      <c r="K2248" s="339"/>
      <c r="L2248" s="339"/>
      <c r="M2248" s="339"/>
      <c r="N2248" s="339"/>
      <c r="O2248" s="339"/>
      <c r="P2248" s="339"/>
      <c r="Q2248" s="339"/>
    </row>
    <row r="2249" spans="1:17" ht="13.5" customHeight="1">
      <c r="A2249" s="481"/>
      <c r="B2249" s="481"/>
      <c r="C2249" s="481"/>
      <c r="D2249" s="481"/>
      <c r="E2249" s="481"/>
      <c r="F2249" s="339"/>
      <c r="G2249" s="340" t="str">
        <f>IF(ISNUMBER(E2249),E2249/'Bulk DivVar Analysis'!$C$114,"")</f>
        <v/>
      </c>
      <c r="H2249" s="338" t="str">
        <f>IF(ISNUMBER(E2249), IF(G2249&gt;'Bulk DivVar Analysis'!$D$116,"Pass","Fail"),"")</f>
        <v/>
      </c>
      <c r="I2249" s="338" t="str">
        <f t="shared" si="37"/>
        <v/>
      </c>
      <c r="J2249" s="339"/>
      <c r="K2249" s="339"/>
      <c r="L2249" s="339"/>
      <c r="M2249" s="339"/>
      <c r="N2249" s="339"/>
      <c r="O2249" s="339"/>
      <c r="P2249" s="339"/>
      <c r="Q2249" s="339"/>
    </row>
    <row r="2250" spans="1:17" ht="13.5" customHeight="1">
      <c r="A2250" s="481"/>
      <c r="B2250" s="481"/>
      <c r="C2250" s="481"/>
      <c r="D2250" s="481"/>
      <c r="E2250" s="481"/>
      <c r="F2250" s="339"/>
      <c r="G2250" s="340" t="str">
        <f>IF(ISNUMBER(E2250),E2250/'Bulk DivVar Analysis'!$C$114,"")</f>
        <v/>
      </c>
      <c r="H2250" s="338" t="str">
        <f>IF(ISNUMBER(E2250), IF(G2250&gt;'Bulk DivVar Analysis'!$D$116,"Pass","Fail"),"")</f>
        <v/>
      </c>
      <c r="I2250" s="338" t="str">
        <f t="shared" si="37"/>
        <v/>
      </c>
      <c r="J2250" s="339"/>
      <c r="K2250" s="339"/>
      <c r="L2250" s="339"/>
      <c r="M2250" s="339"/>
      <c r="N2250" s="339"/>
      <c r="O2250" s="339"/>
      <c r="P2250" s="339"/>
      <c r="Q2250" s="339"/>
    </row>
    <row r="2251" spans="1:17" ht="13.5" customHeight="1">
      <c r="A2251" s="481"/>
      <c r="B2251" s="481"/>
      <c r="C2251" s="481"/>
      <c r="D2251" s="481"/>
      <c r="E2251" s="481"/>
      <c r="F2251" s="339"/>
      <c r="G2251" s="340" t="str">
        <f>IF(ISNUMBER(E2251),E2251/'Bulk DivVar Analysis'!$C$114,"")</f>
        <v/>
      </c>
      <c r="H2251" s="338" t="str">
        <f>IF(ISNUMBER(E2251), IF(G2251&gt;'Bulk DivVar Analysis'!$D$116,"Pass","Fail"),"")</f>
        <v/>
      </c>
      <c r="I2251" s="338" t="str">
        <f t="shared" si="37"/>
        <v/>
      </c>
      <c r="J2251" s="339"/>
      <c r="K2251" s="339"/>
      <c r="L2251" s="339"/>
      <c r="M2251" s="339"/>
      <c r="N2251" s="339"/>
      <c r="O2251" s="339"/>
      <c r="P2251" s="339"/>
      <c r="Q2251" s="339"/>
    </row>
    <row r="2252" spans="1:17" ht="13.5" customHeight="1">
      <c r="A2252" s="481"/>
      <c r="B2252" s="481"/>
      <c r="C2252" s="481"/>
      <c r="D2252" s="481"/>
      <c r="E2252" s="481"/>
      <c r="F2252" s="339"/>
      <c r="G2252" s="340" t="str">
        <f>IF(ISNUMBER(E2252),E2252/'Bulk DivVar Analysis'!$C$114,"")</f>
        <v/>
      </c>
      <c r="H2252" s="338" t="str">
        <f>IF(ISNUMBER(E2252), IF(G2252&gt;'Bulk DivVar Analysis'!$D$116,"Pass","Fail"),"")</f>
        <v/>
      </c>
      <c r="I2252" s="338" t="str">
        <f t="shared" si="37"/>
        <v/>
      </c>
      <c r="J2252" s="339"/>
      <c r="K2252" s="339"/>
      <c r="L2252" s="339"/>
      <c r="M2252" s="339"/>
      <c r="N2252" s="339"/>
      <c r="O2252" s="339"/>
      <c r="P2252" s="339"/>
      <c r="Q2252" s="339"/>
    </row>
    <row r="2253" spans="1:17" ht="13.5" customHeight="1">
      <c r="A2253" s="481"/>
      <c r="B2253" s="481"/>
      <c r="C2253" s="481"/>
      <c r="D2253" s="481"/>
      <c r="E2253" s="481"/>
      <c r="F2253" s="339"/>
      <c r="G2253" s="340" t="str">
        <f>IF(ISNUMBER(E2253),E2253/'Bulk DivVar Analysis'!$C$114,"")</f>
        <v/>
      </c>
      <c r="H2253" s="338" t="str">
        <f>IF(ISNUMBER(E2253), IF(G2253&gt;'Bulk DivVar Analysis'!$D$116,"Pass","Fail"),"")</f>
        <v/>
      </c>
      <c r="I2253" s="338" t="str">
        <f t="shared" si="37"/>
        <v/>
      </c>
      <c r="J2253" s="339"/>
      <c r="K2253" s="339"/>
      <c r="L2253" s="339"/>
      <c r="M2253" s="339"/>
      <c r="N2253" s="339"/>
      <c r="O2253" s="339"/>
      <c r="P2253" s="339"/>
      <c r="Q2253" s="339"/>
    </row>
    <row r="2254" spans="1:17" ht="13.5" customHeight="1">
      <c r="A2254" s="481"/>
      <c r="B2254" s="481"/>
      <c r="C2254" s="481"/>
      <c r="D2254" s="481"/>
      <c r="E2254" s="481"/>
      <c r="F2254" s="339"/>
      <c r="G2254" s="340" t="str">
        <f>IF(ISNUMBER(E2254),E2254/'Bulk DivVar Analysis'!$C$114,"")</f>
        <v/>
      </c>
      <c r="H2254" s="338" t="str">
        <f>IF(ISNUMBER(E2254), IF(G2254&gt;'Bulk DivVar Analysis'!$D$116,"Pass","Fail"),"")</f>
        <v/>
      </c>
      <c r="I2254" s="338" t="str">
        <f t="shared" si="37"/>
        <v/>
      </c>
      <c r="J2254" s="339"/>
      <c r="K2254" s="339"/>
      <c r="L2254" s="339"/>
      <c r="M2254" s="339"/>
      <c r="N2254" s="339"/>
      <c r="O2254" s="339"/>
      <c r="P2254" s="339"/>
      <c r="Q2254" s="339"/>
    </row>
    <row r="2255" spans="1:17" ht="13.5" customHeight="1">
      <c r="A2255" s="481"/>
      <c r="B2255" s="481"/>
      <c r="C2255" s="481"/>
      <c r="D2255" s="481"/>
      <c r="E2255" s="481"/>
      <c r="F2255" s="339"/>
      <c r="G2255" s="340" t="str">
        <f>IF(ISNUMBER(E2255),E2255/'Bulk DivVar Analysis'!$C$114,"")</f>
        <v/>
      </c>
      <c r="H2255" s="338" t="str">
        <f>IF(ISNUMBER(E2255), IF(G2255&gt;'Bulk DivVar Analysis'!$D$116,"Pass","Fail"),"")</f>
        <v/>
      </c>
      <c r="I2255" s="338" t="str">
        <f t="shared" si="37"/>
        <v/>
      </c>
      <c r="J2255" s="339"/>
      <c r="K2255" s="339"/>
      <c r="L2255" s="339"/>
      <c r="M2255" s="339"/>
      <c r="N2255" s="339"/>
      <c r="O2255" s="339"/>
      <c r="P2255" s="339"/>
      <c r="Q2255" s="339"/>
    </row>
    <row r="2256" spans="1:17" ht="13.5" customHeight="1">
      <c r="A2256" s="481"/>
      <c r="B2256" s="481"/>
      <c r="C2256" s="481"/>
      <c r="D2256" s="481"/>
      <c r="E2256" s="481"/>
      <c r="F2256" s="339"/>
      <c r="G2256" s="340" t="str">
        <f>IF(ISNUMBER(E2256),E2256/'Bulk DivVar Analysis'!$C$114,"")</f>
        <v/>
      </c>
      <c r="H2256" s="338" t="str">
        <f>IF(ISNUMBER(E2256), IF(G2256&gt;'Bulk DivVar Analysis'!$D$116,"Pass","Fail"),"")</f>
        <v/>
      </c>
      <c r="I2256" s="338" t="str">
        <f t="shared" si="37"/>
        <v/>
      </c>
      <c r="J2256" s="339"/>
      <c r="K2256" s="339"/>
      <c r="L2256" s="339"/>
      <c r="M2256" s="339"/>
      <c r="N2256" s="339"/>
      <c r="O2256" s="339"/>
      <c r="P2256" s="339"/>
      <c r="Q2256" s="339"/>
    </row>
    <row r="2257" spans="1:17" ht="13.5" customHeight="1">
      <c r="A2257" s="481"/>
      <c r="B2257" s="481"/>
      <c r="C2257" s="481"/>
      <c r="D2257" s="481"/>
      <c r="E2257" s="481"/>
      <c r="F2257" s="339"/>
      <c r="G2257" s="340" t="str">
        <f>IF(ISNUMBER(E2257),E2257/'Bulk DivVar Analysis'!$C$114,"")</f>
        <v/>
      </c>
      <c r="H2257" s="338" t="str">
        <f>IF(ISNUMBER(E2257), IF(G2257&gt;'Bulk DivVar Analysis'!$D$116,"Pass","Fail"),"")</f>
        <v/>
      </c>
      <c r="I2257" s="338" t="str">
        <f t="shared" si="37"/>
        <v/>
      </c>
      <c r="J2257" s="339"/>
      <c r="K2257" s="339"/>
      <c r="L2257" s="339"/>
      <c r="M2257" s="339"/>
      <c r="N2257" s="339"/>
      <c r="O2257" s="339"/>
      <c r="P2257" s="339"/>
      <c r="Q2257" s="339"/>
    </row>
    <row r="2258" spans="1:17" ht="13.5" customHeight="1">
      <c r="A2258" s="481"/>
      <c r="B2258" s="481"/>
      <c r="C2258" s="481"/>
      <c r="D2258" s="481"/>
      <c r="E2258" s="481"/>
      <c r="F2258" s="339"/>
      <c r="G2258" s="340" t="str">
        <f>IF(ISNUMBER(E2258),E2258/'Bulk DivVar Analysis'!$C$114,"")</f>
        <v/>
      </c>
      <c r="H2258" s="338" t="str">
        <f>IF(ISNUMBER(E2258), IF(G2258&gt;'Bulk DivVar Analysis'!$D$116,"Pass","Fail"),"")</f>
        <v/>
      </c>
      <c r="I2258" s="338" t="str">
        <f t="shared" si="37"/>
        <v/>
      </c>
      <c r="J2258" s="339"/>
      <c r="K2258" s="339"/>
      <c r="L2258" s="339"/>
      <c r="M2258" s="339"/>
      <c r="N2258" s="339"/>
      <c r="O2258" s="339"/>
      <c r="P2258" s="339"/>
      <c r="Q2258" s="339"/>
    </row>
    <row r="2259" spans="1:17" ht="13.5" customHeight="1">
      <c r="A2259" s="481"/>
      <c r="B2259" s="481"/>
      <c r="C2259" s="481"/>
      <c r="D2259" s="481"/>
      <c r="E2259" s="481"/>
      <c r="F2259" s="339"/>
      <c r="G2259" s="340" t="str">
        <f>IF(ISNUMBER(E2259),E2259/'Bulk DivVar Analysis'!$C$114,"")</f>
        <v/>
      </c>
      <c r="H2259" s="338" t="str">
        <f>IF(ISNUMBER(E2259), IF(G2259&gt;'Bulk DivVar Analysis'!$D$116,"Pass","Fail"),"")</f>
        <v/>
      </c>
      <c r="I2259" s="338" t="str">
        <f t="shared" si="37"/>
        <v/>
      </c>
      <c r="J2259" s="339"/>
      <c r="K2259" s="339"/>
      <c r="L2259" s="339"/>
      <c r="M2259" s="339"/>
      <c r="N2259" s="339"/>
      <c r="O2259" s="339"/>
      <c r="P2259" s="339"/>
      <c r="Q2259" s="339"/>
    </row>
    <row r="2260" spans="1:17" ht="13.5" customHeight="1">
      <c r="A2260" s="481"/>
      <c r="B2260" s="481"/>
      <c r="C2260" s="481"/>
      <c r="D2260" s="481"/>
      <c r="E2260" s="481"/>
      <c r="F2260" s="339"/>
      <c r="G2260" s="340" t="str">
        <f>IF(ISNUMBER(E2260),E2260/'Bulk DivVar Analysis'!$C$114,"")</f>
        <v/>
      </c>
      <c r="H2260" s="338" t="str">
        <f>IF(ISNUMBER(E2260), IF(G2260&gt;'Bulk DivVar Analysis'!$D$116,"Pass","Fail"),"")</f>
        <v/>
      </c>
      <c r="I2260" s="338" t="str">
        <f t="shared" si="37"/>
        <v/>
      </c>
      <c r="J2260" s="339"/>
      <c r="K2260" s="339"/>
      <c r="L2260" s="339"/>
      <c r="M2260" s="339"/>
      <c r="N2260" s="339"/>
      <c r="O2260" s="339"/>
      <c r="P2260" s="339"/>
      <c r="Q2260" s="339"/>
    </row>
    <row r="2261" spans="1:17" ht="13.5" customHeight="1">
      <c r="A2261" s="481"/>
      <c r="B2261" s="481"/>
      <c r="C2261" s="481"/>
      <c r="D2261" s="481"/>
      <c r="E2261" s="481"/>
      <c r="F2261" s="339"/>
      <c r="G2261" s="340" t="str">
        <f>IF(ISNUMBER(E2261),E2261/'Bulk DivVar Analysis'!$C$114,"")</f>
        <v/>
      </c>
      <c r="H2261" s="338" t="str">
        <f>IF(ISNUMBER(E2261), IF(G2261&gt;'Bulk DivVar Analysis'!$D$116,"Pass","Fail"),"")</f>
        <v/>
      </c>
      <c r="I2261" s="338" t="str">
        <f t="shared" si="37"/>
        <v/>
      </c>
      <c r="J2261" s="339"/>
      <c r="K2261" s="339"/>
      <c r="L2261" s="339"/>
      <c r="M2261" s="339"/>
      <c r="N2261" s="339"/>
      <c r="O2261" s="339"/>
      <c r="P2261" s="339"/>
      <c r="Q2261" s="339"/>
    </row>
    <row r="2262" spans="1:17" ht="13.5" customHeight="1">
      <c r="A2262" s="481"/>
      <c r="B2262" s="481"/>
      <c r="C2262" s="481"/>
      <c r="D2262" s="481"/>
      <c r="E2262" s="481"/>
      <c r="F2262" s="339"/>
      <c r="G2262" s="340" t="str">
        <f>IF(ISNUMBER(E2262),E2262/'Bulk DivVar Analysis'!$C$114,"")</f>
        <v/>
      </c>
      <c r="H2262" s="338" t="str">
        <f>IF(ISNUMBER(E2262), IF(G2262&gt;'Bulk DivVar Analysis'!$D$116,"Pass","Fail"),"")</f>
        <v/>
      </c>
      <c r="I2262" s="338" t="str">
        <f t="shared" si="37"/>
        <v/>
      </c>
      <c r="J2262" s="339"/>
      <c r="K2262" s="339"/>
      <c r="L2262" s="339"/>
      <c r="M2262" s="339"/>
      <c r="N2262" s="339"/>
      <c r="O2262" s="339"/>
      <c r="P2262" s="339"/>
      <c r="Q2262" s="339"/>
    </row>
    <row r="2263" spans="1:17" ht="13.5" customHeight="1">
      <c r="A2263" s="481"/>
      <c r="B2263" s="481"/>
      <c r="C2263" s="481"/>
      <c r="D2263" s="481"/>
      <c r="E2263" s="481"/>
      <c r="F2263" s="339"/>
      <c r="G2263" s="340" t="str">
        <f>IF(ISNUMBER(E2263),E2263/'Bulk DivVar Analysis'!$C$114,"")</f>
        <v/>
      </c>
      <c r="H2263" s="338" t="str">
        <f>IF(ISNUMBER(E2263), IF(G2263&gt;'Bulk DivVar Analysis'!$D$116,"Pass","Fail"),"")</f>
        <v/>
      </c>
      <c r="I2263" s="338" t="str">
        <f t="shared" si="37"/>
        <v/>
      </c>
      <c r="J2263" s="339"/>
      <c r="K2263" s="339"/>
      <c r="L2263" s="339"/>
      <c r="M2263" s="339"/>
      <c r="N2263" s="339"/>
      <c r="O2263" s="339"/>
      <c r="P2263" s="339"/>
      <c r="Q2263" s="339"/>
    </row>
    <row r="2264" spans="1:17" ht="13.5" customHeight="1">
      <c r="A2264" s="481"/>
      <c r="B2264" s="481"/>
      <c r="C2264" s="481"/>
      <c r="D2264" s="481"/>
      <c r="E2264" s="481"/>
      <c r="F2264" s="339"/>
      <c r="G2264" s="340" t="str">
        <f>IF(ISNUMBER(E2264),E2264/'Bulk DivVar Analysis'!$C$114,"")</f>
        <v/>
      </c>
      <c r="H2264" s="338" t="str">
        <f>IF(ISNUMBER(E2264), IF(G2264&gt;'Bulk DivVar Analysis'!$D$116,"Pass","Fail"),"")</f>
        <v/>
      </c>
      <c r="I2264" s="338" t="str">
        <f t="shared" si="37"/>
        <v/>
      </c>
      <c r="J2264" s="339"/>
      <c r="K2264" s="339"/>
      <c r="L2264" s="339"/>
      <c r="M2264" s="339"/>
      <c r="N2264" s="339"/>
      <c r="O2264" s="339"/>
      <c r="P2264" s="339"/>
      <c r="Q2264" s="339"/>
    </row>
    <row r="2265" spans="1:17" ht="13.5" customHeight="1">
      <c r="A2265" s="481"/>
      <c r="B2265" s="481"/>
      <c r="C2265" s="481"/>
      <c r="D2265" s="481"/>
      <c r="E2265" s="481"/>
      <c r="F2265" s="339"/>
      <c r="G2265" s="340" t="str">
        <f>IF(ISNUMBER(E2265),E2265/'Bulk DivVar Analysis'!$C$114,"")</f>
        <v/>
      </c>
      <c r="H2265" s="338" t="str">
        <f>IF(ISNUMBER(E2265), IF(G2265&gt;'Bulk DivVar Analysis'!$D$116,"Pass","Fail"),"")</f>
        <v/>
      </c>
      <c r="I2265" s="338" t="str">
        <f t="shared" si="37"/>
        <v/>
      </c>
      <c r="J2265" s="339"/>
      <c r="K2265" s="339"/>
      <c r="L2265" s="339"/>
      <c r="M2265" s="339"/>
      <c r="N2265" s="339"/>
      <c r="O2265" s="339"/>
      <c r="P2265" s="339"/>
      <c r="Q2265" s="339"/>
    </row>
    <row r="2266" spans="1:17" ht="13.5" customHeight="1">
      <c r="A2266" s="481"/>
      <c r="B2266" s="481"/>
      <c r="C2266" s="481"/>
      <c r="D2266" s="481"/>
      <c r="E2266" s="481"/>
      <c r="F2266" s="339"/>
      <c r="G2266" s="340" t="str">
        <f>IF(ISNUMBER(E2266),E2266/'Bulk DivVar Analysis'!$C$114,"")</f>
        <v/>
      </c>
      <c r="H2266" s="338" t="str">
        <f>IF(ISNUMBER(E2266), IF(G2266&gt;'Bulk DivVar Analysis'!$D$116,"Pass","Fail"),"")</f>
        <v/>
      </c>
      <c r="I2266" s="338" t="str">
        <f t="shared" si="37"/>
        <v/>
      </c>
      <c r="J2266" s="339"/>
      <c r="K2266" s="339"/>
      <c r="L2266" s="339"/>
      <c r="M2266" s="339"/>
      <c r="N2266" s="339"/>
      <c r="O2266" s="339"/>
      <c r="P2266" s="339"/>
      <c r="Q2266" s="339"/>
    </row>
    <row r="2267" spans="1:17" ht="13.5" customHeight="1">
      <c r="A2267" s="481"/>
      <c r="B2267" s="481"/>
      <c r="C2267" s="481"/>
      <c r="D2267" s="481"/>
      <c r="E2267" s="481"/>
      <c r="F2267" s="339"/>
      <c r="G2267" s="340" t="str">
        <f>IF(ISNUMBER(E2267),E2267/'Bulk DivVar Analysis'!$C$114,"")</f>
        <v/>
      </c>
      <c r="H2267" s="338" t="str">
        <f>IF(ISNUMBER(E2267), IF(G2267&gt;'Bulk DivVar Analysis'!$D$116,"Pass","Fail"),"")</f>
        <v/>
      </c>
      <c r="I2267" s="338" t="str">
        <f t="shared" si="37"/>
        <v/>
      </c>
      <c r="J2267" s="339"/>
      <c r="K2267" s="339"/>
      <c r="L2267" s="339"/>
      <c r="M2267" s="339"/>
      <c r="N2267" s="339"/>
      <c r="O2267" s="339"/>
      <c r="P2267" s="339"/>
      <c r="Q2267" s="339"/>
    </row>
    <row r="2268" spans="1:17" ht="13.5" customHeight="1">
      <c r="A2268" s="481"/>
      <c r="B2268" s="481"/>
      <c r="C2268" s="481"/>
      <c r="D2268" s="481"/>
      <c r="E2268" s="481"/>
      <c r="F2268" s="339"/>
      <c r="G2268" s="340" t="str">
        <f>IF(ISNUMBER(E2268),E2268/'Bulk DivVar Analysis'!$C$114,"")</f>
        <v/>
      </c>
      <c r="H2268" s="338" t="str">
        <f>IF(ISNUMBER(E2268), IF(G2268&gt;'Bulk DivVar Analysis'!$D$116,"Pass","Fail"),"")</f>
        <v/>
      </c>
      <c r="I2268" s="338" t="str">
        <f t="shared" si="37"/>
        <v/>
      </c>
      <c r="J2268" s="339"/>
      <c r="K2268" s="339"/>
      <c r="L2268" s="339"/>
      <c r="M2268" s="339"/>
      <c r="N2268" s="339"/>
      <c r="O2268" s="339"/>
      <c r="P2268" s="339"/>
      <c r="Q2268" s="339"/>
    </row>
    <row r="2269" spans="1:17" ht="13.5" customHeight="1">
      <c r="A2269" s="481"/>
      <c r="B2269" s="481"/>
      <c r="C2269" s="481"/>
      <c r="D2269" s="481"/>
      <c r="E2269" s="481"/>
      <c r="F2269" s="339"/>
      <c r="G2269" s="340" t="str">
        <f>IF(ISNUMBER(E2269),E2269/'Bulk DivVar Analysis'!$C$114,"")</f>
        <v/>
      </c>
      <c r="H2269" s="338" t="str">
        <f>IF(ISNUMBER(E2269), IF(G2269&gt;'Bulk DivVar Analysis'!$D$116,"Pass","Fail"),"")</f>
        <v/>
      </c>
      <c r="I2269" s="338" t="str">
        <f t="shared" si="37"/>
        <v/>
      </c>
      <c r="J2269" s="339"/>
      <c r="K2269" s="339"/>
      <c r="L2269" s="339"/>
      <c r="M2269" s="339"/>
      <c r="N2269" s="339"/>
      <c r="O2269" s="339"/>
      <c r="P2269" s="339"/>
      <c r="Q2269" s="339"/>
    </row>
    <row r="2270" spans="1:17" ht="13.5" customHeight="1">
      <c r="A2270" s="481"/>
      <c r="B2270" s="481"/>
      <c r="C2270" s="481"/>
      <c r="D2270" s="481"/>
      <c r="E2270" s="481"/>
      <c r="F2270" s="339"/>
      <c r="G2270" s="340" t="str">
        <f>IF(ISNUMBER(E2270),E2270/'Bulk DivVar Analysis'!$C$114,"")</f>
        <v/>
      </c>
      <c r="H2270" s="338" t="str">
        <f>IF(ISNUMBER(E2270), IF(G2270&gt;'Bulk DivVar Analysis'!$D$116,"Pass","Fail"),"")</f>
        <v/>
      </c>
      <c r="I2270" s="338" t="str">
        <f t="shared" si="37"/>
        <v/>
      </c>
      <c r="J2270" s="339"/>
      <c r="K2270" s="339"/>
      <c r="L2270" s="339"/>
      <c r="M2270" s="339"/>
      <c r="N2270" s="339"/>
      <c r="O2270" s="339"/>
      <c r="P2270" s="339"/>
      <c r="Q2270" s="339"/>
    </row>
    <row r="2271" spans="1:17" ht="13.5" customHeight="1">
      <c r="A2271" s="481"/>
      <c r="B2271" s="481"/>
      <c r="C2271" s="481"/>
      <c r="D2271" s="481"/>
      <c r="E2271" s="481"/>
      <c r="F2271" s="339"/>
      <c r="G2271" s="340" t="str">
        <f>IF(ISNUMBER(E2271),E2271/'Bulk DivVar Analysis'!$C$114,"")</f>
        <v/>
      </c>
      <c r="H2271" s="338" t="str">
        <f>IF(ISNUMBER(E2271), IF(G2271&gt;'Bulk DivVar Analysis'!$D$116,"Pass","Fail"),"")</f>
        <v/>
      </c>
      <c r="I2271" s="338" t="str">
        <f t="shared" si="37"/>
        <v/>
      </c>
      <c r="J2271" s="339"/>
      <c r="K2271" s="339"/>
      <c r="L2271" s="339"/>
      <c r="M2271" s="339"/>
      <c r="N2271" s="339"/>
      <c r="O2271" s="339"/>
      <c r="P2271" s="339"/>
      <c r="Q2271" s="339"/>
    </row>
    <row r="2272" spans="1:17" ht="13.5" customHeight="1">
      <c r="A2272" s="481"/>
      <c r="B2272" s="481"/>
      <c r="C2272" s="481"/>
      <c r="D2272" s="481"/>
      <c r="E2272" s="481"/>
      <c r="F2272" s="339"/>
      <c r="G2272" s="340" t="str">
        <f>IF(ISNUMBER(E2272),E2272/'Bulk DivVar Analysis'!$C$114,"")</f>
        <v/>
      </c>
      <c r="H2272" s="338" t="str">
        <f>IF(ISNUMBER(E2272), IF(G2272&gt;'Bulk DivVar Analysis'!$D$116,"Pass","Fail"),"")</f>
        <v/>
      </c>
      <c r="I2272" s="338" t="str">
        <f t="shared" si="37"/>
        <v/>
      </c>
      <c r="J2272" s="339"/>
      <c r="K2272" s="339"/>
      <c r="L2272" s="339"/>
      <c r="M2272" s="339"/>
      <c r="N2272" s="339"/>
      <c r="O2272" s="339"/>
      <c r="P2272" s="339"/>
      <c r="Q2272" s="339"/>
    </row>
    <row r="2273" spans="1:17" ht="13.5" customHeight="1">
      <c r="A2273" s="481"/>
      <c r="B2273" s="481"/>
      <c r="C2273" s="481"/>
      <c r="D2273" s="481"/>
      <c r="E2273" s="481"/>
      <c r="F2273" s="339"/>
      <c r="G2273" s="340" t="str">
        <f>IF(ISNUMBER(E2273),E2273/'Bulk DivVar Analysis'!$C$114,"")</f>
        <v/>
      </c>
      <c r="H2273" s="338" t="str">
        <f>IF(ISNUMBER(E2273), IF(G2273&gt;'Bulk DivVar Analysis'!$D$116,"Pass","Fail"),"")</f>
        <v/>
      </c>
      <c r="I2273" s="338" t="str">
        <f t="shared" si="37"/>
        <v/>
      </c>
      <c r="J2273" s="339"/>
      <c r="K2273" s="339"/>
      <c r="L2273" s="339"/>
      <c r="M2273" s="339"/>
      <c r="N2273" s="339"/>
      <c r="O2273" s="339"/>
      <c r="P2273" s="339"/>
      <c r="Q2273" s="339"/>
    </row>
    <row r="2274" spans="1:17" ht="13.5" customHeight="1">
      <c r="A2274" s="481"/>
      <c r="B2274" s="481"/>
      <c r="C2274" s="481"/>
      <c r="D2274" s="481"/>
      <c r="E2274" s="481"/>
      <c r="F2274" s="339"/>
      <c r="G2274" s="340" t="str">
        <f>IF(ISNUMBER(E2274),E2274/'Bulk DivVar Analysis'!$C$114,"")</f>
        <v/>
      </c>
      <c r="H2274" s="338" t="str">
        <f>IF(ISNUMBER(E2274), IF(G2274&gt;'Bulk DivVar Analysis'!$D$116,"Pass","Fail"),"")</f>
        <v/>
      </c>
      <c r="I2274" s="338" t="str">
        <f t="shared" si="37"/>
        <v/>
      </c>
      <c r="J2274" s="339"/>
      <c r="K2274" s="339"/>
      <c r="L2274" s="339"/>
      <c r="M2274" s="339"/>
      <c r="N2274" s="339"/>
      <c r="O2274" s="339"/>
      <c r="P2274" s="339"/>
      <c r="Q2274" s="339"/>
    </row>
    <row r="2275" spans="1:17" ht="13.5" customHeight="1">
      <c r="A2275" s="481"/>
      <c r="B2275" s="481"/>
      <c r="C2275" s="481"/>
      <c r="D2275" s="481"/>
      <c r="E2275" s="481"/>
      <c r="F2275" s="339"/>
      <c r="G2275" s="340" t="str">
        <f>IF(ISNUMBER(E2275),E2275/'Bulk DivVar Analysis'!$C$114,"")</f>
        <v/>
      </c>
      <c r="H2275" s="338" t="str">
        <f>IF(ISNUMBER(E2275), IF(G2275&gt;'Bulk DivVar Analysis'!$D$116,"Pass","Fail"),"")</f>
        <v/>
      </c>
      <c r="I2275" s="338" t="str">
        <f t="shared" si="37"/>
        <v/>
      </c>
      <c r="J2275" s="339"/>
      <c r="K2275" s="339"/>
      <c r="L2275" s="339"/>
      <c r="M2275" s="339"/>
      <c r="N2275" s="339"/>
      <c r="O2275" s="339"/>
      <c r="P2275" s="339"/>
      <c r="Q2275" s="339"/>
    </row>
    <row r="2276" spans="1:17" ht="13.5" customHeight="1">
      <c r="A2276" s="481"/>
      <c r="B2276" s="481"/>
      <c r="C2276" s="481"/>
      <c r="D2276" s="481"/>
      <c r="E2276" s="481"/>
      <c r="F2276" s="339"/>
      <c r="G2276" s="340" t="str">
        <f>IF(ISNUMBER(E2276),E2276/'Bulk DivVar Analysis'!$C$114,"")</f>
        <v/>
      </c>
      <c r="H2276" s="338" t="str">
        <f>IF(ISNUMBER(E2276), IF(G2276&gt;'Bulk DivVar Analysis'!$D$116,"Pass","Fail"),"")</f>
        <v/>
      </c>
      <c r="I2276" s="338" t="str">
        <f t="shared" si="37"/>
        <v/>
      </c>
      <c r="J2276" s="339"/>
      <c r="K2276" s="339"/>
      <c r="L2276" s="339"/>
      <c r="M2276" s="339"/>
      <c r="N2276" s="339"/>
      <c r="O2276" s="339"/>
      <c r="P2276" s="339"/>
      <c r="Q2276" s="339"/>
    </row>
    <row r="2277" spans="1:17" ht="13.5" customHeight="1">
      <c r="A2277" s="481"/>
      <c r="B2277" s="481"/>
      <c r="C2277" s="481"/>
      <c r="D2277" s="481"/>
      <c r="E2277" s="481"/>
      <c r="F2277" s="339"/>
      <c r="G2277" s="340" t="str">
        <f>IF(ISNUMBER(E2277),E2277/'Bulk DivVar Analysis'!$C$114,"")</f>
        <v/>
      </c>
      <c r="H2277" s="338" t="str">
        <f>IF(ISNUMBER(E2277), IF(G2277&gt;'Bulk DivVar Analysis'!$D$116,"Pass","Fail"),"")</f>
        <v/>
      </c>
      <c r="I2277" s="338" t="str">
        <f t="shared" si="37"/>
        <v/>
      </c>
      <c r="J2277" s="339"/>
      <c r="K2277" s="339"/>
      <c r="L2277" s="339"/>
      <c r="M2277" s="339"/>
      <c r="N2277" s="339"/>
      <c r="O2277" s="339"/>
      <c r="P2277" s="339"/>
      <c r="Q2277" s="339"/>
    </row>
    <row r="2278" spans="1:17" ht="13.5" customHeight="1">
      <c r="A2278" s="481"/>
      <c r="B2278" s="481"/>
      <c r="C2278" s="481"/>
      <c r="D2278" s="481"/>
      <c r="E2278" s="481"/>
      <c r="F2278" s="339"/>
      <c r="G2278" s="340" t="str">
        <f>IF(ISNUMBER(E2278),E2278/'Bulk DivVar Analysis'!$C$114,"")</f>
        <v/>
      </c>
      <c r="H2278" s="338" t="str">
        <f>IF(ISNUMBER(E2278), IF(G2278&gt;'Bulk DivVar Analysis'!$D$116,"Pass","Fail"),"")</f>
        <v/>
      </c>
      <c r="I2278" s="338" t="str">
        <f t="shared" si="37"/>
        <v/>
      </c>
      <c r="J2278" s="339"/>
      <c r="K2278" s="339"/>
      <c r="L2278" s="339"/>
      <c r="M2278" s="339"/>
      <c r="N2278" s="339"/>
      <c r="O2278" s="339"/>
      <c r="P2278" s="339"/>
      <c r="Q2278" s="339"/>
    </row>
    <row r="2279" spans="1:17" ht="13.5" customHeight="1">
      <c r="A2279" s="481"/>
      <c r="B2279" s="481"/>
      <c r="C2279" s="481"/>
      <c r="D2279" s="481"/>
      <c r="E2279" s="481"/>
      <c r="F2279" s="339"/>
      <c r="G2279" s="340" t="str">
        <f>IF(ISNUMBER(E2279),E2279/'Bulk DivVar Analysis'!$C$114,"")</f>
        <v/>
      </c>
      <c r="H2279" s="338" t="str">
        <f>IF(ISNUMBER(E2279), IF(G2279&gt;'Bulk DivVar Analysis'!$D$116,"Pass","Fail"),"")</f>
        <v/>
      </c>
      <c r="I2279" s="338" t="str">
        <f t="shared" si="37"/>
        <v/>
      </c>
      <c r="J2279" s="339"/>
      <c r="K2279" s="339"/>
      <c r="L2279" s="339"/>
      <c r="M2279" s="339"/>
      <c r="N2279" s="339"/>
      <c r="O2279" s="339"/>
      <c r="P2279" s="339"/>
      <c r="Q2279" s="339"/>
    </row>
    <row r="2280" spans="1:17" ht="13.5" customHeight="1">
      <c r="A2280" s="481"/>
      <c r="B2280" s="481"/>
      <c r="C2280" s="481"/>
      <c r="D2280" s="481"/>
      <c r="E2280" s="481"/>
      <c r="F2280" s="339"/>
      <c r="G2280" s="340" t="str">
        <f>IF(ISNUMBER(E2280),E2280/'Bulk DivVar Analysis'!$C$114,"")</f>
        <v/>
      </c>
      <c r="H2280" s="338" t="str">
        <f>IF(ISNUMBER(E2280), IF(G2280&gt;'Bulk DivVar Analysis'!$D$116,"Pass","Fail"),"")</f>
        <v/>
      </c>
      <c r="I2280" s="338" t="str">
        <f t="shared" si="37"/>
        <v/>
      </c>
      <c r="J2280" s="339"/>
      <c r="K2280" s="339"/>
      <c r="L2280" s="339"/>
      <c r="M2280" s="339"/>
      <c r="N2280" s="339"/>
      <c r="O2280" s="339"/>
      <c r="P2280" s="339"/>
      <c r="Q2280" s="339"/>
    </row>
    <row r="2281" spans="1:17" ht="13.5" customHeight="1">
      <c r="A2281" s="481"/>
      <c r="B2281" s="481"/>
      <c r="C2281" s="481"/>
      <c r="D2281" s="481"/>
      <c r="E2281" s="481"/>
      <c r="F2281" s="339"/>
      <c r="G2281" s="340" t="str">
        <f>IF(ISNUMBER(E2281),E2281/'Bulk DivVar Analysis'!$C$114,"")</f>
        <v/>
      </c>
      <c r="H2281" s="338" t="str">
        <f>IF(ISNUMBER(E2281), IF(G2281&gt;'Bulk DivVar Analysis'!$D$116,"Pass","Fail"),"")</f>
        <v/>
      </c>
      <c r="I2281" s="338" t="str">
        <f t="shared" si="37"/>
        <v/>
      </c>
      <c r="J2281" s="339"/>
      <c r="K2281" s="339"/>
      <c r="L2281" s="339"/>
      <c r="M2281" s="339"/>
      <c r="N2281" s="339"/>
      <c r="O2281" s="339"/>
      <c r="P2281" s="339"/>
      <c r="Q2281" s="339"/>
    </row>
    <row r="2282" spans="1:17" ht="13.5" customHeight="1">
      <c r="A2282" s="481"/>
      <c r="B2282" s="481"/>
      <c r="C2282" s="481"/>
      <c r="D2282" s="481"/>
      <c r="E2282" s="481"/>
      <c r="F2282" s="339"/>
      <c r="G2282" s="340" t="str">
        <f>IF(ISNUMBER(E2282),E2282/'Bulk DivVar Analysis'!$C$114,"")</f>
        <v/>
      </c>
      <c r="H2282" s="338" t="str">
        <f>IF(ISNUMBER(E2282), IF(G2282&gt;'Bulk DivVar Analysis'!$D$116,"Pass","Fail"),"")</f>
        <v/>
      </c>
      <c r="I2282" s="338" t="str">
        <f t="shared" si="37"/>
        <v/>
      </c>
      <c r="J2282" s="339"/>
      <c r="K2282" s="339"/>
      <c r="L2282" s="339"/>
      <c r="M2282" s="339"/>
      <c r="N2282" s="339"/>
      <c r="O2282" s="339"/>
      <c r="P2282" s="339"/>
      <c r="Q2282" s="339"/>
    </row>
    <row r="2283" spans="1:17" ht="13.5" customHeight="1">
      <c r="A2283" s="481"/>
      <c r="B2283" s="481"/>
      <c r="C2283" s="481"/>
      <c r="D2283" s="481"/>
      <c r="E2283" s="481"/>
      <c r="F2283" s="339"/>
      <c r="G2283" s="340" t="str">
        <f>IF(ISNUMBER(E2283),E2283/'Bulk DivVar Analysis'!$C$114,"")</f>
        <v/>
      </c>
      <c r="H2283" s="338" t="str">
        <f>IF(ISNUMBER(E2283), IF(G2283&gt;'Bulk DivVar Analysis'!$D$116,"Pass","Fail"),"")</f>
        <v/>
      </c>
      <c r="I2283" s="338" t="str">
        <f t="shared" si="37"/>
        <v/>
      </c>
      <c r="J2283" s="339"/>
      <c r="K2283" s="339"/>
      <c r="L2283" s="339"/>
      <c r="M2283" s="339"/>
      <c r="N2283" s="339"/>
      <c r="O2283" s="339"/>
      <c r="P2283" s="339"/>
      <c r="Q2283" s="339"/>
    </row>
    <row r="2284" spans="1:17" ht="13.5" customHeight="1">
      <c r="A2284" s="481"/>
      <c r="B2284" s="481"/>
      <c r="C2284" s="481"/>
      <c r="D2284" s="481"/>
      <c r="E2284" s="481"/>
      <c r="F2284" s="339"/>
      <c r="G2284" s="340" t="str">
        <f>IF(ISNUMBER(E2284),E2284/'Bulk DivVar Analysis'!$C$114,"")</f>
        <v/>
      </c>
      <c r="H2284" s="338" t="str">
        <f>IF(ISNUMBER(E2284), IF(G2284&gt;'Bulk DivVar Analysis'!$D$116,"Pass","Fail"),"")</f>
        <v/>
      </c>
      <c r="I2284" s="338" t="str">
        <f t="shared" si="37"/>
        <v/>
      </c>
      <c r="J2284" s="339"/>
      <c r="K2284" s="339"/>
      <c r="L2284" s="339"/>
      <c r="M2284" s="339"/>
      <c r="N2284" s="339"/>
      <c r="O2284" s="339"/>
      <c r="P2284" s="339"/>
      <c r="Q2284" s="339"/>
    </row>
    <row r="2285" spans="1:17" ht="13.5" customHeight="1">
      <c r="A2285" s="481"/>
      <c r="B2285" s="481"/>
      <c r="C2285" s="481"/>
      <c r="D2285" s="481"/>
      <c r="E2285" s="481"/>
      <c r="F2285" s="339"/>
      <c r="G2285" s="340" t="str">
        <f>IF(ISNUMBER(E2285),E2285/'Bulk DivVar Analysis'!$C$114,"")</f>
        <v/>
      </c>
      <c r="H2285" s="338" t="str">
        <f>IF(ISNUMBER(E2285), IF(G2285&gt;'Bulk DivVar Analysis'!$D$116,"Pass","Fail"),"")</f>
        <v/>
      </c>
      <c r="I2285" s="338" t="str">
        <f t="shared" si="37"/>
        <v/>
      </c>
      <c r="J2285" s="339"/>
      <c r="K2285" s="339"/>
      <c r="L2285" s="339"/>
      <c r="M2285" s="339"/>
      <c r="N2285" s="339"/>
      <c r="O2285" s="339"/>
      <c r="P2285" s="339"/>
      <c r="Q2285" s="339"/>
    </row>
    <row r="2286" spans="1:17" ht="13.5" customHeight="1">
      <c r="A2286" s="481"/>
      <c r="B2286" s="481"/>
      <c r="C2286" s="481"/>
      <c r="D2286" s="481"/>
      <c r="E2286" s="481"/>
      <c r="F2286" s="339"/>
      <c r="G2286" s="340" t="str">
        <f>IF(ISNUMBER(E2286),E2286/'Bulk DivVar Analysis'!$C$114,"")</f>
        <v/>
      </c>
      <c r="H2286" s="338" t="str">
        <f>IF(ISNUMBER(E2286), IF(G2286&gt;'Bulk DivVar Analysis'!$D$116,"Pass","Fail"),"")</f>
        <v/>
      </c>
      <c r="I2286" s="338" t="str">
        <f t="shared" si="37"/>
        <v/>
      </c>
      <c r="J2286" s="339"/>
      <c r="K2286" s="339"/>
      <c r="L2286" s="339"/>
      <c r="M2286" s="339"/>
      <c r="N2286" s="339"/>
      <c r="O2286" s="339"/>
      <c r="P2286" s="339"/>
      <c r="Q2286" s="339"/>
    </row>
    <row r="2287" spans="1:17" ht="13.5" customHeight="1">
      <c r="A2287" s="481"/>
      <c r="B2287" s="481"/>
      <c r="C2287" s="481"/>
      <c r="D2287" s="481"/>
      <c r="E2287" s="481"/>
      <c r="F2287" s="339"/>
      <c r="G2287" s="340" t="str">
        <f>IF(ISNUMBER(E2287),E2287/'Bulk DivVar Analysis'!$C$114,"")</f>
        <v/>
      </c>
      <c r="H2287" s="338" t="str">
        <f>IF(ISNUMBER(E2287), IF(G2287&gt;'Bulk DivVar Analysis'!$D$116,"Pass","Fail"),"")</f>
        <v/>
      </c>
      <c r="I2287" s="338" t="str">
        <f t="shared" si="37"/>
        <v/>
      </c>
      <c r="J2287" s="339"/>
      <c r="K2287" s="339"/>
      <c r="L2287" s="339"/>
      <c r="M2287" s="339"/>
      <c r="N2287" s="339"/>
      <c r="O2287" s="339"/>
      <c r="P2287" s="339"/>
      <c r="Q2287" s="339"/>
    </row>
    <row r="2288" spans="1:17" ht="13.5" customHeight="1">
      <c r="A2288" s="481"/>
      <c r="B2288" s="481"/>
      <c r="C2288" s="481"/>
      <c r="D2288" s="481"/>
      <c r="E2288" s="481"/>
      <c r="F2288" s="339"/>
      <c r="G2288" s="340" t="str">
        <f>IF(ISNUMBER(E2288),E2288/'Bulk DivVar Analysis'!$C$114,"")</f>
        <v/>
      </c>
      <c r="H2288" s="338" t="str">
        <f>IF(ISNUMBER(E2288), IF(G2288&gt;'Bulk DivVar Analysis'!$D$116,"Pass","Fail"),"")</f>
        <v/>
      </c>
      <c r="I2288" s="338" t="str">
        <f t="shared" si="37"/>
        <v/>
      </c>
      <c r="J2288" s="339"/>
      <c r="K2288" s="339"/>
      <c r="L2288" s="339"/>
      <c r="M2288" s="339"/>
      <c r="N2288" s="339"/>
      <c r="O2288" s="339"/>
      <c r="P2288" s="339"/>
      <c r="Q2288" s="339"/>
    </row>
    <row r="2289" spans="1:17" ht="13.5" customHeight="1">
      <c r="A2289" s="481"/>
      <c r="B2289" s="481"/>
      <c r="C2289" s="481"/>
      <c r="D2289" s="481"/>
      <c r="E2289" s="481"/>
      <c r="F2289" s="339"/>
      <c r="G2289" s="340" t="str">
        <f>IF(ISNUMBER(E2289),E2289/'Bulk DivVar Analysis'!$C$114,"")</f>
        <v/>
      </c>
      <c r="H2289" s="338" t="str">
        <f>IF(ISNUMBER(E2289), IF(G2289&gt;'Bulk DivVar Analysis'!$D$116,"Pass","Fail"),"")</f>
        <v/>
      </c>
      <c r="I2289" s="338" t="str">
        <f t="shared" si="37"/>
        <v/>
      </c>
      <c r="J2289" s="339"/>
      <c r="K2289" s="339"/>
      <c r="L2289" s="339"/>
      <c r="M2289" s="339"/>
      <c r="N2289" s="339"/>
      <c r="O2289" s="339"/>
      <c r="P2289" s="339"/>
      <c r="Q2289" s="339"/>
    </row>
    <row r="2290" spans="1:17" ht="13.5" customHeight="1">
      <c r="A2290" s="481"/>
      <c r="B2290" s="481"/>
      <c r="C2290" s="481"/>
      <c r="D2290" s="481"/>
      <c r="E2290" s="481"/>
      <c r="F2290" s="339"/>
      <c r="G2290" s="340" t="str">
        <f>IF(ISNUMBER(E2290),E2290/'Bulk DivVar Analysis'!$C$114,"")</f>
        <v/>
      </c>
      <c r="H2290" s="338" t="str">
        <f>IF(ISNUMBER(E2290), IF(G2290&gt;'Bulk DivVar Analysis'!$D$116,"Pass","Fail"),"")</f>
        <v/>
      </c>
      <c r="I2290" s="338" t="str">
        <f t="shared" si="37"/>
        <v/>
      </c>
      <c r="J2290" s="339"/>
      <c r="K2290" s="339"/>
      <c r="L2290" s="339"/>
      <c r="M2290" s="339"/>
      <c r="N2290" s="339"/>
      <c r="O2290" s="339"/>
      <c r="P2290" s="339"/>
      <c r="Q2290" s="339"/>
    </row>
    <row r="2291" spans="1:17" ht="13.5" customHeight="1">
      <c r="A2291" s="481"/>
      <c r="B2291" s="481"/>
      <c r="C2291" s="481"/>
      <c r="D2291" s="481"/>
      <c r="E2291" s="481"/>
      <c r="F2291" s="339"/>
      <c r="G2291" s="340" t="str">
        <f>IF(ISNUMBER(E2291),E2291/'Bulk DivVar Analysis'!$C$114,"")</f>
        <v/>
      </c>
      <c r="H2291" s="338" t="str">
        <f>IF(ISNUMBER(E2291), IF(G2291&gt;'Bulk DivVar Analysis'!$D$116,"Pass","Fail"),"")</f>
        <v/>
      </c>
      <c r="I2291" s="338" t="str">
        <f t="shared" si="37"/>
        <v/>
      </c>
      <c r="J2291" s="339"/>
      <c r="K2291" s="339"/>
      <c r="L2291" s="339"/>
      <c r="M2291" s="339"/>
      <c r="N2291" s="339"/>
      <c r="O2291" s="339"/>
      <c r="P2291" s="339"/>
      <c r="Q2291" s="339"/>
    </row>
    <row r="2292" spans="1:17" ht="13.5" customHeight="1">
      <c r="A2292" s="481"/>
      <c r="B2292" s="481"/>
      <c r="C2292" s="481"/>
      <c r="D2292" s="481"/>
      <c r="E2292" s="481"/>
      <c r="F2292" s="339"/>
      <c r="G2292" s="340" t="str">
        <f>IF(ISNUMBER(E2292),E2292/'Bulk DivVar Analysis'!$C$114,"")</f>
        <v/>
      </c>
      <c r="H2292" s="338" t="str">
        <f>IF(ISNUMBER(E2292), IF(G2292&gt;'Bulk DivVar Analysis'!$D$116,"Pass","Fail"),"")</f>
        <v/>
      </c>
      <c r="I2292" s="338" t="str">
        <f t="shared" si="37"/>
        <v/>
      </c>
      <c r="J2292" s="339"/>
      <c r="K2292" s="339"/>
      <c r="L2292" s="339"/>
      <c r="M2292" s="339"/>
      <c r="N2292" s="339"/>
      <c r="O2292" s="339"/>
      <c r="P2292" s="339"/>
      <c r="Q2292" s="339"/>
    </row>
    <row r="2293" spans="1:17" ht="13.5" customHeight="1">
      <c r="A2293" s="481"/>
      <c r="B2293" s="481"/>
      <c r="C2293" s="481"/>
      <c r="D2293" s="481"/>
      <c r="E2293" s="481"/>
      <c r="F2293" s="339"/>
      <c r="G2293" s="340" t="str">
        <f>IF(ISNUMBER(E2293),E2293/'Bulk DivVar Analysis'!$C$114,"")</f>
        <v/>
      </c>
      <c r="H2293" s="338" t="str">
        <f>IF(ISNUMBER(E2293), IF(G2293&gt;'Bulk DivVar Analysis'!$D$116,"Pass","Fail"),"")</f>
        <v/>
      </c>
      <c r="I2293" s="338" t="str">
        <f t="shared" si="37"/>
        <v/>
      </c>
      <c r="J2293" s="339"/>
      <c r="K2293" s="339"/>
      <c r="L2293" s="339"/>
      <c r="M2293" s="339"/>
      <c r="N2293" s="339"/>
      <c r="O2293" s="339"/>
      <c r="P2293" s="339"/>
      <c r="Q2293" s="339"/>
    </row>
    <row r="2294" spans="1:17" ht="13.5" customHeight="1">
      <c r="A2294" s="481"/>
      <c r="B2294" s="481"/>
      <c r="C2294" s="481"/>
      <c r="D2294" s="481"/>
      <c r="E2294" s="481"/>
      <c r="F2294" s="339"/>
      <c r="G2294" s="340" t="str">
        <f>IF(ISNUMBER(E2294),E2294/'Bulk DivVar Analysis'!$C$114,"")</f>
        <v/>
      </c>
      <c r="H2294" s="338" t="str">
        <f>IF(ISNUMBER(E2294), IF(G2294&gt;'Bulk DivVar Analysis'!$D$116,"Pass","Fail"),"")</f>
        <v/>
      </c>
      <c r="I2294" s="338" t="str">
        <f t="shared" si="37"/>
        <v/>
      </c>
      <c r="J2294" s="339"/>
      <c r="K2294" s="339"/>
      <c r="L2294" s="339"/>
      <c r="M2294" s="339"/>
      <c r="N2294" s="339"/>
      <c r="O2294" s="339"/>
      <c r="P2294" s="339"/>
      <c r="Q2294" s="339"/>
    </row>
    <row r="2295" spans="1:17" ht="13.5" customHeight="1">
      <c r="A2295" s="481"/>
      <c r="B2295" s="481"/>
      <c r="C2295" s="481"/>
      <c r="D2295" s="481"/>
      <c r="E2295" s="481"/>
      <c r="F2295" s="339"/>
      <c r="G2295" s="340" t="str">
        <f>IF(ISNUMBER(E2295),E2295/'Bulk DivVar Analysis'!$C$114,"")</f>
        <v/>
      </c>
      <c r="H2295" s="338" t="str">
        <f>IF(ISNUMBER(E2295), IF(G2295&gt;'Bulk DivVar Analysis'!$D$116,"Pass","Fail"),"")</f>
        <v/>
      </c>
      <c r="I2295" s="338" t="str">
        <f t="shared" si="37"/>
        <v/>
      </c>
      <c r="J2295" s="339"/>
      <c r="K2295" s="339"/>
      <c r="L2295" s="339"/>
      <c r="M2295" s="339"/>
      <c r="N2295" s="339"/>
      <c r="O2295" s="339"/>
      <c r="P2295" s="339"/>
      <c r="Q2295" s="339"/>
    </row>
    <row r="2296" spans="1:17" ht="13.5" customHeight="1">
      <c r="A2296" s="481"/>
      <c r="B2296" s="481"/>
      <c r="C2296" s="481"/>
      <c r="D2296" s="481"/>
      <c r="E2296" s="481"/>
      <c r="F2296" s="339"/>
      <c r="G2296" s="340" t="str">
        <f>IF(ISNUMBER(E2296),E2296/'Bulk DivVar Analysis'!$C$114,"")</f>
        <v/>
      </c>
      <c r="H2296" s="338" t="str">
        <f>IF(ISNUMBER(E2296), IF(G2296&gt;'Bulk DivVar Analysis'!$D$116,"Pass","Fail"),"")</f>
        <v/>
      </c>
      <c r="I2296" s="338" t="str">
        <f t="shared" si="37"/>
        <v/>
      </c>
      <c r="J2296" s="339"/>
      <c r="K2296" s="339"/>
      <c r="L2296" s="339"/>
      <c r="M2296" s="339"/>
      <c r="N2296" s="339"/>
      <c r="O2296" s="339"/>
      <c r="P2296" s="339"/>
      <c r="Q2296" s="339"/>
    </row>
    <row r="2297" spans="1:17" ht="13.5" customHeight="1">
      <c r="A2297" s="481"/>
      <c r="B2297" s="481"/>
      <c r="C2297" s="481"/>
      <c r="D2297" s="481"/>
      <c r="E2297" s="481"/>
      <c r="F2297" s="339"/>
      <c r="G2297" s="340" t="str">
        <f>IF(ISNUMBER(E2297),E2297/'Bulk DivVar Analysis'!$C$114,"")</f>
        <v/>
      </c>
      <c r="H2297" s="338" t="str">
        <f>IF(ISNUMBER(E2297), IF(G2297&gt;'Bulk DivVar Analysis'!$D$116,"Pass","Fail"),"")</f>
        <v/>
      </c>
      <c r="I2297" s="338" t="str">
        <f t="shared" si="37"/>
        <v/>
      </c>
      <c r="J2297" s="339"/>
      <c r="K2297" s="339"/>
      <c r="L2297" s="339"/>
      <c r="M2297" s="339"/>
      <c r="N2297" s="339"/>
      <c r="O2297" s="339"/>
      <c r="P2297" s="339"/>
      <c r="Q2297" s="339"/>
    </row>
    <row r="2298" spans="1:17" ht="13.5" customHeight="1">
      <c r="A2298" s="481"/>
      <c r="B2298" s="481"/>
      <c r="C2298" s="481"/>
      <c r="D2298" s="481"/>
      <c r="E2298" s="481"/>
      <c r="F2298" s="339"/>
      <c r="G2298" s="340" t="str">
        <f>IF(ISNUMBER(E2298),E2298/'Bulk DivVar Analysis'!$C$114,"")</f>
        <v/>
      </c>
      <c r="H2298" s="338" t="str">
        <f>IF(ISNUMBER(E2298), IF(G2298&gt;'Bulk DivVar Analysis'!$D$116,"Pass","Fail"),"")</f>
        <v/>
      </c>
      <c r="I2298" s="338" t="str">
        <f t="shared" si="37"/>
        <v/>
      </c>
      <c r="J2298" s="339"/>
      <c r="K2298" s="339"/>
      <c r="L2298" s="339"/>
      <c r="M2298" s="339"/>
      <c r="N2298" s="339"/>
      <c r="O2298" s="339"/>
      <c r="P2298" s="339"/>
      <c r="Q2298" s="339"/>
    </row>
    <row r="2299" spans="1:17" ht="13.5" customHeight="1">
      <c r="A2299" s="481"/>
      <c r="B2299" s="481"/>
      <c r="C2299" s="481"/>
      <c r="D2299" s="481"/>
      <c r="E2299" s="481"/>
      <c r="F2299" s="339"/>
      <c r="G2299" s="340" t="str">
        <f>IF(ISNUMBER(E2299),E2299/'Bulk DivVar Analysis'!$C$114,"")</f>
        <v/>
      </c>
      <c r="H2299" s="338" t="str">
        <f>IF(ISNUMBER(E2299), IF(G2299&gt;'Bulk DivVar Analysis'!$D$116,"Pass","Fail"),"")</f>
        <v/>
      </c>
      <c r="I2299" s="338" t="str">
        <f t="shared" si="37"/>
        <v/>
      </c>
      <c r="J2299" s="339"/>
      <c r="K2299" s="339"/>
      <c r="L2299" s="339"/>
      <c r="M2299" s="339"/>
      <c r="N2299" s="339"/>
      <c r="O2299" s="339"/>
      <c r="P2299" s="339"/>
      <c r="Q2299" s="339"/>
    </row>
    <row r="2300" spans="1:17" ht="13.5" customHeight="1">
      <c r="A2300" s="481"/>
      <c r="B2300" s="481"/>
      <c r="C2300" s="481"/>
      <c r="D2300" s="481"/>
      <c r="E2300" s="481"/>
      <c r="F2300" s="339"/>
      <c r="G2300" s="340" t="str">
        <f>IF(ISNUMBER(E2300),E2300/'Bulk DivVar Analysis'!$C$114,"")</f>
        <v/>
      </c>
      <c r="H2300" s="338" t="str">
        <f>IF(ISNUMBER(E2300), IF(G2300&gt;'Bulk DivVar Analysis'!$D$116,"Pass","Fail"),"")</f>
        <v/>
      </c>
      <c r="I2300" s="338" t="str">
        <f t="shared" si="37"/>
        <v/>
      </c>
      <c r="J2300" s="339"/>
      <c r="K2300" s="339"/>
      <c r="L2300" s="339"/>
      <c r="M2300" s="339"/>
      <c r="N2300" s="339"/>
      <c r="O2300" s="339"/>
      <c r="P2300" s="339"/>
      <c r="Q2300" s="339"/>
    </row>
    <row r="2301" spans="1:17" ht="13.5" customHeight="1">
      <c r="A2301" s="481"/>
      <c r="B2301" s="481"/>
      <c r="C2301" s="481"/>
      <c r="D2301" s="481"/>
      <c r="E2301" s="481"/>
      <c r="F2301" s="339"/>
      <c r="G2301" s="340" t="str">
        <f>IF(ISNUMBER(E2301),E2301/'Bulk DivVar Analysis'!$C$114,"")</f>
        <v/>
      </c>
      <c r="H2301" s="338" t="str">
        <f>IF(ISNUMBER(E2301), IF(G2301&gt;'Bulk DivVar Analysis'!$D$116,"Pass","Fail"),"")</f>
        <v/>
      </c>
      <c r="I2301" s="338" t="str">
        <f t="shared" si="37"/>
        <v/>
      </c>
      <c r="J2301" s="339"/>
      <c r="K2301" s="339"/>
      <c r="L2301" s="339"/>
      <c r="M2301" s="339"/>
      <c r="N2301" s="339"/>
      <c r="O2301" s="339"/>
      <c r="P2301" s="339"/>
      <c r="Q2301" s="339"/>
    </row>
    <row r="2302" spans="1:17" ht="13.5" customHeight="1">
      <c r="A2302" s="481"/>
      <c r="B2302" s="481"/>
      <c r="C2302" s="481"/>
      <c r="D2302" s="481"/>
      <c r="E2302" s="481"/>
      <c r="F2302" s="339"/>
      <c r="G2302" s="340" t="str">
        <f>IF(ISNUMBER(E2302),E2302/'Bulk DivVar Analysis'!$C$114,"")</f>
        <v/>
      </c>
      <c r="H2302" s="338" t="str">
        <f>IF(ISNUMBER(E2302), IF(G2302&gt;'Bulk DivVar Analysis'!$D$116,"Pass","Fail"),"")</f>
        <v/>
      </c>
      <c r="I2302" s="338" t="str">
        <f t="shared" si="37"/>
        <v/>
      </c>
      <c r="J2302" s="339"/>
      <c r="K2302" s="339"/>
      <c r="L2302" s="339"/>
      <c r="M2302" s="339"/>
      <c r="N2302" s="339"/>
      <c r="O2302" s="339"/>
      <c r="P2302" s="339"/>
      <c r="Q2302" s="339"/>
    </row>
    <row r="2303" spans="1:17" ht="13.5" customHeight="1">
      <c r="A2303" s="481"/>
      <c r="B2303" s="481"/>
      <c r="C2303" s="481"/>
      <c r="D2303" s="481"/>
      <c r="E2303" s="481"/>
      <c r="F2303" s="339"/>
      <c r="G2303" s="340" t="str">
        <f>IF(ISNUMBER(E2303),E2303/'Bulk DivVar Analysis'!$C$114,"")</f>
        <v/>
      </c>
      <c r="H2303" s="338" t="str">
        <f>IF(ISNUMBER(E2303), IF(G2303&gt;'Bulk DivVar Analysis'!$D$116,"Pass","Fail"),"")</f>
        <v/>
      </c>
      <c r="I2303" s="338" t="str">
        <f t="shared" si="37"/>
        <v/>
      </c>
      <c r="J2303" s="339"/>
      <c r="K2303" s="339"/>
      <c r="L2303" s="339"/>
      <c r="M2303" s="339"/>
      <c r="N2303" s="339"/>
      <c r="O2303" s="339"/>
      <c r="P2303" s="339"/>
      <c r="Q2303" s="339"/>
    </row>
    <row r="2304" spans="1:17" ht="13.5" customHeight="1">
      <c r="A2304" s="481"/>
      <c r="B2304" s="481"/>
      <c r="C2304" s="481"/>
      <c r="D2304" s="481"/>
      <c r="E2304" s="481"/>
      <c r="F2304" s="339"/>
      <c r="G2304" s="340" t="str">
        <f>IF(ISNUMBER(E2304),E2304/'Bulk DivVar Analysis'!$C$114,"")</f>
        <v/>
      </c>
      <c r="H2304" s="338" t="str">
        <f>IF(ISNUMBER(E2304), IF(G2304&gt;'Bulk DivVar Analysis'!$D$116,"Pass","Fail"),"")</f>
        <v/>
      </c>
      <c r="I2304" s="338" t="str">
        <f t="shared" si="37"/>
        <v/>
      </c>
      <c r="J2304" s="339"/>
      <c r="K2304" s="339"/>
      <c r="L2304" s="339"/>
      <c r="M2304" s="339"/>
      <c r="N2304" s="339"/>
      <c r="O2304" s="339"/>
      <c r="P2304" s="339"/>
      <c r="Q2304" s="339"/>
    </row>
    <row r="2305" spans="1:17" ht="13.5" customHeight="1">
      <c r="A2305" s="481"/>
      <c r="B2305" s="481"/>
      <c r="C2305" s="481"/>
      <c r="D2305" s="481"/>
      <c r="E2305" s="481"/>
      <c r="F2305" s="339"/>
      <c r="G2305" s="340" t="str">
        <f>IF(ISNUMBER(E2305),E2305/'Bulk DivVar Analysis'!$C$114,"")</f>
        <v/>
      </c>
      <c r="H2305" s="338" t="str">
        <f>IF(ISNUMBER(E2305), IF(G2305&gt;'Bulk DivVar Analysis'!$D$116,"Pass","Fail"),"")</f>
        <v/>
      </c>
      <c r="I2305" s="338" t="str">
        <f t="shared" si="37"/>
        <v/>
      </c>
      <c r="J2305" s="339"/>
      <c r="K2305" s="339"/>
      <c r="L2305" s="339"/>
      <c r="M2305" s="339"/>
      <c r="N2305" s="339"/>
      <c r="O2305" s="339"/>
      <c r="P2305" s="339"/>
      <c r="Q2305" s="339"/>
    </row>
    <row r="2306" spans="1:17" ht="13.5" customHeight="1">
      <c r="A2306" s="481"/>
      <c r="B2306" s="481"/>
      <c r="C2306" s="481"/>
      <c r="D2306" s="481"/>
      <c r="E2306" s="481"/>
      <c r="F2306" s="339"/>
      <c r="G2306" s="340" t="str">
        <f>IF(ISNUMBER(E2306),E2306/'Bulk DivVar Analysis'!$C$114,"")</f>
        <v/>
      </c>
      <c r="H2306" s="338" t="str">
        <f>IF(ISNUMBER(E2306), IF(G2306&gt;'Bulk DivVar Analysis'!$D$116,"Pass","Fail"),"")</f>
        <v/>
      </c>
      <c r="I2306" s="338" t="str">
        <f t="shared" si="37"/>
        <v/>
      </c>
      <c r="J2306" s="339"/>
      <c r="K2306" s="339"/>
      <c r="L2306" s="339"/>
      <c r="M2306" s="339"/>
      <c r="N2306" s="339"/>
      <c r="O2306" s="339"/>
      <c r="P2306" s="339"/>
      <c r="Q2306" s="339"/>
    </row>
    <row r="2307" spans="1:17" ht="13.5" customHeight="1">
      <c r="A2307" s="481"/>
      <c r="B2307" s="481"/>
      <c r="C2307" s="481"/>
      <c r="D2307" s="481"/>
      <c r="E2307" s="481"/>
      <c r="F2307" s="339"/>
      <c r="G2307" s="340" t="str">
        <f>IF(ISNUMBER(E2307),E2307/'Bulk DivVar Analysis'!$C$114,"")</f>
        <v/>
      </c>
      <c r="H2307" s="338" t="str">
        <f>IF(ISNUMBER(E2307), IF(G2307&gt;'Bulk DivVar Analysis'!$D$116,"Pass","Fail"),"")</f>
        <v/>
      </c>
      <c r="I2307" s="338" t="str">
        <f t="shared" ref="I2307:I2370" si="38">_xlfn.TEXTJOIN("_",TRUE,B2307,C2307)</f>
        <v/>
      </c>
      <c r="J2307" s="339"/>
      <c r="K2307" s="339"/>
      <c r="L2307" s="339"/>
      <c r="M2307" s="339"/>
      <c r="N2307" s="339"/>
      <c r="O2307" s="339"/>
      <c r="P2307" s="339"/>
      <c r="Q2307" s="339"/>
    </row>
    <row r="2308" spans="1:17" ht="13.5" customHeight="1">
      <c r="A2308" s="481"/>
      <c r="B2308" s="481"/>
      <c r="C2308" s="481"/>
      <c r="D2308" s="481"/>
      <c r="E2308" s="481"/>
      <c r="F2308" s="339"/>
      <c r="G2308" s="340" t="str">
        <f>IF(ISNUMBER(E2308),E2308/'Bulk DivVar Analysis'!$C$114,"")</f>
        <v/>
      </c>
      <c r="H2308" s="338" t="str">
        <f>IF(ISNUMBER(E2308), IF(G2308&gt;'Bulk DivVar Analysis'!$D$116,"Pass","Fail"),"")</f>
        <v/>
      </c>
      <c r="I2308" s="338" t="str">
        <f t="shared" si="38"/>
        <v/>
      </c>
      <c r="J2308" s="339"/>
      <c r="K2308" s="339"/>
      <c r="L2308" s="339"/>
      <c r="M2308" s="339"/>
      <c r="N2308" s="339"/>
      <c r="O2308" s="339"/>
      <c r="P2308" s="339"/>
      <c r="Q2308" s="339"/>
    </row>
    <row r="2309" spans="1:17" ht="13.5" customHeight="1">
      <c r="A2309" s="481"/>
      <c r="B2309" s="481"/>
      <c r="C2309" s="481"/>
      <c r="D2309" s="481"/>
      <c r="E2309" s="481"/>
      <c r="F2309" s="339"/>
      <c r="G2309" s="340" t="str">
        <f>IF(ISNUMBER(E2309),E2309/'Bulk DivVar Analysis'!$C$114,"")</f>
        <v/>
      </c>
      <c r="H2309" s="338" t="str">
        <f>IF(ISNUMBER(E2309), IF(G2309&gt;'Bulk DivVar Analysis'!$D$116,"Pass","Fail"),"")</f>
        <v/>
      </c>
      <c r="I2309" s="338" t="str">
        <f t="shared" si="38"/>
        <v/>
      </c>
      <c r="J2309" s="339"/>
      <c r="K2309" s="339"/>
      <c r="L2309" s="339"/>
      <c r="M2309" s="339"/>
      <c r="N2309" s="339"/>
      <c r="O2309" s="339"/>
      <c r="P2309" s="339"/>
      <c r="Q2309" s="339"/>
    </row>
    <row r="2310" spans="1:17" ht="13.5" customHeight="1">
      <c r="A2310" s="481"/>
      <c r="B2310" s="481"/>
      <c r="C2310" s="481"/>
      <c r="D2310" s="481"/>
      <c r="E2310" s="481"/>
      <c r="F2310" s="339"/>
      <c r="G2310" s="340" t="str">
        <f>IF(ISNUMBER(E2310),E2310/'Bulk DivVar Analysis'!$C$114,"")</f>
        <v/>
      </c>
      <c r="H2310" s="338" t="str">
        <f>IF(ISNUMBER(E2310), IF(G2310&gt;'Bulk DivVar Analysis'!$D$116,"Pass","Fail"),"")</f>
        <v/>
      </c>
      <c r="I2310" s="338" t="str">
        <f t="shared" si="38"/>
        <v/>
      </c>
      <c r="J2310" s="339"/>
      <c r="K2310" s="339"/>
      <c r="L2310" s="339"/>
      <c r="M2310" s="339"/>
      <c r="N2310" s="339"/>
      <c r="O2310" s="339"/>
      <c r="P2310" s="339"/>
      <c r="Q2310" s="339"/>
    </row>
    <row r="2311" spans="1:17" ht="13.5" customHeight="1">
      <c r="A2311" s="481"/>
      <c r="B2311" s="481"/>
      <c r="C2311" s="481"/>
      <c r="D2311" s="481"/>
      <c r="E2311" s="481"/>
      <c r="F2311" s="339"/>
      <c r="G2311" s="340" t="str">
        <f>IF(ISNUMBER(E2311),E2311/'Bulk DivVar Analysis'!$C$114,"")</f>
        <v/>
      </c>
      <c r="H2311" s="338" t="str">
        <f>IF(ISNUMBER(E2311), IF(G2311&gt;'Bulk DivVar Analysis'!$D$116,"Pass","Fail"),"")</f>
        <v/>
      </c>
      <c r="I2311" s="338" t="str">
        <f t="shared" si="38"/>
        <v/>
      </c>
      <c r="J2311" s="339"/>
      <c r="K2311" s="339"/>
      <c r="L2311" s="339"/>
      <c r="M2311" s="339"/>
      <c r="N2311" s="339"/>
      <c r="O2311" s="339"/>
      <c r="P2311" s="339"/>
      <c r="Q2311" s="339"/>
    </row>
    <row r="2312" spans="1:17" ht="13.5" customHeight="1">
      <c r="A2312" s="481"/>
      <c r="B2312" s="481"/>
      <c r="C2312" s="481"/>
      <c r="D2312" s="481"/>
      <c r="E2312" s="481"/>
      <c r="F2312" s="339"/>
      <c r="G2312" s="340" t="str">
        <f>IF(ISNUMBER(E2312),E2312/'Bulk DivVar Analysis'!$C$114,"")</f>
        <v/>
      </c>
      <c r="H2312" s="338" t="str">
        <f>IF(ISNUMBER(E2312), IF(G2312&gt;'Bulk DivVar Analysis'!$D$116,"Pass","Fail"),"")</f>
        <v/>
      </c>
      <c r="I2312" s="338" t="str">
        <f t="shared" si="38"/>
        <v/>
      </c>
      <c r="J2312" s="339"/>
      <c r="K2312" s="339"/>
      <c r="L2312" s="339"/>
      <c r="M2312" s="339"/>
      <c r="N2312" s="339"/>
      <c r="O2312" s="339"/>
      <c r="P2312" s="339"/>
      <c r="Q2312" s="339"/>
    </row>
    <row r="2313" spans="1:17" ht="13.5" customHeight="1">
      <c r="A2313" s="481"/>
      <c r="B2313" s="481"/>
      <c r="C2313" s="481"/>
      <c r="D2313" s="481"/>
      <c r="E2313" s="481"/>
      <c r="F2313" s="339"/>
      <c r="G2313" s="340" t="str">
        <f>IF(ISNUMBER(E2313),E2313/'Bulk DivVar Analysis'!$C$114,"")</f>
        <v/>
      </c>
      <c r="H2313" s="338" t="str">
        <f>IF(ISNUMBER(E2313), IF(G2313&gt;'Bulk DivVar Analysis'!$D$116,"Pass","Fail"),"")</f>
        <v/>
      </c>
      <c r="I2313" s="338" t="str">
        <f t="shared" si="38"/>
        <v/>
      </c>
      <c r="J2313" s="339"/>
      <c r="K2313" s="339"/>
      <c r="L2313" s="339"/>
      <c r="M2313" s="339"/>
      <c r="N2313" s="339"/>
      <c r="O2313" s="339"/>
      <c r="P2313" s="339"/>
      <c r="Q2313" s="339"/>
    </row>
    <row r="2314" spans="1:17" ht="13.5" customHeight="1">
      <c r="A2314" s="481"/>
      <c r="B2314" s="481"/>
      <c r="C2314" s="481"/>
      <c r="D2314" s="481"/>
      <c r="E2314" s="481"/>
      <c r="F2314" s="339"/>
      <c r="G2314" s="340" t="str">
        <f>IF(ISNUMBER(E2314),E2314/'Bulk DivVar Analysis'!$C$114,"")</f>
        <v/>
      </c>
      <c r="H2314" s="338" t="str">
        <f>IF(ISNUMBER(E2314), IF(G2314&gt;'Bulk DivVar Analysis'!$D$116,"Pass","Fail"),"")</f>
        <v/>
      </c>
      <c r="I2314" s="338" t="str">
        <f t="shared" si="38"/>
        <v/>
      </c>
      <c r="J2314" s="339"/>
      <c r="K2314" s="339"/>
      <c r="L2314" s="339"/>
      <c r="M2314" s="339"/>
      <c r="N2314" s="339"/>
      <c r="O2314" s="339"/>
      <c r="P2314" s="339"/>
      <c r="Q2314" s="339"/>
    </row>
    <row r="2315" spans="1:17" ht="13.5" customHeight="1">
      <c r="A2315" s="481"/>
      <c r="B2315" s="481"/>
      <c r="C2315" s="481"/>
      <c r="D2315" s="481"/>
      <c r="E2315" s="481"/>
      <c r="F2315" s="339"/>
      <c r="G2315" s="340" t="str">
        <f>IF(ISNUMBER(E2315),E2315/'Bulk DivVar Analysis'!$C$114,"")</f>
        <v/>
      </c>
      <c r="H2315" s="338" t="str">
        <f>IF(ISNUMBER(E2315), IF(G2315&gt;'Bulk DivVar Analysis'!$D$116,"Pass","Fail"),"")</f>
        <v/>
      </c>
      <c r="I2315" s="338" t="str">
        <f t="shared" si="38"/>
        <v/>
      </c>
      <c r="J2315" s="339"/>
      <c r="K2315" s="339"/>
      <c r="L2315" s="339"/>
      <c r="M2315" s="339"/>
      <c r="N2315" s="339"/>
      <c r="O2315" s="339"/>
      <c r="P2315" s="339"/>
      <c r="Q2315" s="339"/>
    </row>
    <row r="2316" spans="1:17" ht="13.5" customHeight="1">
      <c r="A2316" s="481"/>
      <c r="B2316" s="481"/>
      <c r="C2316" s="481"/>
      <c r="D2316" s="481"/>
      <c r="E2316" s="481"/>
      <c r="F2316" s="339"/>
      <c r="G2316" s="340" t="str">
        <f>IF(ISNUMBER(E2316),E2316/'Bulk DivVar Analysis'!$C$114,"")</f>
        <v/>
      </c>
      <c r="H2316" s="338" t="str">
        <f>IF(ISNUMBER(E2316), IF(G2316&gt;'Bulk DivVar Analysis'!$D$116,"Pass","Fail"),"")</f>
        <v/>
      </c>
      <c r="I2316" s="338" t="str">
        <f t="shared" si="38"/>
        <v/>
      </c>
      <c r="J2316" s="339"/>
      <c r="K2316" s="339"/>
      <c r="L2316" s="339"/>
      <c r="M2316" s="339"/>
      <c r="N2316" s="339"/>
      <c r="O2316" s="339"/>
      <c r="P2316" s="339"/>
      <c r="Q2316" s="339"/>
    </row>
    <row r="2317" spans="1:17" ht="13.5" customHeight="1">
      <c r="A2317" s="481"/>
      <c r="B2317" s="481"/>
      <c r="C2317" s="481"/>
      <c r="D2317" s="481"/>
      <c r="E2317" s="481"/>
      <c r="F2317" s="339"/>
      <c r="G2317" s="340" t="str">
        <f>IF(ISNUMBER(E2317),E2317/'Bulk DivVar Analysis'!$C$114,"")</f>
        <v/>
      </c>
      <c r="H2317" s="338" t="str">
        <f>IF(ISNUMBER(E2317), IF(G2317&gt;'Bulk DivVar Analysis'!$D$116,"Pass","Fail"),"")</f>
        <v/>
      </c>
      <c r="I2317" s="338" t="str">
        <f t="shared" si="38"/>
        <v/>
      </c>
      <c r="J2317" s="339"/>
      <c r="K2317" s="339"/>
      <c r="L2317" s="339"/>
      <c r="M2317" s="339"/>
      <c r="N2317" s="339"/>
      <c r="O2317" s="339"/>
      <c r="P2317" s="339"/>
      <c r="Q2317" s="339"/>
    </row>
    <row r="2318" spans="1:17" ht="13.5" customHeight="1">
      <c r="A2318" s="481"/>
      <c r="B2318" s="481"/>
      <c r="C2318" s="481"/>
      <c r="D2318" s="481"/>
      <c r="E2318" s="481"/>
      <c r="F2318" s="339"/>
      <c r="G2318" s="340" t="str">
        <f>IF(ISNUMBER(E2318),E2318/'Bulk DivVar Analysis'!$C$114,"")</f>
        <v/>
      </c>
      <c r="H2318" s="338" t="str">
        <f>IF(ISNUMBER(E2318), IF(G2318&gt;'Bulk DivVar Analysis'!$D$116,"Pass","Fail"),"")</f>
        <v/>
      </c>
      <c r="I2318" s="338" t="str">
        <f t="shared" si="38"/>
        <v/>
      </c>
      <c r="J2318" s="339"/>
      <c r="K2318" s="339"/>
      <c r="L2318" s="339"/>
      <c r="M2318" s="339"/>
      <c r="N2318" s="339"/>
      <c r="O2318" s="339"/>
      <c r="P2318" s="339"/>
      <c r="Q2318" s="339"/>
    </row>
    <row r="2319" spans="1:17" ht="13.5" customHeight="1">
      <c r="A2319" s="481"/>
      <c r="B2319" s="481"/>
      <c r="C2319" s="481"/>
      <c r="D2319" s="481"/>
      <c r="E2319" s="481"/>
      <c r="F2319" s="339"/>
      <c r="G2319" s="340" t="str">
        <f>IF(ISNUMBER(E2319),E2319/'Bulk DivVar Analysis'!$C$114,"")</f>
        <v/>
      </c>
      <c r="H2319" s="338" t="str">
        <f>IF(ISNUMBER(E2319), IF(G2319&gt;'Bulk DivVar Analysis'!$D$116,"Pass","Fail"),"")</f>
        <v/>
      </c>
      <c r="I2319" s="338" t="str">
        <f t="shared" si="38"/>
        <v/>
      </c>
      <c r="J2319" s="339"/>
      <c r="K2319" s="339"/>
      <c r="L2319" s="339"/>
      <c r="M2319" s="339"/>
      <c r="N2319" s="339"/>
      <c r="O2319" s="339"/>
      <c r="P2319" s="339"/>
      <c r="Q2319" s="339"/>
    </row>
    <row r="2320" spans="1:17" ht="13.5" customHeight="1">
      <c r="A2320" s="481"/>
      <c r="B2320" s="481"/>
      <c r="C2320" s="481"/>
      <c r="D2320" s="481"/>
      <c r="E2320" s="481"/>
      <c r="F2320" s="339"/>
      <c r="G2320" s="340" t="str">
        <f>IF(ISNUMBER(E2320),E2320/'Bulk DivVar Analysis'!$C$114,"")</f>
        <v/>
      </c>
      <c r="H2320" s="338" t="str">
        <f>IF(ISNUMBER(E2320), IF(G2320&gt;'Bulk DivVar Analysis'!$D$116,"Pass","Fail"),"")</f>
        <v/>
      </c>
      <c r="I2320" s="338" t="str">
        <f t="shared" si="38"/>
        <v/>
      </c>
      <c r="J2320" s="339"/>
      <c r="K2320" s="339"/>
      <c r="L2320" s="339"/>
      <c r="M2320" s="339"/>
      <c r="N2320" s="339"/>
      <c r="O2320" s="339"/>
      <c r="P2320" s="339"/>
      <c r="Q2320" s="339"/>
    </row>
    <row r="2321" spans="1:17" ht="13.5" customHeight="1">
      <c r="A2321" s="481"/>
      <c r="B2321" s="481"/>
      <c r="C2321" s="481"/>
      <c r="D2321" s="481"/>
      <c r="E2321" s="481"/>
      <c r="F2321" s="339"/>
      <c r="G2321" s="340" t="str">
        <f>IF(ISNUMBER(E2321),E2321/'Bulk DivVar Analysis'!$C$114,"")</f>
        <v/>
      </c>
      <c r="H2321" s="338" t="str">
        <f>IF(ISNUMBER(E2321), IF(G2321&gt;'Bulk DivVar Analysis'!$D$116,"Pass","Fail"),"")</f>
        <v/>
      </c>
      <c r="I2321" s="338" t="str">
        <f t="shared" si="38"/>
        <v/>
      </c>
      <c r="J2321" s="339"/>
      <c r="K2321" s="339"/>
      <c r="L2321" s="339"/>
      <c r="M2321" s="339"/>
      <c r="N2321" s="339"/>
      <c r="O2321" s="339"/>
      <c r="P2321" s="339"/>
      <c r="Q2321" s="339"/>
    </row>
    <row r="2322" spans="1:17" ht="13.5" customHeight="1">
      <c r="A2322" s="481"/>
      <c r="B2322" s="481"/>
      <c r="C2322" s="481"/>
      <c r="D2322" s="481"/>
      <c r="E2322" s="481"/>
      <c r="F2322" s="339"/>
      <c r="G2322" s="340" t="str">
        <f>IF(ISNUMBER(E2322),E2322/'Bulk DivVar Analysis'!$C$114,"")</f>
        <v/>
      </c>
      <c r="H2322" s="338" t="str">
        <f>IF(ISNUMBER(E2322), IF(G2322&gt;'Bulk DivVar Analysis'!$D$116,"Pass","Fail"),"")</f>
        <v/>
      </c>
      <c r="I2322" s="338" t="str">
        <f t="shared" si="38"/>
        <v/>
      </c>
      <c r="J2322" s="339"/>
      <c r="K2322" s="339"/>
      <c r="L2322" s="339"/>
      <c r="M2322" s="339"/>
      <c r="N2322" s="339"/>
      <c r="O2322" s="339"/>
      <c r="P2322" s="339"/>
      <c r="Q2322" s="339"/>
    </row>
    <row r="2323" spans="1:17" ht="13.5" customHeight="1">
      <c r="A2323" s="481"/>
      <c r="B2323" s="481"/>
      <c r="C2323" s="481"/>
      <c r="D2323" s="481"/>
      <c r="E2323" s="481"/>
      <c r="F2323" s="339"/>
      <c r="G2323" s="340" t="str">
        <f>IF(ISNUMBER(E2323),E2323/'Bulk DivVar Analysis'!$C$114,"")</f>
        <v/>
      </c>
      <c r="H2323" s="338" t="str">
        <f>IF(ISNUMBER(E2323), IF(G2323&gt;'Bulk DivVar Analysis'!$D$116,"Pass","Fail"),"")</f>
        <v/>
      </c>
      <c r="I2323" s="338" t="str">
        <f t="shared" si="38"/>
        <v/>
      </c>
      <c r="J2323" s="339"/>
      <c r="K2323" s="339"/>
      <c r="L2323" s="339"/>
      <c r="M2323" s="339"/>
      <c r="N2323" s="339"/>
      <c r="O2323" s="339"/>
      <c r="P2323" s="339"/>
      <c r="Q2323" s="339"/>
    </row>
    <row r="2324" spans="1:17" ht="13.5" customHeight="1">
      <c r="A2324" s="481"/>
      <c r="B2324" s="481"/>
      <c r="C2324" s="481"/>
      <c r="D2324" s="481"/>
      <c r="E2324" s="481"/>
      <c r="F2324" s="339"/>
      <c r="G2324" s="340" t="str">
        <f>IF(ISNUMBER(E2324),E2324/'Bulk DivVar Analysis'!$C$114,"")</f>
        <v/>
      </c>
      <c r="H2324" s="338" t="str">
        <f>IF(ISNUMBER(E2324), IF(G2324&gt;'Bulk DivVar Analysis'!$D$116,"Pass","Fail"),"")</f>
        <v/>
      </c>
      <c r="I2324" s="338" t="str">
        <f t="shared" si="38"/>
        <v/>
      </c>
      <c r="J2324" s="339"/>
      <c r="K2324" s="339"/>
      <c r="L2324" s="339"/>
      <c r="M2324" s="339"/>
      <c r="N2324" s="339"/>
      <c r="O2324" s="339"/>
      <c r="P2324" s="339"/>
      <c r="Q2324" s="339"/>
    </row>
    <row r="2325" spans="1:17" ht="13.5" customHeight="1">
      <c r="A2325" s="481"/>
      <c r="B2325" s="481"/>
      <c r="C2325" s="481"/>
      <c r="D2325" s="481"/>
      <c r="E2325" s="481"/>
      <c r="F2325" s="339"/>
      <c r="G2325" s="340" t="str">
        <f>IF(ISNUMBER(E2325),E2325/'Bulk DivVar Analysis'!$C$114,"")</f>
        <v/>
      </c>
      <c r="H2325" s="338" t="str">
        <f>IF(ISNUMBER(E2325), IF(G2325&gt;'Bulk DivVar Analysis'!$D$116,"Pass","Fail"),"")</f>
        <v/>
      </c>
      <c r="I2325" s="338" t="str">
        <f t="shared" si="38"/>
        <v/>
      </c>
      <c r="J2325" s="339"/>
      <c r="K2325" s="339"/>
      <c r="L2325" s="339"/>
      <c r="M2325" s="339"/>
      <c r="N2325" s="339"/>
      <c r="O2325" s="339"/>
      <c r="P2325" s="339"/>
      <c r="Q2325" s="339"/>
    </row>
    <row r="2326" spans="1:17" ht="13.5" customHeight="1">
      <c r="A2326" s="481"/>
      <c r="B2326" s="481"/>
      <c r="C2326" s="481"/>
      <c r="D2326" s="481"/>
      <c r="E2326" s="481"/>
      <c r="F2326" s="339"/>
      <c r="G2326" s="340" t="str">
        <f>IF(ISNUMBER(E2326),E2326/'Bulk DivVar Analysis'!$C$114,"")</f>
        <v/>
      </c>
      <c r="H2326" s="338" t="str">
        <f>IF(ISNUMBER(E2326), IF(G2326&gt;'Bulk DivVar Analysis'!$D$116,"Pass","Fail"),"")</f>
        <v/>
      </c>
      <c r="I2326" s="338" t="str">
        <f t="shared" si="38"/>
        <v/>
      </c>
      <c r="J2326" s="339"/>
      <c r="K2326" s="339"/>
      <c r="L2326" s="339"/>
      <c r="M2326" s="339"/>
      <c r="N2326" s="339"/>
      <c r="O2326" s="339"/>
      <c r="P2326" s="339"/>
      <c r="Q2326" s="339"/>
    </row>
    <row r="2327" spans="1:17" ht="13.5" customHeight="1">
      <c r="A2327" s="481"/>
      <c r="B2327" s="481"/>
      <c r="C2327" s="481"/>
      <c r="D2327" s="481"/>
      <c r="E2327" s="481"/>
      <c r="F2327" s="339"/>
      <c r="G2327" s="340" t="str">
        <f>IF(ISNUMBER(E2327),E2327/'Bulk DivVar Analysis'!$C$114,"")</f>
        <v/>
      </c>
      <c r="H2327" s="338" t="str">
        <f>IF(ISNUMBER(E2327), IF(G2327&gt;'Bulk DivVar Analysis'!$D$116,"Pass","Fail"),"")</f>
        <v/>
      </c>
      <c r="I2327" s="338" t="str">
        <f t="shared" si="38"/>
        <v/>
      </c>
      <c r="J2327" s="339"/>
      <c r="K2327" s="339"/>
      <c r="L2327" s="339"/>
      <c r="M2327" s="339"/>
      <c r="N2327" s="339"/>
      <c r="O2327" s="339"/>
      <c r="P2327" s="339"/>
      <c r="Q2327" s="339"/>
    </row>
    <row r="2328" spans="1:17" ht="13.5" customHeight="1">
      <c r="A2328" s="481"/>
      <c r="B2328" s="481"/>
      <c r="C2328" s="481"/>
      <c r="D2328" s="481"/>
      <c r="E2328" s="481"/>
      <c r="F2328" s="339"/>
      <c r="G2328" s="340" t="str">
        <f>IF(ISNUMBER(E2328),E2328/'Bulk DivVar Analysis'!$C$114,"")</f>
        <v/>
      </c>
      <c r="H2328" s="338" t="str">
        <f>IF(ISNUMBER(E2328), IF(G2328&gt;'Bulk DivVar Analysis'!$D$116,"Pass","Fail"),"")</f>
        <v/>
      </c>
      <c r="I2328" s="338" t="str">
        <f t="shared" si="38"/>
        <v/>
      </c>
      <c r="J2328" s="339"/>
      <c r="K2328" s="339"/>
      <c r="L2328" s="339"/>
      <c r="M2328" s="339"/>
      <c r="N2328" s="339"/>
      <c r="O2328" s="339"/>
      <c r="P2328" s="339"/>
      <c r="Q2328" s="339"/>
    </row>
    <row r="2329" spans="1:17" ht="13.5" customHeight="1">
      <c r="A2329" s="481"/>
      <c r="B2329" s="481"/>
      <c r="C2329" s="481"/>
      <c r="D2329" s="481"/>
      <c r="E2329" s="481"/>
      <c r="F2329" s="339"/>
      <c r="G2329" s="340" t="str">
        <f>IF(ISNUMBER(E2329),E2329/'Bulk DivVar Analysis'!$C$114,"")</f>
        <v/>
      </c>
      <c r="H2329" s="338" t="str">
        <f>IF(ISNUMBER(E2329), IF(G2329&gt;'Bulk DivVar Analysis'!$D$116,"Pass","Fail"),"")</f>
        <v/>
      </c>
      <c r="I2329" s="338" t="str">
        <f t="shared" si="38"/>
        <v/>
      </c>
      <c r="J2329" s="339"/>
      <c r="K2329" s="339"/>
      <c r="L2329" s="339"/>
      <c r="M2329" s="339"/>
      <c r="N2329" s="339"/>
      <c r="O2329" s="339"/>
      <c r="P2329" s="339"/>
      <c r="Q2329" s="339"/>
    </row>
    <row r="2330" spans="1:17" ht="13.5" customHeight="1">
      <c r="A2330" s="481"/>
      <c r="B2330" s="481"/>
      <c r="C2330" s="481"/>
      <c r="D2330" s="481"/>
      <c r="E2330" s="481"/>
      <c r="F2330" s="339"/>
      <c r="G2330" s="340" t="str">
        <f>IF(ISNUMBER(E2330),E2330/'Bulk DivVar Analysis'!$C$114,"")</f>
        <v/>
      </c>
      <c r="H2330" s="338" t="str">
        <f>IF(ISNUMBER(E2330), IF(G2330&gt;'Bulk DivVar Analysis'!$D$116,"Pass","Fail"),"")</f>
        <v/>
      </c>
      <c r="I2330" s="338" t="str">
        <f t="shared" si="38"/>
        <v/>
      </c>
      <c r="J2330" s="339"/>
      <c r="K2330" s="339"/>
      <c r="L2330" s="339"/>
      <c r="M2330" s="339"/>
      <c r="N2330" s="339"/>
      <c r="O2330" s="339"/>
      <c r="P2330" s="339"/>
      <c r="Q2330" s="339"/>
    </row>
    <row r="2331" spans="1:17" ht="13.5" customHeight="1">
      <c r="A2331" s="481"/>
      <c r="B2331" s="481"/>
      <c r="C2331" s="481"/>
      <c r="D2331" s="481"/>
      <c r="E2331" s="481"/>
      <c r="F2331" s="339"/>
      <c r="G2331" s="340" t="str">
        <f>IF(ISNUMBER(E2331),E2331/'Bulk DivVar Analysis'!$C$114,"")</f>
        <v/>
      </c>
      <c r="H2331" s="338" t="str">
        <f>IF(ISNUMBER(E2331), IF(G2331&gt;'Bulk DivVar Analysis'!$D$116,"Pass","Fail"),"")</f>
        <v/>
      </c>
      <c r="I2331" s="338" t="str">
        <f t="shared" si="38"/>
        <v/>
      </c>
      <c r="J2331" s="339"/>
      <c r="K2331" s="339"/>
      <c r="L2331" s="339"/>
      <c r="M2331" s="339"/>
      <c r="N2331" s="339"/>
      <c r="O2331" s="339"/>
      <c r="P2331" s="339"/>
      <c r="Q2331" s="339"/>
    </row>
    <row r="2332" spans="1:17" ht="13.5" customHeight="1">
      <c r="A2332" s="481"/>
      <c r="B2332" s="481"/>
      <c r="C2332" s="481"/>
      <c r="D2332" s="481"/>
      <c r="E2332" s="481"/>
      <c r="F2332" s="339"/>
      <c r="G2332" s="340" t="str">
        <f>IF(ISNUMBER(E2332),E2332/'Bulk DivVar Analysis'!$C$114,"")</f>
        <v/>
      </c>
      <c r="H2332" s="338" t="str">
        <f>IF(ISNUMBER(E2332), IF(G2332&gt;'Bulk DivVar Analysis'!$D$116,"Pass","Fail"),"")</f>
        <v/>
      </c>
      <c r="I2332" s="338" t="str">
        <f t="shared" si="38"/>
        <v/>
      </c>
      <c r="J2332" s="339"/>
      <c r="K2332" s="339"/>
      <c r="L2332" s="339"/>
      <c r="M2332" s="339"/>
      <c r="N2332" s="339"/>
      <c r="O2332" s="339"/>
      <c r="P2332" s="339"/>
      <c r="Q2332" s="339"/>
    </row>
    <row r="2333" spans="1:17" ht="13.5" customHeight="1">
      <c r="A2333" s="481"/>
      <c r="B2333" s="481"/>
      <c r="C2333" s="481"/>
      <c r="D2333" s="481"/>
      <c r="E2333" s="481"/>
      <c r="F2333" s="339"/>
      <c r="G2333" s="340" t="str">
        <f>IF(ISNUMBER(E2333),E2333/'Bulk DivVar Analysis'!$C$114,"")</f>
        <v/>
      </c>
      <c r="H2333" s="338" t="str">
        <f>IF(ISNUMBER(E2333), IF(G2333&gt;'Bulk DivVar Analysis'!$D$116,"Pass","Fail"),"")</f>
        <v/>
      </c>
      <c r="I2333" s="338" t="str">
        <f t="shared" si="38"/>
        <v/>
      </c>
      <c r="J2333" s="339"/>
      <c r="K2333" s="339"/>
      <c r="L2333" s="339"/>
      <c r="M2333" s="339"/>
      <c r="N2333" s="339"/>
      <c r="O2333" s="339"/>
      <c r="P2333" s="339"/>
      <c r="Q2333" s="339"/>
    </row>
    <row r="2334" spans="1:17" ht="13.5" customHeight="1">
      <c r="A2334" s="481"/>
      <c r="B2334" s="481"/>
      <c r="C2334" s="481"/>
      <c r="D2334" s="481"/>
      <c r="E2334" s="481"/>
      <c r="F2334" s="339"/>
      <c r="G2334" s="340" t="str">
        <f>IF(ISNUMBER(E2334),E2334/'Bulk DivVar Analysis'!$C$114,"")</f>
        <v/>
      </c>
      <c r="H2334" s="338" t="str">
        <f>IF(ISNUMBER(E2334), IF(G2334&gt;'Bulk DivVar Analysis'!$D$116,"Pass","Fail"),"")</f>
        <v/>
      </c>
      <c r="I2334" s="338" t="str">
        <f t="shared" si="38"/>
        <v/>
      </c>
      <c r="J2334" s="339"/>
      <c r="K2334" s="339"/>
      <c r="L2334" s="339"/>
      <c r="M2334" s="339"/>
      <c r="N2334" s="339"/>
      <c r="O2334" s="339"/>
      <c r="P2334" s="339"/>
      <c r="Q2334" s="339"/>
    </row>
    <row r="2335" spans="1:17" ht="13.5" customHeight="1">
      <c r="A2335" s="481"/>
      <c r="B2335" s="481"/>
      <c r="C2335" s="481"/>
      <c r="D2335" s="481"/>
      <c r="E2335" s="481"/>
      <c r="F2335" s="339"/>
      <c r="G2335" s="340" t="str">
        <f>IF(ISNUMBER(E2335),E2335/'Bulk DivVar Analysis'!$C$114,"")</f>
        <v/>
      </c>
      <c r="H2335" s="338" t="str">
        <f>IF(ISNUMBER(E2335), IF(G2335&gt;'Bulk DivVar Analysis'!$D$116,"Pass","Fail"),"")</f>
        <v/>
      </c>
      <c r="I2335" s="338" t="str">
        <f t="shared" si="38"/>
        <v/>
      </c>
      <c r="J2335" s="339"/>
      <c r="K2335" s="339"/>
      <c r="L2335" s="339"/>
      <c r="M2335" s="339"/>
      <c r="N2335" s="339"/>
      <c r="O2335" s="339"/>
      <c r="P2335" s="339"/>
      <c r="Q2335" s="339"/>
    </row>
    <row r="2336" spans="1:17" ht="13.5" customHeight="1">
      <c r="A2336" s="481"/>
      <c r="B2336" s="481"/>
      <c r="C2336" s="481"/>
      <c r="D2336" s="481"/>
      <c r="E2336" s="481"/>
      <c r="F2336" s="339"/>
      <c r="G2336" s="340" t="str">
        <f>IF(ISNUMBER(E2336),E2336/'Bulk DivVar Analysis'!$C$114,"")</f>
        <v/>
      </c>
      <c r="H2336" s="338" t="str">
        <f>IF(ISNUMBER(E2336), IF(G2336&gt;'Bulk DivVar Analysis'!$D$116,"Pass","Fail"),"")</f>
        <v/>
      </c>
      <c r="I2336" s="338" t="str">
        <f t="shared" si="38"/>
        <v/>
      </c>
      <c r="J2336" s="339"/>
      <c r="K2336" s="339"/>
      <c r="L2336" s="339"/>
      <c r="M2336" s="339"/>
      <c r="N2336" s="339"/>
      <c r="O2336" s="339"/>
      <c r="P2336" s="339"/>
      <c r="Q2336" s="339"/>
    </row>
    <row r="2337" spans="1:17" ht="13.5" customHeight="1">
      <c r="A2337" s="481"/>
      <c r="B2337" s="481"/>
      <c r="C2337" s="481"/>
      <c r="D2337" s="481"/>
      <c r="E2337" s="481"/>
      <c r="F2337" s="339"/>
      <c r="G2337" s="340" t="str">
        <f>IF(ISNUMBER(E2337),E2337/'Bulk DivVar Analysis'!$C$114,"")</f>
        <v/>
      </c>
      <c r="H2337" s="338" t="str">
        <f>IF(ISNUMBER(E2337), IF(G2337&gt;'Bulk DivVar Analysis'!$D$116,"Pass","Fail"),"")</f>
        <v/>
      </c>
      <c r="I2337" s="338" t="str">
        <f t="shared" si="38"/>
        <v/>
      </c>
      <c r="J2337" s="339"/>
      <c r="K2337" s="339"/>
      <c r="L2337" s="339"/>
      <c r="M2337" s="339"/>
      <c r="N2337" s="339"/>
      <c r="O2337" s="339"/>
      <c r="P2337" s="339"/>
      <c r="Q2337" s="339"/>
    </row>
    <row r="2338" spans="1:17" ht="13.5" customHeight="1">
      <c r="A2338" s="481"/>
      <c r="B2338" s="481"/>
      <c r="C2338" s="481"/>
      <c r="D2338" s="481"/>
      <c r="E2338" s="481"/>
      <c r="F2338" s="339"/>
      <c r="G2338" s="340" t="str">
        <f>IF(ISNUMBER(E2338),E2338/'Bulk DivVar Analysis'!$C$114,"")</f>
        <v/>
      </c>
      <c r="H2338" s="338" t="str">
        <f>IF(ISNUMBER(E2338), IF(G2338&gt;'Bulk DivVar Analysis'!$D$116,"Pass","Fail"),"")</f>
        <v/>
      </c>
      <c r="I2338" s="338" t="str">
        <f t="shared" si="38"/>
        <v/>
      </c>
      <c r="J2338" s="339"/>
      <c r="K2338" s="339"/>
      <c r="L2338" s="339"/>
      <c r="M2338" s="339"/>
      <c r="N2338" s="339"/>
      <c r="O2338" s="339"/>
      <c r="P2338" s="339"/>
      <c r="Q2338" s="339"/>
    </row>
    <row r="2339" spans="1:17" ht="13.5" customHeight="1">
      <c r="A2339" s="481"/>
      <c r="B2339" s="481"/>
      <c r="C2339" s="481"/>
      <c r="D2339" s="481"/>
      <c r="E2339" s="481"/>
      <c r="F2339" s="339"/>
      <c r="G2339" s="340" t="str">
        <f>IF(ISNUMBER(E2339),E2339/'Bulk DivVar Analysis'!$C$114,"")</f>
        <v/>
      </c>
      <c r="H2339" s="338" t="str">
        <f>IF(ISNUMBER(E2339), IF(G2339&gt;'Bulk DivVar Analysis'!$D$116,"Pass","Fail"),"")</f>
        <v/>
      </c>
      <c r="I2339" s="338" t="str">
        <f t="shared" si="38"/>
        <v/>
      </c>
      <c r="J2339" s="339"/>
      <c r="K2339" s="339"/>
      <c r="L2339" s="339"/>
      <c r="M2339" s="339"/>
      <c r="N2339" s="339"/>
      <c r="O2339" s="339"/>
      <c r="P2339" s="339"/>
      <c r="Q2339" s="339"/>
    </row>
    <row r="2340" spans="1:17" ht="13.5" customHeight="1">
      <c r="A2340" s="481"/>
      <c r="B2340" s="481"/>
      <c r="C2340" s="481"/>
      <c r="D2340" s="481"/>
      <c r="E2340" s="481"/>
      <c r="F2340" s="339"/>
      <c r="G2340" s="340" t="str">
        <f>IF(ISNUMBER(E2340),E2340/'Bulk DivVar Analysis'!$C$114,"")</f>
        <v/>
      </c>
      <c r="H2340" s="338" t="str">
        <f>IF(ISNUMBER(E2340), IF(G2340&gt;'Bulk DivVar Analysis'!$D$116,"Pass","Fail"),"")</f>
        <v/>
      </c>
      <c r="I2340" s="338" t="str">
        <f t="shared" si="38"/>
        <v/>
      </c>
      <c r="J2340" s="339"/>
      <c r="K2340" s="339"/>
      <c r="L2340" s="339"/>
      <c r="M2340" s="339"/>
      <c r="N2340" s="339"/>
      <c r="O2340" s="339"/>
      <c r="P2340" s="339"/>
      <c r="Q2340" s="339"/>
    </row>
    <row r="2341" spans="1:17" ht="13.5" customHeight="1">
      <c r="A2341" s="481"/>
      <c r="B2341" s="481"/>
      <c r="C2341" s="481"/>
      <c r="D2341" s="481"/>
      <c r="E2341" s="481"/>
      <c r="F2341" s="339"/>
      <c r="G2341" s="340" t="str">
        <f>IF(ISNUMBER(E2341),E2341/'Bulk DivVar Analysis'!$C$114,"")</f>
        <v/>
      </c>
      <c r="H2341" s="338" t="str">
        <f>IF(ISNUMBER(E2341), IF(G2341&gt;'Bulk DivVar Analysis'!$D$116,"Pass","Fail"),"")</f>
        <v/>
      </c>
      <c r="I2341" s="338" t="str">
        <f t="shared" si="38"/>
        <v/>
      </c>
      <c r="J2341" s="339"/>
      <c r="K2341" s="339"/>
      <c r="L2341" s="339"/>
      <c r="M2341" s="339"/>
      <c r="N2341" s="339"/>
      <c r="O2341" s="339"/>
      <c r="P2341" s="339"/>
      <c r="Q2341" s="339"/>
    </row>
    <row r="2342" spans="1:17" ht="13.5" customHeight="1">
      <c r="A2342" s="481"/>
      <c r="B2342" s="481"/>
      <c r="C2342" s="481"/>
      <c r="D2342" s="481"/>
      <c r="E2342" s="481"/>
      <c r="F2342" s="339"/>
      <c r="G2342" s="340" t="str">
        <f>IF(ISNUMBER(E2342),E2342/'Bulk DivVar Analysis'!$C$114,"")</f>
        <v/>
      </c>
      <c r="H2342" s="338" t="str">
        <f>IF(ISNUMBER(E2342), IF(G2342&gt;'Bulk DivVar Analysis'!$D$116,"Pass","Fail"),"")</f>
        <v/>
      </c>
      <c r="I2342" s="338" t="str">
        <f t="shared" si="38"/>
        <v/>
      </c>
      <c r="J2342" s="339"/>
      <c r="K2342" s="339"/>
      <c r="L2342" s="339"/>
      <c r="M2342" s="339"/>
      <c r="N2342" s="339"/>
      <c r="O2342" s="339"/>
      <c r="P2342" s="339"/>
      <c r="Q2342" s="339"/>
    </row>
    <row r="2343" spans="1:17" ht="13.5" customHeight="1">
      <c r="A2343" s="481"/>
      <c r="B2343" s="481"/>
      <c r="C2343" s="481"/>
      <c r="D2343" s="481"/>
      <c r="E2343" s="481"/>
      <c r="F2343" s="339"/>
      <c r="G2343" s="340" t="str">
        <f>IF(ISNUMBER(E2343),E2343/'Bulk DivVar Analysis'!$C$114,"")</f>
        <v/>
      </c>
      <c r="H2343" s="338" t="str">
        <f>IF(ISNUMBER(E2343), IF(G2343&gt;'Bulk DivVar Analysis'!$D$116,"Pass","Fail"),"")</f>
        <v/>
      </c>
      <c r="I2343" s="338" t="str">
        <f t="shared" si="38"/>
        <v/>
      </c>
      <c r="J2343" s="339"/>
      <c r="K2343" s="339"/>
      <c r="L2343" s="339"/>
      <c r="M2343" s="339"/>
      <c r="N2343" s="339"/>
      <c r="O2343" s="339"/>
      <c r="P2343" s="339"/>
      <c r="Q2343" s="339"/>
    </row>
    <row r="2344" spans="1:17" ht="13.5" customHeight="1">
      <c r="A2344" s="481"/>
      <c r="B2344" s="481"/>
      <c r="C2344" s="481"/>
      <c r="D2344" s="481"/>
      <c r="E2344" s="481"/>
      <c r="F2344" s="339"/>
      <c r="G2344" s="340" t="str">
        <f>IF(ISNUMBER(E2344),E2344/'Bulk DivVar Analysis'!$C$114,"")</f>
        <v/>
      </c>
      <c r="H2344" s="338" t="str">
        <f>IF(ISNUMBER(E2344), IF(G2344&gt;'Bulk DivVar Analysis'!$D$116,"Pass","Fail"),"")</f>
        <v/>
      </c>
      <c r="I2344" s="338" t="str">
        <f t="shared" si="38"/>
        <v/>
      </c>
      <c r="J2344" s="339"/>
      <c r="K2344" s="339"/>
      <c r="L2344" s="339"/>
      <c r="M2344" s="339"/>
      <c r="N2344" s="339"/>
      <c r="O2344" s="339"/>
      <c r="P2344" s="339"/>
      <c r="Q2344" s="339"/>
    </row>
    <row r="2345" spans="1:17" ht="13.5" customHeight="1">
      <c r="A2345" s="481"/>
      <c r="B2345" s="481"/>
      <c r="C2345" s="481"/>
      <c r="D2345" s="481"/>
      <c r="E2345" s="481"/>
      <c r="F2345" s="339"/>
      <c r="G2345" s="340" t="str">
        <f>IF(ISNUMBER(E2345),E2345/'Bulk DivVar Analysis'!$C$114,"")</f>
        <v/>
      </c>
      <c r="H2345" s="338" t="str">
        <f>IF(ISNUMBER(E2345), IF(G2345&gt;'Bulk DivVar Analysis'!$D$116,"Pass","Fail"),"")</f>
        <v/>
      </c>
      <c r="I2345" s="338" t="str">
        <f t="shared" si="38"/>
        <v/>
      </c>
      <c r="J2345" s="339"/>
      <c r="K2345" s="339"/>
      <c r="L2345" s="339"/>
      <c r="M2345" s="339"/>
      <c r="N2345" s="339"/>
      <c r="O2345" s="339"/>
      <c r="P2345" s="339"/>
      <c r="Q2345" s="339"/>
    </row>
    <row r="2346" spans="1:17" ht="13.5" customHeight="1">
      <c r="A2346" s="481"/>
      <c r="B2346" s="481"/>
      <c r="C2346" s="481"/>
      <c r="D2346" s="481"/>
      <c r="E2346" s="481"/>
      <c r="F2346" s="339"/>
      <c r="G2346" s="340" t="str">
        <f>IF(ISNUMBER(E2346),E2346/'Bulk DivVar Analysis'!$C$114,"")</f>
        <v/>
      </c>
      <c r="H2346" s="338" t="str">
        <f>IF(ISNUMBER(E2346), IF(G2346&gt;'Bulk DivVar Analysis'!$D$116,"Pass","Fail"),"")</f>
        <v/>
      </c>
      <c r="I2346" s="338" t="str">
        <f t="shared" si="38"/>
        <v/>
      </c>
      <c r="J2346" s="339"/>
      <c r="K2346" s="339"/>
      <c r="L2346" s="339"/>
      <c r="M2346" s="339"/>
      <c r="N2346" s="339"/>
      <c r="O2346" s="339"/>
      <c r="P2346" s="339"/>
      <c r="Q2346" s="339"/>
    </row>
    <row r="2347" spans="1:17" ht="13.5" customHeight="1">
      <c r="A2347" s="481"/>
      <c r="B2347" s="481"/>
      <c r="C2347" s="481"/>
      <c r="D2347" s="481"/>
      <c r="E2347" s="481"/>
      <c r="F2347" s="339"/>
      <c r="G2347" s="340" t="str">
        <f>IF(ISNUMBER(E2347),E2347/'Bulk DivVar Analysis'!$C$114,"")</f>
        <v/>
      </c>
      <c r="H2347" s="338" t="str">
        <f>IF(ISNUMBER(E2347), IF(G2347&gt;'Bulk DivVar Analysis'!$D$116,"Pass","Fail"),"")</f>
        <v/>
      </c>
      <c r="I2347" s="338" t="str">
        <f t="shared" si="38"/>
        <v/>
      </c>
      <c r="J2347" s="339"/>
      <c r="K2347" s="339"/>
      <c r="L2347" s="339"/>
      <c r="M2347" s="339"/>
      <c r="N2347" s="339"/>
      <c r="O2347" s="339"/>
      <c r="P2347" s="339"/>
      <c r="Q2347" s="339"/>
    </row>
    <row r="2348" spans="1:17" ht="13.5" customHeight="1">
      <c r="A2348" s="481"/>
      <c r="B2348" s="481"/>
      <c r="C2348" s="481"/>
      <c r="D2348" s="481"/>
      <c r="E2348" s="481"/>
      <c r="F2348" s="339"/>
      <c r="G2348" s="340" t="str">
        <f>IF(ISNUMBER(E2348),E2348/'Bulk DivVar Analysis'!$C$114,"")</f>
        <v/>
      </c>
      <c r="H2348" s="338" t="str">
        <f>IF(ISNUMBER(E2348), IF(G2348&gt;'Bulk DivVar Analysis'!$D$116,"Pass","Fail"),"")</f>
        <v/>
      </c>
      <c r="I2348" s="338" t="str">
        <f t="shared" si="38"/>
        <v/>
      </c>
      <c r="J2348" s="339"/>
      <c r="K2348" s="339"/>
      <c r="L2348" s="339"/>
      <c r="M2348" s="339"/>
      <c r="N2348" s="339"/>
      <c r="O2348" s="339"/>
      <c r="P2348" s="339"/>
      <c r="Q2348" s="339"/>
    </row>
    <row r="2349" spans="1:17" ht="13.5" customHeight="1">
      <c r="A2349" s="481"/>
      <c r="B2349" s="481"/>
      <c r="C2349" s="481"/>
      <c r="D2349" s="481"/>
      <c r="E2349" s="481"/>
      <c r="F2349" s="339"/>
      <c r="G2349" s="340" t="str">
        <f>IF(ISNUMBER(E2349),E2349/'Bulk DivVar Analysis'!$C$114,"")</f>
        <v/>
      </c>
      <c r="H2349" s="338" t="str">
        <f>IF(ISNUMBER(E2349), IF(G2349&gt;'Bulk DivVar Analysis'!$D$116,"Pass","Fail"),"")</f>
        <v/>
      </c>
      <c r="I2349" s="338" t="str">
        <f t="shared" si="38"/>
        <v/>
      </c>
      <c r="J2349" s="339"/>
      <c r="K2349" s="339"/>
      <c r="L2349" s="339"/>
      <c r="M2349" s="339"/>
      <c r="N2349" s="339"/>
      <c r="O2349" s="339"/>
      <c r="P2349" s="339"/>
      <c r="Q2349" s="339"/>
    </row>
    <row r="2350" spans="1:17" ht="13.5" customHeight="1">
      <c r="A2350" s="481"/>
      <c r="B2350" s="481"/>
      <c r="C2350" s="481"/>
      <c r="D2350" s="481"/>
      <c r="E2350" s="481"/>
      <c r="F2350" s="339"/>
      <c r="G2350" s="340" t="str">
        <f>IF(ISNUMBER(E2350),E2350/'Bulk DivVar Analysis'!$C$114,"")</f>
        <v/>
      </c>
      <c r="H2350" s="338" t="str">
        <f>IF(ISNUMBER(E2350), IF(G2350&gt;'Bulk DivVar Analysis'!$D$116,"Pass","Fail"),"")</f>
        <v/>
      </c>
      <c r="I2350" s="338" t="str">
        <f t="shared" si="38"/>
        <v/>
      </c>
      <c r="J2350" s="339"/>
      <c r="K2350" s="339"/>
      <c r="L2350" s="339"/>
      <c r="M2350" s="339"/>
      <c r="N2350" s="339"/>
      <c r="O2350" s="339"/>
      <c r="P2350" s="339"/>
      <c r="Q2350" s="339"/>
    </row>
    <row r="2351" spans="1:17" ht="13.5" customHeight="1">
      <c r="A2351" s="481"/>
      <c r="B2351" s="481"/>
      <c r="C2351" s="481"/>
      <c r="D2351" s="481"/>
      <c r="E2351" s="481"/>
      <c r="F2351" s="339"/>
      <c r="G2351" s="340" t="str">
        <f>IF(ISNUMBER(E2351),E2351/'Bulk DivVar Analysis'!$C$114,"")</f>
        <v/>
      </c>
      <c r="H2351" s="338" t="str">
        <f>IF(ISNUMBER(E2351), IF(G2351&gt;'Bulk DivVar Analysis'!$D$116,"Pass","Fail"),"")</f>
        <v/>
      </c>
      <c r="I2351" s="338" t="str">
        <f t="shared" si="38"/>
        <v/>
      </c>
      <c r="J2351" s="339"/>
      <c r="K2351" s="339"/>
      <c r="L2351" s="339"/>
      <c r="M2351" s="339"/>
      <c r="N2351" s="339"/>
      <c r="O2351" s="339"/>
      <c r="P2351" s="339"/>
      <c r="Q2351" s="339"/>
    </row>
    <row r="2352" spans="1:17" ht="13.5" customHeight="1">
      <c r="A2352" s="481"/>
      <c r="B2352" s="481"/>
      <c r="C2352" s="481"/>
      <c r="D2352" s="481"/>
      <c r="E2352" s="481"/>
      <c r="F2352" s="339"/>
      <c r="G2352" s="340" t="str">
        <f>IF(ISNUMBER(E2352),E2352/'Bulk DivVar Analysis'!$C$114,"")</f>
        <v/>
      </c>
      <c r="H2352" s="338" t="str">
        <f>IF(ISNUMBER(E2352), IF(G2352&gt;'Bulk DivVar Analysis'!$D$116,"Pass","Fail"),"")</f>
        <v/>
      </c>
      <c r="I2352" s="338" t="str">
        <f t="shared" si="38"/>
        <v/>
      </c>
      <c r="J2352" s="339"/>
      <c r="K2352" s="339"/>
      <c r="L2352" s="339"/>
      <c r="M2352" s="339"/>
      <c r="N2352" s="339"/>
      <c r="O2352" s="339"/>
      <c r="P2352" s="339"/>
      <c r="Q2352" s="339"/>
    </row>
    <row r="2353" spans="1:17" ht="13.5" customHeight="1">
      <c r="A2353" s="481"/>
      <c r="B2353" s="481"/>
      <c r="C2353" s="481"/>
      <c r="D2353" s="481"/>
      <c r="E2353" s="481"/>
      <c r="F2353" s="339"/>
      <c r="G2353" s="340" t="str">
        <f>IF(ISNUMBER(E2353),E2353/'Bulk DivVar Analysis'!$C$114,"")</f>
        <v/>
      </c>
      <c r="H2353" s="338" t="str">
        <f>IF(ISNUMBER(E2353), IF(G2353&gt;'Bulk DivVar Analysis'!$D$116,"Pass","Fail"),"")</f>
        <v/>
      </c>
      <c r="I2353" s="338" t="str">
        <f t="shared" si="38"/>
        <v/>
      </c>
      <c r="J2353" s="339"/>
      <c r="K2353" s="339"/>
      <c r="L2353" s="339"/>
      <c r="M2353" s="339"/>
      <c r="N2353" s="339"/>
      <c r="O2353" s="339"/>
      <c r="P2353" s="339"/>
      <c r="Q2353" s="339"/>
    </row>
    <row r="2354" spans="1:17" ht="13.5" customHeight="1">
      <c r="A2354" s="481"/>
      <c r="B2354" s="481"/>
      <c r="C2354" s="481"/>
      <c r="D2354" s="481"/>
      <c r="E2354" s="481"/>
      <c r="F2354" s="339"/>
      <c r="G2354" s="340" t="str">
        <f>IF(ISNUMBER(E2354),E2354/'Bulk DivVar Analysis'!$C$114,"")</f>
        <v/>
      </c>
      <c r="H2354" s="338" t="str">
        <f>IF(ISNUMBER(E2354), IF(G2354&gt;'Bulk DivVar Analysis'!$D$116,"Pass","Fail"),"")</f>
        <v/>
      </c>
      <c r="I2354" s="338" t="str">
        <f t="shared" si="38"/>
        <v/>
      </c>
      <c r="J2354" s="339"/>
      <c r="K2354" s="339"/>
      <c r="L2354" s="339"/>
      <c r="M2354" s="339"/>
      <c r="N2354" s="339"/>
      <c r="O2354" s="339"/>
      <c r="P2354" s="339"/>
      <c r="Q2354" s="339"/>
    </row>
    <row r="2355" spans="1:17" ht="13.5" customHeight="1">
      <c r="A2355" s="481"/>
      <c r="B2355" s="481"/>
      <c r="C2355" s="481"/>
      <c r="D2355" s="481"/>
      <c r="E2355" s="481"/>
      <c r="F2355" s="339"/>
      <c r="G2355" s="340" t="str">
        <f>IF(ISNUMBER(E2355),E2355/'Bulk DivVar Analysis'!$C$114,"")</f>
        <v/>
      </c>
      <c r="H2355" s="338" t="str">
        <f>IF(ISNUMBER(E2355), IF(G2355&gt;'Bulk DivVar Analysis'!$D$116,"Pass","Fail"),"")</f>
        <v/>
      </c>
      <c r="I2355" s="338" t="str">
        <f t="shared" si="38"/>
        <v/>
      </c>
      <c r="J2355" s="339"/>
      <c r="K2355" s="339"/>
      <c r="L2355" s="339"/>
      <c r="M2355" s="339"/>
      <c r="N2355" s="339"/>
      <c r="O2355" s="339"/>
      <c r="P2355" s="339"/>
      <c r="Q2355" s="339"/>
    </row>
    <row r="2356" spans="1:17" ht="13.5" customHeight="1">
      <c r="A2356" s="481"/>
      <c r="B2356" s="481"/>
      <c r="C2356" s="481"/>
      <c r="D2356" s="481"/>
      <c r="E2356" s="481"/>
      <c r="F2356" s="339"/>
      <c r="G2356" s="340" t="str">
        <f>IF(ISNUMBER(E2356),E2356/'Bulk DivVar Analysis'!$C$114,"")</f>
        <v/>
      </c>
      <c r="H2356" s="338" t="str">
        <f>IF(ISNUMBER(E2356), IF(G2356&gt;'Bulk DivVar Analysis'!$D$116,"Pass","Fail"),"")</f>
        <v/>
      </c>
      <c r="I2356" s="338" t="str">
        <f t="shared" si="38"/>
        <v/>
      </c>
      <c r="J2356" s="339"/>
      <c r="K2356" s="339"/>
      <c r="L2356" s="339"/>
      <c r="M2356" s="339"/>
      <c r="N2356" s="339"/>
      <c r="O2356" s="339"/>
      <c r="P2356" s="339"/>
      <c r="Q2356" s="339"/>
    </row>
    <row r="2357" spans="1:17" ht="13.5" customHeight="1">
      <c r="A2357" s="481"/>
      <c r="B2357" s="481"/>
      <c r="C2357" s="481"/>
      <c r="D2357" s="481"/>
      <c r="E2357" s="481"/>
      <c r="F2357" s="339"/>
      <c r="G2357" s="340" t="str">
        <f>IF(ISNUMBER(E2357),E2357/'Bulk DivVar Analysis'!$C$114,"")</f>
        <v/>
      </c>
      <c r="H2357" s="338" t="str">
        <f>IF(ISNUMBER(E2357), IF(G2357&gt;'Bulk DivVar Analysis'!$D$116,"Pass","Fail"),"")</f>
        <v/>
      </c>
      <c r="I2357" s="338" t="str">
        <f t="shared" si="38"/>
        <v/>
      </c>
      <c r="J2357" s="339"/>
      <c r="K2357" s="339"/>
      <c r="L2357" s="339"/>
      <c r="M2357" s="339"/>
      <c r="N2357" s="339"/>
      <c r="O2357" s="339"/>
      <c r="P2357" s="339"/>
      <c r="Q2357" s="339"/>
    </row>
    <row r="2358" spans="1:17" ht="13.5" customHeight="1">
      <c r="A2358" s="481"/>
      <c r="B2358" s="481"/>
      <c r="C2358" s="481"/>
      <c r="D2358" s="481"/>
      <c r="E2358" s="481"/>
      <c r="F2358" s="339"/>
      <c r="G2358" s="340" t="str">
        <f>IF(ISNUMBER(E2358),E2358/'Bulk DivVar Analysis'!$C$114,"")</f>
        <v/>
      </c>
      <c r="H2358" s="338" t="str">
        <f>IF(ISNUMBER(E2358), IF(G2358&gt;'Bulk DivVar Analysis'!$D$116,"Pass","Fail"),"")</f>
        <v/>
      </c>
      <c r="I2358" s="338" t="str">
        <f t="shared" si="38"/>
        <v/>
      </c>
      <c r="J2358" s="339"/>
      <c r="K2358" s="339"/>
      <c r="L2358" s="339"/>
      <c r="M2358" s="339"/>
      <c r="N2358" s="339"/>
      <c r="O2358" s="339"/>
      <c r="P2358" s="339"/>
      <c r="Q2358" s="339"/>
    </row>
    <row r="2359" spans="1:17" ht="13.5" customHeight="1">
      <c r="A2359" s="481"/>
      <c r="B2359" s="481"/>
      <c r="C2359" s="481"/>
      <c r="D2359" s="481"/>
      <c r="E2359" s="481"/>
      <c r="F2359" s="339"/>
      <c r="G2359" s="340" t="str">
        <f>IF(ISNUMBER(E2359),E2359/'Bulk DivVar Analysis'!$C$114,"")</f>
        <v/>
      </c>
      <c r="H2359" s="338" t="str">
        <f>IF(ISNUMBER(E2359), IF(G2359&gt;'Bulk DivVar Analysis'!$D$116,"Pass","Fail"),"")</f>
        <v/>
      </c>
      <c r="I2359" s="338" t="str">
        <f t="shared" si="38"/>
        <v/>
      </c>
      <c r="J2359" s="339"/>
      <c r="K2359" s="339"/>
      <c r="L2359" s="339"/>
      <c r="M2359" s="339"/>
      <c r="N2359" s="339"/>
      <c r="O2359" s="339"/>
      <c r="P2359" s="339"/>
      <c r="Q2359" s="339"/>
    </row>
    <row r="2360" spans="1:17" ht="13.5" customHeight="1">
      <c r="A2360" s="481"/>
      <c r="B2360" s="481"/>
      <c r="C2360" s="481"/>
      <c r="D2360" s="481"/>
      <c r="E2360" s="481"/>
      <c r="F2360" s="339"/>
      <c r="G2360" s="340" t="str">
        <f>IF(ISNUMBER(E2360),E2360/'Bulk DivVar Analysis'!$C$114,"")</f>
        <v/>
      </c>
      <c r="H2360" s="338" t="str">
        <f>IF(ISNUMBER(E2360), IF(G2360&gt;'Bulk DivVar Analysis'!$D$116,"Pass","Fail"),"")</f>
        <v/>
      </c>
      <c r="I2360" s="338" t="str">
        <f t="shared" si="38"/>
        <v/>
      </c>
      <c r="J2360" s="339"/>
      <c r="K2360" s="339"/>
      <c r="L2360" s="339"/>
      <c r="M2360" s="339"/>
      <c r="N2360" s="339"/>
      <c r="O2360" s="339"/>
      <c r="P2360" s="339"/>
      <c r="Q2360" s="339"/>
    </row>
    <row r="2361" spans="1:17" ht="13.5" customHeight="1">
      <c r="A2361" s="481"/>
      <c r="B2361" s="481"/>
      <c r="C2361" s="481"/>
      <c r="D2361" s="481"/>
      <c r="E2361" s="481"/>
      <c r="F2361" s="339"/>
      <c r="G2361" s="340" t="str">
        <f>IF(ISNUMBER(E2361),E2361/'Bulk DivVar Analysis'!$C$114,"")</f>
        <v/>
      </c>
      <c r="H2361" s="338" t="str">
        <f>IF(ISNUMBER(E2361), IF(G2361&gt;'Bulk DivVar Analysis'!$D$116,"Pass","Fail"),"")</f>
        <v/>
      </c>
      <c r="I2361" s="338" t="str">
        <f t="shared" si="38"/>
        <v/>
      </c>
      <c r="J2361" s="339"/>
      <c r="K2361" s="339"/>
      <c r="L2361" s="339"/>
      <c r="M2361" s="339"/>
      <c r="N2361" s="339"/>
      <c r="O2361" s="339"/>
      <c r="P2361" s="339"/>
      <c r="Q2361" s="339"/>
    </row>
    <row r="2362" spans="1:17" ht="13.5" customHeight="1">
      <c r="A2362" s="481"/>
      <c r="B2362" s="481"/>
      <c r="C2362" s="481"/>
      <c r="D2362" s="481"/>
      <c r="E2362" s="481"/>
      <c r="F2362" s="339"/>
      <c r="G2362" s="340" t="str">
        <f>IF(ISNUMBER(E2362),E2362/'Bulk DivVar Analysis'!$C$114,"")</f>
        <v/>
      </c>
      <c r="H2362" s="338" t="str">
        <f>IF(ISNUMBER(E2362), IF(G2362&gt;'Bulk DivVar Analysis'!$D$116,"Pass","Fail"),"")</f>
        <v/>
      </c>
      <c r="I2362" s="338" t="str">
        <f t="shared" si="38"/>
        <v/>
      </c>
      <c r="J2362" s="339"/>
      <c r="K2362" s="339"/>
      <c r="L2362" s="339"/>
      <c r="M2362" s="339"/>
      <c r="N2362" s="339"/>
      <c r="O2362" s="339"/>
      <c r="P2362" s="339"/>
      <c r="Q2362" s="339"/>
    </row>
    <row r="2363" spans="1:17" ht="13.5" customHeight="1">
      <c r="A2363" s="481"/>
      <c r="B2363" s="481"/>
      <c r="C2363" s="481"/>
      <c r="D2363" s="481"/>
      <c r="E2363" s="481"/>
      <c r="F2363" s="339"/>
      <c r="G2363" s="340" t="str">
        <f>IF(ISNUMBER(E2363),E2363/'Bulk DivVar Analysis'!$C$114,"")</f>
        <v/>
      </c>
      <c r="H2363" s="338" t="str">
        <f>IF(ISNUMBER(E2363), IF(G2363&gt;'Bulk DivVar Analysis'!$D$116,"Pass","Fail"),"")</f>
        <v/>
      </c>
      <c r="I2363" s="338" t="str">
        <f t="shared" si="38"/>
        <v/>
      </c>
      <c r="J2363" s="339"/>
      <c r="K2363" s="339"/>
      <c r="L2363" s="339"/>
      <c r="M2363" s="339"/>
      <c r="N2363" s="339"/>
      <c r="O2363" s="339"/>
      <c r="P2363" s="339"/>
      <c r="Q2363" s="339"/>
    </row>
    <row r="2364" spans="1:17" ht="13.5" customHeight="1">
      <c r="A2364" s="481"/>
      <c r="B2364" s="481"/>
      <c r="C2364" s="481"/>
      <c r="D2364" s="481"/>
      <c r="E2364" s="481"/>
      <c r="F2364" s="339"/>
      <c r="G2364" s="340" t="str">
        <f>IF(ISNUMBER(E2364),E2364/'Bulk DivVar Analysis'!$C$114,"")</f>
        <v/>
      </c>
      <c r="H2364" s="338" t="str">
        <f>IF(ISNUMBER(E2364), IF(G2364&gt;'Bulk DivVar Analysis'!$D$116,"Pass","Fail"),"")</f>
        <v/>
      </c>
      <c r="I2364" s="338" t="str">
        <f t="shared" si="38"/>
        <v/>
      </c>
      <c r="J2364" s="339"/>
      <c r="K2364" s="339"/>
      <c r="L2364" s="339"/>
      <c r="M2364" s="339"/>
      <c r="N2364" s="339"/>
      <c r="O2364" s="339"/>
      <c r="P2364" s="339"/>
      <c r="Q2364" s="339"/>
    </row>
    <row r="2365" spans="1:17" ht="13.5" customHeight="1">
      <c r="A2365" s="481"/>
      <c r="B2365" s="481"/>
      <c r="C2365" s="481"/>
      <c r="D2365" s="481"/>
      <c r="E2365" s="481"/>
      <c r="F2365" s="339"/>
      <c r="G2365" s="340" t="str">
        <f>IF(ISNUMBER(E2365),E2365/'Bulk DivVar Analysis'!$C$114,"")</f>
        <v/>
      </c>
      <c r="H2365" s="338" t="str">
        <f>IF(ISNUMBER(E2365), IF(G2365&gt;'Bulk DivVar Analysis'!$D$116,"Pass","Fail"),"")</f>
        <v/>
      </c>
      <c r="I2365" s="338" t="str">
        <f t="shared" si="38"/>
        <v/>
      </c>
      <c r="J2365" s="339"/>
      <c r="K2365" s="339"/>
      <c r="L2365" s="339"/>
      <c r="M2365" s="339"/>
      <c r="N2365" s="339"/>
      <c r="O2365" s="339"/>
      <c r="P2365" s="339"/>
      <c r="Q2365" s="339"/>
    </row>
    <row r="2366" spans="1:17" ht="13.5" customHeight="1">
      <c r="A2366" s="481"/>
      <c r="B2366" s="481"/>
      <c r="C2366" s="481"/>
      <c r="D2366" s="481"/>
      <c r="E2366" s="481"/>
      <c r="F2366" s="339"/>
      <c r="G2366" s="340" t="str">
        <f>IF(ISNUMBER(E2366),E2366/'Bulk DivVar Analysis'!$C$114,"")</f>
        <v/>
      </c>
      <c r="H2366" s="338" t="str">
        <f>IF(ISNUMBER(E2366), IF(G2366&gt;'Bulk DivVar Analysis'!$D$116,"Pass","Fail"),"")</f>
        <v/>
      </c>
      <c r="I2366" s="338" t="str">
        <f t="shared" si="38"/>
        <v/>
      </c>
      <c r="J2366" s="339"/>
      <c r="K2366" s="339"/>
      <c r="L2366" s="339"/>
      <c r="M2366" s="339"/>
      <c r="N2366" s="339"/>
      <c r="O2366" s="339"/>
      <c r="P2366" s="339"/>
      <c r="Q2366" s="339"/>
    </row>
    <row r="2367" spans="1:17" ht="13.5" customHeight="1">
      <c r="A2367" s="481"/>
      <c r="B2367" s="481"/>
      <c r="C2367" s="481"/>
      <c r="D2367" s="481"/>
      <c r="E2367" s="481"/>
      <c r="F2367" s="339"/>
      <c r="G2367" s="340" t="str">
        <f>IF(ISNUMBER(E2367),E2367/'Bulk DivVar Analysis'!$C$114,"")</f>
        <v/>
      </c>
      <c r="H2367" s="338" t="str">
        <f>IF(ISNUMBER(E2367), IF(G2367&gt;'Bulk DivVar Analysis'!$D$116,"Pass","Fail"),"")</f>
        <v/>
      </c>
      <c r="I2367" s="338" t="str">
        <f t="shared" si="38"/>
        <v/>
      </c>
      <c r="J2367" s="339"/>
      <c r="K2367" s="339"/>
      <c r="L2367" s="339"/>
      <c r="M2367" s="339"/>
      <c r="N2367" s="339"/>
      <c r="O2367" s="339"/>
      <c r="P2367" s="339"/>
      <c r="Q2367" s="339"/>
    </row>
    <row r="2368" spans="1:17" ht="13.5" customHeight="1">
      <c r="A2368" s="481"/>
      <c r="B2368" s="481"/>
      <c r="C2368" s="481"/>
      <c r="D2368" s="481"/>
      <c r="E2368" s="481"/>
      <c r="F2368" s="339"/>
      <c r="G2368" s="340" t="str">
        <f>IF(ISNUMBER(E2368),E2368/'Bulk DivVar Analysis'!$C$114,"")</f>
        <v/>
      </c>
      <c r="H2368" s="338" t="str">
        <f>IF(ISNUMBER(E2368), IF(G2368&gt;'Bulk DivVar Analysis'!$D$116,"Pass","Fail"),"")</f>
        <v/>
      </c>
      <c r="I2368" s="338" t="str">
        <f t="shared" si="38"/>
        <v/>
      </c>
      <c r="J2368" s="339"/>
      <c r="K2368" s="339"/>
      <c r="L2368" s="339"/>
      <c r="M2368" s="339"/>
      <c r="N2368" s="339"/>
      <c r="O2368" s="339"/>
      <c r="P2368" s="339"/>
      <c r="Q2368" s="339"/>
    </row>
    <row r="2369" spans="1:17" ht="13.5" customHeight="1">
      <c r="A2369" s="481"/>
      <c r="B2369" s="481"/>
      <c r="C2369" s="481"/>
      <c r="D2369" s="481"/>
      <c r="E2369" s="481"/>
      <c r="F2369" s="339"/>
      <c r="G2369" s="340" t="str">
        <f>IF(ISNUMBER(E2369),E2369/'Bulk DivVar Analysis'!$C$114,"")</f>
        <v/>
      </c>
      <c r="H2369" s="338" t="str">
        <f>IF(ISNUMBER(E2369), IF(G2369&gt;'Bulk DivVar Analysis'!$D$116,"Pass","Fail"),"")</f>
        <v/>
      </c>
      <c r="I2369" s="338" t="str">
        <f t="shared" si="38"/>
        <v/>
      </c>
      <c r="J2369" s="339"/>
      <c r="K2369" s="339"/>
      <c r="L2369" s="339"/>
      <c r="M2369" s="339"/>
      <c r="N2369" s="339"/>
      <c r="O2369" s="339"/>
      <c r="P2369" s="339"/>
      <c r="Q2369" s="339"/>
    </row>
    <row r="2370" spans="1:17" ht="13.5" customHeight="1">
      <c r="A2370" s="481"/>
      <c r="B2370" s="481"/>
      <c r="C2370" s="481"/>
      <c r="D2370" s="481"/>
      <c r="E2370" s="481"/>
      <c r="F2370" s="339"/>
      <c r="G2370" s="340" t="str">
        <f>IF(ISNUMBER(E2370),E2370/'Bulk DivVar Analysis'!$C$114,"")</f>
        <v/>
      </c>
      <c r="H2370" s="338" t="str">
        <f>IF(ISNUMBER(E2370), IF(G2370&gt;'Bulk DivVar Analysis'!$D$116,"Pass","Fail"),"")</f>
        <v/>
      </c>
      <c r="I2370" s="338" t="str">
        <f t="shared" si="38"/>
        <v/>
      </c>
      <c r="J2370" s="339"/>
      <c r="K2370" s="339"/>
      <c r="L2370" s="339"/>
      <c r="M2370" s="339"/>
      <c r="N2370" s="339"/>
      <c r="O2370" s="339"/>
      <c r="P2370" s="339"/>
      <c r="Q2370" s="339"/>
    </row>
    <row r="2371" spans="1:17" ht="13.5" customHeight="1">
      <c r="A2371" s="481"/>
      <c r="B2371" s="481"/>
      <c r="C2371" s="481"/>
      <c r="D2371" s="481"/>
      <c r="E2371" s="481"/>
      <c r="F2371" s="339"/>
      <c r="G2371" s="340" t="str">
        <f>IF(ISNUMBER(E2371),E2371/'Bulk DivVar Analysis'!$C$114,"")</f>
        <v/>
      </c>
      <c r="H2371" s="338" t="str">
        <f>IF(ISNUMBER(E2371), IF(G2371&gt;'Bulk DivVar Analysis'!$D$116,"Pass","Fail"),"")</f>
        <v/>
      </c>
      <c r="I2371" s="338" t="str">
        <f t="shared" ref="I2371:I2434" si="39">_xlfn.TEXTJOIN("_",TRUE,B2371,C2371)</f>
        <v/>
      </c>
      <c r="J2371" s="339"/>
      <c r="K2371" s="339"/>
      <c r="L2371" s="339"/>
      <c r="M2371" s="339"/>
      <c r="N2371" s="339"/>
      <c r="O2371" s="339"/>
      <c r="P2371" s="339"/>
      <c r="Q2371" s="339"/>
    </row>
    <row r="2372" spans="1:17" ht="13.5" customHeight="1">
      <c r="A2372" s="481"/>
      <c r="B2372" s="481"/>
      <c r="C2372" s="481"/>
      <c r="D2372" s="481"/>
      <c r="E2372" s="481"/>
      <c r="F2372" s="339"/>
      <c r="G2372" s="340" t="str">
        <f>IF(ISNUMBER(E2372),E2372/'Bulk DivVar Analysis'!$C$114,"")</f>
        <v/>
      </c>
      <c r="H2372" s="338" t="str">
        <f>IF(ISNUMBER(E2372), IF(G2372&gt;'Bulk DivVar Analysis'!$D$116,"Pass","Fail"),"")</f>
        <v/>
      </c>
      <c r="I2372" s="338" t="str">
        <f t="shared" si="39"/>
        <v/>
      </c>
      <c r="J2372" s="339"/>
      <c r="K2372" s="339"/>
      <c r="L2372" s="339"/>
      <c r="M2372" s="339"/>
      <c r="N2372" s="339"/>
      <c r="O2372" s="339"/>
      <c r="P2372" s="339"/>
      <c r="Q2372" s="339"/>
    </row>
    <row r="2373" spans="1:17" ht="13.5" customHeight="1">
      <c r="A2373" s="481"/>
      <c r="B2373" s="481"/>
      <c r="C2373" s="481"/>
      <c r="D2373" s="481"/>
      <c r="E2373" s="481"/>
      <c r="F2373" s="339"/>
      <c r="G2373" s="340" t="str">
        <f>IF(ISNUMBER(E2373),E2373/'Bulk DivVar Analysis'!$C$114,"")</f>
        <v/>
      </c>
      <c r="H2373" s="338" t="str">
        <f>IF(ISNUMBER(E2373), IF(G2373&gt;'Bulk DivVar Analysis'!$D$116,"Pass","Fail"),"")</f>
        <v/>
      </c>
      <c r="I2373" s="338" t="str">
        <f t="shared" si="39"/>
        <v/>
      </c>
      <c r="J2373" s="339"/>
      <c r="K2373" s="339"/>
      <c r="L2373" s="339"/>
      <c r="M2373" s="339"/>
      <c r="N2373" s="339"/>
      <c r="O2373" s="339"/>
      <c r="P2373" s="339"/>
      <c r="Q2373" s="339"/>
    </row>
    <row r="2374" spans="1:17" ht="13.5" customHeight="1">
      <c r="A2374" s="481"/>
      <c r="B2374" s="481"/>
      <c r="C2374" s="481"/>
      <c r="D2374" s="481"/>
      <c r="E2374" s="481"/>
      <c r="F2374" s="339"/>
      <c r="G2374" s="340" t="str">
        <f>IF(ISNUMBER(E2374),E2374/'Bulk DivVar Analysis'!$C$114,"")</f>
        <v/>
      </c>
      <c r="H2374" s="338" t="str">
        <f>IF(ISNUMBER(E2374), IF(G2374&gt;'Bulk DivVar Analysis'!$D$116,"Pass","Fail"),"")</f>
        <v/>
      </c>
      <c r="I2374" s="338" t="str">
        <f t="shared" si="39"/>
        <v/>
      </c>
      <c r="J2374" s="339"/>
      <c r="K2374" s="339"/>
      <c r="L2374" s="339"/>
      <c r="M2374" s="339"/>
      <c r="N2374" s="339"/>
      <c r="O2374" s="339"/>
      <c r="P2374" s="339"/>
      <c r="Q2374" s="339"/>
    </row>
    <row r="2375" spans="1:17" ht="13.5" customHeight="1">
      <c r="A2375" s="481"/>
      <c r="B2375" s="481"/>
      <c r="C2375" s="481"/>
      <c r="D2375" s="481"/>
      <c r="E2375" s="481"/>
      <c r="F2375" s="339"/>
      <c r="G2375" s="340" t="str">
        <f>IF(ISNUMBER(E2375),E2375/'Bulk DivVar Analysis'!$C$114,"")</f>
        <v/>
      </c>
      <c r="H2375" s="338" t="str">
        <f>IF(ISNUMBER(E2375), IF(G2375&gt;'Bulk DivVar Analysis'!$D$116,"Pass","Fail"),"")</f>
        <v/>
      </c>
      <c r="I2375" s="338" t="str">
        <f t="shared" si="39"/>
        <v/>
      </c>
      <c r="J2375" s="339"/>
      <c r="K2375" s="339"/>
      <c r="L2375" s="339"/>
      <c r="M2375" s="339"/>
      <c r="N2375" s="339"/>
      <c r="O2375" s="339"/>
      <c r="P2375" s="339"/>
      <c r="Q2375" s="339"/>
    </row>
    <row r="2376" spans="1:17" ht="13.5" customHeight="1">
      <c r="A2376" s="481"/>
      <c r="B2376" s="481"/>
      <c r="C2376" s="481"/>
      <c r="D2376" s="481"/>
      <c r="E2376" s="481"/>
      <c r="F2376" s="339"/>
      <c r="G2376" s="340" t="str">
        <f>IF(ISNUMBER(E2376),E2376/'Bulk DivVar Analysis'!$C$114,"")</f>
        <v/>
      </c>
      <c r="H2376" s="338" t="str">
        <f>IF(ISNUMBER(E2376), IF(G2376&gt;'Bulk DivVar Analysis'!$D$116,"Pass","Fail"),"")</f>
        <v/>
      </c>
      <c r="I2376" s="338" t="str">
        <f t="shared" si="39"/>
        <v/>
      </c>
      <c r="J2376" s="339"/>
      <c r="K2376" s="339"/>
      <c r="L2376" s="339"/>
      <c r="M2376" s="339"/>
      <c r="N2376" s="339"/>
      <c r="O2376" s="339"/>
      <c r="P2376" s="339"/>
      <c r="Q2376" s="339"/>
    </row>
    <row r="2377" spans="1:17" ht="13.5" customHeight="1">
      <c r="A2377" s="481"/>
      <c r="B2377" s="481"/>
      <c r="C2377" s="481"/>
      <c r="D2377" s="481"/>
      <c r="E2377" s="481"/>
      <c r="F2377" s="339"/>
      <c r="G2377" s="340" t="str">
        <f>IF(ISNUMBER(E2377),E2377/'Bulk DivVar Analysis'!$C$114,"")</f>
        <v/>
      </c>
      <c r="H2377" s="338" t="str">
        <f>IF(ISNUMBER(E2377), IF(G2377&gt;'Bulk DivVar Analysis'!$D$116,"Pass","Fail"),"")</f>
        <v/>
      </c>
      <c r="I2377" s="338" t="str">
        <f t="shared" si="39"/>
        <v/>
      </c>
      <c r="J2377" s="339"/>
      <c r="K2377" s="339"/>
      <c r="L2377" s="339"/>
      <c r="M2377" s="339"/>
      <c r="N2377" s="339"/>
      <c r="O2377" s="339"/>
      <c r="P2377" s="339"/>
      <c r="Q2377" s="339"/>
    </row>
    <row r="2378" spans="1:17" ht="13.5" customHeight="1">
      <c r="A2378" s="481"/>
      <c r="B2378" s="481"/>
      <c r="C2378" s="481"/>
      <c r="D2378" s="481"/>
      <c r="E2378" s="481"/>
      <c r="F2378" s="339"/>
      <c r="G2378" s="340" t="str">
        <f>IF(ISNUMBER(E2378),E2378/'Bulk DivVar Analysis'!$C$114,"")</f>
        <v/>
      </c>
      <c r="H2378" s="338" t="str">
        <f>IF(ISNUMBER(E2378), IF(G2378&gt;'Bulk DivVar Analysis'!$D$116,"Pass","Fail"),"")</f>
        <v/>
      </c>
      <c r="I2378" s="338" t="str">
        <f t="shared" si="39"/>
        <v/>
      </c>
      <c r="J2378" s="339"/>
      <c r="K2378" s="339"/>
      <c r="L2378" s="339"/>
      <c r="M2378" s="339"/>
      <c r="N2378" s="339"/>
      <c r="O2378" s="339"/>
      <c r="P2378" s="339"/>
      <c r="Q2378" s="339"/>
    </row>
    <row r="2379" spans="1:17" ht="13.5" customHeight="1">
      <c r="A2379" s="481"/>
      <c r="B2379" s="481"/>
      <c r="C2379" s="481"/>
      <c r="D2379" s="481"/>
      <c r="E2379" s="481"/>
      <c r="F2379" s="339"/>
      <c r="G2379" s="340" t="str">
        <f>IF(ISNUMBER(E2379),E2379/'Bulk DivVar Analysis'!$C$114,"")</f>
        <v/>
      </c>
      <c r="H2379" s="338" t="str">
        <f>IF(ISNUMBER(E2379), IF(G2379&gt;'Bulk DivVar Analysis'!$D$116,"Pass","Fail"),"")</f>
        <v/>
      </c>
      <c r="I2379" s="338" t="str">
        <f t="shared" si="39"/>
        <v/>
      </c>
      <c r="J2379" s="339"/>
      <c r="K2379" s="339"/>
      <c r="L2379" s="339"/>
      <c r="M2379" s="339"/>
      <c r="N2379" s="339"/>
      <c r="O2379" s="339"/>
      <c r="P2379" s="339"/>
      <c r="Q2379" s="339"/>
    </row>
    <row r="2380" spans="1:17" ht="13.5" customHeight="1">
      <c r="A2380" s="481"/>
      <c r="B2380" s="481"/>
      <c r="C2380" s="481"/>
      <c r="D2380" s="481"/>
      <c r="E2380" s="481"/>
      <c r="F2380" s="339"/>
      <c r="G2380" s="340" t="str">
        <f>IF(ISNUMBER(E2380),E2380/'Bulk DivVar Analysis'!$C$114,"")</f>
        <v/>
      </c>
      <c r="H2380" s="338" t="str">
        <f>IF(ISNUMBER(E2380), IF(G2380&gt;'Bulk DivVar Analysis'!$D$116,"Pass","Fail"),"")</f>
        <v/>
      </c>
      <c r="I2380" s="338" t="str">
        <f t="shared" si="39"/>
        <v/>
      </c>
      <c r="J2380" s="339"/>
      <c r="K2380" s="339"/>
      <c r="L2380" s="339"/>
      <c r="M2380" s="339"/>
      <c r="N2380" s="339"/>
      <c r="O2380" s="339"/>
      <c r="P2380" s="339"/>
      <c r="Q2380" s="339"/>
    </row>
    <row r="2381" spans="1:17" ht="13.5" customHeight="1">
      <c r="A2381" s="481"/>
      <c r="B2381" s="481"/>
      <c r="C2381" s="481"/>
      <c r="D2381" s="481"/>
      <c r="E2381" s="481"/>
      <c r="F2381" s="339"/>
      <c r="G2381" s="340" t="str">
        <f>IF(ISNUMBER(E2381),E2381/'Bulk DivVar Analysis'!$C$114,"")</f>
        <v/>
      </c>
      <c r="H2381" s="338" t="str">
        <f>IF(ISNUMBER(E2381), IF(G2381&gt;'Bulk DivVar Analysis'!$D$116,"Pass","Fail"),"")</f>
        <v/>
      </c>
      <c r="I2381" s="338" t="str">
        <f t="shared" si="39"/>
        <v/>
      </c>
      <c r="J2381" s="339"/>
      <c r="K2381" s="339"/>
      <c r="L2381" s="339"/>
      <c r="M2381" s="339"/>
      <c r="N2381" s="339"/>
      <c r="O2381" s="339"/>
      <c r="P2381" s="339"/>
      <c r="Q2381" s="339"/>
    </row>
    <row r="2382" spans="1:17" ht="13.5" customHeight="1">
      <c r="A2382" s="481"/>
      <c r="B2382" s="481"/>
      <c r="C2382" s="481"/>
      <c r="D2382" s="481"/>
      <c r="E2382" s="481"/>
      <c r="F2382" s="339"/>
      <c r="G2382" s="340" t="str">
        <f>IF(ISNUMBER(E2382),E2382/'Bulk DivVar Analysis'!$C$114,"")</f>
        <v/>
      </c>
      <c r="H2382" s="338" t="str">
        <f>IF(ISNUMBER(E2382), IF(G2382&gt;'Bulk DivVar Analysis'!$D$116,"Pass","Fail"),"")</f>
        <v/>
      </c>
      <c r="I2382" s="338" t="str">
        <f t="shared" si="39"/>
        <v/>
      </c>
      <c r="J2382" s="339"/>
      <c r="K2382" s="339"/>
      <c r="L2382" s="339"/>
      <c r="M2382" s="339"/>
      <c r="N2382" s="339"/>
      <c r="O2382" s="339"/>
      <c r="P2382" s="339"/>
      <c r="Q2382" s="339"/>
    </row>
    <row r="2383" spans="1:17" ht="13.5" customHeight="1">
      <c r="A2383" s="481"/>
      <c r="B2383" s="481"/>
      <c r="C2383" s="481"/>
      <c r="D2383" s="481"/>
      <c r="E2383" s="481"/>
      <c r="F2383" s="339"/>
      <c r="G2383" s="340" t="str">
        <f>IF(ISNUMBER(E2383),E2383/'Bulk DivVar Analysis'!$C$114,"")</f>
        <v/>
      </c>
      <c r="H2383" s="338" t="str">
        <f>IF(ISNUMBER(E2383), IF(G2383&gt;'Bulk DivVar Analysis'!$D$116,"Pass","Fail"),"")</f>
        <v/>
      </c>
      <c r="I2383" s="338" t="str">
        <f t="shared" si="39"/>
        <v/>
      </c>
      <c r="J2383" s="339"/>
      <c r="K2383" s="339"/>
      <c r="L2383" s="339"/>
      <c r="M2383" s="339"/>
      <c r="N2383" s="339"/>
      <c r="O2383" s="339"/>
      <c r="P2383" s="339"/>
      <c r="Q2383" s="339"/>
    </row>
    <row r="2384" spans="1:17" ht="13.5" customHeight="1">
      <c r="A2384" s="481"/>
      <c r="B2384" s="481"/>
      <c r="C2384" s="481"/>
      <c r="D2384" s="481"/>
      <c r="E2384" s="481"/>
      <c r="F2384" s="339"/>
      <c r="G2384" s="340" t="str">
        <f>IF(ISNUMBER(E2384),E2384/'Bulk DivVar Analysis'!$C$114,"")</f>
        <v/>
      </c>
      <c r="H2384" s="338" t="str">
        <f>IF(ISNUMBER(E2384), IF(G2384&gt;'Bulk DivVar Analysis'!$D$116,"Pass","Fail"),"")</f>
        <v/>
      </c>
      <c r="I2384" s="338" t="str">
        <f t="shared" si="39"/>
        <v/>
      </c>
      <c r="J2384" s="339"/>
      <c r="K2384" s="339"/>
      <c r="L2384" s="339"/>
      <c r="M2384" s="339"/>
      <c r="N2384" s="339"/>
      <c r="O2384" s="339"/>
      <c r="P2384" s="339"/>
      <c r="Q2384" s="339"/>
    </row>
    <row r="2385" spans="1:17" ht="13.5" customHeight="1">
      <c r="A2385" s="481"/>
      <c r="B2385" s="481"/>
      <c r="C2385" s="481"/>
      <c r="D2385" s="481"/>
      <c r="E2385" s="481"/>
      <c r="F2385" s="339"/>
      <c r="G2385" s="340" t="str">
        <f>IF(ISNUMBER(E2385),E2385/'Bulk DivVar Analysis'!$C$114,"")</f>
        <v/>
      </c>
      <c r="H2385" s="338" t="str">
        <f>IF(ISNUMBER(E2385), IF(G2385&gt;'Bulk DivVar Analysis'!$D$116,"Pass","Fail"),"")</f>
        <v/>
      </c>
      <c r="I2385" s="338" t="str">
        <f t="shared" si="39"/>
        <v/>
      </c>
      <c r="J2385" s="339"/>
      <c r="K2385" s="339"/>
      <c r="L2385" s="339"/>
      <c r="M2385" s="339"/>
      <c r="N2385" s="339"/>
      <c r="O2385" s="339"/>
      <c r="P2385" s="339"/>
      <c r="Q2385" s="339"/>
    </row>
    <row r="2386" spans="1:17" ht="13.5" customHeight="1">
      <c r="A2386" s="481"/>
      <c r="B2386" s="481"/>
      <c r="C2386" s="481"/>
      <c r="D2386" s="481"/>
      <c r="E2386" s="481"/>
      <c r="F2386" s="339"/>
      <c r="G2386" s="340" t="str">
        <f>IF(ISNUMBER(E2386),E2386/'Bulk DivVar Analysis'!$C$114,"")</f>
        <v/>
      </c>
      <c r="H2386" s="338" t="str">
        <f>IF(ISNUMBER(E2386), IF(G2386&gt;'Bulk DivVar Analysis'!$D$116,"Pass","Fail"),"")</f>
        <v/>
      </c>
      <c r="I2386" s="338" t="str">
        <f t="shared" si="39"/>
        <v/>
      </c>
      <c r="J2386" s="339"/>
      <c r="K2386" s="339"/>
      <c r="L2386" s="339"/>
      <c r="M2386" s="339"/>
      <c r="N2386" s="339"/>
      <c r="O2386" s="339"/>
      <c r="P2386" s="339"/>
      <c r="Q2386" s="339"/>
    </row>
    <row r="2387" spans="1:17" ht="13.5" customHeight="1">
      <c r="A2387" s="481"/>
      <c r="B2387" s="481"/>
      <c r="C2387" s="481"/>
      <c r="D2387" s="481"/>
      <c r="E2387" s="481"/>
      <c r="F2387" s="339"/>
      <c r="G2387" s="340" t="str">
        <f>IF(ISNUMBER(E2387),E2387/'Bulk DivVar Analysis'!$C$114,"")</f>
        <v/>
      </c>
      <c r="H2387" s="338" t="str">
        <f>IF(ISNUMBER(E2387), IF(G2387&gt;'Bulk DivVar Analysis'!$D$116,"Pass","Fail"),"")</f>
        <v/>
      </c>
      <c r="I2387" s="338" t="str">
        <f t="shared" si="39"/>
        <v/>
      </c>
      <c r="J2387" s="339"/>
      <c r="K2387" s="339"/>
      <c r="L2387" s="339"/>
      <c r="M2387" s="339"/>
      <c r="N2387" s="339"/>
      <c r="O2387" s="339"/>
      <c r="P2387" s="339"/>
      <c r="Q2387" s="339"/>
    </row>
    <row r="2388" spans="1:17" ht="13.5" customHeight="1">
      <c r="A2388" s="481"/>
      <c r="B2388" s="481"/>
      <c r="C2388" s="481"/>
      <c r="D2388" s="481"/>
      <c r="E2388" s="481"/>
      <c r="F2388" s="339"/>
      <c r="G2388" s="340" t="str">
        <f>IF(ISNUMBER(E2388),E2388/'Bulk DivVar Analysis'!$C$114,"")</f>
        <v/>
      </c>
      <c r="H2388" s="338" t="str">
        <f>IF(ISNUMBER(E2388), IF(G2388&gt;'Bulk DivVar Analysis'!$D$116,"Pass","Fail"),"")</f>
        <v/>
      </c>
      <c r="I2388" s="338" t="str">
        <f t="shared" si="39"/>
        <v/>
      </c>
      <c r="J2388" s="339"/>
      <c r="K2388" s="339"/>
      <c r="L2388" s="339"/>
      <c r="M2388" s="339"/>
      <c r="N2388" s="339"/>
      <c r="O2388" s="339"/>
      <c r="P2388" s="339"/>
      <c r="Q2388" s="339"/>
    </row>
    <row r="2389" spans="1:17" ht="13.5" customHeight="1">
      <c r="A2389" s="481"/>
      <c r="B2389" s="481"/>
      <c r="C2389" s="481"/>
      <c r="D2389" s="481"/>
      <c r="E2389" s="481"/>
      <c r="F2389" s="339"/>
      <c r="G2389" s="340" t="str">
        <f>IF(ISNUMBER(E2389),E2389/'Bulk DivVar Analysis'!$C$114,"")</f>
        <v/>
      </c>
      <c r="H2389" s="338" t="str">
        <f>IF(ISNUMBER(E2389), IF(G2389&gt;'Bulk DivVar Analysis'!$D$116,"Pass","Fail"),"")</f>
        <v/>
      </c>
      <c r="I2389" s="338" t="str">
        <f t="shared" si="39"/>
        <v/>
      </c>
      <c r="J2389" s="339"/>
      <c r="K2389" s="339"/>
      <c r="L2389" s="339"/>
      <c r="M2389" s="339"/>
      <c r="N2389" s="339"/>
      <c r="O2389" s="339"/>
      <c r="P2389" s="339"/>
      <c r="Q2389" s="339"/>
    </row>
    <row r="2390" spans="1:17" ht="13.5" customHeight="1">
      <c r="A2390" s="481"/>
      <c r="B2390" s="481"/>
      <c r="C2390" s="481"/>
      <c r="D2390" s="481"/>
      <c r="E2390" s="481"/>
      <c r="F2390" s="339"/>
      <c r="G2390" s="340" t="str">
        <f>IF(ISNUMBER(E2390),E2390/'Bulk DivVar Analysis'!$C$114,"")</f>
        <v/>
      </c>
      <c r="H2390" s="338" t="str">
        <f>IF(ISNUMBER(E2390), IF(G2390&gt;'Bulk DivVar Analysis'!$D$116,"Pass","Fail"),"")</f>
        <v/>
      </c>
      <c r="I2390" s="338" t="str">
        <f t="shared" si="39"/>
        <v/>
      </c>
      <c r="J2390" s="339"/>
      <c r="K2390" s="339"/>
      <c r="L2390" s="339"/>
      <c r="M2390" s="339"/>
      <c r="N2390" s="339"/>
      <c r="O2390" s="339"/>
      <c r="P2390" s="339"/>
      <c r="Q2390" s="339"/>
    </row>
    <row r="2391" spans="1:17" ht="13.5" customHeight="1">
      <c r="A2391" s="481"/>
      <c r="B2391" s="481"/>
      <c r="C2391" s="481"/>
      <c r="D2391" s="481"/>
      <c r="E2391" s="481"/>
      <c r="F2391" s="339"/>
      <c r="G2391" s="340" t="str">
        <f>IF(ISNUMBER(E2391),E2391/'Bulk DivVar Analysis'!$C$114,"")</f>
        <v/>
      </c>
      <c r="H2391" s="338" t="str">
        <f>IF(ISNUMBER(E2391), IF(G2391&gt;'Bulk DivVar Analysis'!$D$116,"Pass","Fail"),"")</f>
        <v/>
      </c>
      <c r="I2391" s="338" t="str">
        <f t="shared" si="39"/>
        <v/>
      </c>
      <c r="J2391" s="339"/>
      <c r="K2391" s="339"/>
      <c r="L2391" s="339"/>
      <c r="M2391" s="339"/>
      <c r="N2391" s="339"/>
      <c r="O2391" s="339"/>
      <c r="P2391" s="339"/>
      <c r="Q2391" s="339"/>
    </row>
    <row r="2392" spans="1:17" ht="13.5" customHeight="1">
      <c r="A2392" s="481"/>
      <c r="B2392" s="481"/>
      <c r="C2392" s="481"/>
      <c r="D2392" s="481"/>
      <c r="E2392" s="481"/>
      <c r="F2392" s="339"/>
      <c r="G2392" s="340" t="str">
        <f>IF(ISNUMBER(E2392),E2392/'Bulk DivVar Analysis'!$C$114,"")</f>
        <v/>
      </c>
      <c r="H2392" s="338" t="str">
        <f>IF(ISNUMBER(E2392), IF(G2392&gt;'Bulk DivVar Analysis'!$D$116,"Pass","Fail"),"")</f>
        <v/>
      </c>
      <c r="I2392" s="338" t="str">
        <f t="shared" si="39"/>
        <v/>
      </c>
      <c r="J2392" s="339"/>
      <c r="K2392" s="339"/>
      <c r="L2392" s="339"/>
      <c r="M2392" s="339"/>
      <c r="N2392" s="339"/>
      <c r="O2392" s="339"/>
      <c r="P2392" s="339"/>
      <c r="Q2392" s="339"/>
    </row>
    <row r="2393" spans="1:17" ht="13.5" customHeight="1">
      <c r="A2393" s="481"/>
      <c r="B2393" s="481"/>
      <c r="C2393" s="481"/>
      <c r="D2393" s="481"/>
      <c r="E2393" s="481"/>
      <c r="F2393" s="339"/>
      <c r="G2393" s="340" t="str">
        <f>IF(ISNUMBER(E2393),E2393/'Bulk DivVar Analysis'!$C$114,"")</f>
        <v/>
      </c>
      <c r="H2393" s="338" t="str">
        <f>IF(ISNUMBER(E2393), IF(G2393&gt;'Bulk DivVar Analysis'!$D$116,"Pass","Fail"),"")</f>
        <v/>
      </c>
      <c r="I2393" s="338" t="str">
        <f t="shared" si="39"/>
        <v/>
      </c>
      <c r="J2393" s="339"/>
      <c r="K2393" s="339"/>
      <c r="L2393" s="339"/>
      <c r="M2393" s="339"/>
      <c r="N2393" s="339"/>
      <c r="O2393" s="339"/>
      <c r="P2393" s="339"/>
      <c r="Q2393" s="339"/>
    </row>
    <row r="2394" spans="1:17" ht="13.5" customHeight="1">
      <c r="A2394" s="481"/>
      <c r="B2394" s="481"/>
      <c r="C2394" s="481"/>
      <c r="D2394" s="481"/>
      <c r="E2394" s="481"/>
      <c r="F2394" s="339"/>
      <c r="G2394" s="340" t="str">
        <f>IF(ISNUMBER(E2394),E2394/'Bulk DivVar Analysis'!$C$114,"")</f>
        <v/>
      </c>
      <c r="H2394" s="338" t="str">
        <f>IF(ISNUMBER(E2394), IF(G2394&gt;'Bulk DivVar Analysis'!$D$116,"Pass","Fail"),"")</f>
        <v/>
      </c>
      <c r="I2394" s="338" t="str">
        <f t="shared" si="39"/>
        <v/>
      </c>
      <c r="J2394" s="339"/>
      <c r="K2394" s="339"/>
      <c r="L2394" s="339"/>
      <c r="M2394" s="339"/>
      <c r="N2394" s="339"/>
      <c r="O2394" s="339"/>
      <c r="P2394" s="339"/>
      <c r="Q2394" s="339"/>
    </row>
    <row r="2395" spans="1:17" ht="13.5" customHeight="1">
      <c r="A2395" s="481"/>
      <c r="B2395" s="481"/>
      <c r="C2395" s="481"/>
      <c r="D2395" s="481"/>
      <c r="E2395" s="481"/>
      <c r="F2395" s="339"/>
      <c r="G2395" s="340" t="str">
        <f>IF(ISNUMBER(E2395),E2395/'Bulk DivVar Analysis'!$C$114,"")</f>
        <v/>
      </c>
      <c r="H2395" s="338" t="str">
        <f>IF(ISNUMBER(E2395), IF(G2395&gt;'Bulk DivVar Analysis'!$D$116,"Pass","Fail"),"")</f>
        <v/>
      </c>
      <c r="I2395" s="338" t="str">
        <f t="shared" si="39"/>
        <v/>
      </c>
      <c r="J2395" s="339"/>
      <c r="K2395" s="339"/>
      <c r="L2395" s="339"/>
      <c r="M2395" s="339"/>
      <c r="N2395" s="339"/>
      <c r="O2395" s="339"/>
      <c r="P2395" s="339"/>
      <c r="Q2395" s="339"/>
    </row>
    <row r="2396" spans="1:17" ht="13.5" customHeight="1">
      <c r="A2396" s="481"/>
      <c r="B2396" s="481"/>
      <c r="C2396" s="481"/>
      <c r="D2396" s="481"/>
      <c r="E2396" s="481"/>
      <c r="F2396" s="339"/>
      <c r="G2396" s="340" t="str">
        <f>IF(ISNUMBER(E2396),E2396/'Bulk DivVar Analysis'!$C$114,"")</f>
        <v/>
      </c>
      <c r="H2396" s="338" t="str">
        <f>IF(ISNUMBER(E2396), IF(G2396&gt;'Bulk DivVar Analysis'!$D$116,"Pass","Fail"),"")</f>
        <v/>
      </c>
      <c r="I2396" s="338" t="str">
        <f t="shared" si="39"/>
        <v/>
      </c>
      <c r="J2396" s="339"/>
      <c r="K2396" s="339"/>
      <c r="L2396" s="339"/>
      <c r="M2396" s="339"/>
      <c r="N2396" s="339"/>
      <c r="O2396" s="339"/>
      <c r="P2396" s="339"/>
      <c r="Q2396" s="339"/>
    </row>
    <row r="2397" spans="1:17" ht="13.5" customHeight="1">
      <c r="A2397" s="481"/>
      <c r="B2397" s="481"/>
      <c r="C2397" s="481"/>
      <c r="D2397" s="481"/>
      <c r="E2397" s="481"/>
      <c r="F2397" s="339"/>
      <c r="G2397" s="340" t="str">
        <f>IF(ISNUMBER(E2397),E2397/'Bulk DivVar Analysis'!$C$114,"")</f>
        <v/>
      </c>
      <c r="H2397" s="338" t="str">
        <f>IF(ISNUMBER(E2397), IF(G2397&gt;'Bulk DivVar Analysis'!$D$116,"Pass","Fail"),"")</f>
        <v/>
      </c>
      <c r="I2397" s="338" t="str">
        <f t="shared" si="39"/>
        <v/>
      </c>
      <c r="J2397" s="339"/>
      <c r="K2397" s="339"/>
      <c r="L2397" s="339"/>
      <c r="M2397" s="339"/>
      <c r="N2397" s="339"/>
      <c r="O2397" s="339"/>
      <c r="P2397" s="339"/>
      <c r="Q2397" s="339"/>
    </row>
    <row r="2398" spans="1:17" ht="13.5" customHeight="1">
      <c r="A2398" s="481"/>
      <c r="B2398" s="481"/>
      <c r="C2398" s="481"/>
      <c r="D2398" s="481"/>
      <c r="E2398" s="481"/>
      <c r="F2398" s="339"/>
      <c r="G2398" s="340" t="str">
        <f>IF(ISNUMBER(E2398),E2398/'Bulk DivVar Analysis'!$C$114,"")</f>
        <v/>
      </c>
      <c r="H2398" s="338" t="str">
        <f>IF(ISNUMBER(E2398), IF(G2398&gt;'Bulk DivVar Analysis'!$D$116,"Pass","Fail"),"")</f>
        <v/>
      </c>
      <c r="I2398" s="338" t="str">
        <f t="shared" si="39"/>
        <v/>
      </c>
      <c r="J2398" s="339"/>
      <c r="K2398" s="339"/>
      <c r="L2398" s="339"/>
      <c r="M2398" s="339"/>
      <c r="N2398" s="339"/>
      <c r="O2398" s="339"/>
      <c r="P2398" s="339"/>
      <c r="Q2398" s="339"/>
    </row>
    <row r="2399" spans="1:17" ht="13.5" customHeight="1">
      <c r="A2399" s="481"/>
      <c r="B2399" s="481"/>
      <c r="C2399" s="481"/>
      <c r="D2399" s="481"/>
      <c r="E2399" s="481"/>
      <c r="F2399" s="339"/>
      <c r="G2399" s="340" t="str">
        <f>IF(ISNUMBER(E2399),E2399/'Bulk DivVar Analysis'!$C$114,"")</f>
        <v/>
      </c>
      <c r="H2399" s="338" t="str">
        <f>IF(ISNUMBER(E2399), IF(G2399&gt;'Bulk DivVar Analysis'!$D$116,"Pass","Fail"),"")</f>
        <v/>
      </c>
      <c r="I2399" s="338" t="str">
        <f t="shared" si="39"/>
        <v/>
      </c>
      <c r="J2399" s="339"/>
      <c r="K2399" s="339"/>
      <c r="L2399" s="339"/>
      <c r="M2399" s="339"/>
      <c r="N2399" s="339"/>
      <c r="O2399" s="339"/>
      <c r="P2399" s="339"/>
      <c r="Q2399" s="339"/>
    </row>
    <row r="2400" spans="1:17" ht="13.5" customHeight="1">
      <c r="A2400" s="481"/>
      <c r="B2400" s="481"/>
      <c r="C2400" s="481"/>
      <c r="D2400" s="481"/>
      <c r="E2400" s="481"/>
      <c r="F2400" s="339"/>
      <c r="G2400" s="340" t="str">
        <f>IF(ISNUMBER(E2400),E2400/'Bulk DivVar Analysis'!$C$114,"")</f>
        <v/>
      </c>
      <c r="H2400" s="338" t="str">
        <f>IF(ISNUMBER(E2400), IF(G2400&gt;'Bulk DivVar Analysis'!$D$116,"Pass","Fail"),"")</f>
        <v/>
      </c>
      <c r="I2400" s="338" t="str">
        <f t="shared" si="39"/>
        <v/>
      </c>
      <c r="J2400" s="339"/>
      <c r="K2400" s="339"/>
      <c r="L2400" s="339"/>
      <c r="M2400" s="339"/>
      <c r="N2400" s="339"/>
      <c r="O2400" s="339"/>
      <c r="P2400" s="339"/>
      <c r="Q2400" s="339"/>
    </row>
    <row r="2401" spans="1:17" ht="13.5" customHeight="1">
      <c r="A2401" s="481"/>
      <c r="B2401" s="481"/>
      <c r="C2401" s="481"/>
      <c r="D2401" s="481"/>
      <c r="E2401" s="481"/>
      <c r="F2401" s="339"/>
      <c r="G2401" s="340" t="str">
        <f>IF(ISNUMBER(E2401),E2401/'Bulk DivVar Analysis'!$C$114,"")</f>
        <v/>
      </c>
      <c r="H2401" s="338" t="str">
        <f>IF(ISNUMBER(E2401), IF(G2401&gt;'Bulk DivVar Analysis'!$D$116,"Pass","Fail"),"")</f>
        <v/>
      </c>
      <c r="I2401" s="338" t="str">
        <f t="shared" si="39"/>
        <v/>
      </c>
      <c r="J2401" s="339"/>
      <c r="K2401" s="339"/>
      <c r="L2401" s="339"/>
      <c r="M2401" s="339"/>
      <c r="N2401" s="339"/>
      <c r="O2401" s="339"/>
      <c r="P2401" s="339"/>
      <c r="Q2401" s="339"/>
    </row>
    <row r="2402" spans="1:17" ht="13.5" customHeight="1">
      <c r="A2402" s="481"/>
      <c r="B2402" s="481"/>
      <c r="C2402" s="481"/>
      <c r="D2402" s="481"/>
      <c r="E2402" s="481"/>
      <c r="F2402" s="339"/>
      <c r="G2402" s="340" t="str">
        <f>IF(ISNUMBER(E2402),E2402/'Bulk DivVar Analysis'!$C$114,"")</f>
        <v/>
      </c>
      <c r="H2402" s="338" t="str">
        <f>IF(ISNUMBER(E2402), IF(G2402&gt;'Bulk DivVar Analysis'!$D$116,"Pass","Fail"),"")</f>
        <v/>
      </c>
      <c r="I2402" s="338" t="str">
        <f t="shared" si="39"/>
        <v/>
      </c>
      <c r="J2402" s="339"/>
      <c r="K2402" s="339"/>
      <c r="L2402" s="339"/>
      <c r="M2402" s="339"/>
      <c r="N2402" s="339"/>
      <c r="O2402" s="339"/>
      <c r="P2402" s="339"/>
      <c r="Q2402" s="339"/>
    </row>
    <row r="2403" spans="1:17" ht="13.5" customHeight="1">
      <c r="A2403" s="481"/>
      <c r="B2403" s="481"/>
      <c r="C2403" s="481"/>
      <c r="D2403" s="481"/>
      <c r="E2403" s="481"/>
      <c r="F2403" s="339"/>
      <c r="G2403" s="340" t="str">
        <f>IF(ISNUMBER(E2403),E2403/'Bulk DivVar Analysis'!$C$114,"")</f>
        <v/>
      </c>
      <c r="H2403" s="338" t="str">
        <f>IF(ISNUMBER(E2403), IF(G2403&gt;'Bulk DivVar Analysis'!$D$116,"Pass","Fail"),"")</f>
        <v/>
      </c>
      <c r="I2403" s="338" t="str">
        <f t="shared" si="39"/>
        <v/>
      </c>
      <c r="J2403" s="339"/>
      <c r="K2403" s="339"/>
      <c r="L2403" s="339"/>
      <c r="M2403" s="339"/>
      <c r="N2403" s="339"/>
      <c r="O2403" s="339"/>
      <c r="P2403" s="339"/>
      <c r="Q2403" s="339"/>
    </row>
    <row r="2404" spans="1:17" ht="13.5" customHeight="1">
      <c r="A2404" s="481"/>
      <c r="B2404" s="481"/>
      <c r="C2404" s="481"/>
      <c r="D2404" s="481"/>
      <c r="E2404" s="481"/>
      <c r="F2404" s="339"/>
      <c r="G2404" s="340" t="str">
        <f>IF(ISNUMBER(E2404),E2404/'Bulk DivVar Analysis'!$C$114,"")</f>
        <v/>
      </c>
      <c r="H2404" s="338" t="str">
        <f>IF(ISNUMBER(E2404), IF(G2404&gt;'Bulk DivVar Analysis'!$D$116,"Pass","Fail"),"")</f>
        <v/>
      </c>
      <c r="I2404" s="338" t="str">
        <f t="shared" si="39"/>
        <v/>
      </c>
      <c r="J2404" s="339"/>
      <c r="K2404" s="339"/>
      <c r="L2404" s="339"/>
      <c r="M2404" s="339"/>
      <c r="N2404" s="339"/>
      <c r="O2404" s="339"/>
      <c r="P2404" s="339"/>
      <c r="Q2404" s="339"/>
    </row>
    <row r="2405" spans="1:17" ht="13.5" customHeight="1">
      <c r="A2405" s="481"/>
      <c r="B2405" s="481"/>
      <c r="C2405" s="481"/>
      <c r="D2405" s="481"/>
      <c r="E2405" s="481"/>
      <c r="F2405" s="339"/>
      <c r="G2405" s="340" t="str">
        <f>IF(ISNUMBER(E2405),E2405/'Bulk DivVar Analysis'!$C$114,"")</f>
        <v/>
      </c>
      <c r="H2405" s="338" t="str">
        <f>IF(ISNUMBER(E2405), IF(G2405&gt;'Bulk DivVar Analysis'!$D$116,"Pass","Fail"),"")</f>
        <v/>
      </c>
      <c r="I2405" s="338" t="str">
        <f t="shared" si="39"/>
        <v/>
      </c>
      <c r="J2405" s="339"/>
      <c r="K2405" s="339"/>
      <c r="L2405" s="339"/>
      <c r="M2405" s="339"/>
      <c r="N2405" s="339"/>
      <c r="O2405" s="339"/>
      <c r="P2405" s="339"/>
      <c r="Q2405" s="339"/>
    </row>
    <row r="2406" spans="1:17" ht="13.5" customHeight="1">
      <c r="A2406" s="481"/>
      <c r="B2406" s="481"/>
      <c r="C2406" s="481"/>
      <c r="D2406" s="481"/>
      <c r="E2406" s="481"/>
      <c r="F2406" s="339"/>
      <c r="G2406" s="340" t="str">
        <f>IF(ISNUMBER(E2406),E2406/'Bulk DivVar Analysis'!$C$114,"")</f>
        <v/>
      </c>
      <c r="H2406" s="338" t="str">
        <f>IF(ISNUMBER(E2406), IF(G2406&gt;'Bulk DivVar Analysis'!$D$116,"Pass","Fail"),"")</f>
        <v/>
      </c>
      <c r="I2406" s="338" t="str">
        <f t="shared" si="39"/>
        <v/>
      </c>
      <c r="J2406" s="339"/>
      <c r="K2406" s="339"/>
      <c r="L2406" s="339"/>
      <c r="M2406" s="339"/>
      <c r="N2406" s="339"/>
      <c r="O2406" s="339"/>
      <c r="P2406" s="339"/>
      <c r="Q2406" s="339"/>
    </row>
    <row r="2407" spans="1:17" ht="13.5" customHeight="1">
      <c r="A2407" s="481"/>
      <c r="B2407" s="481"/>
      <c r="C2407" s="481"/>
      <c r="D2407" s="481"/>
      <c r="E2407" s="481"/>
      <c r="F2407" s="339"/>
      <c r="G2407" s="340" t="str">
        <f>IF(ISNUMBER(E2407),E2407/'Bulk DivVar Analysis'!$C$114,"")</f>
        <v/>
      </c>
      <c r="H2407" s="338" t="str">
        <f>IF(ISNUMBER(E2407), IF(G2407&gt;'Bulk DivVar Analysis'!$D$116,"Pass","Fail"),"")</f>
        <v/>
      </c>
      <c r="I2407" s="338" t="str">
        <f t="shared" si="39"/>
        <v/>
      </c>
      <c r="J2407" s="339"/>
      <c r="K2407" s="339"/>
      <c r="L2407" s="339"/>
      <c r="M2407" s="339"/>
      <c r="N2407" s="339"/>
      <c r="O2407" s="339"/>
      <c r="P2407" s="339"/>
      <c r="Q2407" s="339"/>
    </row>
    <row r="2408" spans="1:17" ht="13.5" customHeight="1">
      <c r="A2408" s="481"/>
      <c r="B2408" s="481"/>
      <c r="C2408" s="481"/>
      <c r="D2408" s="481"/>
      <c r="E2408" s="481"/>
      <c r="F2408" s="339"/>
      <c r="G2408" s="340" t="str">
        <f>IF(ISNUMBER(E2408),E2408/'Bulk DivVar Analysis'!$C$114,"")</f>
        <v/>
      </c>
      <c r="H2408" s="338" t="str">
        <f>IF(ISNUMBER(E2408), IF(G2408&gt;'Bulk DivVar Analysis'!$D$116,"Pass","Fail"),"")</f>
        <v/>
      </c>
      <c r="I2408" s="338" t="str">
        <f t="shared" si="39"/>
        <v/>
      </c>
      <c r="J2408" s="339"/>
      <c r="K2408" s="339"/>
      <c r="L2408" s="339"/>
      <c r="M2408" s="339"/>
      <c r="N2408" s="339"/>
      <c r="O2408" s="339"/>
      <c r="P2408" s="339"/>
      <c r="Q2408" s="339"/>
    </row>
    <row r="2409" spans="1:17" ht="13.5" customHeight="1">
      <c r="A2409" s="481"/>
      <c r="B2409" s="481"/>
      <c r="C2409" s="481"/>
      <c r="D2409" s="481"/>
      <c r="E2409" s="481"/>
      <c r="F2409" s="339"/>
      <c r="G2409" s="340" t="str">
        <f>IF(ISNUMBER(E2409),E2409/'Bulk DivVar Analysis'!$C$114,"")</f>
        <v/>
      </c>
      <c r="H2409" s="338" t="str">
        <f>IF(ISNUMBER(E2409), IF(G2409&gt;'Bulk DivVar Analysis'!$D$116,"Pass","Fail"),"")</f>
        <v/>
      </c>
      <c r="I2409" s="338" t="str">
        <f t="shared" si="39"/>
        <v/>
      </c>
      <c r="J2409" s="339"/>
      <c r="K2409" s="339"/>
      <c r="L2409" s="339"/>
      <c r="M2409" s="339"/>
      <c r="N2409" s="339"/>
      <c r="O2409" s="339"/>
      <c r="P2409" s="339"/>
      <c r="Q2409" s="339"/>
    </row>
    <row r="2410" spans="1:17" ht="13.5" customHeight="1">
      <c r="A2410" s="481"/>
      <c r="B2410" s="481"/>
      <c r="C2410" s="481"/>
      <c r="D2410" s="481"/>
      <c r="E2410" s="481"/>
      <c r="F2410" s="339"/>
      <c r="G2410" s="340" t="str">
        <f>IF(ISNUMBER(E2410),E2410/'Bulk DivVar Analysis'!$C$114,"")</f>
        <v/>
      </c>
      <c r="H2410" s="338" t="str">
        <f>IF(ISNUMBER(E2410), IF(G2410&gt;'Bulk DivVar Analysis'!$D$116,"Pass","Fail"),"")</f>
        <v/>
      </c>
      <c r="I2410" s="338" t="str">
        <f t="shared" si="39"/>
        <v/>
      </c>
      <c r="J2410" s="339"/>
      <c r="K2410" s="339"/>
      <c r="L2410" s="339"/>
      <c r="M2410" s="339"/>
      <c r="N2410" s="339"/>
      <c r="O2410" s="339"/>
      <c r="P2410" s="339"/>
      <c r="Q2410" s="339"/>
    </row>
    <row r="2411" spans="1:17" ht="13.5" customHeight="1">
      <c r="A2411" s="481"/>
      <c r="B2411" s="481"/>
      <c r="C2411" s="481"/>
      <c r="D2411" s="481"/>
      <c r="E2411" s="481"/>
      <c r="F2411" s="339"/>
      <c r="G2411" s="340" t="str">
        <f>IF(ISNUMBER(E2411),E2411/'Bulk DivVar Analysis'!$C$114,"")</f>
        <v/>
      </c>
      <c r="H2411" s="338" t="str">
        <f>IF(ISNUMBER(E2411), IF(G2411&gt;'Bulk DivVar Analysis'!$D$116,"Pass","Fail"),"")</f>
        <v/>
      </c>
      <c r="I2411" s="338" t="str">
        <f t="shared" si="39"/>
        <v/>
      </c>
      <c r="J2411" s="339"/>
      <c r="K2411" s="339"/>
      <c r="L2411" s="339"/>
      <c r="M2411" s="339"/>
      <c r="N2411" s="339"/>
      <c r="O2411" s="339"/>
      <c r="P2411" s="339"/>
      <c r="Q2411" s="339"/>
    </row>
    <row r="2412" spans="1:17" ht="13.5" customHeight="1">
      <c r="A2412" s="481"/>
      <c r="B2412" s="481"/>
      <c r="C2412" s="481"/>
      <c r="D2412" s="481"/>
      <c r="E2412" s="481"/>
      <c r="F2412" s="339"/>
      <c r="G2412" s="340" t="str">
        <f>IF(ISNUMBER(E2412),E2412/'Bulk DivVar Analysis'!$C$114,"")</f>
        <v/>
      </c>
      <c r="H2412" s="338" t="str">
        <f>IF(ISNUMBER(E2412), IF(G2412&gt;'Bulk DivVar Analysis'!$D$116,"Pass","Fail"),"")</f>
        <v/>
      </c>
      <c r="I2412" s="338" t="str">
        <f t="shared" si="39"/>
        <v/>
      </c>
      <c r="J2412" s="339"/>
      <c r="K2412" s="339"/>
      <c r="L2412" s="339"/>
      <c r="M2412" s="339"/>
      <c r="N2412" s="339"/>
      <c r="O2412" s="339"/>
      <c r="P2412" s="339"/>
      <c r="Q2412" s="339"/>
    </row>
    <row r="2413" spans="1:17" ht="13.5" customHeight="1">
      <c r="A2413" s="481"/>
      <c r="B2413" s="481"/>
      <c r="C2413" s="481"/>
      <c r="D2413" s="481"/>
      <c r="E2413" s="481"/>
      <c r="F2413" s="339"/>
      <c r="G2413" s="340" t="str">
        <f>IF(ISNUMBER(E2413),E2413/'Bulk DivVar Analysis'!$C$114,"")</f>
        <v/>
      </c>
      <c r="H2413" s="338" t="str">
        <f>IF(ISNUMBER(E2413), IF(G2413&gt;'Bulk DivVar Analysis'!$D$116,"Pass","Fail"),"")</f>
        <v/>
      </c>
      <c r="I2413" s="338" t="str">
        <f t="shared" si="39"/>
        <v/>
      </c>
      <c r="J2413" s="339"/>
      <c r="K2413" s="339"/>
      <c r="L2413" s="339"/>
      <c r="M2413" s="339"/>
      <c r="N2413" s="339"/>
      <c r="O2413" s="339"/>
      <c r="P2413" s="339"/>
      <c r="Q2413" s="339"/>
    </row>
    <row r="2414" spans="1:17" ht="13.5" customHeight="1">
      <c r="A2414" s="481"/>
      <c r="B2414" s="481"/>
      <c r="C2414" s="481"/>
      <c r="D2414" s="481"/>
      <c r="E2414" s="481"/>
      <c r="F2414" s="339"/>
      <c r="G2414" s="340" t="str">
        <f>IF(ISNUMBER(E2414),E2414/'Bulk DivVar Analysis'!$C$114,"")</f>
        <v/>
      </c>
      <c r="H2414" s="338" t="str">
        <f>IF(ISNUMBER(E2414), IF(G2414&gt;'Bulk DivVar Analysis'!$D$116,"Pass","Fail"),"")</f>
        <v/>
      </c>
      <c r="I2414" s="338" t="str">
        <f t="shared" si="39"/>
        <v/>
      </c>
      <c r="J2414" s="339"/>
      <c r="K2414" s="339"/>
      <c r="L2414" s="339"/>
      <c r="M2414" s="339"/>
      <c r="N2414" s="339"/>
      <c r="O2414" s="339"/>
      <c r="P2414" s="339"/>
      <c r="Q2414" s="339"/>
    </row>
    <row r="2415" spans="1:17" ht="13.5" customHeight="1">
      <c r="A2415" s="481"/>
      <c r="B2415" s="481"/>
      <c r="C2415" s="481"/>
      <c r="D2415" s="481"/>
      <c r="E2415" s="481"/>
      <c r="F2415" s="339"/>
      <c r="G2415" s="340" t="str">
        <f>IF(ISNUMBER(E2415),E2415/'Bulk DivVar Analysis'!$C$114,"")</f>
        <v/>
      </c>
      <c r="H2415" s="338" t="str">
        <f>IF(ISNUMBER(E2415), IF(G2415&gt;'Bulk DivVar Analysis'!$D$116,"Pass","Fail"),"")</f>
        <v/>
      </c>
      <c r="I2415" s="338" t="str">
        <f t="shared" si="39"/>
        <v/>
      </c>
      <c r="J2415" s="339"/>
      <c r="K2415" s="339"/>
      <c r="L2415" s="339"/>
      <c r="M2415" s="339"/>
      <c r="N2415" s="339"/>
      <c r="O2415" s="339"/>
      <c r="P2415" s="339"/>
      <c r="Q2415" s="339"/>
    </row>
    <row r="2416" spans="1:17" ht="13.5" customHeight="1">
      <c r="A2416" s="481"/>
      <c r="B2416" s="481"/>
      <c r="C2416" s="481"/>
      <c r="D2416" s="481"/>
      <c r="E2416" s="481"/>
      <c r="F2416" s="339"/>
      <c r="G2416" s="340" t="str">
        <f>IF(ISNUMBER(E2416),E2416/'Bulk DivVar Analysis'!$C$114,"")</f>
        <v/>
      </c>
      <c r="H2416" s="338" t="str">
        <f>IF(ISNUMBER(E2416), IF(G2416&gt;'Bulk DivVar Analysis'!$D$116,"Pass","Fail"),"")</f>
        <v/>
      </c>
      <c r="I2416" s="338" t="str">
        <f t="shared" si="39"/>
        <v/>
      </c>
      <c r="J2416" s="339"/>
      <c r="K2416" s="339"/>
      <c r="L2416" s="339"/>
      <c r="M2416" s="339"/>
      <c r="N2416" s="339"/>
      <c r="O2416" s="339"/>
      <c r="P2416" s="339"/>
      <c r="Q2416" s="339"/>
    </row>
    <row r="2417" spans="1:17" ht="13.5" customHeight="1">
      <c r="A2417" s="481"/>
      <c r="B2417" s="481"/>
      <c r="C2417" s="481"/>
      <c r="D2417" s="481"/>
      <c r="E2417" s="481"/>
      <c r="F2417" s="339"/>
      <c r="G2417" s="340" t="str">
        <f>IF(ISNUMBER(E2417),E2417/'Bulk DivVar Analysis'!$C$114,"")</f>
        <v/>
      </c>
      <c r="H2417" s="338" t="str">
        <f>IF(ISNUMBER(E2417), IF(G2417&gt;'Bulk DivVar Analysis'!$D$116,"Pass","Fail"),"")</f>
        <v/>
      </c>
      <c r="I2417" s="338" t="str">
        <f t="shared" si="39"/>
        <v/>
      </c>
      <c r="J2417" s="339"/>
      <c r="K2417" s="339"/>
      <c r="L2417" s="339"/>
      <c r="M2417" s="339"/>
      <c r="N2417" s="339"/>
      <c r="O2417" s="339"/>
      <c r="P2417" s="339"/>
      <c r="Q2417" s="339"/>
    </row>
    <row r="2418" spans="1:17" ht="13.5" customHeight="1">
      <c r="A2418" s="481"/>
      <c r="B2418" s="481"/>
      <c r="C2418" s="481"/>
      <c r="D2418" s="481"/>
      <c r="E2418" s="481"/>
      <c r="F2418" s="339"/>
      <c r="G2418" s="340" t="str">
        <f>IF(ISNUMBER(E2418),E2418/'Bulk DivVar Analysis'!$C$114,"")</f>
        <v/>
      </c>
      <c r="H2418" s="338" t="str">
        <f>IF(ISNUMBER(E2418), IF(G2418&gt;'Bulk DivVar Analysis'!$D$116,"Pass","Fail"),"")</f>
        <v/>
      </c>
      <c r="I2418" s="338" t="str">
        <f t="shared" si="39"/>
        <v/>
      </c>
      <c r="J2418" s="339"/>
      <c r="K2418" s="339"/>
      <c r="L2418" s="339"/>
      <c r="M2418" s="339"/>
      <c r="N2418" s="339"/>
      <c r="O2418" s="339"/>
      <c r="P2418" s="339"/>
      <c r="Q2418" s="339"/>
    </row>
    <row r="2419" spans="1:17" ht="13.5" customHeight="1">
      <c r="A2419" s="481"/>
      <c r="B2419" s="481"/>
      <c r="C2419" s="481"/>
      <c r="D2419" s="481"/>
      <c r="E2419" s="481"/>
      <c r="F2419" s="339"/>
      <c r="G2419" s="340" t="str">
        <f>IF(ISNUMBER(E2419),E2419/'Bulk DivVar Analysis'!$C$114,"")</f>
        <v/>
      </c>
      <c r="H2419" s="338" t="str">
        <f>IF(ISNUMBER(E2419), IF(G2419&gt;'Bulk DivVar Analysis'!$D$116,"Pass","Fail"),"")</f>
        <v/>
      </c>
      <c r="I2419" s="338" t="str">
        <f t="shared" si="39"/>
        <v/>
      </c>
      <c r="J2419" s="339"/>
      <c r="K2419" s="339"/>
      <c r="L2419" s="339"/>
      <c r="M2419" s="339"/>
      <c r="N2419" s="339"/>
      <c r="O2419" s="339"/>
      <c r="P2419" s="339"/>
      <c r="Q2419" s="339"/>
    </row>
    <row r="2420" spans="1:17" ht="13.5" customHeight="1">
      <c r="A2420" s="481"/>
      <c r="B2420" s="481"/>
      <c r="C2420" s="481"/>
      <c r="D2420" s="481"/>
      <c r="E2420" s="481"/>
      <c r="F2420" s="339"/>
      <c r="G2420" s="340" t="str">
        <f>IF(ISNUMBER(E2420),E2420/'Bulk DivVar Analysis'!$C$114,"")</f>
        <v/>
      </c>
      <c r="H2420" s="338" t="str">
        <f>IF(ISNUMBER(E2420), IF(G2420&gt;'Bulk DivVar Analysis'!$D$116,"Pass","Fail"),"")</f>
        <v/>
      </c>
      <c r="I2420" s="338" t="str">
        <f t="shared" si="39"/>
        <v/>
      </c>
      <c r="J2420" s="339"/>
      <c r="K2420" s="339"/>
      <c r="L2420" s="339"/>
      <c r="M2420" s="339"/>
      <c r="N2420" s="339"/>
      <c r="O2420" s="339"/>
      <c r="P2420" s="339"/>
      <c r="Q2420" s="339"/>
    </row>
    <row r="2421" spans="1:17" ht="13.5" customHeight="1">
      <c r="A2421" s="481"/>
      <c r="B2421" s="481"/>
      <c r="C2421" s="481"/>
      <c r="D2421" s="481"/>
      <c r="E2421" s="481"/>
      <c r="F2421" s="339"/>
      <c r="G2421" s="340" t="str">
        <f>IF(ISNUMBER(E2421),E2421/'Bulk DivVar Analysis'!$C$114,"")</f>
        <v/>
      </c>
      <c r="H2421" s="338" t="str">
        <f>IF(ISNUMBER(E2421), IF(G2421&gt;'Bulk DivVar Analysis'!$D$116,"Pass","Fail"),"")</f>
        <v/>
      </c>
      <c r="I2421" s="338" t="str">
        <f t="shared" si="39"/>
        <v/>
      </c>
      <c r="J2421" s="339"/>
      <c r="K2421" s="339"/>
      <c r="L2421" s="339"/>
      <c r="M2421" s="339"/>
      <c r="N2421" s="339"/>
      <c r="O2421" s="339"/>
      <c r="P2421" s="339"/>
      <c r="Q2421" s="339"/>
    </row>
    <row r="2422" spans="1:17" ht="13.5" customHeight="1">
      <c r="A2422" s="481"/>
      <c r="B2422" s="481"/>
      <c r="C2422" s="481"/>
      <c r="D2422" s="481"/>
      <c r="E2422" s="481"/>
      <c r="F2422" s="339"/>
      <c r="G2422" s="340" t="str">
        <f>IF(ISNUMBER(E2422),E2422/'Bulk DivVar Analysis'!$C$114,"")</f>
        <v/>
      </c>
      <c r="H2422" s="338" t="str">
        <f>IF(ISNUMBER(E2422), IF(G2422&gt;'Bulk DivVar Analysis'!$D$116,"Pass","Fail"),"")</f>
        <v/>
      </c>
      <c r="I2422" s="338" t="str">
        <f t="shared" si="39"/>
        <v/>
      </c>
      <c r="J2422" s="339"/>
      <c r="K2422" s="339"/>
      <c r="L2422" s="339"/>
      <c r="M2422" s="339"/>
      <c r="N2422" s="339"/>
      <c r="O2422" s="339"/>
      <c r="P2422" s="339"/>
      <c r="Q2422" s="339"/>
    </row>
    <row r="2423" spans="1:17" ht="13.5" customHeight="1">
      <c r="A2423" s="481"/>
      <c r="B2423" s="481"/>
      <c r="C2423" s="481"/>
      <c r="D2423" s="481"/>
      <c r="E2423" s="481"/>
      <c r="F2423" s="339"/>
      <c r="G2423" s="340" t="str">
        <f>IF(ISNUMBER(E2423),E2423/'Bulk DivVar Analysis'!$C$114,"")</f>
        <v/>
      </c>
      <c r="H2423" s="338" t="str">
        <f>IF(ISNUMBER(E2423), IF(G2423&gt;'Bulk DivVar Analysis'!$D$116,"Pass","Fail"),"")</f>
        <v/>
      </c>
      <c r="I2423" s="338" t="str">
        <f t="shared" si="39"/>
        <v/>
      </c>
      <c r="J2423" s="339"/>
      <c r="K2423" s="339"/>
      <c r="L2423" s="339"/>
      <c r="M2423" s="339"/>
      <c r="N2423" s="339"/>
      <c r="O2423" s="339"/>
      <c r="P2423" s="339"/>
      <c r="Q2423" s="339"/>
    </row>
    <row r="2424" spans="1:17" ht="13.5" customHeight="1">
      <c r="A2424" s="481"/>
      <c r="B2424" s="481"/>
      <c r="C2424" s="481"/>
      <c r="D2424" s="481"/>
      <c r="E2424" s="481"/>
      <c r="F2424" s="339"/>
      <c r="G2424" s="340" t="str">
        <f>IF(ISNUMBER(E2424),E2424/'Bulk DivVar Analysis'!$C$114,"")</f>
        <v/>
      </c>
      <c r="H2424" s="338" t="str">
        <f>IF(ISNUMBER(E2424), IF(G2424&gt;'Bulk DivVar Analysis'!$D$116,"Pass","Fail"),"")</f>
        <v/>
      </c>
      <c r="I2424" s="338" t="str">
        <f t="shared" si="39"/>
        <v/>
      </c>
      <c r="J2424" s="339"/>
      <c r="K2424" s="339"/>
      <c r="L2424" s="339"/>
      <c r="M2424" s="339"/>
      <c r="N2424" s="339"/>
      <c r="O2424" s="339"/>
      <c r="P2424" s="339"/>
      <c r="Q2424" s="339"/>
    </row>
    <row r="2425" spans="1:17" ht="13.5" customHeight="1">
      <c r="A2425" s="481"/>
      <c r="B2425" s="481"/>
      <c r="C2425" s="481"/>
      <c r="D2425" s="481"/>
      <c r="E2425" s="481"/>
      <c r="F2425" s="339"/>
      <c r="G2425" s="340" t="str">
        <f>IF(ISNUMBER(E2425),E2425/'Bulk DivVar Analysis'!$C$114,"")</f>
        <v/>
      </c>
      <c r="H2425" s="338" t="str">
        <f>IF(ISNUMBER(E2425), IF(G2425&gt;'Bulk DivVar Analysis'!$D$116,"Pass","Fail"),"")</f>
        <v/>
      </c>
      <c r="I2425" s="338" t="str">
        <f t="shared" si="39"/>
        <v/>
      </c>
      <c r="J2425" s="339"/>
      <c r="K2425" s="339"/>
      <c r="L2425" s="339"/>
      <c r="M2425" s="339"/>
      <c r="N2425" s="339"/>
      <c r="O2425" s="339"/>
      <c r="P2425" s="339"/>
      <c r="Q2425" s="339"/>
    </row>
    <row r="2426" spans="1:17" ht="13.5" customHeight="1">
      <c r="A2426" s="481"/>
      <c r="B2426" s="481"/>
      <c r="C2426" s="481"/>
      <c r="D2426" s="481"/>
      <c r="E2426" s="481"/>
      <c r="F2426" s="339"/>
      <c r="G2426" s="340" t="str">
        <f>IF(ISNUMBER(E2426),E2426/'Bulk DivVar Analysis'!$C$114,"")</f>
        <v/>
      </c>
      <c r="H2426" s="338" t="str">
        <f>IF(ISNUMBER(E2426), IF(G2426&gt;'Bulk DivVar Analysis'!$D$116,"Pass","Fail"),"")</f>
        <v/>
      </c>
      <c r="I2426" s="338" t="str">
        <f t="shared" si="39"/>
        <v/>
      </c>
      <c r="J2426" s="339"/>
      <c r="K2426" s="339"/>
      <c r="L2426" s="339"/>
      <c r="M2426" s="339"/>
      <c r="N2426" s="339"/>
      <c r="O2426" s="339"/>
      <c r="P2426" s="339"/>
      <c r="Q2426" s="339"/>
    </row>
    <row r="2427" spans="1:17" ht="13.5" customHeight="1">
      <c r="A2427" s="481"/>
      <c r="B2427" s="481"/>
      <c r="C2427" s="481"/>
      <c r="D2427" s="481"/>
      <c r="E2427" s="481"/>
      <c r="F2427" s="339"/>
      <c r="G2427" s="340" t="str">
        <f>IF(ISNUMBER(E2427),E2427/'Bulk DivVar Analysis'!$C$114,"")</f>
        <v/>
      </c>
      <c r="H2427" s="338" t="str">
        <f>IF(ISNUMBER(E2427), IF(G2427&gt;'Bulk DivVar Analysis'!$D$116,"Pass","Fail"),"")</f>
        <v/>
      </c>
      <c r="I2427" s="338" t="str">
        <f t="shared" si="39"/>
        <v/>
      </c>
      <c r="J2427" s="339"/>
      <c r="K2427" s="339"/>
      <c r="L2427" s="339"/>
      <c r="M2427" s="339"/>
      <c r="N2427" s="339"/>
      <c r="O2427" s="339"/>
      <c r="P2427" s="339"/>
      <c r="Q2427" s="339"/>
    </row>
    <row r="2428" spans="1:17" ht="13.5" customHeight="1">
      <c r="A2428" s="481"/>
      <c r="B2428" s="481"/>
      <c r="C2428" s="481"/>
      <c r="D2428" s="481"/>
      <c r="E2428" s="481"/>
      <c r="F2428" s="339"/>
      <c r="G2428" s="340" t="str">
        <f>IF(ISNUMBER(E2428),E2428/'Bulk DivVar Analysis'!$C$114,"")</f>
        <v/>
      </c>
      <c r="H2428" s="338" t="str">
        <f>IF(ISNUMBER(E2428), IF(G2428&gt;'Bulk DivVar Analysis'!$D$116,"Pass","Fail"),"")</f>
        <v/>
      </c>
      <c r="I2428" s="338" t="str">
        <f t="shared" si="39"/>
        <v/>
      </c>
      <c r="J2428" s="339"/>
      <c r="K2428" s="339"/>
      <c r="L2428" s="339"/>
      <c r="M2428" s="339"/>
      <c r="N2428" s="339"/>
      <c r="O2428" s="339"/>
      <c r="P2428" s="339"/>
      <c r="Q2428" s="339"/>
    </row>
    <row r="2429" spans="1:17" ht="13.5" customHeight="1">
      <c r="A2429" s="481"/>
      <c r="B2429" s="481"/>
      <c r="C2429" s="481"/>
      <c r="D2429" s="481"/>
      <c r="E2429" s="481"/>
      <c r="F2429" s="339"/>
      <c r="G2429" s="340" t="str">
        <f>IF(ISNUMBER(E2429),E2429/'Bulk DivVar Analysis'!$C$114,"")</f>
        <v/>
      </c>
      <c r="H2429" s="338" t="str">
        <f>IF(ISNUMBER(E2429), IF(G2429&gt;'Bulk DivVar Analysis'!$D$116,"Pass","Fail"),"")</f>
        <v/>
      </c>
      <c r="I2429" s="338" t="str">
        <f t="shared" si="39"/>
        <v/>
      </c>
      <c r="J2429" s="339"/>
      <c r="K2429" s="339"/>
      <c r="L2429" s="339"/>
      <c r="M2429" s="339"/>
      <c r="N2429" s="339"/>
      <c r="O2429" s="339"/>
      <c r="P2429" s="339"/>
      <c r="Q2429" s="339"/>
    </row>
    <row r="2430" spans="1:17" ht="13.5" customHeight="1">
      <c r="A2430" s="481"/>
      <c r="B2430" s="481"/>
      <c r="C2430" s="481"/>
      <c r="D2430" s="481"/>
      <c r="E2430" s="481"/>
      <c r="F2430" s="339"/>
      <c r="G2430" s="340" t="str">
        <f>IF(ISNUMBER(E2430),E2430/'Bulk DivVar Analysis'!$C$114,"")</f>
        <v/>
      </c>
      <c r="H2430" s="338" t="str">
        <f>IF(ISNUMBER(E2430), IF(G2430&gt;'Bulk DivVar Analysis'!$D$116,"Pass","Fail"),"")</f>
        <v/>
      </c>
      <c r="I2430" s="338" t="str">
        <f t="shared" si="39"/>
        <v/>
      </c>
      <c r="J2430" s="339"/>
      <c r="K2430" s="339"/>
      <c r="L2430" s="339"/>
      <c r="M2430" s="339"/>
      <c r="N2430" s="339"/>
      <c r="O2430" s="339"/>
      <c r="P2430" s="339"/>
      <c r="Q2430" s="339"/>
    </row>
    <row r="2431" spans="1:17" ht="13.5" customHeight="1">
      <c r="A2431" s="481"/>
      <c r="B2431" s="481"/>
      <c r="C2431" s="481"/>
      <c r="D2431" s="481"/>
      <c r="E2431" s="481"/>
      <c r="F2431" s="339"/>
      <c r="G2431" s="340" t="str">
        <f>IF(ISNUMBER(E2431),E2431/'Bulk DivVar Analysis'!$C$114,"")</f>
        <v/>
      </c>
      <c r="H2431" s="338" t="str">
        <f>IF(ISNUMBER(E2431), IF(G2431&gt;'Bulk DivVar Analysis'!$D$116,"Pass","Fail"),"")</f>
        <v/>
      </c>
      <c r="I2431" s="338" t="str">
        <f t="shared" si="39"/>
        <v/>
      </c>
      <c r="J2431" s="339"/>
      <c r="K2431" s="339"/>
      <c r="L2431" s="339"/>
      <c r="M2431" s="339"/>
      <c r="N2431" s="339"/>
      <c r="O2431" s="339"/>
      <c r="P2431" s="339"/>
      <c r="Q2431" s="339"/>
    </row>
    <row r="2432" spans="1:17" ht="13.5" customHeight="1">
      <c r="A2432" s="481"/>
      <c r="B2432" s="481"/>
      <c r="C2432" s="481"/>
      <c r="D2432" s="481"/>
      <c r="E2432" s="481"/>
      <c r="F2432" s="339"/>
      <c r="G2432" s="340" t="str">
        <f>IF(ISNUMBER(E2432),E2432/'Bulk DivVar Analysis'!$C$114,"")</f>
        <v/>
      </c>
      <c r="H2432" s="338" t="str">
        <f>IF(ISNUMBER(E2432), IF(G2432&gt;'Bulk DivVar Analysis'!$D$116,"Pass","Fail"),"")</f>
        <v/>
      </c>
      <c r="I2432" s="338" t="str">
        <f t="shared" si="39"/>
        <v/>
      </c>
      <c r="J2432" s="339"/>
      <c r="K2432" s="339"/>
      <c r="L2432" s="339"/>
      <c r="M2432" s="339"/>
      <c r="N2432" s="339"/>
      <c r="O2432" s="339"/>
      <c r="P2432" s="339"/>
      <c r="Q2432" s="339"/>
    </row>
    <row r="2433" spans="1:17" ht="13.5" customHeight="1">
      <c r="A2433" s="481"/>
      <c r="B2433" s="481"/>
      <c r="C2433" s="481"/>
      <c r="D2433" s="481"/>
      <c r="E2433" s="481"/>
      <c r="F2433" s="339"/>
      <c r="G2433" s="340" t="str">
        <f>IF(ISNUMBER(E2433),E2433/'Bulk DivVar Analysis'!$C$114,"")</f>
        <v/>
      </c>
      <c r="H2433" s="338" t="str">
        <f>IF(ISNUMBER(E2433), IF(G2433&gt;'Bulk DivVar Analysis'!$D$116,"Pass","Fail"),"")</f>
        <v/>
      </c>
      <c r="I2433" s="338" t="str">
        <f t="shared" si="39"/>
        <v/>
      </c>
      <c r="J2433" s="339"/>
      <c r="K2433" s="339"/>
      <c r="L2433" s="339"/>
      <c r="M2433" s="339"/>
      <c r="N2433" s="339"/>
      <c r="O2433" s="339"/>
      <c r="P2433" s="339"/>
      <c r="Q2433" s="339"/>
    </row>
    <row r="2434" spans="1:17" ht="13.5" customHeight="1">
      <c r="A2434" s="481"/>
      <c r="B2434" s="481"/>
      <c r="C2434" s="481"/>
      <c r="D2434" s="481"/>
      <c r="E2434" s="481"/>
      <c r="F2434" s="339"/>
      <c r="G2434" s="340" t="str">
        <f>IF(ISNUMBER(E2434),E2434/'Bulk DivVar Analysis'!$C$114,"")</f>
        <v/>
      </c>
      <c r="H2434" s="338" t="str">
        <f>IF(ISNUMBER(E2434), IF(G2434&gt;'Bulk DivVar Analysis'!$D$116,"Pass","Fail"),"")</f>
        <v/>
      </c>
      <c r="I2434" s="338" t="str">
        <f t="shared" si="39"/>
        <v/>
      </c>
      <c r="J2434" s="339"/>
      <c r="K2434" s="339"/>
      <c r="L2434" s="339"/>
      <c r="M2434" s="339"/>
      <c r="N2434" s="339"/>
      <c r="O2434" s="339"/>
      <c r="P2434" s="339"/>
      <c r="Q2434" s="339"/>
    </row>
    <row r="2435" spans="1:17" ht="13.5" customHeight="1">
      <c r="A2435" s="481"/>
      <c r="B2435" s="481"/>
      <c r="C2435" s="481"/>
      <c r="D2435" s="481"/>
      <c r="E2435" s="481"/>
      <c r="F2435" s="339"/>
      <c r="G2435" s="340" t="str">
        <f>IF(ISNUMBER(E2435),E2435/'Bulk DivVar Analysis'!$C$114,"")</f>
        <v/>
      </c>
      <c r="H2435" s="338" t="str">
        <f>IF(ISNUMBER(E2435), IF(G2435&gt;'Bulk DivVar Analysis'!$D$116,"Pass","Fail"),"")</f>
        <v/>
      </c>
      <c r="I2435" s="338" t="str">
        <f t="shared" ref="I2435:I2498" si="40">_xlfn.TEXTJOIN("_",TRUE,B2435,C2435)</f>
        <v/>
      </c>
      <c r="J2435" s="339"/>
      <c r="K2435" s="339"/>
      <c r="L2435" s="339"/>
      <c r="M2435" s="339"/>
      <c r="N2435" s="339"/>
      <c r="O2435" s="339"/>
      <c r="P2435" s="339"/>
      <c r="Q2435" s="339"/>
    </row>
    <row r="2436" spans="1:17" ht="13.5" customHeight="1">
      <c r="A2436" s="481"/>
      <c r="B2436" s="481"/>
      <c r="C2436" s="481"/>
      <c r="D2436" s="481"/>
      <c r="E2436" s="481"/>
      <c r="F2436" s="339"/>
      <c r="G2436" s="340" t="str">
        <f>IF(ISNUMBER(E2436),E2436/'Bulk DivVar Analysis'!$C$114,"")</f>
        <v/>
      </c>
      <c r="H2436" s="338" t="str">
        <f>IF(ISNUMBER(E2436), IF(G2436&gt;'Bulk DivVar Analysis'!$D$116,"Pass","Fail"),"")</f>
        <v/>
      </c>
      <c r="I2436" s="338" t="str">
        <f t="shared" si="40"/>
        <v/>
      </c>
      <c r="J2436" s="339"/>
      <c r="K2436" s="339"/>
      <c r="L2436" s="339"/>
      <c r="M2436" s="339"/>
      <c r="N2436" s="339"/>
      <c r="O2436" s="339"/>
      <c r="P2436" s="339"/>
      <c r="Q2436" s="339"/>
    </row>
    <row r="2437" spans="1:17" ht="13.5" customHeight="1">
      <c r="A2437" s="481"/>
      <c r="B2437" s="481"/>
      <c r="C2437" s="481"/>
      <c r="D2437" s="481"/>
      <c r="E2437" s="481"/>
      <c r="F2437" s="339"/>
      <c r="G2437" s="340" t="str">
        <f>IF(ISNUMBER(E2437),E2437/'Bulk DivVar Analysis'!$C$114,"")</f>
        <v/>
      </c>
      <c r="H2437" s="338" t="str">
        <f>IF(ISNUMBER(E2437), IF(G2437&gt;'Bulk DivVar Analysis'!$D$116,"Pass","Fail"),"")</f>
        <v/>
      </c>
      <c r="I2437" s="338" t="str">
        <f t="shared" si="40"/>
        <v/>
      </c>
      <c r="J2437" s="339"/>
      <c r="K2437" s="339"/>
      <c r="L2437" s="339"/>
      <c r="M2437" s="339"/>
      <c r="N2437" s="339"/>
      <c r="O2437" s="339"/>
      <c r="P2437" s="339"/>
      <c r="Q2437" s="339"/>
    </row>
    <row r="2438" spans="1:17" ht="13.5" customHeight="1">
      <c r="A2438" s="481"/>
      <c r="B2438" s="481"/>
      <c r="C2438" s="481"/>
      <c r="D2438" s="481"/>
      <c r="E2438" s="481"/>
      <c r="F2438" s="339"/>
      <c r="G2438" s="340" t="str">
        <f>IF(ISNUMBER(E2438),E2438/'Bulk DivVar Analysis'!$C$114,"")</f>
        <v/>
      </c>
      <c r="H2438" s="338" t="str">
        <f>IF(ISNUMBER(E2438), IF(G2438&gt;'Bulk DivVar Analysis'!$D$116,"Pass","Fail"),"")</f>
        <v/>
      </c>
      <c r="I2438" s="338" t="str">
        <f t="shared" si="40"/>
        <v/>
      </c>
      <c r="J2438" s="339"/>
      <c r="K2438" s="339"/>
      <c r="L2438" s="339"/>
      <c r="M2438" s="339"/>
      <c r="N2438" s="339"/>
      <c r="O2438" s="339"/>
      <c r="P2438" s="339"/>
      <c r="Q2438" s="339"/>
    </row>
    <row r="2439" spans="1:17" ht="13.5" customHeight="1">
      <c r="A2439" s="481"/>
      <c r="B2439" s="481"/>
      <c r="C2439" s="481"/>
      <c r="D2439" s="481"/>
      <c r="E2439" s="481"/>
      <c r="F2439" s="339"/>
      <c r="G2439" s="340" t="str">
        <f>IF(ISNUMBER(E2439),E2439/'Bulk DivVar Analysis'!$C$114,"")</f>
        <v/>
      </c>
      <c r="H2439" s="338" t="str">
        <f>IF(ISNUMBER(E2439), IF(G2439&gt;'Bulk DivVar Analysis'!$D$116,"Pass","Fail"),"")</f>
        <v/>
      </c>
      <c r="I2439" s="338" t="str">
        <f t="shared" si="40"/>
        <v/>
      </c>
      <c r="J2439" s="339"/>
      <c r="K2439" s="339"/>
      <c r="L2439" s="339"/>
      <c r="M2439" s="339"/>
      <c r="N2439" s="339"/>
      <c r="O2439" s="339"/>
      <c r="P2439" s="339"/>
      <c r="Q2439" s="339"/>
    </row>
    <row r="2440" spans="1:17" ht="13.5" customHeight="1">
      <c r="A2440" s="481"/>
      <c r="B2440" s="481"/>
      <c r="C2440" s="481"/>
      <c r="D2440" s="481"/>
      <c r="E2440" s="481"/>
      <c r="F2440" s="339"/>
      <c r="G2440" s="340" t="str">
        <f>IF(ISNUMBER(E2440),E2440/'Bulk DivVar Analysis'!$C$114,"")</f>
        <v/>
      </c>
      <c r="H2440" s="338" t="str">
        <f>IF(ISNUMBER(E2440), IF(G2440&gt;'Bulk DivVar Analysis'!$D$116,"Pass","Fail"),"")</f>
        <v/>
      </c>
      <c r="I2440" s="338" t="str">
        <f t="shared" si="40"/>
        <v/>
      </c>
      <c r="J2440" s="339"/>
      <c r="K2440" s="339"/>
      <c r="L2440" s="339"/>
      <c r="M2440" s="339"/>
      <c r="N2440" s="339"/>
      <c r="O2440" s="339"/>
      <c r="P2440" s="339"/>
      <c r="Q2440" s="339"/>
    </row>
    <row r="2441" spans="1:17" ht="13.5" customHeight="1">
      <c r="A2441" s="481"/>
      <c r="B2441" s="481"/>
      <c r="C2441" s="481"/>
      <c r="D2441" s="481"/>
      <c r="E2441" s="481"/>
      <c r="F2441" s="339"/>
      <c r="G2441" s="340" t="str">
        <f>IF(ISNUMBER(E2441),E2441/'Bulk DivVar Analysis'!$C$114,"")</f>
        <v/>
      </c>
      <c r="H2441" s="338" t="str">
        <f>IF(ISNUMBER(E2441), IF(G2441&gt;'Bulk DivVar Analysis'!$D$116,"Pass","Fail"),"")</f>
        <v/>
      </c>
      <c r="I2441" s="338" t="str">
        <f t="shared" si="40"/>
        <v/>
      </c>
      <c r="J2441" s="339"/>
      <c r="K2441" s="339"/>
      <c r="L2441" s="339"/>
      <c r="M2441" s="339"/>
      <c r="N2441" s="339"/>
      <c r="O2441" s="339"/>
      <c r="P2441" s="339"/>
      <c r="Q2441" s="339"/>
    </row>
    <row r="2442" spans="1:17" ht="13.5" customHeight="1">
      <c r="A2442" s="481"/>
      <c r="B2442" s="481"/>
      <c r="C2442" s="481"/>
      <c r="D2442" s="481"/>
      <c r="E2442" s="481"/>
      <c r="F2442" s="339"/>
      <c r="G2442" s="340" t="str">
        <f>IF(ISNUMBER(E2442),E2442/'Bulk DivVar Analysis'!$C$114,"")</f>
        <v/>
      </c>
      <c r="H2442" s="338" t="str">
        <f>IF(ISNUMBER(E2442), IF(G2442&gt;'Bulk DivVar Analysis'!$D$116,"Pass","Fail"),"")</f>
        <v/>
      </c>
      <c r="I2442" s="338" t="str">
        <f t="shared" si="40"/>
        <v/>
      </c>
      <c r="J2442" s="339"/>
      <c r="K2442" s="339"/>
      <c r="L2442" s="339"/>
      <c r="M2442" s="339"/>
      <c r="N2442" s="339"/>
      <c r="O2442" s="339"/>
      <c r="P2442" s="339"/>
      <c r="Q2442" s="339"/>
    </row>
    <row r="2443" spans="1:17" ht="13.5" customHeight="1">
      <c r="A2443" s="481"/>
      <c r="B2443" s="481"/>
      <c r="C2443" s="481"/>
      <c r="D2443" s="481"/>
      <c r="E2443" s="481"/>
      <c r="F2443" s="339"/>
      <c r="G2443" s="340" t="str">
        <f>IF(ISNUMBER(E2443),E2443/'Bulk DivVar Analysis'!$C$114,"")</f>
        <v/>
      </c>
      <c r="H2443" s="338" t="str">
        <f>IF(ISNUMBER(E2443), IF(G2443&gt;'Bulk DivVar Analysis'!$D$116,"Pass","Fail"),"")</f>
        <v/>
      </c>
      <c r="I2443" s="338" t="str">
        <f t="shared" si="40"/>
        <v/>
      </c>
      <c r="J2443" s="339"/>
      <c r="K2443" s="339"/>
      <c r="L2443" s="339"/>
      <c r="M2443" s="339"/>
      <c r="N2443" s="339"/>
      <c r="O2443" s="339"/>
      <c r="P2443" s="339"/>
      <c r="Q2443" s="339"/>
    </row>
    <row r="2444" spans="1:17" ht="13.5" customHeight="1">
      <c r="A2444" s="481"/>
      <c r="B2444" s="481"/>
      <c r="C2444" s="481"/>
      <c r="D2444" s="481"/>
      <c r="E2444" s="481"/>
      <c r="F2444" s="339"/>
      <c r="G2444" s="340" t="str">
        <f>IF(ISNUMBER(E2444),E2444/'Bulk DivVar Analysis'!$C$114,"")</f>
        <v/>
      </c>
      <c r="H2444" s="338" t="str">
        <f>IF(ISNUMBER(E2444), IF(G2444&gt;'Bulk DivVar Analysis'!$D$116,"Pass","Fail"),"")</f>
        <v/>
      </c>
      <c r="I2444" s="338" t="str">
        <f t="shared" si="40"/>
        <v/>
      </c>
      <c r="J2444" s="339"/>
      <c r="K2444" s="339"/>
      <c r="L2444" s="339"/>
      <c r="M2444" s="339"/>
      <c r="N2444" s="339"/>
      <c r="O2444" s="339"/>
      <c r="P2444" s="339"/>
      <c r="Q2444" s="339"/>
    </row>
    <row r="2445" spans="1:17" ht="13.5" customHeight="1">
      <c r="A2445" s="481"/>
      <c r="B2445" s="481"/>
      <c r="C2445" s="481"/>
      <c r="D2445" s="481"/>
      <c r="E2445" s="481"/>
      <c r="F2445" s="339"/>
      <c r="G2445" s="340" t="str">
        <f>IF(ISNUMBER(E2445),E2445/'Bulk DivVar Analysis'!$C$114,"")</f>
        <v/>
      </c>
      <c r="H2445" s="338" t="str">
        <f>IF(ISNUMBER(E2445), IF(G2445&gt;'Bulk DivVar Analysis'!$D$116,"Pass","Fail"),"")</f>
        <v/>
      </c>
      <c r="I2445" s="338" t="str">
        <f t="shared" si="40"/>
        <v/>
      </c>
      <c r="J2445" s="339"/>
      <c r="K2445" s="339"/>
      <c r="L2445" s="339"/>
      <c r="M2445" s="339"/>
      <c r="N2445" s="339"/>
      <c r="O2445" s="339"/>
      <c r="P2445" s="339"/>
      <c r="Q2445" s="339"/>
    </row>
    <row r="2446" spans="1:17" ht="13.5" customHeight="1">
      <c r="A2446" s="481"/>
      <c r="B2446" s="481"/>
      <c r="C2446" s="481"/>
      <c r="D2446" s="481"/>
      <c r="E2446" s="481"/>
      <c r="F2446" s="339"/>
      <c r="G2446" s="340" t="str">
        <f>IF(ISNUMBER(E2446),E2446/'Bulk DivVar Analysis'!$C$114,"")</f>
        <v/>
      </c>
      <c r="H2446" s="338" t="str">
        <f>IF(ISNUMBER(E2446), IF(G2446&gt;'Bulk DivVar Analysis'!$D$116,"Pass","Fail"),"")</f>
        <v/>
      </c>
      <c r="I2446" s="338" t="str">
        <f t="shared" si="40"/>
        <v/>
      </c>
      <c r="J2446" s="339"/>
      <c r="K2446" s="339"/>
      <c r="L2446" s="339"/>
      <c r="M2446" s="339"/>
      <c r="N2446" s="339"/>
      <c r="O2446" s="339"/>
      <c r="P2446" s="339"/>
      <c r="Q2446" s="339"/>
    </row>
    <row r="2447" spans="1:17" ht="13.5" customHeight="1">
      <c r="A2447" s="481"/>
      <c r="B2447" s="481"/>
      <c r="C2447" s="481"/>
      <c r="D2447" s="481"/>
      <c r="E2447" s="481"/>
      <c r="F2447" s="339"/>
      <c r="G2447" s="340" t="str">
        <f>IF(ISNUMBER(E2447),E2447/'Bulk DivVar Analysis'!$C$114,"")</f>
        <v/>
      </c>
      <c r="H2447" s="338" t="str">
        <f>IF(ISNUMBER(E2447), IF(G2447&gt;'Bulk DivVar Analysis'!$D$116,"Pass","Fail"),"")</f>
        <v/>
      </c>
      <c r="I2447" s="338" t="str">
        <f t="shared" si="40"/>
        <v/>
      </c>
      <c r="J2447" s="339"/>
      <c r="K2447" s="339"/>
      <c r="L2447" s="339"/>
      <c r="M2447" s="339"/>
      <c r="N2447" s="339"/>
      <c r="O2447" s="339"/>
      <c r="P2447" s="339"/>
      <c r="Q2447" s="339"/>
    </row>
    <row r="2448" spans="1:17" ht="13.5" customHeight="1">
      <c r="A2448" s="481"/>
      <c r="B2448" s="481"/>
      <c r="C2448" s="481"/>
      <c r="D2448" s="481"/>
      <c r="E2448" s="481"/>
      <c r="F2448" s="339"/>
      <c r="G2448" s="340" t="str">
        <f>IF(ISNUMBER(E2448),E2448/'Bulk DivVar Analysis'!$C$114,"")</f>
        <v/>
      </c>
      <c r="H2448" s="338" t="str">
        <f>IF(ISNUMBER(E2448), IF(G2448&gt;'Bulk DivVar Analysis'!$D$116,"Pass","Fail"),"")</f>
        <v/>
      </c>
      <c r="I2448" s="338" t="str">
        <f t="shared" si="40"/>
        <v/>
      </c>
      <c r="J2448" s="339"/>
      <c r="K2448" s="339"/>
      <c r="L2448" s="339"/>
      <c r="M2448" s="339"/>
      <c r="N2448" s="339"/>
      <c r="O2448" s="339"/>
      <c r="P2448" s="339"/>
      <c r="Q2448" s="339"/>
    </row>
    <row r="2449" spans="1:17" ht="13.5" customHeight="1">
      <c r="A2449" s="481"/>
      <c r="B2449" s="481"/>
      <c r="C2449" s="481"/>
      <c r="D2449" s="481"/>
      <c r="E2449" s="481"/>
      <c r="F2449" s="339"/>
      <c r="G2449" s="340" t="str">
        <f>IF(ISNUMBER(E2449),E2449/'Bulk DivVar Analysis'!$C$114,"")</f>
        <v/>
      </c>
      <c r="H2449" s="338" t="str">
        <f>IF(ISNUMBER(E2449), IF(G2449&gt;'Bulk DivVar Analysis'!$D$116,"Pass","Fail"),"")</f>
        <v/>
      </c>
      <c r="I2449" s="338" t="str">
        <f t="shared" si="40"/>
        <v/>
      </c>
      <c r="J2449" s="339"/>
      <c r="K2449" s="339"/>
      <c r="L2449" s="339"/>
      <c r="M2449" s="339"/>
      <c r="N2449" s="339"/>
      <c r="O2449" s="339"/>
      <c r="P2449" s="339"/>
      <c r="Q2449" s="339"/>
    </row>
    <row r="2450" spans="1:17" ht="13.5" customHeight="1">
      <c r="A2450" s="481"/>
      <c r="B2450" s="481"/>
      <c r="C2450" s="481"/>
      <c r="D2450" s="481"/>
      <c r="E2450" s="481"/>
      <c r="F2450" s="339"/>
      <c r="G2450" s="340" t="str">
        <f>IF(ISNUMBER(E2450),E2450/'Bulk DivVar Analysis'!$C$114,"")</f>
        <v/>
      </c>
      <c r="H2450" s="338" t="str">
        <f>IF(ISNUMBER(E2450), IF(G2450&gt;'Bulk DivVar Analysis'!$D$116,"Pass","Fail"),"")</f>
        <v/>
      </c>
      <c r="I2450" s="338" t="str">
        <f t="shared" si="40"/>
        <v/>
      </c>
      <c r="J2450" s="339"/>
      <c r="K2450" s="339"/>
      <c r="L2450" s="339"/>
      <c r="M2450" s="339"/>
      <c r="N2450" s="339"/>
      <c r="O2450" s="339"/>
      <c r="P2450" s="339"/>
      <c r="Q2450" s="339"/>
    </row>
    <row r="2451" spans="1:17" ht="13.5" customHeight="1">
      <c r="A2451" s="481"/>
      <c r="B2451" s="481"/>
      <c r="C2451" s="481"/>
      <c r="D2451" s="481"/>
      <c r="E2451" s="481"/>
      <c r="F2451" s="339"/>
      <c r="G2451" s="340" t="str">
        <f>IF(ISNUMBER(E2451),E2451/'Bulk DivVar Analysis'!$C$114,"")</f>
        <v/>
      </c>
      <c r="H2451" s="338" t="str">
        <f>IF(ISNUMBER(E2451), IF(G2451&gt;'Bulk DivVar Analysis'!$D$116,"Pass","Fail"),"")</f>
        <v/>
      </c>
      <c r="I2451" s="338" t="str">
        <f t="shared" si="40"/>
        <v/>
      </c>
      <c r="J2451" s="339"/>
      <c r="K2451" s="339"/>
      <c r="L2451" s="339"/>
      <c r="M2451" s="339"/>
      <c r="N2451" s="339"/>
      <c r="O2451" s="339"/>
      <c r="P2451" s="339"/>
      <c r="Q2451" s="339"/>
    </row>
    <row r="2452" spans="1:17" ht="13.5" customHeight="1">
      <c r="A2452" s="481"/>
      <c r="B2452" s="481"/>
      <c r="C2452" s="481"/>
      <c r="D2452" s="481"/>
      <c r="E2452" s="481"/>
      <c r="F2452" s="339"/>
      <c r="G2452" s="340" t="str">
        <f>IF(ISNUMBER(E2452),E2452/'Bulk DivVar Analysis'!$C$114,"")</f>
        <v/>
      </c>
      <c r="H2452" s="338" t="str">
        <f>IF(ISNUMBER(E2452), IF(G2452&gt;'Bulk DivVar Analysis'!$D$116,"Pass","Fail"),"")</f>
        <v/>
      </c>
      <c r="I2452" s="338" t="str">
        <f t="shared" si="40"/>
        <v/>
      </c>
      <c r="J2452" s="339"/>
      <c r="K2452" s="339"/>
      <c r="L2452" s="339"/>
      <c r="M2452" s="339"/>
      <c r="N2452" s="339"/>
      <c r="O2452" s="339"/>
      <c r="P2452" s="339"/>
      <c r="Q2452" s="339"/>
    </row>
    <row r="2453" spans="1:17" ht="13.5" customHeight="1">
      <c r="A2453" s="481"/>
      <c r="B2453" s="481"/>
      <c r="C2453" s="481"/>
      <c r="D2453" s="481"/>
      <c r="E2453" s="481"/>
      <c r="F2453" s="339"/>
      <c r="G2453" s="340" t="str">
        <f>IF(ISNUMBER(E2453),E2453/'Bulk DivVar Analysis'!$C$114,"")</f>
        <v/>
      </c>
      <c r="H2453" s="338" t="str">
        <f>IF(ISNUMBER(E2453), IF(G2453&gt;'Bulk DivVar Analysis'!$D$116,"Pass","Fail"),"")</f>
        <v/>
      </c>
      <c r="I2453" s="338" t="str">
        <f t="shared" si="40"/>
        <v/>
      </c>
      <c r="J2453" s="339"/>
      <c r="K2453" s="339"/>
      <c r="L2453" s="339"/>
      <c r="M2453" s="339"/>
      <c r="N2453" s="339"/>
      <c r="O2453" s="339"/>
      <c r="P2453" s="339"/>
      <c r="Q2453" s="339"/>
    </row>
    <row r="2454" spans="1:17" ht="13.5" customHeight="1">
      <c r="A2454" s="481"/>
      <c r="B2454" s="481"/>
      <c r="C2454" s="481"/>
      <c r="D2454" s="481"/>
      <c r="E2454" s="481"/>
      <c r="F2454" s="339"/>
      <c r="G2454" s="340" t="str">
        <f>IF(ISNUMBER(E2454),E2454/'Bulk DivVar Analysis'!$C$114,"")</f>
        <v/>
      </c>
      <c r="H2454" s="338" t="str">
        <f>IF(ISNUMBER(E2454), IF(G2454&gt;'Bulk DivVar Analysis'!$D$116,"Pass","Fail"),"")</f>
        <v/>
      </c>
      <c r="I2454" s="338" t="str">
        <f t="shared" si="40"/>
        <v/>
      </c>
      <c r="J2454" s="339"/>
      <c r="K2454" s="339"/>
      <c r="L2454" s="339"/>
      <c r="M2454" s="339"/>
      <c r="N2454" s="339"/>
      <c r="O2454" s="339"/>
      <c r="P2454" s="339"/>
      <c r="Q2454" s="339"/>
    </row>
    <row r="2455" spans="1:17" ht="13.5" customHeight="1">
      <c r="A2455" s="481"/>
      <c r="B2455" s="481"/>
      <c r="C2455" s="481"/>
      <c r="D2455" s="481"/>
      <c r="E2455" s="481"/>
      <c r="F2455" s="339"/>
      <c r="G2455" s="340" t="str">
        <f>IF(ISNUMBER(E2455),E2455/'Bulk DivVar Analysis'!$C$114,"")</f>
        <v/>
      </c>
      <c r="H2455" s="338" t="str">
        <f>IF(ISNUMBER(E2455), IF(G2455&gt;'Bulk DivVar Analysis'!$D$116,"Pass","Fail"),"")</f>
        <v/>
      </c>
      <c r="I2455" s="338" t="str">
        <f t="shared" si="40"/>
        <v/>
      </c>
      <c r="J2455" s="339"/>
      <c r="K2455" s="339"/>
      <c r="L2455" s="339"/>
      <c r="M2455" s="339"/>
      <c r="N2455" s="339"/>
      <c r="O2455" s="339"/>
      <c r="P2455" s="339"/>
      <c r="Q2455" s="339"/>
    </row>
    <row r="2456" spans="1:17" ht="13.5" customHeight="1">
      <c r="A2456" s="481"/>
      <c r="B2456" s="481"/>
      <c r="C2456" s="481"/>
      <c r="D2456" s="481"/>
      <c r="E2456" s="481"/>
      <c r="F2456" s="339"/>
      <c r="G2456" s="340" t="str">
        <f>IF(ISNUMBER(E2456),E2456/'Bulk DivVar Analysis'!$C$114,"")</f>
        <v/>
      </c>
      <c r="H2456" s="338" t="str">
        <f>IF(ISNUMBER(E2456), IF(G2456&gt;'Bulk DivVar Analysis'!$D$116,"Pass","Fail"),"")</f>
        <v/>
      </c>
      <c r="I2456" s="338" t="str">
        <f t="shared" si="40"/>
        <v/>
      </c>
      <c r="J2456" s="339"/>
      <c r="K2456" s="339"/>
      <c r="L2456" s="339"/>
      <c r="M2456" s="339"/>
      <c r="N2456" s="339"/>
      <c r="O2456" s="339"/>
      <c r="P2456" s="339"/>
      <c r="Q2456" s="339"/>
    </row>
    <row r="2457" spans="1:17" ht="13.5" customHeight="1">
      <c r="A2457" s="481"/>
      <c r="B2457" s="481"/>
      <c r="C2457" s="481"/>
      <c r="D2457" s="481"/>
      <c r="E2457" s="481"/>
      <c r="F2457" s="339"/>
      <c r="G2457" s="340" t="str">
        <f>IF(ISNUMBER(E2457),E2457/'Bulk DivVar Analysis'!$C$114,"")</f>
        <v/>
      </c>
      <c r="H2457" s="338" t="str">
        <f>IF(ISNUMBER(E2457), IF(G2457&gt;'Bulk DivVar Analysis'!$D$116,"Pass","Fail"),"")</f>
        <v/>
      </c>
      <c r="I2457" s="338" t="str">
        <f t="shared" si="40"/>
        <v/>
      </c>
      <c r="J2457" s="339"/>
      <c r="K2457" s="339"/>
      <c r="L2457" s="339"/>
      <c r="M2457" s="339"/>
      <c r="N2457" s="339"/>
      <c r="O2457" s="339"/>
      <c r="P2457" s="339"/>
      <c r="Q2457" s="339"/>
    </row>
    <row r="2458" spans="1:17" ht="13.5" customHeight="1">
      <c r="A2458" s="481"/>
      <c r="B2458" s="481"/>
      <c r="C2458" s="481"/>
      <c r="D2458" s="481"/>
      <c r="E2458" s="481"/>
      <c r="F2458" s="339"/>
      <c r="G2458" s="340" t="str">
        <f>IF(ISNUMBER(E2458),E2458/'Bulk DivVar Analysis'!$C$114,"")</f>
        <v/>
      </c>
      <c r="H2458" s="338" t="str">
        <f>IF(ISNUMBER(E2458), IF(G2458&gt;'Bulk DivVar Analysis'!$D$116,"Pass","Fail"),"")</f>
        <v/>
      </c>
      <c r="I2458" s="338" t="str">
        <f t="shared" si="40"/>
        <v/>
      </c>
      <c r="J2458" s="339"/>
      <c r="K2458" s="339"/>
      <c r="L2458" s="339"/>
      <c r="M2458" s="339"/>
      <c r="N2458" s="339"/>
      <c r="O2458" s="339"/>
      <c r="P2458" s="339"/>
      <c r="Q2458" s="339"/>
    </row>
    <row r="2459" spans="1:17" ht="13.5" customHeight="1">
      <c r="A2459" s="481"/>
      <c r="B2459" s="481"/>
      <c r="C2459" s="481"/>
      <c r="D2459" s="481"/>
      <c r="E2459" s="481"/>
      <c r="F2459" s="339"/>
      <c r="G2459" s="340" t="str">
        <f>IF(ISNUMBER(E2459),E2459/'Bulk DivVar Analysis'!$C$114,"")</f>
        <v/>
      </c>
      <c r="H2459" s="338" t="str">
        <f>IF(ISNUMBER(E2459), IF(G2459&gt;'Bulk DivVar Analysis'!$D$116,"Pass","Fail"),"")</f>
        <v/>
      </c>
      <c r="I2459" s="338" t="str">
        <f t="shared" si="40"/>
        <v/>
      </c>
      <c r="J2459" s="339"/>
      <c r="K2459" s="339"/>
      <c r="L2459" s="339"/>
      <c r="M2459" s="339"/>
      <c r="N2459" s="339"/>
      <c r="O2459" s="339"/>
      <c r="P2459" s="339"/>
      <c r="Q2459" s="339"/>
    </row>
    <row r="2460" spans="1:17" ht="13.5" customHeight="1">
      <c r="A2460" s="481"/>
      <c r="B2460" s="481"/>
      <c r="C2460" s="481"/>
      <c r="D2460" s="481"/>
      <c r="E2460" s="481"/>
      <c r="F2460" s="339"/>
      <c r="G2460" s="340" t="str">
        <f>IF(ISNUMBER(E2460),E2460/'Bulk DivVar Analysis'!$C$114,"")</f>
        <v/>
      </c>
      <c r="H2460" s="338" t="str">
        <f>IF(ISNUMBER(E2460), IF(G2460&gt;'Bulk DivVar Analysis'!$D$116,"Pass","Fail"),"")</f>
        <v/>
      </c>
      <c r="I2460" s="338" t="str">
        <f t="shared" si="40"/>
        <v/>
      </c>
      <c r="J2460" s="339"/>
      <c r="K2460" s="339"/>
      <c r="L2460" s="339"/>
      <c r="M2460" s="339"/>
      <c r="N2460" s="339"/>
      <c r="O2460" s="339"/>
      <c r="P2460" s="339"/>
      <c r="Q2460" s="339"/>
    </row>
    <row r="2461" spans="1:17" ht="13.5" customHeight="1">
      <c r="A2461" s="481"/>
      <c r="B2461" s="481"/>
      <c r="C2461" s="481"/>
      <c r="D2461" s="481"/>
      <c r="E2461" s="481"/>
      <c r="F2461" s="339"/>
      <c r="G2461" s="340" t="str">
        <f>IF(ISNUMBER(E2461),E2461/'Bulk DivVar Analysis'!$C$114,"")</f>
        <v/>
      </c>
      <c r="H2461" s="338" t="str">
        <f>IF(ISNUMBER(E2461), IF(G2461&gt;'Bulk DivVar Analysis'!$D$116,"Pass","Fail"),"")</f>
        <v/>
      </c>
      <c r="I2461" s="338" t="str">
        <f t="shared" si="40"/>
        <v/>
      </c>
      <c r="J2461" s="339"/>
      <c r="K2461" s="339"/>
      <c r="L2461" s="339"/>
      <c r="M2461" s="339"/>
      <c r="N2461" s="339"/>
      <c r="O2461" s="339"/>
      <c r="P2461" s="339"/>
      <c r="Q2461" s="339"/>
    </row>
    <row r="2462" spans="1:17" ht="13.5" customHeight="1">
      <c r="A2462" s="481"/>
      <c r="B2462" s="481"/>
      <c r="C2462" s="481"/>
      <c r="D2462" s="481"/>
      <c r="E2462" s="481"/>
      <c r="F2462" s="339"/>
      <c r="G2462" s="340" t="str">
        <f>IF(ISNUMBER(E2462),E2462/'Bulk DivVar Analysis'!$C$114,"")</f>
        <v/>
      </c>
      <c r="H2462" s="338" t="str">
        <f>IF(ISNUMBER(E2462), IF(G2462&gt;'Bulk DivVar Analysis'!$D$116,"Pass","Fail"),"")</f>
        <v/>
      </c>
      <c r="I2462" s="338" t="str">
        <f t="shared" si="40"/>
        <v/>
      </c>
      <c r="J2462" s="339"/>
      <c r="K2462" s="339"/>
      <c r="L2462" s="339"/>
      <c r="M2462" s="339"/>
      <c r="N2462" s="339"/>
      <c r="O2462" s="339"/>
      <c r="P2462" s="339"/>
      <c r="Q2462" s="339"/>
    </row>
    <row r="2463" spans="1:17" ht="13.5" customHeight="1">
      <c r="A2463" s="481"/>
      <c r="B2463" s="481"/>
      <c r="C2463" s="481"/>
      <c r="D2463" s="481"/>
      <c r="E2463" s="481"/>
      <c r="F2463" s="339"/>
      <c r="G2463" s="340" t="str">
        <f>IF(ISNUMBER(E2463),E2463/'Bulk DivVar Analysis'!$C$114,"")</f>
        <v/>
      </c>
      <c r="H2463" s="338" t="str">
        <f>IF(ISNUMBER(E2463), IF(G2463&gt;'Bulk DivVar Analysis'!$D$116,"Pass","Fail"),"")</f>
        <v/>
      </c>
      <c r="I2463" s="338" t="str">
        <f t="shared" si="40"/>
        <v/>
      </c>
      <c r="J2463" s="339"/>
      <c r="K2463" s="339"/>
      <c r="L2463" s="339"/>
      <c r="M2463" s="339"/>
      <c r="N2463" s="339"/>
      <c r="O2463" s="339"/>
      <c r="P2463" s="339"/>
      <c r="Q2463" s="339"/>
    </row>
    <row r="2464" spans="1:17" ht="13.5" customHeight="1">
      <c r="A2464" s="481"/>
      <c r="B2464" s="481"/>
      <c r="C2464" s="481"/>
      <c r="D2464" s="481"/>
      <c r="E2464" s="481"/>
      <c r="F2464" s="339"/>
      <c r="G2464" s="340" t="str">
        <f>IF(ISNUMBER(E2464),E2464/'Bulk DivVar Analysis'!$C$114,"")</f>
        <v/>
      </c>
      <c r="H2464" s="338" t="str">
        <f>IF(ISNUMBER(E2464), IF(G2464&gt;'Bulk DivVar Analysis'!$D$116,"Pass","Fail"),"")</f>
        <v/>
      </c>
      <c r="I2464" s="338" t="str">
        <f t="shared" si="40"/>
        <v/>
      </c>
      <c r="J2464" s="339"/>
      <c r="K2464" s="339"/>
      <c r="L2464" s="339"/>
      <c r="M2464" s="339"/>
      <c r="N2464" s="339"/>
      <c r="O2464" s="339"/>
      <c r="P2464" s="339"/>
      <c r="Q2464" s="339"/>
    </row>
    <row r="2465" spans="1:17" ht="13.5" customHeight="1">
      <c r="A2465" s="481"/>
      <c r="B2465" s="481"/>
      <c r="C2465" s="481"/>
      <c r="D2465" s="481"/>
      <c r="E2465" s="481"/>
      <c r="F2465" s="339"/>
      <c r="G2465" s="340" t="str">
        <f>IF(ISNUMBER(E2465),E2465/'Bulk DivVar Analysis'!$C$114,"")</f>
        <v/>
      </c>
      <c r="H2465" s="338" t="str">
        <f>IF(ISNUMBER(E2465), IF(G2465&gt;'Bulk DivVar Analysis'!$D$116,"Pass","Fail"),"")</f>
        <v/>
      </c>
      <c r="I2465" s="338" t="str">
        <f t="shared" si="40"/>
        <v/>
      </c>
      <c r="J2465" s="339"/>
      <c r="K2465" s="339"/>
      <c r="L2465" s="339"/>
      <c r="M2465" s="339"/>
      <c r="N2465" s="339"/>
      <c r="O2465" s="339"/>
      <c r="P2465" s="339"/>
      <c r="Q2465" s="339"/>
    </row>
    <row r="2466" spans="1:17" ht="13.5" customHeight="1">
      <c r="A2466" s="481"/>
      <c r="B2466" s="481"/>
      <c r="C2466" s="481"/>
      <c r="D2466" s="481"/>
      <c r="E2466" s="481"/>
      <c r="F2466" s="339"/>
      <c r="G2466" s="340" t="str">
        <f>IF(ISNUMBER(E2466),E2466/'Bulk DivVar Analysis'!$C$114,"")</f>
        <v/>
      </c>
      <c r="H2466" s="338" t="str">
        <f>IF(ISNUMBER(E2466), IF(G2466&gt;'Bulk DivVar Analysis'!$D$116,"Pass","Fail"),"")</f>
        <v/>
      </c>
      <c r="I2466" s="338" t="str">
        <f t="shared" si="40"/>
        <v/>
      </c>
      <c r="J2466" s="339"/>
      <c r="K2466" s="339"/>
      <c r="L2466" s="339"/>
      <c r="M2466" s="339"/>
      <c r="N2466" s="339"/>
      <c r="O2466" s="339"/>
      <c r="P2466" s="339"/>
      <c r="Q2466" s="339"/>
    </row>
    <row r="2467" spans="1:17" ht="13.5" customHeight="1">
      <c r="A2467" s="481"/>
      <c r="B2467" s="481"/>
      <c r="C2467" s="481"/>
      <c r="D2467" s="481"/>
      <c r="E2467" s="481"/>
      <c r="F2467" s="339"/>
      <c r="G2467" s="340" t="str">
        <f>IF(ISNUMBER(E2467),E2467/'Bulk DivVar Analysis'!$C$114,"")</f>
        <v/>
      </c>
      <c r="H2467" s="338" t="str">
        <f>IF(ISNUMBER(E2467), IF(G2467&gt;'Bulk DivVar Analysis'!$D$116,"Pass","Fail"),"")</f>
        <v/>
      </c>
      <c r="I2467" s="338" t="str">
        <f t="shared" si="40"/>
        <v/>
      </c>
      <c r="J2467" s="339"/>
      <c r="K2467" s="339"/>
      <c r="L2467" s="339"/>
      <c r="M2467" s="339"/>
      <c r="N2467" s="339"/>
      <c r="O2467" s="339"/>
      <c r="P2467" s="339"/>
      <c r="Q2467" s="339"/>
    </row>
    <row r="2468" spans="1:17" ht="13.5" customHeight="1">
      <c r="A2468" s="481"/>
      <c r="B2468" s="481"/>
      <c r="C2468" s="481"/>
      <c r="D2468" s="481"/>
      <c r="E2468" s="481"/>
      <c r="F2468" s="339"/>
      <c r="G2468" s="340" t="str">
        <f>IF(ISNUMBER(E2468),E2468/'Bulk DivVar Analysis'!$C$114,"")</f>
        <v/>
      </c>
      <c r="H2468" s="338" t="str">
        <f>IF(ISNUMBER(E2468), IF(G2468&gt;'Bulk DivVar Analysis'!$D$116,"Pass","Fail"),"")</f>
        <v/>
      </c>
      <c r="I2468" s="338" t="str">
        <f t="shared" si="40"/>
        <v/>
      </c>
      <c r="J2468" s="339"/>
      <c r="K2468" s="339"/>
      <c r="L2468" s="339"/>
      <c r="M2468" s="339"/>
      <c r="N2468" s="339"/>
      <c r="O2468" s="339"/>
      <c r="P2468" s="339"/>
      <c r="Q2468" s="339"/>
    </row>
    <row r="2469" spans="1:17" ht="13.5" customHeight="1">
      <c r="A2469" s="481"/>
      <c r="B2469" s="481"/>
      <c r="C2469" s="481"/>
      <c r="D2469" s="481"/>
      <c r="E2469" s="481"/>
      <c r="F2469" s="339"/>
      <c r="G2469" s="340" t="str">
        <f>IF(ISNUMBER(E2469),E2469/'Bulk DivVar Analysis'!$C$114,"")</f>
        <v/>
      </c>
      <c r="H2469" s="338" t="str">
        <f>IF(ISNUMBER(E2469), IF(G2469&gt;'Bulk DivVar Analysis'!$D$116,"Pass","Fail"),"")</f>
        <v/>
      </c>
      <c r="I2469" s="338" t="str">
        <f t="shared" si="40"/>
        <v/>
      </c>
      <c r="J2469" s="339"/>
      <c r="K2469" s="339"/>
      <c r="L2469" s="339"/>
      <c r="M2469" s="339"/>
      <c r="N2469" s="339"/>
      <c r="O2469" s="339"/>
      <c r="P2469" s="339"/>
      <c r="Q2469" s="339"/>
    </row>
    <row r="2470" spans="1:17" ht="13.5" customHeight="1">
      <c r="A2470" s="481"/>
      <c r="B2470" s="481"/>
      <c r="C2470" s="481"/>
      <c r="D2470" s="481"/>
      <c r="E2470" s="481"/>
      <c r="F2470" s="339"/>
      <c r="G2470" s="340" t="str">
        <f>IF(ISNUMBER(E2470),E2470/'Bulk DivVar Analysis'!$C$114,"")</f>
        <v/>
      </c>
      <c r="H2470" s="338" t="str">
        <f>IF(ISNUMBER(E2470), IF(G2470&gt;'Bulk DivVar Analysis'!$D$116,"Pass","Fail"),"")</f>
        <v/>
      </c>
      <c r="I2470" s="338" t="str">
        <f t="shared" si="40"/>
        <v/>
      </c>
      <c r="J2470" s="339"/>
      <c r="K2470" s="339"/>
      <c r="L2470" s="339"/>
      <c r="M2470" s="339"/>
      <c r="N2470" s="339"/>
      <c r="O2470" s="339"/>
      <c r="P2470" s="339"/>
      <c r="Q2470" s="339"/>
    </row>
    <row r="2471" spans="1:17" ht="13.5" customHeight="1">
      <c r="A2471" s="481"/>
      <c r="B2471" s="481"/>
      <c r="C2471" s="481"/>
      <c r="D2471" s="481"/>
      <c r="E2471" s="481"/>
      <c r="F2471" s="339"/>
      <c r="G2471" s="340" t="str">
        <f>IF(ISNUMBER(E2471),E2471/'Bulk DivVar Analysis'!$C$114,"")</f>
        <v/>
      </c>
      <c r="H2471" s="338" t="str">
        <f>IF(ISNUMBER(E2471), IF(G2471&gt;'Bulk DivVar Analysis'!$D$116,"Pass","Fail"),"")</f>
        <v/>
      </c>
      <c r="I2471" s="338" t="str">
        <f t="shared" si="40"/>
        <v/>
      </c>
      <c r="J2471" s="339"/>
      <c r="K2471" s="339"/>
      <c r="L2471" s="339"/>
      <c r="M2471" s="339"/>
      <c r="N2471" s="339"/>
      <c r="O2471" s="339"/>
      <c r="P2471" s="339"/>
      <c r="Q2471" s="339"/>
    </row>
    <row r="2472" spans="1:17" ht="13.5" customHeight="1">
      <c r="A2472" s="481"/>
      <c r="B2472" s="481"/>
      <c r="C2472" s="481"/>
      <c r="D2472" s="481"/>
      <c r="E2472" s="481"/>
      <c r="F2472" s="339"/>
      <c r="G2472" s="340" t="str">
        <f>IF(ISNUMBER(E2472),E2472/'Bulk DivVar Analysis'!$C$114,"")</f>
        <v/>
      </c>
      <c r="H2472" s="338" t="str">
        <f>IF(ISNUMBER(E2472), IF(G2472&gt;'Bulk DivVar Analysis'!$D$116,"Pass","Fail"),"")</f>
        <v/>
      </c>
      <c r="I2472" s="338" t="str">
        <f t="shared" si="40"/>
        <v/>
      </c>
      <c r="J2472" s="339"/>
      <c r="K2472" s="339"/>
      <c r="L2472" s="339"/>
      <c r="M2472" s="339"/>
      <c r="N2472" s="339"/>
      <c r="O2472" s="339"/>
      <c r="P2472" s="339"/>
      <c r="Q2472" s="339"/>
    </row>
    <row r="2473" spans="1:17" ht="13.5" customHeight="1">
      <c r="A2473" s="481"/>
      <c r="B2473" s="481"/>
      <c r="C2473" s="481"/>
      <c r="D2473" s="481"/>
      <c r="E2473" s="481"/>
      <c r="F2473" s="339"/>
      <c r="G2473" s="340" t="str">
        <f>IF(ISNUMBER(E2473),E2473/'Bulk DivVar Analysis'!$C$114,"")</f>
        <v/>
      </c>
      <c r="H2473" s="338" t="str">
        <f>IF(ISNUMBER(E2473), IF(G2473&gt;'Bulk DivVar Analysis'!$D$116,"Pass","Fail"),"")</f>
        <v/>
      </c>
      <c r="I2473" s="338" t="str">
        <f t="shared" si="40"/>
        <v/>
      </c>
      <c r="J2473" s="339"/>
      <c r="K2473" s="339"/>
      <c r="L2473" s="339"/>
      <c r="M2473" s="339"/>
      <c r="N2473" s="339"/>
      <c r="O2473" s="339"/>
      <c r="P2473" s="339"/>
      <c r="Q2473" s="339"/>
    </row>
    <row r="2474" spans="1:17" ht="13.5" customHeight="1">
      <c r="A2474" s="481"/>
      <c r="B2474" s="481"/>
      <c r="C2474" s="481"/>
      <c r="D2474" s="481"/>
      <c r="E2474" s="481"/>
      <c r="F2474" s="339"/>
      <c r="G2474" s="340" t="str">
        <f>IF(ISNUMBER(E2474),E2474/'Bulk DivVar Analysis'!$C$114,"")</f>
        <v/>
      </c>
      <c r="H2474" s="338" t="str">
        <f>IF(ISNUMBER(E2474), IF(G2474&gt;'Bulk DivVar Analysis'!$D$116,"Pass","Fail"),"")</f>
        <v/>
      </c>
      <c r="I2474" s="338" t="str">
        <f t="shared" si="40"/>
        <v/>
      </c>
      <c r="J2474" s="339"/>
      <c r="K2474" s="339"/>
      <c r="L2474" s="339"/>
      <c r="M2474" s="339"/>
      <c r="N2474" s="339"/>
      <c r="O2474" s="339"/>
      <c r="P2474" s="339"/>
      <c r="Q2474" s="339"/>
    </row>
    <row r="2475" spans="1:17" ht="13.5" customHeight="1">
      <c r="A2475" s="481"/>
      <c r="B2475" s="481"/>
      <c r="C2475" s="481"/>
      <c r="D2475" s="481"/>
      <c r="E2475" s="481"/>
      <c r="F2475" s="339"/>
      <c r="G2475" s="340" t="str">
        <f>IF(ISNUMBER(E2475),E2475/'Bulk DivVar Analysis'!$C$114,"")</f>
        <v/>
      </c>
      <c r="H2475" s="338" t="str">
        <f>IF(ISNUMBER(E2475), IF(G2475&gt;'Bulk DivVar Analysis'!$D$116,"Pass","Fail"),"")</f>
        <v/>
      </c>
      <c r="I2475" s="338" t="str">
        <f t="shared" si="40"/>
        <v/>
      </c>
      <c r="J2475" s="339"/>
      <c r="K2475" s="339"/>
      <c r="L2475" s="339"/>
      <c r="M2475" s="339"/>
      <c r="N2475" s="339"/>
      <c r="O2475" s="339"/>
      <c r="P2475" s="339"/>
      <c r="Q2475" s="339"/>
    </row>
    <row r="2476" spans="1:17" ht="13.5" customHeight="1">
      <c r="A2476" s="481"/>
      <c r="B2476" s="481"/>
      <c r="C2476" s="481"/>
      <c r="D2476" s="481"/>
      <c r="E2476" s="481"/>
      <c r="F2476" s="339"/>
      <c r="G2476" s="340" t="str">
        <f>IF(ISNUMBER(E2476),E2476/'Bulk DivVar Analysis'!$C$114,"")</f>
        <v/>
      </c>
      <c r="H2476" s="338" t="str">
        <f>IF(ISNUMBER(E2476), IF(G2476&gt;'Bulk DivVar Analysis'!$D$116,"Pass","Fail"),"")</f>
        <v/>
      </c>
      <c r="I2476" s="338" t="str">
        <f t="shared" si="40"/>
        <v/>
      </c>
      <c r="J2476" s="339"/>
      <c r="K2476" s="339"/>
      <c r="L2476" s="339"/>
      <c r="M2476" s="339"/>
      <c r="N2476" s="339"/>
      <c r="O2476" s="339"/>
      <c r="P2476" s="339"/>
      <c r="Q2476" s="339"/>
    </row>
    <row r="2477" spans="1:17" ht="13.5" customHeight="1">
      <c r="A2477" s="481"/>
      <c r="B2477" s="481"/>
      <c r="C2477" s="481"/>
      <c r="D2477" s="481"/>
      <c r="E2477" s="481"/>
      <c r="F2477" s="339"/>
      <c r="G2477" s="340" t="str">
        <f>IF(ISNUMBER(E2477),E2477/'Bulk DivVar Analysis'!$C$114,"")</f>
        <v/>
      </c>
      <c r="H2477" s="338" t="str">
        <f>IF(ISNUMBER(E2477), IF(G2477&gt;'Bulk DivVar Analysis'!$D$116,"Pass","Fail"),"")</f>
        <v/>
      </c>
      <c r="I2477" s="338" t="str">
        <f t="shared" si="40"/>
        <v/>
      </c>
      <c r="J2477" s="339"/>
      <c r="K2477" s="339"/>
      <c r="L2477" s="339"/>
      <c r="M2477" s="339"/>
      <c r="N2477" s="339"/>
      <c r="O2477" s="339"/>
      <c r="P2477" s="339"/>
      <c r="Q2477" s="339"/>
    </row>
    <row r="2478" spans="1:17" ht="13.5" customHeight="1">
      <c r="A2478" s="481"/>
      <c r="B2478" s="481"/>
      <c r="C2478" s="481"/>
      <c r="D2478" s="481"/>
      <c r="E2478" s="481"/>
      <c r="F2478" s="339"/>
      <c r="G2478" s="340" t="str">
        <f>IF(ISNUMBER(E2478),E2478/'Bulk DivVar Analysis'!$C$114,"")</f>
        <v/>
      </c>
      <c r="H2478" s="338" t="str">
        <f>IF(ISNUMBER(E2478), IF(G2478&gt;'Bulk DivVar Analysis'!$D$116,"Pass","Fail"),"")</f>
        <v/>
      </c>
      <c r="I2478" s="338" t="str">
        <f t="shared" si="40"/>
        <v/>
      </c>
      <c r="J2478" s="339"/>
      <c r="K2478" s="339"/>
      <c r="L2478" s="339"/>
      <c r="M2478" s="339"/>
      <c r="N2478" s="339"/>
      <c r="O2478" s="339"/>
      <c r="P2478" s="339"/>
      <c r="Q2478" s="339"/>
    </row>
    <row r="2479" spans="1:17" ht="13.5" customHeight="1">
      <c r="A2479" s="481"/>
      <c r="B2479" s="481"/>
      <c r="C2479" s="481"/>
      <c r="D2479" s="481"/>
      <c r="E2479" s="481"/>
      <c r="F2479" s="339"/>
      <c r="G2479" s="340" t="str">
        <f>IF(ISNUMBER(E2479),E2479/'Bulk DivVar Analysis'!$C$114,"")</f>
        <v/>
      </c>
      <c r="H2479" s="338" t="str">
        <f>IF(ISNUMBER(E2479), IF(G2479&gt;'Bulk DivVar Analysis'!$D$116,"Pass","Fail"),"")</f>
        <v/>
      </c>
      <c r="I2479" s="338" t="str">
        <f t="shared" si="40"/>
        <v/>
      </c>
      <c r="J2479" s="339"/>
      <c r="K2479" s="339"/>
      <c r="L2479" s="339"/>
      <c r="M2479" s="339"/>
      <c r="N2479" s="339"/>
      <c r="O2479" s="339"/>
      <c r="P2479" s="339"/>
      <c r="Q2479" s="339"/>
    </row>
    <row r="2480" spans="1:17" ht="13.5" customHeight="1">
      <c r="A2480" s="481"/>
      <c r="B2480" s="481"/>
      <c r="C2480" s="481"/>
      <c r="D2480" s="481"/>
      <c r="E2480" s="481"/>
      <c r="F2480" s="339"/>
      <c r="G2480" s="340" t="str">
        <f>IF(ISNUMBER(E2480),E2480/'Bulk DivVar Analysis'!$C$114,"")</f>
        <v/>
      </c>
      <c r="H2480" s="338" t="str">
        <f>IF(ISNUMBER(E2480), IF(G2480&gt;'Bulk DivVar Analysis'!$D$116,"Pass","Fail"),"")</f>
        <v/>
      </c>
      <c r="I2480" s="338" t="str">
        <f t="shared" si="40"/>
        <v/>
      </c>
      <c r="J2480" s="339"/>
      <c r="K2480" s="339"/>
      <c r="L2480" s="339"/>
      <c r="M2480" s="339"/>
      <c r="N2480" s="339"/>
      <c r="O2480" s="339"/>
      <c r="P2480" s="339"/>
      <c r="Q2480" s="339"/>
    </row>
    <row r="2481" spans="1:17" ht="13.5" customHeight="1">
      <c r="A2481" s="481"/>
      <c r="B2481" s="481"/>
      <c r="C2481" s="481"/>
      <c r="D2481" s="481"/>
      <c r="E2481" s="481"/>
      <c r="F2481" s="339"/>
      <c r="G2481" s="340" t="str">
        <f>IF(ISNUMBER(E2481),E2481/'Bulk DivVar Analysis'!$C$114,"")</f>
        <v/>
      </c>
      <c r="H2481" s="338" t="str">
        <f>IF(ISNUMBER(E2481), IF(G2481&gt;'Bulk DivVar Analysis'!$D$116,"Pass","Fail"),"")</f>
        <v/>
      </c>
      <c r="I2481" s="338" t="str">
        <f t="shared" si="40"/>
        <v/>
      </c>
      <c r="J2481" s="339"/>
      <c r="K2481" s="339"/>
      <c r="L2481" s="339"/>
      <c r="M2481" s="339"/>
      <c r="N2481" s="339"/>
      <c r="O2481" s="339"/>
      <c r="P2481" s="339"/>
      <c r="Q2481" s="339"/>
    </row>
    <row r="2482" spans="1:17" ht="13.5" customHeight="1">
      <c r="A2482" s="481"/>
      <c r="B2482" s="481"/>
      <c r="C2482" s="481"/>
      <c r="D2482" s="481"/>
      <c r="E2482" s="481"/>
      <c r="F2482" s="339"/>
      <c r="G2482" s="340" t="str">
        <f>IF(ISNUMBER(E2482),E2482/'Bulk DivVar Analysis'!$C$114,"")</f>
        <v/>
      </c>
      <c r="H2482" s="338" t="str">
        <f>IF(ISNUMBER(E2482), IF(G2482&gt;'Bulk DivVar Analysis'!$D$116,"Pass","Fail"),"")</f>
        <v/>
      </c>
      <c r="I2482" s="338" t="str">
        <f t="shared" si="40"/>
        <v/>
      </c>
      <c r="J2482" s="339"/>
      <c r="K2482" s="339"/>
      <c r="L2482" s="339"/>
      <c r="M2482" s="339"/>
      <c r="N2482" s="339"/>
      <c r="O2482" s="339"/>
      <c r="P2482" s="339"/>
      <c r="Q2482" s="339"/>
    </row>
    <row r="2483" spans="1:17" ht="13.5" customHeight="1">
      <c r="A2483" s="481"/>
      <c r="B2483" s="481"/>
      <c r="C2483" s="481"/>
      <c r="D2483" s="481"/>
      <c r="E2483" s="481"/>
      <c r="F2483" s="339"/>
      <c r="G2483" s="340" t="str">
        <f>IF(ISNUMBER(E2483),E2483/'Bulk DivVar Analysis'!$C$114,"")</f>
        <v/>
      </c>
      <c r="H2483" s="338" t="str">
        <f>IF(ISNUMBER(E2483), IF(G2483&gt;'Bulk DivVar Analysis'!$D$116,"Pass","Fail"),"")</f>
        <v/>
      </c>
      <c r="I2483" s="338" t="str">
        <f t="shared" si="40"/>
        <v/>
      </c>
      <c r="J2483" s="339"/>
      <c r="K2483" s="339"/>
      <c r="L2483" s="339"/>
      <c r="M2483" s="339"/>
      <c r="N2483" s="339"/>
      <c r="O2483" s="339"/>
      <c r="P2483" s="339"/>
      <c r="Q2483" s="339"/>
    </row>
    <row r="2484" spans="1:17" ht="13.5" customHeight="1">
      <c r="A2484" s="481"/>
      <c r="B2484" s="481"/>
      <c r="C2484" s="481"/>
      <c r="D2484" s="481"/>
      <c r="E2484" s="481"/>
      <c r="F2484" s="339"/>
      <c r="G2484" s="340" t="str">
        <f>IF(ISNUMBER(E2484),E2484/'Bulk DivVar Analysis'!$C$114,"")</f>
        <v/>
      </c>
      <c r="H2484" s="338" t="str">
        <f>IF(ISNUMBER(E2484), IF(G2484&gt;'Bulk DivVar Analysis'!$D$116,"Pass","Fail"),"")</f>
        <v/>
      </c>
      <c r="I2484" s="338" t="str">
        <f t="shared" si="40"/>
        <v/>
      </c>
      <c r="J2484" s="339"/>
      <c r="K2484" s="339"/>
      <c r="L2484" s="339"/>
      <c r="M2484" s="339"/>
      <c r="N2484" s="339"/>
      <c r="O2484" s="339"/>
      <c r="P2484" s="339"/>
      <c r="Q2484" s="339"/>
    </row>
    <row r="2485" spans="1:17" ht="13.5" customHeight="1">
      <c r="A2485" s="481"/>
      <c r="B2485" s="481"/>
      <c r="C2485" s="481"/>
      <c r="D2485" s="481"/>
      <c r="E2485" s="481"/>
      <c r="F2485" s="339"/>
      <c r="G2485" s="340" t="str">
        <f>IF(ISNUMBER(E2485),E2485/'Bulk DivVar Analysis'!$C$114,"")</f>
        <v/>
      </c>
      <c r="H2485" s="338" t="str">
        <f>IF(ISNUMBER(E2485), IF(G2485&gt;'Bulk DivVar Analysis'!$D$116,"Pass","Fail"),"")</f>
        <v/>
      </c>
      <c r="I2485" s="338" t="str">
        <f t="shared" si="40"/>
        <v/>
      </c>
      <c r="J2485" s="339"/>
      <c r="K2485" s="339"/>
      <c r="L2485" s="339"/>
      <c r="M2485" s="339"/>
      <c r="N2485" s="339"/>
      <c r="O2485" s="339"/>
      <c r="P2485" s="339"/>
      <c r="Q2485" s="339"/>
    </row>
    <row r="2486" spans="1:17" ht="13.5" customHeight="1">
      <c r="A2486" s="481"/>
      <c r="B2486" s="481"/>
      <c r="C2486" s="481"/>
      <c r="D2486" s="481"/>
      <c r="E2486" s="481"/>
      <c r="F2486" s="339"/>
      <c r="G2486" s="340" t="str">
        <f>IF(ISNUMBER(E2486),E2486/'Bulk DivVar Analysis'!$C$114,"")</f>
        <v/>
      </c>
      <c r="H2486" s="338" t="str">
        <f>IF(ISNUMBER(E2486), IF(G2486&gt;'Bulk DivVar Analysis'!$D$116,"Pass","Fail"),"")</f>
        <v/>
      </c>
      <c r="I2486" s="338" t="str">
        <f t="shared" si="40"/>
        <v/>
      </c>
      <c r="J2486" s="339"/>
      <c r="K2486" s="339"/>
      <c r="L2486" s="339"/>
      <c r="M2486" s="339"/>
      <c r="N2486" s="339"/>
      <c r="O2486" s="339"/>
      <c r="P2486" s="339"/>
      <c r="Q2486" s="339"/>
    </row>
    <row r="2487" spans="1:17" ht="13.5" customHeight="1">
      <c r="A2487" s="481"/>
      <c r="B2487" s="481"/>
      <c r="C2487" s="481"/>
      <c r="D2487" s="481"/>
      <c r="E2487" s="481"/>
      <c r="F2487" s="339"/>
      <c r="G2487" s="340" t="str">
        <f>IF(ISNUMBER(E2487),E2487/'Bulk DivVar Analysis'!$C$114,"")</f>
        <v/>
      </c>
      <c r="H2487" s="338" t="str">
        <f>IF(ISNUMBER(E2487), IF(G2487&gt;'Bulk DivVar Analysis'!$D$116,"Pass","Fail"),"")</f>
        <v/>
      </c>
      <c r="I2487" s="338" t="str">
        <f t="shared" si="40"/>
        <v/>
      </c>
      <c r="J2487" s="339"/>
      <c r="K2487" s="339"/>
      <c r="L2487" s="339"/>
      <c r="M2487" s="339"/>
      <c r="N2487" s="339"/>
      <c r="O2487" s="339"/>
      <c r="P2487" s="339"/>
      <c r="Q2487" s="339"/>
    </row>
    <row r="2488" spans="1:17" ht="13.5" customHeight="1">
      <c r="A2488" s="481"/>
      <c r="B2488" s="481"/>
      <c r="C2488" s="481"/>
      <c r="D2488" s="481"/>
      <c r="E2488" s="481"/>
      <c r="F2488" s="339"/>
      <c r="G2488" s="340" t="str">
        <f>IF(ISNUMBER(E2488),E2488/'Bulk DivVar Analysis'!$C$114,"")</f>
        <v/>
      </c>
      <c r="H2488" s="338" t="str">
        <f>IF(ISNUMBER(E2488), IF(G2488&gt;'Bulk DivVar Analysis'!$D$116,"Pass","Fail"),"")</f>
        <v/>
      </c>
      <c r="I2488" s="338" t="str">
        <f t="shared" si="40"/>
        <v/>
      </c>
      <c r="J2488" s="339"/>
      <c r="K2488" s="339"/>
      <c r="L2488" s="339"/>
      <c r="M2488" s="339"/>
      <c r="N2488" s="339"/>
      <c r="O2488" s="339"/>
      <c r="P2488" s="339"/>
      <c r="Q2488" s="339"/>
    </row>
    <row r="2489" spans="1:17" ht="13.5" customHeight="1">
      <c r="A2489" s="481"/>
      <c r="B2489" s="481"/>
      <c r="C2489" s="481"/>
      <c r="D2489" s="481"/>
      <c r="E2489" s="481"/>
      <c r="F2489" s="339"/>
      <c r="G2489" s="340" t="str">
        <f>IF(ISNUMBER(E2489),E2489/'Bulk DivVar Analysis'!$C$114,"")</f>
        <v/>
      </c>
      <c r="H2489" s="338" t="str">
        <f>IF(ISNUMBER(E2489), IF(G2489&gt;'Bulk DivVar Analysis'!$D$116,"Pass","Fail"),"")</f>
        <v/>
      </c>
      <c r="I2489" s="338" t="str">
        <f t="shared" si="40"/>
        <v/>
      </c>
      <c r="J2489" s="339"/>
      <c r="K2489" s="339"/>
      <c r="L2489" s="339"/>
      <c r="M2489" s="339"/>
      <c r="N2489" s="339"/>
      <c r="O2489" s="339"/>
      <c r="P2489" s="339"/>
      <c r="Q2489" s="339"/>
    </row>
    <row r="2490" spans="1:17" ht="13.5" customHeight="1">
      <c r="A2490" s="481"/>
      <c r="B2490" s="481"/>
      <c r="C2490" s="481"/>
      <c r="D2490" s="481"/>
      <c r="E2490" s="481"/>
      <c r="F2490" s="339"/>
      <c r="G2490" s="340" t="str">
        <f>IF(ISNUMBER(E2490),E2490/'Bulk DivVar Analysis'!$C$114,"")</f>
        <v/>
      </c>
      <c r="H2490" s="338" t="str">
        <f>IF(ISNUMBER(E2490), IF(G2490&gt;'Bulk DivVar Analysis'!$D$116,"Pass","Fail"),"")</f>
        <v/>
      </c>
      <c r="I2490" s="338" t="str">
        <f t="shared" si="40"/>
        <v/>
      </c>
      <c r="J2490" s="339"/>
      <c r="K2490" s="339"/>
      <c r="L2490" s="339"/>
      <c r="M2490" s="339"/>
      <c r="N2490" s="339"/>
      <c r="O2490" s="339"/>
      <c r="P2490" s="339"/>
      <c r="Q2490" s="339"/>
    </row>
    <row r="2491" spans="1:17" ht="13.5" customHeight="1">
      <c r="A2491" s="481"/>
      <c r="B2491" s="481"/>
      <c r="C2491" s="481"/>
      <c r="D2491" s="481"/>
      <c r="E2491" s="481"/>
      <c r="F2491" s="339"/>
      <c r="G2491" s="340" t="str">
        <f>IF(ISNUMBER(E2491),E2491/'Bulk DivVar Analysis'!$C$114,"")</f>
        <v/>
      </c>
      <c r="H2491" s="338" t="str">
        <f>IF(ISNUMBER(E2491), IF(G2491&gt;'Bulk DivVar Analysis'!$D$116,"Pass","Fail"),"")</f>
        <v/>
      </c>
      <c r="I2491" s="338" t="str">
        <f t="shared" si="40"/>
        <v/>
      </c>
      <c r="J2491" s="339"/>
      <c r="K2491" s="339"/>
      <c r="L2491" s="339"/>
      <c r="M2491" s="339"/>
      <c r="N2491" s="339"/>
      <c r="O2491" s="339"/>
      <c r="P2491" s="339"/>
      <c r="Q2491" s="339"/>
    </row>
    <row r="2492" spans="1:17" ht="13.5" customHeight="1">
      <c r="A2492" s="481"/>
      <c r="B2492" s="481"/>
      <c r="C2492" s="481"/>
      <c r="D2492" s="481"/>
      <c r="E2492" s="481"/>
      <c r="F2492" s="339"/>
      <c r="G2492" s="340" t="str">
        <f>IF(ISNUMBER(E2492),E2492/'Bulk DivVar Analysis'!$C$114,"")</f>
        <v/>
      </c>
      <c r="H2492" s="338" t="str">
        <f>IF(ISNUMBER(E2492), IF(G2492&gt;'Bulk DivVar Analysis'!$D$116,"Pass","Fail"),"")</f>
        <v/>
      </c>
      <c r="I2492" s="338" t="str">
        <f t="shared" si="40"/>
        <v/>
      </c>
      <c r="J2492" s="339"/>
      <c r="K2492" s="339"/>
      <c r="L2492" s="339"/>
      <c r="M2492" s="339"/>
      <c r="N2492" s="339"/>
      <c r="O2492" s="339"/>
      <c r="P2492" s="339"/>
      <c r="Q2492" s="339"/>
    </row>
    <row r="2493" spans="1:17" ht="13.5" customHeight="1">
      <c r="A2493" s="481"/>
      <c r="B2493" s="481"/>
      <c r="C2493" s="481"/>
      <c r="D2493" s="481"/>
      <c r="E2493" s="481"/>
      <c r="F2493" s="339"/>
      <c r="G2493" s="340" t="str">
        <f>IF(ISNUMBER(E2493),E2493/'Bulk DivVar Analysis'!$C$114,"")</f>
        <v/>
      </c>
      <c r="H2493" s="338" t="str">
        <f>IF(ISNUMBER(E2493), IF(G2493&gt;'Bulk DivVar Analysis'!$D$116,"Pass","Fail"),"")</f>
        <v/>
      </c>
      <c r="I2493" s="338" t="str">
        <f t="shared" si="40"/>
        <v/>
      </c>
      <c r="J2493" s="339"/>
      <c r="K2493" s="339"/>
      <c r="L2493" s="339"/>
      <c r="M2493" s="339"/>
      <c r="N2493" s="339"/>
      <c r="O2493" s="339"/>
      <c r="P2493" s="339"/>
      <c r="Q2493" s="339"/>
    </row>
    <row r="2494" spans="1:17" ht="13.5" customHeight="1">
      <c r="A2494" s="481"/>
      <c r="B2494" s="481"/>
      <c r="C2494" s="481"/>
      <c r="D2494" s="481"/>
      <c r="E2494" s="481"/>
      <c r="F2494" s="339"/>
      <c r="G2494" s="340" t="str">
        <f>IF(ISNUMBER(E2494),E2494/'Bulk DivVar Analysis'!$C$114,"")</f>
        <v/>
      </c>
      <c r="H2494" s="338" t="str">
        <f>IF(ISNUMBER(E2494), IF(G2494&gt;'Bulk DivVar Analysis'!$D$116,"Pass","Fail"),"")</f>
        <v/>
      </c>
      <c r="I2494" s="338" t="str">
        <f t="shared" si="40"/>
        <v/>
      </c>
      <c r="J2494" s="339"/>
      <c r="K2494" s="339"/>
      <c r="L2494" s="339"/>
      <c r="M2494" s="339"/>
      <c r="N2494" s="339"/>
      <c r="O2494" s="339"/>
      <c r="P2494" s="339"/>
      <c r="Q2494" s="339"/>
    </row>
    <row r="2495" spans="1:17" ht="13.5" customHeight="1">
      <c r="A2495" s="481"/>
      <c r="B2495" s="481"/>
      <c r="C2495" s="481"/>
      <c r="D2495" s="481"/>
      <c r="E2495" s="481"/>
      <c r="F2495" s="339"/>
      <c r="G2495" s="340" t="str">
        <f>IF(ISNUMBER(E2495),E2495/'Bulk DivVar Analysis'!$C$114,"")</f>
        <v/>
      </c>
      <c r="H2495" s="338" t="str">
        <f>IF(ISNUMBER(E2495), IF(G2495&gt;'Bulk DivVar Analysis'!$D$116,"Pass","Fail"),"")</f>
        <v/>
      </c>
      <c r="I2495" s="338" t="str">
        <f t="shared" si="40"/>
        <v/>
      </c>
      <c r="J2495" s="339"/>
      <c r="K2495" s="339"/>
      <c r="L2495" s="339"/>
      <c r="M2495" s="339"/>
      <c r="N2495" s="339"/>
      <c r="O2495" s="339"/>
      <c r="P2495" s="339"/>
      <c r="Q2495" s="339"/>
    </row>
    <row r="2496" spans="1:17" ht="13.5" customHeight="1">
      <c r="A2496" s="481"/>
      <c r="B2496" s="481"/>
      <c r="C2496" s="481"/>
      <c r="D2496" s="481"/>
      <c r="E2496" s="481"/>
      <c r="F2496" s="339"/>
      <c r="G2496" s="340" t="str">
        <f>IF(ISNUMBER(E2496),E2496/'Bulk DivVar Analysis'!$C$114,"")</f>
        <v/>
      </c>
      <c r="H2496" s="338" t="str">
        <f>IF(ISNUMBER(E2496), IF(G2496&gt;'Bulk DivVar Analysis'!$D$116,"Pass","Fail"),"")</f>
        <v/>
      </c>
      <c r="I2496" s="338" t="str">
        <f t="shared" si="40"/>
        <v/>
      </c>
      <c r="J2496" s="339"/>
      <c r="K2496" s="339"/>
      <c r="L2496" s="339"/>
      <c r="M2496" s="339"/>
      <c r="N2496" s="339"/>
      <c r="O2496" s="339"/>
      <c r="P2496" s="339"/>
      <c r="Q2496" s="339"/>
    </row>
    <row r="2497" spans="1:17" ht="13.5" customHeight="1">
      <c r="A2497" s="481"/>
      <c r="B2497" s="481"/>
      <c r="C2497" s="481"/>
      <c r="D2497" s="481"/>
      <c r="E2497" s="481"/>
      <c r="F2497" s="339"/>
      <c r="G2497" s="340" t="str">
        <f>IF(ISNUMBER(E2497),E2497/'Bulk DivVar Analysis'!$C$114,"")</f>
        <v/>
      </c>
      <c r="H2497" s="338" t="str">
        <f>IF(ISNUMBER(E2497), IF(G2497&gt;'Bulk DivVar Analysis'!$D$116,"Pass","Fail"),"")</f>
        <v/>
      </c>
      <c r="I2497" s="338" t="str">
        <f t="shared" si="40"/>
        <v/>
      </c>
      <c r="J2497" s="339"/>
      <c r="K2497" s="339"/>
      <c r="L2497" s="339"/>
      <c r="M2497" s="339"/>
      <c r="N2497" s="339"/>
      <c r="O2497" s="339"/>
      <c r="P2497" s="339"/>
      <c r="Q2497" s="339"/>
    </row>
    <row r="2498" spans="1:17" ht="13.5" customHeight="1">
      <c r="A2498" s="481"/>
      <c r="B2498" s="481"/>
      <c r="C2498" s="481"/>
      <c r="D2498" s="481"/>
      <c r="E2498" s="481"/>
      <c r="F2498" s="339"/>
      <c r="G2498" s="340" t="str">
        <f>IF(ISNUMBER(E2498),E2498/'Bulk DivVar Analysis'!$C$114,"")</f>
        <v/>
      </c>
      <c r="H2498" s="338" t="str">
        <f>IF(ISNUMBER(E2498), IF(G2498&gt;'Bulk DivVar Analysis'!$D$116,"Pass","Fail"),"")</f>
        <v/>
      </c>
      <c r="I2498" s="338" t="str">
        <f t="shared" si="40"/>
        <v/>
      </c>
      <c r="J2498" s="339"/>
      <c r="K2498" s="339"/>
      <c r="L2498" s="339"/>
      <c r="M2498" s="339"/>
      <c r="N2498" s="339"/>
      <c r="O2498" s="339"/>
      <c r="P2498" s="339"/>
      <c r="Q2498" s="339"/>
    </row>
    <row r="2499" spans="1:17" ht="13.5" customHeight="1">
      <c r="A2499" s="481"/>
      <c r="B2499" s="481"/>
      <c r="C2499" s="481"/>
      <c r="D2499" s="481"/>
      <c r="E2499" s="481"/>
      <c r="F2499" s="339"/>
      <c r="G2499" s="340" t="str">
        <f>IF(ISNUMBER(E2499),E2499/'Bulk DivVar Analysis'!$C$114,"")</f>
        <v/>
      </c>
      <c r="H2499" s="338" t="str">
        <f>IF(ISNUMBER(E2499), IF(G2499&gt;'Bulk DivVar Analysis'!$D$116,"Pass","Fail"),"")</f>
        <v/>
      </c>
      <c r="I2499" s="338" t="str">
        <f t="shared" ref="I2499:I2562" si="41">_xlfn.TEXTJOIN("_",TRUE,B2499,C2499)</f>
        <v/>
      </c>
      <c r="J2499" s="339"/>
      <c r="K2499" s="339"/>
      <c r="L2499" s="339"/>
      <c r="M2499" s="339"/>
      <c r="N2499" s="339"/>
      <c r="O2499" s="339"/>
      <c r="P2499" s="339"/>
      <c r="Q2499" s="339"/>
    </row>
    <row r="2500" spans="1:17" ht="13.5" customHeight="1">
      <c r="A2500" s="481"/>
      <c r="B2500" s="481"/>
      <c r="C2500" s="481"/>
      <c r="D2500" s="481"/>
      <c r="E2500" s="481"/>
      <c r="F2500" s="339"/>
      <c r="G2500" s="340" t="str">
        <f>IF(ISNUMBER(E2500),E2500/'Bulk DivVar Analysis'!$C$114,"")</f>
        <v/>
      </c>
      <c r="H2500" s="338" t="str">
        <f>IF(ISNUMBER(E2500), IF(G2500&gt;'Bulk DivVar Analysis'!$D$116,"Pass","Fail"),"")</f>
        <v/>
      </c>
      <c r="I2500" s="338" t="str">
        <f t="shared" si="41"/>
        <v/>
      </c>
      <c r="J2500" s="339"/>
      <c r="K2500" s="339"/>
      <c r="L2500" s="339"/>
      <c r="M2500" s="339"/>
      <c r="N2500" s="339"/>
      <c r="O2500" s="339"/>
      <c r="P2500" s="339"/>
      <c r="Q2500" s="339"/>
    </row>
    <row r="2501" spans="1:17" ht="13.5" customHeight="1">
      <c r="A2501" s="481"/>
      <c r="B2501" s="481"/>
      <c r="C2501" s="481"/>
      <c r="D2501" s="481"/>
      <c r="E2501" s="481"/>
      <c r="F2501" s="339"/>
      <c r="G2501" s="340" t="str">
        <f>IF(ISNUMBER(E2501),E2501/'Bulk DivVar Analysis'!$C$114,"")</f>
        <v/>
      </c>
      <c r="H2501" s="338" t="str">
        <f>IF(ISNUMBER(E2501), IF(G2501&gt;'Bulk DivVar Analysis'!$D$116,"Pass","Fail"),"")</f>
        <v/>
      </c>
      <c r="I2501" s="338" t="str">
        <f t="shared" si="41"/>
        <v/>
      </c>
      <c r="J2501" s="339"/>
      <c r="K2501" s="339"/>
      <c r="L2501" s="339"/>
      <c r="M2501" s="339"/>
      <c r="N2501" s="339"/>
      <c r="O2501" s="339"/>
      <c r="P2501" s="339"/>
      <c r="Q2501" s="339"/>
    </row>
    <row r="2502" spans="1:17" ht="13.5" customHeight="1">
      <c r="A2502" s="481"/>
      <c r="B2502" s="481"/>
      <c r="C2502" s="481"/>
      <c r="D2502" s="481"/>
      <c r="E2502" s="481"/>
      <c r="F2502" s="339"/>
      <c r="G2502" s="340" t="str">
        <f>IF(ISNUMBER(E2502),E2502/'Bulk DivVar Analysis'!$C$114,"")</f>
        <v/>
      </c>
      <c r="H2502" s="338" t="str">
        <f>IF(ISNUMBER(E2502), IF(G2502&gt;'Bulk DivVar Analysis'!$D$116,"Pass","Fail"),"")</f>
        <v/>
      </c>
      <c r="I2502" s="338" t="str">
        <f t="shared" si="41"/>
        <v/>
      </c>
      <c r="J2502" s="339"/>
      <c r="K2502" s="339"/>
      <c r="L2502" s="339"/>
      <c r="M2502" s="339"/>
      <c r="N2502" s="339"/>
      <c r="O2502" s="339"/>
      <c r="P2502" s="339"/>
      <c r="Q2502" s="339"/>
    </row>
    <row r="2503" spans="1:17" ht="13.5" customHeight="1">
      <c r="A2503" s="481"/>
      <c r="B2503" s="481"/>
      <c r="C2503" s="481"/>
      <c r="D2503" s="481"/>
      <c r="E2503" s="481"/>
      <c r="F2503" s="339"/>
      <c r="G2503" s="340" t="str">
        <f>IF(ISNUMBER(E2503),E2503/'Bulk DivVar Analysis'!$C$114,"")</f>
        <v/>
      </c>
      <c r="H2503" s="338" t="str">
        <f>IF(ISNUMBER(E2503), IF(G2503&gt;'Bulk DivVar Analysis'!$D$116,"Pass","Fail"),"")</f>
        <v/>
      </c>
      <c r="I2503" s="338" t="str">
        <f t="shared" si="41"/>
        <v/>
      </c>
      <c r="J2503" s="339"/>
      <c r="K2503" s="339"/>
      <c r="L2503" s="339"/>
      <c r="M2503" s="339"/>
      <c r="N2503" s="339"/>
      <c r="O2503" s="339"/>
      <c r="P2503" s="339"/>
      <c r="Q2503" s="339"/>
    </row>
    <row r="2504" spans="1:17" ht="13.5" customHeight="1">
      <c r="A2504" s="481"/>
      <c r="B2504" s="481"/>
      <c r="C2504" s="481"/>
      <c r="D2504" s="481"/>
      <c r="E2504" s="481"/>
      <c r="F2504" s="339"/>
      <c r="G2504" s="340" t="str">
        <f>IF(ISNUMBER(E2504),E2504/'Bulk DivVar Analysis'!$C$114,"")</f>
        <v/>
      </c>
      <c r="H2504" s="338" t="str">
        <f>IF(ISNUMBER(E2504), IF(G2504&gt;'Bulk DivVar Analysis'!$D$116,"Pass","Fail"),"")</f>
        <v/>
      </c>
      <c r="I2504" s="338" t="str">
        <f t="shared" si="41"/>
        <v/>
      </c>
      <c r="J2504" s="339"/>
      <c r="K2504" s="339"/>
      <c r="L2504" s="339"/>
      <c r="M2504" s="339"/>
      <c r="N2504" s="339"/>
      <c r="O2504" s="339"/>
      <c r="P2504" s="339"/>
      <c r="Q2504" s="339"/>
    </row>
    <row r="2505" spans="1:17" ht="13.5" customHeight="1">
      <c r="A2505" s="481"/>
      <c r="B2505" s="481"/>
      <c r="C2505" s="481"/>
      <c r="D2505" s="481"/>
      <c r="E2505" s="481"/>
      <c r="F2505" s="339"/>
      <c r="G2505" s="340" t="str">
        <f>IF(ISNUMBER(E2505),E2505/'Bulk DivVar Analysis'!$C$114,"")</f>
        <v/>
      </c>
      <c r="H2505" s="338" t="str">
        <f>IF(ISNUMBER(E2505), IF(G2505&gt;'Bulk DivVar Analysis'!$D$116,"Pass","Fail"),"")</f>
        <v/>
      </c>
      <c r="I2505" s="338" t="str">
        <f t="shared" si="41"/>
        <v/>
      </c>
      <c r="J2505" s="339"/>
      <c r="K2505" s="339"/>
      <c r="L2505" s="339"/>
      <c r="M2505" s="339"/>
      <c r="N2505" s="339"/>
      <c r="O2505" s="339"/>
      <c r="P2505" s="339"/>
      <c r="Q2505" s="339"/>
    </row>
    <row r="2506" spans="1:17" ht="13.5" customHeight="1">
      <c r="A2506" s="481"/>
      <c r="B2506" s="481"/>
      <c r="C2506" s="481"/>
      <c r="D2506" s="481"/>
      <c r="E2506" s="481"/>
      <c r="F2506" s="339"/>
      <c r="G2506" s="340" t="str">
        <f>IF(ISNUMBER(E2506),E2506/'Bulk DivVar Analysis'!$C$114,"")</f>
        <v/>
      </c>
      <c r="H2506" s="338" t="str">
        <f>IF(ISNUMBER(E2506), IF(G2506&gt;'Bulk DivVar Analysis'!$D$116,"Pass","Fail"),"")</f>
        <v/>
      </c>
      <c r="I2506" s="338" t="str">
        <f t="shared" si="41"/>
        <v/>
      </c>
      <c r="J2506" s="339"/>
      <c r="K2506" s="339"/>
      <c r="L2506" s="339"/>
      <c r="M2506" s="339"/>
      <c r="N2506" s="339"/>
      <c r="O2506" s="339"/>
      <c r="P2506" s="339"/>
      <c r="Q2506" s="339"/>
    </row>
    <row r="2507" spans="1:17" ht="13.5" customHeight="1">
      <c r="A2507" s="481"/>
      <c r="B2507" s="481"/>
      <c r="C2507" s="481"/>
      <c r="D2507" s="481"/>
      <c r="E2507" s="481"/>
      <c r="F2507" s="339"/>
      <c r="G2507" s="340" t="str">
        <f>IF(ISNUMBER(E2507),E2507/'Bulk DivVar Analysis'!$C$114,"")</f>
        <v/>
      </c>
      <c r="H2507" s="338" t="str">
        <f>IF(ISNUMBER(E2507), IF(G2507&gt;'Bulk DivVar Analysis'!$D$116,"Pass","Fail"),"")</f>
        <v/>
      </c>
      <c r="I2507" s="338" t="str">
        <f t="shared" si="41"/>
        <v/>
      </c>
      <c r="J2507" s="339"/>
      <c r="K2507" s="339"/>
      <c r="L2507" s="339"/>
      <c r="M2507" s="339"/>
      <c r="N2507" s="339"/>
      <c r="O2507" s="339"/>
      <c r="P2507" s="339"/>
      <c r="Q2507" s="339"/>
    </row>
    <row r="2508" spans="1:17" ht="13.5" customHeight="1">
      <c r="A2508" s="481"/>
      <c r="B2508" s="481"/>
      <c r="C2508" s="481"/>
      <c r="D2508" s="481"/>
      <c r="E2508" s="481"/>
      <c r="F2508" s="339"/>
      <c r="G2508" s="340" t="str">
        <f>IF(ISNUMBER(E2508),E2508/'Bulk DivVar Analysis'!$C$114,"")</f>
        <v/>
      </c>
      <c r="H2508" s="338" t="str">
        <f>IF(ISNUMBER(E2508), IF(G2508&gt;'Bulk DivVar Analysis'!$D$116,"Pass","Fail"),"")</f>
        <v/>
      </c>
      <c r="I2508" s="338" t="str">
        <f t="shared" si="41"/>
        <v/>
      </c>
      <c r="J2508" s="339"/>
      <c r="K2508" s="339"/>
      <c r="L2508" s="339"/>
      <c r="M2508" s="339"/>
      <c r="N2508" s="339"/>
      <c r="O2508" s="339"/>
      <c r="P2508" s="339"/>
      <c r="Q2508" s="339"/>
    </row>
    <row r="2509" spans="1:17" ht="13.5" customHeight="1">
      <c r="A2509" s="481"/>
      <c r="B2509" s="481"/>
      <c r="C2509" s="481"/>
      <c r="D2509" s="481"/>
      <c r="E2509" s="481"/>
      <c r="F2509" s="339"/>
      <c r="G2509" s="340" t="str">
        <f>IF(ISNUMBER(E2509),E2509/'Bulk DivVar Analysis'!$C$114,"")</f>
        <v/>
      </c>
      <c r="H2509" s="338" t="str">
        <f>IF(ISNUMBER(E2509), IF(G2509&gt;'Bulk DivVar Analysis'!$D$116,"Pass","Fail"),"")</f>
        <v/>
      </c>
      <c r="I2509" s="338" t="str">
        <f t="shared" si="41"/>
        <v/>
      </c>
      <c r="J2509" s="339"/>
      <c r="K2509" s="339"/>
      <c r="L2509" s="339"/>
      <c r="M2509" s="339"/>
      <c r="N2509" s="339"/>
      <c r="O2509" s="339"/>
      <c r="P2509" s="339"/>
      <c r="Q2509" s="339"/>
    </row>
    <row r="2510" spans="1:17" ht="13.5" customHeight="1">
      <c r="A2510" s="481"/>
      <c r="B2510" s="481"/>
      <c r="C2510" s="481"/>
      <c r="D2510" s="481"/>
      <c r="E2510" s="481"/>
      <c r="F2510" s="339"/>
      <c r="G2510" s="340" t="str">
        <f>IF(ISNUMBER(E2510),E2510/'Bulk DivVar Analysis'!$C$114,"")</f>
        <v/>
      </c>
      <c r="H2510" s="338" t="str">
        <f>IF(ISNUMBER(E2510), IF(G2510&gt;'Bulk DivVar Analysis'!$D$116,"Pass","Fail"),"")</f>
        <v/>
      </c>
      <c r="I2510" s="338" t="str">
        <f t="shared" si="41"/>
        <v/>
      </c>
      <c r="J2510" s="339"/>
      <c r="K2510" s="339"/>
      <c r="L2510" s="339"/>
      <c r="M2510" s="339"/>
      <c r="N2510" s="339"/>
      <c r="O2510" s="339"/>
      <c r="P2510" s="339"/>
      <c r="Q2510" s="339"/>
    </row>
    <row r="2511" spans="1:17" ht="13.5" customHeight="1">
      <c r="A2511" s="481"/>
      <c r="B2511" s="481"/>
      <c r="C2511" s="481"/>
      <c r="D2511" s="481"/>
      <c r="E2511" s="481"/>
      <c r="F2511" s="339"/>
      <c r="G2511" s="340" t="str">
        <f>IF(ISNUMBER(E2511),E2511/'Bulk DivVar Analysis'!$C$114,"")</f>
        <v/>
      </c>
      <c r="H2511" s="338" t="str">
        <f>IF(ISNUMBER(E2511), IF(G2511&gt;'Bulk DivVar Analysis'!$D$116,"Pass","Fail"),"")</f>
        <v/>
      </c>
      <c r="I2511" s="338" t="str">
        <f t="shared" si="41"/>
        <v/>
      </c>
      <c r="J2511" s="339"/>
      <c r="K2511" s="339"/>
      <c r="L2511" s="339"/>
      <c r="M2511" s="339"/>
      <c r="N2511" s="339"/>
      <c r="O2511" s="339"/>
      <c r="P2511" s="339"/>
      <c r="Q2511" s="339"/>
    </row>
    <row r="2512" spans="1:17" ht="13.5" customHeight="1">
      <c r="A2512" s="481"/>
      <c r="B2512" s="481"/>
      <c r="C2512" s="481"/>
      <c r="D2512" s="481"/>
      <c r="E2512" s="481"/>
      <c r="F2512" s="339"/>
      <c r="G2512" s="340" t="str">
        <f>IF(ISNUMBER(E2512),E2512/'Bulk DivVar Analysis'!$C$114,"")</f>
        <v/>
      </c>
      <c r="H2512" s="338" t="str">
        <f>IF(ISNUMBER(E2512), IF(G2512&gt;'Bulk DivVar Analysis'!$D$116,"Pass","Fail"),"")</f>
        <v/>
      </c>
      <c r="I2512" s="338" t="str">
        <f t="shared" si="41"/>
        <v/>
      </c>
      <c r="J2512" s="339"/>
      <c r="K2512" s="339"/>
      <c r="L2512" s="339"/>
      <c r="M2512" s="339"/>
      <c r="N2512" s="339"/>
      <c r="O2512" s="339"/>
      <c r="P2512" s="339"/>
      <c r="Q2512" s="339"/>
    </row>
    <row r="2513" spans="1:17" ht="13.5" customHeight="1">
      <c r="A2513" s="481"/>
      <c r="B2513" s="481"/>
      <c r="C2513" s="481"/>
      <c r="D2513" s="481"/>
      <c r="E2513" s="481"/>
      <c r="F2513" s="339"/>
      <c r="G2513" s="340" t="str">
        <f>IF(ISNUMBER(E2513),E2513/'Bulk DivVar Analysis'!$C$114,"")</f>
        <v/>
      </c>
      <c r="H2513" s="338" t="str">
        <f>IF(ISNUMBER(E2513), IF(G2513&gt;'Bulk DivVar Analysis'!$D$116,"Pass","Fail"),"")</f>
        <v/>
      </c>
      <c r="I2513" s="338" t="str">
        <f t="shared" si="41"/>
        <v/>
      </c>
      <c r="J2513" s="339"/>
      <c r="K2513" s="339"/>
      <c r="L2513" s="339"/>
      <c r="M2513" s="339"/>
      <c r="N2513" s="339"/>
      <c r="O2513" s="339"/>
      <c r="P2513" s="339"/>
      <c r="Q2513" s="339"/>
    </row>
    <row r="2514" spans="1:17" ht="13.5" customHeight="1">
      <c r="A2514" s="481"/>
      <c r="B2514" s="481"/>
      <c r="C2514" s="481"/>
      <c r="D2514" s="481"/>
      <c r="E2514" s="481"/>
      <c r="F2514" s="339"/>
      <c r="G2514" s="340" t="str">
        <f>IF(ISNUMBER(E2514),E2514/'Bulk DivVar Analysis'!$C$114,"")</f>
        <v/>
      </c>
      <c r="H2514" s="338" t="str">
        <f>IF(ISNUMBER(E2514), IF(G2514&gt;'Bulk DivVar Analysis'!$D$116,"Pass","Fail"),"")</f>
        <v/>
      </c>
      <c r="I2514" s="338" t="str">
        <f t="shared" si="41"/>
        <v/>
      </c>
      <c r="J2514" s="339"/>
      <c r="K2514" s="339"/>
      <c r="L2514" s="339"/>
      <c r="M2514" s="339"/>
      <c r="N2514" s="339"/>
      <c r="O2514" s="339"/>
      <c r="P2514" s="339"/>
      <c r="Q2514" s="339"/>
    </row>
    <row r="2515" spans="1:17" ht="13.5" customHeight="1">
      <c r="A2515" s="481"/>
      <c r="B2515" s="481"/>
      <c r="C2515" s="481"/>
      <c r="D2515" s="481"/>
      <c r="E2515" s="481"/>
      <c r="F2515" s="339"/>
      <c r="G2515" s="340" t="str">
        <f>IF(ISNUMBER(E2515),E2515/'Bulk DivVar Analysis'!$C$114,"")</f>
        <v/>
      </c>
      <c r="H2515" s="338" t="str">
        <f>IF(ISNUMBER(E2515), IF(G2515&gt;'Bulk DivVar Analysis'!$D$116,"Pass","Fail"),"")</f>
        <v/>
      </c>
      <c r="I2515" s="338" t="str">
        <f t="shared" si="41"/>
        <v/>
      </c>
      <c r="J2515" s="339"/>
      <c r="K2515" s="339"/>
      <c r="L2515" s="339"/>
      <c r="M2515" s="339"/>
      <c r="N2515" s="339"/>
      <c r="O2515" s="339"/>
      <c r="P2515" s="339"/>
      <c r="Q2515" s="339"/>
    </row>
    <row r="2516" spans="1:17" ht="13.5" customHeight="1">
      <c r="A2516" s="481"/>
      <c r="B2516" s="481"/>
      <c r="C2516" s="481"/>
      <c r="D2516" s="481"/>
      <c r="E2516" s="481"/>
      <c r="F2516" s="339"/>
      <c r="G2516" s="340" t="str">
        <f>IF(ISNUMBER(E2516),E2516/'Bulk DivVar Analysis'!$C$114,"")</f>
        <v/>
      </c>
      <c r="H2516" s="338" t="str">
        <f>IF(ISNUMBER(E2516), IF(G2516&gt;'Bulk DivVar Analysis'!$D$116,"Pass","Fail"),"")</f>
        <v/>
      </c>
      <c r="I2516" s="338" t="str">
        <f t="shared" si="41"/>
        <v/>
      </c>
      <c r="J2516" s="339"/>
      <c r="K2516" s="339"/>
      <c r="L2516" s="339"/>
      <c r="M2516" s="339"/>
      <c r="N2516" s="339"/>
      <c r="O2516" s="339"/>
      <c r="P2516" s="339"/>
      <c r="Q2516" s="339"/>
    </row>
    <row r="2517" spans="1:17" ht="13.5" customHeight="1">
      <c r="A2517" s="481"/>
      <c r="B2517" s="481"/>
      <c r="C2517" s="481"/>
      <c r="D2517" s="481"/>
      <c r="E2517" s="481"/>
      <c r="F2517" s="339"/>
      <c r="G2517" s="340" t="str">
        <f>IF(ISNUMBER(E2517),E2517/'Bulk DivVar Analysis'!$C$114,"")</f>
        <v/>
      </c>
      <c r="H2517" s="338" t="str">
        <f>IF(ISNUMBER(E2517), IF(G2517&gt;'Bulk DivVar Analysis'!$D$116,"Pass","Fail"),"")</f>
        <v/>
      </c>
      <c r="I2517" s="338" t="str">
        <f t="shared" si="41"/>
        <v/>
      </c>
      <c r="J2517" s="339"/>
      <c r="K2517" s="339"/>
      <c r="L2517" s="339"/>
      <c r="M2517" s="339"/>
      <c r="N2517" s="339"/>
      <c r="O2517" s="339"/>
      <c r="P2517" s="339"/>
      <c r="Q2517" s="339"/>
    </row>
    <row r="2518" spans="1:17" ht="13.5" customHeight="1">
      <c r="A2518" s="481"/>
      <c r="B2518" s="481"/>
      <c r="C2518" s="481"/>
      <c r="D2518" s="481"/>
      <c r="E2518" s="481"/>
      <c r="F2518" s="339"/>
      <c r="G2518" s="340" t="str">
        <f>IF(ISNUMBER(E2518),E2518/'Bulk DivVar Analysis'!$C$114,"")</f>
        <v/>
      </c>
      <c r="H2518" s="338" t="str">
        <f>IF(ISNUMBER(E2518), IF(G2518&gt;'Bulk DivVar Analysis'!$D$116,"Pass","Fail"),"")</f>
        <v/>
      </c>
      <c r="I2518" s="338" t="str">
        <f t="shared" si="41"/>
        <v/>
      </c>
      <c r="J2518" s="339"/>
      <c r="K2518" s="339"/>
      <c r="L2518" s="339"/>
      <c r="M2518" s="339"/>
      <c r="N2518" s="339"/>
      <c r="O2518" s="339"/>
      <c r="P2518" s="339"/>
      <c r="Q2518" s="339"/>
    </row>
    <row r="2519" spans="1:17" ht="13.5" customHeight="1">
      <c r="A2519" s="481"/>
      <c r="B2519" s="481"/>
      <c r="C2519" s="481"/>
      <c r="D2519" s="481"/>
      <c r="E2519" s="481"/>
      <c r="F2519" s="339"/>
      <c r="G2519" s="340" t="str">
        <f>IF(ISNUMBER(E2519),E2519/'Bulk DivVar Analysis'!$C$114,"")</f>
        <v/>
      </c>
      <c r="H2519" s="338" t="str">
        <f>IF(ISNUMBER(E2519), IF(G2519&gt;'Bulk DivVar Analysis'!$D$116,"Pass","Fail"),"")</f>
        <v/>
      </c>
      <c r="I2519" s="338" t="str">
        <f t="shared" si="41"/>
        <v/>
      </c>
      <c r="J2519" s="339"/>
      <c r="K2519" s="339"/>
      <c r="L2519" s="339"/>
      <c r="M2519" s="339"/>
      <c r="N2519" s="339"/>
      <c r="O2519" s="339"/>
      <c r="P2519" s="339"/>
      <c r="Q2519" s="339"/>
    </row>
    <row r="2520" spans="1:17" ht="13.5" customHeight="1">
      <c r="A2520" s="481"/>
      <c r="B2520" s="481"/>
      <c r="C2520" s="481"/>
      <c r="D2520" s="481"/>
      <c r="E2520" s="481"/>
      <c r="F2520" s="339"/>
      <c r="G2520" s="340" t="str">
        <f>IF(ISNUMBER(E2520),E2520/'Bulk DivVar Analysis'!$C$114,"")</f>
        <v/>
      </c>
      <c r="H2520" s="338" t="str">
        <f>IF(ISNUMBER(E2520), IF(G2520&gt;'Bulk DivVar Analysis'!$D$116,"Pass","Fail"),"")</f>
        <v/>
      </c>
      <c r="I2520" s="338" t="str">
        <f t="shared" si="41"/>
        <v/>
      </c>
      <c r="J2520" s="339"/>
      <c r="K2520" s="339"/>
      <c r="L2520" s="339"/>
      <c r="M2520" s="339"/>
      <c r="N2520" s="339"/>
      <c r="O2520" s="339"/>
      <c r="P2520" s="339"/>
      <c r="Q2520" s="339"/>
    </row>
    <row r="2521" spans="1:17" ht="13.5" customHeight="1">
      <c r="A2521" s="481"/>
      <c r="B2521" s="481"/>
      <c r="C2521" s="481"/>
      <c r="D2521" s="481"/>
      <c r="E2521" s="481"/>
      <c r="F2521" s="339"/>
      <c r="G2521" s="340" t="str">
        <f>IF(ISNUMBER(E2521),E2521/'Bulk DivVar Analysis'!$C$114,"")</f>
        <v/>
      </c>
      <c r="H2521" s="338" t="str">
        <f>IF(ISNUMBER(E2521), IF(G2521&gt;'Bulk DivVar Analysis'!$D$116,"Pass","Fail"),"")</f>
        <v/>
      </c>
      <c r="I2521" s="338" t="str">
        <f t="shared" si="41"/>
        <v/>
      </c>
      <c r="J2521" s="339"/>
      <c r="K2521" s="339"/>
      <c r="L2521" s="339"/>
      <c r="M2521" s="339"/>
      <c r="N2521" s="339"/>
      <c r="O2521" s="339"/>
      <c r="P2521" s="339"/>
      <c r="Q2521" s="339"/>
    </row>
    <row r="2522" spans="1:17" ht="13.5" customHeight="1">
      <c r="A2522" s="481"/>
      <c r="B2522" s="481"/>
      <c r="C2522" s="481"/>
      <c r="D2522" s="481"/>
      <c r="E2522" s="481"/>
      <c r="F2522" s="339"/>
      <c r="G2522" s="340" t="str">
        <f>IF(ISNUMBER(E2522),E2522/'Bulk DivVar Analysis'!$C$114,"")</f>
        <v/>
      </c>
      <c r="H2522" s="338" t="str">
        <f>IF(ISNUMBER(E2522), IF(G2522&gt;'Bulk DivVar Analysis'!$D$116,"Pass","Fail"),"")</f>
        <v/>
      </c>
      <c r="I2522" s="338" t="str">
        <f t="shared" si="41"/>
        <v/>
      </c>
      <c r="J2522" s="339"/>
      <c r="K2522" s="339"/>
      <c r="L2522" s="339"/>
      <c r="M2522" s="339"/>
      <c r="N2522" s="339"/>
      <c r="O2522" s="339"/>
      <c r="P2522" s="339"/>
      <c r="Q2522" s="339"/>
    </row>
    <row r="2523" spans="1:17" ht="13.5" customHeight="1">
      <c r="A2523" s="481"/>
      <c r="B2523" s="481"/>
      <c r="C2523" s="481"/>
      <c r="D2523" s="481"/>
      <c r="E2523" s="481"/>
      <c r="F2523" s="339"/>
      <c r="G2523" s="340" t="str">
        <f>IF(ISNUMBER(E2523),E2523/'Bulk DivVar Analysis'!$C$114,"")</f>
        <v/>
      </c>
      <c r="H2523" s="338" t="str">
        <f>IF(ISNUMBER(E2523), IF(G2523&gt;'Bulk DivVar Analysis'!$D$116,"Pass","Fail"),"")</f>
        <v/>
      </c>
      <c r="I2523" s="338" t="str">
        <f t="shared" si="41"/>
        <v/>
      </c>
      <c r="J2523" s="339"/>
      <c r="K2523" s="339"/>
      <c r="L2523" s="339"/>
      <c r="M2523" s="339"/>
      <c r="N2523" s="339"/>
      <c r="O2523" s="339"/>
      <c r="P2523" s="339"/>
      <c r="Q2523" s="339"/>
    </row>
    <row r="2524" spans="1:17" ht="13.5" customHeight="1">
      <c r="A2524" s="481"/>
      <c r="B2524" s="481"/>
      <c r="C2524" s="481"/>
      <c r="D2524" s="481"/>
      <c r="E2524" s="481"/>
      <c r="F2524" s="339"/>
      <c r="G2524" s="340" t="str">
        <f>IF(ISNUMBER(E2524),E2524/'Bulk DivVar Analysis'!$C$114,"")</f>
        <v/>
      </c>
      <c r="H2524" s="338" t="str">
        <f>IF(ISNUMBER(E2524), IF(G2524&gt;'Bulk DivVar Analysis'!$D$116,"Pass","Fail"),"")</f>
        <v/>
      </c>
      <c r="I2524" s="338" t="str">
        <f t="shared" si="41"/>
        <v/>
      </c>
      <c r="J2524" s="339"/>
      <c r="K2524" s="339"/>
      <c r="L2524" s="339"/>
      <c r="M2524" s="339"/>
      <c r="N2524" s="339"/>
      <c r="O2524" s="339"/>
      <c r="P2524" s="339"/>
      <c r="Q2524" s="339"/>
    </row>
    <row r="2525" spans="1:17" ht="13.5" customHeight="1">
      <c r="A2525" s="481"/>
      <c r="B2525" s="481"/>
      <c r="C2525" s="481"/>
      <c r="D2525" s="481"/>
      <c r="E2525" s="481"/>
      <c r="F2525" s="339"/>
      <c r="G2525" s="340" t="str">
        <f>IF(ISNUMBER(E2525),E2525/'Bulk DivVar Analysis'!$C$114,"")</f>
        <v/>
      </c>
      <c r="H2525" s="338" t="str">
        <f>IF(ISNUMBER(E2525), IF(G2525&gt;'Bulk DivVar Analysis'!$D$116,"Pass","Fail"),"")</f>
        <v/>
      </c>
      <c r="I2525" s="338" t="str">
        <f t="shared" si="41"/>
        <v/>
      </c>
      <c r="J2525" s="339"/>
      <c r="K2525" s="339"/>
      <c r="L2525" s="339"/>
      <c r="M2525" s="339"/>
      <c r="N2525" s="339"/>
      <c r="O2525" s="339"/>
      <c r="P2525" s="339"/>
      <c r="Q2525" s="339"/>
    </row>
    <row r="2526" spans="1:17" ht="13.5" customHeight="1">
      <c r="A2526" s="481"/>
      <c r="B2526" s="481"/>
      <c r="C2526" s="481"/>
      <c r="D2526" s="481"/>
      <c r="E2526" s="481"/>
      <c r="F2526" s="339"/>
      <c r="G2526" s="340" t="str">
        <f>IF(ISNUMBER(E2526),E2526/'Bulk DivVar Analysis'!$C$114,"")</f>
        <v/>
      </c>
      <c r="H2526" s="338" t="str">
        <f>IF(ISNUMBER(E2526), IF(G2526&gt;'Bulk DivVar Analysis'!$D$116,"Pass","Fail"),"")</f>
        <v/>
      </c>
      <c r="I2526" s="338" t="str">
        <f t="shared" si="41"/>
        <v/>
      </c>
      <c r="J2526" s="339"/>
      <c r="K2526" s="339"/>
      <c r="L2526" s="339"/>
      <c r="M2526" s="339"/>
      <c r="N2526" s="339"/>
      <c r="O2526" s="339"/>
      <c r="P2526" s="339"/>
      <c r="Q2526" s="339"/>
    </row>
    <row r="2527" spans="1:17" ht="13.5" customHeight="1">
      <c r="A2527" s="481"/>
      <c r="B2527" s="481"/>
      <c r="C2527" s="481"/>
      <c r="D2527" s="481"/>
      <c r="E2527" s="481"/>
      <c r="F2527" s="339"/>
      <c r="G2527" s="340" t="str">
        <f>IF(ISNUMBER(E2527),E2527/'Bulk DivVar Analysis'!$C$114,"")</f>
        <v/>
      </c>
      <c r="H2527" s="338" t="str">
        <f>IF(ISNUMBER(E2527), IF(G2527&gt;'Bulk DivVar Analysis'!$D$116,"Pass","Fail"),"")</f>
        <v/>
      </c>
      <c r="I2527" s="338" t="str">
        <f t="shared" si="41"/>
        <v/>
      </c>
      <c r="J2527" s="339"/>
      <c r="K2527" s="339"/>
      <c r="L2527" s="339"/>
      <c r="M2527" s="339"/>
      <c r="N2527" s="339"/>
      <c r="O2527" s="339"/>
      <c r="P2527" s="339"/>
      <c r="Q2527" s="339"/>
    </row>
    <row r="2528" spans="1:17" ht="13.5" customHeight="1">
      <c r="A2528" s="481"/>
      <c r="B2528" s="481"/>
      <c r="C2528" s="481"/>
      <c r="D2528" s="481"/>
      <c r="E2528" s="481"/>
      <c r="F2528" s="339"/>
      <c r="G2528" s="340" t="str">
        <f>IF(ISNUMBER(E2528),E2528/'Bulk DivVar Analysis'!$C$114,"")</f>
        <v/>
      </c>
      <c r="H2528" s="338" t="str">
        <f>IF(ISNUMBER(E2528), IF(G2528&gt;'Bulk DivVar Analysis'!$D$116,"Pass","Fail"),"")</f>
        <v/>
      </c>
      <c r="I2528" s="338" t="str">
        <f t="shared" si="41"/>
        <v/>
      </c>
      <c r="J2528" s="339"/>
      <c r="K2528" s="339"/>
      <c r="L2528" s="339"/>
      <c r="M2528" s="339"/>
      <c r="N2528" s="339"/>
      <c r="O2528" s="339"/>
      <c r="P2528" s="339"/>
      <c r="Q2528" s="339"/>
    </row>
    <row r="2529" spans="1:17" ht="13.5" customHeight="1">
      <c r="A2529" s="481"/>
      <c r="B2529" s="481"/>
      <c r="C2529" s="481"/>
      <c r="D2529" s="481"/>
      <c r="E2529" s="481"/>
      <c r="F2529" s="339"/>
      <c r="G2529" s="340" t="str">
        <f>IF(ISNUMBER(E2529),E2529/'Bulk DivVar Analysis'!$C$114,"")</f>
        <v/>
      </c>
      <c r="H2529" s="338" t="str">
        <f>IF(ISNUMBER(E2529), IF(G2529&gt;'Bulk DivVar Analysis'!$D$116,"Pass","Fail"),"")</f>
        <v/>
      </c>
      <c r="I2529" s="338" t="str">
        <f t="shared" si="41"/>
        <v/>
      </c>
      <c r="J2529" s="339"/>
      <c r="K2529" s="339"/>
      <c r="L2529" s="339"/>
      <c r="M2529" s="339"/>
      <c r="N2529" s="339"/>
      <c r="O2529" s="339"/>
      <c r="P2529" s="339"/>
      <c r="Q2529" s="339"/>
    </row>
    <row r="2530" spans="1:17" ht="13.5" customHeight="1">
      <c r="A2530" s="481"/>
      <c r="B2530" s="481"/>
      <c r="C2530" s="481"/>
      <c r="D2530" s="481"/>
      <c r="E2530" s="481"/>
      <c r="F2530" s="339"/>
      <c r="G2530" s="340" t="str">
        <f>IF(ISNUMBER(E2530),E2530/'Bulk DivVar Analysis'!$C$114,"")</f>
        <v/>
      </c>
      <c r="H2530" s="338" t="str">
        <f>IF(ISNUMBER(E2530), IF(G2530&gt;'Bulk DivVar Analysis'!$D$116,"Pass","Fail"),"")</f>
        <v/>
      </c>
      <c r="I2530" s="338" t="str">
        <f t="shared" si="41"/>
        <v/>
      </c>
      <c r="J2530" s="339"/>
      <c r="K2530" s="339"/>
      <c r="L2530" s="339"/>
      <c r="M2530" s="339"/>
      <c r="N2530" s="339"/>
      <c r="O2530" s="339"/>
      <c r="P2530" s="339"/>
      <c r="Q2530" s="339"/>
    </row>
    <row r="2531" spans="1:17" ht="13.5" customHeight="1">
      <c r="A2531" s="481"/>
      <c r="B2531" s="481"/>
      <c r="C2531" s="481"/>
      <c r="D2531" s="481"/>
      <c r="E2531" s="481"/>
      <c r="F2531" s="339"/>
      <c r="G2531" s="340" t="str">
        <f>IF(ISNUMBER(E2531),E2531/'Bulk DivVar Analysis'!$C$114,"")</f>
        <v/>
      </c>
      <c r="H2531" s="338" t="str">
        <f>IF(ISNUMBER(E2531), IF(G2531&gt;'Bulk DivVar Analysis'!$D$116,"Pass","Fail"),"")</f>
        <v/>
      </c>
      <c r="I2531" s="338" t="str">
        <f t="shared" si="41"/>
        <v/>
      </c>
      <c r="J2531" s="339"/>
      <c r="K2531" s="339"/>
      <c r="L2531" s="339"/>
      <c r="M2531" s="339"/>
      <c r="N2531" s="339"/>
      <c r="O2531" s="339"/>
      <c r="P2531" s="339"/>
      <c r="Q2531" s="339"/>
    </row>
    <row r="2532" spans="1:17" ht="13.5" customHeight="1">
      <c r="A2532" s="481"/>
      <c r="B2532" s="481"/>
      <c r="C2532" s="481"/>
      <c r="D2532" s="481"/>
      <c r="E2532" s="481"/>
      <c r="F2532" s="339"/>
      <c r="G2532" s="340" t="str">
        <f>IF(ISNUMBER(E2532),E2532/'Bulk DivVar Analysis'!$C$114,"")</f>
        <v/>
      </c>
      <c r="H2532" s="338" t="str">
        <f>IF(ISNUMBER(E2532), IF(G2532&gt;'Bulk DivVar Analysis'!$D$116,"Pass","Fail"),"")</f>
        <v/>
      </c>
      <c r="I2532" s="338" t="str">
        <f t="shared" si="41"/>
        <v/>
      </c>
      <c r="J2532" s="339"/>
      <c r="K2532" s="339"/>
      <c r="L2532" s="339"/>
      <c r="M2532" s="339"/>
      <c r="N2532" s="339"/>
      <c r="O2532" s="339"/>
      <c r="P2532" s="339"/>
      <c r="Q2532" s="339"/>
    </row>
    <row r="2533" spans="1:17" ht="13.5" customHeight="1">
      <c r="A2533" s="481"/>
      <c r="B2533" s="481"/>
      <c r="C2533" s="481"/>
      <c r="D2533" s="481"/>
      <c r="E2533" s="481"/>
      <c r="F2533" s="339"/>
      <c r="G2533" s="340" t="str">
        <f>IF(ISNUMBER(E2533),E2533/'Bulk DivVar Analysis'!$C$114,"")</f>
        <v/>
      </c>
      <c r="H2533" s="338" t="str">
        <f>IF(ISNUMBER(E2533), IF(G2533&gt;'Bulk DivVar Analysis'!$D$116,"Pass","Fail"),"")</f>
        <v/>
      </c>
      <c r="I2533" s="338" t="str">
        <f t="shared" si="41"/>
        <v/>
      </c>
      <c r="J2533" s="339"/>
      <c r="K2533" s="339"/>
      <c r="L2533" s="339"/>
      <c r="M2533" s="339"/>
      <c r="N2533" s="339"/>
      <c r="O2533" s="339"/>
      <c r="P2533" s="339"/>
      <c r="Q2533" s="339"/>
    </row>
    <row r="2534" spans="1:17" ht="13.5" customHeight="1">
      <c r="A2534" s="481"/>
      <c r="B2534" s="481"/>
      <c r="C2534" s="481"/>
      <c r="D2534" s="481"/>
      <c r="E2534" s="481"/>
      <c r="F2534" s="339"/>
      <c r="G2534" s="340" t="str">
        <f>IF(ISNUMBER(E2534),E2534/'Bulk DivVar Analysis'!$C$114,"")</f>
        <v/>
      </c>
      <c r="H2534" s="338" t="str">
        <f>IF(ISNUMBER(E2534), IF(G2534&gt;'Bulk DivVar Analysis'!$D$116,"Pass","Fail"),"")</f>
        <v/>
      </c>
      <c r="I2534" s="338" t="str">
        <f t="shared" si="41"/>
        <v/>
      </c>
      <c r="J2534" s="339"/>
      <c r="K2534" s="339"/>
      <c r="L2534" s="339"/>
      <c r="M2534" s="339"/>
      <c r="N2534" s="339"/>
      <c r="O2534" s="339"/>
      <c r="P2534" s="339"/>
      <c r="Q2534" s="339"/>
    </row>
    <row r="2535" spans="1:17" ht="13.5" customHeight="1">
      <c r="A2535" s="481"/>
      <c r="B2535" s="481"/>
      <c r="C2535" s="481"/>
      <c r="D2535" s="481"/>
      <c r="E2535" s="481"/>
      <c r="F2535" s="339"/>
      <c r="G2535" s="340" t="str">
        <f>IF(ISNUMBER(E2535),E2535/'Bulk DivVar Analysis'!$C$114,"")</f>
        <v/>
      </c>
      <c r="H2535" s="338" t="str">
        <f>IF(ISNUMBER(E2535), IF(G2535&gt;'Bulk DivVar Analysis'!$D$116,"Pass","Fail"),"")</f>
        <v/>
      </c>
      <c r="I2535" s="338" t="str">
        <f t="shared" si="41"/>
        <v/>
      </c>
      <c r="J2535" s="339"/>
      <c r="K2535" s="339"/>
      <c r="L2535" s="339"/>
      <c r="M2535" s="339"/>
      <c r="N2535" s="339"/>
      <c r="O2535" s="339"/>
      <c r="P2535" s="339"/>
      <c r="Q2535" s="339"/>
    </row>
    <row r="2536" spans="1:17" ht="13.5" customHeight="1">
      <c r="A2536" s="481"/>
      <c r="B2536" s="481"/>
      <c r="C2536" s="481"/>
      <c r="D2536" s="481"/>
      <c r="E2536" s="481"/>
      <c r="F2536" s="339"/>
      <c r="G2536" s="340" t="str">
        <f>IF(ISNUMBER(E2536),E2536/'Bulk DivVar Analysis'!$C$114,"")</f>
        <v/>
      </c>
      <c r="H2536" s="338" t="str">
        <f>IF(ISNUMBER(E2536), IF(G2536&gt;'Bulk DivVar Analysis'!$D$116,"Pass","Fail"),"")</f>
        <v/>
      </c>
      <c r="I2536" s="338" t="str">
        <f t="shared" si="41"/>
        <v/>
      </c>
      <c r="J2536" s="339"/>
      <c r="K2536" s="339"/>
      <c r="L2536" s="339"/>
      <c r="M2536" s="339"/>
      <c r="N2536" s="339"/>
      <c r="O2536" s="339"/>
      <c r="P2536" s="339"/>
      <c r="Q2536" s="339"/>
    </row>
    <row r="2537" spans="1:17" ht="13.5" customHeight="1">
      <c r="A2537" s="481"/>
      <c r="B2537" s="481"/>
      <c r="C2537" s="481"/>
      <c r="D2537" s="481"/>
      <c r="E2537" s="481"/>
      <c r="F2537" s="339"/>
      <c r="G2537" s="340" t="str">
        <f>IF(ISNUMBER(E2537),E2537/'Bulk DivVar Analysis'!$C$114,"")</f>
        <v/>
      </c>
      <c r="H2537" s="338" t="str">
        <f>IF(ISNUMBER(E2537), IF(G2537&gt;'Bulk DivVar Analysis'!$D$116,"Pass","Fail"),"")</f>
        <v/>
      </c>
      <c r="I2537" s="338" t="str">
        <f t="shared" si="41"/>
        <v/>
      </c>
      <c r="J2537" s="339"/>
      <c r="K2537" s="339"/>
      <c r="L2537" s="339"/>
      <c r="M2537" s="339"/>
      <c r="N2537" s="339"/>
      <c r="O2537" s="339"/>
      <c r="P2537" s="339"/>
      <c r="Q2537" s="339"/>
    </row>
    <row r="2538" spans="1:17" ht="13.5" customHeight="1">
      <c r="A2538" s="481"/>
      <c r="B2538" s="481"/>
      <c r="C2538" s="481"/>
      <c r="D2538" s="481"/>
      <c r="E2538" s="481"/>
      <c r="F2538" s="339"/>
      <c r="G2538" s="340" t="str">
        <f>IF(ISNUMBER(E2538),E2538/'Bulk DivVar Analysis'!$C$114,"")</f>
        <v/>
      </c>
      <c r="H2538" s="338" t="str">
        <f>IF(ISNUMBER(E2538), IF(G2538&gt;'Bulk DivVar Analysis'!$D$116,"Pass","Fail"),"")</f>
        <v/>
      </c>
      <c r="I2538" s="338" t="str">
        <f t="shared" si="41"/>
        <v/>
      </c>
      <c r="J2538" s="339"/>
      <c r="K2538" s="339"/>
      <c r="L2538" s="339"/>
      <c r="M2538" s="339"/>
      <c r="N2538" s="339"/>
      <c r="O2538" s="339"/>
      <c r="P2538" s="339"/>
      <c r="Q2538" s="339"/>
    </row>
    <row r="2539" spans="1:17" ht="13.5" customHeight="1">
      <c r="A2539" s="481"/>
      <c r="B2539" s="481"/>
      <c r="C2539" s="481"/>
      <c r="D2539" s="481"/>
      <c r="E2539" s="481"/>
      <c r="F2539" s="339"/>
      <c r="G2539" s="340" t="str">
        <f>IF(ISNUMBER(E2539),E2539/'Bulk DivVar Analysis'!$C$114,"")</f>
        <v/>
      </c>
      <c r="H2539" s="338" t="str">
        <f>IF(ISNUMBER(E2539), IF(G2539&gt;'Bulk DivVar Analysis'!$D$116,"Pass","Fail"),"")</f>
        <v/>
      </c>
      <c r="I2539" s="338" t="str">
        <f t="shared" si="41"/>
        <v/>
      </c>
      <c r="J2539" s="339"/>
      <c r="K2539" s="339"/>
      <c r="L2539" s="339"/>
      <c r="M2539" s="339"/>
      <c r="N2539" s="339"/>
      <c r="O2539" s="339"/>
      <c r="P2539" s="339"/>
      <c r="Q2539" s="339"/>
    </row>
    <row r="2540" spans="1:17" ht="13.5" customHeight="1">
      <c r="A2540" s="481"/>
      <c r="B2540" s="481"/>
      <c r="C2540" s="481"/>
      <c r="D2540" s="481"/>
      <c r="E2540" s="481"/>
      <c r="F2540" s="339"/>
      <c r="G2540" s="340" t="str">
        <f>IF(ISNUMBER(E2540),E2540/'Bulk DivVar Analysis'!$C$114,"")</f>
        <v/>
      </c>
      <c r="H2540" s="338" t="str">
        <f>IF(ISNUMBER(E2540), IF(G2540&gt;'Bulk DivVar Analysis'!$D$116,"Pass","Fail"),"")</f>
        <v/>
      </c>
      <c r="I2540" s="338" t="str">
        <f t="shared" si="41"/>
        <v/>
      </c>
      <c r="J2540" s="339"/>
      <c r="K2540" s="339"/>
      <c r="L2540" s="339"/>
      <c r="M2540" s="339"/>
      <c r="N2540" s="339"/>
      <c r="O2540" s="339"/>
      <c r="P2540" s="339"/>
      <c r="Q2540" s="339"/>
    </row>
    <row r="2541" spans="1:17" ht="13.5" customHeight="1">
      <c r="A2541" s="481"/>
      <c r="B2541" s="481"/>
      <c r="C2541" s="481"/>
      <c r="D2541" s="481"/>
      <c r="E2541" s="481"/>
      <c r="F2541" s="339"/>
      <c r="G2541" s="340" t="str">
        <f>IF(ISNUMBER(E2541),E2541/'Bulk DivVar Analysis'!$C$114,"")</f>
        <v/>
      </c>
      <c r="H2541" s="338" t="str">
        <f>IF(ISNUMBER(E2541), IF(G2541&gt;'Bulk DivVar Analysis'!$D$116,"Pass","Fail"),"")</f>
        <v/>
      </c>
      <c r="I2541" s="338" t="str">
        <f t="shared" si="41"/>
        <v/>
      </c>
      <c r="J2541" s="339"/>
      <c r="K2541" s="339"/>
      <c r="L2541" s="339"/>
      <c r="M2541" s="339"/>
      <c r="N2541" s="339"/>
      <c r="O2541" s="339"/>
      <c r="P2541" s="339"/>
      <c r="Q2541" s="339"/>
    </row>
    <row r="2542" spans="1:17" ht="13.5" customHeight="1">
      <c r="A2542" s="481"/>
      <c r="B2542" s="481"/>
      <c r="C2542" s="481"/>
      <c r="D2542" s="481"/>
      <c r="E2542" s="481"/>
      <c r="F2542" s="339"/>
      <c r="G2542" s="340" t="str">
        <f>IF(ISNUMBER(E2542),E2542/'Bulk DivVar Analysis'!$C$114,"")</f>
        <v/>
      </c>
      <c r="H2542" s="338" t="str">
        <f>IF(ISNUMBER(E2542), IF(G2542&gt;'Bulk DivVar Analysis'!$D$116,"Pass","Fail"),"")</f>
        <v/>
      </c>
      <c r="I2542" s="338" t="str">
        <f t="shared" si="41"/>
        <v/>
      </c>
      <c r="J2542" s="339"/>
      <c r="K2542" s="339"/>
      <c r="L2542" s="339"/>
      <c r="M2542" s="339"/>
      <c r="N2542" s="339"/>
      <c r="O2542" s="339"/>
      <c r="P2542" s="339"/>
      <c r="Q2542" s="339"/>
    </row>
    <row r="2543" spans="1:17" ht="13.5" customHeight="1">
      <c r="A2543" s="481"/>
      <c r="B2543" s="481"/>
      <c r="C2543" s="481"/>
      <c r="D2543" s="481"/>
      <c r="E2543" s="481"/>
      <c r="F2543" s="339"/>
      <c r="G2543" s="340" t="str">
        <f>IF(ISNUMBER(E2543),E2543/'Bulk DivVar Analysis'!$C$114,"")</f>
        <v/>
      </c>
      <c r="H2543" s="338" t="str">
        <f>IF(ISNUMBER(E2543), IF(G2543&gt;'Bulk DivVar Analysis'!$D$116,"Pass","Fail"),"")</f>
        <v/>
      </c>
      <c r="I2543" s="338" t="str">
        <f t="shared" si="41"/>
        <v/>
      </c>
      <c r="J2543" s="339"/>
      <c r="K2543" s="339"/>
      <c r="L2543" s="339"/>
      <c r="M2543" s="339"/>
      <c r="N2543" s="339"/>
      <c r="O2543" s="339"/>
      <c r="P2543" s="339"/>
      <c r="Q2543" s="339"/>
    </row>
    <row r="2544" spans="1:17" ht="13.5" customHeight="1">
      <c r="A2544" s="481"/>
      <c r="B2544" s="481"/>
      <c r="C2544" s="481"/>
      <c r="D2544" s="481"/>
      <c r="E2544" s="481"/>
      <c r="F2544" s="339"/>
      <c r="G2544" s="340" t="str">
        <f>IF(ISNUMBER(E2544),E2544/'Bulk DivVar Analysis'!$C$114,"")</f>
        <v/>
      </c>
      <c r="H2544" s="338" t="str">
        <f>IF(ISNUMBER(E2544), IF(G2544&gt;'Bulk DivVar Analysis'!$D$116,"Pass","Fail"),"")</f>
        <v/>
      </c>
      <c r="I2544" s="338" t="str">
        <f t="shared" si="41"/>
        <v/>
      </c>
      <c r="J2544" s="339"/>
      <c r="K2544" s="339"/>
      <c r="L2544" s="339"/>
      <c r="M2544" s="339"/>
      <c r="N2544" s="339"/>
      <c r="O2544" s="339"/>
      <c r="P2544" s="339"/>
      <c r="Q2544" s="339"/>
    </row>
    <row r="2545" spans="1:17" ht="13.5" customHeight="1">
      <c r="A2545" s="481"/>
      <c r="B2545" s="481"/>
      <c r="C2545" s="481"/>
      <c r="D2545" s="481"/>
      <c r="E2545" s="481"/>
      <c r="F2545" s="339"/>
      <c r="G2545" s="340" t="str">
        <f>IF(ISNUMBER(E2545),E2545/'Bulk DivVar Analysis'!$C$114,"")</f>
        <v/>
      </c>
      <c r="H2545" s="338" t="str">
        <f>IF(ISNUMBER(E2545), IF(G2545&gt;'Bulk DivVar Analysis'!$D$116,"Pass","Fail"),"")</f>
        <v/>
      </c>
      <c r="I2545" s="338" t="str">
        <f t="shared" si="41"/>
        <v/>
      </c>
      <c r="J2545" s="339"/>
      <c r="K2545" s="339"/>
      <c r="L2545" s="339"/>
      <c r="M2545" s="339"/>
      <c r="N2545" s="339"/>
      <c r="O2545" s="339"/>
      <c r="P2545" s="339"/>
      <c r="Q2545" s="339"/>
    </row>
    <row r="2546" spans="1:17" ht="13.5" customHeight="1">
      <c r="A2546" s="481"/>
      <c r="B2546" s="481"/>
      <c r="C2546" s="481"/>
      <c r="D2546" s="481"/>
      <c r="E2546" s="481"/>
      <c r="F2546" s="339"/>
      <c r="G2546" s="340" t="str">
        <f>IF(ISNUMBER(E2546),E2546/'Bulk DivVar Analysis'!$C$114,"")</f>
        <v/>
      </c>
      <c r="H2546" s="338" t="str">
        <f>IF(ISNUMBER(E2546), IF(G2546&gt;'Bulk DivVar Analysis'!$D$116,"Pass","Fail"),"")</f>
        <v/>
      </c>
      <c r="I2546" s="338" t="str">
        <f t="shared" si="41"/>
        <v/>
      </c>
      <c r="J2546" s="339"/>
      <c r="K2546" s="339"/>
      <c r="L2546" s="339"/>
      <c r="M2546" s="339"/>
      <c r="N2546" s="339"/>
      <c r="O2546" s="339"/>
      <c r="P2546" s="339"/>
      <c r="Q2546" s="339"/>
    </row>
    <row r="2547" spans="1:17" ht="13.5" customHeight="1">
      <c r="A2547" s="481"/>
      <c r="B2547" s="481"/>
      <c r="C2547" s="481"/>
      <c r="D2547" s="481"/>
      <c r="E2547" s="481"/>
      <c r="F2547" s="339"/>
      <c r="G2547" s="340" t="str">
        <f>IF(ISNUMBER(E2547),E2547/'Bulk DivVar Analysis'!$C$114,"")</f>
        <v/>
      </c>
      <c r="H2547" s="338" t="str">
        <f>IF(ISNUMBER(E2547), IF(G2547&gt;'Bulk DivVar Analysis'!$D$116,"Pass","Fail"),"")</f>
        <v/>
      </c>
      <c r="I2547" s="338" t="str">
        <f t="shared" si="41"/>
        <v/>
      </c>
      <c r="J2547" s="339"/>
      <c r="K2547" s="339"/>
      <c r="L2547" s="339"/>
      <c r="M2547" s="339"/>
      <c r="N2547" s="339"/>
      <c r="O2547" s="339"/>
      <c r="P2547" s="339"/>
      <c r="Q2547" s="339"/>
    </row>
    <row r="2548" spans="1:17" ht="13.5" customHeight="1">
      <c r="A2548" s="481"/>
      <c r="B2548" s="481"/>
      <c r="C2548" s="481"/>
      <c r="D2548" s="481"/>
      <c r="E2548" s="481"/>
      <c r="F2548" s="339"/>
      <c r="G2548" s="340" t="str">
        <f>IF(ISNUMBER(E2548),E2548/'Bulk DivVar Analysis'!$C$114,"")</f>
        <v/>
      </c>
      <c r="H2548" s="338" t="str">
        <f>IF(ISNUMBER(E2548), IF(G2548&gt;'Bulk DivVar Analysis'!$D$116,"Pass","Fail"),"")</f>
        <v/>
      </c>
      <c r="I2548" s="338" t="str">
        <f t="shared" si="41"/>
        <v/>
      </c>
      <c r="J2548" s="339"/>
      <c r="K2548" s="339"/>
      <c r="L2548" s="339"/>
      <c r="M2548" s="339"/>
      <c r="N2548" s="339"/>
      <c r="O2548" s="339"/>
      <c r="P2548" s="339"/>
      <c r="Q2548" s="339"/>
    </row>
    <row r="2549" spans="1:17" ht="13.5" customHeight="1">
      <c r="A2549" s="481"/>
      <c r="B2549" s="481"/>
      <c r="C2549" s="481"/>
      <c r="D2549" s="481"/>
      <c r="E2549" s="481"/>
      <c r="F2549" s="339"/>
      <c r="G2549" s="340" t="str">
        <f>IF(ISNUMBER(E2549),E2549/'Bulk DivVar Analysis'!$C$114,"")</f>
        <v/>
      </c>
      <c r="H2549" s="338" t="str">
        <f>IF(ISNUMBER(E2549), IF(G2549&gt;'Bulk DivVar Analysis'!$D$116,"Pass","Fail"),"")</f>
        <v/>
      </c>
      <c r="I2549" s="338" t="str">
        <f t="shared" si="41"/>
        <v/>
      </c>
      <c r="J2549" s="339"/>
      <c r="K2549" s="339"/>
      <c r="L2549" s="339"/>
      <c r="M2549" s="339"/>
      <c r="N2549" s="339"/>
      <c r="O2549" s="339"/>
      <c r="P2549" s="339"/>
      <c r="Q2549" s="339"/>
    </row>
    <row r="2550" spans="1:17" ht="13.5" customHeight="1">
      <c r="A2550" s="481"/>
      <c r="B2550" s="481"/>
      <c r="C2550" s="481"/>
      <c r="D2550" s="481"/>
      <c r="E2550" s="481"/>
      <c r="F2550" s="339"/>
      <c r="G2550" s="340" t="str">
        <f>IF(ISNUMBER(E2550),E2550/'Bulk DivVar Analysis'!$C$114,"")</f>
        <v/>
      </c>
      <c r="H2550" s="338" t="str">
        <f>IF(ISNUMBER(E2550), IF(G2550&gt;'Bulk DivVar Analysis'!$D$116,"Pass","Fail"),"")</f>
        <v/>
      </c>
      <c r="I2550" s="338" t="str">
        <f t="shared" si="41"/>
        <v/>
      </c>
      <c r="J2550" s="339"/>
      <c r="K2550" s="339"/>
      <c r="L2550" s="339"/>
      <c r="M2550" s="339"/>
      <c r="N2550" s="339"/>
      <c r="O2550" s="339"/>
      <c r="P2550" s="339"/>
      <c r="Q2550" s="339"/>
    </row>
    <row r="2551" spans="1:17" ht="13.5" customHeight="1">
      <c r="A2551" s="481"/>
      <c r="B2551" s="481"/>
      <c r="C2551" s="481"/>
      <c r="D2551" s="481"/>
      <c r="E2551" s="481"/>
      <c r="F2551" s="339"/>
      <c r="G2551" s="340" t="str">
        <f>IF(ISNUMBER(E2551),E2551/'Bulk DivVar Analysis'!$C$114,"")</f>
        <v/>
      </c>
      <c r="H2551" s="338" t="str">
        <f>IF(ISNUMBER(E2551), IF(G2551&gt;'Bulk DivVar Analysis'!$D$116,"Pass","Fail"),"")</f>
        <v/>
      </c>
      <c r="I2551" s="338" t="str">
        <f t="shared" si="41"/>
        <v/>
      </c>
      <c r="J2551" s="339"/>
      <c r="K2551" s="339"/>
      <c r="L2551" s="339"/>
      <c r="M2551" s="339"/>
      <c r="N2551" s="339"/>
      <c r="O2551" s="339"/>
      <c r="P2551" s="339"/>
      <c r="Q2551" s="339"/>
    </row>
    <row r="2552" spans="1:17" ht="13.5" customHeight="1">
      <c r="A2552" s="481"/>
      <c r="B2552" s="481"/>
      <c r="C2552" s="481"/>
      <c r="D2552" s="481"/>
      <c r="E2552" s="481"/>
      <c r="F2552" s="339"/>
      <c r="G2552" s="340" t="str">
        <f>IF(ISNUMBER(E2552),E2552/'Bulk DivVar Analysis'!$C$114,"")</f>
        <v/>
      </c>
      <c r="H2552" s="338" t="str">
        <f>IF(ISNUMBER(E2552), IF(G2552&gt;'Bulk DivVar Analysis'!$D$116,"Pass","Fail"),"")</f>
        <v/>
      </c>
      <c r="I2552" s="338" t="str">
        <f t="shared" si="41"/>
        <v/>
      </c>
      <c r="J2552" s="339"/>
      <c r="K2552" s="339"/>
      <c r="L2552" s="339"/>
      <c r="M2552" s="339"/>
      <c r="N2552" s="339"/>
      <c r="O2552" s="339"/>
      <c r="P2552" s="339"/>
      <c r="Q2552" s="339"/>
    </row>
    <row r="2553" spans="1:17" ht="13.5" customHeight="1">
      <c r="A2553" s="481"/>
      <c r="B2553" s="481"/>
      <c r="C2553" s="481"/>
      <c r="D2553" s="481"/>
      <c r="E2553" s="481"/>
      <c r="F2553" s="339"/>
      <c r="G2553" s="340" t="str">
        <f>IF(ISNUMBER(E2553),E2553/'Bulk DivVar Analysis'!$C$114,"")</f>
        <v/>
      </c>
      <c r="H2553" s="338" t="str">
        <f>IF(ISNUMBER(E2553), IF(G2553&gt;'Bulk DivVar Analysis'!$D$116,"Pass","Fail"),"")</f>
        <v/>
      </c>
      <c r="I2553" s="338" t="str">
        <f t="shared" si="41"/>
        <v/>
      </c>
      <c r="J2553" s="339"/>
      <c r="K2553" s="339"/>
      <c r="L2553" s="339"/>
      <c r="M2553" s="339"/>
      <c r="N2553" s="339"/>
      <c r="O2553" s="339"/>
      <c r="P2553" s="339"/>
      <c r="Q2553" s="339"/>
    </row>
    <row r="2554" spans="1:17" ht="13.5" customHeight="1">
      <c r="A2554" s="481"/>
      <c r="B2554" s="481"/>
      <c r="C2554" s="481"/>
      <c r="D2554" s="481"/>
      <c r="E2554" s="481"/>
      <c r="F2554" s="339"/>
      <c r="G2554" s="340" t="str">
        <f>IF(ISNUMBER(E2554),E2554/'Bulk DivVar Analysis'!$C$114,"")</f>
        <v/>
      </c>
      <c r="H2554" s="338" t="str">
        <f>IF(ISNUMBER(E2554), IF(G2554&gt;'Bulk DivVar Analysis'!$D$116,"Pass","Fail"),"")</f>
        <v/>
      </c>
      <c r="I2554" s="338" t="str">
        <f t="shared" si="41"/>
        <v/>
      </c>
      <c r="J2554" s="339"/>
      <c r="K2554" s="339"/>
      <c r="L2554" s="339"/>
      <c r="M2554" s="339"/>
      <c r="N2554" s="339"/>
      <c r="O2554" s="339"/>
      <c r="P2554" s="339"/>
      <c r="Q2554" s="339"/>
    </row>
    <row r="2555" spans="1:17" ht="13.5" customHeight="1">
      <c r="A2555" s="481"/>
      <c r="B2555" s="481"/>
      <c r="C2555" s="481"/>
      <c r="D2555" s="481"/>
      <c r="E2555" s="481"/>
      <c r="F2555" s="339"/>
      <c r="G2555" s="340" t="str">
        <f>IF(ISNUMBER(E2555),E2555/'Bulk DivVar Analysis'!$C$114,"")</f>
        <v/>
      </c>
      <c r="H2555" s="338" t="str">
        <f>IF(ISNUMBER(E2555), IF(G2555&gt;'Bulk DivVar Analysis'!$D$116,"Pass","Fail"),"")</f>
        <v/>
      </c>
      <c r="I2555" s="338" t="str">
        <f t="shared" si="41"/>
        <v/>
      </c>
      <c r="J2555" s="339"/>
      <c r="K2555" s="339"/>
      <c r="L2555" s="339"/>
      <c r="M2555" s="339"/>
      <c r="N2555" s="339"/>
      <c r="O2555" s="339"/>
      <c r="P2555" s="339"/>
      <c r="Q2555" s="339"/>
    </row>
    <row r="2556" spans="1:17" ht="13.5" customHeight="1">
      <c r="A2556" s="481"/>
      <c r="B2556" s="481"/>
      <c r="C2556" s="481"/>
      <c r="D2556" s="481"/>
      <c r="E2556" s="481"/>
      <c r="F2556" s="339"/>
      <c r="G2556" s="340" t="str">
        <f>IF(ISNUMBER(E2556),E2556/'Bulk DivVar Analysis'!$C$114,"")</f>
        <v/>
      </c>
      <c r="H2556" s="338" t="str">
        <f>IF(ISNUMBER(E2556), IF(G2556&gt;'Bulk DivVar Analysis'!$D$116,"Pass","Fail"),"")</f>
        <v/>
      </c>
      <c r="I2556" s="338" t="str">
        <f t="shared" si="41"/>
        <v/>
      </c>
      <c r="J2556" s="339"/>
      <c r="K2556" s="339"/>
      <c r="L2556" s="339"/>
      <c r="M2556" s="339"/>
      <c r="N2556" s="339"/>
      <c r="O2556" s="339"/>
      <c r="P2556" s="339"/>
      <c r="Q2556" s="339"/>
    </row>
    <row r="2557" spans="1:17" ht="13.5" customHeight="1">
      <c r="A2557" s="481"/>
      <c r="B2557" s="481"/>
      <c r="C2557" s="481"/>
      <c r="D2557" s="481"/>
      <c r="E2557" s="481"/>
      <c r="F2557" s="339"/>
      <c r="G2557" s="340" t="str">
        <f>IF(ISNUMBER(E2557),E2557/'Bulk DivVar Analysis'!$C$114,"")</f>
        <v/>
      </c>
      <c r="H2557" s="338" t="str">
        <f>IF(ISNUMBER(E2557), IF(G2557&gt;'Bulk DivVar Analysis'!$D$116,"Pass","Fail"),"")</f>
        <v/>
      </c>
      <c r="I2557" s="338" t="str">
        <f t="shared" si="41"/>
        <v/>
      </c>
      <c r="J2557" s="339"/>
      <c r="K2557" s="339"/>
      <c r="L2557" s="339"/>
      <c r="M2557" s="339"/>
      <c r="N2557" s="339"/>
      <c r="O2557" s="339"/>
      <c r="P2557" s="339"/>
      <c r="Q2557" s="339"/>
    </row>
    <row r="2558" spans="1:17" ht="13.5" customHeight="1">
      <c r="A2558" s="481"/>
      <c r="B2558" s="481"/>
      <c r="C2558" s="481"/>
      <c r="D2558" s="481"/>
      <c r="E2558" s="481"/>
      <c r="F2558" s="339"/>
      <c r="G2558" s="340" t="str">
        <f>IF(ISNUMBER(E2558),E2558/'Bulk DivVar Analysis'!$C$114,"")</f>
        <v/>
      </c>
      <c r="H2558" s="338" t="str">
        <f>IF(ISNUMBER(E2558), IF(G2558&gt;'Bulk DivVar Analysis'!$D$116,"Pass","Fail"),"")</f>
        <v/>
      </c>
      <c r="I2558" s="338" t="str">
        <f t="shared" si="41"/>
        <v/>
      </c>
      <c r="J2558" s="339"/>
      <c r="K2558" s="339"/>
      <c r="L2558" s="339"/>
      <c r="M2558" s="339"/>
      <c r="N2558" s="339"/>
      <c r="O2558" s="339"/>
      <c r="P2558" s="339"/>
      <c r="Q2558" s="339"/>
    </row>
    <row r="2559" spans="1:17" ht="13.5" customHeight="1">
      <c r="A2559" s="481"/>
      <c r="B2559" s="481"/>
      <c r="C2559" s="481"/>
      <c r="D2559" s="481"/>
      <c r="E2559" s="481"/>
      <c r="F2559" s="339"/>
      <c r="G2559" s="340" t="str">
        <f>IF(ISNUMBER(E2559),E2559/'Bulk DivVar Analysis'!$C$114,"")</f>
        <v/>
      </c>
      <c r="H2559" s="338" t="str">
        <f>IF(ISNUMBER(E2559), IF(G2559&gt;'Bulk DivVar Analysis'!$D$116,"Pass","Fail"),"")</f>
        <v/>
      </c>
      <c r="I2559" s="338" t="str">
        <f t="shared" si="41"/>
        <v/>
      </c>
      <c r="J2559" s="339"/>
      <c r="K2559" s="339"/>
      <c r="L2559" s="339"/>
      <c r="M2559" s="339"/>
      <c r="N2559" s="339"/>
      <c r="O2559" s="339"/>
      <c r="P2559" s="339"/>
      <c r="Q2559" s="339"/>
    </row>
    <row r="2560" spans="1:17" ht="13.5" customHeight="1">
      <c r="A2560" s="481"/>
      <c r="B2560" s="481"/>
      <c r="C2560" s="481"/>
      <c r="D2560" s="481"/>
      <c r="E2560" s="481"/>
      <c r="F2560" s="339"/>
      <c r="G2560" s="340" t="str">
        <f>IF(ISNUMBER(E2560),E2560/'Bulk DivVar Analysis'!$C$114,"")</f>
        <v/>
      </c>
      <c r="H2560" s="338" t="str">
        <f>IF(ISNUMBER(E2560), IF(G2560&gt;'Bulk DivVar Analysis'!$D$116,"Pass","Fail"),"")</f>
        <v/>
      </c>
      <c r="I2560" s="338" t="str">
        <f t="shared" si="41"/>
        <v/>
      </c>
      <c r="J2560" s="339"/>
      <c r="K2560" s="339"/>
      <c r="L2560" s="339"/>
      <c r="M2560" s="339"/>
      <c r="N2560" s="339"/>
      <c r="O2560" s="339"/>
      <c r="P2560" s="339"/>
      <c r="Q2560" s="339"/>
    </row>
    <row r="2561" spans="1:17" ht="13.5" customHeight="1">
      <c r="A2561" s="481"/>
      <c r="B2561" s="481"/>
      <c r="C2561" s="481"/>
      <c r="D2561" s="481"/>
      <c r="E2561" s="481"/>
      <c r="F2561" s="339"/>
      <c r="G2561" s="340" t="str">
        <f>IF(ISNUMBER(E2561),E2561/'Bulk DivVar Analysis'!$C$114,"")</f>
        <v/>
      </c>
      <c r="H2561" s="338" t="str">
        <f>IF(ISNUMBER(E2561), IF(G2561&gt;'Bulk DivVar Analysis'!$D$116,"Pass","Fail"),"")</f>
        <v/>
      </c>
      <c r="I2561" s="338" t="str">
        <f t="shared" si="41"/>
        <v/>
      </c>
      <c r="J2561" s="339"/>
      <c r="K2561" s="339"/>
      <c r="L2561" s="339"/>
      <c r="M2561" s="339"/>
      <c r="N2561" s="339"/>
      <c r="O2561" s="339"/>
      <c r="P2561" s="339"/>
      <c r="Q2561" s="339"/>
    </row>
    <row r="2562" spans="1:17" ht="13.5" customHeight="1">
      <c r="A2562" s="481"/>
      <c r="B2562" s="481"/>
      <c r="C2562" s="481"/>
      <c r="D2562" s="481"/>
      <c r="E2562" s="481"/>
      <c r="F2562" s="339"/>
      <c r="G2562" s="340" t="str">
        <f>IF(ISNUMBER(E2562),E2562/'Bulk DivVar Analysis'!$C$114,"")</f>
        <v/>
      </c>
      <c r="H2562" s="338" t="str">
        <f>IF(ISNUMBER(E2562), IF(G2562&gt;'Bulk DivVar Analysis'!$D$116,"Pass","Fail"),"")</f>
        <v/>
      </c>
      <c r="I2562" s="338" t="str">
        <f t="shared" si="41"/>
        <v/>
      </c>
      <c r="J2562" s="339"/>
      <c r="K2562" s="339"/>
      <c r="L2562" s="339"/>
      <c r="M2562" s="339"/>
      <c r="N2562" s="339"/>
      <c r="O2562" s="339"/>
      <c r="P2562" s="339"/>
      <c r="Q2562" s="339"/>
    </row>
    <row r="2563" spans="1:17" ht="13.5" customHeight="1">
      <c r="A2563" s="481"/>
      <c r="B2563" s="481"/>
      <c r="C2563" s="481"/>
      <c r="D2563" s="481"/>
      <c r="E2563" s="481"/>
      <c r="F2563" s="339"/>
      <c r="G2563" s="340" t="str">
        <f>IF(ISNUMBER(E2563),E2563/'Bulk DivVar Analysis'!$C$114,"")</f>
        <v/>
      </c>
      <c r="H2563" s="338" t="str">
        <f>IF(ISNUMBER(E2563), IF(G2563&gt;'Bulk DivVar Analysis'!$D$116,"Pass","Fail"),"")</f>
        <v/>
      </c>
      <c r="I2563" s="338" t="str">
        <f t="shared" ref="I2563:I2626" si="42">_xlfn.TEXTJOIN("_",TRUE,B2563,C2563)</f>
        <v/>
      </c>
      <c r="J2563" s="339"/>
      <c r="K2563" s="339"/>
      <c r="L2563" s="339"/>
      <c r="M2563" s="339"/>
      <c r="N2563" s="339"/>
      <c r="O2563" s="339"/>
      <c r="P2563" s="339"/>
      <c r="Q2563" s="339"/>
    </row>
    <row r="2564" spans="1:17" ht="13.5" customHeight="1">
      <c r="A2564" s="481"/>
      <c r="B2564" s="481"/>
      <c r="C2564" s="481"/>
      <c r="D2564" s="481"/>
      <c r="E2564" s="481"/>
      <c r="F2564" s="339"/>
      <c r="G2564" s="340" t="str">
        <f>IF(ISNUMBER(E2564),E2564/'Bulk DivVar Analysis'!$C$114,"")</f>
        <v/>
      </c>
      <c r="H2564" s="338" t="str">
        <f>IF(ISNUMBER(E2564), IF(G2564&gt;'Bulk DivVar Analysis'!$D$116,"Pass","Fail"),"")</f>
        <v/>
      </c>
      <c r="I2564" s="338" t="str">
        <f t="shared" si="42"/>
        <v/>
      </c>
      <c r="J2564" s="339"/>
      <c r="K2564" s="339"/>
      <c r="L2564" s="339"/>
      <c r="M2564" s="339"/>
      <c r="N2564" s="339"/>
      <c r="O2564" s="339"/>
      <c r="P2564" s="339"/>
      <c r="Q2564" s="339"/>
    </row>
    <row r="2565" spans="1:17" ht="13.5" customHeight="1">
      <c r="A2565" s="481"/>
      <c r="B2565" s="481"/>
      <c r="C2565" s="481"/>
      <c r="D2565" s="481"/>
      <c r="E2565" s="481"/>
      <c r="F2565" s="339"/>
      <c r="G2565" s="340" t="str">
        <f>IF(ISNUMBER(E2565),E2565/'Bulk DivVar Analysis'!$C$114,"")</f>
        <v/>
      </c>
      <c r="H2565" s="338" t="str">
        <f>IF(ISNUMBER(E2565), IF(G2565&gt;'Bulk DivVar Analysis'!$D$116,"Pass","Fail"),"")</f>
        <v/>
      </c>
      <c r="I2565" s="338" t="str">
        <f t="shared" si="42"/>
        <v/>
      </c>
      <c r="J2565" s="339"/>
      <c r="K2565" s="339"/>
      <c r="L2565" s="339"/>
      <c r="M2565" s="339"/>
      <c r="N2565" s="339"/>
      <c r="O2565" s="339"/>
      <c r="P2565" s="339"/>
      <c r="Q2565" s="339"/>
    </row>
    <row r="2566" spans="1:17" ht="13.5" customHeight="1">
      <c r="A2566" s="481"/>
      <c r="B2566" s="481"/>
      <c r="C2566" s="481"/>
      <c r="D2566" s="481"/>
      <c r="E2566" s="481"/>
      <c r="F2566" s="339"/>
      <c r="G2566" s="340" t="str">
        <f>IF(ISNUMBER(E2566),E2566/'Bulk DivVar Analysis'!$C$114,"")</f>
        <v/>
      </c>
      <c r="H2566" s="338" t="str">
        <f>IF(ISNUMBER(E2566), IF(G2566&gt;'Bulk DivVar Analysis'!$D$116,"Pass","Fail"),"")</f>
        <v/>
      </c>
      <c r="I2566" s="338" t="str">
        <f t="shared" si="42"/>
        <v/>
      </c>
      <c r="J2566" s="339"/>
      <c r="K2566" s="339"/>
      <c r="L2566" s="339"/>
      <c r="M2566" s="339"/>
      <c r="N2566" s="339"/>
      <c r="O2566" s="339"/>
      <c r="P2566" s="339"/>
      <c r="Q2566" s="339"/>
    </row>
    <row r="2567" spans="1:17" ht="13.5" customHeight="1">
      <c r="A2567" s="481"/>
      <c r="B2567" s="481"/>
      <c r="C2567" s="481"/>
      <c r="D2567" s="481"/>
      <c r="E2567" s="481"/>
      <c r="F2567" s="339"/>
      <c r="G2567" s="340" t="str">
        <f>IF(ISNUMBER(E2567),E2567/'Bulk DivVar Analysis'!$C$114,"")</f>
        <v/>
      </c>
      <c r="H2567" s="338" t="str">
        <f>IF(ISNUMBER(E2567), IF(G2567&gt;'Bulk DivVar Analysis'!$D$116,"Pass","Fail"),"")</f>
        <v/>
      </c>
      <c r="I2567" s="338" t="str">
        <f t="shared" si="42"/>
        <v/>
      </c>
      <c r="J2567" s="339"/>
      <c r="K2567" s="339"/>
      <c r="L2567" s="339"/>
      <c r="M2567" s="339"/>
      <c r="N2567" s="339"/>
      <c r="O2567" s="339"/>
      <c r="P2567" s="339"/>
      <c r="Q2567" s="339"/>
    </row>
    <row r="2568" spans="1:17" ht="13.5" customHeight="1">
      <c r="A2568" s="481"/>
      <c r="B2568" s="481"/>
      <c r="C2568" s="481"/>
      <c r="D2568" s="481"/>
      <c r="E2568" s="481"/>
      <c r="F2568" s="339"/>
      <c r="G2568" s="340" t="str">
        <f>IF(ISNUMBER(E2568),E2568/'Bulk DivVar Analysis'!$C$114,"")</f>
        <v/>
      </c>
      <c r="H2568" s="338" t="str">
        <f>IF(ISNUMBER(E2568), IF(G2568&gt;'Bulk DivVar Analysis'!$D$116,"Pass","Fail"),"")</f>
        <v/>
      </c>
      <c r="I2568" s="338" t="str">
        <f t="shared" si="42"/>
        <v/>
      </c>
      <c r="J2568" s="339"/>
      <c r="K2568" s="339"/>
      <c r="L2568" s="339"/>
      <c r="M2568" s="339"/>
      <c r="N2568" s="339"/>
      <c r="O2568" s="339"/>
      <c r="P2568" s="339"/>
      <c r="Q2568" s="339"/>
    </row>
    <row r="2569" spans="1:17" ht="13.5" customHeight="1">
      <c r="A2569" s="481"/>
      <c r="B2569" s="481"/>
      <c r="C2569" s="481"/>
      <c r="D2569" s="481"/>
      <c r="E2569" s="481"/>
      <c r="F2569" s="339"/>
      <c r="G2569" s="340" t="str">
        <f>IF(ISNUMBER(E2569),E2569/'Bulk DivVar Analysis'!$C$114,"")</f>
        <v/>
      </c>
      <c r="H2569" s="338" t="str">
        <f>IF(ISNUMBER(E2569), IF(G2569&gt;'Bulk DivVar Analysis'!$D$116,"Pass","Fail"),"")</f>
        <v/>
      </c>
      <c r="I2569" s="338" t="str">
        <f t="shared" si="42"/>
        <v/>
      </c>
      <c r="J2569" s="339"/>
      <c r="K2569" s="339"/>
      <c r="L2569" s="339"/>
      <c r="M2569" s="339"/>
      <c r="N2569" s="339"/>
      <c r="O2569" s="339"/>
      <c r="P2569" s="339"/>
      <c r="Q2569" s="339"/>
    </row>
    <row r="2570" spans="1:17" ht="13.5" customHeight="1">
      <c r="A2570" s="481"/>
      <c r="B2570" s="481"/>
      <c r="C2570" s="481"/>
      <c r="D2570" s="481"/>
      <c r="E2570" s="481"/>
      <c r="F2570" s="339"/>
      <c r="G2570" s="340" t="str">
        <f>IF(ISNUMBER(E2570),E2570/'Bulk DivVar Analysis'!$C$114,"")</f>
        <v/>
      </c>
      <c r="H2570" s="338" t="str">
        <f>IF(ISNUMBER(E2570), IF(G2570&gt;'Bulk DivVar Analysis'!$D$116,"Pass","Fail"),"")</f>
        <v/>
      </c>
      <c r="I2570" s="338" t="str">
        <f t="shared" si="42"/>
        <v/>
      </c>
      <c r="J2570" s="339"/>
      <c r="K2570" s="339"/>
      <c r="L2570" s="339"/>
      <c r="M2570" s="339"/>
      <c r="N2570" s="339"/>
      <c r="O2570" s="339"/>
      <c r="P2570" s="339"/>
      <c r="Q2570" s="339"/>
    </row>
    <row r="2571" spans="1:17" ht="13.5" customHeight="1">
      <c r="A2571" s="481"/>
      <c r="B2571" s="481"/>
      <c r="C2571" s="481"/>
      <c r="D2571" s="481"/>
      <c r="E2571" s="481"/>
      <c r="F2571" s="339"/>
      <c r="G2571" s="340" t="str">
        <f>IF(ISNUMBER(E2571),E2571/'Bulk DivVar Analysis'!$C$114,"")</f>
        <v/>
      </c>
      <c r="H2571" s="338" t="str">
        <f>IF(ISNUMBER(E2571), IF(G2571&gt;'Bulk DivVar Analysis'!$D$116,"Pass","Fail"),"")</f>
        <v/>
      </c>
      <c r="I2571" s="338" t="str">
        <f t="shared" si="42"/>
        <v/>
      </c>
      <c r="J2571" s="339"/>
      <c r="K2571" s="339"/>
      <c r="L2571" s="339"/>
      <c r="M2571" s="339"/>
      <c r="N2571" s="339"/>
      <c r="O2571" s="339"/>
      <c r="P2571" s="339"/>
      <c r="Q2571" s="339"/>
    </row>
    <row r="2572" spans="1:17" ht="13.5" customHeight="1">
      <c r="A2572" s="481"/>
      <c r="B2572" s="481"/>
      <c r="C2572" s="481"/>
      <c r="D2572" s="481"/>
      <c r="E2572" s="481"/>
      <c r="F2572" s="339"/>
      <c r="G2572" s="340" t="str">
        <f>IF(ISNUMBER(E2572),E2572/'Bulk DivVar Analysis'!$C$114,"")</f>
        <v/>
      </c>
      <c r="H2572" s="338" t="str">
        <f>IF(ISNUMBER(E2572), IF(G2572&gt;'Bulk DivVar Analysis'!$D$116,"Pass","Fail"),"")</f>
        <v/>
      </c>
      <c r="I2572" s="338" t="str">
        <f t="shared" si="42"/>
        <v/>
      </c>
      <c r="J2572" s="339"/>
      <c r="K2572" s="339"/>
      <c r="L2572" s="339"/>
      <c r="M2572" s="339"/>
      <c r="N2572" s="339"/>
      <c r="O2572" s="339"/>
      <c r="P2572" s="339"/>
      <c r="Q2572" s="339"/>
    </row>
    <row r="2573" spans="1:17" ht="13.5" customHeight="1">
      <c r="A2573" s="481"/>
      <c r="B2573" s="481"/>
      <c r="C2573" s="481"/>
      <c r="D2573" s="481"/>
      <c r="E2573" s="481"/>
      <c r="F2573" s="339"/>
      <c r="G2573" s="340" t="str">
        <f>IF(ISNUMBER(E2573),E2573/'Bulk DivVar Analysis'!$C$114,"")</f>
        <v/>
      </c>
      <c r="H2573" s="338" t="str">
        <f>IF(ISNUMBER(E2573), IF(G2573&gt;'Bulk DivVar Analysis'!$D$116,"Pass","Fail"),"")</f>
        <v/>
      </c>
      <c r="I2573" s="338" t="str">
        <f t="shared" si="42"/>
        <v/>
      </c>
      <c r="J2573" s="339"/>
      <c r="K2573" s="339"/>
      <c r="L2573" s="339"/>
      <c r="M2573" s="339"/>
      <c r="N2573" s="339"/>
      <c r="O2573" s="339"/>
      <c r="P2573" s="339"/>
      <c r="Q2573" s="339"/>
    </row>
    <row r="2574" spans="1:17" ht="13.5" customHeight="1">
      <c r="A2574" s="481"/>
      <c r="B2574" s="481"/>
      <c r="C2574" s="481"/>
      <c r="D2574" s="481"/>
      <c r="E2574" s="481"/>
      <c r="F2574" s="339"/>
      <c r="G2574" s="340" t="str">
        <f>IF(ISNUMBER(E2574),E2574/'Bulk DivVar Analysis'!$C$114,"")</f>
        <v/>
      </c>
      <c r="H2574" s="338" t="str">
        <f>IF(ISNUMBER(E2574), IF(G2574&gt;'Bulk DivVar Analysis'!$D$116,"Pass","Fail"),"")</f>
        <v/>
      </c>
      <c r="I2574" s="338" t="str">
        <f t="shared" si="42"/>
        <v/>
      </c>
      <c r="J2574" s="339"/>
      <c r="K2574" s="339"/>
      <c r="L2574" s="339"/>
      <c r="M2574" s="339"/>
      <c r="N2574" s="339"/>
      <c r="O2574" s="339"/>
      <c r="P2574" s="339"/>
      <c r="Q2574" s="339"/>
    </row>
    <row r="2575" spans="1:17" ht="13.5" customHeight="1">
      <c r="A2575" s="481"/>
      <c r="B2575" s="481"/>
      <c r="C2575" s="481"/>
      <c r="D2575" s="481"/>
      <c r="E2575" s="481"/>
      <c r="F2575" s="339"/>
      <c r="G2575" s="340" t="str">
        <f>IF(ISNUMBER(E2575),E2575/'Bulk DivVar Analysis'!$C$114,"")</f>
        <v/>
      </c>
      <c r="H2575" s="338" t="str">
        <f>IF(ISNUMBER(E2575), IF(G2575&gt;'Bulk DivVar Analysis'!$D$116,"Pass","Fail"),"")</f>
        <v/>
      </c>
      <c r="I2575" s="338" t="str">
        <f t="shared" si="42"/>
        <v/>
      </c>
      <c r="J2575" s="339"/>
      <c r="K2575" s="339"/>
      <c r="L2575" s="339"/>
      <c r="M2575" s="339"/>
      <c r="N2575" s="339"/>
      <c r="O2575" s="339"/>
      <c r="P2575" s="339"/>
      <c r="Q2575" s="339"/>
    </row>
    <row r="2576" spans="1:17" ht="13.5" customHeight="1">
      <c r="A2576" s="481"/>
      <c r="B2576" s="481"/>
      <c r="C2576" s="481"/>
      <c r="D2576" s="481"/>
      <c r="E2576" s="481"/>
      <c r="F2576" s="339"/>
      <c r="G2576" s="340" t="str">
        <f>IF(ISNUMBER(E2576),E2576/'Bulk DivVar Analysis'!$C$114,"")</f>
        <v/>
      </c>
      <c r="H2576" s="338" t="str">
        <f>IF(ISNUMBER(E2576), IF(G2576&gt;'Bulk DivVar Analysis'!$D$116,"Pass","Fail"),"")</f>
        <v/>
      </c>
      <c r="I2576" s="338" t="str">
        <f t="shared" si="42"/>
        <v/>
      </c>
      <c r="J2576" s="339"/>
      <c r="K2576" s="339"/>
      <c r="L2576" s="339"/>
      <c r="M2576" s="339"/>
      <c r="N2576" s="339"/>
      <c r="O2576" s="339"/>
      <c r="P2576" s="339"/>
      <c r="Q2576" s="339"/>
    </row>
    <row r="2577" spans="1:17" ht="13.5" customHeight="1">
      <c r="A2577" s="481"/>
      <c r="B2577" s="481"/>
      <c r="C2577" s="481"/>
      <c r="D2577" s="481"/>
      <c r="E2577" s="481"/>
      <c r="F2577" s="339"/>
      <c r="G2577" s="340" t="str">
        <f>IF(ISNUMBER(E2577),E2577/'Bulk DivVar Analysis'!$C$114,"")</f>
        <v/>
      </c>
      <c r="H2577" s="338" t="str">
        <f>IF(ISNUMBER(E2577), IF(G2577&gt;'Bulk DivVar Analysis'!$D$116,"Pass","Fail"),"")</f>
        <v/>
      </c>
      <c r="I2577" s="338" t="str">
        <f t="shared" si="42"/>
        <v/>
      </c>
      <c r="J2577" s="339"/>
      <c r="K2577" s="339"/>
      <c r="L2577" s="339"/>
      <c r="M2577" s="339"/>
      <c r="N2577" s="339"/>
      <c r="O2577" s="339"/>
      <c r="P2577" s="339"/>
      <c r="Q2577" s="339"/>
    </row>
    <row r="2578" spans="1:17" ht="13.5" customHeight="1">
      <c r="A2578" s="481"/>
      <c r="B2578" s="481"/>
      <c r="C2578" s="481"/>
      <c r="D2578" s="481"/>
      <c r="E2578" s="481"/>
      <c r="F2578" s="339"/>
      <c r="G2578" s="340" t="str">
        <f>IF(ISNUMBER(E2578),E2578/'Bulk DivVar Analysis'!$C$114,"")</f>
        <v/>
      </c>
      <c r="H2578" s="338" t="str">
        <f>IF(ISNUMBER(E2578), IF(G2578&gt;'Bulk DivVar Analysis'!$D$116,"Pass","Fail"),"")</f>
        <v/>
      </c>
      <c r="I2578" s="338" t="str">
        <f t="shared" si="42"/>
        <v/>
      </c>
      <c r="J2578" s="339"/>
      <c r="K2578" s="339"/>
      <c r="L2578" s="339"/>
      <c r="M2578" s="339"/>
      <c r="N2578" s="339"/>
      <c r="O2578" s="339"/>
      <c r="P2578" s="339"/>
      <c r="Q2578" s="339"/>
    </row>
    <row r="2579" spans="1:17" ht="13.5" customHeight="1">
      <c r="A2579" s="481"/>
      <c r="B2579" s="481"/>
      <c r="C2579" s="481"/>
      <c r="D2579" s="481"/>
      <c r="E2579" s="481"/>
      <c r="F2579" s="339"/>
      <c r="G2579" s="340" t="str">
        <f>IF(ISNUMBER(E2579),E2579/'Bulk DivVar Analysis'!$C$114,"")</f>
        <v/>
      </c>
      <c r="H2579" s="338" t="str">
        <f>IF(ISNUMBER(E2579), IF(G2579&gt;'Bulk DivVar Analysis'!$D$116,"Pass","Fail"),"")</f>
        <v/>
      </c>
      <c r="I2579" s="338" t="str">
        <f t="shared" si="42"/>
        <v/>
      </c>
      <c r="J2579" s="339"/>
      <c r="K2579" s="339"/>
      <c r="L2579" s="339"/>
      <c r="M2579" s="339"/>
      <c r="N2579" s="339"/>
      <c r="O2579" s="339"/>
      <c r="P2579" s="339"/>
      <c r="Q2579" s="339"/>
    </row>
    <row r="2580" spans="1:17" ht="13.5" customHeight="1">
      <c r="A2580" s="481"/>
      <c r="B2580" s="481"/>
      <c r="C2580" s="481"/>
      <c r="D2580" s="481"/>
      <c r="E2580" s="481"/>
      <c r="F2580" s="339"/>
      <c r="G2580" s="340" t="str">
        <f>IF(ISNUMBER(E2580),E2580/'Bulk DivVar Analysis'!$C$114,"")</f>
        <v/>
      </c>
      <c r="H2580" s="338" t="str">
        <f>IF(ISNUMBER(E2580), IF(G2580&gt;'Bulk DivVar Analysis'!$D$116,"Pass","Fail"),"")</f>
        <v/>
      </c>
      <c r="I2580" s="338" t="str">
        <f t="shared" si="42"/>
        <v/>
      </c>
      <c r="J2580" s="339"/>
      <c r="K2580" s="339"/>
      <c r="L2580" s="339"/>
      <c r="M2580" s="339"/>
      <c r="N2580" s="339"/>
      <c r="O2580" s="339"/>
      <c r="P2580" s="339"/>
      <c r="Q2580" s="339"/>
    </row>
    <row r="2581" spans="1:17" ht="13.5" customHeight="1">
      <c r="A2581" s="481"/>
      <c r="B2581" s="481"/>
      <c r="C2581" s="481"/>
      <c r="D2581" s="481"/>
      <c r="E2581" s="481"/>
      <c r="F2581" s="339"/>
      <c r="G2581" s="340" t="str">
        <f>IF(ISNUMBER(E2581),E2581/'Bulk DivVar Analysis'!$C$114,"")</f>
        <v/>
      </c>
      <c r="H2581" s="338" t="str">
        <f>IF(ISNUMBER(E2581), IF(G2581&gt;'Bulk DivVar Analysis'!$D$116,"Pass","Fail"),"")</f>
        <v/>
      </c>
      <c r="I2581" s="338" t="str">
        <f t="shared" si="42"/>
        <v/>
      </c>
      <c r="J2581" s="339"/>
      <c r="K2581" s="339"/>
      <c r="L2581" s="339"/>
      <c r="M2581" s="339"/>
      <c r="N2581" s="339"/>
      <c r="O2581" s="339"/>
      <c r="P2581" s="339"/>
      <c r="Q2581" s="339"/>
    </row>
    <row r="2582" spans="1:17" ht="13.5" customHeight="1">
      <c r="A2582" s="481"/>
      <c r="B2582" s="481"/>
      <c r="C2582" s="481"/>
      <c r="D2582" s="481"/>
      <c r="E2582" s="481"/>
      <c r="F2582" s="339"/>
      <c r="G2582" s="340" t="str">
        <f>IF(ISNUMBER(E2582),E2582/'Bulk DivVar Analysis'!$C$114,"")</f>
        <v/>
      </c>
      <c r="H2582" s="338" t="str">
        <f>IF(ISNUMBER(E2582), IF(G2582&gt;'Bulk DivVar Analysis'!$D$116,"Pass","Fail"),"")</f>
        <v/>
      </c>
      <c r="I2582" s="338" t="str">
        <f t="shared" si="42"/>
        <v/>
      </c>
      <c r="J2582" s="339"/>
      <c r="K2582" s="339"/>
      <c r="L2582" s="339"/>
      <c r="M2582" s="339"/>
      <c r="N2582" s="339"/>
      <c r="O2582" s="339"/>
      <c r="P2582" s="339"/>
      <c r="Q2582" s="339"/>
    </row>
    <row r="2583" spans="1:17" ht="13.5" customHeight="1">
      <c r="A2583" s="481"/>
      <c r="B2583" s="481"/>
      <c r="C2583" s="481"/>
      <c r="D2583" s="481"/>
      <c r="E2583" s="481"/>
      <c r="F2583" s="339"/>
      <c r="G2583" s="340" t="str">
        <f>IF(ISNUMBER(E2583),E2583/'Bulk DivVar Analysis'!$C$114,"")</f>
        <v/>
      </c>
      <c r="H2583" s="338" t="str">
        <f>IF(ISNUMBER(E2583), IF(G2583&gt;'Bulk DivVar Analysis'!$D$116,"Pass","Fail"),"")</f>
        <v/>
      </c>
      <c r="I2583" s="338" t="str">
        <f t="shared" si="42"/>
        <v/>
      </c>
      <c r="J2583" s="339"/>
      <c r="K2583" s="339"/>
      <c r="L2583" s="339"/>
      <c r="M2583" s="339"/>
      <c r="N2583" s="339"/>
      <c r="O2583" s="339"/>
      <c r="P2583" s="339"/>
      <c r="Q2583" s="339"/>
    </row>
    <row r="2584" spans="1:17" ht="13.5" customHeight="1">
      <c r="A2584" s="481"/>
      <c r="B2584" s="481"/>
      <c r="C2584" s="481"/>
      <c r="D2584" s="481"/>
      <c r="E2584" s="481"/>
      <c r="F2584" s="339"/>
      <c r="G2584" s="340" t="str">
        <f>IF(ISNUMBER(E2584),E2584/'Bulk DivVar Analysis'!$C$114,"")</f>
        <v/>
      </c>
      <c r="H2584" s="338" t="str">
        <f>IF(ISNUMBER(E2584), IF(G2584&gt;'Bulk DivVar Analysis'!$D$116,"Pass","Fail"),"")</f>
        <v/>
      </c>
      <c r="I2584" s="338" t="str">
        <f t="shared" si="42"/>
        <v/>
      </c>
      <c r="J2584" s="339"/>
      <c r="K2584" s="339"/>
      <c r="L2584" s="339"/>
      <c r="M2584" s="339"/>
      <c r="N2584" s="339"/>
      <c r="O2584" s="339"/>
      <c r="P2584" s="339"/>
      <c r="Q2584" s="339"/>
    </row>
    <row r="2585" spans="1:17" ht="13.5" customHeight="1">
      <c r="A2585" s="481"/>
      <c r="B2585" s="481"/>
      <c r="C2585" s="481"/>
      <c r="D2585" s="481"/>
      <c r="E2585" s="481"/>
      <c r="F2585" s="339"/>
      <c r="G2585" s="340" t="str">
        <f>IF(ISNUMBER(E2585),E2585/'Bulk DivVar Analysis'!$C$114,"")</f>
        <v/>
      </c>
      <c r="H2585" s="338" t="str">
        <f>IF(ISNUMBER(E2585), IF(G2585&gt;'Bulk DivVar Analysis'!$D$116,"Pass","Fail"),"")</f>
        <v/>
      </c>
      <c r="I2585" s="338" t="str">
        <f t="shared" si="42"/>
        <v/>
      </c>
      <c r="J2585" s="339"/>
      <c r="K2585" s="339"/>
      <c r="L2585" s="339"/>
      <c r="M2585" s="339"/>
      <c r="N2585" s="339"/>
      <c r="O2585" s="339"/>
      <c r="P2585" s="339"/>
      <c r="Q2585" s="339"/>
    </row>
    <row r="2586" spans="1:17" ht="13.5" customHeight="1">
      <c r="A2586" s="481"/>
      <c r="B2586" s="481"/>
      <c r="C2586" s="481"/>
      <c r="D2586" s="481"/>
      <c r="E2586" s="481"/>
      <c r="F2586" s="339"/>
      <c r="G2586" s="340" t="str">
        <f>IF(ISNUMBER(E2586),E2586/'Bulk DivVar Analysis'!$C$114,"")</f>
        <v/>
      </c>
      <c r="H2586" s="338" t="str">
        <f>IF(ISNUMBER(E2586), IF(G2586&gt;'Bulk DivVar Analysis'!$D$116,"Pass","Fail"),"")</f>
        <v/>
      </c>
      <c r="I2586" s="338" t="str">
        <f t="shared" si="42"/>
        <v/>
      </c>
      <c r="J2586" s="339"/>
      <c r="K2586" s="339"/>
      <c r="L2586" s="339"/>
      <c r="M2586" s="339"/>
      <c r="N2586" s="339"/>
      <c r="O2586" s="339"/>
      <c r="P2586" s="339"/>
      <c r="Q2586" s="339"/>
    </row>
    <row r="2587" spans="1:17" ht="13.5" customHeight="1">
      <c r="A2587" s="481"/>
      <c r="B2587" s="481"/>
      <c r="C2587" s="481"/>
      <c r="D2587" s="481"/>
      <c r="E2587" s="481"/>
      <c r="F2587" s="339"/>
      <c r="G2587" s="340" t="str">
        <f>IF(ISNUMBER(E2587),E2587/'Bulk DivVar Analysis'!$C$114,"")</f>
        <v/>
      </c>
      <c r="H2587" s="338" t="str">
        <f>IF(ISNUMBER(E2587), IF(G2587&gt;'Bulk DivVar Analysis'!$D$116,"Pass","Fail"),"")</f>
        <v/>
      </c>
      <c r="I2587" s="338" t="str">
        <f t="shared" si="42"/>
        <v/>
      </c>
      <c r="J2587" s="339"/>
      <c r="K2587" s="339"/>
      <c r="L2587" s="339"/>
      <c r="M2587" s="339"/>
      <c r="N2587" s="339"/>
      <c r="O2587" s="339"/>
      <c r="P2587" s="339"/>
      <c r="Q2587" s="339"/>
    </row>
    <row r="2588" spans="1:17" ht="13.5" customHeight="1">
      <c r="A2588" s="481"/>
      <c r="B2588" s="481"/>
      <c r="C2588" s="481"/>
      <c r="D2588" s="481"/>
      <c r="E2588" s="481"/>
      <c r="F2588" s="339"/>
      <c r="G2588" s="340" t="str">
        <f>IF(ISNUMBER(E2588),E2588/'Bulk DivVar Analysis'!$C$114,"")</f>
        <v/>
      </c>
      <c r="H2588" s="338" t="str">
        <f>IF(ISNUMBER(E2588), IF(G2588&gt;'Bulk DivVar Analysis'!$D$116,"Pass","Fail"),"")</f>
        <v/>
      </c>
      <c r="I2588" s="338" t="str">
        <f t="shared" si="42"/>
        <v/>
      </c>
      <c r="J2588" s="339"/>
      <c r="K2588" s="339"/>
      <c r="L2588" s="339"/>
      <c r="M2588" s="339"/>
      <c r="N2588" s="339"/>
      <c r="O2588" s="339"/>
      <c r="P2588" s="339"/>
      <c r="Q2588" s="339"/>
    </row>
    <row r="2589" spans="1:17" ht="13.5" customHeight="1">
      <c r="A2589" s="481"/>
      <c r="B2589" s="481"/>
      <c r="C2589" s="481"/>
      <c r="D2589" s="481"/>
      <c r="E2589" s="481"/>
      <c r="F2589" s="339"/>
      <c r="G2589" s="340" t="str">
        <f>IF(ISNUMBER(E2589),E2589/'Bulk DivVar Analysis'!$C$114,"")</f>
        <v/>
      </c>
      <c r="H2589" s="338" t="str">
        <f>IF(ISNUMBER(E2589), IF(G2589&gt;'Bulk DivVar Analysis'!$D$116,"Pass","Fail"),"")</f>
        <v/>
      </c>
      <c r="I2589" s="338" t="str">
        <f t="shared" si="42"/>
        <v/>
      </c>
      <c r="J2589" s="339"/>
      <c r="K2589" s="339"/>
      <c r="L2589" s="339"/>
      <c r="M2589" s="339"/>
      <c r="N2589" s="339"/>
      <c r="O2589" s="339"/>
      <c r="P2589" s="339"/>
      <c r="Q2589" s="339"/>
    </row>
    <row r="2590" spans="1:17" ht="13.5" customHeight="1">
      <c r="A2590" s="481"/>
      <c r="B2590" s="481"/>
      <c r="C2590" s="481"/>
      <c r="D2590" s="481"/>
      <c r="E2590" s="481"/>
      <c r="F2590" s="339"/>
      <c r="G2590" s="340" t="str">
        <f>IF(ISNUMBER(E2590),E2590/'Bulk DivVar Analysis'!$C$114,"")</f>
        <v/>
      </c>
      <c r="H2590" s="338" t="str">
        <f>IF(ISNUMBER(E2590), IF(G2590&gt;'Bulk DivVar Analysis'!$D$116,"Pass","Fail"),"")</f>
        <v/>
      </c>
      <c r="I2590" s="338" t="str">
        <f t="shared" si="42"/>
        <v/>
      </c>
      <c r="J2590" s="339"/>
      <c r="K2590" s="339"/>
      <c r="L2590" s="339"/>
      <c r="M2590" s="339"/>
      <c r="N2590" s="339"/>
      <c r="O2590" s="339"/>
      <c r="P2590" s="339"/>
      <c r="Q2590" s="339"/>
    </row>
    <row r="2591" spans="1:17" ht="13.5" customHeight="1">
      <c r="A2591" s="481"/>
      <c r="B2591" s="481"/>
      <c r="C2591" s="481"/>
      <c r="D2591" s="481"/>
      <c r="E2591" s="481"/>
      <c r="F2591" s="339"/>
      <c r="G2591" s="340" t="str">
        <f>IF(ISNUMBER(E2591),E2591/'Bulk DivVar Analysis'!$C$114,"")</f>
        <v/>
      </c>
      <c r="H2591" s="338" t="str">
        <f>IF(ISNUMBER(E2591), IF(G2591&gt;'Bulk DivVar Analysis'!$D$116,"Pass","Fail"),"")</f>
        <v/>
      </c>
      <c r="I2591" s="338" t="str">
        <f t="shared" si="42"/>
        <v/>
      </c>
      <c r="J2591" s="339"/>
      <c r="K2591" s="339"/>
      <c r="L2591" s="339"/>
      <c r="M2591" s="339"/>
      <c r="N2591" s="339"/>
      <c r="O2591" s="339"/>
      <c r="P2591" s="339"/>
      <c r="Q2591" s="339"/>
    </row>
    <row r="2592" spans="1:17" ht="13.5" customHeight="1">
      <c r="A2592" s="481"/>
      <c r="B2592" s="481"/>
      <c r="C2592" s="481"/>
      <c r="D2592" s="481"/>
      <c r="E2592" s="481"/>
      <c r="F2592" s="339"/>
      <c r="G2592" s="340" t="str">
        <f>IF(ISNUMBER(E2592),E2592/'Bulk DivVar Analysis'!$C$114,"")</f>
        <v/>
      </c>
      <c r="H2592" s="338" t="str">
        <f>IF(ISNUMBER(E2592), IF(G2592&gt;'Bulk DivVar Analysis'!$D$116,"Pass","Fail"),"")</f>
        <v/>
      </c>
      <c r="I2592" s="338" t="str">
        <f t="shared" si="42"/>
        <v/>
      </c>
      <c r="J2592" s="339"/>
      <c r="K2592" s="339"/>
      <c r="L2592" s="339"/>
      <c r="M2592" s="339"/>
      <c r="N2592" s="339"/>
      <c r="O2592" s="339"/>
      <c r="P2592" s="339"/>
      <c r="Q2592" s="339"/>
    </row>
    <row r="2593" spans="1:17" ht="13.5" customHeight="1">
      <c r="A2593" s="481"/>
      <c r="B2593" s="481"/>
      <c r="C2593" s="481"/>
      <c r="D2593" s="481"/>
      <c r="E2593" s="481"/>
      <c r="F2593" s="339"/>
      <c r="G2593" s="340" t="str">
        <f>IF(ISNUMBER(E2593),E2593/'Bulk DivVar Analysis'!$C$114,"")</f>
        <v/>
      </c>
      <c r="H2593" s="338" t="str">
        <f>IF(ISNUMBER(E2593), IF(G2593&gt;'Bulk DivVar Analysis'!$D$116,"Pass","Fail"),"")</f>
        <v/>
      </c>
      <c r="I2593" s="338" t="str">
        <f t="shared" si="42"/>
        <v/>
      </c>
      <c r="J2593" s="339"/>
      <c r="K2593" s="339"/>
      <c r="L2593" s="339"/>
      <c r="M2593" s="339"/>
      <c r="N2593" s="339"/>
      <c r="O2593" s="339"/>
      <c r="P2593" s="339"/>
      <c r="Q2593" s="339"/>
    </row>
    <row r="2594" spans="1:17" ht="13.5" customHeight="1">
      <c r="A2594" s="481"/>
      <c r="B2594" s="481"/>
      <c r="C2594" s="481"/>
      <c r="D2594" s="481"/>
      <c r="E2594" s="481"/>
      <c r="F2594" s="339"/>
      <c r="G2594" s="340" t="str">
        <f>IF(ISNUMBER(E2594),E2594/'Bulk DivVar Analysis'!$C$114,"")</f>
        <v/>
      </c>
      <c r="H2594" s="338" t="str">
        <f>IF(ISNUMBER(E2594), IF(G2594&gt;'Bulk DivVar Analysis'!$D$116,"Pass","Fail"),"")</f>
        <v/>
      </c>
      <c r="I2594" s="338" t="str">
        <f t="shared" si="42"/>
        <v/>
      </c>
      <c r="J2594" s="339"/>
      <c r="K2594" s="339"/>
      <c r="L2594" s="339"/>
      <c r="M2594" s="339"/>
      <c r="N2594" s="339"/>
      <c r="O2594" s="339"/>
      <c r="P2594" s="339"/>
      <c r="Q2594" s="339"/>
    </row>
    <row r="2595" spans="1:17" ht="13.5" customHeight="1">
      <c r="A2595" s="481"/>
      <c r="B2595" s="481"/>
      <c r="C2595" s="481"/>
      <c r="D2595" s="481"/>
      <c r="E2595" s="481"/>
      <c r="F2595" s="339"/>
      <c r="G2595" s="340" t="str">
        <f>IF(ISNUMBER(E2595),E2595/'Bulk DivVar Analysis'!$C$114,"")</f>
        <v/>
      </c>
      <c r="H2595" s="338" t="str">
        <f>IF(ISNUMBER(E2595), IF(G2595&gt;'Bulk DivVar Analysis'!$D$116,"Pass","Fail"),"")</f>
        <v/>
      </c>
      <c r="I2595" s="338" t="str">
        <f t="shared" si="42"/>
        <v/>
      </c>
      <c r="J2595" s="339"/>
      <c r="K2595" s="339"/>
      <c r="L2595" s="339"/>
      <c r="M2595" s="339"/>
      <c r="N2595" s="339"/>
      <c r="O2595" s="339"/>
      <c r="P2595" s="339"/>
      <c r="Q2595" s="339"/>
    </row>
    <row r="2596" spans="1:17" ht="13.5" customHeight="1">
      <c r="A2596" s="481"/>
      <c r="B2596" s="481"/>
      <c r="C2596" s="481"/>
      <c r="D2596" s="481"/>
      <c r="E2596" s="481"/>
      <c r="F2596" s="339"/>
      <c r="G2596" s="340" t="str">
        <f>IF(ISNUMBER(E2596),E2596/'Bulk DivVar Analysis'!$C$114,"")</f>
        <v/>
      </c>
      <c r="H2596" s="338" t="str">
        <f>IF(ISNUMBER(E2596), IF(G2596&gt;'Bulk DivVar Analysis'!$D$116,"Pass","Fail"),"")</f>
        <v/>
      </c>
      <c r="I2596" s="338" t="str">
        <f t="shared" si="42"/>
        <v/>
      </c>
      <c r="J2596" s="339"/>
      <c r="K2596" s="339"/>
      <c r="L2596" s="339"/>
      <c r="M2596" s="339"/>
      <c r="N2596" s="339"/>
      <c r="O2596" s="339"/>
      <c r="P2596" s="339"/>
      <c r="Q2596" s="339"/>
    </row>
    <row r="2597" spans="1:17" ht="13.5" customHeight="1">
      <c r="A2597" s="481"/>
      <c r="B2597" s="481"/>
      <c r="C2597" s="481"/>
      <c r="D2597" s="481"/>
      <c r="E2597" s="481"/>
      <c r="F2597" s="339"/>
      <c r="G2597" s="340" t="str">
        <f>IF(ISNUMBER(E2597),E2597/'Bulk DivVar Analysis'!$C$114,"")</f>
        <v/>
      </c>
      <c r="H2597" s="338" t="str">
        <f>IF(ISNUMBER(E2597), IF(G2597&gt;'Bulk DivVar Analysis'!$D$116,"Pass","Fail"),"")</f>
        <v/>
      </c>
      <c r="I2597" s="338" t="str">
        <f t="shared" si="42"/>
        <v/>
      </c>
      <c r="J2597" s="339"/>
      <c r="K2597" s="339"/>
      <c r="L2597" s="339"/>
      <c r="M2597" s="339"/>
      <c r="N2597" s="339"/>
      <c r="O2597" s="339"/>
      <c r="P2597" s="339"/>
      <c r="Q2597" s="339"/>
    </row>
    <row r="2598" spans="1:17" ht="13.5" customHeight="1">
      <c r="A2598" s="481"/>
      <c r="B2598" s="481"/>
      <c r="C2598" s="481"/>
      <c r="D2598" s="481"/>
      <c r="E2598" s="481"/>
      <c r="F2598" s="339"/>
      <c r="G2598" s="340" t="str">
        <f>IF(ISNUMBER(E2598),E2598/'Bulk DivVar Analysis'!$C$114,"")</f>
        <v/>
      </c>
      <c r="H2598" s="338" t="str">
        <f>IF(ISNUMBER(E2598), IF(G2598&gt;'Bulk DivVar Analysis'!$D$116,"Pass","Fail"),"")</f>
        <v/>
      </c>
      <c r="I2598" s="338" t="str">
        <f t="shared" si="42"/>
        <v/>
      </c>
      <c r="J2598" s="339"/>
      <c r="K2598" s="339"/>
      <c r="L2598" s="339"/>
      <c r="M2598" s="339"/>
      <c r="N2598" s="339"/>
      <c r="O2598" s="339"/>
      <c r="P2598" s="339"/>
      <c r="Q2598" s="339"/>
    </row>
    <row r="2599" spans="1:17" ht="13.5" customHeight="1">
      <c r="A2599" s="481"/>
      <c r="B2599" s="481"/>
      <c r="C2599" s="481"/>
      <c r="D2599" s="481"/>
      <c r="E2599" s="481"/>
      <c r="F2599" s="339"/>
      <c r="G2599" s="340" t="str">
        <f>IF(ISNUMBER(E2599),E2599/'Bulk DivVar Analysis'!$C$114,"")</f>
        <v/>
      </c>
      <c r="H2599" s="338" t="str">
        <f>IF(ISNUMBER(E2599), IF(G2599&gt;'Bulk DivVar Analysis'!$D$116,"Pass","Fail"),"")</f>
        <v/>
      </c>
      <c r="I2599" s="338" t="str">
        <f t="shared" si="42"/>
        <v/>
      </c>
      <c r="J2599" s="339"/>
      <c r="K2599" s="339"/>
      <c r="L2599" s="339"/>
      <c r="M2599" s="339"/>
      <c r="N2599" s="339"/>
      <c r="O2599" s="339"/>
      <c r="P2599" s="339"/>
      <c r="Q2599" s="339"/>
    </row>
    <row r="2600" spans="1:17" ht="13.5" customHeight="1">
      <c r="A2600" s="481"/>
      <c r="B2600" s="481"/>
      <c r="C2600" s="481"/>
      <c r="D2600" s="481"/>
      <c r="E2600" s="481"/>
      <c r="F2600" s="339"/>
      <c r="G2600" s="340" t="str">
        <f>IF(ISNUMBER(E2600),E2600/'Bulk DivVar Analysis'!$C$114,"")</f>
        <v/>
      </c>
      <c r="H2600" s="338" t="str">
        <f>IF(ISNUMBER(E2600), IF(G2600&gt;'Bulk DivVar Analysis'!$D$116,"Pass","Fail"),"")</f>
        <v/>
      </c>
      <c r="I2600" s="338" t="str">
        <f t="shared" si="42"/>
        <v/>
      </c>
      <c r="J2600" s="339"/>
      <c r="K2600" s="339"/>
      <c r="L2600" s="339"/>
      <c r="M2600" s="339"/>
      <c r="N2600" s="339"/>
      <c r="O2600" s="339"/>
      <c r="P2600" s="339"/>
      <c r="Q2600" s="339"/>
    </row>
    <row r="2601" spans="1:17" ht="13.5" customHeight="1">
      <c r="A2601" s="481"/>
      <c r="B2601" s="481"/>
      <c r="C2601" s="481"/>
      <c r="D2601" s="481"/>
      <c r="E2601" s="481"/>
      <c r="F2601" s="339"/>
      <c r="G2601" s="340" t="str">
        <f>IF(ISNUMBER(E2601),E2601/'Bulk DivVar Analysis'!$C$114,"")</f>
        <v/>
      </c>
      <c r="H2601" s="338" t="str">
        <f>IF(ISNUMBER(E2601), IF(G2601&gt;'Bulk DivVar Analysis'!$D$116,"Pass","Fail"),"")</f>
        <v/>
      </c>
      <c r="I2601" s="338" t="str">
        <f t="shared" si="42"/>
        <v/>
      </c>
      <c r="J2601" s="339"/>
      <c r="K2601" s="339"/>
      <c r="L2601" s="339"/>
      <c r="M2601" s="339"/>
      <c r="N2601" s="339"/>
      <c r="O2601" s="339"/>
      <c r="P2601" s="339"/>
      <c r="Q2601" s="339"/>
    </row>
    <row r="2602" spans="1:17" ht="13.5" customHeight="1">
      <c r="A2602" s="481"/>
      <c r="B2602" s="481"/>
      <c r="C2602" s="481"/>
      <c r="D2602" s="481"/>
      <c r="E2602" s="481"/>
      <c r="F2602" s="339"/>
      <c r="G2602" s="340" t="str">
        <f>IF(ISNUMBER(E2602),E2602/'Bulk DivVar Analysis'!$C$114,"")</f>
        <v/>
      </c>
      <c r="H2602" s="338" t="str">
        <f>IF(ISNUMBER(E2602), IF(G2602&gt;'Bulk DivVar Analysis'!$D$116,"Pass","Fail"),"")</f>
        <v/>
      </c>
      <c r="I2602" s="338" t="str">
        <f t="shared" si="42"/>
        <v/>
      </c>
      <c r="J2602" s="339"/>
      <c r="K2602" s="339"/>
      <c r="L2602" s="339"/>
      <c r="M2602" s="339"/>
      <c r="N2602" s="339"/>
      <c r="O2602" s="339"/>
      <c r="P2602" s="339"/>
      <c r="Q2602" s="339"/>
    </row>
    <row r="2603" spans="1:17" ht="13.5" customHeight="1">
      <c r="A2603" s="481"/>
      <c r="B2603" s="481"/>
      <c r="C2603" s="481"/>
      <c r="D2603" s="481"/>
      <c r="E2603" s="481"/>
      <c r="F2603" s="339"/>
      <c r="G2603" s="340" t="str">
        <f>IF(ISNUMBER(E2603),E2603/'Bulk DivVar Analysis'!$C$114,"")</f>
        <v/>
      </c>
      <c r="H2603" s="338" t="str">
        <f>IF(ISNUMBER(E2603), IF(G2603&gt;'Bulk DivVar Analysis'!$D$116,"Pass","Fail"),"")</f>
        <v/>
      </c>
      <c r="I2603" s="338" t="str">
        <f t="shared" si="42"/>
        <v/>
      </c>
      <c r="J2603" s="339"/>
      <c r="K2603" s="339"/>
      <c r="L2603" s="339"/>
      <c r="M2603" s="339"/>
      <c r="N2603" s="339"/>
      <c r="O2603" s="339"/>
      <c r="P2603" s="339"/>
      <c r="Q2603" s="339"/>
    </row>
    <row r="2604" spans="1:17" ht="13.5" customHeight="1">
      <c r="A2604" s="481"/>
      <c r="B2604" s="481"/>
      <c r="C2604" s="481"/>
      <c r="D2604" s="481"/>
      <c r="E2604" s="481"/>
      <c r="F2604" s="339"/>
      <c r="G2604" s="340" t="str">
        <f>IF(ISNUMBER(E2604),E2604/'Bulk DivVar Analysis'!$C$114,"")</f>
        <v/>
      </c>
      <c r="H2604" s="338" t="str">
        <f>IF(ISNUMBER(E2604), IF(G2604&gt;'Bulk DivVar Analysis'!$D$116,"Pass","Fail"),"")</f>
        <v/>
      </c>
      <c r="I2604" s="338" t="str">
        <f t="shared" si="42"/>
        <v/>
      </c>
      <c r="J2604" s="339"/>
      <c r="K2604" s="339"/>
      <c r="L2604" s="339"/>
      <c r="M2604" s="339"/>
      <c r="N2604" s="339"/>
      <c r="O2604" s="339"/>
      <c r="P2604" s="339"/>
      <c r="Q2604" s="339"/>
    </row>
    <row r="2605" spans="1:17" ht="13.5" customHeight="1">
      <c r="A2605" s="481"/>
      <c r="B2605" s="481"/>
      <c r="C2605" s="481"/>
      <c r="D2605" s="481"/>
      <c r="E2605" s="481"/>
      <c r="F2605" s="339"/>
      <c r="G2605" s="340" t="str">
        <f>IF(ISNUMBER(E2605),E2605/'Bulk DivVar Analysis'!$C$114,"")</f>
        <v/>
      </c>
      <c r="H2605" s="338" t="str">
        <f>IF(ISNUMBER(E2605), IF(G2605&gt;'Bulk DivVar Analysis'!$D$116,"Pass","Fail"),"")</f>
        <v/>
      </c>
      <c r="I2605" s="338" t="str">
        <f t="shared" si="42"/>
        <v/>
      </c>
      <c r="J2605" s="339"/>
      <c r="K2605" s="339"/>
      <c r="L2605" s="339"/>
      <c r="M2605" s="339"/>
      <c r="N2605" s="339"/>
      <c r="O2605" s="339"/>
      <c r="P2605" s="339"/>
      <c r="Q2605" s="339"/>
    </row>
    <row r="2606" spans="1:17" ht="13.5" customHeight="1">
      <c r="A2606" s="481"/>
      <c r="B2606" s="481"/>
      <c r="C2606" s="481"/>
      <c r="D2606" s="481"/>
      <c r="E2606" s="481"/>
      <c r="F2606" s="339"/>
      <c r="G2606" s="340" t="str">
        <f>IF(ISNUMBER(E2606),E2606/'Bulk DivVar Analysis'!$C$114,"")</f>
        <v/>
      </c>
      <c r="H2606" s="338" t="str">
        <f>IF(ISNUMBER(E2606), IF(G2606&gt;'Bulk DivVar Analysis'!$D$116,"Pass","Fail"),"")</f>
        <v/>
      </c>
      <c r="I2606" s="338" t="str">
        <f t="shared" si="42"/>
        <v/>
      </c>
      <c r="J2606" s="339"/>
      <c r="K2606" s="339"/>
      <c r="L2606" s="339"/>
      <c r="M2606" s="339"/>
      <c r="N2606" s="339"/>
      <c r="O2606" s="339"/>
      <c r="P2606" s="339"/>
      <c r="Q2606" s="339"/>
    </row>
    <row r="2607" spans="1:17" ht="13.5" customHeight="1">
      <c r="A2607" s="481"/>
      <c r="B2607" s="481"/>
      <c r="C2607" s="481"/>
      <c r="D2607" s="481"/>
      <c r="E2607" s="481"/>
      <c r="F2607" s="339"/>
      <c r="G2607" s="340" t="str">
        <f>IF(ISNUMBER(E2607),E2607/'Bulk DivVar Analysis'!$C$114,"")</f>
        <v/>
      </c>
      <c r="H2607" s="338" t="str">
        <f>IF(ISNUMBER(E2607), IF(G2607&gt;'Bulk DivVar Analysis'!$D$116,"Pass","Fail"),"")</f>
        <v/>
      </c>
      <c r="I2607" s="338" t="str">
        <f t="shared" si="42"/>
        <v/>
      </c>
      <c r="J2607" s="339"/>
      <c r="K2607" s="339"/>
      <c r="L2607" s="339"/>
      <c r="M2607" s="339"/>
      <c r="N2607" s="339"/>
      <c r="O2607" s="339"/>
      <c r="P2607" s="339"/>
      <c r="Q2607" s="339"/>
    </row>
    <row r="2608" spans="1:17" ht="13.5" customHeight="1">
      <c r="A2608" s="481"/>
      <c r="B2608" s="481"/>
      <c r="C2608" s="481"/>
      <c r="D2608" s="481"/>
      <c r="E2608" s="481"/>
      <c r="F2608" s="339"/>
      <c r="G2608" s="340" t="str">
        <f>IF(ISNUMBER(E2608),E2608/'Bulk DivVar Analysis'!$C$114,"")</f>
        <v/>
      </c>
      <c r="H2608" s="338" t="str">
        <f>IF(ISNUMBER(E2608), IF(G2608&gt;'Bulk DivVar Analysis'!$D$116,"Pass","Fail"),"")</f>
        <v/>
      </c>
      <c r="I2608" s="338" t="str">
        <f t="shared" si="42"/>
        <v/>
      </c>
      <c r="J2608" s="339"/>
      <c r="K2608" s="339"/>
      <c r="L2608" s="339"/>
      <c r="M2608" s="339"/>
      <c r="N2608" s="339"/>
      <c r="O2608" s="339"/>
      <c r="P2608" s="339"/>
      <c r="Q2608" s="339"/>
    </row>
    <row r="2609" spans="1:17" ht="13.5" customHeight="1">
      <c r="A2609" s="481"/>
      <c r="B2609" s="481"/>
      <c r="C2609" s="481"/>
      <c r="D2609" s="481"/>
      <c r="E2609" s="481"/>
      <c r="F2609" s="339"/>
      <c r="G2609" s="340" t="str">
        <f>IF(ISNUMBER(E2609),E2609/'Bulk DivVar Analysis'!$C$114,"")</f>
        <v/>
      </c>
      <c r="H2609" s="338" t="str">
        <f>IF(ISNUMBER(E2609), IF(G2609&gt;'Bulk DivVar Analysis'!$D$116,"Pass","Fail"),"")</f>
        <v/>
      </c>
      <c r="I2609" s="338" t="str">
        <f t="shared" si="42"/>
        <v/>
      </c>
      <c r="J2609" s="339"/>
      <c r="K2609" s="339"/>
      <c r="L2609" s="339"/>
      <c r="M2609" s="339"/>
      <c r="N2609" s="339"/>
      <c r="O2609" s="339"/>
      <c r="P2609" s="339"/>
      <c r="Q2609" s="339"/>
    </row>
    <row r="2610" spans="1:17" ht="13.5" customHeight="1">
      <c r="A2610" s="481"/>
      <c r="B2610" s="481"/>
      <c r="C2610" s="481"/>
      <c r="D2610" s="481"/>
      <c r="E2610" s="481"/>
      <c r="F2610" s="339"/>
      <c r="G2610" s="340" t="str">
        <f>IF(ISNUMBER(E2610),E2610/'Bulk DivVar Analysis'!$C$114,"")</f>
        <v/>
      </c>
      <c r="H2610" s="338" t="str">
        <f>IF(ISNUMBER(E2610), IF(G2610&gt;'Bulk DivVar Analysis'!$D$116,"Pass","Fail"),"")</f>
        <v/>
      </c>
      <c r="I2610" s="338" t="str">
        <f t="shared" si="42"/>
        <v/>
      </c>
      <c r="J2610" s="339"/>
      <c r="K2610" s="339"/>
      <c r="L2610" s="339"/>
      <c r="M2610" s="339"/>
      <c r="N2610" s="339"/>
      <c r="O2610" s="339"/>
      <c r="P2610" s="339"/>
      <c r="Q2610" s="339"/>
    </row>
    <row r="2611" spans="1:17" ht="13.5" customHeight="1">
      <c r="A2611" s="481"/>
      <c r="B2611" s="481"/>
      <c r="C2611" s="481"/>
      <c r="D2611" s="481"/>
      <c r="E2611" s="481"/>
      <c r="F2611" s="339"/>
      <c r="G2611" s="340" t="str">
        <f>IF(ISNUMBER(E2611),E2611/'Bulk DivVar Analysis'!$C$114,"")</f>
        <v/>
      </c>
      <c r="H2611" s="338" t="str">
        <f>IF(ISNUMBER(E2611), IF(G2611&gt;'Bulk DivVar Analysis'!$D$116,"Pass","Fail"),"")</f>
        <v/>
      </c>
      <c r="I2611" s="338" t="str">
        <f t="shared" si="42"/>
        <v/>
      </c>
      <c r="J2611" s="339"/>
      <c r="K2611" s="339"/>
      <c r="L2611" s="339"/>
      <c r="M2611" s="339"/>
      <c r="N2611" s="339"/>
      <c r="O2611" s="339"/>
      <c r="P2611" s="339"/>
      <c r="Q2611" s="339"/>
    </row>
    <row r="2612" spans="1:17" ht="13.5" customHeight="1">
      <c r="A2612" s="481"/>
      <c r="B2612" s="481"/>
      <c r="C2612" s="481"/>
      <c r="D2612" s="481"/>
      <c r="E2612" s="481"/>
      <c r="F2612" s="339"/>
      <c r="G2612" s="340" t="str">
        <f>IF(ISNUMBER(E2612),E2612/'Bulk DivVar Analysis'!$C$114,"")</f>
        <v/>
      </c>
      <c r="H2612" s="338" t="str">
        <f>IF(ISNUMBER(E2612), IF(G2612&gt;'Bulk DivVar Analysis'!$D$116,"Pass","Fail"),"")</f>
        <v/>
      </c>
      <c r="I2612" s="338" t="str">
        <f t="shared" si="42"/>
        <v/>
      </c>
      <c r="J2612" s="339"/>
      <c r="K2612" s="339"/>
      <c r="L2612" s="339"/>
      <c r="M2612" s="339"/>
      <c r="N2612" s="339"/>
      <c r="O2612" s="339"/>
      <c r="P2612" s="339"/>
      <c r="Q2612" s="339"/>
    </row>
    <row r="2613" spans="1:17" ht="13.5" customHeight="1">
      <c r="A2613" s="481"/>
      <c r="B2613" s="481"/>
      <c r="C2613" s="481"/>
      <c r="D2613" s="481"/>
      <c r="E2613" s="481"/>
      <c r="F2613" s="339"/>
      <c r="G2613" s="340" t="str">
        <f>IF(ISNUMBER(E2613),E2613/'Bulk DivVar Analysis'!$C$114,"")</f>
        <v/>
      </c>
      <c r="H2613" s="338" t="str">
        <f>IF(ISNUMBER(E2613), IF(G2613&gt;'Bulk DivVar Analysis'!$D$116,"Pass","Fail"),"")</f>
        <v/>
      </c>
      <c r="I2613" s="338" t="str">
        <f t="shared" si="42"/>
        <v/>
      </c>
      <c r="J2613" s="339"/>
      <c r="K2613" s="339"/>
      <c r="L2613" s="339"/>
      <c r="M2613" s="339"/>
      <c r="N2613" s="339"/>
      <c r="O2613" s="339"/>
      <c r="P2613" s="339"/>
      <c r="Q2613" s="339"/>
    </row>
    <row r="2614" spans="1:17" ht="13.5" customHeight="1">
      <c r="A2614" s="481"/>
      <c r="B2614" s="481"/>
      <c r="C2614" s="481"/>
      <c r="D2614" s="481"/>
      <c r="E2614" s="481"/>
      <c r="F2614" s="339"/>
      <c r="G2614" s="340" t="str">
        <f>IF(ISNUMBER(E2614),E2614/'Bulk DivVar Analysis'!$C$114,"")</f>
        <v/>
      </c>
      <c r="H2614" s="338" t="str">
        <f>IF(ISNUMBER(E2614), IF(G2614&gt;'Bulk DivVar Analysis'!$D$116,"Pass","Fail"),"")</f>
        <v/>
      </c>
      <c r="I2614" s="338" t="str">
        <f t="shared" si="42"/>
        <v/>
      </c>
      <c r="J2614" s="339"/>
      <c r="K2614" s="339"/>
      <c r="L2614" s="339"/>
      <c r="M2614" s="339"/>
      <c r="N2614" s="339"/>
      <c r="O2614" s="339"/>
      <c r="P2614" s="339"/>
      <c r="Q2614" s="339"/>
    </row>
    <row r="2615" spans="1:17" ht="13.5" customHeight="1">
      <c r="A2615" s="481"/>
      <c r="B2615" s="481"/>
      <c r="C2615" s="481"/>
      <c r="D2615" s="481"/>
      <c r="E2615" s="481"/>
      <c r="F2615" s="339"/>
      <c r="G2615" s="340" t="str">
        <f>IF(ISNUMBER(E2615),E2615/'Bulk DivVar Analysis'!$C$114,"")</f>
        <v/>
      </c>
      <c r="H2615" s="338" t="str">
        <f>IF(ISNUMBER(E2615), IF(G2615&gt;'Bulk DivVar Analysis'!$D$116,"Pass","Fail"),"")</f>
        <v/>
      </c>
      <c r="I2615" s="338" t="str">
        <f t="shared" si="42"/>
        <v/>
      </c>
      <c r="J2615" s="339"/>
      <c r="K2615" s="339"/>
      <c r="L2615" s="339"/>
      <c r="M2615" s="339"/>
      <c r="N2615" s="339"/>
      <c r="O2615" s="339"/>
      <c r="P2615" s="339"/>
      <c r="Q2615" s="339"/>
    </row>
    <row r="2616" spans="1:17" ht="13.5" customHeight="1">
      <c r="A2616" s="481"/>
      <c r="B2616" s="481"/>
      <c r="C2616" s="481"/>
      <c r="D2616" s="481"/>
      <c r="E2616" s="481"/>
      <c r="F2616" s="339"/>
      <c r="G2616" s="340" t="str">
        <f>IF(ISNUMBER(E2616),E2616/'Bulk DivVar Analysis'!$C$114,"")</f>
        <v/>
      </c>
      <c r="H2616" s="338" t="str">
        <f>IF(ISNUMBER(E2616), IF(G2616&gt;'Bulk DivVar Analysis'!$D$116,"Pass","Fail"),"")</f>
        <v/>
      </c>
      <c r="I2616" s="338" t="str">
        <f t="shared" si="42"/>
        <v/>
      </c>
      <c r="J2616" s="339"/>
      <c r="K2616" s="339"/>
      <c r="L2616" s="339"/>
      <c r="M2616" s="339"/>
      <c r="N2616" s="339"/>
      <c r="O2616" s="339"/>
      <c r="P2616" s="339"/>
      <c r="Q2616" s="339"/>
    </row>
    <row r="2617" spans="1:17" ht="13.5" customHeight="1">
      <c r="A2617" s="481"/>
      <c r="B2617" s="481"/>
      <c r="C2617" s="481"/>
      <c r="D2617" s="481"/>
      <c r="E2617" s="481"/>
      <c r="F2617" s="339"/>
      <c r="G2617" s="340" t="str">
        <f>IF(ISNUMBER(E2617),E2617/'Bulk DivVar Analysis'!$C$114,"")</f>
        <v/>
      </c>
      <c r="H2617" s="338" t="str">
        <f>IF(ISNUMBER(E2617), IF(G2617&gt;'Bulk DivVar Analysis'!$D$116,"Pass","Fail"),"")</f>
        <v/>
      </c>
      <c r="I2617" s="338" t="str">
        <f t="shared" si="42"/>
        <v/>
      </c>
      <c r="J2617" s="339"/>
      <c r="K2617" s="339"/>
      <c r="L2617" s="339"/>
      <c r="M2617" s="339"/>
      <c r="N2617" s="339"/>
      <c r="O2617" s="339"/>
      <c r="P2617" s="339"/>
      <c r="Q2617" s="339"/>
    </row>
    <row r="2618" spans="1:17" ht="13.5" customHeight="1">
      <c r="A2618" s="481"/>
      <c r="B2618" s="481"/>
      <c r="C2618" s="481"/>
      <c r="D2618" s="481"/>
      <c r="E2618" s="481"/>
      <c r="F2618" s="339"/>
      <c r="G2618" s="340" t="str">
        <f>IF(ISNUMBER(E2618),E2618/'Bulk DivVar Analysis'!$C$114,"")</f>
        <v/>
      </c>
      <c r="H2618" s="338" t="str">
        <f>IF(ISNUMBER(E2618), IF(G2618&gt;'Bulk DivVar Analysis'!$D$116,"Pass","Fail"),"")</f>
        <v/>
      </c>
      <c r="I2618" s="338" t="str">
        <f t="shared" si="42"/>
        <v/>
      </c>
      <c r="J2618" s="339"/>
      <c r="K2618" s="339"/>
      <c r="L2618" s="339"/>
      <c r="M2618" s="339"/>
      <c r="N2618" s="339"/>
      <c r="O2618" s="339"/>
      <c r="P2618" s="339"/>
      <c r="Q2618" s="339"/>
    </row>
    <row r="2619" spans="1:17" ht="13.5" customHeight="1">
      <c r="A2619" s="481"/>
      <c r="B2619" s="481"/>
      <c r="C2619" s="481"/>
      <c r="D2619" s="481"/>
      <c r="E2619" s="481"/>
      <c r="F2619" s="339"/>
      <c r="G2619" s="340" t="str">
        <f>IF(ISNUMBER(E2619),E2619/'Bulk DivVar Analysis'!$C$114,"")</f>
        <v/>
      </c>
      <c r="H2619" s="338" t="str">
        <f>IF(ISNUMBER(E2619), IF(G2619&gt;'Bulk DivVar Analysis'!$D$116,"Pass","Fail"),"")</f>
        <v/>
      </c>
      <c r="I2619" s="338" t="str">
        <f t="shared" si="42"/>
        <v/>
      </c>
      <c r="J2619" s="339"/>
      <c r="K2619" s="339"/>
      <c r="L2619" s="339"/>
      <c r="M2619" s="339"/>
      <c r="N2619" s="339"/>
      <c r="O2619" s="339"/>
      <c r="P2619" s="339"/>
      <c r="Q2619" s="339"/>
    </row>
    <row r="2620" spans="1:17" ht="13.5" customHeight="1">
      <c r="A2620" s="481"/>
      <c r="B2620" s="481"/>
      <c r="C2620" s="481"/>
      <c r="D2620" s="481"/>
      <c r="E2620" s="481"/>
      <c r="F2620" s="339"/>
      <c r="G2620" s="340" t="str">
        <f>IF(ISNUMBER(E2620),E2620/'Bulk DivVar Analysis'!$C$114,"")</f>
        <v/>
      </c>
      <c r="H2620" s="338" t="str">
        <f>IF(ISNUMBER(E2620), IF(G2620&gt;'Bulk DivVar Analysis'!$D$116,"Pass","Fail"),"")</f>
        <v/>
      </c>
      <c r="I2620" s="338" t="str">
        <f t="shared" si="42"/>
        <v/>
      </c>
      <c r="J2620" s="339"/>
      <c r="K2620" s="339"/>
      <c r="L2620" s="339"/>
      <c r="M2620" s="339"/>
      <c r="N2620" s="339"/>
      <c r="O2620" s="339"/>
      <c r="P2620" s="339"/>
      <c r="Q2620" s="339"/>
    </row>
    <row r="2621" spans="1:17" ht="13.5" customHeight="1">
      <c r="A2621" s="481"/>
      <c r="B2621" s="481"/>
      <c r="C2621" s="481"/>
      <c r="D2621" s="481"/>
      <c r="E2621" s="481"/>
      <c r="F2621" s="339"/>
      <c r="G2621" s="340" t="str">
        <f>IF(ISNUMBER(E2621),E2621/'Bulk DivVar Analysis'!$C$114,"")</f>
        <v/>
      </c>
      <c r="H2621" s="338" t="str">
        <f>IF(ISNUMBER(E2621), IF(G2621&gt;'Bulk DivVar Analysis'!$D$116,"Pass","Fail"),"")</f>
        <v/>
      </c>
      <c r="I2621" s="338" t="str">
        <f t="shared" si="42"/>
        <v/>
      </c>
      <c r="J2621" s="339"/>
      <c r="K2621" s="339"/>
      <c r="L2621" s="339"/>
      <c r="M2621" s="339"/>
      <c r="N2621" s="339"/>
      <c r="O2621" s="339"/>
      <c r="P2621" s="339"/>
      <c r="Q2621" s="339"/>
    </row>
    <row r="2622" spans="1:17" ht="13.5" customHeight="1">
      <c r="A2622" s="481"/>
      <c r="B2622" s="481"/>
      <c r="C2622" s="481"/>
      <c r="D2622" s="481"/>
      <c r="E2622" s="481"/>
      <c r="F2622" s="339"/>
      <c r="G2622" s="340" t="str">
        <f>IF(ISNUMBER(E2622),E2622/'Bulk DivVar Analysis'!$C$114,"")</f>
        <v/>
      </c>
      <c r="H2622" s="338" t="str">
        <f>IF(ISNUMBER(E2622), IF(G2622&gt;'Bulk DivVar Analysis'!$D$116,"Pass","Fail"),"")</f>
        <v/>
      </c>
      <c r="I2622" s="338" t="str">
        <f t="shared" si="42"/>
        <v/>
      </c>
      <c r="J2622" s="339"/>
      <c r="K2622" s="339"/>
      <c r="L2622" s="339"/>
      <c r="M2622" s="339"/>
      <c r="N2622" s="339"/>
      <c r="O2622" s="339"/>
      <c r="P2622" s="339"/>
      <c r="Q2622" s="339"/>
    </row>
    <row r="2623" spans="1:17" ht="13.5" customHeight="1">
      <c r="A2623" s="481"/>
      <c r="B2623" s="481"/>
      <c r="C2623" s="481"/>
      <c r="D2623" s="481"/>
      <c r="E2623" s="481"/>
      <c r="F2623" s="339"/>
      <c r="G2623" s="340" t="str">
        <f>IF(ISNUMBER(E2623),E2623/'Bulk DivVar Analysis'!$C$114,"")</f>
        <v/>
      </c>
      <c r="H2623" s="338" t="str">
        <f>IF(ISNUMBER(E2623), IF(G2623&gt;'Bulk DivVar Analysis'!$D$116,"Pass","Fail"),"")</f>
        <v/>
      </c>
      <c r="I2623" s="338" t="str">
        <f t="shared" si="42"/>
        <v/>
      </c>
      <c r="J2623" s="339"/>
      <c r="K2623" s="339"/>
      <c r="L2623" s="339"/>
      <c r="M2623" s="339"/>
      <c r="N2623" s="339"/>
      <c r="O2623" s="339"/>
      <c r="P2623" s="339"/>
      <c r="Q2623" s="339"/>
    </row>
    <row r="2624" spans="1:17" ht="13.5" customHeight="1">
      <c r="A2624" s="481"/>
      <c r="B2624" s="481"/>
      <c r="C2624" s="481"/>
      <c r="D2624" s="481"/>
      <c r="E2624" s="481"/>
      <c r="F2624" s="339"/>
      <c r="G2624" s="340" t="str">
        <f>IF(ISNUMBER(E2624),E2624/'Bulk DivVar Analysis'!$C$114,"")</f>
        <v/>
      </c>
      <c r="H2624" s="338" t="str">
        <f>IF(ISNUMBER(E2624), IF(G2624&gt;'Bulk DivVar Analysis'!$D$116,"Pass","Fail"),"")</f>
        <v/>
      </c>
      <c r="I2624" s="338" t="str">
        <f t="shared" si="42"/>
        <v/>
      </c>
      <c r="J2624" s="339"/>
      <c r="K2624" s="339"/>
      <c r="L2624" s="339"/>
      <c r="M2624" s="339"/>
      <c r="N2624" s="339"/>
      <c r="O2624" s="339"/>
      <c r="P2624" s="339"/>
      <c r="Q2624" s="339"/>
    </row>
    <row r="2625" spans="1:17" ht="13.5" customHeight="1">
      <c r="A2625" s="481"/>
      <c r="B2625" s="481"/>
      <c r="C2625" s="481"/>
      <c r="D2625" s="481"/>
      <c r="E2625" s="481"/>
      <c r="F2625" s="339"/>
      <c r="G2625" s="340" t="str">
        <f>IF(ISNUMBER(E2625),E2625/'Bulk DivVar Analysis'!$C$114,"")</f>
        <v/>
      </c>
      <c r="H2625" s="338" t="str">
        <f>IF(ISNUMBER(E2625), IF(G2625&gt;'Bulk DivVar Analysis'!$D$116,"Pass","Fail"),"")</f>
        <v/>
      </c>
      <c r="I2625" s="338" t="str">
        <f t="shared" si="42"/>
        <v/>
      </c>
      <c r="J2625" s="339"/>
      <c r="K2625" s="339"/>
      <c r="L2625" s="339"/>
      <c r="M2625" s="339"/>
      <c r="N2625" s="339"/>
      <c r="O2625" s="339"/>
      <c r="P2625" s="339"/>
      <c r="Q2625" s="339"/>
    </row>
    <row r="2626" spans="1:17" ht="13.5" customHeight="1">
      <c r="A2626" s="481"/>
      <c r="B2626" s="481"/>
      <c r="C2626" s="481"/>
      <c r="D2626" s="481"/>
      <c r="E2626" s="481"/>
      <c r="F2626" s="339"/>
      <c r="G2626" s="340" t="str">
        <f>IF(ISNUMBER(E2626),E2626/'Bulk DivVar Analysis'!$C$114,"")</f>
        <v/>
      </c>
      <c r="H2626" s="338" t="str">
        <f>IF(ISNUMBER(E2626), IF(G2626&gt;'Bulk DivVar Analysis'!$D$116,"Pass","Fail"),"")</f>
        <v/>
      </c>
      <c r="I2626" s="338" t="str">
        <f t="shared" si="42"/>
        <v/>
      </c>
      <c r="J2626" s="339"/>
      <c r="K2626" s="339"/>
      <c r="L2626" s="339"/>
      <c r="M2626" s="339"/>
      <c r="N2626" s="339"/>
      <c r="O2626" s="339"/>
      <c r="P2626" s="339"/>
      <c r="Q2626" s="339"/>
    </row>
    <row r="2627" spans="1:17" ht="13.5" customHeight="1">
      <c r="A2627" s="481"/>
      <c r="B2627" s="481"/>
      <c r="C2627" s="481"/>
      <c r="D2627" s="481"/>
      <c r="E2627" s="481"/>
      <c r="F2627" s="339"/>
      <c r="G2627" s="340" t="str">
        <f>IF(ISNUMBER(E2627),E2627/'Bulk DivVar Analysis'!$C$114,"")</f>
        <v/>
      </c>
      <c r="H2627" s="338" t="str">
        <f>IF(ISNUMBER(E2627), IF(G2627&gt;'Bulk DivVar Analysis'!$D$116,"Pass","Fail"),"")</f>
        <v/>
      </c>
      <c r="I2627" s="338" t="str">
        <f t="shared" ref="I2627:I2690" si="43">_xlfn.TEXTJOIN("_",TRUE,B2627,C2627)</f>
        <v/>
      </c>
      <c r="J2627" s="339"/>
      <c r="K2627" s="339"/>
      <c r="L2627" s="339"/>
      <c r="M2627" s="339"/>
      <c r="N2627" s="339"/>
      <c r="O2627" s="339"/>
      <c r="P2627" s="339"/>
      <c r="Q2627" s="339"/>
    </row>
    <row r="2628" spans="1:17" ht="13.5" customHeight="1">
      <c r="A2628" s="481"/>
      <c r="B2628" s="481"/>
      <c r="C2628" s="481"/>
      <c r="D2628" s="481"/>
      <c r="E2628" s="481"/>
      <c r="F2628" s="339"/>
      <c r="G2628" s="340" t="str">
        <f>IF(ISNUMBER(E2628),E2628/'Bulk DivVar Analysis'!$C$114,"")</f>
        <v/>
      </c>
      <c r="H2628" s="338" t="str">
        <f>IF(ISNUMBER(E2628), IF(G2628&gt;'Bulk DivVar Analysis'!$D$116,"Pass","Fail"),"")</f>
        <v/>
      </c>
      <c r="I2628" s="338" t="str">
        <f t="shared" si="43"/>
        <v/>
      </c>
      <c r="J2628" s="339"/>
      <c r="K2628" s="339"/>
      <c r="L2628" s="339"/>
      <c r="M2628" s="339"/>
      <c r="N2628" s="339"/>
      <c r="O2628" s="339"/>
      <c r="P2628" s="339"/>
      <c r="Q2628" s="339"/>
    </row>
    <row r="2629" spans="1:17" ht="13.5" customHeight="1">
      <c r="A2629" s="481"/>
      <c r="B2629" s="481"/>
      <c r="C2629" s="481"/>
      <c r="D2629" s="481"/>
      <c r="E2629" s="481"/>
      <c r="F2629" s="339"/>
      <c r="G2629" s="340" t="str">
        <f>IF(ISNUMBER(E2629),E2629/'Bulk DivVar Analysis'!$C$114,"")</f>
        <v/>
      </c>
      <c r="H2629" s="338" t="str">
        <f>IF(ISNUMBER(E2629), IF(G2629&gt;'Bulk DivVar Analysis'!$D$116,"Pass","Fail"),"")</f>
        <v/>
      </c>
      <c r="I2629" s="338" t="str">
        <f t="shared" si="43"/>
        <v/>
      </c>
      <c r="J2629" s="339"/>
      <c r="K2629" s="339"/>
      <c r="L2629" s="339"/>
      <c r="M2629" s="339"/>
      <c r="N2629" s="339"/>
      <c r="O2629" s="339"/>
      <c r="P2629" s="339"/>
      <c r="Q2629" s="339"/>
    </row>
    <row r="2630" spans="1:17" ht="13.5" customHeight="1">
      <c r="A2630" s="481"/>
      <c r="B2630" s="481"/>
      <c r="C2630" s="481"/>
      <c r="D2630" s="481"/>
      <c r="E2630" s="481"/>
      <c r="F2630" s="339"/>
      <c r="G2630" s="340" t="str">
        <f>IF(ISNUMBER(E2630),E2630/'Bulk DivVar Analysis'!$C$114,"")</f>
        <v/>
      </c>
      <c r="H2630" s="338" t="str">
        <f>IF(ISNUMBER(E2630), IF(G2630&gt;'Bulk DivVar Analysis'!$D$116,"Pass","Fail"),"")</f>
        <v/>
      </c>
      <c r="I2630" s="338" t="str">
        <f t="shared" si="43"/>
        <v/>
      </c>
      <c r="J2630" s="339"/>
      <c r="K2630" s="339"/>
      <c r="L2630" s="339"/>
      <c r="M2630" s="339"/>
      <c r="N2630" s="339"/>
      <c r="O2630" s="339"/>
      <c r="P2630" s="339"/>
      <c r="Q2630" s="339"/>
    </row>
    <row r="2631" spans="1:17" ht="13.5" customHeight="1">
      <c r="A2631" s="481"/>
      <c r="B2631" s="481"/>
      <c r="C2631" s="481"/>
      <c r="D2631" s="481"/>
      <c r="E2631" s="481"/>
      <c r="F2631" s="339"/>
      <c r="G2631" s="340" t="str">
        <f>IF(ISNUMBER(E2631),E2631/'Bulk DivVar Analysis'!$C$114,"")</f>
        <v/>
      </c>
      <c r="H2631" s="338" t="str">
        <f>IF(ISNUMBER(E2631), IF(G2631&gt;'Bulk DivVar Analysis'!$D$116,"Pass","Fail"),"")</f>
        <v/>
      </c>
      <c r="I2631" s="338" t="str">
        <f t="shared" si="43"/>
        <v/>
      </c>
      <c r="J2631" s="339"/>
      <c r="K2631" s="339"/>
      <c r="L2631" s="339"/>
      <c r="M2631" s="339"/>
      <c r="N2631" s="339"/>
      <c r="O2631" s="339"/>
      <c r="P2631" s="339"/>
      <c r="Q2631" s="339"/>
    </row>
    <row r="2632" spans="1:17" ht="13.5" customHeight="1">
      <c r="A2632" s="481"/>
      <c r="B2632" s="481"/>
      <c r="C2632" s="481"/>
      <c r="D2632" s="481"/>
      <c r="E2632" s="481"/>
      <c r="F2632" s="339"/>
      <c r="G2632" s="340" t="str">
        <f>IF(ISNUMBER(E2632),E2632/'Bulk DivVar Analysis'!$C$114,"")</f>
        <v/>
      </c>
      <c r="H2632" s="338" t="str">
        <f>IF(ISNUMBER(E2632), IF(G2632&gt;'Bulk DivVar Analysis'!$D$116,"Pass","Fail"),"")</f>
        <v/>
      </c>
      <c r="I2632" s="338" t="str">
        <f t="shared" si="43"/>
        <v/>
      </c>
      <c r="J2632" s="339"/>
      <c r="K2632" s="339"/>
      <c r="L2632" s="339"/>
      <c r="M2632" s="339"/>
      <c r="N2632" s="339"/>
      <c r="O2632" s="339"/>
      <c r="P2632" s="339"/>
      <c r="Q2632" s="339"/>
    </row>
    <row r="2633" spans="1:17" ht="13.5" customHeight="1">
      <c r="A2633" s="481"/>
      <c r="B2633" s="481"/>
      <c r="C2633" s="481"/>
      <c r="D2633" s="481"/>
      <c r="E2633" s="481"/>
      <c r="F2633" s="339"/>
      <c r="G2633" s="340" t="str">
        <f>IF(ISNUMBER(E2633),E2633/'Bulk DivVar Analysis'!$C$114,"")</f>
        <v/>
      </c>
      <c r="H2633" s="338" t="str">
        <f>IF(ISNUMBER(E2633), IF(G2633&gt;'Bulk DivVar Analysis'!$D$116,"Pass","Fail"),"")</f>
        <v/>
      </c>
      <c r="I2633" s="338" t="str">
        <f t="shared" si="43"/>
        <v/>
      </c>
      <c r="J2633" s="339"/>
      <c r="K2633" s="339"/>
      <c r="L2633" s="339"/>
      <c r="M2633" s="339"/>
      <c r="N2633" s="339"/>
      <c r="O2633" s="339"/>
      <c r="P2633" s="339"/>
      <c r="Q2633" s="339"/>
    </row>
    <row r="2634" spans="1:17" ht="13.5" customHeight="1">
      <c r="A2634" s="481"/>
      <c r="B2634" s="481"/>
      <c r="C2634" s="481"/>
      <c r="D2634" s="481"/>
      <c r="E2634" s="481"/>
      <c r="F2634" s="339"/>
      <c r="G2634" s="340" t="str">
        <f>IF(ISNUMBER(E2634),E2634/'Bulk DivVar Analysis'!$C$114,"")</f>
        <v/>
      </c>
      <c r="H2634" s="338" t="str">
        <f>IF(ISNUMBER(E2634), IF(G2634&gt;'Bulk DivVar Analysis'!$D$116,"Pass","Fail"),"")</f>
        <v/>
      </c>
      <c r="I2634" s="338" t="str">
        <f t="shared" si="43"/>
        <v/>
      </c>
      <c r="J2634" s="339"/>
      <c r="K2634" s="339"/>
      <c r="L2634" s="339"/>
      <c r="M2634" s="339"/>
      <c r="N2634" s="339"/>
      <c r="O2634" s="339"/>
      <c r="P2634" s="339"/>
      <c r="Q2634" s="339"/>
    </row>
    <row r="2635" spans="1:17" ht="13.5" customHeight="1">
      <c r="A2635" s="481"/>
      <c r="B2635" s="481"/>
      <c r="C2635" s="481"/>
      <c r="D2635" s="481"/>
      <c r="E2635" s="481"/>
      <c r="F2635" s="339"/>
      <c r="G2635" s="340" t="str">
        <f>IF(ISNUMBER(E2635),E2635/'Bulk DivVar Analysis'!$C$114,"")</f>
        <v/>
      </c>
      <c r="H2635" s="338" t="str">
        <f>IF(ISNUMBER(E2635), IF(G2635&gt;'Bulk DivVar Analysis'!$D$116,"Pass","Fail"),"")</f>
        <v/>
      </c>
      <c r="I2635" s="338" t="str">
        <f t="shared" si="43"/>
        <v/>
      </c>
      <c r="J2635" s="339"/>
      <c r="K2635" s="339"/>
      <c r="L2635" s="339"/>
      <c r="M2635" s="339"/>
      <c r="N2635" s="339"/>
      <c r="O2635" s="339"/>
      <c r="P2635" s="339"/>
      <c r="Q2635" s="339"/>
    </row>
    <row r="2636" spans="1:17" ht="13.5" customHeight="1">
      <c r="A2636" s="481"/>
      <c r="B2636" s="481"/>
      <c r="C2636" s="481"/>
      <c r="D2636" s="481"/>
      <c r="E2636" s="481"/>
      <c r="F2636" s="339"/>
      <c r="G2636" s="340" t="str">
        <f>IF(ISNUMBER(E2636),E2636/'Bulk DivVar Analysis'!$C$114,"")</f>
        <v/>
      </c>
      <c r="H2636" s="338" t="str">
        <f>IF(ISNUMBER(E2636), IF(G2636&gt;'Bulk DivVar Analysis'!$D$116,"Pass","Fail"),"")</f>
        <v/>
      </c>
      <c r="I2636" s="338" t="str">
        <f t="shared" si="43"/>
        <v/>
      </c>
      <c r="J2636" s="339"/>
      <c r="K2636" s="339"/>
      <c r="L2636" s="339"/>
      <c r="M2636" s="339"/>
      <c r="N2636" s="339"/>
      <c r="O2636" s="339"/>
      <c r="P2636" s="339"/>
      <c r="Q2636" s="339"/>
    </row>
    <row r="2637" spans="1:17" ht="13.5" customHeight="1">
      <c r="A2637" s="481"/>
      <c r="B2637" s="481"/>
      <c r="C2637" s="481"/>
      <c r="D2637" s="481"/>
      <c r="E2637" s="481"/>
      <c r="F2637" s="339"/>
      <c r="G2637" s="340" t="str">
        <f>IF(ISNUMBER(E2637),E2637/'Bulk DivVar Analysis'!$C$114,"")</f>
        <v/>
      </c>
      <c r="H2637" s="338" t="str">
        <f>IF(ISNUMBER(E2637), IF(G2637&gt;'Bulk DivVar Analysis'!$D$116,"Pass","Fail"),"")</f>
        <v/>
      </c>
      <c r="I2637" s="338" t="str">
        <f t="shared" si="43"/>
        <v/>
      </c>
      <c r="J2637" s="339"/>
      <c r="K2637" s="339"/>
      <c r="L2637" s="339"/>
      <c r="M2637" s="339"/>
      <c r="N2637" s="339"/>
      <c r="O2637" s="339"/>
      <c r="P2637" s="339"/>
      <c r="Q2637" s="339"/>
    </row>
    <row r="2638" spans="1:17" ht="13.5" customHeight="1">
      <c r="A2638" s="481"/>
      <c r="B2638" s="481"/>
      <c r="C2638" s="481"/>
      <c r="D2638" s="481"/>
      <c r="E2638" s="481"/>
      <c r="F2638" s="339"/>
      <c r="G2638" s="340" t="str">
        <f>IF(ISNUMBER(E2638),E2638/'Bulk DivVar Analysis'!$C$114,"")</f>
        <v/>
      </c>
      <c r="H2638" s="338" t="str">
        <f>IF(ISNUMBER(E2638), IF(G2638&gt;'Bulk DivVar Analysis'!$D$116,"Pass","Fail"),"")</f>
        <v/>
      </c>
      <c r="I2638" s="338" t="str">
        <f t="shared" si="43"/>
        <v/>
      </c>
      <c r="J2638" s="339"/>
      <c r="K2638" s="339"/>
      <c r="L2638" s="339"/>
      <c r="M2638" s="339"/>
      <c r="N2638" s="339"/>
      <c r="O2638" s="339"/>
      <c r="P2638" s="339"/>
      <c r="Q2638" s="339"/>
    </row>
    <row r="2639" spans="1:17" ht="13.5" customHeight="1">
      <c r="A2639" s="481"/>
      <c r="B2639" s="481"/>
      <c r="C2639" s="481"/>
      <c r="D2639" s="481"/>
      <c r="E2639" s="481"/>
      <c r="F2639" s="339"/>
      <c r="G2639" s="340" t="str">
        <f>IF(ISNUMBER(E2639),E2639/'Bulk DivVar Analysis'!$C$114,"")</f>
        <v/>
      </c>
      <c r="H2639" s="338" t="str">
        <f>IF(ISNUMBER(E2639), IF(G2639&gt;'Bulk DivVar Analysis'!$D$116,"Pass","Fail"),"")</f>
        <v/>
      </c>
      <c r="I2639" s="338" t="str">
        <f t="shared" si="43"/>
        <v/>
      </c>
      <c r="J2639" s="339"/>
      <c r="K2639" s="339"/>
      <c r="L2639" s="339"/>
      <c r="M2639" s="339"/>
      <c r="N2639" s="339"/>
      <c r="O2639" s="339"/>
      <c r="P2639" s="339"/>
      <c r="Q2639" s="339"/>
    </row>
    <row r="2640" spans="1:17" ht="13.5" customHeight="1">
      <c r="A2640" s="481"/>
      <c r="B2640" s="481"/>
      <c r="C2640" s="481"/>
      <c r="D2640" s="481"/>
      <c r="E2640" s="481"/>
      <c r="F2640" s="339"/>
      <c r="G2640" s="340" t="str">
        <f>IF(ISNUMBER(E2640),E2640/'Bulk DivVar Analysis'!$C$114,"")</f>
        <v/>
      </c>
      <c r="H2640" s="338" t="str">
        <f>IF(ISNUMBER(E2640), IF(G2640&gt;'Bulk DivVar Analysis'!$D$116,"Pass","Fail"),"")</f>
        <v/>
      </c>
      <c r="I2640" s="338" t="str">
        <f t="shared" si="43"/>
        <v/>
      </c>
      <c r="J2640" s="339"/>
      <c r="K2640" s="339"/>
      <c r="L2640" s="339"/>
      <c r="M2640" s="339"/>
      <c r="N2640" s="339"/>
      <c r="O2640" s="339"/>
      <c r="P2640" s="339"/>
      <c r="Q2640" s="339"/>
    </row>
    <row r="2641" spans="1:17" ht="13.5" customHeight="1">
      <c r="A2641" s="481"/>
      <c r="B2641" s="481"/>
      <c r="C2641" s="481"/>
      <c r="D2641" s="481"/>
      <c r="E2641" s="481"/>
      <c r="F2641" s="339"/>
      <c r="G2641" s="340" t="str">
        <f>IF(ISNUMBER(E2641),E2641/'Bulk DivVar Analysis'!$C$114,"")</f>
        <v/>
      </c>
      <c r="H2641" s="338" t="str">
        <f>IF(ISNUMBER(E2641), IF(G2641&gt;'Bulk DivVar Analysis'!$D$116,"Pass","Fail"),"")</f>
        <v/>
      </c>
      <c r="I2641" s="338" t="str">
        <f t="shared" si="43"/>
        <v/>
      </c>
      <c r="J2641" s="339"/>
      <c r="K2641" s="339"/>
      <c r="L2641" s="339"/>
      <c r="M2641" s="339"/>
      <c r="N2641" s="339"/>
      <c r="O2641" s="339"/>
      <c r="P2641" s="339"/>
      <c r="Q2641" s="339"/>
    </row>
    <row r="2642" spans="1:17" ht="13.5" customHeight="1">
      <c r="A2642" s="481"/>
      <c r="B2642" s="481"/>
      <c r="C2642" s="481"/>
      <c r="D2642" s="481"/>
      <c r="E2642" s="481"/>
      <c r="F2642" s="339"/>
      <c r="G2642" s="340" t="str">
        <f>IF(ISNUMBER(E2642),E2642/'Bulk DivVar Analysis'!$C$114,"")</f>
        <v/>
      </c>
      <c r="H2642" s="338" t="str">
        <f>IF(ISNUMBER(E2642), IF(G2642&gt;'Bulk DivVar Analysis'!$D$116,"Pass","Fail"),"")</f>
        <v/>
      </c>
      <c r="I2642" s="338" t="str">
        <f t="shared" si="43"/>
        <v/>
      </c>
      <c r="J2642" s="339"/>
      <c r="K2642" s="339"/>
      <c r="L2642" s="339"/>
      <c r="M2642" s="339"/>
      <c r="N2642" s="339"/>
      <c r="O2642" s="339"/>
      <c r="P2642" s="339"/>
      <c r="Q2642" s="339"/>
    </row>
    <row r="2643" spans="1:17" ht="13.5" customHeight="1">
      <c r="A2643" s="481"/>
      <c r="B2643" s="481"/>
      <c r="C2643" s="481"/>
      <c r="D2643" s="481"/>
      <c r="E2643" s="481"/>
      <c r="F2643" s="339"/>
      <c r="G2643" s="340" t="str">
        <f>IF(ISNUMBER(E2643),E2643/'Bulk DivVar Analysis'!$C$114,"")</f>
        <v/>
      </c>
      <c r="H2643" s="338" t="str">
        <f>IF(ISNUMBER(E2643), IF(G2643&gt;'Bulk DivVar Analysis'!$D$116,"Pass","Fail"),"")</f>
        <v/>
      </c>
      <c r="I2643" s="338" t="str">
        <f t="shared" si="43"/>
        <v/>
      </c>
      <c r="J2643" s="339"/>
      <c r="K2643" s="339"/>
      <c r="L2643" s="339"/>
      <c r="M2643" s="339"/>
      <c r="N2643" s="339"/>
      <c r="O2643" s="339"/>
      <c r="P2643" s="339"/>
      <c r="Q2643" s="339"/>
    </row>
    <row r="2644" spans="1:17" ht="13.5" customHeight="1">
      <c r="A2644" s="481"/>
      <c r="B2644" s="481"/>
      <c r="C2644" s="481"/>
      <c r="D2644" s="481"/>
      <c r="E2644" s="481"/>
      <c r="F2644" s="339"/>
      <c r="G2644" s="340" t="str">
        <f>IF(ISNUMBER(E2644),E2644/'Bulk DivVar Analysis'!$C$114,"")</f>
        <v/>
      </c>
      <c r="H2644" s="338" t="str">
        <f>IF(ISNUMBER(E2644), IF(G2644&gt;'Bulk DivVar Analysis'!$D$116,"Pass","Fail"),"")</f>
        <v/>
      </c>
      <c r="I2644" s="338" t="str">
        <f t="shared" si="43"/>
        <v/>
      </c>
      <c r="J2644" s="339"/>
      <c r="K2644" s="339"/>
      <c r="L2644" s="339"/>
      <c r="M2644" s="339"/>
      <c r="N2644" s="339"/>
      <c r="O2644" s="339"/>
      <c r="P2644" s="339"/>
      <c r="Q2644" s="339"/>
    </row>
    <row r="2645" spans="1:17" ht="13.5" customHeight="1">
      <c r="A2645" s="481"/>
      <c r="B2645" s="481"/>
      <c r="C2645" s="481"/>
      <c r="D2645" s="481"/>
      <c r="E2645" s="481"/>
      <c r="F2645" s="339"/>
      <c r="G2645" s="340" t="str">
        <f>IF(ISNUMBER(E2645),E2645/'Bulk DivVar Analysis'!$C$114,"")</f>
        <v/>
      </c>
      <c r="H2645" s="338" t="str">
        <f>IF(ISNUMBER(E2645), IF(G2645&gt;'Bulk DivVar Analysis'!$D$116,"Pass","Fail"),"")</f>
        <v/>
      </c>
      <c r="I2645" s="338" t="str">
        <f t="shared" si="43"/>
        <v/>
      </c>
      <c r="J2645" s="339"/>
      <c r="K2645" s="339"/>
      <c r="L2645" s="339"/>
      <c r="M2645" s="339"/>
      <c r="N2645" s="339"/>
      <c r="O2645" s="339"/>
      <c r="P2645" s="339"/>
      <c r="Q2645" s="339"/>
    </row>
    <row r="2646" spans="1:17" ht="13.5" customHeight="1">
      <c r="A2646" s="481"/>
      <c r="B2646" s="481"/>
      <c r="C2646" s="481"/>
      <c r="D2646" s="481"/>
      <c r="E2646" s="481"/>
      <c r="F2646" s="339"/>
      <c r="G2646" s="340" t="str">
        <f>IF(ISNUMBER(E2646),E2646/'Bulk DivVar Analysis'!$C$114,"")</f>
        <v/>
      </c>
      <c r="H2646" s="338" t="str">
        <f>IF(ISNUMBER(E2646), IF(G2646&gt;'Bulk DivVar Analysis'!$D$116,"Pass","Fail"),"")</f>
        <v/>
      </c>
      <c r="I2646" s="338" t="str">
        <f t="shared" si="43"/>
        <v/>
      </c>
      <c r="J2646" s="339"/>
      <c r="K2646" s="339"/>
      <c r="L2646" s="339"/>
      <c r="M2646" s="339"/>
      <c r="N2646" s="339"/>
      <c r="O2646" s="339"/>
      <c r="P2646" s="339"/>
      <c r="Q2646" s="339"/>
    </row>
    <row r="2647" spans="1:17" ht="13.5" customHeight="1">
      <c r="A2647" s="481"/>
      <c r="B2647" s="481"/>
      <c r="C2647" s="481"/>
      <c r="D2647" s="481"/>
      <c r="E2647" s="481"/>
      <c r="F2647" s="339"/>
      <c r="G2647" s="340" t="str">
        <f>IF(ISNUMBER(E2647),E2647/'Bulk DivVar Analysis'!$C$114,"")</f>
        <v/>
      </c>
      <c r="H2647" s="338" t="str">
        <f>IF(ISNUMBER(E2647), IF(G2647&gt;'Bulk DivVar Analysis'!$D$116,"Pass","Fail"),"")</f>
        <v/>
      </c>
      <c r="I2647" s="338" t="str">
        <f t="shared" si="43"/>
        <v/>
      </c>
      <c r="J2647" s="339"/>
      <c r="K2647" s="339"/>
      <c r="L2647" s="339"/>
      <c r="M2647" s="339"/>
      <c r="N2647" s="339"/>
      <c r="O2647" s="339"/>
      <c r="P2647" s="339"/>
      <c r="Q2647" s="339"/>
    </row>
    <row r="2648" spans="1:17" ht="13.5" customHeight="1">
      <c r="A2648" s="481"/>
      <c r="B2648" s="481"/>
      <c r="C2648" s="481"/>
      <c r="D2648" s="481"/>
      <c r="E2648" s="481"/>
      <c r="F2648" s="339"/>
      <c r="G2648" s="340" t="str">
        <f>IF(ISNUMBER(E2648),E2648/'Bulk DivVar Analysis'!$C$114,"")</f>
        <v/>
      </c>
      <c r="H2648" s="338" t="str">
        <f>IF(ISNUMBER(E2648), IF(G2648&gt;'Bulk DivVar Analysis'!$D$116,"Pass","Fail"),"")</f>
        <v/>
      </c>
      <c r="I2648" s="338" t="str">
        <f t="shared" si="43"/>
        <v/>
      </c>
      <c r="J2648" s="339"/>
      <c r="K2648" s="339"/>
      <c r="L2648" s="339"/>
      <c r="M2648" s="339"/>
      <c r="N2648" s="339"/>
      <c r="O2648" s="339"/>
      <c r="P2648" s="339"/>
      <c r="Q2648" s="339"/>
    </row>
    <row r="2649" spans="1:17" ht="13.5" customHeight="1">
      <c r="A2649" s="481"/>
      <c r="B2649" s="481"/>
      <c r="C2649" s="481"/>
      <c r="D2649" s="481"/>
      <c r="E2649" s="481"/>
      <c r="F2649" s="339"/>
      <c r="G2649" s="340" t="str">
        <f>IF(ISNUMBER(E2649),E2649/'Bulk DivVar Analysis'!$C$114,"")</f>
        <v/>
      </c>
      <c r="H2649" s="338" t="str">
        <f>IF(ISNUMBER(E2649), IF(G2649&gt;'Bulk DivVar Analysis'!$D$116,"Pass","Fail"),"")</f>
        <v/>
      </c>
      <c r="I2649" s="338" t="str">
        <f t="shared" si="43"/>
        <v/>
      </c>
      <c r="J2649" s="339"/>
      <c r="K2649" s="339"/>
      <c r="L2649" s="339"/>
      <c r="M2649" s="339"/>
      <c r="N2649" s="339"/>
      <c r="O2649" s="339"/>
      <c r="P2649" s="339"/>
      <c r="Q2649" s="339"/>
    </row>
    <row r="2650" spans="1:17" ht="13.5" customHeight="1">
      <c r="A2650" s="481"/>
      <c r="B2650" s="481"/>
      <c r="C2650" s="481"/>
      <c r="D2650" s="481"/>
      <c r="E2650" s="481"/>
      <c r="F2650" s="339"/>
      <c r="G2650" s="340" t="str">
        <f>IF(ISNUMBER(E2650),E2650/'Bulk DivVar Analysis'!$C$114,"")</f>
        <v/>
      </c>
      <c r="H2650" s="338" t="str">
        <f>IF(ISNUMBER(E2650), IF(G2650&gt;'Bulk DivVar Analysis'!$D$116,"Pass","Fail"),"")</f>
        <v/>
      </c>
      <c r="I2650" s="338" t="str">
        <f t="shared" si="43"/>
        <v/>
      </c>
      <c r="J2650" s="339"/>
      <c r="K2650" s="339"/>
      <c r="L2650" s="339"/>
      <c r="M2650" s="339"/>
      <c r="N2650" s="339"/>
      <c r="O2650" s="339"/>
      <c r="P2650" s="339"/>
      <c r="Q2650" s="339"/>
    </row>
    <row r="2651" spans="1:17" ht="13.5" customHeight="1">
      <c r="A2651" s="481"/>
      <c r="B2651" s="481"/>
      <c r="C2651" s="481"/>
      <c r="D2651" s="481"/>
      <c r="E2651" s="481"/>
      <c r="F2651" s="339"/>
      <c r="G2651" s="340" t="str">
        <f>IF(ISNUMBER(E2651),E2651/'Bulk DivVar Analysis'!$C$114,"")</f>
        <v/>
      </c>
      <c r="H2651" s="338" t="str">
        <f>IF(ISNUMBER(E2651), IF(G2651&gt;'Bulk DivVar Analysis'!$D$116,"Pass","Fail"),"")</f>
        <v/>
      </c>
      <c r="I2651" s="338" t="str">
        <f t="shared" si="43"/>
        <v/>
      </c>
      <c r="J2651" s="339"/>
      <c r="K2651" s="339"/>
      <c r="L2651" s="339"/>
      <c r="M2651" s="339"/>
      <c r="N2651" s="339"/>
      <c r="O2651" s="339"/>
      <c r="P2651" s="339"/>
      <c r="Q2651" s="339"/>
    </row>
    <row r="2652" spans="1:17" ht="13.5" customHeight="1">
      <c r="A2652" s="481"/>
      <c r="B2652" s="481"/>
      <c r="C2652" s="481"/>
      <c r="D2652" s="481"/>
      <c r="E2652" s="481"/>
      <c r="F2652" s="339"/>
      <c r="G2652" s="340" t="str">
        <f>IF(ISNUMBER(E2652),E2652/'Bulk DivVar Analysis'!$C$114,"")</f>
        <v/>
      </c>
      <c r="H2652" s="338" t="str">
        <f>IF(ISNUMBER(E2652), IF(G2652&gt;'Bulk DivVar Analysis'!$D$116,"Pass","Fail"),"")</f>
        <v/>
      </c>
      <c r="I2652" s="338" t="str">
        <f t="shared" si="43"/>
        <v/>
      </c>
      <c r="J2652" s="339"/>
      <c r="K2652" s="339"/>
      <c r="L2652" s="339"/>
      <c r="M2652" s="339"/>
      <c r="N2652" s="339"/>
      <c r="O2652" s="339"/>
      <c r="P2652" s="339"/>
      <c r="Q2652" s="339"/>
    </row>
    <row r="2653" spans="1:17" ht="13.5" customHeight="1">
      <c r="A2653" s="481"/>
      <c r="B2653" s="481"/>
      <c r="C2653" s="481"/>
      <c r="D2653" s="481"/>
      <c r="E2653" s="481"/>
      <c r="F2653" s="339"/>
      <c r="G2653" s="340" t="str">
        <f>IF(ISNUMBER(E2653),E2653/'Bulk DivVar Analysis'!$C$114,"")</f>
        <v/>
      </c>
      <c r="H2653" s="338" t="str">
        <f>IF(ISNUMBER(E2653), IF(G2653&gt;'Bulk DivVar Analysis'!$D$116,"Pass","Fail"),"")</f>
        <v/>
      </c>
      <c r="I2653" s="338" t="str">
        <f t="shared" si="43"/>
        <v/>
      </c>
      <c r="J2653" s="339"/>
      <c r="K2653" s="339"/>
      <c r="L2653" s="339"/>
      <c r="M2653" s="339"/>
      <c r="N2653" s="339"/>
      <c r="O2653" s="339"/>
      <c r="P2653" s="339"/>
      <c r="Q2653" s="339"/>
    </row>
    <row r="2654" spans="1:17" ht="13.5" customHeight="1">
      <c r="A2654" s="481"/>
      <c r="B2654" s="481"/>
      <c r="C2654" s="481"/>
      <c r="D2654" s="481"/>
      <c r="E2654" s="481"/>
      <c r="F2654" s="339"/>
      <c r="G2654" s="340" t="str">
        <f>IF(ISNUMBER(E2654),E2654/'Bulk DivVar Analysis'!$C$114,"")</f>
        <v/>
      </c>
      <c r="H2654" s="338" t="str">
        <f>IF(ISNUMBER(E2654), IF(G2654&gt;'Bulk DivVar Analysis'!$D$116,"Pass","Fail"),"")</f>
        <v/>
      </c>
      <c r="I2654" s="338" t="str">
        <f t="shared" si="43"/>
        <v/>
      </c>
      <c r="J2654" s="339"/>
      <c r="K2654" s="339"/>
      <c r="L2654" s="339"/>
      <c r="M2654" s="339"/>
      <c r="N2654" s="339"/>
      <c r="O2654" s="339"/>
      <c r="P2654" s="339"/>
      <c r="Q2654" s="339"/>
    </row>
    <row r="2655" spans="1:17" ht="13.5" customHeight="1">
      <c r="A2655" s="481"/>
      <c r="B2655" s="481"/>
      <c r="C2655" s="481"/>
      <c r="D2655" s="481"/>
      <c r="E2655" s="481"/>
      <c r="F2655" s="339"/>
      <c r="G2655" s="340" t="str">
        <f>IF(ISNUMBER(E2655),E2655/'Bulk DivVar Analysis'!$C$114,"")</f>
        <v/>
      </c>
      <c r="H2655" s="338" t="str">
        <f>IF(ISNUMBER(E2655), IF(G2655&gt;'Bulk DivVar Analysis'!$D$116,"Pass","Fail"),"")</f>
        <v/>
      </c>
      <c r="I2655" s="338" t="str">
        <f t="shared" si="43"/>
        <v/>
      </c>
      <c r="J2655" s="339"/>
      <c r="K2655" s="339"/>
      <c r="L2655" s="339"/>
      <c r="M2655" s="339"/>
      <c r="N2655" s="339"/>
      <c r="O2655" s="339"/>
      <c r="P2655" s="339"/>
      <c r="Q2655" s="339"/>
    </row>
    <row r="2656" spans="1:17" ht="13.5" customHeight="1">
      <c r="A2656" s="481"/>
      <c r="B2656" s="481"/>
      <c r="C2656" s="481"/>
      <c r="D2656" s="481"/>
      <c r="E2656" s="481"/>
      <c r="F2656" s="339"/>
      <c r="G2656" s="340" t="str">
        <f>IF(ISNUMBER(E2656),E2656/'Bulk DivVar Analysis'!$C$114,"")</f>
        <v/>
      </c>
      <c r="H2656" s="338" t="str">
        <f>IF(ISNUMBER(E2656), IF(G2656&gt;'Bulk DivVar Analysis'!$D$116,"Pass","Fail"),"")</f>
        <v/>
      </c>
      <c r="I2656" s="338" t="str">
        <f t="shared" si="43"/>
        <v/>
      </c>
      <c r="J2656" s="339"/>
      <c r="K2656" s="339"/>
      <c r="L2656" s="339"/>
      <c r="M2656" s="339"/>
      <c r="N2656" s="339"/>
      <c r="O2656" s="339"/>
      <c r="P2656" s="339"/>
      <c r="Q2656" s="339"/>
    </row>
    <row r="2657" spans="1:17" ht="13.5" customHeight="1">
      <c r="A2657" s="481"/>
      <c r="B2657" s="481"/>
      <c r="C2657" s="481"/>
      <c r="D2657" s="481"/>
      <c r="E2657" s="481"/>
      <c r="F2657" s="339"/>
      <c r="G2657" s="340" t="str">
        <f>IF(ISNUMBER(E2657),E2657/'Bulk DivVar Analysis'!$C$114,"")</f>
        <v/>
      </c>
      <c r="H2657" s="338" t="str">
        <f>IF(ISNUMBER(E2657), IF(G2657&gt;'Bulk DivVar Analysis'!$D$116,"Pass","Fail"),"")</f>
        <v/>
      </c>
      <c r="I2657" s="338" t="str">
        <f t="shared" si="43"/>
        <v/>
      </c>
      <c r="J2657" s="339"/>
      <c r="K2657" s="339"/>
      <c r="L2657" s="339"/>
      <c r="M2657" s="339"/>
      <c r="N2657" s="339"/>
      <c r="O2657" s="339"/>
      <c r="P2657" s="339"/>
      <c r="Q2657" s="339"/>
    </row>
    <row r="2658" spans="1:17" ht="13.5" customHeight="1">
      <c r="A2658" s="481"/>
      <c r="B2658" s="481"/>
      <c r="C2658" s="481"/>
      <c r="D2658" s="481"/>
      <c r="E2658" s="481"/>
      <c r="F2658" s="339"/>
      <c r="G2658" s="340" t="str">
        <f>IF(ISNUMBER(E2658),E2658/'Bulk DivVar Analysis'!$C$114,"")</f>
        <v/>
      </c>
      <c r="H2658" s="338" t="str">
        <f>IF(ISNUMBER(E2658), IF(G2658&gt;'Bulk DivVar Analysis'!$D$116,"Pass","Fail"),"")</f>
        <v/>
      </c>
      <c r="I2658" s="338" t="str">
        <f t="shared" si="43"/>
        <v/>
      </c>
      <c r="J2658" s="339"/>
      <c r="K2658" s="339"/>
      <c r="L2658" s="339"/>
      <c r="M2658" s="339"/>
      <c r="N2658" s="339"/>
      <c r="O2658" s="339"/>
      <c r="P2658" s="339"/>
      <c r="Q2658" s="339"/>
    </row>
    <row r="2659" spans="1:17" ht="13.5" customHeight="1">
      <c r="A2659" s="481"/>
      <c r="B2659" s="481"/>
      <c r="C2659" s="481"/>
      <c r="D2659" s="481"/>
      <c r="E2659" s="481"/>
      <c r="F2659" s="339"/>
      <c r="G2659" s="340" t="str">
        <f>IF(ISNUMBER(E2659),E2659/'Bulk DivVar Analysis'!$C$114,"")</f>
        <v/>
      </c>
      <c r="H2659" s="338" t="str">
        <f>IF(ISNUMBER(E2659), IF(G2659&gt;'Bulk DivVar Analysis'!$D$116,"Pass","Fail"),"")</f>
        <v/>
      </c>
      <c r="I2659" s="338" t="str">
        <f t="shared" si="43"/>
        <v/>
      </c>
      <c r="J2659" s="339"/>
      <c r="K2659" s="339"/>
      <c r="L2659" s="339"/>
      <c r="M2659" s="339"/>
      <c r="N2659" s="339"/>
      <c r="O2659" s="339"/>
      <c r="P2659" s="339"/>
      <c r="Q2659" s="339"/>
    </row>
    <row r="2660" spans="1:17" ht="13.5" customHeight="1">
      <c r="A2660" s="481"/>
      <c r="B2660" s="481"/>
      <c r="C2660" s="481"/>
      <c r="D2660" s="481"/>
      <c r="E2660" s="481"/>
      <c r="F2660" s="339"/>
      <c r="G2660" s="340" t="str">
        <f>IF(ISNUMBER(E2660),E2660/'Bulk DivVar Analysis'!$C$114,"")</f>
        <v/>
      </c>
      <c r="H2660" s="338" t="str">
        <f>IF(ISNUMBER(E2660), IF(G2660&gt;'Bulk DivVar Analysis'!$D$116,"Pass","Fail"),"")</f>
        <v/>
      </c>
      <c r="I2660" s="338" t="str">
        <f t="shared" si="43"/>
        <v/>
      </c>
      <c r="J2660" s="339"/>
      <c r="K2660" s="339"/>
      <c r="L2660" s="339"/>
      <c r="M2660" s="339"/>
      <c r="N2660" s="339"/>
      <c r="O2660" s="339"/>
      <c r="P2660" s="339"/>
      <c r="Q2660" s="339"/>
    </row>
    <row r="2661" spans="1:17" ht="13.5" customHeight="1">
      <c r="A2661" s="481"/>
      <c r="B2661" s="481"/>
      <c r="C2661" s="481"/>
      <c r="D2661" s="481"/>
      <c r="E2661" s="481"/>
      <c r="F2661" s="339"/>
      <c r="G2661" s="340" t="str">
        <f>IF(ISNUMBER(E2661),E2661/'Bulk DivVar Analysis'!$C$114,"")</f>
        <v/>
      </c>
      <c r="H2661" s="338" t="str">
        <f>IF(ISNUMBER(E2661), IF(G2661&gt;'Bulk DivVar Analysis'!$D$116,"Pass","Fail"),"")</f>
        <v/>
      </c>
      <c r="I2661" s="338" t="str">
        <f t="shared" si="43"/>
        <v/>
      </c>
      <c r="J2661" s="339"/>
      <c r="K2661" s="339"/>
      <c r="L2661" s="339"/>
      <c r="M2661" s="339"/>
      <c r="N2661" s="339"/>
      <c r="O2661" s="339"/>
      <c r="P2661" s="339"/>
      <c r="Q2661" s="339"/>
    </row>
    <row r="2662" spans="1:17" ht="13.5" customHeight="1">
      <c r="A2662" s="481"/>
      <c r="B2662" s="481"/>
      <c r="C2662" s="481"/>
      <c r="D2662" s="481"/>
      <c r="E2662" s="481"/>
      <c r="F2662" s="339"/>
      <c r="G2662" s="340" t="str">
        <f>IF(ISNUMBER(E2662),E2662/'Bulk DivVar Analysis'!$C$114,"")</f>
        <v/>
      </c>
      <c r="H2662" s="338" t="str">
        <f>IF(ISNUMBER(E2662), IF(G2662&gt;'Bulk DivVar Analysis'!$D$116,"Pass","Fail"),"")</f>
        <v/>
      </c>
      <c r="I2662" s="338" t="str">
        <f t="shared" si="43"/>
        <v/>
      </c>
      <c r="J2662" s="339"/>
      <c r="K2662" s="339"/>
      <c r="L2662" s="339"/>
      <c r="M2662" s="339"/>
      <c r="N2662" s="339"/>
      <c r="O2662" s="339"/>
      <c r="P2662" s="339"/>
      <c r="Q2662" s="339"/>
    </row>
    <row r="2663" spans="1:17" ht="13.5" customHeight="1">
      <c r="A2663" s="481"/>
      <c r="B2663" s="481"/>
      <c r="C2663" s="481"/>
      <c r="D2663" s="481"/>
      <c r="E2663" s="481"/>
      <c r="F2663" s="339"/>
      <c r="G2663" s="340" t="str">
        <f>IF(ISNUMBER(E2663),E2663/'Bulk DivVar Analysis'!$C$114,"")</f>
        <v/>
      </c>
      <c r="H2663" s="338" t="str">
        <f>IF(ISNUMBER(E2663), IF(G2663&gt;'Bulk DivVar Analysis'!$D$116,"Pass","Fail"),"")</f>
        <v/>
      </c>
      <c r="I2663" s="338" t="str">
        <f t="shared" si="43"/>
        <v/>
      </c>
      <c r="J2663" s="339"/>
      <c r="K2663" s="339"/>
      <c r="L2663" s="339"/>
      <c r="M2663" s="339"/>
      <c r="N2663" s="339"/>
      <c r="O2663" s="339"/>
      <c r="P2663" s="339"/>
      <c r="Q2663" s="339"/>
    </row>
    <row r="2664" spans="1:17" ht="13.5" customHeight="1">
      <c r="A2664" s="481"/>
      <c r="B2664" s="481"/>
      <c r="C2664" s="481"/>
      <c r="D2664" s="481"/>
      <c r="E2664" s="481"/>
      <c r="F2664" s="339"/>
      <c r="G2664" s="340" t="str">
        <f>IF(ISNUMBER(E2664),E2664/'Bulk DivVar Analysis'!$C$114,"")</f>
        <v/>
      </c>
      <c r="H2664" s="338" t="str">
        <f>IF(ISNUMBER(E2664), IF(G2664&gt;'Bulk DivVar Analysis'!$D$116,"Pass","Fail"),"")</f>
        <v/>
      </c>
      <c r="I2664" s="338" t="str">
        <f t="shared" si="43"/>
        <v/>
      </c>
      <c r="J2664" s="339"/>
      <c r="K2664" s="339"/>
      <c r="L2664" s="339"/>
      <c r="M2664" s="339"/>
      <c r="N2664" s="339"/>
      <c r="O2664" s="339"/>
      <c r="P2664" s="339"/>
      <c r="Q2664" s="339"/>
    </row>
    <row r="2665" spans="1:17" ht="13.5" customHeight="1">
      <c r="A2665" s="481"/>
      <c r="B2665" s="481"/>
      <c r="C2665" s="481"/>
      <c r="D2665" s="481"/>
      <c r="E2665" s="481"/>
      <c r="F2665" s="339"/>
      <c r="G2665" s="340" t="str">
        <f>IF(ISNUMBER(E2665),E2665/'Bulk DivVar Analysis'!$C$114,"")</f>
        <v/>
      </c>
      <c r="H2665" s="338" t="str">
        <f>IF(ISNUMBER(E2665), IF(G2665&gt;'Bulk DivVar Analysis'!$D$116,"Pass","Fail"),"")</f>
        <v/>
      </c>
      <c r="I2665" s="338" t="str">
        <f t="shared" si="43"/>
        <v/>
      </c>
      <c r="J2665" s="339"/>
      <c r="K2665" s="339"/>
      <c r="L2665" s="339"/>
      <c r="M2665" s="339"/>
      <c r="N2665" s="339"/>
      <c r="O2665" s="339"/>
      <c r="P2665" s="339"/>
      <c r="Q2665" s="339"/>
    </row>
    <row r="2666" spans="1:17" ht="13.5" customHeight="1">
      <c r="A2666" s="481"/>
      <c r="B2666" s="481"/>
      <c r="C2666" s="481"/>
      <c r="D2666" s="481"/>
      <c r="E2666" s="481"/>
      <c r="F2666" s="339"/>
      <c r="G2666" s="340" t="str">
        <f>IF(ISNUMBER(E2666),E2666/'Bulk DivVar Analysis'!$C$114,"")</f>
        <v/>
      </c>
      <c r="H2666" s="338" t="str">
        <f>IF(ISNUMBER(E2666), IF(G2666&gt;'Bulk DivVar Analysis'!$D$116,"Pass","Fail"),"")</f>
        <v/>
      </c>
      <c r="I2666" s="338" t="str">
        <f t="shared" si="43"/>
        <v/>
      </c>
      <c r="J2666" s="339"/>
      <c r="K2666" s="339"/>
      <c r="L2666" s="339"/>
      <c r="M2666" s="339"/>
      <c r="N2666" s="339"/>
      <c r="O2666" s="339"/>
      <c r="P2666" s="339"/>
      <c r="Q2666" s="339"/>
    </row>
    <row r="2667" spans="1:17" ht="13.5" customHeight="1">
      <c r="A2667" s="481"/>
      <c r="B2667" s="481"/>
      <c r="C2667" s="481"/>
      <c r="D2667" s="481"/>
      <c r="E2667" s="481"/>
      <c r="F2667" s="339"/>
      <c r="G2667" s="340" t="str">
        <f>IF(ISNUMBER(E2667),E2667/'Bulk DivVar Analysis'!$C$114,"")</f>
        <v/>
      </c>
      <c r="H2667" s="338" t="str">
        <f>IF(ISNUMBER(E2667), IF(G2667&gt;'Bulk DivVar Analysis'!$D$116,"Pass","Fail"),"")</f>
        <v/>
      </c>
      <c r="I2667" s="338" t="str">
        <f t="shared" si="43"/>
        <v/>
      </c>
      <c r="J2667" s="339"/>
      <c r="K2667" s="339"/>
      <c r="L2667" s="339"/>
      <c r="M2667" s="339"/>
      <c r="N2667" s="339"/>
      <c r="O2667" s="339"/>
      <c r="P2667" s="339"/>
      <c r="Q2667" s="339"/>
    </row>
    <row r="2668" spans="1:17" ht="13.5" customHeight="1">
      <c r="A2668" s="481"/>
      <c r="B2668" s="481"/>
      <c r="C2668" s="481"/>
      <c r="D2668" s="481"/>
      <c r="E2668" s="481"/>
      <c r="F2668" s="339"/>
      <c r="G2668" s="340" t="str">
        <f>IF(ISNUMBER(E2668),E2668/'Bulk DivVar Analysis'!$C$114,"")</f>
        <v/>
      </c>
      <c r="H2668" s="338" t="str">
        <f>IF(ISNUMBER(E2668), IF(G2668&gt;'Bulk DivVar Analysis'!$D$116,"Pass","Fail"),"")</f>
        <v/>
      </c>
      <c r="I2668" s="338" t="str">
        <f t="shared" si="43"/>
        <v/>
      </c>
      <c r="J2668" s="339"/>
      <c r="K2668" s="339"/>
      <c r="L2668" s="339"/>
      <c r="M2668" s="339"/>
      <c r="N2668" s="339"/>
      <c r="O2668" s="339"/>
      <c r="P2668" s="339"/>
      <c r="Q2668" s="339"/>
    </row>
    <row r="2669" spans="1:17" ht="13.5" customHeight="1">
      <c r="A2669" s="481"/>
      <c r="B2669" s="481"/>
      <c r="C2669" s="481"/>
      <c r="D2669" s="481"/>
      <c r="E2669" s="481"/>
      <c r="F2669" s="339"/>
      <c r="G2669" s="340" t="str">
        <f>IF(ISNUMBER(E2669),E2669/'Bulk DivVar Analysis'!$C$114,"")</f>
        <v/>
      </c>
      <c r="H2669" s="338" t="str">
        <f>IF(ISNUMBER(E2669), IF(G2669&gt;'Bulk DivVar Analysis'!$D$116,"Pass","Fail"),"")</f>
        <v/>
      </c>
      <c r="I2669" s="338" t="str">
        <f t="shared" si="43"/>
        <v/>
      </c>
      <c r="J2669" s="339"/>
      <c r="K2669" s="339"/>
      <c r="L2669" s="339"/>
      <c r="M2669" s="339"/>
      <c r="N2669" s="339"/>
      <c r="O2669" s="339"/>
      <c r="P2669" s="339"/>
      <c r="Q2669" s="339"/>
    </row>
    <row r="2670" spans="1:17" ht="13.5" customHeight="1">
      <c r="A2670" s="481"/>
      <c r="B2670" s="481"/>
      <c r="C2670" s="481"/>
      <c r="D2670" s="481"/>
      <c r="E2670" s="481"/>
      <c r="F2670" s="339"/>
      <c r="G2670" s="340" t="str">
        <f>IF(ISNUMBER(E2670),E2670/'Bulk DivVar Analysis'!$C$114,"")</f>
        <v/>
      </c>
      <c r="H2670" s="338" t="str">
        <f>IF(ISNUMBER(E2670), IF(G2670&gt;'Bulk DivVar Analysis'!$D$116,"Pass","Fail"),"")</f>
        <v/>
      </c>
      <c r="I2670" s="338" t="str">
        <f t="shared" si="43"/>
        <v/>
      </c>
      <c r="J2670" s="339"/>
      <c r="K2670" s="339"/>
      <c r="L2670" s="339"/>
      <c r="M2670" s="339"/>
      <c r="N2670" s="339"/>
      <c r="O2670" s="339"/>
      <c r="P2670" s="339"/>
      <c r="Q2670" s="339"/>
    </row>
    <row r="2671" spans="1:17" ht="13.5" customHeight="1">
      <c r="A2671" s="481"/>
      <c r="B2671" s="481"/>
      <c r="C2671" s="481"/>
      <c r="D2671" s="481"/>
      <c r="E2671" s="481"/>
      <c r="F2671" s="339"/>
      <c r="G2671" s="340" t="str">
        <f>IF(ISNUMBER(E2671),E2671/'Bulk DivVar Analysis'!$C$114,"")</f>
        <v/>
      </c>
      <c r="H2671" s="338" t="str">
        <f>IF(ISNUMBER(E2671), IF(G2671&gt;'Bulk DivVar Analysis'!$D$116,"Pass","Fail"),"")</f>
        <v/>
      </c>
      <c r="I2671" s="338" t="str">
        <f t="shared" si="43"/>
        <v/>
      </c>
      <c r="J2671" s="339"/>
      <c r="K2671" s="339"/>
      <c r="L2671" s="339"/>
      <c r="M2671" s="339"/>
      <c r="N2671" s="339"/>
      <c r="O2671" s="339"/>
      <c r="P2671" s="339"/>
      <c r="Q2671" s="339"/>
    </row>
    <row r="2672" spans="1:17" ht="13.5" customHeight="1">
      <c r="A2672" s="481"/>
      <c r="B2672" s="481"/>
      <c r="C2672" s="481"/>
      <c r="D2672" s="481"/>
      <c r="E2672" s="481"/>
      <c r="F2672" s="339"/>
      <c r="G2672" s="340" t="str">
        <f>IF(ISNUMBER(E2672),E2672/'Bulk DivVar Analysis'!$C$114,"")</f>
        <v/>
      </c>
      <c r="H2672" s="338" t="str">
        <f>IF(ISNUMBER(E2672), IF(G2672&gt;'Bulk DivVar Analysis'!$D$116,"Pass","Fail"),"")</f>
        <v/>
      </c>
      <c r="I2672" s="338" t="str">
        <f t="shared" si="43"/>
        <v/>
      </c>
      <c r="J2672" s="339"/>
      <c r="K2672" s="339"/>
      <c r="L2672" s="339"/>
      <c r="M2672" s="339"/>
      <c r="N2672" s="339"/>
      <c r="O2672" s="339"/>
      <c r="P2672" s="339"/>
      <c r="Q2672" s="339"/>
    </row>
    <row r="2673" spans="1:17" ht="13.5" customHeight="1">
      <c r="A2673" s="481"/>
      <c r="B2673" s="481"/>
      <c r="C2673" s="481"/>
      <c r="D2673" s="481"/>
      <c r="E2673" s="481"/>
      <c r="F2673" s="339"/>
      <c r="G2673" s="340" t="str">
        <f>IF(ISNUMBER(E2673),E2673/'Bulk DivVar Analysis'!$C$114,"")</f>
        <v/>
      </c>
      <c r="H2673" s="338" t="str">
        <f>IF(ISNUMBER(E2673), IF(G2673&gt;'Bulk DivVar Analysis'!$D$116,"Pass","Fail"),"")</f>
        <v/>
      </c>
      <c r="I2673" s="338" t="str">
        <f t="shared" si="43"/>
        <v/>
      </c>
      <c r="J2673" s="339"/>
      <c r="K2673" s="339"/>
      <c r="L2673" s="339"/>
      <c r="M2673" s="339"/>
      <c r="N2673" s="339"/>
      <c r="O2673" s="339"/>
      <c r="P2673" s="339"/>
      <c r="Q2673" s="339"/>
    </row>
    <row r="2674" spans="1:17" ht="13.5" customHeight="1">
      <c r="A2674" s="481"/>
      <c r="B2674" s="481"/>
      <c r="C2674" s="481"/>
      <c r="D2674" s="481"/>
      <c r="E2674" s="481"/>
      <c r="F2674" s="339"/>
      <c r="G2674" s="340" t="str">
        <f>IF(ISNUMBER(E2674),E2674/'Bulk DivVar Analysis'!$C$114,"")</f>
        <v/>
      </c>
      <c r="H2674" s="338" t="str">
        <f>IF(ISNUMBER(E2674), IF(G2674&gt;'Bulk DivVar Analysis'!$D$116,"Pass","Fail"),"")</f>
        <v/>
      </c>
      <c r="I2674" s="338" t="str">
        <f t="shared" si="43"/>
        <v/>
      </c>
      <c r="J2674" s="339"/>
      <c r="K2674" s="339"/>
      <c r="L2674" s="339"/>
      <c r="M2674" s="339"/>
      <c r="N2674" s="339"/>
      <c r="O2674" s="339"/>
      <c r="P2674" s="339"/>
      <c r="Q2674" s="339"/>
    </row>
    <row r="2675" spans="1:17" ht="13.5" customHeight="1">
      <c r="A2675" s="481"/>
      <c r="B2675" s="481"/>
      <c r="C2675" s="481"/>
      <c r="D2675" s="481"/>
      <c r="E2675" s="481"/>
      <c r="F2675" s="339"/>
      <c r="G2675" s="340" t="str">
        <f>IF(ISNUMBER(E2675),E2675/'Bulk DivVar Analysis'!$C$114,"")</f>
        <v/>
      </c>
      <c r="H2675" s="338" t="str">
        <f>IF(ISNUMBER(E2675), IF(G2675&gt;'Bulk DivVar Analysis'!$D$116,"Pass","Fail"),"")</f>
        <v/>
      </c>
      <c r="I2675" s="338" t="str">
        <f t="shared" si="43"/>
        <v/>
      </c>
      <c r="J2675" s="339"/>
      <c r="K2675" s="339"/>
      <c r="L2675" s="339"/>
      <c r="M2675" s="339"/>
      <c r="N2675" s="339"/>
      <c r="O2675" s="339"/>
      <c r="P2675" s="339"/>
      <c r="Q2675" s="339"/>
    </row>
    <row r="2676" spans="1:17" ht="13.5" customHeight="1">
      <c r="A2676" s="481"/>
      <c r="B2676" s="481"/>
      <c r="C2676" s="481"/>
      <c r="D2676" s="481"/>
      <c r="E2676" s="481"/>
      <c r="F2676" s="339"/>
      <c r="G2676" s="340" t="str">
        <f>IF(ISNUMBER(E2676),E2676/'Bulk DivVar Analysis'!$C$114,"")</f>
        <v/>
      </c>
      <c r="H2676" s="338" t="str">
        <f>IF(ISNUMBER(E2676), IF(G2676&gt;'Bulk DivVar Analysis'!$D$116,"Pass","Fail"),"")</f>
        <v/>
      </c>
      <c r="I2676" s="338" t="str">
        <f t="shared" si="43"/>
        <v/>
      </c>
      <c r="J2676" s="339"/>
      <c r="K2676" s="339"/>
      <c r="L2676" s="339"/>
      <c r="M2676" s="339"/>
      <c r="N2676" s="339"/>
      <c r="O2676" s="339"/>
      <c r="P2676" s="339"/>
      <c r="Q2676" s="339"/>
    </row>
    <row r="2677" spans="1:17" ht="13.5" customHeight="1">
      <c r="A2677" s="481"/>
      <c r="B2677" s="481"/>
      <c r="C2677" s="481"/>
      <c r="D2677" s="481"/>
      <c r="E2677" s="481"/>
      <c r="F2677" s="339"/>
      <c r="G2677" s="340" t="str">
        <f>IF(ISNUMBER(E2677),E2677/'Bulk DivVar Analysis'!$C$114,"")</f>
        <v/>
      </c>
      <c r="H2677" s="338" t="str">
        <f>IF(ISNUMBER(E2677), IF(G2677&gt;'Bulk DivVar Analysis'!$D$116,"Pass","Fail"),"")</f>
        <v/>
      </c>
      <c r="I2677" s="338" t="str">
        <f t="shared" si="43"/>
        <v/>
      </c>
      <c r="J2677" s="339"/>
      <c r="K2677" s="339"/>
      <c r="L2677" s="339"/>
      <c r="M2677" s="339"/>
      <c r="N2677" s="339"/>
      <c r="O2677" s="339"/>
      <c r="P2677" s="339"/>
      <c r="Q2677" s="339"/>
    </row>
    <row r="2678" spans="1:17" ht="13.5" customHeight="1">
      <c r="A2678" s="481"/>
      <c r="B2678" s="481"/>
      <c r="C2678" s="481"/>
      <c r="D2678" s="481"/>
      <c r="E2678" s="481"/>
      <c r="F2678" s="339"/>
      <c r="G2678" s="340" t="str">
        <f>IF(ISNUMBER(E2678),E2678/'Bulk DivVar Analysis'!$C$114,"")</f>
        <v/>
      </c>
      <c r="H2678" s="338" t="str">
        <f>IF(ISNUMBER(E2678), IF(G2678&gt;'Bulk DivVar Analysis'!$D$116,"Pass","Fail"),"")</f>
        <v/>
      </c>
      <c r="I2678" s="338" t="str">
        <f t="shared" si="43"/>
        <v/>
      </c>
      <c r="J2678" s="339"/>
      <c r="K2678" s="339"/>
      <c r="L2678" s="339"/>
      <c r="M2678" s="339"/>
      <c r="N2678" s="339"/>
      <c r="O2678" s="339"/>
      <c r="P2678" s="339"/>
      <c r="Q2678" s="339"/>
    </row>
    <row r="2679" spans="1:17" ht="13.5" customHeight="1">
      <c r="A2679" s="481"/>
      <c r="B2679" s="481"/>
      <c r="C2679" s="481"/>
      <c r="D2679" s="481"/>
      <c r="E2679" s="481"/>
      <c r="F2679" s="339"/>
      <c r="G2679" s="340" t="str">
        <f>IF(ISNUMBER(E2679),E2679/'Bulk DivVar Analysis'!$C$114,"")</f>
        <v/>
      </c>
      <c r="H2679" s="338" t="str">
        <f>IF(ISNUMBER(E2679), IF(G2679&gt;'Bulk DivVar Analysis'!$D$116,"Pass","Fail"),"")</f>
        <v/>
      </c>
      <c r="I2679" s="338" t="str">
        <f t="shared" si="43"/>
        <v/>
      </c>
      <c r="J2679" s="339"/>
      <c r="K2679" s="339"/>
      <c r="L2679" s="339"/>
      <c r="M2679" s="339"/>
      <c r="N2679" s="339"/>
      <c r="O2679" s="339"/>
      <c r="P2679" s="339"/>
      <c r="Q2679" s="339"/>
    </row>
    <row r="2680" spans="1:17" ht="13.5" customHeight="1">
      <c r="A2680" s="481"/>
      <c r="B2680" s="481"/>
      <c r="C2680" s="481"/>
      <c r="D2680" s="481"/>
      <c r="E2680" s="481"/>
      <c r="F2680" s="339"/>
      <c r="G2680" s="340" t="str">
        <f>IF(ISNUMBER(E2680),E2680/'Bulk DivVar Analysis'!$C$114,"")</f>
        <v/>
      </c>
      <c r="H2680" s="338" t="str">
        <f>IF(ISNUMBER(E2680), IF(G2680&gt;'Bulk DivVar Analysis'!$D$116,"Pass","Fail"),"")</f>
        <v/>
      </c>
      <c r="I2680" s="338" t="str">
        <f t="shared" si="43"/>
        <v/>
      </c>
      <c r="J2680" s="339"/>
      <c r="K2680" s="339"/>
      <c r="L2680" s="339"/>
      <c r="M2680" s="339"/>
      <c r="N2680" s="339"/>
      <c r="O2680" s="339"/>
      <c r="P2680" s="339"/>
      <c r="Q2680" s="339"/>
    </row>
    <row r="2681" spans="1:17" ht="13.5" customHeight="1">
      <c r="A2681" s="481"/>
      <c r="B2681" s="481"/>
      <c r="C2681" s="481"/>
      <c r="D2681" s="481"/>
      <c r="E2681" s="481"/>
      <c r="F2681" s="339"/>
      <c r="G2681" s="340" t="str">
        <f>IF(ISNUMBER(E2681),E2681/'Bulk DivVar Analysis'!$C$114,"")</f>
        <v/>
      </c>
      <c r="H2681" s="338" t="str">
        <f>IF(ISNUMBER(E2681), IF(G2681&gt;'Bulk DivVar Analysis'!$D$116,"Pass","Fail"),"")</f>
        <v/>
      </c>
      <c r="I2681" s="338" t="str">
        <f t="shared" si="43"/>
        <v/>
      </c>
      <c r="J2681" s="339"/>
      <c r="K2681" s="339"/>
      <c r="L2681" s="339"/>
      <c r="M2681" s="339"/>
      <c r="N2681" s="339"/>
      <c r="O2681" s="339"/>
      <c r="P2681" s="339"/>
      <c r="Q2681" s="339"/>
    </row>
    <row r="2682" spans="1:17" ht="13.5" customHeight="1">
      <c r="A2682" s="481"/>
      <c r="B2682" s="481"/>
      <c r="C2682" s="481"/>
      <c r="D2682" s="481"/>
      <c r="E2682" s="481"/>
      <c r="F2682" s="339"/>
      <c r="G2682" s="340" t="str">
        <f>IF(ISNUMBER(E2682),E2682/'Bulk DivVar Analysis'!$C$114,"")</f>
        <v/>
      </c>
      <c r="H2682" s="338" t="str">
        <f>IF(ISNUMBER(E2682), IF(G2682&gt;'Bulk DivVar Analysis'!$D$116,"Pass","Fail"),"")</f>
        <v/>
      </c>
      <c r="I2682" s="338" t="str">
        <f t="shared" si="43"/>
        <v/>
      </c>
      <c r="J2682" s="339"/>
      <c r="K2682" s="339"/>
      <c r="L2682" s="339"/>
      <c r="M2682" s="339"/>
      <c r="N2682" s="339"/>
      <c r="O2682" s="339"/>
      <c r="P2682" s="339"/>
      <c r="Q2682" s="339"/>
    </row>
    <row r="2683" spans="1:17" ht="13.5" customHeight="1">
      <c r="A2683" s="481"/>
      <c r="B2683" s="481"/>
      <c r="C2683" s="481"/>
      <c r="D2683" s="481"/>
      <c r="E2683" s="481"/>
      <c r="F2683" s="339"/>
      <c r="G2683" s="340" t="str">
        <f>IF(ISNUMBER(E2683),E2683/'Bulk DivVar Analysis'!$C$114,"")</f>
        <v/>
      </c>
      <c r="H2683" s="338" t="str">
        <f>IF(ISNUMBER(E2683), IF(G2683&gt;'Bulk DivVar Analysis'!$D$116,"Pass","Fail"),"")</f>
        <v/>
      </c>
      <c r="I2683" s="338" t="str">
        <f t="shared" si="43"/>
        <v/>
      </c>
      <c r="J2683" s="339"/>
      <c r="K2683" s="339"/>
      <c r="L2683" s="339"/>
      <c r="M2683" s="339"/>
      <c r="N2683" s="339"/>
      <c r="O2683" s="339"/>
      <c r="P2683" s="339"/>
      <c r="Q2683" s="339"/>
    </row>
    <row r="2684" spans="1:17" ht="13.5" customHeight="1">
      <c r="A2684" s="481"/>
      <c r="B2684" s="481"/>
      <c r="C2684" s="481"/>
      <c r="D2684" s="481"/>
      <c r="E2684" s="481"/>
      <c r="F2684" s="339"/>
      <c r="G2684" s="340" t="str">
        <f>IF(ISNUMBER(E2684),E2684/'Bulk DivVar Analysis'!$C$114,"")</f>
        <v/>
      </c>
      <c r="H2684" s="338" t="str">
        <f>IF(ISNUMBER(E2684), IF(G2684&gt;'Bulk DivVar Analysis'!$D$116,"Pass","Fail"),"")</f>
        <v/>
      </c>
      <c r="I2684" s="338" t="str">
        <f t="shared" si="43"/>
        <v/>
      </c>
      <c r="J2684" s="339"/>
      <c r="K2684" s="339"/>
      <c r="L2684" s="339"/>
      <c r="M2684" s="339"/>
      <c r="N2684" s="339"/>
      <c r="O2684" s="339"/>
      <c r="P2684" s="339"/>
      <c r="Q2684" s="339"/>
    </row>
    <row r="2685" spans="1:17" ht="13.5" customHeight="1">
      <c r="A2685" s="481"/>
      <c r="B2685" s="481"/>
      <c r="C2685" s="481"/>
      <c r="D2685" s="481"/>
      <c r="E2685" s="481"/>
      <c r="F2685" s="339"/>
      <c r="G2685" s="340" t="str">
        <f>IF(ISNUMBER(E2685),E2685/'Bulk DivVar Analysis'!$C$114,"")</f>
        <v/>
      </c>
      <c r="H2685" s="338" t="str">
        <f>IF(ISNUMBER(E2685), IF(G2685&gt;'Bulk DivVar Analysis'!$D$116,"Pass","Fail"),"")</f>
        <v/>
      </c>
      <c r="I2685" s="338" t="str">
        <f t="shared" si="43"/>
        <v/>
      </c>
      <c r="J2685" s="339"/>
      <c r="K2685" s="339"/>
      <c r="L2685" s="339"/>
      <c r="M2685" s="339"/>
      <c r="N2685" s="339"/>
      <c r="O2685" s="339"/>
      <c r="P2685" s="339"/>
      <c r="Q2685" s="339"/>
    </row>
    <row r="2686" spans="1:17" ht="13.5" customHeight="1">
      <c r="A2686" s="481"/>
      <c r="B2686" s="481"/>
      <c r="C2686" s="481"/>
      <c r="D2686" s="481"/>
      <c r="E2686" s="481"/>
      <c r="F2686" s="339"/>
      <c r="G2686" s="340" t="str">
        <f>IF(ISNUMBER(E2686),E2686/'Bulk DivVar Analysis'!$C$114,"")</f>
        <v/>
      </c>
      <c r="H2686" s="338" t="str">
        <f>IF(ISNUMBER(E2686), IF(G2686&gt;'Bulk DivVar Analysis'!$D$116,"Pass","Fail"),"")</f>
        <v/>
      </c>
      <c r="I2686" s="338" t="str">
        <f t="shared" si="43"/>
        <v/>
      </c>
      <c r="J2686" s="339"/>
      <c r="K2686" s="339"/>
      <c r="L2686" s="339"/>
      <c r="M2686" s="339"/>
      <c r="N2686" s="339"/>
      <c r="O2686" s="339"/>
      <c r="P2686" s="339"/>
      <c r="Q2686" s="339"/>
    </row>
    <row r="2687" spans="1:17" ht="13.5" customHeight="1">
      <c r="A2687" s="481"/>
      <c r="B2687" s="481"/>
      <c r="C2687" s="481"/>
      <c r="D2687" s="481"/>
      <c r="E2687" s="481"/>
      <c r="F2687" s="339"/>
      <c r="G2687" s="340" t="str">
        <f>IF(ISNUMBER(E2687),E2687/'Bulk DivVar Analysis'!$C$114,"")</f>
        <v/>
      </c>
      <c r="H2687" s="338" t="str">
        <f>IF(ISNUMBER(E2687), IF(G2687&gt;'Bulk DivVar Analysis'!$D$116,"Pass","Fail"),"")</f>
        <v/>
      </c>
      <c r="I2687" s="338" t="str">
        <f t="shared" si="43"/>
        <v/>
      </c>
      <c r="J2687" s="339"/>
      <c r="K2687" s="339"/>
      <c r="L2687" s="339"/>
      <c r="M2687" s="339"/>
      <c r="N2687" s="339"/>
      <c r="O2687" s="339"/>
      <c r="P2687" s="339"/>
      <c r="Q2687" s="339"/>
    </row>
    <row r="2688" spans="1:17" ht="13.5" customHeight="1">
      <c r="A2688" s="481"/>
      <c r="B2688" s="481"/>
      <c r="C2688" s="481"/>
      <c r="D2688" s="481"/>
      <c r="E2688" s="481"/>
      <c r="F2688" s="339"/>
      <c r="G2688" s="340" t="str">
        <f>IF(ISNUMBER(E2688),E2688/'Bulk DivVar Analysis'!$C$114,"")</f>
        <v/>
      </c>
      <c r="H2688" s="338" t="str">
        <f>IF(ISNUMBER(E2688), IF(G2688&gt;'Bulk DivVar Analysis'!$D$116,"Pass","Fail"),"")</f>
        <v/>
      </c>
      <c r="I2688" s="338" t="str">
        <f t="shared" si="43"/>
        <v/>
      </c>
      <c r="J2688" s="339"/>
      <c r="K2688" s="339"/>
      <c r="L2688" s="339"/>
      <c r="M2688" s="339"/>
      <c r="N2688" s="339"/>
      <c r="O2688" s="339"/>
      <c r="P2688" s="339"/>
      <c r="Q2688" s="339"/>
    </row>
    <row r="2689" spans="1:17" ht="13.5" customHeight="1">
      <c r="A2689" s="481"/>
      <c r="B2689" s="481"/>
      <c r="C2689" s="481"/>
      <c r="D2689" s="481"/>
      <c r="E2689" s="481"/>
      <c r="F2689" s="339"/>
      <c r="G2689" s="340" t="str">
        <f>IF(ISNUMBER(E2689),E2689/'Bulk DivVar Analysis'!$C$114,"")</f>
        <v/>
      </c>
      <c r="H2689" s="338" t="str">
        <f>IF(ISNUMBER(E2689), IF(G2689&gt;'Bulk DivVar Analysis'!$D$116,"Pass","Fail"),"")</f>
        <v/>
      </c>
      <c r="I2689" s="338" t="str">
        <f t="shared" si="43"/>
        <v/>
      </c>
      <c r="J2689" s="339"/>
      <c r="K2689" s="339"/>
      <c r="L2689" s="339"/>
      <c r="M2689" s="339"/>
      <c r="N2689" s="339"/>
      <c r="O2689" s="339"/>
      <c r="P2689" s="339"/>
      <c r="Q2689" s="339"/>
    </row>
    <row r="2690" spans="1:17" ht="13.5" customHeight="1">
      <c r="A2690" s="481"/>
      <c r="B2690" s="481"/>
      <c r="C2690" s="481"/>
      <c r="D2690" s="481"/>
      <c r="E2690" s="481"/>
      <c r="F2690" s="339"/>
      <c r="G2690" s="340" t="str">
        <f>IF(ISNUMBER(E2690),E2690/'Bulk DivVar Analysis'!$C$114,"")</f>
        <v/>
      </c>
      <c r="H2690" s="338" t="str">
        <f>IF(ISNUMBER(E2690), IF(G2690&gt;'Bulk DivVar Analysis'!$D$116,"Pass","Fail"),"")</f>
        <v/>
      </c>
      <c r="I2690" s="338" t="str">
        <f t="shared" si="43"/>
        <v/>
      </c>
      <c r="J2690" s="339"/>
      <c r="K2690" s="339"/>
      <c r="L2690" s="339"/>
      <c r="M2690" s="339"/>
      <c r="N2690" s="339"/>
      <c r="O2690" s="339"/>
      <c r="P2690" s="339"/>
      <c r="Q2690" s="339"/>
    </row>
    <row r="2691" spans="1:17" ht="13.5" customHeight="1">
      <c r="A2691" s="481"/>
      <c r="B2691" s="481"/>
      <c r="C2691" s="481"/>
      <c r="D2691" s="481"/>
      <c r="E2691" s="481"/>
      <c r="F2691" s="339"/>
      <c r="G2691" s="340" t="str">
        <f>IF(ISNUMBER(E2691),E2691/'Bulk DivVar Analysis'!$C$114,"")</f>
        <v/>
      </c>
      <c r="H2691" s="338" t="str">
        <f>IF(ISNUMBER(E2691), IF(G2691&gt;'Bulk DivVar Analysis'!$D$116,"Pass","Fail"),"")</f>
        <v/>
      </c>
      <c r="I2691" s="338" t="str">
        <f t="shared" ref="I2691:I2754" si="44">_xlfn.TEXTJOIN("_",TRUE,B2691,C2691)</f>
        <v/>
      </c>
      <c r="J2691" s="339"/>
      <c r="K2691" s="339"/>
      <c r="L2691" s="339"/>
      <c r="M2691" s="339"/>
      <c r="N2691" s="339"/>
      <c r="O2691" s="339"/>
      <c r="P2691" s="339"/>
      <c r="Q2691" s="339"/>
    </row>
    <row r="2692" spans="1:17" ht="13.5" customHeight="1">
      <c r="A2692" s="481"/>
      <c r="B2692" s="481"/>
      <c r="C2692" s="481"/>
      <c r="D2692" s="481"/>
      <c r="E2692" s="481"/>
      <c r="F2692" s="339"/>
      <c r="G2692" s="340" t="str">
        <f>IF(ISNUMBER(E2692),E2692/'Bulk DivVar Analysis'!$C$114,"")</f>
        <v/>
      </c>
      <c r="H2692" s="338" t="str">
        <f>IF(ISNUMBER(E2692), IF(G2692&gt;'Bulk DivVar Analysis'!$D$116,"Pass","Fail"),"")</f>
        <v/>
      </c>
      <c r="I2692" s="338" t="str">
        <f t="shared" si="44"/>
        <v/>
      </c>
      <c r="J2692" s="339"/>
      <c r="K2692" s="339"/>
      <c r="L2692" s="339"/>
      <c r="M2692" s="339"/>
      <c r="N2692" s="339"/>
      <c r="O2692" s="339"/>
      <c r="P2692" s="339"/>
      <c r="Q2692" s="339"/>
    </row>
    <row r="2693" spans="1:17" ht="13.5" customHeight="1">
      <c r="A2693" s="481"/>
      <c r="B2693" s="481"/>
      <c r="C2693" s="481"/>
      <c r="D2693" s="481"/>
      <c r="E2693" s="481"/>
      <c r="F2693" s="339"/>
      <c r="G2693" s="340" t="str">
        <f>IF(ISNUMBER(E2693),E2693/'Bulk DivVar Analysis'!$C$114,"")</f>
        <v/>
      </c>
      <c r="H2693" s="338" t="str">
        <f>IF(ISNUMBER(E2693), IF(G2693&gt;'Bulk DivVar Analysis'!$D$116,"Pass","Fail"),"")</f>
        <v/>
      </c>
      <c r="I2693" s="338" t="str">
        <f t="shared" si="44"/>
        <v/>
      </c>
      <c r="J2693" s="339"/>
      <c r="K2693" s="339"/>
      <c r="L2693" s="339"/>
      <c r="M2693" s="339"/>
      <c r="N2693" s="339"/>
      <c r="O2693" s="339"/>
      <c r="P2693" s="339"/>
      <c r="Q2693" s="339"/>
    </row>
    <row r="2694" spans="1:17" ht="13.5" customHeight="1">
      <c r="A2694" s="481"/>
      <c r="B2694" s="481"/>
      <c r="C2694" s="481"/>
      <c r="D2694" s="481"/>
      <c r="E2694" s="481"/>
      <c r="F2694" s="339"/>
      <c r="G2694" s="340" t="str">
        <f>IF(ISNUMBER(E2694),E2694/'Bulk DivVar Analysis'!$C$114,"")</f>
        <v/>
      </c>
      <c r="H2694" s="338" t="str">
        <f>IF(ISNUMBER(E2694), IF(G2694&gt;'Bulk DivVar Analysis'!$D$116,"Pass","Fail"),"")</f>
        <v/>
      </c>
      <c r="I2694" s="338" t="str">
        <f t="shared" si="44"/>
        <v/>
      </c>
      <c r="J2694" s="339"/>
      <c r="K2694" s="339"/>
      <c r="L2694" s="339"/>
      <c r="M2694" s="339"/>
      <c r="N2694" s="339"/>
      <c r="O2694" s="339"/>
      <c r="P2694" s="339"/>
      <c r="Q2694" s="339"/>
    </row>
    <row r="2695" spans="1:17" ht="13.5" customHeight="1">
      <c r="A2695" s="481"/>
      <c r="B2695" s="481"/>
      <c r="C2695" s="481"/>
      <c r="D2695" s="481"/>
      <c r="E2695" s="481"/>
      <c r="F2695" s="339"/>
      <c r="G2695" s="340" t="str">
        <f>IF(ISNUMBER(E2695),E2695/'Bulk DivVar Analysis'!$C$114,"")</f>
        <v/>
      </c>
      <c r="H2695" s="338" t="str">
        <f>IF(ISNUMBER(E2695), IF(G2695&gt;'Bulk DivVar Analysis'!$D$116,"Pass","Fail"),"")</f>
        <v/>
      </c>
      <c r="I2695" s="338" t="str">
        <f t="shared" si="44"/>
        <v/>
      </c>
      <c r="J2695" s="339"/>
      <c r="K2695" s="339"/>
      <c r="L2695" s="339"/>
      <c r="M2695" s="339"/>
      <c r="N2695" s="339"/>
      <c r="O2695" s="339"/>
      <c r="P2695" s="339"/>
      <c r="Q2695" s="339"/>
    </row>
    <row r="2696" spans="1:17" ht="13.5" customHeight="1">
      <c r="A2696" s="481"/>
      <c r="B2696" s="481"/>
      <c r="C2696" s="481"/>
      <c r="D2696" s="481"/>
      <c r="E2696" s="481"/>
      <c r="F2696" s="339"/>
      <c r="G2696" s="340" t="str">
        <f>IF(ISNUMBER(E2696),E2696/'Bulk DivVar Analysis'!$C$114,"")</f>
        <v/>
      </c>
      <c r="H2696" s="338" t="str">
        <f>IF(ISNUMBER(E2696), IF(G2696&gt;'Bulk DivVar Analysis'!$D$116,"Pass","Fail"),"")</f>
        <v/>
      </c>
      <c r="I2696" s="338" t="str">
        <f t="shared" si="44"/>
        <v/>
      </c>
      <c r="J2696" s="339"/>
      <c r="K2696" s="339"/>
      <c r="L2696" s="339"/>
      <c r="M2696" s="339"/>
      <c r="N2696" s="339"/>
      <c r="O2696" s="339"/>
      <c r="P2696" s="339"/>
      <c r="Q2696" s="339"/>
    </row>
    <row r="2697" spans="1:17" ht="13.5" customHeight="1">
      <c r="A2697" s="481"/>
      <c r="B2697" s="481"/>
      <c r="C2697" s="481"/>
      <c r="D2697" s="481"/>
      <c r="E2697" s="481"/>
      <c r="F2697" s="339"/>
      <c r="G2697" s="340" t="str">
        <f>IF(ISNUMBER(E2697),E2697/'Bulk DivVar Analysis'!$C$114,"")</f>
        <v/>
      </c>
      <c r="H2697" s="338" t="str">
        <f>IF(ISNUMBER(E2697), IF(G2697&gt;'Bulk DivVar Analysis'!$D$116,"Pass","Fail"),"")</f>
        <v/>
      </c>
      <c r="I2697" s="338" t="str">
        <f t="shared" si="44"/>
        <v/>
      </c>
      <c r="J2697" s="339"/>
      <c r="K2697" s="339"/>
      <c r="L2697" s="339"/>
      <c r="M2697" s="339"/>
      <c r="N2697" s="339"/>
      <c r="O2697" s="339"/>
      <c r="P2697" s="339"/>
      <c r="Q2697" s="339"/>
    </row>
    <row r="2698" spans="1:17" ht="13.5" customHeight="1">
      <c r="A2698" s="481"/>
      <c r="B2698" s="481"/>
      <c r="C2698" s="481"/>
      <c r="D2698" s="481"/>
      <c r="E2698" s="481"/>
      <c r="F2698" s="339"/>
      <c r="G2698" s="340" t="str">
        <f>IF(ISNUMBER(E2698),E2698/'Bulk DivVar Analysis'!$C$114,"")</f>
        <v/>
      </c>
      <c r="H2698" s="338" t="str">
        <f>IF(ISNUMBER(E2698), IF(G2698&gt;'Bulk DivVar Analysis'!$D$116,"Pass","Fail"),"")</f>
        <v/>
      </c>
      <c r="I2698" s="338" t="str">
        <f t="shared" si="44"/>
        <v/>
      </c>
      <c r="J2698" s="339"/>
      <c r="K2698" s="339"/>
      <c r="L2698" s="339"/>
      <c r="M2698" s="339"/>
      <c r="N2698" s="339"/>
      <c r="O2698" s="339"/>
      <c r="P2698" s="339"/>
      <c r="Q2698" s="339"/>
    </row>
    <row r="2699" spans="1:17" ht="13.5" customHeight="1">
      <c r="A2699" s="481"/>
      <c r="B2699" s="481"/>
      <c r="C2699" s="481"/>
      <c r="D2699" s="481"/>
      <c r="E2699" s="481"/>
      <c r="F2699" s="339"/>
      <c r="G2699" s="340" t="str">
        <f>IF(ISNUMBER(E2699),E2699/'Bulk DivVar Analysis'!$C$114,"")</f>
        <v/>
      </c>
      <c r="H2699" s="338" t="str">
        <f>IF(ISNUMBER(E2699), IF(G2699&gt;'Bulk DivVar Analysis'!$D$116,"Pass","Fail"),"")</f>
        <v/>
      </c>
      <c r="I2699" s="338" t="str">
        <f t="shared" si="44"/>
        <v/>
      </c>
      <c r="J2699" s="339"/>
      <c r="K2699" s="339"/>
      <c r="L2699" s="339"/>
      <c r="M2699" s="339"/>
      <c r="N2699" s="339"/>
      <c r="O2699" s="339"/>
      <c r="P2699" s="339"/>
      <c r="Q2699" s="339"/>
    </row>
    <row r="2700" spans="1:17" ht="13.5" customHeight="1">
      <c r="A2700" s="481"/>
      <c r="B2700" s="481"/>
      <c r="C2700" s="481"/>
      <c r="D2700" s="481"/>
      <c r="E2700" s="481"/>
      <c r="F2700" s="339"/>
      <c r="G2700" s="340" t="str">
        <f>IF(ISNUMBER(E2700),E2700/'Bulk DivVar Analysis'!$C$114,"")</f>
        <v/>
      </c>
      <c r="H2700" s="338" t="str">
        <f>IF(ISNUMBER(E2700), IF(G2700&gt;'Bulk DivVar Analysis'!$D$116,"Pass","Fail"),"")</f>
        <v/>
      </c>
      <c r="I2700" s="338" t="str">
        <f t="shared" si="44"/>
        <v/>
      </c>
      <c r="J2700" s="339"/>
      <c r="K2700" s="339"/>
      <c r="L2700" s="339"/>
      <c r="M2700" s="339"/>
      <c r="N2700" s="339"/>
      <c r="O2700" s="339"/>
      <c r="P2700" s="339"/>
      <c r="Q2700" s="339"/>
    </row>
    <row r="2701" spans="1:17" ht="13.5" customHeight="1">
      <c r="A2701" s="481"/>
      <c r="B2701" s="481"/>
      <c r="C2701" s="481"/>
      <c r="D2701" s="481"/>
      <c r="E2701" s="481"/>
      <c r="F2701" s="339"/>
      <c r="G2701" s="340" t="str">
        <f>IF(ISNUMBER(E2701),E2701/'Bulk DivVar Analysis'!$C$114,"")</f>
        <v/>
      </c>
      <c r="H2701" s="338" t="str">
        <f>IF(ISNUMBER(E2701), IF(G2701&gt;'Bulk DivVar Analysis'!$D$116,"Pass","Fail"),"")</f>
        <v/>
      </c>
      <c r="I2701" s="338" t="str">
        <f t="shared" si="44"/>
        <v/>
      </c>
      <c r="J2701" s="339"/>
      <c r="K2701" s="339"/>
      <c r="L2701" s="339"/>
      <c r="M2701" s="339"/>
      <c r="N2701" s="339"/>
      <c r="O2701" s="339"/>
      <c r="P2701" s="339"/>
      <c r="Q2701" s="339"/>
    </row>
    <row r="2702" spans="1:17" ht="13.5" customHeight="1">
      <c r="A2702" s="481"/>
      <c r="B2702" s="481"/>
      <c r="C2702" s="481"/>
      <c r="D2702" s="481"/>
      <c r="E2702" s="481"/>
      <c r="F2702" s="339"/>
      <c r="G2702" s="340" t="str">
        <f>IF(ISNUMBER(E2702),E2702/'Bulk DivVar Analysis'!$C$114,"")</f>
        <v/>
      </c>
      <c r="H2702" s="338" t="str">
        <f>IF(ISNUMBER(E2702), IF(G2702&gt;'Bulk DivVar Analysis'!$D$116,"Pass","Fail"),"")</f>
        <v/>
      </c>
      <c r="I2702" s="338" t="str">
        <f t="shared" si="44"/>
        <v/>
      </c>
      <c r="J2702" s="339"/>
      <c r="K2702" s="339"/>
      <c r="L2702" s="339"/>
      <c r="M2702" s="339"/>
      <c r="N2702" s="339"/>
      <c r="O2702" s="339"/>
      <c r="P2702" s="339"/>
      <c r="Q2702" s="339"/>
    </row>
    <row r="2703" spans="1:17" ht="13.5" customHeight="1">
      <c r="A2703" s="481"/>
      <c r="B2703" s="481"/>
      <c r="C2703" s="481"/>
      <c r="D2703" s="481"/>
      <c r="E2703" s="481"/>
      <c r="F2703" s="339"/>
      <c r="G2703" s="340" t="str">
        <f>IF(ISNUMBER(E2703),E2703/'Bulk DivVar Analysis'!$C$114,"")</f>
        <v/>
      </c>
      <c r="H2703" s="338" t="str">
        <f>IF(ISNUMBER(E2703), IF(G2703&gt;'Bulk DivVar Analysis'!$D$116,"Pass","Fail"),"")</f>
        <v/>
      </c>
      <c r="I2703" s="338" t="str">
        <f t="shared" si="44"/>
        <v/>
      </c>
      <c r="J2703" s="339"/>
      <c r="K2703" s="339"/>
      <c r="L2703" s="339"/>
      <c r="M2703" s="339"/>
      <c r="N2703" s="339"/>
      <c r="O2703" s="339"/>
      <c r="P2703" s="339"/>
      <c r="Q2703" s="339"/>
    </row>
    <row r="2704" spans="1:17" ht="13.5" customHeight="1">
      <c r="A2704" s="481"/>
      <c r="B2704" s="481"/>
      <c r="C2704" s="481"/>
      <c r="D2704" s="481"/>
      <c r="E2704" s="481"/>
      <c r="F2704" s="339"/>
      <c r="G2704" s="340" t="str">
        <f>IF(ISNUMBER(E2704),E2704/'Bulk DivVar Analysis'!$C$114,"")</f>
        <v/>
      </c>
      <c r="H2704" s="338" t="str">
        <f>IF(ISNUMBER(E2704), IF(G2704&gt;'Bulk DivVar Analysis'!$D$116,"Pass","Fail"),"")</f>
        <v/>
      </c>
      <c r="I2704" s="338" t="str">
        <f t="shared" si="44"/>
        <v/>
      </c>
      <c r="J2704" s="339"/>
      <c r="K2704" s="339"/>
      <c r="L2704" s="339"/>
      <c r="M2704" s="339"/>
      <c r="N2704" s="339"/>
      <c r="O2704" s="339"/>
      <c r="P2704" s="339"/>
      <c r="Q2704" s="339"/>
    </row>
    <row r="2705" spans="1:17" ht="13.5" customHeight="1">
      <c r="A2705" s="481"/>
      <c r="B2705" s="481"/>
      <c r="C2705" s="481"/>
      <c r="D2705" s="481"/>
      <c r="E2705" s="481"/>
      <c r="F2705" s="339"/>
      <c r="G2705" s="340" t="str">
        <f>IF(ISNUMBER(E2705),E2705/'Bulk DivVar Analysis'!$C$114,"")</f>
        <v/>
      </c>
      <c r="H2705" s="338" t="str">
        <f>IF(ISNUMBER(E2705), IF(G2705&gt;'Bulk DivVar Analysis'!$D$116,"Pass","Fail"),"")</f>
        <v/>
      </c>
      <c r="I2705" s="338" t="str">
        <f t="shared" si="44"/>
        <v/>
      </c>
      <c r="J2705" s="339"/>
      <c r="K2705" s="339"/>
      <c r="L2705" s="339"/>
      <c r="M2705" s="339"/>
      <c r="N2705" s="339"/>
      <c r="O2705" s="339"/>
      <c r="P2705" s="339"/>
      <c r="Q2705" s="339"/>
    </row>
    <row r="2706" spans="1:17" ht="13.5" customHeight="1">
      <c r="A2706" s="481"/>
      <c r="B2706" s="481"/>
      <c r="C2706" s="481"/>
      <c r="D2706" s="481"/>
      <c r="E2706" s="481"/>
      <c r="F2706" s="339"/>
      <c r="G2706" s="340" t="str">
        <f>IF(ISNUMBER(E2706),E2706/'Bulk DivVar Analysis'!$C$114,"")</f>
        <v/>
      </c>
      <c r="H2706" s="338" t="str">
        <f>IF(ISNUMBER(E2706), IF(G2706&gt;'Bulk DivVar Analysis'!$D$116,"Pass","Fail"),"")</f>
        <v/>
      </c>
      <c r="I2706" s="338" t="str">
        <f t="shared" si="44"/>
        <v/>
      </c>
      <c r="J2706" s="339"/>
      <c r="K2706" s="339"/>
      <c r="L2706" s="339"/>
      <c r="M2706" s="339"/>
      <c r="N2706" s="339"/>
      <c r="O2706" s="339"/>
      <c r="P2706" s="339"/>
      <c r="Q2706" s="339"/>
    </row>
    <row r="2707" spans="1:17" ht="13.5" customHeight="1">
      <c r="A2707" s="481"/>
      <c r="B2707" s="481"/>
      <c r="C2707" s="481"/>
      <c r="D2707" s="481"/>
      <c r="E2707" s="481"/>
      <c r="F2707" s="339"/>
      <c r="G2707" s="340" t="str">
        <f>IF(ISNUMBER(E2707),E2707/'Bulk DivVar Analysis'!$C$114,"")</f>
        <v/>
      </c>
      <c r="H2707" s="338" t="str">
        <f>IF(ISNUMBER(E2707), IF(G2707&gt;'Bulk DivVar Analysis'!$D$116,"Pass","Fail"),"")</f>
        <v/>
      </c>
      <c r="I2707" s="338" t="str">
        <f t="shared" si="44"/>
        <v/>
      </c>
      <c r="J2707" s="339"/>
      <c r="K2707" s="339"/>
      <c r="L2707" s="339"/>
      <c r="M2707" s="339"/>
      <c r="N2707" s="339"/>
      <c r="O2707" s="339"/>
      <c r="P2707" s="339"/>
      <c r="Q2707" s="339"/>
    </row>
    <row r="2708" spans="1:17" ht="13.5" customHeight="1">
      <c r="A2708" s="481"/>
      <c r="B2708" s="481"/>
      <c r="C2708" s="481"/>
      <c r="D2708" s="481"/>
      <c r="E2708" s="481"/>
      <c r="F2708" s="339"/>
      <c r="G2708" s="340" t="str">
        <f>IF(ISNUMBER(E2708),E2708/'Bulk DivVar Analysis'!$C$114,"")</f>
        <v/>
      </c>
      <c r="H2708" s="338" t="str">
        <f>IF(ISNUMBER(E2708), IF(G2708&gt;'Bulk DivVar Analysis'!$D$116,"Pass","Fail"),"")</f>
        <v/>
      </c>
      <c r="I2708" s="338" t="str">
        <f t="shared" si="44"/>
        <v/>
      </c>
      <c r="J2708" s="339"/>
      <c r="K2708" s="339"/>
      <c r="L2708" s="339"/>
      <c r="M2708" s="339"/>
      <c r="N2708" s="339"/>
      <c r="O2708" s="339"/>
      <c r="P2708" s="339"/>
      <c r="Q2708" s="339"/>
    </row>
    <row r="2709" spans="1:17" ht="13.5" customHeight="1">
      <c r="A2709" s="481"/>
      <c r="B2709" s="481"/>
      <c r="C2709" s="481"/>
      <c r="D2709" s="481"/>
      <c r="E2709" s="481"/>
      <c r="F2709" s="339"/>
      <c r="G2709" s="340" t="str">
        <f>IF(ISNUMBER(E2709),E2709/'Bulk DivVar Analysis'!$C$114,"")</f>
        <v/>
      </c>
      <c r="H2709" s="338" t="str">
        <f>IF(ISNUMBER(E2709), IF(G2709&gt;'Bulk DivVar Analysis'!$D$116,"Pass","Fail"),"")</f>
        <v/>
      </c>
      <c r="I2709" s="338" t="str">
        <f t="shared" si="44"/>
        <v/>
      </c>
      <c r="J2709" s="339"/>
      <c r="K2709" s="339"/>
      <c r="L2709" s="339"/>
      <c r="M2709" s="339"/>
      <c r="N2709" s="339"/>
      <c r="O2709" s="339"/>
      <c r="P2709" s="339"/>
      <c r="Q2709" s="339"/>
    </row>
    <row r="2710" spans="1:17" ht="13.5" customHeight="1">
      <c r="A2710" s="481"/>
      <c r="B2710" s="481"/>
      <c r="C2710" s="481"/>
      <c r="D2710" s="481"/>
      <c r="E2710" s="481"/>
      <c r="F2710" s="339"/>
      <c r="G2710" s="340" t="str">
        <f>IF(ISNUMBER(E2710),E2710/'Bulk DivVar Analysis'!$C$114,"")</f>
        <v/>
      </c>
      <c r="H2710" s="338" t="str">
        <f>IF(ISNUMBER(E2710), IF(G2710&gt;'Bulk DivVar Analysis'!$D$116,"Pass","Fail"),"")</f>
        <v/>
      </c>
      <c r="I2710" s="338" t="str">
        <f t="shared" si="44"/>
        <v/>
      </c>
      <c r="J2710" s="339"/>
      <c r="K2710" s="339"/>
      <c r="L2710" s="339"/>
      <c r="M2710" s="339"/>
      <c r="N2710" s="339"/>
      <c r="O2710" s="339"/>
      <c r="P2710" s="339"/>
      <c r="Q2710" s="339"/>
    </row>
    <row r="2711" spans="1:17" ht="13.5" customHeight="1">
      <c r="A2711" s="481"/>
      <c r="B2711" s="481"/>
      <c r="C2711" s="481"/>
      <c r="D2711" s="481"/>
      <c r="E2711" s="481"/>
      <c r="F2711" s="339"/>
      <c r="G2711" s="340" t="str">
        <f>IF(ISNUMBER(E2711),E2711/'Bulk DivVar Analysis'!$C$114,"")</f>
        <v/>
      </c>
      <c r="H2711" s="338" t="str">
        <f>IF(ISNUMBER(E2711), IF(G2711&gt;'Bulk DivVar Analysis'!$D$116,"Pass","Fail"),"")</f>
        <v/>
      </c>
      <c r="I2711" s="338" t="str">
        <f t="shared" si="44"/>
        <v/>
      </c>
      <c r="J2711" s="339"/>
      <c r="K2711" s="339"/>
      <c r="L2711" s="339"/>
      <c r="M2711" s="339"/>
      <c r="N2711" s="339"/>
      <c r="O2711" s="339"/>
      <c r="P2711" s="339"/>
      <c r="Q2711" s="339"/>
    </row>
    <row r="2712" spans="1:17" ht="13.5" customHeight="1">
      <c r="A2712" s="481"/>
      <c r="B2712" s="481"/>
      <c r="C2712" s="481"/>
      <c r="D2712" s="481"/>
      <c r="E2712" s="481"/>
      <c r="F2712" s="339"/>
      <c r="G2712" s="340" t="str">
        <f>IF(ISNUMBER(E2712),E2712/'Bulk DivVar Analysis'!$C$114,"")</f>
        <v/>
      </c>
      <c r="H2712" s="338" t="str">
        <f>IF(ISNUMBER(E2712), IF(G2712&gt;'Bulk DivVar Analysis'!$D$116,"Pass","Fail"),"")</f>
        <v/>
      </c>
      <c r="I2712" s="338" t="str">
        <f t="shared" si="44"/>
        <v/>
      </c>
      <c r="J2712" s="339"/>
      <c r="K2712" s="339"/>
      <c r="L2712" s="339"/>
      <c r="M2712" s="339"/>
      <c r="N2712" s="339"/>
      <c r="O2712" s="339"/>
      <c r="P2712" s="339"/>
      <c r="Q2712" s="339"/>
    </row>
    <row r="2713" spans="1:17" ht="13.5" customHeight="1">
      <c r="A2713" s="481"/>
      <c r="B2713" s="481"/>
      <c r="C2713" s="481"/>
      <c r="D2713" s="481"/>
      <c r="E2713" s="481"/>
      <c r="F2713" s="339"/>
      <c r="G2713" s="340" t="str">
        <f>IF(ISNUMBER(E2713),E2713/'Bulk DivVar Analysis'!$C$114,"")</f>
        <v/>
      </c>
      <c r="H2713" s="338" t="str">
        <f>IF(ISNUMBER(E2713), IF(G2713&gt;'Bulk DivVar Analysis'!$D$116,"Pass","Fail"),"")</f>
        <v/>
      </c>
      <c r="I2713" s="338" t="str">
        <f t="shared" si="44"/>
        <v/>
      </c>
      <c r="J2713" s="339"/>
      <c r="K2713" s="339"/>
      <c r="L2713" s="339"/>
      <c r="M2713" s="339"/>
      <c r="N2713" s="339"/>
      <c r="O2713" s="339"/>
      <c r="P2713" s="339"/>
      <c r="Q2713" s="339"/>
    </row>
    <row r="2714" spans="1:17" ht="13.5" customHeight="1">
      <c r="A2714" s="481"/>
      <c r="B2714" s="481"/>
      <c r="C2714" s="481"/>
      <c r="D2714" s="481"/>
      <c r="E2714" s="481"/>
      <c r="F2714" s="339"/>
      <c r="G2714" s="340" t="str">
        <f>IF(ISNUMBER(E2714),E2714/'Bulk DivVar Analysis'!$C$114,"")</f>
        <v/>
      </c>
      <c r="H2714" s="338" t="str">
        <f>IF(ISNUMBER(E2714), IF(G2714&gt;'Bulk DivVar Analysis'!$D$116,"Pass","Fail"),"")</f>
        <v/>
      </c>
      <c r="I2714" s="338" t="str">
        <f t="shared" si="44"/>
        <v/>
      </c>
      <c r="J2714" s="339"/>
      <c r="K2714" s="339"/>
      <c r="L2714" s="339"/>
      <c r="M2714" s="339"/>
      <c r="N2714" s="339"/>
      <c r="O2714" s="339"/>
      <c r="P2714" s="339"/>
      <c r="Q2714" s="339"/>
    </row>
    <row r="2715" spans="1:17" ht="13.5" customHeight="1">
      <c r="A2715" s="481"/>
      <c r="B2715" s="481"/>
      <c r="C2715" s="481"/>
      <c r="D2715" s="481"/>
      <c r="E2715" s="481"/>
      <c r="F2715" s="339"/>
      <c r="G2715" s="340" t="str">
        <f>IF(ISNUMBER(E2715),E2715/'Bulk DivVar Analysis'!$C$114,"")</f>
        <v/>
      </c>
      <c r="H2715" s="338" t="str">
        <f>IF(ISNUMBER(E2715), IF(G2715&gt;'Bulk DivVar Analysis'!$D$116,"Pass","Fail"),"")</f>
        <v/>
      </c>
      <c r="I2715" s="338" t="str">
        <f t="shared" si="44"/>
        <v/>
      </c>
      <c r="J2715" s="339"/>
      <c r="K2715" s="339"/>
      <c r="L2715" s="339"/>
      <c r="M2715" s="339"/>
      <c r="N2715" s="339"/>
      <c r="O2715" s="339"/>
      <c r="P2715" s="339"/>
      <c r="Q2715" s="339"/>
    </row>
    <row r="2716" spans="1:17" ht="13.5" customHeight="1">
      <c r="A2716" s="481"/>
      <c r="B2716" s="481"/>
      <c r="C2716" s="481"/>
      <c r="D2716" s="481"/>
      <c r="E2716" s="481"/>
      <c r="F2716" s="339"/>
      <c r="G2716" s="340" t="str">
        <f>IF(ISNUMBER(E2716),E2716/'Bulk DivVar Analysis'!$C$114,"")</f>
        <v/>
      </c>
      <c r="H2716" s="338" t="str">
        <f>IF(ISNUMBER(E2716), IF(G2716&gt;'Bulk DivVar Analysis'!$D$116,"Pass","Fail"),"")</f>
        <v/>
      </c>
      <c r="I2716" s="338" t="str">
        <f t="shared" si="44"/>
        <v/>
      </c>
      <c r="J2716" s="339"/>
      <c r="K2716" s="339"/>
      <c r="L2716" s="339"/>
      <c r="M2716" s="339"/>
      <c r="N2716" s="339"/>
      <c r="O2716" s="339"/>
      <c r="P2716" s="339"/>
      <c r="Q2716" s="339"/>
    </row>
    <row r="2717" spans="1:17" ht="13.5" customHeight="1">
      <c r="A2717" s="481"/>
      <c r="B2717" s="481"/>
      <c r="C2717" s="481"/>
      <c r="D2717" s="481"/>
      <c r="E2717" s="481"/>
      <c r="F2717" s="339"/>
      <c r="G2717" s="340" t="str">
        <f>IF(ISNUMBER(E2717),E2717/'Bulk DivVar Analysis'!$C$114,"")</f>
        <v/>
      </c>
      <c r="H2717" s="338" t="str">
        <f>IF(ISNUMBER(E2717), IF(G2717&gt;'Bulk DivVar Analysis'!$D$116,"Pass","Fail"),"")</f>
        <v/>
      </c>
      <c r="I2717" s="338" t="str">
        <f t="shared" si="44"/>
        <v/>
      </c>
      <c r="J2717" s="339"/>
      <c r="K2717" s="339"/>
      <c r="L2717" s="339"/>
      <c r="M2717" s="339"/>
      <c r="N2717" s="339"/>
      <c r="O2717" s="339"/>
      <c r="P2717" s="339"/>
      <c r="Q2717" s="339"/>
    </row>
    <row r="2718" spans="1:17" ht="13.5" customHeight="1">
      <c r="A2718" s="481"/>
      <c r="B2718" s="481"/>
      <c r="C2718" s="481"/>
      <c r="D2718" s="481"/>
      <c r="E2718" s="481"/>
      <c r="F2718" s="339"/>
      <c r="G2718" s="340" t="str">
        <f>IF(ISNUMBER(E2718),E2718/'Bulk DivVar Analysis'!$C$114,"")</f>
        <v/>
      </c>
      <c r="H2718" s="338" t="str">
        <f>IF(ISNUMBER(E2718), IF(G2718&gt;'Bulk DivVar Analysis'!$D$116,"Pass","Fail"),"")</f>
        <v/>
      </c>
      <c r="I2718" s="338" t="str">
        <f t="shared" si="44"/>
        <v/>
      </c>
      <c r="J2718" s="339"/>
      <c r="K2718" s="339"/>
      <c r="L2718" s="339"/>
      <c r="M2718" s="339"/>
      <c r="N2718" s="339"/>
      <c r="O2718" s="339"/>
      <c r="P2718" s="339"/>
      <c r="Q2718" s="339"/>
    </row>
    <row r="2719" spans="1:17" ht="13.5" customHeight="1">
      <c r="A2719" s="481"/>
      <c r="B2719" s="481"/>
      <c r="C2719" s="481"/>
      <c r="D2719" s="481"/>
      <c r="E2719" s="481"/>
      <c r="F2719" s="339"/>
      <c r="G2719" s="340" t="str">
        <f>IF(ISNUMBER(E2719),E2719/'Bulk DivVar Analysis'!$C$114,"")</f>
        <v/>
      </c>
      <c r="H2719" s="338" t="str">
        <f>IF(ISNUMBER(E2719), IF(G2719&gt;'Bulk DivVar Analysis'!$D$116,"Pass","Fail"),"")</f>
        <v/>
      </c>
      <c r="I2719" s="338" t="str">
        <f t="shared" si="44"/>
        <v/>
      </c>
      <c r="J2719" s="339"/>
      <c r="K2719" s="339"/>
      <c r="L2719" s="339"/>
      <c r="M2719" s="339"/>
      <c r="N2719" s="339"/>
      <c r="O2719" s="339"/>
      <c r="P2719" s="339"/>
      <c r="Q2719" s="339"/>
    </row>
    <row r="2720" spans="1:17" ht="13.5" customHeight="1">
      <c r="A2720" s="481"/>
      <c r="B2720" s="481"/>
      <c r="C2720" s="481"/>
      <c r="D2720" s="481"/>
      <c r="E2720" s="481"/>
      <c r="F2720" s="339"/>
      <c r="G2720" s="340" t="str">
        <f>IF(ISNUMBER(E2720),E2720/'Bulk DivVar Analysis'!$C$114,"")</f>
        <v/>
      </c>
      <c r="H2720" s="338" t="str">
        <f>IF(ISNUMBER(E2720), IF(G2720&gt;'Bulk DivVar Analysis'!$D$116,"Pass","Fail"),"")</f>
        <v/>
      </c>
      <c r="I2720" s="338" t="str">
        <f t="shared" si="44"/>
        <v/>
      </c>
      <c r="J2720" s="339"/>
      <c r="K2720" s="339"/>
      <c r="L2720" s="339"/>
      <c r="M2720" s="339"/>
      <c r="N2720" s="339"/>
      <c r="O2720" s="339"/>
      <c r="P2720" s="339"/>
      <c r="Q2720" s="339"/>
    </row>
    <row r="2721" spans="1:17" ht="13.5" customHeight="1">
      <c r="A2721" s="481"/>
      <c r="B2721" s="481"/>
      <c r="C2721" s="481"/>
      <c r="D2721" s="481"/>
      <c r="E2721" s="481"/>
      <c r="F2721" s="339"/>
      <c r="G2721" s="340" t="str">
        <f>IF(ISNUMBER(E2721),E2721/'Bulk DivVar Analysis'!$C$114,"")</f>
        <v/>
      </c>
      <c r="H2721" s="338" t="str">
        <f>IF(ISNUMBER(E2721), IF(G2721&gt;'Bulk DivVar Analysis'!$D$116,"Pass","Fail"),"")</f>
        <v/>
      </c>
      <c r="I2721" s="338" t="str">
        <f t="shared" si="44"/>
        <v/>
      </c>
      <c r="J2721" s="339"/>
      <c r="K2721" s="339"/>
      <c r="L2721" s="339"/>
      <c r="M2721" s="339"/>
      <c r="N2721" s="339"/>
      <c r="O2721" s="339"/>
      <c r="P2721" s="339"/>
      <c r="Q2721" s="339"/>
    </row>
    <row r="2722" spans="1:17" ht="13.5" customHeight="1">
      <c r="A2722" s="481"/>
      <c r="B2722" s="481"/>
      <c r="C2722" s="481"/>
      <c r="D2722" s="481"/>
      <c r="E2722" s="481"/>
      <c r="F2722" s="339"/>
      <c r="G2722" s="340" t="str">
        <f>IF(ISNUMBER(E2722),E2722/'Bulk DivVar Analysis'!$C$114,"")</f>
        <v/>
      </c>
      <c r="H2722" s="338" t="str">
        <f>IF(ISNUMBER(E2722), IF(G2722&gt;'Bulk DivVar Analysis'!$D$116,"Pass","Fail"),"")</f>
        <v/>
      </c>
      <c r="I2722" s="338" t="str">
        <f t="shared" si="44"/>
        <v/>
      </c>
      <c r="J2722" s="339"/>
      <c r="K2722" s="339"/>
      <c r="L2722" s="339"/>
      <c r="M2722" s="339"/>
      <c r="N2722" s="339"/>
      <c r="O2722" s="339"/>
      <c r="P2722" s="339"/>
      <c r="Q2722" s="339"/>
    </row>
    <row r="2723" spans="1:17" ht="13.5" customHeight="1">
      <c r="A2723" s="481"/>
      <c r="B2723" s="481"/>
      <c r="C2723" s="481"/>
      <c r="D2723" s="481"/>
      <c r="E2723" s="481"/>
      <c r="F2723" s="339"/>
      <c r="G2723" s="340" t="str">
        <f>IF(ISNUMBER(E2723),E2723/'Bulk DivVar Analysis'!$C$114,"")</f>
        <v/>
      </c>
      <c r="H2723" s="338" t="str">
        <f>IF(ISNUMBER(E2723), IF(G2723&gt;'Bulk DivVar Analysis'!$D$116,"Pass","Fail"),"")</f>
        <v/>
      </c>
      <c r="I2723" s="338" t="str">
        <f t="shared" si="44"/>
        <v/>
      </c>
      <c r="J2723" s="339"/>
      <c r="K2723" s="339"/>
      <c r="L2723" s="339"/>
      <c r="M2723" s="339"/>
      <c r="N2723" s="339"/>
      <c r="O2723" s="339"/>
      <c r="P2723" s="339"/>
      <c r="Q2723" s="339"/>
    </row>
    <row r="2724" spans="1:17" ht="13.5" customHeight="1">
      <c r="A2724" s="481"/>
      <c r="B2724" s="481"/>
      <c r="C2724" s="481"/>
      <c r="D2724" s="481"/>
      <c r="E2724" s="481"/>
      <c r="F2724" s="339"/>
      <c r="G2724" s="340" t="str">
        <f>IF(ISNUMBER(E2724),E2724/'Bulk DivVar Analysis'!$C$114,"")</f>
        <v/>
      </c>
      <c r="H2724" s="338" t="str">
        <f>IF(ISNUMBER(E2724), IF(G2724&gt;'Bulk DivVar Analysis'!$D$116,"Pass","Fail"),"")</f>
        <v/>
      </c>
      <c r="I2724" s="338" t="str">
        <f t="shared" si="44"/>
        <v/>
      </c>
      <c r="J2724" s="339"/>
      <c r="K2724" s="339"/>
      <c r="L2724" s="339"/>
      <c r="M2724" s="339"/>
      <c r="N2724" s="339"/>
      <c r="O2724" s="339"/>
      <c r="P2724" s="339"/>
      <c r="Q2724" s="339"/>
    </row>
    <row r="2725" spans="1:17" ht="13.5" customHeight="1">
      <c r="A2725" s="481"/>
      <c r="B2725" s="481"/>
      <c r="C2725" s="481"/>
      <c r="D2725" s="481"/>
      <c r="E2725" s="481"/>
      <c r="F2725" s="339"/>
      <c r="G2725" s="340" t="str">
        <f>IF(ISNUMBER(E2725),E2725/'Bulk DivVar Analysis'!$C$114,"")</f>
        <v/>
      </c>
      <c r="H2725" s="338" t="str">
        <f>IF(ISNUMBER(E2725), IF(G2725&gt;'Bulk DivVar Analysis'!$D$116,"Pass","Fail"),"")</f>
        <v/>
      </c>
      <c r="I2725" s="338" t="str">
        <f t="shared" si="44"/>
        <v/>
      </c>
      <c r="J2725" s="339"/>
      <c r="K2725" s="339"/>
      <c r="L2725" s="339"/>
      <c r="M2725" s="339"/>
      <c r="N2725" s="339"/>
      <c r="O2725" s="339"/>
      <c r="P2725" s="339"/>
      <c r="Q2725" s="339"/>
    </row>
    <row r="2726" spans="1:17" ht="13.5" customHeight="1">
      <c r="A2726" s="481"/>
      <c r="B2726" s="481"/>
      <c r="C2726" s="481"/>
      <c r="D2726" s="481"/>
      <c r="E2726" s="481"/>
      <c r="F2726" s="339"/>
      <c r="G2726" s="340" t="str">
        <f>IF(ISNUMBER(E2726),E2726/'Bulk DivVar Analysis'!$C$114,"")</f>
        <v/>
      </c>
      <c r="H2726" s="338" t="str">
        <f>IF(ISNUMBER(E2726), IF(G2726&gt;'Bulk DivVar Analysis'!$D$116,"Pass","Fail"),"")</f>
        <v/>
      </c>
      <c r="I2726" s="338" t="str">
        <f t="shared" si="44"/>
        <v/>
      </c>
      <c r="J2726" s="339"/>
      <c r="K2726" s="339"/>
      <c r="L2726" s="339"/>
      <c r="M2726" s="339"/>
      <c r="N2726" s="339"/>
      <c r="O2726" s="339"/>
      <c r="P2726" s="339"/>
      <c r="Q2726" s="339"/>
    </row>
    <row r="2727" spans="1:17" ht="13.5" customHeight="1">
      <c r="A2727" s="481"/>
      <c r="B2727" s="481"/>
      <c r="C2727" s="481"/>
      <c r="D2727" s="481"/>
      <c r="E2727" s="481"/>
      <c r="F2727" s="339"/>
      <c r="G2727" s="340" t="str">
        <f>IF(ISNUMBER(E2727),E2727/'Bulk DivVar Analysis'!$C$114,"")</f>
        <v/>
      </c>
      <c r="H2727" s="338" t="str">
        <f>IF(ISNUMBER(E2727), IF(G2727&gt;'Bulk DivVar Analysis'!$D$116,"Pass","Fail"),"")</f>
        <v/>
      </c>
      <c r="I2727" s="338" t="str">
        <f t="shared" si="44"/>
        <v/>
      </c>
      <c r="J2727" s="339"/>
      <c r="K2727" s="339"/>
      <c r="L2727" s="339"/>
      <c r="M2727" s="339"/>
      <c r="N2727" s="339"/>
      <c r="O2727" s="339"/>
      <c r="P2727" s="339"/>
      <c r="Q2727" s="339"/>
    </row>
    <row r="2728" spans="1:17" ht="13.5" customHeight="1">
      <c r="A2728" s="481"/>
      <c r="B2728" s="481"/>
      <c r="C2728" s="481"/>
      <c r="D2728" s="481"/>
      <c r="E2728" s="481"/>
      <c r="F2728" s="339"/>
      <c r="G2728" s="340" t="str">
        <f>IF(ISNUMBER(E2728),E2728/'Bulk DivVar Analysis'!$C$114,"")</f>
        <v/>
      </c>
      <c r="H2728" s="338" t="str">
        <f>IF(ISNUMBER(E2728), IF(G2728&gt;'Bulk DivVar Analysis'!$D$116,"Pass","Fail"),"")</f>
        <v/>
      </c>
      <c r="I2728" s="338" t="str">
        <f t="shared" si="44"/>
        <v/>
      </c>
      <c r="J2728" s="339"/>
      <c r="K2728" s="339"/>
      <c r="L2728" s="339"/>
      <c r="M2728" s="339"/>
      <c r="N2728" s="339"/>
      <c r="O2728" s="339"/>
      <c r="P2728" s="339"/>
      <c r="Q2728" s="339"/>
    </row>
    <row r="2729" spans="1:17" ht="13.5" customHeight="1">
      <c r="A2729" s="481"/>
      <c r="B2729" s="481"/>
      <c r="C2729" s="481"/>
      <c r="D2729" s="481"/>
      <c r="E2729" s="481"/>
      <c r="F2729" s="339"/>
      <c r="G2729" s="340" t="str">
        <f>IF(ISNUMBER(E2729),E2729/'Bulk DivVar Analysis'!$C$114,"")</f>
        <v/>
      </c>
      <c r="H2729" s="338" t="str">
        <f>IF(ISNUMBER(E2729), IF(G2729&gt;'Bulk DivVar Analysis'!$D$116,"Pass","Fail"),"")</f>
        <v/>
      </c>
      <c r="I2729" s="338" t="str">
        <f t="shared" si="44"/>
        <v/>
      </c>
      <c r="J2729" s="339"/>
      <c r="K2729" s="339"/>
      <c r="L2729" s="339"/>
      <c r="M2729" s="339"/>
      <c r="N2729" s="339"/>
      <c r="O2729" s="339"/>
      <c r="P2729" s="339"/>
      <c r="Q2729" s="339"/>
    </row>
    <row r="2730" spans="1:17" ht="13.5" customHeight="1">
      <c r="A2730" s="481"/>
      <c r="B2730" s="481"/>
      <c r="C2730" s="481"/>
      <c r="D2730" s="481"/>
      <c r="E2730" s="481"/>
      <c r="F2730" s="339"/>
      <c r="G2730" s="340" t="str">
        <f>IF(ISNUMBER(E2730),E2730/'Bulk DivVar Analysis'!$C$114,"")</f>
        <v/>
      </c>
      <c r="H2730" s="338" t="str">
        <f>IF(ISNUMBER(E2730), IF(G2730&gt;'Bulk DivVar Analysis'!$D$116,"Pass","Fail"),"")</f>
        <v/>
      </c>
      <c r="I2730" s="338" t="str">
        <f t="shared" si="44"/>
        <v/>
      </c>
      <c r="J2730" s="339"/>
      <c r="K2730" s="339"/>
      <c r="L2730" s="339"/>
      <c r="M2730" s="339"/>
      <c r="N2730" s="339"/>
      <c r="O2730" s="339"/>
      <c r="P2730" s="339"/>
      <c r="Q2730" s="339"/>
    </row>
    <row r="2731" spans="1:17" ht="13.5" customHeight="1">
      <c r="A2731" s="481"/>
      <c r="B2731" s="481"/>
      <c r="C2731" s="481"/>
      <c r="D2731" s="481"/>
      <c r="E2731" s="481"/>
      <c r="F2731" s="339"/>
      <c r="G2731" s="340" t="str">
        <f>IF(ISNUMBER(E2731),E2731/'Bulk DivVar Analysis'!$C$114,"")</f>
        <v/>
      </c>
      <c r="H2731" s="338" t="str">
        <f>IF(ISNUMBER(E2731), IF(G2731&gt;'Bulk DivVar Analysis'!$D$116,"Pass","Fail"),"")</f>
        <v/>
      </c>
      <c r="I2731" s="338" t="str">
        <f t="shared" si="44"/>
        <v/>
      </c>
      <c r="J2731" s="339"/>
      <c r="K2731" s="339"/>
      <c r="L2731" s="339"/>
      <c r="M2731" s="339"/>
      <c r="N2731" s="339"/>
      <c r="O2731" s="339"/>
      <c r="P2731" s="339"/>
      <c r="Q2731" s="339"/>
    </row>
    <row r="2732" spans="1:17" ht="13.5" customHeight="1">
      <c r="A2732" s="481"/>
      <c r="B2732" s="481"/>
      <c r="C2732" s="481"/>
      <c r="D2732" s="481"/>
      <c r="E2732" s="481"/>
      <c r="F2732" s="339"/>
      <c r="G2732" s="340" t="str">
        <f>IF(ISNUMBER(E2732),E2732/'Bulk DivVar Analysis'!$C$114,"")</f>
        <v/>
      </c>
      <c r="H2732" s="338" t="str">
        <f>IF(ISNUMBER(E2732), IF(G2732&gt;'Bulk DivVar Analysis'!$D$116,"Pass","Fail"),"")</f>
        <v/>
      </c>
      <c r="I2732" s="338" t="str">
        <f t="shared" si="44"/>
        <v/>
      </c>
      <c r="J2732" s="339"/>
      <c r="K2732" s="339"/>
      <c r="L2732" s="339"/>
      <c r="M2732" s="339"/>
      <c r="N2732" s="339"/>
      <c r="O2732" s="339"/>
      <c r="P2732" s="339"/>
      <c r="Q2732" s="339"/>
    </row>
    <row r="2733" spans="1:17" ht="13.5" customHeight="1">
      <c r="A2733" s="481"/>
      <c r="B2733" s="481"/>
      <c r="C2733" s="481"/>
      <c r="D2733" s="481"/>
      <c r="E2733" s="481"/>
      <c r="F2733" s="339"/>
      <c r="G2733" s="340" t="str">
        <f>IF(ISNUMBER(E2733),E2733/'Bulk DivVar Analysis'!$C$114,"")</f>
        <v/>
      </c>
      <c r="H2733" s="338" t="str">
        <f>IF(ISNUMBER(E2733), IF(G2733&gt;'Bulk DivVar Analysis'!$D$116,"Pass","Fail"),"")</f>
        <v/>
      </c>
      <c r="I2733" s="338" t="str">
        <f t="shared" si="44"/>
        <v/>
      </c>
      <c r="J2733" s="339"/>
      <c r="K2733" s="339"/>
      <c r="L2733" s="339"/>
      <c r="M2733" s="339"/>
      <c r="N2733" s="339"/>
      <c r="O2733" s="339"/>
      <c r="P2733" s="339"/>
      <c r="Q2733" s="339"/>
    </row>
    <row r="2734" spans="1:17" ht="13.5" customHeight="1">
      <c r="A2734" s="481"/>
      <c r="B2734" s="481"/>
      <c r="C2734" s="481"/>
      <c r="D2734" s="481"/>
      <c r="E2734" s="481"/>
      <c r="F2734" s="339"/>
      <c r="G2734" s="340" t="str">
        <f>IF(ISNUMBER(E2734),E2734/'Bulk DivVar Analysis'!$C$114,"")</f>
        <v/>
      </c>
      <c r="H2734" s="338" t="str">
        <f>IF(ISNUMBER(E2734), IF(G2734&gt;'Bulk DivVar Analysis'!$D$116,"Pass","Fail"),"")</f>
        <v/>
      </c>
      <c r="I2734" s="338" t="str">
        <f t="shared" si="44"/>
        <v/>
      </c>
      <c r="J2734" s="339"/>
      <c r="K2734" s="339"/>
      <c r="L2734" s="339"/>
      <c r="M2734" s="339"/>
      <c r="N2734" s="339"/>
      <c r="O2734" s="339"/>
      <c r="P2734" s="339"/>
      <c r="Q2734" s="339"/>
    </row>
    <row r="2735" spans="1:17" ht="13.5" customHeight="1">
      <c r="A2735" s="481"/>
      <c r="B2735" s="481"/>
      <c r="C2735" s="481"/>
      <c r="D2735" s="481"/>
      <c r="E2735" s="481"/>
      <c r="F2735" s="339"/>
      <c r="G2735" s="340" t="str">
        <f>IF(ISNUMBER(E2735),E2735/'Bulk DivVar Analysis'!$C$114,"")</f>
        <v/>
      </c>
      <c r="H2735" s="338" t="str">
        <f>IF(ISNUMBER(E2735), IF(G2735&gt;'Bulk DivVar Analysis'!$D$116,"Pass","Fail"),"")</f>
        <v/>
      </c>
      <c r="I2735" s="338" t="str">
        <f t="shared" si="44"/>
        <v/>
      </c>
      <c r="J2735" s="339"/>
      <c r="K2735" s="339"/>
      <c r="L2735" s="339"/>
      <c r="M2735" s="339"/>
      <c r="N2735" s="339"/>
      <c r="O2735" s="339"/>
      <c r="P2735" s="339"/>
      <c r="Q2735" s="339"/>
    </row>
    <row r="2736" spans="1:17" ht="13.5" customHeight="1">
      <c r="A2736" s="481"/>
      <c r="B2736" s="481"/>
      <c r="C2736" s="481"/>
      <c r="D2736" s="481"/>
      <c r="E2736" s="481"/>
      <c r="F2736" s="339"/>
      <c r="G2736" s="340" t="str">
        <f>IF(ISNUMBER(E2736),E2736/'Bulk DivVar Analysis'!$C$114,"")</f>
        <v/>
      </c>
      <c r="H2736" s="338" t="str">
        <f>IF(ISNUMBER(E2736), IF(G2736&gt;'Bulk DivVar Analysis'!$D$116,"Pass","Fail"),"")</f>
        <v/>
      </c>
      <c r="I2736" s="338" t="str">
        <f t="shared" si="44"/>
        <v/>
      </c>
      <c r="J2736" s="339"/>
      <c r="K2736" s="339"/>
      <c r="L2736" s="339"/>
      <c r="M2736" s="339"/>
      <c r="N2736" s="339"/>
      <c r="O2736" s="339"/>
      <c r="P2736" s="339"/>
      <c r="Q2736" s="339"/>
    </row>
    <row r="2737" spans="1:17" ht="13.5" customHeight="1">
      <c r="A2737" s="481"/>
      <c r="B2737" s="481"/>
      <c r="C2737" s="481"/>
      <c r="D2737" s="481"/>
      <c r="E2737" s="481"/>
      <c r="F2737" s="339"/>
      <c r="G2737" s="340" t="str">
        <f>IF(ISNUMBER(E2737),E2737/'Bulk DivVar Analysis'!$C$114,"")</f>
        <v/>
      </c>
      <c r="H2737" s="338" t="str">
        <f>IF(ISNUMBER(E2737), IF(G2737&gt;'Bulk DivVar Analysis'!$D$116,"Pass","Fail"),"")</f>
        <v/>
      </c>
      <c r="I2737" s="338" t="str">
        <f t="shared" si="44"/>
        <v/>
      </c>
      <c r="J2737" s="339"/>
      <c r="K2737" s="339"/>
      <c r="L2737" s="339"/>
      <c r="M2737" s="339"/>
      <c r="N2737" s="339"/>
      <c r="O2737" s="339"/>
      <c r="P2737" s="339"/>
      <c r="Q2737" s="339"/>
    </row>
    <row r="2738" spans="1:17" ht="13.5" customHeight="1">
      <c r="A2738" s="481"/>
      <c r="B2738" s="481"/>
      <c r="C2738" s="481"/>
      <c r="D2738" s="481"/>
      <c r="E2738" s="481"/>
      <c r="F2738" s="339"/>
      <c r="G2738" s="340" t="str">
        <f>IF(ISNUMBER(E2738),E2738/'Bulk DivVar Analysis'!$C$114,"")</f>
        <v/>
      </c>
      <c r="H2738" s="338" t="str">
        <f>IF(ISNUMBER(E2738), IF(G2738&gt;'Bulk DivVar Analysis'!$D$116,"Pass","Fail"),"")</f>
        <v/>
      </c>
      <c r="I2738" s="338" t="str">
        <f t="shared" si="44"/>
        <v/>
      </c>
      <c r="J2738" s="339"/>
      <c r="K2738" s="339"/>
      <c r="L2738" s="339"/>
      <c r="M2738" s="339"/>
      <c r="N2738" s="339"/>
      <c r="O2738" s="339"/>
      <c r="P2738" s="339"/>
      <c r="Q2738" s="339"/>
    </row>
    <row r="2739" spans="1:17" ht="13.5" customHeight="1">
      <c r="A2739" s="481"/>
      <c r="B2739" s="481"/>
      <c r="C2739" s="481"/>
      <c r="D2739" s="481"/>
      <c r="E2739" s="481"/>
      <c r="F2739" s="339"/>
      <c r="G2739" s="340" t="str">
        <f>IF(ISNUMBER(E2739),E2739/'Bulk DivVar Analysis'!$C$114,"")</f>
        <v/>
      </c>
      <c r="H2739" s="338" t="str">
        <f>IF(ISNUMBER(E2739), IF(G2739&gt;'Bulk DivVar Analysis'!$D$116,"Pass","Fail"),"")</f>
        <v/>
      </c>
      <c r="I2739" s="338" t="str">
        <f t="shared" si="44"/>
        <v/>
      </c>
      <c r="J2739" s="339"/>
      <c r="K2739" s="339"/>
      <c r="L2739" s="339"/>
      <c r="M2739" s="339"/>
      <c r="N2739" s="339"/>
      <c r="O2739" s="339"/>
      <c r="P2739" s="339"/>
      <c r="Q2739" s="339"/>
    </row>
    <row r="2740" spans="1:17" ht="13.5" customHeight="1">
      <c r="A2740" s="481"/>
      <c r="B2740" s="481"/>
      <c r="C2740" s="481"/>
      <c r="D2740" s="481"/>
      <c r="E2740" s="481"/>
      <c r="F2740" s="339"/>
      <c r="G2740" s="340" t="str">
        <f>IF(ISNUMBER(E2740),E2740/'Bulk DivVar Analysis'!$C$114,"")</f>
        <v/>
      </c>
      <c r="H2740" s="338" t="str">
        <f>IF(ISNUMBER(E2740), IF(G2740&gt;'Bulk DivVar Analysis'!$D$116,"Pass","Fail"),"")</f>
        <v/>
      </c>
      <c r="I2740" s="338" t="str">
        <f t="shared" si="44"/>
        <v/>
      </c>
      <c r="J2740" s="339"/>
      <c r="K2740" s="339"/>
      <c r="L2740" s="339"/>
      <c r="M2740" s="339"/>
      <c r="N2740" s="339"/>
      <c r="O2740" s="339"/>
      <c r="P2740" s="339"/>
      <c r="Q2740" s="339"/>
    </row>
    <row r="2741" spans="1:17" ht="13.5" customHeight="1">
      <c r="A2741" s="481"/>
      <c r="B2741" s="481"/>
      <c r="C2741" s="481"/>
      <c r="D2741" s="481"/>
      <c r="E2741" s="481"/>
      <c r="F2741" s="339"/>
      <c r="G2741" s="340" t="str">
        <f>IF(ISNUMBER(E2741),E2741/'Bulk DivVar Analysis'!$C$114,"")</f>
        <v/>
      </c>
      <c r="H2741" s="338" t="str">
        <f>IF(ISNUMBER(E2741), IF(G2741&gt;'Bulk DivVar Analysis'!$D$116,"Pass","Fail"),"")</f>
        <v/>
      </c>
      <c r="I2741" s="338" t="str">
        <f t="shared" si="44"/>
        <v/>
      </c>
      <c r="J2741" s="339"/>
      <c r="K2741" s="339"/>
      <c r="L2741" s="339"/>
      <c r="M2741" s="339"/>
      <c r="N2741" s="339"/>
      <c r="O2741" s="339"/>
      <c r="P2741" s="339"/>
      <c r="Q2741" s="339"/>
    </row>
    <row r="2742" spans="1:17" ht="13.5" customHeight="1">
      <c r="A2742" s="481"/>
      <c r="B2742" s="481"/>
      <c r="C2742" s="481"/>
      <c r="D2742" s="481"/>
      <c r="E2742" s="481"/>
      <c r="F2742" s="339"/>
      <c r="G2742" s="340" t="str">
        <f>IF(ISNUMBER(E2742),E2742/'Bulk DivVar Analysis'!$C$114,"")</f>
        <v/>
      </c>
      <c r="H2742" s="338" t="str">
        <f>IF(ISNUMBER(E2742), IF(G2742&gt;'Bulk DivVar Analysis'!$D$116,"Pass","Fail"),"")</f>
        <v/>
      </c>
      <c r="I2742" s="338" t="str">
        <f t="shared" si="44"/>
        <v/>
      </c>
      <c r="J2742" s="339"/>
      <c r="K2742" s="339"/>
      <c r="L2742" s="339"/>
      <c r="M2742" s="339"/>
      <c r="N2742" s="339"/>
      <c r="O2742" s="339"/>
      <c r="P2742" s="339"/>
      <c r="Q2742" s="339"/>
    </row>
    <row r="2743" spans="1:17" ht="13.5" customHeight="1">
      <c r="A2743" s="481"/>
      <c r="B2743" s="481"/>
      <c r="C2743" s="481"/>
      <c r="D2743" s="481"/>
      <c r="E2743" s="481"/>
      <c r="F2743" s="339"/>
      <c r="G2743" s="340" t="str">
        <f>IF(ISNUMBER(E2743),E2743/'Bulk DivVar Analysis'!$C$114,"")</f>
        <v/>
      </c>
      <c r="H2743" s="338" t="str">
        <f>IF(ISNUMBER(E2743), IF(G2743&gt;'Bulk DivVar Analysis'!$D$116,"Pass","Fail"),"")</f>
        <v/>
      </c>
      <c r="I2743" s="338" t="str">
        <f t="shared" si="44"/>
        <v/>
      </c>
      <c r="J2743" s="339"/>
      <c r="K2743" s="339"/>
      <c r="L2743" s="339"/>
      <c r="M2743" s="339"/>
      <c r="N2743" s="339"/>
      <c r="O2743" s="339"/>
      <c r="P2743" s="339"/>
      <c r="Q2743" s="339"/>
    </row>
    <row r="2744" spans="1:17" ht="13.5" customHeight="1">
      <c r="A2744" s="481"/>
      <c r="B2744" s="481"/>
      <c r="C2744" s="481"/>
      <c r="D2744" s="481"/>
      <c r="E2744" s="481"/>
      <c r="F2744" s="339"/>
      <c r="G2744" s="340" t="str">
        <f>IF(ISNUMBER(E2744),E2744/'Bulk DivVar Analysis'!$C$114,"")</f>
        <v/>
      </c>
      <c r="H2744" s="338" t="str">
        <f>IF(ISNUMBER(E2744), IF(G2744&gt;'Bulk DivVar Analysis'!$D$116,"Pass","Fail"),"")</f>
        <v/>
      </c>
      <c r="I2744" s="338" t="str">
        <f t="shared" si="44"/>
        <v/>
      </c>
      <c r="J2744" s="339"/>
      <c r="K2744" s="339"/>
      <c r="L2744" s="339"/>
      <c r="M2744" s="339"/>
      <c r="N2744" s="339"/>
      <c r="O2744" s="339"/>
      <c r="P2744" s="339"/>
      <c r="Q2744" s="339"/>
    </row>
    <row r="2745" spans="1:17" ht="13.5" customHeight="1">
      <c r="A2745" s="481"/>
      <c r="B2745" s="481"/>
      <c r="C2745" s="481"/>
      <c r="D2745" s="481"/>
      <c r="E2745" s="481"/>
      <c r="F2745" s="339"/>
      <c r="G2745" s="340" t="str">
        <f>IF(ISNUMBER(E2745),E2745/'Bulk DivVar Analysis'!$C$114,"")</f>
        <v/>
      </c>
      <c r="H2745" s="338" t="str">
        <f>IF(ISNUMBER(E2745), IF(G2745&gt;'Bulk DivVar Analysis'!$D$116,"Pass","Fail"),"")</f>
        <v/>
      </c>
      <c r="I2745" s="338" t="str">
        <f t="shared" si="44"/>
        <v/>
      </c>
      <c r="J2745" s="339"/>
      <c r="K2745" s="339"/>
      <c r="L2745" s="339"/>
      <c r="M2745" s="339"/>
      <c r="N2745" s="339"/>
      <c r="O2745" s="339"/>
      <c r="P2745" s="339"/>
      <c r="Q2745" s="339"/>
    </row>
    <row r="2746" spans="1:17" ht="13.5" customHeight="1">
      <c r="A2746" s="481"/>
      <c r="B2746" s="481"/>
      <c r="C2746" s="481"/>
      <c r="D2746" s="481"/>
      <c r="E2746" s="481"/>
      <c r="F2746" s="339"/>
      <c r="G2746" s="340" t="str">
        <f>IF(ISNUMBER(E2746),E2746/'Bulk DivVar Analysis'!$C$114,"")</f>
        <v/>
      </c>
      <c r="H2746" s="338" t="str">
        <f>IF(ISNUMBER(E2746), IF(G2746&gt;'Bulk DivVar Analysis'!$D$116,"Pass","Fail"),"")</f>
        <v/>
      </c>
      <c r="I2746" s="338" t="str">
        <f t="shared" si="44"/>
        <v/>
      </c>
      <c r="J2746" s="339"/>
      <c r="K2746" s="339"/>
      <c r="L2746" s="339"/>
      <c r="M2746" s="339"/>
      <c r="N2746" s="339"/>
      <c r="O2746" s="339"/>
      <c r="P2746" s="339"/>
      <c r="Q2746" s="339"/>
    </row>
    <row r="2747" spans="1:17" ht="13.5" customHeight="1">
      <c r="A2747" s="481"/>
      <c r="B2747" s="481"/>
      <c r="C2747" s="481"/>
      <c r="D2747" s="481"/>
      <c r="E2747" s="481"/>
      <c r="F2747" s="339"/>
      <c r="G2747" s="340" t="str">
        <f>IF(ISNUMBER(E2747),E2747/'Bulk DivVar Analysis'!$C$114,"")</f>
        <v/>
      </c>
      <c r="H2747" s="338" t="str">
        <f>IF(ISNUMBER(E2747), IF(G2747&gt;'Bulk DivVar Analysis'!$D$116,"Pass","Fail"),"")</f>
        <v/>
      </c>
      <c r="I2747" s="338" t="str">
        <f t="shared" si="44"/>
        <v/>
      </c>
      <c r="J2747" s="339"/>
      <c r="K2747" s="339"/>
      <c r="L2747" s="339"/>
      <c r="M2747" s="339"/>
      <c r="N2747" s="339"/>
      <c r="O2747" s="339"/>
      <c r="P2747" s="339"/>
      <c r="Q2747" s="339"/>
    </row>
    <row r="2748" spans="1:17" ht="13.5" customHeight="1">
      <c r="A2748" s="481"/>
      <c r="B2748" s="481"/>
      <c r="C2748" s="481"/>
      <c r="D2748" s="481"/>
      <c r="E2748" s="481"/>
      <c r="F2748" s="339"/>
      <c r="G2748" s="340" t="str">
        <f>IF(ISNUMBER(E2748),E2748/'Bulk DivVar Analysis'!$C$114,"")</f>
        <v/>
      </c>
      <c r="H2748" s="338" t="str">
        <f>IF(ISNUMBER(E2748), IF(G2748&gt;'Bulk DivVar Analysis'!$D$116,"Pass","Fail"),"")</f>
        <v/>
      </c>
      <c r="I2748" s="338" t="str">
        <f t="shared" si="44"/>
        <v/>
      </c>
      <c r="J2748" s="339"/>
      <c r="K2748" s="339"/>
      <c r="L2748" s="339"/>
      <c r="M2748" s="339"/>
      <c r="N2748" s="339"/>
      <c r="O2748" s="339"/>
      <c r="P2748" s="339"/>
      <c r="Q2748" s="339"/>
    </row>
    <row r="2749" spans="1:17" ht="13.5" customHeight="1">
      <c r="A2749" s="481"/>
      <c r="B2749" s="481"/>
      <c r="C2749" s="481"/>
      <c r="D2749" s="481"/>
      <c r="E2749" s="481"/>
      <c r="F2749" s="339"/>
      <c r="G2749" s="340" t="str">
        <f>IF(ISNUMBER(E2749),E2749/'Bulk DivVar Analysis'!$C$114,"")</f>
        <v/>
      </c>
      <c r="H2749" s="338" t="str">
        <f>IF(ISNUMBER(E2749), IF(G2749&gt;'Bulk DivVar Analysis'!$D$116,"Pass","Fail"),"")</f>
        <v/>
      </c>
      <c r="I2749" s="338" t="str">
        <f t="shared" si="44"/>
        <v/>
      </c>
      <c r="J2749" s="339"/>
      <c r="K2749" s="339"/>
      <c r="L2749" s="339"/>
      <c r="M2749" s="339"/>
      <c r="N2749" s="339"/>
      <c r="O2749" s="339"/>
      <c r="P2749" s="339"/>
      <c r="Q2749" s="339"/>
    </row>
    <row r="2750" spans="1:17" ht="13.5" customHeight="1">
      <c r="A2750" s="481"/>
      <c r="B2750" s="481"/>
      <c r="C2750" s="481"/>
      <c r="D2750" s="481"/>
      <c r="E2750" s="481"/>
      <c r="F2750" s="339"/>
      <c r="G2750" s="340" t="str">
        <f>IF(ISNUMBER(E2750),E2750/'Bulk DivVar Analysis'!$C$114,"")</f>
        <v/>
      </c>
      <c r="H2750" s="338" t="str">
        <f>IF(ISNUMBER(E2750), IF(G2750&gt;'Bulk DivVar Analysis'!$D$116,"Pass","Fail"),"")</f>
        <v/>
      </c>
      <c r="I2750" s="338" t="str">
        <f t="shared" si="44"/>
        <v/>
      </c>
      <c r="J2750" s="339"/>
      <c r="K2750" s="339"/>
      <c r="L2750" s="339"/>
      <c r="M2750" s="339"/>
      <c r="N2750" s="339"/>
      <c r="O2750" s="339"/>
      <c r="P2750" s="339"/>
      <c r="Q2750" s="339"/>
    </row>
    <row r="2751" spans="1:17" ht="13.5" customHeight="1">
      <c r="A2751" s="481"/>
      <c r="B2751" s="481"/>
      <c r="C2751" s="481"/>
      <c r="D2751" s="481"/>
      <c r="E2751" s="481"/>
      <c r="F2751" s="339"/>
      <c r="G2751" s="340" t="str">
        <f>IF(ISNUMBER(E2751),E2751/'Bulk DivVar Analysis'!$C$114,"")</f>
        <v/>
      </c>
      <c r="H2751" s="338" t="str">
        <f>IF(ISNUMBER(E2751), IF(G2751&gt;'Bulk DivVar Analysis'!$D$116,"Pass","Fail"),"")</f>
        <v/>
      </c>
      <c r="I2751" s="338" t="str">
        <f t="shared" si="44"/>
        <v/>
      </c>
      <c r="J2751" s="339"/>
      <c r="K2751" s="339"/>
      <c r="L2751" s="339"/>
      <c r="M2751" s="339"/>
      <c r="N2751" s="339"/>
      <c r="O2751" s="339"/>
      <c r="P2751" s="339"/>
      <c r="Q2751" s="339"/>
    </row>
    <row r="2752" spans="1:17" ht="13.5" customHeight="1">
      <c r="A2752" s="481"/>
      <c r="B2752" s="481"/>
      <c r="C2752" s="481"/>
      <c r="D2752" s="481"/>
      <c r="E2752" s="481"/>
      <c r="F2752" s="339"/>
      <c r="G2752" s="340" t="str">
        <f>IF(ISNUMBER(E2752),E2752/'Bulk DivVar Analysis'!$C$114,"")</f>
        <v/>
      </c>
      <c r="H2752" s="338" t="str">
        <f>IF(ISNUMBER(E2752), IF(G2752&gt;'Bulk DivVar Analysis'!$D$116,"Pass","Fail"),"")</f>
        <v/>
      </c>
      <c r="I2752" s="338" t="str">
        <f t="shared" si="44"/>
        <v/>
      </c>
      <c r="J2752" s="339"/>
      <c r="K2752" s="339"/>
      <c r="L2752" s="339"/>
      <c r="M2752" s="339"/>
      <c r="N2752" s="339"/>
      <c r="O2752" s="339"/>
      <c r="P2752" s="339"/>
      <c r="Q2752" s="339"/>
    </row>
    <row r="2753" spans="1:17" ht="13.5" customHeight="1">
      <c r="A2753" s="481"/>
      <c r="B2753" s="481"/>
      <c r="C2753" s="481"/>
      <c r="D2753" s="481"/>
      <c r="E2753" s="481"/>
      <c r="F2753" s="339"/>
      <c r="G2753" s="340" t="str">
        <f>IF(ISNUMBER(E2753),E2753/'Bulk DivVar Analysis'!$C$114,"")</f>
        <v/>
      </c>
      <c r="H2753" s="338" t="str">
        <f>IF(ISNUMBER(E2753), IF(G2753&gt;'Bulk DivVar Analysis'!$D$116,"Pass","Fail"),"")</f>
        <v/>
      </c>
      <c r="I2753" s="338" t="str">
        <f t="shared" si="44"/>
        <v/>
      </c>
      <c r="J2753" s="339"/>
      <c r="K2753" s="339"/>
      <c r="L2753" s="339"/>
      <c r="M2753" s="339"/>
      <c r="N2753" s="339"/>
      <c r="O2753" s="339"/>
      <c r="P2753" s="339"/>
      <c r="Q2753" s="339"/>
    </row>
    <row r="2754" spans="1:17" ht="13.5" customHeight="1">
      <c r="A2754" s="481"/>
      <c r="B2754" s="481"/>
      <c r="C2754" s="481"/>
      <c r="D2754" s="481"/>
      <c r="E2754" s="481"/>
      <c r="F2754" s="339"/>
      <c r="G2754" s="340" t="str">
        <f>IF(ISNUMBER(E2754),E2754/'Bulk DivVar Analysis'!$C$114,"")</f>
        <v/>
      </c>
      <c r="H2754" s="338" t="str">
        <f>IF(ISNUMBER(E2754), IF(G2754&gt;'Bulk DivVar Analysis'!$D$116,"Pass","Fail"),"")</f>
        <v/>
      </c>
      <c r="I2754" s="338" t="str">
        <f t="shared" si="44"/>
        <v/>
      </c>
      <c r="J2754" s="339"/>
      <c r="K2754" s="339"/>
      <c r="L2754" s="339"/>
      <c r="M2754" s="339"/>
      <c r="N2754" s="339"/>
      <c r="O2754" s="339"/>
      <c r="P2754" s="339"/>
      <c r="Q2754" s="339"/>
    </row>
    <row r="2755" spans="1:17" ht="13.5" customHeight="1">
      <c r="A2755" s="481"/>
      <c r="B2755" s="481"/>
      <c r="C2755" s="481"/>
      <c r="D2755" s="481"/>
      <c r="E2755" s="481"/>
      <c r="F2755" s="339"/>
      <c r="G2755" s="340" t="str">
        <f>IF(ISNUMBER(E2755),E2755/'Bulk DivVar Analysis'!$C$114,"")</f>
        <v/>
      </c>
      <c r="H2755" s="338" t="str">
        <f>IF(ISNUMBER(E2755), IF(G2755&gt;'Bulk DivVar Analysis'!$D$116,"Pass","Fail"),"")</f>
        <v/>
      </c>
      <c r="I2755" s="338" t="str">
        <f t="shared" ref="I2755:I2818" si="45">_xlfn.TEXTJOIN("_",TRUE,B2755,C2755)</f>
        <v/>
      </c>
      <c r="J2755" s="339"/>
      <c r="K2755" s="339"/>
      <c r="L2755" s="339"/>
      <c r="M2755" s="339"/>
      <c r="N2755" s="339"/>
      <c r="O2755" s="339"/>
      <c r="P2755" s="339"/>
      <c r="Q2755" s="339"/>
    </row>
    <row r="2756" spans="1:17" ht="13.5" customHeight="1">
      <c r="A2756" s="481"/>
      <c r="B2756" s="481"/>
      <c r="C2756" s="481"/>
      <c r="D2756" s="481"/>
      <c r="E2756" s="481"/>
      <c r="F2756" s="339"/>
      <c r="G2756" s="340" t="str">
        <f>IF(ISNUMBER(E2756),E2756/'Bulk DivVar Analysis'!$C$114,"")</f>
        <v/>
      </c>
      <c r="H2756" s="338" t="str">
        <f>IF(ISNUMBER(E2756), IF(G2756&gt;'Bulk DivVar Analysis'!$D$116,"Pass","Fail"),"")</f>
        <v/>
      </c>
      <c r="I2756" s="338" t="str">
        <f t="shared" si="45"/>
        <v/>
      </c>
      <c r="J2756" s="339"/>
      <c r="K2756" s="339"/>
      <c r="L2756" s="339"/>
      <c r="M2756" s="339"/>
      <c r="N2756" s="339"/>
      <c r="O2756" s="339"/>
      <c r="P2756" s="339"/>
      <c r="Q2756" s="339"/>
    </row>
    <row r="2757" spans="1:17" ht="13.5" customHeight="1">
      <c r="A2757" s="481"/>
      <c r="B2757" s="481"/>
      <c r="C2757" s="481"/>
      <c r="D2757" s="481"/>
      <c r="E2757" s="481"/>
      <c r="F2757" s="339"/>
      <c r="G2757" s="340" t="str">
        <f>IF(ISNUMBER(E2757),E2757/'Bulk DivVar Analysis'!$C$114,"")</f>
        <v/>
      </c>
      <c r="H2757" s="338" t="str">
        <f>IF(ISNUMBER(E2757), IF(G2757&gt;'Bulk DivVar Analysis'!$D$116,"Pass","Fail"),"")</f>
        <v/>
      </c>
      <c r="I2757" s="338" t="str">
        <f t="shared" si="45"/>
        <v/>
      </c>
      <c r="J2757" s="339"/>
      <c r="K2757" s="339"/>
      <c r="L2757" s="339"/>
      <c r="M2757" s="339"/>
      <c r="N2757" s="339"/>
      <c r="O2757" s="339"/>
      <c r="P2757" s="339"/>
      <c r="Q2757" s="339"/>
    </row>
    <row r="2758" spans="1:17" ht="13.5" customHeight="1">
      <c r="A2758" s="481"/>
      <c r="B2758" s="481"/>
      <c r="C2758" s="481"/>
      <c r="D2758" s="481"/>
      <c r="E2758" s="481"/>
      <c r="F2758" s="339"/>
      <c r="G2758" s="340" t="str">
        <f>IF(ISNUMBER(E2758),E2758/'Bulk DivVar Analysis'!$C$114,"")</f>
        <v/>
      </c>
      <c r="H2758" s="338" t="str">
        <f>IF(ISNUMBER(E2758), IF(G2758&gt;'Bulk DivVar Analysis'!$D$116,"Pass","Fail"),"")</f>
        <v/>
      </c>
      <c r="I2758" s="338" t="str">
        <f t="shared" si="45"/>
        <v/>
      </c>
      <c r="J2758" s="339"/>
      <c r="K2758" s="339"/>
      <c r="L2758" s="339"/>
      <c r="M2758" s="339"/>
      <c r="N2758" s="339"/>
      <c r="O2758" s="339"/>
      <c r="P2758" s="339"/>
      <c r="Q2758" s="339"/>
    </row>
    <row r="2759" spans="1:17" ht="13.5" customHeight="1">
      <c r="A2759" s="481"/>
      <c r="B2759" s="481"/>
      <c r="C2759" s="481"/>
      <c r="D2759" s="481"/>
      <c r="E2759" s="481"/>
      <c r="F2759" s="339"/>
      <c r="G2759" s="340" t="str">
        <f>IF(ISNUMBER(E2759),E2759/'Bulk DivVar Analysis'!$C$114,"")</f>
        <v/>
      </c>
      <c r="H2759" s="338" t="str">
        <f>IF(ISNUMBER(E2759), IF(G2759&gt;'Bulk DivVar Analysis'!$D$116,"Pass","Fail"),"")</f>
        <v/>
      </c>
      <c r="I2759" s="338" t="str">
        <f t="shared" si="45"/>
        <v/>
      </c>
      <c r="J2759" s="339"/>
      <c r="K2759" s="339"/>
      <c r="L2759" s="339"/>
      <c r="M2759" s="339"/>
      <c r="N2759" s="339"/>
      <c r="O2759" s="339"/>
      <c r="P2759" s="339"/>
      <c r="Q2759" s="339"/>
    </row>
    <row r="2760" spans="1:17" ht="13.5" customHeight="1">
      <c r="A2760" s="481"/>
      <c r="B2760" s="481"/>
      <c r="C2760" s="481"/>
      <c r="D2760" s="481"/>
      <c r="E2760" s="481"/>
      <c r="F2760" s="339"/>
      <c r="G2760" s="340" t="str">
        <f>IF(ISNUMBER(E2760),E2760/'Bulk DivVar Analysis'!$C$114,"")</f>
        <v/>
      </c>
      <c r="H2760" s="338" t="str">
        <f>IF(ISNUMBER(E2760), IF(G2760&gt;'Bulk DivVar Analysis'!$D$116,"Pass","Fail"),"")</f>
        <v/>
      </c>
      <c r="I2760" s="338" t="str">
        <f t="shared" si="45"/>
        <v/>
      </c>
      <c r="J2760" s="339"/>
      <c r="K2760" s="339"/>
      <c r="L2760" s="339"/>
      <c r="M2760" s="339"/>
      <c r="N2760" s="339"/>
      <c r="O2760" s="339"/>
      <c r="P2760" s="339"/>
      <c r="Q2760" s="339"/>
    </row>
    <row r="2761" spans="1:17" ht="13.5" customHeight="1">
      <c r="A2761" s="481"/>
      <c r="B2761" s="481"/>
      <c r="C2761" s="481"/>
      <c r="D2761" s="481"/>
      <c r="E2761" s="481"/>
      <c r="F2761" s="339"/>
      <c r="G2761" s="340" t="str">
        <f>IF(ISNUMBER(E2761),E2761/'Bulk DivVar Analysis'!$C$114,"")</f>
        <v/>
      </c>
      <c r="H2761" s="338" t="str">
        <f>IF(ISNUMBER(E2761), IF(G2761&gt;'Bulk DivVar Analysis'!$D$116,"Pass","Fail"),"")</f>
        <v/>
      </c>
      <c r="I2761" s="338" t="str">
        <f t="shared" si="45"/>
        <v/>
      </c>
      <c r="J2761" s="339"/>
      <c r="K2761" s="339"/>
      <c r="L2761" s="339"/>
      <c r="M2761" s="339"/>
      <c r="N2761" s="339"/>
      <c r="O2761" s="339"/>
      <c r="P2761" s="339"/>
      <c r="Q2761" s="339"/>
    </row>
    <row r="2762" spans="1:17" ht="13.5" customHeight="1">
      <c r="A2762" s="481"/>
      <c r="B2762" s="481"/>
      <c r="C2762" s="481"/>
      <c r="D2762" s="481"/>
      <c r="E2762" s="481"/>
      <c r="F2762" s="339"/>
      <c r="G2762" s="340" t="str">
        <f>IF(ISNUMBER(E2762),E2762/'Bulk DivVar Analysis'!$C$114,"")</f>
        <v/>
      </c>
      <c r="H2762" s="338" t="str">
        <f>IF(ISNUMBER(E2762), IF(G2762&gt;'Bulk DivVar Analysis'!$D$116,"Pass","Fail"),"")</f>
        <v/>
      </c>
      <c r="I2762" s="338" t="str">
        <f t="shared" si="45"/>
        <v/>
      </c>
      <c r="J2762" s="339"/>
      <c r="K2762" s="339"/>
      <c r="L2762" s="339"/>
      <c r="M2762" s="339"/>
      <c r="N2762" s="339"/>
      <c r="O2762" s="339"/>
      <c r="P2762" s="339"/>
      <c r="Q2762" s="339"/>
    </row>
    <row r="2763" spans="1:17" ht="13.5" customHeight="1">
      <c r="A2763" s="481"/>
      <c r="B2763" s="481"/>
      <c r="C2763" s="481"/>
      <c r="D2763" s="481"/>
      <c r="E2763" s="481"/>
      <c r="F2763" s="339"/>
      <c r="G2763" s="340" t="str">
        <f>IF(ISNUMBER(E2763),E2763/'Bulk DivVar Analysis'!$C$114,"")</f>
        <v/>
      </c>
      <c r="H2763" s="338" t="str">
        <f>IF(ISNUMBER(E2763), IF(G2763&gt;'Bulk DivVar Analysis'!$D$116,"Pass","Fail"),"")</f>
        <v/>
      </c>
      <c r="I2763" s="338" t="str">
        <f t="shared" si="45"/>
        <v/>
      </c>
      <c r="J2763" s="339"/>
      <c r="K2763" s="339"/>
      <c r="L2763" s="339"/>
      <c r="M2763" s="339"/>
      <c r="N2763" s="339"/>
      <c r="O2763" s="339"/>
      <c r="P2763" s="339"/>
      <c r="Q2763" s="339"/>
    </row>
    <row r="2764" spans="1:17" ht="13.5" customHeight="1">
      <c r="A2764" s="481"/>
      <c r="B2764" s="481"/>
      <c r="C2764" s="481"/>
      <c r="D2764" s="481"/>
      <c r="E2764" s="481"/>
      <c r="F2764" s="339"/>
      <c r="G2764" s="340" t="str">
        <f>IF(ISNUMBER(E2764),E2764/'Bulk DivVar Analysis'!$C$114,"")</f>
        <v/>
      </c>
      <c r="H2764" s="338" t="str">
        <f>IF(ISNUMBER(E2764), IF(G2764&gt;'Bulk DivVar Analysis'!$D$116,"Pass","Fail"),"")</f>
        <v/>
      </c>
      <c r="I2764" s="338" t="str">
        <f t="shared" si="45"/>
        <v/>
      </c>
      <c r="J2764" s="339"/>
      <c r="K2764" s="339"/>
      <c r="L2764" s="339"/>
      <c r="M2764" s="339"/>
      <c r="N2764" s="339"/>
      <c r="O2764" s="339"/>
      <c r="P2764" s="339"/>
      <c r="Q2764" s="339"/>
    </row>
    <row r="2765" spans="1:17" ht="13.5" customHeight="1">
      <c r="A2765" s="481"/>
      <c r="B2765" s="481"/>
      <c r="C2765" s="481"/>
      <c r="D2765" s="481"/>
      <c r="E2765" s="481"/>
      <c r="F2765" s="339"/>
      <c r="G2765" s="340" t="str">
        <f>IF(ISNUMBER(E2765),E2765/'Bulk DivVar Analysis'!$C$114,"")</f>
        <v/>
      </c>
      <c r="H2765" s="338" t="str">
        <f>IF(ISNUMBER(E2765), IF(G2765&gt;'Bulk DivVar Analysis'!$D$116,"Pass","Fail"),"")</f>
        <v/>
      </c>
      <c r="I2765" s="338" t="str">
        <f t="shared" si="45"/>
        <v/>
      </c>
      <c r="J2765" s="339"/>
      <c r="K2765" s="339"/>
      <c r="L2765" s="339"/>
      <c r="M2765" s="339"/>
      <c r="N2765" s="339"/>
      <c r="O2765" s="339"/>
      <c r="P2765" s="339"/>
      <c r="Q2765" s="339"/>
    </row>
    <row r="2766" spans="1:17" ht="13.5" customHeight="1">
      <c r="A2766" s="481"/>
      <c r="B2766" s="481"/>
      <c r="C2766" s="481"/>
      <c r="D2766" s="481"/>
      <c r="E2766" s="481"/>
      <c r="F2766" s="339"/>
      <c r="G2766" s="340" t="str">
        <f>IF(ISNUMBER(E2766),E2766/'Bulk DivVar Analysis'!$C$114,"")</f>
        <v/>
      </c>
      <c r="H2766" s="338" t="str">
        <f>IF(ISNUMBER(E2766), IF(G2766&gt;'Bulk DivVar Analysis'!$D$116,"Pass","Fail"),"")</f>
        <v/>
      </c>
      <c r="I2766" s="338" t="str">
        <f t="shared" si="45"/>
        <v/>
      </c>
      <c r="J2766" s="339"/>
      <c r="K2766" s="339"/>
      <c r="L2766" s="339"/>
      <c r="M2766" s="339"/>
      <c r="N2766" s="339"/>
      <c r="O2766" s="339"/>
      <c r="P2766" s="339"/>
      <c r="Q2766" s="339"/>
    </row>
    <row r="2767" spans="1:17" ht="13.5" customHeight="1">
      <c r="A2767" s="481"/>
      <c r="B2767" s="481"/>
      <c r="C2767" s="481"/>
      <c r="D2767" s="481"/>
      <c r="E2767" s="481"/>
      <c r="F2767" s="339"/>
      <c r="G2767" s="340" t="str">
        <f>IF(ISNUMBER(E2767),E2767/'Bulk DivVar Analysis'!$C$114,"")</f>
        <v/>
      </c>
      <c r="H2767" s="338" t="str">
        <f>IF(ISNUMBER(E2767), IF(G2767&gt;'Bulk DivVar Analysis'!$D$116,"Pass","Fail"),"")</f>
        <v/>
      </c>
      <c r="I2767" s="338" t="str">
        <f t="shared" si="45"/>
        <v/>
      </c>
      <c r="J2767" s="339"/>
      <c r="K2767" s="339"/>
      <c r="L2767" s="339"/>
      <c r="M2767" s="339"/>
      <c r="N2767" s="339"/>
      <c r="O2767" s="339"/>
      <c r="P2767" s="339"/>
      <c r="Q2767" s="339"/>
    </row>
    <row r="2768" spans="1:17" ht="13.5" customHeight="1">
      <c r="A2768" s="481"/>
      <c r="B2768" s="481"/>
      <c r="C2768" s="481"/>
      <c r="D2768" s="481"/>
      <c r="E2768" s="481"/>
      <c r="F2768" s="339"/>
      <c r="G2768" s="340" t="str">
        <f>IF(ISNUMBER(E2768),E2768/'Bulk DivVar Analysis'!$C$114,"")</f>
        <v/>
      </c>
      <c r="H2768" s="338" t="str">
        <f>IF(ISNUMBER(E2768), IF(G2768&gt;'Bulk DivVar Analysis'!$D$116,"Pass","Fail"),"")</f>
        <v/>
      </c>
      <c r="I2768" s="338" t="str">
        <f t="shared" si="45"/>
        <v/>
      </c>
      <c r="J2768" s="339"/>
      <c r="K2768" s="339"/>
      <c r="L2768" s="339"/>
      <c r="M2768" s="339"/>
      <c r="N2768" s="339"/>
      <c r="O2768" s="339"/>
      <c r="P2768" s="339"/>
      <c r="Q2768" s="339"/>
    </row>
    <row r="2769" spans="1:17" ht="13.5" customHeight="1">
      <c r="A2769" s="481"/>
      <c r="B2769" s="481"/>
      <c r="C2769" s="481"/>
      <c r="D2769" s="481"/>
      <c r="E2769" s="481"/>
      <c r="F2769" s="339"/>
      <c r="G2769" s="340" t="str">
        <f>IF(ISNUMBER(E2769),E2769/'Bulk DivVar Analysis'!$C$114,"")</f>
        <v/>
      </c>
      <c r="H2769" s="338" t="str">
        <f>IF(ISNUMBER(E2769), IF(G2769&gt;'Bulk DivVar Analysis'!$D$116,"Pass","Fail"),"")</f>
        <v/>
      </c>
      <c r="I2769" s="338" t="str">
        <f t="shared" si="45"/>
        <v/>
      </c>
      <c r="J2769" s="339"/>
      <c r="K2769" s="339"/>
      <c r="L2769" s="339"/>
      <c r="M2769" s="339"/>
      <c r="N2769" s="339"/>
      <c r="O2769" s="339"/>
      <c r="P2769" s="339"/>
      <c r="Q2769" s="339"/>
    </row>
    <row r="2770" spans="1:17" ht="13.5" customHeight="1">
      <c r="A2770" s="481"/>
      <c r="B2770" s="481"/>
      <c r="C2770" s="481"/>
      <c r="D2770" s="481"/>
      <c r="E2770" s="481"/>
      <c r="F2770" s="339"/>
      <c r="G2770" s="340" t="str">
        <f>IF(ISNUMBER(E2770),E2770/'Bulk DivVar Analysis'!$C$114,"")</f>
        <v/>
      </c>
      <c r="H2770" s="338" t="str">
        <f>IF(ISNUMBER(E2770), IF(G2770&gt;'Bulk DivVar Analysis'!$D$116,"Pass","Fail"),"")</f>
        <v/>
      </c>
      <c r="I2770" s="338" t="str">
        <f t="shared" si="45"/>
        <v/>
      </c>
      <c r="J2770" s="339"/>
      <c r="K2770" s="339"/>
      <c r="L2770" s="339"/>
      <c r="M2770" s="339"/>
      <c r="N2770" s="339"/>
      <c r="O2770" s="339"/>
      <c r="P2770" s="339"/>
      <c r="Q2770" s="339"/>
    </row>
    <row r="2771" spans="1:17" ht="13.5" customHeight="1">
      <c r="A2771" s="481"/>
      <c r="B2771" s="481"/>
      <c r="C2771" s="481"/>
      <c r="D2771" s="481"/>
      <c r="E2771" s="481"/>
      <c r="F2771" s="339"/>
      <c r="G2771" s="340" t="str">
        <f>IF(ISNUMBER(E2771),E2771/'Bulk DivVar Analysis'!$C$114,"")</f>
        <v/>
      </c>
      <c r="H2771" s="338" t="str">
        <f>IF(ISNUMBER(E2771), IF(G2771&gt;'Bulk DivVar Analysis'!$D$116,"Pass","Fail"),"")</f>
        <v/>
      </c>
      <c r="I2771" s="338" t="str">
        <f t="shared" si="45"/>
        <v/>
      </c>
      <c r="J2771" s="339"/>
      <c r="K2771" s="339"/>
      <c r="L2771" s="339"/>
      <c r="M2771" s="339"/>
      <c r="N2771" s="339"/>
      <c r="O2771" s="339"/>
      <c r="P2771" s="339"/>
      <c r="Q2771" s="339"/>
    </row>
    <row r="2772" spans="1:17" ht="13.5" customHeight="1">
      <c r="A2772" s="481"/>
      <c r="B2772" s="481"/>
      <c r="C2772" s="481"/>
      <c r="D2772" s="481"/>
      <c r="E2772" s="481"/>
      <c r="F2772" s="339"/>
      <c r="G2772" s="340" t="str">
        <f>IF(ISNUMBER(E2772),E2772/'Bulk DivVar Analysis'!$C$114,"")</f>
        <v/>
      </c>
      <c r="H2772" s="338" t="str">
        <f>IF(ISNUMBER(E2772), IF(G2772&gt;'Bulk DivVar Analysis'!$D$116,"Pass","Fail"),"")</f>
        <v/>
      </c>
      <c r="I2772" s="338" t="str">
        <f t="shared" si="45"/>
        <v/>
      </c>
      <c r="J2772" s="339"/>
      <c r="K2772" s="339"/>
      <c r="L2772" s="339"/>
      <c r="M2772" s="339"/>
      <c r="N2772" s="339"/>
      <c r="O2772" s="339"/>
      <c r="P2772" s="339"/>
      <c r="Q2772" s="339"/>
    </row>
    <row r="2773" spans="1:17" ht="13.5" customHeight="1">
      <c r="A2773" s="481"/>
      <c r="B2773" s="481"/>
      <c r="C2773" s="481"/>
      <c r="D2773" s="481"/>
      <c r="E2773" s="481"/>
      <c r="F2773" s="339"/>
      <c r="G2773" s="340" t="str">
        <f>IF(ISNUMBER(E2773),E2773/'Bulk DivVar Analysis'!$C$114,"")</f>
        <v/>
      </c>
      <c r="H2773" s="338" t="str">
        <f>IF(ISNUMBER(E2773), IF(G2773&gt;'Bulk DivVar Analysis'!$D$116,"Pass","Fail"),"")</f>
        <v/>
      </c>
      <c r="I2773" s="338" t="str">
        <f t="shared" si="45"/>
        <v/>
      </c>
      <c r="J2773" s="339"/>
      <c r="K2773" s="339"/>
      <c r="L2773" s="339"/>
      <c r="M2773" s="339"/>
      <c r="N2773" s="339"/>
      <c r="O2773" s="339"/>
      <c r="P2773" s="339"/>
      <c r="Q2773" s="339"/>
    </row>
    <row r="2774" spans="1:17" ht="13.5" customHeight="1">
      <c r="A2774" s="481"/>
      <c r="B2774" s="481"/>
      <c r="C2774" s="481"/>
      <c r="D2774" s="481"/>
      <c r="E2774" s="481"/>
      <c r="F2774" s="339"/>
      <c r="G2774" s="340" t="str">
        <f>IF(ISNUMBER(E2774),E2774/'Bulk DivVar Analysis'!$C$114,"")</f>
        <v/>
      </c>
      <c r="H2774" s="338" t="str">
        <f>IF(ISNUMBER(E2774), IF(G2774&gt;'Bulk DivVar Analysis'!$D$116,"Pass","Fail"),"")</f>
        <v/>
      </c>
      <c r="I2774" s="338" t="str">
        <f t="shared" si="45"/>
        <v/>
      </c>
      <c r="J2774" s="339"/>
      <c r="K2774" s="339"/>
      <c r="L2774" s="339"/>
      <c r="M2774" s="339"/>
      <c r="N2774" s="339"/>
      <c r="O2774" s="339"/>
      <c r="P2774" s="339"/>
      <c r="Q2774" s="339"/>
    </row>
    <row r="2775" spans="1:17" ht="13.5" customHeight="1">
      <c r="A2775" s="481"/>
      <c r="B2775" s="481"/>
      <c r="C2775" s="481"/>
      <c r="D2775" s="481"/>
      <c r="E2775" s="481"/>
      <c r="F2775" s="339"/>
      <c r="G2775" s="340" t="str">
        <f>IF(ISNUMBER(E2775),E2775/'Bulk DivVar Analysis'!$C$114,"")</f>
        <v/>
      </c>
      <c r="H2775" s="338" t="str">
        <f>IF(ISNUMBER(E2775), IF(G2775&gt;'Bulk DivVar Analysis'!$D$116,"Pass","Fail"),"")</f>
        <v/>
      </c>
      <c r="I2775" s="338" t="str">
        <f t="shared" si="45"/>
        <v/>
      </c>
      <c r="J2775" s="339"/>
      <c r="K2775" s="339"/>
      <c r="L2775" s="339"/>
      <c r="M2775" s="339"/>
      <c r="N2775" s="339"/>
      <c r="O2775" s="339"/>
      <c r="P2775" s="339"/>
      <c r="Q2775" s="339"/>
    </row>
    <row r="2776" spans="1:17" ht="13.5" customHeight="1">
      <c r="A2776" s="481"/>
      <c r="B2776" s="481"/>
      <c r="C2776" s="481"/>
      <c r="D2776" s="481"/>
      <c r="E2776" s="481"/>
      <c r="F2776" s="339"/>
      <c r="G2776" s="340" t="str">
        <f>IF(ISNUMBER(E2776),E2776/'Bulk DivVar Analysis'!$C$114,"")</f>
        <v/>
      </c>
      <c r="H2776" s="338" t="str">
        <f>IF(ISNUMBER(E2776), IF(G2776&gt;'Bulk DivVar Analysis'!$D$116,"Pass","Fail"),"")</f>
        <v/>
      </c>
      <c r="I2776" s="338" t="str">
        <f t="shared" si="45"/>
        <v/>
      </c>
      <c r="J2776" s="339"/>
      <c r="K2776" s="339"/>
      <c r="L2776" s="339"/>
      <c r="M2776" s="339"/>
      <c r="N2776" s="339"/>
      <c r="O2776" s="339"/>
      <c r="P2776" s="339"/>
      <c r="Q2776" s="339"/>
    </row>
    <row r="2777" spans="1:17" ht="13.5" customHeight="1">
      <c r="A2777" s="481"/>
      <c r="B2777" s="481"/>
      <c r="C2777" s="481"/>
      <c r="D2777" s="481"/>
      <c r="E2777" s="481"/>
      <c r="F2777" s="339"/>
      <c r="G2777" s="340" t="str">
        <f>IF(ISNUMBER(E2777),E2777/'Bulk DivVar Analysis'!$C$114,"")</f>
        <v/>
      </c>
      <c r="H2777" s="338" t="str">
        <f>IF(ISNUMBER(E2777), IF(G2777&gt;'Bulk DivVar Analysis'!$D$116,"Pass","Fail"),"")</f>
        <v/>
      </c>
      <c r="I2777" s="338" t="str">
        <f t="shared" si="45"/>
        <v/>
      </c>
      <c r="J2777" s="339"/>
      <c r="K2777" s="339"/>
      <c r="L2777" s="339"/>
      <c r="M2777" s="339"/>
      <c r="N2777" s="339"/>
      <c r="O2777" s="339"/>
      <c r="P2777" s="339"/>
      <c r="Q2777" s="339"/>
    </row>
    <row r="2778" spans="1:17" ht="13.5" customHeight="1">
      <c r="A2778" s="481"/>
      <c r="B2778" s="481"/>
      <c r="C2778" s="481"/>
      <c r="D2778" s="481"/>
      <c r="E2778" s="481"/>
      <c r="F2778" s="339"/>
      <c r="G2778" s="340" t="str">
        <f>IF(ISNUMBER(E2778),E2778/'Bulk DivVar Analysis'!$C$114,"")</f>
        <v/>
      </c>
      <c r="H2778" s="338" t="str">
        <f>IF(ISNUMBER(E2778), IF(G2778&gt;'Bulk DivVar Analysis'!$D$116,"Pass","Fail"),"")</f>
        <v/>
      </c>
      <c r="I2778" s="338" t="str">
        <f t="shared" si="45"/>
        <v/>
      </c>
      <c r="J2778" s="339"/>
      <c r="K2778" s="339"/>
      <c r="L2778" s="339"/>
      <c r="M2778" s="339"/>
      <c r="N2778" s="339"/>
      <c r="O2778" s="339"/>
      <c r="P2778" s="339"/>
      <c r="Q2778" s="339"/>
    </row>
    <row r="2779" spans="1:17" ht="13.5" customHeight="1">
      <c r="A2779" s="481"/>
      <c r="B2779" s="481"/>
      <c r="C2779" s="481"/>
      <c r="D2779" s="481"/>
      <c r="E2779" s="481"/>
      <c r="F2779" s="339"/>
      <c r="G2779" s="340" t="str">
        <f>IF(ISNUMBER(E2779),E2779/'Bulk DivVar Analysis'!$C$114,"")</f>
        <v/>
      </c>
      <c r="H2779" s="338" t="str">
        <f>IF(ISNUMBER(E2779), IF(G2779&gt;'Bulk DivVar Analysis'!$D$116,"Pass","Fail"),"")</f>
        <v/>
      </c>
      <c r="I2779" s="338" t="str">
        <f t="shared" si="45"/>
        <v/>
      </c>
      <c r="J2779" s="339"/>
      <c r="K2779" s="339"/>
      <c r="L2779" s="339"/>
      <c r="M2779" s="339"/>
      <c r="N2779" s="339"/>
      <c r="O2779" s="339"/>
      <c r="P2779" s="339"/>
      <c r="Q2779" s="339"/>
    </row>
    <row r="2780" spans="1:17" ht="13.5" customHeight="1">
      <c r="A2780" s="481"/>
      <c r="B2780" s="481"/>
      <c r="C2780" s="481"/>
      <c r="D2780" s="481"/>
      <c r="E2780" s="481"/>
      <c r="F2780" s="339"/>
      <c r="G2780" s="340" t="str">
        <f>IF(ISNUMBER(E2780),E2780/'Bulk DivVar Analysis'!$C$114,"")</f>
        <v/>
      </c>
      <c r="H2780" s="338" t="str">
        <f>IF(ISNUMBER(E2780), IF(G2780&gt;'Bulk DivVar Analysis'!$D$116,"Pass","Fail"),"")</f>
        <v/>
      </c>
      <c r="I2780" s="338" t="str">
        <f t="shared" si="45"/>
        <v/>
      </c>
      <c r="J2780" s="339"/>
      <c r="K2780" s="339"/>
      <c r="L2780" s="339"/>
      <c r="M2780" s="339"/>
      <c r="N2780" s="339"/>
      <c r="O2780" s="339"/>
      <c r="P2780" s="339"/>
      <c r="Q2780" s="339"/>
    </row>
    <row r="2781" spans="1:17" ht="13.5" customHeight="1">
      <c r="A2781" s="481"/>
      <c r="B2781" s="481"/>
      <c r="C2781" s="481"/>
      <c r="D2781" s="481"/>
      <c r="E2781" s="481"/>
      <c r="F2781" s="339"/>
      <c r="G2781" s="340" t="str">
        <f>IF(ISNUMBER(E2781),E2781/'Bulk DivVar Analysis'!$C$114,"")</f>
        <v/>
      </c>
      <c r="H2781" s="338" t="str">
        <f>IF(ISNUMBER(E2781), IF(G2781&gt;'Bulk DivVar Analysis'!$D$116,"Pass","Fail"),"")</f>
        <v/>
      </c>
      <c r="I2781" s="338" t="str">
        <f t="shared" si="45"/>
        <v/>
      </c>
      <c r="J2781" s="339"/>
      <c r="K2781" s="339"/>
      <c r="L2781" s="339"/>
      <c r="M2781" s="339"/>
      <c r="N2781" s="339"/>
      <c r="O2781" s="339"/>
      <c r="P2781" s="339"/>
      <c r="Q2781" s="339"/>
    </row>
    <row r="2782" spans="1:17" ht="13.5" customHeight="1">
      <c r="A2782" s="481"/>
      <c r="B2782" s="481"/>
      <c r="C2782" s="481"/>
      <c r="D2782" s="481"/>
      <c r="E2782" s="481"/>
      <c r="F2782" s="339"/>
      <c r="G2782" s="340" t="str">
        <f>IF(ISNUMBER(E2782),E2782/'Bulk DivVar Analysis'!$C$114,"")</f>
        <v/>
      </c>
      <c r="H2782" s="338" t="str">
        <f>IF(ISNUMBER(E2782), IF(G2782&gt;'Bulk DivVar Analysis'!$D$116,"Pass","Fail"),"")</f>
        <v/>
      </c>
      <c r="I2782" s="338" t="str">
        <f t="shared" si="45"/>
        <v/>
      </c>
      <c r="J2782" s="339"/>
      <c r="K2782" s="339"/>
      <c r="L2782" s="339"/>
      <c r="M2782" s="339"/>
      <c r="N2782" s="339"/>
      <c r="O2782" s="339"/>
      <c r="P2782" s="339"/>
      <c r="Q2782" s="339"/>
    </row>
    <row r="2783" spans="1:17" ht="13.5" customHeight="1">
      <c r="A2783" s="481"/>
      <c r="B2783" s="481"/>
      <c r="C2783" s="481"/>
      <c r="D2783" s="481"/>
      <c r="E2783" s="481"/>
      <c r="F2783" s="339"/>
      <c r="G2783" s="340" t="str">
        <f>IF(ISNUMBER(E2783),E2783/'Bulk DivVar Analysis'!$C$114,"")</f>
        <v/>
      </c>
      <c r="H2783" s="338" t="str">
        <f>IF(ISNUMBER(E2783), IF(G2783&gt;'Bulk DivVar Analysis'!$D$116,"Pass","Fail"),"")</f>
        <v/>
      </c>
      <c r="I2783" s="338" t="str">
        <f t="shared" si="45"/>
        <v/>
      </c>
      <c r="J2783" s="339"/>
      <c r="K2783" s="339"/>
      <c r="L2783" s="339"/>
      <c r="M2783" s="339"/>
      <c r="N2783" s="339"/>
      <c r="O2783" s="339"/>
      <c r="P2783" s="339"/>
      <c r="Q2783" s="339"/>
    </row>
    <row r="2784" spans="1:17" ht="13.5" customHeight="1">
      <c r="A2784" s="481"/>
      <c r="B2784" s="481"/>
      <c r="C2784" s="481"/>
      <c r="D2784" s="481"/>
      <c r="E2784" s="481"/>
      <c r="F2784" s="339"/>
      <c r="G2784" s="340" t="str">
        <f>IF(ISNUMBER(E2784),E2784/'Bulk DivVar Analysis'!$C$114,"")</f>
        <v/>
      </c>
      <c r="H2784" s="338" t="str">
        <f>IF(ISNUMBER(E2784), IF(G2784&gt;'Bulk DivVar Analysis'!$D$116,"Pass","Fail"),"")</f>
        <v/>
      </c>
      <c r="I2784" s="338" t="str">
        <f t="shared" si="45"/>
        <v/>
      </c>
      <c r="J2784" s="339"/>
      <c r="K2784" s="339"/>
      <c r="L2784" s="339"/>
      <c r="M2784" s="339"/>
      <c r="N2784" s="339"/>
      <c r="O2784" s="339"/>
      <c r="P2784" s="339"/>
      <c r="Q2784" s="339"/>
    </row>
    <row r="2785" spans="1:17" ht="13.5" customHeight="1">
      <c r="A2785" s="481"/>
      <c r="B2785" s="481"/>
      <c r="C2785" s="481"/>
      <c r="D2785" s="481"/>
      <c r="E2785" s="481"/>
      <c r="F2785" s="339"/>
      <c r="G2785" s="340" t="str">
        <f>IF(ISNUMBER(E2785),E2785/'Bulk DivVar Analysis'!$C$114,"")</f>
        <v/>
      </c>
      <c r="H2785" s="338" t="str">
        <f>IF(ISNUMBER(E2785), IF(G2785&gt;'Bulk DivVar Analysis'!$D$116,"Pass","Fail"),"")</f>
        <v/>
      </c>
      <c r="I2785" s="338" t="str">
        <f t="shared" si="45"/>
        <v/>
      </c>
      <c r="J2785" s="339"/>
      <c r="K2785" s="339"/>
      <c r="L2785" s="339"/>
      <c r="M2785" s="339"/>
      <c r="N2785" s="339"/>
      <c r="O2785" s="339"/>
      <c r="P2785" s="339"/>
      <c r="Q2785" s="339"/>
    </row>
    <row r="2786" spans="1:17" ht="13.5" customHeight="1">
      <c r="A2786" s="481"/>
      <c r="B2786" s="481"/>
      <c r="C2786" s="481"/>
      <c r="D2786" s="481"/>
      <c r="E2786" s="481"/>
      <c r="F2786" s="339"/>
      <c r="G2786" s="340" t="str">
        <f>IF(ISNUMBER(E2786),E2786/'Bulk DivVar Analysis'!$C$114,"")</f>
        <v/>
      </c>
      <c r="H2786" s="338" t="str">
        <f>IF(ISNUMBER(E2786), IF(G2786&gt;'Bulk DivVar Analysis'!$D$116,"Pass","Fail"),"")</f>
        <v/>
      </c>
      <c r="I2786" s="338" t="str">
        <f t="shared" si="45"/>
        <v/>
      </c>
      <c r="J2786" s="339"/>
      <c r="K2786" s="339"/>
      <c r="L2786" s="339"/>
      <c r="M2786" s="339"/>
      <c r="N2786" s="339"/>
      <c r="O2786" s="339"/>
      <c r="P2786" s="339"/>
      <c r="Q2786" s="339"/>
    </row>
    <row r="2787" spans="1:17" ht="13.5" customHeight="1">
      <c r="A2787" s="481"/>
      <c r="B2787" s="481"/>
      <c r="C2787" s="481"/>
      <c r="D2787" s="481"/>
      <c r="E2787" s="481"/>
      <c r="F2787" s="339"/>
      <c r="G2787" s="340" t="str">
        <f>IF(ISNUMBER(E2787),E2787/'Bulk DivVar Analysis'!$C$114,"")</f>
        <v/>
      </c>
      <c r="H2787" s="338" t="str">
        <f>IF(ISNUMBER(E2787), IF(G2787&gt;'Bulk DivVar Analysis'!$D$116,"Pass","Fail"),"")</f>
        <v/>
      </c>
      <c r="I2787" s="338" t="str">
        <f t="shared" si="45"/>
        <v/>
      </c>
      <c r="J2787" s="339"/>
      <c r="K2787" s="339"/>
      <c r="L2787" s="339"/>
      <c r="M2787" s="339"/>
      <c r="N2787" s="339"/>
      <c r="O2787" s="339"/>
      <c r="P2787" s="339"/>
      <c r="Q2787" s="339"/>
    </row>
    <row r="2788" spans="1:17" ht="13.5" customHeight="1">
      <c r="A2788" s="481"/>
      <c r="B2788" s="481"/>
      <c r="C2788" s="481"/>
      <c r="D2788" s="481"/>
      <c r="E2788" s="481"/>
      <c r="F2788" s="339"/>
      <c r="G2788" s="340" t="str">
        <f>IF(ISNUMBER(E2788),E2788/'Bulk DivVar Analysis'!$C$114,"")</f>
        <v/>
      </c>
      <c r="H2788" s="338" t="str">
        <f>IF(ISNUMBER(E2788), IF(G2788&gt;'Bulk DivVar Analysis'!$D$116,"Pass","Fail"),"")</f>
        <v/>
      </c>
      <c r="I2788" s="338" t="str">
        <f t="shared" si="45"/>
        <v/>
      </c>
      <c r="J2788" s="339"/>
      <c r="K2788" s="339"/>
      <c r="L2788" s="339"/>
      <c r="M2788" s="339"/>
      <c r="N2788" s="339"/>
      <c r="O2788" s="339"/>
      <c r="P2788" s="339"/>
      <c r="Q2788" s="339"/>
    </row>
    <row r="2789" spans="1:17" ht="13.5" customHeight="1">
      <c r="A2789" s="481"/>
      <c r="B2789" s="481"/>
      <c r="C2789" s="481"/>
      <c r="D2789" s="481"/>
      <c r="E2789" s="481"/>
      <c r="F2789" s="339"/>
      <c r="G2789" s="340" t="str">
        <f>IF(ISNUMBER(E2789),E2789/'Bulk DivVar Analysis'!$C$114,"")</f>
        <v/>
      </c>
      <c r="H2789" s="338" t="str">
        <f>IF(ISNUMBER(E2789), IF(G2789&gt;'Bulk DivVar Analysis'!$D$116,"Pass","Fail"),"")</f>
        <v/>
      </c>
      <c r="I2789" s="338" t="str">
        <f t="shared" si="45"/>
        <v/>
      </c>
      <c r="J2789" s="339"/>
      <c r="K2789" s="339"/>
      <c r="L2789" s="339"/>
      <c r="M2789" s="339"/>
      <c r="N2789" s="339"/>
      <c r="O2789" s="339"/>
      <c r="P2789" s="339"/>
      <c r="Q2789" s="339"/>
    </row>
    <row r="2790" spans="1:17" ht="13.5" customHeight="1">
      <c r="A2790" s="481"/>
      <c r="B2790" s="481"/>
      <c r="C2790" s="481"/>
      <c r="D2790" s="481"/>
      <c r="E2790" s="481"/>
      <c r="F2790" s="339"/>
      <c r="G2790" s="340" t="str">
        <f>IF(ISNUMBER(E2790),E2790/'Bulk DivVar Analysis'!$C$114,"")</f>
        <v/>
      </c>
      <c r="H2790" s="338" t="str">
        <f>IF(ISNUMBER(E2790), IF(G2790&gt;'Bulk DivVar Analysis'!$D$116,"Pass","Fail"),"")</f>
        <v/>
      </c>
      <c r="I2790" s="338" t="str">
        <f t="shared" si="45"/>
        <v/>
      </c>
      <c r="J2790" s="339"/>
      <c r="K2790" s="339"/>
      <c r="L2790" s="339"/>
      <c r="M2790" s="339"/>
      <c r="N2790" s="339"/>
      <c r="O2790" s="339"/>
      <c r="P2790" s="339"/>
      <c r="Q2790" s="339"/>
    </row>
    <row r="2791" spans="1:17" ht="13.5" customHeight="1">
      <c r="A2791" s="481"/>
      <c r="B2791" s="481"/>
      <c r="C2791" s="481"/>
      <c r="D2791" s="481"/>
      <c r="E2791" s="481"/>
      <c r="F2791" s="339"/>
      <c r="G2791" s="340" t="str">
        <f>IF(ISNUMBER(E2791),E2791/'Bulk DivVar Analysis'!$C$114,"")</f>
        <v/>
      </c>
      <c r="H2791" s="338" t="str">
        <f>IF(ISNUMBER(E2791), IF(G2791&gt;'Bulk DivVar Analysis'!$D$116,"Pass","Fail"),"")</f>
        <v/>
      </c>
      <c r="I2791" s="338" t="str">
        <f t="shared" si="45"/>
        <v/>
      </c>
      <c r="J2791" s="339"/>
      <c r="K2791" s="339"/>
      <c r="L2791" s="339"/>
      <c r="M2791" s="339"/>
      <c r="N2791" s="339"/>
      <c r="O2791" s="339"/>
      <c r="P2791" s="339"/>
      <c r="Q2791" s="339"/>
    </row>
    <row r="2792" spans="1:17" ht="13.5" customHeight="1">
      <c r="A2792" s="481"/>
      <c r="B2792" s="481"/>
      <c r="C2792" s="481"/>
      <c r="D2792" s="481"/>
      <c r="E2792" s="481"/>
      <c r="F2792" s="339"/>
      <c r="G2792" s="340" t="str">
        <f>IF(ISNUMBER(E2792),E2792/'Bulk DivVar Analysis'!$C$114,"")</f>
        <v/>
      </c>
      <c r="H2792" s="338" t="str">
        <f>IF(ISNUMBER(E2792), IF(G2792&gt;'Bulk DivVar Analysis'!$D$116,"Pass","Fail"),"")</f>
        <v/>
      </c>
      <c r="I2792" s="338" t="str">
        <f t="shared" si="45"/>
        <v/>
      </c>
      <c r="J2792" s="339"/>
      <c r="K2792" s="339"/>
      <c r="L2792" s="339"/>
      <c r="M2792" s="339"/>
      <c r="N2792" s="339"/>
      <c r="O2792" s="339"/>
      <c r="P2792" s="339"/>
      <c r="Q2792" s="339"/>
    </row>
    <row r="2793" spans="1:17" ht="13.5" customHeight="1">
      <c r="A2793" s="481"/>
      <c r="B2793" s="481"/>
      <c r="C2793" s="481"/>
      <c r="D2793" s="481"/>
      <c r="E2793" s="481"/>
      <c r="F2793" s="339"/>
      <c r="G2793" s="340" t="str">
        <f>IF(ISNUMBER(E2793),E2793/'Bulk DivVar Analysis'!$C$114,"")</f>
        <v/>
      </c>
      <c r="H2793" s="338" t="str">
        <f>IF(ISNUMBER(E2793), IF(G2793&gt;'Bulk DivVar Analysis'!$D$116,"Pass","Fail"),"")</f>
        <v/>
      </c>
      <c r="I2793" s="338" t="str">
        <f t="shared" si="45"/>
        <v/>
      </c>
      <c r="J2793" s="339"/>
      <c r="K2793" s="339"/>
      <c r="L2793" s="339"/>
      <c r="M2793" s="339"/>
      <c r="N2793" s="339"/>
      <c r="O2793" s="339"/>
      <c r="P2793" s="339"/>
      <c r="Q2793" s="339"/>
    </row>
    <row r="2794" spans="1:17" ht="13.5" customHeight="1">
      <c r="A2794" s="481"/>
      <c r="B2794" s="481"/>
      <c r="C2794" s="481"/>
      <c r="D2794" s="481"/>
      <c r="E2794" s="481"/>
      <c r="F2794" s="339"/>
      <c r="G2794" s="340" t="str">
        <f>IF(ISNUMBER(E2794),E2794/'Bulk DivVar Analysis'!$C$114,"")</f>
        <v/>
      </c>
      <c r="H2794" s="338" t="str">
        <f>IF(ISNUMBER(E2794), IF(G2794&gt;'Bulk DivVar Analysis'!$D$116,"Pass","Fail"),"")</f>
        <v/>
      </c>
      <c r="I2794" s="338" t="str">
        <f t="shared" si="45"/>
        <v/>
      </c>
      <c r="J2794" s="339"/>
      <c r="K2794" s="339"/>
      <c r="L2794" s="339"/>
      <c r="M2794" s="339"/>
      <c r="N2794" s="339"/>
      <c r="O2794" s="339"/>
      <c r="P2794" s="339"/>
      <c r="Q2794" s="339"/>
    </row>
    <row r="2795" spans="1:17" ht="13.5" customHeight="1">
      <c r="A2795" s="481"/>
      <c r="B2795" s="481"/>
      <c r="C2795" s="481"/>
      <c r="D2795" s="481"/>
      <c r="E2795" s="481"/>
      <c r="F2795" s="339"/>
      <c r="G2795" s="340" t="str">
        <f>IF(ISNUMBER(E2795),E2795/'Bulk DivVar Analysis'!$C$114,"")</f>
        <v/>
      </c>
      <c r="H2795" s="338" t="str">
        <f>IF(ISNUMBER(E2795), IF(G2795&gt;'Bulk DivVar Analysis'!$D$116,"Pass","Fail"),"")</f>
        <v/>
      </c>
      <c r="I2795" s="338" t="str">
        <f t="shared" si="45"/>
        <v/>
      </c>
      <c r="J2795" s="339"/>
      <c r="K2795" s="339"/>
      <c r="L2795" s="339"/>
      <c r="M2795" s="339"/>
      <c r="N2795" s="339"/>
      <c r="O2795" s="339"/>
      <c r="P2795" s="339"/>
      <c r="Q2795" s="339"/>
    </row>
    <row r="2796" spans="1:17" ht="13.5" customHeight="1">
      <c r="A2796" s="481"/>
      <c r="B2796" s="481"/>
      <c r="C2796" s="481"/>
      <c r="D2796" s="481"/>
      <c r="E2796" s="481"/>
      <c r="F2796" s="339"/>
      <c r="G2796" s="340" t="str">
        <f>IF(ISNUMBER(E2796),E2796/'Bulk DivVar Analysis'!$C$114,"")</f>
        <v/>
      </c>
      <c r="H2796" s="338" t="str">
        <f>IF(ISNUMBER(E2796), IF(G2796&gt;'Bulk DivVar Analysis'!$D$116,"Pass","Fail"),"")</f>
        <v/>
      </c>
      <c r="I2796" s="338" t="str">
        <f t="shared" si="45"/>
        <v/>
      </c>
      <c r="J2796" s="339"/>
      <c r="K2796" s="339"/>
      <c r="L2796" s="339"/>
      <c r="M2796" s="339"/>
      <c r="N2796" s="339"/>
      <c r="O2796" s="339"/>
      <c r="P2796" s="339"/>
      <c r="Q2796" s="339"/>
    </row>
    <row r="2797" spans="1:17" ht="13.5" customHeight="1">
      <c r="A2797" s="481"/>
      <c r="B2797" s="481"/>
      <c r="C2797" s="481"/>
      <c r="D2797" s="481"/>
      <c r="E2797" s="481"/>
      <c r="F2797" s="339"/>
      <c r="G2797" s="340" t="str">
        <f>IF(ISNUMBER(E2797),E2797/'Bulk DivVar Analysis'!$C$114,"")</f>
        <v/>
      </c>
      <c r="H2797" s="338" t="str">
        <f>IF(ISNUMBER(E2797), IF(G2797&gt;'Bulk DivVar Analysis'!$D$116,"Pass","Fail"),"")</f>
        <v/>
      </c>
      <c r="I2797" s="338" t="str">
        <f t="shared" si="45"/>
        <v/>
      </c>
      <c r="J2797" s="339"/>
      <c r="K2797" s="339"/>
      <c r="L2797" s="339"/>
      <c r="M2797" s="339"/>
      <c r="N2797" s="339"/>
      <c r="O2797" s="339"/>
      <c r="P2797" s="339"/>
      <c r="Q2797" s="339"/>
    </row>
    <row r="2798" spans="1:17" ht="13.5" customHeight="1">
      <c r="A2798" s="481"/>
      <c r="B2798" s="481"/>
      <c r="C2798" s="481"/>
      <c r="D2798" s="481"/>
      <c r="E2798" s="481"/>
      <c r="F2798" s="339"/>
      <c r="G2798" s="340" t="str">
        <f>IF(ISNUMBER(E2798),E2798/'Bulk DivVar Analysis'!$C$114,"")</f>
        <v/>
      </c>
      <c r="H2798" s="338" t="str">
        <f>IF(ISNUMBER(E2798), IF(G2798&gt;'Bulk DivVar Analysis'!$D$116,"Pass","Fail"),"")</f>
        <v/>
      </c>
      <c r="I2798" s="338" t="str">
        <f t="shared" si="45"/>
        <v/>
      </c>
      <c r="J2798" s="339"/>
      <c r="K2798" s="339"/>
      <c r="L2798" s="339"/>
      <c r="M2798" s="339"/>
      <c r="N2798" s="339"/>
      <c r="O2798" s="339"/>
      <c r="P2798" s="339"/>
      <c r="Q2798" s="339"/>
    </row>
    <row r="2799" spans="1:17" ht="13.5" customHeight="1">
      <c r="A2799" s="481"/>
      <c r="B2799" s="481"/>
      <c r="C2799" s="481"/>
      <c r="D2799" s="481"/>
      <c r="E2799" s="481"/>
      <c r="F2799" s="339"/>
      <c r="G2799" s="340" t="str">
        <f>IF(ISNUMBER(E2799),E2799/'Bulk DivVar Analysis'!$C$114,"")</f>
        <v/>
      </c>
      <c r="H2799" s="338" t="str">
        <f>IF(ISNUMBER(E2799), IF(G2799&gt;'Bulk DivVar Analysis'!$D$116,"Pass","Fail"),"")</f>
        <v/>
      </c>
      <c r="I2799" s="338" t="str">
        <f t="shared" si="45"/>
        <v/>
      </c>
      <c r="J2799" s="339"/>
      <c r="K2799" s="339"/>
      <c r="L2799" s="339"/>
      <c r="M2799" s="339"/>
      <c r="N2799" s="339"/>
      <c r="O2799" s="339"/>
      <c r="P2799" s="339"/>
      <c r="Q2799" s="339"/>
    </row>
    <row r="2800" spans="1:17" ht="13.5" customHeight="1">
      <c r="A2800" s="481"/>
      <c r="B2800" s="481"/>
      <c r="C2800" s="481"/>
      <c r="D2800" s="481"/>
      <c r="E2800" s="481"/>
      <c r="F2800" s="339"/>
      <c r="G2800" s="340" t="str">
        <f>IF(ISNUMBER(E2800),E2800/'Bulk DivVar Analysis'!$C$114,"")</f>
        <v/>
      </c>
      <c r="H2800" s="338" t="str">
        <f>IF(ISNUMBER(E2800), IF(G2800&gt;'Bulk DivVar Analysis'!$D$116,"Pass","Fail"),"")</f>
        <v/>
      </c>
      <c r="I2800" s="338" t="str">
        <f t="shared" si="45"/>
        <v/>
      </c>
      <c r="J2800" s="339"/>
      <c r="K2800" s="339"/>
      <c r="L2800" s="339"/>
      <c r="M2800" s="339"/>
      <c r="N2800" s="339"/>
      <c r="O2800" s="339"/>
      <c r="P2800" s="339"/>
      <c r="Q2800" s="339"/>
    </row>
    <row r="2801" spans="1:17" ht="13.5" customHeight="1">
      <c r="A2801" s="481"/>
      <c r="B2801" s="481"/>
      <c r="C2801" s="481"/>
      <c r="D2801" s="481"/>
      <c r="E2801" s="481"/>
      <c r="F2801" s="339"/>
      <c r="G2801" s="340" t="str">
        <f>IF(ISNUMBER(E2801),E2801/'Bulk DivVar Analysis'!$C$114,"")</f>
        <v/>
      </c>
      <c r="H2801" s="338" t="str">
        <f>IF(ISNUMBER(E2801), IF(G2801&gt;'Bulk DivVar Analysis'!$D$116,"Pass","Fail"),"")</f>
        <v/>
      </c>
      <c r="I2801" s="338" t="str">
        <f t="shared" si="45"/>
        <v/>
      </c>
      <c r="J2801" s="339"/>
      <c r="K2801" s="339"/>
      <c r="L2801" s="339"/>
      <c r="M2801" s="339"/>
      <c r="N2801" s="339"/>
      <c r="O2801" s="339"/>
      <c r="P2801" s="339"/>
      <c r="Q2801" s="339"/>
    </row>
    <row r="2802" spans="1:17" ht="13.5" customHeight="1">
      <c r="A2802" s="481"/>
      <c r="B2802" s="481"/>
      <c r="C2802" s="481"/>
      <c r="D2802" s="481"/>
      <c r="E2802" s="481"/>
      <c r="F2802" s="339"/>
      <c r="G2802" s="340" t="str">
        <f>IF(ISNUMBER(E2802),E2802/'Bulk DivVar Analysis'!$C$114,"")</f>
        <v/>
      </c>
      <c r="H2802" s="338" t="str">
        <f>IF(ISNUMBER(E2802), IF(G2802&gt;'Bulk DivVar Analysis'!$D$116,"Pass","Fail"),"")</f>
        <v/>
      </c>
      <c r="I2802" s="338" t="str">
        <f t="shared" si="45"/>
        <v/>
      </c>
      <c r="J2802" s="339"/>
      <c r="K2802" s="339"/>
      <c r="L2802" s="339"/>
      <c r="M2802" s="339"/>
      <c r="N2802" s="339"/>
      <c r="O2802" s="339"/>
      <c r="P2802" s="339"/>
      <c r="Q2802" s="339"/>
    </row>
    <row r="2803" spans="1:17" ht="13.5" customHeight="1">
      <c r="A2803" s="481"/>
      <c r="B2803" s="481"/>
      <c r="C2803" s="481"/>
      <c r="D2803" s="481"/>
      <c r="E2803" s="481"/>
      <c r="F2803" s="339"/>
      <c r="G2803" s="340" t="str">
        <f>IF(ISNUMBER(E2803),E2803/'Bulk DivVar Analysis'!$C$114,"")</f>
        <v/>
      </c>
      <c r="H2803" s="338" t="str">
        <f>IF(ISNUMBER(E2803), IF(G2803&gt;'Bulk DivVar Analysis'!$D$116,"Pass","Fail"),"")</f>
        <v/>
      </c>
      <c r="I2803" s="338" t="str">
        <f t="shared" si="45"/>
        <v/>
      </c>
      <c r="J2803" s="339"/>
      <c r="K2803" s="339"/>
      <c r="L2803" s="339"/>
      <c r="M2803" s="339"/>
      <c r="N2803" s="339"/>
      <c r="O2803" s="339"/>
      <c r="P2803" s="339"/>
      <c r="Q2803" s="339"/>
    </row>
    <row r="2804" spans="1:17" ht="13.5" customHeight="1">
      <c r="A2804" s="481"/>
      <c r="B2804" s="481"/>
      <c r="C2804" s="481"/>
      <c r="D2804" s="481"/>
      <c r="E2804" s="481"/>
      <c r="F2804" s="339"/>
      <c r="G2804" s="340" t="str">
        <f>IF(ISNUMBER(E2804),E2804/'Bulk DivVar Analysis'!$C$114,"")</f>
        <v/>
      </c>
      <c r="H2804" s="338" t="str">
        <f>IF(ISNUMBER(E2804), IF(G2804&gt;'Bulk DivVar Analysis'!$D$116,"Pass","Fail"),"")</f>
        <v/>
      </c>
      <c r="I2804" s="338" t="str">
        <f t="shared" si="45"/>
        <v/>
      </c>
      <c r="J2804" s="339"/>
      <c r="K2804" s="339"/>
      <c r="L2804" s="339"/>
      <c r="M2804" s="339"/>
      <c r="N2804" s="339"/>
      <c r="O2804" s="339"/>
      <c r="P2804" s="339"/>
      <c r="Q2804" s="339"/>
    </row>
    <row r="2805" spans="1:17" ht="13.5" customHeight="1">
      <c r="A2805" s="481"/>
      <c r="B2805" s="481"/>
      <c r="C2805" s="481"/>
      <c r="D2805" s="481"/>
      <c r="E2805" s="481"/>
      <c r="F2805" s="339"/>
      <c r="G2805" s="340" t="str">
        <f>IF(ISNUMBER(E2805),E2805/'Bulk DivVar Analysis'!$C$114,"")</f>
        <v/>
      </c>
      <c r="H2805" s="338" t="str">
        <f>IF(ISNUMBER(E2805), IF(G2805&gt;'Bulk DivVar Analysis'!$D$116,"Pass","Fail"),"")</f>
        <v/>
      </c>
      <c r="I2805" s="338" t="str">
        <f t="shared" si="45"/>
        <v/>
      </c>
      <c r="J2805" s="339"/>
      <c r="K2805" s="339"/>
      <c r="L2805" s="339"/>
      <c r="M2805" s="339"/>
      <c r="N2805" s="339"/>
      <c r="O2805" s="339"/>
      <c r="P2805" s="339"/>
      <c r="Q2805" s="339"/>
    </row>
    <row r="2806" spans="1:17" ht="13.5" customHeight="1">
      <c r="A2806" s="481"/>
      <c r="B2806" s="481"/>
      <c r="C2806" s="481"/>
      <c r="D2806" s="481"/>
      <c r="E2806" s="481"/>
      <c r="F2806" s="339"/>
      <c r="G2806" s="340" t="str">
        <f>IF(ISNUMBER(E2806),E2806/'Bulk DivVar Analysis'!$C$114,"")</f>
        <v/>
      </c>
      <c r="H2806" s="338" t="str">
        <f>IF(ISNUMBER(E2806), IF(G2806&gt;'Bulk DivVar Analysis'!$D$116,"Pass","Fail"),"")</f>
        <v/>
      </c>
      <c r="I2806" s="338" t="str">
        <f t="shared" si="45"/>
        <v/>
      </c>
      <c r="J2806" s="339"/>
      <c r="K2806" s="339"/>
      <c r="L2806" s="339"/>
      <c r="M2806" s="339"/>
      <c r="N2806" s="339"/>
      <c r="O2806" s="339"/>
      <c r="P2806" s="339"/>
      <c r="Q2806" s="339"/>
    </row>
    <row r="2807" spans="1:17" ht="13.5" customHeight="1">
      <c r="A2807" s="481"/>
      <c r="B2807" s="481"/>
      <c r="C2807" s="481"/>
      <c r="D2807" s="481"/>
      <c r="E2807" s="481"/>
      <c r="F2807" s="339"/>
      <c r="G2807" s="340" t="str">
        <f>IF(ISNUMBER(E2807),E2807/'Bulk DivVar Analysis'!$C$114,"")</f>
        <v/>
      </c>
      <c r="H2807" s="338" t="str">
        <f>IF(ISNUMBER(E2807), IF(G2807&gt;'Bulk DivVar Analysis'!$D$116,"Pass","Fail"),"")</f>
        <v/>
      </c>
      <c r="I2807" s="338" t="str">
        <f t="shared" si="45"/>
        <v/>
      </c>
      <c r="J2807" s="339"/>
      <c r="K2807" s="339"/>
      <c r="L2807" s="339"/>
      <c r="M2807" s="339"/>
      <c r="N2807" s="339"/>
      <c r="O2807" s="339"/>
      <c r="P2807" s="339"/>
      <c r="Q2807" s="339"/>
    </row>
    <row r="2808" spans="1:17" ht="13.5" customHeight="1">
      <c r="A2808" s="481"/>
      <c r="B2808" s="481"/>
      <c r="C2808" s="481"/>
      <c r="D2808" s="481"/>
      <c r="E2808" s="481"/>
      <c r="F2808" s="339"/>
      <c r="G2808" s="340" t="str">
        <f>IF(ISNUMBER(E2808),E2808/'Bulk DivVar Analysis'!$C$114,"")</f>
        <v/>
      </c>
      <c r="H2808" s="338" t="str">
        <f>IF(ISNUMBER(E2808), IF(G2808&gt;'Bulk DivVar Analysis'!$D$116,"Pass","Fail"),"")</f>
        <v/>
      </c>
      <c r="I2808" s="338" t="str">
        <f t="shared" si="45"/>
        <v/>
      </c>
      <c r="J2808" s="339"/>
      <c r="K2808" s="339"/>
      <c r="L2808" s="339"/>
      <c r="M2808" s="339"/>
      <c r="N2808" s="339"/>
      <c r="O2808" s="339"/>
      <c r="P2808" s="339"/>
      <c r="Q2808" s="339"/>
    </row>
    <row r="2809" spans="1:17" ht="13.5" customHeight="1">
      <c r="A2809" s="481"/>
      <c r="B2809" s="481"/>
      <c r="C2809" s="481"/>
      <c r="D2809" s="481"/>
      <c r="E2809" s="481"/>
      <c r="F2809" s="339"/>
      <c r="G2809" s="340" t="str">
        <f>IF(ISNUMBER(E2809),E2809/'Bulk DivVar Analysis'!$C$114,"")</f>
        <v/>
      </c>
      <c r="H2809" s="338" t="str">
        <f>IF(ISNUMBER(E2809), IF(G2809&gt;'Bulk DivVar Analysis'!$D$116,"Pass","Fail"),"")</f>
        <v/>
      </c>
      <c r="I2809" s="338" t="str">
        <f t="shared" si="45"/>
        <v/>
      </c>
      <c r="J2809" s="339"/>
      <c r="K2809" s="339"/>
      <c r="L2809" s="339"/>
      <c r="M2809" s="339"/>
      <c r="N2809" s="339"/>
      <c r="O2809" s="339"/>
      <c r="P2809" s="339"/>
      <c r="Q2809" s="339"/>
    </row>
    <row r="2810" spans="1:17" ht="13.5" customHeight="1">
      <c r="A2810" s="481"/>
      <c r="B2810" s="481"/>
      <c r="C2810" s="481"/>
      <c r="D2810" s="481"/>
      <c r="E2810" s="481"/>
      <c r="F2810" s="339"/>
      <c r="G2810" s="340" t="str">
        <f>IF(ISNUMBER(E2810),E2810/'Bulk DivVar Analysis'!$C$114,"")</f>
        <v/>
      </c>
      <c r="H2810" s="338" t="str">
        <f>IF(ISNUMBER(E2810), IF(G2810&gt;'Bulk DivVar Analysis'!$D$116,"Pass","Fail"),"")</f>
        <v/>
      </c>
      <c r="I2810" s="338" t="str">
        <f t="shared" si="45"/>
        <v/>
      </c>
      <c r="J2810" s="339"/>
      <c r="K2810" s="339"/>
      <c r="L2810" s="339"/>
      <c r="M2810" s="339"/>
      <c r="N2810" s="339"/>
      <c r="O2810" s="339"/>
      <c r="P2810" s="339"/>
      <c r="Q2810" s="339"/>
    </row>
    <row r="2811" spans="1:17" ht="13.5" customHeight="1">
      <c r="A2811" s="481"/>
      <c r="B2811" s="481"/>
      <c r="C2811" s="481"/>
      <c r="D2811" s="481"/>
      <c r="E2811" s="481"/>
      <c r="F2811" s="339"/>
      <c r="G2811" s="340" t="str">
        <f>IF(ISNUMBER(E2811),E2811/'Bulk DivVar Analysis'!$C$114,"")</f>
        <v/>
      </c>
      <c r="H2811" s="338" t="str">
        <f>IF(ISNUMBER(E2811), IF(G2811&gt;'Bulk DivVar Analysis'!$D$116,"Pass","Fail"),"")</f>
        <v/>
      </c>
      <c r="I2811" s="338" t="str">
        <f t="shared" si="45"/>
        <v/>
      </c>
      <c r="J2811" s="339"/>
      <c r="K2811" s="339"/>
      <c r="L2811" s="339"/>
      <c r="M2811" s="339"/>
      <c r="N2811" s="339"/>
      <c r="O2811" s="339"/>
      <c r="P2811" s="339"/>
      <c r="Q2811" s="339"/>
    </row>
    <row r="2812" spans="1:17" ht="13.5" customHeight="1">
      <c r="A2812" s="481"/>
      <c r="B2812" s="481"/>
      <c r="C2812" s="481"/>
      <c r="D2812" s="481"/>
      <c r="E2812" s="481"/>
      <c r="F2812" s="339"/>
      <c r="G2812" s="340" t="str">
        <f>IF(ISNUMBER(E2812),E2812/'Bulk DivVar Analysis'!$C$114,"")</f>
        <v/>
      </c>
      <c r="H2812" s="338" t="str">
        <f>IF(ISNUMBER(E2812), IF(G2812&gt;'Bulk DivVar Analysis'!$D$116,"Pass","Fail"),"")</f>
        <v/>
      </c>
      <c r="I2812" s="338" t="str">
        <f t="shared" si="45"/>
        <v/>
      </c>
      <c r="J2812" s="339"/>
      <c r="K2812" s="339"/>
      <c r="L2812" s="339"/>
      <c r="M2812" s="339"/>
      <c r="N2812" s="339"/>
      <c r="O2812" s="339"/>
      <c r="P2812" s="339"/>
      <c r="Q2812" s="339"/>
    </row>
    <row r="2813" spans="1:17" ht="13.5" customHeight="1">
      <c r="A2813" s="481"/>
      <c r="B2813" s="481"/>
      <c r="C2813" s="481"/>
      <c r="D2813" s="481"/>
      <c r="E2813" s="481"/>
      <c r="F2813" s="339"/>
      <c r="G2813" s="340" t="str">
        <f>IF(ISNUMBER(E2813),E2813/'Bulk DivVar Analysis'!$C$114,"")</f>
        <v/>
      </c>
      <c r="H2813" s="338" t="str">
        <f>IF(ISNUMBER(E2813), IF(G2813&gt;'Bulk DivVar Analysis'!$D$116,"Pass","Fail"),"")</f>
        <v/>
      </c>
      <c r="I2813" s="338" t="str">
        <f t="shared" si="45"/>
        <v/>
      </c>
      <c r="J2813" s="339"/>
      <c r="K2813" s="339"/>
      <c r="L2813" s="339"/>
      <c r="M2813" s="339"/>
      <c r="N2813" s="339"/>
      <c r="O2813" s="339"/>
      <c r="P2813" s="339"/>
      <c r="Q2813" s="339"/>
    </row>
    <row r="2814" spans="1:17" ht="13.5" customHeight="1">
      <c r="A2814" s="481"/>
      <c r="B2814" s="481"/>
      <c r="C2814" s="481"/>
      <c r="D2814" s="481"/>
      <c r="E2814" s="481"/>
      <c r="F2814" s="339"/>
      <c r="G2814" s="340" t="str">
        <f>IF(ISNUMBER(E2814),E2814/'Bulk DivVar Analysis'!$C$114,"")</f>
        <v/>
      </c>
      <c r="H2814" s="338" t="str">
        <f>IF(ISNUMBER(E2814), IF(G2814&gt;'Bulk DivVar Analysis'!$D$116,"Pass","Fail"),"")</f>
        <v/>
      </c>
      <c r="I2814" s="338" t="str">
        <f t="shared" si="45"/>
        <v/>
      </c>
      <c r="J2814" s="339"/>
      <c r="K2814" s="339"/>
      <c r="L2814" s="339"/>
      <c r="M2814" s="339"/>
      <c r="N2814" s="339"/>
      <c r="O2814" s="339"/>
      <c r="P2814" s="339"/>
      <c r="Q2814" s="339"/>
    </row>
    <row r="2815" spans="1:17" ht="13.5" customHeight="1">
      <c r="A2815" s="481"/>
      <c r="B2815" s="481"/>
      <c r="C2815" s="481"/>
      <c r="D2815" s="481"/>
      <c r="E2815" s="481"/>
      <c r="F2815" s="339"/>
      <c r="G2815" s="340" t="str">
        <f>IF(ISNUMBER(E2815),E2815/'Bulk DivVar Analysis'!$C$114,"")</f>
        <v/>
      </c>
      <c r="H2815" s="338" t="str">
        <f>IF(ISNUMBER(E2815), IF(G2815&gt;'Bulk DivVar Analysis'!$D$116,"Pass","Fail"),"")</f>
        <v/>
      </c>
      <c r="I2815" s="338" t="str">
        <f t="shared" si="45"/>
        <v/>
      </c>
      <c r="J2815" s="339"/>
      <c r="K2815" s="339"/>
      <c r="L2815" s="339"/>
      <c r="M2815" s="339"/>
      <c r="N2815" s="339"/>
      <c r="O2815" s="339"/>
      <c r="P2815" s="339"/>
      <c r="Q2815" s="339"/>
    </row>
    <row r="2816" spans="1:17" ht="13.5" customHeight="1">
      <c r="A2816" s="481"/>
      <c r="B2816" s="481"/>
      <c r="C2816" s="481"/>
      <c r="D2816" s="481"/>
      <c r="E2816" s="481"/>
      <c r="F2816" s="339"/>
      <c r="G2816" s="340" t="str">
        <f>IF(ISNUMBER(E2816),E2816/'Bulk DivVar Analysis'!$C$114,"")</f>
        <v/>
      </c>
      <c r="H2816" s="338" t="str">
        <f>IF(ISNUMBER(E2816), IF(G2816&gt;'Bulk DivVar Analysis'!$D$116,"Pass","Fail"),"")</f>
        <v/>
      </c>
      <c r="I2816" s="338" t="str">
        <f t="shared" si="45"/>
        <v/>
      </c>
      <c r="J2816" s="339"/>
      <c r="K2816" s="339"/>
      <c r="L2816" s="339"/>
      <c r="M2816" s="339"/>
      <c r="N2816" s="339"/>
      <c r="O2816" s="339"/>
      <c r="P2816" s="339"/>
      <c r="Q2816" s="339"/>
    </row>
    <row r="2817" spans="1:17" ht="13.5" customHeight="1">
      <c r="A2817" s="481"/>
      <c r="B2817" s="481"/>
      <c r="C2817" s="481"/>
      <c r="D2817" s="481"/>
      <c r="E2817" s="481"/>
      <c r="F2817" s="339"/>
      <c r="G2817" s="340" t="str">
        <f>IF(ISNUMBER(E2817),E2817/'Bulk DivVar Analysis'!$C$114,"")</f>
        <v/>
      </c>
      <c r="H2817" s="338" t="str">
        <f>IF(ISNUMBER(E2817), IF(G2817&gt;'Bulk DivVar Analysis'!$D$116,"Pass","Fail"),"")</f>
        <v/>
      </c>
      <c r="I2817" s="338" t="str">
        <f t="shared" si="45"/>
        <v/>
      </c>
      <c r="J2817" s="339"/>
      <c r="K2817" s="339"/>
      <c r="L2817" s="339"/>
      <c r="M2817" s="339"/>
      <c r="N2817" s="339"/>
      <c r="O2817" s="339"/>
      <c r="P2817" s="339"/>
      <c r="Q2817" s="339"/>
    </row>
    <row r="2818" spans="1:17" ht="13.5" customHeight="1">
      <c r="A2818" s="481"/>
      <c r="B2818" s="481"/>
      <c r="C2818" s="481"/>
      <c r="D2818" s="481"/>
      <c r="E2818" s="481"/>
      <c r="F2818" s="339"/>
      <c r="G2818" s="340" t="str">
        <f>IF(ISNUMBER(E2818),E2818/'Bulk DivVar Analysis'!$C$114,"")</f>
        <v/>
      </c>
      <c r="H2818" s="338" t="str">
        <f>IF(ISNUMBER(E2818), IF(G2818&gt;'Bulk DivVar Analysis'!$D$116,"Pass","Fail"),"")</f>
        <v/>
      </c>
      <c r="I2818" s="338" t="str">
        <f t="shared" si="45"/>
        <v/>
      </c>
      <c r="J2818" s="339"/>
      <c r="K2818" s="339"/>
      <c r="L2818" s="339"/>
      <c r="M2818" s="339"/>
      <c r="N2818" s="339"/>
      <c r="O2818" s="339"/>
      <c r="P2818" s="339"/>
      <c r="Q2818" s="339"/>
    </row>
    <row r="2819" spans="1:17" ht="13.5" customHeight="1">
      <c r="A2819" s="481"/>
      <c r="B2819" s="481"/>
      <c r="C2819" s="481"/>
      <c r="D2819" s="481"/>
      <c r="E2819" s="481"/>
      <c r="F2819" s="339"/>
      <c r="G2819" s="340" t="str">
        <f>IF(ISNUMBER(E2819),E2819/'Bulk DivVar Analysis'!$C$114,"")</f>
        <v/>
      </c>
      <c r="H2819" s="338" t="str">
        <f>IF(ISNUMBER(E2819), IF(G2819&gt;'Bulk DivVar Analysis'!$D$116,"Pass","Fail"),"")</f>
        <v/>
      </c>
      <c r="I2819" s="338" t="str">
        <f t="shared" ref="I2819:I2882" si="46">_xlfn.TEXTJOIN("_",TRUE,B2819,C2819)</f>
        <v/>
      </c>
      <c r="J2819" s="339"/>
      <c r="K2819" s="339"/>
      <c r="L2819" s="339"/>
      <c r="M2819" s="339"/>
      <c r="N2819" s="339"/>
      <c r="O2819" s="339"/>
      <c r="P2819" s="339"/>
      <c r="Q2819" s="339"/>
    </row>
    <row r="2820" spans="1:17" ht="13.5" customHeight="1">
      <c r="A2820" s="481"/>
      <c r="B2820" s="481"/>
      <c r="C2820" s="481"/>
      <c r="D2820" s="481"/>
      <c r="E2820" s="481"/>
      <c r="F2820" s="339"/>
      <c r="G2820" s="340" t="str">
        <f>IF(ISNUMBER(E2820),E2820/'Bulk DivVar Analysis'!$C$114,"")</f>
        <v/>
      </c>
      <c r="H2820" s="338" t="str">
        <f>IF(ISNUMBER(E2820), IF(G2820&gt;'Bulk DivVar Analysis'!$D$116,"Pass","Fail"),"")</f>
        <v/>
      </c>
      <c r="I2820" s="338" t="str">
        <f t="shared" si="46"/>
        <v/>
      </c>
      <c r="J2820" s="339"/>
      <c r="K2820" s="339"/>
      <c r="L2820" s="339"/>
      <c r="M2820" s="339"/>
      <c r="N2820" s="339"/>
      <c r="O2820" s="339"/>
      <c r="P2820" s="339"/>
      <c r="Q2820" s="339"/>
    </row>
    <row r="2821" spans="1:17" ht="13.5" customHeight="1">
      <c r="A2821" s="481"/>
      <c r="B2821" s="481"/>
      <c r="C2821" s="481"/>
      <c r="D2821" s="481"/>
      <c r="E2821" s="481"/>
      <c r="F2821" s="339"/>
      <c r="G2821" s="340" t="str">
        <f>IF(ISNUMBER(E2821),E2821/'Bulk DivVar Analysis'!$C$114,"")</f>
        <v/>
      </c>
      <c r="H2821" s="338" t="str">
        <f>IF(ISNUMBER(E2821), IF(G2821&gt;'Bulk DivVar Analysis'!$D$116,"Pass","Fail"),"")</f>
        <v/>
      </c>
      <c r="I2821" s="338" t="str">
        <f t="shared" si="46"/>
        <v/>
      </c>
      <c r="J2821" s="339"/>
      <c r="K2821" s="339"/>
      <c r="L2821" s="339"/>
      <c r="M2821" s="339"/>
      <c r="N2821" s="339"/>
      <c r="O2821" s="339"/>
      <c r="P2821" s="339"/>
      <c r="Q2821" s="339"/>
    </row>
    <row r="2822" spans="1:17" ht="13.5" customHeight="1">
      <c r="A2822" s="481"/>
      <c r="B2822" s="481"/>
      <c r="C2822" s="481"/>
      <c r="D2822" s="481"/>
      <c r="E2822" s="481"/>
      <c r="F2822" s="339"/>
      <c r="G2822" s="340" t="str">
        <f>IF(ISNUMBER(E2822),E2822/'Bulk DivVar Analysis'!$C$114,"")</f>
        <v/>
      </c>
      <c r="H2822" s="338" t="str">
        <f>IF(ISNUMBER(E2822), IF(G2822&gt;'Bulk DivVar Analysis'!$D$116,"Pass","Fail"),"")</f>
        <v/>
      </c>
      <c r="I2822" s="338" t="str">
        <f t="shared" si="46"/>
        <v/>
      </c>
      <c r="J2822" s="339"/>
      <c r="K2822" s="339"/>
      <c r="L2822" s="339"/>
      <c r="M2822" s="339"/>
      <c r="N2822" s="339"/>
      <c r="O2822" s="339"/>
      <c r="P2822" s="339"/>
      <c r="Q2822" s="339"/>
    </row>
    <row r="2823" spans="1:17" ht="13.5" customHeight="1">
      <c r="A2823" s="481"/>
      <c r="B2823" s="481"/>
      <c r="C2823" s="481"/>
      <c r="D2823" s="481"/>
      <c r="E2823" s="481"/>
      <c r="F2823" s="339"/>
      <c r="G2823" s="340" t="str">
        <f>IF(ISNUMBER(E2823),E2823/'Bulk DivVar Analysis'!$C$114,"")</f>
        <v/>
      </c>
      <c r="H2823" s="338" t="str">
        <f>IF(ISNUMBER(E2823), IF(G2823&gt;'Bulk DivVar Analysis'!$D$116,"Pass","Fail"),"")</f>
        <v/>
      </c>
      <c r="I2823" s="338" t="str">
        <f t="shared" si="46"/>
        <v/>
      </c>
      <c r="J2823" s="339"/>
      <c r="K2823" s="339"/>
      <c r="L2823" s="339"/>
      <c r="M2823" s="339"/>
      <c r="N2823" s="339"/>
      <c r="O2823" s="339"/>
      <c r="P2823" s="339"/>
      <c r="Q2823" s="339"/>
    </row>
    <row r="2824" spans="1:17" ht="13.5" customHeight="1">
      <c r="A2824" s="481"/>
      <c r="B2824" s="481"/>
      <c r="C2824" s="481"/>
      <c r="D2824" s="481"/>
      <c r="E2824" s="481"/>
      <c r="F2824" s="339"/>
      <c r="G2824" s="340" t="str">
        <f>IF(ISNUMBER(E2824),E2824/'Bulk DivVar Analysis'!$C$114,"")</f>
        <v/>
      </c>
      <c r="H2824" s="338" t="str">
        <f>IF(ISNUMBER(E2824), IF(G2824&gt;'Bulk DivVar Analysis'!$D$116,"Pass","Fail"),"")</f>
        <v/>
      </c>
      <c r="I2824" s="338" t="str">
        <f t="shared" si="46"/>
        <v/>
      </c>
      <c r="J2824" s="339"/>
      <c r="K2824" s="339"/>
      <c r="L2824" s="339"/>
      <c r="M2824" s="339"/>
      <c r="N2824" s="339"/>
      <c r="O2824" s="339"/>
      <c r="P2824" s="339"/>
      <c r="Q2824" s="339"/>
    </row>
    <row r="2825" spans="1:17" ht="13.5" customHeight="1">
      <c r="A2825" s="481"/>
      <c r="B2825" s="481"/>
      <c r="C2825" s="481"/>
      <c r="D2825" s="481"/>
      <c r="E2825" s="481"/>
      <c r="F2825" s="339"/>
      <c r="G2825" s="340" t="str">
        <f>IF(ISNUMBER(E2825),E2825/'Bulk DivVar Analysis'!$C$114,"")</f>
        <v/>
      </c>
      <c r="H2825" s="338" t="str">
        <f>IF(ISNUMBER(E2825), IF(G2825&gt;'Bulk DivVar Analysis'!$D$116,"Pass","Fail"),"")</f>
        <v/>
      </c>
      <c r="I2825" s="338" t="str">
        <f t="shared" si="46"/>
        <v/>
      </c>
      <c r="J2825" s="339"/>
      <c r="K2825" s="339"/>
      <c r="L2825" s="339"/>
      <c r="M2825" s="339"/>
      <c r="N2825" s="339"/>
      <c r="O2825" s="339"/>
      <c r="P2825" s="339"/>
      <c r="Q2825" s="339"/>
    </row>
    <row r="2826" spans="1:17" ht="13.5" customHeight="1">
      <c r="A2826" s="481"/>
      <c r="B2826" s="481"/>
      <c r="C2826" s="481"/>
      <c r="D2826" s="481"/>
      <c r="E2826" s="481"/>
      <c r="F2826" s="339"/>
      <c r="G2826" s="340" t="str">
        <f>IF(ISNUMBER(E2826),E2826/'Bulk DivVar Analysis'!$C$114,"")</f>
        <v/>
      </c>
      <c r="H2826" s="338" t="str">
        <f>IF(ISNUMBER(E2826), IF(G2826&gt;'Bulk DivVar Analysis'!$D$116,"Pass","Fail"),"")</f>
        <v/>
      </c>
      <c r="I2826" s="338" t="str">
        <f t="shared" si="46"/>
        <v/>
      </c>
      <c r="J2826" s="339"/>
      <c r="K2826" s="339"/>
      <c r="L2826" s="339"/>
      <c r="M2826" s="339"/>
      <c r="N2826" s="339"/>
      <c r="O2826" s="339"/>
      <c r="P2826" s="339"/>
      <c r="Q2826" s="339"/>
    </row>
    <row r="2827" spans="1:17" ht="13.5" customHeight="1">
      <c r="A2827" s="481"/>
      <c r="B2827" s="481"/>
      <c r="C2827" s="481"/>
      <c r="D2827" s="481"/>
      <c r="E2827" s="481"/>
      <c r="F2827" s="339"/>
      <c r="G2827" s="340" t="str">
        <f>IF(ISNUMBER(E2827),E2827/'Bulk DivVar Analysis'!$C$114,"")</f>
        <v/>
      </c>
      <c r="H2827" s="338" t="str">
        <f>IF(ISNUMBER(E2827), IF(G2827&gt;'Bulk DivVar Analysis'!$D$116,"Pass","Fail"),"")</f>
        <v/>
      </c>
      <c r="I2827" s="338" t="str">
        <f t="shared" si="46"/>
        <v/>
      </c>
      <c r="J2827" s="339"/>
      <c r="K2827" s="339"/>
      <c r="L2827" s="339"/>
      <c r="M2827" s="339"/>
      <c r="N2827" s="339"/>
      <c r="O2827" s="339"/>
      <c r="P2827" s="339"/>
      <c r="Q2827" s="339"/>
    </row>
    <row r="2828" spans="1:17" ht="13.5" customHeight="1">
      <c r="A2828" s="481"/>
      <c r="B2828" s="481"/>
      <c r="C2828" s="481"/>
      <c r="D2828" s="481"/>
      <c r="E2828" s="481"/>
      <c r="F2828" s="339"/>
      <c r="G2828" s="340" t="str">
        <f>IF(ISNUMBER(E2828),E2828/'Bulk DivVar Analysis'!$C$114,"")</f>
        <v/>
      </c>
      <c r="H2828" s="338" t="str">
        <f>IF(ISNUMBER(E2828), IF(G2828&gt;'Bulk DivVar Analysis'!$D$116,"Pass","Fail"),"")</f>
        <v/>
      </c>
      <c r="I2828" s="338" t="str">
        <f t="shared" si="46"/>
        <v/>
      </c>
      <c r="J2828" s="339"/>
      <c r="K2828" s="339"/>
      <c r="L2828" s="339"/>
      <c r="M2828" s="339"/>
      <c r="N2828" s="339"/>
      <c r="O2828" s="339"/>
      <c r="P2828" s="339"/>
      <c r="Q2828" s="339"/>
    </row>
    <row r="2829" spans="1:17" ht="13.5" customHeight="1">
      <c r="A2829" s="481"/>
      <c r="B2829" s="481"/>
      <c r="C2829" s="481"/>
      <c r="D2829" s="481"/>
      <c r="E2829" s="481"/>
      <c r="F2829" s="339"/>
      <c r="G2829" s="340" t="str">
        <f>IF(ISNUMBER(E2829),E2829/'Bulk DivVar Analysis'!$C$114,"")</f>
        <v/>
      </c>
      <c r="H2829" s="338" t="str">
        <f>IF(ISNUMBER(E2829), IF(G2829&gt;'Bulk DivVar Analysis'!$D$116,"Pass","Fail"),"")</f>
        <v/>
      </c>
      <c r="I2829" s="338" t="str">
        <f t="shared" si="46"/>
        <v/>
      </c>
      <c r="J2829" s="339"/>
      <c r="K2829" s="339"/>
      <c r="L2829" s="339"/>
      <c r="M2829" s="339"/>
      <c r="N2829" s="339"/>
      <c r="O2829" s="339"/>
      <c r="P2829" s="339"/>
      <c r="Q2829" s="339"/>
    </row>
    <row r="2830" spans="1:17" ht="13.5" customHeight="1">
      <c r="A2830" s="481"/>
      <c r="B2830" s="481"/>
      <c r="C2830" s="481"/>
      <c r="D2830" s="481"/>
      <c r="E2830" s="481"/>
      <c r="F2830" s="339"/>
      <c r="G2830" s="340" t="str">
        <f>IF(ISNUMBER(E2830),E2830/'Bulk DivVar Analysis'!$C$114,"")</f>
        <v/>
      </c>
      <c r="H2830" s="338" t="str">
        <f>IF(ISNUMBER(E2830), IF(G2830&gt;'Bulk DivVar Analysis'!$D$116,"Pass","Fail"),"")</f>
        <v/>
      </c>
      <c r="I2830" s="338" t="str">
        <f t="shared" si="46"/>
        <v/>
      </c>
      <c r="J2830" s="339"/>
      <c r="K2830" s="339"/>
      <c r="L2830" s="339"/>
      <c r="M2830" s="339"/>
      <c r="N2830" s="339"/>
      <c r="O2830" s="339"/>
      <c r="P2830" s="339"/>
      <c r="Q2830" s="339"/>
    </row>
    <row r="2831" spans="1:17" ht="13.5" customHeight="1">
      <c r="A2831" s="481"/>
      <c r="B2831" s="481"/>
      <c r="C2831" s="481"/>
      <c r="D2831" s="481"/>
      <c r="E2831" s="481"/>
      <c r="F2831" s="339"/>
      <c r="G2831" s="340" t="str">
        <f>IF(ISNUMBER(E2831),E2831/'Bulk DivVar Analysis'!$C$114,"")</f>
        <v/>
      </c>
      <c r="H2831" s="338" t="str">
        <f>IF(ISNUMBER(E2831), IF(G2831&gt;'Bulk DivVar Analysis'!$D$116,"Pass","Fail"),"")</f>
        <v/>
      </c>
      <c r="I2831" s="338" t="str">
        <f t="shared" si="46"/>
        <v/>
      </c>
      <c r="J2831" s="339"/>
      <c r="K2831" s="339"/>
      <c r="L2831" s="339"/>
      <c r="M2831" s="339"/>
      <c r="N2831" s="339"/>
      <c r="O2831" s="339"/>
      <c r="P2831" s="339"/>
      <c r="Q2831" s="339"/>
    </row>
    <row r="2832" spans="1:17" ht="13.5" customHeight="1">
      <c r="A2832" s="481"/>
      <c r="B2832" s="481"/>
      <c r="C2832" s="481"/>
      <c r="D2832" s="481"/>
      <c r="E2832" s="481"/>
      <c r="F2832" s="339"/>
      <c r="G2832" s="340" t="str">
        <f>IF(ISNUMBER(E2832),E2832/'Bulk DivVar Analysis'!$C$114,"")</f>
        <v/>
      </c>
      <c r="H2832" s="338" t="str">
        <f>IF(ISNUMBER(E2832), IF(G2832&gt;'Bulk DivVar Analysis'!$D$116,"Pass","Fail"),"")</f>
        <v/>
      </c>
      <c r="I2832" s="338" t="str">
        <f t="shared" si="46"/>
        <v/>
      </c>
      <c r="J2832" s="339"/>
      <c r="K2832" s="339"/>
      <c r="L2832" s="339"/>
      <c r="M2832" s="339"/>
      <c r="N2832" s="339"/>
      <c r="O2832" s="339"/>
      <c r="P2832" s="339"/>
      <c r="Q2832" s="339"/>
    </row>
    <row r="2833" spans="1:17" ht="13.5" customHeight="1">
      <c r="A2833" s="481"/>
      <c r="B2833" s="481"/>
      <c r="C2833" s="481"/>
      <c r="D2833" s="481"/>
      <c r="E2833" s="481"/>
      <c r="F2833" s="339"/>
      <c r="G2833" s="340" t="str">
        <f>IF(ISNUMBER(E2833),E2833/'Bulk DivVar Analysis'!$C$114,"")</f>
        <v/>
      </c>
      <c r="H2833" s="338" t="str">
        <f>IF(ISNUMBER(E2833), IF(G2833&gt;'Bulk DivVar Analysis'!$D$116,"Pass","Fail"),"")</f>
        <v/>
      </c>
      <c r="I2833" s="338" t="str">
        <f t="shared" si="46"/>
        <v/>
      </c>
      <c r="J2833" s="339"/>
      <c r="K2833" s="339"/>
      <c r="L2833" s="339"/>
      <c r="M2833" s="339"/>
      <c r="N2833" s="339"/>
      <c r="O2833" s="339"/>
      <c r="P2833" s="339"/>
      <c r="Q2833" s="339"/>
    </row>
    <row r="2834" spans="1:17" ht="13.5" customHeight="1">
      <c r="A2834" s="481"/>
      <c r="B2834" s="481"/>
      <c r="C2834" s="481"/>
      <c r="D2834" s="481"/>
      <c r="E2834" s="481"/>
      <c r="F2834" s="339"/>
      <c r="G2834" s="340" t="str">
        <f>IF(ISNUMBER(E2834),E2834/'Bulk DivVar Analysis'!$C$114,"")</f>
        <v/>
      </c>
      <c r="H2834" s="338" t="str">
        <f>IF(ISNUMBER(E2834), IF(G2834&gt;'Bulk DivVar Analysis'!$D$116,"Pass","Fail"),"")</f>
        <v/>
      </c>
      <c r="I2834" s="338" t="str">
        <f t="shared" si="46"/>
        <v/>
      </c>
      <c r="J2834" s="339"/>
      <c r="K2834" s="339"/>
      <c r="L2834" s="339"/>
      <c r="M2834" s="339"/>
      <c r="N2834" s="339"/>
      <c r="O2834" s="339"/>
      <c r="P2834" s="339"/>
      <c r="Q2834" s="339"/>
    </row>
    <row r="2835" spans="1:17" ht="13.5" customHeight="1">
      <c r="A2835" s="481"/>
      <c r="B2835" s="481"/>
      <c r="C2835" s="481"/>
      <c r="D2835" s="481"/>
      <c r="E2835" s="481"/>
      <c r="F2835" s="339"/>
      <c r="G2835" s="340" t="str">
        <f>IF(ISNUMBER(E2835),E2835/'Bulk DivVar Analysis'!$C$114,"")</f>
        <v/>
      </c>
      <c r="H2835" s="338" t="str">
        <f>IF(ISNUMBER(E2835), IF(G2835&gt;'Bulk DivVar Analysis'!$D$116,"Pass","Fail"),"")</f>
        <v/>
      </c>
      <c r="I2835" s="338" t="str">
        <f t="shared" si="46"/>
        <v/>
      </c>
      <c r="J2835" s="339"/>
      <c r="K2835" s="339"/>
      <c r="L2835" s="339"/>
      <c r="M2835" s="339"/>
      <c r="N2835" s="339"/>
      <c r="O2835" s="339"/>
      <c r="P2835" s="339"/>
      <c r="Q2835" s="339"/>
    </row>
    <row r="2836" spans="1:17" ht="13.5" customHeight="1">
      <c r="A2836" s="481"/>
      <c r="B2836" s="481"/>
      <c r="C2836" s="481"/>
      <c r="D2836" s="481"/>
      <c r="E2836" s="481"/>
      <c r="F2836" s="339"/>
      <c r="G2836" s="340" t="str">
        <f>IF(ISNUMBER(E2836),E2836/'Bulk DivVar Analysis'!$C$114,"")</f>
        <v/>
      </c>
      <c r="H2836" s="338" t="str">
        <f>IF(ISNUMBER(E2836), IF(G2836&gt;'Bulk DivVar Analysis'!$D$116,"Pass","Fail"),"")</f>
        <v/>
      </c>
      <c r="I2836" s="338" t="str">
        <f t="shared" si="46"/>
        <v/>
      </c>
      <c r="J2836" s="339"/>
      <c r="K2836" s="339"/>
      <c r="L2836" s="339"/>
      <c r="M2836" s="339"/>
      <c r="N2836" s="339"/>
      <c r="O2836" s="339"/>
      <c r="P2836" s="339"/>
      <c r="Q2836" s="339"/>
    </row>
    <row r="2837" spans="1:17" ht="13.5" customHeight="1">
      <c r="A2837" s="481"/>
      <c r="B2837" s="481"/>
      <c r="C2837" s="481"/>
      <c r="D2837" s="481"/>
      <c r="E2837" s="481"/>
      <c r="F2837" s="339"/>
      <c r="G2837" s="340" t="str">
        <f>IF(ISNUMBER(E2837),E2837/'Bulk DivVar Analysis'!$C$114,"")</f>
        <v/>
      </c>
      <c r="H2837" s="338" t="str">
        <f>IF(ISNUMBER(E2837), IF(G2837&gt;'Bulk DivVar Analysis'!$D$116,"Pass","Fail"),"")</f>
        <v/>
      </c>
      <c r="I2837" s="338" t="str">
        <f t="shared" si="46"/>
        <v/>
      </c>
      <c r="J2837" s="339"/>
      <c r="K2837" s="339"/>
      <c r="L2837" s="339"/>
      <c r="M2837" s="339"/>
      <c r="N2837" s="339"/>
      <c r="O2837" s="339"/>
      <c r="P2837" s="339"/>
      <c r="Q2837" s="339"/>
    </row>
    <row r="2838" spans="1:17" ht="13.5" customHeight="1">
      <c r="A2838" s="481"/>
      <c r="B2838" s="481"/>
      <c r="C2838" s="481"/>
      <c r="D2838" s="481"/>
      <c r="E2838" s="481"/>
      <c r="F2838" s="339"/>
      <c r="G2838" s="340" t="str">
        <f>IF(ISNUMBER(E2838),E2838/'Bulk DivVar Analysis'!$C$114,"")</f>
        <v/>
      </c>
      <c r="H2838" s="338" t="str">
        <f>IF(ISNUMBER(E2838), IF(G2838&gt;'Bulk DivVar Analysis'!$D$116,"Pass","Fail"),"")</f>
        <v/>
      </c>
      <c r="I2838" s="338" t="str">
        <f t="shared" si="46"/>
        <v/>
      </c>
      <c r="J2838" s="339"/>
      <c r="K2838" s="339"/>
      <c r="L2838" s="339"/>
      <c r="M2838" s="339"/>
      <c r="N2838" s="339"/>
      <c r="O2838" s="339"/>
      <c r="P2838" s="339"/>
      <c r="Q2838" s="339"/>
    </row>
    <row r="2839" spans="1:17" ht="13.5" customHeight="1">
      <c r="A2839" s="481"/>
      <c r="B2839" s="481"/>
      <c r="C2839" s="481"/>
      <c r="D2839" s="481"/>
      <c r="E2839" s="481"/>
      <c r="F2839" s="339"/>
      <c r="G2839" s="340" t="str">
        <f>IF(ISNUMBER(E2839),E2839/'Bulk DivVar Analysis'!$C$114,"")</f>
        <v/>
      </c>
      <c r="H2839" s="338" t="str">
        <f>IF(ISNUMBER(E2839), IF(G2839&gt;'Bulk DivVar Analysis'!$D$116,"Pass","Fail"),"")</f>
        <v/>
      </c>
      <c r="I2839" s="338" t="str">
        <f t="shared" si="46"/>
        <v/>
      </c>
      <c r="J2839" s="339"/>
      <c r="K2839" s="339"/>
      <c r="L2839" s="339"/>
      <c r="M2839" s="339"/>
      <c r="N2839" s="339"/>
      <c r="O2839" s="339"/>
      <c r="P2839" s="339"/>
      <c r="Q2839" s="339"/>
    </row>
    <row r="2840" spans="1:17" ht="13.5" customHeight="1">
      <c r="A2840" s="481"/>
      <c r="B2840" s="481"/>
      <c r="C2840" s="481"/>
      <c r="D2840" s="481"/>
      <c r="E2840" s="481"/>
      <c r="F2840" s="339"/>
      <c r="G2840" s="340" t="str">
        <f>IF(ISNUMBER(E2840),E2840/'Bulk DivVar Analysis'!$C$114,"")</f>
        <v/>
      </c>
      <c r="H2840" s="338" t="str">
        <f>IF(ISNUMBER(E2840), IF(G2840&gt;'Bulk DivVar Analysis'!$D$116,"Pass","Fail"),"")</f>
        <v/>
      </c>
      <c r="I2840" s="338" t="str">
        <f t="shared" si="46"/>
        <v/>
      </c>
      <c r="J2840" s="339"/>
      <c r="K2840" s="339"/>
      <c r="L2840" s="339"/>
      <c r="M2840" s="339"/>
      <c r="N2840" s="339"/>
      <c r="O2840" s="339"/>
      <c r="P2840" s="339"/>
      <c r="Q2840" s="339"/>
    </row>
    <row r="2841" spans="1:17" ht="13.5" customHeight="1">
      <c r="A2841" s="481"/>
      <c r="B2841" s="481"/>
      <c r="C2841" s="481"/>
      <c r="D2841" s="481"/>
      <c r="E2841" s="481"/>
      <c r="F2841" s="339"/>
      <c r="G2841" s="340" t="str">
        <f>IF(ISNUMBER(E2841),E2841/'Bulk DivVar Analysis'!$C$114,"")</f>
        <v/>
      </c>
      <c r="H2841" s="338" t="str">
        <f>IF(ISNUMBER(E2841), IF(G2841&gt;'Bulk DivVar Analysis'!$D$116,"Pass","Fail"),"")</f>
        <v/>
      </c>
      <c r="I2841" s="338" t="str">
        <f t="shared" si="46"/>
        <v/>
      </c>
      <c r="J2841" s="339"/>
      <c r="K2841" s="339"/>
      <c r="L2841" s="339"/>
      <c r="M2841" s="339"/>
      <c r="N2841" s="339"/>
      <c r="O2841" s="339"/>
      <c r="P2841" s="339"/>
      <c r="Q2841" s="339"/>
    </row>
    <row r="2842" spans="1:17" ht="13.5" customHeight="1">
      <c r="A2842" s="481"/>
      <c r="B2842" s="481"/>
      <c r="C2842" s="481"/>
      <c r="D2842" s="481"/>
      <c r="E2842" s="481"/>
      <c r="F2842" s="339"/>
      <c r="G2842" s="340" t="str">
        <f>IF(ISNUMBER(E2842),E2842/'Bulk DivVar Analysis'!$C$114,"")</f>
        <v/>
      </c>
      <c r="H2842" s="338" t="str">
        <f>IF(ISNUMBER(E2842), IF(G2842&gt;'Bulk DivVar Analysis'!$D$116,"Pass","Fail"),"")</f>
        <v/>
      </c>
      <c r="I2842" s="338" t="str">
        <f t="shared" si="46"/>
        <v/>
      </c>
      <c r="J2842" s="339"/>
      <c r="K2842" s="339"/>
      <c r="L2842" s="339"/>
      <c r="M2842" s="339"/>
      <c r="N2842" s="339"/>
      <c r="O2842" s="339"/>
      <c r="P2842" s="339"/>
      <c r="Q2842" s="339"/>
    </row>
    <row r="2843" spans="1:17" ht="13.5" customHeight="1">
      <c r="A2843" s="481"/>
      <c r="B2843" s="481"/>
      <c r="C2843" s="481"/>
      <c r="D2843" s="481"/>
      <c r="E2843" s="481"/>
      <c r="F2843" s="339"/>
      <c r="G2843" s="340" t="str">
        <f>IF(ISNUMBER(E2843),E2843/'Bulk DivVar Analysis'!$C$114,"")</f>
        <v/>
      </c>
      <c r="H2843" s="338" t="str">
        <f>IF(ISNUMBER(E2843), IF(G2843&gt;'Bulk DivVar Analysis'!$D$116,"Pass","Fail"),"")</f>
        <v/>
      </c>
      <c r="I2843" s="338" t="str">
        <f t="shared" si="46"/>
        <v/>
      </c>
      <c r="J2843" s="339"/>
      <c r="K2843" s="339"/>
      <c r="L2843" s="339"/>
      <c r="M2843" s="339"/>
      <c r="N2843" s="339"/>
      <c r="O2843" s="339"/>
      <c r="P2843" s="339"/>
      <c r="Q2843" s="339"/>
    </row>
    <row r="2844" spans="1:17" ht="13.5" customHeight="1">
      <c r="A2844" s="481"/>
      <c r="B2844" s="481"/>
      <c r="C2844" s="481"/>
      <c r="D2844" s="481"/>
      <c r="E2844" s="481"/>
      <c r="F2844" s="339"/>
      <c r="G2844" s="340" t="str">
        <f>IF(ISNUMBER(E2844),E2844/'Bulk DivVar Analysis'!$C$114,"")</f>
        <v/>
      </c>
      <c r="H2844" s="338" t="str">
        <f>IF(ISNUMBER(E2844), IF(G2844&gt;'Bulk DivVar Analysis'!$D$116,"Pass","Fail"),"")</f>
        <v/>
      </c>
      <c r="I2844" s="338" t="str">
        <f t="shared" si="46"/>
        <v/>
      </c>
      <c r="J2844" s="339"/>
      <c r="K2844" s="339"/>
      <c r="L2844" s="339"/>
      <c r="M2844" s="339"/>
      <c r="N2844" s="339"/>
      <c r="O2844" s="339"/>
      <c r="P2844" s="339"/>
      <c r="Q2844" s="339"/>
    </row>
    <row r="2845" spans="1:17" ht="13.5" customHeight="1">
      <c r="A2845" s="481"/>
      <c r="B2845" s="481"/>
      <c r="C2845" s="481"/>
      <c r="D2845" s="481"/>
      <c r="E2845" s="481"/>
      <c r="F2845" s="339"/>
      <c r="G2845" s="340" t="str">
        <f>IF(ISNUMBER(E2845),E2845/'Bulk DivVar Analysis'!$C$114,"")</f>
        <v/>
      </c>
      <c r="H2845" s="338" t="str">
        <f>IF(ISNUMBER(E2845), IF(G2845&gt;'Bulk DivVar Analysis'!$D$116,"Pass","Fail"),"")</f>
        <v/>
      </c>
      <c r="I2845" s="338" t="str">
        <f t="shared" si="46"/>
        <v/>
      </c>
      <c r="J2845" s="339"/>
      <c r="K2845" s="339"/>
      <c r="L2845" s="339"/>
      <c r="M2845" s="339"/>
      <c r="N2845" s="339"/>
      <c r="O2845" s="339"/>
      <c r="P2845" s="339"/>
      <c r="Q2845" s="339"/>
    </row>
    <row r="2846" spans="1:17" ht="13.5" customHeight="1">
      <c r="A2846" s="481"/>
      <c r="B2846" s="481"/>
      <c r="C2846" s="481"/>
      <c r="D2846" s="481"/>
      <c r="E2846" s="481"/>
      <c r="F2846" s="339"/>
      <c r="G2846" s="340" t="str">
        <f>IF(ISNUMBER(E2846),E2846/'Bulk DivVar Analysis'!$C$114,"")</f>
        <v/>
      </c>
      <c r="H2846" s="338" t="str">
        <f>IF(ISNUMBER(E2846), IF(G2846&gt;'Bulk DivVar Analysis'!$D$116,"Pass","Fail"),"")</f>
        <v/>
      </c>
      <c r="I2846" s="338" t="str">
        <f t="shared" si="46"/>
        <v/>
      </c>
      <c r="J2846" s="339"/>
      <c r="K2846" s="339"/>
      <c r="L2846" s="339"/>
      <c r="M2846" s="339"/>
      <c r="N2846" s="339"/>
      <c r="O2846" s="339"/>
      <c r="P2846" s="339"/>
      <c r="Q2846" s="339"/>
    </row>
    <row r="2847" spans="1:17" ht="13.5" customHeight="1">
      <c r="A2847" s="481"/>
      <c r="B2847" s="481"/>
      <c r="C2847" s="481"/>
      <c r="D2847" s="481"/>
      <c r="E2847" s="481"/>
      <c r="F2847" s="339"/>
      <c r="G2847" s="340" t="str">
        <f>IF(ISNUMBER(E2847),E2847/'Bulk DivVar Analysis'!$C$114,"")</f>
        <v/>
      </c>
      <c r="H2847" s="338" t="str">
        <f>IF(ISNUMBER(E2847), IF(G2847&gt;'Bulk DivVar Analysis'!$D$116,"Pass","Fail"),"")</f>
        <v/>
      </c>
      <c r="I2847" s="338" t="str">
        <f t="shared" si="46"/>
        <v/>
      </c>
      <c r="J2847" s="339"/>
      <c r="K2847" s="339"/>
      <c r="L2847" s="339"/>
      <c r="M2847" s="339"/>
      <c r="N2847" s="339"/>
      <c r="O2847" s="339"/>
      <c r="P2847" s="339"/>
      <c r="Q2847" s="339"/>
    </row>
    <row r="2848" spans="1:17" ht="13.5" customHeight="1">
      <c r="A2848" s="481"/>
      <c r="B2848" s="481"/>
      <c r="C2848" s="481"/>
      <c r="D2848" s="481"/>
      <c r="E2848" s="481"/>
      <c r="F2848" s="339"/>
      <c r="G2848" s="340" t="str">
        <f>IF(ISNUMBER(E2848),E2848/'Bulk DivVar Analysis'!$C$114,"")</f>
        <v/>
      </c>
      <c r="H2848" s="338" t="str">
        <f>IF(ISNUMBER(E2848), IF(G2848&gt;'Bulk DivVar Analysis'!$D$116,"Pass","Fail"),"")</f>
        <v/>
      </c>
      <c r="I2848" s="338" t="str">
        <f t="shared" si="46"/>
        <v/>
      </c>
      <c r="J2848" s="339"/>
      <c r="K2848" s="339"/>
      <c r="L2848" s="339"/>
      <c r="M2848" s="339"/>
      <c r="N2848" s="339"/>
      <c r="O2848" s="339"/>
      <c r="P2848" s="339"/>
      <c r="Q2848" s="339"/>
    </row>
    <row r="2849" spans="1:17" ht="13.5" customHeight="1">
      <c r="A2849" s="481"/>
      <c r="B2849" s="481"/>
      <c r="C2849" s="481"/>
      <c r="D2849" s="481"/>
      <c r="E2849" s="481"/>
      <c r="F2849" s="339"/>
      <c r="G2849" s="340" t="str">
        <f>IF(ISNUMBER(E2849),E2849/'Bulk DivVar Analysis'!$C$114,"")</f>
        <v/>
      </c>
      <c r="H2849" s="338" t="str">
        <f>IF(ISNUMBER(E2849), IF(G2849&gt;'Bulk DivVar Analysis'!$D$116,"Pass","Fail"),"")</f>
        <v/>
      </c>
      <c r="I2849" s="338" t="str">
        <f t="shared" si="46"/>
        <v/>
      </c>
      <c r="J2849" s="339"/>
      <c r="K2849" s="339"/>
      <c r="L2849" s="339"/>
      <c r="M2849" s="339"/>
      <c r="N2849" s="339"/>
      <c r="O2849" s="339"/>
      <c r="P2849" s="339"/>
      <c r="Q2849" s="339"/>
    </row>
    <row r="2850" spans="1:17" ht="13.5" customHeight="1">
      <c r="A2850" s="481"/>
      <c r="B2850" s="481"/>
      <c r="C2850" s="481"/>
      <c r="D2850" s="481"/>
      <c r="E2850" s="481"/>
      <c r="F2850" s="339"/>
      <c r="G2850" s="340" t="str">
        <f>IF(ISNUMBER(E2850),E2850/'Bulk DivVar Analysis'!$C$114,"")</f>
        <v/>
      </c>
      <c r="H2850" s="338" t="str">
        <f>IF(ISNUMBER(E2850), IF(G2850&gt;'Bulk DivVar Analysis'!$D$116,"Pass","Fail"),"")</f>
        <v/>
      </c>
      <c r="I2850" s="338" t="str">
        <f t="shared" si="46"/>
        <v/>
      </c>
      <c r="J2850" s="339"/>
      <c r="K2850" s="339"/>
      <c r="L2850" s="339"/>
      <c r="M2850" s="339"/>
      <c r="N2850" s="339"/>
      <c r="O2850" s="339"/>
      <c r="P2850" s="339"/>
      <c r="Q2850" s="339"/>
    </row>
    <row r="2851" spans="1:17" ht="13.5" customHeight="1">
      <c r="A2851" s="481"/>
      <c r="B2851" s="481"/>
      <c r="C2851" s="481"/>
      <c r="D2851" s="481"/>
      <c r="E2851" s="481"/>
      <c r="F2851" s="339"/>
      <c r="G2851" s="340" t="str">
        <f>IF(ISNUMBER(E2851),E2851/'Bulk DivVar Analysis'!$C$114,"")</f>
        <v/>
      </c>
      <c r="H2851" s="338" t="str">
        <f>IF(ISNUMBER(E2851), IF(G2851&gt;'Bulk DivVar Analysis'!$D$116,"Pass","Fail"),"")</f>
        <v/>
      </c>
      <c r="I2851" s="338" t="str">
        <f t="shared" si="46"/>
        <v/>
      </c>
      <c r="J2851" s="339"/>
      <c r="K2851" s="339"/>
      <c r="L2851" s="339"/>
      <c r="M2851" s="339"/>
      <c r="N2851" s="339"/>
      <c r="O2851" s="339"/>
      <c r="P2851" s="339"/>
      <c r="Q2851" s="339"/>
    </row>
    <row r="2852" spans="1:17" ht="13.5" customHeight="1">
      <c r="A2852" s="481"/>
      <c r="B2852" s="481"/>
      <c r="C2852" s="481"/>
      <c r="D2852" s="481"/>
      <c r="E2852" s="481"/>
      <c r="F2852" s="339"/>
      <c r="G2852" s="340" t="str">
        <f>IF(ISNUMBER(E2852),E2852/'Bulk DivVar Analysis'!$C$114,"")</f>
        <v/>
      </c>
      <c r="H2852" s="338" t="str">
        <f>IF(ISNUMBER(E2852), IF(G2852&gt;'Bulk DivVar Analysis'!$D$116,"Pass","Fail"),"")</f>
        <v/>
      </c>
      <c r="I2852" s="338" t="str">
        <f t="shared" si="46"/>
        <v/>
      </c>
      <c r="J2852" s="339"/>
      <c r="K2852" s="339"/>
      <c r="L2852" s="339"/>
      <c r="M2852" s="339"/>
      <c r="N2852" s="339"/>
      <c r="O2852" s="339"/>
      <c r="P2852" s="339"/>
      <c r="Q2852" s="339"/>
    </row>
    <row r="2853" spans="1:17" ht="13.5" customHeight="1">
      <c r="A2853" s="481"/>
      <c r="B2853" s="481"/>
      <c r="C2853" s="481"/>
      <c r="D2853" s="481"/>
      <c r="E2853" s="481"/>
      <c r="F2853" s="339"/>
      <c r="G2853" s="340" t="str">
        <f>IF(ISNUMBER(E2853),E2853/'Bulk DivVar Analysis'!$C$114,"")</f>
        <v/>
      </c>
      <c r="H2853" s="338" t="str">
        <f>IF(ISNUMBER(E2853), IF(G2853&gt;'Bulk DivVar Analysis'!$D$116,"Pass","Fail"),"")</f>
        <v/>
      </c>
      <c r="I2853" s="338" t="str">
        <f t="shared" si="46"/>
        <v/>
      </c>
      <c r="J2853" s="339"/>
      <c r="K2853" s="339"/>
      <c r="L2853" s="339"/>
      <c r="M2853" s="339"/>
      <c r="N2853" s="339"/>
      <c r="O2853" s="339"/>
      <c r="P2853" s="339"/>
      <c r="Q2853" s="339"/>
    </row>
    <row r="2854" spans="1:17" ht="13.5" customHeight="1">
      <c r="A2854" s="481"/>
      <c r="B2854" s="481"/>
      <c r="C2854" s="481"/>
      <c r="D2854" s="481"/>
      <c r="E2854" s="481"/>
      <c r="F2854" s="339"/>
      <c r="G2854" s="340" t="str">
        <f>IF(ISNUMBER(E2854),E2854/'Bulk DivVar Analysis'!$C$114,"")</f>
        <v/>
      </c>
      <c r="H2854" s="338" t="str">
        <f>IF(ISNUMBER(E2854), IF(G2854&gt;'Bulk DivVar Analysis'!$D$116,"Pass","Fail"),"")</f>
        <v/>
      </c>
      <c r="I2854" s="338" t="str">
        <f t="shared" si="46"/>
        <v/>
      </c>
      <c r="J2854" s="339"/>
      <c r="K2854" s="339"/>
      <c r="L2854" s="339"/>
      <c r="M2854" s="339"/>
      <c r="N2854" s="339"/>
      <c r="O2854" s="339"/>
      <c r="P2854" s="339"/>
      <c r="Q2854" s="339"/>
    </row>
    <row r="2855" spans="1:17" ht="13.5" customHeight="1">
      <c r="A2855" s="481"/>
      <c r="B2855" s="481"/>
      <c r="C2855" s="481"/>
      <c r="D2855" s="481"/>
      <c r="E2855" s="481"/>
      <c r="F2855" s="339"/>
      <c r="G2855" s="340" t="str">
        <f>IF(ISNUMBER(E2855),E2855/'Bulk DivVar Analysis'!$C$114,"")</f>
        <v/>
      </c>
      <c r="H2855" s="338" t="str">
        <f>IF(ISNUMBER(E2855), IF(G2855&gt;'Bulk DivVar Analysis'!$D$116,"Pass","Fail"),"")</f>
        <v/>
      </c>
      <c r="I2855" s="338" t="str">
        <f t="shared" si="46"/>
        <v/>
      </c>
      <c r="J2855" s="339"/>
      <c r="K2855" s="339"/>
      <c r="L2855" s="339"/>
      <c r="M2855" s="339"/>
      <c r="N2855" s="339"/>
      <c r="O2855" s="339"/>
      <c r="P2855" s="339"/>
      <c r="Q2855" s="339"/>
    </row>
    <row r="2856" spans="1:17" ht="13.5" customHeight="1">
      <c r="A2856" s="481"/>
      <c r="B2856" s="481"/>
      <c r="C2856" s="481"/>
      <c r="D2856" s="481"/>
      <c r="E2856" s="481"/>
      <c r="F2856" s="339"/>
      <c r="G2856" s="340" t="str">
        <f>IF(ISNUMBER(E2856),E2856/'Bulk DivVar Analysis'!$C$114,"")</f>
        <v/>
      </c>
      <c r="H2856" s="338" t="str">
        <f>IF(ISNUMBER(E2856), IF(G2856&gt;'Bulk DivVar Analysis'!$D$116,"Pass","Fail"),"")</f>
        <v/>
      </c>
      <c r="I2856" s="338" t="str">
        <f t="shared" si="46"/>
        <v/>
      </c>
      <c r="J2856" s="339"/>
      <c r="K2856" s="339"/>
      <c r="L2856" s="339"/>
      <c r="M2856" s="339"/>
      <c r="N2856" s="339"/>
      <c r="O2856" s="339"/>
      <c r="P2856" s="339"/>
      <c r="Q2856" s="339"/>
    </row>
    <row r="2857" spans="1:17" ht="13.5" customHeight="1">
      <c r="A2857" s="481"/>
      <c r="B2857" s="481"/>
      <c r="C2857" s="481"/>
      <c r="D2857" s="481"/>
      <c r="E2857" s="481"/>
      <c r="F2857" s="339"/>
      <c r="G2857" s="340" t="str">
        <f>IF(ISNUMBER(E2857),E2857/'Bulk DivVar Analysis'!$C$114,"")</f>
        <v/>
      </c>
      <c r="H2857" s="338" t="str">
        <f>IF(ISNUMBER(E2857), IF(G2857&gt;'Bulk DivVar Analysis'!$D$116,"Pass","Fail"),"")</f>
        <v/>
      </c>
      <c r="I2857" s="338" t="str">
        <f t="shared" si="46"/>
        <v/>
      </c>
      <c r="J2857" s="339"/>
      <c r="K2857" s="339"/>
      <c r="L2857" s="339"/>
      <c r="M2857" s="339"/>
      <c r="N2857" s="339"/>
      <c r="O2857" s="339"/>
      <c r="P2857" s="339"/>
      <c r="Q2857" s="339"/>
    </row>
    <row r="2858" spans="1:17" ht="13.5" customHeight="1">
      <c r="A2858" s="481"/>
      <c r="B2858" s="481"/>
      <c r="C2858" s="481"/>
      <c r="D2858" s="481"/>
      <c r="E2858" s="481"/>
      <c r="F2858" s="339"/>
      <c r="G2858" s="340" t="str">
        <f>IF(ISNUMBER(E2858),E2858/'Bulk DivVar Analysis'!$C$114,"")</f>
        <v/>
      </c>
      <c r="H2858" s="338" t="str">
        <f>IF(ISNUMBER(E2858), IF(G2858&gt;'Bulk DivVar Analysis'!$D$116,"Pass","Fail"),"")</f>
        <v/>
      </c>
      <c r="I2858" s="338" t="str">
        <f t="shared" si="46"/>
        <v/>
      </c>
      <c r="J2858" s="339"/>
      <c r="K2858" s="339"/>
      <c r="L2858" s="339"/>
      <c r="M2858" s="339"/>
      <c r="N2858" s="339"/>
      <c r="O2858" s="339"/>
      <c r="P2858" s="339"/>
      <c r="Q2858" s="339"/>
    </row>
    <row r="2859" spans="1:17" ht="13.5" customHeight="1">
      <c r="A2859" s="481"/>
      <c r="B2859" s="481"/>
      <c r="C2859" s="481"/>
      <c r="D2859" s="481"/>
      <c r="E2859" s="481"/>
      <c r="F2859" s="339"/>
      <c r="G2859" s="340" t="str">
        <f>IF(ISNUMBER(E2859),E2859/'Bulk DivVar Analysis'!$C$114,"")</f>
        <v/>
      </c>
      <c r="H2859" s="338" t="str">
        <f>IF(ISNUMBER(E2859), IF(G2859&gt;'Bulk DivVar Analysis'!$D$116,"Pass","Fail"),"")</f>
        <v/>
      </c>
      <c r="I2859" s="338" t="str">
        <f t="shared" si="46"/>
        <v/>
      </c>
      <c r="J2859" s="339"/>
      <c r="K2859" s="339"/>
      <c r="L2859" s="339"/>
      <c r="M2859" s="339"/>
      <c r="N2859" s="339"/>
      <c r="O2859" s="339"/>
      <c r="P2859" s="339"/>
      <c r="Q2859" s="339"/>
    </row>
    <row r="2860" spans="1:17" ht="13.5" customHeight="1">
      <c r="A2860" s="481"/>
      <c r="B2860" s="481"/>
      <c r="C2860" s="481"/>
      <c r="D2860" s="481"/>
      <c r="E2860" s="481"/>
      <c r="F2860" s="339"/>
      <c r="G2860" s="340" t="str">
        <f>IF(ISNUMBER(E2860),E2860/'Bulk DivVar Analysis'!$C$114,"")</f>
        <v/>
      </c>
      <c r="H2860" s="338" t="str">
        <f>IF(ISNUMBER(E2860), IF(G2860&gt;'Bulk DivVar Analysis'!$D$116,"Pass","Fail"),"")</f>
        <v/>
      </c>
      <c r="I2860" s="338" t="str">
        <f t="shared" si="46"/>
        <v/>
      </c>
      <c r="J2860" s="339"/>
      <c r="K2860" s="339"/>
      <c r="L2860" s="339"/>
      <c r="M2860" s="339"/>
      <c r="N2860" s="339"/>
      <c r="O2860" s="339"/>
      <c r="P2860" s="339"/>
      <c r="Q2860" s="339"/>
    </row>
    <row r="2861" spans="1:17" ht="13.5" customHeight="1">
      <c r="A2861" s="481"/>
      <c r="B2861" s="481"/>
      <c r="C2861" s="481"/>
      <c r="D2861" s="481"/>
      <c r="E2861" s="481"/>
      <c r="F2861" s="339"/>
      <c r="G2861" s="340" t="str">
        <f>IF(ISNUMBER(E2861),E2861/'Bulk DivVar Analysis'!$C$114,"")</f>
        <v/>
      </c>
      <c r="H2861" s="338" t="str">
        <f>IF(ISNUMBER(E2861), IF(G2861&gt;'Bulk DivVar Analysis'!$D$116,"Pass","Fail"),"")</f>
        <v/>
      </c>
      <c r="I2861" s="338" t="str">
        <f t="shared" si="46"/>
        <v/>
      </c>
      <c r="J2861" s="339"/>
      <c r="K2861" s="339"/>
      <c r="L2861" s="339"/>
      <c r="M2861" s="339"/>
      <c r="N2861" s="339"/>
      <c r="O2861" s="339"/>
      <c r="P2861" s="339"/>
      <c r="Q2861" s="339"/>
    </row>
    <row r="2862" spans="1:17" ht="13.5" customHeight="1">
      <c r="A2862" s="481"/>
      <c r="B2862" s="481"/>
      <c r="C2862" s="481"/>
      <c r="D2862" s="481"/>
      <c r="E2862" s="481"/>
      <c r="F2862" s="339"/>
      <c r="G2862" s="340" t="str">
        <f>IF(ISNUMBER(E2862),E2862/'Bulk DivVar Analysis'!$C$114,"")</f>
        <v/>
      </c>
      <c r="H2862" s="338" t="str">
        <f>IF(ISNUMBER(E2862), IF(G2862&gt;'Bulk DivVar Analysis'!$D$116,"Pass","Fail"),"")</f>
        <v/>
      </c>
      <c r="I2862" s="338" t="str">
        <f t="shared" si="46"/>
        <v/>
      </c>
      <c r="J2862" s="339"/>
      <c r="K2862" s="339"/>
      <c r="L2862" s="339"/>
      <c r="M2862" s="339"/>
      <c r="N2862" s="339"/>
      <c r="O2862" s="339"/>
      <c r="P2862" s="339"/>
      <c r="Q2862" s="339"/>
    </row>
    <row r="2863" spans="1:17" ht="13.5" customHeight="1">
      <c r="A2863" s="481"/>
      <c r="B2863" s="481"/>
      <c r="C2863" s="481"/>
      <c r="D2863" s="481"/>
      <c r="E2863" s="481"/>
      <c r="F2863" s="339"/>
      <c r="G2863" s="340" t="str">
        <f>IF(ISNUMBER(E2863),E2863/'Bulk DivVar Analysis'!$C$114,"")</f>
        <v/>
      </c>
      <c r="H2863" s="338" t="str">
        <f>IF(ISNUMBER(E2863), IF(G2863&gt;'Bulk DivVar Analysis'!$D$116,"Pass","Fail"),"")</f>
        <v/>
      </c>
      <c r="I2863" s="338" t="str">
        <f t="shared" si="46"/>
        <v/>
      </c>
      <c r="J2863" s="339"/>
      <c r="K2863" s="339"/>
      <c r="L2863" s="339"/>
      <c r="M2863" s="339"/>
      <c r="N2863" s="339"/>
      <c r="O2863" s="339"/>
      <c r="P2863" s="339"/>
      <c r="Q2863" s="339"/>
    </row>
    <row r="2864" spans="1:17" ht="13.5" customHeight="1">
      <c r="A2864" s="481"/>
      <c r="B2864" s="481"/>
      <c r="C2864" s="481"/>
      <c r="D2864" s="481"/>
      <c r="E2864" s="481"/>
      <c r="F2864" s="339"/>
      <c r="G2864" s="340" t="str">
        <f>IF(ISNUMBER(E2864),E2864/'Bulk DivVar Analysis'!$C$114,"")</f>
        <v/>
      </c>
      <c r="H2864" s="338" t="str">
        <f>IF(ISNUMBER(E2864), IF(G2864&gt;'Bulk DivVar Analysis'!$D$116,"Pass","Fail"),"")</f>
        <v/>
      </c>
      <c r="I2864" s="338" t="str">
        <f t="shared" si="46"/>
        <v/>
      </c>
      <c r="J2864" s="339"/>
      <c r="K2864" s="339"/>
      <c r="L2864" s="339"/>
      <c r="M2864" s="339"/>
      <c r="N2864" s="339"/>
      <c r="O2864" s="339"/>
      <c r="P2864" s="339"/>
      <c r="Q2864" s="339"/>
    </row>
    <row r="2865" spans="1:17" ht="13.5" customHeight="1">
      <c r="A2865" s="481"/>
      <c r="B2865" s="481"/>
      <c r="C2865" s="481"/>
      <c r="D2865" s="481"/>
      <c r="E2865" s="481"/>
      <c r="F2865" s="339"/>
      <c r="G2865" s="340" t="str">
        <f>IF(ISNUMBER(E2865),E2865/'Bulk DivVar Analysis'!$C$114,"")</f>
        <v/>
      </c>
      <c r="H2865" s="338" t="str">
        <f>IF(ISNUMBER(E2865), IF(G2865&gt;'Bulk DivVar Analysis'!$D$116,"Pass","Fail"),"")</f>
        <v/>
      </c>
      <c r="I2865" s="338" t="str">
        <f t="shared" si="46"/>
        <v/>
      </c>
      <c r="J2865" s="339"/>
      <c r="K2865" s="339"/>
      <c r="L2865" s="339"/>
      <c r="M2865" s="339"/>
      <c r="N2865" s="339"/>
      <c r="O2865" s="339"/>
      <c r="P2865" s="339"/>
      <c r="Q2865" s="339"/>
    </row>
    <row r="2866" spans="1:17" ht="13.5" customHeight="1">
      <c r="A2866" s="481"/>
      <c r="B2866" s="481"/>
      <c r="C2866" s="481"/>
      <c r="D2866" s="481"/>
      <c r="E2866" s="481"/>
      <c r="F2866" s="339"/>
      <c r="G2866" s="340" t="str">
        <f>IF(ISNUMBER(E2866),E2866/'Bulk DivVar Analysis'!$C$114,"")</f>
        <v/>
      </c>
      <c r="H2866" s="338" t="str">
        <f>IF(ISNUMBER(E2866), IF(G2866&gt;'Bulk DivVar Analysis'!$D$116,"Pass","Fail"),"")</f>
        <v/>
      </c>
      <c r="I2866" s="338" t="str">
        <f t="shared" si="46"/>
        <v/>
      </c>
      <c r="J2866" s="339"/>
      <c r="K2866" s="339"/>
      <c r="L2866" s="339"/>
      <c r="M2866" s="339"/>
      <c r="N2866" s="339"/>
      <c r="O2866" s="339"/>
      <c r="P2866" s="339"/>
      <c r="Q2866" s="339"/>
    </row>
    <row r="2867" spans="1:17" ht="13.5" customHeight="1">
      <c r="A2867" s="481"/>
      <c r="B2867" s="481"/>
      <c r="C2867" s="481"/>
      <c r="D2867" s="481"/>
      <c r="E2867" s="481"/>
      <c r="F2867" s="339"/>
      <c r="G2867" s="340" t="str">
        <f>IF(ISNUMBER(E2867),E2867/'Bulk DivVar Analysis'!$C$114,"")</f>
        <v/>
      </c>
      <c r="H2867" s="338" t="str">
        <f>IF(ISNUMBER(E2867), IF(G2867&gt;'Bulk DivVar Analysis'!$D$116,"Pass","Fail"),"")</f>
        <v/>
      </c>
      <c r="I2867" s="338" t="str">
        <f t="shared" si="46"/>
        <v/>
      </c>
      <c r="J2867" s="339"/>
      <c r="K2867" s="339"/>
      <c r="L2867" s="339"/>
      <c r="M2867" s="339"/>
      <c r="N2867" s="339"/>
      <c r="O2867" s="339"/>
      <c r="P2867" s="339"/>
      <c r="Q2867" s="339"/>
    </row>
    <row r="2868" spans="1:17" ht="13.5" customHeight="1">
      <c r="A2868" s="481"/>
      <c r="B2868" s="481"/>
      <c r="C2868" s="481"/>
      <c r="D2868" s="481"/>
      <c r="E2868" s="481"/>
      <c r="F2868" s="339"/>
      <c r="G2868" s="340" t="str">
        <f>IF(ISNUMBER(E2868),E2868/'Bulk DivVar Analysis'!$C$114,"")</f>
        <v/>
      </c>
      <c r="H2868" s="338" t="str">
        <f>IF(ISNUMBER(E2868), IF(G2868&gt;'Bulk DivVar Analysis'!$D$116,"Pass","Fail"),"")</f>
        <v/>
      </c>
      <c r="I2868" s="338" t="str">
        <f t="shared" si="46"/>
        <v/>
      </c>
      <c r="J2868" s="339"/>
      <c r="K2868" s="339"/>
      <c r="L2868" s="339"/>
      <c r="M2868" s="339"/>
      <c r="N2868" s="339"/>
      <c r="O2868" s="339"/>
      <c r="P2868" s="339"/>
      <c r="Q2868" s="339"/>
    </row>
    <row r="2869" spans="1:17" ht="13.5" customHeight="1">
      <c r="A2869" s="481"/>
      <c r="B2869" s="481"/>
      <c r="C2869" s="481"/>
      <c r="D2869" s="481"/>
      <c r="E2869" s="481"/>
      <c r="F2869" s="339"/>
      <c r="G2869" s="340" t="str">
        <f>IF(ISNUMBER(E2869),E2869/'Bulk DivVar Analysis'!$C$114,"")</f>
        <v/>
      </c>
      <c r="H2869" s="338" t="str">
        <f>IF(ISNUMBER(E2869), IF(G2869&gt;'Bulk DivVar Analysis'!$D$116,"Pass","Fail"),"")</f>
        <v/>
      </c>
      <c r="I2869" s="338" t="str">
        <f t="shared" si="46"/>
        <v/>
      </c>
      <c r="J2869" s="339"/>
      <c r="K2869" s="339"/>
      <c r="L2869" s="339"/>
      <c r="M2869" s="339"/>
      <c r="N2869" s="339"/>
      <c r="O2869" s="339"/>
      <c r="P2869" s="339"/>
      <c r="Q2869" s="339"/>
    </row>
    <row r="2870" spans="1:17" ht="13.5" customHeight="1">
      <c r="A2870" s="481"/>
      <c r="B2870" s="481"/>
      <c r="C2870" s="481"/>
      <c r="D2870" s="481"/>
      <c r="E2870" s="481"/>
      <c r="F2870" s="339"/>
      <c r="G2870" s="340" t="str">
        <f>IF(ISNUMBER(E2870),E2870/'Bulk DivVar Analysis'!$C$114,"")</f>
        <v/>
      </c>
      <c r="H2870" s="338" t="str">
        <f>IF(ISNUMBER(E2870), IF(G2870&gt;'Bulk DivVar Analysis'!$D$116,"Pass","Fail"),"")</f>
        <v/>
      </c>
      <c r="I2870" s="338" t="str">
        <f t="shared" si="46"/>
        <v/>
      </c>
      <c r="J2870" s="339"/>
      <c r="K2870" s="339"/>
      <c r="L2870" s="339"/>
      <c r="M2870" s="339"/>
      <c r="N2870" s="339"/>
      <c r="O2870" s="339"/>
      <c r="P2870" s="339"/>
      <c r="Q2870" s="339"/>
    </row>
    <row r="2871" spans="1:17" ht="13.5" customHeight="1">
      <c r="A2871" s="481"/>
      <c r="B2871" s="481"/>
      <c r="C2871" s="481"/>
      <c r="D2871" s="481"/>
      <c r="E2871" s="481"/>
      <c r="F2871" s="339"/>
      <c r="G2871" s="340" t="str">
        <f>IF(ISNUMBER(E2871),E2871/'Bulk DivVar Analysis'!$C$114,"")</f>
        <v/>
      </c>
      <c r="H2871" s="338" t="str">
        <f>IF(ISNUMBER(E2871), IF(G2871&gt;'Bulk DivVar Analysis'!$D$116,"Pass","Fail"),"")</f>
        <v/>
      </c>
      <c r="I2871" s="338" t="str">
        <f t="shared" si="46"/>
        <v/>
      </c>
      <c r="J2871" s="339"/>
      <c r="K2871" s="339"/>
      <c r="L2871" s="339"/>
      <c r="M2871" s="339"/>
      <c r="N2871" s="339"/>
      <c r="O2871" s="339"/>
      <c r="P2871" s="339"/>
      <c r="Q2871" s="339"/>
    </row>
    <row r="2872" spans="1:17" ht="13.5" customHeight="1">
      <c r="A2872" s="481"/>
      <c r="B2872" s="481"/>
      <c r="C2872" s="481"/>
      <c r="D2872" s="481"/>
      <c r="E2872" s="481"/>
      <c r="F2872" s="339"/>
      <c r="G2872" s="340" t="str">
        <f>IF(ISNUMBER(E2872),E2872/'Bulk DivVar Analysis'!$C$114,"")</f>
        <v/>
      </c>
      <c r="H2872" s="338" t="str">
        <f>IF(ISNUMBER(E2872), IF(G2872&gt;'Bulk DivVar Analysis'!$D$116,"Pass","Fail"),"")</f>
        <v/>
      </c>
      <c r="I2872" s="338" t="str">
        <f t="shared" si="46"/>
        <v/>
      </c>
      <c r="J2872" s="339"/>
      <c r="K2872" s="339"/>
      <c r="L2872" s="339"/>
      <c r="M2872" s="339"/>
      <c r="N2872" s="339"/>
      <c r="O2872" s="339"/>
      <c r="P2872" s="339"/>
      <c r="Q2872" s="339"/>
    </row>
    <row r="2873" spans="1:17" ht="13.5" customHeight="1">
      <c r="A2873" s="481"/>
      <c r="B2873" s="481"/>
      <c r="C2873" s="481"/>
      <c r="D2873" s="481"/>
      <c r="E2873" s="481"/>
      <c r="F2873" s="339"/>
      <c r="G2873" s="340" t="str">
        <f>IF(ISNUMBER(E2873),E2873/'Bulk DivVar Analysis'!$C$114,"")</f>
        <v/>
      </c>
      <c r="H2873" s="338" t="str">
        <f>IF(ISNUMBER(E2873), IF(G2873&gt;'Bulk DivVar Analysis'!$D$116,"Pass","Fail"),"")</f>
        <v/>
      </c>
      <c r="I2873" s="338" t="str">
        <f t="shared" si="46"/>
        <v/>
      </c>
      <c r="J2873" s="339"/>
      <c r="K2873" s="339"/>
      <c r="L2873" s="339"/>
      <c r="M2873" s="339"/>
      <c r="N2873" s="339"/>
      <c r="O2873" s="339"/>
      <c r="P2873" s="339"/>
      <c r="Q2873" s="339"/>
    </row>
    <row r="2874" spans="1:17" ht="13.5" customHeight="1">
      <c r="A2874" s="481"/>
      <c r="B2874" s="481"/>
      <c r="C2874" s="481"/>
      <c r="D2874" s="481"/>
      <c r="E2874" s="481"/>
      <c r="F2874" s="339"/>
      <c r="G2874" s="340" t="str">
        <f>IF(ISNUMBER(E2874),E2874/'Bulk DivVar Analysis'!$C$114,"")</f>
        <v/>
      </c>
      <c r="H2874" s="338" t="str">
        <f>IF(ISNUMBER(E2874), IF(G2874&gt;'Bulk DivVar Analysis'!$D$116,"Pass","Fail"),"")</f>
        <v/>
      </c>
      <c r="I2874" s="338" t="str">
        <f t="shared" si="46"/>
        <v/>
      </c>
      <c r="J2874" s="339"/>
      <c r="K2874" s="339"/>
      <c r="L2874" s="339"/>
      <c r="M2874" s="339"/>
      <c r="N2874" s="339"/>
      <c r="O2874" s="339"/>
      <c r="P2874" s="339"/>
      <c r="Q2874" s="339"/>
    </row>
    <row r="2875" spans="1:17" ht="13.5" customHeight="1">
      <c r="A2875" s="481"/>
      <c r="B2875" s="481"/>
      <c r="C2875" s="481"/>
      <c r="D2875" s="481"/>
      <c r="E2875" s="481"/>
      <c r="F2875" s="339"/>
      <c r="G2875" s="340" t="str">
        <f>IF(ISNUMBER(E2875),E2875/'Bulk DivVar Analysis'!$C$114,"")</f>
        <v/>
      </c>
      <c r="H2875" s="338" t="str">
        <f>IF(ISNUMBER(E2875), IF(G2875&gt;'Bulk DivVar Analysis'!$D$116,"Pass","Fail"),"")</f>
        <v/>
      </c>
      <c r="I2875" s="338" t="str">
        <f t="shared" si="46"/>
        <v/>
      </c>
      <c r="J2875" s="339"/>
      <c r="K2875" s="339"/>
      <c r="L2875" s="339"/>
      <c r="M2875" s="339"/>
      <c r="N2875" s="339"/>
      <c r="O2875" s="339"/>
      <c r="P2875" s="339"/>
      <c r="Q2875" s="339"/>
    </row>
    <row r="2876" spans="1:17" ht="13.5" customHeight="1">
      <c r="A2876" s="481"/>
      <c r="B2876" s="481"/>
      <c r="C2876" s="481"/>
      <c r="D2876" s="481"/>
      <c r="E2876" s="481"/>
      <c r="F2876" s="339"/>
      <c r="G2876" s="340" t="str">
        <f>IF(ISNUMBER(E2876),E2876/'Bulk DivVar Analysis'!$C$114,"")</f>
        <v/>
      </c>
      <c r="H2876" s="338" t="str">
        <f>IF(ISNUMBER(E2876), IF(G2876&gt;'Bulk DivVar Analysis'!$D$116,"Pass","Fail"),"")</f>
        <v/>
      </c>
      <c r="I2876" s="338" t="str">
        <f t="shared" si="46"/>
        <v/>
      </c>
      <c r="J2876" s="339"/>
      <c r="K2876" s="339"/>
      <c r="L2876" s="339"/>
      <c r="M2876" s="339"/>
      <c r="N2876" s="339"/>
      <c r="O2876" s="339"/>
      <c r="P2876" s="339"/>
      <c r="Q2876" s="339"/>
    </row>
    <row r="2877" spans="1:17" ht="13.5" customHeight="1">
      <c r="A2877" s="481"/>
      <c r="B2877" s="481"/>
      <c r="C2877" s="481"/>
      <c r="D2877" s="481"/>
      <c r="E2877" s="481"/>
      <c r="F2877" s="339"/>
      <c r="G2877" s="340" t="str">
        <f>IF(ISNUMBER(E2877),E2877/'Bulk DivVar Analysis'!$C$114,"")</f>
        <v/>
      </c>
      <c r="H2877" s="338" t="str">
        <f>IF(ISNUMBER(E2877), IF(G2877&gt;'Bulk DivVar Analysis'!$D$116,"Pass","Fail"),"")</f>
        <v/>
      </c>
      <c r="I2877" s="338" t="str">
        <f t="shared" si="46"/>
        <v/>
      </c>
      <c r="J2877" s="339"/>
      <c r="K2877" s="339"/>
      <c r="L2877" s="339"/>
      <c r="M2877" s="339"/>
      <c r="N2877" s="339"/>
      <c r="O2877" s="339"/>
      <c r="P2877" s="339"/>
      <c r="Q2877" s="339"/>
    </row>
    <row r="2878" spans="1:17" ht="13.5" customHeight="1">
      <c r="A2878" s="481"/>
      <c r="B2878" s="481"/>
      <c r="C2878" s="481"/>
      <c r="D2878" s="481"/>
      <c r="E2878" s="481"/>
      <c r="F2878" s="339"/>
      <c r="G2878" s="340" t="str">
        <f>IF(ISNUMBER(E2878),E2878/'Bulk DivVar Analysis'!$C$114,"")</f>
        <v/>
      </c>
      <c r="H2878" s="338" t="str">
        <f>IF(ISNUMBER(E2878), IF(G2878&gt;'Bulk DivVar Analysis'!$D$116,"Pass","Fail"),"")</f>
        <v/>
      </c>
      <c r="I2878" s="338" t="str">
        <f t="shared" si="46"/>
        <v/>
      </c>
      <c r="J2878" s="339"/>
      <c r="K2878" s="339"/>
      <c r="L2878" s="339"/>
      <c r="M2878" s="339"/>
      <c r="N2878" s="339"/>
      <c r="O2878" s="339"/>
      <c r="P2878" s="339"/>
      <c r="Q2878" s="339"/>
    </row>
    <row r="2879" spans="1:17" ht="13.5" customHeight="1">
      <c r="A2879" s="481"/>
      <c r="B2879" s="481"/>
      <c r="C2879" s="481"/>
      <c r="D2879" s="481"/>
      <c r="E2879" s="481"/>
      <c r="F2879" s="339"/>
      <c r="G2879" s="340" t="str">
        <f>IF(ISNUMBER(E2879),E2879/'Bulk DivVar Analysis'!$C$114,"")</f>
        <v/>
      </c>
      <c r="H2879" s="338" t="str">
        <f>IF(ISNUMBER(E2879), IF(G2879&gt;'Bulk DivVar Analysis'!$D$116,"Pass","Fail"),"")</f>
        <v/>
      </c>
      <c r="I2879" s="338" t="str">
        <f t="shared" si="46"/>
        <v/>
      </c>
      <c r="J2879" s="339"/>
      <c r="K2879" s="339"/>
      <c r="L2879" s="339"/>
      <c r="M2879" s="339"/>
      <c r="N2879" s="339"/>
      <c r="O2879" s="339"/>
      <c r="P2879" s="339"/>
      <c r="Q2879" s="339"/>
    </row>
    <row r="2880" spans="1:17" ht="13.5" customHeight="1">
      <c r="A2880" s="481"/>
      <c r="B2880" s="481"/>
      <c r="C2880" s="481"/>
      <c r="D2880" s="481"/>
      <c r="E2880" s="481"/>
      <c r="F2880" s="339"/>
      <c r="G2880" s="340" t="str">
        <f>IF(ISNUMBER(E2880),E2880/'Bulk DivVar Analysis'!$C$114,"")</f>
        <v/>
      </c>
      <c r="H2880" s="338" t="str">
        <f>IF(ISNUMBER(E2880), IF(G2880&gt;'Bulk DivVar Analysis'!$D$116,"Pass","Fail"),"")</f>
        <v/>
      </c>
      <c r="I2880" s="338" t="str">
        <f t="shared" si="46"/>
        <v/>
      </c>
      <c r="J2880" s="339"/>
      <c r="K2880" s="339"/>
      <c r="L2880" s="339"/>
      <c r="M2880" s="339"/>
      <c r="N2880" s="339"/>
      <c r="O2880" s="339"/>
      <c r="P2880" s="339"/>
      <c r="Q2880" s="339"/>
    </row>
    <row r="2881" spans="1:17" ht="13.5" customHeight="1">
      <c r="A2881" s="481"/>
      <c r="B2881" s="481"/>
      <c r="C2881" s="481"/>
      <c r="D2881" s="481"/>
      <c r="E2881" s="481"/>
      <c r="F2881" s="339"/>
      <c r="G2881" s="340" t="str">
        <f>IF(ISNUMBER(E2881),E2881/'Bulk DivVar Analysis'!$C$114,"")</f>
        <v/>
      </c>
      <c r="H2881" s="338" t="str">
        <f>IF(ISNUMBER(E2881), IF(G2881&gt;'Bulk DivVar Analysis'!$D$116,"Pass","Fail"),"")</f>
        <v/>
      </c>
      <c r="I2881" s="338" t="str">
        <f t="shared" si="46"/>
        <v/>
      </c>
      <c r="J2881" s="339"/>
      <c r="K2881" s="339"/>
      <c r="L2881" s="339"/>
      <c r="M2881" s="339"/>
      <c r="N2881" s="339"/>
      <c r="O2881" s="339"/>
      <c r="P2881" s="339"/>
      <c r="Q2881" s="339"/>
    </row>
    <row r="2882" spans="1:17" ht="13.5" customHeight="1">
      <c r="A2882" s="481"/>
      <c r="B2882" s="481"/>
      <c r="C2882" s="481"/>
      <c r="D2882" s="481"/>
      <c r="E2882" s="481"/>
      <c r="F2882" s="339"/>
      <c r="G2882" s="340" t="str">
        <f>IF(ISNUMBER(E2882),E2882/'Bulk DivVar Analysis'!$C$114,"")</f>
        <v/>
      </c>
      <c r="H2882" s="338" t="str">
        <f>IF(ISNUMBER(E2882), IF(G2882&gt;'Bulk DivVar Analysis'!$D$116,"Pass","Fail"),"")</f>
        <v/>
      </c>
      <c r="I2882" s="338" t="str">
        <f t="shared" si="46"/>
        <v/>
      </c>
      <c r="J2882" s="339"/>
      <c r="K2882" s="339"/>
      <c r="L2882" s="339"/>
      <c r="M2882" s="339"/>
      <c r="N2882" s="339"/>
      <c r="O2882" s="339"/>
      <c r="P2882" s="339"/>
      <c r="Q2882" s="339"/>
    </row>
    <row r="2883" spans="1:17" ht="13.5" customHeight="1">
      <c r="A2883" s="481"/>
      <c r="B2883" s="481"/>
      <c r="C2883" s="481"/>
      <c r="D2883" s="481"/>
      <c r="E2883" s="481"/>
      <c r="F2883" s="339"/>
      <c r="G2883" s="340" t="str">
        <f>IF(ISNUMBER(E2883),E2883/'Bulk DivVar Analysis'!$C$114,"")</f>
        <v/>
      </c>
      <c r="H2883" s="338" t="str">
        <f>IF(ISNUMBER(E2883), IF(G2883&gt;'Bulk DivVar Analysis'!$D$116,"Pass","Fail"),"")</f>
        <v/>
      </c>
      <c r="I2883" s="338" t="str">
        <f t="shared" ref="I2883:I2946" si="47">_xlfn.TEXTJOIN("_",TRUE,B2883,C2883)</f>
        <v/>
      </c>
      <c r="J2883" s="339"/>
      <c r="K2883" s="339"/>
      <c r="L2883" s="339"/>
      <c r="M2883" s="339"/>
      <c r="N2883" s="339"/>
      <c r="O2883" s="339"/>
      <c r="P2883" s="339"/>
      <c r="Q2883" s="339"/>
    </row>
    <row r="2884" spans="1:17" ht="13.5" customHeight="1">
      <c r="A2884" s="481"/>
      <c r="B2884" s="481"/>
      <c r="C2884" s="481"/>
      <c r="D2884" s="481"/>
      <c r="E2884" s="481"/>
      <c r="F2884" s="339"/>
      <c r="G2884" s="340" t="str">
        <f>IF(ISNUMBER(E2884),E2884/'Bulk DivVar Analysis'!$C$114,"")</f>
        <v/>
      </c>
      <c r="H2884" s="338" t="str">
        <f>IF(ISNUMBER(E2884), IF(G2884&gt;'Bulk DivVar Analysis'!$D$116,"Pass","Fail"),"")</f>
        <v/>
      </c>
      <c r="I2884" s="338" t="str">
        <f t="shared" si="47"/>
        <v/>
      </c>
      <c r="J2884" s="339"/>
      <c r="K2884" s="339"/>
      <c r="L2884" s="339"/>
      <c r="M2884" s="339"/>
      <c r="N2884" s="339"/>
      <c r="O2884" s="339"/>
      <c r="P2884" s="339"/>
      <c r="Q2884" s="339"/>
    </row>
    <row r="2885" spans="1:17" ht="13.5" customHeight="1">
      <c r="A2885" s="481"/>
      <c r="B2885" s="481"/>
      <c r="C2885" s="481"/>
      <c r="D2885" s="481"/>
      <c r="E2885" s="481"/>
      <c r="F2885" s="339"/>
      <c r="G2885" s="340" t="str">
        <f>IF(ISNUMBER(E2885),E2885/'Bulk DivVar Analysis'!$C$114,"")</f>
        <v/>
      </c>
      <c r="H2885" s="338" t="str">
        <f>IF(ISNUMBER(E2885), IF(G2885&gt;'Bulk DivVar Analysis'!$D$116,"Pass","Fail"),"")</f>
        <v/>
      </c>
      <c r="I2885" s="338" t="str">
        <f t="shared" si="47"/>
        <v/>
      </c>
      <c r="J2885" s="339"/>
      <c r="K2885" s="339"/>
      <c r="L2885" s="339"/>
      <c r="M2885" s="339"/>
      <c r="N2885" s="339"/>
      <c r="O2885" s="339"/>
      <c r="P2885" s="339"/>
      <c r="Q2885" s="339"/>
    </row>
    <row r="2886" spans="1:17" ht="13.5" customHeight="1">
      <c r="A2886" s="481"/>
      <c r="B2886" s="481"/>
      <c r="C2886" s="481"/>
      <c r="D2886" s="481"/>
      <c r="E2886" s="481"/>
      <c r="F2886" s="339"/>
      <c r="G2886" s="340" t="str">
        <f>IF(ISNUMBER(E2886),E2886/'Bulk DivVar Analysis'!$C$114,"")</f>
        <v/>
      </c>
      <c r="H2886" s="338" t="str">
        <f>IF(ISNUMBER(E2886), IF(G2886&gt;'Bulk DivVar Analysis'!$D$116,"Pass","Fail"),"")</f>
        <v/>
      </c>
      <c r="I2886" s="338" t="str">
        <f t="shared" si="47"/>
        <v/>
      </c>
      <c r="J2886" s="339"/>
      <c r="K2886" s="339"/>
      <c r="L2886" s="339"/>
      <c r="M2886" s="339"/>
      <c r="N2886" s="339"/>
      <c r="O2886" s="339"/>
      <c r="P2886" s="339"/>
      <c r="Q2886" s="339"/>
    </row>
    <row r="2887" spans="1:17" ht="13.5" customHeight="1">
      <c r="A2887" s="481"/>
      <c r="B2887" s="481"/>
      <c r="C2887" s="481"/>
      <c r="D2887" s="481"/>
      <c r="E2887" s="481"/>
      <c r="F2887" s="339"/>
      <c r="G2887" s="340" t="str">
        <f>IF(ISNUMBER(E2887),E2887/'Bulk DivVar Analysis'!$C$114,"")</f>
        <v/>
      </c>
      <c r="H2887" s="338" t="str">
        <f>IF(ISNUMBER(E2887), IF(G2887&gt;'Bulk DivVar Analysis'!$D$116,"Pass","Fail"),"")</f>
        <v/>
      </c>
      <c r="I2887" s="338" t="str">
        <f t="shared" si="47"/>
        <v/>
      </c>
      <c r="J2887" s="339"/>
      <c r="K2887" s="339"/>
      <c r="L2887" s="339"/>
      <c r="M2887" s="339"/>
      <c r="N2887" s="339"/>
      <c r="O2887" s="339"/>
      <c r="P2887" s="339"/>
      <c r="Q2887" s="339"/>
    </row>
    <row r="2888" spans="1:17" ht="13.5" customHeight="1">
      <c r="A2888" s="481"/>
      <c r="B2888" s="481"/>
      <c r="C2888" s="481"/>
      <c r="D2888" s="481"/>
      <c r="E2888" s="481"/>
      <c r="F2888" s="339"/>
      <c r="G2888" s="340" t="str">
        <f>IF(ISNUMBER(E2888),E2888/'Bulk DivVar Analysis'!$C$114,"")</f>
        <v/>
      </c>
      <c r="H2888" s="338" t="str">
        <f>IF(ISNUMBER(E2888), IF(G2888&gt;'Bulk DivVar Analysis'!$D$116,"Pass","Fail"),"")</f>
        <v/>
      </c>
      <c r="I2888" s="338" t="str">
        <f t="shared" si="47"/>
        <v/>
      </c>
      <c r="J2888" s="339"/>
      <c r="K2888" s="339"/>
      <c r="L2888" s="339"/>
      <c r="M2888" s="339"/>
      <c r="N2888" s="339"/>
      <c r="O2888" s="339"/>
      <c r="P2888" s="339"/>
      <c r="Q2888" s="339"/>
    </row>
    <row r="2889" spans="1:17" ht="13.5" customHeight="1">
      <c r="A2889" s="481"/>
      <c r="B2889" s="481"/>
      <c r="C2889" s="481"/>
      <c r="D2889" s="481"/>
      <c r="E2889" s="481"/>
      <c r="F2889" s="339"/>
      <c r="G2889" s="340" t="str">
        <f>IF(ISNUMBER(E2889),E2889/'Bulk DivVar Analysis'!$C$114,"")</f>
        <v/>
      </c>
      <c r="H2889" s="338" t="str">
        <f>IF(ISNUMBER(E2889), IF(G2889&gt;'Bulk DivVar Analysis'!$D$116,"Pass","Fail"),"")</f>
        <v/>
      </c>
      <c r="I2889" s="338" t="str">
        <f t="shared" si="47"/>
        <v/>
      </c>
      <c r="J2889" s="339"/>
      <c r="K2889" s="339"/>
      <c r="L2889" s="339"/>
      <c r="M2889" s="339"/>
      <c r="N2889" s="339"/>
      <c r="O2889" s="339"/>
      <c r="P2889" s="339"/>
      <c r="Q2889" s="339"/>
    </row>
    <row r="2890" spans="1:17" ht="13.5" customHeight="1">
      <c r="A2890" s="481"/>
      <c r="B2890" s="481"/>
      <c r="C2890" s="481"/>
      <c r="D2890" s="481"/>
      <c r="E2890" s="481"/>
      <c r="F2890" s="339"/>
      <c r="G2890" s="340" t="str">
        <f>IF(ISNUMBER(E2890),E2890/'Bulk DivVar Analysis'!$C$114,"")</f>
        <v/>
      </c>
      <c r="H2890" s="338" t="str">
        <f>IF(ISNUMBER(E2890), IF(G2890&gt;'Bulk DivVar Analysis'!$D$116,"Pass","Fail"),"")</f>
        <v/>
      </c>
      <c r="I2890" s="338" t="str">
        <f t="shared" si="47"/>
        <v/>
      </c>
      <c r="J2890" s="339"/>
      <c r="K2890" s="339"/>
      <c r="L2890" s="339"/>
      <c r="M2890" s="339"/>
      <c r="N2890" s="339"/>
      <c r="O2890" s="339"/>
      <c r="P2890" s="339"/>
      <c r="Q2890" s="339"/>
    </row>
    <row r="2891" spans="1:17" ht="13.5" customHeight="1">
      <c r="A2891" s="481"/>
      <c r="B2891" s="481"/>
      <c r="C2891" s="481"/>
      <c r="D2891" s="481"/>
      <c r="E2891" s="481"/>
      <c r="F2891" s="339"/>
      <c r="G2891" s="340" t="str">
        <f>IF(ISNUMBER(E2891),E2891/'Bulk DivVar Analysis'!$C$114,"")</f>
        <v/>
      </c>
      <c r="H2891" s="338" t="str">
        <f>IF(ISNUMBER(E2891), IF(G2891&gt;'Bulk DivVar Analysis'!$D$116,"Pass","Fail"),"")</f>
        <v/>
      </c>
      <c r="I2891" s="338" t="str">
        <f t="shared" si="47"/>
        <v/>
      </c>
      <c r="J2891" s="339"/>
      <c r="K2891" s="339"/>
      <c r="L2891" s="339"/>
      <c r="M2891" s="339"/>
      <c r="N2891" s="339"/>
      <c r="O2891" s="339"/>
      <c r="P2891" s="339"/>
      <c r="Q2891" s="339"/>
    </row>
    <row r="2892" spans="1:17" ht="13.5" customHeight="1">
      <c r="A2892" s="481"/>
      <c r="B2892" s="481"/>
      <c r="C2892" s="481"/>
      <c r="D2892" s="481"/>
      <c r="E2892" s="481"/>
      <c r="F2892" s="339"/>
      <c r="G2892" s="340" t="str">
        <f>IF(ISNUMBER(E2892),E2892/'Bulk DivVar Analysis'!$C$114,"")</f>
        <v/>
      </c>
      <c r="H2892" s="338" t="str">
        <f>IF(ISNUMBER(E2892), IF(G2892&gt;'Bulk DivVar Analysis'!$D$116,"Pass","Fail"),"")</f>
        <v/>
      </c>
      <c r="I2892" s="338" t="str">
        <f t="shared" si="47"/>
        <v/>
      </c>
      <c r="J2892" s="339"/>
      <c r="K2892" s="339"/>
      <c r="L2892" s="339"/>
      <c r="M2892" s="339"/>
      <c r="N2892" s="339"/>
      <c r="O2892" s="339"/>
      <c r="P2892" s="339"/>
      <c r="Q2892" s="339"/>
    </row>
    <row r="2893" spans="1:17" ht="13.5" customHeight="1">
      <c r="A2893" s="481"/>
      <c r="B2893" s="481"/>
      <c r="C2893" s="481"/>
      <c r="D2893" s="481"/>
      <c r="E2893" s="481"/>
      <c r="F2893" s="339"/>
      <c r="G2893" s="340" t="str">
        <f>IF(ISNUMBER(E2893),E2893/'Bulk DivVar Analysis'!$C$114,"")</f>
        <v/>
      </c>
      <c r="H2893" s="338" t="str">
        <f>IF(ISNUMBER(E2893), IF(G2893&gt;'Bulk DivVar Analysis'!$D$116,"Pass","Fail"),"")</f>
        <v/>
      </c>
      <c r="I2893" s="338" t="str">
        <f t="shared" si="47"/>
        <v/>
      </c>
      <c r="J2893" s="339"/>
      <c r="K2893" s="339"/>
      <c r="L2893" s="339"/>
      <c r="M2893" s="339"/>
      <c r="N2893" s="339"/>
      <c r="O2893" s="339"/>
      <c r="P2893" s="339"/>
      <c r="Q2893" s="339"/>
    </row>
    <row r="2894" spans="1:17" ht="13.5" customHeight="1">
      <c r="A2894" s="481"/>
      <c r="B2894" s="481"/>
      <c r="C2894" s="481"/>
      <c r="D2894" s="481"/>
      <c r="E2894" s="481"/>
      <c r="F2894" s="339"/>
      <c r="G2894" s="340" t="str">
        <f>IF(ISNUMBER(E2894),E2894/'Bulk DivVar Analysis'!$C$114,"")</f>
        <v/>
      </c>
      <c r="H2894" s="338" t="str">
        <f>IF(ISNUMBER(E2894), IF(G2894&gt;'Bulk DivVar Analysis'!$D$116,"Pass","Fail"),"")</f>
        <v/>
      </c>
      <c r="I2894" s="338" t="str">
        <f t="shared" si="47"/>
        <v/>
      </c>
      <c r="J2894" s="339"/>
      <c r="K2894" s="339"/>
      <c r="L2894" s="339"/>
      <c r="M2894" s="339"/>
      <c r="N2894" s="339"/>
      <c r="O2894" s="339"/>
      <c r="P2894" s="339"/>
      <c r="Q2894" s="339"/>
    </row>
    <row r="2895" spans="1:17" ht="13.5" customHeight="1">
      <c r="A2895" s="481"/>
      <c r="B2895" s="481"/>
      <c r="C2895" s="481"/>
      <c r="D2895" s="481"/>
      <c r="E2895" s="481"/>
      <c r="F2895" s="339"/>
      <c r="G2895" s="340" t="str">
        <f>IF(ISNUMBER(E2895),E2895/'Bulk DivVar Analysis'!$C$114,"")</f>
        <v/>
      </c>
      <c r="H2895" s="338" t="str">
        <f>IF(ISNUMBER(E2895), IF(G2895&gt;'Bulk DivVar Analysis'!$D$116,"Pass","Fail"),"")</f>
        <v/>
      </c>
      <c r="I2895" s="338" t="str">
        <f t="shared" si="47"/>
        <v/>
      </c>
      <c r="J2895" s="339"/>
      <c r="K2895" s="339"/>
      <c r="L2895" s="339"/>
      <c r="M2895" s="339"/>
      <c r="N2895" s="339"/>
      <c r="O2895" s="339"/>
      <c r="P2895" s="339"/>
      <c r="Q2895" s="339"/>
    </row>
    <row r="2896" spans="1:17" ht="13.5" customHeight="1">
      <c r="A2896" s="481"/>
      <c r="B2896" s="481"/>
      <c r="C2896" s="481"/>
      <c r="D2896" s="481"/>
      <c r="E2896" s="481"/>
      <c r="F2896" s="339"/>
      <c r="G2896" s="340" t="str">
        <f>IF(ISNUMBER(E2896),E2896/'Bulk DivVar Analysis'!$C$114,"")</f>
        <v/>
      </c>
      <c r="H2896" s="338" t="str">
        <f>IF(ISNUMBER(E2896), IF(G2896&gt;'Bulk DivVar Analysis'!$D$116,"Pass","Fail"),"")</f>
        <v/>
      </c>
      <c r="I2896" s="338" t="str">
        <f t="shared" si="47"/>
        <v/>
      </c>
      <c r="J2896" s="339"/>
      <c r="K2896" s="339"/>
      <c r="L2896" s="339"/>
      <c r="M2896" s="339"/>
      <c r="N2896" s="339"/>
      <c r="O2896" s="339"/>
      <c r="P2896" s="339"/>
      <c r="Q2896" s="339"/>
    </row>
    <row r="2897" spans="1:17" ht="13.5" customHeight="1">
      <c r="A2897" s="481"/>
      <c r="B2897" s="481"/>
      <c r="C2897" s="481"/>
      <c r="D2897" s="481"/>
      <c r="E2897" s="481"/>
      <c r="F2897" s="339"/>
      <c r="G2897" s="340" t="str">
        <f>IF(ISNUMBER(E2897),E2897/'Bulk DivVar Analysis'!$C$114,"")</f>
        <v/>
      </c>
      <c r="H2897" s="338" t="str">
        <f>IF(ISNUMBER(E2897), IF(G2897&gt;'Bulk DivVar Analysis'!$D$116,"Pass","Fail"),"")</f>
        <v/>
      </c>
      <c r="I2897" s="338" t="str">
        <f t="shared" si="47"/>
        <v/>
      </c>
      <c r="J2897" s="339"/>
      <c r="K2897" s="339"/>
      <c r="L2897" s="339"/>
      <c r="M2897" s="339"/>
      <c r="N2897" s="339"/>
      <c r="O2897" s="339"/>
      <c r="P2897" s="339"/>
      <c r="Q2897" s="339"/>
    </row>
    <row r="2898" spans="1:17" ht="13.5" customHeight="1">
      <c r="A2898" s="481"/>
      <c r="B2898" s="481"/>
      <c r="C2898" s="481"/>
      <c r="D2898" s="481"/>
      <c r="E2898" s="481"/>
      <c r="F2898" s="339"/>
      <c r="G2898" s="340" t="str">
        <f>IF(ISNUMBER(E2898),E2898/'Bulk DivVar Analysis'!$C$114,"")</f>
        <v/>
      </c>
      <c r="H2898" s="338" t="str">
        <f>IF(ISNUMBER(E2898), IF(G2898&gt;'Bulk DivVar Analysis'!$D$116,"Pass","Fail"),"")</f>
        <v/>
      </c>
      <c r="I2898" s="338" t="str">
        <f t="shared" si="47"/>
        <v/>
      </c>
      <c r="J2898" s="339"/>
      <c r="K2898" s="339"/>
      <c r="L2898" s="339"/>
      <c r="M2898" s="339"/>
      <c r="N2898" s="339"/>
      <c r="O2898" s="339"/>
      <c r="P2898" s="339"/>
      <c r="Q2898" s="339"/>
    </row>
    <row r="2899" spans="1:17" ht="13.5" customHeight="1">
      <c r="A2899" s="481"/>
      <c r="B2899" s="481"/>
      <c r="C2899" s="481"/>
      <c r="D2899" s="481"/>
      <c r="E2899" s="481"/>
      <c r="F2899" s="339"/>
      <c r="G2899" s="340" t="str">
        <f>IF(ISNUMBER(E2899),E2899/'Bulk DivVar Analysis'!$C$114,"")</f>
        <v/>
      </c>
      <c r="H2899" s="338" t="str">
        <f>IF(ISNUMBER(E2899), IF(G2899&gt;'Bulk DivVar Analysis'!$D$116,"Pass","Fail"),"")</f>
        <v/>
      </c>
      <c r="I2899" s="338" t="str">
        <f t="shared" si="47"/>
        <v/>
      </c>
      <c r="J2899" s="339"/>
      <c r="K2899" s="339"/>
      <c r="L2899" s="339"/>
      <c r="M2899" s="339"/>
      <c r="N2899" s="339"/>
      <c r="O2899" s="339"/>
      <c r="P2899" s="339"/>
      <c r="Q2899" s="339"/>
    </row>
    <row r="2900" spans="1:17" ht="13.5" customHeight="1">
      <c r="A2900" s="481"/>
      <c r="B2900" s="481"/>
      <c r="C2900" s="481"/>
      <c r="D2900" s="481"/>
      <c r="E2900" s="481"/>
      <c r="F2900" s="339"/>
      <c r="G2900" s="340" t="str">
        <f>IF(ISNUMBER(E2900),E2900/'Bulk DivVar Analysis'!$C$114,"")</f>
        <v/>
      </c>
      <c r="H2900" s="338" t="str">
        <f>IF(ISNUMBER(E2900), IF(G2900&gt;'Bulk DivVar Analysis'!$D$116,"Pass","Fail"),"")</f>
        <v/>
      </c>
      <c r="I2900" s="338" t="str">
        <f t="shared" si="47"/>
        <v/>
      </c>
      <c r="J2900" s="339"/>
      <c r="K2900" s="339"/>
      <c r="L2900" s="339"/>
      <c r="M2900" s="339"/>
      <c r="N2900" s="339"/>
      <c r="O2900" s="339"/>
      <c r="P2900" s="339"/>
      <c r="Q2900" s="339"/>
    </row>
    <row r="2901" spans="1:17" ht="13.5" customHeight="1">
      <c r="A2901" s="481"/>
      <c r="B2901" s="481"/>
      <c r="C2901" s="481"/>
      <c r="D2901" s="481"/>
      <c r="E2901" s="481"/>
      <c r="F2901" s="339"/>
      <c r="G2901" s="340" t="str">
        <f>IF(ISNUMBER(E2901),E2901/'Bulk DivVar Analysis'!$C$114,"")</f>
        <v/>
      </c>
      <c r="H2901" s="338" t="str">
        <f>IF(ISNUMBER(E2901), IF(G2901&gt;'Bulk DivVar Analysis'!$D$116,"Pass","Fail"),"")</f>
        <v/>
      </c>
      <c r="I2901" s="338" t="str">
        <f t="shared" si="47"/>
        <v/>
      </c>
      <c r="J2901" s="339"/>
      <c r="K2901" s="339"/>
      <c r="L2901" s="339"/>
      <c r="M2901" s="339"/>
      <c r="N2901" s="339"/>
      <c r="O2901" s="339"/>
      <c r="P2901" s="339"/>
      <c r="Q2901" s="339"/>
    </row>
    <row r="2902" spans="1:17" ht="13.5" customHeight="1">
      <c r="A2902" s="481"/>
      <c r="B2902" s="481"/>
      <c r="C2902" s="481"/>
      <c r="D2902" s="481"/>
      <c r="E2902" s="481"/>
      <c r="F2902" s="339"/>
      <c r="G2902" s="340" t="str">
        <f>IF(ISNUMBER(E2902),E2902/'Bulk DivVar Analysis'!$C$114,"")</f>
        <v/>
      </c>
      <c r="H2902" s="338" t="str">
        <f>IF(ISNUMBER(E2902), IF(G2902&gt;'Bulk DivVar Analysis'!$D$116,"Pass","Fail"),"")</f>
        <v/>
      </c>
      <c r="I2902" s="338" t="str">
        <f t="shared" si="47"/>
        <v/>
      </c>
      <c r="J2902" s="339"/>
      <c r="K2902" s="339"/>
      <c r="L2902" s="339"/>
      <c r="M2902" s="339"/>
      <c r="N2902" s="339"/>
      <c r="O2902" s="339"/>
      <c r="P2902" s="339"/>
      <c r="Q2902" s="339"/>
    </row>
    <row r="2903" spans="1:17" ht="13.5" customHeight="1">
      <c r="A2903" s="481"/>
      <c r="B2903" s="481"/>
      <c r="C2903" s="481"/>
      <c r="D2903" s="481"/>
      <c r="E2903" s="481"/>
      <c r="F2903" s="339"/>
      <c r="G2903" s="340" t="str">
        <f>IF(ISNUMBER(E2903),E2903/'Bulk DivVar Analysis'!$C$114,"")</f>
        <v/>
      </c>
      <c r="H2903" s="338" t="str">
        <f>IF(ISNUMBER(E2903), IF(G2903&gt;'Bulk DivVar Analysis'!$D$116,"Pass","Fail"),"")</f>
        <v/>
      </c>
      <c r="I2903" s="338" t="str">
        <f t="shared" si="47"/>
        <v/>
      </c>
      <c r="J2903" s="339"/>
      <c r="K2903" s="339"/>
      <c r="L2903" s="339"/>
      <c r="M2903" s="339"/>
      <c r="N2903" s="339"/>
      <c r="O2903" s="339"/>
      <c r="P2903" s="339"/>
      <c r="Q2903" s="339"/>
    </row>
    <row r="2904" spans="1:17" ht="13.5" customHeight="1">
      <c r="A2904" s="481"/>
      <c r="B2904" s="481"/>
      <c r="C2904" s="481"/>
      <c r="D2904" s="481"/>
      <c r="E2904" s="481"/>
      <c r="F2904" s="339"/>
      <c r="G2904" s="340" t="str">
        <f>IF(ISNUMBER(E2904),E2904/'Bulk DivVar Analysis'!$C$114,"")</f>
        <v/>
      </c>
      <c r="H2904" s="338" t="str">
        <f>IF(ISNUMBER(E2904), IF(G2904&gt;'Bulk DivVar Analysis'!$D$116,"Pass","Fail"),"")</f>
        <v/>
      </c>
      <c r="I2904" s="338" t="str">
        <f t="shared" si="47"/>
        <v/>
      </c>
      <c r="J2904" s="339"/>
      <c r="K2904" s="339"/>
      <c r="L2904" s="339"/>
      <c r="M2904" s="339"/>
      <c r="N2904" s="339"/>
      <c r="O2904" s="339"/>
      <c r="P2904" s="339"/>
      <c r="Q2904" s="339"/>
    </row>
    <row r="2905" spans="1:17" ht="13.5" customHeight="1">
      <c r="A2905" s="481"/>
      <c r="B2905" s="481"/>
      <c r="C2905" s="481"/>
      <c r="D2905" s="481"/>
      <c r="E2905" s="481"/>
      <c r="F2905" s="339"/>
      <c r="G2905" s="340" t="str">
        <f>IF(ISNUMBER(E2905),E2905/'Bulk DivVar Analysis'!$C$114,"")</f>
        <v/>
      </c>
      <c r="H2905" s="338" t="str">
        <f>IF(ISNUMBER(E2905), IF(G2905&gt;'Bulk DivVar Analysis'!$D$116,"Pass","Fail"),"")</f>
        <v/>
      </c>
      <c r="I2905" s="338" t="str">
        <f t="shared" si="47"/>
        <v/>
      </c>
      <c r="J2905" s="339"/>
      <c r="K2905" s="339"/>
      <c r="L2905" s="339"/>
      <c r="M2905" s="339"/>
      <c r="N2905" s="339"/>
      <c r="O2905" s="339"/>
      <c r="P2905" s="339"/>
      <c r="Q2905" s="339"/>
    </row>
    <row r="2906" spans="1:17" ht="13.5" customHeight="1">
      <c r="A2906" s="481"/>
      <c r="B2906" s="481"/>
      <c r="C2906" s="481"/>
      <c r="D2906" s="481"/>
      <c r="E2906" s="481"/>
      <c r="F2906" s="339"/>
      <c r="G2906" s="340" t="str">
        <f>IF(ISNUMBER(E2906),E2906/'Bulk DivVar Analysis'!$C$114,"")</f>
        <v/>
      </c>
      <c r="H2906" s="338" t="str">
        <f>IF(ISNUMBER(E2906), IF(G2906&gt;'Bulk DivVar Analysis'!$D$116,"Pass","Fail"),"")</f>
        <v/>
      </c>
      <c r="I2906" s="338" t="str">
        <f t="shared" si="47"/>
        <v/>
      </c>
      <c r="J2906" s="339"/>
      <c r="K2906" s="339"/>
      <c r="L2906" s="339"/>
      <c r="M2906" s="339"/>
      <c r="N2906" s="339"/>
      <c r="O2906" s="339"/>
      <c r="P2906" s="339"/>
      <c r="Q2906" s="339"/>
    </row>
    <row r="2907" spans="1:17" ht="13.5" customHeight="1">
      <c r="A2907" s="481"/>
      <c r="B2907" s="481"/>
      <c r="C2907" s="481"/>
      <c r="D2907" s="481"/>
      <c r="E2907" s="481"/>
      <c r="F2907" s="339"/>
      <c r="G2907" s="340" t="str">
        <f>IF(ISNUMBER(E2907),E2907/'Bulk DivVar Analysis'!$C$114,"")</f>
        <v/>
      </c>
      <c r="H2907" s="338" t="str">
        <f>IF(ISNUMBER(E2907), IF(G2907&gt;'Bulk DivVar Analysis'!$D$116,"Pass","Fail"),"")</f>
        <v/>
      </c>
      <c r="I2907" s="338" t="str">
        <f t="shared" si="47"/>
        <v/>
      </c>
      <c r="J2907" s="339"/>
      <c r="K2907" s="339"/>
      <c r="L2907" s="339"/>
      <c r="M2907" s="339"/>
      <c r="N2907" s="339"/>
      <c r="O2907" s="339"/>
      <c r="P2907" s="339"/>
      <c r="Q2907" s="339"/>
    </row>
    <row r="2908" spans="1:17" ht="13.5" customHeight="1">
      <c r="A2908" s="481"/>
      <c r="B2908" s="481"/>
      <c r="C2908" s="481"/>
      <c r="D2908" s="481"/>
      <c r="E2908" s="481"/>
      <c r="F2908" s="339"/>
      <c r="G2908" s="340" t="str">
        <f>IF(ISNUMBER(E2908),E2908/'Bulk DivVar Analysis'!$C$114,"")</f>
        <v/>
      </c>
      <c r="H2908" s="338" t="str">
        <f>IF(ISNUMBER(E2908), IF(G2908&gt;'Bulk DivVar Analysis'!$D$116,"Pass","Fail"),"")</f>
        <v/>
      </c>
      <c r="I2908" s="338" t="str">
        <f t="shared" si="47"/>
        <v/>
      </c>
      <c r="J2908" s="339"/>
      <c r="K2908" s="339"/>
      <c r="L2908" s="339"/>
      <c r="M2908" s="339"/>
      <c r="N2908" s="339"/>
      <c r="O2908" s="339"/>
      <c r="P2908" s="339"/>
      <c r="Q2908" s="339"/>
    </row>
    <row r="2909" spans="1:17" ht="13.5" customHeight="1">
      <c r="A2909" s="481"/>
      <c r="B2909" s="481"/>
      <c r="C2909" s="481"/>
      <c r="D2909" s="481"/>
      <c r="E2909" s="481"/>
      <c r="F2909" s="339"/>
      <c r="G2909" s="340" t="str">
        <f>IF(ISNUMBER(E2909),E2909/'Bulk DivVar Analysis'!$C$114,"")</f>
        <v/>
      </c>
      <c r="H2909" s="338" t="str">
        <f>IF(ISNUMBER(E2909), IF(G2909&gt;'Bulk DivVar Analysis'!$D$116,"Pass","Fail"),"")</f>
        <v/>
      </c>
      <c r="I2909" s="338" t="str">
        <f t="shared" si="47"/>
        <v/>
      </c>
      <c r="J2909" s="339"/>
      <c r="K2909" s="339"/>
      <c r="L2909" s="339"/>
      <c r="M2909" s="339"/>
      <c r="N2909" s="339"/>
      <c r="O2909" s="339"/>
      <c r="P2909" s="339"/>
      <c r="Q2909" s="339"/>
    </row>
    <row r="2910" spans="1:17" ht="13.5" customHeight="1">
      <c r="A2910" s="481"/>
      <c r="B2910" s="481"/>
      <c r="C2910" s="481"/>
      <c r="D2910" s="481"/>
      <c r="E2910" s="481"/>
      <c r="F2910" s="339"/>
      <c r="G2910" s="340" t="str">
        <f>IF(ISNUMBER(E2910),E2910/'Bulk DivVar Analysis'!$C$114,"")</f>
        <v/>
      </c>
      <c r="H2910" s="338" t="str">
        <f>IF(ISNUMBER(E2910), IF(G2910&gt;'Bulk DivVar Analysis'!$D$116,"Pass","Fail"),"")</f>
        <v/>
      </c>
      <c r="I2910" s="338" t="str">
        <f t="shared" si="47"/>
        <v/>
      </c>
      <c r="J2910" s="339"/>
      <c r="K2910" s="339"/>
      <c r="L2910" s="339"/>
      <c r="M2910" s="339"/>
      <c r="N2910" s="339"/>
      <c r="O2910" s="339"/>
      <c r="P2910" s="339"/>
      <c r="Q2910" s="339"/>
    </row>
    <row r="2911" spans="1:17" ht="13.5" customHeight="1">
      <c r="A2911" s="481"/>
      <c r="B2911" s="481"/>
      <c r="C2911" s="481"/>
      <c r="D2911" s="481"/>
      <c r="E2911" s="481"/>
      <c r="F2911" s="339"/>
      <c r="G2911" s="340" t="str">
        <f>IF(ISNUMBER(E2911),E2911/'Bulk DivVar Analysis'!$C$114,"")</f>
        <v/>
      </c>
      <c r="H2911" s="338" t="str">
        <f>IF(ISNUMBER(E2911), IF(G2911&gt;'Bulk DivVar Analysis'!$D$116,"Pass","Fail"),"")</f>
        <v/>
      </c>
      <c r="I2911" s="338" t="str">
        <f t="shared" si="47"/>
        <v/>
      </c>
      <c r="J2911" s="339"/>
      <c r="K2911" s="339"/>
      <c r="L2911" s="339"/>
      <c r="M2911" s="339"/>
      <c r="N2911" s="339"/>
      <c r="O2911" s="339"/>
      <c r="P2911" s="339"/>
      <c r="Q2911" s="339"/>
    </row>
    <row r="2912" spans="1:17" ht="13.5" customHeight="1">
      <c r="A2912" s="481"/>
      <c r="B2912" s="481"/>
      <c r="C2912" s="481"/>
      <c r="D2912" s="481"/>
      <c r="E2912" s="481"/>
      <c r="F2912" s="339"/>
      <c r="G2912" s="340" t="str">
        <f>IF(ISNUMBER(E2912),E2912/'Bulk DivVar Analysis'!$C$114,"")</f>
        <v/>
      </c>
      <c r="H2912" s="338" t="str">
        <f>IF(ISNUMBER(E2912), IF(G2912&gt;'Bulk DivVar Analysis'!$D$116,"Pass","Fail"),"")</f>
        <v/>
      </c>
      <c r="I2912" s="338" t="str">
        <f t="shared" si="47"/>
        <v/>
      </c>
      <c r="J2912" s="339"/>
      <c r="K2912" s="339"/>
      <c r="L2912" s="339"/>
      <c r="M2912" s="339"/>
      <c r="N2912" s="339"/>
      <c r="O2912" s="339"/>
      <c r="P2912" s="339"/>
      <c r="Q2912" s="339"/>
    </row>
    <row r="2913" spans="1:17" ht="13.5" customHeight="1">
      <c r="A2913" s="481"/>
      <c r="B2913" s="481"/>
      <c r="C2913" s="481"/>
      <c r="D2913" s="481"/>
      <c r="E2913" s="481"/>
      <c r="F2913" s="339"/>
      <c r="G2913" s="340" t="str">
        <f>IF(ISNUMBER(E2913),E2913/'Bulk DivVar Analysis'!$C$114,"")</f>
        <v/>
      </c>
      <c r="H2913" s="338" t="str">
        <f>IF(ISNUMBER(E2913), IF(G2913&gt;'Bulk DivVar Analysis'!$D$116,"Pass","Fail"),"")</f>
        <v/>
      </c>
      <c r="I2913" s="338" t="str">
        <f t="shared" si="47"/>
        <v/>
      </c>
      <c r="J2913" s="339"/>
      <c r="K2913" s="339"/>
      <c r="L2913" s="339"/>
      <c r="M2913" s="339"/>
      <c r="N2913" s="339"/>
      <c r="O2913" s="339"/>
      <c r="P2913" s="339"/>
      <c r="Q2913" s="339"/>
    </row>
    <row r="2914" spans="1:17" ht="13.5" customHeight="1">
      <c r="A2914" s="481"/>
      <c r="B2914" s="481"/>
      <c r="C2914" s="481"/>
      <c r="D2914" s="481"/>
      <c r="E2914" s="481"/>
      <c r="F2914" s="339"/>
      <c r="G2914" s="340" t="str">
        <f>IF(ISNUMBER(E2914),E2914/'Bulk DivVar Analysis'!$C$114,"")</f>
        <v/>
      </c>
      <c r="H2914" s="338" t="str">
        <f>IF(ISNUMBER(E2914), IF(G2914&gt;'Bulk DivVar Analysis'!$D$116,"Pass","Fail"),"")</f>
        <v/>
      </c>
      <c r="I2914" s="338" t="str">
        <f t="shared" si="47"/>
        <v/>
      </c>
      <c r="J2914" s="339"/>
      <c r="K2914" s="339"/>
      <c r="L2914" s="339"/>
      <c r="M2914" s="339"/>
      <c r="N2914" s="339"/>
      <c r="O2914" s="339"/>
      <c r="P2914" s="339"/>
      <c r="Q2914" s="339"/>
    </row>
    <row r="2915" spans="1:17" ht="13.5" customHeight="1">
      <c r="A2915" s="481"/>
      <c r="B2915" s="481"/>
      <c r="C2915" s="481"/>
      <c r="D2915" s="481"/>
      <c r="E2915" s="481"/>
      <c r="F2915" s="339"/>
      <c r="G2915" s="340" t="str">
        <f>IF(ISNUMBER(E2915),E2915/'Bulk DivVar Analysis'!$C$114,"")</f>
        <v/>
      </c>
      <c r="H2915" s="338" t="str">
        <f>IF(ISNUMBER(E2915), IF(G2915&gt;'Bulk DivVar Analysis'!$D$116,"Pass","Fail"),"")</f>
        <v/>
      </c>
      <c r="I2915" s="338" t="str">
        <f t="shared" si="47"/>
        <v/>
      </c>
      <c r="J2915" s="339"/>
      <c r="K2915" s="339"/>
      <c r="L2915" s="339"/>
      <c r="M2915" s="339"/>
      <c r="N2915" s="339"/>
      <c r="O2915" s="339"/>
      <c r="P2915" s="339"/>
      <c r="Q2915" s="339"/>
    </row>
    <row r="2916" spans="1:17" ht="13.5" customHeight="1">
      <c r="A2916" s="481"/>
      <c r="B2916" s="481"/>
      <c r="C2916" s="481"/>
      <c r="D2916" s="481"/>
      <c r="E2916" s="481"/>
      <c r="F2916" s="339"/>
      <c r="G2916" s="340" t="str">
        <f>IF(ISNUMBER(E2916),E2916/'Bulk DivVar Analysis'!$C$114,"")</f>
        <v/>
      </c>
      <c r="H2916" s="338" t="str">
        <f>IF(ISNUMBER(E2916), IF(G2916&gt;'Bulk DivVar Analysis'!$D$116,"Pass","Fail"),"")</f>
        <v/>
      </c>
      <c r="I2916" s="338" t="str">
        <f t="shared" si="47"/>
        <v/>
      </c>
      <c r="J2916" s="339"/>
      <c r="K2916" s="339"/>
      <c r="L2916" s="339"/>
      <c r="M2916" s="339"/>
      <c r="N2916" s="339"/>
      <c r="O2916" s="339"/>
      <c r="P2916" s="339"/>
      <c r="Q2916" s="339"/>
    </row>
    <row r="2917" spans="1:17" ht="13.5" customHeight="1">
      <c r="A2917" s="481"/>
      <c r="B2917" s="481"/>
      <c r="C2917" s="481"/>
      <c r="D2917" s="481"/>
      <c r="E2917" s="481"/>
      <c r="F2917" s="339"/>
      <c r="G2917" s="340" t="str">
        <f>IF(ISNUMBER(E2917),E2917/'Bulk DivVar Analysis'!$C$114,"")</f>
        <v/>
      </c>
      <c r="H2917" s="338" t="str">
        <f>IF(ISNUMBER(E2917), IF(G2917&gt;'Bulk DivVar Analysis'!$D$116,"Pass","Fail"),"")</f>
        <v/>
      </c>
      <c r="I2917" s="338" t="str">
        <f t="shared" si="47"/>
        <v/>
      </c>
      <c r="J2917" s="339"/>
      <c r="K2917" s="339"/>
      <c r="L2917" s="339"/>
      <c r="M2917" s="339"/>
      <c r="N2917" s="339"/>
      <c r="O2917" s="339"/>
      <c r="P2917" s="339"/>
      <c r="Q2917" s="339"/>
    </row>
    <row r="2918" spans="1:17" ht="13.5" customHeight="1">
      <c r="A2918" s="481"/>
      <c r="B2918" s="481"/>
      <c r="C2918" s="481"/>
      <c r="D2918" s="481"/>
      <c r="E2918" s="481"/>
      <c r="F2918" s="339"/>
      <c r="G2918" s="340" t="str">
        <f>IF(ISNUMBER(E2918),E2918/'Bulk DivVar Analysis'!$C$114,"")</f>
        <v/>
      </c>
      <c r="H2918" s="338" t="str">
        <f>IF(ISNUMBER(E2918), IF(G2918&gt;'Bulk DivVar Analysis'!$D$116,"Pass","Fail"),"")</f>
        <v/>
      </c>
      <c r="I2918" s="338" t="str">
        <f t="shared" si="47"/>
        <v/>
      </c>
      <c r="J2918" s="339"/>
      <c r="K2918" s="339"/>
      <c r="L2918" s="339"/>
      <c r="M2918" s="339"/>
      <c r="N2918" s="339"/>
      <c r="O2918" s="339"/>
      <c r="P2918" s="339"/>
      <c r="Q2918" s="339"/>
    </row>
    <row r="2919" spans="1:17" ht="13.5" customHeight="1">
      <c r="A2919" s="481"/>
      <c r="B2919" s="481"/>
      <c r="C2919" s="481"/>
      <c r="D2919" s="481"/>
      <c r="E2919" s="481"/>
      <c r="F2919" s="339"/>
      <c r="G2919" s="340" t="str">
        <f>IF(ISNUMBER(E2919),E2919/'Bulk DivVar Analysis'!$C$114,"")</f>
        <v/>
      </c>
      <c r="H2919" s="338" t="str">
        <f>IF(ISNUMBER(E2919), IF(G2919&gt;'Bulk DivVar Analysis'!$D$116,"Pass","Fail"),"")</f>
        <v/>
      </c>
      <c r="I2919" s="338" t="str">
        <f t="shared" si="47"/>
        <v/>
      </c>
      <c r="J2919" s="339"/>
      <c r="K2919" s="339"/>
      <c r="L2919" s="339"/>
      <c r="M2919" s="339"/>
      <c r="N2919" s="339"/>
      <c r="O2919" s="339"/>
      <c r="P2919" s="339"/>
      <c r="Q2919" s="339"/>
    </row>
    <row r="2920" spans="1:17" ht="13.5" customHeight="1">
      <c r="A2920" s="481"/>
      <c r="B2920" s="481"/>
      <c r="C2920" s="481"/>
      <c r="D2920" s="481"/>
      <c r="E2920" s="481"/>
      <c r="F2920" s="339"/>
      <c r="G2920" s="340" t="str">
        <f>IF(ISNUMBER(E2920),E2920/'Bulk DivVar Analysis'!$C$114,"")</f>
        <v/>
      </c>
      <c r="H2920" s="338" t="str">
        <f>IF(ISNUMBER(E2920), IF(G2920&gt;'Bulk DivVar Analysis'!$D$116,"Pass","Fail"),"")</f>
        <v/>
      </c>
      <c r="I2920" s="338" t="str">
        <f t="shared" si="47"/>
        <v/>
      </c>
      <c r="J2920" s="339"/>
      <c r="K2920" s="339"/>
      <c r="L2920" s="339"/>
      <c r="M2920" s="339"/>
      <c r="N2920" s="339"/>
      <c r="O2920" s="339"/>
      <c r="P2920" s="339"/>
      <c r="Q2920" s="339"/>
    </row>
    <row r="2921" spans="1:17" ht="13.5" customHeight="1">
      <c r="A2921" s="481"/>
      <c r="B2921" s="481"/>
      <c r="C2921" s="481"/>
      <c r="D2921" s="481"/>
      <c r="E2921" s="481"/>
      <c r="F2921" s="339"/>
      <c r="G2921" s="340" t="str">
        <f>IF(ISNUMBER(E2921),E2921/'Bulk DivVar Analysis'!$C$114,"")</f>
        <v/>
      </c>
      <c r="H2921" s="338" t="str">
        <f>IF(ISNUMBER(E2921), IF(G2921&gt;'Bulk DivVar Analysis'!$D$116,"Pass","Fail"),"")</f>
        <v/>
      </c>
      <c r="I2921" s="338" t="str">
        <f t="shared" si="47"/>
        <v/>
      </c>
      <c r="J2921" s="339"/>
      <c r="K2921" s="339"/>
      <c r="L2921" s="339"/>
      <c r="M2921" s="339"/>
      <c r="N2921" s="339"/>
      <c r="O2921" s="339"/>
      <c r="P2921" s="339"/>
      <c r="Q2921" s="339"/>
    </row>
    <row r="2922" spans="1:17" ht="13.5" customHeight="1">
      <c r="A2922" s="481"/>
      <c r="B2922" s="481"/>
      <c r="C2922" s="481"/>
      <c r="D2922" s="481"/>
      <c r="E2922" s="481"/>
      <c r="F2922" s="339"/>
      <c r="G2922" s="340" t="str">
        <f>IF(ISNUMBER(E2922),E2922/'Bulk DivVar Analysis'!$C$114,"")</f>
        <v/>
      </c>
      <c r="H2922" s="338" t="str">
        <f>IF(ISNUMBER(E2922), IF(G2922&gt;'Bulk DivVar Analysis'!$D$116,"Pass","Fail"),"")</f>
        <v/>
      </c>
      <c r="I2922" s="338" t="str">
        <f t="shared" si="47"/>
        <v/>
      </c>
      <c r="J2922" s="339"/>
      <c r="K2922" s="339"/>
      <c r="L2922" s="339"/>
      <c r="M2922" s="339"/>
      <c r="N2922" s="339"/>
      <c r="O2922" s="339"/>
      <c r="P2922" s="339"/>
      <c r="Q2922" s="339"/>
    </row>
    <row r="2923" spans="1:17" ht="13.5" customHeight="1">
      <c r="A2923" s="481"/>
      <c r="B2923" s="481"/>
      <c r="C2923" s="481"/>
      <c r="D2923" s="481"/>
      <c r="E2923" s="481"/>
      <c r="F2923" s="339"/>
      <c r="G2923" s="340" t="str">
        <f>IF(ISNUMBER(E2923),E2923/'Bulk DivVar Analysis'!$C$114,"")</f>
        <v/>
      </c>
      <c r="H2923" s="338" t="str">
        <f>IF(ISNUMBER(E2923), IF(G2923&gt;'Bulk DivVar Analysis'!$D$116,"Pass","Fail"),"")</f>
        <v/>
      </c>
      <c r="I2923" s="338" t="str">
        <f t="shared" si="47"/>
        <v/>
      </c>
      <c r="J2923" s="339"/>
      <c r="K2923" s="339"/>
      <c r="L2923" s="339"/>
      <c r="M2923" s="339"/>
      <c r="N2923" s="339"/>
      <c r="O2923" s="339"/>
      <c r="P2923" s="339"/>
      <c r="Q2923" s="339"/>
    </row>
    <row r="2924" spans="1:17" ht="13.5" customHeight="1">
      <c r="A2924" s="481"/>
      <c r="B2924" s="481"/>
      <c r="C2924" s="481"/>
      <c r="D2924" s="481"/>
      <c r="E2924" s="481"/>
      <c r="F2924" s="339"/>
      <c r="G2924" s="340" t="str">
        <f>IF(ISNUMBER(E2924),E2924/'Bulk DivVar Analysis'!$C$114,"")</f>
        <v/>
      </c>
      <c r="H2924" s="338" t="str">
        <f>IF(ISNUMBER(E2924), IF(G2924&gt;'Bulk DivVar Analysis'!$D$116,"Pass","Fail"),"")</f>
        <v/>
      </c>
      <c r="I2924" s="338" t="str">
        <f t="shared" si="47"/>
        <v/>
      </c>
      <c r="J2924" s="339"/>
      <c r="K2924" s="339"/>
      <c r="L2924" s="339"/>
      <c r="M2924" s="339"/>
      <c r="N2924" s="339"/>
      <c r="O2924" s="339"/>
      <c r="P2924" s="339"/>
      <c r="Q2924" s="339"/>
    </row>
    <row r="2925" spans="1:17" ht="13.5" customHeight="1">
      <c r="A2925" s="481"/>
      <c r="B2925" s="481"/>
      <c r="C2925" s="481"/>
      <c r="D2925" s="481"/>
      <c r="E2925" s="481"/>
      <c r="F2925" s="339"/>
      <c r="G2925" s="340" t="str">
        <f>IF(ISNUMBER(E2925),E2925/'Bulk DivVar Analysis'!$C$114,"")</f>
        <v/>
      </c>
      <c r="H2925" s="338" t="str">
        <f>IF(ISNUMBER(E2925), IF(G2925&gt;'Bulk DivVar Analysis'!$D$116,"Pass","Fail"),"")</f>
        <v/>
      </c>
      <c r="I2925" s="338" t="str">
        <f t="shared" si="47"/>
        <v/>
      </c>
      <c r="J2925" s="339"/>
      <c r="K2925" s="339"/>
      <c r="L2925" s="339"/>
      <c r="M2925" s="339"/>
      <c r="N2925" s="339"/>
      <c r="O2925" s="339"/>
      <c r="P2925" s="339"/>
      <c r="Q2925" s="339"/>
    </row>
    <row r="2926" spans="1:17" ht="13.5" customHeight="1">
      <c r="A2926" s="481"/>
      <c r="B2926" s="481"/>
      <c r="C2926" s="481"/>
      <c r="D2926" s="481"/>
      <c r="E2926" s="481"/>
      <c r="F2926" s="339"/>
      <c r="G2926" s="340" t="str">
        <f>IF(ISNUMBER(E2926),E2926/'Bulk DivVar Analysis'!$C$114,"")</f>
        <v/>
      </c>
      <c r="H2926" s="338" t="str">
        <f>IF(ISNUMBER(E2926), IF(G2926&gt;'Bulk DivVar Analysis'!$D$116,"Pass","Fail"),"")</f>
        <v/>
      </c>
      <c r="I2926" s="338" t="str">
        <f t="shared" si="47"/>
        <v/>
      </c>
      <c r="J2926" s="339"/>
      <c r="K2926" s="339"/>
      <c r="L2926" s="339"/>
      <c r="M2926" s="339"/>
      <c r="N2926" s="339"/>
      <c r="O2926" s="339"/>
      <c r="P2926" s="339"/>
      <c r="Q2926" s="339"/>
    </row>
    <row r="2927" spans="1:17" ht="13.5" customHeight="1">
      <c r="A2927" s="481"/>
      <c r="B2927" s="481"/>
      <c r="C2927" s="481"/>
      <c r="D2927" s="481"/>
      <c r="E2927" s="481"/>
      <c r="F2927" s="339"/>
      <c r="G2927" s="340" t="str">
        <f>IF(ISNUMBER(E2927),E2927/'Bulk DivVar Analysis'!$C$114,"")</f>
        <v/>
      </c>
      <c r="H2927" s="338" t="str">
        <f>IF(ISNUMBER(E2927), IF(G2927&gt;'Bulk DivVar Analysis'!$D$116,"Pass","Fail"),"")</f>
        <v/>
      </c>
      <c r="I2927" s="338" t="str">
        <f t="shared" si="47"/>
        <v/>
      </c>
      <c r="J2927" s="339"/>
      <c r="K2927" s="339"/>
      <c r="L2927" s="339"/>
      <c r="M2927" s="339"/>
      <c r="N2927" s="339"/>
      <c r="O2927" s="339"/>
      <c r="P2927" s="339"/>
      <c r="Q2927" s="339"/>
    </row>
    <row r="2928" spans="1:17" ht="13.5" customHeight="1">
      <c r="A2928" s="481"/>
      <c r="B2928" s="481"/>
      <c r="C2928" s="481"/>
      <c r="D2928" s="481"/>
      <c r="E2928" s="481"/>
      <c r="F2928" s="339"/>
      <c r="G2928" s="340" t="str">
        <f>IF(ISNUMBER(E2928),E2928/'Bulk DivVar Analysis'!$C$114,"")</f>
        <v/>
      </c>
      <c r="H2928" s="338" t="str">
        <f>IF(ISNUMBER(E2928), IF(G2928&gt;'Bulk DivVar Analysis'!$D$116,"Pass","Fail"),"")</f>
        <v/>
      </c>
      <c r="I2928" s="338" t="str">
        <f t="shared" si="47"/>
        <v/>
      </c>
      <c r="J2928" s="339"/>
      <c r="K2928" s="339"/>
      <c r="L2928" s="339"/>
      <c r="M2928" s="339"/>
      <c r="N2928" s="339"/>
      <c r="O2928" s="339"/>
      <c r="P2928" s="339"/>
      <c r="Q2928" s="339"/>
    </row>
    <row r="2929" spans="1:17" ht="13.5" customHeight="1">
      <c r="A2929" s="481"/>
      <c r="B2929" s="481"/>
      <c r="C2929" s="481"/>
      <c r="D2929" s="481"/>
      <c r="E2929" s="481"/>
      <c r="F2929" s="339"/>
      <c r="G2929" s="340" t="str">
        <f>IF(ISNUMBER(E2929),E2929/'Bulk DivVar Analysis'!$C$114,"")</f>
        <v/>
      </c>
      <c r="H2929" s="338" t="str">
        <f>IF(ISNUMBER(E2929), IF(G2929&gt;'Bulk DivVar Analysis'!$D$116,"Pass","Fail"),"")</f>
        <v/>
      </c>
      <c r="I2929" s="338" t="str">
        <f t="shared" si="47"/>
        <v/>
      </c>
      <c r="J2929" s="339"/>
      <c r="K2929" s="339"/>
      <c r="L2929" s="339"/>
      <c r="M2929" s="339"/>
      <c r="N2929" s="339"/>
      <c r="O2929" s="339"/>
      <c r="P2929" s="339"/>
      <c r="Q2929" s="339"/>
    </row>
    <row r="2930" spans="1:17" ht="13.5" customHeight="1">
      <c r="A2930" s="481"/>
      <c r="B2930" s="481"/>
      <c r="C2930" s="481"/>
      <c r="D2930" s="481"/>
      <c r="E2930" s="481"/>
      <c r="F2930" s="339"/>
      <c r="G2930" s="340" t="str">
        <f>IF(ISNUMBER(E2930),E2930/'Bulk DivVar Analysis'!$C$114,"")</f>
        <v/>
      </c>
      <c r="H2930" s="338" t="str">
        <f>IF(ISNUMBER(E2930), IF(G2930&gt;'Bulk DivVar Analysis'!$D$116,"Pass","Fail"),"")</f>
        <v/>
      </c>
      <c r="I2930" s="338" t="str">
        <f t="shared" si="47"/>
        <v/>
      </c>
      <c r="J2930" s="339"/>
      <c r="K2930" s="339"/>
      <c r="L2930" s="339"/>
      <c r="M2930" s="339"/>
      <c r="N2930" s="339"/>
      <c r="O2930" s="339"/>
      <c r="P2930" s="339"/>
      <c r="Q2930" s="339"/>
    </row>
    <row r="2931" spans="1:17" ht="13.5" customHeight="1">
      <c r="A2931" s="481"/>
      <c r="B2931" s="481"/>
      <c r="C2931" s="481"/>
      <c r="D2931" s="481"/>
      <c r="E2931" s="481"/>
      <c r="F2931" s="339"/>
      <c r="G2931" s="340" t="str">
        <f>IF(ISNUMBER(E2931),E2931/'Bulk DivVar Analysis'!$C$114,"")</f>
        <v/>
      </c>
      <c r="H2931" s="338" t="str">
        <f>IF(ISNUMBER(E2931), IF(G2931&gt;'Bulk DivVar Analysis'!$D$116,"Pass","Fail"),"")</f>
        <v/>
      </c>
      <c r="I2931" s="338" t="str">
        <f t="shared" si="47"/>
        <v/>
      </c>
      <c r="J2931" s="339"/>
      <c r="K2931" s="339"/>
      <c r="L2931" s="339"/>
      <c r="M2931" s="339"/>
      <c r="N2931" s="339"/>
      <c r="O2931" s="339"/>
      <c r="P2931" s="339"/>
      <c r="Q2931" s="339"/>
    </row>
    <row r="2932" spans="1:17" ht="13.5" customHeight="1">
      <c r="A2932" s="481"/>
      <c r="B2932" s="481"/>
      <c r="C2932" s="481"/>
      <c r="D2932" s="481"/>
      <c r="E2932" s="481"/>
      <c r="F2932" s="339"/>
      <c r="G2932" s="340" t="str">
        <f>IF(ISNUMBER(E2932),E2932/'Bulk DivVar Analysis'!$C$114,"")</f>
        <v/>
      </c>
      <c r="H2932" s="338" t="str">
        <f>IF(ISNUMBER(E2932), IF(G2932&gt;'Bulk DivVar Analysis'!$D$116,"Pass","Fail"),"")</f>
        <v/>
      </c>
      <c r="I2932" s="338" t="str">
        <f t="shared" si="47"/>
        <v/>
      </c>
      <c r="J2932" s="339"/>
      <c r="K2932" s="339"/>
      <c r="L2932" s="339"/>
      <c r="M2932" s="339"/>
      <c r="N2932" s="339"/>
      <c r="O2932" s="339"/>
      <c r="P2932" s="339"/>
      <c r="Q2932" s="339"/>
    </row>
    <row r="2933" spans="1:17" ht="13.5" customHeight="1">
      <c r="A2933" s="481"/>
      <c r="B2933" s="481"/>
      <c r="C2933" s="481"/>
      <c r="D2933" s="481"/>
      <c r="E2933" s="481"/>
      <c r="F2933" s="339"/>
      <c r="G2933" s="340" t="str">
        <f>IF(ISNUMBER(E2933),E2933/'Bulk DivVar Analysis'!$C$114,"")</f>
        <v/>
      </c>
      <c r="H2933" s="338" t="str">
        <f>IF(ISNUMBER(E2933), IF(G2933&gt;'Bulk DivVar Analysis'!$D$116,"Pass","Fail"),"")</f>
        <v/>
      </c>
      <c r="I2933" s="338" t="str">
        <f t="shared" si="47"/>
        <v/>
      </c>
      <c r="J2933" s="339"/>
      <c r="K2933" s="339"/>
      <c r="L2933" s="339"/>
      <c r="M2933" s="339"/>
      <c r="N2933" s="339"/>
      <c r="O2933" s="339"/>
      <c r="P2933" s="339"/>
      <c r="Q2933" s="339"/>
    </row>
    <row r="2934" spans="1:17" ht="13.5" customHeight="1">
      <c r="A2934" s="481"/>
      <c r="B2934" s="481"/>
      <c r="C2934" s="481"/>
      <c r="D2934" s="481"/>
      <c r="E2934" s="481"/>
      <c r="F2934" s="339"/>
      <c r="G2934" s="340" t="str">
        <f>IF(ISNUMBER(E2934),E2934/'Bulk DivVar Analysis'!$C$114,"")</f>
        <v/>
      </c>
      <c r="H2934" s="338" t="str">
        <f>IF(ISNUMBER(E2934), IF(G2934&gt;'Bulk DivVar Analysis'!$D$116,"Pass","Fail"),"")</f>
        <v/>
      </c>
      <c r="I2934" s="338" t="str">
        <f t="shared" si="47"/>
        <v/>
      </c>
      <c r="J2934" s="339"/>
      <c r="K2934" s="339"/>
      <c r="L2934" s="339"/>
      <c r="M2934" s="339"/>
      <c r="N2934" s="339"/>
      <c r="O2934" s="339"/>
      <c r="P2934" s="339"/>
      <c r="Q2934" s="339"/>
    </row>
    <row r="2935" spans="1:17" ht="13.5" customHeight="1">
      <c r="A2935" s="481"/>
      <c r="B2935" s="481"/>
      <c r="C2935" s="481"/>
      <c r="D2935" s="481"/>
      <c r="E2935" s="481"/>
      <c r="F2935" s="339"/>
      <c r="G2935" s="340" t="str">
        <f>IF(ISNUMBER(E2935),E2935/'Bulk DivVar Analysis'!$C$114,"")</f>
        <v/>
      </c>
      <c r="H2935" s="338" t="str">
        <f>IF(ISNUMBER(E2935), IF(G2935&gt;'Bulk DivVar Analysis'!$D$116,"Pass","Fail"),"")</f>
        <v/>
      </c>
      <c r="I2935" s="338" t="str">
        <f t="shared" si="47"/>
        <v/>
      </c>
      <c r="J2935" s="339"/>
      <c r="K2935" s="339"/>
      <c r="L2935" s="339"/>
      <c r="M2935" s="339"/>
      <c r="N2935" s="339"/>
      <c r="O2935" s="339"/>
      <c r="P2935" s="339"/>
      <c r="Q2935" s="339"/>
    </row>
    <row r="2936" spans="1:17" ht="13.5" customHeight="1">
      <c r="A2936" s="481"/>
      <c r="B2936" s="481"/>
      <c r="C2936" s="481"/>
      <c r="D2936" s="481"/>
      <c r="E2936" s="481"/>
      <c r="F2936" s="339"/>
      <c r="G2936" s="340" t="str">
        <f>IF(ISNUMBER(E2936),E2936/'Bulk DivVar Analysis'!$C$114,"")</f>
        <v/>
      </c>
      <c r="H2936" s="338" t="str">
        <f>IF(ISNUMBER(E2936), IF(G2936&gt;'Bulk DivVar Analysis'!$D$116,"Pass","Fail"),"")</f>
        <v/>
      </c>
      <c r="I2936" s="338" t="str">
        <f t="shared" si="47"/>
        <v/>
      </c>
      <c r="J2936" s="339"/>
      <c r="K2936" s="339"/>
      <c r="L2936" s="339"/>
      <c r="M2936" s="339"/>
      <c r="N2936" s="339"/>
      <c r="O2936" s="339"/>
      <c r="P2936" s="339"/>
      <c r="Q2936" s="339"/>
    </row>
    <row r="2937" spans="1:17" ht="13.5" customHeight="1">
      <c r="A2937" s="481"/>
      <c r="B2937" s="481"/>
      <c r="C2937" s="481"/>
      <c r="D2937" s="481"/>
      <c r="E2937" s="481"/>
      <c r="F2937" s="339"/>
      <c r="G2937" s="340" t="str">
        <f>IF(ISNUMBER(E2937),E2937/'Bulk DivVar Analysis'!$C$114,"")</f>
        <v/>
      </c>
      <c r="H2937" s="338" t="str">
        <f>IF(ISNUMBER(E2937), IF(G2937&gt;'Bulk DivVar Analysis'!$D$116,"Pass","Fail"),"")</f>
        <v/>
      </c>
      <c r="I2937" s="338" t="str">
        <f t="shared" si="47"/>
        <v/>
      </c>
      <c r="J2937" s="339"/>
      <c r="K2937" s="339"/>
      <c r="L2937" s="339"/>
      <c r="M2937" s="339"/>
      <c r="N2937" s="339"/>
      <c r="O2937" s="339"/>
      <c r="P2937" s="339"/>
      <c r="Q2937" s="339"/>
    </row>
    <row r="2938" spans="1:17" ht="13.5" customHeight="1">
      <c r="A2938" s="481"/>
      <c r="B2938" s="481"/>
      <c r="C2938" s="481"/>
      <c r="D2938" s="481"/>
      <c r="E2938" s="481"/>
      <c r="F2938" s="339"/>
      <c r="G2938" s="340" t="str">
        <f>IF(ISNUMBER(E2938),E2938/'Bulk DivVar Analysis'!$C$114,"")</f>
        <v/>
      </c>
      <c r="H2938" s="338" t="str">
        <f>IF(ISNUMBER(E2938), IF(G2938&gt;'Bulk DivVar Analysis'!$D$116,"Pass","Fail"),"")</f>
        <v/>
      </c>
      <c r="I2938" s="338" t="str">
        <f t="shared" si="47"/>
        <v/>
      </c>
      <c r="J2938" s="339"/>
      <c r="K2938" s="339"/>
      <c r="L2938" s="339"/>
      <c r="M2938" s="339"/>
      <c r="N2938" s="339"/>
      <c r="O2938" s="339"/>
      <c r="P2938" s="339"/>
      <c r="Q2938" s="339"/>
    </row>
    <row r="2939" spans="1:17" ht="13.5" customHeight="1">
      <c r="A2939" s="481"/>
      <c r="B2939" s="481"/>
      <c r="C2939" s="481"/>
      <c r="D2939" s="481"/>
      <c r="E2939" s="481"/>
      <c r="F2939" s="339"/>
      <c r="G2939" s="340" t="str">
        <f>IF(ISNUMBER(E2939),E2939/'Bulk DivVar Analysis'!$C$114,"")</f>
        <v/>
      </c>
      <c r="H2939" s="338" t="str">
        <f>IF(ISNUMBER(E2939), IF(G2939&gt;'Bulk DivVar Analysis'!$D$116,"Pass","Fail"),"")</f>
        <v/>
      </c>
      <c r="I2939" s="338" t="str">
        <f t="shared" si="47"/>
        <v/>
      </c>
      <c r="J2939" s="339"/>
      <c r="K2939" s="339"/>
      <c r="L2939" s="339"/>
      <c r="M2939" s="339"/>
      <c r="N2939" s="339"/>
      <c r="O2939" s="339"/>
      <c r="P2939" s="339"/>
      <c r="Q2939" s="339"/>
    </row>
    <row r="2940" spans="1:17" ht="13.5" customHeight="1">
      <c r="A2940" s="481"/>
      <c r="B2940" s="481"/>
      <c r="C2940" s="481"/>
      <c r="D2940" s="481"/>
      <c r="E2940" s="481"/>
      <c r="F2940" s="339"/>
      <c r="G2940" s="340" t="str">
        <f>IF(ISNUMBER(E2940),E2940/'Bulk DivVar Analysis'!$C$114,"")</f>
        <v/>
      </c>
      <c r="H2940" s="338" t="str">
        <f>IF(ISNUMBER(E2940), IF(G2940&gt;'Bulk DivVar Analysis'!$D$116,"Pass","Fail"),"")</f>
        <v/>
      </c>
      <c r="I2940" s="338" t="str">
        <f t="shared" si="47"/>
        <v/>
      </c>
      <c r="J2940" s="339"/>
      <c r="K2940" s="339"/>
      <c r="L2940" s="339"/>
      <c r="M2940" s="339"/>
      <c r="N2940" s="339"/>
      <c r="O2940" s="339"/>
      <c r="P2940" s="339"/>
      <c r="Q2940" s="339"/>
    </row>
    <row r="2941" spans="1:17" ht="13.5" customHeight="1">
      <c r="A2941" s="481"/>
      <c r="B2941" s="481"/>
      <c r="C2941" s="481"/>
      <c r="D2941" s="481"/>
      <c r="E2941" s="481"/>
      <c r="F2941" s="339"/>
      <c r="G2941" s="340" t="str">
        <f>IF(ISNUMBER(E2941),E2941/'Bulk DivVar Analysis'!$C$114,"")</f>
        <v/>
      </c>
      <c r="H2941" s="338" t="str">
        <f>IF(ISNUMBER(E2941), IF(G2941&gt;'Bulk DivVar Analysis'!$D$116,"Pass","Fail"),"")</f>
        <v/>
      </c>
      <c r="I2941" s="338" t="str">
        <f t="shared" si="47"/>
        <v/>
      </c>
      <c r="J2941" s="339"/>
      <c r="K2941" s="339"/>
      <c r="L2941" s="339"/>
      <c r="M2941" s="339"/>
      <c r="N2941" s="339"/>
      <c r="O2941" s="339"/>
      <c r="P2941" s="339"/>
      <c r="Q2941" s="339"/>
    </row>
    <row r="2942" spans="1:17" ht="13.5" customHeight="1">
      <c r="A2942" s="481"/>
      <c r="B2942" s="481"/>
      <c r="C2942" s="481"/>
      <c r="D2942" s="481"/>
      <c r="E2942" s="481"/>
      <c r="F2942" s="339"/>
      <c r="G2942" s="340" t="str">
        <f>IF(ISNUMBER(E2942),E2942/'Bulk DivVar Analysis'!$C$114,"")</f>
        <v/>
      </c>
      <c r="H2942" s="338" t="str">
        <f>IF(ISNUMBER(E2942), IF(G2942&gt;'Bulk DivVar Analysis'!$D$116,"Pass","Fail"),"")</f>
        <v/>
      </c>
      <c r="I2942" s="338" t="str">
        <f t="shared" si="47"/>
        <v/>
      </c>
      <c r="J2942" s="339"/>
      <c r="K2942" s="339"/>
      <c r="L2942" s="339"/>
      <c r="M2942" s="339"/>
      <c r="N2942" s="339"/>
      <c r="O2942" s="339"/>
      <c r="P2942" s="339"/>
      <c r="Q2942" s="339"/>
    </row>
    <row r="2943" spans="1:17" ht="13.5" customHeight="1">
      <c r="A2943" s="481"/>
      <c r="B2943" s="481"/>
      <c r="C2943" s="481"/>
      <c r="D2943" s="481"/>
      <c r="E2943" s="481"/>
      <c r="F2943" s="339"/>
      <c r="G2943" s="340" t="str">
        <f>IF(ISNUMBER(E2943),E2943/'Bulk DivVar Analysis'!$C$114,"")</f>
        <v/>
      </c>
      <c r="H2943" s="338" t="str">
        <f>IF(ISNUMBER(E2943), IF(G2943&gt;'Bulk DivVar Analysis'!$D$116,"Pass","Fail"),"")</f>
        <v/>
      </c>
      <c r="I2943" s="338" t="str">
        <f t="shared" si="47"/>
        <v/>
      </c>
      <c r="J2943" s="339"/>
      <c r="K2943" s="339"/>
      <c r="L2943" s="339"/>
      <c r="M2943" s="339"/>
      <c r="N2943" s="339"/>
      <c r="O2943" s="339"/>
      <c r="P2943" s="339"/>
      <c r="Q2943" s="339"/>
    </row>
    <row r="2944" spans="1:17" ht="13.5" customHeight="1">
      <c r="A2944" s="481"/>
      <c r="B2944" s="481"/>
      <c r="C2944" s="481"/>
      <c r="D2944" s="481"/>
      <c r="E2944" s="481"/>
      <c r="F2944" s="339"/>
      <c r="G2944" s="340" t="str">
        <f>IF(ISNUMBER(E2944),E2944/'Bulk DivVar Analysis'!$C$114,"")</f>
        <v/>
      </c>
      <c r="H2944" s="338" t="str">
        <f>IF(ISNUMBER(E2944), IF(G2944&gt;'Bulk DivVar Analysis'!$D$116,"Pass","Fail"),"")</f>
        <v/>
      </c>
      <c r="I2944" s="338" t="str">
        <f t="shared" si="47"/>
        <v/>
      </c>
      <c r="J2944" s="339"/>
      <c r="K2944" s="339"/>
      <c r="L2944" s="339"/>
      <c r="M2944" s="339"/>
      <c r="N2944" s="339"/>
      <c r="O2944" s="339"/>
      <c r="P2944" s="339"/>
      <c r="Q2944" s="339"/>
    </row>
    <row r="2945" spans="1:17" ht="13.5" customHeight="1">
      <c r="A2945" s="481"/>
      <c r="B2945" s="481"/>
      <c r="C2945" s="481"/>
      <c r="D2945" s="481"/>
      <c r="E2945" s="481"/>
      <c r="F2945" s="339"/>
      <c r="G2945" s="340" t="str">
        <f>IF(ISNUMBER(E2945),E2945/'Bulk DivVar Analysis'!$C$114,"")</f>
        <v/>
      </c>
      <c r="H2945" s="338" t="str">
        <f>IF(ISNUMBER(E2945), IF(G2945&gt;'Bulk DivVar Analysis'!$D$116,"Pass","Fail"),"")</f>
        <v/>
      </c>
      <c r="I2945" s="338" t="str">
        <f t="shared" si="47"/>
        <v/>
      </c>
      <c r="J2945" s="339"/>
      <c r="K2945" s="339"/>
      <c r="L2945" s="339"/>
      <c r="M2945" s="339"/>
      <c r="N2945" s="339"/>
      <c r="O2945" s="339"/>
      <c r="P2945" s="339"/>
      <c r="Q2945" s="339"/>
    </row>
    <row r="2946" spans="1:17" ht="13.5" customHeight="1">
      <c r="A2946" s="481"/>
      <c r="B2946" s="481"/>
      <c r="C2946" s="481"/>
      <c r="D2946" s="481"/>
      <c r="E2946" s="481"/>
      <c r="F2946" s="339"/>
      <c r="G2946" s="340" t="str">
        <f>IF(ISNUMBER(E2946),E2946/'Bulk DivVar Analysis'!$C$114,"")</f>
        <v/>
      </c>
      <c r="H2946" s="338" t="str">
        <f>IF(ISNUMBER(E2946), IF(G2946&gt;'Bulk DivVar Analysis'!$D$116,"Pass","Fail"),"")</f>
        <v/>
      </c>
      <c r="I2946" s="338" t="str">
        <f t="shared" si="47"/>
        <v/>
      </c>
      <c r="J2946" s="339"/>
      <c r="K2946" s="339"/>
      <c r="L2946" s="339"/>
      <c r="M2946" s="339"/>
      <c r="N2946" s="339"/>
      <c r="O2946" s="339"/>
      <c r="P2946" s="339"/>
      <c r="Q2946" s="339"/>
    </row>
    <row r="2947" spans="1:17" ht="13.5" customHeight="1">
      <c r="A2947" s="481"/>
      <c r="B2947" s="481"/>
      <c r="C2947" s="481"/>
      <c r="D2947" s="481"/>
      <c r="E2947" s="481"/>
      <c r="F2947" s="339"/>
      <c r="G2947" s="340" t="str">
        <f>IF(ISNUMBER(E2947),E2947/'Bulk DivVar Analysis'!$C$114,"")</f>
        <v/>
      </c>
      <c r="H2947" s="338" t="str">
        <f>IF(ISNUMBER(E2947), IF(G2947&gt;'Bulk DivVar Analysis'!$D$116,"Pass","Fail"),"")</f>
        <v/>
      </c>
      <c r="I2947" s="338" t="str">
        <f t="shared" ref="I2947:I3010" si="48">_xlfn.TEXTJOIN("_",TRUE,B2947,C2947)</f>
        <v/>
      </c>
      <c r="J2947" s="339"/>
      <c r="K2947" s="339"/>
      <c r="L2947" s="339"/>
      <c r="M2947" s="339"/>
      <c r="N2947" s="339"/>
      <c r="O2947" s="339"/>
      <c r="P2947" s="339"/>
      <c r="Q2947" s="339"/>
    </row>
    <row r="2948" spans="1:17" ht="13.5" customHeight="1">
      <c r="A2948" s="481"/>
      <c r="B2948" s="481"/>
      <c r="C2948" s="481"/>
      <c r="D2948" s="481"/>
      <c r="E2948" s="481"/>
      <c r="F2948" s="339"/>
      <c r="G2948" s="340" t="str">
        <f>IF(ISNUMBER(E2948),E2948/'Bulk DivVar Analysis'!$C$114,"")</f>
        <v/>
      </c>
      <c r="H2948" s="338" t="str">
        <f>IF(ISNUMBER(E2948), IF(G2948&gt;'Bulk DivVar Analysis'!$D$116,"Pass","Fail"),"")</f>
        <v/>
      </c>
      <c r="I2948" s="338" t="str">
        <f t="shared" si="48"/>
        <v/>
      </c>
      <c r="J2948" s="339"/>
      <c r="K2948" s="339"/>
      <c r="L2948" s="339"/>
      <c r="M2948" s="339"/>
      <c r="N2948" s="339"/>
      <c r="O2948" s="339"/>
      <c r="P2948" s="339"/>
      <c r="Q2948" s="339"/>
    </row>
    <row r="2949" spans="1:17" ht="13.5" customHeight="1">
      <c r="A2949" s="481"/>
      <c r="B2949" s="481"/>
      <c r="C2949" s="481"/>
      <c r="D2949" s="481"/>
      <c r="E2949" s="481"/>
      <c r="F2949" s="339"/>
      <c r="G2949" s="340" t="str">
        <f>IF(ISNUMBER(E2949),E2949/'Bulk DivVar Analysis'!$C$114,"")</f>
        <v/>
      </c>
      <c r="H2949" s="338" t="str">
        <f>IF(ISNUMBER(E2949), IF(G2949&gt;'Bulk DivVar Analysis'!$D$116,"Pass","Fail"),"")</f>
        <v/>
      </c>
      <c r="I2949" s="338" t="str">
        <f t="shared" si="48"/>
        <v/>
      </c>
      <c r="J2949" s="339"/>
      <c r="K2949" s="339"/>
      <c r="L2949" s="339"/>
      <c r="M2949" s="339"/>
      <c r="N2949" s="339"/>
      <c r="O2949" s="339"/>
      <c r="P2949" s="339"/>
      <c r="Q2949" s="339"/>
    </row>
    <row r="2950" spans="1:17" ht="13.5" customHeight="1">
      <c r="A2950" s="481"/>
      <c r="B2950" s="481"/>
      <c r="C2950" s="481"/>
      <c r="D2950" s="481"/>
      <c r="E2950" s="481"/>
      <c r="F2950" s="339"/>
      <c r="G2950" s="340" t="str">
        <f>IF(ISNUMBER(E2950),E2950/'Bulk DivVar Analysis'!$C$114,"")</f>
        <v/>
      </c>
      <c r="H2950" s="338" t="str">
        <f>IF(ISNUMBER(E2950), IF(G2950&gt;'Bulk DivVar Analysis'!$D$116,"Pass","Fail"),"")</f>
        <v/>
      </c>
      <c r="I2950" s="338" t="str">
        <f t="shared" si="48"/>
        <v/>
      </c>
      <c r="J2950" s="339"/>
      <c r="K2950" s="339"/>
      <c r="L2950" s="339"/>
      <c r="M2950" s="339"/>
      <c r="N2950" s="339"/>
      <c r="O2950" s="339"/>
      <c r="P2950" s="339"/>
      <c r="Q2950" s="339"/>
    </row>
    <row r="2951" spans="1:17" ht="13.5" customHeight="1">
      <c r="A2951" s="481"/>
      <c r="B2951" s="481"/>
      <c r="C2951" s="481"/>
      <c r="D2951" s="481"/>
      <c r="E2951" s="481"/>
      <c r="F2951" s="339"/>
      <c r="G2951" s="340" t="str">
        <f>IF(ISNUMBER(E2951),E2951/'Bulk DivVar Analysis'!$C$114,"")</f>
        <v/>
      </c>
      <c r="H2951" s="338" t="str">
        <f>IF(ISNUMBER(E2951), IF(G2951&gt;'Bulk DivVar Analysis'!$D$116,"Pass","Fail"),"")</f>
        <v/>
      </c>
      <c r="I2951" s="338" t="str">
        <f t="shared" si="48"/>
        <v/>
      </c>
      <c r="J2951" s="339"/>
      <c r="K2951" s="339"/>
      <c r="L2951" s="339"/>
      <c r="M2951" s="339"/>
      <c r="N2951" s="339"/>
      <c r="O2951" s="339"/>
      <c r="P2951" s="339"/>
      <c r="Q2951" s="339"/>
    </row>
    <row r="2952" spans="1:17" ht="13.5" customHeight="1">
      <c r="A2952" s="481"/>
      <c r="B2952" s="481"/>
      <c r="C2952" s="481"/>
      <c r="D2952" s="481"/>
      <c r="E2952" s="481"/>
      <c r="F2952" s="339"/>
      <c r="G2952" s="340" t="str">
        <f>IF(ISNUMBER(E2952),E2952/'Bulk DivVar Analysis'!$C$114,"")</f>
        <v/>
      </c>
      <c r="H2952" s="338" t="str">
        <f>IF(ISNUMBER(E2952), IF(G2952&gt;'Bulk DivVar Analysis'!$D$116,"Pass","Fail"),"")</f>
        <v/>
      </c>
      <c r="I2952" s="338" t="str">
        <f t="shared" si="48"/>
        <v/>
      </c>
      <c r="J2952" s="339"/>
      <c r="K2952" s="339"/>
      <c r="L2952" s="339"/>
      <c r="M2952" s="339"/>
      <c r="N2952" s="339"/>
      <c r="O2952" s="339"/>
      <c r="P2952" s="339"/>
      <c r="Q2952" s="339"/>
    </row>
    <row r="2953" spans="1:17" ht="13.5" customHeight="1">
      <c r="A2953" s="481"/>
      <c r="B2953" s="481"/>
      <c r="C2953" s="481"/>
      <c r="D2953" s="481"/>
      <c r="E2953" s="481"/>
      <c r="F2953" s="339"/>
      <c r="G2953" s="340" t="str">
        <f>IF(ISNUMBER(E2953),E2953/'Bulk DivVar Analysis'!$C$114,"")</f>
        <v/>
      </c>
      <c r="H2953" s="338" t="str">
        <f>IF(ISNUMBER(E2953), IF(G2953&gt;'Bulk DivVar Analysis'!$D$116,"Pass","Fail"),"")</f>
        <v/>
      </c>
      <c r="I2953" s="338" t="str">
        <f t="shared" si="48"/>
        <v/>
      </c>
      <c r="J2953" s="339"/>
      <c r="K2953" s="339"/>
      <c r="L2953" s="339"/>
      <c r="M2953" s="339"/>
      <c r="N2953" s="339"/>
      <c r="O2953" s="339"/>
      <c r="P2953" s="339"/>
      <c r="Q2953" s="339"/>
    </row>
    <row r="2954" spans="1:17" ht="13.5" customHeight="1">
      <c r="A2954" s="481"/>
      <c r="B2954" s="481"/>
      <c r="C2954" s="481"/>
      <c r="D2954" s="481"/>
      <c r="E2954" s="481"/>
      <c r="F2954" s="339"/>
      <c r="G2954" s="340" t="str">
        <f>IF(ISNUMBER(E2954),E2954/'Bulk DivVar Analysis'!$C$114,"")</f>
        <v/>
      </c>
      <c r="H2954" s="338" t="str">
        <f>IF(ISNUMBER(E2954), IF(G2954&gt;'Bulk DivVar Analysis'!$D$116,"Pass","Fail"),"")</f>
        <v/>
      </c>
      <c r="I2954" s="338" t="str">
        <f t="shared" si="48"/>
        <v/>
      </c>
      <c r="J2954" s="339"/>
      <c r="K2954" s="339"/>
      <c r="L2954" s="339"/>
      <c r="M2954" s="339"/>
      <c r="N2954" s="339"/>
      <c r="O2954" s="339"/>
      <c r="P2954" s="339"/>
      <c r="Q2954" s="339"/>
    </row>
    <row r="2955" spans="1:17" ht="13.5" customHeight="1">
      <c r="A2955" s="481"/>
      <c r="B2955" s="481"/>
      <c r="C2955" s="481"/>
      <c r="D2955" s="481"/>
      <c r="E2955" s="481"/>
      <c r="F2955" s="339"/>
      <c r="G2955" s="340" t="str">
        <f>IF(ISNUMBER(E2955),E2955/'Bulk DivVar Analysis'!$C$114,"")</f>
        <v/>
      </c>
      <c r="H2955" s="338" t="str">
        <f>IF(ISNUMBER(E2955), IF(G2955&gt;'Bulk DivVar Analysis'!$D$116,"Pass","Fail"),"")</f>
        <v/>
      </c>
      <c r="I2955" s="338" t="str">
        <f t="shared" si="48"/>
        <v/>
      </c>
      <c r="J2955" s="339"/>
      <c r="K2955" s="339"/>
      <c r="L2955" s="339"/>
      <c r="M2955" s="339"/>
      <c r="N2955" s="339"/>
      <c r="O2955" s="339"/>
      <c r="P2955" s="339"/>
      <c r="Q2955" s="339"/>
    </row>
    <row r="2956" spans="1:17" ht="13.5" customHeight="1">
      <c r="A2956" s="481"/>
      <c r="B2956" s="481"/>
      <c r="C2956" s="481"/>
      <c r="D2956" s="481"/>
      <c r="E2956" s="481"/>
      <c r="F2956" s="339"/>
      <c r="G2956" s="340" t="str">
        <f>IF(ISNUMBER(E2956),E2956/'Bulk DivVar Analysis'!$C$114,"")</f>
        <v/>
      </c>
      <c r="H2956" s="338" t="str">
        <f>IF(ISNUMBER(E2956), IF(G2956&gt;'Bulk DivVar Analysis'!$D$116,"Pass","Fail"),"")</f>
        <v/>
      </c>
      <c r="I2956" s="338" t="str">
        <f t="shared" si="48"/>
        <v/>
      </c>
      <c r="J2956" s="339"/>
      <c r="K2956" s="339"/>
      <c r="L2956" s="339"/>
      <c r="M2956" s="339"/>
      <c r="N2956" s="339"/>
      <c r="O2956" s="339"/>
      <c r="P2956" s="339"/>
      <c r="Q2956" s="339"/>
    </row>
    <row r="2957" spans="1:17" ht="13.5" customHeight="1">
      <c r="A2957" s="481"/>
      <c r="B2957" s="481"/>
      <c r="C2957" s="481"/>
      <c r="D2957" s="481"/>
      <c r="E2957" s="481"/>
      <c r="F2957" s="339"/>
      <c r="G2957" s="340" t="str">
        <f>IF(ISNUMBER(E2957),E2957/'Bulk DivVar Analysis'!$C$114,"")</f>
        <v/>
      </c>
      <c r="H2957" s="338" t="str">
        <f>IF(ISNUMBER(E2957), IF(G2957&gt;'Bulk DivVar Analysis'!$D$116,"Pass","Fail"),"")</f>
        <v/>
      </c>
      <c r="I2957" s="338" t="str">
        <f t="shared" si="48"/>
        <v/>
      </c>
      <c r="J2957" s="339"/>
      <c r="K2957" s="339"/>
      <c r="L2957" s="339"/>
      <c r="M2957" s="339"/>
      <c r="N2957" s="339"/>
      <c r="O2957" s="339"/>
      <c r="P2957" s="339"/>
      <c r="Q2957" s="339"/>
    </row>
    <row r="2958" spans="1:17" ht="13.5" customHeight="1">
      <c r="A2958" s="481"/>
      <c r="B2958" s="481"/>
      <c r="C2958" s="481"/>
      <c r="D2958" s="481"/>
      <c r="E2958" s="481"/>
      <c r="F2958" s="339"/>
      <c r="G2958" s="340" t="str">
        <f>IF(ISNUMBER(E2958),E2958/'Bulk DivVar Analysis'!$C$114,"")</f>
        <v/>
      </c>
      <c r="H2958" s="338" t="str">
        <f>IF(ISNUMBER(E2958), IF(G2958&gt;'Bulk DivVar Analysis'!$D$116,"Pass","Fail"),"")</f>
        <v/>
      </c>
      <c r="I2958" s="338" t="str">
        <f t="shared" si="48"/>
        <v/>
      </c>
      <c r="J2958" s="339"/>
      <c r="K2958" s="339"/>
      <c r="L2958" s="339"/>
      <c r="M2958" s="339"/>
      <c r="N2958" s="339"/>
      <c r="O2958" s="339"/>
      <c r="P2958" s="339"/>
      <c r="Q2958" s="339"/>
    </row>
    <row r="2959" spans="1:17" ht="13.5" customHeight="1">
      <c r="A2959" s="481"/>
      <c r="B2959" s="481"/>
      <c r="C2959" s="481"/>
      <c r="D2959" s="481"/>
      <c r="E2959" s="481"/>
      <c r="F2959" s="339"/>
      <c r="G2959" s="340" t="str">
        <f>IF(ISNUMBER(E2959),E2959/'Bulk DivVar Analysis'!$C$114,"")</f>
        <v/>
      </c>
      <c r="H2959" s="338" t="str">
        <f>IF(ISNUMBER(E2959), IF(G2959&gt;'Bulk DivVar Analysis'!$D$116,"Pass","Fail"),"")</f>
        <v/>
      </c>
      <c r="I2959" s="338" t="str">
        <f t="shared" si="48"/>
        <v/>
      </c>
      <c r="J2959" s="339"/>
      <c r="K2959" s="339"/>
      <c r="L2959" s="339"/>
      <c r="M2959" s="339"/>
      <c r="N2959" s="339"/>
      <c r="O2959" s="339"/>
      <c r="P2959" s="339"/>
      <c r="Q2959" s="339"/>
    </row>
    <row r="2960" spans="1:17" ht="13.5" customHeight="1">
      <c r="A2960" s="481"/>
      <c r="B2960" s="481"/>
      <c r="C2960" s="481"/>
      <c r="D2960" s="481"/>
      <c r="E2960" s="481"/>
      <c r="F2960" s="339"/>
      <c r="G2960" s="340" t="str">
        <f>IF(ISNUMBER(E2960),E2960/'Bulk DivVar Analysis'!$C$114,"")</f>
        <v/>
      </c>
      <c r="H2960" s="338" t="str">
        <f>IF(ISNUMBER(E2960), IF(G2960&gt;'Bulk DivVar Analysis'!$D$116,"Pass","Fail"),"")</f>
        <v/>
      </c>
      <c r="I2960" s="338" t="str">
        <f t="shared" si="48"/>
        <v/>
      </c>
      <c r="J2960" s="339"/>
      <c r="K2960" s="339"/>
      <c r="L2960" s="339"/>
      <c r="M2960" s="339"/>
      <c r="N2960" s="339"/>
      <c r="O2960" s="339"/>
      <c r="P2960" s="339"/>
      <c r="Q2960" s="339"/>
    </row>
    <row r="2961" spans="1:17" ht="13.5" customHeight="1">
      <c r="A2961" s="481"/>
      <c r="B2961" s="481"/>
      <c r="C2961" s="481"/>
      <c r="D2961" s="481"/>
      <c r="E2961" s="481"/>
      <c r="F2961" s="339"/>
      <c r="G2961" s="340" t="str">
        <f>IF(ISNUMBER(E2961),E2961/'Bulk DivVar Analysis'!$C$114,"")</f>
        <v/>
      </c>
      <c r="H2961" s="338" t="str">
        <f>IF(ISNUMBER(E2961), IF(G2961&gt;'Bulk DivVar Analysis'!$D$116,"Pass","Fail"),"")</f>
        <v/>
      </c>
      <c r="I2961" s="338" t="str">
        <f t="shared" si="48"/>
        <v/>
      </c>
      <c r="J2961" s="339"/>
      <c r="K2961" s="339"/>
      <c r="L2961" s="339"/>
      <c r="M2961" s="339"/>
      <c r="N2961" s="339"/>
      <c r="O2961" s="339"/>
      <c r="P2961" s="339"/>
      <c r="Q2961" s="339"/>
    </row>
    <row r="2962" spans="1:17" ht="13.5" customHeight="1">
      <c r="A2962" s="481"/>
      <c r="B2962" s="481"/>
      <c r="C2962" s="481"/>
      <c r="D2962" s="481"/>
      <c r="E2962" s="481"/>
      <c r="F2962" s="339"/>
      <c r="G2962" s="340" t="str">
        <f>IF(ISNUMBER(E2962),E2962/'Bulk DivVar Analysis'!$C$114,"")</f>
        <v/>
      </c>
      <c r="H2962" s="338" t="str">
        <f>IF(ISNUMBER(E2962), IF(G2962&gt;'Bulk DivVar Analysis'!$D$116,"Pass","Fail"),"")</f>
        <v/>
      </c>
      <c r="I2962" s="338" t="str">
        <f t="shared" si="48"/>
        <v/>
      </c>
      <c r="J2962" s="339"/>
      <c r="K2962" s="339"/>
      <c r="L2962" s="339"/>
      <c r="M2962" s="339"/>
      <c r="N2962" s="339"/>
      <c r="O2962" s="339"/>
      <c r="P2962" s="339"/>
      <c r="Q2962" s="339"/>
    </row>
    <row r="2963" spans="1:17" ht="13.5" customHeight="1">
      <c r="A2963" s="481"/>
      <c r="B2963" s="481"/>
      <c r="C2963" s="481"/>
      <c r="D2963" s="481"/>
      <c r="E2963" s="481"/>
      <c r="F2963" s="339"/>
      <c r="G2963" s="340" t="str">
        <f>IF(ISNUMBER(E2963),E2963/'Bulk DivVar Analysis'!$C$114,"")</f>
        <v/>
      </c>
      <c r="H2963" s="338" t="str">
        <f>IF(ISNUMBER(E2963), IF(G2963&gt;'Bulk DivVar Analysis'!$D$116,"Pass","Fail"),"")</f>
        <v/>
      </c>
      <c r="I2963" s="338" t="str">
        <f t="shared" si="48"/>
        <v/>
      </c>
      <c r="J2963" s="339"/>
      <c r="K2963" s="339"/>
      <c r="L2963" s="339"/>
      <c r="M2963" s="339"/>
      <c r="N2963" s="339"/>
      <c r="O2963" s="339"/>
      <c r="P2963" s="339"/>
      <c r="Q2963" s="339"/>
    </row>
    <row r="2964" spans="1:17" ht="13.5" customHeight="1">
      <c r="A2964" s="481"/>
      <c r="B2964" s="481"/>
      <c r="C2964" s="481"/>
      <c r="D2964" s="481"/>
      <c r="E2964" s="481"/>
      <c r="F2964" s="339"/>
      <c r="G2964" s="340" t="str">
        <f>IF(ISNUMBER(E2964),E2964/'Bulk DivVar Analysis'!$C$114,"")</f>
        <v/>
      </c>
      <c r="H2964" s="338" t="str">
        <f>IF(ISNUMBER(E2964), IF(G2964&gt;'Bulk DivVar Analysis'!$D$116,"Pass","Fail"),"")</f>
        <v/>
      </c>
      <c r="I2964" s="338" t="str">
        <f t="shared" si="48"/>
        <v/>
      </c>
      <c r="J2964" s="339"/>
      <c r="K2964" s="339"/>
      <c r="L2964" s="339"/>
      <c r="M2964" s="339"/>
      <c r="N2964" s="339"/>
      <c r="O2964" s="339"/>
      <c r="P2964" s="339"/>
      <c r="Q2964" s="339"/>
    </row>
    <row r="2965" spans="1:17" ht="13.5" customHeight="1">
      <c r="A2965" s="481"/>
      <c r="B2965" s="481"/>
      <c r="C2965" s="481"/>
      <c r="D2965" s="481"/>
      <c r="E2965" s="481"/>
      <c r="F2965" s="339"/>
      <c r="G2965" s="340" t="str">
        <f>IF(ISNUMBER(E2965),E2965/'Bulk DivVar Analysis'!$C$114,"")</f>
        <v/>
      </c>
      <c r="H2965" s="338" t="str">
        <f>IF(ISNUMBER(E2965), IF(G2965&gt;'Bulk DivVar Analysis'!$D$116,"Pass","Fail"),"")</f>
        <v/>
      </c>
      <c r="I2965" s="338" t="str">
        <f t="shared" si="48"/>
        <v/>
      </c>
      <c r="J2965" s="339"/>
      <c r="K2965" s="339"/>
      <c r="L2965" s="339"/>
      <c r="M2965" s="339"/>
      <c r="N2965" s="339"/>
      <c r="O2965" s="339"/>
      <c r="P2965" s="339"/>
      <c r="Q2965" s="339"/>
    </row>
    <row r="2966" spans="1:17" ht="13.5" customHeight="1">
      <c r="A2966" s="481"/>
      <c r="B2966" s="481"/>
      <c r="C2966" s="481"/>
      <c r="D2966" s="481"/>
      <c r="E2966" s="481"/>
      <c r="F2966" s="339"/>
      <c r="G2966" s="340" t="str">
        <f>IF(ISNUMBER(E2966),E2966/'Bulk DivVar Analysis'!$C$114,"")</f>
        <v/>
      </c>
      <c r="H2966" s="338" t="str">
        <f>IF(ISNUMBER(E2966), IF(G2966&gt;'Bulk DivVar Analysis'!$D$116,"Pass","Fail"),"")</f>
        <v/>
      </c>
      <c r="I2966" s="338" t="str">
        <f t="shared" si="48"/>
        <v/>
      </c>
      <c r="J2966" s="339"/>
      <c r="K2966" s="339"/>
      <c r="L2966" s="339"/>
      <c r="M2966" s="339"/>
      <c r="N2966" s="339"/>
      <c r="O2966" s="339"/>
      <c r="P2966" s="339"/>
      <c r="Q2966" s="339"/>
    </row>
    <row r="2967" spans="1:17" ht="13.5" customHeight="1">
      <c r="A2967" s="481"/>
      <c r="B2967" s="481"/>
      <c r="C2967" s="481"/>
      <c r="D2967" s="481"/>
      <c r="E2967" s="481"/>
      <c r="F2967" s="339"/>
      <c r="G2967" s="340" t="str">
        <f>IF(ISNUMBER(E2967),E2967/'Bulk DivVar Analysis'!$C$114,"")</f>
        <v/>
      </c>
      <c r="H2967" s="338" t="str">
        <f>IF(ISNUMBER(E2967), IF(G2967&gt;'Bulk DivVar Analysis'!$D$116,"Pass","Fail"),"")</f>
        <v/>
      </c>
      <c r="I2967" s="338" t="str">
        <f t="shared" si="48"/>
        <v/>
      </c>
      <c r="J2967" s="339"/>
      <c r="K2967" s="339"/>
      <c r="L2967" s="339"/>
      <c r="M2967" s="339"/>
      <c r="N2967" s="339"/>
      <c r="O2967" s="339"/>
      <c r="P2967" s="339"/>
      <c r="Q2967" s="339"/>
    </row>
    <row r="2968" spans="1:17" ht="13.5" customHeight="1">
      <c r="A2968" s="481"/>
      <c r="B2968" s="481"/>
      <c r="C2968" s="481"/>
      <c r="D2968" s="481"/>
      <c r="E2968" s="481"/>
      <c r="F2968" s="339"/>
      <c r="G2968" s="340" t="str">
        <f>IF(ISNUMBER(E2968),E2968/'Bulk DivVar Analysis'!$C$114,"")</f>
        <v/>
      </c>
      <c r="H2968" s="338" t="str">
        <f>IF(ISNUMBER(E2968), IF(G2968&gt;'Bulk DivVar Analysis'!$D$116,"Pass","Fail"),"")</f>
        <v/>
      </c>
      <c r="I2968" s="338" t="str">
        <f t="shared" si="48"/>
        <v/>
      </c>
      <c r="J2968" s="339"/>
      <c r="K2968" s="339"/>
      <c r="L2968" s="339"/>
      <c r="M2968" s="339"/>
      <c r="N2968" s="339"/>
      <c r="O2968" s="339"/>
      <c r="P2968" s="339"/>
      <c r="Q2968" s="339"/>
    </row>
    <row r="2969" spans="1:17" ht="13.5" customHeight="1">
      <c r="A2969" s="481"/>
      <c r="B2969" s="481"/>
      <c r="C2969" s="481"/>
      <c r="D2969" s="481"/>
      <c r="E2969" s="481"/>
      <c r="F2969" s="339"/>
      <c r="G2969" s="340" t="str">
        <f>IF(ISNUMBER(E2969),E2969/'Bulk DivVar Analysis'!$C$114,"")</f>
        <v/>
      </c>
      <c r="H2969" s="338" t="str">
        <f>IF(ISNUMBER(E2969), IF(G2969&gt;'Bulk DivVar Analysis'!$D$116,"Pass","Fail"),"")</f>
        <v/>
      </c>
      <c r="I2969" s="338" t="str">
        <f t="shared" si="48"/>
        <v/>
      </c>
      <c r="J2969" s="339"/>
      <c r="K2969" s="339"/>
      <c r="L2969" s="339"/>
      <c r="M2969" s="339"/>
      <c r="N2969" s="339"/>
      <c r="O2969" s="339"/>
      <c r="P2969" s="339"/>
      <c r="Q2969" s="339"/>
    </row>
    <row r="2970" spans="1:17" ht="13.5" customHeight="1">
      <c r="A2970" s="481"/>
      <c r="B2970" s="481"/>
      <c r="C2970" s="481"/>
      <c r="D2970" s="481"/>
      <c r="E2970" s="481"/>
      <c r="F2970" s="339"/>
      <c r="G2970" s="340" t="str">
        <f>IF(ISNUMBER(E2970),E2970/'Bulk DivVar Analysis'!$C$114,"")</f>
        <v/>
      </c>
      <c r="H2970" s="338" t="str">
        <f>IF(ISNUMBER(E2970), IF(G2970&gt;'Bulk DivVar Analysis'!$D$116,"Pass","Fail"),"")</f>
        <v/>
      </c>
      <c r="I2970" s="338" t="str">
        <f t="shared" si="48"/>
        <v/>
      </c>
      <c r="J2970" s="339"/>
      <c r="K2970" s="339"/>
      <c r="L2970" s="339"/>
      <c r="M2970" s="339"/>
      <c r="N2970" s="339"/>
      <c r="O2970" s="339"/>
      <c r="P2970" s="339"/>
      <c r="Q2970" s="339"/>
    </row>
    <row r="2971" spans="1:17" ht="13.5" customHeight="1">
      <c r="A2971" s="481"/>
      <c r="B2971" s="481"/>
      <c r="C2971" s="481"/>
      <c r="D2971" s="481"/>
      <c r="E2971" s="481"/>
      <c r="F2971" s="339"/>
      <c r="G2971" s="340" t="str">
        <f>IF(ISNUMBER(E2971),E2971/'Bulk DivVar Analysis'!$C$114,"")</f>
        <v/>
      </c>
      <c r="H2971" s="338" t="str">
        <f>IF(ISNUMBER(E2971), IF(G2971&gt;'Bulk DivVar Analysis'!$D$116,"Pass","Fail"),"")</f>
        <v/>
      </c>
      <c r="I2971" s="338" t="str">
        <f t="shared" si="48"/>
        <v/>
      </c>
      <c r="J2971" s="339"/>
      <c r="K2971" s="339"/>
      <c r="L2971" s="339"/>
      <c r="M2971" s="339"/>
      <c r="N2971" s="339"/>
      <c r="O2971" s="339"/>
      <c r="P2971" s="339"/>
      <c r="Q2971" s="339"/>
    </row>
    <row r="2972" spans="1:17" ht="13.5" customHeight="1">
      <c r="A2972" s="481"/>
      <c r="B2972" s="481"/>
      <c r="C2972" s="481"/>
      <c r="D2972" s="481"/>
      <c r="E2972" s="481"/>
      <c r="F2972" s="339"/>
      <c r="G2972" s="340" t="str">
        <f>IF(ISNUMBER(E2972),E2972/'Bulk DivVar Analysis'!$C$114,"")</f>
        <v/>
      </c>
      <c r="H2972" s="338" t="str">
        <f>IF(ISNUMBER(E2972), IF(G2972&gt;'Bulk DivVar Analysis'!$D$116,"Pass","Fail"),"")</f>
        <v/>
      </c>
      <c r="I2972" s="338" t="str">
        <f t="shared" si="48"/>
        <v/>
      </c>
      <c r="J2972" s="339"/>
      <c r="K2972" s="339"/>
      <c r="L2972" s="339"/>
      <c r="M2972" s="339"/>
      <c r="N2972" s="339"/>
      <c r="O2972" s="339"/>
      <c r="P2972" s="339"/>
      <c r="Q2972" s="339"/>
    </row>
    <row r="2973" spans="1:17" ht="13.5" customHeight="1">
      <c r="A2973" s="481"/>
      <c r="B2973" s="481"/>
      <c r="C2973" s="481"/>
      <c r="D2973" s="481"/>
      <c r="E2973" s="481"/>
      <c r="F2973" s="339"/>
      <c r="G2973" s="340" t="str">
        <f>IF(ISNUMBER(E2973),E2973/'Bulk DivVar Analysis'!$C$114,"")</f>
        <v/>
      </c>
      <c r="H2973" s="338" t="str">
        <f>IF(ISNUMBER(E2973), IF(G2973&gt;'Bulk DivVar Analysis'!$D$116,"Pass","Fail"),"")</f>
        <v/>
      </c>
      <c r="I2973" s="338" t="str">
        <f t="shared" si="48"/>
        <v/>
      </c>
      <c r="J2973" s="339"/>
      <c r="K2973" s="339"/>
      <c r="L2973" s="339"/>
      <c r="M2973" s="339"/>
      <c r="N2973" s="339"/>
      <c r="O2973" s="339"/>
      <c r="P2973" s="339"/>
      <c r="Q2973" s="339"/>
    </row>
    <row r="2974" spans="1:17" ht="13.5" customHeight="1">
      <c r="A2974" s="481"/>
      <c r="B2974" s="481"/>
      <c r="C2974" s="481"/>
      <c r="D2974" s="481"/>
      <c r="E2974" s="481"/>
      <c r="F2974" s="339"/>
      <c r="G2974" s="340" t="str">
        <f>IF(ISNUMBER(E2974),E2974/'Bulk DivVar Analysis'!$C$114,"")</f>
        <v/>
      </c>
      <c r="H2974" s="338" t="str">
        <f>IF(ISNUMBER(E2974), IF(G2974&gt;'Bulk DivVar Analysis'!$D$116,"Pass","Fail"),"")</f>
        <v/>
      </c>
      <c r="I2974" s="338" t="str">
        <f t="shared" si="48"/>
        <v/>
      </c>
      <c r="J2974" s="339"/>
      <c r="K2974" s="339"/>
      <c r="L2974" s="339"/>
      <c r="M2974" s="339"/>
      <c r="N2974" s="339"/>
      <c r="O2974" s="339"/>
      <c r="P2974" s="339"/>
      <c r="Q2974" s="339"/>
    </row>
    <row r="2975" spans="1:17" ht="13.5" customHeight="1">
      <c r="A2975" s="481"/>
      <c r="B2975" s="481"/>
      <c r="C2975" s="481"/>
      <c r="D2975" s="481"/>
      <c r="E2975" s="481"/>
      <c r="F2975" s="339"/>
      <c r="G2975" s="340" t="str">
        <f>IF(ISNUMBER(E2975),E2975/'Bulk DivVar Analysis'!$C$114,"")</f>
        <v/>
      </c>
      <c r="H2975" s="338" t="str">
        <f>IF(ISNUMBER(E2975), IF(G2975&gt;'Bulk DivVar Analysis'!$D$116,"Pass","Fail"),"")</f>
        <v/>
      </c>
      <c r="I2975" s="338" t="str">
        <f t="shared" si="48"/>
        <v/>
      </c>
      <c r="J2975" s="339"/>
      <c r="K2975" s="339"/>
      <c r="L2975" s="339"/>
      <c r="M2975" s="339"/>
      <c r="N2975" s="339"/>
      <c r="O2975" s="339"/>
      <c r="P2975" s="339"/>
      <c r="Q2975" s="339"/>
    </row>
    <row r="2976" spans="1:17" ht="13.5" customHeight="1">
      <c r="A2976" s="481"/>
      <c r="B2976" s="481"/>
      <c r="C2976" s="481"/>
      <c r="D2976" s="481"/>
      <c r="E2976" s="481"/>
      <c r="F2976" s="339"/>
      <c r="G2976" s="340" t="str">
        <f>IF(ISNUMBER(E2976),E2976/'Bulk DivVar Analysis'!$C$114,"")</f>
        <v/>
      </c>
      <c r="H2976" s="338" t="str">
        <f>IF(ISNUMBER(E2976), IF(G2976&gt;'Bulk DivVar Analysis'!$D$116,"Pass","Fail"),"")</f>
        <v/>
      </c>
      <c r="I2976" s="338" t="str">
        <f t="shared" si="48"/>
        <v/>
      </c>
      <c r="J2976" s="339"/>
      <c r="K2976" s="339"/>
      <c r="L2976" s="339"/>
      <c r="M2976" s="339"/>
      <c r="N2976" s="339"/>
      <c r="O2976" s="339"/>
      <c r="P2976" s="339"/>
      <c r="Q2976" s="339"/>
    </row>
    <row r="2977" spans="1:17" ht="13.5" customHeight="1">
      <c r="A2977" s="481"/>
      <c r="B2977" s="481"/>
      <c r="C2977" s="481"/>
      <c r="D2977" s="481"/>
      <c r="E2977" s="481"/>
      <c r="F2977" s="339"/>
      <c r="G2977" s="340" t="str">
        <f>IF(ISNUMBER(E2977),E2977/'Bulk DivVar Analysis'!$C$114,"")</f>
        <v/>
      </c>
      <c r="H2977" s="338" t="str">
        <f>IF(ISNUMBER(E2977), IF(G2977&gt;'Bulk DivVar Analysis'!$D$116,"Pass","Fail"),"")</f>
        <v/>
      </c>
      <c r="I2977" s="338" t="str">
        <f t="shared" si="48"/>
        <v/>
      </c>
      <c r="J2977" s="339"/>
      <c r="K2977" s="339"/>
      <c r="L2977" s="339"/>
      <c r="M2977" s="339"/>
      <c r="N2977" s="339"/>
      <c r="O2977" s="339"/>
      <c r="P2977" s="339"/>
      <c r="Q2977" s="339"/>
    </row>
    <row r="2978" spans="1:17" ht="13.5" customHeight="1">
      <c r="A2978" s="481"/>
      <c r="B2978" s="481"/>
      <c r="C2978" s="481"/>
      <c r="D2978" s="481"/>
      <c r="E2978" s="481"/>
      <c r="F2978" s="339"/>
      <c r="G2978" s="340" t="str">
        <f>IF(ISNUMBER(E2978),E2978/'Bulk DivVar Analysis'!$C$114,"")</f>
        <v/>
      </c>
      <c r="H2978" s="338" t="str">
        <f>IF(ISNUMBER(E2978), IF(G2978&gt;'Bulk DivVar Analysis'!$D$116,"Pass","Fail"),"")</f>
        <v/>
      </c>
      <c r="I2978" s="338" t="str">
        <f t="shared" si="48"/>
        <v/>
      </c>
      <c r="J2978" s="339"/>
      <c r="K2978" s="339"/>
      <c r="L2978" s="339"/>
      <c r="M2978" s="339"/>
      <c r="N2978" s="339"/>
      <c r="O2978" s="339"/>
      <c r="P2978" s="339"/>
      <c r="Q2978" s="339"/>
    </row>
    <row r="2979" spans="1:17" ht="13.5" customHeight="1">
      <c r="A2979" s="481"/>
      <c r="B2979" s="481"/>
      <c r="C2979" s="481"/>
      <c r="D2979" s="481"/>
      <c r="E2979" s="481"/>
      <c r="F2979" s="339"/>
      <c r="G2979" s="340" t="str">
        <f>IF(ISNUMBER(E2979),E2979/'Bulk DivVar Analysis'!$C$114,"")</f>
        <v/>
      </c>
      <c r="H2979" s="338" t="str">
        <f>IF(ISNUMBER(E2979), IF(G2979&gt;'Bulk DivVar Analysis'!$D$116,"Pass","Fail"),"")</f>
        <v/>
      </c>
      <c r="I2979" s="338" t="str">
        <f t="shared" si="48"/>
        <v/>
      </c>
      <c r="J2979" s="339"/>
      <c r="K2979" s="339"/>
      <c r="L2979" s="339"/>
      <c r="M2979" s="339"/>
      <c r="N2979" s="339"/>
      <c r="O2979" s="339"/>
      <c r="P2979" s="339"/>
      <c r="Q2979" s="339"/>
    </row>
    <row r="2980" spans="1:17" ht="13.5" customHeight="1">
      <c r="A2980" s="481"/>
      <c r="B2980" s="481"/>
      <c r="C2980" s="481"/>
      <c r="D2980" s="481"/>
      <c r="E2980" s="481"/>
      <c r="F2980" s="339"/>
      <c r="G2980" s="340" t="str">
        <f>IF(ISNUMBER(E2980),E2980/'Bulk DivVar Analysis'!$C$114,"")</f>
        <v/>
      </c>
      <c r="H2980" s="338" t="str">
        <f>IF(ISNUMBER(E2980), IF(G2980&gt;'Bulk DivVar Analysis'!$D$116,"Pass","Fail"),"")</f>
        <v/>
      </c>
      <c r="I2980" s="338" t="str">
        <f t="shared" si="48"/>
        <v/>
      </c>
      <c r="J2980" s="339"/>
      <c r="K2980" s="339"/>
      <c r="L2980" s="339"/>
      <c r="M2980" s="339"/>
      <c r="N2980" s="339"/>
      <c r="O2980" s="339"/>
      <c r="P2980" s="339"/>
      <c r="Q2980" s="339"/>
    </row>
    <row r="2981" spans="1:17" ht="13.5" customHeight="1">
      <c r="A2981" s="481"/>
      <c r="B2981" s="481"/>
      <c r="C2981" s="481"/>
      <c r="D2981" s="481"/>
      <c r="E2981" s="481"/>
      <c r="F2981" s="339"/>
      <c r="G2981" s="340" t="str">
        <f>IF(ISNUMBER(E2981),E2981/'Bulk DivVar Analysis'!$C$114,"")</f>
        <v/>
      </c>
      <c r="H2981" s="338" t="str">
        <f>IF(ISNUMBER(E2981), IF(G2981&gt;'Bulk DivVar Analysis'!$D$116,"Pass","Fail"),"")</f>
        <v/>
      </c>
      <c r="I2981" s="338" t="str">
        <f t="shared" si="48"/>
        <v/>
      </c>
      <c r="J2981" s="339"/>
      <c r="K2981" s="339"/>
      <c r="L2981" s="339"/>
      <c r="M2981" s="339"/>
      <c r="N2981" s="339"/>
      <c r="O2981" s="339"/>
      <c r="P2981" s="339"/>
      <c r="Q2981" s="339"/>
    </row>
    <row r="2982" spans="1:17" ht="13.5" customHeight="1">
      <c r="A2982" s="481"/>
      <c r="B2982" s="481"/>
      <c r="C2982" s="481"/>
      <c r="D2982" s="481"/>
      <c r="E2982" s="481"/>
      <c r="F2982" s="339"/>
      <c r="G2982" s="340" t="str">
        <f>IF(ISNUMBER(E2982),E2982/'Bulk DivVar Analysis'!$C$114,"")</f>
        <v/>
      </c>
      <c r="H2982" s="338" t="str">
        <f>IF(ISNUMBER(E2982), IF(G2982&gt;'Bulk DivVar Analysis'!$D$116,"Pass","Fail"),"")</f>
        <v/>
      </c>
      <c r="I2982" s="338" t="str">
        <f t="shared" si="48"/>
        <v/>
      </c>
      <c r="J2982" s="339"/>
      <c r="K2982" s="339"/>
      <c r="L2982" s="339"/>
      <c r="M2982" s="339"/>
      <c r="N2982" s="339"/>
      <c r="O2982" s="339"/>
      <c r="P2982" s="339"/>
      <c r="Q2982" s="339"/>
    </row>
    <row r="2983" spans="1:17" ht="13.5" customHeight="1">
      <c r="A2983" s="481"/>
      <c r="B2983" s="481"/>
      <c r="C2983" s="481"/>
      <c r="D2983" s="481"/>
      <c r="E2983" s="481"/>
      <c r="F2983" s="339"/>
      <c r="G2983" s="340" t="str">
        <f>IF(ISNUMBER(E2983),E2983/'Bulk DivVar Analysis'!$C$114,"")</f>
        <v/>
      </c>
      <c r="H2983" s="338" t="str">
        <f>IF(ISNUMBER(E2983), IF(G2983&gt;'Bulk DivVar Analysis'!$D$116,"Pass","Fail"),"")</f>
        <v/>
      </c>
      <c r="I2983" s="338" t="str">
        <f t="shared" si="48"/>
        <v/>
      </c>
      <c r="J2983" s="339"/>
      <c r="K2983" s="339"/>
      <c r="L2983" s="339"/>
      <c r="M2983" s="339"/>
      <c r="N2983" s="339"/>
      <c r="O2983" s="339"/>
      <c r="P2983" s="339"/>
      <c r="Q2983" s="339"/>
    </row>
    <row r="2984" spans="1:17" ht="13.5" customHeight="1">
      <c r="A2984" s="481"/>
      <c r="B2984" s="481"/>
      <c r="C2984" s="481"/>
      <c r="D2984" s="481"/>
      <c r="E2984" s="481"/>
      <c r="F2984" s="339"/>
      <c r="G2984" s="340" t="str">
        <f>IF(ISNUMBER(E2984),E2984/'Bulk DivVar Analysis'!$C$114,"")</f>
        <v/>
      </c>
      <c r="H2984" s="338" t="str">
        <f>IF(ISNUMBER(E2984), IF(G2984&gt;'Bulk DivVar Analysis'!$D$116,"Pass","Fail"),"")</f>
        <v/>
      </c>
      <c r="I2984" s="338" t="str">
        <f t="shared" si="48"/>
        <v/>
      </c>
      <c r="J2984" s="339"/>
      <c r="K2984" s="339"/>
      <c r="L2984" s="339"/>
      <c r="M2984" s="339"/>
      <c r="N2984" s="339"/>
      <c r="O2984" s="339"/>
      <c r="P2984" s="339"/>
      <c r="Q2984" s="339"/>
    </row>
    <row r="2985" spans="1:17" ht="13.5" customHeight="1">
      <c r="A2985" s="481"/>
      <c r="B2985" s="481"/>
      <c r="C2985" s="481"/>
      <c r="D2985" s="481"/>
      <c r="E2985" s="481"/>
      <c r="F2985" s="339"/>
      <c r="G2985" s="340" t="str">
        <f>IF(ISNUMBER(E2985),E2985/'Bulk DivVar Analysis'!$C$114,"")</f>
        <v/>
      </c>
      <c r="H2985" s="338" t="str">
        <f>IF(ISNUMBER(E2985), IF(G2985&gt;'Bulk DivVar Analysis'!$D$116,"Pass","Fail"),"")</f>
        <v/>
      </c>
      <c r="I2985" s="338" t="str">
        <f t="shared" si="48"/>
        <v/>
      </c>
      <c r="J2985" s="339"/>
      <c r="K2985" s="339"/>
      <c r="L2985" s="339"/>
      <c r="M2985" s="339"/>
      <c r="N2985" s="339"/>
      <c r="O2985" s="339"/>
      <c r="P2985" s="339"/>
      <c r="Q2985" s="339"/>
    </row>
    <row r="2986" spans="1:17" ht="13.5" customHeight="1">
      <c r="A2986" s="481"/>
      <c r="B2986" s="481"/>
      <c r="C2986" s="481"/>
      <c r="D2986" s="481"/>
      <c r="E2986" s="481"/>
      <c r="F2986" s="339"/>
      <c r="G2986" s="340" t="str">
        <f>IF(ISNUMBER(E2986),E2986/'Bulk DivVar Analysis'!$C$114,"")</f>
        <v/>
      </c>
      <c r="H2986" s="338" t="str">
        <f>IF(ISNUMBER(E2986), IF(G2986&gt;'Bulk DivVar Analysis'!$D$116,"Pass","Fail"),"")</f>
        <v/>
      </c>
      <c r="I2986" s="338" t="str">
        <f t="shared" si="48"/>
        <v/>
      </c>
      <c r="J2986" s="339"/>
      <c r="K2986" s="339"/>
      <c r="L2986" s="339"/>
      <c r="M2986" s="339"/>
      <c r="N2986" s="339"/>
      <c r="O2986" s="339"/>
      <c r="P2986" s="339"/>
      <c r="Q2986" s="339"/>
    </row>
    <row r="2987" spans="1:17" ht="13.5" customHeight="1">
      <c r="A2987" s="481"/>
      <c r="B2987" s="481"/>
      <c r="C2987" s="481"/>
      <c r="D2987" s="481"/>
      <c r="E2987" s="481"/>
      <c r="F2987" s="339"/>
      <c r="G2987" s="340" t="str">
        <f>IF(ISNUMBER(E2987),E2987/'Bulk DivVar Analysis'!$C$114,"")</f>
        <v/>
      </c>
      <c r="H2987" s="338" t="str">
        <f>IF(ISNUMBER(E2987), IF(G2987&gt;'Bulk DivVar Analysis'!$D$116,"Pass","Fail"),"")</f>
        <v/>
      </c>
      <c r="I2987" s="338" t="str">
        <f t="shared" si="48"/>
        <v/>
      </c>
      <c r="J2987" s="339"/>
      <c r="K2987" s="339"/>
      <c r="L2987" s="339"/>
      <c r="M2987" s="339"/>
      <c r="N2987" s="339"/>
      <c r="O2987" s="339"/>
      <c r="P2987" s="339"/>
      <c r="Q2987" s="339"/>
    </row>
    <row r="2988" spans="1:17" ht="13.5" customHeight="1">
      <c r="A2988" s="481"/>
      <c r="B2988" s="481"/>
      <c r="C2988" s="481"/>
      <c r="D2988" s="481"/>
      <c r="E2988" s="481"/>
      <c r="F2988" s="339"/>
      <c r="G2988" s="340" t="str">
        <f>IF(ISNUMBER(E2988),E2988/'Bulk DivVar Analysis'!$C$114,"")</f>
        <v/>
      </c>
      <c r="H2988" s="338" t="str">
        <f>IF(ISNUMBER(E2988), IF(G2988&gt;'Bulk DivVar Analysis'!$D$116,"Pass","Fail"),"")</f>
        <v/>
      </c>
      <c r="I2988" s="338" t="str">
        <f t="shared" si="48"/>
        <v/>
      </c>
      <c r="J2988" s="339"/>
      <c r="K2988" s="339"/>
      <c r="L2988" s="339"/>
      <c r="M2988" s="339"/>
      <c r="N2988" s="339"/>
      <c r="O2988" s="339"/>
      <c r="P2988" s="339"/>
      <c r="Q2988" s="339"/>
    </row>
    <row r="2989" spans="1:17" ht="13.5" customHeight="1">
      <c r="A2989" s="481"/>
      <c r="B2989" s="481"/>
      <c r="C2989" s="481"/>
      <c r="D2989" s="481"/>
      <c r="E2989" s="481"/>
      <c r="F2989" s="339"/>
      <c r="G2989" s="340" t="str">
        <f>IF(ISNUMBER(E2989),E2989/'Bulk DivVar Analysis'!$C$114,"")</f>
        <v/>
      </c>
      <c r="H2989" s="338" t="str">
        <f>IF(ISNUMBER(E2989), IF(G2989&gt;'Bulk DivVar Analysis'!$D$116,"Pass","Fail"),"")</f>
        <v/>
      </c>
      <c r="I2989" s="338" t="str">
        <f t="shared" si="48"/>
        <v/>
      </c>
      <c r="J2989" s="339"/>
      <c r="K2989" s="339"/>
      <c r="L2989" s="339"/>
      <c r="M2989" s="339"/>
      <c r="N2989" s="339"/>
      <c r="O2989" s="339"/>
      <c r="P2989" s="339"/>
      <c r="Q2989" s="339"/>
    </row>
    <row r="2990" spans="1:17" ht="13.5" customHeight="1">
      <c r="A2990" s="481"/>
      <c r="B2990" s="481"/>
      <c r="C2990" s="481"/>
      <c r="D2990" s="481"/>
      <c r="E2990" s="481"/>
      <c r="F2990" s="339"/>
      <c r="G2990" s="340" t="str">
        <f>IF(ISNUMBER(E2990),E2990/'Bulk DivVar Analysis'!$C$114,"")</f>
        <v/>
      </c>
      <c r="H2990" s="338" t="str">
        <f>IF(ISNUMBER(E2990), IF(G2990&gt;'Bulk DivVar Analysis'!$D$116,"Pass","Fail"),"")</f>
        <v/>
      </c>
      <c r="I2990" s="338" t="str">
        <f t="shared" si="48"/>
        <v/>
      </c>
      <c r="J2990" s="339"/>
      <c r="K2990" s="339"/>
      <c r="L2990" s="339"/>
      <c r="M2990" s="339"/>
      <c r="N2990" s="339"/>
      <c r="O2990" s="339"/>
      <c r="P2990" s="339"/>
      <c r="Q2990" s="339"/>
    </row>
    <row r="2991" spans="1:17" ht="13.5" customHeight="1">
      <c r="A2991" s="481"/>
      <c r="B2991" s="481"/>
      <c r="C2991" s="481"/>
      <c r="D2991" s="481"/>
      <c r="E2991" s="481"/>
      <c r="F2991" s="339"/>
      <c r="G2991" s="340" t="str">
        <f>IF(ISNUMBER(E2991),E2991/'Bulk DivVar Analysis'!$C$114,"")</f>
        <v/>
      </c>
      <c r="H2991" s="338" t="str">
        <f>IF(ISNUMBER(E2991), IF(G2991&gt;'Bulk DivVar Analysis'!$D$116,"Pass","Fail"),"")</f>
        <v/>
      </c>
      <c r="I2991" s="338" t="str">
        <f t="shared" si="48"/>
        <v/>
      </c>
      <c r="J2991" s="339"/>
      <c r="K2991" s="339"/>
      <c r="L2991" s="339"/>
      <c r="M2991" s="339"/>
      <c r="N2991" s="339"/>
      <c r="O2991" s="339"/>
      <c r="P2991" s="339"/>
      <c r="Q2991" s="339"/>
    </row>
    <row r="2992" spans="1:17" ht="13.5" customHeight="1">
      <c r="A2992" s="481"/>
      <c r="B2992" s="481"/>
      <c r="C2992" s="481"/>
      <c r="D2992" s="481"/>
      <c r="E2992" s="481"/>
      <c r="F2992" s="339"/>
      <c r="G2992" s="340" t="str">
        <f>IF(ISNUMBER(E2992),E2992/'Bulk DivVar Analysis'!$C$114,"")</f>
        <v/>
      </c>
      <c r="H2992" s="338" t="str">
        <f>IF(ISNUMBER(E2992), IF(G2992&gt;'Bulk DivVar Analysis'!$D$116,"Pass","Fail"),"")</f>
        <v/>
      </c>
      <c r="I2992" s="338" t="str">
        <f t="shared" si="48"/>
        <v/>
      </c>
      <c r="J2992" s="339"/>
      <c r="K2992" s="339"/>
      <c r="L2992" s="339"/>
      <c r="M2992" s="339"/>
      <c r="N2992" s="339"/>
      <c r="O2992" s="339"/>
      <c r="P2992" s="339"/>
      <c r="Q2992" s="339"/>
    </row>
    <row r="2993" spans="1:17" ht="13.5" customHeight="1">
      <c r="A2993" s="481"/>
      <c r="B2993" s="481"/>
      <c r="C2993" s="481"/>
      <c r="D2993" s="481"/>
      <c r="E2993" s="481"/>
      <c r="F2993" s="339"/>
      <c r="G2993" s="340" t="str">
        <f>IF(ISNUMBER(E2993),E2993/'Bulk DivVar Analysis'!$C$114,"")</f>
        <v/>
      </c>
      <c r="H2993" s="338" t="str">
        <f>IF(ISNUMBER(E2993), IF(G2993&gt;'Bulk DivVar Analysis'!$D$116,"Pass","Fail"),"")</f>
        <v/>
      </c>
      <c r="I2993" s="338" t="str">
        <f t="shared" si="48"/>
        <v/>
      </c>
      <c r="J2993" s="339"/>
      <c r="K2993" s="339"/>
      <c r="L2993" s="339"/>
      <c r="M2993" s="339"/>
      <c r="N2993" s="339"/>
      <c r="O2993" s="339"/>
      <c r="P2993" s="339"/>
      <c r="Q2993" s="339"/>
    </row>
    <row r="2994" spans="1:17" ht="13.5" customHeight="1">
      <c r="A2994" s="481"/>
      <c r="B2994" s="481"/>
      <c r="C2994" s="481"/>
      <c r="D2994" s="481"/>
      <c r="E2994" s="481"/>
      <c r="F2994" s="339"/>
      <c r="G2994" s="340" t="str">
        <f>IF(ISNUMBER(E2994),E2994/'Bulk DivVar Analysis'!$C$114,"")</f>
        <v/>
      </c>
      <c r="H2994" s="338" t="str">
        <f>IF(ISNUMBER(E2994), IF(G2994&gt;'Bulk DivVar Analysis'!$D$116,"Pass","Fail"),"")</f>
        <v/>
      </c>
      <c r="I2994" s="338" t="str">
        <f t="shared" si="48"/>
        <v/>
      </c>
      <c r="J2994" s="339"/>
      <c r="K2994" s="339"/>
      <c r="L2994" s="339"/>
      <c r="M2994" s="339"/>
      <c r="N2994" s="339"/>
      <c r="O2994" s="339"/>
      <c r="P2994" s="339"/>
      <c r="Q2994" s="339"/>
    </row>
    <row r="2995" spans="1:17" ht="13.5" customHeight="1">
      <c r="A2995" s="481"/>
      <c r="B2995" s="481"/>
      <c r="C2995" s="481"/>
      <c r="D2995" s="481"/>
      <c r="E2995" s="481"/>
      <c r="F2995" s="339"/>
      <c r="G2995" s="340" t="str">
        <f>IF(ISNUMBER(E2995),E2995/'Bulk DivVar Analysis'!$C$114,"")</f>
        <v/>
      </c>
      <c r="H2995" s="338" t="str">
        <f>IF(ISNUMBER(E2995), IF(G2995&gt;'Bulk DivVar Analysis'!$D$116,"Pass","Fail"),"")</f>
        <v/>
      </c>
      <c r="I2995" s="338" t="str">
        <f t="shared" si="48"/>
        <v/>
      </c>
      <c r="J2995" s="339"/>
      <c r="K2995" s="339"/>
      <c r="L2995" s="339"/>
      <c r="M2995" s="339"/>
      <c r="N2995" s="339"/>
      <c r="O2995" s="339"/>
      <c r="P2995" s="339"/>
      <c r="Q2995" s="339"/>
    </row>
    <row r="2996" spans="1:17" ht="13.5" customHeight="1">
      <c r="A2996" s="481"/>
      <c r="B2996" s="481"/>
      <c r="C2996" s="481"/>
      <c r="D2996" s="481"/>
      <c r="E2996" s="481"/>
      <c r="F2996" s="339"/>
      <c r="G2996" s="340" t="str">
        <f>IF(ISNUMBER(E2996),E2996/'Bulk DivVar Analysis'!$C$114,"")</f>
        <v/>
      </c>
      <c r="H2996" s="338" t="str">
        <f>IF(ISNUMBER(E2996), IF(G2996&gt;'Bulk DivVar Analysis'!$D$116,"Pass","Fail"),"")</f>
        <v/>
      </c>
      <c r="I2996" s="338" t="str">
        <f t="shared" si="48"/>
        <v/>
      </c>
      <c r="J2996" s="339"/>
      <c r="K2996" s="339"/>
      <c r="L2996" s="339"/>
      <c r="M2996" s="339"/>
      <c r="N2996" s="339"/>
      <c r="O2996" s="339"/>
      <c r="P2996" s="339"/>
      <c r="Q2996" s="339"/>
    </row>
    <row r="2997" spans="1:17" ht="13.5" customHeight="1">
      <c r="A2997" s="481"/>
      <c r="B2997" s="481"/>
      <c r="C2997" s="481"/>
      <c r="D2997" s="481"/>
      <c r="E2997" s="481"/>
      <c r="F2997" s="339"/>
      <c r="G2997" s="340" t="str">
        <f>IF(ISNUMBER(E2997),E2997/'Bulk DivVar Analysis'!$C$114,"")</f>
        <v/>
      </c>
      <c r="H2997" s="338" t="str">
        <f>IF(ISNUMBER(E2997), IF(G2997&gt;'Bulk DivVar Analysis'!$D$116,"Pass","Fail"),"")</f>
        <v/>
      </c>
      <c r="I2997" s="338" t="str">
        <f t="shared" si="48"/>
        <v/>
      </c>
      <c r="J2997" s="339"/>
      <c r="K2997" s="339"/>
      <c r="L2997" s="339"/>
      <c r="M2997" s="339"/>
      <c r="N2997" s="339"/>
      <c r="O2997" s="339"/>
      <c r="P2997" s="339"/>
      <c r="Q2997" s="339"/>
    </row>
    <row r="2998" spans="1:17" ht="13.5" customHeight="1">
      <c r="A2998" s="481"/>
      <c r="B2998" s="481"/>
      <c r="C2998" s="481"/>
      <c r="D2998" s="481"/>
      <c r="E2998" s="481"/>
      <c r="F2998" s="339"/>
      <c r="G2998" s="340" t="str">
        <f>IF(ISNUMBER(E2998),E2998/'Bulk DivVar Analysis'!$C$114,"")</f>
        <v/>
      </c>
      <c r="H2998" s="338" t="str">
        <f>IF(ISNUMBER(E2998), IF(G2998&gt;'Bulk DivVar Analysis'!$D$116,"Pass","Fail"),"")</f>
        <v/>
      </c>
      <c r="I2998" s="338" t="str">
        <f t="shared" si="48"/>
        <v/>
      </c>
      <c r="J2998" s="339"/>
      <c r="K2998" s="339"/>
      <c r="L2998" s="339"/>
      <c r="M2998" s="339"/>
      <c r="N2998" s="339"/>
      <c r="O2998" s="339"/>
      <c r="P2998" s="339"/>
      <c r="Q2998" s="339"/>
    </row>
    <row r="2999" spans="1:17" ht="13.5" customHeight="1">
      <c r="A2999" s="481"/>
      <c r="B2999" s="481"/>
      <c r="C2999" s="481"/>
      <c r="D2999" s="481"/>
      <c r="E2999" s="481"/>
      <c r="F2999" s="339"/>
      <c r="G2999" s="340" t="str">
        <f>IF(ISNUMBER(E2999),E2999/'Bulk DivVar Analysis'!$C$114,"")</f>
        <v/>
      </c>
      <c r="H2999" s="338" t="str">
        <f>IF(ISNUMBER(E2999), IF(G2999&gt;'Bulk DivVar Analysis'!$D$116,"Pass","Fail"),"")</f>
        <v/>
      </c>
      <c r="I2999" s="338" t="str">
        <f t="shared" si="48"/>
        <v/>
      </c>
      <c r="J2999" s="339"/>
      <c r="K2999" s="339"/>
      <c r="L2999" s="339"/>
      <c r="M2999" s="339"/>
      <c r="N2999" s="339"/>
      <c r="O2999" s="339"/>
      <c r="P2999" s="339"/>
      <c r="Q2999" s="339"/>
    </row>
    <row r="3000" spans="1:17" ht="13.5" customHeight="1">
      <c r="A3000" s="481"/>
      <c r="B3000" s="481"/>
      <c r="C3000" s="481"/>
      <c r="D3000" s="481"/>
      <c r="E3000" s="481"/>
      <c r="F3000" s="339"/>
      <c r="G3000" s="340" t="str">
        <f>IF(ISNUMBER(E3000),E3000/'Bulk DivVar Analysis'!$C$114,"")</f>
        <v/>
      </c>
      <c r="H3000" s="338" t="str">
        <f>IF(ISNUMBER(E3000), IF(G3000&gt;'Bulk DivVar Analysis'!$D$116,"Pass","Fail"),"")</f>
        <v/>
      </c>
      <c r="I3000" s="338" t="str">
        <f t="shared" si="48"/>
        <v/>
      </c>
      <c r="J3000" s="339"/>
      <c r="K3000" s="339"/>
      <c r="L3000" s="339"/>
      <c r="M3000" s="339"/>
      <c r="N3000" s="339"/>
      <c r="O3000" s="339"/>
      <c r="P3000" s="339"/>
      <c r="Q3000" s="339"/>
    </row>
    <row r="3001" spans="1:17" ht="13.5" customHeight="1">
      <c r="A3001" s="481"/>
      <c r="B3001" s="481"/>
      <c r="C3001" s="481"/>
      <c r="D3001" s="481"/>
      <c r="E3001" s="481"/>
      <c r="F3001" s="339"/>
      <c r="G3001" s="340" t="str">
        <f>IF(ISNUMBER(E3001),E3001/'Bulk DivVar Analysis'!$C$114,"")</f>
        <v/>
      </c>
      <c r="H3001" s="338" t="str">
        <f>IF(ISNUMBER(E3001), IF(G3001&gt;'Bulk DivVar Analysis'!$D$116,"Pass","Fail"),"")</f>
        <v/>
      </c>
      <c r="I3001" s="338" t="str">
        <f t="shared" si="48"/>
        <v/>
      </c>
      <c r="J3001" s="339"/>
      <c r="K3001" s="339"/>
      <c r="L3001" s="339"/>
      <c r="M3001" s="339"/>
      <c r="N3001" s="339"/>
      <c r="O3001" s="339"/>
      <c r="P3001" s="339"/>
      <c r="Q3001" s="339"/>
    </row>
    <row r="3002" spans="1:17" ht="13.5" customHeight="1">
      <c r="A3002" s="481"/>
      <c r="B3002" s="481"/>
      <c r="C3002" s="481"/>
      <c r="D3002" s="481"/>
      <c r="E3002" s="481"/>
      <c r="F3002" s="339"/>
      <c r="G3002" s="340" t="str">
        <f>IF(ISNUMBER(E3002),E3002/'Bulk DivVar Analysis'!$C$114,"")</f>
        <v/>
      </c>
      <c r="H3002" s="338" t="str">
        <f>IF(ISNUMBER(E3002), IF(G3002&gt;'Bulk DivVar Analysis'!$D$116,"Pass","Fail"),"")</f>
        <v/>
      </c>
      <c r="I3002" s="338" t="str">
        <f t="shared" si="48"/>
        <v/>
      </c>
      <c r="J3002" s="339"/>
      <c r="K3002" s="339"/>
      <c r="L3002" s="339"/>
      <c r="M3002" s="339"/>
      <c r="N3002" s="339"/>
      <c r="O3002" s="339"/>
      <c r="P3002" s="339"/>
      <c r="Q3002" s="339"/>
    </row>
    <row r="3003" spans="1:17" ht="13.5" customHeight="1">
      <c r="A3003" s="481"/>
      <c r="B3003" s="481"/>
      <c r="C3003" s="481"/>
      <c r="D3003" s="481"/>
      <c r="E3003" s="481"/>
      <c r="F3003" s="339"/>
      <c r="G3003" s="340" t="str">
        <f>IF(ISNUMBER(E3003),E3003/'Bulk DivVar Analysis'!$C$114,"")</f>
        <v/>
      </c>
      <c r="H3003" s="338" t="str">
        <f>IF(ISNUMBER(E3003), IF(G3003&gt;'Bulk DivVar Analysis'!$D$116,"Pass","Fail"),"")</f>
        <v/>
      </c>
      <c r="I3003" s="338" t="str">
        <f t="shared" si="48"/>
        <v/>
      </c>
      <c r="J3003" s="339"/>
      <c r="K3003" s="339"/>
      <c r="L3003" s="339"/>
      <c r="M3003" s="339"/>
      <c r="N3003" s="339"/>
      <c r="O3003" s="339"/>
      <c r="P3003" s="339"/>
      <c r="Q3003" s="339"/>
    </row>
    <row r="3004" spans="1:17" ht="13.5" customHeight="1">
      <c r="A3004" s="481"/>
      <c r="B3004" s="481"/>
      <c r="C3004" s="481"/>
      <c r="D3004" s="481"/>
      <c r="E3004" s="481"/>
      <c r="F3004" s="339"/>
      <c r="G3004" s="340" t="str">
        <f>IF(ISNUMBER(E3004),E3004/'Bulk DivVar Analysis'!$C$114,"")</f>
        <v/>
      </c>
      <c r="H3004" s="338" t="str">
        <f>IF(ISNUMBER(E3004), IF(G3004&gt;'Bulk DivVar Analysis'!$D$116,"Pass","Fail"),"")</f>
        <v/>
      </c>
      <c r="I3004" s="338" t="str">
        <f t="shared" si="48"/>
        <v/>
      </c>
      <c r="J3004" s="339"/>
      <c r="K3004" s="339"/>
      <c r="L3004" s="339"/>
      <c r="M3004" s="339"/>
      <c r="N3004" s="339"/>
      <c r="O3004" s="339"/>
      <c r="P3004" s="339"/>
      <c r="Q3004" s="339"/>
    </row>
    <row r="3005" spans="1:17" ht="13.5" customHeight="1">
      <c r="A3005" s="481"/>
      <c r="B3005" s="481"/>
      <c r="C3005" s="481"/>
      <c r="D3005" s="481"/>
      <c r="E3005" s="481"/>
      <c r="F3005" s="339"/>
      <c r="G3005" s="340" t="str">
        <f>IF(ISNUMBER(E3005),E3005/'Bulk DivVar Analysis'!$C$114,"")</f>
        <v/>
      </c>
      <c r="H3005" s="338" t="str">
        <f>IF(ISNUMBER(E3005), IF(G3005&gt;'Bulk DivVar Analysis'!$D$116,"Pass","Fail"),"")</f>
        <v/>
      </c>
      <c r="I3005" s="338" t="str">
        <f t="shared" si="48"/>
        <v/>
      </c>
      <c r="J3005" s="339"/>
      <c r="K3005" s="339"/>
      <c r="L3005" s="339"/>
      <c r="M3005" s="339"/>
      <c r="N3005" s="339"/>
      <c r="O3005" s="339"/>
      <c r="P3005" s="339"/>
      <c r="Q3005" s="339"/>
    </row>
    <row r="3006" spans="1:17" ht="13.5" customHeight="1">
      <c r="A3006" s="481"/>
      <c r="B3006" s="481"/>
      <c r="C3006" s="481"/>
      <c r="D3006" s="481"/>
      <c r="E3006" s="481"/>
      <c r="F3006" s="339"/>
      <c r="G3006" s="340" t="str">
        <f>IF(ISNUMBER(E3006),E3006/'Bulk DivVar Analysis'!$C$114,"")</f>
        <v/>
      </c>
      <c r="H3006" s="338" t="str">
        <f>IF(ISNUMBER(E3006), IF(G3006&gt;'Bulk DivVar Analysis'!$D$116,"Pass","Fail"),"")</f>
        <v/>
      </c>
      <c r="I3006" s="338" t="str">
        <f t="shared" si="48"/>
        <v/>
      </c>
      <c r="J3006" s="339"/>
      <c r="K3006" s="339"/>
      <c r="L3006" s="339"/>
      <c r="M3006" s="339"/>
      <c r="N3006" s="339"/>
      <c r="O3006" s="339"/>
      <c r="P3006" s="339"/>
      <c r="Q3006" s="339"/>
    </row>
    <row r="3007" spans="1:17" ht="13.5" customHeight="1">
      <c r="A3007" s="481"/>
      <c r="B3007" s="481"/>
      <c r="C3007" s="481"/>
      <c r="D3007" s="481"/>
      <c r="E3007" s="481"/>
      <c r="F3007" s="339"/>
      <c r="G3007" s="340" t="str">
        <f>IF(ISNUMBER(E3007),E3007/'Bulk DivVar Analysis'!$C$114,"")</f>
        <v/>
      </c>
      <c r="H3007" s="338" t="str">
        <f>IF(ISNUMBER(E3007), IF(G3007&gt;'Bulk DivVar Analysis'!$D$116,"Pass","Fail"),"")</f>
        <v/>
      </c>
      <c r="I3007" s="338" t="str">
        <f t="shared" si="48"/>
        <v/>
      </c>
      <c r="J3007" s="339"/>
      <c r="K3007" s="339"/>
      <c r="L3007" s="339"/>
      <c r="M3007" s="339"/>
      <c r="N3007" s="339"/>
      <c r="O3007" s="339"/>
      <c r="P3007" s="339"/>
      <c r="Q3007" s="339"/>
    </row>
    <row r="3008" spans="1:17" ht="13.5" customHeight="1">
      <c r="A3008" s="481"/>
      <c r="B3008" s="481"/>
      <c r="C3008" s="481"/>
      <c r="D3008" s="481"/>
      <c r="E3008" s="481"/>
      <c r="F3008" s="339"/>
      <c r="G3008" s="340" t="str">
        <f>IF(ISNUMBER(E3008),E3008/'Bulk DivVar Analysis'!$C$114,"")</f>
        <v/>
      </c>
      <c r="H3008" s="338" t="str">
        <f>IF(ISNUMBER(E3008), IF(G3008&gt;'Bulk DivVar Analysis'!$D$116,"Pass","Fail"),"")</f>
        <v/>
      </c>
      <c r="I3008" s="338" t="str">
        <f t="shared" si="48"/>
        <v/>
      </c>
      <c r="J3008" s="339"/>
      <c r="K3008" s="339"/>
      <c r="L3008" s="339"/>
      <c r="M3008" s="339"/>
      <c r="N3008" s="339"/>
      <c r="O3008" s="339"/>
      <c r="P3008" s="339"/>
      <c r="Q3008" s="339"/>
    </row>
    <row r="3009" spans="1:17" ht="13.5" customHeight="1">
      <c r="A3009" s="481"/>
      <c r="B3009" s="481"/>
      <c r="C3009" s="481"/>
      <c r="D3009" s="481"/>
      <c r="E3009" s="481"/>
      <c r="F3009" s="339"/>
      <c r="G3009" s="340" t="str">
        <f>IF(ISNUMBER(E3009),E3009/'Bulk DivVar Analysis'!$C$114,"")</f>
        <v/>
      </c>
      <c r="H3009" s="338" t="str">
        <f>IF(ISNUMBER(E3009), IF(G3009&gt;'Bulk DivVar Analysis'!$D$116,"Pass","Fail"),"")</f>
        <v/>
      </c>
      <c r="I3009" s="338" t="str">
        <f t="shared" si="48"/>
        <v/>
      </c>
      <c r="J3009" s="339"/>
      <c r="K3009" s="339"/>
      <c r="L3009" s="339"/>
      <c r="M3009" s="339"/>
      <c r="N3009" s="339"/>
      <c r="O3009" s="339"/>
      <c r="P3009" s="339"/>
      <c r="Q3009" s="339"/>
    </row>
    <row r="3010" spans="1:17" ht="13.5" customHeight="1">
      <c r="A3010" s="481"/>
      <c r="B3010" s="481"/>
      <c r="C3010" s="481"/>
      <c r="D3010" s="481"/>
      <c r="E3010" s="481"/>
      <c r="F3010" s="339"/>
      <c r="G3010" s="340" t="str">
        <f>IF(ISNUMBER(E3010),E3010/'Bulk DivVar Analysis'!$C$114,"")</f>
        <v/>
      </c>
      <c r="H3010" s="338" t="str">
        <f>IF(ISNUMBER(E3010), IF(G3010&gt;'Bulk DivVar Analysis'!$D$116,"Pass","Fail"),"")</f>
        <v/>
      </c>
      <c r="I3010" s="338" t="str">
        <f t="shared" si="48"/>
        <v/>
      </c>
      <c r="J3010" s="339"/>
      <c r="K3010" s="339"/>
      <c r="L3010" s="339"/>
      <c r="M3010" s="339"/>
      <c r="N3010" s="339"/>
      <c r="O3010" s="339"/>
      <c r="P3010" s="339"/>
      <c r="Q3010" s="339"/>
    </row>
    <row r="3011" spans="1:17" ht="13.5" customHeight="1">
      <c r="A3011" s="481"/>
      <c r="B3011" s="481"/>
      <c r="C3011" s="481"/>
      <c r="D3011" s="481"/>
      <c r="E3011" s="481"/>
      <c r="F3011" s="339"/>
      <c r="G3011" s="340" t="str">
        <f>IF(ISNUMBER(E3011),E3011/'Bulk DivVar Analysis'!$C$114,"")</f>
        <v/>
      </c>
      <c r="H3011" s="338" t="str">
        <f>IF(ISNUMBER(E3011), IF(G3011&gt;'Bulk DivVar Analysis'!$D$116,"Pass","Fail"),"")</f>
        <v/>
      </c>
      <c r="I3011" s="338" t="str">
        <f t="shared" ref="I3011:I3074" si="49">_xlfn.TEXTJOIN("_",TRUE,B3011,C3011)</f>
        <v/>
      </c>
      <c r="J3011" s="339"/>
      <c r="K3011" s="339"/>
      <c r="L3011" s="339"/>
      <c r="M3011" s="339"/>
      <c r="N3011" s="339"/>
      <c r="O3011" s="339"/>
      <c r="P3011" s="339"/>
      <c r="Q3011" s="339"/>
    </row>
    <row r="3012" spans="1:17" ht="13.5" customHeight="1">
      <c r="A3012" s="481"/>
      <c r="B3012" s="481"/>
      <c r="C3012" s="481"/>
      <c r="D3012" s="481"/>
      <c r="E3012" s="481"/>
      <c r="F3012" s="339"/>
      <c r="G3012" s="340" t="str">
        <f>IF(ISNUMBER(E3012),E3012/'Bulk DivVar Analysis'!$C$114,"")</f>
        <v/>
      </c>
      <c r="H3012" s="338" t="str">
        <f>IF(ISNUMBER(E3012), IF(G3012&gt;'Bulk DivVar Analysis'!$D$116,"Pass","Fail"),"")</f>
        <v/>
      </c>
      <c r="I3012" s="338" t="str">
        <f t="shared" si="49"/>
        <v/>
      </c>
      <c r="J3012" s="339"/>
      <c r="K3012" s="339"/>
      <c r="L3012" s="339"/>
      <c r="M3012" s="339"/>
      <c r="N3012" s="339"/>
      <c r="O3012" s="339"/>
      <c r="P3012" s="339"/>
      <c r="Q3012" s="339"/>
    </row>
    <row r="3013" spans="1:17" ht="13.5" customHeight="1">
      <c r="A3013" s="481"/>
      <c r="B3013" s="481"/>
      <c r="C3013" s="481"/>
      <c r="D3013" s="481"/>
      <c r="E3013" s="481"/>
      <c r="F3013" s="339"/>
      <c r="G3013" s="340" t="str">
        <f>IF(ISNUMBER(E3013),E3013/'Bulk DivVar Analysis'!$C$114,"")</f>
        <v/>
      </c>
      <c r="H3013" s="338" t="str">
        <f>IF(ISNUMBER(E3013), IF(G3013&gt;'Bulk DivVar Analysis'!$D$116,"Pass","Fail"),"")</f>
        <v/>
      </c>
      <c r="I3013" s="338" t="str">
        <f t="shared" si="49"/>
        <v/>
      </c>
      <c r="J3013" s="339"/>
      <c r="K3013" s="339"/>
      <c r="L3013" s="339"/>
      <c r="M3013" s="339"/>
      <c r="N3013" s="339"/>
      <c r="O3013" s="339"/>
      <c r="P3013" s="339"/>
      <c r="Q3013" s="339"/>
    </row>
    <row r="3014" spans="1:17" ht="13.5" customHeight="1">
      <c r="A3014" s="481"/>
      <c r="B3014" s="481"/>
      <c r="C3014" s="481"/>
      <c r="D3014" s="481"/>
      <c r="E3014" s="481"/>
      <c r="F3014" s="339"/>
      <c r="G3014" s="340" t="str">
        <f>IF(ISNUMBER(E3014),E3014/'Bulk DivVar Analysis'!$C$114,"")</f>
        <v/>
      </c>
      <c r="H3014" s="338" t="str">
        <f>IF(ISNUMBER(E3014), IF(G3014&gt;'Bulk DivVar Analysis'!$D$116,"Pass","Fail"),"")</f>
        <v/>
      </c>
      <c r="I3014" s="338" t="str">
        <f t="shared" si="49"/>
        <v/>
      </c>
      <c r="J3014" s="339"/>
      <c r="K3014" s="339"/>
      <c r="L3014" s="339"/>
      <c r="M3014" s="339"/>
      <c r="N3014" s="339"/>
      <c r="O3014" s="339"/>
      <c r="P3014" s="339"/>
      <c r="Q3014" s="339"/>
    </row>
    <row r="3015" spans="1:17" ht="13.5" customHeight="1">
      <c r="A3015" s="481"/>
      <c r="B3015" s="481"/>
      <c r="C3015" s="481"/>
      <c r="D3015" s="481"/>
      <c r="E3015" s="481"/>
      <c r="F3015" s="339"/>
      <c r="G3015" s="340" t="str">
        <f>IF(ISNUMBER(E3015),E3015/'Bulk DivVar Analysis'!$C$114,"")</f>
        <v/>
      </c>
      <c r="H3015" s="338" t="str">
        <f>IF(ISNUMBER(E3015), IF(G3015&gt;'Bulk DivVar Analysis'!$D$116,"Pass","Fail"),"")</f>
        <v/>
      </c>
      <c r="I3015" s="338" t="str">
        <f t="shared" si="49"/>
        <v/>
      </c>
      <c r="J3015" s="339"/>
      <c r="K3015" s="339"/>
      <c r="L3015" s="339"/>
      <c r="M3015" s="339"/>
      <c r="N3015" s="339"/>
      <c r="O3015" s="339"/>
      <c r="P3015" s="339"/>
      <c r="Q3015" s="339"/>
    </row>
    <row r="3016" spans="1:17" ht="13.5" customHeight="1">
      <c r="A3016" s="481"/>
      <c r="B3016" s="481"/>
      <c r="C3016" s="481"/>
      <c r="D3016" s="481"/>
      <c r="E3016" s="481"/>
      <c r="F3016" s="339"/>
      <c r="G3016" s="340" t="str">
        <f>IF(ISNUMBER(E3016),E3016/'Bulk DivVar Analysis'!$C$114,"")</f>
        <v/>
      </c>
      <c r="H3016" s="338" t="str">
        <f>IF(ISNUMBER(E3016), IF(G3016&gt;'Bulk DivVar Analysis'!$D$116,"Pass","Fail"),"")</f>
        <v/>
      </c>
      <c r="I3016" s="338" t="str">
        <f t="shared" si="49"/>
        <v/>
      </c>
      <c r="J3016" s="339"/>
      <c r="K3016" s="339"/>
      <c r="L3016" s="339"/>
      <c r="M3016" s="339"/>
      <c r="N3016" s="339"/>
      <c r="O3016" s="339"/>
      <c r="P3016" s="339"/>
      <c r="Q3016" s="339"/>
    </row>
    <row r="3017" spans="1:17" ht="13.5" customHeight="1">
      <c r="A3017" s="481"/>
      <c r="B3017" s="481"/>
      <c r="C3017" s="481"/>
      <c r="D3017" s="481"/>
      <c r="E3017" s="481"/>
      <c r="F3017" s="339"/>
      <c r="G3017" s="340" t="str">
        <f>IF(ISNUMBER(E3017),E3017/'Bulk DivVar Analysis'!$C$114,"")</f>
        <v/>
      </c>
      <c r="H3017" s="338" t="str">
        <f>IF(ISNUMBER(E3017), IF(G3017&gt;'Bulk DivVar Analysis'!$D$116,"Pass","Fail"),"")</f>
        <v/>
      </c>
      <c r="I3017" s="338" t="str">
        <f t="shared" si="49"/>
        <v/>
      </c>
      <c r="J3017" s="339"/>
      <c r="K3017" s="339"/>
      <c r="L3017" s="339"/>
      <c r="M3017" s="339"/>
      <c r="N3017" s="339"/>
      <c r="O3017" s="339"/>
      <c r="P3017" s="339"/>
      <c r="Q3017" s="339"/>
    </row>
    <row r="3018" spans="1:17" ht="13.5" customHeight="1">
      <c r="A3018" s="481"/>
      <c r="B3018" s="481"/>
      <c r="C3018" s="481"/>
      <c r="D3018" s="481"/>
      <c r="E3018" s="481"/>
      <c r="F3018" s="339"/>
      <c r="G3018" s="340" t="str">
        <f>IF(ISNUMBER(E3018),E3018/'Bulk DivVar Analysis'!$C$114,"")</f>
        <v/>
      </c>
      <c r="H3018" s="338" t="str">
        <f>IF(ISNUMBER(E3018), IF(G3018&gt;'Bulk DivVar Analysis'!$D$116,"Pass","Fail"),"")</f>
        <v/>
      </c>
      <c r="I3018" s="338" t="str">
        <f t="shared" si="49"/>
        <v/>
      </c>
      <c r="J3018" s="339"/>
      <c r="K3018" s="339"/>
      <c r="L3018" s="339"/>
      <c r="M3018" s="339"/>
      <c r="N3018" s="339"/>
      <c r="O3018" s="339"/>
      <c r="P3018" s="339"/>
      <c r="Q3018" s="339"/>
    </row>
    <row r="3019" spans="1:17" ht="13.5" customHeight="1">
      <c r="A3019" s="481"/>
      <c r="B3019" s="481"/>
      <c r="C3019" s="481"/>
      <c r="D3019" s="481"/>
      <c r="E3019" s="481"/>
      <c r="F3019" s="339"/>
      <c r="G3019" s="340" t="str">
        <f>IF(ISNUMBER(E3019),E3019/'Bulk DivVar Analysis'!$C$114,"")</f>
        <v/>
      </c>
      <c r="H3019" s="338" t="str">
        <f>IF(ISNUMBER(E3019), IF(G3019&gt;'Bulk DivVar Analysis'!$D$116,"Pass","Fail"),"")</f>
        <v/>
      </c>
      <c r="I3019" s="338" t="str">
        <f t="shared" si="49"/>
        <v/>
      </c>
      <c r="J3019" s="339"/>
      <c r="K3019" s="339"/>
      <c r="L3019" s="339"/>
      <c r="M3019" s="339"/>
      <c r="N3019" s="339"/>
      <c r="O3019" s="339"/>
      <c r="P3019" s="339"/>
      <c r="Q3019" s="339"/>
    </row>
    <row r="3020" spans="1:17" ht="13.5" customHeight="1">
      <c r="A3020" s="481"/>
      <c r="B3020" s="481"/>
      <c r="C3020" s="481"/>
      <c r="D3020" s="481"/>
      <c r="E3020" s="481"/>
      <c r="F3020" s="339"/>
      <c r="G3020" s="340" t="str">
        <f>IF(ISNUMBER(E3020),E3020/'Bulk DivVar Analysis'!$C$114,"")</f>
        <v/>
      </c>
      <c r="H3020" s="338" t="str">
        <f>IF(ISNUMBER(E3020), IF(G3020&gt;'Bulk DivVar Analysis'!$D$116,"Pass","Fail"),"")</f>
        <v/>
      </c>
      <c r="I3020" s="338" t="str">
        <f t="shared" si="49"/>
        <v/>
      </c>
      <c r="J3020" s="339"/>
      <c r="K3020" s="339"/>
      <c r="L3020" s="339"/>
      <c r="M3020" s="339"/>
      <c r="N3020" s="339"/>
      <c r="O3020" s="339"/>
      <c r="P3020" s="339"/>
      <c r="Q3020" s="339"/>
    </row>
    <row r="3021" spans="1:17" ht="13.5" customHeight="1">
      <c r="A3021" s="481"/>
      <c r="B3021" s="481"/>
      <c r="C3021" s="481"/>
      <c r="D3021" s="481"/>
      <c r="E3021" s="481"/>
      <c r="F3021" s="339"/>
      <c r="G3021" s="340" t="str">
        <f>IF(ISNUMBER(E3021),E3021/'Bulk DivVar Analysis'!$C$114,"")</f>
        <v/>
      </c>
      <c r="H3021" s="338" t="str">
        <f>IF(ISNUMBER(E3021), IF(G3021&gt;'Bulk DivVar Analysis'!$D$116,"Pass","Fail"),"")</f>
        <v/>
      </c>
      <c r="I3021" s="338" t="str">
        <f t="shared" si="49"/>
        <v/>
      </c>
      <c r="J3021" s="339"/>
      <c r="K3021" s="339"/>
      <c r="L3021" s="339"/>
      <c r="M3021" s="339"/>
      <c r="N3021" s="339"/>
      <c r="O3021" s="339"/>
      <c r="P3021" s="339"/>
      <c r="Q3021" s="339"/>
    </row>
    <row r="3022" spans="1:17" ht="13.5" customHeight="1">
      <c r="A3022" s="481"/>
      <c r="B3022" s="481"/>
      <c r="C3022" s="481"/>
      <c r="D3022" s="481"/>
      <c r="E3022" s="481"/>
      <c r="F3022" s="339"/>
      <c r="G3022" s="340" t="str">
        <f>IF(ISNUMBER(E3022),E3022/'Bulk DivVar Analysis'!$C$114,"")</f>
        <v/>
      </c>
      <c r="H3022" s="338" t="str">
        <f>IF(ISNUMBER(E3022), IF(G3022&gt;'Bulk DivVar Analysis'!$D$116,"Pass","Fail"),"")</f>
        <v/>
      </c>
      <c r="I3022" s="338" t="str">
        <f t="shared" si="49"/>
        <v/>
      </c>
      <c r="J3022" s="339"/>
      <c r="K3022" s="339"/>
      <c r="L3022" s="339"/>
      <c r="M3022" s="339"/>
      <c r="N3022" s="339"/>
      <c r="O3022" s="339"/>
      <c r="P3022" s="339"/>
      <c r="Q3022" s="339"/>
    </row>
    <row r="3023" spans="1:17" ht="13.5" customHeight="1">
      <c r="A3023" s="481"/>
      <c r="B3023" s="481"/>
      <c r="C3023" s="481"/>
      <c r="D3023" s="481"/>
      <c r="E3023" s="481"/>
      <c r="F3023" s="339"/>
      <c r="G3023" s="340" t="str">
        <f>IF(ISNUMBER(E3023),E3023/'Bulk DivVar Analysis'!$C$114,"")</f>
        <v/>
      </c>
      <c r="H3023" s="338" t="str">
        <f>IF(ISNUMBER(E3023), IF(G3023&gt;'Bulk DivVar Analysis'!$D$116,"Pass","Fail"),"")</f>
        <v/>
      </c>
      <c r="I3023" s="338" t="str">
        <f t="shared" si="49"/>
        <v/>
      </c>
      <c r="J3023" s="339"/>
      <c r="K3023" s="339"/>
      <c r="L3023" s="339"/>
      <c r="M3023" s="339"/>
      <c r="N3023" s="339"/>
      <c r="O3023" s="339"/>
      <c r="P3023" s="339"/>
      <c r="Q3023" s="339"/>
    </row>
    <row r="3024" spans="1:17" ht="13.5" customHeight="1">
      <c r="A3024" s="481"/>
      <c r="B3024" s="481"/>
      <c r="C3024" s="481"/>
      <c r="D3024" s="481"/>
      <c r="E3024" s="481"/>
      <c r="F3024" s="339"/>
      <c r="G3024" s="340" t="str">
        <f>IF(ISNUMBER(E3024),E3024/'Bulk DivVar Analysis'!$C$114,"")</f>
        <v/>
      </c>
      <c r="H3024" s="338" t="str">
        <f>IF(ISNUMBER(E3024), IF(G3024&gt;'Bulk DivVar Analysis'!$D$116,"Pass","Fail"),"")</f>
        <v/>
      </c>
      <c r="I3024" s="338" t="str">
        <f t="shared" si="49"/>
        <v/>
      </c>
      <c r="J3024" s="339"/>
      <c r="K3024" s="339"/>
      <c r="L3024" s="339"/>
      <c r="M3024" s="339"/>
      <c r="N3024" s="339"/>
      <c r="O3024" s="339"/>
      <c r="P3024" s="339"/>
      <c r="Q3024" s="339"/>
    </row>
    <row r="3025" spans="1:17" ht="13.5" customHeight="1">
      <c r="A3025" s="481"/>
      <c r="B3025" s="481"/>
      <c r="C3025" s="481"/>
      <c r="D3025" s="481"/>
      <c r="E3025" s="481"/>
      <c r="F3025" s="339"/>
      <c r="G3025" s="340" t="str">
        <f>IF(ISNUMBER(E3025),E3025/'Bulk DivVar Analysis'!$C$114,"")</f>
        <v/>
      </c>
      <c r="H3025" s="338" t="str">
        <f>IF(ISNUMBER(E3025), IF(G3025&gt;'Bulk DivVar Analysis'!$D$116,"Pass","Fail"),"")</f>
        <v/>
      </c>
      <c r="I3025" s="338" t="str">
        <f t="shared" si="49"/>
        <v/>
      </c>
      <c r="J3025" s="339"/>
      <c r="K3025" s="339"/>
      <c r="L3025" s="339"/>
      <c r="M3025" s="339"/>
      <c r="N3025" s="339"/>
      <c r="O3025" s="339"/>
      <c r="P3025" s="339"/>
      <c r="Q3025" s="339"/>
    </row>
    <row r="3026" spans="1:17" ht="13.5" customHeight="1">
      <c r="A3026" s="481"/>
      <c r="B3026" s="481"/>
      <c r="C3026" s="481"/>
      <c r="D3026" s="481"/>
      <c r="E3026" s="481"/>
      <c r="F3026" s="339"/>
      <c r="G3026" s="340" t="str">
        <f>IF(ISNUMBER(E3026),E3026/'Bulk DivVar Analysis'!$C$114,"")</f>
        <v/>
      </c>
      <c r="H3026" s="338" t="str">
        <f>IF(ISNUMBER(E3026), IF(G3026&gt;'Bulk DivVar Analysis'!$D$116,"Pass","Fail"),"")</f>
        <v/>
      </c>
      <c r="I3026" s="338" t="str">
        <f t="shared" si="49"/>
        <v/>
      </c>
      <c r="J3026" s="339"/>
      <c r="K3026" s="339"/>
      <c r="L3026" s="339"/>
      <c r="M3026" s="339"/>
      <c r="N3026" s="339"/>
      <c r="O3026" s="339"/>
      <c r="P3026" s="339"/>
      <c r="Q3026" s="339"/>
    </row>
    <row r="3027" spans="1:17" ht="13.5" customHeight="1">
      <c r="A3027" s="481"/>
      <c r="B3027" s="481"/>
      <c r="C3027" s="481"/>
      <c r="D3027" s="481"/>
      <c r="E3027" s="481"/>
      <c r="F3027" s="339"/>
      <c r="G3027" s="340" t="str">
        <f>IF(ISNUMBER(E3027),E3027/'Bulk DivVar Analysis'!$C$114,"")</f>
        <v/>
      </c>
      <c r="H3027" s="338" t="str">
        <f>IF(ISNUMBER(E3027), IF(G3027&gt;'Bulk DivVar Analysis'!$D$116,"Pass","Fail"),"")</f>
        <v/>
      </c>
      <c r="I3027" s="338" t="str">
        <f t="shared" si="49"/>
        <v/>
      </c>
      <c r="J3027" s="339"/>
      <c r="K3027" s="339"/>
      <c r="L3027" s="339"/>
      <c r="M3027" s="339"/>
      <c r="N3027" s="339"/>
      <c r="O3027" s="339"/>
      <c r="P3027" s="339"/>
      <c r="Q3027" s="339"/>
    </row>
    <row r="3028" spans="1:17" ht="13.5" customHeight="1">
      <c r="A3028" s="481"/>
      <c r="B3028" s="481"/>
      <c r="C3028" s="481"/>
      <c r="D3028" s="481"/>
      <c r="E3028" s="481"/>
      <c r="F3028" s="339"/>
      <c r="G3028" s="340" t="str">
        <f>IF(ISNUMBER(E3028),E3028/'Bulk DivVar Analysis'!$C$114,"")</f>
        <v/>
      </c>
      <c r="H3028" s="338" t="str">
        <f>IF(ISNUMBER(E3028), IF(G3028&gt;'Bulk DivVar Analysis'!$D$116,"Pass","Fail"),"")</f>
        <v/>
      </c>
      <c r="I3028" s="338" t="str">
        <f t="shared" si="49"/>
        <v/>
      </c>
      <c r="J3028" s="339"/>
      <c r="K3028" s="339"/>
      <c r="L3028" s="339"/>
      <c r="M3028" s="339"/>
      <c r="N3028" s="339"/>
      <c r="O3028" s="339"/>
      <c r="P3028" s="339"/>
      <c r="Q3028" s="339"/>
    </row>
    <row r="3029" spans="1:17" ht="13.5" customHeight="1">
      <c r="A3029" s="481"/>
      <c r="B3029" s="481"/>
      <c r="C3029" s="481"/>
      <c r="D3029" s="481"/>
      <c r="E3029" s="481"/>
      <c r="F3029" s="339"/>
      <c r="G3029" s="340" t="str">
        <f>IF(ISNUMBER(E3029),E3029/'Bulk DivVar Analysis'!$C$114,"")</f>
        <v/>
      </c>
      <c r="H3029" s="338" t="str">
        <f>IF(ISNUMBER(E3029), IF(G3029&gt;'Bulk DivVar Analysis'!$D$116,"Pass","Fail"),"")</f>
        <v/>
      </c>
      <c r="I3029" s="338" t="str">
        <f t="shared" si="49"/>
        <v/>
      </c>
      <c r="J3029" s="339"/>
      <c r="K3029" s="339"/>
      <c r="L3029" s="339"/>
      <c r="M3029" s="339"/>
      <c r="N3029" s="339"/>
      <c r="O3029" s="339"/>
      <c r="P3029" s="339"/>
      <c r="Q3029" s="339"/>
    </row>
    <row r="3030" spans="1:17" ht="13.5" customHeight="1">
      <c r="A3030" s="481"/>
      <c r="B3030" s="481"/>
      <c r="C3030" s="481"/>
      <c r="D3030" s="481"/>
      <c r="E3030" s="481"/>
      <c r="F3030" s="339"/>
      <c r="G3030" s="340" t="str">
        <f>IF(ISNUMBER(E3030),E3030/'Bulk DivVar Analysis'!$C$114,"")</f>
        <v/>
      </c>
      <c r="H3030" s="338" t="str">
        <f>IF(ISNUMBER(E3030), IF(G3030&gt;'Bulk DivVar Analysis'!$D$116,"Pass","Fail"),"")</f>
        <v/>
      </c>
      <c r="I3030" s="338" t="str">
        <f t="shared" si="49"/>
        <v/>
      </c>
      <c r="J3030" s="339"/>
      <c r="K3030" s="339"/>
      <c r="L3030" s="339"/>
      <c r="M3030" s="339"/>
      <c r="N3030" s="339"/>
      <c r="O3030" s="339"/>
      <c r="P3030" s="339"/>
      <c r="Q3030" s="339"/>
    </row>
    <row r="3031" spans="1:17" ht="13.5" customHeight="1">
      <c r="A3031" s="481"/>
      <c r="B3031" s="481"/>
      <c r="C3031" s="481"/>
      <c r="D3031" s="481"/>
      <c r="E3031" s="481"/>
      <c r="F3031" s="339"/>
      <c r="G3031" s="340" t="str">
        <f>IF(ISNUMBER(E3031),E3031/'Bulk DivVar Analysis'!$C$114,"")</f>
        <v/>
      </c>
      <c r="H3031" s="338" t="str">
        <f>IF(ISNUMBER(E3031), IF(G3031&gt;'Bulk DivVar Analysis'!$D$116,"Pass","Fail"),"")</f>
        <v/>
      </c>
      <c r="I3031" s="338" t="str">
        <f t="shared" si="49"/>
        <v/>
      </c>
      <c r="J3031" s="339"/>
      <c r="K3031" s="339"/>
      <c r="L3031" s="339"/>
      <c r="M3031" s="339"/>
      <c r="N3031" s="339"/>
      <c r="O3031" s="339"/>
      <c r="P3031" s="339"/>
      <c r="Q3031" s="339"/>
    </row>
    <row r="3032" spans="1:17" ht="13.5" customHeight="1">
      <c r="A3032" s="481"/>
      <c r="B3032" s="481"/>
      <c r="C3032" s="481"/>
      <c r="D3032" s="481"/>
      <c r="E3032" s="481"/>
      <c r="F3032" s="339"/>
      <c r="G3032" s="340" t="str">
        <f>IF(ISNUMBER(E3032),E3032/'Bulk DivVar Analysis'!$C$114,"")</f>
        <v/>
      </c>
      <c r="H3032" s="338" t="str">
        <f>IF(ISNUMBER(E3032), IF(G3032&gt;'Bulk DivVar Analysis'!$D$116,"Pass","Fail"),"")</f>
        <v/>
      </c>
      <c r="I3032" s="338" t="str">
        <f t="shared" si="49"/>
        <v/>
      </c>
      <c r="J3032" s="339"/>
      <c r="K3032" s="339"/>
      <c r="L3032" s="339"/>
      <c r="M3032" s="339"/>
      <c r="N3032" s="339"/>
      <c r="O3032" s="339"/>
      <c r="P3032" s="339"/>
      <c r="Q3032" s="339"/>
    </row>
    <row r="3033" spans="1:17" ht="13.5" customHeight="1">
      <c r="A3033" s="481"/>
      <c r="B3033" s="481"/>
      <c r="C3033" s="481"/>
      <c r="D3033" s="481"/>
      <c r="E3033" s="481"/>
      <c r="F3033" s="339"/>
      <c r="G3033" s="340" t="str">
        <f>IF(ISNUMBER(E3033),E3033/'Bulk DivVar Analysis'!$C$114,"")</f>
        <v/>
      </c>
      <c r="H3033" s="338" t="str">
        <f>IF(ISNUMBER(E3033), IF(G3033&gt;'Bulk DivVar Analysis'!$D$116,"Pass","Fail"),"")</f>
        <v/>
      </c>
      <c r="I3033" s="338" t="str">
        <f t="shared" si="49"/>
        <v/>
      </c>
      <c r="J3033" s="339"/>
      <c r="K3033" s="339"/>
      <c r="L3033" s="339"/>
      <c r="M3033" s="339"/>
      <c r="N3033" s="339"/>
      <c r="O3033" s="339"/>
      <c r="P3033" s="339"/>
      <c r="Q3033" s="339"/>
    </row>
    <row r="3034" spans="1:17" ht="13.5" customHeight="1">
      <c r="A3034" s="481"/>
      <c r="B3034" s="481"/>
      <c r="C3034" s="481"/>
      <c r="D3034" s="481"/>
      <c r="E3034" s="481"/>
      <c r="F3034" s="339"/>
      <c r="G3034" s="340" t="str">
        <f>IF(ISNUMBER(E3034),E3034/'Bulk DivVar Analysis'!$C$114,"")</f>
        <v/>
      </c>
      <c r="H3034" s="338" t="str">
        <f>IF(ISNUMBER(E3034), IF(G3034&gt;'Bulk DivVar Analysis'!$D$116,"Pass","Fail"),"")</f>
        <v/>
      </c>
      <c r="I3034" s="338" t="str">
        <f t="shared" si="49"/>
        <v/>
      </c>
      <c r="J3034" s="339"/>
      <c r="K3034" s="339"/>
      <c r="L3034" s="339"/>
      <c r="M3034" s="339"/>
      <c r="N3034" s="339"/>
      <c r="O3034" s="339"/>
      <c r="P3034" s="339"/>
      <c r="Q3034" s="339"/>
    </row>
    <row r="3035" spans="1:17" ht="13.5" customHeight="1">
      <c r="A3035" s="481"/>
      <c r="B3035" s="481"/>
      <c r="C3035" s="481"/>
      <c r="D3035" s="481"/>
      <c r="E3035" s="481"/>
      <c r="F3035" s="339"/>
      <c r="G3035" s="340" t="str">
        <f>IF(ISNUMBER(E3035),E3035/'Bulk DivVar Analysis'!$C$114,"")</f>
        <v/>
      </c>
      <c r="H3035" s="338" t="str">
        <f>IF(ISNUMBER(E3035), IF(G3035&gt;'Bulk DivVar Analysis'!$D$116,"Pass","Fail"),"")</f>
        <v/>
      </c>
      <c r="I3035" s="338" t="str">
        <f t="shared" si="49"/>
        <v/>
      </c>
      <c r="J3035" s="339"/>
      <c r="K3035" s="339"/>
      <c r="L3035" s="339"/>
      <c r="M3035" s="339"/>
      <c r="N3035" s="339"/>
      <c r="O3035" s="339"/>
      <c r="P3035" s="339"/>
      <c r="Q3035" s="339"/>
    </row>
    <row r="3036" spans="1:17" ht="13.5" customHeight="1">
      <c r="A3036" s="481"/>
      <c r="B3036" s="481"/>
      <c r="C3036" s="481"/>
      <c r="D3036" s="481"/>
      <c r="E3036" s="481"/>
      <c r="F3036" s="339"/>
      <c r="G3036" s="340" t="str">
        <f>IF(ISNUMBER(E3036),E3036/'Bulk DivVar Analysis'!$C$114,"")</f>
        <v/>
      </c>
      <c r="H3036" s="338" t="str">
        <f>IF(ISNUMBER(E3036), IF(G3036&gt;'Bulk DivVar Analysis'!$D$116,"Pass","Fail"),"")</f>
        <v/>
      </c>
      <c r="I3036" s="338" t="str">
        <f t="shared" si="49"/>
        <v/>
      </c>
      <c r="J3036" s="339"/>
      <c r="K3036" s="339"/>
      <c r="L3036" s="339"/>
      <c r="M3036" s="339"/>
      <c r="N3036" s="339"/>
      <c r="O3036" s="339"/>
      <c r="P3036" s="339"/>
      <c r="Q3036" s="339"/>
    </row>
    <row r="3037" spans="1:17" ht="13.5" customHeight="1">
      <c r="A3037" s="481"/>
      <c r="B3037" s="481"/>
      <c r="C3037" s="481"/>
      <c r="D3037" s="481"/>
      <c r="E3037" s="481"/>
      <c r="F3037" s="339"/>
      <c r="G3037" s="340" t="str">
        <f>IF(ISNUMBER(E3037),E3037/'Bulk DivVar Analysis'!$C$114,"")</f>
        <v/>
      </c>
      <c r="H3037" s="338" t="str">
        <f>IF(ISNUMBER(E3037), IF(G3037&gt;'Bulk DivVar Analysis'!$D$116,"Pass","Fail"),"")</f>
        <v/>
      </c>
      <c r="I3037" s="338" t="str">
        <f t="shared" si="49"/>
        <v/>
      </c>
      <c r="J3037" s="339"/>
      <c r="K3037" s="339"/>
      <c r="L3037" s="339"/>
      <c r="M3037" s="339"/>
      <c r="N3037" s="339"/>
      <c r="O3037" s="339"/>
      <c r="P3037" s="339"/>
      <c r="Q3037" s="339"/>
    </row>
    <row r="3038" spans="1:17" ht="13.5" customHeight="1">
      <c r="A3038" s="481"/>
      <c r="B3038" s="481"/>
      <c r="C3038" s="481"/>
      <c r="D3038" s="481"/>
      <c r="E3038" s="481"/>
      <c r="F3038" s="339"/>
      <c r="G3038" s="340" t="str">
        <f>IF(ISNUMBER(E3038),E3038/'Bulk DivVar Analysis'!$C$114,"")</f>
        <v/>
      </c>
      <c r="H3038" s="338" t="str">
        <f>IF(ISNUMBER(E3038), IF(G3038&gt;'Bulk DivVar Analysis'!$D$116,"Pass","Fail"),"")</f>
        <v/>
      </c>
      <c r="I3038" s="338" t="str">
        <f t="shared" si="49"/>
        <v/>
      </c>
      <c r="J3038" s="339"/>
      <c r="K3038" s="339"/>
      <c r="L3038" s="339"/>
      <c r="M3038" s="339"/>
      <c r="N3038" s="339"/>
      <c r="O3038" s="339"/>
      <c r="P3038" s="339"/>
      <c r="Q3038" s="339"/>
    </row>
    <row r="3039" spans="1:17" ht="13.5" customHeight="1">
      <c r="A3039" s="481"/>
      <c r="B3039" s="481"/>
      <c r="C3039" s="481"/>
      <c r="D3039" s="481"/>
      <c r="E3039" s="481"/>
      <c r="F3039" s="339"/>
      <c r="G3039" s="340" t="str">
        <f>IF(ISNUMBER(E3039),E3039/'Bulk DivVar Analysis'!$C$114,"")</f>
        <v/>
      </c>
      <c r="H3039" s="338" t="str">
        <f>IF(ISNUMBER(E3039), IF(G3039&gt;'Bulk DivVar Analysis'!$D$116,"Pass","Fail"),"")</f>
        <v/>
      </c>
      <c r="I3039" s="338" t="str">
        <f t="shared" si="49"/>
        <v/>
      </c>
      <c r="J3039" s="339"/>
      <c r="K3039" s="339"/>
      <c r="L3039" s="339"/>
      <c r="M3039" s="339"/>
      <c r="N3039" s="339"/>
      <c r="O3039" s="339"/>
      <c r="P3039" s="339"/>
      <c r="Q3039" s="339"/>
    </row>
    <row r="3040" spans="1:17" ht="13.5" customHeight="1">
      <c r="A3040" s="481"/>
      <c r="B3040" s="481"/>
      <c r="C3040" s="481"/>
      <c r="D3040" s="481"/>
      <c r="E3040" s="481"/>
      <c r="F3040" s="339"/>
      <c r="G3040" s="340" t="str">
        <f>IF(ISNUMBER(E3040),E3040/'Bulk DivVar Analysis'!$C$114,"")</f>
        <v/>
      </c>
      <c r="H3040" s="338" t="str">
        <f>IF(ISNUMBER(E3040), IF(G3040&gt;'Bulk DivVar Analysis'!$D$116,"Pass","Fail"),"")</f>
        <v/>
      </c>
      <c r="I3040" s="338" t="str">
        <f t="shared" si="49"/>
        <v/>
      </c>
      <c r="J3040" s="339"/>
      <c r="K3040" s="339"/>
      <c r="L3040" s="339"/>
      <c r="M3040" s="339"/>
      <c r="N3040" s="339"/>
      <c r="O3040" s="339"/>
      <c r="P3040" s="339"/>
      <c r="Q3040" s="339"/>
    </row>
    <row r="3041" spans="1:17" ht="13.5" customHeight="1">
      <c r="A3041" s="481"/>
      <c r="B3041" s="481"/>
      <c r="C3041" s="481"/>
      <c r="D3041" s="481"/>
      <c r="E3041" s="481"/>
      <c r="F3041" s="339"/>
      <c r="G3041" s="340" t="str">
        <f>IF(ISNUMBER(E3041),E3041/'Bulk DivVar Analysis'!$C$114,"")</f>
        <v/>
      </c>
      <c r="H3041" s="338" t="str">
        <f>IF(ISNUMBER(E3041), IF(G3041&gt;'Bulk DivVar Analysis'!$D$116,"Pass","Fail"),"")</f>
        <v/>
      </c>
      <c r="I3041" s="338" t="str">
        <f t="shared" si="49"/>
        <v/>
      </c>
      <c r="J3041" s="339"/>
      <c r="K3041" s="339"/>
      <c r="L3041" s="339"/>
      <c r="M3041" s="339"/>
      <c r="N3041" s="339"/>
      <c r="O3041" s="339"/>
      <c r="P3041" s="339"/>
      <c r="Q3041" s="339"/>
    </row>
    <row r="3042" spans="1:17" ht="13.5" customHeight="1">
      <c r="A3042" s="481"/>
      <c r="B3042" s="481"/>
      <c r="C3042" s="481"/>
      <c r="D3042" s="481"/>
      <c r="E3042" s="481"/>
      <c r="F3042" s="339"/>
      <c r="G3042" s="340" t="str">
        <f>IF(ISNUMBER(E3042),E3042/'Bulk DivVar Analysis'!$C$114,"")</f>
        <v/>
      </c>
      <c r="H3042" s="338" t="str">
        <f>IF(ISNUMBER(E3042), IF(G3042&gt;'Bulk DivVar Analysis'!$D$116,"Pass","Fail"),"")</f>
        <v/>
      </c>
      <c r="I3042" s="338" t="str">
        <f t="shared" si="49"/>
        <v/>
      </c>
      <c r="J3042" s="339"/>
      <c r="K3042" s="339"/>
      <c r="L3042" s="339"/>
      <c r="M3042" s="339"/>
      <c r="N3042" s="339"/>
      <c r="O3042" s="339"/>
      <c r="P3042" s="339"/>
      <c r="Q3042" s="339"/>
    </row>
    <row r="3043" spans="1:17" ht="13.5" customHeight="1">
      <c r="A3043" s="481"/>
      <c r="B3043" s="481"/>
      <c r="C3043" s="481"/>
      <c r="D3043" s="481"/>
      <c r="E3043" s="481"/>
      <c r="F3043" s="339"/>
      <c r="G3043" s="340" t="str">
        <f>IF(ISNUMBER(E3043),E3043/'Bulk DivVar Analysis'!$C$114,"")</f>
        <v/>
      </c>
      <c r="H3043" s="338" t="str">
        <f>IF(ISNUMBER(E3043), IF(G3043&gt;'Bulk DivVar Analysis'!$D$116,"Pass","Fail"),"")</f>
        <v/>
      </c>
      <c r="I3043" s="338" t="str">
        <f t="shared" si="49"/>
        <v/>
      </c>
      <c r="J3043" s="339"/>
      <c r="K3043" s="339"/>
      <c r="L3043" s="339"/>
      <c r="M3043" s="339"/>
      <c r="N3043" s="339"/>
      <c r="O3043" s="339"/>
      <c r="P3043" s="339"/>
      <c r="Q3043" s="339"/>
    </row>
    <row r="3044" spans="1:17" ht="13.5" customHeight="1">
      <c r="A3044" s="481"/>
      <c r="B3044" s="481"/>
      <c r="C3044" s="481"/>
      <c r="D3044" s="481"/>
      <c r="E3044" s="481"/>
      <c r="F3044" s="339"/>
      <c r="G3044" s="340" t="str">
        <f>IF(ISNUMBER(E3044),E3044/'Bulk DivVar Analysis'!$C$114,"")</f>
        <v/>
      </c>
      <c r="H3044" s="338" t="str">
        <f>IF(ISNUMBER(E3044), IF(G3044&gt;'Bulk DivVar Analysis'!$D$116,"Pass","Fail"),"")</f>
        <v/>
      </c>
      <c r="I3044" s="338" t="str">
        <f t="shared" si="49"/>
        <v/>
      </c>
      <c r="J3044" s="339"/>
      <c r="K3044" s="339"/>
      <c r="L3044" s="339"/>
      <c r="M3044" s="339"/>
      <c r="N3044" s="339"/>
      <c r="O3044" s="339"/>
      <c r="P3044" s="339"/>
      <c r="Q3044" s="339"/>
    </row>
    <row r="3045" spans="1:17" ht="13.5" customHeight="1">
      <c r="A3045" s="481"/>
      <c r="B3045" s="481"/>
      <c r="C3045" s="481"/>
      <c r="D3045" s="481"/>
      <c r="E3045" s="481"/>
      <c r="F3045" s="339"/>
      <c r="G3045" s="340" t="str">
        <f>IF(ISNUMBER(E3045),E3045/'Bulk DivVar Analysis'!$C$114,"")</f>
        <v/>
      </c>
      <c r="H3045" s="338" t="str">
        <f>IF(ISNUMBER(E3045), IF(G3045&gt;'Bulk DivVar Analysis'!$D$116,"Pass","Fail"),"")</f>
        <v/>
      </c>
      <c r="I3045" s="338" t="str">
        <f t="shared" si="49"/>
        <v/>
      </c>
      <c r="J3045" s="339"/>
      <c r="K3045" s="339"/>
      <c r="L3045" s="339"/>
      <c r="M3045" s="339"/>
      <c r="N3045" s="339"/>
      <c r="O3045" s="339"/>
      <c r="P3045" s="339"/>
      <c r="Q3045" s="339"/>
    </row>
    <row r="3046" spans="1:17" ht="13.5" customHeight="1">
      <c r="A3046" s="481"/>
      <c r="B3046" s="481"/>
      <c r="C3046" s="481"/>
      <c r="D3046" s="481"/>
      <c r="E3046" s="481"/>
      <c r="F3046" s="339"/>
      <c r="G3046" s="340" t="str">
        <f>IF(ISNUMBER(E3046),E3046/'Bulk DivVar Analysis'!$C$114,"")</f>
        <v/>
      </c>
      <c r="H3046" s="338" t="str">
        <f>IF(ISNUMBER(E3046), IF(G3046&gt;'Bulk DivVar Analysis'!$D$116,"Pass","Fail"),"")</f>
        <v/>
      </c>
      <c r="I3046" s="338" t="str">
        <f t="shared" si="49"/>
        <v/>
      </c>
      <c r="J3046" s="339"/>
      <c r="K3046" s="339"/>
      <c r="L3046" s="339"/>
      <c r="M3046" s="339"/>
      <c r="N3046" s="339"/>
      <c r="O3046" s="339"/>
      <c r="P3046" s="339"/>
      <c r="Q3046" s="339"/>
    </row>
    <row r="3047" spans="1:17" ht="13.5" customHeight="1">
      <c r="A3047" s="481"/>
      <c r="B3047" s="481"/>
      <c r="C3047" s="481"/>
      <c r="D3047" s="481"/>
      <c r="E3047" s="481"/>
      <c r="F3047" s="339"/>
      <c r="G3047" s="340" t="str">
        <f>IF(ISNUMBER(E3047),E3047/'Bulk DivVar Analysis'!$C$114,"")</f>
        <v/>
      </c>
      <c r="H3047" s="338" t="str">
        <f>IF(ISNUMBER(E3047), IF(G3047&gt;'Bulk DivVar Analysis'!$D$116,"Pass","Fail"),"")</f>
        <v/>
      </c>
      <c r="I3047" s="338" t="str">
        <f t="shared" si="49"/>
        <v/>
      </c>
      <c r="J3047" s="339"/>
      <c r="K3047" s="339"/>
      <c r="L3047" s="339"/>
      <c r="M3047" s="339"/>
      <c r="N3047" s="339"/>
      <c r="O3047" s="339"/>
      <c r="P3047" s="339"/>
      <c r="Q3047" s="339"/>
    </row>
    <row r="3048" spans="1:17" ht="13.5" customHeight="1">
      <c r="A3048" s="481"/>
      <c r="B3048" s="481"/>
      <c r="C3048" s="481"/>
      <c r="D3048" s="481"/>
      <c r="E3048" s="481"/>
      <c r="F3048" s="339"/>
      <c r="G3048" s="340" t="str">
        <f>IF(ISNUMBER(E3048),E3048/'Bulk DivVar Analysis'!$C$114,"")</f>
        <v/>
      </c>
      <c r="H3048" s="338" t="str">
        <f>IF(ISNUMBER(E3048), IF(G3048&gt;'Bulk DivVar Analysis'!$D$116,"Pass","Fail"),"")</f>
        <v/>
      </c>
      <c r="I3048" s="338" t="str">
        <f t="shared" si="49"/>
        <v/>
      </c>
      <c r="J3048" s="339"/>
      <c r="K3048" s="339"/>
      <c r="L3048" s="339"/>
      <c r="M3048" s="339"/>
      <c r="N3048" s="339"/>
      <c r="O3048" s="339"/>
      <c r="P3048" s="339"/>
      <c r="Q3048" s="339"/>
    </row>
    <row r="3049" spans="1:17" ht="13.5" customHeight="1">
      <c r="A3049" s="481"/>
      <c r="B3049" s="481"/>
      <c r="C3049" s="481"/>
      <c r="D3049" s="481"/>
      <c r="E3049" s="481"/>
      <c r="F3049" s="339"/>
      <c r="G3049" s="340" t="str">
        <f>IF(ISNUMBER(E3049),E3049/'Bulk DivVar Analysis'!$C$114,"")</f>
        <v/>
      </c>
      <c r="H3049" s="338" t="str">
        <f>IF(ISNUMBER(E3049), IF(G3049&gt;'Bulk DivVar Analysis'!$D$116,"Pass","Fail"),"")</f>
        <v/>
      </c>
      <c r="I3049" s="338" t="str">
        <f t="shared" si="49"/>
        <v/>
      </c>
      <c r="J3049" s="339"/>
      <c r="K3049" s="339"/>
      <c r="L3049" s="339"/>
      <c r="M3049" s="339"/>
      <c r="N3049" s="339"/>
      <c r="O3049" s="339"/>
      <c r="P3049" s="339"/>
      <c r="Q3049" s="339"/>
    </row>
    <row r="3050" spans="1:17" ht="13.5" customHeight="1">
      <c r="A3050" s="481"/>
      <c r="B3050" s="481"/>
      <c r="C3050" s="481"/>
      <c r="D3050" s="481"/>
      <c r="E3050" s="481"/>
      <c r="F3050" s="339"/>
      <c r="G3050" s="340" t="str">
        <f>IF(ISNUMBER(E3050),E3050/'Bulk DivVar Analysis'!$C$114,"")</f>
        <v/>
      </c>
      <c r="H3050" s="338" t="str">
        <f>IF(ISNUMBER(E3050), IF(G3050&gt;'Bulk DivVar Analysis'!$D$116,"Pass","Fail"),"")</f>
        <v/>
      </c>
      <c r="I3050" s="338" t="str">
        <f t="shared" si="49"/>
        <v/>
      </c>
      <c r="J3050" s="339"/>
      <c r="K3050" s="339"/>
      <c r="L3050" s="339"/>
      <c r="M3050" s="339"/>
      <c r="N3050" s="339"/>
      <c r="O3050" s="339"/>
      <c r="P3050" s="339"/>
      <c r="Q3050" s="339"/>
    </row>
    <row r="3051" spans="1:17" ht="13.5" customHeight="1">
      <c r="A3051" s="481"/>
      <c r="B3051" s="481"/>
      <c r="C3051" s="481"/>
      <c r="D3051" s="481"/>
      <c r="E3051" s="481"/>
      <c r="F3051" s="339"/>
      <c r="G3051" s="340" t="str">
        <f>IF(ISNUMBER(E3051),E3051/'Bulk DivVar Analysis'!$C$114,"")</f>
        <v/>
      </c>
      <c r="H3051" s="338" t="str">
        <f>IF(ISNUMBER(E3051), IF(G3051&gt;'Bulk DivVar Analysis'!$D$116,"Pass","Fail"),"")</f>
        <v/>
      </c>
      <c r="I3051" s="338" t="str">
        <f t="shared" si="49"/>
        <v/>
      </c>
      <c r="J3051" s="339"/>
      <c r="K3051" s="339"/>
      <c r="L3051" s="339"/>
      <c r="M3051" s="339"/>
      <c r="N3051" s="339"/>
      <c r="O3051" s="339"/>
      <c r="P3051" s="339"/>
      <c r="Q3051" s="339"/>
    </row>
    <row r="3052" spans="1:17" ht="13.5" customHeight="1">
      <c r="A3052" s="481"/>
      <c r="B3052" s="481"/>
      <c r="C3052" s="481"/>
      <c r="D3052" s="481"/>
      <c r="E3052" s="481"/>
      <c r="F3052" s="339"/>
      <c r="G3052" s="340" t="str">
        <f>IF(ISNUMBER(E3052),E3052/'Bulk DivVar Analysis'!$C$114,"")</f>
        <v/>
      </c>
      <c r="H3052" s="338" t="str">
        <f>IF(ISNUMBER(E3052), IF(G3052&gt;'Bulk DivVar Analysis'!$D$116,"Pass","Fail"),"")</f>
        <v/>
      </c>
      <c r="I3052" s="338" t="str">
        <f t="shared" si="49"/>
        <v/>
      </c>
      <c r="J3052" s="339"/>
      <c r="K3052" s="339"/>
      <c r="L3052" s="339"/>
      <c r="M3052" s="339"/>
      <c r="N3052" s="339"/>
      <c r="O3052" s="339"/>
      <c r="P3052" s="339"/>
      <c r="Q3052" s="339"/>
    </row>
    <row r="3053" spans="1:17" ht="13.5" customHeight="1">
      <c r="A3053" s="481"/>
      <c r="B3053" s="481"/>
      <c r="C3053" s="481"/>
      <c r="D3053" s="481"/>
      <c r="E3053" s="481"/>
      <c r="F3053" s="339"/>
      <c r="G3053" s="340" t="str">
        <f>IF(ISNUMBER(E3053),E3053/'Bulk DivVar Analysis'!$C$114,"")</f>
        <v/>
      </c>
      <c r="H3053" s="338" t="str">
        <f>IF(ISNUMBER(E3053), IF(G3053&gt;'Bulk DivVar Analysis'!$D$116,"Pass","Fail"),"")</f>
        <v/>
      </c>
      <c r="I3053" s="338" t="str">
        <f t="shared" si="49"/>
        <v/>
      </c>
      <c r="J3053" s="339"/>
      <c r="K3053" s="339"/>
      <c r="L3053" s="339"/>
      <c r="M3053" s="339"/>
      <c r="N3053" s="339"/>
      <c r="O3053" s="339"/>
      <c r="P3053" s="339"/>
      <c r="Q3053" s="339"/>
    </row>
    <row r="3054" spans="1:17" ht="13.5" customHeight="1">
      <c r="A3054" s="481"/>
      <c r="B3054" s="481"/>
      <c r="C3054" s="481"/>
      <c r="D3054" s="481"/>
      <c r="E3054" s="481"/>
      <c r="F3054" s="339"/>
      <c r="G3054" s="340" t="str">
        <f>IF(ISNUMBER(E3054),E3054/'Bulk DivVar Analysis'!$C$114,"")</f>
        <v/>
      </c>
      <c r="H3054" s="338" t="str">
        <f>IF(ISNUMBER(E3054), IF(G3054&gt;'Bulk DivVar Analysis'!$D$116,"Pass","Fail"),"")</f>
        <v/>
      </c>
      <c r="I3054" s="338" t="str">
        <f t="shared" si="49"/>
        <v/>
      </c>
      <c r="J3054" s="339"/>
      <c r="K3054" s="339"/>
      <c r="L3054" s="339"/>
      <c r="M3054" s="339"/>
      <c r="N3054" s="339"/>
      <c r="O3054" s="339"/>
      <c r="P3054" s="339"/>
      <c r="Q3054" s="339"/>
    </row>
    <row r="3055" spans="1:17" ht="13.5" customHeight="1">
      <c r="A3055" s="481"/>
      <c r="B3055" s="481"/>
      <c r="C3055" s="481"/>
      <c r="D3055" s="481"/>
      <c r="E3055" s="481"/>
      <c r="F3055" s="339"/>
      <c r="G3055" s="340" t="str">
        <f>IF(ISNUMBER(E3055),E3055/'Bulk DivVar Analysis'!$C$114,"")</f>
        <v/>
      </c>
      <c r="H3055" s="338" t="str">
        <f>IF(ISNUMBER(E3055), IF(G3055&gt;'Bulk DivVar Analysis'!$D$116,"Pass","Fail"),"")</f>
        <v/>
      </c>
      <c r="I3055" s="338" t="str">
        <f t="shared" si="49"/>
        <v/>
      </c>
      <c r="J3055" s="339"/>
      <c r="K3055" s="339"/>
      <c r="L3055" s="339"/>
      <c r="M3055" s="339"/>
      <c r="N3055" s="339"/>
      <c r="O3055" s="339"/>
      <c r="P3055" s="339"/>
      <c r="Q3055" s="339"/>
    </row>
    <row r="3056" spans="1:17" ht="13.5" customHeight="1">
      <c r="A3056" s="481"/>
      <c r="B3056" s="481"/>
      <c r="C3056" s="481"/>
      <c r="D3056" s="481"/>
      <c r="E3056" s="481"/>
      <c r="F3056" s="339"/>
      <c r="G3056" s="340" t="str">
        <f>IF(ISNUMBER(E3056),E3056/'Bulk DivVar Analysis'!$C$114,"")</f>
        <v/>
      </c>
      <c r="H3056" s="338" t="str">
        <f>IF(ISNUMBER(E3056), IF(G3056&gt;'Bulk DivVar Analysis'!$D$116,"Pass","Fail"),"")</f>
        <v/>
      </c>
      <c r="I3056" s="338" t="str">
        <f t="shared" si="49"/>
        <v/>
      </c>
      <c r="J3056" s="339"/>
      <c r="K3056" s="339"/>
      <c r="L3056" s="339"/>
      <c r="M3056" s="339"/>
      <c r="N3056" s="339"/>
      <c r="O3056" s="339"/>
      <c r="P3056" s="339"/>
      <c r="Q3056" s="339"/>
    </row>
    <row r="3057" spans="1:17" ht="13.5" customHeight="1">
      <c r="A3057" s="481"/>
      <c r="B3057" s="481"/>
      <c r="C3057" s="481"/>
      <c r="D3057" s="481"/>
      <c r="E3057" s="481"/>
      <c r="F3057" s="339"/>
      <c r="G3057" s="340" t="str">
        <f>IF(ISNUMBER(E3057),E3057/'Bulk DivVar Analysis'!$C$114,"")</f>
        <v/>
      </c>
      <c r="H3057" s="338" t="str">
        <f>IF(ISNUMBER(E3057), IF(G3057&gt;'Bulk DivVar Analysis'!$D$116,"Pass","Fail"),"")</f>
        <v/>
      </c>
      <c r="I3057" s="338" t="str">
        <f t="shared" si="49"/>
        <v/>
      </c>
      <c r="J3057" s="339"/>
      <c r="K3057" s="339"/>
      <c r="L3057" s="339"/>
      <c r="M3057" s="339"/>
      <c r="N3057" s="339"/>
      <c r="O3057" s="339"/>
      <c r="P3057" s="339"/>
      <c r="Q3057" s="339"/>
    </row>
    <row r="3058" spans="1:17" ht="13.5" customHeight="1">
      <c r="A3058" s="481"/>
      <c r="B3058" s="481"/>
      <c r="C3058" s="481"/>
      <c r="D3058" s="481"/>
      <c r="E3058" s="481"/>
      <c r="F3058" s="339"/>
      <c r="G3058" s="340" t="str">
        <f>IF(ISNUMBER(E3058),E3058/'Bulk DivVar Analysis'!$C$114,"")</f>
        <v/>
      </c>
      <c r="H3058" s="338" t="str">
        <f>IF(ISNUMBER(E3058), IF(G3058&gt;'Bulk DivVar Analysis'!$D$116,"Pass","Fail"),"")</f>
        <v/>
      </c>
      <c r="I3058" s="338" t="str">
        <f t="shared" si="49"/>
        <v/>
      </c>
      <c r="J3058" s="339"/>
      <c r="K3058" s="339"/>
      <c r="L3058" s="339"/>
      <c r="M3058" s="339"/>
      <c r="N3058" s="339"/>
      <c r="O3058" s="339"/>
      <c r="P3058" s="339"/>
      <c r="Q3058" s="339"/>
    </row>
    <row r="3059" spans="1:17" ht="13.5" customHeight="1">
      <c r="A3059" s="481"/>
      <c r="B3059" s="481"/>
      <c r="C3059" s="481"/>
      <c r="D3059" s="481"/>
      <c r="E3059" s="481"/>
      <c r="F3059" s="339"/>
      <c r="G3059" s="340" t="str">
        <f>IF(ISNUMBER(E3059),E3059/'Bulk DivVar Analysis'!$C$114,"")</f>
        <v/>
      </c>
      <c r="H3059" s="338" t="str">
        <f>IF(ISNUMBER(E3059), IF(G3059&gt;'Bulk DivVar Analysis'!$D$116,"Pass","Fail"),"")</f>
        <v/>
      </c>
      <c r="I3059" s="338" t="str">
        <f t="shared" si="49"/>
        <v/>
      </c>
      <c r="J3059" s="339"/>
      <c r="K3059" s="339"/>
      <c r="L3059" s="339"/>
      <c r="M3059" s="339"/>
      <c r="N3059" s="339"/>
      <c r="O3059" s="339"/>
      <c r="P3059" s="339"/>
      <c r="Q3059" s="339"/>
    </row>
    <row r="3060" spans="1:17" ht="13.5" customHeight="1">
      <c r="A3060" s="481"/>
      <c r="B3060" s="481"/>
      <c r="C3060" s="481"/>
      <c r="D3060" s="481"/>
      <c r="E3060" s="481"/>
      <c r="F3060" s="339"/>
      <c r="G3060" s="340" t="str">
        <f>IF(ISNUMBER(E3060),E3060/'Bulk DivVar Analysis'!$C$114,"")</f>
        <v/>
      </c>
      <c r="H3060" s="338" t="str">
        <f>IF(ISNUMBER(E3060), IF(G3060&gt;'Bulk DivVar Analysis'!$D$116,"Pass","Fail"),"")</f>
        <v/>
      </c>
      <c r="I3060" s="338" t="str">
        <f t="shared" si="49"/>
        <v/>
      </c>
      <c r="J3060" s="339"/>
      <c r="K3060" s="339"/>
      <c r="L3060" s="339"/>
      <c r="M3060" s="339"/>
      <c r="N3060" s="339"/>
      <c r="O3060" s="339"/>
      <c r="P3060" s="339"/>
      <c r="Q3060" s="339"/>
    </row>
    <row r="3061" spans="1:17" ht="13.5" customHeight="1">
      <c r="A3061" s="481"/>
      <c r="B3061" s="481"/>
      <c r="C3061" s="481"/>
      <c r="D3061" s="481"/>
      <c r="E3061" s="481"/>
      <c r="F3061" s="339"/>
      <c r="G3061" s="340" t="str">
        <f>IF(ISNUMBER(E3061),E3061/'Bulk DivVar Analysis'!$C$114,"")</f>
        <v/>
      </c>
      <c r="H3061" s="338" t="str">
        <f>IF(ISNUMBER(E3061), IF(G3061&gt;'Bulk DivVar Analysis'!$D$116,"Pass","Fail"),"")</f>
        <v/>
      </c>
      <c r="I3061" s="338" t="str">
        <f t="shared" si="49"/>
        <v/>
      </c>
      <c r="J3061" s="339"/>
      <c r="K3061" s="339"/>
      <c r="L3061" s="339"/>
      <c r="M3061" s="339"/>
      <c r="N3061" s="339"/>
      <c r="O3061" s="339"/>
      <c r="P3061" s="339"/>
      <c r="Q3061" s="339"/>
    </row>
    <row r="3062" spans="1:17" ht="13.5" customHeight="1">
      <c r="A3062" s="481"/>
      <c r="B3062" s="481"/>
      <c r="C3062" s="481"/>
      <c r="D3062" s="481"/>
      <c r="E3062" s="481"/>
      <c r="F3062" s="339"/>
      <c r="G3062" s="340" t="str">
        <f>IF(ISNUMBER(E3062),E3062/'Bulk DivVar Analysis'!$C$114,"")</f>
        <v/>
      </c>
      <c r="H3062" s="338" t="str">
        <f>IF(ISNUMBER(E3062), IF(G3062&gt;'Bulk DivVar Analysis'!$D$116,"Pass","Fail"),"")</f>
        <v/>
      </c>
      <c r="I3062" s="338" t="str">
        <f t="shared" si="49"/>
        <v/>
      </c>
      <c r="J3062" s="339"/>
      <c r="K3062" s="339"/>
      <c r="L3062" s="339"/>
      <c r="M3062" s="339"/>
      <c r="N3062" s="339"/>
      <c r="O3062" s="339"/>
      <c r="P3062" s="339"/>
      <c r="Q3062" s="339"/>
    </row>
    <row r="3063" spans="1:17" ht="13.5" customHeight="1">
      <c r="A3063" s="481"/>
      <c r="B3063" s="481"/>
      <c r="C3063" s="481"/>
      <c r="D3063" s="481"/>
      <c r="E3063" s="481"/>
      <c r="F3063" s="339"/>
      <c r="G3063" s="340" t="str">
        <f>IF(ISNUMBER(E3063),E3063/'Bulk DivVar Analysis'!$C$114,"")</f>
        <v/>
      </c>
      <c r="H3063" s="338" t="str">
        <f>IF(ISNUMBER(E3063), IF(G3063&gt;'Bulk DivVar Analysis'!$D$116,"Pass","Fail"),"")</f>
        <v/>
      </c>
      <c r="I3063" s="338" t="str">
        <f t="shared" si="49"/>
        <v/>
      </c>
      <c r="J3063" s="339"/>
      <c r="K3063" s="339"/>
      <c r="L3063" s="339"/>
      <c r="M3063" s="339"/>
      <c r="N3063" s="339"/>
      <c r="O3063" s="339"/>
      <c r="P3063" s="339"/>
      <c r="Q3063" s="339"/>
    </row>
    <row r="3064" spans="1:17" ht="13.5" customHeight="1">
      <c r="A3064" s="481"/>
      <c r="B3064" s="481"/>
      <c r="C3064" s="481"/>
      <c r="D3064" s="481"/>
      <c r="E3064" s="481"/>
      <c r="F3064" s="339"/>
      <c r="G3064" s="340" t="str">
        <f>IF(ISNUMBER(E3064),E3064/'Bulk DivVar Analysis'!$C$114,"")</f>
        <v/>
      </c>
      <c r="H3064" s="338" t="str">
        <f>IF(ISNUMBER(E3064), IF(G3064&gt;'Bulk DivVar Analysis'!$D$116,"Pass","Fail"),"")</f>
        <v/>
      </c>
      <c r="I3064" s="338" t="str">
        <f t="shared" si="49"/>
        <v/>
      </c>
      <c r="J3064" s="339"/>
      <c r="K3064" s="339"/>
      <c r="L3064" s="339"/>
      <c r="M3064" s="339"/>
      <c r="N3064" s="339"/>
      <c r="O3064" s="339"/>
      <c r="P3064" s="339"/>
      <c r="Q3064" s="339"/>
    </row>
    <row r="3065" spans="1:17" ht="13.5" customHeight="1">
      <c r="A3065" s="481"/>
      <c r="B3065" s="481"/>
      <c r="C3065" s="481"/>
      <c r="D3065" s="481"/>
      <c r="E3065" s="481"/>
      <c r="F3065" s="339"/>
      <c r="G3065" s="340" t="str">
        <f>IF(ISNUMBER(E3065),E3065/'Bulk DivVar Analysis'!$C$114,"")</f>
        <v/>
      </c>
      <c r="H3065" s="338" t="str">
        <f>IF(ISNUMBER(E3065), IF(G3065&gt;'Bulk DivVar Analysis'!$D$116,"Pass","Fail"),"")</f>
        <v/>
      </c>
      <c r="I3065" s="338" t="str">
        <f t="shared" si="49"/>
        <v/>
      </c>
      <c r="J3065" s="339"/>
      <c r="K3065" s="339"/>
      <c r="L3065" s="339"/>
      <c r="M3065" s="339"/>
      <c r="N3065" s="339"/>
      <c r="O3065" s="339"/>
      <c r="P3065" s="339"/>
      <c r="Q3065" s="339"/>
    </row>
    <row r="3066" spans="1:17" ht="13.5" customHeight="1">
      <c r="A3066" s="481"/>
      <c r="B3066" s="481"/>
      <c r="C3066" s="481"/>
      <c r="D3066" s="481"/>
      <c r="E3066" s="481"/>
      <c r="F3066" s="339"/>
      <c r="G3066" s="340" t="str">
        <f>IF(ISNUMBER(E3066),E3066/'Bulk DivVar Analysis'!$C$114,"")</f>
        <v/>
      </c>
      <c r="H3066" s="338" t="str">
        <f>IF(ISNUMBER(E3066), IF(G3066&gt;'Bulk DivVar Analysis'!$D$116,"Pass","Fail"),"")</f>
        <v/>
      </c>
      <c r="I3066" s="338" t="str">
        <f t="shared" si="49"/>
        <v/>
      </c>
      <c r="J3066" s="339"/>
      <c r="K3066" s="339"/>
      <c r="L3066" s="339"/>
      <c r="M3066" s="339"/>
      <c r="N3066" s="339"/>
      <c r="O3066" s="339"/>
      <c r="P3066" s="339"/>
      <c r="Q3066" s="339"/>
    </row>
    <row r="3067" spans="1:17" ht="13.5" customHeight="1">
      <c r="A3067" s="481"/>
      <c r="B3067" s="481"/>
      <c r="C3067" s="481"/>
      <c r="D3067" s="481"/>
      <c r="E3067" s="481"/>
      <c r="F3067" s="339"/>
      <c r="G3067" s="340" t="str">
        <f>IF(ISNUMBER(E3067),E3067/'Bulk DivVar Analysis'!$C$114,"")</f>
        <v/>
      </c>
      <c r="H3067" s="338" t="str">
        <f>IF(ISNUMBER(E3067), IF(G3067&gt;'Bulk DivVar Analysis'!$D$116,"Pass","Fail"),"")</f>
        <v/>
      </c>
      <c r="I3067" s="338" t="str">
        <f t="shared" si="49"/>
        <v/>
      </c>
      <c r="J3067" s="339"/>
      <c r="K3067" s="339"/>
      <c r="L3067" s="339"/>
      <c r="M3067" s="339"/>
      <c r="N3067" s="339"/>
      <c r="O3067" s="339"/>
      <c r="P3067" s="339"/>
      <c r="Q3067" s="339"/>
    </row>
    <row r="3068" spans="1:17" ht="13.5" customHeight="1">
      <c r="A3068" s="481"/>
      <c r="B3068" s="481"/>
      <c r="C3068" s="481"/>
      <c r="D3068" s="481"/>
      <c r="E3068" s="481"/>
      <c r="F3068" s="339"/>
      <c r="G3068" s="340" t="str">
        <f>IF(ISNUMBER(E3068),E3068/'Bulk DivVar Analysis'!$C$114,"")</f>
        <v/>
      </c>
      <c r="H3068" s="338" t="str">
        <f>IF(ISNUMBER(E3068), IF(G3068&gt;'Bulk DivVar Analysis'!$D$116,"Pass","Fail"),"")</f>
        <v/>
      </c>
      <c r="I3068" s="338" t="str">
        <f t="shared" si="49"/>
        <v/>
      </c>
      <c r="J3068" s="339"/>
      <c r="K3068" s="339"/>
      <c r="L3068" s="339"/>
      <c r="M3068" s="339"/>
      <c r="N3068" s="339"/>
      <c r="O3068" s="339"/>
      <c r="P3068" s="339"/>
      <c r="Q3068" s="339"/>
    </row>
    <row r="3069" spans="1:17" ht="13.5" customHeight="1">
      <c r="A3069" s="481"/>
      <c r="B3069" s="481"/>
      <c r="C3069" s="481"/>
      <c r="D3069" s="481"/>
      <c r="E3069" s="481"/>
      <c r="F3069" s="339"/>
      <c r="G3069" s="340" t="str">
        <f>IF(ISNUMBER(E3069),E3069/'Bulk DivVar Analysis'!$C$114,"")</f>
        <v/>
      </c>
      <c r="H3069" s="338" t="str">
        <f>IF(ISNUMBER(E3069), IF(G3069&gt;'Bulk DivVar Analysis'!$D$116,"Pass","Fail"),"")</f>
        <v/>
      </c>
      <c r="I3069" s="338" t="str">
        <f t="shared" si="49"/>
        <v/>
      </c>
      <c r="J3069" s="339"/>
      <c r="K3069" s="339"/>
      <c r="L3069" s="339"/>
      <c r="M3069" s="339"/>
      <c r="N3069" s="339"/>
      <c r="O3069" s="339"/>
      <c r="P3069" s="339"/>
      <c r="Q3069" s="339"/>
    </row>
    <row r="3070" spans="1:17" ht="13.5" customHeight="1">
      <c r="A3070" s="481"/>
      <c r="B3070" s="481"/>
      <c r="C3070" s="481"/>
      <c r="D3070" s="481"/>
      <c r="E3070" s="481"/>
      <c r="F3070" s="339"/>
      <c r="G3070" s="340" t="str">
        <f>IF(ISNUMBER(E3070),E3070/'Bulk DivVar Analysis'!$C$114,"")</f>
        <v/>
      </c>
      <c r="H3070" s="338" t="str">
        <f>IF(ISNUMBER(E3070), IF(G3070&gt;'Bulk DivVar Analysis'!$D$116,"Pass","Fail"),"")</f>
        <v/>
      </c>
      <c r="I3070" s="338" t="str">
        <f t="shared" si="49"/>
        <v/>
      </c>
      <c r="J3070" s="339"/>
      <c r="K3070" s="339"/>
      <c r="L3070" s="339"/>
      <c r="M3070" s="339"/>
      <c r="N3070" s="339"/>
      <c r="O3070" s="339"/>
      <c r="P3070" s="339"/>
      <c r="Q3070" s="339"/>
    </row>
    <row r="3071" spans="1:17" ht="13.5" customHeight="1">
      <c r="A3071" s="481"/>
      <c r="B3071" s="481"/>
      <c r="C3071" s="481"/>
      <c r="D3071" s="481"/>
      <c r="E3071" s="481"/>
      <c r="F3071" s="339"/>
      <c r="G3071" s="340" t="str">
        <f>IF(ISNUMBER(E3071),E3071/'Bulk DivVar Analysis'!$C$114,"")</f>
        <v/>
      </c>
      <c r="H3071" s="338" t="str">
        <f>IF(ISNUMBER(E3071), IF(G3071&gt;'Bulk DivVar Analysis'!$D$116,"Pass","Fail"),"")</f>
        <v/>
      </c>
      <c r="I3071" s="338" t="str">
        <f t="shared" si="49"/>
        <v/>
      </c>
      <c r="J3071" s="339"/>
      <c r="K3071" s="339"/>
      <c r="L3071" s="339"/>
      <c r="M3071" s="339"/>
      <c r="N3071" s="339"/>
      <c r="O3071" s="339"/>
      <c r="P3071" s="339"/>
      <c r="Q3071" s="339"/>
    </row>
    <row r="3072" spans="1:17" ht="13.5" customHeight="1">
      <c r="A3072" s="481"/>
      <c r="B3072" s="481"/>
      <c r="C3072" s="481"/>
      <c r="D3072" s="481"/>
      <c r="E3072" s="481"/>
      <c r="F3072" s="339"/>
      <c r="G3072" s="340" t="str">
        <f>IF(ISNUMBER(E3072),E3072/'Bulk DivVar Analysis'!$C$114,"")</f>
        <v/>
      </c>
      <c r="H3072" s="338" t="str">
        <f>IF(ISNUMBER(E3072), IF(G3072&gt;'Bulk DivVar Analysis'!$D$116,"Pass","Fail"),"")</f>
        <v/>
      </c>
      <c r="I3072" s="338" t="str">
        <f t="shared" si="49"/>
        <v/>
      </c>
      <c r="J3072" s="339"/>
      <c r="K3072" s="339"/>
      <c r="L3072" s="339"/>
      <c r="M3072" s="339"/>
      <c r="N3072" s="339"/>
      <c r="O3072" s="339"/>
      <c r="P3072" s="339"/>
      <c r="Q3072" s="339"/>
    </row>
    <row r="3073" spans="1:17" ht="13.5" customHeight="1">
      <c r="A3073" s="481"/>
      <c r="B3073" s="481"/>
      <c r="C3073" s="481"/>
      <c r="D3073" s="481"/>
      <c r="E3073" s="481"/>
      <c r="F3073" s="339"/>
      <c r="G3073" s="340" t="str">
        <f>IF(ISNUMBER(E3073),E3073/'Bulk DivVar Analysis'!$C$114,"")</f>
        <v/>
      </c>
      <c r="H3073" s="338" t="str">
        <f>IF(ISNUMBER(E3073), IF(G3073&gt;'Bulk DivVar Analysis'!$D$116,"Pass","Fail"),"")</f>
        <v/>
      </c>
      <c r="I3073" s="338" t="str">
        <f t="shared" si="49"/>
        <v/>
      </c>
      <c r="J3073" s="339"/>
      <c r="K3073" s="339"/>
      <c r="L3073" s="339"/>
      <c r="M3073" s="339"/>
      <c r="N3073" s="339"/>
      <c r="O3073" s="339"/>
      <c r="P3073" s="339"/>
      <c r="Q3073" s="339"/>
    </row>
    <row r="3074" spans="1:17" ht="13.5" customHeight="1">
      <c r="A3074" s="481"/>
      <c r="B3074" s="481"/>
      <c r="C3074" s="481"/>
      <c r="D3074" s="481"/>
      <c r="E3074" s="481"/>
      <c r="F3074" s="339"/>
      <c r="G3074" s="340" t="str">
        <f>IF(ISNUMBER(E3074),E3074/'Bulk DivVar Analysis'!$C$114,"")</f>
        <v/>
      </c>
      <c r="H3074" s="338" t="str">
        <f>IF(ISNUMBER(E3074), IF(G3074&gt;'Bulk DivVar Analysis'!$D$116,"Pass","Fail"),"")</f>
        <v/>
      </c>
      <c r="I3074" s="338" t="str">
        <f t="shared" si="49"/>
        <v/>
      </c>
      <c r="J3074" s="339"/>
      <c r="K3074" s="339"/>
      <c r="L3074" s="339"/>
      <c r="M3074" s="339"/>
      <c r="N3074" s="339"/>
      <c r="O3074" s="339"/>
      <c r="P3074" s="339"/>
      <c r="Q3074" s="339"/>
    </row>
    <row r="3075" spans="1:17" ht="13.5" customHeight="1">
      <c r="A3075" s="481"/>
      <c r="B3075" s="481"/>
      <c r="C3075" s="481"/>
      <c r="D3075" s="481"/>
      <c r="E3075" s="481"/>
      <c r="F3075" s="339"/>
      <c r="G3075" s="340" t="str">
        <f>IF(ISNUMBER(E3075),E3075/'Bulk DivVar Analysis'!$C$114,"")</f>
        <v/>
      </c>
      <c r="H3075" s="338" t="str">
        <f>IF(ISNUMBER(E3075), IF(G3075&gt;'Bulk DivVar Analysis'!$D$116,"Pass","Fail"),"")</f>
        <v/>
      </c>
      <c r="I3075" s="338" t="str">
        <f t="shared" ref="I3075:I3138" si="50">_xlfn.TEXTJOIN("_",TRUE,B3075,C3075)</f>
        <v/>
      </c>
      <c r="J3075" s="339"/>
      <c r="K3075" s="339"/>
      <c r="L3075" s="339"/>
      <c r="M3075" s="339"/>
      <c r="N3075" s="339"/>
      <c r="O3075" s="339"/>
      <c r="P3075" s="339"/>
      <c r="Q3075" s="339"/>
    </row>
    <row r="3076" spans="1:17" ht="13.5" customHeight="1">
      <c r="A3076" s="481"/>
      <c r="B3076" s="481"/>
      <c r="C3076" s="481"/>
      <c r="D3076" s="481"/>
      <c r="E3076" s="481"/>
      <c r="F3076" s="339"/>
      <c r="G3076" s="340" t="str">
        <f>IF(ISNUMBER(E3076),E3076/'Bulk DivVar Analysis'!$C$114,"")</f>
        <v/>
      </c>
      <c r="H3076" s="338" t="str">
        <f>IF(ISNUMBER(E3076), IF(G3076&gt;'Bulk DivVar Analysis'!$D$116,"Pass","Fail"),"")</f>
        <v/>
      </c>
      <c r="I3076" s="338" t="str">
        <f t="shared" si="50"/>
        <v/>
      </c>
      <c r="J3076" s="339"/>
      <c r="K3076" s="339"/>
      <c r="L3076" s="339"/>
      <c r="M3076" s="339"/>
      <c r="N3076" s="339"/>
      <c r="O3076" s="339"/>
      <c r="P3076" s="339"/>
      <c r="Q3076" s="339"/>
    </row>
    <row r="3077" spans="1:17" ht="13.5" customHeight="1">
      <c r="A3077" s="481"/>
      <c r="B3077" s="481"/>
      <c r="C3077" s="481"/>
      <c r="D3077" s="481"/>
      <c r="E3077" s="481"/>
      <c r="F3077" s="339"/>
      <c r="G3077" s="340" t="str">
        <f>IF(ISNUMBER(E3077),E3077/'Bulk DivVar Analysis'!$C$114,"")</f>
        <v/>
      </c>
      <c r="H3077" s="338" t="str">
        <f>IF(ISNUMBER(E3077), IF(G3077&gt;'Bulk DivVar Analysis'!$D$116,"Pass","Fail"),"")</f>
        <v/>
      </c>
      <c r="I3077" s="338" t="str">
        <f t="shared" si="50"/>
        <v/>
      </c>
      <c r="J3077" s="339"/>
      <c r="K3077" s="339"/>
      <c r="L3077" s="339"/>
      <c r="M3077" s="339"/>
      <c r="N3077" s="339"/>
      <c r="O3077" s="339"/>
      <c r="P3077" s="339"/>
      <c r="Q3077" s="339"/>
    </row>
    <row r="3078" spans="1:17" ht="13.5" customHeight="1">
      <c r="A3078" s="481"/>
      <c r="B3078" s="481"/>
      <c r="C3078" s="481"/>
      <c r="D3078" s="481"/>
      <c r="E3078" s="481"/>
      <c r="F3078" s="339"/>
      <c r="G3078" s="340" t="str">
        <f>IF(ISNUMBER(E3078),E3078/'Bulk DivVar Analysis'!$C$114,"")</f>
        <v/>
      </c>
      <c r="H3078" s="338" t="str">
        <f>IF(ISNUMBER(E3078), IF(G3078&gt;'Bulk DivVar Analysis'!$D$116,"Pass","Fail"),"")</f>
        <v/>
      </c>
      <c r="I3078" s="338" t="str">
        <f t="shared" si="50"/>
        <v/>
      </c>
      <c r="J3078" s="339"/>
      <c r="K3078" s="339"/>
      <c r="L3078" s="339"/>
      <c r="M3078" s="339"/>
      <c r="N3078" s="339"/>
      <c r="O3078" s="339"/>
      <c r="P3078" s="339"/>
      <c r="Q3078" s="339"/>
    </row>
    <row r="3079" spans="1:17" ht="13.5" customHeight="1">
      <c r="A3079" s="481"/>
      <c r="B3079" s="481"/>
      <c r="C3079" s="481"/>
      <c r="D3079" s="481"/>
      <c r="E3079" s="481"/>
      <c r="F3079" s="339"/>
      <c r="G3079" s="340" t="str">
        <f>IF(ISNUMBER(E3079),E3079/'Bulk DivVar Analysis'!$C$114,"")</f>
        <v/>
      </c>
      <c r="H3079" s="338" t="str">
        <f>IF(ISNUMBER(E3079), IF(G3079&gt;'Bulk DivVar Analysis'!$D$116,"Pass","Fail"),"")</f>
        <v/>
      </c>
      <c r="I3079" s="338" t="str">
        <f t="shared" si="50"/>
        <v/>
      </c>
      <c r="J3079" s="339"/>
      <c r="K3079" s="339"/>
      <c r="L3079" s="339"/>
      <c r="M3079" s="339"/>
      <c r="N3079" s="339"/>
      <c r="O3079" s="339"/>
      <c r="P3079" s="339"/>
      <c r="Q3079" s="339"/>
    </row>
    <row r="3080" spans="1:17" ht="13.5" customHeight="1">
      <c r="A3080" s="481"/>
      <c r="B3080" s="481"/>
      <c r="C3080" s="481"/>
      <c r="D3080" s="481"/>
      <c r="E3080" s="481"/>
      <c r="F3080" s="339"/>
      <c r="G3080" s="340" t="str">
        <f>IF(ISNUMBER(E3080),E3080/'Bulk DivVar Analysis'!$C$114,"")</f>
        <v/>
      </c>
      <c r="H3080" s="338" t="str">
        <f>IF(ISNUMBER(E3080), IF(G3080&gt;'Bulk DivVar Analysis'!$D$116,"Pass","Fail"),"")</f>
        <v/>
      </c>
      <c r="I3080" s="338" t="str">
        <f t="shared" si="50"/>
        <v/>
      </c>
      <c r="J3080" s="339"/>
      <c r="K3080" s="339"/>
      <c r="L3080" s="339"/>
      <c r="M3080" s="339"/>
      <c r="N3080" s="339"/>
      <c r="O3080" s="339"/>
      <c r="P3080" s="339"/>
      <c r="Q3080" s="339"/>
    </row>
    <row r="3081" spans="1:17" ht="13.5" customHeight="1">
      <c r="A3081" s="481"/>
      <c r="B3081" s="481"/>
      <c r="C3081" s="481"/>
      <c r="D3081" s="481"/>
      <c r="E3081" s="481"/>
      <c r="F3081" s="339"/>
      <c r="G3081" s="340" t="str">
        <f>IF(ISNUMBER(E3081),E3081/'Bulk DivVar Analysis'!$C$114,"")</f>
        <v/>
      </c>
      <c r="H3081" s="338" t="str">
        <f>IF(ISNUMBER(E3081), IF(G3081&gt;'Bulk DivVar Analysis'!$D$116,"Pass","Fail"),"")</f>
        <v/>
      </c>
      <c r="I3081" s="338" t="str">
        <f t="shared" si="50"/>
        <v/>
      </c>
      <c r="J3081" s="339"/>
      <c r="K3081" s="339"/>
      <c r="L3081" s="339"/>
      <c r="M3081" s="339"/>
      <c r="N3081" s="339"/>
      <c r="O3081" s="339"/>
      <c r="P3081" s="339"/>
      <c r="Q3081" s="339"/>
    </row>
    <row r="3082" spans="1:17" ht="13.5" customHeight="1">
      <c r="A3082" s="481"/>
      <c r="B3082" s="481"/>
      <c r="C3082" s="481"/>
      <c r="D3082" s="481"/>
      <c r="E3082" s="481"/>
      <c r="F3082" s="339"/>
      <c r="G3082" s="340" t="str">
        <f>IF(ISNUMBER(E3082),E3082/'Bulk DivVar Analysis'!$C$114,"")</f>
        <v/>
      </c>
      <c r="H3082" s="338" t="str">
        <f>IF(ISNUMBER(E3082), IF(G3082&gt;'Bulk DivVar Analysis'!$D$116,"Pass","Fail"),"")</f>
        <v/>
      </c>
      <c r="I3082" s="338" t="str">
        <f t="shared" si="50"/>
        <v/>
      </c>
      <c r="J3082" s="339"/>
      <c r="K3082" s="339"/>
      <c r="L3082" s="339"/>
      <c r="M3082" s="339"/>
      <c r="N3082" s="339"/>
      <c r="O3082" s="339"/>
      <c r="P3082" s="339"/>
      <c r="Q3082" s="339"/>
    </row>
    <row r="3083" spans="1:17" ht="13.5" customHeight="1">
      <c r="A3083" s="481"/>
      <c r="B3083" s="481"/>
      <c r="C3083" s="481"/>
      <c r="D3083" s="481"/>
      <c r="E3083" s="481"/>
      <c r="F3083" s="339"/>
      <c r="G3083" s="340" t="str">
        <f>IF(ISNUMBER(E3083),E3083/'Bulk DivVar Analysis'!$C$114,"")</f>
        <v/>
      </c>
      <c r="H3083" s="338" t="str">
        <f>IF(ISNUMBER(E3083), IF(G3083&gt;'Bulk DivVar Analysis'!$D$116,"Pass","Fail"),"")</f>
        <v/>
      </c>
      <c r="I3083" s="338" t="str">
        <f t="shared" si="50"/>
        <v/>
      </c>
      <c r="J3083" s="339"/>
      <c r="K3083" s="339"/>
      <c r="L3083" s="339"/>
      <c r="M3083" s="339"/>
      <c r="N3083" s="339"/>
      <c r="O3083" s="339"/>
      <c r="P3083" s="339"/>
      <c r="Q3083" s="339"/>
    </row>
    <row r="3084" spans="1:17" ht="13.5" customHeight="1">
      <c r="A3084" s="481"/>
      <c r="B3084" s="481"/>
      <c r="C3084" s="481"/>
      <c r="D3084" s="481"/>
      <c r="E3084" s="481"/>
      <c r="F3084" s="339"/>
      <c r="G3084" s="340" t="str">
        <f>IF(ISNUMBER(E3084),E3084/'Bulk DivVar Analysis'!$C$114,"")</f>
        <v/>
      </c>
      <c r="H3084" s="338" t="str">
        <f>IF(ISNUMBER(E3084), IF(G3084&gt;'Bulk DivVar Analysis'!$D$116,"Pass","Fail"),"")</f>
        <v/>
      </c>
      <c r="I3084" s="338" t="str">
        <f t="shared" si="50"/>
        <v/>
      </c>
      <c r="J3084" s="339"/>
      <c r="K3084" s="339"/>
      <c r="L3084" s="339"/>
      <c r="M3084" s="339"/>
      <c r="N3084" s="339"/>
      <c r="O3084" s="339"/>
      <c r="P3084" s="339"/>
      <c r="Q3084" s="339"/>
    </row>
    <row r="3085" spans="1:17" ht="13.5" customHeight="1">
      <c r="A3085" s="481"/>
      <c r="B3085" s="481"/>
      <c r="C3085" s="481"/>
      <c r="D3085" s="481"/>
      <c r="E3085" s="481"/>
      <c r="F3085" s="339"/>
      <c r="G3085" s="340" t="str">
        <f>IF(ISNUMBER(E3085),E3085/'Bulk DivVar Analysis'!$C$114,"")</f>
        <v/>
      </c>
      <c r="H3085" s="338" t="str">
        <f>IF(ISNUMBER(E3085), IF(G3085&gt;'Bulk DivVar Analysis'!$D$116,"Pass","Fail"),"")</f>
        <v/>
      </c>
      <c r="I3085" s="338" t="str">
        <f t="shared" si="50"/>
        <v/>
      </c>
      <c r="J3085" s="339"/>
      <c r="K3085" s="339"/>
      <c r="L3085" s="339"/>
      <c r="M3085" s="339"/>
      <c r="N3085" s="339"/>
      <c r="O3085" s="339"/>
      <c r="P3085" s="339"/>
      <c r="Q3085" s="339"/>
    </row>
    <row r="3086" spans="1:17" ht="13.5" customHeight="1">
      <c r="A3086" s="481"/>
      <c r="B3086" s="481"/>
      <c r="C3086" s="481"/>
      <c r="D3086" s="481"/>
      <c r="E3086" s="481"/>
      <c r="F3086" s="339"/>
      <c r="G3086" s="340" t="str">
        <f>IF(ISNUMBER(E3086),E3086/'Bulk DivVar Analysis'!$C$114,"")</f>
        <v/>
      </c>
      <c r="H3086" s="338" t="str">
        <f>IF(ISNUMBER(E3086), IF(G3086&gt;'Bulk DivVar Analysis'!$D$116,"Pass","Fail"),"")</f>
        <v/>
      </c>
      <c r="I3086" s="338" t="str">
        <f t="shared" si="50"/>
        <v/>
      </c>
      <c r="J3086" s="339"/>
      <c r="K3086" s="339"/>
      <c r="L3086" s="339"/>
      <c r="M3086" s="339"/>
      <c r="N3086" s="339"/>
      <c r="O3086" s="339"/>
      <c r="P3086" s="339"/>
      <c r="Q3086" s="339"/>
    </row>
    <row r="3087" spans="1:17" ht="13.5" customHeight="1">
      <c r="A3087" s="481"/>
      <c r="B3087" s="481"/>
      <c r="C3087" s="481"/>
      <c r="D3087" s="481"/>
      <c r="E3087" s="481"/>
      <c r="F3087" s="339"/>
      <c r="G3087" s="340" t="str">
        <f>IF(ISNUMBER(E3087),E3087/'Bulk DivVar Analysis'!$C$114,"")</f>
        <v/>
      </c>
      <c r="H3087" s="338" t="str">
        <f>IF(ISNUMBER(E3087), IF(G3087&gt;'Bulk DivVar Analysis'!$D$116,"Pass","Fail"),"")</f>
        <v/>
      </c>
      <c r="I3087" s="338" t="str">
        <f t="shared" si="50"/>
        <v/>
      </c>
      <c r="J3087" s="339"/>
      <c r="K3087" s="339"/>
      <c r="L3087" s="339"/>
      <c r="M3087" s="339"/>
      <c r="N3087" s="339"/>
      <c r="O3087" s="339"/>
      <c r="P3087" s="339"/>
      <c r="Q3087" s="339"/>
    </row>
    <row r="3088" spans="1:17" ht="13.5" customHeight="1">
      <c r="A3088" s="481"/>
      <c r="B3088" s="481"/>
      <c r="C3088" s="481"/>
      <c r="D3088" s="481"/>
      <c r="E3088" s="481"/>
      <c r="F3088" s="339"/>
      <c r="G3088" s="340" t="str">
        <f>IF(ISNUMBER(E3088),E3088/'Bulk DivVar Analysis'!$C$114,"")</f>
        <v/>
      </c>
      <c r="H3088" s="338" t="str">
        <f>IF(ISNUMBER(E3088), IF(G3088&gt;'Bulk DivVar Analysis'!$D$116,"Pass","Fail"),"")</f>
        <v/>
      </c>
      <c r="I3088" s="338" t="str">
        <f t="shared" si="50"/>
        <v/>
      </c>
      <c r="J3088" s="339"/>
      <c r="K3088" s="339"/>
      <c r="L3088" s="339"/>
      <c r="M3088" s="339"/>
      <c r="N3088" s="339"/>
      <c r="O3088" s="339"/>
      <c r="P3088" s="339"/>
      <c r="Q3088" s="339"/>
    </row>
    <row r="3089" spans="1:17" ht="13.5" customHeight="1">
      <c r="A3089" s="481"/>
      <c r="B3089" s="481"/>
      <c r="C3089" s="481"/>
      <c r="D3089" s="481"/>
      <c r="E3089" s="481"/>
      <c r="F3089" s="339"/>
      <c r="G3089" s="340" t="str">
        <f>IF(ISNUMBER(E3089),E3089/'Bulk DivVar Analysis'!$C$114,"")</f>
        <v/>
      </c>
      <c r="H3089" s="338" t="str">
        <f>IF(ISNUMBER(E3089), IF(G3089&gt;'Bulk DivVar Analysis'!$D$116,"Pass","Fail"),"")</f>
        <v/>
      </c>
      <c r="I3089" s="338" t="str">
        <f t="shared" si="50"/>
        <v/>
      </c>
      <c r="J3089" s="339"/>
      <c r="K3089" s="339"/>
      <c r="L3089" s="339"/>
      <c r="M3089" s="339"/>
      <c r="N3089" s="339"/>
      <c r="O3089" s="339"/>
      <c r="P3089" s="339"/>
      <c r="Q3089" s="339"/>
    </row>
    <row r="3090" spans="1:17" ht="13.5" customHeight="1">
      <c r="A3090" s="481"/>
      <c r="B3090" s="481"/>
      <c r="C3090" s="481"/>
      <c r="D3090" s="481"/>
      <c r="E3090" s="481"/>
      <c r="F3090" s="339"/>
      <c r="G3090" s="340" t="str">
        <f>IF(ISNUMBER(E3090),E3090/'Bulk DivVar Analysis'!$C$114,"")</f>
        <v/>
      </c>
      <c r="H3090" s="338" t="str">
        <f>IF(ISNUMBER(E3090), IF(G3090&gt;'Bulk DivVar Analysis'!$D$116,"Pass","Fail"),"")</f>
        <v/>
      </c>
      <c r="I3090" s="338" t="str">
        <f t="shared" si="50"/>
        <v/>
      </c>
      <c r="J3090" s="339"/>
      <c r="K3090" s="339"/>
      <c r="L3090" s="339"/>
      <c r="M3090" s="339"/>
      <c r="N3090" s="339"/>
      <c r="O3090" s="339"/>
      <c r="P3090" s="339"/>
      <c r="Q3090" s="339"/>
    </row>
    <row r="3091" spans="1:17" ht="13.5" customHeight="1">
      <c r="A3091" s="481"/>
      <c r="B3091" s="481"/>
      <c r="C3091" s="481"/>
      <c r="D3091" s="481"/>
      <c r="E3091" s="481"/>
      <c r="F3091" s="339"/>
      <c r="G3091" s="340" t="str">
        <f>IF(ISNUMBER(E3091),E3091/'Bulk DivVar Analysis'!$C$114,"")</f>
        <v/>
      </c>
      <c r="H3091" s="338" t="str">
        <f>IF(ISNUMBER(E3091), IF(G3091&gt;'Bulk DivVar Analysis'!$D$116,"Pass","Fail"),"")</f>
        <v/>
      </c>
      <c r="I3091" s="338" t="str">
        <f t="shared" si="50"/>
        <v/>
      </c>
      <c r="J3091" s="339"/>
      <c r="K3091" s="339"/>
      <c r="L3091" s="339"/>
      <c r="M3091" s="339"/>
      <c r="N3091" s="339"/>
      <c r="O3091" s="339"/>
      <c r="P3091" s="339"/>
      <c r="Q3091" s="339"/>
    </row>
    <row r="3092" spans="1:17" ht="13.5" customHeight="1">
      <c r="A3092" s="481"/>
      <c r="B3092" s="481"/>
      <c r="C3092" s="481"/>
      <c r="D3092" s="481"/>
      <c r="E3092" s="481"/>
      <c r="F3092" s="339"/>
      <c r="G3092" s="340" t="str">
        <f>IF(ISNUMBER(E3092),E3092/'Bulk DivVar Analysis'!$C$114,"")</f>
        <v/>
      </c>
      <c r="H3092" s="338" t="str">
        <f>IF(ISNUMBER(E3092), IF(G3092&gt;'Bulk DivVar Analysis'!$D$116,"Pass","Fail"),"")</f>
        <v/>
      </c>
      <c r="I3092" s="338" t="str">
        <f t="shared" si="50"/>
        <v/>
      </c>
      <c r="J3092" s="339"/>
      <c r="K3092" s="339"/>
      <c r="L3092" s="339"/>
      <c r="M3092" s="339"/>
      <c r="N3092" s="339"/>
      <c r="O3092" s="339"/>
      <c r="P3092" s="339"/>
      <c r="Q3092" s="339"/>
    </row>
    <row r="3093" spans="1:17" ht="13.5" customHeight="1">
      <c r="A3093" s="481"/>
      <c r="B3093" s="481"/>
      <c r="C3093" s="481"/>
      <c r="D3093" s="481"/>
      <c r="E3093" s="481"/>
      <c r="F3093" s="339"/>
      <c r="G3093" s="340" t="str">
        <f>IF(ISNUMBER(E3093),E3093/'Bulk DivVar Analysis'!$C$114,"")</f>
        <v/>
      </c>
      <c r="H3093" s="338" t="str">
        <f>IF(ISNUMBER(E3093), IF(G3093&gt;'Bulk DivVar Analysis'!$D$116,"Pass","Fail"),"")</f>
        <v/>
      </c>
      <c r="I3093" s="338" t="str">
        <f t="shared" si="50"/>
        <v/>
      </c>
      <c r="J3093" s="339"/>
      <c r="K3093" s="339"/>
      <c r="L3093" s="339"/>
      <c r="M3093" s="339"/>
      <c r="N3093" s="339"/>
      <c r="O3093" s="339"/>
      <c r="P3093" s="339"/>
      <c r="Q3093" s="339"/>
    </row>
    <row r="3094" spans="1:17" ht="13.5" customHeight="1">
      <c r="A3094" s="481"/>
      <c r="B3094" s="481"/>
      <c r="C3094" s="481"/>
      <c r="D3094" s="481"/>
      <c r="E3094" s="481"/>
      <c r="F3094" s="339"/>
      <c r="G3094" s="340" t="str">
        <f>IF(ISNUMBER(E3094),E3094/'Bulk DivVar Analysis'!$C$114,"")</f>
        <v/>
      </c>
      <c r="H3094" s="338" t="str">
        <f>IF(ISNUMBER(E3094), IF(G3094&gt;'Bulk DivVar Analysis'!$D$116,"Pass","Fail"),"")</f>
        <v/>
      </c>
      <c r="I3094" s="338" t="str">
        <f t="shared" si="50"/>
        <v/>
      </c>
      <c r="J3094" s="339"/>
      <c r="K3094" s="339"/>
      <c r="L3094" s="339"/>
      <c r="M3094" s="339"/>
      <c r="N3094" s="339"/>
      <c r="O3094" s="339"/>
      <c r="P3094" s="339"/>
      <c r="Q3094" s="339"/>
    </row>
    <row r="3095" spans="1:17" ht="13.5" customHeight="1">
      <c r="A3095" s="481"/>
      <c r="B3095" s="481"/>
      <c r="C3095" s="481"/>
      <c r="D3095" s="481"/>
      <c r="E3095" s="481"/>
      <c r="F3095" s="339"/>
      <c r="G3095" s="340" t="str">
        <f>IF(ISNUMBER(E3095),E3095/'Bulk DivVar Analysis'!$C$114,"")</f>
        <v/>
      </c>
      <c r="H3095" s="338" t="str">
        <f>IF(ISNUMBER(E3095), IF(G3095&gt;'Bulk DivVar Analysis'!$D$116,"Pass","Fail"),"")</f>
        <v/>
      </c>
      <c r="I3095" s="338" t="str">
        <f t="shared" si="50"/>
        <v/>
      </c>
      <c r="J3095" s="339"/>
      <c r="K3095" s="339"/>
      <c r="L3095" s="339"/>
      <c r="M3095" s="339"/>
      <c r="N3095" s="339"/>
      <c r="O3095" s="339"/>
      <c r="P3095" s="339"/>
      <c r="Q3095" s="339"/>
    </row>
    <row r="3096" spans="1:17" ht="13.5" customHeight="1">
      <c r="A3096" s="481"/>
      <c r="B3096" s="481"/>
      <c r="C3096" s="481"/>
      <c r="D3096" s="481"/>
      <c r="E3096" s="481"/>
      <c r="F3096" s="339"/>
      <c r="G3096" s="340" t="str">
        <f>IF(ISNUMBER(E3096),E3096/'Bulk DivVar Analysis'!$C$114,"")</f>
        <v/>
      </c>
      <c r="H3096" s="338" t="str">
        <f>IF(ISNUMBER(E3096), IF(G3096&gt;'Bulk DivVar Analysis'!$D$116,"Pass","Fail"),"")</f>
        <v/>
      </c>
      <c r="I3096" s="338" t="str">
        <f t="shared" si="50"/>
        <v/>
      </c>
      <c r="J3096" s="339"/>
      <c r="K3096" s="339"/>
      <c r="L3096" s="339"/>
      <c r="M3096" s="339"/>
      <c r="N3096" s="339"/>
      <c r="O3096" s="339"/>
      <c r="P3096" s="339"/>
      <c r="Q3096" s="339"/>
    </row>
    <row r="3097" spans="1:17" ht="13.5" customHeight="1">
      <c r="A3097" s="481"/>
      <c r="B3097" s="481"/>
      <c r="C3097" s="481"/>
      <c r="D3097" s="481"/>
      <c r="E3097" s="481"/>
      <c r="F3097" s="339"/>
      <c r="G3097" s="340" t="str">
        <f>IF(ISNUMBER(E3097),E3097/'Bulk DivVar Analysis'!$C$114,"")</f>
        <v/>
      </c>
      <c r="H3097" s="338" t="str">
        <f>IF(ISNUMBER(E3097), IF(G3097&gt;'Bulk DivVar Analysis'!$D$116,"Pass","Fail"),"")</f>
        <v/>
      </c>
      <c r="I3097" s="338" t="str">
        <f t="shared" si="50"/>
        <v/>
      </c>
      <c r="J3097" s="339"/>
      <c r="K3097" s="339"/>
      <c r="L3097" s="339"/>
      <c r="M3097" s="339"/>
      <c r="N3097" s="339"/>
      <c r="O3097" s="339"/>
      <c r="P3097" s="339"/>
      <c r="Q3097" s="339"/>
    </row>
    <row r="3098" spans="1:17" ht="13.5" customHeight="1">
      <c r="A3098" s="481"/>
      <c r="B3098" s="481"/>
      <c r="C3098" s="481"/>
      <c r="D3098" s="481"/>
      <c r="E3098" s="481"/>
      <c r="F3098" s="339"/>
      <c r="G3098" s="340" t="str">
        <f>IF(ISNUMBER(E3098),E3098/'Bulk DivVar Analysis'!$C$114,"")</f>
        <v/>
      </c>
      <c r="H3098" s="338" t="str">
        <f>IF(ISNUMBER(E3098), IF(G3098&gt;'Bulk DivVar Analysis'!$D$116,"Pass","Fail"),"")</f>
        <v/>
      </c>
      <c r="I3098" s="338" t="str">
        <f t="shared" si="50"/>
        <v/>
      </c>
      <c r="J3098" s="339"/>
      <c r="K3098" s="339"/>
      <c r="L3098" s="339"/>
      <c r="M3098" s="339"/>
      <c r="N3098" s="339"/>
      <c r="O3098" s="339"/>
      <c r="P3098" s="339"/>
      <c r="Q3098" s="339"/>
    </row>
    <row r="3099" spans="1:17" ht="13.5" customHeight="1">
      <c r="A3099" s="481"/>
      <c r="B3099" s="481"/>
      <c r="C3099" s="481"/>
      <c r="D3099" s="481"/>
      <c r="E3099" s="481"/>
      <c r="F3099" s="339"/>
      <c r="G3099" s="340" t="str">
        <f>IF(ISNUMBER(E3099),E3099/'Bulk DivVar Analysis'!$C$114,"")</f>
        <v/>
      </c>
      <c r="H3099" s="338" t="str">
        <f>IF(ISNUMBER(E3099), IF(G3099&gt;'Bulk DivVar Analysis'!$D$116,"Pass","Fail"),"")</f>
        <v/>
      </c>
      <c r="I3099" s="338" t="str">
        <f t="shared" si="50"/>
        <v/>
      </c>
      <c r="J3099" s="339"/>
      <c r="K3099" s="339"/>
      <c r="L3099" s="339"/>
      <c r="M3099" s="339"/>
      <c r="N3099" s="339"/>
      <c r="O3099" s="339"/>
      <c r="P3099" s="339"/>
      <c r="Q3099" s="339"/>
    </row>
    <row r="3100" spans="1:17" ht="13.5" customHeight="1">
      <c r="A3100" s="481"/>
      <c r="B3100" s="481"/>
      <c r="C3100" s="481"/>
      <c r="D3100" s="481"/>
      <c r="E3100" s="481"/>
      <c r="F3100" s="339"/>
      <c r="G3100" s="340" t="str">
        <f>IF(ISNUMBER(E3100),E3100/'Bulk DivVar Analysis'!$C$114,"")</f>
        <v/>
      </c>
      <c r="H3100" s="338" t="str">
        <f>IF(ISNUMBER(E3100), IF(G3100&gt;'Bulk DivVar Analysis'!$D$116,"Pass","Fail"),"")</f>
        <v/>
      </c>
      <c r="I3100" s="338" t="str">
        <f t="shared" si="50"/>
        <v/>
      </c>
      <c r="J3100" s="339"/>
      <c r="K3100" s="339"/>
      <c r="L3100" s="339"/>
      <c r="M3100" s="339"/>
      <c r="N3100" s="339"/>
      <c r="O3100" s="339"/>
      <c r="P3100" s="339"/>
      <c r="Q3100" s="339"/>
    </row>
    <row r="3101" spans="1:17" ht="13.5" customHeight="1">
      <c r="A3101" s="481"/>
      <c r="B3101" s="481"/>
      <c r="C3101" s="481"/>
      <c r="D3101" s="481"/>
      <c r="E3101" s="481"/>
      <c r="F3101" s="339"/>
      <c r="G3101" s="340" t="str">
        <f>IF(ISNUMBER(E3101),E3101/'Bulk DivVar Analysis'!$C$114,"")</f>
        <v/>
      </c>
      <c r="H3101" s="338" t="str">
        <f>IF(ISNUMBER(E3101), IF(G3101&gt;'Bulk DivVar Analysis'!$D$116,"Pass","Fail"),"")</f>
        <v/>
      </c>
      <c r="I3101" s="338" t="str">
        <f t="shared" si="50"/>
        <v/>
      </c>
      <c r="J3101" s="339"/>
      <c r="K3101" s="339"/>
      <c r="L3101" s="339"/>
      <c r="M3101" s="339"/>
      <c r="N3101" s="339"/>
      <c r="O3101" s="339"/>
      <c r="P3101" s="339"/>
      <c r="Q3101" s="339"/>
    </row>
    <row r="3102" spans="1:17" ht="13.5" customHeight="1">
      <c r="A3102" s="481"/>
      <c r="B3102" s="481"/>
      <c r="C3102" s="481"/>
      <c r="D3102" s="481"/>
      <c r="E3102" s="481"/>
      <c r="F3102" s="339"/>
      <c r="G3102" s="340" t="str">
        <f>IF(ISNUMBER(E3102),E3102/'Bulk DivVar Analysis'!$C$114,"")</f>
        <v/>
      </c>
      <c r="H3102" s="338" t="str">
        <f>IF(ISNUMBER(E3102), IF(G3102&gt;'Bulk DivVar Analysis'!$D$116,"Pass","Fail"),"")</f>
        <v/>
      </c>
      <c r="I3102" s="338" t="str">
        <f t="shared" si="50"/>
        <v/>
      </c>
      <c r="J3102" s="339"/>
      <c r="K3102" s="339"/>
      <c r="L3102" s="339"/>
      <c r="M3102" s="339"/>
      <c r="N3102" s="339"/>
      <c r="O3102" s="339"/>
      <c r="P3102" s="339"/>
      <c r="Q3102" s="339"/>
    </row>
    <row r="3103" spans="1:17" ht="13.5" customHeight="1">
      <c r="A3103" s="481"/>
      <c r="B3103" s="481"/>
      <c r="C3103" s="481"/>
      <c r="D3103" s="481"/>
      <c r="E3103" s="481"/>
      <c r="F3103" s="339"/>
      <c r="G3103" s="340" t="str">
        <f>IF(ISNUMBER(E3103),E3103/'Bulk DivVar Analysis'!$C$114,"")</f>
        <v/>
      </c>
      <c r="H3103" s="338" t="str">
        <f>IF(ISNUMBER(E3103), IF(G3103&gt;'Bulk DivVar Analysis'!$D$116,"Pass","Fail"),"")</f>
        <v/>
      </c>
      <c r="I3103" s="338" t="str">
        <f t="shared" si="50"/>
        <v/>
      </c>
      <c r="J3103" s="339"/>
      <c r="K3103" s="339"/>
      <c r="L3103" s="339"/>
      <c r="M3103" s="339"/>
      <c r="N3103" s="339"/>
      <c r="O3103" s="339"/>
      <c r="P3103" s="339"/>
      <c r="Q3103" s="339"/>
    </row>
    <row r="3104" spans="1:17" ht="13.5" customHeight="1">
      <c r="A3104" s="481"/>
      <c r="B3104" s="481"/>
      <c r="C3104" s="481"/>
      <c r="D3104" s="481"/>
      <c r="E3104" s="481"/>
      <c r="F3104" s="339"/>
      <c r="G3104" s="340" t="str">
        <f>IF(ISNUMBER(E3104),E3104/'Bulk DivVar Analysis'!$C$114,"")</f>
        <v/>
      </c>
      <c r="H3104" s="338" t="str">
        <f>IF(ISNUMBER(E3104), IF(G3104&gt;'Bulk DivVar Analysis'!$D$116,"Pass","Fail"),"")</f>
        <v/>
      </c>
      <c r="I3104" s="338" t="str">
        <f t="shared" si="50"/>
        <v/>
      </c>
      <c r="J3104" s="339"/>
      <c r="K3104" s="339"/>
      <c r="L3104" s="339"/>
      <c r="M3104" s="339"/>
      <c r="N3104" s="339"/>
      <c r="O3104" s="339"/>
      <c r="P3104" s="339"/>
      <c r="Q3104" s="339"/>
    </row>
    <row r="3105" spans="1:17" ht="13.5" customHeight="1">
      <c r="A3105" s="481"/>
      <c r="B3105" s="481"/>
      <c r="C3105" s="481"/>
      <c r="D3105" s="481"/>
      <c r="E3105" s="481"/>
      <c r="F3105" s="339"/>
      <c r="G3105" s="340" t="str">
        <f>IF(ISNUMBER(E3105),E3105/'Bulk DivVar Analysis'!$C$114,"")</f>
        <v/>
      </c>
      <c r="H3105" s="338" t="str">
        <f>IF(ISNUMBER(E3105), IF(G3105&gt;'Bulk DivVar Analysis'!$D$116,"Pass","Fail"),"")</f>
        <v/>
      </c>
      <c r="I3105" s="338" t="str">
        <f t="shared" si="50"/>
        <v/>
      </c>
      <c r="J3105" s="339"/>
      <c r="K3105" s="339"/>
      <c r="L3105" s="339"/>
      <c r="M3105" s="339"/>
      <c r="N3105" s="339"/>
      <c r="O3105" s="339"/>
      <c r="P3105" s="339"/>
      <c r="Q3105" s="339"/>
    </row>
    <row r="3106" spans="1:17" ht="13.5" customHeight="1">
      <c r="A3106" s="481"/>
      <c r="B3106" s="481"/>
      <c r="C3106" s="481"/>
      <c r="D3106" s="481"/>
      <c r="E3106" s="481"/>
      <c r="F3106" s="339"/>
      <c r="G3106" s="340" t="str">
        <f>IF(ISNUMBER(E3106),E3106/'Bulk DivVar Analysis'!$C$114,"")</f>
        <v/>
      </c>
      <c r="H3106" s="338" t="str">
        <f>IF(ISNUMBER(E3106), IF(G3106&gt;'Bulk DivVar Analysis'!$D$116,"Pass","Fail"),"")</f>
        <v/>
      </c>
      <c r="I3106" s="338" t="str">
        <f t="shared" si="50"/>
        <v/>
      </c>
      <c r="J3106" s="339"/>
      <c r="K3106" s="339"/>
      <c r="L3106" s="339"/>
      <c r="M3106" s="339"/>
      <c r="N3106" s="339"/>
      <c r="O3106" s="339"/>
      <c r="P3106" s="339"/>
      <c r="Q3106" s="339"/>
    </row>
    <row r="3107" spans="1:17" ht="13.5" customHeight="1">
      <c r="A3107" s="481"/>
      <c r="B3107" s="481"/>
      <c r="C3107" s="481"/>
      <c r="D3107" s="481"/>
      <c r="E3107" s="481"/>
      <c r="F3107" s="339"/>
      <c r="G3107" s="340" t="str">
        <f>IF(ISNUMBER(E3107),E3107/'Bulk DivVar Analysis'!$C$114,"")</f>
        <v/>
      </c>
      <c r="H3107" s="338" t="str">
        <f>IF(ISNUMBER(E3107), IF(G3107&gt;'Bulk DivVar Analysis'!$D$116,"Pass","Fail"),"")</f>
        <v/>
      </c>
      <c r="I3107" s="338" t="str">
        <f t="shared" si="50"/>
        <v/>
      </c>
      <c r="J3107" s="339"/>
      <c r="K3107" s="339"/>
      <c r="L3107" s="339"/>
      <c r="M3107" s="339"/>
      <c r="N3107" s="339"/>
      <c r="O3107" s="339"/>
      <c r="P3107" s="339"/>
      <c r="Q3107" s="339"/>
    </row>
    <row r="3108" spans="1:17" ht="13.5" customHeight="1">
      <c r="A3108" s="481"/>
      <c r="B3108" s="481"/>
      <c r="C3108" s="481"/>
      <c r="D3108" s="481"/>
      <c r="E3108" s="481"/>
      <c r="F3108" s="339"/>
      <c r="G3108" s="340" t="str">
        <f>IF(ISNUMBER(E3108),E3108/'Bulk DivVar Analysis'!$C$114,"")</f>
        <v/>
      </c>
      <c r="H3108" s="338" t="str">
        <f>IF(ISNUMBER(E3108), IF(G3108&gt;'Bulk DivVar Analysis'!$D$116,"Pass","Fail"),"")</f>
        <v/>
      </c>
      <c r="I3108" s="338" t="str">
        <f t="shared" si="50"/>
        <v/>
      </c>
      <c r="J3108" s="339"/>
      <c r="K3108" s="339"/>
      <c r="L3108" s="339"/>
      <c r="M3108" s="339"/>
      <c r="N3108" s="339"/>
      <c r="O3108" s="339"/>
      <c r="P3108" s="339"/>
      <c r="Q3108" s="339"/>
    </row>
    <row r="3109" spans="1:17" ht="13.5" customHeight="1">
      <c r="A3109" s="481"/>
      <c r="B3109" s="481"/>
      <c r="C3109" s="481"/>
      <c r="D3109" s="481"/>
      <c r="E3109" s="481"/>
      <c r="F3109" s="339"/>
      <c r="G3109" s="340" t="str">
        <f>IF(ISNUMBER(E3109),E3109/'Bulk DivVar Analysis'!$C$114,"")</f>
        <v/>
      </c>
      <c r="H3109" s="338" t="str">
        <f>IF(ISNUMBER(E3109), IF(G3109&gt;'Bulk DivVar Analysis'!$D$116,"Pass","Fail"),"")</f>
        <v/>
      </c>
      <c r="I3109" s="338" t="str">
        <f t="shared" si="50"/>
        <v/>
      </c>
      <c r="J3109" s="339"/>
      <c r="K3109" s="339"/>
      <c r="L3109" s="339"/>
      <c r="M3109" s="339"/>
      <c r="N3109" s="339"/>
      <c r="O3109" s="339"/>
      <c r="P3109" s="339"/>
      <c r="Q3109" s="339"/>
    </row>
    <row r="3110" spans="1:17" ht="13.5" customHeight="1">
      <c r="A3110" s="481"/>
      <c r="B3110" s="481"/>
      <c r="C3110" s="481"/>
      <c r="D3110" s="481"/>
      <c r="E3110" s="481"/>
      <c r="F3110" s="339"/>
      <c r="G3110" s="340" t="str">
        <f>IF(ISNUMBER(E3110),E3110/'Bulk DivVar Analysis'!$C$114,"")</f>
        <v/>
      </c>
      <c r="H3110" s="338" t="str">
        <f>IF(ISNUMBER(E3110), IF(G3110&gt;'Bulk DivVar Analysis'!$D$116,"Pass","Fail"),"")</f>
        <v/>
      </c>
      <c r="I3110" s="338" t="str">
        <f t="shared" si="50"/>
        <v/>
      </c>
      <c r="J3110" s="339"/>
      <c r="K3110" s="339"/>
      <c r="L3110" s="339"/>
      <c r="M3110" s="339"/>
      <c r="N3110" s="339"/>
      <c r="O3110" s="339"/>
      <c r="P3110" s="339"/>
      <c r="Q3110" s="339"/>
    </row>
    <row r="3111" spans="1:17" ht="13.5" customHeight="1">
      <c r="A3111" s="481"/>
      <c r="B3111" s="481"/>
      <c r="C3111" s="481"/>
      <c r="D3111" s="481"/>
      <c r="E3111" s="481"/>
      <c r="F3111" s="339"/>
      <c r="G3111" s="340" t="str">
        <f>IF(ISNUMBER(E3111),E3111/'Bulk DivVar Analysis'!$C$114,"")</f>
        <v/>
      </c>
      <c r="H3111" s="338" t="str">
        <f>IF(ISNUMBER(E3111), IF(G3111&gt;'Bulk DivVar Analysis'!$D$116,"Pass","Fail"),"")</f>
        <v/>
      </c>
      <c r="I3111" s="338" t="str">
        <f t="shared" si="50"/>
        <v/>
      </c>
      <c r="J3111" s="339"/>
      <c r="K3111" s="339"/>
      <c r="L3111" s="339"/>
      <c r="M3111" s="339"/>
      <c r="N3111" s="339"/>
      <c r="O3111" s="339"/>
      <c r="P3111" s="339"/>
      <c r="Q3111" s="339"/>
    </row>
    <row r="3112" spans="1:17" ht="13.5" customHeight="1">
      <c r="A3112" s="481"/>
      <c r="B3112" s="481"/>
      <c r="C3112" s="481"/>
      <c r="D3112" s="481"/>
      <c r="E3112" s="481"/>
      <c r="F3112" s="339"/>
      <c r="G3112" s="340" t="str">
        <f>IF(ISNUMBER(E3112),E3112/'Bulk DivVar Analysis'!$C$114,"")</f>
        <v/>
      </c>
      <c r="H3112" s="338" t="str">
        <f>IF(ISNUMBER(E3112), IF(G3112&gt;'Bulk DivVar Analysis'!$D$116,"Pass","Fail"),"")</f>
        <v/>
      </c>
      <c r="I3112" s="338" t="str">
        <f t="shared" si="50"/>
        <v/>
      </c>
      <c r="J3112" s="339"/>
      <c r="K3112" s="339"/>
      <c r="L3112" s="339"/>
      <c r="M3112" s="339"/>
      <c r="N3112" s="339"/>
      <c r="O3112" s="339"/>
      <c r="P3112" s="339"/>
      <c r="Q3112" s="339"/>
    </row>
    <row r="3113" spans="1:17" ht="13.5" customHeight="1">
      <c r="A3113" s="481"/>
      <c r="B3113" s="481"/>
      <c r="C3113" s="481"/>
      <c r="D3113" s="481"/>
      <c r="E3113" s="481"/>
      <c r="F3113" s="339"/>
      <c r="G3113" s="340" t="str">
        <f>IF(ISNUMBER(E3113),E3113/'Bulk DivVar Analysis'!$C$114,"")</f>
        <v/>
      </c>
      <c r="H3113" s="338" t="str">
        <f>IF(ISNUMBER(E3113), IF(G3113&gt;'Bulk DivVar Analysis'!$D$116,"Pass","Fail"),"")</f>
        <v/>
      </c>
      <c r="I3113" s="338" t="str">
        <f t="shared" si="50"/>
        <v/>
      </c>
      <c r="J3113" s="339"/>
      <c r="K3113" s="339"/>
      <c r="L3113" s="339"/>
      <c r="M3113" s="339"/>
      <c r="N3113" s="339"/>
      <c r="O3113" s="339"/>
      <c r="P3113" s="339"/>
      <c r="Q3113" s="339"/>
    </row>
    <row r="3114" spans="1:17" ht="13.5" customHeight="1">
      <c r="A3114" s="481"/>
      <c r="B3114" s="481"/>
      <c r="C3114" s="481"/>
      <c r="D3114" s="481"/>
      <c r="E3114" s="481"/>
      <c r="F3114" s="339"/>
      <c r="G3114" s="340" t="str">
        <f>IF(ISNUMBER(E3114),E3114/'Bulk DivVar Analysis'!$C$114,"")</f>
        <v/>
      </c>
      <c r="H3114" s="338" t="str">
        <f>IF(ISNUMBER(E3114), IF(G3114&gt;'Bulk DivVar Analysis'!$D$116,"Pass","Fail"),"")</f>
        <v/>
      </c>
      <c r="I3114" s="338" t="str">
        <f t="shared" si="50"/>
        <v/>
      </c>
      <c r="J3114" s="339"/>
      <c r="K3114" s="339"/>
      <c r="L3114" s="339"/>
      <c r="M3114" s="339"/>
      <c r="N3114" s="339"/>
      <c r="O3114" s="339"/>
      <c r="P3114" s="339"/>
      <c r="Q3114" s="339"/>
    </row>
    <row r="3115" spans="1:17" ht="13.5" customHeight="1">
      <c r="A3115" s="481"/>
      <c r="B3115" s="481"/>
      <c r="C3115" s="481"/>
      <c r="D3115" s="481"/>
      <c r="E3115" s="481"/>
      <c r="F3115" s="339"/>
      <c r="G3115" s="340" t="str">
        <f>IF(ISNUMBER(E3115),E3115/'Bulk DivVar Analysis'!$C$114,"")</f>
        <v/>
      </c>
      <c r="H3115" s="338" t="str">
        <f>IF(ISNUMBER(E3115), IF(G3115&gt;'Bulk DivVar Analysis'!$D$116,"Pass","Fail"),"")</f>
        <v/>
      </c>
      <c r="I3115" s="338" t="str">
        <f t="shared" si="50"/>
        <v/>
      </c>
      <c r="J3115" s="339"/>
      <c r="K3115" s="339"/>
      <c r="L3115" s="339"/>
      <c r="M3115" s="339"/>
      <c r="N3115" s="339"/>
      <c r="O3115" s="339"/>
      <c r="P3115" s="339"/>
      <c r="Q3115" s="339"/>
    </row>
    <row r="3116" spans="1:17" ht="13.5" customHeight="1">
      <c r="A3116" s="481"/>
      <c r="B3116" s="481"/>
      <c r="C3116" s="481"/>
      <c r="D3116" s="481"/>
      <c r="E3116" s="481"/>
      <c r="F3116" s="339"/>
      <c r="G3116" s="340" t="str">
        <f>IF(ISNUMBER(E3116),E3116/'Bulk DivVar Analysis'!$C$114,"")</f>
        <v/>
      </c>
      <c r="H3116" s="338" t="str">
        <f>IF(ISNUMBER(E3116), IF(G3116&gt;'Bulk DivVar Analysis'!$D$116,"Pass","Fail"),"")</f>
        <v/>
      </c>
      <c r="I3116" s="338" t="str">
        <f t="shared" si="50"/>
        <v/>
      </c>
      <c r="J3116" s="339"/>
      <c r="K3116" s="339"/>
      <c r="L3116" s="339"/>
      <c r="M3116" s="339"/>
      <c r="N3116" s="339"/>
      <c r="O3116" s="339"/>
      <c r="P3116" s="339"/>
      <c r="Q3116" s="339"/>
    </row>
    <row r="3117" spans="1:17" ht="13.5" customHeight="1">
      <c r="A3117" s="481"/>
      <c r="B3117" s="481"/>
      <c r="C3117" s="481"/>
      <c r="D3117" s="481"/>
      <c r="E3117" s="481"/>
      <c r="F3117" s="339"/>
      <c r="G3117" s="340" t="str">
        <f>IF(ISNUMBER(E3117),E3117/'Bulk DivVar Analysis'!$C$114,"")</f>
        <v/>
      </c>
      <c r="H3117" s="338" t="str">
        <f>IF(ISNUMBER(E3117), IF(G3117&gt;'Bulk DivVar Analysis'!$D$116,"Pass","Fail"),"")</f>
        <v/>
      </c>
      <c r="I3117" s="338" t="str">
        <f t="shared" si="50"/>
        <v/>
      </c>
      <c r="J3117" s="339"/>
      <c r="K3117" s="339"/>
      <c r="L3117" s="339"/>
      <c r="M3117" s="339"/>
      <c r="N3117" s="339"/>
      <c r="O3117" s="339"/>
      <c r="P3117" s="339"/>
      <c r="Q3117" s="339"/>
    </row>
    <row r="3118" spans="1:17" ht="13.5" customHeight="1">
      <c r="A3118" s="481"/>
      <c r="B3118" s="481"/>
      <c r="C3118" s="481"/>
      <c r="D3118" s="481"/>
      <c r="E3118" s="481"/>
      <c r="F3118" s="339"/>
      <c r="G3118" s="340" t="str">
        <f>IF(ISNUMBER(E3118),E3118/'Bulk DivVar Analysis'!$C$114,"")</f>
        <v/>
      </c>
      <c r="H3118" s="338" t="str">
        <f>IF(ISNUMBER(E3118), IF(G3118&gt;'Bulk DivVar Analysis'!$D$116,"Pass","Fail"),"")</f>
        <v/>
      </c>
      <c r="I3118" s="338" t="str">
        <f t="shared" si="50"/>
        <v/>
      </c>
      <c r="J3118" s="339"/>
      <c r="K3118" s="339"/>
      <c r="L3118" s="339"/>
      <c r="M3118" s="339"/>
      <c r="N3118" s="339"/>
      <c r="O3118" s="339"/>
      <c r="P3118" s="339"/>
      <c r="Q3118" s="339"/>
    </row>
    <row r="3119" spans="1:17" ht="13.5" customHeight="1">
      <c r="A3119" s="481"/>
      <c r="B3119" s="481"/>
      <c r="C3119" s="481"/>
      <c r="D3119" s="481"/>
      <c r="E3119" s="481"/>
      <c r="F3119" s="339"/>
      <c r="G3119" s="340" t="str">
        <f>IF(ISNUMBER(E3119),E3119/'Bulk DivVar Analysis'!$C$114,"")</f>
        <v/>
      </c>
      <c r="H3119" s="338" t="str">
        <f>IF(ISNUMBER(E3119), IF(G3119&gt;'Bulk DivVar Analysis'!$D$116,"Pass","Fail"),"")</f>
        <v/>
      </c>
      <c r="I3119" s="338" t="str">
        <f t="shared" si="50"/>
        <v/>
      </c>
      <c r="J3119" s="339"/>
      <c r="K3119" s="339"/>
      <c r="L3119" s="339"/>
      <c r="M3119" s="339"/>
      <c r="N3119" s="339"/>
      <c r="O3119" s="339"/>
      <c r="P3119" s="339"/>
      <c r="Q3119" s="339"/>
    </row>
    <row r="3120" spans="1:17" ht="13.5" customHeight="1">
      <c r="A3120" s="481"/>
      <c r="B3120" s="481"/>
      <c r="C3120" s="481"/>
      <c r="D3120" s="481"/>
      <c r="E3120" s="481"/>
      <c r="F3120" s="339"/>
      <c r="G3120" s="340" t="str">
        <f>IF(ISNUMBER(E3120),E3120/'Bulk DivVar Analysis'!$C$114,"")</f>
        <v/>
      </c>
      <c r="H3120" s="338" t="str">
        <f>IF(ISNUMBER(E3120), IF(G3120&gt;'Bulk DivVar Analysis'!$D$116,"Pass","Fail"),"")</f>
        <v/>
      </c>
      <c r="I3120" s="338" t="str">
        <f t="shared" si="50"/>
        <v/>
      </c>
      <c r="J3120" s="339"/>
      <c r="K3120" s="339"/>
      <c r="L3120" s="339"/>
      <c r="M3120" s="339"/>
      <c r="N3120" s="339"/>
      <c r="O3120" s="339"/>
      <c r="P3120" s="339"/>
      <c r="Q3120" s="339"/>
    </row>
    <row r="3121" spans="1:17" ht="13.5" customHeight="1">
      <c r="A3121" s="481"/>
      <c r="B3121" s="481"/>
      <c r="C3121" s="481"/>
      <c r="D3121" s="481"/>
      <c r="E3121" s="481"/>
      <c r="F3121" s="339"/>
      <c r="G3121" s="340" t="str">
        <f>IF(ISNUMBER(E3121),E3121/'Bulk DivVar Analysis'!$C$114,"")</f>
        <v/>
      </c>
      <c r="H3121" s="338" t="str">
        <f>IF(ISNUMBER(E3121), IF(G3121&gt;'Bulk DivVar Analysis'!$D$116,"Pass","Fail"),"")</f>
        <v/>
      </c>
      <c r="I3121" s="338" t="str">
        <f t="shared" si="50"/>
        <v/>
      </c>
      <c r="J3121" s="339"/>
      <c r="K3121" s="339"/>
      <c r="L3121" s="339"/>
      <c r="M3121" s="339"/>
      <c r="N3121" s="339"/>
      <c r="O3121" s="339"/>
      <c r="P3121" s="339"/>
      <c r="Q3121" s="339"/>
    </row>
    <row r="3122" spans="1:17" ht="13.5" customHeight="1">
      <c r="A3122" s="481"/>
      <c r="B3122" s="481"/>
      <c r="C3122" s="481"/>
      <c r="D3122" s="481"/>
      <c r="E3122" s="481"/>
      <c r="F3122" s="339"/>
      <c r="G3122" s="340" t="str">
        <f>IF(ISNUMBER(E3122),E3122/'Bulk DivVar Analysis'!$C$114,"")</f>
        <v/>
      </c>
      <c r="H3122" s="338" t="str">
        <f>IF(ISNUMBER(E3122), IF(G3122&gt;'Bulk DivVar Analysis'!$D$116,"Pass","Fail"),"")</f>
        <v/>
      </c>
      <c r="I3122" s="338" t="str">
        <f t="shared" si="50"/>
        <v/>
      </c>
      <c r="J3122" s="339"/>
      <c r="K3122" s="339"/>
      <c r="L3122" s="339"/>
      <c r="M3122" s="339"/>
      <c r="N3122" s="339"/>
      <c r="O3122" s="339"/>
      <c r="P3122" s="339"/>
      <c r="Q3122" s="339"/>
    </row>
    <row r="3123" spans="1:17" ht="13.5" customHeight="1">
      <c r="A3123" s="481"/>
      <c r="B3123" s="481"/>
      <c r="C3123" s="481"/>
      <c r="D3123" s="481"/>
      <c r="E3123" s="481"/>
      <c r="F3123" s="339"/>
      <c r="G3123" s="340" t="str">
        <f>IF(ISNUMBER(E3123),E3123/'Bulk DivVar Analysis'!$C$114,"")</f>
        <v/>
      </c>
      <c r="H3123" s="338" t="str">
        <f>IF(ISNUMBER(E3123), IF(G3123&gt;'Bulk DivVar Analysis'!$D$116,"Pass","Fail"),"")</f>
        <v/>
      </c>
      <c r="I3123" s="338" t="str">
        <f t="shared" si="50"/>
        <v/>
      </c>
      <c r="J3123" s="339"/>
      <c r="K3123" s="339"/>
      <c r="L3123" s="339"/>
      <c r="M3123" s="339"/>
      <c r="N3123" s="339"/>
      <c r="O3123" s="339"/>
      <c r="P3123" s="339"/>
      <c r="Q3123" s="339"/>
    </row>
    <row r="3124" spans="1:17" ht="13.5" customHeight="1">
      <c r="A3124" s="481"/>
      <c r="B3124" s="481"/>
      <c r="C3124" s="481"/>
      <c r="D3124" s="481"/>
      <c r="E3124" s="481"/>
      <c r="F3124" s="339"/>
      <c r="G3124" s="340" t="str">
        <f>IF(ISNUMBER(E3124),E3124/'Bulk DivVar Analysis'!$C$114,"")</f>
        <v/>
      </c>
      <c r="H3124" s="338" t="str">
        <f>IF(ISNUMBER(E3124), IF(G3124&gt;'Bulk DivVar Analysis'!$D$116,"Pass","Fail"),"")</f>
        <v/>
      </c>
      <c r="I3124" s="338" t="str">
        <f t="shared" si="50"/>
        <v/>
      </c>
      <c r="J3124" s="339"/>
      <c r="K3124" s="339"/>
      <c r="L3124" s="339"/>
      <c r="M3124" s="339"/>
      <c r="N3124" s="339"/>
      <c r="O3124" s="339"/>
      <c r="P3124" s="339"/>
      <c r="Q3124" s="339"/>
    </row>
    <row r="3125" spans="1:17" ht="13.5" customHeight="1">
      <c r="A3125" s="481"/>
      <c r="B3125" s="481"/>
      <c r="C3125" s="481"/>
      <c r="D3125" s="481"/>
      <c r="E3125" s="481"/>
      <c r="F3125" s="339"/>
      <c r="G3125" s="340" t="str">
        <f>IF(ISNUMBER(E3125),E3125/'Bulk DivVar Analysis'!$C$114,"")</f>
        <v/>
      </c>
      <c r="H3125" s="338" t="str">
        <f>IF(ISNUMBER(E3125), IF(G3125&gt;'Bulk DivVar Analysis'!$D$116,"Pass","Fail"),"")</f>
        <v/>
      </c>
      <c r="I3125" s="338" t="str">
        <f t="shared" si="50"/>
        <v/>
      </c>
      <c r="J3125" s="339"/>
      <c r="K3125" s="339"/>
      <c r="L3125" s="339"/>
      <c r="M3125" s="339"/>
      <c r="N3125" s="339"/>
      <c r="O3125" s="339"/>
      <c r="P3125" s="339"/>
      <c r="Q3125" s="339"/>
    </row>
    <row r="3126" spans="1:17" ht="13.5" customHeight="1">
      <c r="A3126" s="481"/>
      <c r="B3126" s="481"/>
      <c r="C3126" s="481"/>
      <c r="D3126" s="481"/>
      <c r="E3126" s="481"/>
      <c r="F3126" s="339"/>
      <c r="G3126" s="340" t="str">
        <f>IF(ISNUMBER(E3126),E3126/'Bulk DivVar Analysis'!$C$114,"")</f>
        <v/>
      </c>
      <c r="H3126" s="338" t="str">
        <f>IF(ISNUMBER(E3126), IF(G3126&gt;'Bulk DivVar Analysis'!$D$116,"Pass","Fail"),"")</f>
        <v/>
      </c>
      <c r="I3126" s="338" t="str">
        <f t="shared" si="50"/>
        <v/>
      </c>
      <c r="J3126" s="339"/>
      <c r="K3126" s="339"/>
      <c r="L3126" s="339"/>
      <c r="M3126" s="339"/>
      <c r="N3126" s="339"/>
      <c r="O3126" s="339"/>
      <c r="P3126" s="339"/>
      <c r="Q3126" s="339"/>
    </row>
    <row r="3127" spans="1:17" ht="13.5" customHeight="1">
      <c r="A3127" s="481"/>
      <c r="B3127" s="481"/>
      <c r="C3127" s="481"/>
      <c r="D3127" s="481"/>
      <c r="E3127" s="481"/>
      <c r="F3127" s="339"/>
      <c r="G3127" s="340" t="str">
        <f>IF(ISNUMBER(E3127),E3127/'Bulk DivVar Analysis'!$C$114,"")</f>
        <v/>
      </c>
      <c r="H3127" s="338" t="str">
        <f>IF(ISNUMBER(E3127), IF(G3127&gt;'Bulk DivVar Analysis'!$D$116,"Pass","Fail"),"")</f>
        <v/>
      </c>
      <c r="I3127" s="338" t="str">
        <f t="shared" si="50"/>
        <v/>
      </c>
      <c r="J3127" s="339"/>
      <c r="K3127" s="339"/>
      <c r="L3127" s="339"/>
      <c r="M3127" s="339"/>
      <c r="N3127" s="339"/>
      <c r="O3127" s="339"/>
      <c r="P3127" s="339"/>
      <c r="Q3127" s="339"/>
    </row>
    <row r="3128" spans="1:17" ht="13.5" customHeight="1">
      <c r="A3128" s="481"/>
      <c r="B3128" s="481"/>
      <c r="C3128" s="481"/>
      <c r="D3128" s="481"/>
      <c r="E3128" s="481"/>
      <c r="F3128" s="339"/>
      <c r="G3128" s="340" t="str">
        <f>IF(ISNUMBER(E3128),E3128/'Bulk DivVar Analysis'!$C$114,"")</f>
        <v/>
      </c>
      <c r="H3128" s="338" t="str">
        <f>IF(ISNUMBER(E3128), IF(G3128&gt;'Bulk DivVar Analysis'!$D$116,"Pass","Fail"),"")</f>
        <v/>
      </c>
      <c r="I3128" s="338" t="str">
        <f t="shared" si="50"/>
        <v/>
      </c>
      <c r="J3128" s="339"/>
      <c r="K3128" s="339"/>
      <c r="L3128" s="339"/>
      <c r="M3128" s="339"/>
      <c r="N3128" s="339"/>
      <c r="O3128" s="339"/>
      <c r="P3128" s="339"/>
      <c r="Q3128" s="339"/>
    </row>
    <row r="3129" spans="1:17" ht="13.5" customHeight="1">
      <c r="A3129" s="481"/>
      <c r="B3129" s="481"/>
      <c r="C3129" s="481"/>
      <c r="D3129" s="481"/>
      <c r="E3129" s="481"/>
      <c r="F3129" s="339"/>
      <c r="G3129" s="340" t="str">
        <f>IF(ISNUMBER(E3129),E3129/'Bulk DivVar Analysis'!$C$114,"")</f>
        <v/>
      </c>
      <c r="H3129" s="338" t="str">
        <f>IF(ISNUMBER(E3129), IF(G3129&gt;'Bulk DivVar Analysis'!$D$116,"Pass","Fail"),"")</f>
        <v/>
      </c>
      <c r="I3129" s="338" t="str">
        <f t="shared" si="50"/>
        <v/>
      </c>
      <c r="J3129" s="339"/>
      <c r="K3129" s="339"/>
      <c r="L3129" s="339"/>
      <c r="M3129" s="339"/>
      <c r="N3129" s="339"/>
      <c r="O3129" s="339"/>
      <c r="P3129" s="339"/>
      <c r="Q3129" s="339"/>
    </row>
    <row r="3130" spans="1:17" ht="13.5" customHeight="1">
      <c r="A3130" s="481"/>
      <c r="B3130" s="481"/>
      <c r="C3130" s="481"/>
      <c r="D3130" s="481"/>
      <c r="E3130" s="481"/>
      <c r="F3130" s="339"/>
      <c r="G3130" s="340" t="str">
        <f>IF(ISNUMBER(E3130),E3130/'Bulk DivVar Analysis'!$C$114,"")</f>
        <v/>
      </c>
      <c r="H3130" s="338" t="str">
        <f>IF(ISNUMBER(E3130), IF(G3130&gt;'Bulk DivVar Analysis'!$D$116,"Pass","Fail"),"")</f>
        <v/>
      </c>
      <c r="I3130" s="338" t="str">
        <f t="shared" si="50"/>
        <v/>
      </c>
      <c r="J3130" s="339"/>
      <c r="K3130" s="339"/>
      <c r="L3130" s="339"/>
      <c r="M3130" s="339"/>
      <c r="N3130" s="339"/>
      <c r="O3130" s="339"/>
      <c r="P3130" s="339"/>
      <c r="Q3130" s="339"/>
    </row>
    <row r="3131" spans="1:17" ht="13.5" customHeight="1">
      <c r="A3131" s="481"/>
      <c r="B3131" s="481"/>
      <c r="C3131" s="481"/>
      <c r="D3131" s="481"/>
      <c r="E3131" s="481"/>
      <c r="F3131" s="339"/>
      <c r="G3131" s="340" t="str">
        <f>IF(ISNUMBER(E3131),E3131/'Bulk DivVar Analysis'!$C$114,"")</f>
        <v/>
      </c>
      <c r="H3131" s="338" t="str">
        <f>IF(ISNUMBER(E3131), IF(G3131&gt;'Bulk DivVar Analysis'!$D$116,"Pass","Fail"),"")</f>
        <v/>
      </c>
      <c r="I3131" s="338" t="str">
        <f t="shared" si="50"/>
        <v/>
      </c>
      <c r="J3131" s="339"/>
      <c r="K3131" s="339"/>
      <c r="L3131" s="339"/>
      <c r="M3131" s="339"/>
      <c r="N3131" s="339"/>
      <c r="O3131" s="339"/>
      <c r="P3131" s="339"/>
      <c r="Q3131" s="339"/>
    </row>
    <row r="3132" spans="1:17" ht="13.5" customHeight="1">
      <c r="A3132" s="481"/>
      <c r="B3132" s="481"/>
      <c r="C3132" s="481"/>
      <c r="D3132" s="481"/>
      <c r="E3132" s="481"/>
      <c r="F3132" s="339"/>
      <c r="G3132" s="340" t="str">
        <f>IF(ISNUMBER(E3132),E3132/'Bulk DivVar Analysis'!$C$114,"")</f>
        <v/>
      </c>
      <c r="H3132" s="338" t="str">
        <f>IF(ISNUMBER(E3132), IF(G3132&gt;'Bulk DivVar Analysis'!$D$116,"Pass","Fail"),"")</f>
        <v/>
      </c>
      <c r="I3132" s="338" t="str">
        <f t="shared" si="50"/>
        <v/>
      </c>
      <c r="J3132" s="339"/>
      <c r="K3132" s="339"/>
      <c r="L3132" s="339"/>
      <c r="M3132" s="339"/>
      <c r="N3132" s="339"/>
      <c r="O3132" s="339"/>
      <c r="P3132" s="339"/>
      <c r="Q3132" s="339"/>
    </row>
    <row r="3133" spans="1:17" ht="13.5" customHeight="1">
      <c r="A3133" s="481"/>
      <c r="B3133" s="481"/>
      <c r="C3133" s="481"/>
      <c r="D3133" s="481"/>
      <c r="E3133" s="481"/>
      <c r="F3133" s="339"/>
      <c r="G3133" s="340" t="str">
        <f>IF(ISNUMBER(E3133),E3133/'Bulk DivVar Analysis'!$C$114,"")</f>
        <v/>
      </c>
      <c r="H3133" s="338" t="str">
        <f>IF(ISNUMBER(E3133), IF(G3133&gt;'Bulk DivVar Analysis'!$D$116,"Pass","Fail"),"")</f>
        <v/>
      </c>
      <c r="I3133" s="338" t="str">
        <f t="shared" si="50"/>
        <v/>
      </c>
      <c r="J3133" s="339"/>
      <c r="K3133" s="339"/>
      <c r="L3133" s="339"/>
      <c r="M3133" s="339"/>
      <c r="N3133" s="339"/>
      <c r="O3133" s="339"/>
      <c r="P3133" s="339"/>
      <c r="Q3133" s="339"/>
    </row>
    <row r="3134" spans="1:17" ht="13.5" customHeight="1">
      <c r="A3134" s="481"/>
      <c r="B3134" s="481"/>
      <c r="C3134" s="481"/>
      <c r="D3134" s="481"/>
      <c r="E3134" s="481"/>
      <c r="F3134" s="339"/>
      <c r="G3134" s="340" t="str">
        <f>IF(ISNUMBER(E3134),E3134/'Bulk DivVar Analysis'!$C$114,"")</f>
        <v/>
      </c>
      <c r="H3134" s="338" t="str">
        <f>IF(ISNUMBER(E3134), IF(G3134&gt;'Bulk DivVar Analysis'!$D$116,"Pass","Fail"),"")</f>
        <v/>
      </c>
      <c r="I3134" s="338" t="str">
        <f t="shared" si="50"/>
        <v/>
      </c>
      <c r="J3134" s="339"/>
      <c r="K3134" s="339"/>
      <c r="L3134" s="339"/>
      <c r="M3134" s="339"/>
      <c r="N3134" s="339"/>
      <c r="O3134" s="339"/>
      <c r="P3134" s="339"/>
      <c r="Q3134" s="339"/>
    </row>
    <row r="3135" spans="1:17" ht="13.5" customHeight="1">
      <c r="A3135" s="481"/>
      <c r="B3135" s="481"/>
      <c r="C3135" s="481"/>
      <c r="D3135" s="481"/>
      <c r="E3135" s="481"/>
      <c r="F3135" s="339"/>
      <c r="G3135" s="340" t="str">
        <f>IF(ISNUMBER(E3135),E3135/'Bulk DivVar Analysis'!$C$114,"")</f>
        <v/>
      </c>
      <c r="H3135" s="338" t="str">
        <f>IF(ISNUMBER(E3135), IF(G3135&gt;'Bulk DivVar Analysis'!$D$116,"Pass","Fail"),"")</f>
        <v/>
      </c>
      <c r="I3135" s="338" t="str">
        <f t="shared" si="50"/>
        <v/>
      </c>
      <c r="J3135" s="339"/>
      <c r="K3135" s="339"/>
      <c r="L3135" s="339"/>
      <c r="M3135" s="339"/>
      <c r="N3135" s="339"/>
      <c r="O3135" s="339"/>
      <c r="P3135" s="339"/>
      <c r="Q3135" s="339"/>
    </row>
    <row r="3136" spans="1:17" ht="13.5" customHeight="1">
      <c r="A3136" s="481"/>
      <c r="B3136" s="481"/>
      <c r="C3136" s="481"/>
      <c r="D3136" s="481"/>
      <c r="E3136" s="481"/>
      <c r="F3136" s="339"/>
      <c r="G3136" s="340" t="str">
        <f>IF(ISNUMBER(E3136),E3136/'Bulk DivVar Analysis'!$C$114,"")</f>
        <v/>
      </c>
      <c r="H3136" s="338" t="str">
        <f>IF(ISNUMBER(E3136), IF(G3136&gt;'Bulk DivVar Analysis'!$D$116,"Pass","Fail"),"")</f>
        <v/>
      </c>
      <c r="I3136" s="338" t="str">
        <f t="shared" si="50"/>
        <v/>
      </c>
      <c r="J3136" s="339"/>
      <c r="K3136" s="339"/>
      <c r="L3136" s="339"/>
      <c r="M3136" s="339"/>
      <c r="N3136" s="339"/>
      <c r="O3136" s="339"/>
      <c r="P3136" s="339"/>
      <c r="Q3136" s="339"/>
    </row>
    <row r="3137" spans="1:17" ht="13.5" customHeight="1">
      <c r="A3137" s="481"/>
      <c r="B3137" s="481"/>
      <c r="C3137" s="481"/>
      <c r="D3137" s="481"/>
      <c r="E3137" s="481"/>
      <c r="F3137" s="339"/>
      <c r="G3137" s="340" t="str">
        <f>IF(ISNUMBER(E3137),E3137/'Bulk DivVar Analysis'!$C$114,"")</f>
        <v/>
      </c>
      <c r="H3137" s="338" t="str">
        <f>IF(ISNUMBER(E3137), IF(G3137&gt;'Bulk DivVar Analysis'!$D$116,"Pass","Fail"),"")</f>
        <v/>
      </c>
      <c r="I3137" s="338" t="str">
        <f t="shared" si="50"/>
        <v/>
      </c>
      <c r="J3137" s="339"/>
      <c r="K3137" s="339"/>
      <c r="L3137" s="339"/>
      <c r="M3137" s="339"/>
      <c r="N3137" s="339"/>
      <c r="O3137" s="339"/>
      <c r="P3137" s="339"/>
      <c r="Q3137" s="339"/>
    </row>
    <row r="3138" spans="1:17" ht="13.5" customHeight="1">
      <c r="A3138" s="481"/>
      <c r="B3138" s="481"/>
      <c r="C3138" s="481"/>
      <c r="D3138" s="481"/>
      <c r="E3138" s="481"/>
      <c r="F3138" s="339"/>
      <c r="G3138" s="340" t="str">
        <f>IF(ISNUMBER(E3138),E3138/'Bulk DivVar Analysis'!$C$114,"")</f>
        <v/>
      </c>
      <c r="H3138" s="338" t="str">
        <f>IF(ISNUMBER(E3138), IF(G3138&gt;'Bulk DivVar Analysis'!$D$116,"Pass","Fail"),"")</f>
        <v/>
      </c>
      <c r="I3138" s="338" t="str">
        <f t="shared" si="50"/>
        <v/>
      </c>
      <c r="J3138" s="339"/>
      <c r="K3138" s="339"/>
      <c r="L3138" s="339"/>
      <c r="M3138" s="339"/>
      <c r="N3138" s="339"/>
      <c r="O3138" s="339"/>
      <c r="P3138" s="339"/>
      <c r="Q3138" s="339"/>
    </row>
    <row r="3139" spans="1:17" ht="13.5" customHeight="1">
      <c r="A3139" s="481"/>
      <c r="B3139" s="481"/>
      <c r="C3139" s="481"/>
      <c r="D3139" s="481"/>
      <c r="E3139" s="481"/>
      <c r="F3139" s="339"/>
      <c r="G3139" s="340" t="str">
        <f>IF(ISNUMBER(E3139),E3139/'Bulk DivVar Analysis'!$C$114,"")</f>
        <v/>
      </c>
      <c r="H3139" s="338" t="str">
        <f>IF(ISNUMBER(E3139), IF(G3139&gt;'Bulk DivVar Analysis'!$D$116,"Pass","Fail"),"")</f>
        <v/>
      </c>
      <c r="I3139" s="338" t="str">
        <f t="shared" ref="I3139:I3202" si="51">_xlfn.TEXTJOIN("_",TRUE,B3139,C3139)</f>
        <v/>
      </c>
      <c r="J3139" s="339"/>
      <c r="K3139" s="339"/>
      <c r="L3139" s="339"/>
      <c r="M3139" s="339"/>
      <c r="N3139" s="339"/>
      <c r="O3139" s="339"/>
      <c r="P3139" s="339"/>
      <c r="Q3139" s="339"/>
    </row>
    <row r="3140" spans="1:17" ht="13.5" customHeight="1">
      <c r="A3140" s="481"/>
      <c r="B3140" s="481"/>
      <c r="C3140" s="481"/>
      <c r="D3140" s="481"/>
      <c r="E3140" s="481"/>
      <c r="F3140" s="339"/>
      <c r="G3140" s="340" t="str">
        <f>IF(ISNUMBER(E3140),E3140/'Bulk DivVar Analysis'!$C$114,"")</f>
        <v/>
      </c>
      <c r="H3140" s="338" t="str">
        <f>IF(ISNUMBER(E3140), IF(G3140&gt;'Bulk DivVar Analysis'!$D$116,"Pass","Fail"),"")</f>
        <v/>
      </c>
      <c r="I3140" s="338" t="str">
        <f t="shared" si="51"/>
        <v/>
      </c>
      <c r="J3140" s="339"/>
      <c r="K3140" s="339"/>
      <c r="L3140" s="339"/>
      <c r="M3140" s="339"/>
      <c r="N3140" s="339"/>
      <c r="O3140" s="339"/>
      <c r="P3140" s="339"/>
      <c r="Q3140" s="339"/>
    </row>
    <row r="3141" spans="1:17" ht="13.5" customHeight="1">
      <c r="A3141" s="481"/>
      <c r="B3141" s="481"/>
      <c r="C3141" s="481"/>
      <c r="D3141" s="481"/>
      <c r="E3141" s="481"/>
      <c r="F3141" s="339"/>
      <c r="G3141" s="340" t="str">
        <f>IF(ISNUMBER(E3141),E3141/'Bulk DivVar Analysis'!$C$114,"")</f>
        <v/>
      </c>
      <c r="H3141" s="338" t="str">
        <f>IF(ISNUMBER(E3141), IF(G3141&gt;'Bulk DivVar Analysis'!$D$116,"Pass","Fail"),"")</f>
        <v/>
      </c>
      <c r="I3141" s="338" t="str">
        <f t="shared" si="51"/>
        <v/>
      </c>
      <c r="J3141" s="339"/>
      <c r="K3141" s="339"/>
      <c r="L3141" s="339"/>
      <c r="M3141" s="339"/>
      <c r="N3141" s="339"/>
      <c r="O3141" s="339"/>
      <c r="P3141" s="339"/>
      <c r="Q3141" s="339"/>
    </row>
    <row r="3142" spans="1:17" ht="13.5" customHeight="1">
      <c r="A3142" s="481"/>
      <c r="B3142" s="481"/>
      <c r="C3142" s="481"/>
      <c r="D3142" s="481"/>
      <c r="E3142" s="481"/>
      <c r="F3142" s="339"/>
      <c r="G3142" s="340" t="str">
        <f>IF(ISNUMBER(E3142),E3142/'Bulk DivVar Analysis'!$C$114,"")</f>
        <v/>
      </c>
      <c r="H3142" s="338" t="str">
        <f>IF(ISNUMBER(E3142), IF(G3142&gt;'Bulk DivVar Analysis'!$D$116,"Pass","Fail"),"")</f>
        <v/>
      </c>
      <c r="I3142" s="338" t="str">
        <f t="shared" si="51"/>
        <v/>
      </c>
      <c r="J3142" s="339"/>
      <c r="K3142" s="339"/>
      <c r="L3142" s="339"/>
      <c r="M3142" s="339"/>
      <c r="N3142" s="339"/>
      <c r="O3142" s="339"/>
      <c r="P3142" s="339"/>
      <c r="Q3142" s="339"/>
    </row>
    <row r="3143" spans="1:17" ht="13.5" customHeight="1">
      <c r="A3143" s="481"/>
      <c r="B3143" s="481"/>
      <c r="C3143" s="481"/>
      <c r="D3143" s="481"/>
      <c r="E3143" s="481"/>
      <c r="F3143" s="339"/>
      <c r="G3143" s="340" t="str">
        <f>IF(ISNUMBER(E3143),E3143/'Bulk DivVar Analysis'!$C$114,"")</f>
        <v/>
      </c>
      <c r="H3143" s="338" t="str">
        <f>IF(ISNUMBER(E3143), IF(G3143&gt;'Bulk DivVar Analysis'!$D$116,"Pass","Fail"),"")</f>
        <v/>
      </c>
      <c r="I3143" s="338" t="str">
        <f t="shared" si="51"/>
        <v/>
      </c>
      <c r="J3143" s="339"/>
      <c r="K3143" s="339"/>
      <c r="L3143" s="339"/>
      <c r="M3143" s="339"/>
      <c r="N3143" s="339"/>
      <c r="O3143" s="339"/>
      <c r="P3143" s="339"/>
      <c r="Q3143" s="339"/>
    </row>
    <row r="3144" spans="1:17" ht="13.5" customHeight="1">
      <c r="A3144" s="481"/>
      <c r="B3144" s="481"/>
      <c r="C3144" s="481"/>
      <c r="D3144" s="481"/>
      <c r="E3144" s="481"/>
      <c r="F3144" s="339"/>
      <c r="G3144" s="340" t="str">
        <f>IF(ISNUMBER(E3144),E3144/'Bulk DivVar Analysis'!$C$114,"")</f>
        <v/>
      </c>
      <c r="H3144" s="338" t="str">
        <f>IF(ISNUMBER(E3144), IF(G3144&gt;'Bulk DivVar Analysis'!$D$116,"Pass","Fail"),"")</f>
        <v/>
      </c>
      <c r="I3144" s="338" t="str">
        <f t="shared" si="51"/>
        <v/>
      </c>
      <c r="J3144" s="339"/>
      <c r="K3144" s="339"/>
      <c r="L3144" s="339"/>
      <c r="M3144" s="339"/>
      <c r="N3144" s="339"/>
      <c r="O3144" s="339"/>
      <c r="P3144" s="339"/>
      <c r="Q3144" s="339"/>
    </row>
    <row r="3145" spans="1:17" ht="13.5" customHeight="1">
      <c r="A3145" s="481"/>
      <c r="B3145" s="481"/>
      <c r="C3145" s="481"/>
      <c r="D3145" s="481"/>
      <c r="E3145" s="481"/>
      <c r="F3145" s="339"/>
      <c r="G3145" s="340" t="str">
        <f>IF(ISNUMBER(E3145),E3145/'Bulk DivVar Analysis'!$C$114,"")</f>
        <v/>
      </c>
      <c r="H3145" s="338" t="str">
        <f>IF(ISNUMBER(E3145), IF(G3145&gt;'Bulk DivVar Analysis'!$D$116,"Pass","Fail"),"")</f>
        <v/>
      </c>
      <c r="I3145" s="338" t="str">
        <f t="shared" si="51"/>
        <v/>
      </c>
      <c r="J3145" s="339"/>
      <c r="K3145" s="339"/>
      <c r="L3145" s="339"/>
      <c r="M3145" s="339"/>
      <c r="N3145" s="339"/>
      <c r="O3145" s="339"/>
      <c r="P3145" s="339"/>
      <c r="Q3145" s="339"/>
    </row>
    <row r="3146" spans="1:17" ht="13.5" customHeight="1">
      <c r="A3146" s="481"/>
      <c r="B3146" s="481"/>
      <c r="C3146" s="481"/>
      <c r="D3146" s="481"/>
      <c r="E3146" s="481"/>
      <c r="F3146" s="339"/>
      <c r="G3146" s="340" t="str">
        <f>IF(ISNUMBER(E3146),E3146/'Bulk DivVar Analysis'!$C$114,"")</f>
        <v/>
      </c>
      <c r="H3146" s="338" t="str">
        <f>IF(ISNUMBER(E3146), IF(G3146&gt;'Bulk DivVar Analysis'!$D$116,"Pass","Fail"),"")</f>
        <v/>
      </c>
      <c r="I3146" s="338" t="str">
        <f t="shared" si="51"/>
        <v/>
      </c>
      <c r="J3146" s="339"/>
      <c r="K3146" s="339"/>
      <c r="L3146" s="339"/>
      <c r="M3146" s="339"/>
      <c r="N3146" s="339"/>
      <c r="O3146" s="339"/>
      <c r="P3146" s="339"/>
      <c r="Q3146" s="339"/>
    </row>
    <row r="3147" spans="1:17" ht="13.5" customHeight="1">
      <c r="A3147" s="481"/>
      <c r="B3147" s="481"/>
      <c r="C3147" s="481"/>
      <c r="D3147" s="481"/>
      <c r="E3147" s="481"/>
      <c r="F3147" s="339"/>
      <c r="G3147" s="340" t="str">
        <f>IF(ISNUMBER(E3147),E3147/'Bulk DivVar Analysis'!$C$114,"")</f>
        <v/>
      </c>
      <c r="H3147" s="338" t="str">
        <f>IF(ISNUMBER(E3147), IF(G3147&gt;'Bulk DivVar Analysis'!$D$116,"Pass","Fail"),"")</f>
        <v/>
      </c>
      <c r="I3147" s="338" t="str">
        <f t="shared" si="51"/>
        <v/>
      </c>
      <c r="J3147" s="339"/>
      <c r="K3147" s="339"/>
      <c r="L3147" s="339"/>
      <c r="M3147" s="339"/>
      <c r="N3147" s="339"/>
      <c r="O3147" s="339"/>
      <c r="P3147" s="339"/>
      <c r="Q3147" s="339"/>
    </row>
    <row r="3148" spans="1:17" ht="13.5" customHeight="1">
      <c r="A3148" s="481"/>
      <c r="B3148" s="481"/>
      <c r="C3148" s="481"/>
      <c r="D3148" s="481"/>
      <c r="E3148" s="481"/>
      <c r="F3148" s="339"/>
      <c r="G3148" s="340" t="str">
        <f>IF(ISNUMBER(E3148),E3148/'Bulk DivVar Analysis'!$C$114,"")</f>
        <v/>
      </c>
      <c r="H3148" s="338" t="str">
        <f>IF(ISNUMBER(E3148), IF(G3148&gt;'Bulk DivVar Analysis'!$D$116,"Pass","Fail"),"")</f>
        <v/>
      </c>
      <c r="I3148" s="338" t="str">
        <f t="shared" si="51"/>
        <v/>
      </c>
      <c r="J3148" s="339"/>
      <c r="K3148" s="339"/>
      <c r="L3148" s="339"/>
      <c r="M3148" s="339"/>
      <c r="N3148" s="339"/>
      <c r="O3148" s="339"/>
      <c r="P3148" s="339"/>
      <c r="Q3148" s="339"/>
    </row>
    <row r="3149" spans="1:17" ht="13.5" customHeight="1">
      <c r="A3149" s="481"/>
      <c r="B3149" s="481"/>
      <c r="C3149" s="481"/>
      <c r="D3149" s="481"/>
      <c r="E3149" s="481"/>
      <c r="F3149" s="339"/>
      <c r="G3149" s="340" t="str">
        <f>IF(ISNUMBER(E3149),E3149/'Bulk DivVar Analysis'!$C$114,"")</f>
        <v/>
      </c>
      <c r="H3149" s="338" t="str">
        <f>IF(ISNUMBER(E3149), IF(G3149&gt;'Bulk DivVar Analysis'!$D$116,"Pass","Fail"),"")</f>
        <v/>
      </c>
      <c r="I3149" s="338" t="str">
        <f t="shared" si="51"/>
        <v/>
      </c>
      <c r="J3149" s="339"/>
      <c r="K3149" s="339"/>
      <c r="L3149" s="339"/>
      <c r="M3149" s="339"/>
      <c r="N3149" s="339"/>
      <c r="O3149" s="339"/>
      <c r="P3149" s="339"/>
      <c r="Q3149" s="339"/>
    </row>
    <row r="3150" spans="1:17" ht="13.5" customHeight="1">
      <c r="A3150" s="481"/>
      <c r="B3150" s="481"/>
      <c r="C3150" s="481"/>
      <c r="D3150" s="481"/>
      <c r="E3150" s="481"/>
      <c r="F3150" s="339"/>
      <c r="G3150" s="340" t="str">
        <f>IF(ISNUMBER(E3150),E3150/'Bulk DivVar Analysis'!$C$114,"")</f>
        <v/>
      </c>
      <c r="H3150" s="338" t="str">
        <f>IF(ISNUMBER(E3150), IF(G3150&gt;'Bulk DivVar Analysis'!$D$116,"Pass","Fail"),"")</f>
        <v/>
      </c>
      <c r="I3150" s="338" t="str">
        <f t="shared" si="51"/>
        <v/>
      </c>
      <c r="J3150" s="339"/>
      <c r="K3150" s="339"/>
      <c r="L3150" s="339"/>
      <c r="M3150" s="339"/>
      <c r="N3150" s="339"/>
      <c r="O3150" s="339"/>
      <c r="P3150" s="339"/>
      <c r="Q3150" s="339"/>
    </row>
    <row r="3151" spans="1:17" ht="13.5" customHeight="1">
      <c r="A3151" s="481"/>
      <c r="B3151" s="481"/>
      <c r="C3151" s="481"/>
      <c r="D3151" s="481"/>
      <c r="E3151" s="481"/>
      <c r="F3151" s="339"/>
      <c r="G3151" s="340" t="str">
        <f>IF(ISNUMBER(E3151),E3151/'Bulk DivVar Analysis'!$C$114,"")</f>
        <v/>
      </c>
      <c r="H3151" s="338" t="str">
        <f>IF(ISNUMBER(E3151), IF(G3151&gt;'Bulk DivVar Analysis'!$D$116,"Pass","Fail"),"")</f>
        <v/>
      </c>
      <c r="I3151" s="338" t="str">
        <f t="shared" si="51"/>
        <v/>
      </c>
      <c r="J3151" s="339"/>
      <c r="K3151" s="339"/>
      <c r="L3151" s="339"/>
      <c r="M3151" s="339"/>
      <c r="N3151" s="339"/>
      <c r="O3151" s="339"/>
      <c r="P3151" s="339"/>
      <c r="Q3151" s="339"/>
    </row>
    <row r="3152" spans="1:17" ht="13.5" customHeight="1">
      <c r="A3152" s="481"/>
      <c r="B3152" s="481"/>
      <c r="C3152" s="481"/>
      <c r="D3152" s="481"/>
      <c r="E3152" s="481"/>
      <c r="F3152" s="339"/>
      <c r="G3152" s="340" t="str">
        <f>IF(ISNUMBER(E3152),E3152/'Bulk DivVar Analysis'!$C$114,"")</f>
        <v/>
      </c>
      <c r="H3152" s="338" t="str">
        <f>IF(ISNUMBER(E3152), IF(G3152&gt;'Bulk DivVar Analysis'!$D$116,"Pass","Fail"),"")</f>
        <v/>
      </c>
      <c r="I3152" s="338" t="str">
        <f t="shared" si="51"/>
        <v/>
      </c>
      <c r="J3152" s="339"/>
      <c r="K3152" s="339"/>
      <c r="L3152" s="339"/>
      <c r="M3152" s="339"/>
      <c r="N3152" s="339"/>
      <c r="O3152" s="339"/>
      <c r="P3152" s="339"/>
      <c r="Q3152" s="339"/>
    </row>
    <row r="3153" spans="1:17" ht="13.5" customHeight="1">
      <c r="A3153" s="481"/>
      <c r="B3153" s="481"/>
      <c r="C3153" s="481"/>
      <c r="D3153" s="481"/>
      <c r="E3153" s="481"/>
      <c r="F3153" s="339"/>
      <c r="G3153" s="340" t="str">
        <f>IF(ISNUMBER(E3153),E3153/'Bulk DivVar Analysis'!$C$114,"")</f>
        <v/>
      </c>
      <c r="H3153" s="338" t="str">
        <f>IF(ISNUMBER(E3153), IF(G3153&gt;'Bulk DivVar Analysis'!$D$116,"Pass","Fail"),"")</f>
        <v/>
      </c>
      <c r="I3153" s="338" t="str">
        <f t="shared" si="51"/>
        <v/>
      </c>
      <c r="J3153" s="339"/>
      <c r="K3153" s="339"/>
      <c r="L3153" s="339"/>
      <c r="M3153" s="339"/>
      <c r="N3153" s="339"/>
      <c r="O3153" s="339"/>
      <c r="P3153" s="339"/>
      <c r="Q3153" s="339"/>
    </row>
    <row r="3154" spans="1:17" ht="13.5" customHeight="1">
      <c r="A3154" s="481"/>
      <c r="B3154" s="481"/>
      <c r="C3154" s="481"/>
      <c r="D3154" s="481"/>
      <c r="E3154" s="481"/>
      <c r="F3154" s="339"/>
      <c r="G3154" s="340" t="str">
        <f>IF(ISNUMBER(E3154),E3154/'Bulk DivVar Analysis'!$C$114,"")</f>
        <v/>
      </c>
      <c r="H3154" s="338" t="str">
        <f>IF(ISNUMBER(E3154), IF(G3154&gt;'Bulk DivVar Analysis'!$D$116,"Pass","Fail"),"")</f>
        <v/>
      </c>
      <c r="I3154" s="338" t="str">
        <f t="shared" si="51"/>
        <v/>
      </c>
      <c r="J3154" s="339"/>
      <c r="K3154" s="339"/>
      <c r="L3154" s="339"/>
      <c r="M3154" s="339"/>
      <c r="N3154" s="339"/>
      <c r="O3154" s="339"/>
      <c r="P3154" s="339"/>
      <c r="Q3154" s="339"/>
    </row>
    <row r="3155" spans="1:17" ht="13.5" customHeight="1">
      <c r="A3155" s="481"/>
      <c r="B3155" s="481"/>
      <c r="C3155" s="481"/>
      <c r="D3155" s="481"/>
      <c r="E3155" s="481"/>
      <c r="F3155" s="339"/>
      <c r="G3155" s="340" t="str">
        <f>IF(ISNUMBER(E3155),E3155/'Bulk DivVar Analysis'!$C$114,"")</f>
        <v/>
      </c>
      <c r="H3155" s="338" t="str">
        <f>IF(ISNUMBER(E3155), IF(G3155&gt;'Bulk DivVar Analysis'!$D$116,"Pass","Fail"),"")</f>
        <v/>
      </c>
      <c r="I3155" s="338" t="str">
        <f t="shared" si="51"/>
        <v/>
      </c>
      <c r="J3155" s="339"/>
      <c r="K3155" s="339"/>
      <c r="L3155" s="339"/>
      <c r="M3155" s="339"/>
      <c r="N3155" s="339"/>
      <c r="O3155" s="339"/>
      <c r="P3155" s="339"/>
      <c r="Q3155" s="339"/>
    </row>
    <row r="3156" spans="1:17" ht="13.5" customHeight="1">
      <c r="A3156" s="481"/>
      <c r="B3156" s="481"/>
      <c r="C3156" s="481"/>
      <c r="D3156" s="481"/>
      <c r="E3156" s="481"/>
      <c r="F3156" s="339"/>
      <c r="G3156" s="340" t="str">
        <f>IF(ISNUMBER(E3156),E3156/'Bulk DivVar Analysis'!$C$114,"")</f>
        <v/>
      </c>
      <c r="H3156" s="338" t="str">
        <f>IF(ISNUMBER(E3156), IF(G3156&gt;'Bulk DivVar Analysis'!$D$116,"Pass","Fail"),"")</f>
        <v/>
      </c>
      <c r="I3156" s="338" t="str">
        <f t="shared" si="51"/>
        <v/>
      </c>
      <c r="J3156" s="339"/>
      <c r="K3156" s="339"/>
      <c r="L3156" s="339"/>
      <c r="M3156" s="339"/>
      <c r="N3156" s="339"/>
      <c r="O3156" s="339"/>
      <c r="P3156" s="339"/>
      <c r="Q3156" s="339"/>
    </row>
    <row r="3157" spans="1:17" ht="13.5" customHeight="1">
      <c r="A3157" s="481"/>
      <c r="B3157" s="481"/>
      <c r="C3157" s="481"/>
      <c r="D3157" s="481"/>
      <c r="E3157" s="481"/>
      <c r="F3157" s="339"/>
      <c r="G3157" s="340" t="str">
        <f>IF(ISNUMBER(E3157),E3157/'Bulk DivVar Analysis'!$C$114,"")</f>
        <v/>
      </c>
      <c r="H3157" s="338" t="str">
        <f>IF(ISNUMBER(E3157), IF(G3157&gt;'Bulk DivVar Analysis'!$D$116,"Pass","Fail"),"")</f>
        <v/>
      </c>
      <c r="I3157" s="338" t="str">
        <f t="shared" si="51"/>
        <v/>
      </c>
      <c r="J3157" s="339"/>
      <c r="K3157" s="339"/>
      <c r="L3157" s="339"/>
      <c r="M3157" s="339"/>
      <c r="N3157" s="339"/>
      <c r="O3157" s="339"/>
      <c r="P3157" s="339"/>
      <c r="Q3157" s="339"/>
    </row>
    <row r="3158" spans="1:17" ht="13.5" customHeight="1">
      <c r="A3158" s="481"/>
      <c r="B3158" s="481"/>
      <c r="C3158" s="481"/>
      <c r="D3158" s="481"/>
      <c r="E3158" s="481"/>
      <c r="F3158" s="339"/>
      <c r="G3158" s="340" t="str">
        <f>IF(ISNUMBER(E3158),E3158/'Bulk DivVar Analysis'!$C$114,"")</f>
        <v/>
      </c>
      <c r="H3158" s="338" t="str">
        <f>IF(ISNUMBER(E3158), IF(G3158&gt;'Bulk DivVar Analysis'!$D$116,"Pass","Fail"),"")</f>
        <v/>
      </c>
      <c r="I3158" s="338" t="str">
        <f t="shared" si="51"/>
        <v/>
      </c>
      <c r="J3158" s="339"/>
      <c r="K3158" s="339"/>
      <c r="L3158" s="339"/>
      <c r="M3158" s="339"/>
      <c r="N3158" s="339"/>
      <c r="O3158" s="339"/>
      <c r="P3158" s="339"/>
      <c r="Q3158" s="339"/>
    </row>
    <row r="3159" spans="1:17" ht="13.5" customHeight="1">
      <c r="A3159" s="481"/>
      <c r="B3159" s="481"/>
      <c r="C3159" s="481"/>
      <c r="D3159" s="481"/>
      <c r="E3159" s="481"/>
      <c r="F3159" s="339"/>
      <c r="G3159" s="340" t="str">
        <f>IF(ISNUMBER(E3159),E3159/'Bulk DivVar Analysis'!$C$114,"")</f>
        <v/>
      </c>
      <c r="H3159" s="338" t="str">
        <f>IF(ISNUMBER(E3159), IF(G3159&gt;'Bulk DivVar Analysis'!$D$116,"Pass","Fail"),"")</f>
        <v/>
      </c>
      <c r="I3159" s="338" t="str">
        <f t="shared" si="51"/>
        <v/>
      </c>
      <c r="J3159" s="339"/>
      <c r="K3159" s="339"/>
      <c r="L3159" s="339"/>
      <c r="M3159" s="339"/>
      <c r="N3159" s="339"/>
      <c r="O3159" s="339"/>
      <c r="P3159" s="339"/>
      <c r="Q3159" s="339"/>
    </row>
    <row r="3160" spans="1:17" ht="13.5" customHeight="1">
      <c r="A3160" s="481"/>
      <c r="B3160" s="481"/>
      <c r="C3160" s="481"/>
      <c r="D3160" s="481"/>
      <c r="E3160" s="481"/>
      <c r="F3160" s="339"/>
      <c r="G3160" s="340" t="str">
        <f>IF(ISNUMBER(E3160),E3160/'Bulk DivVar Analysis'!$C$114,"")</f>
        <v/>
      </c>
      <c r="H3160" s="338" t="str">
        <f>IF(ISNUMBER(E3160), IF(G3160&gt;'Bulk DivVar Analysis'!$D$116,"Pass","Fail"),"")</f>
        <v/>
      </c>
      <c r="I3160" s="338" t="str">
        <f t="shared" si="51"/>
        <v/>
      </c>
      <c r="J3160" s="339"/>
      <c r="K3160" s="339"/>
      <c r="L3160" s="339"/>
      <c r="M3160" s="339"/>
      <c r="N3160" s="339"/>
      <c r="O3160" s="339"/>
      <c r="P3160" s="339"/>
      <c r="Q3160" s="339"/>
    </row>
    <row r="3161" spans="1:17" ht="13.5" customHeight="1">
      <c r="A3161" s="481"/>
      <c r="B3161" s="481"/>
      <c r="C3161" s="481"/>
      <c r="D3161" s="481"/>
      <c r="E3161" s="481"/>
      <c r="F3161" s="339"/>
      <c r="G3161" s="340" t="str">
        <f>IF(ISNUMBER(E3161),E3161/'Bulk DivVar Analysis'!$C$114,"")</f>
        <v/>
      </c>
      <c r="H3161" s="338" t="str">
        <f>IF(ISNUMBER(E3161), IF(G3161&gt;'Bulk DivVar Analysis'!$D$116,"Pass","Fail"),"")</f>
        <v/>
      </c>
      <c r="I3161" s="338" t="str">
        <f t="shared" si="51"/>
        <v/>
      </c>
      <c r="J3161" s="339"/>
      <c r="K3161" s="339"/>
      <c r="L3161" s="339"/>
      <c r="M3161" s="339"/>
      <c r="N3161" s="339"/>
      <c r="O3161" s="339"/>
      <c r="P3161" s="339"/>
      <c r="Q3161" s="339"/>
    </row>
    <row r="3162" spans="1:17" ht="13.5" customHeight="1">
      <c r="A3162" s="481"/>
      <c r="B3162" s="481"/>
      <c r="C3162" s="481"/>
      <c r="D3162" s="481"/>
      <c r="E3162" s="481"/>
      <c r="F3162" s="339"/>
      <c r="G3162" s="340" t="str">
        <f>IF(ISNUMBER(E3162),E3162/'Bulk DivVar Analysis'!$C$114,"")</f>
        <v/>
      </c>
      <c r="H3162" s="338" t="str">
        <f>IF(ISNUMBER(E3162), IF(G3162&gt;'Bulk DivVar Analysis'!$D$116,"Pass","Fail"),"")</f>
        <v/>
      </c>
      <c r="I3162" s="338" t="str">
        <f t="shared" si="51"/>
        <v/>
      </c>
      <c r="J3162" s="339"/>
      <c r="K3162" s="339"/>
      <c r="L3162" s="339"/>
      <c r="M3162" s="339"/>
      <c r="N3162" s="339"/>
      <c r="O3162" s="339"/>
      <c r="P3162" s="339"/>
      <c r="Q3162" s="339"/>
    </row>
    <row r="3163" spans="1:17" ht="13.5" customHeight="1">
      <c r="A3163" s="481"/>
      <c r="B3163" s="481"/>
      <c r="C3163" s="481"/>
      <c r="D3163" s="481"/>
      <c r="E3163" s="481"/>
      <c r="F3163" s="339"/>
      <c r="G3163" s="340" t="str">
        <f>IF(ISNUMBER(E3163),E3163/'Bulk DivVar Analysis'!$C$114,"")</f>
        <v/>
      </c>
      <c r="H3163" s="338" t="str">
        <f>IF(ISNUMBER(E3163), IF(G3163&gt;'Bulk DivVar Analysis'!$D$116,"Pass","Fail"),"")</f>
        <v/>
      </c>
      <c r="I3163" s="338" t="str">
        <f t="shared" si="51"/>
        <v/>
      </c>
      <c r="J3163" s="339"/>
      <c r="K3163" s="339"/>
      <c r="L3163" s="339"/>
      <c r="M3163" s="339"/>
      <c r="N3163" s="339"/>
      <c r="O3163" s="339"/>
      <c r="P3163" s="339"/>
      <c r="Q3163" s="339"/>
    </row>
    <row r="3164" spans="1:17" ht="13.5" customHeight="1">
      <c r="A3164" s="481"/>
      <c r="B3164" s="481"/>
      <c r="C3164" s="481"/>
      <c r="D3164" s="481"/>
      <c r="E3164" s="481"/>
      <c r="F3164" s="339"/>
      <c r="G3164" s="340" t="str">
        <f>IF(ISNUMBER(E3164),E3164/'Bulk DivVar Analysis'!$C$114,"")</f>
        <v/>
      </c>
      <c r="H3164" s="338" t="str">
        <f>IF(ISNUMBER(E3164), IF(G3164&gt;'Bulk DivVar Analysis'!$D$116,"Pass","Fail"),"")</f>
        <v/>
      </c>
      <c r="I3164" s="338" t="str">
        <f t="shared" si="51"/>
        <v/>
      </c>
      <c r="J3164" s="339"/>
      <c r="K3164" s="339"/>
      <c r="L3164" s="339"/>
      <c r="M3164" s="339"/>
      <c r="N3164" s="339"/>
      <c r="O3164" s="339"/>
      <c r="P3164" s="339"/>
      <c r="Q3164" s="339"/>
    </row>
    <row r="3165" spans="1:17" ht="13.5" customHeight="1">
      <c r="A3165" s="481"/>
      <c r="B3165" s="481"/>
      <c r="C3165" s="481"/>
      <c r="D3165" s="481"/>
      <c r="E3165" s="481"/>
      <c r="F3165" s="339"/>
      <c r="G3165" s="340" t="str">
        <f>IF(ISNUMBER(E3165),E3165/'Bulk DivVar Analysis'!$C$114,"")</f>
        <v/>
      </c>
      <c r="H3165" s="338" t="str">
        <f>IF(ISNUMBER(E3165), IF(G3165&gt;'Bulk DivVar Analysis'!$D$116,"Pass","Fail"),"")</f>
        <v/>
      </c>
      <c r="I3165" s="338" t="str">
        <f t="shared" si="51"/>
        <v/>
      </c>
      <c r="J3165" s="339"/>
      <c r="K3165" s="339"/>
      <c r="L3165" s="339"/>
      <c r="M3165" s="339"/>
      <c r="N3165" s="339"/>
      <c r="O3165" s="339"/>
      <c r="P3165" s="339"/>
      <c r="Q3165" s="339"/>
    </row>
    <row r="3166" spans="1:17" ht="13.5" customHeight="1">
      <c r="A3166" s="481"/>
      <c r="B3166" s="481"/>
      <c r="C3166" s="481"/>
      <c r="D3166" s="481"/>
      <c r="E3166" s="481"/>
      <c r="F3166" s="339"/>
      <c r="G3166" s="340" t="str">
        <f>IF(ISNUMBER(E3166),E3166/'Bulk DivVar Analysis'!$C$114,"")</f>
        <v/>
      </c>
      <c r="H3166" s="338" t="str">
        <f>IF(ISNUMBER(E3166), IF(G3166&gt;'Bulk DivVar Analysis'!$D$116,"Pass","Fail"),"")</f>
        <v/>
      </c>
      <c r="I3166" s="338" t="str">
        <f t="shared" si="51"/>
        <v/>
      </c>
      <c r="J3166" s="339"/>
      <c r="K3166" s="339"/>
      <c r="L3166" s="339"/>
      <c r="M3166" s="339"/>
      <c r="N3166" s="339"/>
      <c r="O3166" s="339"/>
      <c r="P3166" s="339"/>
      <c r="Q3166" s="339"/>
    </row>
    <row r="3167" spans="1:17" ht="13.5" customHeight="1">
      <c r="A3167" s="481"/>
      <c r="B3167" s="481"/>
      <c r="C3167" s="481"/>
      <c r="D3167" s="481"/>
      <c r="E3167" s="481"/>
      <c r="F3167" s="339"/>
      <c r="G3167" s="340" t="str">
        <f>IF(ISNUMBER(E3167),E3167/'Bulk DivVar Analysis'!$C$114,"")</f>
        <v/>
      </c>
      <c r="H3167" s="338" t="str">
        <f>IF(ISNUMBER(E3167), IF(G3167&gt;'Bulk DivVar Analysis'!$D$116,"Pass","Fail"),"")</f>
        <v/>
      </c>
      <c r="I3167" s="338" t="str">
        <f t="shared" si="51"/>
        <v/>
      </c>
      <c r="J3167" s="339"/>
      <c r="K3167" s="339"/>
      <c r="L3167" s="339"/>
      <c r="M3167" s="339"/>
      <c r="N3167" s="339"/>
      <c r="O3167" s="339"/>
      <c r="P3167" s="339"/>
      <c r="Q3167" s="339"/>
    </row>
    <row r="3168" spans="1:17" ht="13.5" customHeight="1">
      <c r="A3168" s="481"/>
      <c r="B3168" s="481"/>
      <c r="C3168" s="481"/>
      <c r="D3168" s="481"/>
      <c r="E3168" s="481"/>
      <c r="F3168" s="339"/>
      <c r="G3168" s="340" t="str">
        <f>IF(ISNUMBER(E3168),E3168/'Bulk DivVar Analysis'!$C$114,"")</f>
        <v/>
      </c>
      <c r="H3168" s="338" t="str">
        <f>IF(ISNUMBER(E3168), IF(G3168&gt;'Bulk DivVar Analysis'!$D$116,"Pass","Fail"),"")</f>
        <v/>
      </c>
      <c r="I3168" s="338" t="str">
        <f t="shared" si="51"/>
        <v/>
      </c>
      <c r="J3168" s="339"/>
      <c r="K3168" s="339"/>
      <c r="L3168" s="339"/>
      <c r="M3168" s="339"/>
      <c r="N3168" s="339"/>
      <c r="O3168" s="339"/>
      <c r="P3168" s="339"/>
      <c r="Q3168" s="339"/>
    </row>
    <row r="3169" spans="1:17" ht="13.5" customHeight="1">
      <c r="A3169" s="481"/>
      <c r="B3169" s="481"/>
      <c r="C3169" s="481"/>
      <c r="D3169" s="481"/>
      <c r="E3169" s="481"/>
      <c r="F3169" s="339"/>
      <c r="G3169" s="340" t="str">
        <f>IF(ISNUMBER(E3169),E3169/'Bulk DivVar Analysis'!$C$114,"")</f>
        <v/>
      </c>
      <c r="H3169" s="338" t="str">
        <f>IF(ISNUMBER(E3169), IF(G3169&gt;'Bulk DivVar Analysis'!$D$116,"Pass","Fail"),"")</f>
        <v/>
      </c>
      <c r="I3169" s="338" t="str">
        <f t="shared" si="51"/>
        <v/>
      </c>
      <c r="J3169" s="339"/>
      <c r="K3169" s="339"/>
      <c r="L3169" s="339"/>
      <c r="M3169" s="339"/>
      <c r="N3169" s="339"/>
      <c r="O3169" s="339"/>
      <c r="P3169" s="339"/>
      <c r="Q3169" s="339"/>
    </row>
    <row r="3170" spans="1:17" ht="13.5" customHeight="1">
      <c r="A3170" s="481"/>
      <c r="B3170" s="481"/>
      <c r="C3170" s="481"/>
      <c r="D3170" s="481"/>
      <c r="E3170" s="481"/>
      <c r="F3170" s="339"/>
      <c r="G3170" s="340" t="str">
        <f>IF(ISNUMBER(E3170),E3170/'Bulk DivVar Analysis'!$C$114,"")</f>
        <v/>
      </c>
      <c r="H3170" s="338" t="str">
        <f>IF(ISNUMBER(E3170), IF(G3170&gt;'Bulk DivVar Analysis'!$D$116,"Pass","Fail"),"")</f>
        <v/>
      </c>
      <c r="I3170" s="338" t="str">
        <f t="shared" si="51"/>
        <v/>
      </c>
      <c r="J3170" s="339"/>
      <c r="K3170" s="339"/>
      <c r="L3170" s="339"/>
      <c r="M3170" s="339"/>
      <c r="N3170" s="339"/>
      <c r="O3170" s="339"/>
      <c r="P3170" s="339"/>
      <c r="Q3170" s="339"/>
    </row>
    <row r="3171" spans="1:17" ht="13.5" customHeight="1">
      <c r="A3171" s="481"/>
      <c r="B3171" s="481"/>
      <c r="C3171" s="481"/>
      <c r="D3171" s="481"/>
      <c r="E3171" s="481"/>
      <c r="F3171" s="339"/>
      <c r="G3171" s="340" t="str">
        <f>IF(ISNUMBER(E3171),E3171/'Bulk DivVar Analysis'!$C$114,"")</f>
        <v/>
      </c>
      <c r="H3171" s="338" t="str">
        <f>IF(ISNUMBER(E3171), IF(G3171&gt;'Bulk DivVar Analysis'!$D$116,"Pass","Fail"),"")</f>
        <v/>
      </c>
      <c r="I3171" s="338" t="str">
        <f t="shared" si="51"/>
        <v/>
      </c>
      <c r="J3171" s="339"/>
      <c r="K3171" s="339"/>
      <c r="L3171" s="339"/>
      <c r="M3171" s="339"/>
      <c r="N3171" s="339"/>
      <c r="O3171" s="339"/>
      <c r="P3171" s="339"/>
      <c r="Q3171" s="339"/>
    </row>
    <row r="3172" spans="1:17" ht="13.5" customHeight="1">
      <c r="A3172" s="481"/>
      <c r="B3172" s="481"/>
      <c r="C3172" s="481"/>
      <c r="D3172" s="481"/>
      <c r="E3172" s="481"/>
      <c r="F3172" s="339"/>
      <c r="G3172" s="340" t="str">
        <f>IF(ISNUMBER(E3172),E3172/'Bulk DivVar Analysis'!$C$114,"")</f>
        <v/>
      </c>
      <c r="H3172" s="338" t="str">
        <f>IF(ISNUMBER(E3172), IF(G3172&gt;'Bulk DivVar Analysis'!$D$116,"Pass","Fail"),"")</f>
        <v/>
      </c>
      <c r="I3172" s="338" t="str">
        <f t="shared" si="51"/>
        <v/>
      </c>
      <c r="J3172" s="339"/>
      <c r="K3172" s="339"/>
      <c r="L3172" s="339"/>
      <c r="M3172" s="339"/>
      <c r="N3172" s="339"/>
      <c r="O3172" s="339"/>
      <c r="P3172" s="339"/>
      <c r="Q3172" s="339"/>
    </row>
    <row r="3173" spans="1:17" ht="13.5" customHeight="1">
      <c r="A3173" s="481"/>
      <c r="B3173" s="481"/>
      <c r="C3173" s="481"/>
      <c r="D3173" s="481"/>
      <c r="E3173" s="481"/>
      <c r="F3173" s="339"/>
      <c r="G3173" s="340" t="str">
        <f>IF(ISNUMBER(E3173),E3173/'Bulk DivVar Analysis'!$C$114,"")</f>
        <v/>
      </c>
      <c r="H3173" s="338" t="str">
        <f>IF(ISNUMBER(E3173), IF(G3173&gt;'Bulk DivVar Analysis'!$D$116,"Pass","Fail"),"")</f>
        <v/>
      </c>
      <c r="I3173" s="338" t="str">
        <f t="shared" si="51"/>
        <v/>
      </c>
      <c r="J3173" s="339"/>
      <c r="K3173" s="339"/>
      <c r="L3173" s="339"/>
      <c r="M3173" s="339"/>
      <c r="N3173" s="339"/>
      <c r="O3173" s="339"/>
      <c r="P3173" s="339"/>
      <c r="Q3173" s="339"/>
    </row>
    <row r="3174" spans="1:17" ht="13.5" customHeight="1">
      <c r="A3174" s="481"/>
      <c r="B3174" s="481"/>
      <c r="C3174" s="481"/>
      <c r="D3174" s="481"/>
      <c r="E3174" s="481"/>
      <c r="F3174" s="339"/>
      <c r="G3174" s="340" t="str">
        <f>IF(ISNUMBER(E3174),E3174/'Bulk DivVar Analysis'!$C$114,"")</f>
        <v/>
      </c>
      <c r="H3174" s="338" t="str">
        <f>IF(ISNUMBER(E3174), IF(G3174&gt;'Bulk DivVar Analysis'!$D$116,"Pass","Fail"),"")</f>
        <v/>
      </c>
      <c r="I3174" s="338" t="str">
        <f t="shared" si="51"/>
        <v/>
      </c>
      <c r="J3174" s="339"/>
      <c r="K3174" s="339"/>
      <c r="L3174" s="339"/>
      <c r="M3174" s="339"/>
      <c r="N3174" s="339"/>
      <c r="O3174" s="339"/>
      <c r="P3174" s="339"/>
      <c r="Q3174" s="339"/>
    </row>
    <row r="3175" spans="1:17" ht="13.5" customHeight="1">
      <c r="A3175" s="481"/>
      <c r="B3175" s="481"/>
      <c r="C3175" s="481"/>
      <c r="D3175" s="481"/>
      <c r="E3175" s="481"/>
      <c r="F3175" s="339"/>
      <c r="G3175" s="340" t="str">
        <f>IF(ISNUMBER(E3175),E3175/'Bulk DivVar Analysis'!$C$114,"")</f>
        <v/>
      </c>
      <c r="H3175" s="338" t="str">
        <f>IF(ISNUMBER(E3175), IF(G3175&gt;'Bulk DivVar Analysis'!$D$116,"Pass","Fail"),"")</f>
        <v/>
      </c>
      <c r="I3175" s="338" t="str">
        <f t="shared" si="51"/>
        <v/>
      </c>
      <c r="J3175" s="339"/>
      <c r="K3175" s="339"/>
      <c r="L3175" s="339"/>
      <c r="M3175" s="339"/>
      <c r="N3175" s="339"/>
      <c r="O3175" s="339"/>
      <c r="P3175" s="339"/>
      <c r="Q3175" s="339"/>
    </row>
    <row r="3176" spans="1:17" ht="13.5" customHeight="1">
      <c r="A3176" s="481"/>
      <c r="B3176" s="481"/>
      <c r="C3176" s="481"/>
      <c r="D3176" s="481"/>
      <c r="E3176" s="481"/>
      <c r="F3176" s="339"/>
      <c r="G3176" s="340" t="str">
        <f>IF(ISNUMBER(E3176),E3176/'Bulk DivVar Analysis'!$C$114,"")</f>
        <v/>
      </c>
      <c r="H3176" s="338" t="str">
        <f>IF(ISNUMBER(E3176), IF(G3176&gt;'Bulk DivVar Analysis'!$D$116,"Pass","Fail"),"")</f>
        <v/>
      </c>
      <c r="I3176" s="338" t="str">
        <f t="shared" si="51"/>
        <v/>
      </c>
      <c r="J3176" s="339"/>
      <c r="K3176" s="339"/>
      <c r="L3176" s="339"/>
      <c r="M3176" s="339"/>
      <c r="N3176" s="339"/>
      <c r="O3176" s="339"/>
      <c r="P3176" s="339"/>
      <c r="Q3176" s="339"/>
    </row>
    <row r="3177" spans="1:17" ht="13.5" customHeight="1">
      <c r="A3177" s="481"/>
      <c r="B3177" s="481"/>
      <c r="C3177" s="481"/>
      <c r="D3177" s="481"/>
      <c r="E3177" s="481"/>
      <c r="F3177" s="339"/>
      <c r="G3177" s="340" t="str">
        <f>IF(ISNUMBER(E3177),E3177/'Bulk DivVar Analysis'!$C$114,"")</f>
        <v/>
      </c>
      <c r="H3177" s="338" t="str">
        <f>IF(ISNUMBER(E3177), IF(G3177&gt;'Bulk DivVar Analysis'!$D$116,"Pass","Fail"),"")</f>
        <v/>
      </c>
      <c r="I3177" s="338" t="str">
        <f t="shared" si="51"/>
        <v/>
      </c>
      <c r="J3177" s="339"/>
      <c r="K3177" s="339"/>
      <c r="L3177" s="339"/>
      <c r="M3177" s="339"/>
      <c r="N3177" s="339"/>
      <c r="O3177" s="339"/>
      <c r="P3177" s="339"/>
      <c r="Q3177" s="339"/>
    </row>
    <row r="3178" spans="1:17" ht="13.5" customHeight="1">
      <c r="A3178" s="481"/>
      <c r="B3178" s="481"/>
      <c r="C3178" s="481"/>
      <c r="D3178" s="481"/>
      <c r="E3178" s="481"/>
      <c r="F3178" s="339"/>
      <c r="G3178" s="340" t="str">
        <f>IF(ISNUMBER(E3178),E3178/'Bulk DivVar Analysis'!$C$114,"")</f>
        <v/>
      </c>
      <c r="H3178" s="338" t="str">
        <f>IF(ISNUMBER(E3178), IF(G3178&gt;'Bulk DivVar Analysis'!$D$116,"Pass","Fail"),"")</f>
        <v/>
      </c>
      <c r="I3178" s="338" t="str">
        <f t="shared" si="51"/>
        <v/>
      </c>
      <c r="J3178" s="339"/>
      <c r="K3178" s="339"/>
      <c r="L3178" s="339"/>
      <c r="M3178" s="339"/>
      <c r="N3178" s="339"/>
      <c r="O3178" s="339"/>
      <c r="P3178" s="339"/>
      <c r="Q3178" s="339"/>
    </row>
    <row r="3179" spans="1:17" ht="13.5" customHeight="1">
      <c r="A3179" s="481"/>
      <c r="B3179" s="481"/>
      <c r="C3179" s="481"/>
      <c r="D3179" s="481"/>
      <c r="E3179" s="481"/>
      <c r="F3179" s="339"/>
      <c r="G3179" s="340" t="str">
        <f>IF(ISNUMBER(E3179),E3179/'Bulk DivVar Analysis'!$C$114,"")</f>
        <v/>
      </c>
      <c r="H3179" s="338" t="str">
        <f>IF(ISNUMBER(E3179), IF(G3179&gt;'Bulk DivVar Analysis'!$D$116,"Pass","Fail"),"")</f>
        <v/>
      </c>
      <c r="I3179" s="338" t="str">
        <f t="shared" si="51"/>
        <v/>
      </c>
      <c r="J3179" s="339"/>
      <c r="K3179" s="339"/>
      <c r="L3179" s="339"/>
      <c r="M3179" s="339"/>
      <c r="N3179" s="339"/>
      <c r="O3179" s="339"/>
      <c r="P3179" s="339"/>
      <c r="Q3179" s="339"/>
    </row>
    <row r="3180" spans="1:17" ht="13.5" customHeight="1">
      <c r="A3180" s="481"/>
      <c r="B3180" s="481"/>
      <c r="C3180" s="481"/>
      <c r="D3180" s="481"/>
      <c r="E3180" s="481"/>
      <c r="F3180" s="339"/>
      <c r="G3180" s="340" t="str">
        <f>IF(ISNUMBER(E3180),E3180/'Bulk DivVar Analysis'!$C$114,"")</f>
        <v/>
      </c>
      <c r="H3180" s="338" t="str">
        <f>IF(ISNUMBER(E3180), IF(G3180&gt;'Bulk DivVar Analysis'!$D$116,"Pass","Fail"),"")</f>
        <v/>
      </c>
      <c r="I3180" s="338" t="str">
        <f t="shared" si="51"/>
        <v/>
      </c>
      <c r="J3180" s="339"/>
      <c r="K3180" s="339"/>
      <c r="L3180" s="339"/>
      <c r="M3180" s="339"/>
      <c r="N3180" s="339"/>
      <c r="O3180" s="339"/>
      <c r="P3180" s="339"/>
      <c r="Q3180" s="339"/>
    </row>
    <row r="3181" spans="1:17" ht="13.5" customHeight="1">
      <c r="A3181" s="481"/>
      <c r="B3181" s="481"/>
      <c r="C3181" s="481"/>
      <c r="D3181" s="481"/>
      <c r="E3181" s="481"/>
      <c r="F3181" s="339"/>
      <c r="G3181" s="340" t="str">
        <f>IF(ISNUMBER(E3181),E3181/'Bulk DivVar Analysis'!$C$114,"")</f>
        <v/>
      </c>
      <c r="H3181" s="338" t="str">
        <f>IF(ISNUMBER(E3181), IF(G3181&gt;'Bulk DivVar Analysis'!$D$116,"Pass","Fail"),"")</f>
        <v/>
      </c>
      <c r="I3181" s="338" t="str">
        <f t="shared" si="51"/>
        <v/>
      </c>
      <c r="J3181" s="339"/>
      <c r="K3181" s="339"/>
      <c r="L3181" s="339"/>
      <c r="M3181" s="339"/>
      <c r="N3181" s="339"/>
      <c r="O3181" s="339"/>
      <c r="P3181" s="339"/>
      <c r="Q3181" s="339"/>
    </row>
    <row r="3182" spans="1:17" ht="13.5" customHeight="1">
      <c r="A3182" s="481"/>
      <c r="B3182" s="481"/>
      <c r="C3182" s="481"/>
      <c r="D3182" s="481"/>
      <c r="E3182" s="481"/>
      <c r="F3182" s="339"/>
      <c r="G3182" s="340" t="str">
        <f>IF(ISNUMBER(E3182),E3182/'Bulk DivVar Analysis'!$C$114,"")</f>
        <v/>
      </c>
      <c r="H3182" s="338" t="str">
        <f>IF(ISNUMBER(E3182), IF(G3182&gt;'Bulk DivVar Analysis'!$D$116,"Pass","Fail"),"")</f>
        <v/>
      </c>
      <c r="I3182" s="338" t="str">
        <f t="shared" si="51"/>
        <v/>
      </c>
      <c r="J3182" s="339"/>
      <c r="K3182" s="339"/>
      <c r="L3182" s="339"/>
      <c r="M3182" s="339"/>
      <c r="N3182" s="339"/>
      <c r="O3182" s="339"/>
      <c r="P3182" s="339"/>
      <c r="Q3182" s="339"/>
    </row>
    <row r="3183" spans="1:17" ht="13.5" customHeight="1">
      <c r="A3183" s="481"/>
      <c r="B3183" s="481"/>
      <c r="C3183" s="481"/>
      <c r="D3183" s="481"/>
      <c r="E3183" s="481"/>
      <c r="F3183" s="339"/>
      <c r="G3183" s="340" t="str">
        <f>IF(ISNUMBER(E3183),E3183/'Bulk DivVar Analysis'!$C$114,"")</f>
        <v/>
      </c>
      <c r="H3183" s="338" t="str">
        <f>IF(ISNUMBER(E3183), IF(G3183&gt;'Bulk DivVar Analysis'!$D$116,"Pass","Fail"),"")</f>
        <v/>
      </c>
      <c r="I3183" s="338" t="str">
        <f t="shared" si="51"/>
        <v/>
      </c>
      <c r="J3183" s="339"/>
      <c r="K3183" s="339"/>
      <c r="L3183" s="339"/>
      <c r="M3183" s="339"/>
      <c r="N3183" s="339"/>
      <c r="O3183" s="339"/>
      <c r="P3183" s="339"/>
      <c r="Q3183" s="339"/>
    </row>
    <row r="3184" spans="1:17" ht="13.5" customHeight="1">
      <c r="A3184" s="481"/>
      <c r="B3184" s="481"/>
      <c r="C3184" s="481"/>
      <c r="D3184" s="481"/>
      <c r="E3184" s="481"/>
      <c r="F3184" s="339"/>
      <c r="G3184" s="340" t="str">
        <f>IF(ISNUMBER(E3184),E3184/'Bulk DivVar Analysis'!$C$114,"")</f>
        <v/>
      </c>
      <c r="H3184" s="338" t="str">
        <f>IF(ISNUMBER(E3184), IF(G3184&gt;'Bulk DivVar Analysis'!$D$116,"Pass","Fail"),"")</f>
        <v/>
      </c>
      <c r="I3184" s="338" t="str">
        <f t="shared" si="51"/>
        <v/>
      </c>
      <c r="J3184" s="339"/>
      <c r="K3184" s="339"/>
      <c r="L3184" s="339"/>
      <c r="M3184" s="339"/>
      <c r="N3184" s="339"/>
      <c r="O3184" s="339"/>
      <c r="P3184" s="339"/>
      <c r="Q3184" s="339"/>
    </row>
    <row r="3185" spans="1:17" ht="13.5" customHeight="1">
      <c r="A3185" s="481"/>
      <c r="B3185" s="481"/>
      <c r="C3185" s="481"/>
      <c r="D3185" s="481"/>
      <c r="E3185" s="481"/>
      <c r="F3185" s="339"/>
      <c r="G3185" s="340" t="str">
        <f>IF(ISNUMBER(E3185),E3185/'Bulk DivVar Analysis'!$C$114,"")</f>
        <v/>
      </c>
      <c r="H3185" s="338" t="str">
        <f>IF(ISNUMBER(E3185), IF(G3185&gt;'Bulk DivVar Analysis'!$D$116,"Pass","Fail"),"")</f>
        <v/>
      </c>
      <c r="I3185" s="338" t="str">
        <f t="shared" si="51"/>
        <v/>
      </c>
      <c r="J3185" s="339"/>
      <c r="K3185" s="339"/>
      <c r="L3185" s="339"/>
      <c r="M3185" s="339"/>
      <c r="N3185" s="339"/>
      <c r="O3185" s="339"/>
      <c r="P3185" s="339"/>
      <c r="Q3185" s="339"/>
    </row>
    <row r="3186" spans="1:17" ht="13.5" customHeight="1">
      <c r="A3186" s="481"/>
      <c r="B3186" s="481"/>
      <c r="C3186" s="481"/>
      <c r="D3186" s="481"/>
      <c r="E3186" s="481"/>
      <c r="F3186" s="339"/>
      <c r="G3186" s="340" t="str">
        <f>IF(ISNUMBER(E3186),E3186/'Bulk DivVar Analysis'!$C$114,"")</f>
        <v/>
      </c>
      <c r="H3186" s="338" t="str">
        <f>IF(ISNUMBER(E3186), IF(G3186&gt;'Bulk DivVar Analysis'!$D$116,"Pass","Fail"),"")</f>
        <v/>
      </c>
      <c r="I3186" s="338" t="str">
        <f t="shared" si="51"/>
        <v/>
      </c>
      <c r="J3186" s="339"/>
      <c r="K3186" s="339"/>
      <c r="L3186" s="339"/>
      <c r="M3186" s="339"/>
      <c r="N3186" s="339"/>
      <c r="O3186" s="339"/>
      <c r="P3186" s="339"/>
      <c r="Q3186" s="339"/>
    </row>
    <row r="3187" spans="1:17" ht="13.5" customHeight="1">
      <c r="A3187" s="481"/>
      <c r="B3187" s="481"/>
      <c r="C3187" s="481"/>
      <c r="D3187" s="481"/>
      <c r="E3187" s="481"/>
      <c r="F3187" s="339"/>
      <c r="G3187" s="340" t="str">
        <f>IF(ISNUMBER(E3187),E3187/'Bulk DivVar Analysis'!$C$114,"")</f>
        <v/>
      </c>
      <c r="H3187" s="338" t="str">
        <f>IF(ISNUMBER(E3187), IF(G3187&gt;'Bulk DivVar Analysis'!$D$116,"Pass","Fail"),"")</f>
        <v/>
      </c>
      <c r="I3187" s="338" t="str">
        <f t="shared" si="51"/>
        <v/>
      </c>
      <c r="J3187" s="339"/>
      <c r="K3187" s="339"/>
      <c r="L3187" s="339"/>
      <c r="M3187" s="339"/>
      <c r="N3187" s="339"/>
      <c r="O3187" s="339"/>
      <c r="P3187" s="339"/>
      <c r="Q3187" s="339"/>
    </row>
    <row r="3188" spans="1:17" ht="13.5" customHeight="1">
      <c r="A3188" s="481"/>
      <c r="B3188" s="481"/>
      <c r="C3188" s="481"/>
      <c r="D3188" s="481"/>
      <c r="E3188" s="481"/>
      <c r="F3188" s="339"/>
      <c r="G3188" s="340" t="str">
        <f>IF(ISNUMBER(E3188),E3188/'Bulk DivVar Analysis'!$C$114,"")</f>
        <v/>
      </c>
      <c r="H3188" s="338" t="str">
        <f>IF(ISNUMBER(E3188), IF(G3188&gt;'Bulk DivVar Analysis'!$D$116,"Pass","Fail"),"")</f>
        <v/>
      </c>
      <c r="I3188" s="338" t="str">
        <f t="shared" si="51"/>
        <v/>
      </c>
      <c r="J3188" s="339"/>
      <c r="K3188" s="339"/>
      <c r="L3188" s="339"/>
      <c r="M3188" s="339"/>
      <c r="N3188" s="339"/>
      <c r="O3188" s="339"/>
      <c r="P3188" s="339"/>
      <c r="Q3188" s="339"/>
    </row>
    <row r="3189" spans="1:17" ht="13.5" customHeight="1">
      <c r="A3189" s="481"/>
      <c r="B3189" s="481"/>
      <c r="C3189" s="481"/>
      <c r="D3189" s="481"/>
      <c r="E3189" s="481"/>
      <c r="F3189" s="339"/>
      <c r="G3189" s="340" t="str">
        <f>IF(ISNUMBER(E3189),E3189/'Bulk DivVar Analysis'!$C$114,"")</f>
        <v/>
      </c>
      <c r="H3189" s="338" t="str">
        <f>IF(ISNUMBER(E3189), IF(G3189&gt;'Bulk DivVar Analysis'!$D$116,"Pass","Fail"),"")</f>
        <v/>
      </c>
      <c r="I3189" s="338" t="str">
        <f t="shared" si="51"/>
        <v/>
      </c>
      <c r="J3189" s="339"/>
      <c r="K3189" s="339"/>
      <c r="L3189" s="339"/>
      <c r="M3189" s="339"/>
      <c r="N3189" s="339"/>
      <c r="O3189" s="339"/>
      <c r="P3189" s="339"/>
      <c r="Q3189" s="339"/>
    </row>
    <row r="3190" spans="1:17" ht="13.5" customHeight="1">
      <c r="A3190" s="481"/>
      <c r="B3190" s="481"/>
      <c r="C3190" s="481"/>
      <c r="D3190" s="481"/>
      <c r="E3190" s="481"/>
      <c r="F3190" s="339"/>
      <c r="G3190" s="340" t="str">
        <f>IF(ISNUMBER(E3190),E3190/'Bulk DivVar Analysis'!$C$114,"")</f>
        <v/>
      </c>
      <c r="H3190" s="338" t="str">
        <f>IF(ISNUMBER(E3190), IF(G3190&gt;'Bulk DivVar Analysis'!$D$116,"Pass","Fail"),"")</f>
        <v/>
      </c>
      <c r="I3190" s="338" t="str">
        <f t="shared" si="51"/>
        <v/>
      </c>
      <c r="J3190" s="339"/>
      <c r="K3190" s="339"/>
      <c r="L3190" s="339"/>
      <c r="M3190" s="339"/>
      <c r="N3190" s="339"/>
      <c r="O3190" s="339"/>
      <c r="P3190" s="339"/>
      <c r="Q3190" s="339"/>
    </row>
    <row r="3191" spans="1:17" ht="13.5" customHeight="1">
      <c r="A3191" s="481"/>
      <c r="B3191" s="481"/>
      <c r="C3191" s="481"/>
      <c r="D3191" s="481"/>
      <c r="E3191" s="481"/>
      <c r="F3191" s="339"/>
      <c r="G3191" s="340" t="str">
        <f>IF(ISNUMBER(E3191),E3191/'Bulk DivVar Analysis'!$C$114,"")</f>
        <v/>
      </c>
      <c r="H3191" s="338" t="str">
        <f>IF(ISNUMBER(E3191), IF(G3191&gt;'Bulk DivVar Analysis'!$D$116,"Pass","Fail"),"")</f>
        <v/>
      </c>
      <c r="I3191" s="338" t="str">
        <f t="shared" si="51"/>
        <v/>
      </c>
      <c r="J3191" s="339"/>
      <c r="K3191" s="339"/>
      <c r="L3191" s="339"/>
      <c r="M3191" s="339"/>
      <c r="N3191" s="339"/>
      <c r="O3191" s="339"/>
      <c r="P3191" s="339"/>
      <c r="Q3191" s="339"/>
    </row>
    <row r="3192" spans="1:17" ht="13.5" customHeight="1">
      <c r="A3192" s="481"/>
      <c r="B3192" s="481"/>
      <c r="C3192" s="481"/>
      <c r="D3192" s="481"/>
      <c r="E3192" s="481"/>
      <c r="F3192" s="339"/>
      <c r="G3192" s="340" t="str">
        <f>IF(ISNUMBER(E3192),E3192/'Bulk DivVar Analysis'!$C$114,"")</f>
        <v/>
      </c>
      <c r="H3192" s="338" t="str">
        <f>IF(ISNUMBER(E3192), IF(G3192&gt;'Bulk DivVar Analysis'!$D$116,"Pass","Fail"),"")</f>
        <v/>
      </c>
      <c r="I3192" s="338" t="str">
        <f t="shared" si="51"/>
        <v/>
      </c>
      <c r="J3192" s="339"/>
      <c r="K3192" s="339"/>
      <c r="L3192" s="339"/>
      <c r="M3192" s="339"/>
      <c r="N3192" s="339"/>
      <c r="O3192" s="339"/>
      <c r="P3192" s="339"/>
      <c r="Q3192" s="339"/>
    </row>
    <row r="3193" spans="1:17" ht="13.5" customHeight="1">
      <c r="A3193" s="481"/>
      <c r="B3193" s="481"/>
      <c r="C3193" s="481"/>
      <c r="D3193" s="481"/>
      <c r="E3193" s="481"/>
      <c r="F3193" s="339"/>
      <c r="G3193" s="340" t="str">
        <f>IF(ISNUMBER(E3193),E3193/'Bulk DivVar Analysis'!$C$114,"")</f>
        <v/>
      </c>
      <c r="H3193" s="338" t="str">
        <f>IF(ISNUMBER(E3193), IF(G3193&gt;'Bulk DivVar Analysis'!$D$116,"Pass","Fail"),"")</f>
        <v/>
      </c>
      <c r="I3193" s="338" t="str">
        <f t="shared" si="51"/>
        <v/>
      </c>
      <c r="J3193" s="339"/>
      <c r="K3193" s="339"/>
      <c r="L3193" s="339"/>
      <c r="M3193" s="339"/>
      <c r="N3193" s="339"/>
      <c r="O3193" s="339"/>
      <c r="P3193" s="339"/>
      <c r="Q3193" s="339"/>
    </row>
    <row r="3194" spans="1:17" ht="13.5" customHeight="1">
      <c r="A3194" s="481"/>
      <c r="B3194" s="481"/>
      <c r="C3194" s="481"/>
      <c r="D3194" s="481"/>
      <c r="E3194" s="481"/>
      <c r="F3194" s="339"/>
      <c r="G3194" s="340" t="str">
        <f>IF(ISNUMBER(E3194),E3194/'Bulk DivVar Analysis'!$C$114,"")</f>
        <v/>
      </c>
      <c r="H3194" s="338" t="str">
        <f>IF(ISNUMBER(E3194), IF(G3194&gt;'Bulk DivVar Analysis'!$D$116,"Pass","Fail"),"")</f>
        <v/>
      </c>
      <c r="I3194" s="338" t="str">
        <f t="shared" si="51"/>
        <v/>
      </c>
      <c r="J3194" s="339"/>
      <c r="K3194" s="339"/>
      <c r="L3194" s="339"/>
      <c r="M3194" s="339"/>
      <c r="N3194" s="339"/>
      <c r="O3194" s="339"/>
      <c r="P3194" s="339"/>
      <c r="Q3194" s="339"/>
    </row>
    <row r="3195" spans="1:17" ht="13.5" customHeight="1">
      <c r="A3195" s="481"/>
      <c r="B3195" s="481"/>
      <c r="C3195" s="481"/>
      <c r="D3195" s="481"/>
      <c r="E3195" s="481"/>
      <c r="F3195" s="339"/>
      <c r="G3195" s="340" t="str">
        <f>IF(ISNUMBER(E3195),E3195/'Bulk DivVar Analysis'!$C$114,"")</f>
        <v/>
      </c>
      <c r="H3195" s="338" t="str">
        <f>IF(ISNUMBER(E3195), IF(G3195&gt;'Bulk DivVar Analysis'!$D$116,"Pass","Fail"),"")</f>
        <v/>
      </c>
      <c r="I3195" s="338" t="str">
        <f t="shared" si="51"/>
        <v/>
      </c>
      <c r="J3195" s="339"/>
      <c r="K3195" s="339"/>
      <c r="L3195" s="339"/>
      <c r="M3195" s="339"/>
      <c r="N3195" s="339"/>
      <c r="O3195" s="339"/>
      <c r="P3195" s="339"/>
      <c r="Q3195" s="339"/>
    </row>
    <row r="3196" spans="1:17" ht="13.5" customHeight="1">
      <c r="A3196" s="481"/>
      <c r="B3196" s="481"/>
      <c r="C3196" s="481"/>
      <c r="D3196" s="481"/>
      <c r="E3196" s="481"/>
      <c r="F3196" s="339"/>
      <c r="G3196" s="340" t="str">
        <f>IF(ISNUMBER(E3196),E3196/'Bulk DivVar Analysis'!$C$114,"")</f>
        <v/>
      </c>
      <c r="H3196" s="338" t="str">
        <f>IF(ISNUMBER(E3196), IF(G3196&gt;'Bulk DivVar Analysis'!$D$116,"Pass","Fail"),"")</f>
        <v/>
      </c>
      <c r="I3196" s="338" t="str">
        <f t="shared" si="51"/>
        <v/>
      </c>
      <c r="J3196" s="339"/>
      <c r="K3196" s="339"/>
      <c r="L3196" s="339"/>
      <c r="M3196" s="339"/>
      <c r="N3196" s="339"/>
      <c r="O3196" s="339"/>
      <c r="P3196" s="339"/>
      <c r="Q3196" s="339"/>
    </row>
    <row r="3197" spans="1:17" ht="13.5" customHeight="1">
      <c r="A3197" s="481"/>
      <c r="B3197" s="481"/>
      <c r="C3197" s="481"/>
      <c r="D3197" s="481"/>
      <c r="E3197" s="481"/>
      <c r="F3197" s="339"/>
      <c r="G3197" s="340" t="str">
        <f>IF(ISNUMBER(E3197),E3197/'Bulk DivVar Analysis'!$C$114,"")</f>
        <v/>
      </c>
      <c r="H3197" s="338" t="str">
        <f>IF(ISNUMBER(E3197), IF(G3197&gt;'Bulk DivVar Analysis'!$D$116,"Pass","Fail"),"")</f>
        <v/>
      </c>
      <c r="I3197" s="338" t="str">
        <f t="shared" si="51"/>
        <v/>
      </c>
      <c r="J3197" s="339"/>
      <c r="K3197" s="339"/>
      <c r="L3197" s="339"/>
      <c r="M3197" s="339"/>
      <c r="N3197" s="339"/>
      <c r="O3197" s="339"/>
      <c r="P3197" s="339"/>
      <c r="Q3197" s="339"/>
    </row>
    <row r="3198" spans="1:17" ht="13.5" customHeight="1">
      <c r="A3198" s="481"/>
      <c r="B3198" s="481"/>
      <c r="C3198" s="481"/>
      <c r="D3198" s="481"/>
      <c r="E3198" s="481"/>
      <c r="F3198" s="339"/>
      <c r="G3198" s="340" t="str">
        <f>IF(ISNUMBER(E3198),E3198/'Bulk DivVar Analysis'!$C$114,"")</f>
        <v/>
      </c>
      <c r="H3198" s="338" t="str">
        <f>IF(ISNUMBER(E3198), IF(G3198&gt;'Bulk DivVar Analysis'!$D$116,"Pass","Fail"),"")</f>
        <v/>
      </c>
      <c r="I3198" s="338" t="str">
        <f t="shared" si="51"/>
        <v/>
      </c>
      <c r="J3198" s="339"/>
      <c r="K3198" s="339"/>
      <c r="L3198" s="339"/>
      <c r="M3198" s="339"/>
      <c r="N3198" s="339"/>
      <c r="O3198" s="339"/>
      <c r="P3198" s="339"/>
      <c r="Q3198" s="339"/>
    </row>
    <row r="3199" spans="1:17" ht="13.5" customHeight="1">
      <c r="A3199" s="481"/>
      <c r="B3199" s="481"/>
      <c r="C3199" s="481"/>
      <c r="D3199" s="481"/>
      <c r="E3199" s="481"/>
      <c r="F3199" s="339"/>
      <c r="G3199" s="340" t="str">
        <f>IF(ISNUMBER(E3199),E3199/'Bulk DivVar Analysis'!$C$114,"")</f>
        <v/>
      </c>
      <c r="H3199" s="338" t="str">
        <f>IF(ISNUMBER(E3199), IF(G3199&gt;'Bulk DivVar Analysis'!$D$116,"Pass","Fail"),"")</f>
        <v/>
      </c>
      <c r="I3199" s="338" t="str">
        <f t="shared" si="51"/>
        <v/>
      </c>
      <c r="J3199" s="339"/>
      <c r="K3199" s="339"/>
      <c r="L3199" s="339"/>
      <c r="M3199" s="339"/>
      <c r="N3199" s="339"/>
      <c r="O3199" s="339"/>
      <c r="P3199" s="339"/>
      <c r="Q3199" s="339"/>
    </row>
    <row r="3200" spans="1:17" ht="13.5" customHeight="1">
      <c r="A3200" s="481"/>
      <c r="B3200" s="481"/>
      <c r="C3200" s="481"/>
      <c r="D3200" s="481"/>
      <c r="E3200" s="481"/>
      <c r="F3200" s="339"/>
      <c r="G3200" s="340" t="str">
        <f>IF(ISNUMBER(E3200),E3200/'Bulk DivVar Analysis'!$C$114,"")</f>
        <v/>
      </c>
      <c r="H3200" s="338" t="str">
        <f>IF(ISNUMBER(E3200), IF(G3200&gt;'Bulk DivVar Analysis'!$D$116,"Pass","Fail"),"")</f>
        <v/>
      </c>
      <c r="I3200" s="338" t="str">
        <f t="shared" si="51"/>
        <v/>
      </c>
      <c r="J3200" s="339"/>
      <c r="K3200" s="339"/>
      <c r="L3200" s="339"/>
      <c r="M3200" s="339"/>
      <c r="N3200" s="339"/>
      <c r="O3200" s="339"/>
      <c r="P3200" s="339"/>
      <c r="Q3200" s="339"/>
    </row>
    <row r="3201" spans="1:17" ht="13.5" customHeight="1">
      <c r="A3201" s="481"/>
      <c r="B3201" s="481"/>
      <c r="C3201" s="481"/>
      <c r="D3201" s="481"/>
      <c r="E3201" s="481"/>
      <c r="F3201" s="339"/>
      <c r="G3201" s="340" t="str">
        <f>IF(ISNUMBER(E3201),E3201/'Bulk DivVar Analysis'!$C$114,"")</f>
        <v/>
      </c>
      <c r="H3201" s="338" t="str">
        <f>IF(ISNUMBER(E3201), IF(G3201&gt;'Bulk DivVar Analysis'!$D$116,"Pass","Fail"),"")</f>
        <v/>
      </c>
      <c r="I3201" s="338" t="str">
        <f t="shared" si="51"/>
        <v/>
      </c>
      <c r="J3201" s="339"/>
      <c r="K3201" s="339"/>
      <c r="L3201" s="339"/>
      <c r="M3201" s="339"/>
      <c r="N3201" s="339"/>
      <c r="O3201" s="339"/>
      <c r="P3201" s="339"/>
      <c r="Q3201" s="339"/>
    </row>
    <row r="3202" spans="1:17" ht="13.5" customHeight="1">
      <c r="A3202" s="481"/>
      <c r="B3202" s="481"/>
      <c r="C3202" s="481"/>
      <c r="D3202" s="481"/>
      <c r="E3202" s="481"/>
      <c r="F3202" s="339"/>
      <c r="G3202" s="340" t="str">
        <f>IF(ISNUMBER(E3202),E3202/'Bulk DivVar Analysis'!$C$114,"")</f>
        <v/>
      </c>
      <c r="H3202" s="338" t="str">
        <f>IF(ISNUMBER(E3202), IF(G3202&gt;'Bulk DivVar Analysis'!$D$116,"Pass","Fail"),"")</f>
        <v/>
      </c>
      <c r="I3202" s="338" t="str">
        <f t="shared" si="51"/>
        <v/>
      </c>
      <c r="J3202" s="339"/>
      <c r="K3202" s="339"/>
      <c r="L3202" s="339"/>
      <c r="M3202" s="339"/>
      <c r="N3202" s="339"/>
      <c r="O3202" s="339"/>
      <c r="P3202" s="339"/>
      <c r="Q3202" s="339"/>
    </row>
    <row r="3203" spans="1:17" ht="13.5" customHeight="1">
      <c r="A3203" s="481"/>
      <c r="B3203" s="481"/>
      <c r="C3203" s="481"/>
      <c r="D3203" s="481"/>
      <c r="E3203" s="481"/>
      <c r="F3203" s="339"/>
      <c r="G3203" s="340" t="str">
        <f>IF(ISNUMBER(E3203),E3203/'Bulk DivVar Analysis'!$C$114,"")</f>
        <v/>
      </c>
      <c r="H3203" s="338" t="str">
        <f>IF(ISNUMBER(E3203), IF(G3203&gt;'Bulk DivVar Analysis'!$D$116,"Pass","Fail"),"")</f>
        <v/>
      </c>
      <c r="I3203" s="338" t="str">
        <f t="shared" ref="I3203:I3266" si="52">_xlfn.TEXTJOIN("_",TRUE,B3203,C3203)</f>
        <v/>
      </c>
      <c r="J3203" s="339"/>
      <c r="K3203" s="339"/>
      <c r="L3203" s="339"/>
      <c r="M3203" s="339"/>
      <c r="N3203" s="339"/>
      <c r="O3203" s="339"/>
      <c r="P3203" s="339"/>
      <c r="Q3203" s="339"/>
    </row>
    <row r="3204" spans="1:17" ht="13.5" customHeight="1">
      <c r="A3204" s="481"/>
      <c r="B3204" s="481"/>
      <c r="C3204" s="481"/>
      <c r="D3204" s="481"/>
      <c r="E3204" s="481"/>
      <c r="F3204" s="339"/>
      <c r="G3204" s="340" t="str">
        <f>IF(ISNUMBER(E3204),E3204/'Bulk DivVar Analysis'!$C$114,"")</f>
        <v/>
      </c>
      <c r="H3204" s="338" t="str">
        <f>IF(ISNUMBER(E3204), IF(G3204&gt;'Bulk DivVar Analysis'!$D$116,"Pass","Fail"),"")</f>
        <v/>
      </c>
      <c r="I3204" s="338" t="str">
        <f t="shared" si="52"/>
        <v/>
      </c>
      <c r="J3204" s="339"/>
      <c r="K3204" s="339"/>
      <c r="L3204" s="339"/>
      <c r="M3204" s="339"/>
      <c r="N3204" s="339"/>
      <c r="O3204" s="339"/>
      <c r="P3204" s="339"/>
      <c r="Q3204" s="339"/>
    </row>
    <row r="3205" spans="1:17" ht="13.5" customHeight="1">
      <c r="A3205" s="481"/>
      <c r="B3205" s="481"/>
      <c r="C3205" s="481"/>
      <c r="D3205" s="481"/>
      <c r="E3205" s="481"/>
      <c r="F3205" s="339"/>
      <c r="G3205" s="340" t="str">
        <f>IF(ISNUMBER(E3205),E3205/'Bulk DivVar Analysis'!$C$114,"")</f>
        <v/>
      </c>
      <c r="H3205" s="338" t="str">
        <f>IF(ISNUMBER(E3205), IF(G3205&gt;'Bulk DivVar Analysis'!$D$116,"Pass","Fail"),"")</f>
        <v/>
      </c>
      <c r="I3205" s="338" t="str">
        <f t="shared" si="52"/>
        <v/>
      </c>
      <c r="J3205" s="339"/>
      <c r="K3205" s="339"/>
      <c r="L3205" s="339"/>
      <c r="M3205" s="339"/>
      <c r="N3205" s="339"/>
      <c r="O3205" s="339"/>
      <c r="P3205" s="339"/>
      <c r="Q3205" s="339"/>
    </row>
    <row r="3206" spans="1:17" ht="13.5" customHeight="1">
      <c r="A3206" s="481"/>
      <c r="B3206" s="481"/>
      <c r="C3206" s="481"/>
      <c r="D3206" s="481"/>
      <c r="E3206" s="481"/>
      <c r="F3206" s="339"/>
      <c r="G3206" s="340" t="str">
        <f>IF(ISNUMBER(E3206),E3206/'Bulk DivVar Analysis'!$C$114,"")</f>
        <v/>
      </c>
      <c r="H3206" s="338" t="str">
        <f>IF(ISNUMBER(E3206), IF(G3206&gt;'Bulk DivVar Analysis'!$D$116,"Pass","Fail"),"")</f>
        <v/>
      </c>
      <c r="I3206" s="338" t="str">
        <f t="shared" si="52"/>
        <v/>
      </c>
      <c r="J3206" s="339"/>
      <c r="K3206" s="339"/>
      <c r="L3206" s="339"/>
      <c r="M3206" s="339"/>
      <c r="N3206" s="339"/>
      <c r="O3206" s="339"/>
      <c r="P3206" s="339"/>
      <c r="Q3206" s="339"/>
    </row>
    <row r="3207" spans="1:17" ht="13.5" customHeight="1">
      <c r="A3207" s="481"/>
      <c r="B3207" s="481"/>
      <c r="C3207" s="481"/>
      <c r="D3207" s="481"/>
      <c r="E3207" s="481"/>
      <c r="F3207" s="339"/>
      <c r="G3207" s="340" t="str">
        <f>IF(ISNUMBER(E3207),E3207/'Bulk DivVar Analysis'!$C$114,"")</f>
        <v/>
      </c>
      <c r="H3207" s="338" t="str">
        <f>IF(ISNUMBER(E3207), IF(G3207&gt;'Bulk DivVar Analysis'!$D$116,"Pass","Fail"),"")</f>
        <v/>
      </c>
      <c r="I3207" s="338" t="str">
        <f t="shared" si="52"/>
        <v/>
      </c>
      <c r="J3207" s="339"/>
      <c r="K3207" s="339"/>
      <c r="L3207" s="339"/>
      <c r="M3207" s="339"/>
      <c r="N3207" s="339"/>
      <c r="O3207" s="339"/>
      <c r="P3207" s="339"/>
      <c r="Q3207" s="339"/>
    </row>
    <row r="3208" spans="1:17" ht="13.5" customHeight="1">
      <c r="A3208" s="481"/>
      <c r="B3208" s="481"/>
      <c r="C3208" s="481"/>
      <c r="D3208" s="481"/>
      <c r="E3208" s="481"/>
      <c r="F3208" s="339"/>
      <c r="G3208" s="340" t="str">
        <f>IF(ISNUMBER(E3208),E3208/'Bulk DivVar Analysis'!$C$114,"")</f>
        <v/>
      </c>
      <c r="H3208" s="338" t="str">
        <f>IF(ISNUMBER(E3208), IF(G3208&gt;'Bulk DivVar Analysis'!$D$116,"Pass","Fail"),"")</f>
        <v/>
      </c>
      <c r="I3208" s="338" t="str">
        <f t="shared" si="52"/>
        <v/>
      </c>
      <c r="J3208" s="339"/>
      <c r="K3208" s="339"/>
      <c r="L3208" s="339"/>
      <c r="M3208" s="339"/>
      <c r="N3208" s="339"/>
      <c r="O3208" s="339"/>
      <c r="P3208" s="339"/>
      <c r="Q3208" s="339"/>
    </row>
    <row r="3209" spans="1:17" ht="13.5" customHeight="1">
      <c r="A3209" s="481"/>
      <c r="B3209" s="481"/>
      <c r="C3209" s="481"/>
      <c r="D3209" s="481"/>
      <c r="E3209" s="481"/>
      <c r="F3209" s="339"/>
      <c r="G3209" s="340" t="str">
        <f>IF(ISNUMBER(E3209),E3209/'Bulk DivVar Analysis'!$C$114,"")</f>
        <v/>
      </c>
      <c r="H3209" s="338" t="str">
        <f>IF(ISNUMBER(E3209), IF(G3209&gt;'Bulk DivVar Analysis'!$D$116,"Pass","Fail"),"")</f>
        <v/>
      </c>
      <c r="I3209" s="338" t="str">
        <f t="shared" si="52"/>
        <v/>
      </c>
      <c r="J3209" s="339"/>
      <c r="K3209" s="339"/>
      <c r="L3209" s="339"/>
      <c r="M3209" s="339"/>
      <c r="N3209" s="339"/>
      <c r="O3209" s="339"/>
      <c r="P3209" s="339"/>
      <c r="Q3209" s="339"/>
    </row>
    <row r="3210" spans="1:17" ht="13.5" customHeight="1">
      <c r="A3210" s="481"/>
      <c r="B3210" s="481"/>
      <c r="C3210" s="481"/>
      <c r="D3210" s="481"/>
      <c r="E3210" s="481"/>
      <c r="F3210" s="339"/>
      <c r="G3210" s="340" t="str">
        <f>IF(ISNUMBER(E3210),E3210/'Bulk DivVar Analysis'!$C$114,"")</f>
        <v/>
      </c>
      <c r="H3210" s="338" t="str">
        <f>IF(ISNUMBER(E3210), IF(G3210&gt;'Bulk DivVar Analysis'!$D$116,"Pass","Fail"),"")</f>
        <v/>
      </c>
      <c r="I3210" s="338" t="str">
        <f t="shared" si="52"/>
        <v/>
      </c>
      <c r="J3210" s="339"/>
      <c r="K3210" s="339"/>
      <c r="L3210" s="339"/>
      <c r="M3210" s="339"/>
      <c r="N3210" s="339"/>
      <c r="O3210" s="339"/>
      <c r="P3210" s="339"/>
      <c r="Q3210" s="339"/>
    </row>
    <row r="3211" spans="1:17" ht="13.5" customHeight="1">
      <c r="A3211" s="481"/>
      <c r="B3211" s="481"/>
      <c r="C3211" s="481"/>
      <c r="D3211" s="481"/>
      <c r="E3211" s="481"/>
      <c r="F3211" s="339"/>
      <c r="G3211" s="340" t="str">
        <f>IF(ISNUMBER(E3211),E3211/'Bulk DivVar Analysis'!$C$114,"")</f>
        <v/>
      </c>
      <c r="H3211" s="338" t="str">
        <f>IF(ISNUMBER(E3211), IF(G3211&gt;'Bulk DivVar Analysis'!$D$116,"Pass","Fail"),"")</f>
        <v/>
      </c>
      <c r="I3211" s="338" t="str">
        <f t="shared" si="52"/>
        <v/>
      </c>
      <c r="J3211" s="339"/>
      <c r="K3211" s="339"/>
      <c r="L3211" s="339"/>
      <c r="M3211" s="339"/>
      <c r="N3211" s="339"/>
      <c r="O3211" s="339"/>
      <c r="P3211" s="339"/>
      <c r="Q3211" s="339"/>
    </row>
    <row r="3212" spans="1:17" ht="13.5" customHeight="1">
      <c r="A3212" s="481"/>
      <c r="B3212" s="481"/>
      <c r="C3212" s="481"/>
      <c r="D3212" s="481"/>
      <c r="E3212" s="481"/>
      <c r="F3212" s="339"/>
      <c r="G3212" s="340" t="str">
        <f>IF(ISNUMBER(E3212),E3212/'Bulk DivVar Analysis'!$C$114,"")</f>
        <v/>
      </c>
      <c r="H3212" s="338" t="str">
        <f>IF(ISNUMBER(E3212), IF(G3212&gt;'Bulk DivVar Analysis'!$D$116,"Pass","Fail"),"")</f>
        <v/>
      </c>
      <c r="I3212" s="338" t="str">
        <f t="shared" si="52"/>
        <v/>
      </c>
      <c r="J3212" s="339"/>
      <c r="K3212" s="339"/>
      <c r="L3212" s="339"/>
      <c r="M3212" s="339"/>
      <c r="N3212" s="339"/>
      <c r="O3212" s="339"/>
      <c r="P3212" s="339"/>
      <c r="Q3212" s="339"/>
    </row>
    <row r="3213" spans="1:17" ht="13.5" customHeight="1">
      <c r="A3213" s="481"/>
      <c r="B3213" s="481"/>
      <c r="C3213" s="481"/>
      <c r="D3213" s="481"/>
      <c r="E3213" s="481"/>
      <c r="F3213" s="339"/>
      <c r="G3213" s="340" t="str">
        <f>IF(ISNUMBER(E3213),E3213/'Bulk DivVar Analysis'!$C$114,"")</f>
        <v/>
      </c>
      <c r="H3213" s="338" t="str">
        <f>IF(ISNUMBER(E3213), IF(G3213&gt;'Bulk DivVar Analysis'!$D$116,"Pass","Fail"),"")</f>
        <v/>
      </c>
      <c r="I3213" s="338" t="str">
        <f t="shared" si="52"/>
        <v/>
      </c>
      <c r="J3213" s="339"/>
      <c r="K3213" s="339"/>
      <c r="L3213" s="339"/>
      <c r="M3213" s="339"/>
      <c r="N3213" s="339"/>
      <c r="O3213" s="339"/>
      <c r="P3213" s="339"/>
      <c r="Q3213" s="339"/>
    </row>
    <row r="3214" spans="1:17" ht="13.5" customHeight="1">
      <c r="A3214" s="481"/>
      <c r="B3214" s="481"/>
      <c r="C3214" s="481"/>
      <c r="D3214" s="481"/>
      <c r="E3214" s="481"/>
      <c r="F3214" s="339"/>
      <c r="G3214" s="340" t="str">
        <f>IF(ISNUMBER(E3214),E3214/'Bulk DivVar Analysis'!$C$114,"")</f>
        <v/>
      </c>
      <c r="H3214" s="338" t="str">
        <f>IF(ISNUMBER(E3214), IF(G3214&gt;'Bulk DivVar Analysis'!$D$116,"Pass","Fail"),"")</f>
        <v/>
      </c>
      <c r="I3214" s="338" t="str">
        <f t="shared" si="52"/>
        <v/>
      </c>
      <c r="J3214" s="339"/>
      <c r="K3214" s="339"/>
      <c r="L3214" s="339"/>
      <c r="M3214" s="339"/>
      <c r="N3214" s="339"/>
      <c r="O3214" s="339"/>
      <c r="P3214" s="339"/>
      <c r="Q3214" s="339"/>
    </row>
    <row r="3215" spans="1:17" ht="13.5" customHeight="1">
      <c r="A3215" s="481"/>
      <c r="B3215" s="481"/>
      <c r="C3215" s="481"/>
      <c r="D3215" s="481"/>
      <c r="E3215" s="481"/>
      <c r="F3215" s="339"/>
      <c r="G3215" s="340" t="str">
        <f>IF(ISNUMBER(E3215),E3215/'Bulk DivVar Analysis'!$C$114,"")</f>
        <v/>
      </c>
      <c r="H3215" s="338" t="str">
        <f>IF(ISNUMBER(E3215), IF(G3215&gt;'Bulk DivVar Analysis'!$D$116,"Pass","Fail"),"")</f>
        <v/>
      </c>
      <c r="I3215" s="338" t="str">
        <f t="shared" si="52"/>
        <v/>
      </c>
      <c r="J3215" s="339"/>
      <c r="K3215" s="339"/>
      <c r="L3215" s="339"/>
      <c r="M3215" s="339"/>
      <c r="N3215" s="339"/>
      <c r="O3215" s="339"/>
      <c r="P3215" s="339"/>
      <c r="Q3215" s="339"/>
    </row>
    <row r="3216" spans="1:17" ht="13.5" customHeight="1">
      <c r="A3216" s="481"/>
      <c r="B3216" s="481"/>
      <c r="C3216" s="481"/>
      <c r="D3216" s="481"/>
      <c r="E3216" s="481"/>
      <c r="F3216" s="339"/>
      <c r="G3216" s="340" t="str">
        <f>IF(ISNUMBER(E3216),E3216/'Bulk DivVar Analysis'!$C$114,"")</f>
        <v/>
      </c>
      <c r="H3216" s="338" t="str">
        <f>IF(ISNUMBER(E3216), IF(G3216&gt;'Bulk DivVar Analysis'!$D$116,"Pass","Fail"),"")</f>
        <v/>
      </c>
      <c r="I3216" s="338" t="str">
        <f t="shared" si="52"/>
        <v/>
      </c>
      <c r="J3216" s="339"/>
      <c r="K3216" s="339"/>
      <c r="L3216" s="339"/>
      <c r="M3216" s="339"/>
      <c r="N3216" s="339"/>
      <c r="O3216" s="339"/>
      <c r="P3216" s="339"/>
      <c r="Q3216" s="339"/>
    </row>
    <row r="3217" spans="1:17" ht="13.5" customHeight="1">
      <c r="A3217" s="481"/>
      <c r="B3217" s="481"/>
      <c r="C3217" s="481"/>
      <c r="D3217" s="481"/>
      <c r="E3217" s="481"/>
      <c r="F3217" s="339"/>
      <c r="G3217" s="340" t="str">
        <f>IF(ISNUMBER(E3217),E3217/'Bulk DivVar Analysis'!$C$114,"")</f>
        <v/>
      </c>
      <c r="H3217" s="338" t="str">
        <f>IF(ISNUMBER(E3217), IF(G3217&gt;'Bulk DivVar Analysis'!$D$116,"Pass","Fail"),"")</f>
        <v/>
      </c>
      <c r="I3217" s="338" t="str">
        <f t="shared" si="52"/>
        <v/>
      </c>
      <c r="J3217" s="339"/>
      <c r="K3217" s="339"/>
      <c r="L3217" s="339"/>
      <c r="M3217" s="339"/>
      <c r="N3217" s="339"/>
      <c r="O3217" s="339"/>
      <c r="P3217" s="339"/>
      <c r="Q3217" s="339"/>
    </row>
    <row r="3218" spans="1:17" ht="13.5" customHeight="1">
      <c r="A3218" s="481"/>
      <c r="B3218" s="481"/>
      <c r="C3218" s="481"/>
      <c r="D3218" s="481"/>
      <c r="E3218" s="481"/>
      <c r="F3218" s="339"/>
      <c r="G3218" s="340" t="str">
        <f>IF(ISNUMBER(E3218),E3218/'Bulk DivVar Analysis'!$C$114,"")</f>
        <v/>
      </c>
      <c r="H3218" s="338" t="str">
        <f>IF(ISNUMBER(E3218), IF(G3218&gt;'Bulk DivVar Analysis'!$D$116,"Pass","Fail"),"")</f>
        <v/>
      </c>
      <c r="I3218" s="338" t="str">
        <f t="shared" si="52"/>
        <v/>
      </c>
      <c r="J3218" s="339"/>
      <c r="K3218" s="339"/>
      <c r="L3218" s="339"/>
      <c r="M3218" s="339"/>
      <c r="N3218" s="339"/>
      <c r="O3218" s="339"/>
      <c r="P3218" s="339"/>
      <c r="Q3218" s="339"/>
    </row>
    <row r="3219" spans="1:17" ht="13.5" customHeight="1">
      <c r="A3219" s="481"/>
      <c r="B3219" s="481"/>
      <c r="C3219" s="481"/>
      <c r="D3219" s="481"/>
      <c r="E3219" s="481"/>
      <c r="F3219" s="339"/>
      <c r="G3219" s="340" t="str">
        <f>IF(ISNUMBER(E3219),E3219/'Bulk DivVar Analysis'!$C$114,"")</f>
        <v/>
      </c>
      <c r="H3219" s="338" t="str">
        <f>IF(ISNUMBER(E3219), IF(G3219&gt;'Bulk DivVar Analysis'!$D$116,"Pass","Fail"),"")</f>
        <v/>
      </c>
      <c r="I3219" s="338" t="str">
        <f t="shared" si="52"/>
        <v/>
      </c>
      <c r="J3219" s="339"/>
      <c r="K3219" s="339"/>
      <c r="L3219" s="339"/>
      <c r="M3219" s="339"/>
      <c r="N3219" s="339"/>
      <c r="O3219" s="339"/>
      <c r="P3219" s="339"/>
      <c r="Q3219" s="339"/>
    </row>
    <row r="3220" spans="1:17" ht="13.5" customHeight="1">
      <c r="A3220" s="481"/>
      <c r="B3220" s="481"/>
      <c r="C3220" s="481"/>
      <c r="D3220" s="481"/>
      <c r="E3220" s="481"/>
      <c r="F3220" s="339"/>
      <c r="G3220" s="340" t="str">
        <f>IF(ISNUMBER(E3220),E3220/'Bulk DivVar Analysis'!$C$114,"")</f>
        <v/>
      </c>
      <c r="H3220" s="338" t="str">
        <f>IF(ISNUMBER(E3220), IF(G3220&gt;'Bulk DivVar Analysis'!$D$116,"Pass","Fail"),"")</f>
        <v/>
      </c>
      <c r="I3220" s="338" t="str">
        <f t="shared" si="52"/>
        <v/>
      </c>
      <c r="J3220" s="339"/>
      <c r="K3220" s="339"/>
      <c r="L3220" s="339"/>
      <c r="M3220" s="339"/>
      <c r="N3220" s="339"/>
      <c r="O3220" s="339"/>
      <c r="P3220" s="339"/>
      <c r="Q3220" s="339"/>
    </row>
    <row r="3221" spans="1:17" ht="13.5" customHeight="1">
      <c r="A3221" s="481"/>
      <c r="B3221" s="481"/>
      <c r="C3221" s="481"/>
      <c r="D3221" s="481"/>
      <c r="E3221" s="481"/>
      <c r="F3221" s="339"/>
      <c r="G3221" s="340" t="str">
        <f>IF(ISNUMBER(E3221),E3221/'Bulk DivVar Analysis'!$C$114,"")</f>
        <v/>
      </c>
      <c r="H3221" s="338" t="str">
        <f>IF(ISNUMBER(E3221), IF(G3221&gt;'Bulk DivVar Analysis'!$D$116,"Pass","Fail"),"")</f>
        <v/>
      </c>
      <c r="I3221" s="338" t="str">
        <f t="shared" si="52"/>
        <v/>
      </c>
      <c r="J3221" s="339"/>
      <c r="K3221" s="339"/>
      <c r="L3221" s="339"/>
      <c r="M3221" s="339"/>
      <c r="N3221" s="339"/>
      <c r="O3221" s="339"/>
      <c r="P3221" s="339"/>
      <c r="Q3221" s="339"/>
    </row>
    <row r="3222" spans="1:17" ht="13.5" customHeight="1">
      <c r="A3222" s="481"/>
      <c r="B3222" s="481"/>
      <c r="C3222" s="481"/>
      <c r="D3222" s="481"/>
      <c r="E3222" s="481"/>
      <c r="F3222" s="339"/>
      <c r="G3222" s="340" t="str">
        <f>IF(ISNUMBER(E3222),E3222/'Bulk DivVar Analysis'!$C$114,"")</f>
        <v/>
      </c>
      <c r="H3222" s="338" t="str">
        <f>IF(ISNUMBER(E3222), IF(G3222&gt;'Bulk DivVar Analysis'!$D$116,"Pass","Fail"),"")</f>
        <v/>
      </c>
      <c r="I3222" s="338" t="str">
        <f t="shared" si="52"/>
        <v/>
      </c>
      <c r="J3222" s="339"/>
      <c r="K3222" s="339"/>
      <c r="L3222" s="339"/>
      <c r="M3222" s="339"/>
      <c r="N3222" s="339"/>
      <c r="O3222" s="339"/>
      <c r="P3222" s="339"/>
      <c r="Q3222" s="339"/>
    </row>
    <row r="3223" spans="1:17" ht="13.5" customHeight="1">
      <c r="A3223" s="481"/>
      <c r="B3223" s="481"/>
      <c r="C3223" s="481"/>
      <c r="D3223" s="481"/>
      <c r="E3223" s="481"/>
      <c r="F3223" s="339"/>
      <c r="G3223" s="340" t="str">
        <f>IF(ISNUMBER(E3223),E3223/'Bulk DivVar Analysis'!$C$114,"")</f>
        <v/>
      </c>
      <c r="H3223" s="338" t="str">
        <f>IF(ISNUMBER(E3223), IF(G3223&gt;'Bulk DivVar Analysis'!$D$116,"Pass","Fail"),"")</f>
        <v/>
      </c>
      <c r="I3223" s="338" t="str">
        <f t="shared" si="52"/>
        <v/>
      </c>
      <c r="J3223" s="339"/>
      <c r="K3223" s="339"/>
      <c r="L3223" s="339"/>
      <c r="M3223" s="339"/>
      <c r="N3223" s="339"/>
      <c r="O3223" s="339"/>
      <c r="P3223" s="339"/>
      <c r="Q3223" s="339"/>
    </row>
    <row r="3224" spans="1:17" ht="13.5" customHeight="1">
      <c r="A3224" s="481"/>
      <c r="B3224" s="481"/>
      <c r="C3224" s="481"/>
      <c r="D3224" s="481"/>
      <c r="E3224" s="481"/>
      <c r="F3224" s="339"/>
      <c r="G3224" s="340" t="str">
        <f>IF(ISNUMBER(E3224),E3224/'Bulk DivVar Analysis'!$C$114,"")</f>
        <v/>
      </c>
      <c r="H3224" s="338" t="str">
        <f>IF(ISNUMBER(E3224), IF(G3224&gt;'Bulk DivVar Analysis'!$D$116,"Pass","Fail"),"")</f>
        <v/>
      </c>
      <c r="I3224" s="338" t="str">
        <f t="shared" si="52"/>
        <v/>
      </c>
      <c r="J3224" s="339"/>
      <c r="K3224" s="339"/>
      <c r="L3224" s="339"/>
      <c r="M3224" s="339"/>
      <c r="N3224" s="339"/>
      <c r="O3224" s="339"/>
      <c r="P3224" s="339"/>
      <c r="Q3224" s="339"/>
    </row>
    <row r="3225" spans="1:17" ht="13.5" customHeight="1">
      <c r="A3225" s="481"/>
      <c r="B3225" s="481"/>
      <c r="C3225" s="481"/>
      <c r="D3225" s="481"/>
      <c r="E3225" s="481"/>
      <c r="F3225" s="339"/>
      <c r="G3225" s="340" t="str">
        <f>IF(ISNUMBER(E3225),E3225/'Bulk DivVar Analysis'!$C$114,"")</f>
        <v/>
      </c>
      <c r="H3225" s="338" t="str">
        <f>IF(ISNUMBER(E3225), IF(G3225&gt;'Bulk DivVar Analysis'!$D$116,"Pass","Fail"),"")</f>
        <v/>
      </c>
      <c r="I3225" s="338" t="str">
        <f t="shared" si="52"/>
        <v/>
      </c>
      <c r="J3225" s="339"/>
      <c r="K3225" s="339"/>
      <c r="L3225" s="339"/>
      <c r="M3225" s="339"/>
      <c r="N3225" s="339"/>
      <c r="O3225" s="339"/>
      <c r="P3225" s="339"/>
      <c r="Q3225" s="339"/>
    </row>
    <row r="3226" spans="1:17" ht="13.5" customHeight="1">
      <c r="A3226" s="481"/>
      <c r="B3226" s="481"/>
      <c r="C3226" s="481"/>
      <c r="D3226" s="481"/>
      <c r="E3226" s="481"/>
      <c r="F3226" s="339"/>
      <c r="G3226" s="340" t="str">
        <f>IF(ISNUMBER(E3226),E3226/'Bulk DivVar Analysis'!$C$114,"")</f>
        <v/>
      </c>
      <c r="H3226" s="338" t="str">
        <f>IF(ISNUMBER(E3226), IF(G3226&gt;'Bulk DivVar Analysis'!$D$116,"Pass","Fail"),"")</f>
        <v/>
      </c>
      <c r="I3226" s="338" t="str">
        <f t="shared" si="52"/>
        <v/>
      </c>
      <c r="J3226" s="339"/>
      <c r="K3226" s="339"/>
      <c r="L3226" s="339"/>
      <c r="M3226" s="339"/>
      <c r="N3226" s="339"/>
      <c r="O3226" s="339"/>
      <c r="P3226" s="339"/>
      <c r="Q3226" s="339"/>
    </row>
    <row r="3227" spans="1:17" ht="13.5" customHeight="1">
      <c r="A3227" s="481"/>
      <c r="B3227" s="481"/>
      <c r="C3227" s="481"/>
      <c r="D3227" s="481"/>
      <c r="E3227" s="481"/>
      <c r="F3227" s="339"/>
      <c r="G3227" s="340" t="str">
        <f>IF(ISNUMBER(E3227),E3227/'Bulk DivVar Analysis'!$C$114,"")</f>
        <v/>
      </c>
      <c r="H3227" s="338" t="str">
        <f>IF(ISNUMBER(E3227), IF(G3227&gt;'Bulk DivVar Analysis'!$D$116,"Pass","Fail"),"")</f>
        <v/>
      </c>
      <c r="I3227" s="338" t="str">
        <f t="shared" si="52"/>
        <v/>
      </c>
      <c r="J3227" s="339"/>
      <c r="K3227" s="339"/>
      <c r="L3227" s="339"/>
      <c r="M3227" s="339"/>
      <c r="N3227" s="339"/>
      <c r="O3227" s="339"/>
      <c r="P3227" s="339"/>
      <c r="Q3227" s="339"/>
    </row>
    <row r="3228" spans="1:17" ht="13.5" customHeight="1">
      <c r="A3228" s="481"/>
      <c r="B3228" s="481"/>
      <c r="C3228" s="481"/>
      <c r="D3228" s="481"/>
      <c r="E3228" s="481"/>
      <c r="F3228" s="339"/>
      <c r="G3228" s="340" t="str">
        <f>IF(ISNUMBER(E3228),E3228/'Bulk DivVar Analysis'!$C$114,"")</f>
        <v/>
      </c>
      <c r="H3228" s="338" t="str">
        <f>IF(ISNUMBER(E3228), IF(G3228&gt;'Bulk DivVar Analysis'!$D$116,"Pass","Fail"),"")</f>
        <v/>
      </c>
      <c r="I3228" s="338" t="str">
        <f t="shared" si="52"/>
        <v/>
      </c>
      <c r="J3228" s="339"/>
      <c r="K3228" s="339"/>
      <c r="L3228" s="339"/>
      <c r="M3228" s="339"/>
      <c r="N3228" s="339"/>
      <c r="O3228" s="339"/>
      <c r="P3228" s="339"/>
      <c r="Q3228" s="339"/>
    </row>
    <row r="3229" spans="1:17" ht="13.5" customHeight="1">
      <c r="A3229" s="481"/>
      <c r="B3229" s="481"/>
      <c r="C3229" s="481"/>
      <c r="D3229" s="481"/>
      <c r="E3229" s="481"/>
      <c r="F3229" s="339"/>
      <c r="G3229" s="340" t="str">
        <f>IF(ISNUMBER(E3229),E3229/'Bulk DivVar Analysis'!$C$114,"")</f>
        <v/>
      </c>
      <c r="H3229" s="338" t="str">
        <f>IF(ISNUMBER(E3229), IF(G3229&gt;'Bulk DivVar Analysis'!$D$116,"Pass","Fail"),"")</f>
        <v/>
      </c>
      <c r="I3229" s="338" t="str">
        <f t="shared" si="52"/>
        <v/>
      </c>
      <c r="J3229" s="339"/>
      <c r="K3229" s="339"/>
      <c r="L3229" s="339"/>
      <c r="M3229" s="339"/>
      <c r="N3229" s="339"/>
      <c r="O3229" s="339"/>
      <c r="P3229" s="339"/>
      <c r="Q3229" s="339"/>
    </row>
    <row r="3230" spans="1:17" ht="13.5" customHeight="1">
      <c r="A3230" s="481"/>
      <c r="B3230" s="481"/>
      <c r="C3230" s="481"/>
      <c r="D3230" s="481"/>
      <c r="E3230" s="481"/>
      <c r="F3230" s="339"/>
      <c r="G3230" s="340" t="str">
        <f>IF(ISNUMBER(E3230),E3230/'Bulk DivVar Analysis'!$C$114,"")</f>
        <v/>
      </c>
      <c r="H3230" s="338" t="str">
        <f>IF(ISNUMBER(E3230), IF(G3230&gt;'Bulk DivVar Analysis'!$D$116,"Pass","Fail"),"")</f>
        <v/>
      </c>
      <c r="I3230" s="338" t="str">
        <f t="shared" si="52"/>
        <v/>
      </c>
      <c r="J3230" s="339"/>
      <c r="K3230" s="339"/>
      <c r="L3230" s="339"/>
      <c r="M3230" s="339"/>
      <c r="N3230" s="339"/>
      <c r="O3230" s="339"/>
      <c r="P3230" s="339"/>
      <c r="Q3230" s="339"/>
    </row>
    <row r="3231" spans="1:17" ht="13.5" customHeight="1">
      <c r="A3231" s="481"/>
      <c r="B3231" s="481"/>
      <c r="C3231" s="481"/>
      <c r="D3231" s="481"/>
      <c r="E3231" s="481"/>
      <c r="F3231" s="339"/>
      <c r="G3231" s="340" t="str">
        <f>IF(ISNUMBER(E3231),E3231/'Bulk DivVar Analysis'!$C$114,"")</f>
        <v/>
      </c>
      <c r="H3231" s="338" t="str">
        <f>IF(ISNUMBER(E3231), IF(G3231&gt;'Bulk DivVar Analysis'!$D$116,"Pass","Fail"),"")</f>
        <v/>
      </c>
      <c r="I3231" s="338" t="str">
        <f t="shared" si="52"/>
        <v/>
      </c>
      <c r="J3231" s="339"/>
      <c r="K3231" s="339"/>
      <c r="L3231" s="339"/>
      <c r="M3231" s="339"/>
      <c r="N3231" s="339"/>
      <c r="O3231" s="339"/>
      <c r="P3231" s="339"/>
      <c r="Q3231" s="339"/>
    </row>
    <row r="3232" spans="1:17" ht="13.5" customHeight="1">
      <c r="A3232" s="481"/>
      <c r="B3232" s="481"/>
      <c r="C3232" s="481"/>
      <c r="D3232" s="481"/>
      <c r="E3232" s="481"/>
      <c r="F3232" s="339"/>
      <c r="G3232" s="340" t="str">
        <f>IF(ISNUMBER(E3232),E3232/'Bulk DivVar Analysis'!$C$114,"")</f>
        <v/>
      </c>
      <c r="H3232" s="338" t="str">
        <f>IF(ISNUMBER(E3232), IF(G3232&gt;'Bulk DivVar Analysis'!$D$116,"Pass","Fail"),"")</f>
        <v/>
      </c>
      <c r="I3232" s="338" t="str">
        <f t="shared" si="52"/>
        <v/>
      </c>
      <c r="J3232" s="339"/>
      <c r="K3232" s="339"/>
      <c r="L3232" s="339"/>
      <c r="M3232" s="339"/>
      <c r="N3232" s="339"/>
      <c r="O3232" s="339"/>
      <c r="P3232" s="339"/>
      <c r="Q3232" s="339"/>
    </row>
    <row r="3233" spans="1:17" ht="13.5" customHeight="1">
      <c r="A3233" s="481"/>
      <c r="B3233" s="481"/>
      <c r="C3233" s="481"/>
      <c r="D3233" s="481"/>
      <c r="E3233" s="481"/>
      <c r="F3233" s="339"/>
      <c r="G3233" s="340" t="str">
        <f>IF(ISNUMBER(E3233),E3233/'Bulk DivVar Analysis'!$C$114,"")</f>
        <v/>
      </c>
      <c r="H3233" s="338" t="str">
        <f>IF(ISNUMBER(E3233), IF(G3233&gt;'Bulk DivVar Analysis'!$D$116,"Pass","Fail"),"")</f>
        <v/>
      </c>
      <c r="I3233" s="338" t="str">
        <f t="shared" si="52"/>
        <v/>
      </c>
      <c r="J3233" s="339"/>
      <c r="K3233" s="339"/>
      <c r="L3233" s="339"/>
      <c r="M3233" s="339"/>
      <c r="N3233" s="339"/>
      <c r="O3233" s="339"/>
      <c r="P3233" s="339"/>
      <c r="Q3233" s="339"/>
    </row>
    <row r="3234" spans="1:17" ht="13.5" customHeight="1">
      <c r="A3234" s="481"/>
      <c r="B3234" s="481"/>
      <c r="C3234" s="481"/>
      <c r="D3234" s="481"/>
      <c r="E3234" s="481"/>
      <c r="F3234" s="339"/>
      <c r="G3234" s="340" t="str">
        <f>IF(ISNUMBER(E3234),E3234/'Bulk DivVar Analysis'!$C$114,"")</f>
        <v/>
      </c>
      <c r="H3234" s="338" t="str">
        <f>IF(ISNUMBER(E3234), IF(G3234&gt;'Bulk DivVar Analysis'!$D$116,"Pass","Fail"),"")</f>
        <v/>
      </c>
      <c r="I3234" s="338" t="str">
        <f t="shared" si="52"/>
        <v/>
      </c>
      <c r="J3234" s="339"/>
      <c r="K3234" s="339"/>
      <c r="L3234" s="339"/>
      <c r="M3234" s="339"/>
      <c r="N3234" s="339"/>
      <c r="O3234" s="339"/>
      <c r="P3234" s="339"/>
      <c r="Q3234" s="339"/>
    </row>
    <row r="3235" spans="1:17" ht="13.5" customHeight="1">
      <c r="A3235" s="481"/>
      <c r="B3235" s="481"/>
      <c r="C3235" s="481"/>
      <c r="D3235" s="481"/>
      <c r="E3235" s="481"/>
      <c r="F3235" s="339"/>
      <c r="G3235" s="340" t="str">
        <f>IF(ISNUMBER(E3235),E3235/'Bulk DivVar Analysis'!$C$114,"")</f>
        <v/>
      </c>
      <c r="H3235" s="338" t="str">
        <f>IF(ISNUMBER(E3235), IF(G3235&gt;'Bulk DivVar Analysis'!$D$116,"Pass","Fail"),"")</f>
        <v/>
      </c>
      <c r="I3235" s="338" t="str">
        <f t="shared" si="52"/>
        <v/>
      </c>
      <c r="J3235" s="339"/>
      <c r="K3235" s="339"/>
      <c r="L3235" s="339"/>
      <c r="M3235" s="339"/>
      <c r="N3235" s="339"/>
      <c r="O3235" s="339"/>
      <c r="P3235" s="339"/>
      <c r="Q3235" s="339"/>
    </row>
    <row r="3236" spans="1:17" ht="13.5" customHeight="1">
      <c r="A3236" s="481"/>
      <c r="B3236" s="481"/>
      <c r="C3236" s="481"/>
      <c r="D3236" s="481"/>
      <c r="E3236" s="481"/>
      <c r="F3236" s="339"/>
      <c r="G3236" s="340" t="str">
        <f>IF(ISNUMBER(E3236),E3236/'Bulk DivVar Analysis'!$C$114,"")</f>
        <v/>
      </c>
      <c r="H3236" s="338" t="str">
        <f>IF(ISNUMBER(E3236), IF(G3236&gt;'Bulk DivVar Analysis'!$D$116,"Pass","Fail"),"")</f>
        <v/>
      </c>
      <c r="I3236" s="338" t="str">
        <f t="shared" si="52"/>
        <v/>
      </c>
      <c r="J3236" s="339"/>
      <c r="K3236" s="339"/>
      <c r="L3236" s="339"/>
      <c r="M3236" s="339"/>
      <c r="N3236" s="339"/>
      <c r="O3236" s="339"/>
      <c r="P3236" s="339"/>
      <c r="Q3236" s="339"/>
    </row>
    <row r="3237" spans="1:17" ht="13.5" customHeight="1">
      <c r="A3237" s="481"/>
      <c r="B3237" s="481"/>
      <c r="C3237" s="481"/>
      <c r="D3237" s="481"/>
      <c r="E3237" s="481"/>
      <c r="F3237" s="339"/>
      <c r="G3237" s="340" t="str">
        <f>IF(ISNUMBER(E3237),E3237/'Bulk DivVar Analysis'!$C$114,"")</f>
        <v/>
      </c>
      <c r="H3237" s="338" t="str">
        <f>IF(ISNUMBER(E3237), IF(G3237&gt;'Bulk DivVar Analysis'!$D$116,"Pass","Fail"),"")</f>
        <v/>
      </c>
      <c r="I3237" s="338" t="str">
        <f t="shared" si="52"/>
        <v/>
      </c>
      <c r="J3237" s="339"/>
      <c r="K3237" s="339"/>
      <c r="L3237" s="339"/>
      <c r="M3237" s="339"/>
      <c r="N3237" s="339"/>
      <c r="O3237" s="339"/>
      <c r="P3237" s="339"/>
      <c r="Q3237" s="339"/>
    </row>
    <row r="3238" spans="1:17" ht="13.5" customHeight="1">
      <c r="A3238" s="481"/>
      <c r="B3238" s="481"/>
      <c r="C3238" s="481"/>
      <c r="D3238" s="481"/>
      <c r="E3238" s="481"/>
      <c r="F3238" s="339"/>
      <c r="G3238" s="340" t="str">
        <f>IF(ISNUMBER(E3238),E3238/'Bulk DivVar Analysis'!$C$114,"")</f>
        <v/>
      </c>
      <c r="H3238" s="338" t="str">
        <f>IF(ISNUMBER(E3238), IF(G3238&gt;'Bulk DivVar Analysis'!$D$116,"Pass","Fail"),"")</f>
        <v/>
      </c>
      <c r="I3238" s="338" t="str">
        <f t="shared" si="52"/>
        <v/>
      </c>
      <c r="J3238" s="339"/>
      <c r="K3238" s="339"/>
      <c r="L3238" s="339"/>
      <c r="M3238" s="339"/>
      <c r="N3238" s="339"/>
      <c r="O3238" s="339"/>
      <c r="P3238" s="339"/>
      <c r="Q3238" s="339"/>
    </row>
    <row r="3239" spans="1:17" ht="13.5" customHeight="1">
      <c r="A3239" s="481"/>
      <c r="B3239" s="481"/>
      <c r="C3239" s="481"/>
      <c r="D3239" s="481"/>
      <c r="E3239" s="481"/>
      <c r="F3239" s="339"/>
      <c r="G3239" s="340" t="str">
        <f>IF(ISNUMBER(E3239),E3239/'Bulk DivVar Analysis'!$C$114,"")</f>
        <v/>
      </c>
      <c r="H3239" s="338" t="str">
        <f>IF(ISNUMBER(E3239), IF(G3239&gt;'Bulk DivVar Analysis'!$D$116,"Pass","Fail"),"")</f>
        <v/>
      </c>
      <c r="I3239" s="338" t="str">
        <f t="shared" si="52"/>
        <v/>
      </c>
      <c r="J3239" s="339"/>
      <c r="K3239" s="339"/>
      <c r="L3239" s="339"/>
      <c r="M3239" s="339"/>
      <c r="N3239" s="339"/>
      <c r="O3239" s="339"/>
      <c r="P3239" s="339"/>
      <c r="Q3239" s="339"/>
    </row>
    <row r="3240" spans="1:17" ht="13.5" customHeight="1">
      <c r="A3240" s="481"/>
      <c r="B3240" s="481"/>
      <c r="C3240" s="481"/>
      <c r="D3240" s="481"/>
      <c r="E3240" s="481"/>
      <c r="F3240" s="339"/>
      <c r="G3240" s="340" t="str">
        <f>IF(ISNUMBER(E3240),E3240/'Bulk DivVar Analysis'!$C$114,"")</f>
        <v/>
      </c>
      <c r="H3240" s="338" t="str">
        <f>IF(ISNUMBER(E3240), IF(G3240&gt;'Bulk DivVar Analysis'!$D$116,"Pass","Fail"),"")</f>
        <v/>
      </c>
      <c r="I3240" s="338" t="str">
        <f t="shared" si="52"/>
        <v/>
      </c>
      <c r="J3240" s="339"/>
      <c r="K3240" s="339"/>
      <c r="L3240" s="339"/>
      <c r="M3240" s="339"/>
      <c r="N3240" s="339"/>
      <c r="O3240" s="339"/>
      <c r="P3240" s="339"/>
      <c r="Q3240" s="339"/>
    </row>
    <row r="3241" spans="1:17" ht="13.5" customHeight="1">
      <c r="A3241" s="481"/>
      <c r="B3241" s="481"/>
      <c r="C3241" s="481"/>
      <c r="D3241" s="481"/>
      <c r="E3241" s="481"/>
      <c r="F3241" s="339"/>
      <c r="G3241" s="340" t="str">
        <f>IF(ISNUMBER(E3241),E3241/'Bulk DivVar Analysis'!$C$114,"")</f>
        <v/>
      </c>
      <c r="H3241" s="338" t="str">
        <f>IF(ISNUMBER(E3241), IF(G3241&gt;'Bulk DivVar Analysis'!$D$116,"Pass","Fail"),"")</f>
        <v/>
      </c>
      <c r="I3241" s="338" t="str">
        <f t="shared" si="52"/>
        <v/>
      </c>
      <c r="J3241" s="339"/>
      <c r="K3241" s="339"/>
      <c r="L3241" s="339"/>
      <c r="M3241" s="339"/>
      <c r="N3241" s="339"/>
      <c r="O3241" s="339"/>
      <c r="P3241" s="339"/>
      <c r="Q3241" s="339"/>
    </row>
    <row r="3242" spans="1:17" ht="13.5" customHeight="1">
      <c r="A3242" s="481"/>
      <c r="B3242" s="481"/>
      <c r="C3242" s="481"/>
      <c r="D3242" s="481"/>
      <c r="E3242" s="481"/>
      <c r="F3242" s="339"/>
      <c r="G3242" s="340" t="str">
        <f>IF(ISNUMBER(E3242),E3242/'Bulk DivVar Analysis'!$C$114,"")</f>
        <v/>
      </c>
      <c r="H3242" s="338" t="str">
        <f>IF(ISNUMBER(E3242), IF(G3242&gt;'Bulk DivVar Analysis'!$D$116,"Pass","Fail"),"")</f>
        <v/>
      </c>
      <c r="I3242" s="338" t="str">
        <f t="shared" si="52"/>
        <v/>
      </c>
      <c r="J3242" s="339"/>
      <c r="K3242" s="339"/>
      <c r="L3242" s="339"/>
      <c r="M3242" s="339"/>
      <c r="N3242" s="339"/>
      <c r="O3242" s="339"/>
      <c r="P3242" s="339"/>
      <c r="Q3242" s="339"/>
    </row>
    <row r="3243" spans="1:17" ht="13.5" customHeight="1">
      <c r="A3243" s="481"/>
      <c r="B3243" s="481"/>
      <c r="C3243" s="481"/>
      <c r="D3243" s="481"/>
      <c r="E3243" s="481"/>
      <c r="F3243" s="339"/>
      <c r="G3243" s="340" t="str">
        <f>IF(ISNUMBER(E3243),E3243/'Bulk DivVar Analysis'!$C$114,"")</f>
        <v/>
      </c>
      <c r="H3243" s="338" t="str">
        <f>IF(ISNUMBER(E3243), IF(G3243&gt;'Bulk DivVar Analysis'!$D$116,"Pass","Fail"),"")</f>
        <v/>
      </c>
      <c r="I3243" s="338" t="str">
        <f t="shared" si="52"/>
        <v/>
      </c>
      <c r="J3243" s="339"/>
      <c r="K3243" s="339"/>
      <c r="L3243" s="339"/>
      <c r="M3243" s="339"/>
      <c r="N3243" s="339"/>
      <c r="O3243" s="339"/>
      <c r="P3243" s="339"/>
      <c r="Q3243" s="339"/>
    </row>
    <row r="3244" spans="1:17" ht="13.5" customHeight="1">
      <c r="A3244" s="481"/>
      <c r="B3244" s="481"/>
      <c r="C3244" s="481"/>
      <c r="D3244" s="481"/>
      <c r="E3244" s="481"/>
      <c r="F3244" s="339"/>
      <c r="G3244" s="340" t="str">
        <f>IF(ISNUMBER(E3244),E3244/'Bulk DivVar Analysis'!$C$114,"")</f>
        <v/>
      </c>
      <c r="H3244" s="338" t="str">
        <f>IF(ISNUMBER(E3244), IF(G3244&gt;'Bulk DivVar Analysis'!$D$116,"Pass","Fail"),"")</f>
        <v/>
      </c>
      <c r="I3244" s="338" t="str">
        <f t="shared" si="52"/>
        <v/>
      </c>
      <c r="J3244" s="339"/>
      <c r="K3244" s="339"/>
      <c r="L3244" s="339"/>
      <c r="M3244" s="339"/>
      <c r="N3244" s="339"/>
      <c r="O3244" s="339"/>
      <c r="P3244" s="339"/>
      <c r="Q3244" s="339"/>
    </row>
    <row r="3245" spans="1:17" ht="13.5" customHeight="1">
      <c r="A3245" s="481"/>
      <c r="B3245" s="481"/>
      <c r="C3245" s="481"/>
      <c r="D3245" s="481"/>
      <c r="E3245" s="481"/>
      <c r="F3245" s="339"/>
      <c r="G3245" s="340" t="str">
        <f>IF(ISNUMBER(E3245),E3245/'Bulk DivVar Analysis'!$C$114,"")</f>
        <v/>
      </c>
      <c r="H3245" s="338" t="str">
        <f>IF(ISNUMBER(E3245), IF(G3245&gt;'Bulk DivVar Analysis'!$D$116,"Pass","Fail"),"")</f>
        <v/>
      </c>
      <c r="I3245" s="338" t="str">
        <f t="shared" si="52"/>
        <v/>
      </c>
      <c r="J3245" s="339"/>
      <c r="K3245" s="339"/>
      <c r="L3245" s="339"/>
      <c r="M3245" s="339"/>
      <c r="N3245" s="339"/>
      <c r="O3245" s="339"/>
      <c r="P3245" s="339"/>
      <c r="Q3245" s="339"/>
    </row>
    <row r="3246" spans="1:17" ht="13.5" customHeight="1">
      <c r="A3246" s="481"/>
      <c r="B3246" s="481"/>
      <c r="C3246" s="481"/>
      <c r="D3246" s="481"/>
      <c r="E3246" s="481"/>
      <c r="F3246" s="339"/>
      <c r="G3246" s="340" t="str">
        <f>IF(ISNUMBER(E3246),E3246/'Bulk DivVar Analysis'!$C$114,"")</f>
        <v/>
      </c>
      <c r="H3246" s="338" t="str">
        <f>IF(ISNUMBER(E3246), IF(G3246&gt;'Bulk DivVar Analysis'!$D$116,"Pass","Fail"),"")</f>
        <v/>
      </c>
      <c r="I3246" s="338" t="str">
        <f t="shared" si="52"/>
        <v/>
      </c>
      <c r="J3246" s="339"/>
      <c r="K3246" s="339"/>
      <c r="L3246" s="339"/>
      <c r="M3246" s="339"/>
      <c r="N3246" s="339"/>
      <c r="O3246" s="339"/>
      <c r="P3246" s="339"/>
      <c r="Q3246" s="339"/>
    </row>
    <row r="3247" spans="1:17" ht="13.5" customHeight="1">
      <c r="A3247" s="481"/>
      <c r="B3247" s="481"/>
      <c r="C3247" s="481"/>
      <c r="D3247" s="481"/>
      <c r="E3247" s="481"/>
      <c r="F3247" s="339"/>
      <c r="G3247" s="340" t="str">
        <f>IF(ISNUMBER(E3247),E3247/'Bulk DivVar Analysis'!$C$114,"")</f>
        <v/>
      </c>
      <c r="H3247" s="338" t="str">
        <f>IF(ISNUMBER(E3247), IF(G3247&gt;'Bulk DivVar Analysis'!$D$116,"Pass","Fail"),"")</f>
        <v/>
      </c>
      <c r="I3247" s="338" t="str">
        <f t="shared" si="52"/>
        <v/>
      </c>
      <c r="J3247" s="339"/>
      <c r="K3247" s="339"/>
      <c r="L3247" s="339"/>
      <c r="M3247" s="339"/>
      <c r="N3247" s="339"/>
      <c r="O3247" s="339"/>
      <c r="P3247" s="339"/>
      <c r="Q3247" s="339"/>
    </row>
    <row r="3248" spans="1:17" ht="13.5" customHeight="1">
      <c r="A3248" s="481"/>
      <c r="B3248" s="481"/>
      <c r="C3248" s="481"/>
      <c r="D3248" s="481"/>
      <c r="E3248" s="481"/>
      <c r="F3248" s="339"/>
      <c r="G3248" s="340" t="str">
        <f>IF(ISNUMBER(E3248),E3248/'Bulk DivVar Analysis'!$C$114,"")</f>
        <v/>
      </c>
      <c r="H3248" s="338" t="str">
        <f>IF(ISNUMBER(E3248), IF(G3248&gt;'Bulk DivVar Analysis'!$D$116,"Pass","Fail"),"")</f>
        <v/>
      </c>
      <c r="I3248" s="338" t="str">
        <f t="shared" si="52"/>
        <v/>
      </c>
      <c r="J3248" s="339"/>
      <c r="K3248" s="339"/>
      <c r="L3248" s="339"/>
      <c r="M3248" s="339"/>
      <c r="N3248" s="339"/>
      <c r="O3248" s="339"/>
      <c r="P3248" s="339"/>
      <c r="Q3248" s="339"/>
    </row>
    <row r="3249" spans="1:17" ht="13.5" customHeight="1">
      <c r="A3249" s="481"/>
      <c r="B3249" s="481"/>
      <c r="C3249" s="481"/>
      <c r="D3249" s="481"/>
      <c r="E3249" s="481"/>
      <c r="F3249" s="339"/>
      <c r="G3249" s="340" t="str">
        <f>IF(ISNUMBER(E3249),E3249/'Bulk DivVar Analysis'!$C$114,"")</f>
        <v/>
      </c>
      <c r="H3249" s="338" t="str">
        <f>IF(ISNUMBER(E3249), IF(G3249&gt;'Bulk DivVar Analysis'!$D$116,"Pass","Fail"),"")</f>
        <v/>
      </c>
      <c r="I3249" s="338" t="str">
        <f t="shared" si="52"/>
        <v/>
      </c>
      <c r="J3249" s="339"/>
      <c r="K3249" s="339"/>
      <c r="L3249" s="339"/>
      <c r="M3249" s="339"/>
      <c r="N3249" s="339"/>
      <c r="O3249" s="339"/>
      <c r="P3249" s="339"/>
      <c r="Q3249" s="339"/>
    </row>
    <row r="3250" spans="1:17" ht="13.5" customHeight="1">
      <c r="A3250" s="481"/>
      <c r="B3250" s="481"/>
      <c r="C3250" s="481"/>
      <c r="D3250" s="481"/>
      <c r="E3250" s="481"/>
      <c r="F3250" s="339"/>
      <c r="G3250" s="340" t="str">
        <f>IF(ISNUMBER(E3250),E3250/'Bulk DivVar Analysis'!$C$114,"")</f>
        <v/>
      </c>
      <c r="H3250" s="338" t="str">
        <f>IF(ISNUMBER(E3250), IF(G3250&gt;'Bulk DivVar Analysis'!$D$116,"Pass","Fail"),"")</f>
        <v/>
      </c>
      <c r="I3250" s="338" t="str">
        <f t="shared" si="52"/>
        <v/>
      </c>
      <c r="J3250" s="339"/>
      <c r="K3250" s="339"/>
      <c r="L3250" s="339"/>
      <c r="M3250" s="339"/>
      <c r="N3250" s="339"/>
      <c r="O3250" s="339"/>
      <c r="P3250" s="339"/>
      <c r="Q3250" s="339"/>
    </row>
    <row r="3251" spans="1:17" ht="13.5" customHeight="1">
      <c r="A3251" s="481"/>
      <c r="B3251" s="481"/>
      <c r="C3251" s="481"/>
      <c r="D3251" s="481"/>
      <c r="E3251" s="481"/>
      <c r="F3251" s="339"/>
      <c r="G3251" s="340" t="str">
        <f>IF(ISNUMBER(E3251),E3251/'Bulk DivVar Analysis'!$C$114,"")</f>
        <v/>
      </c>
      <c r="H3251" s="338" t="str">
        <f>IF(ISNUMBER(E3251), IF(G3251&gt;'Bulk DivVar Analysis'!$D$116,"Pass","Fail"),"")</f>
        <v/>
      </c>
      <c r="I3251" s="338" t="str">
        <f t="shared" si="52"/>
        <v/>
      </c>
      <c r="J3251" s="339"/>
      <c r="K3251" s="339"/>
      <c r="L3251" s="339"/>
      <c r="M3251" s="339"/>
      <c r="N3251" s="339"/>
      <c r="O3251" s="339"/>
      <c r="P3251" s="339"/>
      <c r="Q3251" s="339"/>
    </row>
    <row r="3252" spans="1:17" ht="13.5" customHeight="1">
      <c r="A3252" s="481"/>
      <c r="B3252" s="481"/>
      <c r="C3252" s="481"/>
      <c r="D3252" s="481"/>
      <c r="E3252" s="481"/>
      <c r="F3252" s="339"/>
      <c r="G3252" s="340" t="str">
        <f>IF(ISNUMBER(E3252),E3252/'Bulk DivVar Analysis'!$C$114,"")</f>
        <v/>
      </c>
      <c r="H3252" s="338" t="str">
        <f>IF(ISNUMBER(E3252), IF(G3252&gt;'Bulk DivVar Analysis'!$D$116,"Pass","Fail"),"")</f>
        <v/>
      </c>
      <c r="I3252" s="338" t="str">
        <f t="shared" si="52"/>
        <v/>
      </c>
      <c r="J3252" s="339"/>
      <c r="K3252" s="339"/>
      <c r="L3252" s="339"/>
      <c r="M3252" s="339"/>
      <c r="N3252" s="339"/>
      <c r="O3252" s="339"/>
      <c r="P3252" s="339"/>
      <c r="Q3252" s="339"/>
    </row>
    <row r="3253" spans="1:17" ht="13.5" customHeight="1">
      <c r="A3253" s="481"/>
      <c r="B3253" s="481"/>
      <c r="C3253" s="481"/>
      <c r="D3253" s="481"/>
      <c r="E3253" s="481"/>
      <c r="F3253" s="339"/>
      <c r="G3253" s="340" t="str">
        <f>IF(ISNUMBER(E3253),E3253/'Bulk DivVar Analysis'!$C$114,"")</f>
        <v/>
      </c>
      <c r="H3253" s="338" t="str">
        <f>IF(ISNUMBER(E3253), IF(G3253&gt;'Bulk DivVar Analysis'!$D$116,"Pass","Fail"),"")</f>
        <v/>
      </c>
      <c r="I3253" s="338" t="str">
        <f t="shared" si="52"/>
        <v/>
      </c>
      <c r="J3253" s="339"/>
      <c r="K3253" s="339"/>
      <c r="L3253" s="339"/>
      <c r="M3253" s="339"/>
      <c r="N3253" s="339"/>
      <c r="O3253" s="339"/>
      <c r="P3253" s="339"/>
      <c r="Q3253" s="339"/>
    </row>
    <row r="3254" spans="1:17" ht="13.5" customHeight="1">
      <c r="A3254" s="481"/>
      <c r="B3254" s="481"/>
      <c r="C3254" s="481"/>
      <c r="D3254" s="481"/>
      <c r="E3254" s="481"/>
      <c r="F3254" s="339"/>
      <c r="G3254" s="340" t="str">
        <f>IF(ISNUMBER(E3254),E3254/'Bulk DivVar Analysis'!$C$114,"")</f>
        <v/>
      </c>
      <c r="H3254" s="338" t="str">
        <f>IF(ISNUMBER(E3254), IF(G3254&gt;'Bulk DivVar Analysis'!$D$116,"Pass","Fail"),"")</f>
        <v/>
      </c>
      <c r="I3254" s="338" t="str">
        <f t="shared" si="52"/>
        <v/>
      </c>
      <c r="J3254" s="339"/>
      <c r="K3254" s="339"/>
      <c r="L3254" s="339"/>
      <c r="M3254" s="339"/>
      <c r="N3254" s="339"/>
      <c r="O3254" s="339"/>
      <c r="P3254" s="339"/>
      <c r="Q3254" s="339"/>
    </row>
    <row r="3255" spans="1:17" ht="13.5" customHeight="1">
      <c r="A3255" s="481"/>
      <c r="B3255" s="481"/>
      <c r="C3255" s="481"/>
      <c r="D3255" s="481"/>
      <c r="E3255" s="481"/>
      <c r="F3255" s="339"/>
      <c r="G3255" s="340" t="str">
        <f>IF(ISNUMBER(E3255),E3255/'Bulk DivVar Analysis'!$C$114,"")</f>
        <v/>
      </c>
      <c r="H3255" s="338" t="str">
        <f>IF(ISNUMBER(E3255), IF(G3255&gt;'Bulk DivVar Analysis'!$D$116,"Pass","Fail"),"")</f>
        <v/>
      </c>
      <c r="I3255" s="338" t="str">
        <f t="shared" si="52"/>
        <v/>
      </c>
      <c r="J3255" s="339"/>
      <c r="K3255" s="339"/>
      <c r="L3255" s="339"/>
      <c r="M3255" s="339"/>
      <c r="N3255" s="339"/>
      <c r="O3255" s="339"/>
      <c r="P3255" s="339"/>
      <c r="Q3255" s="339"/>
    </row>
    <row r="3256" spans="1:17" ht="13.5" customHeight="1">
      <c r="A3256" s="481"/>
      <c r="B3256" s="481"/>
      <c r="C3256" s="481"/>
      <c r="D3256" s="481"/>
      <c r="E3256" s="481"/>
      <c r="F3256" s="339"/>
      <c r="G3256" s="340" t="str">
        <f>IF(ISNUMBER(E3256),E3256/'Bulk DivVar Analysis'!$C$114,"")</f>
        <v/>
      </c>
      <c r="H3256" s="338" t="str">
        <f>IF(ISNUMBER(E3256), IF(G3256&gt;'Bulk DivVar Analysis'!$D$116,"Pass","Fail"),"")</f>
        <v/>
      </c>
      <c r="I3256" s="338" t="str">
        <f t="shared" si="52"/>
        <v/>
      </c>
      <c r="J3256" s="339"/>
      <c r="K3256" s="339"/>
      <c r="L3256" s="339"/>
      <c r="M3256" s="339"/>
      <c r="N3256" s="339"/>
      <c r="O3256" s="339"/>
      <c r="P3256" s="339"/>
      <c r="Q3256" s="339"/>
    </row>
    <row r="3257" spans="1:17" ht="13.5" customHeight="1">
      <c r="A3257" s="481"/>
      <c r="B3257" s="481"/>
      <c r="C3257" s="481"/>
      <c r="D3257" s="481"/>
      <c r="E3257" s="481"/>
      <c r="F3257" s="339"/>
      <c r="G3257" s="340" t="str">
        <f>IF(ISNUMBER(E3257),E3257/'Bulk DivVar Analysis'!$C$114,"")</f>
        <v/>
      </c>
      <c r="H3257" s="338" t="str">
        <f>IF(ISNUMBER(E3257), IF(G3257&gt;'Bulk DivVar Analysis'!$D$116,"Pass","Fail"),"")</f>
        <v/>
      </c>
      <c r="I3257" s="338" t="str">
        <f t="shared" si="52"/>
        <v/>
      </c>
      <c r="J3257" s="339"/>
      <c r="K3257" s="339"/>
      <c r="L3257" s="339"/>
      <c r="M3257" s="339"/>
      <c r="N3257" s="339"/>
      <c r="O3257" s="339"/>
      <c r="P3257" s="339"/>
      <c r="Q3257" s="339"/>
    </row>
    <row r="3258" spans="1:17" ht="13.5" customHeight="1">
      <c r="A3258" s="481"/>
      <c r="B3258" s="481"/>
      <c r="C3258" s="481"/>
      <c r="D3258" s="481"/>
      <c r="E3258" s="481"/>
      <c r="F3258" s="339"/>
      <c r="G3258" s="340" t="str">
        <f>IF(ISNUMBER(E3258),E3258/'Bulk DivVar Analysis'!$C$114,"")</f>
        <v/>
      </c>
      <c r="H3258" s="338" t="str">
        <f>IF(ISNUMBER(E3258), IF(G3258&gt;'Bulk DivVar Analysis'!$D$116,"Pass","Fail"),"")</f>
        <v/>
      </c>
      <c r="I3258" s="338" t="str">
        <f t="shared" si="52"/>
        <v/>
      </c>
      <c r="J3258" s="339"/>
      <c r="K3258" s="339"/>
      <c r="L3258" s="339"/>
      <c r="M3258" s="339"/>
      <c r="N3258" s="339"/>
      <c r="O3258" s="339"/>
      <c r="P3258" s="339"/>
      <c r="Q3258" s="339"/>
    </row>
    <row r="3259" spans="1:17" ht="13.5" customHeight="1">
      <c r="A3259" s="481"/>
      <c r="B3259" s="481"/>
      <c r="C3259" s="481"/>
      <c r="D3259" s="481"/>
      <c r="E3259" s="481"/>
      <c r="F3259" s="339"/>
      <c r="G3259" s="340" t="str">
        <f>IF(ISNUMBER(E3259),E3259/'Bulk DivVar Analysis'!$C$114,"")</f>
        <v/>
      </c>
      <c r="H3259" s="338" t="str">
        <f>IF(ISNUMBER(E3259), IF(G3259&gt;'Bulk DivVar Analysis'!$D$116,"Pass","Fail"),"")</f>
        <v/>
      </c>
      <c r="I3259" s="338" t="str">
        <f t="shared" si="52"/>
        <v/>
      </c>
      <c r="J3259" s="339"/>
      <c r="K3259" s="339"/>
      <c r="L3259" s="339"/>
      <c r="M3259" s="339"/>
      <c r="N3259" s="339"/>
      <c r="O3259" s="339"/>
      <c r="P3259" s="339"/>
      <c r="Q3259" s="339"/>
    </row>
    <row r="3260" spans="1:17" ht="13.5" customHeight="1">
      <c r="A3260" s="481"/>
      <c r="B3260" s="481"/>
      <c r="C3260" s="481"/>
      <c r="D3260" s="481"/>
      <c r="E3260" s="481"/>
      <c r="F3260" s="339"/>
      <c r="G3260" s="340" t="str">
        <f>IF(ISNUMBER(E3260),E3260/'Bulk DivVar Analysis'!$C$114,"")</f>
        <v/>
      </c>
      <c r="H3260" s="338" t="str">
        <f>IF(ISNUMBER(E3260), IF(G3260&gt;'Bulk DivVar Analysis'!$D$116,"Pass","Fail"),"")</f>
        <v/>
      </c>
      <c r="I3260" s="338" t="str">
        <f t="shared" si="52"/>
        <v/>
      </c>
      <c r="J3260" s="339"/>
      <c r="K3260" s="339"/>
      <c r="L3260" s="339"/>
      <c r="M3260" s="339"/>
      <c r="N3260" s="339"/>
      <c r="O3260" s="339"/>
      <c r="P3260" s="339"/>
      <c r="Q3260" s="339"/>
    </row>
    <row r="3261" spans="1:17" ht="13.5" customHeight="1">
      <c r="A3261" s="481"/>
      <c r="B3261" s="481"/>
      <c r="C3261" s="481"/>
      <c r="D3261" s="481"/>
      <c r="E3261" s="481"/>
      <c r="F3261" s="339"/>
      <c r="G3261" s="340" t="str">
        <f>IF(ISNUMBER(E3261),E3261/'Bulk DivVar Analysis'!$C$114,"")</f>
        <v/>
      </c>
      <c r="H3261" s="338" t="str">
        <f>IF(ISNUMBER(E3261), IF(G3261&gt;'Bulk DivVar Analysis'!$D$116,"Pass","Fail"),"")</f>
        <v/>
      </c>
      <c r="I3261" s="338" t="str">
        <f t="shared" si="52"/>
        <v/>
      </c>
      <c r="J3261" s="339"/>
      <c r="K3261" s="339"/>
      <c r="L3261" s="339"/>
      <c r="M3261" s="339"/>
      <c r="N3261" s="339"/>
      <c r="O3261" s="339"/>
      <c r="P3261" s="339"/>
      <c r="Q3261" s="339"/>
    </row>
    <row r="3262" spans="1:17" ht="13.5" customHeight="1">
      <c r="A3262" s="481"/>
      <c r="B3262" s="481"/>
      <c r="C3262" s="481"/>
      <c r="D3262" s="481"/>
      <c r="E3262" s="481"/>
      <c r="F3262" s="339"/>
      <c r="G3262" s="340" t="str">
        <f>IF(ISNUMBER(E3262),E3262/'Bulk DivVar Analysis'!$C$114,"")</f>
        <v/>
      </c>
      <c r="H3262" s="338" t="str">
        <f>IF(ISNUMBER(E3262), IF(G3262&gt;'Bulk DivVar Analysis'!$D$116,"Pass","Fail"),"")</f>
        <v/>
      </c>
      <c r="I3262" s="338" t="str">
        <f t="shared" si="52"/>
        <v/>
      </c>
      <c r="J3262" s="339"/>
      <c r="K3262" s="339"/>
      <c r="L3262" s="339"/>
      <c r="M3262" s="339"/>
      <c r="N3262" s="339"/>
      <c r="O3262" s="339"/>
      <c r="P3262" s="339"/>
      <c r="Q3262" s="339"/>
    </row>
    <row r="3263" spans="1:17" ht="13.5" customHeight="1">
      <c r="A3263" s="481"/>
      <c r="B3263" s="481"/>
      <c r="C3263" s="481"/>
      <c r="D3263" s="481"/>
      <c r="E3263" s="481"/>
      <c r="F3263" s="339"/>
      <c r="G3263" s="340" t="str">
        <f>IF(ISNUMBER(E3263),E3263/'Bulk DivVar Analysis'!$C$114,"")</f>
        <v/>
      </c>
      <c r="H3263" s="338" t="str">
        <f>IF(ISNUMBER(E3263), IF(G3263&gt;'Bulk DivVar Analysis'!$D$116,"Pass","Fail"),"")</f>
        <v/>
      </c>
      <c r="I3263" s="338" t="str">
        <f t="shared" si="52"/>
        <v/>
      </c>
      <c r="J3263" s="339"/>
      <c r="K3263" s="339"/>
      <c r="L3263" s="339"/>
      <c r="M3263" s="339"/>
      <c r="N3263" s="339"/>
      <c r="O3263" s="339"/>
      <c r="P3263" s="339"/>
      <c r="Q3263" s="339"/>
    </row>
    <row r="3264" spans="1:17" ht="13.5" customHeight="1">
      <c r="A3264" s="481"/>
      <c r="B3264" s="481"/>
      <c r="C3264" s="481"/>
      <c r="D3264" s="481"/>
      <c r="E3264" s="481"/>
      <c r="F3264" s="339"/>
      <c r="G3264" s="340" t="str">
        <f>IF(ISNUMBER(E3264),E3264/'Bulk DivVar Analysis'!$C$114,"")</f>
        <v/>
      </c>
      <c r="H3264" s="338" t="str">
        <f>IF(ISNUMBER(E3264), IF(G3264&gt;'Bulk DivVar Analysis'!$D$116,"Pass","Fail"),"")</f>
        <v/>
      </c>
      <c r="I3264" s="338" t="str">
        <f t="shared" si="52"/>
        <v/>
      </c>
      <c r="J3264" s="339"/>
      <c r="K3264" s="339"/>
      <c r="L3264" s="339"/>
      <c r="M3264" s="339"/>
      <c r="N3264" s="339"/>
      <c r="O3264" s="339"/>
      <c r="P3264" s="339"/>
      <c r="Q3264" s="339"/>
    </row>
    <row r="3265" spans="1:17" ht="13.5" customHeight="1">
      <c r="A3265" s="481"/>
      <c r="B3265" s="481"/>
      <c r="C3265" s="481"/>
      <c r="D3265" s="481"/>
      <c r="E3265" s="481"/>
      <c r="F3265" s="339"/>
      <c r="G3265" s="340" t="str">
        <f>IF(ISNUMBER(E3265),E3265/'Bulk DivVar Analysis'!$C$114,"")</f>
        <v/>
      </c>
      <c r="H3265" s="338" t="str">
        <f>IF(ISNUMBER(E3265), IF(G3265&gt;'Bulk DivVar Analysis'!$D$116,"Pass","Fail"),"")</f>
        <v/>
      </c>
      <c r="I3265" s="338" t="str">
        <f t="shared" si="52"/>
        <v/>
      </c>
      <c r="J3265" s="339"/>
      <c r="K3265" s="339"/>
      <c r="L3265" s="339"/>
      <c r="M3265" s="339"/>
      <c r="N3265" s="339"/>
      <c r="O3265" s="339"/>
      <c r="P3265" s="339"/>
      <c r="Q3265" s="339"/>
    </row>
    <row r="3266" spans="1:17" ht="13.5" customHeight="1">
      <c r="A3266" s="481"/>
      <c r="B3266" s="481"/>
      <c r="C3266" s="481"/>
      <c r="D3266" s="481"/>
      <c r="E3266" s="481"/>
      <c r="F3266" s="339"/>
      <c r="G3266" s="340" t="str">
        <f>IF(ISNUMBER(E3266),E3266/'Bulk DivVar Analysis'!$C$114,"")</f>
        <v/>
      </c>
      <c r="H3266" s="338" t="str">
        <f>IF(ISNUMBER(E3266), IF(G3266&gt;'Bulk DivVar Analysis'!$D$116,"Pass","Fail"),"")</f>
        <v/>
      </c>
      <c r="I3266" s="338" t="str">
        <f t="shared" si="52"/>
        <v/>
      </c>
      <c r="J3266" s="339"/>
      <c r="K3266" s="339"/>
      <c r="L3266" s="339"/>
      <c r="M3266" s="339"/>
      <c r="N3266" s="339"/>
      <c r="O3266" s="339"/>
      <c r="P3266" s="339"/>
      <c r="Q3266" s="339"/>
    </row>
    <row r="3267" spans="1:17" ht="13.5" customHeight="1">
      <c r="A3267" s="481"/>
      <c r="B3267" s="481"/>
      <c r="C3267" s="481"/>
      <c r="D3267" s="481"/>
      <c r="E3267" s="481"/>
      <c r="F3267" s="339"/>
      <c r="G3267" s="340" t="str">
        <f>IF(ISNUMBER(E3267),E3267/'Bulk DivVar Analysis'!$C$114,"")</f>
        <v/>
      </c>
      <c r="H3267" s="338" t="str">
        <f>IF(ISNUMBER(E3267), IF(G3267&gt;'Bulk DivVar Analysis'!$D$116,"Pass","Fail"),"")</f>
        <v/>
      </c>
      <c r="I3267" s="338" t="str">
        <f t="shared" ref="I3267:I3330" si="53">_xlfn.TEXTJOIN("_",TRUE,B3267,C3267)</f>
        <v/>
      </c>
      <c r="J3267" s="339"/>
      <c r="K3267" s="339"/>
      <c r="L3267" s="339"/>
      <c r="M3267" s="339"/>
      <c r="N3267" s="339"/>
      <c r="O3267" s="339"/>
      <c r="P3267" s="339"/>
      <c r="Q3267" s="339"/>
    </row>
    <row r="3268" spans="1:17" ht="13.5" customHeight="1">
      <c r="A3268" s="481"/>
      <c r="B3268" s="481"/>
      <c r="C3268" s="481"/>
      <c r="D3268" s="481"/>
      <c r="E3268" s="481"/>
      <c r="F3268" s="339"/>
      <c r="G3268" s="340" t="str">
        <f>IF(ISNUMBER(E3268),E3268/'Bulk DivVar Analysis'!$C$114,"")</f>
        <v/>
      </c>
      <c r="H3268" s="338" t="str">
        <f>IF(ISNUMBER(E3268), IF(G3268&gt;'Bulk DivVar Analysis'!$D$116,"Pass","Fail"),"")</f>
        <v/>
      </c>
      <c r="I3268" s="338" t="str">
        <f t="shared" si="53"/>
        <v/>
      </c>
      <c r="J3268" s="339"/>
      <c r="K3268" s="339"/>
      <c r="L3268" s="339"/>
      <c r="M3268" s="339"/>
      <c r="N3268" s="339"/>
      <c r="O3268" s="339"/>
      <c r="P3268" s="339"/>
      <c r="Q3268" s="339"/>
    </row>
    <row r="3269" spans="1:17" ht="13.5" customHeight="1">
      <c r="A3269" s="481"/>
      <c r="B3269" s="481"/>
      <c r="C3269" s="481"/>
      <c r="D3269" s="481"/>
      <c r="E3269" s="481"/>
      <c r="F3269" s="339"/>
      <c r="G3269" s="340" t="str">
        <f>IF(ISNUMBER(E3269),E3269/'Bulk DivVar Analysis'!$C$114,"")</f>
        <v/>
      </c>
      <c r="H3269" s="338" t="str">
        <f>IF(ISNUMBER(E3269), IF(G3269&gt;'Bulk DivVar Analysis'!$D$116,"Pass","Fail"),"")</f>
        <v/>
      </c>
      <c r="I3269" s="338" t="str">
        <f t="shared" si="53"/>
        <v/>
      </c>
      <c r="J3269" s="339"/>
      <c r="K3269" s="339"/>
      <c r="L3269" s="339"/>
      <c r="M3269" s="339"/>
      <c r="N3269" s="339"/>
      <c r="O3269" s="339"/>
      <c r="P3269" s="339"/>
      <c r="Q3269" s="339"/>
    </row>
    <row r="3270" spans="1:17" ht="13.5" customHeight="1">
      <c r="A3270" s="481"/>
      <c r="B3270" s="481"/>
      <c r="C3270" s="481"/>
      <c r="D3270" s="481"/>
      <c r="E3270" s="481"/>
      <c r="F3270" s="339"/>
      <c r="G3270" s="340" t="str">
        <f>IF(ISNUMBER(E3270),E3270/'Bulk DivVar Analysis'!$C$114,"")</f>
        <v/>
      </c>
      <c r="H3270" s="338" t="str">
        <f>IF(ISNUMBER(E3270), IF(G3270&gt;'Bulk DivVar Analysis'!$D$116,"Pass","Fail"),"")</f>
        <v/>
      </c>
      <c r="I3270" s="338" t="str">
        <f t="shared" si="53"/>
        <v/>
      </c>
      <c r="J3270" s="339"/>
      <c r="K3270" s="339"/>
      <c r="L3270" s="339"/>
      <c r="M3270" s="339"/>
      <c r="N3270" s="339"/>
      <c r="O3270" s="339"/>
      <c r="P3270" s="339"/>
      <c r="Q3270" s="339"/>
    </row>
    <row r="3271" spans="1:17" ht="13.5" customHeight="1">
      <c r="A3271" s="481"/>
      <c r="B3271" s="481"/>
      <c r="C3271" s="481"/>
      <c r="D3271" s="481"/>
      <c r="E3271" s="481"/>
      <c r="F3271" s="339"/>
      <c r="G3271" s="340" t="str">
        <f>IF(ISNUMBER(E3271),E3271/'Bulk DivVar Analysis'!$C$114,"")</f>
        <v/>
      </c>
      <c r="H3271" s="338" t="str">
        <f>IF(ISNUMBER(E3271), IF(G3271&gt;'Bulk DivVar Analysis'!$D$116,"Pass","Fail"),"")</f>
        <v/>
      </c>
      <c r="I3271" s="338" t="str">
        <f t="shared" si="53"/>
        <v/>
      </c>
      <c r="J3271" s="339"/>
      <c r="K3271" s="339"/>
      <c r="L3271" s="339"/>
      <c r="M3271" s="339"/>
      <c r="N3271" s="339"/>
      <c r="O3271" s="339"/>
      <c r="P3271" s="339"/>
      <c r="Q3271" s="339"/>
    </row>
    <row r="3272" spans="1:17" ht="13.5" customHeight="1">
      <c r="A3272" s="481"/>
      <c r="B3272" s="481"/>
      <c r="C3272" s="481"/>
      <c r="D3272" s="481"/>
      <c r="E3272" s="481"/>
      <c r="F3272" s="339"/>
      <c r="G3272" s="340" t="str">
        <f>IF(ISNUMBER(E3272),E3272/'Bulk DivVar Analysis'!$C$114,"")</f>
        <v/>
      </c>
      <c r="H3272" s="338" t="str">
        <f>IF(ISNUMBER(E3272), IF(G3272&gt;'Bulk DivVar Analysis'!$D$116,"Pass","Fail"),"")</f>
        <v/>
      </c>
      <c r="I3272" s="338" t="str">
        <f t="shared" si="53"/>
        <v/>
      </c>
      <c r="J3272" s="339"/>
      <c r="K3272" s="339"/>
      <c r="L3272" s="339"/>
      <c r="M3272" s="339"/>
      <c r="N3272" s="339"/>
      <c r="O3272" s="339"/>
      <c r="P3272" s="339"/>
      <c r="Q3272" s="339"/>
    </row>
    <row r="3273" spans="1:17" ht="13.5" customHeight="1">
      <c r="A3273" s="481"/>
      <c r="B3273" s="481"/>
      <c r="C3273" s="481"/>
      <c r="D3273" s="481"/>
      <c r="E3273" s="481"/>
      <c r="F3273" s="339"/>
      <c r="G3273" s="340" t="str">
        <f>IF(ISNUMBER(E3273),E3273/'Bulk DivVar Analysis'!$C$114,"")</f>
        <v/>
      </c>
      <c r="H3273" s="338" t="str">
        <f>IF(ISNUMBER(E3273), IF(G3273&gt;'Bulk DivVar Analysis'!$D$116,"Pass","Fail"),"")</f>
        <v/>
      </c>
      <c r="I3273" s="338" t="str">
        <f t="shared" si="53"/>
        <v/>
      </c>
      <c r="J3273" s="339"/>
      <c r="K3273" s="339"/>
      <c r="L3273" s="339"/>
      <c r="M3273" s="339"/>
      <c r="N3273" s="339"/>
      <c r="O3273" s="339"/>
      <c r="P3273" s="339"/>
      <c r="Q3273" s="339"/>
    </row>
    <row r="3274" spans="1:17" ht="13.5" customHeight="1">
      <c r="A3274" s="481"/>
      <c r="B3274" s="481"/>
      <c r="C3274" s="481"/>
      <c r="D3274" s="481"/>
      <c r="E3274" s="481"/>
      <c r="F3274" s="339"/>
      <c r="G3274" s="340" t="str">
        <f>IF(ISNUMBER(E3274),E3274/'Bulk DivVar Analysis'!$C$114,"")</f>
        <v/>
      </c>
      <c r="H3274" s="338" t="str">
        <f>IF(ISNUMBER(E3274), IF(G3274&gt;'Bulk DivVar Analysis'!$D$116,"Pass","Fail"),"")</f>
        <v/>
      </c>
      <c r="I3274" s="338" t="str">
        <f t="shared" si="53"/>
        <v/>
      </c>
      <c r="J3274" s="339"/>
      <c r="K3274" s="339"/>
      <c r="L3274" s="339"/>
      <c r="M3274" s="339"/>
      <c r="N3274" s="339"/>
      <c r="O3274" s="339"/>
      <c r="P3274" s="339"/>
      <c r="Q3274" s="339"/>
    </row>
    <row r="3275" spans="1:17" ht="13.5" customHeight="1">
      <c r="A3275" s="481"/>
      <c r="B3275" s="481"/>
      <c r="C3275" s="481"/>
      <c r="D3275" s="481"/>
      <c r="E3275" s="481"/>
      <c r="F3275" s="339"/>
      <c r="G3275" s="340" t="str">
        <f>IF(ISNUMBER(E3275),E3275/'Bulk DivVar Analysis'!$C$114,"")</f>
        <v/>
      </c>
      <c r="H3275" s="338" t="str">
        <f>IF(ISNUMBER(E3275), IF(G3275&gt;'Bulk DivVar Analysis'!$D$116,"Pass","Fail"),"")</f>
        <v/>
      </c>
      <c r="I3275" s="338" t="str">
        <f t="shared" si="53"/>
        <v/>
      </c>
      <c r="J3275" s="339"/>
      <c r="K3275" s="339"/>
      <c r="L3275" s="339"/>
      <c r="M3275" s="339"/>
      <c r="N3275" s="339"/>
      <c r="O3275" s="339"/>
      <c r="P3275" s="339"/>
      <c r="Q3275" s="339"/>
    </row>
    <row r="3276" spans="1:17" ht="13.5" customHeight="1">
      <c r="A3276" s="481"/>
      <c r="B3276" s="481"/>
      <c r="C3276" s="481"/>
      <c r="D3276" s="481"/>
      <c r="E3276" s="481"/>
      <c r="F3276" s="339"/>
      <c r="G3276" s="340" t="str">
        <f>IF(ISNUMBER(E3276),E3276/'Bulk DivVar Analysis'!$C$114,"")</f>
        <v/>
      </c>
      <c r="H3276" s="338" t="str">
        <f>IF(ISNUMBER(E3276), IF(G3276&gt;'Bulk DivVar Analysis'!$D$116,"Pass","Fail"),"")</f>
        <v/>
      </c>
      <c r="I3276" s="338" t="str">
        <f t="shared" si="53"/>
        <v/>
      </c>
      <c r="J3276" s="339"/>
      <c r="K3276" s="339"/>
      <c r="L3276" s="339"/>
      <c r="M3276" s="339"/>
      <c r="N3276" s="339"/>
      <c r="O3276" s="339"/>
      <c r="P3276" s="339"/>
      <c r="Q3276" s="339"/>
    </row>
    <row r="3277" spans="1:17" ht="13.5" customHeight="1">
      <c r="A3277" s="481"/>
      <c r="B3277" s="481"/>
      <c r="C3277" s="481"/>
      <c r="D3277" s="481"/>
      <c r="E3277" s="481"/>
      <c r="F3277" s="339"/>
      <c r="G3277" s="340" t="str">
        <f>IF(ISNUMBER(E3277),E3277/'Bulk DivVar Analysis'!$C$114,"")</f>
        <v/>
      </c>
      <c r="H3277" s="338" t="str">
        <f>IF(ISNUMBER(E3277), IF(G3277&gt;'Bulk DivVar Analysis'!$D$116,"Pass","Fail"),"")</f>
        <v/>
      </c>
      <c r="I3277" s="338" t="str">
        <f t="shared" si="53"/>
        <v/>
      </c>
      <c r="J3277" s="339"/>
      <c r="K3277" s="339"/>
      <c r="L3277" s="339"/>
      <c r="M3277" s="339"/>
      <c r="N3277" s="339"/>
      <c r="O3277" s="339"/>
      <c r="P3277" s="339"/>
      <c r="Q3277" s="339"/>
    </row>
    <row r="3278" spans="1:17" ht="13.5" customHeight="1">
      <c r="A3278" s="481"/>
      <c r="B3278" s="481"/>
      <c r="C3278" s="481"/>
      <c r="D3278" s="481"/>
      <c r="E3278" s="481"/>
      <c r="F3278" s="339"/>
      <c r="G3278" s="340" t="str">
        <f>IF(ISNUMBER(E3278),E3278/'Bulk DivVar Analysis'!$C$114,"")</f>
        <v/>
      </c>
      <c r="H3278" s="338" t="str">
        <f>IF(ISNUMBER(E3278), IF(G3278&gt;'Bulk DivVar Analysis'!$D$116,"Pass","Fail"),"")</f>
        <v/>
      </c>
      <c r="I3278" s="338" t="str">
        <f t="shared" si="53"/>
        <v/>
      </c>
      <c r="J3278" s="339"/>
      <c r="K3278" s="339"/>
      <c r="L3278" s="339"/>
      <c r="M3278" s="339"/>
      <c r="N3278" s="339"/>
      <c r="O3278" s="339"/>
      <c r="P3278" s="339"/>
      <c r="Q3278" s="339"/>
    </row>
    <row r="3279" spans="1:17" ht="13.5" customHeight="1">
      <c r="A3279" s="481"/>
      <c r="B3279" s="481"/>
      <c r="C3279" s="481"/>
      <c r="D3279" s="481"/>
      <c r="E3279" s="481"/>
      <c r="F3279" s="339"/>
      <c r="G3279" s="340" t="str">
        <f>IF(ISNUMBER(E3279),E3279/'Bulk DivVar Analysis'!$C$114,"")</f>
        <v/>
      </c>
      <c r="H3279" s="338" t="str">
        <f>IF(ISNUMBER(E3279), IF(G3279&gt;'Bulk DivVar Analysis'!$D$116,"Pass","Fail"),"")</f>
        <v/>
      </c>
      <c r="I3279" s="338" t="str">
        <f t="shared" si="53"/>
        <v/>
      </c>
      <c r="J3279" s="339"/>
      <c r="K3279" s="339"/>
      <c r="L3279" s="339"/>
      <c r="M3279" s="339"/>
      <c r="N3279" s="339"/>
      <c r="O3279" s="339"/>
      <c r="P3279" s="339"/>
      <c r="Q3279" s="339"/>
    </row>
    <row r="3280" spans="1:17" ht="13.5" customHeight="1">
      <c r="A3280" s="481"/>
      <c r="B3280" s="481"/>
      <c r="C3280" s="481"/>
      <c r="D3280" s="481"/>
      <c r="E3280" s="481"/>
      <c r="F3280" s="339"/>
      <c r="G3280" s="340" t="str">
        <f>IF(ISNUMBER(E3280),E3280/'Bulk DivVar Analysis'!$C$114,"")</f>
        <v/>
      </c>
      <c r="H3280" s="338" t="str">
        <f>IF(ISNUMBER(E3280), IF(G3280&gt;'Bulk DivVar Analysis'!$D$116,"Pass","Fail"),"")</f>
        <v/>
      </c>
      <c r="I3280" s="338" t="str">
        <f t="shared" si="53"/>
        <v/>
      </c>
      <c r="J3280" s="339"/>
      <c r="K3280" s="339"/>
      <c r="L3280" s="339"/>
      <c r="M3280" s="339"/>
      <c r="N3280" s="339"/>
      <c r="O3280" s="339"/>
      <c r="P3280" s="339"/>
      <c r="Q3280" s="339"/>
    </row>
    <row r="3281" spans="1:17" ht="13.5" customHeight="1">
      <c r="A3281" s="481"/>
      <c r="B3281" s="481"/>
      <c r="C3281" s="481"/>
      <c r="D3281" s="481"/>
      <c r="E3281" s="481"/>
      <c r="F3281" s="339"/>
      <c r="G3281" s="340" t="str">
        <f>IF(ISNUMBER(E3281),E3281/'Bulk DivVar Analysis'!$C$114,"")</f>
        <v/>
      </c>
      <c r="H3281" s="338" t="str">
        <f>IF(ISNUMBER(E3281), IF(G3281&gt;'Bulk DivVar Analysis'!$D$116,"Pass","Fail"),"")</f>
        <v/>
      </c>
      <c r="I3281" s="338" t="str">
        <f t="shared" si="53"/>
        <v/>
      </c>
      <c r="J3281" s="339"/>
      <c r="K3281" s="339"/>
      <c r="L3281" s="339"/>
      <c r="M3281" s="339"/>
      <c r="N3281" s="339"/>
      <c r="O3281" s="339"/>
      <c r="P3281" s="339"/>
      <c r="Q3281" s="339"/>
    </row>
    <row r="3282" spans="1:17" ht="13.5" customHeight="1">
      <c r="A3282" s="481"/>
      <c r="B3282" s="481"/>
      <c r="C3282" s="481"/>
      <c r="D3282" s="481"/>
      <c r="E3282" s="481"/>
      <c r="F3282" s="339"/>
      <c r="G3282" s="340" t="str">
        <f>IF(ISNUMBER(E3282),E3282/'Bulk DivVar Analysis'!$C$114,"")</f>
        <v/>
      </c>
      <c r="H3282" s="338" t="str">
        <f>IF(ISNUMBER(E3282), IF(G3282&gt;'Bulk DivVar Analysis'!$D$116,"Pass","Fail"),"")</f>
        <v/>
      </c>
      <c r="I3282" s="338" t="str">
        <f t="shared" si="53"/>
        <v/>
      </c>
      <c r="J3282" s="339"/>
      <c r="K3282" s="339"/>
      <c r="L3282" s="339"/>
      <c r="M3282" s="339"/>
      <c r="N3282" s="339"/>
      <c r="O3282" s="339"/>
      <c r="P3282" s="339"/>
      <c r="Q3282" s="339"/>
    </row>
    <row r="3283" spans="1:17" ht="13.5" customHeight="1">
      <c r="A3283" s="481"/>
      <c r="B3283" s="481"/>
      <c r="C3283" s="481"/>
      <c r="D3283" s="481"/>
      <c r="E3283" s="481"/>
      <c r="F3283" s="339"/>
      <c r="G3283" s="340" t="str">
        <f>IF(ISNUMBER(E3283),E3283/'Bulk DivVar Analysis'!$C$114,"")</f>
        <v/>
      </c>
      <c r="H3283" s="338" t="str">
        <f>IF(ISNUMBER(E3283), IF(G3283&gt;'Bulk DivVar Analysis'!$D$116,"Pass","Fail"),"")</f>
        <v/>
      </c>
      <c r="I3283" s="338" t="str">
        <f t="shared" si="53"/>
        <v/>
      </c>
      <c r="J3283" s="339"/>
      <c r="K3283" s="339"/>
      <c r="L3283" s="339"/>
      <c r="M3283" s="339"/>
      <c r="N3283" s="339"/>
      <c r="O3283" s="339"/>
      <c r="P3283" s="339"/>
      <c r="Q3283" s="339"/>
    </row>
    <row r="3284" spans="1:17" ht="13.5" customHeight="1">
      <c r="A3284" s="481"/>
      <c r="B3284" s="481"/>
      <c r="C3284" s="481"/>
      <c r="D3284" s="481"/>
      <c r="E3284" s="481"/>
      <c r="F3284" s="339"/>
      <c r="G3284" s="340" t="str">
        <f>IF(ISNUMBER(E3284),E3284/'Bulk DivVar Analysis'!$C$114,"")</f>
        <v/>
      </c>
      <c r="H3284" s="338" t="str">
        <f>IF(ISNUMBER(E3284), IF(G3284&gt;'Bulk DivVar Analysis'!$D$116,"Pass","Fail"),"")</f>
        <v/>
      </c>
      <c r="I3284" s="338" t="str">
        <f t="shared" si="53"/>
        <v/>
      </c>
      <c r="J3284" s="339"/>
      <c r="K3284" s="339"/>
      <c r="L3284" s="339"/>
      <c r="M3284" s="339"/>
      <c r="N3284" s="339"/>
      <c r="O3284" s="339"/>
      <c r="P3284" s="339"/>
      <c r="Q3284" s="339"/>
    </row>
    <row r="3285" spans="1:17" ht="13.5" customHeight="1">
      <c r="A3285" s="481"/>
      <c r="B3285" s="481"/>
      <c r="C3285" s="481"/>
      <c r="D3285" s="481"/>
      <c r="E3285" s="481"/>
      <c r="F3285" s="339"/>
      <c r="G3285" s="340" t="str">
        <f>IF(ISNUMBER(E3285),E3285/'Bulk DivVar Analysis'!$C$114,"")</f>
        <v/>
      </c>
      <c r="H3285" s="338" t="str">
        <f>IF(ISNUMBER(E3285), IF(G3285&gt;'Bulk DivVar Analysis'!$D$116,"Pass","Fail"),"")</f>
        <v/>
      </c>
      <c r="I3285" s="338" t="str">
        <f t="shared" si="53"/>
        <v/>
      </c>
      <c r="J3285" s="339"/>
      <c r="K3285" s="339"/>
      <c r="L3285" s="339"/>
      <c r="M3285" s="339"/>
      <c r="N3285" s="339"/>
      <c r="O3285" s="339"/>
      <c r="P3285" s="339"/>
      <c r="Q3285" s="339"/>
    </row>
    <row r="3286" spans="1:17" ht="13.5" customHeight="1">
      <c r="A3286" s="481"/>
      <c r="B3286" s="481"/>
      <c r="C3286" s="481"/>
      <c r="D3286" s="481"/>
      <c r="E3286" s="481"/>
      <c r="F3286" s="339"/>
      <c r="G3286" s="340" t="str">
        <f>IF(ISNUMBER(E3286),E3286/'Bulk DivVar Analysis'!$C$114,"")</f>
        <v/>
      </c>
      <c r="H3286" s="338" t="str">
        <f>IF(ISNUMBER(E3286), IF(G3286&gt;'Bulk DivVar Analysis'!$D$116,"Pass","Fail"),"")</f>
        <v/>
      </c>
      <c r="I3286" s="338" t="str">
        <f t="shared" si="53"/>
        <v/>
      </c>
      <c r="J3286" s="339"/>
      <c r="K3286" s="339"/>
      <c r="L3286" s="339"/>
      <c r="M3286" s="339"/>
      <c r="N3286" s="339"/>
      <c r="O3286" s="339"/>
      <c r="P3286" s="339"/>
      <c r="Q3286" s="339"/>
    </row>
    <row r="3287" spans="1:17" ht="13.5" customHeight="1">
      <c r="A3287" s="481"/>
      <c r="B3287" s="481"/>
      <c r="C3287" s="481"/>
      <c r="D3287" s="481"/>
      <c r="E3287" s="481"/>
      <c r="F3287" s="339"/>
      <c r="G3287" s="340" t="str">
        <f>IF(ISNUMBER(E3287),E3287/'Bulk DivVar Analysis'!$C$114,"")</f>
        <v/>
      </c>
      <c r="H3287" s="338" t="str">
        <f>IF(ISNUMBER(E3287), IF(G3287&gt;'Bulk DivVar Analysis'!$D$116,"Pass","Fail"),"")</f>
        <v/>
      </c>
      <c r="I3287" s="338" t="str">
        <f t="shared" si="53"/>
        <v/>
      </c>
      <c r="J3287" s="339"/>
      <c r="K3287" s="339"/>
      <c r="L3287" s="339"/>
      <c r="M3287" s="339"/>
      <c r="N3287" s="339"/>
      <c r="O3287" s="339"/>
      <c r="P3287" s="339"/>
      <c r="Q3287" s="339"/>
    </row>
    <row r="3288" spans="1:17" ht="13.5" customHeight="1">
      <c r="A3288" s="481"/>
      <c r="B3288" s="481"/>
      <c r="C3288" s="481"/>
      <c r="D3288" s="481"/>
      <c r="E3288" s="481"/>
      <c r="F3288" s="339"/>
      <c r="G3288" s="340" t="str">
        <f>IF(ISNUMBER(E3288),E3288/'Bulk DivVar Analysis'!$C$114,"")</f>
        <v/>
      </c>
      <c r="H3288" s="338" t="str">
        <f>IF(ISNUMBER(E3288), IF(G3288&gt;'Bulk DivVar Analysis'!$D$116,"Pass","Fail"),"")</f>
        <v/>
      </c>
      <c r="I3288" s="338" t="str">
        <f t="shared" si="53"/>
        <v/>
      </c>
      <c r="J3288" s="339"/>
      <c r="K3288" s="339"/>
      <c r="L3288" s="339"/>
      <c r="M3288" s="339"/>
      <c r="N3288" s="339"/>
      <c r="O3288" s="339"/>
      <c r="P3288" s="339"/>
      <c r="Q3288" s="339"/>
    </row>
    <row r="3289" spans="1:17" ht="13.5" customHeight="1">
      <c r="A3289" s="481"/>
      <c r="B3289" s="481"/>
      <c r="C3289" s="481"/>
      <c r="D3289" s="481"/>
      <c r="E3289" s="481"/>
      <c r="F3289" s="339"/>
      <c r="G3289" s="340" t="str">
        <f>IF(ISNUMBER(E3289),E3289/'Bulk DivVar Analysis'!$C$114,"")</f>
        <v/>
      </c>
      <c r="H3289" s="338" t="str">
        <f>IF(ISNUMBER(E3289), IF(G3289&gt;'Bulk DivVar Analysis'!$D$116,"Pass","Fail"),"")</f>
        <v/>
      </c>
      <c r="I3289" s="338" t="str">
        <f t="shared" si="53"/>
        <v/>
      </c>
      <c r="J3289" s="339"/>
      <c r="K3289" s="339"/>
      <c r="L3289" s="339"/>
      <c r="M3289" s="339"/>
      <c r="N3289" s="339"/>
      <c r="O3289" s="339"/>
      <c r="P3289" s="339"/>
      <c r="Q3289" s="339"/>
    </row>
    <row r="3290" spans="1:17" ht="13.5" customHeight="1">
      <c r="A3290" s="481"/>
      <c r="B3290" s="481"/>
      <c r="C3290" s="481"/>
      <c r="D3290" s="481"/>
      <c r="E3290" s="481"/>
      <c r="F3290" s="339"/>
      <c r="G3290" s="340" t="str">
        <f>IF(ISNUMBER(E3290),E3290/'Bulk DivVar Analysis'!$C$114,"")</f>
        <v/>
      </c>
      <c r="H3290" s="338" t="str">
        <f>IF(ISNUMBER(E3290), IF(G3290&gt;'Bulk DivVar Analysis'!$D$116,"Pass","Fail"),"")</f>
        <v/>
      </c>
      <c r="I3290" s="338" t="str">
        <f t="shared" si="53"/>
        <v/>
      </c>
      <c r="J3290" s="339"/>
      <c r="K3290" s="339"/>
      <c r="L3290" s="339"/>
      <c r="M3290" s="339"/>
      <c r="N3290" s="339"/>
      <c r="O3290" s="339"/>
      <c r="P3290" s="339"/>
      <c r="Q3290" s="339"/>
    </row>
    <row r="3291" spans="1:17" ht="13.5" customHeight="1">
      <c r="A3291" s="481"/>
      <c r="B3291" s="481"/>
      <c r="C3291" s="481"/>
      <c r="D3291" s="481"/>
      <c r="E3291" s="481"/>
      <c r="F3291" s="339"/>
      <c r="G3291" s="340" t="str">
        <f>IF(ISNUMBER(E3291),E3291/'Bulk DivVar Analysis'!$C$114,"")</f>
        <v/>
      </c>
      <c r="H3291" s="338" t="str">
        <f>IF(ISNUMBER(E3291), IF(G3291&gt;'Bulk DivVar Analysis'!$D$116,"Pass","Fail"),"")</f>
        <v/>
      </c>
      <c r="I3291" s="338" t="str">
        <f t="shared" si="53"/>
        <v/>
      </c>
      <c r="J3291" s="339"/>
      <c r="K3291" s="339"/>
      <c r="L3291" s="339"/>
      <c r="M3291" s="339"/>
      <c r="N3291" s="339"/>
      <c r="O3291" s="339"/>
      <c r="P3291" s="339"/>
      <c r="Q3291" s="339"/>
    </row>
    <row r="3292" spans="1:17" ht="13.5" customHeight="1">
      <c r="A3292" s="481"/>
      <c r="B3292" s="481"/>
      <c r="C3292" s="481"/>
      <c r="D3292" s="481"/>
      <c r="E3292" s="481"/>
      <c r="F3292" s="339"/>
      <c r="G3292" s="340" t="str">
        <f>IF(ISNUMBER(E3292),E3292/'Bulk DivVar Analysis'!$C$114,"")</f>
        <v/>
      </c>
      <c r="H3292" s="338" t="str">
        <f>IF(ISNUMBER(E3292), IF(G3292&gt;'Bulk DivVar Analysis'!$D$116,"Pass","Fail"),"")</f>
        <v/>
      </c>
      <c r="I3292" s="338" t="str">
        <f t="shared" si="53"/>
        <v/>
      </c>
      <c r="J3292" s="339"/>
      <c r="K3292" s="339"/>
      <c r="L3292" s="339"/>
      <c r="M3292" s="339"/>
      <c r="N3292" s="339"/>
      <c r="O3292" s="339"/>
      <c r="P3292" s="339"/>
      <c r="Q3292" s="339"/>
    </row>
    <row r="3293" spans="1:17" ht="13.5" customHeight="1">
      <c r="A3293" s="481"/>
      <c r="B3293" s="481"/>
      <c r="C3293" s="481"/>
      <c r="D3293" s="481"/>
      <c r="E3293" s="481"/>
      <c r="F3293" s="339"/>
      <c r="G3293" s="340" t="str">
        <f>IF(ISNUMBER(E3293),E3293/'Bulk DivVar Analysis'!$C$114,"")</f>
        <v/>
      </c>
      <c r="H3293" s="338" t="str">
        <f>IF(ISNUMBER(E3293), IF(G3293&gt;'Bulk DivVar Analysis'!$D$116,"Pass","Fail"),"")</f>
        <v/>
      </c>
      <c r="I3293" s="338" t="str">
        <f t="shared" si="53"/>
        <v/>
      </c>
      <c r="J3293" s="339"/>
      <c r="K3293" s="339"/>
      <c r="L3293" s="339"/>
      <c r="M3293" s="339"/>
      <c r="N3293" s="339"/>
      <c r="O3293" s="339"/>
      <c r="P3293" s="339"/>
      <c r="Q3293" s="339"/>
    </row>
    <row r="3294" spans="1:17" ht="13.5" customHeight="1">
      <c r="A3294" s="481"/>
      <c r="B3294" s="481"/>
      <c r="C3294" s="481"/>
      <c r="D3294" s="481"/>
      <c r="E3294" s="481"/>
      <c r="F3294" s="339"/>
      <c r="G3294" s="340" t="str">
        <f>IF(ISNUMBER(E3294),E3294/'Bulk DivVar Analysis'!$C$114,"")</f>
        <v/>
      </c>
      <c r="H3294" s="338" t="str">
        <f>IF(ISNUMBER(E3294), IF(G3294&gt;'Bulk DivVar Analysis'!$D$116,"Pass","Fail"),"")</f>
        <v/>
      </c>
      <c r="I3294" s="338" t="str">
        <f t="shared" si="53"/>
        <v/>
      </c>
      <c r="J3294" s="339"/>
      <c r="K3294" s="339"/>
      <c r="L3294" s="339"/>
      <c r="M3294" s="339"/>
      <c r="N3294" s="339"/>
      <c r="O3294" s="339"/>
      <c r="P3294" s="339"/>
      <c r="Q3294" s="339"/>
    </row>
    <row r="3295" spans="1:17" ht="13.5" customHeight="1">
      <c r="A3295" s="481"/>
      <c r="B3295" s="481"/>
      <c r="C3295" s="481"/>
      <c r="D3295" s="481"/>
      <c r="E3295" s="481"/>
      <c r="F3295" s="339"/>
      <c r="G3295" s="340" t="str">
        <f>IF(ISNUMBER(E3295),E3295/'Bulk DivVar Analysis'!$C$114,"")</f>
        <v/>
      </c>
      <c r="H3295" s="338" t="str">
        <f>IF(ISNUMBER(E3295), IF(G3295&gt;'Bulk DivVar Analysis'!$D$116,"Pass","Fail"),"")</f>
        <v/>
      </c>
      <c r="I3295" s="338" t="str">
        <f t="shared" si="53"/>
        <v/>
      </c>
      <c r="J3295" s="339"/>
      <c r="K3295" s="339"/>
      <c r="L3295" s="339"/>
      <c r="M3295" s="339"/>
      <c r="N3295" s="339"/>
      <c r="O3295" s="339"/>
      <c r="P3295" s="339"/>
      <c r="Q3295" s="339"/>
    </row>
    <row r="3296" spans="1:17" ht="13.5" customHeight="1">
      <c r="A3296" s="481"/>
      <c r="B3296" s="481"/>
      <c r="C3296" s="481"/>
      <c r="D3296" s="481"/>
      <c r="E3296" s="481"/>
      <c r="F3296" s="339"/>
      <c r="G3296" s="340" t="str">
        <f>IF(ISNUMBER(E3296),E3296/'Bulk DivVar Analysis'!$C$114,"")</f>
        <v/>
      </c>
      <c r="H3296" s="338" t="str">
        <f>IF(ISNUMBER(E3296), IF(G3296&gt;'Bulk DivVar Analysis'!$D$116,"Pass","Fail"),"")</f>
        <v/>
      </c>
      <c r="I3296" s="338" t="str">
        <f t="shared" si="53"/>
        <v/>
      </c>
      <c r="J3296" s="339"/>
      <c r="K3296" s="339"/>
      <c r="L3296" s="339"/>
      <c r="M3296" s="339"/>
      <c r="N3296" s="339"/>
      <c r="O3296" s="339"/>
      <c r="P3296" s="339"/>
      <c r="Q3296" s="339"/>
    </row>
    <row r="3297" spans="1:17" ht="13.5" customHeight="1">
      <c r="A3297" s="481"/>
      <c r="B3297" s="481"/>
      <c r="C3297" s="481"/>
      <c r="D3297" s="481"/>
      <c r="E3297" s="481"/>
      <c r="F3297" s="339"/>
      <c r="G3297" s="340" t="str">
        <f>IF(ISNUMBER(E3297),E3297/'Bulk DivVar Analysis'!$C$114,"")</f>
        <v/>
      </c>
      <c r="H3297" s="338" t="str">
        <f>IF(ISNUMBER(E3297), IF(G3297&gt;'Bulk DivVar Analysis'!$D$116,"Pass","Fail"),"")</f>
        <v/>
      </c>
      <c r="I3297" s="338" t="str">
        <f t="shared" si="53"/>
        <v/>
      </c>
      <c r="J3297" s="339"/>
      <c r="K3297" s="339"/>
      <c r="L3297" s="339"/>
      <c r="M3297" s="339"/>
      <c r="N3297" s="339"/>
      <c r="O3297" s="339"/>
      <c r="P3297" s="339"/>
      <c r="Q3297" s="339"/>
    </row>
    <row r="3298" spans="1:17" ht="13.5" customHeight="1">
      <c r="A3298" s="481"/>
      <c r="B3298" s="481"/>
      <c r="C3298" s="481"/>
      <c r="D3298" s="481"/>
      <c r="E3298" s="481"/>
      <c r="F3298" s="339"/>
      <c r="G3298" s="340" t="str">
        <f>IF(ISNUMBER(E3298),E3298/'Bulk DivVar Analysis'!$C$114,"")</f>
        <v/>
      </c>
      <c r="H3298" s="338" t="str">
        <f>IF(ISNUMBER(E3298), IF(G3298&gt;'Bulk DivVar Analysis'!$D$116,"Pass","Fail"),"")</f>
        <v/>
      </c>
      <c r="I3298" s="338" t="str">
        <f t="shared" si="53"/>
        <v/>
      </c>
      <c r="J3298" s="339"/>
      <c r="K3298" s="339"/>
      <c r="L3298" s="339"/>
      <c r="M3298" s="339"/>
      <c r="N3298" s="339"/>
      <c r="O3298" s="339"/>
      <c r="P3298" s="339"/>
      <c r="Q3298" s="339"/>
    </row>
    <row r="3299" spans="1:17" ht="13.5" customHeight="1">
      <c r="A3299" s="481"/>
      <c r="B3299" s="481"/>
      <c r="C3299" s="481"/>
      <c r="D3299" s="481"/>
      <c r="E3299" s="481"/>
      <c r="F3299" s="339"/>
      <c r="G3299" s="340" t="str">
        <f>IF(ISNUMBER(E3299),E3299/'Bulk DivVar Analysis'!$C$114,"")</f>
        <v/>
      </c>
      <c r="H3299" s="338" t="str">
        <f>IF(ISNUMBER(E3299), IF(G3299&gt;'Bulk DivVar Analysis'!$D$116,"Pass","Fail"),"")</f>
        <v/>
      </c>
      <c r="I3299" s="338" t="str">
        <f t="shared" si="53"/>
        <v/>
      </c>
      <c r="J3299" s="339"/>
      <c r="K3299" s="339"/>
      <c r="L3299" s="339"/>
      <c r="M3299" s="339"/>
      <c r="N3299" s="339"/>
      <c r="O3299" s="339"/>
      <c r="P3299" s="339"/>
      <c r="Q3299" s="339"/>
    </row>
    <row r="3300" spans="1:17" ht="13.5" customHeight="1">
      <c r="A3300" s="481"/>
      <c r="B3300" s="481"/>
      <c r="C3300" s="481"/>
      <c r="D3300" s="481"/>
      <c r="E3300" s="481"/>
      <c r="F3300" s="339"/>
      <c r="G3300" s="340" t="str">
        <f>IF(ISNUMBER(E3300),E3300/'Bulk DivVar Analysis'!$C$114,"")</f>
        <v/>
      </c>
      <c r="H3300" s="338" t="str">
        <f>IF(ISNUMBER(E3300), IF(G3300&gt;'Bulk DivVar Analysis'!$D$116,"Pass","Fail"),"")</f>
        <v/>
      </c>
      <c r="I3300" s="338" t="str">
        <f t="shared" si="53"/>
        <v/>
      </c>
      <c r="J3300" s="339"/>
      <c r="K3300" s="339"/>
      <c r="L3300" s="339"/>
      <c r="M3300" s="339"/>
      <c r="N3300" s="339"/>
      <c r="O3300" s="339"/>
      <c r="P3300" s="339"/>
      <c r="Q3300" s="339"/>
    </row>
    <row r="3301" spans="1:17" ht="13.5" customHeight="1">
      <c r="A3301" s="481"/>
      <c r="B3301" s="481"/>
      <c r="C3301" s="481"/>
      <c r="D3301" s="481"/>
      <c r="E3301" s="481"/>
      <c r="F3301" s="339"/>
      <c r="G3301" s="340" t="str">
        <f>IF(ISNUMBER(E3301),E3301/'Bulk DivVar Analysis'!$C$114,"")</f>
        <v/>
      </c>
      <c r="H3301" s="338" t="str">
        <f>IF(ISNUMBER(E3301), IF(G3301&gt;'Bulk DivVar Analysis'!$D$116,"Pass","Fail"),"")</f>
        <v/>
      </c>
      <c r="I3301" s="338" t="str">
        <f t="shared" si="53"/>
        <v/>
      </c>
      <c r="J3301" s="339"/>
      <c r="K3301" s="339"/>
      <c r="L3301" s="339"/>
      <c r="M3301" s="339"/>
      <c r="N3301" s="339"/>
      <c r="O3301" s="339"/>
      <c r="P3301" s="339"/>
      <c r="Q3301" s="339"/>
    </row>
    <row r="3302" spans="1:17" ht="13.5" customHeight="1">
      <c r="A3302" s="481"/>
      <c r="B3302" s="481"/>
      <c r="C3302" s="481"/>
      <c r="D3302" s="481"/>
      <c r="E3302" s="481"/>
      <c r="F3302" s="339"/>
      <c r="G3302" s="340" t="str">
        <f>IF(ISNUMBER(E3302),E3302/'Bulk DivVar Analysis'!$C$114,"")</f>
        <v/>
      </c>
      <c r="H3302" s="338" t="str">
        <f>IF(ISNUMBER(E3302), IF(G3302&gt;'Bulk DivVar Analysis'!$D$116,"Pass","Fail"),"")</f>
        <v/>
      </c>
      <c r="I3302" s="338" t="str">
        <f t="shared" si="53"/>
        <v/>
      </c>
      <c r="J3302" s="339"/>
      <c r="K3302" s="339"/>
      <c r="L3302" s="339"/>
      <c r="M3302" s="339"/>
      <c r="N3302" s="339"/>
      <c r="O3302" s="339"/>
      <c r="P3302" s="339"/>
      <c r="Q3302" s="339"/>
    </row>
    <row r="3303" spans="1:17" ht="13.5" customHeight="1">
      <c r="A3303" s="481"/>
      <c r="B3303" s="481"/>
      <c r="C3303" s="481"/>
      <c r="D3303" s="481"/>
      <c r="E3303" s="481"/>
      <c r="F3303" s="339"/>
      <c r="G3303" s="340" t="str">
        <f>IF(ISNUMBER(E3303),E3303/'Bulk DivVar Analysis'!$C$114,"")</f>
        <v/>
      </c>
      <c r="H3303" s="338" t="str">
        <f>IF(ISNUMBER(E3303), IF(G3303&gt;'Bulk DivVar Analysis'!$D$116,"Pass","Fail"),"")</f>
        <v/>
      </c>
      <c r="I3303" s="338" t="str">
        <f t="shared" si="53"/>
        <v/>
      </c>
      <c r="J3303" s="339"/>
      <c r="K3303" s="339"/>
      <c r="L3303" s="339"/>
      <c r="M3303" s="339"/>
      <c r="N3303" s="339"/>
      <c r="O3303" s="339"/>
      <c r="P3303" s="339"/>
      <c r="Q3303" s="339"/>
    </row>
    <row r="3304" spans="1:17" ht="13.5" customHeight="1">
      <c r="A3304" s="481"/>
      <c r="B3304" s="481"/>
      <c r="C3304" s="481"/>
      <c r="D3304" s="481"/>
      <c r="E3304" s="481"/>
      <c r="F3304" s="339"/>
      <c r="G3304" s="340" t="str">
        <f>IF(ISNUMBER(E3304),E3304/'Bulk DivVar Analysis'!$C$114,"")</f>
        <v/>
      </c>
      <c r="H3304" s="338" t="str">
        <f>IF(ISNUMBER(E3304), IF(G3304&gt;'Bulk DivVar Analysis'!$D$116,"Pass","Fail"),"")</f>
        <v/>
      </c>
      <c r="I3304" s="338" t="str">
        <f t="shared" si="53"/>
        <v/>
      </c>
      <c r="J3304" s="339"/>
      <c r="K3304" s="339"/>
      <c r="L3304" s="339"/>
      <c r="M3304" s="339"/>
      <c r="N3304" s="339"/>
      <c r="O3304" s="339"/>
      <c r="P3304" s="339"/>
      <c r="Q3304" s="339"/>
    </row>
    <row r="3305" spans="1:17" ht="13.5" customHeight="1">
      <c r="A3305" s="481"/>
      <c r="B3305" s="481"/>
      <c r="C3305" s="481"/>
      <c r="D3305" s="481"/>
      <c r="E3305" s="481"/>
      <c r="F3305" s="339"/>
      <c r="G3305" s="340" t="str">
        <f>IF(ISNUMBER(E3305),E3305/'Bulk DivVar Analysis'!$C$114,"")</f>
        <v/>
      </c>
      <c r="H3305" s="338" t="str">
        <f>IF(ISNUMBER(E3305), IF(G3305&gt;'Bulk DivVar Analysis'!$D$116,"Pass","Fail"),"")</f>
        <v/>
      </c>
      <c r="I3305" s="338" t="str">
        <f t="shared" si="53"/>
        <v/>
      </c>
      <c r="J3305" s="339"/>
      <c r="K3305" s="339"/>
      <c r="L3305" s="339"/>
      <c r="M3305" s="339"/>
      <c r="N3305" s="339"/>
      <c r="O3305" s="339"/>
      <c r="P3305" s="339"/>
      <c r="Q3305" s="339"/>
    </row>
    <row r="3306" spans="1:17" ht="13.5" customHeight="1">
      <c r="A3306" s="481"/>
      <c r="B3306" s="481"/>
      <c r="C3306" s="481"/>
      <c r="D3306" s="481"/>
      <c r="E3306" s="481"/>
      <c r="F3306" s="339"/>
      <c r="G3306" s="340" t="str">
        <f>IF(ISNUMBER(E3306),E3306/'Bulk DivVar Analysis'!$C$114,"")</f>
        <v/>
      </c>
      <c r="H3306" s="338" t="str">
        <f>IF(ISNUMBER(E3306), IF(G3306&gt;'Bulk DivVar Analysis'!$D$116,"Pass","Fail"),"")</f>
        <v/>
      </c>
      <c r="I3306" s="338" t="str">
        <f t="shared" si="53"/>
        <v/>
      </c>
      <c r="J3306" s="339"/>
      <c r="K3306" s="339"/>
      <c r="L3306" s="339"/>
      <c r="M3306" s="339"/>
      <c r="N3306" s="339"/>
      <c r="O3306" s="339"/>
      <c r="P3306" s="339"/>
      <c r="Q3306" s="339"/>
    </row>
    <row r="3307" spans="1:17" ht="13.5" customHeight="1">
      <c r="A3307" s="481"/>
      <c r="B3307" s="481"/>
      <c r="C3307" s="481"/>
      <c r="D3307" s="481"/>
      <c r="E3307" s="481"/>
      <c r="F3307" s="339"/>
      <c r="G3307" s="340" t="str">
        <f>IF(ISNUMBER(E3307),E3307/'Bulk DivVar Analysis'!$C$114,"")</f>
        <v/>
      </c>
      <c r="H3307" s="338" t="str">
        <f>IF(ISNUMBER(E3307), IF(G3307&gt;'Bulk DivVar Analysis'!$D$116,"Pass","Fail"),"")</f>
        <v/>
      </c>
      <c r="I3307" s="338" t="str">
        <f t="shared" si="53"/>
        <v/>
      </c>
      <c r="J3307" s="339"/>
      <c r="K3307" s="339"/>
      <c r="L3307" s="339"/>
      <c r="M3307" s="339"/>
      <c r="N3307" s="339"/>
      <c r="O3307" s="339"/>
      <c r="P3307" s="339"/>
      <c r="Q3307" s="339"/>
    </row>
    <row r="3308" spans="1:17" ht="13.5" customHeight="1">
      <c r="A3308" s="481"/>
      <c r="B3308" s="481"/>
      <c r="C3308" s="481"/>
      <c r="D3308" s="481"/>
      <c r="E3308" s="481"/>
      <c r="F3308" s="339"/>
      <c r="G3308" s="340" t="str">
        <f>IF(ISNUMBER(E3308),E3308/'Bulk DivVar Analysis'!$C$114,"")</f>
        <v/>
      </c>
      <c r="H3308" s="338" t="str">
        <f>IF(ISNUMBER(E3308), IF(G3308&gt;'Bulk DivVar Analysis'!$D$116,"Pass","Fail"),"")</f>
        <v/>
      </c>
      <c r="I3308" s="338" t="str">
        <f t="shared" si="53"/>
        <v/>
      </c>
      <c r="J3308" s="339"/>
      <c r="K3308" s="339"/>
      <c r="L3308" s="339"/>
      <c r="M3308" s="339"/>
      <c r="N3308" s="339"/>
      <c r="O3308" s="339"/>
      <c r="P3308" s="339"/>
      <c r="Q3308" s="339"/>
    </row>
    <row r="3309" spans="1:17" ht="13.5" customHeight="1">
      <c r="A3309" s="481"/>
      <c r="B3309" s="481"/>
      <c r="C3309" s="481"/>
      <c r="D3309" s="481"/>
      <c r="E3309" s="481"/>
      <c r="F3309" s="339"/>
      <c r="G3309" s="340" t="str">
        <f>IF(ISNUMBER(E3309),E3309/'Bulk DivVar Analysis'!$C$114,"")</f>
        <v/>
      </c>
      <c r="H3309" s="338" t="str">
        <f>IF(ISNUMBER(E3309), IF(G3309&gt;'Bulk DivVar Analysis'!$D$116,"Pass","Fail"),"")</f>
        <v/>
      </c>
      <c r="I3309" s="338" t="str">
        <f t="shared" si="53"/>
        <v/>
      </c>
      <c r="J3309" s="339"/>
      <c r="K3309" s="339"/>
      <c r="L3309" s="339"/>
      <c r="M3309" s="339"/>
      <c r="N3309" s="339"/>
      <c r="O3309" s="339"/>
      <c r="P3309" s="339"/>
      <c r="Q3309" s="339"/>
    </row>
    <row r="3310" spans="1:17" ht="13.5" customHeight="1">
      <c r="A3310" s="481"/>
      <c r="B3310" s="481"/>
      <c r="C3310" s="481"/>
      <c r="D3310" s="481"/>
      <c r="E3310" s="481"/>
      <c r="F3310" s="339"/>
      <c r="G3310" s="340" t="str">
        <f>IF(ISNUMBER(E3310),E3310/'Bulk DivVar Analysis'!$C$114,"")</f>
        <v/>
      </c>
      <c r="H3310" s="338" t="str">
        <f>IF(ISNUMBER(E3310), IF(G3310&gt;'Bulk DivVar Analysis'!$D$116,"Pass","Fail"),"")</f>
        <v/>
      </c>
      <c r="I3310" s="338" t="str">
        <f t="shared" si="53"/>
        <v/>
      </c>
      <c r="J3310" s="339"/>
      <c r="K3310" s="339"/>
      <c r="L3310" s="339"/>
      <c r="M3310" s="339"/>
      <c r="N3310" s="339"/>
      <c r="O3310" s="339"/>
      <c r="P3310" s="339"/>
      <c r="Q3310" s="339"/>
    </row>
    <row r="3311" spans="1:17" ht="13.5" customHeight="1">
      <c r="A3311" s="481"/>
      <c r="B3311" s="481"/>
      <c r="C3311" s="481"/>
      <c r="D3311" s="481"/>
      <c r="E3311" s="481"/>
      <c r="F3311" s="339"/>
      <c r="G3311" s="340" t="str">
        <f>IF(ISNUMBER(E3311),E3311/'Bulk DivVar Analysis'!$C$114,"")</f>
        <v/>
      </c>
      <c r="H3311" s="338" t="str">
        <f>IF(ISNUMBER(E3311), IF(G3311&gt;'Bulk DivVar Analysis'!$D$116,"Pass","Fail"),"")</f>
        <v/>
      </c>
      <c r="I3311" s="338" t="str">
        <f t="shared" si="53"/>
        <v/>
      </c>
      <c r="J3311" s="339"/>
      <c r="K3311" s="339"/>
      <c r="L3311" s="339"/>
      <c r="M3311" s="339"/>
      <c r="N3311" s="339"/>
      <c r="O3311" s="339"/>
      <c r="P3311" s="339"/>
      <c r="Q3311" s="339"/>
    </row>
    <row r="3312" spans="1:17" ht="13.5" customHeight="1">
      <c r="A3312" s="481"/>
      <c r="B3312" s="481"/>
      <c r="C3312" s="481"/>
      <c r="D3312" s="481"/>
      <c r="E3312" s="481"/>
      <c r="F3312" s="339"/>
      <c r="G3312" s="340" t="str">
        <f>IF(ISNUMBER(E3312),E3312/'Bulk DivVar Analysis'!$C$114,"")</f>
        <v/>
      </c>
      <c r="H3312" s="338" t="str">
        <f>IF(ISNUMBER(E3312), IF(G3312&gt;'Bulk DivVar Analysis'!$D$116,"Pass","Fail"),"")</f>
        <v/>
      </c>
      <c r="I3312" s="338" t="str">
        <f t="shared" si="53"/>
        <v/>
      </c>
      <c r="J3312" s="339"/>
      <c r="K3312" s="339"/>
      <c r="L3312" s="339"/>
      <c r="M3312" s="339"/>
      <c r="N3312" s="339"/>
      <c r="O3312" s="339"/>
      <c r="P3312" s="339"/>
      <c r="Q3312" s="339"/>
    </row>
    <row r="3313" spans="1:17" ht="13.5" customHeight="1">
      <c r="A3313" s="481"/>
      <c r="B3313" s="481"/>
      <c r="C3313" s="481"/>
      <c r="D3313" s="481"/>
      <c r="E3313" s="481"/>
      <c r="F3313" s="339"/>
      <c r="G3313" s="340" t="str">
        <f>IF(ISNUMBER(E3313),E3313/'Bulk DivVar Analysis'!$C$114,"")</f>
        <v/>
      </c>
      <c r="H3313" s="338" t="str">
        <f>IF(ISNUMBER(E3313), IF(G3313&gt;'Bulk DivVar Analysis'!$D$116,"Pass","Fail"),"")</f>
        <v/>
      </c>
      <c r="I3313" s="338" t="str">
        <f t="shared" si="53"/>
        <v/>
      </c>
      <c r="J3313" s="339"/>
      <c r="K3313" s="339"/>
      <c r="L3313" s="339"/>
      <c r="M3313" s="339"/>
      <c r="N3313" s="339"/>
      <c r="O3313" s="339"/>
      <c r="P3313" s="339"/>
      <c r="Q3313" s="339"/>
    </row>
    <row r="3314" spans="1:17" ht="13.5" customHeight="1">
      <c r="A3314" s="481"/>
      <c r="B3314" s="481"/>
      <c r="C3314" s="481"/>
      <c r="D3314" s="481"/>
      <c r="E3314" s="481"/>
      <c r="F3314" s="339"/>
      <c r="G3314" s="340" t="str">
        <f>IF(ISNUMBER(E3314),E3314/'Bulk DivVar Analysis'!$C$114,"")</f>
        <v/>
      </c>
      <c r="H3314" s="338" t="str">
        <f>IF(ISNUMBER(E3314), IF(G3314&gt;'Bulk DivVar Analysis'!$D$116,"Pass","Fail"),"")</f>
        <v/>
      </c>
      <c r="I3314" s="338" t="str">
        <f t="shared" si="53"/>
        <v/>
      </c>
      <c r="J3314" s="339"/>
      <c r="K3314" s="339"/>
      <c r="L3314" s="339"/>
      <c r="M3314" s="339"/>
      <c r="N3314" s="339"/>
      <c r="O3314" s="339"/>
      <c r="P3314" s="339"/>
      <c r="Q3314" s="339"/>
    </row>
    <row r="3315" spans="1:17" ht="13.5" customHeight="1">
      <c r="A3315" s="481"/>
      <c r="B3315" s="481"/>
      <c r="C3315" s="481"/>
      <c r="D3315" s="481"/>
      <c r="E3315" s="481"/>
      <c r="F3315" s="339"/>
      <c r="G3315" s="340" t="str">
        <f>IF(ISNUMBER(E3315),E3315/'Bulk DivVar Analysis'!$C$114,"")</f>
        <v/>
      </c>
      <c r="H3315" s="338" t="str">
        <f>IF(ISNUMBER(E3315), IF(G3315&gt;'Bulk DivVar Analysis'!$D$116,"Pass","Fail"),"")</f>
        <v/>
      </c>
      <c r="I3315" s="338" t="str">
        <f t="shared" si="53"/>
        <v/>
      </c>
      <c r="J3315" s="339"/>
      <c r="K3315" s="339"/>
      <c r="L3315" s="339"/>
      <c r="M3315" s="339"/>
      <c r="N3315" s="339"/>
      <c r="O3315" s="339"/>
      <c r="P3315" s="339"/>
      <c r="Q3315" s="339"/>
    </row>
    <row r="3316" spans="1:17" ht="13.5" customHeight="1">
      <c r="A3316" s="481"/>
      <c r="B3316" s="481"/>
      <c r="C3316" s="481"/>
      <c r="D3316" s="481"/>
      <c r="E3316" s="481"/>
      <c r="F3316" s="339"/>
      <c r="G3316" s="340" t="str">
        <f>IF(ISNUMBER(E3316),E3316/'Bulk DivVar Analysis'!$C$114,"")</f>
        <v/>
      </c>
      <c r="H3316" s="338" t="str">
        <f>IF(ISNUMBER(E3316), IF(G3316&gt;'Bulk DivVar Analysis'!$D$116,"Pass","Fail"),"")</f>
        <v/>
      </c>
      <c r="I3316" s="338" t="str">
        <f t="shared" si="53"/>
        <v/>
      </c>
      <c r="J3316" s="339"/>
      <c r="K3316" s="339"/>
      <c r="L3316" s="339"/>
      <c r="M3316" s="339"/>
      <c r="N3316" s="339"/>
      <c r="O3316" s="339"/>
      <c r="P3316" s="339"/>
      <c r="Q3316" s="339"/>
    </row>
    <row r="3317" spans="1:17" ht="13.5" customHeight="1">
      <c r="A3317" s="481"/>
      <c r="B3317" s="481"/>
      <c r="C3317" s="481"/>
      <c r="D3317" s="481"/>
      <c r="E3317" s="481"/>
      <c r="F3317" s="339"/>
      <c r="G3317" s="340" t="str">
        <f>IF(ISNUMBER(E3317),E3317/'Bulk DivVar Analysis'!$C$114,"")</f>
        <v/>
      </c>
      <c r="H3317" s="338" t="str">
        <f>IF(ISNUMBER(E3317), IF(G3317&gt;'Bulk DivVar Analysis'!$D$116,"Pass","Fail"),"")</f>
        <v/>
      </c>
      <c r="I3317" s="338" t="str">
        <f t="shared" si="53"/>
        <v/>
      </c>
      <c r="J3317" s="339"/>
      <c r="K3317" s="339"/>
      <c r="L3317" s="339"/>
      <c r="M3317" s="339"/>
      <c r="N3317" s="339"/>
      <c r="O3317" s="339"/>
      <c r="P3317" s="339"/>
      <c r="Q3317" s="339"/>
    </row>
    <row r="3318" spans="1:17" ht="13.5" customHeight="1">
      <c r="A3318" s="481"/>
      <c r="B3318" s="481"/>
      <c r="C3318" s="481"/>
      <c r="D3318" s="481"/>
      <c r="E3318" s="481"/>
      <c r="F3318" s="339"/>
      <c r="G3318" s="340" t="str">
        <f>IF(ISNUMBER(E3318),E3318/'Bulk DivVar Analysis'!$C$114,"")</f>
        <v/>
      </c>
      <c r="H3318" s="338" t="str">
        <f>IF(ISNUMBER(E3318), IF(G3318&gt;'Bulk DivVar Analysis'!$D$116,"Pass","Fail"),"")</f>
        <v/>
      </c>
      <c r="I3318" s="338" t="str">
        <f t="shared" si="53"/>
        <v/>
      </c>
      <c r="J3318" s="339"/>
      <c r="K3318" s="339"/>
      <c r="L3318" s="339"/>
      <c r="M3318" s="339"/>
      <c r="N3318" s="339"/>
      <c r="O3318" s="339"/>
      <c r="P3318" s="339"/>
      <c r="Q3318" s="339"/>
    </row>
    <row r="3319" spans="1:17" ht="13.5" customHeight="1">
      <c r="A3319" s="481"/>
      <c r="B3319" s="481"/>
      <c r="C3319" s="481"/>
      <c r="D3319" s="481"/>
      <c r="E3319" s="481"/>
      <c r="F3319" s="339"/>
      <c r="G3319" s="340" t="str">
        <f>IF(ISNUMBER(E3319),E3319/'Bulk DivVar Analysis'!$C$114,"")</f>
        <v/>
      </c>
      <c r="H3319" s="338" t="str">
        <f>IF(ISNUMBER(E3319), IF(G3319&gt;'Bulk DivVar Analysis'!$D$116,"Pass","Fail"),"")</f>
        <v/>
      </c>
      <c r="I3319" s="338" t="str">
        <f t="shared" si="53"/>
        <v/>
      </c>
      <c r="J3319" s="339"/>
      <c r="K3319" s="339"/>
      <c r="L3319" s="339"/>
      <c r="M3319" s="339"/>
      <c r="N3319" s="339"/>
      <c r="O3319" s="339"/>
      <c r="P3319" s="339"/>
      <c r="Q3319" s="339"/>
    </row>
    <row r="3320" spans="1:17" ht="13.5" customHeight="1">
      <c r="A3320" s="481"/>
      <c r="B3320" s="481"/>
      <c r="C3320" s="481"/>
      <c r="D3320" s="481"/>
      <c r="E3320" s="481"/>
      <c r="F3320" s="339"/>
      <c r="G3320" s="340" t="str">
        <f>IF(ISNUMBER(E3320),E3320/'Bulk DivVar Analysis'!$C$114,"")</f>
        <v/>
      </c>
      <c r="H3320" s="338" t="str">
        <f>IF(ISNUMBER(E3320), IF(G3320&gt;'Bulk DivVar Analysis'!$D$116,"Pass","Fail"),"")</f>
        <v/>
      </c>
      <c r="I3320" s="338" t="str">
        <f t="shared" si="53"/>
        <v/>
      </c>
      <c r="J3320" s="339"/>
      <c r="K3320" s="339"/>
      <c r="L3320" s="339"/>
      <c r="M3320" s="339"/>
      <c r="N3320" s="339"/>
      <c r="O3320" s="339"/>
      <c r="P3320" s="339"/>
      <c r="Q3320" s="339"/>
    </row>
    <row r="3321" spans="1:17" ht="13.5" customHeight="1">
      <c r="A3321" s="481"/>
      <c r="B3321" s="481"/>
      <c r="C3321" s="481"/>
      <c r="D3321" s="481"/>
      <c r="E3321" s="481"/>
      <c r="F3321" s="339"/>
      <c r="G3321" s="340" t="str">
        <f>IF(ISNUMBER(E3321),E3321/'Bulk DivVar Analysis'!$C$114,"")</f>
        <v/>
      </c>
      <c r="H3321" s="338" t="str">
        <f>IF(ISNUMBER(E3321), IF(G3321&gt;'Bulk DivVar Analysis'!$D$116,"Pass","Fail"),"")</f>
        <v/>
      </c>
      <c r="I3321" s="338" t="str">
        <f t="shared" si="53"/>
        <v/>
      </c>
      <c r="J3321" s="339"/>
      <c r="K3321" s="339"/>
      <c r="L3321" s="339"/>
      <c r="M3321" s="339"/>
      <c r="N3321" s="339"/>
      <c r="O3321" s="339"/>
      <c r="P3321" s="339"/>
      <c r="Q3321" s="339"/>
    </row>
    <row r="3322" spans="1:17" ht="13.5" customHeight="1">
      <c r="A3322" s="481"/>
      <c r="B3322" s="481"/>
      <c r="C3322" s="481"/>
      <c r="D3322" s="481"/>
      <c r="E3322" s="481"/>
      <c r="F3322" s="339"/>
      <c r="G3322" s="340" t="str">
        <f>IF(ISNUMBER(E3322),E3322/'Bulk DivVar Analysis'!$C$114,"")</f>
        <v/>
      </c>
      <c r="H3322" s="338" t="str">
        <f>IF(ISNUMBER(E3322), IF(G3322&gt;'Bulk DivVar Analysis'!$D$116,"Pass","Fail"),"")</f>
        <v/>
      </c>
      <c r="I3322" s="338" t="str">
        <f t="shared" si="53"/>
        <v/>
      </c>
      <c r="J3322" s="339"/>
      <c r="K3322" s="339"/>
      <c r="L3322" s="339"/>
      <c r="M3322" s="339"/>
      <c r="N3322" s="339"/>
      <c r="O3322" s="339"/>
      <c r="P3322" s="339"/>
      <c r="Q3322" s="339"/>
    </row>
    <row r="3323" spans="1:17" ht="13.5" customHeight="1">
      <c r="A3323" s="481"/>
      <c r="B3323" s="481"/>
      <c r="C3323" s="481"/>
      <c r="D3323" s="481"/>
      <c r="E3323" s="481"/>
      <c r="F3323" s="339"/>
      <c r="G3323" s="340" t="str">
        <f>IF(ISNUMBER(E3323),E3323/'Bulk DivVar Analysis'!$C$114,"")</f>
        <v/>
      </c>
      <c r="H3323" s="338" t="str">
        <f>IF(ISNUMBER(E3323), IF(G3323&gt;'Bulk DivVar Analysis'!$D$116,"Pass","Fail"),"")</f>
        <v/>
      </c>
      <c r="I3323" s="338" t="str">
        <f t="shared" si="53"/>
        <v/>
      </c>
      <c r="J3323" s="339"/>
      <c r="K3323" s="339"/>
      <c r="L3323" s="339"/>
      <c r="M3323" s="339"/>
      <c r="N3323" s="339"/>
      <c r="O3323" s="339"/>
      <c r="P3323" s="339"/>
      <c r="Q3323" s="339"/>
    </row>
    <row r="3324" spans="1:17" ht="13.5" customHeight="1">
      <c r="A3324" s="481"/>
      <c r="B3324" s="481"/>
      <c r="C3324" s="481"/>
      <c r="D3324" s="481"/>
      <c r="E3324" s="481"/>
      <c r="F3324" s="339"/>
      <c r="G3324" s="340" t="str">
        <f>IF(ISNUMBER(E3324),E3324/'Bulk DivVar Analysis'!$C$114,"")</f>
        <v/>
      </c>
      <c r="H3324" s="338" t="str">
        <f>IF(ISNUMBER(E3324), IF(G3324&gt;'Bulk DivVar Analysis'!$D$116,"Pass","Fail"),"")</f>
        <v/>
      </c>
      <c r="I3324" s="338" t="str">
        <f t="shared" si="53"/>
        <v/>
      </c>
      <c r="J3324" s="339"/>
      <c r="K3324" s="339"/>
      <c r="L3324" s="339"/>
      <c r="M3324" s="339"/>
      <c r="N3324" s="339"/>
      <c r="O3324" s="339"/>
      <c r="P3324" s="339"/>
      <c r="Q3324" s="339"/>
    </row>
    <row r="3325" spans="1:17" ht="13.5" customHeight="1">
      <c r="A3325" s="481"/>
      <c r="B3325" s="481"/>
      <c r="C3325" s="481"/>
      <c r="D3325" s="481"/>
      <c r="E3325" s="481"/>
      <c r="F3325" s="339"/>
      <c r="G3325" s="340" t="str">
        <f>IF(ISNUMBER(E3325),E3325/'Bulk DivVar Analysis'!$C$114,"")</f>
        <v/>
      </c>
      <c r="H3325" s="338" t="str">
        <f>IF(ISNUMBER(E3325), IF(G3325&gt;'Bulk DivVar Analysis'!$D$116,"Pass","Fail"),"")</f>
        <v/>
      </c>
      <c r="I3325" s="338" t="str">
        <f t="shared" si="53"/>
        <v/>
      </c>
      <c r="J3325" s="339"/>
      <c r="K3325" s="339"/>
      <c r="L3325" s="339"/>
      <c r="M3325" s="339"/>
      <c r="N3325" s="339"/>
      <c r="O3325" s="339"/>
      <c r="P3325" s="339"/>
      <c r="Q3325" s="339"/>
    </row>
    <row r="3326" spans="1:17" ht="13.5" customHeight="1">
      <c r="A3326" s="481"/>
      <c r="B3326" s="481"/>
      <c r="C3326" s="481"/>
      <c r="D3326" s="481"/>
      <c r="E3326" s="481"/>
      <c r="F3326" s="339"/>
      <c r="G3326" s="340" t="str">
        <f>IF(ISNUMBER(E3326),E3326/'Bulk DivVar Analysis'!$C$114,"")</f>
        <v/>
      </c>
      <c r="H3326" s="338" t="str">
        <f>IF(ISNUMBER(E3326), IF(G3326&gt;'Bulk DivVar Analysis'!$D$116,"Pass","Fail"),"")</f>
        <v/>
      </c>
      <c r="I3326" s="338" t="str">
        <f t="shared" si="53"/>
        <v/>
      </c>
      <c r="J3326" s="339"/>
      <c r="K3326" s="339"/>
      <c r="L3326" s="339"/>
      <c r="M3326" s="339"/>
      <c r="N3326" s="339"/>
      <c r="O3326" s="339"/>
      <c r="P3326" s="339"/>
      <c r="Q3326" s="339"/>
    </row>
    <row r="3327" spans="1:17" ht="13.5" customHeight="1">
      <c r="A3327" s="481"/>
      <c r="B3327" s="481"/>
      <c r="C3327" s="481"/>
      <c r="D3327" s="481"/>
      <c r="E3327" s="481"/>
      <c r="F3327" s="339"/>
      <c r="G3327" s="340" t="str">
        <f>IF(ISNUMBER(E3327),E3327/'Bulk DivVar Analysis'!$C$114,"")</f>
        <v/>
      </c>
      <c r="H3327" s="338" t="str">
        <f>IF(ISNUMBER(E3327), IF(G3327&gt;'Bulk DivVar Analysis'!$D$116,"Pass","Fail"),"")</f>
        <v/>
      </c>
      <c r="I3327" s="338" t="str">
        <f t="shared" si="53"/>
        <v/>
      </c>
      <c r="J3327" s="339"/>
      <c r="K3327" s="339"/>
      <c r="L3327" s="339"/>
      <c r="M3327" s="339"/>
      <c r="N3327" s="339"/>
      <c r="O3327" s="339"/>
      <c r="P3327" s="339"/>
      <c r="Q3327" s="339"/>
    </row>
    <row r="3328" spans="1:17" ht="13.5" customHeight="1">
      <c r="A3328" s="481"/>
      <c r="B3328" s="481"/>
      <c r="C3328" s="481"/>
      <c r="D3328" s="481"/>
      <c r="E3328" s="481"/>
      <c r="F3328" s="339"/>
      <c r="G3328" s="340" t="str">
        <f>IF(ISNUMBER(E3328),E3328/'Bulk DivVar Analysis'!$C$114,"")</f>
        <v/>
      </c>
      <c r="H3328" s="338" t="str">
        <f>IF(ISNUMBER(E3328), IF(G3328&gt;'Bulk DivVar Analysis'!$D$116,"Pass","Fail"),"")</f>
        <v/>
      </c>
      <c r="I3328" s="338" t="str">
        <f t="shared" si="53"/>
        <v/>
      </c>
      <c r="J3328" s="339"/>
      <c r="K3328" s="339"/>
      <c r="L3328" s="339"/>
      <c r="M3328" s="339"/>
      <c r="N3328" s="339"/>
      <c r="O3328" s="339"/>
      <c r="P3328" s="339"/>
      <c r="Q3328" s="339"/>
    </row>
    <row r="3329" spans="1:17" ht="13.5" customHeight="1">
      <c r="A3329" s="481"/>
      <c r="B3329" s="481"/>
      <c r="C3329" s="481"/>
      <c r="D3329" s="481"/>
      <c r="E3329" s="481"/>
      <c r="F3329" s="339"/>
      <c r="G3329" s="340" t="str">
        <f>IF(ISNUMBER(E3329),E3329/'Bulk DivVar Analysis'!$C$114,"")</f>
        <v/>
      </c>
      <c r="H3329" s="338" t="str">
        <f>IF(ISNUMBER(E3329), IF(G3329&gt;'Bulk DivVar Analysis'!$D$116,"Pass","Fail"),"")</f>
        <v/>
      </c>
      <c r="I3329" s="338" t="str">
        <f t="shared" si="53"/>
        <v/>
      </c>
      <c r="J3329" s="339"/>
      <c r="K3329" s="339"/>
      <c r="L3329" s="339"/>
      <c r="M3329" s="339"/>
      <c r="N3329" s="339"/>
      <c r="O3329" s="339"/>
      <c r="P3329" s="339"/>
      <c r="Q3329" s="339"/>
    </row>
    <row r="3330" spans="1:17" ht="13.5" customHeight="1">
      <c r="A3330" s="481"/>
      <c r="B3330" s="481"/>
      <c r="C3330" s="481"/>
      <c r="D3330" s="481"/>
      <c r="E3330" s="481"/>
      <c r="F3330" s="339"/>
      <c r="G3330" s="340" t="str">
        <f>IF(ISNUMBER(E3330),E3330/'Bulk DivVar Analysis'!$C$114,"")</f>
        <v/>
      </c>
      <c r="H3330" s="338" t="str">
        <f>IF(ISNUMBER(E3330), IF(G3330&gt;'Bulk DivVar Analysis'!$D$116,"Pass","Fail"),"")</f>
        <v/>
      </c>
      <c r="I3330" s="338" t="str">
        <f t="shared" si="53"/>
        <v/>
      </c>
      <c r="J3330" s="339"/>
      <c r="K3330" s="339"/>
      <c r="L3330" s="339"/>
      <c r="M3330" s="339"/>
      <c r="N3330" s="339"/>
      <c r="O3330" s="339"/>
      <c r="P3330" s="339"/>
      <c r="Q3330" s="339"/>
    </row>
    <row r="3331" spans="1:17" ht="13.5" customHeight="1">
      <c r="A3331" s="481"/>
      <c r="B3331" s="481"/>
      <c r="C3331" s="481"/>
      <c r="D3331" s="481"/>
      <c r="E3331" s="481"/>
      <c r="F3331" s="339"/>
      <c r="G3331" s="340" t="str">
        <f>IF(ISNUMBER(E3331),E3331/'Bulk DivVar Analysis'!$C$114,"")</f>
        <v/>
      </c>
      <c r="H3331" s="338" t="str">
        <f>IF(ISNUMBER(E3331), IF(G3331&gt;'Bulk DivVar Analysis'!$D$116,"Pass","Fail"),"")</f>
        <v/>
      </c>
      <c r="I3331" s="338" t="str">
        <f t="shared" ref="I3331:I3394" si="54">_xlfn.TEXTJOIN("_",TRUE,B3331,C3331)</f>
        <v/>
      </c>
      <c r="J3331" s="339"/>
      <c r="K3331" s="339"/>
      <c r="L3331" s="339"/>
      <c r="M3331" s="339"/>
      <c r="N3331" s="339"/>
      <c r="O3331" s="339"/>
      <c r="P3331" s="339"/>
      <c r="Q3331" s="339"/>
    </row>
    <row r="3332" spans="1:17" ht="13.5" customHeight="1">
      <c r="A3332" s="481"/>
      <c r="B3332" s="481"/>
      <c r="C3332" s="481"/>
      <c r="D3332" s="481"/>
      <c r="E3332" s="481"/>
      <c r="F3332" s="339"/>
      <c r="G3332" s="340" t="str">
        <f>IF(ISNUMBER(E3332),E3332/'Bulk DivVar Analysis'!$C$114,"")</f>
        <v/>
      </c>
      <c r="H3332" s="338" t="str">
        <f>IF(ISNUMBER(E3332), IF(G3332&gt;'Bulk DivVar Analysis'!$D$116,"Pass","Fail"),"")</f>
        <v/>
      </c>
      <c r="I3332" s="338" t="str">
        <f t="shared" si="54"/>
        <v/>
      </c>
      <c r="J3332" s="339"/>
      <c r="K3332" s="339"/>
      <c r="L3332" s="339"/>
      <c r="M3332" s="339"/>
      <c r="N3332" s="339"/>
      <c r="O3332" s="339"/>
      <c r="P3332" s="339"/>
      <c r="Q3332" s="339"/>
    </row>
    <row r="3333" spans="1:17" ht="13.5" customHeight="1">
      <c r="A3333" s="481"/>
      <c r="B3333" s="481"/>
      <c r="C3333" s="481"/>
      <c r="D3333" s="481"/>
      <c r="E3333" s="481"/>
      <c r="F3333" s="339"/>
      <c r="G3333" s="340" t="str">
        <f>IF(ISNUMBER(E3333),E3333/'Bulk DivVar Analysis'!$C$114,"")</f>
        <v/>
      </c>
      <c r="H3333" s="338" t="str">
        <f>IF(ISNUMBER(E3333), IF(G3333&gt;'Bulk DivVar Analysis'!$D$116,"Pass","Fail"),"")</f>
        <v/>
      </c>
      <c r="I3333" s="338" t="str">
        <f t="shared" si="54"/>
        <v/>
      </c>
      <c r="J3333" s="339"/>
      <c r="K3333" s="339"/>
      <c r="L3333" s="339"/>
      <c r="M3333" s="339"/>
      <c r="N3333" s="339"/>
      <c r="O3333" s="339"/>
      <c r="P3333" s="339"/>
      <c r="Q3333" s="339"/>
    </row>
    <row r="3334" spans="1:17" ht="13.5" customHeight="1">
      <c r="A3334" s="481"/>
      <c r="B3334" s="481"/>
      <c r="C3334" s="481"/>
      <c r="D3334" s="481"/>
      <c r="E3334" s="481"/>
      <c r="F3334" s="339"/>
      <c r="G3334" s="340" t="str">
        <f>IF(ISNUMBER(E3334),E3334/'Bulk DivVar Analysis'!$C$114,"")</f>
        <v/>
      </c>
      <c r="H3334" s="338" t="str">
        <f>IF(ISNUMBER(E3334), IF(G3334&gt;'Bulk DivVar Analysis'!$D$116,"Pass","Fail"),"")</f>
        <v/>
      </c>
      <c r="I3334" s="338" t="str">
        <f t="shared" si="54"/>
        <v/>
      </c>
      <c r="J3334" s="339"/>
      <c r="K3334" s="339"/>
      <c r="L3334" s="339"/>
      <c r="M3334" s="339"/>
      <c r="N3334" s="339"/>
      <c r="O3334" s="339"/>
      <c r="P3334" s="339"/>
      <c r="Q3334" s="339"/>
    </row>
    <row r="3335" spans="1:17" ht="13.5" customHeight="1">
      <c r="A3335" s="481"/>
      <c r="B3335" s="481"/>
      <c r="C3335" s="481"/>
      <c r="D3335" s="481"/>
      <c r="E3335" s="481"/>
      <c r="F3335" s="339"/>
      <c r="G3335" s="340" t="str">
        <f>IF(ISNUMBER(E3335),E3335/'Bulk DivVar Analysis'!$C$114,"")</f>
        <v/>
      </c>
      <c r="H3335" s="338" t="str">
        <f>IF(ISNUMBER(E3335), IF(G3335&gt;'Bulk DivVar Analysis'!$D$116,"Pass","Fail"),"")</f>
        <v/>
      </c>
      <c r="I3335" s="338" t="str">
        <f t="shared" si="54"/>
        <v/>
      </c>
      <c r="J3335" s="339"/>
      <c r="K3335" s="339"/>
      <c r="L3335" s="339"/>
      <c r="M3335" s="339"/>
      <c r="N3335" s="339"/>
      <c r="O3335" s="339"/>
      <c r="P3335" s="339"/>
      <c r="Q3335" s="339"/>
    </row>
    <row r="3336" spans="1:17" ht="13.5" customHeight="1">
      <c r="A3336" s="481"/>
      <c r="B3336" s="481"/>
      <c r="C3336" s="481"/>
      <c r="D3336" s="481"/>
      <c r="E3336" s="481"/>
      <c r="F3336" s="339"/>
      <c r="G3336" s="340" t="str">
        <f>IF(ISNUMBER(E3336),E3336/'Bulk DivVar Analysis'!$C$114,"")</f>
        <v/>
      </c>
      <c r="H3336" s="338" t="str">
        <f>IF(ISNUMBER(E3336), IF(G3336&gt;'Bulk DivVar Analysis'!$D$116,"Pass","Fail"),"")</f>
        <v/>
      </c>
      <c r="I3336" s="338" t="str">
        <f t="shared" si="54"/>
        <v/>
      </c>
      <c r="J3336" s="339"/>
      <c r="K3336" s="339"/>
      <c r="L3336" s="339"/>
      <c r="M3336" s="339"/>
      <c r="N3336" s="339"/>
      <c r="O3336" s="339"/>
      <c r="P3336" s="339"/>
      <c r="Q3336" s="339"/>
    </row>
    <row r="3337" spans="1:17" ht="13.5" customHeight="1">
      <c r="A3337" s="481"/>
      <c r="B3337" s="481"/>
      <c r="C3337" s="481"/>
      <c r="D3337" s="481"/>
      <c r="E3337" s="481"/>
      <c r="F3337" s="339"/>
      <c r="G3337" s="340" t="str">
        <f>IF(ISNUMBER(E3337),E3337/'Bulk DivVar Analysis'!$C$114,"")</f>
        <v/>
      </c>
      <c r="H3337" s="338" t="str">
        <f>IF(ISNUMBER(E3337), IF(G3337&gt;'Bulk DivVar Analysis'!$D$116,"Pass","Fail"),"")</f>
        <v/>
      </c>
      <c r="I3337" s="338" t="str">
        <f t="shared" si="54"/>
        <v/>
      </c>
      <c r="J3337" s="339"/>
      <c r="K3337" s="339"/>
      <c r="L3337" s="339"/>
      <c r="M3337" s="339"/>
      <c r="N3337" s="339"/>
      <c r="O3337" s="339"/>
      <c r="P3337" s="339"/>
      <c r="Q3337" s="339"/>
    </row>
    <row r="3338" spans="1:17" ht="13.5" customHeight="1">
      <c r="A3338" s="481"/>
      <c r="B3338" s="481"/>
      <c r="C3338" s="481"/>
      <c r="D3338" s="481"/>
      <c r="E3338" s="481"/>
      <c r="F3338" s="339"/>
      <c r="G3338" s="340" t="str">
        <f>IF(ISNUMBER(E3338),E3338/'Bulk DivVar Analysis'!$C$114,"")</f>
        <v/>
      </c>
      <c r="H3338" s="338" t="str">
        <f>IF(ISNUMBER(E3338), IF(G3338&gt;'Bulk DivVar Analysis'!$D$116,"Pass","Fail"),"")</f>
        <v/>
      </c>
      <c r="I3338" s="338" t="str">
        <f t="shared" si="54"/>
        <v/>
      </c>
      <c r="J3338" s="339"/>
      <c r="K3338" s="339"/>
      <c r="L3338" s="339"/>
      <c r="M3338" s="339"/>
      <c r="N3338" s="339"/>
      <c r="O3338" s="339"/>
      <c r="P3338" s="339"/>
      <c r="Q3338" s="339"/>
    </row>
    <row r="3339" spans="1:17" ht="13.5" customHeight="1">
      <c r="A3339" s="481"/>
      <c r="B3339" s="481"/>
      <c r="C3339" s="481"/>
      <c r="D3339" s="481"/>
      <c r="E3339" s="481"/>
      <c r="F3339" s="339"/>
      <c r="G3339" s="340" t="str">
        <f>IF(ISNUMBER(E3339),E3339/'Bulk DivVar Analysis'!$C$114,"")</f>
        <v/>
      </c>
      <c r="H3339" s="338" t="str">
        <f>IF(ISNUMBER(E3339), IF(G3339&gt;'Bulk DivVar Analysis'!$D$116,"Pass","Fail"),"")</f>
        <v/>
      </c>
      <c r="I3339" s="338" t="str">
        <f t="shared" si="54"/>
        <v/>
      </c>
      <c r="J3339" s="339"/>
      <c r="K3339" s="339"/>
      <c r="L3339" s="339"/>
      <c r="M3339" s="339"/>
      <c r="N3339" s="339"/>
      <c r="O3339" s="339"/>
      <c r="P3339" s="339"/>
      <c r="Q3339" s="339"/>
    </row>
    <row r="3340" spans="1:17" ht="13.5" customHeight="1">
      <c r="A3340" s="481"/>
      <c r="B3340" s="481"/>
      <c r="C3340" s="481"/>
      <c r="D3340" s="481"/>
      <c r="E3340" s="481"/>
      <c r="F3340" s="339"/>
      <c r="G3340" s="340" t="str">
        <f>IF(ISNUMBER(E3340),E3340/'Bulk DivVar Analysis'!$C$114,"")</f>
        <v/>
      </c>
      <c r="H3340" s="338" t="str">
        <f>IF(ISNUMBER(E3340), IF(G3340&gt;'Bulk DivVar Analysis'!$D$116,"Pass","Fail"),"")</f>
        <v/>
      </c>
      <c r="I3340" s="338" t="str">
        <f t="shared" si="54"/>
        <v/>
      </c>
      <c r="J3340" s="339"/>
      <c r="K3340" s="339"/>
      <c r="L3340" s="339"/>
      <c r="M3340" s="339"/>
      <c r="N3340" s="339"/>
      <c r="O3340" s="339"/>
      <c r="P3340" s="339"/>
      <c r="Q3340" s="339"/>
    </row>
    <row r="3341" spans="1:17" ht="13.5" customHeight="1">
      <c r="A3341" s="481"/>
      <c r="B3341" s="481"/>
      <c r="C3341" s="481"/>
      <c r="D3341" s="481"/>
      <c r="E3341" s="481"/>
      <c r="F3341" s="339"/>
      <c r="G3341" s="340" t="str">
        <f>IF(ISNUMBER(E3341),E3341/'Bulk DivVar Analysis'!$C$114,"")</f>
        <v/>
      </c>
      <c r="H3341" s="338" t="str">
        <f>IF(ISNUMBER(E3341), IF(G3341&gt;'Bulk DivVar Analysis'!$D$116,"Pass","Fail"),"")</f>
        <v/>
      </c>
      <c r="I3341" s="338" t="str">
        <f t="shared" si="54"/>
        <v/>
      </c>
      <c r="J3341" s="339"/>
      <c r="K3341" s="339"/>
      <c r="L3341" s="339"/>
      <c r="M3341" s="339"/>
      <c r="N3341" s="339"/>
      <c r="O3341" s="339"/>
      <c r="P3341" s="339"/>
      <c r="Q3341" s="339"/>
    </row>
    <row r="3342" spans="1:17" ht="13.5" customHeight="1">
      <c r="A3342" s="481"/>
      <c r="B3342" s="481"/>
      <c r="C3342" s="481"/>
      <c r="D3342" s="481"/>
      <c r="E3342" s="481"/>
      <c r="F3342" s="339"/>
      <c r="G3342" s="340" t="str">
        <f>IF(ISNUMBER(E3342),E3342/'Bulk DivVar Analysis'!$C$114,"")</f>
        <v/>
      </c>
      <c r="H3342" s="338" t="str">
        <f>IF(ISNUMBER(E3342), IF(G3342&gt;'Bulk DivVar Analysis'!$D$116,"Pass","Fail"),"")</f>
        <v/>
      </c>
      <c r="I3342" s="338" t="str">
        <f t="shared" si="54"/>
        <v/>
      </c>
      <c r="J3342" s="339"/>
      <c r="K3342" s="339"/>
      <c r="L3342" s="339"/>
      <c r="M3342" s="339"/>
      <c r="N3342" s="339"/>
      <c r="O3342" s="339"/>
      <c r="P3342" s="339"/>
      <c r="Q3342" s="339"/>
    </row>
    <row r="3343" spans="1:17" ht="13.5" customHeight="1">
      <c r="A3343" s="481"/>
      <c r="B3343" s="481"/>
      <c r="C3343" s="481"/>
      <c r="D3343" s="481"/>
      <c r="E3343" s="481"/>
      <c r="F3343" s="339"/>
      <c r="G3343" s="340" t="str">
        <f>IF(ISNUMBER(E3343),E3343/'Bulk DivVar Analysis'!$C$114,"")</f>
        <v/>
      </c>
      <c r="H3343" s="338" t="str">
        <f>IF(ISNUMBER(E3343), IF(G3343&gt;'Bulk DivVar Analysis'!$D$116,"Pass","Fail"),"")</f>
        <v/>
      </c>
      <c r="I3343" s="338" t="str">
        <f t="shared" si="54"/>
        <v/>
      </c>
      <c r="J3343" s="339"/>
      <c r="K3343" s="339"/>
      <c r="L3343" s="339"/>
      <c r="M3343" s="339"/>
      <c r="N3343" s="339"/>
      <c r="O3343" s="339"/>
      <c r="P3343" s="339"/>
      <c r="Q3343" s="339"/>
    </row>
    <row r="3344" spans="1:17" ht="13.5" customHeight="1">
      <c r="A3344" s="481"/>
      <c r="B3344" s="481"/>
      <c r="C3344" s="481"/>
      <c r="D3344" s="481"/>
      <c r="E3344" s="481"/>
      <c r="F3344" s="339"/>
      <c r="G3344" s="340" t="str">
        <f>IF(ISNUMBER(E3344),E3344/'Bulk DivVar Analysis'!$C$114,"")</f>
        <v/>
      </c>
      <c r="H3344" s="338" t="str">
        <f>IF(ISNUMBER(E3344), IF(G3344&gt;'Bulk DivVar Analysis'!$D$116,"Pass","Fail"),"")</f>
        <v/>
      </c>
      <c r="I3344" s="338" t="str">
        <f t="shared" si="54"/>
        <v/>
      </c>
      <c r="J3344" s="339"/>
      <c r="K3344" s="339"/>
      <c r="L3344" s="339"/>
      <c r="M3344" s="339"/>
      <c r="N3344" s="339"/>
      <c r="O3344" s="339"/>
      <c r="P3344" s="339"/>
      <c r="Q3344" s="339"/>
    </row>
    <row r="3345" spans="1:17" ht="13.5" customHeight="1">
      <c r="A3345" s="481"/>
      <c r="B3345" s="481"/>
      <c r="C3345" s="481"/>
      <c r="D3345" s="481"/>
      <c r="E3345" s="481"/>
      <c r="F3345" s="339"/>
      <c r="G3345" s="340" t="str">
        <f>IF(ISNUMBER(E3345),E3345/'Bulk DivVar Analysis'!$C$114,"")</f>
        <v/>
      </c>
      <c r="H3345" s="338" t="str">
        <f>IF(ISNUMBER(E3345), IF(G3345&gt;'Bulk DivVar Analysis'!$D$116,"Pass","Fail"),"")</f>
        <v/>
      </c>
      <c r="I3345" s="338" t="str">
        <f t="shared" si="54"/>
        <v/>
      </c>
      <c r="J3345" s="339"/>
      <c r="K3345" s="339"/>
      <c r="L3345" s="339"/>
      <c r="M3345" s="339"/>
      <c r="N3345" s="339"/>
      <c r="O3345" s="339"/>
      <c r="P3345" s="339"/>
      <c r="Q3345" s="339"/>
    </row>
    <row r="3346" spans="1:17" ht="13.5" customHeight="1">
      <c r="A3346" s="481"/>
      <c r="B3346" s="481"/>
      <c r="C3346" s="481"/>
      <c r="D3346" s="481"/>
      <c r="E3346" s="481"/>
      <c r="F3346" s="339"/>
      <c r="G3346" s="340" t="str">
        <f>IF(ISNUMBER(E3346),E3346/'Bulk DivVar Analysis'!$C$114,"")</f>
        <v/>
      </c>
      <c r="H3346" s="338" t="str">
        <f>IF(ISNUMBER(E3346), IF(G3346&gt;'Bulk DivVar Analysis'!$D$116,"Pass","Fail"),"")</f>
        <v/>
      </c>
      <c r="I3346" s="338" t="str">
        <f t="shared" si="54"/>
        <v/>
      </c>
      <c r="J3346" s="339"/>
      <c r="K3346" s="339"/>
      <c r="L3346" s="339"/>
      <c r="M3346" s="339"/>
      <c r="N3346" s="339"/>
      <c r="O3346" s="339"/>
      <c r="P3346" s="339"/>
      <c r="Q3346" s="339"/>
    </row>
    <row r="3347" spans="1:17" ht="13.5" customHeight="1">
      <c r="A3347" s="481"/>
      <c r="B3347" s="481"/>
      <c r="C3347" s="481"/>
      <c r="D3347" s="481"/>
      <c r="E3347" s="481"/>
      <c r="F3347" s="339"/>
      <c r="G3347" s="340" t="str">
        <f>IF(ISNUMBER(E3347),E3347/'Bulk DivVar Analysis'!$C$114,"")</f>
        <v/>
      </c>
      <c r="H3347" s="338" t="str">
        <f>IF(ISNUMBER(E3347), IF(G3347&gt;'Bulk DivVar Analysis'!$D$116,"Pass","Fail"),"")</f>
        <v/>
      </c>
      <c r="I3347" s="338" t="str">
        <f t="shared" si="54"/>
        <v/>
      </c>
      <c r="J3347" s="339"/>
      <c r="K3347" s="339"/>
      <c r="L3347" s="339"/>
      <c r="M3347" s="339"/>
      <c r="N3347" s="339"/>
      <c r="O3347" s="339"/>
      <c r="P3347" s="339"/>
      <c r="Q3347" s="339"/>
    </row>
    <row r="3348" spans="1:17" ht="13.5" customHeight="1">
      <c r="A3348" s="481"/>
      <c r="B3348" s="481"/>
      <c r="C3348" s="481"/>
      <c r="D3348" s="481"/>
      <c r="E3348" s="481"/>
      <c r="F3348" s="339"/>
      <c r="G3348" s="340" t="str">
        <f>IF(ISNUMBER(E3348),E3348/'Bulk DivVar Analysis'!$C$114,"")</f>
        <v/>
      </c>
      <c r="H3348" s="338" t="str">
        <f>IF(ISNUMBER(E3348), IF(G3348&gt;'Bulk DivVar Analysis'!$D$116,"Pass","Fail"),"")</f>
        <v/>
      </c>
      <c r="I3348" s="338" t="str">
        <f t="shared" si="54"/>
        <v/>
      </c>
      <c r="J3348" s="339"/>
      <c r="K3348" s="339"/>
      <c r="L3348" s="339"/>
      <c r="M3348" s="339"/>
      <c r="N3348" s="339"/>
      <c r="O3348" s="339"/>
      <c r="P3348" s="339"/>
      <c r="Q3348" s="339"/>
    </row>
    <row r="3349" spans="1:17" ht="13.5" customHeight="1">
      <c r="A3349" s="481"/>
      <c r="B3349" s="481"/>
      <c r="C3349" s="481"/>
      <c r="D3349" s="481"/>
      <c r="E3349" s="481"/>
      <c r="F3349" s="339"/>
      <c r="G3349" s="340" t="str">
        <f>IF(ISNUMBER(E3349),E3349/'Bulk DivVar Analysis'!$C$114,"")</f>
        <v/>
      </c>
      <c r="H3349" s="338" t="str">
        <f>IF(ISNUMBER(E3349), IF(G3349&gt;'Bulk DivVar Analysis'!$D$116,"Pass","Fail"),"")</f>
        <v/>
      </c>
      <c r="I3349" s="338" t="str">
        <f t="shared" si="54"/>
        <v/>
      </c>
      <c r="J3349" s="339"/>
      <c r="K3349" s="339"/>
      <c r="L3349" s="339"/>
      <c r="M3349" s="339"/>
      <c r="N3349" s="339"/>
      <c r="O3349" s="339"/>
      <c r="P3349" s="339"/>
      <c r="Q3349" s="339"/>
    </row>
    <row r="3350" spans="1:17" ht="13.5" customHeight="1">
      <c r="A3350" s="481"/>
      <c r="B3350" s="481"/>
      <c r="C3350" s="481"/>
      <c r="D3350" s="481"/>
      <c r="E3350" s="481"/>
      <c r="F3350" s="339"/>
      <c r="G3350" s="340" t="str">
        <f>IF(ISNUMBER(E3350),E3350/'Bulk DivVar Analysis'!$C$114,"")</f>
        <v/>
      </c>
      <c r="H3350" s="338" t="str">
        <f>IF(ISNUMBER(E3350), IF(G3350&gt;'Bulk DivVar Analysis'!$D$116,"Pass","Fail"),"")</f>
        <v/>
      </c>
      <c r="I3350" s="338" t="str">
        <f t="shared" si="54"/>
        <v/>
      </c>
      <c r="J3350" s="339"/>
      <c r="K3350" s="339"/>
      <c r="L3350" s="339"/>
      <c r="M3350" s="339"/>
      <c r="N3350" s="339"/>
      <c r="O3350" s="339"/>
      <c r="P3350" s="339"/>
      <c r="Q3350" s="339"/>
    </row>
    <row r="3351" spans="1:17" ht="13.5" customHeight="1">
      <c r="A3351" s="481"/>
      <c r="B3351" s="481"/>
      <c r="C3351" s="481"/>
      <c r="D3351" s="481"/>
      <c r="E3351" s="481"/>
      <c r="F3351" s="339"/>
      <c r="G3351" s="340" t="str">
        <f>IF(ISNUMBER(E3351),E3351/'Bulk DivVar Analysis'!$C$114,"")</f>
        <v/>
      </c>
      <c r="H3351" s="338" t="str">
        <f>IF(ISNUMBER(E3351), IF(G3351&gt;'Bulk DivVar Analysis'!$D$116,"Pass","Fail"),"")</f>
        <v/>
      </c>
      <c r="I3351" s="338" t="str">
        <f t="shared" si="54"/>
        <v/>
      </c>
      <c r="J3351" s="339"/>
      <c r="K3351" s="339"/>
      <c r="L3351" s="339"/>
      <c r="M3351" s="339"/>
      <c r="N3351" s="339"/>
      <c r="O3351" s="339"/>
      <c r="P3351" s="339"/>
      <c r="Q3351" s="339"/>
    </row>
    <row r="3352" spans="1:17" ht="13.5" customHeight="1">
      <c r="A3352" s="481"/>
      <c r="B3352" s="481"/>
      <c r="C3352" s="481"/>
      <c r="D3352" s="481"/>
      <c r="E3352" s="481"/>
      <c r="F3352" s="339"/>
      <c r="G3352" s="340" t="str">
        <f>IF(ISNUMBER(E3352),E3352/'Bulk DivVar Analysis'!$C$114,"")</f>
        <v/>
      </c>
      <c r="H3352" s="338" t="str">
        <f>IF(ISNUMBER(E3352), IF(G3352&gt;'Bulk DivVar Analysis'!$D$116,"Pass","Fail"),"")</f>
        <v/>
      </c>
      <c r="I3352" s="338" t="str">
        <f t="shared" si="54"/>
        <v/>
      </c>
      <c r="J3352" s="339"/>
      <c r="K3352" s="339"/>
      <c r="L3352" s="339"/>
      <c r="M3352" s="339"/>
      <c r="N3352" s="339"/>
      <c r="O3352" s="339"/>
      <c r="P3352" s="339"/>
      <c r="Q3352" s="339"/>
    </row>
    <row r="3353" spans="1:17" ht="13.5" customHeight="1">
      <c r="A3353" s="481"/>
      <c r="B3353" s="481"/>
      <c r="C3353" s="481"/>
      <c r="D3353" s="481"/>
      <c r="E3353" s="481"/>
      <c r="F3353" s="339"/>
      <c r="G3353" s="340" t="str">
        <f>IF(ISNUMBER(E3353),E3353/'Bulk DivVar Analysis'!$C$114,"")</f>
        <v/>
      </c>
      <c r="H3353" s="338" t="str">
        <f>IF(ISNUMBER(E3353), IF(G3353&gt;'Bulk DivVar Analysis'!$D$116,"Pass","Fail"),"")</f>
        <v/>
      </c>
      <c r="I3353" s="338" t="str">
        <f t="shared" si="54"/>
        <v/>
      </c>
      <c r="J3353" s="339"/>
      <c r="K3353" s="339"/>
      <c r="L3353" s="339"/>
      <c r="M3353" s="339"/>
      <c r="N3353" s="339"/>
      <c r="O3353" s="339"/>
      <c r="P3353" s="339"/>
      <c r="Q3353" s="339"/>
    </row>
    <row r="3354" spans="1:17" ht="13.5" customHeight="1">
      <c r="A3354" s="481"/>
      <c r="B3354" s="481"/>
      <c r="C3354" s="481"/>
      <c r="D3354" s="481"/>
      <c r="E3354" s="481"/>
      <c r="F3354" s="339"/>
      <c r="G3354" s="340" t="str">
        <f>IF(ISNUMBER(E3354),E3354/'Bulk DivVar Analysis'!$C$114,"")</f>
        <v/>
      </c>
      <c r="H3354" s="338" t="str">
        <f>IF(ISNUMBER(E3354), IF(G3354&gt;'Bulk DivVar Analysis'!$D$116,"Pass","Fail"),"")</f>
        <v/>
      </c>
      <c r="I3354" s="338" t="str">
        <f t="shared" si="54"/>
        <v/>
      </c>
      <c r="J3354" s="339"/>
      <c r="K3354" s="339"/>
      <c r="L3354" s="339"/>
      <c r="M3354" s="339"/>
      <c r="N3354" s="339"/>
      <c r="O3354" s="339"/>
      <c r="P3354" s="339"/>
      <c r="Q3354" s="339"/>
    </row>
    <row r="3355" spans="1:17" ht="13.5" customHeight="1">
      <c r="A3355" s="481"/>
      <c r="B3355" s="481"/>
      <c r="C3355" s="481"/>
      <c r="D3355" s="481"/>
      <c r="E3355" s="481"/>
      <c r="F3355" s="339"/>
      <c r="G3355" s="340" t="str">
        <f>IF(ISNUMBER(E3355),E3355/'Bulk DivVar Analysis'!$C$114,"")</f>
        <v/>
      </c>
      <c r="H3355" s="338" t="str">
        <f>IF(ISNUMBER(E3355), IF(G3355&gt;'Bulk DivVar Analysis'!$D$116,"Pass","Fail"),"")</f>
        <v/>
      </c>
      <c r="I3355" s="338" t="str">
        <f t="shared" si="54"/>
        <v/>
      </c>
      <c r="J3355" s="339"/>
      <c r="K3355" s="339"/>
      <c r="L3355" s="339"/>
      <c r="M3355" s="339"/>
      <c r="N3355" s="339"/>
      <c r="O3355" s="339"/>
      <c r="P3355" s="339"/>
      <c r="Q3355" s="339"/>
    </row>
    <row r="3356" spans="1:17" ht="13.5" customHeight="1">
      <c r="A3356" s="481"/>
      <c r="B3356" s="481"/>
      <c r="C3356" s="481"/>
      <c r="D3356" s="481"/>
      <c r="E3356" s="481"/>
      <c r="F3356" s="339"/>
      <c r="G3356" s="340" t="str">
        <f>IF(ISNUMBER(E3356),E3356/'Bulk DivVar Analysis'!$C$114,"")</f>
        <v/>
      </c>
      <c r="H3356" s="338" t="str">
        <f>IF(ISNUMBER(E3356), IF(G3356&gt;'Bulk DivVar Analysis'!$D$116,"Pass","Fail"),"")</f>
        <v/>
      </c>
      <c r="I3356" s="338" t="str">
        <f t="shared" si="54"/>
        <v/>
      </c>
      <c r="J3356" s="339"/>
      <c r="K3356" s="339"/>
      <c r="L3356" s="339"/>
      <c r="M3356" s="339"/>
      <c r="N3356" s="339"/>
      <c r="O3356" s="339"/>
      <c r="P3356" s="339"/>
      <c r="Q3356" s="339"/>
    </row>
    <row r="3357" spans="1:17" ht="13.5" customHeight="1">
      <c r="A3357" s="481"/>
      <c r="B3357" s="481"/>
      <c r="C3357" s="481"/>
      <c r="D3357" s="481"/>
      <c r="E3357" s="481"/>
      <c r="F3357" s="339"/>
      <c r="G3357" s="340" t="str">
        <f>IF(ISNUMBER(E3357),E3357/'Bulk DivVar Analysis'!$C$114,"")</f>
        <v/>
      </c>
      <c r="H3357" s="338" t="str">
        <f>IF(ISNUMBER(E3357), IF(G3357&gt;'Bulk DivVar Analysis'!$D$116,"Pass","Fail"),"")</f>
        <v/>
      </c>
      <c r="I3357" s="338" t="str">
        <f t="shared" si="54"/>
        <v/>
      </c>
      <c r="J3357" s="339"/>
      <c r="K3357" s="339"/>
      <c r="L3357" s="339"/>
      <c r="M3357" s="339"/>
      <c r="N3357" s="339"/>
      <c r="O3357" s="339"/>
      <c r="P3357" s="339"/>
      <c r="Q3357" s="339"/>
    </row>
    <row r="3358" spans="1:17" ht="13.5" customHeight="1">
      <c r="A3358" s="481"/>
      <c r="B3358" s="481"/>
      <c r="C3358" s="481"/>
      <c r="D3358" s="481"/>
      <c r="E3358" s="481"/>
      <c r="F3358" s="339"/>
      <c r="G3358" s="340" t="str">
        <f>IF(ISNUMBER(E3358),E3358/'Bulk DivVar Analysis'!$C$114,"")</f>
        <v/>
      </c>
      <c r="H3358" s="338" t="str">
        <f>IF(ISNUMBER(E3358), IF(G3358&gt;'Bulk DivVar Analysis'!$D$116,"Pass","Fail"),"")</f>
        <v/>
      </c>
      <c r="I3358" s="338" t="str">
        <f t="shared" si="54"/>
        <v/>
      </c>
      <c r="J3358" s="339"/>
      <c r="K3358" s="339"/>
      <c r="L3358" s="339"/>
      <c r="M3358" s="339"/>
      <c r="N3358" s="339"/>
      <c r="O3358" s="339"/>
      <c r="P3358" s="339"/>
      <c r="Q3358" s="339"/>
    </row>
    <row r="3359" spans="1:17" ht="13.5" customHeight="1">
      <c r="A3359" s="481"/>
      <c r="B3359" s="481"/>
      <c r="C3359" s="481"/>
      <c r="D3359" s="481"/>
      <c r="E3359" s="481"/>
      <c r="F3359" s="339"/>
      <c r="G3359" s="340" t="str">
        <f>IF(ISNUMBER(E3359),E3359/'Bulk DivVar Analysis'!$C$114,"")</f>
        <v/>
      </c>
      <c r="H3359" s="338" t="str">
        <f>IF(ISNUMBER(E3359), IF(G3359&gt;'Bulk DivVar Analysis'!$D$116,"Pass","Fail"),"")</f>
        <v/>
      </c>
      <c r="I3359" s="338" t="str">
        <f t="shared" si="54"/>
        <v/>
      </c>
      <c r="J3359" s="339"/>
      <c r="K3359" s="339"/>
      <c r="L3359" s="339"/>
      <c r="M3359" s="339"/>
      <c r="N3359" s="339"/>
      <c r="O3359" s="339"/>
      <c r="P3359" s="339"/>
      <c r="Q3359" s="339"/>
    </row>
    <row r="3360" spans="1:17" ht="13.5" customHeight="1">
      <c r="A3360" s="481"/>
      <c r="B3360" s="481"/>
      <c r="C3360" s="481"/>
      <c r="D3360" s="481"/>
      <c r="E3360" s="481"/>
      <c r="F3360" s="339"/>
      <c r="G3360" s="340" t="str">
        <f>IF(ISNUMBER(E3360),E3360/'Bulk DivVar Analysis'!$C$114,"")</f>
        <v/>
      </c>
      <c r="H3360" s="338" t="str">
        <f>IF(ISNUMBER(E3360), IF(G3360&gt;'Bulk DivVar Analysis'!$D$116,"Pass","Fail"),"")</f>
        <v/>
      </c>
      <c r="I3360" s="338" t="str">
        <f t="shared" si="54"/>
        <v/>
      </c>
      <c r="J3360" s="339"/>
      <c r="K3360" s="339"/>
      <c r="L3360" s="339"/>
      <c r="M3360" s="339"/>
      <c r="N3360" s="339"/>
      <c r="O3360" s="339"/>
      <c r="P3360" s="339"/>
      <c r="Q3360" s="339"/>
    </row>
    <row r="3361" spans="1:17" ht="13.5" customHeight="1">
      <c r="A3361" s="481"/>
      <c r="B3361" s="481"/>
      <c r="C3361" s="481"/>
      <c r="D3361" s="481"/>
      <c r="E3361" s="481"/>
      <c r="F3361" s="339"/>
      <c r="G3361" s="340" t="str">
        <f>IF(ISNUMBER(E3361),E3361/'Bulk DivVar Analysis'!$C$114,"")</f>
        <v/>
      </c>
      <c r="H3361" s="338" t="str">
        <f>IF(ISNUMBER(E3361), IF(G3361&gt;'Bulk DivVar Analysis'!$D$116,"Pass","Fail"),"")</f>
        <v/>
      </c>
      <c r="I3361" s="338" t="str">
        <f t="shared" si="54"/>
        <v/>
      </c>
      <c r="J3361" s="339"/>
      <c r="K3361" s="339"/>
      <c r="L3361" s="339"/>
      <c r="M3361" s="339"/>
      <c r="N3361" s="339"/>
      <c r="O3361" s="339"/>
      <c r="P3361" s="339"/>
      <c r="Q3361" s="339"/>
    </row>
    <row r="3362" spans="1:17" ht="13.5" customHeight="1">
      <c r="A3362" s="481"/>
      <c r="B3362" s="481"/>
      <c r="C3362" s="481"/>
      <c r="D3362" s="481"/>
      <c r="E3362" s="481"/>
      <c r="F3362" s="339"/>
      <c r="G3362" s="340" t="str">
        <f>IF(ISNUMBER(E3362),E3362/'Bulk DivVar Analysis'!$C$114,"")</f>
        <v/>
      </c>
      <c r="H3362" s="338" t="str">
        <f>IF(ISNUMBER(E3362), IF(G3362&gt;'Bulk DivVar Analysis'!$D$116,"Pass","Fail"),"")</f>
        <v/>
      </c>
      <c r="I3362" s="338" t="str">
        <f t="shared" si="54"/>
        <v/>
      </c>
      <c r="J3362" s="339"/>
      <c r="K3362" s="339"/>
      <c r="L3362" s="339"/>
      <c r="M3362" s="339"/>
      <c r="N3362" s="339"/>
      <c r="O3362" s="339"/>
      <c r="P3362" s="339"/>
      <c r="Q3362" s="339"/>
    </row>
    <row r="3363" spans="1:17" ht="13.5" customHeight="1">
      <c r="A3363" s="481"/>
      <c r="B3363" s="481"/>
      <c r="C3363" s="481"/>
      <c r="D3363" s="481"/>
      <c r="E3363" s="481"/>
      <c r="F3363" s="339"/>
      <c r="G3363" s="340" t="str">
        <f>IF(ISNUMBER(E3363),E3363/'Bulk DivVar Analysis'!$C$114,"")</f>
        <v/>
      </c>
      <c r="H3363" s="338" t="str">
        <f>IF(ISNUMBER(E3363), IF(G3363&gt;'Bulk DivVar Analysis'!$D$116,"Pass","Fail"),"")</f>
        <v/>
      </c>
      <c r="I3363" s="338" t="str">
        <f t="shared" si="54"/>
        <v/>
      </c>
      <c r="J3363" s="339"/>
      <c r="K3363" s="339"/>
      <c r="L3363" s="339"/>
      <c r="M3363" s="339"/>
      <c r="N3363" s="339"/>
      <c r="O3363" s="339"/>
      <c r="P3363" s="339"/>
      <c r="Q3363" s="339"/>
    </row>
    <row r="3364" spans="1:17" ht="13.5" customHeight="1">
      <c r="A3364" s="481"/>
      <c r="B3364" s="481"/>
      <c r="C3364" s="481"/>
      <c r="D3364" s="481"/>
      <c r="E3364" s="481"/>
      <c r="F3364" s="339"/>
      <c r="G3364" s="340" t="str">
        <f>IF(ISNUMBER(E3364),E3364/'Bulk DivVar Analysis'!$C$114,"")</f>
        <v/>
      </c>
      <c r="H3364" s="338" t="str">
        <f>IF(ISNUMBER(E3364), IF(G3364&gt;'Bulk DivVar Analysis'!$D$116,"Pass","Fail"),"")</f>
        <v/>
      </c>
      <c r="I3364" s="338" t="str">
        <f t="shared" si="54"/>
        <v/>
      </c>
      <c r="J3364" s="339"/>
      <c r="K3364" s="339"/>
      <c r="L3364" s="339"/>
      <c r="M3364" s="339"/>
      <c r="N3364" s="339"/>
      <c r="O3364" s="339"/>
      <c r="P3364" s="339"/>
      <c r="Q3364" s="339"/>
    </row>
    <row r="3365" spans="1:17" ht="13.5" customHeight="1">
      <c r="A3365" s="481"/>
      <c r="B3365" s="481"/>
      <c r="C3365" s="481"/>
      <c r="D3365" s="481"/>
      <c r="E3365" s="481"/>
      <c r="F3365" s="339"/>
      <c r="G3365" s="340" t="str">
        <f>IF(ISNUMBER(E3365),E3365/'Bulk DivVar Analysis'!$C$114,"")</f>
        <v/>
      </c>
      <c r="H3365" s="338" t="str">
        <f>IF(ISNUMBER(E3365), IF(G3365&gt;'Bulk DivVar Analysis'!$D$116,"Pass","Fail"),"")</f>
        <v/>
      </c>
      <c r="I3365" s="338" t="str">
        <f t="shared" si="54"/>
        <v/>
      </c>
      <c r="J3365" s="339"/>
      <c r="K3365" s="339"/>
      <c r="L3365" s="339"/>
      <c r="M3365" s="339"/>
      <c r="N3365" s="339"/>
      <c r="O3365" s="339"/>
      <c r="P3365" s="339"/>
      <c r="Q3365" s="339"/>
    </row>
    <row r="3366" spans="1:17" ht="13.5" customHeight="1">
      <c r="A3366" s="481"/>
      <c r="B3366" s="481"/>
      <c r="C3366" s="481"/>
      <c r="D3366" s="481"/>
      <c r="E3366" s="481"/>
      <c r="F3366" s="339"/>
      <c r="G3366" s="340" t="str">
        <f>IF(ISNUMBER(E3366),E3366/'Bulk DivVar Analysis'!$C$114,"")</f>
        <v/>
      </c>
      <c r="H3366" s="338" t="str">
        <f>IF(ISNUMBER(E3366), IF(G3366&gt;'Bulk DivVar Analysis'!$D$116,"Pass","Fail"),"")</f>
        <v/>
      </c>
      <c r="I3366" s="338" t="str">
        <f t="shared" si="54"/>
        <v/>
      </c>
      <c r="J3366" s="339"/>
      <c r="K3366" s="339"/>
      <c r="L3366" s="339"/>
      <c r="M3366" s="339"/>
      <c r="N3366" s="339"/>
      <c r="O3366" s="339"/>
      <c r="P3366" s="339"/>
      <c r="Q3366" s="339"/>
    </row>
    <row r="3367" spans="1:17" ht="13.5" customHeight="1">
      <c r="A3367" s="481"/>
      <c r="B3367" s="481"/>
      <c r="C3367" s="481"/>
      <c r="D3367" s="481"/>
      <c r="E3367" s="481"/>
      <c r="F3367" s="339"/>
      <c r="G3367" s="340" t="str">
        <f>IF(ISNUMBER(E3367),E3367/'Bulk DivVar Analysis'!$C$114,"")</f>
        <v/>
      </c>
      <c r="H3367" s="338" t="str">
        <f>IF(ISNUMBER(E3367), IF(G3367&gt;'Bulk DivVar Analysis'!$D$116,"Pass","Fail"),"")</f>
        <v/>
      </c>
      <c r="I3367" s="338" t="str">
        <f t="shared" si="54"/>
        <v/>
      </c>
      <c r="J3367" s="339"/>
      <c r="K3367" s="339"/>
      <c r="L3367" s="339"/>
      <c r="M3367" s="339"/>
      <c r="N3367" s="339"/>
      <c r="O3367" s="339"/>
      <c r="P3367" s="339"/>
      <c r="Q3367" s="339"/>
    </row>
    <row r="3368" spans="1:17" ht="13.5" customHeight="1">
      <c r="A3368" s="481"/>
      <c r="B3368" s="481"/>
      <c r="C3368" s="481"/>
      <c r="D3368" s="481"/>
      <c r="E3368" s="481"/>
      <c r="F3368" s="339"/>
      <c r="G3368" s="340" t="str">
        <f>IF(ISNUMBER(E3368),E3368/'Bulk DivVar Analysis'!$C$114,"")</f>
        <v/>
      </c>
      <c r="H3368" s="338" t="str">
        <f>IF(ISNUMBER(E3368), IF(G3368&gt;'Bulk DivVar Analysis'!$D$116,"Pass","Fail"),"")</f>
        <v/>
      </c>
      <c r="I3368" s="338" t="str">
        <f t="shared" si="54"/>
        <v/>
      </c>
      <c r="J3368" s="339"/>
      <c r="K3368" s="339"/>
      <c r="L3368" s="339"/>
      <c r="M3368" s="339"/>
      <c r="N3368" s="339"/>
      <c r="O3368" s="339"/>
      <c r="P3368" s="339"/>
      <c r="Q3368" s="339"/>
    </row>
    <row r="3369" spans="1:17" ht="13.5" customHeight="1">
      <c r="A3369" s="481"/>
      <c r="B3369" s="481"/>
      <c r="C3369" s="481"/>
      <c r="D3369" s="481"/>
      <c r="E3369" s="481"/>
      <c r="F3369" s="339"/>
      <c r="G3369" s="340" t="str">
        <f>IF(ISNUMBER(E3369),E3369/'Bulk DivVar Analysis'!$C$114,"")</f>
        <v/>
      </c>
      <c r="H3369" s="338" t="str">
        <f>IF(ISNUMBER(E3369), IF(G3369&gt;'Bulk DivVar Analysis'!$D$116,"Pass","Fail"),"")</f>
        <v/>
      </c>
      <c r="I3369" s="338" t="str">
        <f t="shared" si="54"/>
        <v/>
      </c>
      <c r="J3369" s="339"/>
      <c r="K3369" s="339"/>
      <c r="L3369" s="339"/>
      <c r="M3369" s="339"/>
      <c r="N3369" s="339"/>
      <c r="O3369" s="339"/>
      <c r="P3369" s="339"/>
      <c r="Q3369" s="339"/>
    </row>
    <row r="3370" spans="1:17" ht="13.5" customHeight="1">
      <c r="A3370" s="481"/>
      <c r="B3370" s="481"/>
      <c r="C3370" s="481"/>
      <c r="D3370" s="481"/>
      <c r="E3370" s="481"/>
      <c r="F3370" s="339"/>
      <c r="G3370" s="340" t="str">
        <f>IF(ISNUMBER(E3370),E3370/'Bulk DivVar Analysis'!$C$114,"")</f>
        <v/>
      </c>
      <c r="H3370" s="338" t="str">
        <f>IF(ISNUMBER(E3370), IF(G3370&gt;'Bulk DivVar Analysis'!$D$116,"Pass","Fail"),"")</f>
        <v/>
      </c>
      <c r="I3370" s="338" t="str">
        <f t="shared" si="54"/>
        <v/>
      </c>
      <c r="J3370" s="339"/>
      <c r="K3370" s="339"/>
      <c r="L3370" s="339"/>
      <c r="M3370" s="339"/>
      <c r="N3370" s="339"/>
      <c r="O3370" s="339"/>
      <c r="P3370" s="339"/>
      <c r="Q3370" s="339"/>
    </row>
    <row r="3371" spans="1:17" ht="13.5" customHeight="1">
      <c r="A3371" s="481"/>
      <c r="B3371" s="481"/>
      <c r="C3371" s="481"/>
      <c r="D3371" s="481"/>
      <c r="E3371" s="481"/>
      <c r="F3371" s="339"/>
      <c r="G3371" s="340" t="str">
        <f>IF(ISNUMBER(E3371),E3371/'Bulk DivVar Analysis'!$C$114,"")</f>
        <v/>
      </c>
      <c r="H3371" s="338" t="str">
        <f>IF(ISNUMBER(E3371), IF(G3371&gt;'Bulk DivVar Analysis'!$D$116,"Pass","Fail"),"")</f>
        <v/>
      </c>
      <c r="I3371" s="338" t="str">
        <f t="shared" si="54"/>
        <v/>
      </c>
      <c r="J3371" s="339"/>
      <c r="K3371" s="339"/>
      <c r="L3371" s="339"/>
      <c r="M3371" s="339"/>
      <c r="N3371" s="339"/>
      <c r="O3371" s="339"/>
      <c r="P3371" s="339"/>
      <c r="Q3371" s="339"/>
    </row>
    <row r="3372" spans="1:17" ht="13.5" customHeight="1">
      <c r="A3372" s="481"/>
      <c r="B3372" s="481"/>
      <c r="C3372" s="481"/>
      <c r="D3372" s="481"/>
      <c r="E3372" s="481"/>
      <c r="F3372" s="339"/>
      <c r="G3372" s="340" t="str">
        <f>IF(ISNUMBER(E3372),E3372/'Bulk DivVar Analysis'!$C$114,"")</f>
        <v/>
      </c>
      <c r="H3372" s="338" t="str">
        <f>IF(ISNUMBER(E3372), IF(G3372&gt;'Bulk DivVar Analysis'!$D$116,"Pass","Fail"),"")</f>
        <v/>
      </c>
      <c r="I3372" s="338" t="str">
        <f t="shared" si="54"/>
        <v/>
      </c>
      <c r="J3372" s="339"/>
      <c r="K3372" s="339"/>
      <c r="L3372" s="339"/>
      <c r="M3372" s="339"/>
      <c r="N3372" s="339"/>
      <c r="O3372" s="339"/>
      <c r="P3372" s="339"/>
      <c r="Q3372" s="339"/>
    </row>
    <row r="3373" spans="1:17" ht="13.5" customHeight="1">
      <c r="A3373" s="481"/>
      <c r="B3373" s="481"/>
      <c r="C3373" s="481"/>
      <c r="D3373" s="481"/>
      <c r="E3373" s="481"/>
      <c r="F3373" s="339"/>
      <c r="G3373" s="340" t="str">
        <f>IF(ISNUMBER(E3373),E3373/'Bulk DivVar Analysis'!$C$114,"")</f>
        <v/>
      </c>
      <c r="H3373" s="338" t="str">
        <f>IF(ISNUMBER(E3373), IF(G3373&gt;'Bulk DivVar Analysis'!$D$116,"Pass","Fail"),"")</f>
        <v/>
      </c>
      <c r="I3373" s="338" t="str">
        <f t="shared" si="54"/>
        <v/>
      </c>
      <c r="J3373" s="339"/>
      <c r="K3373" s="339"/>
      <c r="L3373" s="339"/>
      <c r="M3373" s="339"/>
      <c r="N3373" s="339"/>
      <c r="O3373" s="339"/>
      <c r="P3373" s="339"/>
      <c r="Q3373" s="339"/>
    </row>
    <row r="3374" spans="1:17" ht="13.5" customHeight="1">
      <c r="A3374" s="481"/>
      <c r="B3374" s="481"/>
      <c r="C3374" s="481"/>
      <c r="D3374" s="481"/>
      <c r="E3374" s="481"/>
      <c r="F3374" s="339"/>
      <c r="G3374" s="340" t="str">
        <f>IF(ISNUMBER(E3374),E3374/'Bulk DivVar Analysis'!$C$114,"")</f>
        <v/>
      </c>
      <c r="H3374" s="338" t="str">
        <f>IF(ISNUMBER(E3374), IF(G3374&gt;'Bulk DivVar Analysis'!$D$116,"Pass","Fail"),"")</f>
        <v/>
      </c>
      <c r="I3374" s="338" t="str">
        <f t="shared" si="54"/>
        <v/>
      </c>
      <c r="J3374" s="339"/>
      <c r="K3374" s="339"/>
      <c r="L3374" s="339"/>
      <c r="M3374" s="339"/>
      <c r="N3374" s="339"/>
      <c r="O3374" s="339"/>
      <c r="P3374" s="339"/>
      <c r="Q3374" s="339"/>
    </row>
    <row r="3375" spans="1:17" ht="13.5" customHeight="1">
      <c r="A3375" s="481"/>
      <c r="B3375" s="481"/>
      <c r="C3375" s="481"/>
      <c r="D3375" s="481"/>
      <c r="E3375" s="481"/>
      <c r="F3375" s="339"/>
      <c r="G3375" s="340" t="str">
        <f>IF(ISNUMBER(E3375),E3375/'Bulk DivVar Analysis'!$C$114,"")</f>
        <v/>
      </c>
      <c r="H3375" s="338" t="str">
        <f>IF(ISNUMBER(E3375), IF(G3375&gt;'Bulk DivVar Analysis'!$D$116,"Pass","Fail"),"")</f>
        <v/>
      </c>
      <c r="I3375" s="338" t="str">
        <f t="shared" si="54"/>
        <v/>
      </c>
      <c r="J3375" s="339"/>
      <c r="K3375" s="339"/>
      <c r="L3375" s="339"/>
      <c r="M3375" s="339"/>
      <c r="N3375" s="339"/>
      <c r="O3375" s="339"/>
      <c r="P3375" s="339"/>
      <c r="Q3375" s="339"/>
    </row>
    <row r="3376" spans="1:17" ht="13.5" customHeight="1">
      <c r="A3376" s="481"/>
      <c r="B3376" s="481"/>
      <c r="C3376" s="481"/>
      <c r="D3376" s="481"/>
      <c r="E3376" s="481"/>
      <c r="F3376" s="339"/>
      <c r="G3376" s="340" t="str">
        <f>IF(ISNUMBER(E3376),E3376/'Bulk DivVar Analysis'!$C$114,"")</f>
        <v/>
      </c>
      <c r="H3376" s="338" t="str">
        <f>IF(ISNUMBER(E3376), IF(G3376&gt;'Bulk DivVar Analysis'!$D$116,"Pass","Fail"),"")</f>
        <v/>
      </c>
      <c r="I3376" s="338" t="str">
        <f t="shared" si="54"/>
        <v/>
      </c>
      <c r="J3376" s="339"/>
      <c r="K3376" s="339"/>
      <c r="L3376" s="339"/>
      <c r="M3376" s="339"/>
      <c r="N3376" s="339"/>
      <c r="O3376" s="339"/>
      <c r="P3376" s="339"/>
      <c r="Q3376" s="339"/>
    </row>
    <row r="3377" spans="1:17" ht="13.5" customHeight="1">
      <c r="A3377" s="481"/>
      <c r="B3377" s="481"/>
      <c r="C3377" s="481"/>
      <c r="D3377" s="481"/>
      <c r="E3377" s="481"/>
      <c r="F3377" s="339"/>
      <c r="G3377" s="340" t="str">
        <f>IF(ISNUMBER(E3377),E3377/'Bulk DivVar Analysis'!$C$114,"")</f>
        <v/>
      </c>
      <c r="H3377" s="338" t="str">
        <f>IF(ISNUMBER(E3377), IF(G3377&gt;'Bulk DivVar Analysis'!$D$116,"Pass","Fail"),"")</f>
        <v/>
      </c>
      <c r="I3377" s="338" t="str">
        <f t="shared" si="54"/>
        <v/>
      </c>
      <c r="J3377" s="339"/>
      <c r="K3377" s="339"/>
      <c r="L3377" s="339"/>
      <c r="M3377" s="339"/>
      <c r="N3377" s="339"/>
      <c r="O3377" s="339"/>
      <c r="P3377" s="339"/>
      <c r="Q3377" s="339"/>
    </row>
    <row r="3378" spans="1:17" ht="13.5" customHeight="1">
      <c r="A3378" s="481"/>
      <c r="B3378" s="481"/>
      <c r="C3378" s="481"/>
      <c r="D3378" s="481"/>
      <c r="E3378" s="481"/>
      <c r="F3378" s="339"/>
      <c r="G3378" s="340" t="str">
        <f>IF(ISNUMBER(E3378),E3378/'Bulk DivVar Analysis'!$C$114,"")</f>
        <v/>
      </c>
      <c r="H3378" s="338" t="str">
        <f>IF(ISNUMBER(E3378), IF(G3378&gt;'Bulk DivVar Analysis'!$D$116,"Pass","Fail"),"")</f>
        <v/>
      </c>
      <c r="I3378" s="338" t="str">
        <f t="shared" si="54"/>
        <v/>
      </c>
      <c r="J3378" s="339"/>
      <c r="K3378" s="339"/>
      <c r="L3378" s="339"/>
      <c r="M3378" s="339"/>
      <c r="N3378" s="339"/>
      <c r="O3378" s="339"/>
      <c r="P3378" s="339"/>
      <c r="Q3378" s="339"/>
    </row>
    <row r="3379" spans="1:17" ht="13.5" customHeight="1">
      <c r="A3379" s="481"/>
      <c r="B3379" s="481"/>
      <c r="C3379" s="481"/>
      <c r="D3379" s="481"/>
      <c r="E3379" s="481"/>
      <c r="F3379" s="339"/>
      <c r="G3379" s="340" t="str">
        <f>IF(ISNUMBER(E3379),E3379/'Bulk DivVar Analysis'!$C$114,"")</f>
        <v/>
      </c>
      <c r="H3379" s="338" t="str">
        <f>IF(ISNUMBER(E3379), IF(G3379&gt;'Bulk DivVar Analysis'!$D$116,"Pass","Fail"),"")</f>
        <v/>
      </c>
      <c r="I3379" s="338" t="str">
        <f t="shared" si="54"/>
        <v/>
      </c>
      <c r="J3379" s="339"/>
      <c r="K3379" s="339"/>
      <c r="L3379" s="339"/>
      <c r="M3379" s="339"/>
      <c r="N3379" s="339"/>
      <c r="O3379" s="339"/>
      <c r="P3379" s="339"/>
      <c r="Q3379" s="339"/>
    </row>
    <row r="3380" spans="1:17" ht="13.5" customHeight="1">
      <c r="A3380" s="481"/>
      <c r="B3380" s="481"/>
      <c r="C3380" s="481"/>
      <c r="D3380" s="481"/>
      <c r="E3380" s="481"/>
      <c r="F3380" s="339"/>
      <c r="G3380" s="340" t="str">
        <f>IF(ISNUMBER(E3380),E3380/'Bulk DivVar Analysis'!$C$114,"")</f>
        <v/>
      </c>
      <c r="H3380" s="338" t="str">
        <f>IF(ISNUMBER(E3380), IF(G3380&gt;'Bulk DivVar Analysis'!$D$116,"Pass","Fail"),"")</f>
        <v/>
      </c>
      <c r="I3380" s="338" t="str">
        <f t="shared" si="54"/>
        <v/>
      </c>
      <c r="J3380" s="339"/>
      <c r="K3380" s="339"/>
      <c r="L3380" s="339"/>
      <c r="M3380" s="339"/>
      <c r="N3380" s="339"/>
      <c r="O3380" s="339"/>
      <c r="P3380" s="339"/>
      <c r="Q3380" s="339"/>
    </row>
    <row r="3381" spans="1:17" ht="13.5" customHeight="1">
      <c r="A3381" s="481"/>
      <c r="B3381" s="481"/>
      <c r="C3381" s="481"/>
      <c r="D3381" s="481"/>
      <c r="E3381" s="481"/>
      <c r="F3381" s="339"/>
      <c r="G3381" s="340" t="str">
        <f>IF(ISNUMBER(E3381),E3381/'Bulk DivVar Analysis'!$C$114,"")</f>
        <v/>
      </c>
      <c r="H3381" s="338" t="str">
        <f>IF(ISNUMBER(E3381), IF(G3381&gt;'Bulk DivVar Analysis'!$D$116,"Pass","Fail"),"")</f>
        <v/>
      </c>
      <c r="I3381" s="338" t="str">
        <f t="shared" si="54"/>
        <v/>
      </c>
      <c r="J3381" s="339"/>
      <c r="K3381" s="339"/>
      <c r="L3381" s="339"/>
      <c r="M3381" s="339"/>
      <c r="N3381" s="339"/>
      <c r="O3381" s="339"/>
      <c r="P3381" s="339"/>
      <c r="Q3381" s="339"/>
    </row>
    <row r="3382" spans="1:17" ht="13.5" customHeight="1">
      <c r="A3382" s="481"/>
      <c r="B3382" s="481"/>
      <c r="C3382" s="481"/>
      <c r="D3382" s="481"/>
      <c r="E3382" s="481"/>
      <c r="F3382" s="339"/>
      <c r="G3382" s="340" t="str">
        <f>IF(ISNUMBER(E3382),E3382/'Bulk DivVar Analysis'!$C$114,"")</f>
        <v/>
      </c>
      <c r="H3382" s="338" t="str">
        <f>IF(ISNUMBER(E3382), IF(G3382&gt;'Bulk DivVar Analysis'!$D$116,"Pass","Fail"),"")</f>
        <v/>
      </c>
      <c r="I3382" s="338" t="str">
        <f t="shared" si="54"/>
        <v/>
      </c>
      <c r="J3382" s="339"/>
      <c r="K3382" s="339"/>
      <c r="L3382" s="339"/>
      <c r="M3382" s="339"/>
      <c r="N3382" s="339"/>
      <c r="O3382" s="339"/>
      <c r="P3382" s="339"/>
      <c r="Q3382" s="339"/>
    </row>
    <row r="3383" spans="1:17" ht="13.5" customHeight="1">
      <c r="A3383" s="481"/>
      <c r="B3383" s="481"/>
      <c r="C3383" s="481"/>
      <c r="D3383" s="481"/>
      <c r="E3383" s="481"/>
      <c r="F3383" s="339"/>
      <c r="G3383" s="340" t="str">
        <f>IF(ISNUMBER(E3383),E3383/'Bulk DivVar Analysis'!$C$114,"")</f>
        <v/>
      </c>
      <c r="H3383" s="338" t="str">
        <f>IF(ISNUMBER(E3383), IF(G3383&gt;'Bulk DivVar Analysis'!$D$116,"Pass","Fail"),"")</f>
        <v/>
      </c>
      <c r="I3383" s="338" t="str">
        <f t="shared" si="54"/>
        <v/>
      </c>
      <c r="J3383" s="339"/>
      <c r="K3383" s="339"/>
      <c r="L3383" s="339"/>
      <c r="M3383" s="339"/>
      <c r="N3383" s="339"/>
      <c r="O3383" s="339"/>
      <c r="P3383" s="339"/>
      <c r="Q3383" s="339"/>
    </row>
    <row r="3384" spans="1:17" ht="13.5" customHeight="1">
      <c r="A3384" s="481"/>
      <c r="B3384" s="481"/>
      <c r="C3384" s="481"/>
      <c r="D3384" s="481"/>
      <c r="E3384" s="481"/>
      <c r="F3384" s="339"/>
      <c r="G3384" s="340" t="str">
        <f>IF(ISNUMBER(E3384),E3384/'Bulk DivVar Analysis'!$C$114,"")</f>
        <v/>
      </c>
      <c r="H3384" s="338" t="str">
        <f>IF(ISNUMBER(E3384), IF(G3384&gt;'Bulk DivVar Analysis'!$D$116,"Pass","Fail"),"")</f>
        <v/>
      </c>
      <c r="I3384" s="338" t="str">
        <f t="shared" si="54"/>
        <v/>
      </c>
      <c r="J3384" s="339"/>
      <c r="K3384" s="339"/>
      <c r="L3384" s="339"/>
      <c r="M3384" s="339"/>
      <c r="N3384" s="339"/>
      <c r="O3384" s="339"/>
      <c r="P3384" s="339"/>
      <c r="Q3384" s="339"/>
    </row>
    <row r="3385" spans="1:17" ht="13.5" customHeight="1">
      <c r="A3385" s="481"/>
      <c r="B3385" s="481"/>
      <c r="C3385" s="481"/>
      <c r="D3385" s="481"/>
      <c r="E3385" s="481"/>
      <c r="F3385" s="339"/>
      <c r="G3385" s="340" t="str">
        <f>IF(ISNUMBER(E3385),E3385/'Bulk DivVar Analysis'!$C$114,"")</f>
        <v/>
      </c>
      <c r="H3385" s="338" t="str">
        <f>IF(ISNUMBER(E3385), IF(G3385&gt;'Bulk DivVar Analysis'!$D$116,"Pass","Fail"),"")</f>
        <v/>
      </c>
      <c r="I3385" s="338" t="str">
        <f t="shared" si="54"/>
        <v/>
      </c>
      <c r="J3385" s="339"/>
      <c r="K3385" s="339"/>
      <c r="L3385" s="339"/>
      <c r="M3385" s="339"/>
      <c r="N3385" s="339"/>
      <c r="O3385" s="339"/>
      <c r="P3385" s="339"/>
      <c r="Q3385" s="339"/>
    </row>
    <row r="3386" spans="1:17" ht="13.5" customHeight="1">
      <c r="A3386" s="481"/>
      <c r="B3386" s="481"/>
      <c r="C3386" s="481"/>
      <c r="D3386" s="481"/>
      <c r="E3386" s="481"/>
      <c r="F3386" s="339"/>
      <c r="G3386" s="340" t="str">
        <f>IF(ISNUMBER(E3386),E3386/'Bulk DivVar Analysis'!$C$114,"")</f>
        <v/>
      </c>
      <c r="H3386" s="338" t="str">
        <f>IF(ISNUMBER(E3386), IF(G3386&gt;'Bulk DivVar Analysis'!$D$116,"Pass","Fail"),"")</f>
        <v/>
      </c>
      <c r="I3386" s="338" t="str">
        <f t="shared" si="54"/>
        <v/>
      </c>
      <c r="J3386" s="339"/>
      <c r="K3386" s="339"/>
      <c r="L3386" s="339"/>
      <c r="M3386" s="339"/>
      <c r="N3386" s="339"/>
      <c r="O3386" s="339"/>
      <c r="P3386" s="339"/>
      <c r="Q3386" s="339"/>
    </row>
    <row r="3387" spans="1:17" ht="13.5" customHeight="1">
      <c r="A3387" s="481"/>
      <c r="B3387" s="481"/>
      <c r="C3387" s="481"/>
      <c r="D3387" s="481"/>
      <c r="E3387" s="481"/>
      <c r="F3387" s="339"/>
      <c r="G3387" s="340" t="str">
        <f>IF(ISNUMBER(E3387),E3387/'Bulk DivVar Analysis'!$C$114,"")</f>
        <v/>
      </c>
      <c r="H3387" s="338" t="str">
        <f>IF(ISNUMBER(E3387), IF(G3387&gt;'Bulk DivVar Analysis'!$D$116,"Pass","Fail"),"")</f>
        <v/>
      </c>
      <c r="I3387" s="338" t="str">
        <f t="shared" si="54"/>
        <v/>
      </c>
      <c r="J3387" s="339"/>
      <c r="K3387" s="339"/>
      <c r="L3387" s="339"/>
      <c r="M3387" s="339"/>
      <c r="N3387" s="339"/>
      <c r="O3387" s="339"/>
      <c r="P3387" s="339"/>
      <c r="Q3387" s="339"/>
    </row>
    <row r="3388" spans="1:17" ht="13.5" customHeight="1">
      <c r="A3388" s="481"/>
      <c r="B3388" s="481"/>
      <c r="C3388" s="481"/>
      <c r="D3388" s="481"/>
      <c r="E3388" s="481"/>
      <c r="F3388" s="339"/>
      <c r="G3388" s="340" t="str">
        <f>IF(ISNUMBER(E3388),E3388/'Bulk DivVar Analysis'!$C$114,"")</f>
        <v/>
      </c>
      <c r="H3388" s="338" t="str">
        <f>IF(ISNUMBER(E3388), IF(G3388&gt;'Bulk DivVar Analysis'!$D$116,"Pass","Fail"),"")</f>
        <v/>
      </c>
      <c r="I3388" s="338" t="str">
        <f t="shared" si="54"/>
        <v/>
      </c>
      <c r="J3388" s="339"/>
      <c r="K3388" s="339"/>
      <c r="L3388" s="339"/>
      <c r="M3388" s="339"/>
      <c r="N3388" s="339"/>
      <c r="O3388" s="339"/>
      <c r="P3388" s="339"/>
      <c r="Q3388" s="339"/>
    </row>
    <row r="3389" spans="1:17" ht="13.5" customHeight="1">
      <c r="A3389" s="481"/>
      <c r="B3389" s="481"/>
      <c r="C3389" s="481"/>
      <c r="D3389" s="481"/>
      <c r="E3389" s="481"/>
      <c r="F3389" s="339"/>
      <c r="G3389" s="340" t="str">
        <f>IF(ISNUMBER(E3389),E3389/'Bulk DivVar Analysis'!$C$114,"")</f>
        <v/>
      </c>
      <c r="H3389" s="338" t="str">
        <f>IF(ISNUMBER(E3389), IF(G3389&gt;'Bulk DivVar Analysis'!$D$116,"Pass","Fail"),"")</f>
        <v/>
      </c>
      <c r="I3389" s="338" t="str">
        <f t="shared" si="54"/>
        <v/>
      </c>
      <c r="J3389" s="339"/>
      <c r="K3389" s="339"/>
      <c r="L3389" s="339"/>
      <c r="M3389" s="339"/>
      <c r="N3389" s="339"/>
      <c r="O3389" s="339"/>
      <c r="P3389" s="339"/>
      <c r="Q3389" s="339"/>
    </row>
    <row r="3390" spans="1:17" ht="13.5" customHeight="1">
      <c r="A3390" s="481"/>
      <c r="B3390" s="481"/>
      <c r="C3390" s="481"/>
      <c r="D3390" s="481"/>
      <c r="E3390" s="481"/>
      <c r="F3390" s="339"/>
      <c r="G3390" s="340" t="str">
        <f>IF(ISNUMBER(E3390),E3390/'Bulk DivVar Analysis'!$C$114,"")</f>
        <v/>
      </c>
      <c r="H3390" s="338" t="str">
        <f>IF(ISNUMBER(E3390), IF(G3390&gt;'Bulk DivVar Analysis'!$D$116,"Pass","Fail"),"")</f>
        <v/>
      </c>
      <c r="I3390" s="338" t="str">
        <f t="shared" si="54"/>
        <v/>
      </c>
      <c r="J3390" s="339"/>
      <c r="K3390" s="339"/>
      <c r="L3390" s="339"/>
      <c r="M3390" s="339"/>
      <c r="N3390" s="339"/>
      <c r="O3390" s="339"/>
      <c r="P3390" s="339"/>
      <c r="Q3390" s="339"/>
    </row>
    <row r="3391" spans="1:17" ht="13.5" customHeight="1">
      <c r="A3391" s="481"/>
      <c r="B3391" s="481"/>
      <c r="C3391" s="481"/>
      <c r="D3391" s="481"/>
      <c r="E3391" s="481"/>
      <c r="F3391" s="339"/>
      <c r="G3391" s="340" t="str">
        <f>IF(ISNUMBER(E3391),E3391/'Bulk DivVar Analysis'!$C$114,"")</f>
        <v/>
      </c>
      <c r="H3391" s="338" t="str">
        <f>IF(ISNUMBER(E3391), IF(G3391&gt;'Bulk DivVar Analysis'!$D$116,"Pass","Fail"),"")</f>
        <v/>
      </c>
      <c r="I3391" s="338" t="str">
        <f t="shared" si="54"/>
        <v/>
      </c>
      <c r="J3391" s="339"/>
      <c r="K3391" s="339"/>
      <c r="L3391" s="339"/>
      <c r="M3391" s="339"/>
      <c r="N3391" s="339"/>
      <c r="O3391" s="339"/>
      <c r="P3391" s="339"/>
      <c r="Q3391" s="339"/>
    </row>
    <row r="3392" spans="1:17" ht="13.5" customHeight="1">
      <c r="A3392" s="481"/>
      <c r="B3392" s="481"/>
      <c r="C3392" s="481"/>
      <c r="D3392" s="481"/>
      <c r="E3392" s="481"/>
      <c r="F3392" s="339"/>
      <c r="G3392" s="340" t="str">
        <f>IF(ISNUMBER(E3392),E3392/'Bulk DivVar Analysis'!$C$114,"")</f>
        <v/>
      </c>
      <c r="H3392" s="338" t="str">
        <f>IF(ISNUMBER(E3392), IF(G3392&gt;'Bulk DivVar Analysis'!$D$116,"Pass","Fail"),"")</f>
        <v/>
      </c>
      <c r="I3392" s="338" t="str">
        <f t="shared" si="54"/>
        <v/>
      </c>
      <c r="J3392" s="339"/>
      <c r="K3392" s="339"/>
      <c r="L3392" s="339"/>
      <c r="M3392" s="339"/>
      <c r="N3392" s="339"/>
      <c r="O3392" s="339"/>
      <c r="P3392" s="339"/>
      <c r="Q3392" s="339"/>
    </row>
    <row r="3393" spans="1:17" ht="13.5" customHeight="1">
      <c r="A3393" s="481"/>
      <c r="B3393" s="481"/>
      <c r="C3393" s="481"/>
      <c r="D3393" s="481"/>
      <c r="E3393" s="481"/>
      <c r="F3393" s="339"/>
      <c r="G3393" s="340" t="str">
        <f>IF(ISNUMBER(E3393),E3393/'Bulk DivVar Analysis'!$C$114,"")</f>
        <v/>
      </c>
      <c r="H3393" s="338" t="str">
        <f>IF(ISNUMBER(E3393), IF(G3393&gt;'Bulk DivVar Analysis'!$D$116,"Pass","Fail"),"")</f>
        <v/>
      </c>
      <c r="I3393" s="338" t="str">
        <f t="shared" si="54"/>
        <v/>
      </c>
      <c r="J3393" s="339"/>
      <c r="K3393" s="339"/>
      <c r="L3393" s="339"/>
      <c r="M3393" s="339"/>
      <c r="N3393" s="339"/>
      <c r="O3393" s="339"/>
      <c r="P3393" s="339"/>
      <c r="Q3393" s="339"/>
    </row>
    <row r="3394" spans="1:17" ht="13.5" customHeight="1">
      <c r="A3394" s="481"/>
      <c r="B3394" s="481"/>
      <c r="C3394" s="481"/>
      <c r="D3394" s="481"/>
      <c r="E3394" s="481"/>
      <c r="F3394" s="339"/>
      <c r="G3394" s="340" t="str">
        <f>IF(ISNUMBER(E3394),E3394/'Bulk DivVar Analysis'!$C$114,"")</f>
        <v/>
      </c>
      <c r="H3394" s="338" t="str">
        <f>IF(ISNUMBER(E3394), IF(G3394&gt;'Bulk DivVar Analysis'!$D$116,"Pass","Fail"),"")</f>
        <v/>
      </c>
      <c r="I3394" s="338" t="str">
        <f t="shared" si="54"/>
        <v/>
      </c>
      <c r="J3394" s="339"/>
      <c r="K3394" s="339"/>
      <c r="L3394" s="339"/>
      <c r="M3394" s="339"/>
      <c r="N3394" s="339"/>
      <c r="O3394" s="339"/>
      <c r="P3394" s="339"/>
      <c r="Q3394" s="339"/>
    </row>
    <row r="3395" spans="1:17" ht="13.5" customHeight="1">
      <c r="A3395" s="481"/>
      <c r="B3395" s="481"/>
      <c r="C3395" s="481"/>
      <c r="D3395" s="481"/>
      <c r="E3395" s="481"/>
      <c r="F3395" s="339"/>
      <c r="G3395" s="340" t="str">
        <f>IF(ISNUMBER(E3395),E3395/'Bulk DivVar Analysis'!$C$114,"")</f>
        <v/>
      </c>
      <c r="H3395" s="338" t="str">
        <f>IF(ISNUMBER(E3395), IF(G3395&gt;'Bulk DivVar Analysis'!$D$116,"Pass","Fail"),"")</f>
        <v/>
      </c>
      <c r="I3395" s="338" t="str">
        <f t="shared" ref="I3395:I3458" si="55">_xlfn.TEXTJOIN("_",TRUE,B3395,C3395)</f>
        <v/>
      </c>
      <c r="J3395" s="339"/>
      <c r="K3395" s="339"/>
      <c r="L3395" s="339"/>
      <c r="M3395" s="339"/>
      <c r="N3395" s="339"/>
      <c r="O3395" s="339"/>
      <c r="P3395" s="339"/>
      <c r="Q3395" s="339"/>
    </row>
    <row r="3396" spans="1:17" ht="13.5" customHeight="1">
      <c r="A3396" s="481"/>
      <c r="B3396" s="481"/>
      <c r="C3396" s="481"/>
      <c r="D3396" s="481"/>
      <c r="E3396" s="481"/>
      <c r="F3396" s="339"/>
      <c r="G3396" s="340" t="str">
        <f>IF(ISNUMBER(E3396),E3396/'Bulk DivVar Analysis'!$C$114,"")</f>
        <v/>
      </c>
      <c r="H3396" s="338" t="str">
        <f>IF(ISNUMBER(E3396), IF(G3396&gt;'Bulk DivVar Analysis'!$D$116,"Pass","Fail"),"")</f>
        <v/>
      </c>
      <c r="I3396" s="338" t="str">
        <f t="shared" si="55"/>
        <v/>
      </c>
      <c r="J3396" s="339"/>
      <c r="K3396" s="339"/>
      <c r="L3396" s="339"/>
      <c r="M3396" s="339"/>
      <c r="N3396" s="339"/>
      <c r="O3396" s="339"/>
      <c r="P3396" s="339"/>
      <c r="Q3396" s="339"/>
    </row>
    <row r="3397" spans="1:17" ht="13.5" customHeight="1">
      <c r="A3397" s="481"/>
      <c r="B3397" s="481"/>
      <c r="C3397" s="481"/>
      <c r="D3397" s="481"/>
      <c r="E3397" s="481"/>
      <c r="F3397" s="339"/>
      <c r="G3397" s="340" t="str">
        <f>IF(ISNUMBER(E3397),E3397/'Bulk DivVar Analysis'!$C$114,"")</f>
        <v/>
      </c>
      <c r="H3397" s="338" t="str">
        <f>IF(ISNUMBER(E3397), IF(G3397&gt;'Bulk DivVar Analysis'!$D$116,"Pass","Fail"),"")</f>
        <v/>
      </c>
      <c r="I3397" s="338" t="str">
        <f t="shared" si="55"/>
        <v/>
      </c>
      <c r="J3397" s="339"/>
      <c r="K3397" s="339"/>
      <c r="L3397" s="339"/>
      <c r="M3397" s="339"/>
      <c r="N3397" s="339"/>
      <c r="O3397" s="339"/>
      <c r="P3397" s="339"/>
      <c r="Q3397" s="339"/>
    </row>
    <row r="3398" spans="1:17" ht="13.5" customHeight="1">
      <c r="A3398" s="481"/>
      <c r="B3398" s="481"/>
      <c r="C3398" s="481"/>
      <c r="D3398" s="481"/>
      <c r="E3398" s="481"/>
      <c r="F3398" s="339"/>
      <c r="G3398" s="340" t="str">
        <f>IF(ISNUMBER(E3398),E3398/'Bulk DivVar Analysis'!$C$114,"")</f>
        <v/>
      </c>
      <c r="H3398" s="338" t="str">
        <f>IF(ISNUMBER(E3398), IF(G3398&gt;'Bulk DivVar Analysis'!$D$116,"Pass","Fail"),"")</f>
        <v/>
      </c>
      <c r="I3398" s="338" t="str">
        <f t="shared" si="55"/>
        <v/>
      </c>
      <c r="J3398" s="339"/>
      <c r="K3398" s="339"/>
      <c r="L3398" s="339"/>
      <c r="M3398" s="339"/>
      <c r="N3398" s="339"/>
      <c r="O3398" s="339"/>
      <c r="P3398" s="339"/>
      <c r="Q3398" s="339"/>
    </row>
    <row r="3399" spans="1:17" ht="13.5" customHeight="1">
      <c r="A3399" s="481"/>
      <c r="B3399" s="481"/>
      <c r="C3399" s="481"/>
      <c r="D3399" s="481"/>
      <c r="E3399" s="481"/>
      <c r="F3399" s="339"/>
      <c r="G3399" s="340" t="str">
        <f>IF(ISNUMBER(E3399),E3399/'Bulk DivVar Analysis'!$C$114,"")</f>
        <v/>
      </c>
      <c r="H3399" s="338" t="str">
        <f>IF(ISNUMBER(E3399), IF(G3399&gt;'Bulk DivVar Analysis'!$D$116,"Pass","Fail"),"")</f>
        <v/>
      </c>
      <c r="I3399" s="338" t="str">
        <f t="shared" si="55"/>
        <v/>
      </c>
      <c r="J3399" s="339"/>
      <c r="K3399" s="339"/>
      <c r="L3399" s="339"/>
      <c r="M3399" s="339"/>
      <c r="N3399" s="339"/>
      <c r="O3399" s="339"/>
      <c r="P3399" s="339"/>
      <c r="Q3399" s="339"/>
    </row>
    <row r="3400" spans="1:17" ht="13.5" customHeight="1">
      <c r="A3400" s="481"/>
      <c r="B3400" s="481"/>
      <c r="C3400" s="481"/>
      <c r="D3400" s="481"/>
      <c r="E3400" s="481"/>
      <c r="F3400" s="339"/>
      <c r="G3400" s="340" t="str">
        <f>IF(ISNUMBER(E3400),E3400/'Bulk DivVar Analysis'!$C$114,"")</f>
        <v/>
      </c>
      <c r="H3400" s="338" t="str">
        <f>IF(ISNUMBER(E3400), IF(G3400&gt;'Bulk DivVar Analysis'!$D$116,"Pass","Fail"),"")</f>
        <v/>
      </c>
      <c r="I3400" s="338" t="str">
        <f t="shared" si="55"/>
        <v/>
      </c>
      <c r="J3400" s="339"/>
      <c r="K3400" s="339"/>
      <c r="L3400" s="339"/>
      <c r="M3400" s="339"/>
      <c r="N3400" s="339"/>
      <c r="O3400" s="339"/>
      <c r="P3400" s="339"/>
      <c r="Q3400" s="339"/>
    </row>
    <row r="3401" spans="1:17" ht="13.5" customHeight="1">
      <c r="A3401" s="481"/>
      <c r="B3401" s="481"/>
      <c r="C3401" s="481"/>
      <c r="D3401" s="481"/>
      <c r="E3401" s="481"/>
      <c r="F3401" s="339"/>
      <c r="G3401" s="340" t="str">
        <f>IF(ISNUMBER(E3401),E3401/'Bulk DivVar Analysis'!$C$114,"")</f>
        <v/>
      </c>
      <c r="H3401" s="338" t="str">
        <f>IF(ISNUMBER(E3401), IF(G3401&gt;'Bulk DivVar Analysis'!$D$116,"Pass","Fail"),"")</f>
        <v/>
      </c>
      <c r="I3401" s="338" t="str">
        <f t="shared" si="55"/>
        <v/>
      </c>
      <c r="J3401" s="339"/>
      <c r="K3401" s="339"/>
      <c r="L3401" s="339"/>
      <c r="M3401" s="339"/>
      <c r="N3401" s="339"/>
      <c r="O3401" s="339"/>
      <c r="P3401" s="339"/>
      <c r="Q3401" s="339"/>
    </row>
    <row r="3402" spans="1:17" ht="13.5" customHeight="1">
      <c r="A3402" s="481"/>
      <c r="B3402" s="481"/>
      <c r="C3402" s="481"/>
      <c r="D3402" s="481"/>
      <c r="E3402" s="481"/>
      <c r="F3402" s="339"/>
      <c r="G3402" s="340" t="str">
        <f>IF(ISNUMBER(E3402),E3402/'Bulk DivVar Analysis'!$C$114,"")</f>
        <v/>
      </c>
      <c r="H3402" s="338" t="str">
        <f>IF(ISNUMBER(E3402), IF(G3402&gt;'Bulk DivVar Analysis'!$D$116,"Pass","Fail"),"")</f>
        <v/>
      </c>
      <c r="I3402" s="338" t="str">
        <f t="shared" si="55"/>
        <v/>
      </c>
      <c r="J3402" s="339"/>
      <c r="K3402" s="339"/>
      <c r="L3402" s="339"/>
      <c r="M3402" s="339"/>
      <c r="N3402" s="339"/>
      <c r="O3402" s="339"/>
      <c r="P3402" s="339"/>
      <c r="Q3402" s="339"/>
    </row>
    <row r="3403" spans="1:17" ht="13.5" customHeight="1">
      <c r="A3403" s="481"/>
      <c r="B3403" s="481"/>
      <c r="C3403" s="481"/>
      <c r="D3403" s="481"/>
      <c r="E3403" s="481"/>
      <c r="F3403" s="339"/>
      <c r="G3403" s="340" t="str">
        <f>IF(ISNUMBER(E3403),E3403/'Bulk DivVar Analysis'!$C$114,"")</f>
        <v/>
      </c>
      <c r="H3403" s="338" t="str">
        <f>IF(ISNUMBER(E3403), IF(G3403&gt;'Bulk DivVar Analysis'!$D$116,"Pass","Fail"),"")</f>
        <v/>
      </c>
      <c r="I3403" s="338" t="str">
        <f t="shared" si="55"/>
        <v/>
      </c>
      <c r="J3403" s="339"/>
      <c r="K3403" s="339"/>
      <c r="L3403" s="339"/>
      <c r="M3403" s="339"/>
      <c r="N3403" s="339"/>
      <c r="O3403" s="339"/>
      <c r="P3403" s="339"/>
      <c r="Q3403" s="339"/>
    </row>
    <row r="3404" spans="1:17" ht="13.5" customHeight="1">
      <c r="A3404" s="481"/>
      <c r="B3404" s="481"/>
      <c r="C3404" s="481"/>
      <c r="D3404" s="481"/>
      <c r="E3404" s="481"/>
      <c r="F3404" s="339"/>
      <c r="G3404" s="340" t="str">
        <f>IF(ISNUMBER(E3404),E3404/'Bulk DivVar Analysis'!$C$114,"")</f>
        <v/>
      </c>
      <c r="H3404" s="338" t="str">
        <f>IF(ISNUMBER(E3404), IF(G3404&gt;'Bulk DivVar Analysis'!$D$116,"Pass","Fail"),"")</f>
        <v/>
      </c>
      <c r="I3404" s="338" t="str">
        <f t="shared" si="55"/>
        <v/>
      </c>
      <c r="J3404" s="339"/>
      <c r="K3404" s="339"/>
      <c r="L3404" s="339"/>
      <c r="M3404" s="339"/>
      <c r="N3404" s="339"/>
      <c r="O3404" s="339"/>
      <c r="P3404" s="339"/>
      <c r="Q3404" s="339"/>
    </row>
    <row r="3405" spans="1:17" ht="13.5" customHeight="1">
      <c r="A3405" s="481"/>
      <c r="B3405" s="481"/>
      <c r="C3405" s="481"/>
      <c r="D3405" s="481"/>
      <c r="E3405" s="481"/>
      <c r="F3405" s="339"/>
      <c r="G3405" s="340" t="str">
        <f>IF(ISNUMBER(E3405),E3405/'Bulk DivVar Analysis'!$C$114,"")</f>
        <v/>
      </c>
      <c r="H3405" s="338" t="str">
        <f>IF(ISNUMBER(E3405), IF(G3405&gt;'Bulk DivVar Analysis'!$D$116,"Pass","Fail"),"")</f>
        <v/>
      </c>
      <c r="I3405" s="338" t="str">
        <f t="shared" si="55"/>
        <v/>
      </c>
      <c r="J3405" s="339"/>
      <c r="K3405" s="339"/>
      <c r="L3405" s="339"/>
      <c r="M3405" s="339"/>
      <c r="N3405" s="339"/>
      <c r="O3405" s="339"/>
      <c r="P3405" s="339"/>
      <c r="Q3405" s="339"/>
    </row>
    <row r="3406" spans="1:17" ht="13.5" customHeight="1">
      <c r="A3406" s="481"/>
      <c r="B3406" s="481"/>
      <c r="C3406" s="481"/>
      <c r="D3406" s="481"/>
      <c r="E3406" s="481"/>
      <c r="F3406" s="339"/>
      <c r="G3406" s="340" t="str">
        <f>IF(ISNUMBER(E3406),E3406/'Bulk DivVar Analysis'!$C$114,"")</f>
        <v/>
      </c>
      <c r="H3406" s="338" t="str">
        <f>IF(ISNUMBER(E3406), IF(G3406&gt;'Bulk DivVar Analysis'!$D$116,"Pass","Fail"),"")</f>
        <v/>
      </c>
      <c r="I3406" s="338" t="str">
        <f t="shared" si="55"/>
        <v/>
      </c>
      <c r="J3406" s="339"/>
      <c r="K3406" s="339"/>
      <c r="L3406" s="339"/>
      <c r="M3406" s="339"/>
      <c r="N3406" s="339"/>
      <c r="O3406" s="339"/>
      <c r="P3406" s="339"/>
      <c r="Q3406" s="339"/>
    </row>
    <row r="3407" spans="1:17" ht="13.5" customHeight="1">
      <c r="A3407" s="481"/>
      <c r="B3407" s="481"/>
      <c r="C3407" s="481"/>
      <c r="D3407" s="481"/>
      <c r="E3407" s="481"/>
      <c r="F3407" s="339"/>
      <c r="G3407" s="340" t="str">
        <f>IF(ISNUMBER(E3407),E3407/'Bulk DivVar Analysis'!$C$114,"")</f>
        <v/>
      </c>
      <c r="H3407" s="338" t="str">
        <f>IF(ISNUMBER(E3407), IF(G3407&gt;'Bulk DivVar Analysis'!$D$116,"Pass","Fail"),"")</f>
        <v/>
      </c>
      <c r="I3407" s="338" t="str">
        <f t="shared" si="55"/>
        <v/>
      </c>
      <c r="J3407" s="339"/>
      <c r="K3407" s="339"/>
      <c r="L3407" s="339"/>
      <c r="M3407" s="339"/>
      <c r="N3407" s="339"/>
      <c r="O3407" s="339"/>
      <c r="P3407" s="339"/>
      <c r="Q3407" s="339"/>
    </row>
    <row r="3408" spans="1:17" ht="13.5" customHeight="1">
      <c r="A3408" s="481"/>
      <c r="B3408" s="481"/>
      <c r="C3408" s="481"/>
      <c r="D3408" s="481"/>
      <c r="E3408" s="481"/>
      <c r="F3408" s="339"/>
      <c r="G3408" s="340" t="str">
        <f>IF(ISNUMBER(E3408),E3408/'Bulk DivVar Analysis'!$C$114,"")</f>
        <v/>
      </c>
      <c r="H3408" s="338" t="str">
        <f>IF(ISNUMBER(E3408), IF(G3408&gt;'Bulk DivVar Analysis'!$D$116,"Pass","Fail"),"")</f>
        <v/>
      </c>
      <c r="I3408" s="338" t="str">
        <f t="shared" si="55"/>
        <v/>
      </c>
      <c r="J3408" s="339"/>
      <c r="K3408" s="339"/>
      <c r="L3408" s="339"/>
      <c r="M3408" s="339"/>
      <c r="N3408" s="339"/>
      <c r="O3408" s="339"/>
      <c r="P3408" s="339"/>
      <c r="Q3408" s="339"/>
    </row>
    <row r="3409" spans="1:17" ht="13.5" customHeight="1">
      <c r="A3409" s="481"/>
      <c r="B3409" s="481"/>
      <c r="C3409" s="481"/>
      <c r="D3409" s="481"/>
      <c r="E3409" s="481"/>
      <c r="F3409" s="339"/>
      <c r="G3409" s="340" t="str">
        <f>IF(ISNUMBER(E3409),E3409/'Bulk DivVar Analysis'!$C$114,"")</f>
        <v/>
      </c>
      <c r="H3409" s="338" t="str">
        <f>IF(ISNUMBER(E3409), IF(G3409&gt;'Bulk DivVar Analysis'!$D$116,"Pass","Fail"),"")</f>
        <v/>
      </c>
      <c r="I3409" s="338" t="str">
        <f t="shared" si="55"/>
        <v/>
      </c>
      <c r="J3409" s="339"/>
      <c r="K3409" s="339"/>
      <c r="L3409" s="339"/>
      <c r="M3409" s="339"/>
      <c r="N3409" s="339"/>
      <c r="O3409" s="339"/>
      <c r="P3409" s="339"/>
      <c r="Q3409" s="339"/>
    </row>
    <row r="3410" spans="1:17" ht="13.5" customHeight="1">
      <c r="A3410" s="481"/>
      <c r="B3410" s="481"/>
      <c r="C3410" s="481"/>
      <c r="D3410" s="481"/>
      <c r="E3410" s="481"/>
      <c r="F3410" s="339"/>
      <c r="G3410" s="340" t="str">
        <f>IF(ISNUMBER(E3410),E3410/'Bulk DivVar Analysis'!$C$114,"")</f>
        <v/>
      </c>
      <c r="H3410" s="338" t="str">
        <f>IF(ISNUMBER(E3410), IF(G3410&gt;'Bulk DivVar Analysis'!$D$116,"Pass","Fail"),"")</f>
        <v/>
      </c>
      <c r="I3410" s="338" t="str">
        <f t="shared" si="55"/>
        <v/>
      </c>
      <c r="J3410" s="339"/>
      <c r="K3410" s="339"/>
      <c r="L3410" s="339"/>
      <c r="M3410" s="339"/>
      <c r="N3410" s="339"/>
      <c r="O3410" s="339"/>
      <c r="P3410" s="339"/>
      <c r="Q3410" s="339"/>
    </row>
    <row r="3411" spans="1:17" ht="13.5" customHeight="1">
      <c r="A3411" s="481"/>
      <c r="B3411" s="481"/>
      <c r="C3411" s="481"/>
      <c r="D3411" s="481"/>
      <c r="E3411" s="481"/>
      <c r="F3411" s="339"/>
      <c r="G3411" s="340" t="str">
        <f>IF(ISNUMBER(E3411),E3411/'Bulk DivVar Analysis'!$C$114,"")</f>
        <v/>
      </c>
      <c r="H3411" s="338" t="str">
        <f>IF(ISNUMBER(E3411), IF(G3411&gt;'Bulk DivVar Analysis'!$D$116,"Pass","Fail"),"")</f>
        <v/>
      </c>
      <c r="I3411" s="338" t="str">
        <f t="shared" si="55"/>
        <v/>
      </c>
      <c r="J3411" s="339"/>
      <c r="K3411" s="339"/>
      <c r="L3411" s="339"/>
      <c r="M3411" s="339"/>
      <c r="N3411" s="339"/>
      <c r="O3411" s="339"/>
      <c r="P3411" s="339"/>
      <c r="Q3411" s="339"/>
    </row>
    <row r="3412" spans="1:17" ht="13.5" customHeight="1">
      <c r="A3412" s="481"/>
      <c r="B3412" s="481"/>
      <c r="C3412" s="481"/>
      <c r="D3412" s="481"/>
      <c r="E3412" s="481"/>
      <c r="F3412" s="339"/>
      <c r="G3412" s="340" t="str">
        <f>IF(ISNUMBER(E3412),E3412/'Bulk DivVar Analysis'!$C$114,"")</f>
        <v/>
      </c>
      <c r="H3412" s="338" t="str">
        <f>IF(ISNUMBER(E3412), IF(G3412&gt;'Bulk DivVar Analysis'!$D$116,"Pass","Fail"),"")</f>
        <v/>
      </c>
      <c r="I3412" s="338" t="str">
        <f t="shared" si="55"/>
        <v/>
      </c>
      <c r="J3412" s="339"/>
      <c r="K3412" s="339"/>
      <c r="L3412" s="339"/>
      <c r="M3412" s="339"/>
      <c r="N3412" s="339"/>
      <c r="O3412" s="339"/>
      <c r="P3412" s="339"/>
      <c r="Q3412" s="339"/>
    </row>
    <row r="3413" spans="1:17" ht="13.5" customHeight="1">
      <c r="A3413" s="481"/>
      <c r="B3413" s="481"/>
      <c r="C3413" s="481"/>
      <c r="D3413" s="481"/>
      <c r="E3413" s="481"/>
      <c r="F3413" s="339"/>
      <c r="G3413" s="340" t="str">
        <f>IF(ISNUMBER(E3413),E3413/'Bulk DivVar Analysis'!$C$114,"")</f>
        <v/>
      </c>
      <c r="H3413" s="338" t="str">
        <f>IF(ISNUMBER(E3413), IF(G3413&gt;'Bulk DivVar Analysis'!$D$116,"Pass","Fail"),"")</f>
        <v/>
      </c>
      <c r="I3413" s="338" t="str">
        <f t="shared" si="55"/>
        <v/>
      </c>
      <c r="J3413" s="339"/>
      <c r="K3413" s="339"/>
      <c r="L3413" s="339"/>
      <c r="M3413" s="339"/>
      <c r="N3413" s="339"/>
      <c r="O3413" s="339"/>
      <c r="P3413" s="339"/>
      <c r="Q3413" s="339"/>
    </row>
    <row r="3414" spans="1:17" ht="13.5" customHeight="1">
      <c r="A3414" s="481"/>
      <c r="B3414" s="481"/>
      <c r="C3414" s="481"/>
      <c r="D3414" s="481"/>
      <c r="E3414" s="481"/>
      <c r="F3414" s="339"/>
      <c r="G3414" s="340" t="str">
        <f>IF(ISNUMBER(E3414),E3414/'Bulk DivVar Analysis'!$C$114,"")</f>
        <v/>
      </c>
      <c r="H3414" s="338" t="str">
        <f>IF(ISNUMBER(E3414), IF(G3414&gt;'Bulk DivVar Analysis'!$D$116,"Pass","Fail"),"")</f>
        <v/>
      </c>
      <c r="I3414" s="338" t="str">
        <f t="shared" si="55"/>
        <v/>
      </c>
      <c r="J3414" s="339"/>
      <c r="K3414" s="339"/>
      <c r="L3414" s="339"/>
      <c r="M3414" s="339"/>
      <c r="N3414" s="339"/>
      <c r="O3414" s="339"/>
      <c r="P3414" s="339"/>
      <c r="Q3414" s="339"/>
    </row>
    <row r="3415" spans="1:17" ht="13.5" customHeight="1">
      <c r="A3415" s="481"/>
      <c r="B3415" s="481"/>
      <c r="C3415" s="481"/>
      <c r="D3415" s="481"/>
      <c r="E3415" s="481"/>
      <c r="F3415" s="339"/>
      <c r="G3415" s="340" t="str">
        <f>IF(ISNUMBER(E3415),E3415/'Bulk DivVar Analysis'!$C$114,"")</f>
        <v/>
      </c>
      <c r="H3415" s="338" t="str">
        <f>IF(ISNUMBER(E3415), IF(G3415&gt;'Bulk DivVar Analysis'!$D$116,"Pass","Fail"),"")</f>
        <v/>
      </c>
      <c r="I3415" s="338" t="str">
        <f t="shared" si="55"/>
        <v/>
      </c>
      <c r="J3415" s="339"/>
      <c r="K3415" s="339"/>
      <c r="L3415" s="339"/>
      <c r="M3415" s="339"/>
      <c r="N3415" s="339"/>
      <c r="O3415" s="339"/>
      <c r="P3415" s="339"/>
      <c r="Q3415" s="339"/>
    </row>
    <row r="3416" spans="1:17" ht="13.5" customHeight="1">
      <c r="A3416" s="481"/>
      <c r="B3416" s="481"/>
      <c r="C3416" s="481"/>
      <c r="D3416" s="481"/>
      <c r="E3416" s="481"/>
      <c r="F3416" s="339"/>
      <c r="G3416" s="340" t="str">
        <f>IF(ISNUMBER(E3416),E3416/'Bulk DivVar Analysis'!$C$114,"")</f>
        <v/>
      </c>
      <c r="H3416" s="338" t="str">
        <f>IF(ISNUMBER(E3416), IF(G3416&gt;'Bulk DivVar Analysis'!$D$116,"Pass","Fail"),"")</f>
        <v/>
      </c>
      <c r="I3416" s="338" t="str">
        <f t="shared" si="55"/>
        <v/>
      </c>
      <c r="J3416" s="339"/>
      <c r="K3416" s="339"/>
      <c r="L3416" s="339"/>
      <c r="M3416" s="339"/>
      <c r="N3416" s="339"/>
      <c r="O3416" s="339"/>
      <c r="P3416" s="339"/>
      <c r="Q3416" s="339"/>
    </row>
    <row r="3417" spans="1:17" ht="13.5" customHeight="1">
      <c r="A3417" s="481"/>
      <c r="B3417" s="481"/>
      <c r="C3417" s="481"/>
      <c r="D3417" s="481"/>
      <c r="E3417" s="481"/>
      <c r="F3417" s="339"/>
      <c r="G3417" s="340" t="str">
        <f>IF(ISNUMBER(E3417),E3417/'Bulk DivVar Analysis'!$C$114,"")</f>
        <v/>
      </c>
      <c r="H3417" s="338" t="str">
        <f>IF(ISNUMBER(E3417), IF(G3417&gt;'Bulk DivVar Analysis'!$D$116,"Pass","Fail"),"")</f>
        <v/>
      </c>
      <c r="I3417" s="338" t="str">
        <f t="shared" si="55"/>
        <v/>
      </c>
      <c r="J3417" s="339"/>
      <c r="K3417" s="339"/>
      <c r="L3417" s="339"/>
      <c r="M3417" s="339"/>
      <c r="N3417" s="339"/>
      <c r="O3417" s="339"/>
      <c r="P3417" s="339"/>
      <c r="Q3417" s="339"/>
    </row>
    <row r="3418" spans="1:17" ht="13.5" customHeight="1">
      <c r="A3418" s="481"/>
      <c r="B3418" s="481"/>
      <c r="C3418" s="481"/>
      <c r="D3418" s="481"/>
      <c r="E3418" s="481"/>
      <c r="F3418" s="339"/>
      <c r="G3418" s="340" t="str">
        <f>IF(ISNUMBER(E3418),E3418/'Bulk DivVar Analysis'!$C$114,"")</f>
        <v/>
      </c>
      <c r="H3418" s="338" t="str">
        <f>IF(ISNUMBER(E3418), IF(G3418&gt;'Bulk DivVar Analysis'!$D$116,"Pass","Fail"),"")</f>
        <v/>
      </c>
      <c r="I3418" s="338" t="str">
        <f t="shared" si="55"/>
        <v/>
      </c>
      <c r="J3418" s="339"/>
      <c r="K3418" s="339"/>
      <c r="L3418" s="339"/>
      <c r="M3418" s="339"/>
      <c r="N3418" s="339"/>
      <c r="O3418" s="339"/>
      <c r="P3418" s="339"/>
      <c r="Q3418" s="339"/>
    </row>
    <row r="3419" spans="1:17" ht="13.5" customHeight="1">
      <c r="A3419" s="481"/>
      <c r="B3419" s="481"/>
      <c r="C3419" s="481"/>
      <c r="D3419" s="481"/>
      <c r="E3419" s="481"/>
      <c r="F3419" s="339"/>
      <c r="G3419" s="340" t="str">
        <f>IF(ISNUMBER(E3419),E3419/'Bulk DivVar Analysis'!$C$114,"")</f>
        <v/>
      </c>
      <c r="H3419" s="338" t="str">
        <f>IF(ISNUMBER(E3419), IF(G3419&gt;'Bulk DivVar Analysis'!$D$116,"Pass","Fail"),"")</f>
        <v/>
      </c>
      <c r="I3419" s="338" t="str">
        <f t="shared" si="55"/>
        <v/>
      </c>
      <c r="J3419" s="339"/>
      <c r="K3419" s="339"/>
      <c r="L3419" s="339"/>
      <c r="M3419" s="339"/>
      <c r="N3419" s="339"/>
      <c r="O3419" s="339"/>
      <c r="P3419" s="339"/>
      <c r="Q3419" s="339"/>
    </row>
    <row r="3420" spans="1:17" ht="13.5" customHeight="1">
      <c r="A3420" s="481"/>
      <c r="B3420" s="481"/>
      <c r="C3420" s="481"/>
      <c r="D3420" s="481"/>
      <c r="E3420" s="481"/>
      <c r="F3420" s="339"/>
      <c r="G3420" s="340" t="str">
        <f>IF(ISNUMBER(E3420),E3420/'Bulk DivVar Analysis'!$C$114,"")</f>
        <v/>
      </c>
      <c r="H3420" s="338" t="str">
        <f>IF(ISNUMBER(E3420), IF(G3420&gt;'Bulk DivVar Analysis'!$D$116,"Pass","Fail"),"")</f>
        <v/>
      </c>
      <c r="I3420" s="338" t="str">
        <f t="shared" si="55"/>
        <v/>
      </c>
      <c r="J3420" s="339"/>
      <c r="K3420" s="339"/>
      <c r="L3420" s="339"/>
      <c r="M3420" s="339"/>
      <c r="N3420" s="339"/>
      <c r="O3420" s="339"/>
      <c r="P3420" s="339"/>
      <c r="Q3420" s="339"/>
    </row>
    <row r="3421" spans="1:17" ht="13.5" customHeight="1">
      <c r="A3421" s="481"/>
      <c r="B3421" s="481"/>
      <c r="C3421" s="481"/>
      <c r="D3421" s="481"/>
      <c r="E3421" s="481"/>
      <c r="F3421" s="339"/>
      <c r="G3421" s="340" t="str">
        <f>IF(ISNUMBER(E3421),E3421/'Bulk DivVar Analysis'!$C$114,"")</f>
        <v/>
      </c>
      <c r="H3421" s="338" t="str">
        <f>IF(ISNUMBER(E3421), IF(G3421&gt;'Bulk DivVar Analysis'!$D$116,"Pass","Fail"),"")</f>
        <v/>
      </c>
      <c r="I3421" s="338" t="str">
        <f t="shared" si="55"/>
        <v/>
      </c>
      <c r="J3421" s="339"/>
      <c r="K3421" s="339"/>
      <c r="L3421" s="339"/>
      <c r="M3421" s="339"/>
      <c r="N3421" s="339"/>
      <c r="O3421" s="339"/>
      <c r="P3421" s="339"/>
      <c r="Q3421" s="339"/>
    </row>
    <row r="3422" spans="1:17" ht="13.5" customHeight="1">
      <c r="A3422" s="481"/>
      <c r="B3422" s="481"/>
      <c r="C3422" s="481"/>
      <c r="D3422" s="481"/>
      <c r="E3422" s="481"/>
      <c r="F3422" s="339"/>
      <c r="G3422" s="340" t="str">
        <f>IF(ISNUMBER(E3422),E3422/'Bulk DivVar Analysis'!$C$114,"")</f>
        <v/>
      </c>
      <c r="H3422" s="338" t="str">
        <f>IF(ISNUMBER(E3422), IF(G3422&gt;'Bulk DivVar Analysis'!$D$116,"Pass","Fail"),"")</f>
        <v/>
      </c>
      <c r="I3422" s="338" t="str">
        <f t="shared" si="55"/>
        <v/>
      </c>
      <c r="J3422" s="339"/>
      <c r="K3422" s="339"/>
      <c r="L3422" s="339"/>
      <c r="M3422" s="339"/>
      <c r="N3422" s="339"/>
      <c r="O3422" s="339"/>
      <c r="P3422" s="339"/>
      <c r="Q3422" s="339"/>
    </row>
    <row r="3423" spans="1:17" ht="13.5" customHeight="1">
      <c r="A3423" s="481"/>
      <c r="B3423" s="481"/>
      <c r="C3423" s="481"/>
      <c r="D3423" s="481"/>
      <c r="E3423" s="481"/>
      <c r="F3423" s="339"/>
      <c r="G3423" s="340" t="str">
        <f>IF(ISNUMBER(E3423),E3423/'Bulk DivVar Analysis'!$C$114,"")</f>
        <v/>
      </c>
      <c r="H3423" s="338" t="str">
        <f>IF(ISNUMBER(E3423), IF(G3423&gt;'Bulk DivVar Analysis'!$D$116,"Pass","Fail"),"")</f>
        <v/>
      </c>
      <c r="I3423" s="338" t="str">
        <f t="shared" si="55"/>
        <v/>
      </c>
      <c r="J3423" s="339"/>
      <c r="K3423" s="339"/>
      <c r="L3423" s="339"/>
      <c r="M3423" s="339"/>
      <c r="N3423" s="339"/>
      <c r="O3423" s="339"/>
      <c r="P3423" s="339"/>
      <c r="Q3423" s="339"/>
    </row>
    <row r="3424" spans="1:17" ht="13.5" customHeight="1">
      <c r="A3424" s="481"/>
      <c r="B3424" s="481"/>
      <c r="C3424" s="481"/>
      <c r="D3424" s="481"/>
      <c r="E3424" s="481"/>
      <c r="F3424" s="339"/>
      <c r="G3424" s="340" t="str">
        <f>IF(ISNUMBER(E3424),E3424/'Bulk DivVar Analysis'!$C$114,"")</f>
        <v/>
      </c>
      <c r="H3424" s="338" t="str">
        <f>IF(ISNUMBER(E3424), IF(G3424&gt;'Bulk DivVar Analysis'!$D$116,"Pass","Fail"),"")</f>
        <v/>
      </c>
      <c r="I3424" s="338" t="str">
        <f t="shared" si="55"/>
        <v/>
      </c>
      <c r="J3424" s="339"/>
      <c r="K3424" s="339"/>
      <c r="L3424" s="339"/>
      <c r="M3424" s="339"/>
      <c r="N3424" s="339"/>
      <c r="O3424" s="339"/>
      <c r="P3424" s="339"/>
      <c r="Q3424" s="339"/>
    </row>
    <row r="3425" spans="1:17" ht="13.5" customHeight="1">
      <c r="A3425" s="481"/>
      <c r="B3425" s="481"/>
      <c r="C3425" s="481"/>
      <c r="D3425" s="481"/>
      <c r="E3425" s="481"/>
      <c r="F3425" s="339"/>
      <c r="G3425" s="340" t="str">
        <f>IF(ISNUMBER(E3425),E3425/'Bulk DivVar Analysis'!$C$114,"")</f>
        <v/>
      </c>
      <c r="H3425" s="338" t="str">
        <f>IF(ISNUMBER(E3425), IF(G3425&gt;'Bulk DivVar Analysis'!$D$116,"Pass","Fail"),"")</f>
        <v/>
      </c>
      <c r="I3425" s="338" t="str">
        <f t="shared" si="55"/>
        <v/>
      </c>
      <c r="J3425" s="339"/>
      <c r="K3425" s="339"/>
      <c r="L3425" s="339"/>
      <c r="M3425" s="339"/>
      <c r="N3425" s="339"/>
      <c r="O3425" s="339"/>
      <c r="P3425" s="339"/>
      <c r="Q3425" s="339"/>
    </row>
    <row r="3426" spans="1:17" ht="13.5" customHeight="1">
      <c r="A3426" s="481"/>
      <c r="B3426" s="481"/>
      <c r="C3426" s="481"/>
      <c r="D3426" s="481"/>
      <c r="E3426" s="481"/>
      <c r="F3426" s="339"/>
      <c r="G3426" s="340" t="str">
        <f>IF(ISNUMBER(E3426),E3426/'Bulk DivVar Analysis'!$C$114,"")</f>
        <v/>
      </c>
      <c r="H3426" s="338" t="str">
        <f>IF(ISNUMBER(E3426), IF(G3426&gt;'Bulk DivVar Analysis'!$D$116,"Pass","Fail"),"")</f>
        <v/>
      </c>
      <c r="I3426" s="338" t="str">
        <f t="shared" si="55"/>
        <v/>
      </c>
      <c r="J3426" s="339"/>
      <c r="K3426" s="339"/>
      <c r="L3426" s="339"/>
      <c r="M3426" s="339"/>
      <c r="N3426" s="339"/>
      <c r="O3426" s="339"/>
      <c r="P3426" s="339"/>
      <c r="Q3426" s="339"/>
    </row>
    <row r="3427" spans="1:17" ht="13.5" customHeight="1">
      <c r="A3427" s="481"/>
      <c r="B3427" s="481"/>
      <c r="C3427" s="481"/>
      <c r="D3427" s="481"/>
      <c r="E3427" s="481"/>
      <c r="F3427" s="339"/>
      <c r="G3427" s="340" t="str">
        <f>IF(ISNUMBER(E3427),E3427/'Bulk DivVar Analysis'!$C$114,"")</f>
        <v/>
      </c>
      <c r="H3427" s="338" t="str">
        <f>IF(ISNUMBER(E3427), IF(G3427&gt;'Bulk DivVar Analysis'!$D$116,"Pass","Fail"),"")</f>
        <v/>
      </c>
      <c r="I3427" s="338" t="str">
        <f t="shared" si="55"/>
        <v/>
      </c>
      <c r="J3427" s="339"/>
      <c r="K3427" s="339"/>
      <c r="L3427" s="339"/>
      <c r="M3427" s="339"/>
      <c r="N3427" s="339"/>
      <c r="O3427" s="339"/>
      <c r="P3427" s="339"/>
      <c r="Q3427" s="339"/>
    </row>
    <row r="3428" spans="1:17" ht="13.5" customHeight="1">
      <c r="A3428" s="481"/>
      <c r="B3428" s="481"/>
      <c r="C3428" s="481"/>
      <c r="D3428" s="481"/>
      <c r="E3428" s="481"/>
      <c r="F3428" s="339"/>
      <c r="G3428" s="340" t="str">
        <f>IF(ISNUMBER(E3428),E3428/'Bulk DivVar Analysis'!$C$114,"")</f>
        <v/>
      </c>
      <c r="H3428" s="338" t="str">
        <f>IF(ISNUMBER(E3428), IF(G3428&gt;'Bulk DivVar Analysis'!$D$116,"Pass","Fail"),"")</f>
        <v/>
      </c>
      <c r="I3428" s="338" t="str">
        <f t="shared" si="55"/>
        <v/>
      </c>
      <c r="J3428" s="339"/>
      <c r="K3428" s="339"/>
      <c r="L3428" s="339"/>
      <c r="M3428" s="339"/>
      <c r="N3428" s="339"/>
      <c r="O3428" s="339"/>
      <c r="P3428" s="339"/>
      <c r="Q3428" s="339"/>
    </row>
    <row r="3429" spans="1:17" ht="13.5" customHeight="1">
      <c r="A3429" s="481"/>
      <c r="B3429" s="481"/>
      <c r="C3429" s="481"/>
      <c r="D3429" s="481"/>
      <c r="E3429" s="481"/>
      <c r="F3429" s="339"/>
      <c r="G3429" s="340" t="str">
        <f>IF(ISNUMBER(E3429),E3429/'Bulk DivVar Analysis'!$C$114,"")</f>
        <v/>
      </c>
      <c r="H3429" s="338" t="str">
        <f>IF(ISNUMBER(E3429), IF(G3429&gt;'Bulk DivVar Analysis'!$D$116,"Pass","Fail"),"")</f>
        <v/>
      </c>
      <c r="I3429" s="338" t="str">
        <f t="shared" si="55"/>
        <v/>
      </c>
      <c r="J3429" s="339"/>
      <c r="K3429" s="339"/>
      <c r="L3429" s="339"/>
      <c r="M3429" s="339"/>
      <c r="N3429" s="339"/>
      <c r="O3429" s="339"/>
      <c r="P3429" s="339"/>
      <c r="Q3429" s="339"/>
    </row>
    <row r="3430" spans="1:17" ht="13.5" customHeight="1">
      <c r="A3430" s="481"/>
      <c r="B3430" s="481"/>
      <c r="C3430" s="481"/>
      <c r="D3430" s="481"/>
      <c r="E3430" s="481"/>
      <c r="F3430" s="339"/>
      <c r="G3430" s="340" t="str">
        <f>IF(ISNUMBER(E3430),E3430/'Bulk DivVar Analysis'!$C$114,"")</f>
        <v/>
      </c>
      <c r="H3430" s="338" t="str">
        <f>IF(ISNUMBER(E3430), IF(G3430&gt;'Bulk DivVar Analysis'!$D$116,"Pass","Fail"),"")</f>
        <v/>
      </c>
      <c r="I3430" s="338" t="str">
        <f t="shared" si="55"/>
        <v/>
      </c>
      <c r="J3430" s="339"/>
      <c r="K3430" s="339"/>
      <c r="L3430" s="339"/>
      <c r="M3430" s="339"/>
      <c r="N3430" s="339"/>
      <c r="O3430" s="339"/>
      <c r="P3430" s="339"/>
      <c r="Q3430" s="339"/>
    </row>
    <row r="3431" spans="1:17" ht="13.5" customHeight="1">
      <c r="A3431" s="481"/>
      <c r="B3431" s="481"/>
      <c r="C3431" s="481"/>
      <c r="D3431" s="481"/>
      <c r="E3431" s="481"/>
      <c r="F3431" s="339"/>
      <c r="G3431" s="340" t="str">
        <f>IF(ISNUMBER(E3431),E3431/'Bulk DivVar Analysis'!$C$114,"")</f>
        <v/>
      </c>
      <c r="H3431" s="338" t="str">
        <f>IF(ISNUMBER(E3431), IF(G3431&gt;'Bulk DivVar Analysis'!$D$116,"Pass","Fail"),"")</f>
        <v/>
      </c>
      <c r="I3431" s="338" t="str">
        <f t="shared" si="55"/>
        <v/>
      </c>
      <c r="J3431" s="339"/>
      <c r="K3431" s="339"/>
      <c r="L3431" s="339"/>
      <c r="M3431" s="339"/>
      <c r="N3431" s="339"/>
      <c r="O3431" s="339"/>
      <c r="P3431" s="339"/>
      <c r="Q3431" s="339"/>
    </row>
    <row r="3432" spans="1:17" ht="13.5" customHeight="1">
      <c r="A3432" s="481"/>
      <c r="B3432" s="481"/>
      <c r="C3432" s="481"/>
      <c r="D3432" s="481"/>
      <c r="E3432" s="481"/>
      <c r="F3432" s="339"/>
      <c r="G3432" s="340" t="str">
        <f>IF(ISNUMBER(E3432),E3432/'Bulk DivVar Analysis'!$C$114,"")</f>
        <v/>
      </c>
      <c r="H3432" s="338" t="str">
        <f>IF(ISNUMBER(E3432), IF(G3432&gt;'Bulk DivVar Analysis'!$D$116,"Pass","Fail"),"")</f>
        <v/>
      </c>
      <c r="I3432" s="338" t="str">
        <f t="shared" si="55"/>
        <v/>
      </c>
      <c r="J3432" s="339"/>
      <c r="K3432" s="339"/>
      <c r="L3432" s="339"/>
      <c r="M3432" s="339"/>
      <c r="N3432" s="339"/>
      <c r="O3432" s="339"/>
      <c r="P3432" s="339"/>
      <c r="Q3432" s="339"/>
    </row>
    <row r="3433" spans="1:17" ht="13.5" customHeight="1">
      <c r="A3433" s="481"/>
      <c r="B3433" s="481"/>
      <c r="C3433" s="481"/>
      <c r="D3433" s="481"/>
      <c r="E3433" s="481"/>
      <c r="F3433" s="339"/>
      <c r="G3433" s="340" t="str">
        <f>IF(ISNUMBER(E3433),E3433/'Bulk DivVar Analysis'!$C$114,"")</f>
        <v/>
      </c>
      <c r="H3433" s="338" t="str">
        <f>IF(ISNUMBER(E3433), IF(G3433&gt;'Bulk DivVar Analysis'!$D$116,"Pass","Fail"),"")</f>
        <v/>
      </c>
      <c r="I3433" s="338" t="str">
        <f t="shared" si="55"/>
        <v/>
      </c>
      <c r="J3433" s="339"/>
      <c r="K3433" s="339"/>
      <c r="L3433" s="339"/>
      <c r="M3433" s="339"/>
      <c r="N3433" s="339"/>
      <c r="O3433" s="339"/>
      <c r="P3433" s="339"/>
      <c r="Q3433" s="339"/>
    </row>
    <row r="3434" spans="1:17" ht="13.5" customHeight="1">
      <c r="A3434" s="481"/>
      <c r="B3434" s="481"/>
      <c r="C3434" s="481"/>
      <c r="D3434" s="481"/>
      <c r="E3434" s="481"/>
      <c r="F3434" s="339"/>
      <c r="G3434" s="340" t="str">
        <f>IF(ISNUMBER(E3434),E3434/'Bulk DivVar Analysis'!$C$114,"")</f>
        <v/>
      </c>
      <c r="H3434" s="338" t="str">
        <f>IF(ISNUMBER(E3434), IF(G3434&gt;'Bulk DivVar Analysis'!$D$116,"Pass","Fail"),"")</f>
        <v/>
      </c>
      <c r="I3434" s="338" t="str">
        <f t="shared" si="55"/>
        <v/>
      </c>
      <c r="J3434" s="339"/>
      <c r="K3434" s="339"/>
      <c r="L3434" s="339"/>
      <c r="M3434" s="339"/>
      <c r="N3434" s="339"/>
      <c r="O3434" s="339"/>
      <c r="P3434" s="339"/>
      <c r="Q3434" s="339"/>
    </row>
    <row r="3435" spans="1:17" ht="13.5" customHeight="1">
      <c r="A3435" s="481"/>
      <c r="B3435" s="481"/>
      <c r="C3435" s="481"/>
      <c r="D3435" s="481"/>
      <c r="E3435" s="481"/>
      <c r="F3435" s="339"/>
      <c r="G3435" s="340" t="str">
        <f>IF(ISNUMBER(E3435),E3435/'Bulk DivVar Analysis'!$C$114,"")</f>
        <v/>
      </c>
      <c r="H3435" s="338" t="str">
        <f>IF(ISNUMBER(E3435), IF(G3435&gt;'Bulk DivVar Analysis'!$D$116,"Pass","Fail"),"")</f>
        <v/>
      </c>
      <c r="I3435" s="338" t="str">
        <f t="shared" si="55"/>
        <v/>
      </c>
      <c r="J3435" s="339"/>
      <c r="K3435" s="339"/>
      <c r="L3435" s="339"/>
      <c r="M3435" s="339"/>
      <c r="N3435" s="339"/>
      <c r="O3435" s="339"/>
      <c r="P3435" s="339"/>
      <c r="Q3435" s="339"/>
    </row>
    <row r="3436" spans="1:17" ht="13.5" customHeight="1">
      <c r="A3436" s="481"/>
      <c r="B3436" s="481"/>
      <c r="C3436" s="481"/>
      <c r="D3436" s="481"/>
      <c r="E3436" s="481"/>
      <c r="F3436" s="339"/>
      <c r="G3436" s="340" t="str">
        <f>IF(ISNUMBER(E3436),E3436/'Bulk DivVar Analysis'!$C$114,"")</f>
        <v/>
      </c>
      <c r="H3436" s="338" t="str">
        <f>IF(ISNUMBER(E3436), IF(G3436&gt;'Bulk DivVar Analysis'!$D$116,"Pass","Fail"),"")</f>
        <v/>
      </c>
      <c r="I3436" s="338" t="str">
        <f t="shared" si="55"/>
        <v/>
      </c>
      <c r="J3436" s="339"/>
      <c r="K3436" s="339"/>
      <c r="L3436" s="339"/>
      <c r="M3436" s="339"/>
      <c r="N3436" s="339"/>
      <c r="O3436" s="339"/>
      <c r="P3436" s="339"/>
      <c r="Q3436" s="339"/>
    </row>
    <row r="3437" spans="1:17" ht="13.5" customHeight="1">
      <c r="A3437" s="481"/>
      <c r="B3437" s="481"/>
      <c r="C3437" s="481"/>
      <c r="D3437" s="481"/>
      <c r="E3437" s="481"/>
      <c r="F3437" s="339"/>
      <c r="G3437" s="340" t="str">
        <f>IF(ISNUMBER(E3437),E3437/'Bulk DivVar Analysis'!$C$114,"")</f>
        <v/>
      </c>
      <c r="H3437" s="338" t="str">
        <f>IF(ISNUMBER(E3437), IF(G3437&gt;'Bulk DivVar Analysis'!$D$116,"Pass","Fail"),"")</f>
        <v/>
      </c>
      <c r="I3437" s="338" t="str">
        <f t="shared" si="55"/>
        <v/>
      </c>
      <c r="J3437" s="339"/>
      <c r="K3437" s="339"/>
      <c r="L3437" s="339"/>
      <c r="M3437" s="339"/>
      <c r="N3437" s="339"/>
      <c r="O3437" s="339"/>
      <c r="P3437" s="339"/>
      <c r="Q3437" s="339"/>
    </row>
    <row r="3438" spans="1:17" ht="13.5" customHeight="1">
      <c r="A3438" s="481"/>
      <c r="B3438" s="481"/>
      <c r="C3438" s="481"/>
      <c r="D3438" s="481"/>
      <c r="E3438" s="481"/>
      <c r="F3438" s="339"/>
      <c r="G3438" s="340" t="str">
        <f>IF(ISNUMBER(E3438),E3438/'Bulk DivVar Analysis'!$C$114,"")</f>
        <v/>
      </c>
      <c r="H3438" s="338" t="str">
        <f>IF(ISNUMBER(E3438), IF(G3438&gt;'Bulk DivVar Analysis'!$D$116,"Pass","Fail"),"")</f>
        <v/>
      </c>
      <c r="I3438" s="338" t="str">
        <f t="shared" si="55"/>
        <v/>
      </c>
      <c r="J3438" s="339"/>
      <c r="K3438" s="339"/>
      <c r="L3438" s="339"/>
      <c r="M3438" s="339"/>
      <c r="N3438" s="339"/>
      <c r="O3438" s="339"/>
      <c r="P3438" s="339"/>
      <c r="Q3438" s="339"/>
    </row>
    <row r="3439" spans="1:17" ht="13.5" customHeight="1">
      <c r="A3439" s="481"/>
      <c r="B3439" s="481"/>
      <c r="C3439" s="481"/>
      <c r="D3439" s="481"/>
      <c r="E3439" s="481"/>
      <c r="F3439" s="339"/>
      <c r="G3439" s="340" t="str">
        <f>IF(ISNUMBER(E3439),E3439/'Bulk DivVar Analysis'!$C$114,"")</f>
        <v/>
      </c>
      <c r="H3439" s="338" t="str">
        <f>IF(ISNUMBER(E3439), IF(G3439&gt;'Bulk DivVar Analysis'!$D$116,"Pass","Fail"),"")</f>
        <v/>
      </c>
      <c r="I3439" s="338" t="str">
        <f t="shared" si="55"/>
        <v/>
      </c>
      <c r="J3439" s="339"/>
      <c r="K3439" s="339"/>
      <c r="L3439" s="339"/>
      <c r="M3439" s="339"/>
      <c r="N3439" s="339"/>
      <c r="O3439" s="339"/>
      <c r="P3439" s="339"/>
      <c r="Q3439" s="339"/>
    </row>
    <row r="3440" spans="1:17" ht="13.5" customHeight="1">
      <c r="A3440" s="481"/>
      <c r="B3440" s="481"/>
      <c r="C3440" s="481"/>
      <c r="D3440" s="481"/>
      <c r="E3440" s="481"/>
      <c r="F3440" s="339"/>
      <c r="G3440" s="340" t="str">
        <f>IF(ISNUMBER(E3440),E3440/'Bulk DivVar Analysis'!$C$114,"")</f>
        <v/>
      </c>
      <c r="H3440" s="338" t="str">
        <f>IF(ISNUMBER(E3440), IF(G3440&gt;'Bulk DivVar Analysis'!$D$116,"Pass","Fail"),"")</f>
        <v/>
      </c>
      <c r="I3440" s="338" t="str">
        <f t="shared" si="55"/>
        <v/>
      </c>
      <c r="J3440" s="339"/>
      <c r="K3440" s="339"/>
      <c r="L3440" s="339"/>
      <c r="M3440" s="339"/>
      <c r="N3440" s="339"/>
      <c r="O3440" s="339"/>
      <c r="P3440" s="339"/>
      <c r="Q3440" s="339"/>
    </row>
    <row r="3441" spans="1:17" ht="13.5" customHeight="1">
      <c r="A3441" s="481"/>
      <c r="B3441" s="481"/>
      <c r="C3441" s="481"/>
      <c r="D3441" s="481"/>
      <c r="E3441" s="481"/>
      <c r="F3441" s="339"/>
      <c r="G3441" s="340" t="str">
        <f>IF(ISNUMBER(E3441),E3441/'Bulk DivVar Analysis'!$C$114,"")</f>
        <v/>
      </c>
      <c r="H3441" s="338" t="str">
        <f>IF(ISNUMBER(E3441), IF(G3441&gt;'Bulk DivVar Analysis'!$D$116,"Pass","Fail"),"")</f>
        <v/>
      </c>
      <c r="I3441" s="338" t="str">
        <f t="shared" si="55"/>
        <v/>
      </c>
      <c r="J3441" s="339"/>
      <c r="K3441" s="339"/>
      <c r="L3441" s="339"/>
      <c r="M3441" s="339"/>
      <c r="N3441" s="339"/>
      <c r="O3441" s="339"/>
      <c r="P3441" s="339"/>
      <c r="Q3441" s="339"/>
    </row>
    <row r="3442" spans="1:17" ht="13.5" customHeight="1">
      <c r="A3442" s="481"/>
      <c r="B3442" s="481"/>
      <c r="C3442" s="481"/>
      <c r="D3442" s="481"/>
      <c r="E3442" s="481"/>
      <c r="F3442" s="339"/>
      <c r="G3442" s="340" t="str">
        <f>IF(ISNUMBER(E3442),E3442/'Bulk DivVar Analysis'!$C$114,"")</f>
        <v/>
      </c>
      <c r="H3442" s="338" t="str">
        <f>IF(ISNUMBER(E3442), IF(G3442&gt;'Bulk DivVar Analysis'!$D$116,"Pass","Fail"),"")</f>
        <v/>
      </c>
      <c r="I3442" s="338" t="str">
        <f t="shared" si="55"/>
        <v/>
      </c>
      <c r="J3442" s="339"/>
      <c r="K3442" s="339"/>
      <c r="L3442" s="339"/>
      <c r="M3442" s="339"/>
      <c r="N3442" s="339"/>
      <c r="O3442" s="339"/>
      <c r="P3442" s="339"/>
      <c r="Q3442" s="339"/>
    </row>
    <row r="3443" spans="1:17" ht="13.5" customHeight="1">
      <c r="A3443" s="481"/>
      <c r="B3443" s="481"/>
      <c r="C3443" s="481"/>
      <c r="D3443" s="481"/>
      <c r="E3443" s="481"/>
      <c r="F3443" s="339"/>
      <c r="G3443" s="340" t="str">
        <f>IF(ISNUMBER(E3443),E3443/'Bulk DivVar Analysis'!$C$114,"")</f>
        <v/>
      </c>
      <c r="H3443" s="338" t="str">
        <f>IF(ISNUMBER(E3443), IF(G3443&gt;'Bulk DivVar Analysis'!$D$116,"Pass","Fail"),"")</f>
        <v/>
      </c>
      <c r="I3443" s="338" t="str">
        <f t="shared" si="55"/>
        <v/>
      </c>
      <c r="J3443" s="339"/>
      <c r="K3443" s="339"/>
      <c r="L3443" s="339"/>
      <c r="M3443" s="339"/>
      <c r="N3443" s="339"/>
      <c r="O3443" s="339"/>
      <c r="P3443" s="339"/>
      <c r="Q3443" s="339"/>
    </row>
    <row r="3444" spans="1:17" ht="13.5" customHeight="1">
      <c r="A3444" s="481"/>
      <c r="B3444" s="481"/>
      <c r="C3444" s="481"/>
      <c r="D3444" s="481"/>
      <c r="E3444" s="481"/>
      <c r="F3444" s="339"/>
      <c r="G3444" s="340" t="str">
        <f>IF(ISNUMBER(E3444),E3444/'Bulk DivVar Analysis'!$C$114,"")</f>
        <v/>
      </c>
      <c r="H3444" s="338" t="str">
        <f>IF(ISNUMBER(E3444), IF(G3444&gt;'Bulk DivVar Analysis'!$D$116,"Pass","Fail"),"")</f>
        <v/>
      </c>
      <c r="I3444" s="338" t="str">
        <f t="shared" si="55"/>
        <v/>
      </c>
      <c r="J3444" s="339"/>
      <c r="K3444" s="339"/>
      <c r="L3444" s="339"/>
      <c r="M3444" s="339"/>
      <c r="N3444" s="339"/>
      <c r="O3444" s="339"/>
      <c r="P3444" s="339"/>
      <c r="Q3444" s="339"/>
    </row>
    <row r="3445" spans="1:17" ht="13.5" customHeight="1">
      <c r="A3445" s="481"/>
      <c r="B3445" s="481"/>
      <c r="C3445" s="481"/>
      <c r="D3445" s="481"/>
      <c r="E3445" s="481"/>
      <c r="F3445" s="339"/>
      <c r="G3445" s="340" t="str">
        <f>IF(ISNUMBER(E3445),E3445/'Bulk DivVar Analysis'!$C$114,"")</f>
        <v/>
      </c>
      <c r="H3445" s="338" t="str">
        <f>IF(ISNUMBER(E3445), IF(G3445&gt;'Bulk DivVar Analysis'!$D$116,"Pass","Fail"),"")</f>
        <v/>
      </c>
      <c r="I3445" s="338" t="str">
        <f t="shared" si="55"/>
        <v/>
      </c>
      <c r="J3445" s="339"/>
      <c r="K3445" s="339"/>
      <c r="L3445" s="339"/>
      <c r="M3445" s="339"/>
      <c r="N3445" s="339"/>
      <c r="O3445" s="339"/>
      <c r="P3445" s="339"/>
      <c r="Q3445" s="339"/>
    </row>
    <row r="3446" spans="1:17" ht="13.5" customHeight="1">
      <c r="A3446" s="481"/>
      <c r="B3446" s="481"/>
      <c r="C3446" s="481"/>
      <c r="D3446" s="481"/>
      <c r="E3446" s="481"/>
      <c r="F3446" s="339"/>
      <c r="G3446" s="340" t="str">
        <f>IF(ISNUMBER(E3446),E3446/'Bulk DivVar Analysis'!$C$114,"")</f>
        <v/>
      </c>
      <c r="H3446" s="338" t="str">
        <f>IF(ISNUMBER(E3446), IF(G3446&gt;'Bulk DivVar Analysis'!$D$116,"Pass","Fail"),"")</f>
        <v/>
      </c>
      <c r="I3446" s="338" t="str">
        <f t="shared" si="55"/>
        <v/>
      </c>
      <c r="J3446" s="339"/>
      <c r="K3446" s="339"/>
      <c r="L3446" s="339"/>
      <c r="M3446" s="339"/>
      <c r="N3446" s="339"/>
      <c r="O3446" s="339"/>
      <c r="P3446" s="339"/>
      <c r="Q3446" s="339"/>
    </row>
    <row r="3447" spans="1:17" ht="13.5" customHeight="1">
      <c r="A3447" s="481"/>
      <c r="B3447" s="481"/>
      <c r="C3447" s="481"/>
      <c r="D3447" s="481"/>
      <c r="E3447" s="481"/>
      <c r="F3447" s="339"/>
      <c r="G3447" s="340" t="str">
        <f>IF(ISNUMBER(E3447),E3447/'Bulk DivVar Analysis'!$C$114,"")</f>
        <v/>
      </c>
      <c r="H3447" s="338" t="str">
        <f>IF(ISNUMBER(E3447), IF(G3447&gt;'Bulk DivVar Analysis'!$D$116,"Pass","Fail"),"")</f>
        <v/>
      </c>
      <c r="I3447" s="338" t="str">
        <f t="shared" si="55"/>
        <v/>
      </c>
      <c r="J3447" s="339"/>
      <c r="K3447" s="339"/>
      <c r="L3447" s="339"/>
      <c r="M3447" s="339"/>
      <c r="N3447" s="339"/>
      <c r="O3447" s="339"/>
      <c r="P3447" s="339"/>
      <c r="Q3447" s="339"/>
    </row>
    <row r="3448" spans="1:17" ht="13.5" customHeight="1">
      <c r="A3448" s="481"/>
      <c r="B3448" s="481"/>
      <c r="C3448" s="481"/>
      <c r="D3448" s="481"/>
      <c r="E3448" s="481"/>
      <c r="F3448" s="339"/>
      <c r="G3448" s="340" t="str">
        <f>IF(ISNUMBER(E3448),E3448/'Bulk DivVar Analysis'!$C$114,"")</f>
        <v/>
      </c>
      <c r="H3448" s="338" t="str">
        <f>IF(ISNUMBER(E3448), IF(G3448&gt;'Bulk DivVar Analysis'!$D$116,"Pass","Fail"),"")</f>
        <v/>
      </c>
      <c r="I3448" s="338" t="str">
        <f t="shared" si="55"/>
        <v/>
      </c>
      <c r="J3448" s="339"/>
      <c r="K3448" s="339"/>
      <c r="L3448" s="339"/>
      <c r="M3448" s="339"/>
      <c r="N3448" s="339"/>
      <c r="O3448" s="339"/>
      <c r="P3448" s="339"/>
      <c r="Q3448" s="339"/>
    </row>
    <row r="3449" spans="1:17" ht="13.5" customHeight="1">
      <c r="A3449" s="481"/>
      <c r="B3449" s="481"/>
      <c r="C3449" s="481"/>
      <c r="D3449" s="481"/>
      <c r="E3449" s="481"/>
      <c r="F3449" s="339"/>
      <c r="G3449" s="340" t="str">
        <f>IF(ISNUMBER(E3449),E3449/'Bulk DivVar Analysis'!$C$114,"")</f>
        <v/>
      </c>
      <c r="H3449" s="338" t="str">
        <f>IF(ISNUMBER(E3449), IF(G3449&gt;'Bulk DivVar Analysis'!$D$116,"Pass","Fail"),"")</f>
        <v/>
      </c>
      <c r="I3449" s="338" t="str">
        <f t="shared" si="55"/>
        <v/>
      </c>
      <c r="J3449" s="339"/>
      <c r="K3449" s="339"/>
      <c r="L3449" s="339"/>
      <c r="M3449" s="339"/>
      <c r="N3449" s="339"/>
      <c r="O3449" s="339"/>
      <c r="P3449" s="339"/>
      <c r="Q3449" s="339"/>
    </row>
    <row r="3450" spans="1:17" ht="13.5" customHeight="1">
      <c r="A3450" s="481"/>
      <c r="B3450" s="481"/>
      <c r="C3450" s="481"/>
      <c r="D3450" s="481"/>
      <c r="E3450" s="481"/>
      <c r="F3450" s="339"/>
      <c r="G3450" s="340" t="str">
        <f>IF(ISNUMBER(E3450),E3450/'Bulk DivVar Analysis'!$C$114,"")</f>
        <v/>
      </c>
      <c r="H3450" s="338" t="str">
        <f>IF(ISNUMBER(E3450), IF(G3450&gt;'Bulk DivVar Analysis'!$D$116,"Pass","Fail"),"")</f>
        <v/>
      </c>
      <c r="I3450" s="338" t="str">
        <f t="shared" si="55"/>
        <v/>
      </c>
      <c r="J3450" s="339"/>
      <c r="K3450" s="339"/>
      <c r="L3450" s="339"/>
      <c r="M3450" s="339"/>
      <c r="N3450" s="339"/>
      <c r="O3450" s="339"/>
      <c r="P3450" s="339"/>
      <c r="Q3450" s="339"/>
    </row>
    <row r="3451" spans="1:17" ht="13.5" customHeight="1">
      <c r="A3451" s="481"/>
      <c r="B3451" s="481"/>
      <c r="C3451" s="481"/>
      <c r="D3451" s="481"/>
      <c r="E3451" s="481"/>
      <c r="F3451" s="339"/>
      <c r="G3451" s="340" t="str">
        <f>IF(ISNUMBER(E3451),E3451/'Bulk DivVar Analysis'!$C$114,"")</f>
        <v/>
      </c>
      <c r="H3451" s="338" t="str">
        <f>IF(ISNUMBER(E3451), IF(G3451&gt;'Bulk DivVar Analysis'!$D$116,"Pass","Fail"),"")</f>
        <v/>
      </c>
      <c r="I3451" s="338" t="str">
        <f t="shared" si="55"/>
        <v/>
      </c>
      <c r="J3451" s="339"/>
      <c r="K3451" s="339"/>
      <c r="L3451" s="339"/>
      <c r="M3451" s="339"/>
      <c r="N3451" s="339"/>
      <c r="O3451" s="339"/>
      <c r="P3451" s="339"/>
      <c r="Q3451" s="339"/>
    </row>
    <row r="3452" spans="1:17" ht="13.5" customHeight="1">
      <c r="A3452" s="481"/>
      <c r="B3452" s="481"/>
      <c r="C3452" s="481"/>
      <c r="D3452" s="481"/>
      <c r="E3452" s="481"/>
      <c r="F3452" s="339"/>
      <c r="G3452" s="340" t="str">
        <f>IF(ISNUMBER(E3452),E3452/'Bulk DivVar Analysis'!$C$114,"")</f>
        <v/>
      </c>
      <c r="H3452" s="338" t="str">
        <f>IF(ISNUMBER(E3452), IF(G3452&gt;'Bulk DivVar Analysis'!$D$116,"Pass","Fail"),"")</f>
        <v/>
      </c>
      <c r="I3452" s="338" t="str">
        <f t="shared" si="55"/>
        <v/>
      </c>
      <c r="J3452" s="339"/>
      <c r="K3452" s="339"/>
      <c r="L3452" s="339"/>
      <c r="M3452" s="339"/>
      <c r="N3452" s="339"/>
      <c r="O3452" s="339"/>
      <c r="P3452" s="339"/>
      <c r="Q3452" s="339"/>
    </row>
    <row r="3453" spans="1:17" ht="13.5" customHeight="1">
      <c r="A3453" s="481"/>
      <c r="B3453" s="481"/>
      <c r="C3453" s="481"/>
      <c r="D3453" s="481"/>
      <c r="E3453" s="481"/>
      <c r="F3453" s="339"/>
      <c r="G3453" s="340" t="str">
        <f>IF(ISNUMBER(E3453),E3453/'Bulk DivVar Analysis'!$C$114,"")</f>
        <v/>
      </c>
      <c r="H3453" s="338" t="str">
        <f>IF(ISNUMBER(E3453), IF(G3453&gt;'Bulk DivVar Analysis'!$D$116,"Pass","Fail"),"")</f>
        <v/>
      </c>
      <c r="I3453" s="338" t="str">
        <f t="shared" si="55"/>
        <v/>
      </c>
      <c r="J3453" s="339"/>
      <c r="K3453" s="339"/>
      <c r="L3453" s="339"/>
      <c r="M3453" s="339"/>
      <c r="N3453" s="339"/>
      <c r="O3453" s="339"/>
      <c r="P3453" s="339"/>
      <c r="Q3453" s="339"/>
    </row>
    <row r="3454" spans="1:17" ht="13.5" customHeight="1">
      <c r="A3454" s="481"/>
      <c r="B3454" s="481"/>
      <c r="C3454" s="481"/>
      <c r="D3454" s="481"/>
      <c r="E3454" s="481"/>
      <c r="F3454" s="339"/>
      <c r="G3454" s="340" t="str">
        <f>IF(ISNUMBER(E3454),E3454/'Bulk DivVar Analysis'!$C$114,"")</f>
        <v/>
      </c>
      <c r="H3454" s="338" t="str">
        <f>IF(ISNUMBER(E3454), IF(G3454&gt;'Bulk DivVar Analysis'!$D$116,"Pass","Fail"),"")</f>
        <v/>
      </c>
      <c r="I3454" s="338" t="str">
        <f t="shared" si="55"/>
        <v/>
      </c>
      <c r="J3454" s="339"/>
      <c r="K3454" s="339"/>
      <c r="L3454" s="339"/>
      <c r="M3454" s="339"/>
      <c r="N3454" s="339"/>
      <c r="O3454" s="339"/>
      <c r="P3454" s="339"/>
      <c r="Q3454" s="339"/>
    </row>
    <row r="3455" spans="1:17" ht="13.5" customHeight="1">
      <c r="A3455" s="481"/>
      <c r="B3455" s="481"/>
      <c r="C3455" s="481"/>
      <c r="D3455" s="481"/>
      <c r="E3455" s="481"/>
      <c r="F3455" s="339"/>
      <c r="G3455" s="340" t="str">
        <f>IF(ISNUMBER(E3455),E3455/'Bulk DivVar Analysis'!$C$114,"")</f>
        <v/>
      </c>
      <c r="H3455" s="338" t="str">
        <f>IF(ISNUMBER(E3455), IF(G3455&gt;'Bulk DivVar Analysis'!$D$116,"Pass","Fail"),"")</f>
        <v/>
      </c>
      <c r="I3455" s="338" t="str">
        <f t="shared" si="55"/>
        <v/>
      </c>
      <c r="J3455" s="339"/>
      <c r="K3455" s="339"/>
      <c r="L3455" s="339"/>
      <c r="M3455" s="339"/>
      <c r="N3455" s="339"/>
      <c r="O3455" s="339"/>
      <c r="P3455" s="339"/>
      <c r="Q3455" s="339"/>
    </row>
    <row r="3456" spans="1:17" ht="13.5" customHeight="1">
      <c r="A3456" s="481"/>
      <c r="B3456" s="481"/>
      <c r="C3456" s="481"/>
      <c r="D3456" s="481"/>
      <c r="E3456" s="481"/>
      <c r="F3456" s="339"/>
      <c r="G3456" s="340" t="str">
        <f>IF(ISNUMBER(E3456),E3456/'Bulk DivVar Analysis'!$C$114,"")</f>
        <v/>
      </c>
      <c r="H3456" s="338" t="str">
        <f>IF(ISNUMBER(E3456), IF(G3456&gt;'Bulk DivVar Analysis'!$D$116,"Pass","Fail"),"")</f>
        <v/>
      </c>
      <c r="I3456" s="338" t="str">
        <f t="shared" si="55"/>
        <v/>
      </c>
      <c r="J3456" s="339"/>
      <c r="K3456" s="339"/>
      <c r="L3456" s="339"/>
      <c r="M3456" s="339"/>
      <c r="N3456" s="339"/>
      <c r="O3456" s="339"/>
      <c r="P3456" s="339"/>
      <c r="Q3456" s="339"/>
    </row>
    <row r="3457" spans="1:17" ht="13.5" customHeight="1">
      <c r="A3457" s="481"/>
      <c r="B3457" s="481"/>
      <c r="C3457" s="481"/>
      <c r="D3457" s="481"/>
      <c r="E3457" s="481"/>
      <c r="F3457" s="339"/>
      <c r="G3457" s="340" t="str">
        <f>IF(ISNUMBER(E3457),E3457/'Bulk DivVar Analysis'!$C$114,"")</f>
        <v/>
      </c>
      <c r="H3457" s="338" t="str">
        <f>IF(ISNUMBER(E3457), IF(G3457&gt;'Bulk DivVar Analysis'!$D$116,"Pass","Fail"),"")</f>
        <v/>
      </c>
      <c r="I3457" s="338" t="str">
        <f t="shared" si="55"/>
        <v/>
      </c>
      <c r="J3457" s="339"/>
      <c r="K3457" s="339"/>
      <c r="L3457" s="339"/>
      <c r="M3457" s="339"/>
      <c r="N3457" s="339"/>
      <c r="O3457" s="339"/>
      <c r="P3457" s="339"/>
      <c r="Q3457" s="339"/>
    </row>
    <row r="3458" spans="1:17" ht="13.5" customHeight="1">
      <c r="A3458" s="481"/>
      <c r="B3458" s="481"/>
      <c r="C3458" s="481"/>
      <c r="D3458" s="481"/>
      <c r="E3458" s="481"/>
      <c r="F3458" s="339"/>
      <c r="G3458" s="340" t="str">
        <f>IF(ISNUMBER(E3458),E3458/'Bulk DivVar Analysis'!$C$114,"")</f>
        <v/>
      </c>
      <c r="H3458" s="338" t="str">
        <f>IF(ISNUMBER(E3458), IF(G3458&gt;'Bulk DivVar Analysis'!$D$116,"Pass","Fail"),"")</f>
        <v/>
      </c>
      <c r="I3458" s="338" t="str">
        <f t="shared" si="55"/>
        <v/>
      </c>
      <c r="J3458" s="339"/>
      <c r="K3458" s="339"/>
      <c r="L3458" s="339"/>
      <c r="M3458" s="339"/>
      <c r="N3458" s="339"/>
      <c r="O3458" s="339"/>
      <c r="P3458" s="339"/>
      <c r="Q3458" s="339"/>
    </row>
    <row r="3459" spans="1:17" ht="13.5" customHeight="1">
      <c r="A3459" s="481"/>
      <c r="B3459" s="481"/>
      <c r="C3459" s="481"/>
      <c r="D3459" s="481"/>
      <c r="E3459" s="481"/>
      <c r="F3459" s="339"/>
      <c r="G3459" s="340" t="str">
        <f>IF(ISNUMBER(E3459),E3459/'Bulk DivVar Analysis'!$C$114,"")</f>
        <v/>
      </c>
      <c r="H3459" s="338" t="str">
        <f>IF(ISNUMBER(E3459), IF(G3459&gt;'Bulk DivVar Analysis'!$D$116,"Pass","Fail"),"")</f>
        <v/>
      </c>
      <c r="I3459" s="338" t="str">
        <f t="shared" ref="I3459:I3522" si="56">_xlfn.TEXTJOIN("_",TRUE,B3459,C3459)</f>
        <v/>
      </c>
      <c r="J3459" s="339"/>
      <c r="K3459" s="339"/>
      <c r="L3459" s="339"/>
      <c r="M3459" s="339"/>
      <c r="N3459" s="339"/>
      <c r="O3459" s="339"/>
      <c r="P3459" s="339"/>
      <c r="Q3459" s="339"/>
    </row>
    <row r="3460" spans="1:17" ht="13.5" customHeight="1">
      <c r="A3460" s="481"/>
      <c r="B3460" s="481"/>
      <c r="C3460" s="481"/>
      <c r="D3460" s="481"/>
      <c r="E3460" s="481"/>
      <c r="F3460" s="339"/>
      <c r="G3460" s="340" t="str">
        <f>IF(ISNUMBER(E3460),E3460/'Bulk DivVar Analysis'!$C$114,"")</f>
        <v/>
      </c>
      <c r="H3460" s="338" t="str">
        <f>IF(ISNUMBER(E3460), IF(G3460&gt;'Bulk DivVar Analysis'!$D$116,"Pass","Fail"),"")</f>
        <v/>
      </c>
      <c r="I3460" s="338" t="str">
        <f t="shared" si="56"/>
        <v/>
      </c>
      <c r="J3460" s="339"/>
      <c r="K3460" s="339"/>
      <c r="L3460" s="339"/>
      <c r="M3460" s="339"/>
      <c r="N3460" s="339"/>
      <c r="O3460" s="339"/>
      <c r="P3460" s="339"/>
      <c r="Q3460" s="339"/>
    </row>
    <row r="3461" spans="1:17" ht="13.5" customHeight="1">
      <c r="A3461" s="481"/>
      <c r="B3461" s="481"/>
      <c r="C3461" s="481"/>
      <c r="D3461" s="481"/>
      <c r="E3461" s="481"/>
      <c r="F3461" s="339"/>
      <c r="G3461" s="340" t="str">
        <f>IF(ISNUMBER(E3461),E3461/'Bulk DivVar Analysis'!$C$114,"")</f>
        <v/>
      </c>
      <c r="H3461" s="338" t="str">
        <f>IF(ISNUMBER(E3461), IF(G3461&gt;'Bulk DivVar Analysis'!$D$116,"Pass","Fail"),"")</f>
        <v/>
      </c>
      <c r="I3461" s="338" t="str">
        <f t="shared" si="56"/>
        <v/>
      </c>
      <c r="J3461" s="339"/>
      <c r="K3461" s="339"/>
      <c r="L3461" s="339"/>
      <c r="M3461" s="339"/>
      <c r="N3461" s="339"/>
      <c r="O3461" s="339"/>
      <c r="P3461" s="339"/>
      <c r="Q3461" s="339"/>
    </row>
    <row r="3462" spans="1:17" ht="13.5" customHeight="1">
      <c r="A3462" s="481"/>
      <c r="B3462" s="481"/>
      <c r="C3462" s="481"/>
      <c r="D3462" s="481"/>
      <c r="E3462" s="481"/>
      <c r="F3462" s="339"/>
      <c r="G3462" s="340" t="str">
        <f>IF(ISNUMBER(E3462),E3462/'Bulk DivVar Analysis'!$C$114,"")</f>
        <v/>
      </c>
      <c r="H3462" s="338" t="str">
        <f>IF(ISNUMBER(E3462), IF(G3462&gt;'Bulk DivVar Analysis'!$D$116,"Pass","Fail"),"")</f>
        <v/>
      </c>
      <c r="I3462" s="338" t="str">
        <f t="shared" si="56"/>
        <v/>
      </c>
      <c r="J3462" s="339"/>
      <c r="K3462" s="339"/>
      <c r="L3462" s="339"/>
      <c r="M3462" s="339"/>
      <c r="N3462" s="339"/>
      <c r="O3462" s="339"/>
      <c r="P3462" s="339"/>
      <c r="Q3462" s="339"/>
    </row>
    <row r="3463" spans="1:17" ht="13.5" customHeight="1">
      <c r="A3463" s="481"/>
      <c r="B3463" s="481"/>
      <c r="C3463" s="481"/>
      <c r="D3463" s="481"/>
      <c r="E3463" s="481"/>
      <c r="F3463" s="339"/>
      <c r="G3463" s="340" t="str">
        <f>IF(ISNUMBER(E3463),E3463/'Bulk DivVar Analysis'!$C$114,"")</f>
        <v/>
      </c>
      <c r="H3463" s="338" t="str">
        <f>IF(ISNUMBER(E3463), IF(G3463&gt;'Bulk DivVar Analysis'!$D$116,"Pass","Fail"),"")</f>
        <v/>
      </c>
      <c r="I3463" s="338" t="str">
        <f t="shared" si="56"/>
        <v/>
      </c>
      <c r="J3463" s="339"/>
      <c r="K3463" s="339"/>
      <c r="L3463" s="339"/>
      <c r="M3463" s="339"/>
      <c r="N3463" s="339"/>
      <c r="O3463" s="339"/>
      <c r="P3463" s="339"/>
      <c r="Q3463" s="339"/>
    </row>
    <row r="3464" spans="1:17" ht="13.5" customHeight="1">
      <c r="A3464" s="481"/>
      <c r="B3464" s="481"/>
      <c r="C3464" s="481"/>
      <c r="D3464" s="481"/>
      <c r="E3464" s="481"/>
      <c r="F3464" s="339"/>
      <c r="G3464" s="340" t="str">
        <f>IF(ISNUMBER(E3464),E3464/'Bulk DivVar Analysis'!$C$114,"")</f>
        <v/>
      </c>
      <c r="H3464" s="338" t="str">
        <f>IF(ISNUMBER(E3464), IF(G3464&gt;'Bulk DivVar Analysis'!$D$116,"Pass","Fail"),"")</f>
        <v/>
      </c>
      <c r="I3464" s="338" t="str">
        <f t="shared" si="56"/>
        <v/>
      </c>
      <c r="J3464" s="339"/>
      <c r="K3464" s="339"/>
      <c r="L3464" s="339"/>
      <c r="M3464" s="339"/>
      <c r="N3464" s="339"/>
      <c r="O3464" s="339"/>
      <c r="P3464" s="339"/>
      <c r="Q3464" s="339"/>
    </row>
    <row r="3465" spans="1:17" ht="13.5" customHeight="1">
      <c r="A3465" s="481"/>
      <c r="B3465" s="481"/>
      <c r="C3465" s="481"/>
      <c r="D3465" s="481"/>
      <c r="E3465" s="481"/>
      <c r="F3465" s="339"/>
      <c r="G3465" s="340" t="str">
        <f>IF(ISNUMBER(E3465),E3465/'Bulk DivVar Analysis'!$C$114,"")</f>
        <v/>
      </c>
      <c r="H3465" s="338" t="str">
        <f>IF(ISNUMBER(E3465), IF(G3465&gt;'Bulk DivVar Analysis'!$D$116,"Pass","Fail"),"")</f>
        <v/>
      </c>
      <c r="I3465" s="338" t="str">
        <f t="shared" si="56"/>
        <v/>
      </c>
      <c r="J3465" s="339"/>
      <c r="K3465" s="339"/>
      <c r="L3465" s="339"/>
      <c r="M3465" s="339"/>
      <c r="N3465" s="339"/>
      <c r="O3465" s="339"/>
      <c r="P3465" s="339"/>
      <c r="Q3465" s="339"/>
    </row>
    <row r="3466" spans="1:17" ht="13.5" customHeight="1">
      <c r="A3466" s="481"/>
      <c r="B3466" s="481"/>
      <c r="C3466" s="481"/>
      <c r="D3466" s="481"/>
      <c r="E3466" s="481"/>
      <c r="F3466" s="339"/>
      <c r="G3466" s="340" t="str">
        <f>IF(ISNUMBER(E3466),E3466/'Bulk DivVar Analysis'!$C$114,"")</f>
        <v/>
      </c>
      <c r="H3466" s="338" t="str">
        <f>IF(ISNUMBER(E3466), IF(G3466&gt;'Bulk DivVar Analysis'!$D$116,"Pass","Fail"),"")</f>
        <v/>
      </c>
      <c r="I3466" s="338" t="str">
        <f t="shared" si="56"/>
        <v/>
      </c>
      <c r="J3466" s="339"/>
      <c r="K3466" s="339"/>
      <c r="L3466" s="339"/>
      <c r="M3466" s="339"/>
      <c r="N3466" s="339"/>
      <c r="O3466" s="339"/>
      <c r="P3466" s="339"/>
      <c r="Q3466" s="339"/>
    </row>
    <row r="3467" spans="1:17" ht="13.5" customHeight="1">
      <c r="A3467" s="481"/>
      <c r="B3467" s="481"/>
      <c r="C3467" s="481"/>
      <c r="D3467" s="481"/>
      <c r="E3467" s="481"/>
      <c r="F3467" s="339"/>
      <c r="G3467" s="340" t="str">
        <f>IF(ISNUMBER(E3467),E3467/'Bulk DivVar Analysis'!$C$114,"")</f>
        <v/>
      </c>
      <c r="H3467" s="338" t="str">
        <f>IF(ISNUMBER(E3467), IF(G3467&gt;'Bulk DivVar Analysis'!$D$116,"Pass","Fail"),"")</f>
        <v/>
      </c>
      <c r="I3467" s="338" t="str">
        <f t="shared" si="56"/>
        <v/>
      </c>
      <c r="J3467" s="339"/>
      <c r="K3467" s="339"/>
      <c r="L3467" s="339"/>
      <c r="M3467" s="339"/>
      <c r="N3467" s="339"/>
      <c r="O3467" s="339"/>
      <c r="P3467" s="339"/>
      <c r="Q3467" s="339"/>
    </row>
    <row r="3468" spans="1:17" ht="13.5" customHeight="1">
      <c r="A3468" s="481"/>
      <c r="B3468" s="481"/>
      <c r="C3468" s="481"/>
      <c r="D3468" s="481"/>
      <c r="E3468" s="481"/>
      <c r="F3468" s="339"/>
      <c r="G3468" s="340" t="str">
        <f>IF(ISNUMBER(E3468),E3468/'Bulk DivVar Analysis'!$C$114,"")</f>
        <v/>
      </c>
      <c r="H3468" s="338" t="str">
        <f>IF(ISNUMBER(E3468), IF(G3468&gt;'Bulk DivVar Analysis'!$D$116,"Pass","Fail"),"")</f>
        <v/>
      </c>
      <c r="I3468" s="338" t="str">
        <f t="shared" si="56"/>
        <v/>
      </c>
      <c r="J3468" s="339"/>
      <c r="K3468" s="339"/>
      <c r="L3468" s="339"/>
      <c r="M3468" s="339"/>
      <c r="N3468" s="339"/>
      <c r="O3468" s="339"/>
      <c r="P3468" s="339"/>
      <c r="Q3468" s="339"/>
    </row>
    <row r="3469" spans="1:17" ht="13.5" customHeight="1">
      <c r="A3469" s="481"/>
      <c r="B3469" s="481"/>
      <c r="C3469" s="481"/>
      <c r="D3469" s="481"/>
      <c r="E3469" s="481"/>
      <c r="F3469" s="339"/>
      <c r="G3469" s="340" t="str">
        <f>IF(ISNUMBER(E3469),E3469/'Bulk DivVar Analysis'!$C$114,"")</f>
        <v/>
      </c>
      <c r="H3469" s="338" t="str">
        <f>IF(ISNUMBER(E3469), IF(G3469&gt;'Bulk DivVar Analysis'!$D$116,"Pass","Fail"),"")</f>
        <v/>
      </c>
      <c r="I3469" s="338" t="str">
        <f t="shared" si="56"/>
        <v/>
      </c>
      <c r="J3469" s="339"/>
      <c r="K3469" s="339"/>
      <c r="L3469" s="339"/>
      <c r="M3469" s="339"/>
      <c r="N3469" s="339"/>
      <c r="O3469" s="339"/>
      <c r="P3469" s="339"/>
      <c r="Q3469" s="339"/>
    </row>
    <row r="3470" spans="1:17" ht="13.5" customHeight="1">
      <c r="A3470" s="481"/>
      <c r="B3470" s="481"/>
      <c r="C3470" s="481"/>
      <c r="D3470" s="481"/>
      <c r="E3470" s="481"/>
      <c r="F3470" s="339"/>
      <c r="G3470" s="340" t="str">
        <f>IF(ISNUMBER(E3470),E3470/'Bulk DivVar Analysis'!$C$114,"")</f>
        <v/>
      </c>
      <c r="H3470" s="338" t="str">
        <f>IF(ISNUMBER(E3470), IF(G3470&gt;'Bulk DivVar Analysis'!$D$116,"Pass","Fail"),"")</f>
        <v/>
      </c>
      <c r="I3470" s="338" t="str">
        <f t="shared" si="56"/>
        <v/>
      </c>
      <c r="J3470" s="339"/>
      <c r="K3470" s="339"/>
      <c r="L3470" s="339"/>
      <c r="M3470" s="339"/>
      <c r="N3470" s="339"/>
      <c r="O3470" s="339"/>
      <c r="P3470" s="339"/>
      <c r="Q3470" s="339"/>
    </row>
    <row r="3471" spans="1:17" ht="13.5" customHeight="1">
      <c r="A3471" s="481"/>
      <c r="B3471" s="481"/>
      <c r="C3471" s="481"/>
      <c r="D3471" s="481"/>
      <c r="E3471" s="481"/>
      <c r="F3471" s="339"/>
      <c r="G3471" s="340" t="str">
        <f>IF(ISNUMBER(E3471),E3471/'Bulk DivVar Analysis'!$C$114,"")</f>
        <v/>
      </c>
      <c r="H3471" s="338" t="str">
        <f>IF(ISNUMBER(E3471), IF(G3471&gt;'Bulk DivVar Analysis'!$D$116,"Pass","Fail"),"")</f>
        <v/>
      </c>
      <c r="I3471" s="338" t="str">
        <f t="shared" si="56"/>
        <v/>
      </c>
      <c r="J3471" s="339"/>
      <c r="K3471" s="339"/>
      <c r="L3471" s="339"/>
      <c r="M3471" s="339"/>
      <c r="N3471" s="339"/>
      <c r="O3471" s="339"/>
      <c r="P3471" s="339"/>
      <c r="Q3471" s="339"/>
    </row>
    <row r="3472" spans="1:17" ht="13.5" customHeight="1">
      <c r="A3472" s="481"/>
      <c r="B3472" s="481"/>
      <c r="C3472" s="481"/>
      <c r="D3472" s="481"/>
      <c r="E3472" s="481"/>
      <c r="F3472" s="339"/>
      <c r="G3472" s="340" t="str">
        <f>IF(ISNUMBER(E3472),E3472/'Bulk DivVar Analysis'!$C$114,"")</f>
        <v/>
      </c>
      <c r="H3472" s="338" t="str">
        <f>IF(ISNUMBER(E3472), IF(G3472&gt;'Bulk DivVar Analysis'!$D$116,"Pass","Fail"),"")</f>
        <v/>
      </c>
      <c r="I3472" s="338" t="str">
        <f t="shared" si="56"/>
        <v/>
      </c>
      <c r="J3472" s="339"/>
      <c r="K3472" s="339"/>
      <c r="L3472" s="339"/>
      <c r="M3472" s="339"/>
      <c r="N3472" s="339"/>
      <c r="O3472" s="339"/>
      <c r="P3472" s="339"/>
      <c r="Q3472" s="339"/>
    </row>
    <row r="3473" spans="1:17" ht="13.5" customHeight="1">
      <c r="A3473" s="481"/>
      <c r="B3473" s="481"/>
      <c r="C3473" s="481"/>
      <c r="D3473" s="481"/>
      <c r="E3473" s="481"/>
      <c r="F3473" s="339"/>
      <c r="G3473" s="340" t="str">
        <f>IF(ISNUMBER(E3473),E3473/'Bulk DivVar Analysis'!$C$114,"")</f>
        <v/>
      </c>
      <c r="H3473" s="338" t="str">
        <f>IF(ISNUMBER(E3473), IF(G3473&gt;'Bulk DivVar Analysis'!$D$116,"Pass","Fail"),"")</f>
        <v/>
      </c>
      <c r="I3473" s="338" t="str">
        <f t="shared" si="56"/>
        <v/>
      </c>
      <c r="J3473" s="339"/>
      <c r="K3473" s="339"/>
      <c r="L3473" s="339"/>
      <c r="M3473" s="339"/>
      <c r="N3473" s="339"/>
      <c r="O3473" s="339"/>
      <c r="P3473" s="339"/>
      <c r="Q3473" s="339"/>
    </row>
    <row r="3474" spans="1:17" ht="13.5" customHeight="1">
      <c r="A3474" s="481"/>
      <c r="B3474" s="481"/>
      <c r="C3474" s="481"/>
      <c r="D3474" s="481"/>
      <c r="E3474" s="481"/>
      <c r="F3474" s="339"/>
      <c r="G3474" s="340" t="str">
        <f>IF(ISNUMBER(E3474),E3474/'Bulk DivVar Analysis'!$C$114,"")</f>
        <v/>
      </c>
      <c r="H3474" s="338" t="str">
        <f>IF(ISNUMBER(E3474), IF(G3474&gt;'Bulk DivVar Analysis'!$D$116,"Pass","Fail"),"")</f>
        <v/>
      </c>
      <c r="I3474" s="338" t="str">
        <f t="shared" si="56"/>
        <v/>
      </c>
      <c r="J3474" s="339"/>
      <c r="K3474" s="339"/>
      <c r="L3474" s="339"/>
      <c r="M3474" s="339"/>
      <c r="N3474" s="339"/>
      <c r="O3474" s="339"/>
      <c r="P3474" s="339"/>
      <c r="Q3474" s="339"/>
    </row>
    <row r="3475" spans="1:17" ht="13.5" customHeight="1">
      <c r="A3475" s="481"/>
      <c r="B3475" s="481"/>
      <c r="C3475" s="481"/>
      <c r="D3475" s="481"/>
      <c r="E3475" s="481"/>
      <c r="F3475" s="339"/>
      <c r="G3475" s="340" t="str">
        <f>IF(ISNUMBER(E3475),E3475/'Bulk DivVar Analysis'!$C$114,"")</f>
        <v/>
      </c>
      <c r="H3475" s="338" t="str">
        <f>IF(ISNUMBER(E3475), IF(G3475&gt;'Bulk DivVar Analysis'!$D$116,"Pass","Fail"),"")</f>
        <v/>
      </c>
      <c r="I3475" s="338" t="str">
        <f t="shared" si="56"/>
        <v/>
      </c>
      <c r="J3475" s="339"/>
      <c r="K3475" s="339"/>
      <c r="L3475" s="339"/>
      <c r="M3475" s="339"/>
      <c r="N3475" s="339"/>
      <c r="O3475" s="339"/>
      <c r="P3475" s="339"/>
      <c r="Q3475" s="339"/>
    </row>
    <row r="3476" spans="1:17" ht="13.5" customHeight="1">
      <c r="A3476" s="481"/>
      <c r="B3476" s="481"/>
      <c r="C3476" s="481"/>
      <c r="D3476" s="481"/>
      <c r="E3476" s="481"/>
      <c r="F3476" s="339"/>
      <c r="G3476" s="340" t="str">
        <f>IF(ISNUMBER(E3476),E3476/'Bulk DivVar Analysis'!$C$114,"")</f>
        <v/>
      </c>
      <c r="H3476" s="338" t="str">
        <f>IF(ISNUMBER(E3476), IF(G3476&gt;'Bulk DivVar Analysis'!$D$116,"Pass","Fail"),"")</f>
        <v/>
      </c>
      <c r="I3476" s="338" t="str">
        <f t="shared" si="56"/>
        <v/>
      </c>
      <c r="J3476" s="339"/>
      <c r="K3476" s="339"/>
      <c r="L3476" s="339"/>
      <c r="M3476" s="339"/>
      <c r="N3476" s="339"/>
      <c r="O3476" s="339"/>
      <c r="P3476" s="339"/>
      <c r="Q3476" s="339"/>
    </row>
    <row r="3477" spans="1:17" ht="13.5" customHeight="1">
      <c r="A3477" s="481"/>
      <c r="B3477" s="481"/>
      <c r="C3477" s="481"/>
      <c r="D3477" s="481"/>
      <c r="E3477" s="481"/>
      <c r="F3477" s="339"/>
      <c r="G3477" s="340" t="str">
        <f>IF(ISNUMBER(E3477),E3477/'Bulk DivVar Analysis'!$C$114,"")</f>
        <v/>
      </c>
      <c r="H3477" s="338" t="str">
        <f>IF(ISNUMBER(E3477), IF(G3477&gt;'Bulk DivVar Analysis'!$D$116,"Pass","Fail"),"")</f>
        <v/>
      </c>
      <c r="I3477" s="338" t="str">
        <f t="shared" si="56"/>
        <v/>
      </c>
      <c r="J3477" s="339"/>
      <c r="K3477" s="339"/>
      <c r="L3477" s="339"/>
      <c r="M3477" s="339"/>
      <c r="N3477" s="339"/>
      <c r="O3477" s="339"/>
      <c r="P3477" s="339"/>
      <c r="Q3477" s="339"/>
    </row>
    <row r="3478" spans="1:17" ht="13.5" customHeight="1">
      <c r="A3478" s="481"/>
      <c r="B3478" s="481"/>
      <c r="C3478" s="481"/>
      <c r="D3478" s="481"/>
      <c r="E3478" s="481"/>
      <c r="F3478" s="339"/>
      <c r="G3478" s="340" t="str">
        <f>IF(ISNUMBER(E3478),E3478/'Bulk DivVar Analysis'!$C$114,"")</f>
        <v/>
      </c>
      <c r="H3478" s="338" t="str">
        <f>IF(ISNUMBER(E3478), IF(G3478&gt;'Bulk DivVar Analysis'!$D$116,"Pass","Fail"),"")</f>
        <v/>
      </c>
      <c r="I3478" s="338" t="str">
        <f t="shared" si="56"/>
        <v/>
      </c>
      <c r="J3478" s="339"/>
      <c r="K3478" s="339"/>
      <c r="L3478" s="339"/>
      <c r="M3478" s="339"/>
      <c r="N3478" s="339"/>
      <c r="O3478" s="339"/>
      <c r="P3478" s="339"/>
      <c r="Q3478" s="339"/>
    </row>
    <row r="3479" spans="1:17" ht="13.5" customHeight="1">
      <c r="A3479" s="481"/>
      <c r="B3479" s="481"/>
      <c r="C3479" s="481"/>
      <c r="D3479" s="481"/>
      <c r="E3479" s="481"/>
      <c r="F3479" s="339"/>
      <c r="G3479" s="340" t="str">
        <f>IF(ISNUMBER(E3479),E3479/'Bulk DivVar Analysis'!$C$114,"")</f>
        <v/>
      </c>
      <c r="H3479" s="338" t="str">
        <f>IF(ISNUMBER(E3479), IF(G3479&gt;'Bulk DivVar Analysis'!$D$116,"Pass","Fail"),"")</f>
        <v/>
      </c>
      <c r="I3479" s="338" t="str">
        <f t="shared" si="56"/>
        <v/>
      </c>
      <c r="J3479" s="339"/>
      <c r="K3479" s="339"/>
      <c r="L3479" s="339"/>
      <c r="M3479" s="339"/>
      <c r="N3479" s="339"/>
      <c r="O3479" s="339"/>
      <c r="P3479" s="339"/>
      <c r="Q3479" s="339"/>
    </row>
    <row r="3480" spans="1:17" ht="13.5" customHeight="1">
      <c r="A3480" s="481"/>
      <c r="B3480" s="481"/>
      <c r="C3480" s="481"/>
      <c r="D3480" s="481"/>
      <c r="E3480" s="481"/>
      <c r="F3480" s="339"/>
      <c r="G3480" s="340" t="str">
        <f>IF(ISNUMBER(E3480),E3480/'Bulk DivVar Analysis'!$C$114,"")</f>
        <v/>
      </c>
      <c r="H3480" s="338" t="str">
        <f>IF(ISNUMBER(E3480), IF(G3480&gt;'Bulk DivVar Analysis'!$D$116,"Pass","Fail"),"")</f>
        <v/>
      </c>
      <c r="I3480" s="338" t="str">
        <f t="shared" si="56"/>
        <v/>
      </c>
      <c r="J3480" s="339"/>
      <c r="K3480" s="339"/>
      <c r="L3480" s="339"/>
      <c r="M3480" s="339"/>
      <c r="N3480" s="339"/>
      <c r="O3480" s="339"/>
      <c r="P3480" s="339"/>
      <c r="Q3480" s="339"/>
    </row>
    <row r="3481" spans="1:17" ht="13.5" customHeight="1">
      <c r="A3481" s="481"/>
      <c r="B3481" s="481"/>
      <c r="C3481" s="481"/>
      <c r="D3481" s="481"/>
      <c r="E3481" s="481"/>
      <c r="F3481" s="339"/>
      <c r="G3481" s="340" t="str">
        <f>IF(ISNUMBER(E3481),E3481/'Bulk DivVar Analysis'!$C$114,"")</f>
        <v/>
      </c>
      <c r="H3481" s="338" t="str">
        <f>IF(ISNUMBER(E3481), IF(G3481&gt;'Bulk DivVar Analysis'!$D$116,"Pass","Fail"),"")</f>
        <v/>
      </c>
      <c r="I3481" s="338" t="str">
        <f t="shared" si="56"/>
        <v/>
      </c>
      <c r="J3481" s="339"/>
      <c r="K3481" s="339"/>
      <c r="L3481" s="339"/>
      <c r="M3481" s="339"/>
      <c r="N3481" s="339"/>
      <c r="O3481" s="339"/>
      <c r="P3481" s="339"/>
      <c r="Q3481" s="339"/>
    </row>
    <row r="3482" spans="1:17" ht="13.5" customHeight="1">
      <c r="A3482" s="481"/>
      <c r="B3482" s="481"/>
      <c r="C3482" s="481"/>
      <c r="D3482" s="481"/>
      <c r="E3482" s="481"/>
      <c r="F3482" s="339"/>
      <c r="G3482" s="340" t="str">
        <f>IF(ISNUMBER(E3482),E3482/'Bulk DivVar Analysis'!$C$114,"")</f>
        <v/>
      </c>
      <c r="H3482" s="338" t="str">
        <f>IF(ISNUMBER(E3482), IF(G3482&gt;'Bulk DivVar Analysis'!$D$116,"Pass","Fail"),"")</f>
        <v/>
      </c>
      <c r="I3482" s="338" t="str">
        <f t="shared" si="56"/>
        <v/>
      </c>
      <c r="J3482" s="339"/>
      <c r="K3482" s="339"/>
      <c r="L3482" s="339"/>
      <c r="M3482" s="339"/>
      <c r="N3482" s="339"/>
      <c r="O3482" s="339"/>
      <c r="P3482" s="339"/>
      <c r="Q3482" s="339"/>
    </row>
    <row r="3483" spans="1:17" ht="13.5" customHeight="1">
      <c r="A3483" s="481"/>
      <c r="B3483" s="481"/>
      <c r="C3483" s="481"/>
      <c r="D3483" s="481"/>
      <c r="E3483" s="481"/>
      <c r="F3483" s="339"/>
      <c r="G3483" s="340" t="str">
        <f>IF(ISNUMBER(E3483),E3483/'Bulk DivVar Analysis'!$C$114,"")</f>
        <v/>
      </c>
      <c r="H3483" s="338" t="str">
        <f>IF(ISNUMBER(E3483), IF(G3483&gt;'Bulk DivVar Analysis'!$D$116,"Pass","Fail"),"")</f>
        <v/>
      </c>
      <c r="I3483" s="338" t="str">
        <f t="shared" si="56"/>
        <v/>
      </c>
      <c r="J3483" s="339"/>
      <c r="K3483" s="339"/>
      <c r="L3483" s="339"/>
      <c r="M3483" s="339"/>
      <c r="N3483" s="339"/>
      <c r="O3483" s="339"/>
      <c r="P3483" s="339"/>
      <c r="Q3483" s="339"/>
    </row>
    <row r="3484" spans="1:17" ht="13.5" customHeight="1">
      <c r="A3484" s="481"/>
      <c r="B3484" s="481"/>
      <c r="C3484" s="481"/>
      <c r="D3484" s="481"/>
      <c r="E3484" s="481"/>
      <c r="F3484" s="339"/>
      <c r="G3484" s="340" t="str">
        <f>IF(ISNUMBER(E3484),E3484/'Bulk DivVar Analysis'!$C$114,"")</f>
        <v/>
      </c>
      <c r="H3484" s="338" t="str">
        <f>IF(ISNUMBER(E3484), IF(G3484&gt;'Bulk DivVar Analysis'!$D$116,"Pass","Fail"),"")</f>
        <v/>
      </c>
      <c r="I3484" s="338" t="str">
        <f t="shared" si="56"/>
        <v/>
      </c>
      <c r="J3484" s="339"/>
      <c r="K3484" s="339"/>
      <c r="L3484" s="339"/>
      <c r="M3484" s="339"/>
      <c r="N3484" s="339"/>
      <c r="O3484" s="339"/>
      <c r="P3484" s="339"/>
      <c r="Q3484" s="339"/>
    </row>
    <row r="3485" spans="1:17" ht="13.5" customHeight="1">
      <c r="A3485" s="481"/>
      <c r="B3485" s="481"/>
      <c r="C3485" s="481"/>
      <c r="D3485" s="481"/>
      <c r="E3485" s="481"/>
      <c r="F3485" s="339"/>
      <c r="G3485" s="340" t="str">
        <f>IF(ISNUMBER(E3485),E3485/'Bulk DivVar Analysis'!$C$114,"")</f>
        <v/>
      </c>
      <c r="H3485" s="338" t="str">
        <f>IF(ISNUMBER(E3485), IF(G3485&gt;'Bulk DivVar Analysis'!$D$116,"Pass","Fail"),"")</f>
        <v/>
      </c>
      <c r="I3485" s="338" t="str">
        <f t="shared" si="56"/>
        <v/>
      </c>
      <c r="J3485" s="339"/>
      <c r="K3485" s="339"/>
      <c r="L3485" s="339"/>
      <c r="M3485" s="339"/>
      <c r="N3485" s="339"/>
      <c r="O3485" s="339"/>
      <c r="P3485" s="339"/>
      <c r="Q3485" s="339"/>
    </row>
    <row r="3486" spans="1:17" ht="13.5" customHeight="1">
      <c r="A3486" s="481"/>
      <c r="B3486" s="481"/>
      <c r="C3486" s="481"/>
      <c r="D3486" s="481"/>
      <c r="E3486" s="481"/>
      <c r="F3486" s="339"/>
      <c r="G3486" s="340" t="str">
        <f>IF(ISNUMBER(E3486),E3486/'Bulk DivVar Analysis'!$C$114,"")</f>
        <v/>
      </c>
      <c r="H3486" s="338" t="str">
        <f>IF(ISNUMBER(E3486), IF(G3486&gt;'Bulk DivVar Analysis'!$D$116,"Pass","Fail"),"")</f>
        <v/>
      </c>
      <c r="I3486" s="338" t="str">
        <f t="shared" si="56"/>
        <v/>
      </c>
      <c r="J3486" s="339"/>
      <c r="K3486" s="339"/>
      <c r="L3486" s="339"/>
      <c r="M3486" s="339"/>
      <c r="N3486" s="339"/>
      <c r="O3486" s="339"/>
      <c r="P3486" s="339"/>
      <c r="Q3486" s="339"/>
    </row>
    <row r="3487" spans="1:17" ht="13.5" customHeight="1">
      <c r="A3487" s="481"/>
      <c r="B3487" s="481"/>
      <c r="C3487" s="481"/>
      <c r="D3487" s="481"/>
      <c r="E3487" s="481"/>
      <c r="F3487" s="339"/>
      <c r="G3487" s="340" t="str">
        <f>IF(ISNUMBER(E3487),E3487/'Bulk DivVar Analysis'!$C$114,"")</f>
        <v/>
      </c>
      <c r="H3487" s="338" t="str">
        <f>IF(ISNUMBER(E3487), IF(G3487&gt;'Bulk DivVar Analysis'!$D$116,"Pass","Fail"),"")</f>
        <v/>
      </c>
      <c r="I3487" s="338" t="str">
        <f t="shared" si="56"/>
        <v/>
      </c>
      <c r="J3487" s="339"/>
      <c r="K3487" s="339"/>
      <c r="L3487" s="339"/>
      <c r="M3487" s="339"/>
      <c r="N3487" s="339"/>
      <c r="O3487" s="339"/>
      <c r="P3487" s="339"/>
      <c r="Q3487" s="339"/>
    </row>
    <row r="3488" spans="1:17" ht="13.5" customHeight="1">
      <c r="A3488" s="481"/>
      <c r="B3488" s="481"/>
      <c r="C3488" s="481"/>
      <c r="D3488" s="481"/>
      <c r="E3488" s="481"/>
      <c r="F3488" s="339"/>
      <c r="G3488" s="340" t="str">
        <f>IF(ISNUMBER(E3488),E3488/'Bulk DivVar Analysis'!$C$114,"")</f>
        <v/>
      </c>
      <c r="H3488" s="338" t="str">
        <f>IF(ISNUMBER(E3488), IF(G3488&gt;'Bulk DivVar Analysis'!$D$116,"Pass","Fail"),"")</f>
        <v/>
      </c>
      <c r="I3488" s="338" t="str">
        <f t="shared" si="56"/>
        <v/>
      </c>
      <c r="J3488" s="339"/>
      <c r="K3488" s="339"/>
      <c r="L3488" s="339"/>
      <c r="M3488" s="339"/>
      <c r="N3488" s="339"/>
      <c r="O3488" s="339"/>
      <c r="P3488" s="339"/>
      <c r="Q3488" s="339"/>
    </row>
    <row r="3489" spans="1:17" ht="13.5" customHeight="1">
      <c r="A3489" s="481"/>
      <c r="B3489" s="481"/>
      <c r="C3489" s="481"/>
      <c r="D3489" s="481"/>
      <c r="E3489" s="481"/>
      <c r="F3489" s="339"/>
      <c r="G3489" s="340" t="str">
        <f>IF(ISNUMBER(E3489),E3489/'Bulk DivVar Analysis'!$C$114,"")</f>
        <v/>
      </c>
      <c r="H3489" s="338" t="str">
        <f>IF(ISNUMBER(E3489), IF(G3489&gt;'Bulk DivVar Analysis'!$D$116,"Pass","Fail"),"")</f>
        <v/>
      </c>
      <c r="I3489" s="338" t="str">
        <f t="shared" si="56"/>
        <v/>
      </c>
      <c r="J3489" s="339"/>
      <c r="K3489" s="339"/>
      <c r="L3489" s="339"/>
      <c r="M3489" s="339"/>
      <c r="N3489" s="339"/>
      <c r="O3489" s="339"/>
      <c r="P3489" s="339"/>
      <c r="Q3489" s="339"/>
    </row>
    <row r="3490" spans="1:17" ht="13.5" customHeight="1">
      <c r="A3490" s="481"/>
      <c r="B3490" s="481"/>
      <c r="C3490" s="481"/>
      <c r="D3490" s="481"/>
      <c r="E3490" s="481"/>
      <c r="F3490" s="339"/>
      <c r="G3490" s="340" t="str">
        <f>IF(ISNUMBER(E3490),E3490/'Bulk DivVar Analysis'!$C$114,"")</f>
        <v/>
      </c>
      <c r="H3490" s="338" t="str">
        <f>IF(ISNUMBER(E3490), IF(G3490&gt;'Bulk DivVar Analysis'!$D$116,"Pass","Fail"),"")</f>
        <v/>
      </c>
      <c r="I3490" s="338" t="str">
        <f t="shared" si="56"/>
        <v/>
      </c>
      <c r="J3490" s="339"/>
      <c r="K3490" s="339"/>
      <c r="L3490" s="339"/>
      <c r="M3490" s="339"/>
      <c r="N3490" s="339"/>
      <c r="O3490" s="339"/>
      <c r="P3490" s="339"/>
      <c r="Q3490" s="339"/>
    </row>
    <row r="3491" spans="1:17" ht="13.5" customHeight="1">
      <c r="A3491" s="481"/>
      <c r="B3491" s="481"/>
      <c r="C3491" s="481"/>
      <c r="D3491" s="481"/>
      <c r="E3491" s="481"/>
      <c r="F3491" s="339"/>
      <c r="G3491" s="340" t="str">
        <f>IF(ISNUMBER(E3491),E3491/'Bulk DivVar Analysis'!$C$114,"")</f>
        <v/>
      </c>
      <c r="H3491" s="338" t="str">
        <f>IF(ISNUMBER(E3491), IF(G3491&gt;'Bulk DivVar Analysis'!$D$116,"Pass","Fail"),"")</f>
        <v/>
      </c>
      <c r="I3491" s="338" t="str">
        <f t="shared" si="56"/>
        <v/>
      </c>
      <c r="J3491" s="339"/>
      <c r="K3491" s="339"/>
      <c r="L3491" s="339"/>
      <c r="M3491" s="339"/>
      <c r="N3491" s="339"/>
      <c r="O3491" s="339"/>
      <c r="P3491" s="339"/>
      <c r="Q3491" s="339"/>
    </row>
    <row r="3492" spans="1:17" ht="13.5" customHeight="1">
      <c r="A3492" s="481"/>
      <c r="B3492" s="481"/>
      <c r="C3492" s="481"/>
      <c r="D3492" s="481"/>
      <c r="E3492" s="481"/>
      <c r="F3492" s="339"/>
      <c r="G3492" s="340" t="str">
        <f>IF(ISNUMBER(E3492),E3492/'Bulk DivVar Analysis'!$C$114,"")</f>
        <v/>
      </c>
      <c r="H3492" s="338" t="str">
        <f>IF(ISNUMBER(E3492), IF(G3492&gt;'Bulk DivVar Analysis'!$D$116,"Pass","Fail"),"")</f>
        <v/>
      </c>
      <c r="I3492" s="338" t="str">
        <f t="shared" si="56"/>
        <v/>
      </c>
      <c r="J3492" s="339"/>
      <c r="K3492" s="339"/>
      <c r="L3492" s="339"/>
      <c r="M3492" s="339"/>
      <c r="N3492" s="339"/>
      <c r="O3492" s="339"/>
      <c r="P3492" s="339"/>
      <c r="Q3492" s="339"/>
    </row>
    <row r="3493" spans="1:17" ht="13.5" customHeight="1">
      <c r="A3493" s="481"/>
      <c r="B3493" s="481"/>
      <c r="C3493" s="481"/>
      <c r="D3493" s="481"/>
      <c r="E3493" s="481"/>
      <c r="F3493" s="339"/>
      <c r="G3493" s="340" t="str">
        <f>IF(ISNUMBER(E3493),E3493/'Bulk DivVar Analysis'!$C$114,"")</f>
        <v/>
      </c>
      <c r="H3493" s="338" t="str">
        <f>IF(ISNUMBER(E3493), IF(G3493&gt;'Bulk DivVar Analysis'!$D$116,"Pass","Fail"),"")</f>
        <v/>
      </c>
      <c r="I3493" s="338" t="str">
        <f t="shared" si="56"/>
        <v/>
      </c>
      <c r="J3493" s="339"/>
      <c r="K3493" s="339"/>
      <c r="L3493" s="339"/>
      <c r="M3493" s="339"/>
      <c r="N3493" s="339"/>
      <c r="O3493" s="339"/>
      <c r="P3493" s="339"/>
      <c r="Q3493" s="339"/>
    </row>
    <row r="3494" spans="1:17" ht="13.5" customHeight="1">
      <c r="A3494" s="481"/>
      <c r="B3494" s="481"/>
      <c r="C3494" s="481"/>
      <c r="D3494" s="481"/>
      <c r="E3494" s="481"/>
      <c r="F3494" s="339"/>
      <c r="G3494" s="340" t="str">
        <f>IF(ISNUMBER(E3494),E3494/'Bulk DivVar Analysis'!$C$114,"")</f>
        <v/>
      </c>
      <c r="H3494" s="338" t="str">
        <f>IF(ISNUMBER(E3494), IF(G3494&gt;'Bulk DivVar Analysis'!$D$116,"Pass","Fail"),"")</f>
        <v/>
      </c>
      <c r="I3494" s="338" t="str">
        <f t="shared" si="56"/>
        <v/>
      </c>
      <c r="J3494" s="339"/>
      <c r="K3494" s="339"/>
      <c r="L3494" s="339"/>
      <c r="M3494" s="339"/>
      <c r="N3494" s="339"/>
      <c r="O3494" s="339"/>
      <c r="P3494" s="339"/>
      <c r="Q3494" s="339"/>
    </row>
    <row r="3495" spans="1:17" ht="13.5" customHeight="1">
      <c r="A3495" s="481"/>
      <c r="B3495" s="481"/>
      <c r="C3495" s="481"/>
      <c r="D3495" s="481"/>
      <c r="E3495" s="481"/>
      <c r="F3495" s="339"/>
      <c r="G3495" s="340" t="str">
        <f>IF(ISNUMBER(E3495),E3495/'Bulk DivVar Analysis'!$C$114,"")</f>
        <v/>
      </c>
      <c r="H3495" s="338" t="str">
        <f>IF(ISNUMBER(E3495), IF(G3495&gt;'Bulk DivVar Analysis'!$D$116,"Pass","Fail"),"")</f>
        <v/>
      </c>
      <c r="I3495" s="338" t="str">
        <f t="shared" si="56"/>
        <v/>
      </c>
      <c r="J3495" s="339"/>
      <c r="K3495" s="339"/>
      <c r="L3495" s="339"/>
      <c r="M3495" s="339"/>
      <c r="N3495" s="339"/>
      <c r="O3495" s="339"/>
      <c r="P3495" s="339"/>
      <c r="Q3495" s="339"/>
    </row>
    <row r="3496" spans="1:17" ht="13.5" customHeight="1">
      <c r="A3496" s="481"/>
      <c r="B3496" s="481"/>
      <c r="C3496" s="481"/>
      <c r="D3496" s="481"/>
      <c r="E3496" s="481"/>
      <c r="F3496" s="339"/>
      <c r="G3496" s="340" t="str">
        <f>IF(ISNUMBER(E3496),E3496/'Bulk DivVar Analysis'!$C$114,"")</f>
        <v/>
      </c>
      <c r="H3496" s="338" t="str">
        <f>IF(ISNUMBER(E3496), IF(G3496&gt;'Bulk DivVar Analysis'!$D$116,"Pass","Fail"),"")</f>
        <v/>
      </c>
      <c r="I3496" s="338" t="str">
        <f t="shared" si="56"/>
        <v/>
      </c>
      <c r="J3496" s="339"/>
      <c r="K3496" s="339"/>
      <c r="L3496" s="339"/>
      <c r="M3496" s="339"/>
      <c r="N3496" s="339"/>
      <c r="O3496" s="339"/>
      <c r="P3496" s="339"/>
      <c r="Q3496" s="339"/>
    </row>
    <row r="3497" spans="1:17" ht="13.5" customHeight="1">
      <c r="A3497" s="481"/>
      <c r="B3497" s="481"/>
      <c r="C3497" s="481"/>
      <c r="D3497" s="481"/>
      <c r="E3497" s="481"/>
      <c r="F3497" s="339"/>
      <c r="G3497" s="340" t="str">
        <f>IF(ISNUMBER(E3497),E3497/'Bulk DivVar Analysis'!$C$114,"")</f>
        <v/>
      </c>
      <c r="H3497" s="338" t="str">
        <f>IF(ISNUMBER(E3497), IF(G3497&gt;'Bulk DivVar Analysis'!$D$116,"Pass","Fail"),"")</f>
        <v/>
      </c>
      <c r="I3497" s="338" t="str">
        <f t="shared" si="56"/>
        <v/>
      </c>
      <c r="J3497" s="339"/>
      <c r="K3497" s="339"/>
      <c r="L3497" s="339"/>
      <c r="M3497" s="339"/>
      <c r="N3497" s="339"/>
      <c r="O3497" s="339"/>
      <c r="P3497" s="339"/>
      <c r="Q3497" s="339"/>
    </row>
    <row r="3498" spans="1:17" ht="13.5" customHeight="1">
      <c r="A3498" s="481"/>
      <c r="B3498" s="481"/>
      <c r="C3498" s="481"/>
      <c r="D3498" s="481"/>
      <c r="E3498" s="481"/>
      <c r="F3498" s="339"/>
      <c r="G3498" s="340" t="str">
        <f>IF(ISNUMBER(E3498),E3498/'Bulk DivVar Analysis'!$C$114,"")</f>
        <v/>
      </c>
      <c r="H3498" s="338" t="str">
        <f>IF(ISNUMBER(E3498), IF(G3498&gt;'Bulk DivVar Analysis'!$D$116,"Pass","Fail"),"")</f>
        <v/>
      </c>
      <c r="I3498" s="338" t="str">
        <f t="shared" si="56"/>
        <v/>
      </c>
      <c r="J3498" s="339"/>
      <c r="K3498" s="339"/>
      <c r="L3498" s="339"/>
      <c r="M3498" s="339"/>
      <c r="N3498" s="339"/>
      <c r="O3498" s="339"/>
      <c r="P3498" s="339"/>
      <c r="Q3498" s="339"/>
    </row>
    <row r="3499" spans="1:17" ht="13.5" customHeight="1">
      <c r="A3499" s="481"/>
      <c r="B3499" s="481"/>
      <c r="C3499" s="481"/>
      <c r="D3499" s="481"/>
      <c r="E3499" s="481"/>
      <c r="F3499" s="339"/>
      <c r="G3499" s="340" t="str">
        <f>IF(ISNUMBER(E3499),E3499/'Bulk DivVar Analysis'!$C$114,"")</f>
        <v/>
      </c>
      <c r="H3499" s="338" t="str">
        <f>IF(ISNUMBER(E3499), IF(G3499&gt;'Bulk DivVar Analysis'!$D$116,"Pass","Fail"),"")</f>
        <v/>
      </c>
      <c r="I3499" s="338" t="str">
        <f t="shared" si="56"/>
        <v/>
      </c>
      <c r="J3499" s="339"/>
      <c r="K3499" s="339"/>
      <c r="L3499" s="339"/>
      <c r="M3499" s="339"/>
      <c r="N3499" s="339"/>
      <c r="O3499" s="339"/>
      <c r="P3499" s="339"/>
      <c r="Q3499" s="339"/>
    </row>
    <row r="3500" spans="1:17" ht="13.5" customHeight="1">
      <c r="A3500" s="481"/>
      <c r="B3500" s="481"/>
      <c r="C3500" s="481"/>
      <c r="D3500" s="481"/>
      <c r="E3500" s="481"/>
      <c r="F3500" s="339"/>
      <c r="G3500" s="340" t="str">
        <f>IF(ISNUMBER(E3500),E3500/'Bulk DivVar Analysis'!$C$114,"")</f>
        <v/>
      </c>
      <c r="H3500" s="338" t="str">
        <f>IF(ISNUMBER(E3500), IF(G3500&gt;'Bulk DivVar Analysis'!$D$116,"Pass","Fail"),"")</f>
        <v/>
      </c>
      <c r="I3500" s="338" t="str">
        <f t="shared" si="56"/>
        <v/>
      </c>
      <c r="J3500" s="339"/>
      <c r="K3500" s="339"/>
      <c r="L3500" s="339"/>
      <c r="M3500" s="339"/>
      <c r="N3500" s="339"/>
      <c r="O3500" s="339"/>
      <c r="P3500" s="339"/>
      <c r="Q3500" s="339"/>
    </row>
    <row r="3501" spans="1:17" ht="13.5" customHeight="1">
      <c r="A3501" s="481"/>
      <c r="B3501" s="481"/>
      <c r="C3501" s="481"/>
      <c r="D3501" s="481"/>
      <c r="E3501" s="481"/>
      <c r="F3501" s="339"/>
      <c r="G3501" s="340" t="str">
        <f>IF(ISNUMBER(E3501),E3501/'Bulk DivVar Analysis'!$C$114,"")</f>
        <v/>
      </c>
      <c r="H3501" s="338" t="str">
        <f>IF(ISNUMBER(E3501), IF(G3501&gt;'Bulk DivVar Analysis'!$D$116,"Pass","Fail"),"")</f>
        <v/>
      </c>
      <c r="I3501" s="338" t="str">
        <f t="shared" si="56"/>
        <v/>
      </c>
      <c r="J3501" s="339"/>
      <c r="K3501" s="339"/>
      <c r="L3501" s="339"/>
      <c r="M3501" s="339"/>
      <c r="N3501" s="339"/>
      <c r="O3501" s="339"/>
      <c r="P3501" s="339"/>
      <c r="Q3501" s="339"/>
    </row>
    <row r="3502" spans="1:17" ht="13.5" customHeight="1">
      <c r="A3502" s="481"/>
      <c r="B3502" s="481"/>
      <c r="C3502" s="481"/>
      <c r="D3502" s="481"/>
      <c r="E3502" s="481"/>
      <c r="F3502" s="339"/>
      <c r="G3502" s="340" t="str">
        <f>IF(ISNUMBER(E3502),E3502/'Bulk DivVar Analysis'!$C$114,"")</f>
        <v/>
      </c>
      <c r="H3502" s="338" t="str">
        <f>IF(ISNUMBER(E3502), IF(G3502&gt;'Bulk DivVar Analysis'!$D$116,"Pass","Fail"),"")</f>
        <v/>
      </c>
      <c r="I3502" s="338" t="str">
        <f t="shared" si="56"/>
        <v/>
      </c>
      <c r="J3502" s="339"/>
      <c r="K3502" s="339"/>
      <c r="L3502" s="339"/>
      <c r="M3502" s="339"/>
      <c r="N3502" s="339"/>
      <c r="O3502" s="339"/>
      <c r="P3502" s="339"/>
      <c r="Q3502" s="339"/>
    </row>
    <row r="3503" spans="1:17" ht="13.5" customHeight="1">
      <c r="A3503" s="481"/>
      <c r="B3503" s="481"/>
      <c r="C3503" s="481"/>
      <c r="D3503" s="481"/>
      <c r="E3503" s="481"/>
      <c r="F3503" s="339"/>
      <c r="G3503" s="340" t="str">
        <f>IF(ISNUMBER(E3503),E3503/'Bulk DivVar Analysis'!$C$114,"")</f>
        <v/>
      </c>
      <c r="H3503" s="338" t="str">
        <f>IF(ISNUMBER(E3503), IF(G3503&gt;'Bulk DivVar Analysis'!$D$116,"Pass","Fail"),"")</f>
        <v/>
      </c>
      <c r="I3503" s="338" t="str">
        <f t="shared" si="56"/>
        <v/>
      </c>
      <c r="J3503" s="339"/>
      <c r="K3503" s="339"/>
      <c r="L3503" s="339"/>
      <c r="M3503" s="339"/>
      <c r="N3503" s="339"/>
      <c r="O3503" s="339"/>
      <c r="P3503" s="339"/>
      <c r="Q3503" s="339"/>
    </row>
    <row r="3504" spans="1:17" ht="13.5" customHeight="1">
      <c r="A3504" s="481"/>
      <c r="B3504" s="481"/>
      <c r="C3504" s="481"/>
      <c r="D3504" s="481"/>
      <c r="E3504" s="481"/>
      <c r="F3504" s="339"/>
      <c r="G3504" s="340" t="str">
        <f>IF(ISNUMBER(E3504),E3504/'Bulk DivVar Analysis'!$C$114,"")</f>
        <v/>
      </c>
      <c r="H3504" s="338" t="str">
        <f>IF(ISNUMBER(E3504), IF(G3504&gt;'Bulk DivVar Analysis'!$D$116,"Pass","Fail"),"")</f>
        <v/>
      </c>
      <c r="I3504" s="338" t="str">
        <f t="shared" si="56"/>
        <v/>
      </c>
      <c r="J3504" s="339"/>
      <c r="K3504" s="339"/>
      <c r="L3504" s="339"/>
      <c r="M3504" s="339"/>
      <c r="N3504" s="339"/>
      <c r="O3504" s="339"/>
      <c r="P3504" s="339"/>
      <c r="Q3504" s="339"/>
    </row>
    <row r="3505" spans="1:17" ht="13.5" customHeight="1">
      <c r="A3505" s="481"/>
      <c r="B3505" s="481"/>
      <c r="C3505" s="481"/>
      <c r="D3505" s="481"/>
      <c r="E3505" s="481"/>
      <c r="F3505" s="339"/>
      <c r="G3505" s="340" t="str">
        <f>IF(ISNUMBER(E3505),E3505/'Bulk DivVar Analysis'!$C$114,"")</f>
        <v/>
      </c>
      <c r="H3505" s="338" t="str">
        <f>IF(ISNUMBER(E3505), IF(G3505&gt;'Bulk DivVar Analysis'!$D$116,"Pass","Fail"),"")</f>
        <v/>
      </c>
      <c r="I3505" s="338" t="str">
        <f t="shared" si="56"/>
        <v/>
      </c>
      <c r="J3505" s="339"/>
      <c r="K3505" s="339"/>
      <c r="L3505" s="339"/>
      <c r="M3505" s="339"/>
      <c r="N3505" s="339"/>
      <c r="O3505" s="339"/>
      <c r="P3505" s="339"/>
      <c r="Q3505" s="339"/>
    </row>
    <row r="3506" spans="1:17" ht="13.5" customHeight="1">
      <c r="A3506" s="481"/>
      <c r="B3506" s="481"/>
      <c r="C3506" s="481"/>
      <c r="D3506" s="481"/>
      <c r="E3506" s="481"/>
      <c r="F3506" s="339"/>
      <c r="G3506" s="340" t="str">
        <f>IF(ISNUMBER(E3506),E3506/'Bulk DivVar Analysis'!$C$114,"")</f>
        <v/>
      </c>
      <c r="H3506" s="338" t="str">
        <f>IF(ISNUMBER(E3506), IF(G3506&gt;'Bulk DivVar Analysis'!$D$116,"Pass","Fail"),"")</f>
        <v/>
      </c>
      <c r="I3506" s="338" t="str">
        <f t="shared" si="56"/>
        <v/>
      </c>
      <c r="J3506" s="339"/>
      <c r="K3506" s="339"/>
      <c r="L3506" s="339"/>
      <c r="M3506" s="339"/>
      <c r="N3506" s="339"/>
      <c r="O3506" s="339"/>
      <c r="P3506" s="339"/>
      <c r="Q3506" s="339"/>
    </row>
    <row r="3507" spans="1:17" ht="13.5" customHeight="1">
      <c r="A3507" s="481"/>
      <c r="B3507" s="481"/>
      <c r="C3507" s="481"/>
      <c r="D3507" s="481"/>
      <c r="E3507" s="481"/>
      <c r="F3507" s="339"/>
      <c r="G3507" s="340" t="str">
        <f>IF(ISNUMBER(E3507),E3507/'Bulk DivVar Analysis'!$C$114,"")</f>
        <v/>
      </c>
      <c r="H3507" s="338" t="str">
        <f>IF(ISNUMBER(E3507), IF(G3507&gt;'Bulk DivVar Analysis'!$D$116,"Pass","Fail"),"")</f>
        <v/>
      </c>
      <c r="I3507" s="338" t="str">
        <f t="shared" si="56"/>
        <v/>
      </c>
      <c r="J3507" s="339"/>
      <c r="K3507" s="339"/>
      <c r="L3507" s="339"/>
      <c r="M3507" s="339"/>
      <c r="N3507" s="339"/>
      <c r="O3507" s="339"/>
      <c r="P3507" s="339"/>
      <c r="Q3507" s="339"/>
    </row>
    <row r="3508" spans="1:17" ht="13.5" customHeight="1">
      <c r="A3508" s="481"/>
      <c r="B3508" s="481"/>
      <c r="C3508" s="481"/>
      <c r="D3508" s="481"/>
      <c r="E3508" s="481"/>
      <c r="F3508" s="339"/>
      <c r="G3508" s="340" t="str">
        <f>IF(ISNUMBER(E3508),E3508/'Bulk DivVar Analysis'!$C$114,"")</f>
        <v/>
      </c>
      <c r="H3508" s="338" t="str">
        <f>IF(ISNUMBER(E3508), IF(G3508&gt;'Bulk DivVar Analysis'!$D$116,"Pass","Fail"),"")</f>
        <v/>
      </c>
      <c r="I3508" s="338" t="str">
        <f t="shared" si="56"/>
        <v/>
      </c>
      <c r="J3508" s="339"/>
      <c r="K3508" s="339"/>
      <c r="L3508" s="339"/>
      <c r="M3508" s="339"/>
      <c r="N3508" s="339"/>
      <c r="O3508" s="339"/>
      <c r="P3508" s="339"/>
      <c r="Q3508" s="339"/>
    </row>
    <row r="3509" spans="1:17" ht="13.5" customHeight="1">
      <c r="A3509" s="481"/>
      <c r="B3509" s="481"/>
      <c r="C3509" s="481"/>
      <c r="D3509" s="481"/>
      <c r="E3509" s="481"/>
      <c r="F3509" s="339"/>
      <c r="G3509" s="340" t="str">
        <f>IF(ISNUMBER(E3509),E3509/'Bulk DivVar Analysis'!$C$114,"")</f>
        <v/>
      </c>
      <c r="H3509" s="338" t="str">
        <f>IF(ISNUMBER(E3509), IF(G3509&gt;'Bulk DivVar Analysis'!$D$116,"Pass","Fail"),"")</f>
        <v/>
      </c>
      <c r="I3509" s="338" t="str">
        <f t="shared" si="56"/>
        <v/>
      </c>
      <c r="J3509" s="339"/>
      <c r="K3509" s="339"/>
      <c r="L3509" s="339"/>
      <c r="M3509" s="339"/>
      <c r="N3509" s="339"/>
      <c r="O3509" s="339"/>
      <c r="P3509" s="339"/>
      <c r="Q3509" s="339"/>
    </row>
    <row r="3510" spans="1:17" ht="13.5" customHeight="1">
      <c r="A3510" s="481"/>
      <c r="B3510" s="481"/>
      <c r="C3510" s="481"/>
      <c r="D3510" s="481"/>
      <c r="E3510" s="481"/>
      <c r="F3510" s="339"/>
      <c r="G3510" s="340" t="str">
        <f>IF(ISNUMBER(E3510),E3510/'Bulk DivVar Analysis'!$C$114,"")</f>
        <v/>
      </c>
      <c r="H3510" s="338" t="str">
        <f>IF(ISNUMBER(E3510), IF(G3510&gt;'Bulk DivVar Analysis'!$D$116,"Pass","Fail"),"")</f>
        <v/>
      </c>
      <c r="I3510" s="338" t="str">
        <f t="shared" si="56"/>
        <v/>
      </c>
      <c r="J3510" s="339"/>
      <c r="K3510" s="339"/>
      <c r="L3510" s="339"/>
      <c r="M3510" s="339"/>
      <c r="N3510" s="339"/>
      <c r="O3510" s="339"/>
      <c r="P3510" s="339"/>
      <c r="Q3510" s="339"/>
    </row>
    <row r="3511" spans="1:17" ht="13.5" customHeight="1">
      <c r="A3511" s="481"/>
      <c r="B3511" s="481"/>
      <c r="C3511" s="481"/>
      <c r="D3511" s="481"/>
      <c r="E3511" s="481"/>
      <c r="F3511" s="339"/>
      <c r="G3511" s="340" t="str">
        <f>IF(ISNUMBER(E3511),E3511/'Bulk DivVar Analysis'!$C$114,"")</f>
        <v/>
      </c>
      <c r="H3511" s="338" t="str">
        <f>IF(ISNUMBER(E3511), IF(G3511&gt;'Bulk DivVar Analysis'!$D$116,"Pass","Fail"),"")</f>
        <v/>
      </c>
      <c r="I3511" s="338" t="str">
        <f t="shared" si="56"/>
        <v/>
      </c>
      <c r="J3511" s="339"/>
      <c r="K3511" s="339"/>
      <c r="L3511" s="339"/>
      <c r="M3511" s="339"/>
      <c r="N3511" s="339"/>
      <c r="O3511" s="339"/>
      <c r="P3511" s="339"/>
      <c r="Q3511" s="339"/>
    </row>
    <row r="3512" spans="1:17" ht="13.5" customHeight="1">
      <c r="A3512" s="481"/>
      <c r="B3512" s="481"/>
      <c r="C3512" s="481"/>
      <c r="D3512" s="481"/>
      <c r="E3512" s="481"/>
      <c r="F3512" s="339"/>
      <c r="G3512" s="340" t="str">
        <f>IF(ISNUMBER(E3512),E3512/'Bulk DivVar Analysis'!$C$114,"")</f>
        <v/>
      </c>
      <c r="H3512" s="338" t="str">
        <f>IF(ISNUMBER(E3512), IF(G3512&gt;'Bulk DivVar Analysis'!$D$116,"Pass","Fail"),"")</f>
        <v/>
      </c>
      <c r="I3512" s="338" t="str">
        <f t="shared" si="56"/>
        <v/>
      </c>
      <c r="J3512" s="339"/>
      <c r="K3512" s="339"/>
      <c r="L3512" s="339"/>
      <c r="M3512" s="339"/>
      <c r="N3512" s="339"/>
      <c r="O3512" s="339"/>
      <c r="P3512" s="339"/>
      <c r="Q3512" s="339"/>
    </row>
    <row r="3513" spans="1:17" ht="13.5" customHeight="1">
      <c r="A3513" s="481"/>
      <c r="B3513" s="481"/>
      <c r="C3513" s="481"/>
      <c r="D3513" s="481"/>
      <c r="E3513" s="481"/>
      <c r="F3513" s="339"/>
      <c r="G3513" s="340" t="str">
        <f>IF(ISNUMBER(E3513),E3513/'Bulk DivVar Analysis'!$C$114,"")</f>
        <v/>
      </c>
      <c r="H3513" s="338" t="str">
        <f>IF(ISNUMBER(E3513), IF(G3513&gt;'Bulk DivVar Analysis'!$D$116,"Pass","Fail"),"")</f>
        <v/>
      </c>
      <c r="I3513" s="338" t="str">
        <f t="shared" si="56"/>
        <v/>
      </c>
      <c r="J3513" s="339"/>
      <c r="K3513" s="339"/>
      <c r="L3513" s="339"/>
      <c r="M3513" s="339"/>
      <c r="N3513" s="339"/>
      <c r="O3513" s="339"/>
      <c r="P3513" s="339"/>
      <c r="Q3513" s="339"/>
    </row>
    <row r="3514" spans="1:17" ht="13.5" customHeight="1">
      <c r="A3514" s="481"/>
      <c r="B3514" s="481"/>
      <c r="C3514" s="481"/>
      <c r="D3514" s="481"/>
      <c r="E3514" s="481"/>
      <c r="F3514" s="339"/>
      <c r="G3514" s="340" t="str">
        <f>IF(ISNUMBER(E3514),E3514/'Bulk DivVar Analysis'!$C$114,"")</f>
        <v/>
      </c>
      <c r="H3514" s="338" t="str">
        <f>IF(ISNUMBER(E3514), IF(G3514&gt;'Bulk DivVar Analysis'!$D$116,"Pass","Fail"),"")</f>
        <v/>
      </c>
      <c r="I3514" s="338" t="str">
        <f t="shared" si="56"/>
        <v/>
      </c>
      <c r="J3514" s="339"/>
      <c r="K3514" s="339"/>
      <c r="L3514" s="339"/>
      <c r="M3514" s="339"/>
      <c r="N3514" s="339"/>
      <c r="O3514" s="339"/>
      <c r="P3514" s="339"/>
      <c r="Q3514" s="339"/>
    </row>
    <row r="3515" spans="1:17" ht="13.5" customHeight="1">
      <c r="A3515" s="481"/>
      <c r="B3515" s="481"/>
      <c r="C3515" s="481"/>
      <c r="D3515" s="481"/>
      <c r="E3515" s="481"/>
      <c r="F3515" s="339"/>
      <c r="G3515" s="340" t="str">
        <f>IF(ISNUMBER(E3515),E3515/'Bulk DivVar Analysis'!$C$114,"")</f>
        <v/>
      </c>
      <c r="H3515" s="338" t="str">
        <f>IF(ISNUMBER(E3515), IF(G3515&gt;'Bulk DivVar Analysis'!$D$116,"Pass","Fail"),"")</f>
        <v/>
      </c>
      <c r="I3515" s="338" t="str">
        <f t="shared" si="56"/>
        <v/>
      </c>
      <c r="J3515" s="339"/>
      <c r="K3515" s="339"/>
      <c r="L3515" s="339"/>
      <c r="M3515" s="339"/>
      <c r="N3515" s="339"/>
      <c r="O3515" s="339"/>
      <c r="P3515" s="339"/>
      <c r="Q3515" s="339"/>
    </row>
    <row r="3516" spans="1:17" ht="13.5" customHeight="1">
      <c r="A3516" s="481"/>
      <c r="B3516" s="481"/>
      <c r="C3516" s="481"/>
      <c r="D3516" s="481"/>
      <c r="E3516" s="481"/>
      <c r="F3516" s="339"/>
      <c r="G3516" s="340" t="str">
        <f>IF(ISNUMBER(E3516),E3516/'Bulk DivVar Analysis'!$C$114,"")</f>
        <v/>
      </c>
      <c r="H3516" s="338" t="str">
        <f>IF(ISNUMBER(E3516), IF(G3516&gt;'Bulk DivVar Analysis'!$D$116,"Pass","Fail"),"")</f>
        <v/>
      </c>
      <c r="I3516" s="338" t="str">
        <f t="shared" si="56"/>
        <v/>
      </c>
      <c r="J3516" s="339"/>
      <c r="K3516" s="339"/>
      <c r="L3516" s="339"/>
      <c r="M3516" s="339"/>
      <c r="N3516" s="339"/>
      <c r="O3516" s="339"/>
      <c r="P3516" s="339"/>
      <c r="Q3516" s="339"/>
    </row>
    <row r="3517" spans="1:17" ht="13.5" customHeight="1">
      <c r="A3517" s="481"/>
      <c r="B3517" s="481"/>
      <c r="C3517" s="481"/>
      <c r="D3517" s="481"/>
      <c r="E3517" s="481"/>
      <c r="F3517" s="339"/>
      <c r="G3517" s="340" t="str">
        <f>IF(ISNUMBER(E3517),E3517/'Bulk DivVar Analysis'!$C$114,"")</f>
        <v/>
      </c>
      <c r="H3517" s="338" t="str">
        <f>IF(ISNUMBER(E3517), IF(G3517&gt;'Bulk DivVar Analysis'!$D$116,"Pass","Fail"),"")</f>
        <v/>
      </c>
      <c r="I3517" s="338" t="str">
        <f t="shared" si="56"/>
        <v/>
      </c>
      <c r="J3517" s="339"/>
      <c r="K3517" s="339"/>
      <c r="L3517" s="339"/>
      <c r="M3517" s="339"/>
      <c r="N3517" s="339"/>
      <c r="O3517" s="339"/>
      <c r="P3517" s="339"/>
      <c r="Q3517" s="339"/>
    </row>
    <row r="3518" spans="1:17" ht="13.5" customHeight="1">
      <c r="A3518" s="481"/>
      <c r="B3518" s="481"/>
      <c r="C3518" s="481"/>
      <c r="D3518" s="481"/>
      <c r="E3518" s="481"/>
      <c r="F3518" s="339"/>
      <c r="G3518" s="340" t="str">
        <f>IF(ISNUMBER(E3518),E3518/'Bulk DivVar Analysis'!$C$114,"")</f>
        <v/>
      </c>
      <c r="H3518" s="338" t="str">
        <f>IF(ISNUMBER(E3518), IF(G3518&gt;'Bulk DivVar Analysis'!$D$116,"Pass","Fail"),"")</f>
        <v/>
      </c>
      <c r="I3518" s="338" t="str">
        <f t="shared" si="56"/>
        <v/>
      </c>
      <c r="J3518" s="339"/>
      <c r="K3518" s="339"/>
      <c r="L3518" s="339"/>
      <c r="M3518" s="339"/>
      <c r="N3518" s="339"/>
      <c r="O3518" s="339"/>
      <c r="P3518" s="339"/>
      <c r="Q3518" s="339"/>
    </row>
    <row r="3519" spans="1:17" ht="13.5" customHeight="1">
      <c r="A3519" s="481"/>
      <c r="B3519" s="481"/>
      <c r="C3519" s="481"/>
      <c r="D3519" s="481"/>
      <c r="E3519" s="481"/>
      <c r="F3519" s="339"/>
      <c r="G3519" s="340" t="str">
        <f>IF(ISNUMBER(E3519),E3519/'Bulk DivVar Analysis'!$C$114,"")</f>
        <v/>
      </c>
      <c r="H3519" s="338" t="str">
        <f>IF(ISNUMBER(E3519), IF(G3519&gt;'Bulk DivVar Analysis'!$D$116,"Pass","Fail"),"")</f>
        <v/>
      </c>
      <c r="I3519" s="338" t="str">
        <f t="shared" si="56"/>
        <v/>
      </c>
      <c r="J3519" s="339"/>
      <c r="K3519" s="339"/>
      <c r="L3519" s="339"/>
      <c r="M3519" s="339"/>
      <c r="N3519" s="339"/>
      <c r="O3519" s="339"/>
      <c r="P3519" s="339"/>
      <c r="Q3519" s="339"/>
    </row>
    <row r="3520" spans="1:17" ht="13.5" customHeight="1">
      <c r="A3520" s="481"/>
      <c r="B3520" s="481"/>
      <c r="C3520" s="481"/>
      <c r="D3520" s="481"/>
      <c r="E3520" s="481"/>
      <c r="F3520" s="339"/>
      <c r="G3520" s="340" t="str">
        <f>IF(ISNUMBER(E3520),E3520/'Bulk DivVar Analysis'!$C$114,"")</f>
        <v/>
      </c>
      <c r="H3520" s="338" t="str">
        <f>IF(ISNUMBER(E3520), IF(G3520&gt;'Bulk DivVar Analysis'!$D$116,"Pass","Fail"),"")</f>
        <v/>
      </c>
      <c r="I3520" s="338" t="str">
        <f t="shared" si="56"/>
        <v/>
      </c>
      <c r="J3520" s="339"/>
      <c r="K3520" s="339"/>
      <c r="L3520" s="339"/>
      <c r="M3520" s="339"/>
      <c r="N3520" s="339"/>
      <c r="O3520" s="339"/>
      <c r="P3520" s="339"/>
      <c r="Q3520" s="339"/>
    </row>
    <row r="3521" spans="1:17" ht="13.5" customHeight="1">
      <c r="A3521" s="481"/>
      <c r="B3521" s="481"/>
      <c r="C3521" s="481"/>
      <c r="D3521" s="481"/>
      <c r="E3521" s="481"/>
      <c r="F3521" s="339"/>
      <c r="G3521" s="340" t="str">
        <f>IF(ISNUMBER(E3521),E3521/'Bulk DivVar Analysis'!$C$114,"")</f>
        <v/>
      </c>
      <c r="H3521" s="338" t="str">
        <f>IF(ISNUMBER(E3521), IF(G3521&gt;'Bulk DivVar Analysis'!$D$116,"Pass","Fail"),"")</f>
        <v/>
      </c>
      <c r="I3521" s="338" t="str">
        <f t="shared" si="56"/>
        <v/>
      </c>
      <c r="J3521" s="339"/>
      <c r="K3521" s="339"/>
      <c r="L3521" s="339"/>
      <c r="M3521" s="339"/>
      <c r="N3521" s="339"/>
      <c r="O3521" s="339"/>
      <c r="P3521" s="339"/>
      <c r="Q3521" s="339"/>
    </row>
    <row r="3522" spans="1:17" ht="13.5" customHeight="1">
      <c r="A3522" s="481"/>
      <c r="B3522" s="481"/>
      <c r="C3522" s="481"/>
      <c r="D3522" s="481"/>
      <c r="E3522" s="481"/>
      <c r="F3522" s="339"/>
      <c r="G3522" s="340" t="str">
        <f>IF(ISNUMBER(E3522),E3522/'Bulk DivVar Analysis'!$C$114,"")</f>
        <v/>
      </c>
      <c r="H3522" s="338" t="str">
        <f>IF(ISNUMBER(E3522), IF(G3522&gt;'Bulk DivVar Analysis'!$D$116,"Pass","Fail"),"")</f>
        <v/>
      </c>
      <c r="I3522" s="338" t="str">
        <f t="shared" si="56"/>
        <v/>
      </c>
      <c r="J3522" s="339"/>
      <c r="K3522" s="339"/>
      <c r="L3522" s="339"/>
      <c r="M3522" s="339"/>
      <c r="N3522" s="339"/>
      <c r="O3522" s="339"/>
      <c r="P3522" s="339"/>
      <c r="Q3522" s="339"/>
    </row>
    <row r="3523" spans="1:17" ht="13.5" customHeight="1">
      <c r="A3523" s="481"/>
      <c r="B3523" s="481"/>
      <c r="C3523" s="481"/>
      <c r="D3523" s="481"/>
      <c r="E3523" s="481"/>
      <c r="F3523" s="339"/>
      <c r="G3523" s="340" t="str">
        <f>IF(ISNUMBER(E3523),E3523/'Bulk DivVar Analysis'!$C$114,"")</f>
        <v/>
      </c>
      <c r="H3523" s="338" t="str">
        <f>IF(ISNUMBER(E3523), IF(G3523&gt;'Bulk DivVar Analysis'!$D$116,"Pass","Fail"),"")</f>
        <v/>
      </c>
      <c r="I3523" s="338" t="str">
        <f t="shared" ref="I3523:I3586" si="57">_xlfn.TEXTJOIN("_",TRUE,B3523,C3523)</f>
        <v/>
      </c>
      <c r="J3523" s="339"/>
      <c r="K3523" s="339"/>
      <c r="L3523" s="339"/>
      <c r="M3523" s="339"/>
      <c r="N3523" s="339"/>
      <c r="O3523" s="339"/>
      <c r="P3523" s="339"/>
      <c r="Q3523" s="339"/>
    </row>
    <row r="3524" spans="1:17" ht="13.5" customHeight="1">
      <c r="A3524" s="481"/>
      <c r="B3524" s="481"/>
      <c r="C3524" s="481"/>
      <c r="D3524" s="481"/>
      <c r="E3524" s="481"/>
      <c r="F3524" s="339"/>
      <c r="G3524" s="340" t="str">
        <f>IF(ISNUMBER(E3524),E3524/'Bulk DivVar Analysis'!$C$114,"")</f>
        <v/>
      </c>
      <c r="H3524" s="338" t="str">
        <f>IF(ISNUMBER(E3524), IF(G3524&gt;'Bulk DivVar Analysis'!$D$116,"Pass","Fail"),"")</f>
        <v/>
      </c>
      <c r="I3524" s="338" t="str">
        <f t="shared" si="57"/>
        <v/>
      </c>
      <c r="J3524" s="339"/>
      <c r="K3524" s="339"/>
      <c r="L3524" s="339"/>
      <c r="M3524" s="339"/>
      <c r="N3524" s="339"/>
      <c r="O3524" s="339"/>
      <c r="P3524" s="339"/>
      <c r="Q3524" s="339"/>
    </row>
    <row r="3525" spans="1:17" ht="13.5" customHeight="1">
      <c r="A3525" s="481"/>
      <c r="B3525" s="481"/>
      <c r="C3525" s="481"/>
      <c r="D3525" s="481"/>
      <c r="E3525" s="481"/>
      <c r="F3525" s="339"/>
      <c r="G3525" s="340" t="str">
        <f>IF(ISNUMBER(E3525),E3525/'Bulk DivVar Analysis'!$C$114,"")</f>
        <v/>
      </c>
      <c r="H3525" s="338" t="str">
        <f>IF(ISNUMBER(E3525), IF(G3525&gt;'Bulk DivVar Analysis'!$D$116,"Pass","Fail"),"")</f>
        <v/>
      </c>
      <c r="I3525" s="338" t="str">
        <f t="shared" si="57"/>
        <v/>
      </c>
      <c r="J3525" s="339"/>
      <c r="K3525" s="339"/>
      <c r="L3525" s="339"/>
      <c r="M3525" s="339"/>
      <c r="N3525" s="339"/>
      <c r="O3525" s="339"/>
      <c r="P3525" s="339"/>
      <c r="Q3525" s="339"/>
    </row>
    <row r="3526" spans="1:17" ht="13.5" customHeight="1">
      <c r="A3526" s="481"/>
      <c r="B3526" s="481"/>
      <c r="C3526" s="481"/>
      <c r="D3526" s="481"/>
      <c r="E3526" s="481"/>
      <c r="F3526" s="339"/>
      <c r="G3526" s="340" t="str">
        <f>IF(ISNUMBER(E3526),E3526/'Bulk DivVar Analysis'!$C$114,"")</f>
        <v/>
      </c>
      <c r="H3526" s="338" t="str">
        <f>IF(ISNUMBER(E3526), IF(G3526&gt;'Bulk DivVar Analysis'!$D$116,"Pass","Fail"),"")</f>
        <v/>
      </c>
      <c r="I3526" s="338" t="str">
        <f t="shared" si="57"/>
        <v/>
      </c>
      <c r="J3526" s="339"/>
      <c r="K3526" s="339"/>
      <c r="L3526" s="339"/>
      <c r="M3526" s="339"/>
      <c r="N3526" s="339"/>
      <c r="O3526" s="339"/>
      <c r="P3526" s="339"/>
      <c r="Q3526" s="339"/>
    </row>
    <row r="3527" spans="1:17" ht="13.5" customHeight="1">
      <c r="A3527" s="481"/>
      <c r="B3527" s="481"/>
      <c r="C3527" s="481"/>
      <c r="D3527" s="481"/>
      <c r="E3527" s="481"/>
      <c r="F3527" s="339"/>
      <c r="G3527" s="340" t="str">
        <f>IF(ISNUMBER(E3527),E3527/'Bulk DivVar Analysis'!$C$114,"")</f>
        <v/>
      </c>
      <c r="H3527" s="338" t="str">
        <f>IF(ISNUMBER(E3527), IF(G3527&gt;'Bulk DivVar Analysis'!$D$116,"Pass","Fail"),"")</f>
        <v/>
      </c>
      <c r="I3527" s="338" t="str">
        <f t="shared" si="57"/>
        <v/>
      </c>
      <c r="J3527" s="339"/>
      <c r="K3527" s="339"/>
      <c r="L3527" s="339"/>
      <c r="M3527" s="339"/>
      <c r="N3527" s="339"/>
      <c r="O3527" s="339"/>
      <c r="P3527" s="339"/>
      <c r="Q3527" s="339"/>
    </row>
    <row r="3528" spans="1:17" ht="13.5" customHeight="1">
      <c r="A3528" s="481"/>
      <c r="B3528" s="481"/>
      <c r="C3528" s="481"/>
      <c r="D3528" s="481"/>
      <c r="E3528" s="481"/>
      <c r="F3528" s="339"/>
      <c r="G3528" s="340" t="str">
        <f>IF(ISNUMBER(E3528),E3528/'Bulk DivVar Analysis'!$C$114,"")</f>
        <v/>
      </c>
      <c r="H3528" s="338" t="str">
        <f>IF(ISNUMBER(E3528), IF(G3528&gt;'Bulk DivVar Analysis'!$D$116,"Pass","Fail"),"")</f>
        <v/>
      </c>
      <c r="I3528" s="338" t="str">
        <f t="shared" si="57"/>
        <v/>
      </c>
      <c r="J3528" s="339"/>
      <c r="K3528" s="339"/>
      <c r="L3528" s="339"/>
      <c r="M3528" s="339"/>
      <c r="N3528" s="339"/>
      <c r="O3528" s="339"/>
      <c r="P3528" s="339"/>
      <c r="Q3528" s="339"/>
    </row>
    <row r="3529" spans="1:17" ht="13.5" customHeight="1">
      <c r="A3529" s="481"/>
      <c r="B3529" s="481"/>
      <c r="C3529" s="481"/>
      <c r="D3529" s="481"/>
      <c r="E3529" s="481"/>
      <c r="F3529" s="339"/>
      <c r="G3529" s="340" t="str">
        <f>IF(ISNUMBER(E3529),E3529/'Bulk DivVar Analysis'!$C$114,"")</f>
        <v/>
      </c>
      <c r="H3529" s="338" t="str">
        <f>IF(ISNUMBER(E3529), IF(G3529&gt;'Bulk DivVar Analysis'!$D$116,"Pass","Fail"),"")</f>
        <v/>
      </c>
      <c r="I3529" s="338" t="str">
        <f t="shared" si="57"/>
        <v/>
      </c>
      <c r="J3529" s="339"/>
      <c r="K3529" s="339"/>
      <c r="L3529" s="339"/>
      <c r="M3529" s="339"/>
      <c r="N3529" s="339"/>
      <c r="O3529" s="339"/>
      <c r="P3529" s="339"/>
      <c r="Q3529" s="339"/>
    </row>
    <row r="3530" spans="1:17" ht="13.5" customHeight="1">
      <c r="A3530" s="481"/>
      <c r="B3530" s="481"/>
      <c r="C3530" s="481"/>
      <c r="D3530" s="481"/>
      <c r="E3530" s="481"/>
      <c r="F3530" s="339"/>
      <c r="G3530" s="340" t="str">
        <f>IF(ISNUMBER(E3530),E3530/'Bulk DivVar Analysis'!$C$114,"")</f>
        <v/>
      </c>
      <c r="H3530" s="338" t="str">
        <f>IF(ISNUMBER(E3530), IF(G3530&gt;'Bulk DivVar Analysis'!$D$116,"Pass","Fail"),"")</f>
        <v/>
      </c>
      <c r="I3530" s="338" t="str">
        <f t="shared" si="57"/>
        <v/>
      </c>
      <c r="J3530" s="339"/>
      <c r="K3530" s="339"/>
      <c r="L3530" s="339"/>
      <c r="M3530" s="339"/>
      <c r="N3530" s="339"/>
      <c r="O3530" s="339"/>
      <c r="P3530" s="339"/>
      <c r="Q3530" s="339"/>
    </row>
    <row r="3531" spans="1:17" ht="13.5" customHeight="1">
      <c r="A3531" s="481"/>
      <c r="B3531" s="481"/>
      <c r="C3531" s="481"/>
      <c r="D3531" s="481"/>
      <c r="E3531" s="481"/>
      <c r="F3531" s="339"/>
      <c r="G3531" s="340" t="str">
        <f>IF(ISNUMBER(E3531),E3531/'Bulk DivVar Analysis'!$C$114,"")</f>
        <v/>
      </c>
      <c r="H3531" s="338" t="str">
        <f>IF(ISNUMBER(E3531), IF(G3531&gt;'Bulk DivVar Analysis'!$D$116,"Pass","Fail"),"")</f>
        <v/>
      </c>
      <c r="I3531" s="338" t="str">
        <f t="shared" si="57"/>
        <v/>
      </c>
      <c r="J3531" s="339"/>
      <c r="K3531" s="339"/>
      <c r="L3531" s="339"/>
      <c r="M3531" s="339"/>
      <c r="N3531" s="339"/>
      <c r="O3531" s="339"/>
      <c r="P3531" s="339"/>
      <c r="Q3531" s="339"/>
    </row>
    <row r="3532" spans="1:17" ht="13.5" customHeight="1">
      <c r="A3532" s="481"/>
      <c r="B3532" s="481"/>
      <c r="C3532" s="481"/>
      <c r="D3532" s="481"/>
      <c r="E3532" s="481"/>
      <c r="F3532" s="339"/>
      <c r="G3532" s="340" t="str">
        <f>IF(ISNUMBER(E3532),E3532/'Bulk DivVar Analysis'!$C$114,"")</f>
        <v/>
      </c>
      <c r="H3532" s="338" t="str">
        <f>IF(ISNUMBER(E3532), IF(G3532&gt;'Bulk DivVar Analysis'!$D$116,"Pass","Fail"),"")</f>
        <v/>
      </c>
      <c r="I3532" s="338" t="str">
        <f t="shared" si="57"/>
        <v/>
      </c>
      <c r="J3532" s="339"/>
      <c r="K3532" s="339"/>
      <c r="L3532" s="339"/>
      <c r="M3532" s="339"/>
      <c r="N3532" s="339"/>
      <c r="O3532" s="339"/>
      <c r="P3532" s="339"/>
      <c r="Q3532" s="339"/>
    </row>
    <row r="3533" spans="1:17" ht="13.5" customHeight="1">
      <c r="A3533" s="481"/>
      <c r="B3533" s="481"/>
      <c r="C3533" s="481"/>
      <c r="D3533" s="481"/>
      <c r="E3533" s="481"/>
      <c r="F3533" s="339"/>
      <c r="G3533" s="340" t="str">
        <f>IF(ISNUMBER(E3533),E3533/'Bulk DivVar Analysis'!$C$114,"")</f>
        <v/>
      </c>
      <c r="H3533" s="338" t="str">
        <f>IF(ISNUMBER(E3533), IF(G3533&gt;'Bulk DivVar Analysis'!$D$116,"Pass","Fail"),"")</f>
        <v/>
      </c>
      <c r="I3533" s="338" t="str">
        <f t="shared" si="57"/>
        <v/>
      </c>
      <c r="J3533" s="339"/>
      <c r="K3533" s="339"/>
      <c r="L3533" s="339"/>
      <c r="M3533" s="339"/>
      <c r="N3533" s="339"/>
      <c r="O3533" s="339"/>
      <c r="P3533" s="339"/>
      <c r="Q3533" s="339"/>
    </row>
    <row r="3534" spans="1:17" ht="13.5" customHeight="1">
      <c r="A3534" s="481"/>
      <c r="B3534" s="481"/>
      <c r="C3534" s="481"/>
      <c r="D3534" s="481"/>
      <c r="E3534" s="481"/>
      <c r="F3534" s="339"/>
      <c r="G3534" s="340" t="str">
        <f>IF(ISNUMBER(E3534),E3534/'Bulk DivVar Analysis'!$C$114,"")</f>
        <v/>
      </c>
      <c r="H3534" s="338" t="str">
        <f>IF(ISNUMBER(E3534), IF(G3534&gt;'Bulk DivVar Analysis'!$D$116,"Pass","Fail"),"")</f>
        <v/>
      </c>
      <c r="I3534" s="338" t="str">
        <f t="shared" si="57"/>
        <v/>
      </c>
      <c r="J3534" s="339"/>
      <c r="K3534" s="339"/>
      <c r="L3534" s="339"/>
      <c r="M3534" s="339"/>
      <c r="N3534" s="339"/>
      <c r="O3534" s="339"/>
      <c r="P3534" s="339"/>
      <c r="Q3534" s="339"/>
    </row>
    <row r="3535" spans="1:17" ht="13.5" customHeight="1">
      <c r="A3535" s="481"/>
      <c r="B3535" s="481"/>
      <c r="C3535" s="481"/>
      <c r="D3535" s="481"/>
      <c r="E3535" s="481"/>
      <c r="F3535" s="339"/>
      <c r="G3535" s="340" t="str">
        <f>IF(ISNUMBER(E3535),E3535/'Bulk DivVar Analysis'!$C$114,"")</f>
        <v/>
      </c>
      <c r="H3535" s="338" t="str">
        <f>IF(ISNUMBER(E3535), IF(G3535&gt;'Bulk DivVar Analysis'!$D$116,"Pass","Fail"),"")</f>
        <v/>
      </c>
      <c r="I3535" s="338" t="str">
        <f t="shared" si="57"/>
        <v/>
      </c>
      <c r="J3535" s="339"/>
      <c r="K3535" s="339"/>
      <c r="L3535" s="339"/>
      <c r="M3535" s="339"/>
      <c r="N3535" s="339"/>
      <c r="O3535" s="339"/>
      <c r="P3535" s="339"/>
      <c r="Q3535" s="339"/>
    </row>
    <row r="3536" spans="1:17" ht="13.5" customHeight="1">
      <c r="A3536" s="481"/>
      <c r="B3536" s="481"/>
      <c r="C3536" s="481"/>
      <c r="D3536" s="481"/>
      <c r="E3536" s="481"/>
      <c r="F3536" s="339"/>
      <c r="G3536" s="340" t="str">
        <f>IF(ISNUMBER(E3536),E3536/'Bulk DivVar Analysis'!$C$114,"")</f>
        <v/>
      </c>
      <c r="H3536" s="338" t="str">
        <f>IF(ISNUMBER(E3536), IF(G3536&gt;'Bulk DivVar Analysis'!$D$116,"Pass","Fail"),"")</f>
        <v/>
      </c>
      <c r="I3536" s="338" t="str">
        <f t="shared" si="57"/>
        <v/>
      </c>
      <c r="J3536" s="339"/>
      <c r="K3536" s="339"/>
      <c r="L3536" s="339"/>
      <c r="M3536" s="339"/>
      <c r="N3536" s="339"/>
      <c r="O3536" s="339"/>
      <c r="P3536" s="339"/>
      <c r="Q3536" s="339"/>
    </row>
    <row r="3537" spans="1:17" ht="13.5" customHeight="1">
      <c r="A3537" s="481"/>
      <c r="B3537" s="481"/>
      <c r="C3537" s="481"/>
      <c r="D3537" s="481"/>
      <c r="E3537" s="481"/>
      <c r="F3537" s="339"/>
      <c r="G3537" s="340" t="str">
        <f>IF(ISNUMBER(E3537),E3537/'Bulk DivVar Analysis'!$C$114,"")</f>
        <v/>
      </c>
      <c r="H3537" s="338" t="str">
        <f>IF(ISNUMBER(E3537), IF(G3537&gt;'Bulk DivVar Analysis'!$D$116,"Pass","Fail"),"")</f>
        <v/>
      </c>
      <c r="I3537" s="338" t="str">
        <f t="shared" si="57"/>
        <v/>
      </c>
      <c r="J3537" s="339"/>
      <c r="K3537" s="339"/>
      <c r="L3537" s="339"/>
      <c r="M3537" s="339"/>
      <c r="N3537" s="339"/>
      <c r="O3537" s="339"/>
      <c r="P3537" s="339"/>
      <c r="Q3537" s="339"/>
    </row>
    <row r="3538" spans="1:17" ht="13.5" customHeight="1">
      <c r="A3538" s="481"/>
      <c r="B3538" s="481"/>
      <c r="C3538" s="481"/>
      <c r="D3538" s="481"/>
      <c r="E3538" s="481"/>
      <c r="F3538" s="339"/>
      <c r="G3538" s="340" t="str">
        <f>IF(ISNUMBER(E3538),E3538/'Bulk DivVar Analysis'!$C$114,"")</f>
        <v/>
      </c>
      <c r="H3538" s="338" t="str">
        <f>IF(ISNUMBER(E3538), IF(G3538&gt;'Bulk DivVar Analysis'!$D$116,"Pass","Fail"),"")</f>
        <v/>
      </c>
      <c r="I3538" s="338" t="str">
        <f t="shared" si="57"/>
        <v/>
      </c>
      <c r="J3538" s="339"/>
      <c r="K3538" s="339"/>
      <c r="L3538" s="339"/>
      <c r="M3538" s="339"/>
      <c r="N3538" s="339"/>
      <c r="O3538" s="339"/>
      <c r="P3538" s="339"/>
      <c r="Q3538" s="339"/>
    </row>
    <row r="3539" spans="1:17" ht="13.5" customHeight="1">
      <c r="A3539" s="481"/>
      <c r="B3539" s="481"/>
      <c r="C3539" s="481"/>
      <c r="D3539" s="481"/>
      <c r="E3539" s="481"/>
      <c r="F3539" s="339"/>
      <c r="G3539" s="340" t="str">
        <f>IF(ISNUMBER(E3539),E3539/'Bulk DivVar Analysis'!$C$114,"")</f>
        <v/>
      </c>
      <c r="H3539" s="338" t="str">
        <f>IF(ISNUMBER(E3539), IF(G3539&gt;'Bulk DivVar Analysis'!$D$116,"Pass","Fail"),"")</f>
        <v/>
      </c>
      <c r="I3539" s="338" t="str">
        <f t="shared" si="57"/>
        <v/>
      </c>
      <c r="J3539" s="339"/>
      <c r="K3539" s="339"/>
      <c r="L3539" s="339"/>
      <c r="M3539" s="339"/>
      <c r="N3539" s="339"/>
      <c r="O3539" s="339"/>
      <c r="P3539" s="339"/>
      <c r="Q3539" s="339"/>
    </row>
    <row r="3540" spans="1:17" ht="13.5" customHeight="1">
      <c r="A3540" s="481"/>
      <c r="B3540" s="481"/>
      <c r="C3540" s="481"/>
      <c r="D3540" s="481"/>
      <c r="E3540" s="481"/>
      <c r="F3540" s="339"/>
      <c r="G3540" s="340" t="str">
        <f>IF(ISNUMBER(E3540),E3540/'Bulk DivVar Analysis'!$C$114,"")</f>
        <v/>
      </c>
      <c r="H3540" s="338" t="str">
        <f>IF(ISNUMBER(E3540), IF(G3540&gt;'Bulk DivVar Analysis'!$D$116,"Pass","Fail"),"")</f>
        <v/>
      </c>
      <c r="I3540" s="338" t="str">
        <f t="shared" si="57"/>
        <v/>
      </c>
      <c r="J3540" s="339"/>
      <c r="K3540" s="339"/>
      <c r="L3540" s="339"/>
      <c r="M3540" s="339"/>
      <c r="N3540" s="339"/>
      <c r="O3540" s="339"/>
      <c r="P3540" s="339"/>
      <c r="Q3540" s="339"/>
    </row>
    <row r="3541" spans="1:17" ht="13.5" customHeight="1">
      <c r="A3541" s="481"/>
      <c r="B3541" s="481"/>
      <c r="C3541" s="481"/>
      <c r="D3541" s="481"/>
      <c r="E3541" s="481"/>
      <c r="F3541" s="339"/>
      <c r="G3541" s="340" t="str">
        <f>IF(ISNUMBER(E3541),E3541/'Bulk DivVar Analysis'!$C$114,"")</f>
        <v/>
      </c>
      <c r="H3541" s="338" t="str">
        <f>IF(ISNUMBER(E3541), IF(G3541&gt;'Bulk DivVar Analysis'!$D$116,"Pass","Fail"),"")</f>
        <v/>
      </c>
      <c r="I3541" s="338" t="str">
        <f t="shared" si="57"/>
        <v/>
      </c>
      <c r="J3541" s="339"/>
      <c r="K3541" s="339"/>
      <c r="L3541" s="339"/>
      <c r="M3541" s="339"/>
      <c r="N3541" s="339"/>
      <c r="O3541" s="339"/>
      <c r="P3541" s="339"/>
      <c r="Q3541" s="339"/>
    </row>
    <row r="3542" spans="1:17" ht="13.5" customHeight="1">
      <c r="A3542" s="481"/>
      <c r="B3542" s="481"/>
      <c r="C3542" s="481"/>
      <c r="D3542" s="481"/>
      <c r="E3542" s="481"/>
      <c r="F3542" s="339"/>
      <c r="G3542" s="340" t="str">
        <f>IF(ISNUMBER(E3542),E3542/'Bulk DivVar Analysis'!$C$114,"")</f>
        <v/>
      </c>
      <c r="H3542" s="338" t="str">
        <f>IF(ISNUMBER(E3542), IF(G3542&gt;'Bulk DivVar Analysis'!$D$116,"Pass","Fail"),"")</f>
        <v/>
      </c>
      <c r="I3542" s="338" t="str">
        <f t="shared" si="57"/>
        <v/>
      </c>
      <c r="J3542" s="339"/>
      <c r="K3542" s="339"/>
      <c r="L3542" s="339"/>
      <c r="M3542" s="339"/>
      <c r="N3542" s="339"/>
      <c r="O3542" s="339"/>
      <c r="P3542" s="339"/>
      <c r="Q3542" s="339"/>
    </row>
    <row r="3543" spans="1:17" ht="13.5" customHeight="1">
      <c r="A3543" s="481"/>
      <c r="B3543" s="481"/>
      <c r="C3543" s="481"/>
      <c r="D3543" s="481"/>
      <c r="E3543" s="481"/>
      <c r="F3543" s="339"/>
      <c r="G3543" s="340" t="str">
        <f>IF(ISNUMBER(E3543),E3543/'Bulk DivVar Analysis'!$C$114,"")</f>
        <v/>
      </c>
      <c r="H3543" s="338" t="str">
        <f>IF(ISNUMBER(E3543), IF(G3543&gt;'Bulk DivVar Analysis'!$D$116,"Pass","Fail"),"")</f>
        <v/>
      </c>
      <c r="I3543" s="338" t="str">
        <f t="shared" si="57"/>
        <v/>
      </c>
      <c r="J3543" s="339"/>
      <c r="K3543" s="339"/>
      <c r="L3543" s="339"/>
      <c r="M3543" s="339"/>
      <c r="N3543" s="339"/>
      <c r="O3543" s="339"/>
      <c r="P3543" s="339"/>
      <c r="Q3543" s="339"/>
    </row>
    <row r="3544" spans="1:17" ht="13.5" customHeight="1">
      <c r="A3544" s="481"/>
      <c r="B3544" s="481"/>
      <c r="C3544" s="481"/>
      <c r="D3544" s="481"/>
      <c r="E3544" s="481"/>
      <c r="F3544" s="339"/>
      <c r="G3544" s="340" t="str">
        <f>IF(ISNUMBER(E3544),E3544/'Bulk DivVar Analysis'!$C$114,"")</f>
        <v/>
      </c>
      <c r="H3544" s="338" t="str">
        <f>IF(ISNUMBER(E3544), IF(G3544&gt;'Bulk DivVar Analysis'!$D$116,"Pass","Fail"),"")</f>
        <v/>
      </c>
      <c r="I3544" s="338" t="str">
        <f t="shared" si="57"/>
        <v/>
      </c>
      <c r="J3544" s="339"/>
      <c r="K3544" s="339"/>
      <c r="L3544" s="339"/>
      <c r="M3544" s="339"/>
      <c r="N3544" s="339"/>
      <c r="O3544" s="339"/>
      <c r="P3544" s="339"/>
      <c r="Q3544" s="339"/>
    </row>
    <row r="3545" spans="1:17" ht="13.5" customHeight="1">
      <c r="A3545" s="481"/>
      <c r="B3545" s="481"/>
      <c r="C3545" s="481"/>
      <c r="D3545" s="481"/>
      <c r="E3545" s="481"/>
      <c r="F3545" s="339"/>
      <c r="G3545" s="340" t="str">
        <f>IF(ISNUMBER(E3545),E3545/'Bulk DivVar Analysis'!$C$114,"")</f>
        <v/>
      </c>
      <c r="H3545" s="338" t="str">
        <f>IF(ISNUMBER(E3545), IF(G3545&gt;'Bulk DivVar Analysis'!$D$116,"Pass","Fail"),"")</f>
        <v/>
      </c>
      <c r="I3545" s="338" t="str">
        <f t="shared" si="57"/>
        <v/>
      </c>
      <c r="J3545" s="339"/>
      <c r="K3545" s="339"/>
      <c r="L3545" s="339"/>
      <c r="M3545" s="339"/>
      <c r="N3545" s="339"/>
      <c r="O3545" s="339"/>
      <c r="P3545" s="339"/>
      <c r="Q3545" s="339"/>
    </row>
    <row r="3546" spans="1:17" ht="13.5" customHeight="1">
      <c r="A3546" s="481"/>
      <c r="B3546" s="481"/>
      <c r="C3546" s="481"/>
      <c r="D3546" s="481"/>
      <c r="E3546" s="481"/>
      <c r="F3546" s="339"/>
      <c r="G3546" s="340" t="str">
        <f>IF(ISNUMBER(E3546),E3546/'Bulk DivVar Analysis'!$C$114,"")</f>
        <v/>
      </c>
      <c r="H3546" s="338" t="str">
        <f>IF(ISNUMBER(E3546), IF(G3546&gt;'Bulk DivVar Analysis'!$D$116,"Pass","Fail"),"")</f>
        <v/>
      </c>
      <c r="I3546" s="338" t="str">
        <f t="shared" si="57"/>
        <v/>
      </c>
      <c r="J3546" s="339"/>
      <c r="K3546" s="339"/>
      <c r="L3546" s="339"/>
      <c r="M3546" s="339"/>
      <c r="N3546" s="339"/>
      <c r="O3546" s="339"/>
      <c r="P3546" s="339"/>
      <c r="Q3546" s="339"/>
    </row>
    <row r="3547" spans="1:17" ht="13.5" customHeight="1">
      <c r="A3547" s="481"/>
      <c r="B3547" s="481"/>
      <c r="C3547" s="481"/>
      <c r="D3547" s="481"/>
      <c r="E3547" s="481"/>
      <c r="F3547" s="339"/>
      <c r="G3547" s="340" t="str">
        <f>IF(ISNUMBER(E3547),E3547/'Bulk DivVar Analysis'!$C$114,"")</f>
        <v/>
      </c>
      <c r="H3547" s="338" t="str">
        <f>IF(ISNUMBER(E3547), IF(G3547&gt;'Bulk DivVar Analysis'!$D$116,"Pass","Fail"),"")</f>
        <v/>
      </c>
      <c r="I3547" s="338" t="str">
        <f t="shared" si="57"/>
        <v/>
      </c>
      <c r="J3547" s="339"/>
      <c r="K3547" s="339"/>
      <c r="L3547" s="339"/>
      <c r="M3547" s="339"/>
      <c r="N3547" s="339"/>
      <c r="O3547" s="339"/>
      <c r="P3547" s="339"/>
      <c r="Q3547" s="339"/>
    </row>
    <row r="3548" spans="1:17" ht="13.5" customHeight="1">
      <c r="A3548" s="481"/>
      <c r="B3548" s="481"/>
      <c r="C3548" s="481"/>
      <c r="D3548" s="481"/>
      <c r="E3548" s="481"/>
      <c r="F3548" s="339"/>
      <c r="G3548" s="340" t="str">
        <f>IF(ISNUMBER(E3548),E3548/'Bulk DivVar Analysis'!$C$114,"")</f>
        <v/>
      </c>
      <c r="H3548" s="338" t="str">
        <f>IF(ISNUMBER(E3548), IF(G3548&gt;'Bulk DivVar Analysis'!$D$116,"Pass","Fail"),"")</f>
        <v/>
      </c>
      <c r="I3548" s="338" t="str">
        <f t="shared" si="57"/>
        <v/>
      </c>
      <c r="J3548" s="339"/>
      <c r="K3548" s="339"/>
      <c r="L3548" s="339"/>
      <c r="M3548" s="339"/>
      <c r="N3548" s="339"/>
      <c r="O3548" s="339"/>
      <c r="P3548" s="339"/>
      <c r="Q3548" s="339"/>
    </row>
    <row r="3549" spans="1:17" ht="13.5" customHeight="1">
      <c r="A3549" s="481"/>
      <c r="B3549" s="481"/>
      <c r="C3549" s="481"/>
      <c r="D3549" s="481"/>
      <c r="E3549" s="481"/>
      <c r="F3549" s="339"/>
      <c r="G3549" s="340" t="str">
        <f>IF(ISNUMBER(E3549),E3549/'Bulk DivVar Analysis'!$C$114,"")</f>
        <v/>
      </c>
      <c r="H3549" s="338" t="str">
        <f>IF(ISNUMBER(E3549), IF(G3549&gt;'Bulk DivVar Analysis'!$D$116,"Pass","Fail"),"")</f>
        <v/>
      </c>
      <c r="I3549" s="338" t="str">
        <f t="shared" si="57"/>
        <v/>
      </c>
      <c r="J3549" s="339"/>
      <c r="K3549" s="339"/>
      <c r="L3549" s="339"/>
      <c r="M3549" s="339"/>
      <c r="N3549" s="339"/>
      <c r="O3549" s="339"/>
      <c r="P3549" s="339"/>
      <c r="Q3549" s="339"/>
    </row>
    <row r="3550" spans="1:17" ht="13.5" customHeight="1">
      <c r="A3550" s="481"/>
      <c r="B3550" s="481"/>
      <c r="C3550" s="481"/>
      <c r="D3550" s="481"/>
      <c r="E3550" s="481"/>
      <c r="F3550" s="339"/>
      <c r="G3550" s="340" t="str">
        <f>IF(ISNUMBER(E3550),E3550/'Bulk DivVar Analysis'!$C$114,"")</f>
        <v/>
      </c>
      <c r="H3550" s="338" t="str">
        <f>IF(ISNUMBER(E3550), IF(G3550&gt;'Bulk DivVar Analysis'!$D$116,"Pass","Fail"),"")</f>
        <v/>
      </c>
      <c r="I3550" s="338" t="str">
        <f t="shared" si="57"/>
        <v/>
      </c>
      <c r="J3550" s="339"/>
      <c r="K3550" s="339"/>
      <c r="L3550" s="339"/>
      <c r="M3550" s="339"/>
      <c r="N3550" s="339"/>
      <c r="O3550" s="339"/>
      <c r="P3550" s="339"/>
      <c r="Q3550" s="339"/>
    </row>
    <row r="3551" spans="1:17" ht="13.5" customHeight="1">
      <c r="A3551" s="481"/>
      <c r="B3551" s="481"/>
      <c r="C3551" s="481"/>
      <c r="D3551" s="481"/>
      <c r="E3551" s="481"/>
      <c r="F3551" s="339"/>
      <c r="G3551" s="340" t="str">
        <f>IF(ISNUMBER(E3551),E3551/'Bulk DivVar Analysis'!$C$114,"")</f>
        <v/>
      </c>
      <c r="H3551" s="338" t="str">
        <f>IF(ISNUMBER(E3551), IF(G3551&gt;'Bulk DivVar Analysis'!$D$116,"Pass","Fail"),"")</f>
        <v/>
      </c>
      <c r="I3551" s="338" t="str">
        <f t="shared" si="57"/>
        <v/>
      </c>
      <c r="J3551" s="339"/>
      <c r="K3551" s="339"/>
      <c r="L3551" s="339"/>
      <c r="M3551" s="339"/>
      <c r="N3551" s="339"/>
      <c r="O3551" s="339"/>
      <c r="P3551" s="339"/>
      <c r="Q3551" s="339"/>
    </row>
    <row r="3552" spans="1:17" ht="13.5" customHeight="1">
      <c r="A3552" s="481"/>
      <c r="B3552" s="481"/>
      <c r="C3552" s="481"/>
      <c r="D3552" s="481"/>
      <c r="E3552" s="481"/>
      <c r="F3552" s="339"/>
      <c r="G3552" s="340" t="str">
        <f>IF(ISNUMBER(E3552),E3552/'Bulk DivVar Analysis'!$C$114,"")</f>
        <v/>
      </c>
      <c r="H3552" s="338" t="str">
        <f>IF(ISNUMBER(E3552), IF(G3552&gt;'Bulk DivVar Analysis'!$D$116,"Pass","Fail"),"")</f>
        <v/>
      </c>
      <c r="I3552" s="338" t="str">
        <f t="shared" si="57"/>
        <v/>
      </c>
      <c r="J3552" s="339"/>
      <c r="K3552" s="339"/>
      <c r="L3552" s="339"/>
      <c r="M3552" s="339"/>
      <c r="N3552" s="339"/>
      <c r="O3552" s="339"/>
      <c r="P3552" s="339"/>
      <c r="Q3552" s="339"/>
    </row>
    <row r="3553" spans="1:17" ht="13.5" customHeight="1">
      <c r="A3553" s="481"/>
      <c r="B3553" s="481"/>
      <c r="C3553" s="481"/>
      <c r="D3553" s="481"/>
      <c r="E3553" s="481"/>
      <c r="F3553" s="339"/>
      <c r="G3553" s="340" t="str">
        <f>IF(ISNUMBER(E3553),E3553/'Bulk DivVar Analysis'!$C$114,"")</f>
        <v/>
      </c>
      <c r="H3553" s="338" t="str">
        <f>IF(ISNUMBER(E3553), IF(G3553&gt;'Bulk DivVar Analysis'!$D$116,"Pass","Fail"),"")</f>
        <v/>
      </c>
      <c r="I3553" s="338" t="str">
        <f t="shared" si="57"/>
        <v/>
      </c>
      <c r="J3553" s="339"/>
      <c r="K3553" s="339"/>
      <c r="L3553" s="339"/>
      <c r="M3553" s="339"/>
      <c r="N3553" s="339"/>
      <c r="O3553" s="339"/>
      <c r="P3553" s="339"/>
      <c r="Q3553" s="339"/>
    </row>
    <row r="3554" spans="1:17" ht="13.5" customHeight="1">
      <c r="A3554" s="481"/>
      <c r="B3554" s="481"/>
      <c r="C3554" s="481"/>
      <c r="D3554" s="481"/>
      <c r="E3554" s="481"/>
      <c r="F3554" s="339"/>
      <c r="G3554" s="340" t="str">
        <f>IF(ISNUMBER(E3554),E3554/'Bulk DivVar Analysis'!$C$114,"")</f>
        <v/>
      </c>
      <c r="H3554" s="338" t="str">
        <f>IF(ISNUMBER(E3554), IF(G3554&gt;'Bulk DivVar Analysis'!$D$116,"Pass","Fail"),"")</f>
        <v/>
      </c>
      <c r="I3554" s="338" t="str">
        <f t="shared" si="57"/>
        <v/>
      </c>
      <c r="J3554" s="339"/>
      <c r="K3554" s="339"/>
      <c r="L3554" s="339"/>
      <c r="M3554" s="339"/>
      <c r="N3554" s="339"/>
      <c r="O3554" s="339"/>
      <c r="P3554" s="339"/>
      <c r="Q3554" s="339"/>
    </row>
    <row r="3555" spans="1:17" ht="13.5" customHeight="1">
      <c r="A3555" s="481"/>
      <c r="B3555" s="481"/>
      <c r="C3555" s="481"/>
      <c r="D3555" s="481"/>
      <c r="E3555" s="481"/>
      <c r="F3555" s="339"/>
      <c r="G3555" s="340" t="str">
        <f>IF(ISNUMBER(E3555),E3555/'Bulk DivVar Analysis'!$C$114,"")</f>
        <v/>
      </c>
      <c r="H3555" s="338" t="str">
        <f>IF(ISNUMBER(E3555), IF(G3555&gt;'Bulk DivVar Analysis'!$D$116,"Pass","Fail"),"")</f>
        <v/>
      </c>
      <c r="I3555" s="338" t="str">
        <f t="shared" si="57"/>
        <v/>
      </c>
      <c r="J3555" s="339"/>
      <c r="K3555" s="339"/>
      <c r="L3555" s="339"/>
      <c r="M3555" s="339"/>
      <c r="N3555" s="339"/>
      <c r="O3555" s="339"/>
      <c r="P3555" s="339"/>
      <c r="Q3555" s="339"/>
    </row>
    <row r="3556" spans="1:17" ht="13.5" customHeight="1">
      <c r="A3556" s="481"/>
      <c r="B3556" s="481"/>
      <c r="C3556" s="481"/>
      <c r="D3556" s="481"/>
      <c r="E3556" s="481"/>
      <c r="F3556" s="339"/>
      <c r="G3556" s="340" t="str">
        <f>IF(ISNUMBER(E3556),E3556/'Bulk DivVar Analysis'!$C$114,"")</f>
        <v/>
      </c>
      <c r="H3556" s="338" t="str">
        <f>IF(ISNUMBER(E3556), IF(G3556&gt;'Bulk DivVar Analysis'!$D$116,"Pass","Fail"),"")</f>
        <v/>
      </c>
      <c r="I3556" s="338" t="str">
        <f t="shared" si="57"/>
        <v/>
      </c>
      <c r="J3556" s="339"/>
      <c r="K3556" s="339"/>
      <c r="L3556" s="339"/>
      <c r="M3556" s="339"/>
      <c r="N3556" s="339"/>
      <c r="O3556" s="339"/>
      <c r="P3556" s="339"/>
      <c r="Q3556" s="339"/>
    </row>
    <row r="3557" spans="1:17" ht="13.5" customHeight="1">
      <c r="A3557" s="481"/>
      <c r="B3557" s="481"/>
      <c r="C3557" s="481"/>
      <c r="D3557" s="481"/>
      <c r="E3557" s="481"/>
      <c r="F3557" s="339"/>
      <c r="G3557" s="340" t="str">
        <f>IF(ISNUMBER(E3557),E3557/'Bulk DivVar Analysis'!$C$114,"")</f>
        <v/>
      </c>
      <c r="H3557" s="338" t="str">
        <f>IF(ISNUMBER(E3557), IF(G3557&gt;'Bulk DivVar Analysis'!$D$116,"Pass","Fail"),"")</f>
        <v/>
      </c>
      <c r="I3557" s="338" t="str">
        <f t="shared" si="57"/>
        <v/>
      </c>
      <c r="J3557" s="339"/>
      <c r="K3557" s="339"/>
      <c r="L3557" s="339"/>
      <c r="M3557" s="339"/>
      <c r="N3557" s="339"/>
      <c r="O3557" s="339"/>
      <c r="P3557" s="339"/>
      <c r="Q3557" s="339"/>
    </row>
    <row r="3558" spans="1:17" ht="13.5" customHeight="1">
      <c r="A3558" s="481"/>
      <c r="B3558" s="481"/>
      <c r="C3558" s="481"/>
      <c r="D3558" s="481"/>
      <c r="E3558" s="481"/>
      <c r="F3558" s="339"/>
      <c r="G3558" s="340" t="str">
        <f>IF(ISNUMBER(E3558),E3558/'Bulk DivVar Analysis'!$C$114,"")</f>
        <v/>
      </c>
      <c r="H3558" s="338" t="str">
        <f>IF(ISNUMBER(E3558), IF(G3558&gt;'Bulk DivVar Analysis'!$D$116,"Pass","Fail"),"")</f>
        <v/>
      </c>
      <c r="I3558" s="338" t="str">
        <f t="shared" si="57"/>
        <v/>
      </c>
      <c r="J3558" s="339"/>
      <c r="K3558" s="339"/>
      <c r="L3558" s="339"/>
      <c r="M3558" s="339"/>
      <c r="N3558" s="339"/>
      <c r="O3558" s="339"/>
      <c r="P3558" s="339"/>
      <c r="Q3558" s="339"/>
    </row>
    <row r="3559" spans="1:17" ht="13.5" customHeight="1">
      <c r="A3559" s="481"/>
      <c r="B3559" s="481"/>
      <c r="C3559" s="481"/>
      <c r="D3559" s="481"/>
      <c r="E3559" s="481"/>
      <c r="F3559" s="339"/>
      <c r="G3559" s="340" t="str">
        <f>IF(ISNUMBER(E3559),E3559/'Bulk DivVar Analysis'!$C$114,"")</f>
        <v/>
      </c>
      <c r="H3559" s="338" t="str">
        <f>IF(ISNUMBER(E3559), IF(G3559&gt;'Bulk DivVar Analysis'!$D$116,"Pass","Fail"),"")</f>
        <v/>
      </c>
      <c r="I3559" s="338" t="str">
        <f t="shared" si="57"/>
        <v/>
      </c>
      <c r="J3559" s="339"/>
      <c r="K3559" s="339"/>
      <c r="L3559" s="339"/>
      <c r="M3559" s="339"/>
      <c r="N3559" s="339"/>
      <c r="O3559" s="339"/>
      <c r="P3559" s="339"/>
      <c r="Q3559" s="339"/>
    </row>
    <row r="3560" spans="1:17" ht="13.5" customHeight="1">
      <c r="A3560" s="481"/>
      <c r="B3560" s="481"/>
      <c r="C3560" s="481"/>
      <c r="D3560" s="481"/>
      <c r="E3560" s="481"/>
      <c r="F3560" s="339"/>
      <c r="G3560" s="340" t="str">
        <f>IF(ISNUMBER(E3560),E3560/'Bulk DivVar Analysis'!$C$114,"")</f>
        <v/>
      </c>
      <c r="H3560" s="338" t="str">
        <f>IF(ISNUMBER(E3560), IF(G3560&gt;'Bulk DivVar Analysis'!$D$116,"Pass","Fail"),"")</f>
        <v/>
      </c>
      <c r="I3560" s="338" t="str">
        <f t="shared" si="57"/>
        <v/>
      </c>
      <c r="J3560" s="339"/>
      <c r="K3560" s="339"/>
      <c r="L3560" s="339"/>
      <c r="M3560" s="339"/>
      <c r="N3560" s="339"/>
      <c r="O3560" s="339"/>
      <c r="P3560" s="339"/>
      <c r="Q3560" s="339"/>
    </row>
    <row r="3561" spans="1:17" ht="13.5" customHeight="1">
      <c r="A3561" s="481"/>
      <c r="B3561" s="481"/>
      <c r="C3561" s="481"/>
      <c r="D3561" s="481"/>
      <c r="E3561" s="481"/>
      <c r="F3561" s="339"/>
      <c r="G3561" s="340" t="str">
        <f>IF(ISNUMBER(E3561),E3561/'Bulk DivVar Analysis'!$C$114,"")</f>
        <v/>
      </c>
      <c r="H3561" s="338" t="str">
        <f>IF(ISNUMBER(E3561), IF(G3561&gt;'Bulk DivVar Analysis'!$D$116,"Pass","Fail"),"")</f>
        <v/>
      </c>
      <c r="I3561" s="338" t="str">
        <f t="shared" si="57"/>
        <v/>
      </c>
      <c r="J3561" s="339"/>
      <c r="K3561" s="339"/>
      <c r="L3561" s="339"/>
      <c r="M3561" s="339"/>
      <c r="N3561" s="339"/>
      <c r="O3561" s="339"/>
      <c r="P3561" s="339"/>
      <c r="Q3561" s="339"/>
    </row>
    <row r="3562" spans="1:17" ht="13.5" customHeight="1">
      <c r="A3562" s="481"/>
      <c r="B3562" s="481"/>
      <c r="C3562" s="481"/>
      <c r="D3562" s="481"/>
      <c r="E3562" s="481"/>
      <c r="F3562" s="339"/>
      <c r="G3562" s="340" t="str">
        <f>IF(ISNUMBER(E3562),E3562/'Bulk DivVar Analysis'!$C$114,"")</f>
        <v/>
      </c>
      <c r="H3562" s="338" t="str">
        <f>IF(ISNUMBER(E3562), IF(G3562&gt;'Bulk DivVar Analysis'!$D$116,"Pass","Fail"),"")</f>
        <v/>
      </c>
      <c r="I3562" s="338" t="str">
        <f t="shared" si="57"/>
        <v/>
      </c>
      <c r="J3562" s="339"/>
      <c r="K3562" s="339"/>
      <c r="L3562" s="339"/>
      <c r="M3562" s="339"/>
      <c r="N3562" s="339"/>
      <c r="O3562" s="339"/>
      <c r="P3562" s="339"/>
      <c r="Q3562" s="339"/>
    </row>
    <row r="3563" spans="1:17" ht="13.5" customHeight="1">
      <c r="A3563" s="481"/>
      <c r="B3563" s="481"/>
      <c r="C3563" s="481"/>
      <c r="D3563" s="481"/>
      <c r="E3563" s="481"/>
      <c r="F3563" s="339"/>
      <c r="G3563" s="340" t="str">
        <f>IF(ISNUMBER(E3563),E3563/'Bulk DivVar Analysis'!$C$114,"")</f>
        <v/>
      </c>
      <c r="H3563" s="338" t="str">
        <f>IF(ISNUMBER(E3563), IF(G3563&gt;'Bulk DivVar Analysis'!$D$116,"Pass","Fail"),"")</f>
        <v/>
      </c>
      <c r="I3563" s="338" t="str">
        <f t="shared" si="57"/>
        <v/>
      </c>
      <c r="J3563" s="339"/>
      <c r="K3563" s="339"/>
      <c r="L3563" s="339"/>
      <c r="M3563" s="339"/>
      <c r="N3563" s="339"/>
      <c r="O3563" s="339"/>
      <c r="P3563" s="339"/>
      <c r="Q3563" s="339"/>
    </row>
    <row r="3564" spans="1:17" ht="13.5" customHeight="1">
      <c r="A3564" s="481"/>
      <c r="B3564" s="481"/>
      <c r="C3564" s="481"/>
      <c r="D3564" s="481"/>
      <c r="E3564" s="481"/>
      <c r="F3564" s="339"/>
      <c r="G3564" s="340" t="str">
        <f>IF(ISNUMBER(E3564),E3564/'Bulk DivVar Analysis'!$C$114,"")</f>
        <v/>
      </c>
      <c r="H3564" s="338" t="str">
        <f>IF(ISNUMBER(E3564), IF(G3564&gt;'Bulk DivVar Analysis'!$D$116,"Pass","Fail"),"")</f>
        <v/>
      </c>
      <c r="I3564" s="338" t="str">
        <f t="shared" si="57"/>
        <v/>
      </c>
      <c r="J3564" s="339"/>
      <c r="K3564" s="339"/>
      <c r="L3564" s="339"/>
      <c r="M3564" s="339"/>
      <c r="N3564" s="339"/>
      <c r="O3564" s="339"/>
      <c r="P3564" s="339"/>
      <c r="Q3564" s="339"/>
    </row>
    <row r="3565" spans="1:17" ht="13.5" customHeight="1">
      <c r="A3565" s="481"/>
      <c r="B3565" s="481"/>
      <c r="C3565" s="481"/>
      <c r="D3565" s="481"/>
      <c r="E3565" s="481"/>
      <c r="F3565" s="339"/>
      <c r="G3565" s="340" t="str">
        <f>IF(ISNUMBER(E3565),E3565/'Bulk DivVar Analysis'!$C$114,"")</f>
        <v/>
      </c>
      <c r="H3565" s="338" t="str">
        <f>IF(ISNUMBER(E3565), IF(G3565&gt;'Bulk DivVar Analysis'!$D$116,"Pass","Fail"),"")</f>
        <v/>
      </c>
      <c r="I3565" s="338" t="str">
        <f t="shared" si="57"/>
        <v/>
      </c>
      <c r="J3565" s="339"/>
      <c r="K3565" s="339"/>
      <c r="L3565" s="339"/>
      <c r="M3565" s="339"/>
      <c r="N3565" s="339"/>
      <c r="O3565" s="339"/>
      <c r="P3565" s="339"/>
      <c r="Q3565" s="339"/>
    </row>
    <row r="3566" spans="1:17" ht="13.5" customHeight="1">
      <c r="A3566" s="481"/>
      <c r="B3566" s="481"/>
      <c r="C3566" s="481"/>
      <c r="D3566" s="481"/>
      <c r="E3566" s="481"/>
      <c r="F3566" s="339"/>
      <c r="G3566" s="340" t="str">
        <f>IF(ISNUMBER(E3566),E3566/'Bulk DivVar Analysis'!$C$114,"")</f>
        <v/>
      </c>
      <c r="H3566" s="338" t="str">
        <f>IF(ISNUMBER(E3566), IF(G3566&gt;'Bulk DivVar Analysis'!$D$116,"Pass","Fail"),"")</f>
        <v/>
      </c>
      <c r="I3566" s="338" t="str">
        <f t="shared" si="57"/>
        <v/>
      </c>
      <c r="J3566" s="339"/>
      <c r="K3566" s="339"/>
      <c r="L3566" s="339"/>
      <c r="M3566" s="339"/>
      <c r="N3566" s="339"/>
      <c r="O3566" s="339"/>
      <c r="P3566" s="339"/>
      <c r="Q3566" s="339"/>
    </row>
    <row r="3567" spans="1:17" ht="13.5" customHeight="1">
      <c r="A3567" s="481"/>
      <c r="B3567" s="481"/>
      <c r="C3567" s="481"/>
      <c r="D3567" s="481"/>
      <c r="E3567" s="481"/>
      <c r="F3567" s="339"/>
      <c r="G3567" s="340" t="str">
        <f>IF(ISNUMBER(E3567),E3567/'Bulk DivVar Analysis'!$C$114,"")</f>
        <v/>
      </c>
      <c r="H3567" s="338" t="str">
        <f>IF(ISNUMBER(E3567), IF(G3567&gt;'Bulk DivVar Analysis'!$D$116,"Pass","Fail"),"")</f>
        <v/>
      </c>
      <c r="I3567" s="338" t="str">
        <f t="shared" si="57"/>
        <v/>
      </c>
      <c r="J3567" s="339"/>
      <c r="K3567" s="339"/>
      <c r="L3567" s="339"/>
      <c r="M3567" s="339"/>
      <c r="N3567" s="339"/>
      <c r="O3567" s="339"/>
      <c r="P3567" s="339"/>
      <c r="Q3567" s="339"/>
    </row>
    <row r="3568" spans="1:17" ht="13.5" customHeight="1">
      <c r="A3568" s="481"/>
      <c r="B3568" s="481"/>
      <c r="C3568" s="481"/>
      <c r="D3568" s="481"/>
      <c r="E3568" s="481"/>
      <c r="F3568" s="339"/>
      <c r="G3568" s="340" t="str">
        <f>IF(ISNUMBER(E3568),E3568/'Bulk DivVar Analysis'!$C$114,"")</f>
        <v/>
      </c>
      <c r="H3568" s="338" t="str">
        <f>IF(ISNUMBER(E3568), IF(G3568&gt;'Bulk DivVar Analysis'!$D$116,"Pass","Fail"),"")</f>
        <v/>
      </c>
      <c r="I3568" s="338" t="str">
        <f t="shared" si="57"/>
        <v/>
      </c>
      <c r="J3568" s="339"/>
      <c r="K3568" s="339"/>
      <c r="L3568" s="339"/>
      <c r="M3568" s="339"/>
      <c r="N3568" s="339"/>
      <c r="O3568" s="339"/>
      <c r="P3568" s="339"/>
      <c r="Q3568" s="339"/>
    </row>
    <row r="3569" spans="1:17" ht="13.5" customHeight="1">
      <c r="A3569" s="481"/>
      <c r="B3569" s="481"/>
      <c r="C3569" s="481"/>
      <c r="D3569" s="481"/>
      <c r="E3569" s="481"/>
      <c r="F3569" s="339"/>
      <c r="G3569" s="340" t="str">
        <f>IF(ISNUMBER(E3569),E3569/'Bulk DivVar Analysis'!$C$114,"")</f>
        <v/>
      </c>
      <c r="H3569" s="338" t="str">
        <f>IF(ISNUMBER(E3569), IF(G3569&gt;'Bulk DivVar Analysis'!$D$116,"Pass","Fail"),"")</f>
        <v/>
      </c>
      <c r="I3569" s="338" t="str">
        <f t="shared" si="57"/>
        <v/>
      </c>
      <c r="J3569" s="339"/>
      <c r="K3569" s="339"/>
      <c r="L3569" s="339"/>
      <c r="M3569" s="339"/>
      <c r="N3569" s="339"/>
      <c r="O3569" s="339"/>
      <c r="P3569" s="339"/>
      <c r="Q3569" s="339"/>
    </row>
    <row r="3570" spans="1:17" ht="13.5" customHeight="1">
      <c r="A3570" s="481"/>
      <c r="B3570" s="481"/>
      <c r="C3570" s="481"/>
      <c r="D3570" s="481"/>
      <c r="E3570" s="481"/>
      <c r="F3570" s="339"/>
      <c r="G3570" s="340" t="str">
        <f>IF(ISNUMBER(E3570),E3570/'Bulk DivVar Analysis'!$C$114,"")</f>
        <v/>
      </c>
      <c r="H3570" s="338" t="str">
        <f>IF(ISNUMBER(E3570), IF(G3570&gt;'Bulk DivVar Analysis'!$D$116,"Pass","Fail"),"")</f>
        <v/>
      </c>
      <c r="I3570" s="338" t="str">
        <f t="shared" si="57"/>
        <v/>
      </c>
      <c r="J3570" s="339"/>
      <c r="K3570" s="339"/>
      <c r="L3570" s="339"/>
      <c r="M3570" s="339"/>
      <c r="N3570" s="339"/>
      <c r="O3570" s="339"/>
      <c r="P3570" s="339"/>
      <c r="Q3570" s="339"/>
    </row>
    <row r="3571" spans="1:17" ht="13.5" customHeight="1">
      <c r="A3571" s="481"/>
      <c r="B3571" s="481"/>
      <c r="C3571" s="481"/>
      <c r="D3571" s="481"/>
      <c r="E3571" s="481"/>
      <c r="F3571" s="339"/>
      <c r="G3571" s="340" t="str">
        <f>IF(ISNUMBER(E3571),E3571/'Bulk DivVar Analysis'!$C$114,"")</f>
        <v/>
      </c>
      <c r="H3571" s="338" t="str">
        <f>IF(ISNUMBER(E3571), IF(G3571&gt;'Bulk DivVar Analysis'!$D$116,"Pass","Fail"),"")</f>
        <v/>
      </c>
      <c r="I3571" s="338" t="str">
        <f t="shared" si="57"/>
        <v/>
      </c>
      <c r="J3571" s="339"/>
      <c r="K3571" s="339"/>
      <c r="L3571" s="339"/>
      <c r="M3571" s="339"/>
      <c r="N3571" s="339"/>
      <c r="O3571" s="339"/>
      <c r="P3571" s="339"/>
      <c r="Q3571" s="339"/>
    </row>
    <row r="3572" spans="1:17" ht="13.5" customHeight="1">
      <c r="A3572" s="481"/>
      <c r="B3572" s="481"/>
      <c r="C3572" s="481"/>
      <c r="D3572" s="481"/>
      <c r="E3572" s="481"/>
      <c r="F3572" s="339"/>
      <c r="G3572" s="340" t="str">
        <f>IF(ISNUMBER(E3572),E3572/'Bulk DivVar Analysis'!$C$114,"")</f>
        <v/>
      </c>
      <c r="H3572" s="338" t="str">
        <f>IF(ISNUMBER(E3572), IF(G3572&gt;'Bulk DivVar Analysis'!$D$116,"Pass","Fail"),"")</f>
        <v/>
      </c>
      <c r="I3572" s="338" t="str">
        <f t="shared" si="57"/>
        <v/>
      </c>
      <c r="J3572" s="339"/>
      <c r="K3572" s="339"/>
      <c r="L3572" s="339"/>
      <c r="M3572" s="339"/>
      <c r="N3572" s="339"/>
      <c r="O3572" s="339"/>
      <c r="P3572" s="339"/>
      <c r="Q3572" s="339"/>
    </row>
    <row r="3573" spans="1:17" ht="13.5" customHeight="1">
      <c r="A3573" s="481"/>
      <c r="B3573" s="481"/>
      <c r="C3573" s="481"/>
      <c r="D3573" s="481"/>
      <c r="E3573" s="481"/>
      <c r="F3573" s="339"/>
      <c r="G3573" s="340" t="str">
        <f>IF(ISNUMBER(E3573),E3573/'Bulk DivVar Analysis'!$C$114,"")</f>
        <v/>
      </c>
      <c r="H3573" s="338" t="str">
        <f>IF(ISNUMBER(E3573), IF(G3573&gt;'Bulk DivVar Analysis'!$D$116,"Pass","Fail"),"")</f>
        <v/>
      </c>
      <c r="I3573" s="338" t="str">
        <f t="shared" si="57"/>
        <v/>
      </c>
      <c r="J3573" s="339"/>
      <c r="K3573" s="339"/>
      <c r="L3573" s="339"/>
      <c r="M3573" s="339"/>
      <c r="N3573" s="339"/>
      <c r="O3573" s="339"/>
      <c r="P3573" s="339"/>
      <c r="Q3573" s="339"/>
    </row>
    <row r="3574" spans="1:17" ht="13.5" customHeight="1">
      <c r="A3574" s="481"/>
      <c r="B3574" s="481"/>
      <c r="C3574" s="481"/>
      <c r="D3574" s="481"/>
      <c r="E3574" s="481"/>
      <c r="F3574" s="339"/>
      <c r="G3574" s="340" t="str">
        <f>IF(ISNUMBER(E3574),E3574/'Bulk DivVar Analysis'!$C$114,"")</f>
        <v/>
      </c>
      <c r="H3574" s="338" t="str">
        <f>IF(ISNUMBER(E3574), IF(G3574&gt;'Bulk DivVar Analysis'!$D$116,"Pass","Fail"),"")</f>
        <v/>
      </c>
      <c r="I3574" s="338" t="str">
        <f t="shared" si="57"/>
        <v/>
      </c>
      <c r="J3574" s="339"/>
      <c r="K3574" s="339"/>
      <c r="L3574" s="339"/>
      <c r="M3574" s="339"/>
      <c r="N3574" s="339"/>
      <c r="O3574" s="339"/>
      <c r="P3574" s="339"/>
      <c r="Q3574" s="339"/>
    </row>
    <row r="3575" spans="1:17" ht="13.5" customHeight="1">
      <c r="A3575" s="481"/>
      <c r="B3575" s="481"/>
      <c r="C3575" s="481"/>
      <c r="D3575" s="481"/>
      <c r="E3575" s="481"/>
      <c r="F3575" s="339"/>
      <c r="G3575" s="340" t="str">
        <f>IF(ISNUMBER(E3575),E3575/'Bulk DivVar Analysis'!$C$114,"")</f>
        <v/>
      </c>
      <c r="H3575" s="338" t="str">
        <f>IF(ISNUMBER(E3575), IF(G3575&gt;'Bulk DivVar Analysis'!$D$116,"Pass","Fail"),"")</f>
        <v/>
      </c>
      <c r="I3575" s="338" t="str">
        <f t="shared" si="57"/>
        <v/>
      </c>
      <c r="J3575" s="339"/>
      <c r="K3575" s="339"/>
      <c r="L3575" s="339"/>
      <c r="M3575" s="339"/>
      <c r="N3575" s="339"/>
      <c r="O3575" s="339"/>
      <c r="P3575" s="339"/>
      <c r="Q3575" s="339"/>
    </row>
    <row r="3576" spans="1:17" ht="13.5" customHeight="1">
      <c r="A3576" s="481"/>
      <c r="B3576" s="481"/>
      <c r="C3576" s="481"/>
      <c r="D3576" s="481"/>
      <c r="E3576" s="481"/>
      <c r="F3576" s="339"/>
      <c r="G3576" s="340" t="str">
        <f>IF(ISNUMBER(E3576),E3576/'Bulk DivVar Analysis'!$C$114,"")</f>
        <v/>
      </c>
      <c r="H3576" s="338" t="str">
        <f>IF(ISNUMBER(E3576), IF(G3576&gt;'Bulk DivVar Analysis'!$D$116,"Pass","Fail"),"")</f>
        <v/>
      </c>
      <c r="I3576" s="338" t="str">
        <f t="shared" si="57"/>
        <v/>
      </c>
      <c r="J3576" s="339"/>
      <c r="K3576" s="339"/>
      <c r="L3576" s="339"/>
      <c r="M3576" s="339"/>
      <c r="N3576" s="339"/>
      <c r="O3576" s="339"/>
      <c r="P3576" s="339"/>
      <c r="Q3576" s="339"/>
    </row>
    <row r="3577" spans="1:17" ht="13.5" customHeight="1">
      <c r="A3577" s="481"/>
      <c r="B3577" s="481"/>
      <c r="C3577" s="481"/>
      <c r="D3577" s="481"/>
      <c r="E3577" s="481"/>
      <c r="F3577" s="339"/>
      <c r="G3577" s="340" t="str">
        <f>IF(ISNUMBER(E3577),E3577/'Bulk DivVar Analysis'!$C$114,"")</f>
        <v/>
      </c>
      <c r="H3577" s="338" t="str">
        <f>IF(ISNUMBER(E3577), IF(G3577&gt;'Bulk DivVar Analysis'!$D$116,"Pass","Fail"),"")</f>
        <v/>
      </c>
      <c r="I3577" s="338" t="str">
        <f t="shared" si="57"/>
        <v/>
      </c>
      <c r="J3577" s="339"/>
      <c r="K3577" s="339"/>
      <c r="L3577" s="339"/>
      <c r="M3577" s="339"/>
      <c r="N3577" s="339"/>
      <c r="O3577" s="339"/>
      <c r="P3577" s="339"/>
      <c r="Q3577" s="339"/>
    </row>
    <row r="3578" spans="1:17" ht="13.5" customHeight="1">
      <c r="A3578" s="481"/>
      <c r="B3578" s="481"/>
      <c r="C3578" s="481"/>
      <c r="D3578" s="481"/>
      <c r="E3578" s="481"/>
      <c r="F3578" s="339"/>
      <c r="G3578" s="340" t="str">
        <f>IF(ISNUMBER(E3578),E3578/'Bulk DivVar Analysis'!$C$114,"")</f>
        <v/>
      </c>
      <c r="H3578" s="338" t="str">
        <f>IF(ISNUMBER(E3578), IF(G3578&gt;'Bulk DivVar Analysis'!$D$116,"Pass","Fail"),"")</f>
        <v/>
      </c>
      <c r="I3578" s="338" t="str">
        <f t="shared" si="57"/>
        <v/>
      </c>
      <c r="J3578" s="339"/>
      <c r="K3578" s="339"/>
      <c r="L3578" s="339"/>
      <c r="M3578" s="339"/>
      <c r="N3578" s="339"/>
      <c r="O3578" s="339"/>
      <c r="P3578" s="339"/>
      <c r="Q3578" s="339"/>
    </row>
    <row r="3579" spans="1:17" ht="13.5" customHeight="1">
      <c r="A3579" s="481"/>
      <c r="B3579" s="481"/>
      <c r="C3579" s="481"/>
      <c r="D3579" s="481"/>
      <c r="E3579" s="481"/>
      <c r="F3579" s="339"/>
      <c r="G3579" s="340" t="str">
        <f>IF(ISNUMBER(E3579),E3579/'Bulk DivVar Analysis'!$C$114,"")</f>
        <v/>
      </c>
      <c r="H3579" s="338" t="str">
        <f>IF(ISNUMBER(E3579), IF(G3579&gt;'Bulk DivVar Analysis'!$D$116,"Pass","Fail"),"")</f>
        <v/>
      </c>
      <c r="I3579" s="338" t="str">
        <f t="shared" si="57"/>
        <v/>
      </c>
      <c r="J3579" s="339"/>
      <c r="K3579" s="339"/>
      <c r="L3579" s="339"/>
      <c r="M3579" s="339"/>
      <c r="N3579" s="339"/>
      <c r="O3579" s="339"/>
      <c r="P3579" s="339"/>
      <c r="Q3579" s="339"/>
    </row>
    <row r="3580" spans="1:17" ht="13.5" customHeight="1">
      <c r="A3580" s="481"/>
      <c r="B3580" s="481"/>
      <c r="C3580" s="481"/>
      <c r="D3580" s="481"/>
      <c r="E3580" s="481"/>
      <c r="F3580" s="339"/>
      <c r="G3580" s="340" t="str">
        <f>IF(ISNUMBER(E3580),E3580/'Bulk DivVar Analysis'!$C$114,"")</f>
        <v/>
      </c>
      <c r="H3580" s="338" t="str">
        <f>IF(ISNUMBER(E3580), IF(G3580&gt;'Bulk DivVar Analysis'!$D$116,"Pass","Fail"),"")</f>
        <v/>
      </c>
      <c r="I3580" s="338" t="str">
        <f t="shared" si="57"/>
        <v/>
      </c>
      <c r="J3580" s="339"/>
      <c r="K3580" s="339"/>
      <c r="L3580" s="339"/>
      <c r="M3580" s="339"/>
      <c r="N3580" s="339"/>
      <c r="O3580" s="339"/>
      <c r="P3580" s="339"/>
      <c r="Q3580" s="339"/>
    </row>
    <row r="3581" spans="1:17" ht="13.5" customHeight="1">
      <c r="A3581" s="481"/>
      <c r="B3581" s="481"/>
      <c r="C3581" s="481"/>
      <c r="D3581" s="481"/>
      <c r="E3581" s="481"/>
      <c r="F3581" s="339"/>
      <c r="G3581" s="340" t="str">
        <f>IF(ISNUMBER(E3581),E3581/'Bulk DivVar Analysis'!$C$114,"")</f>
        <v/>
      </c>
      <c r="H3581" s="338" t="str">
        <f>IF(ISNUMBER(E3581), IF(G3581&gt;'Bulk DivVar Analysis'!$D$116,"Pass","Fail"),"")</f>
        <v/>
      </c>
      <c r="I3581" s="338" t="str">
        <f t="shared" si="57"/>
        <v/>
      </c>
      <c r="J3581" s="339"/>
      <c r="K3581" s="339"/>
      <c r="L3581" s="339"/>
      <c r="M3581" s="339"/>
      <c r="N3581" s="339"/>
      <c r="O3581" s="339"/>
      <c r="P3581" s="339"/>
      <c r="Q3581" s="339"/>
    </row>
    <row r="3582" spans="1:17" ht="13.5" customHeight="1">
      <c r="A3582" s="481"/>
      <c r="B3582" s="481"/>
      <c r="C3582" s="481"/>
      <c r="D3582" s="481"/>
      <c r="E3582" s="481"/>
      <c r="F3582" s="339"/>
      <c r="G3582" s="340" t="str">
        <f>IF(ISNUMBER(E3582),E3582/'Bulk DivVar Analysis'!$C$114,"")</f>
        <v/>
      </c>
      <c r="H3582" s="338" t="str">
        <f>IF(ISNUMBER(E3582), IF(G3582&gt;'Bulk DivVar Analysis'!$D$116,"Pass","Fail"),"")</f>
        <v/>
      </c>
      <c r="I3582" s="338" t="str">
        <f t="shared" si="57"/>
        <v/>
      </c>
      <c r="J3582" s="339"/>
      <c r="K3582" s="339"/>
      <c r="L3582" s="339"/>
      <c r="M3582" s="339"/>
      <c r="N3582" s="339"/>
      <c r="O3582" s="339"/>
      <c r="P3582" s="339"/>
      <c r="Q3582" s="339"/>
    </row>
    <row r="3583" spans="1:17" ht="13.5" customHeight="1">
      <c r="A3583" s="481"/>
      <c r="B3583" s="481"/>
      <c r="C3583" s="481"/>
      <c r="D3583" s="481"/>
      <c r="E3583" s="481"/>
      <c r="F3583" s="339"/>
      <c r="G3583" s="340" t="str">
        <f>IF(ISNUMBER(E3583),E3583/'Bulk DivVar Analysis'!$C$114,"")</f>
        <v/>
      </c>
      <c r="H3583" s="338" t="str">
        <f>IF(ISNUMBER(E3583), IF(G3583&gt;'Bulk DivVar Analysis'!$D$116,"Pass","Fail"),"")</f>
        <v/>
      </c>
      <c r="I3583" s="338" t="str">
        <f t="shared" si="57"/>
        <v/>
      </c>
      <c r="J3583" s="339"/>
      <c r="K3583" s="339"/>
      <c r="L3583" s="339"/>
      <c r="M3583" s="339"/>
      <c r="N3583" s="339"/>
      <c r="O3583" s="339"/>
      <c r="P3583" s="339"/>
      <c r="Q3583" s="339"/>
    </row>
    <row r="3584" spans="1:17" ht="13.5" customHeight="1">
      <c r="A3584" s="481"/>
      <c r="B3584" s="481"/>
      <c r="C3584" s="481"/>
      <c r="D3584" s="481"/>
      <c r="E3584" s="481"/>
      <c r="F3584" s="339"/>
      <c r="G3584" s="340" t="str">
        <f>IF(ISNUMBER(E3584),E3584/'Bulk DivVar Analysis'!$C$114,"")</f>
        <v/>
      </c>
      <c r="H3584" s="338" t="str">
        <f>IF(ISNUMBER(E3584), IF(G3584&gt;'Bulk DivVar Analysis'!$D$116,"Pass","Fail"),"")</f>
        <v/>
      </c>
      <c r="I3584" s="338" t="str">
        <f t="shared" si="57"/>
        <v/>
      </c>
      <c r="J3584" s="339"/>
      <c r="K3584" s="339"/>
      <c r="L3584" s="339"/>
      <c r="M3584" s="339"/>
      <c r="N3584" s="339"/>
      <c r="O3584" s="339"/>
      <c r="P3584" s="339"/>
      <c r="Q3584" s="339"/>
    </row>
    <row r="3585" spans="1:17" ht="13.5" customHeight="1">
      <c r="A3585" s="481"/>
      <c r="B3585" s="481"/>
      <c r="C3585" s="481"/>
      <c r="D3585" s="481"/>
      <c r="E3585" s="481"/>
      <c r="F3585" s="339"/>
      <c r="G3585" s="340" t="str">
        <f>IF(ISNUMBER(E3585),E3585/'Bulk DivVar Analysis'!$C$114,"")</f>
        <v/>
      </c>
      <c r="H3585" s="338" t="str">
        <f>IF(ISNUMBER(E3585), IF(G3585&gt;'Bulk DivVar Analysis'!$D$116,"Pass","Fail"),"")</f>
        <v/>
      </c>
      <c r="I3585" s="338" t="str">
        <f t="shared" si="57"/>
        <v/>
      </c>
      <c r="J3585" s="339"/>
      <c r="K3585" s="339"/>
      <c r="L3585" s="339"/>
      <c r="M3585" s="339"/>
      <c r="N3585" s="339"/>
      <c r="O3585" s="339"/>
      <c r="P3585" s="339"/>
      <c r="Q3585" s="339"/>
    </row>
    <row r="3586" spans="1:17" ht="13.5" customHeight="1">
      <c r="A3586" s="481"/>
      <c r="B3586" s="481"/>
      <c r="C3586" s="481"/>
      <c r="D3586" s="481"/>
      <c r="E3586" s="481"/>
      <c r="F3586" s="339"/>
      <c r="G3586" s="340" t="str">
        <f>IF(ISNUMBER(E3586),E3586/'Bulk DivVar Analysis'!$C$114,"")</f>
        <v/>
      </c>
      <c r="H3586" s="338" t="str">
        <f>IF(ISNUMBER(E3586), IF(G3586&gt;'Bulk DivVar Analysis'!$D$116,"Pass","Fail"),"")</f>
        <v/>
      </c>
      <c r="I3586" s="338" t="str">
        <f t="shared" si="57"/>
        <v/>
      </c>
      <c r="J3586" s="339"/>
      <c r="K3586" s="339"/>
      <c r="L3586" s="339"/>
      <c r="M3586" s="339"/>
      <c r="N3586" s="339"/>
      <c r="O3586" s="339"/>
      <c r="P3586" s="339"/>
      <c r="Q3586" s="339"/>
    </row>
    <row r="3587" spans="1:17" ht="13.5" customHeight="1">
      <c r="A3587" s="481"/>
      <c r="B3587" s="481"/>
      <c r="C3587" s="481"/>
      <c r="D3587" s="481"/>
      <c r="E3587" s="481"/>
      <c r="F3587" s="339"/>
      <c r="G3587" s="340" t="str">
        <f>IF(ISNUMBER(E3587),E3587/'Bulk DivVar Analysis'!$C$114,"")</f>
        <v/>
      </c>
      <c r="H3587" s="338" t="str">
        <f>IF(ISNUMBER(E3587), IF(G3587&gt;'Bulk DivVar Analysis'!$D$116,"Pass","Fail"),"")</f>
        <v/>
      </c>
      <c r="I3587" s="338" t="str">
        <f t="shared" ref="I3587:I3650" si="58">_xlfn.TEXTJOIN("_",TRUE,B3587,C3587)</f>
        <v/>
      </c>
      <c r="J3587" s="339"/>
      <c r="K3587" s="339"/>
      <c r="L3587" s="339"/>
      <c r="M3587" s="339"/>
      <c r="N3587" s="339"/>
      <c r="O3587" s="339"/>
      <c r="P3587" s="339"/>
      <c r="Q3587" s="339"/>
    </row>
    <row r="3588" spans="1:17" ht="13.5" customHeight="1">
      <c r="A3588" s="481"/>
      <c r="B3588" s="481"/>
      <c r="C3588" s="481"/>
      <c r="D3588" s="481"/>
      <c r="E3588" s="481"/>
      <c r="F3588" s="339"/>
      <c r="G3588" s="340" t="str">
        <f>IF(ISNUMBER(E3588),E3588/'Bulk DivVar Analysis'!$C$114,"")</f>
        <v/>
      </c>
      <c r="H3588" s="338" t="str">
        <f>IF(ISNUMBER(E3588), IF(G3588&gt;'Bulk DivVar Analysis'!$D$116,"Pass","Fail"),"")</f>
        <v/>
      </c>
      <c r="I3588" s="338" t="str">
        <f t="shared" si="58"/>
        <v/>
      </c>
      <c r="J3588" s="339"/>
      <c r="K3588" s="339"/>
      <c r="L3588" s="339"/>
      <c r="M3588" s="339"/>
      <c r="N3588" s="339"/>
      <c r="O3588" s="339"/>
      <c r="P3588" s="339"/>
      <c r="Q3588" s="339"/>
    </row>
    <row r="3589" spans="1:17" ht="13.5" customHeight="1">
      <c r="A3589" s="481"/>
      <c r="B3589" s="481"/>
      <c r="C3589" s="481"/>
      <c r="D3589" s="481"/>
      <c r="E3589" s="481"/>
      <c r="F3589" s="339"/>
      <c r="G3589" s="340" t="str">
        <f>IF(ISNUMBER(E3589),E3589/'Bulk DivVar Analysis'!$C$114,"")</f>
        <v/>
      </c>
      <c r="H3589" s="338" t="str">
        <f>IF(ISNUMBER(E3589), IF(G3589&gt;'Bulk DivVar Analysis'!$D$116,"Pass","Fail"),"")</f>
        <v/>
      </c>
      <c r="I3589" s="338" t="str">
        <f t="shared" si="58"/>
        <v/>
      </c>
      <c r="J3589" s="339"/>
      <c r="K3589" s="339"/>
      <c r="L3589" s="339"/>
      <c r="M3589" s="339"/>
      <c r="N3589" s="339"/>
      <c r="O3589" s="339"/>
      <c r="P3589" s="339"/>
      <c r="Q3589" s="339"/>
    </row>
    <row r="3590" spans="1:17" ht="13.5" customHeight="1">
      <c r="A3590" s="481"/>
      <c r="B3590" s="481"/>
      <c r="C3590" s="481"/>
      <c r="D3590" s="481"/>
      <c r="E3590" s="481"/>
      <c r="F3590" s="339"/>
      <c r="G3590" s="340" t="str">
        <f>IF(ISNUMBER(E3590),E3590/'Bulk DivVar Analysis'!$C$114,"")</f>
        <v/>
      </c>
      <c r="H3590" s="338" t="str">
        <f>IF(ISNUMBER(E3590), IF(G3590&gt;'Bulk DivVar Analysis'!$D$116,"Pass","Fail"),"")</f>
        <v/>
      </c>
      <c r="I3590" s="338" t="str">
        <f t="shared" si="58"/>
        <v/>
      </c>
      <c r="J3590" s="339"/>
      <c r="K3590" s="339"/>
      <c r="L3590" s="339"/>
      <c r="M3590" s="339"/>
      <c r="N3590" s="339"/>
      <c r="O3590" s="339"/>
      <c r="P3590" s="339"/>
      <c r="Q3590" s="339"/>
    </row>
    <row r="3591" spans="1:17" ht="13.5" customHeight="1">
      <c r="A3591" s="481"/>
      <c r="B3591" s="481"/>
      <c r="C3591" s="481"/>
      <c r="D3591" s="481"/>
      <c r="E3591" s="481"/>
      <c r="F3591" s="339"/>
      <c r="G3591" s="340" t="str">
        <f>IF(ISNUMBER(E3591),E3591/'Bulk DivVar Analysis'!$C$114,"")</f>
        <v/>
      </c>
      <c r="H3591" s="338" t="str">
        <f>IF(ISNUMBER(E3591), IF(G3591&gt;'Bulk DivVar Analysis'!$D$116,"Pass","Fail"),"")</f>
        <v/>
      </c>
      <c r="I3591" s="338" t="str">
        <f t="shared" si="58"/>
        <v/>
      </c>
      <c r="J3591" s="339"/>
      <c r="K3591" s="339"/>
      <c r="L3591" s="339"/>
      <c r="M3591" s="339"/>
      <c r="N3591" s="339"/>
      <c r="O3591" s="339"/>
      <c r="P3591" s="339"/>
      <c r="Q3591" s="339"/>
    </row>
    <row r="3592" spans="1:17" ht="13.5" customHeight="1">
      <c r="A3592" s="481"/>
      <c r="B3592" s="481"/>
      <c r="C3592" s="481"/>
      <c r="D3592" s="481"/>
      <c r="E3592" s="481"/>
      <c r="F3592" s="339"/>
      <c r="G3592" s="340" t="str">
        <f>IF(ISNUMBER(E3592),E3592/'Bulk DivVar Analysis'!$C$114,"")</f>
        <v/>
      </c>
      <c r="H3592" s="338" t="str">
        <f>IF(ISNUMBER(E3592), IF(G3592&gt;'Bulk DivVar Analysis'!$D$116,"Pass","Fail"),"")</f>
        <v/>
      </c>
      <c r="I3592" s="338" t="str">
        <f t="shared" si="58"/>
        <v/>
      </c>
      <c r="J3592" s="339"/>
      <c r="K3592" s="339"/>
      <c r="L3592" s="339"/>
      <c r="M3592" s="339"/>
      <c r="N3592" s="339"/>
      <c r="O3592" s="339"/>
      <c r="P3592" s="339"/>
      <c r="Q3592" s="339"/>
    </row>
    <row r="3593" spans="1:17" ht="13.5" customHeight="1">
      <c r="A3593" s="481"/>
      <c r="B3593" s="481"/>
      <c r="C3593" s="481"/>
      <c r="D3593" s="481"/>
      <c r="E3593" s="481"/>
      <c r="F3593" s="339"/>
      <c r="G3593" s="340" t="str">
        <f>IF(ISNUMBER(E3593),E3593/'Bulk DivVar Analysis'!$C$114,"")</f>
        <v/>
      </c>
      <c r="H3593" s="338" t="str">
        <f>IF(ISNUMBER(E3593), IF(G3593&gt;'Bulk DivVar Analysis'!$D$116,"Pass","Fail"),"")</f>
        <v/>
      </c>
      <c r="I3593" s="338" t="str">
        <f t="shared" si="58"/>
        <v/>
      </c>
      <c r="J3593" s="339"/>
      <c r="K3593" s="339"/>
      <c r="L3593" s="339"/>
      <c r="M3593" s="339"/>
      <c r="N3593" s="339"/>
      <c r="O3593" s="339"/>
      <c r="P3593" s="339"/>
      <c r="Q3593" s="339"/>
    </row>
    <row r="3594" spans="1:17" ht="13.5" customHeight="1">
      <c r="A3594" s="481"/>
      <c r="B3594" s="481"/>
      <c r="C3594" s="481"/>
      <c r="D3594" s="481"/>
      <c r="E3594" s="481"/>
      <c r="F3594" s="339"/>
      <c r="G3594" s="340" t="str">
        <f>IF(ISNUMBER(E3594),E3594/'Bulk DivVar Analysis'!$C$114,"")</f>
        <v/>
      </c>
      <c r="H3594" s="338" t="str">
        <f>IF(ISNUMBER(E3594), IF(G3594&gt;'Bulk DivVar Analysis'!$D$116,"Pass","Fail"),"")</f>
        <v/>
      </c>
      <c r="I3594" s="338" t="str">
        <f t="shared" si="58"/>
        <v/>
      </c>
      <c r="J3594" s="339"/>
      <c r="K3594" s="339"/>
      <c r="L3594" s="339"/>
      <c r="M3594" s="339"/>
      <c r="N3594" s="339"/>
      <c r="O3594" s="339"/>
      <c r="P3594" s="339"/>
      <c r="Q3594" s="339"/>
    </row>
    <row r="3595" spans="1:17" ht="13.5" customHeight="1">
      <c r="A3595" s="481"/>
      <c r="B3595" s="481"/>
      <c r="C3595" s="481"/>
      <c r="D3595" s="481"/>
      <c r="E3595" s="481"/>
      <c r="F3595" s="339"/>
      <c r="G3595" s="340" t="str">
        <f>IF(ISNUMBER(E3595),E3595/'Bulk DivVar Analysis'!$C$114,"")</f>
        <v/>
      </c>
      <c r="H3595" s="338" t="str">
        <f>IF(ISNUMBER(E3595), IF(G3595&gt;'Bulk DivVar Analysis'!$D$116,"Pass","Fail"),"")</f>
        <v/>
      </c>
      <c r="I3595" s="338" t="str">
        <f t="shared" si="58"/>
        <v/>
      </c>
      <c r="J3595" s="339"/>
      <c r="K3595" s="339"/>
      <c r="L3595" s="339"/>
      <c r="M3595" s="339"/>
      <c r="N3595" s="339"/>
      <c r="O3595" s="339"/>
      <c r="P3595" s="339"/>
      <c r="Q3595" s="339"/>
    </row>
    <row r="3596" spans="1:17" ht="13.5" customHeight="1">
      <c r="A3596" s="481"/>
      <c r="B3596" s="481"/>
      <c r="C3596" s="481"/>
      <c r="D3596" s="481"/>
      <c r="E3596" s="481"/>
      <c r="F3596" s="339"/>
      <c r="G3596" s="340" t="str">
        <f>IF(ISNUMBER(E3596),E3596/'Bulk DivVar Analysis'!$C$114,"")</f>
        <v/>
      </c>
      <c r="H3596" s="338" t="str">
        <f>IF(ISNUMBER(E3596), IF(G3596&gt;'Bulk DivVar Analysis'!$D$116,"Pass","Fail"),"")</f>
        <v/>
      </c>
      <c r="I3596" s="338" t="str">
        <f t="shared" si="58"/>
        <v/>
      </c>
      <c r="J3596" s="339"/>
      <c r="K3596" s="339"/>
      <c r="L3596" s="339"/>
      <c r="M3596" s="339"/>
      <c r="N3596" s="339"/>
      <c r="O3596" s="339"/>
      <c r="P3596" s="339"/>
      <c r="Q3596" s="339"/>
    </row>
    <row r="3597" spans="1:17" ht="13.5" customHeight="1">
      <c r="A3597" s="481"/>
      <c r="B3597" s="481"/>
      <c r="C3597" s="481"/>
      <c r="D3597" s="481"/>
      <c r="E3597" s="481"/>
      <c r="F3597" s="339"/>
      <c r="G3597" s="340" t="str">
        <f>IF(ISNUMBER(E3597),E3597/'Bulk DivVar Analysis'!$C$114,"")</f>
        <v/>
      </c>
      <c r="H3597" s="338" t="str">
        <f>IF(ISNUMBER(E3597), IF(G3597&gt;'Bulk DivVar Analysis'!$D$116,"Pass","Fail"),"")</f>
        <v/>
      </c>
      <c r="I3597" s="338" t="str">
        <f t="shared" si="58"/>
        <v/>
      </c>
      <c r="J3597" s="339"/>
      <c r="K3597" s="339"/>
      <c r="L3597" s="339"/>
      <c r="M3597" s="339"/>
      <c r="N3597" s="339"/>
      <c r="O3597" s="339"/>
      <c r="P3597" s="339"/>
      <c r="Q3597" s="339"/>
    </row>
    <row r="3598" spans="1:17" ht="13.5" customHeight="1">
      <c r="A3598" s="481"/>
      <c r="B3598" s="481"/>
      <c r="C3598" s="481"/>
      <c r="D3598" s="481"/>
      <c r="E3598" s="481"/>
      <c r="F3598" s="339"/>
      <c r="G3598" s="340" t="str">
        <f>IF(ISNUMBER(E3598),E3598/'Bulk DivVar Analysis'!$C$114,"")</f>
        <v/>
      </c>
      <c r="H3598" s="338" t="str">
        <f>IF(ISNUMBER(E3598), IF(G3598&gt;'Bulk DivVar Analysis'!$D$116,"Pass","Fail"),"")</f>
        <v/>
      </c>
      <c r="I3598" s="338" t="str">
        <f t="shared" si="58"/>
        <v/>
      </c>
      <c r="J3598" s="339"/>
      <c r="K3598" s="339"/>
      <c r="L3598" s="339"/>
      <c r="M3598" s="339"/>
      <c r="N3598" s="339"/>
      <c r="O3598" s="339"/>
      <c r="P3598" s="339"/>
      <c r="Q3598" s="339"/>
    </row>
    <row r="3599" spans="1:17" ht="13.5" customHeight="1">
      <c r="A3599" s="481"/>
      <c r="B3599" s="481"/>
      <c r="C3599" s="481"/>
      <c r="D3599" s="481"/>
      <c r="E3599" s="481"/>
      <c r="F3599" s="339"/>
      <c r="G3599" s="340" t="str">
        <f>IF(ISNUMBER(E3599),E3599/'Bulk DivVar Analysis'!$C$114,"")</f>
        <v/>
      </c>
      <c r="H3599" s="338" t="str">
        <f>IF(ISNUMBER(E3599), IF(G3599&gt;'Bulk DivVar Analysis'!$D$116,"Pass","Fail"),"")</f>
        <v/>
      </c>
      <c r="I3599" s="338" t="str">
        <f t="shared" si="58"/>
        <v/>
      </c>
      <c r="J3599" s="339"/>
      <c r="K3599" s="339"/>
      <c r="L3599" s="339"/>
      <c r="M3599" s="339"/>
      <c r="N3599" s="339"/>
      <c r="O3599" s="339"/>
      <c r="P3599" s="339"/>
      <c r="Q3599" s="339"/>
    </row>
    <row r="3600" spans="1:17" ht="13.5" customHeight="1">
      <c r="A3600" s="481"/>
      <c r="B3600" s="481"/>
      <c r="C3600" s="481"/>
      <c r="D3600" s="481"/>
      <c r="E3600" s="481"/>
      <c r="F3600" s="339"/>
      <c r="G3600" s="340" t="str">
        <f>IF(ISNUMBER(E3600),E3600/'Bulk DivVar Analysis'!$C$114,"")</f>
        <v/>
      </c>
      <c r="H3600" s="338" t="str">
        <f>IF(ISNUMBER(E3600), IF(G3600&gt;'Bulk DivVar Analysis'!$D$116,"Pass","Fail"),"")</f>
        <v/>
      </c>
      <c r="I3600" s="338" t="str">
        <f t="shared" si="58"/>
        <v/>
      </c>
      <c r="J3600" s="339"/>
      <c r="K3600" s="339"/>
      <c r="L3600" s="339"/>
      <c r="M3600" s="339"/>
      <c r="N3600" s="339"/>
      <c r="O3600" s="339"/>
      <c r="P3600" s="339"/>
      <c r="Q3600" s="339"/>
    </row>
    <row r="3601" spans="1:17" ht="13.5" customHeight="1">
      <c r="A3601" s="481"/>
      <c r="B3601" s="481"/>
      <c r="C3601" s="481"/>
      <c r="D3601" s="481"/>
      <c r="E3601" s="481"/>
      <c r="F3601" s="339"/>
      <c r="G3601" s="340" t="str">
        <f>IF(ISNUMBER(E3601),E3601/'Bulk DivVar Analysis'!$C$114,"")</f>
        <v/>
      </c>
      <c r="H3601" s="338" t="str">
        <f>IF(ISNUMBER(E3601), IF(G3601&gt;'Bulk DivVar Analysis'!$D$116,"Pass","Fail"),"")</f>
        <v/>
      </c>
      <c r="I3601" s="338" t="str">
        <f t="shared" si="58"/>
        <v/>
      </c>
      <c r="J3601" s="339"/>
      <c r="K3601" s="339"/>
      <c r="L3601" s="339"/>
      <c r="M3601" s="339"/>
      <c r="N3601" s="339"/>
      <c r="O3601" s="339"/>
      <c r="P3601" s="339"/>
      <c r="Q3601" s="339"/>
    </row>
    <row r="3602" spans="1:17" ht="13.5" customHeight="1">
      <c r="A3602" s="481"/>
      <c r="B3602" s="481"/>
      <c r="C3602" s="481"/>
      <c r="D3602" s="481"/>
      <c r="E3602" s="481"/>
      <c r="F3602" s="339"/>
      <c r="G3602" s="340" t="str">
        <f>IF(ISNUMBER(E3602),E3602/'Bulk DivVar Analysis'!$C$114,"")</f>
        <v/>
      </c>
      <c r="H3602" s="338" t="str">
        <f>IF(ISNUMBER(E3602), IF(G3602&gt;'Bulk DivVar Analysis'!$D$116,"Pass","Fail"),"")</f>
        <v/>
      </c>
      <c r="I3602" s="338" t="str">
        <f t="shared" si="58"/>
        <v/>
      </c>
      <c r="J3602" s="339"/>
      <c r="K3602" s="339"/>
      <c r="L3602" s="339"/>
      <c r="M3602" s="339"/>
      <c r="N3602" s="339"/>
      <c r="O3602" s="339"/>
      <c r="P3602" s="339"/>
      <c r="Q3602" s="339"/>
    </row>
    <row r="3603" spans="1:17" ht="13.5" customHeight="1">
      <c r="A3603" s="481"/>
      <c r="B3603" s="481"/>
      <c r="C3603" s="481"/>
      <c r="D3603" s="481"/>
      <c r="E3603" s="481"/>
      <c r="F3603" s="339"/>
      <c r="G3603" s="340" t="str">
        <f>IF(ISNUMBER(E3603),E3603/'Bulk DivVar Analysis'!$C$114,"")</f>
        <v/>
      </c>
      <c r="H3603" s="338" t="str">
        <f>IF(ISNUMBER(E3603), IF(G3603&gt;'Bulk DivVar Analysis'!$D$116,"Pass","Fail"),"")</f>
        <v/>
      </c>
      <c r="I3603" s="338" t="str">
        <f t="shared" si="58"/>
        <v/>
      </c>
      <c r="J3603" s="339"/>
      <c r="K3603" s="339"/>
      <c r="L3603" s="339"/>
      <c r="M3603" s="339"/>
      <c r="N3603" s="339"/>
      <c r="O3603" s="339"/>
      <c r="P3603" s="339"/>
      <c r="Q3603" s="339"/>
    </row>
    <row r="3604" spans="1:17" ht="13.5" customHeight="1">
      <c r="A3604" s="481"/>
      <c r="B3604" s="481"/>
      <c r="C3604" s="481"/>
      <c r="D3604" s="481"/>
      <c r="E3604" s="481"/>
      <c r="F3604" s="339"/>
      <c r="G3604" s="340" t="str">
        <f>IF(ISNUMBER(E3604),E3604/'Bulk DivVar Analysis'!$C$114,"")</f>
        <v/>
      </c>
      <c r="H3604" s="338" t="str">
        <f>IF(ISNUMBER(E3604), IF(G3604&gt;'Bulk DivVar Analysis'!$D$116,"Pass","Fail"),"")</f>
        <v/>
      </c>
      <c r="I3604" s="338" t="str">
        <f t="shared" si="58"/>
        <v/>
      </c>
      <c r="J3604" s="339"/>
      <c r="K3604" s="339"/>
      <c r="L3604" s="339"/>
      <c r="M3604" s="339"/>
      <c r="N3604" s="339"/>
      <c r="O3604" s="339"/>
      <c r="P3604" s="339"/>
      <c r="Q3604" s="339"/>
    </row>
    <row r="3605" spans="1:17" ht="13.5" customHeight="1">
      <c r="A3605" s="481"/>
      <c r="B3605" s="481"/>
      <c r="C3605" s="481"/>
      <c r="D3605" s="481"/>
      <c r="E3605" s="481"/>
      <c r="F3605" s="339"/>
      <c r="G3605" s="340" t="str">
        <f>IF(ISNUMBER(E3605),E3605/'Bulk DivVar Analysis'!$C$114,"")</f>
        <v/>
      </c>
      <c r="H3605" s="338" t="str">
        <f>IF(ISNUMBER(E3605), IF(G3605&gt;'Bulk DivVar Analysis'!$D$116,"Pass","Fail"),"")</f>
        <v/>
      </c>
      <c r="I3605" s="338" t="str">
        <f t="shared" si="58"/>
        <v/>
      </c>
      <c r="J3605" s="339"/>
      <c r="K3605" s="339"/>
      <c r="L3605" s="339"/>
      <c r="M3605" s="339"/>
      <c r="N3605" s="339"/>
      <c r="O3605" s="339"/>
      <c r="P3605" s="339"/>
      <c r="Q3605" s="339"/>
    </row>
    <row r="3606" spans="1:17" ht="13.5" customHeight="1">
      <c r="A3606" s="481"/>
      <c r="B3606" s="481"/>
      <c r="C3606" s="481"/>
      <c r="D3606" s="481"/>
      <c r="E3606" s="481"/>
      <c r="F3606" s="339"/>
      <c r="G3606" s="340" t="str">
        <f>IF(ISNUMBER(E3606),E3606/'Bulk DivVar Analysis'!$C$114,"")</f>
        <v/>
      </c>
      <c r="H3606" s="338" t="str">
        <f>IF(ISNUMBER(E3606), IF(G3606&gt;'Bulk DivVar Analysis'!$D$116,"Pass","Fail"),"")</f>
        <v/>
      </c>
      <c r="I3606" s="338" t="str">
        <f t="shared" si="58"/>
        <v/>
      </c>
      <c r="J3606" s="339"/>
      <c r="K3606" s="339"/>
      <c r="L3606" s="339"/>
      <c r="M3606" s="339"/>
      <c r="N3606" s="339"/>
      <c r="O3606" s="339"/>
      <c r="P3606" s="339"/>
      <c r="Q3606" s="339"/>
    </row>
    <row r="3607" spans="1:17" ht="13.5" customHeight="1">
      <c r="A3607" s="481"/>
      <c r="B3607" s="481"/>
      <c r="C3607" s="481"/>
      <c r="D3607" s="481"/>
      <c r="E3607" s="481"/>
      <c r="F3607" s="339"/>
      <c r="G3607" s="340" t="str">
        <f>IF(ISNUMBER(E3607),E3607/'Bulk DivVar Analysis'!$C$114,"")</f>
        <v/>
      </c>
      <c r="H3607" s="338" t="str">
        <f>IF(ISNUMBER(E3607), IF(G3607&gt;'Bulk DivVar Analysis'!$D$116,"Pass","Fail"),"")</f>
        <v/>
      </c>
      <c r="I3607" s="338" t="str">
        <f t="shared" si="58"/>
        <v/>
      </c>
      <c r="J3607" s="339"/>
      <c r="K3607" s="339"/>
      <c r="L3607" s="339"/>
      <c r="M3607" s="339"/>
      <c r="N3607" s="339"/>
      <c r="O3607" s="339"/>
      <c r="P3607" s="339"/>
      <c r="Q3607" s="339"/>
    </row>
    <row r="3608" spans="1:17" ht="13.5" customHeight="1">
      <c r="A3608" s="481"/>
      <c r="B3608" s="481"/>
      <c r="C3608" s="481"/>
      <c r="D3608" s="481"/>
      <c r="E3608" s="481"/>
      <c r="F3608" s="339"/>
      <c r="G3608" s="340" t="str">
        <f>IF(ISNUMBER(E3608),E3608/'Bulk DivVar Analysis'!$C$114,"")</f>
        <v/>
      </c>
      <c r="H3608" s="338" t="str">
        <f>IF(ISNUMBER(E3608), IF(G3608&gt;'Bulk DivVar Analysis'!$D$116,"Pass","Fail"),"")</f>
        <v/>
      </c>
      <c r="I3608" s="338" t="str">
        <f t="shared" si="58"/>
        <v/>
      </c>
      <c r="J3608" s="339"/>
      <c r="K3608" s="339"/>
      <c r="L3608" s="339"/>
      <c r="M3608" s="339"/>
      <c r="N3608" s="339"/>
      <c r="O3608" s="339"/>
      <c r="P3608" s="339"/>
      <c r="Q3608" s="339"/>
    </row>
    <row r="3609" spans="1:17" ht="13.5" customHeight="1">
      <c r="A3609" s="481"/>
      <c r="B3609" s="481"/>
      <c r="C3609" s="481"/>
      <c r="D3609" s="481"/>
      <c r="E3609" s="481"/>
      <c r="F3609" s="339"/>
      <c r="G3609" s="340" t="str">
        <f>IF(ISNUMBER(E3609),E3609/'Bulk DivVar Analysis'!$C$114,"")</f>
        <v/>
      </c>
      <c r="H3609" s="338" t="str">
        <f>IF(ISNUMBER(E3609), IF(G3609&gt;'Bulk DivVar Analysis'!$D$116,"Pass","Fail"),"")</f>
        <v/>
      </c>
      <c r="I3609" s="338" t="str">
        <f t="shared" si="58"/>
        <v/>
      </c>
      <c r="J3609" s="339"/>
      <c r="K3609" s="339"/>
      <c r="L3609" s="339"/>
      <c r="M3609" s="339"/>
      <c r="N3609" s="339"/>
      <c r="O3609" s="339"/>
      <c r="P3609" s="339"/>
      <c r="Q3609" s="339"/>
    </row>
    <row r="3610" spans="1:17" ht="13.5" customHeight="1">
      <c r="A3610" s="481"/>
      <c r="B3610" s="481"/>
      <c r="C3610" s="481"/>
      <c r="D3610" s="481"/>
      <c r="E3610" s="481"/>
      <c r="F3610" s="339"/>
      <c r="G3610" s="340" t="str">
        <f>IF(ISNUMBER(E3610),E3610/'Bulk DivVar Analysis'!$C$114,"")</f>
        <v/>
      </c>
      <c r="H3610" s="338" t="str">
        <f>IF(ISNUMBER(E3610), IF(G3610&gt;'Bulk DivVar Analysis'!$D$116,"Pass","Fail"),"")</f>
        <v/>
      </c>
      <c r="I3610" s="338" t="str">
        <f t="shared" si="58"/>
        <v/>
      </c>
      <c r="J3610" s="339"/>
      <c r="K3610" s="339"/>
      <c r="L3610" s="339"/>
      <c r="M3610" s="339"/>
      <c r="N3610" s="339"/>
      <c r="O3610" s="339"/>
      <c r="P3610" s="339"/>
      <c r="Q3610" s="339"/>
    </row>
    <row r="3611" spans="1:17" ht="13.5" customHeight="1">
      <c r="A3611" s="481"/>
      <c r="B3611" s="481"/>
      <c r="C3611" s="481"/>
      <c r="D3611" s="481"/>
      <c r="E3611" s="481"/>
      <c r="F3611" s="339"/>
      <c r="G3611" s="340" t="str">
        <f>IF(ISNUMBER(E3611),E3611/'Bulk DivVar Analysis'!$C$114,"")</f>
        <v/>
      </c>
      <c r="H3611" s="338" t="str">
        <f>IF(ISNUMBER(E3611), IF(G3611&gt;'Bulk DivVar Analysis'!$D$116,"Pass","Fail"),"")</f>
        <v/>
      </c>
      <c r="I3611" s="338" t="str">
        <f t="shared" si="58"/>
        <v/>
      </c>
      <c r="J3611" s="339"/>
      <c r="K3611" s="339"/>
      <c r="L3611" s="339"/>
      <c r="M3611" s="339"/>
      <c r="N3611" s="339"/>
      <c r="O3611" s="339"/>
      <c r="P3611" s="339"/>
      <c r="Q3611" s="339"/>
    </row>
    <row r="3612" spans="1:17" ht="13.5" customHeight="1">
      <c r="A3612" s="481"/>
      <c r="B3612" s="481"/>
      <c r="C3612" s="481"/>
      <c r="D3612" s="481"/>
      <c r="E3612" s="481"/>
      <c r="F3612" s="339"/>
      <c r="G3612" s="340" t="str">
        <f>IF(ISNUMBER(E3612),E3612/'Bulk DivVar Analysis'!$C$114,"")</f>
        <v/>
      </c>
      <c r="H3612" s="338" t="str">
        <f>IF(ISNUMBER(E3612), IF(G3612&gt;'Bulk DivVar Analysis'!$D$116,"Pass","Fail"),"")</f>
        <v/>
      </c>
      <c r="I3612" s="338" t="str">
        <f t="shared" si="58"/>
        <v/>
      </c>
      <c r="J3612" s="339"/>
      <c r="K3612" s="339"/>
      <c r="L3612" s="339"/>
      <c r="M3612" s="339"/>
      <c r="N3612" s="339"/>
      <c r="O3612" s="339"/>
      <c r="P3612" s="339"/>
      <c r="Q3612" s="339"/>
    </row>
    <row r="3613" spans="1:17" ht="13.5" customHeight="1">
      <c r="A3613" s="481"/>
      <c r="B3613" s="481"/>
      <c r="C3613" s="481"/>
      <c r="D3613" s="481"/>
      <c r="E3613" s="481"/>
      <c r="F3613" s="339"/>
      <c r="G3613" s="340" t="str">
        <f>IF(ISNUMBER(E3613),E3613/'Bulk DivVar Analysis'!$C$114,"")</f>
        <v/>
      </c>
      <c r="H3613" s="338" t="str">
        <f>IF(ISNUMBER(E3613), IF(G3613&gt;'Bulk DivVar Analysis'!$D$116,"Pass","Fail"),"")</f>
        <v/>
      </c>
      <c r="I3613" s="338" t="str">
        <f t="shared" si="58"/>
        <v/>
      </c>
      <c r="J3613" s="339"/>
      <c r="K3613" s="339"/>
      <c r="L3613" s="339"/>
      <c r="M3613" s="339"/>
      <c r="N3613" s="339"/>
      <c r="O3613" s="339"/>
      <c r="P3613" s="339"/>
      <c r="Q3613" s="339"/>
    </row>
    <row r="3614" spans="1:17" ht="13.5" customHeight="1">
      <c r="A3614" s="481"/>
      <c r="B3614" s="481"/>
      <c r="C3614" s="481"/>
      <c r="D3614" s="481"/>
      <c r="E3614" s="481"/>
      <c r="F3614" s="339"/>
      <c r="G3614" s="340" t="str">
        <f>IF(ISNUMBER(E3614),E3614/'Bulk DivVar Analysis'!$C$114,"")</f>
        <v/>
      </c>
      <c r="H3614" s="338" t="str">
        <f>IF(ISNUMBER(E3614), IF(G3614&gt;'Bulk DivVar Analysis'!$D$116,"Pass","Fail"),"")</f>
        <v/>
      </c>
      <c r="I3614" s="338" t="str">
        <f t="shared" si="58"/>
        <v/>
      </c>
      <c r="J3614" s="339"/>
      <c r="K3614" s="339"/>
      <c r="L3614" s="339"/>
      <c r="M3614" s="339"/>
      <c r="N3614" s="339"/>
      <c r="O3614" s="339"/>
      <c r="P3614" s="339"/>
      <c r="Q3614" s="339"/>
    </row>
    <row r="3615" spans="1:17" ht="13.5" customHeight="1">
      <c r="A3615" s="481"/>
      <c r="B3615" s="481"/>
      <c r="C3615" s="481"/>
      <c r="D3615" s="481"/>
      <c r="E3615" s="481"/>
      <c r="F3615" s="339"/>
      <c r="G3615" s="340" t="str">
        <f>IF(ISNUMBER(E3615),E3615/'Bulk DivVar Analysis'!$C$114,"")</f>
        <v/>
      </c>
      <c r="H3615" s="338" t="str">
        <f>IF(ISNUMBER(E3615), IF(G3615&gt;'Bulk DivVar Analysis'!$D$116,"Pass","Fail"),"")</f>
        <v/>
      </c>
      <c r="I3615" s="338" t="str">
        <f t="shared" si="58"/>
        <v/>
      </c>
      <c r="J3615" s="339"/>
      <c r="K3615" s="339"/>
      <c r="L3615" s="339"/>
      <c r="M3615" s="339"/>
      <c r="N3615" s="339"/>
      <c r="O3615" s="339"/>
      <c r="P3615" s="339"/>
      <c r="Q3615" s="339"/>
    </row>
    <row r="3616" spans="1:17" ht="13.5" customHeight="1">
      <c r="A3616" s="481"/>
      <c r="B3616" s="481"/>
      <c r="C3616" s="481"/>
      <c r="D3616" s="481"/>
      <c r="E3616" s="481"/>
      <c r="F3616" s="339"/>
      <c r="G3616" s="340" t="str">
        <f>IF(ISNUMBER(E3616),E3616/'Bulk DivVar Analysis'!$C$114,"")</f>
        <v/>
      </c>
      <c r="H3616" s="338" t="str">
        <f>IF(ISNUMBER(E3616), IF(G3616&gt;'Bulk DivVar Analysis'!$D$116,"Pass","Fail"),"")</f>
        <v/>
      </c>
      <c r="I3616" s="338" t="str">
        <f t="shared" si="58"/>
        <v/>
      </c>
      <c r="J3616" s="339"/>
      <c r="K3616" s="339"/>
      <c r="L3616" s="339"/>
      <c r="M3616" s="339"/>
      <c r="N3616" s="339"/>
      <c r="O3616" s="339"/>
      <c r="P3616" s="339"/>
      <c r="Q3616" s="339"/>
    </row>
    <row r="3617" spans="1:17" ht="13.5" customHeight="1">
      <c r="A3617" s="481"/>
      <c r="B3617" s="481"/>
      <c r="C3617" s="481"/>
      <c r="D3617" s="481"/>
      <c r="E3617" s="481"/>
      <c r="F3617" s="339"/>
      <c r="G3617" s="340" t="str">
        <f>IF(ISNUMBER(E3617),E3617/'Bulk DivVar Analysis'!$C$114,"")</f>
        <v/>
      </c>
      <c r="H3617" s="338" t="str">
        <f>IF(ISNUMBER(E3617), IF(G3617&gt;'Bulk DivVar Analysis'!$D$116,"Pass","Fail"),"")</f>
        <v/>
      </c>
      <c r="I3617" s="338" t="str">
        <f t="shared" si="58"/>
        <v/>
      </c>
      <c r="J3617" s="339"/>
      <c r="K3617" s="339"/>
      <c r="L3617" s="339"/>
      <c r="M3617" s="339"/>
      <c r="N3617" s="339"/>
      <c r="O3617" s="339"/>
      <c r="P3617" s="339"/>
      <c r="Q3617" s="339"/>
    </row>
    <row r="3618" spans="1:17" ht="13.5" customHeight="1">
      <c r="A3618" s="481"/>
      <c r="B3618" s="481"/>
      <c r="C3618" s="481"/>
      <c r="D3618" s="481"/>
      <c r="E3618" s="481"/>
      <c r="F3618" s="339"/>
      <c r="G3618" s="340" t="str">
        <f>IF(ISNUMBER(E3618),E3618/'Bulk DivVar Analysis'!$C$114,"")</f>
        <v/>
      </c>
      <c r="H3618" s="338" t="str">
        <f>IF(ISNUMBER(E3618), IF(G3618&gt;'Bulk DivVar Analysis'!$D$116,"Pass","Fail"),"")</f>
        <v/>
      </c>
      <c r="I3618" s="338" t="str">
        <f t="shared" si="58"/>
        <v/>
      </c>
      <c r="J3618" s="339"/>
      <c r="K3618" s="339"/>
      <c r="L3618" s="339"/>
      <c r="M3618" s="339"/>
      <c r="N3618" s="339"/>
      <c r="O3618" s="339"/>
      <c r="P3618" s="339"/>
      <c r="Q3618" s="339"/>
    </row>
    <row r="3619" spans="1:17" ht="13.5" customHeight="1">
      <c r="A3619" s="481"/>
      <c r="B3619" s="481"/>
      <c r="C3619" s="481"/>
      <c r="D3619" s="481"/>
      <c r="E3619" s="481"/>
      <c r="F3619" s="339"/>
      <c r="G3619" s="340" t="str">
        <f>IF(ISNUMBER(E3619),E3619/'Bulk DivVar Analysis'!$C$114,"")</f>
        <v/>
      </c>
      <c r="H3619" s="338" t="str">
        <f>IF(ISNUMBER(E3619), IF(G3619&gt;'Bulk DivVar Analysis'!$D$116,"Pass","Fail"),"")</f>
        <v/>
      </c>
      <c r="I3619" s="338" t="str">
        <f t="shared" si="58"/>
        <v/>
      </c>
      <c r="J3619" s="339"/>
      <c r="K3619" s="339"/>
      <c r="L3619" s="339"/>
      <c r="M3619" s="339"/>
      <c r="N3619" s="339"/>
      <c r="O3619" s="339"/>
      <c r="P3619" s="339"/>
      <c r="Q3619" s="339"/>
    </row>
    <row r="3620" spans="1:17" ht="13.5" customHeight="1">
      <c r="A3620" s="481"/>
      <c r="B3620" s="481"/>
      <c r="C3620" s="481"/>
      <c r="D3620" s="481"/>
      <c r="E3620" s="481"/>
      <c r="F3620" s="339"/>
      <c r="G3620" s="340" t="str">
        <f>IF(ISNUMBER(E3620),E3620/'Bulk DivVar Analysis'!$C$114,"")</f>
        <v/>
      </c>
      <c r="H3620" s="338" t="str">
        <f>IF(ISNUMBER(E3620), IF(G3620&gt;'Bulk DivVar Analysis'!$D$116,"Pass","Fail"),"")</f>
        <v/>
      </c>
      <c r="I3620" s="338" t="str">
        <f t="shared" si="58"/>
        <v/>
      </c>
      <c r="J3620" s="339"/>
      <c r="K3620" s="339"/>
      <c r="L3620" s="339"/>
      <c r="M3620" s="339"/>
      <c r="N3620" s="339"/>
      <c r="O3620" s="339"/>
      <c r="P3620" s="339"/>
      <c r="Q3620" s="339"/>
    </row>
    <row r="3621" spans="1:17" ht="13.5" customHeight="1">
      <c r="A3621" s="481"/>
      <c r="B3621" s="481"/>
      <c r="C3621" s="481"/>
      <c r="D3621" s="481"/>
      <c r="E3621" s="481"/>
      <c r="F3621" s="339"/>
      <c r="G3621" s="340" t="str">
        <f>IF(ISNUMBER(E3621),E3621/'Bulk DivVar Analysis'!$C$114,"")</f>
        <v/>
      </c>
      <c r="H3621" s="338" t="str">
        <f>IF(ISNUMBER(E3621), IF(G3621&gt;'Bulk DivVar Analysis'!$D$116,"Pass","Fail"),"")</f>
        <v/>
      </c>
      <c r="I3621" s="338" t="str">
        <f t="shared" si="58"/>
        <v/>
      </c>
      <c r="J3621" s="339"/>
      <c r="K3621" s="339"/>
      <c r="L3621" s="339"/>
      <c r="M3621" s="339"/>
      <c r="N3621" s="339"/>
      <c r="O3621" s="339"/>
      <c r="P3621" s="339"/>
      <c r="Q3621" s="339"/>
    </row>
    <row r="3622" spans="1:17" ht="13.5" customHeight="1">
      <c r="A3622" s="481"/>
      <c r="B3622" s="481"/>
      <c r="C3622" s="481"/>
      <c r="D3622" s="481"/>
      <c r="E3622" s="481"/>
      <c r="F3622" s="339"/>
      <c r="G3622" s="340" t="str">
        <f>IF(ISNUMBER(E3622),E3622/'Bulk DivVar Analysis'!$C$114,"")</f>
        <v/>
      </c>
      <c r="H3622" s="338" t="str">
        <f>IF(ISNUMBER(E3622), IF(G3622&gt;'Bulk DivVar Analysis'!$D$116,"Pass","Fail"),"")</f>
        <v/>
      </c>
      <c r="I3622" s="338" t="str">
        <f t="shared" si="58"/>
        <v/>
      </c>
      <c r="J3622" s="339"/>
      <c r="K3622" s="339"/>
      <c r="L3622" s="339"/>
      <c r="M3622" s="339"/>
      <c r="N3622" s="339"/>
      <c r="O3622" s="339"/>
      <c r="P3622" s="339"/>
      <c r="Q3622" s="339"/>
    </row>
    <row r="3623" spans="1:17" ht="13.5" customHeight="1">
      <c r="A3623" s="481"/>
      <c r="B3623" s="481"/>
      <c r="C3623" s="481"/>
      <c r="D3623" s="481"/>
      <c r="E3623" s="481"/>
      <c r="F3623" s="339"/>
      <c r="G3623" s="340" t="str">
        <f>IF(ISNUMBER(E3623),E3623/'Bulk DivVar Analysis'!$C$114,"")</f>
        <v/>
      </c>
      <c r="H3623" s="338" t="str">
        <f>IF(ISNUMBER(E3623), IF(G3623&gt;'Bulk DivVar Analysis'!$D$116,"Pass","Fail"),"")</f>
        <v/>
      </c>
      <c r="I3623" s="338" t="str">
        <f t="shared" si="58"/>
        <v/>
      </c>
      <c r="J3623" s="339"/>
      <c r="K3623" s="339"/>
      <c r="L3623" s="339"/>
      <c r="M3623" s="339"/>
      <c r="N3623" s="339"/>
      <c r="O3623" s="339"/>
      <c r="P3623" s="339"/>
      <c r="Q3623" s="339"/>
    </row>
    <row r="3624" spans="1:17" ht="13.5" customHeight="1">
      <c r="A3624" s="481"/>
      <c r="B3624" s="481"/>
      <c r="C3624" s="481"/>
      <c r="D3624" s="481"/>
      <c r="E3624" s="481"/>
      <c r="F3624" s="339"/>
      <c r="G3624" s="340" t="str">
        <f>IF(ISNUMBER(E3624),E3624/'Bulk DivVar Analysis'!$C$114,"")</f>
        <v/>
      </c>
      <c r="H3624" s="338" t="str">
        <f>IF(ISNUMBER(E3624), IF(G3624&gt;'Bulk DivVar Analysis'!$D$116,"Pass","Fail"),"")</f>
        <v/>
      </c>
      <c r="I3624" s="338" t="str">
        <f t="shared" si="58"/>
        <v/>
      </c>
      <c r="J3624" s="339"/>
      <c r="K3624" s="339"/>
      <c r="L3624" s="339"/>
      <c r="M3624" s="339"/>
      <c r="N3624" s="339"/>
      <c r="O3624" s="339"/>
      <c r="P3624" s="339"/>
      <c r="Q3624" s="339"/>
    </row>
    <row r="3625" spans="1:17" ht="13.5" customHeight="1">
      <c r="A3625" s="481"/>
      <c r="B3625" s="481"/>
      <c r="C3625" s="481"/>
      <c r="D3625" s="481"/>
      <c r="E3625" s="481"/>
      <c r="F3625" s="339"/>
      <c r="G3625" s="340" t="str">
        <f>IF(ISNUMBER(E3625),E3625/'Bulk DivVar Analysis'!$C$114,"")</f>
        <v/>
      </c>
      <c r="H3625" s="338" t="str">
        <f>IF(ISNUMBER(E3625), IF(G3625&gt;'Bulk DivVar Analysis'!$D$116,"Pass","Fail"),"")</f>
        <v/>
      </c>
      <c r="I3625" s="338" t="str">
        <f t="shared" si="58"/>
        <v/>
      </c>
      <c r="J3625" s="339"/>
      <c r="K3625" s="339"/>
      <c r="L3625" s="339"/>
      <c r="M3625" s="339"/>
      <c r="N3625" s="339"/>
      <c r="O3625" s="339"/>
      <c r="P3625" s="339"/>
      <c r="Q3625" s="339"/>
    </row>
    <row r="3626" spans="1:17" ht="13.5" customHeight="1">
      <c r="A3626" s="481"/>
      <c r="B3626" s="481"/>
      <c r="C3626" s="481"/>
      <c r="D3626" s="481"/>
      <c r="E3626" s="481"/>
      <c r="F3626" s="339"/>
      <c r="G3626" s="340" t="str">
        <f>IF(ISNUMBER(E3626),E3626/'Bulk DivVar Analysis'!$C$114,"")</f>
        <v/>
      </c>
      <c r="H3626" s="338" t="str">
        <f>IF(ISNUMBER(E3626), IF(G3626&gt;'Bulk DivVar Analysis'!$D$116,"Pass","Fail"),"")</f>
        <v/>
      </c>
      <c r="I3626" s="338" t="str">
        <f t="shared" si="58"/>
        <v/>
      </c>
      <c r="J3626" s="339"/>
      <c r="K3626" s="339"/>
      <c r="L3626" s="339"/>
      <c r="M3626" s="339"/>
      <c r="N3626" s="339"/>
      <c r="O3626" s="339"/>
      <c r="P3626" s="339"/>
      <c r="Q3626" s="339"/>
    </row>
    <row r="3627" spans="1:17" ht="13.5" customHeight="1">
      <c r="A3627" s="481"/>
      <c r="B3627" s="481"/>
      <c r="C3627" s="481"/>
      <c r="D3627" s="481"/>
      <c r="E3627" s="481"/>
      <c r="F3627" s="339"/>
      <c r="G3627" s="340" t="str">
        <f>IF(ISNUMBER(E3627),E3627/'Bulk DivVar Analysis'!$C$114,"")</f>
        <v/>
      </c>
      <c r="H3627" s="338" t="str">
        <f>IF(ISNUMBER(E3627), IF(G3627&gt;'Bulk DivVar Analysis'!$D$116,"Pass","Fail"),"")</f>
        <v/>
      </c>
      <c r="I3627" s="338" t="str">
        <f t="shared" si="58"/>
        <v/>
      </c>
      <c r="J3627" s="339"/>
      <c r="K3627" s="339"/>
      <c r="L3627" s="339"/>
      <c r="M3627" s="339"/>
      <c r="N3627" s="339"/>
      <c r="O3627" s="339"/>
      <c r="P3627" s="339"/>
      <c r="Q3627" s="339"/>
    </row>
    <row r="3628" spans="1:17" ht="13.5" customHeight="1">
      <c r="A3628" s="481"/>
      <c r="B3628" s="481"/>
      <c r="C3628" s="481"/>
      <c r="D3628" s="481"/>
      <c r="E3628" s="481"/>
      <c r="F3628" s="339"/>
      <c r="G3628" s="340" t="str">
        <f>IF(ISNUMBER(E3628),E3628/'Bulk DivVar Analysis'!$C$114,"")</f>
        <v/>
      </c>
      <c r="H3628" s="338" t="str">
        <f>IF(ISNUMBER(E3628), IF(G3628&gt;'Bulk DivVar Analysis'!$D$116,"Pass","Fail"),"")</f>
        <v/>
      </c>
      <c r="I3628" s="338" t="str">
        <f t="shared" si="58"/>
        <v/>
      </c>
      <c r="J3628" s="339"/>
      <c r="K3628" s="339"/>
      <c r="L3628" s="339"/>
      <c r="M3628" s="339"/>
      <c r="N3628" s="339"/>
      <c r="O3628" s="339"/>
      <c r="P3628" s="339"/>
      <c r="Q3628" s="339"/>
    </row>
    <row r="3629" spans="1:17" ht="13.5" customHeight="1">
      <c r="A3629" s="481"/>
      <c r="B3629" s="481"/>
      <c r="C3629" s="481"/>
      <c r="D3629" s="481"/>
      <c r="E3629" s="481"/>
      <c r="F3629" s="339"/>
      <c r="G3629" s="340" t="str">
        <f>IF(ISNUMBER(E3629),E3629/'Bulk DivVar Analysis'!$C$114,"")</f>
        <v/>
      </c>
      <c r="H3629" s="338" t="str">
        <f>IF(ISNUMBER(E3629), IF(G3629&gt;'Bulk DivVar Analysis'!$D$116,"Pass","Fail"),"")</f>
        <v/>
      </c>
      <c r="I3629" s="338" t="str">
        <f t="shared" si="58"/>
        <v/>
      </c>
      <c r="J3629" s="339"/>
      <c r="K3629" s="339"/>
      <c r="L3629" s="339"/>
      <c r="M3629" s="339"/>
      <c r="N3629" s="339"/>
      <c r="O3629" s="339"/>
      <c r="P3629" s="339"/>
      <c r="Q3629" s="339"/>
    </row>
    <row r="3630" spans="1:17" ht="13.5" customHeight="1">
      <c r="A3630" s="481"/>
      <c r="B3630" s="481"/>
      <c r="C3630" s="481"/>
      <c r="D3630" s="481"/>
      <c r="E3630" s="481"/>
      <c r="F3630" s="339"/>
      <c r="G3630" s="340" t="str">
        <f>IF(ISNUMBER(E3630),E3630/'Bulk DivVar Analysis'!$C$114,"")</f>
        <v/>
      </c>
      <c r="H3630" s="338" t="str">
        <f>IF(ISNUMBER(E3630), IF(G3630&gt;'Bulk DivVar Analysis'!$D$116,"Pass","Fail"),"")</f>
        <v/>
      </c>
      <c r="I3630" s="338" t="str">
        <f t="shared" si="58"/>
        <v/>
      </c>
      <c r="J3630" s="339"/>
      <c r="K3630" s="339"/>
      <c r="L3630" s="339"/>
      <c r="M3630" s="339"/>
      <c r="N3630" s="339"/>
      <c r="O3630" s="339"/>
      <c r="P3630" s="339"/>
      <c r="Q3630" s="339"/>
    </row>
    <row r="3631" spans="1:17" ht="13.5" customHeight="1">
      <c r="A3631" s="481"/>
      <c r="B3631" s="481"/>
      <c r="C3631" s="481"/>
      <c r="D3631" s="481"/>
      <c r="E3631" s="481"/>
      <c r="F3631" s="339"/>
      <c r="G3631" s="340" t="str">
        <f>IF(ISNUMBER(E3631),E3631/'Bulk DivVar Analysis'!$C$114,"")</f>
        <v/>
      </c>
      <c r="H3631" s="338" t="str">
        <f>IF(ISNUMBER(E3631), IF(G3631&gt;'Bulk DivVar Analysis'!$D$116,"Pass","Fail"),"")</f>
        <v/>
      </c>
      <c r="I3631" s="338" t="str">
        <f t="shared" si="58"/>
        <v/>
      </c>
      <c r="J3631" s="339"/>
      <c r="K3631" s="339"/>
      <c r="L3631" s="339"/>
      <c r="M3631" s="339"/>
      <c r="N3631" s="339"/>
      <c r="O3631" s="339"/>
      <c r="P3631" s="339"/>
      <c r="Q3631" s="339"/>
    </row>
    <row r="3632" spans="1:17" ht="13.5" customHeight="1">
      <c r="A3632" s="481"/>
      <c r="B3632" s="481"/>
      <c r="C3632" s="481"/>
      <c r="D3632" s="481"/>
      <c r="E3632" s="481"/>
      <c r="F3632" s="339"/>
      <c r="G3632" s="340" t="str">
        <f>IF(ISNUMBER(E3632),E3632/'Bulk DivVar Analysis'!$C$114,"")</f>
        <v/>
      </c>
      <c r="H3632" s="338" t="str">
        <f>IF(ISNUMBER(E3632), IF(G3632&gt;'Bulk DivVar Analysis'!$D$116,"Pass","Fail"),"")</f>
        <v/>
      </c>
      <c r="I3632" s="338" t="str">
        <f t="shared" si="58"/>
        <v/>
      </c>
      <c r="J3632" s="339"/>
      <c r="K3632" s="339"/>
      <c r="L3632" s="339"/>
      <c r="M3632" s="339"/>
      <c r="N3632" s="339"/>
      <c r="O3632" s="339"/>
      <c r="P3632" s="339"/>
      <c r="Q3632" s="339"/>
    </row>
    <row r="3633" spans="1:17" ht="13.5" customHeight="1">
      <c r="A3633" s="481"/>
      <c r="B3633" s="481"/>
      <c r="C3633" s="481"/>
      <c r="D3633" s="481"/>
      <c r="E3633" s="481"/>
      <c r="F3633" s="339"/>
      <c r="G3633" s="340" t="str">
        <f>IF(ISNUMBER(E3633),E3633/'Bulk DivVar Analysis'!$C$114,"")</f>
        <v/>
      </c>
      <c r="H3633" s="338" t="str">
        <f>IF(ISNUMBER(E3633), IF(G3633&gt;'Bulk DivVar Analysis'!$D$116,"Pass","Fail"),"")</f>
        <v/>
      </c>
      <c r="I3633" s="338" t="str">
        <f t="shared" si="58"/>
        <v/>
      </c>
      <c r="J3633" s="339"/>
      <c r="K3633" s="339"/>
      <c r="L3633" s="339"/>
      <c r="M3633" s="339"/>
      <c r="N3633" s="339"/>
      <c r="O3633" s="339"/>
      <c r="P3633" s="339"/>
      <c r="Q3633" s="339"/>
    </row>
    <row r="3634" spans="1:17" ht="13.5" customHeight="1">
      <c r="A3634" s="481"/>
      <c r="B3634" s="481"/>
      <c r="C3634" s="481"/>
      <c r="D3634" s="481"/>
      <c r="E3634" s="481"/>
      <c r="F3634" s="339"/>
      <c r="G3634" s="340" t="str">
        <f>IF(ISNUMBER(E3634),E3634/'Bulk DivVar Analysis'!$C$114,"")</f>
        <v/>
      </c>
      <c r="H3634" s="338" t="str">
        <f>IF(ISNUMBER(E3634), IF(G3634&gt;'Bulk DivVar Analysis'!$D$116,"Pass","Fail"),"")</f>
        <v/>
      </c>
      <c r="I3634" s="338" t="str">
        <f t="shared" si="58"/>
        <v/>
      </c>
      <c r="J3634" s="339"/>
      <c r="K3634" s="339"/>
      <c r="L3634" s="339"/>
      <c r="M3634" s="339"/>
      <c r="N3634" s="339"/>
      <c r="O3634" s="339"/>
      <c r="P3634" s="339"/>
      <c r="Q3634" s="339"/>
    </row>
    <row r="3635" spans="1:17" ht="13.5" customHeight="1">
      <c r="A3635" s="481"/>
      <c r="B3635" s="481"/>
      <c r="C3635" s="481"/>
      <c r="D3635" s="481"/>
      <c r="E3635" s="481"/>
      <c r="F3635" s="339"/>
      <c r="G3635" s="340" t="str">
        <f>IF(ISNUMBER(E3635),E3635/'Bulk DivVar Analysis'!$C$114,"")</f>
        <v/>
      </c>
      <c r="H3635" s="338" t="str">
        <f>IF(ISNUMBER(E3635), IF(G3635&gt;'Bulk DivVar Analysis'!$D$116,"Pass","Fail"),"")</f>
        <v/>
      </c>
      <c r="I3635" s="338" t="str">
        <f t="shared" si="58"/>
        <v/>
      </c>
      <c r="J3635" s="339"/>
      <c r="K3635" s="339"/>
      <c r="L3635" s="339"/>
      <c r="M3635" s="339"/>
      <c r="N3635" s="339"/>
      <c r="O3635" s="339"/>
      <c r="P3635" s="339"/>
      <c r="Q3635" s="339"/>
    </row>
    <row r="3636" spans="1:17" ht="13.5" customHeight="1">
      <c r="A3636" s="481"/>
      <c r="B3636" s="481"/>
      <c r="C3636" s="481"/>
      <c r="D3636" s="481"/>
      <c r="E3636" s="481"/>
      <c r="F3636" s="339"/>
      <c r="G3636" s="340" t="str">
        <f>IF(ISNUMBER(E3636),E3636/'Bulk DivVar Analysis'!$C$114,"")</f>
        <v/>
      </c>
      <c r="H3636" s="338" t="str">
        <f>IF(ISNUMBER(E3636), IF(G3636&gt;'Bulk DivVar Analysis'!$D$116,"Pass","Fail"),"")</f>
        <v/>
      </c>
      <c r="I3636" s="338" t="str">
        <f t="shared" si="58"/>
        <v/>
      </c>
      <c r="J3636" s="339"/>
      <c r="K3636" s="339"/>
      <c r="L3636" s="339"/>
      <c r="M3636" s="339"/>
      <c r="N3636" s="339"/>
      <c r="O3636" s="339"/>
      <c r="P3636" s="339"/>
      <c r="Q3636" s="339"/>
    </row>
    <row r="3637" spans="1:17" ht="13.5" customHeight="1">
      <c r="A3637" s="481"/>
      <c r="B3637" s="481"/>
      <c r="C3637" s="481"/>
      <c r="D3637" s="481"/>
      <c r="E3637" s="481"/>
      <c r="F3637" s="339"/>
      <c r="G3637" s="340" t="str">
        <f>IF(ISNUMBER(E3637),E3637/'Bulk DivVar Analysis'!$C$114,"")</f>
        <v/>
      </c>
      <c r="H3637" s="338" t="str">
        <f>IF(ISNUMBER(E3637), IF(G3637&gt;'Bulk DivVar Analysis'!$D$116,"Pass","Fail"),"")</f>
        <v/>
      </c>
      <c r="I3637" s="338" t="str">
        <f t="shared" si="58"/>
        <v/>
      </c>
      <c r="J3637" s="339"/>
      <c r="K3637" s="339"/>
      <c r="L3637" s="339"/>
      <c r="M3637" s="339"/>
      <c r="N3637" s="339"/>
      <c r="O3637" s="339"/>
      <c r="P3637" s="339"/>
      <c r="Q3637" s="339"/>
    </row>
    <row r="3638" spans="1:17" ht="13.5" customHeight="1">
      <c r="A3638" s="481"/>
      <c r="B3638" s="481"/>
      <c r="C3638" s="481"/>
      <c r="D3638" s="481"/>
      <c r="E3638" s="481"/>
      <c r="F3638" s="339"/>
      <c r="G3638" s="340" t="str">
        <f>IF(ISNUMBER(E3638),E3638/'Bulk DivVar Analysis'!$C$114,"")</f>
        <v/>
      </c>
      <c r="H3638" s="338" t="str">
        <f>IF(ISNUMBER(E3638), IF(G3638&gt;'Bulk DivVar Analysis'!$D$116,"Pass","Fail"),"")</f>
        <v/>
      </c>
      <c r="I3638" s="338" t="str">
        <f t="shared" si="58"/>
        <v/>
      </c>
      <c r="J3638" s="339"/>
      <c r="K3638" s="339"/>
      <c r="L3638" s="339"/>
      <c r="M3638" s="339"/>
      <c r="N3638" s="339"/>
      <c r="O3638" s="339"/>
      <c r="P3638" s="339"/>
      <c r="Q3638" s="339"/>
    </row>
    <row r="3639" spans="1:17" ht="13.5" customHeight="1">
      <c r="A3639" s="481"/>
      <c r="B3639" s="481"/>
      <c r="C3639" s="481"/>
      <c r="D3639" s="481"/>
      <c r="E3639" s="481"/>
      <c r="F3639" s="339"/>
      <c r="G3639" s="340" t="str">
        <f>IF(ISNUMBER(E3639),E3639/'Bulk DivVar Analysis'!$C$114,"")</f>
        <v/>
      </c>
      <c r="H3639" s="338" t="str">
        <f>IF(ISNUMBER(E3639), IF(G3639&gt;'Bulk DivVar Analysis'!$D$116,"Pass","Fail"),"")</f>
        <v/>
      </c>
      <c r="I3639" s="338" t="str">
        <f t="shared" si="58"/>
        <v/>
      </c>
      <c r="J3639" s="339"/>
      <c r="K3639" s="339"/>
      <c r="L3639" s="339"/>
      <c r="M3639" s="339"/>
      <c r="N3639" s="339"/>
      <c r="O3639" s="339"/>
      <c r="P3639" s="339"/>
      <c r="Q3639" s="339"/>
    </row>
    <row r="3640" spans="1:17" ht="13.5" customHeight="1">
      <c r="A3640" s="481"/>
      <c r="B3640" s="481"/>
      <c r="C3640" s="481"/>
      <c r="D3640" s="481"/>
      <c r="E3640" s="481"/>
      <c r="F3640" s="339"/>
      <c r="G3640" s="340" t="str">
        <f>IF(ISNUMBER(E3640),E3640/'Bulk DivVar Analysis'!$C$114,"")</f>
        <v/>
      </c>
      <c r="H3640" s="338" t="str">
        <f>IF(ISNUMBER(E3640), IF(G3640&gt;'Bulk DivVar Analysis'!$D$116,"Pass","Fail"),"")</f>
        <v/>
      </c>
      <c r="I3640" s="338" t="str">
        <f t="shared" si="58"/>
        <v/>
      </c>
      <c r="J3640" s="339"/>
      <c r="K3640" s="339"/>
      <c r="L3640" s="339"/>
      <c r="M3640" s="339"/>
      <c r="N3640" s="339"/>
      <c r="O3640" s="339"/>
      <c r="P3640" s="339"/>
      <c r="Q3640" s="339"/>
    </row>
    <row r="3641" spans="1:17" ht="13.5" customHeight="1">
      <c r="A3641" s="481"/>
      <c r="B3641" s="481"/>
      <c r="C3641" s="481"/>
      <c r="D3641" s="481"/>
      <c r="E3641" s="481"/>
      <c r="F3641" s="339"/>
      <c r="G3641" s="340" t="str">
        <f>IF(ISNUMBER(E3641),E3641/'Bulk DivVar Analysis'!$C$114,"")</f>
        <v/>
      </c>
      <c r="H3641" s="338" t="str">
        <f>IF(ISNUMBER(E3641), IF(G3641&gt;'Bulk DivVar Analysis'!$D$116,"Pass","Fail"),"")</f>
        <v/>
      </c>
      <c r="I3641" s="338" t="str">
        <f t="shared" si="58"/>
        <v/>
      </c>
      <c r="J3641" s="339"/>
      <c r="K3641" s="339"/>
      <c r="L3641" s="339"/>
      <c r="M3641" s="339"/>
      <c r="N3641" s="339"/>
      <c r="O3641" s="339"/>
      <c r="P3641" s="339"/>
      <c r="Q3641" s="339"/>
    </row>
    <row r="3642" spans="1:17" ht="13.5" customHeight="1">
      <c r="A3642" s="481"/>
      <c r="B3642" s="481"/>
      <c r="C3642" s="481"/>
      <c r="D3642" s="481"/>
      <c r="E3642" s="481"/>
      <c r="F3642" s="339"/>
      <c r="G3642" s="340" t="str">
        <f>IF(ISNUMBER(E3642),E3642/'Bulk DivVar Analysis'!$C$114,"")</f>
        <v/>
      </c>
      <c r="H3642" s="338" t="str">
        <f>IF(ISNUMBER(E3642), IF(G3642&gt;'Bulk DivVar Analysis'!$D$116,"Pass","Fail"),"")</f>
        <v/>
      </c>
      <c r="I3642" s="338" t="str">
        <f t="shared" si="58"/>
        <v/>
      </c>
      <c r="J3642" s="339"/>
      <c r="K3642" s="339"/>
      <c r="L3642" s="339"/>
      <c r="M3642" s="339"/>
      <c r="N3642" s="339"/>
      <c r="O3642" s="339"/>
      <c r="P3642" s="339"/>
      <c r="Q3642" s="339"/>
    </row>
    <row r="3643" spans="1:17" ht="13.5" customHeight="1">
      <c r="A3643" s="481"/>
      <c r="B3643" s="481"/>
      <c r="C3643" s="481"/>
      <c r="D3643" s="481"/>
      <c r="E3643" s="481"/>
      <c r="F3643" s="339"/>
      <c r="G3643" s="340" t="str">
        <f>IF(ISNUMBER(E3643),E3643/'Bulk DivVar Analysis'!$C$114,"")</f>
        <v/>
      </c>
      <c r="H3643" s="338" t="str">
        <f>IF(ISNUMBER(E3643), IF(G3643&gt;'Bulk DivVar Analysis'!$D$116,"Pass","Fail"),"")</f>
        <v/>
      </c>
      <c r="I3643" s="338" t="str">
        <f t="shared" si="58"/>
        <v/>
      </c>
      <c r="J3643" s="339"/>
      <c r="K3643" s="339"/>
      <c r="L3643" s="339"/>
      <c r="M3643" s="339"/>
      <c r="N3643" s="339"/>
      <c r="O3643" s="339"/>
      <c r="P3643" s="339"/>
      <c r="Q3643" s="339"/>
    </row>
    <row r="3644" spans="1:17" ht="13.5" customHeight="1">
      <c r="A3644" s="481"/>
      <c r="B3644" s="481"/>
      <c r="C3644" s="481"/>
      <c r="D3644" s="481"/>
      <c r="E3644" s="481"/>
      <c r="F3644" s="339"/>
      <c r="G3644" s="340" t="str">
        <f>IF(ISNUMBER(E3644),E3644/'Bulk DivVar Analysis'!$C$114,"")</f>
        <v/>
      </c>
      <c r="H3644" s="338" t="str">
        <f>IF(ISNUMBER(E3644), IF(G3644&gt;'Bulk DivVar Analysis'!$D$116,"Pass","Fail"),"")</f>
        <v/>
      </c>
      <c r="I3644" s="338" t="str">
        <f t="shared" si="58"/>
        <v/>
      </c>
      <c r="J3644" s="339"/>
      <c r="K3644" s="339"/>
      <c r="L3644" s="339"/>
      <c r="M3644" s="339"/>
      <c r="N3644" s="339"/>
      <c r="O3644" s="339"/>
      <c r="P3644" s="339"/>
      <c r="Q3644" s="339"/>
    </row>
    <row r="3645" spans="1:17" ht="13.5" customHeight="1">
      <c r="A3645" s="481"/>
      <c r="B3645" s="481"/>
      <c r="C3645" s="481"/>
      <c r="D3645" s="481"/>
      <c r="E3645" s="481"/>
      <c r="F3645" s="339"/>
      <c r="G3645" s="340" t="str">
        <f>IF(ISNUMBER(E3645),E3645/'Bulk DivVar Analysis'!$C$114,"")</f>
        <v/>
      </c>
      <c r="H3645" s="338" t="str">
        <f>IF(ISNUMBER(E3645), IF(G3645&gt;'Bulk DivVar Analysis'!$D$116,"Pass","Fail"),"")</f>
        <v/>
      </c>
      <c r="I3645" s="338" t="str">
        <f t="shared" si="58"/>
        <v/>
      </c>
      <c r="J3645" s="339"/>
      <c r="K3645" s="339"/>
      <c r="L3645" s="339"/>
      <c r="M3645" s="339"/>
      <c r="N3645" s="339"/>
      <c r="O3645" s="339"/>
      <c r="P3645" s="339"/>
      <c r="Q3645" s="339"/>
    </row>
    <row r="3646" spans="1:17" ht="13.5" customHeight="1">
      <c r="A3646" s="481"/>
      <c r="B3646" s="481"/>
      <c r="C3646" s="481"/>
      <c r="D3646" s="481"/>
      <c r="E3646" s="481"/>
      <c r="F3646" s="339"/>
      <c r="G3646" s="340" t="str">
        <f>IF(ISNUMBER(E3646),E3646/'Bulk DivVar Analysis'!$C$114,"")</f>
        <v/>
      </c>
      <c r="H3646" s="338" t="str">
        <f>IF(ISNUMBER(E3646), IF(G3646&gt;'Bulk DivVar Analysis'!$D$116,"Pass","Fail"),"")</f>
        <v/>
      </c>
      <c r="I3646" s="338" t="str">
        <f t="shared" si="58"/>
        <v/>
      </c>
      <c r="J3646" s="339"/>
      <c r="K3646" s="339"/>
      <c r="L3646" s="339"/>
      <c r="M3646" s="339"/>
      <c r="N3646" s="339"/>
      <c r="O3646" s="339"/>
      <c r="P3646" s="339"/>
      <c r="Q3646" s="339"/>
    </row>
    <row r="3647" spans="1:17" ht="13.5" customHeight="1">
      <c r="A3647" s="481"/>
      <c r="B3647" s="481"/>
      <c r="C3647" s="481"/>
      <c r="D3647" s="481"/>
      <c r="E3647" s="481"/>
      <c r="F3647" s="339"/>
      <c r="G3647" s="340" t="str">
        <f>IF(ISNUMBER(E3647),E3647/'Bulk DivVar Analysis'!$C$114,"")</f>
        <v/>
      </c>
      <c r="H3647" s="338" t="str">
        <f>IF(ISNUMBER(E3647), IF(G3647&gt;'Bulk DivVar Analysis'!$D$116,"Pass","Fail"),"")</f>
        <v/>
      </c>
      <c r="I3647" s="338" t="str">
        <f t="shared" si="58"/>
        <v/>
      </c>
      <c r="J3647" s="339"/>
      <c r="K3647" s="339"/>
      <c r="L3647" s="339"/>
      <c r="M3647" s="339"/>
      <c r="N3647" s="339"/>
      <c r="O3647" s="339"/>
      <c r="P3647" s="339"/>
      <c r="Q3647" s="339"/>
    </row>
    <row r="3648" spans="1:17" ht="13.5" customHeight="1">
      <c r="A3648" s="481"/>
      <c r="B3648" s="481"/>
      <c r="C3648" s="481"/>
      <c r="D3648" s="481"/>
      <c r="E3648" s="481"/>
      <c r="F3648" s="339"/>
      <c r="G3648" s="340" t="str">
        <f>IF(ISNUMBER(E3648),E3648/'Bulk DivVar Analysis'!$C$114,"")</f>
        <v/>
      </c>
      <c r="H3648" s="338" t="str">
        <f>IF(ISNUMBER(E3648), IF(G3648&gt;'Bulk DivVar Analysis'!$D$116,"Pass","Fail"),"")</f>
        <v/>
      </c>
      <c r="I3648" s="338" t="str">
        <f t="shared" si="58"/>
        <v/>
      </c>
      <c r="J3648" s="339"/>
      <c r="K3648" s="339"/>
      <c r="L3648" s="339"/>
      <c r="M3648" s="339"/>
      <c r="N3648" s="339"/>
      <c r="O3648" s="339"/>
      <c r="P3648" s="339"/>
      <c r="Q3648" s="339"/>
    </row>
    <row r="3649" spans="1:17" ht="13.5" customHeight="1">
      <c r="A3649" s="481"/>
      <c r="B3649" s="481"/>
      <c r="C3649" s="481"/>
      <c r="D3649" s="481"/>
      <c r="E3649" s="481"/>
      <c r="F3649" s="339"/>
      <c r="G3649" s="340" t="str">
        <f>IF(ISNUMBER(E3649),E3649/'Bulk DivVar Analysis'!$C$114,"")</f>
        <v/>
      </c>
      <c r="H3649" s="338" t="str">
        <f>IF(ISNUMBER(E3649), IF(G3649&gt;'Bulk DivVar Analysis'!$D$116,"Pass","Fail"),"")</f>
        <v/>
      </c>
      <c r="I3649" s="338" t="str">
        <f t="shared" si="58"/>
        <v/>
      </c>
      <c r="J3649" s="339"/>
      <c r="K3649" s="339"/>
      <c r="L3649" s="339"/>
      <c r="M3649" s="339"/>
      <c r="N3649" s="339"/>
      <c r="O3649" s="339"/>
      <c r="P3649" s="339"/>
      <c r="Q3649" s="339"/>
    </row>
    <row r="3650" spans="1:17" ht="13.5" customHeight="1">
      <c r="A3650" s="481"/>
      <c r="B3650" s="481"/>
      <c r="C3650" s="481"/>
      <c r="D3650" s="481"/>
      <c r="E3650" s="481"/>
      <c r="F3650" s="339"/>
      <c r="G3650" s="340" t="str">
        <f>IF(ISNUMBER(E3650),E3650/'Bulk DivVar Analysis'!$C$114,"")</f>
        <v/>
      </c>
      <c r="H3650" s="338" t="str">
        <f>IF(ISNUMBER(E3650), IF(G3650&gt;'Bulk DivVar Analysis'!$D$116,"Pass","Fail"),"")</f>
        <v/>
      </c>
      <c r="I3650" s="338" t="str">
        <f t="shared" si="58"/>
        <v/>
      </c>
      <c r="J3650" s="339"/>
      <c r="K3650" s="339"/>
      <c r="L3650" s="339"/>
      <c r="M3650" s="339"/>
      <c r="N3650" s="339"/>
      <c r="O3650" s="339"/>
      <c r="P3650" s="339"/>
      <c r="Q3650" s="339"/>
    </row>
    <row r="3651" spans="1:17" ht="13.5" customHeight="1">
      <c r="A3651" s="481"/>
      <c r="B3651" s="481"/>
      <c r="C3651" s="481"/>
      <c r="D3651" s="481"/>
      <c r="E3651" s="481"/>
      <c r="F3651" s="339"/>
      <c r="G3651" s="340" t="str">
        <f>IF(ISNUMBER(E3651),E3651/'Bulk DivVar Analysis'!$C$114,"")</f>
        <v/>
      </c>
      <c r="H3651" s="338" t="str">
        <f>IF(ISNUMBER(E3651), IF(G3651&gt;'Bulk DivVar Analysis'!$D$116,"Pass","Fail"),"")</f>
        <v/>
      </c>
      <c r="I3651" s="338" t="str">
        <f t="shared" ref="I3651:I3714" si="59">_xlfn.TEXTJOIN("_",TRUE,B3651,C3651)</f>
        <v/>
      </c>
      <c r="J3651" s="339"/>
      <c r="K3651" s="339"/>
      <c r="L3651" s="339"/>
      <c r="M3651" s="339"/>
      <c r="N3651" s="339"/>
      <c r="O3651" s="339"/>
      <c r="P3651" s="339"/>
      <c r="Q3651" s="339"/>
    </row>
    <row r="3652" spans="1:17" ht="13.5" customHeight="1">
      <c r="A3652" s="481"/>
      <c r="B3652" s="481"/>
      <c r="C3652" s="481"/>
      <c r="D3652" s="481"/>
      <c r="E3652" s="481"/>
      <c r="F3652" s="339"/>
      <c r="G3652" s="340" t="str">
        <f>IF(ISNUMBER(E3652),E3652/'Bulk DivVar Analysis'!$C$114,"")</f>
        <v/>
      </c>
      <c r="H3652" s="338" t="str">
        <f>IF(ISNUMBER(E3652), IF(G3652&gt;'Bulk DivVar Analysis'!$D$116,"Pass","Fail"),"")</f>
        <v/>
      </c>
      <c r="I3652" s="338" t="str">
        <f t="shared" si="59"/>
        <v/>
      </c>
      <c r="J3652" s="339"/>
      <c r="K3652" s="339"/>
      <c r="L3652" s="339"/>
      <c r="M3652" s="339"/>
      <c r="N3652" s="339"/>
      <c r="O3652" s="339"/>
      <c r="P3652" s="339"/>
      <c r="Q3652" s="339"/>
    </row>
    <row r="3653" spans="1:17" ht="13.5" customHeight="1">
      <c r="A3653" s="481"/>
      <c r="B3653" s="481"/>
      <c r="C3653" s="481"/>
      <c r="D3653" s="481"/>
      <c r="E3653" s="481"/>
      <c r="F3653" s="339"/>
      <c r="G3653" s="340" t="str">
        <f>IF(ISNUMBER(E3653),E3653/'Bulk DivVar Analysis'!$C$114,"")</f>
        <v/>
      </c>
      <c r="H3653" s="338" t="str">
        <f>IF(ISNUMBER(E3653), IF(G3653&gt;'Bulk DivVar Analysis'!$D$116,"Pass","Fail"),"")</f>
        <v/>
      </c>
      <c r="I3653" s="338" t="str">
        <f t="shared" si="59"/>
        <v/>
      </c>
      <c r="J3653" s="339"/>
      <c r="K3653" s="339"/>
      <c r="L3653" s="339"/>
      <c r="M3653" s="339"/>
      <c r="N3653" s="339"/>
      <c r="O3653" s="339"/>
      <c r="P3653" s="339"/>
      <c r="Q3653" s="339"/>
    </row>
    <row r="3654" spans="1:17" ht="13.5" customHeight="1">
      <c r="A3654" s="481"/>
      <c r="B3654" s="481"/>
      <c r="C3654" s="481"/>
      <c r="D3654" s="481"/>
      <c r="E3654" s="481"/>
      <c r="F3654" s="339"/>
      <c r="G3654" s="340" t="str">
        <f>IF(ISNUMBER(E3654),E3654/'Bulk DivVar Analysis'!$C$114,"")</f>
        <v/>
      </c>
      <c r="H3654" s="338" t="str">
        <f>IF(ISNUMBER(E3654), IF(G3654&gt;'Bulk DivVar Analysis'!$D$116,"Pass","Fail"),"")</f>
        <v/>
      </c>
      <c r="I3654" s="338" t="str">
        <f t="shared" si="59"/>
        <v/>
      </c>
      <c r="J3654" s="339"/>
      <c r="K3654" s="339"/>
      <c r="L3654" s="339"/>
      <c r="M3654" s="339"/>
      <c r="N3654" s="339"/>
      <c r="O3654" s="339"/>
      <c r="P3654" s="339"/>
      <c r="Q3654" s="339"/>
    </row>
    <row r="3655" spans="1:17" ht="13.5" customHeight="1">
      <c r="A3655" s="481"/>
      <c r="B3655" s="481"/>
      <c r="C3655" s="481"/>
      <c r="D3655" s="481"/>
      <c r="E3655" s="481"/>
      <c r="F3655" s="339"/>
      <c r="G3655" s="340" t="str">
        <f>IF(ISNUMBER(E3655),E3655/'Bulk DivVar Analysis'!$C$114,"")</f>
        <v/>
      </c>
      <c r="H3655" s="338" t="str">
        <f>IF(ISNUMBER(E3655), IF(G3655&gt;'Bulk DivVar Analysis'!$D$116,"Pass","Fail"),"")</f>
        <v/>
      </c>
      <c r="I3655" s="338" t="str">
        <f t="shared" si="59"/>
        <v/>
      </c>
      <c r="J3655" s="339"/>
      <c r="K3655" s="339"/>
      <c r="L3655" s="339"/>
      <c r="M3655" s="339"/>
      <c r="N3655" s="339"/>
      <c r="O3655" s="339"/>
      <c r="P3655" s="339"/>
      <c r="Q3655" s="339"/>
    </row>
    <row r="3656" spans="1:17" ht="13.5" customHeight="1">
      <c r="A3656" s="481"/>
      <c r="B3656" s="481"/>
      <c r="C3656" s="481"/>
      <c r="D3656" s="481"/>
      <c r="E3656" s="481"/>
      <c r="F3656" s="339"/>
      <c r="G3656" s="340" t="str">
        <f>IF(ISNUMBER(E3656),E3656/'Bulk DivVar Analysis'!$C$114,"")</f>
        <v/>
      </c>
      <c r="H3656" s="338" t="str">
        <f>IF(ISNUMBER(E3656), IF(G3656&gt;'Bulk DivVar Analysis'!$D$116,"Pass","Fail"),"")</f>
        <v/>
      </c>
      <c r="I3656" s="338" t="str">
        <f t="shared" si="59"/>
        <v/>
      </c>
      <c r="J3656" s="339"/>
      <c r="K3656" s="339"/>
      <c r="L3656" s="339"/>
      <c r="M3656" s="339"/>
      <c r="N3656" s="339"/>
      <c r="O3656" s="339"/>
      <c r="P3656" s="339"/>
      <c r="Q3656" s="339"/>
    </row>
    <row r="3657" spans="1:17" ht="13.5" customHeight="1">
      <c r="A3657" s="481"/>
      <c r="B3657" s="481"/>
      <c r="C3657" s="481"/>
      <c r="D3657" s="481"/>
      <c r="E3657" s="481"/>
      <c r="F3657" s="339"/>
      <c r="G3657" s="340" t="str">
        <f>IF(ISNUMBER(E3657),E3657/'Bulk DivVar Analysis'!$C$114,"")</f>
        <v/>
      </c>
      <c r="H3657" s="338" t="str">
        <f>IF(ISNUMBER(E3657), IF(G3657&gt;'Bulk DivVar Analysis'!$D$116,"Pass","Fail"),"")</f>
        <v/>
      </c>
      <c r="I3657" s="338" t="str">
        <f t="shared" si="59"/>
        <v/>
      </c>
      <c r="J3657" s="339"/>
      <c r="K3657" s="339"/>
      <c r="L3657" s="339"/>
      <c r="M3657" s="339"/>
      <c r="N3657" s="339"/>
      <c r="O3657" s="339"/>
      <c r="P3657" s="339"/>
      <c r="Q3657" s="339"/>
    </row>
    <row r="3658" spans="1:17" ht="13.5" customHeight="1">
      <c r="A3658" s="481"/>
      <c r="B3658" s="481"/>
      <c r="C3658" s="481"/>
      <c r="D3658" s="481"/>
      <c r="E3658" s="481"/>
      <c r="F3658" s="339"/>
      <c r="G3658" s="340" t="str">
        <f>IF(ISNUMBER(E3658),E3658/'Bulk DivVar Analysis'!$C$114,"")</f>
        <v/>
      </c>
      <c r="H3658" s="338" t="str">
        <f>IF(ISNUMBER(E3658), IF(G3658&gt;'Bulk DivVar Analysis'!$D$116,"Pass","Fail"),"")</f>
        <v/>
      </c>
      <c r="I3658" s="338" t="str">
        <f t="shared" si="59"/>
        <v/>
      </c>
      <c r="J3658" s="339"/>
      <c r="K3658" s="339"/>
      <c r="L3658" s="339"/>
      <c r="M3658" s="339"/>
      <c r="N3658" s="339"/>
      <c r="O3658" s="339"/>
      <c r="P3658" s="339"/>
      <c r="Q3658" s="339"/>
    </row>
    <row r="3659" spans="1:17" ht="13.5" customHeight="1">
      <c r="A3659" s="481"/>
      <c r="B3659" s="481"/>
      <c r="C3659" s="481"/>
      <c r="D3659" s="481"/>
      <c r="E3659" s="481"/>
      <c r="F3659" s="339"/>
      <c r="G3659" s="340" t="str">
        <f>IF(ISNUMBER(E3659),E3659/'Bulk DivVar Analysis'!$C$114,"")</f>
        <v/>
      </c>
      <c r="H3659" s="338" t="str">
        <f>IF(ISNUMBER(E3659), IF(G3659&gt;'Bulk DivVar Analysis'!$D$116,"Pass","Fail"),"")</f>
        <v/>
      </c>
      <c r="I3659" s="338" t="str">
        <f t="shared" si="59"/>
        <v/>
      </c>
      <c r="J3659" s="339"/>
      <c r="K3659" s="339"/>
      <c r="L3659" s="339"/>
      <c r="M3659" s="339"/>
      <c r="N3659" s="339"/>
      <c r="O3659" s="339"/>
      <c r="P3659" s="339"/>
      <c r="Q3659" s="339"/>
    </row>
    <row r="3660" spans="1:17" ht="13.5" customHeight="1">
      <c r="A3660" s="481"/>
      <c r="B3660" s="481"/>
      <c r="C3660" s="481"/>
      <c r="D3660" s="481"/>
      <c r="E3660" s="481"/>
      <c r="F3660" s="339"/>
      <c r="G3660" s="340" t="str">
        <f>IF(ISNUMBER(E3660),E3660/'Bulk DivVar Analysis'!$C$114,"")</f>
        <v/>
      </c>
      <c r="H3660" s="338" t="str">
        <f>IF(ISNUMBER(E3660), IF(G3660&gt;'Bulk DivVar Analysis'!$D$116,"Pass","Fail"),"")</f>
        <v/>
      </c>
      <c r="I3660" s="338" t="str">
        <f t="shared" si="59"/>
        <v/>
      </c>
      <c r="J3660" s="339"/>
      <c r="K3660" s="339"/>
      <c r="L3660" s="339"/>
      <c r="M3660" s="339"/>
      <c r="N3660" s="339"/>
      <c r="O3660" s="339"/>
      <c r="P3660" s="339"/>
      <c r="Q3660" s="339"/>
    </row>
    <row r="3661" spans="1:17" ht="13.5" customHeight="1">
      <c r="A3661" s="481"/>
      <c r="B3661" s="481"/>
      <c r="C3661" s="481"/>
      <c r="D3661" s="481"/>
      <c r="E3661" s="481"/>
      <c r="F3661" s="339"/>
      <c r="G3661" s="340" t="str">
        <f>IF(ISNUMBER(E3661),E3661/'Bulk DivVar Analysis'!$C$114,"")</f>
        <v/>
      </c>
      <c r="H3661" s="338" t="str">
        <f>IF(ISNUMBER(E3661), IF(G3661&gt;'Bulk DivVar Analysis'!$D$116,"Pass","Fail"),"")</f>
        <v/>
      </c>
      <c r="I3661" s="338" t="str">
        <f t="shared" si="59"/>
        <v/>
      </c>
      <c r="J3661" s="339"/>
      <c r="K3661" s="339"/>
      <c r="L3661" s="339"/>
      <c r="M3661" s="339"/>
      <c r="N3661" s="339"/>
      <c r="O3661" s="339"/>
      <c r="P3661" s="339"/>
      <c r="Q3661" s="339"/>
    </row>
    <row r="3662" spans="1:17" ht="13.5" customHeight="1">
      <c r="A3662" s="481"/>
      <c r="B3662" s="481"/>
      <c r="C3662" s="481"/>
      <c r="D3662" s="481"/>
      <c r="E3662" s="481"/>
      <c r="F3662" s="339"/>
      <c r="G3662" s="340" t="str">
        <f>IF(ISNUMBER(E3662),E3662/'Bulk DivVar Analysis'!$C$114,"")</f>
        <v/>
      </c>
      <c r="H3662" s="338" t="str">
        <f>IF(ISNUMBER(E3662), IF(G3662&gt;'Bulk DivVar Analysis'!$D$116,"Pass","Fail"),"")</f>
        <v/>
      </c>
      <c r="I3662" s="338" t="str">
        <f t="shared" si="59"/>
        <v/>
      </c>
      <c r="J3662" s="339"/>
      <c r="K3662" s="339"/>
      <c r="L3662" s="339"/>
      <c r="M3662" s="339"/>
      <c r="N3662" s="339"/>
      <c r="O3662" s="339"/>
      <c r="P3662" s="339"/>
      <c r="Q3662" s="339"/>
    </row>
    <row r="3663" spans="1:17" ht="13.5" customHeight="1">
      <c r="A3663" s="481"/>
      <c r="B3663" s="481"/>
      <c r="C3663" s="481"/>
      <c r="D3663" s="481"/>
      <c r="E3663" s="481"/>
      <c r="F3663" s="339"/>
      <c r="G3663" s="340" t="str">
        <f>IF(ISNUMBER(E3663),E3663/'Bulk DivVar Analysis'!$C$114,"")</f>
        <v/>
      </c>
      <c r="H3663" s="338" t="str">
        <f>IF(ISNUMBER(E3663), IF(G3663&gt;'Bulk DivVar Analysis'!$D$116,"Pass","Fail"),"")</f>
        <v/>
      </c>
      <c r="I3663" s="338" t="str">
        <f t="shared" si="59"/>
        <v/>
      </c>
      <c r="J3663" s="339"/>
      <c r="K3663" s="339"/>
      <c r="L3663" s="339"/>
      <c r="M3663" s="339"/>
      <c r="N3663" s="339"/>
      <c r="O3663" s="339"/>
      <c r="P3663" s="339"/>
      <c r="Q3663" s="339"/>
    </row>
    <row r="3664" spans="1:17" ht="13.5" customHeight="1">
      <c r="A3664" s="481"/>
      <c r="B3664" s="481"/>
      <c r="C3664" s="481"/>
      <c r="D3664" s="481"/>
      <c r="E3664" s="481"/>
      <c r="F3664" s="339"/>
      <c r="G3664" s="340" t="str">
        <f>IF(ISNUMBER(E3664),E3664/'Bulk DivVar Analysis'!$C$114,"")</f>
        <v/>
      </c>
      <c r="H3664" s="338" t="str">
        <f>IF(ISNUMBER(E3664), IF(G3664&gt;'Bulk DivVar Analysis'!$D$116,"Pass","Fail"),"")</f>
        <v/>
      </c>
      <c r="I3664" s="338" t="str">
        <f t="shared" si="59"/>
        <v/>
      </c>
      <c r="J3664" s="339"/>
      <c r="K3664" s="339"/>
      <c r="L3664" s="339"/>
      <c r="M3664" s="339"/>
      <c r="N3664" s="339"/>
      <c r="O3664" s="339"/>
      <c r="P3664" s="339"/>
      <c r="Q3664" s="339"/>
    </row>
    <row r="3665" spans="1:17" ht="13.5" customHeight="1">
      <c r="A3665" s="481"/>
      <c r="B3665" s="481"/>
      <c r="C3665" s="481"/>
      <c r="D3665" s="481"/>
      <c r="E3665" s="481"/>
      <c r="F3665" s="339"/>
      <c r="G3665" s="340" t="str">
        <f>IF(ISNUMBER(E3665),E3665/'Bulk DivVar Analysis'!$C$114,"")</f>
        <v/>
      </c>
      <c r="H3665" s="338" t="str">
        <f>IF(ISNUMBER(E3665), IF(G3665&gt;'Bulk DivVar Analysis'!$D$116,"Pass","Fail"),"")</f>
        <v/>
      </c>
      <c r="I3665" s="338" t="str">
        <f t="shared" si="59"/>
        <v/>
      </c>
      <c r="J3665" s="339"/>
      <c r="K3665" s="339"/>
      <c r="L3665" s="339"/>
      <c r="M3665" s="339"/>
      <c r="N3665" s="339"/>
      <c r="O3665" s="339"/>
      <c r="P3665" s="339"/>
      <c r="Q3665" s="339"/>
    </row>
    <row r="3666" spans="1:17" ht="13.5" customHeight="1">
      <c r="A3666" s="481"/>
      <c r="B3666" s="481"/>
      <c r="C3666" s="481"/>
      <c r="D3666" s="481"/>
      <c r="E3666" s="481"/>
      <c r="F3666" s="339"/>
      <c r="G3666" s="340" t="str">
        <f>IF(ISNUMBER(E3666),E3666/'Bulk DivVar Analysis'!$C$114,"")</f>
        <v/>
      </c>
      <c r="H3666" s="338" t="str">
        <f>IF(ISNUMBER(E3666), IF(G3666&gt;'Bulk DivVar Analysis'!$D$116,"Pass","Fail"),"")</f>
        <v/>
      </c>
      <c r="I3666" s="338" t="str">
        <f t="shared" si="59"/>
        <v/>
      </c>
      <c r="J3666" s="339"/>
      <c r="K3666" s="339"/>
      <c r="L3666" s="339"/>
      <c r="M3666" s="339"/>
      <c r="N3666" s="339"/>
      <c r="O3666" s="339"/>
      <c r="P3666" s="339"/>
      <c r="Q3666" s="339"/>
    </row>
    <row r="3667" spans="1:17" ht="13.5" customHeight="1">
      <c r="A3667" s="481"/>
      <c r="B3667" s="481"/>
      <c r="C3667" s="481"/>
      <c r="D3667" s="481"/>
      <c r="E3667" s="481"/>
      <c r="F3667" s="339"/>
      <c r="G3667" s="340" t="str">
        <f>IF(ISNUMBER(E3667),E3667/'Bulk DivVar Analysis'!$C$114,"")</f>
        <v/>
      </c>
      <c r="H3667" s="338" t="str">
        <f>IF(ISNUMBER(E3667), IF(G3667&gt;'Bulk DivVar Analysis'!$D$116,"Pass","Fail"),"")</f>
        <v/>
      </c>
      <c r="I3667" s="338" t="str">
        <f t="shared" si="59"/>
        <v/>
      </c>
      <c r="J3667" s="339"/>
      <c r="K3667" s="339"/>
      <c r="L3667" s="339"/>
      <c r="M3667" s="339"/>
      <c r="N3667" s="339"/>
      <c r="O3667" s="339"/>
      <c r="P3667" s="339"/>
      <c r="Q3667" s="339"/>
    </row>
    <row r="3668" spans="1:17" ht="13.5" customHeight="1">
      <c r="A3668" s="481"/>
      <c r="B3668" s="481"/>
      <c r="C3668" s="481"/>
      <c r="D3668" s="481"/>
      <c r="E3668" s="481"/>
      <c r="F3668" s="339"/>
      <c r="G3668" s="340" t="str">
        <f>IF(ISNUMBER(E3668),E3668/'Bulk DivVar Analysis'!$C$114,"")</f>
        <v/>
      </c>
      <c r="H3668" s="338" t="str">
        <f>IF(ISNUMBER(E3668), IF(G3668&gt;'Bulk DivVar Analysis'!$D$116,"Pass","Fail"),"")</f>
        <v/>
      </c>
      <c r="I3668" s="338" t="str">
        <f t="shared" si="59"/>
        <v/>
      </c>
      <c r="J3668" s="339"/>
      <c r="K3668" s="339"/>
      <c r="L3668" s="339"/>
      <c r="M3668" s="339"/>
      <c r="N3668" s="339"/>
      <c r="O3668" s="339"/>
      <c r="P3668" s="339"/>
      <c r="Q3668" s="339"/>
    </row>
    <row r="3669" spans="1:17" ht="13.5" customHeight="1">
      <c r="A3669" s="481"/>
      <c r="B3669" s="481"/>
      <c r="C3669" s="481"/>
      <c r="D3669" s="481"/>
      <c r="E3669" s="481"/>
      <c r="F3669" s="339"/>
      <c r="G3669" s="340" t="str">
        <f>IF(ISNUMBER(E3669),E3669/'Bulk DivVar Analysis'!$C$114,"")</f>
        <v/>
      </c>
      <c r="H3669" s="338" t="str">
        <f>IF(ISNUMBER(E3669), IF(G3669&gt;'Bulk DivVar Analysis'!$D$116,"Pass","Fail"),"")</f>
        <v/>
      </c>
      <c r="I3669" s="338" t="str">
        <f t="shared" si="59"/>
        <v/>
      </c>
      <c r="J3669" s="339"/>
      <c r="K3669" s="339"/>
      <c r="L3669" s="339"/>
      <c r="M3669" s="339"/>
      <c r="N3669" s="339"/>
      <c r="O3669" s="339"/>
      <c r="P3669" s="339"/>
      <c r="Q3669" s="339"/>
    </row>
    <row r="3670" spans="1:17" ht="13.5" customHeight="1">
      <c r="A3670" s="481"/>
      <c r="B3670" s="481"/>
      <c r="C3670" s="481"/>
      <c r="D3670" s="481"/>
      <c r="E3670" s="481"/>
      <c r="F3670" s="339"/>
      <c r="G3670" s="340" t="str">
        <f>IF(ISNUMBER(E3670),E3670/'Bulk DivVar Analysis'!$C$114,"")</f>
        <v/>
      </c>
      <c r="H3670" s="338" t="str">
        <f>IF(ISNUMBER(E3670), IF(G3670&gt;'Bulk DivVar Analysis'!$D$116,"Pass","Fail"),"")</f>
        <v/>
      </c>
      <c r="I3670" s="338" t="str">
        <f t="shared" si="59"/>
        <v/>
      </c>
      <c r="J3670" s="339"/>
      <c r="K3670" s="339"/>
      <c r="L3670" s="339"/>
      <c r="M3670" s="339"/>
      <c r="N3670" s="339"/>
      <c r="O3670" s="339"/>
      <c r="P3670" s="339"/>
      <c r="Q3670" s="339"/>
    </row>
    <row r="3671" spans="1:17" ht="13.5" customHeight="1">
      <c r="A3671" s="481"/>
      <c r="B3671" s="481"/>
      <c r="C3671" s="481"/>
      <c r="D3671" s="481"/>
      <c r="E3671" s="481"/>
      <c r="F3671" s="339"/>
      <c r="G3671" s="340" t="str">
        <f>IF(ISNUMBER(E3671),E3671/'Bulk DivVar Analysis'!$C$114,"")</f>
        <v/>
      </c>
      <c r="H3671" s="338" t="str">
        <f>IF(ISNUMBER(E3671), IF(G3671&gt;'Bulk DivVar Analysis'!$D$116,"Pass","Fail"),"")</f>
        <v/>
      </c>
      <c r="I3671" s="338" t="str">
        <f t="shared" si="59"/>
        <v/>
      </c>
      <c r="J3671" s="339"/>
      <c r="K3671" s="339"/>
      <c r="L3671" s="339"/>
      <c r="M3671" s="339"/>
      <c r="N3671" s="339"/>
      <c r="O3671" s="339"/>
      <c r="P3671" s="339"/>
      <c r="Q3671" s="339"/>
    </row>
    <row r="3672" spans="1:17" ht="13.5" customHeight="1">
      <c r="A3672" s="481"/>
      <c r="B3672" s="481"/>
      <c r="C3672" s="481"/>
      <c r="D3672" s="481"/>
      <c r="E3672" s="481"/>
      <c r="F3672" s="339"/>
      <c r="G3672" s="340" t="str">
        <f>IF(ISNUMBER(E3672),E3672/'Bulk DivVar Analysis'!$C$114,"")</f>
        <v/>
      </c>
      <c r="H3672" s="338" t="str">
        <f>IF(ISNUMBER(E3672), IF(G3672&gt;'Bulk DivVar Analysis'!$D$116,"Pass","Fail"),"")</f>
        <v/>
      </c>
      <c r="I3672" s="338" t="str">
        <f t="shared" si="59"/>
        <v/>
      </c>
      <c r="J3672" s="339"/>
      <c r="K3672" s="339"/>
      <c r="L3672" s="339"/>
      <c r="M3672" s="339"/>
      <c r="N3672" s="339"/>
      <c r="O3672" s="339"/>
      <c r="P3672" s="339"/>
      <c r="Q3672" s="339"/>
    </row>
    <row r="3673" spans="1:17" ht="13.5" customHeight="1">
      <c r="A3673" s="481"/>
      <c r="B3673" s="481"/>
      <c r="C3673" s="481"/>
      <c r="D3673" s="481"/>
      <c r="E3673" s="481"/>
      <c r="F3673" s="339"/>
      <c r="G3673" s="340" t="str">
        <f>IF(ISNUMBER(E3673),E3673/'Bulk DivVar Analysis'!$C$114,"")</f>
        <v/>
      </c>
      <c r="H3673" s="338" t="str">
        <f>IF(ISNUMBER(E3673), IF(G3673&gt;'Bulk DivVar Analysis'!$D$116,"Pass","Fail"),"")</f>
        <v/>
      </c>
      <c r="I3673" s="338" t="str">
        <f t="shared" si="59"/>
        <v/>
      </c>
      <c r="J3673" s="339"/>
      <c r="K3673" s="339"/>
      <c r="L3673" s="339"/>
      <c r="M3673" s="339"/>
      <c r="N3673" s="339"/>
      <c r="O3673" s="339"/>
      <c r="P3673" s="339"/>
      <c r="Q3673" s="339"/>
    </row>
    <row r="3674" spans="1:17" ht="13.5" customHeight="1">
      <c r="A3674" s="481"/>
      <c r="B3674" s="481"/>
      <c r="C3674" s="481"/>
      <c r="D3674" s="481"/>
      <c r="E3674" s="481"/>
      <c r="F3674" s="339"/>
      <c r="G3674" s="340" t="str">
        <f>IF(ISNUMBER(E3674),E3674/'Bulk DivVar Analysis'!$C$114,"")</f>
        <v/>
      </c>
      <c r="H3674" s="338" t="str">
        <f>IF(ISNUMBER(E3674), IF(G3674&gt;'Bulk DivVar Analysis'!$D$116,"Pass","Fail"),"")</f>
        <v/>
      </c>
      <c r="I3674" s="338" t="str">
        <f t="shared" si="59"/>
        <v/>
      </c>
      <c r="J3674" s="339"/>
      <c r="K3674" s="339"/>
      <c r="L3674" s="339"/>
      <c r="M3674" s="339"/>
      <c r="N3674" s="339"/>
      <c r="O3674" s="339"/>
      <c r="P3674" s="339"/>
      <c r="Q3674" s="339"/>
    </row>
    <row r="3675" spans="1:17" ht="13.5" customHeight="1">
      <c r="A3675" s="481"/>
      <c r="B3675" s="481"/>
      <c r="C3675" s="481"/>
      <c r="D3675" s="481"/>
      <c r="E3675" s="481"/>
      <c r="F3675" s="339"/>
      <c r="G3675" s="340" t="str">
        <f>IF(ISNUMBER(E3675),E3675/'Bulk DivVar Analysis'!$C$114,"")</f>
        <v/>
      </c>
      <c r="H3675" s="338" t="str">
        <f>IF(ISNUMBER(E3675), IF(G3675&gt;'Bulk DivVar Analysis'!$D$116,"Pass","Fail"),"")</f>
        <v/>
      </c>
      <c r="I3675" s="338" t="str">
        <f t="shared" si="59"/>
        <v/>
      </c>
      <c r="J3675" s="339"/>
      <c r="K3675" s="339"/>
      <c r="L3675" s="339"/>
      <c r="M3675" s="339"/>
      <c r="N3675" s="339"/>
      <c r="O3675" s="339"/>
      <c r="P3675" s="339"/>
      <c r="Q3675" s="339"/>
    </row>
    <row r="3676" spans="1:17" ht="13.5" customHeight="1">
      <c r="A3676" s="481"/>
      <c r="B3676" s="481"/>
      <c r="C3676" s="481"/>
      <c r="D3676" s="481"/>
      <c r="E3676" s="481"/>
      <c r="F3676" s="339"/>
      <c r="G3676" s="340" t="str">
        <f>IF(ISNUMBER(E3676),E3676/'Bulk DivVar Analysis'!$C$114,"")</f>
        <v/>
      </c>
      <c r="H3676" s="338" t="str">
        <f>IF(ISNUMBER(E3676), IF(G3676&gt;'Bulk DivVar Analysis'!$D$116,"Pass","Fail"),"")</f>
        <v/>
      </c>
      <c r="I3676" s="338" t="str">
        <f t="shared" si="59"/>
        <v/>
      </c>
      <c r="J3676" s="339"/>
      <c r="K3676" s="339"/>
      <c r="L3676" s="339"/>
      <c r="M3676" s="339"/>
      <c r="N3676" s="339"/>
      <c r="O3676" s="339"/>
      <c r="P3676" s="339"/>
      <c r="Q3676" s="339"/>
    </row>
    <row r="3677" spans="1:17" ht="13.5" customHeight="1">
      <c r="A3677" s="481"/>
      <c r="B3677" s="481"/>
      <c r="C3677" s="481"/>
      <c r="D3677" s="481"/>
      <c r="E3677" s="481"/>
      <c r="F3677" s="339"/>
      <c r="G3677" s="340" t="str">
        <f>IF(ISNUMBER(E3677),E3677/'Bulk DivVar Analysis'!$C$114,"")</f>
        <v/>
      </c>
      <c r="H3677" s="338" t="str">
        <f>IF(ISNUMBER(E3677), IF(G3677&gt;'Bulk DivVar Analysis'!$D$116,"Pass","Fail"),"")</f>
        <v/>
      </c>
      <c r="I3677" s="338" t="str">
        <f t="shared" si="59"/>
        <v/>
      </c>
      <c r="J3677" s="339"/>
      <c r="K3677" s="339"/>
      <c r="L3677" s="339"/>
      <c r="M3677" s="339"/>
      <c r="N3677" s="339"/>
      <c r="O3677" s="339"/>
      <c r="P3677" s="339"/>
      <c r="Q3677" s="339"/>
    </row>
    <row r="3678" spans="1:17" ht="13.5" customHeight="1">
      <c r="A3678" s="481"/>
      <c r="B3678" s="481"/>
      <c r="C3678" s="481"/>
      <c r="D3678" s="481"/>
      <c r="E3678" s="481"/>
      <c r="F3678" s="339"/>
      <c r="G3678" s="340" t="str">
        <f>IF(ISNUMBER(E3678),E3678/'Bulk DivVar Analysis'!$C$114,"")</f>
        <v/>
      </c>
      <c r="H3678" s="338" t="str">
        <f>IF(ISNUMBER(E3678), IF(G3678&gt;'Bulk DivVar Analysis'!$D$116,"Pass","Fail"),"")</f>
        <v/>
      </c>
      <c r="I3678" s="338" t="str">
        <f t="shared" si="59"/>
        <v/>
      </c>
      <c r="J3678" s="339"/>
      <c r="K3678" s="339"/>
      <c r="L3678" s="339"/>
      <c r="M3678" s="339"/>
      <c r="N3678" s="339"/>
      <c r="O3678" s="339"/>
      <c r="P3678" s="339"/>
      <c r="Q3678" s="339"/>
    </row>
    <row r="3679" spans="1:17" ht="13.5" customHeight="1">
      <c r="A3679" s="481"/>
      <c r="B3679" s="481"/>
      <c r="C3679" s="481"/>
      <c r="D3679" s="481"/>
      <c r="E3679" s="481"/>
      <c r="F3679" s="339"/>
      <c r="G3679" s="340" t="str">
        <f>IF(ISNUMBER(E3679),E3679/'Bulk DivVar Analysis'!$C$114,"")</f>
        <v/>
      </c>
      <c r="H3679" s="338" t="str">
        <f>IF(ISNUMBER(E3679), IF(G3679&gt;'Bulk DivVar Analysis'!$D$116,"Pass","Fail"),"")</f>
        <v/>
      </c>
      <c r="I3679" s="338" t="str">
        <f t="shared" si="59"/>
        <v/>
      </c>
      <c r="J3679" s="339"/>
      <c r="K3679" s="339"/>
      <c r="L3679" s="339"/>
      <c r="M3679" s="339"/>
      <c r="N3679" s="339"/>
      <c r="O3679" s="339"/>
      <c r="P3679" s="339"/>
      <c r="Q3679" s="339"/>
    </row>
    <row r="3680" spans="1:17" ht="13.5" customHeight="1">
      <c r="A3680" s="481"/>
      <c r="B3680" s="481"/>
      <c r="C3680" s="481"/>
      <c r="D3680" s="481"/>
      <c r="E3680" s="481"/>
      <c r="F3680" s="339"/>
      <c r="G3680" s="340" t="str">
        <f>IF(ISNUMBER(E3680),E3680/'Bulk DivVar Analysis'!$C$114,"")</f>
        <v/>
      </c>
      <c r="H3680" s="338" t="str">
        <f>IF(ISNUMBER(E3680), IF(G3680&gt;'Bulk DivVar Analysis'!$D$116,"Pass","Fail"),"")</f>
        <v/>
      </c>
      <c r="I3680" s="338" t="str">
        <f t="shared" si="59"/>
        <v/>
      </c>
      <c r="J3680" s="339"/>
      <c r="K3680" s="339"/>
      <c r="L3680" s="339"/>
      <c r="M3680" s="339"/>
      <c r="N3680" s="339"/>
      <c r="O3680" s="339"/>
      <c r="P3680" s="339"/>
      <c r="Q3680" s="339"/>
    </row>
    <row r="3681" spans="1:17" ht="13.5" customHeight="1">
      <c r="A3681" s="481"/>
      <c r="B3681" s="481"/>
      <c r="C3681" s="481"/>
      <c r="D3681" s="481"/>
      <c r="E3681" s="481"/>
      <c r="F3681" s="339"/>
      <c r="G3681" s="340" t="str">
        <f>IF(ISNUMBER(E3681),E3681/'Bulk DivVar Analysis'!$C$114,"")</f>
        <v/>
      </c>
      <c r="H3681" s="338" t="str">
        <f>IF(ISNUMBER(E3681), IF(G3681&gt;'Bulk DivVar Analysis'!$D$116,"Pass","Fail"),"")</f>
        <v/>
      </c>
      <c r="I3681" s="338" t="str">
        <f t="shared" si="59"/>
        <v/>
      </c>
      <c r="J3681" s="339"/>
      <c r="K3681" s="339"/>
      <c r="L3681" s="339"/>
      <c r="M3681" s="339"/>
      <c r="N3681" s="339"/>
      <c r="O3681" s="339"/>
      <c r="P3681" s="339"/>
      <c r="Q3681" s="339"/>
    </row>
    <row r="3682" spans="1:17" ht="13.5" customHeight="1">
      <c r="A3682" s="481"/>
      <c r="B3682" s="481"/>
      <c r="C3682" s="481"/>
      <c r="D3682" s="481"/>
      <c r="E3682" s="481"/>
      <c r="F3682" s="339"/>
      <c r="G3682" s="340" t="str">
        <f>IF(ISNUMBER(E3682),E3682/'Bulk DivVar Analysis'!$C$114,"")</f>
        <v/>
      </c>
      <c r="H3682" s="338" t="str">
        <f>IF(ISNUMBER(E3682), IF(G3682&gt;'Bulk DivVar Analysis'!$D$116,"Pass","Fail"),"")</f>
        <v/>
      </c>
      <c r="I3682" s="338" t="str">
        <f t="shared" si="59"/>
        <v/>
      </c>
      <c r="J3682" s="339"/>
      <c r="K3682" s="339"/>
      <c r="L3682" s="339"/>
      <c r="M3682" s="339"/>
      <c r="N3682" s="339"/>
      <c r="O3682" s="339"/>
      <c r="P3682" s="339"/>
      <c r="Q3682" s="339"/>
    </row>
    <row r="3683" spans="1:17" ht="13.5" customHeight="1">
      <c r="A3683" s="481"/>
      <c r="B3683" s="481"/>
      <c r="C3683" s="481"/>
      <c r="D3683" s="481"/>
      <c r="E3683" s="481"/>
      <c r="F3683" s="339"/>
      <c r="G3683" s="340" t="str">
        <f>IF(ISNUMBER(E3683),E3683/'Bulk DivVar Analysis'!$C$114,"")</f>
        <v/>
      </c>
      <c r="H3683" s="338" t="str">
        <f>IF(ISNUMBER(E3683), IF(G3683&gt;'Bulk DivVar Analysis'!$D$116,"Pass","Fail"),"")</f>
        <v/>
      </c>
      <c r="I3683" s="338" t="str">
        <f t="shared" si="59"/>
        <v/>
      </c>
      <c r="J3683" s="339"/>
      <c r="K3683" s="339"/>
      <c r="L3683" s="339"/>
      <c r="M3683" s="339"/>
      <c r="N3683" s="339"/>
      <c r="O3683" s="339"/>
      <c r="P3683" s="339"/>
      <c r="Q3683" s="339"/>
    </row>
    <row r="3684" spans="1:17" ht="13.5" customHeight="1">
      <c r="A3684" s="481"/>
      <c r="B3684" s="481"/>
      <c r="C3684" s="481"/>
      <c r="D3684" s="481"/>
      <c r="E3684" s="481"/>
      <c r="F3684" s="339"/>
      <c r="G3684" s="340" t="str">
        <f>IF(ISNUMBER(E3684),E3684/'Bulk DivVar Analysis'!$C$114,"")</f>
        <v/>
      </c>
      <c r="H3684" s="338" t="str">
        <f>IF(ISNUMBER(E3684), IF(G3684&gt;'Bulk DivVar Analysis'!$D$116,"Pass","Fail"),"")</f>
        <v/>
      </c>
      <c r="I3684" s="338" t="str">
        <f t="shared" si="59"/>
        <v/>
      </c>
      <c r="J3684" s="339"/>
      <c r="K3684" s="339"/>
      <c r="L3684" s="339"/>
      <c r="M3684" s="339"/>
      <c r="N3684" s="339"/>
      <c r="O3684" s="339"/>
      <c r="P3684" s="339"/>
      <c r="Q3684" s="339"/>
    </row>
    <row r="3685" spans="1:17" ht="13.5" customHeight="1">
      <c r="A3685" s="481"/>
      <c r="B3685" s="481"/>
      <c r="C3685" s="481"/>
      <c r="D3685" s="481"/>
      <c r="E3685" s="481"/>
      <c r="F3685" s="339"/>
      <c r="G3685" s="340" t="str">
        <f>IF(ISNUMBER(E3685),E3685/'Bulk DivVar Analysis'!$C$114,"")</f>
        <v/>
      </c>
      <c r="H3685" s="338" t="str">
        <f>IF(ISNUMBER(E3685), IF(G3685&gt;'Bulk DivVar Analysis'!$D$116,"Pass","Fail"),"")</f>
        <v/>
      </c>
      <c r="I3685" s="338" t="str">
        <f t="shared" si="59"/>
        <v/>
      </c>
      <c r="J3685" s="339"/>
      <c r="K3685" s="339"/>
      <c r="L3685" s="339"/>
      <c r="M3685" s="339"/>
      <c r="N3685" s="339"/>
      <c r="O3685" s="339"/>
      <c r="P3685" s="339"/>
      <c r="Q3685" s="339"/>
    </row>
    <row r="3686" spans="1:17" ht="13.5" customHeight="1">
      <c r="A3686" s="481"/>
      <c r="B3686" s="481"/>
      <c r="C3686" s="481"/>
      <c r="D3686" s="481"/>
      <c r="E3686" s="481"/>
      <c r="F3686" s="339"/>
      <c r="G3686" s="340" t="str">
        <f>IF(ISNUMBER(E3686),E3686/'Bulk DivVar Analysis'!$C$114,"")</f>
        <v/>
      </c>
      <c r="H3686" s="338" t="str">
        <f>IF(ISNUMBER(E3686), IF(G3686&gt;'Bulk DivVar Analysis'!$D$116,"Pass","Fail"),"")</f>
        <v/>
      </c>
      <c r="I3686" s="338" t="str">
        <f t="shared" si="59"/>
        <v/>
      </c>
      <c r="J3686" s="339"/>
      <c r="K3686" s="339"/>
      <c r="L3686" s="339"/>
      <c r="M3686" s="339"/>
      <c r="N3686" s="339"/>
      <c r="O3686" s="339"/>
      <c r="P3686" s="339"/>
      <c r="Q3686" s="339"/>
    </row>
    <row r="3687" spans="1:17" ht="13.5" customHeight="1">
      <c r="A3687" s="481"/>
      <c r="B3687" s="481"/>
      <c r="C3687" s="481"/>
      <c r="D3687" s="481"/>
      <c r="E3687" s="481"/>
      <c r="F3687" s="339"/>
      <c r="G3687" s="340" t="str">
        <f>IF(ISNUMBER(E3687),E3687/'Bulk DivVar Analysis'!$C$114,"")</f>
        <v/>
      </c>
      <c r="H3687" s="338" t="str">
        <f>IF(ISNUMBER(E3687), IF(G3687&gt;'Bulk DivVar Analysis'!$D$116,"Pass","Fail"),"")</f>
        <v/>
      </c>
      <c r="I3687" s="338" t="str">
        <f t="shared" si="59"/>
        <v/>
      </c>
      <c r="J3687" s="339"/>
      <c r="K3687" s="339"/>
      <c r="L3687" s="339"/>
      <c r="M3687" s="339"/>
      <c r="N3687" s="339"/>
      <c r="O3687" s="339"/>
      <c r="P3687" s="339"/>
      <c r="Q3687" s="339"/>
    </row>
    <row r="3688" spans="1:17" ht="13.5" customHeight="1">
      <c r="A3688" s="481"/>
      <c r="B3688" s="481"/>
      <c r="C3688" s="481"/>
      <c r="D3688" s="481"/>
      <c r="E3688" s="481"/>
      <c r="F3688" s="339"/>
      <c r="G3688" s="340" t="str">
        <f>IF(ISNUMBER(E3688),E3688/'Bulk DivVar Analysis'!$C$114,"")</f>
        <v/>
      </c>
      <c r="H3688" s="338" t="str">
        <f>IF(ISNUMBER(E3688), IF(G3688&gt;'Bulk DivVar Analysis'!$D$116,"Pass","Fail"),"")</f>
        <v/>
      </c>
      <c r="I3688" s="338" t="str">
        <f t="shared" si="59"/>
        <v/>
      </c>
      <c r="J3688" s="339"/>
      <c r="K3688" s="339"/>
      <c r="L3688" s="339"/>
      <c r="M3688" s="339"/>
      <c r="N3688" s="339"/>
      <c r="O3688" s="339"/>
      <c r="P3688" s="339"/>
      <c r="Q3688" s="339"/>
    </row>
    <row r="3689" spans="1:17" ht="13.5" customHeight="1">
      <c r="A3689" s="481"/>
      <c r="B3689" s="481"/>
      <c r="C3689" s="481"/>
      <c r="D3689" s="481"/>
      <c r="E3689" s="481"/>
      <c r="F3689" s="339"/>
      <c r="G3689" s="340" t="str">
        <f>IF(ISNUMBER(E3689),E3689/'Bulk DivVar Analysis'!$C$114,"")</f>
        <v/>
      </c>
      <c r="H3689" s="338" t="str">
        <f>IF(ISNUMBER(E3689), IF(G3689&gt;'Bulk DivVar Analysis'!$D$116,"Pass","Fail"),"")</f>
        <v/>
      </c>
      <c r="I3689" s="338" t="str">
        <f t="shared" si="59"/>
        <v/>
      </c>
      <c r="J3689" s="339"/>
      <c r="K3689" s="339"/>
      <c r="L3689" s="339"/>
      <c r="M3689" s="339"/>
      <c r="N3689" s="339"/>
      <c r="O3689" s="339"/>
      <c r="P3689" s="339"/>
      <c r="Q3689" s="339"/>
    </row>
    <row r="3690" spans="1:17" ht="13.5" customHeight="1">
      <c r="A3690" s="481"/>
      <c r="B3690" s="481"/>
      <c r="C3690" s="481"/>
      <c r="D3690" s="481"/>
      <c r="E3690" s="481"/>
      <c r="F3690" s="339"/>
      <c r="G3690" s="340" t="str">
        <f>IF(ISNUMBER(E3690),E3690/'Bulk DivVar Analysis'!$C$114,"")</f>
        <v/>
      </c>
      <c r="H3690" s="338" t="str">
        <f>IF(ISNUMBER(E3690), IF(G3690&gt;'Bulk DivVar Analysis'!$D$116,"Pass","Fail"),"")</f>
        <v/>
      </c>
      <c r="I3690" s="338" t="str">
        <f t="shared" si="59"/>
        <v/>
      </c>
      <c r="J3690" s="339"/>
      <c r="K3690" s="339"/>
      <c r="L3690" s="339"/>
      <c r="M3690" s="339"/>
      <c r="N3690" s="339"/>
      <c r="O3690" s="339"/>
      <c r="P3690" s="339"/>
      <c r="Q3690" s="339"/>
    </row>
    <row r="3691" spans="1:17" ht="13.5" customHeight="1">
      <c r="A3691" s="481"/>
      <c r="B3691" s="481"/>
      <c r="C3691" s="481"/>
      <c r="D3691" s="481"/>
      <c r="E3691" s="481"/>
      <c r="F3691" s="339"/>
      <c r="G3691" s="340" t="str">
        <f>IF(ISNUMBER(E3691),E3691/'Bulk DivVar Analysis'!$C$114,"")</f>
        <v/>
      </c>
      <c r="H3691" s="338" t="str">
        <f>IF(ISNUMBER(E3691), IF(G3691&gt;'Bulk DivVar Analysis'!$D$116,"Pass","Fail"),"")</f>
        <v/>
      </c>
      <c r="I3691" s="338" t="str">
        <f t="shared" si="59"/>
        <v/>
      </c>
      <c r="J3691" s="339"/>
      <c r="K3691" s="339"/>
      <c r="L3691" s="339"/>
      <c r="M3691" s="339"/>
      <c r="N3691" s="339"/>
      <c r="O3691" s="339"/>
      <c r="P3691" s="339"/>
      <c r="Q3691" s="339"/>
    </row>
    <row r="3692" spans="1:17" ht="13.5" customHeight="1">
      <c r="A3692" s="481"/>
      <c r="B3692" s="481"/>
      <c r="C3692" s="481"/>
      <c r="D3692" s="481"/>
      <c r="E3692" s="481"/>
      <c r="F3692" s="339"/>
      <c r="G3692" s="340" t="str">
        <f>IF(ISNUMBER(E3692),E3692/'Bulk DivVar Analysis'!$C$114,"")</f>
        <v/>
      </c>
      <c r="H3692" s="338" t="str">
        <f>IF(ISNUMBER(E3692), IF(G3692&gt;'Bulk DivVar Analysis'!$D$116,"Pass","Fail"),"")</f>
        <v/>
      </c>
      <c r="I3692" s="338" t="str">
        <f t="shared" si="59"/>
        <v/>
      </c>
      <c r="J3692" s="339"/>
      <c r="K3692" s="339"/>
      <c r="L3692" s="339"/>
      <c r="M3692" s="339"/>
      <c r="N3692" s="339"/>
      <c r="O3692" s="339"/>
      <c r="P3692" s="339"/>
      <c r="Q3692" s="339"/>
    </row>
    <row r="3693" spans="1:17" ht="13.5" customHeight="1">
      <c r="A3693" s="481"/>
      <c r="B3693" s="481"/>
      <c r="C3693" s="481"/>
      <c r="D3693" s="481"/>
      <c r="E3693" s="481"/>
      <c r="F3693" s="339"/>
      <c r="G3693" s="340" t="str">
        <f>IF(ISNUMBER(E3693),E3693/'Bulk DivVar Analysis'!$C$114,"")</f>
        <v/>
      </c>
      <c r="H3693" s="338" t="str">
        <f>IF(ISNUMBER(E3693), IF(G3693&gt;'Bulk DivVar Analysis'!$D$116,"Pass","Fail"),"")</f>
        <v/>
      </c>
      <c r="I3693" s="338" t="str">
        <f t="shared" si="59"/>
        <v/>
      </c>
      <c r="J3693" s="339"/>
      <c r="K3693" s="339"/>
      <c r="L3693" s="339"/>
      <c r="M3693" s="339"/>
      <c r="N3693" s="339"/>
      <c r="O3693" s="339"/>
      <c r="P3693" s="339"/>
      <c r="Q3693" s="339"/>
    </row>
    <row r="3694" spans="1:17" ht="13.5" customHeight="1">
      <c r="A3694" s="481"/>
      <c r="B3694" s="481"/>
      <c r="C3694" s="481"/>
      <c r="D3694" s="481"/>
      <c r="E3694" s="481"/>
      <c r="F3694" s="339"/>
      <c r="G3694" s="340" t="str">
        <f>IF(ISNUMBER(E3694),E3694/'Bulk DivVar Analysis'!$C$114,"")</f>
        <v/>
      </c>
      <c r="H3694" s="338" t="str">
        <f>IF(ISNUMBER(E3694), IF(G3694&gt;'Bulk DivVar Analysis'!$D$116,"Pass","Fail"),"")</f>
        <v/>
      </c>
      <c r="I3694" s="338" t="str">
        <f t="shared" si="59"/>
        <v/>
      </c>
      <c r="J3694" s="339"/>
      <c r="K3694" s="339"/>
      <c r="L3694" s="339"/>
      <c r="M3694" s="339"/>
      <c r="N3694" s="339"/>
      <c r="O3694" s="339"/>
      <c r="P3694" s="339"/>
      <c r="Q3694" s="339"/>
    </row>
    <row r="3695" spans="1:17" ht="13.5" customHeight="1">
      <c r="A3695" s="481"/>
      <c r="B3695" s="481"/>
      <c r="C3695" s="481"/>
      <c r="D3695" s="481"/>
      <c r="E3695" s="481"/>
      <c r="F3695" s="339"/>
      <c r="G3695" s="340" t="str">
        <f>IF(ISNUMBER(E3695),E3695/'Bulk DivVar Analysis'!$C$114,"")</f>
        <v/>
      </c>
      <c r="H3695" s="338" t="str">
        <f>IF(ISNUMBER(E3695), IF(G3695&gt;'Bulk DivVar Analysis'!$D$116,"Pass","Fail"),"")</f>
        <v/>
      </c>
      <c r="I3695" s="338" t="str">
        <f t="shared" si="59"/>
        <v/>
      </c>
      <c r="J3695" s="339"/>
      <c r="K3695" s="339"/>
      <c r="L3695" s="339"/>
      <c r="M3695" s="339"/>
      <c r="N3695" s="339"/>
      <c r="O3695" s="339"/>
      <c r="P3695" s="339"/>
      <c r="Q3695" s="339"/>
    </row>
    <row r="3696" spans="1:17" ht="13.5" customHeight="1">
      <c r="A3696" s="481"/>
      <c r="B3696" s="481"/>
      <c r="C3696" s="481"/>
      <c r="D3696" s="481"/>
      <c r="E3696" s="481"/>
      <c r="F3696" s="339"/>
      <c r="G3696" s="340" t="str">
        <f>IF(ISNUMBER(E3696),E3696/'Bulk DivVar Analysis'!$C$114,"")</f>
        <v/>
      </c>
      <c r="H3696" s="338" t="str">
        <f>IF(ISNUMBER(E3696), IF(G3696&gt;'Bulk DivVar Analysis'!$D$116,"Pass","Fail"),"")</f>
        <v/>
      </c>
      <c r="I3696" s="338" t="str">
        <f t="shared" si="59"/>
        <v/>
      </c>
      <c r="J3696" s="339"/>
      <c r="K3696" s="339"/>
      <c r="L3696" s="339"/>
      <c r="M3696" s="339"/>
      <c r="N3696" s="339"/>
      <c r="O3696" s="339"/>
      <c r="P3696" s="339"/>
      <c r="Q3696" s="339"/>
    </row>
    <row r="3697" spans="1:17" ht="13.5" customHeight="1">
      <c r="A3697" s="481"/>
      <c r="B3697" s="481"/>
      <c r="C3697" s="481"/>
      <c r="D3697" s="481"/>
      <c r="E3697" s="481"/>
      <c r="F3697" s="339"/>
      <c r="G3697" s="340" t="str">
        <f>IF(ISNUMBER(E3697),E3697/'Bulk DivVar Analysis'!$C$114,"")</f>
        <v/>
      </c>
      <c r="H3697" s="338" t="str">
        <f>IF(ISNUMBER(E3697), IF(G3697&gt;'Bulk DivVar Analysis'!$D$116,"Pass","Fail"),"")</f>
        <v/>
      </c>
      <c r="I3697" s="338" t="str">
        <f t="shared" si="59"/>
        <v/>
      </c>
      <c r="J3697" s="339"/>
      <c r="K3697" s="339"/>
      <c r="L3697" s="339"/>
      <c r="M3697" s="339"/>
      <c r="N3697" s="339"/>
      <c r="O3697" s="339"/>
      <c r="P3697" s="339"/>
      <c r="Q3697" s="339"/>
    </row>
    <row r="3698" spans="1:17" ht="13.5" customHeight="1">
      <c r="A3698" s="481"/>
      <c r="B3698" s="481"/>
      <c r="C3698" s="481"/>
      <c r="D3698" s="481"/>
      <c r="E3698" s="481"/>
      <c r="F3698" s="339"/>
      <c r="G3698" s="340" t="str">
        <f>IF(ISNUMBER(E3698),E3698/'Bulk DivVar Analysis'!$C$114,"")</f>
        <v/>
      </c>
      <c r="H3698" s="338" t="str">
        <f>IF(ISNUMBER(E3698), IF(G3698&gt;'Bulk DivVar Analysis'!$D$116,"Pass","Fail"),"")</f>
        <v/>
      </c>
      <c r="I3698" s="338" t="str">
        <f t="shared" si="59"/>
        <v/>
      </c>
      <c r="J3698" s="339"/>
      <c r="K3698" s="339"/>
      <c r="L3698" s="339"/>
      <c r="M3698" s="339"/>
      <c r="N3698" s="339"/>
      <c r="O3698" s="339"/>
      <c r="P3698" s="339"/>
      <c r="Q3698" s="339"/>
    </row>
    <row r="3699" spans="1:17" ht="13.5" customHeight="1">
      <c r="A3699" s="481"/>
      <c r="B3699" s="481"/>
      <c r="C3699" s="481"/>
      <c r="D3699" s="481"/>
      <c r="E3699" s="481"/>
      <c r="F3699" s="339"/>
      <c r="G3699" s="340" t="str">
        <f>IF(ISNUMBER(E3699),E3699/'Bulk DivVar Analysis'!$C$114,"")</f>
        <v/>
      </c>
      <c r="H3699" s="338" t="str">
        <f>IF(ISNUMBER(E3699), IF(G3699&gt;'Bulk DivVar Analysis'!$D$116,"Pass","Fail"),"")</f>
        <v/>
      </c>
      <c r="I3699" s="338" t="str">
        <f t="shared" si="59"/>
        <v/>
      </c>
      <c r="J3699" s="339"/>
      <c r="K3699" s="339"/>
      <c r="L3699" s="339"/>
      <c r="M3699" s="339"/>
      <c r="N3699" s="339"/>
      <c r="O3699" s="339"/>
      <c r="P3699" s="339"/>
      <c r="Q3699" s="339"/>
    </row>
    <row r="3700" spans="1:17" ht="13.5" customHeight="1">
      <c r="A3700" s="481"/>
      <c r="B3700" s="481"/>
      <c r="C3700" s="481"/>
      <c r="D3700" s="481"/>
      <c r="E3700" s="481"/>
      <c r="F3700" s="339"/>
      <c r="G3700" s="340" t="str">
        <f>IF(ISNUMBER(E3700),E3700/'Bulk DivVar Analysis'!$C$114,"")</f>
        <v/>
      </c>
      <c r="H3700" s="338" t="str">
        <f>IF(ISNUMBER(E3700), IF(G3700&gt;'Bulk DivVar Analysis'!$D$116,"Pass","Fail"),"")</f>
        <v/>
      </c>
      <c r="I3700" s="338" t="str">
        <f t="shared" si="59"/>
        <v/>
      </c>
      <c r="J3700" s="339"/>
      <c r="K3700" s="339"/>
      <c r="L3700" s="339"/>
      <c r="M3700" s="339"/>
      <c r="N3700" s="339"/>
      <c r="O3700" s="339"/>
      <c r="P3700" s="339"/>
      <c r="Q3700" s="339"/>
    </row>
    <row r="3701" spans="1:17" ht="13.5" customHeight="1">
      <c r="A3701" s="481"/>
      <c r="B3701" s="481"/>
      <c r="C3701" s="481"/>
      <c r="D3701" s="481"/>
      <c r="E3701" s="481"/>
      <c r="F3701" s="339"/>
      <c r="G3701" s="340" t="str">
        <f>IF(ISNUMBER(E3701),E3701/'Bulk DivVar Analysis'!$C$114,"")</f>
        <v/>
      </c>
      <c r="H3701" s="338" t="str">
        <f>IF(ISNUMBER(E3701), IF(G3701&gt;'Bulk DivVar Analysis'!$D$116,"Pass","Fail"),"")</f>
        <v/>
      </c>
      <c r="I3701" s="338" t="str">
        <f t="shared" si="59"/>
        <v/>
      </c>
      <c r="J3701" s="339"/>
      <c r="K3701" s="339"/>
      <c r="L3701" s="339"/>
      <c r="M3701" s="339"/>
      <c r="N3701" s="339"/>
      <c r="O3701" s="339"/>
      <c r="P3701" s="339"/>
      <c r="Q3701" s="339"/>
    </row>
    <row r="3702" spans="1:17" ht="13.5" customHeight="1">
      <c r="A3702" s="481"/>
      <c r="B3702" s="481"/>
      <c r="C3702" s="481"/>
      <c r="D3702" s="481"/>
      <c r="E3702" s="481"/>
      <c r="F3702" s="339"/>
      <c r="G3702" s="340" t="str">
        <f>IF(ISNUMBER(E3702),E3702/'Bulk DivVar Analysis'!$C$114,"")</f>
        <v/>
      </c>
      <c r="H3702" s="338" t="str">
        <f>IF(ISNUMBER(E3702), IF(G3702&gt;'Bulk DivVar Analysis'!$D$116,"Pass","Fail"),"")</f>
        <v/>
      </c>
      <c r="I3702" s="338" t="str">
        <f t="shared" si="59"/>
        <v/>
      </c>
      <c r="J3702" s="339"/>
      <c r="K3702" s="339"/>
      <c r="L3702" s="339"/>
      <c r="M3702" s="339"/>
      <c r="N3702" s="339"/>
      <c r="O3702" s="339"/>
      <c r="P3702" s="339"/>
      <c r="Q3702" s="339"/>
    </row>
    <row r="3703" spans="1:17" ht="13.5" customHeight="1">
      <c r="A3703" s="481"/>
      <c r="B3703" s="481"/>
      <c r="C3703" s="481"/>
      <c r="D3703" s="481"/>
      <c r="E3703" s="481"/>
      <c r="F3703" s="339"/>
      <c r="G3703" s="340" t="str">
        <f>IF(ISNUMBER(E3703),E3703/'Bulk DivVar Analysis'!$C$114,"")</f>
        <v/>
      </c>
      <c r="H3703" s="338" t="str">
        <f>IF(ISNUMBER(E3703), IF(G3703&gt;'Bulk DivVar Analysis'!$D$116,"Pass","Fail"),"")</f>
        <v/>
      </c>
      <c r="I3703" s="338" t="str">
        <f t="shared" si="59"/>
        <v/>
      </c>
      <c r="J3703" s="339"/>
      <c r="K3703" s="339"/>
      <c r="L3703" s="339"/>
      <c r="M3703" s="339"/>
      <c r="N3703" s="339"/>
      <c r="O3703" s="339"/>
      <c r="P3703" s="339"/>
      <c r="Q3703" s="339"/>
    </row>
    <row r="3704" spans="1:17" ht="13.5" customHeight="1">
      <c r="A3704" s="481"/>
      <c r="B3704" s="481"/>
      <c r="C3704" s="481"/>
      <c r="D3704" s="481"/>
      <c r="E3704" s="481"/>
      <c r="F3704" s="339"/>
      <c r="G3704" s="340" t="str">
        <f>IF(ISNUMBER(E3704),E3704/'Bulk DivVar Analysis'!$C$114,"")</f>
        <v/>
      </c>
      <c r="H3704" s="338" t="str">
        <f>IF(ISNUMBER(E3704), IF(G3704&gt;'Bulk DivVar Analysis'!$D$116,"Pass","Fail"),"")</f>
        <v/>
      </c>
      <c r="I3704" s="338" t="str">
        <f t="shared" si="59"/>
        <v/>
      </c>
      <c r="J3704" s="339"/>
      <c r="K3704" s="339"/>
      <c r="L3704" s="339"/>
      <c r="M3704" s="339"/>
      <c r="N3704" s="339"/>
      <c r="O3704" s="339"/>
      <c r="P3704" s="339"/>
      <c r="Q3704" s="339"/>
    </row>
    <row r="3705" spans="1:17" ht="13.5" customHeight="1">
      <c r="A3705" s="481"/>
      <c r="B3705" s="481"/>
      <c r="C3705" s="481"/>
      <c r="D3705" s="481"/>
      <c r="E3705" s="481"/>
      <c r="F3705" s="339"/>
      <c r="G3705" s="340" t="str">
        <f>IF(ISNUMBER(E3705),E3705/'Bulk DivVar Analysis'!$C$114,"")</f>
        <v/>
      </c>
      <c r="H3705" s="338" t="str">
        <f>IF(ISNUMBER(E3705), IF(G3705&gt;'Bulk DivVar Analysis'!$D$116,"Pass","Fail"),"")</f>
        <v/>
      </c>
      <c r="I3705" s="338" t="str">
        <f t="shared" si="59"/>
        <v/>
      </c>
      <c r="J3705" s="339"/>
      <c r="K3705" s="339"/>
      <c r="L3705" s="339"/>
      <c r="M3705" s="339"/>
      <c r="N3705" s="339"/>
      <c r="O3705" s="339"/>
      <c r="P3705" s="339"/>
      <c r="Q3705" s="339"/>
    </row>
    <row r="3706" spans="1:17" ht="13.5" customHeight="1">
      <c r="A3706" s="481"/>
      <c r="B3706" s="481"/>
      <c r="C3706" s="481"/>
      <c r="D3706" s="481"/>
      <c r="E3706" s="481"/>
      <c r="F3706" s="339"/>
      <c r="G3706" s="340" t="str">
        <f>IF(ISNUMBER(E3706),E3706/'Bulk DivVar Analysis'!$C$114,"")</f>
        <v/>
      </c>
      <c r="H3706" s="338" t="str">
        <f>IF(ISNUMBER(E3706), IF(G3706&gt;'Bulk DivVar Analysis'!$D$116,"Pass","Fail"),"")</f>
        <v/>
      </c>
      <c r="I3706" s="338" t="str">
        <f t="shared" si="59"/>
        <v/>
      </c>
      <c r="J3706" s="339"/>
      <c r="K3706" s="339"/>
      <c r="L3706" s="339"/>
      <c r="M3706" s="339"/>
      <c r="N3706" s="339"/>
      <c r="O3706" s="339"/>
      <c r="P3706" s="339"/>
      <c r="Q3706" s="339"/>
    </row>
    <row r="3707" spans="1:17" ht="13.5" customHeight="1">
      <c r="A3707" s="481"/>
      <c r="B3707" s="481"/>
      <c r="C3707" s="481"/>
      <c r="D3707" s="481"/>
      <c r="E3707" s="481"/>
      <c r="F3707" s="339"/>
      <c r="G3707" s="340" t="str">
        <f>IF(ISNUMBER(E3707),E3707/'Bulk DivVar Analysis'!$C$114,"")</f>
        <v/>
      </c>
      <c r="H3707" s="338" t="str">
        <f>IF(ISNUMBER(E3707), IF(G3707&gt;'Bulk DivVar Analysis'!$D$116,"Pass","Fail"),"")</f>
        <v/>
      </c>
      <c r="I3707" s="338" t="str">
        <f t="shared" si="59"/>
        <v/>
      </c>
      <c r="J3707" s="339"/>
      <c r="K3707" s="339"/>
      <c r="L3707" s="339"/>
      <c r="M3707" s="339"/>
      <c r="N3707" s="339"/>
      <c r="O3707" s="339"/>
      <c r="P3707" s="339"/>
      <c r="Q3707" s="339"/>
    </row>
    <row r="3708" spans="1:17" ht="13.5" customHeight="1">
      <c r="A3708" s="481"/>
      <c r="B3708" s="481"/>
      <c r="C3708" s="481"/>
      <c r="D3708" s="481"/>
      <c r="E3708" s="481"/>
      <c r="F3708" s="339"/>
      <c r="G3708" s="340" t="str">
        <f>IF(ISNUMBER(E3708),E3708/'Bulk DivVar Analysis'!$C$114,"")</f>
        <v/>
      </c>
      <c r="H3708" s="338" t="str">
        <f>IF(ISNUMBER(E3708), IF(G3708&gt;'Bulk DivVar Analysis'!$D$116,"Pass","Fail"),"")</f>
        <v/>
      </c>
      <c r="I3708" s="338" t="str">
        <f t="shared" si="59"/>
        <v/>
      </c>
      <c r="J3708" s="339"/>
      <c r="K3708" s="339"/>
      <c r="L3708" s="339"/>
      <c r="M3708" s="339"/>
      <c r="N3708" s="339"/>
      <c r="O3708" s="339"/>
      <c r="P3708" s="339"/>
      <c r="Q3708" s="339"/>
    </row>
    <row r="3709" spans="1:17" ht="13.5" customHeight="1">
      <c r="A3709" s="481"/>
      <c r="B3709" s="481"/>
      <c r="C3709" s="481"/>
      <c r="D3709" s="481"/>
      <c r="E3709" s="481"/>
      <c r="F3709" s="339"/>
      <c r="G3709" s="340" t="str">
        <f>IF(ISNUMBER(E3709),E3709/'Bulk DivVar Analysis'!$C$114,"")</f>
        <v/>
      </c>
      <c r="H3709" s="338" t="str">
        <f>IF(ISNUMBER(E3709), IF(G3709&gt;'Bulk DivVar Analysis'!$D$116,"Pass","Fail"),"")</f>
        <v/>
      </c>
      <c r="I3709" s="338" t="str">
        <f t="shared" si="59"/>
        <v/>
      </c>
      <c r="J3709" s="339"/>
      <c r="K3709" s="339"/>
      <c r="L3709" s="339"/>
      <c r="M3709" s="339"/>
      <c r="N3709" s="339"/>
      <c r="O3709" s="339"/>
      <c r="P3709" s="339"/>
      <c r="Q3709" s="339"/>
    </row>
    <row r="3710" spans="1:17" ht="13.5" customHeight="1">
      <c r="A3710" s="481"/>
      <c r="B3710" s="481"/>
      <c r="C3710" s="481"/>
      <c r="D3710" s="481"/>
      <c r="E3710" s="481"/>
      <c r="F3710" s="339"/>
      <c r="G3710" s="340" t="str">
        <f>IF(ISNUMBER(E3710),E3710/'Bulk DivVar Analysis'!$C$114,"")</f>
        <v/>
      </c>
      <c r="H3710" s="338" t="str">
        <f>IF(ISNUMBER(E3710), IF(G3710&gt;'Bulk DivVar Analysis'!$D$116,"Pass","Fail"),"")</f>
        <v/>
      </c>
      <c r="I3710" s="338" t="str">
        <f t="shared" si="59"/>
        <v/>
      </c>
      <c r="J3710" s="339"/>
      <c r="K3710" s="339"/>
      <c r="L3710" s="339"/>
      <c r="M3710" s="339"/>
      <c r="N3710" s="339"/>
      <c r="O3710" s="339"/>
      <c r="P3710" s="339"/>
      <c r="Q3710" s="339"/>
    </row>
    <row r="3711" spans="1:17" ht="13.5" customHeight="1">
      <c r="A3711" s="481"/>
      <c r="B3711" s="481"/>
      <c r="C3711" s="481"/>
      <c r="D3711" s="481"/>
      <c r="E3711" s="481"/>
      <c r="F3711" s="339"/>
      <c r="G3711" s="340" t="str">
        <f>IF(ISNUMBER(E3711),E3711/'Bulk DivVar Analysis'!$C$114,"")</f>
        <v/>
      </c>
      <c r="H3711" s="338" t="str">
        <f>IF(ISNUMBER(E3711), IF(G3711&gt;'Bulk DivVar Analysis'!$D$116,"Pass","Fail"),"")</f>
        <v/>
      </c>
      <c r="I3711" s="338" t="str">
        <f t="shared" si="59"/>
        <v/>
      </c>
      <c r="J3711" s="339"/>
      <c r="K3711" s="339"/>
      <c r="L3711" s="339"/>
      <c r="M3711" s="339"/>
      <c r="N3711" s="339"/>
      <c r="O3711" s="339"/>
      <c r="P3711" s="339"/>
      <c r="Q3711" s="339"/>
    </row>
    <row r="3712" spans="1:17" ht="13.5" customHeight="1">
      <c r="A3712" s="481"/>
      <c r="B3712" s="481"/>
      <c r="C3712" s="481"/>
      <c r="D3712" s="481"/>
      <c r="E3712" s="481"/>
      <c r="F3712" s="339"/>
      <c r="G3712" s="340" t="str">
        <f>IF(ISNUMBER(E3712),E3712/'Bulk DivVar Analysis'!$C$114,"")</f>
        <v/>
      </c>
      <c r="H3712" s="338" t="str">
        <f>IF(ISNUMBER(E3712), IF(G3712&gt;'Bulk DivVar Analysis'!$D$116,"Pass","Fail"),"")</f>
        <v/>
      </c>
      <c r="I3712" s="338" t="str">
        <f t="shared" si="59"/>
        <v/>
      </c>
      <c r="J3712" s="339"/>
      <c r="K3712" s="339"/>
      <c r="L3712" s="339"/>
      <c r="M3712" s="339"/>
      <c r="N3712" s="339"/>
      <c r="O3712" s="339"/>
      <c r="P3712" s="339"/>
      <c r="Q3712" s="339"/>
    </row>
    <row r="3713" spans="1:17" ht="13.5" customHeight="1">
      <c r="A3713" s="481"/>
      <c r="B3713" s="481"/>
      <c r="C3713" s="481"/>
      <c r="D3713" s="481"/>
      <c r="E3713" s="481"/>
      <c r="F3713" s="339"/>
      <c r="G3713" s="340" t="str">
        <f>IF(ISNUMBER(E3713),E3713/'Bulk DivVar Analysis'!$C$114,"")</f>
        <v/>
      </c>
      <c r="H3713" s="338" t="str">
        <f>IF(ISNUMBER(E3713), IF(G3713&gt;'Bulk DivVar Analysis'!$D$116,"Pass","Fail"),"")</f>
        <v/>
      </c>
      <c r="I3713" s="338" t="str">
        <f t="shared" si="59"/>
        <v/>
      </c>
      <c r="J3713" s="339"/>
      <c r="K3713" s="339"/>
      <c r="L3713" s="339"/>
      <c r="M3713" s="339"/>
      <c r="N3713" s="339"/>
      <c r="O3713" s="339"/>
      <c r="P3713" s="339"/>
      <c r="Q3713" s="339"/>
    </row>
    <row r="3714" spans="1:17" ht="13.5" customHeight="1">
      <c r="A3714" s="481"/>
      <c r="B3714" s="481"/>
      <c r="C3714" s="481"/>
      <c r="D3714" s="481"/>
      <c r="E3714" s="481"/>
      <c r="F3714" s="339"/>
      <c r="G3714" s="340" t="str">
        <f>IF(ISNUMBER(E3714),E3714/'Bulk DivVar Analysis'!$C$114,"")</f>
        <v/>
      </c>
      <c r="H3714" s="338" t="str">
        <f>IF(ISNUMBER(E3714), IF(G3714&gt;'Bulk DivVar Analysis'!$D$116,"Pass","Fail"),"")</f>
        <v/>
      </c>
      <c r="I3714" s="338" t="str">
        <f t="shared" si="59"/>
        <v/>
      </c>
      <c r="J3714" s="339"/>
      <c r="K3714" s="339"/>
      <c r="L3714" s="339"/>
      <c r="M3714" s="339"/>
      <c r="N3714" s="339"/>
      <c r="O3714" s="339"/>
      <c r="P3714" s="339"/>
      <c r="Q3714" s="339"/>
    </row>
    <row r="3715" spans="1:17" ht="13.5" customHeight="1">
      <c r="A3715" s="481"/>
      <c r="B3715" s="481"/>
      <c r="C3715" s="481"/>
      <c r="D3715" s="481"/>
      <c r="E3715" s="481"/>
      <c r="F3715" s="339"/>
      <c r="G3715" s="340" t="str">
        <f>IF(ISNUMBER(E3715),E3715/'Bulk DivVar Analysis'!$C$114,"")</f>
        <v/>
      </c>
      <c r="H3715" s="338" t="str">
        <f>IF(ISNUMBER(E3715), IF(G3715&gt;'Bulk DivVar Analysis'!$D$116,"Pass","Fail"),"")</f>
        <v/>
      </c>
      <c r="I3715" s="338" t="str">
        <f t="shared" ref="I3715:I3778" si="60">_xlfn.TEXTJOIN("_",TRUE,B3715,C3715)</f>
        <v/>
      </c>
      <c r="J3715" s="339"/>
      <c r="K3715" s="339"/>
      <c r="L3715" s="339"/>
      <c r="M3715" s="339"/>
      <c r="N3715" s="339"/>
      <c r="O3715" s="339"/>
      <c r="P3715" s="339"/>
      <c r="Q3715" s="339"/>
    </row>
    <row r="3716" spans="1:17" ht="13.5" customHeight="1">
      <c r="A3716" s="481"/>
      <c r="B3716" s="481"/>
      <c r="C3716" s="481"/>
      <c r="D3716" s="481"/>
      <c r="E3716" s="481"/>
      <c r="F3716" s="339"/>
      <c r="G3716" s="340" t="str">
        <f>IF(ISNUMBER(E3716),E3716/'Bulk DivVar Analysis'!$C$114,"")</f>
        <v/>
      </c>
      <c r="H3716" s="338" t="str">
        <f>IF(ISNUMBER(E3716), IF(G3716&gt;'Bulk DivVar Analysis'!$D$116,"Pass","Fail"),"")</f>
        <v/>
      </c>
      <c r="I3716" s="338" t="str">
        <f t="shared" si="60"/>
        <v/>
      </c>
      <c r="J3716" s="339"/>
      <c r="K3716" s="339"/>
      <c r="L3716" s="339"/>
      <c r="M3716" s="339"/>
      <c r="N3716" s="339"/>
      <c r="O3716" s="339"/>
      <c r="P3716" s="339"/>
      <c r="Q3716" s="339"/>
    </row>
    <row r="3717" spans="1:17" ht="13.5" customHeight="1">
      <c r="A3717" s="481"/>
      <c r="B3717" s="481"/>
      <c r="C3717" s="481"/>
      <c r="D3717" s="481"/>
      <c r="E3717" s="481"/>
      <c r="F3717" s="339"/>
      <c r="G3717" s="340" t="str">
        <f>IF(ISNUMBER(E3717),E3717/'Bulk DivVar Analysis'!$C$114,"")</f>
        <v/>
      </c>
      <c r="H3717" s="338" t="str">
        <f>IF(ISNUMBER(E3717), IF(G3717&gt;'Bulk DivVar Analysis'!$D$116,"Pass","Fail"),"")</f>
        <v/>
      </c>
      <c r="I3717" s="338" t="str">
        <f t="shared" si="60"/>
        <v/>
      </c>
      <c r="J3717" s="339"/>
      <c r="K3717" s="339"/>
      <c r="L3717" s="339"/>
      <c r="M3717" s="339"/>
      <c r="N3717" s="339"/>
      <c r="O3717" s="339"/>
      <c r="P3717" s="339"/>
      <c r="Q3717" s="339"/>
    </row>
    <row r="3718" spans="1:17" ht="13.5" customHeight="1">
      <c r="A3718" s="481"/>
      <c r="B3718" s="481"/>
      <c r="C3718" s="481"/>
      <c r="D3718" s="481"/>
      <c r="E3718" s="481"/>
      <c r="F3718" s="339"/>
      <c r="G3718" s="340" t="str">
        <f>IF(ISNUMBER(E3718),E3718/'Bulk DivVar Analysis'!$C$114,"")</f>
        <v/>
      </c>
      <c r="H3718" s="338" t="str">
        <f>IF(ISNUMBER(E3718), IF(G3718&gt;'Bulk DivVar Analysis'!$D$116,"Pass","Fail"),"")</f>
        <v/>
      </c>
      <c r="I3718" s="338" t="str">
        <f t="shared" si="60"/>
        <v/>
      </c>
      <c r="J3718" s="339"/>
      <c r="K3718" s="339"/>
      <c r="L3718" s="339"/>
      <c r="M3718" s="339"/>
      <c r="N3718" s="339"/>
      <c r="O3718" s="339"/>
      <c r="P3718" s="339"/>
      <c r="Q3718" s="339"/>
    </row>
    <row r="3719" spans="1:17" ht="13.5" customHeight="1">
      <c r="A3719" s="481"/>
      <c r="B3719" s="481"/>
      <c r="C3719" s="481"/>
      <c r="D3719" s="481"/>
      <c r="E3719" s="481"/>
      <c r="F3719" s="339"/>
      <c r="G3719" s="340" t="str">
        <f>IF(ISNUMBER(E3719),E3719/'Bulk DivVar Analysis'!$C$114,"")</f>
        <v/>
      </c>
      <c r="H3719" s="338" t="str">
        <f>IF(ISNUMBER(E3719), IF(G3719&gt;'Bulk DivVar Analysis'!$D$116,"Pass","Fail"),"")</f>
        <v/>
      </c>
      <c r="I3719" s="338" t="str">
        <f t="shared" si="60"/>
        <v/>
      </c>
      <c r="J3719" s="339"/>
      <c r="K3719" s="339"/>
      <c r="L3719" s="339"/>
      <c r="M3719" s="339"/>
      <c r="N3719" s="339"/>
      <c r="O3719" s="339"/>
      <c r="P3719" s="339"/>
      <c r="Q3719" s="339"/>
    </row>
    <row r="3720" spans="1:17" ht="13.5" customHeight="1">
      <c r="A3720" s="481"/>
      <c r="B3720" s="481"/>
      <c r="C3720" s="481"/>
      <c r="D3720" s="481"/>
      <c r="E3720" s="481"/>
      <c r="F3720" s="339"/>
      <c r="G3720" s="340" t="str">
        <f>IF(ISNUMBER(E3720),E3720/'Bulk DivVar Analysis'!$C$114,"")</f>
        <v/>
      </c>
      <c r="H3720" s="338" t="str">
        <f>IF(ISNUMBER(E3720), IF(G3720&gt;'Bulk DivVar Analysis'!$D$116,"Pass","Fail"),"")</f>
        <v/>
      </c>
      <c r="I3720" s="338" t="str">
        <f t="shared" si="60"/>
        <v/>
      </c>
      <c r="J3720" s="339"/>
      <c r="K3720" s="339"/>
      <c r="L3720" s="339"/>
      <c r="M3720" s="339"/>
      <c r="N3720" s="339"/>
      <c r="O3720" s="339"/>
      <c r="P3720" s="339"/>
      <c r="Q3720" s="339"/>
    </row>
    <row r="3721" spans="1:17" ht="13.5" customHeight="1">
      <c r="A3721" s="481"/>
      <c r="B3721" s="481"/>
      <c r="C3721" s="481"/>
      <c r="D3721" s="481"/>
      <c r="E3721" s="481"/>
      <c r="F3721" s="339"/>
      <c r="G3721" s="340" t="str">
        <f>IF(ISNUMBER(E3721),E3721/'Bulk DivVar Analysis'!$C$114,"")</f>
        <v/>
      </c>
      <c r="H3721" s="338" t="str">
        <f>IF(ISNUMBER(E3721), IF(G3721&gt;'Bulk DivVar Analysis'!$D$116,"Pass","Fail"),"")</f>
        <v/>
      </c>
      <c r="I3721" s="338" t="str">
        <f t="shared" si="60"/>
        <v/>
      </c>
      <c r="J3721" s="339"/>
      <c r="K3721" s="339"/>
      <c r="L3721" s="339"/>
      <c r="M3721" s="339"/>
      <c r="N3721" s="339"/>
      <c r="O3721" s="339"/>
      <c r="P3721" s="339"/>
      <c r="Q3721" s="339"/>
    </row>
    <row r="3722" spans="1:17" ht="13.5" customHeight="1">
      <c r="A3722" s="481"/>
      <c r="B3722" s="481"/>
      <c r="C3722" s="481"/>
      <c r="D3722" s="481"/>
      <c r="E3722" s="481"/>
      <c r="F3722" s="339"/>
      <c r="G3722" s="340" t="str">
        <f>IF(ISNUMBER(E3722),E3722/'Bulk DivVar Analysis'!$C$114,"")</f>
        <v/>
      </c>
      <c r="H3722" s="338" t="str">
        <f>IF(ISNUMBER(E3722), IF(G3722&gt;'Bulk DivVar Analysis'!$D$116,"Pass","Fail"),"")</f>
        <v/>
      </c>
      <c r="I3722" s="338" t="str">
        <f t="shared" si="60"/>
        <v/>
      </c>
      <c r="J3722" s="339"/>
      <c r="K3722" s="339"/>
      <c r="L3722" s="339"/>
      <c r="M3722" s="339"/>
      <c r="N3722" s="339"/>
      <c r="O3722" s="339"/>
      <c r="P3722" s="339"/>
      <c r="Q3722" s="339"/>
    </row>
    <row r="3723" spans="1:17" ht="13.5" customHeight="1">
      <c r="A3723" s="481"/>
      <c r="B3723" s="481"/>
      <c r="C3723" s="481"/>
      <c r="D3723" s="481"/>
      <c r="E3723" s="481"/>
      <c r="F3723" s="339"/>
      <c r="G3723" s="340" t="str">
        <f>IF(ISNUMBER(E3723),E3723/'Bulk DivVar Analysis'!$C$114,"")</f>
        <v/>
      </c>
      <c r="H3723" s="338" t="str">
        <f>IF(ISNUMBER(E3723), IF(G3723&gt;'Bulk DivVar Analysis'!$D$116,"Pass","Fail"),"")</f>
        <v/>
      </c>
      <c r="I3723" s="338" t="str">
        <f t="shared" si="60"/>
        <v/>
      </c>
      <c r="J3723" s="339"/>
      <c r="K3723" s="339"/>
      <c r="L3723" s="339"/>
      <c r="M3723" s="339"/>
      <c r="N3723" s="339"/>
      <c r="O3723" s="339"/>
      <c r="P3723" s="339"/>
      <c r="Q3723" s="339"/>
    </row>
    <row r="3724" spans="1:17" ht="13.5" customHeight="1">
      <c r="A3724" s="481"/>
      <c r="B3724" s="481"/>
      <c r="C3724" s="481"/>
      <c r="D3724" s="481"/>
      <c r="E3724" s="481"/>
      <c r="F3724" s="339"/>
      <c r="G3724" s="340" t="str">
        <f>IF(ISNUMBER(E3724),E3724/'Bulk DivVar Analysis'!$C$114,"")</f>
        <v/>
      </c>
      <c r="H3724" s="338" t="str">
        <f>IF(ISNUMBER(E3724), IF(G3724&gt;'Bulk DivVar Analysis'!$D$116,"Pass","Fail"),"")</f>
        <v/>
      </c>
      <c r="I3724" s="338" t="str">
        <f t="shared" si="60"/>
        <v/>
      </c>
      <c r="J3724" s="339"/>
      <c r="K3724" s="339"/>
      <c r="L3724" s="339"/>
      <c r="M3724" s="339"/>
      <c r="N3724" s="339"/>
      <c r="O3724" s="339"/>
      <c r="P3724" s="339"/>
      <c r="Q3724" s="339"/>
    </row>
    <row r="3725" spans="1:17" ht="13.5" customHeight="1">
      <c r="A3725" s="481"/>
      <c r="B3725" s="481"/>
      <c r="C3725" s="481"/>
      <c r="D3725" s="481"/>
      <c r="E3725" s="481"/>
      <c r="F3725" s="339"/>
      <c r="G3725" s="340" t="str">
        <f>IF(ISNUMBER(E3725),E3725/'Bulk DivVar Analysis'!$C$114,"")</f>
        <v/>
      </c>
      <c r="H3725" s="338" t="str">
        <f>IF(ISNUMBER(E3725), IF(G3725&gt;'Bulk DivVar Analysis'!$D$116,"Pass","Fail"),"")</f>
        <v/>
      </c>
      <c r="I3725" s="338" t="str">
        <f t="shared" si="60"/>
        <v/>
      </c>
      <c r="J3725" s="339"/>
      <c r="K3725" s="339"/>
      <c r="L3725" s="339"/>
      <c r="M3725" s="339"/>
      <c r="N3725" s="339"/>
      <c r="O3725" s="339"/>
      <c r="P3725" s="339"/>
      <c r="Q3725" s="339"/>
    </row>
    <row r="3726" spans="1:17" ht="13.5" customHeight="1">
      <c r="A3726" s="481"/>
      <c r="B3726" s="481"/>
      <c r="C3726" s="481"/>
      <c r="D3726" s="481"/>
      <c r="E3726" s="481"/>
      <c r="F3726" s="339"/>
      <c r="G3726" s="340" t="str">
        <f>IF(ISNUMBER(E3726),E3726/'Bulk DivVar Analysis'!$C$114,"")</f>
        <v/>
      </c>
      <c r="H3726" s="338" t="str">
        <f>IF(ISNUMBER(E3726), IF(G3726&gt;'Bulk DivVar Analysis'!$D$116,"Pass","Fail"),"")</f>
        <v/>
      </c>
      <c r="I3726" s="338" t="str">
        <f t="shared" si="60"/>
        <v/>
      </c>
      <c r="J3726" s="339"/>
      <c r="K3726" s="339"/>
      <c r="L3726" s="339"/>
      <c r="M3726" s="339"/>
      <c r="N3726" s="339"/>
      <c r="O3726" s="339"/>
      <c r="P3726" s="339"/>
      <c r="Q3726" s="339"/>
    </row>
    <row r="3727" spans="1:17" ht="13.5" customHeight="1">
      <c r="A3727" s="481"/>
      <c r="B3727" s="481"/>
      <c r="C3727" s="481"/>
      <c r="D3727" s="481"/>
      <c r="E3727" s="481"/>
      <c r="F3727" s="339"/>
      <c r="G3727" s="340" t="str">
        <f>IF(ISNUMBER(E3727),E3727/'Bulk DivVar Analysis'!$C$114,"")</f>
        <v/>
      </c>
      <c r="H3727" s="338" t="str">
        <f>IF(ISNUMBER(E3727), IF(G3727&gt;'Bulk DivVar Analysis'!$D$116,"Pass","Fail"),"")</f>
        <v/>
      </c>
      <c r="I3727" s="338" t="str">
        <f t="shared" si="60"/>
        <v/>
      </c>
      <c r="J3727" s="339"/>
      <c r="K3727" s="339"/>
      <c r="L3727" s="339"/>
      <c r="M3727" s="339"/>
      <c r="N3727" s="339"/>
      <c r="O3727" s="339"/>
      <c r="P3727" s="339"/>
      <c r="Q3727" s="339"/>
    </row>
    <row r="3728" spans="1:17" ht="13.5" customHeight="1">
      <c r="A3728" s="481"/>
      <c r="B3728" s="481"/>
      <c r="C3728" s="481"/>
      <c r="D3728" s="481"/>
      <c r="E3728" s="481"/>
      <c r="F3728" s="339"/>
      <c r="G3728" s="340" t="str">
        <f>IF(ISNUMBER(E3728),E3728/'Bulk DivVar Analysis'!$C$114,"")</f>
        <v/>
      </c>
      <c r="H3728" s="338" t="str">
        <f>IF(ISNUMBER(E3728), IF(G3728&gt;'Bulk DivVar Analysis'!$D$116,"Pass","Fail"),"")</f>
        <v/>
      </c>
      <c r="I3728" s="338" t="str">
        <f t="shared" si="60"/>
        <v/>
      </c>
      <c r="J3728" s="339"/>
      <c r="K3728" s="339"/>
      <c r="L3728" s="339"/>
      <c r="M3728" s="339"/>
      <c r="N3728" s="339"/>
      <c r="O3728" s="339"/>
      <c r="P3728" s="339"/>
      <c r="Q3728" s="339"/>
    </row>
    <row r="3729" spans="1:17" ht="13.5" customHeight="1">
      <c r="A3729" s="481"/>
      <c r="B3729" s="481"/>
      <c r="C3729" s="481"/>
      <c r="D3729" s="481"/>
      <c r="E3729" s="481"/>
      <c r="F3729" s="339"/>
      <c r="G3729" s="340" t="str">
        <f>IF(ISNUMBER(E3729),E3729/'Bulk DivVar Analysis'!$C$114,"")</f>
        <v/>
      </c>
      <c r="H3729" s="338" t="str">
        <f>IF(ISNUMBER(E3729), IF(G3729&gt;'Bulk DivVar Analysis'!$D$116,"Pass","Fail"),"")</f>
        <v/>
      </c>
      <c r="I3729" s="338" t="str">
        <f t="shared" si="60"/>
        <v/>
      </c>
      <c r="J3729" s="339"/>
      <c r="K3729" s="339"/>
      <c r="L3729" s="339"/>
      <c r="M3729" s="339"/>
      <c r="N3729" s="339"/>
      <c r="O3729" s="339"/>
      <c r="P3729" s="339"/>
      <c r="Q3729" s="339"/>
    </row>
    <row r="3730" spans="1:17" ht="13.5" customHeight="1">
      <c r="A3730" s="481"/>
      <c r="B3730" s="481"/>
      <c r="C3730" s="481"/>
      <c r="D3730" s="481"/>
      <c r="E3730" s="481"/>
      <c r="F3730" s="339"/>
      <c r="G3730" s="340" t="str">
        <f>IF(ISNUMBER(E3730),E3730/'Bulk DivVar Analysis'!$C$114,"")</f>
        <v/>
      </c>
      <c r="H3730" s="338" t="str">
        <f>IF(ISNUMBER(E3730), IF(G3730&gt;'Bulk DivVar Analysis'!$D$116,"Pass","Fail"),"")</f>
        <v/>
      </c>
      <c r="I3730" s="338" t="str">
        <f t="shared" si="60"/>
        <v/>
      </c>
      <c r="J3730" s="339"/>
      <c r="K3730" s="339"/>
      <c r="L3730" s="339"/>
      <c r="M3730" s="339"/>
      <c r="N3730" s="339"/>
      <c r="O3730" s="339"/>
      <c r="P3730" s="339"/>
      <c r="Q3730" s="339"/>
    </row>
    <row r="3731" spans="1:17" ht="13.5" customHeight="1">
      <c r="A3731" s="481"/>
      <c r="B3731" s="481"/>
      <c r="C3731" s="481"/>
      <c r="D3731" s="481"/>
      <c r="E3731" s="481"/>
      <c r="F3731" s="339"/>
      <c r="G3731" s="340" t="str">
        <f>IF(ISNUMBER(E3731),E3731/'Bulk DivVar Analysis'!$C$114,"")</f>
        <v/>
      </c>
      <c r="H3731" s="338" t="str">
        <f>IF(ISNUMBER(E3731), IF(G3731&gt;'Bulk DivVar Analysis'!$D$116,"Pass","Fail"),"")</f>
        <v/>
      </c>
      <c r="I3731" s="338" t="str">
        <f t="shared" si="60"/>
        <v/>
      </c>
      <c r="J3731" s="339"/>
      <c r="K3731" s="339"/>
      <c r="L3731" s="339"/>
      <c r="M3731" s="339"/>
      <c r="N3731" s="339"/>
      <c r="O3731" s="339"/>
      <c r="P3731" s="339"/>
      <c r="Q3731" s="339"/>
    </row>
    <row r="3732" spans="1:17" ht="13.5" customHeight="1">
      <c r="A3732" s="481"/>
      <c r="B3732" s="481"/>
      <c r="C3732" s="481"/>
      <c r="D3732" s="481"/>
      <c r="E3732" s="481"/>
      <c r="F3732" s="339"/>
      <c r="G3732" s="340" t="str">
        <f>IF(ISNUMBER(E3732),E3732/'Bulk DivVar Analysis'!$C$114,"")</f>
        <v/>
      </c>
      <c r="H3732" s="338" t="str">
        <f>IF(ISNUMBER(E3732), IF(G3732&gt;'Bulk DivVar Analysis'!$D$116,"Pass","Fail"),"")</f>
        <v/>
      </c>
      <c r="I3732" s="338" t="str">
        <f t="shared" si="60"/>
        <v/>
      </c>
      <c r="J3732" s="339"/>
      <c r="K3732" s="339"/>
      <c r="L3732" s="339"/>
      <c r="M3732" s="339"/>
      <c r="N3732" s="339"/>
      <c r="O3732" s="339"/>
      <c r="P3732" s="339"/>
      <c r="Q3732" s="339"/>
    </row>
    <row r="3733" spans="1:17" ht="13.5" customHeight="1">
      <c r="A3733" s="481"/>
      <c r="B3733" s="481"/>
      <c r="C3733" s="481"/>
      <c r="D3733" s="481"/>
      <c r="E3733" s="481"/>
      <c r="F3733" s="339"/>
      <c r="G3733" s="340" t="str">
        <f>IF(ISNUMBER(E3733),E3733/'Bulk DivVar Analysis'!$C$114,"")</f>
        <v/>
      </c>
      <c r="H3733" s="338" t="str">
        <f>IF(ISNUMBER(E3733), IF(G3733&gt;'Bulk DivVar Analysis'!$D$116,"Pass","Fail"),"")</f>
        <v/>
      </c>
      <c r="I3733" s="338" t="str">
        <f t="shared" si="60"/>
        <v/>
      </c>
      <c r="J3733" s="339"/>
      <c r="K3733" s="339"/>
      <c r="L3733" s="339"/>
      <c r="M3733" s="339"/>
      <c r="N3733" s="339"/>
      <c r="O3733" s="339"/>
      <c r="P3733" s="339"/>
      <c r="Q3733" s="339"/>
    </row>
    <row r="3734" spans="1:17" ht="13.5" customHeight="1">
      <c r="A3734" s="481"/>
      <c r="B3734" s="481"/>
      <c r="C3734" s="481"/>
      <c r="D3734" s="481"/>
      <c r="E3734" s="481"/>
      <c r="F3734" s="339"/>
      <c r="G3734" s="340" t="str">
        <f>IF(ISNUMBER(E3734),E3734/'Bulk DivVar Analysis'!$C$114,"")</f>
        <v/>
      </c>
      <c r="H3734" s="338" t="str">
        <f>IF(ISNUMBER(E3734), IF(G3734&gt;'Bulk DivVar Analysis'!$D$116,"Pass","Fail"),"")</f>
        <v/>
      </c>
      <c r="I3734" s="338" t="str">
        <f t="shared" si="60"/>
        <v/>
      </c>
      <c r="J3734" s="339"/>
      <c r="K3734" s="339"/>
      <c r="L3734" s="339"/>
      <c r="M3734" s="339"/>
      <c r="N3734" s="339"/>
      <c r="O3734" s="339"/>
      <c r="P3734" s="339"/>
      <c r="Q3734" s="339"/>
    </row>
    <row r="3735" spans="1:17" ht="13.5" customHeight="1">
      <c r="A3735" s="481"/>
      <c r="B3735" s="481"/>
      <c r="C3735" s="481"/>
      <c r="D3735" s="481"/>
      <c r="E3735" s="481"/>
      <c r="F3735" s="339"/>
      <c r="G3735" s="340" t="str">
        <f>IF(ISNUMBER(E3735),E3735/'Bulk DivVar Analysis'!$C$114,"")</f>
        <v/>
      </c>
      <c r="H3735" s="338" t="str">
        <f>IF(ISNUMBER(E3735), IF(G3735&gt;'Bulk DivVar Analysis'!$D$116,"Pass","Fail"),"")</f>
        <v/>
      </c>
      <c r="I3735" s="338" t="str">
        <f t="shared" si="60"/>
        <v/>
      </c>
      <c r="J3735" s="339"/>
      <c r="K3735" s="339"/>
      <c r="L3735" s="339"/>
      <c r="M3735" s="339"/>
      <c r="N3735" s="339"/>
      <c r="O3735" s="339"/>
      <c r="P3735" s="339"/>
      <c r="Q3735" s="339"/>
    </row>
    <row r="3736" spans="1:17" ht="13.5" customHeight="1">
      <c r="A3736" s="481"/>
      <c r="B3736" s="481"/>
      <c r="C3736" s="481"/>
      <c r="D3736" s="481"/>
      <c r="E3736" s="481"/>
      <c r="F3736" s="339"/>
      <c r="G3736" s="340" t="str">
        <f>IF(ISNUMBER(E3736),E3736/'Bulk DivVar Analysis'!$C$114,"")</f>
        <v/>
      </c>
      <c r="H3736" s="338" t="str">
        <f>IF(ISNUMBER(E3736), IF(G3736&gt;'Bulk DivVar Analysis'!$D$116,"Pass","Fail"),"")</f>
        <v/>
      </c>
      <c r="I3736" s="338" t="str">
        <f t="shared" si="60"/>
        <v/>
      </c>
      <c r="J3736" s="339"/>
      <c r="K3736" s="339"/>
      <c r="L3736" s="339"/>
      <c r="M3736" s="339"/>
      <c r="N3736" s="339"/>
      <c r="O3736" s="339"/>
      <c r="P3736" s="339"/>
      <c r="Q3736" s="339"/>
    </row>
    <row r="3737" spans="1:17" ht="13.5" customHeight="1">
      <c r="A3737" s="481"/>
      <c r="B3737" s="481"/>
      <c r="C3737" s="481"/>
      <c r="D3737" s="481"/>
      <c r="E3737" s="481"/>
      <c r="F3737" s="339"/>
      <c r="G3737" s="340" t="str">
        <f>IF(ISNUMBER(E3737),E3737/'Bulk DivVar Analysis'!$C$114,"")</f>
        <v/>
      </c>
      <c r="H3737" s="338" t="str">
        <f>IF(ISNUMBER(E3737), IF(G3737&gt;'Bulk DivVar Analysis'!$D$116,"Pass","Fail"),"")</f>
        <v/>
      </c>
      <c r="I3737" s="338" t="str">
        <f t="shared" si="60"/>
        <v/>
      </c>
      <c r="J3737" s="339"/>
      <c r="K3737" s="339"/>
      <c r="L3737" s="339"/>
      <c r="M3737" s="339"/>
      <c r="N3737" s="339"/>
      <c r="O3737" s="339"/>
      <c r="P3737" s="339"/>
      <c r="Q3737" s="339"/>
    </row>
    <row r="3738" spans="1:17" ht="13.5" customHeight="1">
      <c r="A3738" s="481"/>
      <c r="B3738" s="481"/>
      <c r="C3738" s="481"/>
      <c r="D3738" s="481"/>
      <c r="E3738" s="481"/>
      <c r="F3738" s="339"/>
      <c r="G3738" s="340" t="str">
        <f>IF(ISNUMBER(E3738),E3738/'Bulk DivVar Analysis'!$C$114,"")</f>
        <v/>
      </c>
      <c r="H3738" s="338" t="str">
        <f>IF(ISNUMBER(E3738), IF(G3738&gt;'Bulk DivVar Analysis'!$D$116,"Pass","Fail"),"")</f>
        <v/>
      </c>
      <c r="I3738" s="338" t="str">
        <f t="shared" si="60"/>
        <v/>
      </c>
      <c r="J3738" s="339"/>
      <c r="K3738" s="339"/>
      <c r="L3738" s="339"/>
      <c r="M3738" s="339"/>
      <c r="N3738" s="339"/>
      <c r="O3738" s="339"/>
      <c r="P3738" s="339"/>
      <c r="Q3738" s="339"/>
    </row>
    <row r="3739" spans="1:17" ht="13.5" customHeight="1">
      <c r="A3739" s="481"/>
      <c r="B3739" s="481"/>
      <c r="C3739" s="481"/>
      <c r="D3739" s="481"/>
      <c r="E3739" s="481"/>
      <c r="F3739" s="339"/>
      <c r="G3739" s="340" t="str">
        <f>IF(ISNUMBER(E3739),E3739/'Bulk DivVar Analysis'!$C$114,"")</f>
        <v/>
      </c>
      <c r="H3739" s="338" t="str">
        <f>IF(ISNUMBER(E3739), IF(G3739&gt;'Bulk DivVar Analysis'!$D$116,"Pass","Fail"),"")</f>
        <v/>
      </c>
      <c r="I3739" s="338" t="str">
        <f t="shared" si="60"/>
        <v/>
      </c>
      <c r="J3739" s="339"/>
      <c r="K3739" s="339"/>
      <c r="L3739" s="339"/>
      <c r="M3739" s="339"/>
      <c r="N3739" s="339"/>
      <c r="O3739" s="339"/>
      <c r="P3739" s="339"/>
      <c r="Q3739" s="339"/>
    </row>
    <row r="3740" spans="1:17" ht="13.5" customHeight="1">
      <c r="A3740" s="481"/>
      <c r="B3740" s="481"/>
      <c r="C3740" s="481"/>
      <c r="D3740" s="481"/>
      <c r="E3740" s="481"/>
      <c r="F3740" s="339"/>
      <c r="G3740" s="340" t="str">
        <f>IF(ISNUMBER(E3740),E3740/'Bulk DivVar Analysis'!$C$114,"")</f>
        <v/>
      </c>
      <c r="H3740" s="338" t="str">
        <f>IF(ISNUMBER(E3740), IF(G3740&gt;'Bulk DivVar Analysis'!$D$116,"Pass","Fail"),"")</f>
        <v/>
      </c>
      <c r="I3740" s="338" t="str">
        <f t="shared" si="60"/>
        <v/>
      </c>
      <c r="J3740" s="339"/>
      <c r="K3740" s="339"/>
      <c r="L3740" s="339"/>
      <c r="M3740" s="339"/>
      <c r="N3740" s="339"/>
      <c r="O3740" s="339"/>
      <c r="P3740" s="339"/>
      <c r="Q3740" s="339"/>
    </row>
    <row r="3741" spans="1:17" ht="13.5" customHeight="1">
      <c r="A3741" s="481"/>
      <c r="B3741" s="481"/>
      <c r="C3741" s="481"/>
      <c r="D3741" s="481"/>
      <c r="E3741" s="481"/>
      <c r="F3741" s="339"/>
      <c r="G3741" s="340" t="str">
        <f>IF(ISNUMBER(E3741),E3741/'Bulk DivVar Analysis'!$C$114,"")</f>
        <v/>
      </c>
      <c r="H3741" s="338" t="str">
        <f>IF(ISNUMBER(E3741), IF(G3741&gt;'Bulk DivVar Analysis'!$D$116,"Pass","Fail"),"")</f>
        <v/>
      </c>
      <c r="I3741" s="338" t="str">
        <f t="shared" si="60"/>
        <v/>
      </c>
      <c r="J3741" s="339"/>
      <c r="K3741" s="339"/>
      <c r="L3741" s="339"/>
      <c r="M3741" s="339"/>
      <c r="N3741" s="339"/>
      <c r="O3741" s="339"/>
      <c r="P3741" s="339"/>
      <c r="Q3741" s="339"/>
    </row>
    <row r="3742" spans="1:17" ht="13.5" customHeight="1">
      <c r="A3742" s="481"/>
      <c r="B3742" s="481"/>
      <c r="C3742" s="481"/>
      <c r="D3742" s="481"/>
      <c r="E3742" s="481"/>
      <c r="F3742" s="339"/>
      <c r="G3742" s="340" t="str">
        <f>IF(ISNUMBER(E3742),E3742/'Bulk DivVar Analysis'!$C$114,"")</f>
        <v/>
      </c>
      <c r="H3742" s="338" t="str">
        <f>IF(ISNUMBER(E3742), IF(G3742&gt;'Bulk DivVar Analysis'!$D$116,"Pass","Fail"),"")</f>
        <v/>
      </c>
      <c r="I3742" s="338" t="str">
        <f t="shared" si="60"/>
        <v/>
      </c>
      <c r="J3742" s="339"/>
      <c r="K3742" s="339"/>
      <c r="L3742" s="339"/>
      <c r="M3742" s="339"/>
      <c r="N3742" s="339"/>
      <c r="O3742" s="339"/>
      <c r="P3742" s="339"/>
      <c r="Q3742" s="339"/>
    </row>
    <row r="3743" spans="1:17" ht="13.5" customHeight="1">
      <c r="A3743" s="481"/>
      <c r="B3743" s="481"/>
      <c r="C3743" s="481"/>
      <c r="D3743" s="481"/>
      <c r="E3743" s="481"/>
      <c r="F3743" s="339"/>
      <c r="G3743" s="340" t="str">
        <f>IF(ISNUMBER(E3743),E3743/'Bulk DivVar Analysis'!$C$114,"")</f>
        <v/>
      </c>
      <c r="H3743" s="338" t="str">
        <f>IF(ISNUMBER(E3743), IF(G3743&gt;'Bulk DivVar Analysis'!$D$116,"Pass","Fail"),"")</f>
        <v/>
      </c>
      <c r="I3743" s="338" t="str">
        <f t="shared" si="60"/>
        <v/>
      </c>
      <c r="J3743" s="339"/>
      <c r="K3743" s="339"/>
      <c r="L3743" s="339"/>
      <c r="M3743" s="339"/>
      <c r="N3743" s="339"/>
      <c r="O3743" s="339"/>
      <c r="P3743" s="339"/>
      <c r="Q3743" s="339"/>
    </row>
    <row r="3744" spans="1:17" ht="13.5" customHeight="1">
      <c r="A3744" s="481"/>
      <c r="B3744" s="481"/>
      <c r="C3744" s="481"/>
      <c r="D3744" s="481"/>
      <c r="E3744" s="481"/>
      <c r="F3744" s="339"/>
      <c r="G3744" s="340" t="str">
        <f>IF(ISNUMBER(E3744),E3744/'Bulk DivVar Analysis'!$C$114,"")</f>
        <v/>
      </c>
      <c r="H3744" s="338" t="str">
        <f>IF(ISNUMBER(E3744), IF(G3744&gt;'Bulk DivVar Analysis'!$D$116,"Pass","Fail"),"")</f>
        <v/>
      </c>
      <c r="I3744" s="338" t="str">
        <f t="shared" si="60"/>
        <v/>
      </c>
      <c r="J3744" s="339"/>
      <c r="K3744" s="339"/>
      <c r="L3744" s="339"/>
      <c r="M3744" s="339"/>
      <c r="N3744" s="339"/>
      <c r="O3744" s="339"/>
      <c r="P3744" s="339"/>
      <c r="Q3744" s="339"/>
    </row>
    <row r="3745" spans="1:17" ht="13.5" customHeight="1">
      <c r="A3745" s="481"/>
      <c r="B3745" s="481"/>
      <c r="C3745" s="481"/>
      <c r="D3745" s="481"/>
      <c r="E3745" s="481"/>
      <c r="F3745" s="339"/>
      <c r="G3745" s="340" t="str">
        <f>IF(ISNUMBER(E3745),E3745/'Bulk DivVar Analysis'!$C$114,"")</f>
        <v/>
      </c>
      <c r="H3745" s="338" t="str">
        <f>IF(ISNUMBER(E3745), IF(G3745&gt;'Bulk DivVar Analysis'!$D$116,"Pass","Fail"),"")</f>
        <v/>
      </c>
      <c r="I3745" s="338" t="str">
        <f t="shared" si="60"/>
        <v/>
      </c>
      <c r="J3745" s="339"/>
      <c r="K3745" s="339"/>
      <c r="L3745" s="339"/>
      <c r="M3745" s="339"/>
      <c r="N3745" s="339"/>
      <c r="O3745" s="339"/>
      <c r="P3745" s="339"/>
      <c r="Q3745" s="339"/>
    </row>
    <row r="3746" spans="1:17" ht="13.5" customHeight="1">
      <c r="A3746" s="481"/>
      <c r="B3746" s="481"/>
      <c r="C3746" s="481"/>
      <c r="D3746" s="481"/>
      <c r="E3746" s="481"/>
      <c r="F3746" s="339"/>
      <c r="G3746" s="340" t="str">
        <f>IF(ISNUMBER(E3746),E3746/'Bulk DivVar Analysis'!$C$114,"")</f>
        <v/>
      </c>
      <c r="H3746" s="338" t="str">
        <f>IF(ISNUMBER(E3746), IF(G3746&gt;'Bulk DivVar Analysis'!$D$116,"Pass","Fail"),"")</f>
        <v/>
      </c>
      <c r="I3746" s="338" t="str">
        <f t="shared" si="60"/>
        <v/>
      </c>
      <c r="J3746" s="339"/>
      <c r="K3746" s="339"/>
      <c r="L3746" s="339"/>
      <c r="M3746" s="339"/>
      <c r="N3746" s="339"/>
      <c r="O3746" s="339"/>
      <c r="P3746" s="339"/>
      <c r="Q3746" s="339"/>
    </row>
    <row r="3747" spans="1:17" ht="13.5" customHeight="1">
      <c r="A3747" s="481"/>
      <c r="B3747" s="481"/>
      <c r="C3747" s="481"/>
      <c r="D3747" s="481"/>
      <c r="E3747" s="481"/>
      <c r="F3747" s="339"/>
      <c r="G3747" s="340" t="str">
        <f>IF(ISNUMBER(E3747),E3747/'Bulk DivVar Analysis'!$C$114,"")</f>
        <v/>
      </c>
      <c r="H3747" s="338" t="str">
        <f>IF(ISNUMBER(E3747), IF(G3747&gt;'Bulk DivVar Analysis'!$D$116,"Pass","Fail"),"")</f>
        <v/>
      </c>
      <c r="I3747" s="338" t="str">
        <f t="shared" si="60"/>
        <v/>
      </c>
      <c r="J3747" s="339"/>
      <c r="K3747" s="339"/>
      <c r="L3747" s="339"/>
      <c r="M3747" s="339"/>
      <c r="N3747" s="339"/>
      <c r="O3747" s="339"/>
      <c r="P3747" s="339"/>
      <c r="Q3747" s="339"/>
    </row>
    <row r="3748" spans="1:17" ht="13.5" customHeight="1">
      <c r="A3748" s="481"/>
      <c r="B3748" s="481"/>
      <c r="C3748" s="481"/>
      <c r="D3748" s="481"/>
      <c r="E3748" s="481"/>
      <c r="F3748" s="339"/>
      <c r="G3748" s="340" t="str">
        <f>IF(ISNUMBER(E3748),E3748/'Bulk DivVar Analysis'!$C$114,"")</f>
        <v/>
      </c>
      <c r="H3748" s="338" t="str">
        <f>IF(ISNUMBER(E3748), IF(G3748&gt;'Bulk DivVar Analysis'!$D$116,"Pass","Fail"),"")</f>
        <v/>
      </c>
      <c r="I3748" s="338" t="str">
        <f t="shared" si="60"/>
        <v/>
      </c>
      <c r="J3748" s="339"/>
      <c r="K3748" s="339"/>
      <c r="L3748" s="339"/>
      <c r="M3748" s="339"/>
      <c r="N3748" s="339"/>
      <c r="O3748" s="339"/>
      <c r="P3748" s="339"/>
      <c r="Q3748" s="339"/>
    </row>
    <row r="3749" spans="1:17" ht="13.5" customHeight="1">
      <c r="A3749" s="481"/>
      <c r="B3749" s="481"/>
      <c r="C3749" s="481"/>
      <c r="D3749" s="481"/>
      <c r="E3749" s="481"/>
      <c r="F3749" s="339"/>
      <c r="G3749" s="340" t="str">
        <f>IF(ISNUMBER(E3749),E3749/'Bulk DivVar Analysis'!$C$114,"")</f>
        <v/>
      </c>
      <c r="H3749" s="338" t="str">
        <f>IF(ISNUMBER(E3749), IF(G3749&gt;'Bulk DivVar Analysis'!$D$116,"Pass","Fail"),"")</f>
        <v/>
      </c>
      <c r="I3749" s="338" t="str">
        <f t="shared" si="60"/>
        <v/>
      </c>
      <c r="J3749" s="339"/>
      <c r="K3749" s="339"/>
      <c r="L3749" s="339"/>
      <c r="M3749" s="339"/>
      <c r="N3749" s="339"/>
      <c r="O3749" s="339"/>
      <c r="P3749" s="339"/>
      <c r="Q3749" s="339"/>
    </row>
    <row r="3750" spans="1:17" ht="13.5" customHeight="1">
      <c r="A3750" s="481"/>
      <c r="B3750" s="481"/>
      <c r="C3750" s="481"/>
      <c r="D3750" s="481"/>
      <c r="E3750" s="481"/>
      <c r="F3750" s="339"/>
      <c r="G3750" s="340" t="str">
        <f>IF(ISNUMBER(E3750),E3750/'Bulk DivVar Analysis'!$C$114,"")</f>
        <v/>
      </c>
      <c r="H3750" s="338" t="str">
        <f>IF(ISNUMBER(E3750), IF(G3750&gt;'Bulk DivVar Analysis'!$D$116,"Pass","Fail"),"")</f>
        <v/>
      </c>
      <c r="I3750" s="338" t="str">
        <f t="shared" si="60"/>
        <v/>
      </c>
      <c r="J3750" s="339"/>
      <c r="K3750" s="339"/>
      <c r="L3750" s="339"/>
      <c r="M3750" s="339"/>
      <c r="N3750" s="339"/>
      <c r="O3750" s="339"/>
      <c r="P3750" s="339"/>
      <c r="Q3750" s="339"/>
    </row>
    <row r="3751" spans="1:17" ht="13.5" customHeight="1">
      <c r="A3751" s="481"/>
      <c r="B3751" s="481"/>
      <c r="C3751" s="481"/>
      <c r="D3751" s="481"/>
      <c r="E3751" s="481"/>
      <c r="F3751" s="339"/>
      <c r="G3751" s="340" t="str">
        <f>IF(ISNUMBER(E3751),E3751/'Bulk DivVar Analysis'!$C$114,"")</f>
        <v/>
      </c>
      <c r="H3751" s="338" t="str">
        <f>IF(ISNUMBER(E3751), IF(G3751&gt;'Bulk DivVar Analysis'!$D$116,"Pass","Fail"),"")</f>
        <v/>
      </c>
      <c r="I3751" s="338" t="str">
        <f t="shared" si="60"/>
        <v/>
      </c>
      <c r="J3751" s="339"/>
      <c r="K3751" s="339"/>
      <c r="L3751" s="339"/>
      <c r="M3751" s="339"/>
      <c r="N3751" s="339"/>
      <c r="O3751" s="339"/>
      <c r="P3751" s="339"/>
      <c r="Q3751" s="339"/>
    </row>
    <row r="3752" spans="1:17" ht="13.5" customHeight="1">
      <c r="A3752" s="481"/>
      <c r="B3752" s="481"/>
      <c r="C3752" s="481"/>
      <c r="D3752" s="481"/>
      <c r="E3752" s="481"/>
      <c r="F3752" s="339"/>
      <c r="G3752" s="340" t="str">
        <f>IF(ISNUMBER(E3752),E3752/'Bulk DivVar Analysis'!$C$114,"")</f>
        <v/>
      </c>
      <c r="H3752" s="338" t="str">
        <f>IF(ISNUMBER(E3752), IF(G3752&gt;'Bulk DivVar Analysis'!$D$116,"Pass","Fail"),"")</f>
        <v/>
      </c>
      <c r="I3752" s="338" t="str">
        <f t="shared" si="60"/>
        <v/>
      </c>
      <c r="J3752" s="339"/>
      <c r="K3752" s="339"/>
      <c r="L3752" s="339"/>
      <c r="M3752" s="339"/>
      <c r="N3752" s="339"/>
      <c r="O3752" s="339"/>
      <c r="P3752" s="339"/>
      <c r="Q3752" s="339"/>
    </row>
    <row r="3753" spans="1:17" ht="13.5" customHeight="1">
      <c r="A3753" s="481"/>
      <c r="B3753" s="481"/>
      <c r="C3753" s="481"/>
      <c r="D3753" s="481"/>
      <c r="E3753" s="481"/>
      <c r="F3753" s="339"/>
      <c r="G3753" s="340" t="str">
        <f>IF(ISNUMBER(E3753),E3753/'Bulk DivVar Analysis'!$C$114,"")</f>
        <v/>
      </c>
      <c r="H3753" s="338" t="str">
        <f>IF(ISNUMBER(E3753), IF(G3753&gt;'Bulk DivVar Analysis'!$D$116,"Pass","Fail"),"")</f>
        <v/>
      </c>
      <c r="I3753" s="338" t="str">
        <f t="shared" si="60"/>
        <v/>
      </c>
      <c r="J3753" s="339"/>
      <c r="K3753" s="339"/>
      <c r="L3753" s="339"/>
      <c r="M3753" s="339"/>
      <c r="N3753" s="339"/>
      <c r="O3753" s="339"/>
      <c r="P3753" s="339"/>
      <c r="Q3753" s="339"/>
    </row>
    <row r="3754" spans="1:17" ht="13.5" customHeight="1">
      <c r="A3754" s="481"/>
      <c r="B3754" s="481"/>
      <c r="C3754" s="481"/>
      <c r="D3754" s="481"/>
      <c r="E3754" s="481"/>
      <c r="F3754" s="339"/>
      <c r="G3754" s="340" t="str">
        <f>IF(ISNUMBER(E3754),E3754/'Bulk DivVar Analysis'!$C$114,"")</f>
        <v/>
      </c>
      <c r="H3754" s="338" t="str">
        <f>IF(ISNUMBER(E3754), IF(G3754&gt;'Bulk DivVar Analysis'!$D$116,"Pass","Fail"),"")</f>
        <v/>
      </c>
      <c r="I3754" s="338" t="str">
        <f t="shared" si="60"/>
        <v/>
      </c>
      <c r="J3754" s="339"/>
      <c r="K3754" s="339"/>
      <c r="L3754" s="339"/>
      <c r="M3754" s="339"/>
      <c r="N3754" s="339"/>
      <c r="O3754" s="339"/>
      <c r="P3754" s="339"/>
      <c r="Q3754" s="339"/>
    </row>
    <row r="3755" spans="1:17" ht="13.5" customHeight="1">
      <c r="A3755" s="481"/>
      <c r="B3755" s="481"/>
      <c r="C3755" s="481"/>
      <c r="D3755" s="481"/>
      <c r="E3755" s="481"/>
      <c r="F3755" s="339"/>
      <c r="G3755" s="340" t="str">
        <f>IF(ISNUMBER(E3755),E3755/'Bulk DivVar Analysis'!$C$114,"")</f>
        <v/>
      </c>
      <c r="H3755" s="338" t="str">
        <f>IF(ISNUMBER(E3755), IF(G3755&gt;'Bulk DivVar Analysis'!$D$116,"Pass","Fail"),"")</f>
        <v/>
      </c>
      <c r="I3755" s="338" t="str">
        <f t="shared" si="60"/>
        <v/>
      </c>
      <c r="J3755" s="339"/>
      <c r="K3755" s="339"/>
      <c r="L3755" s="339"/>
      <c r="M3755" s="339"/>
      <c r="N3755" s="339"/>
      <c r="O3755" s="339"/>
      <c r="P3755" s="339"/>
      <c r="Q3755" s="339"/>
    </row>
    <row r="3756" spans="1:17" ht="13.5" customHeight="1">
      <c r="A3756" s="481"/>
      <c r="B3756" s="481"/>
      <c r="C3756" s="481"/>
      <c r="D3756" s="481"/>
      <c r="E3756" s="481"/>
      <c r="F3756" s="339"/>
      <c r="G3756" s="340" t="str">
        <f>IF(ISNUMBER(E3756),E3756/'Bulk DivVar Analysis'!$C$114,"")</f>
        <v/>
      </c>
      <c r="H3756" s="338" t="str">
        <f>IF(ISNUMBER(E3756), IF(G3756&gt;'Bulk DivVar Analysis'!$D$116,"Pass","Fail"),"")</f>
        <v/>
      </c>
      <c r="I3756" s="338" t="str">
        <f t="shared" si="60"/>
        <v/>
      </c>
      <c r="J3756" s="339"/>
      <c r="K3756" s="339"/>
      <c r="L3756" s="339"/>
      <c r="M3756" s="339"/>
      <c r="N3756" s="339"/>
      <c r="O3756" s="339"/>
      <c r="P3756" s="339"/>
      <c r="Q3756" s="339"/>
    </row>
    <row r="3757" spans="1:17" ht="13.5" customHeight="1">
      <c r="A3757" s="481"/>
      <c r="B3757" s="481"/>
      <c r="C3757" s="481"/>
      <c r="D3757" s="481"/>
      <c r="E3757" s="481"/>
      <c r="F3757" s="339"/>
      <c r="G3757" s="340" t="str">
        <f>IF(ISNUMBER(E3757),E3757/'Bulk DivVar Analysis'!$C$114,"")</f>
        <v/>
      </c>
      <c r="H3757" s="338" t="str">
        <f>IF(ISNUMBER(E3757), IF(G3757&gt;'Bulk DivVar Analysis'!$D$116,"Pass","Fail"),"")</f>
        <v/>
      </c>
      <c r="I3757" s="338" t="str">
        <f t="shared" si="60"/>
        <v/>
      </c>
      <c r="J3757" s="339"/>
      <c r="K3757" s="339"/>
      <c r="L3757" s="339"/>
      <c r="M3757" s="339"/>
      <c r="N3757" s="339"/>
      <c r="O3757" s="339"/>
      <c r="P3757" s="339"/>
      <c r="Q3757" s="339"/>
    </row>
    <row r="3758" spans="1:17" ht="13.5" customHeight="1">
      <c r="A3758" s="481"/>
      <c r="B3758" s="481"/>
      <c r="C3758" s="481"/>
      <c r="D3758" s="481"/>
      <c r="E3758" s="481"/>
      <c r="F3758" s="339"/>
      <c r="G3758" s="340" t="str">
        <f>IF(ISNUMBER(E3758),E3758/'Bulk DivVar Analysis'!$C$114,"")</f>
        <v/>
      </c>
      <c r="H3758" s="338" t="str">
        <f>IF(ISNUMBER(E3758), IF(G3758&gt;'Bulk DivVar Analysis'!$D$116,"Pass","Fail"),"")</f>
        <v/>
      </c>
      <c r="I3758" s="338" t="str">
        <f t="shared" si="60"/>
        <v/>
      </c>
      <c r="J3758" s="339"/>
      <c r="K3758" s="339"/>
      <c r="L3758" s="339"/>
      <c r="M3758" s="339"/>
      <c r="N3758" s="339"/>
      <c r="O3758" s="339"/>
      <c r="P3758" s="339"/>
      <c r="Q3758" s="339"/>
    </row>
    <row r="3759" spans="1:17" ht="13.5" customHeight="1">
      <c r="A3759" s="481"/>
      <c r="B3759" s="481"/>
      <c r="C3759" s="481"/>
      <c r="D3759" s="481"/>
      <c r="E3759" s="481"/>
      <c r="F3759" s="339"/>
      <c r="G3759" s="340" t="str">
        <f>IF(ISNUMBER(E3759),E3759/'Bulk DivVar Analysis'!$C$114,"")</f>
        <v/>
      </c>
      <c r="H3759" s="338" t="str">
        <f>IF(ISNUMBER(E3759), IF(G3759&gt;'Bulk DivVar Analysis'!$D$116,"Pass","Fail"),"")</f>
        <v/>
      </c>
      <c r="I3759" s="338" t="str">
        <f t="shared" si="60"/>
        <v/>
      </c>
      <c r="J3759" s="339"/>
      <c r="K3759" s="339"/>
      <c r="L3759" s="339"/>
      <c r="M3759" s="339"/>
      <c r="N3759" s="339"/>
      <c r="O3759" s="339"/>
      <c r="P3759" s="339"/>
      <c r="Q3759" s="339"/>
    </row>
    <row r="3760" spans="1:17" ht="13.5" customHeight="1">
      <c r="A3760" s="481"/>
      <c r="B3760" s="481"/>
      <c r="C3760" s="481"/>
      <c r="D3760" s="481"/>
      <c r="E3760" s="481"/>
      <c r="F3760" s="339"/>
      <c r="G3760" s="340" t="str">
        <f>IF(ISNUMBER(E3760),E3760/'Bulk DivVar Analysis'!$C$114,"")</f>
        <v/>
      </c>
      <c r="H3760" s="338" t="str">
        <f>IF(ISNUMBER(E3760), IF(G3760&gt;'Bulk DivVar Analysis'!$D$116,"Pass","Fail"),"")</f>
        <v/>
      </c>
      <c r="I3760" s="338" t="str">
        <f t="shared" si="60"/>
        <v/>
      </c>
      <c r="J3760" s="339"/>
      <c r="K3760" s="339"/>
      <c r="L3760" s="339"/>
      <c r="M3760" s="339"/>
      <c r="N3760" s="339"/>
      <c r="O3760" s="339"/>
      <c r="P3760" s="339"/>
      <c r="Q3760" s="339"/>
    </row>
    <row r="3761" spans="1:17" ht="13.5" customHeight="1">
      <c r="A3761" s="481"/>
      <c r="B3761" s="481"/>
      <c r="C3761" s="481"/>
      <c r="D3761" s="481"/>
      <c r="E3761" s="481"/>
      <c r="F3761" s="339"/>
      <c r="G3761" s="340" t="str">
        <f>IF(ISNUMBER(E3761),E3761/'Bulk DivVar Analysis'!$C$114,"")</f>
        <v/>
      </c>
      <c r="H3761" s="338" t="str">
        <f>IF(ISNUMBER(E3761), IF(G3761&gt;'Bulk DivVar Analysis'!$D$116,"Pass","Fail"),"")</f>
        <v/>
      </c>
      <c r="I3761" s="338" t="str">
        <f t="shared" si="60"/>
        <v/>
      </c>
      <c r="J3761" s="339"/>
      <c r="K3761" s="339"/>
      <c r="L3761" s="339"/>
      <c r="M3761" s="339"/>
      <c r="N3761" s="339"/>
      <c r="O3761" s="339"/>
      <c r="P3761" s="339"/>
      <c r="Q3761" s="339"/>
    </row>
    <row r="3762" spans="1:17" ht="13.5" customHeight="1">
      <c r="A3762" s="481"/>
      <c r="B3762" s="481"/>
      <c r="C3762" s="481"/>
      <c r="D3762" s="481"/>
      <c r="E3762" s="481"/>
      <c r="F3762" s="339"/>
      <c r="G3762" s="340" t="str">
        <f>IF(ISNUMBER(E3762),E3762/'Bulk DivVar Analysis'!$C$114,"")</f>
        <v/>
      </c>
      <c r="H3762" s="338" t="str">
        <f>IF(ISNUMBER(E3762), IF(G3762&gt;'Bulk DivVar Analysis'!$D$116,"Pass","Fail"),"")</f>
        <v/>
      </c>
      <c r="I3762" s="338" t="str">
        <f t="shared" si="60"/>
        <v/>
      </c>
      <c r="J3762" s="339"/>
      <c r="K3762" s="339"/>
      <c r="L3762" s="339"/>
      <c r="M3762" s="339"/>
      <c r="N3762" s="339"/>
      <c r="O3762" s="339"/>
      <c r="P3762" s="339"/>
      <c r="Q3762" s="339"/>
    </row>
    <row r="3763" spans="1:17" ht="13.5" customHeight="1">
      <c r="A3763" s="481"/>
      <c r="B3763" s="481"/>
      <c r="C3763" s="481"/>
      <c r="D3763" s="481"/>
      <c r="E3763" s="481"/>
      <c r="F3763" s="339"/>
      <c r="G3763" s="340" t="str">
        <f>IF(ISNUMBER(E3763),E3763/'Bulk DivVar Analysis'!$C$114,"")</f>
        <v/>
      </c>
      <c r="H3763" s="338" t="str">
        <f>IF(ISNUMBER(E3763), IF(G3763&gt;'Bulk DivVar Analysis'!$D$116,"Pass","Fail"),"")</f>
        <v/>
      </c>
      <c r="I3763" s="338" t="str">
        <f t="shared" si="60"/>
        <v/>
      </c>
      <c r="J3763" s="339"/>
      <c r="K3763" s="339"/>
      <c r="L3763" s="339"/>
      <c r="M3763" s="339"/>
      <c r="N3763" s="339"/>
      <c r="O3763" s="339"/>
      <c r="P3763" s="339"/>
      <c r="Q3763" s="339"/>
    </row>
    <row r="3764" spans="1:17" ht="13.5" customHeight="1">
      <c r="A3764" s="481"/>
      <c r="B3764" s="481"/>
      <c r="C3764" s="481"/>
      <c r="D3764" s="481"/>
      <c r="E3764" s="481"/>
      <c r="F3764" s="339"/>
      <c r="G3764" s="340" t="str">
        <f>IF(ISNUMBER(E3764),E3764/'Bulk DivVar Analysis'!$C$114,"")</f>
        <v/>
      </c>
      <c r="H3764" s="338" t="str">
        <f>IF(ISNUMBER(E3764), IF(G3764&gt;'Bulk DivVar Analysis'!$D$116,"Pass","Fail"),"")</f>
        <v/>
      </c>
      <c r="I3764" s="338" t="str">
        <f t="shared" si="60"/>
        <v/>
      </c>
      <c r="J3764" s="339"/>
      <c r="K3764" s="339"/>
      <c r="L3764" s="339"/>
      <c r="M3764" s="339"/>
      <c r="N3764" s="339"/>
      <c r="O3764" s="339"/>
      <c r="P3764" s="339"/>
      <c r="Q3764" s="339"/>
    </row>
    <row r="3765" spans="1:17" ht="13.5" customHeight="1">
      <c r="A3765" s="481"/>
      <c r="B3765" s="481"/>
      <c r="C3765" s="481"/>
      <c r="D3765" s="481"/>
      <c r="E3765" s="481"/>
      <c r="F3765" s="339"/>
      <c r="G3765" s="340" t="str">
        <f>IF(ISNUMBER(E3765),E3765/'Bulk DivVar Analysis'!$C$114,"")</f>
        <v/>
      </c>
      <c r="H3765" s="338" t="str">
        <f>IF(ISNUMBER(E3765), IF(G3765&gt;'Bulk DivVar Analysis'!$D$116,"Pass","Fail"),"")</f>
        <v/>
      </c>
      <c r="I3765" s="338" t="str">
        <f t="shared" si="60"/>
        <v/>
      </c>
      <c r="J3765" s="339"/>
      <c r="K3765" s="339"/>
      <c r="L3765" s="339"/>
      <c r="M3765" s="339"/>
      <c r="N3765" s="339"/>
      <c r="O3765" s="339"/>
      <c r="P3765" s="339"/>
      <c r="Q3765" s="339"/>
    </row>
    <row r="3766" spans="1:17" ht="13.5" customHeight="1">
      <c r="A3766" s="481"/>
      <c r="B3766" s="481"/>
      <c r="C3766" s="481"/>
      <c r="D3766" s="481"/>
      <c r="E3766" s="481"/>
      <c r="F3766" s="339"/>
      <c r="G3766" s="340" t="str">
        <f>IF(ISNUMBER(E3766),E3766/'Bulk DivVar Analysis'!$C$114,"")</f>
        <v/>
      </c>
      <c r="H3766" s="338" t="str">
        <f>IF(ISNUMBER(E3766), IF(G3766&gt;'Bulk DivVar Analysis'!$D$116,"Pass","Fail"),"")</f>
        <v/>
      </c>
      <c r="I3766" s="338" t="str">
        <f t="shared" si="60"/>
        <v/>
      </c>
      <c r="J3766" s="339"/>
      <c r="K3766" s="339"/>
      <c r="L3766" s="339"/>
      <c r="M3766" s="339"/>
      <c r="N3766" s="339"/>
      <c r="O3766" s="339"/>
      <c r="P3766" s="339"/>
      <c r="Q3766" s="339"/>
    </row>
    <row r="3767" spans="1:17" ht="13.5" customHeight="1">
      <c r="A3767" s="481"/>
      <c r="B3767" s="481"/>
      <c r="C3767" s="481"/>
      <c r="D3767" s="481"/>
      <c r="E3767" s="481"/>
      <c r="F3767" s="339"/>
      <c r="G3767" s="340" t="str">
        <f>IF(ISNUMBER(E3767),E3767/'Bulk DivVar Analysis'!$C$114,"")</f>
        <v/>
      </c>
      <c r="H3767" s="338" t="str">
        <f>IF(ISNUMBER(E3767), IF(G3767&gt;'Bulk DivVar Analysis'!$D$116,"Pass","Fail"),"")</f>
        <v/>
      </c>
      <c r="I3767" s="338" t="str">
        <f t="shared" si="60"/>
        <v/>
      </c>
      <c r="J3767" s="339"/>
      <c r="K3767" s="339"/>
      <c r="L3767" s="339"/>
      <c r="M3767" s="339"/>
      <c r="N3767" s="339"/>
      <c r="O3767" s="339"/>
      <c r="P3767" s="339"/>
      <c r="Q3767" s="339"/>
    </row>
    <row r="3768" spans="1:17" ht="13.5" customHeight="1">
      <c r="A3768" s="481"/>
      <c r="B3768" s="481"/>
      <c r="C3768" s="481"/>
      <c r="D3768" s="481"/>
      <c r="E3768" s="481"/>
      <c r="F3768" s="339"/>
      <c r="G3768" s="340" t="str">
        <f>IF(ISNUMBER(E3768),E3768/'Bulk DivVar Analysis'!$C$114,"")</f>
        <v/>
      </c>
      <c r="H3768" s="338" t="str">
        <f>IF(ISNUMBER(E3768), IF(G3768&gt;'Bulk DivVar Analysis'!$D$116,"Pass","Fail"),"")</f>
        <v/>
      </c>
      <c r="I3768" s="338" t="str">
        <f t="shared" si="60"/>
        <v/>
      </c>
      <c r="J3768" s="339"/>
      <c r="K3768" s="339"/>
      <c r="L3768" s="339"/>
      <c r="M3768" s="339"/>
      <c r="N3768" s="339"/>
      <c r="O3768" s="339"/>
      <c r="P3768" s="339"/>
      <c r="Q3768" s="339"/>
    </row>
    <row r="3769" spans="1:17" ht="13.5" customHeight="1">
      <c r="A3769" s="481"/>
      <c r="B3769" s="481"/>
      <c r="C3769" s="481"/>
      <c r="D3769" s="481"/>
      <c r="E3769" s="481"/>
      <c r="F3769" s="339"/>
      <c r="G3769" s="340" t="str">
        <f>IF(ISNUMBER(E3769),E3769/'Bulk DivVar Analysis'!$C$114,"")</f>
        <v/>
      </c>
      <c r="H3769" s="338" t="str">
        <f>IF(ISNUMBER(E3769), IF(G3769&gt;'Bulk DivVar Analysis'!$D$116,"Pass","Fail"),"")</f>
        <v/>
      </c>
      <c r="I3769" s="338" t="str">
        <f t="shared" si="60"/>
        <v/>
      </c>
      <c r="J3769" s="339"/>
      <c r="K3769" s="339"/>
      <c r="L3769" s="339"/>
      <c r="M3769" s="339"/>
      <c r="N3769" s="339"/>
      <c r="O3769" s="339"/>
      <c r="P3769" s="339"/>
      <c r="Q3769" s="339"/>
    </row>
    <row r="3770" spans="1:17" ht="13.5" customHeight="1">
      <c r="A3770" s="481"/>
      <c r="B3770" s="481"/>
      <c r="C3770" s="481"/>
      <c r="D3770" s="481"/>
      <c r="E3770" s="481"/>
      <c r="F3770" s="339"/>
      <c r="G3770" s="340" t="str">
        <f>IF(ISNUMBER(E3770),E3770/'Bulk DivVar Analysis'!$C$114,"")</f>
        <v/>
      </c>
      <c r="H3770" s="338" t="str">
        <f>IF(ISNUMBER(E3770), IF(G3770&gt;'Bulk DivVar Analysis'!$D$116,"Pass","Fail"),"")</f>
        <v/>
      </c>
      <c r="I3770" s="338" t="str">
        <f t="shared" si="60"/>
        <v/>
      </c>
      <c r="J3770" s="339"/>
      <c r="K3770" s="339"/>
      <c r="L3770" s="339"/>
      <c r="M3770" s="339"/>
      <c r="N3770" s="339"/>
      <c r="O3770" s="339"/>
      <c r="P3770" s="339"/>
      <c r="Q3770" s="339"/>
    </row>
    <row r="3771" spans="1:17" ht="13.5" customHeight="1">
      <c r="A3771" s="481"/>
      <c r="B3771" s="481"/>
      <c r="C3771" s="481"/>
      <c r="D3771" s="481"/>
      <c r="E3771" s="481"/>
      <c r="F3771" s="339"/>
      <c r="G3771" s="340" t="str">
        <f>IF(ISNUMBER(E3771),E3771/'Bulk DivVar Analysis'!$C$114,"")</f>
        <v/>
      </c>
      <c r="H3771" s="338" t="str">
        <f>IF(ISNUMBER(E3771), IF(G3771&gt;'Bulk DivVar Analysis'!$D$116,"Pass","Fail"),"")</f>
        <v/>
      </c>
      <c r="I3771" s="338" t="str">
        <f t="shared" si="60"/>
        <v/>
      </c>
      <c r="J3771" s="339"/>
      <c r="K3771" s="339"/>
      <c r="L3771" s="339"/>
      <c r="M3771" s="339"/>
      <c r="N3771" s="339"/>
      <c r="O3771" s="339"/>
      <c r="P3771" s="339"/>
      <c r="Q3771" s="339"/>
    </row>
    <row r="3772" spans="1:17" ht="13.5" customHeight="1">
      <c r="A3772" s="481"/>
      <c r="B3772" s="481"/>
      <c r="C3772" s="481"/>
      <c r="D3772" s="481"/>
      <c r="E3772" s="481"/>
      <c r="F3772" s="339"/>
      <c r="G3772" s="340" t="str">
        <f>IF(ISNUMBER(E3772),E3772/'Bulk DivVar Analysis'!$C$114,"")</f>
        <v/>
      </c>
      <c r="H3772" s="338" t="str">
        <f>IF(ISNUMBER(E3772), IF(G3772&gt;'Bulk DivVar Analysis'!$D$116,"Pass","Fail"),"")</f>
        <v/>
      </c>
      <c r="I3772" s="338" t="str">
        <f t="shared" si="60"/>
        <v/>
      </c>
      <c r="J3772" s="339"/>
      <c r="K3772" s="339"/>
      <c r="L3772" s="339"/>
      <c r="M3772" s="339"/>
      <c r="N3772" s="339"/>
      <c r="O3772" s="339"/>
      <c r="P3772" s="339"/>
      <c r="Q3772" s="339"/>
    </row>
    <row r="3773" spans="1:17" ht="13.5" customHeight="1">
      <c r="A3773" s="481"/>
      <c r="B3773" s="481"/>
      <c r="C3773" s="481"/>
      <c r="D3773" s="481"/>
      <c r="E3773" s="481"/>
      <c r="F3773" s="339"/>
      <c r="G3773" s="340" t="str">
        <f>IF(ISNUMBER(E3773),E3773/'Bulk DivVar Analysis'!$C$114,"")</f>
        <v/>
      </c>
      <c r="H3773" s="338" t="str">
        <f>IF(ISNUMBER(E3773), IF(G3773&gt;'Bulk DivVar Analysis'!$D$116,"Pass","Fail"),"")</f>
        <v/>
      </c>
      <c r="I3773" s="338" t="str">
        <f t="shared" si="60"/>
        <v/>
      </c>
      <c r="J3773" s="339"/>
      <c r="K3773" s="339"/>
      <c r="L3773" s="339"/>
      <c r="M3773" s="339"/>
      <c r="N3773" s="339"/>
      <c r="O3773" s="339"/>
      <c r="P3773" s="339"/>
      <c r="Q3773" s="339"/>
    </row>
    <row r="3774" spans="1:17" ht="13.5" customHeight="1">
      <c r="A3774" s="481"/>
      <c r="B3774" s="481"/>
      <c r="C3774" s="481"/>
      <c r="D3774" s="481"/>
      <c r="E3774" s="481"/>
      <c r="F3774" s="339"/>
      <c r="G3774" s="340" t="str">
        <f>IF(ISNUMBER(E3774),E3774/'Bulk DivVar Analysis'!$C$114,"")</f>
        <v/>
      </c>
      <c r="H3774" s="338" t="str">
        <f>IF(ISNUMBER(E3774), IF(G3774&gt;'Bulk DivVar Analysis'!$D$116,"Pass","Fail"),"")</f>
        <v/>
      </c>
      <c r="I3774" s="338" t="str">
        <f t="shared" si="60"/>
        <v/>
      </c>
      <c r="J3774" s="339"/>
      <c r="K3774" s="339"/>
      <c r="L3774" s="339"/>
      <c r="M3774" s="339"/>
      <c r="N3774" s="339"/>
      <c r="O3774" s="339"/>
      <c r="P3774" s="339"/>
      <c r="Q3774" s="339"/>
    </row>
    <row r="3775" spans="1:17" ht="13.5" customHeight="1">
      <c r="A3775" s="481"/>
      <c r="B3775" s="481"/>
      <c r="C3775" s="481"/>
      <c r="D3775" s="481"/>
      <c r="E3775" s="481"/>
      <c r="F3775" s="339"/>
      <c r="G3775" s="340" t="str">
        <f>IF(ISNUMBER(E3775),E3775/'Bulk DivVar Analysis'!$C$114,"")</f>
        <v/>
      </c>
      <c r="H3775" s="338" t="str">
        <f>IF(ISNUMBER(E3775), IF(G3775&gt;'Bulk DivVar Analysis'!$D$116,"Pass","Fail"),"")</f>
        <v/>
      </c>
      <c r="I3775" s="338" t="str">
        <f t="shared" si="60"/>
        <v/>
      </c>
      <c r="J3775" s="339"/>
      <c r="K3775" s="339"/>
      <c r="L3775" s="339"/>
      <c r="M3775" s="339"/>
      <c r="N3775" s="339"/>
      <c r="O3775" s="339"/>
      <c r="P3775" s="339"/>
      <c r="Q3775" s="339"/>
    </row>
    <row r="3776" spans="1:17" ht="13.5" customHeight="1">
      <c r="A3776" s="481"/>
      <c r="B3776" s="481"/>
      <c r="C3776" s="481"/>
      <c r="D3776" s="481"/>
      <c r="E3776" s="481"/>
      <c r="F3776" s="339"/>
      <c r="G3776" s="340" t="str">
        <f>IF(ISNUMBER(E3776),E3776/'Bulk DivVar Analysis'!$C$114,"")</f>
        <v/>
      </c>
      <c r="H3776" s="338" t="str">
        <f>IF(ISNUMBER(E3776), IF(G3776&gt;'Bulk DivVar Analysis'!$D$116,"Pass","Fail"),"")</f>
        <v/>
      </c>
      <c r="I3776" s="338" t="str">
        <f t="shared" si="60"/>
        <v/>
      </c>
      <c r="J3776" s="339"/>
      <c r="K3776" s="339"/>
      <c r="L3776" s="339"/>
      <c r="M3776" s="339"/>
      <c r="N3776" s="339"/>
      <c r="O3776" s="339"/>
      <c r="P3776" s="339"/>
      <c r="Q3776" s="339"/>
    </row>
    <row r="3777" spans="1:17" ht="13.5" customHeight="1">
      <c r="A3777" s="481"/>
      <c r="B3777" s="481"/>
      <c r="C3777" s="481"/>
      <c r="D3777" s="481"/>
      <c r="E3777" s="481"/>
      <c r="F3777" s="339"/>
      <c r="G3777" s="340" t="str">
        <f>IF(ISNUMBER(E3777),E3777/'Bulk DivVar Analysis'!$C$114,"")</f>
        <v/>
      </c>
      <c r="H3777" s="338" t="str">
        <f>IF(ISNUMBER(E3777), IF(G3777&gt;'Bulk DivVar Analysis'!$D$116,"Pass","Fail"),"")</f>
        <v/>
      </c>
      <c r="I3777" s="338" t="str">
        <f t="shared" si="60"/>
        <v/>
      </c>
      <c r="J3777" s="339"/>
      <c r="K3777" s="339"/>
      <c r="L3777" s="339"/>
      <c r="M3777" s="339"/>
      <c r="N3777" s="339"/>
      <c r="O3777" s="339"/>
      <c r="P3777" s="339"/>
      <c r="Q3777" s="339"/>
    </row>
    <row r="3778" spans="1:17" ht="13.5" customHeight="1">
      <c r="A3778" s="481"/>
      <c r="B3778" s="481"/>
      <c r="C3778" s="481"/>
      <c r="D3778" s="481"/>
      <c r="E3778" s="481"/>
      <c r="F3778" s="339"/>
      <c r="G3778" s="340" t="str">
        <f>IF(ISNUMBER(E3778),E3778/'Bulk DivVar Analysis'!$C$114,"")</f>
        <v/>
      </c>
      <c r="H3778" s="338" t="str">
        <f>IF(ISNUMBER(E3778), IF(G3778&gt;'Bulk DivVar Analysis'!$D$116,"Pass","Fail"),"")</f>
        <v/>
      </c>
      <c r="I3778" s="338" t="str">
        <f t="shared" si="60"/>
        <v/>
      </c>
      <c r="J3778" s="339"/>
      <c r="K3778" s="339"/>
      <c r="L3778" s="339"/>
      <c r="M3778" s="339"/>
      <c r="N3778" s="339"/>
      <c r="O3778" s="339"/>
      <c r="P3778" s="339"/>
      <c r="Q3778" s="339"/>
    </row>
    <row r="3779" spans="1:17" ht="13.5" customHeight="1">
      <c r="A3779" s="481"/>
      <c r="B3779" s="481"/>
      <c r="C3779" s="481"/>
      <c r="D3779" s="481"/>
      <c r="E3779" s="481"/>
      <c r="F3779" s="339"/>
      <c r="G3779" s="340" t="str">
        <f>IF(ISNUMBER(E3779),E3779/'Bulk DivVar Analysis'!$C$114,"")</f>
        <v/>
      </c>
      <c r="H3779" s="338" t="str">
        <f>IF(ISNUMBER(E3779), IF(G3779&gt;'Bulk DivVar Analysis'!$D$116,"Pass","Fail"),"")</f>
        <v/>
      </c>
      <c r="I3779" s="338" t="str">
        <f t="shared" ref="I3779:I3841" si="61">_xlfn.TEXTJOIN("_",TRUE,B3779,C3779)</f>
        <v/>
      </c>
      <c r="J3779" s="339"/>
      <c r="K3779" s="339"/>
      <c r="L3779" s="339"/>
      <c r="M3779" s="339"/>
      <c r="N3779" s="339"/>
      <c r="O3779" s="339"/>
      <c r="P3779" s="339"/>
      <c r="Q3779" s="339"/>
    </row>
    <row r="3780" spans="1:17" ht="13.5" customHeight="1">
      <c r="A3780" s="481"/>
      <c r="B3780" s="481"/>
      <c r="C3780" s="481"/>
      <c r="D3780" s="481"/>
      <c r="E3780" s="481"/>
      <c r="F3780" s="339"/>
      <c r="G3780" s="340" t="str">
        <f>IF(ISNUMBER(E3780),E3780/'Bulk DivVar Analysis'!$C$114,"")</f>
        <v/>
      </c>
      <c r="H3780" s="338" t="str">
        <f>IF(ISNUMBER(E3780), IF(G3780&gt;'Bulk DivVar Analysis'!$D$116,"Pass","Fail"),"")</f>
        <v/>
      </c>
      <c r="I3780" s="338" t="str">
        <f t="shared" si="61"/>
        <v/>
      </c>
      <c r="J3780" s="339"/>
      <c r="K3780" s="339"/>
      <c r="L3780" s="339"/>
      <c r="M3780" s="339"/>
      <c r="N3780" s="339"/>
      <c r="O3780" s="339"/>
      <c r="P3780" s="339"/>
      <c r="Q3780" s="339"/>
    </row>
    <row r="3781" spans="1:17" ht="13.5" customHeight="1">
      <c r="A3781" s="481"/>
      <c r="B3781" s="481"/>
      <c r="C3781" s="481"/>
      <c r="D3781" s="481"/>
      <c r="E3781" s="481"/>
      <c r="F3781" s="339"/>
      <c r="G3781" s="340" t="str">
        <f>IF(ISNUMBER(E3781),E3781/'Bulk DivVar Analysis'!$C$114,"")</f>
        <v/>
      </c>
      <c r="H3781" s="338" t="str">
        <f>IF(ISNUMBER(E3781), IF(G3781&gt;'Bulk DivVar Analysis'!$D$116,"Pass","Fail"),"")</f>
        <v/>
      </c>
      <c r="I3781" s="338" t="str">
        <f t="shared" si="61"/>
        <v/>
      </c>
      <c r="J3781" s="339"/>
      <c r="K3781" s="339"/>
      <c r="L3781" s="339"/>
      <c r="M3781" s="339"/>
      <c r="N3781" s="339"/>
      <c r="O3781" s="339"/>
      <c r="P3781" s="339"/>
      <c r="Q3781" s="339"/>
    </row>
    <row r="3782" spans="1:17" ht="13.5" customHeight="1">
      <c r="A3782" s="481"/>
      <c r="B3782" s="481"/>
      <c r="C3782" s="481"/>
      <c r="D3782" s="481"/>
      <c r="E3782" s="481"/>
      <c r="F3782" s="339"/>
      <c r="G3782" s="340" t="str">
        <f>IF(ISNUMBER(E3782),E3782/'Bulk DivVar Analysis'!$C$114,"")</f>
        <v/>
      </c>
      <c r="H3782" s="338" t="str">
        <f>IF(ISNUMBER(E3782), IF(G3782&gt;'Bulk DivVar Analysis'!$D$116,"Pass","Fail"),"")</f>
        <v/>
      </c>
      <c r="I3782" s="338" t="str">
        <f t="shared" si="61"/>
        <v/>
      </c>
      <c r="J3782" s="339"/>
      <c r="K3782" s="339"/>
      <c r="L3782" s="339"/>
      <c r="M3782" s="339"/>
      <c r="N3782" s="339"/>
      <c r="O3782" s="339"/>
      <c r="P3782" s="339"/>
      <c r="Q3782" s="339"/>
    </row>
    <row r="3783" spans="1:17" ht="13.5" customHeight="1">
      <c r="A3783" s="481"/>
      <c r="B3783" s="481"/>
      <c r="C3783" s="481"/>
      <c r="D3783" s="481"/>
      <c r="E3783" s="481"/>
      <c r="F3783" s="339"/>
      <c r="G3783" s="340" t="str">
        <f>IF(ISNUMBER(E3783),E3783/'Bulk DivVar Analysis'!$C$114,"")</f>
        <v/>
      </c>
      <c r="H3783" s="338" t="str">
        <f>IF(ISNUMBER(E3783), IF(G3783&gt;'Bulk DivVar Analysis'!$D$116,"Pass","Fail"),"")</f>
        <v/>
      </c>
      <c r="I3783" s="338" t="str">
        <f t="shared" si="61"/>
        <v/>
      </c>
      <c r="J3783" s="339"/>
      <c r="K3783" s="339"/>
      <c r="L3783" s="339"/>
      <c r="M3783" s="339"/>
      <c r="N3783" s="339"/>
      <c r="O3783" s="339"/>
      <c r="P3783" s="339"/>
      <c r="Q3783" s="339"/>
    </row>
    <row r="3784" spans="1:17" ht="13.5" customHeight="1">
      <c r="A3784" s="481"/>
      <c r="B3784" s="481"/>
      <c r="C3784" s="481"/>
      <c r="D3784" s="481"/>
      <c r="E3784" s="481"/>
      <c r="F3784" s="339"/>
      <c r="G3784" s="340" t="str">
        <f>IF(ISNUMBER(E3784),E3784/'Bulk DivVar Analysis'!$C$114,"")</f>
        <v/>
      </c>
      <c r="H3784" s="338" t="str">
        <f>IF(ISNUMBER(E3784), IF(G3784&gt;'Bulk DivVar Analysis'!$D$116,"Pass","Fail"),"")</f>
        <v/>
      </c>
      <c r="I3784" s="338" t="str">
        <f t="shared" si="61"/>
        <v/>
      </c>
      <c r="J3784" s="339"/>
      <c r="K3784" s="339"/>
      <c r="L3784" s="339"/>
      <c r="M3784" s="339"/>
      <c r="N3784" s="339"/>
      <c r="O3784" s="339"/>
      <c r="P3784" s="339"/>
      <c r="Q3784" s="339"/>
    </row>
    <row r="3785" spans="1:17" ht="13.5" customHeight="1">
      <c r="A3785" s="481"/>
      <c r="B3785" s="481"/>
      <c r="C3785" s="481"/>
      <c r="D3785" s="481"/>
      <c r="E3785" s="481"/>
      <c r="F3785" s="339"/>
      <c r="G3785" s="340" t="str">
        <f>IF(ISNUMBER(E3785),E3785/'Bulk DivVar Analysis'!$C$114,"")</f>
        <v/>
      </c>
      <c r="H3785" s="338" t="str">
        <f>IF(ISNUMBER(E3785), IF(G3785&gt;'Bulk DivVar Analysis'!$D$116,"Pass","Fail"),"")</f>
        <v/>
      </c>
      <c r="I3785" s="338" t="str">
        <f t="shared" si="61"/>
        <v/>
      </c>
      <c r="J3785" s="339"/>
      <c r="K3785" s="339"/>
      <c r="L3785" s="339"/>
      <c r="M3785" s="339"/>
      <c r="N3785" s="339"/>
      <c r="O3785" s="339"/>
      <c r="P3785" s="339"/>
      <c r="Q3785" s="339"/>
    </row>
    <row r="3786" spans="1:17" ht="13.5" customHeight="1">
      <c r="A3786" s="481"/>
      <c r="B3786" s="481"/>
      <c r="C3786" s="481"/>
      <c r="D3786" s="481"/>
      <c r="E3786" s="481"/>
      <c r="F3786" s="339"/>
      <c r="G3786" s="340" t="str">
        <f>IF(ISNUMBER(E3786),E3786/'Bulk DivVar Analysis'!$C$114,"")</f>
        <v/>
      </c>
      <c r="H3786" s="338" t="str">
        <f>IF(ISNUMBER(E3786), IF(G3786&gt;'Bulk DivVar Analysis'!$D$116,"Pass","Fail"),"")</f>
        <v/>
      </c>
      <c r="I3786" s="338" t="str">
        <f t="shared" si="61"/>
        <v/>
      </c>
      <c r="J3786" s="339"/>
      <c r="K3786" s="339"/>
      <c r="L3786" s="339"/>
      <c r="M3786" s="339"/>
      <c r="N3786" s="339"/>
      <c r="O3786" s="339"/>
      <c r="P3786" s="339"/>
      <c r="Q3786" s="339"/>
    </row>
    <row r="3787" spans="1:17" ht="13.5" customHeight="1">
      <c r="A3787" s="481"/>
      <c r="B3787" s="481"/>
      <c r="C3787" s="481"/>
      <c r="D3787" s="481"/>
      <c r="E3787" s="481"/>
      <c r="F3787" s="339"/>
      <c r="G3787" s="340" t="str">
        <f>IF(ISNUMBER(E3787),E3787/'Bulk DivVar Analysis'!$C$114,"")</f>
        <v/>
      </c>
      <c r="H3787" s="338" t="str">
        <f>IF(ISNUMBER(E3787), IF(G3787&gt;'Bulk DivVar Analysis'!$D$116,"Pass","Fail"),"")</f>
        <v/>
      </c>
      <c r="I3787" s="338" t="str">
        <f t="shared" si="61"/>
        <v/>
      </c>
      <c r="J3787" s="339"/>
      <c r="K3787" s="339"/>
      <c r="L3787" s="339"/>
      <c r="M3787" s="339"/>
      <c r="N3787" s="339"/>
      <c r="O3787" s="339"/>
      <c r="P3787" s="339"/>
      <c r="Q3787" s="339"/>
    </row>
    <row r="3788" spans="1:17" ht="13.5" customHeight="1">
      <c r="A3788" s="481"/>
      <c r="B3788" s="481"/>
      <c r="C3788" s="481"/>
      <c r="D3788" s="481"/>
      <c r="E3788" s="481"/>
      <c r="F3788" s="339"/>
      <c r="G3788" s="340" t="str">
        <f>IF(ISNUMBER(E3788),E3788/'Bulk DivVar Analysis'!$C$114,"")</f>
        <v/>
      </c>
      <c r="H3788" s="338" t="str">
        <f>IF(ISNUMBER(E3788), IF(G3788&gt;'Bulk DivVar Analysis'!$D$116,"Pass","Fail"),"")</f>
        <v/>
      </c>
      <c r="I3788" s="338" t="str">
        <f t="shared" si="61"/>
        <v/>
      </c>
      <c r="J3788" s="339"/>
      <c r="K3788" s="339"/>
      <c r="L3788" s="339"/>
      <c r="M3788" s="339"/>
      <c r="N3788" s="339"/>
      <c r="O3788" s="339"/>
      <c r="P3788" s="339"/>
      <c r="Q3788" s="339"/>
    </row>
    <row r="3789" spans="1:17" ht="13.5" customHeight="1">
      <c r="A3789" s="481"/>
      <c r="B3789" s="481"/>
      <c r="C3789" s="481"/>
      <c r="D3789" s="481"/>
      <c r="E3789" s="481"/>
      <c r="F3789" s="339"/>
      <c r="G3789" s="340" t="str">
        <f>IF(ISNUMBER(E3789),E3789/'Bulk DivVar Analysis'!$C$114,"")</f>
        <v/>
      </c>
      <c r="H3789" s="338" t="str">
        <f>IF(ISNUMBER(E3789), IF(G3789&gt;'Bulk DivVar Analysis'!$D$116,"Pass","Fail"),"")</f>
        <v/>
      </c>
      <c r="I3789" s="338" t="str">
        <f t="shared" si="61"/>
        <v/>
      </c>
      <c r="J3789" s="339"/>
      <c r="K3789" s="339"/>
      <c r="L3789" s="339"/>
      <c r="M3789" s="339"/>
      <c r="N3789" s="339"/>
      <c r="O3789" s="339"/>
      <c r="P3789" s="339"/>
      <c r="Q3789" s="339"/>
    </row>
    <row r="3790" spans="1:17" ht="13.5" customHeight="1">
      <c r="A3790" s="481"/>
      <c r="B3790" s="481"/>
      <c r="C3790" s="481"/>
      <c r="D3790" s="481"/>
      <c r="E3790" s="481"/>
      <c r="F3790" s="339"/>
      <c r="G3790" s="340" t="str">
        <f>IF(ISNUMBER(E3790),E3790/'Bulk DivVar Analysis'!$C$114,"")</f>
        <v/>
      </c>
      <c r="H3790" s="338" t="str">
        <f>IF(ISNUMBER(E3790), IF(G3790&gt;'Bulk DivVar Analysis'!$D$116,"Pass","Fail"),"")</f>
        <v/>
      </c>
      <c r="I3790" s="338" t="str">
        <f t="shared" si="61"/>
        <v/>
      </c>
      <c r="J3790" s="339"/>
      <c r="K3790" s="339"/>
      <c r="L3790" s="339"/>
      <c r="M3790" s="339"/>
      <c r="N3790" s="339"/>
      <c r="O3790" s="339"/>
      <c r="P3790" s="339"/>
      <c r="Q3790" s="339"/>
    </row>
    <row r="3791" spans="1:17" ht="13.5" customHeight="1">
      <c r="A3791" s="481"/>
      <c r="B3791" s="481"/>
      <c r="C3791" s="481"/>
      <c r="D3791" s="481"/>
      <c r="E3791" s="481"/>
      <c r="F3791" s="339"/>
      <c r="G3791" s="340" t="str">
        <f>IF(ISNUMBER(E3791),E3791/'Bulk DivVar Analysis'!$C$114,"")</f>
        <v/>
      </c>
      <c r="H3791" s="338" t="str">
        <f>IF(ISNUMBER(E3791), IF(G3791&gt;'Bulk DivVar Analysis'!$D$116,"Pass","Fail"),"")</f>
        <v/>
      </c>
      <c r="I3791" s="338" t="str">
        <f t="shared" si="61"/>
        <v/>
      </c>
      <c r="J3791" s="339"/>
      <c r="K3791" s="339"/>
      <c r="L3791" s="339"/>
      <c r="M3791" s="339"/>
      <c r="N3791" s="339"/>
      <c r="O3791" s="339"/>
      <c r="P3791" s="339"/>
      <c r="Q3791" s="339"/>
    </row>
    <row r="3792" spans="1:17" ht="13.5" customHeight="1">
      <c r="A3792" s="481"/>
      <c r="B3792" s="481"/>
      <c r="C3792" s="481"/>
      <c r="D3792" s="481"/>
      <c r="E3792" s="481"/>
      <c r="F3792" s="339"/>
      <c r="G3792" s="340" t="str">
        <f>IF(ISNUMBER(E3792),E3792/'Bulk DivVar Analysis'!$C$114,"")</f>
        <v/>
      </c>
      <c r="H3792" s="338" t="str">
        <f>IF(ISNUMBER(E3792), IF(G3792&gt;'Bulk DivVar Analysis'!$D$116,"Pass","Fail"),"")</f>
        <v/>
      </c>
      <c r="I3792" s="338" t="str">
        <f t="shared" si="61"/>
        <v/>
      </c>
      <c r="J3792" s="339"/>
      <c r="K3792" s="339"/>
      <c r="L3792" s="339"/>
      <c r="M3792" s="339"/>
      <c r="N3792" s="339"/>
      <c r="O3792" s="339"/>
      <c r="P3792" s="339"/>
      <c r="Q3792" s="339"/>
    </row>
    <row r="3793" spans="1:17" ht="13.5" customHeight="1">
      <c r="A3793" s="481"/>
      <c r="B3793" s="481"/>
      <c r="C3793" s="481"/>
      <c r="D3793" s="481"/>
      <c r="E3793" s="481"/>
      <c r="F3793" s="339"/>
      <c r="G3793" s="340" t="str">
        <f>IF(ISNUMBER(E3793),E3793/'Bulk DivVar Analysis'!$C$114,"")</f>
        <v/>
      </c>
      <c r="H3793" s="338" t="str">
        <f>IF(ISNUMBER(E3793), IF(G3793&gt;'Bulk DivVar Analysis'!$D$116,"Pass","Fail"),"")</f>
        <v/>
      </c>
      <c r="I3793" s="338" t="str">
        <f t="shared" si="61"/>
        <v/>
      </c>
      <c r="J3793" s="339"/>
      <c r="K3793" s="339"/>
      <c r="L3793" s="339"/>
      <c r="M3793" s="339"/>
      <c r="N3793" s="339"/>
      <c r="O3793" s="339"/>
      <c r="P3793" s="339"/>
      <c r="Q3793" s="339"/>
    </row>
    <row r="3794" spans="1:17" ht="13.5" customHeight="1">
      <c r="A3794" s="481"/>
      <c r="B3794" s="481"/>
      <c r="C3794" s="481"/>
      <c r="D3794" s="481"/>
      <c r="E3794" s="481"/>
      <c r="F3794" s="339"/>
      <c r="G3794" s="340" t="str">
        <f>IF(ISNUMBER(E3794),E3794/'Bulk DivVar Analysis'!$C$114,"")</f>
        <v/>
      </c>
      <c r="H3794" s="338" t="str">
        <f>IF(ISNUMBER(E3794), IF(G3794&gt;'Bulk DivVar Analysis'!$D$116,"Pass","Fail"),"")</f>
        <v/>
      </c>
      <c r="I3794" s="338" t="str">
        <f t="shared" si="61"/>
        <v/>
      </c>
      <c r="J3794" s="339"/>
      <c r="K3794" s="339"/>
      <c r="L3794" s="339"/>
      <c r="M3794" s="339"/>
      <c r="N3794" s="339"/>
      <c r="O3794" s="339"/>
      <c r="P3794" s="339"/>
      <c r="Q3794" s="339"/>
    </row>
    <row r="3795" spans="1:17" ht="13.5" customHeight="1">
      <c r="A3795" s="481"/>
      <c r="B3795" s="481"/>
      <c r="C3795" s="481"/>
      <c r="D3795" s="481"/>
      <c r="E3795" s="481"/>
      <c r="F3795" s="339"/>
      <c r="G3795" s="340" t="str">
        <f>IF(ISNUMBER(E3795),E3795/'Bulk DivVar Analysis'!$C$114,"")</f>
        <v/>
      </c>
      <c r="H3795" s="338" t="str">
        <f>IF(ISNUMBER(E3795), IF(G3795&gt;'Bulk DivVar Analysis'!$D$116,"Pass","Fail"),"")</f>
        <v/>
      </c>
      <c r="I3795" s="338" t="str">
        <f t="shared" si="61"/>
        <v/>
      </c>
      <c r="J3795" s="339"/>
      <c r="K3795" s="339"/>
      <c r="L3795" s="339"/>
      <c r="M3795" s="339"/>
      <c r="N3795" s="339"/>
      <c r="O3795" s="339"/>
      <c r="P3795" s="339"/>
      <c r="Q3795" s="339"/>
    </row>
    <row r="3796" spans="1:17" ht="13.5" customHeight="1">
      <c r="A3796" s="481"/>
      <c r="B3796" s="481"/>
      <c r="C3796" s="481"/>
      <c r="D3796" s="481"/>
      <c r="E3796" s="481"/>
      <c r="F3796" s="339"/>
      <c r="G3796" s="340" t="str">
        <f>IF(ISNUMBER(E3796),E3796/'Bulk DivVar Analysis'!$C$114,"")</f>
        <v/>
      </c>
      <c r="H3796" s="338" t="str">
        <f>IF(ISNUMBER(E3796), IF(G3796&gt;'Bulk DivVar Analysis'!$D$116,"Pass","Fail"),"")</f>
        <v/>
      </c>
      <c r="I3796" s="338" t="str">
        <f t="shared" si="61"/>
        <v/>
      </c>
      <c r="J3796" s="339"/>
      <c r="K3796" s="339"/>
      <c r="L3796" s="339"/>
      <c r="M3796" s="339"/>
      <c r="N3796" s="339"/>
      <c r="O3796" s="339"/>
      <c r="P3796" s="339"/>
      <c r="Q3796" s="339"/>
    </row>
    <row r="3797" spans="1:17" ht="13.5" customHeight="1">
      <c r="A3797" s="481"/>
      <c r="B3797" s="481"/>
      <c r="C3797" s="481"/>
      <c r="D3797" s="481"/>
      <c r="E3797" s="481"/>
      <c r="F3797" s="339"/>
      <c r="G3797" s="340" t="str">
        <f>IF(ISNUMBER(E3797),E3797/'Bulk DivVar Analysis'!$C$114,"")</f>
        <v/>
      </c>
      <c r="H3797" s="338" t="str">
        <f>IF(ISNUMBER(E3797), IF(G3797&gt;'Bulk DivVar Analysis'!$D$116,"Pass","Fail"),"")</f>
        <v/>
      </c>
      <c r="I3797" s="338" t="str">
        <f t="shared" si="61"/>
        <v/>
      </c>
      <c r="J3797" s="339"/>
      <c r="K3797" s="339"/>
      <c r="L3797" s="339"/>
      <c r="M3797" s="339"/>
      <c r="N3797" s="339"/>
      <c r="O3797" s="339"/>
      <c r="P3797" s="339"/>
      <c r="Q3797" s="339"/>
    </row>
    <row r="3798" spans="1:17" ht="13.5" customHeight="1">
      <c r="A3798" s="481"/>
      <c r="B3798" s="481"/>
      <c r="C3798" s="481"/>
      <c r="D3798" s="481"/>
      <c r="E3798" s="481"/>
      <c r="F3798" s="339"/>
      <c r="G3798" s="340" t="str">
        <f>IF(ISNUMBER(E3798),E3798/'Bulk DivVar Analysis'!$C$114,"")</f>
        <v/>
      </c>
      <c r="H3798" s="338" t="str">
        <f>IF(ISNUMBER(E3798), IF(G3798&gt;'Bulk DivVar Analysis'!$D$116,"Pass","Fail"),"")</f>
        <v/>
      </c>
      <c r="I3798" s="338" t="str">
        <f t="shared" si="61"/>
        <v/>
      </c>
      <c r="J3798" s="339"/>
      <c r="K3798" s="339"/>
      <c r="L3798" s="339"/>
      <c r="M3798" s="339"/>
      <c r="N3798" s="339"/>
      <c r="O3798" s="339"/>
      <c r="P3798" s="339"/>
      <c r="Q3798" s="339"/>
    </row>
    <row r="3799" spans="1:17" ht="13.5" customHeight="1">
      <c r="A3799" s="481"/>
      <c r="B3799" s="481"/>
      <c r="C3799" s="481"/>
      <c r="D3799" s="481"/>
      <c r="E3799" s="481"/>
      <c r="F3799" s="339"/>
      <c r="G3799" s="340" t="str">
        <f>IF(ISNUMBER(E3799),E3799/'Bulk DivVar Analysis'!$C$114,"")</f>
        <v/>
      </c>
      <c r="H3799" s="338" t="str">
        <f>IF(ISNUMBER(E3799), IF(G3799&gt;'Bulk DivVar Analysis'!$D$116,"Pass","Fail"),"")</f>
        <v/>
      </c>
      <c r="I3799" s="338" t="str">
        <f t="shared" si="61"/>
        <v/>
      </c>
      <c r="J3799" s="339"/>
      <c r="K3799" s="339"/>
      <c r="L3799" s="339"/>
      <c r="M3799" s="339"/>
      <c r="N3799" s="339"/>
      <c r="O3799" s="339"/>
      <c r="P3799" s="339"/>
      <c r="Q3799" s="339"/>
    </row>
    <row r="3800" spans="1:17" ht="13.5" customHeight="1">
      <c r="A3800" s="481"/>
      <c r="B3800" s="481"/>
      <c r="C3800" s="481"/>
      <c r="D3800" s="481"/>
      <c r="E3800" s="481"/>
      <c r="F3800" s="339"/>
      <c r="G3800" s="340" t="str">
        <f>IF(ISNUMBER(E3800),E3800/'Bulk DivVar Analysis'!$C$114,"")</f>
        <v/>
      </c>
      <c r="H3800" s="338" t="str">
        <f>IF(ISNUMBER(E3800), IF(G3800&gt;'Bulk DivVar Analysis'!$D$116,"Pass","Fail"),"")</f>
        <v/>
      </c>
      <c r="I3800" s="338" t="str">
        <f t="shared" si="61"/>
        <v/>
      </c>
      <c r="J3800" s="339"/>
      <c r="K3800" s="339"/>
      <c r="L3800" s="339"/>
      <c r="M3800" s="339"/>
      <c r="N3800" s="339"/>
      <c r="O3800" s="339"/>
      <c r="P3800" s="339"/>
      <c r="Q3800" s="339"/>
    </row>
    <row r="3801" spans="1:17" ht="13.5" customHeight="1">
      <c r="A3801" s="481"/>
      <c r="B3801" s="481"/>
      <c r="C3801" s="481"/>
      <c r="D3801" s="481"/>
      <c r="E3801" s="481"/>
      <c r="F3801" s="339"/>
      <c r="G3801" s="340" t="str">
        <f>IF(ISNUMBER(E3801),E3801/'Bulk DivVar Analysis'!$C$114,"")</f>
        <v/>
      </c>
      <c r="H3801" s="338" t="str">
        <f>IF(ISNUMBER(E3801), IF(G3801&gt;'Bulk DivVar Analysis'!$D$116,"Pass","Fail"),"")</f>
        <v/>
      </c>
      <c r="I3801" s="338" t="str">
        <f t="shared" si="61"/>
        <v/>
      </c>
      <c r="J3801" s="339"/>
      <c r="K3801" s="339"/>
      <c r="L3801" s="339"/>
      <c r="M3801" s="339"/>
      <c r="N3801" s="339"/>
      <c r="O3801" s="339"/>
      <c r="P3801" s="339"/>
      <c r="Q3801" s="339"/>
    </row>
    <row r="3802" spans="1:17" ht="13.5" customHeight="1">
      <c r="A3802" s="481"/>
      <c r="B3802" s="481"/>
      <c r="C3802" s="481"/>
      <c r="D3802" s="481"/>
      <c r="E3802" s="481"/>
      <c r="F3802" s="339"/>
      <c r="G3802" s="340" t="str">
        <f>IF(ISNUMBER(E3802),E3802/'Bulk DivVar Analysis'!$C$114,"")</f>
        <v/>
      </c>
      <c r="H3802" s="338" t="str">
        <f>IF(ISNUMBER(E3802), IF(G3802&gt;'Bulk DivVar Analysis'!$D$116,"Pass","Fail"),"")</f>
        <v/>
      </c>
      <c r="I3802" s="338" t="str">
        <f t="shared" si="61"/>
        <v/>
      </c>
      <c r="J3802" s="339"/>
      <c r="K3802" s="339"/>
      <c r="L3802" s="339"/>
      <c r="M3802" s="339"/>
      <c r="N3802" s="339"/>
      <c r="O3802" s="339"/>
      <c r="P3802" s="339"/>
      <c r="Q3802" s="339"/>
    </row>
    <row r="3803" spans="1:17" ht="13.5" customHeight="1">
      <c r="A3803" s="481"/>
      <c r="B3803" s="481"/>
      <c r="C3803" s="481"/>
      <c r="D3803" s="481"/>
      <c r="E3803" s="481"/>
      <c r="F3803" s="339"/>
      <c r="G3803" s="340" t="str">
        <f>IF(ISNUMBER(E3803),E3803/'Bulk DivVar Analysis'!$C$114,"")</f>
        <v/>
      </c>
      <c r="H3803" s="338" t="str">
        <f>IF(ISNUMBER(E3803), IF(G3803&gt;'Bulk DivVar Analysis'!$D$116,"Pass","Fail"),"")</f>
        <v/>
      </c>
      <c r="I3803" s="338" t="str">
        <f t="shared" si="61"/>
        <v/>
      </c>
      <c r="J3803" s="339"/>
      <c r="K3803" s="339"/>
      <c r="L3803" s="339"/>
      <c r="M3803" s="339"/>
      <c r="N3803" s="339"/>
      <c r="O3803" s="339"/>
      <c r="P3803" s="339"/>
      <c r="Q3803" s="339"/>
    </row>
    <row r="3804" spans="1:17" ht="13.5" customHeight="1">
      <c r="A3804" s="481"/>
      <c r="B3804" s="481"/>
      <c r="C3804" s="481"/>
      <c r="D3804" s="481"/>
      <c r="E3804" s="481"/>
      <c r="F3804" s="339"/>
      <c r="G3804" s="340" t="str">
        <f>IF(ISNUMBER(E3804),E3804/'Bulk DivVar Analysis'!$C$114,"")</f>
        <v/>
      </c>
      <c r="H3804" s="338" t="str">
        <f>IF(ISNUMBER(E3804), IF(G3804&gt;'Bulk DivVar Analysis'!$D$116,"Pass","Fail"),"")</f>
        <v/>
      </c>
      <c r="I3804" s="338" t="str">
        <f t="shared" si="61"/>
        <v/>
      </c>
      <c r="J3804" s="339"/>
      <c r="K3804" s="339"/>
      <c r="L3804" s="339"/>
      <c r="M3804" s="339"/>
      <c r="N3804" s="339"/>
      <c r="O3804" s="339"/>
      <c r="P3804" s="339"/>
      <c r="Q3804" s="339"/>
    </row>
    <row r="3805" spans="1:17" ht="13.5" customHeight="1">
      <c r="A3805" s="481"/>
      <c r="B3805" s="481"/>
      <c r="C3805" s="481"/>
      <c r="D3805" s="481"/>
      <c r="E3805" s="481"/>
      <c r="F3805" s="339"/>
      <c r="G3805" s="340" t="str">
        <f>IF(ISNUMBER(E3805),E3805/'Bulk DivVar Analysis'!$C$114,"")</f>
        <v/>
      </c>
      <c r="H3805" s="338" t="str">
        <f>IF(ISNUMBER(E3805), IF(G3805&gt;'Bulk DivVar Analysis'!$D$116,"Pass","Fail"),"")</f>
        <v/>
      </c>
      <c r="I3805" s="338" t="str">
        <f t="shared" si="61"/>
        <v/>
      </c>
      <c r="J3805" s="339"/>
      <c r="K3805" s="339"/>
      <c r="L3805" s="339"/>
      <c r="M3805" s="339"/>
      <c r="N3805" s="339"/>
      <c r="O3805" s="339"/>
      <c r="P3805" s="339"/>
      <c r="Q3805" s="339"/>
    </row>
    <row r="3806" spans="1:17" ht="13.5" customHeight="1">
      <c r="A3806" s="481"/>
      <c r="B3806" s="481"/>
      <c r="C3806" s="481"/>
      <c r="D3806" s="481"/>
      <c r="E3806" s="481"/>
      <c r="F3806" s="339"/>
      <c r="G3806" s="340" t="str">
        <f>IF(ISNUMBER(E3806),E3806/'Bulk DivVar Analysis'!$C$114,"")</f>
        <v/>
      </c>
      <c r="H3806" s="338" t="str">
        <f>IF(ISNUMBER(E3806), IF(G3806&gt;'Bulk DivVar Analysis'!$D$116,"Pass","Fail"),"")</f>
        <v/>
      </c>
      <c r="I3806" s="338" t="str">
        <f t="shared" si="61"/>
        <v/>
      </c>
      <c r="J3806" s="339"/>
      <c r="K3806" s="339"/>
      <c r="L3806" s="339"/>
      <c r="M3806" s="339"/>
      <c r="N3806" s="339"/>
      <c r="O3806" s="339"/>
      <c r="P3806" s="339"/>
      <c r="Q3806" s="339"/>
    </row>
    <row r="3807" spans="1:17" ht="13.5" customHeight="1">
      <c r="A3807" s="481"/>
      <c r="B3807" s="481"/>
      <c r="C3807" s="481"/>
      <c r="D3807" s="481"/>
      <c r="E3807" s="481"/>
      <c r="F3807" s="339"/>
      <c r="G3807" s="340" t="str">
        <f>IF(ISNUMBER(E3807),E3807/'Bulk DivVar Analysis'!$C$114,"")</f>
        <v/>
      </c>
      <c r="H3807" s="338" t="str">
        <f>IF(ISNUMBER(E3807), IF(G3807&gt;'Bulk DivVar Analysis'!$D$116,"Pass","Fail"),"")</f>
        <v/>
      </c>
      <c r="I3807" s="338" t="str">
        <f t="shared" si="61"/>
        <v/>
      </c>
      <c r="J3807" s="339"/>
      <c r="K3807" s="339"/>
      <c r="L3807" s="339"/>
      <c r="M3807" s="339"/>
      <c r="N3807" s="339"/>
      <c r="O3807" s="339"/>
      <c r="P3807" s="339"/>
      <c r="Q3807" s="339"/>
    </row>
    <row r="3808" spans="1:17" ht="13.5" customHeight="1">
      <c r="A3808" s="481"/>
      <c r="B3808" s="481"/>
      <c r="C3808" s="481"/>
      <c r="D3808" s="481"/>
      <c r="E3808" s="481"/>
      <c r="F3808" s="339"/>
      <c r="G3808" s="340" t="str">
        <f>IF(ISNUMBER(E3808),E3808/'Bulk DivVar Analysis'!$C$114,"")</f>
        <v/>
      </c>
      <c r="H3808" s="338" t="str">
        <f>IF(ISNUMBER(E3808), IF(G3808&gt;'Bulk DivVar Analysis'!$D$116,"Pass","Fail"),"")</f>
        <v/>
      </c>
      <c r="I3808" s="338" t="str">
        <f t="shared" si="61"/>
        <v/>
      </c>
      <c r="J3808" s="339"/>
      <c r="K3808" s="339"/>
      <c r="L3808" s="339"/>
      <c r="M3808" s="339"/>
      <c r="N3808" s="339"/>
      <c r="O3808" s="339"/>
      <c r="P3808" s="339"/>
      <c r="Q3808" s="339"/>
    </row>
    <row r="3809" spans="1:17" ht="13.5" customHeight="1">
      <c r="A3809" s="481"/>
      <c r="B3809" s="481"/>
      <c r="C3809" s="481"/>
      <c r="D3809" s="481"/>
      <c r="E3809" s="481"/>
      <c r="F3809" s="339"/>
      <c r="G3809" s="340" t="str">
        <f>IF(ISNUMBER(E3809),E3809/'Bulk DivVar Analysis'!$C$114,"")</f>
        <v/>
      </c>
      <c r="H3809" s="338" t="str">
        <f>IF(ISNUMBER(E3809), IF(G3809&gt;'Bulk DivVar Analysis'!$D$116,"Pass","Fail"),"")</f>
        <v/>
      </c>
      <c r="I3809" s="338" t="str">
        <f t="shared" si="61"/>
        <v/>
      </c>
      <c r="J3809" s="339"/>
      <c r="K3809" s="339"/>
      <c r="L3809" s="339"/>
      <c r="M3809" s="339"/>
      <c r="N3809" s="339"/>
      <c r="O3809" s="339"/>
      <c r="P3809" s="339"/>
      <c r="Q3809" s="339"/>
    </row>
    <row r="3810" spans="1:17" ht="13.5" customHeight="1">
      <c r="A3810" s="481"/>
      <c r="B3810" s="481"/>
      <c r="C3810" s="481"/>
      <c r="D3810" s="481"/>
      <c r="E3810" s="481"/>
      <c r="F3810" s="339"/>
      <c r="G3810" s="340" t="str">
        <f>IF(ISNUMBER(E3810),E3810/'Bulk DivVar Analysis'!$C$114,"")</f>
        <v/>
      </c>
      <c r="H3810" s="338" t="str">
        <f>IF(ISNUMBER(E3810), IF(G3810&gt;'Bulk DivVar Analysis'!$D$116,"Pass","Fail"),"")</f>
        <v/>
      </c>
      <c r="I3810" s="338" t="str">
        <f t="shared" si="61"/>
        <v/>
      </c>
      <c r="J3810" s="339"/>
      <c r="K3810" s="339"/>
      <c r="L3810" s="339"/>
      <c r="M3810" s="339"/>
      <c r="N3810" s="339"/>
      <c r="O3810" s="339"/>
      <c r="P3810" s="339"/>
      <c r="Q3810" s="339"/>
    </row>
    <row r="3811" spans="1:17" ht="13.5" customHeight="1">
      <c r="A3811" s="481"/>
      <c r="B3811" s="481"/>
      <c r="C3811" s="481"/>
      <c r="D3811" s="481"/>
      <c r="E3811" s="481"/>
      <c r="F3811" s="339"/>
      <c r="G3811" s="340" t="str">
        <f>IF(ISNUMBER(E3811),E3811/'Bulk DivVar Analysis'!$C$114,"")</f>
        <v/>
      </c>
      <c r="H3811" s="338" t="str">
        <f>IF(ISNUMBER(E3811), IF(G3811&gt;'Bulk DivVar Analysis'!$D$116,"Pass","Fail"),"")</f>
        <v/>
      </c>
      <c r="I3811" s="338" t="str">
        <f t="shared" si="61"/>
        <v/>
      </c>
      <c r="J3811" s="339"/>
      <c r="K3811" s="339"/>
      <c r="L3811" s="339"/>
      <c r="M3811" s="339"/>
      <c r="N3811" s="339"/>
      <c r="O3811" s="339"/>
      <c r="P3811" s="339"/>
      <c r="Q3811" s="339"/>
    </row>
    <row r="3812" spans="1:17" ht="13.5" customHeight="1">
      <c r="A3812" s="481"/>
      <c r="B3812" s="481"/>
      <c r="C3812" s="481"/>
      <c r="D3812" s="481"/>
      <c r="E3812" s="481"/>
      <c r="F3812" s="339"/>
      <c r="G3812" s="340" t="str">
        <f>IF(ISNUMBER(E3812),E3812/'Bulk DivVar Analysis'!$C$114,"")</f>
        <v/>
      </c>
      <c r="H3812" s="338" t="str">
        <f>IF(ISNUMBER(E3812), IF(G3812&gt;'Bulk DivVar Analysis'!$D$116,"Pass","Fail"),"")</f>
        <v/>
      </c>
      <c r="I3812" s="338" t="str">
        <f t="shared" si="61"/>
        <v/>
      </c>
      <c r="J3812" s="339"/>
      <c r="K3812" s="339"/>
      <c r="L3812" s="339"/>
      <c r="M3812" s="339"/>
      <c r="N3812" s="339"/>
      <c r="O3812" s="339"/>
      <c r="P3812" s="339"/>
      <c r="Q3812" s="339"/>
    </row>
    <row r="3813" spans="1:17" ht="13.5" customHeight="1">
      <c r="A3813" s="481"/>
      <c r="B3813" s="481"/>
      <c r="C3813" s="481"/>
      <c r="D3813" s="481"/>
      <c r="E3813" s="481"/>
      <c r="F3813" s="339"/>
      <c r="G3813" s="340" t="str">
        <f>IF(ISNUMBER(E3813),E3813/'Bulk DivVar Analysis'!$C$114,"")</f>
        <v/>
      </c>
      <c r="H3813" s="338" t="str">
        <f>IF(ISNUMBER(E3813), IF(G3813&gt;'Bulk DivVar Analysis'!$D$116,"Pass","Fail"),"")</f>
        <v/>
      </c>
      <c r="I3813" s="338" t="str">
        <f t="shared" si="61"/>
        <v/>
      </c>
      <c r="J3813" s="339"/>
      <c r="K3813" s="339"/>
      <c r="L3813" s="339"/>
      <c r="M3813" s="339"/>
      <c r="N3813" s="339"/>
      <c r="O3813" s="339"/>
      <c r="P3813" s="339"/>
      <c r="Q3813" s="339"/>
    </row>
    <row r="3814" spans="1:17" ht="13.5" customHeight="1">
      <c r="A3814" s="481"/>
      <c r="B3814" s="481"/>
      <c r="C3814" s="481"/>
      <c r="D3814" s="481"/>
      <c r="E3814" s="481"/>
      <c r="F3814" s="339"/>
      <c r="G3814" s="340" t="str">
        <f>IF(ISNUMBER(E3814),E3814/'Bulk DivVar Analysis'!$C$114,"")</f>
        <v/>
      </c>
      <c r="H3814" s="338" t="str">
        <f>IF(ISNUMBER(E3814), IF(G3814&gt;'Bulk DivVar Analysis'!$D$116,"Pass","Fail"),"")</f>
        <v/>
      </c>
      <c r="I3814" s="338" t="str">
        <f t="shared" si="61"/>
        <v/>
      </c>
      <c r="J3814" s="339"/>
      <c r="K3814" s="339"/>
      <c r="L3814" s="339"/>
      <c r="M3814" s="339"/>
      <c r="N3814" s="339"/>
      <c r="O3814" s="339"/>
      <c r="P3814" s="339"/>
      <c r="Q3814" s="339"/>
    </row>
    <row r="3815" spans="1:17" ht="13.5" customHeight="1">
      <c r="A3815" s="481"/>
      <c r="B3815" s="481"/>
      <c r="C3815" s="481"/>
      <c r="D3815" s="481"/>
      <c r="E3815" s="481"/>
      <c r="F3815" s="339"/>
      <c r="G3815" s="340" t="str">
        <f>IF(ISNUMBER(E3815),E3815/'Bulk DivVar Analysis'!$C$114,"")</f>
        <v/>
      </c>
      <c r="H3815" s="338" t="str">
        <f>IF(ISNUMBER(E3815), IF(G3815&gt;'Bulk DivVar Analysis'!$D$116,"Pass","Fail"),"")</f>
        <v/>
      </c>
      <c r="I3815" s="338" t="str">
        <f t="shared" si="61"/>
        <v/>
      </c>
      <c r="J3815" s="339"/>
      <c r="K3815" s="339"/>
      <c r="L3815" s="339"/>
      <c r="M3815" s="339"/>
      <c r="N3815" s="339"/>
      <c r="O3815" s="339"/>
      <c r="P3815" s="339"/>
      <c r="Q3815" s="339"/>
    </row>
    <row r="3816" spans="1:17" ht="13.5" customHeight="1">
      <c r="A3816" s="481"/>
      <c r="B3816" s="481"/>
      <c r="C3816" s="481"/>
      <c r="D3816" s="481"/>
      <c r="E3816" s="481"/>
      <c r="F3816" s="339"/>
      <c r="G3816" s="340" t="str">
        <f>IF(ISNUMBER(E3816),E3816/'Bulk DivVar Analysis'!$C$114,"")</f>
        <v/>
      </c>
      <c r="H3816" s="338" t="str">
        <f>IF(ISNUMBER(E3816), IF(G3816&gt;'Bulk DivVar Analysis'!$D$116,"Pass","Fail"),"")</f>
        <v/>
      </c>
      <c r="I3816" s="338" t="str">
        <f t="shared" si="61"/>
        <v/>
      </c>
      <c r="J3816" s="339"/>
      <c r="K3816" s="339"/>
      <c r="L3816" s="339"/>
      <c r="M3816" s="339"/>
      <c r="N3816" s="339"/>
      <c r="O3816" s="339"/>
      <c r="P3816" s="339"/>
      <c r="Q3816" s="339"/>
    </row>
    <row r="3817" spans="1:17" ht="13.5" customHeight="1">
      <c r="A3817" s="481"/>
      <c r="B3817" s="481"/>
      <c r="C3817" s="481"/>
      <c r="D3817" s="481"/>
      <c r="E3817" s="481"/>
      <c r="F3817" s="339"/>
      <c r="G3817" s="340" t="str">
        <f>IF(ISNUMBER(E3817),E3817/'Bulk DivVar Analysis'!$C$114,"")</f>
        <v/>
      </c>
      <c r="H3817" s="338" t="str">
        <f>IF(ISNUMBER(E3817), IF(G3817&gt;'Bulk DivVar Analysis'!$D$116,"Pass","Fail"),"")</f>
        <v/>
      </c>
      <c r="I3817" s="338" t="str">
        <f t="shared" si="61"/>
        <v/>
      </c>
      <c r="J3817" s="339"/>
      <c r="K3817" s="339"/>
      <c r="L3817" s="339"/>
      <c r="M3817" s="339"/>
      <c r="N3817" s="339"/>
      <c r="O3817" s="339"/>
      <c r="P3817" s="339"/>
      <c r="Q3817" s="339"/>
    </row>
    <row r="3818" spans="1:17" ht="13.5" customHeight="1">
      <c r="A3818" s="481"/>
      <c r="B3818" s="481"/>
      <c r="C3818" s="481"/>
      <c r="D3818" s="481"/>
      <c r="E3818" s="481"/>
      <c r="F3818" s="339"/>
      <c r="G3818" s="340" t="str">
        <f>IF(ISNUMBER(E3818),E3818/'Bulk DivVar Analysis'!$C$114,"")</f>
        <v/>
      </c>
      <c r="H3818" s="338" t="str">
        <f>IF(ISNUMBER(E3818), IF(G3818&gt;'Bulk DivVar Analysis'!$D$116,"Pass","Fail"),"")</f>
        <v/>
      </c>
      <c r="I3818" s="338" t="str">
        <f t="shared" si="61"/>
        <v/>
      </c>
      <c r="J3818" s="339"/>
      <c r="K3818" s="339"/>
      <c r="L3818" s="339"/>
      <c r="M3818" s="339"/>
      <c r="N3818" s="339"/>
      <c r="O3818" s="339"/>
      <c r="P3818" s="339"/>
      <c r="Q3818" s="339"/>
    </row>
    <row r="3819" spans="1:17" ht="13.5" customHeight="1">
      <c r="A3819" s="481"/>
      <c r="B3819" s="481"/>
      <c r="C3819" s="481"/>
      <c r="D3819" s="481"/>
      <c r="E3819" s="481"/>
      <c r="F3819" s="339"/>
      <c r="G3819" s="340" t="str">
        <f>IF(ISNUMBER(E3819),E3819/'Bulk DivVar Analysis'!$C$114,"")</f>
        <v/>
      </c>
      <c r="H3819" s="338" t="str">
        <f>IF(ISNUMBER(E3819), IF(G3819&gt;'Bulk DivVar Analysis'!$D$116,"Pass","Fail"),"")</f>
        <v/>
      </c>
      <c r="I3819" s="338" t="str">
        <f t="shared" si="61"/>
        <v/>
      </c>
      <c r="J3819" s="339"/>
      <c r="K3819" s="339"/>
      <c r="L3819" s="339"/>
      <c r="M3819" s="339"/>
      <c r="N3819" s="339"/>
      <c r="O3819" s="339"/>
      <c r="P3819" s="339"/>
      <c r="Q3819" s="339"/>
    </row>
    <row r="3820" spans="1:17" ht="13.5" customHeight="1">
      <c r="A3820" s="481"/>
      <c r="B3820" s="481"/>
      <c r="C3820" s="481"/>
      <c r="D3820" s="481"/>
      <c r="E3820" s="481"/>
      <c r="F3820" s="339"/>
      <c r="G3820" s="340" t="str">
        <f>IF(ISNUMBER(E3820),E3820/'Bulk DivVar Analysis'!$C$114,"")</f>
        <v/>
      </c>
      <c r="H3820" s="338" t="str">
        <f>IF(ISNUMBER(E3820), IF(G3820&gt;'Bulk DivVar Analysis'!$D$116,"Pass","Fail"),"")</f>
        <v/>
      </c>
      <c r="I3820" s="338" t="str">
        <f t="shared" si="61"/>
        <v/>
      </c>
      <c r="J3820" s="339"/>
      <c r="K3820" s="339"/>
      <c r="L3820" s="339"/>
      <c r="M3820" s="339"/>
      <c r="N3820" s="339"/>
      <c r="O3820" s="339"/>
      <c r="P3820" s="339"/>
      <c r="Q3820" s="339"/>
    </row>
    <row r="3821" spans="1:17" ht="13.5" customHeight="1">
      <c r="A3821" s="481"/>
      <c r="B3821" s="481"/>
      <c r="C3821" s="481"/>
      <c r="D3821" s="481"/>
      <c r="E3821" s="481"/>
      <c r="F3821" s="339"/>
      <c r="G3821" s="340" t="str">
        <f>IF(ISNUMBER(E3821),E3821/'Bulk DivVar Analysis'!$C$114,"")</f>
        <v/>
      </c>
      <c r="H3821" s="338" t="str">
        <f>IF(ISNUMBER(E3821), IF(G3821&gt;'Bulk DivVar Analysis'!$D$116,"Pass","Fail"),"")</f>
        <v/>
      </c>
      <c r="I3821" s="338" t="str">
        <f t="shared" si="61"/>
        <v/>
      </c>
      <c r="J3821" s="339"/>
      <c r="K3821" s="339"/>
      <c r="L3821" s="339"/>
      <c r="M3821" s="339"/>
      <c r="N3821" s="339"/>
      <c r="O3821" s="339"/>
      <c r="P3821" s="339"/>
      <c r="Q3821" s="339"/>
    </row>
    <row r="3822" spans="1:17" ht="13.5" customHeight="1">
      <c r="A3822" s="481"/>
      <c r="B3822" s="481"/>
      <c r="C3822" s="481"/>
      <c r="D3822" s="481"/>
      <c r="E3822" s="481"/>
      <c r="F3822" s="339"/>
      <c r="G3822" s="340" t="str">
        <f>IF(ISNUMBER(E3822),E3822/'Bulk DivVar Analysis'!$C$114,"")</f>
        <v/>
      </c>
      <c r="H3822" s="338" t="str">
        <f>IF(ISNUMBER(E3822), IF(G3822&gt;'Bulk DivVar Analysis'!$D$116,"Pass","Fail"),"")</f>
        <v/>
      </c>
      <c r="I3822" s="338" t="str">
        <f t="shared" si="61"/>
        <v/>
      </c>
      <c r="J3822" s="339"/>
      <c r="K3822" s="339"/>
      <c r="L3822" s="339"/>
      <c r="M3822" s="339"/>
      <c r="N3822" s="339"/>
      <c r="O3822" s="339"/>
      <c r="P3822" s="339"/>
      <c r="Q3822" s="339"/>
    </row>
    <row r="3823" spans="1:17" ht="13.5" customHeight="1">
      <c r="A3823" s="481"/>
      <c r="B3823" s="481"/>
      <c r="C3823" s="481"/>
      <c r="D3823" s="481"/>
      <c r="E3823" s="481"/>
      <c r="F3823" s="339"/>
      <c r="G3823" s="340" t="str">
        <f>IF(ISNUMBER(E3823),E3823/'Bulk DivVar Analysis'!$C$114,"")</f>
        <v/>
      </c>
      <c r="H3823" s="338" t="str">
        <f>IF(ISNUMBER(E3823), IF(G3823&gt;'Bulk DivVar Analysis'!$D$116,"Pass","Fail"),"")</f>
        <v/>
      </c>
      <c r="I3823" s="338" t="str">
        <f t="shared" si="61"/>
        <v/>
      </c>
      <c r="J3823" s="339"/>
      <c r="K3823" s="339"/>
      <c r="L3823" s="339"/>
      <c r="M3823" s="339"/>
      <c r="N3823" s="339"/>
      <c r="O3823" s="339"/>
      <c r="P3823" s="339"/>
      <c r="Q3823" s="339"/>
    </row>
    <row r="3824" spans="1:17" ht="13.5" customHeight="1">
      <c r="A3824" s="481"/>
      <c r="B3824" s="481"/>
      <c r="C3824" s="481"/>
      <c r="D3824" s="481"/>
      <c r="E3824" s="481"/>
      <c r="F3824" s="339"/>
      <c r="G3824" s="340" t="str">
        <f>IF(ISNUMBER(E3824),E3824/'Bulk DivVar Analysis'!$C$114,"")</f>
        <v/>
      </c>
      <c r="H3824" s="338" t="str">
        <f>IF(ISNUMBER(E3824), IF(G3824&gt;'Bulk DivVar Analysis'!$D$116,"Pass","Fail"),"")</f>
        <v/>
      </c>
      <c r="I3824" s="338" t="str">
        <f t="shared" si="61"/>
        <v/>
      </c>
      <c r="J3824" s="339"/>
      <c r="K3824" s="339"/>
      <c r="L3824" s="339"/>
      <c r="M3824" s="339"/>
      <c r="N3824" s="339"/>
      <c r="O3824" s="339"/>
      <c r="P3824" s="339"/>
      <c r="Q3824" s="339"/>
    </row>
    <row r="3825" spans="1:17" ht="13.5" customHeight="1">
      <c r="A3825" s="481"/>
      <c r="B3825" s="481"/>
      <c r="C3825" s="481"/>
      <c r="D3825" s="481"/>
      <c r="E3825" s="481"/>
      <c r="F3825" s="339"/>
      <c r="G3825" s="340" t="str">
        <f>IF(ISNUMBER(E3825),E3825/'Bulk DivVar Analysis'!$C$114,"")</f>
        <v/>
      </c>
      <c r="H3825" s="338" t="str">
        <f>IF(ISNUMBER(E3825), IF(G3825&gt;'Bulk DivVar Analysis'!$D$116,"Pass","Fail"),"")</f>
        <v/>
      </c>
      <c r="I3825" s="338" t="str">
        <f t="shared" si="61"/>
        <v/>
      </c>
      <c r="J3825" s="339"/>
      <c r="K3825" s="339"/>
      <c r="L3825" s="339"/>
      <c r="M3825" s="339"/>
      <c r="N3825" s="339"/>
      <c r="O3825" s="339"/>
      <c r="P3825" s="339"/>
      <c r="Q3825" s="339"/>
    </row>
    <row r="3826" spans="1:17" ht="13.5" customHeight="1">
      <c r="A3826" s="481"/>
      <c r="B3826" s="481"/>
      <c r="C3826" s="481"/>
      <c r="D3826" s="481"/>
      <c r="E3826" s="481"/>
      <c r="F3826" s="339"/>
      <c r="G3826" s="340" t="str">
        <f>IF(ISNUMBER(E3826),E3826/'Bulk DivVar Analysis'!$C$114,"")</f>
        <v/>
      </c>
      <c r="H3826" s="338" t="str">
        <f>IF(ISNUMBER(E3826), IF(G3826&gt;'Bulk DivVar Analysis'!$D$116,"Pass","Fail"),"")</f>
        <v/>
      </c>
      <c r="I3826" s="338" t="str">
        <f t="shared" si="61"/>
        <v/>
      </c>
      <c r="J3826" s="339"/>
      <c r="K3826" s="339"/>
      <c r="L3826" s="339"/>
      <c r="M3826" s="339"/>
      <c r="N3826" s="339"/>
      <c r="O3826" s="339"/>
      <c r="P3826" s="339"/>
      <c r="Q3826" s="339"/>
    </row>
    <row r="3827" spans="1:17" ht="13.5" customHeight="1">
      <c r="A3827" s="481"/>
      <c r="B3827" s="481"/>
      <c r="C3827" s="481"/>
      <c r="D3827" s="481"/>
      <c r="E3827" s="481"/>
      <c r="F3827" s="339"/>
      <c r="G3827" s="340" t="str">
        <f>IF(ISNUMBER(E3827),E3827/'Bulk DivVar Analysis'!$C$114,"")</f>
        <v/>
      </c>
      <c r="H3827" s="338" t="str">
        <f>IF(ISNUMBER(E3827), IF(G3827&gt;'Bulk DivVar Analysis'!$D$116,"Pass","Fail"),"")</f>
        <v/>
      </c>
      <c r="I3827" s="338" t="str">
        <f t="shared" si="61"/>
        <v/>
      </c>
      <c r="J3827" s="339"/>
      <c r="K3827" s="339"/>
      <c r="L3827" s="339"/>
      <c r="M3827" s="339"/>
      <c r="N3827" s="339"/>
      <c r="O3827" s="339"/>
      <c r="P3827" s="339"/>
      <c r="Q3827" s="339"/>
    </row>
    <row r="3828" spans="1:17" ht="13.5" customHeight="1">
      <c r="A3828" s="481"/>
      <c r="B3828" s="481"/>
      <c r="C3828" s="481"/>
      <c r="D3828" s="481"/>
      <c r="E3828" s="481"/>
      <c r="F3828" s="339"/>
      <c r="G3828" s="340" t="str">
        <f>IF(ISNUMBER(E3828),E3828/'Bulk DivVar Analysis'!$C$114,"")</f>
        <v/>
      </c>
      <c r="H3828" s="338" t="str">
        <f>IF(ISNUMBER(E3828), IF(G3828&gt;'Bulk DivVar Analysis'!$D$116,"Pass","Fail"),"")</f>
        <v/>
      </c>
      <c r="I3828" s="338" t="str">
        <f t="shared" si="61"/>
        <v/>
      </c>
      <c r="J3828" s="339"/>
      <c r="K3828" s="339"/>
      <c r="L3828" s="339"/>
      <c r="M3828" s="339"/>
      <c r="N3828" s="339"/>
      <c r="O3828" s="339"/>
      <c r="P3828" s="339"/>
      <c r="Q3828" s="339"/>
    </row>
    <row r="3829" spans="1:17" ht="13.5" customHeight="1">
      <c r="A3829" s="481"/>
      <c r="B3829" s="481"/>
      <c r="C3829" s="481"/>
      <c r="D3829" s="481"/>
      <c r="E3829" s="481"/>
      <c r="F3829" s="339"/>
      <c r="G3829" s="340" t="str">
        <f>IF(ISNUMBER(E3829),E3829/'Bulk DivVar Analysis'!$C$114,"")</f>
        <v/>
      </c>
      <c r="H3829" s="338" t="str">
        <f>IF(ISNUMBER(E3829), IF(G3829&gt;'Bulk DivVar Analysis'!$D$116,"Pass","Fail"),"")</f>
        <v/>
      </c>
      <c r="I3829" s="338" t="str">
        <f t="shared" si="61"/>
        <v/>
      </c>
      <c r="J3829" s="339"/>
      <c r="K3829" s="339"/>
      <c r="L3829" s="339"/>
      <c r="M3829" s="339"/>
      <c r="N3829" s="339"/>
      <c r="O3829" s="339"/>
      <c r="P3829" s="339"/>
      <c r="Q3829" s="339"/>
    </row>
    <row r="3830" spans="1:17" ht="13.5" customHeight="1">
      <c r="A3830" s="481"/>
      <c r="B3830" s="481"/>
      <c r="C3830" s="481"/>
      <c r="D3830" s="481"/>
      <c r="E3830" s="481"/>
      <c r="F3830" s="339"/>
      <c r="G3830" s="340" t="str">
        <f>IF(ISNUMBER(E3830),E3830/'Bulk DivVar Analysis'!$C$114,"")</f>
        <v/>
      </c>
      <c r="H3830" s="338" t="str">
        <f>IF(ISNUMBER(E3830), IF(G3830&gt;'Bulk DivVar Analysis'!$D$116,"Pass","Fail"),"")</f>
        <v/>
      </c>
      <c r="I3830" s="338" t="str">
        <f t="shared" si="61"/>
        <v/>
      </c>
      <c r="J3830" s="339"/>
      <c r="K3830" s="339"/>
      <c r="L3830" s="339"/>
      <c r="M3830" s="339"/>
      <c r="N3830" s="339"/>
      <c r="O3830" s="339"/>
      <c r="P3830" s="339"/>
      <c r="Q3830" s="339"/>
    </row>
    <row r="3831" spans="1:17" ht="13.5" customHeight="1">
      <c r="A3831" s="481"/>
      <c r="B3831" s="481"/>
      <c r="C3831" s="481"/>
      <c r="D3831" s="481"/>
      <c r="E3831" s="481"/>
      <c r="F3831" s="339"/>
      <c r="G3831" s="340" t="str">
        <f>IF(ISNUMBER(E3831),E3831/'Bulk DivVar Analysis'!$C$114,"")</f>
        <v/>
      </c>
      <c r="H3831" s="338" t="str">
        <f>IF(ISNUMBER(E3831), IF(G3831&gt;'Bulk DivVar Analysis'!$D$116,"Pass","Fail"),"")</f>
        <v/>
      </c>
      <c r="I3831" s="338" t="str">
        <f t="shared" si="61"/>
        <v/>
      </c>
      <c r="J3831" s="339"/>
      <c r="K3831" s="339"/>
      <c r="L3831" s="339"/>
      <c r="M3831" s="339"/>
      <c r="N3831" s="339"/>
      <c r="O3831" s="339"/>
      <c r="P3831" s="339"/>
      <c r="Q3831" s="339"/>
    </row>
    <row r="3832" spans="1:17" ht="13.5" customHeight="1">
      <c r="A3832" s="481"/>
      <c r="B3832" s="481"/>
      <c r="C3832" s="481"/>
      <c r="D3832" s="481"/>
      <c r="E3832" s="481"/>
      <c r="F3832" s="339"/>
      <c r="G3832" s="340" t="str">
        <f>IF(ISNUMBER(E3832),E3832/'Bulk DivVar Analysis'!$C$114,"")</f>
        <v/>
      </c>
      <c r="H3832" s="338" t="str">
        <f>IF(ISNUMBER(E3832), IF(G3832&gt;'Bulk DivVar Analysis'!$D$116,"Pass","Fail"),"")</f>
        <v/>
      </c>
      <c r="I3832" s="338" t="str">
        <f t="shared" si="61"/>
        <v/>
      </c>
      <c r="J3832" s="339"/>
      <c r="K3832" s="339"/>
      <c r="L3832" s="339"/>
      <c r="M3832" s="339"/>
      <c r="N3832" s="339"/>
      <c r="O3832" s="339"/>
      <c r="P3832" s="339"/>
      <c r="Q3832" s="339"/>
    </row>
    <row r="3833" spans="1:17" ht="13.5" customHeight="1">
      <c r="A3833" s="481"/>
      <c r="B3833" s="481"/>
      <c r="C3833" s="481"/>
      <c r="D3833" s="481"/>
      <c r="E3833" s="481"/>
      <c r="F3833" s="339"/>
      <c r="G3833" s="340" t="str">
        <f>IF(ISNUMBER(E3833),E3833/'Bulk DivVar Analysis'!$C$114,"")</f>
        <v/>
      </c>
      <c r="H3833" s="338" t="str">
        <f>IF(ISNUMBER(E3833), IF(G3833&gt;'Bulk DivVar Analysis'!$D$116,"Pass","Fail"),"")</f>
        <v/>
      </c>
      <c r="I3833" s="338" t="str">
        <f t="shared" si="61"/>
        <v/>
      </c>
      <c r="J3833" s="339"/>
      <c r="K3833" s="339"/>
      <c r="L3833" s="339"/>
      <c r="M3833" s="339"/>
      <c r="N3833" s="339"/>
      <c r="O3833" s="339"/>
      <c r="P3833" s="339"/>
      <c r="Q3833" s="339"/>
    </row>
    <row r="3834" spans="1:17" ht="13.5" customHeight="1">
      <c r="A3834" s="481"/>
      <c r="B3834" s="481"/>
      <c r="C3834" s="481"/>
      <c r="D3834" s="481"/>
      <c r="E3834" s="481"/>
      <c r="F3834" s="339"/>
      <c r="G3834" s="340" t="str">
        <f>IF(ISNUMBER(E3834),E3834/'Bulk DivVar Analysis'!$C$114,"")</f>
        <v/>
      </c>
      <c r="H3834" s="338" t="str">
        <f>IF(ISNUMBER(E3834), IF(G3834&gt;'Bulk DivVar Analysis'!$D$116,"Pass","Fail"),"")</f>
        <v/>
      </c>
      <c r="I3834" s="338" t="str">
        <f t="shared" si="61"/>
        <v/>
      </c>
      <c r="J3834" s="339"/>
      <c r="K3834" s="339"/>
      <c r="L3834" s="339"/>
      <c r="M3834" s="339"/>
      <c r="N3834" s="339"/>
      <c r="O3834" s="339"/>
      <c r="P3834" s="339"/>
      <c r="Q3834" s="339"/>
    </row>
    <row r="3835" spans="1:17" ht="13.5" customHeight="1">
      <c r="A3835" s="481"/>
      <c r="B3835" s="481"/>
      <c r="C3835" s="481"/>
      <c r="D3835" s="481"/>
      <c r="E3835" s="481"/>
      <c r="F3835" s="339"/>
      <c r="G3835" s="340" t="str">
        <f>IF(ISNUMBER(E3835),E3835/'Bulk DivVar Analysis'!$C$114,"")</f>
        <v/>
      </c>
      <c r="H3835" s="338" t="str">
        <f>IF(ISNUMBER(E3835), IF(G3835&gt;'Bulk DivVar Analysis'!$D$116,"Pass","Fail"),"")</f>
        <v/>
      </c>
      <c r="I3835" s="338" t="str">
        <f t="shared" si="61"/>
        <v/>
      </c>
      <c r="J3835" s="339"/>
      <c r="K3835" s="339"/>
      <c r="L3835" s="339"/>
      <c r="M3835" s="339"/>
      <c r="N3835" s="339"/>
      <c r="O3835" s="339"/>
      <c r="P3835" s="339"/>
      <c r="Q3835" s="339"/>
    </row>
    <row r="3836" spans="1:17" ht="13.5" customHeight="1">
      <c r="A3836" s="481"/>
      <c r="B3836" s="481"/>
      <c r="C3836" s="481"/>
      <c r="D3836" s="481"/>
      <c r="E3836" s="481"/>
      <c r="F3836" s="339"/>
      <c r="G3836" s="340" t="str">
        <f>IF(ISNUMBER(E3836),E3836/'Bulk DivVar Analysis'!$C$114,"")</f>
        <v/>
      </c>
      <c r="H3836" s="338" t="str">
        <f>IF(ISNUMBER(E3836), IF(G3836&gt;'Bulk DivVar Analysis'!$D$116,"Pass","Fail"),"")</f>
        <v/>
      </c>
      <c r="I3836" s="338" t="str">
        <f t="shared" si="61"/>
        <v/>
      </c>
      <c r="J3836" s="339"/>
      <c r="K3836" s="339"/>
      <c r="L3836" s="339"/>
      <c r="M3836" s="339"/>
      <c r="N3836" s="339"/>
      <c r="O3836" s="339"/>
      <c r="P3836" s="339"/>
      <c r="Q3836" s="339"/>
    </row>
    <row r="3837" spans="1:17" ht="13.5" customHeight="1">
      <c r="A3837" s="481"/>
      <c r="B3837" s="481"/>
      <c r="C3837" s="481"/>
      <c r="D3837" s="481"/>
      <c r="E3837" s="481"/>
      <c r="F3837" s="339"/>
      <c r="G3837" s="340" t="str">
        <f>IF(ISNUMBER(E3837),E3837/'Bulk DivVar Analysis'!$C$114,"")</f>
        <v/>
      </c>
      <c r="H3837" s="338" t="str">
        <f>IF(ISNUMBER(E3837), IF(G3837&gt;'Bulk DivVar Analysis'!$D$116,"Pass","Fail"),"")</f>
        <v/>
      </c>
      <c r="I3837" s="338" t="str">
        <f t="shared" si="61"/>
        <v/>
      </c>
      <c r="J3837" s="339"/>
      <c r="K3837" s="339"/>
      <c r="L3837" s="339"/>
      <c r="M3837" s="339"/>
      <c r="N3837" s="339"/>
      <c r="O3837" s="339"/>
      <c r="P3837" s="339"/>
      <c r="Q3837" s="339"/>
    </row>
    <row r="3838" spans="1:17" ht="13.5" customHeight="1">
      <c r="A3838" s="481"/>
      <c r="B3838" s="481"/>
      <c r="C3838" s="481"/>
      <c r="D3838" s="481"/>
      <c r="E3838" s="481"/>
      <c r="F3838" s="339"/>
      <c r="G3838" s="340" t="str">
        <f>IF(ISNUMBER(E3838),E3838/'Bulk DivVar Analysis'!$C$114,"")</f>
        <v/>
      </c>
      <c r="H3838" s="338" t="str">
        <f>IF(ISNUMBER(E3838), IF(G3838&gt;'Bulk DivVar Analysis'!$D$116,"Pass","Fail"),"")</f>
        <v/>
      </c>
      <c r="I3838" s="338" t="str">
        <f t="shared" si="61"/>
        <v/>
      </c>
      <c r="J3838" s="339"/>
      <c r="K3838" s="339"/>
      <c r="L3838" s="339"/>
      <c r="M3838" s="339"/>
      <c r="N3838" s="339"/>
      <c r="O3838" s="339"/>
      <c r="P3838" s="339"/>
      <c r="Q3838" s="339"/>
    </row>
    <row r="3839" spans="1:17" ht="13.5" customHeight="1">
      <c r="A3839" s="481"/>
      <c r="B3839" s="481"/>
      <c r="C3839" s="481"/>
      <c r="D3839" s="481"/>
      <c r="E3839" s="481"/>
      <c r="F3839" s="339"/>
      <c r="G3839" s="340" t="str">
        <f>IF(ISNUMBER(E3839),E3839/'Bulk DivVar Analysis'!$C$114,"")</f>
        <v/>
      </c>
      <c r="H3839" s="338" t="str">
        <f>IF(ISNUMBER(E3839), IF(G3839&gt;'Bulk DivVar Analysis'!$D$116,"Pass","Fail"),"")</f>
        <v/>
      </c>
      <c r="I3839" s="338" t="str">
        <f t="shared" si="61"/>
        <v/>
      </c>
      <c r="J3839" s="339"/>
      <c r="K3839" s="339"/>
      <c r="L3839" s="339"/>
      <c r="M3839" s="339"/>
      <c r="N3839" s="339"/>
      <c r="O3839" s="339"/>
      <c r="P3839" s="339"/>
      <c r="Q3839" s="339"/>
    </row>
    <row r="3840" spans="1:17" ht="13.5" customHeight="1">
      <c r="A3840" s="481"/>
      <c r="B3840" s="481"/>
      <c r="C3840" s="481"/>
      <c r="D3840" s="481"/>
      <c r="E3840" s="481"/>
      <c r="F3840" s="339"/>
      <c r="G3840" s="340" t="str">
        <f>IF(ISNUMBER(E3840),E3840/'Bulk DivVar Analysis'!$C$114,"")</f>
        <v/>
      </c>
      <c r="H3840" s="338" t="str">
        <f>IF(ISNUMBER(E3840), IF(G3840&gt;'Bulk DivVar Analysis'!$D$116,"Pass","Fail"),"")</f>
        <v/>
      </c>
      <c r="I3840" s="338" t="str">
        <f t="shared" si="61"/>
        <v/>
      </c>
      <c r="J3840" s="339"/>
      <c r="K3840" s="339"/>
      <c r="L3840" s="339"/>
      <c r="M3840" s="339"/>
      <c r="N3840" s="339"/>
      <c r="O3840" s="339"/>
      <c r="P3840" s="339"/>
      <c r="Q3840" s="339"/>
    </row>
    <row r="3841" spans="1:17" ht="13.5" customHeight="1">
      <c r="A3841" s="481"/>
      <c r="B3841" s="481"/>
      <c r="C3841" s="481"/>
      <c r="D3841" s="481"/>
      <c r="E3841" s="481"/>
      <c r="F3841" s="339"/>
      <c r="G3841" s="340" t="str">
        <f>IF(ISNUMBER(E3841),E3841/'Bulk DivVar Analysis'!$C$114,"")</f>
        <v/>
      </c>
      <c r="H3841" s="338" t="str">
        <f>IF(ISNUMBER(E3841), IF(G3841&gt;'Bulk DivVar Analysis'!$D$116,"Pass","Fail"),"")</f>
        <v/>
      </c>
      <c r="I3841" s="338" t="str">
        <f t="shared" si="61"/>
        <v/>
      </c>
      <c r="J3841" s="339"/>
      <c r="K3841" s="339"/>
      <c r="L3841" s="339"/>
      <c r="M3841" s="339"/>
      <c r="N3841" s="339"/>
      <c r="O3841" s="339"/>
      <c r="P3841" s="339"/>
      <c r="Q3841" s="339"/>
    </row>
  </sheetData>
  <sheetProtection algorithmName="SHA-512" hashValue="l7qZ65MuUoNChj9gZmvaGdv/F0dXwZbL1xoeixrqcuH4u1qGTMe0BgEBMqSs0roy+DYfFwVkfJqVq7mIXU45HQ==" saltValue="rnRq8Ml2ZSIpigHf+gI6KQ==" spinCount="100000" sheet="1" objects="1" scenarios="1"/>
  <conditionalFormatting sqref="H3:H3841">
    <cfRule type="containsText" dxfId="67" priority="1" operator="containsText" text="Pass">
      <formula>NOT(ISERROR(SEARCH(("Pass"),(H3))))</formula>
    </cfRule>
  </conditionalFormatting>
  <conditionalFormatting sqref="H3:H3841">
    <cfRule type="containsText" dxfId="66" priority="2" operator="containsText" text="Fail">
      <formula>NOT(ISERROR(SEARCH(("Fail"),(H3))))</formula>
    </cfRule>
  </conditionalFormatting>
  <conditionalFormatting sqref="H2">
    <cfRule type="containsText" dxfId="65" priority="3" operator="containsText" text="Pass">
      <formula>NOT(ISERROR(SEARCH(("Pass"),(H2))))</formula>
    </cfRule>
  </conditionalFormatting>
  <conditionalFormatting sqref="H2">
    <cfRule type="containsText" dxfId="64" priority="4" operator="containsText" text="Fail">
      <formula>NOT(ISERROR(SEARCH(("Fail"),(H2))))</formula>
    </cfRule>
  </conditionalFormatting>
  <conditionalFormatting sqref="M2:M41">
    <cfRule type="containsText" dxfId="63" priority="5" operator="containsText" text="No">
      <formula>NOT(ISERROR(SEARCH(("No"),(M2))))</formula>
    </cfRule>
  </conditionalFormatting>
  <conditionalFormatting sqref="M2:M41">
    <cfRule type="containsText" dxfId="62" priority="6" operator="containsText" text="Yes">
      <formula>NOT(ISERROR(SEARCH(("Yes"),(M2))))</formula>
    </cfRule>
  </conditionalFormatting>
  <conditionalFormatting sqref="L2:L41">
    <cfRule type="colorScale" priority="7">
      <colorScale>
        <cfvo type="min"/>
        <cfvo type="percentile" val="50"/>
        <cfvo type="max"/>
        <color rgb="FF63BE7B"/>
        <color rgb="FFFCFCFF"/>
        <color rgb="FFF8696B"/>
      </colorScale>
    </cfRule>
  </conditionalFormatting>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W3841"/>
  <sheetViews>
    <sheetView zoomScale="50" zoomScaleNormal="50" workbookViewId="0">
      <selection activeCell="D7" sqref="D7"/>
    </sheetView>
  </sheetViews>
  <sheetFormatPr defaultColWidth="12.69921875" defaultRowHeight="15" customHeight="1"/>
  <cols>
    <col min="1" max="1" width="14" customWidth="1"/>
    <col min="2" max="3" width="10.69921875" customWidth="1"/>
    <col min="4" max="4" width="13.19921875" customWidth="1"/>
    <col min="5" max="6" width="10.69921875" customWidth="1"/>
    <col min="7" max="7" width="12.19921875" customWidth="1"/>
    <col min="8" max="8" width="10.69921875" customWidth="1"/>
    <col min="9" max="9" width="15.19921875" customWidth="1"/>
    <col min="10" max="11" width="10.69921875" customWidth="1"/>
    <col min="12" max="12" width="14.19921875" customWidth="1"/>
    <col min="13" max="13" width="13.19921875" customWidth="1"/>
    <col min="15" max="15" width="10.69921875" customWidth="1"/>
    <col min="16" max="16" width="12.19921875" customWidth="1"/>
    <col min="17" max="17" width="20.69921875" customWidth="1"/>
    <col min="18" max="23" width="12.69921875" style="339"/>
  </cols>
  <sheetData>
    <row r="1" spans="1:23" ht="13.5" customHeight="1">
      <c r="A1" s="338" t="s">
        <v>680</v>
      </c>
      <c r="B1" s="338" t="s">
        <v>681</v>
      </c>
      <c r="C1" s="338" t="s">
        <v>682</v>
      </c>
      <c r="D1" s="338" t="s">
        <v>683</v>
      </c>
      <c r="E1" s="338" t="s">
        <v>1680</v>
      </c>
      <c r="F1" s="339"/>
      <c r="G1" s="338" t="s">
        <v>685</v>
      </c>
      <c r="H1" s="338" t="str">
        <f>"&gt; "&amp;('Bulk DivVar Analysis'!P15*100)&amp;"%"</f>
        <v>&gt; 10%</v>
      </c>
      <c r="I1" s="338" t="s">
        <v>686</v>
      </c>
      <c r="J1" s="339"/>
      <c r="K1" s="338" t="s">
        <v>687</v>
      </c>
      <c r="L1" s="338" t="s">
        <v>688</v>
      </c>
      <c r="M1" s="338" t="s">
        <v>689</v>
      </c>
      <c r="N1" s="338" t="s">
        <v>690</v>
      </c>
      <c r="O1" s="338" t="s">
        <v>691</v>
      </c>
      <c r="P1" s="338" t="s">
        <v>692</v>
      </c>
      <c r="Q1" s="338" t="s">
        <v>693</v>
      </c>
      <c r="S1" s="338" t="s">
        <v>1067</v>
      </c>
      <c r="T1" s="439" t="s">
        <v>1068</v>
      </c>
      <c r="V1" s="338" t="s">
        <v>1067</v>
      </c>
      <c r="W1" s="439" t="s">
        <v>1068</v>
      </c>
    </row>
    <row r="2" spans="1:23" ht="13.5" customHeight="1">
      <c r="A2" s="481" t="s">
        <v>1127</v>
      </c>
      <c r="B2" s="481" t="s">
        <v>704</v>
      </c>
      <c r="C2" s="481" t="s">
        <v>1128</v>
      </c>
      <c r="D2" s="481" t="s">
        <v>1681</v>
      </c>
      <c r="E2" s="481">
        <v>20638</v>
      </c>
      <c r="F2" s="339"/>
      <c r="G2" s="340">
        <f>IF(ISNUMBER(E2),E2/'Bulk DivVar Analysis'!$I$7,"")</f>
        <v>1.1971344876591548</v>
      </c>
      <c r="H2" s="338" t="str">
        <f>IF(ISNUMBER(E2), IF(G2&gt;'Bulk DivVar Analysis'!$J$9,"Pass","Fail"),"")</f>
        <v>Pass</v>
      </c>
      <c r="I2" s="338" t="str">
        <f>_xlfn.TEXTJOIN("_",TRUE,B2,C2)</f>
        <v>Alpha_5_A1</v>
      </c>
      <c r="J2" s="339"/>
      <c r="K2" s="338" t="s">
        <v>694</v>
      </c>
      <c r="L2" s="338">
        <f t="shared" ref="L2:L41" si="0">IF(ISNUMBER($E$2),COUNTIFS($H$2:$H$3841,"Fail",$B$2:$B$3841,$K2),"")</f>
        <v>0</v>
      </c>
      <c r="M2" s="338" t="str">
        <f>IF(ISNUMBER($E$2),IF(L2&gt;='Bulk DivVar Analysis'!$P$16,"Yes","No"),"")</f>
        <v>No</v>
      </c>
      <c r="N2" s="338" t="str">
        <f>IF('SC5'' Procedure'!$C$16&lt;&gt;"Enter Here",PartB_Data_Tru!T2,PartB_Data_Tru!S2)</f>
        <v>SC5'</v>
      </c>
      <c r="O2" s="338" t="s">
        <v>776</v>
      </c>
      <c r="P2" s="338" t="str">
        <f>IF('SC5'' Procedure'!$C$16&lt;&gt;"Enter Here",PartB_Data_Tru!W2,PartB_Data_Tru!V2)</f>
        <v>_Alpha_1</v>
      </c>
      <c r="Q2" s="338" t="str">
        <f t="shared" ref="Q2:Q41" si="1">N2&amp;O2&amp;P2</f>
        <v>SC5'_BD_Alpha_1</v>
      </c>
      <c r="S2" s="338" t="s">
        <v>695</v>
      </c>
      <c r="T2" s="439" t="s">
        <v>1069</v>
      </c>
      <c r="V2" s="338" t="s">
        <v>697</v>
      </c>
      <c r="W2" s="439" t="s">
        <v>1070</v>
      </c>
    </row>
    <row r="3" spans="1:23" ht="13.5" customHeight="1">
      <c r="A3" s="481" t="s">
        <v>1127</v>
      </c>
      <c r="B3" s="481" t="s">
        <v>704</v>
      </c>
      <c r="C3" s="481" t="s">
        <v>1130</v>
      </c>
      <c r="D3" s="481" t="s">
        <v>1682</v>
      </c>
      <c r="E3" s="481">
        <v>32133</v>
      </c>
      <c r="F3" s="339"/>
      <c r="G3" s="340">
        <f>IF(ISNUMBER(E3),E3/'Bulk DivVar Analysis'!$I$7,"")</f>
        <v>1.8639171669711998</v>
      </c>
      <c r="H3" s="338" t="str">
        <f>IF(ISNUMBER(E3), IF(G3&gt;'Bulk DivVar Analysis'!$J$9,"Pass","Fail"),"")</f>
        <v>Pass</v>
      </c>
      <c r="I3" s="338" t="str">
        <f t="shared" ref="I3:I66" si="2">_xlfn.TEXTJOIN("_",TRUE,B3,C3)</f>
        <v>Alpha_5_A2</v>
      </c>
      <c r="J3" s="339"/>
      <c r="K3" s="338" t="s">
        <v>698</v>
      </c>
      <c r="L3" s="338">
        <f t="shared" si="0"/>
        <v>0</v>
      </c>
      <c r="M3" s="338" t="str">
        <f>IF(ISNUMBER($E$2),IF(L3&gt;='Bulk DivVar Analysis'!$P$16,"Yes","No"),"")</f>
        <v>No</v>
      </c>
      <c r="N3" s="338" t="str">
        <f>IF('SC5'' Procedure'!$C$16&lt;&gt;"Enter Here",PartB_Data_Tru!T3,PartB_Data_Tru!S3)</f>
        <v>SC5'</v>
      </c>
      <c r="O3" s="338" t="s">
        <v>776</v>
      </c>
      <c r="P3" s="338" t="str">
        <f>IF('SC5'' Procedure'!$C$16&lt;&gt;"Enter Here",PartB_Data_Tru!W3,PartB_Data_Tru!V3)</f>
        <v>_Alpha_2</v>
      </c>
      <c r="Q3" s="338" t="str">
        <f t="shared" si="1"/>
        <v>SC5'_BD_Alpha_2</v>
      </c>
      <c r="S3" s="338" t="s">
        <v>695</v>
      </c>
      <c r="T3" s="439" t="s">
        <v>1069</v>
      </c>
      <c r="V3" s="338" t="s">
        <v>699</v>
      </c>
      <c r="W3" s="439" t="s">
        <v>1071</v>
      </c>
    </row>
    <row r="4" spans="1:23" ht="13.5" customHeight="1">
      <c r="A4" s="481" t="s">
        <v>1127</v>
      </c>
      <c r="B4" s="481" t="s">
        <v>704</v>
      </c>
      <c r="C4" s="481" t="s">
        <v>1132</v>
      </c>
      <c r="D4" s="481" t="s">
        <v>1683</v>
      </c>
      <c r="E4" s="481">
        <v>20706</v>
      </c>
      <c r="F4" s="339"/>
      <c r="G4" s="340">
        <f>IF(ISNUMBER(E4),E4/'Bulk DivVar Analysis'!$I$7,"")</f>
        <v>1.2010789176020187</v>
      </c>
      <c r="H4" s="338" t="str">
        <f>IF(ISNUMBER(E4), IF(G4&gt;'Bulk DivVar Analysis'!$J$9,"Pass","Fail"),"")</f>
        <v>Pass</v>
      </c>
      <c r="I4" s="338" t="str">
        <f t="shared" si="2"/>
        <v>Alpha_5_A3</v>
      </c>
      <c r="J4" s="339"/>
      <c r="K4" s="338" t="s">
        <v>700</v>
      </c>
      <c r="L4" s="338">
        <f t="shared" si="0"/>
        <v>0</v>
      </c>
      <c r="M4" s="338" t="str">
        <f>IF(ISNUMBER($E$2),IF(L4&gt;='Bulk DivVar Analysis'!$P$16,"Yes","No"),"")</f>
        <v>No</v>
      </c>
      <c r="N4" s="338" t="str">
        <f>IF('SC5'' Procedure'!$C$16&lt;&gt;"Enter Here",PartB_Data_Tru!T4,PartB_Data_Tru!S4)</f>
        <v>SC5'</v>
      </c>
      <c r="O4" s="338" t="s">
        <v>776</v>
      </c>
      <c r="P4" s="338" t="str">
        <f>IF('SC5'' Procedure'!$C$16&lt;&gt;"Enter Here",PartB_Data_Tru!W4,PartB_Data_Tru!V4)</f>
        <v>_Alpha_3</v>
      </c>
      <c r="Q4" s="338" t="str">
        <f t="shared" si="1"/>
        <v>SC5'_BD_Alpha_3</v>
      </c>
      <c r="S4" s="338" t="s">
        <v>695</v>
      </c>
      <c r="T4" s="439" t="s">
        <v>1069</v>
      </c>
      <c r="V4" s="338" t="s">
        <v>701</v>
      </c>
      <c r="W4" s="439" t="s">
        <v>1072</v>
      </c>
    </row>
    <row r="5" spans="1:23" ht="13.5" customHeight="1">
      <c r="A5" s="481" t="s">
        <v>1127</v>
      </c>
      <c r="B5" s="481" t="s">
        <v>704</v>
      </c>
      <c r="C5" s="481" t="s">
        <v>1134</v>
      </c>
      <c r="D5" s="481" t="s">
        <v>1684</v>
      </c>
      <c r="E5" s="481">
        <v>25265</v>
      </c>
      <c r="F5" s="339"/>
      <c r="G5" s="340">
        <f>IF(ISNUMBER(E5),E5/'Bulk DivVar Analysis'!$I$7,"")</f>
        <v>1.4655297427419589</v>
      </c>
      <c r="H5" s="338" t="str">
        <f>IF(ISNUMBER(E5), IF(G5&gt;'Bulk DivVar Analysis'!$J$9,"Pass","Fail"),"")</f>
        <v>Pass</v>
      </c>
      <c r="I5" s="338" t="str">
        <f t="shared" si="2"/>
        <v>Alpha_5_A4</v>
      </c>
      <c r="J5" s="339"/>
      <c r="K5" s="338" t="s">
        <v>702</v>
      </c>
      <c r="L5" s="338">
        <f t="shared" si="0"/>
        <v>0</v>
      </c>
      <c r="M5" s="338" t="str">
        <f>IF(ISNUMBER($E$2),IF(L5&gt;='Bulk DivVar Analysis'!$P$16,"Yes","No"),"")</f>
        <v>No</v>
      </c>
      <c r="N5" s="338" t="str">
        <f>IF('SC5'' Procedure'!$C$16&lt;&gt;"Enter Here",PartB_Data_Tru!T5,PartB_Data_Tru!S5)</f>
        <v>SC5'</v>
      </c>
      <c r="O5" s="338" t="s">
        <v>776</v>
      </c>
      <c r="P5" s="338" t="str">
        <f>IF('SC5'' Procedure'!$C$16&lt;&gt;"Enter Here",PartB_Data_Tru!W5,PartB_Data_Tru!V5)</f>
        <v>_Alpha_4</v>
      </c>
      <c r="Q5" s="338" t="str">
        <f t="shared" si="1"/>
        <v>SC5'_BD_Alpha_4</v>
      </c>
      <c r="S5" s="338" t="s">
        <v>695</v>
      </c>
      <c r="T5" s="439" t="s">
        <v>1069</v>
      </c>
      <c r="V5" s="338" t="s">
        <v>703</v>
      </c>
      <c r="W5" s="439" t="s">
        <v>1073</v>
      </c>
    </row>
    <row r="6" spans="1:23" ht="13.5" customHeight="1">
      <c r="A6" s="481" t="s">
        <v>1127</v>
      </c>
      <c r="B6" s="481" t="s">
        <v>704</v>
      </c>
      <c r="C6" s="481" t="s">
        <v>1136</v>
      </c>
      <c r="D6" s="481" t="s">
        <v>1685</v>
      </c>
      <c r="E6" s="481">
        <v>27325</v>
      </c>
      <c r="F6" s="339"/>
      <c r="G6" s="340">
        <f>IF(ISNUMBER(E6),E6/'Bulk DivVar Analysis'!$I$7,"")</f>
        <v>1.5850227674816555</v>
      </c>
      <c r="H6" s="338" t="str">
        <f>IF(ISNUMBER(E6), IF(G6&gt;'Bulk DivVar Analysis'!$J$9,"Pass","Fail"),"")</f>
        <v>Pass</v>
      </c>
      <c r="I6" s="338" t="str">
        <f t="shared" si="2"/>
        <v>Alpha_5_A5</v>
      </c>
      <c r="J6" s="339"/>
      <c r="K6" s="338" t="s">
        <v>704</v>
      </c>
      <c r="L6" s="338">
        <f t="shared" si="0"/>
        <v>0</v>
      </c>
      <c r="M6" s="338" t="str">
        <f>IF(ISNUMBER($E$2),IF(L6&gt;='Bulk DivVar Analysis'!$P$16,"Yes","No"),"")</f>
        <v>No</v>
      </c>
      <c r="N6" s="338" t="str">
        <f>IF('SC5'' Procedure'!$C$16&lt;&gt;"Enter Here",PartB_Data_Tru!T6,PartB_Data_Tru!S6)</f>
        <v>SC5'</v>
      </c>
      <c r="O6" s="338" t="s">
        <v>776</v>
      </c>
      <c r="P6" s="338" t="str">
        <f>IF('SC5'' Procedure'!$C$16&lt;&gt;"Enter Here",PartB_Data_Tru!W6,PartB_Data_Tru!V6)</f>
        <v>_Alpha_5</v>
      </c>
      <c r="Q6" s="338" t="str">
        <f t="shared" si="1"/>
        <v>SC5'_BD_Alpha_5</v>
      </c>
      <c r="S6" s="338" t="s">
        <v>695</v>
      </c>
      <c r="T6" s="439" t="s">
        <v>1069</v>
      </c>
      <c r="V6" s="338" t="s">
        <v>705</v>
      </c>
      <c r="W6" s="439" t="s">
        <v>1074</v>
      </c>
    </row>
    <row r="7" spans="1:23" ht="13.5" customHeight="1">
      <c r="A7" s="481" t="s">
        <v>1127</v>
      </c>
      <c r="B7" s="481" t="s">
        <v>704</v>
      </c>
      <c r="C7" s="481" t="s">
        <v>1138</v>
      </c>
      <c r="D7" s="481" t="s">
        <v>1686</v>
      </c>
      <c r="E7" s="481">
        <v>20966</v>
      </c>
      <c r="F7" s="339"/>
      <c r="G7" s="340">
        <f>IF(ISNUMBER(E7),E7/'Bulk DivVar Analysis'!$I$7,"")</f>
        <v>1.2161605615012037</v>
      </c>
      <c r="H7" s="338" t="str">
        <f>IF(ISNUMBER(E7), IF(G7&gt;'Bulk DivVar Analysis'!$J$9,"Pass","Fail"),"")</f>
        <v>Pass</v>
      </c>
      <c r="I7" s="338" t="str">
        <f t="shared" si="2"/>
        <v>Alpha_5_A6</v>
      </c>
      <c r="J7" s="339"/>
      <c r="K7" s="338" t="s">
        <v>706</v>
      </c>
      <c r="L7" s="338">
        <f t="shared" si="0"/>
        <v>0</v>
      </c>
      <c r="M7" s="338" t="str">
        <f>IF(ISNUMBER($E$2),IF(L7&gt;='Bulk DivVar Analysis'!$P$16,"Yes","No"),"")</f>
        <v>No</v>
      </c>
      <c r="N7" s="338" t="str">
        <f>IF('SC5'' Procedure'!$C$16&lt;&gt;"Enter Here",PartB_Data_Tru!T7,PartB_Data_Tru!S7)</f>
        <v>SC5'</v>
      </c>
      <c r="O7" s="338" t="s">
        <v>776</v>
      </c>
      <c r="P7" s="338" t="str">
        <f>IF('SC5'' Procedure'!$C$16&lt;&gt;"Enter Here",PartB_Data_Tru!W7,PartB_Data_Tru!V7)</f>
        <v>_Alpha_6</v>
      </c>
      <c r="Q7" s="338" t="str">
        <f t="shared" si="1"/>
        <v>SC5'_BD_Alpha_6</v>
      </c>
      <c r="S7" s="338" t="s">
        <v>695</v>
      </c>
      <c r="T7" s="439" t="s">
        <v>1069</v>
      </c>
      <c r="V7" s="338" t="s">
        <v>707</v>
      </c>
      <c r="W7" s="439" t="s">
        <v>1075</v>
      </c>
    </row>
    <row r="8" spans="1:23" ht="13.5" customHeight="1">
      <c r="A8" s="481" t="s">
        <v>1127</v>
      </c>
      <c r="B8" s="481" t="s">
        <v>704</v>
      </c>
      <c r="C8" s="481" t="s">
        <v>1140</v>
      </c>
      <c r="D8" s="481" t="s">
        <v>1687</v>
      </c>
      <c r="E8" s="481">
        <v>34068</v>
      </c>
      <c r="F8" s="339"/>
      <c r="G8" s="340">
        <f>IF(ISNUMBER(E8),E8/'Bulk DivVar Analysis'!$I$7,"")</f>
        <v>1.9761594013747499</v>
      </c>
      <c r="H8" s="338" t="str">
        <f>IF(ISNUMBER(E8), IF(G8&gt;'Bulk DivVar Analysis'!$J$9,"Pass","Fail"),"")</f>
        <v>Pass</v>
      </c>
      <c r="I8" s="338" t="str">
        <f t="shared" si="2"/>
        <v>Alpha_5_A7</v>
      </c>
      <c r="J8" s="339"/>
      <c r="K8" s="338" t="s">
        <v>708</v>
      </c>
      <c r="L8" s="338">
        <f t="shared" si="0"/>
        <v>0</v>
      </c>
      <c r="M8" s="338" t="str">
        <f>IF(ISNUMBER($E$2),IF(L8&gt;='Bulk DivVar Analysis'!$P$16,"Yes","No"),"")</f>
        <v>No</v>
      </c>
      <c r="N8" s="338" t="str">
        <f>IF('SC5'' Procedure'!$C$16&lt;&gt;"Enter Here",PartB_Data_Tru!T8,PartB_Data_Tru!S8)</f>
        <v>SC5'</v>
      </c>
      <c r="O8" s="338" t="s">
        <v>776</v>
      </c>
      <c r="P8" s="338" t="str">
        <f>IF('SC5'' Procedure'!$C$16&lt;&gt;"Enter Here",PartB_Data_Tru!W8,PartB_Data_Tru!V8)</f>
        <v>_Alpha_7</v>
      </c>
      <c r="Q8" s="338" t="str">
        <f t="shared" si="1"/>
        <v>SC5'_BD_Alpha_7</v>
      </c>
      <c r="S8" s="338" t="s">
        <v>695</v>
      </c>
      <c r="T8" s="439" t="s">
        <v>1069</v>
      </c>
      <c r="V8" s="338" t="s">
        <v>709</v>
      </c>
      <c r="W8" s="439" t="s">
        <v>1076</v>
      </c>
    </row>
    <row r="9" spans="1:23" ht="13.5" customHeight="1">
      <c r="A9" s="481" t="s">
        <v>1127</v>
      </c>
      <c r="B9" s="481" t="s">
        <v>704</v>
      </c>
      <c r="C9" s="481" t="s">
        <v>1142</v>
      </c>
      <c r="D9" s="481" t="s">
        <v>1688</v>
      </c>
      <c r="E9" s="481">
        <v>11935</v>
      </c>
      <c r="F9" s="339"/>
      <c r="G9" s="340">
        <f>IF(ISNUMBER(E9),E9/'Bulk DivVar Analysis'!$I$7,"")</f>
        <v>0.69230546129528114</v>
      </c>
      <c r="H9" s="338" t="str">
        <f>IF(ISNUMBER(E9), IF(G9&gt;'Bulk DivVar Analysis'!$J$9,"Pass","Fail"),"")</f>
        <v>Pass</v>
      </c>
      <c r="I9" s="338" t="str">
        <f t="shared" si="2"/>
        <v>Alpha_5_A8</v>
      </c>
      <c r="J9" s="339"/>
      <c r="K9" s="338" t="s">
        <v>710</v>
      </c>
      <c r="L9" s="338">
        <f t="shared" si="0"/>
        <v>0</v>
      </c>
      <c r="M9" s="338" t="str">
        <f>IF(ISNUMBER($E$2),IF(L9&gt;='Bulk DivVar Analysis'!$P$16,"Yes","No"),"")</f>
        <v>No</v>
      </c>
      <c r="N9" s="338" t="str">
        <f>IF('SC5'' Procedure'!$C$16&lt;&gt;"Enter Here",PartB_Data_Tru!T9,PartB_Data_Tru!S9)</f>
        <v>SC5'</v>
      </c>
      <c r="O9" s="338" t="s">
        <v>776</v>
      </c>
      <c r="P9" s="338" t="str">
        <f>IF('SC5'' Procedure'!$C$16&lt;&gt;"Enter Here",PartB_Data_Tru!W9,PartB_Data_Tru!V9)</f>
        <v>_Alpha_8</v>
      </c>
      <c r="Q9" s="338" t="str">
        <f t="shared" si="1"/>
        <v>SC5'_BD_Alpha_8</v>
      </c>
      <c r="S9" s="338" t="s">
        <v>695</v>
      </c>
      <c r="T9" s="439" t="s">
        <v>1069</v>
      </c>
      <c r="V9" s="338" t="s">
        <v>711</v>
      </c>
      <c r="W9" s="439" t="s">
        <v>1077</v>
      </c>
    </row>
    <row r="10" spans="1:23" ht="13.5" customHeight="1">
      <c r="A10" s="481" t="s">
        <v>1127</v>
      </c>
      <c r="B10" s="481" t="s">
        <v>704</v>
      </c>
      <c r="C10" s="481" t="s">
        <v>1144</v>
      </c>
      <c r="D10" s="481" t="s">
        <v>1689</v>
      </c>
      <c r="E10" s="481">
        <v>20705</v>
      </c>
      <c r="F10" s="339"/>
      <c r="G10" s="340">
        <f>IF(ISNUMBER(E10),E10/'Bulk DivVar Analysis'!$I$7,"")</f>
        <v>1.2010209112793295</v>
      </c>
      <c r="H10" s="338" t="str">
        <f>IF(ISNUMBER(E10), IF(G10&gt;'Bulk DivVar Analysis'!$J$9,"Pass","Fail"),"")</f>
        <v>Pass</v>
      </c>
      <c r="I10" s="338" t="str">
        <f t="shared" si="2"/>
        <v>Alpha_5_A9</v>
      </c>
      <c r="J10" s="339"/>
      <c r="K10" s="338" t="s">
        <v>712</v>
      </c>
      <c r="L10" s="338">
        <f t="shared" si="0"/>
        <v>0</v>
      </c>
      <c r="M10" s="338" t="str">
        <f>IF(ISNUMBER($E$2),IF(L10&gt;='Bulk DivVar Analysis'!$P$16,"Yes","No"),"")</f>
        <v>No</v>
      </c>
      <c r="N10" s="338" t="str">
        <f>IF('SC5'' Procedure'!$C$16&lt;&gt;"Enter Here",PartB_Data_Tru!T10,PartB_Data_Tru!S10)</f>
        <v>SC5'</v>
      </c>
      <c r="O10" s="338" t="s">
        <v>776</v>
      </c>
      <c r="P10" s="338" t="str">
        <f>IF('SC5'' Procedure'!$C$16&lt;&gt;"Enter Here",PartB_Data_Tru!W10,PartB_Data_Tru!V10)</f>
        <v>_Alpha_9</v>
      </c>
      <c r="Q10" s="338" t="str">
        <f t="shared" si="1"/>
        <v>SC5'_BD_Alpha_9</v>
      </c>
      <c r="S10" s="338" t="s">
        <v>695</v>
      </c>
      <c r="T10" s="439" t="s">
        <v>1069</v>
      </c>
      <c r="V10" s="338" t="s">
        <v>713</v>
      </c>
      <c r="W10" s="439" t="s">
        <v>1078</v>
      </c>
    </row>
    <row r="11" spans="1:23" ht="13.5" customHeight="1">
      <c r="A11" s="481" t="s">
        <v>1127</v>
      </c>
      <c r="B11" s="481" t="s">
        <v>704</v>
      </c>
      <c r="C11" s="481" t="s">
        <v>496</v>
      </c>
      <c r="D11" s="481" t="s">
        <v>1690</v>
      </c>
      <c r="E11" s="481">
        <v>21096</v>
      </c>
      <c r="F11" s="339"/>
      <c r="G11" s="340">
        <f>IF(ISNUMBER(E11),E11/'Bulk DivVar Analysis'!$I$7,"")</f>
        <v>1.2237013834507962</v>
      </c>
      <c r="H11" s="338" t="str">
        <f>IF(ISNUMBER(E11), IF(G11&gt;'Bulk DivVar Analysis'!$J$9,"Pass","Fail"),"")</f>
        <v>Pass</v>
      </c>
      <c r="I11" s="338" t="str">
        <f t="shared" si="2"/>
        <v>Alpha_5_A10</v>
      </c>
      <c r="J11" s="339"/>
      <c r="K11" s="338" t="s">
        <v>714</v>
      </c>
      <c r="L11" s="338">
        <f t="shared" si="0"/>
        <v>0</v>
      </c>
      <c r="M11" s="338" t="str">
        <f>IF(ISNUMBER($E$2),IF(L11&gt;='Bulk DivVar Analysis'!$P$16,"Yes","No"),"")</f>
        <v>No</v>
      </c>
      <c r="N11" s="338" t="str">
        <f>IF('SC5'' Procedure'!$C$16&lt;&gt;"Enter Here",PartB_Data_Tru!T11,PartB_Data_Tru!S11)</f>
        <v>SC5'</v>
      </c>
      <c r="O11" s="338" t="s">
        <v>776</v>
      </c>
      <c r="P11" s="338" t="str">
        <f>IF('SC5'' Procedure'!$C$16&lt;&gt;"Enter Here",PartB_Data_Tru!W11,PartB_Data_Tru!V11)</f>
        <v>_Alpha_10</v>
      </c>
      <c r="Q11" s="338" t="str">
        <f t="shared" si="1"/>
        <v>SC5'_BD_Alpha_10</v>
      </c>
      <c r="S11" s="338" t="s">
        <v>695</v>
      </c>
      <c r="T11" s="439" t="s">
        <v>1069</v>
      </c>
      <c r="V11" s="338" t="s">
        <v>715</v>
      </c>
      <c r="W11" s="439" t="s">
        <v>1079</v>
      </c>
    </row>
    <row r="12" spans="1:23" ht="13.5" customHeight="1">
      <c r="A12" s="481" t="s">
        <v>1127</v>
      </c>
      <c r="B12" s="481" t="s">
        <v>704</v>
      </c>
      <c r="C12" s="481" t="s">
        <v>497</v>
      </c>
      <c r="D12" s="481" t="s">
        <v>1691</v>
      </c>
      <c r="E12" s="481">
        <v>22490</v>
      </c>
      <c r="F12" s="339"/>
      <c r="G12" s="340">
        <f>IF(ISNUMBER(E12),E12/'Bulk DivVar Analysis'!$I$7,"")</f>
        <v>1.3045621972795034</v>
      </c>
      <c r="H12" s="338" t="str">
        <f>IF(ISNUMBER(E12), IF(G12&gt;'Bulk DivVar Analysis'!$J$9,"Pass","Fail"),"")</f>
        <v>Pass</v>
      </c>
      <c r="I12" s="338" t="str">
        <f t="shared" si="2"/>
        <v>Alpha_5_A11</v>
      </c>
      <c r="J12" s="339"/>
      <c r="K12" s="338" t="s">
        <v>716</v>
      </c>
      <c r="L12" s="338">
        <f t="shared" si="0"/>
        <v>0</v>
      </c>
      <c r="M12" s="338" t="str">
        <f>IF(ISNUMBER($E$2),IF(L12&gt;='Bulk DivVar Analysis'!$P$16,"Yes","No"),"")</f>
        <v>No</v>
      </c>
      <c r="N12" s="338" t="str">
        <f>IF('SC5'' Procedure'!$C$16&lt;&gt;"Enter Here",PartB_Data_Tru!T12,PartB_Data_Tru!S12)</f>
        <v>SC5'</v>
      </c>
      <c r="O12" s="338" t="s">
        <v>776</v>
      </c>
      <c r="P12" s="338" t="str">
        <f>IF('SC5'' Procedure'!$C$16&lt;&gt;"Enter Here",PartB_Data_Tru!W12,PartB_Data_Tru!V12)</f>
        <v>_Beta_1</v>
      </c>
      <c r="Q12" s="338" t="str">
        <f t="shared" si="1"/>
        <v>SC5'_BD_Beta_1</v>
      </c>
      <c r="S12" s="338" t="s">
        <v>695</v>
      </c>
      <c r="T12" s="439" t="s">
        <v>1069</v>
      </c>
      <c r="V12" s="338" t="s">
        <v>717</v>
      </c>
      <c r="W12" s="439" t="s">
        <v>1080</v>
      </c>
    </row>
    <row r="13" spans="1:23" ht="13.5" customHeight="1">
      <c r="A13" s="481" t="s">
        <v>1127</v>
      </c>
      <c r="B13" s="481" t="s">
        <v>704</v>
      </c>
      <c r="C13" s="481" t="s">
        <v>498</v>
      </c>
      <c r="D13" s="481" t="s">
        <v>1692</v>
      </c>
      <c r="E13" s="481">
        <v>30083</v>
      </c>
      <c r="F13" s="339"/>
      <c r="G13" s="340">
        <f>IF(ISNUMBER(E13),E13/'Bulk DivVar Analysis'!$I$7,"")</f>
        <v>1.745004205458395</v>
      </c>
      <c r="H13" s="338" t="str">
        <f>IF(ISNUMBER(E13), IF(G13&gt;'Bulk DivVar Analysis'!$J$9,"Pass","Fail"),"")</f>
        <v>Pass</v>
      </c>
      <c r="I13" s="338" t="str">
        <f t="shared" si="2"/>
        <v>Alpha_5_A12</v>
      </c>
      <c r="J13" s="339"/>
      <c r="K13" s="338" t="s">
        <v>718</v>
      </c>
      <c r="L13" s="338">
        <f t="shared" si="0"/>
        <v>0</v>
      </c>
      <c r="M13" s="338" t="str">
        <f>IF(ISNUMBER($E$2),IF(L13&gt;='Bulk DivVar Analysis'!$P$16,"Yes","No"),"")</f>
        <v>No</v>
      </c>
      <c r="N13" s="338" t="str">
        <f>IF('SC5'' Procedure'!$C$16&lt;&gt;"Enter Here",PartB_Data_Tru!T13,PartB_Data_Tru!S13)</f>
        <v>SC5'</v>
      </c>
      <c r="O13" s="338" t="s">
        <v>776</v>
      </c>
      <c r="P13" s="338" t="str">
        <f>IF('SC5'' Procedure'!$C$16&lt;&gt;"Enter Here",PartB_Data_Tru!W13,PartB_Data_Tru!V13)</f>
        <v>_Beta_2</v>
      </c>
      <c r="Q13" s="338" t="str">
        <f t="shared" si="1"/>
        <v>SC5'_BD_Beta_2</v>
      </c>
      <c r="S13" s="338" t="s">
        <v>695</v>
      </c>
      <c r="T13" s="439" t="s">
        <v>1069</v>
      </c>
      <c r="V13" s="338" t="s">
        <v>719</v>
      </c>
      <c r="W13" s="439" t="s">
        <v>1081</v>
      </c>
    </row>
    <row r="14" spans="1:23" ht="13.5" customHeight="1">
      <c r="A14" s="481" t="s">
        <v>1127</v>
      </c>
      <c r="B14" s="481" t="s">
        <v>704</v>
      </c>
      <c r="C14" s="481" t="s">
        <v>1149</v>
      </c>
      <c r="D14" s="481" t="s">
        <v>1693</v>
      </c>
      <c r="E14" s="481">
        <v>22253</v>
      </c>
      <c r="F14" s="339"/>
      <c r="G14" s="340">
        <f>IF(ISNUMBER(E14),E14/'Bulk DivVar Analysis'!$I$7,"")</f>
        <v>1.2908146988021694</v>
      </c>
      <c r="H14" s="338" t="str">
        <f>IF(ISNUMBER(E14), IF(G14&gt;'Bulk DivVar Analysis'!$J$9,"Pass","Fail"),"")</f>
        <v>Pass</v>
      </c>
      <c r="I14" s="338" t="str">
        <f t="shared" si="2"/>
        <v>Alpha_5_B1</v>
      </c>
      <c r="J14" s="339"/>
      <c r="K14" s="338" t="s">
        <v>720</v>
      </c>
      <c r="L14" s="338">
        <f t="shared" si="0"/>
        <v>0</v>
      </c>
      <c r="M14" s="338" t="str">
        <f>IF(ISNUMBER($E$2),IF(L14&gt;='Bulk DivVar Analysis'!$P$16,"Yes","No"),"")</f>
        <v>No</v>
      </c>
      <c r="N14" s="338" t="str">
        <f>IF('SC5'' Procedure'!$C$16&lt;&gt;"Enter Here",PartB_Data_Tru!T14,PartB_Data_Tru!S14)</f>
        <v>SC5'</v>
      </c>
      <c r="O14" s="338" t="s">
        <v>776</v>
      </c>
      <c r="P14" s="338" t="str">
        <f>IF('SC5'' Procedure'!$C$16&lt;&gt;"Enter Here",PartB_Data_Tru!W14,PartB_Data_Tru!V14)</f>
        <v>_Beta_3</v>
      </c>
      <c r="Q14" s="338" t="str">
        <f t="shared" si="1"/>
        <v>SC5'_BD_Beta_3</v>
      </c>
      <c r="S14" s="338" t="s">
        <v>695</v>
      </c>
      <c r="T14" s="439" t="s">
        <v>1069</v>
      </c>
      <c r="V14" s="338" t="s">
        <v>721</v>
      </c>
      <c r="W14" s="439" t="s">
        <v>1082</v>
      </c>
    </row>
    <row r="15" spans="1:23" ht="13.5" customHeight="1">
      <c r="A15" s="481" t="s">
        <v>1127</v>
      </c>
      <c r="B15" s="481" t="s">
        <v>704</v>
      </c>
      <c r="C15" s="481" t="s">
        <v>1151</v>
      </c>
      <c r="D15" s="481" t="s">
        <v>1694</v>
      </c>
      <c r="E15" s="481">
        <v>22677</v>
      </c>
      <c r="F15" s="339"/>
      <c r="G15" s="340">
        <f>IF(ISNUMBER(E15),E15/'Bulk DivVar Analysis'!$I$7,"")</f>
        <v>1.3154093796223789</v>
      </c>
      <c r="H15" s="338" t="str">
        <f>IF(ISNUMBER(E15), IF(G15&gt;'Bulk DivVar Analysis'!$J$9,"Pass","Fail"),"")</f>
        <v>Pass</v>
      </c>
      <c r="I15" s="338" t="str">
        <f t="shared" si="2"/>
        <v>Alpha_5_B2</v>
      </c>
      <c r="J15" s="339"/>
      <c r="K15" s="338" t="s">
        <v>722</v>
      </c>
      <c r="L15" s="338">
        <f t="shared" si="0"/>
        <v>0</v>
      </c>
      <c r="M15" s="338" t="str">
        <f>IF(ISNUMBER($E$2),IF(L15&gt;='Bulk DivVar Analysis'!$P$16,"Yes","No"),"")</f>
        <v>No</v>
      </c>
      <c r="N15" s="338" t="str">
        <f>IF('SC5'' Procedure'!$C$16&lt;&gt;"Enter Here",PartB_Data_Tru!T15,PartB_Data_Tru!S15)</f>
        <v>SC5'</v>
      </c>
      <c r="O15" s="338" t="s">
        <v>776</v>
      </c>
      <c r="P15" s="338" t="str">
        <f>IF('SC5'' Procedure'!$C$16&lt;&gt;"Enter Here",PartB_Data_Tru!W15,PartB_Data_Tru!V15)</f>
        <v>_Beta_4</v>
      </c>
      <c r="Q15" s="338" t="str">
        <f t="shared" si="1"/>
        <v>SC5'_BD_Beta_4</v>
      </c>
      <c r="S15" s="338" t="s">
        <v>695</v>
      </c>
      <c r="T15" s="439" t="s">
        <v>1069</v>
      </c>
      <c r="V15" s="338" t="s">
        <v>723</v>
      </c>
      <c r="W15" s="439" t="s">
        <v>1083</v>
      </c>
    </row>
    <row r="16" spans="1:23" ht="13.5" customHeight="1">
      <c r="A16" s="481" t="s">
        <v>1127</v>
      </c>
      <c r="B16" s="481" t="s">
        <v>704</v>
      </c>
      <c r="C16" s="481" t="s">
        <v>1153</v>
      </c>
      <c r="D16" s="481" t="s">
        <v>1695</v>
      </c>
      <c r="E16" s="481">
        <v>29267</v>
      </c>
      <c r="F16" s="339"/>
      <c r="G16" s="340">
        <f>IF(ISNUMBER(E16),E16/'Bulk DivVar Analysis'!$I$7,"")</f>
        <v>1.6976710461440296</v>
      </c>
      <c r="H16" s="338" t="str">
        <f>IF(ISNUMBER(E16), IF(G16&gt;'Bulk DivVar Analysis'!$J$9,"Pass","Fail"),"")</f>
        <v>Pass</v>
      </c>
      <c r="I16" s="338" t="str">
        <f t="shared" si="2"/>
        <v>Alpha_5_B3</v>
      </c>
      <c r="J16" s="339"/>
      <c r="K16" s="338" t="s">
        <v>724</v>
      </c>
      <c r="L16" s="338">
        <f t="shared" si="0"/>
        <v>0</v>
      </c>
      <c r="M16" s="338" t="str">
        <f>IF(ISNUMBER($E$2),IF(L16&gt;='Bulk DivVar Analysis'!$P$16,"Yes","No"),"")</f>
        <v>No</v>
      </c>
      <c r="N16" s="338" t="str">
        <f>IF('SC5'' Procedure'!$C$16&lt;&gt;"Enter Here",PartB_Data_Tru!T16,PartB_Data_Tru!S16)</f>
        <v>SC5'</v>
      </c>
      <c r="O16" s="338" t="s">
        <v>776</v>
      </c>
      <c r="P16" s="338" t="str">
        <f>IF('SC5'' Procedure'!$C$16&lt;&gt;"Enter Here",PartB_Data_Tru!W16,PartB_Data_Tru!V16)</f>
        <v>_Beta_5</v>
      </c>
      <c r="Q16" s="338" t="str">
        <f t="shared" si="1"/>
        <v>SC5'_BD_Beta_5</v>
      </c>
      <c r="S16" s="338" t="s">
        <v>695</v>
      </c>
      <c r="T16" s="439" t="s">
        <v>1069</v>
      </c>
      <c r="V16" s="338" t="s">
        <v>725</v>
      </c>
      <c r="W16" s="439" t="s">
        <v>1084</v>
      </c>
    </row>
    <row r="17" spans="1:23" ht="13.5" customHeight="1">
      <c r="A17" s="481" t="s">
        <v>1127</v>
      </c>
      <c r="B17" s="481" t="s">
        <v>704</v>
      </c>
      <c r="C17" s="481" t="s">
        <v>1155</v>
      </c>
      <c r="D17" s="481" t="s">
        <v>1696</v>
      </c>
      <c r="E17" s="481">
        <v>25981</v>
      </c>
      <c r="F17" s="339"/>
      <c r="G17" s="340">
        <f>IF(ISNUMBER(E17),E17/'Bulk DivVar Analysis'!$I$7,"")</f>
        <v>1.5070622697874068</v>
      </c>
      <c r="H17" s="338" t="str">
        <f>IF(ISNUMBER(E17), IF(G17&gt;'Bulk DivVar Analysis'!$J$9,"Pass","Fail"),"")</f>
        <v>Pass</v>
      </c>
      <c r="I17" s="338" t="str">
        <f t="shared" si="2"/>
        <v>Alpha_5_B4</v>
      </c>
      <c r="J17" s="339"/>
      <c r="K17" s="338" t="s">
        <v>726</v>
      </c>
      <c r="L17" s="338">
        <f t="shared" si="0"/>
        <v>0</v>
      </c>
      <c r="M17" s="338" t="str">
        <f>IF(ISNUMBER($E$2),IF(L17&gt;='Bulk DivVar Analysis'!$P$16,"Yes","No"),"")</f>
        <v>No</v>
      </c>
      <c r="N17" s="338" t="str">
        <f>IF('SC5'' Procedure'!$C$16&lt;&gt;"Enter Here",PartB_Data_Tru!T17,PartB_Data_Tru!S17)</f>
        <v>SC5'</v>
      </c>
      <c r="O17" s="338" t="s">
        <v>776</v>
      </c>
      <c r="P17" s="338" t="str">
        <f>IF('SC5'' Procedure'!$C$16&lt;&gt;"Enter Here",PartB_Data_Tru!W17,PartB_Data_Tru!V17)</f>
        <v>_Beta_6</v>
      </c>
      <c r="Q17" s="338" t="str">
        <f t="shared" si="1"/>
        <v>SC5'_BD_Beta_6</v>
      </c>
      <c r="S17" s="338" t="s">
        <v>695</v>
      </c>
      <c r="T17" s="439" t="s">
        <v>1069</v>
      </c>
      <c r="V17" s="338" t="s">
        <v>727</v>
      </c>
      <c r="W17" s="439" t="s">
        <v>1085</v>
      </c>
    </row>
    <row r="18" spans="1:23" ht="13.5" customHeight="1">
      <c r="A18" s="481" t="s">
        <v>1127</v>
      </c>
      <c r="B18" s="481" t="s">
        <v>704</v>
      </c>
      <c r="C18" s="481" t="s">
        <v>1157</v>
      </c>
      <c r="D18" s="481" t="s">
        <v>1697</v>
      </c>
      <c r="E18" s="481">
        <v>12588</v>
      </c>
      <c r="F18" s="339"/>
      <c r="G18" s="340">
        <f>IF(ISNUMBER(E18),E18/'Bulk DivVar Analysis'!$I$7,"")</f>
        <v>0.73018359001131128</v>
      </c>
      <c r="H18" s="338" t="str">
        <f>IF(ISNUMBER(E18), IF(G18&gt;'Bulk DivVar Analysis'!$J$9,"Pass","Fail"),"")</f>
        <v>Pass</v>
      </c>
      <c r="I18" s="338" t="str">
        <f t="shared" si="2"/>
        <v>Alpha_5_B5</v>
      </c>
      <c r="J18" s="339"/>
      <c r="K18" s="338" t="s">
        <v>728</v>
      </c>
      <c r="L18" s="338">
        <f t="shared" si="0"/>
        <v>0</v>
      </c>
      <c r="M18" s="338" t="str">
        <f>IF(ISNUMBER($E$2),IF(L18&gt;='Bulk DivVar Analysis'!$P$16,"Yes","No"),"")</f>
        <v>No</v>
      </c>
      <c r="N18" s="338" t="str">
        <f>IF('SC5'' Procedure'!$C$16&lt;&gt;"Enter Here",PartB_Data_Tru!T18,PartB_Data_Tru!S18)</f>
        <v>SC5'</v>
      </c>
      <c r="O18" s="338" t="s">
        <v>776</v>
      </c>
      <c r="P18" s="338" t="str">
        <f>IF('SC5'' Procedure'!$C$16&lt;&gt;"Enter Here",PartB_Data_Tru!W18,PartB_Data_Tru!V18)</f>
        <v>_Beta_7</v>
      </c>
      <c r="Q18" s="338" t="str">
        <f t="shared" si="1"/>
        <v>SC5'_BD_Beta_7</v>
      </c>
      <c r="S18" s="338" t="s">
        <v>695</v>
      </c>
      <c r="T18" s="439" t="s">
        <v>1069</v>
      </c>
      <c r="V18" s="338" t="s">
        <v>729</v>
      </c>
      <c r="W18" s="439" t="s">
        <v>1086</v>
      </c>
    </row>
    <row r="19" spans="1:23" ht="13.5" customHeight="1">
      <c r="A19" s="481" t="s">
        <v>1127</v>
      </c>
      <c r="B19" s="481" t="s">
        <v>704</v>
      </c>
      <c r="C19" s="481" t="s">
        <v>1159</v>
      </c>
      <c r="D19" s="481" t="s">
        <v>1698</v>
      </c>
      <c r="E19" s="481">
        <v>20333</v>
      </c>
      <c r="F19" s="339"/>
      <c r="G19" s="340">
        <f>IF(ISNUMBER(E19),E19/'Bulk DivVar Analysis'!$I$7,"")</f>
        <v>1.179442559238957</v>
      </c>
      <c r="H19" s="338" t="str">
        <f>IF(ISNUMBER(E19), IF(G19&gt;'Bulk DivVar Analysis'!$J$9,"Pass","Fail"),"")</f>
        <v>Pass</v>
      </c>
      <c r="I19" s="338" t="str">
        <f t="shared" si="2"/>
        <v>Alpha_5_B6</v>
      </c>
      <c r="J19" s="339"/>
      <c r="K19" s="338" t="s">
        <v>730</v>
      </c>
      <c r="L19" s="338">
        <f t="shared" si="0"/>
        <v>0</v>
      </c>
      <c r="M19" s="338" t="str">
        <f>IF(ISNUMBER($E$2),IF(L19&gt;='Bulk DivVar Analysis'!$P$16,"Yes","No"),"")</f>
        <v>No</v>
      </c>
      <c r="N19" s="338" t="str">
        <f>IF('SC5'' Procedure'!$C$16&lt;&gt;"Enter Here",PartB_Data_Tru!T19,PartB_Data_Tru!S19)</f>
        <v>SC5'</v>
      </c>
      <c r="O19" s="338" t="s">
        <v>776</v>
      </c>
      <c r="P19" s="338" t="str">
        <f>IF('SC5'' Procedure'!$C$16&lt;&gt;"Enter Here",PartB_Data_Tru!W19,PartB_Data_Tru!V19)</f>
        <v>_Beta_8</v>
      </c>
      <c r="Q19" s="338" t="str">
        <f t="shared" si="1"/>
        <v>SC5'_BD_Beta_8</v>
      </c>
      <c r="S19" s="338" t="s">
        <v>695</v>
      </c>
      <c r="T19" s="439" t="s">
        <v>1069</v>
      </c>
      <c r="V19" s="338" t="s">
        <v>731</v>
      </c>
      <c r="W19" s="439" t="s">
        <v>1087</v>
      </c>
    </row>
    <row r="20" spans="1:23" ht="13.5" customHeight="1">
      <c r="A20" s="481" t="s">
        <v>1127</v>
      </c>
      <c r="B20" s="481" t="s">
        <v>704</v>
      </c>
      <c r="C20" s="481" t="s">
        <v>1161</v>
      </c>
      <c r="D20" s="481" t="s">
        <v>1699</v>
      </c>
      <c r="E20" s="481">
        <v>30763</v>
      </c>
      <c r="F20" s="339"/>
      <c r="G20" s="340">
        <f>IF(ISNUMBER(E20),E20/'Bulk DivVar Analysis'!$I$7,"")</f>
        <v>1.7844485048870327</v>
      </c>
      <c r="H20" s="338" t="str">
        <f>IF(ISNUMBER(E20), IF(G20&gt;'Bulk DivVar Analysis'!$J$9,"Pass","Fail"),"")</f>
        <v>Pass</v>
      </c>
      <c r="I20" s="338" t="str">
        <f t="shared" si="2"/>
        <v>Alpha_5_B7</v>
      </c>
      <c r="J20" s="339"/>
      <c r="K20" s="338" t="s">
        <v>732</v>
      </c>
      <c r="L20" s="338">
        <f t="shared" si="0"/>
        <v>0</v>
      </c>
      <c r="M20" s="338" t="str">
        <f>IF(ISNUMBER($E$2),IF(L20&gt;='Bulk DivVar Analysis'!$P$16,"Yes","No"),"")</f>
        <v>No</v>
      </c>
      <c r="N20" s="338" t="str">
        <f>IF('SC5'' Procedure'!$C$16&lt;&gt;"Enter Here",PartB_Data_Tru!T20,PartB_Data_Tru!S20)</f>
        <v>SC5'</v>
      </c>
      <c r="O20" s="338" t="s">
        <v>776</v>
      </c>
      <c r="P20" s="338" t="str">
        <f>IF('SC5'' Procedure'!$C$16&lt;&gt;"Enter Here",PartB_Data_Tru!W20,PartB_Data_Tru!V20)</f>
        <v>_Beta_9</v>
      </c>
      <c r="Q20" s="338" t="str">
        <f t="shared" si="1"/>
        <v>SC5'_BD_Beta_9</v>
      </c>
      <c r="S20" s="338" t="s">
        <v>695</v>
      </c>
      <c r="T20" s="439" t="s">
        <v>1069</v>
      </c>
      <c r="V20" s="338" t="s">
        <v>733</v>
      </c>
      <c r="W20" s="439" t="s">
        <v>1088</v>
      </c>
    </row>
    <row r="21" spans="1:23" ht="13.5" customHeight="1">
      <c r="A21" s="481" t="s">
        <v>1127</v>
      </c>
      <c r="B21" s="481" t="s">
        <v>704</v>
      </c>
      <c r="C21" s="481" t="s">
        <v>1163</v>
      </c>
      <c r="D21" s="481" t="s">
        <v>1700</v>
      </c>
      <c r="E21" s="481">
        <v>20704</v>
      </c>
      <c r="F21" s="339"/>
      <c r="G21" s="340">
        <f>IF(ISNUMBER(E21),E21/'Bulk DivVar Analysis'!$I$7,"")</f>
        <v>1.2009629049566404</v>
      </c>
      <c r="H21" s="338" t="str">
        <f>IF(ISNUMBER(E21), IF(G21&gt;'Bulk DivVar Analysis'!$J$9,"Pass","Fail"),"")</f>
        <v>Pass</v>
      </c>
      <c r="I21" s="338" t="str">
        <f t="shared" si="2"/>
        <v>Alpha_5_B8</v>
      </c>
      <c r="J21" s="339"/>
      <c r="K21" s="338" t="s">
        <v>734</v>
      </c>
      <c r="L21" s="338">
        <f t="shared" si="0"/>
        <v>0</v>
      </c>
      <c r="M21" s="338" t="str">
        <f>IF(ISNUMBER($E$2),IF(L21&gt;='Bulk DivVar Analysis'!$P$16,"Yes","No"),"")</f>
        <v>No</v>
      </c>
      <c r="N21" s="338" t="str">
        <f>IF('SC5'' Procedure'!$C$16&lt;&gt;"Enter Here",PartB_Data_Tru!T21,PartB_Data_Tru!S21)</f>
        <v>SC5'</v>
      </c>
      <c r="O21" s="338" t="s">
        <v>776</v>
      </c>
      <c r="P21" s="338" t="str">
        <f>IF('SC5'' Procedure'!$C$16&lt;&gt;"Enter Here",PartB_Data_Tru!W21,PartB_Data_Tru!V21)</f>
        <v>_Beta_10</v>
      </c>
      <c r="Q21" s="338" t="str">
        <f t="shared" si="1"/>
        <v>SC5'_BD_Beta_10</v>
      </c>
      <c r="S21" s="338" t="s">
        <v>695</v>
      </c>
      <c r="T21" s="439" t="s">
        <v>1069</v>
      </c>
      <c r="V21" s="338" t="s">
        <v>735</v>
      </c>
      <c r="W21" s="439" t="s">
        <v>1089</v>
      </c>
    </row>
    <row r="22" spans="1:23" ht="13.5" customHeight="1">
      <c r="A22" s="481" t="s">
        <v>1127</v>
      </c>
      <c r="B22" s="481" t="s">
        <v>704</v>
      </c>
      <c r="C22" s="481" t="s">
        <v>1165</v>
      </c>
      <c r="D22" s="481" t="s">
        <v>1701</v>
      </c>
      <c r="E22" s="481">
        <v>22507</v>
      </c>
      <c r="F22" s="339"/>
      <c r="G22" s="340">
        <f>IF(ISNUMBER(E22),E22/'Bulk DivVar Analysis'!$I$7,"")</f>
        <v>1.3055483047652194</v>
      </c>
      <c r="H22" s="338" t="str">
        <f>IF(ISNUMBER(E22), IF(G22&gt;'Bulk DivVar Analysis'!$J$9,"Pass","Fail"),"")</f>
        <v>Pass</v>
      </c>
      <c r="I22" s="338" t="str">
        <f t="shared" si="2"/>
        <v>Alpha_5_B9</v>
      </c>
      <c r="J22" s="339"/>
      <c r="K22" s="338" t="s">
        <v>736</v>
      </c>
      <c r="L22" s="338">
        <f t="shared" si="0"/>
        <v>0</v>
      </c>
      <c r="M22" s="338" t="str">
        <f>IF(ISNUMBER($E$2),IF(L22&gt;='Bulk DivVar Analysis'!$P$16,"Yes","No"),"")</f>
        <v>No</v>
      </c>
      <c r="N22" s="338" t="str">
        <f>IF('SC5'' Procedure'!$C$16&lt;&gt;"Enter Here",PartB_Data_Tru!T22,PartB_Data_Tru!S22)</f>
        <v>SC5'</v>
      </c>
      <c r="O22" s="338" t="s">
        <v>776</v>
      </c>
      <c r="P22" s="338" t="str">
        <f>IF('SC5'' Procedure'!$C$16&lt;&gt;"Enter Here",PartB_Data_Tru!W22,PartB_Data_Tru!V22)</f>
        <v>_Delta_1</v>
      </c>
      <c r="Q22" s="338" t="str">
        <f t="shared" si="1"/>
        <v>SC5'_BD_Delta_1</v>
      </c>
      <c r="S22" s="338" t="s">
        <v>695</v>
      </c>
      <c r="T22" s="439" t="s">
        <v>1069</v>
      </c>
      <c r="V22" s="338" t="s">
        <v>737</v>
      </c>
      <c r="W22" s="439" t="s">
        <v>1090</v>
      </c>
    </row>
    <row r="23" spans="1:23" ht="13.5" customHeight="1">
      <c r="A23" s="481" t="s">
        <v>1127</v>
      </c>
      <c r="B23" s="481" t="s">
        <v>704</v>
      </c>
      <c r="C23" s="481" t="s">
        <v>508</v>
      </c>
      <c r="D23" s="481" t="s">
        <v>1702</v>
      </c>
      <c r="E23" s="481">
        <v>26063</v>
      </c>
      <c r="F23" s="339"/>
      <c r="G23" s="340">
        <f>IF(ISNUMBER(E23),E23/'Bulk DivVar Analysis'!$I$7,"")</f>
        <v>1.511818788247919</v>
      </c>
      <c r="H23" s="338" t="str">
        <f>IF(ISNUMBER(E23), IF(G23&gt;'Bulk DivVar Analysis'!$J$9,"Pass","Fail"),"")</f>
        <v>Pass</v>
      </c>
      <c r="I23" s="338" t="str">
        <f t="shared" si="2"/>
        <v>Alpha_5_B10</v>
      </c>
      <c r="J23" s="339"/>
      <c r="K23" s="338" t="s">
        <v>738</v>
      </c>
      <c r="L23" s="338">
        <f t="shared" si="0"/>
        <v>0</v>
      </c>
      <c r="M23" s="338" t="str">
        <f>IF(ISNUMBER($E$2),IF(L23&gt;='Bulk DivVar Analysis'!$P$16,"Yes","No"),"")</f>
        <v>No</v>
      </c>
      <c r="N23" s="338" t="str">
        <f>IF('SC5'' Procedure'!$C$16&lt;&gt;"Enter Here",PartB_Data_Tru!T23,PartB_Data_Tru!S23)</f>
        <v>SC5'</v>
      </c>
      <c r="O23" s="338" t="s">
        <v>776</v>
      </c>
      <c r="P23" s="338" t="str">
        <f>IF('SC5'' Procedure'!$C$16&lt;&gt;"Enter Here",PartB_Data_Tru!W23,PartB_Data_Tru!V23)</f>
        <v>_Delta_2</v>
      </c>
      <c r="Q23" s="338" t="str">
        <f t="shared" si="1"/>
        <v>SC5'_BD_Delta_2</v>
      </c>
      <c r="S23" s="338" t="s">
        <v>695</v>
      </c>
      <c r="T23" s="439" t="s">
        <v>1069</v>
      </c>
      <c r="V23" s="338" t="s">
        <v>739</v>
      </c>
      <c r="W23" s="439" t="s">
        <v>1091</v>
      </c>
    </row>
    <row r="24" spans="1:23" ht="13.5" customHeight="1">
      <c r="A24" s="481" t="s">
        <v>1127</v>
      </c>
      <c r="B24" s="481" t="s">
        <v>704</v>
      </c>
      <c r="C24" s="481" t="s">
        <v>509</v>
      </c>
      <c r="D24" s="481" t="s">
        <v>1703</v>
      </c>
      <c r="E24" s="481">
        <v>25186</v>
      </c>
      <c r="F24" s="339"/>
      <c r="G24" s="340">
        <f>IF(ISNUMBER(E24),E24/'Bulk DivVar Analysis'!$I$7,"")</f>
        <v>1.4609472432495143</v>
      </c>
      <c r="H24" s="338" t="str">
        <f>IF(ISNUMBER(E24), IF(G24&gt;'Bulk DivVar Analysis'!$J$9,"Pass","Fail"),"")</f>
        <v>Pass</v>
      </c>
      <c r="I24" s="338" t="str">
        <f t="shared" si="2"/>
        <v>Alpha_5_B11</v>
      </c>
      <c r="J24" s="339"/>
      <c r="K24" s="338" t="s">
        <v>740</v>
      </c>
      <c r="L24" s="338">
        <f t="shared" si="0"/>
        <v>0</v>
      </c>
      <c r="M24" s="338" t="str">
        <f>IF(ISNUMBER($E$2),IF(L24&gt;='Bulk DivVar Analysis'!$P$16,"Yes","No"),"")</f>
        <v>No</v>
      </c>
      <c r="N24" s="338" t="str">
        <f>IF('SC5'' Procedure'!$C$16&lt;&gt;"Enter Here",PartB_Data_Tru!T24,PartB_Data_Tru!S24)</f>
        <v>SC5'</v>
      </c>
      <c r="O24" s="338" t="s">
        <v>776</v>
      </c>
      <c r="P24" s="338" t="str">
        <f>IF('SC5'' Procedure'!$C$16&lt;&gt;"Enter Here",PartB_Data_Tru!W24,PartB_Data_Tru!V24)</f>
        <v>_Delta_3</v>
      </c>
      <c r="Q24" s="338" t="str">
        <f t="shared" si="1"/>
        <v>SC5'_BD_Delta_3</v>
      </c>
      <c r="S24" s="338" t="s">
        <v>695</v>
      </c>
      <c r="T24" s="439" t="s">
        <v>1069</v>
      </c>
      <c r="V24" s="338" t="s">
        <v>741</v>
      </c>
      <c r="W24" s="439" t="s">
        <v>1092</v>
      </c>
    </row>
    <row r="25" spans="1:23" ht="13.5" customHeight="1">
      <c r="A25" s="481" t="s">
        <v>1127</v>
      </c>
      <c r="B25" s="481" t="s">
        <v>704</v>
      </c>
      <c r="C25" s="481" t="s">
        <v>510</v>
      </c>
      <c r="D25" s="481" t="s">
        <v>1704</v>
      </c>
      <c r="E25" s="481">
        <v>16062</v>
      </c>
      <c r="F25" s="339"/>
      <c r="G25" s="340">
        <f>IF(ISNUMBER(E25),E25/'Bulk DivVar Analysis'!$I$7,"")</f>
        <v>0.9316975550334986</v>
      </c>
      <c r="H25" s="338" t="str">
        <f>IF(ISNUMBER(E25), IF(G25&gt;'Bulk DivVar Analysis'!$J$9,"Pass","Fail"),"")</f>
        <v>Pass</v>
      </c>
      <c r="I25" s="338" t="str">
        <f t="shared" si="2"/>
        <v>Alpha_5_B12</v>
      </c>
      <c r="J25" s="339"/>
      <c r="K25" s="338" t="s">
        <v>742</v>
      </c>
      <c r="L25" s="338">
        <f t="shared" si="0"/>
        <v>0</v>
      </c>
      <c r="M25" s="338" t="str">
        <f>IF(ISNUMBER($E$2),IF(L25&gt;='Bulk DivVar Analysis'!$P$16,"Yes","No"),"")</f>
        <v>No</v>
      </c>
      <c r="N25" s="338" t="str">
        <f>IF('SC5'' Procedure'!$C$16&lt;&gt;"Enter Here",PartB_Data_Tru!T25,PartB_Data_Tru!S25)</f>
        <v>SC5'</v>
      </c>
      <c r="O25" s="338" t="s">
        <v>776</v>
      </c>
      <c r="P25" s="338" t="str">
        <f>IF('SC5'' Procedure'!$C$16&lt;&gt;"Enter Here",PartB_Data_Tru!W25,PartB_Data_Tru!V25)</f>
        <v>_Delta_4</v>
      </c>
      <c r="Q25" s="338" t="str">
        <f t="shared" si="1"/>
        <v>SC5'_BD_Delta_4</v>
      </c>
      <c r="S25" s="338" t="s">
        <v>695</v>
      </c>
      <c r="T25" s="439" t="s">
        <v>1069</v>
      </c>
      <c r="V25" s="338" t="s">
        <v>743</v>
      </c>
      <c r="W25" s="439" t="s">
        <v>1093</v>
      </c>
    </row>
    <row r="26" spans="1:23" ht="13.5" customHeight="1">
      <c r="A26" s="481" t="s">
        <v>1127</v>
      </c>
      <c r="B26" s="481" t="s">
        <v>704</v>
      </c>
      <c r="C26" s="481" t="s">
        <v>1170</v>
      </c>
      <c r="D26" s="481" t="s">
        <v>1705</v>
      </c>
      <c r="E26" s="481">
        <v>26211</v>
      </c>
      <c r="F26" s="339"/>
      <c r="G26" s="340">
        <f>IF(ISNUMBER(E26),E26/'Bulk DivVar Analysis'!$I$7,"")</f>
        <v>1.5204037240059167</v>
      </c>
      <c r="H26" s="338" t="str">
        <f>IF(ISNUMBER(E26), IF(G26&gt;'Bulk DivVar Analysis'!$J$9,"Pass","Fail"),"")</f>
        <v>Pass</v>
      </c>
      <c r="I26" s="338" t="str">
        <f t="shared" si="2"/>
        <v>Alpha_5_C1</v>
      </c>
      <c r="J26" s="339"/>
      <c r="K26" s="338" t="s">
        <v>744</v>
      </c>
      <c r="L26" s="338">
        <f t="shared" si="0"/>
        <v>0</v>
      </c>
      <c r="M26" s="338" t="str">
        <f>IF(ISNUMBER($E$2),IF(L26&gt;='Bulk DivVar Analysis'!$P$16,"Yes","No"),"")</f>
        <v>No</v>
      </c>
      <c r="N26" s="338" t="str">
        <f>IF('SC5'' Procedure'!$C$16&lt;&gt;"Enter Here",PartB_Data_Tru!T26,PartB_Data_Tru!S26)</f>
        <v>SC5'</v>
      </c>
      <c r="O26" s="338" t="s">
        <v>776</v>
      </c>
      <c r="P26" s="338" t="str">
        <f>IF('SC5'' Procedure'!$C$16&lt;&gt;"Enter Here",PartB_Data_Tru!W26,PartB_Data_Tru!V26)</f>
        <v>_Delta_5</v>
      </c>
      <c r="Q26" s="338" t="str">
        <f t="shared" si="1"/>
        <v>SC5'_BD_Delta_5</v>
      </c>
      <c r="S26" s="338" t="s">
        <v>695</v>
      </c>
      <c r="T26" s="439" t="s">
        <v>1069</v>
      </c>
      <c r="V26" s="338" t="s">
        <v>745</v>
      </c>
      <c r="W26" s="439" t="s">
        <v>1094</v>
      </c>
    </row>
    <row r="27" spans="1:23" ht="13.5" customHeight="1">
      <c r="A27" s="481" t="s">
        <v>1127</v>
      </c>
      <c r="B27" s="481" t="s">
        <v>704</v>
      </c>
      <c r="C27" s="481" t="s">
        <v>1172</v>
      </c>
      <c r="D27" s="481" t="s">
        <v>1706</v>
      </c>
      <c r="E27" s="481">
        <v>25349</v>
      </c>
      <c r="F27" s="339"/>
      <c r="G27" s="340">
        <f>IF(ISNUMBER(E27),E27/'Bulk DivVar Analysis'!$I$7,"")</f>
        <v>1.4704022738478495</v>
      </c>
      <c r="H27" s="338" t="str">
        <f>IF(ISNUMBER(E27), IF(G27&gt;'Bulk DivVar Analysis'!$J$9,"Pass","Fail"),"")</f>
        <v>Pass</v>
      </c>
      <c r="I27" s="338" t="str">
        <f t="shared" si="2"/>
        <v>Alpha_5_C2</v>
      </c>
      <c r="J27" s="339"/>
      <c r="K27" s="338" t="s">
        <v>746</v>
      </c>
      <c r="L27" s="338">
        <f t="shared" si="0"/>
        <v>1</v>
      </c>
      <c r="M27" s="338" t="str">
        <f>IF(ISNUMBER($E$2),IF(L27&gt;='Bulk DivVar Analysis'!$P$16,"Yes","No"),"")</f>
        <v>No</v>
      </c>
      <c r="N27" s="338" t="str">
        <f>IF('SC5'' Procedure'!$C$16&lt;&gt;"Enter Here",PartB_Data_Tru!T27,PartB_Data_Tru!S27)</f>
        <v>SC5'</v>
      </c>
      <c r="O27" s="338" t="s">
        <v>776</v>
      </c>
      <c r="P27" s="338" t="str">
        <f>IF('SC5'' Procedure'!$C$16&lt;&gt;"Enter Here",PartB_Data_Tru!W27,PartB_Data_Tru!V27)</f>
        <v>_Delta_6</v>
      </c>
      <c r="Q27" s="338" t="str">
        <f t="shared" si="1"/>
        <v>SC5'_BD_Delta_6</v>
      </c>
      <c r="S27" s="338" t="s">
        <v>695</v>
      </c>
      <c r="T27" s="439" t="s">
        <v>1069</v>
      </c>
      <c r="V27" s="338" t="s">
        <v>747</v>
      </c>
      <c r="W27" s="439" t="s">
        <v>1095</v>
      </c>
    </row>
    <row r="28" spans="1:23" ht="13.5" customHeight="1">
      <c r="A28" s="481" t="s">
        <v>1127</v>
      </c>
      <c r="B28" s="481" t="s">
        <v>704</v>
      </c>
      <c r="C28" s="481" t="s">
        <v>1174</v>
      </c>
      <c r="D28" s="481" t="s">
        <v>1707</v>
      </c>
      <c r="E28" s="481">
        <v>20866</v>
      </c>
      <c r="F28" s="339"/>
      <c r="G28" s="340">
        <f>IF(ISNUMBER(E28),E28/'Bulk DivVar Analysis'!$I$7,"")</f>
        <v>1.2103599292322864</v>
      </c>
      <c r="H28" s="338" t="str">
        <f>IF(ISNUMBER(E28), IF(G28&gt;'Bulk DivVar Analysis'!$J$9,"Pass","Fail"),"")</f>
        <v>Pass</v>
      </c>
      <c r="I28" s="338" t="str">
        <f t="shared" si="2"/>
        <v>Alpha_5_C3</v>
      </c>
      <c r="J28" s="339"/>
      <c r="K28" s="338" t="s">
        <v>748</v>
      </c>
      <c r="L28" s="338">
        <f t="shared" si="0"/>
        <v>2</v>
      </c>
      <c r="M28" s="338" t="str">
        <f>IF(ISNUMBER($E$2),IF(L28&gt;='Bulk DivVar Analysis'!$P$16,"Yes","No"),"")</f>
        <v>No</v>
      </c>
      <c r="N28" s="338" t="str">
        <f>IF('SC5'' Procedure'!$C$16&lt;&gt;"Enter Here",PartB_Data_Tru!T28,PartB_Data_Tru!S28)</f>
        <v>SC5'</v>
      </c>
      <c r="O28" s="338" t="s">
        <v>776</v>
      </c>
      <c r="P28" s="338" t="str">
        <f>IF('SC5'' Procedure'!$C$16&lt;&gt;"Enter Here",PartB_Data_Tru!W28,PartB_Data_Tru!V28)</f>
        <v>_Delta_7</v>
      </c>
      <c r="Q28" s="338" t="str">
        <f t="shared" si="1"/>
        <v>SC5'_BD_Delta_7</v>
      </c>
      <c r="S28" s="338" t="s">
        <v>695</v>
      </c>
      <c r="T28" s="439" t="s">
        <v>1069</v>
      </c>
      <c r="V28" s="338" t="s">
        <v>749</v>
      </c>
      <c r="W28" s="439" t="s">
        <v>1096</v>
      </c>
    </row>
    <row r="29" spans="1:23" ht="13.5" customHeight="1">
      <c r="A29" s="481" t="s">
        <v>1127</v>
      </c>
      <c r="B29" s="481" t="s">
        <v>704</v>
      </c>
      <c r="C29" s="481" t="s">
        <v>1176</v>
      </c>
      <c r="D29" s="481" t="s">
        <v>1708</v>
      </c>
      <c r="E29" s="481">
        <v>23815</v>
      </c>
      <c r="F29" s="339"/>
      <c r="G29" s="340">
        <f>IF(ISNUMBER(E29),E29/'Bulk DivVar Analysis'!$I$7,"")</f>
        <v>1.3814205748426578</v>
      </c>
      <c r="H29" s="338" t="str">
        <f>IF(ISNUMBER(E29), IF(G29&gt;'Bulk DivVar Analysis'!$J$9,"Pass","Fail"),"")</f>
        <v>Pass</v>
      </c>
      <c r="I29" s="338" t="str">
        <f t="shared" si="2"/>
        <v>Alpha_5_C4</v>
      </c>
      <c r="J29" s="339"/>
      <c r="K29" s="338" t="s">
        <v>750</v>
      </c>
      <c r="L29" s="338">
        <f t="shared" si="0"/>
        <v>0</v>
      </c>
      <c r="M29" s="338" t="str">
        <f>IF(ISNUMBER($E$2),IF(L29&gt;='Bulk DivVar Analysis'!$P$16,"Yes","No"),"")</f>
        <v>No</v>
      </c>
      <c r="N29" s="338" t="str">
        <f>IF('SC5'' Procedure'!$C$16&lt;&gt;"Enter Here",PartB_Data_Tru!T29,PartB_Data_Tru!S29)</f>
        <v>SC5'</v>
      </c>
      <c r="O29" s="338" t="s">
        <v>776</v>
      </c>
      <c r="P29" s="338" t="str">
        <f>IF('SC5'' Procedure'!$C$16&lt;&gt;"Enter Here",PartB_Data_Tru!W29,PartB_Data_Tru!V29)</f>
        <v>_Delta_8</v>
      </c>
      <c r="Q29" s="338" t="str">
        <f t="shared" si="1"/>
        <v>SC5'_BD_Delta_8</v>
      </c>
      <c r="S29" s="338" t="s">
        <v>695</v>
      </c>
      <c r="T29" s="439" t="s">
        <v>1069</v>
      </c>
      <c r="V29" s="338" t="s">
        <v>751</v>
      </c>
      <c r="W29" s="439" t="s">
        <v>1097</v>
      </c>
    </row>
    <row r="30" spans="1:23" ht="13.5" customHeight="1">
      <c r="A30" s="481" t="s">
        <v>1127</v>
      </c>
      <c r="B30" s="481" t="s">
        <v>704</v>
      </c>
      <c r="C30" s="481" t="s">
        <v>1178</v>
      </c>
      <c r="D30" s="481" t="s">
        <v>1709</v>
      </c>
      <c r="E30" s="481">
        <v>20888</v>
      </c>
      <c r="F30" s="339"/>
      <c r="G30" s="340">
        <f>IF(ISNUMBER(E30),E30/'Bulk DivVar Analysis'!$I$7,"")</f>
        <v>1.2116360683314482</v>
      </c>
      <c r="H30" s="338" t="str">
        <f>IF(ISNUMBER(E30), IF(G30&gt;'Bulk DivVar Analysis'!$J$9,"Pass","Fail"),"")</f>
        <v>Pass</v>
      </c>
      <c r="I30" s="338" t="str">
        <f t="shared" si="2"/>
        <v>Alpha_5_C5</v>
      </c>
      <c r="J30" s="339"/>
      <c r="K30" s="338" t="s">
        <v>752</v>
      </c>
      <c r="L30" s="338">
        <f t="shared" si="0"/>
        <v>0</v>
      </c>
      <c r="M30" s="338" t="str">
        <f>IF(ISNUMBER($E$2),IF(L30&gt;='Bulk DivVar Analysis'!$P$16,"Yes","No"),"")</f>
        <v>No</v>
      </c>
      <c r="N30" s="338" t="str">
        <f>IF('SC5'' Procedure'!$C$16&lt;&gt;"Enter Here",PartB_Data_Tru!T30,PartB_Data_Tru!S30)</f>
        <v>SC5'</v>
      </c>
      <c r="O30" s="338" t="s">
        <v>776</v>
      </c>
      <c r="P30" s="338" t="str">
        <f>IF('SC5'' Procedure'!$C$16&lt;&gt;"Enter Here",PartB_Data_Tru!W30,PartB_Data_Tru!V30)</f>
        <v>_Delta_9</v>
      </c>
      <c r="Q30" s="338" t="str">
        <f t="shared" si="1"/>
        <v>SC5'_BD_Delta_9</v>
      </c>
      <c r="S30" s="338" t="s">
        <v>695</v>
      </c>
      <c r="T30" s="439" t="s">
        <v>1069</v>
      </c>
      <c r="V30" s="338" t="s">
        <v>753</v>
      </c>
      <c r="W30" s="439" t="s">
        <v>1098</v>
      </c>
    </row>
    <row r="31" spans="1:23" ht="13.5" customHeight="1">
      <c r="A31" s="481" t="s">
        <v>1127</v>
      </c>
      <c r="B31" s="481" t="s">
        <v>704</v>
      </c>
      <c r="C31" s="481" t="s">
        <v>1180</v>
      </c>
      <c r="D31" s="481" t="s">
        <v>1710</v>
      </c>
      <c r="E31" s="481">
        <v>21815</v>
      </c>
      <c r="F31" s="339"/>
      <c r="G31" s="340">
        <f>IF(ISNUMBER(E31),E31/'Bulk DivVar Analysis'!$I$7,"")</f>
        <v>1.2654079294643117</v>
      </c>
      <c r="H31" s="338" t="str">
        <f>IF(ISNUMBER(E31), IF(G31&gt;'Bulk DivVar Analysis'!$J$9,"Pass","Fail"),"")</f>
        <v>Pass</v>
      </c>
      <c r="I31" s="338" t="str">
        <f t="shared" si="2"/>
        <v>Alpha_5_C6</v>
      </c>
      <c r="J31" s="339"/>
      <c r="K31" s="338" t="s">
        <v>754</v>
      </c>
      <c r="L31" s="338">
        <f t="shared" si="0"/>
        <v>0</v>
      </c>
      <c r="M31" s="338" t="str">
        <f>IF(ISNUMBER($E$2),IF(L31&gt;='Bulk DivVar Analysis'!$P$16,"Yes","No"),"")</f>
        <v>No</v>
      </c>
      <c r="N31" s="338" t="str">
        <f>IF('SC5'' Procedure'!$C$16&lt;&gt;"Enter Here",PartB_Data_Tru!T31,PartB_Data_Tru!S31)</f>
        <v>SC5'</v>
      </c>
      <c r="O31" s="338" t="s">
        <v>776</v>
      </c>
      <c r="P31" s="338" t="str">
        <f>IF('SC5'' Procedure'!$C$16&lt;&gt;"Enter Here",PartB_Data_Tru!W31,PartB_Data_Tru!V31)</f>
        <v>_Delta_10</v>
      </c>
      <c r="Q31" s="338" t="str">
        <f t="shared" si="1"/>
        <v>SC5'_BD_Delta_10</v>
      </c>
      <c r="S31" s="338" t="s">
        <v>695</v>
      </c>
      <c r="T31" s="439" t="s">
        <v>1069</v>
      </c>
      <c r="V31" s="338" t="s">
        <v>755</v>
      </c>
      <c r="W31" s="439" t="s">
        <v>1099</v>
      </c>
    </row>
    <row r="32" spans="1:23" ht="13.5" customHeight="1">
      <c r="A32" s="481" t="s">
        <v>1127</v>
      </c>
      <c r="B32" s="481" t="s">
        <v>704</v>
      </c>
      <c r="C32" s="481" t="s">
        <v>1182</v>
      </c>
      <c r="D32" s="481" t="s">
        <v>1711</v>
      </c>
      <c r="E32" s="481">
        <v>14976</v>
      </c>
      <c r="F32" s="339"/>
      <c r="G32" s="340">
        <f>IF(ISNUMBER(E32),E32/'Bulk DivVar Analysis'!$I$7,"")</f>
        <v>0.86870268859305666</v>
      </c>
      <c r="H32" s="338" t="str">
        <f>IF(ISNUMBER(E32), IF(G32&gt;'Bulk DivVar Analysis'!$J$9,"Pass","Fail"),"")</f>
        <v>Pass</v>
      </c>
      <c r="I32" s="338" t="str">
        <f t="shared" si="2"/>
        <v>Alpha_5_C7</v>
      </c>
      <c r="J32" s="339"/>
      <c r="K32" s="338" t="s">
        <v>756</v>
      </c>
      <c r="L32" s="338">
        <f t="shared" si="0"/>
        <v>0</v>
      </c>
      <c r="M32" s="338" t="str">
        <f>IF(ISNUMBER($E$2),IF(L32&gt;='Bulk DivVar Analysis'!$P$16,"Yes","No"),"")</f>
        <v>No</v>
      </c>
      <c r="N32" s="338" t="str">
        <f>IF('SC5'' Procedure'!$C$16&lt;&gt;"Enter Here",PartB_Data_Tru!T32,PartB_Data_Tru!S32)</f>
        <v>SC5'</v>
      </c>
      <c r="O32" s="338" t="s">
        <v>776</v>
      </c>
      <c r="P32" s="338" t="str">
        <f>IF('SC5'' Procedure'!$C$16&lt;&gt;"Enter Here",PartB_Data_Tru!W32,PartB_Data_Tru!V32)</f>
        <v>_Gamma_1</v>
      </c>
      <c r="Q32" s="338" t="str">
        <f t="shared" si="1"/>
        <v>SC5'_BD_Gamma_1</v>
      </c>
      <c r="S32" s="338" t="s">
        <v>695</v>
      </c>
      <c r="T32" s="439" t="s">
        <v>1069</v>
      </c>
      <c r="V32" s="338" t="s">
        <v>757</v>
      </c>
      <c r="W32" s="439" t="s">
        <v>1100</v>
      </c>
    </row>
    <row r="33" spans="1:23" ht="13.5" customHeight="1">
      <c r="A33" s="481" t="s">
        <v>1127</v>
      </c>
      <c r="B33" s="481" t="s">
        <v>704</v>
      </c>
      <c r="C33" s="481" t="s">
        <v>1184</v>
      </c>
      <c r="D33" s="481" t="s">
        <v>1712</v>
      </c>
      <c r="E33" s="481">
        <v>13088</v>
      </c>
      <c r="F33" s="339"/>
      <c r="G33" s="340">
        <f>IF(ISNUMBER(E33),E33/'Bulk DivVar Analysis'!$I$7,"")</f>
        <v>0.75918675135589775</v>
      </c>
      <c r="H33" s="338" t="str">
        <f>IF(ISNUMBER(E33), IF(G33&gt;'Bulk DivVar Analysis'!$J$9,"Pass","Fail"),"")</f>
        <v>Pass</v>
      </c>
      <c r="I33" s="338" t="str">
        <f t="shared" si="2"/>
        <v>Alpha_5_C8</v>
      </c>
      <c r="J33" s="339"/>
      <c r="K33" s="338" t="s">
        <v>758</v>
      </c>
      <c r="L33" s="338">
        <f t="shared" si="0"/>
        <v>0</v>
      </c>
      <c r="M33" s="338" t="str">
        <f>IF(ISNUMBER($E$2),IF(L33&gt;='Bulk DivVar Analysis'!$P$16,"Yes","No"),"")</f>
        <v>No</v>
      </c>
      <c r="N33" s="338" t="str">
        <f>IF('SC5'' Procedure'!$C$16&lt;&gt;"Enter Here",PartB_Data_Tru!T33,PartB_Data_Tru!S33)</f>
        <v>SC5'</v>
      </c>
      <c r="O33" s="338" t="s">
        <v>776</v>
      </c>
      <c r="P33" s="338" t="str">
        <f>IF('SC5'' Procedure'!$C$16&lt;&gt;"Enter Here",PartB_Data_Tru!W33,PartB_Data_Tru!V33)</f>
        <v>_Gamma_2</v>
      </c>
      <c r="Q33" s="338" t="str">
        <f t="shared" si="1"/>
        <v>SC5'_BD_Gamma_2</v>
      </c>
      <c r="S33" s="338" t="s">
        <v>695</v>
      </c>
      <c r="T33" s="439" t="s">
        <v>1069</v>
      </c>
      <c r="V33" s="338" t="s">
        <v>759</v>
      </c>
      <c r="W33" s="439" t="s">
        <v>1101</v>
      </c>
    </row>
    <row r="34" spans="1:23" ht="13.5" customHeight="1">
      <c r="A34" s="481" t="s">
        <v>1127</v>
      </c>
      <c r="B34" s="481" t="s">
        <v>704</v>
      </c>
      <c r="C34" s="481" t="s">
        <v>1186</v>
      </c>
      <c r="D34" s="481" t="s">
        <v>1713</v>
      </c>
      <c r="E34" s="481">
        <v>24782</v>
      </c>
      <c r="F34" s="339"/>
      <c r="G34" s="340">
        <f>IF(ISNUMBER(E34),E34/'Bulk DivVar Analysis'!$I$7,"")</f>
        <v>1.4375126888830883</v>
      </c>
      <c r="H34" s="338" t="str">
        <f>IF(ISNUMBER(E34), IF(G34&gt;'Bulk DivVar Analysis'!$J$9,"Pass","Fail"),"")</f>
        <v>Pass</v>
      </c>
      <c r="I34" s="338" t="str">
        <f t="shared" si="2"/>
        <v>Alpha_5_C9</v>
      </c>
      <c r="J34" s="339"/>
      <c r="K34" s="338" t="s">
        <v>760</v>
      </c>
      <c r="L34" s="338">
        <f t="shared" si="0"/>
        <v>0</v>
      </c>
      <c r="M34" s="338" t="str">
        <f>IF(ISNUMBER($E$2),IF(L34&gt;='Bulk DivVar Analysis'!$P$16,"Yes","No"),"")</f>
        <v>No</v>
      </c>
      <c r="N34" s="338" t="str">
        <f>IF('SC5'' Procedure'!$C$16&lt;&gt;"Enter Here",PartB_Data_Tru!T34,PartB_Data_Tru!S34)</f>
        <v>SC5'</v>
      </c>
      <c r="O34" s="338" t="s">
        <v>776</v>
      </c>
      <c r="P34" s="338" t="str">
        <f>IF('SC5'' Procedure'!$C$16&lt;&gt;"Enter Here",PartB_Data_Tru!W34,PartB_Data_Tru!V34)</f>
        <v>_Gamma_3</v>
      </c>
      <c r="Q34" s="338" t="str">
        <f t="shared" si="1"/>
        <v>SC5'_BD_Gamma_3</v>
      </c>
      <c r="S34" s="338" t="s">
        <v>695</v>
      </c>
      <c r="T34" s="439" t="s">
        <v>1069</v>
      </c>
      <c r="V34" s="338" t="s">
        <v>761</v>
      </c>
      <c r="W34" s="439" t="s">
        <v>1102</v>
      </c>
    </row>
    <row r="35" spans="1:23" ht="13.5" customHeight="1">
      <c r="A35" s="481" t="s">
        <v>1127</v>
      </c>
      <c r="B35" s="481" t="s">
        <v>704</v>
      </c>
      <c r="C35" s="481" t="s">
        <v>520</v>
      </c>
      <c r="D35" s="481" t="s">
        <v>1714</v>
      </c>
      <c r="E35" s="481">
        <v>10603</v>
      </c>
      <c r="F35" s="339"/>
      <c r="G35" s="340">
        <f>IF(ISNUMBER(E35),E35/'Bulk DivVar Analysis'!$I$7,"")</f>
        <v>0.61504103947330258</v>
      </c>
      <c r="H35" s="338" t="str">
        <f>IF(ISNUMBER(E35), IF(G35&gt;'Bulk DivVar Analysis'!$J$9,"Pass","Fail"),"")</f>
        <v>Pass</v>
      </c>
      <c r="I35" s="338" t="str">
        <f t="shared" si="2"/>
        <v>Alpha_5_C10</v>
      </c>
      <c r="J35" s="339"/>
      <c r="K35" s="338" t="s">
        <v>762</v>
      </c>
      <c r="L35" s="338">
        <f t="shared" si="0"/>
        <v>0</v>
      </c>
      <c r="M35" s="338" t="str">
        <f>IF(ISNUMBER($E$2),IF(L35&gt;='Bulk DivVar Analysis'!$P$16,"Yes","No"),"")</f>
        <v>No</v>
      </c>
      <c r="N35" s="338" t="str">
        <f>IF('SC5'' Procedure'!$C$16&lt;&gt;"Enter Here",PartB_Data_Tru!T35,PartB_Data_Tru!S35)</f>
        <v>SC5'</v>
      </c>
      <c r="O35" s="338" t="s">
        <v>776</v>
      </c>
      <c r="P35" s="338" t="str">
        <f>IF('SC5'' Procedure'!$C$16&lt;&gt;"Enter Here",PartB_Data_Tru!W35,PartB_Data_Tru!V35)</f>
        <v>_Gamma_4</v>
      </c>
      <c r="Q35" s="338" t="str">
        <f t="shared" si="1"/>
        <v>SC5'_BD_Gamma_4</v>
      </c>
      <c r="S35" s="338" t="s">
        <v>695</v>
      </c>
      <c r="T35" s="439" t="s">
        <v>1069</v>
      </c>
      <c r="V35" s="338" t="s">
        <v>763</v>
      </c>
      <c r="W35" s="439" t="s">
        <v>1103</v>
      </c>
    </row>
    <row r="36" spans="1:23" ht="13.5" customHeight="1">
      <c r="A36" s="481" t="s">
        <v>1127</v>
      </c>
      <c r="B36" s="481" t="s">
        <v>704</v>
      </c>
      <c r="C36" s="481" t="s">
        <v>521</v>
      </c>
      <c r="D36" s="481" t="s">
        <v>1715</v>
      </c>
      <c r="E36" s="481">
        <v>9393</v>
      </c>
      <c r="F36" s="339"/>
      <c r="G36" s="340">
        <f>IF(ISNUMBER(E36),E36/'Bulk DivVar Analysis'!$I$7,"")</f>
        <v>0.54485338901940317</v>
      </c>
      <c r="H36" s="338" t="str">
        <f>IF(ISNUMBER(E36), IF(G36&gt;'Bulk DivVar Analysis'!$J$9,"Pass","Fail"),"")</f>
        <v>Pass</v>
      </c>
      <c r="I36" s="338" t="str">
        <f t="shared" si="2"/>
        <v>Alpha_5_C11</v>
      </c>
      <c r="J36" s="339"/>
      <c r="K36" s="338" t="s">
        <v>764</v>
      </c>
      <c r="L36" s="338">
        <f t="shared" si="0"/>
        <v>0</v>
      </c>
      <c r="M36" s="338" t="str">
        <f>IF(ISNUMBER($E$2),IF(L36&gt;='Bulk DivVar Analysis'!$P$16,"Yes","No"),"")</f>
        <v>No</v>
      </c>
      <c r="N36" s="338" t="str">
        <f>IF('SC5'' Procedure'!$C$16&lt;&gt;"Enter Here",PartB_Data_Tru!T36,PartB_Data_Tru!S36)</f>
        <v>SC5'</v>
      </c>
      <c r="O36" s="338" t="s">
        <v>776</v>
      </c>
      <c r="P36" s="338" t="str">
        <f>IF('SC5'' Procedure'!$C$16&lt;&gt;"Enter Here",PartB_Data_Tru!W36,PartB_Data_Tru!V36)</f>
        <v>_Gamma_5</v>
      </c>
      <c r="Q36" s="338" t="str">
        <f t="shared" si="1"/>
        <v>SC5'_BD_Gamma_5</v>
      </c>
      <c r="S36" s="338" t="s">
        <v>695</v>
      </c>
      <c r="T36" s="439" t="s">
        <v>1069</v>
      </c>
      <c r="V36" s="338" t="s">
        <v>765</v>
      </c>
      <c r="W36" s="439" t="s">
        <v>1104</v>
      </c>
    </row>
    <row r="37" spans="1:23" ht="13.5" customHeight="1">
      <c r="A37" s="481" t="s">
        <v>1127</v>
      </c>
      <c r="B37" s="481" t="s">
        <v>704</v>
      </c>
      <c r="C37" s="481" t="s">
        <v>522</v>
      </c>
      <c r="D37" s="481" t="s">
        <v>1716</v>
      </c>
      <c r="E37" s="481">
        <v>10964</v>
      </c>
      <c r="F37" s="339"/>
      <c r="G37" s="340">
        <f>IF(ISNUMBER(E37),E37/'Bulk DivVar Analysis'!$I$7,"")</f>
        <v>0.63598132196409407</v>
      </c>
      <c r="H37" s="338" t="str">
        <f>IF(ISNUMBER(E37), IF(G37&gt;'Bulk DivVar Analysis'!$J$9,"Pass","Fail"),"")</f>
        <v>Pass</v>
      </c>
      <c r="I37" s="338" t="str">
        <f t="shared" si="2"/>
        <v>Alpha_5_C12</v>
      </c>
      <c r="J37" s="339"/>
      <c r="K37" s="338" t="s">
        <v>766</v>
      </c>
      <c r="L37" s="338">
        <f t="shared" si="0"/>
        <v>0</v>
      </c>
      <c r="M37" s="338" t="str">
        <f>IF(ISNUMBER($E$2),IF(L37&gt;='Bulk DivVar Analysis'!$P$16,"Yes","No"),"")</f>
        <v>No</v>
      </c>
      <c r="N37" s="338" t="str">
        <f>IF('SC5'' Procedure'!$C$16&lt;&gt;"Enter Here",PartB_Data_Tru!T37,PartB_Data_Tru!S37)</f>
        <v>SC5'</v>
      </c>
      <c r="O37" s="338" t="s">
        <v>776</v>
      </c>
      <c r="P37" s="338" t="str">
        <f>IF('SC5'' Procedure'!$C$16&lt;&gt;"Enter Here",PartB_Data_Tru!W37,PartB_Data_Tru!V37)</f>
        <v>_Gamma_6</v>
      </c>
      <c r="Q37" s="338" t="str">
        <f t="shared" si="1"/>
        <v>SC5'_BD_Gamma_6</v>
      </c>
      <c r="S37" s="338" t="s">
        <v>695</v>
      </c>
      <c r="T37" s="439" t="s">
        <v>1069</v>
      </c>
      <c r="V37" s="338" t="s">
        <v>767</v>
      </c>
      <c r="W37" s="439" t="s">
        <v>1105</v>
      </c>
    </row>
    <row r="38" spans="1:23" ht="13.5" customHeight="1">
      <c r="A38" s="481" t="s">
        <v>1127</v>
      </c>
      <c r="B38" s="481" t="s">
        <v>704</v>
      </c>
      <c r="C38" s="481" t="s">
        <v>1191</v>
      </c>
      <c r="D38" s="481" t="s">
        <v>1717</v>
      </c>
      <c r="E38" s="481">
        <v>34036</v>
      </c>
      <c r="F38" s="339"/>
      <c r="G38" s="340">
        <f>IF(ISNUMBER(E38),E38/'Bulk DivVar Analysis'!$I$7,"")</f>
        <v>1.9743031990486963</v>
      </c>
      <c r="H38" s="338" t="str">
        <f>IF(ISNUMBER(E38), IF(G38&gt;'Bulk DivVar Analysis'!$J$9,"Pass","Fail"),"")</f>
        <v>Pass</v>
      </c>
      <c r="I38" s="338" t="str">
        <f t="shared" si="2"/>
        <v>Alpha_5_D1</v>
      </c>
      <c r="J38" s="339"/>
      <c r="K38" s="338" t="s">
        <v>768</v>
      </c>
      <c r="L38" s="338">
        <f t="shared" si="0"/>
        <v>0</v>
      </c>
      <c r="M38" s="338" t="str">
        <f>IF(ISNUMBER($E$2),IF(L38&gt;='Bulk DivVar Analysis'!$P$16,"Yes","No"),"")</f>
        <v>No</v>
      </c>
      <c r="N38" s="338" t="str">
        <f>IF('SC5'' Procedure'!$C$16&lt;&gt;"Enter Here",PartB_Data_Tru!T38,PartB_Data_Tru!S38)</f>
        <v>SC5'</v>
      </c>
      <c r="O38" s="338" t="s">
        <v>776</v>
      </c>
      <c r="P38" s="338" t="str">
        <f>IF('SC5'' Procedure'!$C$16&lt;&gt;"Enter Here",PartB_Data_Tru!W38,PartB_Data_Tru!V38)</f>
        <v>_Gamma_7</v>
      </c>
      <c r="Q38" s="338" t="str">
        <f t="shared" si="1"/>
        <v>SC5'_BD_Gamma_7</v>
      </c>
      <c r="S38" s="338" t="s">
        <v>695</v>
      </c>
      <c r="T38" s="439" t="s">
        <v>1069</v>
      </c>
      <c r="V38" s="338" t="s">
        <v>769</v>
      </c>
      <c r="W38" s="439" t="s">
        <v>1106</v>
      </c>
    </row>
    <row r="39" spans="1:23" ht="13.5" customHeight="1">
      <c r="A39" s="481" t="s">
        <v>1127</v>
      </c>
      <c r="B39" s="481" t="s">
        <v>704</v>
      </c>
      <c r="C39" s="481" t="s">
        <v>1193</v>
      </c>
      <c r="D39" s="481" t="s">
        <v>1718</v>
      </c>
      <c r="E39" s="481">
        <v>14367</v>
      </c>
      <c r="F39" s="339"/>
      <c r="G39" s="340">
        <f>IF(ISNUMBER(E39),E39/'Bulk DivVar Analysis'!$I$7,"")</f>
        <v>0.83337683807535023</v>
      </c>
      <c r="H39" s="338" t="str">
        <f>IF(ISNUMBER(E39), IF(G39&gt;'Bulk DivVar Analysis'!$J$9,"Pass","Fail"),"")</f>
        <v>Pass</v>
      </c>
      <c r="I39" s="338" t="str">
        <f t="shared" si="2"/>
        <v>Alpha_5_D2</v>
      </c>
      <c r="J39" s="339"/>
      <c r="K39" s="338" t="s">
        <v>770</v>
      </c>
      <c r="L39" s="338">
        <f t="shared" si="0"/>
        <v>0</v>
      </c>
      <c r="M39" s="338" t="str">
        <f>IF(ISNUMBER($E$2),IF(L39&gt;='Bulk DivVar Analysis'!$P$16,"Yes","No"),"")</f>
        <v>No</v>
      </c>
      <c r="N39" s="338" t="str">
        <f>IF('SC5'' Procedure'!$C$16&lt;&gt;"Enter Here",PartB_Data_Tru!T39,PartB_Data_Tru!S39)</f>
        <v>SC5'</v>
      </c>
      <c r="O39" s="338" t="s">
        <v>776</v>
      </c>
      <c r="P39" s="338" t="str">
        <f>IF('SC5'' Procedure'!$C$16&lt;&gt;"Enter Here",PartB_Data_Tru!W39,PartB_Data_Tru!V39)</f>
        <v>_Gamma_8</v>
      </c>
      <c r="Q39" s="338" t="str">
        <f t="shared" si="1"/>
        <v>SC5'_BD_Gamma_8</v>
      </c>
      <c r="S39" s="338" t="s">
        <v>695</v>
      </c>
      <c r="T39" s="439" t="s">
        <v>1069</v>
      </c>
      <c r="V39" s="338" t="s">
        <v>771</v>
      </c>
      <c r="W39" s="439" t="s">
        <v>1107</v>
      </c>
    </row>
    <row r="40" spans="1:23" ht="13.5" customHeight="1">
      <c r="A40" s="481" t="s">
        <v>1127</v>
      </c>
      <c r="B40" s="481" t="s">
        <v>704</v>
      </c>
      <c r="C40" s="481" t="s">
        <v>1195</v>
      </c>
      <c r="D40" s="481" t="s">
        <v>1719</v>
      </c>
      <c r="E40" s="481">
        <v>17059</v>
      </c>
      <c r="F40" s="339"/>
      <c r="G40" s="340">
        <f>IF(ISNUMBER(E40),E40/'Bulk DivVar Analysis'!$I$7,"")</f>
        <v>0.9895298587546042</v>
      </c>
      <c r="H40" s="338" t="str">
        <f>IF(ISNUMBER(E40), IF(G40&gt;'Bulk DivVar Analysis'!$J$9,"Pass","Fail"),"")</f>
        <v>Pass</v>
      </c>
      <c r="I40" s="338" t="str">
        <f t="shared" si="2"/>
        <v>Alpha_5_D3</v>
      </c>
      <c r="J40" s="339"/>
      <c r="K40" s="338" t="s">
        <v>772</v>
      </c>
      <c r="L40" s="338">
        <f t="shared" si="0"/>
        <v>0</v>
      </c>
      <c r="M40" s="338" t="str">
        <f>IF(ISNUMBER($E$2),IF(L40&gt;='Bulk DivVar Analysis'!$P$16,"Yes","No"),"")</f>
        <v>No</v>
      </c>
      <c r="N40" s="338" t="str">
        <f>IF('SC5'' Procedure'!$C$16&lt;&gt;"Enter Here",PartB_Data_Tru!T40,PartB_Data_Tru!S40)</f>
        <v>SC5'</v>
      </c>
      <c r="O40" s="338" t="s">
        <v>776</v>
      </c>
      <c r="P40" s="338" t="str">
        <f>IF('SC5'' Procedure'!$C$16&lt;&gt;"Enter Here",PartB_Data_Tru!W40,PartB_Data_Tru!V40)</f>
        <v>_Gamma_9</v>
      </c>
      <c r="Q40" s="338" t="str">
        <f t="shared" si="1"/>
        <v>SC5'_BD_Gamma_9</v>
      </c>
      <c r="S40" s="338" t="s">
        <v>695</v>
      </c>
      <c r="T40" s="439" t="s">
        <v>1069</v>
      </c>
      <c r="V40" s="338" t="s">
        <v>773</v>
      </c>
      <c r="W40" s="439" t="s">
        <v>1108</v>
      </c>
    </row>
    <row r="41" spans="1:23" ht="13.5" customHeight="1">
      <c r="A41" s="481" t="s">
        <v>1127</v>
      </c>
      <c r="B41" s="481" t="s">
        <v>704</v>
      </c>
      <c r="C41" s="481" t="s">
        <v>1197</v>
      </c>
      <c r="D41" s="481" t="s">
        <v>1720</v>
      </c>
      <c r="E41" s="481">
        <v>40339</v>
      </c>
      <c r="F41" s="339"/>
      <c r="G41" s="340">
        <f>IF(ISNUMBER(E41),E41/'Bulk DivVar Analysis'!$I$7,"")</f>
        <v>2.3399170509585545</v>
      </c>
      <c r="H41" s="338" t="str">
        <f>IF(ISNUMBER(E41), IF(G41&gt;'Bulk DivVar Analysis'!$J$9,"Pass","Fail"),"")</f>
        <v>Pass</v>
      </c>
      <c r="I41" s="338" t="str">
        <f t="shared" si="2"/>
        <v>Alpha_5_D4</v>
      </c>
      <c r="J41" s="339"/>
      <c r="K41" s="338" t="s">
        <v>774</v>
      </c>
      <c r="L41" s="338">
        <f t="shared" si="0"/>
        <v>0</v>
      </c>
      <c r="M41" s="338" t="str">
        <f>IF(ISNUMBER($E$2),IF(L41&gt;='Bulk DivVar Analysis'!$P$16,"Yes","No"),"")</f>
        <v>No</v>
      </c>
      <c r="N41" s="338" t="str">
        <f>IF('SC5'' Procedure'!$C$16&lt;&gt;"Enter Here",PartB_Data_Tru!T41,PartB_Data_Tru!S41)</f>
        <v>SC5'</v>
      </c>
      <c r="O41" s="338" t="s">
        <v>776</v>
      </c>
      <c r="P41" s="338" t="str">
        <f>IF('SC5'' Procedure'!$C$16&lt;&gt;"Enter Here",PartB_Data_Tru!W41,PartB_Data_Tru!V41)</f>
        <v>_Gamma_10</v>
      </c>
      <c r="Q41" s="338" t="str">
        <f t="shared" si="1"/>
        <v>SC5'_BD_Gamma_10</v>
      </c>
      <c r="S41" s="338" t="s">
        <v>695</v>
      </c>
      <c r="T41" s="439" t="s">
        <v>1069</v>
      </c>
      <c r="V41" s="338" t="s">
        <v>775</v>
      </c>
      <c r="W41" s="439" t="s">
        <v>1109</v>
      </c>
    </row>
    <row r="42" spans="1:23" ht="13.5" customHeight="1">
      <c r="A42" s="481" t="s">
        <v>1127</v>
      </c>
      <c r="B42" s="481" t="s">
        <v>704</v>
      </c>
      <c r="C42" s="481" t="s">
        <v>1199</v>
      </c>
      <c r="D42" s="481" t="s">
        <v>1721</v>
      </c>
      <c r="E42" s="481">
        <v>17301</v>
      </c>
      <c r="F42" s="339"/>
      <c r="G42" s="340">
        <f>IF(ISNUMBER(E42),E42/'Bulk DivVar Analysis'!$I$7,"")</f>
        <v>1.0035673888453842</v>
      </c>
      <c r="H42" s="338" t="str">
        <f>IF(ISNUMBER(E42), IF(G42&gt;'Bulk DivVar Analysis'!$J$9,"Pass","Fail"),"")</f>
        <v>Pass</v>
      </c>
      <c r="I42" s="338" t="str">
        <f t="shared" si="2"/>
        <v>Alpha_5_D5</v>
      </c>
      <c r="J42" s="339"/>
      <c r="K42" s="339"/>
      <c r="L42" s="339"/>
      <c r="M42" s="339"/>
      <c r="N42" s="339"/>
      <c r="O42" s="339"/>
      <c r="P42" s="339"/>
      <c r="Q42" s="339"/>
    </row>
    <row r="43" spans="1:23" ht="13.5" customHeight="1">
      <c r="A43" s="481" t="s">
        <v>1127</v>
      </c>
      <c r="B43" s="481" t="s">
        <v>704</v>
      </c>
      <c r="C43" s="481" t="s">
        <v>1201</v>
      </c>
      <c r="D43" s="481" t="s">
        <v>1722</v>
      </c>
      <c r="E43" s="481">
        <v>24751</v>
      </c>
      <c r="F43" s="339"/>
      <c r="G43" s="340">
        <f>IF(ISNUMBER(E43),E43/'Bulk DivVar Analysis'!$I$7,"")</f>
        <v>1.4357144928797239</v>
      </c>
      <c r="H43" s="338" t="str">
        <f>IF(ISNUMBER(E43), IF(G43&gt;'Bulk DivVar Analysis'!$J$9,"Pass","Fail"),"")</f>
        <v>Pass</v>
      </c>
      <c r="I43" s="338" t="str">
        <f t="shared" si="2"/>
        <v>Alpha_5_D6</v>
      </c>
      <c r="J43" s="339"/>
      <c r="K43" s="339"/>
      <c r="L43" s="339"/>
      <c r="M43" s="339"/>
      <c r="N43" s="339"/>
      <c r="O43" s="339"/>
      <c r="P43" s="339"/>
      <c r="Q43" s="339"/>
    </row>
    <row r="44" spans="1:23" ht="13.5" customHeight="1">
      <c r="A44" s="481" t="s">
        <v>1127</v>
      </c>
      <c r="B44" s="481" t="s">
        <v>704</v>
      </c>
      <c r="C44" s="481" t="s">
        <v>1203</v>
      </c>
      <c r="D44" s="481" t="s">
        <v>1723</v>
      </c>
      <c r="E44" s="481">
        <v>12729</v>
      </c>
      <c r="F44" s="339"/>
      <c r="G44" s="340">
        <f>IF(ISNUMBER(E44),E44/'Bulk DivVar Analysis'!$I$7,"")</f>
        <v>0.73836248151048467</v>
      </c>
      <c r="H44" s="338" t="str">
        <f>IF(ISNUMBER(E44), IF(G44&gt;'Bulk DivVar Analysis'!$J$9,"Pass","Fail"),"")</f>
        <v>Pass</v>
      </c>
      <c r="I44" s="338" t="str">
        <f t="shared" si="2"/>
        <v>Alpha_5_D7</v>
      </c>
      <c r="J44" s="339"/>
      <c r="K44" s="339"/>
      <c r="L44" s="339"/>
      <c r="M44" s="339"/>
      <c r="N44" s="339"/>
      <c r="O44" s="339"/>
      <c r="P44" s="339"/>
      <c r="Q44" s="339"/>
    </row>
    <row r="45" spans="1:23" ht="13.5" customHeight="1">
      <c r="A45" s="481" t="s">
        <v>1127</v>
      </c>
      <c r="B45" s="481" t="s">
        <v>704</v>
      </c>
      <c r="C45" s="481" t="s">
        <v>1205</v>
      </c>
      <c r="D45" s="481" t="s">
        <v>1724</v>
      </c>
      <c r="E45" s="481">
        <v>25344</v>
      </c>
      <c r="F45" s="339"/>
      <c r="G45" s="340">
        <f>IF(ISNUMBER(E45),E45/'Bulk DivVar Analysis'!$I$7,"")</f>
        <v>1.4701122422344035</v>
      </c>
      <c r="H45" s="338" t="str">
        <f>IF(ISNUMBER(E45), IF(G45&gt;'Bulk DivVar Analysis'!$J$9,"Pass","Fail"),"")</f>
        <v>Pass</v>
      </c>
      <c r="I45" s="338" t="str">
        <f t="shared" si="2"/>
        <v>Alpha_5_D8</v>
      </c>
      <c r="J45" s="339"/>
      <c r="K45" s="339"/>
      <c r="L45" s="339"/>
      <c r="M45" s="339"/>
      <c r="N45" s="339"/>
      <c r="O45" s="339"/>
      <c r="P45" s="339"/>
      <c r="Q45" s="339"/>
    </row>
    <row r="46" spans="1:23" ht="13.5" customHeight="1">
      <c r="A46" s="481" t="s">
        <v>1127</v>
      </c>
      <c r="B46" s="481" t="s">
        <v>704</v>
      </c>
      <c r="C46" s="481" t="s">
        <v>1207</v>
      </c>
      <c r="D46" s="481" t="s">
        <v>1725</v>
      </c>
      <c r="E46" s="481">
        <v>9725</v>
      </c>
      <c r="F46" s="339"/>
      <c r="G46" s="340">
        <f>IF(ISNUMBER(E46),E46/'Bulk DivVar Analysis'!$I$7,"")</f>
        <v>0.56411148815220857</v>
      </c>
      <c r="H46" s="338" t="str">
        <f>IF(ISNUMBER(E46), IF(G46&gt;'Bulk DivVar Analysis'!$J$9,"Pass","Fail"),"")</f>
        <v>Pass</v>
      </c>
      <c r="I46" s="338" t="str">
        <f t="shared" si="2"/>
        <v>Alpha_5_D9</v>
      </c>
      <c r="J46" s="339"/>
      <c r="K46" s="339"/>
      <c r="L46" s="339"/>
      <c r="M46" s="339"/>
      <c r="N46" s="339"/>
      <c r="O46" s="339"/>
      <c r="P46" s="339"/>
      <c r="Q46" s="339"/>
    </row>
    <row r="47" spans="1:23" ht="13.5" customHeight="1">
      <c r="A47" s="481" t="s">
        <v>1127</v>
      </c>
      <c r="B47" s="481" t="s">
        <v>704</v>
      </c>
      <c r="C47" s="481" t="s">
        <v>532</v>
      </c>
      <c r="D47" s="481" t="s">
        <v>1726</v>
      </c>
      <c r="E47" s="481">
        <v>25891</v>
      </c>
      <c r="F47" s="339"/>
      <c r="G47" s="340">
        <f>IF(ISNUMBER(E47),E47/'Bulk DivVar Analysis'!$I$7,"")</f>
        <v>1.5018417007453813</v>
      </c>
      <c r="H47" s="338" t="str">
        <f>IF(ISNUMBER(E47), IF(G47&gt;'Bulk DivVar Analysis'!$J$9,"Pass","Fail"),"")</f>
        <v>Pass</v>
      </c>
      <c r="I47" s="338" t="str">
        <f t="shared" si="2"/>
        <v>Alpha_5_D10</v>
      </c>
      <c r="J47" s="339"/>
      <c r="K47" s="339"/>
      <c r="L47" s="339"/>
      <c r="M47" s="339"/>
      <c r="N47" s="339"/>
      <c r="O47" s="339"/>
      <c r="P47" s="339"/>
      <c r="Q47" s="339"/>
    </row>
    <row r="48" spans="1:23" ht="13.5" customHeight="1">
      <c r="A48" s="481" t="s">
        <v>1127</v>
      </c>
      <c r="B48" s="481" t="s">
        <v>704</v>
      </c>
      <c r="C48" s="481" t="s">
        <v>533</v>
      </c>
      <c r="D48" s="481" t="s">
        <v>1727</v>
      </c>
      <c r="E48" s="481">
        <v>19323</v>
      </c>
      <c r="F48" s="339"/>
      <c r="G48" s="340">
        <f>IF(ISNUMBER(E48),E48/'Bulk DivVar Analysis'!$I$7,"")</f>
        <v>1.1208561733228921</v>
      </c>
      <c r="H48" s="338" t="str">
        <f>IF(ISNUMBER(E48), IF(G48&gt;'Bulk DivVar Analysis'!$J$9,"Pass","Fail"),"")</f>
        <v>Pass</v>
      </c>
      <c r="I48" s="338" t="str">
        <f t="shared" si="2"/>
        <v>Alpha_5_D11</v>
      </c>
      <c r="J48" s="339"/>
      <c r="K48" s="339"/>
      <c r="L48" s="339"/>
      <c r="M48" s="339"/>
      <c r="N48" s="339"/>
      <c r="O48" s="339"/>
      <c r="P48" s="339"/>
      <c r="Q48" s="339"/>
    </row>
    <row r="49" spans="1:17" ht="13.5" customHeight="1">
      <c r="A49" s="481" t="s">
        <v>1127</v>
      </c>
      <c r="B49" s="481" t="s">
        <v>704</v>
      </c>
      <c r="C49" s="481" t="s">
        <v>534</v>
      </c>
      <c r="D49" s="481" t="s">
        <v>1728</v>
      </c>
      <c r="E49" s="481">
        <v>9655</v>
      </c>
      <c r="F49" s="339"/>
      <c r="G49" s="340">
        <f>IF(ISNUMBER(E49),E49/'Bulk DivVar Analysis'!$I$7,"")</f>
        <v>0.56005104556396645</v>
      </c>
      <c r="H49" s="338" t="str">
        <f>IF(ISNUMBER(E49), IF(G49&gt;'Bulk DivVar Analysis'!$J$9,"Pass","Fail"),"")</f>
        <v>Pass</v>
      </c>
      <c r="I49" s="338" t="str">
        <f t="shared" si="2"/>
        <v>Alpha_5_D12</v>
      </c>
      <c r="J49" s="339"/>
      <c r="K49" s="339"/>
      <c r="L49" s="339"/>
      <c r="M49" s="339"/>
      <c r="N49" s="339"/>
      <c r="O49" s="339"/>
      <c r="P49" s="339"/>
      <c r="Q49" s="339"/>
    </row>
    <row r="50" spans="1:17" ht="13.5" customHeight="1">
      <c r="A50" s="481" t="s">
        <v>1127</v>
      </c>
      <c r="B50" s="481" t="s">
        <v>704</v>
      </c>
      <c r="C50" s="481" t="s">
        <v>1212</v>
      </c>
      <c r="D50" s="481" t="s">
        <v>1729</v>
      </c>
      <c r="E50" s="481">
        <v>22450</v>
      </c>
      <c r="F50" s="339"/>
      <c r="G50" s="340">
        <f>IF(ISNUMBER(E50),E50/'Bulk DivVar Analysis'!$I$7,"")</f>
        <v>1.3022419443719366</v>
      </c>
      <c r="H50" s="338" t="str">
        <f>IF(ISNUMBER(E50), IF(G50&gt;'Bulk DivVar Analysis'!$J$9,"Pass","Fail"),"")</f>
        <v>Pass</v>
      </c>
      <c r="I50" s="338" t="str">
        <f t="shared" si="2"/>
        <v>Alpha_5_E1</v>
      </c>
      <c r="J50" s="339"/>
      <c r="K50" s="339"/>
      <c r="L50" s="339"/>
      <c r="M50" s="339"/>
      <c r="N50" s="339"/>
      <c r="O50" s="339"/>
      <c r="P50" s="339"/>
      <c r="Q50" s="339"/>
    </row>
    <row r="51" spans="1:17" ht="13.5" customHeight="1">
      <c r="A51" s="481" t="s">
        <v>1127</v>
      </c>
      <c r="B51" s="481" t="s">
        <v>704</v>
      </c>
      <c r="C51" s="481" t="s">
        <v>1214</v>
      </c>
      <c r="D51" s="481" t="s">
        <v>1730</v>
      </c>
      <c r="E51" s="481">
        <v>23749</v>
      </c>
      <c r="F51" s="339"/>
      <c r="G51" s="340">
        <f>IF(ISNUMBER(E51),E51/'Bulk DivVar Analysis'!$I$7,"")</f>
        <v>1.3775921575451724</v>
      </c>
      <c r="H51" s="338" t="str">
        <f>IF(ISNUMBER(E51), IF(G51&gt;'Bulk DivVar Analysis'!$J$9,"Pass","Fail"),"")</f>
        <v>Pass</v>
      </c>
      <c r="I51" s="338" t="str">
        <f t="shared" si="2"/>
        <v>Alpha_5_E2</v>
      </c>
      <c r="J51" s="339"/>
      <c r="K51" s="339"/>
      <c r="L51" s="339"/>
      <c r="M51" s="339"/>
      <c r="N51" s="339"/>
      <c r="O51" s="339"/>
      <c r="P51" s="339"/>
      <c r="Q51" s="339"/>
    </row>
    <row r="52" spans="1:17" ht="13.5" customHeight="1">
      <c r="A52" s="481" t="s">
        <v>1127</v>
      </c>
      <c r="B52" s="481" t="s">
        <v>704</v>
      </c>
      <c r="C52" s="481" t="s">
        <v>1216</v>
      </c>
      <c r="D52" s="481" t="s">
        <v>1731</v>
      </c>
      <c r="E52" s="481">
        <v>21910</v>
      </c>
      <c r="F52" s="339"/>
      <c r="G52" s="340">
        <f>IF(ISNUMBER(E52),E52/'Bulk DivVar Analysis'!$I$7,"")</f>
        <v>1.270918530119783</v>
      </c>
      <c r="H52" s="338" t="str">
        <f>IF(ISNUMBER(E52), IF(G52&gt;'Bulk DivVar Analysis'!$J$9,"Pass","Fail"),"")</f>
        <v>Pass</v>
      </c>
      <c r="I52" s="338" t="str">
        <f t="shared" si="2"/>
        <v>Alpha_5_E3</v>
      </c>
      <c r="J52" s="339"/>
      <c r="K52" s="339"/>
      <c r="L52" s="339"/>
      <c r="M52" s="339"/>
      <c r="N52" s="339"/>
      <c r="O52" s="339"/>
      <c r="P52" s="339"/>
      <c r="Q52" s="339"/>
    </row>
    <row r="53" spans="1:17" ht="13.5" customHeight="1">
      <c r="A53" s="481" t="s">
        <v>1127</v>
      </c>
      <c r="B53" s="481" t="s">
        <v>704</v>
      </c>
      <c r="C53" s="481" t="s">
        <v>1218</v>
      </c>
      <c r="D53" s="481" t="s">
        <v>1732</v>
      </c>
      <c r="E53" s="481">
        <v>18002</v>
      </c>
      <c r="F53" s="339"/>
      <c r="G53" s="340">
        <f>IF(ISNUMBER(E53),E53/'Bulk DivVar Analysis'!$I$7,"")</f>
        <v>1.0442298210504946</v>
      </c>
      <c r="H53" s="338" t="str">
        <f>IF(ISNUMBER(E53), IF(G53&gt;'Bulk DivVar Analysis'!$J$9,"Pass","Fail"),"")</f>
        <v>Pass</v>
      </c>
      <c r="I53" s="338" t="str">
        <f t="shared" si="2"/>
        <v>Alpha_5_E4</v>
      </c>
      <c r="J53" s="339"/>
      <c r="K53" s="339"/>
      <c r="L53" s="339"/>
      <c r="M53" s="339"/>
      <c r="N53" s="339"/>
      <c r="O53" s="339"/>
      <c r="P53" s="339"/>
      <c r="Q53" s="339"/>
    </row>
    <row r="54" spans="1:17" ht="13.5" customHeight="1">
      <c r="A54" s="481" t="s">
        <v>1127</v>
      </c>
      <c r="B54" s="481" t="s">
        <v>704</v>
      </c>
      <c r="C54" s="481" t="s">
        <v>1220</v>
      </c>
      <c r="D54" s="481" t="s">
        <v>1733</v>
      </c>
      <c r="E54" s="481">
        <v>14638</v>
      </c>
      <c r="F54" s="339"/>
      <c r="G54" s="340">
        <f>IF(ISNUMBER(E54),E54/'Bulk DivVar Analysis'!$I$7,"")</f>
        <v>0.84909655152411612</v>
      </c>
      <c r="H54" s="338" t="str">
        <f>IF(ISNUMBER(E54), IF(G54&gt;'Bulk DivVar Analysis'!$J$9,"Pass","Fail"),"")</f>
        <v>Pass</v>
      </c>
      <c r="I54" s="338" t="str">
        <f t="shared" si="2"/>
        <v>Alpha_5_E5</v>
      </c>
      <c r="J54" s="339"/>
      <c r="K54" s="339"/>
      <c r="L54" s="339"/>
      <c r="M54" s="339"/>
      <c r="N54" s="339"/>
      <c r="O54" s="339"/>
      <c r="P54" s="339"/>
      <c r="Q54" s="339"/>
    </row>
    <row r="55" spans="1:17" ht="13.5" customHeight="1">
      <c r="A55" s="481" t="s">
        <v>1127</v>
      </c>
      <c r="B55" s="481" t="s">
        <v>704</v>
      </c>
      <c r="C55" s="481" t="s">
        <v>1222</v>
      </c>
      <c r="D55" s="481" t="s">
        <v>1734</v>
      </c>
      <c r="E55" s="481">
        <v>9861</v>
      </c>
      <c r="F55" s="339"/>
      <c r="G55" s="340">
        <f>IF(ISNUMBER(E55),E55/'Bulk DivVar Analysis'!$I$7,"")</f>
        <v>0.57200034803793609</v>
      </c>
      <c r="H55" s="338" t="str">
        <f>IF(ISNUMBER(E55), IF(G55&gt;'Bulk DivVar Analysis'!$J$9,"Pass","Fail"),"")</f>
        <v>Pass</v>
      </c>
      <c r="I55" s="338" t="str">
        <f t="shared" si="2"/>
        <v>Alpha_5_E6</v>
      </c>
      <c r="J55" s="339"/>
      <c r="K55" s="339"/>
      <c r="L55" s="339"/>
      <c r="M55" s="339"/>
      <c r="N55" s="339"/>
      <c r="O55" s="339"/>
      <c r="P55" s="339"/>
      <c r="Q55" s="339"/>
    </row>
    <row r="56" spans="1:17" ht="13.5" customHeight="1">
      <c r="A56" s="481" t="s">
        <v>1127</v>
      </c>
      <c r="B56" s="481" t="s">
        <v>704</v>
      </c>
      <c r="C56" s="481" t="s">
        <v>1224</v>
      </c>
      <c r="D56" s="481" t="s">
        <v>1735</v>
      </c>
      <c r="E56" s="481">
        <v>13820</v>
      </c>
      <c r="F56" s="339"/>
      <c r="G56" s="340">
        <f>IF(ISNUMBER(E56),E56/'Bulk DivVar Analysis'!$I$7,"")</f>
        <v>0.80164737956437249</v>
      </c>
      <c r="H56" s="338" t="str">
        <f>IF(ISNUMBER(E56), IF(G56&gt;'Bulk DivVar Analysis'!$J$9,"Pass","Fail"),"")</f>
        <v>Pass</v>
      </c>
      <c r="I56" s="338" t="str">
        <f t="shared" si="2"/>
        <v>Alpha_5_E7</v>
      </c>
      <c r="J56" s="339"/>
      <c r="K56" s="339"/>
      <c r="L56" s="339"/>
      <c r="M56" s="339"/>
      <c r="N56" s="339"/>
      <c r="O56" s="339"/>
      <c r="P56" s="339"/>
      <c r="Q56" s="339"/>
    </row>
    <row r="57" spans="1:17" ht="13.5" customHeight="1">
      <c r="A57" s="481" t="s">
        <v>1127</v>
      </c>
      <c r="B57" s="481" t="s">
        <v>704</v>
      </c>
      <c r="C57" s="481" t="s">
        <v>1226</v>
      </c>
      <c r="D57" s="481" t="s">
        <v>1736</v>
      </c>
      <c r="E57" s="481">
        <v>25681</v>
      </c>
      <c r="F57" s="339"/>
      <c r="G57" s="340">
        <f>IF(ISNUMBER(E57),E57/'Bulk DivVar Analysis'!$I$7,"")</f>
        <v>1.4896603729806548</v>
      </c>
      <c r="H57" s="338" t="str">
        <f>IF(ISNUMBER(E57), IF(G57&gt;'Bulk DivVar Analysis'!$J$9,"Pass","Fail"),"")</f>
        <v>Pass</v>
      </c>
      <c r="I57" s="338" t="str">
        <f t="shared" si="2"/>
        <v>Alpha_5_E8</v>
      </c>
      <c r="J57" s="339"/>
      <c r="K57" s="339"/>
      <c r="L57" s="339"/>
      <c r="M57" s="339"/>
      <c r="N57" s="339"/>
      <c r="O57" s="339"/>
      <c r="P57" s="339"/>
      <c r="Q57" s="339"/>
    </row>
    <row r="58" spans="1:17" ht="13.5" customHeight="1">
      <c r="A58" s="481" t="s">
        <v>1127</v>
      </c>
      <c r="B58" s="481" t="s">
        <v>704</v>
      </c>
      <c r="C58" s="481" t="s">
        <v>1228</v>
      </c>
      <c r="D58" s="481" t="s">
        <v>1737</v>
      </c>
      <c r="E58" s="481">
        <v>18718</v>
      </c>
      <c r="F58" s="339"/>
      <c r="G58" s="340">
        <f>IF(ISNUMBER(E58),E58/'Bulk DivVar Analysis'!$I$7,"")</f>
        <v>1.0857623480959424</v>
      </c>
      <c r="H58" s="338" t="str">
        <f>IF(ISNUMBER(E58), IF(G58&gt;'Bulk DivVar Analysis'!$J$9,"Pass","Fail"),"")</f>
        <v>Pass</v>
      </c>
      <c r="I58" s="338" t="str">
        <f t="shared" si="2"/>
        <v>Alpha_5_E9</v>
      </c>
      <c r="J58" s="339"/>
      <c r="K58" s="339"/>
      <c r="L58" s="339"/>
      <c r="M58" s="339"/>
      <c r="N58" s="339"/>
      <c r="O58" s="339"/>
      <c r="P58" s="339"/>
      <c r="Q58" s="339"/>
    </row>
    <row r="59" spans="1:17" ht="13.5" customHeight="1">
      <c r="A59" s="481" t="s">
        <v>1127</v>
      </c>
      <c r="B59" s="481" t="s">
        <v>704</v>
      </c>
      <c r="C59" s="481" t="s">
        <v>544</v>
      </c>
      <c r="D59" s="481" t="s">
        <v>1738</v>
      </c>
      <c r="E59" s="481">
        <v>31668</v>
      </c>
      <c r="F59" s="339"/>
      <c r="G59" s="340">
        <f>IF(ISNUMBER(E59),E59/'Bulk DivVar Analysis'!$I$7,"")</f>
        <v>1.8369442269207343</v>
      </c>
      <c r="H59" s="338" t="str">
        <f>IF(ISNUMBER(E59), IF(G59&gt;'Bulk DivVar Analysis'!$J$9,"Pass","Fail"),"")</f>
        <v>Pass</v>
      </c>
      <c r="I59" s="338" t="str">
        <f t="shared" si="2"/>
        <v>Alpha_5_E10</v>
      </c>
      <c r="J59" s="339"/>
      <c r="K59" s="339"/>
      <c r="L59" s="339"/>
      <c r="M59" s="339"/>
      <c r="N59" s="339"/>
      <c r="O59" s="339"/>
      <c r="P59" s="339"/>
      <c r="Q59" s="339"/>
    </row>
    <row r="60" spans="1:17" ht="13.5" customHeight="1">
      <c r="A60" s="481" t="s">
        <v>1127</v>
      </c>
      <c r="B60" s="481" t="s">
        <v>704</v>
      </c>
      <c r="C60" s="481" t="s">
        <v>545</v>
      </c>
      <c r="D60" s="481" t="s">
        <v>1739</v>
      </c>
      <c r="E60" s="481">
        <v>24944</v>
      </c>
      <c r="F60" s="339"/>
      <c r="G60" s="340">
        <f>IF(ISNUMBER(E60),E60/'Bulk DivVar Analysis'!$I$7,"")</f>
        <v>1.4469097131587343</v>
      </c>
      <c r="H60" s="338" t="str">
        <f>IF(ISNUMBER(E60), IF(G60&gt;'Bulk DivVar Analysis'!$J$9,"Pass","Fail"),"")</f>
        <v>Pass</v>
      </c>
      <c r="I60" s="338" t="str">
        <f t="shared" si="2"/>
        <v>Alpha_5_E11</v>
      </c>
      <c r="J60" s="339"/>
      <c r="K60" s="339"/>
      <c r="L60" s="339"/>
      <c r="M60" s="339"/>
      <c r="N60" s="339"/>
      <c r="O60" s="339"/>
      <c r="P60" s="339"/>
      <c r="Q60" s="339"/>
    </row>
    <row r="61" spans="1:17" ht="13.5" customHeight="1">
      <c r="A61" s="481" t="s">
        <v>1127</v>
      </c>
      <c r="B61" s="481" t="s">
        <v>704</v>
      </c>
      <c r="C61" s="481" t="s">
        <v>546</v>
      </c>
      <c r="D61" s="481" t="s">
        <v>1740</v>
      </c>
      <c r="E61" s="481">
        <v>35997</v>
      </c>
      <c r="F61" s="339"/>
      <c r="G61" s="340">
        <f>IF(ISNUMBER(E61),E61/'Bulk DivVar Analysis'!$I$7,"")</f>
        <v>2.0880535978421646</v>
      </c>
      <c r="H61" s="338" t="str">
        <f>IF(ISNUMBER(E61), IF(G61&gt;'Bulk DivVar Analysis'!$J$9,"Pass","Fail"),"")</f>
        <v>Pass</v>
      </c>
      <c r="I61" s="338" t="str">
        <f t="shared" si="2"/>
        <v>Alpha_5_E12</v>
      </c>
      <c r="J61" s="339"/>
      <c r="K61" s="339"/>
      <c r="L61" s="339"/>
      <c r="M61" s="339"/>
      <c r="N61" s="339"/>
      <c r="O61" s="339"/>
      <c r="P61" s="339"/>
      <c r="Q61" s="339"/>
    </row>
    <row r="62" spans="1:17" ht="13.5" customHeight="1">
      <c r="A62" s="481" t="s">
        <v>1127</v>
      </c>
      <c r="B62" s="481" t="s">
        <v>704</v>
      </c>
      <c r="C62" s="481" t="s">
        <v>1233</v>
      </c>
      <c r="D62" s="481" t="s">
        <v>1741</v>
      </c>
      <c r="E62" s="481">
        <v>24321</v>
      </c>
      <c r="F62" s="339"/>
      <c r="G62" s="340">
        <f>IF(ISNUMBER(E62),E62/'Bulk DivVar Analysis'!$I$7,"")</f>
        <v>1.4107717741233794</v>
      </c>
      <c r="H62" s="338" t="str">
        <f>IF(ISNUMBER(E62), IF(G62&gt;'Bulk DivVar Analysis'!$J$9,"Pass","Fail"),"")</f>
        <v>Pass</v>
      </c>
      <c r="I62" s="338" t="str">
        <f t="shared" si="2"/>
        <v>Alpha_5_F1</v>
      </c>
      <c r="J62" s="339"/>
      <c r="K62" s="339"/>
      <c r="L62" s="339"/>
      <c r="M62" s="339"/>
      <c r="N62" s="339"/>
      <c r="O62" s="339"/>
      <c r="P62" s="339"/>
      <c r="Q62" s="339"/>
    </row>
    <row r="63" spans="1:17" ht="13.5" customHeight="1">
      <c r="A63" s="481" t="s">
        <v>1127</v>
      </c>
      <c r="B63" s="481" t="s">
        <v>704</v>
      </c>
      <c r="C63" s="481" t="s">
        <v>1235</v>
      </c>
      <c r="D63" s="481" t="s">
        <v>1742</v>
      </c>
      <c r="E63" s="481">
        <v>37416</v>
      </c>
      <c r="F63" s="339"/>
      <c r="G63" s="340">
        <f>IF(ISNUMBER(E63),E63/'Bulk DivVar Analysis'!$I$7,"")</f>
        <v>2.1703645697381013</v>
      </c>
      <c r="H63" s="338" t="str">
        <f>IF(ISNUMBER(E63), IF(G63&gt;'Bulk DivVar Analysis'!$J$9,"Pass","Fail"),"")</f>
        <v>Pass</v>
      </c>
      <c r="I63" s="338" t="str">
        <f t="shared" si="2"/>
        <v>Alpha_5_F2</v>
      </c>
      <c r="J63" s="339"/>
      <c r="K63" s="339"/>
      <c r="L63" s="339"/>
      <c r="M63" s="339"/>
      <c r="N63" s="339"/>
      <c r="O63" s="339"/>
      <c r="P63" s="339"/>
      <c r="Q63" s="339"/>
    </row>
    <row r="64" spans="1:17" ht="13.5" customHeight="1">
      <c r="A64" s="481" t="s">
        <v>1127</v>
      </c>
      <c r="B64" s="481" t="s">
        <v>704</v>
      </c>
      <c r="C64" s="481" t="s">
        <v>1237</v>
      </c>
      <c r="D64" s="481" t="s">
        <v>1743</v>
      </c>
      <c r="E64" s="481">
        <v>33580</v>
      </c>
      <c r="F64" s="339"/>
      <c r="G64" s="340">
        <f>IF(ISNUMBER(E64),E64/'Bulk DivVar Analysis'!$I$7,"")</f>
        <v>1.9478523159024335</v>
      </c>
      <c r="H64" s="338" t="str">
        <f>IF(ISNUMBER(E64), IF(G64&gt;'Bulk DivVar Analysis'!$J$9,"Pass","Fail"),"")</f>
        <v>Pass</v>
      </c>
      <c r="I64" s="338" t="str">
        <f t="shared" si="2"/>
        <v>Alpha_5_F3</v>
      </c>
      <c r="J64" s="339"/>
      <c r="K64" s="339"/>
      <c r="L64" s="339"/>
      <c r="M64" s="339"/>
      <c r="N64" s="339"/>
      <c r="O64" s="339"/>
      <c r="P64" s="339"/>
      <c r="Q64" s="339"/>
    </row>
    <row r="65" spans="1:17" ht="13.5" customHeight="1">
      <c r="A65" s="481" t="s">
        <v>1127</v>
      </c>
      <c r="B65" s="481" t="s">
        <v>704</v>
      </c>
      <c r="C65" s="481" t="s">
        <v>1239</v>
      </c>
      <c r="D65" s="481" t="s">
        <v>1744</v>
      </c>
      <c r="E65" s="481">
        <v>18163</v>
      </c>
      <c r="F65" s="339"/>
      <c r="G65" s="340">
        <f>IF(ISNUMBER(E65),E65/'Bulk DivVar Analysis'!$I$7,"")</f>
        <v>1.0535688390034514</v>
      </c>
      <c r="H65" s="338" t="str">
        <f>IF(ISNUMBER(E65), IF(G65&gt;'Bulk DivVar Analysis'!$J$9,"Pass","Fail"),"")</f>
        <v>Pass</v>
      </c>
      <c r="I65" s="338" t="str">
        <f t="shared" si="2"/>
        <v>Alpha_5_F4</v>
      </c>
      <c r="J65" s="339"/>
      <c r="K65" s="339"/>
      <c r="L65" s="339"/>
      <c r="M65" s="339"/>
      <c r="N65" s="339"/>
      <c r="O65" s="339"/>
      <c r="P65" s="339"/>
      <c r="Q65" s="339"/>
    </row>
    <row r="66" spans="1:17" ht="13.5" customHeight="1">
      <c r="A66" s="481" t="s">
        <v>1127</v>
      </c>
      <c r="B66" s="481" t="s">
        <v>704</v>
      </c>
      <c r="C66" s="481" t="s">
        <v>1241</v>
      </c>
      <c r="D66" s="481" t="s">
        <v>1745</v>
      </c>
      <c r="E66" s="481">
        <v>25278</v>
      </c>
      <c r="F66" s="339"/>
      <c r="G66" s="340">
        <f>IF(ISNUMBER(E66),E66/'Bulk DivVar Analysis'!$I$7,"")</f>
        <v>1.4662838249369181</v>
      </c>
      <c r="H66" s="338" t="str">
        <f>IF(ISNUMBER(E66), IF(G66&gt;'Bulk DivVar Analysis'!$J$9,"Pass","Fail"),"")</f>
        <v>Pass</v>
      </c>
      <c r="I66" s="338" t="str">
        <f t="shared" si="2"/>
        <v>Alpha_5_F5</v>
      </c>
      <c r="J66" s="339"/>
      <c r="K66" s="339"/>
      <c r="L66" s="339"/>
      <c r="M66" s="339"/>
      <c r="N66" s="339"/>
      <c r="O66" s="339"/>
      <c r="P66" s="339"/>
      <c r="Q66" s="339"/>
    </row>
    <row r="67" spans="1:17" ht="13.5" customHeight="1">
      <c r="A67" s="481" t="s">
        <v>1127</v>
      </c>
      <c r="B67" s="481" t="s">
        <v>704</v>
      </c>
      <c r="C67" s="481" t="s">
        <v>1243</v>
      </c>
      <c r="D67" s="481" t="s">
        <v>1746</v>
      </c>
      <c r="E67" s="481">
        <v>23985</v>
      </c>
      <c r="F67" s="339"/>
      <c r="G67" s="340">
        <f>IF(ISNUMBER(E67),E67/'Bulk DivVar Analysis'!$I$7,"")</f>
        <v>1.3912816496998173</v>
      </c>
      <c r="H67" s="338" t="str">
        <f>IF(ISNUMBER(E67), IF(G67&gt;'Bulk DivVar Analysis'!$J$9,"Pass","Fail"),"")</f>
        <v>Pass</v>
      </c>
      <c r="I67" s="338" t="str">
        <f t="shared" ref="I67:I130" si="3">_xlfn.TEXTJOIN("_",TRUE,B67,C67)</f>
        <v>Alpha_5_F6</v>
      </c>
      <c r="J67" s="339"/>
      <c r="K67" s="339"/>
      <c r="L67" s="339"/>
      <c r="M67" s="339"/>
      <c r="N67" s="339"/>
      <c r="O67" s="339"/>
      <c r="P67" s="339"/>
      <c r="Q67" s="339"/>
    </row>
    <row r="68" spans="1:17" ht="13.5" customHeight="1">
      <c r="A68" s="481" t="s">
        <v>1127</v>
      </c>
      <c r="B68" s="481" t="s">
        <v>704</v>
      </c>
      <c r="C68" s="481" t="s">
        <v>1245</v>
      </c>
      <c r="D68" s="481" t="s">
        <v>1747</v>
      </c>
      <c r="E68" s="481">
        <v>39362</v>
      </c>
      <c r="F68" s="339"/>
      <c r="G68" s="340">
        <f>IF(ISNUMBER(E68),E68/'Bulk DivVar Analysis'!$I$7,"")</f>
        <v>2.2832448736912325</v>
      </c>
      <c r="H68" s="338" t="str">
        <f>IF(ISNUMBER(E68), IF(G68&gt;'Bulk DivVar Analysis'!$J$9,"Pass","Fail"),"")</f>
        <v>Pass</v>
      </c>
      <c r="I68" s="338" t="str">
        <f t="shared" si="3"/>
        <v>Alpha_5_F7</v>
      </c>
      <c r="J68" s="339"/>
      <c r="K68" s="339"/>
      <c r="L68" s="339"/>
      <c r="M68" s="339"/>
      <c r="N68" s="339"/>
      <c r="O68" s="339"/>
      <c r="P68" s="339"/>
      <c r="Q68" s="339"/>
    </row>
    <row r="69" spans="1:17" ht="13.5" customHeight="1">
      <c r="A69" s="481" t="s">
        <v>1127</v>
      </c>
      <c r="B69" s="481" t="s">
        <v>704</v>
      </c>
      <c r="C69" s="481" t="s">
        <v>1247</v>
      </c>
      <c r="D69" s="481" t="s">
        <v>1748</v>
      </c>
      <c r="E69" s="481">
        <v>12181</v>
      </c>
      <c r="F69" s="339"/>
      <c r="G69" s="340">
        <f>IF(ISNUMBER(E69),E69/'Bulk DivVar Analysis'!$I$7,"")</f>
        <v>0.70657501667681777</v>
      </c>
      <c r="H69" s="338" t="str">
        <f>IF(ISNUMBER(E69), IF(G69&gt;'Bulk DivVar Analysis'!$J$9,"Pass","Fail"),"")</f>
        <v>Pass</v>
      </c>
      <c r="I69" s="338" t="str">
        <f t="shared" si="3"/>
        <v>Alpha_5_F8</v>
      </c>
      <c r="J69" s="339"/>
      <c r="K69" s="339"/>
      <c r="L69" s="339"/>
      <c r="M69" s="339"/>
      <c r="N69" s="339"/>
      <c r="O69" s="339"/>
      <c r="P69" s="339"/>
      <c r="Q69" s="339"/>
    </row>
    <row r="70" spans="1:17" ht="13.5" customHeight="1">
      <c r="A70" s="481" t="s">
        <v>1127</v>
      </c>
      <c r="B70" s="481" t="s">
        <v>704</v>
      </c>
      <c r="C70" s="481" t="s">
        <v>1249</v>
      </c>
      <c r="D70" s="481" t="s">
        <v>1749</v>
      </c>
      <c r="E70" s="481">
        <v>16763</v>
      </c>
      <c r="F70" s="339"/>
      <c r="G70" s="340">
        <f>IF(ISNUMBER(E70),E70/'Bulk DivVar Analysis'!$I$7,"")</f>
        <v>0.97235998723860906</v>
      </c>
      <c r="H70" s="338" t="str">
        <f>IF(ISNUMBER(E70), IF(G70&gt;'Bulk DivVar Analysis'!$J$9,"Pass","Fail"),"")</f>
        <v>Pass</v>
      </c>
      <c r="I70" s="338" t="str">
        <f t="shared" si="3"/>
        <v>Alpha_5_F9</v>
      </c>
      <c r="J70" s="339"/>
      <c r="K70" s="339"/>
      <c r="L70" s="339"/>
      <c r="M70" s="339"/>
      <c r="N70" s="339"/>
      <c r="O70" s="339"/>
      <c r="P70" s="339"/>
      <c r="Q70" s="339"/>
    </row>
    <row r="71" spans="1:17" ht="13.5" customHeight="1">
      <c r="A71" s="481" t="s">
        <v>1127</v>
      </c>
      <c r="B71" s="481" t="s">
        <v>704</v>
      </c>
      <c r="C71" s="481" t="s">
        <v>556</v>
      </c>
      <c r="D71" s="481" t="s">
        <v>1750</v>
      </c>
      <c r="E71" s="481">
        <v>23173</v>
      </c>
      <c r="F71" s="339"/>
      <c r="G71" s="340">
        <f>IF(ISNUMBER(E71),E71/'Bulk DivVar Analysis'!$I$7,"")</f>
        <v>1.3441805156762088</v>
      </c>
      <c r="H71" s="338" t="str">
        <f>IF(ISNUMBER(E71), IF(G71&gt;'Bulk DivVar Analysis'!$J$9,"Pass","Fail"),"")</f>
        <v>Pass</v>
      </c>
      <c r="I71" s="338" t="str">
        <f t="shared" si="3"/>
        <v>Alpha_5_F10</v>
      </c>
      <c r="J71" s="339"/>
      <c r="K71" s="339"/>
      <c r="L71" s="339"/>
      <c r="M71" s="339"/>
      <c r="N71" s="339"/>
      <c r="O71" s="339"/>
      <c r="P71" s="339"/>
      <c r="Q71" s="339"/>
    </row>
    <row r="72" spans="1:17" ht="13.5" customHeight="1">
      <c r="A72" s="481" t="s">
        <v>1127</v>
      </c>
      <c r="B72" s="481" t="s">
        <v>704</v>
      </c>
      <c r="C72" s="481" t="s">
        <v>557</v>
      </c>
      <c r="D72" s="481" t="s">
        <v>1751</v>
      </c>
      <c r="E72" s="481">
        <v>36276</v>
      </c>
      <c r="F72" s="339"/>
      <c r="G72" s="340">
        <f>IF(ISNUMBER(E72),E72/'Bulk DivVar Analysis'!$I$7,"")</f>
        <v>2.1042373618724439</v>
      </c>
      <c r="H72" s="338" t="str">
        <f>IF(ISNUMBER(E72), IF(G72&gt;'Bulk DivVar Analysis'!$J$9,"Pass","Fail"),"")</f>
        <v>Pass</v>
      </c>
      <c r="I72" s="338" t="str">
        <f t="shared" si="3"/>
        <v>Alpha_5_F11</v>
      </c>
      <c r="J72" s="339"/>
      <c r="K72" s="339"/>
      <c r="L72" s="339"/>
      <c r="M72" s="339"/>
      <c r="N72" s="339"/>
      <c r="O72" s="339"/>
      <c r="P72" s="339"/>
      <c r="Q72" s="339"/>
    </row>
    <row r="73" spans="1:17" ht="13.5" customHeight="1">
      <c r="A73" s="481" t="s">
        <v>1127</v>
      </c>
      <c r="B73" s="481" t="s">
        <v>704</v>
      </c>
      <c r="C73" s="481" t="s">
        <v>558</v>
      </c>
      <c r="D73" s="481" t="s">
        <v>1752</v>
      </c>
      <c r="E73" s="481">
        <v>13861</v>
      </c>
      <c r="F73" s="339"/>
      <c r="G73" s="340">
        <f>IF(ISNUMBER(E73),E73/'Bulk DivVar Analysis'!$I$7,"")</f>
        <v>0.80402563879462863</v>
      </c>
      <c r="H73" s="338" t="str">
        <f>IF(ISNUMBER(E73), IF(G73&gt;'Bulk DivVar Analysis'!$J$9,"Pass","Fail"),"")</f>
        <v>Pass</v>
      </c>
      <c r="I73" s="338" t="str">
        <f t="shared" si="3"/>
        <v>Alpha_5_F12</v>
      </c>
      <c r="J73" s="339"/>
      <c r="K73" s="339"/>
      <c r="L73" s="339"/>
      <c r="M73" s="339"/>
      <c r="N73" s="339"/>
      <c r="O73" s="339"/>
      <c r="P73" s="339"/>
      <c r="Q73" s="339"/>
    </row>
    <row r="74" spans="1:17" ht="13.5" customHeight="1">
      <c r="A74" s="481" t="s">
        <v>1127</v>
      </c>
      <c r="B74" s="481" t="s">
        <v>704</v>
      </c>
      <c r="C74" s="481" t="s">
        <v>1254</v>
      </c>
      <c r="D74" s="481" t="s">
        <v>1753</v>
      </c>
      <c r="E74" s="481">
        <v>21060</v>
      </c>
      <c r="F74" s="339"/>
      <c r="G74" s="340">
        <f>IF(ISNUMBER(E74),E74/'Bulk DivVar Analysis'!$I$7,"")</f>
        <v>1.221613155833986</v>
      </c>
      <c r="H74" s="338" t="str">
        <f>IF(ISNUMBER(E74), IF(G74&gt;'Bulk DivVar Analysis'!$J$9,"Pass","Fail"),"")</f>
        <v>Pass</v>
      </c>
      <c r="I74" s="338" t="str">
        <f t="shared" si="3"/>
        <v>Alpha_5_G1</v>
      </c>
      <c r="J74" s="339"/>
      <c r="K74" s="339"/>
      <c r="L74" s="339"/>
      <c r="M74" s="339"/>
      <c r="N74" s="339"/>
      <c r="O74" s="339"/>
      <c r="P74" s="339"/>
      <c r="Q74" s="339"/>
    </row>
    <row r="75" spans="1:17" ht="13.5" customHeight="1">
      <c r="A75" s="481" t="s">
        <v>1127</v>
      </c>
      <c r="B75" s="481" t="s">
        <v>704</v>
      </c>
      <c r="C75" s="481" t="s">
        <v>1256</v>
      </c>
      <c r="D75" s="481" t="s">
        <v>1754</v>
      </c>
      <c r="E75" s="481">
        <v>39001</v>
      </c>
      <c r="F75" s="339"/>
      <c r="G75" s="340">
        <f>IF(ISNUMBER(E75),E75/'Bulk DivVar Analysis'!$I$7,"")</f>
        <v>2.2623045912004409</v>
      </c>
      <c r="H75" s="338" t="str">
        <f>IF(ISNUMBER(E75), IF(G75&gt;'Bulk DivVar Analysis'!$J$9,"Pass","Fail"),"")</f>
        <v>Pass</v>
      </c>
      <c r="I75" s="338" t="str">
        <f t="shared" si="3"/>
        <v>Alpha_5_G2</v>
      </c>
      <c r="J75" s="339"/>
      <c r="K75" s="339"/>
      <c r="L75" s="339"/>
      <c r="M75" s="339"/>
      <c r="N75" s="339"/>
      <c r="O75" s="339"/>
      <c r="P75" s="339"/>
      <c r="Q75" s="339"/>
    </row>
    <row r="76" spans="1:17" ht="13.5" customHeight="1">
      <c r="A76" s="481" t="s">
        <v>1127</v>
      </c>
      <c r="B76" s="481" t="s">
        <v>704</v>
      </c>
      <c r="C76" s="481" t="s">
        <v>1258</v>
      </c>
      <c r="D76" s="481" t="s">
        <v>1755</v>
      </c>
      <c r="E76" s="481">
        <v>14554</v>
      </c>
      <c r="F76" s="339"/>
      <c r="G76" s="340">
        <f>IF(ISNUMBER(E76),E76/'Bulk DivVar Analysis'!$I$7,"")</f>
        <v>0.84422402041822564</v>
      </c>
      <c r="H76" s="338" t="str">
        <f>IF(ISNUMBER(E76), IF(G76&gt;'Bulk DivVar Analysis'!$J$9,"Pass","Fail"),"")</f>
        <v>Pass</v>
      </c>
      <c r="I76" s="338" t="str">
        <f t="shared" si="3"/>
        <v>Alpha_5_G3</v>
      </c>
      <c r="J76" s="339"/>
      <c r="K76" s="339"/>
      <c r="L76" s="339"/>
      <c r="M76" s="339"/>
      <c r="N76" s="339"/>
      <c r="O76" s="339"/>
      <c r="P76" s="339"/>
      <c r="Q76" s="339"/>
    </row>
    <row r="77" spans="1:17" ht="13.5" customHeight="1">
      <c r="A77" s="481" t="s">
        <v>1127</v>
      </c>
      <c r="B77" s="481" t="s">
        <v>704</v>
      </c>
      <c r="C77" s="481" t="s">
        <v>1260</v>
      </c>
      <c r="D77" s="481" t="s">
        <v>1756</v>
      </c>
      <c r="E77" s="481">
        <v>15054</v>
      </c>
      <c r="F77" s="339"/>
      <c r="G77" s="340">
        <f>IF(ISNUMBER(E77),E77/'Bulk DivVar Analysis'!$I$7,"")</f>
        <v>0.87322718176281211</v>
      </c>
      <c r="H77" s="338" t="str">
        <f>IF(ISNUMBER(E77), IF(G77&gt;'Bulk DivVar Analysis'!$J$9,"Pass","Fail"),"")</f>
        <v>Pass</v>
      </c>
      <c r="I77" s="338" t="str">
        <f t="shared" si="3"/>
        <v>Alpha_5_G4</v>
      </c>
      <c r="J77" s="339"/>
      <c r="K77" s="339"/>
      <c r="L77" s="339"/>
      <c r="M77" s="339"/>
      <c r="N77" s="339"/>
      <c r="O77" s="339"/>
      <c r="P77" s="339"/>
      <c r="Q77" s="339"/>
    </row>
    <row r="78" spans="1:17" ht="13.5" customHeight="1">
      <c r="A78" s="481" t="s">
        <v>1127</v>
      </c>
      <c r="B78" s="481" t="s">
        <v>704</v>
      </c>
      <c r="C78" s="481" t="s">
        <v>1262</v>
      </c>
      <c r="D78" s="481" t="s">
        <v>1757</v>
      </c>
      <c r="E78" s="481">
        <v>27932</v>
      </c>
      <c r="F78" s="339"/>
      <c r="G78" s="340">
        <f>IF(ISNUMBER(E78),E78/'Bulk DivVar Analysis'!$I$7,"")</f>
        <v>1.6202326053539835</v>
      </c>
      <c r="H78" s="338" t="str">
        <f>IF(ISNUMBER(E78), IF(G78&gt;'Bulk DivVar Analysis'!$J$9,"Pass","Fail"),"")</f>
        <v>Pass</v>
      </c>
      <c r="I78" s="338" t="str">
        <f t="shared" si="3"/>
        <v>Alpha_5_G5</v>
      </c>
      <c r="J78" s="339"/>
      <c r="K78" s="339"/>
      <c r="L78" s="339"/>
      <c r="M78" s="339"/>
      <c r="N78" s="339"/>
      <c r="O78" s="339"/>
      <c r="P78" s="339"/>
      <c r="Q78" s="339"/>
    </row>
    <row r="79" spans="1:17" ht="13.5" customHeight="1">
      <c r="A79" s="481" t="s">
        <v>1127</v>
      </c>
      <c r="B79" s="481" t="s">
        <v>704</v>
      </c>
      <c r="C79" s="481" t="s">
        <v>1264</v>
      </c>
      <c r="D79" s="481" t="s">
        <v>1758</v>
      </c>
      <c r="E79" s="481">
        <v>21744</v>
      </c>
      <c r="F79" s="339"/>
      <c r="G79" s="340">
        <f>IF(ISNUMBER(E79),E79/'Bulk DivVar Analysis'!$I$7,"")</f>
        <v>1.2612894805533803</v>
      </c>
      <c r="H79" s="338" t="str">
        <f>IF(ISNUMBER(E79), IF(G79&gt;'Bulk DivVar Analysis'!$J$9,"Pass","Fail"),"")</f>
        <v>Pass</v>
      </c>
      <c r="I79" s="338" t="str">
        <f t="shared" si="3"/>
        <v>Alpha_5_G6</v>
      </c>
      <c r="J79" s="339"/>
      <c r="K79" s="339"/>
      <c r="L79" s="339"/>
      <c r="M79" s="339"/>
      <c r="N79" s="339"/>
      <c r="O79" s="339"/>
      <c r="P79" s="339"/>
      <c r="Q79" s="339"/>
    </row>
    <row r="80" spans="1:17" ht="13.5" customHeight="1">
      <c r="A80" s="481" t="s">
        <v>1127</v>
      </c>
      <c r="B80" s="481" t="s">
        <v>704</v>
      </c>
      <c r="C80" s="481" t="s">
        <v>1266</v>
      </c>
      <c r="D80" s="481" t="s">
        <v>1759</v>
      </c>
      <c r="E80" s="481">
        <v>33231</v>
      </c>
      <c r="F80" s="339"/>
      <c r="G80" s="340">
        <f>IF(ISNUMBER(E80),E80/'Bulk DivVar Analysis'!$I$7,"")</f>
        <v>1.9276081092839119</v>
      </c>
      <c r="H80" s="338" t="str">
        <f>IF(ISNUMBER(E80), IF(G80&gt;'Bulk DivVar Analysis'!$J$9,"Pass","Fail"),"")</f>
        <v>Pass</v>
      </c>
      <c r="I80" s="338" t="str">
        <f t="shared" si="3"/>
        <v>Alpha_5_G7</v>
      </c>
      <c r="J80" s="339"/>
      <c r="K80" s="339"/>
      <c r="L80" s="339"/>
      <c r="M80" s="339"/>
      <c r="N80" s="339"/>
      <c r="O80" s="339"/>
      <c r="P80" s="339"/>
      <c r="Q80" s="339"/>
    </row>
    <row r="81" spans="1:17" ht="13.5" customHeight="1">
      <c r="A81" s="481" t="s">
        <v>1127</v>
      </c>
      <c r="B81" s="481" t="s">
        <v>704</v>
      </c>
      <c r="C81" s="481" t="s">
        <v>1268</v>
      </c>
      <c r="D81" s="481" t="s">
        <v>1760</v>
      </c>
      <c r="E81" s="481">
        <v>19649</v>
      </c>
      <c r="F81" s="339"/>
      <c r="G81" s="340">
        <f>IF(ISNUMBER(E81),E81/'Bulk DivVar Analysis'!$I$7,"")</f>
        <v>1.1397662345195627</v>
      </c>
      <c r="H81" s="338" t="str">
        <f>IF(ISNUMBER(E81), IF(G81&gt;'Bulk DivVar Analysis'!$J$9,"Pass","Fail"),"")</f>
        <v>Pass</v>
      </c>
      <c r="I81" s="338" t="str">
        <f t="shared" si="3"/>
        <v>Alpha_5_G8</v>
      </c>
      <c r="J81" s="339"/>
      <c r="K81" s="339"/>
      <c r="L81" s="339"/>
      <c r="M81" s="339"/>
      <c r="N81" s="339"/>
      <c r="O81" s="339"/>
      <c r="P81" s="339"/>
      <c r="Q81" s="339"/>
    </row>
    <row r="82" spans="1:17" ht="13.5" customHeight="1">
      <c r="A82" s="481" t="s">
        <v>1127</v>
      </c>
      <c r="B82" s="481" t="s">
        <v>704</v>
      </c>
      <c r="C82" s="481" t="s">
        <v>1270</v>
      </c>
      <c r="D82" s="481" t="s">
        <v>1761</v>
      </c>
      <c r="E82" s="481">
        <v>11319</v>
      </c>
      <c r="F82" s="339"/>
      <c r="G82" s="340">
        <f>IF(ISNUMBER(E82),E82/'Bulk DivVar Analysis'!$I$7,"")</f>
        <v>0.65657356651875054</v>
      </c>
      <c r="H82" s="338" t="str">
        <f>IF(ISNUMBER(E82), IF(G82&gt;'Bulk DivVar Analysis'!$J$9,"Pass","Fail"),"")</f>
        <v>Pass</v>
      </c>
      <c r="I82" s="338" t="str">
        <f t="shared" si="3"/>
        <v>Alpha_5_G9</v>
      </c>
      <c r="J82" s="339"/>
      <c r="K82" s="339"/>
      <c r="L82" s="339"/>
      <c r="M82" s="339"/>
      <c r="N82" s="339"/>
      <c r="O82" s="339"/>
      <c r="P82" s="339"/>
      <c r="Q82" s="339"/>
    </row>
    <row r="83" spans="1:17" ht="13.5" customHeight="1">
      <c r="A83" s="481" t="s">
        <v>1127</v>
      </c>
      <c r="B83" s="481" t="s">
        <v>704</v>
      </c>
      <c r="C83" s="481" t="s">
        <v>568</v>
      </c>
      <c r="D83" s="481" t="s">
        <v>1762</v>
      </c>
      <c r="E83" s="481">
        <v>28839</v>
      </c>
      <c r="F83" s="339"/>
      <c r="G83" s="340">
        <f>IF(ISNUMBER(E83),E83/'Bulk DivVar Analysis'!$I$7,"")</f>
        <v>1.6728443400330637</v>
      </c>
      <c r="H83" s="338" t="str">
        <f>IF(ISNUMBER(E83), IF(G83&gt;'Bulk DivVar Analysis'!$J$9,"Pass","Fail"),"")</f>
        <v>Pass</v>
      </c>
      <c r="I83" s="338" t="str">
        <f t="shared" si="3"/>
        <v>Alpha_5_G10</v>
      </c>
      <c r="J83" s="339"/>
      <c r="K83" s="339"/>
      <c r="L83" s="339"/>
      <c r="M83" s="339"/>
      <c r="N83" s="339"/>
      <c r="O83" s="339"/>
      <c r="P83" s="339"/>
      <c r="Q83" s="339"/>
    </row>
    <row r="84" spans="1:17" ht="13.5" customHeight="1">
      <c r="A84" s="481" t="s">
        <v>1127</v>
      </c>
      <c r="B84" s="481" t="s">
        <v>704</v>
      </c>
      <c r="C84" s="481" t="s">
        <v>569</v>
      </c>
      <c r="D84" s="481" t="s">
        <v>1763</v>
      </c>
      <c r="E84" s="481">
        <v>13798</v>
      </c>
      <c r="F84" s="339"/>
      <c r="G84" s="340">
        <f>IF(ISNUMBER(E84),E84/'Bulk DivVar Analysis'!$I$7,"")</f>
        <v>0.80037124046521069</v>
      </c>
      <c r="H84" s="338" t="str">
        <f>IF(ISNUMBER(E84), IF(G84&gt;'Bulk DivVar Analysis'!$J$9,"Pass","Fail"),"")</f>
        <v>Pass</v>
      </c>
      <c r="I84" s="338" t="str">
        <f t="shared" si="3"/>
        <v>Alpha_5_G11</v>
      </c>
      <c r="J84" s="339"/>
      <c r="K84" s="339"/>
      <c r="L84" s="339"/>
      <c r="M84" s="339"/>
      <c r="N84" s="339"/>
      <c r="O84" s="339"/>
      <c r="P84" s="339"/>
      <c r="Q84" s="339"/>
    </row>
    <row r="85" spans="1:17" ht="13.5" customHeight="1">
      <c r="A85" s="481" t="s">
        <v>1127</v>
      </c>
      <c r="B85" s="481" t="s">
        <v>704</v>
      </c>
      <c r="C85" s="481" t="s">
        <v>570</v>
      </c>
      <c r="D85" s="481" t="s">
        <v>1764</v>
      </c>
      <c r="E85" s="481">
        <v>13193</v>
      </c>
      <c r="F85" s="339"/>
      <c r="G85" s="340">
        <f>IF(ISNUMBER(E85),E85/'Bulk DivVar Analysis'!$I$7,"")</f>
        <v>0.76527741523826098</v>
      </c>
      <c r="H85" s="338" t="str">
        <f>IF(ISNUMBER(E85), IF(G85&gt;'Bulk DivVar Analysis'!$J$9,"Pass","Fail"),"")</f>
        <v>Pass</v>
      </c>
      <c r="I85" s="338" t="str">
        <f t="shared" si="3"/>
        <v>Alpha_5_G12</v>
      </c>
      <c r="J85" s="339"/>
      <c r="K85" s="339"/>
      <c r="L85" s="339"/>
      <c r="M85" s="339"/>
      <c r="N85" s="339"/>
      <c r="O85" s="339"/>
      <c r="P85" s="339"/>
      <c r="Q85" s="339"/>
    </row>
    <row r="86" spans="1:17" ht="13.5" customHeight="1">
      <c r="A86" s="481" t="s">
        <v>1127</v>
      </c>
      <c r="B86" s="481" t="s">
        <v>704</v>
      </c>
      <c r="C86" s="481" t="s">
        <v>1275</v>
      </c>
      <c r="D86" s="481" t="s">
        <v>1765</v>
      </c>
      <c r="E86" s="481">
        <v>61560</v>
      </c>
      <c r="F86" s="339"/>
      <c r="G86" s="340">
        <f>IF(ISNUMBER(E86),E86/'Bulk DivVar Analysis'!$I$7,"")</f>
        <v>3.5708692247454974</v>
      </c>
      <c r="H86" s="338" t="str">
        <f>IF(ISNUMBER(E86), IF(G86&gt;'Bulk DivVar Analysis'!$J$9,"Pass","Fail"),"")</f>
        <v>Pass</v>
      </c>
      <c r="I86" s="338" t="str">
        <f t="shared" si="3"/>
        <v>Alpha_5_H1</v>
      </c>
      <c r="J86" s="339"/>
      <c r="K86" s="339"/>
      <c r="L86" s="339"/>
      <c r="M86" s="339"/>
      <c r="N86" s="339"/>
      <c r="O86" s="339"/>
      <c r="P86" s="339"/>
      <c r="Q86" s="339"/>
    </row>
    <row r="87" spans="1:17" ht="13.5" customHeight="1">
      <c r="A87" s="481" t="s">
        <v>1127</v>
      </c>
      <c r="B87" s="481" t="s">
        <v>704</v>
      </c>
      <c r="C87" s="481" t="s">
        <v>1277</v>
      </c>
      <c r="D87" s="481" t="s">
        <v>1766</v>
      </c>
      <c r="E87" s="481">
        <v>18570</v>
      </c>
      <c r="F87" s="339"/>
      <c r="G87" s="340">
        <f>IF(ISNUMBER(E87),E87/'Bulk DivVar Analysis'!$I$7,"")</f>
        <v>1.0771774123379447</v>
      </c>
      <c r="H87" s="338" t="str">
        <f>IF(ISNUMBER(E87), IF(G87&gt;'Bulk DivVar Analysis'!$J$9,"Pass","Fail"),"")</f>
        <v>Pass</v>
      </c>
      <c r="I87" s="338" t="str">
        <f t="shared" si="3"/>
        <v>Alpha_5_H2</v>
      </c>
      <c r="J87" s="339"/>
      <c r="K87" s="339"/>
      <c r="L87" s="339"/>
      <c r="M87" s="339"/>
      <c r="N87" s="339"/>
      <c r="O87" s="339"/>
      <c r="P87" s="339"/>
      <c r="Q87" s="339"/>
    </row>
    <row r="88" spans="1:17" ht="13.5" customHeight="1">
      <c r="A88" s="481" t="s">
        <v>1127</v>
      </c>
      <c r="B88" s="481" t="s">
        <v>704</v>
      </c>
      <c r="C88" s="481" t="s">
        <v>1279</v>
      </c>
      <c r="D88" s="481" t="s">
        <v>1767</v>
      </c>
      <c r="E88" s="481">
        <v>17077</v>
      </c>
      <c r="F88" s="339"/>
      <c r="G88" s="340">
        <f>IF(ISNUMBER(E88),E88/'Bulk DivVar Analysis'!$I$7,"")</f>
        <v>0.99057397256300939</v>
      </c>
      <c r="H88" s="338" t="str">
        <f>IF(ISNUMBER(E88), IF(G88&gt;'Bulk DivVar Analysis'!$J$9,"Pass","Fail"),"")</f>
        <v>Pass</v>
      </c>
      <c r="I88" s="338" t="str">
        <f t="shared" si="3"/>
        <v>Alpha_5_H3</v>
      </c>
      <c r="J88" s="339"/>
      <c r="K88" s="339"/>
      <c r="L88" s="339"/>
      <c r="M88" s="339"/>
      <c r="N88" s="339"/>
      <c r="O88" s="339"/>
      <c r="P88" s="339"/>
      <c r="Q88" s="339"/>
    </row>
    <row r="89" spans="1:17" ht="13.5" customHeight="1">
      <c r="A89" s="481" t="s">
        <v>1127</v>
      </c>
      <c r="B89" s="481" t="s">
        <v>704</v>
      </c>
      <c r="C89" s="481" t="s">
        <v>1281</v>
      </c>
      <c r="D89" s="481" t="s">
        <v>1768</v>
      </c>
      <c r="E89" s="481">
        <v>10870</v>
      </c>
      <c r="F89" s="339"/>
      <c r="G89" s="340">
        <f>IF(ISNUMBER(E89),E89/'Bulk DivVar Analysis'!$I$7,"")</f>
        <v>0.63052872763131185</v>
      </c>
      <c r="H89" s="338" t="str">
        <f>IF(ISNUMBER(E89), IF(G89&gt;'Bulk DivVar Analysis'!$J$9,"Pass","Fail"),"")</f>
        <v>Pass</v>
      </c>
      <c r="I89" s="338" t="str">
        <f t="shared" si="3"/>
        <v>Alpha_5_H4</v>
      </c>
      <c r="J89" s="339"/>
      <c r="K89" s="339"/>
      <c r="L89" s="339"/>
      <c r="M89" s="339"/>
      <c r="N89" s="339"/>
      <c r="O89" s="339"/>
      <c r="P89" s="339"/>
      <c r="Q89" s="339"/>
    </row>
    <row r="90" spans="1:17" ht="13.5" customHeight="1">
      <c r="A90" s="481" t="s">
        <v>1127</v>
      </c>
      <c r="B90" s="481" t="s">
        <v>704</v>
      </c>
      <c r="C90" s="481" t="s">
        <v>1283</v>
      </c>
      <c r="D90" s="481" t="s">
        <v>1769</v>
      </c>
      <c r="E90" s="481">
        <v>13545</v>
      </c>
      <c r="F90" s="339"/>
      <c r="G90" s="340">
        <f>IF(ISNUMBER(E90),E90/'Bulk DivVar Analysis'!$I$7,"")</f>
        <v>0.78569564082484988</v>
      </c>
      <c r="H90" s="338" t="str">
        <f>IF(ISNUMBER(E90), IF(G90&gt;'Bulk DivVar Analysis'!$J$9,"Pass","Fail"),"")</f>
        <v>Pass</v>
      </c>
      <c r="I90" s="338" t="str">
        <f t="shared" si="3"/>
        <v>Alpha_5_H5</v>
      </c>
      <c r="J90" s="339"/>
      <c r="K90" s="339"/>
      <c r="L90" s="339"/>
      <c r="M90" s="339"/>
      <c r="N90" s="339"/>
      <c r="O90" s="339"/>
      <c r="P90" s="339"/>
      <c r="Q90" s="339"/>
    </row>
    <row r="91" spans="1:17" ht="13.5" customHeight="1">
      <c r="A91" s="481" t="s">
        <v>1127</v>
      </c>
      <c r="B91" s="481" t="s">
        <v>704</v>
      </c>
      <c r="C91" s="481" t="s">
        <v>1285</v>
      </c>
      <c r="D91" s="481" t="s">
        <v>1770</v>
      </c>
      <c r="E91" s="481">
        <v>11446</v>
      </c>
      <c r="F91" s="339"/>
      <c r="G91" s="340">
        <f>IF(ISNUMBER(E91),E91/'Bulk DivVar Analysis'!$I$7,"")</f>
        <v>0.66394036950027557</v>
      </c>
      <c r="H91" s="338" t="str">
        <f>IF(ISNUMBER(E91), IF(G91&gt;'Bulk DivVar Analysis'!$J$9,"Pass","Fail"),"")</f>
        <v>Pass</v>
      </c>
      <c r="I91" s="338" t="str">
        <f t="shared" si="3"/>
        <v>Alpha_5_H6</v>
      </c>
      <c r="J91" s="339"/>
      <c r="K91" s="339"/>
      <c r="L91" s="339"/>
      <c r="M91" s="339"/>
      <c r="N91" s="339"/>
      <c r="O91" s="339"/>
      <c r="P91" s="339"/>
      <c r="Q91" s="339"/>
    </row>
    <row r="92" spans="1:17" ht="13.5" customHeight="1">
      <c r="A92" s="481" t="s">
        <v>1127</v>
      </c>
      <c r="B92" s="481" t="s">
        <v>704</v>
      </c>
      <c r="C92" s="481" t="s">
        <v>1287</v>
      </c>
      <c r="D92" s="481" t="s">
        <v>1771</v>
      </c>
      <c r="E92" s="481">
        <v>32317</v>
      </c>
      <c r="F92" s="339"/>
      <c r="G92" s="340">
        <f>IF(ISNUMBER(E92),E92/'Bulk DivVar Analysis'!$I$7,"")</f>
        <v>1.8745903303460076</v>
      </c>
      <c r="H92" s="338" t="str">
        <f>IF(ISNUMBER(E92), IF(G92&gt;'Bulk DivVar Analysis'!$J$9,"Pass","Fail"),"")</f>
        <v>Pass</v>
      </c>
      <c r="I92" s="338" t="str">
        <f t="shared" si="3"/>
        <v>Alpha_5_H7</v>
      </c>
      <c r="J92" s="339"/>
      <c r="K92" s="339"/>
      <c r="L92" s="339"/>
      <c r="M92" s="339"/>
      <c r="N92" s="339"/>
      <c r="O92" s="339"/>
      <c r="P92" s="339"/>
      <c r="Q92" s="339"/>
    </row>
    <row r="93" spans="1:17" ht="13.5" customHeight="1">
      <c r="A93" s="481" t="s">
        <v>1127</v>
      </c>
      <c r="B93" s="481" t="s">
        <v>704</v>
      </c>
      <c r="C93" s="481" t="s">
        <v>1289</v>
      </c>
      <c r="D93" s="481" t="s">
        <v>1772</v>
      </c>
      <c r="E93" s="481">
        <v>16224</v>
      </c>
      <c r="F93" s="339"/>
      <c r="G93" s="340">
        <f>IF(ISNUMBER(E93),E93/'Bulk DivVar Analysis'!$I$7,"")</f>
        <v>0.94109457930914475</v>
      </c>
      <c r="H93" s="338" t="str">
        <f>IF(ISNUMBER(E93), IF(G93&gt;'Bulk DivVar Analysis'!$J$9,"Pass","Fail"),"")</f>
        <v>Pass</v>
      </c>
      <c r="I93" s="338" t="str">
        <f t="shared" si="3"/>
        <v>Alpha_5_H8</v>
      </c>
      <c r="J93" s="339"/>
      <c r="K93" s="339"/>
      <c r="L93" s="339"/>
      <c r="M93" s="339"/>
      <c r="N93" s="339"/>
      <c r="O93" s="339"/>
      <c r="P93" s="339"/>
      <c r="Q93" s="339"/>
    </row>
    <row r="94" spans="1:17" ht="13.5" customHeight="1">
      <c r="A94" s="481" t="s">
        <v>1127</v>
      </c>
      <c r="B94" s="481" t="s">
        <v>704</v>
      </c>
      <c r="C94" s="481" t="s">
        <v>1291</v>
      </c>
      <c r="D94" s="481" t="s">
        <v>1773</v>
      </c>
      <c r="E94" s="481">
        <v>28521</v>
      </c>
      <c r="F94" s="339"/>
      <c r="G94" s="340">
        <f>IF(ISNUMBER(E94),E94/'Bulk DivVar Analysis'!$I$7,"")</f>
        <v>1.6543983294179065</v>
      </c>
      <c r="H94" s="338" t="str">
        <f>IF(ISNUMBER(E94), IF(G94&gt;'Bulk DivVar Analysis'!$J$9,"Pass","Fail"),"")</f>
        <v>Pass</v>
      </c>
      <c r="I94" s="338" t="str">
        <f t="shared" si="3"/>
        <v>Alpha_5_H9</v>
      </c>
      <c r="J94" s="339"/>
      <c r="K94" s="339"/>
      <c r="L94" s="339"/>
      <c r="M94" s="339"/>
      <c r="N94" s="339"/>
      <c r="O94" s="339"/>
      <c r="P94" s="339"/>
      <c r="Q94" s="339"/>
    </row>
    <row r="95" spans="1:17" ht="13.5" customHeight="1">
      <c r="A95" s="481" t="s">
        <v>1127</v>
      </c>
      <c r="B95" s="481" t="s">
        <v>704</v>
      </c>
      <c r="C95" s="481" t="s">
        <v>580</v>
      </c>
      <c r="D95" s="481" t="s">
        <v>1774</v>
      </c>
      <c r="E95" s="481">
        <v>45379</v>
      </c>
      <c r="F95" s="339"/>
      <c r="G95" s="340">
        <f>IF(ISNUMBER(E95),E95/'Bulk DivVar Analysis'!$I$7,"")</f>
        <v>2.6322689173119871</v>
      </c>
      <c r="H95" s="338" t="str">
        <f>IF(ISNUMBER(E95), IF(G95&gt;'Bulk DivVar Analysis'!$J$9,"Pass","Fail"),"")</f>
        <v>Pass</v>
      </c>
      <c r="I95" s="338" t="str">
        <f t="shared" si="3"/>
        <v>Alpha_5_H10</v>
      </c>
      <c r="J95" s="339"/>
      <c r="K95" s="339"/>
      <c r="L95" s="339"/>
      <c r="M95" s="339"/>
      <c r="N95" s="339"/>
      <c r="O95" s="339"/>
      <c r="P95" s="339"/>
      <c r="Q95" s="339"/>
    </row>
    <row r="96" spans="1:17" ht="13.5" customHeight="1">
      <c r="A96" s="481" t="s">
        <v>1127</v>
      </c>
      <c r="B96" s="481" t="s">
        <v>704</v>
      </c>
      <c r="C96" s="481" t="s">
        <v>581</v>
      </c>
      <c r="D96" s="481" t="s">
        <v>1775</v>
      </c>
      <c r="E96" s="481">
        <v>13266</v>
      </c>
      <c r="F96" s="339"/>
      <c r="G96" s="340">
        <f>IF(ISNUMBER(E96),E96/'Bulk DivVar Analysis'!$I$7,"")</f>
        <v>0.76951187679457056</v>
      </c>
      <c r="H96" s="338" t="str">
        <f>IF(ISNUMBER(E96), IF(G96&gt;'Bulk DivVar Analysis'!$J$9,"Pass","Fail"),"")</f>
        <v>Pass</v>
      </c>
      <c r="I96" s="338" t="str">
        <f t="shared" si="3"/>
        <v>Alpha_5_H11</v>
      </c>
      <c r="J96" s="339"/>
      <c r="K96" s="339"/>
      <c r="L96" s="339"/>
      <c r="M96" s="339"/>
      <c r="N96" s="339"/>
      <c r="O96" s="339"/>
      <c r="P96" s="339"/>
      <c r="Q96" s="339"/>
    </row>
    <row r="97" spans="1:17" ht="13.5" customHeight="1">
      <c r="A97" s="481" t="s">
        <v>1127</v>
      </c>
      <c r="B97" s="481" t="s">
        <v>704</v>
      </c>
      <c r="C97" s="481" t="s">
        <v>582</v>
      </c>
      <c r="D97" s="481" t="s">
        <v>1776</v>
      </c>
      <c r="E97" s="481">
        <v>32379</v>
      </c>
      <c r="F97" s="339"/>
      <c r="G97" s="340">
        <f>IF(ISNUMBER(E97),E97/'Bulk DivVar Analysis'!$I$7,"")</f>
        <v>1.8781867223527364</v>
      </c>
      <c r="H97" s="338" t="str">
        <f>IF(ISNUMBER(E97), IF(G97&gt;'Bulk DivVar Analysis'!$J$9,"Pass","Fail"),"")</f>
        <v>Pass</v>
      </c>
      <c r="I97" s="338" t="str">
        <f t="shared" si="3"/>
        <v>Alpha_5_H12</v>
      </c>
      <c r="J97" s="339"/>
      <c r="K97" s="339"/>
      <c r="L97" s="339"/>
      <c r="M97" s="339"/>
      <c r="N97" s="339"/>
      <c r="O97" s="339"/>
      <c r="P97" s="339"/>
      <c r="Q97" s="339"/>
    </row>
    <row r="98" spans="1:17" ht="13.5" customHeight="1">
      <c r="A98" s="481" t="s">
        <v>1127</v>
      </c>
      <c r="B98" s="481" t="s">
        <v>706</v>
      </c>
      <c r="C98" s="481" t="s">
        <v>1128</v>
      </c>
      <c r="D98" s="481" t="s">
        <v>1777</v>
      </c>
      <c r="E98" s="481">
        <v>17773</v>
      </c>
      <c r="F98" s="339"/>
      <c r="G98" s="340">
        <f>IF(ISNUMBER(E98),E98/'Bulk DivVar Analysis'!$I$7,"")</f>
        <v>1.030946373154674</v>
      </c>
      <c r="H98" s="338" t="str">
        <f>IF(ISNUMBER(E98), IF(G98&gt;'Bulk DivVar Analysis'!$J$9,"Pass","Fail"),"")</f>
        <v>Pass</v>
      </c>
      <c r="I98" s="338" t="str">
        <f t="shared" si="3"/>
        <v>Alpha_6_A1</v>
      </c>
      <c r="J98" s="339"/>
      <c r="K98" s="339"/>
      <c r="L98" s="339"/>
      <c r="M98" s="339"/>
      <c r="N98" s="339"/>
      <c r="O98" s="339"/>
      <c r="P98" s="339"/>
      <c r="Q98" s="339"/>
    </row>
    <row r="99" spans="1:17" ht="13.5" customHeight="1">
      <c r="A99" s="481" t="s">
        <v>1127</v>
      </c>
      <c r="B99" s="481" t="s">
        <v>706</v>
      </c>
      <c r="C99" s="481" t="s">
        <v>1130</v>
      </c>
      <c r="D99" s="481" t="s">
        <v>1778</v>
      </c>
      <c r="E99" s="481">
        <v>22882</v>
      </c>
      <c r="F99" s="339"/>
      <c r="G99" s="340">
        <f>IF(ISNUMBER(E99),E99/'Bulk DivVar Analysis'!$I$7,"")</f>
        <v>1.3273006757736594</v>
      </c>
      <c r="H99" s="338" t="str">
        <f>IF(ISNUMBER(E99), IF(G99&gt;'Bulk DivVar Analysis'!$J$9,"Pass","Fail"),"")</f>
        <v>Pass</v>
      </c>
      <c r="I99" s="338" t="str">
        <f t="shared" si="3"/>
        <v>Alpha_6_A2</v>
      </c>
      <c r="J99" s="339"/>
      <c r="K99" s="339"/>
      <c r="L99" s="339"/>
      <c r="M99" s="339"/>
      <c r="N99" s="339"/>
      <c r="O99" s="339"/>
      <c r="P99" s="339"/>
      <c r="Q99" s="339"/>
    </row>
    <row r="100" spans="1:17" ht="13.5" customHeight="1">
      <c r="A100" s="481" t="s">
        <v>1127</v>
      </c>
      <c r="B100" s="481" t="s">
        <v>706</v>
      </c>
      <c r="C100" s="481" t="s">
        <v>1132</v>
      </c>
      <c r="D100" s="481" t="s">
        <v>1779</v>
      </c>
      <c r="E100" s="481">
        <v>37743</v>
      </c>
      <c r="F100" s="339"/>
      <c r="G100" s="340">
        <f>IF(ISNUMBER(E100),E100/'Bulk DivVar Analysis'!$I$7,"")</f>
        <v>2.1893326372574609</v>
      </c>
      <c r="H100" s="338" t="str">
        <f>IF(ISNUMBER(E100), IF(G100&gt;'Bulk DivVar Analysis'!$J$9,"Pass","Fail"),"")</f>
        <v>Pass</v>
      </c>
      <c r="I100" s="338" t="str">
        <f t="shared" si="3"/>
        <v>Alpha_6_A3</v>
      </c>
      <c r="J100" s="339"/>
      <c r="K100" s="339"/>
      <c r="L100" s="339"/>
      <c r="M100" s="339"/>
      <c r="N100" s="339"/>
      <c r="O100" s="339"/>
      <c r="P100" s="339"/>
      <c r="Q100" s="339"/>
    </row>
    <row r="101" spans="1:17" ht="13.5" customHeight="1">
      <c r="A101" s="481" t="s">
        <v>1127</v>
      </c>
      <c r="B101" s="481" t="s">
        <v>706</v>
      </c>
      <c r="C101" s="481" t="s">
        <v>1134</v>
      </c>
      <c r="D101" s="481" t="s">
        <v>1780</v>
      </c>
      <c r="E101" s="481">
        <v>16769</v>
      </c>
      <c r="F101" s="339"/>
      <c r="G101" s="340">
        <f>IF(ISNUMBER(E101),E101/'Bulk DivVar Analysis'!$I$7,"")</f>
        <v>0.97270802517474408</v>
      </c>
      <c r="H101" s="338" t="str">
        <f>IF(ISNUMBER(E101), IF(G101&gt;'Bulk DivVar Analysis'!$J$9,"Pass","Fail"),"")</f>
        <v>Pass</v>
      </c>
      <c r="I101" s="338" t="str">
        <f t="shared" si="3"/>
        <v>Alpha_6_A4</v>
      </c>
      <c r="J101" s="339"/>
      <c r="K101" s="339"/>
      <c r="L101" s="339"/>
      <c r="M101" s="339"/>
      <c r="N101" s="339"/>
      <c r="O101" s="339"/>
      <c r="P101" s="339"/>
      <c r="Q101" s="339"/>
    </row>
    <row r="102" spans="1:17" ht="13.5" customHeight="1">
      <c r="A102" s="481" t="s">
        <v>1127</v>
      </c>
      <c r="B102" s="481" t="s">
        <v>706</v>
      </c>
      <c r="C102" s="481" t="s">
        <v>1136</v>
      </c>
      <c r="D102" s="481" t="s">
        <v>1781</v>
      </c>
      <c r="E102" s="481">
        <v>19086</v>
      </c>
      <c r="F102" s="339"/>
      <c r="G102" s="340">
        <f>IF(ISNUMBER(E102),E102/'Bulk DivVar Analysis'!$I$7,"")</f>
        <v>1.1071086748455581</v>
      </c>
      <c r="H102" s="338" t="str">
        <f>IF(ISNUMBER(E102), IF(G102&gt;'Bulk DivVar Analysis'!$J$9,"Pass","Fail"),"")</f>
        <v>Pass</v>
      </c>
      <c r="I102" s="338" t="str">
        <f t="shared" si="3"/>
        <v>Alpha_6_A5</v>
      </c>
      <c r="J102" s="339"/>
      <c r="K102" s="339"/>
      <c r="L102" s="339"/>
      <c r="M102" s="339"/>
      <c r="N102" s="339"/>
      <c r="O102" s="339"/>
      <c r="P102" s="339"/>
      <c r="Q102" s="339"/>
    </row>
    <row r="103" spans="1:17" ht="13.5" customHeight="1">
      <c r="A103" s="481" t="s">
        <v>1127</v>
      </c>
      <c r="B103" s="481" t="s">
        <v>706</v>
      </c>
      <c r="C103" s="481" t="s">
        <v>1138</v>
      </c>
      <c r="D103" s="481" t="s">
        <v>1782</v>
      </c>
      <c r="E103" s="481">
        <v>16659</v>
      </c>
      <c r="F103" s="339"/>
      <c r="G103" s="340">
        <f>IF(ISNUMBER(E103),E103/'Bulk DivVar Analysis'!$I$7,"")</f>
        <v>0.96632732967893498</v>
      </c>
      <c r="H103" s="338" t="str">
        <f>IF(ISNUMBER(E103), IF(G103&gt;'Bulk DivVar Analysis'!$J$9,"Pass","Fail"),"")</f>
        <v>Pass</v>
      </c>
      <c r="I103" s="338" t="str">
        <f t="shared" si="3"/>
        <v>Alpha_6_A6</v>
      </c>
      <c r="J103" s="339"/>
      <c r="K103" s="339"/>
      <c r="L103" s="339"/>
      <c r="M103" s="339"/>
      <c r="N103" s="339"/>
      <c r="O103" s="339"/>
      <c r="P103" s="339"/>
      <c r="Q103" s="339"/>
    </row>
    <row r="104" spans="1:17" ht="13.5" customHeight="1">
      <c r="A104" s="481" t="s">
        <v>1127</v>
      </c>
      <c r="B104" s="481" t="s">
        <v>706</v>
      </c>
      <c r="C104" s="481" t="s">
        <v>1140</v>
      </c>
      <c r="D104" s="481" t="s">
        <v>1783</v>
      </c>
      <c r="E104" s="481">
        <v>22723</v>
      </c>
      <c r="F104" s="339"/>
      <c r="G104" s="340">
        <f>IF(ISNUMBER(E104),E104/'Bulk DivVar Analysis'!$I$7,"")</f>
        <v>1.3180776704660808</v>
      </c>
      <c r="H104" s="338" t="str">
        <f>IF(ISNUMBER(E104), IF(G104&gt;'Bulk DivVar Analysis'!$J$9,"Pass","Fail"),"")</f>
        <v>Pass</v>
      </c>
      <c r="I104" s="338" t="str">
        <f t="shared" si="3"/>
        <v>Alpha_6_A7</v>
      </c>
      <c r="J104" s="339"/>
      <c r="K104" s="339"/>
      <c r="L104" s="339"/>
      <c r="M104" s="339"/>
      <c r="N104" s="339"/>
      <c r="O104" s="339"/>
      <c r="P104" s="339"/>
      <c r="Q104" s="339"/>
    </row>
    <row r="105" spans="1:17" ht="13.5" customHeight="1">
      <c r="A105" s="481" t="s">
        <v>1127</v>
      </c>
      <c r="B105" s="481" t="s">
        <v>706</v>
      </c>
      <c r="C105" s="481" t="s">
        <v>1142</v>
      </c>
      <c r="D105" s="481" t="s">
        <v>1784</v>
      </c>
      <c r="E105" s="481">
        <v>35459</v>
      </c>
      <c r="F105" s="339"/>
      <c r="G105" s="340">
        <f>IF(ISNUMBER(E105),E105/'Bulk DivVar Analysis'!$I$7,"")</f>
        <v>2.0568461962353894</v>
      </c>
      <c r="H105" s="338" t="str">
        <f>IF(ISNUMBER(E105), IF(G105&gt;'Bulk DivVar Analysis'!$J$9,"Pass","Fail"),"")</f>
        <v>Pass</v>
      </c>
      <c r="I105" s="338" t="str">
        <f t="shared" si="3"/>
        <v>Alpha_6_A8</v>
      </c>
      <c r="J105" s="339"/>
      <c r="K105" s="339"/>
      <c r="L105" s="339"/>
      <c r="M105" s="339"/>
      <c r="N105" s="339"/>
      <c r="O105" s="339"/>
      <c r="P105" s="339"/>
      <c r="Q105" s="339"/>
    </row>
    <row r="106" spans="1:17" ht="13.5" customHeight="1">
      <c r="A106" s="481" t="s">
        <v>1127</v>
      </c>
      <c r="B106" s="481" t="s">
        <v>706</v>
      </c>
      <c r="C106" s="481" t="s">
        <v>1144</v>
      </c>
      <c r="D106" s="481" t="s">
        <v>1785</v>
      </c>
      <c r="E106" s="481">
        <v>26076</v>
      </c>
      <c r="F106" s="339"/>
      <c r="G106" s="340">
        <f>IF(ISNUMBER(E106),E106/'Bulk DivVar Analysis'!$I$7,"")</f>
        <v>1.5125728704428782</v>
      </c>
      <c r="H106" s="338" t="str">
        <f>IF(ISNUMBER(E106), IF(G106&gt;'Bulk DivVar Analysis'!$J$9,"Pass","Fail"),"")</f>
        <v>Pass</v>
      </c>
      <c r="I106" s="338" t="str">
        <f t="shared" si="3"/>
        <v>Alpha_6_A9</v>
      </c>
      <c r="J106" s="339"/>
      <c r="K106" s="339"/>
      <c r="L106" s="339"/>
      <c r="M106" s="339"/>
      <c r="N106" s="339"/>
      <c r="O106" s="339"/>
      <c r="P106" s="339"/>
      <c r="Q106" s="339"/>
    </row>
    <row r="107" spans="1:17" ht="13.5" customHeight="1">
      <c r="A107" s="481" t="s">
        <v>1127</v>
      </c>
      <c r="B107" s="481" t="s">
        <v>706</v>
      </c>
      <c r="C107" s="481" t="s">
        <v>496</v>
      </c>
      <c r="D107" s="481" t="s">
        <v>1786</v>
      </c>
      <c r="E107" s="481">
        <v>27634</v>
      </c>
      <c r="F107" s="339"/>
      <c r="G107" s="340">
        <f>IF(ISNUMBER(E107),E107/'Bulk DivVar Analysis'!$I$7,"")</f>
        <v>1.6029467211926101</v>
      </c>
      <c r="H107" s="338" t="str">
        <f>IF(ISNUMBER(E107), IF(G107&gt;'Bulk DivVar Analysis'!$J$9,"Pass","Fail"),"")</f>
        <v>Pass</v>
      </c>
      <c r="I107" s="338" t="str">
        <f t="shared" si="3"/>
        <v>Alpha_6_A10</v>
      </c>
      <c r="J107" s="339"/>
      <c r="K107" s="339"/>
      <c r="L107" s="339"/>
      <c r="M107" s="339"/>
      <c r="N107" s="339"/>
      <c r="O107" s="339"/>
      <c r="P107" s="339"/>
      <c r="Q107" s="339"/>
    </row>
    <row r="108" spans="1:17" ht="13.5" customHeight="1">
      <c r="A108" s="481" t="s">
        <v>1127</v>
      </c>
      <c r="B108" s="481" t="s">
        <v>706</v>
      </c>
      <c r="C108" s="481" t="s">
        <v>497</v>
      </c>
      <c r="D108" s="481" t="s">
        <v>1787</v>
      </c>
      <c r="E108" s="481">
        <v>19279</v>
      </c>
      <c r="F108" s="339"/>
      <c r="G108" s="340">
        <f>IF(ISNUMBER(E108),E108/'Bulk DivVar Analysis'!$I$7,"")</f>
        <v>1.1183038951245685</v>
      </c>
      <c r="H108" s="338" t="str">
        <f>IF(ISNUMBER(E108), IF(G108&gt;'Bulk DivVar Analysis'!$J$9,"Pass","Fail"),"")</f>
        <v>Pass</v>
      </c>
      <c r="I108" s="338" t="str">
        <f t="shared" si="3"/>
        <v>Alpha_6_A11</v>
      </c>
      <c r="J108" s="339"/>
      <c r="K108" s="339"/>
      <c r="L108" s="339"/>
      <c r="M108" s="339"/>
      <c r="N108" s="339"/>
      <c r="O108" s="339"/>
      <c r="P108" s="339"/>
      <c r="Q108" s="339"/>
    </row>
    <row r="109" spans="1:17" ht="13.5" customHeight="1">
      <c r="A109" s="481" t="s">
        <v>1127</v>
      </c>
      <c r="B109" s="481" t="s">
        <v>706</v>
      </c>
      <c r="C109" s="481" t="s">
        <v>498</v>
      </c>
      <c r="D109" s="481" t="s">
        <v>1788</v>
      </c>
      <c r="E109" s="481">
        <v>15359</v>
      </c>
      <c r="F109" s="339"/>
      <c r="G109" s="340">
        <f>IF(ISNUMBER(E109),E109/'Bulk DivVar Analysis'!$I$7,"")</f>
        <v>0.89091911018300995</v>
      </c>
      <c r="H109" s="338" t="str">
        <f>IF(ISNUMBER(E109), IF(G109&gt;'Bulk DivVar Analysis'!$J$9,"Pass","Fail"),"")</f>
        <v>Pass</v>
      </c>
      <c r="I109" s="338" t="str">
        <f t="shared" si="3"/>
        <v>Alpha_6_A12</v>
      </c>
      <c r="J109" s="339"/>
      <c r="K109" s="339"/>
      <c r="L109" s="339"/>
      <c r="M109" s="339"/>
      <c r="N109" s="339"/>
      <c r="O109" s="339"/>
      <c r="P109" s="339"/>
      <c r="Q109" s="339"/>
    </row>
    <row r="110" spans="1:17" ht="13.5" customHeight="1">
      <c r="A110" s="481" t="s">
        <v>1127</v>
      </c>
      <c r="B110" s="481" t="s">
        <v>706</v>
      </c>
      <c r="C110" s="481" t="s">
        <v>1149</v>
      </c>
      <c r="D110" s="481" t="s">
        <v>1789</v>
      </c>
      <c r="E110" s="481">
        <v>15749</v>
      </c>
      <c r="F110" s="339"/>
      <c r="G110" s="340">
        <f>IF(ISNUMBER(E110),E110/'Bulk DivVar Analysis'!$I$7,"")</f>
        <v>0.91354157603178743</v>
      </c>
      <c r="H110" s="338" t="str">
        <f>IF(ISNUMBER(E110), IF(G110&gt;'Bulk DivVar Analysis'!$J$9,"Pass","Fail"),"")</f>
        <v>Pass</v>
      </c>
      <c r="I110" s="338" t="str">
        <f t="shared" si="3"/>
        <v>Alpha_6_B1</v>
      </c>
      <c r="J110" s="339"/>
      <c r="K110" s="339"/>
      <c r="L110" s="339"/>
      <c r="M110" s="339"/>
      <c r="N110" s="339"/>
      <c r="O110" s="339"/>
      <c r="P110" s="339"/>
      <c r="Q110" s="339"/>
    </row>
    <row r="111" spans="1:17" ht="13.5" customHeight="1">
      <c r="A111" s="481" t="s">
        <v>1127</v>
      </c>
      <c r="B111" s="481" t="s">
        <v>706</v>
      </c>
      <c r="C111" s="481" t="s">
        <v>1151</v>
      </c>
      <c r="D111" s="481" t="s">
        <v>1790</v>
      </c>
      <c r="E111" s="481">
        <v>23376</v>
      </c>
      <c r="F111" s="339"/>
      <c r="G111" s="340">
        <f>IF(ISNUMBER(E111),E111/'Bulk DivVar Analysis'!$I$7,"")</f>
        <v>1.355955799182111</v>
      </c>
      <c r="H111" s="338" t="str">
        <f>IF(ISNUMBER(E111), IF(G111&gt;'Bulk DivVar Analysis'!$J$9,"Pass","Fail"),"")</f>
        <v>Pass</v>
      </c>
      <c r="I111" s="338" t="str">
        <f t="shared" si="3"/>
        <v>Alpha_6_B2</v>
      </c>
      <c r="J111" s="339"/>
      <c r="K111" s="339"/>
      <c r="L111" s="339"/>
      <c r="M111" s="339"/>
      <c r="N111" s="339"/>
      <c r="O111" s="339"/>
      <c r="P111" s="339"/>
      <c r="Q111" s="339"/>
    </row>
    <row r="112" spans="1:17" ht="13.5" customHeight="1">
      <c r="A112" s="481" t="s">
        <v>1127</v>
      </c>
      <c r="B112" s="481" t="s">
        <v>706</v>
      </c>
      <c r="C112" s="481" t="s">
        <v>1153</v>
      </c>
      <c r="D112" s="481" t="s">
        <v>1791</v>
      </c>
      <c r="E112" s="481">
        <v>26892</v>
      </c>
      <c r="F112" s="339"/>
      <c r="G112" s="340">
        <f>IF(ISNUMBER(E112),E112/'Bulk DivVar Analysis'!$I$7,"")</f>
        <v>1.5599060297572436</v>
      </c>
      <c r="H112" s="338" t="str">
        <f>IF(ISNUMBER(E112), IF(G112&gt;'Bulk DivVar Analysis'!$J$9,"Pass","Fail"),"")</f>
        <v>Pass</v>
      </c>
      <c r="I112" s="338" t="str">
        <f t="shared" si="3"/>
        <v>Alpha_6_B3</v>
      </c>
      <c r="J112" s="339"/>
      <c r="K112" s="339"/>
      <c r="L112" s="339"/>
      <c r="M112" s="339"/>
      <c r="N112" s="339"/>
      <c r="O112" s="339"/>
      <c r="P112" s="339"/>
      <c r="Q112" s="339"/>
    </row>
    <row r="113" spans="1:17" ht="13.5" customHeight="1">
      <c r="A113" s="481" t="s">
        <v>1127</v>
      </c>
      <c r="B113" s="481" t="s">
        <v>706</v>
      </c>
      <c r="C113" s="481" t="s">
        <v>1155</v>
      </c>
      <c r="D113" s="481" t="s">
        <v>1792</v>
      </c>
      <c r="E113" s="481">
        <v>26817</v>
      </c>
      <c r="F113" s="339"/>
      <c r="G113" s="340">
        <f>IF(ISNUMBER(E113),E113/'Bulk DivVar Analysis'!$I$7,"")</f>
        <v>1.5555555555555556</v>
      </c>
      <c r="H113" s="338" t="str">
        <f>IF(ISNUMBER(E113), IF(G113&gt;'Bulk DivVar Analysis'!$J$9,"Pass","Fail"),"")</f>
        <v>Pass</v>
      </c>
      <c r="I113" s="338" t="str">
        <f t="shared" si="3"/>
        <v>Alpha_6_B4</v>
      </c>
      <c r="J113" s="339"/>
      <c r="K113" s="339"/>
      <c r="L113" s="339"/>
      <c r="M113" s="339"/>
      <c r="N113" s="339"/>
      <c r="O113" s="339"/>
      <c r="P113" s="339"/>
      <c r="Q113" s="339"/>
    </row>
    <row r="114" spans="1:17" ht="13.5" customHeight="1">
      <c r="A114" s="481" t="s">
        <v>1127</v>
      </c>
      <c r="B114" s="481" t="s">
        <v>706</v>
      </c>
      <c r="C114" s="481" t="s">
        <v>1157</v>
      </c>
      <c r="D114" s="481" t="s">
        <v>1793</v>
      </c>
      <c r="E114" s="481">
        <v>4836</v>
      </c>
      <c r="F114" s="339"/>
      <c r="G114" s="340">
        <f>IF(ISNUMBER(E114),E114/'Bulk DivVar Analysis'!$I$7,"")</f>
        <v>0.28051857652484119</v>
      </c>
      <c r="H114" s="338" t="str">
        <f>IF(ISNUMBER(E114), IF(G114&gt;'Bulk DivVar Analysis'!$J$9,"Pass","Fail"),"")</f>
        <v>Pass</v>
      </c>
      <c r="I114" s="338" t="str">
        <f t="shared" si="3"/>
        <v>Alpha_6_B5</v>
      </c>
      <c r="J114" s="339"/>
      <c r="K114" s="339"/>
      <c r="L114" s="339"/>
      <c r="M114" s="339"/>
      <c r="N114" s="339"/>
      <c r="O114" s="339"/>
      <c r="P114" s="339"/>
      <c r="Q114" s="339"/>
    </row>
    <row r="115" spans="1:17" ht="13.5" customHeight="1">
      <c r="A115" s="481" t="s">
        <v>1127</v>
      </c>
      <c r="B115" s="481" t="s">
        <v>706</v>
      </c>
      <c r="C115" s="481" t="s">
        <v>1159</v>
      </c>
      <c r="D115" s="481" t="s">
        <v>1794</v>
      </c>
      <c r="E115" s="481">
        <v>19161</v>
      </c>
      <c r="F115" s="339"/>
      <c r="G115" s="340">
        <f>IF(ISNUMBER(E115),E115/'Bulk DivVar Analysis'!$I$7,"")</f>
        <v>1.1114591490472461</v>
      </c>
      <c r="H115" s="338" t="str">
        <f>IF(ISNUMBER(E115), IF(G115&gt;'Bulk DivVar Analysis'!$J$9,"Pass","Fail"),"")</f>
        <v>Pass</v>
      </c>
      <c r="I115" s="338" t="str">
        <f t="shared" si="3"/>
        <v>Alpha_6_B6</v>
      </c>
      <c r="J115" s="339"/>
      <c r="K115" s="339"/>
      <c r="L115" s="339"/>
      <c r="M115" s="339"/>
      <c r="N115" s="339"/>
      <c r="O115" s="339"/>
      <c r="P115" s="339"/>
      <c r="Q115" s="339"/>
    </row>
    <row r="116" spans="1:17" ht="13.5" customHeight="1">
      <c r="A116" s="481" t="s">
        <v>1127</v>
      </c>
      <c r="B116" s="481" t="s">
        <v>706</v>
      </c>
      <c r="C116" s="481" t="s">
        <v>1161</v>
      </c>
      <c r="D116" s="481" t="s">
        <v>1795</v>
      </c>
      <c r="E116" s="481">
        <v>34052</v>
      </c>
      <c r="F116" s="339"/>
      <c r="G116" s="340">
        <f>IF(ISNUMBER(E116),E116/'Bulk DivVar Analysis'!$I$7,"")</f>
        <v>1.975231300211723</v>
      </c>
      <c r="H116" s="338" t="str">
        <f>IF(ISNUMBER(E116), IF(G116&gt;'Bulk DivVar Analysis'!$J$9,"Pass","Fail"),"")</f>
        <v>Pass</v>
      </c>
      <c r="I116" s="338" t="str">
        <f t="shared" si="3"/>
        <v>Alpha_6_B7</v>
      </c>
      <c r="J116" s="339"/>
      <c r="K116" s="339"/>
      <c r="L116" s="339"/>
      <c r="M116" s="339"/>
      <c r="N116" s="339"/>
      <c r="O116" s="339"/>
      <c r="P116" s="339"/>
      <c r="Q116" s="339"/>
    </row>
    <row r="117" spans="1:17" ht="13.5" customHeight="1">
      <c r="A117" s="481" t="s">
        <v>1127</v>
      </c>
      <c r="B117" s="481" t="s">
        <v>706</v>
      </c>
      <c r="C117" s="481" t="s">
        <v>1163</v>
      </c>
      <c r="D117" s="481" t="s">
        <v>1796</v>
      </c>
      <c r="E117" s="481">
        <v>16446</v>
      </c>
      <c r="F117" s="339"/>
      <c r="G117" s="340">
        <f>IF(ISNUMBER(E117),E117/'Bulk DivVar Analysis'!$I$7,"")</f>
        <v>0.95397198294614116</v>
      </c>
      <c r="H117" s="338" t="str">
        <f>IF(ISNUMBER(E117), IF(G117&gt;'Bulk DivVar Analysis'!$J$9,"Pass","Fail"),"")</f>
        <v>Pass</v>
      </c>
      <c r="I117" s="338" t="str">
        <f t="shared" si="3"/>
        <v>Alpha_6_B8</v>
      </c>
      <c r="J117" s="339"/>
      <c r="K117" s="339"/>
      <c r="L117" s="339"/>
      <c r="M117" s="339"/>
      <c r="N117" s="339"/>
      <c r="O117" s="339"/>
      <c r="P117" s="339"/>
      <c r="Q117" s="339"/>
    </row>
    <row r="118" spans="1:17" ht="13.5" customHeight="1">
      <c r="A118" s="481" t="s">
        <v>1127</v>
      </c>
      <c r="B118" s="481" t="s">
        <v>706</v>
      </c>
      <c r="C118" s="481" t="s">
        <v>1165</v>
      </c>
      <c r="D118" s="481" t="s">
        <v>1797</v>
      </c>
      <c r="E118" s="481">
        <v>19968</v>
      </c>
      <c r="F118" s="339"/>
      <c r="G118" s="340">
        <f>IF(ISNUMBER(E118),E118/'Bulk DivVar Analysis'!$I$7,"")</f>
        <v>1.1582702514574088</v>
      </c>
      <c r="H118" s="338" t="str">
        <f>IF(ISNUMBER(E118), IF(G118&gt;'Bulk DivVar Analysis'!$J$9,"Pass","Fail"),"")</f>
        <v>Pass</v>
      </c>
      <c r="I118" s="338" t="str">
        <f t="shared" si="3"/>
        <v>Alpha_6_B9</v>
      </c>
      <c r="J118" s="339"/>
      <c r="K118" s="339"/>
      <c r="L118" s="339"/>
      <c r="M118" s="339"/>
      <c r="N118" s="339"/>
      <c r="O118" s="339"/>
      <c r="P118" s="339"/>
      <c r="Q118" s="339"/>
    </row>
    <row r="119" spans="1:17" ht="13.5" customHeight="1">
      <c r="A119" s="481" t="s">
        <v>1127</v>
      </c>
      <c r="B119" s="481" t="s">
        <v>706</v>
      </c>
      <c r="C119" s="481" t="s">
        <v>508</v>
      </c>
      <c r="D119" s="481" t="s">
        <v>1798</v>
      </c>
      <c r="E119" s="481">
        <v>39089</v>
      </c>
      <c r="F119" s="339"/>
      <c r="G119" s="340">
        <f>IF(ISNUMBER(E119),E119/'Bulk DivVar Analysis'!$I$7,"")</f>
        <v>2.2674091475970881</v>
      </c>
      <c r="H119" s="338" t="str">
        <f>IF(ISNUMBER(E119), IF(G119&gt;'Bulk DivVar Analysis'!$J$9,"Pass","Fail"),"")</f>
        <v>Pass</v>
      </c>
      <c r="I119" s="338" t="str">
        <f t="shared" si="3"/>
        <v>Alpha_6_B10</v>
      </c>
      <c r="J119" s="339"/>
      <c r="K119" s="339"/>
      <c r="L119" s="339"/>
      <c r="M119" s="339"/>
      <c r="N119" s="339"/>
      <c r="O119" s="339"/>
      <c r="P119" s="339"/>
      <c r="Q119" s="339"/>
    </row>
    <row r="120" spans="1:17" ht="13.5" customHeight="1">
      <c r="A120" s="481" t="s">
        <v>1127</v>
      </c>
      <c r="B120" s="481" t="s">
        <v>706</v>
      </c>
      <c r="C120" s="481" t="s">
        <v>509</v>
      </c>
      <c r="D120" s="481" t="s">
        <v>1799</v>
      </c>
      <c r="E120" s="481">
        <v>30703</v>
      </c>
      <c r="F120" s="339"/>
      <c r="G120" s="340">
        <f>IF(ISNUMBER(E120),E120/'Bulk DivVar Analysis'!$I$7,"")</f>
        <v>1.7809681255256824</v>
      </c>
      <c r="H120" s="338" t="str">
        <f>IF(ISNUMBER(E120), IF(G120&gt;'Bulk DivVar Analysis'!$J$9,"Pass","Fail"),"")</f>
        <v>Pass</v>
      </c>
      <c r="I120" s="338" t="str">
        <f t="shared" si="3"/>
        <v>Alpha_6_B11</v>
      </c>
      <c r="J120" s="339"/>
      <c r="K120" s="339"/>
      <c r="L120" s="339"/>
      <c r="M120" s="339"/>
      <c r="N120" s="339"/>
      <c r="O120" s="339"/>
      <c r="P120" s="339"/>
      <c r="Q120" s="339"/>
    </row>
    <row r="121" spans="1:17" ht="13.5" customHeight="1">
      <c r="A121" s="481" t="s">
        <v>1127</v>
      </c>
      <c r="B121" s="481" t="s">
        <v>706</v>
      </c>
      <c r="C121" s="481" t="s">
        <v>510</v>
      </c>
      <c r="D121" s="481" t="s">
        <v>1800</v>
      </c>
      <c r="E121" s="481">
        <v>32561</v>
      </c>
      <c r="F121" s="339"/>
      <c r="G121" s="340">
        <f>IF(ISNUMBER(E121),E121/'Bulk DivVar Analysis'!$I$7,"")</f>
        <v>1.888743873082166</v>
      </c>
      <c r="H121" s="338" t="str">
        <f>IF(ISNUMBER(E121), IF(G121&gt;'Bulk DivVar Analysis'!$J$9,"Pass","Fail"),"")</f>
        <v>Pass</v>
      </c>
      <c r="I121" s="338" t="str">
        <f t="shared" si="3"/>
        <v>Alpha_6_B12</v>
      </c>
      <c r="J121" s="339"/>
      <c r="K121" s="339"/>
      <c r="L121" s="339"/>
      <c r="M121" s="339"/>
      <c r="N121" s="339"/>
      <c r="O121" s="339"/>
      <c r="P121" s="339"/>
      <c r="Q121" s="339"/>
    </row>
    <row r="122" spans="1:17" ht="13.5" customHeight="1">
      <c r="A122" s="481" t="s">
        <v>1127</v>
      </c>
      <c r="B122" s="481" t="s">
        <v>706</v>
      </c>
      <c r="C122" s="481" t="s">
        <v>1170</v>
      </c>
      <c r="D122" s="481" t="s">
        <v>1801</v>
      </c>
      <c r="E122" s="481">
        <v>29453</v>
      </c>
      <c r="F122" s="339"/>
      <c r="G122" s="340">
        <f>IF(ISNUMBER(E122),E122/'Bulk DivVar Analysis'!$I$7,"")</f>
        <v>1.708460222164216</v>
      </c>
      <c r="H122" s="338" t="str">
        <f>IF(ISNUMBER(E122), IF(G122&gt;'Bulk DivVar Analysis'!$J$9,"Pass","Fail"),"")</f>
        <v>Pass</v>
      </c>
      <c r="I122" s="338" t="str">
        <f t="shared" si="3"/>
        <v>Alpha_6_C1</v>
      </c>
      <c r="J122" s="339"/>
      <c r="K122" s="339"/>
      <c r="L122" s="339"/>
      <c r="M122" s="339"/>
      <c r="N122" s="339"/>
      <c r="O122" s="339"/>
      <c r="P122" s="339"/>
      <c r="Q122" s="339"/>
    </row>
    <row r="123" spans="1:17" ht="13.5" customHeight="1">
      <c r="A123" s="481" t="s">
        <v>1127</v>
      </c>
      <c r="B123" s="481" t="s">
        <v>706</v>
      </c>
      <c r="C123" s="481" t="s">
        <v>1172</v>
      </c>
      <c r="D123" s="481" t="s">
        <v>1802</v>
      </c>
      <c r="E123" s="481">
        <v>37667</v>
      </c>
      <c r="F123" s="339"/>
      <c r="G123" s="340">
        <f>IF(ISNUMBER(E123),E123/'Bulk DivVar Analysis'!$I$7,"")</f>
        <v>2.1849241567330839</v>
      </c>
      <c r="H123" s="338" t="str">
        <f>IF(ISNUMBER(E123), IF(G123&gt;'Bulk DivVar Analysis'!$J$9,"Pass","Fail"),"")</f>
        <v>Pass</v>
      </c>
      <c r="I123" s="338" t="str">
        <f t="shared" si="3"/>
        <v>Alpha_6_C2</v>
      </c>
      <c r="J123" s="339"/>
      <c r="K123" s="339"/>
      <c r="L123" s="339"/>
      <c r="M123" s="339"/>
      <c r="N123" s="339"/>
      <c r="O123" s="339"/>
      <c r="P123" s="339"/>
      <c r="Q123" s="339"/>
    </row>
    <row r="124" spans="1:17" ht="13.5" customHeight="1">
      <c r="A124" s="481" t="s">
        <v>1127</v>
      </c>
      <c r="B124" s="481" t="s">
        <v>706</v>
      </c>
      <c r="C124" s="481" t="s">
        <v>1174</v>
      </c>
      <c r="D124" s="481" t="s">
        <v>1803</v>
      </c>
      <c r="E124" s="481">
        <v>20976</v>
      </c>
      <c r="F124" s="339"/>
      <c r="G124" s="340">
        <f>IF(ISNUMBER(E124),E124/'Bulk DivVar Analysis'!$I$7,"")</f>
        <v>1.2167406247280954</v>
      </c>
      <c r="H124" s="338" t="str">
        <f>IF(ISNUMBER(E124), IF(G124&gt;'Bulk DivVar Analysis'!$J$9,"Pass","Fail"),"")</f>
        <v>Pass</v>
      </c>
      <c r="I124" s="338" t="str">
        <f t="shared" si="3"/>
        <v>Alpha_6_C3</v>
      </c>
      <c r="J124" s="339"/>
      <c r="K124" s="339"/>
      <c r="L124" s="339"/>
      <c r="M124" s="339"/>
      <c r="N124" s="339"/>
      <c r="O124" s="339"/>
      <c r="P124" s="339"/>
      <c r="Q124" s="339"/>
    </row>
    <row r="125" spans="1:17" ht="13.5" customHeight="1">
      <c r="A125" s="481" t="s">
        <v>1127</v>
      </c>
      <c r="B125" s="481" t="s">
        <v>706</v>
      </c>
      <c r="C125" s="481" t="s">
        <v>1176</v>
      </c>
      <c r="D125" s="481" t="s">
        <v>1804</v>
      </c>
      <c r="E125" s="481">
        <v>28575</v>
      </c>
      <c r="F125" s="339"/>
      <c r="G125" s="340">
        <f>IF(ISNUMBER(E125),E125/'Bulk DivVar Analysis'!$I$7,"")</f>
        <v>1.6575306708431219</v>
      </c>
      <c r="H125" s="338" t="str">
        <f>IF(ISNUMBER(E125), IF(G125&gt;'Bulk DivVar Analysis'!$J$9,"Pass","Fail"),"")</f>
        <v>Pass</v>
      </c>
      <c r="I125" s="338" t="str">
        <f t="shared" si="3"/>
        <v>Alpha_6_C4</v>
      </c>
      <c r="J125" s="339"/>
      <c r="K125" s="339"/>
      <c r="L125" s="339"/>
      <c r="M125" s="339"/>
      <c r="N125" s="339"/>
      <c r="O125" s="339"/>
      <c r="P125" s="339"/>
      <c r="Q125" s="339"/>
    </row>
    <row r="126" spans="1:17" ht="13.5" customHeight="1">
      <c r="A126" s="481" t="s">
        <v>1127</v>
      </c>
      <c r="B126" s="481" t="s">
        <v>706</v>
      </c>
      <c r="C126" s="481" t="s">
        <v>1178</v>
      </c>
      <c r="D126" s="481" t="s">
        <v>1805</v>
      </c>
      <c r="E126" s="481">
        <v>11737</v>
      </c>
      <c r="F126" s="339"/>
      <c r="G126" s="340">
        <f>IF(ISNUMBER(E126),E126/'Bulk DivVar Analysis'!$I$7,"")</f>
        <v>0.68082020940282495</v>
      </c>
      <c r="H126" s="338" t="str">
        <f>IF(ISNUMBER(E126), IF(G126&gt;'Bulk DivVar Analysis'!$J$9,"Pass","Fail"),"")</f>
        <v>Pass</v>
      </c>
      <c r="I126" s="338" t="str">
        <f t="shared" si="3"/>
        <v>Alpha_6_C5</v>
      </c>
      <c r="J126" s="339"/>
      <c r="K126" s="339"/>
      <c r="L126" s="339"/>
      <c r="M126" s="339"/>
      <c r="N126" s="339"/>
      <c r="O126" s="339"/>
      <c r="P126" s="339"/>
      <c r="Q126" s="339"/>
    </row>
    <row r="127" spans="1:17" ht="13.5" customHeight="1">
      <c r="A127" s="481" t="s">
        <v>1127</v>
      </c>
      <c r="B127" s="481" t="s">
        <v>706</v>
      </c>
      <c r="C127" s="481" t="s">
        <v>1180</v>
      </c>
      <c r="D127" s="481" t="s">
        <v>1806</v>
      </c>
      <c r="E127" s="481">
        <v>12659</v>
      </c>
      <c r="F127" s="339"/>
      <c r="G127" s="340">
        <f>IF(ISNUMBER(E127),E127/'Bulk DivVar Analysis'!$I$7,"")</f>
        <v>0.73430203892224255</v>
      </c>
      <c r="H127" s="338" t="str">
        <f>IF(ISNUMBER(E127), IF(G127&gt;'Bulk DivVar Analysis'!$J$9,"Pass","Fail"),"")</f>
        <v>Pass</v>
      </c>
      <c r="I127" s="338" t="str">
        <f t="shared" si="3"/>
        <v>Alpha_6_C6</v>
      </c>
      <c r="J127" s="339"/>
      <c r="K127" s="339"/>
      <c r="L127" s="339"/>
      <c r="M127" s="339"/>
      <c r="N127" s="339"/>
      <c r="O127" s="339"/>
      <c r="P127" s="339"/>
      <c r="Q127" s="339"/>
    </row>
    <row r="128" spans="1:17" ht="13.5" customHeight="1">
      <c r="A128" s="481" t="s">
        <v>1127</v>
      </c>
      <c r="B128" s="481" t="s">
        <v>706</v>
      </c>
      <c r="C128" s="481" t="s">
        <v>1182</v>
      </c>
      <c r="D128" s="481" t="s">
        <v>1807</v>
      </c>
      <c r="E128" s="481">
        <v>9293</v>
      </c>
      <c r="F128" s="339"/>
      <c r="G128" s="340">
        <f>IF(ISNUMBER(E128),E128/'Bulk DivVar Analysis'!$I$7,"")</f>
        <v>0.53905275675048581</v>
      </c>
      <c r="H128" s="338" t="str">
        <f>IF(ISNUMBER(E128), IF(G128&gt;'Bulk DivVar Analysis'!$J$9,"Pass","Fail"),"")</f>
        <v>Pass</v>
      </c>
      <c r="I128" s="338" t="str">
        <f t="shared" si="3"/>
        <v>Alpha_6_C7</v>
      </c>
      <c r="J128" s="339"/>
      <c r="K128" s="339"/>
      <c r="L128" s="339"/>
      <c r="M128" s="339"/>
      <c r="N128" s="339"/>
      <c r="O128" s="339"/>
      <c r="P128" s="339"/>
      <c r="Q128" s="339"/>
    </row>
    <row r="129" spans="1:17" ht="13.5" customHeight="1">
      <c r="A129" s="481" t="s">
        <v>1127</v>
      </c>
      <c r="B129" s="481" t="s">
        <v>706</v>
      </c>
      <c r="C129" s="481" t="s">
        <v>1184</v>
      </c>
      <c r="D129" s="481" t="s">
        <v>1808</v>
      </c>
      <c r="E129" s="481">
        <v>28296</v>
      </c>
      <c r="F129" s="339"/>
      <c r="G129" s="340">
        <f>IF(ISNUMBER(E129),E129/'Bulk DivVar Analysis'!$I$7,"")</f>
        <v>1.6413469068128426</v>
      </c>
      <c r="H129" s="338" t="str">
        <f>IF(ISNUMBER(E129), IF(G129&gt;'Bulk DivVar Analysis'!$J$9,"Pass","Fail"),"")</f>
        <v>Pass</v>
      </c>
      <c r="I129" s="338" t="str">
        <f t="shared" si="3"/>
        <v>Alpha_6_C8</v>
      </c>
      <c r="J129" s="339"/>
      <c r="K129" s="339"/>
      <c r="L129" s="339"/>
      <c r="M129" s="339"/>
      <c r="N129" s="339"/>
      <c r="O129" s="339"/>
      <c r="P129" s="339"/>
      <c r="Q129" s="339"/>
    </row>
    <row r="130" spans="1:17" ht="13.5" customHeight="1">
      <c r="A130" s="481" t="s">
        <v>1127</v>
      </c>
      <c r="B130" s="481" t="s">
        <v>706</v>
      </c>
      <c r="C130" s="481" t="s">
        <v>1186</v>
      </c>
      <c r="D130" s="481" t="s">
        <v>1809</v>
      </c>
      <c r="E130" s="481">
        <v>22736</v>
      </c>
      <c r="F130" s="339"/>
      <c r="G130" s="340">
        <f>IF(ISNUMBER(E130),E130/'Bulk DivVar Analysis'!$I$7,"")</f>
        <v>1.31883175266104</v>
      </c>
      <c r="H130" s="338" t="str">
        <f>IF(ISNUMBER(E130), IF(G130&gt;'Bulk DivVar Analysis'!$J$9,"Pass","Fail"),"")</f>
        <v>Pass</v>
      </c>
      <c r="I130" s="338" t="str">
        <f t="shared" si="3"/>
        <v>Alpha_6_C9</v>
      </c>
      <c r="J130" s="339"/>
      <c r="K130" s="339"/>
      <c r="L130" s="339"/>
      <c r="M130" s="339"/>
      <c r="N130" s="339"/>
      <c r="O130" s="339"/>
      <c r="P130" s="339"/>
      <c r="Q130" s="339"/>
    </row>
    <row r="131" spans="1:17" ht="13.5" customHeight="1">
      <c r="A131" s="481" t="s">
        <v>1127</v>
      </c>
      <c r="B131" s="481" t="s">
        <v>706</v>
      </c>
      <c r="C131" s="481" t="s">
        <v>520</v>
      </c>
      <c r="D131" s="481" t="s">
        <v>1810</v>
      </c>
      <c r="E131" s="481">
        <v>24013</v>
      </c>
      <c r="F131" s="339"/>
      <c r="G131" s="340">
        <f>IF(ISNUMBER(E131),E131/'Bulk DivVar Analysis'!$I$7,"")</f>
        <v>1.3929058267351142</v>
      </c>
      <c r="H131" s="338" t="str">
        <f>IF(ISNUMBER(E131), IF(G131&gt;'Bulk DivVar Analysis'!$J$9,"Pass","Fail"),"")</f>
        <v>Pass</v>
      </c>
      <c r="I131" s="338" t="str">
        <f t="shared" ref="I131:I194" si="4">_xlfn.TEXTJOIN("_",TRUE,B131,C131)</f>
        <v>Alpha_6_C10</v>
      </c>
      <c r="J131" s="339"/>
      <c r="K131" s="339"/>
      <c r="L131" s="339"/>
      <c r="M131" s="339"/>
      <c r="N131" s="339"/>
      <c r="O131" s="339"/>
      <c r="P131" s="339"/>
      <c r="Q131" s="339"/>
    </row>
    <row r="132" spans="1:17" ht="13.5" customHeight="1">
      <c r="A132" s="481" t="s">
        <v>1127</v>
      </c>
      <c r="B132" s="481" t="s">
        <v>706</v>
      </c>
      <c r="C132" s="481" t="s">
        <v>521</v>
      </c>
      <c r="D132" s="481" t="s">
        <v>1811</v>
      </c>
      <c r="E132" s="481">
        <v>17986</v>
      </c>
      <c r="F132" s="339"/>
      <c r="G132" s="340">
        <f>IF(ISNUMBER(E132),E132/'Bulk DivVar Analysis'!$I$7,"")</f>
        <v>1.0433017198874677</v>
      </c>
      <c r="H132" s="338" t="str">
        <f>IF(ISNUMBER(E132), IF(G132&gt;'Bulk DivVar Analysis'!$J$9,"Pass","Fail"),"")</f>
        <v>Pass</v>
      </c>
      <c r="I132" s="338" t="str">
        <f t="shared" si="4"/>
        <v>Alpha_6_C11</v>
      </c>
      <c r="J132" s="339"/>
      <c r="K132" s="339"/>
      <c r="L132" s="339"/>
      <c r="M132" s="339"/>
      <c r="N132" s="339"/>
      <c r="O132" s="339"/>
      <c r="P132" s="339"/>
      <c r="Q132" s="339"/>
    </row>
    <row r="133" spans="1:17" ht="13.5" customHeight="1">
      <c r="A133" s="481" t="s">
        <v>1127</v>
      </c>
      <c r="B133" s="481" t="s">
        <v>706</v>
      </c>
      <c r="C133" s="481" t="s">
        <v>522</v>
      </c>
      <c r="D133" s="481" t="s">
        <v>1812</v>
      </c>
      <c r="E133" s="481">
        <v>16096</v>
      </c>
      <c r="F133" s="339"/>
      <c r="G133" s="340">
        <f>IF(ISNUMBER(E133),E133/'Bulk DivVar Analysis'!$I$7,"")</f>
        <v>0.93366977000493057</v>
      </c>
      <c r="H133" s="338" t="str">
        <f>IF(ISNUMBER(E133), IF(G133&gt;'Bulk DivVar Analysis'!$J$9,"Pass","Fail"),"")</f>
        <v>Pass</v>
      </c>
      <c r="I133" s="338" t="str">
        <f t="shared" si="4"/>
        <v>Alpha_6_C12</v>
      </c>
      <c r="J133" s="339"/>
      <c r="K133" s="339"/>
      <c r="L133" s="339"/>
      <c r="M133" s="339"/>
      <c r="N133" s="339"/>
      <c r="O133" s="339"/>
      <c r="P133" s="339"/>
      <c r="Q133" s="339"/>
    </row>
    <row r="134" spans="1:17" ht="13.5" customHeight="1">
      <c r="A134" s="481" t="s">
        <v>1127</v>
      </c>
      <c r="B134" s="481" t="s">
        <v>706</v>
      </c>
      <c r="C134" s="481" t="s">
        <v>1191</v>
      </c>
      <c r="D134" s="481" t="s">
        <v>1813</v>
      </c>
      <c r="E134" s="481">
        <v>34148</v>
      </c>
      <c r="F134" s="339"/>
      <c r="G134" s="340">
        <f>IF(ISNUMBER(E134),E134/'Bulk DivVar Analysis'!$I$7,"")</f>
        <v>1.9807999071898836</v>
      </c>
      <c r="H134" s="338" t="str">
        <f>IF(ISNUMBER(E134), IF(G134&gt;'Bulk DivVar Analysis'!$J$9,"Pass","Fail"),"")</f>
        <v>Pass</v>
      </c>
      <c r="I134" s="338" t="str">
        <f t="shared" si="4"/>
        <v>Alpha_6_D1</v>
      </c>
      <c r="J134" s="339"/>
      <c r="K134" s="339"/>
      <c r="L134" s="339"/>
      <c r="M134" s="339"/>
      <c r="N134" s="339"/>
      <c r="O134" s="339"/>
      <c r="P134" s="339"/>
      <c r="Q134" s="339"/>
    </row>
    <row r="135" spans="1:17" ht="13.5" customHeight="1">
      <c r="A135" s="481" t="s">
        <v>1127</v>
      </c>
      <c r="B135" s="481" t="s">
        <v>706</v>
      </c>
      <c r="C135" s="481" t="s">
        <v>1193</v>
      </c>
      <c r="D135" s="481" t="s">
        <v>1814</v>
      </c>
      <c r="E135" s="481">
        <v>12149</v>
      </c>
      <c r="F135" s="339"/>
      <c r="G135" s="340">
        <f>IF(ISNUMBER(E135),E135/'Bulk DivVar Analysis'!$I$7,"")</f>
        <v>0.70471881435076422</v>
      </c>
      <c r="H135" s="338" t="str">
        <f>IF(ISNUMBER(E135), IF(G135&gt;'Bulk DivVar Analysis'!$J$9,"Pass","Fail"),"")</f>
        <v>Pass</v>
      </c>
      <c r="I135" s="338" t="str">
        <f t="shared" si="4"/>
        <v>Alpha_6_D2</v>
      </c>
      <c r="J135" s="339"/>
      <c r="K135" s="339"/>
      <c r="L135" s="339"/>
      <c r="M135" s="339"/>
      <c r="N135" s="339"/>
      <c r="O135" s="339"/>
      <c r="P135" s="339"/>
      <c r="Q135" s="339"/>
    </row>
    <row r="136" spans="1:17" ht="13.5" customHeight="1">
      <c r="A136" s="481" t="s">
        <v>1127</v>
      </c>
      <c r="B136" s="481" t="s">
        <v>706</v>
      </c>
      <c r="C136" s="481" t="s">
        <v>1195</v>
      </c>
      <c r="D136" s="481" t="s">
        <v>1815</v>
      </c>
      <c r="E136" s="481">
        <v>23132</v>
      </c>
      <c r="F136" s="339"/>
      <c r="G136" s="340">
        <f>IF(ISNUMBER(E136),E136/'Bulk DivVar Analysis'!$I$7,"")</f>
        <v>1.3418022564459526</v>
      </c>
      <c r="H136" s="338" t="str">
        <f>IF(ISNUMBER(E136), IF(G136&gt;'Bulk DivVar Analysis'!$J$9,"Pass","Fail"),"")</f>
        <v>Pass</v>
      </c>
      <c r="I136" s="338" t="str">
        <f t="shared" si="4"/>
        <v>Alpha_6_D3</v>
      </c>
      <c r="J136" s="339"/>
      <c r="K136" s="339"/>
      <c r="L136" s="339"/>
      <c r="M136" s="339"/>
      <c r="N136" s="339"/>
      <c r="O136" s="339"/>
      <c r="P136" s="339"/>
      <c r="Q136" s="339"/>
    </row>
    <row r="137" spans="1:17" ht="13.5" customHeight="1">
      <c r="A137" s="481" t="s">
        <v>1127</v>
      </c>
      <c r="B137" s="481" t="s">
        <v>706</v>
      </c>
      <c r="C137" s="481" t="s">
        <v>1197</v>
      </c>
      <c r="D137" s="481" t="s">
        <v>1816</v>
      </c>
      <c r="E137" s="481">
        <v>25731</v>
      </c>
      <c r="F137" s="339"/>
      <c r="G137" s="340">
        <f>IF(ISNUMBER(E137),E137/'Bulk DivVar Analysis'!$I$7,"")</f>
        <v>1.4925606891151135</v>
      </c>
      <c r="H137" s="338" t="str">
        <f>IF(ISNUMBER(E137), IF(G137&gt;'Bulk DivVar Analysis'!$J$9,"Pass","Fail"),"")</f>
        <v>Pass</v>
      </c>
      <c r="I137" s="338" t="str">
        <f t="shared" si="4"/>
        <v>Alpha_6_D4</v>
      </c>
      <c r="J137" s="339"/>
      <c r="K137" s="339"/>
      <c r="L137" s="339"/>
      <c r="M137" s="339"/>
      <c r="N137" s="339"/>
      <c r="O137" s="339"/>
      <c r="P137" s="339"/>
      <c r="Q137" s="339"/>
    </row>
    <row r="138" spans="1:17" ht="13.5" customHeight="1">
      <c r="A138" s="481" t="s">
        <v>1127</v>
      </c>
      <c r="B138" s="481" t="s">
        <v>706</v>
      </c>
      <c r="C138" s="481" t="s">
        <v>1199</v>
      </c>
      <c r="D138" s="481" t="s">
        <v>1817</v>
      </c>
      <c r="E138" s="481">
        <v>25535</v>
      </c>
      <c r="F138" s="339"/>
      <c r="G138" s="340">
        <f>IF(ISNUMBER(E138),E138/'Bulk DivVar Analysis'!$I$7,"")</f>
        <v>1.4811914498680356</v>
      </c>
      <c r="H138" s="338" t="str">
        <f>IF(ISNUMBER(E138), IF(G138&gt;'Bulk DivVar Analysis'!$J$9,"Pass","Fail"),"")</f>
        <v>Pass</v>
      </c>
      <c r="I138" s="338" t="str">
        <f t="shared" si="4"/>
        <v>Alpha_6_D5</v>
      </c>
      <c r="J138" s="339"/>
      <c r="K138" s="339"/>
      <c r="L138" s="339"/>
      <c r="M138" s="339"/>
      <c r="N138" s="339"/>
      <c r="O138" s="339"/>
      <c r="P138" s="339"/>
      <c r="Q138" s="339"/>
    </row>
    <row r="139" spans="1:17" ht="13.5" customHeight="1">
      <c r="A139" s="481" t="s">
        <v>1127</v>
      </c>
      <c r="B139" s="481" t="s">
        <v>706</v>
      </c>
      <c r="C139" s="481" t="s">
        <v>1201</v>
      </c>
      <c r="D139" s="481" t="s">
        <v>1818</v>
      </c>
      <c r="E139" s="481">
        <v>8932</v>
      </c>
      <c r="F139" s="339"/>
      <c r="G139" s="340">
        <f>IF(ISNUMBER(E139),E139/'Bulk DivVar Analysis'!$I$7,"")</f>
        <v>0.51811247425969431</v>
      </c>
      <c r="H139" s="338" t="str">
        <f>IF(ISNUMBER(E139), IF(G139&gt;'Bulk DivVar Analysis'!$J$9,"Pass","Fail"),"")</f>
        <v>Pass</v>
      </c>
      <c r="I139" s="338" t="str">
        <f t="shared" si="4"/>
        <v>Alpha_6_D6</v>
      </c>
      <c r="J139" s="339"/>
      <c r="K139" s="339"/>
      <c r="L139" s="339"/>
      <c r="M139" s="339"/>
      <c r="N139" s="339"/>
      <c r="O139" s="339"/>
      <c r="P139" s="339"/>
      <c r="Q139" s="339"/>
    </row>
    <row r="140" spans="1:17" ht="13.5" customHeight="1">
      <c r="A140" s="481" t="s">
        <v>1127</v>
      </c>
      <c r="B140" s="481" t="s">
        <v>706</v>
      </c>
      <c r="C140" s="481" t="s">
        <v>1203</v>
      </c>
      <c r="D140" s="481" t="s">
        <v>1819</v>
      </c>
      <c r="E140" s="481">
        <v>29211</v>
      </c>
      <c r="F140" s="339"/>
      <c r="G140" s="340">
        <f>IF(ISNUMBER(E140),E140/'Bulk DivVar Analysis'!$I$7,"")</f>
        <v>1.694422692073436</v>
      </c>
      <c r="H140" s="338" t="str">
        <f>IF(ISNUMBER(E140), IF(G140&gt;'Bulk DivVar Analysis'!$J$9,"Pass","Fail"),"")</f>
        <v>Pass</v>
      </c>
      <c r="I140" s="338" t="str">
        <f t="shared" si="4"/>
        <v>Alpha_6_D7</v>
      </c>
      <c r="J140" s="339"/>
      <c r="K140" s="339"/>
      <c r="L140" s="339"/>
      <c r="M140" s="339"/>
      <c r="N140" s="339"/>
      <c r="O140" s="339"/>
      <c r="P140" s="339"/>
      <c r="Q140" s="339"/>
    </row>
    <row r="141" spans="1:17" ht="13.5" customHeight="1">
      <c r="A141" s="481" t="s">
        <v>1127</v>
      </c>
      <c r="B141" s="481" t="s">
        <v>706</v>
      </c>
      <c r="C141" s="481" t="s">
        <v>1205</v>
      </c>
      <c r="D141" s="481" t="s">
        <v>1820</v>
      </c>
      <c r="E141" s="481">
        <v>18435</v>
      </c>
      <c r="F141" s="339"/>
      <c r="G141" s="340">
        <f>IF(ISNUMBER(E141),E141/'Bulk DivVar Analysis'!$I$7,"")</f>
        <v>1.0693465587749065</v>
      </c>
      <c r="H141" s="338" t="str">
        <f>IF(ISNUMBER(E141), IF(G141&gt;'Bulk DivVar Analysis'!$J$9,"Pass","Fail"),"")</f>
        <v>Pass</v>
      </c>
      <c r="I141" s="338" t="str">
        <f t="shared" si="4"/>
        <v>Alpha_6_D8</v>
      </c>
      <c r="J141" s="339"/>
      <c r="K141" s="339"/>
      <c r="L141" s="339"/>
      <c r="M141" s="339"/>
      <c r="N141" s="339"/>
      <c r="O141" s="339"/>
      <c r="P141" s="339"/>
      <c r="Q141" s="339"/>
    </row>
    <row r="142" spans="1:17" ht="13.5" customHeight="1">
      <c r="A142" s="481" t="s">
        <v>1127</v>
      </c>
      <c r="B142" s="481" t="s">
        <v>706</v>
      </c>
      <c r="C142" s="481" t="s">
        <v>1207</v>
      </c>
      <c r="D142" s="481" t="s">
        <v>1821</v>
      </c>
      <c r="E142" s="481">
        <v>15362</v>
      </c>
      <c r="F142" s="339"/>
      <c r="G142" s="340">
        <f>IF(ISNUMBER(E142),E142/'Bulk DivVar Analysis'!$I$7,"")</f>
        <v>0.89109312915107741</v>
      </c>
      <c r="H142" s="338" t="str">
        <f>IF(ISNUMBER(E142), IF(G142&gt;'Bulk DivVar Analysis'!$J$9,"Pass","Fail"),"")</f>
        <v>Pass</v>
      </c>
      <c r="I142" s="338" t="str">
        <f t="shared" si="4"/>
        <v>Alpha_6_D9</v>
      </c>
      <c r="J142" s="339"/>
      <c r="K142" s="339"/>
      <c r="L142" s="339"/>
      <c r="M142" s="339"/>
      <c r="N142" s="339"/>
      <c r="O142" s="339"/>
      <c r="P142" s="339"/>
      <c r="Q142" s="339"/>
    </row>
    <row r="143" spans="1:17" ht="13.5" customHeight="1">
      <c r="A143" s="481" t="s">
        <v>1127</v>
      </c>
      <c r="B143" s="481" t="s">
        <v>706</v>
      </c>
      <c r="C143" s="481" t="s">
        <v>532</v>
      </c>
      <c r="D143" s="481" t="s">
        <v>1822</v>
      </c>
      <c r="E143" s="481">
        <v>31840</v>
      </c>
      <c r="F143" s="339"/>
      <c r="G143" s="340">
        <f>IF(ISNUMBER(E143),E143/'Bulk DivVar Analysis'!$I$7,"")</f>
        <v>1.8469213144232721</v>
      </c>
      <c r="H143" s="338" t="str">
        <f>IF(ISNUMBER(E143), IF(G143&gt;'Bulk DivVar Analysis'!$J$9,"Pass","Fail"),"")</f>
        <v>Pass</v>
      </c>
      <c r="I143" s="338" t="str">
        <f t="shared" si="4"/>
        <v>Alpha_6_D10</v>
      </c>
      <c r="J143" s="339"/>
      <c r="K143" s="339"/>
      <c r="L143" s="339"/>
      <c r="M143" s="339"/>
      <c r="N143" s="339"/>
      <c r="O143" s="339"/>
      <c r="P143" s="339"/>
      <c r="Q143" s="339"/>
    </row>
    <row r="144" spans="1:17" ht="13.5" customHeight="1">
      <c r="A144" s="481" t="s">
        <v>1127</v>
      </c>
      <c r="B144" s="481" t="s">
        <v>706</v>
      </c>
      <c r="C144" s="481" t="s">
        <v>533</v>
      </c>
      <c r="D144" s="481" t="s">
        <v>1823</v>
      </c>
      <c r="E144" s="481">
        <v>19402</v>
      </c>
      <c r="F144" s="339"/>
      <c r="G144" s="340">
        <f>IF(ISNUMBER(E144),E144/'Bulk DivVar Analysis'!$I$7,"")</f>
        <v>1.1254386728153369</v>
      </c>
      <c r="H144" s="338" t="str">
        <f>IF(ISNUMBER(E144), IF(G144&gt;'Bulk DivVar Analysis'!$J$9,"Pass","Fail"),"")</f>
        <v>Pass</v>
      </c>
      <c r="I144" s="338" t="str">
        <f t="shared" si="4"/>
        <v>Alpha_6_D11</v>
      </c>
      <c r="J144" s="339"/>
      <c r="K144" s="339"/>
      <c r="L144" s="339"/>
      <c r="M144" s="339"/>
      <c r="N144" s="339"/>
      <c r="O144" s="339"/>
      <c r="P144" s="339"/>
      <c r="Q144" s="339"/>
    </row>
    <row r="145" spans="1:17" ht="13.5" customHeight="1">
      <c r="A145" s="481" t="s">
        <v>1127</v>
      </c>
      <c r="B145" s="481" t="s">
        <v>706</v>
      </c>
      <c r="C145" s="481" t="s">
        <v>534</v>
      </c>
      <c r="D145" s="481" t="s">
        <v>1824</v>
      </c>
      <c r="E145" s="481">
        <v>17115</v>
      </c>
      <c r="F145" s="339"/>
      <c r="G145" s="340">
        <f>IF(ISNUMBER(E145),E145/'Bulk DivVar Analysis'!$I$7,"")</f>
        <v>0.99277821282519796</v>
      </c>
      <c r="H145" s="338" t="str">
        <f>IF(ISNUMBER(E145), IF(G145&gt;'Bulk DivVar Analysis'!$J$9,"Pass","Fail"),"")</f>
        <v>Pass</v>
      </c>
      <c r="I145" s="338" t="str">
        <f t="shared" si="4"/>
        <v>Alpha_6_D12</v>
      </c>
      <c r="J145" s="339"/>
      <c r="K145" s="339"/>
      <c r="L145" s="339"/>
      <c r="M145" s="339"/>
      <c r="N145" s="339"/>
      <c r="O145" s="339"/>
      <c r="P145" s="339"/>
      <c r="Q145" s="339"/>
    </row>
    <row r="146" spans="1:17" ht="13.5" customHeight="1">
      <c r="A146" s="481" t="s">
        <v>1127</v>
      </c>
      <c r="B146" s="481" t="s">
        <v>706</v>
      </c>
      <c r="C146" s="481" t="s">
        <v>1212</v>
      </c>
      <c r="D146" s="481" t="s">
        <v>1825</v>
      </c>
      <c r="E146" s="481">
        <v>24295</v>
      </c>
      <c r="F146" s="339"/>
      <c r="G146" s="340">
        <f>IF(ISNUMBER(E146),E146/'Bulk DivVar Analysis'!$I$7,"")</f>
        <v>1.409263609733461</v>
      </c>
      <c r="H146" s="338" t="str">
        <f>IF(ISNUMBER(E146), IF(G146&gt;'Bulk DivVar Analysis'!$J$9,"Pass","Fail"),"")</f>
        <v>Pass</v>
      </c>
      <c r="I146" s="338" t="str">
        <f t="shared" si="4"/>
        <v>Alpha_6_E1</v>
      </c>
      <c r="J146" s="339"/>
      <c r="K146" s="339"/>
      <c r="L146" s="339"/>
      <c r="M146" s="339"/>
      <c r="N146" s="339"/>
      <c r="O146" s="339"/>
      <c r="P146" s="339"/>
      <c r="Q146" s="339"/>
    </row>
    <row r="147" spans="1:17" ht="13.5" customHeight="1">
      <c r="A147" s="481" t="s">
        <v>1127</v>
      </c>
      <c r="B147" s="481" t="s">
        <v>706</v>
      </c>
      <c r="C147" s="481" t="s">
        <v>1214</v>
      </c>
      <c r="D147" s="481" t="s">
        <v>1826</v>
      </c>
      <c r="E147" s="481">
        <v>19738</v>
      </c>
      <c r="F147" s="339"/>
      <c r="G147" s="340">
        <f>IF(ISNUMBER(E147),E147/'Bulk DivVar Analysis'!$I$7,"")</f>
        <v>1.1449287972388991</v>
      </c>
      <c r="H147" s="338" t="str">
        <f>IF(ISNUMBER(E147), IF(G147&gt;'Bulk DivVar Analysis'!$J$9,"Pass","Fail"),"")</f>
        <v>Pass</v>
      </c>
      <c r="I147" s="338" t="str">
        <f t="shared" si="4"/>
        <v>Alpha_6_E2</v>
      </c>
      <c r="J147" s="339"/>
      <c r="K147" s="339"/>
      <c r="L147" s="339"/>
      <c r="M147" s="339"/>
      <c r="N147" s="339"/>
      <c r="O147" s="339"/>
      <c r="P147" s="339"/>
      <c r="Q147" s="339"/>
    </row>
    <row r="148" spans="1:17" ht="13.5" customHeight="1">
      <c r="A148" s="481" t="s">
        <v>1127</v>
      </c>
      <c r="B148" s="481" t="s">
        <v>706</v>
      </c>
      <c r="C148" s="481" t="s">
        <v>1216</v>
      </c>
      <c r="D148" s="481" t="s">
        <v>1827</v>
      </c>
      <c r="E148" s="481">
        <v>32205</v>
      </c>
      <c r="F148" s="339"/>
      <c r="G148" s="340">
        <f>IF(ISNUMBER(E148),E148/'Bulk DivVar Analysis'!$I$7,"")</f>
        <v>1.8680936222048203</v>
      </c>
      <c r="H148" s="338" t="str">
        <f>IF(ISNUMBER(E148), IF(G148&gt;'Bulk DivVar Analysis'!$J$9,"Pass","Fail"),"")</f>
        <v>Pass</v>
      </c>
      <c r="I148" s="338" t="str">
        <f t="shared" si="4"/>
        <v>Alpha_6_E3</v>
      </c>
      <c r="J148" s="339"/>
      <c r="K148" s="339"/>
      <c r="L148" s="339"/>
      <c r="M148" s="339"/>
      <c r="N148" s="339"/>
      <c r="O148" s="339"/>
      <c r="P148" s="339"/>
      <c r="Q148" s="339"/>
    </row>
    <row r="149" spans="1:17" ht="13.5" customHeight="1">
      <c r="A149" s="481" t="s">
        <v>1127</v>
      </c>
      <c r="B149" s="481" t="s">
        <v>706</v>
      </c>
      <c r="C149" s="481" t="s">
        <v>1218</v>
      </c>
      <c r="D149" s="481" t="s">
        <v>1828</v>
      </c>
      <c r="E149" s="481">
        <v>16771</v>
      </c>
      <c r="F149" s="339"/>
      <c r="G149" s="340">
        <f>IF(ISNUMBER(E149),E149/'Bulk DivVar Analysis'!$I$7,"")</f>
        <v>0.97282403782012239</v>
      </c>
      <c r="H149" s="338" t="str">
        <f>IF(ISNUMBER(E149), IF(G149&gt;'Bulk DivVar Analysis'!$J$9,"Pass","Fail"),"")</f>
        <v>Pass</v>
      </c>
      <c r="I149" s="338" t="str">
        <f t="shared" si="4"/>
        <v>Alpha_6_E4</v>
      </c>
      <c r="J149" s="339"/>
      <c r="K149" s="339"/>
      <c r="L149" s="339"/>
      <c r="M149" s="339"/>
      <c r="N149" s="339"/>
      <c r="O149" s="339"/>
      <c r="P149" s="339"/>
      <c r="Q149" s="339"/>
    </row>
    <row r="150" spans="1:17" ht="13.5" customHeight="1">
      <c r="A150" s="481" t="s">
        <v>1127</v>
      </c>
      <c r="B150" s="481" t="s">
        <v>706</v>
      </c>
      <c r="C150" s="481" t="s">
        <v>1220</v>
      </c>
      <c r="D150" s="481" t="s">
        <v>1829</v>
      </c>
      <c r="E150" s="481">
        <v>28853</v>
      </c>
      <c r="F150" s="339"/>
      <c r="G150" s="340">
        <f>IF(ISNUMBER(E150),E150/'Bulk DivVar Analysis'!$I$7,"")</f>
        <v>1.6736564285507121</v>
      </c>
      <c r="H150" s="338" t="str">
        <f>IF(ISNUMBER(E150), IF(G150&gt;'Bulk DivVar Analysis'!$J$9,"Pass","Fail"),"")</f>
        <v>Pass</v>
      </c>
      <c r="I150" s="338" t="str">
        <f t="shared" si="4"/>
        <v>Alpha_6_E5</v>
      </c>
      <c r="J150" s="339"/>
      <c r="K150" s="339"/>
      <c r="L150" s="339"/>
      <c r="M150" s="339"/>
      <c r="N150" s="339"/>
      <c r="O150" s="339"/>
      <c r="P150" s="339"/>
      <c r="Q150" s="339"/>
    </row>
    <row r="151" spans="1:17" ht="13.5" customHeight="1">
      <c r="A151" s="481" t="s">
        <v>1127</v>
      </c>
      <c r="B151" s="481" t="s">
        <v>706</v>
      </c>
      <c r="C151" s="481" t="s">
        <v>1222</v>
      </c>
      <c r="D151" s="481" t="s">
        <v>1830</v>
      </c>
      <c r="E151" s="481">
        <v>17447</v>
      </c>
      <c r="F151" s="339"/>
      <c r="G151" s="340">
        <f>IF(ISNUMBER(E151),E151/'Bulk DivVar Analysis'!$I$7,"")</f>
        <v>1.0120363119580034</v>
      </c>
      <c r="H151" s="338" t="str">
        <f>IF(ISNUMBER(E151), IF(G151&gt;'Bulk DivVar Analysis'!$J$9,"Pass","Fail"),"")</f>
        <v>Pass</v>
      </c>
      <c r="I151" s="338" t="str">
        <f t="shared" si="4"/>
        <v>Alpha_6_E6</v>
      </c>
      <c r="J151" s="339"/>
      <c r="K151" s="339"/>
      <c r="L151" s="339"/>
      <c r="M151" s="339"/>
      <c r="N151" s="339"/>
      <c r="O151" s="339"/>
      <c r="P151" s="339"/>
      <c r="Q151" s="339"/>
    </row>
    <row r="152" spans="1:17" ht="13.5" customHeight="1">
      <c r="A152" s="481" t="s">
        <v>1127</v>
      </c>
      <c r="B152" s="481" t="s">
        <v>706</v>
      </c>
      <c r="C152" s="481" t="s">
        <v>1224</v>
      </c>
      <c r="D152" s="481" t="s">
        <v>1831</v>
      </c>
      <c r="E152" s="481">
        <v>20094</v>
      </c>
      <c r="F152" s="339"/>
      <c r="G152" s="340">
        <f>IF(ISNUMBER(E152),E152/'Bulk DivVar Analysis'!$I$7,"")</f>
        <v>1.1655790481162447</v>
      </c>
      <c r="H152" s="338" t="str">
        <f>IF(ISNUMBER(E152), IF(G152&gt;'Bulk DivVar Analysis'!$J$9,"Pass","Fail"),"")</f>
        <v>Pass</v>
      </c>
      <c r="I152" s="338" t="str">
        <f t="shared" si="4"/>
        <v>Alpha_6_E7</v>
      </c>
      <c r="J152" s="339"/>
      <c r="K152" s="339"/>
      <c r="L152" s="339"/>
      <c r="M152" s="339"/>
      <c r="N152" s="339"/>
      <c r="O152" s="339"/>
      <c r="P152" s="339"/>
      <c r="Q152" s="339"/>
    </row>
    <row r="153" spans="1:17" ht="13.5" customHeight="1">
      <c r="A153" s="481" t="s">
        <v>1127</v>
      </c>
      <c r="B153" s="481" t="s">
        <v>706</v>
      </c>
      <c r="C153" s="481" t="s">
        <v>1226</v>
      </c>
      <c r="D153" s="481" t="s">
        <v>1832</v>
      </c>
      <c r="E153" s="481">
        <v>23143</v>
      </c>
      <c r="F153" s="339"/>
      <c r="G153" s="340">
        <f>IF(ISNUMBER(E153),E153/'Bulk DivVar Analysis'!$I$7,"")</f>
        <v>1.3424403259955335</v>
      </c>
      <c r="H153" s="338" t="str">
        <f>IF(ISNUMBER(E153), IF(G153&gt;'Bulk DivVar Analysis'!$J$9,"Pass","Fail"),"")</f>
        <v>Pass</v>
      </c>
      <c r="I153" s="338" t="str">
        <f t="shared" si="4"/>
        <v>Alpha_6_E8</v>
      </c>
      <c r="J153" s="339"/>
      <c r="K153" s="339"/>
      <c r="L153" s="339"/>
      <c r="M153" s="339"/>
      <c r="N153" s="339"/>
      <c r="O153" s="339"/>
      <c r="P153" s="339"/>
      <c r="Q153" s="339"/>
    </row>
    <row r="154" spans="1:17" ht="13.5" customHeight="1">
      <c r="A154" s="481" t="s">
        <v>1127</v>
      </c>
      <c r="B154" s="481" t="s">
        <v>706</v>
      </c>
      <c r="C154" s="481" t="s">
        <v>1228</v>
      </c>
      <c r="D154" s="481" t="s">
        <v>1833</v>
      </c>
      <c r="E154" s="481">
        <v>13718</v>
      </c>
      <c r="F154" s="339"/>
      <c r="G154" s="340">
        <f>IF(ISNUMBER(E154),E154/'Bulk DivVar Analysis'!$I$7,"")</f>
        <v>0.79573073465007682</v>
      </c>
      <c r="H154" s="338" t="str">
        <f>IF(ISNUMBER(E154), IF(G154&gt;'Bulk DivVar Analysis'!$J$9,"Pass","Fail"),"")</f>
        <v>Pass</v>
      </c>
      <c r="I154" s="338" t="str">
        <f t="shared" si="4"/>
        <v>Alpha_6_E9</v>
      </c>
      <c r="J154" s="339"/>
      <c r="K154" s="339"/>
      <c r="L154" s="339"/>
      <c r="M154" s="339"/>
      <c r="N154" s="339"/>
      <c r="O154" s="339"/>
      <c r="P154" s="339"/>
      <c r="Q154" s="339"/>
    </row>
    <row r="155" spans="1:17" ht="13.5" customHeight="1">
      <c r="A155" s="481" t="s">
        <v>1127</v>
      </c>
      <c r="B155" s="481" t="s">
        <v>706</v>
      </c>
      <c r="C155" s="481" t="s">
        <v>544</v>
      </c>
      <c r="D155" s="481" t="s">
        <v>1834</v>
      </c>
      <c r="E155" s="481">
        <v>28087</v>
      </c>
      <c r="F155" s="339"/>
      <c r="G155" s="340">
        <f>IF(ISNUMBER(E155),E155/'Bulk DivVar Analysis'!$I$7,"")</f>
        <v>1.6292235853708055</v>
      </c>
      <c r="H155" s="338" t="str">
        <f>IF(ISNUMBER(E155), IF(G155&gt;'Bulk DivVar Analysis'!$J$9,"Pass","Fail"),"")</f>
        <v>Pass</v>
      </c>
      <c r="I155" s="338" t="str">
        <f t="shared" si="4"/>
        <v>Alpha_6_E10</v>
      </c>
      <c r="J155" s="339"/>
      <c r="K155" s="339"/>
      <c r="L155" s="339"/>
      <c r="M155" s="339"/>
      <c r="N155" s="339"/>
      <c r="O155" s="339"/>
      <c r="P155" s="339"/>
      <c r="Q155" s="339"/>
    </row>
    <row r="156" spans="1:17" ht="13.5" customHeight="1">
      <c r="A156" s="481" t="s">
        <v>1127</v>
      </c>
      <c r="B156" s="481" t="s">
        <v>706</v>
      </c>
      <c r="C156" s="481" t="s">
        <v>545</v>
      </c>
      <c r="D156" s="481" t="s">
        <v>1835</v>
      </c>
      <c r="E156" s="481">
        <v>21726</v>
      </c>
      <c r="F156" s="339"/>
      <c r="G156" s="340">
        <f>IF(ISNUMBER(E156),E156/'Bulk DivVar Analysis'!$I$7,"")</f>
        <v>1.2602453667449751</v>
      </c>
      <c r="H156" s="338" t="str">
        <f>IF(ISNUMBER(E156), IF(G156&gt;'Bulk DivVar Analysis'!$J$9,"Pass","Fail"),"")</f>
        <v>Pass</v>
      </c>
      <c r="I156" s="338" t="str">
        <f t="shared" si="4"/>
        <v>Alpha_6_E11</v>
      </c>
      <c r="J156" s="339"/>
      <c r="K156" s="339"/>
      <c r="L156" s="339"/>
      <c r="M156" s="339"/>
      <c r="N156" s="339"/>
      <c r="O156" s="339"/>
      <c r="P156" s="339"/>
      <c r="Q156" s="339"/>
    </row>
    <row r="157" spans="1:17" ht="13.5" customHeight="1">
      <c r="A157" s="481" t="s">
        <v>1127</v>
      </c>
      <c r="B157" s="481" t="s">
        <v>706</v>
      </c>
      <c r="C157" s="481" t="s">
        <v>546</v>
      </c>
      <c r="D157" s="481" t="s">
        <v>1836</v>
      </c>
      <c r="E157" s="481">
        <v>29328</v>
      </c>
      <c r="F157" s="339"/>
      <c r="G157" s="340">
        <f>IF(ISNUMBER(E157),E157/'Bulk DivVar Analysis'!$I$7,"")</f>
        <v>1.7012094318280693</v>
      </c>
      <c r="H157" s="338" t="str">
        <f>IF(ISNUMBER(E157), IF(G157&gt;'Bulk DivVar Analysis'!$J$9,"Pass","Fail"),"")</f>
        <v>Pass</v>
      </c>
      <c r="I157" s="338" t="str">
        <f t="shared" si="4"/>
        <v>Alpha_6_E12</v>
      </c>
      <c r="J157" s="339"/>
      <c r="K157" s="339"/>
      <c r="L157" s="339"/>
      <c r="M157" s="339"/>
      <c r="N157" s="339"/>
      <c r="O157" s="339"/>
      <c r="P157" s="339"/>
      <c r="Q157" s="339"/>
    </row>
    <row r="158" spans="1:17" ht="13.5" customHeight="1">
      <c r="A158" s="481" t="s">
        <v>1127</v>
      </c>
      <c r="B158" s="481" t="s">
        <v>706</v>
      </c>
      <c r="C158" s="481" t="s">
        <v>1233</v>
      </c>
      <c r="D158" s="481" t="s">
        <v>1837</v>
      </c>
      <c r="E158" s="481">
        <v>28645</v>
      </c>
      <c r="F158" s="339"/>
      <c r="G158" s="340">
        <f>IF(ISNUMBER(E158),E158/'Bulk DivVar Analysis'!$I$7,"")</f>
        <v>1.6615911134313641</v>
      </c>
      <c r="H158" s="338" t="str">
        <f>IF(ISNUMBER(E158), IF(G158&gt;'Bulk DivVar Analysis'!$J$9,"Pass","Fail"),"")</f>
        <v>Pass</v>
      </c>
      <c r="I158" s="338" t="str">
        <f t="shared" si="4"/>
        <v>Alpha_6_F1</v>
      </c>
      <c r="J158" s="339"/>
      <c r="K158" s="339"/>
      <c r="L158" s="339"/>
      <c r="M158" s="339"/>
      <c r="N158" s="339"/>
      <c r="O158" s="339"/>
      <c r="P158" s="339"/>
      <c r="Q158" s="339"/>
    </row>
    <row r="159" spans="1:17" ht="13.5" customHeight="1">
      <c r="A159" s="481" t="s">
        <v>1127</v>
      </c>
      <c r="B159" s="481" t="s">
        <v>706</v>
      </c>
      <c r="C159" s="481" t="s">
        <v>1235</v>
      </c>
      <c r="D159" s="481" t="s">
        <v>1838</v>
      </c>
      <c r="E159" s="481">
        <v>32378</v>
      </c>
      <c r="F159" s="339"/>
      <c r="G159" s="340">
        <f>IF(ISNUMBER(E159),E159/'Bulk DivVar Analysis'!$I$7,"")</f>
        <v>1.8781287160300473</v>
      </c>
      <c r="H159" s="338" t="str">
        <f>IF(ISNUMBER(E159), IF(G159&gt;'Bulk DivVar Analysis'!$J$9,"Pass","Fail"),"")</f>
        <v>Pass</v>
      </c>
      <c r="I159" s="338" t="str">
        <f t="shared" si="4"/>
        <v>Alpha_6_F2</v>
      </c>
      <c r="J159" s="339"/>
      <c r="K159" s="339"/>
      <c r="L159" s="339"/>
      <c r="M159" s="339"/>
      <c r="N159" s="339"/>
      <c r="O159" s="339"/>
      <c r="P159" s="339"/>
      <c r="Q159" s="339"/>
    </row>
    <row r="160" spans="1:17" ht="13.5" customHeight="1">
      <c r="A160" s="481" t="s">
        <v>1127</v>
      </c>
      <c r="B160" s="481" t="s">
        <v>706</v>
      </c>
      <c r="C160" s="481" t="s">
        <v>1237</v>
      </c>
      <c r="D160" s="481" t="s">
        <v>1839</v>
      </c>
      <c r="E160" s="481">
        <v>21971</v>
      </c>
      <c r="F160" s="339"/>
      <c r="G160" s="340">
        <f>IF(ISNUMBER(E160),E160/'Bulk DivVar Analysis'!$I$7,"")</f>
        <v>1.2744569158038226</v>
      </c>
      <c r="H160" s="338" t="str">
        <f>IF(ISNUMBER(E160), IF(G160&gt;'Bulk DivVar Analysis'!$J$9,"Pass","Fail"),"")</f>
        <v>Pass</v>
      </c>
      <c r="I160" s="338" t="str">
        <f t="shared" si="4"/>
        <v>Alpha_6_F3</v>
      </c>
      <c r="J160" s="339"/>
      <c r="K160" s="339"/>
      <c r="L160" s="339"/>
      <c r="M160" s="339"/>
      <c r="N160" s="339"/>
      <c r="O160" s="339"/>
      <c r="P160" s="339"/>
      <c r="Q160" s="339"/>
    </row>
    <row r="161" spans="1:17" ht="13.5" customHeight="1">
      <c r="A161" s="481" t="s">
        <v>1127</v>
      </c>
      <c r="B161" s="481" t="s">
        <v>706</v>
      </c>
      <c r="C161" s="481" t="s">
        <v>1239</v>
      </c>
      <c r="D161" s="481" t="s">
        <v>1840</v>
      </c>
      <c r="E161" s="481">
        <v>28640</v>
      </c>
      <c r="F161" s="339"/>
      <c r="G161" s="340">
        <f>IF(ISNUMBER(E161),E161/'Bulk DivVar Analysis'!$I$7,"")</f>
        <v>1.6613010818179181</v>
      </c>
      <c r="H161" s="338" t="str">
        <f>IF(ISNUMBER(E161), IF(G161&gt;'Bulk DivVar Analysis'!$J$9,"Pass","Fail"),"")</f>
        <v>Pass</v>
      </c>
      <c r="I161" s="338" t="str">
        <f t="shared" si="4"/>
        <v>Alpha_6_F4</v>
      </c>
      <c r="J161" s="339"/>
      <c r="K161" s="339"/>
      <c r="L161" s="339"/>
      <c r="M161" s="339"/>
      <c r="N161" s="339"/>
      <c r="O161" s="339"/>
      <c r="P161" s="339"/>
      <c r="Q161" s="339"/>
    </row>
    <row r="162" spans="1:17" ht="13.5" customHeight="1">
      <c r="A162" s="481" t="s">
        <v>1127</v>
      </c>
      <c r="B162" s="481" t="s">
        <v>706</v>
      </c>
      <c r="C162" s="481" t="s">
        <v>1241</v>
      </c>
      <c r="D162" s="481" t="s">
        <v>1841</v>
      </c>
      <c r="E162" s="481">
        <v>32583</v>
      </c>
      <c r="F162" s="339"/>
      <c r="G162" s="340">
        <f>IF(ISNUMBER(E162),E162/'Bulk DivVar Analysis'!$I$7,"")</f>
        <v>1.8900200121813278</v>
      </c>
      <c r="H162" s="338" t="str">
        <f>IF(ISNUMBER(E162), IF(G162&gt;'Bulk DivVar Analysis'!$J$9,"Pass","Fail"),"")</f>
        <v>Pass</v>
      </c>
      <c r="I162" s="338" t="str">
        <f t="shared" si="4"/>
        <v>Alpha_6_F5</v>
      </c>
      <c r="J162" s="339"/>
      <c r="K162" s="339"/>
      <c r="L162" s="339"/>
      <c r="M162" s="339"/>
      <c r="N162" s="339"/>
      <c r="O162" s="339"/>
      <c r="P162" s="339"/>
      <c r="Q162" s="339"/>
    </row>
    <row r="163" spans="1:17" ht="13.5" customHeight="1">
      <c r="A163" s="481" t="s">
        <v>1127</v>
      </c>
      <c r="B163" s="481" t="s">
        <v>706</v>
      </c>
      <c r="C163" s="481" t="s">
        <v>1243</v>
      </c>
      <c r="D163" s="481" t="s">
        <v>1842</v>
      </c>
      <c r="E163" s="481">
        <v>24116</v>
      </c>
      <c r="F163" s="339"/>
      <c r="G163" s="340">
        <f>IF(ISNUMBER(E163),E163/'Bulk DivVar Analysis'!$I$7,"")</f>
        <v>1.3988804779720989</v>
      </c>
      <c r="H163" s="338" t="str">
        <f>IF(ISNUMBER(E163), IF(G163&gt;'Bulk DivVar Analysis'!$J$9,"Pass","Fail"),"")</f>
        <v>Pass</v>
      </c>
      <c r="I163" s="338" t="str">
        <f t="shared" si="4"/>
        <v>Alpha_6_F6</v>
      </c>
      <c r="J163" s="339"/>
      <c r="K163" s="339"/>
      <c r="L163" s="339"/>
      <c r="M163" s="339"/>
      <c r="N163" s="339"/>
      <c r="O163" s="339"/>
      <c r="P163" s="339"/>
      <c r="Q163" s="339"/>
    </row>
    <row r="164" spans="1:17" ht="13.5" customHeight="1">
      <c r="A164" s="481" t="s">
        <v>1127</v>
      </c>
      <c r="B164" s="481" t="s">
        <v>706</v>
      </c>
      <c r="C164" s="481" t="s">
        <v>1245</v>
      </c>
      <c r="D164" s="481" t="s">
        <v>1843</v>
      </c>
      <c r="E164" s="481">
        <v>41022</v>
      </c>
      <c r="F164" s="339"/>
      <c r="G164" s="340">
        <f>IF(ISNUMBER(E164),E164/'Bulk DivVar Analysis'!$I$7,"")</f>
        <v>2.3795353693552599</v>
      </c>
      <c r="H164" s="338" t="str">
        <f>IF(ISNUMBER(E164), IF(G164&gt;'Bulk DivVar Analysis'!$J$9,"Pass","Fail"),"")</f>
        <v>Pass</v>
      </c>
      <c r="I164" s="338" t="str">
        <f t="shared" si="4"/>
        <v>Alpha_6_F7</v>
      </c>
      <c r="J164" s="339"/>
      <c r="K164" s="339"/>
      <c r="L164" s="339"/>
      <c r="M164" s="339"/>
      <c r="N164" s="339"/>
      <c r="O164" s="339"/>
      <c r="P164" s="339"/>
      <c r="Q164" s="339"/>
    </row>
    <row r="165" spans="1:17" ht="13.5" customHeight="1">
      <c r="A165" s="481" t="s">
        <v>1127</v>
      </c>
      <c r="B165" s="481" t="s">
        <v>706</v>
      </c>
      <c r="C165" s="481" t="s">
        <v>1247</v>
      </c>
      <c r="D165" s="481" t="s">
        <v>1844</v>
      </c>
      <c r="E165" s="481">
        <v>11246</v>
      </c>
      <c r="F165" s="339"/>
      <c r="G165" s="340">
        <f>IF(ISNUMBER(E165),E165/'Bulk DivVar Analysis'!$I$7,"")</f>
        <v>0.65233910496244085</v>
      </c>
      <c r="H165" s="338" t="str">
        <f>IF(ISNUMBER(E165), IF(G165&gt;'Bulk DivVar Analysis'!$J$9,"Pass","Fail"),"")</f>
        <v>Pass</v>
      </c>
      <c r="I165" s="338" t="str">
        <f t="shared" si="4"/>
        <v>Alpha_6_F8</v>
      </c>
      <c r="J165" s="339"/>
      <c r="K165" s="339"/>
      <c r="L165" s="339"/>
      <c r="M165" s="339"/>
      <c r="N165" s="339"/>
      <c r="O165" s="339"/>
      <c r="P165" s="339"/>
      <c r="Q165" s="339"/>
    </row>
    <row r="166" spans="1:17" ht="13.5" customHeight="1">
      <c r="A166" s="481" t="s">
        <v>1127</v>
      </c>
      <c r="B166" s="481" t="s">
        <v>706</v>
      </c>
      <c r="C166" s="481" t="s">
        <v>1249</v>
      </c>
      <c r="D166" s="481" t="s">
        <v>1845</v>
      </c>
      <c r="E166" s="481">
        <v>14045</v>
      </c>
      <c r="F166" s="339"/>
      <c r="G166" s="340">
        <f>IF(ISNUMBER(E166),E166/'Bulk DivVar Analysis'!$I$7,"")</f>
        <v>0.81469880216943646</v>
      </c>
      <c r="H166" s="338" t="str">
        <f>IF(ISNUMBER(E166), IF(G166&gt;'Bulk DivVar Analysis'!$J$9,"Pass","Fail"),"")</f>
        <v>Pass</v>
      </c>
      <c r="I166" s="338" t="str">
        <f t="shared" si="4"/>
        <v>Alpha_6_F9</v>
      </c>
      <c r="J166" s="339"/>
      <c r="K166" s="339"/>
      <c r="L166" s="339"/>
      <c r="M166" s="339"/>
      <c r="N166" s="339"/>
      <c r="O166" s="339"/>
      <c r="P166" s="339"/>
      <c r="Q166" s="339"/>
    </row>
    <row r="167" spans="1:17" ht="13.5" customHeight="1">
      <c r="A167" s="481" t="s">
        <v>1127</v>
      </c>
      <c r="B167" s="481" t="s">
        <v>706</v>
      </c>
      <c r="C167" s="481" t="s">
        <v>556</v>
      </c>
      <c r="D167" s="481" t="s">
        <v>1846</v>
      </c>
      <c r="E167" s="481">
        <v>28165</v>
      </c>
      <c r="F167" s="339"/>
      <c r="G167" s="340">
        <f>IF(ISNUMBER(E167),E167/'Bulk DivVar Analysis'!$I$7,"")</f>
        <v>1.6337480785405609</v>
      </c>
      <c r="H167" s="338" t="str">
        <f>IF(ISNUMBER(E167), IF(G167&gt;'Bulk DivVar Analysis'!$J$9,"Pass","Fail"),"")</f>
        <v>Pass</v>
      </c>
      <c r="I167" s="338" t="str">
        <f t="shared" si="4"/>
        <v>Alpha_6_F10</v>
      </c>
      <c r="J167" s="339"/>
      <c r="K167" s="339"/>
      <c r="L167" s="339"/>
      <c r="M167" s="339"/>
      <c r="N167" s="339"/>
      <c r="O167" s="339"/>
      <c r="P167" s="339"/>
      <c r="Q167" s="339"/>
    </row>
    <row r="168" spans="1:17" ht="13.5" customHeight="1">
      <c r="A168" s="481" t="s">
        <v>1127</v>
      </c>
      <c r="B168" s="481" t="s">
        <v>706</v>
      </c>
      <c r="C168" s="481" t="s">
        <v>557</v>
      </c>
      <c r="D168" s="481" t="s">
        <v>1847</v>
      </c>
      <c r="E168" s="481">
        <v>37626</v>
      </c>
      <c r="F168" s="339"/>
      <c r="G168" s="340">
        <f>IF(ISNUMBER(E168),E168/'Bulk DivVar Analysis'!$I$7,"")</f>
        <v>2.1825458975028278</v>
      </c>
      <c r="H168" s="338" t="str">
        <f>IF(ISNUMBER(E168), IF(G168&gt;'Bulk DivVar Analysis'!$J$9,"Pass","Fail"),"")</f>
        <v>Pass</v>
      </c>
      <c r="I168" s="338" t="str">
        <f t="shared" si="4"/>
        <v>Alpha_6_F11</v>
      </c>
      <c r="J168" s="339"/>
      <c r="K168" s="339"/>
      <c r="L168" s="339"/>
      <c r="M168" s="339"/>
      <c r="N168" s="339"/>
      <c r="O168" s="339"/>
      <c r="P168" s="339"/>
      <c r="Q168" s="339"/>
    </row>
    <row r="169" spans="1:17" ht="13.5" customHeight="1">
      <c r="A169" s="481" t="s">
        <v>1127</v>
      </c>
      <c r="B169" s="481" t="s">
        <v>706</v>
      </c>
      <c r="C169" s="481" t="s">
        <v>558</v>
      </c>
      <c r="D169" s="481" t="s">
        <v>1848</v>
      </c>
      <c r="E169" s="481">
        <v>17515</v>
      </c>
      <c r="F169" s="339"/>
      <c r="G169" s="340">
        <f>IF(ISNUMBER(E169),E169/'Bulk DivVar Analysis'!$I$7,"")</f>
        <v>1.0159807419008673</v>
      </c>
      <c r="H169" s="338" t="str">
        <f>IF(ISNUMBER(E169), IF(G169&gt;'Bulk DivVar Analysis'!$J$9,"Pass","Fail"),"")</f>
        <v>Pass</v>
      </c>
      <c r="I169" s="338" t="str">
        <f t="shared" si="4"/>
        <v>Alpha_6_F12</v>
      </c>
      <c r="J169" s="339"/>
      <c r="K169" s="339"/>
      <c r="L169" s="339"/>
      <c r="M169" s="339"/>
      <c r="N169" s="339"/>
      <c r="O169" s="339"/>
      <c r="P169" s="339"/>
      <c r="Q169" s="339"/>
    </row>
    <row r="170" spans="1:17" ht="13.5" customHeight="1">
      <c r="A170" s="481" t="s">
        <v>1127</v>
      </c>
      <c r="B170" s="481" t="s">
        <v>706</v>
      </c>
      <c r="C170" s="481" t="s">
        <v>1254</v>
      </c>
      <c r="D170" s="481" t="s">
        <v>1849</v>
      </c>
      <c r="E170" s="481">
        <v>25957</v>
      </c>
      <c r="F170" s="339"/>
      <c r="G170" s="340">
        <f>IF(ISNUMBER(E170),E170/'Bulk DivVar Analysis'!$I$7,"")</f>
        <v>1.5056701180428667</v>
      </c>
      <c r="H170" s="338" t="str">
        <f>IF(ISNUMBER(E170), IF(G170&gt;'Bulk DivVar Analysis'!$J$9,"Pass","Fail"),"")</f>
        <v>Pass</v>
      </c>
      <c r="I170" s="338" t="str">
        <f t="shared" si="4"/>
        <v>Alpha_6_G1</v>
      </c>
      <c r="J170" s="339"/>
      <c r="K170" s="339"/>
      <c r="L170" s="339"/>
      <c r="M170" s="339"/>
      <c r="N170" s="339"/>
      <c r="O170" s="339"/>
      <c r="P170" s="339"/>
      <c r="Q170" s="339"/>
    </row>
    <row r="171" spans="1:17" ht="13.5" customHeight="1">
      <c r="A171" s="481" t="s">
        <v>1127</v>
      </c>
      <c r="B171" s="481" t="s">
        <v>706</v>
      </c>
      <c r="C171" s="481" t="s">
        <v>1256</v>
      </c>
      <c r="D171" s="481" t="s">
        <v>1850</v>
      </c>
      <c r="E171" s="481">
        <v>37762</v>
      </c>
      <c r="F171" s="339"/>
      <c r="G171" s="340">
        <f>IF(ISNUMBER(E171),E171/'Bulk DivVar Analysis'!$I$7,"")</f>
        <v>2.1904347573885552</v>
      </c>
      <c r="H171" s="338" t="str">
        <f>IF(ISNUMBER(E171), IF(G171&gt;'Bulk DivVar Analysis'!$J$9,"Pass","Fail"),"")</f>
        <v>Pass</v>
      </c>
      <c r="I171" s="338" t="str">
        <f t="shared" si="4"/>
        <v>Alpha_6_G2</v>
      </c>
      <c r="J171" s="339"/>
      <c r="K171" s="339"/>
      <c r="L171" s="339"/>
      <c r="M171" s="339"/>
      <c r="N171" s="339"/>
      <c r="O171" s="339"/>
      <c r="P171" s="339"/>
      <c r="Q171" s="339"/>
    </row>
    <row r="172" spans="1:17" ht="13.5" customHeight="1">
      <c r="A172" s="481" t="s">
        <v>1127</v>
      </c>
      <c r="B172" s="481" t="s">
        <v>706</v>
      </c>
      <c r="C172" s="481" t="s">
        <v>1258</v>
      </c>
      <c r="D172" s="481" t="s">
        <v>1851</v>
      </c>
      <c r="E172" s="481">
        <v>18360</v>
      </c>
      <c r="F172" s="339"/>
      <c r="G172" s="340">
        <f>IF(ISNUMBER(E172),E172/'Bulk DivVar Analysis'!$I$7,"")</f>
        <v>1.0649960845732185</v>
      </c>
      <c r="H172" s="338" t="str">
        <f>IF(ISNUMBER(E172), IF(G172&gt;'Bulk DivVar Analysis'!$J$9,"Pass","Fail"),"")</f>
        <v>Pass</v>
      </c>
      <c r="I172" s="338" t="str">
        <f t="shared" si="4"/>
        <v>Alpha_6_G3</v>
      </c>
      <c r="J172" s="339"/>
      <c r="K172" s="339"/>
      <c r="L172" s="339"/>
      <c r="M172" s="339"/>
      <c r="N172" s="339"/>
      <c r="O172" s="339"/>
      <c r="P172" s="339"/>
      <c r="Q172" s="339"/>
    </row>
    <row r="173" spans="1:17" ht="13.5" customHeight="1">
      <c r="A173" s="481" t="s">
        <v>1127</v>
      </c>
      <c r="B173" s="481" t="s">
        <v>706</v>
      </c>
      <c r="C173" s="481" t="s">
        <v>1260</v>
      </c>
      <c r="D173" s="481" t="s">
        <v>1852</v>
      </c>
      <c r="E173" s="481">
        <v>35101</v>
      </c>
      <c r="F173" s="339"/>
      <c r="G173" s="340">
        <f>IF(ISNUMBER(E173),E173/'Bulk DivVar Analysis'!$I$7,"")</f>
        <v>2.0360799327126657</v>
      </c>
      <c r="H173" s="338" t="str">
        <f>IF(ISNUMBER(E173), IF(G173&gt;'Bulk DivVar Analysis'!$J$9,"Pass","Fail"),"")</f>
        <v>Pass</v>
      </c>
      <c r="I173" s="338" t="str">
        <f t="shared" si="4"/>
        <v>Alpha_6_G4</v>
      </c>
      <c r="J173" s="339"/>
      <c r="K173" s="339"/>
      <c r="L173" s="339"/>
      <c r="M173" s="339"/>
      <c r="N173" s="339"/>
      <c r="O173" s="339"/>
      <c r="P173" s="339"/>
      <c r="Q173" s="339"/>
    </row>
    <row r="174" spans="1:17" ht="13.5" customHeight="1">
      <c r="A174" s="481" t="s">
        <v>1127</v>
      </c>
      <c r="B174" s="481" t="s">
        <v>706</v>
      </c>
      <c r="C174" s="481" t="s">
        <v>1262</v>
      </c>
      <c r="D174" s="481" t="s">
        <v>1853</v>
      </c>
      <c r="E174" s="481">
        <v>42255</v>
      </c>
      <c r="F174" s="339"/>
      <c r="G174" s="340">
        <f>IF(ISNUMBER(E174),E174/'Bulk DivVar Analysis'!$I$7,"")</f>
        <v>2.4510571652310102</v>
      </c>
      <c r="H174" s="338" t="str">
        <f>IF(ISNUMBER(E174), IF(G174&gt;'Bulk DivVar Analysis'!$J$9,"Pass","Fail"),"")</f>
        <v>Pass</v>
      </c>
      <c r="I174" s="338" t="str">
        <f t="shared" si="4"/>
        <v>Alpha_6_G5</v>
      </c>
      <c r="J174" s="339"/>
      <c r="K174" s="339"/>
      <c r="L174" s="339"/>
      <c r="M174" s="339"/>
      <c r="N174" s="339"/>
      <c r="O174" s="339"/>
      <c r="P174" s="339"/>
      <c r="Q174" s="339"/>
    </row>
    <row r="175" spans="1:17" ht="13.5" customHeight="1">
      <c r="A175" s="481" t="s">
        <v>1127</v>
      </c>
      <c r="B175" s="481" t="s">
        <v>706</v>
      </c>
      <c r="C175" s="481" t="s">
        <v>1264</v>
      </c>
      <c r="D175" s="481" t="s">
        <v>1854</v>
      </c>
      <c r="E175" s="481">
        <v>20399</v>
      </c>
      <c r="F175" s="339"/>
      <c r="G175" s="340">
        <f>IF(ISNUMBER(E175),E175/'Bulk DivVar Analysis'!$I$7,"")</f>
        <v>1.1832709765364424</v>
      </c>
      <c r="H175" s="338" t="str">
        <f>IF(ISNUMBER(E175), IF(G175&gt;'Bulk DivVar Analysis'!$J$9,"Pass","Fail"),"")</f>
        <v>Pass</v>
      </c>
      <c r="I175" s="338" t="str">
        <f t="shared" si="4"/>
        <v>Alpha_6_G6</v>
      </c>
      <c r="J175" s="339"/>
      <c r="K175" s="339"/>
      <c r="L175" s="339"/>
      <c r="M175" s="339"/>
      <c r="N175" s="339"/>
      <c r="O175" s="339"/>
      <c r="P175" s="339"/>
      <c r="Q175" s="339"/>
    </row>
    <row r="176" spans="1:17" ht="13.5" customHeight="1">
      <c r="A176" s="481" t="s">
        <v>1127</v>
      </c>
      <c r="B176" s="481" t="s">
        <v>706</v>
      </c>
      <c r="C176" s="481" t="s">
        <v>1266</v>
      </c>
      <c r="D176" s="481" t="s">
        <v>1855</v>
      </c>
      <c r="E176" s="481">
        <v>23111</v>
      </c>
      <c r="F176" s="339"/>
      <c r="G176" s="340">
        <f>IF(ISNUMBER(E176),E176/'Bulk DivVar Analysis'!$I$7,"")</f>
        <v>1.34058412366948</v>
      </c>
      <c r="H176" s="338" t="str">
        <f>IF(ISNUMBER(E176), IF(G176&gt;'Bulk DivVar Analysis'!$J$9,"Pass","Fail"),"")</f>
        <v>Pass</v>
      </c>
      <c r="I176" s="338" t="str">
        <f t="shared" si="4"/>
        <v>Alpha_6_G7</v>
      </c>
      <c r="J176" s="339"/>
      <c r="K176" s="339"/>
      <c r="L176" s="339"/>
      <c r="M176" s="339"/>
      <c r="N176" s="339"/>
      <c r="O176" s="339"/>
      <c r="P176" s="339"/>
      <c r="Q176" s="339"/>
    </row>
    <row r="177" spans="1:17" ht="13.5" customHeight="1">
      <c r="A177" s="481" t="s">
        <v>1127</v>
      </c>
      <c r="B177" s="481" t="s">
        <v>706</v>
      </c>
      <c r="C177" s="481" t="s">
        <v>1268</v>
      </c>
      <c r="D177" s="481" t="s">
        <v>1856</v>
      </c>
      <c r="E177" s="481">
        <v>27668</v>
      </c>
      <c r="F177" s="339"/>
      <c r="G177" s="340">
        <f>IF(ISNUMBER(E177),E177/'Bulk DivVar Analysis'!$I$7,"")</f>
        <v>1.6049189361640419</v>
      </c>
      <c r="H177" s="338" t="str">
        <f>IF(ISNUMBER(E177), IF(G177&gt;'Bulk DivVar Analysis'!$J$9,"Pass","Fail"),"")</f>
        <v>Pass</v>
      </c>
      <c r="I177" s="338" t="str">
        <f t="shared" si="4"/>
        <v>Alpha_6_G8</v>
      </c>
      <c r="J177" s="339"/>
      <c r="K177" s="339"/>
      <c r="L177" s="339"/>
      <c r="M177" s="339"/>
      <c r="N177" s="339"/>
      <c r="O177" s="339"/>
      <c r="P177" s="339"/>
      <c r="Q177" s="339"/>
    </row>
    <row r="178" spans="1:17" ht="13.5" customHeight="1">
      <c r="A178" s="481" t="s">
        <v>1127</v>
      </c>
      <c r="B178" s="481" t="s">
        <v>706</v>
      </c>
      <c r="C178" s="481" t="s">
        <v>1270</v>
      </c>
      <c r="D178" s="481" t="s">
        <v>1857</v>
      </c>
      <c r="E178" s="481">
        <v>13823</v>
      </c>
      <c r="F178" s="339"/>
      <c r="G178" s="340">
        <f>IF(ISNUMBER(E178),E178/'Bulk DivVar Analysis'!$I$7,"")</f>
        <v>0.80182139853244006</v>
      </c>
      <c r="H178" s="338" t="str">
        <f>IF(ISNUMBER(E178), IF(G178&gt;'Bulk DivVar Analysis'!$J$9,"Pass","Fail"),"")</f>
        <v>Pass</v>
      </c>
      <c r="I178" s="338" t="str">
        <f t="shared" si="4"/>
        <v>Alpha_6_G9</v>
      </c>
      <c r="J178" s="339"/>
      <c r="K178" s="339"/>
      <c r="L178" s="339"/>
      <c r="M178" s="339"/>
      <c r="N178" s="339"/>
      <c r="O178" s="339"/>
      <c r="P178" s="339"/>
      <c r="Q178" s="339"/>
    </row>
    <row r="179" spans="1:17" ht="13.5" customHeight="1">
      <c r="A179" s="481" t="s">
        <v>1127</v>
      </c>
      <c r="B179" s="481" t="s">
        <v>706</v>
      </c>
      <c r="C179" s="481" t="s">
        <v>568</v>
      </c>
      <c r="D179" s="481" t="s">
        <v>1858</v>
      </c>
      <c r="E179" s="481">
        <v>9599</v>
      </c>
      <c r="F179" s="339"/>
      <c r="G179" s="340">
        <f>IF(ISNUMBER(E179),E179/'Bulk DivVar Analysis'!$I$7,"")</f>
        <v>0.5568026914933728</v>
      </c>
      <c r="H179" s="338" t="str">
        <f>IF(ISNUMBER(E179), IF(G179&gt;'Bulk DivVar Analysis'!$J$9,"Pass","Fail"),"")</f>
        <v>Pass</v>
      </c>
      <c r="I179" s="338" t="str">
        <f t="shared" si="4"/>
        <v>Alpha_6_G10</v>
      </c>
      <c r="J179" s="339"/>
      <c r="K179" s="339"/>
      <c r="L179" s="339"/>
      <c r="M179" s="339"/>
      <c r="N179" s="339"/>
      <c r="O179" s="339"/>
      <c r="P179" s="339"/>
      <c r="Q179" s="339"/>
    </row>
    <row r="180" spans="1:17" ht="13.5" customHeight="1">
      <c r="A180" s="481" t="s">
        <v>1127</v>
      </c>
      <c r="B180" s="481" t="s">
        <v>706</v>
      </c>
      <c r="C180" s="481" t="s">
        <v>569</v>
      </c>
      <c r="D180" s="481" t="s">
        <v>1859</v>
      </c>
      <c r="E180" s="481">
        <v>24072</v>
      </c>
      <c r="F180" s="339"/>
      <c r="G180" s="340">
        <f>IF(ISNUMBER(E180),E180/'Bulk DivVar Analysis'!$I$7,"")</f>
        <v>1.3963281997737753</v>
      </c>
      <c r="H180" s="338" t="str">
        <f>IF(ISNUMBER(E180), IF(G180&gt;'Bulk DivVar Analysis'!$J$9,"Pass","Fail"),"")</f>
        <v>Pass</v>
      </c>
      <c r="I180" s="338" t="str">
        <f t="shared" si="4"/>
        <v>Alpha_6_G11</v>
      </c>
      <c r="J180" s="339"/>
      <c r="K180" s="339"/>
      <c r="L180" s="339"/>
      <c r="M180" s="339"/>
      <c r="N180" s="339"/>
      <c r="O180" s="339"/>
      <c r="P180" s="339"/>
      <c r="Q180" s="339"/>
    </row>
    <row r="181" spans="1:17" ht="13.5" customHeight="1">
      <c r="A181" s="481" t="s">
        <v>1127</v>
      </c>
      <c r="B181" s="481" t="s">
        <v>706</v>
      </c>
      <c r="C181" s="481" t="s">
        <v>570</v>
      </c>
      <c r="D181" s="481" t="s">
        <v>1860</v>
      </c>
      <c r="E181" s="481">
        <v>13797</v>
      </c>
      <c r="F181" s="339"/>
      <c r="G181" s="340">
        <f>IF(ISNUMBER(E181),E181/'Bulk DivVar Analysis'!$I$7,"")</f>
        <v>0.80031323414252153</v>
      </c>
      <c r="H181" s="338" t="str">
        <f>IF(ISNUMBER(E181), IF(G181&gt;'Bulk DivVar Analysis'!$J$9,"Pass","Fail"),"")</f>
        <v>Pass</v>
      </c>
      <c r="I181" s="338" t="str">
        <f t="shared" si="4"/>
        <v>Alpha_6_G12</v>
      </c>
      <c r="J181" s="339"/>
      <c r="K181" s="339"/>
      <c r="L181" s="339"/>
      <c r="M181" s="339"/>
      <c r="N181" s="339"/>
      <c r="O181" s="339"/>
      <c r="P181" s="339"/>
      <c r="Q181" s="339"/>
    </row>
    <row r="182" spans="1:17" ht="13.5" customHeight="1">
      <c r="A182" s="481" t="s">
        <v>1127</v>
      </c>
      <c r="B182" s="481" t="s">
        <v>706</v>
      </c>
      <c r="C182" s="481" t="s">
        <v>1275</v>
      </c>
      <c r="D182" s="481" t="s">
        <v>1861</v>
      </c>
      <c r="E182" s="481">
        <v>18729</v>
      </c>
      <c r="F182" s="339"/>
      <c r="G182" s="340">
        <f>IF(ISNUMBER(E182),E182/'Bulk DivVar Analysis'!$I$7,"")</f>
        <v>1.0864004176455233</v>
      </c>
      <c r="H182" s="338" t="str">
        <f>IF(ISNUMBER(E182), IF(G182&gt;'Bulk DivVar Analysis'!$J$9,"Pass","Fail"),"")</f>
        <v>Pass</v>
      </c>
      <c r="I182" s="338" t="str">
        <f t="shared" si="4"/>
        <v>Alpha_6_H1</v>
      </c>
      <c r="J182" s="339"/>
      <c r="K182" s="339"/>
      <c r="L182" s="339"/>
      <c r="M182" s="339"/>
      <c r="N182" s="339"/>
      <c r="O182" s="339"/>
      <c r="P182" s="339"/>
      <c r="Q182" s="339"/>
    </row>
    <row r="183" spans="1:17" ht="13.5" customHeight="1">
      <c r="A183" s="481" t="s">
        <v>1127</v>
      </c>
      <c r="B183" s="481" t="s">
        <v>706</v>
      </c>
      <c r="C183" s="481" t="s">
        <v>1277</v>
      </c>
      <c r="D183" s="481" t="s">
        <v>1862</v>
      </c>
      <c r="E183" s="481">
        <v>23553</v>
      </c>
      <c r="F183" s="339"/>
      <c r="G183" s="340">
        <f>IF(ISNUMBER(E183),E183/'Bulk DivVar Analysis'!$I$7,"")</f>
        <v>1.3662229182980945</v>
      </c>
      <c r="H183" s="338" t="str">
        <f>IF(ISNUMBER(E183), IF(G183&gt;'Bulk DivVar Analysis'!$J$9,"Pass","Fail"),"")</f>
        <v>Pass</v>
      </c>
      <c r="I183" s="338" t="str">
        <f t="shared" si="4"/>
        <v>Alpha_6_H2</v>
      </c>
      <c r="J183" s="339"/>
      <c r="K183" s="339"/>
      <c r="L183" s="339"/>
      <c r="M183" s="339"/>
      <c r="N183" s="339"/>
      <c r="O183" s="339"/>
      <c r="P183" s="339"/>
      <c r="Q183" s="339"/>
    </row>
    <row r="184" spans="1:17" ht="13.5" customHeight="1">
      <c r="A184" s="481" t="s">
        <v>1127</v>
      </c>
      <c r="B184" s="481" t="s">
        <v>706</v>
      </c>
      <c r="C184" s="481" t="s">
        <v>1279</v>
      </c>
      <c r="D184" s="481" t="s">
        <v>1863</v>
      </c>
      <c r="E184" s="481">
        <v>12711</v>
      </c>
      <c r="F184" s="339"/>
      <c r="G184" s="340">
        <f>IF(ISNUMBER(E184),E184/'Bulk DivVar Analysis'!$I$7,"")</f>
        <v>0.73731836770207948</v>
      </c>
      <c r="H184" s="338" t="str">
        <f>IF(ISNUMBER(E184), IF(G184&gt;'Bulk DivVar Analysis'!$J$9,"Pass","Fail"),"")</f>
        <v>Pass</v>
      </c>
      <c r="I184" s="338" t="str">
        <f t="shared" si="4"/>
        <v>Alpha_6_H3</v>
      </c>
      <c r="J184" s="339"/>
      <c r="K184" s="339"/>
      <c r="L184" s="339"/>
      <c r="M184" s="339"/>
      <c r="N184" s="339"/>
      <c r="O184" s="339"/>
      <c r="P184" s="339"/>
      <c r="Q184" s="339"/>
    </row>
    <row r="185" spans="1:17" ht="13.5" customHeight="1">
      <c r="A185" s="481" t="s">
        <v>1127</v>
      </c>
      <c r="B185" s="481" t="s">
        <v>706</v>
      </c>
      <c r="C185" s="481" t="s">
        <v>1281</v>
      </c>
      <c r="D185" s="481" t="s">
        <v>1864</v>
      </c>
      <c r="E185" s="481">
        <v>26675</v>
      </c>
      <c r="F185" s="339"/>
      <c r="G185" s="340">
        <f>IF(ISNUMBER(E185),E185/'Bulk DivVar Analysis'!$I$7,"")</f>
        <v>1.547318657733693</v>
      </c>
      <c r="H185" s="338" t="str">
        <f>IF(ISNUMBER(E185), IF(G185&gt;'Bulk DivVar Analysis'!$J$9,"Pass","Fail"),"")</f>
        <v>Pass</v>
      </c>
      <c r="I185" s="338" t="str">
        <f t="shared" si="4"/>
        <v>Alpha_6_H4</v>
      </c>
      <c r="J185" s="339"/>
      <c r="K185" s="339"/>
      <c r="L185" s="339"/>
      <c r="M185" s="339"/>
      <c r="N185" s="339"/>
      <c r="O185" s="339"/>
      <c r="P185" s="339"/>
      <c r="Q185" s="339"/>
    </row>
    <row r="186" spans="1:17" ht="13.5" customHeight="1">
      <c r="A186" s="481" t="s">
        <v>1127</v>
      </c>
      <c r="B186" s="481" t="s">
        <v>706</v>
      </c>
      <c r="C186" s="481" t="s">
        <v>1283</v>
      </c>
      <c r="D186" s="481" t="s">
        <v>1865</v>
      </c>
      <c r="E186" s="481">
        <v>18038</v>
      </c>
      <c r="F186" s="339"/>
      <c r="G186" s="340">
        <f>IF(ISNUMBER(E186),E186/'Bulk DivVar Analysis'!$I$7,"")</f>
        <v>1.0463180486673047</v>
      </c>
      <c r="H186" s="338" t="str">
        <f>IF(ISNUMBER(E186), IF(G186&gt;'Bulk DivVar Analysis'!$J$9,"Pass","Fail"),"")</f>
        <v>Pass</v>
      </c>
      <c r="I186" s="338" t="str">
        <f t="shared" si="4"/>
        <v>Alpha_6_H5</v>
      </c>
      <c r="J186" s="339"/>
      <c r="K186" s="339"/>
      <c r="L186" s="339"/>
      <c r="M186" s="339"/>
      <c r="N186" s="339"/>
      <c r="O186" s="339"/>
      <c r="P186" s="339"/>
      <c r="Q186" s="339"/>
    </row>
    <row r="187" spans="1:17" ht="13.5" customHeight="1">
      <c r="A187" s="481" t="s">
        <v>1127</v>
      </c>
      <c r="B187" s="481" t="s">
        <v>706</v>
      </c>
      <c r="C187" s="481" t="s">
        <v>1285</v>
      </c>
      <c r="D187" s="481" t="s">
        <v>1866</v>
      </c>
      <c r="E187" s="481">
        <v>14019</v>
      </c>
      <c r="F187" s="339"/>
      <c r="G187" s="340">
        <f>IF(ISNUMBER(E187),E187/'Bulk DivVar Analysis'!$I$7,"")</f>
        <v>0.81319063777951794</v>
      </c>
      <c r="H187" s="338" t="str">
        <f>IF(ISNUMBER(E187), IF(G187&gt;'Bulk DivVar Analysis'!$J$9,"Pass","Fail"),"")</f>
        <v>Pass</v>
      </c>
      <c r="I187" s="338" t="str">
        <f t="shared" si="4"/>
        <v>Alpha_6_H6</v>
      </c>
      <c r="J187" s="339"/>
      <c r="K187" s="339"/>
      <c r="L187" s="339"/>
      <c r="M187" s="339"/>
      <c r="N187" s="339"/>
      <c r="O187" s="339"/>
      <c r="P187" s="339"/>
      <c r="Q187" s="339"/>
    </row>
    <row r="188" spans="1:17" ht="13.5" customHeight="1">
      <c r="A188" s="481" t="s">
        <v>1127</v>
      </c>
      <c r="B188" s="481" t="s">
        <v>706</v>
      </c>
      <c r="C188" s="481" t="s">
        <v>1287</v>
      </c>
      <c r="D188" s="481" t="s">
        <v>1867</v>
      </c>
      <c r="E188" s="481">
        <v>21057</v>
      </c>
      <c r="F188" s="339"/>
      <c r="G188" s="340">
        <f>IF(ISNUMBER(E188),E188/'Bulk DivVar Analysis'!$I$7,"")</f>
        <v>1.2214391368659183</v>
      </c>
      <c r="H188" s="338" t="str">
        <f>IF(ISNUMBER(E188), IF(G188&gt;'Bulk DivVar Analysis'!$J$9,"Pass","Fail"),"")</f>
        <v>Pass</v>
      </c>
      <c r="I188" s="338" t="str">
        <f t="shared" si="4"/>
        <v>Alpha_6_H7</v>
      </c>
      <c r="J188" s="339"/>
      <c r="K188" s="339"/>
      <c r="L188" s="339"/>
      <c r="M188" s="339"/>
      <c r="N188" s="339"/>
      <c r="O188" s="339"/>
      <c r="P188" s="339"/>
      <c r="Q188" s="339"/>
    </row>
    <row r="189" spans="1:17" ht="13.5" customHeight="1">
      <c r="A189" s="481" t="s">
        <v>1127</v>
      </c>
      <c r="B189" s="481" t="s">
        <v>706</v>
      </c>
      <c r="C189" s="481" t="s">
        <v>1289</v>
      </c>
      <c r="D189" s="481" t="s">
        <v>1868</v>
      </c>
      <c r="E189" s="481">
        <v>15508</v>
      </c>
      <c r="F189" s="339"/>
      <c r="G189" s="340">
        <f>IF(ISNUMBER(E189),E189/'Bulk DivVar Analysis'!$I$7,"")</f>
        <v>0.89956205226369679</v>
      </c>
      <c r="H189" s="338" t="str">
        <f>IF(ISNUMBER(E189), IF(G189&gt;'Bulk DivVar Analysis'!$J$9,"Pass","Fail"),"")</f>
        <v>Pass</v>
      </c>
      <c r="I189" s="338" t="str">
        <f t="shared" si="4"/>
        <v>Alpha_6_H8</v>
      </c>
      <c r="J189" s="339"/>
      <c r="K189" s="339"/>
      <c r="L189" s="339"/>
      <c r="M189" s="339"/>
      <c r="N189" s="339"/>
      <c r="O189" s="339"/>
      <c r="P189" s="339"/>
      <c r="Q189" s="339"/>
    </row>
    <row r="190" spans="1:17" ht="13.5" customHeight="1">
      <c r="A190" s="481" t="s">
        <v>1127</v>
      </c>
      <c r="B190" s="481" t="s">
        <v>706</v>
      </c>
      <c r="C190" s="481" t="s">
        <v>1291</v>
      </c>
      <c r="D190" s="481" t="s">
        <v>1869</v>
      </c>
      <c r="E190" s="481">
        <v>17090</v>
      </c>
      <c r="F190" s="339"/>
      <c r="G190" s="340">
        <f>IF(ISNUMBER(E190),E190/'Bulk DivVar Analysis'!$I$7,"")</f>
        <v>0.99132805475796859</v>
      </c>
      <c r="H190" s="338" t="str">
        <f>IF(ISNUMBER(E190), IF(G190&gt;'Bulk DivVar Analysis'!$J$9,"Pass","Fail"),"")</f>
        <v>Pass</v>
      </c>
      <c r="I190" s="338" t="str">
        <f t="shared" si="4"/>
        <v>Alpha_6_H9</v>
      </c>
      <c r="J190" s="339"/>
      <c r="K190" s="339"/>
      <c r="L190" s="339"/>
      <c r="M190" s="339"/>
      <c r="N190" s="339"/>
      <c r="O190" s="339"/>
      <c r="P190" s="339"/>
      <c r="Q190" s="339"/>
    </row>
    <row r="191" spans="1:17" ht="13.5" customHeight="1">
      <c r="A191" s="481" t="s">
        <v>1127</v>
      </c>
      <c r="B191" s="481" t="s">
        <v>706</v>
      </c>
      <c r="C191" s="481" t="s">
        <v>580</v>
      </c>
      <c r="D191" s="481" t="s">
        <v>1870</v>
      </c>
      <c r="E191" s="481">
        <v>7720</v>
      </c>
      <c r="F191" s="339"/>
      <c r="G191" s="340">
        <f>IF(ISNUMBER(E191),E191/'Bulk DivVar Analysis'!$I$7,"")</f>
        <v>0.44780881116041649</v>
      </c>
      <c r="H191" s="338" t="str">
        <f>IF(ISNUMBER(E191), IF(G191&gt;'Bulk DivVar Analysis'!$J$9,"Pass","Fail"),"")</f>
        <v>Pass</v>
      </c>
      <c r="I191" s="338" t="str">
        <f t="shared" si="4"/>
        <v>Alpha_6_H10</v>
      </c>
      <c r="J191" s="339"/>
      <c r="K191" s="339"/>
      <c r="L191" s="339"/>
      <c r="M191" s="339"/>
      <c r="N191" s="339"/>
      <c r="O191" s="339"/>
      <c r="P191" s="339"/>
      <c r="Q191" s="339"/>
    </row>
    <row r="192" spans="1:17" ht="13.5" customHeight="1">
      <c r="A192" s="481" t="s">
        <v>1127</v>
      </c>
      <c r="B192" s="481" t="s">
        <v>706</v>
      </c>
      <c r="C192" s="481" t="s">
        <v>581</v>
      </c>
      <c r="D192" s="481" t="s">
        <v>1871</v>
      </c>
      <c r="E192" s="481">
        <v>15990</v>
      </c>
      <c r="F192" s="339"/>
      <c r="G192" s="340">
        <f>IF(ISNUMBER(E192),E192/'Bulk DivVar Analysis'!$I$7,"")</f>
        <v>0.92752109979987818</v>
      </c>
      <c r="H192" s="338" t="str">
        <f>IF(ISNUMBER(E192), IF(G192&gt;'Bulk DivVar Analysis'!$J$9,"Pass","Fail"),"")</f>
        <v>Pass</v>
      </c>
      <c r="I192" s="338" t="str">
        <f t="shared" si="4"/>
        <v>Alpha_6_H11</v>
      </c>
      <c r="J192" s="339"/>
      <c r="K192" s="339"/>
      <c r="L192" s="339"/>
      <c r="M192" s="339"/>
      <c r="N192" s="339"/>
      <c r="O192" s="339"/>
      <c r="P192" s="339"/>
      <c r="Q192" s="339"/>
    </row>
    <row r="193" spans="1:17" ht="13.5" customHeight="1">
      <c r="A193" s="481" t="s">
        <v>1127</v>
      </c>
      <c r="B193" s="481" t="s">
        <v>706</v>
      </c>
      <c r="C193" s="481" t="s">
        <v>582</v>
      </c>
      <c r="D193" s="481" t="s">
        <v>1872</v>
      </c>
      <c r="E193" s="481">
        <v>18440</v>
      </c>
      <c r="F193" s="339"/>
      <c r="G193" s="340">
        <f>IF(ISNUMBER(E193),E193/'Bulk DivVar Analysis'!$I$7,"")</f>
        <v>1.0696365903883522</v>
      </c>
      <c r="H193" s="338" t="str">
        <f>IF(ISNUMBER(E193), IF(G193&gt;'Bulk DivVar Analysis'!$J$9,"Pass","Fail"),"")</f>
        <v>Pass</v>
      </c>
      <c r="I193" s="338" t="str">
        <f t="shared" si="4"/>
        <v>Alpha_6_H12</v>
      </c>
      <c r="J193" s="339"/>
      <c r="K193" s="339"/>
      <c r="L193" s="339"/>
      <c r="M193" s="339"/>
      <c r="N193" s="339"/>
      <c r="O193" s="339"/>
      <c r="P193" s="339"/>
      <c r="Q193" s="339"/>
    </row>
    <row r="194" spans="1:17" ht="13.5" customHeight="1">
      <c r="A194" s="481" t="s">
        <v>1127</v>
      </c>
      <c r="B194" s="481" t="s">
        <v>708</v>
      </c>
      <c r="C194" s="481" t="s">
        <v>1128</v>
      </c>
      <c r="D194" s="481" t="s">
        <v>1873</v>
      </c>
      <c r="E194" s="481">
        <v>11877</v>
      </c>
      <c r="F194" s="339"/>
      <c r="G194" s="340">
        <f>IF(ISNUMBER(E194),E194/'Bulk DivVar Analysis'!$I$7,"")</f>
        <v>0.68894109457930919</v>
      </c>
      <c r="H194" s="338" t="str">
        <f>IF(ISNUMBER(E194), IF(G194&gt;'Bulk DivVar Analysis'!$J$9,"Pass","Fail"),"")</f>
        <v>Pass</v>
      </c>
      <c r="I194" s="338" t="str">
        <f t="shared" si="4"/>
        <v>Alpha_7_A1</v>
      </c>
      <c r="J194" s="339"/>
      <c r="K194" s="339"/>
      <c r="L194" s="339"/>
      <c r="M194" s="339"/>
      <c r="N194" s="339"/>
      <c r="O194" s="339"/>
      <c r="P194" s="339"/>
      <c r="Q194" s="339"/>
    </row>
    <row r="195" spans="1:17" ht="13.5" customHeight="1">
      <c r="A195" s="481" t="s">
        <v>1127</v>
      </c>
      <c r="B195" s="481" t="s">
        <v>708</v>
      </c>
      <c r="C195" s="481" t="s">
        <v>1130</v>
      </c>
      <c r="D195" s="481" t="s">
        <v>1874</v>
      </c>
      <c r="E195" s="481">
        <v>17532</v>
      </c>
      <c r="F195" s="339"/>
      <c r="G195" s="340">
        <f>IF(ISNUMBER(E195),E195/'Bulk DivVar Analysis'!$I$7,"")</f>
        <v>1.0169668493865831</v>
      </c>
      <c r="H195" s="338" t="str">
        <f>IF(ISNUMBER(E195), IF(G195&gt;'Bulk DivVar Analysis'!$J$9,"Pass","Fail"),"")</f>
        <v>Pass</v>
      </c>
      <c r="I195" s="338" t="str">
        <f t="shared" ref="I195:I258" si="5">_xlfn.TEXTJOIN("_",TRUE,B195,C195)</f>
        <v>Alpha_7_A2</v>
      </c>
      <c r="J195" s="339"/>
      <c r="K195" s="339"/>
      <c r="L195" s="339"/>
      <c r="M195" s="339"/>
      <c r="N195" s="339"/>
      <c r="O195" s="339"/>
      <c r="P195" s="339"/>
      <c r="Q195" s="339"/>
    </row>
    <row r="196" spans="1:17" ht="13.5" customHeight="1">
      <c r="A196" s="481" t="s">
        <v>1127</v>
      </c>
      <c r="B196" s="481" t="s">
        <v>708</v>
      </c>
      <c r="C196" s="481" t="s">
        <v>1132</v>
      </c>
      <c r="D196" s="481" t="s">
        <v>1875</v>
      </c>
      <c r="E196" s="481">
        <v>7785</v>
      </c>
      <c r="F196" s="339"/>
      <c r="G196" s="340">
        <f>IF(ISNUMBER(E196),E196/'Bulk DivVar Analysis'!$I$7,"")</f>
        <v>0.45157922213521273</v>
      </c>
      <c r="H196" s="338" t="str">
        <f>IF(ISNUMBER(E196), IF(G196&gt;'Bulk DivVar Analysis'!$J$9,"Pass","Fail"),"")</f>
        <v>Pass</v>
      </c>
      <c r="I196" s="338" t="str">
        <f t="shared" si="5"/>
        <v>Alpha_7_A3</v>
      </c>
      <c r="J196" s="339"/>
      <c r="K196" s="339"/>
      <c r="L196" s="339"/>
      <c r="M196" s="339"/>
      <c r="N196" s="339"/>
      <c r="O196" s="339"/>
      <c r="P196" s="339"/>
      <c r="Q196" s="339"/>
    </row>
    <row r="197" spans="1:17" ht="13.5" customHeight="1">
      <c r="A197" s="481" t="s">
        <v>1127</v>
      </c>
      <c r="B197" s="481" t="s">
        <v>708</v>
      </c>
      <c r="C197" s="481" t="s">
        <v>1134</v>
      </c>
      <c r="D197" s="481" t="s">
        <v>1876</v>
      </c>
      <c r="E197" s="481">
        <v>6706</v>
      </c>
      <c r="F197" s="339"/>
      <c r="G197" s="340">
        <f>IF(ISNUMBER(E197),E197/'Bulk DivVar Analysis'!$I$7,"")</f>
        <v>0.38899039995359497</v>
      </c>
      <c r="H197" s="338" t="str">
        <f>IF(ISNUMBER(E197), IF(G197&gt;'Bulk DivVar Analysis'!$J$9,"Pass","Fail"),"")</f>
        <v>Pass</v>
      </c>
      <c r="I197" s="338" t="str">
        <f t="shared" si="5"/>
        <v>Alpha_7_A4</v>
      </c>
      <c r="J197" s="339"/>
      <c r="K197" s="339"/>
      <c r="L197" s="339"/>
      <c r="M197" s="339"/>
      <c r="N197" s="339"/>
      <c r="O197" s="339"/>
      <c r="P197" s="339"/>
      <c r="Q197" s="339"/>
    </row>
    <row r="198" spans="1:17" ht="13.5" customHeight="1">
      <c r="A198" s="481" t="s">
        <v>1127</v>
      </c>
      <c r="B198" s="481" t="s">
        <v>708</v>
      </c>
      <c r="C198" s="481" t="s">
        <v>1136</v>
      </c>
      <c r="D198" s="481" t="s">
        <v>1877</v>
      </c>
      <c r="E198" s="481">
        <v>13449</v>
      </c>
      <c r="F198" s="339"/>
      <c r="G198" s="340">
        <f>IF(ISNUMBER(E198),E198/'Bulk DivVar Analysis'!$I$7,"")</f>
        <v>0.78012703384668924</v>
      </c>
      <c r="H198" s="338" t="str">
        <f>IF(ISNUMBER(E198), IF(G198&gt;'Bulk DivVar Analysis'!$J$9,"Pass","Fail"),"")</f>
        <v>Pass</v>
      </c>
      <c r="I198" s="338" t="str">
        <f t="shared" si="5"/>
        <v>Alpha_7_A5</v>
      </c>
      <c r="J198" s="339"/>
      <c r="K198" s="339"/>
      <c r="L198" s="339"/>
      <c r="M198" s="339"/>
      <c r="N198" s="339"/>
      <c r="O198" s="339"/>
      <c r="P198" s="339"/>
      <c r="Q198" s="339"/>
    </row>
    <row r="199" spans="1:17" ht="13.5" customHeight="1">
      <c r="A199" s="481" t="s">
        <v>1127</v>
      </c>
      <c r="B199" s="481" t="s">
        <v>708</v>
      </c>
      <c r="C199" s="481" t="s">
        <v>1138</v>
      </c>
      <c r="D199" s="481" t="s">
        <v>1878</v>
      </c>
      <c r="E199" s="481">
        <v>16021</v>
      </c>
      <c r="F199" s="339"/>
      <c r="G199" s="340">
        <f>IF(ISNUMBER(E199),E199/'Bulk DivVar Analysis'!$I$7,"")</f>
        <v>0.92931929580324257</v>
      </c>
      <c r="H199" s="338" t="str">
        <f>IF(ISNUMBER(E199), IF(G199&gt;'Bulk DivVar Analysis'!$J$9,"Pass","Fail"),"")</f>
        <v>Pass</v>
      </c>
      <c r="I199" s="338" t="str">
        <f t="shared" si="5"/>
        <v>Alpha_7_A6</v>
      </c>
      <c r="J199" s="339"/>
      <c r="K199" s="339"/>
      <c r="L199" s="339"/>
      <c r="M199" s="339"/>
      <c r="N199" s="339"/>
      <c r="O199" s="339"/>
      <c r="P199" s="339"/>
      <c r="Q199" s="339"/>
    </row>
    <row r="200" spans="1:17" ht="13.5" customHeight="1">
      <c r="A200" s="481" t="s">
        <v>1127</v>
      </c>
      <c r="B200" s="481" t="s">
        <v>708</v>
      </c>
      <c r="C200" s="481" t="s">
        <v>1140</v>
      </c>
      <c r="D200" s="481" t="s">
        <v>1879</v>
      </c>
      <c r="E200" s="481">
        <v>11454</v>
      </c>
      <c r="F200" s="339"/>
      <c r="G200" s="340">
        <f>IF(ISNUMBER(E200),E200/'Bulk DivVar Analysis'!$I$7,"")</f>
        <v>0.6644044200817889</v>
      </c>
      <c r="H200" s="338" t="str">
        <f>IF(ISNUMBER(E200), IF(G200&gt;'Bulk DivVar Analysis'!$J$9,"Pass","Fail"),"")</f>
        <v>Pass</v>
      </c>
      <c r="I200" s="338" t="str">
        <f t="shared" si="5"/>
        <v>Alpha_7_A7</v>
      </c>
      <c r="J200" s="339"/>
      <c r="K200" s="339"/>
      <c r="L200" s="339"/>
      <c r="M200" s="339"/>
      <c r="N200" s="339"/>
      <c r="O200" s="339"/>
      <c r="P200" s="339"/>
      <c r="Q200" s="339"/>
    </row>
    <row r="201" spans="1:17" ht="13.5" customHeight="1">
      <c r="A201" s="481" t="s">
        <v>1127</v>
      </c>
      <c r="B201" s="481" t="s">
        <v>708</v>
      </c>
      <c r="C201" s="481" t="s">
        <v>1142</v>
      </c>
      <c r="D201" s="481" t="s">
        <v>1880</v>
      </c>
      <c r="E201" s="481">
        <v>12381</v>
      </c>
      <c r="F201" s="339"/>
      <c r="G201" s="340">
        <f>IF(ISNUMBER(E201),E201/'Bulk DivVar Analysis'!$I$7,"")</f>
        <v>0.71817628121465238</v>
      </c>
      <c r="H201" s="338" t="str">
        <f>IF(ISNUMBER(E201), IF(G201&gt;'Bulk DivVar Analysis'!$J$9,"Pass","Fail"),"")</f>
        <v>Pass</v>
      </c>
      <c r="I201" s="338" t="str">
        <f t="shared" si="5"/>
        <v>Alpha_7_A8</v>
      </c>
      <c r="J201" s="339"/>
      <c r="K201" s="339"/>
      <c r="L201" s="339"/>
      <c r="M201" s="339"/>
      <c r="N201" s="339"/>
      <c r="O201" s="339"/>
      <c r="P201" s="339"/>
      <c r="Q201" s="339"/>
    </row>
    <row r="202" spans="1:17" ht="13.5" customHeight="1">
      <c r="A202" s="481" t="s">
        <v>1127</v>
      </c>
      <c r="B202" s="481" t="s">
        <v>708</v>
      </c>
      <c r="C202" s="481" t="s">
        <v>1144</v>
      </c>
      <c r="D202" s="481" t="s">
        <v>1881</v>
      </c>
      <c r="E202" s="481">
        <v>11656</v>
      </c>
      <c r="F202" s="339"/>
      <c r="G202" s="340">
        <f>IF(ISNUMBER(E202),E202/'Bulk DivVar Analysis'!$I$7,"")</f>
        <v>0.67612169726500193</v>
      </c>
      <c r="H202" s="338" t="str">
        <f>IF(ISNUMBER(E202), IF(G202&gt;'Bulk DivVar Analysis'!$J$9,"Pass","Fail"),"")</f>
        <v>Pass</v>
      </c>
      <c r="I202" s="338" t="str">
        <f t="shared" si="5"/>
        <v>Alpha_7_A9</v>
      </c>
      <c r="J202" s="339"/>
      <c r="K202" s="339"/>
      <c r="L202" s="339"/>
      <c r="M202" s="339"/>
      <c r="N202" s="339"/>
      <c r="O202" s="339"/>
      <c r="P202" s="339"/>
      <c r="Q202" s="339"/>
    </row>
    <row r="203" spans="1:17" ht="13.5" customHeight="1">
      <c r="A203" s="481" t="s">
        <v>1127</v>
      </c>
      <c r="B203" s="481" t="s">
        <v>708</v>
      </c>
      <c r="C203" s="481" t="s">
        <v>496</v>
      </c>
      <c r="D203" s="481" t="s">
        <v>1882</v>
      </c>
      <c r="E203" s="481">
        <v>11534</v>
      </c>
      <c r="F203" s="339"/>
      <c r="G203" s="340">
        <f>IF(ISNUMBER(E203),E203/'Bulk DivVar Analysis'!$I$7,"")</f>
        <v>0.66904492589692277</v>
      </c>
      <c r="H203" s="338" t="str">
        <f>IF(ISNUMBER(E203), IF(G203&gt;'Bulk DivVar Analysis'!$J$9,"Pass","Fail"),"")</f>
        <v>Pass</v>
      </c>
      <c r="I203" s="338" t="str">
        <f t="shared" si="5"/>
        <v>Alpha_7_A10</v>
      </c>
      <c r="J203" s="339"/>
      <c r="K203" s="339"/>
      <c r="L203" s="339"/>
      <c r="M203" s="339"/>
      <c r="N203" s="339"/>
      <c r="O203" s="339"/>
      <c r="P203" s="339"/>
      <c r="Q203" s="339"/>
    </row>
    <row r="204" spans="1:17" ht="13.5" customHeight="1">
      <c r="A204" s="481" t="s">
        <v>1127</v>
      </c>
      <c r="B204" s="481" t="s">
        <v>708</v>
      </c>
      <c r="C204" s="481" t="s">
        <v>497</v>
      </c>
      <c r="D204" s="481" t="s">
        <v>1883</v>
      </c>
      <c r="E204" s="481">
        <v>13926</v>
      </c>
      <c r="F204" s="339"/>
      <c r="G204" s="340">
        <f>IF(ISNUMBER(E204),E204/'Bulk DivVar Analysis'!$I$7,"")</f>
        <v>0.80779604976942487</v>
      </c>
      <c r="H204" s="338" t="str">
        <f>IF(ISNUMBER(E204), IF(G204&gt;'Bulk DivVar Analysis'!$J$9,"Pass","Fail"),"")</f>
        <v>Pass</v>
      </c>
      <c r="I204" s="338" t="str">
        <f t="shared" si="5"/>
        <v>Alpha_7_A11</v>
      </c>
      <c r="J204" s="339"/>
      <c r="K204" s="339"/>
      <c r="L204" s="339"/>
      <c r="M204" s="339"/>
      <c r="N204" s="339"/>
      <c r="O204" s="339"/>
      <c r="P204" s="339"/>
      <c r="Q204" s="339"/>
    </row>
    <row r="205" spans="1:17" ht="13.5" customHeight="1">
      <c r="A205" s="481" t="s">
        <v>1127</v>
      </c>
      <c r="B205" s="481" t="s">
        <v>708</v>
      </c>
      <c r="C205" s="481" t="s">
        <v>498</v>
      </c>
      <c r="D205" s="481" t="s">
        <v>1884</v>
      </c>
      <c r="E205" s="481">
        <v>22031</v>
      </c>
      <c r="F205" s="339"/>
      <c r="G205" s="340">
        <f>IF(ISNUMBER(E205),E205/'Bulk DivVar Analysis'!$I$7,"")</f>
        <v>1.2779372951651731</v>
      </c>
      <c r="H205" s="338" t="str">
        <f>IF(ISNUMBER(E205), IF(G205&gt;'Bulk DivVar Analysis'!$J$9,"Pass","Fail"),"")</f>
        <v>Pass</v>
      </c>
      <c r="I205" s="338" t="str">
        <f t="shared" si="5"/>
        <v>Alpha_7_A12</v>
      </c>
      <c r="J205" s="339"/>
      <c r="K205" s="339"/>
      <c r="L205" s="339"/>
      <c r="M205" s="339"/>
      <c r="N205" s="339"/>
      <c r="O205" s="339"/>
      <c r="P205" s="339"/>
      <c r="Q205" s="339"/>
    </row>
    <row r="206" spans="1:17" ht="13.5" customHeight="1">
      <c r="A206" s="481" t="s">
        <v>1127</v>
      </c>
      <c r="B206" s="481" t="s">
        <v>708</v>
      </c>
      <c r="C206" s="481" t="s">
        <v>1149</v>
      </c>
      <c r="D206" s="481" t="s">
        <v>1885</v>
      </c>
      <c r="E206" s="481">
        <v>18095</v>
      </c>
      <c r="F206" s="339"/>
      <c r="G206" s="340">
        <f>IF(ISNUMBER(E206),E206/'Bulk DivVar Analysis'!$I$7,"")</f>
        <v>1.0496244090605875</v>
      </c>
      <c r="H206" s="338" t="str">
        <f>IF(ISNUMBER(E206), IF(G206&gt;'Bulk DivVar Analysis'!$J$9,"Pass","Fail"),"")</f>
        <v>Pass</v>
      </c>
      <c r="I206" s="338" t="str">
        <f t="shared" si="5"/>
        <v>Alpha_7_B1</v>
      </c>
      <c r="J206" s="339"/>
      <c r="K206" s="339"/>
      <c r="L206" s="339"/>
      <c r="M206" s="339"/>
      <c r="N206" s="339"/>
      <c r="O206" s="339"/>
      <c r="P206" s="339"/>
      <c r="Q206" s="339"/>
    </row>
    <row r="207" spans="1:17" ht="13.5" customHeight="1">
      <c r="A207" s="481" t="s">
        <v>1127</v>
      </c>
      <c r="B207" s="481" t="s">
        <v>708</v>
      </c>
      <c r="C207" s="481" t="s">
        <v>1151</v>
      </c>
      <c r="D207" s="481" t="s">
        <v>1886</v>
      </c>
      <c r="E207" s="481">
        <v>11219</v>
      </c>
      <c r="F207" s="339"/>
      <c r="G207" s="340">
        <f>IF(ISNUMBER(E207),E207/'Bulk DivVar Analysis'!$I$7,"")</f>
        <v>0.65077293424983318</v>
      </c>
      <c r="H207" s="338" t="str">
        <f>IF(ISNUMBER(E207), IF(G207&gt;'Bulk DivVar Analysis'!$J$9,"Pass","Fail"),"")</f>
        <v>Pass</v>
      </c>
      <c r="I207" s="338" t="str">
        <f t="shared" si="5"/>
        <v>Alpha_7_B2</v>
      </c>
      <c r="J207" s="339"/>
      <c r="K207" s="339"/>
      <c r="L207" s="339"/>
      <c r="M207" s="339"/>
      <c r="N207" s="339"/>
      <c r="O207" s="339"/>
      <c r="P207" s="339"/>
      <c r="Q207" s="339"/>
    </row>
    <row r="208" spans="1:17" ht="13.5" customHeight="1">
      <c r="A208" s="481" t="s">
        <v>1127</v>
      </c>
      <c r="B208" s="481" t="s">
        <v>708</v>
      </c>
      <c r="C208" s="481" t="s">
        <v>1153</v>
      </c>
      <c r="D208" s="481" t="s">
        <v>1887</v>
      </c>
      <c r="E208" s="481">
        <v>14795</v>
      </c>
      <c r="F208" s="339"/>
      <c r="G208" s="340">
        <f>IF(ISNUMBER(E208),E208/'Bulk DivVar Analysis'!$I$7,"")</f>
        <v>0.85820354418631628</v>
      </c>
      <c r="H208" s="338" t="str">
        <f>IF(ISNUMBER(E208), IF(G208&gt;'Bulk DivVar Analysis'!$J$9,"Pass","Fail"),"")</f>
        <v>Pass</v>
      </c>
      <c r="I208" s="338" t="str">
        <f t="shared" si="5"/>
        <v>Alpha_7_B3</v>
      </c>
      <c r="J208" s="339"/>
      <c r="K208" s="339"/>
      <c r="L208" s="339"/>
      <c r="M208" s="339"/>
      <c r="N208" s="339"/>
      <c r="O208" s="339"/>
      <c r="P208" s="339"/>
      <c r="Q208" s="339"/>
    </row>
    <row r="209" spans="1:17" ht="13.5" customHeight="1">
      <c r="A209" s="481" t="s">
        <v>1127</v>
      </c>
      <c r="B209" s="481" t="s">
        <v>708</v>
      </c>
      <c r="C209" s="481" t="s">
        <v>1155</v>
      </c>
      <c r="D209" s="481" t="s">
        <v>1888</v>
      </c>
      <c r="E209" s="481">
        <v>9443</v>
      </c>
      <c r="F209" s="339"/>
      <c r="G209" s="340">
        <f>IF(ISNUMBER(E209),E209/'Bulk DivVar Analysis'!$I$7,"")</f>
        <v>0.54775370515386179</v>
      </c>
      <c r="H209" s="338" t="str">
        <f>IF(ISNUMBER(E209), IF(G209&gt;'Bulk DivVar Analysis'!$J$9,"Pass","Fail"),"")</f>
        <v>Pass</v>
      </c>
      <c r="I209" s="338" t="str">
        <f t="shared" si="5"/>
        <v>Alpha_7_B4</v>
      </c>
      <c r="J209" s="339"/>
      <c r="K209" s="339"/>
      <c r="L209" s="339"/>
      <c r="M209" s="339"/>
      <c r="N209" s="339"/>
      <c r="O209" s="339"/>
      <c r="P209" s="339"/>
      <c r="Q209" s="339"/>
    </row>
    <row r="210" spans="1:17" ht="13.5" customHeight="1">
      <c r="A210" s="481" t="s">
        <v>1127</v>
      </c>
      <c r="B210" s="481" t="s">
        <v>708</v>
      </c>
      <c r="C210" s="481" t="s">
        <v>1157</v>
      </c>
      <c r="D210" s="481" t="s">
        <v>1889</v>
      </c>
      <c r="E210" s="481">
        <v>21077</v>
      </c>
      <c r="F210" s="339"/>
      <c r="G210" s="340">
        <f>IF(ISNUMBER(E210),E210/'Bulk DivVar Analysis'!$I$7,"")</f>
        <v>1.2225992633197018</v>
      </c>
      <c r="H210" s="338" t="str">
        <f>IF(ISNUMBER(E210), IF(G210&gt;'Bulk DivVar Analysis'!$J$9,"Pass","Fail"),"")</f>
        <v>Pass</v>
      </c>
      <c r="I210" s="338" t="str">
        <f t="shared" si="5"/>
        <v>Alpha_7_B5</v>
      </c>
      <c r="J210" s="339"/>
      <c r="K210" s="339"/>
      <c r="L210" s="339"/>
      <c r="M210" s="339"/>
      <c r="N210" s="339"/>
      <c r="O210" s="339"/>
      <c r="P210" s="339"/>
      <c r="Q210" s="339"/>
    </row>
    <row r="211" spans="1:17" ht="13.5" customHeight="1">
      <c r="A211" s="481" t="s">
        <v>1127</v>
      </c>
      <c r="B211" s="481" t="s">
        <v>708</v>
      </c>
      <c r="C211" s="481" t="s">
        <v>1159</v>
      </c>
      <c r="D211" s="481" t="s">
        <v>1890</v>
      </c>
      <c r="E211" s="481">
        <v>19272</v>
      </c>
      <c r="F211" s="339"/>
      <c r="G211" s="340">
        <f>IF(ISNUMBER(E211),E211/'Bulk DivVar Analysis'!$I$7,"")</f>
        <v>1.1178978508657444</v>
      </c>
      <c r="H211" s="338" t="str">
        <f>IF(ISNUMBER(E211), IF(G211&gt;'Bulk DivVar Analysis'!$J$9,"Pass","Fail"),"")</f>
        <v>Pass</v>
      </c>
      <c r="I211" s="338" t="str">
        <f t="shared" si="5"/>
        <v>Alpha_7_B6</v>
      </c>
      <c r="J211" s="339"/>
      <c r="K211" s="339"/>
      <c r="L211" s="339"/>
      <c r="M211" s="339"/>
      <c r="N211" s="339"/>
      <c r="O211" s="339"/>
      <c r="P211" s="339"/>
      <c r="Q211" s="339"/>
    </row>
    <row r="212" spans="1:17" ht="13.5" customHeight="1">
      <c r="A212" s="481" t="s">
        <v>1127</v>
      </c>
      <c r="B212" s="481" t="s">
        <v>708</v>
      </c>
      <c r="C212" s="481" t="s">
        <v>1161</v>
      </c>
      <c r="D212" s="481" t="s">
        <v>1891</v>
      </c>
      <c r="E212" s="481">
        <v>32002</v>
      </c>
      <c r="F212" s="339"/>
      <c r="G212" s="340">
        <f>IF(ISNUMBER(E212),E212/'Bulk DivVar Analysis'!$I$7,"")</f>
        <v>1.8563183386989182</v>
      </c>
      <c r="H212" s="338" t="str">
        <f>IF(ISNUMBER(E212), IF(G212&gt;'Bulk DivVar Analysis'!$J$9,"Pass","Fail"),"")</f>
        <v>Pass</v>
      </c>
      <c r="I212" s="338" t="str">
        <f t="shared" si="5"/>
        <v>Alpha_7_B7</v>
      </c>
      <c r="J212" s="339"/>
      <c r="K212" s="339"/>
      <c r="L212" s="339"/>
      <c r="M212" s="339"/>
      <c r="N212" s="339"/>
      <c r="O212" s="339"/>
      <c r="P212" s="339"/>
      <c r="Q212" s="339"/>
    </row>
    <row r="213" spans="1:17" ht="13.5" customHeight="1">
      <c r="A213" s="481" t="s">
        <v>1127</v>
      </c>
      <c r="B213" s="481" t="s">
        <v>708</v>
      </c>
      <c r="C213" s="481" t="s">
        <v>1163</v>
      </c>
      <c r="D213" s="481" t="s">
        <v>1892</v>
      </c>
      <c r="E213" s="481">
        <v>10651</v>
      </c>
      <c r="F213" s="339"/>
      <c r="G213" s="340">
        <f>IF(ISNUMBER(E213),E213/'Bulk DivVar Analysis'!$I$7,"")</f>
        <v>0.6178253429623829</v>
      </c>
      <c r="H213" s="338" t="str">
        <f>IF(ISNUMBER(E213), IF(G213&gt;'Bulk DivVar Analysis'!$J$9,"Pass","Fail"),"")</f>
        <v>Pass</v>
      </c>
      <c r="I213" s="338" t="str">
        <f t="shared" si="5"/>
        <v>Alpha_7_B8</v>
      </c>
      <c r="J213" s="339"/>
      <c r="K213" s="339"/>
      <c r="L213" s="339"/>
      <c r="M213" s="339"/>
      <c r="N213" s="339"/>
      <c r="O213" s="339"/>
      <c r="P213" s="339"/>
      <c r="Q213" s="339"/>
    </row>
    <row r="214" spans="1:17" ht="13.5" customHeight="1">
      <c r="A214" s="481" t="s">
        <v>1127</v>
      </c>
      <c r="B214" s="481" t="s">
        <v>708</v>
      </c>
      <c r="C214" s="481" t="s">
        <v>1165</v>
      </c>
      <c r="D214" s="481" t="s">
        <v>1893</v>
      </c>
      <c r="E214" s="481">
        <v>15034</v>
      </c>
      <c r="F214" s="339"/>
      <c r="G214" s="340">
        <f>IF(ISNUMBER(E214),E214/'Bulk DivVar Analysis'!$I$7,"")</f>
        <v>0.87206705530902873</v>
      </c>
      <c r="H214" s="338" t="str">
        <f>IF(ISNUMBER(E214), IF(G214&gt;'Bulk DivVar Analysis'!$J$9,"Pass","Fail"),"")</f>
        <v>Pass</v>
      </c>
      <c r="I214" s="338" t="str">
        <f t="shared" si="5"/>
        <v>Alpha_7_B9</v>
      </c>
      <c r="J214" s="339"/>
      <c r="K214" s="339"/>
      <c r="L214" s="339"/>
      <c r="M214" s="339"/>
      <c r="N214" s="339"/>
      <c r="O214" s="339"/>
      <c r="P214" s="339"/>
      <c r="Q214" s="339"/>
    </row>
    <row r="215" spans="1:17" ht="13.5" customHeight="1">
      <c r="A215" s="481" t="s">
        <v>1127</v>
      </c>
      <c r="B215" s="481" t="s">
        <v>708</v>
      </c>
      <c r="C215" s="481" t="s">
        <v>508</v>
      </c>
      <c r="D215" s="481" t="s">
        <v>1894</v>
      </c>
      <c r="E215" s="481">
        <v>20915</v>
      </c>
      <c r="F215" s="339"/>
      <c r="G215" s="340">
        <f>IF(ISNUMBER(E215),E215/'Bulk DivVar Analysis'!$I$7,"")</f>
        <v>1.2132022390440558</v>
      </c>
      <c r="H215" s="338" t="str">
        <f>IF(ISNUMBER(E215), IF(G215&gt;'Bulk DivVar Analysis'!$J$9,"Pass","Fail"),"")</f>
        <v>Pass</v>
      </c>
      <c r="I215" s="338" t="str">
        <f t="shared" si="5"/>
        <v>Alpha_7_B10</v>
      </c>
      <c r="J215" s="339"/>
      <c r="K215" s="339"/>
      <c r="L215" s="339"/>
      <c r="M215" s="339"/>
      <c r="N215" s="339"/>
      <c r="O215" s="339"/>
      <c r="P215" s="339"/>
      <c r="Q215" s="339"/>
    </row>
    <row r="216" spans="1:17" ht="13.5" customHeight="1">
      <c r="A216" s="481" t="s">
        <v>1127</v>
      </c>
      <c r="B216" s="481" t="s">
        <v>708</v>
      </c>
      <c r="C216" s="481" t="s">
        <v>509</v>
      </c>
      <c r="D216" s="481" t="s">
        <v>1895</v>
      </c>
      <c r="E216" s="481">
        <v>16049</v>
      </c>
      <c r="F216" s="339"/>
      <c r="G216" s="340">
        <f>IF(ISNUMBER(E216),E216/'Bulk DivVar Analysis'!$I$7,"")</f>
        <v>0.9309434728385394</v>
      </c>
      <c r="H216" s="338" t="str">
        <f>IF(ISNUMBER(E216), IF(G216&gt;'Bulk DivVar Analysis'!$J$9,"Pass","Fail"),"")</f>
        <v>Pass</v>
      </c>
      <c r="I216" s="338" t="str">
        <f t="shared" si="5"/>
        <v>Alpha_7_B11</v>
      </c>
      <c r="J216" s="339"/>
      <c r="K216" s="339"/>
      <c r="L216" s="339"/>
      <c r="M216" s="339"/>
      <c r="N216" s="339"/>
      <c r="O216" s="339"/>
      <c r="P216" s="339"/>
      <c r="Q216" s="339"/>
    </row>
    <row r="217" spans="1:17" ht="13.5" customHeight="1">
      <c r="A217" s="481" t="s">
        <v>1127</v>
      </c>
      <c r="B217" s="481" t="s">
        <v>708</v>
      </c>
      <c r="C217" s="481" t="s">
        <v>510</v>
      </c>
      <c r="D217" s="481" t="s">
        <v>1896</v>
      </c>
      <c r="E217" s="481">
        <v>22370</v>
      </c>
      <c r="F217" s="339"/>
      <c r="G217" s="340">
        <f>IF(ISNUMBER(E217),E217/'Bulk DivVar Analysis'!$I$7,"")</f>
        <v>1.2976014385568027</v>
      </c>
      <c r="H217" s="338" t="str">
        <f>IF(ISNUMBER(E217), IF(G217&gt;'Bulk DivVar Analysis'!$J$9,"Pass","Fail"),"")</f>
        <v>Pass</v>
      </c>
      <c r="I217" s="338" t="str">
        <f t="shared" si="5"/>
        <v>Alpha_7_B12</v>
      </c>
      <c r="J217" s="339"/>
      <c r="K217" s="339"/>
      <c r="L217" s="339"/>
      <c r="M217" s="339"/>
      <c r="N217" s="339"/>
      <c r="O217" s="339"/>
      <c r="P217" s="339"/>
      <c r="Q217" s="339"/>
    </row>
    <row r="218" spans="1:17" ht="13.5" customHeight="1">
      <c r="A218" s="481" t="s">
        <v>1127</v>
      </c>
      <c r="B218" s="481" t="s">
        <v>708</v>
      </c>
      <c r="C218" s="481" t="s">
        <v>1170</v>
      </c>
      <c r="D218" s="481" t="s">
        <v>1897</v>
      </c>
      <c r="E218" s="481">
        <v>28208</v>
      </c>
      <c r="F218" s="339"/>
      <c r="G218" s="340">
        <f>IF(ISNUMBER(E218),E218/'Bulk DivVar Analysis'!$I$7,"")</f>
        <v>1.6362423504161954</v>
      </c>
      <c r="H218" s="338" t="str">
        <f>IF(ISNUMBER(E218), IF(G218&gt;'Bulk DivVar Analysis'!$J$9,"Pass","Fail"),"")</f>
        <v>Pass</v>
      </c>
      <c r="I218" s="338" t="str">
        <f t="shared" si="5"/>
        <v>Alpha_7_C1</v>
      </c>
      <c r="J218" s="339"/>
      <c r="K218" s="339"/>
      <c r="L218" s="339"/>
      <c r="M218" s="339"/>
      <c r="N218" s="339"/>
      <c r="O218" s="339"/>
      <c r="P218" s="339"/>
      <c r="Q218" s="339"/>
    </row>
    <row r="219" spans="1:17" ht="13.5" customHeight="1">
      <c r="A219" s="481" t="s">
        <v>1127</v>
      </c>
      <c r="B219" s="481" t="s">
        <v>708</v>
      </c>
      <c r="C219" s="481" t="s">
        <v>1172</v>
      </c>
      <c r="D219" s="481" t="s">
        <v>1898</v>
      </c>
      <c r="E219" s="481">
        <v>21045</v>
      </c>
      <c r="F219" s="339"/>
      <c r="G219" s="340">
        <f>IF(ISNUMBER(E219),E219/'Bulk DivVar Analysis'!$I$7,"")</f>
        <v>1.2207430609936483</v>
      </c>
      <c r="H219" s="338" t="str">
        <f>IF(ISNUMBER(E219), IF(G219&gt;'Bulk DivVar Analysis'!$J$9,"Pass","Fail"),"")</f>
        <v>Pass</v>
      </c>
      <c r="I219" s="338" t="str">
        <f t="shared" si="5"/>
        <v>Alpha_7_C2</v>
      </c>
      <c r="J219" s="339"/>
      <c r="K219" s="339"/>
      <c r="L219" s="339"/>
      <c r="M219" s="339"/>
      <c r="N219" s="339"/>
      <c r="O219" s="339"/>
      <c r="P219" s="339"/>
      <c r="Q219" s="339"/>
    </row>
    <row r="220" spans="1:17" ht="13.5" customHeight="1">
      <c r="A220" s="481" t="s">
        <v>1127</v>
      </c>
      <c r="B220" s="481" t="s">
        <v>708</v>
      </c>
      <c r="C220" s="481" t="s">
        <v>1174</v>
      </c>
      <c r="D220" s="481" t="s">
        <v>1899</v>
      </c>
      <c r="E220" s="481">
        <v>18181</v>
      </c>
      <c r="F220" s="339"/>
      <c r="G220" s="340">
        <f>IF(ISNUMBER(E220),E220/'Bulk DivVar Analysis'!$I$7,"")</f>
        <v>1.0546129528118564</v>
      </c>
      <c r="H220" s="338" t="str">
        <f>IF(ISNUMBER(E220), IF(G220&gt;'Bulk DivVar Analysis'!$J$9,"Pass","Fail"),"")</f>
        <v>Pass</v>
      </c>
      <c r="I220" s="338" t="str">
        <f t="shared" si="5"/>
        <v>Alpha_7_C3</v>
      </c>
      <c r="J220" s="339"/>
      <c r="K220" s="339"/>
      <c r="L220" s="339"/>
      <c r="M220" s="339"/>
      <c r="N220" s="339"/>
      <c r="O220" s="339"/>
      <c r="P220" s="339"/>
      <c r="Q220" s="339"/>
    </row>
    <row r="221" spans="1:17" ht="13.5" customHeight="1">
      <c r="A221" s="481" t="s">
        <v>1127</v>
      </c>
      <c r="B221" s="481" t="s">
        <v>708</v>
      </c>
      <c r="C221" s="481" t="s">
        <v>1176</v>
      </c>
      <c r="D221" s="481" t="s">
        <v>1900</v>
      </c>
      <c r="E221" s="481">
        <v>13227</v>
      </c>
      <c r="F221" s="339"/>
      <c r="G221" s="340">
        <f>IF(ISNUMBER(E221),E221/'Bulk DivVar Analysis'!$I$7,"")</f>
        <v>0.76724963020969283</v>
      </c>
      <c r="H221" s="338" t="str">
        <f>IF(ISNUMBER(E221), IF(G221&gt;'Bulk DivVar Analysis'!$J$9,"Pass","Fail"),"")</f>
        <v>Pass</v>
      </c>
      <c r="I221" s="338" t="str">
        <f t="shared" si="5"/>
        <v>Alpha_7_C4</v>
      </c>
      <c r="J221" s="339"/>
      <c r="K221" s="339"/>
      <c r="L221" s="339"/>
      <c r="M221" s="339"/>
      <c r="N221" s="339"/>
      <c r="O221" s="339"/>
      <c r="P221" s="339"/>
      <c r="Q221" s="339"/>
    </row>
    <row r="222" spans="1:17" ht="13.5" customHeight="1">
      <c r="A222" s="481" t="s">
        <v>1127</v>
      </c>
      <c r="B222" s="481" t="s">
        <v>708</v>
      </c>
      <c r="C222" s="481" t="s">
        <v>1178</v>
      </c>
      <c r="D222" s="481" t="s">
        <v>1901</v>
      </c>
      <c r="E222" s="481">
        <v>17273</v>
      </c>
      <c r="F222" s="339"/>
      <c r="G222" s="340">
        <f>IF(ISNUMBER(E222),E222/'Bulk DivVar Analysis'!$I$7,"")</f>
        <v>1.0019432118100873</v>
      </c>
      <c r="H222" s="338" t="str">
        <f>IF(ISNUMBER(E222), IF(G222&gt;'Bulk DivVar Analysis'!$J$9,"Pass","Fail"),"")</f>
        <v>Pass</v>
      </c>
      <c r="I222" s="338" t="str">
        <f t="shared" si="5"/>
        <v>Alpha_7_C5</v>
      </c>
      <c r="J222" s="339"/>
      <c r="K222" s="339"/>
      <c r="L222" s="339"/>
      <c r="M222" s="339"/>
      <c r="N222" s="339"/>
      <c r="O222" s="339"/>
      <c r="P222" s="339"/>
      <c r="Q222" s="339"/>
    </row>
    <row r="223" spans="1:17" ht="13.5" customHeight="1">
      <c r="A223" s="481" t="s">
        <v>1127</v>
      </c>
      <c r="B223" s="481" t="s">
        <v>708</v>
      </c>
      <c r="C223" s="481" t="s">
        <v>1180</v>
      </c>
      <c r="D223" s="481" t="s">
        <v>1902</v>
      </c>
      <c r="E223" s="481">
        <v>21616</v>
      </c>
      <c r="F223" s="339"/>
      <c r="G223" s="340">
        <f>IF(ISNUMBER(E223),E223/'Bulk DivVar Analysis'!$I$7,"")</f>
        <v>1.2538646712491661</v>
      </c>
      <c r="H223" s="338" t="str">
        <f>IF(ISNUMBER(E223), IF(G223&gt;'Bulk DivVar Analysis'!$J$9,"Pass","Fail"),"")</f>
        <v>Pass</v>
      </c>
      <c r="I223" s="338" t="str">
        <f t="shared" si="5"/>
        <v>Alpha_7_C6</v>
      </c>
      <c r="J223" s="339"/>
      <c r="K223" s="339"/>
      <c r="L223" s="339"/>
      <c r="M223" s="339"/>
      <c r="N223" s="339"/>
      <c r="O223" s="339"/>
      <c r="P223" s="339"/>
      <c r="Q223" s="339"/>
    </row>
    <row r="224" spans="1:17" ht="13.5" customHeight="1">
      <c r="A224" s="481" t="s">
        <v>1127</v>
      </c>
      <c r="B224" s="481" t="s">
        <v>708</v>
      </c>
      <c r="C224" s="481" t="s">
        <v>1182</v>
      </c>
      <c r="D224" s="481" t="s">
        <v>1903</v>
      </c>
      <c r="E224" s="481">
        <v>4369</v>
      </c>
      <c r="F224" s="339"/>
      <c r="G224" s="340">
        <f>IF(ISNUMBER(E224),E224/'Bulk DivVar Analysis'!$I$7,"")</f>
        <v>0.25342962382899736</v>
      </c>
      <c r="H224" s="338" t="str">
        <f>IF(ISNUMBER(E224), IF(G224&gt;'Bulk DivVar Analysis'!$J$9,"Pass","Fail"),"")</f>
        <v>Pass</v>
      </c>
      <c r="I224" s="338" t="str">
        <f t="shared" si="5"/>
        <v>Alpha_7_C7</v>
      </c>
      <c r="J224" s="339"/>
      <c r="K224" s="339"/>
      <c r="L224" s="339"/>
      <c r="M224" s="339"/>
      <c r="N224" s="339"/>
      <c r="O224" s="339"/>
      <c r="P224" s="339"/>
      <c r="Q224" s="339"/>
    </row>
    <row r="225" spans="1:17" ht="13.5" customHeight="1">
      <c r="A225" s="481" t="s">
        <v>1127</v>
      </c>
      <c r="B225" s="481" t="s">
        <v>708</v>
      </c>
      <c r="C225" s="481" t="s">
        <v>1184</v>
      </c>
      <c r="D225" s="481" t="s">
        <v>1904</v>
      </c>
      <c r="E225" s="481">
        <v>11375</v>
      </c>
      <c r="F225" s="339"/>
      <c r="G225" s="340">
        <f>IF(ISNUMBER(E225),E225/'Bulk DivVar Analysis'!$I$7,"")</f>
        <v>0.65982192058934419</v>
      </c>
      <c r="H225" s="338" t="str">
        <f>IF(ISNUMBER(E225), IF(G225&gt;'Bulk DivVar Analysis'!$J$9,"Pass","Fail"),"")</f>
        <v>Pass</v>
      </c>
      <c r="I225" s="338" t="str">
        <f t="shared" si="5"/>
        <v>Alpha_7_C8</v>
      </c>
      <c r="J225" s="339"/>
      <c r="K225" s="339"/>
      <c r="L225" s="339"/>
      <c r="M225" s="339"/>
      <c r="N225" s="339"/>
      <c r="O225" s="339"/>
      <c r="P225" s="339"/>
      <c r="Q225" s="339"/>
    </row>
    <row r="226" spans="1:17" ht="13.5" customHeight="1">
      <c r="A226" s="481" t="s">
        <v>1127</v>
      </c>
      <c r="B226" s="481" t="s">
        <v>708</v>
      </c>
      <c r="C226" s="481" t="s">
        <v>1186</v>
      </c>
      <c r="D226" s="481" t="s">
        <v>1905</v>
      </c>
      <c r="E226" s="481">
        <v>9927</v>
      </c>
      <c r="F226" s="339"/>
      <c r="G226" s="340">
        <f>IF(ISNUMBER(E226),E226/'Bulk DivVar Analysis'!$I$7,"")</f>
        <v>0.5758287653354216</v>
      </c>
      <c r="H226" s="338" t="str">
        <f>IF(ISNUMBER(E226), IF(G226&gt;'Bulk DivVar Analysis'!$J$9,"Pass","Fail"),"")</f>
        <v>Pass</v>
      </c>
      <c r="I226" s="338" t="str">
        <f t="shared" si="5"/>
        <v>Alpha_7_C9</v>
      </c>
      <c r="J226" s="339"/>
      <c r="K226" s="339"/>
      <c r="L226" s="339"/>
      <c r="M226" s="339"/>
      <c r="N226" s="339"/>
      <c r="O226" s="339"/>
      <c r="P226" s="339"/>
      <c r="Q226" s="339"/>
    </row>
    <row r="227" spans="1:17" ht="13.5" customHeight="1">
      <c r="A227" s="481" t="s">
        <v>1127</v>
      </c>
      <c r="B227" s="481" t="s">
        <v>708</v>
      </c>
      <c r="C227" s="481" t="s">
        <v>520</v>
      </c>
      <c r="D227" s="481" t="s">
        <v>1906</v>
      </c>
      <c r="E227" s="481">
        <v>17521</v>
      </c>
      <c r="F227" s="339"/>
      <c r="G227" s="340">
        <f>IF(ISNUMBER(E227),E227/'Bulk DivVar Analysis'!$I$7,"")</f>
        <v>1.0163287798370022</v>
      </c>
      <c r="H227" s="338" t="str">
        <f>IF(ISNUMBER(E227), IF(G227&gt;'Bulk DivVar Analysis'!$J$9,"Pass","Fail"),"")</f>
        <v>Pass</v>
      </c>
      <c r="I227" s="338" t="str">
        <f t="shared" si="5"/>
        <v>Alpha_7_C10</v>
      </c>
      <c r="J227" s="339"/>
      <c r="K227" s="339"/>
      <c r="L227" s="339"/>
      <c r="M227" s="339"/>
      <c r="N227" s="339"/>
      <c r="O227" s="339"/>
      <c r="P227" s="339"/>
      <c r="Q227" s="339"/>
    </row>
    <row r="228" spans="1:17" ht="13.5" customHeight="1">
      <c r="A228" s="481" t="s">
        <v>1127</v>
      </c>
      <c r="B228" s="481" t="s">
        <v>708</v>
      </c>
      <c r="C228" s="481" t="s">
        <v>521</v>
      </c>
      <c r="D228" s="481" t="s">
        <v>1907</v>
      </c>
      <c r="E228" s="481">
        <v>27706</v>
      </c>
      <c r="F228" s="339"/>
      <c r="G228" s="340">
        <f>IF(ISNUMBER(E228),E228/'Bulk DivVar Analysis'!$I$7,"")</f>
        <v>1.6071231764262304</v>
      </c>
      <c r="H228" s="338" t="str">
        <f>IF(ISNUMBER(E228), IF(G228&gt;'Bulk DivVar Analysis'!$J$9,"Pass","Fail"),"")</f>
        <v>Pass</v>
      </c>
      <c r="I228" s="338" t="str">
        <f t="shared" si="5"/>
        <v>Alpha_7_C11</v>
      </c>
      <c r="J228" s="339"/>
      <c r="K228" s="339"/>
      <c r="L228" s="339"/>
      <c r="M228" s="339"/>
      <c r="N228" s="339"/>
      <c r="O228" s="339"/>
      <c r="P228" s="339"/>
      <c r="Q228" s="339"/>
    </row>
    <row r="229" spans="1:17" ht="13.5" customHeight="1">
      <c r="A229" s="481" t="s">
        <v>1127</v>
      </c>
      <c r="B229" s="481" t="s">
        <v>708</v>
      </c>
      <c r="C229" s="481" t="s">
        <v>522</v>
      </c>
      <c r="D229" s="481" t="s">
        <v>1908</v>
      </c>
      <c r="E229" s="481">
        <v>17925</v>
      </c>
      <c r="F229" s="339"/>
      <c r="G229" s="340">
        <f>IF(ISNUMBER(E229),E229/'Bulk DivVar Analysis'!$I$7,"")</f>
        <v>1.0397633342034283</v>
      </c>
      <c r="H229" s="338" t="str">
        <f>IF(ISNUMBER(E229), IF(G229&gt;'Bulk DivVar Analysis'!$J$9,"Pass","Fail"),"")</f>
        <v>Pass</v>
      </c>
      <c r="I229" s="338" t="str">
        <f t="shared" si="5"/>
        <v>Alpha_7_C12</v>
      </c>
      <c r="J229" s="339"/>
      <c r="K229" s="339"/>
      <c r="L229" s="339"/>
      <c r="M229" s="339"/>
      <c r="N229" s="339"/>
      <c r="O229" s="339"/>
      <c r="P229" s="339"/>
      <c r="Q229" s="339"/>
    </row>
    <row r="230" spans="1:17" ht="13.5" customHeight="1">
      <c r="A230" s="481" t="s">
        <v>1127</v>
      </c>
      <c r="B230" s="481" t="s">
        <v>708</v>
      </c>
      <c r="C230" s="481" t="s">
        <v>1191</v>
      </c>
      <c r="D230" s="481" t="s">
        <v>1909</v>
      </c>
      <c r="E230" s="481">
        <v>13959</v>
      </c>
      <c r="F230" s="339"/>
      <c r="G230" s="340">
        <f>IF(ISNUMBER(E230),E230/'Bulk DivVar Analysis'!$I$7,"")</f>
        <v>0.80971025841816757</v>
      </c>
      <c r="H230" s="338" t="str">
        <f>IF(ISNUMBER(E230), IF(G230&gt;'Bulk DivVar Analysis'!$J$9,"Pass","Fail"),"")</f>
        <v>Pass</v>
      </c>
      <c r="I230" s="338" t="str">
        <f t="shared" si="5"/>
        <v>Alpha_7_D1</v>
      </c>
      <c r="J230" s="339"/>
      <c r="K230" s="339"/>
      <c r="L230" s="339"/>
      <c r="M230" s="339"/>
      <c r="N230" s="339"/>
      <c r="O230" s="339"/>
      <c r="P230" s="339"/>
      <c r="Q230" s="339"/>
    </row>
    <row r="231" spans="1:17" ht="13.5" customHeight="1">
      <c r="A231" s="481" t="s">
        <v>1127</v>
      </c>
      <c r="B231" s="481" t="s">
        <v>708</v>
      </c>
      <c r="C231" s="481" t="s">
        <v>1193</v>
      </c>
      <c r="D231" s="481" t="s">
        <v>1910</v>
      </c>
      <c r="E231" s="481">
        <v>20522</v>
      </c>
      <c r="F231" s="339"/>
      <c r="G231" s="340">
        <f>IF(ISNUMBER(E231),E231/'Bulk DivVar Analysis'!$I$7,"")</f>
        <v>1.1904057542272108</v>
      </c>
      <c r="H231" s="338" t="str">
        <f>IF(ISNUMBER(E231), IF(G231&gt;'Bulk DivVar Analysis'!$J$9,"Pass","Fail"),"")</f>
        <v>Pass</v>
      </c>
      <c r="I231" s="338" t="str">
        <f t="shared" si="5"/>
        <v>Alpha_7_D2</v>
      </c>
      <c r="J231" s="339"/>
      <c r="K231" s="339"/>
      <c r="L231" s="339"/>
      <c r="M231" s="339"/>
      <c r="N231" s="339"/>
      <c r="O231" s="339"/>
      <c r="P231" s="339"/>
      <c r="Q231" s="339"/>
    </row>
    <row r="232" spans="1:17" ht="13.5" customHeight="1">
      <c r="A232" s="481" t="s">
        <v>1127</v>
      </c>
      <c r="B232" s="481" t="s">
        <v>708</v>
      </c>
      <c r="C232" s="481" t="s">
        <v>1195</v>
      </c>
      <c r="D232" s="481" t="s">
        <v>1911</v>
      </c>
      <c r="E232" s="481">
        <v>15480</v>
      </c>
      <c r="F232" s="339"/>
      <c r="G232" s="340">
        <f>IF(ISNUMBER(E232),E232/'Bulk DivVar Analysis'!$I$7,"")</f>
        <v>0.89793787522839985</v>
      </c>
      <c r="H232" s="338" t="str">
        <f>IF(ISNUMBER(E232), IF(G232&gt;'Bulk DivVar Analysis'!$J$9,"Pass","Fail"),"")</f>
        <v>Pass</v>
      </c>
      <c r="I232" s="338" t="str">
        <f t="shared" si="5"/>
        <v>Alpha_7_D3</v>
      </c>
      <c r="J232" s="339"/>
      <c r="K232" s="339"/>
      <c r="L232" s="339"/>
      <c r="M232" s="339"/>
      <c r="N232" s="339"/>
      <c r="O232" s="339"/>
      <c r="P232" s="339"/>
      <c r="Q232" s="339"/>
    </row>
    <row r="233" spans="1:17" ht="13.5" customHeight="1">
      <c r="A233" s="481" t="s">
        <v>1127</v>
      </c>
      <c r="B233" s="481" t="s">
        <v>708</v>
      </c>
      <c r="C233" s="481" t="s">
        <v>1197</v>
      </c>
      <c r="D233" s="481" t="s">
        <v>1912</v>
      </c>
      <c r="E233" s="481">
        <v>20691</v>
      </c>
      <c r="F233" s="339"/>
      <c r="G233" s="340">
        <f>IF(ISNUMBER(E233),E233/'Bulk DivVar Analysis'!$I$7,"")</f>
        <v>1.2002088227616809</v>
      </c>
      <c r="H233" s="338" t="str">
        <f>IF(ISNUMBER(E233), IF(G233&gt;'Bulk DivVar Analysis'!$J$9,"Pass","Fail"),"")</f>
        <v>Pass</v>
      </c>
      <c r="I233" s="338" t="str">
        <f t="shared" si="5"/>
        <v>Alpha_7_D4</v>
      </c>
      <c r="J233" s="339"/>
      <c r="K233" s="339"/>
      <c r="L233" s="339"/>
      <c r="M233" s="339"/>
      <c r="N233" s="339"/>
      <c r="O233" s="339"/>
      <c r="P233" s="339"/>
      <c r="Q233" s="339"/>
    </row>
    <row r="234" spans="1:17" ht="13.5" customHeight="1">
      <c r="A234" s="481" t="s">
        <v>1127</v>
      </c>
      <c r="B234" s="481" t="s">
        <v>708</v>
      </c>
      <c r="C234" s="481" t="s">
        <v>1199</v>
      </c>
      <c r="D234" s="481" t="s">
        <v>1913</v>
      </c>
      <c r="E234" s="481">
        <v>8500</v>
      </c>
      <c r="F234" s="339"/>
      <c r="G234" s="340">
        <f>IF(ISNUMBER(E234),E234/'Bulk DivVar Analysis'!$I$7,"")</f>
        <v>0.49305374285797154</v>
      </c>
      <c r="H234" s="338" t="str">
        <f>IF(ISNUMBER(E234), IF(G234&gt;'Bulk DivVar Analysis'!$J$9,"Pass","Fail"),"")</f>
        <v>Pass</v>
      </c>
      <c r="I234" s="338" t="str">
        <f t="shared" si="5"/>
        <v>Alpha_7_D5</v>
      </c>
      <c r="J234" s="339"/>
      <c r="K234" s="339"/>
      <c r="L234" s="339"/>
      <c r="M234" s="339"/>
      <c r="N234" s="339"/>
      <c r="O234" s="339"/>
      <c r="P234" s="339"/>
      <c r="Q234" s="339"/>
    </row>
    <row r="235" spans="1:17" ht="13.5" customHeight="1">
      <c r="A235" s="481" t="s">
        <v>1127</v>
      </c>
      <c r="B235" s="481" t="s">
        <v>708</v>
      </c>
      <c r="C235" s="481" t="s">
        <v>1201</v>
      </c>
      <c r="D235" s="481" t="s">
        <v>1914</v>
      </c>
      <c r="E235" s="481">
        <v>13286</v>
      </c>
      <c r="F235" s="339"/>
      <c r="G235" s="340">
        <f>IF(ISNUMBER(E235),E235/'Bulk DivVar Analysis'!$I$7,"")</f>
        <v>0.77067200324835405</v>
      </c>
      <c r="H235" s="338" t="str">
        <f>IF(ISNUMBER(E235), IF(G235&gt;'Bulk DivVar Analysis'!$J$9,"Pass","Fail"),"")</f>
        <v>Pass</v>
      </c>
      <c r="I235" s="338" t="str">
        <f t="shared" si="5"/>
        <v>Alpha_7_D6</v>
      </c>
      <c r="J235" s="339"/>
      <c r="K235" s="339"/>
      <c r="L235" s="339"/>
      <c r="M235" s="339"/>
      <c r="N235" s="339"/>
      <c r="O235" s="339"/>
      <c r="P235" s="339"/>
      <c r="Q235" s="339"/>
    </row>
    <row r="236" spans="1:17" ht="13.5" customHeight="1">
      <c r="A236" s="481" t="s">
        <v>1127</v>
      </c>
      <c r="B236" s="481" t="s">
        <v>708</v>
      </c>
      <c r="C236" s="481" t="s">
        <v>1203</v>
      </c>
      <c r="D236" s="481" t="s">
        <v>1915</v>
      </c>
      <c r="E236" s="481">
        <v>9664</v>
      </c>
      <c r="F236" s="339"/>
      <c r="G236" s="340">
        <f>IF(ISNUMBER(E236),E236/'Bulk DivVar Analysis'!$I$7,"")</f>
        <v>0.56057310246816905</v>
      </c>
      <c r="H236" s="338" t="str">
        <f>IF(ISNUMBER(E236), IF(G236&gt;'Bulk DivVar Analysis'!$J$9,"Pass","Fail"),"")</f>
        <v>Pass</v>
      </c>
      <c r="I236" s="338" t="str">
        <f t="shared" si="5"/>
        <v>Alpha_7_D7</v>
      </c>
      <c r="J236" s="339"/>
      <c r="K236" s="339"/>
      <c r="L236" s="339"/>
      <c r="M236" s="339"/>
      <c r="N236" s="339"/>
      <c r="O236" s="339"/>
      <c r="P236" s="339"/>
      <c r="Q236" s="339"/>
    </row>
    <row r="237" spans="1:17" ht="13.5" customHeight="1">
      <c r="A237" s="481" t="s">
        <v>1127</v>
      </c>
      <c r="B237" s="481" t="s">
        <v>708</v>
      </c>
      <c r="C237" s="481" t="s">
        <v>1205</v>
      </c>
      <c r="D237" s="481" t="s">
        <v>1916</v>
      </c>
      <c r="E237" s="481">
        <v>13021</v>
      </c>
      <c r="F237" s="339"/>
      <c r="G237" s="340">
        <f>IF(ISNUMBER(E237),E237/'Bulk DivVar Analysis'!$I$7,"")</f>
        <v>0.7553003277357232</v>
      </c>
      <c r="H237" s="338" t="str">
        <f>IF(ISNUMBER(E237), IF(G237&gt;'Bulk DivVar Analysis'!$J$9,"Pass","Fail"),"")</f>
        <v>Pass</v>
      </c>
      <c r="I237" s="338" t="str">
        <f t="shared" si="5"/>
        <v>Alpha_7_D8</v>
      </c>
      <c r="J237" s="339"/>
      <c r="K237" s="339"/>
      <c r="L237" s="339"/>
      <c r="M237" s="339"/>
      <c r="N237" s="339"/>
      <c r="O237" s="339"/>
      <c r="P237" s="339"/>
      <c r="Q237" s="339"/>
    </row>
    <row r="238" spans="1:17" ht="13.5" customHeight="1">
      <c r="A238" s="481" t="s">
        <v>1127</v>
      </c>
      <c r="B238" s="481" t="s">
        <v>708</v>
      </c>
      <c r="C238" s="481" t="s">
        <v>1207</v>
      </c>
      <c r="D238" s="481" t="s">
        <v>1917</v>
      </c>
      <c r="E238" s="481">
        <v>16407</v>
      </c>
      <c r="F238" s="339"/>
      <c r="G238" s="340">
        <f>IF(ISNUMBER(E238),E238/'Bulk DivVar Analysis'!$I$7,"")</f>
        <v>0.95170973636126333</v>
      </c>
      <c r="H238" s="338" t="str">
        <f>IF(ISNUMBER(E238), IF(G238&gt;'Bulk DivVar Analysis'!$J$9,"Pass","Fail"),"")</f>
        <v>Pass</v>
      </c>
      <c r="I238" s="338" t="str">
        <f t="shared" si="5"/>
        <v>Alpha_7_D9</v>
      </c>
      <c r="J238" s="339"/>
      <c r="K238" s="339"/>
      <c r="L238" s="339"/>
      <c r="M238" s="339"/>
      <c r="N238" s="339"/>
      <c r="O238" s="339"/>
      <c r="P238" s="339"/>
      <c r="Q238" s="339"/>
    </row>
    <row r="239" spans="1:17" ht="13.5" customHeight="1">
      <c r="A239" s="481" t="s">
        <v>1127</v>
      </c>
      <c r="B239" s="481" t="s">
        <v>708</v>
      </c>
      <c r="C239" s="481" t="s">
        <v>532</v>
      </c>
      <c r="D239" s="481" t="s">
        <v>1918</v>
      </c>
      <c r="E239" s="481">
        <v>25065</v>
      </c>
      <c r="F239" s="339"/>
      <c r="G239" s="340">
        <f>IF(ISNUMBER(E239),E239/'Bulk DivVar Analysis'!$I$7,"")</f>
        <v>1.4539284782041242</v>
      </c>
      <c r="H239" s="338" t="str">
        <f>IF(ISNUMBER(E239), IF(G239&gt;'Bulk DivVar Analysis'!$J$9,"Pass","Fail"),"")</f>
        <v>Pass</v>
      </c>
      <c r="I239" s="338" t="str">
        <f t="shared" si="5"/>
        <v>Alpha_7_D10</v>
      </c>
      <c r="J239" s="339"/>
      <c r="K239" s="339"/>
      <c r="L239" s="339"/>
      <c r="M239" s="339"/>
      <c r="N239" s="339"/>
      <c r="O239" s="339"/>
      <c r="P239" s="339"/>
      <c r="Q239" s="339"/>
    </row>
    <row r="240" spans="1:17" ht="13.5" customHeight="1">
      <c r="A240" s="481" t="s">
        <v>1127</v>
      </c>
      <c r="B240" s="481" t="s">
        <v>708</v>
      </c>
      <c r="C240" s="481" t="s">
        <v>533</v>
      </c>
      <c r="D240" s="481" t="s">
        <v>1919</v>
      </c>
      <c r="E240" s="481">
        <v>22191</v>
      </c>
      <c r="F240" s="339"/>
      <c r="G240" s="340">
        <f>IF(ISNUMBER(E240),E240/'Bulk DivVar Analysis'!$I$7,"")</f>
        <v>1.2872183067954408</v>
      </c>
      <c r="H240" s="338" t="str">
        <f>IF(ISNUMBER(E240), IF(G240&gt;'Bulk DivVar Analysis'!$J$9,"Pass","Fail"),"")</f>
        <v>Pass</v>
      </c>
      <c r="I240" s="338" t="str">
        <f t="shared" si="5"/>
        <v>Alpha_7_D11</v>
      </c>
      <c r="J240" s="339"/>
      <c r="K240" s="339"/>
      <c r="L240" s="339"/>
      <c r="M240" s="339"/>
      <c r="N240" s="339"/>
      <c r="O240" s="339"/>
      <c r="P240" s="339"/>
      <c r="Q240" s="339"/>
    </row>
    <row r="241" spans="1:17" ht="13.5" customHeight="1">
      <c r="A241" s="481" t="s">
        <v>1127</v>
      </c>
      <c r="B241" s="481" t="s">
        <v>708</v>
      </c>
      <c r="C241" s="481" t="s">
        <v>534</v>
      </c>
      <c r="D241" s="481" t="s">
        <v>1920</v>
      </c>
      <c r="E241" s="481">
        <v>18962</v>
      </c>
      <c r="F241" s="339"/>
      <c r="G241" s="340">
        <f>IF(ISNUMBER(E241),E241/'Bulk DivVar Analysis'!$I$7,"")</f>
        <v>1.0999158908321007</v>
      </c>
      <c r="H241" s="338" t="str">
        <f>IF(ISNUMBER(E241), IF(G241&gt;'Bulk DivVar Analysis'!$J$9,"Pass","Fail"),"")</f>
        <v>Pass</v>
      </c>
      <c r="I241" s="338" t="str">
        <f t="shared" si="5"/>
        <v>Alpha_7_D12</v>
      </c>
      <c r="J241" s="339"/>
      <c r="K241" s="339"/>
      <c r="L241" s="339"/>
      <c r="M241" s="339"/>
      <c r="N241" s="339"/>
      <c r="O241" s="339"/>
      <c r="P241" s="339"/>
      <c r="Q241" s="339"/>
    </row>
    <row r="242" spans="1:17" ht="13.5" customHeight="1">
      <c r="A242" s="481" t="s">
        <v>1127</v>
      </c>
      <c r="B242" s="481" t="s">
        <v>708</v>
      </c>
      <c r="C242" s="481" t="s">
        <v>1212</v>
      </c>
      <c r="D242" s="481" t="s">
        <v>1921</v>
      </c>
      <c r="E242" s="481">
        <v>30597</v>
      </c>
      <c r="F242" s="339"/>
      <c r="G242" s="340">
        <f>IF(ISNUMBER(E242),E242/'Bulk DivVar Analysis'!$I$7,"")</f>
        <v>1.77481945532063</v>
      </c>
      <c r="H242" s="338" t="str">
        <f>IF(ISNUMBER(E242), IF(G242&gt;'Bulk DivVar Analysis'!$J$9,"Pass","Fail"),"")</f>
        <v>Pass</v>
      </c>
      <c r="I242" s="338" t="str">
        <f t="shared" si="5"/>
        <v>Alpha_7_E1</v>
      </c>
      <c r="J242" s="339"/>
      <c r="K242" s="339"/>
      <c r="L242" s="339"/>
      <c r="M242" s="339"/>
      <c r="N242" s="339"/>
      <c r="O242" s="339"/>
      <c r="P242" s="339"/>
      <c r="Q242" s="339"/>
    </row>
    <row r="243" spans="1:17" ht="13.5" customHeight="1">
      <c r="A243" s="481" t="s">
        <v>1127</v>
      </c>
      <c r="B243" s="481" t="s">
        <v>708</v>
      </c>
      <c r="C243" s="481" t="s">
        <v>1214</v>
      </c>
      <c r="D243" s="481" t="s">
        <v>1922</v>
      </c>
      <c r="E243" s="481">
        <v>31304</v>
      </c>
      <c r="F243" s="339"/>
      <c r="G243" s="340">
        <f>IF(ISNUMBER(E243),E243/'Bulk DivVar Analysis'!$I$7,"")</f>
        <v>1.8158299254618753</v>
      </c>
      <c r="H243" s="338" t="str">
        <f>IF(ISNUMBER(E243), IF(G243&gt;'Bulk DivVar Analysis'!$J$9,"Pass","Fail"),"")</f>
        <v>Pass</v>
      </c>
      <c r="I243" s="338" t="str">
        <f t="shared" si="5"/>
        <v>Alpha_7_E2</v>
      </c>
      <c r="J243" s="339"/>
      <c r="K243" s="339"/>
      <c r="L243" s="339"/>
      <c r="M243" s="339"/>
      <c r="N243" s="339"/>
      <c r="O243" s="339"/>
      <c r="P243" s="339"/>
      <c r="Q243" s="339"/>
    </row>
    <row r="244" spans="1:17" ht="13.5" customHeight="1">
      <c r="A244" s="481" t="s">
        <v>1127</v>
      </c>
      <c r="B244" s="481" t="s">
        <v>708</v>
      </c>
      <c r="C244" s="481" t="s">
        <v>1216</v>
      </c>
      <c r="D244" s="481" t="s">
        <v>1923</v>
      </c>
      <c r="E244" s="481">
        <v>14069</v>
      </c>
      <c r="F244" s="339"/>
      <c r="G244" s="340">
        <f>IF(ISNUMBER(E244),E244/'Bulk DivVar Analysis'!$I$7,"")</f>
        <v>0.81609095391397657</v>
      </c>
      <c r="H244" s="338" t="str">
        <f>IF(ISNUMBER(E244), IF(G244&gt;'Bulk DivVar Analysis'!$J$9,"Pass","Fail"),"")</f>
        <v>Pass</v>
      </c>
      <c r="I244" s="338" t="str">
        <f t="shared" si="5"/>
        <v>Alpha_7_E3</v>
      </c>
      <c r="J244" s="339"/>
      <c r="K244" s="339"/>
      <c r="L244" s="339"/>
      <c r="M244" s="339"/>
      <c r="N244" s="339"/>
      <c r="O244" s="339"/>
      <c r="P244" s="339"/>
      <c r="Q244" s="339"/>
    </row>
    <row r="245" spans="1:17" ht="13.5" customHeight="1">
      <c r="A245" s="481" t="s">
        <v>1127</v>
      </c>
      <c r="B245" s="481" t="s">
        <v>708</v>
      </c>
      <c r="C245" s="481" t="s">
        <v>1218</v>
      </c>
      <c r="D245" s="481" t="s">
        <v>1924</v>
      </c>
      <c r="E245" s="481">
        <v>23217</v>
      </c>
      <c r="F245" s="339"/>
      <c r="G245" s="340">
        <f>IF(ISNUMBER(E245),E245/'Bulk DivVar Analysis'!$I$7,"")</f>
        <v>1.3467327938745324</v>
      </c>
      <c r="H245" s="338" t="str">
        <f>IF(ISNUMBER(E245), IF(G245&gt;'Bulk DivVar Analysis'!$J$9,"Pass","Fail"),"")</f>
        <v>Pass</v>
      </c>
      <c r="I245" s="338" t="str">
        <f t="shared" si="5"/>
        <v>Alpha_7_E4</v>
      </c>
      <c r="J245" s="339"/>
      <c r="K245" s="339"/>
      <c r="L245" s="339"/>
      <c r="M245" s="339"/>
      <c r="N245" s="339"/>
      <c r="O245" s="339"/>
      <c r="P245" s="339"/>
      <c r="Q245" s="339"/>
    </row>
    <row r="246" spans="1:17" ht="13.5" customHeight="1">
      <c r="A246" s="481" t="s">
        <v>1127</v>
      </c>
      <c r="B246" s="481" t="s">
        <v>708</v>
      </c>
      <c r="C246" s="481" t="s">
        <v>1220</v>
      </c>
      <c r="D246" s="481" t="s">
        <v>1925</v>
      </c>
      <c r="E246" s="481">
        <v>18564</v>
      </c>
      <c r="F246" s="339"/>
      <c r="G246" s="340">
        <f>IF(ISNUMBER(E246),E246/'Bulk DivVar Analysis'!$I$7,"")</f>
        <v>1.0768293744018098</v>
      </c>
      <c r="H246" s="338" t="str">
        <f>IF(ISNUMBER(E246), IF(G246&gt;'Bulk DivVar Analysis'!$J$9,"Pass","Fail"),"")</f>
        <v>Pass</v>
      </c>
      <c r="I246" s="338" t="str">
        <f t="shared" si="5"/>
        <v>Alpha_7_E5</v>
      </c>
      <c r="J246" s="339"/>
      <c r="K246" s="339"/>
      <c r="L246" s="339"/>
      <c r="M246" s="339"/>
      <c r="N246" s="339"/>
      <c r="O246" s="339"/>
      <c r="P246" s="339"/>
      <c r="Q246" s="339"/>
    </row>
    <row r="247" spans="1:17" ht="13.5" customHeight="1">
      <c r="A247" s="481" t="s">
        <v>1127</v>
      </c>
      <c r="B247" s="481" t="s">
        <v>708</v>
      </c>
      <c r="C247" s="481" t="s">
        <v>1222</v>
      </c>
      <c r="D247" s="481" t="s">
        <v>1926</v>
      </c>
      <c r="E247" s="481">
        <v>20402</v>
      </c>
      <c r="F247" s="339"/>
      <c r="G247" s="340">
        <f>IF(ISNUMBER(E247),E247/'Bulk DivVar Analysis'!$I$7,"")</f>
        <v>1.1834449955045101</v>
      </c>
      <c r="H247" s="338" t="str">
        <f>IF(ISNUMBER(E247), IF(G247&gt;'Bulk DivVar Analysis'!$J$9,"Pass","Fail"),"")</f>
        <v>Pass</v>
      </c>
      <c r="I247" s="338" t="str">
        <f t="shared" si="5"/>
        <v>Alpha_7_E6</v>
      </c>
      <c r="J247" s="339"/>
      <c r="K247" s="339"/>
      <c r="L247" s="339"/>
      <c r="M247" s="339"/>
      <c r="N247" s="339"/>
      <c r="O247" s="339"/>
      <c r="P247" s="339"/>
      <c r="Q247" s="339"/>
    </row>
    <row r="248" spans="1:17" ht="13.5" customHeight="1">
      <c r="A248" s="481" t="s">
        <v>1127</v>
      </c>
      <c r="B248" s="481" t="s">
        <v>708</v>
      </c>
      <c r="C248" s="481" t="s">
        <v>1224</v>
      </c>
      <c r="D248" s="481" t="s">
        <v>1927</v>
      </c>
      <c r="E248" s="481">
        <v>15478</v>
      </c>
      <c r="F248" s="339"/>
      <c r="G248" s="340">
        <f>IF(ISNUMBER(E248),E248/'Bulk DivVar Analysis'!$I$7,"")</f>
        <v>0.89782186258302155</v>
      </c>
      <c r="H248" s="338" t="str">
        <f>IF(ISNUMBER(E248), IF(G248&gt;'Bulk DivVar Analysis'!$J$9,"Pass","Fail"),"")</f>
        <v>Pass</v>
      </c>
      <c r="I248" s="338" t="str">
        <f t="shared" si="5"/>
        <v>Alpha_7_E7</v>
      </c>
      <c r="J248" s="339"/>
      <c r="K248" s="339"/>
      <c r="L248" s="339"/>
      <c r="M248" s="339"/>
      <c r="N248" s="339"/>
      <c r="O248" s="339"/>
      <c r="P248" s="339"/>
      <c r="Q248" s="339"/>
    </row>
    <row r="249" spans="1:17" ht="13.5" customHeight="1">
      <c r="A249" s="481" t="s">
        <v>1127</v>
      </c>
      <c r="B249" s="481" t="s">
        <v>708</v>
      </c>
      <c r="C249" s="481" t="s">
        <v>1226</v>
      </c>
      <c r="D249" s="481" t="s">
        <v>1928</v>
      </c>
      <c r="E249" s="481">
        <v>15815</v>
      </c>
      <c r="F249" s="339"/>
      <c r="G249" s="340">
        <f>IF(ISNUMBER(E249),E249/'Bulk DivVar Analysis'!$I$7,"")</f>
        <v>0.91736999332927294</v>
      </c>
      <c r="H249" s="338" t="str">
        <f>IF(ISNUMBER(E249), IF(G249&gt;'Bulk DivVar Analysis'!$J$9,"Pass","Fail"),"")</f>
        <v>Pass</v>
      </c>
      <c r="I249" s="338" t="str">
        <f t="shared" si="5"/>
        <v>Alpha_7_E8</v>
      </c>
      <c r="J249" s="339"/>
      <c r="K249" s="339"/>
      <c r="L249" s="339"/>
      <c r="M249" s="339"/>
      <c r="N249" s="339"/>
      <c r="O249" s="339"/>
      <c r="P249" s="339"/>
      <c r="Q249" s="339"/>
    </row>
    <row r="250" spans="1:17" ht="13.5" customHeight="1">
      <c r="A250" s="481" t="s">
        <v>1127</v>
      </c>
      <c r="B250" s="481" t="s">
        <v>708</v>
      </c>
      <c r="C250" s="481" t="s">
        <v>1228</v>
      </c>
      <c r="D250" s="481" t="s">
        <v>1929</v>
      </c>
      <c r="E250" s="481">
        <v>29524</v>
      </c>
      <c r="F250" s="339"/>
      <c r="G250" s="340">
        <f>IF(ISNUMBER(E250),E250/'Bulk DivVar Analysis'!$I$7,"")</f>
        <v>1.7125786710751472</v>
      </c>
      <c r="H250" s="338" t="str">
        <f>IF(ISNUMBER(E250), IF(G250&gt;'Bulk DivVar Analysis'!$J$9,"Pass","Fail"),"")</f>
        <v>Pass</v>
      </c>
      <c r="I250" s="338" t="str">
        <f t="shared" si="5"/>
        <v>Alpha_7_E9</v>
      </c>
      <c r="J250" s="339"/>
      <c r="K250" s="339"/>
      <c r="L250" s="339"/>
      <c r="M250" s="339"/>
      <c r="N250" s="339"/>
      <c r="O250" s="339"/>
      <c r="P250" s="339"/>
      <c r="Q250" s="339"/>
    </row>
    <row r="251" spans="1:17" ht="13.5" customHeight="1">
      <c r="A251" s="481" t="s">
        <v>1127</v>
      </c>
      <c r="B251" s="481" t="s">
        <v>708</v>
      </c>
      <c r="C251" s="481" t="s">
        <v>544</v>
      </c>
      <c r="D251" s="481" t="s">
        <v>1930</v>
      </c>
      <c r="E251" s="481">
        <v>17989</v>
      </c>
      <c r="F251" s="339"/>
      <c r="G251" s="340">
        <f>IF(ISNUMBER(E251),E251/'Bulk DivVar Analysis'!$I$7,"")</f>
        <v>1.0434757388555354</v>
      </c>
      <c r="H251" s="338" t="str">
        <f>IF(ISNUMBER(E251), IF(G251&gt;'Bulk DivVar Analysis'!$J$9,"Pass","Fail"),"")</f>
        <v>Pass</v>
      </c>
      <c r="I251" s="338" t="str">
        <f t="shared" si="5"/>
        <v>Alpha_7_E10</v>
      </c>
      <c r="J251" s="339"/>
      <c r="K251" s="339"/>
      <c r="L251" s="339"/>
      <c r="M251" s="339"/>
      <c r="N251" s="339"/>
      <c r="O251" s="339"/>
      <c r="P251" s="339"/>
      <c r="Q251" s="339"/>
    </row>
    <row r="252" spans="1:17" ht="13.5" customHeight="1">
      <c r="A252" s="481" t="s">
        <v>1127</v>
      </c>
      <c r="B252" s="481" t="s">
        <v>708</v>
      </c>
      <c r="C252" s="481" t="s">
        <v>545</v>
      </c>
      <c r="D252" s="481" t="s">
        <v>1931</v>
      </c>
      <c r="E252" s="481">
        <v>15958</v>
      </c>
      <c r="F252" s="339"/>
      <c r="G252" s="340">
        <f>IF(ISNUMBER(E252),E252/'Bulk DivVar Analysis'!$I$7,"")</f>
        <v>0.92566489747382463</v>
      </c>
      <c r="H252" s="338" t="str">
        <f>IF(ISNUMBER(E252), IF(G252&gt;'Bulk DivVar Analysis'!$J$9,"Pass","Fail"),"")</f>
        <v>Pass</v>
      </c>
      <c r="I252" s="338" t="str">
        <f t="shared" si="5"/>
        <v>Alpha_7_E11</v>
      </c>
      <c r="J252" s="339"/>
      <c r="K252" s="339"/>
      <c r="L252" s="339"/>
      <c r="M252" s="339"/>
      <c r="N252" s="339"/>
      <c r="O252" s="339"/>
      <c r="P252" s="339"/>
      <c r="Q252" s="339"/>
    </row>
    <row r="253" spans="1:17" ht="13.5" customHeight="1">
      <c r="A253" s="481" t="s">
        <v>1127</v>
      </c>
      <c r="B253" s="481" t="s">
        <v>708</v>
      </c>
      <c r="C253" s="481" t="s">
        <v>546</v>
      </c>
      <c r="D253" s="481" t="s">
        <v>1932</v>
      </c>
      <c r="E253" s="481">
        <v>36728</v>
      </c>
      <c r="F253" s="339"/>
      <c r="G253" s="340">
        <f>IF(ISNUMBER(E253),E253/'Bulk DivVar Analysis'!$I$7,"")</f>
        <v>2.1304562197279502</v>
      </c>
      <c r="H253" s="338" t="str">
        <f>IF(ISNUMBER(E253), IF(G253&gt;'Bulk DivVar Analysis'!$J$9,"Pass","Fail"),"")</f>
        <v>Pass</v>
      </c>
      <c r="I253" s="338" t="str">
        <f t="shared" si="5"/>
        <v>Alpha_7_E12</v>
      </c>
      <c r="J253" s="339"/>
      <c r="K253" s="339"/>
      <c r="L253" s="339"/>
      <c r="M253" s="339"/>
      <c r="N253" s="339"/>
      <c r="O253" s="339"/>
      <c r="P253" s="339"/>
      <c r="Q253" s="339"/>
    </row>
    <row r="254" spans="1:17" ht="13.5" customHeight="1">
      <c r="A254" s="481" t="s">
        <v>1127</v>
      </c>
      <c r="B254" s="481" t="s">
        <v>708</v>
      </c>
      <c r="C254" s="481" t="s">
        <v>1233</v>
      </c>
      <c r="D254" s="481" t="s">
        <v>1933</v>
      </c>
      <c r="E254" s="481">
        <v>11885</v>
      </c>
      <c r="F254" s="339"/>
      <c r="G254" s="340">
        <f>IF(ISNUMBER(E254),E254/'Bulk DivVar Analysis'!$I$7,"")</f>
        <v>0.68940514516082252</v>
      </c>
      <c r="H254" s="338" t="str">
        <f>IF(ISNUMBER(E254), IF(G254&gt;'Bulk DivVar Analysis'!$J$9,"Pass","Fail"),"")</f>
        <v>Pass</v>
      </c>
      <c r="I254" s="338" t="str">
        <f t="shared" si="5"/>
        <v>Alpha_7_F1</v>
      </c>
      <c r="J254" s="339"/>
      <c r="K254" s="339"/>
      <c r="L254" s="339"/>
      <c r="M254" s="339"/>
      <c r="N254" s="339"/>
      <c r="O254" s="339"/>
      <c r="P254" s="339"/>
      <c r="Q254" s="339"/>
    </row>
    <row r="255" spans="1:17" ht="13.5" customHeight="1">
      <c r="A255" s="481" t="s">
        <v>1127</v>
      </c>
      <c r="B255" s="481" t="s">
        <v>708</v>
      </c>
      <c r="C255" s="481" t="s">
        <v>1235</v>
      </c>
      <c r="D255" s="481" t="s">
        <v>1934</v>
      </c>
      <c r="E255" s="481">
        <v>17632</v>
      </c>
      <c r="F255" s="339"/>
      <c r="G255" s="340">
        <f>IF(ISNUMBER(E255),E255/'Bulk DivVar Analysis'!$I$7,"")</f>
        <v>1.0227674816555004</v>
      </c>
      <c r="H255" s="338" t="str">
        <f>IF(ISNUMBER(E255), IF(G255&gt;'Bulk DivVar Analysis'!$J$9,"Pass","Fail"),"")</f>
        <v>Pass</v>
      </c>
      <c r="I255" s="338" t="str">
        <f t="shared" si="5"/>
        <v>Alpha_7_F2</v>
      </c>
      <c r="J255" s="339"/>
      <c r="K255" s="339"/>
      <c r="L255" s="339"/>
      <c r="M255" s="339"/>
      <c r="N255" s="339"/>
      <c r="O255" s="339"/>
      <c r="P255" s="339"/>
      <c r="Q255" s="339"/>
    </row>
    <row r="256" spans="1:17" ht="13.5" customHeight="1">
      <c r="A256" s="481" t="s">
        <v>1127</v>
      </c>
      <c r="B256" s="481" t="s">
        <v>708</v>
      </c>
      <c r="C256" s="481" t="s">
        <v>1237</v>
      </c>
      <c r="D256" s="481" t="s">
        <v>1935</v>
      </c>
      <c r="E256" s="481">
        <v>6381</v>
      </c>
      <c r="F256" s="339"/>
      <c r="G256" s="340">
        <f>IF(ISNUMBER(E256),E256/'Bulk DivVar Analysis'!$I$7,"")</f>
        <v>0.37013834507961368</v>
      </c>
      <c r="H256" s="338" t="str">
        <f>IF(ISNUMBER(E256), IF(G256&gt;'Bulk DivVar Analysis'!$J$9,"Pass","Fail"),"")</f>
        <v>Pass</v>
      </c>
      <c r="I256" s="338" t="str">
        <f t="shared" si="5"/>
        <v>Alpha_7_F3</v>
      </c>
      <c r="J256" s="339"/>
      <c r="K256" s="339"/>
      <c r="L256" s="339"/>
      <c r="M256" s="339"/>
      <c r="N256" s="339"/>
      <c r="O256" s="339"/>
      <c r="P256" s="339"/>
      <c r="Q256" s="339"/>
    </row>
    <row r="257" spans="1:17" ht="13.5" customHeight="1">
      <c r="A257" s="481" t="s">
        <v>1127</v>
      </c>
      <c r="B257" s="481" t="s">
        <v>708</v>
      </c>
      <c r="C257" s="481" t="s">
        <v>1239</v>
      </c>
      <c r="D257" s="481" t="s">
        <v>1936</v>
      </c>
      <c r="E257" s="481">
        <v>18533</v>
      </c>
      <c r="F257" s="339"/>
      <c r="G257" s="340">
        <f>IF(ISNUMBER(E257),E257/'Bulk DivVar Analysis'!$I$7,"")</f>
        <v>1.0750311783984454</v>
      </c>
      <c r="H257" s="338" t="str">
        <f>IF(ISNUMBER(E257), IF(G257&gt;'Bulk DivVar Analysis'!$J$9,"Pass","Fail"),"")</f>
        <v>Pass</v>
      </c>
      <c r="I257" s="338" t="str">
        <f t="shared" si="5"/>
        <v>Alpha_7_F4</v>
      </c>
      <c r="J257" s="339"/>
      <c r="K257" s="339"/>
      <c r="L257" s="339"/>
      <c r="M257" s="339"/>
      <c r="N257" s="339"/>
      <c r="O257" s="339"/>
      <c r="P257" s="339"/>
      <c r="Q257" s="339"/>
    </row>
    <row r="258" spans="1:17" ht="13.5" customHeight="1">
      <c r="A258" s="481" t="s">
        <v>1127</v>
      </c>
      <c r="B258" s="481" t="s">
        <v>708</v>
      </c>
      <c r="C258" s="481" t="s">
        <v>1241</v>
      </c>
      <c r="D258" s="481" t="s">
        <v>1937</v>
      </c>
      <c r="E258" s="481">
        <v>27560</v>
      </c>
      <c r="F258" s="339"/>
      <c r="G258" s="340">
        <f>IF(ISNUMBER(E258),E258/'Bulk DivVar Analysis'!$I$7,"")</f>
        <v>1.5986542533136112</v>
      </c>
      <c r="H258" s="338" t="str">
        <f>IF(ISNUMBER(E258), IF(G258&gt;'Bulk DivVar Analysis'!$J$9,"Pass","Fail"),"")</f>
        <v>Pass</v>
      </c>
      <c r="I258" s="338" t="str">
        <f t="shared" si="5"/>
        <v>Alpha_7_F5</v>
      </c>
      <c r="J258" s="339"/>
      <c r="K258" s="339"/>
      <c r="L258" s="339"/>
      <c r="M258" s="339"/>
      <c r="N258" s="339"/>
      <c r="O258" s="339"/>
      <c r="P258" s="339"/>
      <c r="Q258" s="339"/>
    </row>
    <row r="259" spans="1:17" ht="13.5" customHeight="1">
      <c r="A259" s="481" t="s">
        <v>1127</v>
      </c>
      <c r="B259" s="481" t="s">
        <v>708</v>
      </c>
      <c r="C259" s="481" t="s">
        <v>1243</v>
      </c>
      <c r="D259" s="481" t="s">
        <v>1938</v>
      </c>
      <c r="E259" s="481">
        <v>31672</v>
      </c>
      <c r="F259" s="339"/>
      <c r="G259" s="340">
        <f>IF(ISNUMBER(E259),E259/'Bulk DivVar Analysis'!$I$7,"")</f>
        <v>1.8371762522114909</v>
      </c>
      <c r="H259" s="338" t="str">
        <f>IF(ISNUMBER(E259), IF(G259&gt;'Bulk DivVar Analysis'!$J$9,"Pass","Fail"),"")</f>
        <v>Pass</v>
      </c>
      <c r="I259" s="338" t="str">
        <f t="shared" ref="I259:I322" si="6">_xlfn.TEXTJOIN("_",TRUE,B259,C259)</f>
        <v>Alpha_7_F6</v>
      </c>
      <c r="J259" s="339"/>
      <c r="K259" s="339"/>
      <c r="L259" s="339"/>
      <c r="M259" s="339"/>
      <c r="N259" s="339"/>
      <c r="O259" s="339"/>
      <c r="P259" s="339"/>
      <c r="Q259" s="339"/>
    </row>
    <row r="260" spans="1:17" ht="13.5" customHeight="1">
      <c r="A260" s="481" t="s">
        <v>1127</v>
      </c>
      <c r="B260" s="481" t="s">
        <v>708</v>
      </c>
      <c r="C260" s="481" t="s">
        <v>1245</v>
      </c>
      <c r="D260" s="481" t="s">
        <v>1939</v>
      </c>
      <c r="E260" s="481">
        <v>12033</v>
      </c>
      <c r="F260" s="339"/>
      <c r="G260" s="340">
        <f>IF(ISNUMBER(E260),E260/'Bulk DivVar Analysis'!$I$7,"")</f>
        <v>0.6979900809188202</v>
      </c>
      <c r="H260" s="338" t="str">
        <f>IF(ISNUMBER(E260), IF(G260&gt;'Bulk DivVar Analysis'!$J$9,"Pass","Fail"),"")</f>
        <v>Pass</v>
      </c>
      <c r="I260" s="338" t="str">
        <f t="shared" si="6"/>
        <v>Alpha_7_F7</v>
      </c>
      <c r="J260" s="339"/>
      <c r="K260" s="339"/>
      <c r="L260" s="339"/>
      <c r="M260" s="339"/>
      <c r="N260" s="339"/>
      <c r="O260" s="339"/>
      <c r="P260" s="339"/>
      <c r="Q260" s="339"/>
    </row>
    <row r="261" spans="1:17" ht="13.5" customHeight="1">
      <c r="A261" s="481" t="s">
        <v>1127</v>
      </c>
      <c r="B261" s="481" t="s">
        <v>708</v>
      </c>
      <c r="C261" s="481" t="s">
        <v>1247</v>
      </c>
      <c r="D261" s="481" t="s">
        <v>1940</v>
      </c>
      <c r="E261" s="481">
        <v>23028</v>
      </c>
      <c r="F261" s="339"/>
      <c r="G261" s="340">
        <f>IF(ISNUMBER(E261),E261/'Bulk DivVar Analysis'!$I$7,"")</f>
        <v>1.3357695988862786</v>
      </c>
      <c r="H261" s="338" t="str">
        <f>IF(ISNUMBER(E261), IF(G261&gt;'Bulk DivVar Analysis'!$J$9,"Pass","Fail"),"")</f>
        <v>Pass</v>
      </c>
      <c r="I261" s="338" t="str">
        <f t="shared" si="6"/>
        <v>Alpha_7_F8</v>
      </c>
      <c r="J261" s="339"/>
      <c r="K261" s="339"/>
      <c r="L261" s="339"/>
      <c r="M261" s="339"/>
      <c r="N261" s="339"/>
      <c r="O261" s="339"/>
      <c r="P261" s="339"/>
      <c r="Q261" s="339"/>
    </row>
    <row r="262" spans="1:17" ht="13.5" customHeight="1">
      <c r="A262" s="481" t="s">
        <v>1127</v>
      </c>
      <c r="B262" s="481" t="s">
        <v>708</v>
      </c>
      <c r="C262" s="481" t="s">
        <v>1249</v>
      </c>
      <c r="D262" s="481" t="s">
        <v>1941</v>
      </c>
      <c r="E262" s="481">
        <v>10474</v>
      </c>
      <c r="F262" s="339"/>
      <c r="G262" s="340">
        <f>IF(ISNUMBER(E262),E262/'Bulk DivVar Analysis'!$I$7,"")</f>
        <v>0.60755822384639924</v>
      </c>
      <c r="H262" s="338" t="str">
        <f>IF(ISNUMBER(E262), IF(G262&gt;'Bulk DivVar Analysis'!$J$9,"Pass","Fail"),"")</f>
        <v>Pass</v>
      </c>
      <c r="I262" s="338" t="str">
        <f t="shared" si="6"/>
        <v>Alpha_7_F9</v>
      </c>
      <c r="J262" s="339"/>
      <c r="K262" s="339"/>
      <c r="L262" s="339"/>
      <c r="M262" s="339"/>
      <c r="N262" s="339"/>
      <c r="O262" s="339"/>
      <c r="P262" s="339"/>
      <c r="Q262" s="339"/>
    </row>
    <row r="263" spans="1:17" ht="13.5" customHeight="1">
      <c r="A263" s="481" t="s">
        <v>1127</v>
      </c>
      <c r="B263" s="481" t="s">
        <v>708</v>
      </c>
      <c r="C263" s="481" t="s">
        <v>556</v>
      </c>
      <c r="D263" s="481" t="s">
        <v>1942</v>
      </c>
      <c r="E263" s="481">
        <v>22874</v>
      </c>
      <c r="F263" s="339"/>
      <c r="G263" s="340">
        <f>IF(ISNUMBER(E263),E263/'Bulk DivVar Analysis'!$I$7,"")</f>
        <v>1.326836625192146</v>
      </c>
      <c r="H263" s="338" t="str">
        <f>IF(ISNUMBER(E263), IF(G263&gt;'Bulk DivVar Analysis'!$J$9,"Pass","Fail"),"")</f>
        <v>Pass</v>
      </c>
      <c r="I263" s="338" t="str">
        <f t="shared" si="6"/>
        <v>Alpha_7_F10</v>
      </c>
      <c r="J263" s="339"/>
      <c r="K263" s="339"/>
      <c r="L263" s="339"/>
      <c r="M263" s="339"/>
      <c r="N263" s="339"/>
      <c r="O263" s="339"/>
      <c r="P263" s="339"/>
      <c r="Q263" s="339"/>
    </row>
    <row r="264" spans="1:17" ht="13.5" customHeight="1">
      <c r="A264" s="481" t="s">
        <v>1127</v>
      </c>
      <c r="B264" s="481" t="s">
        <v>708</v>
      </c>
      <c r="C264" s="481" t="s">
        <v>557</v>
      </c>
      <c r="D264" s="481" t="s">
        <v>1943</v>
      </c>
      <c r="E264" s="481">
        <v>24248</v>
      </c>
      <c r="F264" s="339"/>
      <c r="G264" s="340">
        <f>IF(ISNUMBER(E264),E264/'Bulk DivVar Analysis'!$I$7,"")</f>
        <v>1.4065373125670697</v>
      </c>
      <c r="H264" s="338" t="str">
        <f>IF(ISNUMBER(E264), IF(G264&gt;'Bulk DivVar Analysis'!$J$9,"Pass","Fail"),"")</f>
        <v>Pass</v>
      </c>
      <c r="I264" s="338" t="str">
        <f t="shared" si="6"/>
        <v>Alpha_7_F11</v>
      </c>
      <c r="J264" s="339"/>
      <c r="K264" s="339"/>
      <c r="L264" s="339"/>
      <c r="M264" s="339"/>
      <c r="N264" s="339"/>
      <c r="O264" s="339"/>
      <c r="P264" s="339"/>
      <c r="Q264" s="339"/>
    </row>
    <row r="265" spans="1:17" ht="13.5" customHeight="1">
      <c r="A265" s="481" t="s">
        <v>1127</v>
      </c>
      <c r="B265" s="481" t="s">
        <v>708</v>
      </c>
      <c r="C265" s="481" t="s">
        <v>558</v>
      </c>
      <c r="D265" s="481" t="s">
        <v>1944</v>
      </c>
      <c r="E265" s="481">
        <v>23517</v>
      </c>
      <c r="F265" s="339"/>
      <c r="G265" s="340">
        <f>IF(ISNUMBER(E265),E265/'Bulk DivVar Analysis'!$I$7,"")</f>
        <v>1.3641346906812843</v>
      </c>
      <c r="H265" s="338" t="str">
        <f>IF(ISNUMBER(E265), IF(G265&gt;'Bulk DivVar Analysis'!$J$9,"Pass","Fail"),"")</f>
        <v>Pass</v>
      </c>
      <c r="I265" s="338" t="str">
        <f t="shared" si="6"/>
        <v>Alpha_7_F12</v>
      </c>
      <c r="J265" s="339"/>
      <c r="K265" s="339"/>
      <c r="L265" s="339"/>
      <c r="M265" s="339"/>
      <c r="N265" s="339"/>
      <c r="O265" s="339"/>
      <c r="P265" s="339"/>
      <c r="Q265" s="339"/>
    </row>
    <row r="266" spans="1:17" ht="13.5" customHeight="1">
      <c r="A266" s="481" t="s">
        <v>1127</v>
      </c>
      <c r="B266" s="481" t="s">
        <v>708</v>
      </c>
      <c r="C266" s="481" t="s">
        <v>1254</v>
      </c>
      <c r="D266" s="481" t="s">
        <v>1945</v>
      </c>
      <c r="E266" s="481">
        <v>32729</v>
      </c>
      <c r="F266" s="339"/>
      <c r="G266" s="340">
        <f>IF(ISNUMBER(E266),E266/'Bulk DivVar Analysis'!$I$7,"")</f>
        <v>1.8984889352939471</v>
      </c>
      <c r="H266" s="338" t="str">
        <f>IF(ISNUMBER(E266), IF(G266&gt;'Bulk DivVar Analysis'!$J$9,"Pass","Fail"),"")</f>
        <v>Pass</v>
      </c>
      <c r="I266" s="338" t="str">
        <f t="shared" si="6"/>
        <v>Alpha_7_G1</v>
      </c>
      <c r="J266" s="339"/>
      <c r="K266" s="339"/>
      <c r="L266" s="339"/>
      <c r="M266" s="339"/>
      <c r="N266" s="339"/>
      <c r="O266" s="339"/>
      <c r="P266" s="339"/>
      <c r="Q266" s="339"/>
    </row>
    <row r="267" spans="1:17" ht="13.5" customHeight="1">
      <c r="A267" s="481" t="s">
        <v>1127</v>
      </c>
      <c r="B267" s="481" t="s">
        <v>708</v>
      </c>
      <c r="C267" s="481" t="s">
        <v>1256</v>
      </c>
      <c r="D267" s="481" t="s">
        <v>1946</v>
      </c>
      <c r="E267" s="481">
        <v>17173</v>
      </c>
      <c r="F267" s="339"/>
      <c r="G267" s="340">
        <f>IF(ISNUMBER(E267),E267/'Bulk DivVar Analysis'!$I$7,"")</f>
        <v>0.99614257954117003</v>
      </c>
      <c r="H267" s="338" t="str">
        <f>IF(ISNUMBER(E267), IF(G267&gt;'Bulk DivVar Analysis'!$J$9,"Pass","Fail"),"")</f>
        <v>Pass</v>
      </c>
      <c r="I267" s="338" t="str">
        <f t="shared" si="6"/>
        <v>Alpha_7_G2</v>
      </c>
      <c r="J267" s="339"/>
      <c r="K267" s="339"/>
      <c r="L267" s="339"/>
      <c r="M267" s="339"/>
      <c r="N267" s="339"/>
      <c r="O267" s="339"/>
      <c r="P267" s="339"/>
      <c r="Q267" s="339"/>
    </row>
    <row r="268" spans="1:17" ht="13.5" customHeight="1">
      <c r="A268" s="481" t="s">
        <v>1127</v>
      </c>
      <c r="B268" s="481" t="s">
        <v>708</v>
      </c>
      <c r="C268" s="481" t="s">
        <v>1258</v>
      </c>
      <c r="D268" s="481" t="s">
        <v>1947</v>
      </c>
      <c r="E268" s="481">
        <v>21373</v>
      </c>
      <c r="F268" s="339"/>
      <c r="G268" s="340">
        <f>IF(ISNUMBER(E268),E268/'Bulk DivVar Analysis'!$I$7,"")</f>
        <v>1.2397691348356972</v>
      </c>
      <c r="H268" s="338" t="str">
        <f>IF(ISNUMBER(E268), IF(G268&gt;'Bulk DivVar Analysis'!$J$9,"Pass","Fail"),"")</f>
        <v>Pass</v>
      </c>
      <c r="I268" s="338" t="str">
        <f t="shared" si="6"/>
        <v>Alpha_7_G3</v>
      </c>
      <c r="J268" s="339"/>
      <c r="K268" s="339"/>
      <c r="L268" s="339"/>
      <c r="M268" s="339"/>
      <c r="N268" s="339"/>
      <c r="O268" s="339"/>
      <c r="P268" s="339"/>
      <c r="Q268" s="339"/>
    </row>
    <row r="269" spans="1:17" ht="13.5" customHeight="1">
      <c r="A269" s="481" t="s">
        <v>1127</v>
      </c>
      <c r="B269" s="481" t="s">
        <v>708</v>
      </c>
      <c r="C269" s="481" t="s">
        <v>1260</v>
      </c>
      <c r="D269" s="481" t="s">
        <v>1948</v>
      </c>
      <c r="E269" s="481">
        <v>27284</v>
      </c>
      <c r="F269" s="339"/>
      <c r="G269" s="340">
        <f>IF(ISNUMBER(E269),E269/'Bulk DivVar Analysis'!$I$7,"")</f>
        <v>1.5826445082513994</v>
      </c>
      <c r="H269" s="338" t="str">
        <f>IF(ISNUMBER(E269), IF(G269&gt;'Bulk DivVar Analysis'!$J$9,"Pass","Fail"),"")</f>
        <v>Pass</v>
      </c>
      <c r="I269" s="338" t="str">
        <f t="shared" si="6"/>
        <v>Alpha_7_G4</v>
      </c>
      <c r="J269" s="339"/>
      <c r="K269" s="339"/>
      <c r="L269" s="339"/>
      <c r="M269" s="339"/>
      <c r="N269" s="339"/>
      <c r="O269" s="339"/>
      <c r="P269" s="339"/>
      <c r="Q269" s="339"/>
    </row>
    <row r="270" spans="1:17" ht="13.5" customHeight="1">
      <c r="A270" s="481" t="s">
        <v>1127</v>
      </c>
      <c r="B270" s="481" t="s">
        <v>708</v>
      </c>
      <c r="C270" s="481" t="s">
        <v>1262</v>
      </c>
      <c r="D270" s="481" t="s">
        <v>1949</v>
      </c>
      <c r="E270" s="481">
        <v>11615</v>
      </c>
      <c r="F270" s="339"/>
      <c r="G270" s="340">
        <f>IF(ISNUMBER(E270),E270/'Bulk DivVar Analysis'!$I$7,"")</f>
        <v>0.67374343803474579</v>
      </c>
      <c r="H270" s="338" t="str">
        <f>IF(ISNUMBER(E270), IF(G270&gt;'Bulk DivVar Analysis'!$J$9,"Pass","Fail"),"")</f>
        <v>Pass</v>
      </c>
      <c r="I270" s="338" t="str">
        <f t="shared" si="6"/>
        <v>Alpha_7_G5</v>
      </c>
      <c r="J270" s="339"/>
      <c r="K270" s="339"/>
      <c r="L270" s="339"/>
      <c r="M270" s="339"/>
      <c r="N270" s="339"/>
      <c r="O270" s="339"/>
      <c r="P270" s="339"/>
      <c r="Q270" s="339"/>
    </row>
    <row r="271" spans="1:17" ht="13.5" customHeight="1">
      <c r="A271" s="481" t="s">
        <v>1127</v>
      </c>
      <c r="B271" s="481" t="s">
        <v>708</v>
      </c>
      <c r="C271" s="481" t="s">
        <v>1264</v>
      </c>
      <c r="D271" s="481" t="s">
        <v>1950</v>
      </c>
      <c r="E271" s="481">
        <v>24366</v>
      </c>
      <c r="F271" s="339"/>
      <c r="G271" s="340">
        <f>IF(ISNUMBER(E271),E271/'Bulk DivVar Analysis'!$I$7,"")</f>
        <v>1.4133820586443921</v>
      </c>
      <c r="H271" s="338" t="str">
        <f>IF(ISNUMBER(E271), IF(G271&gt;'Bulk DivVar Analysis'!$J$9,"Pass","Fail"),"")</f>
        <v>Pass</v>
      </c>
      <c r="I271" s="338" t="str">
        <f t="shared" si="6"/>
        <v>Alpha_7_G6</v>
      </c>
      <c r="J271" s="339"/>
      <c r="K271" s="339"/>
      <c r="L271" s="339"/>
      <c r="M271" s="339"/>
      <c r="N271" s="339"/>
      <c r="O271" s="339"/>
      <c r="P271" s="339"/>
      <c r="Q271" s="339"/>
    </row>
    <row r="272" spans="1:17" ht="13.5" customHeight="1">
      <c r="A272" s="481" t="s">
        <v>1127</v>
      </c>
      <c r="B272" s="481" t="s">
        <v>708</v>
      </c>
      <c r="C272" s="481" t="s">
        <v>1266</v>
      </c>
      <c r="D272" s="481" t="s">
        <v>1951</v>
      </c>
      <c r="E272" s="481">
        <v>11094</v>
      </c>
      <c r="F272" s="339"/>
      <c r="G272" s="340">
        <f>IF(ISNUMBER(E272),E272/'Bulk DivVar Analysis'!$I$7,"")</f>
        <v>0.64352214391368656</v>
      </c>
      <c r="H272" s="338" t="str">
        <f>IF(ISNUMBER(E272), IF(G272&gt;'Bulk DivVar Analysis'!$J$9,"Pass","Fail"),"")</f>
        <v>Pass</v>
      </c>
      <c r="I272" s="338" t="str">
        <f t="shared" si="6"/>
        <v>Alpha_7_G7</v>
      </c>
      <c r="J272" s="339"/>
      <c r="K272" s="339"/>
      <c r="L272" s="339"/>
      <c r="M272" s="339"/>
      <c r="N272" s="339"/>
      <c r="O272" s="339"/>
      <c r="P272" s="339"/>
      <c r="Q272" s="339"/>
    </row>
    <row r="273" spans="1:17" ht="13.5" customHeight="1">
      <c r="A273" s="481" t="s">
        <v>1127</v>
      </c>
      <c r="B273" s="481" t="s">
        <v>708</v>
      </c>
      <c r="C273" s="481" t="s">
        <v>1268</v>
      </c>
      <c r="D273" s="481" t="s">
        <v>1952</v>
      </c>
      <c r="E273" s="481">
        <v>7076</v>
      </c>
      <c r="F273" s="339"/>
      <c r="G273" s="340">
        <f>IF(ISNUMBER(E273),E273/'Bulk DivVar Analysis'!$I$7,"")</f>
        <v>0.410452739348589</v>
      </c>
      <c r="H273" s="338" t="str">
        <f>IF(ISNUMBER(E273), IF(G273&gt;'Bulk DivVar Analysis'!$J$9,"Pass","Fail"),"")</f>
        <v>Pass</v>
      </c>
      <c r="I273" s="338" t="str">
        <f t="shared" si="6"/>
        <v>Alpha_7_G8</v>
      </c>
      <c r="J273" s="339"/>
      <c r="K273" s="339"/>
      <c r="L273" s="339"/>
      <c r="M273" s="339"/>
      <c r="N273" s="339"/>
      <c r="O273" s="339"/>
      <c r="P273" s="339"/>
      <c r="Q273" s="339"/>
    </row>
    <row r="274" spans="1:17" ht="13.5" customHeight="1">
      <c r="A274" s="481" t="s">
        <v>1127</v>
      </c>
      <c r="B274" s="481" t="s">
        <v>708</v>
      </c>
      <c r="C274" s="481" t="s">
        <v>1270</v>
      </c>
      <c r="D274" s="481" t="s">
        <v>1953</v>
      </c>
      <c r="E274" s="481">
        <v>15296</v>
      </c>
      <c r="F274" s="339"/>
      <c r="G274" s="340">
        <f>IF(ISNUMBER(E274),E274/'Bulk DivVar Analysis'!$I$7,"")</f>
        <v>0.88726471185359201</v>
      </c>
      <c r="H274" s="338" t="str">
        <f>IF(ISNUMBER(E274), IF(G274&gt;'Bulk DivVar Analysis'!$J$9,"Pass","Fail"),"")</f>
        <v>Pass</v>
      </c>
      <c r="I274" s="338" t="str">
        <f t="shared" si="6"/>
        <v>Alpha_7_G9</v>
      </c>
      <c r="J274" s="339"/>
      <c r="K274" s="339"/>
      <c r="L274" s="339"/>
      <c r="M274" s="339"/>
      <c r="N274" s="339"/>
      <c r="O274" s="339"/>
      <c r="P274" s="339"/>
      <c r="Q274" s="339"/>
    </row>
    <row r="275" spans="1:17" ht="13.5" customHeight="1">
      <c r="A275" s="481" t="s">
        <v>1127</v>
      </c>
      <c r="B275" s="481" t="s">
        <v>708</v>
      </c>
      <c r="C275" s="481" t="s">
        <v>568</v>
      </c>
      <c r="D275" s="481" t="s">
        <v>1954</v>
      </c>
      <c r="E275" s="481">
        <v>18429</v>
      </c>
      <c r="F275" s="339"/>
      <c r="G275" s="340">
        <f>IF(ISNUMBER(E275),E275/'Bulk DivVar Analysis'!$I$7,"")</f>
        <v>1.0689985208387713</v>
      </c>
      <c r="H275" s="338" t="str">
        <f>IF(ISNUMBER(E275), IF(G275&gt;'Bulk DivVar Analysis'!$J$9,"Pass","Fail"),"")</f>
        <v>Pass</v>
      </c>
      <c r="I275" s="338" t="str">
        <f t="shared" si="6"/>
        <v>Alpha_7_G10</v>
      </c>
      <c r="J275" s="339"/>
      <c r="K275" s="339"/>
      <c r="L275" s="339"/>
      <c r="M275" s="339"/>
      <c r="N275" s="339"/>
      <c r="O275" s="339"/>
      <c r="P275" s="339"/>
      <c r="Q275" s="339"/>
    </row>
    <row r="276" spans="1:17" ht="13.5" customHeight="1">
      <c r="A276" s="481" t="s">
        <v>1127</v>
      </c>
      <c r="B276" s="481" t="s">
        <v>708</v>
      </c>
      <c r="C276" s="481" t="s">
        <v>569</v>
      </c>
      <c r="D276" s="481" t="s">
        <v>1955</v>
      </c>
      <c r="E276" s="481">
        <v>33598</v>
      </c>
      <c r="F276" s="339"/>
      <c r="G276" s="340">
        <f>IF(ISNUMBER(E276),E276/'Bulk DivVar Analysis'!$I$7,"")</f>
        <v>1.9488964297108384</v>
      </c>
      <c r="H276" s="338" t="str">
        <f>IF(ISNUMBER(E276), IF(G276&gt;'Bulk DivVar Analysis'!$J$9,"Pass","Fail"),"")</f>
        <v>Pass</v>
      </c>
      <c r="I276" s="338" t="str">
        <f t="shared" si="6"/>
        <v>Alpha_7_G11</v>
      </c>
      <c r="J276" s="339"/>
      <c r="K276" s="339"/>
      <c r="L276" s="339"/>
      <c r="M276" s="339"/>
      <c r="N276" s="339"/>
      <c r="O276" s="339"/>
      <c r="P276" s="339"/>
      <c r="Q276" s="339"/>
    </row>
    <row r="277" spans="1:17" ht="13.5" customHeight="1">
      <c r="A277" s="481" t="s">
        <v>1127</v>
      </c>
      <c r="B277" s="481" t="s">
        <v>708</v>
      </c>
      <c r="C277" s="481" t="s">
        <v>570</v>
      </c>
      <c r="D277" s="481" t="s">
        <v>1956</v>
      </c>
      <c r="E277" s="481">
        <v>12254</v>
      </c>
      <c r="F277" s="339"/>
      <c r="G277" s="340">
        <f>IF(ISNUMBER(E277),E277/'Bulk DivVar Analysis'!$I$7,"")</f>
        <v>0.71080947823312746</v>
      </c>
      <c r="H277" s="338" t="str">
        <f>IF(ISNUMBER(E277), IF(G277&gt;'Bulk DivVar Analysis'!$J$9,"Pass","Fail"),"")</f>
        <v>Pass</v>
      </c>
      <c r="I277" s="338" t="str">
        <f t="shared" si="6"/>
        <v>Alpha_7_G12</v>
      </c>
      <c r="J277" s="339"/>
      <c r="K277" s="339"/>
      <c r="L277" s="339"/>
      <c r="M277" s="339"/>
      <c r="N277" s="339"/>
      <c r="O277" s="339"/>
      <c r="P277" s="339"/>
      <c r="Q277" s="339"/>
    </row>
    <row r="278" spans="1:17" ht="13.5" customHeight="1">
      <c r="A278" s="481" t="s">
        <v>1127</v>
      </c>
      <c r="B278" s="481" t="s">
        <v>708</v>
      </c>
      <c r="C278" s="481" t="s">
        <v>1275</v>
      </c>
      <c r="D278" s="481" t="s">
        <v>1957</v>
      </c>
      <c r="E278" s="481">
        <v>24013</v>
      </c>
      <c r="F278" s="339"/>
      <c r="G278" s="340">
        <f>IF(ISNUMBER(E278),E278/'Bulk DivVar Analysis'!$I$7,"")</f>
        <v>1.3929058267351142</v>
      </c>
      <c r="H278" s="338" t="str">
        <f>IF(ISNUMBER(E278), IF(G278&gt;'Bulk DivVar Analysis'!$J$9,"Pass","Fail"),"")</f>
        <v>Pass</v>
      </c>
      <c r="I278" s="338" t="str">
        <f t="shared" si="6"/>
        <v>Alpha_7_H1</v>
      </c>
      <c r="J278" s="339"/>
      <c r="K278" s="339"/>
      <c r="L278" s="339"/>
      <c r="M278" s="339"/>
      <c r="N278" s="339"/>
      <c r="O278" s="339"/>
      <c r="P278" s="339"/>
      <c r="Q278" s="339"/>
    </row>
    <row r="279" spans="1:17" ht="13.5" customHeight="1">
      <c r="A279" s="481" t="s">
        <v>1127</v>
      </c>
      <c r="B279" s="481" t="s">
        <v>708</v>
      </c>
      <c r="C279" s="481" t="s">
        <v>1277</v>
      </c>
      <c r="D279" s="481" t="s">
        <v>1958</v>
      </c>
      <c r="E279" s="481">
        <v>15968</v>
      </c>
      <c r="F279" s="339"/>
      <c r="G279" s="340">
        <f>IF(ISNUMBER(E279),E279/'Bulk DivVar Analysis'!$I$7,"")</f>
        <v>0.92624496070071638</v>
      </c>
      <c r="H279" s="338" t="str">
        <f>IF(ISNUMBER(E279), IF(G279&gt;'Bulk DivVar Analysis'!$J$9,"Pass","Fail"),"")</f>
        <v>Pass</v>
      </c>
      <c r="I279" s="338" t="str">
        <f t="shared" si="6"/>
        <v>Alpha_7_H2</v>
      </c>
      <c r="J279" s="339"/>
      <c r="K279" s="339"/>
      <c r="L279" s="339"/>
      <c r="M279" s="339"/>
      <c r="N279" s="339"/>
      <c r="O279" s="339"/>
      <c r="P279" s="339"/>
      <c r="Q279" s="339"/>
    </row>
    <row r="280" spans="1:17" ht="13.5" customHeight="1">
      <c r="A280" s="481" t="s">
        <v>1127</v>
      </c>
      <c r="B280" s="481" t="s">
        <v>708</v>
      </c>
      <c r="C280" s="481" t="s">
        <v>1279</v>
      </c>
      <c r="D280" s="481" t="s">
        <v>1959</v>
      </c>
      <c r="E280" s="481">
        <v>11657</v>
      </c>
      <c r="F280" s="339"/>
      <c r="G280" s="340">
        <f>IF(ISNUMBER(E280),E280/'Bulk DivVar Analysis'!$I$7,"")</f>
        <v>0.67617970358769108</v>
      </c>
      <c r="H280" s="338" t="str">
        <f>IF(ISNUMBER(E280), IF(G280&gt;'Bulk DivVar Analysis'!$J$9,"Pass","Fail"),"")</f>
        <v>Pass</v>
      </c>
      <c r="I280" s="338" t="str">
        <f t="shared" si="6"/>
        <v>Alpha_7_H3</v>
      </c>
      <c r="J280" s="339"/>
      <c r="K280" s="339"/>
      <c r="L280" s="339"/>
      <c r="M280" s="339"/>
      <c r="N280" s="339"/>
      <c r="O280" s="339"/>
      <c r="P280" s="339"/>
      <c r="Q280" s="339"/>
    </row>
    <row r="281" spans="1:17" ht="13.5" customHeight="1">
      <c r="A281" s="481" t="s">
        <v>1127</v>
      </c>
      <c r="B281" s="481" t="s">
        <v>708</v>
      </c>
      <c r="C281" s="481" t="s">
        <v>1281</v>
      </c>
      <c r="D281" s="481" t="s">
        <v>1960</v>
      </c>
      <c r="E281" s="481">
        <v>31995</v>
      </c>
      <c r="F281" s="339"/>
      <c r="G281" s="340">
        <f>IF(ISNUMBER(E281),E281/'Bulk DivVar Analysis'!$I$7,"")</f>
        <v>1.8559122944400939</v>
      </c>
      <c r="H281" s="338" t="str">
        <f>IF(ISNUMBER(E281), IF(G281&gt;'Bulk DivVar Analysis'!$J$9,"Pass","Fail"),"")</f>
        <v>Pass</v>
      </c>
      <c r="I281" s="338" t="str">
        <f t="shared" si="6"/>
        <v>Alpha_7_H4</v>
      </c>
      <c r="J281" s="339"/>
      <c r="K281" s="339"/>
      <c r="L281" s="339"/>
      <c r="M281" s="339"/>
      <c r="N281" s="339"/>
      <c r="O281" s="339"/>
      <c r="P281" s="339"/>
      <c r="Q281" s="339"/>
    </row>
    <row r="282" spans="1:17" ht="13.5" customHeight="1">
      <c r="A282" s="481" t="s">
        <v>1127</v>
      </c>
      <c r="B282" s="481" t="s">
        <v>708</v>
      </c>
      <c r="C282" s="481" t="s">
        <v>1283</v>
      </c>
      <c r="D282" s="481" t="s">
        <v>1961</v>
      </c>
      <c r="E282" s="481">
        <v>15866</v>
      </c>
      <c r="F282" s="339"/>
      <c r="G282" s="340">
        <f>IF(ISNUMBER(E282),E282/'Bulk DivVar Analysis'!$I$7,"")</f>
        <v>0.92032831578642071</v>
      </c>
      <c r="H282" s="338" t="str">
        <f>IF(ISNUMBER(E282), IF(G282&gt;'Bulk DivVar Analysis'!$J$9,"Pass","Fail"),"")</f>
        <v>Pass</v>
      </c>
      <c r="I282" s="338" t="str">
        <f t="shared" si="6"/>
        <v>Alpha_7_H5</v>
      </c>
      <c r="J282" s="339"/>
      <c r="K282" s="339"/>
      <c r="L282" s="339"/>
      <c r="M282" s="339"/>
      <c r="N282" s="339"/>
      <c r="O282" s="339"/>
      <c r="P282" s="339"/>
      <c r="Q282" s="339"/>
    </row>
    <row r="283" spans="1:17" ht="13.5" customHeight="1">
      <c r="A283" s="481" t="s">
        <v>1127</v>
      </c>
      <c r="B283" s="481" t="s">
        <v>708</v>
      </c>
      <c r="C283" s="481" t="s">
        <v>1285</v>
      </c>
      <c r="D283" s="481" t="s">
        <v>1962</v>
      </c>
      <c r="E283" s="481">
        <v>29854</v>
      </c>
      <c r="F283" s="339"/>
      <c r="G283" s="340">
        <f>IF(ISNUMBER(E283),E283/'Bulk DivVar Analysis'!$I$7,"")</f>
        <v>1.7317207575625744</v>
      </c>
      <c r="H283" s="338" t="str">
        <f>IF(ISNUMBER(E283), IF(G283&gt;'Bulk DivVar Analysis'!$J$9,"Pass","Fail"),"")</f>
        <v>Pass</v>
      </c>
      <c r="I283" s="338" t="str">
        <f t="shared" si="6"/>
        <v>Alpha_7_H6</v>
      </c>
      <c r="J283" s="339"/>
      <c r="K283" s="339"/>
      <c r="L283" s="339"/>
      <c r="M283" s="339"/>
      <c r="N283" s="339"/>
      <c r="O283" s="339"/>
      <c r="P283" s="339"/>
      <c r="Q283" s="339"/>
    </row>
    <row r="284" spans="1:17" ht="13.5" customHeight="1">
      <c r="A284" s="481" t="s">
        <v>1127</v>
      </c>
      <c r="B284" s="481" t="s">
        <v>708</v>
      </c>
      <c r="C284" s="481" t="s">
        <v>1287</v>
      </c>
      <c r="D284" s="481" t="s">
        <v>1963</v>
      </c>
      <c r="E284" s="481">
        <v>12068</v>
      </c>
      <c r="F284" s="339"/>
      <c r="G284" s="340">
        <f>IF(ISNUMBER(E284),E284/'Bulk DivVar Analysis'!$I$7,"")</f>
        <v>0.7000203022129412</v>
      </c>
      <c r="H284" s="338" t="str">
        <f>IF(ISNUMBER(E284), IF(G284&gt;'Bulk DivVar Analysis'!$J$9,"Pass","Fail"),"")</f>
        <v>Pass</v>
      </c>
      <c r="I284" s="338" t="str">
        <f t="shared" si="6"/>
        <v>Alpha_7_H7</v>
      </c>
      <c r="J284" s="339"/>
      <c r="K284" s="339"/>
      <c r="L284" s="339"/>
      <c r="M284" s="339"/>
      <c r="N284" s="339"/>
      <c r="O284" s="339"/>
      <c r="P284" s="339"/>
      <c r="Q284" s="339"/>
    </row>
    <row r="285" spans="1:17" ht="13.5" customHeight="1">
      <c r="A285" s="481" t="s">
        <v>1127</v>
      </c>
      <c r="B285" s="481" t="s">
        <v>708</v>
      </c>
      <c r="C285" s="481" t="s">
        <v>1289</v>
      </c>
      <c r="D285" s="481" t="s">
        <v>1964</v>
      </c>
      <c r="E285" s="481">
        <v>24007</v>
      </c>
      <c r="F285" s="339"/>
      <c r="G285" s="340">
        <f>IF(ISNUMBER(E285),E285/'Bulk DivVar Analysis'!$I$7,"")</f>
        <v>1.3925577887989791</v>
      </c>
      <c r="H285" s="338" t="str">
        <f>IF(ISNUMBER(E285), IF(G285&gt;'Bulk DivVar Analysis'!$J$9,"Pass","Fail"),"")</f>
        <v>Pass</v>
      </c>
      <c r="I285" s="338" t="str">
        <f t="shared" si="6"/>
        <v>Alpha_7_H8</v>
      </c>
      <c r="J285" s="339"/>
      <c r="K285" s="339"/>
      <c r="L285" s="339"/>
      <c r="M285" s="339"/>
      <c r="N285" s="339"/>
      <c r="O285" s="339"/>
      <c r="P285" s="339"/>
      <c r="Q285" s="339"/>
    </row>
    <row r="286" spans="1:17" ht="13.5" customHeight="1">
      <c r="A286" s="481" t="s">
        <v>1127</v>
      </c>
      <c r="B286" s="481" t="s">
        <v>708</v>
      </c>
      <c r="C286" s="481" t="s">
        <v>1291</v>
      </c>
      <c r="D286" s="481" t="s">
        <v>1965</v>
      </c>
      <c r="E286" s="481">
        <v>15732</v>
      </c>
      <c r="F286" s="339"/>
      <c r="G286" s="340">
        <f>IF(ISNUMBER(E286),E286/'Bulk DivVar Analysis'!$I$7,"")</f>
        <v>0.9125554685460715</v>
      </c>
      <c r="H286" s="338" t="str">
        <f>IF(ISNUMBER(E286), IF(G286&gt;'Bulk DivVar Analysis'!$J$9,"Pass","Fail"),"")</f>
        <v>Pass</v>
      </c>
      <c r="I286" s="338" t="str">
        <f t="shared" si="6"/>
        <v>Alpha_7_H9</v>
      </c>
      <c r="J286" s="339"/>
      <c r="K286" s="339"/>
      <c r="L286" s="339"/>
      <c r="M286" s="339"/>
      <c r="N286" s="339"/>
      <c r="O286" s="339"/>
      <c r="P286" s="339"/>
      <c r="Q286" s="339"/>
    </row>
    <row r="287" spans="1:17" ht="13.5" customHeight="1">
      <c r="A287" s="481" t="s">
        <v>1127</v>
      </c>
      <c r="B287" s="481" t="s">
        <v>708</v>
      </c>
      <c r="C287" s="481" t="s">
        <v>580</v>
      </c>
      <c r="D287" s="481" t="s">
        <v>1966</v>
      </c>
      <c r="E287" s="481">
        <v>17176</v>
      </c>
      <c r="F287" s="339"/>
      <c r="G287" s="340">
        <f>IF(ISNUMBER(E287),E287/'Bulk DivVar Analysis'!$I$7,"")</f>
        <v>0.99631659850923748</v>
      </c>
      <c r="H287" s="338" t="str">
        <f>IF(ISNUMBER(E287), IF(G287&gt;'Bulk DivVar Analysis'!$J$9,"Pass","Fail"),"")</f>
        <v>Pass</v>
      </c>
      <c r="I287" s="338" t="str">
        <f t="shared" si="6"/>
        <v>Alpha_7_H10</v>
      </c>
      <c r="J287" s="339"/>
      <c r="K287" s="339"/>
      <c r="L287" s="339"/>
      <c r="M287" s="339"/>
      <c r="N287" s="339"/>
      <c r="O287" s="339"/>
      <c r="P287" s="339"/>
      <c r="Q287" s="339"/>
    </row>
    <row r="288" spans="1:17" ht="13.5" customHeight="1">
      <c r="A288" s="481" t="s">
        <v>1127</v>
      </c>
      <c r="B288" s="481" t="s">
        <v>708</v>
      </c>
      <c r="C288" s="481" t="s">
        <v>581</v>
      </c>
      <c r="D288" s="481" t="s">
        <v>1967</v>
      </c>
      <c r="E288" s="481">
        <v>47350</v>
      </c>
      <c r="F288" s="339"/>
      <c r="G288" s="340">
        <f>IF(ISNUMBER(E288),E288/'Bulk DivVar Analysis'!$I$7,"")</f>
        <v>2.7465993793323471</v>
      </c>
      <c r="H288" s="338" t="str">
        <f>IF(ISNUMBER(E288), IF(G288&gt;'Bulk DivVar Analysis'!$J$9,"Pass","Fail"),"")</f>
        <v>Pass</v>
      </c>
      <c r="I288" s="338" t="str">
        <f t="shared" si="6"/>
        <v>Alpha_7_H11</v>
      </c>
      <c r="J288" s="339"/>
      <c r="K288" s="339"/>
      <c r="L288" s="339"/>
      <c r="M288" s="339"/>
      <c r="N288" s="339"/>
      <c r="O288" s="339"/>
      <c r="P288" s="339"/>
      <c r="Q288" s="339"/>
    </row>
    <row r="289" spans="1:17" ht="13.5" customHeight="1">
      <c r="A289" s="481" t="s">
        <v>1127</v>
      </c>
      <c r="B289" s="481" t="s">
        <v>708</v>
      </c>
      <c r="C289" s="481" t="s">
        <v>582</v>
      </c>
      <c r="D289" s="481" t="s">
        <v>1968</v>
      </c>
      <c r="E289" s="481">
        <v>12393</v>
      </c>
      <c r="F289" s="339"/>
      <c r="G289" s="340">
        <f>IF(ISNUMBER(E289),E289/'Bulk DivVar Analysis'!$I$7,"")</f>
        <v>0.71887235708692243</v>
      </c>
      <c r="H289" s="338" t="str">
        <f>IF(ISNUMBER(E289), IF(G289&gt;'Bulk DivVar Analysis'!$J$9,"Pass","Fail"),"")</f>
        <v>Pass</v>
      </c>
      <c r="I289" s="338" t="str">
        <f t="shared" si="6"/>
        <v>Alpha_7_H12</v>
      </c>
      <c r="J289" s="339"/>
      <c r="K289" s="339"/>
      <c r="L289" s="339"/>
      <c r="M289" s="339"/>
      <c r="N289" s="339"/>
      <c r="O289" s="339"/>
      <c r="P289" s="339"/>
      <c r="Q289" s="339"/>
    </row>
    <row r="290" spans="1:17" ht="13.5" customHeight="1">
      <c r="A290" s="481" t="s">
        <v>1127</v>
      </c>
      <c r="B290" s="481" t="s">
        <v>710</v>
      </c>
      <c r="C290" s="481" t="s">
        <v>1128</v>
      </c>
      <c r="D290" s="481" t="s">
        <v>1969</v>
      </c>
      <c r="E290" s="481">
        <v>31088</v>
      </c>
      <c r="F290" s="339"/>
      <c r="G290" s="340">
        <f>IF(ISNUMBER(E290),E290/'Bulk DivVar Analysis'!$I$7,"")</f>
        <v>1.8033005597610139</v>
      </c>
      <c r="H290" s="338" t="str">
        <f>IF(ISNUMBER(E290), IF(G290&gt;'Bulk DivVar Analysis'!$J$9,"Pass","Fail"),"")</f>
        <v>Pass</v>
      </c>
      <c r="I290" s="338" t="str">
        <f t="shared" si="6"/>
        <v>Alpha_8_A1</v>
      </c>
      <c r="J290" s="339"/>
      <c r="K290" s="339"/>
      <c r="L290" s="339"/>
      <c r="M290" s="339"/>
      <c r="N290" s="339"/>
      <c r="O290" s="339"/>
      <c r="P290" s="339"/>
      <c r="Q290" s="339"/>
    </row>
    <row r="291" spans="1:17" ht="13.5" customHeight="1">
      <c r="A291" s="481" t="s">
        <v>1127</v>
      </c>
      <c r="B291" s="481" t="s">
        <v>710</v>
      </c>
      <c r="C291" s="481" t="s">
        <v>1130</v>
      </c>
      <c r="D291" s="481" t="s">
        <v>1970</v>
      </c>
      <c r="E291" s="481">
        <v>13741</v>
      </c>
      <c r="F291" s="339"/>
      <c r="G291" s="340">
        <f>IF(ISNUMBER(E291),E291/'Bulk DivVar Analysis'!$I$7,"")</f>
        <v>0.79706488007192788</v>
      </c>
      <c r="H291" s="338" t="str">
        <f>IF(ISNUMBER(E291), IF(G291&gt;'Bulk DivVar Analysis'!$J$9,"Pass","Fail"),"")</f>
        <v>Pass</v>
      </c>
      <c r="I291" s="338" t="str">
        <f t="shared" si="6"/>
        <v>Alpha_8_A2</v>
      </c>
      <c r="J291" s="339"/>
      <c r="K291" s="339"/>
      <c r="L291" s="339"/>
      <c r="M291" s="339"/>
      <c r="N291" s="339"/>
      <c r="O291" s="339"/>
      <c r="P291" s="339"/>
      <c r="Q291" s="339"/>
    </row>
    <row r="292" spans="1:17" ht="13.5" customHeight="1">
      <c r="A292" s="481" t="s">
        <v>1127</v>
      </c>
      <c r="B292" s="481" t="s">
        <v>710</v>
      </c>
      <c r="C292" s="481" t="s">
        <v>1132</v>
      </c>
      <c r="D292" s="481" t="s">
        <v>1971</v>
      </c>
      <c r="E292" s="481">
        <v>31971</v>
      </c>
      <c r="F292" s="339"/>
      <c r="G292" s="340">
        <f>IF(ISNUMBER(E292),E292/'Bulk DivVar Analysis'!$I$7,"")</f>
        <v>1.8545201426955538</v>
      </c>
      <c r="H292" s="338" t="str">
        <f>IF(ISNUMBER(E292), IF(G292&gt;'Bulk DivVar Analysis'!$J$9,"Pass","Fail"),"")</f>
        <v>Pass</v>
      </c>
      <c r="I292" s="338" t="str">
        <f t="shared" si="6"/>
        <v>Alpha_8_A3</v>
      </c>
      <c r="J292" s="339"/>
      <c r="K292" s="339"/>
      <c r="L292" s="339"/>
      <c r="M292" s="339"/>
      <c r="N292" s="339"/>
      <c r="O292" s="339"/>
      <c r="P292" s="339"/>
      <c r="Q292" s="339"/>
    </row>
    <row r="293" spans="1:17" ht="13.5" customHeight="1">
      <c r="A293" s="481" t="s">
        <v>1127</v>
      </c>
      <c r="B293" s="481" t="s">
        <v>710</v>
      </c>
      <c r="C293" s="481" t="s">
        <v>1134</v>
      </c>
      <c r="D293" s="481" t="s">
        <v>1972</v>
      </c>
      <c r="E293" s="481">
        <v>40268</v>
      </c>
      <c r="F293" s="339"/>
      <c r="G293" s="340">
        <f>IF(ISNUMBER(E293),E293/'Bulk DivVar Analysis'!$I$7,"")</f>
        <v>2.3357986020476234</v>
      </c>
      <c r="H293" s="338" t="str">
        <f>IF(ISNUMBER(E293), IF(G293&gt;'Bulk DivVar Analysis'!$J$9,"Pass","Fail"),"")</f>
        <v>Pass</v>
      </c>
      <c r="I293" s="338" t="str">
        <f t="shared" si="6"/>
        <v>Alpha_8_A4</v>
      </c>
      <c r="J293" s="339"/>
      <c r="K293" s="339"/>
      <c r="L293" s="339"/>
      <c r="M293" s="339"/>
      <c r="N293" s="339"/>
      <c r="O293" s="339"/>
      <c r="P293" s="339"/>
      <c r="Q293" s="339"/>
    </row>
    <row r="294" spans="1:17" ht="13.5" customHeight="1">
      <c r="A294" s="481" t="s">
        <v>1127</v>
      </c>
      <c r="B294" s="481" t="s">
        <v>710</v>
      </c>
      <c r="C294" s="481" t="s">
        <v>1136</v>
      </c>
      <c r="D294" s="481" t="s">
        <v>1973</v>
      </c>
      <c r="E294" s="481">
        <v>22614</v>
      </c>
      <c r="F294" s="339"/>
      <c r="G294" s="340">
        <f>IF(ISNUMBER(E294),E294/'Bulk DivVar Analysis'!$I$7,"")</f>
        <v>1.311754981292961</v>
      </c>
      <c r="H294" s="338" t="str">
        <f>IF(ISNUMBER(E294), IF(G294&gt;'Bulk DivVar Analysis'!$J$9,"Pass","Fail"),"")</f>
        <v>Pass</v>
      </c>
      <c r="I294" s="338" t="str">
        <f t="shared" si="6"/>
        <v>Alpha_8_A5</v>
      </c>
      <c r="J294" s="339"/>
      <c r="K294" s="339"/>
      <c r="L294" s="339"/>
      <c r="M294" s="339"/>
      <c r="N294" s="339"/>
      <c r="O294" s="339"/>
      <c r="P294" s="339"/>
      <c r="Q294" s="339"/>
    </row>
    <row r="295" spans="1:17" ht="13.5" customHeight="1">
      <c r="A295" s="481" t="s">
        <v>1127</v>
      </c>
      <c r="B295" s="481" t="s">
        <v>710</v>
      </c>
      <c r="C295" s="481" t="s">
        <v>1138</v>
      </c>
      <c r="D295" s="481" t="s">
        <v>1974</v>
      </c>
      <c r="E295" s="481">
        <v>16184</v>
      </c>
      <c r="F295" s="339"/>
      <c r="G295" s="340">
        <f>IF(ISNUMBER(E295),E295/'Bulk DivVar Analysis'!$I$7,"")</f>
        <v>0.93877432640157776</v>
      </c>
      <c r="H295" s="338" t="str">
        <f>IF(ISNUMBER(E295), IF(G295&gt;'Bulk DivVar Analysis'!$J$9,"Pass","Fail"),"")</f>
        <v>Pass</v>
      </c>
      <c r="I295" s="338" t="str">
        <f t="shared" si="6"/>
        <v>Alpha_8_A6</v>
      </c>
      <c r="J295" s="339"/>
      <c r="K295" s="339"/>
      <c r="L295" s="339"/>
      <c r="M295" s="339"/>
      <c r="N295" s="339"/>
      <c r="O295" s="339"/>
      <c r="P295" s="339"/>
      <c r="Q295" s="339"/>
    </row>
    <row r="296" spans="1:17" ht="13.5" customHeight="1">
      <c r="A296" s="481" t="s">
        <v>1127</v>
      </c>
      <c r="B296" s="481" t="s">
        <v>710</v>
      </c>
      <c r="C296" s="481" t="s">
        <v>1140</v>
      </c>
      <c r="D296" s="481" t="s">
        <v>1975</v>
      </c>
      <c r="E296" s="481">
        <v>40315</v>
      </c>
      <c r="F296" s="339"/>
      <c r="G296" s="340">
        <f>IF(ISNUMBER(E296),E296/'Bulk DivVar Analysis'!$I$7,"")</f>
        <v>2.3385248992140144</v>
      </c>
      <c r="H296" s="338" t="str">
        <f>IF(ISNUMBER(E296), IF(G296&gt;'Bulk DivVar Analysis'!$J$9,"Pass","Fail"),"")</f>
        <v>Pass</v>
      </c>
      <c r="I296" s="338" t="str">
        <f t="shared" si="6"/>
        <v>Alpha_8_A7</v>
      </c>
      <c r="J296" s="339"/>
      <c r="K296" s="339"/>
      <c r="L296" s="339"/>
      <c r="M296" s="339"/>
      <c r="N296" s="339"/>
      <c r="O296" s="339"/>
      <c r="P296" s="339"/>
      <c r="Q296" s="339"/>
    </row>
    <row r="297" spans="1:17" ht="13.5" customHeight="1">
      <c r="A297" s="481" t="s">
        <v>1127</v>
      </c>
      <c r="B297" s="481" t="s">
        <v>710</v>
      </c>
      <c r="C297" s="481" t="s">
        <v>1142</v>
      </c>
      <c r="D297" s="481" t="s">
        <v>1976</v>
      </c>
      <c r="E297" s="481">
        <v>35121</v>
      </c>
      <c r="F297" s="339"/>
      <c r="G297" s="340">
        <f>IF(ISNUMBER(E297),E297/'Bulk DivVar Analysis'!$I$7,"")</f>
        <v>2.0372400591664492</v>
      </c>
      <c r="H297" s="338" t="str">
        <f>IF(ISNUMBER(E297), IF(G297&gt;'Bulk DivVar Analysis'!$J$9,"Pass","Fail"),"")</f>
        <v>Pass</v>
      </c>
      <c r="I297" s="338" t="str">
        <f t="shared" si="6"/>
        <v>Alpha_8_A8</v>
      </c>
      <c r="J297" s="339"/>
      <c r="K297" s="339"/>
      <c r="L297" s="339"/>
      <c r="M297" s="339"/>
      <c r="N297" s="339"/>
      <c r="O297" s="339"/>
      <c r="P297" s="339"/>
      <c r="Q297" s="339"/>
    </row>
    <row r="298" spans="1:17" ht="13.5" customHeight="1">
      <c r="A298" s="481" t="s">
        <v>1127</v>
      </c>
      <c r="B298" s="481" t="s">
        <v>710</v>
      </c>
      <c r="C298" s="481" t="s">
        <v>1144</v>
      </c>
      <c r="D298" s="481" t="s">
        <v>1977</v>
      </c>
      <c r="E298" s="481">
        <v>32729</v>
      </c>
      <c r="F298" s="339"/>
      <c r="G298" s="340">
        <f>IF(ISNUMBER(E298),E298/'Bulk DivVar Analysis'!$I$7,"")</f>
        <v>1.8984889352939471</v>
      </c>
      <c r="H298" s="338" t="str">
        <f>IF(ISNUMBER(E298), IF(G298&gt;'Bulk DivVar Analysis'!$J$9,"Pass","Fail"),"")</f>
        <v>Pass</v>
      </c>
      <c r="I298" s="338" t="str">
        <f t="shared" si="6"/>
        <v>Alpha_8_A9</v>
      </c>
      <c r="J298" s="339"/>
      <c r="K298" s="339"/>
      <c r="L298" s="339"/>
      <c r="M298" s="339"/>
      <c r="N298" s="339"/>
      <c r="O298" s="339"/>
      <c r="P298" s="339"/>
      <c r="Q298" s="339"/>
    </row>
    <row r="299" spans="1:17" ht="13.5" customHeight="1">
      <c r="A299" s="481" t="s">
        <v>1127</v>
      </c>
      <c r="B299" s="481" t="s">
        <v>710</v>
      </c>
      <c r="C299" s="481" t="s">
        <v>496</v>
      </c>
      <c r="D299" s="481" t="s">
        <v>1978</v>
      </c>
      <c r="E299" s="481">
        <v>29274</v>
      </c>
      <c r="F299" s="339"/>
      <c r="G299" s="340">
        <f>IF(ISNUMBER(E299),E299/'Bulk DivVar Analysis'!$I$7,"")</f>
        <v>1.6980770904028539</v>
      </c>
      <c r="H299" s="338" t="str">
        <f>IF(ISNUMBER(E299), IF(G299&gt;'Bulk DivVar Analysis'!$J$9,"Pass","Fail"),"")</f>
        <v>Pass</v>
      </c>
      <c r="I299" s="338" t="str">
        <f t="shared" si="6"/>
        <v>Alpha_8_A10</v>
      </c>
      <c r="J299" s="339"/>
      <c r="K299" s="339"/>
      <c r="L299" s="339"/>
      <c r="M299" s="339"/>
      <c r="N299" s="339"/>
      <c r="O299" s="339"/>
      <c r="P299" s="339"/>
      <c r="Q299" s="339"/>
    </row>
    <row r="300" spans="1:17" ht="13.5" customHeight="1">
      <c r="A300" s="481" t="s">
        <v>1127</v>
      </c>
      <c r="B300" s="481" t="s">
        <v>710</v>
      </c>
      <c r="C300" s="481" t="s">
        <v>497</v>
      </c>
      <c r="D300" s="481" t="s">
        <v>1979</v>
      </c>
      <c r="E300" s="481">
        <v>10356</v>
      </c>
      <c r="F300" s="339"/>
      <c r="G300" s="340">
        <f>IF(ISNUMBER(E300),E300/'Bulk DivVar Analysis'!$I$7,"")</f>
        <v>0.6007134777690768</v>
      </c>
      <c r="H300" s="338" t="str">
        <f>IF(ISNUMBER(E300), IF(G300&gt;'Bulk DivVar Analysis'!$J$9,"Pass","Fail"),"")</f>
        <v>Pass</v>
      </c>
      <c r="I300" s="338" t="str">
        <f t="shared" si="6"/>
        <v>Alpha_8_A11</v>
      </c>
      <c r="J300" s="339"/>
      <c r="K300" s="339"/>
      <c r="L300" s="339"/>
      <c r="M300" s="339"/>
      <c r="N300" s="339"/>
      <c r="O300" s="339"/>
      <c r="P300" s="339"/>
      <c r="Q300" s="339"/>
    </row>
    <row r="301" spans="1:17" ht="13.5" customHeight="1">
      <c r="A301" s="481" t="s">
        <v>1127</v>
      </c>
      <c r="B301" s="481" t="s">
        <v>710</v>
      </c>
      <c r="C301" s="481" t="s">
        <v>498</v>
      </c>
      <c r="D301" s="481" t="s">
        <v>1980</v>
      </c>
      <c r="E301" s="481">
        <v>26698</v>
      </c>
      <c r="F301" s="339"/>
      <c r="G301" s="340">
        <f>IF(ISNUMBER(E301),E301/'Bulk DivVar Analysis'!$I$7,"")</f>
        <v>1.548652803155544</v>
      </c>
      <c r="H301" s="338" t="str">
        <f>IF(ISNUMBER(E301), IF(G301&gt;'Bulk DivVar Analysis'!$J$9,"Pass","Fail"),"")</f>
        <v>Pass</v>
      </c>
      <c r="I301" s="338" t="str">
        <f t="shared" si="6"/>
        <v>Alpha_8_A12</v>
      </c>
      <c r="J301" s="339"/>
      <c r="K301" s="339"/>
      <c r="L301" s="339"/>
      <c r="M301" s="339"/>
      <c r="N301" s="339"/>
      <c r="O301" s="339"/>
      <c r="P301" s="339"/>
      <c r="Q301" s="339"/>
    </row>
    <row r="302" spans="1:17" ht="13.5" customHeight="1">
      <c r="A302" s="481" t="s">
        <v>1127</v>
      </c>
      <c r="B302" s="481" t="s">
        <v>710</v>
      </c>
      <c r="C302" s="481" t="s">
        <v>1149</v>
      </c>
      <c r="D302" s="481" t="s">
        <v>1981</v>
      </c>
      <c r="E302" s="481">
        <v>19987</v>
      </c>
      <c r="F302" s="339"/>
      <c r="G302" s="340">
        <f>IF(ISNUMBER(E302),E302/'Bulk DivVar Analysis'!$I$7,"")</f>
        <v>1.1593723715885031</v>
      </c>
      <c r="H302" s="338" t="str">
        <f>IF(ISNUMBER(E302), IF(G302&gt;'Bulk DivVar Analysis'!$J$9,"Pass","Fail"),"")</f>
        <v>Pass</v>
      </c>
      <c r="I302" s="338" t="str">
        <f t="shared" si="6"/>
        <v>Alpha_8_B1</v>
      </c>
      <c r="J302" s="339"/>
      <c r="K302" s="339"/>
      <c r="L302" s="339"/>
      <c r="M302" s="339"/>
      <c r="N302" s="339"/>
      <c r="O302" s="339"/>
      <c r="P302" s="339"/>
      <c r="Q302" s="339"/>
    </row>
    <row r="303" spans="1:17" ht="13.5" customHeight="1">
      <c r="A303" s="481" t="s">
        <v>1127</v>
      </c>
      <c r="B303" s="481" t="s">
        <v>710</v>
      </c>
      <c r="C303" s="481" t="s">
        <v>1151</v>
      </c>
      <c r="D303" s="481" t="s">
        <v>1982</v>
      </c>
      <c r="E303" s="481">
        <v>17202</v>
      </c>
      <c r="F303" s="339"/>
      <c r="G303" s="340">
        <f>IF(ISNUMBER(E303),E303/'Bulk DivVar Analysis'!$I$7,"")</f>
        <v>0.997824762899156</v>
      </c>
      <c r="H303" s="338" t="str">
        <f>IF(ISNUMBER(E303), IF(G303&gt;'Bulk DivVar Analysis'!$J$9,"Pass","Fail"),"")</f>
        <v>Pass</v>
      </c>
      <c r="I303" s="338" t="str">
        <f t="shared" si="6"/>
        <v>Alpha_8_B2</v>
      </c>
      <c r="J303" s="339"/>
      <c r="K303" s="339"/>
      <c r="L303" s="339"/>
      <c r="M303" s="339"/>
      <c r="N303" s="339"/>
      <c r="O303" s="339"/>
      <c r="P303" s="339"/>
      <c r="Q303" s="339"/>
    </row>
    <row r="304" spans="1:17" ht="13.5" customHeight="1">
      <c r="A304" s="481" t="s">
        <v>1127</v>
      </c>
      <c r="B304" s="481" t="s">
        <v>710</v>
      </c>
      <c r="C304" s="481" t="s">
        <v>1153</v>
      </c>
      <c r="D304" s="481" t="s">
        <v>1983</v>
      </c>
      <c r="E304" s="481">
        <v>42294</v>
      </c>
      <c r="F304" s="339"/>
      <c r="G304" s="340">
        <f>IF(ISNUMBER(E304),E304/'Bulk DivVar Analysis'!$I$7,"")</f>
        <v>2.4533194118158881</v>
      </c>
      <c r="H304" s="338" t="str">
        <f>IF(ISNUMBER(E304), IF(G304&gt;'Bulk DivVar Analysis'!$J$9,"Pass","Fail"),"")</f>
        <v>Pass</v>
      </c>
      <c r="I304" s="338" t="str">
        <f t="shared" si="6"/>
        <v>Alpha_8_B3</v>
      </c>
      <c r="J304" s="339"/>
      <c r="K304" s="339"/>
      <c r="L304" s="339"/>
      <c r="M304" s="339"/>
      <c r="N304" s="339"/>
      <c r="O304" s="339"/>
      <c r="P304" s="339"/>
      <c r="Q304" s="339"/>
    </row>
    <row r="305" spans="1:17" ht="13.5" customHeight="1">
      <c r="A305" s="481" t="s">
        <v>1127</v>
      </c>
      <c r="B305" s="481" t="s">
        <v>710</v>
      </c>
      <c r="C305" s="481" t="s">
        <v>1155</v>
      </c>
      <c r="D305" s="481" t="s">
        <v>1984</v>
      </c>
      <c r="E305" s="481">
        <v>20365</v>
      </c>
      <c r="F305" s="339"/>
      <c r="G305" s="340">
        <f>IF(ISNUMBER(E305),E305/'Bulk DivVar Analysis'!$I$7,"")</f>
        <v>1.1812987615650106</v>
      </c>
      <c r="H305" s="338" t="str">
        <f>IF(ISNUMBER(E305), IF(G305&gt;'Bulk DivVar Analysis'!$J$9,"Pass","Fail"),"")</f>
        <v>Pass</v>
      </c>
      <c r="I305" s="338" t="str">
        <f t="shared" si="6"/>
        <v>Alpha_8_B4</v>
      </c>
      <c r="J305" s="339"/>
      <c r="K305" s="339"/>
      <c r="L305" s="339"/>
      <c r="M305" s="339"/>
      <c r="N305" s="339"/>
      <c r="O305" s="339"/>
      <c r="P305" s="339"/>
      <c r="Q305" s="339"/>
    </row>
    <row r="306" spans="1:17" ht="13.5" customHeight="1">
      <c r="A306" s="481" t="s">
        <v>1127</v>
      </c>
      <c r="B306" s="481" t="s">
        <v>710</v>
      </c>
      <c r="C306" s="481" t="s">
        <v>1157</v>
      </c>
      <c r="D306" s="481" t="s">
        <v>1985</v>
      </c>
      <c r="E306" s="481">
        <v>25704</v>
      </c>
      <c r="F306" s="339"/>
      <c r="G306" s="340">
        <f>IF(ISNUMBER(E306),E306/'Bulk DivVar Analysis'!$I$7,"")</f>
        <v>1.490994518402506</v>
      </c>
      <c r="H306" s="338" t="str">
        <f>IF(ISNUMBER(E306), IF(G306&gt;'Bulk DivVar Analysis'!$J$9,"Pass","Fail"),"")</f>
        <v>Pass</v>
      </c>
      <c r="I306" s="338" t="str">
        <f t="shared" si="6"/>
        <v>Alpha_8_B5</v>
      </c>
      <c r="J306" s="339"/>
      <c r="K306" s="339"/>
      <c r="L306" s="339"/>
      <c r="M306" s="339"/>
      <c r="N306" s="339"/>
      <c r="O306" s="339"/>
      <c r="P306" s="339"/>
      <c r="Q306" s="339"/>
    </row>
    <row r="307" spans="1:17" ht="13.5" customHeight="1">
      <c r="A307" s="481" t="s">
        <v>1127</v>
      </c>
      <c r="B307" s="481" t="s">
        <v>710</v>
      </c>
      <c r="C307" s="481" t="s">
        <v>1159</v>
      </c>
      <c r="D307" s="481" t="s">
        <v>1986</v>
      </c>
      <c r="E307" s="481">
        <v>5421</v>
      </c>
      <c r="F307" s="339"/>
      <c r="G307" s="340">
        <f>IF(ISNUMBER(E307),E307/'Bulk DivVar Analysis'!$I$7,"")</f>
        <v>0.31445227529800746</v>
      </c>
      <c r="H307" s="338" t="str">
        <f>IF(ISNUMBER(E307), IF(G307&gt;'Bulk DivVar Analysis'!$J$9,"Pass","Fail"),"")</f>
        <v>Pass</v>
      </c>
      <c r="I307" s="338" t="str">
        <f t="shared" si="6"/>
        <v>Alpha_8_B6</v>
      </c>
      <c r="J307" s="339"/>
      <c r="K307" s="339"/>
      <c r="L307" s="339"/>
      <c r="M307" s="339"/>
      <c r="N307" s="339"/>
      <c r="O307" s="339"/>
      <c r="P307" s="339"/>
      <c r="Q307" s="339"/>
    </row>
    <row r="308" spans="1:17" ht="13.5" customHeight="1">
      <c r="A308" s="481" t="s">
        <v>1127</v>
      </c>
      <c r="B308" s="481" t="s">
        <v>710</v>
      </c>
      <c r="C308" s="481" t="s">
        <v>1161</v>
      </c>
      <c r="D308" s="481" t="s">
        <v>1987</v>
      </c>
      <c r="E308" s="481">
        <v>19900</v>
      </c>
      <c r="F308" s="339"/>
      <c r="G308" s="340">
        <f>IF(ISNUMBER(E308),E308/'Bulk DivVar Analysis'!$I$7,"")</f>
        <v>1.1543258215145451</v>
      </c>
      <c r="H308" s="338" t="str">
        <f>IF(ISNUMBER(E308), IF(G308&gt;'Bulk DivVar Analysis'!$J$9,"Pass","Fail"),"")</f>
        <v>Pass</v>
      </c>
      <c r="I308" s="338" t="str">
        <f t="shared" si="6"/>
        <v>Alpha_8_B7</v>
      </c>
      <c r="J308" s="339"/>
      <c r="K308" s="339"/>
      <c r="L308" s="339"/>
      <c r="M308" s="339"/>
      <c r="N308" s="339"/>
      <c r="O308" s="339"/>
      <c r="P308" s="339"/>
      <c r="Q308" s="339"/>
    </row>
    <row r="309" spans="1:17" ht="13.5" customHeight="1">
      <c r="A309" s="481" t="s">
        <v>1127</v>
      </c>
      <c r="B309" s="481" t="s">
        <v>710</v>
      </c>
      <c r="C309" s="481" t="s">
        <v>1163</v>
      </c>
      <c r="D309" s="481" t="s">
        <v>1988</v>
      </c>
      <c r="E309" s="481">
        <v>25823</v>
      </c>
      <c r="F309" s="339"/>
      <c r="G309" s="340">
        <f>IF(ISNUMBER(E309),E309/'Bulk DivVar Analysis'!$I$7,"")</f>
        <v>1.4978972708025176</v>
      </c>
      <c r="H309" s="338" t="str">
        <f>IF(ISNUMBER(E309), IF(G309&gt;'Bulk DivVar Analysis'!$J$9,"Pass","Fail"),"")</f>
        <v>Pass</v>
      </c>
      <c r="I309" s="338" t="str">
        <f t="shared" si="6"/>
        <v>Alpha_8_B8</v>
      </c>
      <c r="J309" s="339"/>
      <c r="K309" s="339"/>
      <c r="L309" s="339"/>
      <c r="M309" s="339"/>
      <c r="N309" s="339"/>
      <c r="O309" s="339"/>
      <c r="P309" s="339"/>
      <c r="Q309" s="339"/>
    </row>
    <row r="310" spans="1:17" ht="13.5" customHeight="1">
      <c r="A310" s="481" t="s">
        <v>1127</v>
      </c>
      <c r="B310" s="481" t="s">
        <v>710</v>
      </c>
      <c r="C310" s="481" t="s">
        <v>1165</v>
      </c>
      <c r="D310" s="481" t="s">
        <v>1989</v>
      </c>
      <c r="E310" s="481">
        <v>36469</v>
      </c>
      <c r="F310" s="339"/>
      <c r="G310" s="340">
        <f>IF(ISNUMBER(E310),E310/'Bulk DivVar Analysis'!$I$7,"")</f>
        <v>2.1154325821514544</v>
      </c>
      <c r="H310" s="338" t="str">
        <f>IF(ISNUMBER(E310), IF(G310&gt;'Bulk DivVar Analysis'!$J$9,"Pass","Fail"),"")</f>
        <v>Pass</v>
      </c>
      <c r="I310" s="338" t="str">
        <f t="shared" si="6"/>
        <v>Alpha_8_B9</v>
      </c>
      <c r="J310" s="339"/>
      <c r="K310" s="339"/>
      <c r="L310" s="339"/>
      <c r="M310" s="339"/>
      <c r="N310" s="339"/>
      <c r="O310" s="339"/>
      <c r="P310" s="339"/>
      <c r="Q310" s="339"/>
    </row>
    <row r="311" spans="1:17" ht="13.5" customHeight="1">
      <c r="A311" s="481" t="s">
        <v>1127</v>
      </c>
      <c r="B311" s="481" t="s">
        <v>710</v>
      </c>
      <c r="C311" s="481" t="s">
        <v>508</v>
      </c>
      <c r="D311" s="481" t="s">
        <v>1990</v>
      </c>
      <c r="E311" s="481">
        <v>28130</v>
      </c>
      <c r="F311" s="339"/>
      <c r="G311" s="340">
        <f>IF(ISNUMBER(E311),E311/'Bulk DivVar Analysis'!$I$7,"")</f>
        <v>1.6317178572464399</v>
      </c>
      <c r="H311" s="338" t="str">
        <f>IF(ISNUMBER(E311), IF(G311&gt;'Bulk DivVar Analysis'!$J$9,"Pass","Fail"),"")</f>
        <v>Pass</v>
      </c>
      <c r="I311" s="338" t="str">
        <f t="shared" si="6"/>
        <v>Alpha_8_B10</v>
      </c>
      <c r="J311" s="339"/>
      <c r="K311" s="339"/>
      <c r="L311" s="339"/>
      <c r="M311" s="339"/>
      <c r="N311" s="339"/>
      <c r="O311" s="339"/>
      <c r="P311" s="339"/>
      <c r="Q311" s="339"/>
    </row>
    <row r="312" spans="1:17" ht="13.5" customHeight="1">
      <c r="A312" s="481" t="s">
        <v>1127</v>
      </c>
      <c r="B312" s="481" t="s">
        <v>710</v>
      </c>
      <c r="C312" s="481" t="s">
        <v>509</v>
      </c>
      <c r="D312" s="481" t="s">
        <v>1991</v>
      </c>
      <c r="E312" s="481">
        <v>25421</v>
      </c>
      <c r="F312" s="339"/>
      <c r="G312" s="340">
        <f>IF(ISNUMBER(E312),E312/'Bulk DivVar Analysis'!$I$7,"")</f>
        <v>1.4745787290814698</v>
      </c>
      <c r="H312" s="338" t="str">
        <f>IF(ISNUMBER(E312), IF(G312&gt;'Bulk DivVar Analysis'!$J$9,"Pass","Fail"),"")</f>
        <v>Pass</v>
      </c>
      <c r="I312" s="338" t="str">
        <f t="shared" si="6"/>
        <v>Alpha_8_B11</v>
      </c>
      <c r="J312" s="339"/>
      <c r="K312" s="339"/>
      <c r="L312" s="339"/>
      <c r="M312" s="339"/>
      <c r="N312" s="339"/>
      <c r="O312" s="339"/>
      <c r="P312" s="339"/>
      <c r="Q312" s="339"/>
    </row>
    <row r="313" spans="1:17" ht="13.5" customHeight="1">
      <c r="A313" s="481" t="s">
        <v>1127</v>
      </c>
      <c r="B313" s="481" t="s">
        <v>710</v>
      </c>
      <c r="C313" s="481" t="s">
        <v>510</v>
      </c>
      <c r="D313" s="481" t="s">
        <v>1992</v>
      </c>
      <c r="E313" s="481">
        <v>29045</v>
      </c>
      <c r="F313" s="339"/>
      <c r="G313" s="340">
        <f>IF(ISNUMBER(E313),E313/'Bulk DivVar Analysis'!$I$7,"")</f>
        <v>1.6847936425070333</v>
      </c>
      <c r="H313" s="338" t="str">
        <f>IF(ISNUMBER(E313), IF(G313&gt;'Bulk DivVar Analysis'!$J$9,"Pass","Fail"),"")</f>
        <v>Pass</v>
      </c>
      <c r="I313" s="338" t="str">
        <f t="shared" si="6"/>
        <v>Alpha_8_B12</v>
      </c>
      <c r="J313" s="339"/>
      <c r="K313" s="339"/>
      <c r="L313" s="339"/>
      <c r="M313" s="339"/>
      <c r="N313" s="339"/>
      <c r="O313" s="339"/>
      <c r="P313" s="339"/>
      <c r="Q313" s="339"/>
    </row>
    <row r="314" spans="1:17" ht="13.5" customHeight="1">
      <c r="A314" s="481" t="s">
        <v>1127</v>
      </c>
      <c r="B314" s="481" t="s">
        <v>710</v>
      </c>
      <c r="C314" s="481" t="s">
        <v>1170</v>
      </c>
      <c r="D314" s="481" t="s">
        <v>1993</v>
      </c>
      <c r="E314" s="481">
        <v>17526</v>
      </c>
      <c r="F314" s="339"/>
      <c r="G314" s="340">
        <f>IF(ISNUMBER(E314),E314/'Bulk DivVar Analysis'!$I$7,"")</f>
        <v>1.0166188114504482</v>
      </c>
      <c r="H314" s="338" t="str">
        <f>IF(ISNUMBER(E314), IF(G314&gt;'Bulk DivVar Analysis'!$J$9,"Pass","Fail"),"")</f>
        <v>Pass</v>
      </c>
      <c r="I314" s="338" t="str">
        <f t="shared" si="6"/>
        <v>Alpha_8_C1</v>
      </c>
      <c r="J314" s="339"/>
      <c r="K314" s="339"/>
      <c r="L314" s="339"/>
      <c r="M314" s="339"/>
      <c r="N314" s="339"/>
      <c r="O314" s="339"/>
      <c r="P314" s="339"/>
      <c r="Q314" s="339"/>
    </row>
    <row r="315" spans="1:17" ht="13.5" customHeight="1">
      <c r="A315" s="481" t="s">
        <v>1127</v>
      </c>
      <c r="B315" s="481" t="s">
        <v>710</v>
      </c>
      <c r="C315" s="481" t="s">
        <v>1172</v>
      </c>
      <c r="D315" s="481" t="s">
        <v>1994</v>
      </c>
      <c r="E315" s="481">
        <v>17806</v>
      </c>
      <c r="F315" s="339"/>
      <c r="G315" s="340">
        <f>IF(ISNUMBER(E315),E315/'Bulk DivVar Analysis'!$I$7,"")</f>
        <v>1.0328605818034167</v>
      </c>
      <c r="H315" s="338" t="str">
        <f>IF(ISNUMBER(E315), IF(G315&gt;'Bulk DivVar Analysis'!$J$9,"Pass","Fail"),"")</f>
        <v>Pass</v>
      </c>
      <c r="I315" s="338" t="str">
        <f t="shared" si="6"/>
        <v>Alpha_8_C2</v>
      </c>
      <c r="J315" s="339"/>
      <c r="K315" s="339"/>
      <c r="L315" s="339"/>
      <c r="M315" s="339"/>
      <c r="N315" s="339"/>
      <c r="O315" s="339"/>
      <c r="P315" s="339"/>
      <c r="Q315" s="339"/>
    </row>
    <row r="316" spans="1:17" ht="13.5" customHeight="1">
      <c r="A316" s="481" t="s">
        <v>1127</v>
      </c>
      <c r="B316" s="481" t="s">
        <v>710</v>
      </c>
      <c r="C316" s="481" t="s">
        <v>1174</v>
      </c>
      <c r="D316" s="481" t="s">
        <v>1995</v>
      </c>
      <c r="E316" s="481">
        <v>21231</v>
      </c>
      <c r="F316" s="339"/>
      <c r="G316" s="340">
        <f>IF(ISNUMBER(E316),E316/'Bulk DivVar Analysis'!$I$7,"")</f>
        <v>1.2315322370138344</v>
      </c>
      <c r="H316" s="338" t="str">
        <f>IF(ISNUMBER(E316), IF(G316&gt;'Bulk DivVar Analysis'!$J$9,"Pass","Fail"),"")</f>
        <v>Pass</v>
      </c>
      <c r="I316" s="338" t="str">
        <f t="shared" si="6"/>
        <v>Alpha_8_C3</v>
      </c>
      <c r="J316" s="339"/>
      <c r="K316" s="339"/>
      <c r="L316" s="339"/>
      <c r="M316" s="339"/>
      <c r="N316" s="339"/>
      <c r="O316" s="339"/>
      <c r="P316" s="339"/>
      <c r="Q316" s="339"/>
    </row>
    <row r="317" spans="1:17" ht="13.5" customHeight="1">
      <c r="A317" s="481" t="s">
        <v>1127</v>
      </c>
      <c r="B317" s="481" t="s">
        <v>710</v>
      </c>
      <c r="C317" s="481" t="s">
        <v>1176</v>
      </c>
      <c r="D317" s="481" t="s">
        <v>1996</v>
      </c>
      <c r="E317" s="481">
        <v>14882</v>
      </c>
      <c r="F317" s="339"/>
      <c r="G317" s="340">
        <f>IF(ISNUMBER(E317),E317/'Bulk DivVar Analysis'!$I$7,"")</f>
        <v>0.86325009426027433</v>
      </c>
      <c r="H317" s="338" t="str">
        <f>IF(ISNUMBER(E317), IF(G317&gt;'Bulk DivVar Analysis'!$J$9,"Pass","Fail"),"")</f>
        <v>Pass</v>
      </c>
      <c r="I317" s="338" t="str">
        <f t="shared" si="6"/>
        <v>Alpha_8_C4</v>
      </c>
      <c r="J317" s="339"/>
      <c r="K317" s="339"/>
      <c r="L317" s="339"/>
      <c r="M317" s="339"/>
      <c r="N317" s="339"/>
      <c r="O317" s="339"/>
      <c r="P317" s="339"/>
      <c r="Q317" s="339"/>
    </row>
    <row r="318" spans="1:17" ht="13.5" customHeight="1">
      <c r="A318" s="481" t="s">
        <v>1127</v>
      </c>
      <c r="B318" s="481" t="s">
        <v>710</v>
      </c>
      <c r="C318" s="481" t="s">
        <v>1178</v>
      </c>
      <c r="D318" s="481" t="s">
        <v>1997</v>
      </c>
      <c r="E318" s="481">
        <v>14827</v>
      </c>
      <c r="F318" s="339"/>
      <c r="G318" s="340">
        <f>IF(ISNUMBER(E318),E318/'Bulk DivVar Analysis'!$I$7,"")</f>
        <v>0.86005974651236983</v>
      </c>
      <c r="H318" s="338" t="str">
        <f>IF(ISNUMBER(E318), IF(G318&gt;'Bulk DivVar Analysis'!$J$9,"Pass","Fail"),"")</f>
        <v>Pass</v>
      </c>
      <c r="I318" s="338" t="str">
        <f t="shared" si="6"/>
        <v>Alpha_8_C5</v>
      </c>
      <c r="J318" s="339"/>
      <c r="K318" s="339"/>
      <c r="L318" s="339"/>
      <c r="M318" s="339"/>
      <c r="N318" s="339"/>
      <c r="O318" s="339"/>
      <c r="P318" s="339"/>
      <c r="Q318" s="339"/>
    </row>
    <row r="319" spans="1:17" ht="13.5" customHeight="1">
      <c r="A319" s="481" t="s">
        <v>1127</v>
      </c>
      <c r="B319" s="481" t="s">
        <v>710</v>
      </c>
      <c r="C319" s="481" t="s">
        <v>1180</v>
      </c>
      <c r="D319" s="481" t="s">
        <v>1998</v>
      </c>
      <c r="E319" s="481">
        <v>19199</v>
      </c>
      <c r="F319" s="339"/>
      <c r="G319" s="340">
        <f>IF(ISNUMBER(E319),E319/'Bulk DivVar Analysis'!$I$7,"")</f>
        <v>1.1136633893094348</v>
      </c>
      <c r="H319" s="338" t="str">
        <f>IF(ISNUMBER(E319), IF(G319&gt;'Bulk DivVar Analysis'!$J$9,"Pass","Fail"),"")</f>
        <v>Pass</v>
      </c>
      <c r="I319" s="338" t="str">
        <f t="shared" si="6"/>
        <v>Alpha_8_C6</v>
      </c>
      <c r="J319" s="339"/>
      <c r="K319" s="339"/>
      <c r="L319" s="339"/>
      <c r="M319" s="339"/>
      <c r="N319" s="339"/>
      <c r="O319" s="339"/>
      <c r="P319" s="339"/>
      <c r="Q319" s="339"/>
    </row>
    <row r="320" spans="1:17" ht="13.5" customHeight="1">
      <c r="A320" s="481" t="s">
        <v>1127</v>
      </c>
      <c r="B320" s="481" t="s">
        <v>710</v>
      </c>
      <c r="C320" s="481" t="s">
        <v>1182</v>
      </c>
      <c r="D320" s="481" t="s">
        <v>1999</v>
      </c>
      <c r="E320" s="481">
        <v>25786</v>
      </c>
      <c r="F320" s="339"/>
      <c r="G320" s="340">
        <f>IF(ISNUMBER(E320),E320/'Bulk DivVar Analysis'!$I$7,"")</f>
        <v>1.495751036863018</v>
      </c>
      <c r="H320" s="338" t="str">
        <f>IF(ISNUMBER(E320), IF(G320&gt;'Bulk DivVar Analysis'!$J$9,"Pass","Fail"),"")</f>
        <v>Pass</v>
      </c>
      <c r="I320" s="338" t="str">
        <f t="shared" si="6"/>
        <v>Alpha_8_C7</v>
      </c>
      <c r="J320" s="339"/>
      <c r="K320" s="339"/>
      <c r="L320" s="339"/>
      <c r="M320" s="339"/>
      <c r="N320" s="339"/>
      <c r="O320" s="339"/>
      <c r="P320" s="339"/>
      <c r="Q320" s="339"/>
    </row>
    <row r="321" spans="1:17" ht="13.5" customHeight="1">
      <c r="A321" s="481" t="s">
        <v>1127</v>
      </c>
      <c r="B321" s="481" t="s">
        <v>710</v>
      </c>
      <c r="C321" s="481" t="s">
        <v>1184</v>
      </c>
      <c r="D321" s="481" t="s">
        <v>2000</v>
      </c>
      <c r="E321" s="481">
        <v>15619</v>
      </c>
      <c r="F321" s="339"/>
      <c r="G321" s="340">
        <f>IF(ISNUMBER(E321),E321/'Bulk DivVar Analysis'!$I$7,"")</f>
        <v>0.90600075408219494</v>
      </c>
      <c r="H321" s="338" t="str">
        <f>IF(ISNUMBER(E321), IF(G321&gt;'Bulk DivVar Analysis'!$J$9,"Pass","Fail"),"")</f>
        <v>Pass</v>
      </c>
      <c r="I321" s="338" t="str">
        <f t="shared" si="6"/>
        <v>Alpha_8_C8</v>
      </c>
      <c r="J321" s="339"/>
      <c r="K321" s="339"/>
      <c r="L321" s="339"/>
      <c r="M321" s="339"/>
      <c r="N321" s="339"/>
      <c r="O321" s="339"/>
      <c r="P321" s="339"/>
      <c r="Q321" s="339"/>
    </row>
    <row r="322" spans="1:17" ht="13.5" customHeight="1">
      <c r="A322" s="481" t="s">
        <v>1127</v>
      </c>
      <c r="B322" s="481" t="s">
        <v>710</v>
      </c>
      <c r="C322" s="481" t="s">
        <v>1186</v>
      </c>
      <c r="D322" s="481" t="s">
        <v>2001</v>
      </c>
      <c r="E322" s="481">
        <v>31077</v>
      </c>
      <c r="F322" s="339"/>
      <c r="G322" s="340">
        <f>IF(ISNUMBER(E322),E322/'Bulk DivVar Analysis'!$I$7,"")</f>
        <v>1.802662490211433</v>
      </c>
      <c r="H322" s="338" t="str">
        <f>IF(ISNUMBER(E322), IF(G322&gt;'Bulk DivVar Analysis'!$J$9,"Pass","Fail"),"")</f>
        <v>Pass</v>
      </c>
      <c r="I322" s="338" t="str">
        <f t="shared" si="6"/>
        <v>Alpha_8_C9</v>
      </c>
      <c r="J322" s="339"/>
      <c r="K322" s="339"/>
      <c r="L322" s="339"/>
      <c r="M322" s="339"/>
      <c r="N322" s="339"/>
      <c r="O322" s="339"/>
      <c r="P322" s="339"/>
      <c r="Q322" s="339"/>
    </row>
    <row r="323" spans="1:17" ht="13.5" customHeight="1">
      <c r="A323" s="481" t="s">
        <v>1127</v>
      </c>
      <c r="B323" s="481" t="s">
        <v>710</v>
      </c>
      <c r="C323" s="481" t="s">
        <v>520</v>
      </c>
      <c r="D323" s="481" t="s">
        <v>2002</v>
      </c>
      <c r="E323" s="481">
        <v>24563</v>
      </c>
      <c r="F323" s="339"/>
      <c r="G323" s="340">
        <f>IF(ISNUMBER(E323),E323/'Bulk DivVar Analysis'!$I$7,"")</f>
        <v>1.4248093042141594</v>
      </c>
      <c r="H323" s="338" t="str">
        <f>IF(ISNUMBER(E323), IF(G323&gt;'Bulk DivVar Analysis'!$J$9,"Pass","Fail"),"")</f>
        <v>Pass</v>
      </c>
      <c r="I323" s="338" t="str">
        <f t="shared" ref="I323:I386" si="7">_xlfn.TEXTJOIN("_",TRUE,B323,C323)</f>
        <v>Alpha_8_C10</v>
      </c>
      <c r="J323" s="339"/>
      <c r="K323" s="339"/>
      <c r="L323" s="339"/>
      <c r="M323" s="339"/>
      <c r="N323" s="339"/>
      <c r="O323" s="339"/>
      <c r="P323" s="339"/>
      <c r="Q323" s="339"/>
    </row>
    <row r="324" spans="1:17" ht="13.5" customHeight="1">
      <c r="A324" s="481" t="s">
        <v>1127</v>
      </c>
      <c r="B324" s="481" t="s">
        <v>710</v>
      </c>
      <c r="C324" s="481" t="s">
        <v>521</v>
      </c>
      <c r="D324" s="481" t="s">
        <v>2003</v>
      </c>
      <c r="E324" s="481">
        <v>13670</v>
      </c>
      <c r="F324" s="339"/>
      <c r="G324" s="340">
        <f>IF(ISNUMBER(E324),E324/'Bulk DivVar Analysis'!$I$7,"")</f>
        <v>0.7929464311609965</v>
      </c>
      <c r="H324" s="338" t="str">
        <f>IF(ISNUMBER(E324), IF(G324&gt;'Bulk DivVar Analysis'!$J$9,"Pass","Fail"),"")</f>
        <v>Pass</v>
      </c>
      <c r="I324" s="338" t="str">
        <f t="shared" si="7"/>
        <v>Alpha_8_C11</v>
      </c>
      <c r="J324" s="339"/>
      <c r="K324" s="339"/>
      <c r="L324" s="339"/>
      <c r="M324" s="339"/>
      <c r="N324" s="339"/>
      <c r="O324" s="339"/>
      <c r="P324" s="339"/>
      <c r="Q324" s="339"/>
    </row>
    <row r="325" spans="1:17" ht="13.5" customHeight="1">
      <c r="A325" s="481" t="s">
        <v>1127</v>
      </c>
      <c r="B325" s="481" t="s">
        <v>710</v>
      </c>
      <c r="C325" s="481" t="s">
        <v>522</v>
      </c>
      <c r="D325" s="481" t="s">
        <v>2004</v>
      </c>
      <c r="E325" s="481">
        <v>25632</v>
      </c>
      <c r="F325" s="339"/>
      <c r="G325" s="340">
        <f>IF(ISNUMBER(E325),E325/'Bulk DivVar Analysis'!$I$7,"")</f>
        <v>1.4868180631688854</v>
      </c>
      <c r="H325" s="338" t="str">
        <f>IF(ISNUMBER(E325), IF(G325&gt;'Bulk DivVar Analysis'!$J$9,"Pass","Fail"),"")</f>
        <v>Pass</v>
      </c>
      <c r="I325" s="338" t="str">
        <f t="shared" si="7"/>
        <v>Alpha_8_C12</v>
      </c>
      <c r="J325" s="339"/>
      <c r="K325" s="339"/>
      <c r="L325" s="339"/>
      <c r="M325" s="339"/>
      <c r="N325" s="339"/>
      <c r="O325" s="339"/>
      <c r="P325" s="339"/>
      <c r="Q325" s="339"/>
    </row>
    <row r="326" spans="1:17" ht="13.5" customHeight="1">
      <c r="A326" s="481" t="s">
        <v>1127</v>
      </c>
      <c r="B326" s="481" t="s">
        <v>710</v>
      </c>
      <c r="C326" s="481" t="s">
        <v>1191</v>
      </c>
      <c r="D326" s="481" t="s">
        <v>2005</v>
      </c>
      <c r="E326" s="481">
        <v>29238</v>
      </c>
      <c r="F326" s="339"/>
      <c r="G326" s="340">
        <f>IF(ISNUMBER(E326),E326/'Bulk DivVar Analysis'!$I$7,"")</f>
        <v>1.6959888627860438</v>
      </c>
      <c r="H326" s="338" t="str">
        <f>IF(ISNUMBER(E326), IF(G326&gt;'Bulk DivVar Analysis'!$J$9,"Pass","Fail"),"")</f>
        <v>Pass</v>
      </c>
      <c r="I326" s="338" t="str">
        <f t="shared" si="7"/>
        <v>Alpha_8_D1</v>
      </c>
      <c r="J326" s="339"/>
      <c r="K326" s="339"/>
      <c r="L326" s="339"/>
      <c r="M326" s="339"/>
      <c r="N326" s="339"/>
      <c r="O326" s="339"/>
      <c r="P326" s="339"/>
      <c r="Q326" s="339"/>
    </row>
    <row r="327" spans="1:17" ht="13.5" customHeight="1">
      <c r="A327" s="481" t="s">
        <v>1127</v>
      </c>
      <c r="B327" s="481" t="s">
        <v>710</v>
      </c>
      <c r="C327" s="481" t="s">
        <v>1193</v>
      </c>
      <c r="D327" s="481" t="s">
        <v>2006</v>
      </c>
      <c r="E327" s="481">
        <v>15062</v>
      </c>
      <c r="F327" s="339"/>
      <c r="G327" s="340">
        <f>IF(ISNUMBER(E327),E327/'Bulk DivVar Analysis'!$I$7,"")</f>
        <v>0.87369123234432555</v>
      </c>
      <c r="H327" s="338" t="str">
        <f>IF(ISNUMBER(E327), IF(G327&gt;'Bulk DivVar Analysis'!$J$9,"Pass","Fail"),"")</f>
        <v>Pass</v>
      </c>
      <c r="I327" s="338" t="str">
        <f t="shared" si="7"/>
        <v>Alpha_8_D2</v>
      </c>
      <c r="J327" s="339"/>
      <c r="K327" s="339"/>
      <c r="L327" s="339"/>
      <c r="M327" s="339"/>
      <c r="N327" s="339"/>
      <c r="O327" s="339"/>
      <c r="P327" s="339"/>
      <c r="Q327" s="339"/>
    </row>
    <row r="328" spans="1:17" ht="13.5" customHeight="1">
      <c r="A328" s="481" t="s">
        <v>1127</v>
      </c>
      <c r="B328" s="481" t="s">
        <v>710</v>
      </c>
      <c r="C328" s="481" t="s">
        <v>1195</v>
      </c>
      <c r="D328" s="481" t="s">
        <v>2007</v>
      </c>
      <c r="E328" s="481">
        <v>25218</v>
      </c>
      <c r="F328" s="339"/>
      <c r="G328" s="340">
        <f>IF(ISNUMBER(E328),E328/'Bulk DivVar Analysis'!$I$7,"")</f>
        <v>1.4628034455755676</v>
      </c>
      <c r="H328" s="338" t="str">
        <f>IF(ISNUMBER(E328), IF(G328&gt;'Bulk DivVar Analysis'!$J$9,"Pass","Fail"),"")</f>
        <v>Pass</v>
      </c>
      <c r="I328" s="338" t="str">
        <f t="shared" si="7"/>
        <v>Alpha_8_D3</v>
      </c>
      <c r="J328" s="339"/>
      <c r="K328" s="339"/>
      <c r="L328" s="339"/>
      <c r="M328" s="339"/>
      <c r="N328" s="339"/>
      <c r="O328" s="339"/>
      <c r="P328" s="339"/>
      <c r="Q328" s="339"/>
    </row>
    <row r="329" spans="1:17" ht="13.5" customHeight="1">
      <c r="A329" s="481" t="s">
        <v>1127</v>
      </c>
      <c r="B329" s="481" t="s">
        <v>710</v>
      </c>
      <c r="C329" s="481" t="s">
        <v>1197</v>
      </c>
      <c r="D329" s="481" t="s">
        <v>2008</v>
      </c>
      <c r="E329" s="481">
        <v>37148</v>
      </c>
      <c r="F329" s="339"/>
      <c r="G329" s="340">
        <f>IF(ISNUMBER(E329),E329/'Bulk DivVar Analysis'!$I$7,"")</f>
        <v>2.1548188752574031</v>
      </c>
      <c r="H329" s="338" t="str">
        <f>IF(ISNUMBER(E329), IF(G329&gt;'Bulk DivVar Analysis'!$J$9,"Pass","Fail"),"")</f>
        <v>Pass</v>
      </c>
      <c r="I329" s="338" t="str">
        <f t="shared" si="7"/>
        <v>Alpha_8_D4</v>
      </c>
      <c r="J329" s="339"/>
      <c r="K329" s="339"/>
      <c r="L329" s="339"/>
      <c r="M329" s="339"/>
      <c r="N329" s="339"/>
      <c r="O329" s="339"/>
      <c r="P329" s="339"/>
      <c r="Q329" s="339"/>
    </row>
    <row r="330" spans="1:17" ht="13.5" customHeight="1">
      <c r="A330" s="481" t="s">
        <v>1127</v>
      </c>
      <c r="B330" s="481" t="s">
        <v>710</v>
      </c>
      <c r="C330" s="481" t="s">
        <v>1199</v>
      </c>
      <c r="D330" s="481" t="s">
        <v>2009</v>
      </c>
      <c r="E330" s="481">
        <v>25599</v>
      </c>
      <c r="F330" s="339"/>
      <c r="G330" s="340">
        <f>IF(ISNUMBER(E330),E330/'Bulk DivVar Analysis'!$I$7,"")</f>
        <v>1.4849038545201427</v>
      </c>
      <c r="H330" s="338" t="str">
        <f>IF(ISNUMBER(E330), IF(G330&gt;'Bulk DivVar Analysis'!$J$9,"Pass","Fail"),"")</f>
        <v>Pass</v>
      </c>
      <c r="I330" s="338" t="str">
        <f t="shared" si="7"/>
        <v>Alpha_8_D5</v>
      </c>
      <c r="J330" s="339"/>
      <c r="K330" s="339"/>
      <c r="L330" s="339"/>
      <c r="M330" s="339"/>
      <c r="N330" s="339"/>
      <c r="O330" s="339"/>
      <c r="P330" s="339"/>
      <c r="Q330" s="339"/>
    </row>
    <row r="331" spans="1:17" ht="13.5" customHeight="1">
      <c r="A331" s="481" t="s">
        <v>1127</v>
      </c>
      <c r="B331" s="481" t="s">
        <v>710</v>
      </c>
      <c r="C331" s="481" t="s">
        <v>1201</v>
      </c>
      <c r="D331" s="481" t="s">
        <v>2010</v>
      </c>
      <c r="E331" s="481">
        <v>12071</v>
      </c>
      <c r="F331" s="339"/>
      <c r="G331" s="340">
        <f>IF(ISNUMBER(E331),E331/'Bulk DivVar Analysis'!$I$7,"")</f>
        <v>0.70019432118100877</v>
      </c>
      <c r="H331" s="338" t="str">
        <f>IF(ISNUMBER(E331), IF(G331&gt;'Bulk DivVar Analysis'!$J$9,"Pass","Fail"),"")</f>
        <v>Pass</v>
      </c>
      <c r="I331" s="338" t="str">
        <f t="shared" si="7"/>
        <v>Alpha_8_D6</v>
      </c>
      <c r="J331" s="339"/>
      <c r="K331" s="339"/>
      <c r="L331" s="339"/>
      <c r="M331" s="339"/>
      <c r="N331" s="339"/>
      <c r="O331" s="339"/>
      <c r="P331" s="339"/>
      <c r="Q331" s="339"/>
    </row>
    <row r="332" spans="1:17" ht="13.5" customHeight="1">
      <c r="A332" s="481" t="s">
        <v>1127</v>
      </c>
      <c r="B332" s="481" t="s">
        <v>710</v>
      </c>
      <c r="C332" s="481" t="s">
        <v>1203</v>
      </c>
      <c r="D332" s="481" t="s">
        <v>2011</v>
      </c>
      <c r="E332" s="481">
        <v>36233</v>
      </c>
      <c r="F332" s="339"/>
      <c r="G332" s="340">
        <f>IF(ISNUMBER(E332),E332/'Bulk DivVar Analysis'!$I$7,"")</f>
        <v>2.1017430899968095</v>
      </c>
      <c r="H332" s="338" t="str">
        <f>IF(ISNUMBER(E332), IF(G332&gt;'Bulk DivVar Analysis'!$J$9,"Pass","Fail"),"")</f>
        <v>Pass</v>
      </c>
      <c r="I332" s="338" t="str">
        <f t="shared" si="7"/>
        <v>Alpha_8_D7</v>
      </c>
      <c r="J332" s="339"/>
      <c r="K332" s="339"/>
      <c r="L332" s="339"/>
      <c r="M332" s="339"/>
      <c r="N332" s="339"/>
      <c r="O332" s="339"/>
      <c r="P332" s="339"/>
      <c r="Q332" s="339"/>
    </row>
    <row r="333" spans="1:17" ht="13.5" customHeight="1">
      <c r="A333" s="481" t="s">
        <v>1127</v>
      </c>
      <c r="B333" s="481" t="s">
        <v>710</v>
      </c>
      <c r="C333" s="481" t="s">
        <v>1205</v>
      </c>
      <c r="D333" s="481" t="s">
        <v>2012</v>
      </c>
      <c r="E333" s="481">
        <v>23665</v>
      </c>
      <c r="F333" s="339"/>
      <c r="G333" s="340">
        <f>IF(ISNUMBER(E333),E333/'Bulk DivVar Analysis'!$I$7,"")</f>
        <v>1.3727196264392818</v>
      </c>
      <c r="H333" s="338" t="str">
        <f>IF(ISNUMBER(E333), IF(G333&gt;'Bulk DivVar Analysis'!$J$9,"Pass","Fail"),"")</f>
        <v>Pass</v>
      </c>
      <c r="I333" s="338" t="str">
        <f t="shared" si="7"/>
        <v>Alpha_8_D8</v>
      </c>
      <c r="J333" s="339"/>
      <c r="K333" s="339"/>
      <c r="L333" s="339"/>
      <c r="M333" s="339"/>
      <c r="N333" s="339"/>
      <c r="O333" s="339"/>
      <c r="P333" s="339"/>
      <c r="Q333" s="339"/>
    </row>
    <row r="334" spans="1:17" ht="13.5" customHeight="1">
      <c r="A334" s="481" t="s">
        <v>1127</v>
      </c>
      <c r="B334" s="481" t="s">
        <v>710</v>
      </c>
      <c r="C334" s="481" t="s">
        <v>1207</v>
      </c>
      <c r="D334" s="481" t="s">
        <v>2013</v>
      </c>
      <c r="E334" s="481">
        <v>19695</v>
      </c>
      <c r="F334" s="339"/>
      <c r="G334" s="340">
        <f>IF(ISNUMBER(E334),E334/'Bulk DivVar Analysis'!$I$7,"")</f>
        <v>1.1424345253632646</v>
      </c>
      <c r="H334" s="338" t="str">
        <f>IF(ISNUMBER(E334), IF(G334&gt;'Bulk DivVar Analysis'!$J$9,"Pass","Fail"),"")</f>
        <v>Pass</v>
      </c>
      <c r="I334" s="338" t="str">
        <f t="shared" si="7"/>
        <v>Alpha_8_D9</v>
      </c>
      <c r="J334" s="339"/>
      <c r="K334" s="339"/>
      <c r="L334" s="339"/>
      <c r="M334" s="339"/>
      <c r="N334" s="339"/>
      <c r="O334" s="339"/>
      <c r="P334" s="339"/>
      <c r="Q334" s="339"/>
    </row>
    <row r="335" spans="1:17" ht="13.5" customHeight="1">
      <c r="A335" s="481" t="s">
        <v>1127</v>
      </c>
      <c r="B335" s="481" t="s">
        <v>710</v>
      </c>
      <c r="C335" s="481" t="s">
        <v>532</v>
      </c>
      <c r="D335" s="481" t="s">
        <v>2014</v>
      </c>
      <c r="E335" s="481">
        <v>36115</v>
      </c>
      <c r="F335" s="339"/>
      <c r="G335" s="340">
        <f>IF(ISNUMBER(E335),E335/'Bulk DivVar Analysis'!$I$7,"")</f>
        <v>2.0948983439194873</v>
      </c>
      <c r="H335" s="338" t="str">
        <f>IF(ISNUMBER(E335), IF(G335&gt;'Bulk DivVar Analysis'!$J$9,"Pass","Fail"),"")</f>
        <v>Pass</v>
      </c>
      <c r="I335" s="338" t="str">
        <f t="shared" si="7"/>
        <v>Alpha_8_D10</v>
      </c>
      <c r="J335" s="339"/>
      <c r="K335" s="339"/>
      <c r="L335" s="339"/>
      <c r="M335" s="339"/>
      <c r="N335" s="339"/>
      <c r="O335" s="339"/>
      <c r="P335" s="339"/>
      <c r="Q335" s="339"/>
    </row>
    <row r="336" spans="1:17" ht="13.5" customHeight="1">
      <c r="A336" s="481" t="s">
        <v>1127</v>
      </c>
      <c r="B336" s="481" t="s">
        <v>710</v>
      </c>
      <c r="C336" s="481" t="s">
        <v>533</v>
      </c>
      <c r="D336" s="481" t="s">
        <v>2015</v>
      </c>
      <c r="E336" s="481">
        <v>20518</v>
      </c>
      <c r="F336" s="339"/>
      <c r="G336" s="340">
        <f>IF(ISNUMBER(E336),E336/'Bulk DivVar Analysis'!$I$7,"")</f>
        <v>1.190173728936454</v>
      </c>
      <c r="H336" s="338" t="str">
        <f>IF(ISNUMBER(E336), IF(G336&gt;'Bulk DivVar Analysis'!$J$9,"Pass","Fail"),"")</f>
        <v>Pass</v>
      </c>
      <c r="I336" s="338" t="str">
        <f t="shared" si="7"/>
        <v>Alpha_8_D11</v>
      </c>
      <c r="J336" s="339"/>
      <c r="K336" s="339"/>
      <c r="L336" s="339"/>
      <c r="M336" s="339"/>
      <c r="N336" s="339"/>
      <c r="O336" s="339"/>
      <c r="P336" s="339"/>
      <c r="Q336" s="339"/>
    </row>
    <row r="337" spans="1:17" ht="13.5" customHeight="1">
      <c r="A337" s="481" t="s">
        <v>1127</v>
      </c>
      <c r="B337" s="481" t="s">
        <v>710</v>
      </c>
      <c r="C337" s="481" t="s">
        <v>534</v>
      </c>
      <c r="D337" s="481" t="s">
        <v>2016</v>
      </c>
      <c r="E337" s="481">
        <v>39737</v>
      </c>
      <c r="F337" s="339"/>
      <c r="G337" s="340">
        <f>IF(ISNUMBER(E337),E337/'Bulk DivVar Analysis'!$I$7,"")</f>
        <v>2.3049972446996723</v>
      </c>
      <c r="H337" s="338" t="str">
        <f>IF(ISNUMBER(E337), IF(G337&gt;'Bulk DivVar Analysis'!$J$9,"Pass","Fail"),"")</f>
        <v>Pass</v>
      </c>
      <c r="I337" s="338" t="str">
        <f t="shared" si="7"/>
        <v>Alpha_8_D12</v>
      </c>
      <c r="J337" s="339"/>
      <c r="K337" s="339"/>
      <c r="L337" s="339"/>
      <c r="M337" s="339"/>
      <c r="N337" s="339"/>
      <c r="O337" s="339"/>
      <c r="P337" s="339"/>
      <c r="Q337" s="339"/>
    </row>
    <row r="338" spans="1:17" ht="13.5" customHeight="1">
      <c r="A338" s="481" t="s">
        <v>1127</v>
      </c>
      <c r="B338" s="481" t="s">
        <v>710</v>
      </c>
      <c r="C338" s="481" t="s">
        <v>1212</v>
      </c>
      <c r="D338" s="481" t="s">
        <v>2017</v>
      </c>
      <c r="E338" s="481">
        <v>39797</v>
      </c>
      <c r="F338" s="339"/>
      <c r="G338" s="340">
        <f>IF(ISNUMBER(E338),E338/'Bulk DivVar Analysis'!$I$7,"")</f>
        <v>2.3084776240610227</v>
      </c>
      <c r="H338" s="338" t="str">
        <f>IF(ISNUMBER(E338), IF(G338&gt;'Bulk DivVar Analysis'!$J$9,"Pass","Fail"),"")</f>
        <v>Pass</v>
      </c>
      <c r="I338" s="338" t="str">
        <f t="shared" si="7"/>
        <v>Alpha_8_E1</v>
      </c>
      <c r="J338" s="339"/>
      <c r="K338" s="339"/>
      <c r="L338" s="339"/>
      <c r="M338" s="339"/>
      <c r="N338" s="339"/>
      <c r="O338" s="339"/>
      <c r="P338" s="339"/>
      <c r="Q338" s="339"/>
    </row>
    <row r="339" spans="1:17" ht="13.5" customHeight="1">
      <c r="A339" s="481" t="s">
        <v>1127</v>
      </c>
      <c r="B339" s="481" t="s">
        <v>710</v>
      </c>
      <c r="C339" s="481" t="s">
        <v>1214</v>
      </c>
      <c r="D339" s="481" t="s">
        <v>2018</v>
      </c>
      <c r="E339" s="481">
        <v>14180</v>
      </c>
      <c r="F339" s="339"/>
      <c r="G339" s="340">
        <f>IF(ISNUMBER(E339),E339/'Bulk DivVar Analysis'!$I$7,"")</f>
        <v>0.82252965573247483</v>
      </c>
      <c r="H339" s="338" t="str">
        <f>IF(ISNUMBER(E339), IF(G339&gt;'Bulk DivVar Analysis'!$J$9,"Pass","Fail"),"")</f>
        <v>Pass</v>
      </c>
      <c r="I339" s="338" t="str">
        <f t="shared" si="7"/>
        <v>Alpha_8_E2</v>
      </c>
      <c r="J339" s="339"/>
      <c r="K339" s="339"/>
      <c r="L339" s="339"/>
      <c r="M339" s="339"/>
      <c r="N339" s="339"/>
      <c r="O339" s="339"/>
      <c r="P339" s="339"/>
      <c r="Q339" s="339"/>
    </row>
    <row r="340" spans="1:17" ht="13.5" customHeight="1">
      <c r="A340" s="481" t="s">
        <v>1127</v>
      </c>
      <c r="B340" s="481" t="s">
        <v>710</v>
      </c>
      <c r="C340" s="481" t="s">
        <v>1216</v>
      </c>
      <c r="D340" s="481" t="s">
        <v>2019</v>
      </c>
      <c r="E340" s="481">
        <v>20982</v>
      </c>
      <c r="F340" s="339"/>
      <c r="G340" s="340">
        <f>IF(ISNUMBER(E340),E340/'Bulk DivVar Analysis'!$I$7,"")</f>
        <v>1.2170886626642303</v>
      </c>
      <c r="H340" s="338" t="str">
        <f>IF(ISNUMBER(E340), IF(G340&gt;'Bulk DivVar Analysis'!$J$9,"Pass","Fail"),"")</f>
        <v>Pass</v>
      </c>
      <c r="I340" s="338" t="str">
        <f t="shared" si="7"/>
        <v>Alpha_8_E3</v>
      </c>
      <c r="J340" s="339"/>
      <c r="K340" s="339"/>
      <c r="L340" s="339"/>
      <c r="M340" s="339"/>
      <c r="N340" s="339"/>
      <c r="O340" s="339"/>
      <c r="P340" s="339"/>
      <c r="Q340" s="339"/>
    </row>
    <row r="341" spans="1:17" ht="13.5" customHeight="1">
      <c r="A341" s="481" t="s">
        <v>1127</v>
      </c>
      <c r="B341" s="481" t="s">
        <v>710</v>
      </c>
      <c r="C341" s="481" t="s">
        <v>1218</v>
      </c>
      <c r="D341" s="481" t="s">
        <v>2020</v>
      </c>
      <c r="E341" s="481">
        <v>24762</v>
      </c>
      <c r="F341" s="339"/>
      <c r="G341" s="340">
        <f>IF(ISNUMBER(E341),E341/'Bulk DivVar Analysis'!$I$7,"")</f>
        <v>1.4363525624293048</v>
      </c>
      <c r="H341" s="338" t="str">
        <f>IF(ISNUMBER(E341), IF(G341&gt;'Bulk DivVar Analysis'!$J$9,"Pass","Fail"),"")</f>
        <v>Pass</v>
      </c>
      <c r="I341" s="338" t="str">
        <f t="shared" si="7"/>
        <v>Alpha_8_E4</v>
      </c>
      <c r="J341" s="339"/>
      <c r="K341" s="339"/>
      <c r="L341" s="339"/>
      <c r="M341" s="339"/>
      <c r="N341" s="339"/>
      <c r="O341" s="339"/>
      <c r="P341" s="339"/>
      <c r="Q341" s="339"/>
    </row>
    <row r="342" spans="1:17" ht="13.5" customHeight="1">
      <c r="A342" s="481" t="s">
        <v>1127</v>
      </c>
      <c r="B342" s="481" t="s">
        <v>710</v>
      </c>
      <c r="C342" s="481" t="s">
        <v>1220</v>
      </c>
      <c r="D342" s="481" t="s">
        <v>2021</v>
      </c>
      <c r="E342" s="481">
        <v>18445</v>
      </c>
      <c r="F342" s="339"/>
      <c r="G342" s="340">
        <f>IF(ISNUMBER(E342),E342/'Bulk DivVar Analysis'!$I$7,"")</f>
        <v>1.0699266220017982</v>
      </c>
      <c r="H342" s="338" t="str">
        <f>IF(ISNUMBER(E342), IF(G342&gt;'Bulk DivVar Analysis'!$J$9,"Pass","Fail"),"")</f>
        <v>Pass</v>
      </c>
      <c r="I342" s="338" t="str">
        <f t="shared" si="7"/>
        <v>Alpha_8_E5</v>
      </c>
      <c r="J342" s="339"/>
      <c r="K342" s="339"/>
      <c r="L342" s="339"/>
      <c r="M342" s="339"/>
      <c r="N342" s="339"/>
      <c r="O342" s="339"/>
      <c r="P342" s="339"/>
      <c r="Q342" s="339"/>
    </row>
    <row r="343" spans="1:17" ht="13.5" customHeight="1">
      <c r="A343" s="481" t="s">
        <v>1127</v>
      </c>
      <c r="B343" s="481" t="s">
        <v>710</v>
      </c>
      <c r="C343" s="481" t="s">
        <v>1222</v>
      </c>
      <c r="D343" s="481" t="s">
        <v>2022</v>
      </c>
      <c r="E343" s="481">
        <v>28716</v>
      </c>
      <c r="F343" s="339"/>
      <c r="G343" s="340">
        <f>IF(ISNUMBER(E343),E343/'Bulk DivVar Analysis'!$I$7,"")</f>
        <v>1.6657095623422953</v>
      </c>
      <c r="H343" s="338" t="str">
        <f>IF(ISNUMBER(E343), IF(G343&gt;'Bulk DivVar Analysis'!$J$9,"Pass","Fail"),"")</f>
        <v>Pass</v>
      </c>
      <c r="I343" s="338" t="str">
        <f t="shared" si="7"/>
        <v>Alpha_8_E6</v>
      </c>
      <c r="J343" s="339"/>
      <c r="K343" s="339"/>
      <c r="L343" s="339"/>
      <c r="M343" s="339"/>
      <c r="N343" s="339"/>
      <c r="O343" s="339"/>
      <c r="P343" s="339"/>
      <c r="Q343" s="339"/>
    </row>
    <row r="344" spans="1:17" ht="13.5" customHeight="1">
      <c r="A344" s="481" t="s">
        <v>1127</v>
      </c>
      <c r="B344" s="481" t="s">
        <v>710</v>
      </c>
      <c r="C344" s="481" t="s">
        <v>1224</v>
      </c>
      <c r="D344" s="481" t="s">
        <v>2023</v>
      </c>
      <c r="E344" s="481">
        <v>20046</v>
      </c>
      <c r="F344" s="339"/>
      <c r="G344" s="340">
        <f>IF(ISNUMBER(E344),E344/'Bulk DivVar Analysis'!$I$7,"")</f>
        <v>1.1627947446271643</v>
      </c>
      <c r="H344" s="338" t="str">
        <f>IF(ISNUMBER(E344), IF(G344&gt;'Bulk DivVar Analysis'!$J$9,"Pass","Fail"),"")</f>
        <v>Pass</v>
      </c>
      <c r="I344" s="338" t="str">
        <f t="shared" si="7"/>
        <v>Alpha_8_E7</v>
      </c>
      <c r="J344" s="339"/>
      <c r="K344" s="339"/>
      <c r="L344" s="339"/>
      <c r="M344" s="339"/>
      <c r="N344" s="339"/>
      <c r="O344" s="339"/>
      <c r="P344" s="339"/>
      <c r="Q344" s="339"/>
    </row>
    <row r="345" spans="1:17" ht="13.5" customHeight="1">
      <c r="A345" s="481" t="s">
        <v>1127</v>
      </c>
      <c r="B345" s="481" t="s">
        <v>710</v>
      </c>
      <c r="C345" s="481" t="s">
        <v>1226</v>
      </c>
      <c r="D345" s="481" t="s">
        <v>2024</v>
      </c>
      <c r="E345" s="481">
        <v>29149</v>
      </c>
      <c r="F345" s="339"/>
      <c r="G345" s="340">
        <f>IF(ISNUMBER(E345),E345/'Bulk DivVar Analysis'!$I$7,"")</f>
        <v>1.6908263000667072</v>
      </c>
      <c r="H345" s="338" t="str">
        <f>IF(ISNUMBER(E345), IF(G345&gt;'Bulk DivVar Analysis'!$J$9,"Pass","Fail"),"")</f>
        <v>Pass</v>
      </c>
      <c r="I345" s="338" t="str">
        <f t="shared" si="7"/>
        <v>Alpha_8_E8</v>
      </c>
      <c r="J345" s="339"/>
      <c r="K345" s="339"/>
      <c r="L345" s="339"/>
      <c r="M345" s="339"/>
      <c r="N345" s="339"/>
      <c r="O345" s="339"/>
      <c r="P345" s="339"/>
      <c r="Q345" s="339"/>
    </row>
    <row r="346" spans="1:17" ht="13.5" customHeight="1">
      <c r="A346" s="481" t="s">
        <v>1127</v>
      </c>
      <c r="B346" s="481" t="s">
        <v>710</v>
      </c>
      <c r="C346" s="481" t="s">
        <v>1228</v>
      </c>
      <c r="D346" s="481" t="s">
        <v>2025</v>
      </c>
      <c r="E346" s="481">
        <v>17659</v>
      </c>
      <c r="F346" s="339"/>
      <c r="G346" s="340">
        <f>IF(ISNUMBER(E346),E346/'Bulk DivVar Analysis'!$I$7,"")</f>
        <v>1.0243336523681081</v>
      </c>
      <c r="H346" s="338" t="str">
        <f>IF(ISNUMBER(E346), IF(G346&gt;'Bulk DivVar Analysis'!$J$9,"Pass","Fail"),"")</f>
        <v>Pass</v>
      </c>
      <c r="I346" s="338" t="str">
        <f t="shared" si="7"/>
        <v>Alpha_8_E9</v>
      </c>
      <c r="J346" s="339"/>
      <c r="K346" s="339"/>
      <c r="L346" s="339"/>
      <c r="M346" s="339"/>
      <c r="N346" s="339"/>
      <c r="O346" s="339"/>
      <c r="P346" s="339"/>
      <c r="Q346" s="339"/>
    </row>
    <row r="347" spans="1:17" ht="13.5" customHeight="1">
      <c r="A347" s="481" t="s">
        <v>1127</v>
      </c>
      <c r="B347" s="481" t="s">
        <v>710</v>
      </c>
      <c r="C347" s="481" t="s">
        <v>544</v>
      </c>
      <c r="D347" s="481" t="s">
        <v>2026</v>
      </c>
      <c r="E347" s="481">
        <v>23998</v>
      </c>
      <c r="F347" s="339"/>
      <c r="G347" s="340">
        <f>IF(ISNUMBER(E347),E347/'Bulk DivVar Analysis'!$I$7,"")</f>
        <v>1.3920357318947765</v>
      </c>
      <c r="H347" s="338" t="str">
        <f>IF(ISNUMBER(E347), IF(G347&gt;'Bulk DivVar Analysis'!$J$9,"Pass","Fail"),"")</f>
        <v>Pass</v>
      </c>
      <c r="I347" s="338" t="str">
        <f t="shared" si="7"/>
        <v>Alpha_8_E10</v>
      </c>
      <c r="J347" s="339"/>
      <c r="K347" s="339"/>
      <c r="L347" s="339"/>
      <c r="M347" s="339"/>
      <c r="N347" s="339"/>
      <c r="O347" s="339"/>
      <c r="P347" s="339"/>
      <c r="Q347" s="339"/>
    </row>
    <row r="348" spans="1:17" ht="13.5" customHeight="1">
      <c r="A348" s="481" t="s">
        <v>1127</v>
      </c>
      <c r="B348" s="481" t="s">
        <v>710</v>
      </c>
      <c r="C348" s="481" t="s">
        <v>545</v>
      </c>
      <c r="D348" s="481" t="s">
        <v>2027</v>
      </c>
      <c r="E348" s="481">
        <v>17947</v>
      </c>
      <c r="F348" s="339"/>
      <c r="G348" s="340">
        <f>IF(ISNUMBER(E348),E348/'Bulk DivVar Analysis'!$I$7,"")</f>
        <v>1.0410394733025901</v>
      </c>
      <c r="H348" s="338" t="str">
        <f>IF(ISNUMBER(E348), IF(G348&gt;'Bulk DivVar Analysis'!$J$9,"Pass","Fail"),"")</f>
        <v>Pass</v>
      </c>
      <c r="I348" s="338" t="str">
        <f t="shared" si="7"/>
        <v>Alpha_8_E11</v>
      </c>
      <c r="J348" s="339"/>
      <c r="K348" s="339"/>
      <c r="L348" s="339"/>
      <c r="M348" s="339"/>
      <c r="N348" s="339"/>
      <c r="O348" s="339"/>
      <c r="P348" s="339"/>
      <c r="Q348" s="339"/>
    </row>
    <row r="349" spans="1:17" ht="13.5" customHeight="1">
      <c r="A349" s="481" t="s">
        <v>1127</v>
      </c>
      <c r="B349" s="481" t="s">
        <v>710</v>
      </c>
      <c r="C349" s="481" t="s">
        <v>546</v>
      </c>
      <c r="D349" s="481" t="s">
        <v>2028</v>
      </c>
      <c r="E349" s="481">
        <v>36471</v>
      </c>
      <c r="F349" s="339"/>
      <c r="G349" s="340">
        <f>IF(ISNUMBER(E349),E349/'Bulk DivVar Analysis'!$I$7,"")</f>
        <v>2.1155485947968327</v>
      </c>
      <c r="H349" s="338" t="str">
        <f>IF(ISNUMBER(E349), IF(G349&gt;'Bulk DivVar Analysis'!$J$9,"Pass","Fail"),"")</f>
        <v>Pass</v>
      </c>
      <c r="I349" s="338" t="str">
        <f t="shared" si="7"/>
        <v>Alpha_8_E12</v>
      </c>
      <c r="J349" s="339"/>
      <c r="K349" s="339"/>
      <c r="L349" s="339"/>
      <c r="M349" s="339"/>
      <c r="N349" s="339"/>
      <c r="O349" s="339"/>
      <c r="P349" s="339"/>
      <c r="Q349" s="339"/>
    </row>
    <row r="350" spans="1:17" ht="13.5" customHeight="1">
      <c r="A350" s="481" t="s">
        <v>1127</v>
      </c>
      <c r="B350" s="481" t="s">
        <v>710</v>
      </c>
      <c r="C350" s="481" t="s">
        <v>1233</v>
      </c>
      <c r="D350" s="481" t="s">
        <v>2029</v>
      </c>
      <c r="E350" s="481">
        <v>34423</v>
      </c>
      <c r="F350" s="339"/>
      <c r="G350" s="340">
        <f>IF(ISNUMBER(E350),E350/'Bulk DivVar Analysis'!$I$7,"")</f>
        <v>1.9967516459294063</v>
      </c>
      <c r="H350" s="338" t="str">
        <f>IF(ISNUMBER(E350), IF(G350&gt;'Bulk DivVar Analysis'!$J$9,"Pass","Fail"),"")</f>
        <v>Pass</v>
      </c>
      <c r="I350" s="338" t="str">
        <f t="shared" si="7"/>
        <v>Alpha_8_F1</v>
      </c>
      <c r="J350" s="339"/>
      <c r="K350" s="339"/>
      <c r="L350" s="339"/>
      <c r="M350" s="339"/>
      <c r="N350" s="339"/>
      <c r="O350" s="339"/>
      <c r="P350" s="339"/>
      <c r="Q350" s="339"/>
    </row>
    <row r="351" spans="1:17" ht="13.5" customHeight="1">
      <c r="A351" s="481" t="s">
        <v>1127</v>
      </c>
      <c r="B351" s="481" t="s">
        <v>710</v>
      </c>
      <c r="C351" s="481" t="s">
        <v>1235</v>
      </c>
      <c r="D351" s="481" t="s">
        <v>2030</v>
      </c>
      <c r="E351" s="481">
        <v>32371</v>
      </c>
      <c r="F351" s="339"/>
      <c r="G351" s="340">
        <f>IF(ISNUMBER(E351),E351/'Bulk DivVar Analysis'!$I$7,"")</f>
        <v>1.877722671771223</v>
      </c>
      <c r="H351" s="338" t="str">
        <f>IF(ISNUMBER(E351), IF(G351&gt;'Bulk DivVar Analysis'!$J$9,"Pass","Fail"),"")</f>
        <v>Pass</v>
      </c>
      <c r="I351" s="338" t="str">
        <f t="shared" si="7"/>
        <v>Alpha_8_F2</v>
      </c>
      <c r="J351" s="339"/>
      <c r="K351" s="339"/>
      <c r="L351" s="339"/>
      <c r="M351" s="339"/>
      <c r="N351" s="339"/>
      <c r="O351" s="339"/>
      <c r="P351" s="339"/>
      <c r="Q351" s="339"/>
    </row>
    <row r="352" spans="1:17" ht="13.5" customHeight="1">
      <c r="A352" s="481" t="s">
        <v>1127</v>
      </c>
      <c r="B352" s="481" t="s">
        <v>710</v>
      </c>
      <c r="C352" s="481" t="s">
        <v>1237</v>
      </c>
      <c r="D352" s="481" t="s">
        <v>2031</v>
      </c>
      <c r="E352" s="481">
        <v>32027</v>
      </c>
      <c r="F352" s="339"/>
      <c r="G352" s="340">
        <f>IF(ISNUMBER(E352),E352/'Bulk DivVar Analysis'!$I$7,"")</f>
        <v>1.8577684967661474</v>
      </c>
      <c r="H352" s="338" t="str">
        <f>IF(ISNUMBER(E352), IF(G352&gt;'Bulk DivVar Analysis'!$J$9,"Pass","Fail"),"")</f>
        <v>Pass</v>
      </c>
      <c r="I352" s="338" t="str">
        <f t="shared" si="7"/>
        <v>Alpha_8_F3</v>
      </c>
      <c r="J352" s="339"/>
      <c r="K352" s="339"/>
      <c r="L352" s="339"/>
      <c r="M352" s="339"/>
      <c r="N352" s="339"/>
      <c r="O352" s="339"/>
      <c r="P352" s="339"/>
      <c r="Q352" s="339"/>
    </row>
    <row r="353" spans="1:17" ht="13.5" customHeight="1">
      <c r="A353" s="481" t="s">
        <v>1127</v>
      </c>
      <c r="B353" s="481" t="s">
        <v>710</v>
      </c>
      <c r="C353" s="481" t="s">
        <v>1239</v>
      </c>
      <c r="D353" s="481" t="s">
        <v>2032</v>
      </c>
      <c r="E353" s="481">
        <v>35911</v>
      </c>
      <c r="F353" s="339"/>
      <c r="G353" s="340">
        <f>IF(ISNUMBER(E353),E353/'Bulk DivVar Analysis'!$I$7,"")</f>
        <v>2.0830650540908957</v>
      </c>
      <c r="H353" s="338" t="str">
        <f>IF(ISNUMBER(E353), IF(G353&gt;'Bulk DivVar Analysis'!$J$9,"Pass","Fail"),"")</f>
        <v>Pass</v>
      </c>
      <c r="I353" s="338" t="str">
        <f t="shared" si="7"/>
        <v>Alpha_8_F4</v>
      </c>
      <c r="J353" s="339"/>
      <c r="K353" s="339"/>
      <c r="L353" s="339"/>
      <c r="M353" s="339"/>
      <c r="N353" s="339"/>
      <c r="O353" s="339"/>
      <c r="P353" s="339"/>
      <c r="Q353" s="339"/>
    </row>
    <row r="354" spans="1:17" ht="13.5" customHeight="1">
      <c r="A354" s="481" t="s">
        <v>1127</v>
      </c>
      <c r="B354" s="481" t="s">
        <v>710</v>
      </c>
      <c r="C354" s="481" t="s">
        <v>1241</v>
      </c>
      <c r="D354" s="481" t="s">
        <v>2033</v>
      </c>
      <c r="E354" s="481">
        <v>16162</v>
      </c>
      <c r="F354" s="339"/>
      <c r="G354" s="340">
        <f>IF(ISNUMBER(E354),E354/'Bulk DivVar Analysis'!$I$7,"")</f>
        <v>0.93749818730241596</v>
      </c>
      <c r="H354" s="338" t="str">
        <f>IF(ISNUMBER(E354), IF(G354&gt;'Bulk DivVar Analysis'!$J$9,"Pass","Fail"),"")</f>
        <v>Pass</v>
      </c>
      <c r="I354" s="338" t="str">
        <f t="shared" si="7"/>
        <v>Alpha_8_F5</v>
      </c>
      <c r="J354" s="339"/>
      <c r="K354" s="339"/>
      <c r="L354" s="339"/>
      <c r="M354" s="339"/>
      <c r="N354" s="339"/>
      <c r="O354" s="339"/>
      <c r="P354" s="339"/>
      <c r="Q354" s="339"/>
    </row>
    <row r="355" spans="1:17" ht="13.5" customHeight="1">
      <c r="A355" s="481" t="s">
        <v>1127</v>
      </c>
      <c r="B355" s="481" t="s">
        <v>710</v>
      </c>
      <c r="C355" s="481" t="s">
        <v>1243</v>
      </c>
      <c r="D355" s="481" t="s">
        <v>2034</v>
      </c>
      <c r="E355" s="481">
        <v>27228</v>
      </c>
      <c r="F355" s="339"/>
      <c r="G355" s="340">
        <f>IF(ISNUMBER(E355),E355/'Bulk DivVar Analysis'!$I$7,"")</f>
        <v>1.5793961541808057</v>
      </c>
      <c r="H355" s="338" t="str">
        <f>IF(ISNUMBER(E355), IF(G355&gt;'Bulk DivVar Analysis'!$J$9,"Pass","Fail"),"")</f>
        <v>Pass</v>
      </c>
      <c r="I355" s="338" t="str">
        <f t="shared" si="7"/>
        <v>Alpha_8_F6</v>
      </c>
      <c r="J355" s="339"/>
      <c r="K355" s="339"/>
      <c r="L355" s="339"/>
      <c r="M355" s="339"/>
      <c r="N355" s="339"/>
      <c r="O355" s="339"/>
      <c r="P355" s="339"/>
      <c r="Q355" s="339"/>
    </row>
    <row r="356" spans="1:17" ht="13.5" customHeight="1">
      <c r="A356" s="481" t="s">
        <v>1127</v>
      </c>
      <c r="B356" s="481" t="s">
        <v>710</v>
      </c>
      <c r="C356" s="481" t="s">
        <v>1245</v>
      </c>
      <c r="D356" s="481" t="s">
        <v>2035</v>
      </c>
      <c r="E356" s="481">
        <v>29916</v>
      </c>
      <c r="F356" s="339"/>
      <c r="G356" s="340">
        <f>IF(ISNUMBER(E356),E356/'Bulk DivVar Analysis'!$I$7,"")</f>
        <v>1.7353171495693032</v>
      </c>
      <c r="H356" s="338" t="str">
        <f>IF(ISNUMBER(E356), IF(G356&gt;'Bulk DivVar Analysis'!$J$9,"Pass","Fail"),"")</f>
        <v>Pass</v>
      </c>
      <c r="I356" s="338" t="str">
        <f t="shared" si="7"/>
        <v>Alpha_8_F7</v>
      </c>
      <c r="J356" s="339"/>
      <c r="K356" s="339"/>
      <c r="L356" s="339"/>
      <c r="M356" s="339"/>
      <c r="N356" s="339"/>
      <c r="O356" s="339"/>
      <c r="P356" s="339"/>
      <c r="Q356" s="339"/>
    </row>
    <row r="357" spans="1:17" ht="13.5" customHeight="1">
      <c r="A357" s="481" t="s">
        <v>1127</v>
      </c>
      <c r="B357" s="481" t="s">
        <v>710</v>
      </c>
      <c r="C357" s="481" t="s">
        <v>1247</v>
      </c>
      <c r="D357" s="481" t="s">
        <v>2036</v>
      </c>
      <c r="E357" s="481">
        <v>23843</v>
      </c>
      <c r="F357" s="339"/>
      <c r="G357" s="340">
        <f>IF(ISNUMBER(E357),E357/'Bulk DivVar Analysis'!$I$7,"")</f>
        <v>1.3830447518779547</v>
      </c>
      <c r="H357" s="338" t="str">
        <f>IF(ISNUMBER(E357), IF(G357&gt;'Bulk DivVar Analysis'!$J$9,"Pass","Fail"),"")</f>
        <v>Pass</v>
      </c>
      <c r="I357" s="338" t="str">
        <f t="shared" si="7"/>
        <v>Alpha_8_F8</v>
      </c>
      <c r="J357" s="339"/>
      <c r="K357" s="339"/>
      <c r="L357" s="339"/>
      <c r="M357" s="339"/>
      <c r="N357" s="339"/>
      <c r="O357" s="339"/>
      <c r="P357" s="339"/>
      <c r="Q357" s="339"/>
    </row>
    <row r="358" spans="1:17" ht="13.5" customHeight="1">
      <c r="A358" s="481" t="s">
        <v>1127</v>
      </c>
      <c r="B358" s="481" t="s">
        <v>710</v>
      </c>
      <c r="C358" s="481" t="s">
        <v>1249</v>
      </c>
      <c r="D358" s="481" t="s">
        <v>2037</v>
      </c>
      <c r="E358" s="481">
        <v>27159</v>
      </c>
      <c r="F358" s="339"/>
      <c r="G358" s="340">
        <f>IF(ISNUMBER(E358),E358/'Bulk DivVar Analysis'!$I$7,"")</f>
        <v>1.5753937179152528</v>
      </c>
      <c r="H358" s="338" t="str">
        <f>IF(ISNUMBER(E358), IF(G358&gt;'Bulk DivVar Analysis'!$J$9,"Pass","Fail"),"")</f>
        <v>Pass</v>
      </c>
      <c r="I358" s="338" t="str">
        <f t="shared" si="7"/>
        <v>Alpha_8_F9</v>
      </c>
      <c r="J358" s="339"/>
      <c r="K358" s="339"/>
      <c r="L358" s="339"/>
      <c r="M358" s="339"/>
      <c r="N358" s="339"/>
      <c r="O358" s="339"/>
      <c r="P358" s="339"/>
      <c r="Q358" s="339"/>
    </row>
    <row r="359" spans="1:17" ht="13.5" customHeight="1">
      <c r="A359" s="481" t="s">
        <v>1127</v>
      </c>
      <c r="B359" s="481" t="s">
        <v>710</v>
      </c>
      <c r="C359" s="481" t="s">
        <v>556</v>
      </c>
      <c r="D359" s="481" t="s">
        <v>2038</v>
      </c>
      <c r="E359" s="481">
        <v>27275</v>
      </c>
      <c r="F359" s="339"/>
      <c r="G359" s="340">
        <f>IF(ISNUMBER(E359),E359/'Bulk DivVar Analysis'!$I$7,"")</f>
        <v>1.5821224513471968</v>
      </c>
      <c r="H359" s="338" t="str">
        <f>IF(ISNUMBER(E359), IF(G359&gt;'Bulk DivVar Analysis'!$J$9,"Pass","Fail"),"")</f>
        <v>Pass</v>
      </c>
      <c r="I359" s="338" t="str">
        <f t="shared" si="7"/>
        <v>Alpha_8_F10</v>
      </c>
      <c r="J359" s="339"/>
      <c r="K359" s="339"/>
      <c r="L359" s="339"/>
      <c r="M359" s="339"/>
      <c r="N359" s="339"/>
      <c r="O359" s="339"/>
      <c r="P359" s="339"/>
      <c r="Q359" s="339"/>
    </row>
    <row r="360" spans="1:17" ht="13.5" customHeight="1">
      <c r="A360" s="481" t="s">
        <v>1127</v>
      </c>
      <c r="B360" s="481" t="s">
        <v>710</v>
      </c>
      <c r="C360" s="481" t="s">
        <v>557</v>
      </c>
      <c r="D360" s="481" t="s">
        <v>2039</v>
      </c>
      <c r="E360" s="481">
        <v>37270</v>
      </c>
      <c r="F360" s="339"/>
      <c r="G360" s="340">
        <f>IF(ISNUMBER(E360),E360/'Bulk DivVar Analysis'!$I$7,"")</f>
        <v>2.1618956466254824</v>
      </c>
      <c r="H360" s="338" t="str">
        <f>IF(ISNUMBER(E360), IF(G360&gt;'Bulk DivVar Analysis'!$J$9,"Pass","Fail"),"")</f>
        <v>Pass</v>
      </c>
      <c r="I360" s="338" t="str">
        <f t="shared" si="7"/>
        <v>Alpha_8_F11</v>
      </c>
      <c r="J360" s="339"/>
      <c r="K360" s="339"/>
      <c r="L360" s="339"/>
      <c r="M360" s="339"/>
      <c r="N360" s="339"/>
      <c r="O360" s="339"/>
      <c r="P360" s="339"/>
      <c r="Q360" s="339"/>
    </row>
    <row r="361" spans="1:17" ht="13.5" customHeight="1">
      <c r="A361" s="481" t="s">
        <v>1127</v>
      </c>
      <c r="B361" s="481" t="s">
        <v>710</v>
      </c>
      <c r="C361" s="481" t="s">
        <v>558</v>
      </c>
      <c r="D361" s="481" t="s">
        <v>2040</v>
      </c>
      <c r="E361" s="481">
        <v>28359</v>
      </c>
      <c r="F361" s="339"/>
      <c r="G361" s="340">
        <f>IF(ISNUMBER(E361),E361/'Bulk DivVar Analysis'!$I$7,"")</f>
        <v>1.6450013051422605</v>
      </c>
      <c r="H361" s="338" t="str">
        <f>IF(ISNUMBER(E361), IF(G361&gt;'Bulk DivVar Analysis'!$J$9,"Pass","Fail"),"")</f>
        <v>Pass</v>
      </c>
      <c r="I361" s="338" t="str">
        <f t="shared" si="7"/>
        <v>Alpha_8_F12</v>
      </c>
      <c r="J361" s="339"/>
      <c r="K361" s="339"/>
      <c r="L361" s="339"/>
      <c r="M361" s="339"/>
      <c r="N361" s="339"/>
      <c r="O361" s="339"/>
      <c r="P361" s="339"/>
      <c r="Q361" s="339"/>
    </row>
    <row r="362" spans="1:17" ht="13.5" customHeight="1">
      <c r="A362" s="481" t="s">
        <v>1127</v>
      </c>
      <c r="B362" s="481" t="s">
        <v>710</v>
      </c>
      <c r="C362" s="481" t="s">
        <v>1254</v>
      </c>
      <c r="D362" s="481" t="s">
        <v>2041</v>
      </c>
      <c r="E362" s="481">
        <v>20940</v>
      </c>
      <c r="F362" s="339"/>
      <c r="G362" s="340">
        <f>IF(ISNUMBER(E362),E362/'Bulk DivVar Analysis'!$I$7,"")</f>
        <v>1.214652397111285</v>
      </c>
      <c r="H362" s="338" t="str">
        <f>IF(ISNUMBER(E362), IF(G362&gt;'Bulk DivVar Analysis'!$J$9,"Pass","Fail"),"")</f>
        <v>Pass</v>
      </c>
      <c r="I362" s="338" t="str">
        <f t="shared" si="7"/>
        <v>Alpha_8_G1</v>
      </c>
      <c r="J362" s="339"/>
      <c r="K362" s="339"/>
      <c r="L362" s="339"/>
      <c r="M362" s="339"/>
      <c r="N362" s="339"/>
      <c r="O362" s="339"/>
      <c r="P362" s="339"/>
      <c r="Q362" s="339"/>
    </row>
    <row r="363" spans="1:17" ht="13.5" customHeight="1">
      <c r="A363" s="481" t="s">
        <v>1127</v>
      </c>
      <c r="B363" s="481" t="s">
        <v>710</v>
      </c>
      <c r="C363" s="481" t="s">
        <v>1256</v>
      </c>
      <c r="D363" s="481" t="s">
        <v>2042</v>
      </c>
      <c r="E363" s="481">
        <v>22606</v>
      </c>
      <c r="F363" s="339"/>
      <c r="G363" s="340">
        <f>IF(ISNUMBER(E363),E363/'Bulk DivVar Analysis'!$I$7,"")</f>
        <v>1.3112909307114475</v>
      </c>
      <c r="H363" s="338" t="str">
        <f>IF(ISNUMBER(E363), IF(G363&gt;'Bulk DivVar Analysis'!$J$9,"Pass","Fail"),"")</f>
        <v>Pass</v>
      </c>
      <c r="I363" s="338" t="str">
        <f t="shared" si="7"/>
        <v>Alpha_8_G2</v>
      </c>
      <c r="J363" s="339"/>
      <c r="K363" s="339"/>
      <c r="L363" s="339"/>
      <c r="M363" s="339"/>
      <c r="N363" s="339"/>
      <c r="O363" s="339"/>
      <c r="P363" s="339"/>
      <c r="Q363" s="339"/>
    </row>
    <row r="364" spans="1:17" ht="13.5" customHeight="1">
      <c r="A364" s="481" t="s">
        <v>1127</v>
      </c>
      <c r="B364" s="481" t="s">
        <v>710</v>
      </c>
      <c r="C364" s="481" t="s">
        <v>1258</v>
      </c>
      <c r="D364" s="481" t="s">
        <v>2043</v>
      </c>
      <c r="E364" s="481">
        <v>39251</v>
      </c>
      <c r="F364" s="339"/>
      <c r="G364" s="340">
        <f>IF(ISNUMBER(E364),E364/'Bulk DivVar Analysis'!$I$7,"")</f>
        <v>2.2768061718727339</v>
      </c>
      <c r="H364" s="338" t="str">
        <f>IF(ISNUMBER(E364), IF(G364&gt;'Bulk DivVar Analysis'!$J$9,"Pass","Fail"),"")</f>
        <v>Pass</v>
      </c>
      <c r="I364" s="338" t="str">
        <f t="shared" si="7"/>
        <v>Alpha_8_G3</v>
      </c>
      <c r="J364" s="339"/>
      <c r="K364" s="339"/>
      <c r="L364" s="339"/>
      <c r="M364" s="339"/>
      <c r="N364" s="339"/>
      <c r="O364" s="339"/>
      <c r="P364" s="339"/>
      <c r="Q364" s="339"/>
    </row>
    <row r="365" spans="1:17" ht="13.5" customHeight="1">
      <c r="A365" s="481" t="s">
        <v>1127</v>
      </c>
      <c r="B365" s="481" t="s">
        <v>710</v>
      </c>
      <c r="C365" s="481" t="s">
        <v>1260</v>
      </c>
      <c r="D365" s="481" t="s">
        <v>2044</v>
      </c>
      <c r="E365" s="481">
        <v>26113</v>
      </c>
      <c r="F365" s="339"/>
      <c r="G365" s="340">
        <f>IF(ISNUMBER(E365),E365/'Bulk DivVar Analysis'!$I$7,"")</f>
        <v>1.5147191043823778</v>
      </c>
      <c r="H365" s="338" t="str">
        <f>IF(ISNUMBER(E365), IF(G365&gt;'Bulk DivVar Analysis'!$J$9,"Pass","Fail"),"")</f>
        <v>Pass</v>
      </c>
      <c r="I365" s="338" t="str">
        <f t="shared" si="7"/>
        <v>Alpha_8_G4</v>
      </c>
      <c r="J365" s="339"/>
      <c r="K365" s="339"/>
      <c r="L365" s="339"/>
      <c r="M365" s="339"/>
      <c r="N365" s="339"/>
      <c r="O365" s="339"/>
      <c r="P365" s="339"/>
      <c r="Q365" s="339"/>
    </row>
    <row r="366" spans="1:17" ht="13.5" customHeight="1">
      <c r="A366" s="481" t="s">
        <v>1127</v>
      </c>
      <c r="B366" s="481" t="s">
        <v>710</v>
      </c>
      <c r="C366" s="481" t="s">
        <v>1262</v>
      </c>
      <c r="D366" s="481" t="s">
        <v>2045</v>
      </c>
      <c r="E366" s="481">
        <v>31572</v>
      </c>
      <c r="F366" s="339"/>
      <c r="G366" s="340">
        <f>IF(ISNUMBER(E366),E366/'Bulk DivVar Analysis'!$I$7,"")</f>
        <v>1.8313756199425737</v>
      </c>
      <c r="H366" s="338" t="str">
        <f>IF(ISNUMBER(E366), IF(G366&gt;'Bulk DivVar Analysis'!$J$9,"Pass","Fail"),"")</f>
        <v>Pass</v>
      </c>
      <c r="I366" s="338" t="str">
        <f t="shared" si="7"/>
        <v>Alpha_8_G5</v>
      </c>
      <c r="J366" s="339"/>
      <c r="K366" s="339"/>
      <c r="L366" s="339"/>
      <c r="M366" s="339"/>
      <c r="N366" s="339"/>
      <c r="O366" s="339"/>
      <c r="P366" s="339"/>
      <c r="Q366" s="339"/>
    </row>
    <row r="367" spans="1:17" ht="13.5" customHeight="1">
      <c r="A367" s="481" t="s">
        <v>1127</v>
      </c>
      <c r="B367" s="481" t="s">
        <v>710</v>
      </c>
      <c r="C367" s="481" t="s">
        <v>1264</v>
      </c>
      <c r="D367" s="481" t="s">
        <v>2046</v>
      </c>
      <c r="E367" s="481">
        <v>14090</v>
      </c>
      <c r="F367" s="339"/>
      <c r="G367" s="340">
        <f>IF(ISNUMBER(E367),E367/'Bulk DivVar Analysis'!$I$7,"")</f>
        <v>0.81730908669044922</v>
      </c>
      <c r="H367" s="338" t="str">
        <f>IF(ISNUMBER(E367), IF(G367&gt;'Bulk DivVar Analysis'!$J$9,"Pass","Fail"),"")</f>
        <v>Pass</v>
      </c>
      <c r="I367" s="338" t="str">
        <f t="shared" si="7"/>
        <v>Alpha_8_G6</v>
      </c>
      <c r="J367" s="339"/>
      <c r="K367" s="339"/>
      <c r="L367" s="339"/>
      <c r="M367" s="339"/>
      <c r="N367" s="339"/>
      <c r="O367" s="339"/>
      <c r="P367" s="339"/>
      <c r="Q367" s="339"/>
    </row>
    <row r="368" spans="1:17" ht="13.5" customHeight="1">
      <c r="A368" s="481" t="s">
        <v>1127</v>
      </c>
      <c r="B368" s="481" t="s">
        <v>710</v>
      </c>
      <c r="C368" s="481" t="s">
        <v>1266</v>
      </c>
      <c r="D368" s="481" t="s">
        <v>2047</v>
      </c>
      <c r="E368" s="481">
        <v>23151</v>
      </c>
      <c r="F368" s="339"/>
      <c r="G368" s="340">
        <f>IF(ISNUMBER(E368),E368/'Bulk DivVar Analysis'!$I$7,"")</f>
        <v>1.342904376577047</v>
      </c>
      <c r="H368" s="338" t="str">
        <f>IF(ISNUMBER(E368), IF(G368&gt;'Bulk DivVar Analysis'!$J$9,"Pass","Fail"),"")</f>
        <v>Pass</v>
      </c>
      <c r="I368" s="338" t="str">
        <f t="shared" si="7"/>
        <v>Alpha_8_G7</v>
      </c>
      <c r="J368" s="339"/>
      <c r="K368" s="339"/>
      <c r="L368" s="339"/>
      <c r="M368" s="339"/>
      <c r="N368" s="339"/>
      <c r="O368" s="339"/>
      <c r="P368" s="339"/>
      <c r="Q368" s="339"/>
    </row>
    <row r="369" spans="1:17" ht="13.5" customHeight="1">
      <c r="A369" s="481" t="s">
        <v>1127</v>
      </c>
      <c r="B369" s="481" t="s">
        <v>710</v>
      </c>
      <c r="C369" s="481" t="s">
        <v>1268</v>
      </c>
      <c r="D369" s="481" t="s">
        <v>2048</v>
      </c>
      <c r="E369" s="481">
        <v>29158</v>
      </c>
      <c r="F369" s="339"/>
      <c r="G369" s="340">
        <f>IF(ISNUMBER(E369),E369/'Bulk DivVar Analysis'!$I$7,"")</f>
        <v>1.6913483569709098</v>
      </c>
      <c r="H369" s="338" t="str">
        <f>IF(ISNUMBER(E369), IF(G369&gt;'Bulk DivVar Analysis'!$J$9,"Pass","Fail"),"")</f>
        <v>Pass</v>
      </c>
      <c r="I369" s="338" t="str">
        <f t="shared" si="7"/>
        <v>Alpha_8_G8</v>
      </c>
      <c r="J369" s="339"/>
      <c r="K369" s="339"/>
      <c r="L369" s="339"/>
      <c r="M369" s="339"/>
      <c r="N369" s="339"/>
      <c r="O369" s="339"/>
      <c r="P369" s="339"/>
      <c r="Q369" s="339"/>
    </row>
    <row r="370" spans="1:17" ht="13.5" customHeight="1">
      <c r="A370" s="481" t="s">
        <v>1127</v>
      </c>
      <c r="B370" s="481" t="s">
        <v>710</v>
      </c>
      <c r="C370" s="481" t="s">
        <v>1270</v>
      </c>
      <c r="D370" s="481" t="s">
        <v>2049</v>
      </c>
      <c r="E370" s="481">
        <v>41156</v>
      </c>
      <c r="F370" s="339"/>
      <c r="G370" s="340">
        <f>IF(ISNUMBER(E370),E370/'Bulk DivVar Analysis'!$I$7,"")</f>
        <v>2.387308216595609</v>
      </c>
      <c r="H370" s="338" t="str">
        <f>IF(ISNUMBER(E370), IF(G370&gt;'Bulk DivVar Analysis'!$J$9,"Pass","Fail"),"")</f>
        <v>Pass</v>
      </c>
      <c r="I370" s="338" t="str">
        <f t="shared" si="7"/>
        <v>Alpha_8_G9</v>
      </c>
      <c r="J370" s="339"/>
      <c r="K370" s="339"/>
      <c r="L370" s="339"/>
      <c r="M370" s="339"/>
      <c r="N370" s="339"/>
      <c r="O370" s="339"/>
      <c r="P370" s="339"/>
      <c r="Q370" s="339"/>
    </row>
    <row r="371" spans="1:17" ht="13.5" customHeight="1">
      <c r="A371" s="481" t="s">
        <v>1127</v>
      </c>
      <c r="B371" s="481" t="s">
        <v>710</v>
      </c>
      <c r="C371" s="481" t="s">
        <v>568</v>
      </c>
      <c r="D371" s="481" t="s">
        <v>2050</v>
      </c>
      <c r="E371" s="481">
        <v>34353</v>
      </c>
      <c r="F371" s="339"/>
      <c r="G371" s="340">
        <f>IF(ISNUMBER(E371),E371/'Bulk DivVar Analysis'!$I$7,"")</f>
        <v>1.9926912033411641</v>
      </c>
      <c r="H371" s="338" t="str">
        <f>IF(ISNUMBER(E371), IF(G371&gt;'Bulk DivVar Analysis'!$J$9,"Pass","Fail"),"")</f>
        <v>Pass</v>
      </c>
      <c r="I371" s="338" t="str">
        <f t="shared" si="7"/>
        <v>Alpha_8_G10</v>
      </c>
      <c r="J371" s="339"/>
      <c r="K371" s="339"/>
      <c r="L371" s="339"/>
      <c r="M371" s="339"/>
      <c r="N371" s="339"/>
      <c r="O371" s="339"/>
      <c r="P371" s="339"/>
      <c r="Q371" s="339"/>
    </row>
    <row r="372" spans="1:17" ht="13.5" customHeight="1">
      <c r="A372" s="481" t="s">
        <v>1127</v>
      </c>
      <c r="B372" s="481" t="s">
        <v>710</v>
      </c>
      <c r="C372" s="481" t="s">
        <v>569</v>
      </c>
      <c r="D372" s="481" t="s">
        <v>2051</v>
      </c>
      <c r="E372" s="481">
        <v>23860</v>
      </c>
      <c r="F372" s="339"/>
      <c r="G372" s="340">
        <f>IF(ISNUMBER(E372),E372/'Bulk DivVar Analysis'!$I$7,"")</f>
        <v>1.3840308593636705</v>
      </c>
      <c r="H372" s="338" t="str">
        <f>IF(ISNUMBER(E372), IF(G372&gt;'Bulk DivVar Analysis'!$J$9,"Pass","Fail"),"")</f>
        <v>Pass</v>
      </c>
      <c r="I372" s="338" t="str">
        <f t="shared" si="7"/>
        <v>Alpha_8_G11</v>
      </c>
      <c r="J372" s="339"/>
      <c r="K372" s="339"/>
      <c r="L372" s="339"/>
      <c r="M372" s="339"/>
      <c r="N372" s="339"/>
      <c r="O372" s="339"/>
      <c r="P372" s="339"/>
      <c r="Q372" s="339"/>
    </row>
    <row r="373" spans="1:17" ht="13.5" customHeight="1">
      <c r="A373" s="481" t="s">
        <v>1127</v>
      </c>
      <c r="B373" s="481" t="s">
        <v>710</v>
      </c>
      <c r="C373" s="481" t="s">
        <v>570</v>
      </c>
      <c r="D373" s="481" t="s">
        <v>2052</v>
      </c>
      <c r="E373" s="481">
        <v>38783</v>
      </c>
      <c r="F373" s="339"/>
      <c r="G373" s="340">
        <f>IF(ISNUMBER(E373),E373/'Bulk DivVar Analysis'!$I$7,"")</f>
        <v>2.2496592128542012</v>
      </c>
      <c r="H373" s="338" t="str">
        <f>IF(ISNUMBER(E373), IF(G373&gt;'Bulk DivVar Analysis'!$J$9,"Pass","Fail"),"")</f>
        <v>Pass</v>
      </c>
      <c r="I373" s="338" t="str">
        <f t="shared" si="7"/>
        <v>Alpha_8_G12</v>
      </c>
      <c r="J373" s="339"/>
      <c r="K373" s="339"/>
      <c r="L373" s="339"/>
      <c r="M373" s="339"/>
      <c r="N373" s="339"/>
      <c r="O373" s="339"/>
      <c r="P373" s="339"/>
      <c r="Q373" s="339"/>
    </row>
    <row r="374" spans="1:17" ht="13.5" customHeight="1">
      <c r="A374" s="481" t="s">
        <v>1127</v>
      </c>
      <c r="B374" s="481" t="s">
        <v>710</v>
      </c>
      <c r="C374" s="481" t="s">
        <v>1275</v>
      </c>
      <c r="D374" s="481" t="s">
        <v>2053</v>
      </c>
      <c r="E374" s="481">
        <v>39193</v>
      </c>
      <c r="F374" s="339"/>
      <c r="G374" s="340">
        <f>IF(ISNUMBER(E374),E374/'Bulk DivVar Analysis'!$I$7,"")</f>
        <v>2.2734418051567622</v>
      </c>
      <c r="H374" s="338" t="str">
        <f>IF(ISNUMBER(E374), IF(G374&gt;'Bulk DivVar Analysis'!$J$9,"Pass","Fail"),"")</f>
        <v>Pass</v>
      </c>
      <c r="I374" s="338" t="str">
        <f t="shared" si="7"/>
        <v>Alpha_8_H1</v>
      </c>
      <c r="J374" s="339"/>
      <c r="K374" s="339"/>
      <c r="L374" s="339"/>
      <c r="M374" s="339"/>
      <c r="N374" s="339"/>
      <c r="O374" s="339"/>
      <c r="P374" s="339"/>
      <c r="Q374" s="339"/>
    </row>
    <row r="375" spans="1:17" ht="13.5" customHeight="1">
      <c r="A375" s="481" t="s">
        <v>1127</v>
      </c>
      <c r="B375" s="481" t="s">
        <v>710</v>
      </c>
      <c r="C375" s="481" t="s">
        <v>1277</v>
      </c>
      <c r="D375" s="481" t="s">
        <v>2054</v>
      </c>
      <c r="E375" s="481">
        <v>25555</v>
      </c>
      <c r="F375" s="339"/>
      <c r="G375" s="340">
        <f>IF(ISNUMBER(E375),E375/'Bulk DivVar Analysis'!$I$7,"")</f>
        <v>1.4823515763218191</v>
      </c>
      <c r="H375" s="338" t="str">
        <f>IF(ISNUMBER(E375), IF(G375&gt;'Bulk DivVar Analysis'!$J$9,"Pass","Fail"),"")</f>
        <v>Pass</v>
      </c>
      <c r="I375" s="338" t="str">
        <f t="shared" si="7"/>
        <v>Alpha_8_H2</v>
      </c>
      <c r="J375" s="339"/>
      <c r="K375" s="339"/>
      <c r="L375" s="339"/>
      <c r="M375" s="339"/>
      <c r="N375" s="339"/>
      <c r="O375" s="339"/>
      <c r="P375" s="339"/>
      <c r="Q375" s="339"/>
    </row>
    <row r="376" spans="1:17" ht="13.5" customHeight="1">
      <c r="A376" s="481" t="s">
        <v>1127</v>
      </c>
      <c r="B376" s="481" t="s">
        <v>710</v>
      </c>
      <c r="C376" s="481" t="s">
        <v>1279</v>
      </c>
      <c r="D376" s="481" t="s">
        <v>2055</v>
      </c>
      <c r="E376" s="481">
        <v>13006</v>
      </c>
      <c r="F376" s="339"/>
      <c r="G376" s="340">
        <f>IF(ISNUMBER(E376),E376/'Bulk DivVar Analysis'!$I$7,"")</f>
        <v>0.75443023289538558</v>
      </c>
      <c r="H376" s="338" t="str">
        <f>IF(ISNUMBER(E376), IF(G376&gt;'Bulk DivVar Analysis'!$J$9,"Pass","Fail"),"")</f>
        <v>Pass</v>
      </c>
      <c r="I376" s="338" t="str">
        <f t="shared" si="7"/>
        <v>Alpha_8_H3</v>
      </c>
      <c r="J376" s="339"/>
      <c r="K376" s="339"/>
      <c r="L376" s="339"/>
      <c r="M376" s="339"/>
      <c r="N376" s="339"/>
      <c r="O376" s="339"/>
      <c r="P376" s="339"/>
      <c r="Q376" s="339"/>
    </row>
    <row r="377" spans="1:17" ht="13.5" customHeight="1">
      <c r="A377" s="481" t="s">
        <v>1127</v>
      </c>
      <c r="B377" s="481" t="s">
        <v>710</v>
      </c>
      <c r="C377" s="481" t="s">
        <v>1281</v>
      </c>
      <c r="D377" s="481" t="s">
        <v>2056</v>
      </c>
      <c r="E377" s="481">
        <v>23087</v>
      </c>
      <c r="F377" s="339"/>
      <c r="G377" s="340">
        <f>IF(ISNUMBER(E377),E377/'Bulk DivVar Analysis'!$I$7,"")</f>
        <v>1.3391919719249399</v>
      </c>
      <c r="H377" s="338" t="str">
        <f>IF(ISNUMBER(E377), IF(G377&gt;'Bulk DivVar Analysis'!$J$9,"Pass","Fail"),"")</f>
        <v>Pass</v>
      </c>
      <c r="I377" s="338" t="str">
        <f t="shared" si="7"/>
        <v>Alpha_8_H4</v>
      </c>
      <c r="J377" s="339"/>
      <c r="K377" s="339"/>
      <c r="L377" s="339"/>
      <c r="M377" s="339"/>
      <c r="N377" s="339"/>
      <c r="O377" s="339"/>
      <c r="P377" s="339"/>
      <c r="Q377" s="339"/>
    </row>
    <row r="378" spans="1:17" ht="13.5" customHeight="1">
      <c r="A378" s="481" t="s">
        <v>1127</v>
      </c>
      <c r="B378" s="481" t="s">
        <v>710</v>
      </c>
      <c r="C378" s="481" t="s">
        <v>1283</v>
      </c>
      <c r="D378" s="481" t="s">
        <v>2057</v>
      </c>
      <c r="E378" s="481">
        <v>45783</v>
      </c>
      <c r="F378" s="339"/>
      <c r="G378" s="340">
        <f>IF(ISNUMBER(E378),E378/'Bulk DivVar Analysis'!$I$7,"")</f>
        <v>2.6557034716784131</v>
      </c>
      <c r="H378" s="338" t="str">
        <f>IF(ISNUMBER(E378), IF(G378&gt;'Bulk DivVar Analysis'!$J$9,"Pass","Fail"),"")</f>
        <v>Pass</v>
      </c>
      <c r="I378" s="338" t="str">
        <f t="shared" si="7"/>
        <v>Alpha_8_H5</v>
      </c>
      <c r="J378" s="339"/>
      <c r="K378" s="339"/>
      <c r="L378" s="339"/>
      <c r="M378" s="339"/>
      <c r="N378" s="339"/>
      <c r="O378" s="339"/>
      <c r="P378" s="339"/>
      <c r="Q378" s="339"/>
    </row>
    <row r="379" spans="1:17" ht="13.5" customHeight="1">
      <c r="A379" s="481" t="s">
        <v>1127</v>
      </c>
      <c r="B379" s="481" t="s">
        <v>710</v>
      </c>
      <c r="C379" s="481" t="s">
        <v>1285</v>
      </c>
      <c r="D379" s="481" t="s">
        <v>2058</v>
      </c>
      <c r="E379" s="481">
        <v>16900</v>
      </c>
      <c r="F379" s="339"/>
      <c r="G379" s="340">
        <f>IF(ISNUMBER(E379),E379/'Bulk DivVar Analysis'!$I$7,"")</f>
        <v>0.98030685344702573</v>
      </c>
      <c r="H379" s="338" t="str">
        <f>IF(ISNUMBER(E379), IF(G379&gt;'Bulk DivVar Analysis'!$J$9,"Pass","Fail"),"")</f>
        <v>Pass</v>
      </c>
      <c r="I379" s="338" t="str">
        <f t="shared" si="7"/>
        <v>Alpha_8_H6</v>
      </c>
      <c r="J379" s="339"/>
      <c r="K379" s="339"/>
      <c r="L379" s="339"/>
      <c r="M379" s="339"/>
      <c r="N379" s="339"/>
      <c r="O379" s="339"/>
      <c r="P379" s="339"/>
      <c r="Q379" s="339"/>
    </row>
    <row r="380" spans="1:17" ht="13.5" customHeight="1">
      <c r="A380" s="481" t="s">
        <v>1127</v>
      </c>
      <c r="B380" s="481" t="s">
        <v>710</v>
      </c>
      <c r="C380" s="481" t="s">
        <v>1287</v>
      </c>
      <c r="D380" s="481" t="s">
        <v>2059</v>
      </c>
      <c r="E380" s="481">
        <v>28946</v>
      </c>
      <c r="F380" s="339"/>
      <c r="G380" s="340">
        <f>IF(ISNUMBER(E380),E380/'Bulk DivVar Analysis'!$I$7,"")</f>
        <v>1.679051016560805</v>
      </c>
      <c r="H380" s="338" t="str">
        <f>IF(ISNUMBER(E380), IF(G380&gt;'Bulk DivVar Analysis'!$J$9,"Pass","Fail"),"")</f>
        <v>Pass</v>
      </c>
      <c r="I380" s="338" t="str">
        <f t="shared" si="7"/>
        <v>Alpha_8_H7</v>
      </c>
      <c r="J380" s="339"/>
      <c r="K380" s="339"/>
      <c r="L380" s="339"/>
      <c r="M380" s="339"/>
      <c r="N380" s="339"/>
      <c r="O380" s="339"/>
      <c r="P380" s="339"/>
      <c r="Q380" s="339"/>
    </row>
    <row r="381" spans="1:17" ht="13.5" customHeight="1">
      <c r="A381" s="481" t="s">
        <v>1127</v>
      </c>
      <c r="B381" s="481" t="s">
        <v>710</v>
      </c>
      <c r="C381" s="481" t="s">
        <v>1289</v>
      </c>
      <c r="D381" s="481" t="s">
        <v>2060</v>
      </c>
      <c r="E381" s="481">
        <v>36182</v>
      </c>
      <c r="F381" s="339"/>
      <c r="G381" s="340">
        <f>IF(ISNUMBER(E381),E381/'Bulk DivVar Analysis'!$I$7,"")</f>
        <v>2.0987847675396618</v>
      </c>
      <c r="H381" s="338" t="str">
        <f>IF(ISNUMBER(E381), IF(G381&gt;'Bulk DivVar Analysis'!$J$9,"Pass","Fail"),"")</f>
        <v>Pass</v>
      </c>
      <c r="I381" s="338" t="str">
        <f t="shared" si="7"/>
        <v>Alpha_8_H8</v>
      </c>
      <c r="J381" s="339"/>
      <c r="K381" s="339"/>
      <c r="L381" s="339"/>
      <c r="M381" s="339"/>
      <c r="N381" s="339"/>
      <c r="O381" s="339"/>
      <c r="P381" s="339"/>
      <c r="Q381" s="339"/>
    </row>
    <row r="382" spans="1:17" ht="13.5" customHeight="1">
      <c r="A382" s="481" t="s">
        <v>1127</v>
      </c>
      <c r="B382" s="481" t="s">
        <v>710</v>
      </c>
      <c r="C382" s="481" t="s">
        <v>1291</v>
      </c>
      <c r="D382" s="481" t="s">
        <v>2061</v>
      </c>
      <c r="E382" s="481">
        <v>22854</v>
      </c>
      <c r="F382" s="339"/>
      <c r="G382" s="340">
        <f>IF(ISNUMBER(E382),E382/'Bulk DivVar Analysis'!$I$7,"")</f>
        <v>1.3256764987383625</v>
      </c>
      <c r="H382" s="338" t="str">
        <f>IF(ISNUMBER(E382), IF(G382&gt;'Bulk DivVar Analysis'!$J$9,"Pass","Fail"),"")</f>
        <v>Pass</v>
      </c>
      <c r="I382" s="338" t="str">
        <f t="shared" si="7"/>
        <v>Alpha_8_H9</v>
      </c>
      <c r="J382" s="339"/>
      <c r="K382" s="339"/>
      <c r="L382" s="339"/>
      <c r="M382" s="339"/>
      <c r="N382" s="339"/>
      <c r="O382" s="339"/>
      <c r="P382" s="339"/>
      <c r="Q382" s="339"/>
    </row>
    <row r="383" spans="1:17" ht="13.5" customHeight="1">
      <c r="A383" s="481" t="s">
        <v>1127</v>
      </c>
      <c r="B383" s="481" t="s">
        <v>710</v>
      </c>
      <c r="C383" s="481" t="s">
        <v>580</v>
      </c>
      <c r="D383" s="481" t="s">
        <v>2062</v>
      </c>
      <c r="E383" s="481">
        <v>23486</v>
      </c>
      <c r="F383" s="339"/>
      <c r="G383" s="340">
        <f>IF(ISNUMBER(E383),E383/'Bulk DivVar Analysis'!$I$7,"")</f>
        <v>1.36233649467792</v>
      </c>
      <c r="H383" s="338" t="str">
        <f>IF(ISNUMBER(E383), IF(G383&gt;'Bulk DivVar Analysis'!$J$9,"Pass","Fail"),"")</f>
        <v>Pass</v>
      </c>
      <c r="I383" s="338" t="str">
        <f t="shared" si="7"/>
        <v>Alpha_8_H10</v>
      </c>
      <c r="J383" s="339"/>
      <c r="K383" s="339"/>
      <c r="L383" s="339"/>
      <c r="M383" s="339"/>
      <c r="N383" s="339"/>
      <c r="O383" s="339"/>
      <c r="P383" s="339"/>
      <c r="Q383" s="339"/>
    </row>
    <row r="384" spans="1:17" ht="13.5" customHeight="1">
      <c r="A384" s="481" t="s">
        <v>1127</v>
      </c>
      <c r="B384" s="481" t="s">
        <v>710</v>
      </c>
      <c r="C384" s="481" t="s">
        <v>581</v>
      </c>
      <c r="D384" s="481" t="s">
        <v>2063</v>
      </c>
      <c r="E384" s="481">
        <v>23311</v>
      </c>
      <c r="F384" s="339"/>
      <c r="G384" s="340">
        <f>IF(ISNUMBER(E384),E384/'Bulk DivVar Analysis'!$I$7,"")</f>
        <v>1.3521853882073145</v>
      </c>
      <c r="H384" s="338" t="str">
        <f>IF(ISNUMBER(E384), IF(G384&gt;'Bulk DivVar Analysis'!$J$9,"Pass","Fail"),"")</f>
        <v>Pass</v>
      </c>
      <c r="I384" s="338" t="str">
        <f t="shared" si="7"/>
        <v>Alpha_8_H11</v>
      </c>
      <c r="J384" s="339"/>
      <c r="K384" s="339"/>
      <c r="L384" s="339"/>
      <c r="M384" s="339"/>
      <c r="N384" s="339"/>
      <c r="O384" s="339"/>
      <c r="P384" s="339"/>
      <c r="Q384" s="339"/>
    </row>
    <row r="385" spans="1:17" ht="13.5" customHeight="1">
      <c r="A385" s="481" t="s">
        <v>1127</v>
      </c>
      <c r="B385" s="481" t="s">
        <v>710</v>
      </c>
      <c r="C385" s="481" t="s">
        <v>582</v>
      </c>
      <c r="D385" s="481" t="s">
        <v>2064</v>
      </c>
      <c r="E385" s="481">
        <v>29929</v>
      </c>
      <c r="F385" s="339"/>
      <c r="G385" s="340">
        <f>IF(ISNUMBER(E385),E385/'Bulk DivVar Analysis'!$I$7,"")</f>
        <v>1.7360712317642624</v>
      </c>
      <c r="H385" s="338" t="str">
        <f>IF(ISNUMBER(E385), IF(G385&gt;'Bulk DivVar Analysis'!$J$9,"Pass","Fail"),"")</f>
        <v>Pass</v>
      </c>
      <c r="I385" s="338" t="str">
        <f t="shared" si="7"/>
        <v>Alpha_8_H12</v>
      </c>
      <c r="J385" s="339"/>
      <c r="K385" s="339"/>
      <c r="L385" s="339"/>
      <c r="M385" s="339"/>
      <c r="N385" s="339"/>
      <c r="O385" s="339"/>
      <c r="P385" s="339"/>
      <c r="Q385" s="339"/>
    </row>
    <row r="386" spans="1:17" ht="13.5" customHeight="1">
      <c r="A386" s="481" t="s">
        <v>1127</v>
      </c>
      <c r="B386" s="481" t="s">
        <v>724</v>
      </c>
      <c r="C386" s="481" t="s">
        <v>1128</v>
      </c>
      <c r="D386" s="481" t="s">
        <v>1681</v>
      </c>
      <c r="E386" s="481">
        <v>4954</v>
      </c>
      <c r="F386" s="339"/>
      <c r="G386" s="340">
        <f>IF(ISNUMBER(E386),E386/'Bulk DivVar Analysis'!$I$7,"")</f>
        <v>0.28736332260216363</v>
      </c>
      <c r="H386" s="338" t="str">
        <f>IF(ISNUMBER(E386), IF(G386&gt;'Bulk DivVar Analysis'!$J$9,"Pass","Fail"),"")</f>
        <v>Pass</v>
      </c>
      <c r="I386" s="338" t="str">
        <f t="shared" si="7"/>
        <v>Beta_5_A1</v>
      </c>
      <c r="J386" s="339"/>
      <c r="K386" s="339"/>
      <c r="L386" s="339"/>
      <c r="M386" s="339"/>
      <c r="N386" s="339"/>
      <c r="O386" s="339"/>
      <c r="P386" s="339"/>
      <c r="Q386" s="339"/>
    </row>
    <row r="387" spans="1:17" ht="13.5" customHeight="1">
      <c r="A387" s="481" t="s">
        <v>1127</v>
      </c>
      <c r="B387" s="481" t="s">
        <v>724</v>
      </c>
      <c r="C387" s="481" t="s">
        <v>1130</v>
      </c>
      <c r="D387" s="481" t="s">
        <v>1682</v>
      </c>
      <c r="E387" s="481">
        <v>8483</v>
      </c>
      <c r="F387" s="339"/>
      <c r="G387" s="340">
        <f>IF(ISNUMBER(E387),E387/'Bulk DivVar Analysis'!$I$7,"")</f>
        <v>0.49206763537225556</v>
      </c>
      <c r="H387" s="338" t="str">
        <f>IF(ISNUMBER(E387), IF(G387&gt;'Bulk DivVar Analysis'!$J$9,"Pass","Fail"),"")</f>
        <v>Pass</v>
      </c>
      <c r="I387" s="338" t="str">
        <f t="shared" ref="I387:I450" si="8">_xlfn.TEXTJOIN("_",TRUE,B387,C387)</f>
        <v>Beta_5_A2</v>
      </c>
      <c r="J387" s="339"/>
      <c r="K387" s="339"/>
      <c r="L387" s="339"/>
      <c r="M387" s="339"/>
      <c r="N387" s="339"/>
      <c r="O387" s="339"/>
      <c r="P387" s="339"/>
      <c r="Q387" s="339"/>
    </row>
    <row r="388" spans="1:17" ht="13.5" customHeight="1">
      <c r="A388" s="481" t="s">
        <v>1127</v>
      </c>
      <c r="B388" s="481" t="s">
        <v>724</v>
      </c>
      <c r="C388" s="481" t="s">
        <v>1132</v>
      </c>
      <c r="D388" s="481" t="s">
        <v>1683</v>
      </c>
      <c r="E388" s="481">
        <v>28460</v>
      </c>
      <c r="F388" s="339"/>
      <c r="G388" s="340">
        <f>IF(ISNUMBER(E388),E388/'Bulk DivVar Analysis'!$I$7,"")</f>
        <v>1.6508599437338669</v>
      </c>
      <c r="H388" s="338" t="str">
        <f>IF(ISNUMBER(E388), IF(G388&gt;'Bulk DivVar Analysis'!$J$9,"Pass","Fail"),"")</f>
        <v>Pass</v>
      </c>
      <c r="I388" s="338" t="str">
        <f t="shared" si="8"/>
        <v>Beta_5_A3</v>
      </c>
      <c r="J388" s="339"/>
      <c r="K388" s="339"/>
      <c r="L388" s="339"/>
      <c r="M388" s="339"/>
      <c r="N388" s="339"/>
      <c r="O388" s="339"/>
      <c r="P388" s="339"/>
      <c r="Q388" s="339"/>
    </row>
    <row r="389" spans="1:17" ht="13.5" customHeight="1">
      <c r="A389" s="481" t="s">
        <v>1127</v>
      </c>
      <c r="B389" s="481" t="s">
        <v>724</v>
      </c>
      <c r="C389" s="481" t="s">
        <v>1134</v>
      </c>
      <c r="D389" s="481" t="s">
        <v>1684</v>
      </c>
      <c r="E389" s="481">
        <v>8818</v>
      </c>
      <c r="F389" s="339"/>
      <c r="G389" s="340">
        <f>IF(ISNUMBER(E389),E389/'Bulk DivVar Analysis'!$I$7,"")</f>
        <v>0.51149975347312859</v>
      </c>
      <c r="H389" s="338" t="str">
        <f>IF(ISNUMBER(E389), IF(G389&gt;'Bulk DivVar Analysis'!$J$9,"Pass","Fail"),"")</f>
        <v>Pass</v>
      </c>
      <c r="I389" s="338" t="str">
        <f t="shared" si="8"/>
        <v>Beta_5_A4</v>
      </c>
      <c r="J389" s="339"/>
      <c r="K389" s="339"/>
      <c r="L389" s="339"/>
      <c r="M389" s="339"/>
      <c r="N389" s="339"/>
      <c r="O389" s="339"/>
      <c r="P389" s="339"/>
      <c r="Q389" s="339"/>
    </row>
    <row r="390" spans="1:17" ht="13.5" customHeight="1">
      <c r="A390" s="481" t="s">
        <v>1127</v>
      </c>
      <c r="B390" s="481" t="s">
        <v>724</v>
      </c>
      <c r="C390" s="481" t="s">
        <v>1136</v>
      </c>
      <c r="D390" s="481" t="s">
        <v>1685</v>
      </c>
      <c r="E390" s="481">
        <v>8710</v>
      </c>
      <c r="F390" s="339"/>
      <c r="G390" s="340">
        <f>IF(ISNUMBER(E390),E390/'Bulk DivVar Analysis'!$I$7,"")</f>
        <v>0.5052350706226979</v>
      </c>
      <c r="H390" s="338" t="str">
        <f>IF(ISNUMBER(E390), IF(G390&gt;'Bulk DivVar Analysis'!$J$9,"Pass","Fail"),"")</f>
        <v>Pass</v>
      </c>
      <c r="I390" s="338" t="str">
        <f t="shared" si="8"/>
        <v>Beta_5_A5</v>
      </c>
      <c r="J390" s="339"/>
      <c r="K390" s="339"/>
      <c r="L390" s="339"/>
      <c r="M390" s="339"/>
      <c r="N390" s="339"/>
      <c r="O390" s="339"/>
      <c r="P390" s="339"/>
      <c r="Q390" s="339"/>
    </row>
    <row r="391" spans="1:17" ht="13.5" customHeight="1">
      <c r="A391" s="481" t="s">
        <v>1127</v>
      </c>
      <c r="B391" s="481" t="s">
        <v>724</v>
      </c>
      <c r="C391" s="481" t="s">
        <v>1138</v>
      </c>
      <c r="D391" s="481" t="s">
        <v>1686</v>
      </c>
      <c r="E391" s="481">
        <v>39804</v>
      </c>
      <c r="F391" s="339"/>
      <c r="G391" s="340">
        <f>IF(ISNUMBER(E391),E391/'Bulk DivVar Analysis'!$I$7,"")</f>
        <v>2.3088836683198468</v>
      </c>
      <c r="H391" s="338" t="str">
        <f>IF(ISNUMBER(E391), IF(G391&gt;'Bulk DivVar Analysis'!$J$9,"Pass","Fail"),"")</f>
        <v>Pass</v>
      </c>
      <c r="I391" s="338" t="str">
        <f t="shared" si="8"/>
        <v>Beta_5_A6</v>
      </c>
      <c r="J391" s="339"/>
      <c r="K391" s="339"/>
      <c r="L391" s="339"/>
      <c r="M391" s="339"/>
      <c r="N391" s="339"/>
      <c r="O391" s="339"/>
      <c r="P391" s="339"/>
      <c r="Q391" s="339"/>
    </row>
    <row r="392" spans="1:17" ht="13.5" customHeight="1">
      <c r="A392" s="481" t="s">
        <v>1127</v>
      </c>
      <c r="B392" s="481" t="s">
        <v>724</v>
      </c>
      <c r="C392" s="481" t="s">
        <v>1140</v>
      </c>
      <c r="D392" s="481" t="s">
        <v>1687</v>
      </c>
      <c r="E392" s="481">
        <v>12117</v>
      </c>
      <c r="F392" s="339"/>
      <c r="G392" s="340">
        <f>IF(ISNUMBER(E392),E392/'Bulk DivVar Analysis'!$I$7,"")</f>
        <v>0.70286261202471068</v>
      </c>
      <c r="H392" s="338" t="str">
        <f>IF(ISNUMBER(E392), IF(G392&gt;'Bulk DivVar Analysis'!$J$9,"Pass","Fail"),"")</f>
        <v>Pass</v>
      </c>
      <c r="I392" s="338" t="str">
        <f t="shared" si="8"/>
        <v>Beta_5_A7</v>
      </c>
      <c r="J392" s="339"/>
      <c r="K392" s="339"/>
      <c r="L392" s="339"/>
      <c r="M392" s="339"/>
      <c r="N392" s="339"/>
      <c r="O392" s="339"/>
      <c r="P392" s="339"/>
      <c r="Q392" s="339"/>
    </row>
    <row r="393" spans="1:17" ht="13.5" customHeight="1">
      <c r="A393" s="481" t="s">
        <v>1127</v>
      </c>
      <c r="B393" s="481" t="s">
        <v>724</v>
      </c>
      <c r="C393" s="481" t="s">
        <v>1142</v>
      </c>
      <c r="D393" s="481" t="s">
        <v>1688</v>
      </c>
      <c r="E393" s="481">
        <v>31587</v>
      </c>
      <c r="F393" s="339"/>
      <c r="G393" s="340">
        <f>IF(ISNUMBER(E393),E393/'Bulk DivVar Analysis'!$I$7,"")</f>
        <v>1.8322457147829114</v>
      </c>
      <c r="H393" s="338" t="str">
        <f>IF(ISNUMBER(E393), IF(G393&gt;'Bulk DivVar Analysis'!$J$9,"Pass","Fail"),"")</f>
        <v>Pass</v>
      </c>
      <c r="I393" s="338" t="str">
        <f t="shared" si="8"/>
        <v>Beta_5_A8</v>
      </c>
      <c r="J393" s="339"/>
      <c r="K393" s="339"/>
      <c r="L393" s="339"/>
      <c r="M393" s="339"/>
      <c r="N393" s="339"/>
      <c r="O393" s="339"/>
      <c r="P393" s="339"/>
      <c r="Q393" s="339"/>
    </row>
    <row r="394" spans="1:17" ht="13.5" customHeight="1">
      <c r="A394" s="481" t="s">
        <v>1127</v>
      </c>
      <c r="B394" s="481" t="s">
        <v>724</v>
      </c>
      <c r="C394" s="481" t="s">
        <v>1144</v>
      </c>
      <c r="D394" s="481" t="s">
        <v>1689</v>
      </c>
      <c r="E394" s="481">
        <v>12947</v>
      </c>
      <c r="F394" s="339"/>
      <c r="G394" s="340">
        <f>IF(ISNUMBER(E394),E394/'Bulk DivVar Analysis'!$I$7,"")</f>
        <v>0.75100785985672436</v>
      </c>
      <c r="H394" s="338" t="str">
        <f>IF(ISNUMBER(E394), IF(G394&gt;'Bulk DivVar Analysis'!$J$9,"Pass","Fail"),"")</f>
        <v>Pass</v>
      </c>
      <c r="I394" s="338" t="str">
        <f t="shared" si="8"/>
        <v>Beta_5_A9</v>
      </c>
      <c r="J394" s="339"/>
      <c r="K394" s="339"/>
      <c r="L394" s="339"/>
      <c r="M394" s="339"/>
      <c r="N394" s="339"/>
      <c r="O394" s="339"/>
      <c r="P394" s="339"/>
      <c r="Q394" s="339"/>
    </row>
    <row r="395" spans="1:17" ht="13.5" customHeight="1">
      <c r="A395" s="481" t="s">
        <v>1127</v>
      </c>
      <c r="B395" s="481" t="s">
        <v>724</v>
      </c>
      <c r="C395" s="481" t="s">
        <v>496</v>
      </c>
      <c r="D395" s="481" t="s">
        <v>1690</v>
      </c>
      <c r="E395" s="481">
        <v>21274</v>
      </c>
      <c r="F395" s="339"/>
      <c r="G395" s="340">
        <f>IF(ISNUMBER(E395),E395/'Bulk DivVar Analysis'!$I$7,"")</f>
        <v>1.2340265088894689</v>
      </c>
      <c r="H395" s="338" t="str">
        <f>IF(ISNUMBER(E395), IF(G395&gt;'Bulk DivVar Analysis'!$J$9,"Pass","Fail"),"")</f>
        <v>Pass</v>
      </c>
      <c r="I395" s="338" t="str">
        <f t="shared" si="8"/>
        <v>Beta_5_A10</v>
      </c>
      <c r="J395" s="339"/>
      <c r="K395" s="339"/>
      <c r="L395" s="339"/>
      <c r="M395" s="339"/>
      <c r="N395" s="339"/>
      <c r="O395" s="339"/>
      <c r="P395" s="339"/>
      <c r="Q395" s="339"/>
    </row>
    <row r="396" spans="1:17" ht="13.5" customHeight="1">
      <c r="A396" s="481" t="s">
        <v>1127</v>
      </c>
      <c r="B396" s="481" t="s">
        <v>724</v>
      </c>
      <c r="C396" s="481" t="s">
        <v>497</v>
      </c>
      <c r="D396" s="481" t="s">
        <v>1691</v>
      </c>
      <c r="E396" s="481">
        <v>23156</v>
      </c>
      <c r="F396" s="339"/>
      <c r="G396" s="340">
        <f>IF(ISNUMBER(E396),E396/'Bulk DivVar Analysis'!$I$7,"")</f>
        <v>1.3431944081904927</v>
      </c>
      <c r="H396" s="338" t="str">
        <f>IF(ISNUMBER(E396), IF(G396&gt;'Bulk DivVar Analysis'!$J$9,"Pass","Fail"),"")</f>
        <v>Pass</v>
      </c>
      <c r="I396" s="338" t="str">
        <f t="shared" si="8"/>
        <v>Beta_5_A11</v>
      </c>
      <c r="J396" s="339"/>
      <c r="K396" s="339"/>
      <c r="L396" s="339"/>
      <c r="M396" s="339"/>
      <c r="N396" s="339"/>
      <c r="O396" s="339"/>
      <c r="P396" s="339"/>
      <c r="Q396" s="339"/>
    </row>
    <row r="397" spans="1:17" ht="13.5" customHeight="1">
      <c r="A397" s="481" t="s">
        <v>1127</v>
      </c>
      <c r="B397" s="481" t="s">
        <v>724</v>
      </c>
      <c r="C397" s="481" t="s">
        <v>498</v>
      </c>
      <c r="D397" s="481" t="s">
        <v>1692</v>
      </c>
      <c r="E397" s="481">
        <v>19096</v>
      </c>
      <c r="F397" s="339"/>
      <c r="G397" s="340">
        <f>IF(ISNUMBER(E397),E397/'Bulk DivVar Analysis'!$I$7,"")</f>
        <v>1.1076887380724498</v>
      </c>
      <c r="H397" s="338" t="str">
        <f>IF(ISNUMBER(E397), IF(G397&gt;'Bulk DivVar Analysis'!$J$9,"Pass","Fail"),"")</f>
        <v>Pass</v>
      </c>
      <c r="I397" s="338" t="str">
        <f t="shared" si="8"/>
        <v>Beta_5_A12</v>
      </c>
      <c r="J397" s="339"/>
      <c r="K397" s="339"/>
      <c r="L397" s="339"/>
      <c r="M397" s="339"/>
      <c r="N397" s="339"/>
      <c r="O397" s="339"/>
      <c r="P397" s="339"/>
      <c r="Q397" s="339"/>
    </row>
    <row r="398" spans="1:17" ht="13.5" customHeight="1">
      <c r="A398" s="481" t="s">
        <v>1127</v>
      </c>
      <c r="B398" s="481" t="s">
        <v>724</v>
      </c>
      <c r="C398" s="481" t="s">
        <v>1149</v>
      </c>
      <c r="D398" s="481" t="s">
        <v>1693</v>
      </c>
      <c r="E398" s="481">
        <v>13049</v>
      </c>
      <c r="F398" s="339"/>
      <c r="G398" s="340">
        <f>IF(ISNUMBER(E398),E398/'Bulk DivVar Analysis'!$I$7,"")</f>
        <v>0.75692450477102002</v>
      </c>
      <c r="H398" s="338" t="str">
        <f>IF(ISNUMBER(E398), IF(G398&gt;'Bulk DivVar Analysis'!$J$9,"Pass","Fail"),"")</f>
        <v>Pass</v>
      </c>
      <c r="I398" s="338" t="str">
        <f t="shared" si="8"/>
        <v>Beta_5_B1</v>
      </c>
      <c r="J398" s="339"/>
      <c r="K398" s="339"/>
      <c r="L398" s="339"/>
      <c r="M398" s="339"/>
      <c r="N398" s="339"/>
      <c r="O398" s="339"/>
      <c r="P398" s="339"/>
      <c r="Q398" s="339"/>
    </row>
    <row r="399" spans="1:17" ht="13.5" customHeight="1">
      <c r="A399" s="481" t="s">
        <v>1127</v>
      </c>
      <c r="B399" s="481" t="s">
        <v>724</v>
      </c>
      <c r="C399" s="481" t="s">
        <v>1151</v>
      </c>
      <c r="D399" s="481" t="s">
        <v>1694</v>
      </c>
      <c r="E399" s="481">
        <v>7401</v>
      </c>
      <c r="F399" s="339"/>
      <c r="G399" s="340">
        <f>IF(ISNUMBER(E399),E399/'Bulk DivVar Analysis'!$I$7,"")</f>
        <v>0.42930479422257029</v>
      </c>
      <c r="H399" s="338" t="str">
        <f>IF(ISNUMBER(E399), IF(G399&gt;'Bulk DivVar Analysis'!$J$9,"Pass","Fail"),"")</f>
        <v>Pass</v>
      </c>
      <c r="I399" s="338" t="str">
        <f t="shared" si="8"/>
        <v>Beta_5_B2</v>
      </c>
      <c r="J399" s="339"/>
      <c r="K399" s="339"/>
      <c r="L399" s="339"/>
      <c r="M399" s="339"/>
      <c r="N399" s="339"/>
      <c r="O399" s="339"/>
      <c r="P399" s="339"/>
      <c r="Q399" s="339"/>
    </row>
    <row r="400" spans="1:17" ht="13.5" customHeight="1">
      <c r="A400" s="481" t="s">
        <v>1127</v>
      </c>
      <c r="B400" s="481" t="s">
        <v>724</v>
      </c>
      <c r="C400" s="481" t="s">
        <v>1153</v>
      </c>
      <c r="D400" s="481" t="s">
        <v>1695</v>
      </c>
      <c r="E400" s="481">
        <v>21569</v>
      </c>
      <c r="F400" s="339"/>
      <c r="G400" s="340">
        <f>IF(ISNUMBER(E400),E400/'Bulk DivVar Analysis'!$I$7,"")</f>
        <v>1.2511383740827751</v>
      </c>
      <c r="H400" s="338" t="str">
        <f>IF(ISNUMBER(E400), IF(G400&gt;'Bulk DivVar Analysis'!$J$9,"Pass","Fail"),"")</f>
        <v>Pass</v>
      </c>
      <c r="I400" s="338" t="str">
        <f t="shared" si="8"/>
        <v>Beta_5_B3</v>
      </c>
      <c r="J400" s="339"/>
      <c r="K400" s="339"/>
      <c r="L400" s="339"/>
      <c r="M400" s="339"/>
      <c r="N400" s="339"/>
      <c r="O400" s="339"/>
      <c r="P400" s="339"/>
      <c r="Q400" s="339"/>
    </row>
    <row r="401" spans="1:17" ht="13.5" customHeight="1">
      <c r="A401" s="481" t="s">
        <v>1127</v>
      </c>
      <c r="B401" s="481" t="s">
        <v>724</v>
      </c>
      <c r="C401" s="481" t="s">
        <v>1155</v>
      </c>
      <c r="D401" s="481" t="s">
        <v>1696</v>
      </c>
      <c r="E401" s="481">
        <v>11820</v>
      </c>
      <c r="F401" s="339"/>
      <c r="G401" s="340">
        <f>IF(ISNUMBER(E401),E401/'Bulk DivVar Analysis'!$I$7,"")</f>
        <v>0.68563473418602627</v>
      </c>
      <c r="H401" s="338" t="str">
        <f>IF(ISNUMBER(E401), IF(G401&gt;'Bulk DivVar Analysis'!$J$9,"Pass","Fail"),"")</f>
        <v>Pass</v>
      </c>
      <c r="I401" s="338" t="str">
        <f t="shared" si="8"/>
        <v>Beta_5_B4</v>
      </c>
      <c r="J401" s="339"/>
      <c r="K401" s="339"/>
      <c r="L401" s="339"/>
      <c r="M401" s="339"/>
      <c r="N401" s="339"/>
      <c r="O401" s="339"/>
      <c r="P401" s="339"/>
      <c r="Q401" s="339"/>
    </row>
    <row r="402" spans="1:17" ht="13.5" customHeight="1">
      <c r="A402" s="481" t="s">
        <v>1127</v>
      </c>
      <c r="B402" s="481" t="s">
        <v>724</v>
      </c>
      <c r="C402" s="481" t="s">
        <v>1157</v>
      </c>
      <c r="D402" s="481" t="s">
        <v>1697</v>
      </c>
      <c r="E402" s="481">
        <v>4645</v>
      </c>
      <c r="F402" s="339"/>
      <c r="G402" s="340">
        <f>IF(ISNUMBER(E402),E402/'Bulk DivVar Analysis'!$I$7,"")</f>
        <v>0.26943936889120912</v>
      </c>
      <c r="H402" s="338" t="str">
        <f>IF(ISNUMBER(E402), IF(G402&gt;'Bulk DivVar Analysis'!$J$9,"Pass","Fail"),"")</f>
        <v>Pass</v>
      </c>
      <c r="I402" s="338" t="str">
        <f t="shared" si="8"/>
        <v>Beta_5_B5</v>
      </c>
      <c r="J402" s="339"/>
      <c r="K402" s="339"/>
      <c r="L402" s="339"/>
      <c r="M402" s="339"/>
      <c r="N402" s="339"/>
      <c r="O402" s="339"/>
      <c r="P402" s="339"/>
      <c r="Q402" s="339"/>
    </row>
    <row r="403" spans="1:17" ht="13.5" customHeight="1">
      <c r="A403" s="481" t="s">
        <v>1127</v>
      </c>
      <c r="B403" s="481" t="s">
        <v>724</v>
      </c>
      <c r="C403" s="481" t="s">
        <v>1159</v>
      </c>
      <c r="D403" s="481" t="s">
        <v>1698</v>
      </c>
      <c r="E403" s="481">
        <v>9126</v>
      </c>
      <c r="F403" s="339"/>
      <c r="G403" s="340">
        <f>IF(ISNUMBER(E403),E403/'Bulk DivVar Analysis'!$I$7,"")</f>
        <v>0.5293657008613939</v>
      </c>
      <c r="H403" s="338" t="str">
        <f>IF(ISNUMBER(E403), IF(G403&gt;'Bulk DivVar Analysis'!$J$9,"Pass","Fail"),"")</f>
        <v>Pass</v>
      </c>
      <c r="I403" s="338" t="str">
        <f t="shared" si="8"/>
        <v>Beta_5_B6</v>
      </c>
      <c r="J403" s="339"/>
      <c r="K403" s="339"/>
      <c r="L403" s="339"/>
      <c r="M403" s="339"/>
      <c r="N403" s="339"/>
      <c r="O403" s="339"/>
      <c r="P403" s="339"/>
      <c r="Q403" s="339"/>
    </row>
    <row r="404" spans="1:17" ht="13.5" customHeight="1">
      <c r="A404" s="481" t="s">
        <v>1127</v>
      </c>
      <c r="B404" s="481" t="s">
        <v>724</v>
      </c>
      <c r="C404" s="481" t="s">
        <v>1161</v>
      </c>
      <c r="D404" s="481" t="s">
        <v>1699</v>
      </c>
      <c r="E404" s="481">
        <v>13906</v>
      </c>
      <c r="F404" s="339"/>
      <c r="G404" s="340">
        <f>IF(ISNUMBER(E404),E404/'Bulk DivVar Analysis'!$I$7,"")</f>
        <v>0.80663592331564138</v>
      </c>
      <c r="H404" s="338" t="str">
        <f>IF(ISNUMBER(E404), IF(G404&gt;'Bulk DivVar Analysis'!$J$9,"Pass","Fail"),"")</f>
        <v>Pass</v>
      </c>
      <c r="I404" s="338" t="str">
        <f t="shared" si="8"/>
        <v>Beta_5_B7</v>
      </c>
      <c r="J404" s="339"/>
      <c r="K404" s="339"/>
      <c r="L404" s="339"/>
      <c r="M404" s="339"/>
      <c r="N404" s="339"/>
      <c r="O404" s="339"/>
      <c r="P404" s="339"/>
      <c r="Q404" s="339"/>
    </row>
    <row r="405" spans="1:17" ht="13.5" customHeight="1">
      <c r="A405" s="481" t="s">
        <v>1127</v>
      </c>
      <c r="B405" s="481" t="s">
        <v>724</v>
      </c>
      <c r="C405" s="481" t="s">
        <v>1163</v>
      </c>
      <c r="D405" s="481" t="s">
        <v>1700</v>
      </c>
      <c r="E405" s="481">
        <v>33939</v>
      </c>
      <c r="F405" s="339"/>
      <c r="G405" s="340">
        <f>IF(ISNUMBER(E405),E405/'Bulk DivVar Analysis'!$I$7,"")</f>
        <v>1.9686765857478465</v>
      </c>
      <c r="H405" s="338" t="str">
        <f>IF(ISNUMBER(E405), IF(G405&gt;'Bulk DivVar Analysis'!$J$9,"Pass","Fail"),"")</f>
        <v>Pass</v>
      </c>
      <c r="I405" s="338" t="str">
        <f t="shared" si="8"/>
        <v>Beta_5_B8</v>
      </c>
      <c r="J405" s="339"/>
      <c r="K405" s="339"/>
      <c r="L405" s="339"/>
      <c r="M405" s="339"/>
      <c r="N405" s="339"/>
      <c r="O405" s="339"/>
      <c r="P405" s="339"/>
      <c r="Q405" s="339"/>
    </row>
    <row r="406" spans="1:17" ht="13.5" customHeight="1">
      <c r="A406" s="481" t="s">
        <v>1127</v>
      </c>
      <c r="B406" s="481" t="s">
        <v>724</v>
      </c>
      <c r="C406" s="481" t="s">
        <v>1165</v>
      </c>
      <c r="D406" s="481" t="s">
        <v>1701</v>
      </c>
      <c r="E406" s="481">
        <v>20705</v>
      </c>
      <c r="F406" s="339"/>
      <c r="G406" s="340">
        <f>IF(ISNUMBER(E406),E406/'Bulk DivVar Analysis'!$I$7,"")</f>
        <v>1.2010209112793295</v>
      </c>
      <c r="H406" s="338" t="str">
        <f>IF(ISNUMBER(E406), IF(G406&gt;'Bulk DivVar Analysis'!$J$9,"Pass","Fail"),"")</f>
        <v>Pass</v>
      </c>
      <c r="I406" s="338" t="str">
        <f t="shared" si="8"/>
        <v>Beta_5_B9</v>
      </c>
      <c r="J406" s="339"/>
      <c r="K406" s="339"/>
      <c r="L406" s="339"/>
      <c r="M406" s="339"/>
      <c r="N406" s="339"/>
      <c r="O406" s="339"/>
      <c r="P406" s="339"/>
      <c r="Q406" s="339"/>
    </row>
    <row r="407" spans="1:17" ht="13.5" customHeight="1">
      <c r="A407" s="481" t="s">
        <v>1127</v>
      </c>
      <c r="B407" s="481" t="s">
        <v>724</v>
      </c>
      <c r="C407" s="481" t="s">
        <v>508</v>
      </c>
      <c r="D407" s="481" t="s">
        <v>1702</v>
      </c>
      <c r="E407" s="481">
        <v>23470</v>
      </c>
      <c r="F407" s="339"/>
      <c r="G407" s="340">
        <f>IF(ISNUMBER(E407),E407/'Bulk DivVar Analysis'!$I$7,"")</f>
        <v>1.3614083935148931</v>
      </c>
      <c r="H407" s="338" t="str">
        <f>IF(ISNUMBER(E407), IF(G407&gt;'Bulk DivVar Analysis'!$J$9,"Pass","Fail"),"")</f>
        <v>Pass</v>
      </c>
      <c r="I407" s="338" t="str">
        <f t="shared" si="8"/>
        <v>Beta_5_B10</v>
      </c>
      <c r="J407" s="339"/>
      <c r="K407" s="339"/>
      <c r="L407" s="339"/>
      <c r="M407" s="339"/>
      <c r="N407" s="339"/>
      <c r="O407" s="339"/>
      <c r="P407" s="339"/>
      <c r="Q407" s="339"/>
    </row>
    <row r="408" spans="1:17" ht="13.5" customHeight="1">
      <c r="A408" s="481" t="s">
        <v>1127</v>
      </c>
      <c r="B408" s="481" t="s">
        <v>724</v>
      </c>
      <c r="C408" s="481" t="s">
        <v>509</v>
      </c>
      <c r="D408" s="481" t="s">
        <v>1703</v>
      </c>
      <c r="E408" s="481">
        <v>12126</v>
      </c>
      <c r="F408" s="339"/>
      <c r="G408" s="340">
        <f>IF(ISNUMBER(E408),E408/'Bulk DivVar Analysis'!$I$7,"")</f>
        <v>0.70338466892891327</v>
      </c>
      <c r="H408" s="338" t="str">
        <f>IF(ISNUMBER(E408), IF(G408&gt;'Bulk DivVar Analysis'!$J$9,"Pass","Fail"),"")</f>
        <v>Pass</v>
      </c>
      <c r="I408" s="338" t="str">
        <f t="shared" si="8"/>
        <v>Beta_5_B11</v>
      </c>
      <c r="J408" s="339"/>
      <c r="K408" s="339"/>
      <c r="L408" s="339"/>
      <c r="M408" s="339"/>
      <c r="N408" s="339"/>
      <c r="O408" s="339"/>
      <c r="P408" s="339"/>
      <c r="Q408" s="339"/>
    </row>
    <row r="409" spans="1:17" ht="13.5" customHeight="1">
      <c r="A409" s="481" t="s">
        <v>1127</v>
      </c>
      <c r="B409" s="481" t="s">
        <v>724</v>
      </c>
      <c r="C409" s="481" t="s">
        <v>510</v>
      </c>
      <c r="D409" s="481" t="s">
        <v>1704</v>
      </c>
      <c r="E409" s="481">
        <v>8080</v>
      </c>
      <c r="F409" s="339"/>
      <c r="G409" s="340">
        <f>IF(ISNUMBER(E409),E409/'Bulk DivVar Analysis'!$I$7,"")</f>
        <v>0.46869108732851883</v>
      </c>
      <c r="H409" s="338" t="str">
        <f>IF(ISNUMBER(E409), IF(G409&gt;'Bulk DivVar Analysis'!$J$9,"Pass","Fail"),"")</f>
        <v>Pass</v>
      </c>
      <c r="I409" s="338" t="str">
        <f t="shared" si="8"/>
        <v>Beta_5_B12</v>
      </c>
      <c r="J409" s="339"/>
      <c r="K409" s="339"/>
      <c r="L409" s="339"/>
      <c r="M409" s="339"/>
      <c r="N409" s="339"/>
      <c r="O409" s="339"/>
      <c r="P409" s="339"/>
      <c r="Q409" s="339"/>
    </row>
    <row r="410" spans="1:17" ht="13.5" customHeight="1">
      <c r="A410" s="481" t="s">
        <v>1127</v>
      </c>
      <c r="B410" s="481" t="s">
        <v>724</v>
      </c>
      <c r="C410" s="481" t="s">
        <v>1170</v>
      </c>
      <c r="D410" s="481" t="s">
        <v>1705</v>
      </c>
      <c r="E410" s="481">
        <v>14160</v>
      </c>
      <c r="F410" s="339"/>
      <c r="G410" s="340">
        <f>IF(ISNUMBER(E410),E410/'Bulk DivVar Analysis'!$I$7,"")</f>
        <v>0.82136952927869133</v>
      </c>
      <c r="H410" s="338" t="str">
        <f>IF(ISNUMBER(E410), IF(G410&gt;'Bulk DivVar Analysis'!$J$9,"Pass","Fail"),"")</f>
        <v>Pass</v>
      </c>
      <c r="I410" s="338" t="str">
        <f t="shared" si="8"/>
        <v>Beta_5_C1</v>
      </c>
      <c r="J410" s="339"/>
      <c r="K410" s="339"/>
      <c r="L410" s="339"/>
      <c r="M410" s="339"/>
      <c r="N410" s="339"/>
      <c r="O410" s="339"/>
      <c r="P410" s="339"/>
      <c r="Q410" s="339"/>
    </row>
    <row r="411" spans="1:17" ht="13.5" customHeight="1">
      <c r="A411" s="481" t="s">
        <v>1127</v>
      </c>
      <c r="B411" s="481" t="s">
        <v>724</v>
      </c>
      <c r="C411" s="481" t="s">
        <v>1172</v>
      </c>
      <c r="D411" s="481" t="s">
        <v>1706</v>
      </c>
      <c r="E411" s="481">
        <v>30391</v>
      </c>
      <c r="F411" s="339"/>
      <c r="G411" s="340">
        <f>IF(ISNUMBER(E411),E411/'Bulk DivVar Analysis'!$I$7,"")</f>
        <v>1.7628701528466604</v>
      </c>
      <c r="H411" s="338" t="str">
        <f>IF(ISNUMBER(E411), IF(G411&gt;'Bulk DivVar Analysis'!$J$9,"Pass","Fail"),"")</f>
        <v>Pass</v>
      </c>
      <c r="I411" s="338" t="str">
        <f t="shared" si="8"/>
        <v>Beta_5_C2</v>
      </c>
      <c r="J411" s="339"/>
      <c r="K411" s="339"/>
      <c r="L411" s="339"/>
      <c r="M411" s="339"/>
      <c r="N411" s="339"/>
      <c r="O411" s="339"/>
      <c r="P411" s="339"/>
      <c r="Q411" s="339"/>
    </row>
    <row r="412" spans="1:17" ht="13.5" customHeight="1">
      <c r="A412" s="481" t="s">
        <v>1127</v>
      </c>
      <c r="B412" s="481" t="s">
        <v>724</v>
      </c>
      <c r="C412" s="481" t="s">
        <v>1174</v>
      </c>
      <c r="D412" s="481" t="s">
        <v>1707</v>
      </c>
      <c r="E412" s="481">
        <v>16824</v>
      </c>
      <c r="F412" s="339"/>
      <c r="G412" s="340">
        <f>IF(ISNUMBER(E412),E412/'Bulk DivVar Analysis'!$I$7,"")</f>
        <v>0.97589837292264858</v>
      </c>
      <c r="H412" s="338" t="str">
        <f>IF(ISNUMBER(E412), IF(G412&gt;'Bulk DivVar Analysis'!$J$9,"Pass","Fail"),"")</f>
        <v>Pass</v>
      </c>
      <c r="I412" s="338" t="str">
        <f t="shared" si="8"/>
        <v>Beta_5_C3</v>
      </c>
      <c r="J412" s="339"/>
      <c r="K412" s="339"/>
      <c r="L412" s="339"/>
      <c r="M412" s="339"/>
      <c r="N412" s="339"/>
      <c r="O412" s="339"/>
      <c r="P412" s="339"/>
      <c r="Q412" s="339"/>
    </row>
    <row r="413" spans="1:17" ht="13.5" customHeight="1">
      <c r="A413" s="481" t="s">
        <v>1127</v>
      </c>
      <c r="B413" s="481" t="s">
        <v>724</v>
      </c>
      <c r="C413" s="481" t="s">
        <v>1176</v>
      </c>
      <c r="D413" s="481" t="s">
        <v>1708</v>
      </c>
      <c r="E413" s="481">
        <v>19624</v>
      </c>
      <c r="F413" s="339"/>
      <c r="G413" s="340">
        <f>IF(ISNUMBER(E413),E413/'Bulk DivVar Analysis'!$I$7,"")</f>
        <v>1.1383160764523332</v>
      </c>
      <c r="H413" s="338" t="str">
        <f>IF(ISNUMBER(E413), IF(G413&gt;'Bulk DivVar Analysis'!$J$9,"Pass","Fail"),"")</f>
        <v>Pass</v>
      </c>
      <c r="I413" s="338" t="str">
        <f t="shared" si="8"/>
        <v>Beta_5_C4</v>
      </c>
      <c r="J413" s="339"/>
      <c r="K413" s="339"/>
      <c r="L413" s="339"/>
      <c r="M413" s="339"/>
      <c r="N413" s="339"/>
      <c r="O413" s="339"/>
      <c r="P413" s="339"/>
      <c r="Q413" s="339"/>
    </row>
    <row r="414" spans="1:17" ht="13.5" customHeight="1">
      <c r="A414" s="481" t="s">
        <v>1127</v>
      </c>
      <c r="B414" s="481" t="s">
        <v>724</v>
      </c>
      <c r="C414" s="481" t="s">
        <v>1178</v>
      </c>
      <c r="D414" s="481" t="s">
        <v>1709</v>
      </c>
      <c r="E414" s="481">
        <v>18374</v>
      </c>
      <c r="F414" s="339"/>
      <c r="G414" s="340">
        <f>IF(ISNUMBER(E414),E414/'Bulk DivVar Analysis'!$I$7,"")</f>
        <v>1.0658081730908668</v>
      </c>
      <c r="H414" s="338" t="str">
        <f>IF(ISNUMBER(E414), IF(G414&gt;'Bulk DivVar Analysis'!$J$9,"Pass","Fail"),"")</f>
        <v>Pass</v>
      </c>
      <c r="I414" s="338" t="str">
        <f t="shared" si="8"/>
        <v>Beta_5_C5</v>
      </c>
      <c r="J414" s="339"/>
      <c r="K414" s="339"/>
      <c r="L414" s="339"/>
      <c r="M414" s="339"/>
      <c r="N414" s="339"/>
      <c r="O414" s="339"/>
      <c r="P414" s="339"/>
      <c r="Q414" s="339"/>
    </row>
    <row r="415" spans="1:17" ht="13.5" customHeight="1">
      <c r="A415" s="481" t="s">
        <v>1127</v>
      </c>
      <c r="B415" s="481" t="s">
        <v>724</v>
      </c>
      <c r="C415" s="481" t="s">
        <v>1180</v>
      </c>
      <c r="D415" s="481" t="s">
        <v>1710</v>
      </c>
      <c r="E415" s="481">
        <v>4803</v>
      </c>
      <c r="F415" s="339"/>
      <c r="G415" s="340">
        <f>IF(ISNUMBER(E415),E415/'Bulk DivVar Analysis'!$I$7,"")</f>
        <v>0.27860436787609849</v>
      </c>
      <c r="H415" s="338" t="str">
        <f>IF(ISNUMBER(E415), IF(G415&gt;'Bulk DivVar Analysis'!$J$9,"Pass","Fail"),"")</f>
        <v>Pass</v>
      </c>
      <c r="I415" s="338" t="str">
        <f t="shared" si="8"/>
        <v>Beta_5_C6</v>
      </c>
      <c r="J415" s="339"/>
      <c r="K415" s="339"/>
      <c r="L415" s="339"/>
      <c r="M415" s="339"/>
      <c r="N415" s="339"/>
      <c r="O415" s="339"/>
      <c r="P415" s="339"/>
      <c r="Q415" s="339"/>
    </row>
    <row r="416" spans="1:17" ht="13.5" customHeight="1">
      <c r="A416" s="481" t="s">
        <v>1127</v>
      </c>
      <c r="B416" s="481" t="s">
        <v>724</v>
      </c>
      <c r="C416" s="481" t="s">
        <v>1182</v>
      </c>
      <c r="D416" s="481" t="s">
        <v>1711</v>
      </c>
      <c r="E416" s="481">
        <v>11629</v>
      </c>
      <c r="F416" s="339"/>
      <c r="G416" s="340">
        <f>IF(ISNUMBER(E416),E416/'Bulk DivVar Analysis'!$I$7,"")</f>
        <v>0.67455552655239426</v>
      </c>
      <c r="H416" s="338" t="str">
        <f>IF(ISNUMBER(E416), IF(G416&gt;'Bulk DivVar Analysis'!$J$9,"Pass","Fail"),"")</f>
        <v>Pass</v>
      </c>
      <c r="I416" s="338" t="str">
        <f t="shared" si="8"/>
        <v>Beta_5_C7</v>
      </c>
      <c r="J416" s="339"/>
      <c r="K416" s="339"/>
      <c r="L416" s="339"/>
      <c r="M416" s="339"/>
      <c r="N416" s="339"/>
      <c r="O416" s="339"/>
      <c r="P416" s="339"/>
      <c r="Q416" s="339"/>
    </row>
    <row r="417" spans="1:17" ht="13.5" customHeight="1">
      <c r="A417" s="481" t="s">
        <v>1127</v>
      </c>
      <c r="B417" s="481" t="s">
        <v>724</v>
      </c>
      <c r="C417" s="481" t="s">
        <v>1184</v>
      </c>
      <c r="D417" s="481" t="s">
        <v>1712</v>
      </c>
      <c r="E417" s="481">
        <v>10733</v>
      </c>
      <c r="F417" s="339"/>
      <c r="G417" s="340">
        <f>IF(ISNUMBER(E417),E417/'Bulk DivVar Analysis'!$I$7,"")</f>
        <v>0.62258186142289507</v>
      </c>
      <c r="H417" s="338" t="str">
        <f>IF(ISNUMBER(E417), IF(G417&gt;'Bulk DivVar Analysis'!$J$9,"Pass","Fail"),"")</f>
        <v>Pass</v>
      </c>
      <c r="I417" s="338" t="str">
        <f t="shared" si="8"/>
        <v>Beta_5_C8</v>
      </c>
      <c r="J417" s="339"/>
      <c r="K417" s="339"/>
      <c r="L417" s="339"/>
      <c r="M417" s="339"/>
      <c r="N417" s="339"/>
      <c r="O417" s="339"/>
      <c r="P417" s="339"/>
      <c r="Q417" s="339"/>
    </row>
    <row r="418" spans="1:17" ht="13.5" customHeight="1">
      <c r="A418" s="481" t="s">
        <v>1127</v>
      </c>
      <c r="B418" s="481" t="s">
        <v>724</v>
      </c>
      <c r="C418" s="481" t="s">
        <v>1186</v>
      </c>
      <c r="D418" s="481" t="s">
        <v>1713</v>
      </c>
      <c r="E418" s="481">
        <v>23155</v>
      </c>
      <c r="F418" s="339"/>
      <c r="G418" s="340">
        <f>IF(ISNUMBER(E418),E418/'Bulk DivVar Analysis'!$I$7,"")</f>
        <v>1.3431364018678036</v>
      </c>
      <c r="H418" s="338" t="str">
        <f>IF(ISNUMBER(E418), IF(G418&gt;'Bulk DivVar Analysis'!$J$9,"Pass","Fail"),"")</f>
        <v>Pass</v>
      </c>
      <c r="I418" s="338" t="str">
        <f t="shared" si="8"/>
        <v>Beta_5_C9</v>
      </c>
      <c r="J418" s="339"/>
      <c r="K418" s="339"/>
      <c r="L418" s="339"/>
      <c r="M418" s="339"/>
      <c r="N418" s="339"/>
      <c r="O418" s="339"/>
      <c r="P418" s="339"/>
      <c r="Q418" s="339"/>
    </row>
    <row r="419" spans="1:17" ht="13.5" customHeight="1">
      <c r="A419" s="481" t="s">
        <v>1127</v>
      </c>
      <c r="B419" s="481" t="s">
        <v>724</v>
      </c>
      <c r="C419" s="481" t="s">
        <v>520</v>
      </c>
      <c r="D419" s="481" t="s">
        <v>1714</v>
      </c>
      <c r="E419" s="481">
        <v>16289</v>
      </c>
      <c r="F419" s="339"/>
      <c r="G419" s="340">
        <f>IF(ISNUMBER(E419),E419/'Bulk DivVar Analysis'!$I$7,"")</f>
        <v>0.944864990283941</v>
      </c>
      <c r="H419" s="338" t="str">
        <f>IF(ISNUMBER(E419), IF(G419&gt;'Bulk DivVar Analysis'!$J$9,"Pass","Fail"),"")</f>
        <v>Pass</v>
      </c>
      <c r="I419" s="338" t="str">
        <f t="shared" si="8"/>
        <v>Beta_5_C10</v>
      </c>
      <c r="J419" s="339"/>
      <c r="K419" s="339"/>
      <c r="L419" s="339"/>
      <c r="M419" s="339"/>
      <c r="N419" s="339"/>
      <c r="O419" s="339"/>
      <c r="P419" s="339"/>
      <c r="Q419" s="339"/>
    </row>
    <row r="420" spans="1:17" ht="13.5" customHeight="1">
      <c r="A420" s="481" t="s">
        <v>1127</v>
      </c>
      <c r="B420" s="481" t="s">
        <v>724</v>
      </c>
      <c r="C420" s="481" t="s">
        <v>521</v>
      </c>
      <c r="D420" s="481" t="s">
        <v>1715</v>
      </c>
      <c r="E420" s="481">
        <v>43707</v>
      </c>
      <c r="F420" s="339"/>
      <c r="G420" s="340">
        <f>IF(ISNUMBER(E420),E420/'Bulk DivVar Analysis'!$I$7,"")</f>
        <v>2.5352823457756894</v>
      </c>
      <c r="H420" s="338" t="str">
        <f>IF(ISNUMBER(E420), IF(G420&gt;'Bulk DivVar Analysis'!$J$9,"Pass","Fail"),"")</f>
        <v>Pass</v>
      </c>
      <c r="I420" s="338" t="str">
        <f t="shared" si="8"/>
        <v>Beta_5_C11</v>
      </c>
      <c r="J420" s="339"/>
      <c r="K420" s="339"/>
      <c r="L420" s="339"/>
      <c r="M420" s="339"/>
      <c r="N420" s="339"/>
      <c r="O420" s="339"/>
      <c r="P420" s="339"/>
      <c r="Q420" s="339"/>
    </row>
    <row r="421" spans="1:17" ht="13.5" customHeight="1">
      <c r="A421" s="481" t="s">
        <v>1127</v>
      </c>
      <c r="B421" s="481" t="s">
        <v>724</v>
      </c>
      <c r="C421" s="481" t="s">
        <v>522</v>
      </c>
      <c r="D421" s="481" t="s">
        <v>1716</v>
      </c>
      <c r="E421" s="481">
        <v>14659</v>
      </c>
      <c r="F421" s="339"/>
      <c r="G421" s="340">
        <f>IF(ISNUMBER(E421),E421/'Bulk DivVar Analysis'!$I$7,"")</f>
        <v>0.85031468430058876</v>
      </c>
      <c r="H421" s="338" t="str">
        <f>IF(ISNUMBER(E421), IF(G421&gt;'Bulk DivVar Analysis'!$J$9,"Pass","Fail"),"")</f>
        <v>Pass</v>
      </c>
      <c r="I421" s="338" t="str">
        <f t="shared" si="8"/>
        <v>Beta_5_C12</v>
      </c>
      <c r="J421" s="339"/>
      <c r="K421" s="339"/>
      <c r="L421" s="339"/>
      <c r="M421" s="339"/>
      <c r="N421" s="339"/>
      <c r="O421" s="339"/>
      <c r="P421" s="339"/>
      <c r="Q421" s="339"/>
    </row>
    <row r="422" spans="1:17" ht="13.5" customHeight="1">
      <c r="A422" s="481" t="s">
        <v>1127</v>
      </c>
      <c r="B422" s="481" t="s">
        <v>724</v>
      </c>
      <c r="C422" s="481" t="s">
        <v>1191</v>
      </c>
      <c r="D422" s="481" t="s">
        <v>1717</v>
      </c>
      <c r="E422" s="481">
        <v>17736</v>
      </c>
      <c r="F422" s="339"/>
      <c r="G422" s="340">
        <f>IF(ISNUMBER(E422),E422/'Bulk DivVar Analysis'!$I$7,"")</f>
        <v>1.0288001392151744</v>
      </c>
      <c r="H422" s="338" t="str">
        <f>IF(ISNUMBER(E422), IF(G422&gt;'Bulk DivVar Analysis'!$J$9,"Pass","Fail"),"")</f>
        <v>Pass</v>
      </c>
      <c r="I422" s="338" t="str">
        <f t="shared" si="8"/>
        <v>Beta_5_D1</v>
      </c>
      <c r="J422" s="339"/>
      <c r="K422" s="339"/>
      <c r="L422" s="339"/>
      <c r="M422" s="339"/>
      <c r="N422" s="339"/>
      <c r="O422" s="339"/>
      <c r="P422" s="339"/>
      <c r="Q422" s="339"/>
    </row>
    <row r="423" spans="1:17" ht="13.5" customHeight="1">
      <c r="A423" s="481" t="s">
        <v>1127</v>
      </c>
      <c r="B423" s="481" t="s">
        <v>724</v>
      </c>
      <c r="C423" s="481" t="s">
        <v>1193</v>
      </c>
      <c r="D423" s="481" t="s">
        <v>1718</v>
      </c>
      <c r="E423" s="481">
        <v>13900</v>
      </c>
      <c r="F423" s="339"/>
      <c r="G423" s="340">
        <f>IF(ISNUMBER(E423),E423/'Bulk DivVar Analysis'!$I$7,"")</f>
        <v>0.80628788537950635</v>
      </c>
      <c r="H423" s="338" t="str">
        <f>IF(ISNUMBER(E423), IF(G423&gt;'Bulk DivVar Analysis'!$J$9,"Pass","Fail"),"")</f>
        <v>Pass</v>
      </c>
      <c r="I423" s="338" t="str">
        <f t="shared" si="8"/>
        <v>Beta_5_D2</v>
      </c>
      <c r="J423" s="339"/>
      <c r="K423" s="339"/>
      <c r="L423" s="339"/>
      <c r="M423" s="339"/>
      <c r="N423" s="339"/>
      <c r="O423" s="339"/>
      <c r="P423" s="339"/>
      <c r="Q423" s="339"/>
    </row>
    <row r="424" spans="1:17" ht="13.5" customHeight="1">
      <c r="A424" s="481" t="s">
        <v>1127</v>
      </c>
      <c r="B424" s="481" t="s">
        <v>724</v>
      </c>
      <c r="C424" s="481" t="s">
        <v>1195</v>
      </c>
      <c r="D424" s="481" t="s">
        <v>1719</v>
      </c>
      <c r="E424" s="481">
        <v>9727</v>
      </c>
      <c r="F424" s="339"/>
      <c r="G424" s="340">
        <f>IF(ISNUMBER(E424),E424/'Bulk DivVar Analysis'!$I$7,"")</f>
        <v>0.56422750079758699</v>
      </c>
      <c r="H424" s="338" t="str">
        <f>IF(ISNUMBER(E424), IF(G424&gt;'Bulk DivVar Analysis'!$J$9,"Pass","Fail"),"")</f>
        <v>Pass</v>
      </c>
      <c r="I424" s="338" t="str">
        <f t="shared" si="8"/>
        <v>Beta_5_D3</v>
      </c>
      <c r="J424" s="339"/>
      <c r="K424" s="339"/>
      <c r="L424" s="339"/>
      <c r="M424" s="339"/>
      <c r="N424" s="339"/>
      <c r="O424" s="339"/>
      <c r="P424" s="339"/>
      <c r="Q424" s="339"/>
    </row>
    <row r="425" spans="1:17" ht="13.5" customHeight="1">
      <c r="A425" s="481" t="s">
        <v>1127</v>
      </c>
      <c r="B425" s="481" t="s">
        <v>724</v>
      </c>
      <c r="C425" s="481" t="s">
        <v>1197</v>
      </c>
      <c r="D425" s="481" t="s">
        <v>1720</v>
      </c>
      <c r="E425" s="481">
        <v>42446</v>
      </c>
      <c r="F425" s="339"/>
      <c r="G425" s="340">
        <f>IF(ISNUMBER(E425),E425/'Bulk DivVar Analysis'!$I$7,"")</f>
        <v>2.4621363728646424</v>
      </c>
      <c r="H425" s="338" t="str">
        <f>IF(ISNUMBER(E425), IF(G425&gt;'Bulk DivVar Analysis'!$J$9,"Pass","Fail"),"")</f>
        <v>Pass</v>
      </c>
      <c r="I425" s="338" t="str">
        <f t="shared" si="8"/>
        <v>Beta_5_D4</v>
      </c>
      <c r="J425" s="339"/>
      <c r="K425" s="339"/>
      <c r="L425" s="339"/>
      <c r="M425" s="339"/>
      <c r="N425" s="339"/>
      <c r="O425" s="339"/>
      <c r="P425" s="339"/>
      <c r="Q425" s="339"/>
    </row>
    <row r="426" spans="1:17" ht="13.5" customHeight="1">
      <c r="A426" s="481" t="s">
        <v>1127</v>
      </c>
      <c r="B426" s="481" t="s">
        <v>724</v>
      </c>
      <c r="C426" s="481" t="s">
        <v>1199</v>
      </c>
      <c r="D426" s="481" t="s">
        <v>1721</v>
      </c>
      <c r="E426" s="481">
        <v>5405</v>
      </c>
      <c r="F426" s="339"/>
      <c r="G426" s="340">
        <f>IF(ISNUMBER(E426),E426/'Bulk DivVar Analysis'!$I$7,"")</f>
        <v>0.31352417413498074</v>
      </c>
      <c r="H426" s="338" t="str">
        <f>IF(ISNUMBER(E426), IF(G426&gt;'Bulk DivVar Analysis'!$J$9,"Pass","Fail"),"")</f>
        <v>Pass</v>
      </c>
      <c r="I426" s="338" t="str">
        <f t="shared" si="8"/>
        <v>Beta_5_D5</v>
      </c>
      <c r="J426" s="339"/>
      <c r="K426" s="339"/>
      <c r="L426" s="339"/>
      <c r="M426" s="339"/>
      <c r="N426" s="339"/>
      <c r="O426" s="339"/>
      <c r="P426" s="339"/>
      <c r="Q426" s="339"/>
    </row>
    <row r="427" spans="1:17" ht="13.5" customHeight="1">
      <c r="A427" s="481" t="s">
        <v>1127</v>
      </c>
      <c r="B427" s="481" t="s">
        <v>724</v>
      </c>
      <c r="C427" s="481" t="s">
        <v>1201</v>
      </c>
      <c r="D427" s="481" t="s">
        <v>1722</v>
      </c>
      <c r="E427" s="481">
        <v>14053</v>
      </c>
      <c r="F427" s="339"/>
      <c r="G427" s="340">
        <f>IF(ISNUMBER(E427),E427/'Bulk DivVar Analysis'!$I$7,"")</f>
        <v>0.81516285275094991</v>
      </c>
      <c r="H427" s="338" t="str">
        <f>IF(ISNUMBER(E427), IF(G427&gt;'Bulk DivVar Analysis'!$J$9,"Pass","Fail"),"")</f>
        <v>Pass</v>
      </c>
      <c r="I427" s="338" t="str">
        <f t="shared" si="8"/>
        <v>Beta_5_D6</v>
      </c>
      <c r="J427" s="339"/>
      <c r="K427" s="339"/>
      <c r="L427" s="339"/>
      <c r="M427" s="339"/>
      <c r="N427" s="339"/>
      <c r="O427" s="339"/>
      <c r="P427" s="339"/>
      <c r="Q427" s="339"/>
    </row>
    <row r="428" spans="1:17" ht="13.5" customHeight="1">
      <c r="A428" s="481" t="s">
        <v>1127</v>
      </c>
      <c r="B428" s="481" t="s">
        <v>724</v>
      </c>
      <c r="C428" s="481" t="s">
        <v>1203</v>
      </c>
      <c r="D428" s="481" t="s">
        <v>1723</v>
      </c>
      <c r="E428" s="481">
        <v>13447</v>
      </c>
      <c r="F428" s="339"/>
      <c r="G428" s="340">
        <f>IF(ISNUMBER(E428),E428/'Bulk DivVar Analysis'!$I$7,"")</f>
        <v>0.78001102120131094</v>
      </c>
      <c r="H428" s="338" t="str">
        <f>IF(ISNUMBER(E428), IF(G428&gt;'Bulk DivVar Analysis'!$J$9,"Pass","Fail"),"")</f>
        <v>Pass</v>
      </c>
      <c r="I428" s="338" t="str">
        <f t="shared" si="8"/>
        <v>Beta_5_D7</v>
      </c>
      <c r="J428" s="339"/>
      <c r="K428" s="339"/>
      <c r="L428" s="339"/>
      <c r="M428" s="339"/>
      <c r="N428" s="339"/>
      <c r="O428" s="339"/>
      <c r="P428" s="339"/>
      <c r="Q428" s="339"/>
    </row>
    <row r="429" spans="1:17" ht="13.5" customHeight="1">
      <c r="A429" s="481" t="s">
        <v>1127</v>
      </c>
      <c r="B429" s="481" t="s">
        <v>724</v>
      </c>
      <c r="C429" s="481" t="s">
        <v>1205</v>
      </c>
      <c r="D429" s="481" t="s">
        <v>1724</v>
      </c>
      <c r="E429" s="481">
        <v>21854</v>
      </c>
      <c r="F429" s="339"/>
      <c r="G429" s="340">
        <f>IF(ISNUMBER(E429),E429/'Bulk DivVar Analysis'!$I$7,"")</f>
        <v>1.2676701760491893</v>
      </c>
      <c r="H429" s="338" t="str">
        <f>IF(ISNUMBER(E429), IF(G429&gt;'Bulk DivVar Analysis'!$J$9,"Pass","Fail"),"")</f>
        <v>Pass</v>
      </c>
      <c r="I429" s="338" t="str">
        <f t="shared" si="8"/>
        <v>Beta_5_D8</v>
      </c>
      <c r="J429" s="339"/>
      <c r="K429" s="339"/>
      <c r="L429" s="339"/>
      <c r="M429" s="339"/>
      <c r="N429" s="339"/>
      <c r="O429" s="339"/>
      <c r="P429" s="339"/>
      <c r="Q429" s="339"/>
    </row>
    <row r="430" spans="1:17" ht="13.5" customHeight="1">
      <c r="A430" s="481" t="s">
        <v>1127</v>
      </c>
      <c r="B430" s="481" t="s">
        <v>724</v>
      </c>
      <c r="C430" s="481" t="s">
        <v>1207</v>
      </c>
      <c r="D430" s="481" t="s">
        <v>1725</v>
      </c>
      <c r="E430" s="481">
        <v>10861</v>
      </c>
      <c r="F430" s="339"/>
      <c r="G430" s="340">
        <f>IF(ISNUMBER(E430),E430/'Bulk DivVar Analysis'!$I$7,"")</f>
        <v>0.63000667072710925</v>
      </c>
      <c r="H430" s="338" t="str">
        <f>IF(ISNUMBER(E430), IF(G430&gt;'Bulk DivVar Analysis'!$J$9,"Pass","Fail"),"")</f>
        <v>Pass</v>
      </c>
      <c r="I430" s="338" t="str">
        <f t="shared" si="8"/>
        <v>Beta_5_D9</v>
      </c>
      <c r="J430" s="339"/>
      <c r="K430" s="339"/>
      <c r="L430" s="339"/>
      <c r="M430" s="339"/>
      <c r="N430" s="339"/>
      <c r="O430" s="339"/>
      <c r="P430" s="339"/>
      <c r="Q430" s="339"/>
    </row>
    <row r="431" spans="1:17" ht="13.5" customHeight="1">
      <c r="A431" s="481" t="s">
        <v>1127</v>
      </c>
      <c r="B431" s="481" t="s">
        <v>724</v>
      </c>
      <c r="C431" s="481" t="s">
        <v>532</v>
      </c>
      <c r="D431" s="481" t="s">
        <v>1726</v>
      </c>
      <c r="E431" s="481">
        <v>8048</v>
      </c>
      <c r="F431" s="339"/>
      <c r="G431" s="340">
        <f>IF(ISNUMBER(E431),E431/'Bulk DivVar Analysis'!$I$7,"")</f>
        <v>0.46683488500246528</v>
      </c>
      <c r="H431" s="338" t="str">
        <f>IF(ISNUMBER(E431), IF(G431&gt;'Bulk DivVar Analysis'!$J$9,"Pass","Fail"),"")</f>
        <v>Pass</v>
      </c>
      <c r="I431" s="338" t="str">
        <f t="shared" si="8"/>
        <v>Beta_5_D10</v>
      </c>
      <c r="J431" s="339"/>
      <c r="K431" s="339"/>
      <c r="L431" s="339"/>
      <c r="M431" s="339"/>
      <c r="N431" s="339"/>
      <c r="O431" s="339"/>
      <c r="P431" s="339"/>
      <c r="Q431" s="339"/>
    </row>
    <row r="432" spans="1:17" ht="13.5" customHeight="1">
      <c r="A432" s="481" t="s">
        <v>1127</v>
      </c>
      <c r="B432" s="481" t="s">
        <v>724</v>
      </c>
      <c r="C432" s="481" t="s">
        <v>533</v>
      </c>
      <c r="D432" s="481" t="s">
        <v>1727</v>
      </c>
      <c r="E432" s="481">
        <v>21422</v>
      </c>
      <c r="F432" s="339"/>
      <c r="G432" s="340">
        <f>IF(ISNUMBER(E432),E432/'Bulk DivVar Analysis'!$I$7,"")</f>
        <v>1.2426114446474665</v>
      </c>
      <c r="H432" s="338" t="str">
        <f>IF(ISNUMBER(E432), IF(G432&gt;'Bulk DivVar Analysis'!$J$9,"Pass","Fail"),"")</f>
        <v>Pass</v>
      </c>
      <c r="I432" s="338" t="str">
        <f t="shared" si="8"/>
        <v>Beta_5_D11</v>
      </c>
      <c r="J432" s="339"/>
      <c r="K432" s="339"/>
      <c r="L432" s="339"/>
      <c r="M432" s="339"/>
      <c r="N432" s="339"/>
      <c r="O432" s="339"/>
      <c r="P432" s="339"/>
      <c r="Q432" s="339"/>
    </row>
    <row r="433" spans="1:17" ht="13.5" customHeight="1">
      <c r="A433" s="481" t="s">
        <v>1127</v>
      </c>
      <c r="B433" s="481" t="s">
        <v>724</v>
      </c>
      <c r="C433" s="481" t="s">
        <v>534</v>
      </c>
      <c r="D433" s="481" t="s">
        <v>1728</v>
      </c>
      <c r="E433" s="481">
        <v>17873</v>
      </c>
      <c r="F433" s="339"/>
      <c r="G433" s="340">
        <f>IF(ISNUMBER(E433),E433/'Bulk DivVar Analysis'!$I$7,"")</f>
        <v>1.0367470054235912</v>
      </c>
      <c r="H433" s="338" t="str">
        <f>IF(ISNUMBER(E433), IF(G433&gt;'Bulk DivVar Analysis'!$J$9,"Pass","Fail"),"")</f>
        <v>Pass</v>
      </c>
      <c r="I433" s="338" t="str">
        <f t="shared" si="8"/>
        <v>Beta_5_D12</v>
      </c>
      <c r="J433" s="339"/>
      <c r="K433" s="339"/>
      <c r="L433" s="339"/>
      <c r="M433" s="339"/>
      <c r="N433" s="339"/>
      <c r="O433" s="339"/>
      <c r="P433" s="339"/>
      <c r="Q433" s="339"/>
    </row>
    <row r="434" spans="1:17" ht="13.5" customHeight="1">
      <c r="A434" s="481" t="s">
        <v>1127</v>
      </c>
      <c r="B434" s="481" t="s">
        <v>724</v>
      </c>
      <c r="C434" s="481" t="s">
        <v>1212</v>
      </c>
      <c r="D434" s="481" t="s">
        <v>1729</v>
      </c>
      <c r="E434" s="481">
        <v>19584</v>
      </c>
      <c r="F434" s="339"/>
      <c r="G434" s="340">
        <f>IF(ISNUMBER(E434),E434/'Bulk DivVar Analysis'!$I$7,"")</f>
        <v>1.1359958235447665</v>
      </c>
      <c r="H434" s="338" t="str">
        <f>IF(ISNUMBER(E434), IF(G434&gt;'Bulk DivVar Analysis'!$J$9,"Pass","Fail"),"")</f>
        <v>Pass</v>
      </c>
      <c r="I434" s="338" t="str">
        <f t="shared" si="8"/>
        <v>Beta_5_E1</v>
      </c>
      <c r="J434" s="339"/>
      <c r="K434" s="339"/>
      <c r="L434" s="339"/>
      <c r="M434" s="339"/>
      <c r="N434" s="339"/>
      <c r="O434" s="339"/>
      <c r="P434" s="339"/>
      <c r="Q434" s="339"/>
    </row>
    <row r="435" spans="1:17" ht="13.5" customHeight="1">
      <c r="A435" s="481" t="s">
        <v>1127</v>
      </c>
      <c r="B435" s="481" t="s">
        <v>724</v>
      </c>
      <c r="C435" s="481" t="s">
        <v>1214</v>
      </c>
      <c r="D435" s="481" t="s">
        <v>1730</v>
      </c>
      <c r="E435" s="481">
        <v>24319</v>
      </c>
      <c r="F435" s="339"/>
      <c r="G435" s="340">
        <f>IF(ISNUMBER(E435),E435/'Bulk DivVar Analysis'!$I$7,"")</f>
        <v>1.4106557614780011</v>
      </c>
      <c r="H435" s="338" t="str">
        <f>IF(ISNUMBER(E435), IF(G435&gt;'Bulk DivVar Analysis'!$J$9,"Pass","Fail"),"")</f>
        <v>Pass</v>
      </c>
      <c r="I435" s="338" t="str">
        <f t="shared" si="8"/>
        <v>Beta_5_E2</v>
      </c>
      <c r="J435" s="339"/>
      <c r="K435" s="339"/>
      <c r="L435" s="339"/>
      <c r="M435" s="339"/>
      <c r="N435" s="339"/>
      <c r="O435" s="339"/>
      <c r="P435" s="339"/>
      <c r="Q435" s="339"/>
    </row>
    <row r="436" spans="1:17" ht="13.5" customHeight="1">
      <c r="A436" s="481" t="s">
        <v>1127</v>
      </c>
      <c r="B436" s="481" t="s">
        <v>724</v>
      </c>
      <c r="C436" s="481" t="s">
        <v>1216</v>
      </c>
      <c r="D436" s="481" t="s">
        <v>1731</v>
      </c>
      <c r="E436" s="481">
        <v>21001</v>
      </c>
      <c r="F436" s="339"/>
      <c r="G436" s="340">
        <f>IF(ISNUMBER(E436),E436/'Bulk DivVar Analysis'!$I$7,"")</f>
        <v>1.2181907827953247</v>
      </c>
      <c r="H436" s="338" t="str">
        <f>IF(ISNUMBER(E436), IF(G436&gt;'Bulk DivVar Analysis'!$J$9,"Pass","Fail"),"")</f>
        <v>Pass</v>
      </c>
      <c r="I436" s="338" t="str">
        <f t="shared" si="8"/>
        <v>Beta_5_E3</v>
      </c>
      <c r="J436" s="339"/>
      <c r="K436" s="339"/>
      <c r="L436" s="339"/>
      <c r="M436" s="339"/>
      <c r="N436" s="339"/>
      <c r="O436" s="339"/>
      <c r="P436" s="339"/>
      <c r="Q436" s="339"/>
    </row>
    <row r="437" spans="1:17" ht="13.5" customHeight="1">
      <c r="A437" s="481" t="s">
        <v>1127</v>
      </c>
      <c r="B437" s="481" t="s">
        <v>724</v>
      </c>
      <c r="C437" s="481" t="s">
        <v>1218</v>
      </c>
      <c r="D437" s="481" t="s">
        <v>1732</v>
      </c>
      <c r="E437" s="481">
        <v>17388</v>
      </c>
      <c r="F437" s="339"/>
      <c r="G437" s="340">
        <f>IF(ISNUMBER(E437),E437/'Bulk DivVar Analysis'!$I$7,"")</f>
        <v>1.0086139389193423</v>
      </c>
      <c r="H437" s="338" t="str">
        <f>IF(ISNUMBER(E437), IF(G437&gt;'Bulk DivVar Analysis'!$J$9,"Pass","Fail"),"")</f>
        <v>Pass</v>
      </c>
      <c r="I437" s="338" t="str">
        <f t="shared" si="8"/>
        <v>Beta_5_E4</v>
      </c>
      <c r="J437" s="339"/>
      <c r="K437" s="339"/>
      <c r="L437" s="339"/>
      <c r="M437" s="339"/>
      <c r="N437" s="339"/>
      <c r="O437" s="339"/>
      <c r="P437" s="339"/>
      <c r="Q437" s="339"/>
    </row>
    <row r="438" spans="1:17" ht="13.5" customHeight="1">
      <c r="A438" s="481" t="s">
        <v>1127</v>
      </c>
      <c r="B438" s="481" t="s">
        <v>724</v>
      </c>
      <c r="C438" s="481" t="s">
        <v>1220</v>
      </c>
      <c r="D438" s="481" t="s">
        <v>1733</v>
      </c>
      <c r="E438" s="481">
        <v>10152</v>
      </c>
      <c r="F438" s="339"/>
      <c r="G438" s="340">
        <f>IF(ISNUMBER(E438),E438/'Bulk DivVar Analysis'!$I$7,"")</f>
        <v>0.58888018794048547</v>
      </c>
      <c r="H438" s="338" t="str">
        <f>IF(ISNUMBER(E438), IF(G438&gt;'Bulk DivVar Analysis'!$J$9,"Pass","Fail"),"")</f>
        <v>Pass</v>
      </c>
      <c r="I438" s="338" t="str">
        <f t="shared" si="8"/>
        <v>Beta_5_E5</v>
      </c>
      <c r="J438" s="339"/>
      <c r="K438" s="339"/>
      <c r="L438" s="339"/>
      <c r="M438" s="339"/>
      <c r="N438" s="339"/>
      <c r="O438" s="339"/>
      <c r="P438" s="339"/>
      <c r="Q438" s="339"/>
    </row>
    <row r="439" spans="1:17" ht="13.5" customHeight="1">
      <c r="A439" s="481" t="s">
        <v>1127</v>
      </c>
      <c r="B439" s="481" t="s">
        <v>724</v>
      </c>
      <c r="C439" s="481" t="s">
        <v>1222</v>
      </c>
      <c r="D439" s="481" t="s">
        <v>1734</v>
      </c>
      <c r="E439" s="481">
        <v>21868</v>
      </c>
      <c r="F439" s="339"/>
      <c r="G439" s="340">
        <f>IF(ISNUMBER(E439),E439/'Bulk DivVar Analysis'!$I$7,"")</f>
        <v>1.2684822645668379</v>
      </c>
      <c r="H439" s="338" t="str">
        <f>IF(ISNUMBER(E439), IF(G439&gt;'Bulk DivVar Analysis'!$J$9,"Pass","Fail"),"")</f>
        <v>Pass</v>
      </c>
      <c r="I439" s="338" t="str">
        <f t="shared" si="8"/>
        <v>Beta_5_E6</v>
      </c>
      <c r="J439" s="339"/>
      <c r="K439" s="339"/>
      <c r="L439" s="339"/>
      <c r="M439" s="339"/>
      <c r="N439" s="339"/>
      <c r="O439" s="339"/>
      <c r="P439" s="339"/>
      <c r="Q439" s="339"/>
    </row>
    <row r="440" spans="1:17" ht="13.5" customHeight="1">
      <c r="A440" s="481" t="s">
        <v>1127</v>
      </c>
      <c r="B440" s="481" t="s">
        <v>724</v>
      </c>
      <c r="C440" s="481" t="s">
        <v>1224</v>
      </c>
      <c r="D440" s="481" t="s">
        <v>1735</v>
      </c>
      <c r="E440" s="481">
        <v>5884</v>
      </c>
      <c r="F440" s="339"/>
      <c r="G440" s="340">
        <f>IF(ISNUMBER(E440),E440/'Bulk DivVar Analysis'!$I$7,"")</f>
        <v>0.34130920270309462</v>
      </c>
      <c r="H440" s="338" t="str">
        <f>IF(ISNUMBER(E440), IF(G440&gt;'Bulk DivVar Analysis'!$J$9,"Pass","Fail"),"")</f>
        <v>Pass</v>
      </c>
      <c r="I440" s="338" t="str">
        <f t="shared" si="8"/>
        <v>Beta_5_E7</v>
      </c>
      <c r="J440" s="339"/>
      <c r="K440" s="339"/>
      <c r="L440" s="339"/>
      <c r="M440" s="339"/>
      <c r="N440" s="339"/>
      <c r="O440" s="339"/>
      <c r="P440" s="339"/>
      <c r="Q440" s="339"/>
    </row>
    <row r="441" spans="1:17" ht="13.5" customHeight="1">
      <c r="A441" s="481" t="s">
        <v>1127</v>
      </c>
      <c r="B441" s="481" t="s">
        <v>724</v>
      </c>
      <c r="C441" s="481" t="s">
        <v>1226</v>
      </c>
      <c r="D441" s="481" t="s">
        <v>1736</v>
      </c>
      <c r="E441" s="481">
        <v>22061</v>
      </c>
      <c r="F441" s="339"/>
      <c r="G441" s="340">
        <f>IF(ISNUMBER(E441),E441/'Bulk DivVar Analysis'!$I$7,"")</f>
        <v>1.2796774848458481</v>
      </c>
      <c r="H441" s="338" t="str">
        <f>IF(ISNUMBER(E441), IF(G441&gt;'Bulk DivVar Analysis'!$J$9,"Pass","Fail"),"")</f>
        <v>Pass</v>
      </c>
      <c r="I441" s="338" t="str">
        <f t="shared" si="8"/>
        <v>Beta_5_E8</v>
      </c>
      <c r="J441" s="339"/>
      <c r="K441" s="339"/>
      <c r="L441" s="339"/>
      <c r="M441" s="339"/>
      <c r="N441" s="339"/>
      <c r="O441" s="339"/>
      <c r="P441" s="339"/>
      <c r="Q441" s="339"/>
    </row>
    <row r="442" spans="1:17" ht="13.5" customHeight="1">
      <c r="A442" s="481" t="s">
        <v>1127</v>
      </c>
      <c r="B442" s="481" t="s">
        <v>724</v>
      </c>
      <c r="C442" s="481" t="s">
        <v>1228</v>
      </c>
      <c r="D442" s="481" t="s">
        <v>1737</v>
      </c>
      <c r="E442" s="481">
        <v>17146</v>
      </c>
      <c r="F442" s="339"/>
      <c r="G442" s="340">
        <f>IF(ISNUMBER(E442),E442/'Bulk DivVar Analysis'!$I$7,"")</f>
        <v>0.99457640882856235</v>
      </c>
      <c r="H442" s="338" t="str">
        <f>IF(ISNUMBER(E442), IF(G442&gt;'Bulk DivVar Analysis'!$J$9,"Pass","Fail"),"")</f>
        <v>Pass</v>
      </c>
      <c r="I442" s="338" t="str">
        <f t="shared" si="8"/>
        <v>Beta_5_E9</v>
      </c>
      <c r="J442" s="339"/>
      <c r="K442" s="339"/>
      <c r="L442" s="339"/>
      <c r="M442" s="339"/>
      <c r="N442" s="339"/>
      <c r="O442" s="339"/>
      <c r="P442" s="339"/>
      <c r="Q442" s="339"/>
    </row>
    <row r="443" spans="1:17" ht="13.5" customHeight="1">
      <c r="A443" s="481" t="s">
        <v>1127</v>
      </c>
      <c r="B443" s="481" t="s">
        <v>724</v>
      </c>
      <c r="C443" s="481" t="s">
        <v>544</v>
      </c>
      <c r="D443" s="481" t="s">
        <v>1738</v>
      </c>
      <c r="E443" s="481">
        <v>19918</v>
      </c>
      <c r="F443" s="339"/>
      <c r="G443" s="340">
        <f>IF(ISNUMBER(E443),E443/'Bulk DivVar Analysis'!$I$7,"")</f>
        <v>1.1553699353229503</v>
      </c>
      <c r="H443" s="338" t="str">
        <f>IF(ISNUMBER(E443), IF(G443&gt;'Bulk DivVar Analysis'!$J$9,"Pass","Fail"),"")</f>
        <v>Pass</v>
      </c>
      <c r="I443" s="338" t="str">
        <f t="shared" si="8"/>
        <v>Beta_5_E10</v>
      </c>
      <c r="J443" s="339"/>
      <c r="K443" s="339"/>
      <c r="L443" s="339"/>
      <c r="M443" s="339"/>
      <c r="N443" s="339"/>
      <c r="O443" s="339"/>
      <c r="P443" s="339"/>
      <c r="Q443" s="339"/>
    </row>
    <row r="444" spans="1:17" ht="13.5" customHeight="1">
      <c r="A444" s="481" t="s">
        <v>1127</v>
      </c>
      <c r="B444" s="481" t="s">
        <v>724</v>
      </c>
      <c r="C444" s="481" t="s">
        <v>545</v>
      </c>
      <c r="D444" s="481" t="s">
        <v>1739</v>
      </c>
      <c r="E444" s="481">
        <v>15348</v>
      </c>
      <c r="F444" s="339"/>
      <c r="G444" s="340">
        <f>IF(ISNUMBER(E444),E444/'Bulk DivVar Analysis'!$I$7,"")</f>
        <v>0.89028104063342905</v>
      </c>
      <c r="H444" s="338" t="str">
        <f>IF(ISNUMBER(E444), IF(G444&gt;'Bulk DivVar Analysis'!$J$9,"Pass","Fail"),"")</f>
        <v>Pass</v>
      </c>
      <c r="I444" s="338" t="str">
        <f t="shared" si="8"/>
        <v>Beta_5_E11</v>
      </c>
      <c r="J444" s="339"/>
      <c r="K444" s="339"/>
      <c r="L444" s="339"/>
      <c r="M444" s="339"/>
      <c r="N444" s="339"/>
      <c r="O444" s="339"/>
      <c r="P444" s="339"/>
      <c r="Q444" s="339"/>
    </row>
    <row r="445" spans="1:17" ht="13.5" customHeight="1">
      <c r="A445" s="481" t="s">
        <v>1127</v>
      </c>
      <c r="B445" s="481" t="s">
        <v>724</v>
      </c>
      <c r="C445" s="481" t="s">
        <v>546</v>
      </c>
      <c r="D445" s="481" t="s">
        <v>1740</v>
      </c>
      <c r="E445" s="481">
        <v>20677</v>
      </c>
      <c r="F445" s="339"/>
      <c r="G445" s="340">
        <f>IF(ISNUMBER(E445),E445/'Bulk DivVar Analysis'!$I$7,"")</f>
        <v>1.1993967342440326</v>
      </c>
      <c r="H445" s="338" t="str">
        <f>IF(ISNUMBER(E445), IF(G445&gt;'Bulk DivVar Analysis'!$J$9,"Pass","Fail"),"")</f>
        <v>Pass</v>
      </c>
      <c r="I445" s="338" t="str">
        <f t="shared" si="8"/>
        <v>Beta_5_E12</v>
      </c>
      <c r="J445" s="339"/>
      <c r="K445" s="339"/>
      <c r="L445" s="339"/>
      <c r="M445" s="339"/>
      <c r="N445" s="339"/>
      <c r="O445" s="339"/>
      <c r="P445" s="339"/>
      <c r="Q445" s="339"/>
    </row>
    <row r="446" spans="1:17" ht="13.5" customHeight="1">
      <c r="A446" s="481" t="s">
        <v>1127</v>
      </c>
      <c r="B446" s="481" t="s">
        <v>724</v>
      </c>
      <c r="C446" s="481" t="s">
        <v>1233</v>
      </c>
      <c r="D446" s="481" t="s">
        <v>1741</v>
      </c>
      <c r="E446" s="481">
        <v>15196</v>
      </c>
      <c r="F446" s="339"/>
      <c r="G446" s="340">
        <f>IF(ISNUMBER(E446),E446/'Bulk DivVar Analysis'!$I$7,"")</f>
        <v>0.88146407958467476</v>
      </c>
      <c r="H446" s="338" t="str">
        <f>IF(ISNUMBER(E446), IF(G446&gt;'Bulk DivVar Analysis'!$J$9,"Pass","Fail"),"")</f>
        <v>Pass</v>
      </c>
      <c r="I446" s="338" t="str">
        <f t="shared" si="8"/>
        <v>Beta_5_F1</v>
      </c>
      <c r="J446" s="339"/>
      <c r="K446" s="339"/>
      <c r="L446" s="339"/>
      <c r="M446" s="339"/>
      <c r="N446" s="339"/>
      <c r="O446" s="339"/>
      <c r="P446" s="339"/>
      <c r="Q446" s="339"/>
    </row>
    <row r="447" spans="1:17" ht="13.5" customHeight="1">
      <c r="A447" s="481" t="s">
        <v>1127</v>
      </c>
      <c r="B447" s="481" t="s">
        <v>724</v>
      </c>
      <c r="C447" s="481" t="s">
        <v>1235</v>
      </c>
      <c r="D447" s="481" t="s">
        <v>1742</v>
      </c>
      <c r="E447" s="481">
        <v>13104</v>
      </c>
      <c r="F447" s="339"/>
      <c r="G447" s="340">
        <f>IF(ISNUMBER(E447),E447/'Bulk DivVar Analysis'!$I$7,"")</f>
        <v>0.76011485251892452</v>
      </c>
      <c r="H447" s="338" t="str">
        <f>IF(ISNUMBER(E447), IF(G447&gt;'Bulk DivVar Analysis'!$J$9,"Pass","Fail"),"")</f>
        <v>Pass</v>
      </c>
      <c r="I447" s="338" t="str">
        <f t="shared" si="8"/>
        <v>Beta_5_F2</v>
      </c>
      <c r="J447" s="339"/>
      <c r="K447" s="339"/>
      <c r="L447" s="339"/>
      <c r="M447" s="339"/>
      <c r="N447" s="339"/>
      <c r="O447" s="339"/>
      <c r="P447" s="339"/>
      <c r="Q447" s="339"/>
    </row>
    <row r="448" spans="1:17" ht="13.5" customHeight="1">
      <c r="A448" s="481" t="s">
        <v>1127</v>
      </c>
      <c r="B448" s="481" t="s">
        <v>724</v>
      </c>
      <c r="C448" s="481" t="s">
        <v>1237</v>
      </c>
      <c r="D448" s="481" t="s">
        <v>1743</v>
      </c>
      <c r="E448" s="481">
        <v>14091</v>
      </c>
      <c r="F448" s="339"/>
      <c r="G448" s="340">
        <f>IF(ISNUMBER(E448),E448/'Bulk DivVar Analysis'!$I$7,"")</f>
        <v>0.81736709301313848</v>
      </c>
      <c r="H448" s="338" t="str">
        <f>IF(ISNUMBER(E448), IF(G448&gt;'Bulk DivVar Analysis'!$J$9,"Pass","Fail"),"")</f>
        <v>Pass</v>
      </c>
      <c r="I448" s="338" t="str">
        <f t="shared" si="8"/>
        <v>Beta_5_F3</v>
      </c>
      <c r="J448" s="339"/>
      <c r="K448" s="339"/>
      <c r="L448" s="339"/>
      <c r="M448" s="339"/>
      <c r="N448" s="339"/>
      <c r="O448" s="339"/>
      <c r="P448" s="339"/>
      <c r="Q448" s="339"/>
    </row>
    <row r="449" spans="1:17" ht="13.5" customHeight="1">
      <c r="A449" s="481" t="s">
        <v>1127</v>
      </c>
      <c r="B449" s="481" t="s">
        <v>724</v>
      </c>
      <c r="C449" s="481" t="s">
        <v>1239</v>
      </c>
      <c r="D449" s="481" t="s">
        <v>1744</v>
      </c>
      <c r="E449" s="481">
        <v>13044</v>
      </c>
      <c r="F449" s="339"/>
      <c r="G449" s="340">
        <f>IF(ISNUMBER(E449),E449/'Bulk DivVar Analysis'!$I$7,"")</f>
        <v>0.75663447315757415</v>
      </c>
      <c r="H449" s="338" t="str">
        <f>IF(ISNUMBER(E449), IF(G449&gt;'Bulk DivVar Analysis'!$J$9,"Pass","Fail"),"")</f>
        <v>Pass</v>
      </c>
      <c r="I449" s="338" t="str">
        <f t="shared" si="8"/>
        <v>Beta_5_F4</v>
      </c>
      <c r="J449" s="339"/>
      <c r="K449" s="339"/>
      <c r="L449" s="339"/>
      <c r="M449" s="339"/>
      <c r="N449" s="339"/>
      <c r="O449" s="339"/>
      <c r="P449" s="339"/>
      <c r="Q449" s="339"/>
    </row>
    <row r="450" spans="1:17" ht="13.5" customHeight="1">
      <c r="A450" s="481" t="s">
        <v>1127</v>
      </c>
      <c r="B450" s="481" t="s">
        <v>724</v>
      </c>
      <c r="C450" s="481" t="s">
        <v>1241</v>
      </c>
      <c r="D450" s="481" t="s">
        <v>1745</v>
      </c>
      <c r="E450" s="481">
        <v>15535</v>
      </c>
      <c r="F450" s="339"/>
      <c r="G450" s="340">
        <f>IF(ISNUMBER(E450),E450/'Bulk DivVar Analysis'!$I$7,"")</f>
        <v>0.90112822297630446</v>
      </c>
      <c r="H450" s="338" t="str">
        <f>IF(ISNUMBER(E450), IF(G450&gt;'Bulk DivVar Analysis'!$J$9,"Pass","Fail"),"")</f>
        <v>Pass</v>
      </c>
      <c r="I450" s="338" t="str">
        <f t="shared" si="8"/>
        <v>Beta_5_F5</v>
      </c>
      <c r="J450" s="339"/>
      <c r="K450" s="339"/>
      <c r="L450" s="339"/>
      <c r="M450" s="339"/>
      <c r="N450" s="339"/>
      <c r="O450" s="339"/>
      <c r="P450" s="339"/>
      <c r="Q450" s="339"/>
    </row>
    <row r="451" spans="1:17" ht="13.5" customHeight="1">
      <c r="A451" s="481" t="s">
        <v>1127</v>
      </c>
      <c r="B451" s="481" t="s">
        <v>724</v>
      </c>
      <c r="C451" s="481" t="s">
        <v>1243</v>
      </c>
      <c r="D451" s="481" t="s">
        <v>1746</v>
      </c>
      <c r="E451" s="481">
        <v>15257</v>
      </c>
      <c r="F451" s="339"/>
      <c r="G451" s="340">
        <f>IF(ISNUMBER(E451),E451/'Bulk DivVar Analysis'!$I$7,"")</f>
        <v>0.88500246526871429</v>
      </c>
      <c r="H451" s="338" t="str">
        <f>IF(ISNUMBER(E451), IF(G451&gt;'Bulk DivVar Analysis'!$J$9,"Pass","Fail"),"")</f>
        <v>Pass</v>
      </c>
      <c r="I451" s="338" t="str">
        <f t="shared" ref="I451:I514" si="9">_xlfn.TEXTJOIN("_",TRUE,B451,C451)</f>
        <v>Beta_5_F6</v>
      </c>
      <c r="J451" s="339"/>
      <c r="K451" s="339"/>
      <c r="L451" s="339"/>
      <c r="M451" s="339"/>
      <c r="N451" s="339"/>
      <c r="O451" s="339"/>
      <c r="P451" s="339"/>
      <c r="Q451" s="339"/>
    </row>
    <row r="452" spans="1:17" ht="13.5" customHeight="1">
      <c r="A452" s="481" t="s">
        <v>1127</v>
      </c>
      <c r="B452" s="481" t="s">
        <v>724</v>
      </c>
      <c r="C452" s="481" t="s">
        <v>1245</v>
      </c>
      <c r="D452" s="481" t="s">
        <v>1747</v>
      </c>
      <c r="E452" s="481">
        <v>8928</v>
      </c>
      <c r="F452" s="339"/>
      <c r="G452" s="340">
        <f>IF(ISNUMBER(E452),E452/'Bulk DivVar Analysis'!$I$7,"")</f>
        <v>0.51788044896893759</v>
      </c>
      <c r="H452" s="338" t="str">
        <f>IF(ISNUMBER(E452), IF(G452&gt;'Bulk DivVar Analysis'!$J$9,"Pass","Fail"),"")</f>
        <v>Pass</v>
      </c>
      <c r="I452" s="338" t="str">
        <f t="shared" si="9"/>
        <v>Beta_5_F7</v>
      </c>
      <c r="J452" s="339"/>
      <c r="K452" s="339"/>
      <c r="L452" s="339"/>
      <c r="M452" s="339"/>
      <c r="N452" s="339"/>
      <c r="O452" s="339"/>
      <c r="P452" s="339"/>
      <c r="Q452" s="339"/>
    </row>
    <row r="453" spans="1:17" ht="13.5" customHeight="1">
      <c r="A453" s="481" t="s">
        <v>1127</v>
      </c>
      <c r="B453" s="481" t="s">
        <v>724</v>
      </c>
      <c r="C453" s="481" t="s">
        <v>1247</v>
      </c>
      <c r="D453" s="481" t="s">
        <v>1748</v>
      </c>
      <c r="E453" s="481">
        <v>19692</v>
      </c>
      <c r="F453" s="339"/>
      <c r="G453" s="340">
        <f>IF(ISNUMBER(E453),E453/'Bulk DivVar Analysis'!$I$7,"")</f>
        <v>1.1422605063951972</v>
      </c>
      <c r="H453" s="338" t="str">
        <f>IF(ISNUMBER(E453), IF(G453&gt;'Bulk DivVar Analysis'!$J$9,"Pass","Fail"),"")</f>
        <v>Pass</v>
      </c>
      <c r="I453" s="338" t="str">
        <f t="shared" si="9"/>
        <v>Beta_5_F8</v>
      </c>
      <c r="J453" s="339"/>
      <c r="K453" s="339"/>
      <c r="L453" s="339"/>
      <c r="M453" s="339"/>
      <c r="N453" s="339"/>
      <c r="O453" s="339"/>
      <c r="P453" s="339"/>
      <c r="Q453" s="339"/>
    </row>
    <row r="454" spans="1:17" ht="13.5" customHeight="1">
      <c r="A454" s="481" t="s">
        <v>1127</v>
      </c>
      <c r="B454" s="481" t="s">
        <v>724</v>
      </c>
      <c r="C454" s="481" t="s">
        <v>1249</v>
      </c>
      <c r="D454" s="481" t="s">
        <v>1749</v>
      </c>
      <c r="E454" s="481">
        <v>10302</v>
      </c>
      <c r="F454" s="339"/>
      <c r="G454" s="340">
        <f>IF(ISNUMBER(E454),E454/'Bulk DivVar Analysis'!$I$7,"")</f>
        <v>0.59758113634386145</v>
      </c>
      <c r="H454" s="338" t="str">
        <f>IF(ISNUMBER(E454), IF(G454&gt;'Bulk DivVar Analysis'!$J$9,"Pass","Fail"),"")</f>
        <v>Pass</v>
      </c>
      <c r="I454" s="338" t="str">
        <f t="shared" si="9"/>
        <v>Beta_5_F9</v>
      </c>
      <c r="J454" s="339"/>
      <c r="K454" s="339"/>
      <c r="L454" s="339"/>
      <c r="M454" s="339"/>
      <c r="N454" s="339"/>
      <c r="O454" s="339"/>
      <c r="P454" s="339"/>
      <c r="Q454" s="339"/>
    </row>
    <row r="455" spans="1:17" ht="13.5" customHeight="1">
      <c r="A455" s="481" t="s">
        <v>1127</v>
      </c>
      <c r="B455" s="481" t="s">
        <v>724</v>
      </c>
      <c r="C455" s="481" t="s">
        <v>556</v>
      </c>
      <c r="D455" s="481" t="s">
        <v>1750</v>
      </c>
      <c r="E455" s="481">
        <v>14831</v>
      </c>
      <c r="F455" s="339"/>
      <c r="G455" s="340">
        <f>IF(ISNUMBER(E455),E455/'Bulk DivVar Analysis'!$I$7,"")</f>
        <v>0.86029177180312655</v>
      </c>
      <c r="H455" s="338" t="str">
        <f>IF(ISNUMBER(E455), IF(G455&gt;'Bulk DivVar Analysis'!$J$9,"Pass","Fail"),"")</f>
        <v>Pass</v>
      </c>
      <c r="I455" s="338" t="str">
        <f t="shared" si="9"/>
        <v>Beta_5_F10</v>
      </c>
      <c r="J455" s="339"/>
      <c r="K455" s="339"/>
      <c r="L455" s="339"/>
      <c r="M455" s="339"/>
      <c r="N455" s="339"/>
      <c r="O455" s="339"/>
      <c r="P455" s="339"/>
      <c r="Q455" s="339"/>
    </row>
    <row r="456" spans="1:17" ht="13.5" customHeight="1">
      <c r="A456" s="481" t="s">
        <v>1127</v>
      </c>
      <c r="B456" s="481" t="s">
        <v>724</v>
      </c>
      <c r="C456" s="481" t="s">
        <v>557</v>
      </c>
      <c r="D456" s="481" t="s">
        <v>1751</v>
      </c>
      <c r="E456" s="481">
        <v>23407</v>
      </c>
      <c r="F456" s="339"/>
      <c r="G456" s="340">
        <f>IF(ISNUMBER(E456),E456/'Bulk DivVar Analysis'!$I$7,"")</f>
        <v>1.3577539951854751</v>
      </c>
      <c r="H456" s="338" t="str">
        <f>IF(ISNUMBER(E456), IF(G456&gt;'Bulk DivVar Analysis'!$J$9,"Pass","Fail"),"")</f>
        <v>Pass</v>
      </c>
      <c r="I456" s="338" t="str">
        <f t="shared" si="9"/>
        <v>Beta_5_F11</v>
      </c>
      <c r="J456" s="339"/>
      <c r="K456" s="339"/>
      <c r="L456" s="339"/>
      <c r="M456" s="339"/>
      <c r="N456" s="339"/>
      <c r="O456" s="339"/>
      <c r="P456" s="339"/>
      <c r="Q456" s="339"/>
    </row>
    <row r="457" spans="1:17" ht="13.5" customHeight="1">
      <c r="A457" s="481" t="s">
        <v>1127</v>
      </c>
      <c r="B457" s="481" t="s">
        <v>724</v>
      </c>
      <c r="C457" s="481" t="s">
        <v>558</v>
      </c>
      <c r="D457" s="481" t="s">
        <v>1752</v>
      </c>
      <c r="E457" s="481">
        <v>12070</v>
      </c>
      <c r="F457" s="339"/>
      <c r="G457" s="340">
        <f>IF(ISNUMBER(E457),E457/'Bulk DivVar Analysis'!$I$7,"")</f>
        <v>0.70013631485831951</v>
      </c>
      <c r="H457" s="338" t="str">
        <f>IF(ISNUMBER(E457), IF(G457&gt;'Bulk DivVar Analysis'!$J$9,"Pass","Fail"),"")</f>
        <v>Pass</v>
      </c>
      <c r="I457" s="338" t="str">
        <f t="shared" si="9"/>
        <v>Beta_5_F12</v>
      </c>
      <c r="J457" s="339"/>
      <c r="K457" s="339"/>
      <c r="L457" s="339"/>
      <c r="M457" s="339"/>
      <c r="N457" s="339"/>
      <c r="O457" s="339"/>
      <c r="P457" s="339"/>
      <c r="Q457" s="339"/>
    </row>
    <row r="458" spans="1:17" ht="13.5" customHeight="1">
      <c r="A458" s="481" t="s">
        <v>1127</v>
      </c>
      <c r="B458" s="481" t="s">
        <v>724</v>
      </c>
      <c r="C458" s="481" t="s">
        <v>1254</v>
      </c>
      <c r="D458" s="481" t="s">
        <v>1753</v>
      </c>
      <c r="E458" s="481">
        <v>16107</v>
      </c>
      <c r="F458" s="339"/>
      <c r="G458" s="340">
        <f>IF(ISNUMBER(E458),E458/'Bulk DivVar Analysis'!$I$7,"")</f>
        <v>0.93430783955451147</v>
      </c>
      <c r="H458" s="338" t="str">
        <f>IF(ISNUMBER(E458), IF(G458&gt;'Bulk DivVar Analysis'!$J$9,"Pass","Fail"),"")</f>
        <v>Pass</v>
      </c>
      <c r="I458" s="338" t="str">
        <f t="shared" si="9"/>
        <v>Beta_5_G1</v>
      </c>
      <c r="J458" s="339"/>
      <c r="K458" s="339"/>
      <c r="L458" s="339"/>
      <c r="M458" s="339"/>
      <c r="N458" s="339"/>
      <c r="O458" s="339"/>
      <c r="P458" s="339"/>
      <c r="Q458" s="339"/>
    </row>
    <row r="459" spans="1:17" ht="13.5" customHeight="1">
      <c r="A459" s="481" t="s">
        <v>1127</v>
      </c>
      <c r="B459" s="481" t="s">
        <v>724</v>
      </c>
      <c r="C459" s="481" t="s">
        <v>1256</v>
      </c>
      <c r="D459" s="481" t="s">
        <v>1754</v>
      </c>
      <c r="E459" s="481">
        <v>19979</v>
      </c>
      <c r="F459" s="339"/>
      <c r="G459" s="340">
        <f>IF(ISNUMBER(E459),E459/'Bulk DivVar Analysis'!$I$7,"")</f>
        <v>1.1589083210069897</v>
      </c>
      <c r="H459" s="338" t="str">
        <f>IF(ISNUMBER(E459), IF(G459&gt;'Bulk DivVar Analysis'!$J$9,"Pass","Fail"),"")</f>
        <v>Pass</v>
      </c>
      <c r="I459" s="338" t="str">
        <f t="shared" si="9"/>
        <v>Beta_5_G2</v>
      </c>
      <c r="J459" s="339"/>
      <c r="K459" s="339"/>
      <c r="L459" s="339"/>
      <c r="M459" s="339"/>
      <c r="N459" s="339"/>
      <c r="O459" s="339"/>
      <c r="P459" s="339"/>
      <c r="Q459" s="339"/>
    </row>
    <row r="460" spans="1:17" ht="13.5" customHeight="1">
      <c r="A460" s="481" t="s">
        <v>1127</v>
      </c>
      <c r="B460" s="481" t="s">
        <v>724</v>
      </c>
      <c r="C460" s="481" t="s">
        <v>1258</v>
      </c>
      <c r="D460" s="481" t="s">
        <v>1755</v>
      </c>
      <c r="E460" s="481">
        <v>22098</v>
      </c>
      <c r="F460" s="339"/>
      <c r="G460" s="340">
        <f>IF(ISNUMBER(E460),E460/'Bulk DivVar Analysis'!$I$7,"")</f>
        <v>1.2818237187853476</v>
      </c>
      <c r="H460" s="338" t="str">
        <f>IF(ISNUMBER(E460), IF(G460&gt;'Bulk DivVar Analysis'!$J$9,"Pass","Fail"),"")</f>
        <v>Pass</v>
      </c>
      <c r="I460" s="338" t="str">
        <f t="shared" si="9"/>
        <v>Beta_5_G3</v>
      </c>
      <c r="J460" s="339"/>
      <c r="K460" s="339"/>
      <c r="L460" s="339"/>
      <c r="M460" s="339"/>
      <c r="N460" s="339"/>
      <c r="O460" s="339"/>
      <c r="P460" s="339"/>
      <c r="Q460" s="339"/>
    </row>
    <row r="461" spans="1:17" ht="13.5" customHeight="1">
      <c r="A461" s="481" t="s">
        <v>1127</v>
      </c>
      <c r="B461" s="481" t="s">
        <v>724</v>
      </c>
      <c r="C461" s="481" t="s">
        <v>1260</v>
      </c>
      <c r="D461" s="481" t="s">
        <v>1756</v>
      </c>
      <c r="E461" s="481">
        <v>24279</v>
      </c>
      <c r="F461" s="339"/>
      <c r="G461" s="340">
        <f>IF(ISNUMBER(E461),E461/'Bulk DivVar Analysis'!$I$7,"")</f>
        <v>1.4083355085704341</v>
      </c>
      <c r="H461" s="338" t="str">
        <f>IF(ISNUMBER(E461), IF(G461&gt;'Bulk DivVar Analysis'!$J$9,"Pass","Fail"),"")</f>
        <v>Pass</v>
      </c>
      <c r="I461" s="338" t="str">
        <f t="shared" si="9"/>
        <v>Beta_5_G4</v>
      </c>
      <c r="J461" s="339"/>
      <c r="K461" s="339"/>
      <c r="L461" s="339"/>
      <c r="M461" s="339"/>
      <c r="N461" s="339"/>
      <c r="O461" s="339"/>
      <c r="P461" s="339"/>
      <c r="Q461" s="339"/>
    </row>
    <row r="462" spans="1:17" ht="13.5" customHeight="1">
      <c r="A462" s="481" t="s">
        <v>1127</v>
      </c>
      <c r="B462" s="481" t="s">
        <v>724</v>
      </c>
      <c r="C462" s="481" t="s">
        <v>1262</v>
      </c>
      <c r="D462" s="481" t="s">
        <v>1757</v>
      </c>
      <c r="E462" s="481">
        <v>22889</v>
      </c>
      <c r="F462" s="339"/>
      <c r="G462" s="340">
        <f>IF(ISNUMBER(E462),E462/'Bulk DivVar Analysis'!$I$7,"")</f>
        <v>1.3277067200324835</v>
      </c>
      <c r="H462" s="338" t="str">
        <f>IF(ISNUMBER(E462), IF(G462&gt;'Bulk DivVar Analysis'!$J$9,"Pass","Fail"),"")</f>
        <v>Pass</v>
      </c>
      <c r="I462" s="338" t="str">
        <f t="shared" si="9"/>
        <v>Beta_5_G5</v>
      </c>
      <c r="J462" s="339"/>
      <c r="K462" s="339"/>
      <c r="L462" s="339"/>
      <c r="M462" s="339"/>
      <c r="N462" s="339"/>
      <c r="O462" s="339"/>
      <c r="P462" s="339"/>
      <c r="Q462" s="339"/>
    </row>
    <row r="463" spans="1:17" ht="13.5" customHeight="1">
      <c r="A463" s="481" t="s">
        <v>1127</v>
      </c>
      <c r="B463" s="481" t="s">
        <v>724</v>
      </c>
      <c r="C463" s="481" t="s">
        <v>1264</v>
      </c>
      <c r="D463" s="481" t="s">
        <v>1758</v>
      </c>
      <c r="E463" s="481">
        <v>14854</v>
      </c>
      <c r="F463" s="339"/>
      <c r="G463" s="340">
        <f>IF(ISNUMBER(E463),E463/'Bulk DivVar Analysis'!$I$7,"")</f>
        <v>0.8616259172249775</v>
      </c>
      <c r="H463" s="338" t="str">
        <f>IF(ISNUMBER(E463), IF(G463&gt;'Bulk DivVar Analysis'!$J$9,"Pass","Fail"),"")</f>
        <v>Pass</v>
      </c>
      <c r="I463" s="338" t="str">
        <f t="shared" si="9"/>
        <v>Beta_5_G6</v>
      </c>
      <c r="J463" s="339"/>
      <c r="K463" s="339"/>
      <c r="L463" s="339"/>
      <c r="M463" s="339"/>
      <c r="N463" s="339"/>
      <c r="O463" s="339"/>
      <c r="P463" s="339"/>
      <c r="Q463" s="339"/>
    </row>
    <row r="464" spans="1:17" ht="13.5" customHeight="1">
      <c r="A464" s="481" t="s">
        <v>1127</v>
      </c>
      <c r="B464" s="481" t="s">
        <v>724</v>
      </c>
      <c r="C464" s="481" t="s">
        <v>1266</v>
      </c>
      <c r="D464" s="481" t="s">
        <v>1759</v>
      </c>
      <c r="E464" s="481">
        <v>10448</v>
      </c>
      <c r="F464" s="339"/>
      <c r="G464" s="340">
        <f>IF(ISNUMBER(E464),E464/'Bulk DivVar Analysis'!$I$7,"")</f>
        <v>0.60605005945648072</v>
      </c>
      <c r="H464" s="338" t="str">
        <f>IF(ISNUMBER(E464), IF(G464&gt;'Bulk DivVar Analysis'!$J$9,"Pass","Fail"),"")</f>
        <v>Pass</v>
      </c>
      <c r="I464" s="338" t="str">
        <f t="shared" si="9"/>
        <v>Beta_5_G7</v>
      </c>
      <c r="J464" s="339"/>
      <c r="K464" s="339"/>
      <c r="L464" s="339"/>
      <c r="M464" s="339"/>
      <c r="N464" s="339"/>
      <c r="O464" s="339"/>
      <c r="P464" s="339"/>
      <c r="Q464" s="339"/>
    </row>
    <row r="465" spans="1:17" ht="13.5" customHeight="1">
      <c r="A465" s="481" t="s">
        <v>1127</v>
      </c>
      <c r="B465" s="481" t="s">
        <v>724</v>
      </c>
      <c r="C465" s="481" t="s">
        <v>1268</v>
      </c>
      <c r="D465" s="481" t="s">
        <v>1760</v>
      </c>
      <c r="E465" s="481">
        <v>10487</v>
      </c>
      <c r="F465" s="339"/>
      <c r="G465" s="340">
        <f>IF(ISNUMBER(E465),E465/'Bulk DivVar Analysis'!$I$7,"")</f>
        <v>0.60831230604135855</v>
      </c>
      <c r="H465" s="338" t="str">
        <f>IF(ISNUMBER(E465), IF(G465&gt;'Bulk DivVar Analysis'!$J$9,"Pass","Fail"),"")</f>
        <v>Pass</v>
      </c>
      <c r="I465" s="338" t="str">
        <f t="shared" si="9"/>
        <v>Beta_5_G8</v>
      </c>
      <c r="J465" s="339"/>
      <c r="K465" s="339"/>
      <c r="L465" s="339"/>
      <c r="M465" s="339"/>
      <c r="N465" s="339"/>
      <c r="O465" s="339"/>
      <c r="P465" s="339"/>
      <c r="Q465" s="339"/>
    </row>
    <row r="466" spans="1:17" ht="13.5" customHeight="1">
      <c r="A466" s="481" t="s">
        <v>1127</v>
      </c>
      <c r="B466" s="481" t="s">
        <v>724</v>
      </c>
      <c r="C466" s="481" t="s">
        <v>1270</v>
      </c>
      <c r="D466" s="481" t="s">
        <v>1761</v>
      </c>
      <c r="E466" s="481">
        <v>12903</v>
      </c>
      <c r="F466" s="339"/>
      <c r="G466" s="340">
        <f>IF(ISNUMBER(E466),E466/'Bulk DivVar Analysis'!$I$7,"")</f>
        <v>0.74845558165840076</v>
      </c>
      <c r="H466" s="338" t="str">
        <f>IF(ISNUMBER(E466), IF(G466&gt;'Bulk DivVar Analysis'!$J$9,"Pass","Fail"),"")</f>
        <v>Pass</v>
      </c>
      <c r="I466" s="338" t="str">
        <f t="shared" si="9"/>
        <v>Beta_5_G9</v>
      </c>
      <c r="J466" s="339"/>
      <c r="K466" s="339"/>
      <c r="L466" s="339"/>
      <c r="M466" s="339"/>
      <c r="N466" s="339"/>
      <c r="O466" s="339"/>
      <c r="P466" s="339"/>
      <c r="Q466" s="339"/>
    </row>
    <row r="467" spans="1:17" ht="13.5" customHeight="1">
      <c r="A467" s="481" t="s">
        <v>1127</v>
      </c>
      <c r="B467" s="481" t="s">
        <v>724</v>
      </c>
      <c r="C467" s="481" t="s">
        <v>568</v>
      </c>
      <c r="D467" s="481" t="s">
        <v>1762</v>
      </c>
      <c r="E467" s="481">
        <v>18739</v>
      </c>
      <c r="F467" s="339"/>
      <c r="G467" s="340">
        <f>IF(ISNUMBER(E467),E467/'Bulk DivVar Analysis'!$I$7,"")</f>
        <v>1.0869804808724151</v>
      </c>
      <c r="H467" s="338" t="str">
        <f>IF(ISNUMBER(E467), IF(G467&gt;'Bulk DivVar Analysis'!$J$9,"Pass","Fail"),"")</f>
        <v>Pass</v>
      </c>
      <c r="I467" s="338" t="str">
        <f t="shared" si="9"/>
        <v>Beta_5_G10</v>
      </c>
      <c r="J467" s="339"/>
      <c r="K467" s="339"/>
      <c r="L467" s="339"/>
      <c r="M467" s="339"/>
      <c r="N467" s="339"/>
      <c r="O467" s="339"/>
      <c r="P467" s="339"/>
      <c r="Q467" s="339"/>
    </row>
    <row r="468" spans="1:17" ht="13.5" customHeight="1">
      <c r="A468" s="481" t="s">
        <v>1127</v>
      </c>
      <c r="B468" s="481" t="s">
        <v>724</v>
      </c>
      <c r="C468" s="481" t="s">
        <v>569</v>
      </c>
      <c r="D468" s="481" t="s">
        <v>1763</v>
      </c>
      <c r="E468" s="481">
        <v>11009</v>
      </c>
      <c r="F468" s="339"/>
      <c r="G468" s="340">
        <f>IF(ISNUMBER(E468),E468/'Bulk DivVar Analysis'!$I$7,"")</f>
        <v>0.63859160648510682</v>
      </c>
      <c r="H468" s="338" t="str">
        <f>IF(ISNUMBER(E468), IF(G468&gt;'Bulk DivVar Analysis'!$J$9,"Pass","Fail"),"")</f>
        <v>Pass</v>
      </c>
      <c r="I468" s="338" t="str">
        <f t="shared" si="9"/>
        <v>Beta_5_G11</v>
      </c>
      <c r="J468" s="339"/>
      <c r="K468" s="339"/>
      <c r="L468" s="339"/>
      <c r="M468" s="339"/>
      <c r="N468" s="339"/>
      <c r="O468" s="339"/>
      <c r="P468" s="339"/>
      <c r="Q468" s="339"/>
    </row>
    <row r="469" spans="1:17" ht="13.5" customHeight="1">
      <c r="A469" s="481" t="s">
        <v>1127</v>
      </c>
      <c r="B469" s="481" t="s">
        <v>724</v>
      </c>
      <c r="C469" s="481" t="s">
        <v>570</v>
      </c>
      <c r="D469" s="481" t="s">
        <v>1764</v>
      </c>
      <c r="E469" s="481">
        <v>8301</v>
      </c>
      <c r="F469" s="339"/>
      <c r="G469" s="340">
        <f>IF(ISNUMBER(E469),E469/'Bulk DivVar Analysis'!$I$7,"")</f>
        <v>0.48151048464282609</v>
      </c>
      <c r="H469" s="338" t="str">
        <f>IF(ISNUMBER(E469), IF(G469&gt;'Bulk DivVar Analysis'!$J$9,"Pass","Fail"),"")</f>
        <v>Pass</v>
      </c>
      <c r="I469" s="338" t="str">
        <f t="shared" si="9"/>
        <v>Beta_5_G12</v>
      </c>
      <c r="J469" s="339"/>
      <c r="K469" s="339"/>
      <c r="L469" s="339"/>
      <c r="M469" s="339"/>
      <c r="N469" s="339"/>
      <c r="O469" s="339"/>
      <c r="P469" s="339"/>
      <c r="Q469" s="339"/>
    </row>
    <row r="470" spans="1:17" ht="13.5" customHeight="1">
      <c r="A470" s="481" t="s">
        <v>1127</v>
      </c>
      <c r="B470" s="481" t="s">
        <v>724</v>
      </c>
      <c r="C470" s="481" t="s">
        <v>1275</v>
      </c>
      <c r="D470" s="481" t="s">
        <v>1765</v>
      </c>
      <c r="E470" s="481">
        <v>13998</v>
      </c>
      <c r="F470" s="339"/>
      <c r="G470" s="340">
        <f>IF(ISNUMBER(E470),E470/'Bulk DivVar Analysis'!$I$7,"")</f>
        <v>0.8119725050030453</v>
      </c>
      <c r="H470" s="338" t="str">
        <f>IF(ISNUMBER(E470), IF(G470&gt;'Bulk DivVar Analysis'!$J$9,"Pass","Fail"),"")</f>
        <v>Pass</v>
      </c>
      <c r="I470" s="338" t="str">
        <f t="shared" si="9"/>
        <v>Beta_5_H1</v>
      </c>
      <c r="J470" s="339"/>
      <c r="K470" s="339"/>
      <c r="L470" s="339"/>
      <c r="M470" s="339"/>
      <c r="N470" s="339"/>
      <c r="O470" s="339"/>
      <c r="P470" s="339"/>
      <c r="Q470" s="339"/>
    </row>
    <row r="471" spans="1:17" ht="13.5" customHeight="1">
      <c r="A471" s="481" t="s">
        <v>1127</v>
      </c>
      <c r="B471" s="481" t="s">
        <v>724</v>
      </c>
      <c r="C471" s="481" t="s">
        <v>1277</v>
      </c>
      <c r="D471" s="481" t="s">
        <v>1766</v>
      </c>
      <c r="E471" s="481">
        <v>15454</v>
      </c>
      <c r="F471" s="339"/>
      <c r="G471" s="340">
        <f>IF(ISNUMBER(E471),E471/'Bulk DivVar Analysis'!$I$7,"")</f>
        <v>0.89642971083848144</v>
      </c>
      <c r="H471" s="338" t="str">
        <f>IF(ISNUMBER(E471), IF(G471&gt;'Bulk DivVar Analysis'!$J$9,"Pass","Fail"),"")</f>
        <v>Pass</v>
      </c>
      <c r="I471" s="338" t="str">
        <f t="shared" si="9"/>
        <v>Beta_5_H2</v>
      </c>
      <c r="J471" s="339"/>
      <c r="K471" s="339"/>
      <c r="L471" s="339"/>
      <c r="M471" s="339"/>
      <c r="N471" s="339"/>
      <c r="O471" s="339"/>
      <c r="P471" s="339"/>
      <c r="Q471" s="339"/>
    </row>
    <row r="472" spans="1:17" ht="13.5" customHeight="1">
      <c r="A472" s="481" t="s">
        <v>1127</v>
      </c>
      <c r="B472" s="481" t="s">
        <v>724</v>
      </c>
      <c r="C472" s="481" t="s">
        <v>1279</v>
      </c>
      <c r="D472" s="481" t="s">
        <v>1767</v>
      </c>
      <c r="E472" s="481">
        <v>26999</v>
      </c>
      <c r="F472" s="339"/>
      <c r="G472" s="340">
        <f>IF(ISNUMBER(E472),E472/'Bulk DivVar Analysis'!$I$7,"")</f>
        <v>1.5661127062849851</v>
      </c>
      <c r="H472" s="338" t="str">
        <f>IF(ISNUMBER(E472), IF(G472&gt;'Bulk DivVar Analysis'!$J$9,"Pass","Fail"),"")</f>
        <v>Pass</v>
      </c>
      <c r="I472" s="338" t="str">
        <f t="shared" si="9"/>
        <v>Beta_5_H3</v>
      </c>
      <c r="J472" s="339"/>
      <c r="K472" s="339"/>
      <c r="L472" s="339"/>
      <c r="M472" s="339"/>
      <c r="N472" s="339"/>
      <c r="O472" s="339"/>
      <c r="P472" s="339"/>
      <c r="Q472" s="339"/>
    </row>
    <row r="473" spans="1:17" ht="13.5" customHeight="1">
      <c r="A473" s="481" t="s">
        <v>1127</v>
      </c>
      <c r="B473" s="481" t="s">
        <v>724</v>
      </c>
      <c r="C473" s="481" t="s">
        <v>1281</v>
      </c>
      <c r="D473" s="481" t="s">
        <v>1768</v>
      </c>
      <c r="E473" s="481">
        <v>13194</v>
      </c>
      <c r="F473" s="339"/>
      <c r="G473" s="340">
        <f>IF(ISNUMBER(E473),E473/'Bulk DivVar Analysis'!$I$7,"")</f>
        <v>0.76533542156095014</v>
      </c>
      <c r="H473" s="338" t="str">
        <f>IF(ISNUMBER(E473), IF(G473&gt;'Bulk DivVar Analysis'!$J$9,"Pass","Fail"),"")</f>
        <v>Pass</v>
      </c>
      <c r="I473" s="338" t="str">
        <f t="shared" si="9"/>
        <v>Beta_5_H4</v>
      </c>
      <c r="J473" s="339"/>
      <c r="K473" s="339"/>
      <c r="L473" s="339"/>
      <c r="M473" s="339"/>
      <c r="N473" s="339"/>
      <c r="O473" s="339"/>
      <c r="P473" s="339"/>
      <c r="Q473" s="339"/>
    </row>
    <row r="474" spans="1:17" ht="13.5" customHeight="1">
      <c r="A474" s="481" t="s">
        <v>1127</v>
      </c>
      <c r="B474" s="481" t="s">
        <v>724</v>
      </c>
      <c r="C474" s="481" t="s">
        <v>1283</v>
      </c>
      <c r="D474" s="481" t="s">
        <v>1769</v>
      </c>
      <c r="E474" s="481">
        <v>14723</v>
      </c>
      <c r="F474" s="339"/>
      <c r="G474" s="340">
        <f>IF(ISNUMBER(E474),E474/'Bulk DivVar Analysis'!$I$7,"")</f>
        <v>0.85402708895269586</v>
      </c>
      <c r="H474" s="338" t="str">
        <f>IF(ISNUMBER(E474), IF(G474&gt;'Bulk DivVar Analysis'!$J$9,"Pass","Fail"),"")</f>
        <v>Pass</v>
      </c>
      <c r="I474" s="338" t="str">
        <f t="shared" si="9"/>
        <v>Beta_5_H5</v>
      </c>
      <c r="J474" s="339"/>
      <c r="K474" s="339"/>
      <c r="L474" s="339"/>
      <c r="M474" s="339"/>
      <c r="N474" s="339"/>
      <c r="O474" s="339"/>
      <c r="P474" s="339"/>
      <c r="Q474" s="339"/>
    </row>
    <row r="475" spans="1:17" ht="13.5" customHeight="1">
      <c r="A475" s="481" t="s">
        <v>1127</v>
      </c>
      <c r="B475" s="481" t="s">
        <v>724</v>
      </c>
      <c r="C475" s="481" t="s">
        <v>1285</v>
      </c>
      <c r="D475" s="481" t="s">
        <v>1770</v>
      </c>
      <c r="E475" s="481">
        <v>24095</v>
      </c>
      <c r="F475" s="339"/>
      <c r="G475" s="340">
        <f>IF(ISNUMBER(E475),E475/'Bulk DivVar Analysis'!$I$7,"")</f>
        <v>1.3976623451956263</v>
      </c>
      <c r="H475" s="338" t="str">
        <f>IF(ISNUMBER(E475), IF(G475&gt;'Bulk DivVar Analysis'!$J$9,"Pass","Fail"),"")</f>
        <v>Pass</v>
      </c>
      <c r="I475" s="338" t="str">
        <f t="shared" si="9"/>
        <v>Beta_5_H6</v>
      </c>
      <c r="J475" s="339"/>
      <c r="K475" s="339"/>
      <c r="L475" s="339"/>
      <c r="M475" s="339"/>
      <c r="N475" s="339"/>
      <c r="O475" s="339"/>
      <c r="P475" s="339"/>
      <c r="Q475" s="339"/>
    </row>
    <row r="476" spans="1:17" ht="13.5" customHeight="1">
      <c r="A476" s="481" t="s">
        <v>1127</v>
      </c>
      <c r="B476" s="481" t="s">
        <v>724</v>
      </c>
      <c r="C476" s="481" t="s">
        <v>1287</v>
      </c>
      <c r="D476" s="481" t="s">
        <v>1771</v>
      </c>
      <c r="E476" s="481">
        <v>20890</v>
      </c>
      <c r="F476" s="339"/>
      <c r="G476" s="340">
        <f>IF(ISNUMBER(E476),E476/'Bulk DivVar Analysis'!$I$7,"")</f>
        <v>1.2117520809768265</v>
      </c>
      <c r="H476" s="338" t="str">
        <f>IF(ISNUMBER(E476), IF(G476&gt;'Bulk DivVar Analysis'!$J$9,"Pass","Fail"),"")</f>
        <v>Pass</v>
      </c>
      <c r="I476" s="338" t="str">
        <f t="shared" si="9"/>
        <v>Beta_5_H7</v>
      </c>
      <c r="J476" s="339"/>
      <c r="K476" s="339"/>
      <c r="L476" s="339"/>
      <c r="M476" s="339"/>
      <c r="N476" s="339"/>
      <c r="O476" s="339"/>
      <c r="P476" s="339"/>
      <c r="Q476" s="339"/>
    </row>
    <row r="477" spans="1:17" ht="13.5" customHeight="1">
      <c r="A477" s="481" t="s">
        <v>1127</v>
      </c>
      <c r="B477" s="481" t="s">
        <v>724</v>
      </c>
      <c r="C477" s="481" t="s">
        <v>1289</v>
      </c>
      <c r="D477" s="481" t="s">
        <v>1772</v>
      </c>
      <c r="E477" s="481">
        <v>22543</v>
      </c>
      <c r="F477" s="339"/>
      <c r="G477" s="340">
        <f>IF(ISNUMBER(E477),E477/'Bulk DivVar Analysis'!$I$7,"")</f>
        <v>1.3076365323820296</v>
      </c>
      <c r="H477" s="338" t="str">
        <f>IF(ISNUMBER(E477), IF(G477&gt;'Bulk DivVar Analysis'!$J$9,"Pass","Fail"),"")</f>
        <v>Pass</v>
      </c>
      <c r="I477" s="338" t="str">
        <f t="shared" si="9"/>
        <v>Beta_5_H8</v>
      </c>
      <c r="J477" s="339"/>
      <c r="K477" s="339"/>
      <c r="L477" s="339"/>
      <c r="M477" s="339"/>
      <c r="N477" s="339"/>
      <c r="O477" s="339"/>
      <c r="P477" s="339"/>
      <c r="Q477" s="339"/>
    </row>
    <row r="478" spans="1:17" ht="13.5" customHeight="1">
      <c r="A478" s="481" t="s">
        <v>1127</v>
      </c>
      <c r="B478" s="481" t="s">
        <v>724</v>
      </c>
      <c r="C478" s="481" t="s">
        <v>1291</v>
      </c>
      <c r="D478" s="481" t="s">
        <v>1773</v>
      </c>
      <c r="E478" s="481">
        <v>20427</v>
      </c>
      <c r="F478" s="339"/>
      <c r="G478" s="340">
        <f>IF(ISNUMBER(E478),E478/'Bulk DivVar Analysis'!$I$7,"")</f>
        <v>1.1848951535717394</v>
      </c>
      <c r="H478" s="338" t="str">
        <f>IF(ISNUMBER(E478), IF(G478&gt;'Bulk DivVar Analysis'!$J$9,"Pass","Fail"),"")</f>
        <v>Pass</v>
      </c>
      <c r="I478" s="338" t="str">
        <f t="shared" si="9"/>
        <v>Beta_5_H9</v>
      </c>
      <c r="J478" s="339"/>
      <c r="K478" s="339"/>
      <c r="L478" s="339"/>
      <c r="M478" s="339"/>
      <c r="N478" s="339"/>
      <c r="O478" s="339"/>
      <c r="P478" s="339"/>
      <c r="Q478" s="339"/>
    </row>
    <row r="479" spans="1:17" ht="13.5" customHeight="1">
      <c r="A479" s="481" t="s">
        <v>1127</v>
      </c>
      <c r="B479" s="481" t="s">
        <v>724</v>
      </c>
      <c r="C479" s="481" t="s">
        <v>580</v>
      </c>
      <c r="D479" s="481" t="s">
        <v>1774</v>
      </c>
      <c r="E479" s="481">
        <v>14377</v>
      </c>
      <c r="F479" s="339"/>
      <c r="G479" s="340">
        <f>IF(ISNUMBER(E479),E479/'Bulk DivVar Analysis'!$I$7,"")</f>
        <v>0.83395690130224198</v>
      </c>
      <c r="H479" s="338" t="str">
        <f>IF(ISNUMBER(E479), IF(G479&gt;'Bulk DivVar Analysis'!$J$9,"Pass","Fail"),"")</f>
        <v>Pass</v>
      </c>
      <c r="I479" s="338" t="str">
        <f t="shared" si="9"/>
        <v>Beta_5_H10</v>
      </c>
      <c r="J479" s="339"/>
      <c r="K479" s="339"/>
      <c r="L479" s="339"/>
      <c r="M479" s="339"/>
      <c r="N479" s="339"/>
      <c r="O479" s="339"/>
      <c r="P479" s="339"/>
      <c r="Q479" s="339"/>
    </row>
    <row r="480" spans="1:17" ht="13.5" customHeight="1">
      <c r="A480" s="481" t="s">
        <v>1127</v>
      </c>
      <c r="B480" s="481" t="s">
        <v>724</v>
      </c>
      <c r="C480" s="481" t="s">
        <v>581</v>
      </c>
      <c r="D480" s="481" t="s">
        <v>1775</v>
      </c>
      <c r="E480" s="481">
        <v>20333</v>
      </c>
      <c r="F480" s="339"/>
      <c r="G480" s="340">
        <f>IF(ISNUMBER(E480),E480/'Bulk DivVar Analysis'!$I$7,"")</f>
        <v>1.179442559238957</v>
      </c>
      <c r="H480" s="338" t="str">
        <f>IF(ISNUMBER(E480), IF(G480&gt;'Bulk DivVar Analysis'!$J$9,"Pass","Fail"),"")</f>
        <v>Pass</v>
      </c>
      <c r="I480" s="338" t="str">
        <f t="shared" si="9"/>
        <v>Beta_5_H11</v>
      </c>
      <c r="J480" s="339"/>
      <c r="K480" s="339"/>
      <c r="L480" s="339"/>
      <c r="M480" s="339"/>
      <c r="N480" s="339"/>
      <c r="O480" s="339"/>
      <c r="P480" s="339"/>
      <c r="Q480" s="339"/>
    </row>
    <row r="481" spans="1:17" ht="13.5" customHeight="1">
      <c r="A481" s="481" t="s">
        <v>1127</v>
      </c>
      <c r="B481" s="481" t="s">
        <v>724</v>
      </c>
      <c r="C481" s="481" t="s">
        <v>582</v>
      </c>
      <c r="D481" s="481" t="s">
        <v>1776</v>
      </c>
      <c r="E481" s="481">
        <v>14439</v>
      </c>
      <c r="F481" s="339"/>
      <c r="G481" s="340">
        <f>IF(ISNUMBER(E481),E481/'Bulk DivVar Analysis'!$I$7,"")</f>
        <v>0.83755329330897066</v>
      </c>
      <c r="H481" s="338" t="str">
        <f>IF(ISNUMBER(E481), IF(G481&gt;'Bulk DivVar Analysis'!$J$9,"Pass","Fail"),"")</f>
        <v>Pass</v>
      </c>
      <c r="I481" s="338" t="str">
        <f t="shared" si="9"/>
        <v>Beta_5_H12</v>
      </c>
      <c r="J481" s="339"/>
      <c r="K481" s="339"/>
      <c r="L481" s="339"/>
      <c r="M481" s="339"/>
      <c r="N481" s="339"/>
      <c r="O481" s="339"/>
      <c r="P481" s="339"/>
      <c r="Q481" s="339"/>
    </row>
    <row r="482" spans="1:17" ht="13.5" customHeight="1">
      <c r="A482" s="481" t="s">
        <v>1127</v>
      </c>
      <c r="B482" s="481" t="s">
        <v>726</v>
      </c>
      <c r="C482" s="481" t="s">
        <v>1128</v>
      </c>
      <c r="D482" s="481" t="s">
        <v>1777</v>
      </c>
      <c r="E482" s="481">
        <v>8585</v>
      </c>
      <c r="F482" s="339"/>
      <c r="G482" s="340">
        <f>IF(ISNUMBER(E482),E482/'Bulk DivVar Analysis'!$I$7,"")</f>
        <v>0.49798428028655123</v>
      </c>
      <c r="H482" s="338" t="str">
        <f>IF(ISNUMBER(E482), IF(G482&gt;'Bulk DivVar Analysis'!$J$9,"Pass","Fail"),"")</f>
        <v>Pass</v>
      </c>
      <c r="I482" s="338" t="str">
        <f t="shared" si="9"/>
        <v>Beta_6_A1</v>
      </c>
      <c r="J482" s="339"/>
      <c r="K482" s="339"/>
      <c r="L482" s="339"/>
      <c r="M482" s="339"/>
      <c r="N482" s="339"/>
      <c r="O482" s="339"/>
      <c r="P482" s="339"/>
      <c r="Q482" s="339"/>
    </row>
    <row r="483" spans="1:17" ht="13.5" customHeight="1">
      <c r="A483" s="481" t="s">
        <v>1127</v>
      </c>
      <c r="B483" s="481" t="s">
        <v>726</v>
      </c>
      <c r="C483" s="481" t="s">
        <v>1130</v>
      </c>
      <c r="D483" s="481" t="s">
        <v>1778</v>
      </c>
      <c r="E483" s="481">
        <v>25857</v>
      </c>
      <c r="F483" s="339"/>
      <c r="G483" s="340">
        <f>IF(ISNUMBER(E483),E483/'Bulk DivVar Analysis'!$I$7,"")</f>
        <v>1.4998694857739494</v>
      </c>
      <c r="H483" s="338" t="str">
        <f>IF(ISNUMBER(E483), IF(G483&gt;'Bulk DivVar Analysis'!$J$9,"Pass","Fail"),"")</f>
        <v>Pass</v>
      </c>
      <c r="I483" s="338" t="str">
        <f t="shared" si="9"/>
        <v>Beta_6_A2</v>
      </c>
      <c r="J483" s="339"/>
      <c r="K483" s="339"/>
      <c r="L483" s="339"/>
      <c r="M483" s="339"/>
      <c r="N483" s="339"/>
      <c r="O483" s="339"/>
      <c r="P483" s="339"/>
      <c r="Q483" s="339"/>
    </row>
    <row r="484" spans="1:17" ht="13.5" customHeight="1">
      <c r="A484" s="481" t="s">
        <v>1127</v>
      </c>
      <c r="B484" s="481" t="s">
        <v>726</v>
      </c>
      <c r="C484" s="481" t="s">
        <v>1132</v>
      </c>
      <c r="D484" s="481" t="s">
        <v>1779</v>
      </c>
      <c r="E484" s="481">
        <v>14334</v>
      </c>
      <c r="F484" s="339"/>
      <c r="G484" s="340">
        <f>IF(ISNUMBER(E484),E484/'Bulk DivVar Analysis'!$I$7,"")</f>
        <v>0.83146262942660754</v>
      </c>
      <c r="H484" s="338" t="str">
        <f>IF(ISNUMBER(E484), IF(G484&gt;'Bulk DivVar Analysis'!$J$9,"Pass","Fail"),"")</f>
        <v>Pass</v>
      </c>
      <c r="I484" s="338" t="str">
        <f t="shared" si="9"/>
        <v>Beta_6_A3</v>
      </c>
      <c r="J484" s="339"/>
      <c r="K484" s="339"/>
      <c r="L484" s="339"/>
      <c r="M484" s="339"/>
      <c r="N484" s="339"/>
      <c r="O484" s="339"/>
      <c r="P484" s="339"/>
      <c r="Q484" s="339"/>
    </row>
    <row r="485" spans="1:17" ht="13.5" customHeight="1">
      <c r="A485" s="481" t="s">
        <v>1127</v>
      </c>
      <c r="B485" s="481" t="s">
        <v>726</v>
      </c>
      <c r="C485" s="481" t="s">
        <v>1134</v>
      </c>
      <c r="D485" s="481" t="s">
        <v>1780</v>
      </c>
      <c r="E485" s="481">
        <v>19348</v>
      </c>
      <c r="F485" s="339"/>
      <c r="G485" s="340">
        <f>IF(ISNUMBER(E485),E485/'Bulk DivVar Analysis'!$I$7,"")</f>
        <v>1.1223063313901216</v>
      </c>
      <c r="H485" s="338" t="str">
        <f>IF(ISNUMBER(E485), IF(G485&gt;'Bulk DivVar Analysis'!$J$9,"Pass","Fail"),"")</f>
        <v>Pass</v>
      </c>
      <c r="I485" s="338" t="str">
        <f t="shared" si="9"/>
        <v>Beta_6_A4</v>
      </c>
      <c r="J485" s="339"/>
      <c r="K485" s="339"/>
      <c r="L485" s="339"/>
      <c r="M485" s="339"/>
      <c r="N485" s="339"/>
      <c r="O485" s="339"/>
      <c r="P485" s="339"/>
      <c r="Q485" s="339"/>
    </row>
    <row r="486" spans="1:17" ht="13.5" customHeight="1">
      <c r="A486" s="481" t="s">
        <v>1127</v>
      </c>
      <c r="B486" s="481" t="s">
        <v>726</v>
      </c>
      <c r="C486" s="481" t="s">
        <v>1136</v>
      </c>
      <c r="D486" s="481" t="s">
        <v>1781</v>
      </c>
      <c r="E486" s="481">
        <v>15504</v>
      </c>
      <c r="F486" s="339"/>
      <c r="G486" s="340">
        <f>IF(ISNUMBER(E486),E486/'Bulk DivVar Analysis'!$I$7,"")</f>
        <v>0.89933002697294007</v>
      </c>
      <c r="H486" s="338" t="str">
        <f>IF(ISNUMBER(E486), IF(G486&gt;'Bulk DivVar Analysis'!$J$9,"Pass","Fail"),"")</f>
        <v>Pass</v>
      </c>
      <c r="I486" s="338" t="str">
        <f t="shared" si="9"/>
        <v>Beta_6_A5</v>
      </c>
      <c r="J486" s="339"/>
      <c r="K486" s="339"/>
      <c r="L486" s="339"/>
      <c r="M486" s="339"/>
      <c r="N486" s="339"/>
      <c r="O486" s="339"/>
      <c r="P486" s="339"/>
      <c r="Q486" s="339"/>
    </row>
    <row r="487" spans="1:17" ht="13.5" customHeight="1">
      <c r="A487" s="481" t="s">
        <v>1127</v>
      </c>
      <c r="B487" s="481" t="s">
        <v>726</v>
      </c>
      <c r="C487" s="481" t="s">
        <v>1138</v>
      </c>
      <c r="D487" s="481" t="s">
        <v>1782</v>
      </c>
      <c r="E487" s="481">
        <v>20782</v>
      </c>
      <c r="F487" s="339"/>
      <c r="G487" s="340">
        <f>IF(ISNUMBER(E487),E487/'Bulk DivVar Analysis'!$I$7,"")</f>
        <v>1.2054873981263958</v>
      </c>
      <c r="H487" s="338" t="str">
        <f>IF(ISNUMBER(E487), IF(G487&gt;'Bulk DivVar Analysis'!$J$9,"Pass","Fail"),"")</f>
        <v>Pass</v>
      </c>
      <c r="I487" s="338" t="str">
        <f t="shared" si="9"/>
        <v>Beta_6_A6</v>
      </c>
      <c r="J487" s="339"/>
      <c r="K487" s="339"/>
      <c r="L487" s="339"/>
      <c r="M487" s="339"/>
      <c r="N487" s="339"/>
      <c r="O487" s="339"/>
      <c r="P487" s="339"/>
      <c r="Q487" s="339"/>
    </row>
    <row r="488" spans="1:17" ht="13.5" customHeight="1">
      <c r="A488" s="481" t="s">
        <v>1127</v>
      </c>
      <c r="B488" s="481" t="s">
        <v>726</v>
      </c>
      <c r="C488" s="481" t="s">
        <v>1140</v>
      </c>
      <c r="D488" s="481" t="s">
        <v>1783</v>
      </c>
      <c r="E488" s="481">
        <v>13400</v>
      </c>
      <c r="F488" s="339"/>
      <c r="G488" s="340">
        <f>IF(ISNUMBER(E488),E488/'Bulk DivVar Analysis'!$I$7,"")</f>
        <v>0.77728472403491977</v>
      </c>
      <c r="H488" s="338" t="str">
        <f>IF(ISNUMBER(E488), IF(G488&gt;'Bulk DivVar Analysis'!$J$9,"Pass","Fail"),"")</f>
        <v>Pass</v>
      </c>
      <c r="I488" s="338" t="str">
        <f t="shared" si="9"/>
        <v>Beta_6_A7</v>
      </c>
      <c r="J488" s="339"/>
      <c r="K488" s="339"/>
      <c r="L488" s="339"/>
      <c r="M488" s="339"/>
      <c r="N488" s="339"/>
      <c r="O488" s="339"/>
      <c r="P488" s="339"/>
      <c r="Q488" s="339"/>
    </row>
    <row r="489" spans="1:17" ht="13.5" customHeight="1">
      <c r="A489" s="481" t="s">
        <v>1127</v>
      </c>
      <c r="B489" s="481" t="s">
        <v>726</v>
      </c>
      <c r="C489" s="481" t="s">
        <v>1142</v>
      </c>
      <c r="D489" s="481" t="s">
        <v>1784</v>
      </c>
      <c r="E489" s="481">
        <v>13339</v>
      </c>
      <c r="F489" s="339"/>
      <c r="G489" s="340">
        <f>IF(ISNUMBER(E489),E489/'Bulk DivVar Analysis'!$I$7,"")</f>
        <v>0.77374633835088025</v>
      </c>
      <c r="H489" s="338" t="str">
        <f>IF(ISNUMBER(E489), IF(G489&gt;'Bulk DivVar Analysis'!$J$9,"Pass","Fail"),"")</f>
        <v>Pass</v>
      </c>
      <c r="I489" s="338" t="str">
        <f t="shared" si="9"/>
        <v>Beta_6_A8</v>
      </c>
      <c r="J489" s="339"/>
      <c r="K489" s="339"/>
      <c r="L489" s="339"/>
      <c r="M489" s="339"/>
      <c r="N489" s="339"/>
      <c r="O489" s="339"/>
      <c r="P489" s="339"/>
      <c r="Q489" s="339"/>
    </row>
    <row r="490" spans="1:17" ht="13.5" customHeight="1">
      <c r="A490" s="481" t="s">
        <v>1127</v>
      </c>
      <c r="B490" s="481" t="s">
        <v>726</v>
      </c>
      <c r="C490" s="481" t="s">
        <v>1144</v>
      </c>
      <c r="D490" s="481" t="s">
        <v>1785</v>
      </c>
      <c r="E490" s="481">
        <v>21178</v>
      </c>
      <c r="F490" s="339"/>
      <c r="G490" s="340">
        <f>IF(ISNUMBER(E490),E490/'Bulk DivVar Analysis'!$I$7,"")</f>
        <v>1.2284579019113084</v>
      </c>
      <c r="H490" s="338" t="str">
        <f>IF(ISNUMBER(E490), IF(G490&gt;'Bulk DivVar Analysis'!$J$9,"Pass","Fail"),"")</f>
        <v>Pass</v>
      </c>
      <c r="I490" s="338" t="str">
        <f t="shared" si="9"/>
        <v>Beta_6_A9</v>
      </c>
      <c r="J490" s="339"/>
      <c r="K490" s="339"/>
      <c r="L490" s="339"/>
      <c r="M490" s="339"/>
      <c r="N490" s="339"/>
      <c r="O490" s="339"/>
      <c r="P490" s="339"/>
      <c r="Q490" s="339"/>
    </row>
    <row r="491" spans="1:17" ht="13.5" customHeight="1">
      <c r="A491" s="481" t="s">
        <v>1127</v>
      </c>
      <c r="B491" s="481" t="s">
        <v>726</v>
      </c>
      <c r="C491" s="481" t="s">
        <v>496</v>
      </c>
      <c r="D491" s="481" t="s">
        <v>1786</v>
      </c>
      <c r="E491" s="481">
        <v>19707</v>
      </c>
      <c r="F491" s="339"/>
      <c r="G491" s="340">
        <f>IF(ISNUMBER(E491),E491/'Bulk DivVar Analysis'!$I$7,"")</f>
        <v>1.1431306012355347</v>
      </c>
      <c r="H491" s="338" t="str">
        <f>IF(ISNUMBER(E491), IF(G491&gt;'Bulk DivVar Analysis'!$J$9,"Pass","Fail"),"")</f>
        <v>Pass</v>
      </c>
      <c r="I491" s="338" t="str">
        <f t="shared" si="9"/>
        <v>Beta_6_A10</v>
      </c>
      <c r="J491" s="339"/>
      <c r="K491" s="339"/>
      <c r="L491" s="339"/>
      <c r="M491" s="339"/>
      <c r="N491" s="339"/>
      <c r="O491" s="339"/>
      <c r="P491" s="339"/>
      <c r="Q491" s="339"/>
    </row>
    <row r="492" spans="1:17" ht="13.5" customHeight="1">
      <c r="A492" s="481" t="s">
        <v>1127</v>
      </c>
      <c r="B492" s="481" t="s">
        <v>726</v>
      </c>
      <c r="C492" s="481" t="s">
        <v>497</v>
      </c>
      <c r="D492" s="481" t="s">
        <v>1787</v>
      </c>
      <c r="E492" s="481">
        <v>4896</v>
      </c>
      <c r="F492" s="339"/>
      <c r="G492" s="340">
        <f>IF(ISNUMBER(E492),E492/'Bulk DivVar Analysis'!$I$7,"")</f>
        <v>0.28399895588619162</v>
      </c>
      <c r="H492" s="338" t="str">
        <f>IF(ISNUMBER(E492), IF(G492&gt;'Bulk DivVar Analysis'!$J$9,"Pass","Fail"),"")</f>
        <v>Pass</v>
      </c>
      <c r="I492" s="338" t="str">
        <f t="shared" si="9"/>
        <v>Beta_6_A11</v>
      </c>
      <c r="J492" s="339"/>
      <c r="K492" s="339"/>
      <c r="L492" s="339"/>
      <c r="M492" s="339"/>
      <c r="N492" s="339"/>
      <c r="O492" s="339"/>
      <c r="P492" s="339"/>
      <c r="Q492" s="339"/>
    </row>
    <row r="493" spans="1:17" ht="13.5" customHeight="1">
      <c r="A493" s="481" t="s">
        <v>1127</v>
      </c>
      <c r="B493" s="481" t="s">
        <v>726</v>
      </c>
      <c r="C493" s="481" t="s">
        <v>498</v>
      </c>
      <c r="D493" s="481" t="s">
        <v>1788</v>
      </c>
      <c r="E493" s="481">
        <v>13337</v>
      </c>
      <c r="F493" s="339"/>
      <c r="G493" s="340">
        <f>IF(ISNUMBER(E493),E493/'Bulk DivVar Analysis'!$I$7,"")</f>
        <v>0.77363032570550194</v>
      </c>
      <c r="H493" s="338" t="str">
        <f>IF(ISNUMBER(E493), IF(G493&gt;'Bulk DivVar Analysis'!$J$9,"Pass","Fail"),"")</f>
        <v>Pass</v>
      </c>
      <c r="I493" s="338" t="str">
        <f t="shared" si="9"/>
        <v>Beta_6_A12</v>
      </c>
      <c r="J493" s="339"/>
      <c r="K493" s="339"/>
      <c r="L493" s="339"/>
      <c r="M493" s="339"/>
      <c r="N493" s="339"/>
      <c r="O493" s="339"/>
      <c r="P493" s="339"/>
      <c r="Q493" s="339"/>
    </row>
    <row r="494" spans="1:17" ht="13.5" customHeight="1">
      <c r="A494" s="481" t="s">
        <v>1127</v>
      </c>
      <c r="B494" s="481" t="s">
        <v>726</v>
      </c>
      <c r="C494" s="481" t="s">
        <v>1149</v>
      </c>
      <c r="D494" s="481" t="s">
        <v>1789</v>
      </c>
      <c r="E494" s="481">
        <v>32546</v>
      </c>
      <c r="F494" s="339"/>
      <c r="G494" s="340">
        <f>IF(ISNUMBER(E494),E494/'Bulk DivVar Analysis'!$I$7,"")</f>
        <v>1.8878737782418284</v>
      </c>
      <c r="H494" s="338" t="str">
        <f>IF(ISNUMBER(E494), IF(G494&gt;'Bulk DivVar Analysis'!$J$9,"Pass","Fail"),"")</f>
        <v>Pass</v>
      </c>
      <c r="I494" s="338" t="str">
        <f t="shared" si="9"/>
        <v>Beta_6_B1</v>
      </c>
      <c r="J494" s="339"/>
      <c r="K494" s="339"/>
      <c r="L494" s="339"/>
      <c r="M494" s="339"/>
      <c r="N494" s="339"/>
      <c r="O494" s="339"/>
      <c r="P494" s="339"/>
      <c r="Q494" s="339"/>
    </row>
    <row r="495" spans="1:17" ht="13.5" customHeight="1">
      <c r="A495" s="481" t="s">
        <v>1127</v>
      </c>
      <c r="B495" s="481" t="s">
        <v>726</v>
      </c>
      <c r="C495" s="481" t="s">
        <v>1151</v>
      </c>
      <c r="D495" s="481" t="s">
        <v>1790</v>
      </c>
      <c r="E495" s="481">
        <v>31911</v>
      </c>
      <c r="F495" s="339"/>
      <c r="G495" s="340">
        <f>IF(ISNUMBER(E495),E495/'Bulk DivVar Analysis'!$I$7,"")</f>
        <v>1.8510397633342035</v>
      </c>
      <c r="H495" s="338" t="str">
        <f>IF(ISNUMBER(E495), IF(G495&gt;'Bulk DivVar Analysis'!$J$9,"Pass","Fail"),"")</f>
        <v>Pass</v>
      </c>
      <c r="I495" s="338" t="str">
        <f t="shared" si="9"/>
        <v>Beta_6_B2</v>
      </c>
      <c r="J495" s="339"/>
      <c r="K495" s="339"/>
      <c r="L495" s="339"/>
      <c r="M495" s="339"/>
      <c r="N495" s="339"/>
      <c r="O495" s="339"/>
      <c r="P495" s="339"/>
      <c r="Q495" s="339"/>
    </row>
    <row r="496" spans="1:17" ht="13.5" customHeight="1">
      <c r="A496" s="481" t="s">
        <v>1127</v>
      </c>
      <c r="B496" s="481" t="s">
        <v>726</v>
      </c>
      <c r="C496" s="481" t="s">
        <v>1153</v>
      </c>
      <c r="D496" s="481" t="s">
        <v>1791</v>
      </c>
      <c r="E496" s="481">
        <v>12261</v>
      </c>
      <c r="F496" s="339"/>
      <c r="G496" s="340">
        <f>IF(ISNUMBER(E496),E496/'Bulk DivVar Analysis'!$I$7,"")</f>
        <v>0.71121552249195163</v>
      </c>
      <c r="H496" s="338" t="str">
        <f>IF(ISNUMBER(E496), IF(G496&gt;'Bulk DivVar Analysis'!$J$9,"Pass","Fail"),"")</f>
        <v>Pass</v>
      </c>
      <c r="I496" s="338" t="str">
        <f t="shared" si="9"/>
        <v>Beta_6_B3</v>
      </c>
      <c r="J496" s="339"/>
      <c r="K496" s="339"/>
      <c r="L496" s="339"/>
      <c r="M496" s="339"/>
      <c r="N496" s="339"/>
      <c r="O496" s="339"/>
      <c r="P496" s="339"/>
      <c r="Q496" s="339"/>
    </row>
    <row r="497" spans="1:17" ht="13.5" customHeight="1">
      <c r="A497" s="481" t="s">
        <v>1127</v>
      </c>
      <c r="B497" s="481" t="s">
        <v>726</v>
      </c>
      <c r="C497" s="481" t="s">
        <v>1155</v>
      </c>
      <c r="D497" s="481" t="s">
        <v>1792</v>
      </c>
      <c r="E497" s="481">
        <v>10969</v>
      </c>
      <c r="F497" s="339"/>
      <c r="G497" s="340">
        <f>IF(ISNUMBER(E497),E497/'Bulk DivVar Analysis'!$I$7,"")</f>
        <v>0.63627135357753994</v>
      </c>
      <c r="H497" s="338" t="str">
        <f>IF(ISNUMBER(E497), IF(G497&gt;'Bulk DivVar Analysis'!$J$9,"Pass","Fail"),"")</f>
        <v>Pass</v>
      </c>
      <c r="I497" s="338" t="str">
        <f t="shared" si="9"/>
        <v>Beta_6_B4</v>
      </c>
      <c r="J497" s="339"/>
      <c r="K497" s="339"/>
      <c r="L497" s="339"/>
      <c r="M497" s="339"/>
      <c r="N497" s="339"/>
      <c r="O497" s="339"/>
      <c r="P497" s="339"/>
      <c r="Q497" s="339"/>
    </row>
    <row r="498" spans="1:17" ht="13.5" customHeight="1">
      <c r="A498" s="481" t="s">
        <v>1127</v>
      </c>
      <c r="B498" s="481" t="s">
        <v>726</v>
      </c>
      <c r="C498" s="481" t="s">
        <v>1157</v>
      </c>
      <c r="D498" s="481" t="s">
        <v>1793</v>
      </c>
      <c r="E498" s="481">
        <v>14663</v>
      </c>
      <c r="F498" s="339"/>
      <c r="G498" s="340">
        <f>IF(ISNUMBER(E498),E498/'Bulk DivVar Analysis'!$I$7,"")</f>
        <v>0.85054670959134548</v>
      </c>
      <c r="H498" s="338" t="str">
        <f>IF(ISNUMBER(E498), IF(G498&gt;'Bulk DivVar Analysis'!$J$9,"Pass","Fail"),"")</f>
        <v>Pass</v>
      </c>
      <c r="I498" s="338" t="str">
        <f t="shared" si="9"/>
        <v>Beta_6_B5</v>
      </c>
      <c r="J498" s="339"/>
      <c r="K498" s="339"/>
      <c r="L498" s="339"/>
      <c r="M498" s="339"/>
      <c r="N498" s="339"/>
      <c r="O498" s="339"/>
      <c r="P498" s="339"/>
      <c r="Q498" s="339"/>
    </row>
    <row r="499" spans="1:17" ht="13.5" customHeight="1">
      <c r="A499" s="481" t="s">
        <v>1127</v>
      </c>
      <c r="B499" s="481" t="s">
        <v>726</v>
      </c>
      <c r="C499" s="481" t="s">
        <v>1159</v>
      </c>
      <c r="D499" s="481" t="s">
        <v>1794</v>
      </c>
      <c r="E499" s="481">
        <v>13100</v>
      </c>
      <c r="F499" s="339"/>
      <c r="G499" s="340">
        <f>IF(ISNUMBER(E499),E499/'Bulk DivVar Analysis'!$I$7,"")</f>
        <v>0.75988282722816791</v>
      </c>
      <c r="H499" s="338" t="str">
        <f>IF(ISNUMBER(E499), IF(G499&gt;'Bulk DivVar Analysis'!$J$9,"Pass","Fail"),"")</f>
        <v>Pass</v>
      </c>
      <c r="I499" s="338" t="str">
        <f t="shared" si="9"/>
        <v>Beta_6_B6</v>
      </c>
      <c r="J499" s="339"/>
      <c r="K499" s="339"/>
      <c r="L499" s="339"/>
      <c r="M499" s="339"/>
      <c r="N499" s="339"/>
      <c r="O499" s="339"/>
      <c r="P499" s="339"/>
      <c r="Q499" s="339"/>
    </row>
    <row r="500" spans="1:17" ht="13.5" customHeight="1">
      <c r="A500" s="481" t="s">
        <v>1127</v>
      </c>
      <c r="B500" s="481" t="s">
        <v>726</v>
      </c>
      <c r="C500" s="481" t="s">
        <v>1161</v>
      </c>
      <c r="D500" s="481" t="s">
        <v>1795</v>
      </c>
      <c r="E500" s="481">
        <v>21756</v>
      </c>
      <c r="F500" s="339"/>
      <c r="G500" s="340">
        <f>IF(ISNUMBER(E500),E500/'Bulk DivVar Analysis'!$I$7,"")</f>
        <v>1.2619855564256504</v>
      </c>
      <c r="H500" s="338" t="str">
        <f>IF(ISNUMBER(E500), IF(G500&gt;'Bulk DivVar Analysis'!$J$9,"Pass","Fail"),"")</f>
        <v>Pass</v>
      </c>
      <c r="I500" s="338" t="str">
        <f t="shared" si="9"/>
        <v>Beta_6_B7</v>
      </c>
      <c r="J500" s="339"/>
      <c r="K500" s="339"/>
      <c r="L500" s="339"/>
      <c r="M500" s="339"/>
      <c r="N500" s="339"/>
      <c r="O500" s="339"/>
      <c r="P500" s="339"/>
      <c r="Q500" s="339"/>
    </row>
    <row r="501" spans="1:17" ht="13.5" customHeight="1">
      <c r="A501" s="481" t="s">
        <v>1127</v>
      </c>
      <c r="B501" s="481" t="s">
        <v>726</v>
      </c>
      <c r="C501" s="481" t="s">
        <v>1163</v>
      </c>
      <c r="D501" s="481" t="s">
        <v>1796</v>
      </c>
      <c r="E501" s="481">
        <v>15397</v>
      </c>
      <c r="F501" s="339"/>
      <c r="G501" s="340">
        <f>IF(ISNUMBER(E501),E501/'Bulk DivVar Analysis'!$I$7,"")</f>
        <v>0.89312335044519853</v>
      </c>
      <c r="H501" s="338" t="str">
        <f>IF(ISNUMBER(E501), IF(G501&gt;'Bulk DivVar Analysis'!$J$9,"Pass","Fail"),"")</f>
        <v>Pass</v>
      </c>
      <c r="I501" s="338" t="str">
        <f t="shared" si="9"/>
        <v>Beta_6_B8</v>
      </c>
      <c r="J501" s="339"/>
      <c r="K501" s="339"/>
      <c r="L501" s="339"/>
      <c r="M501" s="339"/>
      <c r="N501" s="339"/>
      <c r="O501" s="339"/>
      <c r="P501" s="339"/>
      <c r="Q501" s="339"/>
    </row>
    <row r="502" spans="1:17" ht="13.5" customHeight="1">
      <c r="A502" s="481" t="s">
        <v>1127</v>
      </c>
      <c r="B502" s="481" t="s">
        <v>726</v>
      </c>
      <c r="C502" s="481" t="s">
        <v>1165</v>
      </c>
      <c r="D502" s="481" t="s">
        <v>1797</v>
      </c>
      <c r="E502" s="481">
        <v>14213</v>
      </c>
      <c r="F502" s="339"/>
      <c r="G502" s="340">
        <f>IF(ISNUMBER(E502),E502/'Bulk DivVar Analysis'!$I$7,"")</f>
        <v>0.82444386438121753</v>
      </c>
      <c r="H502" s="338" t="str">
        <f>IF(ISNUMBER(E502), IF(G502&gt;'Bulk DivVar Analysis'!$J$9,"Pass","Fail"),"")</f>
        <v>Pass</v>
      </c>
      <c r="I502" s="338" t="str">
        <f t="shared" si="9"/>
        <v>Beta_6_B9</v>
      </c>
      <c r="J502" s="339"/>
      <c r="K502" s="339"/>
      <c r="L502" s="339"/>
      <c r="M502" s="339"/>
      <c r="N502" s="339"/>
      <c r="O502" s="339"/>
      <c r="P502" s="339"/>
      <c r="Q502" s="339"/>
    </row>
    <row r="503" spans="1:17" ht="13.5" customHeight="1">
      <c r="A503" s="481" t="s">
        <v>1127</v>
      </c>
      <c r="B503" s="481" t="s">
        <v>726</v>
      </c>
      <c r="C503" s="481" t="s">
        <v>508</v>
      </c>
      <c r="D503" s="481" t="s">
        <v>1798</v>
      </c>
      <c r="E503" s="481">
        <v>13850</v>
      </c>
      <c r="F503" s="339"/>
      <c r="G503" s="340">
        <f>IF(ISNUMBER(E503),E503/'Bulk DivVar Analysis'!$I$7,"")</f>
        <v>0.80338756924504773</v>
      </c>
      <c r="H503" s="338" t="str">
        <f>IF(ISNUMBER(E503), IF(G503&gt;'Bulk DivVar Analysis'!$J$9,"Pass","Fail"),"")</f>
        <v>Pass</v>
      </c>
      <c r="I503" s="338" t="str">
        <f t="shared" si="9"/>
        <v>Beta_6_B10</v>
      </c>
      <c r="J503" s="339"/>
      <c r="K503" s="339"/>
      <c r="L503" s="339"/>
      <c r="M503" s="339"/>
      <c r="N503" s="339"/>
      <c r="O503" s="339"/>
      <c r="P503" s="339"/>
      <c r="Q503" s="339"/>
    </row>
    <row r="504" spans="1:17" ht="13.5" customHeight="1">
      <c r="A504" s="481" t="s">
        <v>1127</v>
      </c>
      <c r="B504" s="481" t="s">
        <v>726</v>
      </c>
      <c r="C504" s="481" t="s">
        <v>509</v>
      </c>
      <c r="D504" s="481" t="s">
        <v>1799</v>
      </c>
      <c r="E504" s="481">
        <v>23391</v>
      </c>
      <c r="F504" s="339"/>
      <c r="G504" s="340">
        <f>IF(ISNUMBER(E504),E504/'Bulk DivVar Analysis'!$I$7,"")</f>
        <v>1.3568258940224485</v>
      </c>
      <c r="H504" s="338" t="str">
        <f>IF(ISNUMBER(E504), IF(G504&gt;'Bulk DivVar Analysis'!$J$9,"Pass","Fail"),"")</f>
        <v>Pass</v>
      </c>
      <c r="I504" s="338" t="str">
        <f t="shared" si="9"/>
        <v>Beta_6_B11</v>
      </c>
      <c r="J504" s="339"/>
      <c r="K504" s="339"/>
      <c r="L504" s="339"/>
      <c r="M504" s="339"/>
      <c r="N504" s="339"/>
      <c r="O504" s="339"/>
      <c r="P504" s="339"/>
      <c r="Q504" s="339"/>
    </row>
    <row r="505" spans="1:17" ht="13.5" customHeight="1">
      <c r="A505" s="481" t="s">
        <v>1127</v>
      </c>
      <c r="B505" s="481" t="s">
        <v>726</v>
      </c>
      <c r="C505" s="481" t="s">
        <v>510</v>
      </c>
      <c r="D505" s="481" t="s">
        <v>1800</v>
      </c>
      <c r="E505" s="481">
        <v>24956</v>
      </c>
      <c r="F505" s="339"/>
      <c r="G505" s="340">
        <f>IF(ISNUMBER(E505),E505/'Bulk DivVar Analysis'!$I$7,"")</f>
        <v>1.4476057890310043</v>
      </c>
      <c r="H505" s="338" t="str">
        <f>IF(ISNUMBER(E505), IF(G505&gt;'Bulk DivVar Analysis'!$J$9,"Pass","Fail"),"")</f>
        <v>Pass</v>
      </c>
      <c r="I505" s="338" t="str">
        <f t="shared" si="9"/>
        <v>Beta_6_B12</v>
      </c>
      <c r="J505" s="339"/>
      <c r="K505" s="339"/>
      <c r="L505" s="339"/>
      <c r="M505" s="339"/>
      <c r="N505" s="339"/>
      <c r="O505" s="339"/>
      <c r="P505" s="339"/>
      <c r="Q505" s="339"/>
    </row>
    <row r="506" spans="1:17" ht="13.5" customHeight="1">
      <c r="A506" s="481" t="s">
        <v>1127</v>
      </c>
      <c r="B506" s="481" t="s">
        <v>726</v>
      </c>
      <c r="C506" s="481" t="s">
        <v>1170</v>
      </c>
      <c r="D506" s="481" t="s">
        <v>1801</v>
      </c>
      <c r="E506" s="481">
        <v>27367</v>
      </c>
      <c r="F506" s="339"/>
      <c r="G506" s="340">
        <f>IF(ISNUMBER(E506),E506/'Bulk DivVar Analysis'!$I$7,"")</f>
        <v>1.5874590330346008</v>
      </c>
      <c r="H506" s="338" t="str">
        <f>IF(ISNUMBER(E506), IF(G506&gt;'Bulk DivVar Analysis'!$J$9,"Pass","Fail"),"")</f>
        <v>Pass</v>
      </c>
      <c r="I506" s="338" t="str">
        <f t="shared" si="9"/>
        <v>Beta_6_C1</v>
      </c>
      <c r="J506" s="339"/>
      <c r="K506" s="339"/>
      <c r="L506" s="339"/>
      <c r="M506" s="339"/>
      <c r="N506" s="339"/>
      <c r="O506" s="339"/>
      <c r="P506" s="339"/>
      <c r="Q506" s="339"/>
    </row>
    <row r="507" spans="1:17" ht="13.5" customHeight="1">
      <c r="A507" s="481" t="s">
        <v>1127</v>
      </c>
      <c r="B507" s="481" t="s">
        <v>726</v>
      </c>
      <c r="C507" s="481" t="s">
        <v>1172</v>
      </c>
      <c r="D507" s="481" t="s">
        <v>1802</v>
      </c>
      <c r="E507" s="481">
        <v>24172</v>
      </c>
      <c r="F507" s="339"/>
      <c r="G507" s="340">
        <f>IF(ISNUMBER(E507),E507/'Bulk DivVar Analysis'!$I$7,"")</f>
        <v>1.4021288320426926</v>
      </c>
      <c r="H507" s="338" t="str">
        <f>IF(ISNUMBER(E507), IF(G507&gt;'Bulk DivVar Analysis'!$J$9,"Pass","Fail"),"")</f>
        <v>Pass</v>
      </c>
      <c r="I507" s="338" t="str">
        <f t="shared" si="9"/>
        <v>Beta_6_C2</v>
      </c>
      <c r="J507" s="339"/>
      <c r="K507" s="339"/>
      <c r="L507" s="339"/>
      <c r="M507" s="339"/>
      <c r="N507" s="339"/>
      <c r="O507" s="339"/>
      <c r="P507" s="339"/>
      <c r="Q507" s="339"/>
    </row>
    <row r="508" spans="1:17" ht="13.5" customHeight="1">
      <c r="A508" s="481" t="s">
        <v>1127</v>
      </c>
      <c r="B508" s="481" t="s">
        <v>726</v>
      </c>
      <c r="C508" s="481" t="s">
        <v>1174</v>
      </c>
      <c r="D508" s="481" t="s">
        <v>1803</v>
      </c>
      <c r="E508" s="481">
        <v>36759</v>
      </c>
      <c r="F508" s="339"/>
      <c r="G508" s="340">
        <f>IF(ISNUMBER(E508),E508/'Bulk DivVar Analysis'!$I$7,"")</f>
        <v>2.1322544157313148</v>
      </c>
      <c r="H508" s="338" t="str">
        <f>IF(ISNUMBER(E508), IF(G508&gt;'Bulk DivVar Analysis'!$J$9,"Pass","Fail"),"")</f>
        <v>Pass</v>
      </c>
      <c r="I508" s="338" t="str">
        <f t="shared" si="9"/>
        <v>Beta_6_C3</v>
      </c>
      <c r="J508" s="339"/>
      <c r="K508" s="339"/>
      <c r="L508" s="339"/>
      <c r="M508" s="339"/>
      <c r="N508" s="339"/>
      <c r="O508" s="339"/>
      <c r="P508" s="339"/>
      <c r="Q508" s="339"/>
    </row>
    <row r="509" spans="1:17" ht="13.5" customHeight="1">
      <c r="A509" s="481" t="s">
        <v>1127</v>
      </c>
      <c r="B509" s="481" t="s">
        <v>726</v>
      </c>
      <c r="C509" s="481" t="s">
        <v>1176</v>
      </c>
      <c r="D509" s="481" t="s">
        <v>1804</v>
      </c>
      <c r="E509" s="481">
        <v>14547</v>
      </c>
      <c r="F509" s="339"/>
      <c r="G509" s="340">
        <f>IF(ISNUMBER(E509),E509/'Bulk DivVar Analysis'!$I$7,"")</f>
        <v>0.84381797615940135</v>
      </c>
      <c r="H509" s="338" t="str">
        <f>IF(ISNUMBER(E509), IF(G509&gt;'Bulk DivVar Analysis'!$J$9,"Pass","Fail"),"")</f>
        <v>Pass</v>
      </c>
      <c r="I509" s="338" t="str">
        <f t="shared" si="9"/>
        <v>Beta_6_C4</v>
      </c>
      <c r="J509" s="339"/>
      <c r="K509" s="339"/>
      <c r="L509" s="339"/>
      <c r="M509" s="339"/>
      <c r="N509" s="339"/>
      <c r="O509" s="339"/>
      <c r="P509" s="339"/>
      <c r="Q509" s="339"/>
    </row>
    <row r="510" spans="1:17" ht="13.5" customHeight="1">
      <c r="A510" s="481" t="s">
        <v>1127</v>
      </c>
      <c r="B510" s="481" t="s">
        <v>726</v>
      </c>
      <c r="C510" s="481" t="s">
        <v>1178</v>
      </c>
      <c r="D510" s="481" t="s">
        <v>1805</v>
      </c>
      <c r="E510" s="481">
        <v>23792</v>
      </c>
      <c r="F510" s="339"/>
      <c r="G510" s="340">
        <f>IF(ISNUMBER(E510),E510/'Bulk DivVar Analysis'!$I$7,"")</f>
        <v>1.3800864294208068</v>
      </c>
      <c r="H510" s="338" t="str">
        <f>IF(ISNUMBER(E510), IF(G510&gt;'Bulk DivVar Analysis'!$J$9,"Pass","Fail"),"")</f>
        <v>Pass</v>
      </c>
      <c r="I510" s="338" t="str">
        <f t="shared" si="9"/>
        <v>Beta_6_C5</v>
      </c>
      <c r="J510" s="339"/>
      <c r="K510" s="339"/>
      <c r="L510" s="339"/>
      <c r="M510" s="339"/>
      <c r="N510" s="339"/>
      <c r="O510" s="339"/>
      <c r="P510" s="339"/>
      <c r="Q510" s="339"/>
    </row>
    <row r="511" spans="1:17" ht="13.5" customHeight="1">
      <c r="A511" s="481" t="s">
        <v>1127</v>
      </c>
      <c r="B511" s="481" t="s">
        <v>726</v>
      </c>
      <c r="C511" s="481" t="s">
        <v>1180</v>
      </c>
      <c r="D511" s="481" t="s">
        <v>1806</v>
      </c>
      <c r="E511" s="481">
        <v>8698</v>
      </c>
      <c r="F511" s="339"/>
      <c r="G511" s="340">
        <f>IF(ISNUMBER(E511),E511/'Bulk DivVar Analysis'!$I$7,"")</f>
        <v>0.50453899475042785</v>
      </c>
      <c r="H511" s="338" t="str">
        <f>IF(ISNUMBER(E511), IF(G511&gt;'Bulk DivVar Analysis'!$J$9,"Pass","Fail"),"")</f>
        <v>Pass</v>
      </c>
      <c r="I511" s="338" t="str">
        <f t="shared" si="9"/>
        <v>Beta_6_C6</v>
      </c>
      <c r="J511" s="339"/>
      <c r="K511" s="339"/>
      <c r="L511" s="339"/>
      <c r="M511" s="339"/>
      <c r="N511" s="339"/>
      <c r="O511" s="339"/>
      <c r="P511" s="339"/>
      <c r="Q511" s="339"/>
    </row>
    <row r="512" spans="1:17" ht="13.5" customHeight="1">
      <c r="A512" s="481" t="s">
        <v>1127</v>
      </c>
      <c r="B512" s="481" t="s">
        <v>726</v>
      </c>
      <c r="C512" s="481" t="s">
        <v>1182</v>
      </c>
      <c r="D512" s="481" t="s">
        <v>1807</v>
      </c>
      <c r="E512" s="481">
        <v>14011</v>
      </c>
      <c r="F512" s="339"/>
      <c r="G512" s="340">
        <f>IF(ISNUMBER(E512),E512/'Bulk DivVar Analysis'!$I$7,"")</f>
        <v>0.81272658719800461</v>
      </c>
      <c r="H512" s="338" t="str">
        <f>IF(ISNUMBER(E512), IF(G512&gt;'Bulk DivVar Analysis'!$J$9,"Pass","Fail"),"")</f>
        <v>Pass</v>
      </c>
      <c r="I512" s="338" t="str">
        <f t="shared" si="9"/>
        <v>Beta_6_C7</v>
      </c>
      <c r="J512" s="339"/>
      <c r="K512" s="339"/>
      <c r="L512" s="339"/>
      <c r="M512" s="339"/>
      <c r="N512" s="339"/>
      <c r="O512" s="339"/>
      <c r="P512" s="339"/>
      <c r="Q512" s="339"/>
    </row>
    <row r="513" spans="1:17" ht="13.5" customHeight="1">
      <c r="A513" s="481" t="s">
        <v>1127</v>
      </c>
      <c r="B513" s="481" t="s">
        <v>726</v>
      </c>
      <c r="C513" s="481" t="s">
        <v>1184</v>
      </c>
      <c r="D513" s="481" t="s">
        <v>1808</v>
      </c>
      <c r="E513" s="481">
        <v>13676</v>
      </c>
      <c r="F513" s="339"/>
      <c r="G513" s="340">
        <f>IF(ISNUMBER(E513),E513/'Bulk DivVar Analysis'!$I$7,"")</f>
        <v>0.79329446909713164</v>
      </c>
      <c r="H513" s="338" t="str">
        <f>IF(ISNUMBER(E513), IF(G513&gt;'Bulk DivVar Analysis'!$J$9,"Pass","Fail"),"")</f>
        <v>Pass</v>
      </c>
      <c r="I513" s="338" t="str">
        <f t="shared" si="9"/>
        <v>Beta_6_C8</v>
      </c>
      <c r="J513" s="339"/>
      <c r="K513" s="339"/>
      <c r="L513" s="339"/>
      <c r="M513" s="339"/>
      <c r="N513" s="339"/>
      <c r="O513" s="339"/>
      <c r="P513" s="339"/>
      <c r="Q513" s="339"/>
    </row>
    <row r="514" spans="1:17" ht="13.5" customHeight="1">
      <c r="A514" s="481" t="s">
        <v>1127</v>
      </c>
      <c r="B514" s="481" t="s">
        <v>726</v>
      </c>
      <c r="C514" s="481" t="s">
        <v>1186</v>
      </c>
      <c r="D514" s="481" t="s">
        <v>1809</v>
      </c>
      <c r="E514" s="481">
        <v>17039</v>
      </c>
      <c r="F514" s="339"/>
      <c r="G514" s="340">
        <f>IF(ISNUMBER(E514),E514/'Bulk DivVar Analysis'!$I$7,"")</f>
        <v>0.98836973230082081</v>
      </c>
      <c r="H514" s="338" t="str">
        <f>IF(ISNUMBER(E514), IF(G514&gt;'Bulk DivVar Analysis'!$J$9,"Pass","Fail"),"")</f>
        <v>Pass</v>
      </c>
      <c r="I514" s="338" t="str">
        <f t="shared" si="9"/>
        <v>Beta_6_C9</v>
      </c>
      <c r="J514" s="339"/>
      <c r="K514" s="339"/>
      <c r="L514" s="339"/>
      <c r="M514" s="339"/>
      <c r="N514" s="339"/>
      <c r="O514" s="339"/>
      <c r="P514" s="339"/>
      <c r="Q514" s="339"/>
    </row>
    <row r="515" spans="1:17" ht="13.5" customHeight="1">
      <c r="A515" s="481" t="s">
        <v>1127</v>
      </c>
      <c r="B515" s="481" t="s">
        <v>726</v>
      </c>
      <c r="C515" s="481" t="s">
        <v>520</v>
      </c>
      <c r="D515" s="481" t="s">
        <v>1810</v>
      </c>
      <c r="E515" s="481">
        <v>22180</v>
      </c>
      <c r="F515" s="339"/>
      <c r="G515" s="340">
        <f>IF(ISNUMBER(E515),E515/'Bulk DivVar Analysis'!$I$7,"")</f>
        <v>1.2865802372458599</v>
      </c>
      <c r="H515" s="338" t="str">
        <f>IF(ISNUMBER(E515), IF(G515&gt;'Bulk DivVar Analysis'!$J$9,"Pass","Fail"),"")</f>
        <v>Pass</v>
      </c>
      <c r="I515" s="338" t="str">
        <f t="shared" ref="I515:I578" si="10">_xlfn.TEXTJOIN("_",TRUE,B515,C515)</f>
        <v>Beta_6_C10</v>
      </c>
      <c r="J515" s="339"/>
      <c r="K515" s="339"/>
      <c r="L515" s="339"/>
      <c r="M515" s="339"/>
      <c r="N515" s="339"/>
      <c r="O515" s="339"/>
      <c r="P515" s="339"/>
      <c r="Q515" s="339"/>
    </row>
    <row r="516" spans="1:17" ht="13.5" customHeight="1">
      <c r="A516" s="481" t="s">
        <v>1127</v>
      </c>
      <c r="B516" s="481" t="s">
        <v>726</v>
      </c>
      <c r="C516" s="481" t="s">
        <v>521</v>
      </c>
      <c r="D516" s="481" t="s">
        <v>1811</v>
      </c>
      <c r="E516" s="481">
        <v>22652</v>
      </c>
      <c r="F516" s="339"/>
      <c r="G516" s="340">
        <f>IF(ISNUMBER(E516),E516/'Bulk DivVar Analysis'!$I$7,"")</f>
        <v>1.3139592215551494</v>
      </c>
      <c r="H516" s="338" t="str">
        <f>IF(ISNUMBER(E516), IF(G516&gt;'Bulk DivVar Analysis'!$J$9,"Pass","Fail"),"")</f>
        <v>Pass</v>
      </c>
      <c r="I516" s="338" t="str">
        <f t="shared" si="10"/>
        <v>Beta_6_C11</v>
      </c>
      <c r="J516" s="339"/>
      <c r="K516" s="339"/>
      <c r="L516" s="339"/>
      <c r="M516" s="339"/>
      <c r="N516" s="339"/>
      <c r="O516" s="339"/>
      <c r="P516" s="339"/>
      <c r="Q516" s="339"/>
    </row>
    <row r="517" spans="1:17" ht="13.5" customHeight="1">
      <c r="A517" s="481" t="s">
        <v>1127</v>
      </c>
      <c r="B517" s="481" t="s">
        <v>726</v>
      </c>
      <c r="C517" s="481" t="s">
        <v>522</v>
      </c>
      <c r="D517" s="481" t="s">
        <v>1812</v>
      </c>
      <c r="E517" s="481">
        <v>25133</v>
      </c>
      <c r="F517" s="339"/>
      <c r="G517" s="340">
        <f>IF(ISNUMBER(E517),E517/'Bulk DivVar Analysis'!$I$7,"")</f>
        <v>1.4578729081469881</v>
      </c>
      <c r="H517" s="338" t="str">
        <f>IF(ISNUMBER(E517), IF(G517&gt;'Bulk DivVar Analysis'!$J$9,"Pass","Fail"),"")</f>
        <v>Pass</v>
      </c>
      <c r="I517" s="338" t="str">
        <f t="shared" si="10"/>
        <v>Beta_6_C12</v>
      </c>
      <c r="J517" s="339"/>
      <c r="K517" s="339"/>
      <c r="L517" s="339"/>
      <c r="M517" s="339"/>
      <c r="N517" s="339"/>
      <c r="O517" s="339"/>
      <c r="P517" s="339"/>
      <c r="Q517" s="339"/>
    </row>
    <row r="518" spans="1:17" ht="13.5" customHeight="1">
      <c r="A518" s="481" t="s">
        <v>1127</v>
      </c>
      <c r="B518" s="481" t="s">
        <v>726</v>
      </c>
      <c r="C518" s="481" t="s">
        <v>1191</v>
      </c>
      <c r="D518" s="481" t="s">
        <v>1813</v>
      </c>
      <c r="E518" s="481">
        <v>36219</v>
      </c>
      <c r="F518" s="339"/>
      <c r="G518" s="340">
        <f>IF(ISNUMBER(E518),E518/'Bulk DivVar Analysis'!$I$7,"")</f>
        <v>2.1009310014791613</v>
      </c>
      <c r="H518" s="338" t="str">
        <f>IF(ISNUMBER(E518), IF(G518&gt;'Bulk DivVar Analysis'!$J$9,"Pass","Fail"),"")</f>
        <v>Pass</v>
      </c>
      <c r="I518" s="338" t="str">
        <f t="shared" si="10"/>
        <v>Beta_6_D1</v>
      </c>
      <c r="J518" s="339"/>
      <c r="K518" s="339"/>
      <c r="L518" s="339"/>
      <c r="M518" s="339"/>
      <c r="N518" s="339"/>
      <c r="O518" s="339"/>
      <c r="P518" s="339"/>
      <c r="Q518" s="339"/>
    </row>
    <row r="519" spans="1:17" ht="13.5" customHeight="1">
      <c r="A519" s="481" t="s">
        <v>1127</v>
      </c>
      <c r="B519" s="481" t="s">
        <v>726</v>
      </c>
      <c r="C519" s="481" t="s">
        <v>1193</v>
      </c>
      <c r="D519" s="481" t="s">
        <v>1814</v>
      </c>
      <c r="E519" s="481">
        <v>22214</v>
      </c>
      <c r="F519" s="339"/>
      <c r="G519" s="340">
        <f>IF(ISNUMBER(E519),E519/'Bulk DivVar Analysis'!$I$7,"")</f>
        <v>1.2885524522172918</v>
      </c>
      <c r="H519" s="338" t="str">
        <f>IF(ISNUMBER(E519), IF(G519&gt;'Bulk DivVar Analysis'!$J$9,"Pass","Fail"),"")</f>
        <v>Pass</v>
      </c>
      <c r="I519" s="338" t="str">
        <f t="shared" si="10"/>
        <v>Beta_6_D2</v>
      </c>
      <c r="J519" s="339"/>
      <c r="K519" s="339"/>
      <c r="L519" s="339"/>
      <c r="M519" s="339"/>
      <c r="N519" s="339"/>
      <c r="O519" s="339"/>
      <c r="P519" s="339"/>
      <c r="Q519" s="339"/>
    </row>
    <row r="520" spans="1:17" ht="13.5" customHeight="1">
      <c r="A520" s="481" t="s">
        <v>1127</v>
      </c>
      <c r="B520" s="481" t="s">
        <v>726</v>
      </c>
      <c r="C520" s="481" t="s">
        <v>1195</v>
      </c>
      <c r="D520" s="481" t="s">
        <v>1815</v>
      </c>
      <c r="E520" s="481">
        <v>24229</v>
      </c>
      <c r="F520" s="339"/>
      <c r="G520" s="340">
        <f>IF(ISNUMBER(E520),E520/'Bulk DivVar Analysis'!$I$7,"")</f>
        <v>1.4054351924359756</v>
      </c>
      <c r="H520" s="338" t="str">
        <f>IF(ISNUMBER(E520), IF(G520&gt;'Bulk DivVar Analysis'!$J$9,"Pass","Fail"),"")</f>
        <v>Pass</v>
      </c>
      <c r="I520" s="338" t="str">
        <f t="shared" si="10"/>
        <v>Beta_6_D3</v>
      </c>
      <c r="J520" s="339"/>
      <c r="K520" s="339"/>
      <c r="L520" s="339"/>
      <c r="M520" s="339"/>
      <c r="N520" s="339"/>
      <c r="O520" s="339"/>
      <c r="P520" s="339"/>
      <c r="Q520" s="339"/>
    </row>
    <row r="521" spans="1:17" ht="13.5" customHeight="1">
      <c r="A521" s="481" t="s">
        <v>1127</v>
      </c>
      <c r="B521" s="481" t="s">
        <v>726</v>
      </c>
      <c r="C521" s="481" t="s">
        <v>1197</v>
      </c>
      <c r="D521" s="481" t="s">
        <v>1816</v>
      </c>
      <c r="E521" s="481">
        <v>23183</v>
      </c>
      <c r="F521" s="339"/>
      <c r="G521" s="340">
        <f>IF(ISNUMBER(E521),E521/'Bulk DivVar Analysis'!$I$7,"")</f>
        <v>1.3447605789031005</v>
      </c>
      <c r="H521" s="338" t="str">
        <f>IF(ISNUMBER(E521), IF(G521&gt;'Bulk DivVar Analysis'!$J$9,"Pass","Fail"),"")</f>
        <v>Pass</v>
      </c>
      <c r="I521" s="338" t="str">
        <f t="shared" si="10"/>
        <v>Beta_6_D4</v>
      </c>
      <c r="J521" s="339"/>
      <c r="K521" s="339"/>
      <c r="L521" s="339"/>
      <c r="M521" s="339"/>
      <c r="N521" s="339"/>
      <c r="O521" s="339"/>
      <c r="P521" s="339"/>
      <c r="Q521" s="339"/>
    </row>
    <row r="522" spans="1:17" ht="13.5" customHeight="1">
      <c r="A522" s="481" t="s">
        <v>1127</v>
      </c>
      <c r="B522" s="481" t="s">
        <v>726</v>
      </c>
      <c r="C522" s="481" t="s">
        <v>1199</v>
      </c>
      <c r="D522" s="481" t="s">
        <v>1817</v>
      </c>
      <c r="E522" s="481">
        <v>15808</v>
      </c>
      <c r="F522" s="339"/>
      <c r="G522" s="340">
        <f>IF(ISNUMBER(E522),E522/'Bulk DivVar Analysis'!$I$7,"")</f>
        <v>0.91696394907044865</v>
      </c>
      <c r="H522" s="338" t="str">
        <f>IF(ISNUMBER(E522), IF(G522&gt;'Bulk DivVar Analysis'!$J$9,"Pass","Fail"),"")</f>
        <v>Pass</v>
      </c>
      <c r="I522" s="338" t="str">
        <f t="shared" si="10"/>
        <v>Beta_6_D5</v>
      </c>
      <c r="J522" s="339"/>
      <c r="K522" s="339"/>
      <c r="L522" s="339"/>
      <c r="M522" s="339"/>
      <c r="N522" s="339"/>
      <c r="O522" s="339"/>
      <c r="P522" s="339"/>
      <c r="Q522" s="339"/>
    </row>
    <row r="523" spans="1:17" ht="13.5" customHeight="1">
      <c r="A523" s="481" t="s">
        <v>1127</v>
      </c>
      <c r="B523" s="481" t="s">
        <v>726</v>
      </c>
      <c r="C523" s="481" t="s">
        <v>1201</v>
      </c>
      <c r="D523" s="481" t="s">
        <v>1818</v>
      </c>
      <c r="E523" s="481">
        <v>31130</v>
      </c>
      <c r="F523" s="339"/>
      <c r="G523" s="340">
        <f>IF(ISNUMBER(E523),E523/'Bulk DivVar Analysis'!$I$7,"")</f>
        <v>1.8057368253139592</v>
      </c>
      <c r="H523" s="338" t="str">
        <f>IF(ISNUMBER(E523), IF(G523&gt;'Bulk DivVar Analysis'!$J$9,"Pass","Fail"),"")</f>
        <v>Pass</v>
      </c>
      <c r="I523" s="338" t="str">
        <f t="shared" si="10"/>
        <v>Beta_6_D6</v>
      </c>
      <c r="J523" s="339"/>
      <c r="K523" s="339"/>
      <c r="L523" s="339"/>
      <c r="M523" s="339"/>
      <c r="N523" s="339"/>
      <c r="O523" s="339"/>
      <c r="P523" s="339"/>
      <c r="Q523" s="339"/>
    </row>
    <row r="524" spans="1:17" ht="13.5" customHeight="1">
      <c r="A524" s="481" t="s">
        <v>1127</v>
      </c>
      <c r="B524" s="481" t="s">
        <v>726</v>
      </c>
      <c r="C524" s="481" t="s">
        <v>1203</v>
      </c>
      <c r="D524" s="481" t="s">
        <v>1819</v>
      </c>
      <c r="E524" s="481">
        <v>13740</v>
      </c>
      <c r="F524" s="339"/>
      <c r="G524" s="340">
        <f>IF(ISNUMBER(E524),E524/'Bulk DivVar Analysis'!$I$7,"")</f>
        <v>0.79700687374923862</v>
      </c>
      <c r="H524" s="338" t="str">
        <f>IF(ISNUMBER(E524), IF(G524&gt;'Bulk DivVar Analysis'!$J$9,"Pass","Fail"),"")</f>
        <v>Pass</v>
      </c>
      <c r="I524" s="338" t="str">
        <f t="shared" si="10"/>
        <v>Beta_6_D7</v>
      </c>
      <c r="J524" s="339"/>
      <c r="K524" s="339"/>
      <c r="L524" s="339"/>
      <c r="M524" s="339"/>
      <c r="N524" s="339"/>
      <c r="O524" s="339"/>
      <c r="P524" s="339"/>
      <c r="Q524" s="339"/>
    </row>
    <row r="525" spans="1:17" ht="13.5" customHeight="1">
      <c r="A525" s="481" t="s">
        <v>1127</v>
      </c>
      <c r="B525" s="481" t="s">
        <v>726</v>
      </c>
      <c r="C525" s="481" t="s">
        <v>1205</v>
      </c>
      <c r="D525" s="481" t="s">
        <v>1820</v>
      </c>
      <c r="E525" s="481">
        <v>33970</v>
      </c>
      <c r="F525" s="339"/>
      <c r="G525" s="340">
        <f>IF(ISNUMBER(E525),E525/'Bulk DivVar Analysis'!$I$7,"")</f>
        <v>1.9704747817512109</v>
      </c>
      <c r="H525" s="338" t="str">
        <f>IF(ISNUMBER(E525), IF(G525&gt;'Bulk DivVar Analysis'!$J$9,"Pass","Fail"),"")</f>
        <v>Pass</v>
      </c>
      <c r="I525" s="338" t="str">
        <f t="shared" si="10"/>
        <v>Beta_6_D8</v>
      </c>
      <c r="J525" s="339"/>
      <c r="K525" s="339"/>
      <c r="L525" s="339"/>
      <c r="M525" s="339"/>
      <c r="N525" s="339"/>
      <c r="O525" s="339"/>
      <c r="P525" s="339"/>
      <c r="Q525" s="339"/>
    </row>
    <row r="526" spans="1:17" ht="13.5" customHeight="1">
      <c r="A526" s="481" t="s">
        <v>1127</v>
      </c>
      <c r="B526" s="481" t="s">
        <v>726</v>
      </c>
      <c r="C526" s="481" t="s">
        <v>1207</v>
      </c>
      <c r="D526" s="481" t="s">
        <v>1821</v>
      </c>
      <c r="E526" s="481">
        <v>47248</v>
      </c>
      <c r="F526" s="339"/>
      <c r="G526" s="340">
        <f>IF(ISNUMBER(E526),E526/'Bulk DivVar Analysis'!$I$7,"")</f>
        <v>2.7406827344180518</v>
      </c>
      <c r="H526" s="338" t="str">
        <f>IF(ISNUMBER(E526), IF(G526&gt;'Bulk DivVar Analysis'!$J$9,"Pass","Fail"),"")</f>
        <v>Pass</v>
      </c>
      <c r="I526" s="338" t="str">
        <f t="shared" si="10"/>
        <v>Beta_6_D9</v>
      </c>
      <c r="J526" s="339"/>
      <c r="K526" s="339"/>
      <c r="L526" s="339"/>
      <c r="M526" s="339"/>
      <c r="N526" s="339"/>
      <c r="O526" s="339"/>
      <c r="P526" s="339"/>
      <c r="Q526" s="339"/>
    </row>
    <row r="527" spans="1:17" ht="13.5" customHeight="1">
      <c r="A527" s="481" t="s">
        <v>1127</v>
      </c>
      <c r="B527" s="481" t="s">
        <v>726</v>
      </c>
      <c r="C527" s="481" t="s">
        <v>532</v>
      </c>
      <c r="D527" s="481" t="s">
        <v>1822</v>
      </c>
      <c r="E527" s="481">
        <v>13190</v>
      </c>
      <c r="F527" s="339"/>
      <c r="G527" s="340">
        <f>IF(ISNUMBER(E527),E527/'Bulk DivVar Analysis'!$I$7,"")</f>
        <v>0.76510339627019341</v>
      </c>
      <c r="H527" s="338" t="str">
        <f>IF(ISNUMBER(E527), IF(G527&gt;'Bulk DivVar Analysis'!$J$9,"Pass","Fail"),"")</f>
        <v>Pass</v>
      </c>
      <c r="I527" s="338" t="str">
        <f t="shared" si="10"/>
        <v>Beta_6_D10</v>
      </c>
      <c r="J527" s="339"/>
      <c r="K527" s="339"/>
      <c r="L527" s="339"/>
      <c r="M527" s="339"/>
      <c r="N527" s="339"/>
      <c r="O527" s="339"/>
      <c r="P527" s="339"/>
      <c r="Q527" s="339"/>
    </row>
    <row r="528" spans="1:17" ht="13.5" customHeight="1">
      <c r="A528" s="481" t="s">
        <v>1127</v>
      </c>
      <c r="B528" s="481" t="s">
        <v>726</v>
      </c>
      <c r="C528" s="481" t="s">
        <v>533</v>
      </c>
      <c r="D528" s="481" t="s">
        <v>1823</v>
      </c>
      <c r="E528" s="481">
        <v>18212</v>
      </c>
      <c r="F528" s="339"/>
      <c r="G528" s="340">
        <f>IF(ISNUMBER(E528),E528/'Bulk DivVar Analysis'!$I$7,"")</f>
        <v>1.0564111488152208</v>
      </c>
      <c r="H528" s="338" t="str">
        <f>IF(ISNUMBER(E528), IF(G528&gt;'Bulk DivVar Analysis'!$J$9,"Pass","Fail"),"")</f>
        <v>Pass</v>
      </c>
      <c r="I528" s="338" t="str">
        <f t="shared" si="10"/>
        <v>Beta_6_D11</v>
      </c>
      <c r="J528" s="339"/>
      <c r="K528" s="339"/>
      <c r="L528" s="339"/>
      <c r="M528" s="339"/>
      <c r="N528" s="339"/>
      <c r="O528" s="339"/>
      <c r="P528" s="339"/>
      <c r="Q528" s="339"/>
    </row>
    <row r="529" spans="1:17" ht="13.5" customHeight="1">
      <c r="A529" s="481" t="s">
        <v>1127</v>
      </c>
      <c r="B529" s="481" t="s">
        <v>726</v>
      </c>
      <c r="C529" s="481" t="s">
        <v>534</v>
      </c>
      <c r="D529" s="481" t="s">
        <v>1824</v>
      </c>
      <c r="E529" s="481">
        <v>25355</v>
      </c>
      <c r="F529" s="339"/>
      <c r="G529" s="340">
        <f>IF(ISNUMBER(E529),E529/'Bulk DivVar Analysis'!$I$7,"")</f>
        <v>1.4707503117839844</v>
      </c>
      <c r="H529" s="338" t="str">
        <f>IF(ISNUMBER(E529), IF(G529&gt;'Bulk DivVar Analysis'!$J$9,"Pass","Fail"),"")</f>
        <v>Pass</v>
      </c>
      <c r="I529" s="338" t="str">
        <f t="shared" si="10"/>
        <v>Beta_6_D12</v>
      </c>
      <c r="J529" s="339"/>
      <c r="K529" s="339"/>
      <c r="L529" s="339"/>
      <c r="M529" s="339"/>
      <c r="N529" s="339"/>
      <c r="O529" s="339"/>
      <c r="P529" s="339"/>
      <c r="Q529" s="339"/>
    </row>
    <row r="530" spans="1:17" ht="13.5" customHeight="1">
      <c r="A530" s="481" t="s">
        <v>1127</v>
      </c>
      <c r="B530" s="481" t="s">
        <v>726</v>
      </c>
      <c r="C530" s="481" t="s">
        <v>1212</v>
      </c>
      <c r="D530" s="481" t="s">
        <v>1825</v>
      </c>
      <c r="E530" s="481">
        <v>19022</v>
      </c>
      <c r="F530" s="339"/>
      <c r="G530" s="340">
        <f>IF(ISNUMBER(E530),E530/'Bulk DivVar Analysis'!$I$7,"")</f>
        <v>1.103396270193451</v>
      </c>
      <c r="H530" s="338" t="str">
        <f>IF(ISNUMBER(E530), IF(G530&gt;'Bulk DivVar Analysis'!$J$9,"Pass","Fail"),"")</f>
        <v>Pass</v>
      </c>
      <c r="I530" s="338" t="str">
        <f t="shared" si="10"/>
        <v>Beta_6_E1</v>
      </c>
      <c r="J530" s="339"/>
      <c r="K530" s="339"/>
      <c r="L530" s="339"/>
      <c r="M530" s="339"/>
      <c r="N530" s="339"/>
      <c r="O530" s="339"/>
      <c r="P530" s="339"/>
      <c r="Q530" s="339"/>
    </row>
    <row r="531" spans="1:17" ht="13.5" customHeight="1">
      <c r="A531" s="481" t="s">
        <v>1127</v>
      </c>
      <c r="B531" s="481" t="s">
        <v>726</v>
      </c>
      <c r="C531" s="481" t="s">
        <v>1214</v>
      </c>
      <c r="D531" s="481" t="s">
        <v>1826</v>
      </c>
      <c r="E531" s="481">
        <v>20061</v>
      </c>
      <c r="F531" s="339"/>
      <c r="G531" s="340">
        <f>IF(ISNUMBER(E531),E531/'Bulk DivVar Analysis'!$I$7,"")</f>
        <v>1.163664839467502</v>
      </c>
      <c r="H531" s="338" t="str">
        <f>IF(ISNUMBER(E531), IF(G531&gt;'Bulk DivVar Analysis'!$J$9,"Pass","Fail"),"")</f>
        <v>Pass</v>
      </c>
      <c r="I531" s="338" t="str">
        <f t="shared" si="10"/>
        <v>Beta_6_E2</v>
      </c>
      <c r="J531" s="339"/>
      <c r="K531" s="339"/>
      <c r="L531" s="339"/>
      <c r="M531" s="339"/>
      <c r="N531" s="339"/>
      <c r="O531" s="339"/>
      <c r="P531" s="339"/>
      <c r="Q531" s="339"/>
    </row>
    <row r="532" spans="1:17" ht="13.5" customHeight="1">
      <c r="A532" s="481" t="s">
        <v>1127</v>
      </c>
      <c r="B532" s="481" t="s">
        <v>726</v>
      </c>
      <c r="C532" s="481" t="s">
        <v>1216</v>
      </c>
      <c r="D532" s="481" t="s">
        <v>1827</v>
      </c>
      <c r="E532" s="481">
        <v>15867</v>
      </c>
      <c r="F532" s="339"/>
      <c r="G532" s="340">
        <f>IF(ISNUMBER(E532),E532/'Bulk DivVar Analysis'!$I$7,"")</f>
        <v>0.92038632210910987</v>
      </c>
      <c r="H532" s="338" t="str">
        <f>IF(ISNUMBER(E532), IF(G532&gt;'Bulk DivVar Analysis'!$J$9,"Pass","Fail"),"")</f>
        <v>Pass</v>
      </c>
      <c r="I532" s="338" t="str">
        <f t="shared" si="10"/>
        <v>Beta_6_E3</v>
      </c>
      <c r="J532" s="339"/>
      <c r="K532" s="339"/>
      <c r="L532" s="339"/>
      <c r="M532" s="339"/>
      <c r="N532" s="339"/>
      <c r="O532" s="339"/>
      <c r="P532" s="339"/>
      <c r="Q532" s="339"/>
    </row>
    <row r="533" spans="1:17" ht="13.5" customHeight="1">
      <c r="A533" s="481" t="s">
        <v>1127</v>
      </c>
      <c r="B533" s="481" t="s">
        <v>726</v>
      </c>
      <c r="C533" s="481" t="s">
        <v>1218</v>
      </c>
      <c r="D533" s="481" t="s">
        <v>1828</v>
      </c>
      <c r="E533" s="481">
        <v>23470</v>
      </c>
      <c r="F533" s="339"/>
      <c r="G533" s="340">
        <f>IF(ISNUMBER(E533),E533/'Bulk DivVar Analysis'!$I$7,"")</f>
        <v>1.3614083935148931</v>
      </c>
      <c r="H533" s="338" t="str">
        <f>IF(ISNUMBER(E533), IF(G533&gt;'Bulk DivVar Analysis'!$J$9,"Pass","Fail"),"")</f>
        <v>Pass</v>
      </c>
      <c r="I533" s="338" t="str">
        <f t="shared" si="10"/>
        <v>Beta_6_E4</v>
      </c>
      <c r="J533" s="339"/>
      <c r="K533" s="339"/>
      <c r="L533" s="339"/>
      <c r="M533" s="339"/>
      <c r="N533" s="339"/>
      <c r="O533" s="339"/>
      <c r="P533" s="339"/>
      <c r="Q533" s="339"/>
    </row>
    <row r="534" spans="1:17" ht="13.5" customHeight="1">
      <c r="A534" s="481" t="s">
        <v>1127</v>
      </c>
      <c r="B534" s="481" t="s">
        <v>726</v>
      </c>
      <c r="C534" s="481" t="s">
        <v>1220</v>
      </c>
      <c r="D534" s="481" t="s">
        <v>1829</v>
      </c>
      <c r="E534" s="481">
        <v>26258</v>
      </c>
      <c r="F534" s="339"/>
      <c r="G534" s="340">
        <f>IF(ISNUMBER(E534),E534/'Bulk DivVar Analysis'!$I$7,"")</f>
        <v>1.5231300211723078</v>
      </c>
      <c r="H534" s="338" t="str">
        <f>IF(ISNUMBER(E534), IF(G534&gt;'Bulk DivVar Analysis'!$J$9,"Pass","Fail"),"")</f>
        <v>Pass</v>
      </c>
      <c r="I534" s="338" t="str">
        <f t="shared" si="10"/>
        <v>Beta_6_E5</v>
      </c>
      <c r="J534" s="339"/>
      <c r="K534" s="339"/>
      <c r="L534" s="339"/>
      <c r="M534" s="339"/>
      <c r="N534" s="339"/>
      <c r="O534" s="339"/>
      <c r="P534" s="339"/>
      <c r="Q534" s="339"/>
    </row>
    <row r="535" spans="1:17" ht="13.5" customHeight="1">
      <c r="A535" s="481" t="s">
        <v>1127</v>
      </c>
      <c r="B535" s="481" t="s">
        <v>726</v>
      </c>
      <c r="C535" s="481" t="s">
        <v>1222</v>
      </c>
      <c r="D535" s="481" t="s">
        <v>1830</v>
      </c>
      <c r="E535" s="481">
        <v>10596</v>
      </c>
      <c r="F535" s="339"/>
      <c r="G535" s="340">
        <f>IF(ISNUMBER(E535),E535/'Bulk DivVar Analysis'!$I$7,"")</f>
        <v>0.6146349952144784</v>
      </c>
      <c r="H535" s="338" t="str">
        <f>IF(ISNUMBER(E535), IF(G535&gt;'Bulk DivVar Analysis'!$J$9,"Pass","Fail"),"")</f>
        <v>Pass</v>
      </c>
      <c r="I535" s="338" t="str">
        <f t="shared" si="10"/>
        <v>Beta_6_E6</v>
      </c>
      <c r="J535" s="339"/>
      <c r="K535" s="339"/>
      <c r="L535" s="339"/>
      <c r="M535" s="339"/>
      <c r="N535" s="339"/>
      <c r="O535" s="339"/>
      <c r="P535" s="339"/>
      <c r="Q535" s="339"/>
    </row>
    <row r="536" spans="1:17" ht="13.5" customHeight="1">
      <c r="A536" s="481" t="s">
        <v>1127</v>
      </c>
      <c r="B536" s="481" t="s">
        <v>726</v>
      </c>
      <c r="C536" s="481" t="s">
        <v>1224</v>
      </c>
      <c r="D536" s="481" t="s">
        <v>1831</v>
      </c>
      <c r="E536" s="481">
        <v>12802</v>
      </c>
      <c r="F536" s="339"/>
      <c r="G536" s="340">
        <f>IF(ISNUMBER(E536),E536/'Bulk DivVar Analysis'!$I$7,"")</f>
        <v>0.74259694306679425</v>
      </c>
      <c r="H536" s="338" t="str">
        <f>IF(ISNUMBER(E536), IF(G536&gt;'Bulk DivVar Analysis'!$J$9,"Pass","Fail"),"")</f>
        <v>Pass</v>
      </c>
      <c r="I536" s="338" t="str">
        <f t="shared" si="10"/>
        <v>Beta_6_E7</v>
      </c>
      <c r="J536" s="339"/>
      <c r="K536" s="339"/>
      <c r="L536" s="339"/>
      <c r="M536" s="339"/>
      <c r="N536" s="339"/>
      <c r="O536" s="339"/>
      <c r="P536" s="339"/>
      <c r="Q536" s="339"/>
    </row>
    <row r="537" spans="1:17" ht="13.5" customHeight="1">
      <c r="A537" s="481" t="s">
        <v>1127</v>
      </c>
      <c r="B537" s="481" t="s">
        <v>726</v>
      </c>
      <c r="C537" s="481" t="s">
        <v>1226</v>
      </c>
      <c r="D537" s="481" t="s">
        <v>1832</v>
      </c>
      <c r="E537" s="481">
        <v>15443</v>
      </c>
      <c r="F537" s="339"/>
      <c r="G537" s="340">
        <f>IF(ISNUMBER(E537),E537/'Bulk DivVar Analysis'!$I$7,"")</f>
        <v>0.89579164128890054</v>
      </c>
      <c r="H537" s="338" t="str">
        <f>IF(ISNUMBER(E537), IF(G537&gt;'Bulk DivVar Analysis'!$J$9,"Pass","Fail"),"")</f>
        <v>Pass</v>
      </c>
      <c r="I537" s="338" t="str">
        <f t="shared" si="10"/>
        <v>Beta_6_E8</v>
      </c>
      <c r="J537" s="339"/>
      <c r="K537" s="339"/>
      <c r="L537" s="339"/>
      <c r="M537" s="339"/>
      <c r="N537" s="339"/>
      <c r="O537" s="339"/>
      <c r="P537" s="339"/>
      <c r="Q537" s="339"/>
    </row>
    <row r="538" spans="1:17" ht="13.5" customHeight="1">
      <c r="A538" s="481" t="s">
        <v>1127</v>
      </c>
      <c r="B538" s="481" t="s">
        <v>726</v>
      </c>
      <c r="C538" s="481" t="s">
        <v>1228</v>
      </c>
      <c r="D538" s="481" t="s">
        <v>1833</v>
      </c>
      <c r="E538" s="481">
        <v>14872</v>
      </c>
      <c r="F538" s="339"/>
      <c r="G538" s="340">
        <f>IF(ISNUMBER(E538),E538/'Bulk DivVar Analysis'!$I$7,"")</f>
        <v>0.86267003103338269</v>
      </c>
      <c r="H538" s="338" t="str">
        <f>IF(ISNUMBER(E538), IF(G538&gt;'Bulk DivVar Analysis'!$J$9,"Pass","Fail"),"")</f>
        <v>Pass</v>
      </c>
      <c r="I538" s="338" t="str">
        <f t="shared" si="10"/>
        <v>Beta_6_E9</v>
      </c>
      <c r="J538" s="339"/>
      <c r="K538" s="339"/>
      <c r="L538" s="339"/>
      <c r="M538" s="339"/>
      <c r="N538" s="339"/>
      <c r="O538" s="339"/>
      <c r="P538" s="339"/>
      <c r="Q538" s="339"/>
    </row>
    <row r="539" spans="1:17" ht="13.5" customHeight="1">
      <c r="A539" s="481" t="s">
        <v>1127</v>
      </c>
      <c r="B539" s="481" t="s">
        <v>726</v>
      </c>
      <c r="C539" s="481" t="s">
        <v>544</v>
      </c>
      <c r="D539" s="481" t="s">
        <v>1834</v>
      </c>
      <c r="E539" s="481">
        <v>35159</v>
      </c>
      <c r="F539" s="339"/>
      <c r="G539" s="340">
        <f>IF(ISNUMBER(E539),E539/'Bulk DivVar Analysis'!$I$7,"")</f>
        <v>2.0394442994286379</v>
      </c>
      <c r="H539" s="338" t="str">
        <f>IF(ISNUMBER(E539), IF(G539&gt;'Bulk DivVar Analysis'!$J$9,"Pass","Fail"),"")</f>
        <v>Pass</v>
      </c>
      <c r="I539" s="338" t="str">
        <f t="shared" si="10"/>
        <v>Beta_6_E10</v>
      </c>
      <c r="J539" s="339"/>
      <c r="K539" s="339"/>
      <c r="L539" s="339"/>
      <c r="M539" s="339"/>
      <c r="N539" s="339"/>
      <c r="O539" s="339"/>
      <c r="P539" s="339"/>
      <c r="Q539" s="339"/>
    </row>
    <row r="540" spans="1:17" ht="13.5" customHeight="1">
      <c r="A540" s="481" t="s">
        <v>1127</v>
      </c>
      <c r="B540" s="481" t="s">
        <v>726</v>
      </c>
      <c r="C540" s="481" t="s">
        <v>545</v>
      </c>
      <c r="D540" s="481" t="s">
        <v>1835</v>
      </c>
      <c r="E540" s="481">
        <v>24185</v>
      </c>
      <c r="F540" s="339"/>
      <c r="G540" s="340">
        <f>IF(ISNUMBER(E540),E540/'Bulk DivVar Analysis'!$I$7,"")</f>
        <v>1.402882914237652</v>
      </c>
      <c r="H540" s="338" t="str">
        <f>IF(ISNUMBER(E540), IF(G540&gt;'Bulk DivVar Analysis'!$J$9,"Pass","Fail"),"")</f>
        <v>Pass</v>
      </c>
      <c r="I540" s="338" t="str">
        <f t="shared" si="10"/>
        <v>Beta_6_E11</v>
      </c>
      <c r="J540" s="339"/>
      <c r="K540" s="339"/>
      <c r="L540" s="339"/>
      <c r="M540" s="339"/>
      <c r="N540" s="339"/>
      <c r="O540" s="339"/>
      <c r="P540" s="339"/>
      <c r="Q540" s="339"/>
    </row>
    <row r="541" spans="1:17" ht="13.5" customHeight="1">
      <c r="A541" s="481" t="s">
        <v>1127</v>
      </c>
      <c r="B541" s="481" t="s">
        <v>726</v>
      </c>
      <c r="C541" s="481" t="s">
        <v>546</v>
      </c>
      <c r="D541" s="481" t="s">
        <v>1836</v>
      </c>
      <c r="E541" s="481">
        <v>38584</v>
      </c>
      <c r="F541" s="339"/>
      <c r="G541" s="340">
        <f>IF(ISNUMBER(E541),E541/'Bulk DivVar Analysis'!$I$7,"")</f>
        <v>2.2381159546390554</v>
      </c>
      <c r="H541" s="338" t="str">
        <f>IF(ISNUMBER(E541), IF(G541&gt;'Bulk DivVar Analysis'!$J$9,"Pass","Fail"),"")</f>
        <v>Pass</v>
      </c>
      <c r="I541" s="338" t="str">
        <f t="shared" si="10"/>
        <v>Beta_6_E12</v>
      </c>
      <c r="J541" s="339"/>
      <c r="K541" s="339"/>
      <c r="L541" s="339"/>
      <c r="M541" s="339"/>
      <c r="N541" s="339"/>
      <c r="O541" s="339"/>
      <c r="P541" s="339"/>
      <c r="Q541" s="339"/>
    </row>
    <row r="542" spans="1:17" ht="13.5" customHeight="1">
      <c r="A542" s="481" t="s">
        <v>1127</v>
      </c>
      <c r="B542" s="481" t="s">
        <v>726</v>
      </c>
      <c r="C542" s="481" t="s">
        <v>1233</v>
      </c>
      <c r="D542" s="481" t="s">
        <v>1837</v>
      </c>
      <c r="E542" s="481">
        <v>26209</v>
      </c>
      <c r="F542" s="339"/>
      <c r="G542" s="340">
        <f>IF(ISNUMBER(E542),E542/'Bulk DivVar Analysis'!$I$7,"")</f>
        <v>1.5202877113605382</v>
      </c>
      <c r="H542" s="338" t="str">
        <f>IF(ISNUMBER(E542), IF(G542&gt;'Bulk DivVar Analysis'!$J$9,"Pass","Fail"),"")</f>
        <v>Pass</v>
      </c>
      <c r="I542" s="338" t="str">
        <f t="shared" si="10"/>
        <v>Beta_6_F1</v>
      </c>
      <c r="J542" s="339"/>
      <c r="K542" s="339"/>
      <c r="L542" s="339"/>
      <c r="M542" s="339"/>
      <c r="N542" s="339"/>
      <c r="O542" s="339"/>
      <c r="P542" s="339"/>
      <c r="Q542" s="339"/>
    </row>
    <row r="543" spans="1:17" ht="13.5" customHeight="1">
      <c r="A543" s="481" t="s">
        <v>1127</v>
      </c>
      <c r="B543" s="481" t="s">
        <v>726</v>
      </c>
      <c r="C543" s="481" t="s">
        <v>1235</v>
      </c>
      <c r="D543" s="481" t="s">
        <v>1838</v>
      </c>
      <c r="E543" s="481">
        <v>19863</v>
      </c>
      <c r="F543" s="339"/>
      <c r="G543" s="340">
        <f>IF(ISNUMBER(E543),E543/'Bulk DivVar Analysis'!$I$7,"")</f>
        <v>1.1521795875750456</v>
      </c>
      <c r="H543" s="338" t="str">
        <f>IF(ISNUMBER(E543), IF(G543&gt;'Bulk DivVar Analysis'!$J$9,"Pass","Fail"),"")</f>
        <v>Pass</v>
      </c>
      <c r="I543" s="338" t="str">
        <f t="shared" si="10"/>
        <v>Beta_6_F2</v>
      </c>
      <c r="J543" s="339"/>
      <c r="K543" s="339"/>
      <c r="L543" s="339"/>
      <c r="M543" s="339"/>
      <c r="N543" s="339"/>
      <c r="O543" s="339"/>
      <c r="P543" s="339"/>
      <c r="Q543" s="339"/>
    </row>
    <row r="544" spans="1:17" ht="13.5" customHeight="1">
      <c r="A544" s="481" t="s">
        <v>1127</v>
      </c>
      <c r="B544" s="481" t="s">
        <v>726</v>
      </c>
      <c r="C544" s="481" t="s">
        <v>1237</v>
      </c>
      <c r="D544" s="481" t="s">
        <v>1839</v>
      </c>
      <c r="E544" s="481">
        <v>29411</v>
      </c>
      <c r="F544" s="339"/>
      <c r="G544" s="340">
        <f>IF(ISNUMBER(E544),E544/'Bulk DivVar Analysis'!$I$7,"")</f>
        <v>1.7060239566112707</v>
      </c>
      <c r="H544" s="338" t="str">
        <f>IF(ISNUMBER(E544), IF(G544&gt;'Bulk DivVar Analysis'!$J$9,"Pass","Fail"),"")</f>
        <v>Pass</v>
      </c>
      <c r="I544" s="338" t="str">
        <f t="shared" si="10"/>
        <v>Beta_6_F3</v>
      </c>
      <c r="J544" s="339"/>
      <c r="K544" s="339"/>
      <c r="L544" s="339"/>
      <c r="M544" s="339"/>
      <c r="N544" s="339"/>
      <c r="O544" s="339"/>
      <c r="P544" s="339"/>
      <c r="Q544" s="339"/>
    </row>
    <row r="545" spans="1:17" ht="13.5" customHeight="1">
      <c r="A545" s="481" t="s">
        <v>1127</v>
      </c>
      <c r="B545" s="481" t="s">
        <v>726</v>
      </c>
      <c r="C545" s="481" t="s">
        <v>1239</v>
      </c>
      <c r="D545" s="481" t="s">
        <v>1840</v>
      </c>
      <c r="E545" s="481">
        <v>22558</v>
      </c>
      <c r="F545" s="339"/>
      <c r="G545" s="340">
        <f>IF(ISNUMBER(E545),E545/'Bulk DivVar Analysis'!$I$7,"")</f>
        <v>1.3085066272223673</v>
      </c>
      <c r="H545" s="338" t="str">
        <f>IF(ISNUMBER(E545), IF(G545&gt;'Bulk DivVar Analysis'!$J$9,"Pass","Fail"),"")</f>
        <v>Pass</v>
      </c>
      <c r="I545" s="338" t="str">
        <f t="shared" si="10"/>
        <v>Beta_6_F4</v>
      </c>
      <c r="J545" s="339"/>
      <c r="K545" s="339"/>
      <c r="L545" s="339"/>
      <c r="M545" s="339"/>
      <c r="N545" s="339"/>
      <c r="O545" s="339"/>
      <c r="P545" s="339"/>
      <c r="Q545" s="339"/>
    </row>
    <row r="546" spans="1:17" ht="13.5" customHeight="1">
      <c r="A546" s="481" t="s">
        <v>1127</v>
      </c>
      <c r="B546" s="481" t="s">
        <v>726</v>
      </c>
      <c r="C546" s="481" t="s">
        <v>1241</v>
      </c>
      <c r="D546" s="481" t="s">
        <v>1841</v>
      </c>
      <c r="E546" s="481">
        <v>27848</v>
      </c>
      <c r="F546" s="339"/>
      <c r="G546" s="340">
        <f>IF(ISNUMBER(E546),E546/'Bulk DivVar Analysis'!$I$7,"")</f>
        <v>1.6153600742480931</v>
      </c>
      <c r="H546" s="338" t="str">
        <f>IF(ISNUMBER(E546), IF(G546&gt;'Bulk DivVar Analysis'!$J$9,"Pass","Fail"),"")</f>
        <v>Pass</v>
      </c>
      <c r="I546" s="338" t="str">
        <f t="shared" si="10"/>
        <v>Beta_6_F5</v>
      </c>
      <c r="J546" s="339"/>
      <c r="K546" s="339"/>
      <c r="L546" s="339"/>
      <c r="M546" s="339"/>
      <c r="N546" s="339"/>
      <c r="O546" s="339"/>
      <c r="P546" s="339"/>
      <c r="Q546" s="339"/>
    </row>
    <row r="547" spans="1:17" ht="13.5" customHeight="1">
      <c r="A547" s="481" t="s">
        <v>1127</v>
      </c>
      <c r="B547" s="481" t="s">
        <v>726</v>
      </c>
      <c r="C547" s="481" t="s">
        <v>1243</v>
      </c>
      <c r="D547" s="481" t="s">
        <v>1842</v>
      </c>
      <c r="E547" s="481">
        <v>18745</v>
      </c>
      <c r="F547" s="339"/>
      <c r="G547" s="340">
        <f>IF(ISNUMBER(E547),E547/'Bulk DivVar Analysis'!$I$7,"")</f>
        <v>1.0873285188085502</v>
      </c>
      <c r="H547" s="338" t="str">
        <f>IF(ISNUMBER(E547), IF(G547&gt;'Bulk DivVar Analysis'!$J$9,"Pass","Fail"),"")</f>
        <v>Pass</v>
      </c>
      <c r="I547" s="338" t="str">
        <f t="shared" si="10"/>
        <v>Beta_6_F6</v>
      </c>
      <c r="J547" s="339"/>
      <c r="K547" s="339"/>
      <c r="L547" s="339"/>
      <c r="M547" s="339"/>
      <c r="N547" s="339"/>
      <c r="O547" s="339"/>
      <c r="P547" s="339"/>
      <c r="Q547" s="339"/>
    </row>
    <row r="548" spans="1:17" ht="13.5" customHeight="1">
      <c r="A548" s="481" t="s">
        <v>1127</v>
      </c>
      <c r="B548" s="481" t="s">
        <v>726</v>
      </c>
      <c r="C548" s="481" t="s">
        <v>1245</v>
      </c>
      <c r="D548" s="481" t="s">
        <v>1843</v>
      </c>
      <c r="E548" s="481">
        <v>11329</v>
      </c>
      <c r="F548" s="339"/>
      <c r="G548" s="340">
        <f>IF(ISNUMBER(E548),E548/'Bulk DivVar Analysis'!$I$7,"")</f>
        <v>0.65715362974564229</v>
      </c>
      <c r="H548" s="338" t="str">
        <f>IF(ISNUMBER(E548), IF(G548&gt;'Bulk DivVar Analysis'!$J$9,"Pass","Fail"),"")</f>
        <v>Pass</v>
      </c>
      <c r="I548" s="338" t="str">
        <f t="shared" si="10"/>
        <v>Beta_6_F7</v>
      </c>
      <c r="J548" s="339"/>
      <c r="K548" s="339"/>
      <c r="L548" s="339"/>
      <c r="M548" s="339"/>
      <c r="N548" s="339"/>
      <c r="O548" s="339"/>
      <c r="P548" s="339"/>
      <c r="Q548" s="339"/>
    </row>
    <row r="549" spans="1:17" ht="13.5" customHeight="1">
      <c r="A549" s="481" t="s">
        <v>1127</v>
      </c>
      <c r="B549" s="481" t="s">
        <v>726</v>
      </c>
      <c r="C549" s="481" t="s">
        <v>1247</v>
      </c>
      <c r="D549" s="481" t="s">
        <v>1844</v>
      </c>
      <c r="E549" s="481">
        <v>20127</v>
      </c>
      <c r="F549" s="339"/>
      <c r="G549" s="340">
        <f>IF(ISNUMBER(E549),E549/'Bulk DivVar Analysis'!$I$7,"")</f>
        <v>1.1674932567649874</v>
      </c>
      <c r="H549" s="338" t="str">
        <f>IF(ISNUMBER(E549), IF(G549&gt;'Bulk DivVar Analysis'!$J$9,"Pass","Fail"),"")</f>
        <v>Pass</v>
      </c>
      <c r="I549" s="338" t="str">
        <f t="shared" si="10"/>
        <v>Beta_6_F8</v>
      </c>
      <c r="J549" s="339"/>
      <c r="K549" s="339"/>
      <c r="L549" s="339"/>
      <c r="M549" s="339"/>
      <c r="N549" s="339"/>
      <c r="O549" s="339"/>
      <c r="P549" s="339"/>
      <c r="Q549" s="339"/>
    </row>
    <row r="550" spans="1:17" ht="13.5" customHeight="1">
      <c r="A550" s="481" t="s">
        <v>1127</v>
      </c>
      <c r="B550" s="481" t="s">
        <v>726</v>
      </c>
      <c r="C550" s="481" t="s">
        <v>1249</v>
      </c>
      <c r="D550" s="481" t="s">
        <v>1845</v>
      </c>
      <c r="E550" s="481">
        <v>13174</v>
      </c>
      <c r="F550" s="339"/>
      <c r="G550" s="340">
        <f>IF(ISNUMBER(E550),E550/'Bulk DivVar Analysis'!$I$7,"")</f>
        <v>0.76417529510716664</v>
      </c>
      <c r="H550" s="338" t="str">
        <f>IF(ISNUMBER(E550), IF(G550&gt;'Bulk DivVar Analysis'!$J$9,"Pass","Fail"),"")</f>
        <v>Pass</v>
      </c>
      <c r="I550" s="338" t="str">
        <f t="shared" si="10"/>
        <v>Beta_6_F9</v>
      </c>
      <c r="J550" s="339"/>
      <c r="K550" s="339"/>
      <c r="L550" s="339"/>
      <c r="M550" s="339"/>
      <c r="N550" s="339"/>
      <c r="O550" s="339"/>
      <c r="P550" s="339"/>
      <c r="Q550" s="339"/>
    </row>
    <row r="551" spans="1:17" ht="13.5" customHeight="1">
      <c r="A551" s="481" t="s">
        <v>1127</v>
      </c>
      <c r="B551" s="481" t="s">
        <v>726</v>
      </c>
      <c r="C551" s="481" t="s">
        <v>556</v>
      </c>
      <c r="D551" s="481" t="s">
        <v>1846</v>
      </c>
      <c r="E551" s="481">
        <v>30768</v>
      </c>
      <c r="F551" s="339"/>
      <c r="G551" s="340">
        <f>IF(ISNUMBER(E551),E551/'Bulk DivVar Analysis'!$I$7,"")</f>
        <v>1.7847385365004786</v>
      </c>
      <c r="H551" s="338" t="str">
        <f>IF(ISNUMBER(E551), IF(G551&gt;'Bulk DivVar Analysis'!$J$9,"Pass","Fail"),"")</f>
        <v>Pass</v>
      </c>
      <c r="I551" s="338" t="str">
        <f t="shared" si="10"/>
        <v>Beta_6_F10</v>
      </c>
      <c r="J551" s="339"/>
      <c r="K551" s="339"/>
      <c r="L551" s="339"/>
      <c r="M551" s="339"/>
      <c r="N551" s="339"/>
      <c r="O551" s="339"/>
      <c r="P551" s="339"/>
      <c r="Q551" s="339"/>
    </row>
    <row r="552" spans="1:17" ht="13.5" customHeight="1">
      <c r="A552" s="481" t="s">
        <v>1127</v>
      </c>
      <c r="B552" s="481" t="s">
        <v>726</v>
      </c>
      <c r="C552" s="481" t="s">
        <v>557</v>
      </c>
      <c r="D552" s="481" t="s">
        <v>1847</v>
      </c>
      <c r="E552" s="481">
        <v>13504</v>
      </c>
      <c r="F552" s="339"/>
      <c r="G552" s="340">
        <f>IF(ISNUMBER(E552),E552/'Bulk DivVar Analysis'!$I$7,"")</f>
        <v>0.78331738159459385</v>
      </c>
      <c r="H552" s="338" t="str">
        <f>IF(ISNUMBER(E552), IF(G552&gt;'Bulk DivVar Analysis'!$J$9,"Pass","Fail"),"")</f>
        <v>Pass</v>
      </c>
      <c r="I552" s="338" t="str">
        <f t="shared" si="10"/>
        <v>Beta_6_F11</v>
      </c>
      <c r="J552" s="339"/>
      <c r="K552" s="339"/>
      <c r="L552" s="339"/>
      <c r="M552" s="339"/>
      <c r="N552" s="339"/>
      <c r="O552" s="339"/>
      <c r="P552" s="339"/>
      <c r="Q552" s="339"/>
    </row>
    <row r="553" spans="1:17" ht="13.5" customHeight="1">
      <c r="A553" s="481" t="s">
        <v>1127</v>
      </c>
      <c r="B553" s="481" t="s">
        <v>726</v>
      </c>
      <c r="C553" s="481" t="s">
        <v>558</v>
      </c>
      <c r="D553" s="481" t="s">
        <v>1848</v>
      </c>
      <c r="E553" s="481">
        <v>17869</v>
      </c>
      <c r="F553" s="339"/>
      <c r="G553" s="340">
        <f>IF(ISNUMBER(E553),E553/'Bulk DivVar Analysis'!$I$7,"")</f>
        <v>1.0365149801328344</v>
      </c>
      <c r="H553" s="338" t="str">
        <f>IF(ISNUMBER(E553), IF(G553&gt;'Bulk DivVar Analysis'!$J$9,"Pass","Fail"),"")</f>
        <v>Pass</v>
      </c>
      <c r="I553" s="338" t="str">
        <f t="shared" si="10"/>
        <v>Beta_6_F12</v>
      </c>
      <c r="J553" s="339"/>
      <c r="K553" s="339"/>
      <c r="L553" s="339"/>
      <c r="M553" s="339"/>
      <c r="N553" s="339"/>
      <c r="O553" s="339"/>
      <c r="P553" s="339"/>
      <c r="Q553" s="339"/>
    </row>
    <row r="554" spans="1:17" ht="13.5" customHeight="1">
      <c r="A554" s="481" t="s">
        <v>1127</v>
      </c>
      <c r="B554" s="481" t="s">
        <v>726</v>
      </c>
      <c r="C554" s="481" t="s">
        <v>1254</v>
      </c>
      <c r="D554" s="481" t="s">
        <v>1849</v>
      </c>
      <c r="E554" s="481">
        <v>3491</v>
      </c>
      <c r="F554" s="339"/>
      <c r="G554" s="340">
        <f>IF(ISNUMBER(E554),E554/'Bulk DivVar Analysis'!$I$7,"")</f>
        <v>0.20250007250790336</v>
      </c>
      <c r="H554" s="338" t="str">
        <f>IF(ISNUMBER(E554), IF(G554&gt;'Bulk DivVar Analysis'!$J$9,"Pass","Fail"),"")</f>
        <v>Pass</v>
      </c>
      <c r="I554" s="338" t="str">
        <f t="shared" si="10"/>
        <v>Beta_6_G1</v>
      </c>
      <c r="J554" s="339"/>
      <c r="K554" s="339"/>
      <c r="L554" s="339"/>
      <c r="M554" s="339"/>
      <c r="N554" s="339"/>
      <c r="O554" s="339"/>
      <c r="P554" s="339"/>
      <c r="Q554" s="339"/>
    </row>
    <row r="555" spans="1:17" ht="13.5" customHeight="1">
      <c r="A555" s="481" t="s">
        <v>1127</v>
      </c>
      <c r="B555" s="481" t="s">
        <v>726</v>
      </c>
      <c r="C555" s="481" t="s">
        <v>1256</v>
      </c>
      <c r="D555" s="481" t="s">
        <v>1850</v>
      </c>
      <c r="E555" s="481">
        <v>12066</v>
      </c>
      <c r="F555" s="339"/>
      <c r="G555" s="340">
        <f>IF(ISNUMBER(E555),E555/'Bulk DivVar Analysis'!$I$7,"")</f>
        <v>0.6999042895675629</v>
      </c>
      <c r="H555" s="338" t="str">
        <f>IF(ISNUMBER(E555), IF(G555&gt;'Bulk DivVar Analysis'!$J$9,"Pass","Fail"),"")</f>
        <v>Pass</v>
      </c>
      <c r="I555" s="338" t="str">
        <f t="shared" si="10"/>
        <v>Beta_6_G2</v>
      </c>
      <c r="J555" s="339"/>
      <c r="K555" s="339"/>
      <c r="L555" s="339"/>
      <c r="M555" s="339"/>
      <c r="N555" s="339"/>
      <c r="O555" s="339"/>
      <c r="P555" s="339"/>
      <c r="Q555" s="339"/>
    </row>
    <row r="556" spans="1:17" ht="13.5" customHeight="1">
      <c r="A556" s="481" t="s">
        <v>1127</v>
      </c>
      <c r="B556" s="481" t="s">
        <v>726</v>
      </c>
      <c r="C556" s="481" t="s">
        <v>1258</v>
      </c>
      <c r="D556" s="481" t="s">
        <v>1851</v>
      </c>
      <c r="E556" s="481">
        <v>15573</v>
      </c>
      <c r="F556" s="339"/>
      <c r="G556" s="340">
        <f>IF(ISNUMBER(E556),E556/'Bulk DivVar Analysis'!$I$7,"")</f>
        <v>0.90333246323849303</v>
      </c>
      <c r="H556" s="338" t="str">
        <f>IF(ISNUMBER(E556), IF(G556&gt;'Bulk DivVar Analysis'!$J$9,"Pass","Fail"),"")</f>
        <v>Pass</v>
      </c>
      <c r="I556" s="338" t="str">
        <f t="shared" si="10"/>
        <v>Beta_6_G3</v>
      </c>
      <c r="J556" s="339"/>
      <c r="K556" s="339"/>
      <c r="L556" s="339"/>
      <c r="M556" s="339"/>
      <c r="N556" s="339"/>
      <c r="O556" s="339"/>
      <c r="P556" s="339"/>
      <c r="Q556" s="339"/>
    </row>
    <row r="557" spans="1:17" ht="13.5" customHeight="1">
      <c r="A557" s="481" t="s">
        <v>1127</v>
      </c>
      <c r="B557" s="481" t="s">
        <v>726</v>
      </c>
      <c r="C557" s="481" t="s">
        <v>1260</v>
      </c>
      <c r="D557" s="481" t="s">
        <v>1852</v>
      </c>
      <c r="E557" s="481">
        <v>19241</v>
      </c>
      <c r="F557" s="339"/>
      <c r="G557" s="340">
        <f>IF(ISNUMBER(E557),E557/'Bulk DivVar Analysis'!$I$7,"")</f>
        <v>1.1160996548623801</v>
      </c>
      <c r="H557" s="338" t="str">
        <f>IF(ISNUMBER(E557), IF(G557&gt;'Bulk DivVar Analysis'!$J$9,"Pass","Fail"),"")</f>
        <v>Pass</v>
      </c>
      <c r="I557" s="338" t="str">
        <f t="shared" si="10"/>
        <v>Beta_6_G4</v>
      </c>
      <c r="J557" s="339"/>
      <c r="K557" s="339"/>
      <c r="L557" s="339"/>
      <c r="M557" s="339"/>
      <c r="N557" s="339"/>
      <c r="O557" s="339"/>
      <c r="P557" s="339"/>
      <c r="Q557" s="339"/>
    </row>
    <row r="558" spans="1:17" ht="13.5" customHeight="1">
      <c r="A558" s="481" t="s">
        <v>1127</v>
      </c>
      <c r="B558" s="481" t="s">
        <v>726</v>
      </c>
      <c r="C558" s="481" t="s">
        <v>1262</v>
      </c>
      <c r="D558" s="481" t="s">
        <v>1853</v>
      </c>
      <c r="E558" s="481">
        <v>16564</v>
      </c>
      <c r="F558" s="339"/>
      <c r="G558" s="340">
        <f>IF(ISNUMBER(E558),E558/'Bulk DivVar Analysis'!$I$7,"")</f>
        <v>0.9608167290234636</v>
      </c>
      <c r="H558" s="338" t="str">
        <f>IF(ISNUMBER(E558), IF(G558&gt;'Bulk DivVar Analysis'!$J$9,"Pass","Fail"),"")</f>
        <v>Pass</v>
      </c>
      <c r="I558" s="338" t="str">
        <f t="shared" si="10"/>
        <v>Beta_6_G5</v>
      </c>
      <c r="J558" s="339"/>
      <c r="K558" s="339"/>
      <c r="L558" s="339"/>
      <c r="M558" s="339"/>
      <c r="N558" s="339"/>
      <c r="O558" s="339"/>
      <c r="P558" s="339"/>
      <c r="Q558" s="339"/>
    </row>
    <row r="559" spans="1:17" ht="13.5" customHeight="1">
      <c r="A559" s="481" t="s">
        <v>1127</v>
      </c>
      <c r="B559" s="481" t="s">
        <v>726</v>
      </c>
      <c r="C559" s="481" t="s">
        <v>1264</v>
      </c>
      <c r="D559" s="481" t="s">
        <v>1854</v>
      </c>
      <c r="E559" s="481">
        <v>31944</v>
      </c>
      <c r="F559" s="339"/>
      <c r="G559" s="340">
        <f>IF(ISNUMBER(E559),E559/'Bulk DivVar Analysis'!$I$7,"")</f>
        <v>1.8529539719829462</v>
      </c>
      <c r="H559" s="338" t="str">
        <f>IF(ISNUMBER(E559), IF(G559&gt;'Bulk DivVar Analysis'!$J$9,"Pass","Fail"),"")</f>
        <v>Pass</v>
      </c>
      <c r="I559" s="338" t="str">
        <f t="shared" si="10"/>
        <v>Beta_6_G6</v>
      </c>
      <c r="J559" s="339"/>
      <c r="K559" s="339"/>
      <c r="L559" s="339"/>
      <c r="M559" s="339"/>
      <c r="N559" s="339"/>
      <c r="O559" s="339"/>
      <c r="P559" s="339"/>
      <c r="Q559" s="339"/>
    </row>
    <row r="560" spans="1:17" ht="13.5" customHeight="1">
      <c r="A560" s="481" t="s">
        <v>1127</v>
      </c>
      <c r="B560" s="481" t="s">
        <v>726</v>
      </c>
      <c r="C560" s="481" t="s">
        <v>1266</v>
      </c>
      <c r="D560" s="481" t="s">
        <v>1855</v>
      </c>
      <c r="E560" s="481">
        <v>14382</v>
      </c>
      <c r="F560" s="339"/>
      <c r="G560" s="340">
        <f>IF(ISNUMBER(E560),E560/'Bulk DivVar Analysis'!$I$7,"")</f>
        <v>0.83424693291568786</v>
      </c>
      <c r="H560" s="338" t="str">
        <f>IF(ISNUMBER(E560), IF(G560&gt;'Bulk DivVar Analysis'!$J$9,"Pass","Fail"),"")</f>
        <v>Pass</v>
      </c>
      <c r="I560" s="338" t="str">
        <f t="shared" si="10"/>
        <v>Beta_6_G7</v>
      </c>
      <c r="J560" s="339"/>
      <c r="K560" s="339"/>
      <c r="L560" s="339"/>
      <c r="M560" s="339"/>
      <c r="N560" s="339"/>
      <c r="O560" s="339"/>
      <c r="P560" s="339"/>
      <c r="Q560" s="339"/>
    </row>
    <row r="561" spans="1:17" ht="13.5" customHeight="1">
      <c r="A561" s="481" t="s">
        <v>1127</v>
      </c>
      <c r="B561" s="481" t="s">
        <v>726</v>
      </c>
      <c r="C561" s="481" t="s">
        <v>1268</v>
      </c>
      <c r="D561" s="481" t="s">
        <v>1856</v>
      </c>
      <c r="E561" s="481">
        <v>20658</v>
      </c>
      <c r="F561" s="339"/>
      <c r="G561" s="340">
        <f>IF(ISNUMBER(E561),E561/'Bulk DivVar Analysis'!$I$7,"")</f>
        <v>1.1982946141129383</v>
      </c>
      <c r="H561" s="338" t="str">
        <f>IF(ISNUMBER(E561), IF(G561&gt;'Bulk DivVar Analysis'!$J$9,"Pass","Fail"),"")</f>
        <v>Pass</v>
      </c>
      <c r="I561" s="338" t="str">
        <f t="shared" si="10"/>
        <v>Beta_6_G8</v>
      </c>
      <c r="J561" s="339"/>
      <c r="K561" s="339"/>
      <c r="L561" s="339"/>
      <c r="M561" s="339"/>
      <c r="N561" s="339"/>
      <c r="O561" s="339"/>
      <c r="P561" s="339"/>
      <c r="Q561" s="339"/>
    </row>
    <row r="562" spans="1:17" ht="13.5" customHeight="1">
      <c r="A562" s="481" t="s">
        <v>1127</v>
      </c>
      <c r="B562" s="481" t="s">
        <v>726</v>
      </c>
      <c r="C562" s="481" t="s">
        <v>1270</v>
      </c>
      <c r="D562" s="481" t="s">
        <v>1857</v>
      </c>
      <c r="E562" s="481">
        <v>10368</v>
      </c>
      <c r="F562" s="339"/>
      <c r="G562" s="340">
        <f>IF(ISNUMBER(E562),E562/'Bulk DivVar Analysis'!$I$7,"")</f>
        <v>0.60140955364134696</v>
      </c>
      <c r="H562" s="338" t="str">
        <f>IF(ISNUMBER(E562), IF(G562&gt;'Bulk DivVar Analysis'!$J$9,"Pass","Fail"),"")</f>
        <v>Pass</v>
      </c>
      <c r="I562" s="338" t="str">
        <f t="shared" si="10"/>
        <v>Beta_6_G9</v>
      </c>
      <c r="J562" s="339"/>
      <c r="K562" s="339"/>
      <c r="L562" s="339"/>
      <c r="M562" s="339"/>
      <c r="N562" s="339"/>
      <c r="O562" s="339"/>
      <c r="P562" s="339"/>
      <c r="Q562" s="339"/>
    </row>
    <row r="563" spans="1:17" ht="13.5" customHeight="1">
      <c r="A563" s="481" t="s">
        <v>1127</v>
      </c>
      <c r="B563" s="481" t="s">
        <v>726</v>
      </c>
      <c r="C563" s="481" t="s">
        <v>568</v>
      </c>
      <c r="D563" s="481" t="s">
        <v>1858</v>
      </c>
      <c r="E563" s="481">
        <v>24716</v>
      </c>
      <c r="F563" s="339"/>
      <c r="G563" s="340">
        <f>IF(ISNUMBER(E563),E563/'Bulk DivVar Analysis'!$I$7,"")</f>
        <v>1.4336842715856029</v>
      </c>
      <c r="H563" s="338" t="str">
        <f>IF(ISNUMBER(E563), IF(G563&gt;'Bulk DivVar Analysis'!$J$9,"Pass","Fail"),"")</f>
        <v>Pass</v>
      </c>
      <c r="I563" s="338" t="str">
        <f t="shared" si="10"/>
        <v>Beta_6_G10</v>
      </c>
      <c r="J563" s="339"/>
      <c r="K563" s="339"/>
      <c r="L563" s="339"/>
      <c r="M563" s="339"/>
      <c r="N563" s="339"/>
      <c r="O563" s="339"/>
      <c r="P563" s="339"/>
      <c r="Q563" s="339"/>
    </row>
    <row r="564" spans="1:17" ht="13.5" customHeight="1">
      <c r="A564" s="481" t="s">
        <v>1127</v>
      </c>
      <c r="B564" s="481" t="s">
        <v>726</v>
      </c>
      <c r="C564" s="481" t="s">
        <v>569</v>
      </c>
      <c r="D564" s="481" t="s">
        <v>1859</v>
      </c>
      <c r="E564" s="481">
        <v>26450</v>
      </c>
      <c r="F564" s="339"/>
      <c r="G564" s="340">
        <f>IF(ISNUMBER(E564),E564/'Bulk DivVar Analysis'!$I$7,"")</f>
        <v>1.5342672351286291</v>
      </c>
      <c r="H564" s="338" t="str">
        <f>IF(ISNUMBER(E564), IF(G564&gt;'Bulk DivVar Analysis'!$J$9,"Pass","Fail"),"")</f>
        <v>Pass</v>
      </c>
      <c r="I564" s="338" t="str">
        <f t="shared" si="10"/>
        <v>Beta_6_G11</v>
      </c>
      <c r="J564" s="339"/>
      <c r="K564" s="339"/>
      <c r="L564" s="339"/>
      <c r="M564" s="339"/>
      <c r="N564" s="339"/>
      <c r="O564" s="339"/>
      <c r="P564" s="339"/>
      <c r="Q564" s="339"/>
    </row>
    <row r="565" spans="1:17" ht="13.5" customHeight="1">
      <c r="A565" s="481" t="s">
        <v>1127</v>
      </c>
      <c r="B565" s="481" t="s">
        <v>726</v>
      </c>
      <c r="C565" s="481" t="s">
        <v>570</v>
      </c>
      <c r="D565" s="481" t="s">
        <v>1860</v>
      </c>
      <c r="E565" s="481">
        <v>23578</v>
      </c>
      <c r="F565" s="339"/>
      <c r="G565" s="340">
        <f>IF(ISNUMBER(E565),E565/'Bulk DivVar Analysis'!$I$7,"")</f>
        <v>1.3676730763653238</v>
      </c>
      <c r="H565" s="338" t="str">
        <f>IF(ISNUMBER(E565), IF(G565&gt;'Bulk DivVar Analysis'!$J$9,"Pass","Fail"),"")</f>
        <v>Pass</v>
      </c>
      <c r="I565" s="338" t="str">
        <f t="shared" si="10"/>
        <v>Beta_6_G12</v>
      </c>
      <c r="J565" s="339"/>
      <c r="K565" s="339"/>
      <c r="L565" s="339"/>
      <c r="M565" s="339"/>
      <c r="N565" s="339"/>
      <c r="O565" s="339"/>
      <c r="P565" s="339"/>
      <c r="Q565" s="339"/>
    </row>
    <row r="566" spans="1:17" ht="13.5" customHeight="1">
      <c r="A566" s="481" t="s">
        <v>1127</v>
      </c>
      <c r="B566" s="481" t="s">
        <v>726</v>
      </c>
      <c r="C566" s="481" t="s">
        <v>1275</v>
      </c>
      <c r="D566" s="481" t="s">
        <v>1861</v>
      </c>
      <c r="E566" s="481">
        <v>17763</v>
      </c>
      <c r="F566" s="339"/>
      <c r="G566" s="340">
        <f>IF(ISNUMBER(E566),E566/'Bulk DivVar Analysis'!$I$7,"")</f>
        <v>1.0303663099277822</v>
      </c>
      <c r="H566" s="338" t="str">
        <f>IF(ISNUMBER(E566), IF(G566&gt;'Bulk DivVar Analysis'!$J$9,"Pass","Fail"),"")</f>
        <v>Pass</v>
      </c>
      <c r="I566" s="338" t="str">
        <f t="shared" si="10"/>
        <v>Beta_6_H1</v>
      </c>
      <c r="J566" s="339"/>
      <c r="K566" s="339"/>
      <c r="L566" s="339"/>
      <c r="M566" s="339"/>
      <c r="N566" s="339"/>
      <c r="O566" s="339"/>
      <c r="P566" s="339"/>
      <c r="Q566" s="339"/>
    </row>
    <row r="567" spans="1:17" ht="13.5" customHeight="1">
      <c r="A567" s="481" t="s">
        <v>1127</v>
      </c>
      <c r="B567" s="481" t="s">
        <v>726</v>
      </c>
      <c r="C567" s="481" t="s">
        <v>1277</v>
      </c>
      <c r="D567" s="481" t="s">
        <v>1862</v>
      </c>
      <c r="E567" s="481">
        <v>11775</v>
      </c>
      <c r="F567" s="339"/>
      <c r="G567" s="340">
        <f>IF(ISNUMBER(E567),E567/'Bulk DivVar Analysis'!$I$7,"")</f>
        <v>0.68302444966501352</v>
      </c>
      <c r="H567" s="338" t="str">
        <f>IF(ISNUMBER(E567), IF(G567&gt;'Bulk DivVar Analysis'!$J$9,"Pass","Fail"),"")</f>
        <v>Pass</v>
      </c>
      <c r="I567" s="338" t="str">
        <f t="shared" si="10"/>
        <v>Beta_6_H2</v>
      </c>
      <c r="J567" s="339"/>
      <c r="K567" s="339"/>
      <c r="L567" s="339"/>
      <c r="M567" s="339"/>
      <c r="N567" s="339"/>
      <c r="O567" s="339"/>
      <c r="P567" s="339"/>
      <c r="Q567" s="339"/>
    </row>
    <row r="568" spans="1:17" ht="13.5" customHeight="1">
      <c r="A568" s="481" t="s">
        <v>1127</v>
      </c>
      <c r="B568" s="481" t="s">
        <v>726</v>
      </c>
      <c r="C568" s="481" t="s">
        <v>1279</v>
      </c>
      <c r="D568" s="481" t="s">
        <v>1863</v>
      </c>
      <c r="E568" s="481">
        <v>11592</v>
      </c>
      <c r="F568" s="339"/>
      <c r="G568" s="340">
        <f>IF(ISNUMBER(E568),E568/'Bulk DivVar Analysis'!$I$7,"")</f>
        <v>0.67240929261289484</v>
      </c>
      <c r="H568" s="338" t="str">
        <f>IF(ISNUMBER(E568), IF(G568&gt;'Bulk DivVar Analysis'!$J$9,"Pass","Fail"),"")</f>
        <v>Pass</v>
      </c>
      <c r="I568" s="338" t="str">
        <f t="shared" si="10"/>
        <v>Beta_6_H3</v>
      </c>
      <c r="J568" s="339"/>
      <c r="K568" s="339"/>
      <c r="L568" s="339"/>
      <c r="M568" s="339"/>
      <c r="N568" s="339"/>
      <c r="O568" s="339"/>
      <c r="P568" s="339"/>
      <c r="Q568" s="339"/>
    </row>
    <row r="569" spans="1:17" ht="13.5" customHeight="1">
      <c r="A569" s="481" t="s">
        <v>1127</v>
      </c>
      <c r="B569" s="481" t="s">
        <v>726</v>
      </c>
      <c r="C569" s="481" t="s">
        <v>1281</v>
      </c>
      <c r="D569" s="481" t="s">
        <v>1864</v>
      </c>
      <c r="E569" s="481">
        <v>13531</v>
      </c>
      <c r="F569" s="339"/>
      <c r="G569" s="340">
        <f>IF(ISNUMBER(E569),E569/'Bulk DivVar Analysis'!$I$7,"")</f>
        <v>0.78488355230720153</v>
      </c>
      <c r="H569" s="338" t="str">
        <f>IF(ISNUMBER(E569), IF(G569&gt;'Bulk DivVar Analysis'!$J$9,"Pass","Fail"),"")</f>
        <v>Pass</v>
      </c>
      <c r="I569" s="338" t="str">
        <f t="shared" si="10"/>
        <v>Beta_6_H4</v>
      </c>
      <c r="J569" s="339"/>
      <c r="K569" s="339"/>
      <c r="L569" s="339"/>
      <c r="M569" s="339"/>
      <c r="N569" s="339"/>
      <c r="O569" s="339"/>
      <c r="P569" s="339"/>
      <c r="Q569" s="339"/>
    </row>
    <row r="570" spans="1:17" ht="13.5" customHeight="1">
      <c r="A570" s="481" t="s">
        <v>1127</v>
      </c>
      <c r="B570" s="481" t="s">
        <v>726</v>
      </c>
      <c r="C570" s="481" t="s">
        <v>1283</v>
      </c>
      <c r="D570" s="481" t="s">
        <v>1865</v>
      </c>
      <c r="E570" s="481">
        <v>13583</v>
      </c>
      <c r="F570" s="339"/>
      <c r="G570" s="340">
        <f>IF(ISNUMBER(E570),E570/'Bulk DivVar Analysis'!$I$7,"")</f>
        <v>0.78789988108703846</v>
      </c>
      <c r="H570" s="338" t="str">
        <f>IF(ISNUMBER(E570), IF(G570&gt;'Bulk DivVar Analysis'!$J$9,"Pass","Fail"),"")</f>
        <v>Pass</v>
      </c>
      <c r="I570" s="338" t="str">
        <f t="shared" si="10"/>
        <v>Beta_6_H5</v>
      </c>
      <c r="J570" s="339"/>
      <c r="K570" s="339"/>
      <c r="L570" s="339"/>
      <c r="M570" s="339"/>
      <c r="N570" s="339"/>
      <c r="O570" s="339"/>
      <c r="P570" s="339"/>
      <c r="Q570" s="339"/>
    </row>
    <row r="571" spans="1:17" ht="13.5" customHeight="1">
      <c r="A571" s="481" t="s">
        <v>1127</v>
      </c>
      <c r="B571" s="481" t="s">
        <v>726</v>
      </c>
      <c r="C571" s="481" t="s">
        <v>1285</v>
      </c>
      <c r="D571" s="481" t="s">
        <v>1866</v>
      </c>
      <c r="E571" s="481">
        <v>14329</v>
      </c>
      <c r="F571" s="339"/>
      <c r="G571" s="340">
        <f>IF(ISNUMBER(E571),E571/'Bulk DivVar Analysis'!$I$7,"")</f>
        <v>0.83117259781316166</v>
      </c>
      <c r="H571" s="338" t="str">
        <f>IF(ISNUMBER(E571), IF(G571&gt;'Bulk DivVar Analysis'!$J$9,"Pass","Fail"),"")</f>
        <v>Pass</v>
      </c>
      <c r="I571" s="338" t="str">
        <f t="shared" si="10"/>
        <v>Beta_6_H6</v>
      </c>
      <c r="J571" s="339"/>
      <c r="K571" s="339"/>
      <c r="L571" s="339"/>
      <c r="M571" s="339"/>
      <c r="N571" s="339"/>
      <c r="O571" s="339"/>
      <c r="P571" s="339"/>
      <c r="Q571" s="339"/>
    </row>
    <row r="572" spans="1:17" ht="13.5" customHeight="1">
      <c r="A572" s="481" t="s">
        <v>1127</v>
      </c>
      <c r="B572" s="481" t="s">
        <v>726</v>
      </c>
      <c r="C572" s="481" t="s">
        <v>1287</v>
      </c>
      <c r="D572" s="481" t="s">
        <v>1867</v>
      </c>
      <c r="E572" s="481">
        <v>14714</v>
      </c>
      <c r="F572" s="339"/>
      <c r="G572" s="340">
        <f>IF(ISNUMBER(E572),E572/'Bulk DivVar Analysis'!$I$7,"")</f>
        <v>0.85350503204849326</v>
      </c>
      <c r="H572" s="338" t="str">
        <f>IF(ISNUMBER(E572), IF(G572&gt;'Bulk DivVar Analysis'!$J$9,"Pass","Fail"),"")</f>
        <v>Pass</v>
      </c>
      <c r="I572" s="338" t="str">
        <f t="shared" si="10"/>
        <v>Beta_6_H7</v>
      </c>
      <c r="J572" s="339"/>
      <c r="K572" s="339"/>
      <c r="L572" s="339"/>
      <c r="M572" s="339"/>
      <c r="N572" s="339"/>
      <c r="O572" s="339"/>
      <c r="P572" s="339"/>
      <c r="Q572" s="339"/>
    </row>
    <row r="573" spans="1:17" ht="13.5" customHeight="1">
      <c r="A573" s="481" t="s">
        <v>1127</v>
      </c>
      <c r="B573" s="481" t="s">
        <v>726</v>
      </c>
      <c r="C573" s="481" t="s">
        <v>1289</v>
      </c>
      <c r="D573" s="481" t="s">
        <v>1868</v>
      </c>
      <c r="E573" s="481">
        <v>29851</v>
      </c>
      <c r="F573" s="339"/>
      <c r="G573" s="340">
        <f>IF(ISNUMBER(E573),E573/'Bulk DivVar Analysis'!$I$7,"")</f>
        <v>1.7315467385945067</v>
      </c>
      <c r="H573" s="338" t="str">
        <f>IF(ISNUMBER(E573), IF(G573&gt;'Bulk DivVar Analysis'!$J$9,"Pass","Fail"),"")</f>
        <v>Pass</v>
      </c>
      <c r="I573" s="338" t="str">
        <f t="shared" si="10"/>
        <v>Beta_6_H8</v>
      </c>
      <c r="J573" s="339"/>
      <c r="K573" s="339"/>
      <c r="L573" s="339"/>
      <c r="M573" s="339"/>
      <c r="N573" s="339"/>
      <c r="O573" s="339"/>
      <c r="P573" s="339"/>
      <c r="Q573" s="339"/>
    </row>
    <row r="574" spans="1:17" ht="13.5" customHeight="1">
      <c r="A574" s="481" t="s">
        <v>1127</v>
      </c>
      <c r="B574" s="481" t="s">
        <v>726</v>
      </c>
      <c r="C574" s="481" t="s">
        <v>1291</v>
      </c>
      <c r="D574" s="481" t="s">
        <v>1869</v>
      </c>
      <c r="E574" s="481">
        <v>9784</v>
      </c>
      <c r="F574" s="339"/>
      <c r="G574" s="340">
        <f>IF(ISNUMBER(E574),E574/'Bulk DivVar Analysis'!$I$7,"")</f>
        <v>0.56753386119086979</v>
      </c>
      <c r="H574" s="338" t="str">
        <f>IF(ISNUMBER(E574), IF(G574&gt;'Bulk DivVar Analysis'!$J$9,"Pass","Fail"),"")</f>
        <v>Pass</v>
      </c>
      <c r="I574" s="338" t="str">
        <f t="shared" si="10"/>
        <v>Beta_6_H9</v>
      </c>
      <c r="J574" s="339"/>
      <c r="K574" s="339"/>
      <c r="L574" s="339"/>
      <c r="M574" s="339"/>
      <c r="N574" s="339"/>
      <c r="O574" s="339"/>
      <c r="P574" s="339"/>
      <c r="Q574" s="339"/>
    </row>
    <row r="575" spans="1:17" ht="13.5" customHeight="1">
      <c r="A575" s="481" t="s">
        <v>1127</v>
      </c>
      <c r="B575" s="481" t="s">
        <v>726</v>
      </c>
      <c r="C575" s="481" t="s">
        <v>580</v>
      </c>
      <c r="D575" s="481" t="s">
        <v>1870</v>
      </c>
      <c r="E575" s="481">
        <v>25775</v>
      </c>
      <c r="F575" s="339"/>
      <c r="G575" s="340">
        <f>IF(ISNUMBER(E575),E575/'Bulk DivVar Analysis'!$I$7,"")</f>
        <v>1.4951129673134371</v>
      </c>
      <c r="H575" s="338" t="str">
        <f>IF(ISNUMBER(E575), IF(G575&gt;'Bulk DivVar Analysis'!$J$9,"Pass","Fail"),"")</f>
        <v>Pass</v>
      </c>
      <c r="I575" s="338" t="str">
        <f t="shared" si="10"/>
        <v>Beta_6_H10</v>
      </c>
      <c r="J575" s="339"/>
      <c r="K575" s="339"/>
      <c r="L575" s="339"/>
      <c r="M575" s="339"/>
      <c r="N575" s="339"/>
      <c r="O575" s="339"/>
      <c r="P575" s="339"/>
      <c r="Q575" s="339"/>
    </row>
    <row r="576" spans="1:17" ht="13.5" customHeight="1">
      <c r="A576" s="481" t="s">
        <v>1127</v>
      </c>
      <c r="B576" s="481" t="s">
        <v>726</v>
      </c>
      <c r="C576" s="481" t="s">
        <v>581</v>
      </c>
      <c r="D576" s="481" t="s">
        <v>1871</v>
      </c>
      <c r="E576" s="481">
        <v>9869</v>
      </c>
      <c r="F576" s="339"/>
      <c r="G576" s="340">
        <f>IF(ISNUMBER(E576),E576/'Bulk DivVar Analysis'!$I$7,"")</f>
        <v>0.57246439861944953</v>
      </c>
      <c r="H576" s="338" t="str">
        <f>IF(ISNUMBER(E576), IF(G576&gt;'Bulk DivVar Analysis'!$J$9,"Pass","Fail"),"")</f>
        <v>Pass</v>
      </c>
      <c r="I576" s="338" t="str">
        <f t="shared" si="10"/>
        <v>Beta_6_H11</v>
      </c>
      <c r="J576" s="339"/>
      <c r="K576" s="339"/>
      <c r="L576" s="339"/>
      <c r="M576" s="339"/>
      <c r="N576" s="339"/>
      <c r="O576" s="339"/>
      <c r="P576" s="339"/>
      <c r="Q576" s="339"/>
    </row>
    <row r="577" spans="1:17" ht="13.5" customHeight="1">
      <c r="A577" s="481" t="s">
        <v>1127</v>
      </c>
      <c r="B577" s="481" t="s">
        <v>726</v>
      </c>
      <c r="C577" s="481" t="s">
        <v>582</v>
      </c>
      <c r="D577" s="481" t="s">
        <v>1872</v>
      </c>
      <c r="E577" s="481">
        <v>15502</v>
      </c>
      <c r="F577" s="339"/>
      <c r="G577" s="340">
        <f>IF(ISNUMBER(E577),E577/'Bulk DivVar Analysis'!$I$7,"")</f>
        <v>0.89921401432756165</v>
      </c>
      <c r="H577" s="338" t="str">
        <f>IF(ISNUMBER(E577), IF(G577&gt;'Bulk DivVar Analysis'!$J$9,"Pass","Fail"),"")</f>
        <v>Pass</v>
      </c>
      <c r="I577" s="338" t="str">
        <f t="shared" si="10"/>
        <v>Beta_6_H12</v>
      </c>
      <c r="J577" s="339"/>
      <c r="K577" s="339"/>
      <c r="L577" s="339"/>
      <c r="M577" s="339"/>
      <c r="N577" s="339"/>
      <c r="O577" s="339"/>
      <c r="P577" s="339"/>
      <c r="Q577" s="339"/>
    </row>
    <row r="578" spans="1:17" ht="13.5" customHeight="1">
      <c r="A578" s="481" t="s">
        <v>1127</v>
      </c>
      <c r="B578" s="481" t="s">
        <v>728</v>
      </c>
      <c r="C578" s="481" t="s">
        <v>1128</v>
      </c>
      <c r="D578" s="481" t="s">
        <v>1873</v>
      </c>
      <c r="E578" s="481">
        <v>14459</v>
      </c>
      <c r="F578" s="339"/>
      <c r="G578" s="340">
        <f>IF(ISNUMBER(E578),E578/'Bulk DivVar Analysis'!$I$7,"")</f>
        <v>0.83871341976275415</v>
      </c>
      <c r="H578" s="338" t="str">
        <f>IF(ISNUMBER(E578), IF(G578&gt;'Bulk DivVar Analysis'!$J$9,"Pass","Fail"),"")</f>
        <v>Pass</v>
      </c>
      <c r="I578" s="338" t="str">
        <f t="shared" si="10"/>
        <v>Beta_7_A1</v>
      </c>
      <c r="J578" s="339"/>
      <c r="K578" s="339"/>
      <c r="L578" s="339"/>
      <c r="M578" s="339"/>
      <c r="N578" s="339"/>
      <c r="O578" s="339"/>
      <c r="P578" s="339"/>
      <c r="Q578" s="339"/>
    </row>
    <row r="579" spans="1:17" ht="13.5" customHeight="1">
      <c r="A579" s="481" t="s">
        <v>1127</v>
      </c>
      <c r="B579" s="481" t="s">
        <v>728</v>
      </c>
      <c r="C579" s="481" t="s">
        <v>1130</v>
      </c>
      <c r="D579" s="481" t="s">
        <v>1874</v>
      </c>
      <c r="E579" s="481">
        <v>19966</v>
      </c>
      <c r="F579" s="339"/>
      <c r="G579" s="340">
        <f>IF(ISNUMBER(E579),E579/'Bulk DivVar Analysis'!$I$7,"")</f>
        <v>1.1581542388120305</v>
      </c>
      <c r="H579" s="338" t="str">
        <f>IF(ISNUMBER(E579), IF(G579&gt;'Bulk DivVar Analysis'!$J$9,"Pass","Fail"),"")</f>
        <v>Pass</v>
      </c>
      <c r="I579" s="338" t="str">
        <f t="shared" ref="I579:I642" si="11">_xlfn.TEXTJOIN("_",TRUE,B579,C579)</f>
        <v>Beta_7_A2</v>
      </c>
      <c r="J579" s="339"/>
      <c r="K579" s="339"/>
      <c r="L579" s="339"/>
      <c r="M579" s="339"/>
      <c r="N579" s="339"/>
      <c r="O579" s="339"/>
      <c r="P579" s="339"/>
      <c r="Q579" s="339"/>
    </row>
    <row r="580" spans="1:17" ht="13.5" customHeight="1">
      <c r="A580" s="481" t="s">
        <v>1127</v>
      </c>
      <c r="B580" s="481" t="s">
        <v>728</v>
      </c>
      <c r="C580" s="481" t="s">
        <v>1132</v>
      </c>
      <c r="D580" s="481" t="s">
        <v>1875</v>
      </c>
      <c r="E580" s="481">
        <v>18106</v>
      </c>
      <c r="F580" s="339"/>
      <c r="G580" s="340">
        <f>IF(ISNUMBER(E580),E580/'Bulk DivVar Analysis'!$I$7,"")</f>
        <v>1.0502624786101684</v>
      </c>
      <c r="H580" s="338" t="str">
        <f>IF(ISNUMBER(E580), IF(G580&gt;'Bulk DivVar Analysis'!$J$9,"Pass","Fail"),"")</f>
        <v>Pass</v>
      </c>
      <c r="I580" s="338" t="str">
        <f t="shared" si="11"/>
        <v>Beta_7_A3</v>
      </c>
      <c r="J580" s="339"/>
      <c r="K580" s="339"/>
      <c r="L580" s="339"/>
      <c r="M580" s="339"/>
      <c r="N580" s="339"/>
      <c r="O580" s="339"/>
      <c r="P580" s="339"/>
      <c r="Q580" s="339"/>
    </row>
    <row r="581" spans="1:17" ht="13.5" customHeight="1">
      <c r="A581" s="481" t="s">
        <v>1127</v>
      </c>
      <c r="B581" s="481" t="s">
        <v>728</v>
      </c>
      <c r="C581" s="481" t="s">
        <v>1134</v>
      </c>
      <c r="D581" s="481" t="s">
        <v>1876</v>
      </c>
      <c r="E581" s="481">
        <v>26199</v>
      </c>
      <c r="F581" s="339"/>
      <c r="G581" s="340">
        <f>IF(ISNUMBER(E581),E581/'Bulk DivVar Analysis'!$I$7,"")</f>
        <v>1.5197076481336467</v>
      </c>
      <c r="H581" s="338" t="str">
        <f>IF(ISNUMBER(E581), IF(G581&gt;'Bulk DivVar Analysis'!$J$9,"Pass","Fail"),"")</f>
        <v>Pass</v>
      </c>
      <c r="I581" s="338" t="str">
        <f t="shared" si="11"/>
        <v>Beta_7_A4</v>
      </c>
      <c r="J581" s="339"/>
      <c r="K581" s="339"/>
      <c r="L581" s="339"/>
      <c r="M581" s="339"/>
      <c r="N581" s="339"/>
      <c r="O581" s="339"/>
      <c r="P581" s="339"/>
      <c r="Q581" s="339"/>
    </row>
    <row r="582" spans="1:17" ht="13.5" customHeight="1">
      <c r="A582" s="481" t="s">
        <v>1127</v>
      </c>
      <c r="B582" s="481" t="s">
        <v>728</v>
      </c>
      <c r="C582" s="481" t="s">
        <v>1136</v>
      </c>
      <c r="D582" s="481" t="s">
        <v>1877</v>
      </c>
      <c r="E582" s="481">
        <v>10301</v>
      </c>
      <c r="F582" s="339"/>
      <c r="G582" s="340">
        <f>IF(ISNUMBER(E582),E582/'Bulk DivVar Analysis'!$I$7,"")</f>
        <v>0.5975231300211723</v>
      </c>
      <c r="H582" s="338" t="str">
        <f>IF(ISNUMBER(E582), IF(G582&gt;'Bulk DivVar Analysis'!$J$9,"Pass","Fail"),"")</f>
        <v>Pass</v>
      </c>
      <c r="I582" s="338" t="str">
        <f t="shared" si="11"/>
        <v>Beta_7_A5</v>
      </c>
      <c r="J582" s="339"/>
      <c r="K582" s="339"/>
      <c r="L582" s="339"/>
      <c r="M582" s="339"/>
      <c r="N582" s="339"/>
      <c r="O582" s="339"/>
      <c r="P582" s="339"/>
      <c r="Q582" s="339"/>
    </row>
    <row r="583" spans="1:17" ht="13.5" customHeight="1">
      <c r="A583" s="481" t="s">
        <v>1127</v>
      </c>
      <c r="B583" s="481" t="s">
        <v>728</v>
      </c>
      <c r="C583" s="481" t="s">
        <v>1138</v>
      </c>
      <c r="D583" s="481" t="s">
        <v>1878</v>
      </c>
      <c r="E583" s="481">
        <v>23787</v>
      </c>
      <c r="F583" s="339"/>
      <c r="G583" s="340">
        <f>IF(ISNUMBER(E583),E583/'Bulk DivVar Analysis'!$I$7,"")</f>
        <v>1.3797963978073611</v>
      </c>
      <c r="H583" s="338" t="str">
        <f>IF(ISNUMBER(E583), IF(G583&gt;'Bulk DivVar Analysis'!$J$9,"Pass","Fail"),"")</f>
        <v>Pass</v>
      </c>
      <c r="I583" s="338" t="str">
        <f t="shared" si="11"/>
        <v>Beta_7_A6</v>
      </c>
      <c r="J583" s="339"/>
      <c r="K583" s="339"/>
      <c r="L583" s="339"/>
      <c r="M583" s="339"/>
      <c r="N583" s="339"/>
      <c r="O583" s="339"/>
      <c r="P583" s="339"/>
      <c r="Q583" s="339"/>
    </row>
    <row r="584" spans="1:17" ht="13.5" customHeight="1">
      <c r="A584" s="481" t="s">
        <v>1127</v>
      </c>
      <c r="B584" s="481" t="s">
        <v>728</v>
      </c>
      <c r="C584" s="481" t="s">
        <v>1140</v>
      </c>
      <c r="D584" s="481" t="s">
        <v>1879</v>
      </c>
      <c r="E584" s="481">
        <v>24377</v>
      </c>
      <c r="F584" s="339"/>
      <c r="G584" s="340">
        <f>IF(ISNUMBER(E584),E584/'Bulk DivVar Analysis'!$I$7,"")</f>
        <v>1.414020128193973</v>
      </c>
      <c r="H584" s="338" t="str">
        <f>IF(ISNUMBER(E584), IF(G584&gt;'Bulk DivVar Analysis'!$J$9,"Pass","Fail"),"")</f>
        <v>Pass</v>
      </c>
      <c r="I584" s="338" t="str">
        <f t="shared" si="11"/>
        <v>Beta_7_A7</v>
      </c>
      <c r="J584" s="339"/>
      <c r="K584" s="339"/>
      <c r="L584" s="339"/>
      <c r="M584" s="339"/>
      <c r="N584" s="339"/>
      <c r="O584" s="339"/>
      <c r="P584" s="339"/>
      <c r="Q584" s="339"/>
    </row>
    <row r="585" spans="1:17" ht="13.5" customHeight="1">
      <c r="A585" s="481" t="s">
        <v>1127</v>
      </c>
      <c r="B585" s="481" t="s">
        <v>728</v>
      </c>
      <c r="C585" s="481" t="s">
        <v>1142</v>
      </c>
      <c r="D585" s="481" t="s">
        <v>1880</v>
      </c>
      <c r="E585" s="481">
        <v>24767</v>
      </c>
      <c r="F585" s="339"/>
      <c r="G585" s="340">
        <f>IF(ISNUMBER(E585),E585/'Bulk DivVar Analysis'!$I$7,"")</f>
        <v>1.4366425940427507</v>
      </c>
      <c r="H585" s="338" t="str">
        <f>IF(ISNUMBER(E585), IF(G585&gt;'Bulk DivVar Analysis'!$J$9,"Pass","Fail"),"")</f>
        <v>Pass</v>
      </c>
      <c r="I585" s="338" t="str">
        <f t="shared" si="11"/>
        <v>Beta_7_A8</v>
      </c>
      <c r="J585" s="339"/>
      <c r="K585" s="339"/>
      <c r="L585" s="339"/>
      <c r="M585" s="339"/>
      <c r="N585" s="339"/>
      <c r="O585" s="339"/>
      <c r="P585" s="339"/>
      <c r="Q585" s="339"/>
    </row>
    <row r="586" spans="1:17" ht="13.5" customHeight="1">
      <c r="A586" s="481" t="s">
        <v>1127</v>
      </c>
      <c r="B586" s="481" t="s">
        <v>728</v>
      </c>
      <c r="C586" s="481" t="s">
        <v>1144</v>
      </c>
      <c r="D586" s="481" t="s">
        <v>1881</v>
      </c>
      <c r="E586" s="481">
        <v>24088</v>
      </c>
      <c r="F586" s="339"/>
      <c r="G586" s="340">
        <f>IF(ISNUMBER(E586),E586/'Bulk DivVar Analysis'!$I$7,"")</f>
        <v>1.3972563009368022</v>
      </c>
      <c r="H586" s="338" t="str">
        <f>IF(ISNUMBER(E586), IF(G586&gt;'Bulk DivVar Analysis'!$J$9,"Pass","Fail"),"")</f>
        <v>Pass</v>
      </c>
      <c r="I586" s="338" t="str">
        <f t="shared" si="11"/>
        <v>Beta_7_A9</v>
      </c>
      <c r="J586" s="339"/>
      <c r="K586" s="339"/>
      <c r="L586" s="339"/>
      <c r="M586" s="339"/>
      <c r="N586" s="339"/>
      <c r="O586" s="339"/>
      <c r="P586" s="339"/>
      <c r="Q586" s="339"/>
    </row>
    <row r="587" spans="1:17" ht="13.5" customHeight="1">
      <c r="A587" s="481" t="s">
        <v>1127</v>
      </c>
      <c r="B587" s="481" t="s">
        <v>728</v>
      </c>
      <c r="C587" s="481" t="s">
        <v>496</v>
      </c>
      <c r="D587" s="481" t="s">
        <v>1882</v>
      </c>
      <c r="E587" s="481">
        <v>7698</v>
      </c>
      <c r="F587" s="339"/>
      <c r="G587" s="340">
        <f>IF(ISNUMBER(E587),E587/'Bulk DivVar Analysis'!$I$7,"")</f>
        <v>0.44653267206125469</v>
      </c>
      <c r="H587" s="338" t="str">
        <f>IF(ISNUMBER(E587), IF(G587&gt;'Bulk DivVar Analysis'!$J$9,"Pass","Fail"),"")</f>
        <v>Pass</v>
      </c>
      <c r="I587" s="338" t="str">
        <f t="shared" si="11"/>
        <v>Beta_7_A10</v>
      </c>
      <c r="J587" s="339"/>
      <c r="K587" s="339"/>
      <c r="L587" s="339"/>
      <c r="M587" s="339"/>
      <c r="N587" s="339"/>
      <c r="O587" s="339"/>
      <c r="P587" s="339"/>
      <c r="Q587" s="339"/>
    </row>
    <row r="588" spans="1:17" ht="13.5" customHeight="1">
      <c r="A588" s="481" t="s">
        <v>1127</v>
      </c>
      <c r="B588" s="481" t="s">
        <v>728</v>
      </c>
      <c r="C588" s="481" t="s">
        <v>497</v>
      </c>
      <c r="D588" s="481" t="s">
        <v>1883</v>
      </c>
      <c r="E588" s="481">
        <v>15589</v>
      </c>
      <c r="F588" s="339"/>
      <c r="G588" s="340">
        <f>IF(ISNUMBER(E588),E588/'Bulk DivVar Analysis'!$I$7,"")</f>
        <v>0.90426056440151981</v>
      </c>
      <c r="H588" s="338" t="str">
        <f>IF(ISNUMBER(E588), IF(G588&gt;'Bulk DivVar Analysis'!$J$9,"Pass","Fail"),"")</f>
        <v>Pass</v>
      </c>
      <c r="I588" s="338" t="str">
        <f t="shared" si="11"/>
        <v>Beta_7_A11</v>
      </c>
      <c r="J588" s="339"/>
      <c r="K588" s="339"/>
      <c r="L588" s="339"/>
      <c r="M588" s="339"/>
      <c r="N588" s="339"/>
      <c r="O588" s="339"/>
      <c r="P588" s="339"/>
      <c r="Q588" s="339"/>
    </row>
    <row r="589" spans="1:17" ht="13.5" customHeight="1">
      <c r="A589" s="481" t="s">
        <v>1127</v>
      </c>
      <c r="B589" s="481" t="s">
        <v>728</v>
      </c>
      <c r="C589" s="481" t="s">
        <v>498</v>
      </c>
      <c r="D589" s="481" t="s">
        <v>1884</v>
      </c>
      <c r="E589" s="481">
        <v>20348</v>
      </c>
      <c r="F589" s="339"/>
      <c r="G589" s="340">
        <f>IF(ISNUMBER(E589),E589/'Bulk DivVar Analysis'!$I$7,"")</f>
        <v>1.1803126540792948</v>
      </c>
      <c r="H589" s="338" t="str">
        <f>IF(ISNUMBER(E589), IF(G589&gt;'Bulk DivVar Analysis'!$J$9,"Pass","Fail"),"")</f>
        <v>Pass</v>
      </c>
      <c r="I589" s="338" t="str">
        <f t="shared" si="11"/>
        <v>Beta_7_A12</v>
      </c>
      <c r="J589" s="339"/>
      <c r="K589" s="339"/>
      <c r="L589" s="339"/>
      <c r="M589" s="339"/>
      <c r="N589" s="339"/>
      <c r="O589" s="339"/>
      <c r="P589" s="339"/>
      <c r="Q589" s="339"/>
    </row>
    <row r="590" spans="1:17" ht="13.5" customHeight="1">
      <c r="A590" s="481" t="s">
        <v>1127</v>
      </c>
      <c r="B590" s="481" t="s">
        <v>728</v>
      </c>
      <c r="C590" s="481" t="s">
        <v>1149</v>
      </c>
      <c r="D590" s="481" t="s">
        <v>1885</v>
      </c>
      <c r="E590" s="481">
        <v>12148</v>
      </c>
      <c r="F590" s="339"/>
      <c r="G590" s="340">
        <f>IF(ISNUMBER(E590),E590/'Bulk DivVar Analysis'!$I$7,"")</f>
        <v>0.70466080802807507</v>
      </c>
      <c r="H590" s="338" t="str">
        <f>IF(ISNUMBER(E590), IF(G590&gt;'Bulk DivVar Analysis'!$J$9,"Pass","Fail"),"")</f>
        <v>Pass</v>
      </c>
      <c r="I590" s="338" t="str">
        <f t="shared" si="11"/>
        <v>Beta_7_B1</v>
      </c>
      <c r="J590" s="339"/>
      <c r="K590" s="339"/>
      <c r="L590" s="339"/>
      <c r="M590" s="339"/>
      <c r="N590" s="339"/>
      <c r="O590" s="339"/>
      <c r="P590" s="339"/>
      <c r="Q590" s="339"/>
    </row>
    <row r="591" spans="1:17" ht="13.5" customHeight="1">
      <c r="A591" s="481" t="s">
        <v>1127</v>
      </c>
      <c r="B591" s="481" t="s">
        <v>728</v>
      </c>
      <c r="C591" s="481" t="s">
        <v>1151</v>
      </c>
      <c r="D591" s="481" t="s">
        <v>1886</v>
      </c>
      <c r="E591" s="481">
        <v>8820</v>
      </c>
      <c r="F591" s="339"/>
      <c r="G591" s="340">
        <f>IF(ISNUMBER(E591),E591/'Bulk DivVar Analysis'!$I$7,"")</f>
        <v>0.5116157661185069</v>
      </c>
      <c r="H591" s="338" t="str">
        <f>IF(ISNUMBER(E591), IF(G591&gt;'Bulk DivVar Analysis'!$J$9,"Pass","Fail"),"")</f>
        <v>Pass</v>
      </c>
      <c r="I591" s="338" t="str">
        <f t="shared" si="11"/>
        <v>Beta_7_B2</v>
      </c>
      <c r="J591" s="339"/>
      <c r="K591" s="339"/>
      <c r="L591" s="339"/>
      <c r="M591" s="339"/>
      <c r="N591" s="339"/>
      <c r="O591" s="339"/>
      <c r="P591" s="339"/>
      <c r="Q591" s="339"/>
    </row>
    <row r="592" spans="1:17" ht="13.5" customHeight="1">
      <c r="A592" s="481" t="s">
        <v>1127</v>
      </c>
      <c r="B592" s="481" t="s">
        <v>728</v>
      </c>
      <c r="C592" s="481" t="s">
        <v>1153</v>
      </c>
      <c r="D592" s="481" t="s">
        <v>1887</v>
      </c>
      <c r="E592" s="481">
        <v>21221</v>
      </c>
      <c r="F592" s="339"/>
      <c r="G592" s="340">
        <f>IF(ISNUMBER(E592),E592/'Bulk DivVar Analysis'!$I$7,"")</f>
        <v>1.2309521737869429</v>
      </c>
      <c r="H592" s="338" t="str">
        <f>IF(ISNUMBER(E592), IF(G592&gt;'Bulk DivVar Analysis'!$J$9,"Pass","Fail"),"")</f>
        <v>Pass</v>
      </c>
      <c r="I592" s="338" t="str">
        <f t="shared" si="11"/>
        <v>Beta_7_B3</v>
      </c>
      <c r="J592" s="339"/>
      <c r="K592" s="339"/>
      <c r="L592" s="339"/>
      <c r="M592" s="339"/>
      <c r="N592" s="339"/>
      <c r="O592" s="339"/>
      <c r="P592" s="339"/>
      <c r="Q592" s="339"/>
    </row>
    <row r="593" spans="1:17" ht="13.5" customHeight="1">
      <c r="A593" s="481" t="s">
        <v>1127</v>
      </c>
      <c r="B593" s="481" t="s">
        <v>728</v>
      </c>
      <c r="C593" s="481" t="s">
        <v>1155</v>
      </c>
      <c r="D593" s="481" t="s">
        <v>1888</v>
      </c>
      <c r="E593" s="481">
        <v>8079</v>
      </c>
      <c r="F593" s="339"/>
      <c r="G593" s="340">
        <f>IF(ISNUMBER(E593),E593/'Bulk DivVar Analysis'!$I$7,"")</f>
        <v>0.46863308100582962</v>
      </c>
      <c r="H593" s="338" t="str">
        <f>IF(ISNUMBER(E593), IF(G593&gt;'Bulk DivVar Analysis'!$J$9,"Pass","Fail"),"")</f>
        <v>Pass</v>
      </c>
      <c r="I593" s="338" t="str">
        <f t="shared" si="11"/>
        <v>Beta_7_B4</v>
      </c>
      <c r="J593" s="339"/>
      <c r="K593" s="339"/>
      <c r="L593" s="339"/>
      <c r="M593" s="339"/>
      <c r="N593" s="339"/>
      <c r="O593" s="339"/>
      <c r="P593" s="339"/>
      <c r="Q593" s="339"/>
    </row>
    <row r="594" spans="1:17" ht="13.5" customHeight="1">
      <c r="A594" s="481" t="s">
        <v>1127</v>
      </c>
      <c r="B594" s="481" t="s">
        <v>728</v>
      </c>
      <c r="C594" s="481" t="s">
        <v>1157</v>
      </c>
      <c r="D594" s="481" t="s">
        <v>1889</v>
      </c>
      <c r="E594" s="481">
        <v>5038</v>
      </c>
      <c r="F594" s="339"/>
      <c r="G594" s="340">
        <f>IF(ISNUMBER(E594),E594/'Bulk DivVar Analysis'!$I$7,"")</f>
        <v>0.29223585370805416</v>
      </c>
      <c r="H594" s="338" t="str">
        <f>IF(ISNUMBER(E594), IF(G594&gt;'Bulk DivVar Analysis'!$J$9,"Pass","Fail"),"")</f>
        <v>Pass</v>
      </c>
      <c r="I594" s="338" t="str">
        <f t="shared" si="11"/>
        <v>Beta_7_B5</v>
      </c>
      <c r="J594" s="339"/>
      <c r="K594" s="339"/>
      <c r="L594" s="339"/>
      <c r="M594" s="339"/>
      <c r="N594" s="339"/>
      <c r="O594" s="339"/>
      <c r="P594" s="339"/>
      <c r="Q594" s="339"/>
    </row>
    <row r="595" spans="1:17" ht="13.5" customHeight="1">
      <c r="A595" s="481" t="s">
        <v>1127</v>
      </c>
      <c r="B595" s="481" t="s">
        <v>728</v>
      </c>
      <c r="C595" s="481" t="s">
        <v>1159</v>
      </c>
      <c r="D595" s="481" t="s">
        <v>1890</v>
      </c>
      <c r="E595" s="481">
        <v>26329</v>
      </c>
      <c r="F595" s="339"/>
      <c r="G595" s="340">
        <f>IF(ISNUMBER(E595),E595/'Bulk DivVar Analysis'!$I$7,"")</f>
        <v>1.5272484700832392</v>
      </c>
      <c r="H595" s="338" t="str">
        <f>IF(ISNUMBER(E595), IF(G595&gt;'Bulk DivVar Analysis'!$J$9,"Pass","Fail"),"")</f>
        <v>Pass</v>
      </c>
      <c r="I595" s="338" t="str">
        <f t="shared" si="11"/>
        <v>Beta_7_B6</v>
      </c>
      <c r="J595" s="339"/>
      <c r="K595" s="339"/>
      <c r="L595" s="339"/>
      <c r="M595" s="339"/>
      <c r="N595" s="339"/>
      <c r="O595" s="339"/>
      <c r="P595" s="339"/>
      <c r="Q595" s="339"/>
    </row>
    <row r="596" spans="1:17" ht="13.5" customHeight="1">
      <c r="A596" s="481" t="s">
        <v>1127</v>
      </c>
      <c r="B596" s="481" t="s">
        <v>728</v>
      </c>
      <c r="C596" s="481" t="s">
        <v>1161</v>
      </c>
      <c r="D596" s="481" t="s">
        <v>1891</v>
      </c>
      <c r="E596" s="481">
        <v>22061</v>
      </c>
      <c r="F596" s="339"/>
      <c r="G596" s="340">
        <f>IF(ISNUMBER(E596),E596/'Bulk DivVar Analysis'!$I$7,"")</f>
        <v>1.2796774848458481</v>
      </c>
      <c r="H596" s="338" t="str">
        <f>IF(ISNUMBER(E596), IF(G596&gt;'Bulk DivVar Analysis'!$J$9,"Pass","Fail"),"")</f>
        <v>Pass</v>
      </c>
      <c r="I596" s="338" t="str">
        <f t="shared" si="11"/>
        <v>Beta_7_B7</v>
      </c>
      <c r="J596" s="339"/>
      <c r="K596" s="339"/>
      <c r="L596" s="339"/>
      <c r="M596" s="339"/>
      <c r="N596" s="339"/>
      <c r="O596" s="339"/>
      <c r="P596" s="339"/>
      <c r="Q596" s="339"/>
    </row>
    <row r="597" spans="1:17" ht="13.5" customHeight="1">
      <c r="A597" s="481" t="s">
        <v>1127</v>
      </c>
      <c r="B597" s="481" t="s">
        <v>728</v>
      </c>
      <c r="C597" s="481" t="s">
        <v>1163</v>
      </c>
      <c r="D597" s="481" t="s">
        <v>1892</v>
      </c>
      <c r="E597" s="481">
        <v>16997</v>
      </c>
      <c r="F597" s="339"/>
      <c r="G597" s="340">
        <f>IF(ISNUMBER(E597),E597/'Bulk DivVar Analysis'!$I$7,"")</f>
        <v>0.98593346674787552</v>
      </c>
      <c r="H597" s="338" t="str">
        <f>IF(ISNUMBER(E597), IF(G597&gt;'Bulk DivVar Analysis'!$J$9,"Pass","Fail"),"")</f>
        <v>Pass</v>
      </c>
      <c r="I597" s="338" t="str">
        <f t="shared" si="11"/>
        <v>Beta_7_B8</v>
      </c>
      <c r="J597" s="339"/>
      <c r="K597" s="339"/>
      <c r="L597" s="339"/>
      <c r="M597" s="339"/>
      <c r="N597" s="339"/>
      <c r="O597" s="339"/>
      <c r="P597" s="339"/>
      <c r="Q597" s="339"/>
    </row>
    <row r="598" spans="1:17" ht="13.5" customHeight="1">
      <c r="A598" s="481" t="s">
        <v>1127</v>
      </c>
      <c r="B598" s="481" t="s">
        <v>728</v>
      </c>
      <c r="C598" s="481" t="s">
        <v>1165</v>
      </c>
      <c r="D598" s="481" t="s">
        <v>1893</v>
      </c>
      <c r="E598" s="481">
        <v>16237</v>
      </c>
      <c r="F598" s="339"/>
      <c r="G598" s="340">
        <f>IF(ISNUMBER(E598),E598/'Bulk DivVar Analysis'!$I$7,"")</f>
        <v>0.94184866150410396</v>
      </c>
      <c r="H598" s="338" t="str">
        <f>IF(ISNUMBER(E598), IF(G598&gt;'Bulk DivVar Analysis'!$J$9,"Pass","Fail"),"")</f>
        <v>Pass</v>
      </c>
      <c r="I598" s="338" t="str">
        <f t="shared" si="11"/>
        <v>Beta_7_B9</v>
      </c>
      <c r="J598" s="339"/>
      <c r="K598" s="339"/>
      <c r="L598" s="339"/>
      <c r="M598" s="339"/>
      <c r="N598" s="339"/>
      <c r="O598" s="339"/>
      <c r="P598" s="339"/>
      <c r="Q598" s="339"/>
    </row>
    <row r="599" spans="1:17" ht="13.5" customHeight="1">
      <c r="A599" s="481" t="s">
        <v>1127</v>
      </c>
      <c r="B599" s="481" t="s">
        <v>728</v>
      </c>
      <c r="C599" s="481" t="s">
        <v>508</v>
      </c>
      <c r="D599" s="481" t="s">
        <v>1894</v>
      </c>
      <c r="E599" s="481">
        <v>11733</v>
      </c>
      <c r="F599" s="339"/>
      <c r="G599" s="340">
        <f>IF(ISNUMBER(E599),E599/'Bulk DivVar Analysis'!$I$7,"")</f>
        <v>0.68058818411206823</v>
      </c>
      <c r="H599" s="338" t="str">
        <f>IF(ISNUMBER(E599), IF(G599&gt;'Bulk DivVar Analysis'!$J$9,"Pass","Fail"),"")</f>
        <v>Pass</v>
      </c>
      <c r="I599" s="338" t="str">
        <f t="shared" si="11"/>
        <v>Beta_7_B10</v>
      </c>
      <c r="J599" s="339"/>
      <c r="K599" s="339"/>
      <c r="L599" s="339"/>
      <c r="M599" s="339"/>
      <c r="N599" s="339"/>
      <c r="O599" s="339"/>
      <c r="P599" s="339"/>
      <c r="Q599" s="339"/>
    </row>
    <row r="600" spans="1:17" ht="13.5" customHeight="1">
      <c r="A600" s="481" t="s">
        <v>1127</v>
      </c>
      <c r="B600" s="481" t="s">
        <v>728</v>
      </c>
      <c r="C600" s="481" t="s">
        <v>509</v>
      </c>
      <c r="D600" s="481" t="s">
        <v>1895</v>
      </c>
      <c r="E600" s="481">
        <v>12548</v>
      </c>
      <c r="F600" s="339"/>
      <c r="G600" s="340">
        <f>IF(ISNUMBER(E600),E600/'Bulk DivVar Analysis'!$I$7,"")</f>
        <v>0.72786333710374429</v>
      </c>
      <c r="H600" s="338" t="str">
        <f>IF(ISNUMBER(E600), IF(G600&gt;'Bulk DivVar Analysis'!$J$9,"Pass","Fail"),"")</f>
        <v>Pass</v>
      </c>
      <c r="I600" s="338" t="str">
        <f t="shared" si="11"/>
        <v>Beta_7_B11</v>
      </c>
      <c r="J600" s="339"/>
      <c r="K600" s="339"/>
      <c r="L600" s="339"/>
      <c r="M600" s="339"/>
      <c r="N600" s="339"/>
      <c r="O600" s="339"/>
      <c r="P600" s="339"/>
      <c r="Q600" s="339"/>
    </row>
    <row r="601" spans="1:17" ht="13.5" customHeight="1">
      <c r="A601" s="481" t="s">
        <v>1127</v>
      </c>
      <c r="B601" s="481" t="s">
        <v>728</v>
      </c>
      <c r="C601" s="481" t="s">
        <v>510</v>
      </c>
      <c r="D601" s="481" t="s">
        <v>1896</v>
      </c>
      <c r="E601" s="481">
        <v>14712</v>
      </c>
      <c r="F601" s="339"/>
      <c r="G601" s="340">
        <f>IF(ISNUMBER(E601),E601/'Bulk DivVar Analysis'!$I$7,"")</f>
        <v>0.85338901940311496</v>
      </c>
      <c r="H601" s="338" t="str">
        <f>IF(ISNUMBER(E601), IF(G601&gt;'Bulk DivVar Analysis'!$J$9,"Pass","Fail"),"")</f>
        <v>Pass</v>
      </c>
      <c r="I601" s="338" t="str">
        <f t="shared" si="11"/>
        <v>Beta_7_B12</v>
      </c>
      <c r="J601" s="339"/>
      <c r="K601" s="339"/>
      <c r="L601" s="339"/>
      <c r="M601" s="339"/>
      <c r="N601" s="339"/>
      <c r="O601" s="339"/>
      <c r="P601" s="339"/>
      <c r="Q601" s="339"/>
    </row>
    <row r="602" spans="1:17" ht="13.5" customHeight="1">
      <c r="A602" s="481" t="s">
        <v>1127</v>
      </c>
      <c r="B602" s="481" t="s">
        <v>728</v>
      </c>
      <c r="C602" s="481" t="s">
        <v>1170</v>
      </c>
      <c r="D602" s="481" t="s">
        <v>1897</v>
      </c>
      <c r="E602" s="481">
        <v>26099</v>
      </c>
      <c r="F602" s="339"/>
      <c r="G602" s="340">
        <f>IF(ISNUMBER(E602),E602/'Bulk DivVar Analysis'!$I$7,"")</f>
        <v>1.5139070158647292</v>
      </c>
      <c r="H602" s="338" t="str">
        <f>IF(ISNUMBER(E602), IF(G602&gt;'Bulk DivVar Analysis'!$J$9,"Pass","Fail"),"")</f>
        <v>Pass</v>
      </c>
      <c r="I602" s="338" t="str">
        <f t="shared" si="11"/>
        <v>Beta_7_C1</v>
      </c>
      <c r="J602" s="339"/>
      <c r="K602" s="339"/>
      <c r="L602" s="339"/>
      <c r="M602" s="339"/>
      <c r="N602" s="339"/>
      <c r="O602" s="339"/>
      <c r="P602" s="339"/>
      <c r="Q602" s="339"/>
    </row>
    <row r="603" spans="1:17" ht="13.5" customHeight="1">
      <c r="A603" s="481" t="s">
        <v>1127</v>
      </c>
      <c r="B603" s="481" t="s">
        <v>728</v>
      </c>
      <c r="C603" s="481" t="s">
        <v>1172</v>
      </c>
      <c r="D603" s="481" t="s">
        <v>1898</v>
      </c>
      <c r="E603" s="481">
        <v>20725</v>
      </c>
      <c r="F603" s="339"/>
      <c r="G603" s="340">
        <f>IF(ISNUMBER(E603),E603/'Bulk DivVar Analysis'!$I$7,"")</f>
        <v>1.2021810377331128</v>
      </c>
      <c r="H603" s="338" t="str">
        <f>IF(ISNUMBER(E603), IF(G603&gt;'Bulk DivVar Analysis'!$J$9,"Pass","Fail"),"")</f>
        <v>Pass</v>
      </c>
      <c r="I603" s="338" t="str">
        <f t="shared" si="11"/>
        <v>Beta_7_C2</v>
      </c>
      <c r="J603" s="339"/>
      <c r="K603" s="339"/>
      <c r="L603" s="339"/>
      <c r="M603" s="339"/>
      <c r="N603" s="339"/>
      <c r="O603" s="339"/>
      <c r="P603" s="339"/>
      <c r="Q603" s="339"/>
    </row>
    <row r="604" spans="1:17" ht="13.5" customHeight="1">
      <c r="A604" s="481" t="s">
        <v>1127</v>
      </c>
      <c r="B604" s="481" t="s">
        <v>728</v>
      </c>
      <c r="C604" s="481" t="s">
        <v>1174</v>
      </c>
      <c r="D604" s="481" t="s">
        <v>1899</v>
      </c>
      <c r="E604" s="481">
        <v>16957</v>
      </c>
      <c r="F604" s="339"/>
      <c r="G604" s="340">
        <f>IF(ISNUMBER(E604),E604/'Bulk DivVar Analysis'!$I$7,"")</f>
        <v>0.98361321384030864</v>
      </c>
      <c r="H604" s="338" t="str">
        <f>IF(ISNUMBER(E604), IF(G604&gt;'Bulk DivVar Analysis'!$J$9,"Pass","Fail"),"")</f>
        <v>Pass</v>
      </c>
      <c r="I604" s="338" t="str">
        <f t="shared" si="11"/>
        <v>Beta_7_C3</v>
      </c>
      <c r="J604" s="339"/>
      <c r="K604" s="339"/>
      <c r="L604" s="339"/>
      <c r="M604" s="339"/>
      <c r="N604" s="339"/>
      <c r="O604" s="339"/>
      <c r="P604" s="339"/>
      <c r="Q604" s="339"/>
    </row>
    <row r="605" spans="1:17" ht="13.5" customHeight="1">
      <c r="A605" s="481" t="s">
        <v>1127</v>
      </c>
      <c r="B605" s="481" t="s">
        <v>728</v>
      </c>
      <c r="C605" s="481" t="s">
        <v>1176</v>
      </c>
      <c r="D605" s="481" t="s">
        <v>1900</v>
      </c>
      <c r="E605" s="481">
        <v>15532</v>
      </c>
      <c r="F605" s="339"/>
      <c r="G605" s="340">
        <f>IF(ISNUMBER(E605),E605/'Bulk DivVar Analysis'!$I$7,"")</f>
        <v>0.90095420400823689</v>
      </c>
      <c r="H605" s="338" t="str">
        <f>IF(ISNUMBER(E605), IF(G605&gt;'Bulk DivVar Analysis'!$J$9,"Pass","Fail"),"")</f>
        <v>Pass</v>
      </c>
      <c r="I605" s="338" t="str">
        <f t="shared" si="11"/>
        <v>Beta_7_C4</v>
      </c>
      <c r="J605" s="339"/>
      <c r="K605" s="339"/>
      <c r="L605" s="339"/>
      <c r="M605" s="339"/>
      <c r="N605" s="339"/>
      <c r="O605" s="339"/>
      <c r="P605" s="339"/>
      <c r="Q605" s="339"/>
    </row>
    <row r="606" spans="1:17" ht="13.5" customHeight="1">
      <c r="A606" s="481" t="s">
        <v>1127</v>
      </c>
      <c r="B606" s="481" t="s">
        <v>728</v>
      </c>
      <c r="C606" s="481" t="s">
        <v>1178</v>
      </c>
      <c r="D606" s="481" t="s">
        <v>1901</v>
      </c>
      <c r="E606" s="481">
        <v>17839</v>
      </c>
      <c r="F606" s="339"/>
      <c r="G606" s="340">
        <f>IF(ISNUMBER(E606),E606/'Bulk DivVar Analysis'!$I$7,"")</f>
        <v>1.0347747904521594</v>
      </c>
      <c r="H606" s="338" t="str">
        <f>IF(ISNUMBER(E606), IF(G606&gt;'Bulk DivVar Analysis'!$J$9,"Pass","Fail"),"")</f>
        <v>Pass</v>
      </c>
      <c r="I606" s="338" t="str">
        <f t="shared" si="11"/>
        <v>Beta_7_C5</v>
      </c>
      <c r="J606" s="339"/>
      <c r="K606" s="339"/>
      <c r="L606" s="339"/>
      <c r="M606" s="339"/>
      <c r="N606" s="339"/>
      <c r="O606" s="339"/>
      <c r="P606" s="339"/>
      <c r="Q606" s="339"/>
    </row>
    <row r="607" spans="1:17" ht="13.5" customHeight="1">
      <c r="A607" s="481" t="s">
        <v>1127</v>
      </c>
      <c r="B607" s="481" t="s">
        <v>728</v>
      </c>
      <c r="C607" s="481" t="s">
        <v>1180</v>
      </c>
      <c r="D607" s="481" t="s">
        <v>1902</v>
      </c>
      <c r="E607" s="481">
        <v>17464</v>
      </c>
      <c r="F607" s="339"/>
      <c r="G607" s="340">
        <f>IF(ISNUMBER(E607),E607/'Bulk DivVar Analysis'!$I$7,"")</f>
        <v>1.0130224194437194</v>
      </c>
      <c r="H607" s="338" t="str">
        <f>IF(ISNUMBER(E607), IF(G607&gt;'Bulk DivVar Analysis'!$J$9,"Pass","Fail"),"")</f>
        <v>Pass</v>
      </c>
      <c r="I607" s="338" t="str">
        <f t="shared" si="11"/>
        <v>Beta_7_C6</v>
      </c>
      <c r="J607" s="339"/>
      <c r="K607" s="339"/>
      <c r="L607" s="339"/>
      <c r="M607" s="339"/>
      <c r="N607" s="339"/>
      <c r="O607" s="339"/>
      <c r="P607" s="339"/>
      <c r="Q607" s="339"/>
    </row>
    <row r="608" spans="1:17" ht="13.5" customHeight="1">
      <c r="A608" s="481" t="s">
        <v>1127</v>
      </c>
      <c r="B608" s="481" t="s">
        <v>728</v>
      </c>
      <c r="C608" s="481" t="s">
        <v>1182</v>
      </c>
      <c r="D608" s="481" t="s">
        <v>1903</v>
      </c>
      <c r="E608" s="481">
        <v>12408</v>
      </c>
      <c r="F608" s="339"/>
      <c r="G608" s="340">
        <f>IF(ISNUMBER(E608),E608/'Bulk DivVar Analysis'!$I$7,"")</f>
        <v>0.71974245192726005</v>
      </c>
      <c r="H608" s="338" t="str">
        <f>IF(ISNUMBER(E608), IF(G608&gt;'Bulk DivVar Analysis'!$J$9,"Pass","Fail"),"")</f>
        <v>Pass</v>
      </c>
      <c r="I608" s="338" t="str">
        <f t="shared" si="11"/>
        <v>Beta_7_C7</v>
      </c>
      <c r="J608" s="339"/>
      <c r="K608" s="339"/>
      <c r="L608" s="339"/>
      <c r="M608" s="339"/>
      <c r="N608" s="339"/>
      <c r="O608" s="339"/>
      <c r="P608" s="339"/>
      <c r="Q608" s="339"/>
    </row>
    <row r="609" spans="1:17" ht="13.5" customHeight="1">
      <c r="A609" s="481" t="s">
        <v>1127</v>
      </c>
      <c r="B609" s="481" t="s">
        <v>728</v>
      </c>
      <c r="C609" s="481" t="s">
        <v>1184</v>
      </c>
      <c r="D609" s="481" t="s">
        <v>1904</v>
      </c>
      <c r="E609" s="481">
        <v>5185</v>
      </c>
      <c r="F609" s="339"/>
      <c r="G609" s="340">
        <f>IF(ISNUMBER(E609),E609/'Bulk DivVar Analysis'!$I$7,"")</f>
        <v>0.30076278314336263</v>
      </c>
      <c r="H609" s="338" t="str">
        <f>IF(ISNUMBER(E609), IF(G609&gt;'Bulk DivVar Analysis'!$J$9,"Pass","Fail"),"")</f>
        <v>Pass</v>
      </c>
      <c r="I609" s="338" t="str">
        <f t="shared" si="11"/>
        <v>Beta_7_C8</v>
      </c>
      <c r="J609" s="339"/>
      <c r="K609" s="339"/>
      <c r="L609" s="339"/>
      <c r="M609" s="339"/>
      <c r="N609" s="339"/>
      <c r="O609" s="339"/>
      <c r="P609" s="339"/>
      <c r="Q609" s="339"/>
    </row>
    <row r="610" spans="1:17" ht="13.5" customHeight="1">
      <c r="A610" s="481" t="s">
        <v>1127</v>
      </c>
      <c r="B610" s="481" t="s">
        <v>728</v>
      </c>
      <c r="C610" s="481" t="s">
        <v>1186</v>
      </c>
      <c r="D610" s="481" t="s">
        <v>1905</v>
      </c>
      <c r="E610" s="481">
        <v>15153</v>
      </c>
      <c r="F610" s="339"/>
      <c r="G610" s="340">
        <f>IF(ISNUMBER(E610),E610/'Bulk DivVar Analysis'!$I$7,"")</f>
        <v>0.87896980770904032</v>
      </c>
      <c r="H610" s="338" t="str">
        <f>IF(ISNUMBER(E610), IF(G610&gt;'Bulk DivVar Analysis'!$J$9,"Pass","Fail"),"")</f>
        <v>Pass</v>
      </c>
      <c r="I610" s="338" t="str">
        <f t="shared" si="11"/>
        <v>Beta_7_C9</v>
      </c>
      <c r="J610" s="339"/>
      <c r="K610" s="339"/>
      <c r="L610" s="339"/>
      <c r="M610" s="339"/>
      <c r="N610" s="339"/>
      <c r="O610" s="339"/>
      <c r="P610" s="339"/>
      <c r="Q610" s="339"/>
    </row>
    <row r="611" spans="1:17" ht="13.5" customHeight="1">
      <c r="A611" s="481" t="s">
        <v>1127</v>
      </c>
      <c r="B611" s="481" t="s">
        <v>728</v>
      </c>
      <c r="C611" s="481" t="s">
        <v>520</v>
      </c>
      <c r="D611" s="481" t="s">
        <v>1906</v>
      </c>
      <c r="E611" s="481">
        <v>13348</v>
      </c>
      <c r="F611" s="339"/>
      <c r="G611" s="340">
        <f>IF(ISNUMBER(E611),E611/'Bulk DivVar Analysis'!$I$7,"")</f>
        <v>0.77426839525508284</v>
      </c>
      <c r="H611" s="338" t="str">
        <f>IF(ISNUMBER(E611), IF(G611&gt;'Bulk DivVar Analysis'!$J$9,"Pass","Fail"),"")</f>
        <v>Pass</v>
      </c>
      <c r="I611" s="338" t="str">
        <f t="shared" si="11"/>
        <v>Beta_7_C10</v>
      </c>
      <c r="J611" s="339"/>
      <c r="K611" s="339"/>
      <c r="L611" s="339"/>
      <c r="M611" s="339"/>
      <c r="N611" s="339"/>
      <c r="O611" s="339"/>
      <c r="P611" s="339"/>
      <c r="Q611" s="339"/>
    </row>
    <row r="612" spans="1:17" ht="13.5" customHeight="1">
      <c r="A612" s="481" t="s">
        <v>1127</v>
      </c>
      <c r="B612" s="481" t="s">
        <v>728</v>
      </c>
      <c r="C612" s="481" t="s">
        <v>521</v>
      </c>
      <c r="D612" s="481" t="s">
        <v>1907</v>
      </c>
      <c r="E612" s="481">
        <v>15984</v>
      </c>
      <c r="F612" s="339"/>
      <c r="G612" s="340">
        <f>IF(ISNUMBER(E612),E612/'Bulk DivVar Analysis'!$I$7,"")</f>
        <v>0.92717306186374315</v>
      </c>
      <c r="H612" s="338" t="str">
        <f>IF(ISNUMBER(E612), IF(G612&gt;'Bulk DivVar Analysis'!$J$9,"Pass","Fail"),"")</f>
        <v>Pass</v>
      </c>
      <c r="I612" s="338" t="str">
        <f t="shared" si="11"/>
        <v>Beta_7_C11</v>
      </c>
      <c r="J612" s="339"/>
      <c r="K612" s="339"/>
      <c r="L612" s="339"/>
      <c r="M612" s="339"/>
      <c r="N612" s="339"/>
      <c r="O612" s="339"/>
      <c r="P612" s="339"/>
      <c r="Q612" s="339"/>
    </row>
    <row r="613" spans="1:17" ht="13.5" customHeight="1">
      <c r="A613" s="481" t="s">
        <v>1127</v>
      </c>
      <c r="B613" s="481" t="s">
        <v>728</v>
      </c>
      <c r="C613" s="481" t="s">
        <v>522</v>
      </c>
      <c r="D613" s="481" t="s">
        <v>1908</v>
      </c>
      <c r="E613" s="481">
        <v>15190</v>
      </c>
      <c r="F613" s="339"/>
      <c r="G613" s="340">
        <f>IF(ISNUMBER(E613),E613/'Bulk DivVar Analysis'!$I$7,"")</f>
        <v>0.88111604164853974</v>
      </c>
      <c r="H613" s="338" t="str">
        <f>IF(ISNUMBER(E613), IF(G613&gt;'Bulk DivVar Analysis'!$J$9,"Pass","Fail"),"")</f>
        <v>Pass</v>
      </c>
      <c r="I613" s="338" t="str">
        <f t="shared" si="11"/>
        <v>Beta_7_C12</v>
      </c>
      <c r="J613" s="339"/>
      <c r="K613" s="339"/>
      <c r="L613" s="339"/>
      <c r="M613" s="339"/>
      <c r="N613" s="339"/>
      <c r="O613" s="339"/>
      <c r="P613" s="339"/>
      <c r="Q613" s="339"/>
    </row>
    <row r="614" spans="1:17" ht="13.5" customHeight="1">
      <c r="A614" s="481" t="s">
        <v>1127</v>
      </c>
      <c r="B614" s="481" t="s">
        <v>728</v>
      </c>
      <c r="C614" s="481" t="s">
        <v>1191</v>
      </c>
      <c r="D614" s="481" t="s">
        <v>1909</v>
      </c>
      <c r="E614" s="481">
        <v>28257</v>
      </c>
      <c r="F614" s="339"/>
      <c r="G614" s="340">
        <f>IF(ISNUMBER(E614),E614/'Bulk DivVar Analysis'!$I$7,"")</f>
        <v>1.639084660227965</v>
      </c>
      <c r="H614" s="338" t="str">
        <f>IF(ISNUMBER(E614), IF(G614&gt;'Bulk DivVar Analysis'!$J$9,"Pass","Fail"),"")</f>
        <v>Pass</v>
      </c>
      <c r="I614" s="338" t="str">
        <f t="shared" si="11"/>
        <v>Beta_7_D1</v>
      </c>
      <c r="J614" s="339"/>
      <c r="K614" s="339"/>
      <c r="L614" s="339"/>
      <c r="M614" s="339"/>
      <c r="N614" s="339"/>
      <c r="O614" s="339"/>
      <c r="P614" s="339"/>
      <c r="Q614" s="339"/>
    </row>
    <row r="615" spans="1:17" ht="13.5" customHeight="1">
      <c r="A615" s="481" t="s">
        <v>1127</v>
      </c>
      <c r="B615" s="481" t="s">
        <v>728</v>
      </c>
      <c r="C615" s="481" t="s">
        <v>1193</v>
      </c>
      <c r="D615" s="481" t="s">
        <v>1910</v>
      </c>
      <c r="E615" s="481">
        <v>11459</v>
      </c>
      <c r="F615" s="339"/>
      <c r="G615" s="340">
        <f>IF(ISNUMBER(E615),E615/'Bulk DivVar Analysis'!$I$7,"")</f>
        <v>0.66469445169523478</v>
      </c>
      <c r="H615" s="338" t="str">
        <f>IF(ISNUMBER(E615), IF(G615&gt;'Bulk DivVar Analysis'!$J$9,"Pass","Fail"),"")</f>
        <v>Pass</v>
      </c>
      <c r="I615" s="338" t="str">
        <f t="shared" si="11"/>
        <v>Beta_7_D2</v>
      </c>
      <c r="J615" s="339"/>
      <c r="K615" s="339"/>
      <c r="L615" s="339"/>
      <c r="M615" s="339"/>
      <c r="N615" s="339"/>
      <c r="O615" s="339"/>
      <c r="P615" s="339"/>
      <c r="Q615" s="339"/>
    </row>
    <row r="616" spans="1:17" ht="13.5" customHeight="1">
      <c r="A616" s="481" t="s">
        <v>1127</v>
      </c>
      <c r="B616" s="481" t="s">
        <v>728</v>
      </c>
      <c r="C616" s="481" t="s">
        <v>1195</v>
      </c>
      <c r="D616" s="481" t="s">
        <v>1911</v>
      </c>
      <c r="E616" s="481">
        <v>16883</v>
      </c>
      <c r="F616" s="339"/>
      <c r="G616" s="340">
        <f>IF(ISNUMBER(E616),E616/'Bulk DivVar Analysis'!$I$7,"")</f>
        <v>0.9793207459613098</v>
      </c>
      <c r="H616" s="338" t="str">
        <f>IF(ISNUMBER(E616), IF(G616&gt;'Bulk DivVar Analysis'!$J$9,"Pass","Fail"),"")</f>
        <v>Pass</v>
      </c>
      <c r="I616" s="338" t="str">
        <f t="shared" si="11"/>
        <v>Beta_7_D3</v>
      </c>
      <c r="J616" s="339"/>
      <c r="K616" s="339"/>
      <c r="L616" s="339"/>
      <c r="M616" s="339"/>
      <c r="N616" s="339"/>
      <c r="O616" s="339"/>
      <c r="P616" s="339"/>
      <c r="Q616" s="339"/>
    </row>
    <row r="617" spans="1:17" ht="13.5" customHeight="1">
      <c r="A617" s="481" t="s">
        <v>1127</v>
      </c>
      <c r="B617" s="481" t="s">
        <v>728</v>
      </c>
      <c r="C617" s="481" t="s">
        <v>1197</v>
      </c>
      <c r="D617" s="481" t="s">
        <v>1912</v>
      </c>
      <c r="E617" s="481">
        <v>15916</v>
      </c>
      <c r="F617" s="339"/>
      <c r="G617" s="340">
        <f>IF(ISNUMBER(E617),E617/'Bulk DivVar Analysis'!$I$7,"")</f>
        <v>0.92322863192087934</v>
      </c>
      <c r="H617" s="338" t="str">
        <f>IF(ISNUMBER(E617), IF(G617&gt;'Bulk DivVar Analysis'!$J$9,"Pass","Fail"),"")</f>
        <v>Pass</v>
      </c>
      <c r="I617" s="338" t="str">
        <f t="shared" si="11"/>
        <v>Beta_7_D4</v>
      </c>
      <c r="J617" s="339"/>
      <c r="K617" s="339"/>
      <c r="L617" s="339"/>
      <c r="M617" s="339"/>
      <c r="N617" s="339"/>
      <c r="O617" s="339"/>
      <c r="P617" s="339"/>
      <c r="Q617" s="339"/>
    </row>
    <row r="618" spans="1:17" ht="13.5" customHeight="1">
      <c r="A618" s="481" t="s">
        <v>1127</v>
      </c>
      <c r="B618" s="481" t="s">
        <v>728</v>
      </c>
      <c r="C618" s="481" t="s">
        <v>1199</v>
      </c>
      <c r="D618" s="481" t="s">
        <v>1913</v>
      </c>
      <c r="E618" s="481">
        <v>16947</v>
      </c>
      <c r="F618" s="339"/>
      <c r="G618" s="340">
        <f>IF(ISNUMBER(E618),E618/'Bulk DivVar Analysis'!$I$7,"")</f>
        <v>0.9830331506134169</v>
      </c>
      <c r="H618" s="338" t="str">
        <f>IF(ISNUMBER(E618), IF(G618&gt;'Bulk DivVar Analysis'!$J$9,"Pass","Fail"),"")</f>
        <v>Pass</v>
      </c>
      <c r="I618" s="338" t="str">
        <f t="shared" si="11"/>
        <v>Beta_7_D5</v>
      </c>
      <c r="J618" s="339"/>
      <c r="K618" s="339"/>
      <c r="L618" s="339"/>
      <c r="M618" s="339"/>
      <c r="N618" s="339"/>
      <c r="O618" s="339"/>
      <c r="P618" s="339"/>
      <c r="Q618" s="339"/>
    </row>
    <row r="619" spans="1:17" ht="13.5" customHeight="1">
      <c r="A619" s="481" t="s">
        <v>1127</v>
      </c>
      <c r="B619" s="481" t="s">
        <v>728</v>
      </c>
      <c r="C619" s="481" t="s">
        <v>1201</v>
      </c>
      <c r="D619" s="481" t="s">
        <v>1914</v>
      </c>
      <c r="E619" s="481">
        <v>19947</v>
      </c>
      <c r="F619" s="339"/>
      <c r="G619" s="340">
        <f>IF(ISNUMBER(E619),E619/'Bulk DivVar Analysis'!$I$7,"")</f>
        <v>1.1570521186809362</v>
      </c>
      <c r="H619" s="338" t="str">
        <f>IF(ISNUMBER(E619), IF(G619&gt;'Bulk DivVar Analysis'!$J$9,"Pass","Fail"),"")</f>
        <v>Pass</v>
      </c>
      <c r="I619" s="338" t="str">
        <f t="shared" si="11"/>
        <v>Beta_7_D6</v>
      </c>
      <c r="J619" s="339"/>
      <c r="K619" s="339"/>
      <c r="L619" s="339"/>
      <c r="M619" s="339"/>
      <c r="N619" s="339"/>
      <c r="O619" s="339"/>
      <c r="P619" s="339"/>
      <c r="Q619" s="339"/>
    </row>
    <row r="620" spans="1:17" ht="13.5" customHeight="1">
      <c r="A620" s="481" t="s">
        <v>1127</v>
      </c>
      <c r="B620" s="481" t="s">
        <v>728</v>
      </c>
      <c r="C620" s="481" t="s">
        <v>1203</v>
      </c>
      <c r="D620" s="481" t="s">
        <v>1915</v>
      </c>
      <c r="E620" s="481">
        <v>11792</v>
      </c>
      <c r="F620" s="339"/>
      <c r="G620" s="340">
        <f>IF(ISNUMBER(E620),E620/'Bulk DivVar Analysis'!$I$7,"")</f>
        <v>0.68401055715072945</v>
      </c>
      <c r="H620" s="338" t="str">
        <f>IF(ISNUMBER(E620), IF(G620&gt;'Bulk DivVar Analysis'!$J$9,"Pass","Fail"),"")</f>
        <v>Pass</v>
      </c>
      <c r="I620" s="338" t="str">
        <f t="shared" si="11"/>
        <v>Beta_7_D7</v>
      </c>
      <c r="J620" s="339"/>
      <c r="K620" s="339"/>
      <c r="L620" s="339"/>
      <c r="M620" s="339"/>
      <c r="N620" s="339"/>
      <c r="O620" s="339"/>
      <c r="P620" s="339"/>
      <c r="Q620" s="339"/>
    </row>
    <row r="621" spans="1:17" ht="13.5" customHeight="1">
      <c r="A621" s="481" t="s">
        <v>1127</v>
      </c>
      <c r="B621" s="481" t="s">
        <v>728</v>
      </c>
      <c r="C621" s="481" t="s">
        <v>1205</v>
      </c>
      <c r="D621" s="481" t="s">
        <v>1916</v>
      </c>
      <c r="E621" s="481">
        <v>15326</v>
      </c>
      <c r="F621" s="339"/>
      <c r="G621" s="340">
        <f>IF(ISNUMBER(E621),E621/'Bulk DivVar Analysis'!$I$7,"")</f>
        <v>0.88900490153426726</v>
      </c>
      <c r="H621" s="338" t="str">
        <f>IF(ISNUMBER(E621), IF(G621&gt;'Bulk DivVar Analysis'!$J$9,"Pass","Fail"),"")</f>
        <v>Pass</v>
      </c>
      <c r="I621" s="338" t="str">
        <f t="shared" si="11"/>
        <v>Beta_7_D8</v>
      </c>
      <c r="J621" s="339"/>
      <c r="K621" s="339"/>
      <c r="L621" s="339"/>
      <c r="M621" s="339"/>
      <c r="N621" s="339"/>
      <c r="O621" s="339"/>
      <c r="P621" s="339"/>
      <c r="Q621" s="339"/>
    </row>
    <row r="622" spans="1:17" ht="13.5" customHeight="1">
      <c r="A622" s="481" t="s">
        <v>1127</v>
      </c>
      <c r="B622" s="481" t="s">
        <v>728</v>
      </c>
      <c r="C622" s="481" t="s">
        <v>1207</v>
      </c>
      <c r="D622" s="481" t="s">
        <v>1917</v>
      </c>
      <c r="E622" s="481">
        <v>14192</v>
      </c>
      <c r="F622" s="339"/>
      <c r="G622" s="340">
        <f>IF(ISNUMBER(E622),E622/'Bulk DivVar Analysis'!$I$7,"")</f>
        <v>0.82322573160474488</v>
      </c>
      <c r="H622" s="338" t="str">
        <f>IF(ISNUMBER(E622), IF(G622&gt;'Bulk DivVar Analysis'!$J$9,"Pass","Fail"),"")</f>
        <v>Pass</v>
      </c>
      <c r="I622" s="338" t="str">
        <f t="shared" si="11"/>
        <v>Beta_7_D9</v>
      </c>
      <c r="J622" s="339"/>
      <c r="K622" s="339"/>
      <c r="L622" s="339"/>
      <c r="M622" s="339"/>
      <c r="N622" s="339"/>
      <c r="O622" s="339"/>
      <c r="P622" s="339"/>
      <c r="Q622" s="339"/>
    </row>
    <row r="623" spans="1:17" ht="13.5" customHeight="1">
      <c r="A623" s="481" t="s">
        <v>1127</v>
      </c>
      <c r="B623" s="481" t="s">
        <v>728</v>
      </c>
      <c r="C623" s="481" t="s">
        <v>532</v>
      </c>
      <c r="D623" s="481" t="s">
        <v>1918</v>
      </c>
      <c r="E623" s="481">
        <v>14484</v>
      </c>
      <c r="F623" s="339"/>
      <c r="G623" s="340">
        <f>IF(ISNUMBER(E623),E623/'Bulk DivVar Analysis'!$I$7,"")</f>
        <v>0.84016357782998352</v>
      </c>
      <c r="H623" s="338" t="str">
        <f>IF(ISNUMBER(E623), IF(G623&gt;'Bulk DivVar Analysis'!$J$9,"Pass","Fail"),"")</f>
        <v>Pass</v>
      </c>
      <c r="I623" s="338" t="str">
        <f t="shared" si="11"/>
        <v>Beta_7_D10</v>
      </c>
      <c r="J623" s="339"/>
      <c r="K623" s="339"/>
      <c r="L623" s="339"/>
      <c r="M623" s="339"/>
      <c r="N623" s="339"/>
      <c r="O623" s="339"/>
      <c r="P623" s="339"/>
      <c r="Q623" s="339"/>
    </row>
    <row r="624" spans="1:17" ht="13.5" customHeight="1">
      <c r="A624" s="481" t="s">
        <v>1127</v>
      </c>
      <c r="B624" s="481" t="s">
        <v>728</v>
      </c>
      <c r="C624" s="481" t="s">
        <v>533</v>
      </c>
      <c r="D624" s="481" t="s">
        <v>1919</v>
      </c>
      <c r="E624" s="481">
        <v>13164</v>
      </c>
      <c r="F624" s="339"/>
      <c r="G624" s="340">
        <f>IF(ISNUMBER(E624),E624/'Bulk DivVar Analysis'!$I$7,"")</f>
        <v>0.763595231880275</v>
      </c>
      <c r="H624" s="338" t="str">
        <f>IF(ISNUMBER(E624), IF(G624&gt;'Bulk DivVar Analysis'!$J$9,"Pass","Fail"),"")</f>
        <v>Pass</v>
      </c>
      <c r="I624" s="338" t="str">
        <f t="shared" si="11"/>
        <v>Beta_7_D11</v>
      </c>
      <c r="J624" s="339"/>
      <c r="K624" s="339"/>
      <c r="L624" s="339"/>
      <c r="M624" s="339"/>
      <c r="N624" s="339"/>
      <c r="O624" s="339"/>
      <c r="P624" s="339"/>
      <c r="Q624" s="339"/>
    </row>
    <row r="625" spans="1:17" ht="13.5" customHeight="1">
      <c r="A625" s="481" t="s">
        <v>1127</v>
      </c>
      <c r="B625" s="481" t="s">
        <v>728</v>
      </c>
      <c r="C625" s="481" t="s">
        <v>534</v>
      </c>
      <c r="D625" s="481" t="s">
        <v>1920</v>
      </c>
      <c r="E625" s="481">
        <v>15008</v>
      </c>
      <c r="F625" s="339"/>
      <c r="G625" s="340">
        <f>IF(ISNUMBER(E625),E625/'Bulk DivVar Analysis'!$I$7,"")</f>
        <v>0.87055889091911021</v>
      </c>
      <c r="H625" s="338" t="str">
        <f>IF(ISNUMBER(E625), IF(G625&gt;'Bulk DivVar Analysis'!$J$9,"Pass","Fail"),"")</f>
        <v>Pass</v>
      </c>
      <c r="I625" s="338" t="str">
        <f t="shared" si="11"/>
        <v>Beta_7_D12</v>
      </c>
      <c r="J625" s="339"/>
      <c r="K625" s="339"/>
      <c r="L625" s="339"/>
      <c r="M625" s="339"/>
      <c r="N625" s="339"/>
      <c r="O625" s="339"/>
      <c r="P625" s="339"/>
      <c r="Q625" s="339"/>
    </row>
    <row r="626" spans="1:17" ht="13.5" customHeight="1">
      <c r="A626" s="481" t="s">
        <v>1127</v>
      </c>
      <c r="B626" s="481" t="s">
        <v>728</v>
      </c>
      <c r="C626" s="481" t="s">
        <v>1212</v>
      </c>
      <c r="D626" s="481" t="s">
        <v>1921</v>
      </c>
      <c r="E626" s="481">
        <v>16191</v>
      </c>
      <c r="F626" s="339"/>
      <c r="G626" s="340">
        <f>IF(ISNUMBER(E626),E626/'Bulk DivVar Analysis'!$I$7,"")</f>
        <v>0.93918037066040194</v>
      </c>
      <c r="H626" s="338" t="str">
        <f>IF(ISNUMBER(E626), IF(G626&gt;'Bulk DivVar Analysis'!$J$9,"Pass","Fail"),"")</f>
        <v>Pass</v>
      </c>
      <c r="I626" s="338" t="str">
        <f t="shared" si="11"/>
        <v>Beta_7_E1</v>
      </c>
      <c r="J626" s="339"/>
      <c r="K626" s="339"/>
      <c r="L626" s="339"/>
      <c r="M626" s="339"/>
      <c r="N626" s="339"/>
      <c r="O626" s="339"/>
      <c r="P626" s="339"/>
      <c r="Q626" s="339"/>
    </row>
    <row r="627" spans="1:17" ht="13.5" customHeight="1">
      <c r="A627" s="481" t="s">
        <v>1127</v>
      </c>
      <c r="B627" s="481" t="s">
        <v>728</v>
      </c>
      <c r="C627" s="481" t="s">
        <v>1214</v>
      </c>
      <c r="D627" s="481" t="s">
        <v>1922</v>
      </c>
      <c r="E627" s="481">
        <v>12908</v>
      </c>
      <c r="F627" s="339"/>
      <c r="G627" s="340">
        <f>IF(ISNUMBER(E627),E627/'Bulk DivVar Analysis'!$I$7,"")</f>
        <v>0.74874561327184663</v>
      </c>
      <c r="H627" s="338" t="str">
        <f>IF(ISNUMBER(E627), IF(G627&gt;'Bulk DivVar Analysis'!$J$9,"Pass","Fail"),"")</f>
        <v>Pass</v>
      </c>
      <c r="I627" s="338" t="str">
        <f t="shared" si="11"/>
        <v>Beta_7_E2</v>
      </c>
      <c r="J627" s="339"/>
      <c r="K627" s="339"/>
      <c r="L627" s="339"/>
      <c r="M627" s="339"/>
      <c r="N627" s="339"/>
      <c r="O627" s="339"/>
      <c r="P627" s="339"/>
      <c r="Q627" s="339"/>
    </row>
    <row r="628" spans="1:17" ht="13.5" customHeight="1">
      <c r="A628" s="481" t="s">
        <v>1127</v>
      </c>
      <c r="B628" s="481" t="s">
        <v>728</v>
      </c>
      <c r="C628" s="481" t="s">
        <v>1216</v>
      </c>
      <c r="D628" s="481" t="s">
        <v>1923</v>
      </c>
      <c r="E628" s="481">
        <v>15477</v>
      </c>
      <c r="F628" s="339"/>
      <c r="G628" s="340">
        <f>IF(ISNUMBER(E628),E628/'Bulk DivVar Analysis'!$I$7,"")</f>
        <v>0.89776385626033239</v>
      </c>
      <c r="H628" s="338" t="str">
        <f>IF(ISNUMBER(E628), IF(G628&gt;'Bulk DivVar Analysis'!$J$9,"Pass","Fail"),"")</f>
        <v>Pass</v>
      </c>
      <c r="I628" s="338" t="str">
        <f t="shared" si="11"/>
        <v>Beta_7_E3</v>
      </c>
      <c r="J628" s="339"/>
      <c r="K628" s="339"/>
      <c r="L628" s="339"/>
      <c r="M628" s="339"/>
      <c r="N628" s="339"/>
      <c r="O628" s="339"/>
      <c r="P628" s="339"/>
      <c r="Q628" s="339"/>
    </row>
    <row r="629" spans="1:17" ht="13.5" customHeight="1">
      <c r="A629" s="481" t="s">
        <v>1127</v>
      </c>
      <c r="B629" s="481" t="s">
        <v>728</v>
      </c>
      <c r="C629" s="481" t="s">
        <v>1218</v>
      </c>
      <c r="D629" s="481" t="s">
        <v>1924</v>
      </c>
      <c r="E629" s="481">
        <v>16851</v>
      </c>
      <c r="F629" s="339"/>
      <c r="G629" s="340">
        <f>IF(ISNUMBER(E629),E629/'Bulk DivVar Analysis'!$I$7,"")</f>
        <v>0.97746454363525626</v>
      </c>
      <c r="H629" s="338" t="str">
        <f>IF(ISNUMBER(E629), IF(G629&gt;'Bulk DivVar Analysis'!$J$9,"Pass","Fail"),"")</f>
        <v>Pass</v>
      </c>
      <c r="I629" s="338" t="str">
        <f t="shared" si="11"/>
        <v>Beta_7_E4</v>
      </c>
      <c r="J629" s="339"/>
      <c r="K629" s="339"/>
      <c r="L629" s="339"/>
      <c r="M629" s="339"/>
      <c r="N629" s="339"/>
      <c r="O629" s="339"/>
      <c r="P629" s="339"/>
      <c r="Q629" s="339"/>
    </row>
    <row r="630" spans="1:17" ht="13.5" customHeight="1">
      <c r="A630" s="481" t="s">
        <v>1127</v>
      </c>
      <c r="B630" s="481" t="s">
        <v>728</v>
      </c>
      <c r="C630" s="481" t="s">
        <v>1220</v>
      </c>
      <c r="D630" s="481" t="s">
        <v>1925</v>
      </c>
      <c r="E630" s="481">
        <v>8744</v>
      </c>
      <c r="F630" s="339"/>
      <c r="G630" s="340">
        <f>IF(ISNUMBER(E630),E630/'Bulk DivVar Analysis'!$I$7,"")</f>
        <v>0.50720728559412975</v>
      </c>
      <c r="H630" s="338" t="str">
        <f>IF(ISNUMBER(E630), IF(G630&gt;'Bulk DivVar Analysis'!$J$9,"Pass","Fail"),"")</f>
        <v>Pass</v>
      </c>
      <c r="I630" s="338" t="str">
        <f t="shared" si="11"/>
        <v>Beta_7_E5</v>
      </c>
      <c r="J630" s="339"/>
      <c r="K630" s="339"/>
      <c r="L630" s="339"/>
      <c r="M630" s="339"/>
      <c r="N630" s="339"/>
      <c r="O630" s="339"/>
      <c r="P630" s="339"/>
      <c r="Q630" s="339"/>
    </row>
    <row r="631" spans="1:17" ht="13.5" customHeight="1">
      <c r="A631" s="481" t="s">
        <v>1127</v>
      </c>
      <c r="B631" s="481" t="s">
        <v>728</v>
      </c>
      <c r="C631" s="481" t="s">
        <v>1222</v>
      </c>
      <c r="D631" s="481" t="s">
        <v>1926</v>
      </c>
      <c r="E631" s="481">
        <v>13465</v>
      </c>
      <c r="F631" s="339"/>
      <c r="G631" s="340">
        <f>IF(ISNUMBER(E631),E631/'Bulk DivVar Analysis'!$I$7,"")</f>
        <v>0.78105513500971602</v>
      </c>
      <c r="H631" s="338" t="str">
        <f>IF(ISNUMBER(E631), IF(G631&gt;'Bulk DivVar Analysis'!$J$9,"Pass","Fail"),"")</f>
        <v>Pass</v>
      </c>
      <c r="I631" s="338" t="str">
        <f t="shared" si="11"/>
        <v>Beta_7_E6</v>
      </c>
      <c r="J631" s="339"/>
      <c r="K631" s="339"/>
      <c r="L631" s="339"/>
      <c r="M631" s="339"/>
      <c r="N631" s="339"/>
      <c r="O631" s="339"/>
      <c r="P631" s="339"/>
      <c r="Q631" s="339"/>
    </row>
    <row r="632" spans="1:17" ht="13.5" customHeight="1">
      <c r="A632" s="481" t="s">
        <v>1127</v>
      </c>
      <c r="B632" s="481" t="s">
        <v>728</v>
      </c>
      <c r="C632" s="481" t="s">
        <v>1224</v>
      </c>
      <c r="D632" s="481" t="s">
        <v>1927</v>
      </c>
      <c r="E632" s="481">
        <v>12716</v>
      </c>
      <c r="F632" s="339"/>
      <c r="G632" s="340">
        <f>IF(ISNUMBER(E632),E632/'Bulk DivVar Analysis'!$I$7,"")</f>
        <v>0.73760839931552535</v>
      </c>
      <c r="H632" s="338" t="str">
        <f>IF(ISNUMBER(E632), IF(G632&gt;'Bulk DivVar Analysis'!$J$9,"Pass","Fail"),"")</f>
        <v>Pass</v>
      </c>
      <c r="I632" s="338" t="str">
        <f t="shared" si="11"/>
        <v>Beta_7_E7</v>
      </c>
      <c r="J632" s="339"/>
      <c r="K632" s="339"/>
      <c r="L632" s="339"/>
      <c r="M632" s="339"/>
      <c r="N632" s="339"/>
      <c r="O632" s="339"/>
      <c r="P632" s="339"/>
      <c r="Q632" s="339"/>
    </row>
    <row r="633" spans="1:17" ht="13.5" customHeight="1">
      <c r="A633" s="481" t="s">
        <v>1127</v>
      </c>
      <c r="B633" s="481" t="s">
        <v>728</v>
      </c>
      <c r="C633" s="481" t="s">
        <v>1226</v>
      </c>
      <c r="D633" s="481" t="s">
        <v>1928</v>
      </c>
      <c r="E633" s="481">
        <v>23273</v>
      </c>
      <c r="F633" s="339"/>
      <c r="G633" s="340">
        <f>IF(ISNUMBER(E633),E633/'Bulk DivVar Analysis'!$I$7,"")</f>
        <v>1.349981147945126</v>
      </c>
      <c r="H633" s="338" t="str">
        <f>IF(ISNUMBER(E633), IF(G633&gt;'Bulk DivVar Analysis'!$J$9,"Pass","Fail"),"")</f>
        <v>Pass</v>
      </c>
      <c r="I633" s="338" t="str">
        <f t="shared" si="11"/>
        <v>Beta_7_E8</v>
      </c>
      <c r="J633" s="339"/>
      <c r="K633" s="339"/>
      <c r="L633" s="339"/>
      <c r="M633" s="339"/>
      <c r="N633" s="339"/>
      <c r="O633" s="339"/>
      <c r="P633" s="339"/>
      <c r="Q633" s="339"/>
    </row>
    <row r="634" spans="1:17" ht="13.5" customHeight="1">
      <c r="A634" s="481" t="s">
        <v>1127</v>
      </c>
      <c r="B634" s="481" t="s">
        <v>728</v>
      </c>
      <c r="C634" s="481" t="s">
        <v>1228</v>
      </c>
      <c r="D634" s="481" t="s">
        <v>1929</v>
      </c>
      <c r="E634" s="481">
        <v>5467</v>
      </c>
      <c r="F634" s="339"/>
      <c r="G634" s="340">
        <f>IF(ISNUMBER(E634),E634/'Bulk DivVar Analysis'!$I$7,"")</f>
        <v>0.31712056614170947</v>
      </c>
      <c r="H634" s="338" t="str">
        <f>IF(ISNUMBER(E634), IF(G634&gt;'Bulk DivVar Analysis'!$J$9,"Pass","Fail"),"")</f>
        <v>Pass</v>
      </c>
      <c r="I634" s="338" t="str">
        <f t="shared" si="11"/>
        <v>Beta_7_E9</v>
      </c>
      <c r="J634" s="339"/>
      <c r="K634" s="339"/>
      <c r="L634" s="339"/>
      <c r="M634" s="339"/>
      <c r="N634" s="339"/>
      <c r="O634" s="339"/>
      <c r="P634" s="339"/>
      <c r="Q634" s="339"/>
    </row>
    <row r="635" spans="1:17" ht="13.5" customHeight="1">
      <c r="A635" s="481" t="s">
        <v>1127</v>
      </c>
      <c r="B635" s="481" t="s">
        <v>728</v>
      </c>
      <c r="C635" s="481" t="s">
        <v>544</v>
      </c>
      <c r="D635" s="481" t="s">
        <v>1930</v>
      </c>
      <c r="E635" s="481">
        <v>10803</v>
      </c>
      <c r="F635" s="339"/>
      <c r="G635" s="340">
        <f>IF(ISNUMBER(E635),E635/'Bulk DivVar Analysis'!$I$7,"")</f>
        <v>0.62664230401113719</v>
      </c>
      <c r="H635" s="338" t="str">
        <f>IF(ISNUMBER(E635), IF(G635&gt;'Bulk DivVar Analysis'!$J$9,"Pass","Fail"),"")</f>
        <v>Pass</v>
      </c>
      <c r="I635" s="338" t="str">
        <f t="shared" si="11"/>
        <v>Beta_7_E10</v>
      </c>
      <c r="J635" s="339"/>
      <c r="K635" s="339"/>
      <c r="L635" s="339"/>
      <c r="M635" s="339"/>
      <c r="N635" s="339"/>
      <c r="O635" s="339"/>
      <c r="P635" s="339"/>
      <c r="Q635" s="339"/>
    </row>
    <row r="636" spans="1:17" ht="13.5" customHeight="1">
      <c r="A636" s="481" t="s">
        <v>1127</v>
      </c>
      <c r="B636" s="481" t="s">
        <v>728</v>
      </c>
      <c r="C636" s="481" t="s">
        <v>545</v>
      </c>
      <c r="D636" s="481" t="s">
        <v>1931</v>
      </c>
      <c r="E636" s="481">
        <v>26217</v>
      </c>
      <c r="F636" s="339"/>
      <c r="G636" s="340">
        <f>IF(ISNUMBER(E636),E636/'Bulk DivVar Analysis'!$I$7,"")</f>
        <v>1.5207517619420516</v>
      </c>
      <c r="H636" s="338" t="str">
        <f>IF(ISNUMBER(E636), IF(G636&gt;'Bulk DivVar Analysis'!$J$9,"Pass","Fail"),"")</f>
        <v>Pass</v>
      </c>
      <c r="I636" s="338" t="str">
        <f t="shared" si="11"/>
        <v>Beta_7_E11</v>
      </c>
      <c r="J636" s="339"/>
      <c r="K636" s="339"/>
      <c r="L636" s="339"/>
      <c r="M636" s="339"/>
      <c r="N636" s="339"/>
      <c r="O636" s="339"/>
      <c r="P636" s="339"/>
      <c r="Q636" s="339"/>
    </row>
    <row r="637" spans="1:17" ht="13.5" customHeight="1">
      <c r="A637" s="481" t="s">
        <v>1127</v>
      </c>
      <c r="B637" s="481" t="s">
        <v>728</v>
      </c>
      <c r="C637" s="481" t="s">
        <v>546</v>
      </c>
      <c r="D637" s="481" t="s">
        <v>1932</v>
      </c>
      <c r="E637" s="481">
        <v>14311</v>
      </c>
      <c r="F637" s="339"/>
      <c r="G637" s="340">
        <f>IF(ISNUMBER(E637),E637/'Bulk DivVar Analysis'!$I$7,"")</f>
        <v>0.83012848400475647</v>
      </c>
      <c r="H637" s="338" t="str">
        <f>IF(ISNUMBER(E637), IF(G637&gt;'Bulk DivVar Analysis'!$J$9,"Pass","Fail"),"")</f>
        <v>Pass</v>
      </c>
      <c r="I637" s="338" t="str">
        <f t="shared" si="11"/>
        <v>Beta_7_E12</v>
      </c>
      <c r="J637" s="339"/>
      <c r="K637" s="339"/>
      <c r="L637" s="339"/>
      <c r="M637" s="339"/>
      <c r="N637" s="339"/>
      <c r="O637" s="339"/>
      <c r="P637" s="339"/>
      <c r="Q637" s="339"/>
    </row>
    <row r="638" spans="1:17" ht="13.5" customHeight="1">
      <c r="A638" s="481" t="s">
        <v>1127</v>
      </c>
      <c r="B638" s="481" t="s">
        <v>728</v>
      </c>
      <c r="C638" s="481" t="s">
        <v>1233</v>
      </c>
      <c r="D638" s="481" t="s">
        <v>1933</v>
      </c>
      <c r="E638" s="481">
        <v>22664</v>
      </c>
      <c r="F638" s="339"/>
      <c r="G638" s="340">
        <f>IF(ISNUMBER(E638),E638/'Bulk DivVar Analysis'!$I$7,"")</f>
        <v>1.3146552974274195</v>
      </c>
      <c r="H638" s="338" t="str">
        <f>IF(ISNUMBER(E638), IF(G638&gt;'Bulk DivVar Analysis'!$J$9,"Pass","Fail"),"")</f>
        <v>Pass</v>
      </c>
      <c r="I638" s="338" t="str">
        <f t="shared" si="11"/>
        <v>Beta_7_F1</v>
      </c>
      <c r="J638" s="339"/>
      <c r="K638" s="339"/>
      <c r="L638" s="339"/>
      <c r="M638" s="339"/>
      <c r="N638" s="339"/>
      <c r="O638" s="339"/>
      <c r="P638" s="339"/>
      <c r="Q638" s="339"/>
    </row>
    <row r="639" spans="1:17" ht="13.5" customHeight="1">
      <c r="A639" s="481" t="s">
        <v>1127</v>
      </c>
      <c r="B639" s="481" t="s">
        <v>728</v>
      </c>
      <c r="C639" s="481" t="s">
        <v>1235</v>
      </c>
      <c r="D639" s="481" t="s">
        <v>1934</v>
      </c>
      <c r="E639" s="481">
        <v>8989</v>
      </c>
      <c r="F639" s="339"/>
      <c r="G639" s="340">
        <f>IF(ISNUMBER(E639),E639/'Bulk DivVar Analysis'!$I$7,"")</f>
        <v>0.52141883465297723</v>
      </c>
      <c r="H639" s="338" t="str">
        <f>IF(ISNUMBER(E639), IF(G639&gt;'Bulk DivVar Analysis'!$J$9,"Pass","Fail"),"")</f>
        <v>Pass</v>
      </c>
      <c r="I639" s="338" t="str">
        <f t="shared" si="11"/>
        <v>Beta_7_F2</v>
      </c>
      <c r="J639" s="339"/>
      <c r="K639" s="339"/>
      <c r="L639" s="339"/>
      <c r="M639" s="339"/>
      <c r="N639" s="339"/>
      <c r="O639" s="339"/>
      <c r="P639" s="339"/>
      <c r="Q639" s="339"/>
    </row>
    <row r="640" spans="1:17" ht="13.5" customHeight="1">
      <c r="A640" s="481" t="s">
        <v>1127</v>
      </c>
      <c r="B640" s="481" t="s">
        <v>728</v>
      </c>
      <c r="C640" s="481" t="s">
        <v>1237</v>
      </c>
      <c r="D640" s="481" t="s">
        <v>1935</v>
      </c>
      <c r="E640" s="481">
        <v>14303</v>
      </c>
      <c r="F640" s="339"/>
      <c r="G640" s="340">
        <f>IF(ISNUMBER(E640),E640/'Bulk DivVar Analysis'!$I$7,"")</f>
        <v>0.82966443342324314</v>
      </c>
      <c r="H640" s="338" t="str">
        <f>IF(ISNUMBER(E640), IF(G640&gt;'Bulk DivVar Analysis'!$J$9,"Pass","Fail"),"")</f>
        <v>Pass</v>
      </c>
      <c r="I640" s="338" t="str">
        <f t="shared" si="11"/>
        <v>Beta_7_F3</v>
      </c>
      <c r="J640" s="339"/>
      <c r="K640" s="339"/>
      <c r="L640" s="339"/>
      <c r="M640" s="339"/>
      <c r="N640" s="339"/>
      <c r="O640" s="339"/>
      <c r="P640" s="339"/>
      <c r="Q640" s="339"/>
    </row>
    <row r="641" spans="1:17" ht="13.5" customHeight="1">
      <c r="A641" s="481" t="s">
        <v>1127</v>
      </c>
      <c r="B641" s="481" t="s">
        <v>728</v>
      </c>
      <c r="C641" s="481" t="s">
        <v>1239</v>
      </c>
      <c r="D641" s="481" t="s">
        <v>1936</v>
      </c>
      <c r="E641" s="481">
        <v>8458</v>
      </c>
      <c r="F641" s="339"/>
      <c r="G641" s="340">
        <f>IF(ISNUMBER(E641),E641/'Bulk DivVar Analysis'!$I$7,"")</f>
        <v>0.49061747730502625</v>
      </c>
      <c r="H641" s="338" t="str">
        <f>IF(ISNUMBER(E641), IF(G641&gt;'Bulk DivVar Analysis'!$J$9,"Pass","Fail"),"")</f>
        <v>Pass</v>
      </c>
      <c r="I641" s="338" t="str">
        <f t="shared" si="11"/>
        <v>Beta_7_F4</v>
      </c>
      <c r="J641" s="339"/>
      <c r="K641" s="339"/>
      <c r="L641" s="339"/>
      <c r="M641" s="339"/>
      <c r="N641" s="339"/>
      <c r="O641" s="339"/>
      <c r="P641" s="339"/>
      <c r="Q641" s="339"/>
    </row>
    <row r="642" spans="1:17" ht="13.5" customHeight="1">
      <c r="A642" s="481" t="s">
        <v>1127</v>
      </c>
      <c r="B642" s="481" t="s">
        <v>728</v>
      </c>
      <c r="C642" s="481" t="s">
        <v>1241</v>
      </c>
      <c r="D642" s="481" t="s">
        <v>1937</v>
      </c>
      <c r="E642" s="481">
        <v>5935</v>
      </c>
      <c r="F642" s="339"/>
      <c r="G642" s="340">
        <f>IF(ISNUMBER(E642),E642/'Bulk DivVar Analysis'!$I$7,"")</f>
        <v>0.34426752516024245</v>
      </c>
      <c r="H642" s="338" t="str">
        <f>IF(ISNUMBER(E642), IF(G642&gt;'Bulk DivVar Analysis'!$J$9,"Pass","Fail"),"")</f>
        <v>Pass</v>
      </c>
      <c r="I642" s="338" t="str">
        <f t="shared" si="11"/>
        <v>Beta_7_F5</v>
      </c>
      <c r="J642" s="339"/>
      <c r="K642" s="339"/>
      <c r="L642" s="339"/>
      <c r="M642" s="339"/>
      <c r="N642" s="339"/>
      <c r="O642" s="339"/>
      <c r="P642" s="339"/>
      <c r="Q642" s="339"/>
    </row>
    <row r="643" spans="1:17" ht="13.5" customHeight="1">
      <c r="A643" s="481" t="s">
        <v>1127</v>
      </c>
      <c r="B643" s="481" t="s">
        <v>728</v>
      </c>
      <c r="C643" s="481" t="s">
        <v>1243</v>
      </c>
      <c r="D643" s="481" t="s">
        <v>1938</v>
      </c>
      <c r="E643" s="481">
        <v>16438</v>
      </c>
      <c r="F643" s="339"/>
      <c r="G643" s="340">
        <f>IF(ISNUMBER(E643),E643/'Bulk DivVar Analysis'!$I$7,"")</f>
        <v>0.95350793236462772</v>
      </c>
      <c r="H643" s="338" t="str">
        <f>IF(ISNUMBER(E643), IF(G643&gt;'Bulk DivVar Analysis'!$J$9,"Pass","Fail"),"")</f>
        <v>Pass</v>
      </c>
      <c r="I643" s="338" t="str">
        <f t="shared" ref="I643:I706" si="12">_xlfn.TEXTJOIN("_",TRUE,B643,C643)</f>
        <v>Beta_7_F6</v>
      </c>
      <c r="J643" s="339"/>
      <c r="K643" s="339"/>
      <c r="L643" s="339"/>
      <c r="M643" s="339"/>
      <c r="N643" s="339"/>
      <c r="O643" s="339"/>
      <c r="P643" s="339"/>
      <c r="Q643" s="339"/>
    </row>
    <row r="644" spans="1:17" ht="13.5" customHeight="1">
      <c r="A644" s="481" t="s">
        <v>1127</v>
      </c>
      <c r="B644" s="481" t="s">
        <v>728</v>
      </c>
      <c r="C644" s="481" t="s">
        <v>1245</v>
      </c>
      <c r="D644" s="481" t="s">
        <v>1939</v>
      </c>
      <c r="E644" s="481">
        <v>13415</v>
      </c>
      <c r="F644" s="339"/>
      <c r="G644" s="340">
        <f>IF(ISNUMBER(E644),E644/'Bulk DivVar Analysis'!$I$7,"")</f>
        <v>0.77815481887525739</v>
      </c>
      <c r="H644" s="338" t="str">
        <f>IF(ISNUMBER(E644), IF(G644&gt;'Bulk DivVar Analysis'!$J$9,"Pass","Fail"),"")</f>
        <v>Pass</v>
      </c>
      <c r="I644" s="338" t="str">
        <f t="shared" si="12"/>
        <v>Beta_7_F7</v>
      </c>
      <c r="J644" s="339"/>
      <c r="K644" s="339"/>
      <c r="L644" s="339"/>
      <c r="M644" s="339"/>
      <c r="N644" s="339"/>
      <c r="O644" s="339"/>
      <c r="P644" s="339"/>
      <c r="Q644" s="339"/>
    </row>
    <row r="645" spans="1:17" ht="13.5" customHeight="1">
      <c r="A645" s="481" t="s">
        <v>1127</v>
      </c>
      <c r="B645" s="481" t="s">
        <v>728</v>
      </c>
      <c r="C645" s="481" t="s">
        <v>1247</v>
      </c>
      <c r="D645" s="481" t="s">
        <v>1940</v>
      </c>
      <c r="E645" s="481">
        <v>22665</v>
      </c>
      <c r="F645" s="339"/>
      <c r="G645" s="340">
        <f>IF(ISNUMBER(E645),E645/'Bulk DivVar Analysis'!$I$7,"")</f>
        <v>1.3147133037501089</v>
      </c>
      <c r="H645" s="338" t="str">
        <f>IF(ISNUMBER(E645), IF(G645&gt;'Bulk DivVar Analysis'!$J$9,"Pass","Fail"),"")</f>
        <v>Pass</v>
      </c>
      <c r="I645" s="338" t="str">
        <f t="shared" si="12"/>
        <v>Beta_7_F8</v>
      </c>
      <c r="J645" s="339"/>
      <c r="K645" s="339"/>
      <c r="L645" s="339"/>
      <c r="M645" s="339"/>
      <c r="N645" s="339"/>
      <c r="O645" s="339"/>
      <c r="P645" s="339"/>
      <c r="Q645" s="339"/>
    </row>
    <row r="646" spans="1:17" ht="13.5" customHeight="1">
      <c r="A646" s="481" t="s">
        <v>1127</v>
      </c>
      <c r="B646" s="481" t="s">
        <v>728</v>
      </c>
      <c r="C646" s="481" t="s">
        <v>1249</v>
      </c>
      <c r="D646" s="481" t="s">
        <v>1941</v>
      </c>
      <c r="E646" s="481">
        <v>17429</v>
      </c>
      <c r="F646" s="339"/>
      <c r="G646" s="340">
        <f>IF(ISNUMBER(E646),E646/'Bulk DivVar Analysis'!$I$7,"")</f>
        <v>1.0109921981495984</v>
      </c>
      <c r="H646" s="338" t="str">
        <f>IF(ISNUMBER(E646), IF(G646&gt;'Bulk DivVar Analysis'!$J$9,"Pass","Fail"),"")</f>
        <v>Pass</v>
      </c>
      <c r="I646" s="338" t="str">
        <f t="shared" si="12"/>
        <v>Beta_7_F9</v>
      </c>
      <c r="J646" s="339"/>
      <c r="K646" s="339"/>
      <c r="L646" s="339"/>
      <c r="M646" s="339"/>
      <c r="N646" s="339"/>
      <c r="O646" s="339"/>
      <c r="P646" s="339"/>
      <c r="Q646" s="339"/>
    </row>
    <row r="647" spans="1:17" ht="13.5" customHeight="1">
      <c r="A647" s="481" t="s">
        <v>1127</v>
      </c>
      <c r="B647" s="481" t="s">
        <v>728</v>
      </c>
      <c r="C647" s="481" t="s">
        <v>556</v>
      </c>
      <c r="D647" s="481" t="s">
        <v>1942</v>
      </c>
      <c r="E647" s="481">
        <v>15991</v>
      </c>
      <c r="F647" s="339"/>
      <c r="G647" s="340">
        <f>IF(ISNUMBER(E647),E647/'Bulk DivVar Analysis'!$I$7,"")</f>
        <v>0.92757910612256733</v>
      </c>
      <c r="H647" s="338" t="str">
        <f>IF(ISNUMBER(E647), IF(G647&gt;'Bulk DivVar Analysis'!$J$9,"Pass","Fail"),"")</f>
        <v>Pass</v>
      </c>
      <c r="I647" s="338" t="str">
        <f t="shared" si="12"/>
        <v>Beta_7_F10</v>
      </c>
      <c r="J647" s="339"/>
      <c r="K647" s="339"/>
      <c r="L647" s="339"/>
      <c r="M647" s="339"/>
      <c r="N647" s="339"/>
      <c r="O647" s="339"/>
      <c r="P647" s="339"/>
      <c r="Q647" s="339"/>
    </row>
    <row r="648" spans="1:17" ht="13.5" customHeight="1">
      <c r="A648" s="481" t="s">
        <v>1127</v>
      </c>
      <c r="B648" s="481" t="s">
        <v>728</v>
      </c>
      <c r="C648" s="481" t="s">
        <v>557</v>
      </c>
      <c r="D648" s="481" t="s">
        <v>1943</v>
      </c>
      <c r="E648" s="481">
        <v>23793</v>
      </c>
      <c r="F648" s="339"/>
      <c r="G648" s="340">
        <f>IF(ISNUMBER(E648),E648/'Bulk DivVar Analysis'!$I$7,"")</f>
        <v>1.380144435743496</v>
      </c>
      <c r="H648" s="338" t="str">
        <f>IF(ISNUMBER(E648), IF(G648&gt;'Bulk DivVar Analysis'!$J$9,"Pass","Fail"),"")</f>
        <v>Pass</v>
      </c>
      <c r="I648" s="338" t="str">
        <f t="shared" si="12"/>
        <v>Beta_7_F11</v>
      </c>
      <c r="J648" s="339"/>
      <c r="K648" s="339"/>
      <c r="L648" s="339"/>
      <c r="M648" s="339"/>
      <c r="N648" s="339"/>
      <c r="O648" s="339"/>
      <c r="P648" s="339"/>
      <c r="Q648" s="339"/>
    </row>
    <row r="649" spans="1:17" ht="13.5" customHeight="1">
      <c r="A649" s="481" t="s">
        <v>1127</v>
      </c>
      <c r="B649" s="481" t="s">
        <v>728</v>
      </c>
      <c r="C649" s="481" t="s">
        <v>558</v>
      </c>
      <c r="D649" s="481" t="s">
        <v>1944</v>
      </c>
      <c r="E649" s="481">
        <v>34918</v>
      </c>
      <c r="F649" s="339"/>
      <c r="G649" s="340">
        <f>IF(ISNUMBER(E649),E649/'Bulk DivVar Analysis'!$I$7,"")</f>
        <v>2.0254647756605468</v>
      </c>
      <c r="H649" s="338" t="str">
        <f>IF(ISNUMBER(E649), IF(G649&gt;'Bulk DivVar Analysis'!$J$9,"Pass","Fail"),"")</f>
        <v>Pass</v>
      </c>
      <c r="I649" s="338" t="str">
        <f t="shared" si="12"/>
        <v>Beta_7_F12</v>
      </c>
      <c r="J649" s="339"/>
      <c r="K649" s="339"/>
      <c r="L649" s="339"/>
      <c r="M649" s="339"/>
      <c r="N649" s="339"/>
      <c r="O649" s="339"/>
      <c r="P649" s="339"/>
      <c r="Q649" s="339"/>
    </row>
    <row r="650" spans="1:17" ht="13.5" customHeight="1">
      <c r="A650" s="481" t="s">
        <v>1127</v>
      </c>
      <c r="B650" s="481" t="s">
        <v>728</v>
      </c>
      <c r="C650" s="481" t="s">
        <v>1254</v>
      </c>
      <c r="D650" s="481" t="s">
        <v>1945</v>
      </c>
      <c r="E650" s="481">
        <v>27122</v>
      </c>
      <c r="F650" s="339"/>
      <c r="G650" s="340">
        <f>IF(ISNUMBER(E650),E650/'Bulk DivVar Analysis'!$I$7,"")</f>
        <v>1.5732474839757533</v>
      </c>
      <c r="H650" s="338" t="str">
        <f>IF(ISNUMBER(E650), IF(G650&gt;'Bulk DivVar Analysis'!$J$9,"Pass","Fail"),"")</f>
        <v>Pass</v>
      </c>
      <c r="I650" s="338" t="str">
        <f t="shared" si="12"/>
        <v>Beta_7_G1</v>
      </c>
      <c r="J650" s="339"/>
      <c r="K650" s="339"/>
      <c r="L650" s="339"/>
      <c r="M650" s="339"/>
      <c r="N650" s="339"/>
      <c r="O650" s="339"/>
      <c r="P650" s="339"/>
      <c r="Q650" s="339"/>
    </row>
    <row r="651" spans="1:17" ht="13.5" customHeight="1">
      <c r="A651" s="481" t="s">
        <v>1127</v>
      </c>
      <c r="B651" s="481" t="s">
        <v>728</v>
      </c>
      <c r="C651" s="481" t="s">
        <v>1256</v>
      </c>
      <c r="D651" s="481" t="s">
        <v>1946</v>
      </c>
      <c r="E651" s="481">
        <v>12806</v>
      </c>
      <c r="F651" s="339"/>
      <c r="G651" s="340">
        <f>IF(ISNUMBER(E651),E651/'Bulk DivVar Analysis'!$I$7,"")</f>
        <v>0.74282896835755097</v>
      </c>
      <c r="H651" s="338" t="str">
        <f>IF(ISNUMBER(E651), IF(G651&gt;'Bulk DivVar Analysis'!$J$9,"Pass","Fail"),"")</f>
        <v>Pass</v>
      </c>
      <c r="I651" s="338" t="str">
        <f t="shared" si="12"/>
        <v>Beta_7_G2</v>
      </c>
      <c r="J651" s="339"/>
      <c r="K651" s="339"/>
      <c r="L651" s="339"/>
      <c r="M651" s="339"/>
      <c r="N651" s="339"/>
      <c r="O651" s="339"/>
      <c r="P651" s="339"/>
      <c r="Q651" s="339"/>
    </row>
    <row r="652" spans="1:17" ht="13.5" customHeight="1">
      <c r="A652" s="481" t="s">
        <v>1127</v>
      </c>
      <c r="B652" s="481" t="s">
        <v>728</v>
      </c>
      <c r="C652" s="481" t="s">
        <v>1258</v>
      </c>
      <c r="D652" s="481" t="s">
        <v>1947</v>
      </c>
      <c r="E652" s="481">
        <v>17071</v>
      </c>
      <c r="F652" s="339"/>
      <c r="G652" s="340">
        <f>IF(ISNUMBER(E652),E652/'Bulk DivVar Analysis'!$I$7,"")</f>
        <v>0.99022593462687436</v>
      </c>
      <c r="H652" s="338" t="str">
        <f>IF(ISNUMBER(E652), IF(G652&gt;'Bulk DivVar Analysis'!$J$9,"Pass","Fail"),"")</f>
        <v>Pass</v>
      </c>
      <c r="I652" s="338" t="str">
        <f t="shared" si="12"/>
        <v>Beta_7_G3</v>
      </c>
      <c r="J652" s="339"/>
      <c r="K652" s="339"/>
      <c r="L652" s="339"/>
      <c r="M652" s="339"/>
      <c r="N652" s="339"/>
      <c r="O652" s="339"/>
      <c r="P652" s="339"/>
      <c r="Q652" s="339"/>
    </row>
    <row r="653" spans="1:17" ht="13.5" customHeight="1">
      <c r="A653" s="481" t="s">
        <v>1127</v>
      </c>
      <c r="B653" s="481" t="s">
        <v>728</v>
      </c>
      <c r="C653" s="481" t="s">
        <v>1260</v>
      </c>
      <c r="D653" s="481" t="s">
        <v>1948</v>
      </c>
      <c r="E653" s="481">
        <v>15987</v>
      </c>
      <c r="F653" s="339"/>
      <c r="G653" s="340">
        <f>IF(ISNUMBER(E653),E653/'Bulk DivVar Analysis'!$I$7,"")</f>
        <v>0.92734708083181072</v>
      </c>
      <c r="H653" s="338" t="str">
        <f>IF(ISNUMBER(E653), IF(G653&gt;'Bulk DivVar Analysis'!$J$9,"Pass","Fail"),"")</f>
        <v>Pass</v>
      </c>
      <c r="I653" s="338" t="str">
        <f t="shared" si="12"/>
        <v>Beta_7_G4</v>
      </c>
      <c r="J653" s="339"/>
      <c r="K653" s="339"/>
      <c r="L653" s="339"/>
      <c r="M653" s="339"/>
      <c r="N653" s="339"/>
      <c r="O653" s="339"/>
      <c r="P653" s="339"/>
      <c r="Q653" s="339"/>
    </row>
    <row r="654" spans="1:17" ht="13.5" customHeight="1">
      <c r="A654" s="481" t="s">
        <v>1127</v>
      </c>
      <c r="B654" s="481" t="s">
        <v>728</v>
      </c>
      <c r="C654" s="481" t="s">
        <v>1262</v>
      </c>
      <c r="D654" s="481" t="s">
        <v>1949</v>
      </c>
      <c r="E654" s="481">
        <v>13149</v>
      </c>
      <c r="F654" s="339"/>
      <c r="G654" s="340">
        <f>IF(ISNUMBER(E654),E654/'Bulk DivVar Analysis'!$I$7,"")</f>
        <v>0.76272513703993738</v>
      </c>
      <c r="H654" s="338" t="str">
        <f>IF(ISNUMBER(E654), IF(G654&gt;'Bulk DivVar Analysis'!$J$9,"Pass","Fail"),"")</f>
        <v>Pass</v>
      </c>
      <c r="I654" s="338" t="str">
        <f t="shared" si="12"/>
        <v>Beta_7_G5</v>
      </c>
      <c r="J654" s="339"/>
      <c r="K654" s="339"/>
      <c r="L654" s="339"/>
      <c r="M654" s="339"/>
      <c r="N654" s="339"/>
      <c r="O654" s="339"/>
      <c r="P654" s="339"/>
      <c r="Q654" s="339"/>
    </row>
    <row r="655" spans="1:17" ht="13.5" customHeight="1">
      <c r="A655" s="481" t="s">
        <v>1127</v>
      </c>
      <c r="B655" s="481" t="s">
        <v>728</v>
      </c>
      <c r="C655" s="481" t="s">
        <v>1264</v>
      </c>
      <c r="D655" s="481" t="s">
        <v>1950</v>
      </c>
      <c r="E655" s="481">
        <v>13877</v>
      </c>
      <c r="F655" s="339"/>
      <c r="G655" s="340">
        <f>IF(ISNUMBER(E655),E655/'Bulk DivVar Analysis'!$I$7,"")</f>
        <v>0.8049537399576554</v>
      </c>
      <c r="H655" s="338" t="str">
        <f>IF(ISNUMBER(E655), IF(G655&gt;'Bulk DivVar Analysis'!$J$9,"Pass","Fail"),"")</f>
        <v>Pass</v>
      </c>
      <c r="I655" s="338" t="str">
        <f t="shared" si="12"/>
        <v>Beta_7_G6</v>
      </c>
      <c r="J655" s="339"/>
      <c r="K655" s="339"/>
      <c r="L655" s="339"/>
      <c r="M655" s="339"/>
      <c r="N655" s="339"/>
      <c r="O655" s="339"/>
      <c r="P655" s="339"/>
      <c r="Q655" s="339"/>
    </row>
    <row r="656" spans="1:17" ht="13.5" customHeight="1">
      <c r="A656" s="481" t="s">
        <v>1127</v>
      </c>
      <c r="B656" s="481" t="s">
        <v>728</v>
      </c>
      <c r="C656" s="481" t="s">
        <v>1266</v>
      </c>
      <c r="D656" s="481" t="s">
        <v>1951</v>
      </c>
      <c r="E656" s="481">
        <v>10935</v>
      </c>
      <c r="F656" s="339"/>
      <c r="G656" s="340">
        <f>IF(ISNUMBER(E656),E656/'Bulk DivVar Analysis'!$I$7,"")</f>
        <v>0.63429913860610809</v>
      </c>
      <c r="H656" s="338" t="str">
        <f>IF(ISNUMBER(E656), IF(G656&gt;'Bulk DivVar Analysis'!$J$9,"Pass","Fail"),"")</f>
        <v>Pass</v>
      </c>
      <c r="I656" s="338" t="str">
        <f t="shared" si="12"/>
        <v>Beta_7_G7</v>
      </c>
      <c r="J656" s="339"/>
      <c r="K656" s="339"/>
      <c r="L656" s="339"/>
      <c r="M656" s="339"/>
      <c r="N656" s="339"/>
      <c r="O656" s="339"/>
      <c r="P656" s="339"/>
      <c r="Q656" s="339"/>
    </row>
    <row r="657" spans="1:17" ht="13.5" customHeight="1">
      <c r="A657" s="481" t="s">
        <v>1127</v>
      </c>
      <c r="B657" s="481" t="s">
        <v>728</v>
      </c>
      <c r="C657" s="481" t="s">
        <v>1268</v>
      </c>
      <c r="D657" s="481" t="s">
        <v>1952</v>
      </c>
      <c r="E657" s="481">
        <v>4783</v>
      </c>
      <c r="F657" s="339"/>
      <c r="G657" s="340">
        <f>IF(ISNUMBER(E657),E657/'Bulk DivVar Analysis'!$I$7,"")</f>
        <v>0.27744424142231505</v>
      </c>
      <c r="H657" s="338" t="str">
        <f>IF(ISNUMBER(E657), IF(G657&gt;'Bulk DivVar Analysis'!$J$9,"Pass","Fail"),"")</f>
        <v>Pass</v>
      </c>
      <c r="I657" s="338" t="str">
        <f t="shared" si="12"/>
        <v>Beta_7_G8</v>
      </c>
      <c r="J657" s="339"/>
      <c r="K657" s="339"/>
      <c r="L657" s="339"/>
      <c r="M657" s="339"/>
      <c r="N657" s="339"/>
      <c r="O657" s="339"/>
      <c r="P657" s="339"/>
      <c r="Q657" s="339"/>
    </row>
    <row r="658" spans="1:17" ht="13.5" customHeight="1">
      <c r="A658" s="481" t="s">
        <v>1127</v>
      </c>
      <c r="B658" s="481" t="s">
        <v>728</v>
      </c>
      <c r="C658" s="481" t="s">
        <v>1270</v>
      </c>
      <c r="D658" s="481" t="s">
        <v>1953</v>
      </c>
      <c r="E658" s="481">
        <v>20093</v>
      </c>
      <c r="F658" s="339"/>
      <c r="G658" s="340">
        <f>IF(ISNUMBER(E658),E658/'Bulk DivVar Analysis'!$I$7,"")</f>
        <v>1.1655210417935555</v>
      </c>
      <c r="H658" s="338" t="str">
        <f>IF(ISNUMBER(E658), IF(G658&gt;'Bulk DivVar Analysis'!$J$9,"Pass","Fail"),"")</f>
        <v>Pass</v>
      </c>
      <c r="I658" s="338" t="str">
        <f t="shared" si="12"/>
        <v>Beta_7_G9</v>
      </c>
      <c r="J658" s="339"/>
      <c r="K658" s="339"/>
      <c r="L658" s="339"/>
      <c r="M658" s="339"/>
      <c r="N658" s="339"/>
      <c r="O658" s="339"/>
      <c r="P658" s="339"/>
      <c r="Q658" s="339"/>
    </row>
    <row r="659" spans="1:17" ht="13.5" customHeight="1">
      <c r="A659" s="481" t="s">
        <v>1127</v>
      </c>
      <c r="B659" s="481" t="s">
        <v>728</v>
      </c>
      <c r="C659" s="481" t="s">
        <v>568</v>
      </c>
      <c r="D659" s="481" t="s">
        <v>1954</v>
      </c>
      <c r="E659" s="481">
        <v>48211</v>
      </c>
      <c r="F659" s="339"/>
      <c r="G659" s="340">
        <f>IF(ISNUMBER(E659),E659/'Bulk DivVar Analysis'!$I$7,"")</f>
        <v>2.7965428231677252</v>
      </c>
      <c r="H659" s="338" t="str">
        <f>IF(ISNUMBER(E659), IF(G659&gt;'Bulk DivVar Analysis'!$J$9,"Pass","Fail"),"")</f>
        <v>Pass</v>
      </c>
      <c r="I659" s="338" t="str">
        <f t="shared" si="12"/>
        <v>Beta_7_G10</v>
      </c>
      <c r="J659" s="339"/>
      <c r="K659" s="339"/>
      <c r="L659" s="339"/>
      <c r="M659" s="339"/>
      <c r="N659" s="339"/>
      <c r="O659" s="339"/>
      <c r="P659" s="339"/>
      <c r="Q659" s="339"/>
    </row>
    <row r="660" spans="1:17" ht="13.5" customHeight="1">
      <c r="A660" s="481" t="s">
        <v>1127</v>
      </c>
      <c r="B660" s="481" t="s">
        <v>728</v>
      </c>
      <c r="C660" s="481" t="s">
        <v>569</v>
      </c>
      <c r="D660" s="481" t="s">
        <v>1955</v>
      </c>
      <c r="E660" s="481">
        <v>10609</v>
      </c>
      <c r="F660" s="339"/>
      <c r="G660" s="340">
        <f>IF(ISNUMBER(E660),E660/'Bulk DivVar Analysis'!$I$7,"")</f>
        <v>0.6153890774094376</v>
      </c>
      <c r="H660" s="338" t="str">
        <f>IF(ISNUMBER(E660), IF(G660&gt;'Bulk DivVar Analysis'!$J$9,"Pass","Fail"),"")</f>
        <v>Pass</v>
      </c>
      <c r="I660" s="338" t="str">
        <f t="shared" si="12"/>
        <v>Beta_7_G11</v>
      </c>
      <c r="J660" s="339"/>
      <c r="K660" s="339"/>
      <c r="L660" s="339"/>
      <c r="M660" s="339"/>
      <c r="N660" s="339"/>
      <c r="O660" s="339"/>
      <c r="P660" s="339"/>
      <c r="Q660" s="339"/>
    </row>
    <row r="661" spans="1:17" ht="13.5" customHeight="1">
      <c r="A661" s="481" t="s">
        <v>1127</v>
      </c>
      <c r="B661" s="481" t="s">
        <v>728</v>
      </c>
      <c r="C661" s="481" t="s">
        <v>570</v>
      </c>
      <c r="D661" s="481" t="s">
        <v>1956</v>
      </c>
      <c r="E661" s="481">
        <v>40855</v>
      </c>
      <c r="F661" s="339"/>
      <c r="G661" s="340">
        <f>IF(ISNUMBER(E661),E661/'Bulk DivVar Analysis'!$I$7,"")</f>
        <v>2.3698483134661679</v>
      </c>
      <c r="H661" s="338" t="str">
        <f>IF(ISNUMBER(E661), IF(G661&gt;'Bulk DivVar Analysis'!$J$9,"Pass","Fail"),"")</f>
        <v>Pass</v>
      </c>
      <c r="I661" s="338" t="str">
        <f t="shared" si="12"/>
        <v>Beta_7_G12</v>
      </c>
      <c r="J661" s="339"/>
      <c r="K661" s="339"/>
      <c r="L661" s="339"/>
      <c r="M661" s="339"/>
      <c r="N661" s="339"/>
      <c r="O661" s="339"/>
      <c r="P661" s="339"/>
      <c r="Q661" s="339"/>
    </row>
    <row r="662" spans="1:17" ht="13.5" customHeight="1">
      <c r="A662" s="481" t="s">
        <v>1127</v>
      </c>
      <c r="B662" s="481" t="s">
        <v>728</v>
      </c>
      <c r="C662" s="481" t="s">
        <v>1275</v>
      </c>
      <c r="D662" s="481" t="s">
        <v>1957</v>
      </c>
      <c r="E662" s="481">
        <v>10942</v>
      </c>
      <c r="F662" s="339"/>
      <c r="G662" s="340">
        <f>IF(ISNUMBER(E662),E662/'Bulk DivVar Analysis'!$I$7,"")</f>
        <v>0.63470518286493227</v>
      </c>
      <c r="H662" s="338" t="str">
        <f>IF(ISNUMBER(E662), IF(G662&gt;'Bulk DivVar Analysis'!$J$9,"Pass","Fail"),"")</f>
        <v>Pass</v>
      </c>
      <c r="I662" s="338" t="str">
        <f t="shared" si="12"/>
        <v>Beta_7_H1</v>
      </c>
      <c r="J662" s="339"/>
      <c r="K662" s="339"/>
      <c r="L662" s="339"/>
      <c r="M662" s="339"/>
      <c r="N662" s="339"/>
      <c r="O662" s="339"/>
      <c r="P662" s="339"/>
      <c r="Q662" s="339"/>
    </row>
    <row r="663" spans="1:17" ht="13.5" customHeight="1">
      <c r="A663" s="481" t="s">
        <v>1127</v>
      </c>
      <c r="B663" s="481" t="s">
        <v>728</v>
      </c>
      <c r="C663" s="481" t="s">
        <v>1277</v>
      </c>
      <c r="D663" s="481" t="s">
        <v>1958</v>
      </c>
      <c r="E663" s="481">
        <v>27868</v>
      </c>
      <c r="F663" s="339"/>
      <c r="G663" s="340">
        <f>IF(ISNUMBER(E663),E663/'Bulk DivVar Analysis'!$I$7,"")</f>
        <v>1.6165202007018764</v>
      </c>
      <c r="H663" s="338" t="str">
        <f>IF(ISNUMBER(E663), IF(G663&gt;'Bulk DivVar Analysis'!$J$9,"Pass","Fail"),"")</f>
        <v>Pass</v>
      </c>
      <c r="I663" s="338" t="str">
        <f t="shared" si="12"/>
        <v>Beta_7_H2</v>
      </c>
      <c r="J663" s="339"/>
      <c r="K663" s="339"/>
      <c r="L663" s="339"/>
      <c r="M663" s="339"/>
      <c r="N663" s="339"/>
      <c r="O663" s="339"/>
      <c r="P663" s="339"/>
      <c r="Q663" s="339"/>
    </row>
    <row r="664" spans="1:17" ht="13.5" customHeight="1">
      <c r="A664" s="481" t="s">
        <v>1127</v>
      </c>
      <c r="B664" s="481" t="s">
        <v>728</v>
      </c>
      <c r="C664" s="481" t="s">
        <v>1279</v>
      </c>
      <c r="D664" s="481" t="s">
        <v>1959</v>
      </c>
      <c r="E664" s="481">
        <v>5303</v>
      </c>
      <c r="F664" s="339"/>
      <c r="G664" s="340">
        <f>IF(ISNUMBER(E664),E664/'Bulk DivVar Analysis'!$I$7,"")</f>
        <v>0.30760752922068507</v>
      </c>
      <c r="H664" s="338" t="str">
        <f>IF(ISNUMBER(E664), IF(G664&gt;'Bulk DivVar Analysis'!$J$9,"Pass","Fail"),"")</f>
        <v>Pass</v>
      </c>
      <c r="I664" s="338" t="str">
        <f t="shared" si="12"/>
        <v>Beta_7_H3</v>
      </c>
      <c r="J664" s="339"/>
      <c r="K664" s="339"/>
      <c r="L664" s="339"/>
      <c r="M664" s="339"/>
      <c r="N664" s="339"/>
      <c r="O664" s="339"/>
      <c r="P664" s="339"/>
      <c r="Q664" s="339"/>
    </row>
    <row r="665" spans="1:17" ht="13.5" customHeight="1">
      <c r="A665" s="481" t="s">
        <v>1127</v>
      </c>
      <c r="B665" s="481" t="s">
        <v>728</v>
      </c>
      <c r="C665" s="481" t="s">
        <v>1281</v>
      </c>
      <c r="D665" s="481" t="s">
        <v>1960</v>
      </c>
      <c r="E665" s="481">
        <v>23505</v>
      </c>
      <c r="F665" s="339"/>
      <c r="G665" s="340">
        <f>IF(ISNUMBER(E665),E665/'Bulk DivVar Analysis'!$I$7,"")</f>
        <v>1.3634386148090143</v>
      </c>
      <c r="H665" s="338" t="str">
        <f>IF(ISNUMBER(E665), IF(G665&gt;'Bulk DivVar Analysis'!$J$9,"Pass","Fail"),"")</f>
        <v>Pass</v>
      </c>
      <c r="I665" s="338" t="str">
        <f t="shared" si="12"/>
        <v>Beta_7_H4</v>
      </c>
      <c r="J665" s="339"/>
      <c r="K665" s="339"/>
      <c r="L665" s="339"/>
      <c r="M665" s="339"/>
      <c r="N665" s="339"/>
      <c r="O665" s="339"/>
      <c r="P665" s="339"/>
      <c r="Q665" s="339"/>
    </row>
    <row r="666" spans="1:17" ht="13.5" customHeight="1">
      <c r="A666" s="481" t="s">
        <v>1127</v>
      </c>
      <c r="B666" s="481" t="s">
        <v>728</v>
      </c>
      <c r="C666" s="481" t="s">
        <v>1283</v>
      </c>
      <c r="D666" s="481" t="s">
        <v>1961</v>
      </c>
      <c r="E666" s="481">
        <v>10349</v>
      </c>
      <c r="F666" s="339"/>
      <c r="G666" s="340">
        <f>IF(ISNUMBER(E666),E666/'Bulk DivVar Analysis'!$I$7,"")</f>
        <v>0.60030743351025262</v>
      </c>
      <c r="H666" s="338" t="str">
        <f>IF(ISNUMBER(E666), IF(G666&gt;'Bulk DivVar Analysis'!$J$9,"Pass","Fail"),"")</f>
        <v>Pass</v>
      </c>
      <c r="I666" s="338" t="str">
        <f t="shared" si="12"/>
        <v>Beta_7_H5</v>
      </c>
      <c r="J666" s="339"/>
      <c r="K666" s="339"/>
      <c r="L666" s="339"/>
      <c r="M666" s="339"/>
      <c r="N666" s="339"/>
      <c r="O666" s="339"/>
      <c r="P666" s="339"/>
      <c r="Q666" s="339"/>
    </row>
    <row r="667" spans="1:17" ht="13.5" customHeight="1">
      <c r="A667" s="481" t="s">
        <v>1127</v>
      </c>
      <c r="B667" s="481" t="s">
        <v>728</v>
      </c>
      <c r="C667" s="481" t="s">
        <v>1285</v>
      </c>
      <c r="D667" s="481" t="s">
        <v>1962</v>
      </c>
      <c r="E667" s="481">
        <v>10371</v>
      </c>
      <c r="F667" s="339"/>
      <c r="G667" s="340">
        <f>IF(ISNUMBER(E667),E667/'Bulk DivVar Analysis'!$I$7,"")</f>
        <v>0.60158357260941442</v>
      </c>
      <c r="H667" s="338" t="str">
        <f>IF(ISNUMBER(E667), IF(G667&gt;'Bulk DivVar Analysis'!$J$9,"Pass","Fail"),"")</f>
        <v>Pass</v>
      </c>
      <c r="I667" s="338" t="str">
        <f t="shared" si="12"/>
        <v>Beta_7_H6</v>
      </c>
      <c r="J667" s="339"/>
      <c r="K667" s="339"/>
      <c r="L667" s="339"/>
      <c r="M667" s="339"/>
      <c r="N667" s="339"/>
      <c r="O667" s="339"/>
      <c r="P667" s="339"/>
      <c r="Q667" s="339"/>
    </row>
    <row r="668" spans="1:17" ht="13.5" customHeight="1">
      <c r="A668" s="481" t="s">
        <v>1127</v>
      </c>
      <c r="B668" s="481" t="s">
        <v>728</v>
      </c>
      <c r="C668" s="481" t="s">
        <v>1287</v>
      </c>
      <c r="D668" s="481" t="s">
        <v>1963</v>
      </c>
      <c r="E668" s="481">
        <v>14188</v>
      </c>
      <c r="F668" s="339"/>
      <c r="G668" s="340">
        <f>IF(ISNUMBER(E668),E668/'Bulk DivVar Analysis'!$I$7,"")</f>
        <v>0.82299370631398827</v>
      </c>
      <c r="H668" s="338" t="str">
        <f>IF(ISNUMBER(E668), IF(G668&gt;'Bulk DivVar Analysis'!$J$9,"Pass","Fail"),"")</f>
        <v>Pass</v>
      </c>
      <c r="I668" s="338" t="str">
        <f t="shared" si="12"/>
        <v>Beta_7_H7</v>
      </c>
      <c r="J668" s="339"/>
      <c r="K668" s="339"/>
      <c r="L668" s="339"/>
      <c r="M668" s="339"/>
      <c r="N668" s="339"/>
      <c r="O668" s="339"/>
      <c r="P668" s="339"/>
      <c r="Q668" s="339"/>
    </row>
    <row r="669" spans="1:17" ht="13.5" customHeight="1">
      <c r="A669" s="481" t="s">
        <v>1127</v>
      </c>
      <c r="B669" s="481" t="s">
        <v>728</v>
      </c>
      <c r="C669" s="481" t="s">
        <v>1289</v>
      </c>
      <c r="D669" s="481" t="s">
        <v>1964</v>
      </c>
      <c r="E669" s="481">
        <v>9291</v>
      </c>
      <c r="F669" s="339"/>
      <c r="G669" s="340">
        <f>IF(ISNUMBER(E669),E669/'Bulk DivVar Analysis'!$I$7,"")</f>
        <v>0.5389367441051075</v>
      </c>
      <c r="H669" s="338" t="str">
        <f>IF(ISNUMBER(E669), IF(G669&gt;'Bulk DivVar Analysis'!$J$9,"Pass","Fail"),"")</f>
        <v>Pass</v>
      </c>
      <c r="I669" s="338" t="str">
        <f t="shared" si="12"/>
        <v>Beta_7_H8</v>
      </c>
      <c r="J669" s="339"/>
      <c r="K669" s="339"/>
      <c r="L669" s="339"/>
      <c r="M669" s="339"/>
      <c r="N669" s="339"/>
      <c r="O669" s="339"/>
      <c r="P669" s="339"/>
      <c r="Q669" s="339"/>
    </row>
    <row r="670" spans="1:17" ht="13.5" customHeight="1">
      <c r="A670" s="481" t="s">
        <v>1127</v>
      </c>
      <c r="B670" s="481" t="s">
        <v>728</v>
      </c>
      <c r="C670" s="481" t="s">
        <v>1291</v>
      </c>
      <c r="D670" s="481" t="s">
        <v>1965</v>
      </c>
      <c r="E670" s="481">
        <v>3315</v>
      </c>
      <c r="F670" s="339"/>
      <c r="G670" s="340">
        <f>IF(ISNUMBER(E670),E670/'Bulk DivVar Analysis'!$I$7,"")</f>
        <v>0.19229095971460888</v>
      </c>
      <c r="H670" s="338" t="str">
        <f>IF(ISNUMBER(E670), IF(G670&gt;'Bulk DivVar Analysis'!$J$9,"Pass","Fail"),"")</f>
        <v>Pass</v>
      </c>
      <c r="I670" s="338" t="str">
        <f t="shared" si="12"/>
        <v>Beta_7_H9</v>
      </c>
      <c r="J670" s="339"/>
      <c r="K670" s="339"/>
      <c r="L670" s="339"/>
      <c r="M670" s="339"/>
      <c r="N670" s="339"/>
      <c r="O670" s="339"/>
      <c r="P670" s="339"/>
      <c r="Q670" s="339"/>
    </row>
    <row r="671" spans="1:17" ht="13.5" customHeight="1">
      <c r="A671" s="481" t="s">
        <v>1127</v>
      </c>
      <c r="B671" s="481" t="s">
        <v>728</v>
      </c>
      <c r="C671" s="481" t="s">
        <v>580</v>
      </c>
      <c r="D671" s="481" t="s">
        <v>1966</v>
      </c>
      <c r="E671" s="481">
        <v>18844</v>
      </c>
      <c r="F671" s="339"/>
      <c r="G671" s="340">
        <f>IF(ISNUMBER(E671),E671/'Bulk DivVar Analysis'!$I$7,"")</f>
        <v>1.0930711447547783</v>
      </c>
      <c r="H671" s="338" t="str">
        <f>IF(ISNUMBER(E671), IF(G671&gt;'Bulk DivVar Analysis'!$J$9,"Pass","Fail"),"")</f>
        <v>Pass</v>
      </c>
      <c r="I671" s="338" t="str">
        <f t="shared" si="12"/>
        <v>Beta_7_H10</v>
      </c>
      <c r="J671" s="339"/>
      <c r="K671" s="339"/>
      <c r="L671" s="339"/>
      <c r="M671" s="339"/>
      <c r="N671" s="339"/>
      <c r="O671" s="339"/>
      <c r="P671" s="339"/>
      <c r="Q671" s="339"/>
    </row>
    <row r="672" spans="1:17" ht="13.5" customHeight="1">
      <c r="A672" s="481" t="s">
        <v>1127</v>
      </c>
      <c r="B672" s="481" t="s">
        <v>728</v>
      </c>
      <c r="C672" s="481" t="s">
        <v>581</v>
      </c>
      <c r="D672" s="481" t="s">
        <v>1967</v>
      </c>
      <c r="E672" s="481">
        <v>16018</v>
      </c>
      <c r="F672" s="339"/>
      <c r="G672" s="340">
        <f>IF(ISNUMBER(E672),E672/'Bulk DivVar Analysis'!$I$7,"")</f>
        <v>0.929145276835175</v>
      </c>
      <c r="H672" s="338" t="str">
        <f>IF(ISNUMBER(E672), IF(G672&gt;'Bulk DivVar Analysis'!$J$9,"Pass","Fail"),"")</f>
        <v>Pass</v>
      </c>
      <c r="I672" s="338" t="str">
        <f t="shared" si="12"/>
        <v>Beta_7_H11</v>
      </c>
      <c r="J672" s="339"/>
      <c r="K672" s="339"/>
      <c r="L672" s="339"/>
      <c r="M672" s="339"/>
      <c r="N672" s="339"/>
      <c r="O672" s="339"/>
      <c r="P672" s="339"/>
      <c r="Q672" s="339"/>
    </row>
    <row r="673" spans="1:17" ht="13.5" customHeight="1">
      <c r="A673" s="481" t="s">
        <v>1127</v>
      </c>
      <c r="B673" s="481" t="s">
        <v>728</v>
      </c>
      <c r="C673" s="481" t="s">
        <v>582</v>
      </c>
      <c r="D673" s="481" t="s">
        <v>1968</v>
      </c>
      <c r="E673" s="481">
        <v>31352</v>
      </c>
      <c r="F673" s="339"/>
      <c r="G673" s="340">
        <f>IF(ISNUMBER(E673),E673/'Bulk DivVar Analysis'!$I$7,"")</f>
        <v>1.8186142289509557</v>
      </c>
      <c r="H673" s="338" t="str">
        <f>IF(ISNUMBER(E673), IF(G673&gt;'Bulk DivVar Analysis'!$J$9,"Pass","Fail"),"")</f>
        <v>Pass</v>
      </c>
      <c r="I673" s="338" t="str">
        <f t="shared" si="12"/>
        <v>Beta_7_H12</v>
      </c>
      <c r="J673" s="339"/>
      <c r="K673" s="339"/>
      <c r="L673" s="339"/>
      <c r="M673" s="339"/>
      <c r="N673" s="339"/>
      <c r="O673" s="339"/>
      <c r="P673" s="339"/>
      <c r="Q673" s="339"/>
    </row>
    <row r="674" spans="1:17" ht="13.5" customHeight="1">
      <c r="A674" s="481" t="s">
        <v>1127</v>
      </c>
      <c r="B674" s="481" t="s">
        <v>730</v>
      </c>
      <c r="C674" s="481" t="s">
        <v>1128</v>
      </c>
      <c r="D674" s="481" t="s">
        <v>1969</v>
      </c>
      <c r="E674" s="481">
        <v>15772</v>
      </c>
      <c r="F674" s="339"/>
      <c r="G674" s="340">
        <f>IF(ISNUMBER(E674),E674/'Bulk DivVar Analysis'!$I$7,"")</f>
        <v>0.91487572145363849</v>
      </c>
      <c r="H674" s="338" t="str">
        <f>IF(ISNUMBER(E674), IF(G674&gt;'Bulk DivVar Analysis'!$J$9,"Pass","Fail"),"")</f>
        <v>Pass</v>
      </c>
      <c r="I674" s="338" t="str">
        <f t="shared" si="12"/>
        <v>Beta_8_A1</v>
      </c>
      <c r="J674" s="339"/>
      <c r="K674" s="339"/>
      <c r="L674" s="339"/>
      <c r="M674" s="339"/>
      <c r="N674" s="339"/>
      <c r="O674" s="339"/>
      <c r="P674" s="339"/>
      <c r="Q674" s="339"/>
    </row>
    <row r="675" spans="1:17" ht="13.5" customHeight="1">
      <c r="A675" s="481" t="s">
        <v>1127</v>
      </c>
      <c r="B675" s="481" t="s">
        <v>730</v>
      </c>
      <c r="C675" s="481" t="s">
        <v>1130</v>
      </c>
      <c r="D675" s="481" t="s">
        <v>1970</v>
      </c>
      <c r="E675" s="481">
        <v>23401</v>
      </c>
      <c r="F675" s="339"/>
      <c r="G675" s="340">
        <f>IF(ISNUMBER(E675),E675/'Bulk DivVar Analysis'!$I$7,"")</f>
        <v>1.3574059572493402</v>
      </c>
      <c r="H675" s="338" t="str">
        <f>IF(ISNUMBER(E675), IF(G675&gt;'Bulk DivVar Analysis'!$J$9,"Pass","Fail"),"")</f>
        <v>Pass</v>
      </c>
      <c r="I675" s="338" t="str">
        <f t="shared" si="12"/>
        <v>Beta_8_A2</v>
      </c>
      <c r="J675" s="339"/>
      <c r="K675" s="339"/>
      <c r="L675" s="339"/>
      <c r="M675" s="339"/>
      <c r="N675" s="339"/>
      <c r="O675" s="339"/>
      <c r="P675" s="339"/>
      <c r="Q675" s="339"/>
    </row>
    <row r="676" spans="1:17" ht="13.5" customHeight="1">
      <c r="A676" s="481" t="s">
        <v>1127</v>
      </c>
      <c r="B676" s="481" t="s">
        <v>730</v>
      </c>
      <c r="C676" s="481" t="s">
        <v>1132</v>
      </c>
      <c r="D676" s="481" t="s">
        <v>1971</v>
      </c>
      <c r="E676" s="481">
        <v>25639</v>
      </c>
      <c r="F676" s="339"/>
      <c r="G676" s="340">
        <f>IF(ISNUMBER(E676),E676/'Bulk DivVar Analysis'!$I$7,"")</f>
        <v>1.4872241074277097</v>
      </c>
      <c r="H676" s="338" t="str">
        <f>IF(ISNUMBER(E676), IF(G676&gt;'Bulk DivVar Analysis'!$J$9,"Pass","Fail"),"")</f>
        <v>Pass</v>
      </c>
      <c r="I676" s="338" t="str">
        <f t="shared" si="12"/>
        <v>Beta_8_A3</v>
      </c>
      <c r="J676" s="339"/>
      <c r="K676" s="339"/>
      <c r="L676" s="339"/>
      <c r="M676" s="339"/>
      <c r="N676" s="339"/>
      <c r="O676" s="339"/>
      <c r="P676" s="339"/>
      <c r="Q676" s="339"/>
    </row>
    <row r="677" spans="1:17" ht="13.5" customHeight="1">
      <c r="A677" s="481" t="s">
        <v>1127</v>
      </c>
      <c r="B677" s="481" t="s">
        <v>730</v>
      </c>
      <c r="C677" s="481" t="s">
        <v>1134</v>
      </c>
      <c r="D677" s="481" t="s">
        <v>1972</v>
      </c>
      <c r="E677" s="481">
        <v>26712</v>
      </c>
      <c r="F677" s="339"/>
      <c r="G677" s="340">
        <f>IF(ISNUMBER(E677),E677/'Bulk DivVar Analysis'!$I$7,"")</f>
        <v>1.5494648916731923</v>
      </c>
      <c r="H677" s="338" t="str">
        <f>IF(ISNUMBER(E677), IF(G677&gt;'Bulk DivVar Analysis'!$J$9,"Pass","Fail"),"")</f>
        <v>Pass</v>
      </c>
      <c r="I677" s="338" t="str">
        <f t="shared" si="12"/>
        <v>Beta_8_A4</v>
      </c>
      <c r="J677" s="339"/>
      <c r="K677" s="339"/>
      <c r="L677" s="339"/>
      <c r="M677" s="339"/>
      <c r="N677" s="339"/>
      <c r="O677" s="339"/>
      <c r="P677" s="339"/>
      <c r="Q677" s="339"/>
    </row>
    <row r="678" spans="1:17" ht="13.5" customHeight="1">
      <c r="A678" s="481" t="s">
        <v>1127</v>
      </c>
      <c r="B678" s="481" t="s">
        <v>730</v>
      </c>
      <c r="C678" s="481" t="s">
        <v>1136</v>
      </c>
      <c r="D678" s="481" t="s">
        <v>1973</v>
      </c>
      <c r="E678" s="481">
        <v>28527</v>
      </c>
      <c r="F678" s="339"/>
      <c r="G678" s="340">
        <f>IF(ISNUMBER(E678),E678/'Bulk DivVar Analysis'!$I$7,"")</f>
        <v>1.6547463673540417</v>
      </c>
      <c r="H678" s="338" t="str">
        <f>IF(ISNUMBER(E678), IF(G678&gt;'Bulk DivVar Analysis'!$J$9,"Pass","Fail"),"")</f>
        <v>Pass</v>
      </c>
      <c r="I678" s="338" t="str">
        <f t="shared" si="12"/>
        <v>Beta_8_A5</v>
      </c>
      <c r="J678" s="339"/>
      <c r="K678" s="339"/>
      <c r="L678" s="339"/>
      <c r="M678" s="339"/>
      <c r="N678" s="339"/>
      <c r="O678" s="339"/>
      <c r="P678" s="339"/>
      <c r="Q678" s="339"/>
    </row>
    <row r="679" spans="1:17" ht="13.5" customHeight="1">
      <c r="A679" s="481" t="s">
        <v>1127</v>
      </c>
      <c r="B679" s="481" t="s">
        <v>730</v>
      </c>
      <c r="C679" s="481" t="s">
        <v>1138</v>
      </c>
      <c r="D679" s="481" t="s">
        <v>1974</v>
      </c>
      <c r="E679" s="481">
        <v>18951</v>
      </c>
      <c r="F679" s="339"/>
      <c r="G679" s="340">
        <f>IF(ISNUMBER(E679),E679/'Bulk DivVar Analysis'!$I$7,"")</f>
        <v>1.0992778212825198</v>
      </c>
      <c r="H679" s="338" t="str">
        <f>IF(ISNUMBER(E679), IF(G679&gt;'Bulk DivVar Analysis'!$J$9,"Pass","Fail"),"")</f>
        <v>Pass</v>
      </c>
      <c r="I679" s="338" t="str">
        <f t="shared" si="12"/>
        <v>Beta_8_A6</v>
      </c>
      <c r="J679" s="339"/>
      <c r="K679" s="339"/>
      <c r="L679" s="339"/>
      <c r="M679" s="339"/>
      <c r="N679" s="339"/>
      <c r="O679" s="339"/>
      <c r="P679" s="339"/>
      <c r="Q679" s="339"/>
    </row>
    <row r="680" spans="1:17" ht="13.5" customHeight="1">
      <c r="A680" s="481" t="s">
        <v>1127</v>
      </c>
      <c r="B680" s="481" t="s">
        <v>730</v>
      </c>
      <c r="C680" s="481" t="s">
        <v>1140</v>
      </c>
      <c r="D680" s="481" t="s">
        <v>1975</v>
      </c>
      <c r="E680" s="481">
        <v>31622</v>
      </c>
      <c r="F680" s="339"/>
      <c r="G680" s="340">
        <f>IF(ISNUMBER(E680),E680/'Bulk DivVar Analysis'!$I$7,"")</f>
        <v>1.8342759360770324</v>
      </c>
      <c r="H680" s="338" t="str">
        <f>IF(ISNUMBER(E680), IF(G680&gt;'Bulk DivVar Analysis'!$J$9,"Pass","Fail"),"")</f>
        <v>Pass</v>
      </c>
      <c r="I680" s="338" t="str">
        <f t="shared" si="12"/>
        <v>Beta_8_A7</v>
      </c>
      <c r="J680" s="339"/>
      <c r="K680" s="339"/>
      <c r="L680" s="339"/>
      <c r="M680" s="339"/>
      <c r="N680" s="339"/>
      <c r="O680" s="339"/>
      <c r="P680" s="339"/>
      <c r="Q680" s="339"/>
    </row>
    <row r="681" spans="1:17" ht="13.5" customHeight="1">
      <c r="A681" s="481" t="s">
        <v>1127</v>
      </c>
      <c r="B681" s="481" t="s">
        <v>730</v>
      </c>
      <c r="C681" s="481" t="s">
        <v>1142</v>
      </c>
      <c r="D681" s="481" t="s">
        <v>1976</v>
      </c>
      <c r="E681" s="481">
        <v>8640</v>
      </c>
      <c r="F681" s="339"/>
      <c r="G681" s="340">
        <f>IF(ISNUMBER(E681),E681/'Bulk DivVar Analysis'!$I$7,"")</f>
        <v>0.50117462803445578</v>
      </c>
      <c r="H681" s="338" t="str">
        <f>IF(ISNUMBER(E681), IF(G681&gt;'Bulk DivVar Analysis'!$J$9,"Pass","Fail"),"")</f>
        <v>Pass</v>
      </c>
      <c r="I681" s="338" t="str">
        <f t="shared" si="12"/>
        <v>Beta_8_A8</v>
      </c>
      <c r="J681" s="339"/>
      <c r="K681" s="339"/>
      <c r="L681" s="339"/>
      <c r="M681" s="339"/>
      <c r="N681" s="339"/>
      <c r="O681" s="339"/>
      <c r="P681" s="339"/>
      <c r="Q681" s="339"/>
    </row>
    <row r="682" spans="1:17" ht="13.5" customHeight="1">
      <c r="A682" s="481" t="s">
        <v>1127</v>
      </c>
      <c r="B682" s="481" t="s">
        <v>730</v>
      </c>
      <c r="C682" s="481" t="s">
        <v>1144</v>
      </c>
      <c r="D682" s="481" t="s">
        <v>1977</v>
      </c>
      <c r="E682" s="481">
        <v>12982</v>
      </c>
      <c r="F682" s="339"/>
      <c r="G682" s="340">
        <f>IF(ISNUMBER(E682),E682/'Bulk DivVar Analysis'!$I$7,"")</f>
        <v>0.75303808115084547</v>
      </c>
      <c r="H682" s="338" t="str">
        <f>IF(ISNUMBER(E682), IF(G682&gt;'Bulk DivVar Analysis'!$J$9,"Pass","Fail"),"")</f>
        <v>Pass</v>
      </c>
      <c r="I682" s="338" t="str">
        <f t="shared" si="12"/>
        <v>Beta_8_A9</v>
      </c>
      <c r="J682" s="339"/>
      <c r="K682" s="339"/>
      <c r="L682" s="339"/>
      <c r="M682" s="339"/>
      <c r="N682" s="339"/>
      <c r="O682" s="339"/>
      <c r="P682" s="339"/>
      <c r="Q682" s="339"/>
    </row>
    <row r="683" spans="1:17" ht="13.5" customHeight="1">
      <c r="A683" s="481" t="s">
        <v>1127</v>
      </c>
      <c r="B683" s="481" t="s">
        <v>730</v>
      </c>
      <c r="C683" s="481" t="s">
        <v>496</v>
      </c>
      <c r="D683" s="481" t="s">
        <v>1978</v>
      </c>
      <c r="E683" s="481">
        <v>21158</v>
      </c>
      <c r="F683" s="339"/>
      <c r="G683" s="340">
        <f>IF(ISNUMBER(E683),E683/'Bulk DivVar Analysis'!$I$7,"")</f>
        <v>1.2272977754575249</v>
      </c>
      <c r="H683" s="338" t="str">
        <f>IF(ISNUMBER(E683), IF(G683&gt;'Bulk DivVar Analysis'!$J$9,"Pass","Fail"),"")</f>
        <v>Pass</v>
      </c>
      <c r="I683" s="338" t="str">
        <f t="shared" si="12"/>
        <v>Beta_8_A10</v>
      </c>
      <c r="J683" s="339"/>
      <c r="K683" s="339"/>
      <c r="L683" s="339"/>
      <c r="M683" s="339"/>
      <c r="N683" s="339"/>
      <c r="O683" s="339"/>
      <c r="P683" s="339"/>
      <c r="Q683" s="339"/>
    </row>
    <row r="684" spans="1:17" ht="13.5" customHeight="1">
      <c r="A684" s="481" t="s">
        <v>1127</v>
      </c>
      <c r="B684" s="481" t="s">
        <v>730</v>
      </c>
      <c r="C684" s="481" t="s">
        <v>497</v>
      </c>
      <c r="D684" s="481" t="s">
        <v>1979</v>
      </c>
      <c r="E684" s="481">
        <v>19072</v>
      </c>
      <c r="F684" s="339"/>
      <c r="G684" s="340">
        <f>IF(ISNUMBER(E684),E684/'Bulk DivVar Analysis'!$I$7,"")</f>
        <v>1.1062965863279097</v>
      </c>
      <c r="H684" s="338" t="str">
        <f>IF(ISNUMBER(E684), IF(G684&gt;'Bulk DivVar Analysis'!$J$9,"Pass","Fail"),"")</f>
        <v>Pass</v>
      </c>
      <c r="I684" s="338" t="str">
        <f t="shared" si="12"/>
        <v>Beta_8_A11</v>
      </c>
      <c r="J684" s="339"/>
      <c r="K684" s="339"/>
      <c r="L684" s="339"/>
      <c r="M684" s="339"/>
      <c r="N684" s="339"/>
      <c r="O684" s="339"/>
      <c r="P684" s="339"/>
      <c r="Q684" s="339"/>
    </row>
    <row r="685" spans="1:17" ht="13.5" customHeight="1">
      <c r="A685" s="481" t="s">
        <v>1127</v>
      </c>
      <c r="B685" s="481" t="s">
        <v>730</v>
      </c>
      <c r="C685" s="481" t="s">
        <v>498</v>
      </c>
      <c r="D685" s="481" t="s">
        <v>1980</v>
      </c>
      <c r="E685" s="481">
        <v>29055</v>
      </c>
      <c r="F685" s="339"/>
      <c r="G685" s="340">
        <f>IF(ISNUMBER(E685),E685/'Bulk DivVar Analysis'!$I$7,"")</f>
        <v>1.6853737057339251</v>
      </c>
      <c r="H685" s="338" t="str">
        <f>IF(ISNUMBER(E685), IF(G685&gt;'Bulk DivVar Analysis'!$J$9,"Pass","Fail"),"")</f>
        <v>Pass</v>
      </c>
      <c r="I685" s="338" t="str">
        <f t="shared" si="12"/>
        <v>Beta_8_A12</v>
      </c>
      <c r="J685" s="339"/>
      <c r="K685" s="339"/>
      <c r="L685" s="339"/>
      <c r="M685" s="339"/>
      <c r="N685" s="339"/>
      <c r="O685" s="339"/>
      <c r="P685" s="339"/>
      <c r="Q685" s="339"/>
    </row>
    <row r="686" spans="1:17" ht="13.5" customHeight="1">
      <c r="A686" s="481" t="s">
        <v>1127</v>
      </c>
      <c r="B686" s="481" t="s">
        <v>730</v>
      </c>
      <c r="C686" s="481" t="s">
        <v>1149</v>
      </c>
      <c r="D686" s="481" t="s">
        <v>1981</v>
      </c>
      <c r="E686" s="481">
        <v>5566</v>
      </c>
      <c r="F686" s="339"/>
      <c r="G686" s="340">
        <f>IF(ISNUMBER(E686),E686/'Bulk DivVar Analysis'!$I$7,"")</f>
        <v>0.32286319208793757</v>
      </c>
      <c r="H686" s="338" t="str">
        <f>IF(ISNUMBER(E686), IF(G686&gt;'Bulk DivVar Analysis'!$J$9,"Pass","Fail"),"")</f>
        <v>Pass</v>
      </c>
      <c r="I686" s="338" t="str">
        <f t="shared" si="12"/>
        <v>Beta_8_B1</v>
      </c>
      <c r="J686" s="339"/>
      <c r="K686" s="339"/>
      <c r="L686" s="339"/>
      <c r="M686" s="339"/>
      <c r="N686" s="339"/>
      <c r="O686" s="339"/>
      <c r="P686" s="339"/>
      <c r="Q686" s="339"/>
    </row>
    <row r="687" spans="1:17" ht="13.5" customHeight="1">
      <c r="A687" s="481" t="s">
        <v>1127</v>
      </c>
      <c r="B687" s="481" t="s">
        <v>730</v>
      </c>
      <c r="C687" s="481" t="s">
        <v>1151</v>
      </c>
      <c r="D687" s="481" t="s">
        <v>1982</v>
      </c>
      <c r="E687" s="481">
        <v>19582</v>
      </c>
      <c r="F687" s="339"/>
      <c r="G687" s="340">
        <f>IF(ISNUMBER(E687),E687/'Bulk DivVar Analysis'!$I$7,"")</f>
        <v>1.1358798108993879</v>
      </c>
      <c r="H687" s="338" t="str">
        <f>IF(ISNUMBER(E687), IF(G687&gt;'Bulk DivVar Analysis'!$J$9,"Pass","Fail"),"")</f>
        <v>Pass</v>
      </c>
      <c r="I687" s="338" t="str">
        <f t="shared" si="12"/>
        <v>Beta_8_B2</v>
      </c>
      <c r="J687" s="339"/>
      <c r="K687" s="339"/>
      <c r="L687" s="339"/>
      <c r="M687" s="339"/>
      <c r="N687" s="339"/>
      <c r="O687" s="339"/>
      <c r="P687" s="339"/>
      <c r="Q687" s="339"/>
    </row>
    <row r="688" spans="1:17" ht="13.5" customHeight="1">
      <c r="A688" s="481" t="s">
        <v>1127</v>
      </c>
      <c r="B688" s="481" t="s">
        <v>730</v>
      </c>
      <c r="C688" s="481" t="s">
        <v>1153</v>
      </c>
      <c r="D688" s="481" t="s">
        <v>1983</v>
      </c>
      <c r="E688" s="481">
        <v>17663</v>
      </c>
      <c r="F688" s="339"/>
      <c r="G688" s="340">
        <f>IF(ISNUMBER(E688),E688/'Bulk DivVar Analysis'!$I$7,"")</f>
        <v>1.0245656776588647</v>
      </c>
      <c r="H688" s="338" t="str">
        <f>IF(ISNUMBER(E688), IF(G688&gt;'Bulk DivVar Analysis'!$J$9,"Pass","Fail"),"")</f>
        <v>Pass</v>
      </c>
      <c r="I688" s="338" t="str">
        <f t="shared" si="12"/>
        <v>Beta_8_B3</v>
      </c>
      <c r="J688" s="339"/>
      <c r="K688" s="339"/>
      <c r="L688" s="339"/>
      <c r="M688" s="339"/>
      <c r="N688" s="339"/>
      <c r="O688" s="339"/>
      <c r="P688" s="339"/>
      <c r="Q688" s="339"/>
    </row>
    <row r="689" spans="1:17" ht="13.5" customHeight="1">
      <c r="A689" s="481" t="s">
        <v>1127</v>
      </c>
      <c r="B689" s="481" t="s">
        <v>730</v>
      </c>
      <c r="C689" s="481" t="s">
        <v>1155</v>
      </c>
      <c r="D689" s="481" t="s">
        <v>1984</v>
      </c>
      <c r="E689" s="481">
        <v>19414</v>
      </c>
      <c r="F689" s="339"/>
      <c r="G689" s="340">
        <f>IF(ISNUMBER(E689),E689/'Bulk DivVar Analysis'!$I$7,"")</f>
        <v>1.126134748687607</v>
      </c>
      <c r="H689" s="338" t="str">
        <f>IF(ISNUMBER(E689), IF(G689&gt;'Bulk DivVar Analysis'!$J$9,"Pass","Fail"),"")</f>
        <v>Pass</v>
      </c>
      <c r="I689" s="338" t="str">
        <f t="shared" si="12"/>
        <v>Beta_8_B4</v>
      </c>
      <c r="J689" s="339"/>
      <c r="K689" s="339"/>
      <c r="L689" s="339"/>
      <c r="M689" s="339"/>
      <c r="N689" s="339"/>
      <c r="O689" s="339"/>
      <c r="P689" s="339"/>
      <c r="Q689" s="339"/>
    </row>
    <row r="690" spans="1:17" ht="13.5" customHeight="1">
      <c r="A690" s="481" t="s">
        <v>1127</v>
      </c>
      <c r="B690" s="481" t="s">
        <v>730</v>
      </c>
      <c r="C690" s="481" t="s">
        <v>1157</v>
      </c>
      <c r="D690" s="481" t="s">
        <v>1985</v>
      </c>
      <c r="E690" s="481">
        <v>3790</v>
      </c>
      <c r="F690" s="339"/>
      <c r="G690" s="340">
        <f>IF(ISNUMBER(E690),E690/'Bulk DivVar Analysis'!$I$7,"")</f>
        <v>0.21984396299196612</v>
      </c>
      <c r="H690" s="338" t="str">
        <f>IF(ISNUMBER(E690), IF(G690&gt;'Bulk DivVar Analysis'!$J$9,"Pass","Fail"),"")</f>
        <v>Pass</v>
      </c>
      <c r="I690" s="338" t="str">
        <f t="shared" si="12"/>
        <v>Beta_8_B5</v>
      </c>
      <c r="J690" s="339"/>
      <c r="K690" s="339"/>
      <c r="L690" s="339"/>
      <c r="M690" s="339"/>
      <c r="N690" s="339"/>
      <c r="O690" s="339"/>
      <c r="P690" s="339"/>
      <c r="Q690" s="339"/>
    </row>
    <row r="691" spans="1:17" ht="13.5" customHeight="1">
      <c r="A691" s="481" t="s">
        <v>1127</v>
      </c>
      <c r="B691" s="481" t="s">
        <v>730</v>
      </c>
      <c r="C691" s="481" t="s">
        <v>1159</v>
      </c>
      <c r="D691" s="481" t="s">
        <v>1986</v>
      </c>
      <c r="E691" s="481">
        <v>16995</v>
      </c>
      <c r="F691" s="339"/>
      <c r="G691" s="340">
        <f>IF(ISNUMBER(E691),E691/'Bulk DivVar Analysis'!$I$7,"")</f>
        <v>0.98581745410249721</v>
      </c>
      <c r="H691" s="338" t="str">
        <f>IF(ISNUMBER(E691), IF(G691&gt;'Bulk DivVar Analysis'!$J$9,"Pass","Fail"),"")</f>
        <v>Pass</v>
      </c>
      <c r="I691" s="338" t="str">
        <f t="shared" si="12"/>
        <v>Beta_8_B6</v>
      </c>
      <c r="J691" s="339"/>
      <c r="K691" s="339"/>
      <c r="L691" s="339"/>
      <c r="M691" s="339"/>
      <c r="N691" s="339"/>
      <c r="O691" s="339"/>
      <c r="P691" s="339"/>
      <c r="Q691" s="339"/>
    </row>
    <row r="692" spans="1:17" ht="13.5" customHeight="1">
      <c r="A692" s="481" t="s">
        <v>1127</v>
      </c>
      <c r="B692" s="481" t="s">
        <v>730</v>
      </c>
      <c r="C692" s="481" t="s">
        <v>1161</v>
      </c>
      <c r="D692" s="481" t="s">
        <v>1987</v>
      </c>
      <c r="E692" s="481">
        <v>23528</v>
      </c>
      <c r="F692" s="339"/>
      <c r="G692" s="340">
        <f>IF(ISNUMBER(E692),E692/'Bulk DivVar Analysis'!$I$7,"")</f>
        <v>1.3647727602308652</v>
      </c>
      <c r="H692" s="338" t="str">
        <f>IF(ISNUMBER(E692), IF(G692&gt;'Bulk DivVar Analysis'!$J$9,"Pass","Fail"),"")</f>
        <v>Pass</v>
      </c>
      <c r="I692" s="338" t="str">
        <f t="shared" si="12"/>
        <v>Beta_8_B7</v>
      </c>
      <c r="J692" s="339"/>
      <c r="K692" s="339"/>
      <c r="L692" s="339"/>
      <c r="M692" s="339"/>
      <c r="N692" s="339"/>
      <c r="O692" s="339"/>
      <c r="P692" s="339"/>
      <c r="Q692" s="339"/>
    </row>
    <row r="693" spans="1:17" ht="13.5" customHeight="1">
      <c r="A693" s="481" t="s">
        <v>1127</v>
      </c>
      <c r="B693" s="481" t="s">
        <v>730</v>
      </c>
      <c r="C693" s="481" t="s">
        <v>1163</v>
      </c>
      <c r="D693" s="481" t="s">
        <v>1988</v>
      </c>
      <c r="E693" s="481">
        <v>17838</v>
      </c>
      <c r="F693" s="339"/>
      <c r="G693" s="340">
        <f>IF(ISNUMBER(E693),E693/'Bulk DivVar Analysis'!$I$7,"")</f>
        <v>1.0347167841294702</v>
      </c>
      <c r="H693" s="338" t="str">
        <f>IF(ISNUMBER(E693), IF(G693&gt;'Bulk DivVar Analysis'!$J$9,"Pass","Fail"),"")</f>
        <v>Pass</v>
      </c>
      <c r="I693" s="338" t="str">
        <f t="shared" si="12"/>
        <v>Beta_8_B8</v>
      </c>
      <c r="J693" s="339"/>
      <c r="K693" s="339"/>
      <c r="L693" s="339"/>
      <c r="M693" s="339"/>
      <c r="N693" s="339"/>
      <c r="O693" s="339"/>
      <c r="P693" s="339"/>
      <c r="Q693" s="339"/>
    </row>
    <row r="694" spans="1:17" ht="13.5" customHeight="1">
      <c r="A694" s="481" t="s">
        <v>1127</v>
      </c>
      <c r="B694" s="481" t="s">
        <v>730</v>
      </c>
      <c r="C694" s="481" t="s">
        <v>1165</v>
      </c>
      <c r="D694" s="481" t="s">
        <v>1989</v>
      </c>
      <c r="E694" s="481">
        <v>9887</v>
      </c>
      <c r="F694" s="339"/>
      <c r="G694" s="340">
        <f>IF(ISNUMBER(E694),E694/'Bulk DivVar Analysis'!$I$7,"")</f>
        <v>0.57350851242785461</v>
      </c>
      <c r="H694" s="338" t="str">
        <f>IF(ISNUMBER(E694), IF(G694&gt;'Bulk DivVar Analysis'!$J$9,"Pass","Fail"),"")</f>
        <v>Pass</v>
      </c>
      <c r="I694" s="338" t="str">
        <f t="shared" si="12"/>
        <v>Beta_8_B9</v>
      </c>
      <c r="J694" s="339"/>
      <c r="K694" s="339"/>
      <c r="L694" s="339"/>
      <c r="M694" s="339"/>
      <c r="N694" s="339"/>
      <c r="O694" s="339"/>
      <c r="P694" s="339"/>
      <c r="Q694" s="339"/>
    </row>
    <row r="695" spans="1:17" ht="13.5" customHeight="1">
      <c r="A695" s="481" t="s">
        <v>1127</v>
      </c>
      <c r="B695" s="481" t="s">
        <v>730</v>
      </c>
      <c r="C695" s="481" t="s">
        <v>508</v>
      </c>
      <c r="D695" s="481" t="s">
        <v>1990</v>
      </c>
      <c r="E695" s="481">
        <v>23090</v>
      </c>
      <c r="F695" s="339"/>
      <c r="G695" s="340">
        <f>IF(ISNUMBER(E695),E695/'Bulk DivVar Analysis'!$I$7,"")</f>
        <v>1.3393659908930073</v>
      </c>
      <c r="H695" s="338" t="str">
        <f>IF(ISNUMBER(E695), IF(G695&gt;'Bulk DivVar Analysis'!$J$9,"Pass","Fail"),"")</f>
        <v>Pass</v>
      </c>
      <c r="I695" s="338" t="str">
        <f t="shared" si="12"/>
        <v>Beta_8_B10</v>
      </c>
      <c r="J695" s="339"/>
      <c r="K695" s="339"/>
      <c r="L695" s="339"/>
      <c r="M695" s="339"/>
      <c r="N695" s="339"/>
      <c r="O695" s="339"/>
      <c r="P695" s="339"/>
      <c r="Q695" s="339"/>
    </row>
    <row r="696" spans="1:17" ht="13.5" customHeight="1">
      <c r="A696" s="481" t="s">
        <v>1127</v>
      </c>
      <c r="B696" s="481" t="s">
        <v>730</v>
      </c>
      <c r="C696" s="481" t="s">
        <v>509</v>
      </c>
      <c r="D696" s="481" t="s">
        <v>1991</v>
      </c>
      <c r="E696" s="481">
        <v>14467</v>
      </c>
      <c r="F696" s="339"/>
      <c r="G696" s="340">
        <f>IF(ISNUMBER(E696),E696/'Bulk DivVar Analysis'!$I$7,"")</f>
        <v>0.83917747034426748</v>
      </c>
      <c r="H696" s="338" t="str">
        <f>IF(ISNUMBER(E696), IF(G696&gt;'Bulk DivVar Analysis'!$J$9,"Pass","Fail"),"")</f>
        <v>Pass</v>
      </c>
      <c r="I696" s="338" t="str">
        <f t="shared" si="12"/>
        <v>Beta_8_B11</v>
      </c>
      <c r="J696" s="339"/>
      <c r="K696" s="339"/>
      <c r="L696" s="339"/>
      <c r="M696" s="339"/>
      <c r="N696" s="339"/>
      <c r="O696" s="339"/>
      <c r="P696" s="339"/>
      <c r="Q696" s="339"/>
    </row>
    <row r="697" spans="1:17" ht="13.5" customHeight="1">
      <c r="A697" s="481" t="s">
        <v>1127</v>
      </c>
      <c r="B697" s="481" t="s">
        <v>730</v>
      </c>
      <c r="C697" s="481" t="s">
        <v>510</v>
      </c>
      <c r="D697" s="481" t="s">
        <v>1992</v>
      </c>
      <c r="E697" s="481">
        <v>27100</v>
      </c>
      <c r="F697" s="339"/>
      <c r="G697" s="340">
        <f>IF(ISNUMBER(E697),E697/'Bulk DivVar Analysis'!$I$7,"")</f>
        <v>1.5719713448765915</v>
      </c>
      <c r="H697" s="338" t="str">
        <f>IF(ISNUMBER(E697), IF(G697&gt;'Bulk DivVar Analysis'!$J$9,"Pass","Fail"),"")</f>
        <v>Pass</v>
      </c>
      <c r="I697" s="338" t="str">
        <f t="shared" si="12"/>
        <v>Beta_8_B12</v>
      </c>
      <c r="J697" s="339"/>
      <c r="K697" s="339"/>
      <c r="L697" s="339"/>
      <c r="M697" s="339"/>
      <c r="N697" s="339"/>
      <c r="O697" s="339"/>
      <c r="P697" s="339"/>
      <c r="Q697" s="339"/>
    </row>
    <row r="698" spans="1:17" ht="13.5" customHeight="1">
      <c r="A698" s="481" t="s">
        <v>1127</v>
      </c>
      <c r="B698" s="481" t="s">
        <v>730</v>
      </c>
      <c r="C698" s="481" t="s">
        <v>1170</v>
      </c>
      <c r="D698" s="481" t="s">
        <v>1993</v>
      </c>
      <c r="E698" s="481">
        <v>25535</v>
      </c>
      <c r="F698" s="339"/>
      <c r="G698" s="340">
        <f>IF(ISNUMBER(E698),E698/'Bulk DivVar Analysis'!$I$7,"")</f>
        <v>1.4811914498680356</v>
      </c>
      <c r="H698" s="338" t="str">
        <f>IF(ISNUMBER(E698), IF(G698&gt;'Bulk DivVar Analysis'!$J$9,"Pass","Fail"),"")</f>
        <v>Pass</v>
      </c>
      <c r="I698" s="338" t="str">
        <f t="shared" si="12"/>
        <v>Beta_8_C1</v>
      </c>
      <c r="J698" s="339"/>
      <c r="K698" s="339"/>
      <c r="L698" s="339"/>
      <c r="M698" s="339"/>
      <c r="N698" s="339"/>
      <c r="O698" s="339"/>
      <c r="P698" s="339"/>
      <c r="Q698" s="339"/>
    </row>
    <row r="699" spans="1:17" ht="13.5" customHeight="1">
      <c r="A699" s="481" t="s">
        <v>1127</v>
      </c>
      <c r="B699" s="481" t="s">
        <v>730</v>
      </c>
      <c r="C699" s="481" t="s">
        <v>1172</v>
      </c>
      <c r="D699" s="481" t="s">
        <v>1994</v>
      </c>
      <c r="E699" s="481">
        <v>16658</v>
      </c>
      <c r="F699" s="339"/>
      <c r="G699" s="340">
        <f>IF(ISNUMBER(E699),E699/'Bulk DivVar Analysis'!$I$7,"")</f>
        <v>0.96626932335624582</v>
      </c>
      <c r="H699" s="338" t="str">
        <f>IF(ISNUMBER(E699), IF(G699&gt;'Bulk DivVar Analysis'!$J$9,"Pass","Fail"),"")</f>
        <v>Pass</v>
      </c>
      <c r="I699" s="338" t="str">
        <f t="shared" si="12"/>
        <v>Beta_8_C2</v>
      </c>
      <c r="J699" s="339"/>
      <c r="K699" s="339"/>
      <c r="L699" s="339"/>
      <c r="M699" s="339"/>
      <c r="N699" s="339"/>
      <c r="O699" s="339"/>
      <c r="P699" s="339"/>
      <c r="Q699" s="339"/>
    </row>
    <row r="700" spans="1:17" ht="13.5" customHeight="1">
      <c r="A700" s="481" t="s">
        <v>1127</v>
      </c>
      <c r="B700" s="481" t="s">
        <v>730</v>
      </c>
      <c r="C700" s="481" t="s">
        <v>1174</v>
      </c>
      <c r="D700" s="481" t="s">
        <v>1995</v>
      </c>
      <c r="E700" s="481">
        <v>9476</v>
      </c>
      <c r="F700" s="339"/>
      <c r="G700" s="340">
        <f>IF(ISNUMBER(E700),E700/'Bulk DivVar Analysis'!$I$7,"")</f>
        <v>0.54966791380260449</v>
      </c>
      <c r="H700" s="338" t="str">
        <f>IF(ISNUMBER(E700), IF(G700&gt;'Bulk DivVar Analysis'!$J$9,"Pass","Fail"),"")</f>
        <v>Pass</v>
      </c>
      <c r="I700" s="338" t="str">
        <f t="shared" si="12"/>
        <v>Beta_8_C3</v>
      </c>
      <c r="J700" s="339"/>
      <c r="K700" s="339"/>
      <c r="L700" s="339"/>
      <c r="M700" s="339"/>
      <c r="N700" s="339"/>
      <c r="O700" s="339"/>
      <c r="P700" s="339"/>
      <c r="Q700" s="339"/>
    </row>
    <row r="701" spans="1:17" ht="13.5" customHeight="1">
      <c r="A701" s="481" t="s">
        <v>1127</v>
      </c>
      <c r="B701" s="481" t="s">
        <v>730</v>
      </c>
      <c r="C701" s="481" t="s">
        <v>1176</v>
      </c>
      <c r="D701" s="481" t="s">
        <v>1996</v>
      </c>
      <c r="E701" s="481">
        <v>17235</v>
      </c>
      <c r="F701" s="339"/>
      <c r="G701" s="340">
        <f>IF(ISNUMBER(E701),E701/'Bulk DivVar Analysis'!$I$7,"")</f>
        <v>0.9997389715478987</v>
      </c>
      <c r="H701" s="338" t="str">
        <f>IF(ISNUMBER(E701), IF(G701&gt;'Bulk DivVar Analysis'!$J$9,"Pass","Fail"),"")</f>
        <v>Pass</v>
      </c>
      <c r="I701" s="338" t="str">
        <f t="shared" si="12"/>
        <v>Beta_8_C4</v>
      </c>
      <c r="J701" s="339"/>
      <c r="K701" s="339"/>
      <c r="L701" s="339"/>
      <c r="M701" s="339"/>
      <c r="N701" s="339"/>
      <c r="O701" s="339"/>
      <c r="P701" s="339"/>
      <c r="Q701" s="339"/>
    </row>
    <row r="702" spans="1:17" ht="13.5" customHeight="1">
      <c r="A702" s="481" t="s">
        <v>1127</v>
      </c>
      <c r="B702" s="481" t="s">
        <v>730</v>
      </c>
      <c r="C702" s="481" t="s">
        <v>1178</v>
      </c>
      <c r="D702" s="481" t="s">
        <v>1997</v>
      </c>
      <c r="E702" s="481">
        <v>12589</v>
      </c>
      <c r="F702" s="339"/>
      <c r="G702" s="340">
        <f>IF(ISNUMBER(E702),E702/'Bulk DivVar Analysis'!$I$7,"")</f>
        <v>0.73024159633400043</v>
      </c>
      <c r="H702" s="338" t="str">
        <f>IF(ISNUMBER(E702), IF(G702&gt;'Bulk DivVar Analysis'!$J$9,"Pass","Fail"),"")</f>
        <v>Pass</v>
      </c>
      <c r="I702" s="338" t="str">
        <f t="shared" si="12"/>
        <v>Beta_8_C5</v>
      </c>
      <c r="J702" s="339"/>
      <c r="K702" s="339"/>
      <c r="L702" s="339"/>
      <c r="M702" s="339"/>
      <c r="N702" s="339"/>
      <c r="O702" s="339"/>
      <c r="P702" s="339"/>
      <c r="Q702" s="339"/>
    </row>
    <row r="703" spans="1:17" ht="13.5" customHeight="1">
      <c r="A703" s="481" t="s">
        <v>1127</v>
      </c>
      <c r="B703" s="481" t="s">
        <v>730</v>
      </c>
      <c r="C703" s="481" t="s">
        <v>1180</v>
      </c>
      <c r="D703" s="481" t="s">
        <v>1998</v>
      </c>
      <c r="E703" s="481">
        <v>8202</v>
      </c>
      <c r="F703" s="339"/>
      <c r="G703" s="340">
        <f>IF(ISNUMBER(E703),E703/'Bulk DivVar Analysis'!$I$7,"")</f>
        <v>0.47576785869659793</v>
      </c>
      <c r="H703" s="338" t="str">
        <f>IF(ISNUMBER(E703), IF(G703&gt;'Bulk DivVar Analysis'!$J$9,"Pass","Fail"),"")</f>
        <v>Pass</v>
      </c>
      <c r="I703" s="338" t="str">
        <f t="shared" si="12"/>
        <v>Beta_8_C6</v>
      </c>
      <c r="J703" s="339"/>
      <c r="K703" s="339"/>
      <c r="L703" s="339"/>
      <c r="M703" s="339"/>
      <c r="N703" s="339"/>
      <c r="O703" s="339"/>
      <c r="P703" s="339"/>
      <c r="Q703" s="339"/>
    </row>
    <row r="704" spans="1:17" ht="13.5" customHeight="1">
      <c r="A704" s="481" t="s">
        <v>1127</v>
      </c>
      <c r="B704" s="481" t="s">
        <v>730</v>
      </c>
      <c r="C704" s="481" t="s">
        <v>1182</v>
      </c>
      <c r="D704" s="481" t="s">
        <v>1999</v>
      </c>
      <c r="E704" s="481">
        <v>5718</v>
      </c>
      <c r="F704" s="339"/>
      <c r="G704" s="340">
        <f>IF(ISNUMBER(E704),E704/'Bulk DivVar Analysis'!$I$7,"")</f>
        <v>0.33168015313669191</v>
      </c>
      <c r="H704" s="338" t="str">
        <f>IF(ISNUMBER(E704), IF(G704&gt;'Bulk DivVar Analysis'!$J$9,"Pass","Fail"),"")</f>
        <v>Pass</v>
      </c>
      <c r="I704" s="338" t="str">
        <f t="shared" si="12"/>
        <v>Beta_8_C7</v>
      </c>
      <c r="J704" s="339"/>
      <c r="K704" s="339"/>
      <c r="L704" s="339"/>
      <c r="M704" s="339"/>
      <c r="N704" s="339"/>
      <c r="O704" s="339"/>
      <c r="P704" s="339"/>
      <c r="Q704" s="339"/>
    </row>
    <row r="705" spans="1:17" ht="13.5" customHeight="1">
      <c r="A705" s="481" t="s">
        <v>1127</v>
      </c>
      <c r="B705" s="481" t="s">
        <v>730</v>
      </c>
      <c r="C705" s="481" t="s">
        <v>1184</v>
      </c>
      <c r="D705" s="481" t="s">
        <v>2000</v>
      </c>
      <c r="E705" s="481">
        <v>25363</v>
      </c>
      <c r="F705" s="339"/>
      <c r="G705" s="340">
        <f>IF(ISNUMBER(E705),E705/'Bulk DivVar Analysis'!$I$7,"")</f>
        <v>1.4712143623654979</v>
      </c>
      <c r="H705" s="338" t="str">
        <f>IF(ISNUMBER(E705), IF(G705&gt;'Bulk DivVar Analysis'!$J$9,"Pass","Fail"),"")</f>
        <v>Pass</v>
      </c>
      <c r="I705" s="338" t="str">
        <f t="shared" si="12"/>
        <v>Beta_8_C8</v>
      </c>
      <c r="J705" s="339"/>
      <c r="K705" s="339"/>
      <c r="L705" s="339"/>
      <c r="M705" s="339"/>
      <c r="N705" s="339"/>
      <c r="O705" s="339"/>
      <c r="P705" s="339"/>
      <c r="Q705" s="339"/>
    </row>
    <row r="706" spans="1:17" ht="13.5" customHeight="1">
      <c r="A706" s="481" t="s">
        <v>1127</v>
      </c>
      <c r="B706" s="481" t="s">
        <v>730</v>
      </c>
      <c r="C706" s="481" t="s">
        <v>1186</v>
      </c>
      <c r="D706" s="481" t="s">
        <v>2001</v>
      </c>
      <c r="E706" s="481">
        <v>9636</v>
      </c>
      <c r="F706" s="339"/>
      <c r="G706" s="340">
        <f>IF(ISNUMBER(E706),E706/'Bulk DivVar Analysis'!$I$7,"")</f>
        <v>0.55894892543287222</v>
      </c>
      <c r="H706" s="338" t="str">
        <f>IF(ISNUMBER(E706), IF(G706&gt;'Bulk DivVar Analysis'!$J$9,"Pass","Fail"),"")</f>
        <v>Pass</v>
      </c>
      <c r="I706" s="338" t="str">
        <f t="shared" si="12"/>
        <v>Beta_8_C9</v>
      </c>
      <c r="J706" s="339"/>
      <c r="K706" s="339"/>
      <c r="L706" s="339"/>
      <c r="M706" s="339"/>
      <c r="N706" s="339"/>
      <c r="O706" s="339"/>
      <c r="P706" s="339"/>
      <c r="Q706" s="339"/>
    </row>
    <row r="707" spans="1:17" ht="13.5" customHeight="1">
      <c r="A707" s="481" t="s">
        <v>1127</v>
      </c>
      <c r="B707" s="481" t="s">
        <v>730</v>
      </c>
      <c r="C707" s="481" t="s">
        <v>520</v>
      </c>
      <c r="D707" s="481" t="s">
        <v>2002</v>
      </c>
      <c r="E707" s="481">
        <v>23372</v>
      </c>
      <c r="F707" s="339"/>
      <c r="G707" s="340">
        <f>IF(ISNUMBER(E707),E707/'Bulk DivVar Analysis'!$I$7,"")</f>
        <v>1.3557237738913541</v>
      </c>
      <c r="H707" s="338" t="str">
        <f>IF(ISNUMBER(E707), IF(G707&gt;'Bulk DivVar Analysis'!$J$9,"Pass","Fail"),"")</f>
        <v>Pass</v>
      </c>
      <c r="I707" s="338" t="str">
        <f t="shared" ref="I707:I770" si="13">_xlfn.TEXTJOIN("_",TRUE,B707,C707)</f>
        <v>Beta_8_C10</v>
      </c>
      <c r="J707" s="339"/>
      <c r="K707" s="339"/>
      <c r="L707" s="339"/>
      <c r="M707" s="339"/>
      <c r="N707" s="339"/>
      <c r="O707" s="339"/>
      <c r="P707" s="339"/>
      <c r="Q707" s="339"/>
    </row>
    <row r="708" spans="1:17" ht="13.5" customHeight="1">
      <c r="A708" s="481" t="s">
        <v>1127</v>
      </c>
      <c r="B708" s="481" t="s">
        <v>730</v>
      </c>
      <c r="C708" s="481" t="s">
        <v>521</v>
      </c>
      <c r="D708" s="481" t="s">
        <v>2003</v>
      </c>
      <c r="E708" s="481">
        <v>29654</v>
      </c>
      <c r="F708" s="339"/>
      <c r="G708" s="340">
        <f>IF(ISNUMBER(E708),E708/'Bulk DivVar Analysis'!$I$7,"")</f>
        <v>1.7201194930247397</v>
      </c>
      <c r="H708" s="338" t="str">
        <f>IF(ISNUMBER(E708), IF(G708&gt;'Bulk DivVar Analysis'!$J$9,"Pass","Fail"),"")</f>
        <v>Pass</v>
      </c>
      <c r="I708" s="338" t="str">
        <f t="shared" si="13"/>
        <v>Beta_8_C11</v>
      </c>
      <c r="J708" s="339"/>
      <c r="K708" s="339"/>
      <c r="L708" s="339"/>
      <c r="M708" s="339"/>
      <c r="N708" s="339"/>
      <c r="O708" s="339"/>
      <c r="P708" s="339"/>
      <c r="Q708" s="339"/>
    </row>
    <row r="709" spans="1:17" ht="13.5" customHeight="1">
      <c r="A709" s="481" t="s">
        <v>1127</v>
      </c>
      <c r="B709" s="481" t="s">
        <v>730</v>
      </c>
      <c r="C709" s="481" t="s">
        <v>522</v>
      </c>
      <c r="D709" s="481" t="s">
        <v>2004</v>
      </c>
      <c r="E709" s="481">
        <v>19037</v>
      </c>
      <c r="F709" s="339"/>
      <c r="G709" s="340">
        <f>IF(ISNUMBER(E709),E709/'Bulk DivVar Analysis'!$I$7,"")</f>
        <v>1.1042663650337887</v>
      </c>
      <c r="H709" s="338" t="str">
        <f>IF(ISNUMBER(E709), IF(G709&gt;'Bulk DivVar Analysis'!$J$9,"Pass","Fail"),"")</f>
        <v>Pass</v>
      </c>
      <c r="I709" s="338" t="str">
        <f t="shared" si="13"/>
        <v>Beta_8_C12</v>
      </c>
      <c r="J709" s="339"/>
      <c r="K709" s="339"/>
      <c r="L709" s="339"/>
      <c r="M709" s="339"/>
      <c r="N709" s="339"/>
      <c r="O709" s="339"/>
      <c r="P709" s="339"/>
      <c r="Q709" s="339"/>
    </row>
    <row r="710" spans="1:17" ht="13.5" customHeight="1">
      <c r="A710" s="481" t="s">
        <v>1127</v>
      </c>
      <c r="B710" s="481" t="s">
        <v>730</v>
      </c>
      <c r="C710" s="481" t="s">
        <v>1191</v>
      </c>
      <c r="D710" s="481" t="s">
        <v>2005</v>
      </c>
      <c r="E710" s="481">
        <v>14831</v>
      </c>
      <c r="F710" s="339"/>
      <c r="G710" s="340">
        <f>IF(ISNUMBER(E710),E710/'Bulk DivVar Analysis'!$I$7,"")</f>
        <v>0.86029177180312655</v>
      </c>
      <c r="H710" s="338" t="str">
        <f>IF(ISNUMBER(E710), IF(G710&gt;'Bulk DivVar Analysis'!$J$9,"Pass","Fail"),"")</f>
        <v>Pass</v>
      </c>
      <c r="I710" s="338" t="str">
        <f t="shared" si="13"/>
        <v>Beta_8_D1</v>
      </c>
      <c r="J710" s="339"/>
      <c r="K710" s="339"/>
      <c r="L710" s="339"/>
      <c r="M710" s="339"/>
      <c r="N710" s="339"/>
      <c r="O710" s="339"/>
      <c r="P710" s="339"/>
      <c r="Q710" s="339"/>
    </row>
    <row r="711" spans="1:17" ht="13.5" customHeight="1">
      <c r="A711" s="481" t="s">
        <v>1127</v>
      </c>
      <c r="B711" s="481" t="s">
        <v>730</v>
      </c>
      <c r="C711" s="481" t="s">
        <v>1193</v>
      </c>
      <c r="D711" s="481" t="s">
        <v>2006</v>
      </c>
      <c r="E711" s="481">
        <v>13375</v>
      </c>
      <c r="F711" s="339"/>
      <c r="G711" s="340">
        <f>IF(ISNUMBER(E711),E711/'Bulk DivVar Analysis'!$I$7,"")</f>
        <v>0.77583456596769051</v>
      </c>
      <c r="H711" s="338" t="str">
        <f>IF(ISNUMBER(E711), IF(G711&gt;'Bulk DivVar Analysis'!$J$9,"Pass","Fail"),"")</f>
        <v>Pass</v>
      </c>
      <c r="I711" s="338" t="str">
        <f t="shared" si="13"/>
        <v>Beta_8_D2</v>
      </c>
      <c r="J711" s="339"/>
      <c r="K711" s="339"/>
      <c r="L711" s="339"/>
      <c r="M711" s="339"/>
      <c r="N711" s="339"/>
      <c r="O711" s="339"/>
      <c r="P711" s="339"/>
      <c r="Q711" s="339"/>
    </row>
    <row r="712" spans="1:17" ht="13.5" customHeight="1">
      <c r="A712" s="481" t="s">
        <v>1127</v>
      </c>
      <c r="B712" s="481" t="s">
        <v>730</v>
      </c>
      <c r="C712" s="481" t="s">
        <v>1195</v>
      </c>
      <c r="D712" s="481" t="s">
        <v>2007</v>
      </c>
      <c r="E712" s="481">
        <v>9302</v>
      </c>
      <c r="F712" s="339"/>
      <c r="G712" s="340">
        <f>IF(ISNUMBER(E712),E712/'Bulk DivVar Analysis'!$I$7,"")</f>
        <v>0.5395748136546884</v>
      </c>
      <c r="H712" s="338" t="str">
        <f>IF(ISNUMBER(E712), IF(G712&gt;'Bulk DivVar Analysis'!$J$9,"Pass","Fail"),"")</f>
        <v>Pass</v>
      </c>
      <c r="I712" s="338" t="str">
        <f t="shared" si="13"/>
        <v>Beta_8_D3</v>
      </c>
      <c r="J712" s="339"/>
      <c r="K712" s="339"/>
      <c r="L712" s="339"/>
      <c r="M712" s="339"/>
      <c r="N712" s="339"/>
      <c r="O712" s="339"/>
      <c r="P712" s="339"/>
      <c r="Q712" s="339"/>
    </row>
    <row r="713" spans="1:17" ht="13.5" customHeight="1">
      <c r="A713" s="481" t="s">
        <v>1127</v>
      </c>
      <c r="B713" s="481" t="s">
        <v>730</v>
      </c>
      <c r="C713" s="481" t="s">
        <v>1197</v>
      </c>
      <c r="D713" s="481" t="s">
        <v>2008</v>
      </c>
      <c r="E713" s="481">
        <v>2024</v>
      </c>
      <c r="F713" s="339"/>
      <c r="G713" s="340">
        <f>IF(ISNUMBER(E713),E713/'Bulk DivVar Analysis'!$I$7,"")</f>
        <v>0.1174047971228864</v>
      </c>
      <c r="H713" s="338" t="str">
        <f>IF(ISNUMBER(E713), IF(G713&gt;'Bulk DivVar Analysis'!$J$9,"Pass","Fail"),"")</f>
        <v>Pass</v>
      </c>
      <c r="I713" s="338" t="str">
        <f t="shared" si="13"/>
        <v>Beta_8_D4</v>
      </c>
      <c r="J713" s="339"/>
      <c r="K713" s="339"/>
      <c r="L713" s="339"/>
      <c r="M713" s="339"/>
      <c r="N713" s="339"/>
      <c r="O713" s="339"/>
      <c r="P713" s="339"/>
      <c r="Q713" s="339"/>
    </row>
    <row r="714" spans="1:17" ht="13.5" customHeight="1">
      <c r="A714" s="481" t="s">
        <v>1127</v>
      </c>
      <c r="B714" s="481" t="s">
        <v>730</v>
      </c>
      <c r="C714" s="481" t="s">
        <v>1199</v>
      </c>
      <c r="D714" s="481" t="s">
        <v>2009</v>
      </c>
      <c r="E714" s="481">
        <v>13630</v>
      </c>
      <c r="F714" s="339"/>
      <c r="G714" s="340">
        <f>IF(ISNUMBER(E714),E714/'Bulk DivVar Analysis'!$I$7,"")</f>
        <v>0.79062617825342962</v>
      </c>
      <c r="H714" s="338" t="str">
        <f>IF(ISNUMBER(E714), IF(G714&gt;'Bulk DivVar Analysis'!$J$9,"Pass","Fail"),"")</f>
        <v>Pass</v>
      </c>
      <c r="I714" s="338" t="str">
        <f t="shared" si="13"/>
        <v>Beta_8_D5</v>
      </c>
      <c r="J714" s="339"/>
      <c r="K714" s="339"/>
      <c r="L714" s="339"/>
      <c r="M714" s="339"/>
      <c r="N714" s="339"/>
      <c r="O714" s="339"/>
      <c r="P714" s="339"/>
      <c r="Q714" s="339"/>
    </row>
    <row r="715" spans="1:17" ht="13.5" customHeight="1">
      <c r="A715" s="481" t="s">
        <v>1127</v>
      </c>
      <c r="B715" s="481" t="s">
        <v>730</v>
      </c>
      <c r="C715" s="481" t="s">
        <v>1201</v>
      </c>
      <c r="D715" s="481" t="s">
        <v>2010</v>
      </c>
      <c r="E715" s="481">
        <v>7913</v>
      </c>
      <c r="F715" s="339"/>
      <c r="G715" s="340">
        <f>IF(ISNUMBER(E715),E715/'Bulk DivVar Analysis'!$I$7,"")</f>
        <v>0.45900403143942692</v>
      </c>
      <c r="H715" s="338" t="str">
        <f>IF(ISNUMBER(E715), IF(G715&gt;'Bulk DivVar Analysis'!$J$9,"Pass","Fail"),"")</f>
        <v>Pass</v>
      </c>
      <c r="I715" s="338" t="str">
        <f t="shared" si="13"/>
        <v>Beta_8_D6</v>
      </c>
      <c r="J715" s="339"/>
      <c r="K715" s="339"/>
      <c r="L715" s="339"/>
      <c r="M715" s="339"/>
      <c r="N715" s="339"/>
      <c r="O715" s="339"/>
      <c r="P715" s="339"/>
      <c r="Q715" s="339"/>
    </row>
    <row r="716" spans="1:17" ht="13.5" customHeight="1">
      <c r="A716" s="481" t="s">
        <v>1127</v>
      </c>
      <c r="B716" s="481" t="s">
        <v>730</v>
      </c>
      <c r="C716" s="481" t="s">
        <v>1203</v>
      </c>
      <c r="D716" s="481" t="s">
        <v>2011</v>
      </c>
      <c r="E716" s="481">
        <v>25671</v>
      </c>
      <c r="F716" s="339"/>
      <c r="G716" s="340">
        <f>IF(ISNUMBER(E716),E716/'Bulk DivVar Analysis'!$I$7,"")</f>
        <v>1.4890803097537633</v>
      </c>
      <c r="H716" s="338" t="str">
        <f>IF(ISNUMBER(E716), IF(G716&gt;'Bulk DivVar Analysis'!$J$9,"Pass","Fail"),"")</f>
        <v>Pass</v>
      </c>
      <c r="I716" s="338" t="str">
        <f t="shared" si="13"/>
        <v>Beta_8_D7</v>
      </c>
      <c r="J716" s="339"/>
      <c r="K716" s="339"/>
      <c r="L716" s="339"/>
      <c r="M716" s="339"/>
      <c r="N716" s="339"/>
      <c r="O716" s="339"/>
      <c r="P716" s="339"/>
      <c r="Q716" s="339"/>
    </row>
    <row r="717" spans="1:17" ht="13.5" customHeight="1">
      <c r="A717" s="481" t="s">
        <v>1127</v>
      </c>
      <c r="B717" s="481" t="s">
        <v>730</v>
      </c>
      <c r="C717" s="481" t="s">
        <v>1205</v>
      </c>
      <c r="D717" s="481" t="s">
        <v>2012</v>
      </c>
      <c r="E717" s="481">
        <v>8705</v>
      </c>
      <c r="F717" s="339"/>
      <c r="G717" s="340">
        <f>IF(ISNUMBER(E717),E717/'Bulk DivVar Analysis'!$I$7,"")</f>
        <v>0.50494503900925203</v>
      </c>
      <c r="H717" s="338" t="str">
        <f>IF(ISNUMBER(E717), IF(G717&gt;'Bulk DivVar Analysis'!$J$9,"Pass","Fail"),"")</f>
        <v>Pass</v>
      </c>
      <c r="I717" s="338" t="str">
        <f t="shared" si="13"/>
        <v>Beta_8_D8</v>
      </c>
      <c r="J717" s="339"/>
      <c r="K717" s="339"/>
      <c r="L717" s="339"/>
      <c r="M717" s="339"/>
      <c r="N717" s="339"/>
      <c r="O717" s="339"/>
      <c r="P717" s="339"/>
      <c r="Q717" s="339"/>
    </row>
    <row r="718" spans="1:17" ht="13.5" customHeight="1">
      <c r="A718" s="481" t="s">
        <v>1127</v>
      </c>
      <c r="B718" s="481" t="s">
        <v>730</v>
      </c>
      <c r="C718" s="481" t="s">
        <v>1207</v>
      </c>
      <c r="D718" s="481" t="s">
        <v>2013</v>
      </c>
      <c r="E718" s="481">
        <v>22351</v>
      </c>
      <c r="F718" s="339"/>
      <c r="G718" s="340">
        <f>IF(ISNUMBER(E718),E718/'Bulk DivVar Analysis'!$I$7,"")</f>
        <v>1.2964993184257083</v>
      </c>
      <c r="H718" s="338" t="str">
        <f>IF(ISNUMBER(E718), IF(G718&gt;'Bulk DivVar Analysis'!$J$9,"Pass","Fail"),"")</f>
        <v>Pass</v>
      </c>
      <c r="I718" s="338" t="str">
        <f t="shared" si="13"/>
        <v>Beta_8_D9</v>
      </c>
      <c r="J718" s="339"/>
      <c r="K718" s="339"/>
      <c r="L718" s="339"/>
      <c r="M718" s="339"/>
      <c r="N718" s="339"/>
      <c r="O718" s="339"/>
      <c r="P718" s="339"/>
      <c r="Q718" s="339"/>
    </row>
    <row r="719" spans="1:17" ht="13.5" customHeight="1">
      <c r="A719" s="481" t="s">
        <v>1127</v>
      </c>
      <c r="B719" s="481" t="s">
        <v>730</v>
      </c>
      <c r="C719" s="481" t="s">
        <v>532</v>
      </c>
      <c r="D719" s="481" t="s">
        <v>2014</v>
      </c>
      <c r="E719" s="481">
        <v>16092</v>
      </c>
      <c r="F719" s="339"/>
      <c r="G719" s="340">
        <f>IF(ISNUMBER(E719),E719/'Bulk DivVar Analysis'!$I$7,"")</f>
        <v>0.93343774471417384</v>
      </c>
      <c r="H719" s="338" t="str">
        <f>IF(ISNUMBER(E719), IF(G719&gt;'Bulk DivVar Analysis'!$J$9,"Pass","Fail"),"")</f>
        <v>Pass</v>
      </c>
      <c r="I719" s="338" t="str">
        <f t="shared" si="13"/>
        <v>Beta_8_D10</v>
      </c>
      <c r="J719" s="339"/>
      <c r="K719" s="339"/>
      <c r="L719" s="339"/>
      <c r="M719" s="339"/>
      <c r="N719" s="339"/>
      <c r="O719" s="339"/>
      <c r="P719" s="339"/>
      <c r="Q719" s="339"/>
    </row>
    <row r="720" spans="1:17" ht="13.5" customHeight="1">
      <c r="A720" s="481" t="s">
        <v>1127</v>
      </c>
      <c r="B720" s="481" t="s">
        <v>730</v>
      </c>
      <c r="C720" s="481" t="s">
        <v>533</v>
      </c>
      <c r="D720" s="481" t="s">
        <v>2015</v>
      </c>
      <c r="E720" s="481">
        <v>13894</v>
      </c>
      <c r="F720" s="339"/>
      <c r="G720" s="340">
        <f>IF(ISNUMBER(E720),E720/'Bulk DivVar Analysis'!$I$7,"")</f>
        <v>0.80593984744337133</v>
      </c>
      <c r="H720" s="338" t="str">
        <f>IF(ISNUMBER(E720), IF(G720&gt;'Bulk DivVar Analysis'!$J$9,"Pass","Fail"),"")</f>
        <v>Pass</v>
      </c>
      <c r="I720" s="338" t="str">
        <f t="shared" si="13"/>
        <v>Beta_8_D11</v>
      </c>
      <c r="J720" s="339"/>
      <c r="K720" s="339"/>
      <c r="L720" s="339"/>
      <c r="M720" s="339"/>
      <c r="N720" s="339"/>
      <c r="O720" s="339"/>
      <c r="P720" s="339"/>
      <c r="Q720" s="339"/>
    </row>
    <row r="721" spans="1:17" ht="13.5" customHeight="1">
      <c r="A721" s="481" t="s">
        <v>1127</v>
      </c>
      <c r="B721" s="481" t="s">
        <v>730</v>
      </c>
      <c r="C721" s="481" t="s">
        <v>534</v>
      </c>
      <c r="D721" s="481" t="s">
        <v>2016</v>
      </c>
      <c r="E721" s="481">
        <v>16402</v>
      </c>
      <c r="F721" s="339"/>
      <c r="G721" s="340">
        <f>IF(ISNUMBER(E721),E721/'Bulk DivVar Analysis'!$I$7,"")</f>
        <v>0.95141970474781756</v>
      </c>
      <c r="H721" s="338" t="str">
        <f>IF(ISNUMBER(E721), IF(G721&gt;'Bulk DivVar Analysis'!$J$9,"Pass","Fail"),"")</f>
        <v>Pass</v>
      </c>
      <c r="I721" s="338" t="str">
        <f t="shared" si="13"/>
        <v>Beta_8_D12</v>
      </c>
      <c r="J721" s="339"/>
      <c r="K721" s="339"/>
      <c r="L721" s="339"/>
      <c r="M721" s="339"/>
      <c r="N721" s="339"/>
      <c r="O721" s="339"/>
      <c r="P721" s="339"/>
      <c r="Q721" s="339"/>
    </row>
    <row r="722" spans="1:17" ht="13.5" customHeight="1">
      <c r="A722" s="481" t="s">
        <v>1127</v>
      </c>
      <c r="B722" s="481" t="s">
        <v>730</v>
      </c>
      <c r="C722" s="481" t="s">
        <v>1212</v>
      </c>
      <c r="D722" s="481" t="s">
        <v>2017</v>
      </c>
      <c r="E722" s="481">
        <v>30314</v>
      </c>
      <c r="F722" s="339"/>
      <c r="G722" s="340">
        <f>IF(ISNUMBER(E722),E722/'Bulk DivVar Analysis'!$I$7,"")</f>
        <v>1.7584036659995939</v>
      </c>
      <c r="H722" s="338" t="str">
        <f>IF(ISNUMBER(E722), IF(G722&gt;'Bulk DivVar Analysis'!$J$9,"Pass","Fail"),"")</f>
        <v>Pass</v>
      </c>
      <c r="I722" s="338" t="str">
        <f t="shared" si="13"/>
        <v>Beta_8_E1</v>
      </c>
      <c r="J722" s="339"/>
      <c r="K722" s="339"/>
      <c r="L722" s="339"/>
      <c r="M722" s="339"/>
      <c r="N722" s="339"/>
      <c r="O722" s="339"/>
      <c r="P722" s="339"/>
      <c r="Q722" s="339"/>
    </row>
    <row r="723" spans="1:17" ht="13.5" customHeight="1">
      <c r="A723" s="481" t="s">
        <v>1127</v>
      </c>
      <c r="B723" s="481" t="s">
        <v>730</v>
      </c>
      <c r="C723" s="481" t="s">
        <v>1214</v>
      </c>
      <c r="D723" s="481" t="s">
        <v>2018</v>
      </c>
      <c r="E723" s="481">
        <v>18077</v>
      </c>
      <c r="F723" s="339"/>
      <c r="G723" s="340">
        <f>IF(ISNUMBER(E723),E723/'Bulk DivVar Analysis'!$I$7,"")</f>
        <v>1.0485802952521825</v>
      </c>
      <c r="H723" s="338" t="str">
        <f>IF(ISNUMBER(E723), IF(G723&gt;'Bulk DivVar Analysis'!$J$9,"Pass","Fail"),"")</f>
        <v>Pass</v>
      </c>
      <c r="I723" s="338" t="str">
        <f t="shared" si="13"/>
        <v>Beta_8_E2</v>
      </c>
      <c r="J723" s="339"/>
      <c r="K723" s="339"/>
      <c r="L723" s="339"/>
      <c r="M723" s="339"/>
      <c r="N723" s="339"/>
      <c r="O723" s="339"/>
      <c r="P723" s="339"/>
      <c r="Q723" s="339"/>
    </row>
    <row r="724" spans="1:17" ht="13.5" customHeight="1">
      <c r="A724" s="481" t="s">
        <v>1127</v>
      </c>
      <c r="B724" s="481" t="s">
        <v>730</v>
      </c>
      <c r="C724" s="481" t="s">
        <v>1216</v>
      </c>
      <c r="D724" s="481" t="s">
        <v>2019</v>
      </c>
      <c r="E724" s="481">
        <v>7855</v>
      </c>
      <c r="F724" s="339"/>
      <c r="G724" s="340">
        <f>IF(ISNUMBER(E724),E724/'Bulk DivVar Analysis'!$I$7,"")</f>
        <v>0.45563966472345485</v>
      </c>
      <c r="H724" s="338" t="str">
        <f>IF(ISNUMBER(E724), IF(G724&gt;'Bulk DivVar Analysis'!$J$9,"Pass","Fail"),"")</f>
        <v>Pass</v>
      </c>
      <c r="I724" s="338" t="str">
        <f t="shared" si="13"/>
        <v>Beta_8_E3</v>
      </c>
      <c r="J724" s="339"/>
      <c r="K724" s="339"/>
      <c r="L724" s="339"/>
      <c r="M724" s="339"/>
      <c r="N724" s="339"/>
      <c r="O724" s="339"/>
      <c r="P724" s="339"/>
      <c r="Q724" s="339"/>
    </row>
    <row r="725" spans="1:17" ht="13.5" customHeight="1">
      <c r="A725" s="481" t="s">
        <v>1127</v>
      </c>
      <c r="B725" s="481" t="s">
        <v>730</v>
      </c>
      <c r="C725" s="481" t="s">
        <v>1218</v>
      </c>
      <c r="D725" s="481" t="s">
        <v>2020</v>
      </c>
      <c r="E725" s="481">
        <v>7192</v>
      </c>
      <c r="F725" s="339"/>
      <c r="G725" s="340">
        <f>IF(ISNUMBER(E725),E725/'Bulk DivVar Analysis'!$I$7,"")</f>
        <v>0.41718147278053308</v>
      </c>
      <c r="H725" s="338" t="str">
        <f>IF(ISNUMBER(E725), IF(G725&gt;'Bulk DivVar Analysis'!$J$9,"Pass","Fail"),"")</f>
        <v>Pass</v>
      </c>
      <c r="I725" s="338" t="str">
        <f t="shared" si="13"/>
        <v>Beta_8_E4</v>
      </c>
      <c r="J725" s="339"/>
      <c r="K725" s="339"/>
      <c r="L725" s="339"/>
      <c r="M725" s="339"/>
      <c r="N725" s="339"/>
      <c r="O725" s="339"/>
      <c r="P725" s="339"/>
      <c r="Q725" s="339"/>
    </row>
    <row r="726" spans="1:17" ht="13.5" customHeight="1">
      <c r="A726" s="481" t="s">
        <v>1127</v>
      </c>
      <c r="B726" s="481" t="s">
        <v>730</v>
      </c>
      <c r="C726" s="481" t="s">
        <v>1220</v>
      </c>
      <c r="D726" s="481" t="s">
        <v>2021</v>
      </c>
      <c r="E726" s="481">
        <v>14500</v>
      </c>
      <c r="F726" s="339"/>
      <c r="G726" s="340">
        <f>IF(ISNUMBER(E726),E726/'Bulk DivVar Analysis'!$I$7,"")</f>
        <v>0.84109167899301018</v>
      </c>
      <c r="H726" s="338" t="str">
        <f>IF(ISNUMBER(E726), IF(G726&gt;'Bulk DivVar Analysis'!$J$9,"Pass","Fail"),"")</f>
        <v>Pass</v>
      </c>
      <c r="I726" s="338" t="str">
        <f t="shared" si="13"/>
        <v>Beta_8_E5</v>
      </c>
      <c r="J726" s="339"/>
      <c r="K726" s="339"/>
      <c r="L726" s="339"/>
      <c r="M726" s="339"/>
      <c r="N726" s="339"/>
      <c r="O726" s="339"/>
      <c r="P726" s="339"/>
      <c r="Q726" s="339"/>
    </row>
    <row r="727" spans="1:17" ht="13.5" customHeight="1">
      <c r="A727" s="481" t="s">
        <v>1127</v>
      </c>
      <c r="B727" s="481" t="s">
        <v>730</v>
      </c>
      <c r="C727" s="481" t="s">
        <v>1222</v>
      </c>
      <c r="D727" s="481" t="s">
        <v>2022</v>
      </c>
      <c r="E727" s="481">
        <v>9103</v>
      </c>
      <c r="F727" s="339"/>
      <c r="G727" s="340">
        <f>IF(ISNUMBER(E727),E727/'Bulk DivVar Analysis'!$I$7,"")</f>
        <v>0.52803155543954294</v>
      </c>
      <c r="H727" s="338" t="str">
        <f>IF(ISNUMBER(E727), IF(G727&gt;'Bulk DivVar Analysis'!$J$9,"Pass","Fail"),"")</f>
        <v>Pass</v>
      </c>
      <c r="I727" s="338" t="str">
        <f t="shared" si="13"/>
        <v>Beta_8_E6</v>
      </c>
      <c r="J727" s="339"/>
      <c r="K727" s="339"/>
      <c r="L727" s="339"/>
      <c r="M727" s="339"/>
      <c r="N727" s="339"/>
      <c r="O727" s="339"/>
      <c r="P727" s="339"/>
      <c r="Q727" s="339"/>
    </row>
    <row r="728" spans="1:17" ht="13.5" customHeight="1">
      <c r="A728" s="481" t="s">
        <v>1127</v>
      </c>
      <c r="B728" s="481" t="s">
        <v>730</v>
      </c>
      <c r="C728" s="481" t="s">
        <v>1224</v>
      </c>
      <c r="D728" s="481" t="s">
        <v>2023</v>
      </c>
      <c r="E728" s="481">
        <v>20108</v>
      </c>
      <c r="F728" s="339"/>
      <c r="G728" s="340">
        <f>IF(ISNUMBER(E728),E728/'Bulk DivVar Analysis'!$I$7,"")</f>
        <v>1.166391136633893</v>
      </c>
      <c r="H728" s="338" t="str">
        <f>IF(ISNUMBER(E728), IF(G728&gt;'Bulk DivVar Analysis'!$J$9,"Pass","Fail"),"")</f>
        <v>Pass</v>
      </c>
      <c r="I728" s="338" t="str">
        <f t="shared" si="13"/>
        <v>Beta_8_E7</v>
      </c>
      <c r="J728" s="339"/>
      <c r="K728" s="339"/>
      <c r="L728" s="339"/>
      <c r="M728" s="339"/>
      <c r="N728" s="339"/>
      <c r="O728" s="339"/>
      <c r="P728" s="339"/>
      <c r="Q728" s="339"/>
    </row>
    <row r="729" spans="1:17" ht="13.5" customHeight="1">
      <c r="A729" s="481" t="s">
        <v>1127</v>
      </c>
      <c r="B729" s="481" t="s">
        <v>730</v>
      </c>
      <c r="C729" s="481" t="s">
        <v>1226</v>
      </c>
      <c r="D729" s="481" t="s">
        <v>2024</v>
      </c>
      <c r="E729" s="481">
        <v>17345</v>
      </c>
      <c r="F729" s="339"/>
      <c r="G729" s="340">
        <f>IF(ISNUMBER(E729),E729/'Bulk DivVar Analysis'!$I$7,"")</f>
        <v>1.0061196670437078</v>
      </c>
      <c r="H729" s="338" t="str">
        <f>IF(ISNUMBER(E729), IF(G729&gt;'Bulk DivVar Analysis'!$J$9,"Pass","Fail"),"")</f>
        <v>Pass</v>
      </c>
      <c r="I729" s="338" t="str">
        <f t="shared" si="13"/>
        <v>Beta_8_E8</v>
      </c>
      <c r="J729" s="339"/>
      <c r="K729" s="339"/>
      <c r="L729" s="339"/>
      <c r="M729" s="339"/>
      <c r="N729" s="339"/>
      <c r="O729" s="339"/>
      <c r="P729" s="339"/>
      <c r="Q729" s="339"/>
    </row>
    <row r="730" spans="1:17" ht="13.5" customHeight="1">
      <c r="A730" s="481" t="s">
        <v>1127</v>
      </c>
      <c r="B730" s="481" t="s">
        <v>730</v>
      </c>
      <c r="C730" s="481" t="s">
        <v>1228</v>
      </c>
      <c r="D730" s="481" t="s">
        <v>2025</v>
      </c>
      <c r="E730" s="481">
        <v>9940</v>
      </c>
      <c r="F730" s="339"/>
      <c r="G730" s="340">
        <f>IF(ISNUMBER(E730),E730/'Bulk DivVar Analysis'!$I$7,"")</f>
        <v>0.5765828475303808</v>
      </c>
      <c r="H730" s="338" t="str">
        <f>IF(ISNUMBER(E730), IF(G730&gt;'Bulk DivVar Analysis'!$J$9,"Pass","Fail"),"")</f>
        <v>Pass</v>
      </c>
      <c r="I730" s="338" t="str">
        <f t="shared" si="13"/>
        <v>Beta_8_E9</v>
      </c>
      <c r="J730" s="339"/>
      <c r="K730" s="339"/>
      <c r="L730" s="339"/>
      <c r="M730" s="339"/>
      <c r="N730" s="339"/>
      <c r="O730" s="339"/>
      <c r="P730" s="339"/>
      <c r="Q730" s="339"/>
    </row>
    <row r="731" spans="1:17" ht="13.5" customHeight="1">
      <c r="A731" s="481" t="s">
        <v>1127</v>
      </c>
      <c r="B731" s="481" t="s">
        <v>730</v>
      </c>
      <c r="C731" s="481" t="s">
        <v>544</v>
      </c>
      <c r="D731" s="481" t="s">
        <v>2026</v>
      </c>
      <c r="E731" s="481">
        <v>17491</v>
      </c>
      <c r="F731" s="339"/>
      <c r="G731" s="340">
        <f>IF(ISNUMBER(E731),E731/'Bulk DivVar Analysis'!$I$7,"")</f>
        <v>1.014588590156327</v>
      </c>
      <c r="H731" s="338" t="str">
        <f>IF(ISNUMBER(E731), IF(G731&gt;'Bulk DivVar Analysis'!$J$9,"Pass","Fail"),"")</f>
        <v>Pass</v>
      </c>
      <c r="I731" s="338" t="str">
        <f t="shared" si="13"/>
        <v>Beta_8_E10</v>
      </c>
      <c r="J731" s="339"/>
      <c r="K731" s="339"/>
      <c r="L731" s="339"/>
      <c r="M731" s="339"/>
      <c r="N731" s="339"/>
      <c r="O731" s="339"/>
      <c r="P731" s="339"/>
      <c r="Q731" s="339"/>
    </row>
    <row r="732" spans="1:17" ht="13.5" customHeight="1">
      <c r="A732" s="481" t="s">
        <v>1127</v>
      </c>
      <c r="B732" s="481" t="s">
        <v>730</v>
      </c>
      <c r="C732" s="481" t="s">
        <v>545</v>
      </c>
      <c r="D732" s="481" t="s">
        <v>2027</v>
      </c>
      <c r="E732" s="481">
        <v>10271</v>
      </c>
      <c r="F732" s="339"/>
      <c r="G732" s="340">
        <f>IF(ISNUMBER(E732),E732/'Bulk DivVar Analysis'!$I$7,"")</f>
        <v>0.59578294034049717</v>
      </c>
      <c r="H732" s="338" t="str">
        <f>IF(ISNUMBER(E732), IF(G732&gt;'Bulk DivVar Analysis'!$J$9,"Pass","Fail"),"")</f>
        <v>Pass</v>
      </c>
      <c r="I732" s="338" t="str">
        <f t="shared" si="13"/>
        <v>Beta_8_E11</v>
      </c>
      <c r="J732" s="339"/>
      <c r="K732" s="339"/>
      <c r="L732" s="339"/>
      <c r="M732" s="339"/>
      <c r="N732" s="339"/>
      <c r="O732" s="339"/>
      <c r="P732" s="339"/>
      <c r="Q732" s="339"/>
    </row>
    <row r="733" spans="1:17" ht="13.5" customHeight="1">
      <c r="A733" s="481" t="s">
        <v>1127</v>
      </c>
      <c r="B733" s="481" t="s">
        <v>730</v>
      </c>
      <c r="C733" s="481" t="s">
        <v>546</v>
      </c>
      <c r="D733" s="481" t="s">
        <v>2028</v>
      </c>
      <c r="E733" s="481">
        <v>3769</v>
      </c>
      <c r="F733" s="339"/>
      <c r="G733" s="340">
        <f>IF(ISNUMBER(E733),E733/'Bulk DivVar Analysis'!$I$7,"")</f>
        <v>0.21862583021549348</v>
      </c>
      <c r="H733" s="338" t="str">
        <f>IF(ISNUMBER(E733), IF(G733&gt;'Bulk DivVar Analysis'!$J$9,"Pass","Fail"),"")</f>
        <v>Pass</v>
      </c>
      <c r="I733" s="338" t="str">
        <f t="shared" si="13"/>
        <v>Beta_8_E12</v>
      </c>
      <c r="J733" s="339"/>
      <c r="K733" s="339"/>
      <c r="L733" s="339"/>
      <c r="M733" s="339"/>
      <c r="N733" s="339"/>
      <c r="O733" s="339"/>
      <c r="P733" s="339"/>
      <c r="Q733" s="339"/>
    </row>
    <row r="734" spans="1:17" ht="13.5" customHeight="1">
      <c r="A734" s="481" t="s">
        <v>1127</v>
      </c>
      <c r="B734" s="481" t="s">
        <v>730</v>
      </c>
      <c r="C734" s="481" t="s">
        <v>1233</v>
      </c>
      <c r="D734" s="481" t="s">
        <v>2029</v>
      </c>
      <c r="E734" s="481">
        <v>27537</v>
      </c>
      <c r="F734" s="339"/>
      <c r="G734" s="340">
        <f>IF(ISNUMBER(E734),E734/'Bulk DivVar Analysis'!$I$7,"")</f>
        <v>1.5973201078917603</v>
      </c>
      <c r="H734" s="338" t="str">
        <f>IF(ISNUMBER(E734), IF(G734&gt;'Bulk DivVar Analysis'!$J$9,"Pass","Fail"),"")</f>
        <v>Pass</v>
      </c>
      <c r="I734" s="338" t="str">
        <f t="shared" si="13"/>
        <v>Beta_8_F1</v>
      </c>
      <c r="J734" s="339"/>
      <c r="K734" s="339"/>
      <c r="L734" s="339"/>
      <c r="M734" s="339"/>
      <c r="N734" s="339"/>
      <c r="O734" s="339"/>
      <c r="P734" s="339"/>
      <c r="Q734" s="339"/>
    </row>
    <row r="735" spans="1:17" ht="13.5" customHeight="1">
      <c r="A735" s="481" t="s">
        <v>1127</v>
      </c>
      <c r="B735" s="481" t="s">
        <v>730</v>
      </c>
      <c r="C735" s="481" t="s">
        <v>1235</v>
      </c>
      <c r="D735" s="481" t="s">
        <v>2030</v>
      </c>
      <c r="E735" s="481">
        <v>15613</v>
      </c>
      <c r="F735" s="339"/>
      <c r="G735" s="340">
        <f>IF(ISNUMBER(E735),E735/'Bulk DivVar Analysis'!$I$7,"")</f>
        <v>0.90565271614605991</v>
      </c>
      <c r="H735" s="338" t="str">
        <f>IF(ISNUMBER(E735), IF(G735&gt;'Bulk DivVar Analysis'!$J$9,"Pass","Fail"),"")</f>
        <v>Pass</v>
      </c>
      <c r="I735" s="338" t="str">
        <f t="shared" si="13"/>
        <v>Beta_8_F2</v>
      </c>
      <c r="J735" s="339"/>
      <c r="K735" s="339"/>
      <c r="L735" s="339"/>
      <c r="M735" s="339"/>
      <c r="N735" s="339"/>
      <c r="O735" s="339"/>
      <c r="P735" s="339"/>
      <c r="Q735" s="339"/>
    </row>
    <row r="736" spans="1:17" ht="13.5" customHeight="1">
      <c r="A736" s="481" t="s">
        <v>1127</v>
      </c>
      <c r="B736" s="481" t="s">
        <v>730</v>
      </c>
      <c r="C736" s="481" t="s">
        <v>1237</v>
      </c>
      <c r="D736" s="481" t="s">
        <v>2031</v>
      </c>
      <c r="E736" s="481">
        <v>6961</v>
      </c>
      <c r="F736" s="339"/>
      <c r="G736" s="340">
        <f>IF(ISNUMBER(E736),E736/'Bulk DivVar Analysis'!$I$7,"")</f>
        <v>0.40378201223933408</v>
      </c>
      <c r="H736" s="338" t="str">
        <f>IF(ISNUMBER(E736), IF(G736&gt;'Bulk DivVar Analysis'!$J$9,"Pass","Fail"),"")</f>
        <v>Pass</v>
      </c>
      <c r="I736" s="338" t="str">
        <f t="shared" si="13"/>
        <v>Beta_8_F3</v>
      </c>
      <c r="J736" s="339"/>
      <c r="K736" s="339"/>
      <c r="L736" s="339"/>
      <c r="M736" s="339"/>
      <c r="N736" s="339"/>
      <c r="O736" s="339"/>
      <c r="P736" s="339"/>
      <c r="Q736" s="339"/>
    </row>
    <row r="737" spans="1:17" ht="13.5" customHeight="1">
      <c r="A737" s="481" t="s">
        <v>1127</v>
      </c>
      <c r="B737" s="481" t="s">
        <v>730</v>
      </c>
      <c r="C737" s="481" t="s">
        <v>1239</v>
      </c>
      <c r="D737" s="481" t="s">
        <v>2032</v>
      </c>
      <c r="E737" s="481">
        <v>19911</v>
      </c>
      <c r="F737" s="339"/>
      <c r="G737" s="340">
        <f>IF(ISNUMBER(E737),E737/'Bulk DivVar Analysis'!$I$7,"")</f>
        <v>1.154963891064126</v>
      </c>
      <c r="H737" s="338" t="str">
        <f>IF(ISNUMBER(E737), IF(G737&gt;'Bulk DivVar Analysis'!$J$9,"Pass","Fail"),"")</f>
        <v>Pass</v>
      </c>
      <c r="I737" s="338" t="str">
        <f t="shared" si="13"/>
        <v>Beta_8_F4</v>
      </c>
      <c r="J737" s="339"/>
      <c r="K737" s="339"/>
      <c r="L737" s="339"/>
      <c r="M737" s="339"/>
      <c r="N737" s="339"/>
      <c r="O737" s="339"/>
      <c r="P737" s="339"/>
      <c r="Q737" s="339"/>
    </row>
    <row r="738" spans="1:17" ht="13.5" customHeight="1">
      <c r="A738" s="481" t="s">
        <v>1127</v>
      </c>
      <c r="B738" s="481" t="s">
        <v>730</v>
      </c>
      <c r="C738" s="481" t="s">
        <v>1241</v>
      </c>
      <c r="D738" s="481" t="s">
        <v>2033</v>
      </c>
      <c r="E738" s="481">
        <v>10743</v>
      </c>
      <c r="F738" s="339"/>
      <c r="G738" s="340">
        <f>IF(ISNUMBER(E738),E738/'Bulk DivVar Analysis'!$I$7,"")</f>
        <v>0.62316192464978681</v>
      </c>
      <c r="H738" s="338" t="str">
        <f>IF(ISNUMBER(E738), IF(G738&gt;'Bulk DivVar Analysis'!$J$9,"Pass","Fail"),"")</f>
        <v>Pass</v>
      </c>
      <c r="I738" s="338" t="str">
        <f t="shared" si="13"/>
        <v>Beta_8_F5</v>
      </c>
      <c r="J738" s="339"/>
      <c r="K738" s="339"/>
      <c r="L738" s="339"/>
      <c r="M738" s="339"/>
      <c r="N738" s="339"/>
      <c r="O738" s="339"/>
      <c r="P738" s="339"/>
      <c r="Q738" s="339"/>
    </row>
    <row r="739" spans="1:17" ht="13.5" customHeight="1">
      <c r="A739" s="481" t="s">
        <v>1127</v>
      </c>
      <c r="B739" s="481" t="s">
        <v>730</v>
      </c>
      <c r="C739" s="481" t="s">
        <v>1243</v>
      </c>
      <c r="D739" s="481" t="s">
        <v>2034</v>
      </c>
      <c r="E739" s="481">
        <v>22321</v>
      </c>
      <c r="F739" s="339"/>
      <c r="G739" s="340">
        <f>IF(ISNUMBER(E739),E739/'Bulk DivVar Analysis'!$I$7,"")</f>
        <v>1.2947591287450333</v>
      </c>
      <c r="H739" s="338" t="str">
        <f>IF(ISNUMBER(E739), IF(G739&gt;'Bulk DivVar Analysis'!$J$9,"Pass","Fail"),"")</f>
        <v>Pass</v>
      </c>
      <c r="I739" s="338" t="str">
        <f t="shared" si="13"/>
        <v>Beta_8_F6</v>
      </c>
      <c r="J739" s="339"/>
      <c r="K739" s="339"/>
      <c r="L739" s="339"/>
      <c r="M739" s="339"/>
      <c r="N739" s="339"/>
      <c r="O739" s="339"/>
      <c r="P739" s="339"/>
      <c r="Q739" s="339"/>
    </row>
    <row r="740" spans="1:17" ht="13.5" customHeight="1">
      <c r="A740" s="481" t="s">
        <v>1127</v>
      </c>
      <c r="B740" s="481" t="s">
        <v>730</v>
      </c>
      <c r="C740" s="481" t="s">
        <v>1245</v>
      </c>
      <c r="D740" s="481" t="s">
        <v>2035</v>
      </c>
      <c r="E740" s="481">
        <v>9532</v>
      </c>
      <c r="F740" s="339"/>
      <c r="G740" s="340">
        <f>IF(ISNUMBER(E740),E740/'Bulk DivVar Analysis'!$I$7,"")</f>
        <v>0.55291626787319814</v>
      </c>
      <c r="H740" s="338" t="str">
        <f>IF(ISNUMBER(E740), IF(G740&gt;'Bulk DivVar Analysis'!$J$9,"Pass","Fail"),"")</f>
        <v>Pass</v>
      </c>
      <c r="I740" s="338" t="str">
        <f t="shared" si="13"/>
        <v>Beta_8_F7</v>
      </c>
      <c r="J740" s="339"/>
      <c r="K740" s="339"/>
      <c r="L740" s="339"/>
      <c r="M740" s="339"/>
      <c r="N740" s="339"/>
      <c r="O740" s="339"/>
      <c r="P740" s="339"/>
      <c r="Q740" s="339"/>
    </row>
    <row r="741" spans="1:17" ht="13.5" customHeight="1">
      <c r="A741" s="481" t="s">
        <v>1127</v>
      </c>
      <c r="B741" s="481" t="s">
        <v>730</v>
      </c>
      <c r="C741" s="481" t="s">
        <v>1247</v>
      </c>
      <c r="D741" s="481" t="s">
        <v>2036</v>
      </c>
      <c r="E741" s="481">
        <v>22237</v>
      </c>
      <c r="F741" s="339"/>
      <c r="G741" s="340">
        <f>IF(ISNUMBER(E741),E741/'Bulk DivVar Analysis'!$I$7,"")</f>
        <v>1.2898865976391427</v>
      </c>
      <c r="H741" s="338" t="str">
        <f>IF(ISNUMBER(E741), IF(G741&gt;'Bulk DivVar Analysis'!$J$9,"Pass","Fail"),"")</f>
        <v>Pass</v>
      </c>
      <c r="I741" s="338" t="str">
        <f t="shared" si="13"/>
        <v>Beta_8_F8</v>
      </c>
      <c r="J741" s="339"/>
      <c r="K741" s="339"/>
      <c r="L741" s="339"/>
      <c r="M741" s="339"/>
      <c r="N741" s="339"/>
      <c r="O741" s="339"/>
      <c r="P741" s="339"/>
      <c r="Q741" s="339"/>
    </row>
    <row r="742" spans="1:17" ht="13.5" customHeight="1">
      <c r="A742" s="481" t="s">
        <v>1127</v>
      </c>
      <c r="B742" s="481" t="s">
        <v>730</v>
      </c>
      <c r="C742" s="481" t="s">
        <v>1249</v>
      </c>
      <c r="D742" s="481" t="s">
        <v>2037</v>
      </c>
      <c r="E742" s="481">
        <v>20042</v>
      </c>
      <c r="F742" s="339"/>
      <c r="G742" s="340">
        <f>IF(ISNUMBER(E742),E742/'Bulk DivVar Analysis'!$I$7,"")</f>
        <v>1.1625627193364076</v>
      </c>
      <c r="H742" s="338" t="str">
        <f>IF(ISNUMBER(E742), IF(G742&gt;'Bulk DivVar Analysis'!$J$9,"Pass","Fail"),"")</f>
        <v>Pass</v>
      </c>
      <c r="I742" s="338" t="str">
        <f t="shared" si="13"/>
        <v>Beta_8_F9</v>
      </c>
      <c r="J742" s="339"/>
      <c r="K742" s="339"/>
      <c r="L742" s="339"/>
      <c r="M742" s="339"/>
      <c r="N742" s="339"/>
      <c r="O742" s="339"/>
      <c r="P742" s="339"/>
      <c r="Q742" s="339"/>
    </row>
    <row r="743" spans="1:17" ht="13.5" customHeight="1">
      <c r="A743" s="481" t="s">
        <v>1127</v>
      </c>
      <c r="B743" s="481" t="s">
        <v>730</v>
      </c>
      <c r="C743" s="481" t="s">
        <v>556</v>
      </c>
      <c r="D743" s="481" t="s">
        <v>2038</v>
      </c>
      <c r="E743" s="481">
        <v>20072</v>
      </c>
      <c r="F743" s="339"/>
      <c r="G743" s="340">
        <f>IF(ISNUMBER(E743),E743/'Bulk DivVar Analysis'!$I$7,"")</f>
        <v>1.1643029090170829</v>
      </c>
      <c r="H743" s="338" t="str">
        <f>IF(ISNUMBER(E743), IF(G743&gt;'Bulk DivVar Analysis'!$J$9,"Pass","Fail"),"")</f>
        <v>Pass</v>
      </c>
      <c r="I743" s="338" t="str">
        <f t="shared" si="13"/>
        <v>Beta_8_F10</v>
      </c>
      <c r="J743" s="339"/>
      <c r="K743" s="339"/>
      <c r="L743" s="339"/>
      <c r="M743" s="339"/>
      <c r="N743" s="339"/>
      <c r="O743" s="339"/>
      <c r="P743" s="339"/>
      <c r="Q743" s="339"/>
    </row>
    <row r="744" spans="1:17" ht="13.5" customHeight="1">
      <c r="A744" s="481" t="s">
        <v>1127</v>
      </c>
      <c r="B744" s="481" t="s">
        <v>730</v>
      </c>
      <c r="C744" s="481" t="s">
        <v>557</v>
      </c>
      <c r="D744" s="481" t="s">
        <v>2039</v>
      </c>
      <c r="E744" s="481">
        <v>12835</v>
      </c>
      <c r="F744" s="339"/>
      <c r="G744" s="340">
        <f>IF(ISNUMBER(E744),E744/'Bulk DivVar Analysis'!$I$7,"")</f>
        <v>0.74451115171553695</v>
      </c>
      <c r="H744" s="338" t="str">
        <f>IF(ISNUMBER(E744), IF(G744&gt;'Bulk DivVar Analysis'!$J$9,"Pass","Fail"),"")</f>
        <v>Pass</v>
      </c>
      <c r="I744" s="338" t="str">
        <f t="shared" si="13"/>
        <v>Beta_8_F11</v>
      </c>
      <c r="J744" s="339"/>
      <c r="K744" s="339"/>
      <c r="L744" s="339"/>
      <c r="M744" s="339"/>
      <c r="N744" s="339"/>
      <c r="O744" s="339"/>
      <c r="P744" s="339"/>
      <c r="Q744" s="339"/>
    </row>
    <row r="745" spans="1:17" ht="13.5" customHeight="1">
      <c r="A745" s="481" t="s">
        <v>1127</v>
      </c>
      <c r="B745" s="481" t="s">
        <v>730</v>
      </c>
      <c r="C745" s="481" t="s">
        <v>558</v>
      </c>
      <c r="D745" s="481" t="s">
        <v>2040</v>
      </c>
      <c r="E745" s="481">
        <v>13584</v>
      </c>
      <c r="F745" s="339"/>
      <c r="G745" s="340">
        <f>IF(ISNUMBER(E745),E745/'Bulk DivVar Analysis'!$I$7,"")</f>
        <v>0.78795788740972761</v>
      </c>
      <c r="H745" s="338" t="str">
        <f>IF(ISNUMBER(E745), IF(G745&gt;'Bulk DivVar Analysis'!$J$9,"Pass","Fail"),"")</f>
        <v>Pass</v>
      </c>
      <c r="I745" s="338" t="str">
        <f t="shared" si="13"/>
        <v>Beta_8_F12</v>
      </c>
      <c r="J745" s="339"/>
      <c r="K745" s="339"/>
      <c r="L745" s="339"/>
      <c r="M745" s="339"/>
      <c r="N745" s="339"/>
      <c r="O745" s="339"/>
      <c r="P745" s="339"/>
      <c r="Q745" s="339"/>
    </row>
    <row r="746" spans="1:17" ht="13.5" customHeight="1">
      <c r="A746" s="481" t="s">
        <v>1127</v>
      </c>
      <c r="B746" s="481" t="s">
        <v>730</v>
      </c>
      <c r="C746" s="481" t="s">
        <v>1254</v>
      </c>
      <c r="D746" s="481" t="s">
        <v>2041</v>
      </c>
      <c r="E746" s="481">
        <v>14979</v>
      </c>
      <c r="F746" s="339"/>
      <c r="G746" s="340">
        <f>IF(ISNUMBER(E746),E746/'Bulk DivVar Analysis'!$I$7,"")</f>
        <v>0.86887670756112412</v>
      </c>
      <c r="H746" s="338" t="str">
        <f>IF(ISNUMBER(E746), IF(G746&gt;'Bulk DivVar Analysis'!$J$9,"Pass","Fail"),"")</f>
        <v>Pass</v>
      </c>
      <c r="I746" s="338" t="str">
        <f t="shared" si="13"/>
        <v>Beta_8_G1</v>
      </c>
      <c r="J746" s="339"/>
      <c r="K746" s="339"/>
      <c r="L746" s="339"/>
      <c r="M746" s="339"/>
      <c r="N746" s="339"/>
      <c r="O746" s="339"/>
      <c r="P746" s="339"/>
      <c r="Q746" s="339"/>
    </row>
    <row r="747" spans="1:17" ht="13.5" customHeight="1">
      <c r="A747" s="481" t="s">
        <v>1127</v>
      </c>
      <c r="B747" s="481" t="s">
        <v>730</v>
      </c>
      <c r="C747" s="481" t="s">
        <v>1256</v>
      </c>
      <c r="D747" s="481" t="s">
        <v>2042</v>
      </c>
      <c r="E747" s="481">
        <v>8059</v>
      </c>
      <c r="F747" s="339"/>
      <c r="G747" s="340">
        <f>IF(ISNUMBER(E747),E747/'Bulk DivVar Analysis'!$I$7,"")</f>
        <v>0.46747295455204618</v>
      </c>
      <c r="H747" s="338" t="str">
        <f>IF(ISNUMBER(E747), IF(G747&gt;'Bulk DivVar Analysis'!$J$9,"Pass","Fail"),"")</f>
        <v>Pass</v>
      </c>
      <c r="I747" s="338" t="str">
        <f t="shared" si="13"/>
        <v>Beta_8_G2</v>
      </c>
      <c r="J747" s="339"/>
      <c r="K747" s="339"/>
      <c r="L747" s="339"/>
      <c r="M747" s="339"/>
      <c r="N747" s="339"/>
      <c r="O747" s="339"/>
      <c r="P747" s="339"/>
      <c r="Q747" s="339"/>
    </row>
    <row r="748" spans="1:17" ht="13.5" customHeight="1">
      <c r="A748" s="481" t="s">
        <v>1127</v>
      </c>
      <c r="B748" s="481" t="s">
        <v>730</v>
      </c>
      <c r="C748" s="481" t="s">
        <v>1258</v>
      </c>
      <c r="D748" s="481" t="s">
        <v>2043</v>
      </c>
      <c r="E748" s="481">
        <v>8065</v>
      </c>
      <c r="F748" s="339"/>
      <c r="G748" s="340">
        <f>IF(ISNUMBER(E748),E748/'Bulk DivVar Analysis'!$I$7,"")</f>
        <v>0.46782099248818121</v>
      </c>
      <c r="H748" s="338" t="str">
        <f>IF(ISNUMBER(E748), IF(G748&gt;'Bulk DivVar Analysis'!$J$9,"Pass","Fail"),"")</f>
        <v>Pass</v>
      </c>
      <c r="I748" s="338" t="str">
        <f t="shared" si="13"/>
        <v>Beta_8_G3</v>
      </c>
      <c r="J748" s="339"/>
      <c r="K748" s="339"/>
      <c r="L748" s="339"/>
      <c r="M748" s="339"/>
      <c r="N748" s="339"/>
      <c r="O748" s="339"/>
      <c r="P748" s="339"/>
      <c r="Q748" s="339"/>
    </row>
    <row r="749" spans="1:17" ht="13.5" customHeight="1">
      <c r="A749" s="481" t="s">
        <v>1127</v>
      </c>
      <c r="B749" s="481" t="s">
        <v>730</v>
      </c>
      <c r="C749" s="481" t="s">
        <v>1260</v>
      </c>
      <c r="D749" s="481" t="s">
        <v>2044</v>
      </c>
      <c r="E749" s="481">
        <v>23645</v>
      </c>
      <c r="F749" s="339"/>
      <c r="G749" s="340">
        <f>IF(ISNUMBER(E749),E749/'Bulk DivVar Analysis'!$I$7,"")</f>
        <v>1.3715594999854983</v>
      </c>
      <c r="H749" s="338" t="str">
        <f>IF(ISNUMBER(E749), IF(G749&gt;'Bulk DivVar Analysis'!$J$9,"Pass","Fail"),"")</f>
        <v>Pass</v>
      </c>
      <c r="I749" s="338" t="str">
        <f t="shared" si="13"/>
        <v>Beta_8_G4</v>
      </c>
      <c r="J749" s="339"/>
      <c r="K749" s="339"/>
      <c r="L749" s="339"/>
      <c r="M749" s="339"/>
      <c r="N749" s="339"/>
      <c r="O749" s="339"/>
      <c r="P749" s="339"/>
      <c r="Q749" s="339"/>
    </row>
    <row r="750" spans="1:17" ht="13.5" customHeight="1">
      <c r="A750" s="481" t="s">
        <v>1127</v>
      </c>
      <c r="B750" s="481" t="s">
        <v>730</v>
      </c>
      <c r="C750" s="481" t="s">
        <v>1262</v>
      </c>
      <c r="D750" s="481" t="s">
        <v>2045</v>
      </c>
      <c r="E750" s="481">
        <v>8562</v>
      </c>
      <c r="F750" s="339"/>
      <c r="G750" s="340">
        <f>IF(ISNUMBER(E750),E750/'Bulk DivVar Analysis'!$I$7,"")</f>
        <v>0.49665013486470028</v>
      </c>
      <c r="H750" s="338" t="str">
        <f>IF(ISNUMBER(E750), IF(G750&gt;'Bulk DivVar Analysis'!$J$9,"Pass","Fail"),"")</f>
        <v>Pass</v>
      </c>
      <c r="I750" s="338" t="str">
        <f t="shared" si="13"/>
        <v>Beta_8_G5</v>
      </c>
      <c r="J750" s="339"/>
      <c r="K750" s="339"/>
      <c r="L750" s="339"/>
      <c r="M750" s="339"/>
      <c r="N750" s="339"/>
      <c r="O750" s="339"/>
      <c r="P750" s="339"/>
      <c r="Q750" s="339"/>
    </row>
    <row r="751" spans="1:17" ht="13.5" customHeight="1">
      <c r="A751" s="481" t="s">
        <v>1127</v>
      </c>
      <c r="B751" s="481" t="s">
        <v>730</v>
      </c>
      <c r="C751" s="481" t="s">
        <v>1264</v>
      </c>
      <c r="D751" s="481" t="s">
        <v>2046</v>
      </c>
      <c r="E751" s="481">
        <v>6828</v>
      </c>
      <c r="F751" s="339"/>
      <c r="G751" s="340">
        <f>IF(ISNUMBER(E751),E751/'Bulk DivVar Analysis'!$I$7,"")</f>
        <v>0.39606717132167407</v>
      </c>
      <c r="H751" s="338" t="str">
        <f>IF(ISNUMBER(E751), IF(G751&gt;'Bulk DivVar Analysis'!$J$9,"Pass","Fail"),"")</f>
        <v>Pass</v>
      </c>
      <c r="I751" s="338" t="str">
        <f t="shared" si="13"/>
        <v>Beta_8_G6</v>
      </c>
      <c r="J751" s="339"/>
      <c r="K751" s="339"/>
      <c r="L751" s="339"/>
      <c r="M751" s="339"/>
      <c r="N751" s="339"/>
      <c r="O751" s="339"/>
      <c r="P751" s="339"/>
      <c r="Q751" s="339"/>
    </row>
    <row r="752" spans="1:17" ht="13.5" customHeight="1">
      <c r="A752" s="481" t="s">
        <v>1127</v>
      </c>
      <c r="B752" s="481" t="s">
        <v>730</v>
      </c>
      <c r="C752" s="481" t="s">
        <v>1266</v>
      </c>
      <c r="D752" s="481" t="s">
        <v>2047</v>
      </c>
      <c r="E752" s="481">
        <v>22209</v>
      </c>
      <c r="F752" s="339"/>
      <c r="G752" s="340">
        <f>IF(ISNUMBER(E752),E752/'Bulk DivVar Analysis'!$I$7,"")</f>
        <v>1.2882624206038458</v>
      </c>
      <c r="H752" s="338" t="str">
        <f>IF(ISNUMBER(E752), IF(G752&gt;'Bulk DivVar Analysis'!$J$9,"Pass","Fail"),"")</f>
        <v>Pass</v>
      </c>
      <c r="I752" s="338" t="str">
        <f t="shared" si="13"/>
        <v>Beta_8_G7</v>
      </c>
      <c r="J752" s="339"/>
      <c r="K752" s="339"/>
      <c r="L752" s="339"/>
      <c r="M752" s="339"/>
      <c r="N752" s="339"/>
      <c r="O752" s="339"/>
      <c r="P752" s="339"/>
      <c r="Q752" s="339"/>
    </row>
    <row r="753" spans="1:17" ht="13.5" customHeight="1">
      <c r="A753" s="481" t="s">
        <v>1127</v>
      </c>
      <c r="B753" s="481" t="s">
        <v>730</v>
      </c>
      <c r="C753" s="481" t="s">
        <v>1268</v>
      </c>
      <c r="D753" s="481" t="s">
        <v>2048</v>
      </c>
      <c r="E753" s="481">
        <v>12868</v>
      </c>
      <c r="F753" s="339"/>
      <c r="G753" s="340">
        <f>IF(ISNUMBER(E753),E753/'Bulk DivVar Analysis'!$I$7,"")</f>
        <v>0.74642536036427976</v>
      </c>
      <c r="H753" s="338" t="str">
        <f>IF(ISNUMBER(E753), IF(G753&gt;'Bulk DivVar Analysis'!$J$9,"Pass","Fail"),"")</f>
        <v>Pass</v>
      </c>
      <c r="I753" s="338" t="str">
        <f t="shared" si="13"/>
        <v>Beta_8_G8</v>
      </c>
      <c r="J753" s="339"/>
      <c r="K753" s="339"/>
      <c r="L753" s="339"/>
      <c r="M753" s="339"/>
      <c r="N753" s="339"/>
      <c r="O753" s="339"/>
      <c r="P753" s="339"/>
      <c r="Q753" s="339"/>
    </row>
    <row r="754" spans="1:17" ht="13.5" customHeight="1">
      <c r="A754" s="481" t="s">
        <v>1127</v>
      </c>
      <c r="B754" s="481" t="s">
        <v>730</v>
      </c>
      <c r="C754" s="481" t="s">
        <v>1270</v>
      </c>
      <c r="D754" s="481" t="s">
        <v>2049</v>
      </c>
      <c r="E754" s="481">
        <v>2401</v>
      </c>
      <c r="F754" s="339"/>
      <c r="G754" s="340">
        <f>IF(ISNUMBER(E754),E754/'Bulk DivVar Analysis'!$I$7,"")</f>
        <v>0.13927318077670467</v>
      </c>
      <c r="H754" s="338" t="str">
        <f>IF(ISNUMBER(E754), IF(G754&gt;'Bulk DivVar Analysis'!$J$9,"Pass","Fail"),"")</f>
        <v>Pass</v>
      </c>
      <c r="I754" s="338" t="str">
        <f t="shared" si="13"/>
        <v>Beta_8_G9</v>
      </c>
      <c r="J754" s="339"/>
      <c r="K754" s="339"/>
      <c r="L754" s="339"/>
      <c r="M754" s="339"/>
      <c r="N754" s="339"/>
      <c r="O754" s="339"/>
      <c r="P754" s="339"/>
      <c r="Q754" s="339"/>
    </row>
    <row r="755" spans="1:17" ht="13.5" customHeight="1">
      <c r="A755" s="481" t="s">
        <v>1127</v>
      </c>
      <c r="B755" s="481" t="s">
        <v>730</v>
      </c>
      <c r="C755" s="481" t="s">
        <v>568</v>
      </c>
      <c r="D755" s="481" t="s">
        <v>2050</v>
      </c>
      <c r="E755" s="481">
        <v>20327</v>
      </c>
      <c r="F755" s="339"/>
      <c r="G755" s="340">
        <f>IF(ISNUMBER(E755),E755/'Bulk DivVar Analysis'!$I$7,"")</f>
        <v>1.1790945213028221</v>
      </c>
      <c r="H755" s="338" t="str">
        <f>IF(ISNUMBER(E755), IF(G755&gt;'Bulk DivVar Analysis'!$J$9,"Pass","Fail"),"")</f>
        <v>Pass</v>
      </c>
      <c r="I755" s="338" t="str">
        <f t="shared" si="13"/>
        <v>Beta_8_G10</v>
      </c>
      <c r="J755" s="339"/>
      <c r="K755" s="339"/>
      <c r="L755" s="339"/>
      <c r="M755" s="339"/>
      <c r="N755" s="339"/>
      <c r="O755" s="339"/>
      <c r="P755" s="339"/>
      <c r="Q755" s="339"/>
    </row>
    <row r="756" spans="1:17" ht="13.5" customHeight="1">
      <c r="A756" s="481" t="s">
        <v>1127</v>
      </c>
      <c r="B756" s="481" t="s">
        <v>730</v>
      </c>
      <c r="C756" s="481" t="s">
        <v>569</v>
      </c>
      <c r="D756" s="481" t="s">
        <v>2051</v>
      </c>
      <c r="E756" s="481">
        <v>8262</v>
      </c>
      <c r="F756" s="339"/>
      <c r="G756" s="340">
        <f>IF(ISNUMBER(E756),E756/'Bulk DivVar Analysis'!$I$7,"")</f>
        <v>0.47924823805794831</v>
      </c>
      <c r="H756" s="338" t="str">
        <f>IF(ISNUMBER(E756), IF(G756&gt;'Bulk DivVar Analysis'!$J$9,"Pass","Fail"),"")</f>
        <v>Pass</v>
      </c>
      <c r="I756" s="338" t="str">
        <f t="shared" si="13"/>
        <v>Beta_8_G11</v>
      </c>
      <c r="J756" s="339"/>
      <c r="K756" s="339"/>
      <c r="L756" s="339"/>
      <c r="M756" s="339"/>
      <c r="N756" s="339"/>
      <c r="O756" s="339"/>
      <c r="P756" s="339"/>
      <c r="Q756" s="339"/>
    </row>
    <row r="757" spans="1:17" ht="13.5" customHeight="1">
      <c r="A757" s="481" t="s">
        <v>1127</v>
      </c>
      <c r="B757" s="481" t="s">
        <v>730</v>
      </c>
      <c r="C757" s="481" t="s">
        <v>570</v>
      </c>
      <c r="D757" s="481" t="s">
        <v>2052</v>
      </c>
      <c r="E757" s="481">
        <v>20933</v>
      </c>
      <c r="F757" s="339"/>
      <c r="G757" s="340">
        <f>IF(ISNUMBER(E757),E757/'Bulk DivVar Analysis'!$I$7,"")</f>
        <v>1.214246352852461</v>
      </c>
      <c r="H757" s="338" t="str">
        <f>IF(ISNUMBER(E757), IF(G757&gt;'Bulk DivVar Analysis'!$J$9,"Pass","Fail"),"")</f>
        <v>Pass</v>
      </c>
      <c r="I757" s="338" t="str">
        <f t="shared" si="13"/>
        <v>Beta_8_G12</v>
      </c>
      <c r="J757" s="339"/>
      <c r="K757" s="339"/>
      <c r="L757" s="339"/>
      <c r="M757" s="339"/>
      <c r="N757" s="339"/>
      <c r="O757" s="339"/>
      <c r="P757" s="339"/>
      <c r="Q757" s="339"/>
    </row>
    <row r="758" spans="1:17" ht="13.5" customHeight="1">
      <c r="A758" s="481" t="s">
        <v>1127</v>
      </c>
      <c r="B758" s="481" t="s">
        <v>730</v>
      </c>
      <c r="C758" s="481" t="s">
        <v>1275</v>
      </c>
      <c r="D758" s="481" t="s">
        <v>2053</v>
      </c>
      <c r="E758" s="481">
        <v>13493</v>
      </c>
      <c r="F758" s="339"/>
      <c r="G758" s="340">
        <f>IF(ISNUMBER(E758),E758/'Bulk DivVar Analysis'!$I$7,"")</f>
        <v>0.78267931204501295</v>
      </c>
      <c r="H758" s="338" t="str">
        <f>IF(ISNUMBER(E758), IF(G758&gt;'Bulk DivVar Analysis'!$J$9,"Pass","Fail"),"")</f>
        <v>Pass</v>
      </c>
      <c r="I758" s="338" t="str">
        <f t="shared" si="13"/>
        <v>Beta_8_H1</v>
      </c>
      <c r="J758" s="339"/>
      <c r="K758" s="339"/>
      <c r="L758" s="339"/>
      <c r="M758" s="339"/>
      <c r="N758" s="339"/>
      <c r="O758" s="339"/>
      <c r="P758" s="339"/>
      <c r="Q758" s="339"/>
    </row>
    <row r="759" spans="1:17" ht="13.5" customHeight="1">
      <c r="A759" s="481" t="s">
        <v>1127</v>
      </c>
      <c r="B759" s="481" t="s">
        <v>730</v>
      </c>
      <c r="C759" s="481" t="s">
        <v>1277</v>
      </c>
      <c r="D759" s="481" t="s">
        <v>2054</v>
      </c>
      <c r="E759" s="481">
        <v>25513</v>
      </c>
      <c r="F759" s="339"/>
      <c r="G759" s="340">
        <f>IF(ISNUMBER(E759),E759/'Bulk DivVar Analysis'!$I$7,"")</f>
        <v>1.4799153107688738</v>
      </c>
      <c r="H759" s="338" t="str">
        <f>IF(ISNUMBER(E759), IF(G759&gt;'Bulk DivVar Analysis'!$J$9,"Pass","Fail"),"")</f>
        <v>Pass</v>
      </c>
      <c r="I759" s="338" t="str">
        <f t="shared" si="13"/>
        <v>Beta_8_H2</v>
      </c>
      <c r="J759" s="339"/>
      <c r="K759" s="339"/>
      <c r="L759" s="339"/>
      <c r="M759" s="339"/>
      <c r="N759" s="339"/>
      <c r="O759" s="339"/>
      <c r="P759" s="339"/>
      <c r="Q759" s="339"/>
    </row>
    <row r="760" spans="1:17" ht="13.5" customHeight="1">
      <c r="A760" s="481" t="s">
        <v>1127</v>
      </c>
      <c r="B760" s="481" t="s">
        <v>730</v>
      </c>
      <c r="C760" s="481" t="s">
        <v>1279</v>
      </c>
      <c r="D760" s="481" t="s">
        <v>2055</v>
      </c>
      <c r="E760" s="481">
        <v>6166</v>
      </c>
      <c r="F760" s="339"/>
      <c r="G760" s="340">
        <f>IF(ISNUMBER(E760),E760/'Bulk DivVar Analysis'!$I$7,"")</f>
        <v>0.35766698570144145</v>
      </c>
      <c r="H760" s="338" t="str">
        <f>IF(ISNUMBER(E760), IF(G760&gt;'Bulk DivVar Analysis'!$J$9,"Pass","Fail"),"")</f>
        <v>Pass</v>
      </c>
      <c r="I760" s="338" t="str">
        <f t="shared" si="13"/>
        <v>Beta_8_H3</v>
      </c>
      <c r="J760" s="339"/>
      <c r="K760" s="339"/>
      <c r="L760" s="339"/>
      <c r="M760" s="339"/>
      <c r="N760" s="339"/>
      <c r="O760" s="339"/>
      <c r="P760" s="339"/>
      <c r="Q760" s="339"/>
    </row>
    <row r="761" spans="1:17" ht="13.5" customHeight="1">
      <c r="A761" s="481" t="s">
        <v>1127</v>
      </c>
      <c r="B761" s="481" t="s">
        <v>730</v>
      </c>
      <c r="C761" s="481" t="s">
        <v>1281</v>
      </c>
      <c r="D761" s="481" t="s">
        <v>2056</v>
      </c>
      <c r="E761" s="481">
        <v>14591</v>
      </c>
      <c r="F761" s="339"/>
      <c r="G761" s="340">
        <f>IF(ISNUMBER(E761),E761/'Bulk DivVar Analysis'!$I$7,"")</f>
        <v>0.84637025435772495</v>
      </c>
      <c r="H761" s="338" t="str">
        <f>IF(ISNUMBER(E761), IF(G761&gt;'Bulk DivVar Analysis'!$J$9,"Pass","Fail"),"")</f>
        <v>Pass</v>
      </c>
      <c r="I761" s="338" t="str">
        <f t="shared" si="13"/>
        <v>Beta_8_H4</v>
      </c>
      <c r="J761" s="339"/>
      <c r="K761" s="339"/>
      <c r="L761" s="339"/>
      <c r="M761" s="339"/>
      <c r="N761" s="339"/>
      <c r="O761" s="339"/>
      <c r="P761" s="339"/>
      <c r="Q761" s="339"/>
    </row>
    <row r="762" spans="1:17" ht="13.5" customHeight="1">
      <c r="A762" s="481" t="s">
        <v>1127</v>
      </c>
      <c r="B762" s="481" t="s">
        <v>730</v>
      </c>
      <c r="C762" s="481" t="s">
        <v>1283</v>
      </c>
      <c r="D762" s="481" t="s">
        <v>2057</v>
      </c>
      <c r="E762" s="481">
        <v>9809</v>
      </c>
      <c r="F762" s="339"/>
      <c r="G762" s="340">
        <f>IF(ISNUMBER(E762),E762/'Bulk DivVar Analysis'!$I$7,"")</f>
        <v>0.56898401925809916</v>
      </c>
      <c r="H762" s="338" t="str">
        <f>IF(ISNUMBER(E762), IF(G762&gt;'Bulk DivVar Analysis'!$J$9,"Pass","Fail"),"")</f>
        <v>Pass</v>
      </c>
      <c r="I762" s="338" t="str">
        <f t="shared" si="13"/>
        <v>Beta_8_H5</v>
      </c>
      <c r="J762" s="339"/>
      <c r="K762" s="339"/>
      <c r="L762" s="339"/>
      <c r="M762" s="339"/>
      <c r="N762" s="339"/>
      <c r="O762" s="339"/>
      <c r="P762" s="339"/>
      <c r="Q762" s="339"/>
    </row>
    <row r="763" spans="1:17" ht="13.5" customHeight="1">
      <c r="A763" s="481" t="s">
        <v>1127</v>
      </c>
      <c r="B763" s="481" t="s">
        <v>730</v>
      </c>
      <c r="C763" s="481" t="s">
        <v>1285</v>
      </c>
      <c r="D763" s="481" t="s">
        <v>2058</v>
      </c>
      <c r="E763" s="481">
        <v>8509</v>
      </c>
      <c r="F763" s="339"/>
      <c r="G763" s="340">
        <f>IF(ISNUMBER(E763),E763/'Bulk DivVar Analysis'!$I$7,"")</f>
        <v>0.49357579976217408</v>
      </c>
      <c r="H763" s="338" t="str">
        <f>IF(ISNUMBER(E763), IF(G763&gt;'Bulk DivVar Analysis'!$J$9,"Pass","Fail"),"")</f>
        <v>Pass</v>
      </c>
      <c r="I763" s="338" t="str">
        <f t="shared" si="13"/>
        <v>Beta_8_H6</v>
      </c>
      <c r="J763" s="339"/>
      <c r="K763" s="339"/>
      <c r="L763" s="339"/>
      <c r="M763" s="339"/>
      <c r="N763" s="339"/>
      <c r="O763" s="339"/>
      <c r="P763" s="339"/>
      <c r="Q763" s="339"/>
    </row>
    <row r="764" spans="1:17" ht="13.5" customHeight="1">
      <c r="A764" s="481" t="s">
        <v>1127</v>
      </c>
      <c r="B764" s="481" t="s">
        <v>730</v>
      </c>
      <c r="C764" s="481" t="s">
        <v>1287</v>
      </c>
      <c r="D764" s="481" t="s">
        <v>2059</v>
      </c>
      <c r="E764" s="481">
        <v>16541</v>
      </c>
      <c r="F764" s="339"/>
      <c r="G764" s="340">
        <f>IF(ISNUMBER(E764),E764/'Bulk DivVar Analysis'!$I$7,"")</f>
        <v>0.95948258360161254</v>
      </c>
      <c r="H764" s="338" t="str">
        <f>IF(ISNUMBER(E764), IF(G764&gt;'Bulk DivVar Analysis'!$J$9,"Pass","Fail"),"")</f>
        <v>Pass</v>
      </c>
      <c r="I764" s="338" t="str">
        <f t="shared" si="13"/>
        <v>Beta_8_H7</v>
      </c>
      <c r="J764" s="339"/>
      <c r="K764" s="339"/>
      <c r="L764" s="339"/>
      <c r="M764" s="339"/>
      <c r="N764" s="339"/>
      <c r="O764" s="339"/>
      <c r="P764" s="339"/>
      <c r="Q764" s="339"/>
    </row>
    <row r="765" spans="1:17" ht="13.5" customHeight="1">
      <c r="A765" s="481" t="s">
        <v>1127</v>
      </c>
      <c r="B765" s="481" t="s">
        <v>730</v>
      </c>
      <c r="C765" s="481" t="s">
        <v>1289</v>
      </c>
      <c r="D765" s="481" t="s">
        <v>2060</v>
      </c>
      <c r="E765" s="481">
        <v>19710</v>
      </c>
      <c r="F765" s="339"/>
      <c r="G765" s="340">
        <f>IF(ISNUMBER(E765),E765/'Bulk DivVar Analysis'!$I$7,"")</f>
        <v>1.1433046202036021</v>
      </c>
      <c r="H765" s="338" t="str">
        <f>IF(ISNUMBER(E765), IF(G765&gt;'Bulk DivVar Analysis'!$J$9,"Pass","Fail"),"")</f>
        <v>Pass</v>
      </c>
      <c r="I765" s="338" t="str">
        <f t="shared" si="13"/>
        <v>Beta_8_H8</v>
      </c>
      <c r="J765" s="339"/>
      <c r="K765" s="339"/>
      <c r="L765" s="339"/>
      <c r="M765" s="339"/>
      <c r="N765" s="339"/>
      <c r="O765" s="339"/>
      <c r="P765" s="339"/>
      <c r="Q765" s="339"/>
    </row>
    <row r="766" spans="1:17" ht="13.5" customHeight="1">
      <c r="A766" s="481" t="s">
        <v>1127</v>
      </c>
      <c r="B766" s="481" t="s">
        <v>730</v>
      </c>
      <c r="C766" s="481" t="s">
        <v>1291</v>
      </c>
      <c r="D766" s="481" t="s">
        <v>2061</v>
      </c>
      <c r="E766" s="481">
        <v>9457</v>
      </c>
      <c r="F766" s="339"/>
      <c r="G766" s="340">
        <f>IF(ISNUMBER(E766),E766/'Bulk DivVar Analysis'!$I$7,"")</f>
        <v>0.54856579367151015</v>
      </c>
      <c r="H766" s="338" t="str">
        <f>IF(ISNUMBER(E766), IF(G766&gt;'Bulk DivVar Analysis'!$J$9,"Pass","Fail"),"")</f>
        <v>Pass</v>
      </c>
      <c r="I766" s="338" t="str">
        <f t="shared" si="13"/>
        <v>Beta_8_H9</v>
      </c>
      <c r="J766" s="339"/>
      <c r="K766" s="339"/>
      <c r="L766" s="339"/>
      <c r="M766" s="339"/>
      <c r="N766" s="339"/>
      <c r="O766" s="339"/>
      <c r="P766" s="339"/>
      <c r="Q766" s="339"/>
    </row>
    <row r="767" spans="1:17" ht="13.5" customHeight="1">
      <c r="A767" s="481" t="s">
        <v>1127</v>
      </c>
      <c r="B767" s="481" t="s">
        <v>730</v>
      </c>
      <c r="C767" s="481" t="s">
        <v>580</v>
      </c>
      <c r="D767" s="481" t="s">
        <v>2062</v>
      </c>
      <c r="E767" s="481">
        <v>24988</v>
      </c>
      <c r="F767" s="339"/>
      <c r="G767" s="340">
        <f>IF(ISNUMBER(E767),E767/'Bulk DivVar Analysis'!$I$7,"")</f>
        <v>1.4494619913570579</v>
      </c>
      <c r="H767" s="338" t="str">
        <f>IF(ISNUMBER(E767), IF(G767&gt;'Bulk DivVar Analysis'!$J$9,"Pass","Fail"),"")</f>
        <v>Pass</v>
      </c>
      <c r="I767" s="338" t="str">
        <f t="shared" si="13"/>
        <v>Beta_8_H10</v>
      </c>
      <c r="J767" s="339"/>
      <c r="K767" s="339"/>
      <c r="L767" s="339"/>
      <c r="M767" s="339"/>
      <c r="N767" s="339"/>
      <c r="O767" s="339"/>
      <c r="P767" s="339"/>
      <c r="Q767" s="339"/>
    </row>
    <row r="768" spans="1:17" ht="13.5" customHeight="1">
      <c r="A768" s="481" t="s">
        <v>1127</v>
      </c>
      <c r="B768" s="481" t="s">
        <v>730</v>
      </c>
      <c r="C768" s="481" t="s">
        <v>581</v>
      </c>
      <c r="D768" s="481" t="s">
        <v>2063</v>
      </c>
      <c r="E768" s="481">
        <v>26768</v>
      </c>
      <c r="F768" s="339"/>
      <c r="G768" s="340">
        <f>IF(ISNUMBER(E768),E768/'Bulk DivVar Analysis'!$I$7,"")</f>
        <v>1.552713245743786</v>
      </c>
      <c r="H768" s="338" t="str">
        <f>IF(ISNUMBER(E768), IF(G768&gt;'Bulk DivVar Analysis'!$J$9,"Pass","Fail"),"")</f>
        <v>Pass</v>
      </c>
      <c r="I768" s="338" t="str">
        <f t="shared" si="13"/>
        <v>Beta_8_H11</v>
      </c>
      <c r="J768" s="339"/>
      <c r="K768" s="339"/>
      <c r="L768" s="339"/>
      <c r="M768" s="339"/>
      <c r="N768" s="339"/>
      <c r="O768" s="339"/>
      <c r="P768" s="339"/>
      <c r="Q768" s="339"/>
    </row>
    <row r="769" spans="1:17" ht="13.5" customHeight="1">
      <c r="A769" s="481" t="s">
        <v>1127</v>
      </c>
      <c r="B769" s="481" t="s">
        <v>730</v>
      </c>
      <c r="C769" s="481" t="s">
        <v>582</v>
      </c>
      <c r="D769" s="481" t="s">
        <v>2064</v>
      </c>
      <c r="E769" s="481">
        <v>14349</v>
      </c>
      <c r="F769" s="339"/>
      <c r="G769" s="340">
        <f>IF(ISNUMBER(E769),E769/'Bulk DivVar Analysis'!$I$7,"")</f>
        <v>0.83233272426694505</v>
      </c>
      <c r="H769" s="338" t="str">
        <f>IF(ISNUMBER(E769), IF(G769&gt;'Bulk DivVar Analysis'!$J$9,"Pass","Fail"),"")</f>
        <v>Pass</v>
      </c>
      <c r="I769" s="338" t="str">
        <f t="shared" si="13"/>
        <v>Beta_8_H12</v>
      </c>
      <c r="J769" s="339"/>
      <c r="K769" s="339"/>
      <c r="L769" s="339"/>
      <c r="M769" s="339"/>
      <c r="N769" s="339"/>
      <c r="O769" s="339"/>
      <c r="P769" s="339"/>
      <c r="Q769" s="339"/>
    </row>
    <row r="770" spans="1:17" ht="13.5" customHeight="1">
      <c r="A770" s="481" t="s">
        <v>1127</v>
      </c>
      <c r="B770" s="481" t="s">
        <v>764</v>
      </c>
      <c r="C770" s="481" t="s">
        <v>1128</v>
      </c>
      <c r="D770" s="481" t="s">
        <v>1681</v>
      </c>
      <c r="E770" s="481">
        <v>16592</v>
      </c>
      <c r="F770" s="339"/>
      <c r="G770" s="340">
        <f>IF(ISNUMBER(E770),E770/'Bulk DivVar Analysis'!$I$7,"")</f>
        <v>0.96244090605876043</v>
      </c>
      <c r="H770" s="338" t="str">
        <f>IF(ISNUMBER(E770), IF(G770&gt;'Bulk DivVar Analysis'!$J$9,"Pass","Fail"),"")</f>
        <v>Pass</v>
      </c>
      <c r="I770" s="338" t="str">
        <f t="shared" si="13"/>
        <v>Gamma_5_A1</v>
      </c>
      <c r="J770" s="339"/>
      <c r="K770" s="339"/>
      <c r="L770" s="339"/>
      <c r="M770" s="339"/>
      <c r="N770" s="339"/>
      <c r="O770" s="339"/>
      <c r="P770" s="339"/>
      <c r="Q770" s="339"/>
    </row>
    <row r="771" spans="1:17" ht="13.5" customHeight="1">
      <c r="A771" s="481" t="s">
        <v>1127</v>
      </c>
      <c r="B771" s="481" t="s">
        <v>764</v>
      </c>
      <c r="C771" s="481" t="s">
        <v>1130</v>
      </c>
      <c r="D771" s="481" t="s">
        <v>1682</v>
      </c>
      <c r="E771" s="481">
        <v>34535</v>
      </c>
      <c r="F771" s="339"/>
      <c r="G771" s="340">
        <f>IF(ISNUMBER(E771),E771/'Bulk DivVar Analysis'!$I$7,"")</f>
        <v>2.0032483540705939</v>
      </c>
      <c r="H771" s="338" t="str">
        <f>IF(ISNUMBER(E771), IF(G771&gt;'Bulk DivVar Analysis'!$J$9,"Pass","Fail"),"")</f>
        <v>Pass</v>
      </c>
      <c r="I771" s="338" t="str">
        <f t="shared" ref="I771:I834" si="14">_xlfn.TEXTJOIN("_",TRUE,B771,C771)</f>
        <v>Gamma_5_A2</v>
      </c>
      <c r="J771" s="339"/>
      <c r="K771" s="339"/>
      <c r="L771" s="339"/>
      <c r="M771" s="339"/>
      <c r="N771" s="339"/>
      <c r="O771" s="339"/>
      <c r="P771" s="339"/>
      <c r="Q771" s="339"/>
    </row>
    <row r="772" spans="1:17" ht="13.5" customHeight="1">
      <c r="A772" s="481" t="s">
        <v>1127</v>
      </c>
      <c r="B772" s="481" t="s">
        <v>764</v>
      </c>
      <c r="C772" s="481" t="s">
        <v>1132</v>
      </c>
      <c r="D772" s="481" t="s">
        <v>1683</v>
      </c>
      <c r="E772" s="481">
        <v>14920</v>
      </c>
      <c r="F772" s="339"/>
      <c r="G772" s="340">
        <f>IF(ISNUMBER(E772),E772/'Bulk DivVar Analysis'!$I$7,"")</f>
        <v>0.8654543345224629</v>
      </c>
      <c r="H772" s="338" t="str">
        <f>IF(ISNUMBER(E772), IF(G772&gt;'Bulk DivVar Analysis'!$J$9,"Pass","Fail"),"")</f>
        <v>Pass</v>
      </c>
      <c r="I772" s="338" t="str">
        <f t="shared" si="14"/>
        <v>Gamma_5_A3</v>
      </c>
      <c r="J772" s="339"/>
      <c r="K772" s="339"/>
      <c r="L772" s="339"/>
      <c r="M772" s="339"/>
      <c r="N772" s="339"/>
      <c r="O772" s="339"/>
      <c r="P772" s="339"/>
      <c r="Q772" s="339"/>
    </row>
    <row r="773" spans="1:17" ht="13.5" customHeight="1">
      <c r="A773" s="481" t="s">
        <v>1127</v>
      </c>
      <c r="B773" s="481" t="s">
        <v>764</v>
      </c>
      <c r="C773" s="481" t="s">
        <v>1134</v>
      </c>
      <c r="D773" s="481" t="s">
        <v>1684</v>
      </c>
      <c r="E773" s="481">
        <v>25165</v>
      </c>
      <c r="F773" s="339"/>
      <c r="G773" s="340">
        <f>IF(ISNUMBER(E773),E773/'Bulk DivVar Analysis'!$I$7,"")</f>
        <v>1.4597291104730417</v>
      </c>
      <c r="H773" s="338" t="str">
        <f>IF(ISNUMBER(E773), IF(G773&gt;'Bulk DivVar Analysis'!$J$9,"Pass","Fail"),"")</f>
        <v>Pass</v>
      </c>
      <c r="I773" s="338" t="str">
        <f t="shared" si="14"/>
        <v>Gamma_5_A4</v>
      </c>
      <c r="J773" s="339"/>
      <c r="K773" s="339"/>
      <c r="L773" s="339"/>
      <c r="M773" s="339"/>
      <c r="N773" s="339"/>
      <c r="O773" s="339"/>
      <c r="P773" s="339"/>
      <c r="Q773" s="339"/>
    </row>
    <row r="774" spans="1:17" ht="13.5" customHeight="1">
      <c r="A774" s="481" t="s">
        <v>1127</v>
      </c>
      <c r="B774" s="481" t="s">
        <v>764</v>
      </c>
      <c r="C774" s="481" t="s">
        <v>1136</v>
      </c>
      <c r="D774" s="481" t="s">
        <v>1685</v>
      </c>
      <c r="E774" s="481">
        <v>11071</v>
      </c>
      <c r="F774" s="339"/>
      <c r="G774" s="340">
        <f>IF(ISNUMBER(E774),E774/'Bulk DivVar Analysis'!$I$7,"")</f>
        <v>0.64218799849183561</v>
      </c>
      <c r="H774" s="338" t="str">
        <f>IF(ISNUMBER(E774), IF(G774&gt;'Bulk DivVar Analysis'!$J$9,"Pass","Fail"),"")</f>
        <v>Pass</v>
      </c>
      <c r="I774" s="338" t="str">
        <f t="shared" si="14"/>
        <v>Gamma_5_A5</v>
      </c>
      <c r="J774" s="339"/>
      <c r="K774" s="339"/>
      <c r="L774" s="339"/>
      <c r="M774" s="339"/>
      <c r="N774" s="339"/>
      <c r="O774" s="339"/>
      <c r="P774" s="339"/>
      <c r="Q774" s="339"/>
    </row>
    <row r="775" spans="1:17" ht="13.5" customHeight="1">
      <c r="A775" s="481" t="s">
        <v>1127</v>
      </c>
      <c r="B775" s="481" t="s">
        <v>764</v>
      </c>
      <c r="C775" s="481" t="s">
        <v>1138</v>
      </c>
      <c r="D775" s="481" t="s">
        <v>1686</v>
      </c>
      <c r="E775" s="481">
        <v>18864</v>
      </c>
      <c r="F775" s="339"/>
      <c r="G775" s="340">
        <f>IF(ISNUMBER(E775),E775/'Bulk DivVar Analysis'!$I$7,"")</f>
        <v>1.0942312712085618</v>
      </c>
      <c r="H775" s="338" t="str">
        <f>IF(ISNUMBER(E775), IF(G775&gt;'Bulk DivVar Analysis'!$J$9,"Pass","Fail"),"")</f>
        <v>Pass</v>
      </c>
      <c r="I775" s="338" t="str">
        <f t="shared" si="14"/>
        <v>Gamma_5_A6</v>
      </c>
      <c r="J775" s="339"/>
      <c r="K775" s="339"/>
      <c r="L775" s="339"/>
      <c r="M775" s="339"/>
      <c r="N775" s="339"/>
      <c r="O775" s="339"/>
      <c r="P775" s="339"/>
      <c r="Q775" s="339"/>
    </row>
    <row r="776" spans="1:17" ht="13.5" customHeight="1">
      <c r="A776" s="481" t="s">
        <v>1127</v>
      </c>
      <c r="B776" s="481" t="s">
        <v>764</v>
      </c>
      <c r="C776" s="481" t="s">
        <v>1140</v>
      </c>
      <c r="D776" s="481" t="s">
        <v>1687</v>
      </c>
      <c r="E776" s="481">
        <v>16095</v>
      </c>
      <c r="F776" s="339"/>
      <c r="G776" s="340">
        <f>IF(ISNUMBER(E776),E776/'Bulk DivVar Analysis'!$I$7,"")</f>
        <v>0.93361176368224141</v>
      </c>
      <c r="H776" s="338" t="str">
        <f>IF(ISNUMBER(E776), IF(G776&gt;'Bulk DivVar Analysis'!$J$9,"Pass","Fail"),"")</f>
        <v>Pass</v>
      </c>
      <c r="I776" s="338" t="str">
        <f t="shared" si="14"/>
        <v>Gamma_5_A7</v>
      </c>
      <c r="J776" s="339"/>
      <c r="K776" s="339"/>
      <c r="L776" s="339"/>
      <c r="M776" s="339"/>
      <c r="N776" s="339"/>
      <c r="O776" s="339"/>
      <c r="P776" s="339"/>
      <c r="Q776" s="339"/>
    </row>
    <row r="777" spans="1:17" ht="13.5" customHeight="1">
      <c r="A777" s="481" t="s">
        <v>1127</v>
      </c>
      <c r="B777" s="481" t="s">
        <v>764</v>
      </c>
      <c r="C777" s="481" t="s">
        <v>1142</v>
      </c>
      <c r="D777" s="481" t="s">
        <v>1688</v>
      </c>
      <c r="E777" s="481">
        <v>6384</v>
      </c>
      <c r="F777" s="339"/>
      <c r="G777" s="340">
        <f>IF(ISNUMBER(E777),E777/'Bulk DivVar Analysis'!$I$7,"")</f>
        <v>0.3703123640476812</v>
      </c>
      <c r="H777" s="338" t="str">
        <f>IF(ISNUMBER(E777), IF(G777&gt;'Bulk DivVar Analysis'!$J$9,"Pass","Fail"),"")</f>
        <v>Pass</v>
      </c>
      <c r="I777" s="338" t="str">
        <f t="shared" si="14"/>
        <v>Gamma_5_A8</v>
      </c>
      <c r="J777" s="339"/>
      <c r="K777" s="339"/>
      <c r="L777" s="339"/>
      <c r="M777" s="339"/>
      <c r="N777" s="339"/>
      <c r="O777" s="339"/>
      <c r="P777" s="339"/>
      <c r="Q777" s="339"/>
    </row>
    <row r="778" spans="1:17" ht="13.5" customHeight="1">
      <c r="A778" s="481" t="s">
        <v>1127</v>
      </c>
      <c r="B778" s="481" t="s">
        <v>764</v>
      </c>
      <c r="C778" s="481" t="s">
        <v>1144</v>
      </c>
      <c r="D778" s="481" t="s">
        <v>1689</v>
      </c>
      <c r="E778" s="481">
        <v>20940</v>
      </c>
      <c r="F778" s="339"/>
      <c r="G778" s="340">
        <f>IF(ISNUMBER(E778),E778/'Bulk DivVar Analysis'!$I$7,"")</f>
        <v>1.214652397111285</v>
      </c>
      <c r="H778" s="338" t="str">
        <f>IF(ISNUMBER(E778), IF(G778&gt;'Bulk DivVar Analysis'!$J$9,"Pass","Fail"),"")</f>
        <v>Pass</v>
      </c>
      <c r="I778" s="338" t="str">
        <f t="shared" si="14"/>
        <v>Gamma_5_A9</v>
      </c>
      <c r="J778" s="339"/>
      <c r="K778" s="339"/>
      <c r="L778" s="339"/>
      <c r="M778" s="339"/>
      <c r="N778" s="339"/>
      <c r="O778" s="339"/>
      <c r="P778" s="339"/>
      <c r="Q778" s="339"/>
    </row>
    <row r="779" spans="1:17" ht="13.5" customHeight="1">
      <c r="A779" s="481" t="s">
        <v>1127</v>
      </c>
      <c r="B779" s="481" t="s">
        <v>764</v>
      </c>
      <c r="C779" s="481" t="s">
        <v>496</v>
      </c>
      <c r="D779" s="481" t="s">
        <v>1690</v>
      </c>
      <c r="E779" s="481">
        <v>20062</v>
      </c>
      <c r="F779" s="339"/>
      <c r="G779" s="340">
        <f>IF(ISNUMBER(E779),E779/'Bulk DivVar Analysis'!$I$7,"")</f>
        <v>1.1637228457901911</v>
      </c>
      <c r="H779" s="338" t="str">
        <f>IF(ISNUMBER(E779), IF(G779&gt;'Bulk DivVar Analysis'!$J$9,"Pass","Fail"),"")</f>
        <v>Pass</v>
      </c>
      <c r="I779" s="338" t="str">
        <f t="shared" si="14"/>
        <v>Gamma_5_A10</v>
      </c>
      <c r="J779" s="339"/>
      <c r="K779" s="339"/>
      <c r="L779" s="339"/>
      <c r="M779" s="339"/>
      <c r="N779" s="339"/>
      <c r="O779" s="339"/>
      <c r="P779" s="339"/>
      <c r="Q779" s="339"/>
    </row>
    <row r="780" spans="1:17" ht="13.5" customHeight="1">
      <c r="A780" s="481" t="s">
        <v>1127</v>
      </c>
      <c r="B780" s="481" t="s">
        <v>764</v>
      </c>
      <c r="C780" s="481" t="s">
        <v>497</v>
      </c>
      <c r="D780" s="481" t="s">
        <v>1691</v>
      </c>
      <c r="E780" s="481">
        <v>21282</v>
      </c>
      <c r="F780" s="339"/>
      <c r="G780" s="340">
        <f>IF(ISNUMBER(E780),E780/'Bulk DivVar Analysis'!$I$7,"")</f>
        <v>1.2344905594709823</v>
      </c>
      <c r="H780" s="338" t="str">
        <f>IF(ISNUMBER(E780), IF(G780&gt;'Bulk DivVar Analysis'!$J$9,"Pass","Fail"),"")</f>
        <v>Pass</v>
      </c>
      <c r="I780" s="338" t="str">
        <f t="shared" si="14"/>
        <v>Gamma_5_A11</v>
      </c>
      <c r="J780" s="339"/>
      <c r="K780" s="339"/>
      <c r="L780" s="339"/>
      <c r="M780" s="339"/>
      <c r="N780" s="339"/>
      <c r="O780" s="339"/>
      <c r="P780" s="339"/>
      <c r="Q780" s="339"/>
    </row>
    <row r="781" spans="1:17" ht="13.5" customHeight="1">
      <c r="A781" s="481" t="s">
        <v>1127</v>
      </c>
      <c r="B781" s="481" t="s">
        <v>764</v>
      </c>
      <c r="C781" s="481" t="s">
        <v>498</v>
      </c>
      <c r="D781" s="481" t="s">
        <v>1692</v>
      </c>
      <c r="E781" s="481">
        <v>26210</v>
      </c>
      <c r="F781" s="339"/>
      <c r="G781" s="340">
        <f>IF(ISNUMBER(E781),E781/'Bulk DivVar Analysis'!$I$7,"")</f>
        <v>1.5203457176832276</v>
      </c>
      <c r="H781" s="338" t="str">
        <f>IF(ISNUMBER(E781), IF(G781&gt;'Bulk DivVar Analysis'!$J$9,"Pass","Fail"),"")</f>
        <v>Pass</v>
      </c>
      <c r="I781" s="338" t="str">
        <f t="shared" si="14"/>
        <v>Gamma_5_A12</v>
      </c>
      <c r="J781" s="339"/>
      <c r="K781" s="339"/>
      <c r="L781" s="339"/>
      <c r="M781" s="339"/>
      <c r="N781" s="339"/>
      <c r="O781" s="339"/>
      <c r="P781" s="339"/>
      <c r="Q781" s="339"/>
    </row>
    <row r="782" spans="1:17" ht="13.5" customHeight="1">
      <c r="A782" s="481" t="s">
        <v>1127</v>
      </c>
      <c r="B782" s="481" t="s">
        <v>764</v>
      </c>
      <c r="C782" s="481" t="s">
        <v>1149</v>
      </c>
      <c r="D782" s="481" t="s">
        <v>1693</v>
      </c>
      <c r="E782" s="481">
        <v>9420</v>
      </c>
      <c r="F782" s="339"/>
      <c r="G782" s="340">
        <f>IF(ISNUMBER(E782),E782/'Bulk DivVar Analysis'!$I$7,"")</f>
        <v>0.54641955973201084</v>
      </c>
      <c r="H782" s="338" t="str">
        <f>IF(ISNUMBER(E782), IF(G782&gt;'Bulk DivVar Analysis'!$J$9,"Pass","Fail"),"")</f>
        <v>Pass</v>
      </c>
      <c r="I782" s="338" t="str">
        <f t="shared" si="14"/>
        <v>Gamma_5_B1</v>
      </c>
      <c r="J782" s="339"/>
      <c r="K782" s="339"/>
      <c r="L782" s="339"/>
      <c r="M782" s="339"/>
      <c r="N782" s="339"/>
      <c r="O782" s="339"/>
      <c r="P782" s="339"/>
      <c r="Q782" s="339"/>
    </row>
    <row r="783" spans="1:17" ht="13.5" customHeight="1">
      <c r="A783" s="481" t="s">
        <v>1127</v>
      </c>
      <c r="B783" s="481" t="s">
        <v>764</v>
      </c>
      <c r="C783" s="481" t="s">
        <v>1151</v>
      </c>
      <c r="D783" s="481" t="s">
        <v>1694</v>
      </c>
      <c r="E783" s="481">
        <v>24294</v>
      </c>
      <c r="F783" s="339"/>
      <c r="G783" s="340">
        <f>IF(ISNUMBER(E783),E783/'Bulk DivVar Analysis'!$I$7,"")</f>
        <v>1.4092056034107718</v>
      </c>
      <c r="H783" s="338" t="str">
        <f>IF(ISNUMBER(E783), IF(G783&gt;'Bulk DivVar Analysis'!$J$9,"Pass","Fail"),"")</f>
        <v>Pass</v>
      </c>
      <c r="I783" s="338" t="str">
        <f t="shared" si="14"/>
        <v>Gamma_5_B2</v>
      </c>
      <c r="J783" s="339"/>
      <c r="K783" s="339"/>
      <c r="L783" s="339"/>
      <c r="M783" s="339"/>
      <c r="N783" s="339"/>
      <c r="O783" s="339"/>
      <c r="P783" s="339"/>
      <c r="Q783" s="339"/>
    </row>
    <row r="784" spans="1:17" ht="13.5" customHeight="1">
      <c r="A784" s="481" t="s">
        <v>1127</v>
      </c>
      <c r="B784" s="481" t="s">
        <v>764</v>
      </c>
      <c r="C784" s="481" t="s">
        <v>1153</v>
      </c>
      <c r="D784" s="481" t="s">
        <v>1695</v>
      </c>
      <c r="E784" s="481">
        <v>17607</v>
      </c>
      <c r="F784" s="339"/>
      <c r="G784" s="340">
        <f>IF(ISNUMBER(E784),E784/'Bulk DivVar Analysis'!$I$7,"")</f>
        <v>1.0213173235882711</v>
      </c>
      <c r="H784" s="338" t="str">
        <f>IF(ISNUMBER(E784), IF(G784&gt;'Bulk DivVar Analysis'!$J$9,"Pass","Fail"),"")</f>
        <v>Pass</v>
      </c>
      <c r="I784" s="338" t="str">
        <f t="shared" si="14"/>
        <v>Gamma_5_B3</v>
      </c>
      <c r="J784" s="339"/>
      <c r="K784" s="339"/>
      <c r="L784" s="339"/>
      <c r="M784" s="339"/>
      <c r="N784" s="339"/>
      <c r="O784" s="339"/>
      <c r="P784" s="339"/>
      <c r="Q784" s="339"/>
    </row>
    <row r="785" spans="1:17" ht="13.5" customHeight="1">
      <c r="A785" s="481" t="s">
        <v>1127</v>
      </c>
      <c r="B785" s="481" t="s">
        <v>764</v>
      </c>
      <c r="C785" s="481" t="s">
        <v>1155</v>
      </c>
      <c r="D785" s="481" t="s">
        <v>1696</v>
      </c>
      <c r="E785" s="481">
        <v>3791</v>
      </c>
      <c r="F785" s="339"/>
      <c r="G785" s="340">
        <f>IF(ISNUMBER(E785),E785/'Bulk DivVar Analysis'!$I$7,"")</f>
        <v>0.2199019693146553</v>
      </c>
      <c r="H785" s="338" t="str">
        <f>IF(ISNUMBER(E785), IF(G785&gt;'Bulk DivVar Analysis'!$J$9,"Pass","Fail"),"")</f>
        <v>Pass</v>
      </c>
      <c r="I785" s="338" t="str">
        <f t="shared" si="14"/>
        <v>Gamma_5_B4</v>
      </c>
      <c r="J785" s="339"/>
      <c r="K785" s="339"/>
      <c r="L785" s="339"/>
      <c r="M785" s="339"/>
      <c r="N785" s="339"/>
      <c r="O785" s="339"/>
      <c r="P785" s="339"/>
      <c r="Q785" s="339"/>
    </row>
    <row r="786" spans="1:17" ht="13.5" customHeight="1">
      <c r="A786" s="481" t="s">
        <v>1127</v>
      </c>
      <c r="B786" s="481" t="s">
        <v>764</v>
      </c>
      <c r="C786" s="481" t="s">
        <v>1157</v>
      </c>
      <c r="D786" s="481" t="s">
        <v>1697</v>
      </c>
      <c r="E786" s="481">
        <v>10919</v>
      </c>
      <c r="F786" s="339"/>
      <c r="G786" s="340">
        <f>IF(ISNUMBER(E786),E786/'Bulk DivVar Analysis'!$I$7,"")</f>
        <v>0.63337103744308132</v>
      </c>
      <c r="H786" s="338" t="str">
        <f>IF(ISNUMBER(E786), IF(G786&gt;'Bulk DivVar Analysis'!$J$9,"Pass","Fail"),"")</f>
        <v>Pass</v>
      </c>
      <c r="I786" s="338" t="str">
        <f t="shared" si="14"/>
        <v>Gamma_5_B5</v>
      </c>
      <c r="J786" s="339"/>
      <c r="K786" s="339"/>
      <c r="L786" s="339"/>
      <c r="M786" s="339"/>
      <c r="N786" s="339"/>
      <c r="O786" s="339"/>
      <c r="P786" s="339"/>
      <c r="Q786" s="339"/>
    </row>
    <row r="787" spans="1:17" ht="13.5" customHeight="1">
      <c r="A787" s="481" t="s">
        <v>1127</v>
      </c>
      <c r="B787" s="481" t="s">
        <v>764</v>
      </c>
      <c r="C787" s="481" t="s">
        <v>1159</v>
      </c>
      <c r="D787" s="481" t="s">
        <v>1698</v>
      </c>
      <c r="E787" s="481">
        <v>15528</v>
      </c>
      <c r="F787" s="339"/>
      <c r="G787" s="340">
        <f>IF(ISNUMBER(E787),E787/'Bulk DivVar Analysis'!$I$7,"")</f>
        <v>0.90072217871748017</v>
      </c>
      <c r="H787" s="338" t="str">
        <f>IF(ISNUMBER(E787), IF(G787&gt;'Bulk DivVar Analysis'!$J$9,"Pass","Fail"),"")</f>
        <v>Pass</v>
      </c>
      <c r="I787" s="338" t="str">
        <f t="shared" si="14"/>
        <v>Gamma_5_B6</v>
      </c>
      <c r="J787" s="339"/>
      <c r="K787" s="339"/>
      <c r="L787" s="339"/>
      <c r="M787" s="339"/>
      <c r="N787" s="339"/>
      <c r="O787" s="339"/>
      <c r="P787" s="339"/>
      <c r="Q787" s="339"/>
    </row>
    <row r="788" spans="1:17" ht="13.5" customHeight="1">
      <c r="A788" s="481" t="s">
        <v>1127</v>
      </c>
      <c r="B788" s="481" t="s">
        <v>764</v>
      </c>
      <c r="C788" s="481" t="s">
        <v>1161</v>
      </c>
      <c r="D788" s="481" t="s">
        <v>1699</v>
      </c>
      <c r="E788" s="481">
        <v>12044</v>
      </c>
      <c r="F788" s="339"/>
      <c r="G788" s="340">
        <f>IF(ISNUMBER(E788),E788/'Bulk DivVar Analysis'!$I$7,"")</f>
        <v>0.6986281504684011</v>
      </c>
      <c r="H788" s="338" t="str">
        <f>IF(ISNUMBER(E788), IF(G788&gt;'Bulk DivVar Analysis'!$J$9,"Pass","Fail"),"")</f>
        <v>Pass</v>
      </c>
      <c r="I788" s="338" t="str">
        <f t="shared" si="14"/>
        <v>Gamma_5_B7</v>
      </c>
      <c r="J788" s="339"/>
      <c r="K788" s="339"/>
      <c r="L788" s="339"/>
      <c r="M788" s="339"/>
      <c r="N788" s="339"/>
      <c r="O788" s="339"/>
      <c r="P788" s="339"/>
      <c r="Q788" s="339"/>
    </row>
    <row r="789" spans="1:17" ht="13.5" customHeight="1">
      <c r="A789" s="481" t="s">
        <v>1127</v>
      </c>
      <c r="B789" s="481" t="s">
        <v>764</v>
      </c>
      <c r="C789" s="481" t="s">
        <v>1163</v>
      </c>
      <c r="D789" s="481" t="s">
        <v>1700</v>
      </c>
      <c r="E789" s="481">
        <v>7252</v>
      </c>
      <c r="F789" s="339"/>
      <c r="G789" s="340">
        <f>IF(ISNUMBER(E789),E789/'Bulk DivVar Analysis'!$I$7,"")</f>
        <v>0.42066185214188345</v>
      </c>
      <c r="H789" s="338" t="str">
        <f>IF(ISNUMBER(E789), IF(G789&gt;'Bulk DivVar Analysis'!$J$9,"Pass","Fail"),"")</f>
        <v>Pass</v>
      </c>
      <c r="I789" s="338" t="str">
        <f t="shared" si="14"/>
        <v>Gamma_5_B8</v>
      </c>
      <c r="J789" s="339"/>
      <c r="K789" s="339"/>
      <c r="L789" s="339"/>
      <c r="M789" s="339"/>
      <c r="N789" s="339"/>
      <c r="O789" s="339"/>
      <c r="P789" s="339"/>
      <c r="Q789" s="339"/>
    </row>
    <row r="790" spans="1:17" ht="13.5" customHeight="1">
      <c r="A790" s="481" t="s">
        <v>1127</v>
      </c>
      <c r="B790" s="481" t="s">
        <v>764</v>
      </c>
      <c r="C790" s="481" t="s">
        <v>1165</v>
      </c>
      <c r="D790" s="481" t="s">
        <v>1701</v>
      </c>
      <c r="E790" s="481">
        <v>16637</v>
      </c>
      <c r="F790" s="339"/>
      <c r="G790" s="340">
        <f>IF(ISNUMBER(E790),E790/'Bulk DivVar Analysis'!$I$7,"")</f>
        <v>0.96505119057977318</v>
      </c>
      <c r="H790" s="338" t="str">
        <f>IF(ISNUMBER(E790), IF(G790&gt;'Bulk DivVar Analysis'!$J$9,"Pass","Fail"),"")</f>
        <v>Pass</v>
      </c>
      <c r="I790" s="338" t="str">
        <f t="shared" si="14"/>
        <v>Gamma_5_B9</v>
      </c>
      <c r="J790" s="339"/>
      <c r="K790" s="339"/>
      <c r="L790" s="339"/>
      <c r="M790" s="339"/>
      <c r="N790" s="339"/>
      <c r="O790" s="339"/>
      <c r="P790" s="339"/>
      <c r="Q790" s="339"/>
    </row>
    <row r="791" spans="1:17" ht="13.5" customHeight="1">
      <c r="A791" s="481" t="s">
        <v>1127</v>
      </c>
      <c r="B791" s="481" t="s">
        <v>764</v>
      </c>
      <c r="C791" s="481" t="s">
        <v>508</v>
      </c>
      <c r="D791" s="481" t="s">
        <v>1702</v>
      </c>
      <c r="E791" s="481">
        <v>28384</v>
      </c>
      <c r="F791" s="339"/>
      <c r="G791" s="340">
        <f>IF(ISNUMBER(E791),E791/'Bulk DivVar Analysis'!$I$7,"")</f>
        <v>1.6464514632094898</v>
      </c>
      <c r="H791" s="338" t="str">
        <f>IF(ISNUMBER(E791), IF(G791&gt;'Bulk DivVar Analysis'!$J$9,"Pass","Fail"),"")</f>
        <v>Pass</v>
      </c>
      <c r="I791" s="338" t="str">
        <f t="shared" si="14"/>
        <v>Gamma_5_B10</v>
      </c>
      <c r="J791" s="339"/>
      <c r="K791" s="339"/>
      <c r="L791" s="339"/>
      <c r="M791" s="339"/>
      <c r="N791" s="339"/>
      <c r="O791" s="339"/>
      <c r="P791" s="339"/>
      <c r="Q791" s="339"/>
    </row>
    <row r="792" spans="1:17" ht="13.5" customHeight="1">
      <c r="A792" s="481" t="s">
        <v>1127</v>
      </c>
      <c r="B792" s="481" t="s">
        <v>764</v>
      </c>
      <c r="C792" s="481" t="s">
        <v>509</v>
      </c>
      <c r="D792" s="481" t="s">
        <v>1703</v>
      </c>
      <c r="E792" s="481">
        <v>16552</v>
      </c>
      <c r="F792" s="339"/>
      <c r="G792" s="340">
        <f>IF(ISNUMBER(E792),E792/'Bulk DivVar Analysis'!$I$7,"")</f>
        <v>0.96012065315119344</v>
      </c>
      <c r="H792" s="338" t="str">
        <f>IF(ISNUMBER(E792), IF(G792&gt;'Bulk DivVar Analysis'!$J$9,"Pass","Fail"),"")</f>
        <v>Pass</v>
      </c>
      <c r="I792" s="338" t="str">
        <f t="shared" si="14"/>
        <v>Gamma_5_B11</v>
      </c>
      <c r="J792" s="339"/>
      <c r="K792" s="339"/>
      <c r="L792" s="339"/>
      <c r="M792" s="339"/>
      <c r="N792" s="339"/>
      <c r="O792" s="339"/>
      <c r="P792" s="339"/>
      <c r="Q792" s="339"/>
    </row>
    <row r="793" spans="1:17" ht="13.5" customHeight="1">
      <c r="A793" s="481" t="s">
        <v>1127</v>
      </c>
      <c r="B793" s="481" t="s">
        <v>764</v>
      </c>
      <c r="C793" s="481" t="s">
        <v>510</v>
      </c>
      <c r="D793" s="481" t="s">
        <v>1704</v>
      </c>
      <c r="E793" s="481">
        <v>8175</v>
      </c>
      <c r="F793" s="339"/>
      <c r="G793" s="340">
        <f>IF(ISNUMBER(E793),E793/'Bulk DivVar Analysis'!$I$7,"")</f>
        <v>0.47420168798399026</v>
      </c>
      <c r="H793" s="338" t="str">
        <f>IF(ISNUMBER(E793), IF(G793&gt;'Bulk DivVar Analysis'!$J$9,"Pass","Fail"),"")</f>
        <v>Pass</v>
      </c>
      <c r="I793" s="338" t="str">
        <f t="shared" si="14"/>
        <v>Gamma_5_B12</v>
      </c>
      <c r="J793" s="339"/>
      <c r="K793" s="339"/>
      <c r="L793" s="339"/>
      <c r="M793" s="339"/>
      <c r="N793" s="339"/>
      <c r="O793" s="339"/>
      <c r="P793" s="339"/>
      <c r="Q793" s="339"/>
    </row>
    <row r="794" spans="1:17" ht="13.5" customHeight="1">
      <c r="A794" s="481" t="s">
        <v>1127</v>
      </c>
      <c r="B794" s="481" t="s">
        <v>764</v>
      </c>
      <c r="C794" s="481" t="s">
        <v>1170</v>
      </c>
      <c r="D794" s="481" t="s">
        <v>1705</v>
      </c>
      <c r="E794" s="481">
        <v>26104</v>
      </c>
      <c r="F794" s="339"/>
      <c r="G794" s="340">
        <f>IF(ISNUMBER(E794),E794/'Bulk DivVar Analysis'!$I$7,"")</f>
        <v>1.5141970474781752</v>
      </c>
      <c r="H794" s="338" t="str">
        <f>IF(ISNUMBER(E794), IF(G794&gt;'Bulk DivVar Analysis'!$J$9,"Pass","Fail"),"")</f>
        <v>Pass</v>
      </c>
      <c r="I794" s="338" t="str">
        <f t="shared" si="14"/>
        <v>Gamma_5_C1</v>
      </c>
      <c r="J794" s="339"/>
      <c r="K794" s="339"/>
      <c r="L794" s="339"/>
      <c r="M794" s="339"/>
      <c r="N794" s="339"/>
      <c r="O794" s="339"/>
      <c r="P794" s="339"/>
      <c r="Q794" s="339"/>
    </row>
    <row r="795" spans="1:17" ht="13.5" customHeight="1">
      <c r="A795" s="481" t="s">
        <v>1127</v>
      </c>
      <c r="B795" s="481" t="s">
        <v>764</v>
      </c>
      <c r="C795" s="481" t="s">
        <v>1172</v>
      </c>
      <c r="D795" s="481" t="s">
        <v>1706</v>
      </c>
      <c r="E795" s="481">
        <v>13806</v>
      </c>
      <c r="F795" s="339"/>
      <c r="G795" s="340">
        <f>IF(ISNUMBER(E795),E795/'Bulk DivVar Analysis'!$I$7,"")</f>
        <v>0.80083529104672413</v>
      </c>
      <c r="H795" s="338" t="str">
        <f>IF(ISNUMBER(E795), IF(G795&gt;'Bulk DivVar Analysis'!$J$9,"Pass","Fail"),"")</f>
        <v>Pass</v>
      </c>
      <c r="I795" s="338" t="str">
        <f t="shared" si="14"/>
        <v>Gamma_5_C2</v>
      </c>
      <c r="J795" s="339"/>
      <c r="K795" s="339"/>
      <c r="L795" s="339"/>
      <c r="M795" s="339"/>
      <c r="N795" s="339"/>
      <c r="O795" s="339"/>
      <c r="P795" s="339"/>
      <c r="Q795" s="339"/>
    </row>
    <row r="796" spans="1:17" ht="13.5" customHeight="1">
      <c r="A796" s="481" t="s">
        <v>1127</v>
      </c>
      <c r="B796" s="481" t="s">
        <v>764</v>
      </c>
      <c r="C796" s="481" t="s">
        <v>1174</v>
      </c>
      <c r="D796" s="481" t="s">
        <v>1707</v>
      </c>
      <c r="E796" s="481">
        <v>19949</v>
      </c>
      <c r="F796" s="339"/>
      <c r="G796" s="340">
        <f>IF(ISNUMBER(E796),E796/'Bulk DivVar Analysis'!$I$7,"")</f>
        <v>1.1571681313263145</v>
      </c>
      <c r="H796" s="338" t="str">
        <f>IF(ISNUMBER(E796), IF(G796&gt;'Bulk DivVar Analysis'!$J$9,"Pass","Fail"),"")</f>
        <v>Pass</v>
      </c>
      <c r="I796" s="338" t="str">
        <f t="shared" si="14"/>
        <v>Gamma_5_C3</v>
      </c>
      <c r="J796" s="339"/>
      <c r="K796" s="339"/>
      <c r="L796" s="339"/>
      <c r="M796" s="339"/>
      <c r="N796" s="339"/>
      <c r="O796" s="339"/>
      <c r="P796" s="339"/>
      <c r="Q796" s="339"/>
    </row>
    <row r="797" spans="1:17" ht="13.5" customHeight="1">
      <c r="A797" s="481" t="s">
        <v>1127</v>
      </c>
      <c r="B797" s="481" t="s">
        <v>764</v>
      </c>
      <c r="C797" s="481" t="s">
        <v>1176</v>
      </c>
      <c r="D797" s="481" t="s">
        <v>1708</v>
      </c>
      <c r="E797" s="481">
        <v>12278</v>
      </c>
      <c r="F797" s="339"/>
      <c r="G797" s="340">
        <f>IF(ISNUMBER(E797),E797/'Bulk DivVar Analysis'!$I$7,"")</f>
        <v>0.71220162997766756</v>
      </c>
      <c r="H797" s="338" t="str">
        <f>IF(ISNUMBER(E797), IF(G797&gt;'Bulk DivVar Analysis'!$J$9,"Pass","Fail"),"")</f>
        <v>Pass</v>
      </c>
      <c r="I797" s="338" t="str">
        <f t="shared" si="14"/>
        <v>Gamma_5_C4</v>
      </c>
      <c r="J797" s="339"/>
      <c r="K797" s="339"/>
      <c r="L797" s="339"/>
      <c r="M797" s="339"/>
      <c r="N797" s="339"/>
      <c r="O797" s="339"/>
      <c r="P797" s="339"/>
      <c r="Q797" s="339"/>
    </row>
    <row r="798" spans="1:17" ht="13.5" customHeight="1">
      <c r="A798" s="481" t="s">
        <v>1127</v>
      </c>
      <c r="B798" s="481" t="s">
        <v>764</v>
      </c>
      <c r="C798" s="481" t="s">
        <v>1178</v>
      </c>
      <c r="D798" s="481" t="s">
        <v>1709</v>
      </c>
      <c r="E798" s="481">
        <v>4988</v>
      </c>
      <c r="F798" s="339"/>
      <c r="G798" s="340">
        <f>IF(ISNUMBER(E798),E798/'Bulk DivVar Analysis'!$I$7,"")</f>
        <v>0.28933553757359554</v>
      </c>
      <c r="H798" s="338" t="str">
        <f>IF(ISNUMBER(E798), IF(G798&gt;'Bulk DivVar Analysis'!$J$9,"Pass","Fail"),"")</f>
        <v>Pass</v>
      </c>
      <c r="I798" s="338" t="str">
        <f t="shared" si="14"/>
        <v>Gamma_5_C5</v>
      </c>
      <c r="J798" s="339"/>
      <c r="K798" s="339"/>
      <c r="L798" s="339"/>
      <c r="M798" s="339"/>
      <c r="N798" s="339"/>
      <c r="O798" s="339"/>
      <c r="P798" s="339"/>
      <c r="Q798" s="339"/>
    </row>
    <row r="799" spans="1:17" ht="13.5" customHeight="1">
      <c r="A799" s="481" t="s">
        <v>1127</v>
      </c>
      <c r="B799" s="481" t="s">
        <v>764</v>
      </c>
      <c r="C799" s="481" t="s">
        <v>1180</v>
      </c>
      <c r="D799" s="481" t="s">
        <v>1710</v>
      </c>
      <c r="E799" s="481">
        <v>10090</v>
      </c>
      <c r="F799" s="339"/>
      <c r="G799" s="340">
        <f>IF(ISNUMBER(E799),E799/'Bulk DivVar Analysis'!$I$7,"")</f>
        <v>0.58528379593375679</v>
      </c>
      <c r="H799" s="338" t="str">
        <f>IF(ISNUMBER(E799), IF(G799&gt;'Bulk DivVar Analysis'!$J$9,"Pass","Fail"),"")</f>
        <v>Pass</v>
      </c>
      <c r="I799" s="338" t="str">
        <f t="shared" si="14"/>
        <v>Gamma_5_C6</v>
      </c>
      <c r="J799" s="339"/>
      <c r="K799" s="339"/>
      <c r="L799" s="339"/>
      <c r="M799" s="339"/>
      <c r="N799" s="339"/>
      <c r="O799" s="339"/>
      <c r="P799" s="339"/>
      <c r="Q799" s="339"/>
    </row>
    <row r="800" spans="1:17" ht="13.5" customHeight="1">
      <c r="A800" s="481" t="s">
        <v>1127</v>
      </c>
      <c r="B800" s="481" t="s">
        <v>764</v>
      </c>
      <c r="C800" s="481" t="s">
        <v>1182</v>
      </c>
      <c r="D800" s="481" t="s">
        <v>1711</v>
      </c>
      <c r="E800" s="481">
        <v>18857</v>
      </c>
      <c r="F800" s="339"/>
      <c r="G800" s="340">
        <f>IF(ISNUMBER(E800),E800/'Bulk DivVar Analysis'!$I$7,"")</f>
        <v>1.0938252269497375</v>
      </c>
      <c r="H800" s="338" t="str">
        <f>IF(ISNUMBER(E800), IF(G800&gt;'Bulk DivVar Analysis'!$J$9,"Pass","Fail"),"")</f>
        <v>Pass</v>
      </c>
      <c r="I800" s="338" t="str">
        <f t="shared" si="14"/>
        <v>Gamma_5_C7</v>
      </c>
      <c r="J800" s="339"/>
      <c r="K800" s="339"/>
      <c r="L800" s="339"/>
      <c r="M800" s="339"/>
      <c r="N800" s="339"/>
      <c r="O800" s="339"/>
      <c r="P800" s="339"/>
      <c r="Q800" s="339"/>
    </row>
    <row r="801" spans="1:17" ht="13.5" customHeight="1">
      <c r="A801" s="481" t="s">
        <v>1127</v>
      </c>
      <c r="B801" s="481" t="s">
        <v>764</v>
      </c>
      <c r="C801" s="481" t="s">
        <v>1184</v>
      </c>
      <c r="D801" s="481" t="s">
        <v>1712</v>
      </c>
      <c r="E801" s="481">
        <v>8830</v>
      </c>
      <c r="F801" s="339"/>
      <c r="G801" s="340">
        <f>IF(ISNUMBER(E801),E801/'Bulk DivVar Analysis'!$I$7,"")</f>
        <v>0.51219582934539865</v>
      </c>
      <c r="H801" s="338" t="str">
        <f>IF(ISNUMBER(E801), IF(G801&gt;'Bulk DivVar Analysis'!$J$9,"Pass","Fail"),"")</f>
        <v>Pass</v>
      </c>
      <c r="I801" s="338" t="str">
        <f t="shared" si="14"/>
        <v>Gamma_5_C8</v>
      </c>
      <c r="J801" s="339"/>
      <c r="K801" s="339"/>
      <c r="L801" s="339"/>
      <c r="M801" s="339"/>
      <c r="N801" s="339"/>
      <c r="O801" s="339"/>
      <c r="P801" s="339"/>
      <c r="Q801" s="339"/>
    </row>
    <row r="802" spans="1:17" ht="13.5" customHeight="1">
      <c r="A802" s="481" t="s">
        <v>1127</v>
      </c>
      <c r="B802" s="481" t="s">
        <v>764</v>
      </c>
      <c r="C802" s="481" t="s">
        <v>1186</v>
      </c>
      <c r="D802" s="481" t="s">
        <v>1713</v>
      </c>
      <c r="E802" s="481">
        <v>19960</v>
      </c>
      <c r="F802" s="339"/>
      <c r="G802" s="340">
        <f>IF(ISNUMBER(E802),E802/'Bulk DivVar Analysis'!$I$7,"")</f>
        <v>1.1578062008758954</v>
      </c>
      <c r="H802" s="338" t="str">
        <f>IF(ISNUMBER(E802), IF(G802&gt;'Bulk DivVar Analysis'!$J$9,"Pass","Fail"),"")</f>
        <v>Pass</v>
      </c>
      <c r="I802" s="338" t="str">
        <f t="shared" si="14"/>
        <v>Gamma_5_C9</v>
      </c>
      <c r="J802" s="339"/>
      <c r="K802" s="339"/>
      <c r="L802" s="339"/>
      <c r="M802" s="339"/>
      <c r="N802" s="339"/>
      <c r="O802" s="339"/>
      <c r="P802" s="339"/>
      <c r="Q802" s="339"/>
    </row>
    <row r="803" spans="1:17" ht="13.5" customHeight="1">
      <c r="A803" s="481" t="s">
        <v>1127</v>
      </c>
      <c r="B803" s="481" t="s">
        <v>764</v>
      </c>
      <c r="C803" s="481" t="s">
        <v>520</v>
      </c>
      <c r="D803" s="481" t="s">
        <v>1714</v>
      </c>
      <c r="E803" s="481">
        <v>8693</v>
      </c>
      <c r="F803" s="339"/>
      <c r="G803" s="340">
        <f>IF(ISNUMBER(E803),E803/'Bulk DivVar Analysis'!$I$7,"")</f>
        <v>0.50424896313698198</v>
      </c>
      <c r="H803" s="338" t="str">
        <f>IF(ISNUMBER(E803), IF(G803&gt;'Bulk DivVar Analysis'!$J$9,"Pass","Fail"),"")</f>
        <v>Pass</v>
      </c>
      <c r="I803" s="338" t="str">
        <f t="shared" si="14"/>
        <v>Gamma_5_C10</v>
      </c>
      <c r="J803" s="339"/>
      <c r="K803" s="339"/>
      <c r="L803" s="339"/>
      <c r="M803" s="339"/>
      <c r="N803" s="339"/>
      <c r="O803" s="339"/>
      <c r="P803" s="339"/>
      <c r="Q803" s="339"/>
    </row>
    <row r="804" spans="1:17" ht="13.5" customHeight="1">
      <c r="A804" s="481" t="s">
        <v>1127</v>
      </c>
      <c r="B804" s="481" t="s">
        <v>764</v>
      </c>
      <c r="C804" s="481" t="s">
        <v>521</v>
      </c>
      <c r="D804" s="481" t="s">
        <v>1715</v>
      </c>
      <c r="E804" s="481">
        <v>17999</v>
      </c>
      <c r="F804" s="339"/>
      <c r="G804" s="340">
        <f>IF(ISNUMBER(E804),E804/'Bulk DivVar Analysis'!$I$7,"")</f>
        <v>1.0440558020824269</v>
      </c>
      <c r="H804" s="338" t="str">
        <f>IF(ISNUMBER(E804), IF(G804&gt;'Bulk DivVar Analysis'!$J$9,"Pass","Fail"),"")</f>
        <v>Pass</v>
      </c>
      <c r="I804" s="338" t="str">
        <f t="shared" si="14"/>
        <v>Gamma_5_C11</v>
      </c>
      <c r="J804" s="339"/>
      <c r="K804" s="339"/>
      <c r="L804" s="339"/>
      <c r="M804" s="339"/>
      <c r="N804" s="339"/>
      <c r="O804" s="339"/>
      <c r="P804" s="339"/>
      <c r="Q804" s="339"/>
    </row>
    <row r="805" spans="1:17" ht="13.5" customHeight="1">
      <c r="A805" s="481" t="s">
        <v>1127</v>
      </c>
      <c r="B805" s="481" t="s">
        <v>764</v>
      </c>
      <c r="C805" s="481" t="s">
        <v>522</v>
      </c>
      <c r="D805" s="481" t="s">
        <v>1716</v>
      </c>
      <c r="E805" s="481">
        <v>6705</v>
      </c>
      <c r="F805" s="339"/>
      <c r="G805" s="340">
        <f>IF(ISNUMBER(E805),E805/'Bulk DivVar Analysis'!$I$7,"")</f>
        <v>0.38893239363090576</v>
      </c>
      <c r="H805" s="338" t="str">
        <f>IF(ISNUMBER(E805), IF(G805&gt;'Bulk DivVar Analysis'!$J$9,"Pass","Fail"),"")</f>
        <v>Pass</v>
      </c>
      <c r="I805" s="338" t="str">
        <f t="shared" si="14"/>
        <v>Gamma_5_C12</v>
      </c>
      <c r="J805" s="339"/>
      <c r="K805" s="339"/>
      <c r="L805" s="339"/>
      <c r="M805" s="339"/>
      <c r="N805" s="339"/>
      <c r="O805" s="339"/>
      <c r="P805" s="339"/>
      <c r="Q805" s="339"/>
    </row>
    <row r="806" spans="1:17" ht="13.5" customHeight="1">
      <c r="A806" s="481" t="s">
        <v>1127</v>
      </c>
      <c r="B806" s="481" t="s">
        <v>764</v>
      </c>
      <c r="C806" s="481" t="s">
        <v>1191</v>
      </c>
      <c r="D806" s="481" t="s">
        <v>1717</v>
      </c>
      <c r="E806" s="481">
        <v>14535</v>
      </c>
      <c r="F806" s="339"/>
      <c r="G806" s="340">
        <f>IF(ISNUMBER(E806),E806/'Bulk DivVar Analysis'!$I$7,"")</f>
        <v>0.8431219002871313</v>
      </c>
      <c r="H806" s="338" t="str">
        <f>IF(ISNUMBER(E806), IF(G806&gt;'Bulk DivVar Analysis'!$J$9,"Pass","Fail"),"")</f>
        <v>Pass</v>
      </c>
      <c r="I806" s="338" t="str">
        <f t="shared" si="14"/>
        <v>Gamma_5_D1</v>
      </c>
      <c r="J806" s="339"/>
      <c r="K806" s="339"/>
      <c r="L806" s="339"/>
      <c r="M806" s="339"/>
      <c r="N806" s="339"/>
      <c r="O806" s="339"/>
      <c r="P806" s="339"/>
      <c r="Q806" s="339"/>
    </row>
    <row r="807" spans="1:17" ht="13.5" customHeight="1">
      <c r="A807" s="481" t="s">
        <v>1127</v>
      </c>
      <c r="B807" s="481" t="s">
        <v>764</v>
      </c>
      <c r="C807" s="481" t="s">
        <v>1193</v>
      </c>
      <c r="D807" s="481" t="s">
        <v>1718</v>
      </c>
      <c r="E807" s="481">
        <v>10045</v>
      </c>
      <c r="F807" s="339"/>
      <c r="G807" s="340">
        <f>IF(ISNUMBER(E807),E807/'Bulk DivVar Analysis'!$I$7,"")</f>
        <v>0.58267351141274404</v>
      </c>
      <c r="H807" s="338" t="str">
        <f>IF(ISNUMBER(E807), IF(G807&gt;'Bulk DivVar Analysis'!$J$9,"Pass","Fail"),"")</f>
        <v>Pass</v>
      </c>
      <c r="I807" s="338" t="str">
        <f t="shared" si="14"/>
        <v>Gamma_5_D2</v>
      </c>
      <c r="J807" s="339"/>
      <c r="K807" s="339"/>
      <c r="L807" s="339"/>
      <c r="M807" s="339"/>
      <c r="N807" s="339"/>
      <c r="O807" s="339"/>
      <c r="P807" s="339"/>
      <c r="Q807" s="339"/>
    </row>
    <row r="808" spans="1:17" ht="13.5" customHeight="1">
      <c r="A808" s="481" t="s">
        <v>1127</v>
      </c>
      <c r="B808" s="481" t="s">
        <v>764</v>
      </c>
      <c r="C808" s="481" t="s">
        <v>1195</v>
      </c>
      <c r="D808" s="481" t="s">
        <v>1719</v>
      </c>
      <c r="E808" s="481">
        <v>4597</v>
      </c>
      <c r="F808" s="339"/>
      <c r="G808" s="340">
        <f>IF(ISNUMBER(E808),E808/'Bulk DivVar Analysis'!$I$7,"")</f>
        <v>0.26665506540212885</v>
      </c>
      <c r="H808" s="338" t="str">
        <f>IF(ISNUMBER(E808), IF(G808&gt;'Bulk DivVar Analysis'!$J$9,"Pass","Fail"),"")</f>
        <v>Pass</v>
      </c>
      <c r="I808" s="338" t="str">
        <f t="shared" si="14"/>
        <v>Gamma_5_D3</v>
      </c>
      <c r="J808" s="339"/>
      <c r="K808" s="339"/>
      <c r="L808" s="339"/>
      <c r="M808" s="339"/>
      <c r="N808" s="339"/>
      <c r="O808" s="339"/>
      <c r="P808" s="339"/>
      <c r="Q808" s="339"/>
    </row>
    <row r="809" spans="1:17" ht="13.5" customHeight="1">
      <c r="A809" s="481" t="s">
        <v>1127</v>
      </c>
      <c r="B809" s="481" t="s">
        <v>764</v>
      </c>
      <c r="C809" s="481" t="s">
        <v>1197</v>
      </c>
      <c r="D809" s="481" t="s">
        <v>1720</v>
      </c>
      <c r="E809" s="481">
        <v>9683</v>
      </c>
      <c r="F809" s="339"/>
      <c r="G809" s="340">
        <f>IF(ISNUMBER(E809),E809/'Bulk DivVar Analysis'!$I$7,"")</f>
        <v>0.56167522259926328</v>
      </c>
      <c r="H809" s="338" t="str">
        <f>IF(ISNUMBER(E809), IF(G809&gt;'Bulk DivVar Analysis'!$J$9,"Pass","Fail"),"")</f>
        <v>Pass</v>
      </c>
      <c r="I809" s="338" t="str">
        <f t="shared" si="14"/>
        <v>Gamma_5_D4</v>
      </c>
      <c r="J809" s="339"/>
      <c r="K809" s="339"/>
      <c r="L809" s="339"/>
      <c r="M809" s="339"/>
      <c r="N809" s="339"/>
      <c r="O809" s="339"/>
      <c r="P809" s="339"/>
      <c r="Q809" s="339"/>
    </row>
    <row r="810" spans="1:17" ht="13.5" customHeight="1">
      <c r="A810" s="481" t="s">
        <v>1127</v>
      </c>
      <c r="B810" s="481" t="s">
        <v>764</v>
      </c>
      <c r="C810" s="481" t="s">
        <v>1199</v>
      </c>
      <c r="D810" s="481" t="s">
        <v>1721</v>
      </c>
      <c r="E810" s="481">
        <v>15612</v>
      </c>
      <c r="F810" s="339"/>
      <c r="G810" s="340">
        <f>IF(ISNUMBER(E810),E810/'Bulk DivVar Analysis'!$I$7,"")</f>
        <v>0.90559470982337076</v>
      </c>
      <c r="H810" s="338" t="str">
        <f>IF(ISNUMBER(E810), IF(G810&gt;'Bulk DivVar Analysis'!$J$9,"Pass","Fail"),"")</f>
        <v>Pass</v>
      </c>
      <c r="I810" s="338" t="str">
        <f t="shared" si="14"/>
        <v>Gamma_5_D5</v>
      </c>
      <c r="J810" s="339"/>
      <c r="K810" s="339"/>
      <c r="L810" s="339"/>
      <c r="M810" s="339"/>
      <c r="N810" s="339"/>
      <c r="O810" s="339"/>
      <c r="P810" s="339"/>
      <c r="Q810" s="339"/>
    </row>
    <row r="811" spans="1:17" ht="13.5" customHeight="1">
      <c r="A811" s="481" t="s">
        <v>1127</v>
      </c>
      <c r="B811" s="481" t="s">
        <v>764</v>
      </c>
      <c r="C811" s="481" t="s">
        <v>1201</v>
      </c>
      <c r="D811" s="481" t="s">
        <v>1722</v>
      </c>
      <c r="E811" s="481">
        <v>5902</v>
      </c>
      <c r="F811" s="339"/>
      <c r="G811" s="340">
        <f>IF(ISNUMBER(E811),E811/'Bulk DivVar Analysis'!$I$7,"")</f>
        <v>0.34235331651149975</v>
      </c>
      <c r="H811" s="338" t="str">
        <f>IF(ISNUMBER(E811), IF(G811&gt;'Bulk DivVar Analysis'!$J$9,"Pass","Fail"),"")</f>
        <v>Pass</v>
      </c>
      <c r="I811" s="338" t="str">
        <f t="shared" si="14"/>
        <v>Gamma_5_D6</v>
      </c>
      <c r="J811" s="339"/>
      <c r="K811" s="339"/>
      <c r="L811" s="339"/>
      <c r="M811" s="339"/>
      <c r="N811" s="339"/>
      <c r="O811" s="339"/>
      <c r="P811" s="339"/>
      <c r="Q811" s="339"/>
    </row>
    <row r="812" spans="1:17" ht="13.5" customHeight="1">
      <c r="A812" s="481" t="s">
        <v>1127</v>
      </c>
      <c r="B812" s="481" t="s">
        <v>764</v>
      </c>
      <c r="C812" s="481" t="s">
        <v>1203</v>
      </c>
      <c r="D812" s="481" t="s">
        <v>1723</v>
      </c>
      <c r="E812" s="481">
        <v>12312</v>
      </c>
      <c r="F812" s="339"/>
      <c r="G812" s="340">
        <f>IF(ISNUMBER(E812),E812/'Bulk DivVar Analysis'!$I$7,"")</f>
        <v>0.71417384494909941</v>
      </c>
      <c r="H812" s="338" t="str">
        <f>IF(ISNUMBER(E812), IF(G812&gt;'Bulk DivVar Analysis'!$J$9,"Pass","Fail"),"")</f>
        <v>Pass</v>
      </c>
      <c r="I812" s="338" t="str">
        <f t="shared" si="14"/>
        <v>Gamma_5_D7</v>
      </c>
      <c r="J812" s="339"/>
      <c r="K812" s="339"/>
      <c r="L812" s="339"/>
      <c r="M812" s="339"/>
      <c r="N812" s="339"/>
      <c r="O812" s="339"/>
      <c r="P812" s="339"/>
      <c r="Q812" s="339"/>
    </row>
    <row r="813" spans="1:17" ht="13.5" customHeight="1">
      <c r="A813" s="481" t="s">
        <v>1127</v>
      </c>
      <c r="B813" s="481" t="s">
        <v>764</v>
      </c>
      <c r="C813" s="481" t="s">
        <v>1205</v>
      </c>
      <c r="D813" s="481" t="s">
        <v>1724</v>
      </c>
      <c r="E813" s="481">
        <v>8630</v>
      </c>
      <c r="F813" s="339"/>
      <c r="G813" s="340">
        <f>IF(ISNUMBER(E813),E813/'Bulk DivVar Analysis'!$I$7,"")</f>
        <v>0.50059456480756404</v>
      </c>
      <c r="H813" s="338" t="str">
        <f>IF(ISNUMBER(E813), IF(G813&gt;'Bulk DivVar Analysis'!$J$9,"Pass","Fail"),"")</f>
        <v>Pass</v>
      </c>
      <c r="I813" s="338" t="str">
        <f t="shared" si="14"/>
        <v>Gamma_5_D8</v>
      </c>
      <c r="J813" s="339"/>
      <c r="K813" s="339"/>
      <c r="L813" s="339"/>
      <c r="M813" s="339"/>
      <c r="N813" s="339"/>
      <c r="O813" s="339"/>
      <c r="P813" s="339"/>
      <c r="Q813" s="339"/>
    </row>
    <row r="814" spans="1:17" ht="13.5" customHeight="1">
      <c r="A814" s="481" t="s">
        <v>1127</v>
      </c>
      <c r="B814" s="481" t="s">
        <v>764</v>
      </c>
      <c r="C814" s="481" t="s">
        <v>1207</v>
      </c>
      <c r="D814" s="481" t="s">
        <v>1725</v>
      </c>
      <c r="E814" s="481">
        <v>5445</v>
      </c>
      <c r="F814" s="339"/>
      <c r="G814" s="340">
        <f>IF(ISNUMBER(E814),E814/'Bulk DivVar Analysis'!$I$7,"")</f>
        <v>0.31584442704254762</v>
      </c>
      <c r="H814" s="338" t="str">
        <f>IF(ISNUMBER(E814), IF(G814&gt;'Bulk DivVar Analysis'!$J$9,"Pass","Fail"),"")</f>
        <v>Pass</v>
      </c>
      <c r="I814" s="338" t="str">
        <f t="shared" si="14"/>
        <v>Gamma_5_D9</v>
      </c>
      <c r="J814" s="339"/>
      <c r="K814" s="339"/>
      <c r="L814" s="339"/>
      <c r="M814" s="339"/>
      <c r="N814" s="339"/>
      <c r="O814" s="339"/>
      <c r="P814" s="339"/>
      <c r="Q814" s="339"/>
    </row>
    <row r="815" spans="1:17" ht="13.5" customHeight="1">
      <c r="A815" s="481" t="s">
        <v>1127</v>
      </c>
      <c r="B815" s="481" t="s">
        <v>764</v>
      </c>
      <c r="C815" s="481" t="s">
        <v>532</v>
      </c>
      <c r="D815" s="481" t="s">
        <v>1726</v>
      </c>
      <c r="E815" s="481">
        <v>24699</v>
      </c>
      <c r="F815" s="339"/>
      <c r="G815" s="340">
        <f>IF(ISNUMBER(E815),E815/'Bulk DivVar Analysis'!$I$7,"")</f>
        <v>1.4326981640998868</v>
      </c>
      <c r="H815" s="338" t="str">
        <f>IF(ISNUMBER(E815), IF(G815&gt;'Bulk DivVar Analysis'!$J$9,"Pass","Fail"),"")</f>
        <v>Pass</v>
      </c>
      <c r="I815" s="338" t="str">
        <f t="shared" si="14"/>
        <v>Gamma_5_D10</v>
      </c>
      <c r="J815" s="339"/>
      <c r="K815" s="339"/>
      <c r="L815" s="339"/>
      <c r="M815" s="339"/>
      <c r="N815" s="339"/>
      <c r="O815" s="339"/>
      <c r="P815" s="339"/>
      <c r="Q815" s="339"/>
    </row>
    <row r="816" spans="1:17" ht="13.5" customHeight="1">
      <c r="A816" s="481" t="s">
        <v>1127</v>
      </c>
      <c r="B816" s="481" t="s">
        <v>764</v>
      </c>
      <c r="C816" s="481" t="s">
        <v>533</v>
      </c>
      <c r="D816" s="481" t="s">
        <v>1727</v>
      </c>
      <c r="E816" s="481">
        <v>19696</v>
      </c>
      <c r="F816" s="339"/>
      <c r="G816" s="340">
        <f>IF(ISNUMBER(E816),E816/'Bulk DivVar Analysis'!$I$7,"")</f>
        <v>1.1424925316859538</v>
      </c>
      <c r="H816" s="338" t="str">
        <f>IF(ISNUMBER(E816), IF(G816&gt;'Bulk DivVar Analysis'!$J$9,"Pass","Fail"),"")</f>
        <v>Pass</v>
      </c>
      <c r="I816" s="338" t="str">
        <f t="shared" si="14"/>
        <v>Gamma_5_D11</v>
      </c>
      <c r="J816" s="339"/>
      <c r="K816" s="339"/>
      <c r="L816" s="339"/>
      <c r="M816" s="339"/>
      <c r="N816" s="339"/>
      <c r="O816" s="339"/>
      <c r="P816" s="339"/>
      <c r="Q816" s="339"/>
    </row>
    <row r="817" spans="1:17" ht="13.5" customHeight="1">
      <c r="A817" s="481" t="s">
        <v>1127</v>
      </c>
      <c r="B817" s="481" t="s">
        <v>764</v>
      </c>
      <c r="C817" s="481" t="s">
        <v>534</v>
      </c>
      <c r="D817" s="481" t="s">
        <v>1728</v>
      </c>
      <c r="E817" s="481">
        <v>3973</v>
      </c>
      <c r="F817" s="339"/>
      <c r="G817" s="340">
        <f>IF(ISNUMBER(E817),E817/'Bulk DivVar Analysis'!$I$7,"")</f>
        <v>0.23045912004408481</v>
      </c>
      <c r="H817" s="338" t="str">
        <f>IF(ISNUMBER(E817), IF(G817&gt;'Bulk DivVar Analysis'!$J$9,"Pass","Fail"),"")</f>
        <v>Pass</v>
      </c>
      <c r="I817" s="338" t="str">
        <f t="shared" si="14"/>
        <v>Gamma_5_D12</v>
      </c>
      <c r="J817" s="339"/>
      <c r="K817" s="339"/>
      <c r="L817" s="339"/>
      <c r="M817" s="339"/>
      <c r="N817" s="339"/>
      <c r="O817" s="339"/>
      <c r="P817" s="339"/>
      <c r="Q817" s="339"/>
    </row>
    <row r="818" spans="1:17" ht="13.5" customHeight="1">
      <c r="A818" s="481" t="s">
        <v>1127</v>
      </c>
      <c r="B818" s="481" t="s">
        <v>764</v>
      </c>
      <c r="C818" s="481" t="s">
        <v>1212</v>
      </c>
      <c r="D818" s="481" t="s">
        <v>1729</v>
      </c>
      <c r="E818" s="481">
        <v>45097</v>
      </c>
      <c r="F818" s="339"/>
      <c r="G818" s="340">
        <f>IF(ISNUMBER(E818),E818/'Bulk DivVar Analysis'!$I$7,"")</f>
        <v>2.6159111343136403</v>
      </c>
      <c r="H818" s="338" t="str">
        <f>IF(ISNUMBER(E818), IF(G818&gt;'Bulk DivVar Analysis'!$J$9,"Pass","Fail"),"")</f>
        <v>Pass</v>
      </c>
      <c r="I818" s="338" t="str">
        <f t="shared" si="14"/>
        <v>Gamma_5_E1</v>
      </c>
      <c r="J818" s="339"/>
      <c r="K818" s="339"/>
      <c r="L818" s="339"/>
      <c r="M818" s="339"/>
      <c r="N818" s="339"/>
      <c r="O818" s="339"/>
      <c r="P818" s="339"/>
      <c r="Q818" s="339"/>
    </row>
    <row r="819" spans="1:17" ht="13.5" customHeight="1">
      <c r="A819" s="481" t="s">
        <v>1127</v>
      </c>
      <c r="B819" s="481" t="s">
        <v>764</v>
      </c>
      <c r="C819" s="481" t="s">
        <v>1214</v>
      </c>
      <c r="D819" s="481" t="s">
        <v>1730</v>
      </c>
      <c r="E819" s="481">
        <v>16251</v>
      </c>
      <c r="F819" s="339"/>
      <c r="G819" s="340">
        <f>IF(ISNUMBER(E819),E819/'Bulk DivVar Analysis'!$I$7,"")</f>
        <v>0.94266075002175242</v>
      </c>
      <c r="H819" s="338" t="str">
        <f>IF(ISNUMBER(E819), IF(G819&gt;'Bulk DivVar Analysis'!$J$9,"Pass","Fail"),"")</f>
        <v>Pass</v>
      </c>
      <c r="I819" s="338" t="str">
        <f t="shared" si="14"/>
        <v>Gamma_5_E2</v>
      </c>
      <c r="J819" s="339"/>
      <c r="K819" s="339"/>
      <c r="L819" s="339"/>
      <c r="M819" s="339"/>
      <c r="N819" s="339"/>
      <c r="O819" s="339"/>
      <c r="P819" s="339"/>
      <c r="Q819" s="339"/>
    </row>
    <row r="820" spans="1:17" ht="13.5" customHeight="1">
      <c r="A820" s="481" t="s">
        <v>1127</v>
      </c>
      <c r="B820" s="481" t="s">
        <v>764</v>
      </c>
      <c r="C820" s="481" t="s">
        <v>1216</v>
      </c>
      <c r="D820" s="481" t="s">
        <v>1731</v>
      </c>
      <c r="E820" s="481">
        <v>11201</v>
      </c>
      <c r="F820" s="339"/>
      <c r="G820" s="340">
        <f>IF(ISNUMBER(E820),E820/'Bulk DivVar Analysis'!$I$7,"")</f>
        <v>0.6497288204414281</v>
      </c>
      <c r="H820" s="338" t="str">
        <f>IF(ISNUMBER(E820), IF(G820&gt;'Bulk DivVar Analysis'!$J$9,"Pass","Fail"),"")</f>
        <v>Pass</v>
      </c>
      <c r="I820" s="338" t="str">
        <f t="shared" si="14"/>
        <v>Gamma_5_E3</v>
      </c>
      <c r="J820" s="339"/>
      <c r="K820" s="339"/>
      <c r="L820" s="339"/>
      <c r="M820" s="339"/>
      <c r="N820" s="339"/>
      <c r="O820" s="339"/>
      <c r="P820" s="339"/>
      <c r="Q820" s="339"/>
    </row>
    <row r="821" spans="1:17" ht="13.5" customHeight="1">
      <c r="A821" s="481" t="s">
        <v>1127</v>
      </c>
      <c r="B821" s="481" t="s">
        <v>764</v>
      </c>
      <c r="C821" s="481" t="s">
        <v>1218</v>
      </c>
      <c r="D821" s="481" t="s">
        <v>1732</v>
      </c>
      <c r="E821" s="481">
        <v>19109</v>
      </c>
      <c r="F821" s="339"/>
      <c r="G821" s="340">
        <f>IF(ISNUMBER(E821),E821/'Bulk DivVar Analysis'!$I$7,"")</f>
        <v>1.1084428202674093</v>
      </c>
      <c r="H821" s="338" t="str">
        <f>IF(ISNUMBER(E821), IF(G821&gt;'Bulk DivVar Analysis'!$J$9,"Pass","Fail"),"")</f>
        <v>Pass</v>
      </c>
      <c r="I821" s="338" t="str">
        <f t="shared" si="14"/>
        <v>Gamma_5_E4</v>
      </c>
      <c r="J821" s="339"/>
      <c r="K821" s="339"/>
      <c r="L821" s="339"/>
      <c r="M821" s="339"/>
      <c r="N821" s="339"/>
      <c r="O821" s="339"/>
      <c r="P821" s="339"/>
      <c r="Q821" s="339"/>
    </row>
    <row r="822" spans="1:17" ht="13.5" customHeight="1">
      <c r="A822" s="481" t="s">
        <v>1127</v>
      </c>
      <c r="B822" s="481" t="s">
        <v>764</v>
      </c>
      <c r="C822" s="481" t="s">
        <v>1220</v>
      </c>
      <c r="D822" s="481" t="s">
        <v>1733</v>
      </c>
      <c r="E822" s="481">
        <v>12771</v>
      </c>
      <c r="F822" s="339"/>
      <c r="G822" s="340">
        <f>IF(ISNUMBER(E822),E822/'Bulk DivVar Analysis'!$I$7,"")</f>
        <v>0.74079874706342996</v>
      </c>
      <c r="H822" s="338" t="str">
        <f>IF(ISNUMBER(E822), IF(G822&gt;'Bulk DivVar Analysis'!$J$9,"Pass","Fail"),"")</f>
        <v>Pass</v>
      </c>
      <c r="I822" s="338" t="str">
        <f t="shared" si="14"/>
        <v>Gamma_5_E5</v>
      </c>
      <c r="J822" s="339"/>
      <c r="K822" s="339"/>
      <c r="L822" s="339"/>
      <c r="M822" s="339"/>
      <c r="N822" s="339"/>
      <c r="O822" s="339"/>
      <c r="P822" s="339"/>
      <c r="Q822" s="339"/>
    </row>
    <row r="823" spans="1:17" ht="13.5" customHeight="1">
      <c r="A823" s="481" t="s">
        <v>1127</v>
      </c>
      <c r="B823" s="481" t="s">
        <v>764</v>
      </c>
      <c r="C823" s="481" t="s">
        <v>1222</v>
      </c>
      <c r="D823" s="481" t="s">
        <v>1734</v>
      </c>
      <c r="E823" s="481">
        <v>12639</v>
      </c>
      <c r="F823" s="339"/>
      <c r="G823" s="340">
        <f>IF(ISNUMBER(E823),E823/'Bulk DivVar Analysis'!$I$7,"")</f>
        <v>0.73314191246845906</v>
      </c>
      <c r="H823" s="338" t="str">
        <f>IF(ISNUMBER(E823), IF(G823&gt;'Bulk DivVar Analysis'!$J$9,"Pass","Fail"),"")</f>
        <v>Pass</v>
      </c>
      <c r="I823" s="338" t="str">
        <f t="shared" si="14"/>
        <v>Gamma_5_E6</v>
      </c>
      <c r="J823" s="339"/>
      <c r="K823" s="339"/>
      <c r="L823" s="339"/>
      <c r="M823" s="339"/>
      <c r="N823" s="339"/>
      <c r="O823" s="339"/>
      <c r="P823" s="339"/>
      <c r="Q823" s="339"/>
    </row>
    <row r="824" spans="1:17" ht="13.5" customHeight="1">
      <c r="A824" s="481" t="s">
        <v>1127</v>
      </c>
      <c r="B824" s="481" t="s">
        <v>764</v>
      </c>
      <c r="C824" s="481" t="s">
        <v>1224</v>
      </c>
      <c r="D824" s="481" t="s">
        <v>1735</v>
      </c>
      <c r="E824" s="481">
        <v>9467</v>
      </c>
      <c r="F824" s="339"/>
      <c r="G824" s="340">
        <f>IF(ISNUMBER(E824),E824/'Bulk DivVar Analysis'!$I$7,"")</f>
        <v>0.5491458568984019</v>
      </c>
      <c r="H824" s="338" t="str">
        <f>IF(ISNUMBER(E824), IF(G824&gt;'Bulk DivVar Analysis'!$J$9,"Pass","Fail"),"")</f>
        <v>Pass</v>
      </c>
      <c r="I824" s="338" t="str">
        <f t="shared" si="14"/>
        <v>Gamma_5_E7</v>
      </c>
      <c r="J824" s="339"/>
      <c r="K824" s="339"/>
      <c r="L824" s="339"/>
      <c r="M824" s="339"/>
      <c r="N824" s="339"/>
      <c r="O824" s="339"/>
      <c r="P824" s="339"/>
      <c r="Q824" s="339"/>
    </row>
    <row r="825" spans="1:17" ht="13.5" customHeight="1">
      <c r="A825" s="481" t="s">
        <v>1127</v>
      </c>
      <c r="B825" s="481" t="s">
        <v>764</v>
      </c>
      <c r="C825" s="481" t="s">
        <v>1226</v>
      </c>
      <c r="D825" s="481" t="s">
        <v>1736</v>
      </c>
      <c r="E825" s="481">
        <v>13699</v>
      </c>
      <c r="F825" s="339"/>
      <c r="G825" s="340">
        <f>IF(ISNUMBER(E825),E825/'Bulk DivVar Analysis'!$I$7,"")</f>
        <v>0.79462861451898259</v>
      </c>
      <c r="H825" s="338" t="str">
        <f>IF(ISNUMBER(E825), IF(G825&gt;'Bulk DivVar Analysis'!$J$9,"Pass","Fail"),"")</f>
        <v>Pass</v>
      </c>
      <c r="I825" s="338" t="str">
        <f t="shared" si="14"/>
        <v>Gamma_5_E8</v>
      </c>
      <c r="J825" s="339"/>
      <c r="K825" s="339"/>
      <c r="L825" s="339"/>
      <c r="M825" s="339"/>
      <c r="N825" s="339"/>
      <c r="O825" s="339"/>
      <c r="P825" s="339"/>
      <c r="Q825" s="339"/>
    </row>
    <row r="826" spans="1:17" ht="13.5" customHeight="1">
      <c r="A826" s="481" t="s">
        <v>1127</v>
      </c>
      <c r="B826" s="481" t="s">
        <v>764</v>
      </c>
      <c r="C826" s="481" t="s">
        <v>1228</v>
      </c>
      <c r="D826" s="481" t="s">
        <v>1737</v>
      </c>
      <c r="E826" s="481">
        <v>14554</v>
      </c>
      <c r="F826" s="339"/>
      <c r="G826" s="340">
        <f>IF(ISNUMBER(E826),E826/'Bulk DivVar Analysis'!$I$7,"")</f>
        <v>0.84422402041822564</v>
      </c>
      <c r="H826" s="338" t="str">
        <f>IF(ISNUMBER(E826), IF(G826&gt;'Bulk DivVar Analysis'!$J$9,"Pass","Fail"),"")</f>
        <v>Pass</v>
      </c>
      <c r="I826" s="338" t="str">
        <f t="shared" si="14"/>
        <v>Gamma_5_E9</v>
      </c>
      <c r="J826" s="339"/>
      <c r="K826" s="339"/>
      <c r="L826" s="339"/>
      <c r="M826" s="339"/>
      <c r="N826" s="339"/>
      <c r="O826" s="339"/>
      <c r="P826" s="339"/>
      <c r="Q826" s="339"/>
    </row>
    <row r="827" spans="1:17" ht="13.5" customHeight="1">
      <c r="A827" s="481" t="s">
        <v>1127</v>
      </c>
      <c r="B827" s="481" t="s">
        <v>764</v>
      </c>
      <c r="C827" s="481" t="s">
        <v>544</v>
      </c>
      <c r="D827" s="481" t="s">
        <v>1738</v>
      </c>
      <c r="E827" s="481">
        <v>5264</v>
      </c>
      <c r="F827" s="339"/>
      <c r="G827" s="340">
        <f>IF(ISNUMBER(E827),E827/'Bulk DivVar Analysis'!$I$7,"")</f>
        <v>0.30534528263580729</v>
      </c>
      <c r="H827" s="338" t="str">
        <f>IF(ISNUMBER(E827), IF(G827&gt;'Bulk DivVar Analysis'!$J$9,"Pass","Fail"),"")</f>
        <v>Pass</v>
      </c>
      <c r="I827" s="338" t="str">
        <f t="shared" si="14"/>
        <v>Gamma_5_E10</v>
      </c>
      <c r="J827" s="339"/>
      <c r="K827" s="339"/>
      <c r="L827" s="339"/>
      <c r="M827" s="339"/>
      <c r="N827" s="339"/>
      <c r="O827" s="339"/>
      <c r="P827" s="339"/>
      <c r="Q827" s="339"/>
    </row>
    <row r="828" spans="1:17" ht="13.5" customHeight="1">
      <c r="A828" s="481" t="s">
        <v>1127</v>
      </c>
      <c r="B828" s="481" t="s">
        <v>764</v>
      </c>
      <c r="C828" s="481" t="s">
        <v>545</v>
      </c>
      <c r="D828" s="481" t="s">
        <v>1739</v>
      </c>
      <c r="E828" s="481">
        <v>19041</v>
      </c>
      <c r="F828" s="339"/>
      <c r="G828" s="340">
        <f>IF(ISNUMBER(E828),E828/'Bulk DivVar Analysis'!$I$7,"")</f>
        <v>1.1044983903245453</v>
      </c>
      <c r="H828" s="338" t="str">
        <f>IF(ISNUMBER(E828), IF(G828&gt;'Bulk DivVar Analysis'!$J$9,"Pass","Fail"),"")</f>
        <v>Pass</v>
      </c>
      <c r="I828" s="338" t="str">
        <f t="shared" si="14"/>
        <v>Gamma_5_E11</v>
      </c>
      <c r="J828" s="339"/>
      <c r="K828" s="339"/>
      <c r="L828" s="339"/>
      <c r="M828" s="339"/>
      <c r="N828" s="339"/>
      <c r="O828" s="339"/>
      <c r="P828" s="339"/>
      <c r="Q828" s="339"/>
    </row>
    <row r="829" spans="1:17" ht="13.5" customHeight="1">
      <c r="A829" s="481" t="s">
        <v>1127</v>
      </c>
      <c r="B829" s="481" t="s">
        <v>764</v>
      </c>
      <c r="C829" s="481" t="s">
        <v>546</v>
      </c>
      <c r="D829" s="481" t="s">
        <v>1740</v>
      </c>
      <c r="E829" s="481">
        <v>30454</v>
      </c>
      <c r="F829" s="339"/>
      <c r="G829" s="340">
        <f>IF(ISNUMBER(E829),E829/'Bulk DivVar Analysis'!$I$7,"")</f>
        <v>1.7665245511760781</v>
      </c>
      <c r="H829" s="338" t="str">
        <f>IF(ISNUMBER(E829), IF(G829&gt;'Bulk DivVar Analysis'!$J$9,"Pass","Fail"),"")</f>
        <v>Pass</v>
      </c>
      <c r="I829" s="338" t="str">
        <f t="shared" si="14"/>
        <v>Gamma_5_E12</v>
      </c>
      <c r="J829" s="339"/>
      <c r="K829" s="339"/>
      <c r="L829" s="339"/>
      <c r="M829" s="339"/>
      <c r="N829" s="339"/>
      <c r="O829" s="339"/>
      <c r="P829" s="339"/>
      <c r="Q829" s="339"/>
    </row>
    <row r="830" spans="1:17" ht="13.5" customHeight="1">
      <c r="A830" s="481" t="s">
        <v>1127</v>
      </c>
      <c r="B830" s="481" t="s">
        <v>764</v>
      </c>
      <c r="C830" s="481" t="s">
        <v>1233</v>
      </c>
      <c r="D830" s="481" t="s">
        <v>1741</v>
      </c>
      <c r="E830" s="481">
        <v>10412</v>
      </c>
      <c r="F830" s="339"/>
      <c r="G830" s="340">
        <f>IF(ISNUMBER(E830),E830/'Bulk DivVar Analysis'!$I$7,"")</f>
        <v>0.60396183183967056</v>
      </c>
      <c r="H830" s="338" t="str">
        <f>IF(ISNUMBER(E830), IF(G830&gt;'Bulk DivVar Analysis'!$J$9,"Pass","Fail"),"")</f>
        <v>Pass</v>
      </c>
      <c r="I830" s="338" t="str">
        <f t="shared" si="14"/>
        <v>Gamma_5_F1</v>
      </c>
      <c r="J830" s="339"/>
      <c r="K830" s="339"/>
      <c r="L830" s="339"/>
      <c r="M830" s="339"/>
      <c r="N830" s="339"/>
      <c r="O830" s="339"/>
      <c r="P830" s="339"/>
      <c r="Q830" s="339"/>
    </row>
    <row r="831" spans="1:17" ht="13.5" customHeight="1">
      <c r="A831" s="481" t="s">
        <v>1127</v>
      </c>
      <c r="B831" s="481" t="s">
        <v>764</v>
      </c>
      <c r="C831" s="481" t="s">
        <v>1235</v>
      </c>
      <c r="D831" s="481" t="s">
        <v>1742</v>
      </c>
      <c r="E831" s="481">
        <v>13917</v>
      </c>
      <c r="F831" s="339"/>
      <c r="G831" s="340">
        <f>IF(ISNUMBER(E831),E831/'Bulk DivVar Analysis'!$I$7,"")</f>
        <v>0.80727399286522228</v>
      </c>
      <c r="H831" s="338" t="str">
        <f>IF(ISNUMBER(E831), IF(G831&gt;'Bulk DivVar Analysis'!$J$9,"Pass","Fail"),"")</f>
        <v>Pass</v>
      </c>
      <c r="I831" s="338" t="str">
        <f t="shared" si="14"/>
        <v>Gamma_5_F2</v>
      </c>
      <c r="J831" s="339"/>
      <c r="K831" s="339"/>
      <c r="L831" s="339"/>
      <c r="M831" s="339"/>
      <c r="N831" s="339"/>
      <c r="O831" s="339"/>
      <c r="P831" s="339"/>
      <c r="Q831" s="339"/>
    </row>
    <row r="832" spans="1:17" ht="13.5" customHeight="1">
      <c r="A832" s="481" t="s">
        <v>1127</v>
      </c>
      <c r="B832" s="481" t="s">
        <v>764</v>
      </c>
      <c r="C832" s="481" t="s">
        <v>1237</v>
      </c>
      <c r="D832" s="481" t="s">
        <v>1743</v>
      </c>
      <c r="E832" s="481">
        <v>16112</v>
      </c>
      <c r="F832" s="339"/>
      <c r="G832" s="340">
        <f>IF(ISNUMBER(E832),E832/'Bulk DivVar Analysis'!$I$7,"")</f>
        <v>0.93459787116795734</v>
      </c>
      <c r="H832" s="338" t="str">
        <f>IF(ISNUMBER(E832), IF(G832&gt;'Bulk DivVar Analysis'!$J$9,"Pass","Fail"),"")</f>
        <v>Pass</v>
      </c>
      <c r="I832" s="338" t="str">
        <f t="shared" si="14"/>
        <v>Gamma_5_F3</v>
      </c>
      <c r="J832" s="339"/>
      <c r="K832" s="339"/>
      <c r="L832" s="339"/>
      <c r="M832" s="339"/>
      <c r="N832" s="339"/>
      <c r="O832" s="339"/>
      <c r="P832" s="339"/>
      <c r="Q832" s="339"/>
    </row>
    <row r="833" spans="1:17" ht="13.5" customHeight="1">
      <c r="A833" s="481" t="s">
        <v>1127</v>
      </c>
      <c r="B833" s="481" t="s">
        <v>764</v>
      </c>
      <c r="C833" s="481" t="s">
        <v>1239</v>
      </c>
      <c r="D833" s="481" t="s">
        <v>1744</v>
      </c>
      <c r="E833" s="481">
        <v>24670</v>
      </c>
      <c r="F833" s="339"/>
      <c r="G833" s="340">
        <f>IF(ISNUMBER(E833),E833/'Bulk DivVar Analysis'!$I$7,"")</f>
        <v>1.431015980741901</v>
      </c>
      <c r="H833" s="338" t="str">
        <f>IF(ISNUMBER(E833), IF(G833&gt;'Bulk DivVar Analysis'!$J$9,"Pass","Fail"),"")</f>
        <v>Pass</v>
      </c>
      <c r="I833" s="338" t="str">
        <f t="shared" si="14"/>
        <v>Gamma_5_F4</v>
      </c>
      <c r="J833" s="339"/>
      <c r="K833" s="339"/>
      <c r="L833" s="339"/>
      <c r="M833" s="339"/>
      <c r="N833" s="339"/>
      <c r="O833" s="339"/>
      <c r="P833" s="339"/>
      <c r="Q833" s="339"/>
    </row>
    <row r="834" spans="1:17" ht="13.5" customHeight="1">
      <c r="A834" s="481" t="s">
        <v>1127</v>
      </c>
      <c r="B834" s="481" t="s">
        <v>764</v>
      </c>
      <c r="C834" s="481" t="s">
        <v>1241</v>
      </c>
      <c r="D834" s="481" t="s">
        <v>1745</v>
      </c>
      <c r="E834" s="481">
        <v>21399</v>
      </c>
      <c r="F834" s="339"/>
      <c r="G834" s="340">
        <f>IF(ISNUMBER(E834),E834/'Bulk DivVar Analysis'!$I$7,"")</f>
        <v>1.2412772992256156</v>
      </c>
      <c r="H834" s="338" t="str">
        <f>IF(ISNUMBER(E834), IF(G834&gt;'Bulk DivVar Analysis'!$J$9,"Pass","Fail"),"")</f>
        <v>Pass</v>
      </c>
      <c r="I834" s="338" t="str">
        <f t="shared" si="14"/>
        <v>Gamma_5_F5</v>
      </c>
      <c r="J834" s="339"/>
      <c r="K834" s="339"/>
      <c r="L834" s="339"/>
      <c r="M834" s="339"/>
      <c r="N834" s="339"/>
      <c r="O834" s="339"/>
      <c r="P834" s="339"/>
      <c r="Q834" s="339"/>
    </row>
    <row r="835" spans="1:17" ht="13.5" customHeight="1">
      <c r="A835" s="481" t="s">
        <v>1127</v>
      </c>
      <c r="B835" s="481" t="s">
        <v>764</v>
      </c>
      <c r="C835" s="481" t="s">
        <v>1243</v>
      </c>
      <c r="D835" s="481" t="s">
        <v>1746</v>
      </c>
      <c r="E835" s="481">
        <v>19594</v>
      </c>
      <c r="F835" s="339"/>
      <c r="G835" s="340">
        <f>IF(ISNUMBER(E835),E835/'Bulk DivVar Analysis'!$I$7,"")</f>
        <v>1.1365758867716582</v>
      </c>
      <c r="H835" s="338" t="str">
        <f>IF(ISNUMBER(E835), IF(G835&gt;'Bulk DivVar Analysis'!$J$9,"Pass","Fail"),"")</f>
        <v>Pass</v>
      </c>
      <c r="I835" s="338" t="str">
        <f t="shared" ref="I835:I898" si="15">_xlfn.TEXTJOIN("_",TRUE,B835,C835)</f>
        <v>Gamma_5_F6</v>
      </c>
      <c r="J835" s="339"/>
      <c r="K835" s="339"/>
      <c r="L835" s="339"/>
      <c r="M835" s="339"/>
      <c r="N835" s="339"/>
      <c r="O835" s="339"/>
      <c r="P835" s="339"/>
      <c r="Q835" s="339"/>
    </row>
    <row r="836" spans="1:17" ht="13.5" customHeight="1">
      <c r="A836" s="481" t="s">
        <v>1127</v>
      </c>
      <c r="B836" s="481" t="s">
        <v>764</v>
      </c>
      <c r="C836" s="481" t="s">
        <v>1245</v>
      </c>
      <c r="D836" s="481" t="s">
        <v>1747</v>
      </c>
      <c r="E836" s="481">
        <v>13073</v>
      </c>
      <c r="F836" s="339"/>
      <c r="G836" s="340">
        <f>IF(ISNUMBER(E836),E836/'Bulk DivVar Analysis'!$I$7,"")</f>
        <v>0.75831665651556024</v>
      </c>
      <c r="H836" s="338" t="str">
        <f>IF(ISNUMBER(E836), IF(G836&gt;'Bulk DivVar Analysis'!$J$9,"Pass","Fail"),"")</f>
        <v>Pass</v>
      </c>
      <c r="I836" s="338" t="str">
        <f t="shared" si="15"/>
        <v>Gamma_5_F7</v>
      </c>
      <c r="J836" s="339"/>
      <c r="K836" s="339"/>
      <c r="L836" s="339"/>
      <c r="M836" s="339"/>
      <c r="N836" s="339"/>
      <c r="O836" s="339"/>
      <c r="P836" s="339"/>
      <c r="Q836" s="339"/>
    </row>
    <row r="837" spans="1:17" ht="13.5" customHeight="1">
      <c r="A837" s="481" t="s">
        <v>1127</v>
      </c>
      <c r="B837" s="481" t="s">
        <v>764</v>
      </c>
      <c r="C837" s="481" t="s">
        <v>1247</v>
      </c>
      <c r="D837" s="481" t="s">
        <v>1748</v>
      </c>
      <c r="E837" s="481">
        <v>10898</v>
      </c>
      <c r="F837" s="339"/>
      <c r="G837" s="340">
        <f>IF(ISNUMBER(E837),E837/'Bulk DivVar Analysis'!$I$7,"")</f>
        <v>0.63215290466660867</v>
      </c>
      <c r="H837" s="338" t="str">
        <f>IF(ISNUMBER(E837), IF(G837&gt;'Bulk DivVar Analysis'!$J$9,"Pass","Fail"),"")</f>
        <v>Pass</v>
      </c>
      <c r="I837" s="338" t="str">
        <f t="shared" si="15"/>
        <v>Gamma_5_F8</v>
      </c>
      <c r="J837" s="339"/>
      <c r="K837" s="339"/>
      <c r="L837" s="339"/>
      <c r="M837" s="339"/>
      <c r="N837" s="339"/>
      <c r="O837" s="339"/>
      <c r="P837" s="339"/>
      <c r="Q837" s="339"/>
    </row>
    <row r="838" spans="1:17" ht="13.5" customHeight="1">
      <c r="A838" s="481" t="s">
        <v>1127</v>
      </c>
      <c r="B838" s="481" t="s">
        <v>764</v>
      </c>
      <c r="C838" s="481" t="s">
        <v>1249</v>
      </c>
      <c r="D838" s="481" t="s">
        <v>1749</v>
      </c>
      <c r="E838" s="481">
        <v>15634</v>
      </c>
      <c r="F838" s="339"/>
      <c r="G838" s="340">
        <f>IF(ISNUMBER(E838),E838/'Bulk DivVar Analysis'!$I$7,"")</f>
        <v>0.90687084892253256</v>
      </c>
      <c r="H838" s="338" t="str">
        <f>IF(ISNUMBER(E838), IF(G838&gt;'Bulk DivVar Analysis'!$J$9,"Pass","Fail"),"")</f>
        <v>Pass</v>
      </c>
      <c r="I838" s="338" t="str">
        <f t="shared" si="15"/>
        <v>Gamma_5_F9</v>
      </c>
      <c r="J838" s="339"/>
      <c r="K838" s="339"/>
      <c r="L838" s="339"/>
      <c r="M838" s="339"/>
      <c r="N838" s="339"/>
      <c r="O838" s="339"/>
      <c r="P838" s="339"/>
      <c r="Q838" s="339"/>
    </row>
    <row r="839" spans="1:17" ht="13.5" customHeight="1">
      <c r="A839" s="481" t="s">
        <v>1127</v>
      </c>
      <c r="B839" s="481" t="s">
        <v>764</v>
      </c>
      <c r="C839" s="481" t="s">
        <v>556</v>
      </c>
      <c r="D839" s="481" t="s">
        <v>1750</v>
      </c>
      <c r="E839" s="481">
        <v>15440</v>
      </c>
      <c r="F839" s="339"/>
      <c r="G839" s="340">
        <f>IF(ISNUMBER(E839),E839/'Bulk DivVar Analysis'!$I$7,"")</f>
        <v>0.89561762232083297</v>
      </c>
      <c r="H839" s="338" t="str">
        <f>IF(ISNUMBER(E839), IF(G839&gt;'Bulk DivVar Analysis'!$J$9,"Pass","Fail"),"")</f>
        <v>Pass</v>
      </c>
      <c r="I839" s="338" t="str">
        <f t="shared" si="15"/>
        <v>Gamma_5_F10</v>
      </c>
      <c r="J839" s="339"/>
      <c r="K839" s="339"/>
      <c r="L839" s="339"/>
      <c r="M839" s="339"/>
      <c r="N839" s="339"/>
      <c r="O839" s="339"/>
      <c r="P839" s="339"/>
      <c r="Q839" s="339"/>
    </row>
    <row r="840" spans="1:17" ht="13.5" customHeight="1">
      <c r="A840" s="481" t="s">
        <v>1127</v>
      </c>
      <c r="B840" s="481" t="s">
        <v>764</v>
      </c>
      <c r="C840" s="481" t="s">
        <v>557</v>
      </c>
      <c r="D840" s="481" t="s">
        <v>1751</v>
      </c>
      <c r="E840" s="481">
        <v>44243</v>
      </c>
      <c r="F840" s="339"/>
      <c r="G840" s="340">
        <f>IF(ISNUMBER(E840),E840/'Bulk DivVar Analysis'!$I$7,"")</f>
        <v>2.5663737347370863</v>
      </c>
      <c r="H840" s="338" t="str">
        <f>IF(ISNUMBER(E840), IF(G840&gt;'Bulk DivVar Analysis'!$J$9,"Pass","Fail"),"")</f>
        <v>Pass</v>
      </c>
      <c r="I840" s="338" t="str">
        <f t="shared" si="15"/>
        <v>Gamma_5_F11</v>
      </c>
      <c r="J840" s="339"/>
      <c r="K840" s="339"/>
      <c r="L840" s="339"/>
      <c r="M840" s="339"/>
      <c r="N840" s="339"/>
      <c r="O840" s="339"/>
      <c r="P840" s="339"/>
      <c r="Q840" s="339"/>
    </row>
    <row r="841" spans="1:17" ht="13.5" customHeight="1">
      <c r="A841" s="481" t="s">
        <v>1127</v>
      </c>
      <c r="B841" s="481" t="s">
        <v>764</v>
      </c>
      <c r="C841" s="481" t="s">
        <v>558</v>
      </c>
      <c r="D841" s="481" t="s">
        <v>1752</v>
      </c>
      <c r="E841" s="481">
        <v>34557</v>
      </c>
      <c r="F841" s="339"/>
      <c r="G841" s="340">
        <f>IF(ISNUMBER(E841),E841/'Bulk DivVar Analysis'!$I$7,"")</f>
        <v>2.0045244931697557</v>
      </c>
      <c r="H841" s="338" t="str">
        <f>IF(ISNUMBER(E841), IF(G841&gt;'Bulk DivVar Analysis'!$J$9,"Pass","Fail"),"")</f>
        <v>Pass</v>
      </c>
      <c r="I841" s="338" t="str">
        <f t="shared" si="15"/>
        <v>Gamma_5_F12</v>
      </c>
      <c r="J841" s="339"/>
      <c r="K841" s="339"/>
      <c r="L841" s="339"/>
      <c r="M841" s="339"/>
      <c r="N841" s="339"/>
      <c r="O841" s="339"/>
      <c r="P841" s="339"/>
      <c r="Q841" s="339"/>
    </row>
    <row r="842" spans="1:17" ht="13.5" customHeight="1">
      <c r="A842" s="481" t="s">
        <v>1127</v>
      </c>
      <c r="B842" s="481" t="s">
        <v>764</v>
      </c>
      <c r="C842" s="481" t="s">
        <v>1254</v>
      </c>
      <c r="D842" s="481" t="s">
        <v>1753</v>
      </c>
      <c r="E842" s="481">
        <v>10799</v>
      </c>
      <c r="F842" s="339"/>
      <c r="G842" s="340">
        <f>IF(ISNUMBER(E842),E842/'Bulk DivVar Analysis'!$I$7,"")</f>
        <v>0.62641027872038058</v>
      </c>
      <c r="H842" s="338" t="str">
        <f>IF(ISNUMBER(E842), IF(G842&gt;'Bulk DivVar Analysis'!$J$9,"Pass","Fail"),"")</f>
        <v>Pass</v>
      </c>
      <c r="I842" s="338" t="str">
        <f t="shared" si="15"/>
        <v>Gamma_5_G1</v>
      </c>
      <c r="J842" s="339"/>
      <c r="K842" s="339"/>
      <c r="L842" s="339"/>
      <c r="M842" s="339"/>
      <c r="N842" s="339"/>
      <c r="O842" s="339"/>
      <c r="P842" s="339"/>
      <c r="Q842" s="339"/>
    </row>
    <row r="843" spans="1:17" ht="13.5" customHeight="1">
      <c r="A843" s="481" t="s">
        <v>1127</v>
      </c>
      <c r="B843" s="481" t="s">
        <v>764</v>
      </c>
      <c r="C843" s="481" t="s">
        <v>1256</v>
      </c>
      <c r="D843" s="481" t="s">
        <v>1754</v>
      </c>
      <c r="E843" s="481">
        <v>18882</v>
      </c>
      <c r="F843" s="339"/>
      <c r="G843" s="340">
        <f>IF(ISNUMBER(E843),E843/'Bulk DivVar Analysis'!$I$7,"")</f>
        <v>1.0952753850169668</v>
      </c>
      <c r="H843" s="338" t="str">
        <f>IF(ISNUMBER(E843), IF(G843&gt;'Bulk DivVar Analysis'!$J$9,"Pass","Fail"),"")</f>
        <v>Pass</v>
      </c>
      <c r="I843" s="338" t="str">
        <f t="shared" si="15"/>
        <v>Gamma_5_G2</v>
      </c>
      <c r="J843" s="339"/>
      <c r="K843" s="339"/>
      <c r="L843" s="339"/>
      <c r="M843" s="339"/>
      <c r="N843" s="339"/>
      <c r="O843" s="339"/>
      <c r="P843" s="339"/>
      <c r="Q843" s="339"/>
    </row>
    <row r="844" spans="1:17" ht="13.5" customHeight="1">
      <c r="A844" s="481" t="s">
        <v>1127</v>
      </c>
      <c r="B844" s="481" t="s">
        <v>764</v>
      </c>
      <c r="C844" s="481" t="s">
        <v>1258</v>
      </c>
      <c r="D844" s="481" t="s">
        <v>1755</v>
      </c>
      <c r="E844" s="481">
        <v>23971</v>
      </c>
      <c r="F844" s="339"/>
      <c r="G844" s="340">
        <f>IF(ISNUMBER(E844),E844/'Bulk DivVar Analysis'!$I$7,"")</f>
        <v>1.3904695611821689</v>
      </c>
      <c r="H844" s="338" t="str">
        <f>IF(ISNUMBER(E844), IF(G844&gt;'Bulk DivVar Analysis'!$J$9,"Pass","Fail"),"")</f>
        <v>Pass</v>
      </c>
      <c r="I844" s="338" t="str">
        <f t="shared" si="15"/>
        <v>Gamma_5_G3</v>
      </c>
      <c r="J844" s="339"/>
      <c r="K844" s="339"/>
      <c r="L844" s="339"/>
      <c r="M844" s="339"/>
      <c r="N844" s="339"/>
      <c r="O844" s="339"/>
      <c r="P844" s="339"/>
      <c r="Q844" s="339"/>
    </row>
    <row r="845" spans="1:17" ht="13.5" customHeight="1">
      <c r="A845" s="481" t="s">
        <v>1127</v>
      </c>
      <c r="B845" s="481" t="s">
        <v>764</v>
      </c>
      <c r="C845" s="481" t="s">
        <v>1260</v>
      </c>
      <c r="D845" s="481" t="s">
        <v>1756</v>
      </c>
      <c r="E845" s="481">
        <v>18235</v>
      </c>
      <c r="F845" s="339"/>
      <c r="G845" s="340">
        <f>IF(ISNUMBER(E845),E845/'Bulk DivVar Analysis'!$I$7,"")</f>
        <v>1.0577452942370718</v>
      </c>
      <c r="H845" s="338" t="str">
        <f>IF(ISNUMBER(E845), IF(G845&gt;'Bulk DivVar Analysis'!$J$9,"Pass","Fail"),"")</f>
        <v>Pass</v>
      </c>
      <c r="I845" s="338" t="str">
        <f t="shared" si="15"/>
        <v>Gamma_5_G4</v>
      </c>
      <c r="J845" s="339"/>
      <c r="K845" s="339"/>
      <c r="L845" s="339"/>
      <c r="M845" s="339"/>
      <c r="N845" s="339"/>
      <c r="O845" s="339"/>
      <c r="P845" s="339"/>
      <c r="Q845" s="339"/>
    </row>
    <row r="846" spans="1:17" ht="13.5" customHeight="1">
      <c r="A846" s="481" t="s">
        <v>1127</v>
      </c>
      <c r="B846" s="481" t="s">
        <v>764</v>
      </c>
      <c r="C846" s="481" t="s">
        <v>1262</v>
      </c>
      <c r="D846" s="481" t="s">
        <v>1757</v>
      </c>
      <c r="E846" s="481">
        <v>16270</v>
      </c>
      <c r="F846" s="339"/>
      <c r="G846" s="340">
        <f>IF(ISNUMBER(E846),E846/'Bulk DivVar Analysis'!$I$7,"")</f>
        <v>0.94376287015284666</v>
      </c>
      <c r="H846" s="338" t="str">
        <f>IF(ISNUMBER(E846), IF(G846&gt;'Bulk DivVar Analysis'!$J$9,"Pass","Fail"),"")</f>
        <v>Pass</v>
      </c>
      <c r="I846" s="338" t="str">
        <f t="shared" si="15"/>
        <v>Gamma_5_G5</v>
      </c>
      <c r="J846" s="339"/>
      <c r="K846" s="339"/>
      <c r="L846" s="339"/>
      <c r="M846" s="339"/>
      <c r="N846" s="339"/>
      <c r="O846" s="339"/>
      <c r="P846" s="339"/>
      <c r="Q846" s="339"/>
    </row>
    <row r="847" spans="1:17" ht="13.5" customHeight="1">
      <c r="A847" s="481" t="s">
        <v>1127</v>
      </c>
      <c r="B847" s="481" t="s">
        <v>764</v>
      </c>
      <c r="C847" s="481" t="s">
        <v>1264</v>
      </c>
      <c r="D847" s="481" t="s">
        <v>1758</v>
      </c>
      <c r="E847" s="481">
        <v>26517</v>
      </c>
      <c r="F847" s="339"/>
      <c r="G847" s="340">
        <f>IF(ISNUMBER(E847),E847/'Bulk DivVar Analysis'!$I$7,"")</f>
        <v>1.5381536587488036</v>
      </c>
      <c r="H847" s="338" t="str">
        <f>IF(ISNUMBER(E847), IF(G847&gt;'Bulk DivVar Analysis'!$J$9,"Pass","Fail"),"")</f>
        <v>Pass</v>
      </c>
      <c r="I847" s="338" t="str">
        <f t="shared" si="15"/>
        <v>Gamma_5_G6</v>
      </c>
      <c r="J847" s="339"/>
      <c r="K847" s="339"/>
      <c r="L847" s="339"/>
      <c r="M847" s="339"/>
      <c r="N847" s="339"/>
      <c r="O847" s="339"/>
      <c r="P847" s="339"/>
      <c r="Q847" s="339"/>
    </row>
    <row r="848" spans="1:17" ht="13.5" customHeight="1">
      <c r="A848" s="481" t="s">
        <v>1127</v>
      </c>
      <c r="B848" s="481" t="s">
        <v>764</v>
      </c>
      <c r="C848" s="481" t="s">
        <v>1266</v>
      </c>
      <c r="D848" s="481" t="s">
        <v>1759</v>
      </c>
      <c r="E848" s="481">
        <v>12189</v>
      </c>
      <c r="F848" s="339"/>
      <c r="G848" s="340">
        <f>IF(ISNUMBER(E848),E848/'Bulk DivVar Analysis'!$I$7,"")</f>
        <v>0.70703906725833121</v>
      </c>
      <c r="H848" s="338" t="str">
        <f>IF(ISNUMBER(E848), IF(G848&gt;'Bulk DivVar Analysis'!$J$9,"Pass","Fail"),"")</f>
        <v>Pass</v>
      </c>
      <c r="I848" s="338" t="str">
        <f t="shared" si="15"/>
        <v>Gamma_5_G7</v>
      </c>
      <c r="J848" s="339"/>
      <c r="K848" s="339"/>
      <c r="L848" s="339"/>
      <c r="M848" s="339"/>
      <c r="N848" s="339"/>
      <c r="O848" s="339"/>
      <c r="P848" s="339"/>
      <c r="Q848" s="339"/>
    </row>
    <row r="849" spans="1:17" ht="13.5" customHeight="1">
      <c r="A849" s="481" t="s">
        <v>1127</v>
      </c>
      <c r="B849" s="481" t="s">
        <v>764</v>
      </c>
      <c r="C849" s="481" t="s">
        <v>1268</v>
      </c>
      <c r="D849" s="481" t="s">
        <v>1760</v>
      </c>
      <c r="E849" s="481">
        <v>19176</v>
      </c>
      <c r="F849" s="339"/>
      <c r="G849" s="340">
        <f>IF(ISNUMBER(E849),E849/'Bulk DivVar Analysis'!$I$7,"")</f>
        <v>1.1123292438875838</v>
      </c>
      <c r="H849" s="338" t="str">
        <f>IF(ISNUMBER(E849), IF(G849&gt;'Bulk DivVar Analysis'!$J$9,"Pass","Fail"),"")</f>
        <v>Pass</v>
      </c>
      <c r="I849" s="338" t="str">
        <f t="shared" si="15"/>
        <v>Gamma_5_G8</v>
      </c>
      <c r="J849" s="339"/>
      <c r="K849" s="339"/>
      <c r="L849" s="339"/>
      <c r="M849" s="339"/>
      <c r="N849" s="339"/>
      <c r="O849" s="339"/>
      <c r="P849" s="339"/>
      <c r="Q849" s="339"/>
    </row>
    <row r="850" spans="1:17" ht="13.5" customHeight="1">
      <c r="A850" s="481" t="s">
        <v>1127</v>
      </c>
      <c r="B850" s="481" t="s">
        <v>764</v>
      </c>
      <c r="C850" s="481" t="s">
        <v>1270</v>
      </c>
      <c r="D850" s="481" t="s">
        <v>1761</v>
      </c>
      <c r="E850" s="481">
        <v>22214</v>
      </c>
      <c r="F850" s="339"/>
      <c r="G850" s="340">
        <f>IF(ISNUMBER(E850),E850/'Bulk DivVar Analysis'!$I$7,"")</f>
        <v>1.2885524522172918</v>
      </c>
      <c r="H850" s="338" t="str">
        <f>IF(ISNUMBER(E850), IF(G850&gt;'Bulk DivVar Analysis'!$J$9,"Pass","Fail"),"")</f>
        <v>Pass</v>
      </c>
      <c r="I850" s="338" t="str">
        <f t="shared" si="15"/>
        <v>Gamma_5_G9</v>
      </c>
      <c r="J850" s="339"/>
      <c r="K850" s="339"/>
      <c r="L850" s="339"/>
      <c r="M850" s="339"/>
      <c r="N850" s="339"/>
      <c r="O850" s="339"/>
      <c r="P850" s="339"/>
      <c r="Q850" s="339"/>
    </row>
    <row r="851" spans="1:17" ht="13.5" customHeight="1">
      <c r="A851" s="481" t="s">
        <v>1127</v>
      </c>
      <c r="B851" s="481" t="s">
        <v>764</v>
      </c>
      <c r="C851" s="481" t="s">
        <v>568</v>
      </c>
      <c r="D851" s="481" t="s">
        <v>1762</v>
      </c>
      <c r="E851" s="481">
        <v>17661</v>
      </c>
      <c r="F851" s="339"/>
      <c r="G851" s="340">
        <f>IF(ISNUMBER(E851),E851/'Bulk DivVar Analysis'!$I$7,"")</f>
        <v>1.0244496650134864</v>
      </c>
      <c r="H851" s="338" t="str">
        <f>IF(ISNUMBER(E851), IF(G851&gt;'Bulk DivVar Analysis'!$J$9,"Pass","Fail"),"")</f>
        <v>Pass</v>
      </c>
      <c r="I851" s="338" t="str">
        <f t="shared" si="15"/>
        <v>Gamma_5_G10</v>
      </c>
      <c r="J851" s="339"/>
      <c r="K851" s="339"/>
      <c r="L851" s="339"/>
      <c r="M851" s="339"/>
      <c r="N851" s="339"/>
      <c r="O851" s="339"/>
      <c r="P851" s="339"/>
      <c r="Q851" s="339"/>
    </row>
    <row r="852" spans="1:17" ht="13.5" customHeight="1">
      <c r="A852" s="481" t="s">
        <v>1127</v>
      </c>
      <c r="B852" s="481" t="s">
        <v>764</v>
      </c>
      <c r="C852" s="481" t="s">
        <v>569</v>
      </c>
      <c r="D852" s="481" t="s">
        <v>1763</v>
      </c>
      <c r="E852" s="481">
        <v>10110</v>
      </c>
      <c r="F852" s="339"/>
      <c r="G852" s="340">
        <f>IF(ISNUMBER(E852),E852/'Bulk DivVar Analysis'!$I$7,"")</f>
        <v>0.58644392238754028</v>
      </c>
      <c r="H852" s="338" t="str">
        <f>IF(ISNUMBER(E852), IF(G852&gt;'Bulk DivVar Analysis'!$J$9,"Pass","Fail"),"")</f>
        <v>Pass</v>
      </c>
      <c r="I852" s="338" t="str">
        <f t="shared" si="15"/>
        <v>Gamma_5_G11</v>
      </c>
      <c r="J852" s="339"/>
      <c r="K852" s="339"/>
      <c r="L852" s="339"/>
      <c r="M852" s="339"/>
      <c r="N852" s="339"/>
      <c r="O852" s="339"/>
      <c r="P852" s="339"/>
      <c r="Q852" s="339"/>
    </row>
    <row r="853" spans="1:17" ht="13.5" customHeight="1">
      <c r="A853" s="481" t="s">
        <v>1127</v>
      </c>
      <c r="B853" s="481" t="s">
        <v>764</v>
      </c>
      <c r="C853" s="481" t="s">
        <v>570</v>
      </c>
      <c r="D853" s="481" t="s">
        <v>1764</v>
      </c>
      <c r="E853" s="481">
        <v>15737</v>
      </c>
      <c r="F853" s="339"/>
      <c r="G853" s="340">
        <f>IF(ISNUMBER(E853),E853/'Bulk DivVar Analysis'!$I$7,"")</f>
        <v>0.91284550015951738</v>
      </c>
      <c r="H853" s="338" t="str">
        <f>IF(ISNUMBER(E853), IF(G853&gt;'Bulk DivVar Analysis'!$J$9,"Pass","Fail"),"")</f>
        <v>Pass</v>
      </c>
      <c r="I853" s="338" t="str">
        <f t="shared" si="15"/>
        <v>Gamma_5_G12</v>
      </c>
      <c r="J853" s="339"/>
      <c r="K853" s="339"/>
      <c r="L853" s="339"/>
      <c r="M853" s="339"/>
      <c r="N853" s="339"/>
      <c r="O853" s="339"/>
      <c r="P853" s="339"/>
      <c r="Q853" s="339"/>
    </row>
    <row r="854" spans="1:17" ht="13.5" customHeight="1">
      <c r="A854" s="481" t="s">
        <v>1127</v>
      </c>
      <c r="B854" s="481" t="s">
        <v>764</v>
      </c>
      <c r="C854" s="481" t="s">
        <v>1275</v>
      </c>
      <c r="D854" s="481" t="s">
        <v>1765</v>
      </c>
      <c r="E854" s="481">
        <v>18272</v>
      </c>
      <c r="F854" s="339"/>
      <c r="G854" s="340">
        <f>IF(ISNUMBER(E854),E854/'Bulk DivVar Analysis'!$I$7,"")</f>
        <v>1.0598915281765713</v>
      </c>
      <c r="H854" s="338" t="str">
        <f>IF(ISNUMBER(E854), IF(G854&gt;'Bulk DivVar Analysis'!$J$9,"Pass","Fail"),"")</f>
        <v>Pass</v>
      </c>
      <c r="I854" s="338" t="str">
        <f t="shared" si="15"/>
        <v>Gamma_5_H1</v>
      </c>
      <c r="J854" s="339"/>
      <c r="K854" s="339"/>
      <c r="L854" s="339"/>
      <c r="M854" s="339"/>
      <c r="N854" s="339"/>
      <c r="O854" s="339"/>
      <c r="P854" s="339"/>
      <c r="Q854" s="339"/>
    </row>
    <row r="855" spans="1:17" ht="13.5" customHeight="1">
      <c r="A855" s="481" t="s">
        <v>1127</v>
      </c>
      <c r="B855" s="481" t="s">
        <v>764</v>
      </c>
      <c r="C855" s="481" t="s">
        <v>1277</v>
      </c>
      <c r="D855" s="481" t="s">
        <v>1766</v>
      </c>
      <c r="E855" s="481">
        <v>20020</v>
      </c>
      <c r="F855" s="339"/>
      <c r="G855" s="340">
        <f>IF(ISNUMBER(E855),E855/'Bulk DivVar Analysis'!$I$7,"")</f>
        <v>1.1612865802372458</v>
      </c>
      <c r="H855" s="338" t="str">
        <f>IF(ISNUMBER(E855), IF(G855&gt;'Bulk DivVar Analysis'!$J$9,"Pass","Fail"),"")</f>
        <v>Pass</v>
      </c>
      <c r="I855" s="338" t="str">
        <f t="shared" si="15"/>
        <v>Gamma_5_H2</v>
      </c>
      <c r="J855" s="339"/>
      <c r="K855" s="339"/>
      <c r="L855" s="339"/>
      <c r="M855" s="339"/>
      <c r="N855" s="339"/>
      <c r="O855" s="339"/>
      <c r="P855" s="339"/>
      <c r="Q855" s="339"/>
    </row>
    <row r="856" spans="1:17" ht="13.5" customHeight="1">
      <c r="A856" s="481" t="s">
        <v>1127</v>
      </c>
      <c r="B856" s="481" t="s">
        <v>764</v>
      </c>
      <c r="C856" s="481" t="s">
        <v>1279</v>
      </c>
      <c r="D856" s="481" t="s">
        <v>1767</v>
      </c>
      <c r="E856" s="481">
        <v>12351</v>
      </c>
      <c r="F856" s="339"/>
      <c r="G856" s="340">
        <f>IF(ISNUMBER(E856),E856/'Bulk DivVar Analysis'!$I$7,"")</f>
        <v>0.71643609153397725</v>
      </c>
      <c r="H856" s="338" t="str">
        <f>IF(ISNUMBER(E856), IF(G856&gt;'Bulk DivVar Analysis'!$J$9,"Pass","Fail"),"")</f>
        <v>Pass</v>
      </c>
      <c r="I856" s="338" t="str">
        <f t="shared" si="15"/>
        <v>Gamma_5_H3</v>
      </c>
      <c r="J856" s="339"/>
      <c r="K856" s="339"/>
      <c r="L856" s="339"/>
      <c r="M856" s="339"/>
      <c r="N856" s="339"/>
      <c r="O856" s="339"/>
      <c r="P856" s="339"/>
      <c r="Q856" s="339"/>
    </row>
    <row r="857" spans="1:17" ht="13.5" customHeight="1">
      <c r="A857" s="481" t="s">
        <v>1127</v>
      </c>
      <c r="B857" s="481" t="s">
        <v>764</v>
      </c>
      <c r="C857" s="481" t="s">
        <v>1281</v>
      </c>
      <c r="D857" s="481" t="s">
        <v>1768</v>
      </c>
      <c r="E857" s="481">
        <v>15751</v>
      </c>
      <c r="F857" s="339"/>
      <c r="G857" s="340">
        <f>IF(ISNUMBER(E857),E857/'Bulk DivVar Analysis'!$I$7,"")</f>
        <v>0.91365758867716584</v>
      </c>
      <c r="H857" s="338" t="str">
        <f>IF(ISNUMBER(E857), IF(G857&gt;'Bulk DivVar Analysis'!$J$9,"Pass","Fail"),"")</f>
        <v>Pass</v>
      </c>
      <c r="I857" s="338" t="str">
        <f t="shared" si="15"/>
        <v>Gamma_5_H4</v>
      </c>
      <c r="J857" s="339"/>
      <c r="K857" s="339"/>
      <c r="L857" s="339"/>
      <c r="M857" s="339"/>
      <c r="N857" s="339"/>
      <c r="O857" s="339"/>
      <c r="P857" s="339"/>
      <c r="Q857" s="339"/>
    </row>
    <row r="858" spans="1:17" ht="13.5" customHeight="1">
      <c r="A858" s="481" t="s">
        <v>1127</v>
      </c>
      <c r="B858" s="481" t="s">
        <v>764</v>
      </c>
      <c r="C858" s="481" t="s">
        <v>1283</v>
      </c>
      <c r="D858" s="481" t="s">
        <v>1769</v>
      </c>
      <c r="E858" s="481">
        <v>12316</v>
      </c>
      <c r="F858" s="339"/>
      <c r="G858" s="340">
        <f>IF(ISNUMBER(E858),E858/'Bulk DivVar Analysis'!$I$7,"")</f>
        <v>0.71440587023985613</v>
      </c>
      <c r="H858" s="338" t="str">
        <f>IF(ISNUMBER(E858), IF(G858&gt;'Bulk DivVar Analysis'!$J$9,"Pass","Fail"),"")</f>
        <v>Pass</v>
      </c>
      <c r="I858" s="338" t="str">
        <f t="shared" si="15"/>
        <v>Gamma_5_H5</v>
      </c>
      <c r="J858" s="339"/>
      <c r="K858" s="339"/>
      <c r="L858" s="339"/>
      <c r="M858" s="339"/>
      <c r="N858" s="339"/>
      <c r="O858" s="339"/>
      <c r="P858" s="339"/>
      <c r="Q858" s="339"/>
    </row>
    <row r="859" spans="1:17" ht="13.5" customHeight="1">
      <c r="A859" s="481" t="s">
        <v>1127</v>
      </c>
      <c r="B859" s="481" t="s">
        <v>764</v>
      </c>
      <c r="C859" s="481" t="s">
        <v>1285</v>
      </c>
      <c r="D859" s="481" t="s">
        <v>1770</v>
      </c>
      <c r="E859" s="481">
        <v>11398</v>
      </c>
      <c r="F859" s="339"/>
      <c r="G859" s="340">
        <f>IF(ISNUMBER(E859),E859/'Bulk DivVar Analysis'!$I$7,"")</f>
        <v>0.66115606601119525</v>
      </c>
      <c r="H859" s="338" t="str">
        <f>IF(ISNUMBER(E859), IF(G859&gt;'Bulk DivVar Analysis'!$J$9,"Pass","Fail"),"")</f>
        <v>Pass</v>
      </c>
      <c r="I859" s="338" t="str">
        <f t="shared" si="15"/>
        <v>Gamma_5_H6</v>
      </c>
      <c r="J859" s="339"/>
      <c r="K859" s="339"/>
      <c r="L859" s="339"/>
      <c r="M859" s="339"/>
      <c r="N859" s="339"/>
      <c r="O859" s="339"/>
      <c r="P859" s="339"/>
      <c r="Q859" s="339"/>
    </row>
    <row r="860" spans="1:17" ht="13.5" customHeight="1">
      <c r="A860" s="481" t="s">
        <v>1127</v>
      </c>
      <c r="B860" s="481" t="s">
        <v>764</v>
      </c>
      <c r="C860" s="481" t="s">
        <v>1287</v>
      </c>
      <c r="D860" s="481" t="s">
        <v>1771</v>
      </c>
      <c r="E860" s="481">
        <v>29070</v>
      </c>
      <c r="F860" s="339"/>
      <c r="G860" s="340">
        <f>IF(ISNUMBER(E860),E860/'Bulk DivVar Analysis'!$I$7,"")</f>
        <v>1.6862438005742626</v>
      </c>
      <c r="H860" s="338" t="str">
        <f>IF(ISNUMBER(E860), IF(G860&gt;'Bulk DivVar Analysis'!$J$9,"Pass","Fail"),"")</f>
        <v>Pass</v>
      </c>
      <c r="I860" s="338" t="str">
        <f t="shared" si="15"/>
        <v>Gamma_5_H7</v>
      </c>
      <c r="J860" s="339"/>
      <c r="K860" s="339"/>
      <c r="L860" s="339"/>
      <c r="M860" s="339"/>
      <c r="N860" s="339"/>
      <c r="O860" s="339"/>
      <c r="P860" s="339"/>
      <c r="Q860" s="339"/>
    </row>
    <row r="861" spans="1:17" ht="13.5" customHeight="1">
      <c r="A861" s="481" t="s">
        <v>1127</v>
      </c>
      <c r="B861" s="481" t="s">
        <v>764</v>
      </c>
      <c r="C861" s="481" t="s">
        <v>1289</v>
      </c>
      <c r="D861" s="481" t="s">
        <v>1772</v>
      </c>
      <c r="E861" s="481">
        <v>27944</v>
      </c>
      <c r="F861" s="339"/>
      <c r="G861" s="340">
        <f>IF(ISNUMBER(E861),E861/'Bulk DivVar Analysis'!$I$7,"")</f>
        <v>1.6209286812262536</v>
      </c>
      <c r="H861" s="338" t="str">
        <f>IF(ISNUMBER(E861), IF(G861&gt;'Bulk DivVar Analysis'!$J$9,"Pass","Fail"),"")</f>
        <v>Pass</v>
      </c>
      <c r="I861" s="338" t="str">
        <f t="shared" si="15"/>
        <v>Gamma_5_H8</v>
      </c>
      <c r="J861" s="339"/>
      <c r="K861" s="339"/>
      <c r="L861" s="339"/>
      <c r="M861" s="339"/>
      <c r="N861" s="339"/>
      <c r="O861" s="339"/>
      <c r="P861" s="339"/>
      <c r="Q861" s="339"/>
    </row>
    <row r="862" spans="1:17" ht="13.5" customHeight="1">
      <c r="A862" s="481" t="s">
        <v>1127</v>
      </c>
      <c r="B862" s="481" t="s">
        <v>764</v>
      </c>
      <c r="C862" s="481" t="s">
        <v>1291</v>
      </c>
      <c r="D862" s="481" t="s">
        <v>1773</v>
      </c>
      <c r="E862" s="481">
        <v>26754</v>
      </c>
      <c r="F862" s="339"/>
      <c r="G862" s="340">
        <f>IF(ISNUMBER(E862),E862/'Bulk DivVar Analysis'!$I$7,"")</f>
        <v>1.5519011572261376</v>
      </c>
      <c r="H862" s="338" t="str">
        <f>IF(ISNUMBER(E862), IF(G862&gt;'Bulk DivVar Analysis'!$J$9,"Pass","Fail"),"")</f>
        <v>Pass</v>
      </c>
      <c r="I862" s="338" t="str">
        <f t="shared" si="15"/>
        <v>Gamma_5_H9</v>
      </c>
      <c r="J862" s="339"/>
      <c r="K862" s="339"/>
      <c r="L862" s="339"/>
      <c r="M862" s="339"/>
      <c r="N862" s="339"/>
      <c r="O862" s="339"/>
      <c r="P862" s="339"/>
      <c r="Q862" s="339"/>
    </row>
    <row r="863" spans="1:17" ht="13.5" customHeight="1">
      <c r="A863" s="481" t="s">
        <v>1127</v>
      </c>
      <c r="B863" s="481" t="s">
        <v>764</v>
      </c>
      <c r="C863" s="481" t="s">
        <v>580</v>
      </c>
      <c r="D863" s="481" t="s">
        <v>1774</v>
      </c>
      <c r="E863" s="481">
        <v>16054</v>
      </c>
      <c r="F863" s="339"/>
      <c r="G863" s="340">
        <f>IF(ISNUMBER(E863),E863/'Bulk DivVar Analysis'!$I$7,"")</f>
        <v>0.93123350445198527</v>
      </c>
      <c r="H863" s="338" t="str">
        <f>IF(ISNUMBER(E863), IF(G863&gt;'Bulk DivVar Analysis'!$J$9,"Pass","Fail"),"")</f>
        <v>Pass</v>
      </c>
      <c r="I863" s="338" t="str">
        <f t="shared" si="15"/>
        <v>Gamma_5_H10</v>
      </c>
      <c r="J863" s="339"/>
      <c r="K863" s="339"/>
      <c r="L863" s="339"/>
      <c r="M863" s="339"/>
      <c r="N863" s="339"/>
      <c r="O863" s="339"/>
      <c r="P863" s="339"/>
      <c r="Q863" s="339"/>
    </row>
    <row r="864" spans="1:17" ht="13.5" customHeight="1">
      <c r="A864" s="481" t="s">
        <v>1127</v>
      </c>
      <c r="B864" s="481" t="s">
        <v>764</v>
      </c>
      <c r="C864" s="481" t="s">
        <v>581</v>
      </c>
      <c r="D864" s="481" t="s">
        <v>1775</v>
      </c>
      <c r="E864" s="481">
        <v>19297</v>
      </c>
      <c r="F864" s="339"/>
      <c r="G864" s="340">
        <f>IF(ISNUMBER(E864),E864/'Bulk DivVar Analysis'!$I$7,"")</f>
        <v>1.1193480089329737</v>
      </c>
      <c r="H864" s="338" t="str">
        <f>IF(ISNUMBER(E864), IF(G864&gt;'Bulk DivVar Analysis'!$J$9,"Pass","Fail"),"")</f>
        <v>Pass</v>
      </c>
      <c r="I864" s="338" t="str">
        <f t="shared" si="15"/>
        <v>Gamma_5_H11</v>
      </c>
      <c r="J864" s="339"/>
      <c r="K864" s="339"/>
      <c r="L864" s="339"/>
      <c r="M864" s="339"/>
      <c r="N864" s="339"/>
      <c r="O864" s="339"/>
      <c r="P864" s="339"/>
      <c r="Q864" s="339"/>
    </row>
    <row r="865" spans="1:17" ht="13.5" customHeight="1">
      <c r="A865" s="481" t="s">
        <v>1127</v>
      </c>
      <c r="B865" s="481" t="s">
        <v>764</v>
      </c>
      <c r="C865" s="481" t="s">
        <v>582</v>
      </c>
      <c r="D865" s="481" t="s">
        <v>1776</v>
      </c>
      <c r="E865" s="481">
        <v>27410</v>
      </c>
      <c r="F865" s="339"/>
      <c r="G865" s="340">
        <f>IF(ISNUMBER(E865),E865/'Bulk DivVar Analysis'!$I$7,"")</f>
        <v>1.5899533049102352</v>
      </c>
      <c r="H865" s="338" t="str">
        <f>IF(ISNUMBER(E865), IF(G865&gt;'Bulk DivVar Analysis'!$J$9,"Pass","Fail"),"")</f>
        <v>Pass</v>
      </c>
      <c r="I865" s="338" t="str">
        <f t="shared" si="15"/>
        <v>Gamma_5_H12</v>
      </c>
      <c r="J865" s="339"/>
      <c r="K865" s="339"/>
      <c r="L865" s="339"/>
      <c r="M865" s="339"/>
      <c r="N865" s="339"/>
      <c r="O865" s="339"/>
      <c r="P865" s="339"/>
      <c r="Q865" s="339"/>
    </row>
    <row r="866" spans="1:17" ht="13.5" customHeight="1">
      <c r="A866" s="481" t="s">
        <v>1127</v>
      </c>
      <c r="B866" s="481" t="s">
        <v>766</v>
      </c>
      <c r="C866" s="481" t="s">
        <v>1128</v>
      </c>
      <c r="D866" s="481" t="s">
        <v>1777</v>
      </c>
      <c r="E866" s="481">
        <v>26780</v>
      </c>
      <c r="F866" s="339"/>
      <c r="G866" s="340">
        <f>IF(ISNUMBER(E866),E866/'Bulk DivVar Analysis'!$I$7,"")</f>
        <v>1.553409321616056</v>
      </c>
      <c r="H866" s="338" t="str">
        <f>IF(ISNUMBER(E866), IF(G866&gt;'Bulk DivVar Analysis'!$J$9,"Pass","Fail"),"")</f>
        <v>Pass</v>
      </c>
      <c r="I866" s="338" t="str">
        <f t="shared" si="15"/>
        <v>Gamma_6_A1</v>
      </c>
      <c r="J866" s="339"/>
      <c r="K866" s="339"/>
      <c r="L866" s="339"/>
      <c r="M866" s="339"/>
      <c r="N866" s="339"/>
      <c r="O866" s="339"/>
      <c r="P866" s="339"/>
      <c r="Q866" s="339"/>
    </row>
    <row r="867" spans="1:17" ht="13.5" customHeight="1">
      <c r="A867" s="481" t="s">
        <v>1127</v>
      </c>
      <c r="B867" s="481" t="s">
        <v>766</v>
      </c>
      <c r="C867" s="481" t="s">
        <v>1130</v>
      </c>
      <c r="D867" s="481" t="s">
        <v>1778</v>
      </c>
      <c r="E867" s="481">
        <v>11155</v>
      </c>
      <c r="F867" s="339"/>
      <c r="G867" s="340">
        <f>IF(ISNUMBER(E867),E867/'Bulk DivVar Analysis'!$I$7,"")</f>
        <v>0.6470605295977262</v>
      </c>
      <c r="H867" s="338" t="str">
        <f>IF(ISNUMBER(E867), IF(G867&gt;'Bulk DivVar Analysis'!$J$9,"Pass","Fail"),"")</f>
        <v>Pass</v>
      </c>
      <c r="I867" s="338" t="str">
        <f t="shared" si="15"/>
        <v>Gamma_6_A2</v>
      </c>
      <c r="J867" s="339"/>
      <c r="K867" s="339"/>
      <c r="L867" s="339"/>
      <c r="M867" s="339"/>
      <c r="N867" s="339"/>
      <c r="O867" s="339"/>
      <c r="P867" s="339"/>
      <c r="Q867" s="339"/>
    </row>
    <row r="868" spans="1:17" ht="13.5" customHeight="1">
      <c r="A868" s="481" t="s">
        <v>1127</v>
      </c>
      <c r="B868" s="481" t="s">
        <v>766</v>
      </c>
      <c r="C868" s="481" t="s">
        <v>1132</v>
      </c>
      <c r="D868" s="481" t="s">
        <v>1779</v>
      </c>
      <c r="E868" s="481">
        <v>17919</v>
      </c>
      <c r="F868" s="339"/>
      <c r="G868" s="340">
        <f>IF(ISNUMBER(E868),E868/'Bulk DivVar Analysis'!$I$7,"")</f>
        <v>1.0394152962672931</v>
      </c>
      <c r="H868" s="338" t="str">
        <f>IF(ISNUMBER(E868), IF(G868&gt;'Bulk DivVar Analysis'!$J$9,"Pass","Fail"),"")</f>
        <v>Pass</v>
      </c>
      <c r="I868" s="338" t="str">
        <f t="shared" si="15"/>
        <v>Gamma_6_A3</v>
      </c>
      <c r="J868" s="339"/>
      <c r="K868" s="339"/>
      <c r="L868" s="339"/>
      <c r="M868" s="339"/>
      <c r="N868" s="339"/>
      <c r="O868" s="339"/>
      <c r="P868" s="339"/>
      <c r="Q868" s="339"/>
    </row>
    <row r="869" spans="1:17" ht="13.5" customHeight="1">
      <c r="A869" s="481" t="s">
        <v>1127</v>
      </c>
      <c r="B869" s="481" t="s">
        <v>766</v>
      </c>
      <c r="C869" s="481" t="s">
        <v>1134</v>
      </c>
      <c r="D869" s="481" t="s">
        <v>1780</v>
      </c>
      <c r="E869" s="481">
        <v>14661</v>
      </c>
      <c r="F869" s="339"/>
      <c r="G869" s="340">
        <f>IF(ISNUMBER(E869),E869/'Bulk DivVar Analysis'!$I$7,"")</f>
        <v>0.85043069694596707</v>
      </c>
      <c r="H869" s="338" t="str">
        <f>IF(ISNUMBER(E869), IF(G869&gt;'Bulk DivVar Analysis'!$J$9,"Pass","Fail"),"")</f>
        <v>Pass</v>
      </c>
      <c r="I869" s="338" t="str">
        <f t="shared" si="15"/>
        <v>Gamma_6_A4</v>
      </c>
      <c r="J869" s="339"/>
      <c r="K869" s="339"/>
      <c r="L869" s="339"/>
      <c r="M869" s="339"/>
      <c r="N869" s="339"/>
      <c r="O869" s="339"/>
      <c r="P869" s="339"/>
      <c r="Q869" s="339"/>
    </row>
    <row r="870" spans="1:17" ht="13.5" customHeight="1">
      <c r="A870" s="481" t="s">
        <v>1127</v>
      </c>
      <c r="B870" s="481" t="s">
        <v>766</v>
      </c>
      <c r="C870" s="481" t="s">
        <v>1136</v>
      </c>
      <c r="D870" s="481" t="s">
        <v>1781</v>
      </c>
      <c r="E870" s="481">
        <v>15852</v>
      </c>
      <c r="F870" s="339"/>
      <c r="G870" s="340">
        <f>IF(ISNUMBER(E870),E870/'Bulk DivVar Analysis'!$I$7,"")</f>
        <v>0.91951622726877225</v>
      </c>
      <c r="H870" s="338" t="str">
        <f>IF(ISNUMBER(E870), IF(G870&gt;'Bulk DivVar Analysis'!$J$9,"Pass","Fail"),"")</f>
        <v>Pass</v>
      </c>
      <c r="I870" s="338" t="str">
        <f t="shared" si="15"/>
        <v>Gamma_6_A5</v>
      </c>
      <c r="J870" s="339"/>
      <c r="K870" s="339"/>
      <c r="L870" s="339"/>
      <c r="M870" s="339"/>
      <c r="N870" s="339"/>
      <c r="O870" s="339"/>
      <c r="P870" s="339"/>
      <c r="Q870" s="339"/>
    </row>
    <row r="871" spans="1:17" ht="13.5" customHeight="1">
      <c r="A871" s="481" t="s">
        <v>1127</v>
      </c>
      <c r="B871" s="481" t="s">
        <v>766</v>
      </c>
      <c r="C871" s="481" t="s">
        <v>1138</v>
      </c>
      <c r="D871" s="481" t="s">
        <v>1782</v>
      </c>
      <c r="E871" s="481">
        <v>19091</v>
      </c>
      <c r="F871" s="339"/>
      <c r="G871" s="340">
        <f>IF(ISNUMBER(E871),E871/'Bulk DivVar Analysis'!$I$7,"")</f>
        <v>1.1073987064590041</v>
      </c>
      <c r="H871" s="338" t="str">
        <f>IF(ISNUMBER(E871), IF(G871&gt;'Bulk DivVar Analysis'!$J$9,"Pass","Fail"),"")</f>
        <v>Pass</v>
      </c>
      <c r="I871" s="338" t="str">
        <f t="shared" si="15"/>
        <v>Gamma_6_A6</v>
      </c>
      <c r="J871" s="339"/>
      <c r="K871" s="339"/>
      <c r="L871" s="339"/>
      <c r="M871" s="339"/>
      <c r="N871" s="339"/>
      <c r="O871" s="339"/>
      <c r="P871" s="339"/>
      <c r="Q871" s="339"/>
    </row>
    <row r="872" spans="1:17" ht="13.5" customHeight="1">
      <c r="A872" s="481" t="s">
        <v>1127</v>
      </c>
      <c r="B872" s="481" t="s">
        <v>766</v>
      </c>
      <c r="C872" s="481" t="s">
        <v>1140</v>
      </c>
      <c r="D872" s="481" t="s">
        <v>1783</v>
      </c>
      <c r="E872" s="481">
        <v>6360</v>
      </c>
      <c r="F872" s="339"/>
      <c r="G872" s="340">
        <f>IF(ISNUMBER(E872),E872/'Bulk DivVar Analysis'!$I$7,"")</f>
        <v>0.36892021230314104</v>
      </c>
      <c r="H872" s="338" t="str">
        <f>IF(ISNUMBER(E872), IF(G872&gt;'Bulk DivVar Analysis'!$J$9,"Pass","Fail"),"")</f>
        <v>Pass</v>
      </c>
      <c r="I872" s="338" t="str">
        <f t="shared" si="15"/>
        <v>Gamma_6_A7</v>
      </c>
      <c r="J872" s="339"/>
      <c r="K872" s="339"/>
      <c r="L872" s="339"/>
      <c r="M872" s="339"/>
      <c r="N872" s="339"/>
      <c r="O872" s="339"/>
      <c r="P872" s="339"/>
      <c r="Q872" s="339"/>
    </row>
    <row r="873" spans="1:17" ht="13.5" customHeight="1">
      <c r="A873" s="481" t="s">
        <v>1127</v>
      </c>
      <c r="B873" s="481" t="s">
        <v>766</v>
      </c>
      <c r="C873" s="481" t="s">
        <v>1142</v>
      </c>
      <c r="D873" s="481" t="s">
        <v>1784</v>
      </c>
      <c r="E873" s="481">
        <v>7930</v>
      </c>
      <c r="F873" s="339"/>
      <c r="G873" s="340">
        <f>IF(ISNUMBER(E873),E873/'Bulk DivVar Analysis'!$I$7,"")</f>
        <v>0.45999013892514284</v>
      </c>
      <c r="H873" s="338" t="str">
        <f>IF(ISNUMBER(E873), IF(G873&gt;'Bulk DivVar Analysis'!$J$9,"Pass","Fail"),"")</f>
        <v>Pass</v>
      </c>
      <c r="I873" s="338" t="str">
        <f t="shared" si="15"/>
        <v>Gamma_6_A8</v>
      </c>
      <c r="J873" s="339"/>
      <c r="K873" s="339"/>
      <c r="L873" s="339"/>
      <c r="M873" s="339"/>
      <c r="N873" s="339"/>
      <c r="O873" s="339"/>
      <c r="P873" s="339"/>
      <c r="Q873" s="339"/>
    </row>
    <row r="874" spans="1:17" ht="13.5" customHeight="1">
      <c r="A874" s="481" t="s">
        <v>1127</v>
      </c>
      <c r="B874" s="481" t="s">
        <v>766</v>
      </c>
      <c r="C874" s="481" t="s">
        <v>1144</v>
      </c>
      <c r="D874" s="481" t="s">
        <v>1785</v>
      </c>
      <c r="E874" s="481">
        <v>15232</v>
      </c>
      <c r="F874" s="339"/>
      <c r="G874" s="340">
        <f>IF(ISNUMBER(E874),E874/'Bulk DivVar Analysis'!$I$7,"")</f>
        <v>0.88355230720148492</v>
      </c>
      <c r="H874" s="338" t="str">
        <f>IF(ISNUMBER(E874), IF(G874&gt;'Bulk DivVar Analysis'!$J$9,"Pass","Fail"),"")</f>
        <v>Pass</v>
      </c>
      <c r="I874" s="338" t="str">
        <f t="shared" si="15"/>
        <v>Gamma_6_A9</v>
      </c>
      <c r="J874" s="339"/>
      <c r="K874" s="339"/>
      <c r="L874" s="339"/>
      <c r="M874" s="339"/>
      <c r="N874" s="339"/>
      <c r="O874" s="339"/>
      <c r="P874" s="339"/>
      <c r="Q874" s="339"/>
    </row>
    <row r="875" spans="1:17" ht="13.5" customHeight="1">
      <c r="A875" s="481" t="s">
        <v>1127</v>
      </c>
      <c r="B875" s="481" t="s">
        <v>766</v>
      </c>
      <c r="C875" s="481" t="s">
        <v>496</v>
      </c>
      <c r="D875" s="481" t="s">
        <v>1786</v>
      </c>
      <c r="E875" s="481">
        <v>10928</v>
      </c>
      <c r="F875" s="339"/>
      <c r="G875" s="340">
        <f>IF(ISNUMBER(E875),E875/'Bulk DivVar Analysis'!$I$7,"")</f>
        <v>0.6338930943472838</v>
      </c>
      <c r="H875" s="338" t="str">
        <f>IF(ISNUMBER(E875), IF(G875&gt;'Bulk DivVar Analysis'!$J$9,"Pass","Fail"),"")</f>
        <v>Pass</v>
      </c>
      <c r="I875" s="338" t="str">
        <f t="shared" si="15"/>
        <v>Gamma_6_A10</v>
      </c>
      <c r="J875" s="339"/>
      <c r="K875" s="339"/>
      <c r="L875" s="339"/>
      <c r="M875" s="339"/>
      <c r="N875" s="339"/>
      <c r="O875" s="339"/>
      <c r="P875" s="339"/>
      <c r="Q875" s="339"/>
    </row>
    <row r="876" spans="1:17" ht="13.5" customHeight="1">
      <c r="A876" s="481" t="s">
        <v>1127</v>
      </c>
      <c r="B876" s="481" t="s">
        <v>766</v>
      </c>
      <c r="C876" s="481" t="s">
        <v>497</v>
      </c>
      <c r="D876" s="481" t="s">
        <v>1787</v>
      </c>
      <c r="E876" s="481">
        <v>13048</v>
      </c>
      <c r="F876" s="339"/>
      <c r="G876" s="340">
        <f>IF(ISNUMBER(E876),E876/'Bulk DivVar Analysis'!$I$7,"")</f>
        <v>0.75686649844833087</v>
      </c>
      <c r="H876" s="338" t="str">
        <f>IF(ISNUMBER(E876), IF(G876&gt;'Bulk DivVar Analysis'!$J$9,"Pass","Fail"),"")</f>
        <v>Pass</v>
      </c>
      <c r="I876" s="338" t="str">
        <f t="shared" si="15"/>
        <v>Gamma_6_A11</v>
      </c>
      <c r="J876" s="339"/>
      <c r="K876" s="339"/>
      <c r="L876" s="339"/>
      <c r="M876" s="339"/>
      <c r="N876" s="339"/>
      <c r="O876" s="339"/>
      <c r="P876" s="339"/>
      <c r="Q876" s="339"/>
    </row>
    <row r="877" spans="1:17" ht="13.5" customHeight="1">
      <c r="A877" s="481" t="s">
        <v>1127</v>
      </c>
      <c r="B877" s="481" t="s">
        <v>766</v>
      </c>
      <c r="C877" s="481" t="s">
        <v>498</v>
      </c>
      <c r="D877" s="481" t="s">
        <v>1788</v>
      </c>
      <c r="E877" s="481">
        <v>12118</v>
      </c>
      <c r="F877" s="339"/>
      <c r="G877" s="340">
        <f>IF(ISNUMBER(E877),E877/'Bulk DivVar Analysis'!$I$7,"")</f>
        <v>0.70292061834739983</v>
      </c>
      <c r="H877" s="338" t="str">
        <f>IF(ISNUMBER(E877), IF(G877&gt;'Bulk DivVar Analysis'!$J$9,"Pass","Fail"),"")</f>
        <v>Pass</v>
      </c>
      <c r="I877" s="338" t="str">
        <f t="shared" si="15"/>
        <v>Gamma_6_A12</v>
      </c>
      <c r="J877" s="339"/>
      <c r="K877" s="339"/>
      <c r="L877" s="339"/>
      <c r="M877" s="339"/>
      <c r="N877" s="339"/>
      <c r="O877" s="339"/>
      <c r="P877" s="339"/>
      <c r="Q877" s="339"/>
    </row>
    <row r="878" spans="1:17" ht="13.5" customHeight="1">
      <c r="A878" s="481" t="s">
        <v>1127</v>
      </c>
      <c r="B878" s="481" t="s">
        <v>766</v>
      </c>
      <c r="C878" s="481" t="s">
        <v>1149</v>
      </c>
      <c r="D878" s="481" t="s">
        <v>1789</v>
      </c>
      <c r="E878" s="481">
        <v>18617</v>
      </c>
      <c r="F878" s="339"/>
      <c r="G878" s="340">
        <f>IF(ISNUMBER(E878),E878/'Bulk DivVar Analysis'!$I$7,"")</f>
        <v>1.079903709504336</v>
      </c>
      <c r="H878" s="338" t="str">
        <f>IF(ISNUMBER(E878), IF(G878&gt;'Bulk DivVar Analysis'!$J$9,"Pass","Fail"),"")</f>
        <v>Pass</v>
      </c>
      <c r="I878" s="338" t="str">
        <f t="shared" si="15"/>
        <v>Gamma_6_B1</v>
      </c>
      <c r="J878" s="339"/>
      <c r="K878" s="339"/>
      <c r="L878" s="339"/>
      <c r="M878" s="339"/>
      <c r="N878" s="339"/>
      <c r="O878" s="339"/>
      <c r="P878" s="339"/>
      <c r="Q878" s="339"/>
    </row>
    <row r="879" spans="1:17" ht="13.5" customHeight="1">
      <c r="A879" s="481" t="s">
        <v>1127</v>
      </c>
      <c r="B879" s="481" t="s">
        <v>766</v>
      </c>
      <c r="C879" s="481" t="s">
        <v>1151</v>
      </c>
      <c r="D879" s="481" t="s">
        <v>1790</v>
      </c>
      <c r="E879" s="481">
        <v>25305</v>
      </c>
      <c r="F879" s="339"/>
      <c r="G879" s="340">
        <f>IF(ISNUMBER(E879),E879/'Bulk DivVar Analysis'!$I$7,"")</f>
        <v>1.4678499956495259</v>
      </c>
      <c r="H879" s="338" t="str">
        <f>IF(ISNUMBER(E879), IF(G879&gt;'Bulk DivVar Analysis'!$J$9,"Pass","Fail"),"")</f>
        <v>Pass</v>
      </c>
      <c r="I879" s="338" t="str">
        <f t="shared" si="15"/>
        <v>Gamma_6_B2</v>
      </c>
      <c r="J879" s="339"/>
      <c r="K879" s="339"/>
      <c r="L879" s="339"/>
      <c r="M879" s="339"/>
      <c r="N879" s="339"/>
      <c r="O879" s="339"/>
      <c r="P879" s="339"/>
      <c r="Q879" s="339"/>
    </row>
    <row r="880" spans="1:17" ht="13.5" customHeight="1">
      <c r="A880" s="481" t="s">
        <v>1127</v>
      </c>
      <c r="B880" s="481" t="s">
        <v>766</v>
      </c>
      <c r="C880" s="481" t="s">
        <v>1153</v>
      </c>
      <c r="D880" s="481" t="s">
        <v>1791</v>
      </c>
      <c r="E880" s="481">
        <v>11521</v>
      </c>
      <c r="F880" s="339"/>
      <c r="G880" s="340">
        <f>IF(ISNUMBER(E880),E880/'Bulk DivVar Analysis'!$I$7,"")</f>
        <v>0.66829084370196357</v>
      </c>
      <c r="H880" s="338" t="str">
        <f>IF(ISNUMBER(E880), IF(G880&gt;'Bulk DivVar Analysis'!$J$9,"Pass","Fail"),"")</f>
        <v>Pass</v>
      </c>
      <c r="I880" s="338" t="str">
        <f t="shared" si="15"/>
        <v>Gamma_6_B3</v>
      </c>
      <c r="J880" s="339"/>
      <c r="K880" s="339"/>
      <c r="L880" s="339"/>
      <c r="M880" s="339"/>
      <c r="N880" s="339"/>
      <c r="O880" s="339"/>
      <c r="P880" s="339"/>
      <c r="Q880" s="339"/>
    </row>
    <row r="881" spans="1:17" ht="13.5" customHeight="1">
      <c r="A881" s="481" t="s">
        <v>1127</v>
      </c>
      <c r="B881" s="481" t="s">
        <v>766</v>
      </c>
      <c r="C881" s="481" t="s">
        <v>1155</v>
      </c>
      <c r="D881" s="481" t="s">
        <v>1792</v>
      </c>
      <c r="E881" s="481">
        <v>13999</v>
      </c>
      <c r="F881" s="339"/>
      <c r="G881" s="340">
        <f>IF(ISNUMBER(E881),E881/'Bulk DivVar Analysis'!$I$7,"")</f>
        <v>0.81203051132573445</v>
      </c>
      <c r="H881" s="338" t="str">
        <f>IF(ISNUMBER(E881), IF(G881&gt;'Bulk DivVar Analysis'!$J$9,"Pass","Fail"),"")</f>
        <v>Pass</v>
      </c>
      <c r="I881" s="338" t="str">
        <f t="shared" si="15"/>
        <v>Gamma_6_B4</v>
      </c>
      <c r="J881" s="339"/>
      <c r="K881" s="339"/>
      <c r="L881" s="339"/>
      <c r="M881" s="339"/>
      <c r="N881" s="339"/>
      <c r="O881" s="339"/>
      <c r="P881" s="339"/>
      <c r="Q881" s="339"/>
    </row>
    <row r="882" spans="1:17" ht="13.5" customHeight="1">
      <c r="A882" s="481" t="s">
        <v>1127</v>
      </c>
      <c r="B882" s="481" t="s">
        <v>766</v>
      </c>
      <c r="C882" s="481" t="s">
        <v>1157</v>
      </c>
      <c r="D882" s="481" t="s">
        <v>1793</v>
      </c>
      <c r="E882" s="481">
        <v>19017</v>
      </c>
      <c r="F882" s="339"/>
      <c r="G882" s="340">
        <f>IF(ISNUMBER(E882),E882/'Bulk DivVar Analysis'!$I$7,"")</f>
        <v>1.1031062385800052</v>
      </c>
      <c r="H882" s="338" t="str">
        <f>IF(ISNUMBER(E882), IF(G882&gt;'Bulk DivVar Analysis'!$J$9,"Pass","Fail"),"")</f>
        <v>Pass</v>
      </c>
      <c r="I882" s="338" t="str">
        <f t="shared" si="15"/>
        <v>Gamma_6_B5</v>
      </c>
      <c r="J882" s="339"/>
      <c r="K882" s="339"/>
      <c r="L882" s="339"/>
      <c r="M882" s="339"/>
      <c r="N882" s="339"/>
      <c r="O882" s="339"/>
      <c r="P882" s="339"/>
      <c r="Q882" s="339"/>
    </row>
    <row r="883" spans="1:17" ht="13.5" customHeight="1">
      <c r="A883" s="481" t="s">
        <v>1127</v>
      </c>
      <c r="B883" s="481" t="s">
        <v>766</v>
      </c>
      <c r="C883" s="481" t="s">
        <v>1159</v>
      </c>
      <c r="D883" s="481" t="s">
        <v>1794</v>
      </c>
      <c r="E883" s="481">
        <v>12385</v>
      </c>
      <c r="F883" s="339"/>
      <c r="G883" s="340">
        <f>IF(ISNUMBER(E883),E883/'Bulk DivVar Analysis'!$I$7,"")</f>
        <v>0.7184083065054091</v>
      </c>
      <c r="H883" s="338" t="str">
        <f>IF(ISNUMBER(E883), IF(G883&gt;'Bulk DivVar Analysis'!$J$9,"Pass","Fail"),"")</f>
        <v>Pass</v>
      </c>
      <c r="I883" s="338" t="str">
        <f t="shared" si="15"/>
        <v>Gamma_6_B6</v>
      </c>
      <c r="J883" s="339"/>
      <c r="K883" s="339"/>
      <c r="L883" s="339"/>
      <c r="M883" s="339"/>
      <c r="N883" s="339"/>
      <c r="O883" s="339"/>
      <c r="P883" s="339"/>
      <c r="Q883" s="339"/>
    </row>
    <row r="884" spans="1:17" ht="13.5" customHeight="1">
      <c r="A884" s="481" t="s">
        <v>1127</v>
      </c>
      <c r="B884" s="481" t="s">
        <v>766</v>
      </c>
      <c r="C884" s="481" t="s">
        <v>1161</v>
      </c>
      <c r="D884" s="481" t="s">
        <v>1795</v>
      </c>
      <c r="E884" s="481">
        <v>14591</v>
      </c>
      <c r="F884" s="339"/>
      <c r="G884" s="340">
        <f>IF(ISNUMBER(E884),E884/'Bulk DivVar Analysis'!$I$7,"")</f>
        <v>0.84637025435772495</v>
      </c>
      <c r="H884" s="338" t="str">
        <f>IF(ISNUMBER(E884), IF(G884&gt;'Bulk DivVar Analysis'!$J$9,"Pass","Fail"),"")</f>
        <v>Pass</v>
      </c>
      <c r="I884" s="338" t="str">
        <f t="shared" si="15"/>
        <v>Gamma_6_B7</v>
      </c>
      <c r="J884" s="339"/>
      <c r="K884" s="339"/>
      <c r="L884" s="339"/>
      <c r="M884" s="339"/>
      <c r="N884" s="339"/>
      <c r="O884" s="339"/>
      <c r="P884" s="339"/>
      <c r="Q884" s="339"/>
    </row>
    <row r="885" spans="1:17" ht="13.5" customHeight="1">
      <c r="A885" s="481" t="s">
        <v>1127</v>
      </c>
      <c r="B885" s="481" t="s">
        <v>766</v>
      </c>
      <c r="C885" s="481" t="s">
        <v>1163</v>
      </c>
      <c r="D885" s="481" t="s">
        <v>1796</v>
      </c>
      <c r="E885" s="481">
        <v>15132</v>
      </c>
      <c r="F885" s="339"/>
      <c r="G885" s="340">
        <f>IF(ISNUMBER(E885),E885/'Bulk DivVar Analysis'!$I$7,"")</f>
        <v>0.87775167493256767</v>
      </c>
      <c r="H885" s="338" t="str">
        <f>IF(ISNUMBER(E885), IF(G885&gt;'Bulk DivVar Analysis'!$J$9,"Pass","Fail"),"")</f>
        <v>Pass</v>
      </c>
      <c r="I885" s="338" t="str">
        <f t="shared" si="15"/>
        <v>Gamma_6_B8</v>
      </c>
      <c r="J885" s="339"/>
      <c r="K885" s="339"/>
      <c r="L885" s="339"/>
      <c r="M885" s="339"/>
      <c r="N885" s="339"/>
      <c r="O885" s="339"/>
      <c r="P885" s="339"/>
      <c r="Q885" s="339"/>
    </row>
    <row r="886" spans="1:17" ht="13.5" customHeight="1">
      <c r="A886" s="481" t="s">
        <v>1127</v>
      </c>
      <c r="B886" s="481" t="s">
        <v>766</v>
      </c>
      <c r="C886" s="481" t="s">
        <v>1165</v>
      </c>
      <c r="D886" s="481" t="s">
        <v>1797</v>
      </c>
      <c r="E886" s="481">
        <v>15537</v>
      </c>
      <c r="F886" s="339"/>
      <c r="G886" s="340">
        <f>IF(ISNUMBER(E886),E886/'Bulk DivVar Analysis'!$I$7,"")</f>
        <v>0.90124423562168277</v>
      </c>
      <c r="H886" s="338" t="str">
        <f>IF(ISNUMBER(E886), IF(G886&gt;'Bulk DivVar Analysis'!$J$9,"Pass","Fail"),"")</f>
        <v>Pass</v>
      </c>
      <c r="I886" s="338" t="str">
        <f t="shared" si="15"/>
        <v>Gamma_6_B9</v>
      </c>
      <c r="J886" s="339"/>
      <c r="K886" s="339"/>
      <c r="L886" s="339"/>
      <c r="M886" s="339"/>
      <c r="N886" s="339"/>
      <c r="O886" s="339"/>
      <c r="P886" s="339"/>
      <c r="Q886" s="339"/>
    </row>
    <row r="887" spans="1:17" ht="13.5" customHeight="1">
      <c r="A887" s="481" t="s">
        <v>1127</v>
      </c>
      <c r="B887" s="481" t="s">
        <v>766</v>
      </c>
      <c r="C887" s="481" t="s">
        <v>508</v>
      </c>
      <c r="D887" s="481" t="s">
        <v>1798</v>
      </c>
      <c r="E887" s="481">
        <v>12140</v>
      </c>
      <c r="F887" s="339"/>
      <c r="G887" s="340">
        <f>IF(ISNUMBER(E887),E887/'Bulk DivVar Analysis'!$I$7,"")</f>
        <v>0.70419675744656163</v>
      </c>
      <c r="H887" s="338" t="str">
        <f>IF(ISNUMBER(E887), IF(G887&gt;'Bulk DivVar Analysis'!$J$9,"Pass","Fail"),"")</f>
        <v>Pass</v>
      </c>
      <c r="I887" s="338" t="str">
        <f t="shared" si="15"/>
        <v>Gamma_6_B10</v>
      </c>
      <c r="J887" s="339"/>
      <c r="K887" s="339"/>
      <c r="L887" s="339"/>
      <c r="M887" s="339"/>
      <c r="N887" s="339"/>
      <c r="O887" s="339"/>
      <c r="P887" s="339"/>
      <c r="Q887" s="339"/>
    </row>
    <row r="888" spans="1:17" ht="13.5" customHeight="1">
      <c r="A888" s="481" t="s">
        <v>1127</v>
      </c>
      <c r="B888" s="481" t="s">
        <v>766</v>
      </c>
      <c r="C888" s="481" t="s">
        <v>509</v>
      </c>
      <c r="D888" s="481" t="s">
        <v>1799</v>
      </c>
      <c r="E888" s="481">
        <v>11011</v>
      </c>
      <c r="F888" s="339"/>
      <c r="G888" s="340">
        <f>IF(ISNUMBER(E888),E888/'Bulk DivVar Analysis'!$I$7,"")</f>
        <v>0.63870761913048524</v>
      </c>
      <c r="H888" s="338" t="str">
        <f>IF(ISNUMBER(E888), IF(G888&gt;'Bulk DivVar Analysis'!$J$9,"Pass","Fail"),"")</f>
        <v>Pass</v>
      </c>
      <c r="I888" s="338" t="str">
        <f t="shared" si="15"/>
        <v>Gamma_6_B11</v>
      </c>
      <c r="J888" s="339"/>
      <c r="K888" s="339"/>
      <c r="L888" s="339"/>
      <c r="M888" s="339"/>
      <c r="N888" s="339"/>
      <c r="O888" s="339"/>
      <c r="P888" s="339"/>
      <c r="Q888" s="339"/>
    </row>
    <row r="889" spans="1:17" ht="13.5" customHeight="1">
      <c r="A889" s="481" t="s">
        <v>1127</v>
      </c>
      <c r="B889" s="481" t="s">
        <v>766</v>
      </c>
      <c r="C889" s="481" t="s">
        <v>510</v>
      </c>
      <c r="D889" s="481" t="s">
        <v>1800</v>
      </c>
      <c r="E889" s="481">
        <v>8591</v>
      </c>
      <c r="F889" s="339"/>
      <c r="G889" s="340">
        <f>IF(ISNUMBER(E889),E889/'Bulk DivVar Analysis'!$I$7,"")</f>
        <v>0.49833231822268625</v>
      </c>
      <c r="H889" s="338" t="str">
        <f>IF(ISNUMBER(E889), IF(G889&gt;'Bulk DivVar Analysis'!$J$9,"Pass","Fail"),"")</f>
        <v>Pass</v>
      </c>
      <c r="I889" s="338" t="str">
        <f t="shared" si="15"/>
        <v>Gamma_6_B12</v>
      </c>
      <c r="J889" s="339"/>
      <c r="K889" s="339"/>
      <c r="L889" s="339"/>
      <c r="M889" s="339"/>
      <c r="N889" s="339"/>
      <c r="O889" s="339"/>
      <c r="P889" s="339"/>
      <c r="Q889" s="339"/>
    </row>
    <row r="890" spans="1:17" ht="13.5" customHeight="1">
      <c r="A890" s="481" t="s">
        <v>1127</v>
      </c>
      <c r="B890" s="481" t="s">
        <v>766</v>
      </c>
      <c r="C890" s="481" t="s">
        <v>1170</v>
      </c>
      <c r="D890" s="481" t="s">
        <v>1801</v>
      </c>
      <c r="E890" s="481">
        <v>17916</v>
      </c>
      <c r="F890" s="339"/>
      <c r="G890" s="340">
        <f>IF(ISNUMBER(E890),E890/'Bulk DivVar Analysis'!$I$7,"")</f>
        <v>1.0392412772992257</v>
      </c>
      <c r="H890" s="338" t="str">
        <f>IF(ISNUMBER(E890), IF(G890&gt;'Bulk DivVar Analysis'!$J$9,"Pass","Fail"),"")</f>
        <v>Pass</v>
      </c>
      <c r="I890" s="338" t="str">
        <f t="shared" si="15"/>
        <v>Gamma_6_C1</v>
      </c>
      <c r="J890" s="339"/>
      <c r="K890" s="339"/>
      <c r="L890" s="339"/>
      <c r="M890" s="339"/>
      <c r="N890" s="339"/>
      <c r="O890" s="339"/>
      <c r="P890" s="339"/>
      <c r="Q890" s="339"/>
    </row>
    <row r="891" spans="1:17" ht="13.5" customHeight="1">
      <c r="A891" s="481" t="s">
        <v>1127</v>
      </c>
      <c r="B891" s="481" t="s">
        <v>766</v>
      </c>
      <c r="C891" s="481" t="s">
        <v>1172</v>
      </c>
      <c r="D891" s="481" t="s">
        <v>1802</v>
      </c>
      <c r="E891" s="481">
        <v>13065</v>
      </c>
      <c r="F891" s="339"/>
      <c r="G891" s="340">
        <f>IF(ISNUMBER(E891),E891/'Bulk DivVar Analysis'!$I$7,"")</f>
        <v>0.7578526059340468</v>
      </c>
      <c r="H891" s="338" t="str">
        <f>IF(ISNUMBER(E891), IF(G891&gt;'Bulk DivVar Analysis'!$J$9,"Pass","Fail"),"")</f>
        <v>Pass</v>
      </c>
      <c r="I891" s="338" t="str">
        <f t="shared" si="15"/>
        <v>Gamma_6_C2</v>
      </c>
      <c r="J891" s="339"/>
      <c r="K891" s="339"/>
      <c r="L891" s="339"/>
      <c r="M891" s="339"/>
      <c r="N891" s="339"/>
      <c r="O891" s="339"/>
      <c r="P891" s="339"/>
      <c r="Q891" s="339"/>
    </row>
    <row r="892" spans="1:17" ht="13.5" customHeight="1">
      <c r="A892" s="481" t="s">
        <v>1127</v>
      </c>
      <c r="B892" s="481" t="s">
        <v>766</v>
      </c>
      <c r="C892" s="481" t="s">
        <v>1174</v>
      </c>
      <c r="D892" s="481" t="s">
        <v>1803</v>
      </c>
      <c r="E892" s="481">
        <v>12112</v>
      </c>
      <c r="F892" s="339"/>
      <c r="G892" s="340">
        <f>IF(ISNUMBER(E892),E892/'Bulk DivVar Analysis'!$I$7,"")</f>
        <v>0.7025725804112648</v>
      </c>
      <c r="H892" s="338" t="str">
        <f>IF(ISNUMBER(E892), IF(G892&gt;'Bulk DivVar Analysis'!$J$9,"Pass","Fail"),"")</f>
        <v>Pass</v>
      </c>
      <c r="I892" s="338" t="str">
        <f t="shared" si="15"/>
        <v>Gamma_6_C3</v>
      </c>
      <c r="J892" s="339"/>
      <c r="K892" s="339"/>
      <c r="L892" s="339"/>
      <c r="M892" s="339"/>
      <c r="N892" s="339"/>
      <c r="O892" s="339"/>
      <c r="P892" s="339"/>
      <c r="Q892" s="339"/>
    </row>
    <row r="893" spans="1:17" ht="13.5" customHeight="1">
      <c r="A893" s="481" t="s">
        <v>1127</v>
      </c>
      <c r="B893" s="481" t="s">
        <v>766</v>
      </c>
      <c r="C893" s="481" t="s">
        <v>1176</v>
      </c>
      <c r="D893" s="481" t="s">
        <v>1804</v>
      </c>
      <c r="E893" s="481">
        <v>7736</v>
      </c>
      <c r="F893" s="339"/>
      <c r="G893" s="340">
        <f>IF(ISNUMBER(E893),E893/'Bulk DivVar Analysis'!$I$7,"")</f>
        <v>0.44873691232344326</v>
      </c>
      <c r="H893" s="338" t="str">
        <f>IF(ISNUMBER(E893), IF(G893&gt;'Bulk DivVar Analysis'!$J$9,"Pass","Fail"),"")</f>
        <v>Pass</v>
      </c>
      <c r="I893" s="338" t="str">
        <f t="shared" si="15"/>
        <v>Gamma_6_C4</v>
      </c>
      <c r="J893" s="339"/>
      <c r="K893" s="339"/>
      <c r="L893" s="339"/>
      <c r="M893" s="339"/>
      <c r="N893" s="339"/>
      <c r="O893" s="339"/>
      <c r="P893" s="339"/>
      <c r="Q893" s="339"/>
    </row>
    <row r="894" spans="1:17" ht="13.5" customHeight="1">
      <c r="A894" s="481" t="s">
        <v>1127</v>
      </c>
      <c r="B894" s="481" t="s">
        <v>766</v>
      </c>
      <c r="C894" s="481" t="s">
        <v>1178</v>
      </c>
      <c r="D894" s="481" t="s">
        <v>1805</v>
      </c>
      <c r="E894" s="481">
        <v>17375</v>
      </c>
      <c r="F894" s="339"/>
      <c r="G894" s="340">
        <f>IF(ISNUMBER(E894),E894/'Bulk DivVar Analysis'!$I$7,"")</f>
        <v>1.0078598567243831</v>
      </c>
      <c r="H894" s="338" t="str">
        <f>IF(ISNUMBER(E894), IF(G894&gt;'Bulk DivVar Analysis'!$J$9,"Pass","Fail"),"")</f>
        <v>Pass</v>
      </c>
      <c r="I894" s="338" t="str">
        <f t="shared" si="15"/>
        <v>Gamma_6_C5</v>
      </c>
      <c r="J894" s="339"/>
      <c r="K894" s="339"/>
      <c r="L894" s="339"/>
      <c r="M894" s="339"/>
      <c r="N894" s="339"/>
      <c r="O894" s="339"/>
      <c r="P894" s="339"/>
      <c r="Q894" s="339"/>
    </row>
    <row r="895" spans="1:17" ht="13.5" customHeight="1">
      <c r="A895" s="481" t="s">
        <v>1127</v>
      </c>
      <c r="B895" s="481" t="s">
        <v>766</v>
      </c>
      <c r="C895" s="481" t="s">
        <v>1180</v>
      </c>
      <c r="D895" s="481" t="s">
        <v>1806</v>
      </c>
      <c r="E895" s="481">
        <v>8925</v>
      </c>
      <c r="F895" s="339"/>
      <c r="G895" s="340">
        <f>IF(ISNUMBER(E895),E895/'Bulk DivVar Analysis'!$I$7,"")</f>
        <v>0.51770643000087013</v>
      </c>
      <c r="H895" s="338" t="str">
        <f>IF(ISNUMBER(E895), IF(G895&gt;'Bulk DivVar Analysis'!$J$9,"Pass","Fail"),"")</f>
        <v>Pass</v>
      </c>
      <c r="I895" s="338" t="str">
        <f t="shared" si="15"/>
        <v>Gamma_6_C6</v>
      </c>
      <c r="J895" s="339"/>
      <c r="K895" s="339"/>
      <c r="L895" s="339"/>
      <c r="M895" s="339"/>
      <c r="N895" s="339"/>
      <c r="O895" s="339"/>
      <c r="P895" s="339"/>
      <c r="Q895" s="339"/>
    </row>
    <row r="896" spans="1:17" ht="13.5" customHeight="1">
      <c r="A896" s="481" t="s">
        <v>1127</v>
      </c>
      <c r="B896" s="481" t="s">
        <v>766</v>
      </c>
      <c r="C896" s="481" t="s">
        <v>1182</v>
      </c>
      <c r="D896" s="481" t="s">
        <v>1807</v>
      </c>
      <c r="E896" s="481">
        <v>15507</v>
      </c>
      <c r="F896" s="339"/>
      <c r="G896" s="340">
        <f>IF(ISNUMBER(E896),E896/'Bulk DivVar Analysis'!$I$7,"")</f>
        <v>0.89950404594100752</v>
      </c>
      <c r="H896" s="338" t="str">
        <f>IF(ISNUMBER(E896), IF(G896&gt;'Bulk DivVar Analysis'!$J$9,"Pass","Fail"),"")</f>
        <v>Pass</v>
      </c>
      <c r="I896" s="338" t="str">
        <f t="shared" si="15"/>
        <v>Gamma_6_C7</v>
      </c>
      <c r="J896" s="339"/>
      <c r="K896" s="339"/>
      <c r="L896" s="339"/>
      <c r="M896" s="339"/>
      <c r="N896" s="339"/>
      <c r="O896" s="339"/>
      <c r="P896" s="339"/>
      <c r="Q896" s="339"/>
    </row>
    <row r="897" spans="1:17" ht="13.5" customHeight="1">
      <c r="A897" s="481" t="s">
        <v>1127</v>
      </c>
      <c r="B897" s="481" t="s">
        <v>766</v>
      </c>
      <c r="C897" s="481" t="s">
        <v>1184</v>
      </c>
      <c r="D897" s="481" t="s">
        <v>1808</v>
      </c>
      <c r="E897" s="481">
        <v>11443</v>
      </c>
      <c r="F897" s="339"/>
      <c r="G897" s="340">
        <f>IF(ISNUMBER(E897),E897/'Bulk DivVar Analysis'!$I$7,"")</f>
        <v>0.663766350532208</v>
      </c>
      <c r="H897" s="338" t="str">
        <f>IF(ISNUMBER(E897), IF(G897&gt;'Bulk DivVar Analysis'!$J$9,"Pass","Fail"),"")</f>
        <v>Pass</v>
      </c>
      <c r="I897" s="338" t="str">
        <f t="shared" si="15"/>
        <v>Gamma_6_C8</v>
      </c>
      <c r="J897" s="339"/>
      <c r="K897" s="339"/>
      <c r="L897" s="339"/>
      <c r="M897" s="339"/>
      <c r="N897" s="339"/>
      <c r="O897" s="339"/>
      <c r="P897" s="339"/>
      <c r="Q897" s="339"/>
    </row>
    <row r="898" spans="1:17" ht="13.5" customHeight="1">
      <c r="A898" s="481" t="s">
        <v>1127</v>
      </c>
      <c r="B898" s="481" t="s">
        <v>766</v>
      </c>
      <c r="C898" s="481" t="s">
        <v>1186</v>
      </c>
      <c r="D898" s="481" t="s">
        <v>1809</v>
      </c>
      <c r="E898" s="481">
        <v>27848</v>
      </c>
      <c r="F898" s="339"/>
      <c r="G898" s="340">
        <f>IF(ISNUMBER(E898),E898/'Bulk DivVar Analysis'!$I$7,"")</f>
        <v>1.6153600742480931</v>
      </c>
      <c r="H898" s="338" t="str">
        <f>IF(ISNUMBER(E898), IF(G898&gt;'Bulk DivVar Analysis'!$J$9,"Pass","Fail"),"")</f>
        <v>Pass</v>
      </c>
      <c r="I898" s="338" t="str">
        <f t="shared" si="15"/>
        <v>Gamma_6_C9</v>
      </c>
      <c r="J898" s="339"/>
      <c r="K898" s="339"/>
      <c r="L898" s="339"/>
      <c r="M898" s="339"/>
      <c r="N898" s="339"/>
      <c r="O898" s="339"/>
      <c r="P898" s="339"/>
      <c r="Q898" s="339"/>
    </row>
    <row r="899" spans="1:17" ht="13.5" customHeight="1">
      <c r="A899" s="481" t="s">
        <v>1127</v>
      </c>
      <c r="B899" s="481" t="s">
        <v>766</v>
      </c>
      <c r="C899" s="481" t="s">
        <v>520</v>
      </c>
      <c r="D899" s="481" t="s">
        <v>1810</v>
      </c>
      <c r="E899" s="481">
        <v>11311</v>
      </c>
      <c r="F899" s="339"/>
      <c r="G899" s="340">
        <f>IF(ISNUMBER(E899),E899/'Bulk DivVar Analysis'!$I$7,"")</f>
        <v>0.65610951593723721</v>
      </c>
      <c r="H899" s="338" t="str">
        <f>IF(ISNUMBER(E899), IF(G899&gt;'Bulk DivVar Analysis'!$J$9,"Pass","Fail"),"")</f>
        <v>Pass</v>
      </c>
      <c r="I899" s="338" t="str">
        <f t="shared" ref="I899:I962" si="16">_xlfn.TEXTJOIN("_",TRUE,B899,C899)</f>
        <v>Gamma_6_C10</v>
      </c>
      <c r="J899" s="339"/>
      <c r="K899" s="339"/>
      <c r="L899" s="339"/>
      <c r="M899" s="339"/>
      <c r="N899" s="339"/>
      <c r="O899" s="339"/>
      <c r="P899" s="339"/>
      <c r="Q899" s="339"/>
    </row>
    <row r="900" spans="1:17" ht="13.5" customHeight="1">
      <c r="A900" s="481" t="s">
        <v>1127</v>
      </c>
      <c r="B900" s="481" t="s">
        <v>766</v>
      </c>
      <c r="C900" s="481" t="s">
        <v>521</v>
      </c>
      <c r="D900" s="481" t="s">
        <v>1811</v>
      </c>
      <c r="E900" s="481">
        <v>14298</v>
      </c>
      <c r="F900" s="339"/>
      <c r="G900" s="340">
        <f>IF(ISNUMBER(E900),E900/'Bulk DivVar Analysis'!$I$7,"")</f>
        <v>0.82937440180979727</v>
      </c>
      <c r="H900" s="338" t="str">
        <f>IF(ISNUMBER(E900), IF(G900&gt;'Bulk DivVar Analysis'!$J$9,"Pass","Fail"),"")</f>
        <v>Pass</v>
      </c>
      <c r="I900" s="338" t="str">
        <f t="shared" si="16"/>
        <v>Gamma_6_C11</v>
      </c>
      <c r="J900" s="339"/>
      <c r="K900" s="339"/>
      <c r="L900" s="339"/>
      <c r="M900" s="339"/>
      <c r="N900" s="339"/>
      <c r="O900" s="339"/>
      <c r="P900" s="339"/>
      <c r="Q900" s="339"/>
    </row>
    <row r="901" spans="1:17" ht="13.5" customHeight="1">
      <c r="A901" s="481" t="s">
        <v>1127</v>
      </c>
      <c r="B901" s="481" t="s">
        <v>766</v>
      </c>
      <c r="C901" s="481" t="s">
        <v>522</v>
      </c>
      <c r="D901" s="481" t="s">
        <v>1812</v>
      </c>
      <c r="E901" s="481">
        <v>8121</v>
      </c>
      <c r="F901" s="339"/>
      <c r="G901" s="340">
        <f>IF(ISNUMBER(E901),E901/'Bulk DivVar Analysis'!$I$7,"")</f>
        <v>0.47106934655877492</v>
      </c>
      <c r="H901" s="338" t="str">
        <f>IF(ISNUMBER(E901), IF(G901&gt;'Bulk DivVar Analysis'!$J$9,"Pass","Fail"),"")</f>
        <v>Pass</v>
      </c>
      <c r="I901" s="338" t="str">
        <f t="shared" si="16"/>
        <v>Gamma_6_C12</v>
      </c>
      <c r="J901" s="339"/>
      <c r="K901" s="339"/>
      <c r="L901" s="339"/>
      <c r="M901" s="339"/>
      <c r="N901" s="339"/>
      <c r="O901" s="339"/>
      <c r="P901" s="339"/>
      <c r="Q901" s="339"/>
    </row>
    <row r="902" spans="1:17" ht="13.5" customHeight="1">
      <c r="A902" s="481" t="s">
        <v>1127</v>
      </c>
      <c r="B902" s="481" t="s">
        <v>766</v>
      </c>
      <c r="C902" s="481" t="s">
        <v>1191</v>
      </c>
      <c r="D902" s="481" t="s">
        <v>1813</v>
      </c>
      <c r="E902" s="481">
        <v>9988</v>
      </c>
      <c r="F902" s="339"/>
      <c r="G902" s="340">
        <f>IF(ISNUMBER(E902),E902/'Bulk DivVar Analysis'!$I$7,"")</f>
        <v>0.57936715101946112</v>
      </c>
      <c r="H902" s="338" t="str">
        <f>IF(ISNUMBER(E902), IF(G902&gt;'Bulk DivVar Analysis'!$J$9,"Pass","Fail"),"")</f>
        <v>Pass</v>
      </c>
      <c r="I902" s="338" t="str">
        <f t="shared" si="16"/>
        <v>Gamma_6_D1</v>
      </c>
      <c r="J902" s="339"/>
      <c r="K902" s="339"/>
      <c r="L902" s="339"/>
      <c r="M902" s="339"/>
      <c r="N902" s="339"/>
      <c r="O902" s="339"/>
      <c r="P902" s="339"/>
      <c r="Q902" s="339"/>
    </row>
    <row r="903" spans="1:17" ht="13.5" customHeight="1">
      <c r="A903" s="481" t="s">
        <v>1127</v>
      </c>
      <c r="B903" s="481" t="s">
        <v>766</v>
      </c>
      <c r="C903" s="481" t="s">
        <v>1193</v>
      </c>
      <c r="D903" s="481" t="s">
        <v>1814</v>
      </c>
      <c r="E903" s="481">
        <v>21125</v>
      </c>
      <c r="F903" s="339"/>
      <c r="G903" s="340">
        <f>IF(ISNUMBER(E903),E903/'Bulk DivVar Analysis'!$I$7,"")</f>
        <v>1.2253835668087822</v>
      </c>
      <c r="H903" s="338" t="str">
        <f>IF(ISNUMBER(E903), IF(G903&gt;'Bulk DivVar Analysis'!$J$9,"Pass","Fail"),"")</f>
        <v>Pass</v>
      </c>
      <c r="I903" s="338" t="str">
        <f t="shared" si="16"/>
        <v>Gamma_6_D2</v>
      </c>
      <c r="J903" s="339"/>
      <c r="K903" s="339"/>
      <c r="L903" s="339"/>
      <c r="M903" s="339"/>
      <c r="N903" s="339"/>
      <c r="O903" s="339"/>
      <c r="P903" s="339"/>
      <c r="Q903" s="339"/>
    </row>
    <row r="904" spans="1:17" ht="13.5" customHeight="1">
      <c r="A904" s="481" t="s">
        <v>1127</v>
      </c>
      <c r="B904" s="481" t="s">
        <v>766</v>
      </c>
      <c r="C904" s="481" t="s">
        <v>1195</v>
      </c>
      <c r="D904" s="481" t="s">
        <v>1815</v>
      </c>
      <c r="E904" s="481">
        <v>7243</v>
      </c>
      <c r="F904" s="339"/>
      <c r="G904" s="340">
        <f>IF(ISNUMBER(E904),E904/'Bulk DivVar Analysis'!$I$7,"")</f>
        <v>0.42013979523768091</v>
      </c>
      <c r="H904" s="338" t="str">
        <f>IF(ISNUMBER(E904), IF(G904&gt;'Bulk DivVar Analysis'!$J$9,"Pass","Fail"),"")</f>
        <v>Pass</v>
      </c>
      <c r="I904" s="338" t="str">
        <f t="shared" si="16"/>
        <v>Gamma_6_D3</v>
      </c>
      <c r="J904" s="339"/>
      <c r="K904" s="339"/>
      <c r="L904" s="339"/>
      <c r="M904" s="339"/>
      <c r="N904" s="339"/>
      <c r="O904" s="339"/>
      <c r="P904" s="339"/>
      <c r="Q904" s="339"/>
    </row>
    <row r="905" spans="1:17" ht="13.5" customHeight="1">
      <c r="A905" s="481" t="s">
        <v>1127</v>
      </c>
      <c r="B905" s="481" t="s">
        <v>766</v>
      </c>
      <c r="C905" s="481" t="s">
        <v>1197</v>
      </c>
      <c r="D905" s="481" t="s">
        <v>1816</v>
      </c>
      <c r="E905" s="481">
        <v>9069</v>
      </c>
      <c r="F905" s="339"/>
      <c r="G905" s="340">
        <f>IF(ISNUMBER(E905),E905/'Bulk DivVar Analysis'!$I$7,"")</f>
        <v>0.52605934046811098</v>
      </c>
      <c r="H905" s="338" t="str">
        <f>IF(ISNUMBER(E905), IF(G905&gt;'Bulk DivVar Analysis'!$J$9,"Pass","Fail"),"")</f>
        <v>Pass</v>
      </c>
      <c r="I905" s="338" t="str">
        <f t="shared" si="16"/>
        <v>Gamma_6_D4</v>
      </c>
      <c r="J905" s="339"/>
      <c r="K905" s="339"/>
      <c r="L905" s="339"/>
      <c r="M905" s="339"/>
      <c r="N905" s="339"/>
      <c r="O905" s="339"/>
      <c r="P905" s="339"/>
      <c r="Q905" s="339"/>
    </row>
    <row r="906" spans="1:17" ht="13.5" customHeight="1">
      <c r="A906" s="481" t="s">
        <v>1127</v>
      </c>
      <c r="B906" s="481" t="s">
        <v>766</v>
      </c>
      <c r="C906" s="481" t="s">
        <v>1199</v>
      </c>
      <c r="D906" s="481" t="s">
        <v>1817</v>
      </c>
      <c r="E906" s="481">
        <v>23528</v>
      </c>
      <c r="F906" s="339"/>
      <c r="G906" s="340">
        <f>IF(ISNUMBER(E906),E906/'Bulk DivVar Analysis'!$I$7,"")</f>
        <v>1.3647727602308652</v>
      </c>
      <c r="H906" s="338" t="str">
        <f>IF(ISNUMBER(E906), IF(G906&gt;'Bulk DivVar Analysis'!$J$9,"Pass","Fail"),"")</f>
        <v>Pass</v>
      </c>
      <c r="I906" s="338" t="str">
        <f t="shared" si="16"/>
        <v>Gamma_6_D5</v>
      </c>
      <c r="J906" s="339"/>
      <c r="K906" s="339"/>
      <c r="L906" s="339"/>
      <c r="M906" s="339"/>
      <c r="N906" s="339"/>
      <c r="O906" s="339"/>
      <c r="P906" s="339"/>
      <c r="Q906" s="339"/>
    </row>
    <row r="907" spans="1:17" ht="13.5" customHeight="1">
      <c r="A907" s="481" t="s">
        <v>1127</v>
      </c>
      <c r="B907" s="481" t="s">
        <v>766</v>
      </c>
      <c r="C907" s="481" t="s">
        <v>1201</v>
      </c>
      <c r="D907" s="481" t="s">
        <v>1818</v>
      </c>
      <c r="E907" s="481">
        <v>5022</v>
      </c>
      <c r="F907" s="339"/>
      <c r="G907" s="340">
        <f>IF(ISNUMBER(E907),E907/'Bulk DivVar Analysis'!$I$7,"")</f>
        <v>0.29130775254502739</v>
      </c>
      <c r="H907" s="338" t="str">
        <f>IF(ISNUMBER(E907), IF(G907&gt;'Bulk DivVar Analysis'!$J$9,"Pass","Fail"),"")</f>
        <v>Pass</v>
      </c>
      <c r="I907" s="338" t="str">
        <f t="shared" si="16"/>
        <v>Gamma_6_D6</v>
      </c>
      <c r="J907" s="339"/>
      <c r="K907" s="339"/>
      <c r="L907" s="339"/>
      <c r="M907" s="339"/>
      <c r="N907" s="339"/>
      <c r="O907" s="339"/>
      <c r="P907" s="339"/>
      <c r="Q907" s="339"/>
    </row>
    <row r="908" spans="1:17" ht="13.5" customHeight="1">
      <c r="A908" s="481" t="s">
        <v>1127</v>
      </c>
      <c r="B908" s="481" t="s">
        <v>766</v>
      </c>
      <c r="C908" s="481" t="s">
        <v>1203</v>
      </c>
      <c r="D908" s="481" t="s">
        <v>1819</v>
      </c>
      <c r="E908" s="481">
        <v>18573</v>
      </c>
      <c r="F908" s="339"/>
      <c r="G908" s="340">
        <f>IF(ISNUMBER(E908),E908/'Bulk DivVar Analysis'!$I$7,"")</f>
        <v>1.0773514313060124</v>
      </c>
      <c r="H908" s="338" t="str">
        <f>IF(ISNUMBER(E908), IF(G908&gt;'Bulk DivVar Analysis'!$J$9,"Pass","Fail"),"")</f>
        <v>Pass</v>
      </c>
      <c r="I908" s="338" t="str">
        <f t="shared" si="16"/>
        <v>Gamma_6_D7</v>
      </c>
      <c r="J908" s="339"/>
      <c r="K908" s="339"/>
      <c r="L908" s="339"/>
      <c r="M908" s="339"/>
      <c r="N908" s="339"/>
      <c r="O908" s="339"/>
      <c r="P908" s="339"/>
      <c r="Q908" s="339"/>
    </row>
    <row r="909" spans="1:17" ht="13.5" customHeight="1">
      <c r="A909" s="481" t="s">
        <v>1127</v>
      </c>
      <c r="B909" s="481" t="s">
        <v>766</v>
      </c>
      <c r="C909" s="481" t="s">
        <v>1205</v>
      </c>
      <c r="D909" s="481" t="s">
        <v>1820</v>
      </c>
      <c r="E909" s="481">
        <v>6858</v>
      </c>
      <c r="F909" s="339"/>
      <c r="G909" s="340">
        <f>IF(ISNUMBER(E909),E909/'Bulk DivVar Analysis'!$I$7,"")</f>
        <v>0.39780736100234926</v>
      </c>
      <c r="H909" s="338" t="str">
        <f>IF(ISNUMBER(E909), IF(G909&gt;'Bulk DivVar Analysis'!$J$9,"Pass","Fail"),"")</f>
        <v>Pass</v>
      </c>
      <c r="I909" s="338" t="str">
        <f t="shared" si="16"/>
        <v>Gamma_6_D8</v>
      </c>
      <c r="J909" s="339"/>
      <c r="K909" s="339"/>
      <c r="L909" s="339"/>
      <c r="M909" s="339"/>
      <c r="N909" s="339"/>
      <c r="O909" s="339"/>
      <c r="P909" s="339"/>
      <c r="Q909" s="339"/>
    </row>
    <row r="910" spans="1:17" ht="13.5" customHeight="1">
      <c r="A910" s="481" t="s">
        <v>1127</v>
      </c>
      <c r="B910" s="481" t="s">
        <v>766</v>
      </c>
      <c r="C910" s="481" t="s">
        <v>1207</v>
      </c>
      <c r="D910" s="481" t="s">
        <v>1821</v>
      </c>
      <c r="E910" s="481">
        <v>4468</v>
      </c>
      <c r="F910" s="339"/>
      <c r="G910" s="340">
        <f>IF(ISNUMBER(E910),E910/'Bulk DivVar Analysis'!$I$7,"")</f>
        <v>0.25917224977522552</v>
      </c>
      <c r="H910" s="338" t="str">
        <f>IF(ISNUMBER(E910), IF(G910&gt;'Bulk DivVar Analysis'!$J$9,"Pass","Fail"),"")</f>
        <v>Pass</v>
      </c>
      <c r="I910" s="338" t="str">
        <f t="shared" si="16"/>
        <v>Gamma_6_D9</v>
      </c>
      <c r="J910" s="339"/>
      <c r="K910" s="339"/>
      <c r="L910" s="339"/>
      <c r="M910" s="339"/>
      <c r="N910" s="339"/>
      <c r="O910" s="339"/>
      <c r="P910" s="339"/>
      <c r="Q910" s="339"/>
    </row>
    <row r="911" spans="1:17" ht="13.5" customHeight="1">
      <c r="A911" s="481" t="s">
        <v>1127</v>
      </c>
      <c r="B911" s="481" t="s">
        <v>766</v>
      </c>
      <c r="C911" s="481" t="s">
        <v>532</v>
      </c>
      <c r="D911" s="481" t="s">
        <v>1822</v>
      </c>
      <c r="E911" s="481">
        <v>20886</v>
      </c>
      <c r="F911" s="339"/>
      <c r="G911" s="340">
        <f>IF(ISNUMBER(E911),E911/'Bulk DivVar Analysis'!$I$7,"")</f>
        <v>1.2115200556860697</v>
      </c>
      <c r="H911" s="338" t="str">
        <f>IF(ISNUMBER(E911), IF(G911&gt;'Bulk DivVar Analysis'!$J$9,"Pass","Fail"),"")</f>
        <v>Pass</v>
      </c>
      <c r="I911" s="338" t="str">
        <f t="shared" si="16"/>
        <v>Gamma_6_D10</v>
      </c>
      <c r="J911" s="339"/>
      <c r="K911" s="339"/>
      <c r="L911" s="339"/>
      <c r="M911" s="339"/>
      <c r="N911" s="339"/>
      <c r="O911" s="339"/>
      <c r="P911" s="339"/>
      <c r="Q911" s="339"/>
    </row>
    <row r="912" spans="1:17" ht="13.5" customHeight="1">
      <c r="A912" s="481" t="s">
        <v>1127</v>
      </c>
      <c r="B912" s="481" t="s">
        <v>766</v>
      </c>
      <c r="C912" s="481" t="s">
        <v>533</v>
      </c>
      <c r="D912" s="481" t="s">
        <v>1823</v>
      </c>
      <c r="E912" s="481">
        <v>10269</v>
      </c>
      <c r="F912" s="339"/>
      <c r="G912" s="340">
        <f>IF(ISNUMBER(E912),E912/'Bulk DivVar Analysis'!$I$7,"")</f>
        <v>0.59566692769511875</v>
      </c>
      <c r="H912" s="338" t="str">
        <f>IF(ISNUMBER(E912), IF(G912&gt;'Bulk DivVar Analysis'!$J$9,"Pass","Fail"),"")</f>
        <v>Pass</v>
      </c>
      <c r="I912" s="338" t="str">
        <f t="shared" si="16"/>
        <v>Gamma_6_D11</v>
      </c>
      <c r="J912" s="339"/>
      <c r="K912" s="339"/>
      <c r="L912" s="339"/>
      <c r="M912" s="339"/>
      <c r="N912" s="339"/>
      <c r="O912" s="339"/>
      <c r="P912" s="339"/>
      <c r="Q912" s="339"/>
    </row>
    <row r="913" spans="1:17" ht="13.5" customHeight="1">
      <c r="A913" s="481" t="s">
        <v>1127</v>
      </c>
      <c r="B913" s="481" t="s">
        <v>766</v>
      </c>
      <c r="C913" s="481" t="s">
        <v>534</v>
      </c>
      <c r="D913" s="481" t="s">
        <v>1824</v>
      </c>
      <c r="E913" s="481">
        <v>14202</v>
      </c>
      <c r="F913" s="339"/>
      <c r="G913" s="340">
        <f>IF(ISNUMBER(E913),E913/'Bulk DivVar Analysis'!$I$7,"")</f>
        <v>0.82380579483163663</v>
      </c>
      <c r="H913" s="338" t="str">
        <f>IF(ISNUMBER(E913), IF(G913&gt;'Bulk DivVar Analysis'!$J$9,"Pass","Fail"),"")</f>
        <v>Pass</v>
      </c>
      <c r="I913" s="338" t="str">
        <f t="shared" si="16"/>
        <v>Gamma_6_D12</v>
      </c>
      <c r="J913" s="339"/>
      <c r="K913" s="339"/>
      <c r="L913" s="339"/>
      <c r="M913" s="339"/>
      <c r="N913" s="339"/>
      <c r="O913" s="339"/>
      <c r="P913" s="339"/>
      <c r="Q913" s="339"/>
    </row>
    <row r="914" spans="1:17" ht="13.5" customHeight="1">
      <c r="A914" s="481" t="s">
        <v>1127</v>
      </c>
      <c r="B914" s="481" t="s">
        <v>766</v>
      </c>
      <c r="C914" s="481" t="s">
        <v>1212</v>
      </c>
      <c r="D914" s="481" t="s">
        <v>1825</v>
      </c>
      <c r="E914" s="481">
        <v>9914</v>
      </c>
      <c r="F914" s="339"/>
      <c r="G914" s="340">
        <f>IF(ISNUMBER(E914),E914/'Bulk DivVar Analysis'!$I$7,"")</f>
        <v>0.57507468314046228</v>
      </c>
      <c r="H914" s="338" t="str">
        <f>IF(ISNUMBER(E914), IF(G914&gt;'Bulk DivVar Analysis'!$J$9,"Pass","Fail"),"")</f>
        <v>Pass</v>
      </c>
      <c r="I914" s="338" t="str">
        <f t="shared" si="16"/>
        <v>Gamma_6_E1</v>
      </c>
      <c r="J914" s="339"/>
      <c r="K914" s="339"/>
      <c r="L914" s="339"/>
      <c r="M914" s="339"/>
      <c r="N914" s="339"/>
      <c r="O914" s="339"/>
      <c r="P914" s="339"/>
      <c r="Q914" s="339"/>
    </row>
    <row r="915" spans="1:17" ht="13.5" customHeight="1">
      <c r="A915" s="481" t="s">
        <v>1127</v>
      </c>
      <c r="B915" s="481" t="s">
        <v>766</v>
      </c>
      <c r="C915" s="481" t="s">
        <v>1214</v>
      </c>
      <c r="D915" s="481" t="s">
        <v>1826</v>
      </c>
      <c r="E915" s="481">
        <v>11740</v>
      </c>
      <c r="F915" s="339"/>
      <c r="G915" s="340">
        <f>IF(ISNUMBER(E915),E915/'Bulk DivVar Analysis'!$I$7,"")</f>
        <v>0.68099422837089241</v>
      </c>
      <c r="H915" s="338" t="str">
        <f>IF(ISNUMBER(E915), IF(G915&gt;'Bulk DivVar Analysis'!$J$9,"Pass","Fail"),"")</f>
        <v>Pass</v>
      </c>
      <c r="I915" s="338" t="str">
        <f t="shared" si="16"/>
        <v>Gamma_6_E2</v>
      </c>
      <c r="J915" s="339"/>
      <c r="K915" s="339"/>
      <c r="L915" s="339"/>
      <c r="M915" s="339"/>
      <c r="N915" s="339"/>
      <c r="O915" s="339"/>
      <c r="P915" s="339"/>
      <c r="Q915" s="339"/>
    </row>
    <row r="916" spans="1:17" ht="13.5" customHeight="1">
      <c r="A916" s="481" t="s">
        <v>1127</v>
      </c>
      <c r="B916" s="481" t="s">
        <v>766</v>
      </c>
      <c r="C916" s="481" t="s">
        <v>1216</v>
      </c>
      <c r="D916" s="481" t="s">
        <v>1827</v>
      </c>
      <c r="E916" s="481">
        <v>18872</v>
      </c>
      <c r="F916" s="339"/>
      <c r="G916" s="340">
        <f>IF(ISNUMBER(E916),E916/'Bulk DivVar Analysis'!$I$7,"")</f>
        <v>1.0946953217900752</v>
      </c>
      <c r="H916" s="338" t="str">
        <f>IF(ISNUMBER(E916), IF(G916&gt;'Bulk DivVar Analysis'!$J$9,"Pass","Fail"),"")</f>
        <v>Pass</v>
      </c>
      <c r="I916" s="338" t="str">
        <f t="shared" si="16"/>
        <v>Gamma_6_E3</v>
      </c>
      <c r="J916" s="339"/>
      <c r="K916" s="339"/>
      <c r="L916" s="339"/>
      <c r="M916" s="339"/>
      <c r="N916" s="339"/>
      <c r="O916" s="339"/>
      <c r="P916" s="339"/>
      <c r="Q916" s="339"/>
    </row>
    <row r="917" spans="1:17" ht="13.5" customHeight="1">
      <c r="A917" s="481" t="s">
        <v>1127</v>
      </c>
      <c r="B917" s="481" t="s">
        <v>766</v>
      </c>
      <c r="C917" s="481" t="s">
        <v>1218</v>
      </c>
      <c r="D917" s="481" t="s">
        <v>1828</v>
      </c>
      <c r="E917" s="481">
        <v>28302</v>
      </c>
      <c r="F917" s="339"/>
      <c r="G917" s="340">
        <f>IF(ISNUMBER(E917),E917/'Bulk DivVar Analysis'!$I$7,"")</f>
        <v>1.6416949447489777</v>
      </c>
      <c r="H917" s="338" t="str">
        <f>IF(ISNUMBER(E917), IF(G917&gt;'Bulk DivVar Analysis'!$J$9,"Pass","Fail"),"")</f>
        <v>Pass</v>
      </c>
      <c r="I917" s="338" t="str">
        <f t="shared" si="16"/>
        <v>Gamma_6_E4</v>
      </c>
      <c r="J917" s="339"/>
      <c r="K917" s="339"/>
      <c r="L917" s="339"/>
      <c r="M917" s="339"/>
      <c r="N917" s="339"/>
      <c r="O917" s="339"/>
      <c r="P917" s="339"/>
      <c r="Q917" s="339"/>
    </row>
    <row r="918" spans="1:17" ht="13.5" customHeight="1">
      <c r="A918" s="481" t="s">
        <v>1127</v>
      </c>
      <c r="B918" s="481" t="s">
        <v>766</v>
      </c>
      <c r="C918" s="481" t="s">
        <v>1220</v>
      </c>
      <c r="D918" s="481" t="s">
        <v>1829</v>
      </c>
      <c r="E918" s="481">
        <v>28095</v>
      </c>
      <c r="F918" s="339"/>
      <c r="G918" s="340">
        <f>IF(ISNUMBER(E918),E918/'Bulk DivVar Analysis'!$I$7,"")</f>
        <v>1.6296876359523189</v>
      </c>
      <c r="H918" s="338" t="str">
        <f>IF(ISNUMBER(E918), IF(G918&gt;'Bulk DivVar Analysis'!$J$9,"Pass","Fail"),"")</f>
        <v>Pass</v>
      </c>
      <c r="I918" s="338" t="str">
        <f t="shared" si="16"/>
        <v>Gamma_6_E5</v>
      </c>
      <c r="J918" s="339"/>
      <c r="K918" s="339"/>
      <c r="L918" s="339"/>
      <c r="M918" s="339"/>
      <c r="N918" s="339"/>
      <c r="O918" s="339"/>
      <c r="P918" s="339"/>
      <c r="Q918" s="339"/>
    </row>
    <row r="919" spans="1:17" ht="13.5" customHeight="1">
      <c r="A919" s="481" t="s">
        <v>1127</v>
      </c>
      <c r="B919" s="481" t="s">
        <v>766</v>
      </c>
      <c r="C919" s="481" t="s">
        <v>1222</v>
      </c>
      <c r="D919" s="481" t="s">
        <v>1830</v>
      </c>
      <c r="E919" s="481">
        <v>5863</v>
      </c>
      <c r="F919" s="339"/>
      <c r="G919" s="340">
        <f>IF(ISNUMBER(E919),E919/'Bulk DivVar Analysis'!$I$7,"")</f>
        <v>0.34009106992662202</v>
      </c>
      <c r="H919" s="338" t="str">
        <f>IF(ISNUMBER(E919), IF(G919&gt;'Bulk DivVar Analysis'!$J$9,"Pass","Fail"),"")</f>
        <v>Pass</v>
      </c>
      <c r="I919" s="338" t="str">
        <f t="shared" si="16"/>
        <v>Gamma_6_E6</v>
      </c>
      <c r="J919" s="339"/>
      <c r="K919" s="339"/>
      <c r="L919" s="339"/>
      <c r="M919" s="339"/>
      <c r="N919" s="339"/>
      <c r="O919" s="339"/>
      <c r="P919" s="339"/>
      <c r="Q919" s="339"/>
    </row>
    <row r="920" spans="1:17" ht="13.5" customHeight="1">
      <c r="A920" s="481" t="s">
        <v>1127</v>
      </c>
      <c r="B920" s="481" t="s">
        <v>766</v>
      </c>
      <c r="C920" s="481" t="s">
        <v>1224</v>
      </c>
      <c r="D920" s="481" t="s">
        <v>1831</v>
      </c>
      <c r="E920" s="481">
        <v>5967</v>
      </c>
      <c r="F920" s="339"/>
      <c r="G920" s="340">
        <f>IF(ISNUMBER(E920),E920/'Bulk DivVar Analysis'!$I$7,"")</f>
        <v>0.346123727486296</v>
      </c>
      <c r="H920" s="338" t="str">
        <f>IF(ISNUMBER(E920), IF(G920&gt;'Bulk DivVar Analysis'!$J$9,"Pass","Fail"),"")</f>
        <v>Pass</v>
      </c>
      <c r="I920" s="338" t="str">
        <f t="shared" si="16"/>
        <v>Gamma_6_E7</v>
      </c>
      <c r="J920" s="339"/>
      <c r="K920" s="339"/>
      <c r="L920" s="339"/>
      <c r="M920" s="339"/>
      <c r="N920" s="339"/>
      <c r="O920" s="339"/>
      <c r="P920" s="339"/>
      <c r="Q920" s="339"/>
    </row>
    <row r="921" spans="1:17" ht="13.5" customHeight="1">
      <c r="A921" s="481" t="s">
        <v>1127</v>
      </c>
      <c r="B921" s="481" t="s">
        <v>766</v>
      </c>
      <c r="C921" s="481" t="s">
        <v>1226</v>
      </c>
      <c r="D921" s="481" t="s">
        <v>1832</v>
      </c>
      <c r="E921" s="481">
        <v>29866</v>
      </c>
      <c r="F921" s="339"/>
      <c r="G921" s="340">
        <f>IF(ISNUMBER(E921),E921/'Bulk DivVar Analysis'!$I$7,"")</f>
        <v>1.7324168334348444</v>
      </c>
      <c r="H921" s="338" t="str">
        <f>IF(ISNUMBER(E921), IF(G921&gt;'Bulk DivVar Analysis'!$J$9,"Pass","Fail"),"")</f>
        <v>Pass</v>
      </c>
      <c r="I921" s="338" t="str">
        <f t="shared" si="16"/>
        <v>Gamma_6_E8</v>
      </c>
      <c r="J921" s="339"/>
      <c r="K921" s="339"/>
      <c r="L921" s="339"/>
      <c r="M921" s="339"/>
      <c r="N921" s="339"/>
      <c r="O921" s="339"/>
      <c r="P921" s="339"/>
      <c r="Q921" s="339"/>
    </row>
    <row r="922" spans="1:17" ht="13.5" customHeight="1">
      <c r="A922" s="481" t="s">
        <v>1127</v>
      </c>
      <c r="B922" s="481" t="s">
        <v>766</v>
      </c>
      <c r="C922" s="481" t="s">
        <v>1228</v>
      </c>
      <c r="D922" s="481" t="s">
        <v>1833</v>
      </c>
      <c r="E922" s="481">
        <v>14083</v>
      </c>
      <c r="F922" s="339"/>
      <c r="G922" s="340">
        <f>IF(ISNUMBER(E922),E922/'Bulk DivVar Analysis'!$I$7,"")</f>
        <v>0.81690304243162504</v>
      </c>
      <c r="H922" s="338" t="str">
        <f>IF(ISNUMBER(E922), IF(G922&gt;'Bulk DivVar Analysis'!$J$9,"Pass","Fail"),"")</f>
        <v>Pass</v>
      </c>
      <c r="I922" s="338" t="str">
        <f t="shared" si="16"/>
        <v>Gamma_6_E9</v>
      </c>
      <c r="J922" s="339"/>
      <c r="K922" s="339"/>
      <c r="L922" s="339"/>
      <c r="M922" s="339"/>
      <c r="N922" s="339"/>
      <c r="O922" s="339"/>
      <c r="P922" s="339"/>
      <c r="Q922" s="339"/>
    </row>
    <row r="923" spans="1:17" ht="13.5" customHeight="1">
      <c r="A923" s="481" t="s">
        <v>1127</v>
      </c>
      <c r="B923" s="481" t="s">
        <v>766</v>
      </c>
      <c r="C923" s="481" t="s">
        <v>544</v>
      </c>
      <c r="D923" s="481" t="s">
        <v>1834</v>
      </c>
      <c r="E923" s="481">
        <v>21451</v>
      </c>
      <c r="F923" s="339"/>
      <c r="G923" s="340">
        <f>IF(ISNUMBER(E923),E923/'Bulk DivVar Analysis'!$I$7,"")</f>
        <v>1.2442936280054526</v>
      </c>
      <c r="H923" s="338" t="str">
        <f>IF(ISNUMBER(E923), IF(G923&gt;'Bulk DivVar Analysis'!$J$9,"Pass","Fail"),"")</f>
        <v>Pass</v>
      </c>
      <c r="I923" s="338" t="str">
        <f t="shared" si="16"/>
        <v>Gamma_6_E10</v>
      </c>
      <c r="J923" s="339"/>
      <c r="K923" s="339"/>
      <c r="L923" s="339"/>
      <c r="M923" s="339"/>
      <c r="N923" s="339"/>
      <c r="O923" s="339"/>
      <c r="P923" s="339"/>
      <c r="Q923" s="339"/>
    </row>
    <row r="924" spans="1:17" ht="13.5" customHeight="1">
      <c r="A924" s="481" t="s">
        <v>1127</v>
      </c>
      <c r="B924" s="481" t="s">
        <v>766</v>
      </c>
      <c r="C924" s="481" t="s">
        <v>545</v>
      </c>
      <c r="D924" s="481" t="s">
        <v>1835</v>
      </c>
      <c r="E924" s="481">
        <v>12894</v>
      </c>
      <c r="F924" s="339"/>
      <c r="G924" s="340">
        <f>IF(ISNUMBER(E924),E924/'Bulk DivVar Analysis'!$I$7,"")</f>
        <v>0.74793352475419816</v>
      </c>
      <c r="H924" s="338" t="str">
        <f>IF(ISNUMBER(E924), IF(G924&gt;'Bulk DivVar Analysis'!$J$9,"Pass","Fail"),"")</f>
        <v>Pass</v>
      </c>
      <c r="I924" s="338" t="str">
        <f t="shared" si="16"/>
        <v>Gamma_6_E11</v>
      </c>
      <c r="J924" s="339"/>
      <c r="K924" s="339"/>
      <c r="L924" s="339"/>
      <c r="M924" s="339"/>
      <c r="N924" s="339"/>
      <c r="O924" s="339"/>
      <c r="P924" s="339"/>
      <c r="Q924" s="339"/>
    </row>
    <row r="925" spans="1:17" ht="13.5" customHeight="1">
      <c r="A925" s="481" t="s">
        <v>1127</v>
      </c>
      <c r="B925" s="481" t="s">
        <v>766</v>
      </c>
      <c r="C925" s="481" t="s">
        <v>546</v>
      </c>
      <c r="D925" s="481" t="s">
        <v>1836</v>
      </c>
      <c r="E925" s="481">
        <v>7682</v>
      </c>
      <c r="F925" s="339"/>
      <c r="G925" s="340">
        <f>IF(ISNUMBER(E925),E925/'Bulk DivVar Analysis'!$I$7,"")</f>
        <v>0.44560457089822791</v>
      </c>
      <c r="H925" s="338" t="str">
        <f>IF(ISNUMBER(E925), IF(G925&gt;'Bulk DivVar Analysis'!$J$9,"Pass","Fail"),"")</f>
        <v>Pass</v>
      </c>
      <c r="I925" s="338" t="str">
        <f t="shared" si="16"/>
        <v>Gamma_6_E12</v>
      </c>
      <c r="J925" s="339"/>
      <c r="K925" s="339"/>
      <c r="L925" s="339"/>
      <c r="M925" s="339"/>
      <c r="N925" s="339"/>
      <c r="O925" s="339"/>
      <c r="P925" s="339"/>
      <c r="Q925" s="339"/>
    </row>
    <row r="926" spans="1:17" ht="13.5" customHeight="1">
      <c r="A926" s="481" t="s">
        <v>1127</v>
      </c>
      <c r="B926" s="481" t="s">
        <v>766</v>
      </c>
      <c r="C926" s="481" t="s">
        <v>1233</v>
      </c>
      <c r="D926" s="481" t="s">
        <v>1837</v>
      </c>
      <c r="E926" s="481">
        <v>4718</v>
      </c>
      <c r="F926" s="339"/>
      <c r="G926" s="340">
        <f>IF(ISNUMBER(E926),E926/'Bulk DivVar Analysis'!$I$7,"")</f>
        <v>0.27367383044751881</v>
      </c>
      <c r="H926" s="338" t="str">
        <f>IF(ISNUMBER(E926), IF(G926&gt;'Bulk DivVar Analysis'!$J$9,"Pass","Fail"),"")</f>
        <v>Pass</v>
      </c>
      <c r="I926" s="338" t="str">
        <f t="shared" si="16"/>
        <v>Gamma_6_F1</v>
      </c>
      <c r="J926" s="339"/>
      <c r="K926" s="339"/>
      <c r="L926" s="339"/>
      <c r="M926" s="339"/>
      <c r="N926" s="339"/>
      <c r="O926" s="339"/>
      <c r="P926" s="339"/>
      <c r="Q926" s="339"/>
    </row>
    <row r="927" spans="1:17" ht="13.5" customHeight="1">
      <c r="A927" s="481" t="s">
        <v>1127</v>
      </c>
      <c r="B927" s="481" t="s">
        <v>766</v>
      </c>
      <c r="C927" s="481" t="s">
        <v>1235</v>
      </c>
      <c r="D927" s="481" t="s">
        <v>1838</v>
      </c>
      <c r="E927" s="481">
        <v>8697</v>
      </c>
      <c r="F927" s="339"/>
      <c r="G927" s="340">
        <f>IF(ISNUMBER(E927),E927/'Bulk DivVar Analysis'!$I$7,"")</f>
        <v>0.50448098842773859</v>
      </c>
      <c r="H927" s="338" t="str">
        <f>IF(ISNUMBER(E927), IF(G927&gt;'Bulk DivVar Analysis'!$J$9,"Pass","Fail"),"")</f>
        <v>Pass</v>
      </c>
      <c r="I927" s="338" t="str">
        <f t="shared" si="16"/>
        <v>Gamma_6_F2</v>
      </c>
      <c r="J927" s="339"/>
      <c r="K927" s="339"/>
      <c r="L927" s="339"/>
      <c r="M927" s="339"/>
      <c r="N927" s="339"/>
      <c r="O927" s="339"/>
      <c r="P927" s="339"/>
      <c r="Q927" s="339"/>
    </row>
    <row r="928" spans="1:17" ht="13.5" customHeight="1">
      <c r="A928" s="481" t="s">
        <v>1127</v>
      </c>
      <c r="B928" s="481" t="s">
        <v>766</v>
      </c>
      <c r="C928" s="481" t="s">
        <v>1237</v>
      </c>
      <c r="D928" s="481" t="s">
        <v>1839</v>
      </c>
      <c r="E928" s="481">
        <v>14964</v>
      </c>
      <c r="F928" s="339"/>
      <c r="G928" s="340">
        <f>IF(ISNUMBER(E928),E928/'Bulk DivVar Analysis'!$I$7,"")</f>
        <v>0.86800661272078661</v>
      </c>
      <c r="H928" s="338" t="str">
        <f>IF(ISNUMBER(E928), IF(G928&gt;'Bulk DivVar Analysis'!$J$9,"Pass","Fail"),"")</f>
        <v>Pass</v>
      </c>
      <c r="I928" s="338" t="str">
        <f t="shared" si="16"/>
        <v>Gamma_6_F3</v>
      </c>
      <c r="J928" s="339"/>
      <c r="K928" s="339"/>
      <c r="L928" s="339"/>
      <c r="M928" s="339"/>
      <c r="N928" s="339"/>
      <c r="O928" s="339"/>
      <c r="P928" s="339"/>
      <c r="Q928" s="339"/>
    </row>
    <row r="929" spans="1:17" ht="13.5" customHeight="1">
      <c r="A929" s="481" t="s">
        <v>1127</v>
      </c>
      <c r="B929" s="481" t="s">
        <v>766</v>
      </c>
      <c r="C929" s="481" t="s">
        <v>1239</v>
      </c>
      <c r="D929" s="481" t="s">
        <v>1840</v>
      </c>
      <c r="E929" s="481">
        <v>12346</v>
      </c>
      <c r="F929" s="339"/>
      <c r="G929" s="340">
        <f>IF(ISNUMBER(E929),E929/'Bulk DivVar Analysis'!$I$7,"")</f>
        <v>0.71614605992053137</v>
      </c>
      <c r="H929" s="338" t="str">
        <f>IF(ISNUMBER(E929), IF(G929&gt;'Bulk DivVar Analysis'!$J$9,"Pass","Fail"),"")</f>
        <v>Pass</v>
      </c>
      <c r="I929" s="338" t="str">
        <f t="shared" si="16"/>
        <v>Gamma_6_F4</v>
      </c>
      <c r="J929" s="339"/>
      <c r="K929" s="339"/>
      <c r="L929" s="339"/>
      <c r="M929" s="339"/>
      <c r="N929" s="339"/>
      <c r="O929" s="339"/>
      <c r="P929" s="339"/>
      <c r="Q929" s="339"/>
    </row>
    <row r="930" spans="1:17" ht="13.5" customHeight="1">
      <c r="A930" s="481" t="s">
        <v>1127</v>
      </c>
      <c r="B930" s="481" t="s">
        <v>766</v>
      </c>
      <c r="C930" s="481" t="s">
        <v>1241</v>
      </c>
      <c r="D930" s="481" t="s">
        <v>1841</v>
      </c>
      <c r="E930" s="481">
        <v>14467</v>
      </c>
      <c r="F930" s="339"/>
      <c r="G930" s="340">
        <f>IF(ISNUMBER(E930),E930/'Bulk DivVar Analysis'!$I$7,"")</f>
        <v>0.83917747034426748</v>
      </c>
      <c r="H930" s="338" t="str">
        <f>IF(ISNUMBER(E930), IF(G930&gt;'Bulk DivVar Analysis'!$J$9,"Pass","Fail"),"")</f>
        <v>Pass</v>
      </c>
      <c r="I930" s="338" t="str">
        <f t="shared" si="16"/>
        <v>Gamma_6_F5</v>
      </c>
      <c r="J930" s="339"/>
      <c r="K930" s="339"/>
      <c r="L930" s="339"/>
      <c r="M930" s="339"/>
      <c r="N930" s="339"/>
      <c r="O930" s="339"/>
      <c r="P930" s="339"/>
      <c r="Q930" s="339"/>
    </row>
    <row r="931" spans="1:17" ht="13.5" customHeight="1">
      <c r="A931" s="481" t="s">
        <v>1127</v>
      </c>
      <c r="B931" s="481" t="s">
        <v>766</v>
      </c>
      <c r="C931" s="481" t="s">
        <v>1243</v>
      </c>
      <c r="D931" s="481" t="s">
        <v>1842</v>
      </c>
      <c r="E931" s="481">
        <v>12566</v>
      </c>
      <c r="F931" s="339"/>
      <c r="G931" s="340">
        <f>IF(ISNUMBER(E931),E931/'Bulk DivVar Analysis'!$I$7,"")</f>
        <v>0.72890745091214948</v>
      </c>
      <c r="H931" s="338" t="str">
        <f>IF(ISNUMBER(E931), IF(G931&gt;'Bulk DivVar Analysis'!$J$9,"Pass","Fail"),"")</f>
        <v>Pass</v>
      </c>
      <c r="I931" s="338" t="str">
        <f t="shared" si="16"/>
        <v>Gamma_6_F6</v>
      </c>
      <c r="J931" s="339"/>
      <c r="K931" s="339"/>
      <c r="L931" s="339"/>
      <c r="M931" s="339"/>
      <c r="N931" s="339"/>
      <c r="O931" s="339"/>
      <c r="P931" s="339"/>
      <c r="Q931" s="339"/>
    </row>
    <row r="932" spans="1:17" ht="13.5" customHeight="1">
      <c r="A932" s="481" t="s">
        <v>1127</v>
      </c>
      <c r="B932" s="481" t="s">
        <v>766</v>
      </c>
      <c r="C932" s="481" t="s">
        <v>1245</v>
      </c>
      <c r="D932" s="481" t="s">
        <v>1843</v>
      </c>
      <c r="E932" s="481">
        <v>11884</v>
      </c>
      <c r="F932" s="339"/>
      <c r="G932" s="340">
        <f>IF(ISNUMBER(E932),E932/'Bulk DivVar Analysis'!$I$7,"")</f>
        <v>0.68934713883813337</v>
      </c>
      <c r="H932" s="338" t="str">
        <f>IF(ISNUMBER(E932), IF(G932&gt;'Bulk DivVar Analysis'!$J$9,"Pass","Fail"),"")</f>
        <v>Pass</v>
      </c>
      <c r="I932" s="338" t="str">
        <f t="shared" si="16"/>
        <v>Gamma_6_F7</v>
      </c>
      <c r="J932" s="339"/>
      <c r="K932" s="339"/>
      <c r="L932" s="339"/>
      <c r="M932" s="339"/>
      <c r="N932" s="339"/>
      <c r="O932" s="339"/>
      <c r="P932" s="339"/>
      <c r="Q932" s="339"/>
    </row>
    <row r="933" spans="1:17" ht="13.5" customHeight="1">
      <c r="A933" s="481" t="s">
        <v>1127</v>
      </c>
      <c r="B933" s="481" t="s">
        <v>766</v>
      </c>
      <c r="C933" s="481" t="s">
        <v>1247</v>
      </c>
      <c r="D933" s="481" t="s">
        <v>1844</v>
      </c>
      <c r="E933" s="481">
        <v>6957</v>
      </c>
      <c r="F933" s="339"/>
      <c r="G933" s="340">
        <f>IF(ISNUMBER(E933),E933/'Bulk DivVar Analysis'!$I$7,"")</f>
        <v>0.40354998694857741</v>
      </c>
      <c r="H933" s="338" t="str">
        <f>IF(ISNUMBER(E933), IF(G933&gt;'Bulk DivVar Analysis'!$J$9,"Pass","Fail"),"")</f>
        <v>Pass</v>
      </c>
      <c r="I933" s="338" t="str">
        <f t="shared" si="16"/>
        <v>Gamma_6_F8</v>
      </c>
      <c r="J933" s="339"/>
      <c r="K933" s="339"/>
      <c r="L933" s="339"/>
      <c r="M933" s="339"/>
      <c r="N933" s="339"/>
      <c r="O933" s="339"/>
      <c r="P933" s="339"/>
      <c r="Q933" s="339"/>
    </row>
    <row r="934" spans="1:17" ht="13.5" customHeight="1">
      <c r="A934" s="481" t="s">
        <v>1127</v>
      </c>
      <c r="B934" s="481" t="s">
        <v>766</v>
      </c>
      <c r="C934" s="481" t="s">
        <v>1249</v>
      </c>
      <c r="D934" s="481" t="s">
        <v>1845</v>
      </c>
      <c r="E934" s="481">
        <v>11917</v>
      </c>
      <c r="F934" s="339"/>
      <c r="G934" s="340">
        <f>IF(ISNUMBER(E934),E934/'Bulk DivVar Analysis'!$I$7,"")</f>
        <v>0.69126134748687607</v>
      </c>
      <c r="H934" s="338" t="str">
        <f>IF(ISNUMBER(E934), IF(G934&gt;'Bulk DivVar Analysis'!$J$9,"Pass","Fail"),"")</f>
        <v>Pass</v>
      </c>
      <c r="I934" s="338" t="str">
        <f t="shared" si="16"/>
        <v>Gamma_6_F9</v>
      </c>
      <c r="J934" s="339"/>
      <c r="K934" s="339"/>
      <c r="L934" s="339"/>
      <c r="M934" s="339"/>
      <c r="N934" s="339"/>
      <c r="O934" s="339"/>
      <c r="P934" s="339"/>
      <c r="Q934" s="339"/>
    </row>
    <row r="935" spans="1:17" ht="13.5" customHeight="1">
      <c r="A935" s="481" t="s">
        <v>1127</v>
      </c>
      <c r="B935" s="481" t="s">
        <v>766</v>
      </c>
      <c r="C935" s="481" t="s">
        <v>556</v>
      </c>
      <c r="D935" s="481" t="s">
        <v>1846</v>
      </c>
      <c r="E935" s="481">
        <v>16297</v>
      </c>
      <c r="F935" s="339"/>
      <c r="G935" s="340">
        <f>IF(ISNUMBER(E935),E935/'Bulk DivVar Analysis'!$I$7,"")</f>
        <v>0.94532904086545433</v>
      </c>
      <c r="H935" s="338" t="str">
        <f>IF(ISNUMBER(E935), IF(G935&gt;'Bulk DivVar Analysis'!$J$9,"Pass","Fail"),"")</f>
        <v>Pass</v>
      </c>
      <c r="I935" s="338" t="str">
        <f t="shared" si="16"/>
        <v>Gamma_6_F10</v>
      </c>
      <c r="J935" s="339"/>
      <c r="K935" s="339"/>
      <c r="L935" s="339"/>
      <c r="M935" s="339"/>
      <c r="N935" s="339"/>
      <c r="O935" s="339"/>
      <c r="P935" s="339"/>
      <c r="Q935" s="339"/>
    </row>
    <row r="936" spans="1:17" ht="13.5" customHeight="1">
      <c r="A936" s="481" t="s">
        <v>1127</v>
      </c>
      <c r="B936" s="481" t="s">
        <v>766</v>
      </c>
      <c r="C936" s="481" t="s">
        <v>557</v>
      </c>
      <c r="D936" s="481" t="s">
        <v>1847</v>
      </c>
      <c r="E936" s="481">
        <v>18889</v>
      </c>
      <c r="F936" s="339"/>
      <c r="G936" s="340">
        <f>IF(ISNUMBER(E936),E936/'Bulk DivVar Analysis'!$I$7,"")</f>
        <v>1.095681429275791</v>
      </c>
      <c r="H936" s="338" t="str">
        <f>IF(ISNUMBER(E936), IF(G936&gt;'Bulk DivVar Analysis'!$J$9,"Pass","Fail"),"")</f>
        <v>Pass</v>
      </c>
      <c r="I936" s="338" t="str">
        <f t="shared" si="16"/>
        <v>Gamma_6_F11</v>
      </c>
      <c r="J936" s="339"/>
      <c r="K936" s="339"/>
      <c r="L936" s="339"/>
      <c r="M936" s="339"/>
      <c r="N936" s="339"/>
      <c r="O936" s="339"/>
      <c r="P936" s="339"/>
      <c r="Q936" s="339"/>
    </row>
    <row r="937" spans="1:17" ht="13.5" customHeight="1">
      <c r="A937" s="481" t="s">
        <v>1127</v>
      </c>
      <c r="B937" s="481" t="s">
        <v>766</v>
      </c>
      <c r="C937" s="481" t="s">
        <v>558</v>
      </c>
      <c r="D937" s="481" t="s">
        <v>1848</v>
      </c>
      <c r="E937" s="481">
        <v>5360</v>
      </c>
      <c r="F937" s="339"/>
      <c r="G937" s="340">
        <f>IF(ISNUMBER(E937),E937/'Bulk DivVar Analysis'!$I$7,"")</f>
        <v>0.31091388961396793</v>
      </c>
      <c r="H937" s="338" t="str">
        <f>IF(ISNUMBER(E937), IF(G937&gt;'Bulk DivVar Analysis'!$J$9,"Pass","Fail"),"")</f>
        <v>Pass</v>
      </c>
      <c r="I937" s="338" t="str">
        <f t="shared" si="16"/>
        <v>Gamma_6_F12</v>
      </c>
      <c r="J937" s="339"/>
      <c r="K937" s="339"/>
      <c r="L937" s="339"/>
      <c r="M937" s="339"/>
      <c r="N937" s="339"/>
      <c r="O937" s="339"/>
      <c r="P937" s="339"/>
      <c r="Q937" s="339"/>
    </row>
    <row r="938" spans="1:17" ht="13.5" customHeight="1">
      <c r="A938" s="481" t="s">
        <v>1127</v>
      </c>
      <c r="B938" s="481" t="s">
        <v>766</v>
      </c>
      <c r="C938" s="481" t="s">
        <v>1254</v>
      </c>
      <c r="D938" s="481" t="s">
        <v>1849</v>
      </c>
      <c r="E938" s="481">
        <v>22282</v>
      </c>
      <c r="F938" s="339"/>
      <c r="G938" s="340">
        <f>IF(ISNUMBER(E938),E938/'Bulk DivVar Analysis'!$I$7,"")</f>
        <v>1.2924968821601555</v>
      </c>
      <c r="H938" s="338" t="str">
        <f>IF(ISNUMBER(E938), IF(G938&gt;'Bulk DivVar Analysis'!$J$9,"Pass","Fail"),"")</f>
        <v>Pass</v>
      </c>
      <c r="I938" s="338" t="str">
        <f t="shared" si="16"/>
        <v>Gamma_6_G1</v>
      </c>
      <c r="J938" s="339"/>
      <c r="K938" s="339"/>
      <c r="L938" s="339"/>
      <c r="M938" s="339"/>
      <c r="N938" s="339"/>
      <c r="O938" s="339"/>
      <c r="P938" s="339"/>
      <c r="Q938" s="339"/>
    </row>
    <row r="939" spans="1:17" ht="13.5" customHeight="1">
      <c r="A939" s="481" t="s">
        <v>1127</v>
      </c>
      <c r="B939" s="481" t="s">
        <v>766</v>
      </c>
      <c r="C939" s="481" t="s">
        <v>1256</v>
      </c>
      <c r="D939" s="481" t="s">
        <v>1850</v>
      </c>
      <c r="E939" s="481">
        <v>18716</v>
      </c>
      <c r="F939" s="339"/>
      <c r="G939" s="340">
        <f>IF(ISNUMBER(E939),E939/'Bulk DivVar Analysis'!$I$7,"")</f>
        <v>1.0856463354505641</v>
      </c>
      <c r="H939" s="338" t="str">
        <f>IF(ISNUMBER(E939), IF(G939&gt;'Bulk DivVar Analysis'!$J$9,"Pass","Fail"),"")</f>
        <v>Pass</v>
      </c>
      <c r="I939" s="338" t="str">
        <f t="shared" si="16"/>
        <v>Gamma_6_G2</v>
      </c>
      <c r="J939" s="339"/>
      <c r="K939" s="339"/>
      <c r="L939" s="339"/>
      <c r="M939" s="339"/>
      <c r="N939" s="339"/>
      <c r="O939" s="339"/>
      <c r="P939" s="339"/>
      <c r="Q939" s="339"/>
    </row>
    <row r="940" spans="1:17" ht="13.5" customHeight="1">
      <c r="A940" s="481" t="s">
        <v>1127</v>
      </c>
      <c r="B940" s="481" t="s">
        <v>766</v>
      </c>
      <c r="C940" s="481" t="s">
        <v>1258</v>
      </c>
      <c r="D940" s="481" t="s">
        <v>1851</v>
      </c>
      <c r="E940" s="481">
        <v>9123</v>
      </c>
      <c r="F940" s="339"/>
      <c r="G940" s="340">
        <f>IF(ISNUMBER(E940),E940/'Bulk DivVar Analysis'!$I$7,"")</f>
        <v>0.52919168189332633</v>
      </c>
      <c r="H940" s="338" t="str">
        <f>IF(ISNUMBER(E940), IF(G940&gt;'Bulk DivVar Analysis'!$J$9,"Pass","Fail"),"")</f>
        <v>Pass</v>
      </c>
      <c r="I940" s="338" t="str">
        <f t="shared" si="16"/>
        <v>Gamma_6_G3</v>
      </c>
      <c r="J940" s="339"/>
      <c r="K940" s="339"/>
      <c r="L940" s="339"/>
      <c r="M940" s="339"/>
      <c r="N940" s="339"/>
      <c r="O940" s="339"/>
      <c r="P940" s="339"/>
      <c r="Q940" s="339"/>
    </row>
    <row r="941" spans="1:17" ht="13.5" customHeight="1">
      <c r="A941" s="481" t="s">
        <v>1127</v>
      </c>
      <c r="B941" s="481" t="s">
        <v>766</v>
      </c>
      <c r="C941" s="481" t="s">
        <v>1260</v>
      </c>
      <c r="D941" s="481" t="s">
        <v>1852</v>
      </c>
      <c r="E941" s="481">
        <v>15900</v>
      </c>
      <c r="F941" s="339"/>
      <c r="G941" s="340">
        <f>IF(ISNUMBER(E941),E941/'Bulk DivVar Analysis'!$I$7,"")</f>
        <v>0.92230053075785257</v>
      </c>
      <c r="H941" s="338" t="str">
        <f>IF(ISNUMBER(E941), IF(G941&gt;'Bulk DivVar Analysis'!$J$9,"Pass","Fail"),"")</f>
        <v>Pass</v>
      </c>
      <c r="I941" s="338" t="str">
        <f t="shared" si="16"/>
        <v>Gamma_6_G4</v>
      </c>
      <c r="J941" s="339"/>
      <c r="K941" s="339"/>
      <c r="L941" s="339"/>
      <c r="M941" s="339"/>
      <c r="N941" s="339"/>
      <c r="O941" s="339"/>
      <c r="P941" s="339"/>
      <c r="Q941" s="339"/>
    </row>
    <row r="942" spans="1:17" ht="13.5" customHeight="1">
      <c r="A942" s="481" t="s">
        <v>1127</v>
      </c>
      <c r="B942" s="481" t="s">
        <v>766</v>
      </c>
      <c r="C942" s="481" t="s">
        <v>1262</v>
      </c>
      <c r="D942" s="481" t="s">
        <v>1853</v>
      </c>
      <c r="E942" s="481">
        <v>13874</v>
      </c>
      <c r="F942" s="339"/>
      <c r="G942" s="340">
        <f>IF(ISNUMBER(E942),E942/'Bulk DivVar Analysis'!$I$7,"")</f>
        <v>0.80477972098958783</v>
      </c>
      <c r="H942" s="338" t="str">
        <f>IF(ISNUMBER(E942), IF(G942&gt;'Bulk DivVar Analysis'!$J$9,"Pass","Fail"),"")</f>
        <v>Pass</v>
      </c>
      <c r="I942" s="338" t="str">
        <f t="shared" si="16"/>
        <v>Gamma_6_G5</v>
      </c>
      <c r="J942" s="339"/>
      <c r="K942" s="339"/>
      <c r="L942" s="339"/>
      <c r="M942" s="339"/>
      <c r="N942" s="339"/>
      <c r="O942" s="339"/>
      <c r="P942" s="339"/>
      <c r="Q942" s="339"/>
    </row>
    <row r="943" spans="1:17" ht="13.5" customHeight="1">
      <c r="A943" s="481" t="s">
        <v>1127</v>
      </c>
      <c r="B943" s="481" t="s">
        <v>766</v>
      </c>
      <c r="C943" s="481" t="s">
        <v>1264</v>
      </c>
      <c r="D943" s="481" t="s">
        <v>1854</v>
      </c>
      <c r="E943" s="481">
        <v>24935</v>
      </c>
      <c r="F943" s="339"/>
      <c r="G943" s="340">
        <f>IF(ISNUMBER(E943),E943/'Bulk DivVar Analysis'!$I$7,"")</f>
        <v>1.4463876562545317</v>
      </c>
      <c r="H943" s="338" t="str">
        <f>IF(ISNUMBER(E943), IF(G943&gt;'Bulk DivVar Analysis'!$J$9,"Pass","Fail"),"")</f>
        <v>Pass</v>
      </c>
      <c r="I943" s="338" t="str">
        <f t="shared" si="16"/>
        <v>Gamma_6_G6</v>
      </c>
      <c r="J943" s="339"/>
      <c r="K943" s="339"/>
      <c r="L943" s="339"/>
      <c r="M943" s="339"/>
      <c r="N943" s="339"/>
      <c r="O943" s="339"/>
      <c r="P943" s="339"/>
      <c r="Q943" s="339"/>
    </row>
    <row r="944" spans="1:17" ht="13.5" customHeight="1">
      <c r="A944" s="481" t="s">
        <v>1127</v>
      </c>
      <c r="B944" s="481" t="s">
        <v>766</v>
      </c>
      <c r="C944" s="481" t="s">
        <v>1266</v>
      </c>
      <c r="D944" s="481" t="s">
        <v>1855</v>
      </c>
      <c r="E944" s="481">
        <v>6137</v>
      </c>
      <c r="F944" s="339"/>
      <c r="G944" s="340">
        <f>IF(ISNUMBER(E944),E944/'Bulk DivVar Analysis'!$I$7,"")</f>
        <v>0.35598480234345542</v>
      </c>
      <c r="H944" s="338" t="str">
        <f>IF(ISNUMBER(E944), IF(G944&gt;'Bulk DivVar Analysis'!$J$9,"Pass","Fail"),"")</f>
        <v>Pass</v>
      </c>
      <c r="I944" s="338" t="str">
        <f t="shared" si="16"/>
        <v>Gamma_6_G7</v>
      </c>
      <c r="J944" s="339"/>
      <c r="K944" s="339"/>
      <c r="L944" s="339"/>
      <c r="M944" s="339"/>
      <c r="N944" s="339"/>
      <c r="O944" s="339"/>
      <c r="P944" s="339"/>
      <c r="Q944" s="339"/>
    </row>
    <row r="945" spans="1:17" ht="13.5" customHeight="1">
      <c r="A945" s="481" t="s">
        <v>1127</v>
      </c>
      <c r="B945" s="481" t="s">
        <v>766</v>
      </c>
      <c r="C945" s="481" t="s">
        <v>1268</v>
      </c>
      <c r="D945" s="481" t="s">
        <v>1856</v>
      </c>
      <c r="E945" s="481">
        <v>8728</v>
      </c>
      <c r="F945" s="339"/>
      <c r="G945" s="340">
        <f>IF(ISNUMBER(E945),E945/'Bulk DivVar Analysis'!$I$7,"")</f>
        <v>0.50627918443110298</v>
      </c>
      <c r="H945" s="338" t="str">
        <f>IF(ISNUMBER(E945), IF(G945&gt;'Bulk DivVar Analysis'!$J$9,"Pass","Fail"),"")</f>
        <v>Pass</v>
      </c>
      <c r="I945" s="338" t="str">
        <f t="shared" si="16"/>
        <v>Gamma_6_G8</v>
      </c>
      <c r="J945" s="339"/>
      <c r="K945" s="339"/>
      <c r="L945" s="339"/>
      <c r="M945" s="339"/>
      <c r="N945" s="339"/>
      <c r="O945" s="339"/>
      <c r="P945" s="339"/>
      <c r="Q945" s="339"/>
    </row>
    <row r="946" spans="1:17" ht="13.5" customHeight="1">
      <c r="A946" s="481" t="s">
        <v>1127</v>
      </c>
      <c r="B946" s="481" t="s">
        <v>766</v>
      </c>
      <c r="C946" s="481" t="s">
        <v>1270</v>
      </c>
      <c r="D946" s="481" t="s">
        <v>1857</v>
      </c>
      <c r="E946" s="481">
        <v>6197</v>
      </c>
      <c r="F946" s="339"/>
      <c r="G946" s="340">
        <f>IF(ISNUMBER(E946),E946/'Bulk DivVar Analysis'!$I$7,"")</f>
        <v>0.35946518170480585</v>
      </c>
      <c r="H946" s="338" t="str">
        <f>IF(ISNUMBER(E946), IF(G946&gt;'Bulk DivVar Analysis'!$J$9,"Pass","Fail"),"")</f>
        <v>Pass</v>
      </c>
      <c r="I946" s="338" t="str">
        <f t="shared" si="16"/>
        <v>Gamma_6_G9</v>
      </c>
      <c r="J946" s="339"/>
      <c r="K946" s="339"/>
      <c r="L946" s="339"/>
      <c r="M946" s="339"/>
      <c r="N946" s="339"/>
      <c r="O946" s="339"/>
      <c r="P946" s="339"/>
      <c r="Q946" s="339"/>
    </row>
    <row r="947" spans="1:17" ht="13.5" customHeight="1">
      <c r="A947" s="481" t="s">
        <v>1127</v>
      </c>
      <c r="B947" s="481" t="s">
        <v>766</v>
      </c>
      <c r="C947" s="481" t="s">
        <v>568</v>
      </c>
      <c r="D947" s="481" t="s">
        <v>1858</v>
      </c>
      <c r="E947" s="481">
        <v>10998</v>
      </c>
      <c r="F947" s="339"/>
      <c r="G947" s="340">
        <f>IF(ISNUMBER(E947),E947/'Bulk DivVar Analysis'!$I$7,"")</f>
        <v>0.63795353693552592</v>
      </c>
      <c r="H947" s="338" t="str">
        <f>IF(ISNUMBER(E947), IF(G947&gt;'Bulk DivVar Analysis'!$J$9,"Pass","Fail"),"")</f>
        <v>Pass</v>
      </c>
      <c r="I947" s="338" t="str">
        <f t="shared" si="16"/>
        <v>Gamma_6_G10</v>
      </c>
      <c r="J947" s="339"/>
      <c r="K947" s="339"/>
      <c r="L947" s="339"/>
      <c r="M947" s="339"/>
      <c r="N947" s="339"/>
      <c r="O947" s="339"/>
      <c r="P947" s="339"/>
      <c r="Q947" s="339"/>
    </row>
    <row r="948" spans="1:17" ht="13.5" customHeight="1">
      <c r="A948" s="481" t="s">
        <v>1127</v>
      </c>
      <c r="B948" s="481" t="s">
        <v>766</v>
      </c>
      <c r="C948" s="481" t="s">
        <v>569</v>
      </c>
      <c r="D948" s="481" t="s">
        <v>1859</v>
      </c>
      <c r="E948" s="481">
        <v>11079</v>
      </c>
      <c r="F948" s="339"/>
      <c r="G948" s="340">
        <f>IF(ISNUMBER(E948),E948/'Bulk DivVar Analysis'!$I$7,"")</f>
        <v>0.64265204907334894</v>
      </c>
      <c r="H948" s="338" t="str">
        <f>IF(ISNUMBER(E948), IF(G948&gt;'Bulk DivVar Analysis'!$J$9,"Pass","Fail"),"")</f>
        <v>Pass</v>
      </c>
      <c r="I948" s="338" t="str">
        <f t="shared" si="16"/>
        <v>Gamma_6_G11</v>
      </c>
      <c r="J948" s="339"/>
      <c r="K948" s="339"/>
      <c r="L948" s="339"/>
      <c r="M948" s="339"/>
      <c r="N948" s="339"/>
      <c r="O948" s="339"/>
      <c r="P948" s="339"/>
      <c r="Q948" s="339"/>
    </row>
    <row r="949" spans="1:17" ht="13.5" customHeight="1">
      <c r="A949" s="481" t="s">
        <v>1127</v>
      </c>
      <c r="B949" s="481" t="s">
        <v>766</v>
      </c>
      <c r="C949" s="481" t="s">
        <v>570</v>
      </c>
      <c r="D949" s="481" t="s">
        <v>1860</v>
      </c>
      <c r="E949" s="481">
        <v>13982</v>
      </c>
      <c r="F949" s="339"/>
      <c r="G949" s="340">
        <f>IF(ISNUMBER(E949),E949/'Bulk DivVar Analysis'!$I$7,"")</f>
        <v>0.81104440384001852</v>
      </c>
      <c r="H949" s="338" t="str">
        <f>IF(ISNUMBER(E949), IF(G949&gt;'Bulk DivVar Analysis'!$J$9,"Pass","Fail"),"")</f>
        <v>Pass</v>
      </c>
      <c r="I949" s="338" t="str">
        <f t="shared" si="16"/>
        <v>Gamma_6_G12</v>
      </c>
      <c r="J949" s="339"/>
      <c r="K949" s="339"/>
      <c r="L949" s="339"/>
      <c r="M949" s="339"/>
      <c r="N949" s="339"/>
      <c r="O949" s="339"/>
      <c r="P949" s="339"/>
      <c r="Q949" s="339"/>
    </row>
    <row r="950" spans="1:17" ht="13.5" customHeight="1">
      <c r="A950" s="481" t="s">
        <v>1127</v>
      </c>
      <c r="B950" s="481" t="s">
        <v>766</v>
      </c>
      <c r="C950" s="481" t="s">
        <v>1275</v>
      </c>
      <c r="D950" s="481" t="s">
        <v>1861</v>
      </c>
      <c r="E950" s="481">
        <v>17862</v>
      </c>
      <c r="F950" s="339"/>
      <c r="G950" s="340">
        <f>IF(ISNUMBER(E950),E950/'Bulk DivVar Analysis'!$I$7,"")</f>
        <v>1.0361089358740103</v>
      </c>
      <c r="H950" s="338" t="str">
        <f>IF(ISNUMBER(E950), IF(G950&gt;'Bulk DivVar Analysis'!$J$9,"Pass","Fail"),"")</f>
        <v>Pass</v>
      </c>
      <c r="I950" s="338" t="str">
        <f t="shared" si="16"/>
        <v>Gamma_6_H1</v>
      </c>
      <c r="J950" s="339"/>
      <c r="K950" s="339"/>
      <c r="L950" s="339"/>
      <c r="M950" s="339"/>
      <c r="N950" s="339"/>
      <c r="O950" s="339"/>
      <c r="P950" s="339"/>
      <c r="Q950" s="339"/>
    </row>
    <row r="951" spans="1:17" ht="13.5" customHeight="1">
      <c r="A951" s="481" t="s">
        <v>1127</v>
      </c>
      <c r="B951" s="481" t="s">
        <v>766</v>
      </c>
      <c r="C951" s="481" t="s">
        <v>1277</v>
      </c>
      <c r="D951" s="481" t="s">
        <v>1862</v>
      </c>
      <c r="E951" s="481">
        <v>13337</v>
      </c>
      <c r="F951" s="339"/>
      <c r="G951" s="340">
        <f>IF(ISNUMBER(E951),E951/'Bulk DivVar Analysis'!$I$7,"")</f>
        <v>0.77363032570550194</v>
      </c>
      <c r="H951" s="338" t="str">
        <f>IF(ISNUMBER(E951), IF(G951&gt;'Bulk DivVar Analysis'!$J$9,"Pass","Fail"),"")</f>
        <v>Pass</v>
      </c>
      <c r="I951" s="338" t="str">
        <f t="shared" si="16"/>
        <v>Gamma_6_H2</v>
      </c>
      <c r="J951" s="339"/>
      <c r="K951" s="339"/>
      <c r="L951" s="339"/>
      <c r="M951" s="339"/>
      <c r="N951" s="339"/>
      <c r="O951" s="339"/>
      <c r="P951" s="339"/>
      <c r="Q951" s="339"/>
    </row>
    <row r="952" spans="1:17" ht="13.5" customHeight="1">
      <c r="A952" s="481" t="s">
        <v>1127</v>
      </c>
      <c r="B952" s="481" t="s">
        <v>766</v>
      </c>
      <c r="C952" s="481" t="s">
        <v>1279</v>
      </c>
      <c r="D952" s="481" t="s">
        <v>1863</v>
      </c>
      <c r="E952" s="481">
        <v>13113</v>
      </c>
      <c r="F952" s="339"/>
      <c r="G952" s="340">
        <f>IF(ISNUMBER(E952),E952/'Bulk DivVar Analysis'!$I$7,"")</f>
        <v>0.76063690942312712</v>
      </c>
      <c r="H952" s="338" t="str">
        <f>IF(ISNUMBER(E952), IF(G952&gt;'Bulk DivVar Analysis'!$J$9,"Pass","Fail"),"")</f>
        <v>Pass</v>
      </c>
      <c r="I952" s="338" t="str">
        <f t="shared" si="16"/>
        <v>Gamma_6_H3</v>
      </c>
      <c r="J952" s="339"/>
      <c r="K952" s="339"/>
      <c r="L952" s="339"/>
      <c r="M952" s="339"/>
      <c r="N952" s="339"/>
      <c r="O952" s="339"/>
      <c r="P952" s="339"/>
      <c r="Q952" s="339"/>
    </row>
    <row r="953" spans="1:17" ht="13.5" customHeight="1">
      <c r="A953" s="481" t="s">
        <v>1127</v>
      </c>
      <c r="B953" s="481" t="s">
        <v>766</v>
      </c>
      <c r="C953" s="481" t="s">
        <v>1281</v>
      </c>
      <c r="D953" s="481" t="s">
        <v>1864</v>
      </c>
      <c r="E953" s="481">
        <v>15829</v>
      </c>
      <c r="F953" s="339"/>
      <c r="G953" s="340">
        <f>IF(ISNUMBER(E953),E953/'Bulk DivVar Analysis'!$I$7,"")</f>
        <v>0.91818208184692129</v>
      </c>
      <c r="H953" s="338" t="str">
        <f>IF(ISNUMBER(E953), IF(G953&gt;'Bulk DivVar Analysis'!$J$9,"Pass","Fail"),"")</f>
        <v>Pass</v>
      </c>
      <c r="I953" s="338" t="str">
        <f t="shared" si="16"/>
        <v>Gamma_6_H4</v>
      </c>
      <c r="J953" s="339"/>
      <c r="K953" s="339"/>
      <c r="L953" s="339"/>
      <c r="M953" s="339"/>
      <c r="N953" s="339"/>
      <c r="O953" s="339"/>
      <c r="P953" s="339"/>
      <c r="Q953" s="339"/>
    </row>
    <row r="954" spans="1:17" ht="13.5" customHeight="1">
      <c r="A954" s="481" t="s">
        <v>1127</v>
      </c>
      <c r="B954" s="481" t="s">
        <v>766</v>
      </c>
      <c r="C954" s="481" t="s">
        <v>1283</v>
      </c>
      <c r="D954" s="481" t="s">
        <v>1865</v>
      </c>
      <c r="E954" s="481">
        <v>13299</v>
      </c>
      <c r="F954" s="339"/>
      <c r="G954" s="340">
        <f>IF(ISNUMBER(E954),E954/'Bulk DivVar Analysis'!$I$7,"")</f>
        <v>0.77142608544331337</v>
      </c>
      <c r="H954" s="338" t="str">
        <f>IF(ISNUMBER(E954), IF(G954&gt;'Bulk DivVar Analysis'!$J$9,"Pass","Fail"),"")</f>
        <v>Pass</v>
      </c>
      <c r="I954" s="338" t="str">
        <f t="shared" si="16"/>
        <v>Gamma_6_H5</v>
      </c>
      <c r="J954" s="339"/>
      <c r="K954" s="339"/>
      <c r="L954" s="339"/>
      <c r="M954" s="339"/>
      <c r="N954" s="339"/>
      <c r="O954" s="339"/>
      <c r="P954" s="339"/>
      <c r="Q954" s="339"/>
    </row>
    <row r="955" spans="1:17" ht="13.5" customHeight="1">
      <c r="A955" s="481" t="s">
        <v>1127</v>
      </c>
      <c r="B955" s="481" t="s">
        <v>766</v>
      </c>
      <c r="C955" s="481" t="s">
        <v>1285</v>
      </c>
      <c r="D955" s="481" t="s">
        <v>1866</v>
      </c>
      <c r="E955" s="481">
        <v>18501</v>
      </c>
      <c r="F955" s="339"/>
      <c r="G955" s="340">
        <f>IF(ISNUMBER(E955),E955/'Bulk DivVar Analysis'!$I$7,"")</f>
        <v>1.0731749760723919</v>
      </c>
      <c r="H955" s="338" t="str">
        <f>IF(ISNUMBER(E955), IF(G955&gt;'Bulk DivVar Analysis'!$J$9,"Pass","Fail"),"")</f>
        <v>Pass</v>
      </c>
      <c r="I955" s="338" t="str">
        <f t="shared" si="16"/>
        <v>Gamma_6_H6</v>
      </c>
      <c r="J955" s="339"/>
      <c r="K955" s="339"/>
      <c r="L955" s="339"/>
      <c r="M955" s="339"/>
      <c r="N955" s="339"/>
      <c r="O955" s="339"/>
      <c r="P955" s="339"/>
      <c r="Q955" s="339"/>
    </row>
    <row r="956" spans="1:17" ht="13.5" customHeight="1">
      <c r="A956" s="481" t="s">
        <v>1127</v>
      </c>
      <c r="B956" s="481" t="s">
        <v>766</v>
      </c>
      <c r="C956" s="481" t="s">
        <v>1287</v>
      </c>
      <c r="D956" s="481" t="s">
        <v>1867</v>
      </c>
      <c r="E956" s="481">
        <v>28957</v>
      </c>
      <c r="F956" s="339"/>
      <c r="G956" s="340">
        <f>IF(ISNUMBER(E956),E956/'Bulk DivVar Analysis'!$I$7,"")</f>
        <v>1.6796890861103861</v>
      </c>
      <c r="H956" s="338" t="str">
        <f>IF(ISNUMBER(E956), IF(G956&gt;'Bulk DivVar Analysis'!$J$9,"Pass","Fail"),"")</f>
        <v>Pass</v>
      </c>
      <c r="I956" s="338" t="str">
        <f t="shared" si="16"/>
        <v>Gamma_6_H7</v>
      </c>
      <c r="J956" s="339"/>
      <c r="K956" s="339"/>
      <c r="L956" s="339"/>
      <c r="M956" s="339"/>
      <c r="N956" s="339"/>
      <c r="O956" s="339"/>
      <c r="P956" s="339"/>
      <c r="Q956" s="339"/>
    </row>
    <row r="957" spans="1:17" ht="13.5" customHeight="1">
      <c r="A957" s="481" t="s">
        <v>1127</v>
      </c>
      <c r="B957" s="481" t="s">
        <v>766</v>
      </c>
      <c r="C957" s="481" t="s">
        <v>1289</v>
      </c>
      <c r="D957" s="481" t="s">
        <v>1868</v>
      </c>
      <c r="E957" s="481">
        <v>23193</v>
      </c>
      <c r="F957" s="339"/>
      <c r="G957" s="340">
        <f>IF(ISNUMBER(E957),E957/'Bulk DivVar Analysis'!$I$7,"")</f>
        <v>1.3453406421299923</v>
      </c>
      <c r="H957" s="338" t="str">
        <f>IF(ISNUMBER(E957), IF(G957&gt;'Bulk DivVar Analysis'!$J$9,"Pass","Fail"),"")</f>
        <v>Pass</v>
      </c>
      <c r="I957" s="338" t="str">
        <f t="shared" si="16"/>
        <v>Gamma_6_H8</v>
      </c>
      <c r="J957" s="339"/>
      <c r="K957" s="339"/>
      <c r="L957" s="339"/>
      <c r="M957" s="339"/>
      <c r="N957" s="339"/>
      <c r="O957" s="339"/>
      <c r="P957" s="339"/>
      <c r="Q957" s="339"/>
    </row>
    <row r="958" spans="1:17" ht="13.5" customHeight="1">
      <c r="A958" s="481" t="s">
        <v>1127</v>
      </c>
      <c r="B958" s="481" t="s">
        <v>766</v>
      </c>
      <c r="C958" s="481" t="s">
        <v>1291</v>
      </c>
      <c r="D958" s="481" t="s">
        <v>1869</v>
      </c>
      <c r="E958" s="481">
        <v>16339</v>
      </c>
      <c r="F958" s="339"/>
      <c r="G958" s="340">
        <f>IF(ISNUMBER(E958),E958/'Bulk DivVar Analysis'!$I$7,"")</f>
        <v>0.94776530641839962</v>
      </c>
      <c r="H958" s="338" t="str">
        <f>IF(ISNUMBER(E958), IF(G958&gt;'Bulk DivVar Analysis'!$J$9,"Pass","Fail"),"")</f>
        <v>Pass</v>
      </c>
      <c r="I958" s="338" t="str">
        <f t="shared" si="16"/>
        <v>Gamma_6_H9</v>
      </c>
      <c r="J958" s="339"/>
      <c r="K958" s="339"/>
      <c r="L958" s="339"/>
      <c r="M958" s="339"/>
      <c r="N958" s="339"/>
      <c r="O958" s="339"/>
      <c r="P958" s="339"/>
      <c r="Q958" s="339"/>
    </row>
    <row r="959" spans="1:17" ht="13.5" customHeight="1">
      <c r="A959" s="481" t="s">
        <v>1127</v>
      </c>
      <c r="B959" s="481" t="s">
        <v>766</v>
      </c>
      <c r="C959" s="481" t="s">
        <v>580</v>
      </c>
      <c r="D959" s="481" t="s">
        <v>1870</v>
      </c>
      <c r="E959" s="481">
        <v>7960</v>
      </c>
      <c r="F959" s="339"/>
      <c r="G959" s="340">
        <f>IF(ISNUMBER(E959),E959/'Bulk DivVar Analysis'!$I$7,"")</f>
        <v>0.46173032860581803</v>
      </c>
      <c r="H959" s="338" t="str">
        <f>IF(ISNUMBER(E959), IF(G959&gt;'Bulk DivVar Analysis'!$J$9,"Pass","Fail"),"")</f>
        <v>Pass</v>
      </c>
      <c r="I959" s="338" t="str">
        <f t="shared" si="16"/>
        <v>Gamma_6_H10</v>
      </c>
      <c r="J959" s="339"/>
      <c r="K959" s="339"/>
      <c r="L959" s="339"/>
      <c r="M959" s="339"/>
      <c r="N959" s="339"/>
      <c r="O959" s="339"/>
      <c r="P959" s="339"/>
      <c r="Q959" s="339"/>
    </row>
    <row r="960" spans="1:17" ht="13.5" customHeight="1">
      <c r="A960" s="481" t="s">
        <v>1127</v>
      </c>
      <c r="B960" s="481" t="s">
        <v>766</v>
      </c>
      <c r="C960" s="481" t="s">
        <v>581</v>
      </c>
      <c r="D960" s="481" t="s">
        <v>1871</v>
      </c>
      <c r="E960" s="481">
        <v>9817</v>
      </c>
      <c r="F960" s="339"/>
      <c r="G960" s="340">
        <f>IF(ISNUMBER(E960),E960/'Bulk DivVar Analysis'!$I$7,"")</f>
        <v>0.56944806983961249</v>
      </c>
      <c r="H960" s="338" t="str">
        <f>IF(ISNUMBER(E960), IF(G960&gt;'Bulk DivVar Analysis'!$J$9,"Pass","Fail"),"")</f>
        <v>Pass</v>
      </c>
      <c r="I960" s="338" t="str">
        <f t="shared" si="16"/>
        <v>Gamma_6_H11</v>
      </c>
      <c r="J960" s="339"/>
      <c r="K960" s="339"/>
      <c r="L960" s="339"/>
      <c r="M960" s="339"/>
      <c r="N960" s="339"/>
      <c r="O960" s="339"/>
      <c r="P960" s="339"/>
      <c r="Q960" s="339"/>
    </row>
    <row r="961" spans="1:17" ht="13.5" customHeight="1">
      <c r="A961" s="481" t="s">
        <v>1127</v>
      </c>
      <c r="B961" s="481" t="s">
        <v>766</v>
      </c>
      <c r="C961" s="481" t="s">
        <v>582</v>
      </c>
      <c r="D961" s="481" t="s">
        <v>1872</v>
      </c>
      <c r="E961" s="481">
        <v>13277</v>
      </c>
      <c r="F961" s="339"/>
      <c r="G961" s="340">
        <f>IF(ISNUMBER(E961),E961/'Bulk DivVar Analysis'!$I$7,"")</f>
        <v>0.77014994634415146</v>
      </c>
      <c r="H961" s="338" t="str">
        <f>IF(ISNUMBER(E961), IF(G961&gt;'Bulk DivVar Analysis'!$J$9,"Pass","Fail"),"")</f>
        <v>Pass</v>
      </c>
      <c r="I961" s="338" t="str">
        <f t="shared" si="16"/>
        <v>Gamma_6_H12</v>
      </c>
      <c r="J961" s="339"/>
      <c r="K961" s="339"/>
      <c r="L961" s="339"/>
      <c r="M961" s="339"/>
      <c r="N961" s="339"/>
      <c r="O961" s="339"/>
      <c r="P961" s="339"/>
      <c r="Q961" s="339"/>
    </row>
    <row r="962" spans="1:17" ht="13.5" customHeight="1">
      <c r="A962" s="481" t="s">
        <v>1127</v>
      </c>
      <c r="B962" s="481" t="s">
        <v>768</v>
      </c>
      <c r="C962" s="481" t="s">
        <v>1128</v>
      </c>
      <c r="D962" s="481" t="s">
        <v>1873</v>
      </c>
      <c r="E962" s="481">
        <v>10033</v>
      </c>
      <c r="F962" s="339"/>
      <c r="G962" s="340">
        <f>IF(ISNUMBER(E962),E962/'Bulk DivVar Analysis'!$I$7,"")</f>
        <v>0.58197743554047388</v>
      </c>
      <c r="H962" s="338" t="str">
        <f>IF(ISNUMBER(E962), IF(G962&gt;'Bulk DivVar Analysis'!$J$9,"Pass","Fail"),"")</f>
        <v>Pass</v>
      </c>
      <c r="I962" s="338" t="str">
        <f t="shared" si="16"/>
        <v>Gamma_7_A1</v>
      </c>
      <c r="J962" s="339"/>
      <c r="K962" s="339"/>
      <c r="L962" s="339"/>
      <c r="M962" s="339"/>
      <c r="N962" s="339"/>
      <c r="O962" s="339"/>
      <c r="P962" s="339"/>
      <c r="Q962" s="339"/>
    </row>
    <row r="963" spans="1:17" ht="13.5" customHeight="1">
      <c r="A963" s="481" t="s">
        <v>1127</v>
      </c>
      <c r="B963" s="481" t="s">
        <v>768</v>
      </c>
      <c r="C963" s="481" t="s">
        <v>1130</v>
      </c>
      <c r="D963" s="481" t="s">
        <v>1874</v>
      </c>
      <c r="E963" s="481">
        <v>6732</v>
      </c>
      <c r="F963" s="339"/>
      <c r="G963" s="340">
        <f>IF(ISNUMBER(E963),E963/'Bulk DivVar Analysis'!$I$7,"")</f>
        <v>0.39049856434351343</v>
      </c>
      <c r="H963" s="338" t="str">
        <f>IF(ISNUMBER(E963), IF(G963&gt;'Bulk DivVar Analysis'!$J$9,"Pass","Fail"),"")</f>
        <v>Pass</v>
      </c>
      <c r="I963" s="338" t="str">
        <f t="shared" ref="I963:I1026" si="17">_xlfn.TEXTJOIN("_",TRUE,B963,C963)</f>
        <v>Gamma_7_A2</v>
      </c>
      <c r="J963" s="339"/>
      <c r="K963" s="339"/>
      <c r="L963" s="339"/>
      <c r="M963" s="339"/>
      <c r="N963" s="339"/>
      <c r="O963" s="339"/>
      <c r="P963" s="339"/>
      <c r="Q963" s="339"/>
    </row>
    <row r="964" spans="1:17" ht="13.5" customHeight="1">
      <c r="A964" s="481" t="s">
        <v>1127</v>
      </c>
      <c r="B964" s="481" t="s">
        <v>768</v>
      </c>
      <c r="C964" s="481" t="s">
        <v>1132</v>
      </c>
      <c r="D964" s="481" t="s">
        <v>1875</v>
      </c>
      <c r="E964" s="481">
        <v>12944</v>
      </c>
      <c r="F964" s="339"/>
      <c r="G964" s="340">
        <f>IF(ISNUMBER(E964),E964/'Bulk DivVar Analysis'!$I$7,"")</f>
        <v>0.7508338408886569</v>
      </c>
      <c r="H964" s="338" t="str">
        <f>IF(ISNUMBER(E964), IF(G964&gt;'Bulk DivVar Analysis'!$J$9,"Pass","Fail"),"")</f>
        <v>Pass</v>
      </c>
      <c r="I964" s="338" t="str">
        <f t="shared" si="17"/>
        <v>Gamma_7_A3</v>
      </c>
      <c r="J964" s="339"/>
      <c r="K964" s="339"/>
      <c r="L964" s="339"/>
      <c r="M964" s="339"/>
      <c r="N964" s="339"/>
      <c r="O964" s="339"/>
      <c r="P964" s="339"/>
      <c r="Q964" s="339"/>
    </row>
    <row r="965" spans="1:17" ht="13.5" customHeight="1">
      <c r="A965" s="481" t="s">
        <v>1127</v>
      </c>
      <c r="B965" s="481" t="s">
        <v>768</v>
      </c>
      <c r="C965" s="481" t="s">
        <v>1134</v>
      </c>
      <c r="D965" s="481" t="s">
        <v>1876</v>
      </c>
      <c r="E965" s="481">
        <v>5580</v>
      </c>
      <c r="F965" s="339"/>
      <c r="G965" s="340">
        <f>IF(ISNUMBER(E965),E965/'Bulk DivVar Analysis'!$I$7,"")</f>
        <v>0.32367528060558604</v>
      </c>
      <c r="H965" s="338" t="str">
        <f>IF(ISNUMBER(E965), IF(G965&gt;'Bulk DivVar Analysis'!$J$9,"Pass","Fail"),"")</f>
        <v>Pass</v>
      </c>
      <c r="I965" s="338" t="str">
        <f t="shared" si="17"/>
        <v>Gamma_7_A4</v>
      </c>
      <c r="J965" s="339"/>
      <c r="K965" s="339"/>
      <c r="L965" s="339"/>
      <c r="M965" s="339"/>
      <c r="N965" s="339"/>
      <c r="O965" s="339"/>
      <c r="P965" s="339"/>
      <c r="Q965" s="339"/>
    </row>
    <row r="966" spans="1:17" ht="13.5" customHeight="1">
      <c r="A966" s="481" t="s">
        <v>1127</v>
      </c>
      <c r="B966" s="481" t="s">
        <v>768</v>
      </c>
      <c r="C966" s="481" t="s">
        <v>1136</v>
      </c>
      <c r="D966" s="481" t="s">
        <v>1877</v>
      </c>
      <c r="E966" s="481">
        <v>17808</v>
      </c>
      <c r="F966" s="339"/>
      <c r="G966" s="340">
        <f>IF(ISNUMBER(E966),E966/'Bulk DivVar Analysis'!$I$7,"")</f>
        <v>1.032976594448795</v>
      </c>
      <c r="H966" s="338" t="str">
        <f>IF(ISNUMBER(E966), IF(G966&gt;'Bulk DivVar Analysis'!$J$9,"Pass","Fail"),"")</f>
        <v>Pass</v>
      </c>
      <c r="I966" s="338" t="str">
        <f t="shared" si="17"/>
        <v>Gamma_7_A5</v>
      </c>
      <c r="J966" s="339"/>
      <c r="K966" s="339"/>
      <c r="L966" s="339"/>
      <c r="M966" s="339"/>
      <c r="N966" s="339"/>
      <c r="O966" s="339"/>
      <c r="P966" s="339"/>
      <c r="Q966" s="339"/>
    </row>
    <row r="967" spans="1:17" ht="13.5" customHeight="1">
      <c r="A967" s="481" t="s">
        <v>1127</v>
      </c>
      <c r="B967" s="481" t="s">
        <v>768</v>
      </c>
      <c r="C967" s="481" t="s">
        <v>1138</v>
      </c>
      <c r="D967" s="481" t="s">
        <v>1878</v>
      </c>
      <c r="E967" s="481">
        <v>6914</v>
      </c>
      <c r="F967" s="339"/>
      <c r="G967" s="340">
        <f>IF(ISNUMBER(E967),E967/'Bulk DivVar Analysis'!$I$7,"")</f>
        <v>0.40105571507294296</v>
      </c>
      <c r="H967" s="338" t="str">
        <f>IF(ISNUMBER(E967), IF(G967&gt;'Bulk DivVar Analysis'!$J$9,"Pass","Fail"),"")</f>
        <v>Pass</v>
      </c>
      <c r="I967" s="338" t="str">
        <f t="shared" si="17"/>
        <v>Gamma_7_A6</v>
      </c>
      <c r="J967" s="339"/>
      <c r="K967" s="339"/>
      <c r="L967" s="339"/>
      <c r="M967" s="339"/>
      <c r="N967" s="339"/>
      <c r="O967" s="339"/>
      <c r="P967" s="339"/>
      <c r="Q967" s="339"/>
    </row>
    <row r="968" spans="1:17" ht="13.5" customHeight="1">
      <c r="A968" s="481" t="s">
        <v>1127</v>
      </c>
      <c r="B968" s="481" t="s">
        <v>768</v>
      </c>
      <c r="C968" s="481" t="s">
        <v>1140</v>
      </c>
      <c r="D968" s="481" t="s">
        <v>1879</v>
      </c>
      <c r="E968" s="481">
        <v>17892</v>
      </c>
      <c r="F968" s="339"/>
      <c r="G968" s="340">
        <f>IF(ISNUMBER(E968),E968/'Bulk DivVar Analysis'!$I$7,"")</f>
        <v>1.0378491255546856</v>
      </c>
      <c r="H968" s="338" t="str">
        <f>IF(ISNUMBER(E968), IF(G968&gt;'Bulk DivVar Analysis'!$J$9,"Pass","Fail"),"")</f>
        <v>Pass</v>
      </c>
      <c r="I968" s="338" t="str">
        <f t="shared" si="17"/>
        <v>Gamma_7_A7</v>
      </c>
      <c r="J968" s="339"/>
      <c r="K968" s="339"/>
      <c r="L968" s="339"/>
      <c r="M968" s="339"/>
      <c r="N968" s="339"/>
      <c r="O968" s="339"/>
      <c r="P968" s="339"/>
      <c r="Q968" s="339"/>
    </row>
    <row r="969" spans="1:17" ht="13.5" customHeight="1">
      <c r="A969" s="481" t="s">
        <v>1127</v>
      </c>
      <c r="B969" s="481" t="s">
        <v>768</v>
      </c>
      <c r="C969" s="481" t="s">
        <v>1142</v>
      </c>
      <c r="D969" s="481" t="s">
        <v>1880</v>
      </c>
      <c r="E969" s="481">
        <v>19203</v>
      </c>
      <c r="F969" s="339"/>
      <c r="G969" s="340">
        <f>IF(ISNUMBER(E969),E969/'Bulk DivVar Analysis'!$I$7,"")</f>
        <v>1.1138954146001914</v>
      </c>
      <c r="H969" s="338" t="str">
        <f>IF(ISNUMBER(E969), IF(G969&gt;'Bulk DivVar Analysis'!$J$9,"Pass","Fail"),"")</f>
        <v>Pass</v>
      </c>
      <c r="I969" s="338" t="str">
        <f t="shared" si="17"/>
        <v>Gamma_7_A8</v>
      </c>
      <c r="J969" s="339"/>
      <c r="K969" s="339"/>
      <c r="L969" s="339"/>
      <c r="M969" s="339"/>
      <c r="N969" s="339"/>
      <c r="O969" s="339"/>
      <c r="P969" s="339"/>
      <c r="Q969" s="339"/>
    </row>
    <row r="970" spans="1:17" ht="13.5" customHeight="1">
      <c r="A970" s="481" t="s">
        <v>1127</v>
      </c>
      <c r="B970" s="481" t="s">
        <v>768</v>
      </c>
      <c r="C970" s="481" t="s">
        <v>1144</v>
      </c>
      <c r="D970" s="481" t="s">
        <v>1881</v>
      </c>
      <c r="E970" s="481">
        <v>21805</v>
      </c>
      <c r="F970" s="339"/>
      <c r="G970" s="340">
        <f>IF(ISNUMBER(E970),E970/'Bulk DivVar Analysis'!$I$7,"")</f>
        <v>1.2648278662374199</v>
      </c>
      <c r="H970" s="338" t="str">
        <f>IF(ISNUMBER(E970), IF(G970&gt;'Bulk DivVar Analysis'!$J$9,"Pass","Fail"),"")</f>
        <v>Pass</v>
      </c>
      <c r="I970" s="338" t="str">
        <f t="shared" si="17"/>
        <v>Gamma_7_A9</v>
      </c>
      <c r="J970" s="339"/>
      <c r="K970" s="339"/>
      <c r="L970" s="339"/>
      <c r="M970" s="339"/>
      <c r="N970" s="339"/>
      <c r="O970" s="339"/>
      <c r="P970" s="339"/>
      <c r="Q970" s="339"/>
    </row>
    <row r="971" spans="1:17" ht="13.5" customHeight="1">
      <c r="A971" s="481" t="s">
        <v>1127</v>
      </c>
      <c r="B971" s="481" t="s">
        <v>768</v>
      </c>
      <c r="C971" s="481" t="s">
        <v>496</v>
      </c>
      <c r="D971" s="481" t="s">
        <v>1882</v>
      </c>
      <c r="E971" s="481">
        <v>8325</v>
      </c>
      <c r="F971" s="339"/>
      <c r="G971" s="340">
        <f>IF(ISNUMBER(E971),E971/'Bulk DivVar Analysis'!$I$7,"")</f>
        <v>0.48290263638736625</v>
      </c>
      <c r="H971" s="338" t="str">
        <f>IF(ISNUMBER(E971), IF(G971&gt;'Bulk DivVar Analysis'!$J$9,"Pass","Fail"),"")</f>
        <v>Pass</v>
      </c>
      <c r="I971" s="338" t="str">
        <f t="shared" si="17"/>
        <v>Gamma_7_A10</v>
      </c>
      <c r="J971" s="339"/>
      <c r="K971" s="339"/>
      <c r="L971" s="339"/>
      <c r="M971" s="339"/>
      <c r="N971" s="339"/>
      <c r="O971" s="339"/>
      <c r="P971" s="339"/>
      <c r="Q971" s="339"/>
    </row>
    <row r="972" spans="1:17" ht="13.5" customHeight="1">
      <c r="A972" s="481" t="s">
        <v>1127</v>
      </c>
      <c r="B972" s="481" t="s">
        <v>768</v>
      </c>
      <c r="C972" s="481" t="s">
        <v>497</v>
      </c>
      <c r="D972" s="481" t="s">
        <v>1883</v>
      </c>
      <c r="E972" s="481">
        <v>9346</v>
      </c>
      <c r="F972" s="339"/>
      <c r="G972" s="340">
        <f>IF(ISNUMBER(E972),E972/'Bulk DivVar Analysis'!$I$7,"")</f>
        <v>0.542127091853012</v>
      </c>
      <c r="H972" s="338" t="str">
        <f>IF(ISNUMBER(E972), IF(G972&gt;'Bulk DivVar Analysis'!$J$9,"Pass","Fail"),"")</f>
        <v>Pass</v>
      </c>
      <c r="I972" s="338" t="str">
        <f t="shared" si="17"/>
        <v>Gamma_7_A11</v>
      </c>
      <c r="J972" s="339"/>
      <c r="K972" s="339"/>
      <c r="L972" s="339"/>
      <c r="M972" s="339"/>
      <c r="N972" s="339"/>
      <c r="O972" s="339"/>
      <c r="P972" s="339"/>
      <c r="Q972" s="339"/>
    </row>
    <row r="973" spans="1:17" ht="13.5" customHeight="1">
      <c r="A973" s="481" t="s">
        <v>1127</v>
      </c>
      <c r="B973" s="481" t="s">
        <v>768</v>
      </c>
      <c r="C973" s="481" t="s">
        <v>498</v>
      </c>
      <c r="D973" s="481" t="s">
        <v>1884</v>
      </c>
      <c r="E973" s="481">
        <v>7454</v>
      </c>
      <c r="F973" s="339"/>
      <c r="G973" s="340">
        <f>IF(ISNUMBER(E973),E973/'Bulk DivVar Analysis'!$I$7,"")</f>
        <v>0.43237912932509642</v>
      </c>
      <c r="H973" s="338" t="str">
        <f>IF(ISNUMBER(E973), IF(G973&gt;'Bulk DivVar Analysis'!$J$9,"Pass","Fail"),"")</f>
        <v>Pass</v>
      </c>
      <c r="I973" s="338" t="str">
        <f t="shared" si="17"/>
        <v>Gamma_7_A12</v>
      </c>
      <c r="J973" s="339"/>
      <c r="K973" s="339"/>
      <c r="L973" s="339"/>
      <c r="M973" s="339"/>
      <c r="N973" s="339"/>
      <c r="O973" s="339"/>
      <c r="P973" s="339"/>
      <c r="Q973" s="339"/>
    </row>
    <row r="974" spans="1:17" ht="13.5" customHeight="1">
      <c r="A974" s="481" t="s">
        <v>1127</v>
      </c>
      <c r="B974" s="481" t="s">
        <v>768</v>
      </c>
      <c r="C974" s="481" t="s">
        <v>1149</v>
      </c>
      <c r="D974" s="481" t="s">
        <v>1885</v>
      </c>
      <c r="E974" s="481">
        <v>16281</v>
      </c>
      <c r="F974" s="339"/>
      <c r="G974" s="340">
        <f>IF(ISNUMBER(E974),E974/'Bulk DivVar Analysis'!$I$7,"")</f>
        <v>0.94440093970242756</v>
      </c>
      <c r="H974" s="338" t="str">
        <f>IF(ISNUMBER(E974), IF(G974&gt;'Bulk DivVar Analysis'!$J$9,"Pass","Fail"),"")</f>
        <v>Pass</v>
      </c>
      <c r="I974" s="338" t="str">
        <f t="shared" si="17"/>
        <v>Gamma_7_B1</v>
      </c>
      <c r="J974" s="339"/>
      <c r="K974" s="339"/>
      <c r="L974" s="339"/>
      <c r="M974" s="339"/>
      <c r="N974" s="339"/>
      <c r="O974" s="339"/>
      <c r="P974" s="339"/>
      <c r="Q974" s="339"/>
    </row>
    <row r="975" spans="1:17" ht="13.5" customHeight="1">
      <c r="A975" s="481" t="s">
        <v>1127</v>
      </c>
      <c r="B975" s="481" t="s">
        <v>768</v>
      </c>
      <c r="C975" s="481" t="s">
        <v>1151</v>
      </c>
      <c r="D975" s="481" t="s">
        <v>1886</v>
      </c>
      <c r="E975" s="481">
        <v>6304</v>
      </c>
      <c r="F975" s="339"/>
      <c r="G975" s="340">
        <f>IF(ISNUMBER(E975),E975/'Bulk DivVar Analysis'!$I$7,"")</f>
        <v>0.36567185823254733</v>
      </c>
      <c r="H975" s="338" t="str">
        <f>IF(ISNUMBER(E975), IF(G975&gt;'Bulk DivVar Analysis'!$J$9,"Pass","Fail"),"")</f>
        <v>Pass</v>
      </c>
      <c r="I975" s="338" t="str">
        <f t="shared" si="17"/>
        <v>Gamma_7_B2</v>
      </c>
      <c r="J975" s="339"/>
      <c r="K975" s="339"/>
      <c r="L975" s="339"/>
      <c r="M975" s="339"/>
      <c r="N975" s="339"/>
      <c r="O975" s="339"/>
      <c r="P975" s="339"/>
      <c r="Q975" s="339"/>
    </row>
    <row r="976" spans="1:17" ht="13.5" customHeight="1">
      <c r="A976" s="481" t="s">
        <v>1127</v>
      </c>
      <c r="B976" s="481" t="s">
        <v>768</v>
      </c>
      <c r="C976" s="481" t="s">
        <v>1153</v>
      </c>
      <c r="D976" s="481" t="s">
        <v>1887</v>
      </c>
      <c r="E976" s="481">
        <v>6714</v>
      </c>
      <c r="F976" s="339"/>
      <c r="G976" s="340">
        <f>IF(ISNUMBER(E976),E976/'Bulk DivVar Analysis'!$I$7,"")</f>
        <v>0.38945445053510835</v>
      </c>
      <c r="H976" s="338" t="str">
        <f>IF(ISNUMBER(E976), IF(G976&gt;'Bulk DivVar Analysis'!$J$9,"Pass","Fail"),"")</f>
        <v>Pass</v>
      </c>
      <c r="I976" s="338" t="str">
        <f t="shared" si="17"/>
        <v>Gamma_7_B3</v>
      </c>
      <c r="J976" s="339"/>
      <c r="K976" s="339"/>
      <c r="L976" s="339"/>
      <c r="M976" s="339"/>
      <c r="N976" s="339"/>
      <c r="O976" s="339"/>
      <c r="P976" s="339"/>
      <c r="Q976" s="339"/>
    </row>
    <row r="977" spans="1:17" ht="13.5" customHeight="1">
      <c r="A977" s="481" t="s">
        <v>1127</v>
      </c>
      <c r="B977" s="481" t="s">
        <v>768</v>
      </c>
      <c r="C977" s="481" t="s">
        <v>1155</v>
      </c>
      <c r="D977" s="481" t="s">
        <v>1888</v>
      </c>
      <c r="E977" s="481">
        <v>9931</v>
      </c>
      <c r="F977" s="339"/>
      <c r="G977" s="340">
        <f>IF(ISNUMBER(E977),E977/'Bulk DivVar Analysis'!$I$7,"")</f>
        <v>0.57606079062617821</v>
      </c>
      <c r="H977" s="338" t="str">
        <f>IF(ISNUMBER(E977), IF(G977&gt;'Bulk DivVar Analysis'!$J$9,"Pass","Fail"),"")</f>
        <v>Pass</v>
      </c>
      <c r="I977" s="338" t="str">
        <f t="shared" si="17"/>
        <v>Gamma_7_B4</v>
      </c>
      <c r="J977" s="339"/>
      <c r="K977" s="339"/>
      <c r="L977" s="339"/>
      <c r="M977" s="339"/>
      <c r="N977" s="339"/>
      <c r="O977" s="339"/>
      <c r="P977" s="339"/>
      <c r="Q977" s="339"/>
    </row>
    <row r="978" spans="1:17" ht="13.5" customHeight="1">
      <c r="A978" s="481" t="s">
        <v>1127</v>
      </c>
      <c r="B978" s="481" t="s">
        <v>768</v>
      </c>
      <c r="C978" s="481" t="s">
        <v>1157</v>
      </c>
      <c r="D978" s="481" t="s">
        <v>1889</v>
      </c>
      <c r="E978" s="481">
        <v>30846</v>
      </c>
      <c r="F978" s="339"/>
      <c r="G978" s="340">
        <f>IF(ISNUMBER(E978),E978/'Bulk DivVar Analysis'!$I$7,"")</f>
        <v>1.7892630296702341</v>
      </c>
      <c r="H978" s="338" t="str">
        <f>IF(ISNUMBER(E978), IF(G978&gt;'Bulk DivVar Analysis'!$J$9,"Pass","Fail"),"")</f>
        <v>Pass</v>
      </c>
      <c r="I978" s="338" t="str">
        <f t="shared" si="17"/>
        <v>Gamma_7_B5</v>
      </c>
      <c r="J978" s="339"/>
      <c r="K978" s="339"/>
      <c r="L978" s="339"/>
      <c r="M978" s="339"/>
      <c r="N978" s="339"/>
      <c r="O978" s="339"/>
      <c r="P978" s="339"/>
      <c r="Q978" s="339"/>
    </row>
    <row r="979" spans="1:17" ht="13.5" customHeight="1">
      <c r="A979" s="481" t="s">
        <v>1127</v>
      </c>
      <c r="B979" s="481" t="s">
        <v>768</v>
      </c>
      <c r="C979" s="481" t="s">
        <v>1159</v>
      </c>
      <c r="D979" s="481" t="s">
        <v>1890</v>
      </c>
      <c r="E979" s="481">
        <v>17618</v>
      </c>
      <c r="F979" s="339"/>
      <c r="G979" s="340">
        <f>IF(ISNUMBER(E979),E979/'Bulk DivVar Analysis'!$I$7,"")</f>
        <v>1.021955393137852</v>
      </c>
      <c r="H979" s="338" t="str">
        <f>IF(ISNUMBER(E979), IF(G979&gt;'Bulk DivVar Analysis'!$J$9,"Pass","Fail"),"")</f>
        <v>Pass</v>
      </c>
      <c r="I979" s="338" t="str">
        <f t="shared" si="17"/>
        <v>Gamma_7_B6</v>
      </c>
      <c r="J979" s="339"/>
      <c r="K979" s="339"/>
      <c r="L979" s="339"/>
      <c r="M979" s="339"/>
      <c r="N979" s="339"/>
      <c r="O979" s="339"/>
      <c r="P979" s="339"/>
      <c r="Q979" s="339"/>
    </row>
    <row r="980" spans="1:17" ht="13.5" customHeight="1">
      <c r="A980" s="481" t="s">
        <v>1127</v>
      </c>
      <c r="B980" s="481" t="s">
        <v>768</v>
      </c>
      <c r="C980" s="481" t="s">
        <v>1161</v>
      </c>
      <c r="D980" s="481" t="s">
        <v>1891</v>
      </c>
      <c r="E980" s="481">
        <v>12149</v>
      </c>
      <c r="F980" s="339"/>
      <c r="G980" s="340">
        <f>IF(ISNUMBER(E980),E980/'Bulk DivVar Analysis'!$I$7,"")</f>
        <v>0.70471881435076422</v>
      </c>
      <c r="H980" s="338" t="str">
        <f>IF(ISNUMBER(E980), IF(G980&gt;'Bulk DivVar Analysis'!$J$9,"Pass","Fail"),"")</f>
        <v>Pass</v>
      </c>
      <c r="I980" s="338" t="str">
        <f t="shared" si="17"/>
        <v>Gamma_7_B7</v>
      </c>
      <c r="J980" s="339"/>
      <c r="K980" s="339"/>
      <c r="L980" s="339"/>
      <c r="M980" s="339"/>
      <c r="N980" s="339"/>
      <c r="O980" s="339"/>
      <c r="P980" s="339"/>
      <c r="Q980" s="339"/>
    </row>
    <row r="981" spans="1:17" ht="13.5" customHeight="1">
      <c r="A981" s="481" t="s">
        <v>1127</v>
      </c>
      <c r="B981" s="481" t="s">
        <v>768</v>
      </c>
      <c r="C981" s="481" t="s">
        <v>1163</v>
      </c>
      <c r="D981" s="481" t="s">
        <v>1892</v>
      </c>
      <c r="E981" s="481">
        <v>16116</v>
      </c>
      <c r="F981" s="339"/>
      <c r="G981" s="340">
        <f>IF(ISNUMBER(E981),E981/'Bulk DivVar Analysis'!$I$7,"")</f>
        <v>0.93482989645871395</v>
      </c>
      <c r="H981" s="338" t="str">
        <f>IF(ISNUMBER(E981), IF(G981&gt;'Bulk DivVar Analysis'!$J$9,"Pass","Fail"),"")</f>
        <v>Pass</v>
      </c>
      <c r="I981" s="338" t="str">
        <f t="shared" si="17"/>
        <v>Gamma_7_B8</v>
      </c>
      <c r="J981" s="339"/>
      <c r="K981" s="339"/>
      <c r="L981" s="339"/>
      <c r="M981" s="339"/>
      <c r="N981" s="339"/>
      <c r="O981" s="339"/>
      <c r="P981" s="339"/>
      <c r="Q981" s="339"/>
    </row>
    <row r="982" spans="1:17" ht="13.5" customHeight="1">
      <c r="A982" s="481" t="s">
        <v>1127</v>
      </c>
      <c r="B982" s="481" t="s">
        <v>768</v>
      </c>
      <c r="C982" s="481" t="s">
        <v>1165</v>
      </c>
      <c r="D982" s="481" t="s">
        <v>1893</v>
      </c>
      <c r="E982" s="481">
        <v>12007</v>
      </c>
      <c r="F982" s="339"/>
      <c r="G982" s="340">
        <f>IF(ISNUMBER(E982),E982/'Bulk DivVar Analysis'!$I$7,"")</f>
        <v>0.69648191652890168</v>
      </c>
      <c r="H982" s="338" t="str">
        <f>IF(ISNUMBER(E982), IF(G982&gt;'Bulk DivVar Analysis'!$J$9,"Pass","Fail"),"")</f>
        <v>Pass</v>
      </c>
      <c r="I982" s="338" t="str">
        <f t="shared" si="17"/>
        <v>Gamma_7_B9</v>
      </c>
      <c r="J982" s="339"/>
      <c r="K982" s="339"/>
      <c r="L982" s="339"/>
      <c r="M982" s="339"/>
      <c r="N982" s="339"/>
      <c r="O982" s="339"/>
      <c r="P982" s="339"/>
      <c r="Q982" s="339"/>
    </row>
    <row r="983" spans="1:17" ht="13.5" customHeight="1">
      <c r="A983" s="481" t="s">
        <v>1127</v>
      </c>
      <c r="B983" s="481" t="s">
        <v>768</v>
      </c>
      <c r="C983" s="481" t="s">
        <v>508</v>
      </c>
      <c r="D983" s="481" t="s">
        <v>1894</v>
      </c>
      <c r="E983" s="481">
        <v>5381</v>
      </c>
      <c r="F983" s="339"/>
      <c r="G983" s="340">
        <f>IF(ISNUMBER(E983),E983/'Bulk DivVar Analysis'!$I$7,"")</f>
        <v>0.31213202239044058</v>
      </c>
      <c r="H983" s="338" t="str">
        <f>IF(ISNUMBER(E983), IF(G983&gt;'Bulk DivVar Analysis'!$J$9,"Pass","Fail"),"")</f>
        <v>Pass</v>
      </c>
      <c r="I983" s="338" t="str">
        <f t="shared" si="17"/>
        <v>Gamma_7_B10</v>
      </c>
      <c r="J983" s="339"/>
      <c r="K983" s="339"/>
      <c r="L983" s="339"/>
      <c r="M983" s="339"/>
      <c r="N983" s="339"/>
      <c r="O983" s="339"/>
      <c r="P983" s="339"/>
      <c r="Q983" s="339"/>
    </row>
    <row r="984" spans="1:17" ht="13.5" customHeight="1">
      <c r="A984" s="481" t="s">
        <v>1127</v>
      </c>
      <c r="B984" s="481" t="s">
        <v>768</v>
      </c>
      <c r="C984" s="481" t="s">
        <v>509</v>
      </c>
      <c r="D984" s="481" t="s">
        <v>1895</v>
      </c>
      <c r="E984" s="481">
        <v>14866</v>
      </c>
      <c r="F984" s="339"/>
      <c r="G984" s="340">
        <f>IF(ISNUMBER(E984),E984/'Bulk DivVar Analysis'!$I$7,"")</f>
        <v>0.86232199309724755</v>
      </c>
      <c r="H984" s="338" t="str">
        <f>IF(ISNUMBER(E984), IF(G984&gt;'Bulk DivVar Analysis'!$J$9,"Pass","Fail"),"")</f>
        <v>Pass</v>
      </c>
      <c r="I984" s="338" t="str">
        <f t="shared" si="17"/>
        <v>Gamma_7_B11</v>
      </c>
      <c r="J984" s="339"/>
      <c r="K984" s="339"/>
      <c r="L984" s="339"/>
      <c r="M984" s="339"/>
      <c r="N984" s="339"/>
      <c r="O984" s="339"/>
      <c r="P984" s="339"/>
      <c r="Q984" s="339"/>
    </row>
    <row r="985" spans="1:17" ht="13.5" customHeight="1">
      <c r="A985" s="481" t="s">
        <v>1127</v>
      </c>
      <c r="B985" s="481" t="s">
        <v>768</v>
      </c>
      <c r="C985" s="481" t="s">
        <v>510</v>
      </c>
      <c r="D985" s="481" t="s">
        <v>1896</v>
      </c>
      <c r="E985" s="481">
        <v>6003</v>
      </c>
      <c r="F985" s="339"/>
      <c r="G985" s="340">
        <f>IF(ISNUMBER(E985),E985/'Bulk DivVar Analysis'!$I$7,"")</f>
        <v>0.34821195510310626</v>
      </c>
      <c r="H985" s="338" t="str">
        <f>IF(ISNUMBER(E985), IF(G985&gt;'Bulk DivVar Analysis'!$J$9,"Pass","Fail"),"")</f>
        <v>Pass</v>
      </c>
      <c r="I985" s="338" t="str">
        <f t="shared" si="17"/>
        <v>Gamma_7_B12</v>
      </c>
      <c r="J985" s="339"/>
      <c r="K985" s="339"/>
      <c r="L985" s="339"/>
      <c r="M985" s="339"/>
      <c r="N985" s="339"/>
      <c r="O985" s="339"/>
      <c r="P985" s="339"/>
      <c r="Q985" s="339"/>
    </row>
    <row r="986" spans="1:17" ht="13.5" customHeight="1">
      <c r="A986" s="481" t="s">
        <v>1127</v>
      </c>
      <c r="B986" s="481" t="s">
        <v>768</v>
      </c>
      <c r="C986" s="481" t="s">
        <v>1170</v>
      </c>
      <c r="D986" s="481" t="s">
        <v>1897</v>
      </c>
      <c r="E986" s="481">
        <v>8476</v>
      </c>
      <c r="F986" s="339"/>
      <c r="G986" s="340">
        <f>IF(ISNUMBER(E986),E986/'Bulk DivVar Analysis'!$I$7,"")</f>
        <v>0.49166159111343138</v>
      </c>
      <c r="H986" s="338" t="str">
        <f>IF(ISNUMBER(E986), IF(G986&gt;'Bulk DivVar Analysis'!$J$9,"Pass","Fail"),"")</f>
        <v>Pass</v>
      </c>
      <c r="I986" s="338" t="str">
        <f t="shared" si="17"/>
        <v>Gamma_7_C1</v>
      </c>
      <c r="J986" s="339"/>
      <c r="K986" s="339"/>
      <c r="L986" s="339"/>
      <c r="M986" s="339"/>
      <c r="N986" s="339"/>
      <c r="O986" s="339"/>
      <c r="P986" s="339"/>
      <c r="Q986" s="339"/>
    </row>
    <row r="987" spans="1:17" ht="13.5" customHeight="1">
      <c r="A987" s="481" t="s">
        <v>1127</v>
      </c>
      <c r="B987" s="481" t="s">
        <v>768</v>
      </c>
      <c r="C987" s="481" t="s">
        <v>1172</v>
      </c>
      <c r="D987" s="481" t="s">
        <v>1898</v>
      </c>
      <c r="E987" s="481">
        <v>19742</v>
      </c>
      <c r="F987" s="339"/>
      <c r="G987" s="340">
        <f>IF(ISNUMBER(E987),E987/'Bulk DivVar Analysis'!$I$7,"")</f>
        <v>1.1451608225296557</v>
      </c>
      <c r="H987" s="338" t="str">
        <f>IF(ISNUMBER(E987), IF(G987&gt;'Bulk DivVar Analysis'!$J$9,"Pass","Fail"),"")</f>
        <v>Pass</v>
      </c>
      <c r="I987" s="338" t="str">
        <f t="shared" si="17"/>
        <v>Gamma_7_C2</v>
      </c>
      <c r="J987" s="339"/>
      <c r="K987" s="339"/>
      <c r="L987" s="339"/>
      <c r="M987" s="339"/>
      <c r="N987" s="339"/>
      <c r="O987" s="339"/>
      <c r="P987" s="339"/>
      <c r="Q987" s="339"/>
    </row>
    <row r="988" spans="1:17" ht="13.5" customHeight="1">
      <c r="A988" s="481" t="s">
        <v>1127</v>
      </c>
      <c r="B988" s="481" t="s">
        <v>768</v>
      </c>
      <c r="C988" s="481" t="s">
        <v>1174</v>
      </c>
      <c r="D988" s="481" t="s">
        <v>1899</v>
      </c>
      <c r="E988" s="481">
        <v>14076</v>
      </c>
      <c r="F988" s="339"/>
      <c r="G988" s="340">
        <f>IF(ISNUMBER(E988),E988/'Bulk DivVar Analysis'!$I$7,"")</f>
        <v>0.81649699817280086</v>
      </c>
      <c r="H988" s="338" t="str">
        <f>IF(ISNUMBER(E988), IF(G988&gt;'Bulk DivVar Analysis'!$J$9,"Pass","Fail"),"")</f>
        <v>Pass</v>
      </c>
      <c r="I988" s="338" t="str">
        <f t="shared" si="17"/>
        <v>Gamma_7_C3</v>
      </c>
      <c r="J988" s="339"/>
      <c r="K988" s="339"/>
      <c r="L988" s="339"/>
      <c r="M988" s="339"/>
      <c r="N988" s="339"/>
      <c r="O988" s="339"/>
      <c r="P988" s="339"/>
      <c r="Q988" s="339"/>
    </row>
    <row r="989" spans="1:17" ht="13.5" customHeight="1">
      <c r="A989" s="481" t="s">
        <v>1127</v>
      </c>
      <c r="B989" s="481" t="s">
        <v>768</v>
      </c>
      <c r="C989" s="481" t="s">
        <v>1176</v>
      </c>
      <c r="D989" s="481" t="s">
        <v>1900</v>
      </c>
      <c r="E989" s="481">
        <v>8405</v>
      </c>
      <c r="F989" s="339"/>
      <c r="G989" s="340">
        <f>IF(ISNUMBER(E989),E989/'Bulk DivVar Analysis'!$I$7,"")</f>
        <v>0.48754314220250006</v>
      </c>
      <c r="H989" s="338" t="str">
        <f>IF(ISNUMBER(E989), IF(G989&gt;'Bulk DivVar Analysis'!$J$9,"Pass","Fail"),"")</f>
        <v>Pass</v>
      </c>
      <c r="I989" s="338" t="str">
        <f t="shared" si="17"/>
        <v>Gamma_7_C4</v>
      </c>
      <c r="J989" s="339"/>
      <c r="K989" s="339"/>
      <c r="L989" s="339"/>
      <c r="M989" s="339"/>
      <c r="N989" s="339"/>
      <c r="O989" s="339"/>
      <c r="P989" s="339"/>
      <c r="Q989" s="339"/>
    </row>
    <row r="990" spans="1:17" ht="13.5" customHeight="1">
      <c r="A990" s="481" t="s">
        <v>1127</v>
      </c>
      <c r="B990" s="481" t="s">
        <v>768</v>
      </c>
      <c r="C990" s="481" t="s">
        <v>1178</v>
      </c>
      <c r="D990" s="481" t="s">
        <v>1901</v>
      </c>
      <c r="E990" s="481">
        <v>28347</v>
      </c>
      <c r="F990" s="339"/>
      <c r="G990" s="340">
        <f>IF(ISNUMBER(E990),E990/'Bulk DivVar Analysis'!$I$7,"")</f>
        <v>1.6443052292699905</v>
      </c>
      <c r="H990" s="338" t="str">
        <f>IF(ISNUMBER(E990), IF(G990&gt;'Bulk DivVar Analysis'!$J$9,"Pass","Fail"),"")</f>
        <v>Pass</v>
      </c>
      <c r="I990" s="338" t="str">
        <f t="shared" si="17"/>
        <v>Gamma_7_C5</v>
      </c>
      <c r="J990" s="339"/>
      <c r="K990" s="339"/>
      <c r="L990" s="339"/>
      <c r="M990" s="339"/>
      <c r="N990" s="339"/>
      <c r="O990" s="339"/>
      <c r="P990" s="339"/>
      <c r="Q990" s="339"/>
    </row>
    <row r="991" spans="1:17" ht="13.5" customHeight="1">
      <c r="A991" s="481" t="s">
        <v>1127</v>
      </c>
      <c r="B991" s="481" t="s">
        <v>768</v>
      </c>
      <c r="C991" s="481" t="s">
        <v>1180</v>
      </c>
      <c r="D991" s="481" t="s">
        <v>1902</v>
      </c>
      <c r="E991" s="481">
        <v>21261</v>
      </c>
      <c r="F991" s="339"/>
      <c r="G991" s="340">
        <f>IF(ISNUMBER(E991),E991/'Bulk DivVar Analysis'!$I$7,"")</f>
        <v>1.2332724266945096</v>
      </c>
      <c r="H991" s="338" t="str">
        <f>IF(ISNUMBER(E991), IF(G991&gt;'Bulk DivVar Analysis'!$J$9,"Pass","Fail"),"")</f>
        <v>Pass</v>
      </c>
      <c r="I991" s="338" t="str">
        <f t="shared" si="17"/>
        <v>Gamma_7_C6</v>
      </c>
      <c r="J991" s="339"/>
      <c r="K991" s="339"/>
      <c r="L991" s="339"/>
      <c r="M991" s="339"/>
      <c r="N991" s="339"/>
      <c r="O991" s="339"/>
      <c r="P991" s="339"/>
      <c r="Q991" s="339"/>
    </row>
    <row r="992" spans="1:17" ht="13.5" customHeight="1">
      <c r="A992" s="481" t="s">
        <v>1127</v>
      </c>
      <c r="B992" s="481" t="s">
        <v>768</v>
      </c>
      <c r="C992" s="481" t="s">
        <v>1182</v>
      </c>
      <c r="D992" s="481" t="s">
        <v>1903</v>
      </c>
      <c r="E992" s="481">
        <v>18497</v>
      </c>
      <c r="F992" s="339"/>
      <c r="G992" s="340">
        <f>IF(ISNUMBER(E992),E992/'Bulk DivVar Analysis'!$I$7,"")</f>
        <v>1.0729429507816353</v>
      </c>
      <c r="H992" s="338" t="str">
        <f>IF(ISNUMBER(E992), IF(G992&gt;'Bulk DivVar Analysis'!$J$9,"Pass","Fail"),"")</f>
        <v>Pass</v>
      </c>
      <c r="I992" s="338" t="str">
        <f t="shared" si="17"/>
        <v>Gamma_7_C7</v>
      </c>
      <c r="J992" s="339"/>
      <c r="K992" s="339"/>
      <c r="L992" s="339"/>
      <c r="M992" s="339"/>
      <c r="N992" s="339"/>
      <c r="O992" s="339"/>
      <c r="P992" s="339"/>
      <c r="Q992" s="339"/>
    </row>
    <row r="993" spans="1:17" ht="13.5" customHeight="1">
      <c r="A993" s="481" t="s">
        <v>1127</v>
      </c>
      <c r="B993" s="481" t="s">
        <v>768</v>
      </c>
      <c r="C993" s="481" t="s">
        <v>1184</v>
      </c>
      <c r="D993" s="481" t="s">
        <v>1904</v>
      </c>
      <c r="E993" s="481">
        <v>15943</v>
      </c>
      <c r="F993" s="339"/>
      <c r="G993" s="340">
        <f>IF(ISNUMBER(E993),E993/'Bulk DivVar Analysis'!$I$7,"")</f>
        <v>0.92479480263348701</v>
      </c>
      <c r="H993" s="338" t="str">
        <f>IF(ISNUMBER(E993), IF(G993&gt;'Bulk DivVar Analysis'!$J$9,"Pass","Fail"),"")</f>
        <v>Pass</v>
      </c>
      <c r="I993" s="338" t="str">
        <f t="shared" si="17"/>
        <v>Gamma_7_C8</v>
      </c>
      <c r="J993" s="339"/>
      <c r="K993" s="339"/>
      <c r="L993" s="339"/>
      <c r="M993" s="339"/>
      <c r="N993" s="339"/>
      <c r="O993" s="339"/>
      <c r="P993" s="339"/>
      <c r="Q993" s="339"/>
    </row>
    <row r="994" spans="1:17" ht="13.5" customHeight="1">
      <c r="A994" s="481" t="s">
        <v>1127</v>
      </c>
      <c r="B994" s="481" t="s">
        <v>768</v>
      </c>
      <c r="C994" s="481" t="s">
        <v>1186</v>
      </c>
      <c r="D994" s="481" t="s">
        <v>1905</v>
      </c>
      <c r="E994" s="481">
        <v>19806</v>
      </c>
      <c r="F994" s="339"/>
      <c r="G994" s="340">
        <f>IF(ISNUMBER(E994),E994/'Bulk DivVar Analysis'!$I$7,"")</f>
        <v>1.1488732271817628</v>
      </c>
      <c r="H994" s="338" t="str">
        <f>IF(ISNUMBER(E994), IF(G994&gt;'Bulk DivVar Analysis'!$J$9,"Pass","Fail"),"")</f>
        <v>Pass</v>
      </c>
      <c r="I994" s="338" t="str">
        <f t="shared" si="17"/>
        <v>Gamma_7_C9</v>
      </c>
      <c r="J994" s="339"/>
      <c r="K994" s="339"/>
      <c r="L994" s="339"/>
      <c r="M994" s="339"/>
      <c r="N994" s="339"/>
      <c r="O994" s="339"/>
      <c r="P994" s="339"/>
      <c r="Q994" s="339"/>
    </row>
    <row r="995" spans="1:17" ht="13.5" customHeight="1">
      <c r="A995" s="481" t="s">
        <v>1127</v>
      </c>
      <c r="B995" s="481" t="s">
        <v>768</v>
      </c>
      <c r="C995" s="481" t="s">
        <v>520</v>
      </c>
      <c r="D995" s="481" t="s">
        <v>1906</v>
      </c>
      <c r="E995" s="481">
        <v>8905</v>
      </c>
      <c r="F995" s="339"/>
      <c r="G995" s="340">
        <f>IF(ISNUMBER(E995),E995/'Bulk DivVar Analysis'!$I$7,"")</f>
        <v>0.51654630354708664</v>
      </c>
      <c r="H995" s="338" t="str">
        <f>IF(ISNUMBER(E995), IF(G995&gt;'Bulk DivVar Analysis'!$J$9,"Pass","Fail"),"")</f>
        <v>Pass</v>
      </c>
      <c r="I995" s="338" t="str">
        <f t="shared" si="17"/>
        <v>Gamma_7_C10</v>
      </c>
      <c r="J995" s="339"/>
      <c r="K995" s="339"/>
      <c r="L995" s="339"/>
      <c r="M995" s="339"/>
      <c r="N995" s="339"/>
      <c r="O995" s="339"/>
      <c r="P995" s="339"/>
      <c r="Q995" s="339"/>
    </row>
    <row r="996" spans="1:17" ht="13.5" customHeight="1">
      <c r="A996" s="481" t="s">
        <v>1127</v>
      </c>
      <c r="B996" s="481" t="s">
        <v>768</v>
      </c>
      <c r="C996" s="481" t="s">
        <v>521</v>
      </c>
      <c r="D996" s="481" t="s">
        <v>1907</v>
      </c>
      <c r="E996" s="481">
        <v>7185</v>
      </c>
      <c r="F996" s="339"/>
      <c r="G996" s="340">
        <f>IF(ISNUMBER(E996),E996/'Bulk DivVar Analysis'!$I$7,"")</f>
        <v>0.41677542852170885</v>
      </c>
      <c r="H996" s="338" t="str">
        <f>IF(ISNUMBER(E996), IF(G996&gt;'Bulk DivVar Analysis'!$J$9,"Pass","Fail"),"")</f>
        <v>Pass</v>
      </c>
      <c r="I996" s="338" t="str">
        <f t="shared" si="17"/>
        <v>Gamma_7_C11</v>
      </c>
      <c r="J996" s="339"/>
      <c r="K996" s="339"/>
      <c r="L996" s="339"/>
      <c r="M996" s="339"/>
      <c r="N996" s="339"/>
      <c r="O996" s="339"/>
      <c r="P996" s="339"/>
      <c r="Q996" s="339"/>
    </row>
    <row r="997" spans="1:17" ht="13.5" customHeight="1">
      <c r="A997" s="481" t="s">
        <v>1127</v>
      </c>
      <c r="B997" s="481" t="s">
        <v>768</v>
      </c>
      <c r="C997" s="481" t="s">
        <v>522</v>
      </c>
      <c r="D997" s="481" t="s">
        <v>1908</v>
      </c>
      <c r="E997" s="481">
        <v>8707</v>
      </c>
      <c r="F997" s="339"/>
      <c r="G997" s="340">
        <f>IF(ISNUMBER(E997),E997/'Bulk DivVar Analysis'!$I$7,"")</f>
        <v>0.50506105165463033</v>
      </c>
      <c r="H997" s="338" t="str">
        <f>IF(ISNUMBER(E997), IF(G997&gt;'Bulk DivVar Analysis'!$J$9,"Pass","Fail"),"")</f>
        <v>Pass</v>
      </c>
      <c r="I997" s="338" t="str">
        <f t="shared" si="17"/>
        <v>Gamma_7_C12</v>
      </c>
      <c r="J997" s="339"/>
      <c r="K997" s="339"/>
      <c r="L997" s="339"/>
      <c r="M997" s="339"/>
      <c r="N997" s="339"/>
      <c r="O997" s="339"/>
      <c r="P997" s="339"/>
      <c r="Q997" s="339"/>
    </row>
    <row r="998" spans="1:17" ht="13.5" customHeight="1">
      <c r="A998" s="481" t="s">
        <v>1127</v>
      </c>
      <c r="B998" s="481" t="s">
        <v>768</v>
      </c>
      <c r="C998" s="481" t="s">
        <v>1191</v>
      </c>
      <c r="D998" s="481" t="s">
        <v>1909</v>
      </c>
      <c r="E998" s="481">
        <v>11234</v>
      </c>
      <c r="F998" s="339"/>
      <c r="G998" s="340">
        <f>IF(ISNUMBER(E998),E998/'Bulk DivVar Analysis'!$I$7,"")</f>
        <v>0.6516430290901708</v>
      </c>
      <c r="H998" s="338" t="str">
        <f>IF(ISNUMBER(E998), IF(G998&gt;'Bulk DivVar Analysis'!$J$9,"Pass","Fail"),"")</f>
        <v>Pass</v>
      </c>
      <c r="I998" s="338" t="str">
        <f t="shared" si="17"/>
        <v>Gamma_7_D1</v>
      </c>
      <c r="J998" s="339"/>
      <c r="K998" s="339"/>
      <c r="L998" s="339"/>
      <c r="M998" s="339"/>
      <c r="N998" s="339"/>
      <c r="O998" s="339"/>
      <c r="P998" s="339"/>
      <c r="Q998" s="339"/>
    </row>
    <row r="999" spans="1:17" ht="13.5" customHeight="1">
      <c r="A999" s="481" t="s">
        <v>1127</v>
      </c>
      <c r="B999" s="481" t="s">
        <v>768</v>
      </c>
      <c r="C999" s="481" t="s">
        <v>1193</v>
      </c>
      <c r="D999" s="481" t="s">
        <v>1910</v>
      </c>
      <c r="E999" s="481">
        <v>17943</v>
      </c>
      <c r="F999" s="339"/>
      <c r="G999" s="340">
        <f>IF(ISNUMBER(E999),E999/'Bulk DivVar Analysis'!$I$7,"")</f>
        <v>1.0408074480118332</v>
      </c>
      <c r="H999" s="338" t="str">
        <f>IF(ISNUMBER(E999), IF(G999&gt;'Bulk DivVar Analysis'!$J$9,"Pass","Fail"),"")</f>
        <v>Pass</v>
      </c>
      <c r="I999" s="338" t="str">
        <f t="shared" si="17"/>
        <v>Gamma_7_D2</v>
      </c>
      <c r="J999" s="339"/>
      <c r="K999" s="339"/>
      <c r="L999" s="339"/>
      <c r="M999" s="339"/>
      <c r="N999" s="339"/>
      <c r="O999" s="339"/>
      <c r="P999" s="339"/>
      <c r="Q999" s="339"/>
    </row>
    <row r="1000" spans="1:17" ht="13.5" customHeight="1">
      <c r="A1000" s="481" t="s">
        <v>1127</v>
      </c>
      <c r="B1000" s="481" t="s">
        <v>768</v>
      </c>
      <c r="C1000" s="481" t="s">
        <v>1195</v>
      </c>
      <c r="D1000" s="481" t="s">
        <v>1911</v>
      </c>
      <c r="E1000" s="481">
        <v>14381</v>
      </c>
      <c r="F1000" s="339"/>
      <c r="G1000" s="340">
        <f>IF(ISNUMBER(E1000),E1000/'Bulk DivVar Analysis'!$I$7,"")</f>
        <v>0.83418892659299859</v>
      </c>
      <c r="H1000" s="338" t="str">
        <f>IF(ISNUMBER(E1000), IF(G1000&gt;'Bulk DivVar Analysis'!$J$9,"Pass","Fail"),"")</f>
        <v>Pass</v>
      </c>
      <c r="I1000" s="338" t="str">
        <f t="shared" si="17"/>
        <v>Gamma_7_D3</v>
      </c>
      <c r="J1000" s="339"/>
      <c r="K1000" s="339"/>
      <c r="L1000" s="339"/>
      <c r="M1000" s="339"/>
      <c r="N1000" s="339"/>
      <c r="O1000" s="339"/>
      <c r="P1000" s="339"/>
      <c r="Q1000" s="339"/>
    </row>
    <row r="1001" spans="1:17" ht="13.5" customHeight="1">
      <c r="A1001" s="481" t="s">
        <v>1127</v>
      </c>
      <c r="B1001" s="481" t="s">
        <v>768</v>
      </c>
      <c r="C1001" s="481" t="s">
        <v>1197</v>
      </c>
      <c r="D1001" s="481" t="s">
        <v>1912</v>
      </c>
      <c r="E1001" s="481">
        <v>24445</v>
      </c>
      <c r="F1001" s="339"/>
      <c r="G1001" s="340">
        <f>IF(ISNUMBER(E1001),E1001/'Bulk DivVar Analysis'!$I$7,"")</f>
        <v>1.417964558136837</v>
      </c>
      <c r="H1001" s="338" t="str">
        <f>IF(ISNUMBER(E1001), IF(G1001&gt;'Bulk DivVar Analysis'!$J$9,"Pass","Fail"),"")</f>
        <v>Pass</v>
      </c>
      <c r="I1001" s="338" t="str">
        <f t="shared" si="17"/>
        <v>Gamma_7_D4</v>
      </c>
      <c r="J1001" s="339"/>
      <c r="K1001" s="339"/>
      <c r="L1001" s="339"/>
      <c r="M1001" s="339"/>
      <c r="N1001" s="339"/>
      <c r="O1001" s="339"/>
      <c r="P1001" s="339"/>
      <c r="Q1001" s="339"/>
    </row>
    <row r="1002" spans="1:17" ht="13.5" customHeight="1">
      <c r="A1002" s="481" t="s">
        <v>1127</v>
      </c>
      <c r="B1002" s="481" t="s">
        <v>768</v>
      </c>
      <c r="C1002" s="481" t="s">
        <v>1199</v>
      </c>
      <c r="D1002" s="481" t="s">
        <v>1913</v>
      </c>
      <c r="E1002" s="481">
        <v>7391</v>
      </c>
      <c r="F1002" s="339"/>
      <c r="G1002" s="340">
        <f>IF(ISNUMBER(E1002),E1002/'Bulk DivVar Analysis'!$I$7,"")</f>
        <v>0.42872473099567854</v>
      </c>
      <c r="H1002" s="338" t="str">
        <f>IF(ISNUMBER(E1002), IF(G1002&gt;'Bulk DivVar Analysis'!$J$9,"Pass","Fail"),"")</f>
        <v>Pass</v>
      </c>
      <c r="I1002" s="338" t="str">
        <f t="shared" si="17"/>
        <v>Gamma_7_D5</v>
      </c>
      <c r="J1002" s="339"/>
      <c r="K1002" s="339"/>
      <c r="L1002" s="339"/>
      <c r="M1002" s="339"/>
      <c r="N1002" s="339"/>
      <c r="O1002" s="339"/>
      <c r="P1002" s="339"/>
      <c r="Q1002" s="339"/>
    </row>
    <row r="1003" spans="1:17" ht="13.5" customHeight="1">
      <c r="A1003" s="481" t="s">
        <v>1127</v>
      </c>
      <c r="B1003" s="481" t="s">
        <v>768</v>
      </c>
      <c r="C1003" s="481" t="s">
        <v>1201</v>
      </c>
      <c r="D1003" s="481" t="s">
        <v>1914</v>
      </c>
      <c r="E1003" s="481">
        <v>12323</v>
      </c>
      <c r="F1003" s="339"/>
      <c r="G1003" s="340">
        <f>IF(ISNUMBER(E1003),E1003/'Bulk DivVar Analysis'!$I$7,"")</f>
        <v>0.71481191449868031</v>
      </c>
      <c r="H1003" s="338" t="str">
        <f>IF(ISNUMBER(E1003), IF(G1003&gt;'Bulk DivVar Analysis'!$J$9,"Pass","Fail"),"")</f>
        <v>Pass</v>
      </c>
      <c r="I1003" s="338" t="str">
        <f t="shared" si="17"/>
        <v>Gamma_7_D6</v>
      </c>
      <c r="J1003" s="339"/>
      <c r="K1003" s="339"/>
      <c r="L1003" s="339"/>
      <c r="M1003" s="339"/>
      <c r="N1003" s="339"/>
      <c r="O1003" s="339"/>
      <c r="P1003" s="339"/>
      <c r="Q1003" s="339"/>
    </row>
    <row r="1004" spans="1:17" ht="13.5" customHeight="1">
      <c r="A1004" s="481" t="s">
        <v>1127</v>
      </c>
      <c r="B1004" s="481" t="s">
        <v>768</v>
      </c>
      <c r="C1004" s="481" t="s">
        <v>1203</v>
      </c>
      <c r="D1004" s="481" t="s">
        <v>1915</v>
      </c>
      <c r="E1004" s="481">
        <v>12096</v>
      </c>
      <c r="F1004" s="339"/>
      <c r="G1004" s="340">
        <f>IF(ISNUMBER(E1004),E1004/'Bulk DivVar Analysis'!$I$7,"")</f>
        <v>0.70164447924823803</v>
      </c>
      <c r="H1004" s="338" t="str">
        <f>IF(ISNUMBER(E1004), IF(G1004&gt;'Bulk DivVar Analysis'!$J$9,"Pass","Fail"),"")</f>
        <v>Pass</v>
      </c>
      <c r="I1004" s="338" t="str">
        <f t="shared" si="17"/>
        <v>Gamma_7_D7</v>
      </c>
      <c r="J1004" s="339"/>
      <c r="K1004" s="339"/>
      <c r="L1004" s="339"/>
      <c r="M1004" s="339"/>
      <c r="N1004" s="339"/>
      <c r="O1004" s="339"/>
      <c r="P1004" s="339"/>
      <c r="Q1004" s="339"/>
    </row>
    <row r="1005" spans="1:17" ht="13.5" customHeight="1">
      <c r="A1005" s="481" t="s">
        <v>1127</v>
      </c>
      <c r="B1005" s="481" t="s">
        <v>768</v>
      </c>
      <c r="C1005" s="481" t="s">
        <v>1205</v>
      </c>
      <c r="D1005" s="481" t="s">
        <v>1916</v>
      </c>
      <c r="E1005" s="481">
        <v>19102</v>
      </c>
      <c r="F1005" s="339"/>
      <c r="G1005" s="340">
        <f>IF(ISNUMBER(E1005),E1005/'Bulk DivVar Analysis'!$I$7,"")</f>
        <v>1.108036776008585</v>
      </c>
      <c r="H1005" s="338" t="str">
        <f>IF(ISNUMBER(E1005), IF(G1005&gt;'Bulk DivVar Analysis'!$J$9,"Pass","Fail"),"")</f>
        <v>Pass</v>
      </c>
      <c r="I1005" s="338" t="str">
        <f t="shared" si="17"/>
        <v>Gamma_7_D8</v>
      </c>
      <c r="J1005" s="339"/>
      <c r="K1005" s="339"/>
      <c r="L1005" s="339"/>
      <c r="M1005" s="339"/>
      <c r="N1005" s="339"/>
      <c r="O1005" s="339"/>
      <c r="P1005" s="339"/>
      <c r="Q1005" s="339"/>
    </row>
    <row r="1006" spans="1:17" ht="13.5" customHeight="1">
      <c r="A1006" s="481" t="s">
        <v>1127</v>
      </c>
      <c r="B1006" s="481" t="s">
        <v>768</v>
      </c>
      <c r="C1006" s="481" t="s">
        <v>1207</v>
      </c>
      <c r="D1006" s="481" t="s">
        <v>1917</v>
      </c>
      <c r="E1006" s="481">
        <v>12262</v>
      </c>
      <c r="F1006" s="339"/>
      <c r="G1006" s="340">
        <f>IF(ISNUMBER(E1006),E1006/'Bulk DivVar Analysis'!$I$7,"")</f>
        <v>0.71127352881464079</v>
      </c>
      <c r="H1006" s="338" t="str">
        <f>IF(ISNUMBER(E1006), IF(G1006&gt;'Bulk DivVar Analysis'!$J$9,"Pass","Fail"),"")</f>
        <v>Pass</v>
      </c>
      <c r="I1006" s="338" t="str">
        <f t="shared" si="17"/>
        <v>Gamma_7_D9</v>
      </c>
      <c r="J1006" s="339"/>
      <c r="K1006" s="339"/>
      <c r="L1006" s="339"/>
      <c r="M1006" s="339"/>
      <c r="N1006" s="339"/>
      <c r="O1006" s="339"/>
      <c r="P1006" s="339"/>
      <c r="Q1006" s="339"/>
    </row>
    <row r="1007" spans="1:17" ht="13.5" customHeight="1">
      <c r="A1007" s="481" t="s">
        <v>1127</v>
      </c>
      <c r="B1007" s="481" t="s">
        <v>768</v>
      </c>
      <c r="C1007" s="481" t="s">
        <v>532</v>
      </c>
      <c r="D1007" s="481" t="s">
        <v>1918</v>
      </c>
      <c r="E1007" s="481">
        <v>8864</v>
      </c>
      <c r="F1007" s="339"/>
      <c r="G1007" s="340">
        <f>IF(ISNUMBER(E1007),E1007/'Bulk DivVar Analysis'!$I$7,"")</f>
        <v>0.5141680443168305</v>
      </c>
      <c r="H1007" s="338" t="str">
        <f>IF(ISNUMBER(E1007), IF(G1007&gt;'Bulk DivVar Analysis'!$J$9,"Pass","Fail"),"")</f>
        <v>Pass</v>
      </c>
      <c r="I1007" s="338" t="str">
        <f t="shared" si="17"/>
        <v>Gamma_7_D10</v>
      </c>
      <c r="J1007" s="339"/>
      <c r="K1007" s="339"/>
      <c r="L1007" s="339"/>
      <c r="M1007" s="339"/>
      <c r="N1007" s="339"/>
      <c r="O1007" s="339"/>
      <c r="P1007" s="339"/>
      <c r="Q1007" s="339"/>
    </row>
    <row r="1008" spans="1:17" ht="13.5" customHeight="1">
      <c r="A1008" s="481" t="s">
        <v>1127</v>
      </c>
      <c r="B1008" s="481" t="s">
        <v>768</v>
      </c>
      <c r="C1008" s="481" t="s">
        <v>533</v>
      </c>
      <c r="D1008" s="481" t="s">
        <v>1919</v>
      </c>
      <c r="E1008" s="481">
        <v>4753</v>
      </c>
      <c r="F1008" s="339"/>
      <c r="G1008" s="340">
        <f>IF(ISNUMBER(E1008),E1008/'Bulk DivVar Analysis'!$I$7,"")</f>
        <v>0.27570405174163987</v>
      </c>
      <c r="H1008" s="338" t="str">
        <f>IF(ISNUMBER(E1008), IF(G1008&gt;'Bulk DivVar Analysis'!$J$9,"Pass","Fail"),"")</f>
        <v>Pass</v>
      </c>
      <c r="I1008" s="338" t="str">
        <f t="shared" si="17"/>
        <v>Gamma_7_D11</v>
      </c>
      <c r="J1008" s="339"/>
      <c r="K1008" s="339"/>
      <c r="L1008" s="339"/>
      <c r="M1008" s="339"/>
      <c r="N1008" s="339"/>
      <c r="O1008" s="339"/>
      <c r="P1008" s="339"/>
      <c r="Q1008" s="339"/>
    </row>
    <row r="1009" spans="1:17" ht="13.5" customHeight="1">
      <c r="A1009" s="481" t="s">
        <v>1127</v>
      </c>
      <c r="B1009" s="481" t="s">
        <v>768</v>
      </c>
      <c r="C1009" s="481" t="s">
        <v>534</v>
      </c>
      <c r="D1009" s="481" t="s">
        <v>1920</v>
      </c>
      <c r="E1009" s="481">
        <v>10102</v>
      </c>
      <c r="F1009" s="339"/>
      <c r="G1009" s="340">
        <f>IF(ISNUMBER(E1009),E1009/'Bulk DivVar Analysis'!$I$7,"")</f>
        <v>0.58597987180602684</v>
      </c>
      <c r="H1009" s="338" t="str">
        <f>IF(ISNUMBER(E1009), IF(G1009&gt;'Bulk DivVar Analysis'!$J$9,"Pass","Fail"),"")</f>
        <v>Pass</v>
      </c>
      <c r="I1009" s="338" t="str">
        <f t="shared" si="17"/>
        <v>Gamma_7_D12</v>
      </c>
      <c r="J1009" s="339"/>
      <c r="K1009" s="339"/>
      <c r="L1009" s="339"/>
      <c r="M1009" s="339"/>
      <c r="N1009" s="339"/>
      <c r="O1009" s="339"/>
      <c r="P1009" s="339"/>
      <c r="Q1009" s="339"/>
    </row>
    <row r="1010" spans="1:17" ht="13.5" customHeight="1">
      <c r="A1010" s="481" t="s">
        <v>1127</v>
      </c>
      <c r="B1010" s="481" t="s">
        <v>768</v>
      </c>
      <c r="C1010" s="481" t="s">
        <v>1212</v>
      </c>
      <c r="D1010" s="481" t="s">
        <v>1921</v>
      </c>
      <c r="E1010" s="481">
        <v>17472</v>
      </c>
      <c r="F1010" s="339"/>
      <c r="G1010" s="340">
        <f>IF(ISNUMBER(E1010),E1010/'Bulk DivVar Analysis'!$I$7,"")</f>
        <v>1.0134864700252328</v>
      </c>
      <c r="H1010" s="338" t="str">
        <f>IF(ISNUMBER(E1010), IF(G1010&gt;'Bulk DivVar Analysis'!$J$9,"Pass","Fail"),"")</f>
        <v>Pass</v>
      </c>
      <c r="I1010" s="338" t="str">
        <f t="shared" si="17"/>
        <v>Gamma_7_E1</v>
      </c>
      <c r="J1010" s="339"/>
      <c r="K1010" s="339"/>
      <c r="L1010" s="339"/>
      <c r="M1010" s="339"/>
      <c r="N1010" s="339"/>
      <c r="O1010" s="339"/>
      <c r="P1010" s="339"/>
      <c r="Q1010" s="339"/>
    </row>
    <row r="1011" spans="1:17" ht="13.5" customHeight="1">
      <c r="A1011" s="481" t="s">
        <v>1127</v>
      </c>
      <c r="B1011" s="481" t="s">
        <v>768</v>
      </c>
      <c r="C1011" s="481" t="s">
        <v>1214</v>
      </c>
      <c r="D1011" s="481" t="s">
        <v>1922</v>
      </c>
      <c r="E1011" s="481">
        <v>7979</v>
      </c>
      <c r="F1011" s="339"/>
      <c r="G1011" s="340">
        <f>IF(ISNUMBER(E1011),E1011/'Bulk DivVar Analysis'!$I$7,"")</f>
        <v>0.46283244873691232</v>
      </c>
      <c r="H1011" s="338" t="str">
        <f>IF(ISNUMBER(E1011), IF(G1011&gt;'Bulk DivVar Analysis'!$J$9,"Pass","Fail"),"")</f>
        <v>Pass</v>
      </c>
      <c r="I1011" s="338" t="str">
        <f t="shared" si="17"/>
        <v>Gamma_7_E2</v>
      </c>
      <c r="J1011" s="339"/>
      <c r="K1011" s="339"/>
      <c r="L1011" s="339"/>
      <c r="M1011" s="339"/>
      <c r="N1011" s="339"/>
      <c r="O1011" s="339"/>
      <c r="P1011" s="339"/>
      <c r="Q1011" s="339"/>
    </row>
    <row r="1012" spans="1:17" ht="13.5" customHeight="1">
      <c r="A1012" s="481" t="s">
        <v>1127</v>
      </c>
      <c r="B1012" s="481" t="s">
        <v>768</v>
      </c>
      <c r="C1012" s="481" t="s">
        <v>1216</v>
      </c>
      <c r="D1012" s="481" t="s">
        <v>1923</v>
      </c>
      <c r="E1012" s="481">
        <v>11406</v>
      </c>
      <c r="F1012" s="339"/>
      <c r="G1012" s="340">
        <f>IF(ISNUMBER(E1012),E1012/'Bulk DivVar Analysis'!$I$7,"")</f>
        <v>0.66162011659270858</v>
      </c>
      <c r="H1012" s="338" t="str">
        <f>IF(ISNUMBER(E1012), IF(G1012&gt;'Bulk DivVar Analysis'!$J$9,"Pass","Fail"),"")</f>
        <v>Pass</v>
      </c>
      <c r="I1012" s="338" t="str">
        <f t="shared" si="17"/>
        <v>Gamma_7_E3</v>
      </c>
      <c r="J1012" s="339"/>
      <c r="K1012" s="339"/>
      <c r="L1012" s="339"/>
      <c r="M1012" s="339"/>
      <c r="N1012" s="339"/>
      <c r="O1012" s="339"/>
      <c r="P1012" s="339"/>
      <c r="Q1012" s="339"/>
    </row>
    <row r="1013" spans="1:17" ht="13.5" customHeight="1">
      <c r="A1013" s="481" t="s">
        <v>1127</v>
      </c>
      <c r="B1013" s="481" t="s">
        <v>768</v>
      </c>
      <c r="C1013" s="481" t="s">
        <v>1218</v>
      </c>
      <c r="D1013" s="481" t="s">
        <v>1924</v>
      </c>
      <c r="E1013" s="481">
        <v>29550</v>
      </c>
      <c r="F1013" s="339"/>
      <c r="G1013" s="340">
        <f>IF(ISNUMBER(E1013),E1013/'Bulk DivVar Analysis'!$I$7,"")</f>
        <v>1.7140868354650658</v>
      </c>
      <c r="H1013" s="338" t="str">
        <f>IF(ISNUMBER(E1013), IF(G1013&gt;'Bulk DivVar Analysis'!$J$9,"Pass","Fail"),"")</f>
        <v>Pass</v>
      </c>
      <c r="I1013" s="338" t="str">
        <f t="shared" si="17"/>
        <v>Gamma_7_E4</v>
      </c>
      <c r="J1013" s="339"/>
      <c r="K1013" s="339"/>
      <c r="L1013" s="339"/>
      <c r="M1013" s="339"/>
      <c r="N1013" s="339"/>
      <c r="O1013" s="339"/>
      <c r="P1013" s="339"/>
      <c r="Q1013" s="339"/>
    </row>
    <row r="1014" spans="1:17" ht="13.5" customHeight="1">
      <c r="A1014" s="481" t="s">
        <v>1127</v>
      </c>
      <c r="B1014" s="481" t="s">
        <v>768</v>
      </c>
      <c r="C1014" s="481" t="s">
        <v>1220</v>
      </c>
      <c r="D1014" s="481" t="s">
        <v>1925</v>
      </c>
      <c r="E1014" s="481">
        <v>17219</v>
      </c>
      <c r="F1014" s="339"/>
      <c r="G1014" s="340">
        <f>IF(ISNUMBER(E1014),E1014/'Bulk DivVar Analysis'!$I$7,"")</f>
        <v>0.99881087038487193</v>
      </c>
      <c r="H1014" s="338" t="str">
        <f>IF(ISNUMBER(E1014), IF(G1014&gt;'Bulk DivVar Analysis'!$J$9,"Pass","Fail"),"")</f>
        <v>Pass</v>
      </c>
      <c r="I1014" s="338" t="str">
        <f t="shared" si="17"/>
        <v>Gamma_7_E5</v>
      </c>
      <c r="J1014" s="339"/>
      <c r="K1014" s="339"/>
      <c r="L1014" s="339"/>
      <c r="M1014" s="339"/>
      <c r="N1014" s="339"/>
      <c r="O1014" s="339"/>
      <c r="P1014" s="339"/>
      <c r="Q1014" s="339"/>
    </row>
    <row r="1015" spans="1:17" ht="13.5" customHeight="1">
      <c r="A1015" s="481" t="s">
        <v>1127</v>
      </c>
      <c r="B1015" s="481" t="s">
        <v>768</v>
      </c>
      <c r="C1015" s="481" t="s">
        <v>1222</v>
      </c>
      <c r="D1015" s="481" t="s">
        <v>1926</v>
      </c>
      <c r="E1015" s="481">
        <v>12632</v>
      </c>
      <c r="F1015" s="339"/>
      <c r="G1015" s="340">
        <f>IF(ISNUMBER(E1015),E1015/'Bulk DivVar Analysis'!$I$7,"")</f>
        <v>0.73273586820963488</v>
      </c>
      <c r="H1015" s="338" t="str">
        <f>IF(ISNUMBER(E1015), IF(G1015&gt;'Bulk DivVar Analysis'!$J$9,"Pass","Fail"),"")</f>
        <v>Pass</v>
      </c>
      <c r="I1015" s="338" t="str">
        <f t="shared" si="17"/>
        <v>Gamma_7_E6</v>
      </c>
      <c r="J1015" s="339"/>
      <c r="K1015" s="339"/>
      <c r="L1015" s="339"/>
      <c r="M1015" s="339"/>
      <c r="N1015" s="339"/>
      <c r="O1015" s="339"/>
      <c r="P1015" s="339"/>
      <c r="Q1015" s="339"/>
    </row>
    <row r="1016" spans="1:17" ht="13.5" customHeight="1">
      <c r="A1016" s="481" t="s">
        <v>1127</v>
      </c>
      <c r="B1016" s="481" t="s">
        <v>768</v>
      </c>
      <c r="C1016" s="481" t="s">
        <v>1224</v>
      </c>
      <c r="D1016" s="481" t="s">
        <v>1927</v>
      </c>
      <c r="E1016" s="481">
        <v>8609</v>
      </c>
      <c r="F1016" s="339"/>
      <c r="G1016" s="340">
        <f>IF(ISNUMBER(E1016),E1016/'Bulk DivVar Analysis'!$I$7,"")</f>
        <v>0.49937643203109139</v>
      </c>
      <c r="H1016" s="338" t="str">
        <f>IF(ISNUMBER(E1016), IF(G1016&gt;'Bulk DivVar Analysis'!$J$9,"Pass","Fail"),"")</f>
        <v>Pass</v>
      </c>
      <c r="I1016" s="338" t="str">
        <f t="shared" si="17"/>
        <v>Gamma_7_E7</v>
      </c>
      <c r="J1016" s="339"/>
      <c r="K1016" s="339"/>
      <c r="L1016" s="339"/>
      <c r="M1016" s="339"/>
      <c r="N1016" s="339"/>
      <c r="O1016" s="339"/>
      <c r="P1016" s="339"/>
      <c r="Q1016" s="339"/>
    </row>
    <row r="1017" spans="1:17" ht="13.5" customHeight="1">
      <c r="A1017" s="481" t="s">
        <v>1127</v>
      </c>
      <c r="B1017" s="481" t="s">
        <v>768</v>
      </c>
      <c r="C1017" s="481" t="s">
        <v>1226</v>
      </c>
      <c r="D1017" s="481" t="s">
        <v>1928</v>
      </c>
      <c r="E1017" s="481">
        <v>12610</v>
      </c>
      <c r="F1017" s="339"/>
      <c r="G1017" s="340">
        <f>IF(ISNUMBER(E1017),E1017/'Bulk DivVar Analysis'!$I$7,"")</f>
        <v>0.73145972911047308</v>
      </c>
      <c r="H1017" s="338" t="str">
        <f>IF(ISNUMBER(E1017), IF(G1017&gt;'Bulk DivVar Analysis'!$J$9,"Pass","Fail"),"")</f>
        <v>Pass</v>
      </c>
      <c r="I1017" s="338" t="str">
        <f t="shared" si="17"/>
        <v>Gamma_7_E8</v>
      </c>
      <c r="J1017" s="339"/>
      <c r="K1017" s="339"/>
      <c r="L1017" s="339"/>
      <c r="M1017" s="339"/>
      <c r="N1017" s="339"/>
      <c r="O1017" s="339"/>
      <c r="P1017" s="339"/>
      <c r="Q1017" s="339"/>
    </row>
    <row r="1018" spans="1:17" ht="13.5" customHeight="1">
      <c r="A1018" s="481" t="s">
        <v>1127</v>
      </c>
      <c r="B1018" s="481" t="s">
        <v>768</v>
      </c>
      <c r="C1018" s="481" t="s">
        <v>1228</v>
      </c>
      <c r="D1018" s="481" t="s">
        <v>1929</v>
      </c>
      <c r="E1018" s="481">
        <v>14923</v>
      </c>
      <c r="F1018" s="339"/>
      <c r="G1018" s="340">
        <f>IF(ISNUMBER(E1018),E1018/'Bulk DivVar Analysis'!$I$7,"")</f>
        <v>0.86562835349053047</v>
      </c>
      <c r="H1018" s="338" t="str">
        <f>IF(ISNUMBER(E1018), IF(G1018&gt;'Bulk DivVar Analysis'!$J$9,"Pass","Fail"),"")</f>
        <v>Pass</v>
      </c>
      <c r="I1018" s="338" t="str">
        <f t="shared" si="17"/>
        <v>Gamma_7_E9</v>
      </c>
      <c r="J1018" s="339"/>
      <c r="K1018" s="339"/>
      <c r="L1018" s="339"/>
      <c r="M1018" s="339"/>
      <c r="N1018" s="339"/>
      <c r="O1018" s="339"/>
      <c r="P1018" s="339"/>
      <c r="Q1018" s="339"/>
    </row>
    <row r="1019" spans="1:17" ht="13.5" customHeight="1">
      <c r="A1019" s="481" t="s">
        <v>1127</v>
      </c>
      <c r="B1019" s="481" t="s">
        <v>768</v>
      </c>
      <c r="C1019" s="481" t="s">
        <v>544</v>
      </c>
      <c r="D1019" s="481" t="s">
        <v>1930</v>
      </c>
      <c r="E1019" s="481">
        <v>4919</v>
      </c>
      <c r="F1019" s="339"/>
      <c r="G1019" s="340">
        <f>IF(ISNUMBER(E1019),E1019/'Bulk DivVar Analysis'!$I$7,"")</f>
        <v>0.28533310130804257</v>
      </c>
      <c r="H1019" s="338" t="str">
        <f>IF(ISNUMBER(E1019), IF(G1019&gt;'Bulk DivVar Analysis'!$J$9,"Pass","Fail"),"")</f>
        <v>Pass</v>
      </c>
      <c r="I1019" s="338" t="str">
        <f t="shared" si="17"/>
        <v>Gamma_7_E10</v>
      </c>
      <c r="J1019" s="339"/>
      <c r="K1019" s="339"/>
      <c r="L1019" s="339"/>
      <c r="M1019" s="339"/>
      <c r="N1019" s="339"/>
      <c r="O1019" s="339"/>
      <c r="P1019" s="339"/>
      <c r="Q1019" s="339"/>
    </row>
    <row r="1020" spans="1:17" ht="13.5" customHeight="1">
      <c r="A1020" s="481" t="s">
        <v>1127</v>
      </c>
      <c r="B1020" s="481" t="s">
        <v>768</v>
      </c>
      <c r="C1020" s="481" t="s">
        <v>545</v>
      </c>
      <c r="D1020" s="481" t="s">
        <v>1931</v>
      </c>
      <c r="E1020" s="481">
        <v>25421</v>
      </c>
      <c r="F1020" s="339"/>
      <c r="G1020" s="340">
        <f>IF(ISNUMBER(E1020),E1020/'Bulk DivVar Analysis'!$I$7,"")</f>
        <v>1.4745787290814698</v>
      </c>
      <c r="H1020" s="338" t="str">
        <f>IF(ISNUMBER(E1020), IF(G1020&gt;'Bulk DivVar Analysis'!$J$9,"Pass","Fail"),"")</f>
        <v>Pass</v>
      </c>
      <c r="I1020" s="338" t="str">
        <f t="shared" si="17"/>
        <v>Gamma_7_E11</v>
      </c>
      <c r="J1020" s="339"/>
      <c r="K1020" s="339"/>
      <c r="L1020" s="339"/>
      <c r="M1020" s="339"/>
      <c r="N1020" s="339"/>
      <c r="O1020" s="339"/>
      <c r="P1020" s="339"/>
      <c r="Q1020" s="339"/>
    </row>
    <row r="1021" spans="1:17" ht="13.5" customHeight="1">
      <c r="A1021" s="481" t="s">
        <v>1127</v>
      </c>
      <c r="B1021" s="481" t="s">
        <v>768</v>
      </c>
      <c r="C1021" s="481" t="s">
        <v>546</v>
      </c>
      <c r="D1021" s="481" t="s">
        <v>1932</v>
      </c>
      <c r="E1021" s="481">
        <v>12513</v>
      </c>
      <c r="F1021" s="339"/>
      <c r="G1021" s="340">
        <f>IF(ISNUMBER(E1021),E1021/'Bulk DivVar Analysis'!$I$7,"")</f>
        <v>0.72583311580962329</v>
      </c>
      <c r="H1021" s="338" t="str">
        <f>IF(ISNUMBER(E1021), IF(G1021&gt;'Bulk DivVar Analysis'!$J$9,"Pass","Fail"),"")</f>
        <v>Pass</v>
      </c>
      <c r="I1021" s="338" t="str">
        <f t="shared" si="17"/>
        <v>Gamma_7_E12</v>
      </c>
      <c r="J1021" s="339"/>
      <c r="K1021" s="339"/>
      <c r="L1021" s="339"/>
      <c r="M1021" s="339"/>
      <c r="N1021" s="339"/>
      <c r="O1021" s="339"/>
      <c r="P1021" s="339"/>
      <c r="Q1021" s="339"/>
    </row>
    <row r="1022" spans="1:17" ht="13.5" customHeight="1">
      <c r="A1022" s="481" t="s">
        <v>1127</v>
      </c>
      <c r="B1022" s="481" t="s">
        <v>768</v>
      </c>
      <c r="C1022" s="481" t="s">
        <v>1233</v>
      </c>
      <c r="D1022" s="481" t="s">
        <v>1933</v>
      </c>
      <c r="E1022" s="481">
        <v>10805</v>
      </c>
      <c r="F1022" s="339"/>
      <c r="G1022" s="340">
        <f>IF(ISNUMBER(E1022),E1022/'Bulk DivVar Analysis'!$I$7,"")</f>
        <v>0.6267583166565156</v>
      </c>
      <c r="H1022" s="338" t="str">
        <f>IF(ISNUMBER(E1022), IF(G1022&gt;'Bulk DivVar Analysis'!$J$9,"Pass","Fail"),"")</f>
        <v>Pass</v>
      </c>
      <c r="I1022" s="338" t="str">
        <f t="shared" si="17"/>
        <v>Gamma_7_F1</v>
      </c>
      <c r="J1022" s="339"/>
      <c r="K1022" s="339"/>
      <c r="L1022" s="339"/>
      <c r="M1022" s="339"/>
      <c r="N1022" s="339"/>
      <c r="O1022" s="339"/>
      <c r="P1022" s="339"/>
      <c r="Q1022" s="339"/>
    </row>
    <row r="1023" spans="1:17" ht="13.5" customHeight="1">
      <c r="A1023" s="481" t="s">
        <v>1127</v>
      </c>
      <c r="B1023" s="481" t="s">
        <v>768</v>
      </c>
      <c r="C1023" s="481" t="s">
        <v>1235</v>
      </c>
      <c r="D1023" s="481" t="s">
        <v>1934</v>
      </c>
      <c r="E1023" s="481">
        <v>16116</v>
      </c>
      <c r="F1023" s="339"/>
      <c r="G1023" s="340">
        <f>IF(ISNUMBER(E1023),E1023/'Bulk DivVar Analysis'!$I$7,"")</f>
        <v>0.93482989645871395</v>
      </c>
      <c r="H1023" s="338" t="str">
        <f>IF(ISNUMBER(E1023), IF(G1023&gt;'Bulk DivVar Analysis'!$J$9,"Pass","Fail"),"")</f>
        <v>Pass</v>
      </c>
      <c r="I1023" s="338" t="str">
        <f t="shared" si="17"/>
        <v>Gamma_7_F2</v>
      </c>
      <c r="J1023" s="339"/>
      <c r="K1023" s="339"/>
      <c r="L1023" s="339"/>
      <c r="M1023" s="339"/>
      <c r="N1023" s="339"/>
      <c r="O1023" s="339"/>
      <c r="P1023" s="339"/>
      <c r="Q1023" s="339"/>
    </row>
    <row r="1024" spans="1:17" ht="13.5" customHeight="1">
      <c r="A1024" s="481" t="s">
        <v>1127</v>
      </c>
      <c r="B1024" s="481" t="s">
        <v>768</v>
      </c>
      <c r="C1024" s="481" t="s">
        <v>1237</v>
      </c>
      <c r="D1024" s="481" t="s">
        <v>1935</v>
      </c>
      <c r="E1024" s="481">
        <v>18071</v>
      </c>
      <c r="F1024" s="339"/>
      <c r="G1024" s="340">
        <f>IF(ISNUMBER(E1024),E1024/'Bulk DivVar Analysis'!$I$7,"")</f>
        <v>1.0482322573160474</v>
      </c>
      <c r="H1024" s="338" t="str">
        <f>IF(ISNUMBER(E1024), IF(G1024&gt;'Bulk DivVar Analysis'!$J$9,"Pass","Fail"),"")</f>
        <v>Pass</v>
      </c>
      <c r="I1024" s="338" t="str">
        <f t="shared" si="17"/>
        <v>Gamma_7_F3</v>
      </c>
      <c r="J1024" s="339"/>
      <c r="K1024" s="339"/>
      <c r="L1024" s="339"/>
      <c r="M1024" s="339"/>
      <c r="N1024" s="339"/>
      <c r="O1024" s="339"/>
      <c r="P1024" s="339"/>
      <c r="Q1024" s="339"/>
    </row>
    <row r="1025" spans="1:17" ht="13.5" customHeight="1">
      <c r="A1025" s="481" t="s">
        <v>1127</v>
      </c>
      <c r="B1025" s="481" t="s">
        <v>768</v>
      </c>
      <c r="C1025" s="481" t="s">
        <v>1239</v>
      </c>
      <c r="D1025" s="481" t="s">
        <v>1936</v>
      </c>
      <c r="E1025" s="481">
        <v>10369</v>
      </c>
      <c r="F1025" s="339"/>
      <c r="G1025" s="340">
        <f>IF(ISNUMBER(E1025),E1025/'Bulk DivVar Analysis'!$I$7,"")</f>
        <v>0.60146755996403611</v>
      </c>
      <c r="H1025" s="338" t="str">
        <f>IF(ISNUMBER(E1025), IF(G1025&gt;'Bulk DivVar Analysis'!$J$9,"Pass","Fail"),"")</f>
        <v>Pass</v>
      </c>
      <c r="I1025" s="338" t="str">
        <f t="shared" si="17"/>
        <v>Gamma_7_F4</v>
      </c>
      <c r="J1025" s="339"/>
      <c r="K1025" s="339"/>
      <c r="L1025" s="339"/>
      <c r="M1025" s="339"/>
      <c r="N1025" s="339"/>
      <c r="O1025" s="339"/>
      <c r="P1025" s="339"/>
      <c r="Q1025" s="339"/>
    </row>
    <row r="1026" spans="1:17" ht="13.5" customHeight="1">
      <c r="A1026" s="481" t="s">
        <v>1127</v>
      </c>
      <c r="B1026" s="481" t="s">
        <v>768</v>
      </c>
      <c r="C1026" s="481" t="s">
        <v>1241</v>
      </c>
      <c r="D1026" s="481" t="s">
        <v>1937</v>
      </c>
      <c r="E1026" s="481">
        <v>16695</v>
      </c>
      <c r="F1026" s="339"/>
      <c r="G1026" s="340">
        <f>IF(ISNUMBER(E1026),E1026/'Bulk DivVar Analysis'!$I$7,"")</f>
        <v>0.96841555729574524</v>
      </c>
      <c r="H1026" s="338" t="str">
        <f>IF(ISNUMBER(E1026), IF(G1026&gt;'Bulk DivVar Analysis'!$J$9,"Pass","Fail"),"")</f>
        <v>Pass</v>
      </c>
      <c r="I1026" s="338" t="str">
        <f t="shared" si="17"/>
        <v>Gamma_7_F5</v>
      </c>
      <c r="J1026" s="339"/>
      <c r="K1026" s="339"/>
      <c r="L1026" s="339"/>
      <c r="M1026" s="339"/>
      <c r="N1026" s="339"/>
      <c r="O1026" s="339"/>
      <c r="P1026" s="339"/>
      <c r="Q1026" s="339"/>
    </row>
    <row r="1027" spans="1:17" ht="13.5" customHeight="1">
      <c r="A1027" s="481" t="s">
        <v>1127</v>
      </c>
      <c r="B1027" s="481" t="s">
        <v>768</v>
      </c>
      <c r="C1027" s="481" t="s">
        <v>1243</v>
      </c>
      <c r="D1027" s="481" t="s">
        <v>1938</v>
      </c>
      <c r="E1027" s="481">
        <v>5780</v>
      </c>
      <c r="F1027" s="339"/>
      <c r="G1027" s="340">
        <f>IF(ISNUMBER(E1027),E1027/'Bulk DivVar Analysis'!$I$7,"")</f>
        <v>0.33527654514342065</v>
      </c>
      <c r="H1027" s="338" t="str">
        <f>IF(ISNUMBER(E1027), IF(G1027&gt;'Bulk DivVar Analysis'!$J$9,"Pass","Fail"),"")</f>
        <v>Pass</v>
      </c>
      <c r="I1027" s="338" t="str">
        <f t="shared" ref="I1027:I1090" si="18">_xlfn.TEXTJOIN("_",TRUE,B1027,C1027)</f>
        <v>Gamma_7_F6</v>
      </c>
      <c r="J1027" s="339"/>
      <c r="K1027" s="339"/>
      <c r="L1027" s="339"/>
      <c r="M1027" s="339"/>
      <c r="N1027" s="339"/>
      <c r="O1027" s="339"/>
      <c r="P1027" s="339"/>
      <c r="Q1027" s="339"/>
    </row>
    <row r="1028" spans="1:17" ht="13.5" customHeight="1">
      <c r="A1028" s="481" t="s">
        <v>1127</v>
      </c>
      <c r="B1028" s="481" t="s">
        <v>768</v>
      </c>
      <c r="C1028" s="481" t="s">
        <v>1245</v>
      </c>
      <c r="D1028" s="481" t="s">
        <v>1939</v>
      </c>
      <c r="E1028" s="481">
        <v>19226</v>
      </c>
      <c r="F1028" s="339"/>
      <c r="G1028" s="340">
        <f>IF(ISNUMBER(E1028),E1028/'Bulk DivVar Analysis'!$I$7,"")</f>
        <v>1.1152295600220423</v>
      </c>
      <c r="H1028" s="338" t="str">
        <f>IF(ISNUMBER(E1028), IF(G1028&gt;'Bulk DivVar Analysis'!$J$9,"Pass","Fail"),"")</f>
        <v>Pass</v>
      </c>
      <c r="I1028" s="338" t="str">
        <f t="shared" si="18"/>
        <v>Gamma_7_F7</v>
      </c>
      <c r="J1028" s="339"/>
      <c r="K1028" s="339"/>
      <c r="L1028" s="339"/>
      <c r="M1028" s="339"/>
      <c r="N1028" s="339"/>
      <c r="O1028" s="339"/>
      <c r="P1028" s="339"/>
      <c r="Q1028" s="339"/>
    </row>
    <row r="1029" spans="1:17" ht="13.5" customHeight="1">
      <c r="A1029" s="481" t="s">
        <v>1127</v>
      </c>
      <c r="B1029" s="481" t="s">
        <v>768</v>
      </c>
      <c r="C1029" s="481" t="s">
        <v>1247</v>
      </c>
      <c r="D1029" s="481" t="s">
        <v>1940</v>
      </c>
      <c r="E1029" s="481">
        <v>16988</v>
      </c>
      <c r="F1029" s="339"/>
      <c r="G1029" s="340">
        <f>IF(ISNUMBER(E1029),E1029/'Bulk DivVar Analysis'!$I$7,"")</f>
        <v>0.98541140984367293</v>
      </c>
      <c r="H1029" s="338" t="str">
        <f>IF(ISNUMBER(E1029), IF(G1029&gt;'Bulk DivVar Analysis'!$J$9,"Pass","Fail"),"")</f>
        <v>Pass</v>
      </c>
      <c r="I1029" s="338" t="str">
        <f t="shared" si="18"/>
        <v>Gamma_7_F8</v>
      </c>
      <c r="J1029" s="339"/>
      <c r="K1029" s="339"/>
      <c r="L1029" s="339"/>
      <c r="M1029" s="339"/>
      <c r="N1029" s="339"/>
      <c r="O1029" s="339"/>
      <c r="P1029" s="339"/>
      <c r="Q1029" s="339"/>
    </row>
    <row r="1030" spans="1:17" ht="13.5" customHeight="1">
      <c r="A1030" s="481" t="s">
        <v>1127</v>
      </c>
      <c r="B1030" s="481" t="s">
        <v>768</v>
      </c>
      <c r="C1030" s="481" t="s">
        <v>1249</v>
      </c>
      <c r="D1030" s="481" t="s">
        <v>1941</v>
      </c>
      <c r="E1030" s="481">
        <v>11527</v>
      </c>
      <c r="F1030" s="339"/>
      <c r="G1030" s="340">
        <f>IF(ISNUMBER(E1030),E1030/'Bulk DivVar Analysis'!$I$7,"")</f>
        <v>0.66863888163809859</v>
      </c>
      <c r="H1030" s="338" t="str">
        <f>IF(ISNUMBER(E1030), IF(G1030&gt;'Bulk DivVar Analysis'!$J$9,"Pass","Fail"),"")</f>
        <v>Pass</v>
      </c>
      <c r="I1030" s="338" t="str">
        <f t="shared" si="18"/>
        <v>Gamma_7_F9</v>
      </c>
      <c r="J1030" s="339"/>
      <c r="K1030" s="339"/>
      <c r="L1030" s="339"/>
      <c r="M1030" s="339"/>
      <c r="N1030" s="339"/>
      <c r="O1030" s="339"/>
      <c r="P1030" s="339"/>
      <c r="Q1030" s="339"/>
    </row>
    <row r="1031" spans="1:17" ht="13.5" customHeight="1">
      <c r="A1031" s="481" t="s">
        <v>1127</v>
      </c>
      <c r="B1031" s="481" t="s">
        <v>768</v>
      </c>
      <c r="C1031" s="481" t="s">
        <v>556</v>
      </c>
      <c r="D1031" s="481" t="s">
        <v>1942</v>
      </c>
      <c r="E1031" s="481">
        <v>16646</v>
      </c>
      <c r="F1031" s="339"/>
      <c r="G1031" s="340">
        <f>IF(ISNUMBER(E1031),E1031/'Bulk DivVar Analysis'!$I$7,"")</f>
        <v>0.96557324748397577</v>
      </c>
      <c r="H1031" s="338" t="str">
        <f>IF(ISNUMBER(E1031), IF(G1031&gt;'Bulk DivVar Analysis'!$J$9,"Pass","Fail"),"")</f>
        <v>Pass</v>
      </c>
      <c r="I1031" s="338" t="str">
        <f t="shared" si="18"/>
        <v>Gamma_7_F10</v>
      </c>
      <c r="J1031" s="339"/>
      <c r="K1031" s="339"/>
      <c r="L1031" s="339"/>
      <c r="M1031" s="339"/>
      <c r="N1031" s="339"/>
      <c r="O1031" s="339"/>
      <c r="P1031" s="339"/>
      <c r="Q1031" s="339"/>
    </row>
    <row r="1032" spans="1:17" ht="13.5" customHeight="1">
      <c r="A1032" s="481" t="s">
        <v>1127</v>
      </c>
      <c r="B1032" s="481" t="s">
        <v>768</v>
      </c>
      <c r="C1032" s="481" t="s">
        <v>557</v>
      </c>
      <c r="D1032" s="481" t="s">
        <v>1943</v>
      </c>
      <c r="E1032" s="481">
        <v>6073</v>
      </c>
      <c r="F1032" s="339"/>
      <c r="G1032" s="340">
        <f>IF(ISNUMBER(E1032),E1032/'Bulk DivVar Analysis'!$I$7,"")</f>
        <v>0.35227239769134838</v>
      </c>
      <c r="H1032" s="338" t="str">
        <f>IF(ISNUMBER(E1032), IF(G1032&gt;'Bulk DivVar Analysis'!$J$9,"Pass","Fail"),"")</f>
        <v>Pass</v>
      </c>
      <c r="I1032" s="338" t="str">
        <f t="shared" si="18"/>
        <v>Gamma_7_F11</v>
      </c>
      <c r="J1032" s="339"/>
      <c r="K1032" s="339"/>
      <c r="L1032" s="339"/>
      <c r="M1032" s="339"/>
      <c r="N1032" s="339"/>
      <c r="O1032" s="339"/>
      <c r="P1032" s="339"/>
      <c r="Q1032" s="339"/>
    </row>
    <row r="1033" spans="1:17" ht="13.5" customHeight="1">
      <c r="A1033" s="481" t="s">
        <v>1127</v>
      </c>
      <c r="B1033" s="481" t="s">
        <v>768</v>
      </c>
      <c r="C1033" s="481" t="s">
        <v>558</v>
      </c>
      <c r="D1033" s="481" t="s">
        <v>1944</v>
      </c>
      <c r="E1033" s="481">
        <v>9144</v>
      </c>
      <c r="F1033" s="339"/>
      <c r="G1033" s="340">
        <f>IF(ISNUMBER(E1033),E1033/'Bulk DivVar Analysis'!$I$7,"")</f>
        <v>0.53040981466979897</v>
      </c>
      <c r="H1033" s="338" t="str">
        <f>IF(ISNUMBER(E1033), IF(G1033&gt;'Bulk DivVar Analysis'!$J$9,"Pass","Fail"),"")</f>
        <v>Pass</v>
      </c>
      <c r="I1033" s="338" t="str">
        <f t="shared" si="18"/>
        <v>Gamma_7_F12</v>
      </c>
      <c r="J1033" s="339"/>
      <c r="K1033" s="339"/>
      <c r="L1033" s="339"/>
      <c r="M1033" s="339"/>
      <c r="N1033" s="339"/>
      <c r="O1033" s="339"/>
      <c r="P1033" s="339"/>
      <c r="Q1033" s="339"/>
    </row>
    <row r="1034" spans="1:17" ht="13.5" customHeight="1">
      <c r="A1034" s="481" t="s">
        <v>1127</v>
      </c>
      <c r="B1034" s="481" t="s">
        <v>768</v>
      </c>
      <c r="C1034" s="481" t="s">
        <v>1254</v>
      </c>
      <c r="D1034" s="481" t="s">
        <v>1945</v>
      </c>
      <c r="E1034" s="481">
        <v>9362</v>
      </c>
      <c r="F1034" s="339"/>
      <c r="G1034" s="340">
        <f>IF(ISNUMBER(E1034),E1034/'Bulk DivVar Analysis'!$I$7,"")</f>
        <v>0.54305519301603877</v>
      </c>
      <c r="H1034" s="338" t="str">
        <f>IF(ISNUMBER(E1034), IF(G1034&gt;'Bulk DivVar Analysis'!$J$9,"Pass","Fail"),"")</f>
        <v>Pass</v>
      </c>
      <c r="I1034" s="338" t="str">
        <f t="shared" si="18"/>
        <v>Gamma_7_G1</v>
      </c>
      <c r="J1034" s="339"/>
      <c r="K1034" s="339"/>
      <c r="L1034" s="339"/>
      <c r="M1034" s="339"/>
      <c r="N1034" s="339"/>
      <c r="O1034" s="339"/>
      <c r="P1034" s="339"/>
      <c r="Q1034" s="339"/>
    </row>
    <row r="1035" spans="1:17" ht="13.5" customHeight="1">
      <c r="A1035" s="481" t="s">
        <v>1127</v>
      </c>
      <c r="B1035" s="481" t="s">
        <v>768</v>
      </c>
      <c r="C1035" s="481" t="s">
        <v>1256</v>
      </c>
      <c r="D1035" s="481" t="s">
        <v>1946</v>
      </c>
      <c r="E1035" s="481">
        <v>21066</v>
      </c>
      <c r="F1035" s="339"/>
      <c r="G1035" s="340">
        <f>IF(ISNUMBER(E1035),E1035/'Bulk DivVar Analysis'!$I$7,"")</f>
        <v>1.2219611937701209</v>
      </c>
      <c r="H1035" s="338" t="str">
        <f>IF(ISNUMBER(E1035), IF(G1035&gt;'Bulk DivVar Analysis'!$J$9,"Pass","Fail"),"")</f>
        <v>Pass</v>
      </c>
      <c r="I1035" s="338" t="str">
        <f t="shared" si="18"/>
        <v>Gamma_7_G2</v>
      </c>
      <c r="J1035" s="339"/>
      <c r="K1035" s="339"/>
      <c r="L1035" s="339"/>
      <c r="M1035" s="339"/>
      <c r="N1035" s="339"/>
      <c r="O1035" s="339"/>
      <c r="P1035" s="339"/>
      <c r="Q1035" s="339"/>
    </row>
    <row r="1036" spans="1:17" ht="13.5" customHeight="1">
      <c r="A1036" s="481" t="s">
        <v>1127</v>
      </c>
      <c r="B1036" s="481" t="s">
        <v>768</v>
      </c>
      <c r="C1036" s="481" t="s">
        <v>1258</v>
      </c>
      <c r="D1036" s="481" t="s">
        <v>1947</v>
      </c>
      <c r="E1036" s="481">
        <v>13156</v>
      </c>
      <c r="F1036" s="339"/>
      <c r="G1036" s="340">
        <f>IF(ISNUMBER(E1036),E1036/'Bulk DivVar Analysis'!$I$7,"")</f>
        <v>0.76313118129876156</v>
      </c>
      <c r="H1036" s="338" t="str">
        <f>IF(ISNUMBER(E1036), IF(G1036&gt;'Bulk DivVar Analysis'!$J$9,"Pass","Fail"),"")</f>
        <v>Pass</v>
      </c>
      <c r="I1036" s="338" t="str">
        <f t="shared" si="18"/>
        <v>Gamma_7_G3</v>
      </c>
      <c r="J1036" s="339"/>
      <c r="K1036" s="339"/>
      <c r="L1036" s="339"/>
      <c r="M1036" s="339"/>
      <c r="N1036" s="339"/>
      <c r="O1036" s="339"/>
      <c r="P1036" s="339"/>
      <c r="Q1036" s="339"/>
    </row>
    <row r="1037" spans="1:17" ht="13.5" customHeight="1">
      <c r="A1037" s="481" t="s">
        <v>1127</v>
      </c>
      <c r="B1037" s="481" t="s">
        <v>768</v>
      </c>
      <c r="C1037" s="481" t="s">
        <v>1260</v>
      </c>
      <c r="D1037" s="481" t="s">
        <v>1948</v>
      </c>
      <c r="E1037" s="481">
        <v>8634</v>
      </c>
      <c r="F1037" s="339"/>
      <c r="G1037" s="340">
        <f>IF(ISNUMBER(E1037),E1037/'Bulk DivVar Analysis'!$I$7,"")</f>
        <v>0.50082659009832076</v>
      </c>
      <c r="H1037" s="338" t="str">
        <f>IF(ISNUMBER(E1037), IF(G1037&gt;'Bulk DivVar Analysis'!$J$9,"Pass","Fail"),"")</f>
        <v>Pass</v>
      </c>
      <c r="I1037" s="338" t="str">
        <f t="shared" si="18"/>
        <v>Gamma_7_G4</v>
      </c>
      <c r="J1037" s="339"/>
      <c r="K1037" s="339"/>
      <c r="L1037" s="339"/>
      <c r="M1037" s="339"/>
      <c r="N1037" s="339"/>
      <c r="O1037" s="339"/>
      <c r="P1037" s="339"/>
      <c r="Q1037" s="339"/>
    </row>
    <row r="1038" spans="1:17" ht="13.5" customHeight="1">
      <c r="A1038" s="481" t="s">
        <v>1127</v>
      </c>
      <c r="B1038" s="481" t="s">
        <v>768</v>
      </c>
      <c r="C1038" s="481" t="s">
        <v>1262</v>
      </c>
      <c r="D1038" s="481" t="s">
        <v>1949</v>
      </c>
      <c r="E1038" s="481">
        <v>22025</v>
      </c>
      <c r="F1038" s="339"/>
      <c r="G1038" s="340">
        <f>IF(ISNUMBER(E1038),E1038/'Bulk DivVar Analysis'!$I$7,"")</f>
        <v>1.2775892572290379</v>
      </c>
      <c r="H1038" s="338" t="str">
        <f>IF(ISNUMBER(E1038), IF(G1038&gt;'Bulk DivVar Analysis'!$J$9,"Pass","Fail"),"")</f>
        <v>Pass</v>
      </c>
      <c r="I1038" s="338" t="str">
        <f t="shared" si="18"/>
        <v>Gamma_7_G5</v>
      </c>
      <c r="J1038" s="339"/>
      <c r="K1038" s="339"/>
      <c r="L1038" s="339"/>
      <c r="M1038" s="339"/>
      <c r="N1038" s="339"/>
      <c r="O1038" s="339"/>
      <c r="P1038" s="339"/>
      <c r="Q1038" s="339"/>
    </row>
    <row r="1039" spans="1:17" ht="13.5" customHeight="1">
      <c r="A1039" s="481" t="s">
        <v>1127</v>
      </c>
      <c r="B1039" s="481" t="s">
        <v>768</v>
      </c>
      <c r="C1039" s="481" t="s">
        <v>1264</v>
      </c>
      <c r="D1039" s="481" t="s">
        <v>1950</v>
      </c>
      <c r="E1039" s="481">
        <v>17776</v>
      </c>
      <c r="F1039" s="339"/>
      <c r="G1039" s="340">
        <f>IF(ISNUMBER(E1039),E1039/'Bulk DivVar Analysis'!$I$7,"")</f>
        <v>1.0311203921227414</v>
      </c>
      <c r="H1039" s="338" t="str">
        <f>IF(ISNUMBER(E1039), IF(G1039&gt;'Bulk DivVar Analysis'!$J$9,"Pass","Fail"),"")</f>
        <v>Pass</v>
      </c>
      <c r="I1039" s="338" t="str">
        <f t="shared" si="18"/>
        <v>Gamma_7_G6</v>
      </c>
      <c r="J1039" s="339"/>
      <c r="K1039" s="339"/>
      <c r="L1039" s="339"/>
      <c r="M1039" s="339"/>
      <c r="N1039" s="339"/>
      <c r="O1039" s="339"/>
      <c r="P1039" s="339"/>
      <c r="Q1039" s="339"/>
    </row>
    <row r="1040" spans="1:17" ht="13.5" customHeight="1">
      <c r="A1040" s="481" t="s">
        <v>1127</v>
      </c>
      <c r="B1040" s="481" t="s">
        <v>768</v>
      </c>
      <c r="C1040" s="481" t="s">
        <v>1266</v>
      </c>
      <c r="D1040" s="481" t="s">
        <v>1951</v>
      </c>
      <c r="E1040" s="481">
        <v>11874</v>
      </c>
      <c r="F1040" s="339"/>
      <c r="G1040" s="340">
        <f>IF(ISNUMBER(E1040),E1040/'Bulk DivVar Analysis'!$I$7,"")</f>
        <v>0.68876707561124162</v>
      </c>
      <c r="H1040" s="338" t="str">
        <f>IF(ISNUMBER(E1040), IF(G1040&gt;'Bulk DivVar Analysis'!$J$9,"Pass","Fail"),"")</f>
        <v>Pass</v>
      </c>
      <c r="I1040" s="338" t="str">
        <f t="shared" si="18"/>
        <v>Gamma_7_G7</v>
      </c>
      <c r="J1040" s="339"/>
      <c r="K1040" s="339"/>
      <c r="L1040" s="339"/>
      <c r="M1040" s="339"/>
      <c r="N1040" s="339"/>
      <c r="O1040" s="339"/>
      <c r="P1040" s="339"/>
      <c r="Q1040" s="339"/>
    </row>
    <row r="1041" spans="1:17" ht="13.5" customHeight="1">
      <c r="A1041" s="481" t="s">
        <v>1127</v>
      </c>
      <c r="B1041" s="481" t="s">
        <v>768</v>
      </c>
      <c r="C1041" s="481" t="s">
        <v>1268</v>
      </c>
      <c r="D1041" s="481" t="s">
        <v>1952</v>
      </c>
      <c r="E1041" s="481">
        <v>17597</v>
      </c>
      <c r="F1041" s="339"/>
      <c r="G1041" s="340">
        <f>IF(ISNUMBER(E1041),E1041/'Bulk DivVar Analysis'!$I$7,"")</f>
        <v>1.0207372603613794</v>
      </c>
      <c r="H1041" s="338" t="str">
        <f>IF(ISNUMBER(E1041), IF(G1041&gt;'Bulk DivVar Analysis'!$J$9,"Pass","Fail"),"")</f>
        <v>Pass</v>
      </c>
      <c r="I1041" s="338" t="str">
        <f t="shared" si="18"/>
        <v>Gamma_7_G8</v>
      </c>
      <c r="J1041" s="339"/>
      <c r="K1041" s="339"/>
      <c r="L1041" s="339"/>
      <c r="M1041" s="339"/>
      <c r="N1041" s="339"/>
      <c r="O1041" s="339"/>
      <c r="P1041" s="339"/>
      <c r="Q1041" s="339"/>
    </row>
    <row r="1042" spans="1:17" ht="13.5" customHeight="1">
      <c r="A1042" s="481" t="s">
        <v>1127</v>
      </c>
      <c r="B1042" s="481" t="s">
        <v>768</v>
      </c>
      <c r="C1042" s="481" t="s">
        <v>1270</v>
      </c>
      <c r="D1042" s="481" t="s">
        <v>1953</v>
      </c>
      <c r="E1042" s="481">
        <v>14944</v>
      </c>
      <c r="F1042" s="339"/>
      <c r="G1042" s="340">
        <f>IF(ISNUMBER(E1042),E1042/'Bulk DivVar Analysis'!$I$7,"")</f>
        <v>0.86684648626700311</v>
      </c>
      <c r="H1042" s="338" t="str">
        <f>IF(ISNUMBER(E1042), IF(G1042&gt;'Bulk DivVar Analysis'!$J$9,"Pass","Fail"),"")</f>
        <v>Pass</v>
      </c>
      <c r="I1042" s="338" t="str">
        <f t="shared" si="18"/>
        <v>Gamma_7_G9</v>
      </c>
      <c r="J1042" s="339"/>
      <c r="K1042" s="339"/>
      <c r="L1042" s="339"/>
      <c r="M1042" s="339"/>
      <c r="N1042" s="339"/>
      <c r="O1042" s="339"/>
      <c r="P1042" s="339"/>
      <c r="Q1042" s="339"/>
    </row>
    <row r="1043" spans="1:17" ht="13.5" customHeight="1">
      <c r="A1043" s="481" t="s">
        <v>1127</v>
      </c>
      <c r="B1043" s="481" t="s">
        <v>768</v>
      </c>
      <c r="C1043" s="481" t="s">
        <v>568</v>
      </c>
      <c r="D1043" s="481" t="s">
        <v>1954</v>
      </c>
      <c r="E1043" s="481">
        <v>5501</v>
      </c>
      <c r="F1043" s="339"/>
      <c r="G1043" s="340">
        <f>IF(ISNUMBER(E1043),E1043/'Bulk DivVar Analysis'!$I$7,"")</f>
        <v>0.31909278111314132</v>
      </c>
      <c r="H1043" s="338" t="str">
        <f>IF(ISNUMBER(E1043), IF(G1043&gt;'Bulk DivVar Analysis'!$J$9,"Pass","Fail"),"")</f>
        <v>Pass</v>
      </c>
      <c r="I1043" s="338" t="str">
        <f t="shared" si="18"/>
        <v>Gamma_7_G10</v>
      </c>
      <c r="J1043" s="339"/>
      <c r="K1043" s="339"/>
      <c r="L1043" s="339"/>
      <c r="M1043" s="339"/>
      <c r="N1043" s="339"/>
      <c r="O1043" s="339"/>
      <c r="P1043" s="339"/>
      <c r="Q1043" s="339"/>
    </row>
    <row r="1044" spans="1:17" ht="13.5" customHeight="1">
      <c r="A1044" s="481" t="s">
        <v>1127</v>
      </c>
      <c r="B1044" s="481" t="s">
        <v>768</v>
      </c>
      <c r="C1044" s="481" t="s">
        <v>569</v>
      </c>
      <c r="D1044" s="481" t="s">
        <v>1955</v>
      </c>
      <c r="E1044" s="481">
        <v>13191</v>
      </c>
      <c r="F1044" s="339"/>
      <c r="G1044" s="340">
        <f>IF(ISNUMBER(E1044),E1044/'Bulk DivVar Analysis'!$I$7,"")</f>
        <v>0.76516140259288268</v>
      </c>
      <c r="H1044" s="338" t="str">
        <f>IF(ISNUMBER(E1044), IF(G1044&gt;'Bulk DivVar Analysis'!$J$9,"Pass","Fail"),"")</f>
        <v>Pass</v>
      </c>
      <c r="I1044" s="338" t="str">
        <f t="shared" si="18"/>
        <v>Gamma_7_G11</v>
      </c>
      <c r="J1044" s="339"/>
      <c r="K1044" s="339"/>
      <c r="L1044" s="339"/>
      <c r="M1044" s="339"/>
      <c r="N1044" s="339"/>
      <c r="O1044" s="339"/>
      <c r="P1044" s="339"/>
      <c r="Q1044" s="339"/>
    </row>
    <row r="1045" spans="1:17" ht="13.5" customHeight="1">
      <c r="A1045" s="481" t="s">
        <v>1127</v>
      </c>
      <c r="B1045" s="481" t="s">
        <v>768</v>
      </c>
      <c r="C1045" s="481" t="s">
        <v>570</v>
      </c>
      <c r="D1045" s="481" t="s">
        <v>1956</v>
      </c>
      <c r="E1045" s="481">
        <v>9238</v>
      </c>
      <c r="F1045" s="339"/>
      <c r="G1045" s="340">
        <f>IF(ISNUMBER(E1045),E1045/'Bulk DivVar Analysis'!$I$7,"")</f>
        <v>0.53586240900258131</v>
      </c>
      <c r="H1045" s="338" t="str">
        <f>IF(ISNUMBER(E1045), IF(G1045&gt;'Bulk DivVar Analysis'!$J$9,"Pass","Fail"),"")</f>
        <v>Pass</v>
      </c>
      <c r="I1045" s="338" t="str">
        <f t="shared" si="18"/>
        <v>Gamma_7_G12</v>
      </c>
      <c r="J1045" s="339"/>
      <c r="K1045" s="339"/>
      <c r="L1045" s="339"/>
      <c r="M1045" s="339"/>
      <c r="N1045" s="339"/>
      <c r="O1045" s="339"/>
      <c r="P1045" s="339"/>
      <c r="Q1045" s="339"/>
    </row>
    <row r="1046" spans="1:17" ht="13.5" customHeight="1">
      <c r="A1046" s="481" t="s">
        <v>1127</v>
      </c>
      <c r="B1046" s="481" t="s">
        <v>768</v>
      </c>
      <c r="C1046" s="481" t="s">
        <v>1275</v>
      </c>
      <c r="D1046" s="481" t="s">
        <v>1957</v>
      </c>
      <c r="E1046" s="481">
        <v>5619</v>
      </c>
      <c r="F1046" s="339"/>
      <c r="G1046" s="340">
        <f>IF(ISNUMBER(E1046),E1046/'Bulk DivVar Analysis'!$I$7,"")</f>
        <v>0.32593752719046376</v>
      </c>
      <c r="H1046" s="338" t="str">
        <f>IF(ISNUMBER(E1046), IF(G1046&gt;'Bulk DivVar Analysis'!$J$9,"Pass","Fail"),"")</f>
        <v>Pass</v>
      </c>
      <c r="I1046" s="338" t="str">
        <f t="shared" si="18"/>
        <v>Gamma_7_H1</v>
      </c>
      <c r="J1046" s="339"/>
      <c r="K1046" s="339"/>
      <c r="L1046" s="339"/>
      <c r="M1046" s="339"/>
      <c r="N1046" s="339"/>
      <c r="O1046" s="339"/>
      <c r="P1046" s="339"/>
      <c r="Q1046" s="339"/>
    </row>
    <row r="1047" spans="1:17" ht="13.5" customHeight="1">
      <c r="A1047" s="481" t="s">
        <v>1127</v>
      </c>
      <c r="B1047" s="481" t="s">
        <v>768</v>
      </c>
      <c r="C1047" s="481" t="s">
        <v>1277</v>
      </c>
      <c r="D1047" s="481" t="s">
        <v>1958</v>
      </c>
      <c r="E1047" s="481">
        <v>9268</v>
      </c>
      <c r="F1047" s="339"/>
      <c r="G1047" s="340">
        <f>IF(ISNUMBER(E1047),E1047/'Bulk DivVar Analysis'!$I$7,"")</f>
        <v>0.53760259868325644</v>
      </c>
      <c r="H1047" s="338" t="str">
        <f>IF(ISNUMBER(E1047), IF(G1047&gt;'Bulk DivVar Analysis'!$J$9,"Pass","Fail"),"")</f>
        <v>Pass</v>
      </c>
      <c r="I1047" s="338" t="str">
        <f t="shared" si="18"/>
        <v>Gamma_7_H2</v>
      </c>
      <c r="J1047" s="339"/>
      <c r="K1047" s="339"/>
      <c r="L1047" s="339"/>
      <c r="M1047" s="339"/>
      <c r="N1047" s="339"/>
      <c r="O1047" s="339"/>
      <c r="P1047" s="339"/>
      <c r="Q1047" s="339"/>
    </row>
    <row r="1048" spans="1:17" ht="13.5" customHeight="1">
      <c r="A1048" s="481" t="s">
        <v>1127</v>
      </c>
      <c r="B1048" s="481" t="s">
        <v>768</v>
      </c>
      <c r="C1048" s="481" t="s">
        <v>1279</v>
      </c>
      <c r="D1048" s="481" t="s">
        <v>1959</v>
      </c>
      <c r="E1048" s="481">
        <v>14902</v>
      </c>
      <c r="F1048" s="339"/>
      <c r="G1048" s="340">
        <f>IF(ISNUMBER(E1048),E1048/'Bulk DivVar Analysis'!$I$7,"")</f>
        <v>0.86441022071405782</v>
      </c>
      <c r="H1048" s="338" t="str">
        <f>IF(ISNUMBER(E1048), IF(G1048&gt;'Bulk DivVar Analysis'!$J$9,"Pass","Fail"),"")</f>
        <v>Pass</v>
      </c>
      <c r="I1048" s="338" t="str">
        <f t="shared" si="18"/>
        <v>Gamma_7_H3</v>
      </c>
      <c r="J1048" s="339"/>
      <c r="K1048" s="339"/>
      <c r="L1048" s="339"/>
      <c r="M1048" s="339"/>
      <c r="N1048" s="339"/>
      <c r="O1048" s="339"/>
      <c r="P1048" s="339"/>
      <c r="Q1048" s="339"/>
    </row>
    <row r="1049" spans="1:17" ht="13.5" customHeight="1">
      <c r="A1049" s="481" t="s">
        <v>1127</v>
      </c>
      <c r="B1049" s="481" t="s">
        <v>768</v>
      </c>
      <c r="C1049" s="481" t="s">
        <v>1281</v>
      </c>
      <c r="D1049" s="481" t="s">
        <v>1960</v>
      </c>
      <c r="E1049" s="481">
        <v>6166</v>
      </c>
      <c r="F1049" s="339"/>
      <c r="G1049" s="340">
        <f>IF(ISNUMBER(E1049),E1049/'Bulk DivVar Analysis'!$I$7,"")</f>
        <v>0.35766698570144145</v>
      </c>
      <c r="H1049" s="338" t="str">
        <f>IF(ISNUMBER(E1049), IF(G1049&gt;'Bulk DivVar Analysis'!$J$9,"Pass","Fail"),"")</f>
        <v>Pass</v>
      </c>
      <c r="I1049" s="338" t="str">
        <f t="shared" si="18"/>
        <v>Gamma_7_H4</v>
      </c>
      <c r="J1049" s="339"/>
      <c r="K1049" s="339"/>
      <c r="L1049" s="339"/>
      <c r="M1049" s="339"/>
      <c r="N1049" s="339"/>
      <c r="O1049" s="339"/>
      <c r="P1049" s="339"/>
      <c r="Q1049" s="339"/>
    </row>
    <row r="1050" spans="1:17" ht="13.5" customHeight="1">
      <c r="A1050" s="481" t="s">
        <v>1127</v>
      </c>
      <c r="B1050" s="481" t="s">
        <v>768</v>
      </c>
      <c r="C1050" s="481" t="s">
        <v>1283</v>
      </c>
      <c r="D1050" s="481" t="s">
        <v>1961</v>
      </c>
      <c r="E1050" s="481">
        <v>32093</v>
      </c>
      <c r="F1050" s="339"/>
      <c r="G1050" s="340">
        <f>IF(ISNUMBER(E1050),E1050/'Bulk DivVar Analysis'!$I$7,"")</f>
        <v>1.861596914063633</v>
      </c>
      <c r="H1050" s="338" t="str">
        <f>IF(ISNUMBER(E1050), IF(G1050&gt;'Bulk DivVar Analysis'!$J$9,"Pass","Fail"),"")</f>
        <v>Pass</v>
      </c>
      <c r="I1050" s="338" t="str">
        <f t="shared" si="18"/>
        <v>Gamma_7_H5</v>
      </c>
      <c r="J1050" s="339"/>
      <c r="K1050" s="339"/>
      <c r="L1050" s="339"/>
      <c r="M1050" s="339"/>
      <c r="N1050" s="339"/>
      <c r="O1050" s="339"/>
      <c r="P1050" s="339"/>
      <c r="Q1050" s="339"/>
    </row>
    <row r="1051" spans="1:17" ht="13.5" customHeight="1">
      <c r="A1051" s="481" t="s">
        <v>1127</v>
      </c>
      <c r="B1051" s="481" t="s">
        <v>768</v>
      </c>
      <c r="C1051" s="481" t="s">
        <v>1285</v>
      </c>
      <c r="D1051" s="481" t="s">
        <v>1962</v>
      </c>
      <c r="E1051" s="481">
        <v>12113</v>
      </c>
      <c r="F1051" s="339"/>
      <c r="G1051" s="340">
        <f>IF(ISNUMBER(E1051),E1051/'Bulk DivVar Analysis'!$I$7,"")</f>
        <v>0.70263058673395395</v>
      </c>
      <c r="H1051" s="338" t="str">
        <f>IF(ISNUMBER(E1051), IF(G1051&gt;'Bulk DivVar Analysis'!$J$9,"Pass","Fail"),"")</f>
        <v>Pass</v>
      </c>
      <c r="I1051" s="338" t="str">
        <f t="shared" si="18"/>
        <v>Gamma_7_H6</v>
      </c>
      <c r="J1051" s="339"/>
      <c r="K1051" s="339"/>
      <c r="L1051" s="339"/>
      <c r="M1051" s="339"/>
      <c r="N1051" s="339"/>
      <c r="O1051" s="339"/>
      <c r="P1051" s="339"/>
      <c r="Q1051" s="339"/>
    </row>
    <row r="1052" spans="1:17" ht="13.5" customHeight="1">
      <c r="A1052" s="481" t="s">
        <v>1127</v>
      </c>
      <c r="B1052" s="481" t="s">
        <v>768</v>
      </c>
      <c r="C1052" s="481" t="s">
        <v>1287</v>
      </c>
      <c r="D1052" s="481" t="s">
        <v>1963</v>
      </c>
      <c r="E1052" s="481">
        <v>17368</v>
      </c>
      <c r="F1052" s="339"/>
      <c r="G1052" s="340">
        <f>IF(ISNUMBER(E1052),E1052/'Bulk DivVar Analysis'!$I$7,"")</f>
        <v>1.0074538124655588</v>
      </c>
      <c r="H1052" s="338" t="str">
        <f>IF(ISNUMBER(E1052), IF(G1052&gt;'Bulk DivVar Analysis'!$J$9,"Pass","Fail"),"")</f>
        <v>Pass</v>
      </c>
      <c r="I1052" s="338" t="str">
        <f t="shared" si="18"/>
        <v>Gamma_7_H7</v>
      </c>
      <c r="J1052" s="339"/>
      <c r="K1052" s="339"/>
      <c r="L1052" s="339"/>
      <c r="M1052" s="339"/>
      <c r="N1052" s="339"/>
      <c r="O1052" s="339"/>
      <c r="P1052" s="339"/>
      <c r="Q1052" s="339"/>
    </row>
    <row r="1053" spans="1:17" ht="13.5" customHeight="1">
      <c r="A1053" s="481" t="s">
        <v>1127</v>
      </c>
      <c r="B1053" s="481" t="s">
        <v>768</v>
      </c>
      <c r="C1053" s="481" t="s">
        <v>1289</v>
      </c>
      <c r="D1053" s="481" t="s">
        <v>1964</v>
      </c>
      <c r="E1053" s="481">
        <v>25768</v>
      </c>
      <c r="F1053" s="339"/>
      <c r="G1053" s="340">
        <f>IF(ISNUMBER(E1053),E1053/'Bulk DivVar Analysis'!$I$7,"")</f>
        <v>1.4947069230546131</v>
      </c>
      <c r="H1053" s="338" t="str">
        <f>IF(ISNUMBER(E1053), IF(G1053&gt;'Bulk DivVar Analysis'!$J$9,"Pass","Fail"),"")</f>
        <v>Pass</v>
      </c>
      <c r="I1053" s="338" t="str">
        <f t="shared" si="18"/>
        <v>Gamma_7_H8</v>
      </c>
      <c r="J1053" s="339"/>
      <c r="K1053" s="339"/>
      <c r="L1053" s="339"/>
      <c r="M1053" s="339"/>
      <c r="N1053" s="339"/>
      <c r="O1053" s="339"/>
      <c r="P1053" s="339"/>
      <c r="Q1053" s="339"/>
    </row>
    <row r="1054" spans="1:17" ht="13.5" customHeight="1">
      <c r="A1054" s="481" t="s">
        <v>1127</v>
      </c>
      <c r="B1054" s="481" t="s">
        <v>768</v>
      </c>
      <c r="C1054" s="481" t="s">
        <v>1291</v>
      </c>
      <c r="D1054" s="481" t="s">
        <v>1965</v>
      </c>
      <c r="E1054" s="481">
        <v>10779</v>
      </c>
      <c r="F1054" s="339"/>
      <c r="G1054" s="340">
        <f>IF(ISNUMBER(E1054),E1054/'Bulk DivVar Analysis'!$I$7,"")</f>
        <v>0.62525015226659708</v>
      </c>
      <c r="H1054" s="338" t="str">
        <f>IF(ISNUMBER(E1054), IF(G1054&gt;'Bulk DivVar Analysis'!$J$9,"Pass","Fail"),"")</f>
        <v>Pass</v>
      </c>
      <c r="I1054" s="338" t="str">
        <f t="shared" si="18"/>
        <v>Gamma_7_H9</v>
      </c>
      <c r="J1054" s="339"/>
      <c r="K1054" s="339"/>
      <c r="L1054" s="339"/>
      <c r="M1054" s="339"/>
      <c r="N1054" s="339"/>
      <c r="O1054" s="339"/>
      <c r="P1054" s="339"/>
      <c r="Q1054" s="339"/>
    </row>
    <row r="1055" spans="1:17" ht="13.5" customHeight="1">
      <c r="A1055" s="481" t="s">
        <v>1127</v>
      </c>
      <c r="B1055" s="481" t="s">
        <v>768</v>
      </c>
      <c r="C1055" s="481" t="s">
        <v>580</v>
      </c>
      <c r="D1055" s="481" t="s">
        <v>1966</v>
      </c>
      <c r="E1055" s="481">
        <v>24347</v>
      </c>
      <c r="F1055" s="339"/>
      <c r="G1055" s="340">
        <f>IF(ISNUMBER(E1055),E1055/'Bulk DivVar Analysis'!$I$7,"")</f>
        <v>1.412279938513298</v>
      </c>
      <c r="H1055" s="338" t="str">
        <f>IF(ISNUMBER(E1055), IF(G1055&gt;'Bulk DivVar Analysis'!$J$9,"Pass","Fail"),"")</f>
        <v>Pass</v>
      </c>
      <c r="I1055" s="338" t="str">
        <f t="shared" si="18"/>
        <v>Gamma_7_H10</v>
      </c>
      <c r="J1055" s="339"/>
      <c r="K1055" s="339"/>
      <c r="L1055" s="339"/>
      <c r="M1055" s="339"/>
      <c r="N1055" s="339"/>
      <c r="O1055" s="339"/>
      <c r="P1055" s="339"/>
      <c r="Q1055" s="339"/>
    </row>
    <row r="1056" spans="1:17" ht="13.5" customHeight="1">
      <c r="A1056" s="481" t="s">
        <v>1127</v>
      </c>
      <c r="B1056" s="481" t="s">
        <v>768</v>
      </c>
      <c r="C1056" s="481" t="s">
        <v>581</v>
      </c>
      <c r="D1056" s="481" t="s">
        <v>1967</v>
      </c>
      <c r="E1056" s="481">
        <v>10407</v>
      </c>
      <c r="F1056" s="339"/>
      <c r="G1056" s="340">
        <f>IF(ISNUMBER(E1056),E1056/'Bulk DivVar Analysis'!$I$7,"")</f>
        <v>0.60367180022622469</v>
      </c>
      <c r="H1056" s="338" t="str">
        <f>IF(ISNUMBER(E1056), IF(G1056&gt;'Bulk DivVar Analysis'!$J$9,"Pass","Fail"),"")</f>
        <v>Pass</v>
      </c>
      <c r="I1056" s="338" t="str">
        <f t="shared" si="18"/>
        <v>Gamma_7_H11</v>
      </c>
      <c r="J1056" s="339"/>
      <c r="K1056" s="339"/>
      <c r="L1056" s="339"/>
      <c r="M1056" s="339"/>
      <c r="N1056" s="339"/>
      <c r="O1056" s="339"/>
      <c r="P1056" s="339"/>
      <c r="Q1056" s="339"/>
    </row>
    <row r="1057" spans="1:17" ht="13.5" customHeight="1">
      <c r="A1057" s="481" t="s">
        <v>1127</v>
      </c>
      <c r="B1057" s="481" t="s">
        <v>768</v>
      </c>
      <c r="C1057" s="481" t="s">
        <v>582</v>
      </c>
      <c r="D1057" s="481" t="s">
        <v>1968</v>
      </c>
      <c r="E1057" s="481">
        <v>13475</v>
      </c>
      <c r="F1057" s="339"/>
      <c r="G1057" s="340">
        <f>IF(ISNUMBER(E1057),E1057/'Bulk DivVar Analysis'!$I$7,"")</f>
        <v>0.78163519823660776</v>
      </c>
      <c r="H1057" s="338" t="str">
        <f>IF(ISNUMBER(E1057), IF(G1057&gt;'Bulk DivVar Analysis'!$J$9,"Pass","Fail"),"")</f>
        <v>Pass</v>
      </c>
      <c r="I1057" s="338" t="str">
        <f t="shared" si="18"/>
        <v>Gamma_7_H12</v>
      </c>
      <c r="J1057" s="339"/>
      <c r="K1057" s="339"/>
      <c r="L1057" s="339"/>
      <c r="M1057" s="339"/>
      <c r="N1057" s="339"/>
      <c r="O1057" s="339"/>
      <c r="P1057" s="339"/>
      <c r="Q1057" s="339"/>
    </row>
    <row r="1058" spans="1:17" ht="13.5" customHeight="1">
      <c r="A1058" s="481" t="s">
        <v>1127</v>
      </c>
      <c r="B1058" s="481" t="s">
        <v>770</v>
      </c>
      <c r="C1058" s="481" t="s">
        <v>1128</v>
      </c>
      <c r="D1058" s="481" t="s">
        <v>1969</v>
      </c>
      <c r="E1058" s="481">
        <v>23745</v>
      </c>
      <c r="F1058" s="339"/>
      <c r="G1058" s="340">
        <f>IF(ISNUMBER(E1058),E1058/'Bulk DivVar Analysis'!$I$7,"")</f>
        <v>1.3773601322544158</v>
      </c>
      <c r="H1058" s="338" t="str">
        <f>IF(ISNUMBER(E1058), IF(G1058&gt;'Bulk DivVar Analysis'!$J$9,"Pass","Fail"),"")</f>
        <v>Pass</v>
      </c>
      <c r="I1058" s="338" t="str">
        <f t="shared" si="18"/>
        <v>Gamma_8_A1</v>
      </c>
      <c r="J1058" s="339"/>
      <c r="K1058" s="339"/>
      <c r="L1058" s="339"/>
      <c r="M1058" s="339"/>
      <c r="N1058" s="339"/>
      <c r="O1058" s="339"/>
      <c r="P1058" s="339"/>
      <c r="Q1058" s="339"/>
    </row>
    <row r="1059" spans="1:17" ht="13.5" customHeight="1">
      <c r="A1059" s="481" t="s">
        <v>1127</v>
      </c>
      <c r="B1059" s="481" t="s">
        <v>770</v>
      </c>
      <c r="C1059" s="481" t="s">
        <v>1130</v>
      </c>
      <c r="D1059" s="481" t="s">
        <v>1970</v>
      </c>
      <c r="E1059" s="481">
        <v>22592</v>
      </c>
      <c r="F1059" s="339"/>
      <c r="G1059" s="340">
        <f>IF(ISNUMBER(E1059),E1059/'Bulk DivVar Analysis'!$I$7,"")</f>
        <v>1.3104788421937992</v>
      </c>
      <c r="H1059" s="338" t="str">
        <f>IF(ISNUMBER(E1059), IF(G1059&gt;'Bulk DivVar Analysis'!$J$9,"Pass","Fail"),"")</f>
        <v>Pass</v>
      </c>
      <c r="I1059" s="338" t="str">
        <f t="shared" si="18"/>
        <v>Gamma_8_A2</v>
      </c>
      <c r="J1059" s="339"/>
      <c r="K1059" s="339"/>
      <c r="L1059" s="339"/>
      <c r="M1059" s="339"/>
      <c r="N1059" s="339"/>
      <c r="O1059" s="339"/>
      <c r="P1059" s="339"/>
      <c r="Q1059" s="339"/>
    </row>
    <row r="1060" spans="1:17" ht="13.5" customHeight="1">
      <c r="A1060" s="481" t="s">
        <v>1127</v>
      </c>
      <c r="B1060" s="481" t="s">
        <v>770</v>
      </c>
      <c r="C1060" s="481" t="s">
        <v>1132</v>
      </c>
      <c r="D1060" s="481" t="s">
        <v>1971</v>
      </c>
      <c r="E1060" s="481">
        <v>23903</v>
      </c>
      <c r="F1060" s="339"/>
      <c r="G1060" s="340">
        <f>IF(ISNUMBER(E1060),E1060/'Bulk DivVar Analysis'!$I$7,"")</f>
        <v>1.386525131239305</v>
      </c>
      <c r="H1060" s="338" t="str">
        <f>IF(ISNUMBER(E1060), IF(G1060&gt;'Bulk DivVar Analysis'!$J$9,"Pass","Fail"),"")</f>
        <v>Pass</v>
      </c>
      <c r="I1060" s="338" t="str">
        <f t="shared" si="18"/>
        <v>Gamma_8_A3</v>
      </c>
      <c r="J1060" s="339"/>
      <c r="K1060" s="339"/>
      <c r="L1060" s="339"/>
      <c r="M1060" s="339"/>
      <c r="N1060" s="339"/>
      <c r="O1060" s="339"/>
      <c r="P1060" s="339"/>
      <c r="Q1060" s="339"/>
    </row>
    <row r="1061" spans="1:17" ht="13.5" customHeight="1">
      <c r="A1061" s="481" t="s">
        <v>1127</v>
      </c>
      <c r="B1061" s="481" t="s">
        <v>770</v>
      </c>
      <c r="C1061" s="481" t="s">
        <v>1134</v>
      </c>
      <c r="D1061" s="481" t="s">
        <v>1972</v>
      </c>
      <c r="E1061" s="481">
        <v>15315</v>
      </c>
      <c r="F1061" s="339"/>
      <c r="G1061" s="340">
        <f>IF(ISNUMBER(E1061),E1061/'Bulk DivVar Analysis'!$I$7,"")</f>
        <v>0.88836683198468636</v>
      </c>
      <c r="H1061" s="338" t="str">
        <f>IF(ISNUMBER(E1061), IF(G1061&gt;'Bulk DivVar Analysis'!$J$9,"Pass","Fail"),"")</f>
        <v>Pass</v>
      </c>
      <c r="I1061" s="338" t="str">
        <f t="shared" si="18"/>
        <v>Gamma_8_A4</v>
      </c>
      <c r="J1061" s="339"/>
      <c r="K1061" s="339"/>
      <c r="L1061" s="339"/>
      <c r="M1061" s="339"/>
      <c r="N1061" s="339"/>
      <c r="O1061" s="339"/>
      <c r="P1061" s="339"/>
      <c r="Q1061" s="339"/>
    </row>
    <row r="1062" spans="1:17" ht="13.5" customHeight="1">
      <c r="A1062" s="481" t="s">
        <v>1127</v>
      </c>
      <c r="B1062" s="481" t="s">
        <v>770</v>
      </c>
      <c r="C1062" s="481" t="s">
        <v>1136</v>
      </c>
      <c r="D1062" s="481" t="s">
        <v>1973</v>
      </c>
      <c r="E1062" s="481">
        <v>10891</v>
      </c>
      <c r="F1062" s="339"/>
      <c r="G1062" s="340">
        <f>IF(ISNUMBER(E1062),E1062/'Bulk DivVar Analysis'!$I$7,"")</f>
        <v>0.63174686040778449</v>
      </c>
      <c r="H1062" s="338" t="str">
        <f>IF(ISNUMBER(E1062), IF(G1062&gt;'Bulk DivVar Analysis'!$J$9,"Pass","Fail"),"")</f>
        <v>Pass</v>
      </c>
      <c r="I1062" s="338" t="str">
        <f t="shared" si="18"/>
        <v>Gamma_8_A5</v>
      </c>
      <c r="J1062" s="339"/>
      <c r="K1062" s="339"/>
      <c r="L1062" s="339"/>
      <c r="M1062" s="339"/>
      <c r="N1062" s="339"/>
      <c r="O1062" s="339"/>
      <c r="P1062" s="339"/>
      <c r="Q1062" s="339"/>
    </row>
    <row r="1063" spans="1:17" ht="13.5" customHeight="1">
      <c r="A1063" s="481" t="s">
        <v>1127</v>
      </c>
      <c r="B1063" s="481" t="s">
        <v>770</v>
      </c>
      <c r="C1063" s="481" t="s">
        <v>1138</v>
      </c>
      <c r="D1063" s="481" t="s">
        <v>1974</v>
      </c>
      <c r="E1063" s="481">
        <v>36635</v>
      </c>
      <c r="F1063" s="339"/>
      <c r="G1063" s="340">
        <f>IF(ISNUMBER(E1063),E1063/'Bulk DivVar Analysis'!$I$7,"")</f>
        <v>2.1250616317178572</v>
      </c>
      <c r="H1063" s="338" t="str">
        <f>IF(ISNUMBER(E1063), IF(G1063&gt;'Bulk DivVar Analysis'!$J$9,"Pass","Fail"),"")</f>
        <v>Pass</v>
      </c>
      <c r="I1063" s="338" t="str">
        <f t="shared" si="18"/>
        <v>Gamma_8_A6</v>
      </c>
      <c r="J1063" s="339"/>
      <c r="K1063" s="339"/>
      <c r="L1063" s="339"/>
      <c r="M1063" s="339"/>
      <c r="N1063" s="339"/>
      <c r="O1063" s="339"/>
      <c r="P1063" s="339"/>
      <c r="Q1063" s="339"/>
    </row>
    <row r="1064" spans="1:17" ht="13.5" customHeight="1">
      <c r="A1064" s="481" t="s">
        <v>1127</v>
      </c>
      <c r="B1064" s="481" t="s">
        <v>770</v>
      </c>
      <c r="C1064" s="481" t="s">
        <v>1140</v>
      </c>
      <c r="D1064" s="481" t="s">
        <v>1975</v>
      </c>
      <c r="E1064" s="481">
        <v>13111</v>
      </c>
      <c r="F1064" s="339"/>
      <c r="G1064" s="340">
        <f>IF(ISNUMBER(E1064),E1064/'Bulk DivVar Analysis'!$I$7,"")</f>
        <v>0.76052089677774881</v>
      </c>
      <c r="H1064" s="338" t="str">
        <f>IF(ISNUMBER(E1064), IF(G1064&gt;'Bulk DivVar Analysis'!$J$9,"Pass","Fail"),"")</f>
        <v>Pass</v>
      </c>
      <c r="I1064" s="338" t="str">
        <f t="shared" si="18"/>
        <v>Gamma_8_A7</v>
      </c>
      <c r="J1064" s="339"/>
      <c r="K1064" s="339"/>
      <c r="L1064" s="339"/>
      <c r="M1064" s="339"/>
      <c r="N1064" s="339"/>
      <c r="O1064" s="339"/>
      <c r="P1064" s="339"/>
      <c r="Q1064" s="339"/>
    </row>
    <row r="1065" spans="1:17" ht="13.5" customHeight="1">
      <c r="A1065" s="481" t="s">
        <v>1127</v>
      </c>
      <c r="B1065" s="481" t="s">
        <v>770</v>
      </c>
      <c r="C1065" s="481" t="s">
        <v>1142</v>
      </c>
      <c r="D1065" s="481" t="s">
        <v>1976</v>
      </c>
      <c r="E1065" s="481">
        <v>29530</v>
      </c>
      <c r="F1065" s="339"/>
      <c r="G1065" s="340">
        <f>IF(ISNUMBER(E1065),E1065/'Bulk DivVar Analysis'!$I$7,"")</f>
        <v>1.7129267090112823</v>
      </c>
      <c r="H1065" s="338" t="str">
        <f>IF(ISNUMBER(E1065), IF(G1065&gt;'Bulk DivVar Analysis'!$J$9,"Pass","Fail"),"")</f>
        <v>Pass</v>
      </c>
      <c r="I1065" s="338" t="str">
        <f t="shared" si="18"/>
        <v>Gamma_8_A8</v>
      </c>
      <c r="J1065" s="339"/>
      <c r="K1065" s="339"/>
      <c r="L1065" s="339"/>
      <c r="M1065" s="339"/>
      <c r="N1065" s="339"/>
      <c r="O1065" s="339"/>
      <c r="P1065" s="339"/>
      <c r="Q1065" s="339"/>
    </row>
    <row r="1066" spans="1:17" ht="13.5" customHeight="1">
      <c r="A1066" s="481" t="s">
        <v>1127</v>
      </c>
      <c r="B1066" s="481" t="s">
        <v>770</v>
      </c>
      <c r="C1066" s="481" t="s">
        <v>1144</v>
      </c>
      <c r="D1066" s="481" t="s">
        <v>1977</v>
      </c>
      <c r="E1066" s="481">
        <v>7040</v>
      </c>
      <c r="F1066" s="339"/>
      <c r="G1066" s="340">
        <f>IF(ISNUMBER(E1066),E1066/'Bulk DivVar Analysis'!$I$7,"")</f>
        <v>0.40836451173177879</v>
      </c>
      <c r="H1066" s="338" t="str">
        <f>IF(ISNUMBER(E1066), IF(G1066&gt;'Bulk DivVar Analysis'!$J$9,"Pass","Fail"),"")</f>
        <v>Pass</v>
      </c>
      <c r="I1066" s="338" t="str">
        <f t="shared" si="18"/>
        <v>Gamma_8_A9</v>
      </c>
      <c r="J1066" s="339"/>
      <c r="K1066" s="339"/>
      <c r="L1066" s="339"/>
      <c r="M1066" s="339"/>
      <c r="N1066" s="339"/>
      <c r="O1066" s="339"/>
      <c r="P1066" s="339"/>
      <c r="Q1066" s="339"/>
    </row>
    <row r="1067" spans="1:17" ht="13.5" customHeight="1">
      <c r="A1067" s="481" t="s">
        <v>1127</v>
      </c>
      <c r="B1067" s="481" t="s">
        <v>770</v>
      </c>
      <c r="C1067" s="481" t="s">
        <v>496</v>
      </c>
      <c r="D1067" s="481" t="s">
        <v>1978</v>
      </c>
      <c r="E1067" s="481">
        <v>43442</v>
      </c>
      <c r="F1067" s="339"/>
      <c r="G1067" s="340">
        <f>IF(ISNUMBER(E1067),E1067/'Bulk DivVar Analysis'!$I$7,"")</f>
        <v>2.5199106702630587</v>
      </c>
      <c r="H1067" s="338" t="str">
        <f>IF(ISNUMBER(E1067), IF(G1067&gt;'Bulk DivVar Analysis'!$J$9,"Pass","Fail"),"")</f>
        <v>Pass</v>
      </c>
      <c r="I1067" s="338" t="str">
        <f t="shared" si="18"/>
        <v>Gamma_8_A10</v>
      </c>
      <c r="J1067" s="339"/>
      <c r="K1067" s="339"/>
      <c r="L1067" s="339"/>
      <c r="M1067" s="339"/>
      <c r="N1067" s="339"/>
      <c r="O1067" s="339"/>
      <c r="P1067" s="339"/>
      <c r="Q1067" s="339"/>
    </row>
    <row r="1068" spans="1:17" ht="13.5" customHeight="1">
      <c r="A1068" s="481" t="s">
        <v>1127</v>
      </c>
      <c r="B1068" s="481" t="s">
        <v>770</v>
      </c>
      <c r="C1068" s="481" t="s">
        <v>497</v>
      </c>
      <c r="D1068" s="481" t="s">
        <v>1979</v>
      </c>
      <c r="E1068" s="481">
        <v>24957</v>
      </c>
      <c r="F1068" s="339"/>
      <c r="G1068" s="340">
        <f>IF(ISNUMBER(E1068),E1068/'Bulk DivVar Analysis'!$I$7,"")</f>
        <v>1.4476637953536935</v>
      </c>
      <c r="H1068" s="338" t="str">
        <f>IF(ISNUMBER(E1068), IF(G1068&gt;'Bulk DivVar Analysis'!$J$9,"Pass","Fail"),"")</f>
        <v>Pass</v>
      </c>
      <c r="I1068" s="338" t="str">
        <f t="shared" si="18"/>
        <v>Gamma_8_A11</v>
      </c>
      <c r="J1068" s="339"/>
      <c r="K1068" s="339"/>
      <c r="L1068" s="339"/>
      <c r="M1068" s="339"/>
      <c r="N1068" s="339"/>
      <c r="O1068" s="339"/>
      <c r="P1068" s="339"/>
      <c r="Q1068" s="339"/>
    </row>
    <row r="1069" spans="1:17" ht="13.5" customHeight="1">
      <c r="A1069" s="481" t="s">
        <v>1127</v>
      </c>
      <c r="B1069" s="481" t="s">
        <v>770</v>
      </c>
      <c r="C1069" s="481" t="s">
        <v>498</v>
      </c>
      <c r="D1069" s="481" t="s">
        <v>1980</v>
      </c>
      <c r="E1069" s="481">
        <v>30489</v>
      </c>
      <c r="F1069" s="339"/>
      <c r="G1069" s="340">
        <f>IF(ISNUMBER(E1069),E1069/'Bulk DivVar Analysis'!$I$7,"")</f>
        <v>1.7685547724701993</v>
      </c>
      <c r="H1069" s="338" t="str">
        <f>IF(ISNUMBER(E1069), IF(G1069&gt;'Bulk DivVar Analysis'!$J$9,"Pass","Fail"),"")</f>
        <v>Pass</v>
      </c>
      <c r="I1069" s="338" t="str">
        <f t="shared" si="18"/>
        <v>Gamma_8_A12</v>
      </c>
      <c r="J1069" s="339"/>
      <c r="K1069" s="339"/>
      <c r="L1069" s="339"/>
      <c r="M1069" s="339"/>
      <c r="N1069" s="339"/>
      <c r="O1069" s="339"/>
      <c r="P1069" s="339"/>
      <c r="Q1069" s="339"/>
    </row>
    <row r="1070" spans="1:17" ht="13.5" customHeight="1">
      <c r="A1070" s="481" t="s">
        <v>1127</v>
      </c>
      <c r="B1070" s="481" t="s">
        <v>770</v>
      </c>
      <c r="C1070" s="481" t="s">
        <v>1149</v>
      </c>
      <c r="D1070" s="481" t="s">
        <v>1981</v>
      </c>
      <c r="E1070" s="481">
        <v>25884</v>
      </c>
      <c r="F1070" s="339"/>
      <c r="G1070" s="340">
        <f>IF(ISNUMBER(E1070),E1070/'Bulk DivVar Analysis'!$I$7,"")</f>
        <v>1.501435656486557</v>
      </c>
      <c r="H1070" s="338" t="str">
        <f>IF(ISNUMBER(E1070), IF(G1070&gt;'Bulk DivVar Analysis'!$J$9,"Pass","Fail"),"")</f>
        <v>Pass</v>
      </c>
      <c r="I1070" s="338" t="str">
        <f t="shared" si="18"/>
        <v>Gamma_8_B1</v>
      </c>
      <c r="J1070" s="339"/>
      <c r="K1070" s="339"/>
      <c r="L1070" s="339"/>
      <c r="M1070" s="339"/>
      <c r="N1070" s="339"/>
      <c r="O1070" s="339"/>
      <c r="P1070" s="339"/>
      <c r="Q1070" s="339"/>
    </row>
    <row r="1071" spans="1:17" ht="13.5" customHeight="1">
      <c r="A1071" s="481" t="s">
        <v>1127</v>
      </c>
      <c r="B1071" s="481" t="s">
        <v>770</v>
      </c>
      <c r="C1071" s="481" t="s">
        <v>1151</v>
      </c>
      <c r="D1071" s="481" t="s">
        <v>1982</v>
      </c>
      <c r="E1071" s="481">
        <v>29359</v>
      </c>
      <c r="F1071" s="339"/>
      <c r="G1071" s="340">
        <f>IF(ISNUMBER(E1071),E1071/'Bulk DivVar Analysis'!$I$7,"")</f>
        <v>1.7030076278314337</v>
      </c>
      <c r="H1071" s="338" t="str">
        <f>IF(ISNUMBER(E1071), IF(G1071&gt;'Bulk DivVar Analysis'!$J$9,"Pass","Fail"),"")</f>
        <v>Pass</v>
      </c>
      <c r="I1071" s="338" t="str">
        <f t="shared" si="18"/>
        <v>Gamma_8_B2</v>
      </c>
      <c r="J1071" s="339"/>
      <c r="K1071" s="339"/>
      <c r="L1071" s="339"/>
      <c r="M1071" s="339"/>
      <c r="N1071" s="339"/>
      <c r="O1071" s="339"/>
      <c r="P1071" s="339"/>
      <c r="Q1071" s="339"/>
    </row>
    <row r="1072" spans="1:17" ht="13.5" customHeight="1">
      <c r="A1072" s="481" t="s">
        <v>1127</v>
      </c>
      <c r="B1072" s="481" t="s">
        <v>770</v>
      </c>
      <c r="C1072" s="481" t="s">
        <v>1153</v>
      </c>
      <c r="D1072" s="481" t="s">
        <v>1983</v>
      </c>
      <c r="E1072" s="481">
        <v>19885</v>
      </c>
      <c r="F1072" s="339"/>
      <c r="G1072" s="340">
        <f>IF(ISNUMBER(E1072),E1072/'Bulk DivVar Analysis'!$I$7,"")</f>
        <v>1.1534557266742076</v>
      </c>
      <c r="H1072" s="338" t="str">
        <f>IF(ISNUMBER(E1072), IF(G1072&gt;'Bulk DivVar Analysis'!$J$9,"Pass","Fail"),"")</f>
        <v>Pass</v>
      </c>
      <c r="I1072" s="338" t="str">
        <f t="shared" si="18"/>
        <v>Gamma_8_B3</v>
      </c>
      <c r="J1072" s="339"/>
      <c r="K1072" s="339"/>
      <c r="L1072" s="339"/>
      <c r="M1072" s="339"/>
      <c r="N1072" s="339"/>
      <c r="O1072" s="339"/>
      <c r="P1072" s="339"/>
      <c r="Q1072" s="339"/>
    </row>
    <row r="1073" spans="1:17" ht="13.5" customHeight="1">
      <c r="A1073" s="481" t="s">
        <v>1127</v>
      </c>
      <c r="B1073" s="481" t="s">
        <v>770</v>
      </c>
      <c r="C1073" s="481" t="s">
        <v>1155</v>
      </c>
      <c r="D1073" s="481" t="s">
        <v>1984</v>
      </c>
      <c r="E1073" s="481">
        <v>29297</v>
      </c>
      <c r="F1073" s="339"/>
      <c r="G1073" s="340">
        <f>IF(ISNUMBER(E1073),E1073/'Bulk DivVar Analysis'!$I$7,"")</f>
        <v>1.6994112358247049</v>
      </c>
      <c r="H1073" s="338" t="str">
        <f>IF(ISNUMBER(E1073), IF(G1073&gt;'Bulk DivVar Analysis'!$J$9,"Pass","Fail"),"")</f>
        <v>Pass</v>
      </c>
      <c r="I1073" s="338" t="str">
        <f t="shared" si="18"/>
        <v>Gamma_8_B4</v>
      </c>
      <c r="J1073" s="339"/>
      <c r="K1073" s="339"/>
      <c r="L1073" s="339"/>
      <c r="M1073" s="339"/>
      <c r="N1073" s="339"/>
      <c r="O1073" s="339"/>
      <c r="P1073" s="339"/>
      <c r="Q1073" s="339"/>
    </row>
    <row r="1074" spans="1:17" ht="13.5" customHeight="1">
      <c r="A1074" s="481" t="s">
        <v>1127</v>
      </c>
      <c r="B1074" s="481" t="s">
        <v>770</v>
      </c>
      <c r="C1074" s="481" t="s">
        <v>1157</v>
      </c>
      <c r="D1074" s="481" t="s">
        <v>1985</v>
      </c>
      <c r="E1074" s="481">
        <v>20700</v>
      </c>
      <c r="F1074" s="339"/>
      <c r="G1074" s="340">
        <f>IF(ISNUMBER(E1074),E1074/'Bulk DivVar Analysis'!$I$7,"")</f>
        <v>1.2007308796658835</v>
      </c>
      <c r="H1074" s="338" t="str">
        <f>IF(ISNUMBER(E1074), IF(G1074&gt;'Bulk DivVar Analysis'!$J$9,"Pass","Fail"),"")</f>
        <v>Pass</v>
      </c>
      <c r="I1074" s="338" t="str">
        <f t="shared" si="18"/>
        <v>Gamma_8_B5</v>
      </c>
      <c r="J1074" s="339"/>
      <c r="K1074" s="339"/>
      <c r="L1074" s="339"/>
      <c r="M1074" s="339"/>
      <c r="N1074" s="339"/>
      <c r="O1074" s="339"/>
      <c r="P1074" s="339"/>
      <c r="Q1074" s="339"/>
    </row>
    <row r="1075" spans="1:17" ht="13.5" customHeight="1">
      <c r="A1075" s="481" t="s">
        <v>1127</v>
      </c>
      <c r="B1075" s="481" t="s">
        <v>770</v>
      </c>
      <c r="C1075" s="481" t="s">
        <v>1159</v>
      </c>
      <c r="D1075" s="481" t="s">
        <v>1986</v>
      </c>
      <c r="E1075" s="481">
        <v>13841</v>
      </c>
      <c r="F1075" s="339"/>
      <c r="G1075" s="340">
        <f>IF(ISNUMBER(E1075),E1075/'Bulk DivVar Analysis'!$I$7,"")</f>
        <v>0.80286551234084513</v>
      </c>
      <c r="H1075" s="338" t="str">
        <f>IF(ISNUMBER(E1075), IF(G1075&gt;'Bulk DivVar Analysis'!$J$9,"Pass","Fail"),"")</f>
        <v>Pass</v>
      </c>
      <c r="I1075" s="338" t="str">
        <f t="shared" si="18"/>
        <v>Gamma_8_B6</v>
      </c>
      <c r="J1075" s="339"/>
      <c r="K1075" s="339"/>
      <c r="L1075" s="339"/>
      <c r="M1075" s="339"/>
      <c r="N1075" s="339"/>
      <c r="O1075" s="339"/>
      <c r="P1075" s="339"/>
      <c r="Q1075" s="339"/>
    </row>
    <row r="1076" spans="1:17" ht="13.5" customHeight="1">
      <c r="A1076" s="481" t="s">
        <v>1127</v>
      </c>
      <c r="B1076" s="481" t="s">
        <v>770</v>
      </c>
      <c r="C1076" s="481" t="s">
        <v>1161</v>
      </c>
      <c r="D1076" s="481" t="s">
        <v>1987</v>
      </c>
      <c r="E1076" s="481">
        <v>14306</v>
      </c>
      <c r="F1076" s="339"/>
      <c r="G1076" s="340">
        <f>IF(ISNUMBER(E1076),E1076/'Bulk DivVar Analysis'!$I$7,"")</f>
        <v>0.8298384523913106</v>
      </c>
      <c r="H1076" s="338" t="str">
        <f>IF(ISNUMBER(E1076), IF(G1076&gt;'Bulk DivVar Analysis'!$J$9,"Pass","Fail"),"")</f>
        <v>Pass</v>
      </c>
      <c r="I1076" s="338" t="str">
        <f t="shared" si="18"/>
        <v>Gamma_8_B7</v>
      </c>
      <c r="J1076" s="339"/>
      <c r="K1076" s="339"/>
      <c r="L1076" s="339"/>
      <c r="M1076" s="339"/>
      <c r="N1076" s="339"/>
      <c r="O1076" s="339"/>
      <c r="P1076" s="339"/>
      <c r="Q1076" s="339"/>
    </row>
    <row r="1077" spans="1:17" ht="13.5" customHeight="1">
      <c r="A1077" s="481" t="s">
        <v>1127</v>
      </c>
      <c r="B1077" s="481" t="s">
        <v>770</v>
      </c>
      <c r="C1077" s="481" t="s">
        <v>1163</v>
      </c>
      <c r="D1077" s="481" t="s">
        <v>1988</v>
      </c>
      <c r="E1077" s="481">
        <v>21900</v>
      </c>
      <c r="F1077" s="339"/>
      <c r="G1077" s="340">
        <f>IF(ISNUMBER(E1077),E1077/'Bulk DivVar Analysis'!$I$7,"")</f>
        <v>1.2703384668928914</v>
      </c>
      <c r="H1077" s="338" t="str">
        <f>IF(ISNUMBER(E1077), IF(G1077&gt;'Bulk DivVar Analysis'!$J$9,"Pass","Fail"),"")</f>
        <v>Pass</v>
      </c>
      <c r="I1077" s="338" t="str">
        <f t="shared" si="18"/>
        <v>Gamma_8_B8</v>
      </c>
      <c r="J1077" s="339"/>
      <c r="K1077" s="339"/>
      <c r="L1077" s="339"/>
      <c r="M1077" s="339"/>
      <c r="N1077" s="339"/>
      <c r="O1077" s="339"/>
      <c r="P1077" s="339"/>
      <c r="Q1077" s="339"/>
    </row>
    <row r="1078" spans="1:17" ht="13.5" customHeight="1">
      <c r="A1078" s="481" t="s">
        <v>1127</v>
      </c>
      <c r="B1078" s="481" t="s">
        <v>770</v>
      </c>
      <c r="C1078" s="481" t="s">
        <v>1165</v>
      </c>
      <c r="D1078" s="481" t="s">
        <v>1989</v>
      </c>
      <c r="E1078" s="481">
        <v>24185</v>
      </c>
      <c r="F1078" s="339"/>
      <c r="G1078" s="340">
        <f>IF(ISNUMBER(E1078),E1078/'Bulk DivVar Analysis'!$I$7,"")</f>
        <v>1.402882914237652</v>
      </c>
      <c r="H1078" s="338" t="str">
        <f>IF(ISNUMBER(E1078), IF(G1078&gt;'Bulk DivVar Analysis'!$J$9,"Pass","Fail"),"")</f>
        <v>Pass</v>
      </c>
      <c r="I1078" s="338" t="str">
        <f t="shared" si="18"/>
        <v>Gamma_8_B9</v>
      </c>
      <c r="J1078" s="339"/>
      <c r="K1078" s="339"/>
      <c r="L1078" s="339"/>
      <c r="M1078" s="339"/>
      <c r="N1078" s="339"/>
      <c r="O1078" s="339"/>
      <c r="P1078" s="339"/>
      <c r="Q1078" s="339"/>
    </row>
    <row r="1079" spans="1:17" ht="13.5" customHeight="1">
      <c r="A1079" s="481" t="s">
        <v>1127</v>
      </c>
      <c r="B1079" s="481" t="s">
        <v>770</v>
      </c>
      <c r="C1079" s="481" t="s">
        <v>508</v>
      </c>
      <c r="D1079" s="481" t="s">
        <v>1990</v>
      </c>
      <c r="E1079" s="481">
        <v>10031</v>
      </c>
      <c r="F1079" s="339"/>
      <c r="G1079" s="340">
        <f>IF(ISNUMBER(E1079),E1079/'Bulk DivVar Analysis'!$I$7,"")</f>
        <v>0.58186142289509557</v>
      </c>
      <c r="H1079" s="338" t="str">
        <f>IF(ISNUMBER(E1079), IF(G1079&gt;'Bulk DivVar Analysis'!$J$9,"Pass","Fail"),"")</f>
        <v>Pass</v>
      </c>
      <c r="I1079" s="338" t="str">
        <f t="shared" si="18"/>
        <v>Gamma_8_B10</v>
      </c>
      <c r="J1079" s="339"/>
      <c r="K1079" s="339"/>
      <c r="L1079" s="339"/>
      <c r="M1079" s="339"/>
      <c r="N1079" s="339"/>
      <c r="O1079" s="339"/>
      <c r="P1079" s="339"/>
      <c r="Q1079" s="339"/>
    </row>
    <row r="1080" spans="1:17" ht="13.5" customHeight="1">
      <c r="A1080" s="481" t="s">
        <v>1127</v>
      </c>
      <c r="B1080" s="481" t="s">
        <v>770</v>
      </c>
      <c r="C1080" s="481" t="s">
        <v>509</v>
      </c>
      <c r="D1080" s="481" t="s">
        <v>1991</v>
      </c>
      <c r="E1080" s="481">
        <v>18330</v>
      </c>
      <c r="F1080" s="339"/>
      <c r="G1080" s="340">
        <f>IF(ISNUMBER(E1080),E1080/'Bulk DivVar Analysis'!$I$7,"")</f>
        <v>1.0632558948925432</v>
      </c>
      <c r="H1080" s="338" t="str">
        <f>IF(ISNUMBER(E1080), IF(G1080&gt;'Bulk DivVar Analysis'!$J$9,"Pass","Fail"),"")</f>
        <v>Pass</v>
      </c>
      <c r="I1080" s="338" t="str">
        <f t="shared" si="18"/>
        <v>Gamma_8_B11</v>
      </c>
      <c r="J1080" s="339"/>
      <c r="K1080" s="339"/>
      <c r="L1080" s="339"/>
      <c r="M1080" s="339"/>
      <c r="N1080" s="339"/>
      <c r="O1080" s="339"/>
      <c r="P1080" s="339"/>
      <c r="Q1080" s="339"/>
    </row>
    <row r="1081" spans="1:17" ht="13.5" customHeight="1">
      <c r="A1081" s="481" t="s">
        <v>1127</v>
      </c>
      <c r="B1081" s="481" t="s">
        <v>770</v>
      </c>
      <c r="C1081" s="481" t="s">
        <v>510</v>
      </c>
      <c r="D1081" s="481" t="s">
        <v>1992</v>
      </c>
      <c r="E1081" s="481">
        <v>28099</v>
      </c>
      <c r="F1081" s="339"/>
      <c r="G1081" s="340">
        <f>IF(ISNUMBER(E1081),E1081/'Bulk DivVar Analysis'!$I$7,"")</f>
        <v>1.6299196612430755</v>
      </c>
      <c r="H1081" s="338" t="str">
        <f>IF(ISNUMBER(E1081), IF(G1081&gt;'Bulk DivVar Analysis'!$J$9,"Pass","Fail"),"")</f>
        <v>Pass</v>
      </c>
      <c r="I1081" s="338" t="str">
        <f t="shared" si="18"/>
        <v>Gamma_8_B12</v>
      </c>
      <c r="J1081" s="339"/>
      <c r="K1081" s="339"/>
      <c r="L1081" s="339"/>
      <c r="M1081" s="339"/>
      <c r="N1081" s="339"/>
      <c r="O1081" s="339"/>
      <c r="P1081" s="339"/>
      <c r="Q1081" s="339"/>
    </row>
    <row r="1082" spans="1:17" ht="13.5" customHeight="1">
      <c r="A1082" s="481" t="s">
        <v>1127</v>
      </c>
      <c r="B1082" s="481" t="s">
        <v>770</v>
      </c>
      <c r="C1082" s="481" t="s">
        <v>1170</v>
      </c>
      <c r="D1082" s="481" t="s">
        <v>1993</v>
      </c>
      <c r="E1082" s="481">
        <v>23151</v>
      </c>
      <c r="F1082" s="339"/>
      <c r="G1082" s="340">
        <f>IF(ISNUMBER(E1082),E1082/'Bulk DivVar Analysis'!$I$7,"")</f>
        <v>1.342904376577047</v>
      </c>
      <c r="H1082" s="338" t="str">
        <f>IF(ISNUMBER(E1082), IF(G1082&gt;'Bulk DivVar Analysis'!$J$9,"Pass","Fail"),"")</f>
        <v>Pass</v>
      </c>
      <c r="I1082" s="338" t="str">
        <f t="shared" si="18"/>
        <v>Gamma_8_C1</v>
      </c>
      <c r="J1082" s="339"/>
      <c r="K1082" s="339"/>
      <c r="L1082" s="339"/>
      <c r="M1082" s="339"/>
      <c r="N1082" s="339"/>
      <c r="O1082" s="339"/>
      <c r="P1082" s="339"/>
      <c r="Q1082" s="339"/>
    </row>
    <row r="1083" spans="1:17" ht="13.5" customHeight="1">
      <c r="A1083" s="481" t="s">
        <v>1127</v>
      </c>
      <c r="B1083" s="481" t="s">
        <v>770</v>
      </c>
      <c r="C1083" s="481" t="s">
        <v>1172</v>
      </c>
      <c r="D1083" s="481" t="s">
        <v>1994</v>
      </c>
      <c r="E1083" s="481">
        <v>17414</v>
      </c>
      <c r="F1083" s="339"/>
      <c r="G1083" s="340">
        <f>IF(ISNUMBER(E1083),E1083/'Bulk DivVar Analysis'!$I$7,"")</f>
        <v>1.0101221033092607</v>
      </c>
      <c r="H1083" s="338" t="str">
        <f>IF(ISNUMBER(E1083), IF(G1083&gt;'Bulk DivVar Analysis'!$J$9,"Pass","Fail"),"")</f>
        <v>Pass</v>
      </c>
      <c r="I1083" s="338" t="str">
        <f t="shared" si="18"/>
        <v>Gamma_8_C2</v>
      </c>
      <c r="J1083" s="339"/>
      <c r="K1083" s="339"/>
      <c r="L1083" s="339"/>
      <c r="M1083" s="339"/>
      <c r="N1083" s="339"/>
      <c r="O1083" s="339"/>
      <c r="P1083" s="339"/>
      <c r="Q1083" s="339"/>
    </row>
    <row r="1084" spans="1:17" ht="13.5" customHeight="1">
      <c r="A1084" s="481" t="s">
        <v>1127</v>
      </c>
      <c r="B1084" s="481" t="s">
        <v>770</v>
      </c>
      <c r="C1084" s="481" t="s">
        <v>1174</v>
      </c>
      <c r="D1084" s="481" t="s">
        <v>1995</v>
      </c>
      <c r="E1084" s="481">
        <v>30445</v>
      </c>
      <c r="F1084" s="339"/>
      <c r="G1084" s="340">
        <f>IF(ISNUMBER(E1084),E1084/'Bulk DivVar Analysis'!$I$7,"")</f>
        <v>1.7660024942718757</v>
      </c>
      <c r="H1084" s="338" t="str">
        <f>IF(ISNUMBER(E1084), IF(G1084&gt;'Bulk DivVar Analysis'!$J$9,"Pass","Fail"),"")</f>
        <v>Pass</v>
      </c>
      <c r="I1084" s="338" t="str">
        <f t="shared" si="18"/>
        <v>Gamma_8_C3</v>
      </c>
      <c r="J1084" s="339"/>
      <c r="K1084" s="339"/>
      <c r="L1084" s="339"/>
      <c r="M1084" s="339"/>
      <c r="N1084" s="339"/>
      <c r="O1084" s="339"/>
      <c r="P1084" s="339"/>
      <c r="Q1084" s="339"/>
    </row>
    <row r="1085" spans="1:17" ht="13.5" customHeight="1">
      <c r="A1085" s="481" t="s">
        <v>1127</v>
      </c>
      <c r="B1085" s="481" t="s">
        <v>770</v>
      </c>
      <c r="C1085" s="481" t="s">
        <v>1176</v>
      </c>
      <c r="D1085" s="481" t="s">
        <v>1996</v>
      </c>
      <c r="E1085" s="481">
        <v>22251</v>
      </c>
      <c r="F1085" s="339"/>
      <c r="G1085" s="340">
        <f>IF(ISNUMBER(E1085),E1085/'Bulk DivVar Analysis'!$I$7,"")</f>
        <v>1.2906986861567911</v>
      </c>
      <c r="H1085" s="338" t="str">
        <f>IF(ISNUMBER(E1085), IF(G1085&gt;'Bulk DivVar Analysis'!$J$9,"Pass","Fail"),"")</f>
        <v>Pass</v>
      </c>
      <c r="I1085" s="338" t="str">
        <f t="shared" si="18"/>
        <v>Gamma_8_C4</v>
      </c>
      <c r="J1085" s="339"/>
      <c r="K1085" s="339"/>
      <c r="L1085" s="339"/>
      <c r="M1085" s="339"/>
      <c r="N1085" s="339"/>
      <c r="O1085" s="339"/>
      <c r="P1085" s="339"/>
      <c r="Q1085" s="339"/>
    </row>
    <row r="1086" spans="1:17" ht="13.5" customHeight="1">
      <c r="A1086" s="481" t="s">
        <v>1127</v>
      </c>
      <c r="B1086" s="481" t="s">
        <v>770</v>
      </c>
      <c r="C1086" s="481" t="s">
        <v>1178</v>
      </c>
      <c r="D1086" s="481" t="s">
        <v>1997</v>
      </c>
      <c r="E1086" s="481">
        <v>10788</v>
      </c>
      <c r="F1086" s="339"/>
      <c r="G1086" s="340">
        <f>IF(ISNUMBER(E1086),E1086/'Bulk DivVar Analysis'!$I$7,"")</f>
        <v>0.62577220917079956</v>
      </c>
      <c r="H1086" s="338" t="str">
        <f>IF(ISNUMBER(E1086), IF(G1086&gt;'Bulk DivVar Analysis'!$J$9,"Pass","Fail"),"")</f>
        <v>Pass</v>
      </c>
      <c r="I1086" s="338" t="str">
        <f t="shared" si="18"/>
        <v>Gamma_8_C5</v>
      </c>
      <c r="J1086" s="339"/>
      <c r="K1086" s="339"/>
      <c r="L1086" s="339"/>
      <c r="M1086" s="339"/>
      <c r="N1086" s="339"/>
      <c r="O1086" s="339"/>
      <c r="P1086" s="339"/>
      <c r="Q1086" s="339"/>
    </row>
    <row r="1087" spans="1:17" ht="13.5" customHeight="1">
      <c r="A1087" s="481" t="s">
        <v>1127</v>
      </c>
      <c r="B1087" s="481" t="s">
        <v>770</v>
      </c>
      <c r="C1087" s="481" t="s">
        <v>1180</v>
      </c>
      <c r="D1087" s="481" t="s">
        <v>1998</v>
      </c>
      <c r="E1087" s="481">
        <v>24555</v>
      </c>
      <c r="F1087" s="339"/>
      <c r="G1087" s="340">
        <f>IF(ISNUMBER(E1087),E1087/'Bulk DivVar Analysis'!$I$7,"")</f>
        <v>1.424345253632646</v>
      </c>
      <c r="H1087" s="338" t="str">
        <f>IF(ISNUMBER(E1087), IF(G1087&gt;'Bulk DivVar Analysis'!$J$9,"Pass","Fail"),"")</f>
        <v>Pass</v>
      </c>
      <c r="I1087" s="338" t="str">
        <f t="shared" si="18"/>
        <v>Gamma_8_C6</v>
      </c>
      <c r="J1087" s="339"/>
      <c r="K1087" s="339"/>
      <c r="L1087" s="339"/>
      <c r="M1087" s="339"/>
      <c r="N1087" s="339"/>
      <c r="O1087" s="339"/>
      <c r="P1087" s="339"/>
      <c r="Q1087" s="339"/>
    </row>
    <row r="1088" spans="1:17" ht="13.5" customHeight="1">
      <c r="A1088" s="481" t="s">
        <v>1127</v>
      </c>
      <c r="B1088" s="481" t="s">
        <v>770</v>
      </c>
      <c r="C1088" s="481" t="s">
        <v>1182</v>
      </c>
      <c r="D1088" s="481" t="s">
        <v>1999</v>
      </c>
      <c r="E1088" s="481">
        <v>19824</v>
      </c>
      <c r="F1088" s="339"/>
      <c r="G1088" s="340">
        <f>IF(ISNUMBER(E1088),E1088/'Bulk DivVar Analysis'!$I$7,"")</f>
        <v>1.149917340990168</v>
      </c>
      <c r="H1088" s="338" t="str">
        <f>IF(ISNUMBER(E1088), IF(G1088&gt;'Bulk DivVar Analysis'!$J$9,"Pass","Fail"),"")</f>
        <v>Pass</v>
      </c>
      <c r="I1088" s="338" t="str">
        <f t="shared" si="18"/>
        <v>Gamma_8_C7</v>
      </c>
      <c r="J1088" s="339"/>
      <c r="K1088" s="339"/>
      <c r="L1088" s="339"/>
      <c r="M1088" s="339"/>
      <c r="N1088" s="339"/>
      <c r="O1088" s="339"/>
      <c r="P1088" s="339"/>
      <c r="Q1088" s="339"/>
    </row>
    <row r="1089" spans="1:17" ht="13.5" customHeight="1">
      <c r="A1089" s="481" t="s">
        <v>1127</v>
      </c>
      <c r="B1089" s="481" t="s">
        <v>770</v>
      </c>
      <c r="C1089" s="481" t="s">
        <v>1184</v>
      </c>
      <c r="D1089" s="481" t="s">
        <v>2000</v>
      </c>
      <c r="E1089" s="481">
        <v>12405</v>
      </c>
      <c r="F1089" s="339"/>
      <c r="G1089" s="340">
        <f>IF(ISNUMBER(E1089),E1089/'Bulk DivVar Analysis'!$I$7,"")</f>
        <v>0.71956843295919259</v>
      </c>
      <c r="H1089" s="338" t="str">
        <f>IF(ISNUMBER(E1089), IF(G1089&gt;'Bulk DivVar Analysis'!$J$9,"Pass","Fail"),"")</f>
        <v>Pass</v>
      </c>
      <c r="I1089" s="338" t="str">
        <f t="shared" si="18"/>
        <v>Gamma_8_C8</v>
      </c>
      <c r="J1089" s="339"/>
      <c r="K1089" s="339"/>
      <c r="L1089" s="339"/>
      <c r="M1089" s="339"/>
      <c r="N1089" s="339"/>
      <c r="O1089" s="339"/>
      <c r="P1089" s="339"/>
      <c r="Q1089" s="339"/>
    </row>
    <row r="1090" spans="1:17" ht="13.5" customHeight="1">
      <c r="A1090" s="481" t="s">
        <v>1127</v>
      </c>
      <c r="B1090" s="481" t="s">
        <v>770</v>
      </c>
      <c r="C1090" s="481" t="s">
        <v>1186</v>
      </c>
      <c r="D1090" s="481" t="s">
        <v>2001</v>
      </c>
      <c r="E1090" s="481">
        <v>32640</v>
      </c>
      <c r="F1090" s="339"/>
      <c r="G1090" s="340">
        <f>IF(ISNUMBER(E1090),E1090/'Bulk DivVar Analysis'!$I$7,"")</f>
        <v>1.8933263725746106</v>
      </c>
      <c r="H1090" s="338" t="str">
        <f>IF(ISNUMBER(E1090), IF(G1090&gt;'Bulk DivVar Analysis'!$J$9,"Pass","Fail"),"")</f>
        <v>Pass</v>
      </c>
      <c r="I1090" s="338" t="str">
        <f t="shared" si="18"/>
        <v>Gamma_8_C9</v>
      </c>
      <c r="J1090" s="339"/>
      <c r="K1090" s="339"/>
      <c r="L1090" s="339"/>
      <c r="M1090" s="339"/>
      <c r="N1090" s="339"/>
      <c r="O1090" s="339"/>
      <c r="P1090" s="339"/>
      <c r="Q1090" s="339"/>
    </row>
    <row r="1091" spans="1:17" ht="13.5" customHeight="1">
      <c r="A1091" s="481" t="s">
        <v>1127</v>
      </c>
      <c r="B1091" s="481" t="s">
        <v>770</v>
      </c>
      <c r="C1091" s="481" t="s">
        <v>520</v>
      </c>
      <c r="D1091" s="481" t="s">
        <v>2002</v>
      </c>
      <c r="E1091" s="481">
        <v>14456</v>
      </c>
      <c r="F1091" s="339"/>
      <c r="G1091" s="340">
        <f>IF(ISNUMBER(E1091),E1091/'Bulk DivVar Analysis'!$I$7,"")</f>
        <v>0.83853940079468658</v>
      </c>
      <c r="H1091" s="338" t="str">
        <f>IF(ISNUMBER(E1091), IF(G1091&gt;'Bulk DivVar Analysis'!$J$9,"Pass","Fail"),"")</f>
        <v>Pass</v>
      </c>
      <c r="I1091" s="338" t="str">
        <f t="shared" ref="I1091:I1154" si="19">_xlfn.TEXTJOIN("_",TRUE,B1091,C1091)</f>
        <v>Gamma_8_C10</v>
      </c>
      <c r="J1091" s="339"/>
      <c r="K1091" s="339"/>
      <c r="L1091" s="339"/>
      <c r="M1091" s="339"/>
      <c r="N1091" s="339"/>
      <c r="O1091" s="339"/>
      <c r="P1091" s="339"/>
      <c r="Q1091" s="339"/>
    </row>
    <row r="1092" spans="1:17" ht="13.5" customHeight="1">
      <c r="A1092" s="481" t="s">
        <v>1127</v>
      </c>
      <c r="B1092" s="481" t="s">
        <v>770</v>
      </c>
      <c r="C1092" s="481" t="s">
        <v>521</v>
      </c>
      <c r="D1092" s="481" t="s">
        <v>2003</v>
      </c>
      <c r="E1092" s="481">
        <v>32087</v>
      </c>
      <c r="F1092" s="339"/>
      <c r="G1092" s="340">
        <f>IF(ISNUMBER(E1092),E1092/'Bulk DivVar Analysis'!$I$7,"")</f>
        <v>1.8612488761274979</v>
      </c>
      <c r="H1092" s="338" t="str">
        <f>IF(ISNUMBER(E1092), IF(G1092&gt;'Bulk DivVar Analysis'!$J$9,"Pass","Fail"),"")</f>
        <v>Pass</v>
      </c>
      <c r="I1092" s="338" t="str">
        <f t="shared" si="19"/>
        <v>Gamma_8_C11</v>
      </c>
      <c r="J1092" s="339"/>
      <c r="K1092" s="339"/>
      <c r="L1092" s="339"/>
      <c r="M1092" s="339"/>
      <c r="N1092" s="339"/>
      <c r="O1092" s="339"/>
      <c r="P1092" s="339"/>
      <c r="Q1092" s="339"/>
    </row>
    <row r="1093" spans="1:17" ht="13.5" customHeight="1">
      <c r="A1093" s="481" t="s">
        <v>1127</v>
      </c>
      <c r="B1093" s="481" t="s">
        <v>770</v>
      </c>
      <c r="C1093" s="481" t="s">
        <v>522</v>
      </c>
      <c r="D1093" s="481" t="s">
        <v>2004</v>
      </c>
      <c r="E1093" s="481">
        <v>39088</v>
      </c>
      <c r="F1093" s="339"/>
      <c r="G1093" s="340">
        <f>IF(ISNUMBER(E1093),E1093/'Bulk DivVar Analysis'!$I$7,"")</f>
        <v>2.267351141274399</v>
      </c>
      <c r="H1093" s="338" t="str">
        <f>IF(ISNUMBER(E1093), IF(G1093&gt;'Bulk DivVar Analysis'!$J$9,"Pass","Fail"),"")</f>
        <v>Pass</v>
      </c>
      <c r="I1093" s="338" t="str">
        <f t="shared" si="19"/>
        <v>Gamma_8_C12</v>
      </c>
      <c r="J1093" s="339"/>
      <c r="K1093" s="339"/>
      <c r="L1093" s="339"/>
      <c r="M1093" s="339"/>
      <c r="N1093" s="339"/>
      <c r="O1093" s="339"/>
      <c r="P1093" s="339"/>
      <c r="Q1093" s="339"/>
    </row>
    <row r="1094" spans="1:17" ht="13.5" customHeight="1">
      <c r="A1094" s="481" t="s">
        <v>1127</v>
      </c>
      <c r="B1094" s="481" t="s">
        <v>770</v>
      </c>
      <c r="C1094" s="481" t="s">
        <v>1191</v>
      </c>
      <c r="D1094" s="481" t="s">
        <v>2005</v>
      </c>
      <c r="E1094" s="481">
        <v>29096</v>
      </c>
      <c r="F1094" s="339"/>
      <c r="G1094" s="340">
        <f>IF(ISNUMBER(E1094),E1094/'Bulk DivVar Analysis'!$I$7,"")</f>
        <v>1.687751964964181</v>
      </c>
      <c r="H1094" s="338" t="str">
        <f>IF(ISNUMBER(E1094), IF(G1094&gt;'Bulk DivVar Analysis'!$J$9,"Pass","Fail"),"")</f>
        <v>Pass</v>
      </c>
      <c r="I1094" s="338" t="str">
        <f t="shared" si="19"/>
        <v>Gamma_8_D1</v>
      </c>
      <c r="J1094" s="339"/>
      <c r="K1094" s="339"/>
      <c r="L1094" s="339"/>
      <c r="M1094" s="339"/>
      <c r="N1094" s="339"/>
      <c r="O1094" s="339"/>
      <c r="P1094" s="339"/>
      <c r="Q1094" s="339"/>
    </row>
    <row r="1095" spans="1:17" ht="13.5" customHeight="1">
      <c r="A1095" s="481" t="s">
        <v>1127</v>
      </c>
      <c r="B1095" s="481" t="s">
        <v>770</v>
      </c>
      <c r="C1095" s="481" t="s">
        <v>1193</v>
      </c>
      <c r="D1095" s="481" t="s">
        <v>2006</v>
      </c>
      <c r="E1095" s="481">
        <v>40859</v>
      </c>
      <c r="F1095" s="339"/>
      <c r="G1095" s="340">
        <f>IF(ISNUMBER(E1095),E1095/'Bulk DivVar Analysis'!$I$7,"")</f>
        <v>2.3700803387569245</v>
      </c>
      <c r="H1095" s="338" t="str">
        <f>IF(ISNUMBER(E1095), IF(G1095&gt;'Bulk DivVar Analysis'!$J$9,"Pass","Fail"),"")</f>
        <v>Pass</v>
      </c>
      <c r="I1095" s="338" t="str">
        <f t="shared" si="19"/>
        <v>Gamma_8_D2</v>
      </c>
      <c r="J1095" s="339"/>
      <c r="K1095" s="339"/>
      <c r="L1095" s="339"/>
      <c r="M1095" s="339"/>
      <c r="N1095" s="339"/>
      <c r="O1095" s="339"/>
      <c r="P1095" s="339"/>
      <c r="Q1095" s="339"/>
    </row>
    <row r="1096" spans="1:17" ht="13.5" customHeight="1">
      <c r="A1096" s="481" t="s">
        <v>1127</v>
      </c>
      <c r="B1096" s="481" t="s">
        <v>770</v>
      </c>
      <c r="C1096" s="481" t="s">
        <v>1195</v>
      </c>
      <c r="D1096" s="481" t="s">
        <v>2007</v>
      </c>
      <c r="E1096" s="481">
        <v>18316</v>
      </c>
      <c r="F1096" s="339"/>
      <c r="G1096" s="340">
        <f>IF(ISNUMBER(E1096),E1096/'Bulk DivVar Analysis'!$I$7,"")</f>
        <v>1.0624438063748949</v>
      </c>
      <c r="H1096" s="338" t="str">
        <f>IF(ISNUMBER(E1096), IF(G1096&gt;'Bulk DivVar Analysis'!$J$9,"Pass","Fail"),"")</f>
        <v>Pass</v>
      </c>
      <c r="I1096" s="338" t="str">
        <f t="shared" si="19"/>
        <v>Gamma_8_D3</v>
      </c>
      <c r="J1096" s="339"/>
      <c r="K1096" s="339"/>
      <c r="L1096" s="339"/>
      <c r="M1096" s="339"/>
      <c r="N1096" s="339"/>
      <c r="O1096" s="339"/>
      <c r="P1096" s="339"/>
      <c r="Q1096" s="339"/>
    </row>
    <row r="1097" spans="1:17" ht="13.5" customHeight="1">
      <c r="A1097" s="481" t="s">
        <v>1127</v>
      </c>
      <c r="B1097" s="481" t="s">
        <v>770</v>
      </c>
      <c r="C1097" s="481" t="s">
        <v>1197</v>
      </c>
      <c r="D1097" s="481" t="s">
        <v>2008</v>
      </c>
      <c r="E1097" s="481">
        <v>11045</v>
      </c>
      <c r="F1097" s="339"/>
      <c r="G1097" s="340">
        <f>IF(ISNUMBER(E1097),E1097/'Bulk DivVar Analysis'!$I$7,"")</f>
        <v>0.64067983410191709</v>
      </c>
      <c r="H1097" s="338" t="str">
        <f>IF(ISNUMBER(E1097), IF(G1097&gt;'Bulk DivVar Analysis'!$J$9,"Pass","Fail"),"")</f>
        <v>Pass</v>
      </c>
      <c r="I1097" s="338" t="str">
        <f t="shared" si="19"/>
        <v>Gamma_8_D4</v>
      </c>
      <c r="J1097" s="339"/>
      <c r="K1097" s="339"/>
      <c r="L1097" s="339"/>
      <c r="M1097" s="339"/>
      <c r="N1097" s="339"/>
      <c r="O1097" s="339"/>
      <c r="P1097" s="339"/>
      <c r="Q1097" s="339"/>
    </row>
    <row r="1098" spans="1:17" ht="13.5" customHeight="1">
      <c r="A1098" s="481" t="s">
        <v>1127</v>
      </c>
      <c r="B1098" s="481" t="s">
        <v>770</v>
      </c>
      <c r="C1098" s="481" t="s">
        <v>1199</v>
      </c>
      <c r="D1098" s="481" t="s">
        <v>2009</v>
      </c>
      <c r="E1098" s="481">
        <v>24405</v>
      </c>
      <c r="F1098" s="339"/>
      <c r="G1098" s="340">
        <f>IF(ISNUMBER(E1098),E1098/'Bulk DivVar Analysis'!$I$7,"")</f>
        <v>1.41564430522927</v>
      </c>
      <c r="H1098" s="338" t="str">
        <f>IF(ISNUMBER(E1098), IF(G1098&gt;'Bulk DivVar Analysis'!$J$9,"Pass","Fail"),"")</f>
        <v>Pass</v>
      </c>
      <c r="I1098" s="338" t="str">
        <f t="shared" si="19"/>
        <v>Gamma_8_D5</v>
      </c>
      <c r="J1098" s="339"/>
      <c r="K1098" s="339"/>
      <c r="L1098" s="339"/>
      <c r="M1098" s="339"/>
      <c r="N1098" s="339"/>
      <c r="O1098" s="339"/>
      <c r="P1098" s="339"/>
      <c r="Q1098" s="339"/>
    </row>
    <row r="1099" spans="1:17" ht="13.5" customHeight="1">
      <c r="A1099" s="481" t="s">
        <v>1127</v>
      </c>
      <c r="B1099" s="481" t="s">
        <v>770</v>
      </c>
      <c r="C1099" s="481" t="s">
        <v>1201</v>
      </c>
      <c r="D1099" s="481" t="s">
        <v>2010</v>
      </c>
      <c r="E1099" s="481">
        <v>24423</v>
      </c>
      <c r="F1099" s="339"/>
      <c r="G1099" s="340">
        <f>IF(ISNUMBER(E1099),E1099/'Bulk DivVar Analysis'!$I$7,"")</f>
        <v>1.4166884190376752</v>
      </c>
      <c r="H1099" s="338" t="str">
        <f>IF(ISNUMBER(E1099), IF(G1099&gt;'Bulk DivVar Analysis'!$J$9,"Pass","Fail"),"")</f>
        <v>Pass</v>
      </c>
      <c r="I1099" s="338" t="str">
        <f t="shared" si="19"/>
        <v>Gamma_8_D6</v>
      </c>
      <c r="J1099" s="339"/>
      <c r="K1099" s="339"/>
      <c r="L1099" s="339"/>
      <c r="M1099" s="339"/>
      <c r="N1099" s="339"/>
      <c r="O1099" s="339"/>
      <c r="P1099" s="339"/>
      <c r="Q1099" s="339"/>
    </row>
    <row r="1100" spans="1:17" ht="13.5" customHeight="1">
      <c r="A1100" s="481" t="s">
        <v>1127</v>
      </c>
      <c r="B1100" s="481" t="s">
        <v>770</v>
      </c>
      <c r="C1100" s="481" t="s">
        <v>1203</v>
      </c>
      <c r="D1100" s="481" t="s">
        <v>2011</v>
      </c>
      <c r="E1100" s="481">
        <v>15811</v>
      </c>
      <c r="F1100" s="339"/>
      <c r="G1100" s="340">
        <f>IF(ISNUMBER(E1100),E1100/'Bulk DivVar Analysis'!$I$7,"")</f>
        <v>0.91713796803851622</v>
      </c>
      <c r="H1100" s="338" t="str">
        <f>IF(ISNUMBER(E1100), IF(G1100&gt;'Bulk DivVar Analysis'!$J$9,"Pass","Fail"),"")</f>
        <v>Pass</v>
      </c>
      <c r="I1100" s="338" t="str">
        <f t="shared" si="19"/>
        <v>Gamma_8_D7</v>
      </c>
      <c r="J1100" s="339"/>
      <c r="K1100" s="339"/>
      <c r="L1100" s="339"/>
      <c r="M1100" s="339"/>
      <c r="N1100" s="339"/>
      <c r="O1100" s="339"/>
      <c r="P1100" s="339"/>
      <c r="Q1100" s="339"/>
    </row>
    <row r="1101" spans="1:17" ht="13.5" customHeight="1">
      <c r="A1101" s="481" t="s">
        <v>1127</v>
      </c>
      <c r="B1101" s="481" t="s">
        <v>770</v>
      </c>
      <c r="C1101" s="481" t="s">
        <v>1205</v>
      </c>
      <c r="D1101" s="481" t="s">
        <v>2012</v>
      </c>
      <c r="E1101" s="481">
        <v>33263</v>
      </c>
      <c r="F1101" s="339"/>
      <c r="G1101" s="340">
        <f>IF(ISNUMBER(E1101),E1101/'Bulk DivVar Analysis'!$I$7,"")</f>
        <v>1.9294643116099655</v>
      </c>
      <c r="H1101" s="338" t="str">
        <f>IF(ISNUMBER(E1101), IF(G1101&gt;'Bulk DivVar Analysis'!$J$9,"Pass","Fail"),"")</f>
        <v>Pass</v>
      </c>
      <c r="I1101" s="338" t="str">
        <f t="shared" si="19"/>
        <v>Gamma_8_D8</v>
      </c>
      <c r="J1101" s="339"/>
      <c r="K1101" s="339"/>
      <c r="L1101" s="339"/>
      <c r="M1101" s="339"/>
      <c r="N1101" s="339"/>
      <c r="O1101" s="339"/>
      <c r="P1101" s="339"/>
      <c r="Q1101" s="339"/>
    </row>
    <row r="1102" spans="1:17" ht="13.5" customHeight="1">
      <c r="A1102" s="481" t="s">
        <v>1127</v>
      </c>
      <c r="B1102" s="481" t="s">
        <v>770</v>
      </c>
      <c r="C1102" s="481" t="s">
        <v>1207</v>
      </c>
      <c r="D1102" s="481" t="s">
        <v>2013</v>
      </c>
      <c r="E1102" s="481">
        <v>33818</v>
      </c>
      <c r="F1102" s="339"/>
      <c r="G1102" s="340">
        <f>IF(ISNUMBER(E1102),E1102/'Bulk DivVar Analysis'!$I$7,"")</f>
        <v>1.9616578207024566</v>
      </c>
      <c r="H1102" s="338" t="str">
        <f>IF(ISNUMBER(E1102), IF(G1102&gt;'Bulk DivVar Analysis'!$J$9,"Pass","Fail"),"")</f>
        <v>Pass</v>
      </c>
      <c r="I1102" s="338" t="str">
        <f t="shared" si="19"/>
        <v>Gamma_8_D9</v>
      </c>
      <c r="J1102" s="339"/>
      <c r="K1102" s="339"/>
      <c r="L1102" s="339"/>
      <c r="M1102" s="339"/>
      <c r="N1102" s="339"/>
      <c r="O1102" s="339"/>
      <c r="P1102" s="339"/>
      <c r="Q1102" s="339"/>
    </row>
    <row r="1103" spans="1:17" ht="13.5" customHeight="1">
      <c r="A1103" s="481" t="s">
        <v>1127</v>
      </c>
      <c r="B1103" s="481" t="s">
        <v>770</v>
      </c>
      <c r="C1103" s="481" t="s">
        <v>532</v>
      </c>
      <c r="D1103" s="481" t="s">
        <v>2014</v>
      </c>
      <c r="E1103" s="481">
        <v>22613</v>
      </c>
      <c r="F1103" s="339"/>
      <c r="G1103" s="340">
        <f>IF(ISNUMBER(E1103),E1103/'Bulk DivVar Analysis'!$I$7,"")</f>
        <v>1.3116969749702718</v>
      </c>
      <c r="H1103" s="338" t="str">
        <f>IF(ISNUMBER(E1103), IF(G1103&gt;'Bulk DivVar Analysis'!$J$9,"Pass","Fail"),"")</f>
        <v>Pass</v>
      </c>
      <c r="I1103" s="338" t="str">
        <f t="shared" si="19"/>
        <v>Gamma_8_D10</v>
      </c>
      <c r="J1103" s="339"/>
      <c r="K1103" s="339"/>
      <c r="L1103" s="339"/>
      <c r="M1103" s="339"/>
      <c r="N1103" s="339"/>
      <c r="O1103" s="339"/>
      <c r="P1103" s="339"/>
      <c r="Q1103" s="339"/>
    </row>
    <row r="1104" spans="1:17" ht="13.5" customHeight="1">
      <c r="A1104" s="481" t="s">
        <v>1127</v>
      </c>
      <c r="B1104" s="481" t="s">
        <v>770</v>
      </c>
      <c r="C1104" s="481" t="s">
        <v>533</v>
      </c>
      <c r="D1104" s="481" t="s">
        <v>2015</v>
      </c>
      <c r="E1104" s="481">
        <v>26522</v>
      </c>
      <c r="F1104" s="339"/>
      <c r="G1104" s="340">
        <f>IF(ISNUMBER(E1104),E1104/'Bulk DivVar Analysis'!$I$7,"")</f>
        <v>1.5384436903622496</v>
      </c>
      <c r="H1104" s="338" t="str">
        <f>IF(ISNUMBER(E1104), IF(G1104&gt;'Bulk DivVar Analysis'!$J$9,"Pass","Fail"),"")</f>
        <v>Pass</v>
      </c>
      <c r="I1104" s="338" t="str">
        <f t="shared" si="19"/>
        <v>Gamma_8_D11</v>
      </c>
      <c r="J1104" s="339"/>
      <c r="K1104" s="339"/>
      <c r="L1104" s="339"/>
      <c r="M1104" s="339"/>
      <c r="N1104" s="339"/>
      <c r="O1104" s="339"/>
      <c r="P1104" s="339"/>
      <c r="Q1104" s="339"/>
    </row>
    <row r="1105" spans="1:17" ht="13.5" customHeight="1">
      <c r="A1105" s="481" t="s">
        <v>1127</v>
      </c>
      <c r="B1105" s="481" t="s">
        <v>770</v>
      </c>
      <c r="C1105" s="481" t="s">
        <v>534</v>
      </c>
      <c r="D1105" s="481" t="s">
        <v>2016</v>
      </c>
      <c r="E1105" s="481">
        <v>25044</v>
      </c>
      <c r="F1105" s="339"/>
      <c r="G1105" s="340">
        <f>IF(ISNUMBER(E1105),E1105/'Bulk DivVar Analysis'!$I$7,"")</f>
        <v>1.4527103454276515</v>
      </c>
      <c r="H1105" s="338" t="str">
        <f>IF(ISNUMBER(E1105), IF(G1105&gt;'Bulk DivVar Analysis'!$J$9,"Pass","Fail"),"")</f>
        <v>Pass</v>
      </c>
      <c r="I1105" s="338" t="str">
        <f t="shared" si="19"/>
        <v>Gamma_8_D12</v>
      </c>
      <c r="J1105" s="339"/>
      <c r="K1105" s="339"/>
      <c r="L1105" s="339"/>
      <c r="M1105" s="339"/>
      <c r="N1105" s="339"/>
      <c r="O1105" s="339"/>
      <c r="P1105" s="339"/>
      <c r="Q1105" s="339"/>
    </row>
    <row r="1106" spans="1:17" ht="13.5" customHeight="1">
      <c r="A1106" s="481" t="s">
        <v>1127</v>
      </c>
      <c r="B1106" s="481" t="s">
        <v>770</v>
      </c>
      <c r="C1106" s="481" t="s">
        <v>1212</v>
      </c>
      <c r="D1106" s="481" t="s">
        <v>2017</v>
      </c>
      <c r="E1106" s="481">
        <v>21196</v>
      </c>
      <c r="F1106" s="339"/>
      <c r="G1106" s="340">
        <f>IF(ISNUMBER(E1106),E1106/'Bulk DivVar Analysis'!$I$7,"")</f>
        <v>1.2295020157197134</v>
      </c>
      <c r="H1106" s="338" t="str">
        <f>IF(ISNUMBER(E1106), IF(G1106&gt;'Bulk DivVar Analysis'!$J$9,"Pass","Fail"),"")</f>
        <v>Pass</v>
      </c>
      <c r="I1106" s="338" t="str">
        <f t="shared" si="19"/>
        <v>Gamma_8_E1</v>
      </c>
      <c r="J1106" s="339"/>
      <c r="K1106" s="339"/>
      <c r="L1106" s="339"/>
      <c r="M1106" s="339"/>
      <c r="N1106" s="339"/>
      <c r="O1106" s="339"/>
      <c r="P1106" s="339"/>
      <c r="Q1106" s="339"/>
    </row>
    <row r="1107" spans="1:17" ht="13.5" customHeight="1">
      <c r="A1107" s="481" t="s">
        <v>1127</v>
      </c>
      <c r="B1107" s="481" t="s">
        <v>770</v>
      </c>
      <c r="C1107" s="481" t="s">
        <v>1214</v>
      </c>
      <c r="D1107" s="481" t="s">
        <v>2018</v>
      </c>
      <c r="E1107" s="481">
        <v>22215</v>
      </c>
      <c r="F1107" s="339"/>
      <c r="G1107" s="340">
        <f>IF(ISNUMBER(E1107),E1107/'Bulk DivVar Analysis'!$I$7,"")</f>
        <v>1.2886104585399809</v>
      </c>
      <c r="H1107" s="338" t="str">
        <f>IF(ISNUMBER(E1107), IF(G1107&gt;'Bulk DivVar Analysis'!$J$9,"Pass","Fail"),"")</f>
        <v>Pass</v>
      </c>
      <c r="I1107" s="338" t="str">
        <f t="shared" si="19"/>
        <v>Gamma_8_E2</v>
      </c>
      <c r="J1107" s="339"/>
      <c r="K1107" s="339"/>
      <c r="L1107" s="339"/>
      <c r="M1107" s="339"/>
      <c r="N1107" s="339"/>
      <c r="O1107" s="339"/>
      <c r="P1107" s="339"/>
      <c r="Q1107" s="339"/>
    </row>
    <row r="1108" spans="1:17" ht="13.5" customHeight="1">
      <c r="A1108" s="481" t="s">
        <v>1127</v>
      </c>
      <c r="B1108" s="481" t="s">
        <v>770</v>
      </c>
      <c r="C1108" s="481" t="s">
        <v>1216</v>
      </c>
      <c r="D1108" s="481" t="s">
        <v>2019</v>
      </c>
      <c r="E1108" s="481">
        <v>11732</v>
      </c>
      <c r="F1108" s="339"/>
      <c r="G1108" s="340">
        <f>IF(ISNUMBER(E1108),E1108/'Bulk DivVar Analysis'!$I$7,"")</f>
        <v>0.68053017778937908</v>
      </c>
      <c r="H1108" s="338" t="str">
        <f>IF(ISNUMBER(E1108), IF(G1108&gt;'Bulk DivVar Analysis'!$J$9,"Pass","Fail"),"")</f>
        <v>Pass</v>
      </c>
      <c r="I1108" s="338" t="str">
        <f t="shared" si="19"/>
        <v>Gamma_8_E3</v>
      </c>
      <c r="J1108" s="339"/>
      <c r="K1108" s="339"/>
      <c r="L1108" s="339"/>
      <c r="M1108" s="339"/>
      <c r="N1108" s="339"/>
      <c r="O1108" s="339"/>
      <c r="P1108" s="339"/>
      <c r="Q1108" s="339"/>
    </row>
    <row r="1109" spans="1:17" ht="13.5" customHeight="1">
      <c r="A1109" s="481" t="s">
        <v>1127</v>
      </c>
      <c r="B1109" s="481" t="s">
        <v>770</v>
      </c>
      <c r="C1109" s="481" t="s">
        <v>1218</v>
      </c>
      <c r="D1109" s="481" t="s">
        <v>2020</v>
      </c>
      <c r="E1109" s="481">
        <v>13925</v>
      </c>
      <c r="F1109" s="339"/>
      <c r="G1109" s="340">
        <f>IF(ISNUMBER(E1109),E1109/'Bulk DivVar Analysis'!$I$7,"")</f>
        <v>0.80773804344673572</v>
      </c>
      <c r="H1109" s="338" t="str">
        <f>IF(ISNUMBER(E1109), IF(G1109&gt;'Bulk DivVar Analysis'!$J$9,"Pass","Fail"),"")</f>
        <v>Pass</v>
      </c>
      <c r="I1109" s="338" t="str">
        <f t="shared" si="19"/>
        <v>Gamma_8_E4</v>
      </c>
      <c r="J1109" s="339"/>
      <c r="K1109" s="339"/>
      <c r="L1109" s="339"/>
      <c r="M1109" s="339"/>
      <c r="N1109" s="339"/>
      <c r="O1109" s="339"/>
      <c r="P1109" s="339"/>
      <c r="Q1109" s="339"/>
    </row>
    <row r="1110" spans="1:17" ht="13.5" customHeight="1">
      <c r="A1110" s="481" t="s">
        <v>1127</v>
      </c>
      <c r="B1110" s="481" t="s">
        <v>770</v>
      </c>
      <c r="C1110" s="481" t="s">
        <v>1220</v>
      </c>
      <c r="D1110" s="481" t="s">
        <v>2021</v>
      </c>
      <c r="E1110" s="481">
        <v>10754</v>
      </c>
      <c r="F1110" s="339"/>
      <c r="G1110" s="340">
        <f>IF(ISNUMBER(E1110),E1110/'Bulk DivVar Analysis'!$I$7,"")</f>
        <v>0.62379999419936771</v>
      </c>
      <c r="H1110" s="338" t="str">
        <f>IF(ISNUMBER(E1110), IF(G1110&gt;'Bulk DivVar Analysis'!$J$9,"Pass","Fail"),"")</f>
        <v>Pass</v>
      </c>
      <c r="I1110" s="338" t="str">
        <f t="shared" si="19"/>
        <v>Gamma_8_E5</v>
      </c>
      <c r="J1110" s="339"/>
      <c r="K1110" s="339"/>
      <c r="L1110" s="339"/>
      <c r="M1110" s="339"/>
      <c r="N1110" s="339"/>
      <c r="O1110" s="339"/>
      <c r="P1110" s="339"/>
      <c r="Q1110" s="339"/>
    </row>
    <row r="1111" spans="1:17" ht="13.5" customHeight="1">
      <c r="A1111" s="481" t="s">
        <v>1127</v>
      </c>
      <c r="B1111" s="481" t="s">
        <v>770</v>
      </c>
      <c r="C1111" s="481" t="s">
        <v>1222</v>
      </c>
      <c r="D1111" s="481" t="s">
        <v>2022</v>
      </c>
      <c r="E1111" s="481">
        <v>29793</v>
      </c>
      <c r="F1111" s="339"/>
      <c r="G1111" s="340">
        <f>IF(ISNUMBER(E1111),E1111/'Bulk DivVar Analysis'!$I$7,"")</f>
        <v>1.7281823718785347</v>
      </c>
      <c r="H1111" s="338" t="str">
        <f>IF(ISNUMBER(E1111), IF(G1111&gt;'Bulk DivVar Analysis'!$J$9,"Pass","Fail"),"")</f>
        <v>Pass</v>
      </c>
      <c r="I1111" s="338" t="str">
        <f t="shared" si="19"/>
        <v>Gamma_8_E6</v>
      </c>
      <c r="J1111" s="339"/>
      <c r="K1111" s="339"/>
      <c r="L1111" s="339"/>
      <c r="M1111" s="339"/>
      <c r="N1111" s="339"/>
      <c r="O1111" s="339"/>
      <c r="P1111" s="339"/>
      <c r="Q1111" s="339"/>
    </row>
    <row r="1112" spans="1:17" ht="13.5" customHeight="1">
      <c r="A1112" s="481" t="s">
        <v>1127</v>
      </c>
      <c r="B1112" s="481" t="s">
        <v>770</v>
      </c>
      <c r="C1112" s="481" t="s">
        <v>1224</v>
      </c>
      <c r="D1112" s="481" t="s">
        <v>2023</v>
      </c>
      <c r="E1112" s="481">
        <v>13363</v>
      </c>
      <c r="F1112" s="339"/>
      <c r="G1112" s="340">
        <f>IF(ISNUMBER(E1112),E1112/'Bulk DivVar Analysis'!$I$7,"")</f>
        <v>0.77513849009542035</v>
      </c>
      <c r="H1112" s="338" t="str">
        <f>IF(ISNUMBER(E1112), IF(G1112&gt;'Bulk DivVar Analysis'!$J$9,"Pass","Fail"),"")</f>
        <v>Pass</v>
      </c>
      <c r="I1112" s="338" t="str">
        <f t="shared" si="19"/>
        <v>Gamma_8_E7</v>
      </c>
      <c r="J1112" s="339"/>
      <c r="K1112" s="339"/>
      <c r="L1112" s="339"/>
      <c r="M1112" s="339"/>
      <c r="N1112" s="339"/>
      <c r="O1112" s="339"/>
      <c r="P1112" s="339"/>
      <c r="Q1112" s="339"/>
    </row>
    <row r="1113" spans="1:17" ht="13.5" customHeight="1">
      <c r="A1113" s="481" t="s">
        <v>1127</v>
      </c>
      <c r="B1113" s="481" t="s">
        <v>770</v>
      </c>
      <c r="C1113" s="481" t="s">
        <v>1226</v>
      </c>
      <c r="D1113" s="481" t="s">
        <v>2024</v>
      </c>
      <c r="E1113" s="481">
        <v>16680</v>
      </c>
      <c r="F1113" s="339"/>
      <c r="G1113" s="340">
        <f>IF(ISNUMBER(E1113),E1113/'Bulk DivVar Analysis'!$I$7,"")</f>
        <v>0.96754546245540762</v>
      </c>
      <c r="H1113" s="338" t="str">
        <f>IF(ISNUMBER(E1113), IF(G1113&gt;'Bulk DivVar Analysis'!$J$9,"Pass","Fail"),"")</f>
        <v>Pass</v>
      </c>
      <c r="I1113" s="338" t="str">
        <f t="shared" si="19"/>
        <v>Gamma_8_E8</v>
      </c>
      <c r="J1113" s="339"/>
      <c r="K1113" s="339"/>
      <c r="L1113" s="339"/>
      <c r="M1113" s="339"/>
      <c r="N1113" s="339"/>
      <c r="O1113" s="339"/>
      <c r="P1113" s="339"/>
      <c r="Q1113" s="339"/>
    </row>
    <row r="1114" spans="1:17" ht="13.5" customHeight="1">
      <c r="A1114" s="481" t="s">
        <v>1127</v>
      </c>
      <c r="B1114" s="481" t="s">
        <v>770</v>
      </c>
      <c r="C1114" s="481" t="s">
        <v>1228</v>
      </c>
      <c r="D1114" s="481" t="s">
        <v>2025</v>
      </c>
      <c r="E1114" s="481">
        <v>25931</v>
      </c>
      <c r="F1114" s="339"/>
      <c r="G1114" s="340">
        <f>IF(ISNUMBER(E1114),E1114/'Bulk DivVar Analysis'!$I$7,"")</f>
        <v>1.5041619536529482</v>
      </c>
      <c r="H1114" s="338" t="str">
        <f>IF(ISNUMBER(E1114), IF(G1114&gt;'Bulk DivVar Analysis'!$J$9,"Pass","Fail"),"")</f>
        <v>Pass</v>
      </c>
      <c r="I1114" s="338" t="str">
        <f t="shared" si="19"/>
        <v>Gamma_8_E9</v>
      </c>
      <c r="J1114" s="339"/>
      <c r="K1114" s="339"/>
      <c r="L1114" s="339"/>
      <c r="M1114" s="339"/>
      <c r="N1114" s="339"/>
      <c r="O1114" s="339"/>
      <c r="P1114" s="339"/>
      <c r="Q1114" s="339"/>
    </row>
    <row r="1115" spans="1:17" ht="13.5" customHeight="1">
      <c r="A1115" s="481" t="s">
        <v>1127</v>
      </c>
      <c r="B1115" s="481" t="s">
        <v>770</v>
      </c>
      <c r="C1115" s="481" t="s">
        <v>544</v>
      </c>
      <c r="D1115" s="481" t="s">
        <v>2026</v>
      </c>
      <c r="E1115" s="481">
        <v>21049</v>
      </c>
      <c r="F1115" s="339"/>
      <c r="G1115" s="340">
        <f>IF(ISNUMBER(E1115),E1115/'Bulk DivVar Analysis'!$I$7,"")</f>
        <v>1.2209750862844051</v>
      </c>
      <c r="H1115" s="338" t="str">
        <f>IF(ISNUMBER(E1115), IF(G1115&gt;'Bulk DivVar Analysis'!$J$9,"Pass","Fail"),"")</f>
        <v>Pass</v>
      </c>
      <c r="I1115" s="338" t="str">
        <f t="shared" si="19"/>
        <v>Gamma_8_E10</v>
      </c>
      <c r="J1115" s="339"/>
      <c r="K1115" s="339"/>
      <c r="L1115" s="339"/>
      <c r="M1115" s="339"/>
      <c r="N1115" s="339"/>
      <c r="O1115" s="339"/>
      <c r="P1115" s="339"/>
      <c r="Q1115" s="339"/>
    </row>
    <row r="1116" spans="1:17" ht="13.5" customHeight="1">
      <c r="A1116" s="481" t="s">
        <v>1127</v>
      </c>
      <c r="B1116" s="481" t="s">
        <v>770</v>
      </c>
      <c r="C1116" s="481" t="s">
        <v>545</v>
      </c>
      <c r="D1116" s="481" t="s">
        <v>2027</v>
      </c>
      <c r="E1116" s="481">
        <v>19428</v>
      </c>
      <c r="F1116" s="339"/>
      <c r="G1116" s="340">
        <f>IF(ISNUMBER(E1116),E1116/'Bulk DivVar Analysis'!$I$7,"")</f>
        <v>1.1269468372052553</v>
      </c>
      <c r="H1116" s="338" t="str">
        <f>IF(ISNUMBER(E1116), IF(G1116&gt;'Bulk DivVar Analysis'!$J$9,"Pass","Fail"),"")</f>
        <v>Pass</v>
      </c>
      <c r="I1116" s="338" t="str">
        <f t="shared" si="19"/>
        <v>Gamma_8_E11</v>
      </c>
      <c r="J1116" s="339"/>
      <c r="K1116" s="339"/>
      <c r="L1116" s="339"/>
      <c r="M1116" s="339"/>
      <c r="N1116" s="339"/>
      <c r="O1116" s="339"/>
      <c r="P1116" s="339"/>
      <c r="Q1116" s="339"/>
    </row>
    <row r="1117" spans="1:17" ht="13.5" customHeight="1">
      <c r="A1117" s="481" t="s">
        <v>1127</v>
      </c>
      <c r="B1117" s="481" t="s">
        <v>770</v>
      </c>
      <c r="C1117" s="481" t="s">
        <v>546</v>
      </c>
      <c r="D1117" s="481" t="s">
        <v>2028</v>
      </c>
      <c r="E1117" s="481">
        <v>5126</v>
      </c>
      <c r="F1117" s="339"/>
      <c r="G1117" s="340">
        <f>IF(ISNUMBER(E1117),E1117/'Bulk DivVar Analysis'!$I$7,"")</f>
        <v>0.29734041010470141</v>
      </c>
      <c r="H1117" s="338" t="str">
        <f>IF(ISNUMBER(E1117), IF(G1117&gt;'Bulk DivVar Analysis'!$J$9,"Pass","Fail"),"")</f>
        <v>Pass</v>
      </c>
      <c r="I1117" s="338" t="str">
        <f t="shared" si="19"/>
        <v>Gamma_8_E12</v>
      </c>
      <c r="J1117" s="339"/>
      <c r="K1117" s="339"/>
      <c r="L1117" s="339"/>
      <c r="M1117" s="339"/>
      <c r="N1117" s="339"/>
      <c r="O1117" s="339"/>
      <c r="P1117" s="339"/>
      <c r="Q1117" s="339"/>
    </row>
    <row r="1118" spans="1:17" ht="13.5" customHeight="1">
      <c r="A1118" s="481" t="s">
        <v>1127</v>
      </c>
      <c r="B1118" s="481" t="s">
        <v>770</v>
      </c>
      <c r="C1118" s="481" t="s">
        <v>1233</v>
      </c>
      <c r="D1118" s="481" t="s">
        <v>2029</v>
      </c>
      <c r="E1118" s="481">
        <v>13753</v>
      </c>
      <c r="F1118" s="339"/>
      <c r="G1118" s="340">
        <f>IF(ISNUMBER(E1118),E1118/'Bulk DivVar Analysis'!$I$7,"")</f>
        <v>0.79776095594419794</v>
      </c>
      <c r="H1118" s="338" t="str">
        <f>IF(ISNUMBER(E1118), IF(G1118&gt;'Bulk DivVar Analysis'!$J$9,"Pass","Fail"),"")</f>
        <v>Pass</v>
      </c>
      <c r="I1118" s="338" t="str">
        <f t="shared" si="19"/>
        <v>Gamma_8_F1</v>
      </c>
      <c r="J1118" s="339"/>
      <c r="K1118" s="339"/>
      <c r="L1118" s="339"/>
      <c r="M1118" s="339"/>
      <c r="N1118" s="339"/>
      <c r="O1118" s="339"/>
      <c r="P1118" s="339"/>
      <c r="Q1118" s="339"/>
    </row>
    <row r="1119" spans="1:17" ht="13.5" customHeight="1">
      <c r="A1119" s="481" t="s">
        <v>1127</v>
      </c>
      <c r="B1119" s="481" t="s">
        <v>770</v>
      </c>
      <c r="C1119" s="481" t="s">
        <v>1235</v>
      </c>
      <c r="D1119" s="481" t="s">
        <v>2030</v>
      </c>
      <c r="E1119" s="481">
        <v>21841</v>
      </c>
      <c r="F1119" s="339"/>
      <c r="G1119" s="340">
        <f>IF(ISNUMBER(E1119),E1119/'Bulk DivVar Analysis'!$I$7,"")</f>
        <v>1.2669160938542301</v>
      </c>
      <c r="H1119" s="338" t="str">
        <f>IF(ISNUMBER(E1119), IF(G1119&gt;'Bulk DivVar Analysis'!$J$9,"Pass","Fail"),"")</f>
        <v>Pass</v>
      </c>
      <c r="I1119" s="338" t="str">
        <f t="shared" si="19"/>
        <v>Gamma_8_F2</v>
      </c>
      <c r="J1119" s="339"/>
      <c r="K1119" s="339"/>
      <c r="L1119" s="339"/>
      <c r="M1119" s="339"/>
      <c r="N1119" s="339"/>
      <c r="O1119" s="339"/>
      <c r="P1119" s="339"/>
      <c r="Q1119" s="339"/>
    </row>
    <row r="1120" spans="1:17" ht="13.5" customHeight="1">
      <c r="A1120" s="481" t="s">
        <v>1127</v>
      </c>
      <c r="B1120" s="481" t="s">
        <v>770</v>
      </c>
      <c r="C1120" s="481" t="s">
        <v>1237</v>
      </c>
      <c r="D1120" s="481" t="s">
        <v>2031</v>
      </c>
      <c r="E1120" s="481">
        <v>31170</v>
      </c>
      <c r="F1120" s="339"/>
      <c r="G1120" s="340">
        <f>IF(ISNUMBER(E1120),E1120/'Bulk DivVar Analysis'!$I$7,"")</f>
        <v>1.8080570782215262</v>
      </c>
      <c r="H1120" s="338" t="str">
        <f>IF(ISNUMBER(E1120), IF(G1120&gt;'Bulk DivVar Analysis'!$J$9,"Pass","Fail"),"")</f>
        <v>Pass</v>
      </c>
      <c r="I1120" s="338" t="str">
        <f t="shared" si="19"/>
        <v>Gamma_8_F3</v>
      </c>
      <c r="J1120" s="339"/>
      <c r="K1120" s="339"/>
      <c r="L1120" s="339"/>
      <c r="M1120" s="339"/>
      <c r="N1120" s="339"/>
      <c r="O1120" s="339"/>
      <c r="P1120" s="339"/>
      <c r="Q1120" s="339"/>
    </row>
    <row r="1121" spans="1:17" ht="13.5" customHeight="1">
      <c r="A1121" s="481" t="s">
        <v>1127</v>
      </c>
      <c r="B1121" s="481" t="s">
        <v>770</v>
      </c>
      <c r="C1121" s="481" t="s">
        <v>1239</v>
      </c>
      <c r="D1121" s="481" t="s">
        <v>2032</v>
      </c>
      <c r="E1121" s="481">
        <v>18971</v>
      </c>
      <c r="F1121" s="339"/>
      <c r="G1121" s="340">
        <f>IF(ISNUMBER(E1121),E1121/'Bulk DivVar Analysis'!$I$7,"")</f>
        <v>1.1004379477363033</v>
      </c>
      <c r="H1121" s="338" t="str">
        <f>IF(ISNUMBER(E1121), IF(G1121&gt;'Bulk DivVar Analysis'!$J$9,"Pass","Fail"),"")</f>
        <v>Pass</v>
      </c>
      <c r="I1121" s="338" t="str">
        <f t="shared" si="19"/>
        <v>Gamma_8_F4</v>
      </c>
      <c r="J1121" s="339"/>
      <c r="K1121" s="339"/>
      <c r="L1121" s="339"/>
      <c r="M1121" s="339"/>
      <c r="N1121" s="339"/>
      <c r="O1121" s="339"/>
      <c r="P1121" s="339"/>
      <c r="Q1121" s="339"/>
    </row>
    <row r="1122" spans="1:17" ht="13.5" customHeight="1">
      <c r="A1122" s="481" t="s">
        <v>1127</v>
      </c>
      <c r="B1122" s="481" t="s">
        <v>770</v>
      </c>
      <c r="C1122" s="481" t="s">
        <v>1241</v>
      </c>
      <c r="D1122" s="481" t="s">
        <v>2033</v>
      </c>
      <c r="E1122" s="481">
        <v>21154</v>
      </c>
      <c r="F1122" s="339"/>
      <c r="G1122" s="340">
        <f>IF(ISNUMBER(E1122),E1122/'Bulk DivVar Analysis'!$I$7,"")</f>
        <v>1.2270657501667681</v>
      </c>
      <c r="H1122" s="338" t="str">
        <f>IF(ISNUMBER(E1122), IF(G1122&gt;'Bulk DivVar Analysis'!$J$9,"Pass","Fail"),"")</f>
        <v>Pass</v>
      </c>
      <c r="I1122" s="338" t="str">
        <f t="shared" si="19"/>
        <v>Gamma_8_F5</v>
      </c>
      <c r="J1122" s="339"/>
      <c r="K1122" s="339"/>
      <c r="L1122" s="339"/>
      <c r="M1122" s="339"/>
      <c r="N1122" s="339"/>
      <c r="O1122" s="339"/>
      <c r="P1122" s="339"/>
      <c r="Q1122" s="339"/>
    </row>
    <row r="1123" spans="1:17" ht="13.5" customHeight="1">
      <c r="A1123" s="481" t="s">
        <v>1127</v>
      </c>
      <c r="B1123" s="481" t="s">
        <v>770</v>
      </c>
      <c r="C1123" s="481" t="s">
        <v>1243</v>
      </c>
      <c r="D1123" s="481" t="s">
        <v>2034</v>
      </c>
      <c r="E1123" s="481">
        <v>19387</v>
      </c>
      <c r="F1123" s="339"/>
      <c r="G1123" s="340">
        <f>IF(ISNUMBER(E1123),E1123/'Bulk DivVar Analysis'!$I$7,"")</f>
        <v>1.1245685779749992</v>
      </c>
      <c r="H1123" s="338" t="str">
        <f>IF(ISNUMBER(E1123), IF(G1123&gt;'Bulk DivVar Analysis'!$J$9,"Pass","Fail"),"")</f>
        <v>Pass</v>
      </c>
      <c r="I1123" s="338" t="str">
        <f t="shared" si="19"/>
        <v>Gamma_8_F6</v>
      </c>
      <c r="J1123" s="339"/>
      <c r="K1123" s="339"/>
      <c r="L1123" s="339"/>
      <c r="M1123" s="339"/>
      <c r="N1123" s="339"/>
      <c r="O1123" s="339"/>
      <c r="P1123" s="339"/>
      <c r="Q1123" s="339"/>
    </row>
    <row r="1124" spans="1:17" ht="13.5" customHeight="1">
      <c r="A1124" s="481" t="s">
        <v>1127</v>
      </c>
      <c r="B1124" s="481" t="s">
        <v>770</v>
      </c>
      <c r="C1124" s="481" t="s">
        <v>1245</v>
      </c>
      <c r="D1124" s="481" t="s">
        <v>2035</v>
      </c>
      <c r="E1124" s="481">
        <v>19341</v>
      </c>
      <c r="F1124" s="339"/>
      <c r="G1124" s="340">
        <f>IF(ISNUMBER(E1124),E1124/'Bulk DivVar Analysis'!$I$7,"")</f>
        <v>1.1219002871312973</v>
      </c>
      <c r="H1124" s="338" t="str">
        <f>IF(ISNUMBER(E1124), IF(G1124&gt;'Bulk DivVar Analysis'!$J$9,"Pass","Fail"),"")</f>
        <v>Pass</v>
      </c>
      <c r="I1124" s="338" t="str">
        <f t="shared" si="19"/>
        <v>Gamma_8_F7</v>
      </c>
      <c r="J1124" s="339"/>
      <c r="K1124" s="339"/>
      <c r="L1124" s="339"/>
      <c r="M1124" s="339"/>
      <c r="N1124" s="339"/>
      <c r="O1124" s="339"/>
      <c r="P1124" s="339"/>
      <c r="Q1124" s="339"/>
    </row>
    <row r="1125" spans="1:17" ht="13.5" customHeight="1">
      <c r="A1125" s="481" t="s">
        <v>1127</v>
      </c>
      <c r="B1125" s="481" t="s">
        <v>770</v>
      </c>
      <c r="C1125" s="481" t="s">
        <v>1247</v>
      </c>
      <c r="D1125" s="481" t="s">
        <v>2036</v>
      </c>
      <c r="E1125" s="481">
        <v>35661</v>
      </c>
      <c r="F1125" s="339"/>
      <c r="G1125" s="340">
        <f>IF(ISNUMBER(E1125),E1125/'Bulk DivVar Analysis'!$I$7,"")</f>
        <v>2.0685634734186027</v>
      </c>
      <c r="H1125" s="338" t="str">
        <f>IF(ISNUMBER(E1125), IF(G1125&gt;'Bulk DivVar Analysis'!$J$9,"Pass","Fail"),"")</f>
        <v>Pass</v>
      </c>
      <c r="I1125" s="338" t="str">
        <f t="shared" si="19"/>
        <v>Gamma_8_F8</v>
      </c>
      <c r="J1125" s="339"/>
      <c r="K1125" s="339"/>
      <c r="L1125" s="339"/>
      <c r="M1125" s="339"/>
      <c r="N1125" s="339"/>
      <c r="O1125" s="339"/>
      <c r="P1125" s="339"/>
      <c r="Q1125" s="339"/>
    </row>
    <row r="1126" spans="1:17" ht="13.5" customHeight="1">
      <c r="A1126" s="481" t="s">
        <v>1127</v>
      </c>
      <c r="B1126" s="481" t="s">
        <v>770</v>
      </c>
      <c r="C1126" s="481" t="s">
        <v>1249</v>
      </c>
      <c r="D1126" s="481" t="s">
        <v>2037</v>
      </c>
      <c r="E1126" s="481">
        <v>24057</v>
      </c>
      <c r="F1126" s="339"/>
      <c r="G1126" s="340">
        <f>IF(ISNUMBER(E1126),E1126/'Bulk DivVar Analysis'!$I$7,"")</f>
        <v>1.3954581049334378</v>
      </c>
      <c r="H1126" s="338" t="str">
        <f>IF(ISNUMBER(E1126), IF(G1126&gt;'Bulk DivVar Analysis'!$J$9,"Pass","Fail"),"")</f>
        <v>Pass</v>
      </c>
      <c r="I1126" s="338" t="str">
        <f t="shared" si="19"/>
        <v>Gamma_8_F9</v>
      </c>
      <c r="J1126" s="339"/>
      <c r="K1126" s="339"/>
      <c r="L1126" s="339"/>
      <c r="M1126" s="339"/>
      <c r="N1126" s="339"/>
      <c r="O1126" s="339"/>
      <c r="P1126" s="339"/>
      <c r="Q1126" s="339"/>
    </row>
    <row r="1127" spans="1:17" ht="13.5" customHeight="1">
      <c r="A1127" s="481" t="s">
        <v>1127</v>
      </c>
      <c r="B1127" s="481" t="s">
        <v>770</v>
      </c>
      <c r="C1127" s="481" t="s">
        <v>556</v>
      </c>
      <c r="D1127" s="481" t="s">
        <v>2038</v>
      </c>
      <c r="E1127" s="481">
        <v>15616</v>
      </c>
      <c r="F1127" s="339"/>
      <c r="G1127" s="340">
        <f>IF(ISNUMBER(E1127),E1127/'Bulk DivVar Analysis'!$I$7,"")</f>
        <v>0.90582673511412748</v>
      </c>
      <c r="H1127" s="338" t="str">
        <f>IF(ISNUMBER(E1127), IF(G1127&gt;'Bulk DivVar Analysis'!$J$9,"Pass","Fail"),"")</f>
        <v>Pass</v>
      </c>
      <c r="I1127" s="338" t="str">
        <f t="shared" si="19"/>
        <v>Gamma_8_F10</v>
      </c>
      <c r="J1127" s="339"/>
      <c r="K1127" s="339"/>
      <c r="L1127" s="339"/>
      <c r="M1127" s="339"/>
      <c r="N1127" s="339"/>
      <c r="O1127" s="339"/>
      <c r="P1127" s="339"/>
      <c r="Q1127" s="339"/>
    </row>
    <row r="1128" spans="1:17" ht="13.5" customHeight="1">
      <c r="A1128" s="481" t="s">
        <v>1127</v>
      </c>
      <c r="B1128" s="481" t="s">
        <v>770</v>
      </c>
      <c r="C1128" s="481" t="s">
        <v>557</v>
      </c>
      <c r="D1128" s="481" t="s">
        <v>2039</v>
      </c>
      <c r="E1128" s="481">
        <v>35790</v>
      </c>
      <c r="F1128" s="339"/>
      <c r="G1128" s="340">
        <f>IF(ISNUMBER(E1128),E1128/'Bulk DivVar Analysis'!$I$7,"")</f>
        <v>2.076046289045506</v>
      </c>
      <c r="H1128" s="338" t="str">
        <f>IF(ISNUMBER(E1128), IF(G1128&gt;'Bulk DivVar Analysis'!$J$9,"Pass","Fail"),"")</f>
        <v>Pass</v>
      </c>
      <c r="I1128" s="338" t="str">
        <f t="shared" si="19"/>
        <v>Gamma_8_F11</v>
      </c>
      <c r="J1128" s="339"/>
      <c r="K1128" s="339"/>
      <c r="L1128" s="339"/>
      <c r="M1128" s="339"/>
      <c r="N1128" s="339"/>
      <c r="O1128" s="339"/>
      <c r="P1128" s="339"/>
      <c r="Q1128" s="339"/>
    </row>
    <row r="1129" spans="1:17" ht="13.5" customHeight="1">
      <c r="A1129" s="481" t="s">
        <v>1127</v>
      </c>
      <c r="B1129" s="481" t="s">
        <v>770</v>
      </c>
      <c r="C1129" s="481" t="s">
        <v>558</v>
      </c>
      <c r="D1129" s="481" t="s">
        <v>2040</v>
      </c>
      <c r="E1129" s="481">
        <v>24116</v>
      </c>
      <c r="F1129" s="339"/>
      <c r="G1129" s="340">
        <f>IF(ISNUMBER(E1129),E1129/'Bulk DivVar Analysis'!$I$7,"")</f>
        <v>1.3988804779720989</v>
      </c>
      <c r="H1129" s="338" t="str">
        <f>IF(ISNUMBER(E1129), IF(G1129&gt;'Bulk DivVar Analysis'!$J$9,"Pass","Fail"),"")</f>
        <v>Pass</v>
      </c>
      <c r="I1129" s="338" t="str">
        <f t="shared" si="19"/>
        <v>Gamma_8_F12</v>
      </c>
      <c r="J1129" s="339"/>
      <c r="K1129" s="339"/>
      <c r="L1129" s="339"/>
      <c r="M1129" s="339"/>
      <c r="N1129" s="339"/>
      <c r="O1129" s="339"/>
      <c r="P1129" s="339"/>
      <c r="Q1129" s="339"/>
    </row>
    <row r="1130" spans="1:17" ht="13.5" customHeight="1">
      <c r="A1130" s="481" t="s">
        <v>1127</v>
      </c>
      <c r="B1130" s="481" t="s">
        <v>770</v>
      </c>
      <c r="C1130" s="481" t="s">
        <v>1254</v>
      </c>
      <c r="D1130" s="481" t="s">
        <v>2041</v>
      </c>
      <c r="E1130" s="481">
        <v>21967</v>
      </c>
      <c r="F1130" s="339"/>
      <c r="G1130" s="340">
        <f>IF(ISNUMBER(E1130),E1130/'Bulk DivVar Analysis'!$I$7,"")</f>
        <v>1.274224890513066</v>
      </c>
      <c r="H1130" s="338" t="str">
        <f>IF(ISNUMBER(E1130), IF(G1130&gt;'Bulk DivVar Analysis'!$J$9,"Pass","Fail"),"")</f>
        <v>Pass</v>
      </c>
      <c r="I1130" s="338" t="str">
        <f t="shared" si="19"/>
        <v>Gamma_8_G1</v>
      </c>
      <c r="J1130" s="339"/>
      <c r="K1130" s="339"/>
      <c r="L1130" s="339"/>
      <c r="M1130" s="339"/>
      <c r="N1130" s="339"/>
      <c r="O1130" s="339"/>
      <c r="P1130" s="339"/>
      <c r="Q1130" s="339"/>
    </row>
    <row r="1131" spans="1:17" ht="13.5" customHeight="1">
      <c r="A1131" s="481" t="s">
        <v>1127</v>
      </c>
      <c r="B1131" s="481" t="s">
        <v>770</v>
      </c>
      <c r="C1131" s="481" t="s">
        <v>1256</v>
      </c>
      <c r="D1131" s="481" t="s">
        <v>2042</v>
      </c>
      <c r="E1131" s="481">
        <v>24968</v>
      </c>
      <c r="F1131" s="339"/>
      <c r="G1131" s="340">
        <f>IF(ISNUMBER(E1131),E1131/'Bulk DivVar Analysis'!$I$7,"")</f>
        <v>1.4483018649032744</v>
      </c>
      <c r="H1131" s="338" t="str">
        <f>IF(ISNUMBER(E1131), IF(G1131&gt;'Bulk DivVar Analysis'!$J$9,"Pass","Fail"),"")</f>
        <v>Pass</v>
      </c>
      <c r="I1131" s="338" t="str">
        <f t="shared" si="19"/>
        <v>Gamma_8_G2</v>
      </c>
      <c r="J1131" s="339"/>
      <c r="K1131" s="339"/>
      <c r="L1131" s="339"/>
      <c r="M1131" s="339"/>
      <c r="N1131" s="339"/>
      <c r="O1131" s="339"/>
      <c r="P1131" s="339"/>
      <c r="Q1131" s="339"/>
    </row>
    <row r="1132" spans="1:17" ht="13.5" customHeight="1">
      <c r="A1132" s="481" t="s">
        <v>1127</v>
      </c>
      <c r="B1132" s="481" t="s">
        <v>770</v>
      </c>
      <c r="C1132" s="481" t="s">
        <v>1258</v>
      </c>
      <c r="D1132" s="481" t="s">
        <v>2043</v>
      </c>
      <c r="E1132" s="481">
        <v>18087</v>
      </c>
      <c r="F1132" s="339"/>
      <c r="G1132" s="340">
        <f>IF(ISNUMBER(E1132),E1132/'Bulk DivVar Analysis'!$I$7,"")</f>
        <v>1.0491603584790743</v>
      </c>
      <c r="H1132" s="338" t="str">
        <f>IF(ISNUMBER(E1132), IF(G1132&gt;'Bulk DivVar Analysis'!$J$9,"Pass","Fail"),"")</f>
        <v>Pass</v>
      </c>
      <c r="I1132" s="338" t="str">
        <f t="shared" si="19"/>
        <v>Gamma_8_G3</v>
      </c>
      <c r="J1132" s="339"/>
      <c r="K1132" s="339"/>
      <c r="L1132" s="339"/>
      <c r="M1132" s="339"/>
      <c r="N1132" s="339"/>
      <c r="O1132" s="339"/>
      <c r="P1132" s="339"/>
      <c r="Q1132" s="339"/>
    </row>
    <row r="1133" spans="1:17" ht="13.5" customHeight="1">
      <c r="A1133" s="481" t="s">
        <v>1127</v>
      </c>
      <c r="B1133" s="481" t="s">
        <v>770</v>
      </c>
      <c r="C1133" s="481" t="s">
        <v>1260</v>
      </c>
      <c r="D1133" s="481" t="s">
        <v>2044</v>
      </c>
      <c r="E1133" s="481">
        <v>27288</v>
      </c>
      <c r="F1133" s="339"/>
      <c r="G1133" s="340">
        <f>IF(ISNUMBER(E1133),E1133/'Bulk DivVar Analysis'!$I$7,"")</f>
        <v>1.5828765335421562</v>
      </c>
      <c r="H1133" s="338" t="str">
        <f>IF(ISNUMBER(E1133), IF(G1133&gt;'Bulk DivVar Analysis'!$J$9,"Pass","Fail"),"")</f>
        <v>Pass</v>
      </c>
      <c r="I1133" s="338" t="str">
        <f t="shared" si="19"/>
        <v>Gamma_8_G4</v>
      </c>
      <c r="J1133" s="339"/>
      <c r="K1133" s="339"/>
      <c r="L1133" s="339"/>
      <c r="M1133" s="339"/>
      <c r="N1133" s="339"/>
      <c r="O1133" s="339"/>
      <c r="P1133" s="339"/>
      <c r="Q1133" s="339"/>
    </row>
    <row r="1134" spans="1:17" ht="13.5" customHeight="1">
      <c r="A1134" s="481" t="s">
        <v>1127</v>
      </c>
      <c r="B1134" s="481" t="s">
        <v>770</v>
      </c>
      <c r="C1134" s="481" t="s">
        <v>1262</v>
      </c>
      <c r="D1134" s="481" t="s">
        <v>2045</v>
      </c>
      <c r="E1134" s="481">
        <v>21707</v>
      </c>
      <c r="F1134" s="339"/>
      <c r="G1134" s="340">
        <f>IF(ISNUMBER(E1134),E1134/'Bulk DivVar Analysis'!$I$7,"")</f>
        <v>1.259143246613881</v>
      </c>
      <c r="H1134" s="338" t="str">
        <f>IF(ISNUMBER(E1134), IF(G1134&gt;'Bulk DivVar Analysis'!$J$9,"Pass","Fail"),"")</f>
        <v>Pass</v>
      </c>
      <c r="I1134" s="338" t="str">
        <f t="shared" si="19"/>
        <v>Gamma_8_G5</v>
      </c>
      <c r="J1134" s="339"/>
      <c r="K1134" s="339"/>
      <c r="L1134" s="339"/>
      <c r="M1134" s="339"/>
      <c r="N1134" s="339"/>
      <c r="O1134" s="339"/>
      <c r="P1134" s="339"/>
      <c r="Q1134" s="339"/>
    </row>
    <row r="1135" spans="1:17" ht="13.5" customHeight="1">
      <c r="A1135" s="481" t="s">
        <v>1127</v>
      </c>
      <c r="B1135" s="481" t="s">
        <v>770</v>
      </c>
      <c r="C1135" s="481" t="s">
        <v>1264</v>
      </c>
      <c r="D1135" s="481" t="s">
        <v>2046</v>
      </c>
      <c r="E1135" s="481">
        <v>9877</v>
      </c>
      <c r="F1135" s="339"/>
      <c r="G1135" s="340">
        <f>IF(ISNUMBER(E1135),E1135/'Bulk DivVar Analysis'!$I$7,"")</f>
        <v>0.57292844920096286</v>
      </c>
      <c r="H1135" s="338" t="str">
        <f>IF(ISNUMBER(E1135), IF(G1135&gt;'Bulk DivVar Analysis'!$J$9,"Pass","Fail"),"")</f>
        <v>Pass</v>
      </c>
      <c r="I1135" s="338" t="str">
        <f t="shared" si="19"/>
        <v>Gamma_8_G6</v>
      </c>
      <c r="J1135" s="339"/>
      <c r="K1135" s="339"/>
      <c r="L1135" s="339"/>
      <c r="M1135" s="339"/>
      <c r="N1135" s="339"/>
      <c r="O1135" s="339"/>
      <c r="P1135" s="339"/>
      <c r="Q1135" s="339"/>
    </row>
    <row r="1136" spans="1:17" ht="13.5" customHeight="1">
      <c r="A1136" s="481" t="s">
        <v>1127</v>
      </c>
      <c r="B1136" s="481" t="s">
        <v>770</v>
      </c>
      <c r="C1136" s="481" t="s">
        <v>1266</v>
      </c>
      <c r="D1136" s="481" t="s">
        <v>2047</v>
      </c>
      <c r="E1136" s="481">
        <v>13742</v>
      </c>
      <c r="F1136" s="339"/>
      <c r="G1136" s="340">
        <f>IF(ISNUMBER(E1136),E1136/'Bulk DivVar Analysis'!$I$7,"")</f>
        <v>0.79712288639461704</v>
      </c>
      <c r="H1136" s="338" t="str">
        <f>IF(ISNUMBER(E1136), IF(G1136&gt;'Bulk DivVar Analysis'!$J$9,"Pass","Fail"),"")</f>
        <v>Pass</v>
      </c>
      <c r="I1136" s="338" t="str">
        <f t="shared" si="19"/>
        <v>Gamma_8_G7</v>
      </c>
      <c r="J1136" s="339"/>
      <c r="K1136" s="339"/>
      <c r="L1136" s="339"/>
      <c r="M1136" s="339"/>
      <c r="N1136" s="339"/>
      <c r="O1136" s="339"/>
      <c r="P1136" s="339"/>
      <c r="Q1136" s="339"/>
    </row>
    <row r="1137" spans="1:17" ht="13.5" customHeight="1">
      <c r="A1137" s="481" t="s">
        <v>1127</v>
      </c>
      <c r="B1137" s="481" t="s">
        <v>770</v>
      </c>
      <c r="C1137" s="481" t="s">
        <v>1268</v>
      </c>
      <c r="D1137" s="481" t="s">
        <v>2048</v>
      </c>
      <c r="E1137" s="481">
        <v>13770</v>
      </c>
      <c r="F1137" s="339"/>
      <c r="G1137" s="340">
        <f>IF(ISNUMBER(E1137),E1137/'Bulk DivVar Analysis'!$I$7,"")</f>
        <v>0.79874706342991386</v>
      </c>
      <c r="H1137" s="338" t="str">
        <f>IF(ISNUMBER(E1137), IF(G1137&gt;'Bulk DivVar Analysis'!$J$9,"Pass","Fail"),"")</f>
        <v>Pass</v>
      </c>
      <c r="I1137" s="338" t="str">
        <f t="shared" si="19"/>
        <v>Gamma_8_G8</v>
      </c>
      <c r="J1137" s="339"/>
      <c r="K1137" s="339"/>
      <c r="L1137" s="339"/>
      <c r="M1137" s="339"/>
      <c r="N1137" s="339"/>
      <c r="O1137" s="339"/>
      <c r="P1137" s="339"/>
      <c r="Q1137" s="339"/>
    </row>
    <row r="1138" spans="1:17" ht="13.5" customHeight="1">
      <c r="A1138" s="481" t="s">
        <v>1127</v>
      </c>
      <c r="B1138" s="481" t="s">
        <v>770</v>
      </c>
      <c r="C1138" s="481" t="s">
        <v>1270</v>
      </c>
      <c r="D1138" s="481" t="s">
        <v>2049</v>
      </c>
      <c r="E1138" s="481">
        <v>27251</v>
      </c>
      <c r="F1138" s="339"/>
      <c r="G1138" s="340">
        <f>IF(ISNUMBER(E1138),E1138/'Bulk DivVar Analysis'!$I$7,"")</f>
        <v>1.5807302996026567</v>
      </c>
      <c r="H1138" s="338" t="str">
        <f>IF(ISNUMBER(E1138), IF(G1138&gt;'Bulk DivVar Analysis'!$J$9,"Pass","Fail"),"")</f>
        <v>Pass</v>
      </c>
      <c r="I1138" s="338" t="str">
        <f t="shared" si="19"/>
        <v>Gamma_8_G9</v>
      </c>
      <c r="J1138" s="339"/>
      <c r="K1138" s="339"/>
      <c r="L1138" s="339"/>
      <c r="M1138" s="339"/>
      <c r="N1138" s="339"/>
      <c r="O1138" s="339"/>
      <c r="P1138" s="339"/>
      <c r="Q1138" s="339"/>
    </row>
    <row r="1139" spans="1:17" ht="13.5" customHeight="1">
      <c r="A1139" s="481" t="s">
        <v>1127</v>
      </c>
      <c r="B1139" s="481" t="s">
        <v>770</v>
      </c>
      <c r="C1139" s="481" t="s">
        <v>568</v>
      </c>
      <c r="D1139" s="481" t="s">
        <v>2050</v>
      </c>
      <c r="E1139" s="481">
        <v>27631</v>
      </c>
      <c r="F1139" s="339"/>
      <c r="G1139" s="340">
        <f>IF(ISNUMBER(E1139),E1139/'Bulk DivVar Analysis'!$I$7,"")</f>
        <v>1.6027727022245424</v>
      </c>
      <c r="H1139" s="338" t="str">
        <f>IF(ISNUMBER(E1139), IF(G1139&gt;'Bulk DivVar Analysis'!$J$9,"Pass","Fail"),"")</f>
        <v>Pass</v>
      </c>
      <c r="I1139" s="338" t="str">
        <f t="shared" si="19"/>
        <v>Gamma_8_G10</v>
      </c>
      <c r="J1139" s="339"/>
      <c r="K1139" s="339"/>
      <c r="L1139" s="339"/>
      <c r="M1139" s="339"/>
      <c r="N1139" s="339"/>
      <c r="O1139" s="339"/>
      <c r="P1139" s="339"/>
      <c r="Q1139" s="339"/>
    </row>
    <row r="1140" spans="1:17" ht="13.5" customHeight="1">
      <c r="A1140" s="481" t="s">
        <v>1127</v>
      </c>
      <c r="B1140" s="481" t="s">
        <v>770</v>
      </c>
      <c r="C1140" s="481" t="s">
        <v>569</v>
      </c>
      <c r="D1140" s="481" t="s">
        <v>2051</v>
      </c>
      <c r="E1140" s="481">
        <v>25188</v>
      </c>
      <c r="F1140" s="339"/>
      <c r="G1140" s="340">
        <f>IF(ISNUMBER(E1140),E1140/'Bulk DivVar Analysis'!$I$7,"")</f>
        <v>1.4610632558948926</v>
      </c>
      <c r="H1140" s="338" t="str">
        <f>IF(ISNUMBER(E1140), IF(G1140&gt;'Bulk DivVar Analysis'!$J$9,"Pass","Fail"),"")</f>
        <v>Pass</v>
      </c>
      <c r="I1140" s="338" t="str">
        <f t="shared" si="19"/>
        <v>Gamma_8_G11</v>
      </c>
      <c r="J1140" s="339"/>
      <c r="K1140" s="339"/>
      <c r="L1140" s="339"/>
      <c r="M1140" s="339"/>
      <c r="N1140" s="339"/>
      <c r="O1140" s="339"/>
      <c r="P1140" s="339"/>
      <c r="Q1140" s="339"/>
    </row>
    <row r="1141" spans="1:17" ht="13.5" customHeight="1">
      <c r="A1141" s="481" t="s">
        <v>1127</v>
      </c>
      <c r="B1141" s="481" t="s">
        <v>770</v>
      </c>
      <c r="C1141" s="481" t="s">
        <v>570</v>
      </c>
      <c r="D1141" s="481" t="s">
        <v>2052</v>
      </c>
      <c r="E1141" s="481">
        <v>23119</v>
      </c>
      <c r="F1141" s="339"/>
      <c r="G1141" s="340">
        <f>IF(ISNUMBER(E1141),E1141/'Bulk DivVar Analysis'!$I$7,"")</f>
        <v>1.3410481742509934</v>
      </c>
      <c r="H1141" s="338" t="str">
        <f>IF(ISNUMBER(E1141), IF(G1141&gt;'Bulk DivVar Analysis'!$J$9,"Pass","Fail"),"")</f>
        <v>Pass</v>
      </c>
      <c r="I1141" s="338" t="str">
        <f t="shared" si="19"/>
        <v>Gamma_8_G12</v>
      </c>
      <c r="J1141" s="339"/>
      <c r="K1141" s="339"/>
      <c r="L1141" s="339"/>
      <c r="M1141" s="339"/>
      <c r="N1141" s="339"/>
      <c r="O1141" s="339"/>
      <c r="P1141" s="339"/>
      <c r="Q1141" s="339"/>
    </row>
    <row r="1142" spans="1:17" ht="13.5" customHeight="1">
      <c r="A1142" s="481" t="s">
        <v>1127</v>
      </c>
      <c r="B1142" s="481" t="s">
        <v>770</v>
      </c>
      <c r="C1142" s="481" t="s">
        <v>1275</v>
      </c>
      <c r="D1142" s="481" t="s">
        <v>2053</v>
      </c>
      <c r="E1142" s="481">
        <v>14572</v>
      </c>
      <c r="F1142" s="339"/>
      <c r="G1142" s="340">
        <f>IF(ISNUMBER(E1142),E1142/'Bulk DivVar Analysis'!$I$7,"")</f>
        <v>0.84526813422663072</v>
      </c>
      <c r="H1142" s="338" t="str">
        <f>IF(ISNUMBER(E1142), IF(G1142&gt;'Bulk DivVar Analysis'!$J$9,"Pass","Fail"),"")</f>
        <v>Pass</v>
      </c>
      <c r="I1142" s="338" t="str">
        <f t="shared" si="19"/>
        <v>Gamma_8_H1</v>
      </c>
      <c r="J1142" s="339"/>
      <c r="K1142" s="339"/>
      <c r="L1142" s="339"/>
      <c r="M1142" s="339"/>
      <c r="N1142" s="339"/>
      <c r="O1142" s="339"/>
      <c r="P1142" s="339"/>
      <c r="Q1142" s="339"/>
    </row>
    <row r="1143" spans="1:17" ht="13.5" customHeight="1">
      <c r="A1143" s="481" t="s">
        <v>1127</v>
      </c>
      <c r="B1143" s="481" t="s">
        <v>770</v>
      </c>
      <c r="C1143" s="481" t="s">
        <v>1277</v>
      </c>
      <c r="D1143" s="481" t="s">
        <v>2054</v>
      </c>
      <c r="E1143" s="481">
        <v>11851</v>
      </c>
      <c r="F1143" s="339"/>
      <c r="G1143" s="340">
        <f>IF(ISNUMBER(E1143),E1143/'Bulk DivVar Analysis'!$I$7,"")</f>
        <v>0.68743293018939067</v>
      </c>
      <c r="H1143" s="338" t="str">
        <f>IF(ISNUMBER(E1143), IF(G1143&gt;'Bulk DivVar Analysis'!$J$9,"Pass","Fail"),"")</f>
        <v>Pass</v>
      </c>
      <c r="I1143" s="338" t="str">
        <f t="shared" si="19"/>
        <v>Gamma_8_H2</v>
      </c>
      <c r="J1143" s="339"/>
      <c r="K1143" s="339"/>
      <c r="L1143" s="339"/>
      <c r="M1143" s="339"/>
      <c r="N1143" s="339"/>
      <c r="O1143" s="339"/>
      <c r="P1143" s="339"/>
      <c r="Q1143" s="339"/>
    </row>
    <row r="1144" spans="1:17" ht="13.5" customHeight="1">
      <c r="A1144" s="481" t="s">
        <v>1127</v>
      </c>
      <c r="B1144" s="481" t="s">
        <v>770</v>
      </c>
      <c r="C1144" s="481" t="s">
        <v>1279</v>
      </c>
      <c r="D1144" s="481" t="s">
        <v>2055</v>
      </c>
      <c r="E1144" s="481">
        <v>12816</v>
      </c>
      <c r="F1144" s="339"/>
      <c r="G1144" s="340">
        <f>IF(ISNUMBER(E1144),E1144/'Bulk DivVar Analysis'!$I$7,"")</f>
        <v>0.74340903158444271</v>
      </c>
      <c r="H1144" s="338" t="str">
        <f>IF(ISNUMBER(E1144), IF(G1144&gt;'Bulk DivVar Analysis'!$J$9,"Pass","Fail"),"")</f>
        <v>Pass</v>
      </c>
      <c r="I1144" s="338" t="str">
        <f t="shared" si="19"/>
        <v>Gamma_8_H3</v>
      </c>
      <c r="J1144" s="339"/>
      <c r="K1144" s="339"/>
      <c r="L1144" s="339"/>
      <c r="M1144" s="339"/>
      <c r="N1144" s="339"/>
      <c r="O1144" s="339"/>
      <c r="P1144" s="339"/>
      <c r="Q1144" s="339"/>
    </row>
    <row r="1145" spans="1:17" ht="13.5" customHeight="1">
      <c r="A1145" s="481" t="s">
        <v>1127</v>
      </c>
      <c r="B1145" s="481" t="s">
        <v>770</v>
      </c>
      <c r="C1145" s="481" t="s">
        <v>1281</v>
      </c>
      <c r="D1145" s="481" t="s">
        <v>2056</v>
      </c>
      <c r="E1145" s="481">
        <v>24612</v>
      </c>
      <c r="F1145" s="339"/>
      <c r="G1145" s="340">
        <f>IF(ISNUMBER(E1145),E1145/'Bulk DivVar Analysis'!$I$7,"")</f>
        <v>1.4276516140259288</v>
      </c>
      <c r="H1145" s="338" t="str">
        <f>IF(ISNUMBER(E1145), IF(G1145&gt;'Bulk DivVar Analysis'!$J$9,"Pass","Fail"),"")</f>
        <v>Pass</v>
      </c>
      <c r="I1145" s="338" t="str">
        <f t="shared" si="19"/>
        <v>Gamma_8_H4</v>
      </c>
      <c r="J1145" s="339"/>
      <c r="K1145" s="339"/>
      <c r="L1145" s="339"/>
      <c r="M1145" s="339"/>
      <c r="N1145" s="339"/>
      <c r="O1145" s="339"/>
      <c r="P1145" s="339"/>
      <c r="Q1145" s="339"/>
    </row>
    <row r="1146" spans="1:17" ht="13.5" customHeight="1">
      <c r="A1146" s="481" t="s">
        <v>1127</v>
      </c>
      <c r="B1146" s="481" t="s">
        <v>770</v>
      </c>
      <c r="C1146" s="481" t="s">
        <v>1283</v>
      </c>
      <c r="D1146" s="481" t="s">
        <v>2057</v>
      </c>
      <c r="E1146" s="481">
        <v>39824</v>
      </c>
      <c r="F1146" s="339"/>
      <c r="G1146" s="340">
        <f>IF(ISNUMBER(E1146),E1146/'Bulk DivVar Analysis'!$I$7,"")</f>
        <v>2.3100437947736303</v>
      </c>
      <c r="H1146" s="338" t="str">
        <f>IF(ISNUMBER(E1146), IF(G1146&gt;'Bulk DivVar Analysis'!$J$9,"Pass","Fail"),"")</f>
        <v>Pass</v>
      </c>
      <c r="I1146" s="338" t="str">
        <f t="shared" si="19"/>
        <v>Gamma_8_H5</v>
      </c>
      <c r="J1146" s="339"/>
      <c r="K1146" s="339"/>
      <c r="L1146" s="339"/>
      <c r="M1146" s="339"/>
      <c r="N1146" s="339"/>
      <c r="O1146" s="339"/>
      <c r="P1146" s="339"/>
      <c r="Q1146" s="339"/>
    </row>
    <row r="1147" spans="1:17" ht="13.5" customHeight="1">
      <c r="A1147" s="481" t="s">
        <v>1127</v>
      </c>
      <c r="B1147" s="481" t="s">
        <v>770</v>
      </c>
      <c r="C1147" s="481" t="s">
        <v>1285</v>
      </c>
      <c r="D1147" s="481" t="s">
        <v>2058</v>
      </c>
      <c r="E1147" s="481">
        <v>12546</v>
      </c>
      <c r="F1147" s="339"/>
      <c r="G1147" s="340">
        <f>IF(ISNUMBER(E1147),E1147/'Bulk DivVar Analysis'!$I$7,"")</f>
        <v>0.72774732445836599</v>
      </c>
      <c r="H1147" s="338" t="str">
        <f>IF(ISNUMBER(E1147), IF(G1147&gt;'Bulk DivVar Analysis'!$J$9,"Pass","Fail"),"")</f>
        <v>Pass</v>
      </c>
      <c r="I1147" s="338" t="str">
        <f t="shared" si="19"/>
        <v>Gamma_8_H6</v>
      </c>
      <c r="J1147" s="339"/>
      <c r="K1147" s="339"/>
      <c r="L1147" s="339"/>
      <c r="M1147" s="339"/>
      <c r="N1147" s="339"/>
      <c r="O1147" s="339"/>
      <c r="P1147" s="339"/>
      <c r="Q1147" s="339"/>
    </row>
    <row r="1148" spans="1:17" ht="13.5" customHeight="1">
      <c r="A1148" s="481" t="s">
        <v>1127</v>
      </c>
      <c r="B1148" s="481" t="s">
        <v>770</v>
      </c>
      <c r="C1148" s="481" t="s">
        <v>1287</v>
      </c>
      <c r="D1148" s="481" t="s">
        <v>2059</v>
      </c>
      <c r="E1148" s="481">
        <v>12854</v>
      </c>
      <c r="F1148" s="339"/>
      <c r="G1148" s="340">
        <f>IF(ISNUMBER(E1148),E1148/'Bulk DivVar Analysis'!$I$7,"")</f>
        <v>0.74561327184663129</v>
      </c>
      <c r="H1148" s="338" t="str">
        <f>IF(ISNUMBER(E1148), IF(G1148&gt;'Bulk DivVar Analysis'!$J$9,"Pass","Fail"),"")</f>
        <v>Pass</v>
      </c>
      <c r="I1148" s="338" t="str">
        <f t="shared" si="19"/>
        <v>Gamma_8_H7</v>
      </c>
      <c r="J1148" s="339"/>
      <c r="K1148" s="339"/>
      <c r="L1148" s="339"/>
      <c r="M1148" s="339"/>
      <c r="N1148" s="339"/>
      <c r="O1148" s="339"/>
      <c r="P1148" s="339"/>
      <c r="Q1148" s="339"/>
    </row>
    <row r="1149" spans="1:17" ht="13.5" customHeight="1">
      <c r="A1149" s="481" t="s">
        <v>1127</v>
      </c>
      <c r="B1149" s="481" t="s">
        <v>770</v>
      </c>
      <c r="C1149" s="481" t="s">
        <v>1289</v>
      </c>
      <c r="D1149" s="481" t="s">
        <v>2060</v>
      </c>
      <c r="E1149" s="481">
        <v>26384</v>
      </c>
      <c r="F1149" s="339"/>
      <c r="G1149" s="340">
        <f>IF(ISNUMBER(E1149),E1149/'Bulk DivVar Analysis'!$I$7,"")</f>
        <v>1.5304388178311437</v>
      </c>
      <c r="H1149" s="338" t="str">
        <f>IF(ISNUMBER(E1149), IF(G1149&gt;'Bulk DivVar Analysis'!$J$9,"Pass","Fail"),"")</f>
        <v>Pass</v>
      </c>
      <c r="I1149" s="338" t="str">
        <f t="shared" si="19"/>
        <v>Gamma_8_H8</v>
      </c>
      <c r="J1149" s="339"/>
      <c r="K1149" s="339"/>
      <c r="L1149" s="339"/>
      <c r="M1149" s="339"/>
      <c r="N1149" s="339"/>
      <c r="O1149" s="339"/>
      <c r="P1149" s="339"/>
      <c r="Q1149" s="339"/>
    </row>
    <row r="1150" spans="1:17" ht="13.5" customHeight="1">
      <c r="A1150" s="481" t="s">
        <v>1127</v>
      </c>
      <c r="B1150" s="481" t="s">
        <v>770</v>
      </c>
      <c r="C1150" s="481" t="s">
        <v>1291</v>
      </c>
      <c r="D1150" s="481" t="s">
        <v>2061</v>
      </c>
      <c r="E1150" s="481">
        <v>26582</v>
      </c>
      <c r="F1150" s="339"/>
      <c r="G1150" s="340">
        <f>IF(ISNUMBER(E1150),E1150/'Bulk DivVar Analysis'!$I$7,"")</f>
        <v>1.5419240697235999</v>
      </c>
      <c r="H1150" s="338" t="str">
        <f>IF(ISNUMBER(E1150), IF(G1150&gt;'Bulk DivVar Analysis'!$J$9,"Pass","Fail"),"")</f>
        <v>Pass</v>
      </c>
      <c r="I1150" s="338" t="str">
        <f t="shared" si="19"/>
        <v>Gamma_8_H9</v>
      </c>
      <c r="J1150" s="339"/>
      <c r="K1150" s="339"/>
      <c r="L1150" s="339"/>
      <c r="M1150" s="339"/>
      <c r="N1150" s="339"/>
      <c r="O1150" s="339"/>
      <c r="P1150" s="339"/>
      <c r="Q1150" s="339"/>
    </row>
    <row r="1151" spans="1:17" ht="13.5" customHeight="1">
      <c r="A1151" s="481" t="s">
        <v>1127</v>
      </c>
      <c r="B1151" s="481" t="s">
        <v>770</v>
      </c>
      <c r="C1151" s="481" t="s">
        <v>580</v>
      </c>
      <c r="D1151" s="481" t="s">
        <v>2062</v>
      </c>
      <c r="E1151" s="481">
        <v>11115</v>
      </c>
      <c r="F1151" s="339"/>
      <c r="G1151" s="340">
        <f>IF(ISNUMBER(E1151),E1151/'Bulk DivVar Analysis'!$I$7,"")</f>
        <v>0.64474027669015921</v>
      </c>
      <c r="H1151" s="338" t="str">
        <f>IF(ISNUMBER(E1151), IF(G1151&gt;'Bulk DivVar Analysis'!$J$9,"Pass","Fail"),"")</f>
        <v>Pass</v>
      </c>
      <c r="I1151" s="338" t="str">
        <f t="shared" si="19"/>
        <v>Gamma_8_H10</v>
      </c>
      <c r="J1151" s="339"/>
      <c r="K1151" s="339"/>
      <c r="L1151" s="339"/>
      <c r="M1151" s="339"/>
      <c r="N1151" s="339"/>
      <c r="O1151" s="339"/>
      <c r="P1151" s="339"/>
      <c r="Q1151" s="339"/>
    </row>
    <row r="1152" spans="1:17" ht="13.5" customHeight="1">
      <c r="A1152" s="481" t="s">
        <v>1127</v>
      </c>
      <c r="B1152" s="481" t="s">
        <v>770</v>
      </c>
      <c r="C1152" s="481" t="s">
        <v>581</v>
      </c>
      <c r="D1152" s="481" t="s">
        <v>2063</v>
      </c>
      <c r="E1152" s="481">
        <v>25789</v>
      </c>
      <c r="F1152" s="339"/>
      <c r="G1152" s="340">
        <f>IF(ISNUMBER(E1152),E1152/'Bulk DivVar Analysis'!$I$7,"")</f>
        <v>1.4959250558310855</v>
      </c>
      <c r="H1152" s="338" t="str">
        <f>IF(ISNUMBER(E1152), IF(G1152&gt;'Bulk DivVar Analysis'!$J$9,"Pass","Fail"),"")</f>
        <v>Pass</v>
      </c>
      <c r="I1152" s="338" t="str">
        <f t="shared" si="19"/>
        <v>Gamma_8_H11</v>
      </c>
      <c r="J1152" s="339"/>
      <c r="K1152" s="339"/>
      <c r="L1152" s="339"/>
      <c r="M1152" s="339"/>
      <c r="N1152" s="339"/>
      <c r="O1152" s="339"/>
      <c r="P1152" s="339"/>
      <c r="Q1152" s="339"/>
    </row>
    <row r="1153" spans="1:17" ht="13.5" customHeight="1">
      <c r="A1153" s="481" t="s">
        <v>1127</v>
      </c>
      <c r="B1153" s="481" t="s">
        <v>770</v>
      </c>
      <c r="C1153" s="481" t="s">
        <v>582</v>
      </c>
      <c r="D1153" s="481" t="s">
        <v>2064</v>
      </c>
      <c r="E1153" s="481">
        <v>18207</v>
      </c>
      <c r="F1153" s="339"/>
      <c r="G1153" s="340">
        <f>IF(ISNUMBER(E1153),E1153/'Bulk DivVar Analysis'!$I$7,"")</f>
        <v>1.056121117201775</v>
      </c>
      <c r="H1153" s="338" t="str">
        <f>IF(ISNUMBER(E1153), IF(G1153&gt;'Bulk DivVar Analysis'!$J$9,"Pass","Fail"),"")</f>
        <v>Pass</v>
      </c>
      <c r="I1153" s="338" t="str">
        <f t="shared" si="19"/>
        <v>Gamma_8_H12</v>
      </c>
      <c r="J1153" s="339"/>
      <c r="K1153" s="339"/>
      <c r="L1153" s="339"/>
      <c r="M1153" s="339"/>
      <c r="N1153" s="339"/>
      <c r="O1153" s="339"/>
      <c r="P1153" s="339"/>
      <c r="Q1153" s="339"/>
    </row>
    <row r="1154" spans="1:17" ht="13.5" customHeight="1">
      <c r="A1154" s="481" t="s">
        <v>1127</v>
      </c>
      <c r="B1154" s="481" t="s">
        <v>744</v>
      </c>
      <c r="C1154" s="481" t="s">
        <v>1128</v>
      </c>
      <c r="D1154" s="481" t="s">
        <v>1681</v>
      </c>
      <c r="E1154" s="481">
        <v>24782</v>
      </c>
      <c r="F1154" s="339"/>
      <c r="G1154" s="340">
        <f>IF(ISNUMBER(E1154),E1154/'Bulk DivVar Analysis'!$I$7,"")</f>
        <v>1.4375126888830883</v>
      </c>
      <c r="H1154" s="338" t="str">
        <f>IF(ISNUMBER(E1154), IF(G1154&gt;'Bulk DivVar Analysis'!$J$9,"Pass","Fail"),"")</f>
        <v>Pass</v>
      </c>
      <c r="I1154" s="338" t="str">
        <f t="shared" si="19"/>
        <v>Delta_5_A1</v>
      </c>
      <c r="J1154" s="339"/>
      <c r="K1154" s="339"/>
      <c r="L1154" s="339"/>
      <c r="M1154" s="339"/>
      <c r="N1154" s="339"/>
      <c r="O1154" s="339"/>
      <c r="P1154" s="339"/>
      <c r="Q1154" s="339"/>
    </row>
    <row r="1155" spans="1:17" ht="13.5" customHeight="1">
      <c r="A1155" s="481" t="s">
        <v>1127</v>
      </c>
      <c r="B1155" s="481" t="s">
        <v>744</v>
      </c>
      <c r="C1155" s="481" t="s">
        <v>1130</v>
      </c>
      <c r="D1155" s="481" t="s">
        <v>1682</v>
      </c>
      <c r="E1155" s="481">
        <v>7313</v>
      </c>
      <c r="F1155" s="339"/>
      <c r="G1155" s="340">
        <f>IF(ISNUMBER(E1155),E1155/'Bulk DivVar Analysis'!$I$7,"")</f>
        <v>0.42420023782592303</v>
      </c>
      <c r="H1155" s="338" t="str">
        <f>IF(ISNUMBER(E1155), IF(G1155&gt;'Bulk DivVar Analysis'!$J$9,"Pass","Fail"),"")</f>
        <v>Pass</v>
      </c>
      <c r="I1155" s="338" t="str">
        <f t="shared" ref="I1155:I1218" si="20">_xlfn.TEXTJOIN("_",TRUE,B1155,C1155)</f>
        <v>Delta_5_A2</v>
      </c>
      <c r="J1155" s="339"/>
      <c r="K1155" s="339"/>
      <c r="L1155" s="339"/>
      <c r="M1155" s="339"/>
      <c r="N1155" s="339"/>
      <c r="O1155" s="339"/>
      <c r="P1155" s="339"/>
      <c r="Q1155" s="339"/>
    </row>
    <row r="1156" spans="1:17" ht="13.5" customHeight="1">
      <c r="A1156" s="481" t="s">
        <v>1127</v>
      </c>
      <c r="B1156" s="481" t="s">
        <v>744</v>
      </c>
      <c r="C1156" s="481" t="s">
        <v>1132</v>
      </c>
      <c r="D1156" s="481" t="s">
        <v>1683</v>
      </c>
      <c r="E1156" s="481">
        <v>15656</v>
      </c>
      <c r="F1156" s="339"/>
      <c r="G1156" s="340">
        <f>IF(ISNUMBER(E1156),E1156/'Bulk DivVar Analysis'!$I$7,"")</f>
        <v>0.90814698802169436</v>
      </c>
      <c r="H1156" s="338" t="str">
        <f>IF(ISNUMBER(E1156), IF(G1156&gt;'Bulk DivVar Analysis'!$J$9,"Pass","Fail"),"")</f>
        <v>Pass</v>
      </c>
      <c r="I1156" s="338" t="str">
        <f t="shared" si="20"/>
        <v>Delta_5_A3</v>
      </c>
      <c r="J1156" s="339"/>
      <c r="K1156" s="339"/>
      <c r="L1156" s="339"/>
      <c r="M1156" s="339"/>
      <c r="N1156" s="339"/>
      <c r="O1156" s="339"/>
      <c r="P1156" s="339"/>
      <c r="Q1156" s="339"/>
    </row>
    <row r="1157" spans="1:17" ht="13.5" customHeight="1">
      <c r="A1157" s="481" t="s">
        <v>1127</v>
      </c>
      <c r="B1157" s="481" t="s">
        <v>744</v>
      </c>
      <c r="C1157" s="481" t="s">
        <v>1134</v>
      </c>
      <c r="D1157" s="481" t="s">
        <v>1684</v>
      </c>
      <c r="E1157" s="481">
        <v>30829</v>
      </c>
      <c r="F1157" s="339"/>
      <c r="G1157" s="340">
        <f>IF(ISNUMBER(E1157),E1157/'Bulk DivVar Analysis'!$I$7,"")</f>
        <v>1.7882769221845181</v>
      </c>
      <c r="H1157" s="338" t="str">
        <f>IF(ISNUMBER(E1157), IF(G1157&gt;'Bulk DivVar Analysis'!$J$9,"Pass","Fail"),"")</f>
        <v>Pass</v>
      </c>
      <c r="I1157" s="338" t="str">
        <f t="shared" si="20"/>
        <v>Delta_5_A4</v>
      </c>
      <c r="J1157" s="339"/>
      <c r="K1157" s="339"/>
      <c r="L1157" s="339"/>
      <c r="M1157" s="339"/>
      <c r="N1157" s="339"/>
      <c r="O1157" s="339"/>
      <c r="P1157" s="339"/>
      <c r="Q1157" s="339"/>
    </row>
    <row r="1158" spans="1:17" ht="13.5" customHeight="1">
      <c r="A1158" s="481" t="s">
        <v>1127</v>
      </c>
      <c r="B1158" s="481" t="s">
        <v>744</v>
      </c>
      <c r="C1158" s="481" t="s">
        <v>1136</v>
      </c>
      <c r="D1158" s="481" t="s">
        <v>1685</v>
      </c>
      <c r="E1158" s="481">
        <v>22279</v>
      </c>
      <c r="F1158" s="339"/>
      <c r="G1158" s="340">
        <f>IF(ISNUMBER(E1158),E1158/'Bulk DivVar Analysis'!$I$7,"")</f>
        <v>1.292322863192088</v>
      </c>
      <c r="H1158" s="338" t="str">
        <f>IF(ISNUMBER(E1158), IF(G1158&gt;'Bulk DivVar Analysis'!$J$9,"Pass","Fail"),"")</f>
        <v>Pass</v>
      </c>
      <c r="I1158" s="338" t="str">
        <f t="shared" si="20"/>
        <v>Delta_5_A5</v>
      </c>
      <c r="J1158" s="339"/>
      <c r="K1158" s="339"/>
      <c r="L1158" s="339"/>
      <c r="M1158" s="339"/>
      <c r="N1158" s="339"/>
      <c r="O1158" s="339"/>
      <c r="P1158" s="339"/>
      <c r="Q1158" s="339"/>
    </row>
    <row r="1159" spans="1:17" ht="13.5" customHeight="1">
      <c r="A1159" s="481" t="s">
        <v>1127</v>
      </c>
      <c r="B1159" s="481" t="s">
        <v>744</v>
      </c>
      <c r="C1159" s="481" t="s">
        <v>1138</v>
      </c>
      <c r="D1159" s="481" t="s">
        <v>1686</v>
      </c>
      <c r="E1159" s="481">
        <v>26268</v>
      </c>
      <c r="F1159" s="339"/>
      <c r="G1159" s="340">
        <f>IF(ISNUMBER(E1159),E1159/'Bulk DivVar Analysis'!$I$7,"")</f>
        <v>1.5237100843991995</v>
      </c>
      <c r="H1159" s="338" t="str">
        <f>IF(ISNUMBER(E1159), IF(G1159&gt;'Bulk DivVar Analysis'!$J$9,"Pass","Fail"),"")</f>
        <v>Pass</v>
      </c>
      <c r="I1159" s="338" t="str">
        <f t="shared" si="20"/>
        <v>Delta_5_A6</v>
      </c>
      <c r="J1159" s="339"/>
      <c r="K1159" s="339"/>
      <c r="L1159" s="339"/>
      <c r="M1159" s="339"/>
      <c r="N1159" s="339"/>
      <c r="O1159" s="339"/>
      <c r="P1159" s="339"/>
      <c r="Q1159" s="339"/>
    </row>
    <row r="1160" spans="1:17" ht="13.5" customHeight="1">
      <c r="A1160" s="481" t="s">
        <v>1127</v>
      </c>
      <c r="B1160" s="481" t="s">
        <v>744</v>
      </c>
      <c r="C1160" s="481" t="s">
        <v>1140</v>
      </c>
      <c r="D1160" s="481" t="s">
        <v>1687</v>
      </c>
      <c r="E1160" s="481">
        <v>44554</v>
      </c>
      <c r="F1160" s="339"/>
      <c r="G1160" s="340">
        <f>IF(ISNUMBER(E1160),E1160/'Bulk DivVar Analysis'!$I$7,"")</f>
        <v>2.5844137010934194</v>
      </c>
      <c r="H1160" s="338" t="str">
        <f>IF(ISNUMBER(E1160), IF(G1160&gt;'Bulk DivVar Analysis'!$J$9,"Pass","Fail"),"")</f>
        <v>Pass</v>
      </c>
      <c r="I1160" s="338" t="str">
        <f t="shared" si="20"/>
        <v>Delta_5_A7</v>
      </c>
      <c r="J1160" s="339"/>
      <c r="K1160" s="339"/>
      <c r="L1160" s="339"/>
      <c r="M1160" s="339"/>
      <c r="N1160" s="339"/>
      <c r="O1160" s="339"/>
      <c r="P1160" s="339"/>
      <c r="Q1160" s="339"/>
    </row>
    <row r="1161" spans="1:17" ht="13.5" customHeight="1">
      <c r="A1161" s="481" t="s">
        <v>1127</v>
      </c>
      <c r="B1161" s="481" t="s">
        <v>744</v>
      </c>
      <c r="C1161" s="481" t="s">
        <v>1142</v>
      </c>
      <c r="D1161" s="481" t="s">
        <v>1688</v>
      </c>
      <c r="E1161" s="481">
        <v>10818</v>
      </c>
      <c r="F1161" s="339"/>
      <c r="G1161" s="340">
        <f>IF(ISNUMBER(E1161),E1161/'Bulk DivVar Analysis'!$I$7,"")</f>
        <v>0.62751239885147481</v>
      </c>
      <c r="H1161" s="338" t="str">
        <f>IF(ISNUMBER(E1161), IF(G1161&gt;'Bulk DivVar Analysis'!$J$9,"Pass","Fail"),"")</f>
        <v>Pass</v>
      </c>
      <c r="I1161" s="338" t="str">
        <f t="shared" si="20"/>
        <v>Delta_5_A8</v>
      </c>
      <c r="J1161" s="339"/>
      <c r="K1161" s="339"/>
      <c r="L1161" s="339"/>
      <c r="M1161" s="339"/>
      <c r="N1161" s="339"/>
      <c r="O1161" s="339"/>
      <c r="P1161" s="339"/>
      <c r="Q1161" s="339"/>
    </row>
    <row r="1162" spans="1:17" ht="13.5" customHeight="1">
      <c r="A1162" s="481" t="s">
        <v>1127</v>
      </c>
      <c r="B1162" s="481" t="s">
        <v>744</v>
      </c>
      <c r="C1162" s="481" t="s">
        <v>1144</v>
      </c>
      <c r="D1162" s="481" t="s">
        <v>1689</v>
      </c>
      <c r="E1162" s="481">
        <v>22984</v>
      </c>
      <c r="F1162" s="339"/>
      <c r="G1162" s="340">
        <f>IF(ISNUMBER(E1162),E1162/'Bulk DivVar Analysis'!$I$7,"")</f>
        <v>1.333217320687955</v>
      </c>
      <c r="H1162" s="338" t="str">
        <f>IF(ISNUMBER(E1162), IF(G1162&gt;'Bulk DivVar Analysis'!$J$9,"Pass","Fail"),"")</f>
        <v>Pass</v>
      </c>
      <c r="I1162" s="338" t="str">
        <f t="shared" si="20"/>
        <v>Delta_5_A9</v>
      </c>
      <c r="J1162" s="339"/>
      <c r="K1162" s="339"/>
      <c r="L1162" s="339"/>
      <c r="M1162" s="339"/>
      <c r="N1162" s="339"/>
      <c r="O1162" s="339"/>
      <c r="P1162" s="339"/>
      <c r="Q1162" s="339"/>
    </row>
    <row r="1163" spans="1:17" ht="13.5" customHeight="1">
      <c r="A1163" s="481" t="s">
        <v>1127</v>
      </c>
      <c r="B1163" s="481" t="s">
        <v>744</v>
      </c>
      <c r="C1163" s="481" t="s">
        <v>496</v>
      </c>
      <c r="D1163" s="481" t="s">
        <v>1690</v>
      </c>
      <c r="E1163" s="481">
        <v>22652</v>
      </c>
      <c r="F1163" s="339"/>
      <c r="G1163" s="340">
        <f>IF(ISNUMBER(E1163),E1163/'Bulk DivVar Analysis'!$I$7,"")</f>
        <v>1.3139592215551494</v>
      </c>
      <c r="H1163" s="338" t="str">
        <f>IF(ISNUMBER(E1163), IF(G1163&gt;'Bulk DivVar Analysis'!$J$9,"Pass","Fail"),"")</f>
        <v>Pass</v>
      </c>
      <c r="I1163" s="338" t="str">
        <f t="shared" si="20"/>
        <v>Delta_5_A10</v>
      </c>
      <c r="J1163" s="339"/>
      <c r="K1163" s="339"/>
      <c r="L1163" s="339"/>
      <c r="M1163" s="339"/>
      <c r="N1163" s="339"/>
      <c r="O1163" s="339"/>
      <c r="P1163" s="339"/>
      <c r="Q1163" s="339"/>
    </row>
    <row r="1164" spans="1:17" ht="13.5" customHeight="1">
      <c r="A1164" s="481" t="s">
        <v>1127</v>
      </c>
      <c r="B1164" s="481" t="s">
        <v>744</v>
      </c>
      <c r="C1164" s="481" t="s">
        <v>497</v>
      </c>
      <c r="D1164" s="481" t="s">
        <v>1691</v>
      </c>
      <c r="E1164" s="481">
        <v>11210</v>
      </c>
      <c r="F1164" s="339"/>
      <c r="G1164" s="340">
        <f>IF(ISNUMBER(E1164),E1164/'Bulk DivVar Analysis'!$I$7,"")</f>
        <v>0.6502508773456307</v>
      </c>
      <c r="H1164" s="338" t="str">
        <f>IF(ISNUMBER(E1164), IF(G1164&gt;'Bulk DivVar Analysis'!$J$9,"Pass","Fail"),"")</f>
        <v>Pass</v>
      </c>
      <c r="I1164" s="338" t="str">
        <f t="shared" si="20"/>
        <v>Delta_5_A11</v>
      </c>
      <c r="J1164" s="339"/>
      <c r="K1164" s="339"/>
      <c r="L1164" s="339"/>
      <c r="M1164" s="339"/>
      <c r="N1164" s="339"/>
      <c r="O1164" s="339"/>
      <c r="P1164" s="339"/>
      <c r="Q1164" s="339"/>
    </row>
    <row r="1165" spans="1:17" ht="13.5" customHeight="1">
      <c r="A1165" s="481" t="s">
        <v>1127</v>
      </c>
      <c r="B1165" s="481" t="s">
        <v>744</v>
      </c>
      <c r="C1165" s="481" t="s">
        <v>498</v>
      </c>
      <c r="D1165" s="481" t="s">
        <v>1692</v>
      </c>
      <c r="E1165" s="481">
        <v>9887</v>
      </c>
      <c r="F1165" s="339"/>
      <c r="G1165" s="340">
        <f>IF(ISNUMBER(E1165),E1165/'Bulk DivVar Analysis'!$I$7,"")</f>
        <v>0.57350851242785461</v>
      </c>
      <c r="H1165" s="338" t="str">
        <f>IF(ISNUMBER(E1165), IF(G1165&gt;'Bulk DivVar Analysis'!$J$9,"Pass","Fail"),"")</f>
        <v>Pass</v>
      </c>
      <c r="I1165" s="338" t="str">
        <f t="shared" si="20"/>
        <v>Delta_5_A12</v>
      </c>
      <c r="J1165" s="339"/>
      <c r="K1165" s="339"/>
      <c r="L1165" s="339"/>
      <c r="M1165" s="339"/>
      <c r="N1165" s="339"/>
      <c r="O1165" s="339"/>
      <c r="P1165" s="339"/>
      <c r="Q1165" s="339"/>
    </row>
    <row r="1166" spans="1:17" ht="13.5" customHeight="1">
      <c r="A1166" s="481" t="s">
        <v>1127</v>
      </c>
      <c r="B1166" s="481" t="s">
        <v>744</v>
      </c>
      <c r="C1166" s="481" t="s">
        <v>1149</v>
      </c>
      <c r="D1166" s="481" t="s">
        <v>1693</v>
      </c>
      <c r="E1166" s="481">
        <v>18414</v>
      </c>
      <c r="F1166" s="339"/>
      <c r="G1166" s="340">
        <f>IF(ISNUMBER(E1166),E1166/'Bulk DivVar Analysis'!$I$7,"")</f>
        <v>1.0681284259984338</v>
      </c>
      <c r="H1166" s="338" t="str">
        <f>IF(ISNUMBER(E1166), IF(G1166&gt;'Bulk DivVar Analysis'!$J$9,"Pass","Fail"),"")</f>
        <v>Pass</v>
      </c>
      <c r="I1166" s="338" t="str">
        <f t="shared" si="20"/>
        <v>Delta_5_B1</v>
      </c>
      <c r="J1166" s="339"/>
      <c r="K1166" s="339"/>
      <c r="L1166" s="339"/>
      <c r="M1166" s="339"/>
      <c r="N1166" s="339"/>
      <c r="O1166" s="339"/>
      <c r="P1166" s="339"/>
      <c r="Q1166" s="339"/>
    </row>
    <row r="1167" spans="1:17" ht="13.5" customHeight="1">
      <c r="A1167" s="481" t="s">
        <v>1127</v>
      </c>
      <c r="B1167" s="481" t="s">
        <v>744</v>
      </c>
      <c r="C1167" s="481" t="s">
        <v>1151</v>
      </c>
      <c r="D1167" s="481" t="s">
        <v>1694</v>
      </c>
      <c r="E1167" s="481">
        <v>15646</v>
      </c>
      <c r="F1167" s="339"/>
      <c r="G1167" s="340">
        <f>IF(ISNUMBER(E1167),E1167/'Bulk DivVar Analysis'!$I$7,"")</f>
        <v>0.90756692479480261</v>
      </c>
      <c r="H1167" s="338" t="str">
        <f>IF(ISNUMBER(E1167), IF(G1167&gt;'Bulk DivVar Analysis'!$J$9,"Pass","Fail"),"")</f>
        <v>Pass</v>
      </c>
      <c r="I1167" s="338" t="str">
        <f t="shared" si="20"/>
        <v>Delta_5_B2</v>
      </c>
      <c r="J1167" s="339"/>
      <c r="K1167" s="339"/>
      <c r="L1167" s="339"/>
      <c r="M1167" s="339"/>
      <c r="N1167" s="339"/>
      <c r="O1167" s="339"/>
      <c r="P1167" s="339"/>
      <c r="Q1167" s="339"/>
    </row>
    <row r="1168" spans="1:17" ht="13.5" customHeight="1">
      <c r="A1168" s="481" t="s">
        <v>1127</v>
      </c>
      <c r="B1168" s="481" t="s">
        <v>744</v>
      </c>
      <c r="C1168" s="481" t="s">
        <v>1153</v>
      </c>
      <c r="D1168" s="481" t="s">
        <v>1695</v>
      </c>
      <c r="E1168" s="481">
        <v>5992</v>
      </c>
      <c r="F1168" s="339"/>
      <c r="G1168" s="340">
        <f>IF(ISNUMBER(E1168),E1168/'Bulk DivVar Analysis'!$I$7,"")</f>
        <v>0.34757388555352531</v>
      </c>
      <c r="H1168" s="338" t="str">
        <f>IF(ISNUMBER(E1168), IF(G1168&gt;'Bulk DivVar Analysis'!$J$9,"Pass","Fail"),"")</f>
        <v>Pass</v>
      </c>
      <c r="I1168" s="338" t="str">
        <f t="shared" si="20"/>
        <v>Delta_5_B3</v>
      </c>
      <c r="J1168" s="339"/>
      <c r="K1168" s="339"/>
      <c r="L1168" s="339"/>
      <c r="M1168" s="339"/>
      <c r="N1168" s="339"/>
      <c r="O1168" s="339"/>
      <c r="P1168" s="339"/>
      <c r="Q1168" s="339"/>
    </row>
    <row r="1169" spans="1:17" ht="13.5" customHeight="1">
      <c r="A1169" s="481" t="s">
        <v>1127</v>
      </c>
      <c r="B1169" s="481" t="s">
        <v>744</v>
      </c>
      <c r="C1169" s="481" t="s">
        <v>1155</v>
      </c>
      <c r="D1169" s="481" t="s">
        <v>1696</v>
      </c>
      <c r="E1169" s="481">
        <v>26822</v>
      </c>
      <c r="F1169" s="339"/>
      <c r="G1169" s="340">
        <f>IF(ISNUMBER(E1169),E1169/'Bulk DivVar Analysis'!$I$7,"")</f>
        <v>1.5558455871690013</v>
      </c>
      <c r="H1169" s="338" t="str">
        <f>IF(ISNUMBER(E1169), IF(G1169&gt;'Bulk DivVar Analysis'!$J$9,"Pass","Fail"),"")</f>
        <v>Pass</v>
      </c>
      <c r="I1169" s="338" t="str">
        <f t="shared" si="20"/>
        <v>Delta_5_B4</v>
      </c>
      <c r="J1169" s="339"/>
      <c r="K1169" s="339"/>
      <c r="L1169" s="339"/>
      <c r="M1169" s="339"/>
      <c r="N1169" s="339"/>
      <c r="O1169" s="339"/>
      <c r="P1169" s="339"/>
      <c r="Q1169" s="339"/>
    </row>
    <row r="1170" spans="1:17" ht="13.5" customHeight="1">
      <c r="A1170" s="481" t="s">
        <v>1127</v>
      </c>
      <c r="B1170" s="481" t="s">
        <v>744</v>
      </c>
      <c r="C1170" s="481" t="s">
        <v>1157</v>
      </c>
      <c r="D1170" s="481" t="s">
        <v>1697</v>
      </c>
      <c r="E1170" s="481">
        <v>15974</v>
      </c>
      <c r="F1170" s="339"/>
      <c r="G1170" s="340">
        <f>IF(ISNUMBER(E1170),E1170/'Bulk DivVar Analysis'!$I$7,"")</f>
        <v>0.92659299863685141</v>
      </c>
      <c r="H1170" s="338" t="str">
        <f>IF(ISNUMBER(E1170), IF(G1170&gt;'Bulk DivVar Analysis'!$J$9,"Pass","Fail"),"")</f>
        <v>Pass</v>
      </c>
      <c r="I1170" s="338" t="str">
        <f t="shared" si="20"/>
        <v>Delta_5_B5</v>
      </c>
      <c r="J1170" s="339"/>
      <c r="K1170" s="339"/>
      <c r="L1170" s="339"/>
      <c r="M1170" s="339"/>
      <c r="N1170" s="339"/>
      <c r="O1170" s="339"/>
      <c r="P1170" s="339"/>
      <c r="Q1170" s="339"/>
    </row>
    <row r="1171" spans="1:17" ht="13.5" customHeight="1">
      <c r="A1171" s="481" t="s">
        <v>1127</v>
      </c>
      <c r="B1171" s="481" t="s">
        <v>744</v>
      </c>
      <c r="C1171" s="481" t="s">
        <v>1159</v>
      </c>
      <c r="D1171" s="481" t="s">
        <v>1698</v>
      </c>
      <c r="E1171" s="481">
        <v>11902</v>
      </c>
      <c r="F1171" s="339"/>
      <c r="G1171" s="340">
        <f>IF(ISNUMBER(E1171),E1171/'Bulk DivVar Analysis'!$I$7,"")</f>
        <v>0.69039125264653844</v>
      </c>
      <c r="H1171" s="338" t="str">
        <f>IF(ISNUMBER(E1171), IF(G1171&gt;'Bulk DivVar Analysis'!$J$9,"Pass","Fail"),"")</f>
        <v>Pass</v>
      </c>
      <c r="I1171" s="338" t="str">
        <f t="shared" si="20"/>
        <v>Delta_5_B6</v>
      </c>
      <c r="J1171" s="339"/>
      <c r="K1171" s="339"/>
      <c r="L1171" s="339"/>
      <c r="M1171" s="339"/>
      <c r="N1171" s="339"/>
      <c r="O1171" s="339"/>
      <c r="P1171" s="339"/>
      <c r="Q1171" s="339"/>
    </row>
    <row r="1172" spans="1:17" ht="13.5" customHeight="1">
      <c r="A1172" s="481" t="s">
        <v>1127</v>
      </c>
      <c r="B1172" s="481" t="s">
        <v>744</v>
      </c>
      <c r="C1172" s="481" t="s">
        <v>1161</v>
      </c>
      <c r="D1172" s="481" t="s">
        <v>1699</v>
      </c>
      <c r="E1172" s="481">
        <v>24097</v>
      </c>
      <c r="F1172" s="339"/>
      <c r="G1172" s="340">
        <f>IF(ISNUMBER(E1172),E1172/'Bulk DivVar Analysis'!$I$7,"")</f>
        <v>1.3977783578410046</v>
      </c>
      <c r="H1172" s="338" t="str">
        <f>IF(ISNUMBER(E1172), IF(G1172&gt;'Bulk DivVar Analysis'!$J$9,"Pass","Fail"),"")</f>
        <v>Pass</v>
      </c>
      <c r="I1172" s="338" t="str">
        <f t="shared" si="20"/>
        <v>Delta_5_B7</v>
      </c>
      <c r="J1172" s="339"/>
      <c r="K1172" s="339"/>
      <c r="L1172" s="339"/>
      <c r="M1172" s="339"/>
      <c r="N1172" s="339"/>
      <c r="O1172" s="339"/>
      <c r="P1172" s="339"/>
      <c r="Q1172" s="339"/>
    </row>
    <row r="1173" spans="1:17" ht="13.5" customHeight="1">
      <c r="A1173" s="481" t="s">
        <v>1127</v>
      </c>
      <c r="B1173" s="481" t="s">
        <v>744</v>
      </c>
      <c r="C1173" s="481" t="s">
        <v>1163</v>
      </c>
      <c r="D1173" s="481" t="s">
        <v>1700</v>
      </c>
      <c r="E1173" s="481">
        <v>5561</v>
      </c>
      <c r="F1173" s="339"/>
      <c r="G1173" s="340">
        <f>IF(ISNUMBER(E1173),E1173/'Bulk DivVar Analysis'!$I$7,"")</f>
        <v>0.32257316047449169</v>
      </c>
      <c r="H1173" s="338" t="str">
        <f>IF(ISNUMBER(E1173), IF(G1173&gt;'Bulk DivVar Analysis'!$J$9,"Pass","Fail"),"")</f>
        <v>Pass</v>
      </c>
      <c r="I1173" s="338" t="str">
        <f t="shared" si="20"/>
        <v>Delta_5_B8</v>
      </c>
      <c r="J1173" s="339"/>
      <c r="K1173" s="339"/>
      <c r="L1173" s="339"/>
      <c r="M1173" s="339"/>
      <c r="N1173" s="339"/>
      <c r="O1173" s="339"/>
      <c r="P1173" s="339"/>
      <c r="Q1173" s="339"/>
    </row>
    <row r="1174" spans="1:17" ht="13.5" customHeight="1">
      <c r="A1174" s="481" t="s">
        <v>1127</v>
      </c>
      <c r="B1174" s="481" t="s">
        <v>744</v>
      </c>
      <c r="C1174" s="481" t="s">
        <v>1165</v>
      </c>
      <c r="D1174" s="481" t="s">
        <v>1701</v>
      </c>
      <c r="E1174" s="481">
        <v>23247</v>
      </c>
      <c r="F1174" s="339"/>
      <c r="G1174" s="340">
        <f>IF(ISNUMBER(E1174),E1174/'Bulk DivVar Analysis'!$I$7,"")</f>
        <v>1.3484729835552076</v>
      </c>
      <c r="H1174" s="338" t="str">
        <f>IF(ISNUMBER(E1174), IF(G1174&gt;'Bulk DivVar Analysis'!$J$9,"Pass","Fail"),"")</f>
        <v>Pass</v>
      </c>
      <c r="I1174" s="338" t="str">
        <f t="shared" si="20"/>
        <v>Delta_5_B9</v>
      </c>
      <c r="J1174" s="339"/>
      <c r="K1174" s="339"/>
      <c r="L1174" s="339"/>
      <c r="M1174" s="339"/>
      <c r="N1174" s="339"/>
      <c r="O1174" s="339"/>
      <c r="P1174" s="339"/>
      <c r="Q1174" s="339"/>
    </row>
    <row r="1175" spans="1:17" ht="13.5" customHeight="1">
      <c r="A1175" s="481" t="s">
        <v>1127</v>
      </c>
      <c r="B1175" s="481" t="s">
        <v>744</v>
      </c>
      <c r="C1175" s="481" t="s">
        <v>508</v>
      </c>
      <c r="D1175" s="481" t="s">
        <v>1702</v>
      </c>
      <c r="E1175" s="481">
        <v>15670</v>
      </c>
      <c r="F1175" s="339"/>
      <c r="G1175" s="340">
        <f>IF(ISNUMBER(E1175),E1175/'Bulk DivVar Analysis'!$I$7,"")</f>
        <v>0.90895907653934283</v>
      </c>
      <c r="H1175" s="338" t="str">
        <f>IF(ISNUMBER(E1175), IF(G1175&gt;'Bulk DivVar Analysis'!$J$9,"Pass","Fail"),"")</f>
        <v>Pass</v>
      </c>
      <c r="I1175" s="338" t="str">
        <f t="shared" si="20"/>
        <v>Delta_5_B10</v>
      </c>
      <c r="J1175" s="339"/>
      <c r="K1175" s="339"/>
      <c r="L1175" s="339"/>
      <c r="M1175" s="339"/>
      <c r="N1175" s="339"/>
      <c r="O1175" s="339"/>
      <c r="P1175" s="339"/>
      <c r="Q1175" s="339"/>
    </row>
    <row r="1176" spans="1:17" ht="13.5" customHeight="1">
      <c r="A1176" s="481" t="s">
        <v>1127</v>
      </c>
      <c r="B1176" s="481" t="s">
        <v>744</v>
      </c>
      <c r="C1176" s="481" t="s">
        <v>509</v>
      </c>
      <c r="D1176" s="481" t="s">
        <v>1703</v>
      </c>
      <c r="E1176" s="481">
        <v>8331</v>
      </c>
      <c r="F1176" s="339"/>
      <c r="G1176" s="340">
        <f>IF(ISNUMBER(E1176),E1176/'Bulk DivVar Analysis'!$I$7,"")</f>
        <v>0.48325067432350127</v>
      </c>
      <c r="H1176" s="338" t="str">
        <f>IF(ISNUMBER(E1176), IF(G1176&gt;'Bulk DivVar Analysis'!$J$9,"Pass","Fail"),"")</f>
        <v>Pass</v>
      </c>
      <c r="I1176" s="338" t="str">
        <f t="shared" si="20"/>
        <v>Delta_5_B11</v>
      </c>
      <c r="J1176" s="339"/>
      <c r="K1176" s="339"/>
      <c r="L1176" s="339"/>
      <c r="M1176" s="339"/>
      <c r="N1176" s="339"/>
      <c r="O1176" s="339"/>
      <c r="P1176" s="339"/>
      <c r="Q1176" s="339"/>
    </row>
    <row r="1177" spans="1:17" ht="13.5" customHeight="1">
      <c r="A1177" s="481" t="s">
        <v>1127</v>
      </c>
      <c r="B1177" s="481" t="s">
        <v>744</v>
      </c>
      <c r="C1177" s="481" t="s">
        <v>510</v>
      </c>
      <c r="D1177" s="481" t="s">
        <v>1704</v>
      </c>
      <c r="E1177" s="481">
        <v>16263</v>
      </c>
      <c r="F1177" s="339"/>
      <c r="G1177" s="340">
        <f>IF(ISNUMBER(E1177),E1177/'Bulk DivVar Analysis'!$I$7,"")</f>
        <v>0.94335682589402248</v>
      </c>
      <c r="H1177" s="338" t="str">
        <f>IF(ISNUMBER(E1177), IF(G1177&gt;'Bulk DivVar Analysis'!$J$9,"Pass","Fail"),"")</f>
        <v>Pass</v>
      </c>
      <c r="I1177" s="338" t="str">
        <f t="shared" si="20"/>
        <v>Delta_5_B12</v>
      </c>
      <c r="J1177" s="339"/>
      <c r="K1177" s="339"/>
      <c r="L1177" s="339"/>
      <c r="M1177" s="339"/>
      <c r="N1177" s="339"/>
      <c r="O1177" s="339"/>
      <c r="P1177" s="339"/>
      <c r="Q1177" s="339"/>
    </row>
    <row r="1178" spans="1:17" ht="13.5" customHeight="1">
      <c r="A1178" s="481" t="s">
        <v>1127</v>
      </c>
      <c r="B1178" s="481" t="s">
        <v>744</v>
      </c>
      <c r="C1178" s="481" t="s">
        <v>1170</v>
      </c>
      <c r="D1178" s="481" t="s">
        <v>1705</v>
      </c>
      <c r="E1178" s="481">
        <v>19930</v>
      </c>
      <c r="F1178" s="339"/>
      <c r="G1178" s="340">
        <f>IF(ISNUMBER(E1178),E1178/'Bulk DivVar Analysis'!$I$7,"")</f>
        <v>1.1560660111952203</v>
      </c>
      <c r="H1178" s="338" t="str">
        <f>IF(ISNUMBER(E1178), IF(G1178&gt;'Bulk DivVar Analysis'!$J$9,"Pass","Fail"),"")</f>
        <v>Pass</v>
      </c>
      <c r="I1178" s="338" t="str">
        <f t="shared" si="20"/>
        <v>Delta_5_C1</v>
      </c>
      <c r="J1178" s="339"/>
      <c r="K1178" s="339"/>
      <c r="L1178" s="339"/>
      <c r="M1178" s="339"/>
      <c r="N1178" s="339"/>
      <c r="O1178" s="339"/>
      <c r="P1178" s="339"/>
      <c r="Q1178" s="339"/>
    </row>
    <row r="1179" spans="1:17" ht="13.5" customHeight="1">
      <c r="A1179" s="481" t="s">
        <v>1127</v>
      </c>
      <c r="B1179" s="481" t="s">
        <v>744</v>
      </c>
      <c r="C1179" s="481" t="s">
        <v>1172</v>
      </c>
      <c r="D1179" s="481" t="s">
        <v>1706</v>
      </c>
      <c r="E1179" s="481">
        <v>21070</v>
      </c>
      <c r="F1179" s="339"/>
      <c r="G1179" s="340">
        <f>IF(ISNUMBER(E1179),E1179/'Bulk DivVar Analysis'!$I$7,"")</f>
        <v>1.2221932190608777</v>
      </c>
      <c r="H1179" s="338" t="str">
        <f>IF(ISNUMBER(E1179), IF(G1179&gt;'Bulk DivVar Analysis'!$J$9,"Pass","Fail"),"")</f>
        <v>Pass</v>
      </c>
      <c r="I1179" s="338" t="str">
        <f t="shared" si="20"/>
        <v>Delta_5_C2</v>
      </c>
      <c r="J1179" s="339"/>
      <c r="K1179" s="339"/>
      <c r="L1179" s="339"/>
      <c r="M1179" s="339"/>
      <c r="N1179" s="339"/>
      <c r="O1179" s="339"/>
      <c r="P1179" s="339"/>
      <c r="Q1179" s="339"/>
    </row>
    <row r="1180" spans="1:17" ht="13.5" customHeight="1">
      <c r="A1180" s="481" t="s">
        <v>1127</v>
      </c>
      <c r="B1180" s="481" t="s">
        <v>744</v>
      </c>
      <c r="C1180" s="481" t="s">
        <v>1174</v>
      </c>
      <c r="D1180" s="481" t="s">
        <v>1707</v>
      </c>
      <c r="E1180" s="481">
        <v>18669</v>
      </c>
      <c r="F1180" s="339"/>
      <c r="G1180" s="340">
        <f>IF(ISNUMBER(E1180),E1180/'Bulk DivVar Analysis'!$I$7,"")</f>
        <v>1.082920038284173</v>
      </c>
      <c r="H1180" s="338" t="str">
        <f>IF(ISNUMBER(E1180), IF(G1180&gt;'Bulk DivVar Analysis'!$J$9,"Pass","Fail"),"")</f>
        <v>Pass</v>
      </c>
      <c r="I1180" s="338" t="str">
        <f t="shared" si="20"/>
        <v>Delta_5_C3</v>
      </c>
      <c r="J1180" s="339"/>
      <c r="K1180" s="339"/>
      <c r="L1180" s="339"/>
      <c r="M1180" s="339"/>
      <c r="N1180" s="339"/>
      <c r="O1180" s="339"/>
      <c r="P1180" s="339"/>
      <c r="Q1180" s="339"/>
    </row>
    <row r="1181" spans="1:17" ht="13.5" customHeight="1">
      <c r="A1181" s="481" t="s">
        <v>1127</v>
      </c>
      <c r="B1181" s="481" t="s">
        <v>744</v>
      </c>
      <c r="C1181" s="481" t="s">
        <v>1176</v>
      </c>
      <c r="D1181" s="481" t="s">
        <v>1708</v>
      </c>
      <c r="E1181" s="481">
        <v>11041</v>
      </c>
      <c r="F1181" s="339"/>
      <c r="G1181" s="340">
        <f>IF(ISNUMBER(E1181),E1181/'Bulk DivVar Analysis'!$I$7,"")</f>
        <v>0.64044780881116037</v>
      </c>
      <c r="H1181" s="338" t="str">
        <f>IF(ISNUMBER(E1181), IF(G1181&gt;'Bulk DivVar Analysis'!$J$9,"Pass","Fail"),"")</f>
        <v>Pass</v>
      </c>
      <c r="I1181" s="338" t="str">
        <f t="shared" si="20"/>
        <v>Delta_5_C4</v>
      </c>
      <c r="J1181" s="339"/>
      <c r="K1181" s="339"/>
      <c r="L1181" s="339"/>
      <c r="M1181" s="339"/>
      <c r="N1181" s="339"/>
      <c r="O1181" s="339"/>
      <c r="P1181" s="339"/>
      <c r="Q1181" s="339"/>
    </row>
    <row r="1182" spans="1:17" ht="13.5" customHeight="1">
      <c r="A1182" s="481" t="s">
        <v>1127</v>
      </c>
      <c r="B1182" s="481" t="s">
        <v>744</v>
      </c>
      <c r="C1182" s="481" t="s">
        <v>1178</v>
      </c>
      <c r="D1182" s="481" t="s">
        <v>1709</v>
      </c>
      <c r="E1182" s="481">
        <v>30928</v>
      </c>
      <c r="F1182" s="339"/>
      <c r="G1182" s="340">
        <f>IF(ISNUMBER(E1182),E1182/'Bulk DivVar Analysis'!$I$7,"")</f>
        <v>1.7940195481307462</v>
      </c>
      <c r="H1182" s="338" t="str">
        <f>IF(ISNUMBER(E1182), IF(G1182&gt;'Bulk DivVar Analysis'!$J$9,"Pass","Fail"),"")</f>
        <v>Pass</v>
      </c>
      <c r="I1182" s="338" t="str">
        <f t="shared" si="20"/>
        <v>Delta_5_C5</v>
      </c>
      <c r="J1182" s="339"/>
      <c r="K1182" s="339"/>
      <c r="L1182" s="339"/>
      <c r="M1182" s="339"/>
      <c r="N1182" s="339"/>
      <c r="O1182" s="339"/>
      <c r="P1182" s="339"/>
      <c r="Q1182" s="339"/>
    </row>
    <row r="1183" spans="1:17" ht="13.5" customHeight="1">
      <c r="A1183" s="481" t="s">
        <v>1127</v>
      </c>
      <c r="B1183" s="481" t="s">
        <v>744</v>
      </c>
      <c r="C1183" s="481" t="s">
        <v>1180</v>
      </c>
      <c r="D1183" s="481" t="s">
        <v>1710</v>
      </c>
      <c r="E1183" s="481">
        <v>15211</v>
      </c>
      <c r="F1183" s="339"/>
      <c r="G1183" s="340">
        <f>IF(ISNUMBER(E1183),E1183/'Bulk DivVar Analysis'!$I$7,"")</f>
        <v>0.88233417442501227</v>
      </c>
      <c r="H1183" s="338" t="str">
        <f>IF(ISNUMBER(E1183), IF(G1183&gt;'Bulk DivVar Analysis'!$J$9,"Pass","Fail"),"")</f>
        <v>Pass</v>
      </c>
      <c r="I1183" s="338" t="str">
        <f t="shared" si="20"/>
        <v>Delta_5_C6</v>
      </c>
      <c r="J1183" s="339"/>
      <c r="K1183" s="339"/>
      <c r="L1183" s="339"/>
      <c r="M1183" s="339"/>
      <c r="N1183" s="339"/>
      <c r="O1183" s="339"/>
      <c r="P1183" s="339"/>
      <c r="Q1183" s="339"/>
    </row>
    <row r="1184" spans="1:17" ht="13.5" customHeight="1">
      <c r="A1184" s="481" t="s">
        <v>1127</v>
      </c>
      <c r="B1184" s="481" t="s">
        <v>744</v>
      </c>
      <c r="C1184" s="481" t="s">
        <v>1182</v>
      </c>
      <c r="D1184" s="481" t="s">
        <v>1711</v>
      </c>
      <c r="E1184" s="481">
        <v>20221</v>
      </c>
      <c r="F1184" s="339"/>
      <c r="G1184" s="340">
        <f>IF(ISNUMBER(E1184),E1184/'Bulk DivVar Analysis'!$I$7,"")</f>
        <v>1.1729458510977697</v>
      </c>
      <c r="H1184" s="338" t="str">
        <f>IF(ISNUMBER(E1184), IF(G1184&gt;'Bulk DivVar Analysis'!$J$9,"Pass","Fail"),"")</f>
        <v>Pass</v>
      </c>
      <c r="I1184" s="338" t="str">
        <f t="shared" si="20"/>
        <v>Delta_5_C7</v>
      </c>
      <c r="J1184" s="339"/>
      <c r="K1184" s="339"/>
      <c r="L1184" s="339"/>
      <c r="M1184" s="339"/>
      <c r="N1184" s="339"/>
      <c r="O1184" s="339"/>
      <c r="P1184" s="339"/>
      <c r="Q1184" s="339"/>
    </row>
    <row r="1185" spans="1:17" ht="13.5" customHeight="1">
      <c r="A1185" s="481" t="s">
        <v>1127</v>
      </c>
      <c r="B1185" s="481" t="s">
        <v>744</v>
      </c>
      <c r="C1185" s="481" t="s">
        <v>1184</v>
      </c>
      <c r="D1185" s="481" t="s">
        <v>1712</v>
      </c>
      <c r="E1185" s="481">
        <v>12371</v>
      </c>
      <c r="F1185" s="339"/>
      <c r="G1185" s="340">
        <f>IF(ISNUMBER(E1185),E1185/'Bulk DivVar Analysis'!$I$7,"")</f>
        <v>0.71759621798776063</v>
      </c>
      <c r="H1185" s="338" t="str">
        <f>IF(ISNUMBER(E1185), IF(G1185&gt;'Bulk DivVar Analysis'!$J$9,"Pass","Fail"),"")</f>
        <v>Pass</v>
      </c>
      <c r="I1185" s="338" t="str">
        <f t="shared" si="20"/>
        <v>Delta_5_C8</v>
      </c>
      <c r="J1185" s="339"/>
      <c r="K1185" s="339"/>
      <c r="L1185" s="339"/>
      <c r="M1185" s="339"/>
      <c r="N1185" s="339"/>
      <c r="O1185" s="339"/>
      <c r="P1185" s="339"/>
      <c r="Q1185" s="339"/>
    </row>
    <row r="1186" spans="1:17" ht="13.5" customHeight="1">
      <c r="A1186" s="481" t="s">
        <v>1127</v>
      </c>
      <c r="B1186" s="481" t="s">
        <v>744</v>
      </c>
      <c r="C1186" s="481" t="s">
        <v>1186</v>
      </c>
      <c r="D1186" s="481" t="s">
        <v>1713</v>
      </c>
      <c r="E1186" s="481">
        <v>16120</v>
      </c>
      <c r="F1186" s="339"/>
      <c r="G1186" s="340">
        <f>IF(ISNUMBER(E1186),E1186/'Bulk DivVar Analysis'!$I$7,"")</f>
        <v>0.93506192174947067</v>
      </c>
      <c r="H1186" s="338" t="str">
        <f>IF(ISNUMBER(E1186), IF(G1186&gt;'Bulk DivVar Analysis'!$J$9,"Pass","Fail"),"")</f>
        <v>Pass</v>
      </c>
      <c r="I1186" s="338" t="str">
        <f t="shared" si="20"/>
        <v>Delta_5_C9</v>
      </c>
      <c r="J1186" s="339"/>
      <c r="K1186" s="339"/>
      <c r="L1186" s="339"/>
      <c r="M1186" s="339"/>
      <c r="N1186" s="339"/>
      <c r="O1186" s="339"/>
      <c r="P1186" s="339"/>
      <c r="Q1186" s="339"/>
    </row>
    <row r="1187" spans="1:17" ht="13.5" customHeight="1">
      <c r="A1187" s="481" t="s">
        <v>1127</v>
      </c>
      <c r="B1187" s="481" t="s">
        <v>744</v>
      </c>
      <c r="C1187" s="481" t="s">
        <v>520</v>
      </c>
      <c r="D1187" s="481" t="s">
        <v>1714</v>
      </c>
      <c r="E1187" s="481">
        <v>5781</v>
      </c>
      <c r="F1187" s="339"/>
      <c r="G1187" s="340">
        <f>IF(ISNUMBER(E1187),E1187/'Bulk DivVar Analysis'!$I$7,"")</f>
        <v>0.3353345514661098</v>
      </c>
      <c r="H1187" s="338" t="str">
        <f>IF(ISNUMBER(E1187), IF(G1187&gt;'Bulk DivVar Analysis'!$J$9,"Pass","Fail"),"")</f>
        <v>Pass</v>
      </c>
      <c r="I1187" s="338" t="str">
        <f t="shared" si="20"/>
        <v>Delta_5_C10</v>
      </c>
      <c r="J1187" s="339"/>
      <c r="K1187" s="339"/>
      <c r="L1187" s="339"/>
      <c r="M1187" s="339"/>
      <c r="N1187" s="339"/>
      <c r="O1187" s="339"/>
      <c r="P1187" s="339"/>
      <c r="Q1187" s="339"/>
    </row>
    <row r="1188" spans="1:17" ht="13.5" customHeight="1">
      <c r="A1188" s="481" t="s">
        <v>1127</v>
      </c>
      <c r="B1188" s="481" t="s">
        <v>744</v>
      </c>
      <c r="C1188" s="481" t="s">
        <v>521</v>
      </c>
      <c r="D1188" s="481" t="s">
        <v>1715</v>
      </c>
      <c r="E1188" s="481">
        <v>4901</v>
      </c>
      <c r="F1188" s="339"/>
      <c r="G1188" s="340">
        <f>IF(ISNUMBER(E1188),E1188/'Bulk DivVar Analysis'!$I$7,"")</f>
        <v>0.28428898749963744</v>
      </c>
      <c r="H1188" s="338" t="str">
        <f>IF(ISNUMBER(E1188), IF(G1188&gt;'Bulk DivVar Analysis'!$J$9,"Pass","Fail"),"")</f>
        <v>Pass</v>
      </c>
      <c r="I1188" s="338" t="str">
        <f t="shared" si="20"/>
        <v>Delta_5_C11</v>
      </c>
      <c r="J1188" s="339"/>
      <c r="K1188" s="339"/>
      <c r="L1188" s="339"/>
      <c r="M1188" s="339"/>
      <c r="N1188" s="339"/>
      <c r="O1188" s="339"/>
      <c r="P1188" s="339"/>
      <c r="Q1188" s="339"/>
    </row>
    <row r="1189" spans="1:17" ht="13.5" customHeight="1">
      <c r="A1189" s="481" t="s">
        <v>1127</v>
      </c>
      <c r="B1189" s="481" t="s">
        <v>744</v>
      </c>
      <c r="C1189" s="481" t="s">
        <v>522</v>
      </c>
      <c r="D1189" s="481" t="s">
        <v>1716</v>
      </c>
      <c r="E1189" s="481">
        <v>15421</v>
      </c>
      <c r="F1189" s="339"/>
      <c r="G1189" s="340">
        <f>IF(ISNUMBER(E1189),E1189/'Bulk DivVar Analysis'!$I$7,"")</f>
        <v>0.89451550218973863</v>
      </c>
      <c r="H1189" s="338" t="str">
        <f>IF(ISNUMBER(E1189), IF(G1189&gt;'Bulk DivVar Analysis'!$J$9,"Pass","Fail"),"")</f>
        <v>Pass</v>
      </c>
      <c r="I1189" s="338" t="str">
        <f t="shared" si="20"/>
        <v>Delta_5_C12</v>
      </c>
      <c r="J1189" s="339"/>
      <c r="K1189" s="339"/>
      <c r="L1189" s="339"/>
      <c r="M1189" s="339"/>
      <c r="N1189" s="339"/>
      <c r="O1189" s="339"/>
      <c r="P1189" s="339"/>
      <c r="Q1189" s="339"/>
    </row>
    <row r="1190" spans="1:17" ht="13.5" customHeight="1">
      <c r="A1190" s="481" t="s">
        <v>1127</v>
      </c>
      <c r="B1190" s="481" t="s">
        <v>744</v>
      </c>
      <c r="C1190" s="481" t="s">
        <v>1191</v>
      </c>
      <c r="D1190" s="481" t="s">
        <v>1717</v>
      </c>
      <c r="E1190" s="481">
        <v>8288</v>
      </c>
      <c r="F1190" s="339"/>
      <c r="G1190" s="340">
        <f>IF(ISNUMBER(E1190),E1190/'Bulk DivVar Analysis'!$I$7,"")</f>
        <v>0.48075640244786683</v>
      </c>
      <c r="H1190" s="338" t="str">
        <f>IF(ISNUMBER(E1190), IF(G1190&gt;'Bulk DivVar Analysis'!$J$9,"Pass","Fail"),"")</f>
        <v>Pass</v>
      </c>
      <c r="I1190" s="338" t="str">
        <f t="shared" si="20"/>
        <v>Delta_5_D1</v>
      </c>
      <c r="J1190" s="339"/>
      <c r="K1190" s="339"/>
      <c r="L1190" s="339"/>
      <c r="M1190" s="339"/>
      <c r="N1190" s="339"/>
      <c r="O1190" s="339"/>
      <c r="P1190" s="339"/>
      <c r="Q1190" s="339"/>
    </row>
    <row r="1191" spans="1:17" ht="13.5" customHeight="1">
      <c r="A1191" s="481" t="s">
        <v>1127</v>
      </c>
      <c r="B1191" s="481" t="s">
        <v>744</v>
      </c>
      <c r="C1191" s="481" t="s">
        <v>1193</v>
      </c>
      <c r="D1191" s="481" t="s">
        <v>1718</v>
      </c>
      <c r="E1191" s="481">
        <v>17156</v>
      </c>
      <c r="F1191" s="339"/>
      <c r="G1191" s="340">
        <f>IF(ISNUMBER(E1191),E1191/'Bulk DivVar Analysis'!$I$7,"")</f>
        <v>0.9951564720554541</v>
      </c>
      <c r="H1191" s="338" t="str">
        <f>IF(ISNUMBER(E1191), IF(G1191&gt;'Bulk DivVar Analysis'!$J$9,"Pass","Fail"),"")</f>
        <v>Pass</v>
      </c>
      <c r="I1191" s="338" t="str">
        <f t="shared" si="20"/>
        <v>Delta_5_D2</v>
      </c>
      <c r="J1191" s="339"/>
      <c r="K1191" s="339"/>
      <c r="L1191" s="339"/>
      <c r="M1191" s="339"/>
      <c r="N1191" s="339"/>
      <c r="O1191" s="339"/>
      <c r="P1191" s="339"/>
      <c r="Q1191" s="339"/>
    </row>
    <row r="1192" spans="1:17" ht="13.5" customHeight="1">
      <c r="A1192" s="481" t="s">
        <v>1127</v>
      </c>
      <c r="B1192" s="481" t="s">
        <v>744</v>
      </c>
      <c r="C1192" s="481" t="s">
        <v>1195</v>
      </c>
      <c r="D1192" s="481" t="s">
        <v>1719</v>
      </c>
      <c r="E1192" s="481">
        <v>12790</v>
      </c>
      <c r="F1192" s="339"/>
      <c r="G1192" s="340">
        <f>IF(ISNUMBER(E1192),E1192/'Bulk DivVar Analysis'!$I$7,"")</f>
        <v>0.74190086719452419</v>
      </c>
      <c r="H1192" s="338" t="str">
        <f>IF(ISNUMBER(E1192), IF(G1192&gt;'Bulk DivVar Analysis'!$J$9,"Pass","Fail"),"")</f>
        <v>Pass</v>
      </c>
      <c r="I1192" s="338" t="str">
        <f t="shared" si="20"/>
        <v>Delta_5_D3</v>
      </c>
      <c r="J1192" s="339"/>
      <c r="K1192" s="339"/>
      <c r="L1192" s="339"/>
      <c r="M1192" s="339"/>
      <c r="N1192" s="339"/>
      <c r="O1192" s="339"/>
      <c r="P1192" s="339"/>
      <c r="Q1192" s="339"/>
    </row>
    <row r="1193" spans="1:17" ht="13.5" customHeight="1">
      <c r="A1193" s="481" t="s">
        <v>1127</v>
      </c>
      <c r="B1193" s="481" t="s">
        <v>744</v>
      </c>
      <c r="C1193" s="481" t="s">
        <v>1197</v>
      </c>
      <c r="D1193" s="481" t="s">
        <v>1720</v>
      </c>
      <c r="E1193" s="481">
        <v>22473</v>
      </c>
      <c r="F1193" s="339"/>
      <c r="G1193" s="340">
        <f>IF(ISNUMBER(E1193),E1193/'Bulk DivVar Analysis'!$I$7,"")</f>
        <v>1.3035760897937876</v>
      </c>
      <c r="H1193" s="338" t="str">
        <f>IF(ISNUMBER(E1193), IF(G1193&gt;'Bulk DivVar Analysis'!$J$9,"Pass","Fail"),"")</f>
        <v>Pass</v>
      </c>
      <c r="I1193" s="338" t="str">
        <f t="shared" si="20"/>
        <v>Delta_5_D4</v>
      </c>
      <c r="J1193" s="339"/>
      <c r="K1193" s="339"/>
      <c r="L1193" s="339"/>
      <c r="M1193" s="339"/>
      <c r="N1193" s="339"/>
      <c r="O1193" s="339"/>
      <c r="P1193" s="339"/>
      <c r="Q1193" s="339"/>
    </row>
    <row r="1194" spans="1:17" ht="13.5" customHeight="1">
      <c r="A1194" s="481" t="s">
        <v>1127</v>
      </c>
      <c r="B1194" s="481" t="s">
        <v>744</v>
      </c>
      <c r="C1194" s="481" t="s">
        <v>1199</v>
      </c>
      <c r="D1194" s="481" t="s">
        <v>1721</v>
      </c>
      <c r="E1194" s="481">
        <v>17593</v>
      </c>
      <c r="F1194" s="339"/>
      <c r="G1194" s="340">
        <f>IF(ISNUMBER(E1194),E1194/'Bulk DivVar Analysis'!$I$7,"")</f>
        <v>1.0205052350706227</v>
      </c>
      <c r="H1194" s="338" t="str">
        <f>IF(ISNUMBER(E1194), IF(G1194&gt;'Bulk DivVar Analysis'!$J$9,"Pass","Fail"),"")</f>
        <v>Pass</v>
      </c>
      <c r="I1194" s="338" t="str">
        <f t="shared" si="20"/>
        <v>Delta_5_D5</v>
      </c>
      <c r="J1194" s="339"/>
      <c r="K1194" s="339"/>
      <c r="L1194" s="339"/>
      <c r="M1194" s="339"/>
      <c r="N1194" s="339"/>
      <c r="O1194" s="339"/>
      <c r="P1194" s="339"/>
      <c r="Q1194" s="339"/>
    </row>
    <row r="1195" spans="1:17" ht="13.5" customHeight="1">
      <c r="A1195" s="481" t="s">
        <v>1127</v>
      </c>
      <c r="B1195" s="481" t="s">
        <v>744</v>
      </c>
      <c r="C1195" s="481" t="s">
        <v>1201</v>
      </c>
      <c r="D1195" s="481" t="s">
        <v>1722</v>
      </c>
      <c r="E1195" s="481">
        <v>29743</v>
      </c>
      <c r="F1195" s="339"/>
      <c r="G1195" s="340">
        <f>IF(ISNUMBER(E1195),E1195/'Bulk DivVar Analysis'!$I$7,"")</f>
        <v>1.725282055744076</v>
      </c>
      <c r="H1195" s="338" t="str">
        <f>IF(ISNUMBER(E1195), IF(G1195&gt;'Bulk DivVar Analysis'!$J$9,"Pass","Fail"),"")</f>
        <v>Pass</v>
      </c>
      <c r="I1195" s="338" t="str">
        <f t="shared" si="20"/>
        <v>Delta_5_D6</v>
      </c>
      <c r="J1195" s="339"/>
      <c r="K1195" s="339"/>
      <c r="L1195" s="339"/>
      <c r="M1195" s="339"/>
      <c r="N1195" s="339"/>
      <c r="O1195" s="339"/>
      <c r="P1195" s="339"/>
      <c r="Q1195" s="339"/>
    </row>
    <row r="1196" spans="1:17" ht="13.5" customHeight="1">
      <c r="A1196" s="481" t="s">
        <v>1127</v>
      </c>
      <c r="B1196" s="481" t="s">
        <v>744</v>
      </c>
      <c r="C1196" s="481" t="s">
        <v>1203</v>
      </c>
      <c r="D1196" s="481" t="s">
        <v>1723</v>
      </c>
      <c r="E1196" s="481">
        <v>7624</v>
      </c>
      <c r="F1196" s="339"/>
      <c r="G1196" s="340">
        <f>IF(ISNUMBER(E1196),E1196/'Bulk DivVar Analysis'!$I$7,"")</f>
        <v>0.44224020418225585</v>
      </c>
      <c r="H1196" s="338" t="str">
        <f>IF(ISNUMBER(E1196), IF(G1196&gt;'Bulk DivVar Analysis'!$J$9,"Pass","Fail"),"")</f>
        <v>Pass</v>
      </c>
      <c r="I1196" s="338" t="str">
        <f t="shared" si="20"/>
        <v>Delta_5_D7</v>
      </c>
      <c r="J1196" s="339"/>
      <c r="K1196" s="339"/>
      <c r="L1196" s="339"/>
      <c r="M1196" s="339"/>
      <c r="N1196" s="339"/>
      <c r="O1196" s="339"/>
      <c r="P1196" s="339"/>
      <c r="Q1196" s="339"/>
    </row>
    <row r="1197" spans="1:17" ht="13.5" customHeight="1">
      <c r="A1197" s="481" t="s">
        <v>1127</v>
      </c>
      <c r="B1197" s="481" t="s">
        <v>744</v>
      </c>
      <c r="C1197" s="481" t="s">
        <v>1205</v>
      </c>
      <c r="D1197" s="481" t="s">
        <v>1724</v>
      </c>
      <c r="E1197" s="481">
        <v>18636</v>
      </c>
      <c r="F1197" s="339"/>
      <c r="G1197" s="340">
        <f>IF(ISNUMBER(E1197),E1197/'Bulk DivVar Analysis'!$I$7,"")</f>
        <v>1.0810058296354303</v>
      </c>
      <c r="H1197" s="338" t="str">
        <f>IF(ISNUMBER(E1197), IF(G1197&gt;'Bulk DivVar Analysis'!$J$9,"Pass","Fail"),"")</f>
        <v>Pass</v>
      </c>
      <c r="I1197" s="338" t="str">
        <f t="shared" si="20"/>
        <v>Delta_5_D8</v>
      </c>
      <c r="J1197" s="339"/>
      <c r="K1197" s="339"/>
      <c r="L1197" s="339"/>
      <c r="M1197" s="339"/>
      <c r="N1197" s="339"/>
      <c r="O1197" s="339"/>
      <c r="P1197" s="339"/>
      <c r="Q1197" s="339"/>
    </row>
    <row r="1198" spans="1:17" ht="13.5" customHeight="1">
      <c r="A1198" s="481" t="s">
        <v>1127</v>
      </c>
      <c r="B1198" s="481" t="s">
        <v>744</v>
      </c>
      <c r="C1198" s="481" t="s">
        <v>1207</v>
      </c>
      <c r="D1198" s="481" t="s">
        <v>1725</v>
      </c>
      <c r="E1198" s="481">
        <v>28362</v>
      </c>
      <c r="F1198" s="339"/>
      <c r="G1198" s="340">
        <f>IF(ISNUMBER(E1198),E1198/'Bulk DivVar Analysis'!$I$7,"")</f>
        <v>1.645175324110328</v>
      </c>
      <c r="H1198" s="338" t="str">
        <f>IF(ISNUMBER(E1198), IF(G1198&gt;'Bulk DivVar Analysis'!$J$9,"Pass","Fail"),"")</f>
        <v>Pass</v>
      </c>
      <c r="I1198" s="338" t="str">
        <f t="shared" si="20"/>
        <v>Delta_5_D9</v>
      </c>
      <c r="J1198" s="339"/>
      <c r="K1198" s="339"/>
      <c r="L1198" s="339"/>
      <c r="M1198" s="339"/>
      <c r="N1198" s="339"/>
      <c r="O1198" s="339"/>
      <c r="P1198" s="339"/>
      <c r="Q1198" s="339"/>
    </row>
    <row r="1199" spans="1:17" ht="13.5" customHeight="1">
      <c r="A1199" s="481" t="s">
        <v>1127</v>
      </c>
      <c r="B1199" s="481" t="s">
        <v>744</v>
      </c>
      <c r="C1199" s="481" t="s">
        <v>532</v>
      </c>
      <c r="D1199" s="481" t="s">
        <v>1726</v>
      </c>
      <c r="E1199" s="481">
        <v>41228</v>
      </c>
      <c r="F1199" s="339"/>
      <c r="G1199" s="340">
        <f>IF(ISNUMBER(E1199),E1199/'Bulk DivVar Analysis'!$I$7,"")</f>
        <v>2.3914846718292293</v>
      </c>
      <c r="H1199" s="338" t="str">
        <f>IF(ISNUMBER(E1199), IF(G1199&gt;'Bulk DivVar Analysis'!$J$9,"Pass","Fail"),"")</f>
        <v>Pass</v>
      </c>
      <c r="I1199" s="338" t="str">
        <f t="shared" si="20"/>
        <v>Delta_5_D10</v>
      </c>
      <c r="J1199" s="339"/>
      <c r="K1199" s="339"/>
      <c r="L1199" s="339"/>
      <c r="M1199" s="339"/>
      <c r="N1199" s="339"/>
      <c r="O1199" s="339"/>
      <c r="P1199" s="339"/>
      <c r="Q1199" s="339"/>
    </row>
    <row r="1200" spans="1:17" ht="13.5" customHeight="1">
      <c r="A1200" s="481" t="s">
        <v>1127</v>
      </c>
      <c r="B1200" s="481" t="s">
        <v>744</v>
      </c>
      <c r="C1200" s="481" t="s">
        <v>533</v>
      </c>
      <c r="D1200" s="481" t="s">
        <v>1727</v>
      </c>
      <c r="E1200" s="481">
        <v>26100</v>
      </c>
      <c r="F1200" s="339"/>
      <c r="G1200" s="340">
        <f>IF(ISNUMBER(E1200),E1200/'Bulk DivVar Analysis'!$I$7,"")</f>
        <v>1.5139650221874184</v>
      </c>
      <c r="H1200" s="338" t="str">
        <f>IF(ISNUMBER(E1200), IF(G1200&gt;'Bulk DivVar Analysis'!$J$9,"Pass","Fail"),"")</f>
        <v>Pass</v>
      </c>
      <c r="I1200" s="338" t="str">
        <f t="shared" si="20"/>
        <v>Delta_5_D11</v>
      </c>
      <c r="J1200" s="339"/>
      <c r="K1200" s="339"/>
      <c r="L1200" s="339"/>
      <c r="M1200" s="339"/>
      <c r="N1200" s="339"/>
      <c r="O1200" s="339"/>
      <c r="P1200" s="339"/>
      <c r="Q1200" s="339"/>
    </row>
    <row r="1201" spans="1:17" ht="13.5" customHeight="1">
      <c r="A1201" s="481" t="s">
        <v>1127</v>
      </c>
      <c r="B1201" s="481" t="s">
        <v>744</v>
      </c>
      <c r="C1201" s="481" t="s">
        <v>534</v>
      </c>
      <c r="D1201" s="481" t="s">
        <v>1728</v>
      </c>
      <c r="E1201" s="481">
        <v>16505</v>
      </c>
      <c r="F1201" s="339"/>
      <c r="G1201" s="340">
        <f>IF(ISNUMBER(E1201),E1201/'Bulk DivVar Analysis'!$I$7,"")</f>
        <v>0.95739435598480238</v>
      </c>
      <c r="H1201" s="338" t="str">
        <f>IF(ISNUMBER(E1201), IF(G1201&gt;'Bulk DivVar Analysis'!$J$9,"Pass","Fail"),"")</f>
        <v>Pass</v>
      </c>
      <c r="I1201" s="338" t="str">
        <f t="shared" si="20"/>
        <v>Delta_5_D12</v>
      </c>
      <c r="J1201" s="339"/>
      <c r="K1201" s="339"/>
      <c r="L1201" s="339"/>
      <c r="M1201" s="339"/>
      <c r="N1201" s="339"/>
      <c r="O1201" s="339"/>
      <c r="P1201" s="339"/>
      <c r="Q1201" s="339"/>
    </row>
    <row r="1202" spans="1:17" ht="13.5" customHeight="1">
      <c r="A1202" s="481" t="s">
        <v>1127</v>
      </c>
      <c r="B1202" s="481" t="s">
        <v>744</v>
      </c>
      <c r="C1202" s="481" t="s">
        <v>1212</v>
      </c>
      <c r="D1202" s="481" t="s">
        <v>1729</v>
      </c>
      <c r="E1202" s="481">
        <v>11937</v>
      </c>
      <c r="F1202" s="339"/>
      <c r="G1202" s="340">
        <f>IF(ISNUMBER(E1202),E1202/'Bulk DivVar Analysis'!$I$7,"")</f>
        <v>0.69242147394065956</v>
      </c>
      <c r="H1202" s="338" t="str">
        <f>IF(ISNUMBER(E1202), IF(G1202&gt;'Bulk DivVar Analysis'!$J$9,"Pass","Fail"),"")</f>
        <v>Pass</v>
      </c>
      <c r="I1202" s="338" t="str">
        <f t="shared" si="20"/>
        <v>Delta_5_E1</v>
      </c>
      <c r="J1202" s="339"/>
      <c r="K1202" s="339"/>
      <c r="L1202" s="339"/>
      <c r="M1202" s="339"/>
      <c r="N1202" s="339"/>
      <c r="O1202" s="339"/>
      <c r="P1202" s="339"/>
      <c r="Q1202" s="339"/>
    </row>
    <row r="1203" spans="1:17" ht="13.5" customHeight="1">
      <c r="A1203" s="481" t="s">
        <v>1127</v>
      </c>
      <c r="B1203" s="481" t="s">
        <v>744</v>
      </c>
      <c r="C1203" s="481" t="s">
        <v>1214</v>
      </c>
      <c r="D1203" s="481" t="s">
        <v>1730</v>
      </c>
      <c r="E1203" s="481">
        <v>21659</v>
      </c>
      <c r="F1203" s="339"/>
      <c r="G1203" s="340">
        <f>IF(ISNUMBER(E1203),E1203/'Bulk DivVar Analysis'!$I$7,"")</f>
        <v>1.2563589431248006</v>
      </c>
      <c r="H1203" s="338" t="str">
        <f>IF(ISNUMBER(E1203), IF(G1203&gt;'Bulk DivVar Analysis'!$J$9,"Pass","Fail"),"")</f>
        <v>Pass</v>
      </c>
      <c r="I1203" s="338" t="str">
        <f t="shared" si="20"/>
        <v>Delta_5_E2</v>
      </c>
      <c r="J1203" s="339"/>
      <c r="K1203" s="339"/>
      <c r="L1203" s="339"/>
      <c r="M1203" s="339"/>
      <c r="N1203" s="339"/>
      <c r="O1203" s="339"/>
      <c r="P1203" s="339"/>
      <c r="Q1203" s="339"/>
    </row>
    <row r="1204" spans="1:17" ht="13.5" customHeight="1">
      <c r="A1204" s="481" t="s">
        <v>1127</v>
      </c>
      <c r="B1204" s="481" t="s">
        <v>744</v>
      </c>
      <c r="C1204" s="481" t="s">
        <v>1216</v>
      </c>
      <c r="D1204" s="481" t="s">
        <v>1731</v>
      </c>
      <c r="E1204" s="481">
        <v>11844</v>
      </c>
      <c r="F1204" s="339"/>
      <c r="G1204" s="340">
        <f>IF(ISNUMBER(E1204),E1204/'Bulk DivVar Analysis'!$I$7,"")</f>
        <v>0.68702688593056638</v>
      </c>
      <c r="H1204" s="338" t="str">
        <f>IF(ISNUMBER(E1204), IF(G1204&gt;'Bulk DivVar Analysis'!$J$9,"Pass","Fail"),"")</f>
        <v>Pass</v>
      </c>
      <c r="I1204" s="338" t="str">
        <f t="shared" si="20"/>
        <v>Delta_5_E3</v>
      </c>
      <c r="J1204" s="339"/>
      <c r="K1204" s="339"/>
      <c r="L1204" s="339"/>
      <c r="M1204" s="339"/>
      <c r="N1204" s="339"/>
      <c r="O1204" s="339"/>
      <c r="P1204" s="339"/>
      <c r="Q1204" s="339"/>
    </row>
    <row r="1205" spans="1:17" ht="13.5" customHeight="1">
      <c r="A1205" s="481" t="s">
        <v>1127</v>
      </c>
      <c r="B1205" s="481" t="s">
        <v>744</v>
      </c>
      <c r="C1205" s="481" t="s">
        <v>1218</v>
      </c>
      <c r="D1205" s="481" t="s">
        <v>1732</v>
      </c>
      <c r="E1205" s="481">
        <v>27786</v>
      </c>
      <c r="F1205" s="339"/>
      <c r="G1205" s="340">
        <f>IF(ISNUMBER(E1205),E1205/'Bulk DivVar Analysis'!$I$7,"")</f>
        <v>1.6117636822413643</v>
      </c>
      <c r="H1205" s="338" t="str">
        <f>IF(ISNUMBER(E1205), IF(G1205&gt;'Bulk DivVar Analysis'!$J$9,"Pass","Fail"),"")</f>
        <v>Pass</v>
      </c>
      <c r="I1205" s="338" t="str">
        <f t="shared" si="20"/>
        <v>Delta_5_E4</v>
      </c>
      <c r="J1205" s="339"/>
      <c r="K1205" s="339"/>
      <c r="L1205" s="339"/>
      <c r="M1205" s="339"/>
      <c r="N1205" s="339"/>
      <c r="O1205" s="339"/>
      <c r="P1205" s="339"/>
      <c r="Q1205" s="339"/>
    </row>
    <row r="1206" spans="1:17" ht="13.5" customHeight="1">
      <c r="A1206" s="481" t="s">
        <v>1127</v>
      </c>
      <c r="B1206" s="481" t="s">
        <v>744</v>
      </c>
      <c r="C1206" s="481" t="s">
        <v>1220</v>
      </c>
      <c r="D1206" s="481" t="s">
        <v>1733</v>
      </c>
      <c r="E1206" s="481">
        <v>12131</v>
      </c>
      <c r="F1206" s="339"/>
      <c r="G1206" s="340">
        <f>IF(ISNUMBER(E1206),E1206/'Bulk DivVar Analysis'!$I$7,"")</f>
        <v>0.70367470054235914</v>
      </c>
      <c r="H1206" s="338" t="str">
        <f>IF(ISNUMBER(E1206), IF(G1206&gt;'Bulk DivVar Analysis'!$J$9,"Pass","Fail"),"")</f>
        <v>Pass</v>
      </c>
      <c r="I1206" s="338" t="str">
        <f t="shared" si="20"/>
        <v>Delta_5_E5</v>
      </c>
      <c r="J1206" s="339"/>
      <c r="K1206" s="339"/>
      <c r="L1206" s="339"/>
      <c r="M1206" s="339"/>
      <c r="N1206" s="339"/>
      <c r="O1206" s="339"/>
      <c r="P1206" s="339"/>
      <c r="Q1206" s="339"/>
    </row>
    <row r="1207" spans="1:17" ht="13.5" customHeight="1">
      <c r="A1207" s="481" t="s">
        <v>1127</v>
      </c>
      <c r="B1207" s="481" t="s">
        <v>744</v>
      </c>
      <c r="C1207" s="481" t="s">
        <v>1222</v>
      </c>
      <c r="D1207" s="481" t="s">
        <v>1734</v>
      </c>
      <c r="E1207" s="481">
        <v>9578</v>
      </c>
      <c r="F1207" s="339"/>
      <c r="G1207" s="340">
        <f>IF(ISNUMBER(E1207),E1207/'Bulk DivVar Analysis'!$I$7,"")</f>
        <v>0.55558455871690016</v>
      </c>
      <c r="H1207" s="338" t="str">
        <f>IF(ISNUMBER(E1207), IF(G1207&gt;'Bulk DivVar Analysis'!$J$9,"Pass","Fail"),"")</f>
        <v>Pass</v>
      </c>
      <c r="I1207" s="338" t="str">
        <f t="shared" si="20"/>
        <v>Delta_5_E6</v>
      </c>
      <c r="J1207" s="339"/>
      <c r="K1207" s="339"/>
      <c r="L1207" s="339"/>
      <c r="M1207" s="339"/>
      <c r="N1207" s="339"/>
      <c r="O1207" s="339"/>
      <c r="P1207" s="339"/>
      <c r="Q1207" s="339"/>
    </row>
    <row r="1208" spans="1:17" ht="13.5" customHeight="1">
      <c r="A1208" s="481" t="s">
        <v>1127</v>
      </c>
      <c r="B1208" s="481" t="s">
        <v>744</v>
      </c>
      <c r="C1208" s="481" t="s">
        <v>1224</v>
      </c>
      <c r="D1208" s="481" t="s">
        <v>1735</v>
      </c>
      <c r="E1208" s="481">
        <v>10681</v>
      </c>
      <c r="F1208" s="339"/>
      <c r="G1208" s="340">
        <f>IF(ISNUMBER(E1208),E1208/'Bulk DivVar Analysis'!$I$7,"")</f>
        <v>0.61956553264305814</v>
      </c>
      <c r="H1208" s="338" t="str">
        <f>IF(ISNUMBER(E1208), IF(G1208&gt;'Bulk DivVar Analysis'!$J$9,"Pass","Fail"),"")</f>
        <v>Pass</v>
      </c>
      <c r="I1208" s="338" t="str">
        <f t="shared" si="20"/>
        <v>Delta_5_E7</v>
      </c>
      <c r="J1208" s="339"/>
      <c r="K1208" s="339"/>
      <c r="L1208" s="339"/>
      <c r="M1208" s="339"/>
      <c r="N1208" s="339"/>
      <c r="O1208" s="339"/>
      <c r="P1208" s="339"/>
      <c r="Q1208" s="339"/>
    </row>
    <row r="1209" spans="1:17" ht="13.5" customHeight="1">
      <c r="A1209" s="481" t="s">
        <v>1127</v>
      </c>
      <c r="B1209" s="481" t="s">
        <v>744</v>
      </c>
      <c r="C1209" s="481" t="s">
        <v>1226</v>
      </c>
      <c r="D1209" s="481" t="s">
        <v>1736</v>
      </c>
      <c r="E1209" s="481">
        <v>22999</v>
      </c>
      <c r="F1209" s="339"/>
      <c r="G1209" s="340">
        <f>IF(ISNUMBER(E1209),E1209/'Bulk DivVar Analysis'!$I$7,"")</f>
        <v>1.3340874155282927</v>
      </c>
      <c r="H1209" s="338" t="str">
        <f>IF(ISNUMBER(E1209), IF(G1209&gt;'Bulk DivVar Analysis'!$J$9,"Pass","Fail"),"")</f>
        <v>Pass</v>
      </c>
      <c r="I1209" s="338" t="str">
        <f t="shared" si="20"/>
        <v>Delta_5_E8</v>
      </c>
      <c r="J1209" s="339"/>
      <c r="K1209" s="339"/>
      <c r="L1209" s="339"/>
      <c r="M1209" s="339"/>
      <c r="N1209" s="339"/>
      <c r="O1209" s="339"/>
      <c r="P1209" s="339"/>
      <c r="Q1209" s="339"/>
    </row>
    <row r="1210" spans="1:17" ht="13.5" customHeight="1">
      <c r="A1210" s="481" t="s">
        <v>1127</v>
      </c>
      <c r="B1210" s="481" t="s">
        <v>744</v>
      </c>
      <c r="C1210" s="481" t="s">
        <v>1228</v>
      </c>
      <c r="D1210" s="481" t="s">
        <v>1737</v>
      </c>
      <c r="E1210" s="481">
        <v>8956</v>
      </c>
      <c r="F1210" s="339"/>
      <c r="G1210" s="340">
        <f>IF(ISNUMBER(E1210),E1210/'Bulk DivVar Analysis'!$I$7,"")</f>
        <v>0.51950462600423442</v>
      </c>
      <c r="H1210" s="338" t="str">
        <f>IF(ISNUMBER(E1210), IF(G1210&gt;'Bulk DivVar Analysis'!$J$9,"Pass","Fail"),"")</f>
        <v>Pass</v>
      </c>
      <c r="I1210" s="338" t="str">
        <f t="shared" si="20"/>
        <v>Delta_5_E9</v>
      </c>
      <c r="J1210" s="339"/>
      <c r="K1210" s="339"/>
      <c r="L1210" s="339"/>
      <c r="M1210" s="339"/>
      <c r="N1210" s="339"/>
      <c r="O1210" s="339"/>
      <c r="P1210" s="339"/>
      <c r="Q1210" s="339"/>
    </row>
    <row r="1211" spans="1:17" ht="13.5" customHeight="1">
      <c r="A1211" s="481" t="s">
        <v>1127</v>
      </c>
      <c r="B1211" s="481" t="s">
        <v>744</v>
      </c>
      <c r="C1211" s="481" t="s">
        <v>544</v>
      </c>
      <c r="D1211" s="481" t="s">
        <v>1738</v>
      </c>
      <c r="E1211" s="481">
        <v>12754</v>
      </c>
      <c r="F1211" s="339"/>
      <c r="G1211" s="340">
        <f>IF(ISNUMBER(E1211),E1211/'Bulk DivVar Analysis'!$I$7,"")</f>
        <v>0.73981263957771393</v>
      </c>
      <c r="H1211" s="338" t="str">
        <f>IF(ISNUMBER(E1211), IF(G1211&gt;'Bulk DivVar Analysis'!$J$9,"Pass","Fail"),"")</f>
        <v>Pass</v>
      </c>
      <c r="I1211" s="338" t="str">
        <f t="shared" si="20"/>
        <v>Delta_5_E10</v>
      </c>
      <c r="J1211" s="339"/>
      <c r="K1211" s="339"/>
      <c r="L1211" s="339"/>
      <c r="M1211" s="339"/>
      <c r="N1211" s="339"/>
      <c r="O1211" s="339"/>
      <c r="P1211" s="339"/>
      <c r="Q1211" s="339"/>
    </row>
    <row r="1212" spans="1:17" ht="13.5" customHeight="1">
      <c r="A1212" s="481" t="s">
        <v>1127</v>
      </c>
      <c r="B1212" s="481" t="s">
        <v>744</v>
      </c>
      <c r="C1212" s="481" t="s">
        <v>545</v>
      </c>
      <c r="D1212" s="481" t="s">
        <v>1739</v>
      </c>
      <c r="E1212" s="481">
        <v>20748</v>
      </c>
      <c r="F1212" s="339"/>
      <c r="G1212" s="340">
        <f>IF(ISNUMBER(E1212),E1212/'Bulk DivVar Analysis'!$I$7,"")</f>
        <v>1.203515183154964</v>
      </c>
      <c r="H1212" s="338" t="str">
        <f>IF(ISNUMBER(E1212), IF(G1212&gt;'Bulk DivVar Analysis'!$J$9,"Pass","Fail"),"")</f>
        <v>Pass</v>
      </c>
      <c r="I1212" s="338" t="str">
        <f t="shared" si="20"/>
        <v>Delta_5_E11</v>
      </c>
      <c r="J1212" s="339"/>
      <c r="K1212" s="339"/>
      <c r="L1212" s="339"/>
      <c r="M1212" s="339"/>
      <c r="N1212" s="339"/>
      <c r="O1212" s="339"/>
      <c r="P1212" s="339"/>
      <c r="Q1212" s="339"/>
    </row>
    <row r="1213" spans="1:17" ht="13.5" customHeight="1">
      <c r="A1213" s="481" t="s">
        <v>1127</v>
      </c>
      <c r="B1213" s="481" t="s">
        <v>744</v>
      </c>
      <c r="C1213" s="481" t="s">
        <v>546</v>
      </c>
      <c r="D1213" s="481" t="s">
        <v>1740</v>
      </c>
      <c r="E1213" s="481">
        <v>7538</v>
      </c>
      <c r="F1213" s="339"/>
      <c r="G1213" s="340">
        <f>IF(ISNUMBER(E1213),E1213/'Bulk DivVar Analysis'!$I$7,"")</f>
        <v>0.43725166043098695</v>
      </c>
      <c r="H1213" s="338" t="str">
        <f>IF(ISNUMBER(E1213), IF(G1213&gt;'Bulk DivVar Analysis'!$J$9,"Pass","Fail"),"")</f>
        <v>Pass</v>
      </c>
      <c r="I1213" s="338" t="str">
        <f t="shared" si="20"/>
        <v>Delta_5_E12</v>
      </c>
      <c r="J1213" s="339"/>
      <c r="K1213" s="339"/>
      <c r="L1213" s="339"/>
      <c r="M1213" s="339"/>
      <c r="N1213" s="339"/>
      <c r="O1213" s="339"/>
      <c r="P1213" s="339"/>
      <c r="Q1213" s="339"/>
    </row>
    <row r="1214" spans="1:17" ht="13.5" customHeight="1">
      <c r="A1214" s="481" t="s">
        <v>1127</v>
      </c>
      <c r="B1214" s="481" t="s">
        <v>744</v>
      </c>
      <c r="C1214" s="481" t="s">
        <v>1233</v>
      </c>
      <c r="D1214" s="481" t="s">
        <v>1741</v>
      </c>
      <c r="E1214" s="481">
        <v>11146</v>
      </c>
      <c r="F1214" s="339"/>
      <c r="G1214" s="340">
        <f>IF(ISNUMBER(E1214),E1214/'Bulk DivVar Analysis'!$I$7,"")</f>
        <v>0.6465384726935236</v>
      </c>
      <c r="H1214" s="338" t="str">
        <f>IF(ISNUMBER(E1214), IF(G1214&gt;'Bulk DivVar Analysis'!$J$9,"Pass","Fail"),"")</f>
        <v>Pass</v>
      </c>
      <c r="I1214" s="338" t="str">
        <f t="shared" si="20"/>
        <v>Delta_5_F1</v>
      </c>
      <c r="J1214" s="339"/>
      <c r="K1214" s="339"/>
      <c r="L1214" s="339"/>
      <c r="M1214" s="339"/>
      <c r="N1214" s="339"/>
      <c r="O1214" s="339"/>
      <c r="P1214" s="339"/>
      <c r="Q1214" s="339"/>
    </row>
    <row r="1215" spans="1:17" ht="13.5" customHeight="1">
      <c r="A1215" s="481" t="s">
        <v>1127</v>
      </c>
      <c r="B1215" s="481" t="s">
        <v>744</v>
      </c>
      <c r="C1215" s="481" t="s">
        <v>1235</v>
      </c>
      <c r="D1215" s="481" t="s">
        <v>1742</v>
      </c>
      <c r="E1215" s="481">
        <v>13867</v>
      </c>
      <c r="F1215" s="339"/>
      <c r="G1215" s="340">
        <f>IF(ISNUMBER(E1215),E1215/'Bulk DivVar Analysis'!$I$7,"")</f>
        <v>0.80437367673076365</v>
      </c>
      <c r="H1215" s="338" t="str">
        <f>IF(ISNUMBER(E1215), IF(G1215&gt;'Bulk DivVar Analysis'!$J$9,"Pass","Fail"),"")</f>
        <v>Pass</v>
      </c>
      <c r="I1215" s="338" t="str">
        <f t="shared" si="20"/>
        <v>Delta_5_F2</v>
      </c>
      <c r="J1215" s="339"/>
      <c r="K1215" s="339"/>
      <c r="L1215" s="339"/>
      <c r="M1215" s="339"/>
      <c r="N1215" s="339"/>
      <c r="O1215" s="339"/>
      <c r="P1215" s="339"/>
      <c r="Q1215" s="339"/>
    </row>
    <row r="1216" spans="1:17" ht="13.5" customHeight="1">
      <c r="A1216" s="481" t="s">
        <v>1127</v>
      </c>
      <c r="B1216" s="481" t="s">
        <v>744</v>
      </c>
      <c r="C1216" s="481" t="s">
        <v>1237</v>
      </c>
      <c r="D1216" s="481" t="s">
        <v>1743</v>
      </c>
      <c r="E1216" s="481">
        <v>6361</v>
      </c>
      <c r="F1216" s="339"/>
      <c r="G1216" s="340">
        <f>IF(ISNUMBER(E1216),E1216/'Bulk DivVar Analysis'!$I$7,"")</f>
        <v>0.36897821862583019</v>
      </c>
      <c r="H1216" s="338" t="str">
        <f>IF(ISNUMBER(E1216), IF(G1216&gt;'Bulk DivVar Analysis'!$J$9,"Pass","Fail"),"")</f>
        <v>Pass</v>
      </c>
      <c r="I1216" s="338" t="str">
        <f t="shared" si="20"/>
        <v>Delta_5_F3</v>
      </c>
      <c r="J1216" s="339"/>
      <c r="K1216" s="339"/>
      <c r="L1216" s="339"/>
      <c r="M1216" s="339"/>
      <c r="N1216" s="339"/>
      <c r="O1216" s="339"/>
      <c r="P1216" s="339"/>
      <c r="Q1216" s="339"/>
    </row>
    <row r="1217" spans="1:17" ht="13.5" customHeight="1">
      <c r="A1217" s="481" t="s">
        <v>1127</v>
      </c>
      <c r="B1217" s="481" t="s">
        <v>744</v>
      </c>
      <c r="C1217" s="481" t="s">
        <v>1239</v>
      </c>
      <c r="D1217" s="481" t="s">
        <v>1744</v>
      </c>
      <c r="E1217" s="481">
        <v>15965</v>
      </c>
      <c r="F1217" s="339"/>
      <c r="G1217" s="340">
        <f>IF(ISNUMBER(E1217),E1217/'Bulk DivVar Analysis'!$I$7,"")</f>
        <v>0.92607094173264881</v>
      </c>
      <c r="H1217" s="338" t="str">
        <f>IF(ISNUMBER(E1217), IF(G1217&gt;'Bulk DivVar Analysis'!$J$9,"Pass","Fail"),"")</f>
        <v>Pass</v>
      </c>
      <c r="I1217" s="338" t="str">
        <f t="shared" si="20"/>
        <v>Delta_5_F4</v>
      </c>
      <c r="J1217" s="339"/>
      <c r="K1217" s="339"/>
      <c r="L1217" s="339"/>
      <c r="M1217" s="339"/>
      <c r="N1217" s="339"/>
      <c r="O1217" s="339"/>
      <c r="P1217" s="339"/>
      <c r="Q1217" s="339"/>
    </row>
    <row r="1218" spans="1:17" ht="13.5" customHeight="1">
      <c r="A1218" s="481" t="s">
        <v>1127</v>
      </c>
      <c r="B1218" s="481" t="s">
        <v>744</v>
      </c>
      <c r="C1218" s="481" t="s">
        <v>1241</v>
      </c>
      <c r="D1218" s="481" t="s">
        <v>1745</v>
      </c>
      <c r="E1218" s="481">
        <v>12292</v>
      </c>
      <c r="F1218" s="339"/>
      <c r="G1218" s="340">
        <f>IF(ISNUMBER(E1218),E1218/'Bulk DivVar Analysis'!$I$7,"")</f>
        <v>0.71301371849531603</v>
      </c>
      <c r="H1218" s="338" t="str">
        <f>IF(ISNUMBER(E1218), IF(G1218&gt;'Bulk DivVar Analysis'!$J$9,"Pass","Fail"),"")</f>
        <v>Pass</v>
      </c>
      <c r="I1218" s="338" t="str">
        <f t="shared" si="20"/>
        <v>Delta_5_F5</v>
      </c>
      <c r="J1218" s="339"/>
      <c r="K1218" s="339"/>
      <c r="L1218" s="339"/>
      <c r="M1218" s="339"/>
      <c r="N1218" s="339"/>
      <c r="O1218" s="339"/>
      <c r="P1218" s="339"/>
      <c r="Q1218" s="339"/>
    </row>
    <row r="1219" spans="1:17" ht="13.5" customHeight="1">
      <c r="A1219" s="481" t="s">
        <v>1127</v>
      </c>
      <c r="B1219" s="481" t="s">
        <v>744</v>
      </c>
      <c r="C1219" s="481" t="s">
        <v>1243</v>
      </c>
      <c r="D1219" s="481" t="s">
        <v>1746</v>
      </c>
      <c r="E1219" s="481">
        <v>18502</v>
      </c>
      <c r="F1219" s="339"/>
      <c r="G1219" s="340">
        <f>IF(ISNUMBER(E1219),E1219/'Bulk DivVar Analysis'!$I$7,"")</f>
        <v>1.073232982395081</v>
      </c>
      <c r="H1219" s="338" t="str">
        <f>IF(ISNUMBER(E1219), IF(G1219&gt;'Bulk DivVar Analysis'!$J$9,"Pass","Fail"),"")</f>
        <v>Pass</v>
      </c>
      <c r="I1219" s="338" t="str">
        <f t="shared" ref="I1219:I1282" si="21">_xlfn.TEXTJOIN("_",TRUE,B1219,C1219)</f>
        <v>Delta_5_F6</v>
      </c>
      <c r="J1219" s="339"/>
      <c r="K1219" s="339"/>
      <c r="L1219" s="339"/>
      <c r="M1219" s="339"/>
      <c r="N1219" s="339"/>
      <c r="O1219" s="339"/>
      <c r="P1219" s="339"/>
      <c r="Q1219" s="339"/>
    </row>
    <row r="1220" spans="1:17" ht="13.5" customHeight="1">
      <c r="A1220" s="481" t="s">
        <v>1127</v>
      </c>
      <c r="B1220" s="481" t="s">
        <v>744</v>
      </c>
      <c r="C1220" s="481" t="s">
        <v>1245</v>
      </c>
      <c r="D1220" s="481" t="s">
        <v>1747</v>
      </c>
      <c r="E1220" s="481">
        <v>9000</v>
      </c>
      <c r="F1220" s="339"/>
      <c r="G1220" s="340">
        <f>IF(ISNUMBER(E1220),E1220/'Bulk DivVar Analysis'!$I$7,"")</f>
        <v>0.52205690420255813</v>
      </c>
      <c r="H1220" s="338" t="str">
        <f>IF(ISNUMBER(E1220), IF(G1220&gt;'Bulk DivVar Analysis'!$J$9,"Pass","Fail"),"")</f>
        <v>Pass</v>
      </c>
      <c r="I1220" s="338" t="str">
        <f t="shared" si="21"/>
        <v>Delta_5_F7</v>
      </c>
      <c r="J1220" s="339"/>
      <c r="K1220" s="339"/>
      <c r="L1220" s="339"/>
      <c r="M1220" s="339"/>
      <c r="N1220" s="339"/>
      <c r="O1220" s="339"/>
      <c r="P1220" s="339"/>
      <c r="Q1220" s="339"/>
    </row>
    <row r="1221" spans="1:17" ht="13.5" customHeight="1">
      <c r="A1221" s="481" t="s">
        <v>1127</v>
      </c>
      <c r="B1221" s="481" t="s">
        <v>744</v>
      </c>
      <c r="C1221" s="481" t="s">
        <v>1247</v>
      </c>
      <c r="D1221" s="481" t="s">
        <v>1748</v>
      </c>
      <c r="E1221" s="481">
        <v>10245</v>
      </c>
      <c r="F1221" s="339"/>
      <c r="G1221" s="340">
        <f>IF(ISNUMBER(E1221),E1221/'Bulk DivVar Analysis'!$I$7,"")</f>
        <v>0.59427477595057865</v>
      </c>
      <c r="H1221" s="338" t="str">
        <f>IF(ISNUMBER(E1221), IF(G1221&gt;'Bulk DivVar Analysis'!$J$9,"Pass","Fail"),"")</f>
        <v>Pass</v>
      </c>
      <c r="I1221" s="338" t="str">
        <f t="shared" si="21"/>
        <v>Delta_5_F8</v>
      </c>
      <c r="J1221" s="339"/>
      <c r="K1221" s="339"/>
      <c r="L1221" s="339"/>
      <c r="M1221" s="339"/>
      <c r="N1221" s="339"/>
      <c r="O1221" s="339"/>
      <c r="P1221" s="339"/>
      <c r="Q1221" s="339"/>
    </row>
    <row r="1222" spans="1:17" ht="13.5" customHeight="1">
      <c r="A1222" s="481" t="s">
        <v>1127</v>
      </c>
      <c r="B1222" s="481" t="s">
        <v>744</v>
      </c>
      <c r="C1222" s="481" t="s">
        <v>1249</v>
      </c>
      <c r="D1222" s="481" t="s">
        <v>1749</v>
      </c>
      <c r="E1222" s="481">
        <v>8149</v>
      </c>
      <c r="F1222" s="339"/>
      <c r="G1222" s="340">
        <f>IF(ISNUMBER(E1222),E1222/'Bulk DivVar Analysis'!$I$7,"")</f>
        <v>0.47269352359407174</v>
      </c>
      <c r="H1222" s="338" t="str">
        <f>IF(ISNUMBER(E1222), IF(G1222&gt;'Bulk DivVar Analysis'!$J$9,"Pass","Fail"),"")</f>
        <v>Pass</v>
      </c>
      <c r="I1222" s="338" t="str">
        <f t="shared" si="21"/>
        <v>Delta_5_F9</v>
      </c>
      <c r="J1222" s="339"/>
      <c r="K1222" s="339"/>
      <c r="L1222" s="339"/>
      <c r="M1222" s="339"/>
      <c r="N1222" s="339"/>
      <c r="O1222" s="339"/>
      <c r="P1222" s="339"/>
      <c r="Q1222" s="339"/>
    </row>
    <row r="1223" spans="1:17" ht="13.5" customHeight="1">
      <c r="A1223" s="481" t="s">
        <v>1127</v>
      </c>
      <c r="B1223" s="481" t="s">
        <v>744</v>
      </c>
      <c r="C1223" s="481" t="s">
        <v>556</v>
      </c>
      <c r="D1223" s="481" t="s">
        <v>1750</v>
      </c>
      <c r="E1223" s="481">
        <v>10287</v>
      </c>
      <c r="F1223" s="339"/>
      <c r="G1223" s="340">
        <f>IF(ISNUMBER(E1223),E1223/'Bulk DivVar Analysis'!$I$7,"")</f>
        <v>0.59671104150352383</v>
      </c>
      <c r="H1223" s="338" t="str">
        <f>IF(ISNUMBER(E1223), IF(G1223&gt;'Bulk DivVar Analysis'!$J$9,"Pass","Fail"),"")</f>
        <v>Pass</v>
      </c>
      <c r="I1223" s="338" t="str">
        <f t="shared" si="21"/>
        <v>Delta_5_F10</v>
      </c>
      <c r="J1223" s="339"/>
      <c r="K1223" s="339"/>
      <c r="L1223" s="339"/>
      <c r="M1223" s="339"/>
      <c r="N1223" s="339"/>
      <c r="O1223" s="339"/>
      <c r="P1223" s="339"/>
      <c r="Q1223" s="339"/>
    </row>
    <row r="1224" spans="1:17" ht="13.5" customHeight="1">
      <c r="A1224" s="481" t="s">
        <v>1127</v>
      </c>
      <c r="B1224" s="481" t="s">
        <v>744</v>
      </c>
      <c r="C1224" s="481" t="s">
        <v>557</v>
      </c>
      <c r="D1224" s="481" t="s">
        <v>1751</v>
      </c>
      <c r="E1224" s="481">
        <v>12039</v>
      </c>
      <c r="F1224" s="339"/>
      <c r="G1224" s="340">
        <f>IF(ISNUMBER(E1224),E1224/'Bulk DivVar Analysis'!$I$7,"")</f>
        <v>0.69833811885495523</v>
      </c>
      <c r="H1224" s="338" t="str">
        <f>IF(ISNUMBER(E1224), IF(G1224&gt;'Bulk DivVar Analysis'!$J$9,"Pass","Fail"),"")</f>
        <v>Pass</v>
      </c>
      <c r="I1224" s="338" t="str">
        <f t="shared" si="21"/>
        <v>Delta_5_F11</v>
      </c>
      <c r="J1224" s="339"/>
      <c r="K1224" s="339"/>
      <c r="L1224" s="339"/>
      <c r="M1224" s="339"/>
      <c r="N1224" s="339"/>
      <c r="O1224" s="339"/>
      <c r="P1224" s="339"/>
      <c r="Q1224" s="339"/>
    </row>
    <row r="1225" spans="1:17" ht="13.5" customHeight="1">
      <c r="A1225" s="481" t="s">
        <v>1127</v>
      </c>
      <c r="B1225" s="481" t="s">
        <v>744</v>
      </c>
      <c r="C1225" s="481" t="s">
        <v>558</v>
      </c>
      <c r="D1225" s="481" t="s">
        <v>1752</v>
      </c>
      <c r="E1225" s="481">
        <v>8195</v>
      </c>
      <c r="F1225" s="339"/>
      <c r="G1225" s="340">
        <f>IF(ISNUMBER(E1225),E1225/'Bulk DivVar Analysis'!$I$7,"")</f>
        <v>0.4753618144377737</v>
      </c>
      <c r="H1225" s="338" t="str">
        <f>IF(ISNUMBER(E1225), IF(G1225&gt;'Bulk DivVar Analysis'!$J$9,"Pass","Fail"),"")</f>
        <v>Pass</v>
      </c>
      <c r="I1225" s="338" t="str">
        <f t="shared" si="21"/>
        <v>Delta_5_F12</v>
      </c>
      <c r="J1225" s="339"/>
      <c r="K1225" s="339"/>
      <c r="L1225" s="339"/>
      <c r="M1225" s="339"/>
      <c r="N1225" s="339"/>
      <c r="O1225" s="339"/>
      <c r="P1225" s="339"/>
      <c r="Q1225" s="339"/>
    </row>
    <row r="1226" spans="1:17" ht="13.5" customHeight="1">
      <c r="A1226" s="481" t="s">
        <v>1127</v>
      </c>
      <c r="B1226" s="481" t="s">
        <v>744</v>
      </c>
      <c r="C1226" s="481" t="s">
        <v>1254</v>
      </c>
      <c r="D1226" s="481" t="s">
        <v>1753</v>
      </c>
      <c r="E1226" s="481">
        <v>12656</v>
      </c>
      <c r="F1226" s="339"/>
      <c r="G1226" s="340">
        <f>IF(ISNUMBER(E1226),E1226/'Bulk DivVar Analysis'!$I$7,"")</f>
        <v>0.73412801995417498</v>
      </c>
      <c r="H1226" s="338" t="str">
        <f>IF(ISNUMBER(E1226), IF(G1226&gt;'Bulk DivVar Analysis'!$J$9,"Pass","Fail"),"")</f>
        <v>Pass</v>
      </c>
      <c r="I1226" s="338" t="str">
        <f t="shared" si="21"/>
        <v>Delta_5_G1</v>
      </c>
      <c r="J1226" s="339"/>
      <c r="K1226" s="339"/>
      <c r="L1226" s="339"/>
      <c r="M1226" s="339"/>
      <c r="N1226" s="339"/>
      <c r="O1226" s="339"/>
      <c r="P1226" s="339"/>
      <c r="Q1226" s="339"/>
    </row>
    <row r="1227" spans="1:17" ht="13.5" customHeight="1">
      <c r="A1227" s="481" t="s">
        <v>1127</v>
      </c>
      <c r="B1227" s="481" t="s">
        <v>744</v>
      </c>
      <c r="C1227" s="481" t="s">
        <v>1256</v>
      </c>
      <c r="D1227" s="481" t="s">
        <v>1754</v>
      </c>
      <c r="E1227" s="481">
        <v>8894</v>
      </c>
      <c r="F1227" s="339"/>
      <c r="G1227" s="340">
        <f>IF(ISNUMBER(E1227),E1227/'Bulk DivVar Analysis'!$I$7,"")</f>
        <v>0.51590823399750574</v>
      </c>
      <c r="H1227" s="338" t="str">
        <f>IF(ISNUMBER(E1227), IF(G1227&gt;'Bulk DivVar Analysis'!$J$9,"Pass","Fail"),"")</f>
        <v>Pass</v>
      </c>
      <c r="I1227" s="338" t="str">
        <f t="shared" si="21"/>
        <v>Delta_5_G2</v>
      </c>
      <c r="J1227" s="339"/>
      <c r="K1227" s="339"/>
      <c r="L1227" s="339"/>
      <c r="M1227" s="339"/>
      <c r="N1227" s="339"/>
      <c r="O1227" s="339"/>
      <c r="P1227" s="339"/>
      <c r="Q1227" s="339"/>
    </row>
    <row r="1228" spans="1:17" ht="13.5" customHeight="1">
      <c r="A1228" s="481" t="s">
        <v>1127</v>
      </c>
      <c r="B1228" s="481" t="s">
        <v>744</v>
      </c>
      <c r="C1228" s="481" t="s">
        <v>1258</v>
      </c>
      <c r="D1228" s="481" t="s">
        <v>1755</v>
      </c>
      <c r="E1228" s="481">
        <v>3978</v>
      </c>
      <c r="F1228" s="339"/>
      <c r="G1228" s="340">
        <f>IF(ISNUMBER(E1228),E1228/'Bulk DivVar Analysis'!$I$7,"")</f>
        <v>0.23074915165753068</v>
      </c>
      <c r="H1228" s="338" t="str">
        <f>IF(ISNUMBER(E1228), IF(G1228&gt;'Bulk DivVar Analysis'!$J$9,"Pass","Fail"),"")</f>
        <v>Pass</v>
      </c>
      <c r="I1228" s="338" t="str">
        <f t="shared" si="21"/>
        <v>Delta_5_G3</v>
      </c>
      <c r="J1228" s="339"/>
      <c r="K1228" s="339"/>
      <c r="L1228" s="339"/>
      <c r="M1228" s="339"/>
      <c r="N1228" s="339"/>
      <c r="O1228" s="339"/>
      <c r="P1228" s="339"/>
      <c r="Q1228" s="339"/>
    </row>
    <row r="1229" spans="1:17" ht="13.5" customHeight="1">
      <c r="A1229" s="481" t="s">
        <v>1127</v>
      </c>
      <c r="B1229" s="481" t="s">
        <v>744</v>
      </c>
      <c r="C1229" s="481" t="s">
        <v>1260</v>
      </c>
      <c r="D1229" s="481" t="s">
        <v>1756</v>
      </c>
      <c r="E1229" s="481">
        <v>10832</v>
      </c>
      <c r="F1229" s="339"/>
      <c r="G1229" s="340">
        <f>IF(ISNUMBER(E1229),E1229/'Bulk DivVar Analysis'!$I$7,"")</f>
        <v>0.62832448736912327</v>
      </c>
      <c r="H1229" s="338" t="str">
        <f>IF(ISNUMBER(E1229), IF(G1229&gt;'Bulk DivVar Analysis'!$J$9,"Pass","Fail"),"")</f>
        <v>Pass</v>
      </c>
      <c r="I1229" s="338" t="str">
        <f t="shared" si="21"/>
        <v>Delta_5_G4</v>
      </c>
      <c r="J1229" s="339"/>
      <c r="K1229" s="339"/>
      <c r="L1229" s="339"/>
      <c r="M1229" s="339"/>
      <c r="N1229" s="339"/>
      <c r="O1229" s="339"/>
      <c r="P1229" s="339"/>
      <c r="Q1229" s="339"/>
    </row>
    <row r="1230" spans="1:17" ht="13.5" customHeight="1">
      <c r="A1230" s="481" t="s">
        <v>1127</v>
      </c>
      <c r="B1230" s="481" t="s">
        <v>744</v>
      </c>
      <c r="C1230" s="481" t="s">
        <v>1262</v>
      </c>
      <c r="D1230" s="481" t="s">
        <v>1757</v>
      </c>
      <c r="E1230" s="481">
        <v>12464</v>
      </c>
      <c r="F1230" s="339"/>
      <c r="G1230" s="340">
        <f>IF(ISNUMBER(E1230),E1230/'Bulk DivVar Analysis'!$I$7,"")</f>
        <v>0.72299080599785381</v>
      </c>
      <c r="H1230" s="338" t="str">
        <f>IF(ISNUMBER(E1230), IF(G1230&gt;'Bulk DivVar Analysis'!$J$9,"Pass","Fail"),"")</f>
        <v>Pass</v>
      </c>
      <c r="I1230" s="338" t="str">
        <f t="shared" si="21"/>
        <v>Delta_5_G5</v>
      </c>
      <c r="J1230" s="339"/>
      <c r="K1230" s="339"/>
      <c r="L1230" s="339"/>
      <c r="M1230" s="339"/>
      <c r="N1230" s="339"/>
      <c r="O1230" s="339"/>
      <c r="P1230" s="339"/>
      <c r="Q1230" s="339"/>
    </row>
    <row r="1231" spans="1:17" ht="13.5" customHeight="1">
      <c r="A1231" s="481" t="s">
        <v>1127</v>
      </c>
      <c r="B1231" s="481" t="s">
        <v>744</v>
      </c>
      <c r="C1231" s="481" t="s">
        <v>1264</v>
      </c>
      <c r="D1231" s="481" t="s">
        <v>1758</v>
      </c>
      <c r="E1231" s="481">
        <v>15237</v>
      </c>
      <c r="F1231" s="339"/>
      <c r="G1231" s="340">
        <f>IF(ISNUMBER(E1231),E1231/'Bulk DivVar Analysis'!$I$7,"")</f>
        <v>0.88384233881493079</v>
      </c>
      <c r="H1231" s="338" t="str">
        <f>IF(ISNUMBER(E1231), IF(G1231&gt;'Bulk DivVar Analysis'!$J$9,"Pass","Fail"),"")</f>
        <v>Pass</v>
      </c>
      <c r="I1231" s="338" t="str">
        <f t="shared" si="21"/>
        <v>Delta_5_G6</v>
      </c>
      <c r="J1231" s="339"/>
      <c r="K1231" s="339"/>
      <c r="L1231" s="339"/>
      <c r="M1231" s="339"/>
      <c r="N1231" s="339"/>
      <c r="O1231" s="339"/>
      <c r="P1231" s="339"/>
      <c r="Q1231" s="339"/>
    </row>
    <row r="1232" spans="1:17" ht="13.5" customHeight="1">
      <c r="A1232" s="481" t="s">
        <v>1127</v>
      </c>
      <c r="B1232" s="481" t="s">
        <v>744</v>
      </c>
      <c r="C1232" s="481" t="s">
        <v>1266</v>
      </c>
      <c r="D1232" s="481" t="s">
        <v>1759</v>
      </c>
      <c r="E1232" s="481">
        <v>19629</v>
      </c>
      <c r="F1232" s="339"/>
      <c r="G1232" s="340">
        <f>IF(ISNUMBER(E1232),E1232/'Bulk DivVar Analysis'!$I$7,"")</f>
        <v>1.1386061080657792</v>
      </c>
      <c r="H1232" s="338" t="str">
        <f>IF(ISNUMBER(E1232), IF(G1232&gt;'Bulk DivVar Analysis'!$J$9,"Pass","Fail"),"")</f>
        <v>Pass</v>
      </c>
      <c r="I1232" s="338" t="str">
        <f t="shared" si="21"/>
        <v>Delta_5_G7</v>
      </c>
      <c r="J1232" s="339"/>
      <c r="K1232" s="339"/>
      <c r="L1232" s="339"/>
      <c r="M1232" s="339"/>
      <c r="N1232" s="339"/>
      <c r="O1232" s="339"/>
      <c r="P1232" s="339"/>
      <c r="Q1232" s="339"/>
    </row>
    <row r="1233" spans="1:17" ht="13.5" customHeight="1">
      <c r="A1233" s="481" t="s">
        <v>1127</v>
      </c>
      <c r="B1233" s="481" t="s">
        <v>744</v>
      </c>
      <c r="C1233" s="481" t="s">
        <v>1268</v>
      </c>
      <c r="D1233" s="481" t="s">
        <v>1760</v>
      </c>
      <c r="E1233" s="481">
        <v>10057</v>
      </c>
      <c r="F1233" s="339"/>
      <c r="G1233" s="340">
        <f>IF(ISNUMBER(E1233),E1233/'Bulk DivVar Analysis'!$I$7,"")</f>
        <v>0.58336958728501409</v>
      </c>
      <c r="H1233" s="338" t="str">
        <f>IF(ISNUMBER(E1233), IF(G1233&gt;'Bulk DivVar Analysis'!$J$9,"Pass","Fail"),"")</f>
        <v>Pass</v>
      </c>
      <c r="I1233" s="338" t="str">
        <f t="shared" si="21"/>
        <v>Delta_5_G8</v>
      </c>
      <c r="J1233" s="339"/>
      <c r="K1233" s="339"/>
      <c r="L1233" s="339"/>
      <c r="M1233" s="339"/>
      <c r="N1233" s="339"/>
      <c r="O1233" s="339"/>
      <c r="P1233" s="339"/>
      <c r="Q1233" s="339"/>
    </row>
    <row r="1234" spans="1:17" ht="13.5" customHeight="1">
      <c r="A1234" s="481" t="s">
        <v>1127</v>
      </c>
      <c r="B1234" s="481" t="s">
        <v>744</v>
      </c>
      <c r="C1234" s="481" t="s">
        <v>1270</v>
      </c>
      <c r="D1234" s="481" t="s">
        <v>1761</v>
      </c>
      <c r="E1234" s="481">
        <v>6042</v>
      </c>
      <c r="F1234" s="339"/>
      <c r="G1234" s="340">
        <f>IF(ISNUMBER(E1234),E1234/'Bulk DivVar Analysis'!$I$7,"")</f>
        <v>0.35047420168798399</v>
      </c>
      <c r="H1234" s="338" t="str">
        <f>IF(ISNUMBER(E1234), IF(G1234&gt;'Bulk DivVar Analysis'!$J$9,"Pass","Fail"),"")</f>
        <v>Pass</v>
      </c>
      <c r="I1234" s="338" t="str">
        <f t="shared" si="21"/>
        <v>Delta_5_G9</v>
      </c>
      <c r="J1234" s="339"/>
      <c r="K1234" s="339"/>
      <c r="L1234" s="339"/>
      <c r="M1234" s="339"/>
      <c r="N1234" s="339"/>
      <c r="O1234" s="339"/>
      <c r="P1234" s="339"/>
      <c r="Q1234" s="339"/>
    </row>
    <row r="1235" spans="1:17" ht="13.5" customHeight="1">
      <c r="A1235" s="481" t="s">
        <v>1127</v>
      </c>
      <c r="B1235" s="481" t="s">
        <v>744</v>
      </c>
      <c r="C1235" s="481" t="s">
        <v>568</v>
      </c>
      <c r="D1235" s="481" t="s">
        <v>1762</v>
      </c>
      <c r="E1235" s="481">
        <v>20707</v>
      </c>
      <c r="F1235" s="339"/>
      <c r="G1235" s="340">
        <f>IF(ISNUMBER(E1235),E1235/'Bulk DivVar Analysis'!$I$7,"")</f>
        <v>1.2011369239247078</v>
      </c>
      <c r="H1235" s="338" t="str">
        <f>IF(ISNUMBER(E1235), IF(G1235&gt;'Bulk DivVar Analysis'!$J$9,"Pass","Fail"),"")</f>
        <v>Pass</v>
      </c>
      <c r="I1235" s="338" t="str">
        <f t="shared" si="21"/>
        <v>Delta_5_G10</v>
      </c>
      <c r="J1235" s="339"/>
      <c r="K1235" s="339"/>
      <c r="L1235" s="339"/>
      <c r="M1235" s="339"/>
      <c r="N1235" s="339"/>
      <c r="O1235" s="339"/>
      <c r="P1235" s="339"/>
      <c r="Q1235" s="339"/>
    </row>
    <row r="1236" spans="1:17" ht="13.5" customHeight="1">
      <c r="A1236" s="481" t="s">
        <v>1127</v>
      </c>
      <c r="B1236" s="481" t="s">
        <v>744</v>
      </c>
      <c r="C1236" s="481" t="s">
        <v>569</v>
      </c>
      <c r="D1236" s="481" t="s">
        <v>1763</v>
      </c>
      <c r="E1236" s="481">
        <v>16053</v>
      </c>
      <c r="F1236" s="339"/>
      <c r="G1236" s="340">
        <f>IF(ISNUMBER(E1236),E1236/'Bulk DivVar Analysis'!$I$7,"")</f>
        <v>0.93117549812929612</v>
      </c>
      <c r="H1236" s="338" t="str">
        <f>IF(ISNUMBER(E1236), IF(G1236&gt;'Bulk DivVar Analysis'!$J$9,"Pass","Fail"),"")</f>
        <v>Pass</v>
      </c>
      <c r="I1236" s="338" t="str">
        <f t="shared" si="21"/>
        <v>Delta_5_G11</v>
      </c>
      <c r="J1236" s="339"/>
      <c r="K1236" s="339"/>
      <c r="L1236" s="339"/>
      <c r="M1236" s="339"/>
      <c r="N1236" s="339"/>
      <c r="O1236" s="339"/>
      <c r="P1236" s="339"/>
      <c r="Q1236" s="339"/>
    </row>
    <row r="1237" spans="1:17" ht="13.5" customHeight="1">
      <c r="A1237" s="481" t="s">
        <v>1127</v>
      </c>
      <c r="B1237" s="481" t="s">
        <v>744</v>
      </c>
      <c r="C1237" s="481" t="s">
        <v>570</v>
      </c>
      <c r="D1237" s="481" t="s">
        <v>1764</v>
      </c>
      <c r="E1237" s="481">
        <v>13062</v>
      </c>
      <c r="F1237" s="339"/>
      <c r="G1237" s="340">
        <f>IF(ISNUMBER(E1237),E1237/'Bulk DivVar Analysis'!$I$7,"")</f>
        <v>0.75767858696597934</v>
      </c>
      <c r="H1237" s="338" t="str">
        <f>IF(ISNUMBER(E1237), IF(G1237&gt;'Bulk DivVar Analysis'!$J$9,"Pass","Fail"),"")</f>
        <v>Pass</v>
      </c>
      <c r="I1237" s="338" t="str">
        <f t="shared" si="21"/>
        <v>Delta_5_G12</v>
      </c>
      <c r="J1237" s="339"/>
      <c r="K1237" s="339"/>
      <c r="L1237" s="339"/>
      <c r="M1237" s="339"/>
      <c r="N1237" s="339"/>
      <c r="O1237" s="339"/>
      <c r="P1237" s="339"/>
      <c r="Q1237" s="339"/>
    </row>
    <row r="1238" spans="1:17" ht="13.5" customHeight="1">
      <c r="A1238" s="481" t="s">
        <v>1127</v>
      </c>
      <c r="B1238" s="481" t="s">
        <v>744</v>
      </c>
      <c r="C1238" s="481" t="s">
        <v>1275</v>
      </c>
      <c r="D1238" s="481" t="s">
        <v>1765</v>
      </c>
      <c r="E1238" s="481">
        <v>6031</v>
      </c>
      <c r="F1238" s="339"/>
      <c r="G1238" s="340">
        <f>IF(ISNUMBER(E1238),E1238/'Bulk DivVar Analysis'!$I$7,"")</f>
        <v>0.34983613213840309</v>
      </c>
      <c r="H1238" s="338" t="str">
        <f>IF(ISNUMBER(E1238), IF(G1238&gt;'Bulk DivVar Analysis'!$J$9,"Pass","Fail"),"")</f>
        <v>Pass</v>
      </c>
      <c r="I1238" s="338" t="str">
        <f t="shared" si="21"/>
        <v>Delta_5_H1</v>
      </c>
      <c r="J1238" s="339"/>
      <c r="K1238" s="339"/>
      <c r="L1238" s="339"/>
      <c r="M1238" s="339"/>
      <c r="N1238" s="339"/>
      <c r="O1238" s="339"/>
      <c r="P1238" s="339"/>
      <c r="Q1238" s="339"/>
    </row>
    <row r="1239" spans="1:17" ht="13.5" customHeight="1">
      <c r="A1239" s="481" t="s">
        <v>1127</v>
      </c>
      <c r="B1239" s="481" t="s">
        <v>744</v>
      </c>
      <c r="C1239" s="481" t="s">
        <v>1277</v>
      </c>
      <c r="D1239" s="481" t="s">
        <v>1766</v>
      </c>
      <c r="E1239" s="481">
        <v>2758</v>
      </c>
      <c r="F1239" s="339"/>
      <c r="G1239" s="340">
        <f>IF(ISNUMBER(E1239),E1239/'Bulk DivVar Analysis'!$I$7,"")</f>
        <v>0.15998143797673947</v>
      </c>
      <c r="H1239" s="338" t="str">
        <f>IF(ISNUMBER(E1239), IF(G1239&gt;'Bulk DivVar Analysis'!$J$9,"Pass","Fail"),"")</f>
        <v>Pass</v>
      </c>
      <c r="I1239" s="338" t="str">
        <f t="shared" si="21"/>
        <v>Delta_5_H2</v>
      </c>
      <c r="J1239" s="339"/>
      <c r="K1239" s="339"/>
      <c r="L1239" s="339"/>
      <c r="M1239" s="339"/>
      <c r="N1239" s="339"/>
      <c r="O1239" s="339"/>
      <c r="P1239" s="339"/>
      <c r="Q1239" s="339"/>
    </row>
    <row r="1240" spans="1:17" ht="13.5" customHeight="1">
      <c r="A1240" s="481" t="s">
        <v>1127</v>
      </c>
      <c r="B1240" s="481" t="s">
        <v>744</v>
      </c>
      <c r="C1240" s="481" t="s">
        <v>1279</v>
      </c>
      <c r="D1240" s="481" t="s">
        <v>1767</v>
      </c>
      <c r="E1240" s="481">
        <v>7109</v>
      </c>
      <c r="F1240" s="339"/>
      <c r="G1240" s="340">
        <f>IF(ISNUMBER(E1240),E1240/'Bulk DivVar Analysis'!$I$7,"")</f>
        <v>0.4123669479973317</v>
      </c>
      <c r="H1240" s="338" t="str">
        <f>IF(ISNUMBER(E1240), IF(G1240&gt;'Bulk DivVar Analysis'!$J$9,"Pass","Fail"),"")</f>
        <v>Pass</v>
      </c>
      <c r="I1240" s="338" t="str">
        <f t="shared" si="21"/>
        <v>Delta_5_H3</v>
      </c>
      <c r="J1240" s="339"/>
      <c r="K1240" s="339"/>
      <c r="L1240" s="339"/>
      <c r="M1240" s="339"/>
      <c r="N1240" s="339"/>
      <c r="O1240" s="339"/>
      <c r="P1240" s="339"/>
      <c r="Q1240" s="339"/>
    </row>
    <row r="1241" spans="1:17" ht="13.5" customHeight="1">
      <c r="A1241" s="481" t="s">
        <v>1127</v>
      </c>
      <c r="B1241" s="481" t="s">
        <v>744</v>
      </c>
      <c r="C1241" s="481" t="s">
        <v>1281</v>
      </c>
      <c r="D1241" s="481" t="s">
        <v>1768</v>
      </c>
      <c r="E1241" s="481">
        <v>11946</v>
      </c>
      <c r="F1241" s="339"/>
      <c r="G1241" s="340">
        <f>IF(ISNUMBER(E1241),E1241/'Bulk DivVar Analysis'!$I$7,"")</f>
        <v>0.69294353084486204</v>
      </c>
      <c r="H1241" s="338" t="str">
        <f>IF(ISNUMBER(E1241), IF(G1241&gt;'Bulk DivVar Analysis'!$J$9,"Pass","Fail"),"")</f>
        <v>Pass</v>
      </c>
      <c r="I1241" s="338" t="str">
        <f t="shared" si="21"/>
        <v>Delta_5_H4</v>
      </c>
      <c r="J1241" s="339"/>
      <c r="K1241" s="339"/>
      <c r="L1241" s="339"/>
      <c r="M1241" s="339"/>
      <c r="N1241" s="339"/>
      <c r="O1241" s="339"/>
      <c r="P1241" s="339"/>
      <c r="Q1241" s="339"/>
    </row>
    <row r="1242" spans="1:17" ht="13.5" customHeight="1">
      <c r="A1242" s="481" t="s">
        <v>1127</v>
      </c>
      <c r="B1242" s="481" t="s">
        <v>744</v>
      </c>
      <c r="C1242" s="481" t="s">
        <v>1283</v>
      </c>
      <c r="D1242" s="481" t="s">
        <v>1769</v>
      </c>
      <c r="E1242" s="481">
        <v>26053</v>
      </c>
      <c r="F1242" s="339"/>
      <c r="G1242" s="340">
        <f>IF(ISNUMBER(E1242),E1242/'Bulk DivVar Analysis'!$I$7,"")</f>
        <v>1.5112387250210273</v>
      </c>
      <c r="H1242" s="338" t="str">
        <f>IF(ISNUMBER(E1242), IF(G1242&gt;'Bulk DivVar Analysis'!$J$9,"Pass","Fail"),"")</f>
        <v>Pass</v>
      </c>
      <c r="I1242" s="338" t="str">
        <f t="shared" si="21"/>
        <v>Delta_5_H5</v>
      </c>
      <c r="J1242" s="339"/>
      <c r="K1242" s="339"/>
      <c r="L1242" s="339"/>
      <c r="M1242" s="339"/>
      <c r="N1242" s="339"/>
      <c r="O1242" s="339"/>
      <c r="P1242" s="339"/>
      <c r="Q1242" s="339"/>
    </row>
    <row r="1243" spans="1:17" ht="13.5" customHeight="1">
      <c r="A1243" s="481" t="s">
        <v>1127</v>
      </c>
      <c r="B1243" s="481" t="s">
        <v>744</v>
      </c>
      <c r="C1243" s="481" t="s">
        <v>1285</v>
      </c>
      <c r="D1243" s="481" t="s">
        <v>1770</v>
      </c>
      <c r="E1243" s="481">
        <v>18630</v>
      </c>
      <c r="F1243" s="339"/>
      <c r="G1243" s="340">
        <f>IF(ISNUMBER(E1243),E1243/'Bulk DivVar Analysis'!$I$7,"")</f>
        <v>1.0806577916992952</v>
      </c>
      <c r="H1243" s="338" t="str">
        <f>IF(ISNUMBER(E1243), IF(G1243&gt;'Bulk DivVar Analysis'!$J$9,"Pass","Fail"),"")</f>
        <v>Pass</v>
      </c>
      <c r="I1243" s="338" t="str">
        <f t="shared" si="21"/>
        <v>Delta_5_H6</v>
      </c>
      <c r="J1243" s="339"/>
      <c r="K1243" s="339"/>
      <c r="L1243" s="339"/>
      <c r="M1243" s="339"/>
      <c r="N1243" s="339"/>
      <c r="O1243" s="339"/>
      <c r="P1243" s="339"/>
      <c r="Q1243" s="339"/>
    </row>
    <row r="1244" spans="1:17" ht="13.5" customHeight="1">
      <c r="A1244" s="481" t="s">
        <v>1127</v>
      </c>
      <c r="B1244" s="481" t="s">
        <v>744</v>
      </c>
      <c r="C1244" s="481" t="s">
        <v>1287</v>
      </c>
      <c r="D1244" s="481" t="s">
        <v>1771</v>
      </c>
      <c r="E1244" s="481">
        <v>10878</v>
      </c>
      <c r="F1244" s="339"/>
      <c r="G1244" s="340">
        <f>IF(ISNUMBER(E1244),E1244/'Bulk DivVar Analysis'!$I$7,"")</f>
        <v>0.63099277821282518</v>
      </c>
      <c r="H1244" s="338" t="str">
        <f>IF(ISNUMBER(E1244), IF(G1244&gt;'Bulk DivVar Analysis'!$J$9,"Pass","Fail"),"")</f>
        <v>Pass</v>
      </c>
      <c r="I1244" s="338" t="str">
        <f t="shared" si="21"/>
        <v>Delta_5_H7</v>
      </c>
      <c r="J1244" s="339"/>
      <c r="K1244" s="339"/>
      <c r="L1244" s="339"/>
      <c r="M1244" s="339"/>
      <c r="N1244" s="339"/>
      <c r="O1244" s="339"/>
      <c r="P1244" s="339"/>
      <c r="Q1244" s="339"/>
    </row>
    <row r="1245" spans="1:17" ht="13.5" customHeight="1">
      <c r="A1245" s="481" t="s">
        <v>1127</v>
      </c>
      <c r="B1245" s="481" t="s">
        <v>744</v>
      </c>
      <c r="C1245" s="481" t="s">
        <v>1289</v>
      </c>
      <c r="D1245" s="481" t="s">
        <v>1772</v>
      </c>
      <c r="E1245" s="481">
        <v>10631</v>
      </c>
      <c r="F1245" s="339"/>
      <c r="G1245" s="340">
        <f>IF(ISNUMBER(E1245),E1245/'Bulk DivVar Analysis'!$I$7,"")</f>
        <v>0.6166652165085994</v>
      </c>
      <c r="H1245" s="338" t="str">
        <f>IF(ISNUMBER(E1245), IF(G1245&gt;'Bulk DivVar Analysis'!$J$9,"Pass","Fail"),"")</f>
        <v>Pass</v>
      </c>
      <c r="I1245" s="338" t="str">
        <f t="shared" si="21"/>
        <v>Delta_5_H8</v>
      </c>
      <c r="J1245" s="339"/>
      <c r="K1245" s="339"/>
      <c r="L1245" s="339"/>
      <c r="M1245" s="339"/>
      <c r="N1245" s="339"/>
      <c r="O1245" s="339"/>
      <c r="P1245" s="339"/>
      <c r="Q1245" s="339"/>
    </row>
    <row r="1246" spans="1:17" ht="13.5" customHeight="1">
      <c r="A1246" s="481" t="s">
        <v>1127</v>
      </c>
      <c r="B1246" s="481" t="s">
        <v>744</v>
      </c>
      <c r="C1246" s="481" t="s">
        <v>1291</v>
      </c>
      <c r="D1246" s="481" t="s">
        <v>1773</v>
      </c>
      <c r="E1246" s="481">
        <v>9967</v>
      </c>
      <c r="F1246" s="339"/>
      <c r="G1246" s="340">
        <f>IF(ISNUMBER(E1246),E1246/'Bulk DivVar Analysis'!$I$7,"")</f>
        <v>0.57814901824298848</v>
      </c>
      <c r="H1246" s="338" t="str">
        <f>IF(ISNUMBER(E1246), IF(G1246&gt;'Bulk DivVar Analysis'!$J$9,"Pass","Fail"),"")</f>
        <v>Pass</v>
      </c>
      <c r="I1246" s="338" t="str">
        <f t="shared" si="21"/>
        <v>Delta_5_H9</v>
      </c>
      <c r="J1246" s="339"/>
      <c r="K1246" s="339"/>
      <c r="L1246" s="339"/>
      <c r="M1246" s="339"/>
      <c r="N1246" s="339"/>
      <c r="O1246" s="339"/>
      <c r="P1246" s="339"/>
      <c r="Q1246" s="339"/>
    </row>
    <row r="1247" spans="1:17" ht="13.5" customHeight="1">
      <c r="A1247" s="481" t="s">
        <v>1127</v>
      </c>
      <c r="B1247" s="481" t="s">
        <v>744</v>
      </c>
      <c r="C1247" s="481" t="s">
        <v>580</v>
      </c>
      <c r="D1247" s="481" t="s">
        <v>1774</v>
      </c>
      <c r="E1247" s="481">
        <v>20218</v>
      </c>
      <c r="F1247" s="339"/>
      <c r="G1247" s="340">
        <f>IF(ISNUMBER(E1247),E1247/'Bulk DivVar Analysis'!$I$7,"")</f>
        <v>1.172771832129702</v>
      </c>
      <c r="H1247" s="338" t="str">
        <f>IF(ISNUMBER(E1247), IF(G1247&gt;'Bulk DivVar Analysis'!$J$9,"Pass","Fail"),"")</f>
        <v>Pass</v>
      </c>
      <c r="I1247" s="338" t="str">
        <f t="shared" si="21"/>
        <v>Delta_5_H10</v>
      </c>
      <c r="J1247" s="339"/>
      <c r="K1247" s="339"/>
      <c r="L1247" s="339"/>
      <c r="M1247" s="339"/>
      <c r="N1247" s="339"/>
      <c r="O1247" s="339"/>
      <c r="P1247" s="339"/>
      <c r="Q1247" s="339"/>
    </row>
    <row r="1248" spans="1:17" ht="13.5" customHeight="1">
      <c r="A1248" s="481" t="s">
        <v>1127</v>
      </c>
      <c r="B1248" s="481" t="s">
        <v>744</v>
      </c>
      <c r="C1248" s="481" t="s">
        <v>581</v>
      </c>
      <c r="D1248" s="481" t="s">
        <v>1775</v>
      </c>
      <c r="E1248" s="481">
        <v>11482</v>
      </c>
      <c r="F1248" s="339"/>
      <c r="G1248" s="340">
        <f>IF(ISNUMBER(E1248),E1248/'Bulk DivVar Analysis'!$I$7,"")</f>
        <v>0.66602859711708573</v>
      </c>
      <c r="H1248" s="338" t="str">
        <f>IF(ISNUMBER(E1248), IF(G1248&gt;'Bulk DivVar Analysis'!$J$9,"Pass","Fail"),"")</f>
        <v>Pass</v>
      </c>
      <c r="I1248" s="338" t="str">
        <f t="shared" si="21"/>
        <v>Delta_5_H11</v>
      </c>
      <c r="J1248" s="339"/>
      <c r="K1248" s="339"/>
      <c r="L1248" s="339"/>
      <c r="M1248" s="339"/>
      <c r="N1248" s="339"/>
      <c r="O1248" s="339"/>
      <c r="P1248" s="339"/>
      <c r="Q1248" s="339"/>
    </row>
    <row r="1249" spans="1:17" ht="13.5" customHeight="1">
      <c r="A1249" s="481" t="s">
        <v>1127</v>
      </c>
      <c r="B1249" s="481" t="s">
        <v>744</v>
      </c>
      <c r="C1249" s="481" t="s">
        <v>582</v>
      </c>
      <c r="D1249" s="481" t="s">
        <v>1776</v>
      </c>
      <c r="E1249" s="481">
        <v>6231</v>
      </c>
      <c r="F1249" s="339"/>
      <c r="G1249" s="340">
        <f>IF(ISNUMBER(E1249),E1249/'Bulk DivVar Analysis'!$I$7,"")</f>
        <v>0.3614373966762377</v>
      </c>
      <c r="H1249" s="338" t="str">
        <f>IF(ISNUMBER(E1249), IF(G1249&gt;'Bulk DivVar Analysis'!$J$9,"Pass","Fail"),"")</f>
        <v>Pass</v>
      </c>
      <c r="I1249" s="338" t="str">
        <f t="shared" si="21"/>
        <v>Delta_5_H12</v>
      </c>
      <c r="J1249" s="339"/>
      <c r="K1249" s="339"/>
      <c r="L1249" s="339"/>
      <c r="M1249" s="339"/>
      <c r="N1249" s="339"/>
      <c r="O1249" s="339"/>
      <c r="P1249" s="339"/>
      <c r="Q1249" s="339"/>
    </row>
    <row r="1250" spans="1:17" ht="13.5" customHeight="1">
      <c r="A1250" s="481" t="s">
        <v>1127</v>
      </c>
      <c r="B1250" s="481" t="s">
        <v>746</v>
      </c>
      <c r="C1250" s="481" t="s">
        <v>1128</v>
      </c>
      <c r="D1250" s="481" t="s">
        <v>1777</v>
      </c>
      <c r="E1250" s="481">
        <v>12643</v>
      </c>
      <c r="F1250" s="339"/>
      <c r="G1250" s="340">
        <f>IF(ISNUMBER(E1250),E1250/'Bulk DivVar Analysis'!$I$7,"")</f>
        <v>0.73337393775921578</v>
      </c>
      <c r="H1250" s="338" t="str">
        <f>IF(ISNUMBER(E1250), IF(G1250&gt;'Bulk DivVar Analysis'!$J$9,"Pass","Fail"),"")</f>
        <v>Pass</v>
      </c>
      <c r="I1250" s="338" t="str">
        <f t="shared" si="21"/>
        <v>Delta_6_A1</v>
      </c>
      <c r="J1250" s="339"/>
      <c r="K1250" s="339"/>
      <c r="L1250" s="339"/>
      <c r="M1250" s="339"/>
      <c r="N1250" s="339"/>
      <c r="O1250" s="339"/>
      <c r="P1250" s="339"/>
      <c r="Q1250" s="339"/>
    </row>
    <row r="1251" spans="1:17" ht="13.5" customHeight="1">
      <c r="A1251" s="481" t="s">
        <v>1127</v>
      </c>
      <c r="B1251" s="481" t="s">
        <v>746</v>
      </c>
      <c r="C1251" s="481" t="s">
        <v>1130</v>
      </c>
      <c r="D1251" s="481" t="s">
        <v>1778</v>
      </c>
      <c r="E1251" s="481">
        <v>334</v>
      </c>
      <c r="F1251" s="339"/>
      <c r="G1251" s="340">
        <f>IF(ISNUMBER(E1251),E1251/'Bulk DivVar Analysis'!$I$7,"")</f>
        <v>1.9374111778183822E-2</v>
      </c>
      <c r="H1251" s="338" t="str">
        <f>IF(ISNUMBER(E1251), IF(G1251&gt;'Bulk DivVar Analysis'!$J$9,"Pass","Fail"),"")</f>
        <v>Fail</v>
      </c>
      <c r="I1251" s="338" t="str">
        <f t="shared" si="21"/>
        <v>Delta_6_A2</v>
      </c>
      <c r="J1251" s="339"/>
      <c r="K1251" s="339"/>
      <c r="L1251" s="339"/>
      <c r="M1251" s="339"/>
      <c r="N1251" s="339"/>
      <c r="O1251" s="339"/>
      <c r="P1251" s="339"/>
      <c r="Q1251" s="339"/>
    </row>
    <row r="1252" spans="1:17" ht="13.5" customHeight="1">
      <c r="A1252" s="481" t="s">
        <v>1127</v>
      </c>
      <c r="B1252" s="481" t="s">
        <v>746</v>
      </c>
      <c r="C1252" s="481" t="s">
        <v>1132</v>
      </c>
      <c r="D1252" s="481" t="s">
        <v>1779</v>
      </c>
      <c r="E1252" s="481">
        <v>24758</v>
      </c>
      <c r="F1252" s="339"/>
      <c r="G1252" s="340">
        <f>IF(ISNUMBER(E1252),E1252/'Bulk DivVar Analysis'!$I$7,"")</f>
        <v>1.4361205371385481</v>
      </c>
      <c r="H1252" s="338" t="str">
        <f>IF(ISNUMBER(E1252), IF(G1252&gt;'Bulk DivVar Analysis'!$J$9,"Pass","Fail"),"")</f>
        <v>Pass</v>
      </c>
      <c r="I1252" s="338" t="str">
        <f t="shared" si="21"/>
        <v>Delta_6_A3</v>
      </c>
      <c r="J1252" s="339"/>
      <c r="K1252" s="339"/>
      <c r="L1252" s="339"/>
      <c r="M1252" s="339"/>
      <c r="N1252" s="339"/>
      <c r="O1252" s="339"/>
      <c r="P1252" s="339"/>
      <c r="Q1252" s="339"/>
    </row>
    <row r="1253" spans="1:17" ht="13.5" customHeight="1">
      <c r="A1253" s="481" t="s">
        <v>1127</v>
      </c>
      <c r="B1253" s="481" t="s">
        <v>746</v>
      </c>
      <c r="C1253" s="481" t="s">
        <v>1134</v>
      </c>
      <c r="D1253" s="481" t="s">
        <v>1780</v>
      </c>
      <c r="E1253" s="481">
        <v>37066</v>
      </c>
      <c r="F1253" s="339"/>
      <c r="G1253" s="340">
        <f>IF(ISNUMBER(E1253),E1253/'Bulk DivVar Analysis'!$I$7,"")</f>
        <v>2.1500623567968908</v>
      </c>
      <c r="H1253" s="338" t="str">
        <f>IF(ISNUMBER(E1253), IF(G1253&gt;'Bulk DivVar Analysis'!$J$9,"Pass","Fail"),"")</f>
        <v>Pass</v>
      </c>
      <c r="I1253" s="338" t="str">
        <f t="shared" si="21"/>
        <v>Delta_6_A4</v>
      </c>
      <c r="J1253" s="339"/>
      <c r="K1253" s="339"/>
      <c r="L1253" s="339"/>
      <c r="M1253" s="339"/>
      <c r="N1253" s="339"/>
      <c r="O1253" s="339"/>
      <c r="P1253" s="339"/>
      <c r="Q1253" s="339"/>
    </row>
    <row r="1254" spans="1:17" ht="13.5" customHeight="1">
      <c r="A1254" s="481" t="s">
        <v>1127</v>
      </c>
      <c r="B1254" s="481" t="s">
        <v>746</v>
      </c>
      <c r="C1254" s="481" t="s">
        <v>1136</v>
      </c>
      <c r="D1254" s="481" t="s">
        <v>1781</v>
      </c>
      <c r="E1254" s="481">
        <v>30537</v>
      </c>
      <c r="F1254" s="339"/>
      <c r="G1254" s="340">
        <f>IF(ISNUMBER(E1254),E1254/'Bulk DivVar Analysis'!$I$7,"")</f>
        <v>1.7713390759592795</v>
      </c>
      <c r="H1254" s="338" t="str">
        <f>IF(ISNUMBER(E1254), IF(G1254&gt;'Bulk DivVar Analysis'!$J$9,"Pass","Fail"),"")</f>
        <v>Pass</v>
      </c>
      <c r="I1254" s="338" t="str">
        <f t="shared" si="21"/>
        <v>Delta_6_A5</v>
      </c>
      <c r="J1254" s="339"/>
      <c r="K1254" s="339"/>
      <c r="L1254" s="339"/>
      <c r="M1254" s="339"/>
      <c r="N1254" s="339"/>
      <c r="O1254" s="339"/>
      <c r="P1254" s="339"/>
      <c r="Q1254" s="339"/>
    </row>
    <row r="1255" spans="1:17" ht="13.5" customHeight="1">
      <c r="A1255" s="481" t="s">
        <v>1127</v>
      </c>
      <c r="B1255" s="481" t="s">
        <v>746</v>
      </c>
      <c r="C1255" s="481" t="s">
        <v>1138</v>
      </c>
      <c r="D1255" s="481" t="s">
        <v>1782</v>
      </c>
      <c r="E1255" s="481">
        <v>12385</v>
      </c>
      <c r="F1255" s="339"/>
      <c r="G1255" s="340">
        <f>IF(ISNUMBER(E1255),E1255/'Bulk DivVar Analysis'!$I$7,"")</f>
        <v>0.7184083065054091</v>
      </c>
      <c r="H1255" s="338" t="str">
        <f>IF(ISNUMBER(E1255), IF(G1255&gt;'Bulk DivVar Analysis'!$J$9,"Pass","Fail"),"")</f>
        <v>Pass</v>
      </c>
      <c r="I1255" s="338" t="str">
        <f t="shared" si="21"/>
        <v>Delta_6_A6</v>
      </c>
      <c r="J1255" s="339"/>
      <c r="K1255" s="339"/>
      <c r="L1255" s="339"/>
      <c r="M1255" s="339"/>
      <c r="N1255" s="339"/>
      <c r="O1255" s="339"/>
      <c r="P1255" s="339"/>
      <c r="Q1255" s="339"/>
    </row>
    <row r="1256" spans="1:17" ht="13.5" customHeight="1">
      <c r="A1256" s="481" t="s">
        <v>1127</v>
      </c>
      <c r="B1256" s="481" t="s">
        <v>746</v>
      </c>
      <c r="C1256" s="481" t="s">
        <v>1140</v>
      </c>
      <c r="D1256" s="481" t="s">
        <v>1783</v>
      </c>
      <c r="E1256" s="481">
        <v>16490</v>
      </c>
      <c r="F1256" s="339"/>
      <c r="G1256" s="340">
        <f>IF(ISNUMBER(E1256),E1256/'Bulk DivVar Analysis'!$I$7,"")</f>
        <v>0.95652426114446476</v>
      </c>
      <c r="H1256" s="338" t="str">
        <f>IF(ISNUMBER(E1256), IF(G1256&gt;'Bulk DivVar Analysis'!$J$9,"Pass","Fail"),"")</f>
        <v>Pass</v>
      </c>
      <c r="I1256" s="338" t="str">
        <f t="shared" si="21"/>
        <v>Delta_6_A7</v>
      </c>
      <c r="J1256" s="339"/>
      <c r="K1256" s="339"/>
      <c r="L1256" s="339"/>
      <c r="M1256" s="339"/>
      <c r="N1256" s="339"/>
      <c r="O1256" s="339"/>
      <c r="P1256" s="339"/>
      <c r="Q1256" s="339"/>
    </row>
    <row r="1257" spans="1:17" ht="13.5" customHeight="1">
      <c r="A1257" s="481" t="s">
        <v>1127</v>
      </c>
      <c r="B1257" s="481" t="s">
        <v>746</v>
      </c>
      <c r="C1257" s="481" t="s">
        <v>1142</v>
      </c>
      <c r="D1257" s="481" t="s">
        <v>1784</v>
      </c>
      <c r="E1257" s="481">
        <v>3761</v>
      </c>
      <c r="F1257" s="339"/>
      <c r="G1257" s="340">
        <f>IF(ISNUMBER(E1257),E1257/'Bulk DivVar Analysis'!$I$7,"")</f>
        <v>0.21816177963398009</v>
      </c>
      <c r="H1257" s="338" t="str">
        <f>IF(ISNUMBER(E1257), IF(G1257&gt;'Bulk DivVar Analysis'!$J$9,"Pass","Fail"),"")</f>
        <v>Pass</v>
      </c>
      <c r="I1257" s="338" t="str">
        <f t="shared" si="21"/>
        <v>Delta_6_A8</v>
      </c>
      <c r="J1257" s="339"/>
      <c r="K1257" s="339"/>
      <c r="L1257" s="339"/>
      <c r="M1257" s="339"/>
      <c r="N1257" s="339"/>
      <c r="O1257" s="339"/>
      <c r="P1257" s="339"/>
      <c r="Q1257" s="339"/>
    </row>
    <row r="1258" spans="1:17" ht="13.5" customHeight="1">
      <c r="A1258" s="481" t="s">
        <v>1127</v>
      </c>
      <c r="B1258" s="481" t="s">
        <v>746</v>
      </c>
      <c r="C1258" s="481" t="s">
        <v>1144</v>
      </c>
      <c r="D1258" s="481" t="s">
        <v>1785</v>
      </c>
      <c r="E1258" s="481">
        <v>10135</v>
      </c>
      <c r="F1258" s="339"/>
      <c r="G1258" s="340">
        <f>IF(ISNUMBER(E1258),E1258/'Bulk DivVar Analysis'!$I$7,"")</f>
        <v>0.58789408045476954</v>
      </c>
      <c r="H1258" s="338" t="str">
        <f>IF(ISNUMBER(E1258), IF(G1258&gt;'Bulk DivVar Analysis'!$J$9,"Pass","Fail"),"")</f>
        <v>Pass</v>
      </c>
      <c r="I1258" s="338" t="str">
        <f t="shared" si="21"/>
        <v>Delta_6_A9</v>
      </c>
      <c r="J1258" s="339"/>
      <c r="K1258" s="339"/>
      <c r="L1258" s="339"/>
      <c r="M1258" s="339"/>
      <c r="N1258" s="339"/>
      <c r="O1258" s="339"/>
      <c r="P1258" s="339"/>
      <c r="Q1258" s="339"/>
    </row>
    <row r="1259" spans="1:17" ht="13.5" customHeight="1">
      <c r="A1259" s="481" t="s">
        <v>1127</v>
      </c>
      <c r="B1259" s="481" t="s">
        <v>746</v>
      </c>
      <c r="C1259" s="481" t="s">
        <v>496</v>
      </c>
      <c r="D1259" s="481" t="s">
        <v>1786</v>
      </c>
      <c r="E1259" s="481">
        <v>29338</v>
      </c>
      <c r="F1259" s="339"/>
      <c r="G1259" s="340">
        <f>IF(ISNUMBER(E1259),E1259/'Bulk DivVar Analysis'!$I$7,"")</f>
        <v>1.701789495054961</v>
      </c>
      <c r="H1259" s="338" t="str">
        <f>IF(ISNUMBER(E1259), IF(G1259&gt;'Bulk DivVar Analysis'!$J$9,"Pass","Fail"),"")</f>
        <v>Pass</v>
      </c>
      <c r="I1259" s="338" t="str">
        <f t="shared" si="21"/>
        <v>Delta_6_A10</v>
      </c>
      <c r="J1259" s="339"/>
      <c r="K1259" s="339"/>
      <c r="L1259" s="339"/>
      <c r="M1259" s="339"/>
      <c r="N1259" s="339"/>
      <c r="O1259" s="339"/>
      <c r="P1259" s="339"/>
      <c r="Q1259" s="339"/>
    </row>
    <row r="1260" spans="1:17" ht="13.5" customHeight="1">
      <c r="A1260" s="481" t="s">
        <v>1127</v>
      </c>
      <c r="B1260" s="481" t="s">
        <v>746</v>
      </c>
      <c r="C1260" s="481" t="s">
        <v>497</v>
      </c>
      <c r="D1260" s="481" t="s">
        <v>1787</v>
      </c>
      <c r="E1260" s="481">
        <v>3906</v>
      </c>
      <c r="F1260" s="339"/>
      <c r="G1260" s="340">
        <f>IF(ISNUMBER(E1260),E1260/'Bulk DivVar Analysis'!$I$7,"")</f>
        <v>0.2265726964239102</v>
      </c>
      <c r="H1260" s="338" t="str">
        <f>IF(ISNUMBER(E1260), IF(G1260&gt;'Bulk DivVar Analysis'!$J$9,"Pass","Fail"),"")</f>
        <v>Pass</v>
      </c>
      <c r="I1260" s="338" t="str">
        <f t="shared" si="21"/>
        <v>Delta_6_A11</v>
      </c>
      <c r="J1260" s="339"/>
      <c r="K1260" s="339"/>
      <c r="L1260" s="339"/>
      <c r="M1260" s="339"/>
      <c r="N1260" s="339"/>
      <c r="O1260" s="339"/>
      <c r="P1260" s="339"/>
      <c r="Q1260" s="339"/>
    </row>
    <row r="1261" spans="1:17" ht="13.5" customHeight="1">
      <c r="A1261" s="481" t="s">
        <v>1127</v>
      </c>
      <c r="B1261" s="481" t="s">
        <v>746</v>
      </c>
      <c r="C1261" s="481" t="s">
        <v>498</v>
      </c>
      <c r="D1261" s="481" t="s">
        <v>1788</v>
      </c>
      <c r="E1261" s="481">
        <v>16854</v>
      </c>
      <c r="F1261" s="339"/>
      <c r="G1261" s="340">
        <f>IF(ISNUMBER(E1261),E1261/'Bulk DivVar Analysis'!$I$7,"")</f>
        <v>0.97763856260332371</v>
      </c>
      <c r="H1261" s="338" t="str">
        <f>IF(ISNUMBER(E1261), IF(G1261&gt;'Bulk DivVar Analysis'!$J$9,"Pass","Fail"),"")</f>
        <v>Pass</v>
      </c>
      <c r="I1261" s="338" t="str">
        <f t="shared" si="21"/>
        <v>Delta_6_A12</v>
      </c>
      <c r="J1261" s="339"/>
      <c r="K1261" s="339"/>
      <c r="L1261" s="339"/>
      <c r="M1261" s="339"/>
      <c r="N1261" s="339"/>
      <c r="O1261" s="339"/>
      <c r="P1261" s="339"/>
      <c r="Q1261" s="339"/>
    </row>
    <row r="1262" spans="1:17" ht="13.5" customHeight="1">
      <c r="A1262" s="481" t="s">
        <v>1127</v>
      </c>
      <c r="B1262" s="481" t="s">
        <v>746</v>
      </c>
      <c r="C1262" s="481" t="s">
        <v>1149</v>
      </c>
      <c r="D1262" s="481" t="s">
        <v>1789</v>
      </c>
      <c r="E1262" s="481">
        <v>23954</v>
      </c>
      <c r="F1262" s="339"/>
      <c r="G1262" s="340">
        <f>IF(ISNUMBER(E1262),E1262/'Bulk DivVar Analysis'!$I$7,"")</f>
        <v>1.3894834536964529</v>
      </c>
      <c r="H1262" s="338" t="str">
        <f>IF(ISNUMBER(E1262), IF(G1262&gt;'Bulk DivVar Analysis'!$J$9,"Pass","Fail"),"")</f>
        <v>Pass</v>
      </c>
      <c r="I1262" s="338" t="str">
        <f t="shared" si="21"/>
        <v>Delta_6_B1</v>
      </c>
      <c r="J1262" s="339"/>
      <c r="K1262" s="339"/>
      <c r="L1262" s="339"/>
      <c r="M1262" s="339"/>
      <c r="N1262" s="339"/>
      <c r="O1262" s="339"/>
      <c r="P1262" s="339"/>
      <c r="Q1262" s="339"/>
    </row>
    <row r="1263" spans="1:17" ht="13.5" customHeight="1">
      <c r="A1263" s="481" t="s">
        <v>1127</v>
      </c>
      <c r="B1263" s="481" t="s">
        <v>746</v>
      </c>
      <c r="C1263" s="481" t="s">
        <v>1151</v>
      </c>
      <c r="D1263" s="481" t="s">
        <v>1790</v>
      </c>
      <c r="E1263" s="481">
        <v>5985</v>
      </c>
      <c r="F1263" s="339"/>
      <c r="G1263" s="340">
        <f>IF(ISNUMBER(E1263),E1263/'Bulk DivVar Analysis'!$I$7,"")</f>
        <v>0.34716784129470113</v>
      </c>
      <c r="H1263" s="338" t="str">
        <f>IF(ISNUMBER(E1263), IF(G1263&gt;'Bulk DivVar Analysis'!$J$9,"Pass","Fail"),"")</f>
        <v>Pass</v>
      </c>
      <c r="I1263" s="338" t="str">
        <f t="shared" si="21"/>
        <v>Delta_6_B2</v>
      </c>
      <c r="J1263" s="339"/>
      <c r="K1263" s="339"/>
      <c r="L1263" s="339"/>
      <c r="M1263" s="339"/>
      <c r="N1263" s="339"/>
      <c r="O1263" s="339"/>
      <c r="P1263" s="339"/>
      <c r="Q1263" s="339"/>
    </row>
    <row r="1264" spans="1:17" ht="13.5" customHeight="1">
      <c r="A1264" s="481" t="s">
        <v>1127</v>
      </c>
      <c r="B1264" s="481" t="s">
        <v>746</v>
      </c>
      <c r="C1264" s="481" t="s">
        <v>1153</v>
      </c>
      <c r="D1264" s="481" t="s">
        <v>1791</v>
      </c>
      <c r="E1264" s="481">
        <v>18794</v>
      </c>
      <c r="F1264" s="339"/>
      <c r="G1264" s="340">
        <f>IF(ISNUMBER(E1264),E1264/'Bulk DivVar Analysis'!$I$7,"")</f>
        <v>1.0901708286203196</v>
      </c>
      <c r="H1264" s="338" t="str">
        <f>IF(ISNUMBER(E1264), IF(G1264&gt;'Bulk DivVar Analysis'!$J$9,"Pass","Fail"),"")</f>
        <v>Pass</v>
      </c>
      <c r="I1264" s="338" t="str">
        <f t="shared" si="21"/>
        <v>Delta_6_B3</v>
      </c>
      <c r="J1264" s="339"/>
      <c r="K1264" s="339"/>
      <c r="L1264" s="339"/>
      <c r="M1264" s="339"/>
      <c r="N1264" s="339"/>
      <c r="O1264" s="339"/>
      <c r="P1264" s="339"/>
      <c r="Q1264" s="339"/>
    </row>
    <row r="1265" spans="1:17" ht="13.5" customHeight="1">
      <c r="A1265" s="481" t="s">
        <v>1127</v>
      </c>
      <c r="B1265" s="481" t="s">
        <v>746</v>
      </c>
      <c r="C1265" s="481" t="s">
        <v>1155</v>
      </c>
      <c r="D1265" s="481" t="s">
        <v>1792</v>
      </c>
      <c r="E1265" s="481">
        <v>9696</v>
      </c>
      <c r="F1265" s="339"/>
      <c r="G1265" s="340">
        <f>IF(ISNUMBER(E1265),E1265/'Bulk DivVar Analysis'!$I$7,"")</f>
        <v>0.5624293047942226</v>
      </c>
      <c r="H1265" s="338" t="str">
        <f>IF(ISNUMBER(E1265), IF(G1265&gt;'Bulk DivVar Analysis'!$J$9,"Pass","Fail"),"")</f>
        <v>Pass</v>
      </c>
      <c r="I1265" s="338" t="str">
        <f t="shared" si="21"/>
        <v>Delta_6_B4</v>
      </c>
      <c r="J1265" s="339"/>
      <c r="K1265" s="339"/>
      <c r="L1265" s="339"/>
      <c r="M1265" s="339"/>
      <c r="N1265" s="339"/>
      <c r="O1265" s="339"/>
      <c r="P1265" s="339"/>
      <c r="Q1265" s="339"/>
    </row>
    <row r="1266" spans="1:17" ht="13.5" customHeight="1">
      <c r="A1266" s="481" t="s">
        <v>1127</v>
      </c>
      <c r="B1266" s="481" t="s">
        <v>746</v>
      </c>
      <c r="C1266" s="481" t="s">
        <v>1157</v>
      </c>
      <c r="D1266" s="481" t="s">
        <v>1793</v>
      </c>
      <c r="E1266" s="481">
        <v>17148</v>
      </c>
      <c r="F1266" s="339"/>
      <c r="G1266" s="340">
        <f>IF(ISNUMBER(E1266),E1266/'Bulk DivVar Analysis'!$I$7,"")</f>
        <v>0.99469242147394066</v>
      </c>
      <c r="H1266" s="338" t="str">
        <f>IF(ISNUMBER(E1266), IF(G1266&gt;'Bulk DivVar Analysis'!$J$9,"Pass","Fail"),"")</f>
        <v>Pass</v>
      </c>
      <c r="I1266" s="338" t="str">
        <f t="shared" si="21"/>
        <v>Delta_6_B5</v>
      </c>
      <c r="J1266" s="339"/>
      <c r="K1266" s="339"/>
      <c r="L1266" s="339"/>
      <c r="M1266" s="339"/>
      <c r="N1266" s="339"/>
      <c r="O1266" s="339"/>
      <c r="P1266" s="339"/>
      <c r="Q1266" s="339"/>
    </row>
    <row r="1267" spans="1:17" ht="13.5" customHeight="1">
      <c r="A1267" s="481" t="s">
        <v>1127</v>
      </c>
      <c r="B1267" s="481" t="s">
        <v>746</v>
      </c>
      <c r="C1267" s="481" t="s">
        <v>1159</v>
      </c>
      <c r="D1267" s="481" t="s">
        <v>1794</v>
      </c>
      <c r="E1267" s="481">
        <v>31677</v>
      </c>
      <c r="F1267" s="339"/>
      <c r="G1267" s="340">
        <f>IF(ISNUMBER(E1267),E1267/'Bulk DivVar Analysis'!$I$7,"")</f>
        <v>1.8374662838249369</v>
      </c>
      <c r="H1267" s="338" t="str">
        <f>IF(ISNUMBER(E1267), IF(G1267&gt;'Bulk DivVar Analysis'!$J$9,"Pass","Fail"),"")</f>
        <v>Pass</v>
      </c>
      <c r="I1267" s="338" t="str">
        <f t="shared" si="21"/>
        <v>Delta_6_B6</v>
      </c>
      <c r="J1267" s="339"/>
      <c r="K1267" s="339"/>
      <c r="L1267" s="339"/>
      <c r="M1267" s="339"/>
      <c r="N1267" s="339"/>
      <c r="O1267" s="339"/>
      <c r="P1267" s="339"/>
      <c r="Q1267" s="339"/>
    </row>
    <row r="1268" spans="1:17" ht="13.5" customHeight="1">
      <c r="A1268" s="481" t="s">
        <v>1127</v>
      </c>
      <c r="B1268" s="481" t="s">
        <v>746</v>
      </c>
      <c r="C1268" s="481" t="s">
        <v>1161</v>
      </c>
      <c r="D1268" s="481" t="s">
        <v>1795</v>
      </c>
      <c r="E1268" s="481">
        <v>14323</v>
      </c>
      <c r="F1268" s="339"/>
      <c r="G1268" s="340">
        <f>IF(ISNUMBER(E1268),E1268/'Bulk DivVar Analysis'!$I$7,"")</f>
        <v>0.83082455987702664</v>
      </c>
      <c r="H1268" s="338" t="str">
        <f>IF(ISNUMBER(E1268), IF(G1268&gt;'Bulk DivVar Analysis'!$J$9,"Pass","Fail"),"")</f>
        <v>Pass</v>
      </c>
      <c r="I1268" s="338" t="str">
        <f t="shared" si="21"/>
        <v>Delta_6_B7</v>
      </c>
      <c r="J1268" s="339"/>
      <c r="K1268" s="339"/>
      <c r="L1268" s="339"/>
      <c r="M1268" s="339"/>
      <c r="N1268" s="339"/>
      <c r="O1268" s="339"/>
      <c r="P1268" s="339"/>
      <c r="Q1268" s="339"/>
    </row>
    <row r="1269" spans="1:17" ht="13.5" customHeight="1">
      <c r="A1269" s="481" t="s">
        <v>1127</v>
      </c>
      <c r="B1269" s="481" t="s">
        <v>746</v>
      </c>
      <c r="C1269" s="481" t="s">
        <v>1163</v>
      </c>
      <c r="D1269" s="481" t="s">
        <v>1796</v>
      </c>
      <c r="E1269" s="481">
        <v>15050</v>
      </c>
      <c r="F1269" s="339"/>
      <c r="G1269" s="340">
        <f>IF(ISNUMBER(E1269),E1269/'Bulk DivVar Analysis'!$I$7,"")</f>
        <v>0.8729951564720555</v>
      </c>
      <c r="H1269" s="338" t="str">
        <f>IF(ISNUMBER(E1269), IF(G1269&gt;'Bulk DivVar Analysis'!$J$9,"Pass","Fail"),"")</f>
        <v>Pass</v>
      </c>
      <c r="I1269" s="338" t="str">
        <f t="shared" si="21"/>
        <v>Delta_6_B8</v>
      </c>
      <c r="J1269" s="339"/>
      <c r="K1269" s="339"/>
      <c r="L1269" s="339"/>
      <c r="M1269" s="339"/>
      <c r="N1269" s="339"/>
      <c r="O1269" s="339"/>
      <c r="P1269" s="339"/>
      <c r="Q1269" s="339"/>
    </row>
    <row r="1270" spans="1:17" ht="13.5" customHeight="1">
      <c r="A1270" s="481" t="s">
        <v>1127</v>
      </c>
      <c r="B1270" s="481" t="s">
        <v>746</v>
      </c>
      <c r="C1270" s="481" t="s">
        <v>1165</v>
      </c>
      <c r="D1270" s="481" t="s">
        <v>1797</v>
      </c>
      <c r="E1270" s="481">
        <v>10158</v>
      </c>
      <c r="F1270" s="339"/>
      <c r="G1270" s="340">
        <f>IF(ISNUMBER(E1270),E1270/'Bulk DivVar Analysis'!$I$7,"")</f>
        <v>0.5892282258766206</v>
      </c>
      <c r="H1270" s="338" t="str">
        <f>IF(ISNUMBER(E1270), IF(G1270&gt;'Bulk DivVar Analysis'!$J$9,"Pass","Fail"),"")</f>
        <v>Pass</v>
      </c>
      <c r="I1270" s="338" t="str">
        <f t="shared" si="21"/>
        <v>Delta_6_B9</v>
      </c>
      <c r="J1270" s="339"/>
      <c r="K1270" s="339"/>
      <c r="L1270" s="339"/>
      <c r="M1270" s="339"/>
      <c r="N1270" s="339"/>
      <c r="O1270" s="339"/>
      <c r="P1270" s="339"/>
      <c r="Q1270" s="339"/>
    </row>
    <row r="1271" spans="1:17" ht="13.5" customHeight="1">
      <c r="A1271" s="481" t="s">
        <v>1127</v>
      </c>
      <c r="B1271" s="481" t="s">
        <v>746</v>
      </c>
      <c r="C1271" s="481" t="s">
        <v>508</v>
      </c>
      <c r="D1271" s="481" t="s">
        <v>1798</v>
      </c>
      <c r="E1271" s="481">
        <v>26711</v>
      </c>
      <c r="F1271" s="339"/>
      <c r="G1271" s="340">
        <f>IF(ISNUMBER(E1271),E1271/'Bulk DivVar Analysis'!$I$7,"")</f>
        <v>1.5494068853505032</v>
      </c>
      <c r="H1271" s="338" t="str">
        <f>IF(ISNUMBER(E1271), IF(G1271&gt;'Bulk DivVar Analysis'!$J$9,"Pass","Fail"),"")</f>
        <v>Pass</v>
      </c>
      <c r="I1271" s="338" t="str">
        <f t="shared" si="21"/>
        <v>Delta_6_B10</v>
      </c>
      <c r="J1271" s="339"/>
      <c r="K1271" s="339"/>
      <c r="L1271" s="339"/>
      <c r="M1271" s="339"/>
      <c r="N1271" s="339"/>
      <c r="O1271" s="339"/>
      <c r="P1271" s="339"/>
      <c r="Q1271" s="339"/>
    </row>
    <row r="1272" spans="1:17" ht="13.5" customHeight="1">
      <c r="A1272" s="481" t="s">
        <v>1127</v>
      </c>
      <c r="B1272" s="481" t="s">
        <v>746</v>
      </c>
      <c r="C1272" s="481" t="s">
        <v>509</v>
      </c>
      <c r="D1272" s="481" t="s">
        <v>1799</v>
      </c>
      <c r="E1272" s="481">
        <v>18973</v>
      </c>
      <c r="F1272" s="339"/>
      <c r="G1272" s="340">
        <f>IF(ISNUMBER(E1272),E1272/'Bulk DivVar Analysis'!$I$7,"")</f>
        <v>1.1005539603816816</v>
      </c>
      <c r="H1272" s="338" t="str">
        <f>IF(ISNUMBER(E1272), IF(G1272&gt;'Bulk DivVar Analysis'!$J$9,"Pass","Fail"),"")</f>
        <v>Pass</v>
      </c>
      <c r="I1272" s="338" t="str">
        <f t="shared" si="21"/>
        <v>Delta_6_B11</v>
      </c>
      <c r="J1272" s="339"/>
      <c r="K1272" s="339"/>
      <c r="L1272" s="339"/>
      <c r="M1272" s="339"/>
      <c r="N1272" s="339"/>
      <c r="O1272" s="339"/>
      <c r="P1272" s="339"/>
      <c r="Q1272" s="339"/>
    </row>
    <row r="1273" spans="1:17" ht="13.5" customHeight="1">
      <c r="A1273" s="481" t="s">
        <v>1127</v>
      </c>
      <c r="B1273" s="481" t="s">
        <v>746</v>
      </c>
      <c r="C1273" s="481" t="s">
        <v>510</v>
      </c>
      <c r="D1273" s="481" t="s">
        <v>1800</v>
      </c>
      <c r="E1273" s="481">
        <v>5901</v>
      </c>
      <c r="F1273" s="339"/>
      <c r="G1273" s="340">
        <f>IF(ISNUMBER(E1273),E1273/'Bulk DivVar Analysis'!$I$7,"")</f>
        <v>0.3422953101888106</v>
      </c>
      <c r="H1273" s="338" t="str">
        <f>IF(ISNUMBER(E1273), IF(G1273&gt;'Bulk DivVar Analysis'!$J$9,"Pass","Fail"),"")</f>
        <v>Pass</v>
      </c>
      <c r="I1273" s="338" t="str">
        <f t="shared" si="21"/>
        <v>Delta_6_B12</v>
      </c>
      <c r="J1273" s="339"/>
      <c r="K1273" s="339"/>
      <c r="L1273" s="339"/>
      <c r="M1273" s="339"/>
      <c r="N1273" s="339"/>
      <c r="O1273" s="339"/>
      <c r="P1273" s="339"/>
      <c r="Q1273" s="339"/>
    </row>
    <row r="1274" spans="1:17" ht="13.5" customHeight="1">
      <c r="A1274" s="481" t="s">
        <v>1127</v>
      </c>
      <c r="B1274" s="481" t="s">
        <v>746</v>
      </c>
      <c r="C1274" s="481" t="s">
        <v>1170</v>
      </c>
      <c r="D1274" s="481" t="s">
        <v>1801</v>
      </c>
      <c r="E1274" s="481">
        <v>25405</v>
      </c>
      <c r="F1274" s="339"/>
      <c r="G1274" s="340">
        <f>IF(ISNUMBER(E1274),E1274/'Bulk DivVar Analysis'!$I$7,"")</f>
        <v>1.4736506279184431</v>
      </c>
      <c r="H1274" s="338" t="str">
        <f>IF(ISNUMBER(E1274), IF(G1274&gt;'Bulk DivVar Analysis'!$J$9,"Pass","Fail"),"")</f>
        <v>Pass</v>
      </c>
      <c r="I1274" s="338" t="str">
        <f t="shared" si="21"/>
        <v>Delta_6_C1</v>
      </c>
      <c r="J1274" s="339"/>
      <c r="K1274" s="339"/>
      <c r="L1274" s="339"/>
      <c r="M1274" s="339"/>
      <c r="N1274" s="339"/>
      <c r="O1274" s="339"/>
      <c r="P1274" s="339"/>
      <c r="Q1274" s="339"/>
    </row>
    <row r="1275" spans="1:17" ht="13.5" customHeight="1">
      <c r="A1275" s="481" t="s">
        <v>1127</v>
      </c>
      <c r="B1275" s="481" t="s">
        <v>746</v>
      </c>
      <c r="C1275" s="481" t="s">
        <v>1172</v>
      </c>
      <c r="D1275" s="481" t="s">
        <v>1802</v>
      </c>
      <c r="E1275" s="481">
        <v>22839</v>
      </c>
      <c r="F1275" s="339"/>
      <c r="G1275" s="340">
        <f>IF(ISNUMBER(E1275),E1275/'Bulk DivVar Analysis'!$I$7,"")</f>
        <v>1.324806403898025</v>
      </c>
      <c r="H1275" s="338" t="str">
        <f>IF(ISNUMBER(E1275), IF(G1275&gt;'Bulk DivVar Analysis'!$J$9,"Pass","Fail"),"")</f>
        <v>Pass</v>
      </c>
      <c r="I1275" s="338" t="str">
        <f t="shared" si="21"/>
        <v>Delta_6_C2</v>
      </c>
      <c r="J1275" s="339"/>
      <c r="K1275" s="339"/>
      <c r="L1275" s="339"/>
      <c r="M1275" s="339"/>
      <c r="N1275" s="339"/>
      <c r="O1275" s="339"/>
      <c r="P1275" s="339"/>
      <c r="Q1275" s="339"/>
    </row>
    <row r="1276" spans="1:17" ht="13.5" customHeight="1">
      <c r="A1276" s="481" t="s">
        <v>1127</v>
      </c>
      <c r="B1276" s="481" t="s">
        <v>746</v>
      </c>
      <c r="C1276" s="481" t="s">
        <v>1174</v>
      </c>
      <c r="D1276" s="481" t="s">
        <v>1803</v>
      </c>
      <c r="E1276" s="481">
        <v>14286</v>
      </c>
      <c r="F1276" s="339"/>
      <c r="G1276" s="340">
        <f>IF(ISNUMBER(E1276),E1276/'Bulk DivVar Analysis'!$I$7,"")</f>
        <v>0.82867832593752722</v>
      </c>
      <c r="H1276" s="338" t="str">
        <f>IF(ISNUMBER(E1276), IF(G1276&gt;'Bulk DivVar Analysis'!$J$9,"Pass","Fail"),"")</f>
        <v>Pass</v>
      </c>
      <c r="I1276" s="338" t="str">
        <f t="shared" si="21"/>
        <v>Delta_6_C3</v>
      </c>
      <c r="J1276" s="339"/>
      <c r="K1276" s="339"/>
      <c r="L1276" s="339"/>
      <c r="M1276" s="339"/>
      <c r="N1276" s="339"/>
      <c r="O1276" s="339"/>
      <c r="P1276" s="339"/>
      <c r="Q1276" s="339"/>
    </row>
    <row r="1277" spans="1:17" ht="13.5" customHeight="1">
      <c r="A1277" s="481" t="s">
        <v>1127</v>
      </c>
      <c r="B1277" s="481" t="s">
        <v>746</v>
      </c>
      <c r="C1277" s="481" t="s">
        <v>1176</v>
      </c>
      <c r="D1277" s="481" t="s">
        <v>1804</v>
      </c>
      <c r="E1277" s="481">
        <v>11640</v>
      </c>
      <c r="F1277" s="339"/>
      <c r="G1277" s="340">
        <f>IF(ISNUMBER(E1277),E1277/'Bulk DivVar Analysis'!$I$7,"")</f>
        <v>0.67519359610197516</v>
      </c>
      <c r="H1277" s="338" t="str">
        <f>IF(ISNUMBER(E1277), IF(G1277&gt;'Bulk DivVar Analysis'!$J$9,"Pass","Fail"),"")</f>
        <v>Pass</v>
      </c>
      <c r="I1277" s="338" t="str">
        <f t="shared" si="21"/>
        <v>Delta_6_C4</v>
      </c>
      <c r="J1277" s="339"/>
      <c r="K1277" s="339"/>
      <c r="L1277" s="339"/>
      <c r="M1277" s="339"/>
      <c r="N1277" s="339"/>
      <c r="O1277" s="339"/>
      <c r="P1277" s="339"/>
      <c r="Q1277" s="339"/>
    </row>
    <row r="1278" spans="1:17" ht="13.5" customHeight="1">
      <c r="A1278" s="481" t="s">
        <v>1127</v>
      </c>
      <c r="B1278" s="481" t="s">
        <v>746</v>
      </c>
      <c r="C1278" s="481" t="s">
        <v>1178</v>
      </c>
      <c r="D1278" s="481" t="s">
        <v>1805</v>
      </c>
      <c r="E1278" s="481">
        <v>16015</v>
      </c>
      <c r="F1278" s="339"/>
      <c r="G1278" s="340">
        <f>IF(ISNUMBER(E1278),E1278/'Bulk DivVar Analysis'!$I$7,"")</f>
        <v>0.92897125786710755</v>
      </c>
      <c r="H1278" s="338" t="str">
        <f>IF(ISNUMBER(E1278), IF(G1278&gt;'Bulk DivVar Analysis'!$J$9,"Pass","Fail"),"")</f>
        <v>Pass</v>
      </c>
      <c r="I1278" s="338" t="str">
        <f t="shared" si="21"/>
        <v>Delta_6_C5</v>
      </c>
      <c r="J1278" s="339"/>
      <c r="K1278" s="339"/>
      <c r="L1278" s="339"/>
      <c r="M1278" s="339"/>
      <c r="N1278" s="339"/>
      <c r="O1278" s="339"/>
      <c r="P1278" s="339"/>
      <c r="Q1278" s="339"/>
    </row>
    <row r="1279" spans="1:17" ht="13.5" customHeight="1">
      <c r="A1279" s="481" t="s">
        <v>1127</v>
      </c>
      <c r="B1279" s="481" t="s">
        <v>746</v>
      </c>
      <c r="C1279" s="481" t="s">
        <v>1180</v>
      </c>
      <c r="D1279" s="481" t="s">
        <v>1806</v>
      </c>
      <c r="E1279" s="481">
        <v>13959</v>
      </c>
      <c r="F1279" s="339"/>
      <c r="G1279" s="340">
        <f>IF(ISNUMBER(E1279),E1279/'Bulk DivVar Analysis'!$I$7,"")</f>
        <v>0.80971025841816757</v>
      </c>
      <c r="H1279" s="338" t="str">
        <f>IF(ISNUMBER(E1279), IF(G1279&gt;'Bulk DivVar Analysis'!$J$9,"Pass","Fail"),"")</f>
        <v>Pass</v>
      </c>
      <c r="I1279" s="338" t="str">
        <f t="shared" si="21"/>
        <v>Delta_6_C6</v>
      </c>
      <c r="J1279" s="339"/>
      <c r="K1279" s="339"/>
      <c r="L1279" s="339"/>
      <c r="M1279" s="339"/>
      <c r="N1279" s="339"/>
      <c r="O1279" s="339"/>
      <c r="P1279" s="339"/>
      <c r="Q1279" s="339"/>
    </row>
    <row r="1280" spans="1:17" ht="13.5" customHeight="1">
      <c r="A1280" s="481" t="s">
        <v>1127</v>
      </c>
      <c r="B1280" s="481" t="s">
        <v>746</v>
      </c>
      <c r="C1280" s="481" t="s">
        <v>1182</v>
      </c>
      <c r="D1280" s="481" t="s">
        <v>1807</v>
      </c>
      <c r="E1280" s="481">
        <v>4364</v>
      </c>
      <c r="F1280" s="339"/>
      <c r="G1280" s="340">
        <f>IF(ISNUMBER(E1280),E1280/'Bulk DivVar Analysis'!$I$7,"")</f>
        <v>0.25313959221555149</v>
      </c>
      <c r="H1280" s="338" t="str">
        <f>IF(ISNUMBER(E1280), IF(G1280&gt;'Bulk DivVar Analysis'!$J$9,"Pass","Fail"),"")</f>
        <v>Pass</v>
      </c>
      <c r="I1280" s="338" t="str">
        <f t="shared" si="21"/>
        <v>Delta_6_C7</v>
      </c>
      <c r="J1280" s="339"/>
      <c r="K1280" s="339"/>
      <c r="L1280" s="339"/>
      <c r="M1280" s="339"/>
      <c r="N1280" s="339"/>
      <c r="O1280" s="339"/>
      <c r="P1280" s="339"/>
      <c r="Q1280" s="339"/>
    </row>
    <row r="1281" spans="1:17" ht="13.5" customHeight="1">
      <c r="A1281" s="481" t="s">
        <v>1127</v>
      </c>
      <c r="B1281" s="481" t="s">
        <v>746</v>
      </c>
      <c r="C1281" s="481" t="s">
        <v>1184</v>
      </c>
      <c r="D1281" s="481" t="s">
        <v>1808</v>
      </c>
      <c r="E1281" s="481">
        <v>11442</v>
      </c>
      <c r="F1281" s="339"/>
      <c r="G1281" s="340">
        <f>IF(ISNUMBER(E1281),E1281/'Bulk DivVar Analysis'!$I$7,"")</f>
        <v>0.66370834420951885</v>
      </c>
      <c r="H1281" s="338" t="str">
        <f>IF(ISNUMBER(E1281), IF(G1281&gt;'Bulk DivVar Analysis'!$J$9,"Pass","Fail"),"")</f>
        <v>Pass</v>
      </c>
      <c r="I1281" s="338" t="str">
        <f t="shared" si="21"/>
        <v>Delta_6_C8</v>
      </c>
      <c r="J1281" s="339"/>
      <c r="K1281" s="339"/>
      <c r="L1281" s="339"/>
      <c r="M1281" s="339"/>
      <c r="N1281" s="339"/>
      <c r="O1281" s="339"/>
      <c r="P1281" s="339"/>
      <c r="Q1281" s="339"/>
    </row>
    <row r="1282" spans="1:17" ht="13.5" customHeight="1">
      <c r="A1282" s="481" t="s">
        <v>1127</v>
      </c>
      <c r="B1282" s="481" t="s">
        <v>746</v>
      </c>
      <c r="C1282" s="481" t="s">
        <v>1186</v>
      </c>
      <c r="D1282" s="481" t="s">
        <v>1809</v>
      </c>
      <c r="E1282" s="481">
        <v>17853</v>
      </c>
      <c r="F1282" s="339"/>
      <c r="G1282" s="340">
        <f>IF(ISNUMBER(E1282),E1282/'Bulk DivVar Analysis'!$I$7,"")</f>
        <v>1.0355868789698077</v>
      </c>
      <c r="H1282" s="338" t="str">
        <f>IF(ISNUMBER(E1282), IF(G1282&gt;'Bulk DivVar Analysis'!$J$9,"Pass","Fail"),"")</f>
        <v>Pass</v>
      </c>
      <c r="I1282" s="338" t="str">
        <f t="shared" si="21"/>
        <v>Delta_6_C9</v>
      </c>
      <c r="J1282" s="339"/>
      <c r="K1282" s="339"/>
      <c r="L1282" s="339"/>
      <c r="M1282" s="339"/>
      <c r="N1282" s="339"/>
      <c r="O1282" s="339"/>
      <c r="P1282" s="339"/>
      <c r="Q1282" s="339"/>
    </row>
    <row r="1283" spans="1:17" ht="13.5" customHeight="1">
      <c r="A1283" s="481" t="s">
        <v>1127</v>
      </c>
      <c r="B1283" s="481" t="s">
        <v>746</v>
      </c>
      <c r="C1283" s="481" t="s">
        <v>520</v>
      </c>
      <c r="D1283" s="481" t="s">
        <v>1810</v>
      </c>
      <c r="E1283" s="481">
        <v>10838</v>
      </c>
      <c r="F1283" s="339"/>
      <c r="G1283" s="340">
        <f>IF(ISNUMBER(E1283),E1283/'Bulk DivVar Analysis'!$I$7,"")</f>
        <v>0.6286725253052583</v>
      </c>
      <c r="H1283" s="338" t="str">
        <f>IF(ISNUMBER(E1283), IF(G1283&gt;'Bulk DivVar Analysis'!$J$9,"Pass","Fail"),"")</f>
        <v>Pass</v>
      </c>
      <c r="I1283" s="338" t="str">
        <f t="shared" ref="I1283:I1346" si="22">_xlfn.TEXTJOIN("_",TRUE,B1283,C1283)</f>
        <v>Delta_6_C10</v>
      </c>
      <c r="J1283" s="339"/>
      <c r="K1283" s="339"/>
      <c r="L1283" s="339"/>
      <c r="M1283" s="339"/>
      <c r="N1283" s="339"/>
      <c r="O1283" s="339"/>
      <c r="P1283" s="339"/>
      <c r="Q1283" s="339"/>
    </row>
    <row r="1284" spans="1:17" ht="13.5" customHeight="1">
      <c r="A1284" s="481" t="s">
        <v>1127</v>
      </c>
      <c r="B1284" s="481" t="s">
        <v>746</v>
      </c>
      <c r="C1284" s="481" t="s">
        <v>521</v>
      </c>
      <c r="D1284" s="481" t="s">
        <v>1811</v>
      </c>
      <c r="E1284" s="481">
        <v>10891</v>
      </c>
      <c r="F1284" s="339"/>
      <c r="G1284" s="340">
        <f>IF(ISNUMBER(E1284),E1284/'Bulk DivVar Analysis'!$I$7,"")</f>
        <v>0.63174686040778449</v>
      </c>
      <c r="H1284" s="338" t="str">
        <f>IF(ISNUMBER(E1284), IF(G1284&gt;'Bulk DivVar Analysis'!$J$9,"Pass","Fail"),"")</f>
        <v>Pass</v>
      </c>
      <c r="I1284" s="338" t="str">
        <f t="shared" si="22"/>
        <v>Delta_6_C11</v>
      </c>
      <c r="J1284" s="339"/>
      <c r="K1284" s="339"/>
      <c r="L1284" s="339"/>
      <c r="M1284" s="339"/>
      <c r="N1284" s="339"/>
      <c r="O1284" s="339"/>
      <c r="P1284" s="339"/>
      <c r="Q1284" s="339"/>
    </row>
    <row r="1285" spans="1:17" ht="13.5" customHeight="1">
      <c r="A1285" s="481" t="s">
        <v>1127</v>
      </c>
      <c r="B1285" s="481" t="s">
        <v>746</v>
      </c>
      <c r="C1285" s="481" t="s">
        <v>522</v>
      </c>
      <c r="D1285" s="481" t="s">
        <v>1812</v>
      </c>
      <c r="E1285" s="481">
        <v>12949</v>
      </c>
      <c r="F1285" s="339"/>
      <c r="G1285" s="340">
        <f>IF(ISNUMBER(E1285),E1285/'Bulk DivVar Analysis'!$I$7,"")</f>
        <v>0.75112387250210277</v>
      </c>
      <c r="H1285" s="338" t="str">
        <f>IF(ISNUMBER(E1285), IF(G1285&gt;'Bulk DivVar Analysis'!$J$9,"Pass","Fail"),"")</f>
        <v>Pass</v>
      </c>
      <c r="I1285" s="338" t="str">
        <f t="shared" si="22"/>
        <v>Delta_6_C12</v>
      </c>
      <c r="J1285" s="339"/>
      <c r="K1285" s="339"/>
      <c r="L1285" s="339"/>
      <c r="M1285" s="339"/>
      <c r="N1285" s="339"/>
      <c r="O1285" s="339"/>
      <c r="P1285" s="339"/>
      <c r="Q1285" s="339"/>
    </row>
    <row r="1286" spans="1:17" ht="13.5" customHeight="1">
      <c r="A1286" s="481" t="s">
        <v>1127</v>
      </c>
      <c r="B1286" s="481" t="s">
        <v>746</v>
      </c>
      <c r="C1286" s="481" t="s">
        <v>1191</v>
      </c>
      <c r="D1286" s="481" t="s">
        <v>1813</v>
      </c>
      <c r="E1286" s="481">
        <v>30822</v>
      </c>
      <c r="F1286" s="339"/>
      <c r="G1286" s="340">
        <f>IF(ISNUMBER(E1286),E1286/'Bulk DivVar Analysis'!$I$7,"")</f>
        <v>1.787870877925694</v>
      </c>
      <c r="H1286" s="338" t="str">
        <f>IF(ISNUMBER(E1286), IF(G1286&gt;'Bulk DivVar Analysis'!$J$9,"Pass","Fail"),"")</f>
        <v>Pass</v>
      </c>
      <c r="I1286" s="338" t="str">
        <f t="shared" si="22"/>
        <v>Delta_6_D1</v>
      </c>
      <c r="J1286" s="339"/>
      <c r="K1286" s="339"/>
      <c r="L1286" s="339"/>
      <c r="M1286" s="339"/>
      <c r="N1286" s="339"/>
      <c r="O1286" s="339"/>
      <c r="P1286" s="339"/>
      <c r="Q1286" s="339"/>
    </row>
    <row r="1287" spans="1:17" ht="13.5" customHeight="1">
      <c r="A1287" s="481" t="s">
        <v>1127</v>
      </c>
      <c r="B1287" s="481" t="s">
        <v>746</v>
      </c>
      <c r="C1287" s="481" t="s">
        <v>1193</v>
      </c>
      <c r="D1287" s="481" t="s">
        <v>1814</v>
      </c>
      <c r="E1287" s="481">
        <v>20262</v>
      </c>
      <c r="F1287" s="339"/>
      <c r="G1287" s="340">
        <f>IF(ISNUMBER(E1287),E1287/'Bulk DivVar Analysis'!$I$7,"")</f>
        <v>1.1753241103280259</v>
      </c>
      <c r="H1287" s="338" t="str">
        <f>IF(ISNUMBER(E1287), IF(G1287&gt;'Bulk DivVar Analysis'!$J$9,"Pass","Fail"),"")</f>
        <v>Pass</v>
      </c>
      <c r="I1287" s="338" t="str">
        <f t="shared" si="22"/>
        <v>Delta_6_D2</v>
      </c>
      <c r="J1287" s="339"/>
      <c r="K1287" s="339"/>
      <c r="L1287" s="339"/>
      <c r="M1287" s="339"/>
      <c r="N1287" s="339"/>
      <c r="O1287" s="339"/>
      <c r="P1287" s="339"/>
      <c r="Q1287" s="339"/>
    </row>
    <row r="1288" spans="1:17" ht="13.5" customHeight="1">
      <c r="A1288" s="481" t="s">
        <v>1127</v>
      </c>
      <c r="B1288" s="481" t="s">
        <v>746</v>
      </c>
      <c r="C1288" s="481" t="s">
        <v>1195</v>
      </c>
      <c r="D1288" s="481" t="s">
        <v>1815</v>
      </c>
      <c r="E1288" s="481">
        <v>38928</v>
      </c>
      <c r="F1288" s="339"/>
      <c r="G1288" s="340">
        <f>IF(ISNUMBER(E1288),E1288/'Bulk DivVar Analysis'!$I$7,"")</f>
        <v>2.258070129644131</v>
      </c>
      <c r="H1288" s="338" t="str">
        <f>IF(ISNUMBER(E1288), IF(G1288&gt;'Bulk DivVar Analysis'!$J$9,"Pass","Fail"),"")</f>
        <v>Pass</v>
      </c>
      <c r="I1288" s="338" t="str">
        <f t="shared" si="22"/>
        <v>Delta_6_D3</v>
      </c>
      <c r="J1288" s="339"/>
      <c r="K1288" s="339"/>
      <c r="L1288" s="339"/>
      <c r="M1288" s="339"/>
      <c r="N1288" s="339"/>
      <c r="O1288" s="339"/>
      <c r="P1288" s="339"/>
      <c r="Q1288" s="339"/>
    </row>
    <row r="1289" spans="1:17" ht="13.5" customHeight="1">
      <c r="A1289" s="481" t="s">
        <v>1127</v>
      </c>
      <c r="B1289" s="481" t="s">
        <v>746</v>
      </c>
      <c r="C1289" s="481" t="s">
        <v>1197</v>
      </c>
      <c r="D1289" s="481" t="s">
        <v>1816</v>
      </c>
      <c r="E1289" s="481">
        <v>18631</v>
      </c>
      <c r="F1289" s="339"/>
      <c r="G1289" s="340">
        <f>IF(ISNUMBER(E1289),E1289/'Bulk DivVar Analysis'!$I$7,"")</f>
        <v>1.0807157980219844</v>
      </c>
      <c r="H1289" s="338" t="str">
        <f>IF(ISNUMBER(E1289), IF(G1289&gt;'Bulk DivVar Analysis'!$J$9,"Pass","Fail"),"")</f>
        <v>Pass</v>
      </c>
      <c r="I1289" s="338" t="str">
        <f t="shared" si="22"/>
        <v>Delta_6_D4</v>
      </c>
      <c r="J1289" s="339"/>
      <c r="K1289" s="339"/>
      <c r="L1289" s="339"/>
      <c r="M1289" s="339"/>
      <c r="N1289" s="339"/>
      <c r="O1289" s="339"/>
      <c r="P1289" s="339"/>
      <c r="Q1289" s="339"/>
    </row>
    <row r="1290" spans="1:17" ht="13.5" customHeight="1">
      <c r="A1290" s="481" t="s">
        <v>1127</v>
      </c>
      <c r="B1290" s="481" t="s">
        <v>746</v>
      </c>
      <c r="C1290" s="481" t="s">
        <v>1199</v>
      </c>
      <c r="D1290" s="481" t="s">
        <v>1817</v>
      </c>
      <c r="E1290" s="481">
        <v>12855</v>
      </c>
      <c r="F1290" s="339"/>
      <c r="G1290" s="340">
        <f>IF(ISNUMBER(E1290),E1290/'Bulk DivVar Analysis'!$I$7,"")</f>
        <v>0.74567127816932044</v>
      </c>
      <c r="H1290" s="338" t="str">
        <f>IF(ISNUMBER(E1290), IF(G1290&gt;'Bulk DivVar Analysis'!$J$9,"Pass","Fail"),"")</f>
        <v>Pass</v>
      </c>
      <c r="I1290" s="338" t="str">
        <f t="shared" si="22"/>
        <v>Delta_6_D5</v>
      </c>
      <c r="J1290" s="339"/>
      <c r="K1290" s="339"/>
      <c r="L1290" s="339"/>
      <c r="M1290" s="339"/>
      <c r="N1290" s="339"/>
      <c r="O1290" s="339"/>
      <c r="P1290" s="339"/>
      <c r="Q1290" s="339"/>
    </row>
    <row r="1291" spans="1:17" ht="13.5" customHeight="1">
      <c r="A1291" s="481" t="s">
        <v>1127</v>
      </c>
      <c r="B1291" s="481" t="s">
        <v>746</v>
      </c>
      <c r="C1291" s="481" t="s">
        <v>1201</v>
      </c>
      <c r="D1291" s="481" t="s">
        <v>1818</v>
      </c>
      <c r="E1291" s="481">
        <v>21240</v>
      </c>
      <c r="F1291" s="339"/>
      <c r="G1291" s="340">
        <f>IF(ISNUMBER(E1291),E1291/'Bulk DivVar Analysis'!$I$7,"")</f>
        <v>1.232054293918037</v>
      </c>
      <c r="H1291" s="338" t="str">
        <f>IF(ISNUMBER(E1291), IF(G1291&gt;'Bulk DivVar Analysis'!$J$9,"Pass","Fail"),"")</f>
        <v>Pass</v>
      </c>
      <c r="I1291" s="338" t="str">
        <f t="shared" si="22"/>
        <v>Delta_6_D6</v>
      </c>
      <c r="J1291" s="339"/>
      <c r="K1291" s="339"/>
      <c r="L1291" s="339"/>
      <c r="M1291" s="339"/>
      <c r="N1291" s="339"/>
      <c r="O1291" s="339"/>
      <c r="P1291" s="339"/>
      <c r="Q1291" s="339"/>
    </row>
    <row r="1292" spans="1:17" ht="13.5" customHeight="1">
      <c r="A1292" s="481" t="s">
        <v>1127</v>
      </c>
      <c r="B1292" s="481" t="s">
        <v>746</v>
      </c>
      <c r="C1292" s="481" t="s">
        <v>1203</v>
      </c>
      <c r="D1292" s="481" t="s">
        <v>1819</v>
      </c>
      <c r="E1292" s="481">
        <v>17187</v>
      </c>
      <c r="F1292" s="339"/>
      <c r="G1292" s="340">
        <f>IF(ISNUMBER(E1292),E1292/'Bulk DivVar Analysis'!$I$7,"")</f>
        <v>0.99695466805881838</v>
      </c>
      <c r="H1292" s="338" t="str">
        <f>IF(ISNUMBER(E1292), IF(G1292&gt;'Bulk DivVar Analysis'!$J$9,"Pass","Fail"),"")</f>
        <v>Pass</v>
      </c>
      <c r="I1292" s="338" t="str">
        <f t="shared" si="22"/>
        <v>Delta_6_D7</v>
      </c>
      <c r="J1292" s="339"/>
      <c r="K1292" s="339"/>
      <c r="L1292" s="339"/>
      <c r="M1292" s="339"/>
      <c r="N1292" s="339"/>
      <c r="O1292" s="339"/>
      <c r="P1292" s="339"/>
      <c r="Q1292" s="339"/>
    </row>
    <row r="1293" spans="1:17" ht="13.5" customHeight="1">
      <c r="A1293" s="481" t="s">
        <v>1127</v>
      </c>
      <c r="B1293" s="481" t="s">
        <v>746</v>
      </c>
      <c r="C1293" s="481" t="s">
        <v>1205</v>
      </c>
      <c r="D1293" s="481" t="s">
        <v>1820</v>
      </c>
      <c r="E1293" s="481">
        <v>32085</v>
      </c>
      <c r="F1293" s="339"/>
      <c r="G1293" s="340">
        <f>IF(ISNUMBER(E1293),E1293/'Bulk DivVar Analysis'!$I$7,"")</f>
        <v>1.8611328634821196</v>
      </c>
      <c r="H1293" s="338" t="str">
        <f>IF(ISNUMBER(E1293), IF(G1293&gt;'Bulk DivVar Analysis'!$J$9,"Pass","Fail"),"")</f>
        <v>Pass</v>
      </c>
      <c r="I1293" s="338" t="str">
        <f t="shared" si="22"/>
        <v>Delta_6_D8</v>
      </c>
      <c r="J1293" s="339"/>
      <c r="K1293" s="339"/>
      <c r="L1293" s="339"/>
      <c r="M1293" s="339"/>
      <c r="N1293" s="339"/>
      <c r="O1293" s="339"/>
      <c r="P1293" s="339"/>
      <c r="Q1293" s="339"/>
    </row>
    <row r="1294" spans="1:17" ht="13.5" customHeight="1">
      <c r="A1294" s="481" t="s">
        <v>1127</v>
      </c>
      <c r="B1294" s="481" t="s">
        <v>746</v>
      </c>
      <c r="C1294" s="481" t="s">
        <v>1207</v>
      </c>
      <c r="D1294" s="481" t="s">
        <v>1821</v>
      </c>
      <c r="E1294" s="481">
        <v>11192</v>
      </c>
      <c r="F1294" s="339"/>
      <c r="G1294" s="340">
        <f>IF(ISNUMBER(E1294),E1294/'Bulk DivVar Analysis'!$I$7,"")</f>
        <v>0.64920676353722551</v>
      </c>
      <c r="H1294" s="338" t="str">
        <f>IF(ISNUMBER(E1294), IF(G1294&gt;'Bulk DivVar Analysis'!$J$9,"Pass","Fail"),"")</f>
        <v>Pass</v>
      </c>
      <c r="I1294" s="338" t="str">
        <f t="shared" si="22"/>
        <v>Delta_6_D9</v>
      </c>
      <c r="J1294" s="339"/>
      <c r="K1294" s="339"/>
      <c r="L1294" s="339"/>
      <c r="M1294" s="339"/>
      <c r="N1294" s="339"/>
      <c r="O1294" s="339"/>
      <c r="P1294" s="339"/>
      <c r="Q1294" s="339"/>
    </row>
    <row r="1295" spans="1:17" ht="13.5" customHeight="1">
      <c r="A1295" s="481" t="s">
        <v>1127</v>
      </c>
      <c r="B1295" s="481" t="s">
        <v>746</v>
      </c>
      <c r="C1295" s="481" t="s">
        <v>532</v>
      </c>
      <c r="D1295" s="481" t="s">
        <v>1822</v>
      </c>
      <c r="E1295" s="481">
        <v>18842</v>
      </c>
      <c r="F1295" s="339"/>
      <c r="G1295" s="340">
        <f>IF(ISNUMBER(E1295),E1295/'Bulk DivVar Analysis'!$I$7,"")</f>
        <v>1.0929551321094</v>
      </c>
      <c r="H1295" s="338" t="str">
        <f>IF(ISNUMBER(E1295), IF(G1295&gt;'Bulk DivVar Analysis'!$J$9,"Pass","Fail"),"")</f>
        <v>Pass</v>
      </c>
      <c r="I1295" s="338" t="str">
        <f t="shared" si="22"/>
        <v>Delta_6_D10</v>
      </c>
      <c r="J1295" s="339"/>
      <c r="K1295" s="339"/>
      <c r="L1295" s="339"/>
      <c r="M1295" s="339"/>
      <c r="N1295" s="339"/>
      <c r="O1295" s="339"/>
      <c r="P1295" s="339"/>
      <c r="Q1295" s="339"/>
    </row>
    <row r="1296" spans="1:17" ht="13.5" customHeight="1">
      <c r="A1296" s="481" t="s">
        <v>1127</v>
      </c>
      <c r="B1296" s="481" t="s">
        <v>746</v>
      </c>
      <c r="C1296" s="481" t="s">
        <v>533</v>
      </c>
      <c r="D1296" s="481" t="s">
        <v>1823</v>
      </c>
      <c r="E1296" s="481">
        <v>31774</v>
      </c>
      <c r="F1296" s="339"/>
      <c r="G1296" s="340">
        <f>IF(ISNUMBER(E1296),E1296/'Bulk DivVar Analysis'!$I$7,"")</f>
        <v>1.8430928971257867</v>
      </c>
      <c r="H1296" s="338" t="str">
        <f>IF(ISNUMBER(E1296), IF(G1296&gt;'Bulk DivVar Analysis'!$J$9,"Pass","Fail"),"")</f>
        <v>Pass</v>
      </c>
      <c r="I1296" s="338" t="str">
        <f t="shared" si="22"/>
        <v>Delta_6_D11</v>
      </c>
      <c r="J1296" s="339"/>
      <c r="K1296" s="339"/>
      <c r="L1296" s="339"/>
      <c r="M1296" s="339"/>
      <c r="N1296" s="339"/>
      <c r="O1296" s="339"/>
      <c r="P1296" s="339"/>
      <c r="Q1296" s="339"/>
    </row>
    <row r="1297" spans="1:17" ht="13.5" customHeight="1">
      <c r="A1297" s="481" t="s">
        <v>1127</v>
      </c>
      <c r="B1297" s="481" t="s">
        <v>746</v>
      </c>
      <c r="C1297" s="481" t="s">
        <v>534</v>
      </c>
      <c r="D1297" s="481" t="s">
        <v>1824</v>
      </c>
      <c r="E1297" s="481">
        <v>35494</v>
      </c>
      <c r="F1297" s="339"/>
      <c r="G1297" s="340">
        <f>IF(ISNUMBER(E1297),E1297/'Bulk DivVar Analysis'!$I$7,"")</f>
        <v>2.0588764175295107</v>
      </c>
      <c r="H1297" s="338" t="str">
        <f>IF(ISNUMBER(E1297), IF(G1297&gt;'Bulk DivVar Analysis'!$J$9,"Pass","Fail"),"")</f>
        <v>Pass</v>
      </c>
      <c r="I1297" s="338" t="str">
        <f t="shared" si="22"/>
        <v>Delta_6_D12</v>
      </c>
      <c r="J1297" s="339"/>
      <c r="K1297" s="339"/>
      <c r="L1297" s="339"/>
      <c r="M1297" s="339"/>
      <c r="N1297" s="339"/>
      <c r="O1297" s="339"/>
      <c r="P1297" s="339"/>
      <c r="Q1297" s="339"/>
    </row>
    <row r="1298" spans="1:17" ht="13.5" customHeight="1">
      <c r="A1298" s="481" t="s">
        <v>1127</v>
      </c>
      <c r="B1298" s="481" t="s">
        <v>746</v>
      </c>
      <c r="C1298" s="481" t="s">
        <v>1212</v>
      </c>
      <c r="D1298" s="481" t="s">
        <v>1825</v>
      </c>
      <c r="E1298" s="481">
        <v>18139</v>
      </c>
      <c r="F1298" s="339"/>
      <c r="G1298" s="340">
        <f>IF(ISNUMBER(E1298),E1298/'Bulk DivVar Analysis'!$I$7,"")</f>
        <v>1.0521766872589111</v>
      </c>
      <c r="H1298" s="338" t="str">
        <f>IF(ISNUMBER(E1298), IF(G1298&gt;'Bulk DivVar Analysis'!$J$9,"Pass","Fail"),"")</f>
        <v>Pass</v>
      </c>
      <c r="I1298" s="338" t="str">
        <f t="shared" si="22"/>
        <v>Delta_6_E1</v>
      </c>
      <c r="J1298" s="339"/>
      <c r="K1298" s="339"/>
      <c r="L1298" s="339"/>
      <c r="M1298" s="339"/>
      <c r="N1298" s="339"/>
      <c r="O1298" s="339"/>
      <c r="P1298" s="339"/>
      <c r="Q1298" s="339"/>
    </row>
    <row r="1299" spans="1:17" ht="13.5" customHeight="1">
      <c r="A1299" s="481" t="s">
        <v>1127</v>
      </c>
      <c r="B1299" s="481" t="s">
        <v>746</v>
      </c>
      <c r="C1299" s="481" t="s">
        <v>1214</v>
      </c>
      <c r="D1299" s="481" t="s">
        <v>1826</v>
      </c>
      <c r="E1299" s="481">
        <v>17747</v>
      </c>
      <c r="F1299" s="339"/>
      <c r="G1299" s="340">
        <f>IF(ISNUMBER(E1299),E1299/'Bulk DivVar Analysis'!$I$7,"")</f>
        <v>1.0294382087647553</v>
      </c>
      <c r="H1299" s="338" t="str">
        <f>IF(ISNUMBER(E1299), IF(G1299&gt;'Bulk DivVar Analysis'!$J$9,"Pass","Fail"),"")</f>
        <v>Pass</v>
      </c>
      <c r="I1299" s="338" t="str">
        <f t="shared" si="22"/>
        <v>Delta_6_E2</v>
      </c>
      <c r="J1299" s="339"/>
      <c r="K1299" s="339"/>
      <c r="L1299" s="339"/>
      <c r="M1299" s="339"/>
      <c r="N1299" s="339"/>
      <c r="O1299" s="339"/>
      <c r="P1299" s="339"/>
      <c r="Q1299" s="339"/>
    </row>
    <row r="1300" spans="1:17" ht="13.5" customHeight="1">
      <c r="A1300" s="481" t="s">
        <v>1127</v>
      </c>
      <c r="B1300" s="481" t="s">
        <v>746</v>
      </c>
      <c r="C1300" s="481" t="s">
        <v>1216</v>
      </c>
      <c r="D1300" s="481" t="s">
        <v>1827</v>
      </c>
      <c r="E1300" s="481">
        <v>23872</v>
      </c>
      <c r="F1300" s="339"/>
      <c r="G1300" s="340">
        <f>IF(ISNUMBER(E1300),E1300/'Bulk DivVar Analysis'!$I$7,"")</f>
        <v>1.3847269352359408</v>
      </c>
      <c r="H1300" s="338" t="str">
        <f>IF(ISNUMBER(E1300), IF(G1300&gt;'Bulk DivVar Analysis'!$J$9,"Pass","Fail"),"")</f>
        <v>Pass</v>
      </c>
      <c r="I1300" s="338" t="str">
        <f t="shared" si="22"/>
        <v>Delta_6_E3</v>
      </c>
      <c r="J1300" s="339"/>
      <c r="K1300" s="339"/>
      <c r="L1300" s="339"/>
      <c r="M1300" s="339"/>
      <c r="N1300" s="339"/>
      <c r="O1300" s="339"/>
      <c r="P1300" s="339"/>
      <c r="Q1300" s="339"/>
    </row>
    <row r="1301" spans="1:17" ht="13.5" customHeight="1">
      <c r="A1301" s="481" t="s">
        <v>1127</v>
      </c>
      <c r="B1301" s="481" t="s">
        <v>746</v>
      </c>
      <c r="C1301" s="481" t="s">
        <v>1218</v>
      </c>
      <c r="D1301" s="481" t="s">
        <v>1828</v>
      </c>
      <c r="E1301" s="481">
        <v>40488</v>
      </c>
      <c r="F1301" s="339"/>
      <c r="G1301" s="340">
        <f>IF(ISNUMBER(E1301),E1301/'Bulk DivVar Analysis'!$I$7,"")</f>
        <v>2.3485599930392413</v>
      </c>
      <c r="H1301" s="338" t="str">
        <f>IF(ISNUMBER(E1301), IF(G1301&gt;'Bulk DivVar Analysis'!$J$9,"Pass","Fail"),"")</f>
        <v>Pass</v>
      </c>
      <c r="I1301" s="338" t="str">
        <f t="shared" si="22"/>
        <v>Delta_6_E4</v>
      </c>
      <c r="J1301" s="339"/>
      <c r="K1301" s="339"/>
      <c r="L1301" s="339"/>
      <c r="M1301" s="339"/>
      <c r="N1301" s="339"/>
      <c r="O1301" s="339"/>
      <c r="P1301" s="339"/>
      <c r="Q1301" s="339"/>
    </row>
    <row r="1302" spans="1:17" ht="13.5" customHeight="1">
      <c r="A1302" s="481" t="s">
        <v>1127</v>
      </c>
      <c r="B1302" s="481" t="s">
        <v>746</v>
      </c>
      <c r="C1302" s="481" t="s">
        <v>1220</v>
      </c>
      <c r="D1302" s="481" t="s">
        <v>1829</v>
      </c>
      <c r="E1302" s="481">
        <v>13220</v>
      </c>
      <c r="F1302" s="339"/>
      <c r="G1302" s="340">
        <f>IF(ISNUMBER(E1302),E1302/'Bulk DivVar Analysis'!$I$7,"")</f>
        <v>0.76684358595086866</v>
      </c>
      <c r="H1302" s="338" t="str">
        <f>IF(ISNUMBER(E1302), IF(G1302&gt;'Bulk DivVar Analysis'!$J$9,"Pass","Fail"),"")</f>
        <v>Pass</v>
      </c>
      <c r="I1302" s="338" t="str">
        <f t="shared" si="22"/>
        <v>Delta_6_E5</v>
      </c>
      <c r="J1302" s="339"/>
      <c r="K1302" s="339"/>
      <c r="L1302" s="339"/>
      <c r="M1302" s="339"/>
      <c r="N1302" s="339"/>
      <c r="O1302" s="339"/>
      <c r="P1302" s="339"/>
      <c r="Q1302" s="339"/>
    </row>
    <row r="1303" spans="1:17" ht="13.5" customHeight="1">
      <c r="A1303" s="481" t="s">
        <v>1127</v>
      </c>
      <c r="B1303" s="481" t="s">
        <v>746</v>
      </c>
      <c r="C1303" s="481" t="s">
        <v>1222</v>
      </c>
      <c r="D1303" s="481" t="s">
        <v>1830</v>
      </c>
      <c r="E1303" s="481">
        <v>34929</v>
      </c>
      <c r="F1303" s="339"/>
      <c r="G1303" s="340">
        <f>IF(ISNUMBER(E1303),E1303/'Bulk DivVar Analysis'!$I$7,"")</f>
        <v>2.026102845210128</v>
      </c>
      <c r="H1303" s="338" t="str">
        <f>IF(ISNUMBER(E1303), IF(G1303&gt;'Bulk DivVar Analysis'!$J$9,"Pass","Fail"),"")</f>
        <v>Pass</v>
      </c>
      <c r="I1303" s="338" t="str">
        <f t="shared" si="22"/>
        <v>Delta_6_E6</v>
      </c>
      <c r="J1303" s="339"/>
      <c r="K1303" s="339"/>
      <c r="L1303" s="339"/>
      <c r="M1303" s="339"/>
      <c r="N1303" s="339"/>
      <c r="O1303" s="339"/>
      <c r="P1303" s="339"/>
      <c r="Q1303" s="339"/>
    </row>
    <row r="1304" spans="1:17" ht="13.5" customHeight="1">
      <c r="A1304" s="481" t="s">
        <v>1127</v>
      </c>
      <c r="B1304" s="481" t="s">
        <v>746</v>
      </c>
      <c r="C1304" s="481" t="s">
        <v>1224</v>
      </c>
      <c r="D1304" s="481" t="s">
        <v>1831</v>
      </c>
      <c r="E1304" s="481">
        <v>28220</v>
      </c>
      <c r="F1304" s="339"/>
      <c r="G1304" s="340">
        <f>IF(ISNUMBER(E1304),E1304/'Bulk DivVar Analysis'!$I$7,"")</f>
        <v>1.6369384262884654</v>
      </c>
      <c r="H1304" s="338" t="str">
        <f>IF(ISNUMBER(E1304), IF(G1304&gt;'Bulk DivVar Analysis'!$J$9,"Pass","Fail"),"")</f>
        <v>Pass</v>
      </c>
      <c r="I1304" s="338" t="str">
        <f t="shared" si="22"/>
        <v>Delta_6_E7</v>
      </c>
      <c r="J1304" s="339"/>
      <c r="K1304" s="339"/>
      <c r="L1304" s="339"/>
      <c r="M1304" s="339"/>
      <c r="N1304" s="339"/>
      <c r="O1304" s="339"/>
      <c r="P1304" s="339"/>
      <c r="Q1304" s="339"/>
    </row>
    <row r="1305" spans="1:17" ht="13.5" customHeight="1">
      <c r="A1305" s="481" t="s">
        <v>1127</v>
      </c>
      <c r="B1305" s="481" t="s">
        <v>746</v>
      </c>
      <c r="C1305" s="481" t="s">
        <v>1226</v>
      </c>
      <c r="D1305" s="481" t="s">
        <v>1832</v>
      </c>
      <c r="E1305" s="481">
        <v>17358</v>
      </c>
      <c r="F1305" s="339"/>
      <c r="G1305" s="340">
        <f>IF(ISNUMBER(E1305),E1305/'Bulk DivVar Analysis'!$I$7,"")</f>
        <v>1.006873749238667</v>
      </c>
      <c r="H1305" s="338" t="str">
        <f>IF(ISNUMBER(E1305), IF(G1305&gt;'Bulk DivVar Analysis'!$J$9,"Pass","Fail"),"")</f>
        <v>Pass</v>
      </c>
      <c r="I1305" s="338" t="str">
        <f t="shared" si="22"/>
        <v>Delta_6_E8</v>
      </c>
      <c r="J1305" s="339"/>
      <c r="K1305" s="339"/>
      <c r="L1305" s="339"/>
      <c r="M1305" s="339"/>
      <c r="N1305" s="339"/>
      <c r="O1305" s="339"/>
      <c r="P1305" s="339"/>
      <c r="Q1305" s="339"/>
    </row>
    <row r="1306" spans="1:17" ht="13.5" customHeight="1">
      <c r="A1306" s="481" t="s">
        <v>1127</v>
      </c>
      <c r="B1306" s="481" t="s">
        <v>746</v>
      </c>
      <c r="C1306" s="481" t="s">
        <v>1228</v>
      </c>
      <c r="D1306" s="481" t="s">
        <v>1833</v>
      </c>
      <c r="E1306" s="481">
        <v>29000</v>
      </c>
      <c r="F1306" s="339"/>
      <c r="G1306" s="340">
        <f>IF(ISNUMBER(E1306),E1306/'Bulk DivVar Analysis'!$I$7,"")</f>
        <v>1.6821833579860204</v>
      </c>
      <c r="H1306" s="338" t="str">
        <f>IF(ISNUMBER(E1306), IF(G1306&gt;'Bulk DivVar Analysis'!$J$9,"Pass","Fail"),"")</f>
        <v>Pass</v>
      </c>
      <c r="I1306" s="338" t="str">
        <f t="shared" si="22"/>
        <v>Delta_6_E9</v>
      </c>
      <c r="J1306" s="339"/>
      <c r="K1306" s="339"/>
      <c r="L1306" s="339"/>
      <c r="M1306" s="339"/>
      <c r="N1306" s="339"/>
      <c r="O1306" s="339"/>
      <c r="P1306" s="339"/>
      <c r="Q1306" s="339"/>
    </row>
    <row r="1307" spans="1:17" ht="13.5" customHeight="1">
      <c r="A1307" s="481" t="s">
        <v>1127</v>
      </c>
      <c r="B1307" s="481" t="s">
        <v>746</v>
      </c>
      <c r="C1307" s="481" t="s">
        <v>544</v>
      </c>
      <c r="D1307" s="481" t="s">
        <v>1834</v>
      </c>
      <c r="E1307" s="481">
        <v>30083</v>
      </c>
      <c r="F1307" s="339"/>
      <c r="G1307" s="340">
        <f>IF(ISNUMBER(E1307),E1307/'Bulk DivVar Analysis'!$I$7,"")</f>
        <v>1.745004205458395</v>
      </c>
      <c r="H1307" s="338" t="str">
        <f>IF(ISNUMBER(E1307), IF(G1307&gt;'Bulk DivVar Analysis'!$J$9,"Pass","Fail"),"")</f>
        <v>Pass</v>
      </c>
      <c r="I1307" s="338" t="str">
        <f t="shared" si="22"/>
        <v>Delta_6_E10</v>
      </c>
      <c r="J1307" s="339"/>
      <c r="K1307" s="339"/>
      <c r="L1307" s="339"/>
      <c r="M1307" s="339"/>
      <c r="N1307" s="339"/>
      <c r="O1307" s="339"/>
      <c r="P1307" s="339"/>
      <c r="Q1307" s="339"/>
    </row>
    <row r="1308" spans="1:17" ht="13.5" customHeight="1">
      <c r="A1308" s="481" t="s">
        <v>1127</v>
      </c>
      <c r="B1308" s="481" t="s">
        <v>746</v>
      </c>
      <c r="C1308" s="481" t="s">
        <v>545</v>
      </c>
      <c r="D1308" s="481" t="s">
        <v>1835</v>
      </c>
      <c r="E1308" s="481">
        <v>12493</v>
      </c>
      <c r="F1308" s="339"/>
      <c r="G1308" s="340">
        <f>IF(ISNUMBER(E1308),E1308/'Bulk DivVar Analysis'!$I$7,"")</f>
        <v>0.72467298935583979</v>
      </c>
      <c r="H1308" s="338" t="str">
        <f>IF(ISNUMBER(E1308), IF(G1308&gt;'Bulk DivVar Analysis'!$J$9,"Pass","Fail"),"")</f>
        <v>Pass</v>
      </c>
      <c r="I1308" s="338" t="str">
        <f t="shared" si="22"/>
        <v>Delta_6_E11</v>
      </c>
      <c r="J1308" s="339"/>
      <c r="K1308" s="339"/>
      <c r="L1308" s="339"/>
      <c r="M1308" s="339"/>
      <c r="N1308" s="339"/>
      <c r="O1308" s="339"/>
      <c r="P1308" s="339"/>
      <c r="Q1308" s="339"/>
    </row>
    <row r="1309" spans="1:17" ht="13.5" customHeight="1">
      <c r="A1309" s="481" t="s">
        <v>1127</v>
      </c>
      <c r="B1309" s="481" t="s">
        <v>746</v>
      </c>
      <c r="C1309" s="481" t="s">
        <v>546</v>
      </c>
      <c r="D1309" s="481" t="s">
        <v>1836</v>
      </c>
      <c r="E1309" s="481">
        <v>10493</v>
      </c>
      <c r="F1309" s="339"/>
      <c r="G1309" s="340">
        <f>IF(ISNUMBER(E1309),E1309/'Bulk DivVar Analysis'!$I$7,"")</f>
        <v>0.60866034397749358</v>
      </c>
      <c r="H1309" s="338" t="str">
        <f>IF(ISNUMBER(E1309), IF(G1309&gt;'Bulk DivVar Analysis'!$J$9,"Pass","Fail"),"")</f>
        <v>Pass</v>
      </c>
      <c r="I1309" s="338" t="str">
        <f t="shared" si="22"/>
        <v>Delta_6_E12</v>
      </c>
      <c r="J1309" s="339"/>
      <c r="K1309" s="339"/>
      <c r="L1309" s="339"/>
      <c r="M1309" s="339"/>
      <c r="N1309" s="339"/>
      <c r="O1309" s="339"/>
      <c r="P1309" s="339"/>
      <c r="Q1309" s="339"/>
    </row>
    <row r="1310" spans="1:17" ht="13.5" customHeight="1">
      <c r="A1310" s="481" t="s">
        <v>1127</v>
      </c>
      <c r="B1310" s="481" t="s">
        <v>746</v>
      </c>
      <c r="C1310" s="481" t="s">
        <v>1233</v>
      </c>
      <c r="D1310" s="481" t="s">
        <v>1837</v>
      </c>
      <c r="E1310" s="481">
        <v>14999</v>
      </c>
      <c r="F1310" s="339"/>
      <c r="G1310" s="340">
        <f>IF(ISNUMBER(E1310),E1310/'Bulk DivVar Analysis'!$I$7,"")</f>
        <v>0.87003683401490761</v>
      </c>
      <c r="H1310" s="338" t="str">
        <f>IF(ISNUMBER(E1310), IF(G1310&gt;'Bulk DivVar Analysis'!$J$9,"Pass","Fail"),"")</f>
        <v>Pass</v>
      </c>
      <c r="I1310" s="338" t="str">
        <f t="shared" si="22"/>
        <v>Delta_6_F1</v>
      </c>
      <c r="J1310" s="339"/>
      <c r="K1310" s="339"/>
      <c r="L1310" s="339"/>
      <c r="M1310" s="339"/>
      <c r="N1310" s="339"/>
      <c r="O1310" s="339"/>
      <c r="P1310" s="339"/>
      <c r="Q1310" s="339"/>
    </row>
    <row r="1311" spans="1:17" ht="13.5" customHeight="1">
      <c r="A1311" s="481" t="s">
        <v>1127</v>
      </c>
      <c r="B1311" s="481" t="s">
        <v>746</v>
      </c>
      <c r="C1311" s="481" t="s">
        <v>1235</v>
      </c>
      <c r="D1311" s="481" t="s">
        <v>1838</v>
      </c>
      <c r="E1311" s="481">
        <v>23580</v>
      </c>
      <c r="F1311" s="339"/>
      <c r="G1311" s="340">
        <f>IF(ISNUMBER(E1311),E1311/'Bulk DivVar Analysis'!$I$7,"")</f>
        <v>1.3677890890107021</v>
      </c>
      <c r="H1311" s="338" t="str">
        <f>IF(ISNUMBER(E1311), IF(G1311&gt;'Bulk DivVar Analysis'!$J$9,"Pass","Fail"),"")</f>
        <v>Pass</v>
      </c>
      <c r="I1311" s="338" t="str">
        <f t="shared" si="22"/>
        <v>Delta_6_F2</v>
      </c>
      <c r="J1311" s="339"/>
      <c r="K1311" s="339"/>
      <c r="L1311" s="339"/>
      <c r="M1311" s="339"/>
      <c r="N1311" s="339"/>
      <c r="O1311" s="339"/>
      <c r="P1311" s="339"/>
      <c r="Q1311" s="339"/>
    </row>
    <row r="1312" spans="1:17" ht="13.5" customHeight="1">
      <c r="A1312" s="481" t="s">
        <v>1127</v>
      </c>
      <c r="B1312" s="481" t="s">
        <v>746</v>
      </c>
      <c r="C1312" s="481" t="s">
        <v>1237</v>
      </c>
      <c r="D1312" s="481" t="s">
        <v>1839</v>
      </c>
      <c r="E1312" s="481">
        <v>12060</v>
      </c>
      <c r="F1312" s="339"/>
      <c r="G1312" s="340">
        <f>IF(ISNUMBER(E1312),E1312/'Bulk DivVar Analysis'!$I$7,"")</f>
        <v>0.69955625163142787</v>
      </c>
      <c r="H1312" s="338" t="str">
        <f>IF(ISNUMBER(E1312), IF(G1312&gt;'Bulk DivVar Analysis'!$J$9,"Pass","Fail"),"")</f>
        <v>Pass</v>
      </c>
      <c r="I1312" s="338" t="str">
        <f t="shared" si="22"/>
        <v>Delta_6_F3</v>
      </c>
      <c r="J1312" s="339"/>
      <c r="K1312" s="339"/>
      <c r="L1312" s="339"/>
      <c r="M1312" s="339"/>
      <c r="N1312" s="339"/>
      <c r="O1312" s="339"/>
      <c r="P1312" s="339"/>
      <c r="Q1312" s="339"/>
    </row>
    <row r="1313" spans="1:17" ht="13.5" customHeight="1">
      <c r="A1313" s="481" t="s">
        <v>1127</v>
      </c>
      <c r="B1313" s="481" t="s">
        <v>746</v>
      </c>
      <c r="C1313" s="481" t="s">
        <v>1239</v>
      </c>
      <c r="D1313" s="481" t="s">
        <v>1840</v>
      </c>
      <c r="E1313" s="481">
        <v>11500</v>
      </c>
      <c r="F1313" s="339"/>
      <c r="G1313" s="340">
        <f>IF(ISNUMBER(E1313),E1313/'Bulk DivVar Analysis'!$I$7,"")</f>
        <v>0.66707271092549092</v>
      </c>
      <c r="H1313" s="338" t="str">
        <f>IF(ISNUMBER(E1313), IF(G1313&gt;'Bulk DivVar Analysis'!$J$9,"Pass","Fail"),"")</f>
        <v>Pass</v>
      </c>
      <c r="I1313" s="338" t="str">
        <f t="shared" si="22"/>
        <v>Delta_6_F4</v>
      </c>
      <c r="J1313" s="339"/>
      <c r="K1313" s="339"/>
      <c r="L1313" s="339"/>
      <c r="M1313" s="339"/>
      <c r="N1313" s="339"/>
      <c r="O1313" s="339"/>
      <c r="P1313" s="339"/>
      <c r="Q1313" s="339"/>
    </row>
    <row r="1314" spans="1:17" ht="13.5" customHeight="1">
      <c r="A1314" s="481" t="s">
        <v>1127</v>
      </c>
      <c r="B1314" s="481" t="s">
        <v>746</v>
      </c>
      <c r="C1314" s="481" t="s">
        <v>1241</v>
      </c>
      <c r="D1314" s="481" t="s">
        <v>1841</v>
      </c>
      <c r="E1314" s="481">
        <v>22019</v>
      </c>
      <c r="F1314" s="339"/>
      <c r="G1314" s="340">
        <f>IF(ISNUMBER(E1314),E1314/'Bulk DivVar Analysis'!$I$7,"")</f>
        <v>1.277241219292903</v>
      </c>
      <c r="H1314" s="338" t="str">
        <f>IF(ISNUMBER(E1314), IF(G1314&gt;'Bulk DivVar Analysis'!$J$9,"Pass","Fail"),"")</f>
        <v>Pass</v>
      </c>
      <c r="I1314" s="338" t="str">
        <f t="shared" si="22"/>
        <v>Delta_6_F5</v>
      </c>
      <c r="J1314" s="339"/>
      <c r="K1314" s="339"/>
      <c r="L1314" s="339"/>
      <c r="M1314" s="339"/>
      <c r="N1314" s="339"/>
      <c r="O1314" s="339"/>
      <c r="P1314" s="339"/>
      <c r="Q1314" s="339"/>
    </row>
    <row r="1315" spans="1:17" ht="13.5" customHeight="1">
      <c r="A1315" s="481" t="s">
        <v>1127</v>
      </c>
      <c r="B1315" s="481" t="s">
        <v>746</v>
      </c>
      <c r="C1315" s="481" t="s">
        <v>1243</v>
      </c>
      <c r="D1315" s="481" t="s">
        <v>1842</v>
      </c>
      <c r="E1315" s="481">
        <v>17253</v>
      </c>
      <c r="F1315" s="339"/>
      <c r="G1315" s="340">
        <f>IF(ISNUMBER(E1315),E1315/'Bulk DivVar Analysis'!$I$7,"")</f>
        <v>1.0007830853563038</v>
      </c>
      <c r="H1315" s="338" t="str">
        <f>IF(ISNUMBER(E1315), IF(G1315&gt;'Bulk DivVar Analysis'!$J$9,"Pass","Fail"),"")</f>
        <v>Pass</v>
      </c>
      <c r="I1315" s="338" t="str">
        <f t="shared" si="22"/>
        <v>Delta_6_F6</v>
      </c>
      <c r="J1315" s="339"/>
      <c r="K1315" s="339"/>
      <c r="L1315" s="339"/>
      <c r="M1315" s="339"/>
      <c r="N1315" s="339"/>
      <c r="O1315" s="339"/>
      <c r="P1315" s="339"/>
      <c r="Q1315" s="339"/>
    </row>
    <row r="1316" spans="1:17" ht="13.5" customHeight="1">
      <c r="A1316" s="481" t="s">
        <v>1127</v>
      </c>
      <c r="B1316" s="481" t="s">
        <v>746</v>
      </c>
      <c r="C1316" s="481" t="s">
        <v>1245</v>
      </c>
      <c r="D1316" s="481" t="s">
        <v>1843</v>
      </c>
      <c r="E1316" s="481">
        <v>27089</v>
      </c>
      <c r="F1316" s="339"/>
      <c r="G1316" s="340">
        <f>IF(ISNUMBER(E1316),E1316/'Bulk DivVar Analysis'!$I$7,"")</f>
        <v>1.5713332753270106</v>
      </c>
      <c r="H1316" s="338" t="str">
        <f>IF(ISNUMBER(E1316), IF(G1316&gt;'Bulk DivVar Analysis'!$J$9,"Pass","Fail"),"")</f>
        <v>Pass</v>
      </c>
      <c r="I1316" s="338" t="str">
        <f t="shared" si="22"/>
        <v>Delta_6_F7</v>
      </c>
      <c r="J1316" s="339"/>
      <c r="K1316" s="339"/>
      <c r="L1316" s="339"/>
      <c r="M1316" s="339"/>
      <c r="N1316" s="339"/>
      <c r="O1316" s="339"/>
      <c r="P1316" s="339"/>
      <c r="Q1316" s="339"/>
    </row>
    <row r="1317" spans="1:17" ht="13.5" customHeight="1">
      <c r="A1317" s="481" t="s">
        <v>1127</v>
      </c>
      <c r="B1317" s="481" t="s">
        <v>746</v>
      </c>
      <c r="C1317" s="481" t="s">
        <v>1247</v>
      </c>
      <c r="D1317" s="481" t="s">
        <v>1844</v>
      </c>
      <c r="E1317" s="481">
        <v>30381</v>
      </c>
      <c r="F1317" s="339"/>
      <c r="G1317" s="340">
        <f>IF(ISNUMBER(E1317),E1317/'Bulk DivVar Analysis'!$I$7,"")</f>
        <v>1.7622900896197686</v>
      </c>
      <c r="H1317" s="338" t="str">
        <f>IF(ISNUMBER(E1317), IF(G1317&gt;'Bulk DivVar Analysis'!$J$9,"Pass","Fail"),"")</f>
        <v>Pass</v>
      </c>
      <c r="I1317" s="338" t="str">
        <f t="shared" si="22"/>
        <v>Delta_6_F8</v>
      </c>
      <c r="J1317" s="339"/>
      <c r="K1317" s="339"/>
      <c r="L1317" s="339"/>
      <c r="M1317" s="339"/>
      <c r="N1317" s="339"/>
      <c r="O1317" s="339"/>
      <c r="P1317" s="339"/>
      <c r="Q1317" s="339"/>
    </row>
    <row r="1318" spans="1:17" ht="13.5" customHeight="1">
      <c r="A1318" s="481" t="s">
        <v>1127</v>
      </c>
      <c r="B1318" s="481" t="s">
        <v>746</v>
      </c>
      <c r="C1318" s="481" t="s">
        <v>1249</v>
      </c>
      <c r="D1318" s="481" t="s">
        <v>1845</v>
      </c>
      <c r="E1318" s="481">
        <v>11319</v>
      </c>
      <c r="F1318" s="339"/>
      <c r="G1318" s="340">
        <f>IF(ISNUMBER(E1318),E1318/'Bulk DivVar Analysis'!$I$7,"")</f>
        <v>0.65657356651875054</v>
      </c>
      <c r="H1318" s="338" t="str">
        <f>IF(ISNUMBER(E1318), IF(G1318&gt;'Bulk DivVar Analysis'!$J$9,"Pass","Fail"),"")</f>
        <v>Pass</v>
      </c>
      <c r="I1318" s="338" t="str">
        <f t="shared" si="22"/>
        <v>Delta_6_F9</v>
      </c>
      <c r="J1318" s="339"/>
      <c r="K1318" s="339"/>
      <c r="L1318" s="339"/>
      <c r="M1318" s="339"/>
      <c r="N1318" s="339"/>
      <c r="O1318" s="339"/>
      <c r="P1318" s="339"/>
      <c r="Q1318" s="339"/>
    </row>
    <row r="1319" spans="1:17" ht="13.5" customHeight="1">
      <c r="A1319" s="481" t="s">
        <v>1127</v>
      </c>
      <c r="B1319" s="481" t="s">
        <v>746</v>
      </c>
      <c r="C1319" s="481" t="s">
        <v>556</v>
      </c>
      <c r="D1319" s="481" t="s">
        <v>1846</v>
      </c>
      <c r="E1319" s="481">
        <v>16609</v>
      </c>
      <c r="F1319" s="339"/>
      <c r="G1319" s="340">
        <f>IF(ISNUMBER(E1319),E1319/'Bulk DivVar Analysis'!$I$7,"")</f>
        <v>0.96342701354447635</v>
      </c>
      <c r="H1319" s="338" t="str">
        <f>IF(ISNUMBER(E1319), IF(G1319&gt;'Bulk DivVar Analysis'!$J$9,"Pass","Fail"),"")</f>
        <v>Pass</v>
      </c>
      <c r="I1319" s="338" t="str">
        <f t="shared" si="22"/>
        <v>Delta_6_F10</v>
      </c>
      <c r="J1319" s="339"/>
      <c r="K1319" s="339"/>
      <c r="L1319" s="339"/>
      <c r="M1319" s="339"/>
      <c r="N1319" s="339"/>
      <c r="O1319" s="339"/>
      <c r="P1319" s="339"/>
      <c r="Q1319" s="339"/>
    </row>
    <row r="1320" spans="1:17" ht="13.5" customHeight="1">
      <c r="A1320" s="481" t="s">
        <v>1127</v>
      </c>
      <c r="B1320" s="481" t="s">
        <v>746</v>
      </c>
      <c r="C1320" s="481" t="s">
        <v>557</v>
      </c>
      <c r="D1320" s="481" t="s">
        <v>1847</v>
      </c>
      <c r="E1320" s="481">
        <v>18377</v>
      </c>
      <c r="F1320" s="339"/>
      <c r="G1320" s="340">
        <f>IF(ISNUMBER(E1320),E1320/'Bulk DivVar Analysis'!$I$7,"")</f>
        <v>1.0659821920589345</v>
      </c>
      <c r="H1320" s="338" t="str">
        <f>IF(ISNUMBER(E1320), IF(G1320&gt;'Bulk DivVar Analysis'!$J$9,"Pass","Fail"),"")</f>
        <v>Pass</v>
      </c>
      <c r="I1320" s="338" t="str">
        <f t="shared" si="22"/>
        <v>Delta_6_F11</v>
      </c>
      <c r="J1320" s="339"/>
      <c r="K1320" s="339"/>
      <c r="L1320" s="339"/>
      <c r="M1320" s="339"/>
      <c r="N1320" s="339"/>
      <c r="O1320" s="339"/>
      <c r="P1320" s="339"/>
      <c r="Q1320" s="339"/>
    </row>
    <row r="1321" spans="1:17" ht="13.5" customHeight="1">
      <c r="A1321" s="481" t="s">
        <v>1127</v>
      </c>
      <c r="B1321" s="481" t="s">
        <v>746</v>
      </c>
      <c r="C1321" s="481" t="s">
        <v>558</v>
      </c>
      <c r="D1321" s="481" t="s">
        <v>1848</v>
      </c>
      <c r="E1321" s="481">
        <v>6104</v>
      </c>
      <c r="F1321" s="339"/>
      <c r="G1321" s="340">
        <f>IF(ISNUMBER(E1321),E1321/'Bulk DivVar Analysis'!$I$7,"")</f>
        <v>0.35407059369471272</v>
      </c>
      <c r="H1321" s="338" t="str">
        <f>IF(ISNUMBER(E1321), IF(G1321&gt;'Bulk DivVar Analysis'!$J$9,"Pass","Fail"),"")</f>
        <v>Pass</v>
      </c>
      <c r="I1321" s="338" t="str">
        <f t="shared" si="22"/>
        <v>Delta_6_F12</v>
      </c>
      <c r="J1321" s="339"/>
      <c r="K1321" s="339"/>
      <c r="L1321" s="339"/>
      <c r="M1321" s="339"/>
      <c r="N1321" s="339"/>
      <c r="O1321" s="339"/>
      <c r="P1321" s="339"/>
      <c r="Q1321" s="339"/>
    </row>
    <row r="1322" spans="1:17" ht="13.5" customHeight="1">
      <c r="A1322" s="481" t="s">
        <v>1127</v>
      </c>
      <c r="B1322" s="481" t="s">
        <v>746</v>
      </c>
      <c r="C1322" s="481" t="s">
        <v>1254</v>
      </c>
      <c r="D1322" s="481" t="s">
        <v>1849</v>
      </c>
      <c r="E1322" s="481">
        <v>24453</v>
      </c>
      <c r="F1322" s="339"/>
      <c r="G1322" s="340">
        <f>IF(ISNUMBER(E1322),E1322/'Bulk DivVar Analysis'!$I$7,"")</f>
        <v>1.4184286087183502</v>
      </c>
      <c r="H1322" s="338" t="str">
        <f>IF(ISNUMBER(E1322), IF(G1322&gt;'Bulk DivVar Analysis'!$J$9,"Pass","Fail"),"")</f>
        <v>Pass</v>
      </c>
      <c r="I1322" s="338" t="str">
        <f t="shared" si="22"/>
        <v>Delta_6_G1</v>
      </c>
      <c r="J1322" s="339"/>
      <c r="K1322" s="339"/>
      <c r="L1322" s="339"/>
      <c r="M1322" s="339"/>
      <c r="N1322" s="339"/>
      <c r="O1322" s="339"/>
      <c r="P1322" s="339"/>
      <c r="Q1322" s="339"/>
    </row>
    <row r="1323" spans="1:17" ht="13.5" customHeight="1">
      <c r="A1323" s="481" t="s">
        <v>1127</v>
      </c>
      <c r="B1323" s="481" t="s">
        <v>746</v>
      </c>
      <c r="C1323" s="481" t="s">
        <v>1256</v>
      </c>
      <c r="D1323" s="481" t="s">
        <v>1850</v>
      </c>
      <c r="E1323" s="481">
        <v>25101</v>
      </c>
      <c r="F1323" s="339"/>
      <c r="G1323" s="340">
        <f>IF(ISNUMBER(E1323),E1323/'Bulk DivVar Analysis'!$I$7,"")</f>
        <v>1.4560167058209346</v>
      </c>
      <c r="H1323" s="338" t="str">
        <f>IF(ISNUMBER(E1323), IF(G1323&gt;'Bulk DivVar Analysis'!$J$9,"Pass","Fail"),"")</f>
        <v>Pass</v>
      </c>
      <c r="I1323" s="338" t="str">
        <f t="shared" si="22"/>
        <v>Delta_6_G2</v>
      </c>
      <c r="J1323" s="339"/>
      <c r="K1323" s="339"/>
      <c r="L1323" s="339"/>
      <c r="M1323" s="339"/>
      <c r="N1323" s="339"/>
      <c r="O1323" s="339"/>
      <c r="P1323" s="339"/>
      <c r="Q1323" s="339"/>
    </row>
    <row r="1324" spans="1:17" ht="13.5" customHeight="1">
      <c r="A1324" s="481" t="s">
        <v>1127</v>
      </c>
      <c r="B1324" s="481" t="s">
        <v>746</v>
      </c>
      <c r="C1324" s="481" t="s">
        <v>1258</v>
      </c>
      <c r="D1324" s="481" t="s">
        <v>1851</v>
      </c>
      <c r="E1324" s="481">
        <v>40271</v>
      </c>
      <c r="F1324" s="339"/>
      <c r="G1324" s="340">
        <f>IF(ISNUMBER(E1324),E1324/'Bulk DivVar Analysis'!$I$7,"")</f>
        <v>2.3359726210156908</v>
      </c>
      <c r="H1324" s="338" t="str">
        <f>IF(ISNUMBER(E1324), IF(G1324&gt;'Bulk DivVar Analysis'!$J$9,"Pass","Fail"),"")</f>
        <v>Pass</v>
      </c>
      <c r="I1324" s="338" t="str">
        <f t="shared" si="22"/>
        <v>Delta_6_G3</v>
      </c>
      <c r="J1324" s="339"/>
      <c r="K1324" s="339"/>
      <c r="L1324" s="339"/>
      <c r="M1324" s="339"/>
      <c r="N1324" s="339"/>
      <c r="O1324" s="339"/>
      <c r="P1324" s="339"/>
      <c r="Q1324" s="339"/>
    </row>
    <row r="1325" spans="1:17" ht="13.5" customHeight="1">
      <c r="A1325" s="481" t="s">
        <v>1127</v>
      </c>
      <c r="B1325" s="481" t="s">
        <v>746</v>
      </c>
      <c r="C1325" s="481" t="s">
        <v>1260</v>
      </c>
      <c r="D1325" s="481" t="s">
        <v>1852</v>
      </c>
      <c r="E1325" s="481">
        <v>21863</v>
      </c>
      <c r="F1325" s="339"/>
      <c r="G1325" s="340">
        <f>IF(ISNUMBER(E1325),E1325/'Bulk DivVar Analysis'!$I$7,"")</f>
        <v>1.2681922329533919</v>
      </c>
      <c r="H1325" s="338" t="str">
        <f>IF(ISNUMBER(E1325), IF(G1325&gt;'Bulk DivVar Analysis'!$J$9,"Pass","Fail"),"")</f>
        <v>Pass</v>
      </c>
      <c r="I1325" s="338" t="str">
        <f t="shared" si="22"/>
        <v>Delta_6_G4</v>
      </c>
      <c r="J1325" s="339"/>
      <c r="K1325" s="339"/>
      <c r="L1325" s="339"/>
      <c r="M1325" s="339"/>
      <c r="N1325" s="339"/>
      <c r="O1325" s="339"/>
      <c r="P1325" s="339"/>
      <c r="Q1325" s="339"/>
    </row>
    <row r="1326" spans="1:17" ht="13.5" customHeight="1">
      <c r="A1326" s="481" t="s">
        <v>1127</v>
      </c>
      <c r="B1326" s="481" t="s">
        <v>746</v>
      </c>
      <c r="C1326" s="481" t="s">
        <v>1262</v>
      </c>
      <c r="D1326" s="481" t="s">
        <v>1853</v>
      </c>
      <c r="E1326" s="481">
        <v>17551</v>
      </c>
      <c r="F1326" s="339"/>
      <c r="G1326" s="340">
        <f>IF(ISNUMBER(E1326),E1326/'Bulk DivVar Analysis'!$I$7,"")</f>
        <v>1.0180689695176774</v>
      </c>
      <c r="H1326" s="338" t="str">
        <f>IF(ISNUMBER(E1326), IF(G1326&gt;'Bulk DivVar Analysis'!$J$9,"Pass","Fail"),"")</f>
        <v>Pass</v>
      </c>
      <c r="I1326" s="338" t="str">
        <f t="shared" si="22"/>
        <v>Delta_6_G5</v>
      </c>
      <c r="J1326" s="339"/>
      <c r="K1326" s="339"/>
      <c r="L1326" s="339"/>
      <c r="M1326" s="339"/>
      <c r="N1326" s="339"/>
      <c r="O1326" s="339"/>
      <c r="P1326" s="339"/>
      <c r="Q1326" s="339"/>
    </row>
    <row r="1327" spans="1:17" ht="13.5" customHeight="1">
      <c r="A1327" s="481" t="s">
        <v>1127</v>
      </c>
      <c r="B1327" s="481" t="s">
        <v>746</v>
      </c>
      <c r="C1327" s="481" t="s">
        <v>1264</v>
      </c>
      <c r="D1327" s="481" t="s">
        <v>1854</v>
      </c>
      <c r="E1327" s="481">
        <v>17244</v>
      </c>
      <c r="F1327" s="339"/>
      <c r="G1327" s="340">
        <f>IF(ISNUMBER(E1327),E1327/'Bulk DivVar Analysis'!$I$7,"")</f>
        <v>1.0002610284521012</v>
      </c>
      <c r="H1327" s="338" t="str">
        <f>IF(ISNUMBER(E1327), IF(G1327&gt;'Bulk DivVar Analysis'!$J$9,"Pass","Fail"),"")</f>
        <v>Pass</v>
      </c>
      <c r="I1327" s="338" t="str">
        <f t="shared" si="22"/>
        <v>Delta_6_G6</v>
      </c>
      <c r="J1327" s="339"/>
      <c r="K1327" s="339"/>
      <c r="L1327" s="339"/>
      <c r="M1327" s="339"/>
      <c r="N1327" s="339"/>
      <c r="O1327" s="339"/>
      <c r="P1327" s="339"/>
      <c r="Q1327" s="339"/>
    </row>
    <row r="1328" spans="1:17" ht="13.5" customHeight="1">
      <c r="A1328" s="481" t="s">
        <v>1127</v>
      </c>
      <c r="B1328" s="481" t="s">
        <v>746</v>
      </c>
      <c r="C1328" s="481" t="s">
        <v>1266</v>
      </c>
      <c r="D1328" s="481" t="s">
        <v>1855</v>
      </c>
      <c r="E1328" s="481">
        <v>24969</v>
      </c>
      <c r="F1328" s="339"/>
      <c r="G1328" s="340">
        <f>IF(ISNUMBER(E1328),E1328/'Bulk DivVar Analysis'!$I$7,"")</f>
        <v>1.4483598712259635</v>
      </c>
      <c r="H1328" s="338" t="str">
        <f>IF(ISNUMBER(E1328), IF(G1328&gt;'Bulk DivVar Analysis'!$J$9,"Pass","Fail"),"")</f>
        <v>Pass</v>
      </c>
      <c r="I1328" s="338" t="str">
        <f t="shared" si="22"/>
        <v>Delta_6_G7</v>
      </c>
      <c r="J1328" s="339"/>
      <c r="K1328" s="339"/>
      <c r="L1328" s="339"/>
      <c r="M1328" s="339"/>
      <c r="N1328" s="339"/>
      <c r="O1328" s="339"/>
      <c r="P1328" s="339"/>
      <c r="Q1328" s="339"/>
    </row>
    <row r="1329" spans="1:17" ht="13.5" customHeight="1">
      <c r="A1329" s="481" t="s">
        <v>1127</v>
      </c>
      <c r="B1329" s="481" t="s">
        <v>746</v>
      </c>
      <c r="C1329" s="481" t="s">
        <v>1268</v>
      </c>
      <c r="D1329" s="481" t="s">
        <v>1856</v>
      </c>
      <c r="E1329" s="481">
        <v>23246</v>
      </c>
      <c r="F1329" s="339"/>
      <c r="G1329" s="340">
        <f>IF(ISNUMBER(E1329),E1329/'Bulk DivVar Analysis'!$I$7,"")</f>
        <v>1.3484149772325182</v>
      </c>
      <c r="H1329" s="338" t="str">
        <f>IF(ISNUMBER(E1329), IF(G1329&gt;'Bulk DivVar Analysis'!$J$9,"Pass","Fail"),"")</f>
        <v>Pass</v>
      </c>
      <c r="I1329" s="338" t="str">
        <f t="shared" si="22"/>
        <v>Delta_6_G8</v>
      </c>
      <c r="J1329" s="339"/>
      <c r="K1329" s="339"/>
      <c r="L1329" s="339"/>
      <c r="M1329" s="339"/>
      <c r="N1329" s="339"/>
      <c r="O1329" s="339"/>
      <c r="P1329" s="339"/>
      <c r="Q1329" s="339"/>
    </row>
    <row r="1330" spans="1:17" ht="13.5" customHeight="1">
      <c r="A1330" s="481" t="s">
        <v>1127</v>
      </c>
      <c r="B1330" s="481" t="s">
        <v>746</v>
      </c>
      <c r="C1330" s="481" t="s">
        <v>1270</v>
      </c>
      <c r="D1330" s="481" t="s">
        <v>1857</v>
      </c>
      <c r="E1330" s="481">
        <v>29607</v>
      </c>
      <c r="F1330" s="339"/>
      <c r="G1330" s="340">
        <f>IF(ISNUMBER(E1330),E1330/'Bulk DivVar Analysis'!$I$7,"")</f>
        <v>1.7173931958583486</v>
      </c>
      <c r="H1330" s="338" t="str">
        <f>IF(ISNUMBER(E1330), IF(G1330&gt;'Bulk DivVar Analysis'!$J$9,"Pass","Fail"),"")</f>
        <v>Pass</v>
      </c>
      <c r="I1330" s="338" t="str">
        <f t="shared" si="22"/>
        <v>Delta_6_G9</v>
      </c>
      <c r="J1330" s="339"/>
      <c r="K1330" s="339"/>
      <c r="L1330" s="339"/>
      <c r="M1330" s="339"/>
      <c r="N1330" s="339"/>
      <c r="O1330" s="339"/>
      <c r="P1330" s="339"/>
      <c r="Q1330" s="339"/>
    </row>
    <row r="1331" spans="1:17" ht="13.5" customHeight="1">
      <c r="A1331" s="481" t="s">
        <v>1127</v>
      </c>
      <c r="B1331" s="481" t="s">
        <v>746</v>
      </c>
      <c r="C1331" s="481" t="s">
        <v>568</v>
      </c>
      <c r="D1331" s="481" t="s">
        <v>1858</v>
      </c>
      <c r="E1331" s="481">
        <v>16992</v>
      </c>
      <c r="F1331" s="339"/>
      <c r="G1331" s="340">
        <f>IF(ISNUMBER(E1331),E1331/'Bulk DivVar Analysis'!$I$7,"")</f>
        <v>0.98564343513442965</v>
      </c>
      <c r="H1331" s="338" t="str">
        <f>IF(ISNUMBER(E1331), IF(G1331&gt;'Bulk DivVar Analysis'!$J$9,"Pass","Fail"),"")</f>
        <v>Pass</v>
      </c>
      <c r="I1331" s="338" t="str">
        <f t="shared" si="22"/>
        <v>Delta_6_G10</v>
      </c>
      <c r="J1331" s="339"/>
      <c r="K1331" s="339"/>
      <c r="L1331" s="339"/>
      <c r="M1331" s="339"/>
      <c r="N1331" s="339"/>
      <c r="O1331" s="339"/>
      <c r="P1331" s="339"/>
      <c r="Q1331" s="339"/>
    </row>
    <row r="1332" spans="1:17" ht="13.5" customHeight="1">
      <c r="A1332" s="481" t="s">
        <v>1127</v>
      </c>
      <c r="B1332" s="481" t="s">
        <v>746</v>
      </c>
      <c r="C1332" s="481" t="s">
        <v>569</v>
      </c>
      <c r="D1332" s="481" t="s">
        <v>1859</v>
      </c>
      <c r="E1332" s="481">
        <v>9256</v>
      </c>
      <c r="F1332" s="339"/>
      <c r="G1332" s="340">
        <f>IF(ISNUMBER(E1332),E1332/'Bulk DivVar Analysis'!$I$7,"")</f>
        <v>0.53690652281098639</v>
      </c>
      <c r="H1332" s="338" t="str">
        <f>IF(ISNUMBER(E1332), IF(G1332&gt;'Bulk DivVar Analysis'!$J$9,"Pass","Fail"),"")</f>
        <v>Pass</v>
      </c>
      <c r="I1332" s="338" t="str">
        <f t="shared" si="22"/>
        <v>Delta_6_G11</v>
      </c>
      <c r="J1332" s="339"/>
      <c r="K1332" s="339"/>
      <c r="L1332" s="339"/>
      <c r="M1332" s="339"/>
      <c r="N1332" s="339"/>
      <c r="O1332" s="339"/>
      <c r="P1332" s="339"/>
      <c r="Q1332" s="339"/>
    </row>
    <row r="1333" spans="1:17" ht="13.5" customHeight="1">
      <c r="A1333" s="481" t="s">
        <v>1127</v>
      </c>
      <c r="B1333" s="481" t="s">
        <v>746</v>
      </c>
      <c r="C1333" s="481" t="s">
        <v>570</v>
      </c>
      <c r="D1333" s="481" t="s">
        <v>1860</v>
      </c>
      <c r="E1333" s="481">
        <v>18153</v>
      </c>
      <c r="F1333" s="339"/>
      <c r="G1333" s="340">
        <f>IF(ISNUMBER(E1333),E1333/'Bulk DivVar Analysis'!$I$7,"")</f>
        <v>1.0529887757765597</v>
      </c>
      <c r="H1333" s="338" t="str">
        <f>IF(ISNUMBER(E1333), IF(G1333&gt;'Bulk DivVar Analysis'!$J$9,"Pass","Fail"),"")</f>
        <v>Pass</v>
      </c>
      <c r="I1333" s="338" t="str">
        <f t="shared" si="22"/>
        <v>Delta_6_G12</v>
      </c>
      <c r="J1333" s="339"/>
      <c r="K1333" s="339"/>
      <c r="L1333" s="339"/>
      <c r="M1333" s="339"/>
      <c r="N1333" s="339"/>
      <c r="O1333" s="339"/>
      <c r="P1333" s="339"/>
      <c r="Q1333" s="339"/>
    </row>
    <row r="1334" spans="1:17" ht="13.5" customHeight="1">
      <c r="A1334" s="481" t="s">
        <v>1127</v>
      </c>
      <c r="B1334" s="481" t="s">
        <v>746</v>
      </c>
      <c r="C1334" s="481" t="s">
        <v>1275</v>
      </c>
      <c r="D1334" s="481" t="s">
        <v>1861</v>
      </c>
      <c r="E1334" s="481">
        <v>6637</v>
      </c>
      <c r="F1334" s="339"/>
      <c r="G1334" s="340">
        <f>IF(ISNUMBER(E1334),E1334/'Bulk DivVar Analysis'!$I$7,"")</f>
        <v>0.384987963688042</v>
      </c>
      <c r="H1334" s="338" t="str">
        <f>IF(ISNUMBER(E1334), IF(G1334&gt;'Bulk DivVar Analysis'!$J$9,"Pass","Fail"),"")</f>
        <v>Pass</v>
      </c>
      <c r="I1334" s="338" t="str">
        <f t="shared" si="22"/>
        <v>Delta_6_H1</v>
      </c>
      <c r="J1334" s="339"/>
      <c r="K1334" s="339"/>
      <c r="L1334" s="339"/>
      <c r="M1334" s="339"/>
      <c r="N1334" s="339"/>
      <c r="O1334" s="339"/>
      <c r="P1334" s="339"/>
      <c r="Q1334" s="339"/>
    </row>
    <row r="1335" spans="1:17" ht="13.5" customHeight="1">
      <c r="A1335" s="481" t="s">
        <v>1127</v>
      </c>
      <c r="B1335" s="481" t="s">
        <v>746</v>
      </c>
      <c r="C1335" s="481" t="s">
        <v>1277</v>
      </c>
      <c r="D1335" s="481" t="s">
        <v>1862</v>
      </c>
      <c r="E1335" s="481">
        <v>15120</v>
      </c>
      <c r="F1335" s="339"/>
      <c r="G1335" s="340">
        <f>IF(ISNUMBER(E1335),E1335/'Bulk DivVar Analysis'!$I$7,"")</f>
        <v>0.87705559906029762</v>
      </c>
      <c r="H1335" s="338" t="str">
        <f>IF(ISNUMBER(E1335), IF(G1335&gt;'Bulk DivVar Analysis'!$J$9,"Pass","Fail"),"")</f>
        <v>Pass</v>
      </c>
      <c r="I1335" s="338" t="str">
        <f t="shared" si="22"/>
        <v>Delta_6_H2</v>
      </c>
      <c r="J1335" s="339"/>
      <c r="K1335" s="339"/>
      <c r="L1335" s="339"/>
      <c r="M1335" s="339"/>
      <c r="N1335" s="339"/>
      <c r="O1335" s="339"/>
      <c r="P1335" s="339"/>
      <c r="Q1335" s="339"/>
    </row>
    <row r="1336" spans="1:17" ht="13.5" customHeight="1">
      <c r="A1336" s="481" t="s">
        <v>1127</v>
      </c>
      <c r="B1336" s="481" t="s">
        <v>746</v>
      </c>
      <c r="C1336" s="481" t="s">
        <v>1279</v>
      </c>
      <c r="D1336" s="481" t="s">
        <v>1863</v>
      </c>
      <c r="E1336" s="481">
        <v>16978</v>
      </c>
      <c r="F1336" s="339"/>
      <c r="G1336" s="340">
        <f>IF(ISNUMBER(E1336),E1336/'Bulk DivVar Analysis'!$I$7,"")</f>
        <v>0.98483134661678118</v>
      </c>
      <c r="H1336" s="338" t="str">
        <f>IF(ISNUMBER(E1336), IF(G1336&gt;'Bulk DivVar Analysis'!$J$9,"Pass","Fail"),"")</f>
        <v>Pass</v>
      </c>
      <c r="I1336" s="338" t="str">
        <f t="shared" si="22"/>
        <v>Delta_6_H3</v>
      </c>
      <c r="J1336" s="339"/>
      <c r="K1336" s="339"/>
      <c r="L1336" s="339"/>
      <c r="M1336" s="339"/>
      <c r="N1336" s="339"/>
      <c r="O1336" s="339"/>
      <c r="P1336" s="339"/>
      <c r="Q1336" s="339"/>
    </row>
    <row r="1337" spans="1:17" ht="13.5" customHeight="1">
      <c r="A1337" s="481" t="s">
        <v>1127</v>
      </c>
      <c r="B1337" s="481" t="s">
        <v>746</v>
      </c>
      <c r="C1337" s="481" t="s">
        <v>1281</v>
      </c>
      <c r="D1337" s="481" t="s">
        <v>1864</v>
      </c>
      <c r="E1337" s="481">
        <v>22240</v>
      </c>
      <c r="F1337" s="339"/>
      <c r="G1337" s="340">
        <f>IF(ISNUMBER(E1337),E1337/'Bulk DivVar Analysis'!$I$7,"")</f>
        <v>1.2900606166072102</v>
      </c>
      <c r="H1337" s="338" t="str">
        <f>IF(ISNUMBER(E1337), IF(G1337&gt;'Bulk DivVar Analysis'!$J$9,"Pass","Fail"),"")</f>
        <v>Pass</v>
      </c>
      <c r="I1337" s="338" t="str">
        <f t="shared" si="22"/>
        <v>Delta_6_H4</v>
      </c>
      <c r="J1337" s="339"/>
      <c r="K1337" s="339"/>
      <c r="L1337" s="339"/>
      <c r="M1337" s="339"/>
      <c r="N1337" s="339"/>
      <c r="O1337" s="339"/>
      <c r="P1337" s="339"/>
      <c r="Q1337" s="339"/>
    </row>
    <row r="1338" spans="1:17" ht="13.5" customHeight="1">
      <c r="A1338" s="481" t="s">
        <v>1127</v>
      </c>
      <c r="B1338" s="481" t="s">
        <v>746</v>
      </c>
      <c r="C1338" s="481" t="s">
        <v>1283</v>
      </c>
      <c r="D1338" s="481" t="s">
        <v>1865</v>
      </c>
      <c r="E1338" s="481">
        <v>19609</v>
      </c>
      <c r="F1338" s="339"/>
      <c r="G1338" s="340">
        <f>IF(ISNUMBER(E1338),E1338/'Bulk DivVar Analysis'!$I$7,"")</f>
        <v>1.1374459816119957</v>
      </c>
      <c r="H1338" s="338" t="str">
        <f>IF(ISNUMBER(E1338), IF(G1338&gt;'Bulk DivVar Analysis'!$J$9,"Pass","Fail"),"")</f>
        <v>Pass</v>
      </c>
      <c r="I1338" s="338" t="str">
        <f t="shared" si="22"/>
        <v>Delta_6_H5</v>
      </c>
      <c r="J1338" s="339"/>
      <c r="K1338" s="339"/>
      <c r="L1338" s="339"/>
      <c r="M1338" s="339"/>
      <c r="N1338" s="339"/>
      <c r="O1338" s="339"/>
      <c r="P1338" s="339"/>
      <c r="Q1338" s="339"/>
    </row>
    <row r="1339" spans="1:17" ht="13.5" customHeight="1">
      <c r="A1339" s="481" t="s">
        <v>1127</v>
      </c>
      <c r="B1339" s="481" t="s">
        <v>746</v>
      </c>
      <c r="C1339" s="481" t="s">
        <v>1285</v>
      </c>
      <c r="D1339" s="481" t="s">
        <v>1866</v>
      </c>
      <c r="E1339" s="481">
        <v>20179</v>
      </c>
      <c r="F1339" s="339"/>
      <c r="G1339" s="340">
        <f>IF(ISNUMBER(E1339),E1339/'Bulk DivVar Analysis'!$I$7,"")</f>
        <v>1.1705095855448244</v>
      </c>
      <c r="H1339" s="338" t="str">
        <f>IF(ISNUMBER(E1339), IF(G1339&gt;'Bulk DivVar Analysis'!$J$9,"Pass","Fail"),"")</f>
        <v>Pass</v>
      </c>
      <c r="I1339" s="338" t="str">
        <f t="shared" si="22"/>
        <v>Delta_6_H6</v>
      </c>
      <c r="J1339" s="339"/>
      <c r="K1339" s="339"/>
      <c r="L1339" s="339"/>
      <c r="M1339" s="339"/>
      <c r="N1339" s="339"/>
      <c r="O1339" s="339"/>
      <c r="P1339" s="339"/>
      <c r="Q1339" s="339"/>
    </row>
    <row r="1340" spans="1:17" ht="13.5" customHeight="1">
      <c r="A1340" s="481" t="s">
        <v>1127</v>
      </c>
      <c r="B1340" s="481" t="s">
        <v>746</v>
      </c>
      <c r="C1340" s="481" t="s">
        <v>1287</v>
      </c>
      <c r="D1340" s="481" t="s">
        <v>1867</v>
      </c>
      <c r="E1340" s="481">
        <v>10694</v>
      </c>
      <c r="F1340" s="339"/>
      <c r="G1340" s="340">
        <f>IF(ISNUMBER(E1340),E1340/'Bulk DivVar Analysis'!$I$7,"")</f>
        <v>0.62031961483801734</v>
      </c>
      <c r="H1340" s="338" t="str">
        <f>IF(ISNUMBER(E1340), IF(G1340&gt;'Bulk DivVar Analysis'!$J$9,"Pass","Fail"),"")</f>
        <v>Pass</v>
      </c>
      <c r="I1340" s="338" t="str">
        <f t="shared" si="22"/>
        <v>Delta_6_H7</v>
      </c>
      <c r="J1340" s="339"/>
      <c r="K1340" s="339"/>
      <c r="L1340" s="339"/>
      <c r="M1340" s="339"/>
      <c r="N1340" s="339"/>
      <c r="O1340" s="339"/>
      <c r="P1340" s="339"/>
      <c r="Q1340" s="339"/>
    </row>
    <row r="1341" spans="1:17" ht="13.5" customHeight="1">
      <c r="A1341" s="481" t="s">
        <v>1127</v>
      </c>
      <c r="B1341" s="481" t="s">
        <v>746</v>
      </c>
      <c r="C1341" s="481" t="s">
        <v>1289</v>
      </c>
      <c r="D1341" s="481" t="s">
        <v>1868</v>
      </c>
      <c r="E1341" s="481">
        <v>6551</v>
      </c>
      <c r="F1341" s="339"/>
      <c r="G1341" s="340">
        <f>IF(ISNUMBER(E1341),E1341/'Bulk DivVar Analysis'!$I$7,"")</f>
        <v>0.37999941993677311</v>
      </c>
      <c r="H1341" s="338" t="str">
        <f>IF(ISNUMBER(E1341), IF(G1341&gt;'Bulk DivVar Analysis'!$J$9,"Pass","Fail"),"")</f>
        <v>Pass</v>
      </c>
      <c r="I1341" s="338" t="str">
        <f t="shared" si="22"/>
        <v>Delta_6_H8</v>
      </c>
      <c r="J1341" s="339"/>
      <c r="K1341" s="339"/>
      <c r="L1341" s="339"/>
      <c r="M1341" s="339"/>
      <c r="N1341" s="339"/>
      <c r="O1341" s="339"/>
      <c r="P1341" s="339"/>
      <c r="Q1341" s="339"/>
    </row>
    <row r="1342" spans="1:17" ht="13.5" customHeight="1">
      <c r="A1342" s="481" t="s">
        <v>1127</v>
      </c>
      <c r="B1342" s="481" t="s">
        <v>746</v>
      </c>
      <c r="C1342" s="481" t="s">
        <v>1291</v>
      </c>
      <c r="D1342" s="481" t="s">
        <v>1869</v>
      </c>
      <c r="E1342" s="481">
        <v>34943</v>
      </c>
      <c r="F1342" s="339"/>
      <c r="G1342" s="340">
        <f>IF(ISNUMBER(E1342),E1342/'Bulk DivVar Analysis'!$I$7,"")</f>
        <v>2.0269149337277765</v>
      </c>
      <c r="H1342" s="338" t="str">
        <f>IF(ISNUMBER(E1342), IF(G1342&gt;'Bulk DivVar Analysis'!$J$9,"Pass","Fail"),"")</f>
        <v>Pass</v>
      </c>
      <c r="I1342" s="338" t="str">
        <f t="shared" si="22"/>
        <v>Delta_6_H9</v>
      </c>
      <c r="J1342" s="339"/>
      <c r="K1342" s="339"/>
      <c r="L1342" s="339"/>
      <c r="M1342" s="339"/>
      <c r="N1342" s="339"/>
      <c r="O1342" s="339"/>
      <c r="P1342" s="339"/>
      <c r="Q1342" s="339"/>
    </row>
    <row r="1343" spans="1:17" ht="13.5" customHeight="1">
      <c r="A1343" s="481" t="s">
        <v>1127</v>
      </c>
      <c r="B1343" s="481" t="s">
        <v>746</v>
      </c>
      <c r="C1343" s="481" t="s">
        <v>580</v>
      </c>
      <c r="D1343" s="481" t="s">
        <v>1870</v>
      </c>
      <c r="E1343" s="481">
        <v>11881</v>
      </c>
      <c r="F1343" s="339"/>
      <c r="G1343" s="340">
        <f>IF(ISNUMBER(E1343),E1343/'Bulk DivVar Analysis'!$I$7,"")</f>
        <v>0.6891731198700658</v>
      </c>
      <c r="H1343" s="338" t="str">
        <f>IF(ISNUMBER(E1343), IF(G1343&gt;'Bulk DivVar Analysis'!$J$9,"Pass","Fail"),"")</f>
        <v>Pass</v>
      </c>
      <c r="I1343" s="338" t="str">
        <f t="shared" si="22"/>
        <v>Delta_6_H10</v>
      </c>
      <c r="J1343" s="339"/>
      <c r="K1343" s="339"/>
      <c r="L1343" s="339"/>
      <c r="M1343" s="339"/>
      <c r="N1343" s="339"/>
      <c r="O1343" s="339"/>
      <c r="P1343" s="339"/>
      <c r="Q1343" s="339"/>
    </row>
    <row r="1344" spans="1:17" ht="13.5" customHeight="1">
      <c r="A1344" s="481" t="s">
        <v>1127</v>
      </c>
      <c r="B1344" s="481" t="s">
        <v>746</v>
      </c>
      <c r="C1344" s="481" t="s">
        <v>581</v>
      </c>
      <c r="D1344" s="481" t="s">
        <v>1871</v>
      </c>
      <c r="E1344" s="481">
        <v>7027</v>
      </c>
      <c r="F1344" s="339"/>
      <c r="G1344" s="340">
        <f>IF(ISNUMBER(E1344),E1344/'Bulk DivVar Analysis'!$I$7,"")</f>
        <v>0.40761042953681953</v>
      </c>
      <c r="H1344" s="338" t="str">
        <f>IF(ISNUMBER(E1344), IF(G1344&gt;'Bulk DivVar Analysis'!$J$9,"Pass","Fail"),"")</f>
        <v>Pass</v>
      </c>
      <c r="I1344" s="338" t="str">
        <f t="shared" si="22"/>
        <v>Delta_6_H11</v>
      </c>
      <c r="J1344" s="339"/>
      <c r="K1344" s="339"/>
      <c r="L1344" s="339"/>
      <c r="M1344" s="339"/>
      <c r="N1344" s="339"/>
      <c r="O1344" s="339"/>
      <c r="P1344" s="339"/>
      <c r="Q1344" s="339"/>
    </row>
    <row r="1345" spans="1:17" ht="13.5" customHeight="1">
      <c r="A1345" s="481" t="s">
        <v>1127</v>
      </c>
      <c r="B1345" s="481" t="s">
        <v>746</v>
      </c>
      <c r="C1345" s="481" t="s">
        <v>582</v>
      </c>
      <c r="D1345" s="481" t="s">
        <v>1872</v>
      </c>
      <c r="E1345" s="481">
        <v>12343</v>
      </c>
      <c r="F1345" s="339"/>
      <c r="G1345" s="340">
        <f>IF(ISNUMBER(E1345),E1345/'Bulk DivVar Analysis'!$I$7,"")</f>
        <v>0.71597204095246381</v>
      </c>
      <c r="H1345" s="338" t="str">
        <f>IF(ISNUMBER(E1345), IF(G1345&gt;'Bulk DivVar Analysis'!$J$9,"Pass","Fail"),"")</f>
        <v>Pass</v>
      </c>
      <c r="I1345" s="338" t="str">
        <f t="shared" si="22"/>
        <v>Delta_6_H12</v>
      </c>
      <c r="J1345" s="339"/>
      <c r="K1345" s="339"/>
      <c r="L1345" s="339"/>
      <c r="M1345" s="339"/>
      <c r="N1345" s="339"/>
      <c r="O1345" s="339"/>
      <c r="P1345" s="339"/>
      <c r="Q1345" s="339"/>
    </row>
    <row r="1346" spans="1:17" ht="13.5" customHeight="1">
      <c r="A1346" s="481" t="s">
        <v>1127</v>
      </c>
      <c r="B1346" s="481" t="s">
        <v>748</v>
      </c>
      <c r="C1346" s="481" t="s">
        <v>1128</v>
      </c>
      <c r="D1346" s="481" t="s">
        <v>1873</v>
      </c>
      <c r="E1346" s="481">
        <v>23143</v>
      </c>
      <c r="F1346" s="339"/>
      <c r="G1346" s="340">
        <f>IF(ISNUMBER(E1346),E1346/'Bulk DivVar Analysis'!$I$7,"")</f>
        <v>1.3424403259955335</v>
      </c>
      <c r="H1346" s="338" t="str">
        <f>IF(ISNUMBER(E1346), IF(G1346&gt;'Bulk DivVar Analysis'!$J$9,"Pass","Fail"),"")</f>
        <v>Pass</v>
      </c>
      <c r="I1346" s="338" t="str">
        <f t="shared" si="22"/>
        <v>Delta_7_A1</v>
      </c>
      <c r="J1346" s="339"/>
      <c r="K1346" s="339"/>
      <c r="L1346" s="339"/>
      <c r="M1346" s="339"/>
      <c r="N1346" s="339"/>
      <c r="O1346" s="339"/>
      <c r="P1346" s="339"/>
      <c r="Q1346" s="339"/>
    </row>
    <row r="1347" spans="1:17" ht="13.5" customHeight="1">
      <c r="A1347" s="481" t="s">
        <v>1127</v>
      </c>
      <c r="B1347" s="481" t="s">
        <v>748</v>
      </c>
      <c r="C1347" s="481" t="s">
        <v>1130</v>
      </c>
      <c r="D1347" s="481" t="s">
        <v>1874</v>
      </c>
      <c r="E1347" s="481">
        <v>23235</v>
      </c>
      <c r="F1347" s="339"/>
      <c r="G1347" s="340">
        <f>IF(ISNUMBER(E1347),E1347/'Bulk DivVar Analysis'!$I$7,"")</f>
        <v>1.3477769076829373</v>
      </c>
      <c r="H1347" s="338" t="str">
        <f>IF(ISNUMBER(E1347), IF(G1347&gt;'Bulk DivVar Analysis'!$J$9,"Pass","Fail"),"")</f>
        <v>Pass</v>
      </c>
      <c r="I1347" s="338" t="str">
        <f t="shared" ref="I1347:I1410" si="23">_xlfn.TEXTJOIN("_",TRUE,B1347,C1347)</f>
        <v>Delta_7_A2</v>
      </c>
      <c r="J1347" s="339"/>
      <c r="K1347" s="339"/>
      <c r="L1347" s="339"/>
      <c r="M1347" s="339"/>
      <c r="N1347" s="339"/>
      <c r="O1347" s="339"/>
      <c r="P1347" s="339"/>
      <c r="Q1347" s="339"/>
    </row>
    <row r="1348" spans="1:17" ht="13.5" customHeight="1">
      <c r="A1348" s="481" t="s">
        <v>1127</v>
      </c>
      <c r="B1348" s="481" t="s">
        <v>748</v>
      </c>
      <c r="C1348" s="481" t="s">
        <v>1132</v>
      </c>
      <c r="D1348" s="481" t="s">
        <v>1875</v>
      </c>
      <c r="E1348" s="481">
        <v>23804</v>
      </c>
      <c r="F1348" s="339"/>
      <c r="G1348" s="340">
        <f>IF(ISNUMBER(E1348),E1348/'Bulk DivVar Analysis'!$I$7,"")</f>
        <v>1.3807825052930769</v>
      </c>
      <c r="H1348" s="338" t="str">
        <f>IF(ISNUMBER(E1348), IF(G1348&gt;'Bulk DivVar Analysis'!$J$9,"Pass","Fail"),"")</f>
        <v>Pass</v>
      </c>
      <c r="I1348" s="338" t="str">
        <f t="shared" si="23"/>
        <v>Delta_7_A3</v>
      </c>
      <c r="J1348" s="339"/>
      <c r="K1348" s="339"/>
      <c r="L1348" s="339"/>
      <c r="M1348" s="339"/>
      <c r="N1348" s="339"/>
      <c r="O1348" s="339"/>
      <c r="P1348" s="339"/>
      <c r="Q1348" s="339"/>
    </row>
    <row r="1349" spans="1:17" ht="13.5" customHeight="1">
      <c r="A1349" s="481" t="s">
        <v>1127</v>
      </c>
      <c r="B1349" s="481" t="s">
        <v>748</v>
      </c>
      <c r="C1349" s="481" t="s">
        <v>1134</v>
      </c>
      <c r="D1349" s="481" t="s">
        <v>1876</v>
      </c>
      <c r="E1349" s="481">
        <v>10746</v>
      </c>
      <c r="F1349" s="339"/>
      <c r="G1349" s="340">
        <f>IF(ISNUMBER(E1349),E1349/'Bulk DivVar Analysis'!$I$7,"")</f>
        <v>0.62333594361785438</v>
      </c>
      <c r="H1349" s="338" t="str">
        <f>IF(ISNUMBER(E1349), IF(G1349&gt;'Bulk DivVar Analysis'!$J$9,"Pass","Fail"),"")</f>
        <v>Pass</v>
      </c>
      <c r="I1349" s="338" t="str">
        <f t="shared" si="23"/>
        <v>Delta_7_A4</v>
      </c>
      <c r="J1349" s="339"/>
      <c r="K1349" s="339"/>
      <c r="L1349" s="339"/>
      <c r="M1349" s="339"/>
      <c r="N1349" s="339"/>
      <c r="O1349" s="339"/>
      <c r="P1349" s="339"/>
      <c r="Q1349" s="339"/>
    </row>
    <row r="1350" spans="1:17" ht="13.5" customHeight="1">
      <c r="A1350" s="481" t="s">
        <v>1127</v>
      </c>
      <c r="B1350" s="481" t="s">
        <v>748</v>
      </c>
      <c r="C1350" s="481" t="s">
        <v>1136</v>
      </c>
      <c r="D1350" s="481" t="s">
        <v>1877</v>
      </c>
      <c r="E1350" s="481">
        <v>3381</v>
      </c>
      <c r="F1350" s="339"/>
      <c r="G1350" s="340">
        <f>IF(ISNUMBER(E1350),E1350/'Bulk DivVar Analysis'!$I$7,"")</f>
        <v>0.19611937701209431</v>
      </c>
      <c r="H1350" s="338" t="str">
        <f>IF(ISNUMBER(E1350), IF(G1350&gt;'Bulk DivVar Analysis'!$J$9,"Pass","Fail"),"")</f>
        <v>Pass</v>
      </c>
      <c r="I1350" s="338" t="str">
        <f t="shared" si="23"/>
        <v>Delta_7_A5</v>
      </c>
      <c r="J1350" s="339"/>
      <c r="K1350" s="339"/>
      <c r="L1350" s="339"/>
      <c r="M1350" s="339"/>
      <c r="N1350" s="339"/>
      <c r="O1350" s="339"/>
      <c r="P1350" s="339"/>
      <c r="Q1350" s="339"/>
    </row>
    <row r="1351" spans="1:17" ht="13.5" customHeight="1">
      <c r="A1351" s="481" t="s">
        <v>1127</v>
      </c>
      <c r="B1351" s="481" t="s">
        <v>748</v>
      </c>
      <c r="C1351" s="481" t="s">
        <v>1138</v>
      </c>
      <c r="D1351" s="481" t="s">
        <v>1878</v>
      </c>
      <c r="E1351" s="481">
        <v>42845</v>
      </c>
      <c r="F1351" s="339"/>
      <c r="G1351" s="340">
        <f>IF(ISNUMBER(E1351),E1351/'Bulk DivVar Analysis'!$I$7,"")</f>
        <v>2.4852808956176222</v>
      </c>
      <c r="H1351" s="338" t="str">
        <f>IF(ISNUMBER(E1351), IF(G1351&gt;'Bulk DivVar Analysis'!$J$9,"Pass","Fail"),"")</f>
        <v>Pass</v>
      </c>
      <c r="I1351" s="338" t="str">
        <f t="shared" si="23"/>
        <v>Delta_7_A6</v>
      </c>
      <c r="J1351" s="339"/>
      <c r="K1351" s="339"/>
      <c r="L1351" s="339"/>
      <c r="M1351" s="339"/>
      <c r="N1351" s="339"/>
      <c r="O1351" s="339"/>
      <c r="P1351" s="339"/>
      <c r="Q1351" s="339"/>
    </row>
    <row r="1352" spans="1:17" ht="13.5" customHeight="1">
      <c r="A1352" s="481" t="s">
        <v>1127</v>
      </c>
      <c r="B1352" s="481" t="s">
        <v>748</v>
      </c>
      <c r="C1352" s="481" t="s">
        <v>1140</v>
      </c>
      <c r="D1352" s="481" t="s">
        <v>1879</v>
      </c>
      <c r="E1352" s="481">
        <v>14966</v>
      </c>
      <c r="F1352" s="339"/>
      <c r="G1352" s="340">
        <f>IF(ISNUMBER(E1352),E1352/'Bulk DivVar Analysis'!$I$7,"")</f>
        <v>0.86812262536616491</v>
      </c>
      <c r="H1352" s="338" t="str">
        <f>IF(ISNUMBER(E1352), IF(G1352&gt;'Bulk DivVar Analysis'!$J$9,"Pass","Fail"),"")</f>
        <v>Pass</v>
      </c>
      <c r="I1352" s="338" t="str">
        <f t="shared" si="23"/>
        <v>Delta_7_A7</v>
      </c>
      <c r="J1352" s="339"/>
      <c r="K1352" s="339"/>
      <c r="L1352" s="339"/>
      <c r="M1352" s="339"/>
      <c r="N1352" s="339"/>
      <c r="O1352" s="339"/>
      <c r="P1352" s="339"/>
      <c r="Q1352" s="339"/>
    </row>
    <row r="1353" spans="1:17" ht="13.5" customHeight="1">
      <c r="A1353" s="481" t="s">
        <v>1127</v>
      </c>
      <c r="B1353" s="481" t="s">
        <v>748</v>
      </c>
      <c r="C1353" s="481" t="s">
        <v>1142</v>
      </c>
      <c r="D1353" s="481" t="s">
        <v>1880</v>
      </c>
      <c r="E1353" s="481">
        <v>25411</v>
      </c>
      <c r="F1353" s="339"/>
      <c r="G1353" s="340">
        <f>IF(ISNUMBER(E1353),E1353/'Bulk DivVar Analysis'!$I$7,"")</f>
        <v>1.4739986658545781</v>
      </c>
      <c r="H1353" s="338" t="str">
        <f>IF(ISNUMBER(E1353), IF(G1353&gt;'Bulk DivVar Analysis'!$J$9,"Pass","Fail"),"")</f>
        <v>Pass</v>
      </c>
      <c r="I1353" s="338" t="str">
        <f t="shared" si="23"/>
        <v>Delta_7_A8</v>
      </c>
      <c r="J1353" s="339"/>
      <c r="K1353" s="339"/>
      <c r="L1353" s="339"/>
      <c r="M1353" s="339"/>
      <c r="N1353" s="339"/>
      <c r="O1353" s="339"/>
      <c r="P1353" s="339"/>
      <c r="Q1353" s="339"/>
    </row>
    <row r="1354" spans="1:17" ht="13.5" customHeight="1">
      <c r="A1354" s="481" t="s">
        <v>1127</v>
      </c>
      <c r="B1354" s="481" t="s">
        <v>748</v>
      </c>
      <c r="C1354" s="481" t="s">
        <v>1144</v>
      </c>
      <c r="D1354" s="481" t="s">
        <v>1881</v>
      </c>
      <c r="E1354" s="481">
        <v>6202</v>
      </c>
      <c r="F1354" s="339"/>
      <c r="G1354" s="340">
        <f>IF(ISNUMBER(E1354),E1354/'Bulk DivVar Analysis'!$I$7,"")</f>
        <v>0.35975521331825167</v>
      </c>
      <c r="H1354" s="338" t="str">
        <f>IF(ISNUMBER(E1354), IF(G1354&gt;'Bulk DivVar Analysis'!$J$9,"Pass","Fail"),"")</f>
        <v>Pass</v>
      </c>
      <c r="I1354" s="338" t="str">
        <f t="shared" si="23"/>
        <v>Delta_7_A9</v>
      </c>
      <c r="J1354" s="339"/>
      <c r="K1354" s="339"/>
      <c r="L1354" s="339"/>
      <c r="M1354" s="339"/>
      <c r="N1354" s="339"/>
      <c r="O1354" s="339"/>
      <c r="P1354" s="339"/>
      <c r="Q1354" s="339"/>
    </row>
    <row r="1355" spans="1:17" ht="13.5" customHeight="1">
      <c r="A1355" s="481" t="s">
        <v>1127</v>
      </c>
      <c r="B1355" s="481" t="s">
        <v>748</v>
      </c>
      <c r="C1355" s="481" t="s">
        <v>496</v>
      </c>
      <c r="D1355" s="481" t="s">
        <v>1882</v>
      </c>
      <c r="E1355" s="481">
        <v>13930</v>
      </c>
      <c r="F1355" s="339"/>
      <c r="G1355" s="340">
        <f>IF(ISNUMBER(E1355),E1355/'Bulk DivVar Analysis'!$I$7,"")</f>
        <v>0.80802807506018159</v>
      </c>
      <c r="H1355" s="338" t="str">
        <f>IF(ISNUMBER(E1355), IF(G1355&gt;'Bulk DivVar Analysis'!$J$9,"Pass","Fail"),"")</f>
        <v>Pass</v>
      </c>
      <c r="I1355" s="338" t="str">
        <f t="shared" si="23"/>
        <v>Delta_7_A10</v>
      </c>
      <c r="J1355" s="339"/>
      <c r="K1355" s="339"/>
      <c r="L1355" s="339"/>
      <c r="M1355" s="339"/>
      <c r="N1355" s="339"/>
      <c r="O1355" s="339"/>
      <c r="P1355" s="339"/>
      <c r="Q1355" s="339"/>
    </row>
    <row r="1356" spans="1:17" ht="13.5" customHeight="1">
      <c r="A1356" s="481" t="s">
        <v>1127</v>
      </c>
      <c r="B1356" s="481" t="s">
        <v>748</v>
      </c>
      <c r="C1356" s="481" t="s">
        <v>497</v>
      </c>
      <c r="D1356" s="481" t="s">
        <v>1883</v>
      </c>
      <c r="E1356" s="481">
        <v>26643</v>
      </c>
      <c r="F1356" s="339"/>
      <c r="G1356" s="340">
        <f>IF(ISNUMBER(E1356),E1356/'Bulk DivVar Analysis'!$I$7,"")</f>
        <v>1.5454624554076395</v>
      </c>
      <c r="H1356" s="338" t="str">
        <f>IF(ISNUMBER(E1356), IF(G1356&gt;'Bulk DivVar Analysis'!$J$9,"Pass","Fail"),"")</f>
        <v>Pass</v>
      </c>
      <c r="I1356" s="338" t="str">
        <f t="shared" si="23"/>
        <v>Delta_7_A11</v>
      </c>
      <c r="J1356" s="339"/>
      <c r="K1356" s="339"/>
      <c r="L1356" s="339"/>
      <c r="M1356" s="339"/>
      <c r="N1356" s="339"/>
      <c r="O1356" s="339"/>
      <c r="P1356" s="339"/>
      <c r="Q1356" s="339"/>
    </row>
    <row r="1357" spans="1:17" ht="13.5" customHeight="1">
      <c r="A1357" s="481" t="s">
        <v>1127</v>
      </c>
      <c r="B1357" s="481" t="s">
        <v>748</v>
      </c>
      <c r="C1357" s="481" t="s">
        <v>498</v>
      </c>
      <c r="D1357" s="481" t="s">
        <v>1884</v>
      </c>
      <c r="E1357" s="481">
        <v>13589</v>
      </c>
      <c r="F1357" s="339"/>
      <c r="G1357" s="340">
        <f>IF(ISNUMBER(E1357),E1357/'Bulk DivVar Analysis'!$I$7,"")</f>
        <v>0.78824791902317348</v>
      </c>
      <c r="H1357" s="338" t="str">
        <f>IF(ISNUMBER(E1357), IF(G1357&gt;'Bulk DivVar Analysis'!$J$9,"Pass","Fail"),"")</f>
        <v>Pass</v>
      </c>
      <c r="I1357" s="338" t="str">
        <f t="shared" si="23"/>
        <v>Delta_7_A12</v>
      </c>
      <c r="J1357" s="339"/>
      <c r="K1357" s="339"/>
      <c r="L1357" s="339"/>
      <c r="M1357" s="339"/>
      <c r="N1357" s="339"/>
      <c r="O1357" s="339"/>
      <c r="P1357" s="339"/>
      <c r="Q1357" s="339"/>
    </row>
    <row r="1358" spans="1:17" ht="13.5" customHeight="1">
      <c r="A1358" s="481" t="s">
        <v>1127</v>
      </c>
      <c r="B1358" s="481" t="s">
        <v>748</v>
      </c>
      <c r="C1358" s="481" t="s">
        <v>1149</v>
      </c>
      <c r="D1358" s="481" t="s">
        <v>1885</v>
      </c>
      <c r="E1358" s="481">
        <v>17100</v>
      </c>
      <c r="F1358" s="339"/>
      <c r="G1358" s="340">
        <f>IF(ISNUMBER(E1358),E1358/'Bulk DivVar Analysis'!$I$7,"")</f>
        <v>0.99190811798486034</v>
      </c>
      <c r="H1358" s="338" t="str">
        <f>IF(ISNUMBER(E1358), IF(G1358&gt;'Bulk DivVar Analysis'!$J$9,"Pass","Fail"),"")</f>
        <v>Pass</v>
      </c>
      <c r="I1358" s="338" t="str">
        <f t="shared" si="23"/>
        <v>Delta_7_B1</v>
      </c>
      <c r="J1358" s="339"/>
      <c r="K1358" s="339"/>
      <c r="L1358" s="339"/>
      <c r="M1358" s="339"/>
      <c r="N1358" s="339"/>
      <c r="O1358" s="339"/>
      <c r="P1358" s="339"/>
      <c r="Q1358" s="339"/>
    </row>
    <row r="1359" spans="1:17" ht="13.5" customHeight="1">
      <c r="A1359" s="481" t="s">
        <v>1127</v>
      </c>
      <c r="B1359" s="481" t="s">
        <v>748</v>
      </c>
      <c r="C1359" s="481" t="s">
        <v>1151</v>
      </c>
      <c r="D1359" s="481" t="s">
        <v>1886</v>
      </c>
      <c r="E1359" s="481">
        <v>10982</v>
      </c>
      <c r="F1359" s="339"/>
      <c r="G1359" s="340">
        <f>IF(ISNUMBER(E1359),E1359/'Bulk DivVar Analysis'!$I$7,"")</f>
        <v>0.63702543577249915</v>
      </c>
      <c r="H1359" s="338" t="str">
        <f>IF(ISNUMBER(E1359), IF(G1359&gt;'Bulk DivVar Analysis'!$J$9,"Pass","Fail"),"")</f>
        <v>Pass</v>
      </c>
      <c r="I1359" s="338" t="str">
        <f t="shared" si="23"/>
        <v>Delta_7_B2</v>
      </c>
      <c r="J1359" s="339"/>
      <c r="K1359" s="339"/>
      <c r="L1359" s="339"/>
      <c r="M1359" s="339"/>
      <c r="N1359" s="339"/>
      <c r="O1359" s="339"/>
      <c r="P1359" s="339"/>
      <c r="Q1359" s="339"/>
    </row>
    <row r="1360" spans="1:17" ht="13.5" customHeight="1">
      <c r="A1360" s="481" t="s">
        <v>1127</v>
      </c>
      <c r="B1360" s="481" t="s">
        <v>748</v>
      </c>
      <c r="C1360" s="481" t="s">
        <v>1153</v>
      </c>
      <c r="D1360" s="481" t="s">
        <v>1887</v>
      </c>
      <c r="E1360" s="481">
        <v>21538</v>
      </c>
      <c r="F1360" s="339"/>
      <c r="G1360" s="340">
        <f>IF(ISNUMBER(E1360),E1360/'Bulk DivVar Analysis'!$I$7,"")</f>
        <v>1.2493401780794107</v>
      </c>
      <c r="H1360" s="338" t="str">
        <f>IF(ISNUMBER(E1360), IF(G1360&gt;'Bulk DivVar Analysis'!$J$9,"Pass","Fail"),"")</f>
        <v>Pass</v>
      </c>
      <c r="I1360" s="338" t="str">
        <f t="shared" si="23"/>
        <v>Delta_7_B3</v>
      </c>
      <c r="J1360" s="339"/>
      <c r="K1360" s="339"/>
      <c r="L1360" s="339"/>
      <c r="M1360" s="339"/>
      <c r="N1360" s="339"/>
      <c r="O1360" s="339"/>
      <c r="P1360" s="339"/>
      <c r="Q1360" s="339"/>
    </row>
    <row r="1361" spans="1:17" ht="13.5" customHeight="1">
      <c r="A1361" s="481" t="s">
        <v>1127</v>
      </c>
      <c r="B1361" s="481" t="s">
        <v>748</v>
      </c>
      <c r="C1361" s="481" t="s">
        <v>1155</v>
      </c>
      <c r="D1361" s="481" t="s">
        <v>1888</v>
      </c>
      <c r="E1361" s="481">
        <v>19617</v>
      </c>
      <c r="F1361" s="339"/>
      <c r="G1361" s="340">
        <f>IF(ISNUMBER(E1361),E1361/'Bulk DivVar Analysis'!$I$7,"")</f>
        <v>1.1379100321935092</v>
      </c>
      <c r="H1361" s="338" t="str">
        <f>IF(ISNUMBER(E1361), IF(G1361&gt;'Bulk DivVar Analysis'!$J$9,"Pass","Fail"),"")</f>
        <v>Pass</v>
      </c>
      <c r="I1361" s="338" t="str">
        <f t="shared" si="23"/>
        <v>Delta_7_B4</v>
      </c>
      <c r="J1361" s="339"/>
      <c r="K1361" s="339"/>
      <c r="L1361" s="339"/>
      <c r="M1361" s="339"/>
      <c r="N1361" s="339"/>
      <c r="O1361" s="339"/>
      <c r="P1361" s="339"/>
      <c r="Q1361" s="339"/>
    </row>
    <row r="1362" spans="1:17" ht="13.5" customHeight="1">
      <c r="A1362" s="481" t="s">
        <v>1127</v>
      </c>
      <c r="B1362" s="481" t="s">
        <v>748</v>
      </c>
      <c r="C1362" s="481" t="s">
        <v>1157</v>
      </c>
      <c r="D1362" s="481" t="s">
        <v>1889</v>
      </c>
      <c r="E1362" s="481">
        <v>10975</v>
      </c>
      <c r="F1362" s="339"/>
      <c r="G1362" s="340">
        <f>IF(ISNUMBER(E1362),E1362/'Bulk DivVar Analysis'!$I$7,"")</f>
        <v>0.63661939151367497</v>
      </c>
      <c r="H1362" s="338" t="str">
        <f>IF(ISNUMBER(E1362), IF(G1362&gt;'Bulk DivVar Analysis'!$J$9,"Pass","Fail"),"")</f>
        <v>Pass</v>
      </c>
      <c r="I1362" s="338" t="str">
        <f t="shared" si="23"/>
        <v>Delta_7_B5</v>
      </c>
      <c r="J1362" s="339"/>
      <c r="K1362" s="339"/>
      <c r="L1362" s="339"/>
      <c r="M1362" s="339"/>
      <c r="N1362" s="339"/>
      <c r="O1362" s="339"/>
      <c r="P1362" s="339"/>
      <c r="Q1362" s="339"/>
    </row>
    <row r="1363" spans="1:17" ht="13.5" customHeight="1">
      <c r="A1363" s="481" t="s">
        <v>1127</v>
      </c>
      <c r="B1363" s="481" t="s">
        <v>748</v>
      </c>
      <c r="C1363" s="481" t="s">
        <v>1159</v>
      </c>
      <c r="D1363" s="481" t="s">
        <v>1890</v>
      </c>
      <c r="E1363" s="481">
        <v>22478</v>
      </c>
      <c r="F1363" s="339"/>
      <c r="G1363" s="340">
        <f>IF(ISNUMBER(E1363),E1363/'Bulk DivVar Analysis'!$I$7,"")</f>
        <v>1.3038661214072333</v>
      </c>
      <c r="H1363" s="338" t="str">
        <f>IF(ISNUMBER(E1363), IF(G1363&gt;'Bulk DivVar Analysis'!$J$9,"Pass","Fail"),"")</f>
        <v>Pass</v>
      </c>
      <c r="I1363" s="338" t="str">
        <f t="shared" si="23"/>
        <v>Delta_7_B6</v>
      </c>
      <c r="J1363" s="339"/>
      <c r="K1363" s="339"/>
      <c r="L1363" s="339"/>
      <c r="M1363" s="339"/>
      <c r="N1363" s="339"/>
      <c r="O1363" s="339"/>
      <c r="P1363" s="339"/>
      <c r="Q1363" s="339"/>
    </row>
    <row r="1364" spans="1:17" ht="13.5" customHeight="1">
      <c r="A1364" s="481" t="s">
        <v>1127</v>
      </c>
      <c r="B1364" s="481" t="s">
        <v>748</v>
      </c>
      <c r="C1364" s="481" t="s">
        <v>1161</v>
      </c>
      <c r="D1364" s="481" t="s">
        <v>1891</v>
      </c>
      <c r="E1364" s="481">
        <v>8249</v>
      </c>
      <c r="F1364" s="339"/>
      <c r="G1364" s="340">
        <f>IF(ISNUMBER(E1364),E1364/'Bulk DivVar Analysis'!$I$7,"")</f>
        <v>0.47849415586298905</v>
      </c>
      <c r="H1364" s="338" t="str">
        <f>IF(ISNUMBER(E1364), IF(G1364&gt;'Bulk DivVar Analysis'!$J$9,"Pass","Fail"),"")</f>
        <v>Pass</v>
      </c>
      <c r="I1364" s="338" t="str">
        <f t="shared" si="23"/>
        <v>Delta_7_B7</v>
      </c>
      <c r="J1364" s="339"/>
      <c r="K1364" s="339"/>
      <c r="L1364" s="339"/>
      <c r="M1364" s="339"/>
      <c r="N1364" s="339"/>
      <c r="O1364" s="339"/>
      <c r="P1364" s="339"/>
      <c r="Q1364" s="339"/>
    </row>
    <row r="1365" spans="1:17" ht="13.5" customHeight="1">
      <c r="A1365" s="481" t="s">
        <v>1127</v>
      </c>
      <c r="B1365" s="481" t="s">
        <v>748</v>
      </c>
      <c r="C1365" s="481" t="s">
        <v>1163</v>
      </c>
      <c r="D1365" s="481" t="s">
        <v>1892</v>
      </c>
      <c r="E1365" s="481">
        <v>12981</v>
      </c>
      <c r="F1365" s="339"/>
      <c r="G1365" s="340">
        <f>IF(ISNUMBER(E1365),E1365/'Bulk DivVar Analysis'!$I$7,"")</f>
        <v>0.75298007482815632</v>
      </c>
      <c r="H1365" s="338" t="str">
        <f>IF(ISNUMBER(E1365), IF(G1365&gt;'Bulk DivVar Analysis'!$J$9,"Pass","Fail"),"")</f>
        <v>Pass</v>
      </c>
      <c r="I1365" s="338" t="str">
        <f t="shared" si="23"/>
        <v>Delta_7_B8</v>
      </c>
      <c r="J1365" s="339"/>
      <c r="K1365" s="339"/>
      <c r="L1365" s="339"/>
      <c r="M1365" s="339"/>
      <c r="N1365" s="339"/>
      <c r="O1365" s="339"/>
      <c r="P1365" s="339"/>
      <c r="Q1365" s="339"/>
    </row>
    <row r="1366" spans="1:17" ht="13.5" customHeight="1">
      <c r="A1366" s="481" t="s">
        <v>1127</v>
      </c>
      <c r="B1366" s="481" t="s">
        <v>748</v>
      </c>
      <c r="C1366" s="481" t="s">
        <v>1165</v>
      </c>
      <c r="D1366" s="481" t="s">
        <v>1893</v>
      </c>
      <c r="E1366" s="481">
        <v>6706</v>
      </c>
      <c r="F1366" s="339"/>
      <c r="G1366" s="340">
        <f>IF(ISNUMBER(E1366),E1366/'Bulk DivVar Analysis'!$I$7,"")</f>
        <v>0.38899039995359497</v>
      </c>
      <c r="H1366" s="338" t="str">
        <f>IF(ISNUMBER(E1366), IF(G1366&gt;'Bulk DivVar Analysis'!$J$9,"Pass","Fail"),"")</f>
        <v>Pass</v>
      </c>
      <c r="I1366" s="338" t="str">
        <f t="shared" si="23"/>
        <v>Delta_7_B9</v>
      </c>
      <c r="J1366" s="339"/>
      <c r="K1366" s="339"/>
      <c r="L1366" s="339"/>
      <c r="M1366" s="339"/>
      <c r="N1366" s="339"/>
      <c r="O1366" s="339"/>
      <c r="P1366" s="339"/>
      <c r="Q1366" s="339"/>
    </row>
    <row r="1367" spans="1:17" ht="13.5" customHeight="1">
      <c r="A1367" s="481" t="s">
        <v>1127</v>
      </c>
      <c r="B1367" s="481" t="s">
        <v>748</v>
      </c>
      <c r="C1367" s="481" t="s">
        <v>508</v>
      </c>
      <c r="D1367" s="481" t="s">
        <v>1894</v>
      </c>
      <c r="E1367" s="481">
        <v>26184</v>
      </c>
      <c r="F1367" s="339"/>
      <c r="G1367" s="340">
        <f>IF(ISNUMBER(E1367),E1367/'Bulk DivVar Analysis'!$I$7,"")</f>
        <v>1.5188375532933089</v>
      </c>
      <c r="H1367" s="338" t="str">
        <f>IF(ISNUMBER(E1367), IF(G1367&gt;'Bulk DivVar Analysis'!$J$9,"Pass","Fail"),"")</f>
        <v>Pass</v>
      </c>
      <c r="I1367" s="338" t="str">
        <f t="shared" si="23"/>
        <v>Delta_7_B10</v>
      </c>
      <c r="J1367" s="339"/>
      <c r="K1367" s="339"/>
      <c r="L1367" s="339"/>
      <c r="M1367" s="339"/>
      <c r="N1367" s="339"/>
      <c r="O1367" s="339"/>
      <c r="P1367" s="339"/>
      <c r="Q1367" s="339"/>
    </row>
    <row r="1368" spans="1:17" ht="13.5" customHeight="1">
      <c r="A1368" s="481" t="s">
        <v>1127</v>
      </c>
      <c r="B1368" s="481" t="s">
        <v>748</v>
      </c>
      <c r="C1368" s="481" t="s">
        <v>509</v>
      </c>
      <c r="D1368" s="481" t="s">
        <v>1895</v>
      </c>
      <c r="E1368" s="481">
        <v>28391</v>
      </c>
      <c r="F1368" s="339"/>
      <c r="G1368" s="340">
        <f>IF(ISNUMBER(E1368),E1368/'Bulk DivVar Analysis'!$I$7,"")</f>
        <v>1.6468575074683141</v>
      </c>
      <c r="H1368" s="338" t="str">
        <f>IF(ISNUMBER(E1368), IF(G1368&gt;'Bulk DivVar Analysis'!$J$9,"Pass","Fail"),"")</f>
        <v>Pass</v>
      </c>
      <c r="I1368" s="338" t="str">
        <f t="shared" si="23"/>
        <v>Delta_7_B11</v>
      </c>
      <c r="J1368" s="339"/>
      <c r="K1368" s="339"/>
      <c r="L1368" s="339"/>
      <c r="M1368" s="339"/>
      <c r="N1368" s="339"/>
      <c r="O1368" s="339"/>
      <c r="P1368" s="339"/>
      <c r="Q1368" s="339"/>
    </row>
    <row r="1369" spans="1:17" ht="13.5" customHeight="1">
      <c r="A1369" s="481" t="s">
        <v>1127</v>
      </c>
      <c r="B1369" s="481" t="s">
        <v>748</v>
      </c>
      <c r="C1369" s="481" t="s">
        <v>510</v>
      </c>
      <c r="D1369" s="481" t="s">
        <v>1896</v>
      </c>
      <c r="E1369" s="481">
        <v>34634</v>
      </c>
      <c r="F1369" s="339"/>
      <c r="G1369" s="340">
        <f>IF(ISNUMBER(E1369),E1369/'Bulk DivVar Analysis'!$I$7,"")</f>
        <v>2.0089909800168217</v>
      </c>
      <c r="H1369" s="338" t="str">
        <f>IF(ISNUMBER(E1369), IF(G1369&gt;'Bulk DivVar Analysis'!$J$9,"Pass","Fail"),"")</f>
        <v>Pass</v>
      </c>
      <c r="I1369" s="338" t="str">
        <f t="shared" si="23"/>
        <v>Delta_7_B12</v>
      </c>
      <c r="J1369" s="339"/>
      <c r="K1369" s="339"/>
      <c r="L1369" s="339"/>
      <c r="M1369" s="339"/>
      <c r="N1369" s="339"/>
      <c r="O1369" s="339"/>
      <c r="P1369" s="339"/>
      <c r="Q1369" s="339"/>
    </row>
    <row r="1370" spans="1:17" ht="13.5" customHeight="1">
      <c r="A1370" s="481" t="s">
        <v>1127</v>
      </c>
      <c r="B1370" s="481" t="s">
        <v>748</v>
      </c>
      <c r="C1370" s="481" t="s">
        <v>1170</v>
      </c>
      <c r="D1370" s="481" t="s">
        <v>1897</v>
      </c>
      <c r="E1370" s="481">
        <v>20220</v>
      </c>
      <c r="F1370" s="339"/>
      <c r="G1370" s="340">
        <f>IF(ISNUMBER(E1370),E1370/'Bulk DivVar Analysis'!$I$7,"")</f>
        <v>1.1728878447750806</v>
      </c>
      <c r="H1370" s="338" t="str">
        <f>IF(ISNUMBER(E1370), IF(G1370&gt;'Bulk DivVar Analysis'!$J$9,"Pass","Fail"),"")</f>
        <v>Pass</v>
      </c>
      <c r="I1370" s="338" t="str">
        <f t="shared" si="23"/>
        <v>Delta_7_C1</v>
      </c>
      <c r="J1370" s="339"/>
      <c r="K1370" s="339"/>
      <c r="L1370" s="339"/>
      <c r="M1370" s="339"/>
      <c r="N1370" s="339"/>
      <c r="O1370" s="339"/>
      <c r="P1370" s="339"/>
      <c r="Q1370" s="339"/>
    </row>
    <row r="1371" spans="1:17" ht="13.5" customHeight="1">
      <c r="A1371" s="481" t="s">
        <v>1127</v>
      </c>
      <c r="B1371" s="481" t="s">
        <v>748</v>
      </c>
      <c r="C1371" s="481" t="s">
        <v>1172</v>
      </c>
      <c r="D1371" s="481" t="s">
        <v>1898</v>
      </c>
      <c r="E1371" s="481">
        <v>19936</v>
      </c>
      <c r="F1371" s="339"/>
      <c r="G1371" s="340">
        <f>IF(ISNUMBER(E1371),E1371/'Bulk DivVar Analysis'!$I$7,"")</f>
        <v>1.1564140491313553</v>
      </c>
      <c r="H1371" s="338" t="str">
        <f>IF(ISNUMBER(E1371), IF(G1371&gt;'Bulk DivVar Analysis'!$J$9,"Pass","Fail"),"")</f>
        <v>Pass</v>
      </c>
      <c r="I1371" s="338" t="str">
        <f t="shared" si="23"/>
        <v>Delta_7_C2</v>
      </c>
      <c r="J1371" s="339"/>
      <c r="K1371" s="339"/>
      <c r="L1371" s="339"/>
      <c r="M1371" s="339"/>
      <c r="N1371" s="339"/>
      <c r="O1371" s="339"/>
      <c r="P1371" s="339"/>
      <c r="Q1371" s="339"/>
    </row>
    <row r="1372" spans="1:17" ht="13.5" customHeight="1">
      <c r="A1372" s="481" t="s">
        <v>1127</v>
      </c>
      <c r="B1372" s="481" t="s">
        <v>748</v>
      </c>
      <c r="C1372" s="481" t="s">
        <v>1174</v>
      </c>
      <c r="D1372" s="481" t="s">
        <v>1899</v>
      </c>
      <c r="E1372" s="481">
        <v>15491</v>
      </c>
      <c r="F1372" s="339"/>
      <c r="G1372" s="340">
        <f>IF(ISNUMBER(E1372),E1372/'Bulk DivVar Analysis'!$I$7,"")</f>
        <v>0.89857594477798075</v>
      </c>
      <c r="H1372" s="338" t="str">
        <f>IF(ISNUMBER(E1372), IF(G1372&gt;'Bulk DivVar Analysis'!$J$9,"Pass","Fail"),"")</f>
        <v>Pass</v>
      </c>
      <c r="I1372" s="338" t="str">
        <f t="shared" si="23"/>
        <v>Delta_7_C3</v>
      </c>
      <c r="J1372" s="339"/>
      <c r="K1372" s="339"/>
      <c r="L1372" s="339"/>
      <c r="M1372" s="339"/>
      <c r="N1372" s="339"/>
      <c r="O1372" s="339"/>
      <c r="P1372" s="339"/>
      <c r="Q1372" s="339"/>
    </row>
    <row r="1373" spans="1:17" ht="13.5" customHeight="1">
      <c r="A1373" s="481" t="s">
        <v>1127</v>
      </c>
      <c r="B1373" s="481" t="s">
        <v>748</v>
      </c>
      <c r="C1373" s="481" t="s">
        <v>1176</v>
      </c>
      <c r="D1373" s="481" t="s">
        <v>1900</v>
      </c>
      <c r="E1373" s="481">
        <v>13778</v>
      </c>
      <c r="F1373" s="339"/>
      <c r="G1373" s="340">
        <f>IF(ISNUMBER(E1373),E1373/'Bulk DivVar Analysis'!$I$7,"")</f>
        <v>0.79921111401142719</v>
      </c>
      <c r="H1373" s="338" t="str">
        <f>IF(ISNUMBER(E1373), IF(G1373&gt;'Bulk DivVar Analysis'!$J$9,"Pass","Fail"),"")</f>
        <v>Pass</v>
      </c>
      <c r="I1373" s="338" t="str">
        <f t="shared" si="23"/>
        <v>Delta_7_C4</v>
      </c>
      <c r="J1373" s="339"/>
      <c r="K1373" s="339"/>
      <c r="L1373" s="339"/>
      <c r="M1373" s="339"/>
      <c r="N1373" s="339"/>
      <c r="O1373" s="339"/>
      <c r="P1373" s="339"/>
      <c r="Q1373" s="339"/>
    </row>
    <row r="1374" spans="1:17" ht="13.5" customHeight="1">
      <c r="A1374" s="481" t="s">
        <v>1127</v>
      </c>
      <c r="B1374" s="481" t="s">
        <v>748</v>
      </c>
      <c r="C1374" s="481" t="s">
        <v>1178</v>
      </c>
      <c r="D1374" s="481" t="s">
        <v>1901</v>
      </c>
      <c r="E1374" s="481">
        <v>4431</v>
      </c>
      <c r="F1374" s="339"/>
      <c r="G1374" s="340">
        <f>IF(ISNUMBER(E1374),E1374/'Bulk DivVar Analysis'!$I$7,"")</f>
        <v>0.2570260158357261</v>
      </c>
      <c r="H1374" s="338" t="str">
        <f>IF(ISNUMBER(E1374), IF(G1374&gt;'Bulk DivVar Analysis'!$J$9,"Pass","Fail"),"")</f>
        <v>Pass</v>
      </c>
      <c r="I1374" s="338" t="str">
        <f t="shared" si="23"/>
        <v>Delta_7_C5</v>
      </c>
      <c r="J1374" s="339"/>
      <c r="K1374" s="339"/>
      <c r="L1374" s="339"/>
      <c r="M1374" s="339"/>
      <c r="N1374" s="339"/>
      <c r="O1374" s="339"/>
      <c r="P1374" s="339"/>
      <c r="Q1374" s="339"/>
    </row>
    <row r="1375" spans="1:17" ht="13.5" customHeight="1">
      <c r="A1375" s="481" t="s">
        <v>1127</v>
      </c>
      <c r="B1375" s="481" t="s">
        <v>748</v>
      </c>
      <c r="C1375" s="481" t="s">
        <v>1180</v>
      </c>
      <c r="D1375" s="481" t="s">
        <v>1902</v>
      </c>
      <c r="E1375" s="481">
        <v>15510</v>
      </c>
      <c r="F1375" s="339"/>
      <c r="G1375" s="340">
        <f>IF(ISNUMBER(E1375),E1375/'Bulk DivVar Analysis'!$I$7,"")</f>
        <v>0.89967806490907509</v>
      </c>
      <c r="H1375" s="338" t="str">
        <f>IF(ISNUMBER(E1375), IF(G1375&gt;'Bulk DivVar Analysis'!$J$9,"Pass","Fail"),"")</f>
        <v>Pass</v>
      </c>
      <c r="I1375" s="338" t="str">
        <f t="shared" si="23"/>
        <v>Delta_7_C6</v>
      </c>
      <c r="J1375" s="339"/>
      <c r="K1375" s="339"/>
      <c r="L1375" s="339"/>
      <c r="M1375" s="339"/>
      <c r="N1375" s="339"/>
      <c r="O1375" s="339"/>
      <c r="P1375" s="339"/>
      <c r="Q1375" s="339"/>
    </row>
    <row r="1376" spans="1:17" ht="13.5" customHeight="1">
      <c r="A1376" s="481" t="s">
        <v>1127</v>
      </c>
      <c r="B1376" s="481" t="s">
        <v>748</v>
      </c>
      <c r="C1376" s="481" t="s">
        <v>1182</v>
      </c>
      <c r="D1376" s="481" t="s">
        <v>1903</v>
      </c>
      <c r="E1376" s="481">
        <v>19661</v>
      </c>
      <c r="F1376" s="339"/>
      <c r="G1376" s="340">
        <f>IF(ISNUMBER(E1376),E1376/'Bulk DivVar Analysis'!$I$7,"")</f>
        <v>1.1404623103918328</v>
      </c>
      <c r="H1376" s="338" t="str">
        <f>IF(ISNUMBER(E1376), IF(G1376&gt;'Bulk DivVar Analysis'!$J$9,"Pass","Fail"),"")</f>
        <v>Pass</v>
      </c>
      <c r="I1376" s="338" t="str">
        <f t="shared" si="23"/>
        <v>Delta_7_C7</v>
      </c>
      <c r="J1376" s="339"/>
      <c r="K1376" s="339"/>
      <c r="L1376" s="339"/>
      <c r="M1376" s="339"/>
      <c r="N1376" s="339"/>
      <c r="O1376" s="339"/>
      <c r="P1376" s="339"/>
      <c r="Q1376" s="339"/>
    </row>
    <row r="1377" spans="1:17" ht="13.5" customHeight="1">
      <c r="A1377" s="481" t="s">
        <v>1127</v>
      </c>
      <c r="B1377" s="481" t="s">
        <v>748</v>
      </c>
      <c r="C1377" s="481" t="s">
        <v>1184</v>
      </c>
      <c r="D1377" s="481" t="s">
        <v>1904</v>
      </c>
      <c r="E1377" s="481">
        <v>15247</v>
      </c>
      <c r="F1377" s="339"/>
      <c r="G1377" s="340">
        <f>IF(ISNUMBER(E1377),E1377/'Bulk DivVar Analysis'!$I$7,"")</f>
        <v>0.88442240204182254</v>
      </c>
      <c r="H1377" s="338" t="str">
        <f>IF(ISNUMBER(E1377), IF(G1377&gt;'Bulk DivVar Analysis'!$J$9,"Pass","Fail"),"")</f>
        <v>Pass</v>
      </c>
      <c r="I1377" s="338" t="str">
        <f t="shared" si="23"/>
        <v>Delta_7_C8</v>
      </c>
      <c r="J1377" s="339"/>
      <c r="K1377" s="339"/>
      <c r="L1377" s="339"/>
      <c r="M1377" s="339"/>
      <c r="N1377" s="339"/>
      <c r="O1377" s="339"/>
      <c r="P1377" s="339"/>
      <c r="Q1377" s="339"/>
    </row>
    <row r="1378" spans="1:17" ht="13.5" customHeight="1">
      <c r="A1378" s="481" t="s">
        <v>1127</v>
      </c>
      <c r="B1378" s="481" t="s">
        <v>748</v>
      </c>
      <c r="C1378" s="481" t="s">
        <v>1186</v>
      </c>
      <c r="D1378" s="481" t="s">
        <v>1905</v>
      </c>
      <c r="E1378" s="481">
        <v>10068</v>
      </c>
      <c r="F1378" s="339"/>
      <c r="G1378" s="340">
        <f>IF(ISNUMBER(E1378),E1378/'Bulk DivVar Analysis'!$I$7,"")</f>
        <v>0.58400765683459499</v>
      </c>
      <c r="H1378" s="338" t="str">
        <f>IF(ISNUMBER(E1378), IF(G1378&gt;'Bulk DivVar Analysis'!$J$9,"Pass","Fail"),"")</f>
        <v>Pass</v>
      </c>
      <c r="I1378" s="338" t="str">
        <f t="shared" si="23"/>
        <v>Delta_7_C9</v>
      </c>
      <c r="J1378" s="339"/>
      <c r="K1378" s="339"/>
      <c r="L1378" s="339"/>
      <c r="M1378" s="339"/>
      <c r="N1378" s="339"/>
      <c r="O1378" s="339"/>
      <c r="P1378" s="339"/>
      <c r="Q1378" s="339"/>
    </row>
    <row r="1379" spans="1:17" ht="13.5" customHeight="1">
      <c r="A1379" s="481" t="s">
        <v>1127</v>
      </c>
      <c r="B1379" s="481" t="s">
        <v>748</v>
      </c>
      <c r="C1379" s="481" t="s">
        <v>520</v>
      </c>
      <c r="D1379" s="481" t="s">
        <v>1906</v>
      </c>
      <c r="E1379" s="481">
        <v>14254</v>
      </c>
      <c r="F1379" s="339"/>
      <c r="G1379" s="340">
        <f>IF(ISNUMBER(E1379),E1379/'Bulk DivVar Analysis'!$I$7,"")</f>
        <v>0.82682212361147367</v>
      </c>
      <c r="H1379" s="338" t="str">
        <f>IF(ISNUMBER(E1379), IF(G1379&gt;'Bulk DivVar Analysis'!$J$9,"Pass","Fail"),"")</f>
        <v>Pass</v>
      </c>
      <c r="I1379" s="338" t="str">
        <f t="shared" si="23"/>
        <v>Delta_7_C10</v>
      </c>
      <c r="J1379" s="339"/>
      <c r="K1379" s="339"/>
      <c r="L1379" s="339"/>
      <c r="M1379" s="339"/>
      <c r="N1379" s="339"/>
      <c r="O1379" s="339"/>
      <c r="P1379" s="339"/>
      <c r="Q1379" s="339"/>
    </row>
    <row r="1380" spans="1:17" ht="13.5" customHeight="1">
      <c r="A1380" s="481" t="s">
        <v>1127</v>
      </c>
      <c r="B1380" s="481" t="s">
        <v>748</v>
      </c>
      <c r="C1380" s="481" t="s">
        <v>521</v>
      </c>
      <c r="D1380" s="481" t="s">
        <v>1907</v>
      </c>
      <c r="E1380" s="481">
        <v>14981</v>
      </c>
      <c r="F1380" s="339"/>
      <c r="G1380" s="340">
        <f>IF(ISNUMBER(E1380),E1380/'Bulk DivVar Analysis'!$I$7,"")</f>
        <v>0.86899272020650253</v>
      </c>
      <c r="H1380" s="338" t="str">
        <f>IF(ISNUMBER(E1380), IF(G1380&gt;'Bulk DivVar Analysis'!$J$9,"Pass","Fail"),"")</f>
        <v>Pass</v>
      </c>
      <c r="I1380" s="338" t="str">
        <f t="shared" si="23"/>
        <v>Delta_7_C11</v>
      </c>
      <c r="J1380" s="339"/>
      <c r="K1380" s="339"/>
      <c r="L1380" s="339"/>
      <c r="M1380" s="339"/>
      <c r="N1380" s="339"/>
      <c r="O1380" s="339"/>
      <c r="P1380" s="339"/>
      <c r="Q1380" s="339"/>
    </row>
    <row r="1381" spans="1:17" ht="13.5" customHeight="1">
      <c r="A1381" s="481" t="s">
        <v>1127</v>
      </c>
      <c r="B1381" s="481" t="s">
        <v>748</v>
      </c>
      <c r="C1381" s="481" t="s">
        <v>522</v>
      </c>
      <c r="D1381" s="481" t="s">
        <v>1908</v>
      </c>
      <c r="E1381" s="481">
        <v>16109</v>
      </c>
      <c r="F1381" s="339"/>
      <c r="G1381" s="340">
        <f>IF(ISNUMBER(E1381),E1381/'Bulk DivVar Analysis'!$I$7,"")</f>
        <v>0.93442385219988977</v>
      </c>
      <c r="H1381" s="338" t="str">
        <f>IF(ISNUMBER(E1381), IF(G1381&gt;'Bulk DivVar Analysis'!$J$9,"Pass","Fail"),"")</f>
        <v>Pass</v>
      </c>
      <c r="I1381" s="338" t="str">
        <f t="shared" si="23"/>
        <v>Delta_7_C12</v>
      </c>
      <c r="J1381" s="339"/>
      <c r="K1381" s="339"/>
      <c r="L1381" s="339"/>
      <c r="M1381" s="339"/>
      <c r="N1381" s="339"/>
      <c r="O1381" s="339"/>
      <c r="P1381" s="339"/>
      <c r="Q1381" s="339"/>
    </row>
    <row r="1382" spans="1:17" ht="13.5" customHeight="1">
      <c r="A1382" s="481" t="s">
        <v>1127</v>
      </c>
      <c r="B1382" s="481" t="s">
        <v>748</v>
      </c>
      <c r="C1382" s="481" t="s">
        <v>1191</v>
      </c>
      <c r="D1382" s="481" t="s">
        <v>1909</v>
      </c>
      <c r="E1382" s="481">
        <v>12637</v>
      </c>
      <c r="F1382" s="339"/>
      <c r="G1382" s="340">
        <f>IF(ISNUMBER(E1382),E1382/'Bulk DivVar Analysis'!$I$7,"")</f>
        <v>0.73302589982308075</v>
      </c>
      <c r="H1382" s="338" t="str">
        <f>IF(ISNUMBER(E1382), IF(G1382&gt;'Bulk DivVar Analysis'!$J$9,"Pass","Fail"),"")</f>
        <v>Pass</v>
      </c>
      <c r="I1382" s="338" t="str">
        <f t="shared" si="23"/>
        <v>Delta_7_D1</v>
      </c>
      <c r="J1382" s="339"/>
      <c r="K1382" s="339"/>
      <c r="L1382" s="339"/>
      <c r="M1382" s="339"/>
      <c r="N1382" s="339"/>
      <c r="O1382" s="339"/>
      <c r="P1382" s="339"/>
      <c r="Q1382" s="339"/>
    </row>
    <row r="1383" spans="1:17" ht="13.5" customHeight="1">
      <c r="A1383" s="481" t="s">
        <v>1127</v>
      </c>
      <c r="B1383" s="481" t="s">
        <v>748</v>
      </c>
      <c r="C1383" s="481" t="s">
        <v>1193</v>
      </c>
      <c r="D1383" s="481" t="s">
        <v>1910</v>
      </c>
      <c r="E1383" s="481">
        <v>10493</v>
      </c>
      <c r="F1383" s="339"/>
      <c r="G1383" s="340">
        <f>IF(ISNUMBER(E1383),E1383/'Bulk DivVar Analysis'!$I$7,"")</f>
        <v>0.60866034397749358</v>
      </c>
      <c r="H1383" s="338" t="str">
        <f>IF(ISNUMBER(E1383), IF(G1383&gt;'Bulk DivVar Analysis'!$J$9,"Pass","Fail"),"")</f>
        <v>Pass</v>
      </c>
      <c r="I1383" s="338" t="str">
        <f t="shared" si="23"/>
        <v>Delta_7_D2</v>
      </c>
      <c r="J1383" s="339"/>
      <c r="K1383" s="339"/>
      <c r="L1383" s="339"/>
      <c r="M1383" s="339"/>
      <c r="N1383" s="339"/>
      <c r="O1383" s="339"/>
      <c r="P1383" s="339"/>
      <c r="Q1383" s="339"/>
    </row>
    <row r="1384" spans="1:17" ht="13.5" customHeight="1">
      <c r="A1384" s="481" t="s">
        <v>1127</v>
      </c>
      <c r="B1384" s="481" t="s">
        <v>748</v>
      </c>
      <c r="C1384" s="481" t="s">
        <v>1195</v>
      </c>
      <c r="D1384" s="481" t="s">
        <v>1911</v>
      </c>
      <c r="E1384" s="481">
        <v>20930</v>
      </c>
      <c r="F1384" s="339"/>
      <c r="G1384" s="340">
        <f>IF(ISNUMBER(E1384),E1384/'Bulk DivVar Analysis'!$I$7,"")</f>
        <v>1.2140723338843935</v>
      </c>
      <c r="H1384" s="338" t="str">
        <f>IF(ISNUMBER(E1384), IF(G1384&gt;'Bulk DivVar Analysis'!$J$9,"Pass","Fail"),"")</f>
        <v>Pass</v>
      </c>
      <c r="I1384" s="338" t="str">
        <f t="shared" si="23"/>
        <v>Delta_7_D3</v>
      </c>
      <c r="J1384" s="339"/>
      <c r="K1384" s="339"/>
      <c r="L1384" s="339"/>
      <c r="M1384" s="339"/>
      <c r="N1384" s="339"/>
      <c r="O1384" s="339"/>
      <c r="P1384" s="339"/>
      <c r="Q1384" s="339"/>
    </row>
    <row r="1385" spans="1:17" ht="13.5" customHeight="1">
      <c r="A1385" s="481" t="s">
        <v>1127</v>
      </c>
      <c r="B1385" s="481" t="s">
        <v>748</v>
      </c>
      <c r="C1385" s="481" t="s">
        <v>1197</v>
      </c>
      <c r="D1385" s="481" t="s">
        <v>1912</v>
      </c>
      <c r="E1385" s="481">
        <v>16553</v>
      </c>
      <c r="F1385" s="339"/>
      <c r="G1385" s="340">
        <f>IF(ISNUMBER(E1385),E1385/'Bulk DivVar Analysis'!$I$7,"")</f>
        <v>0.9601786594738827</v>
      </c>
      <c r="H1385" s="338" t="str">
        <f>IF(ISNUMBER(E1385), IF(G1385&gt;'Bulk DivVar Analysis'!$J$9,"Pass","Fail"),"")</f>
        <v>Pass</v>
      </c>
      <c r="I1385" s="338" t="str">
        <f t="shared" si="23"/>
        <v>Delta_7_D4</v>
      </c>
      <c r="J1385" s="339"/>
      <c r="K1385" s="339"/>
      <c r="L1385" s="339"/>
      <c r="M1385" s="339"/>
      <c r="N1385" s="339"/>
      <c r="O1385" s="339"/>
      <c r="P1385" s="339"/>
      <c r="Q1385" s="339"/>
    </row>
    <row r="1386" spans="1:17" ht="13.5" customHeight="1">
      <c r="A1386" s="481" t="s">
        <v>1127</v>
      </c>
      <c r="B1386" s="481" t="s">
        <v>748</v>
      </c>
      <c r="C1386" s="481" t="s">
        <v>1199</v>
      </c>
      <c r="D1386" s="481" t="s">
        <v>1913</v>
      </c>
      <c r="E1386" s="481">
        <v>25178</v>
      </c>
      <c r="F1386" s="339"/>
      <c r="G1386" s="340">
        <f>IF(ISNUMBER(E1386),E1386/'Bulk DivVar Analysis'!$I$7,"")</f>
        <v>1.4604831926680009</v>
      </c>
      <c r="H1386" s="338" t="str">
        <f>IF(ISNUMBER(E1386), IF(G1386&gt;'Bulk DivVar Analysis'!$J$9,"Pass","Fail"),"")</f>
        <v>Pass</v>
      </c>
      <c r="I1386" s="338" t="str">
        <f t="shared" si="23"/>
        <v>Delta_7_D5</v>
      </c>
      <c r="J1386" s="339"/>
      <c r="K1386" s="339"/>
      <c r="L1386" s="339"/>
      <c r="M1386" s="339"/>
      <c r="N1386" s="339"/>
      <c r="O1386" s="339"/>
      <c r="P1386" s="339"/>
      <c r="Q1386" s="339"/>
    </row>
    <row r="1387" spans="1:17" ht="13.5" customHeight="1">
      <c r="A1387" s="481" t="s">
        <v>1127</v>
      </c>
      <c r="B1387" s="481" t="s">
        <v>748</v>
      </c>
      <c r="C1387" s="481" t="s">
        <v>1201</v>
      </c>
      <c r="D1387" s="481" t="s">
        <v>1914</v>
      </c>
      <c r="E1387" s="481">
        <v>19829</v>
      </c>
      <c r="F1387" s="339"/>
      <c r="G1387" s="340">
        <f>IF(ISNUMBER(E1387),E1387/'Bulk DivVar Analysis'!$I$7,"")</f>
        <v>1.1502073726036137</v>
      </c>
      <c r="H1387" s="338" t="str">
        <f>IF(ISNUMBER(E1387), IF(G1387&gt;'Bulk DivVar Analysis'!$J$9,"Pass","Fail"),"")</f>
        <v>Pass</v>
      </c>
      <c r="I1387" s="338" t="str">
        <f t="shared" si="23"/>
        <v>Delta_7_D6</v>
      </c>
      <c r="J1387" s="339"/>
      <c r="K1387" s="339"/>
      <c r="L1387" s="339"/>
      <c r="M1387" s="339"/>
      <c r="N1387" s="339"/>
      <c r="O1387" s="339"/>
      <c r="P1387" s="339"/>
      <c r="Q1387" s="339"/>
    </row>
    <row r="1388" spans="1:17" ht="13.5" customHeight="1">
      <c r="A1388" s="481" t="s">
        <v>1127</v>
      </c>
      <c r="B1388" s="481" t="s">
        <v>748</v>
      </c>
      <c r="C1388" s="481" t="s">
        <v>1203</v>
      </c>
      <c r="D1388" s="481" t="s">
        <v>1915</v>
      </c>
      <c r="E1388" s="481">
        <v>22153</v>
      </c>
      <c r="F1388" s="339"/>
      <c r="G1388" s="340">
        <f>IF(ISNUMBER(E1388),E1388/'Bulk DivVar Analysis'!$I$7,"")</f>
        <v>1.2850140665332521</v>
      </c>
      <c r="H1388" s="338" t="str">
        <f>IF(ISNUMBER(E1388), IF(G1388&gt;'Bulk DivVar Analysis'!$J$9,"Pass","Fail"),"")</f>
        <v>Pass</v>
      </c>
      <c r="I1388" s="338" t="str">
        <f t="shared" si="23"/>
        <v>Delta_7_D7</v>
      </c>
      <c r="J1388" s="339"/>
      <c r="K1388" s="339"/>
      <c r="L1388" s="339"/>
      <c r="M1388" s="339"/>
      <c r="N1388" s="339"/>
      <c r="O1388" s="339"/>
      <c r="P1388" s="339"/>
      <c r="Q1388" s="339"/>
    </row>
    <row r="1389" spans="1:17" ht="13.5" customHeight="1">
      <c r="A1389" s="481" t="s">
        <v>1127</v>
      </c>
      <c r="B1389" s="481" t="s">
        <v>748</v>
      </c>
      <c r="C1389" s="481" t="s">
        <v>1205</v>
      </c>
      <c r="D1389" s="481" t="s">
        <v>1916</v>
      </c>
      <c r="E1389" s="481">
        <v>26856</v>
      </c>
      <c r="F1389" s="339"/>
      <c r="G1389" s="340">
        <f>IF(ISNUMBER(E1389),E1389/'Bulk DivVar Analysis'!$I$7,"")</f>
        <v>1.5578178021404334</v>
      </c>
      <c r="H1389" s="338" t="str">
        <f>IF(ISNUMBER(E1389), IF(G1389&gt;'Bulk DivVar Analysis'!$J$9,"Pass","Fail"),"")</f>
        <v>Pass</v>
      </c>
      <c r="I1389" s="338" t="str">
        <f t="shared" si="23"/>
        <v>Delta_7_D8</v>
      </c>
      <c r="J1389" s="339"/>
      <c r="K1389" s="339"/>
      <c r="L1389" s="339"/>
      <c r="M1389" s="339"/>
      <c r="N1389" s="339"/>
      <c r="O1389" s="339"/>
      <c r="P1389" s="339"/>
      <c r="Q1389" s="339"/>
    </row>
    <row r="1390" spans="1:17" ht="13.5" customHeight="1">
      <c r="A1390" s="481" t="s">
        <v>1127</v>
      </c>
      <c r="B1390" s="481" t="s">
        <v>748</v>
      </c>
      <c r="C1390" s="481" t="s">
        <v>1207</v>
      </c>
      <c r="D1390" s="481" t="s">
        <v>1917</v>
      </c>
      <c r="E1390" s="481">
        <v>16459</v>
      </c>
      <c r="F1390" s="339"/>
      <c r="G1390" s="340">
        <f>IF(ISNUMBER(E1390),E1390/'Bulk DivVar Analysis'!$I$7,"")</f>
        <v>0.95472606514110037</v>
      </c>
      <c r="H1390" s="338" t="str">
        <f>IF(ISNUMBER(E1390), IF(G1390&gt;'Bulk DivVar Analysis'!$J$9,"Pass","Fail"),"")</f>
        <v>Pass</v>
      </c>
      <c r="I1390" s="338" t="str">
        <f t="shared" si="23"/>
        <v>Delta_7_D9</v>
      </c>
      <c r="J1390" s="339"/>
      <c r="K1390" s="339"/>
      <c r="L1390" s="339"/>
      <c r="M1390" s="339"/>
      <c r="N1390" s="339"/>
      <c r="O1390" s="339"/>
      <c r="P1390" s="339"/>
      <c r="Q1390" s="339"/>
    </row>
    <row r="1391" spans="1:17" ht="13.5" customHeight="1">
      <c r="A1391" s="481" t="s">
        <v>1127</v>
      </c>
      <c r="B1391" s="481" t="s">
        <v>748</v>
      </c>
      <c r="C1391" s="481" t="s">
        <v>532</v>
      </c>
      <c r="D1391" s="481" t="s">
        <v>1918</v>
      </c>
      <c r="E1391" s="481">
        <v>1795</v>
      </c>
      <c r="F1391" s="339"/>
      <c r="G1391" s="340">
        <f>IF(ISNUMBER(E1391),E1391/'Bulk DivVar Analysis'!$I$7,"")</f>
        <v>0.10412134922706576</v>
      </c>
      <c r="H1391" s="338" t="str">
        <f>IF(ISNUMBER(E1391), IF(G1391&gt;'Bulk DivVar Analysis'!$J$9,"Pass","Fail"),"")</f>
        <v>Pass</v>
      </c>
      <c r="I1391" s="338" t="str">
        <f t="shared" si="23"/>
        <v>Delta_7_D10</v>
      </c>
      <c r="J1391" s="339"/>
      <c r="K1391" s="339"/>
      <c r="L1391" s="339"/>
      <c r="M1391" s="339"/>
      <c r="N1391" s="339"/>
      <c r="O1391" s="339"/>
      <c r="P1391" s="339"/>
      <c r="Q1391" s="339"/>
    </row>
    <row r="1392" spans="1:17" ht="13.5" customHeight="1">
      <c r="A1392" s="481" t="s">
        <v>1127</v>
      </c>
      <c r="B1392" s="481" t="s">
        <v>748</v>
      </c>
      <c r="C1392" s="481" t="s">
        <v>533</v>
      </c>
      <c r="D1392" s="481" t="s">
        <v>1919</v>
      </c>
      <c r="E1392" s="481">
        <v>10874</v>
      </c>
      <c r="F1392" s="339"/>
      <c r="G1392" s="340">
        <f>IF(ISNUMBER(E1392),E1392/'Bulk DivVar Analysis'!$I$7,"")</f>
        <v>0.63076075292206846</v>
      </c>
      <c r="H1392" s="338" t="str">
        <f>IF(ISNUMBER(E1392), IF(G1392&gt;'Bulk DivVar Analysis'!$J$9,"Pass","Fail"),"")</f>
        <v>Pass</v>
      </c>
      <c r="I1392" s="338" t="str">
        <f t="shared" si="23"/>
        <v>Delta_7_D11</v>
      </c>
      <c r="J1392" s="339"/>
      <c r="K1392" s="339"/>
      <c r="L1392" s="339"/>
      <c r="M1392" s="339"/>
      <c r="N1392" s="339"/>
      <c r="O1392" s="339"/>
      <c r="P1392" s="339"/>
      <c r="Q1392" s="339"/>
    </row>
    <row r="1393" spans="1:17" ht="13.5" customHeight="1">
      <c r="A1393" s="481" t="s">
        <v>1127</v>
      </c>
      <c r="B1393" s="481" t="s">
        <v>748</v>
      </c>
      <c r="C1393" s="481" t="s">
        <v>534</v>
      </c>
      <c r="D1393" s="481" t="s">
        <v>1920</v>
      </c>
      <c r="E1393" s="481">
        <v>33015</v>
      </c>
      <c r="F1393" s="339"/>
      <c r="G1393" s="340">
        <f>IF(ISNUMBER(E1393),E1393/'Bulk DivVar Analysis'!$I$7,"")</f>
        <v>1.9150787435830505</v>
      </c>
      <c r="H1393" s="338" t="str">
        <f>IF(ISNUMBER(E1393), IF(G1393&gt;'Bulk DivVar Analysis'!$J$9,"Pass","Fail"),"")</f>
        <v>Pass</v>
      </c>
      <c r="I1393" s="338" t="str">
        <f t="shared" si="23"/>
        <v>Delta_7_D12</v>
      </c>
      <c r="J1393" s="339"/>
      <c r="K1393" s="339"/>
      <c r="L1393" s="339"/>
      <c r="M1393" s="339"/>
      <c r="N1393" s="339"/>
      <c r="O1393" s="339"/>
      <c r="P1393" s="339"/>
      <c r="Q1393" s="339"/>
    </row>
    <row r="1394" spans="1:17" ht="13.5" customHeight="1">
      <c r="A1394" s="481" t="s">
        <v>1127</v>
      </c>
      <c r="B1394" s="481" t="s">
        <v>748</v>
      </c>
      <c r="C1394" s="481" t="s">
        <v>1212</v>
      </c>
      <c r="D1394" s="481" t="s">
        <v>1921</v>
      </c>
      <c r="E1394" s="481">
        <v>14860</v>
      </c>
      <c r="F1394" s="339"/>
      <c r="G1394" s="340">
        <f>IF(ISNUMBER(E1394),E1394/'Bulk DivVar Analysis'!$I$7,"")</f>
        <v>0.86197395516111253</v>
      </c>
      <c r="H1394" s="338" t="str">
        <f>IF(ISNUMBER(E1394), IF(G1394&gt;'Bulk DivVar Analysis'!$J$9,"Pass","Fail"),"")</f>
        <v>Pass</v>
      </c>
      <c r="I1394" s="338" t="str">
        <f t="shared" si="23"/>
        <v>Delta_7_E1</v>
      </c>
      <c r="J1394" s="339"/>
      <c r="K1394" s="339"/>
      <c r="L1394" s="339"/>
      <c r="M1394" s="339"/>
      <c r="N1394" s="339"/>
      <c r="O1394" s="339"/>
      <c r="P1394" s="339"/>
      <c r="Q1394" s="339"/>
    </row>
    <row r="1395" spans="1:17" ht="13.5" customHeight="1">
      <c r="A1395" s="481" t="s">
        <v>1127</v>
      </c>
      <c r="B1395" s="481" t="s">
        <v>748</v>
      </c>
      <c r="C1395" s="481" t="s">
        <v>1214</v>
      </c>
      <c r="D1395" s="481" t="s">
        <v>1922</v>
      </c>
      <c r="E1395" s="481">
        <v>15020</v>
      </c>
      <c r="F1395" s="339"/>
      <c r="G1395" s="340">
        <f>IF(ISNUMBER(E1395),E1395/'Bulk DivVar Analysis'!$I$7,"")</f>
        <v>0.87125496679138026</v>
      </c>
      <c r="H1395" s="338" t="str">
        <f>IF(ISNUMBER(E1395), IF(G1395&gt;'Bulk DivVar Analysis'!$J$9,"Pass","Fail"),"")</f>
        <v>Pass</v>
      </c>
      <c r="I1395" s="338" t="str">
        <f t="shared" si="23"/>
        <v>Delta_7_E2</v>
      </c>
      <c r="J1395" s="339"/>
      <c r="K1395" s="339"/>
      <c r="L1395" s="339"/>
      <c r="M1395" s="339"/>
      <c r="N1395" s="339"/>
      <c r="O1395" s="339"/>
      <c r="P1395" s="339"/>
      <c r="Q1395" s="339"/>
    </row>
    <row r="1396" spans="1:17" ht="13.5" customHeight="1">
      <c r="A1396" s="481" t="s">
        <v>1127</v>
      </c>
      <c r="B1396" s="481" t="s">
        <v>748</v>
      </c>
      <c r="C1396" s="481" t="s">
        <v>1216</v>
      </c>
      <c r="D1396" s="481" t="s">
        <v>1923</v>
      </c>
      <c r="E1396" s="481">
        <v>15281</v>
      </c>
      <c r="F1396" s="339"/>
      <c r="G1396" s="340">
        <f>IF(ISNUMBER(E1396),E1396/'Bulk DivVar Analysis'!$I$7,"")</f>
        <v>0.88639461701325439</v>
      </c>
      <c r="H1396" s="338" t="str">
        <f>IF(ISNUMBER(E1396), IF(G1396&gt;'Bulk DivVar Analysis'!$J$9,"Pass","Fail"),"")</f>
        <v>Pass</v>
      </c>
      <c r="I1396" s="338" t="str">
        <f t="shared" si="23"/>
        <v>Delta_7_E3</v>
      </c>
      <c r="J1396" s="339"/>
      <c r="K1396" s="339"/>
      <c r="L1396" s="339"/>
      <c r="M1396" s="339"/>
      <c r="N1396" s="339"/>
      <c r="O1396" s="339"/>
      <c r="P1396" s="339"/>
      <c r="Q1396" s="339"/>
    </row>
    <row r="1397" spans="1:17" ht="13.5" customHeight="1">
      <c r="A1397" s="481" t="s">
        <v>1127</v>
      </c>
      <c r="B1397" s="481" t="s">
        <v>748</v>
      </c>
      <c r="C1397" s="481" t="s">
        <v>1218</v>
      </c>
      <c r="D1397" s="481" t="s">
        <v>1924</v>
      </c>
      <c r="E1397" s="481">
        <v>4587</v>
      </c>
      <c r="F1397" s="339"/>
      <c r="G1397" s="340">
        <f>IF(ISNUMBER(E1397),E1397/'Bulk DivVar Analysis'!$I$7,"")</f>
        <v>0.26607500217523711</v>
      </c>
      <c r="H1397" s="338" t="str">
        <f>IF(ISNUMBER(E1397), IF(G1397&gt;'Bulk DivVar Analysis'!$J$9,"Pass","Fail"),"")</f>
        <v>Pass</v>
      </c>
      <c r="I1397" s="338" t="str">
        <f t="shared" si="23"/>
        <v>Delta_7_E4</v>
      </c>
      <c r="J1397" s="339"/>
      <c r="K1397" s="339"/>
      <c r="L1397" s="339"/>
      <c r="M1397" s="339"/>
      <c r="N1397" s="339"/>
      <c r="O1397" s="339"/>
      <c r="P1397" s="339"/>
      <c r="Q1397" s="339"/>
    </row>
    <row r="1398" spans="1:17" ht="13.5" customHeight="1">
      <c r="A1398" s="481" t="s">
        <v>1127</v>
      </c>
      <c r="B1398" s="481" t="s">
        <v>748</v>
      </c>
      <c r="C1398" s="481" t="s">
        <v>1220</v>
      </c>
      <c r="D1398" s="481" t="s">
        <v>1925</v>
      </c>
      <c r="E1398" s="481">
        <v>9804</v>
      </c>
      <c r="F1398" s="339"/>
      <c r="G1398" s="340">
        <f>IF(ISNUMBER(E1398),E1398/'Bulk DivVar Analysis'!$I$7,"")</f>
        <v>0.56869398764465329</v>
      </c>
      <c r="H1398" s="338" t="str">
        <f>IF(ISNUMBER(E1398), IF(G1398&gt;'Bulk DivVar Analysis'!$J$9,"Pass","Fail"),"")</f>
        <v>Pass</v>
      </c>
      <c r="I1398" s="338" t="str">
        <f t="shared" si="23"/>
        <v>Delta_7_E5</v>
      </c>
      <c r="J1398" s="339"/>
      <c r="K1398" s="339"/>
      <c r="L1398" s="339"/>
      <c r="M1398" s="339"/>
      <c r="N1398" s="339"/>
      <c r="O1398" s="339"/>
      <c r="P1398" s="339"/>
      <c r="Q1398" s="339"/>
    </row>
    <row r="1399" spans="1:17" ht="13.5" customHeight="1">
      <c r="A1399" s="481" t="s">
        <v>1127</v>
      </c>
      <c r="B1399" s="481" t="s">
        <v>748</v>
      </c>
      <c r="C1399" s="481" t="s">
        <v>1222</v>
      </c>
      <c r="D1399" s="481" t="s">
        <v>1926</v>
      </c>
      <c r="E1399" s="481">
        <v>18742</v>
      </c>
      <c r="F1399" s="339"/>
      <c r="G1399" s="340">
        <f>IF(ISNUMBER(E1399),E1399/'Bulk DivVar Analysis'!$I$7,"")</f>
        <v>1.0871544998404825</v>
      </c>
      <c r="H1399" s="338" t="str">
        <f>IF(ISNUMBER(E1399), IF(G1399&gt;'Bulk DivVar Analysis'!$J$9,"Pass","Fail"),"")</f>
        <v>Pass</v>
      </c>
      <c r="I1399" s="338" t="str">
        <f t="shared" si="23"/>
        <v>Delta_7_E6</v>
      </c>
      <c r="J1399" s="339"/>
      <c r="K1399" s="339"/>
      <c r="L1399" s="339"/>
      <c r="M1399" s="339"/>
      <c r="N1399" s="339"/>
      <c r="O1399" s="339"/>
      <c r="P1399" s="339"/>
      <c r="Q1399" s="339"/>
    </row>
    <row r="1400" spans="1:17" ht="13.5" customHeight="1">
      <c r="A1400" s="481" t="s">
        <v>1127</v>
      </c>
      <c r="B1400" s="481" t="s">
        <v>748</v>
      </c>
      <c r="C1400" s="481" t="s">
        <v>1224</v>
      </c>
      <c r="D1400" s="481" t="s">
        <v>1927</v>
      </c>
      <c r="E1400" s="481">
        <v>8849</v>
      </c>
      <c r="F1400" s="339"/>
      <c r="G1400" s="340">
        <f>IF(ISNUMBER(E1400),E1400/'Bulk DivVar Analysis'!$I$7,"")</f>
        <v>0.51329794947649299</v>
      </c>
      <c r="H1400" s="338" t="str">
        <f>IF(ISNUMBER(E1400), IF(G1400&gt;'Bulk DivVar Analysis'!$J$9,"Pass","Fail"),"")</f>
        <v>Pass</v>
      </c>
      <c r="I1400" s="338" t="str">
        <f t="shared" si="23"/>
        <v>Delta_7_E7</v>
      </c>
      <c r="J1400" s="339"/>
      <c r="K1400" s="339"/>
      <c r="L1400" s="339"/>
      <c r="M1400" s="339"/>
      <c r="N1400" s="339"/>
      <c r="O1400" s="339"/>
      <c r="P1400" s="339"/>
      <c r="Q1400" s="339"/>
    </row>
    <row r="1401" spans="1:17" ht="13.5" customHeight="1">
      <c r="A1401" s="481" t="s">
        <v>1127</v>
      </c>
      <c r="B1401" s="481" t="s">
        <v>748</v>
      </c>
      <c r="C1401" s="481" t="s">
        <v>1226</v>
      </c>
      <c r="D1401" s="481" t="s">
        <v>1928</v>
      </c>
      <c r="E1401" s="481">
        <v>9703</v>
      </c>
      <c r="F1401" s="339"/>
      <c r="G1401" s="340">
        <f>IF(ISNUMBER(E1401),E1401/'Bulk DivVar Analysis'!$I$7,"")</f>
        <v>0.56283534905304677</v>
      </c>
      <c r="H1401" s="338" t="str">
        <f>IF(ISNUMBER(E1401), IF(G1401&gt;'Bulk DivVar Analysis'!$J$9,"Pass","Fail"),"")</f>
        <v>Pass</v>
      </c>
      <c r="I1401" s="338" t="str">
        <f t="shared" si="23"/>
        <v>Delta_7_E8</v>
      </c>
      <c r="J1401" s="339"/>
      <c r="K1401" s="339"/>
      <c r="L1401" s="339"/>
      <c r="M1401" s="339"/>
      <c r="N1401" s="339"/>
      <c r="O1401" s="339"/>
      <c r="P1401" s="339"/>
      <c r="Q1401" s="339"/>
    </row>
    <row r="1402" spans="1:17" ht="13.5" customHeight="1">
      <c r="A1402" s="481" t="s">
        <v>1127</v>
      </c>
      <c r="B1402" s="481" t="s">
        <v>748</v>
      </c>
      <c r="C1402" s="481" t="s">
        <v>1228</v>
      </c>
      <c r="D1402" s="481" t="s">
        <v>1929</v>
      </c>
      <c r="E1402" s="481">
        <v>10188</v>
      </c>
      <c r="F1402" s="339"/>
      <c r="G1402" s="340">
        <f>IF(ISNUMBER(E1402),E1402/'Bulk DivVar Analysis'!$I$7,"")</f>
        <v>0.59096841555729573</v>
      </c>
      <c r="H1402" s="338" t="str">
        <f>IF(ISNUMBER(E1402), IF(G1402&gt;'Bulk DivVar Analysis'!$J$9,"Pass","Fail"),"")</f>
        <v>Pass</v>
      </c>
      <c r="I1402" s="338" t="str">
        <f t="shared" si="23"/>
        <v>Delta_7_E9</v>
      </c>
      <c r="J1402" s="339"/>
      <c r="K1402" s="339"/>
      <c r="L1402" s="339"/>
      <c r="M1402" s="339"/>
      <c r="N1402" s="339"/>
      <c r="O1402" s="339"/>
      <c r="P1402" s="339"/>
      <c r="Q1402" s="339"/>
    </row>
    <row r="1403" spans="1:17" ht="13.5" customHeight="1">
      <c r="A1403" s="481" t="s">
        <v>1127</v>
      </c>
      <c r="B1403" s="481" t="s">
        <v>748</v>
      </c>
      <c r="C1403" s="481" t="s">
        <v>544</v>
      </c>
      <c r="D1403" s="481" t="s">
        <v>1930</v>
      </c>
      <c r="E1403" s="481">
        <v>22994</v>
      </c>
      <c r="F1403" s="339"/>
      <c r="G1403" s="340">
        <f>IF(ISNUMBER(E1403),E1403/'Bulk DivVar Analysis'!$I$7,"")</f>
        <v>1.3337973839148467</v>
      </c>
      <c r="H1403" s="338" t="str">
        <f>IF(ISNUMBER(E1403), IF(G1403&gt;'Bulk DivVar Analysis'!$J$9,"Pass","Fail"),"")</f>
        <v>Pass</v>
      </c>
      <c r="I1403" s="338" t="str">
        <f t="shared" si="23"/>
        <v>Delta_7_E10</v>
      </c>
      <c r="J1403" s="339"/>
      <c r="K1403" s="339"/>
      <c r="L1403" s="339"/>
      <c r="M1403" s="339"/>
      <c r="N1403" s="339"/>
      <c r="O1403" s="339"/>
      <c r="P1403" s="339"/>
      <c r="Q1403" s="339"/>
    </row>
    <row r="1404" spans="1:17" ht="13.5" customHeight="1">
      <c r="A1404" s="481" t="s">
        <v>1127</v>
      </c>
      <c r="B1404" s="481" t="s">
        <v>748</v>
      </c>
      <c r="C1404" s="481" t="s">
        <v>545</v>
      </c>
      <c r="D1404" s="481" t="s">
        <v>1931</v>
      </c>
      <c r="E1404" s="481">
        <v>12931</v>
      </c>
      <c r="F1404" s="339"/>
      <c r="G1404" s="340">
        <f>IF(ISNUMBER(E1404),E1404/'Bulk DivVar Analysis'!$I$7,"")</f>
        <v>0.75007975869369758</v>
      </c>
      <c r="H1404" s="338" t="str">
        <f>IF(ISNUMBER(E1404), IF(G1404&gt;'Bulk DivVar Analysis'!$J$9,"Pass","Fail"),"")</f>
        <v>Pass</v>
      </c>
      <c r="I1404" s="338" t="str">
        <f t="shared" si="23"/>
        <v>Delta_7_E11</v>
      </c>
      <c r="J1404" s="339"/>
      <c r="K1404" s="339"/>
      <c r="L1404" s="339"/>
      <c r="M1404" s="339"/>
      <c r="N1404" s="339"/>
      <c r="O1404" s="339"/>
      <c r="P1404" s="339"/>
      <c r="Q1404" s="339"/>
    </row>
    <row r="1405" spans="1:17" ht="13.5" customHeight="1">
      <c r="A1405" s="481" t="s">
        <v>1127</v>
      </c>
      <c r="B1405" s="481" t="s">
        <v>748</v>
      </c>
      <c r="C1405" s="481" t="s">
        <v>546</v>
      </c>
      <c r="D1405" s="481" t="s">
        <v>1932</v>
      </c>
      <c r="E1405" s="481">
        <v>19227</v>
      </c>
      <c r="F1405" s="339"/>
      <c r="G1405" s="340">
        <f>IF(ISNUMBER(E1405),E1405/'Bulk DivVar Analysis'!$I$7,"")</f>
        <v>1.1152875663447315</v>
      </c>
      <c r="H1405" s="338" t="str">
        <f>IF(ISNUMBER(E1405), IF(G1405&gt;'Bulk DivVar Analysis'!$J$9,"Pass","Fail"),"")</f>
        <v>Pass</v>
      </c>
      <c r="I1405" s="338" t="str">
        <f t="shared" si="23"/>
        <v>Delta_7_E12</v>
      </c>
      <c r="J1405" s="339"/>
      <c r="K1405" s="339"/>
      <c r="L1405" s="339"/>
      <c r="M1405" s="339"/>
      <c r="N1405" s="339"/>
      <c r="O1405" s="339"/>
      <c r="P1405" s="339"/>
      <c r="Q1405" s="339"/>
    </row>
    <row r="1406" spans="1:17" ht="13.5" customHeight="1">
      <c r="A1406" s="481" t="s">
        <v>1127</v>
      </c>
      <c r="B1406" s="481" t="s">
        <v>748</v>
      </c>
      <c r="C1406" s="481" t="s">
        <v>1233</v>
      </c>
      <c r="D1406" s="481" t="s">
        <v>1933</v>
      </c>
      <c r="E1406" s="481">
        <v>19528</v>
      </c>
      <c r="F1406" s="339"/>
      <c r="G1406" s="340">
        <f>IF(ISNUMBER(E1406),E1406/'Bulk DivVar Analysis'!$I$7,"")</f>
        <v>1.1327474694741726</v>
      </c>
      <c r="H1406" s="338" t="str">
        <f>IF(ISNUMBER(E1406), IF(G1406&gt;'Bulk DivVar Analysis'!$J$9,"Pass","Fail"),"")</f>
        <v>Pass</v>
      </c>
      <c r="I1406" s="338" t="str">
        <f t="shared" si="23"/>
        <v>Delta_7_F1</v>
      </c>
      <c r="J1406" s="339"/>
      <c r="K1406" s="339"/>
      <c r="L1406" s="339"/>
      <c r="M1406" s="339"/>
      <c r="N1406" s="339"/>
      <c r="O1406" s="339"/>
      <c r="P1406" s="339"/>
      <c r="Q1406" s="339"/>
    </row>
    <row r="1407" spans="1:17" ht="13.5" customHeight="1">
      <c r="A1407" s="481" t="s">
        <v>1127</v>
      </c>
      <c r="B1407" s="481" t="s">
        <v>748</v>
      </c>
      <c r="C1407" s="481" t="s">
        <v>1235</v>
      </c>
      <c r="D1407" s="481" t="s">
        <v>1934</v>
      </c>
      <c r="E1407" s="481">
        <v>27569</v>
      </c>
      <c r="F1407" s="339"/>
      <c r="G1407" s="340">
        <f>IF(ISNUMBER(E1407),E1407/'Bulk DivVar Analysis'!$I$7,"")</f>
        <v>1.5991763102178138</v>
      </c>
      <c r="H1407" s="338" t="str">
        <f>IF(ISNUMBER(E1407), IF(G1407&gt;'Bulk DivVar Analysis'!$J$9,"Pass","Fail"),"")</f>
        <v>Pass</v>
      </c>
      <c r="I1407" s="338" t="str">
        <f t="shared" si="23"/>
        <v>Delta_7_F2</v>
      </c>
      <c r="J1407" s="339"/>
      <c r="K1407" s="339"/>
      <c r="L1407" s="339"/>
      <c r="M1407" s="339"/>
      <c r="N1407" s="339"/>
      <c r="O1407" s="339"/>
      <c r="P1407" s="339"/>
      <c r="Q1407" s="339"/>
    </row>
    <row r="1408" spans="1:17" ht="13.5" customHeight="1">
      <c r="A1408" s="481" t="s">
        <v>1127</v>
      </c>
      <c r="B1408" s="481" t="s">
        <v>748</v>
      </c>
      <c r="C1408" s="481" t="s">
        <v>1237</v>
      </c>
      <c r="D1408" s="481" t="s">
        <v>1935</v>
      </c>
      <c r="E1408" s="481">
        <v>22260</v>
      </c>
      <c r="F1408" s="339"/>
      <c r="G1408" s="340">
        <f>IF(ISNUMBER(E1408),E1408/'Bulk DivVar Analysis'!$I$7,"")</f>
        <v>1.2912207430609937</v>
      </c>
      <c r="H1408" s="338" t="str">
        <f>IF(ISNUMBER(E1408), IF(G1408&gt;'Bulk DivVar Analysis'!$J$9,"Pass","Fail"),"")</f>
        <v>Pass</v>
      </c>
      <c r="I1408" s="338" t="str">
        <f t="shared" si="23"/>
        <v>Delta_7_F3</v>
      </c>
      <c r="J1408" s="339"/>
      <c r="K1408" s="339"/>
      <c r="L1408" s="339"/>
      <c r="M1408" s="339"/>
      <c r="N1408" s="339"/>
      <c r="O1408" s="339"/>
      <c r="P1408" s="339"/>
      <c r="Q1408" s="339"/>
    </row>
    <row r="1409" spans="1:17" ht="13.5" customHeight="1">
      <c r="A1409" s="481" t="s">
        <v>1127</v>
      </c>
      <c r="B1409" s="481" t="s">
        <v>748</v>
      </c>
      <c r="C1409" s="481" t="s">
        <v>1239</v>
      </c>
      <c r="D1409" s="481" t="s">
        <v>1936</v>
      </c>
      <c r="E1409" s="481">
        <v>14320</v>
      </c>
      <c r="F1409" s="339"/>
      <c r="G1409" s="340">
        <f>IF(ISNUMBER(E1409),E1409/'Bulk DivVar Analysis'!$I$7,"")</f>
        <v>0.83065054090895907</v>
      </c>
      <c r="H1409" s="338" t="str">
        <f>IF(ISNUMBER(E1409), IF(G1409&gt;'Bulk DivVar Analysis'!$J$9,"Pass","Fail"),"")</f>
        <v>Pass</v>
      </c>
      <c r="I1409" s="338" t="str">
        <f t="shared" si="23"/>
        <v>Delta_7_F4</v>
      </c>
      <c r="J1409" s="339"/>
      <c r="K1409" s="339"/>
      <c r="L1409" s="339"/>
      <c r="M1409" s="339"/>
      <c r="N1409" s="339"/>
      <c r="O1409" s="339"/>
      <c r="P1409" s="339"/>
      <c r="Q1409" s="339"/>
    </row>
    <row r="1410" spans="1:17" ht="13.5" customHeight="1">
      <c r="A1410" s="481" t="s">
        <v>1127</v>
      </c>
      <c r="B1410" s="481" t="s">
        <v>748</v>
      </c>
      <c r="C1410" s="481" t="s">
        <v>1241</v>
      </c>
      <c r="D1410" s="481" t="s">
        <v>1937</v>
      </c>
      <c r="E1410" s="481">
        <v>23878</v>
      </c>
      <c r="F1410" s="339"/>
      <c r="G1410" s="340">
        <f>IF(ISNUMBER(E1410),E1410/'Bulk DivVar Analysis'!$I$7,"")</f>
        <v>1.3850749731720757</v>
      </c>
      <c r="H1410" s="338" t="str">
        <f>IF(ISNUMBER(E1410), IF(G1410&gt;'Bulk DivVar Analysis'!$J$9,"Pass","Fail"),"")</f>
        <v>Pass</v>
      </c>
      <c r="I1410" s="338" t="str">
        <f t="shared" si="23"/>
        <v>Delta_7_F5</v>
      </c>
      <c r="J1410" s="339"/>
      <c r="K1410" s="339"/>
      <c r="L1410" s="339"/>
      <c r="M1410" s="339"/>
      <c r="N1410" s="339"/>
      <c r="O1410" s="339"/>
      <c r="P1410" s="339"/>
      <c r="Q1410" s="339"/>
    </row>
    <row r="1411" spans="1:17" ht="13.5" customHeight="1">
      <c r="A1411" s="481" t="s">
        <v>1127</v>
      </c>
      <c r="B1411" s="481" t="s">
        <v>748</v>
      </c>
      <c r="C1411" s="481" t="s">
        <v>1243</v>
      </c>
      <c r="D1411" s="481" t="s">
        <v>1938</v>
      </c>
      <c r="E1411" s="481">
        <v>16423</v>
      </c>
      <c r="F1411" s="339"/>
      <c r="G1411" s="340">
        <f>IF(ISNUMBER(E1411),E1411/'Bulk DivVar Analysis'!$I$7,"")</f>
        <v>0.9526378375242901</v>
      </c>
      <c r="H1411" s="338" t="str">
        <f>IF(ISNUMBER(E1411), IF(G1411&gt;'Bulk DivVar Analysis'!$J$9,"Pass","Fail"),"")</f>
        <v>Pass</v>
      </c>
      <c r="I1411" s="338" t="str">
        <f t="shared" ref="I1411:I1474" si="24">_xlfn.TEXTJOIN("_",TRUE,B1411,C1411)</f>
        <v>Delta_7_F6</v>
      </c>
      <c r="J1411" s="339"/>
      <c r="K1411" s="339"/>
      <c r="L1411" s="339"/>
      <c r="M1411" s="339"/>
      <c r="N1411" s="339"/>
      <c r="O1411" s="339"/>
      <c r="P1411" s="339"/>
      <c r="Q1411" s="339"/>
    </row>
    <row r="1412" spans="1:17" ht="13.5" customHeight="1">
      <c r="A1412" s="481" t="s">
        <v>1127</v>
      </c>
      <c r="B1412" s="481" t="s">
        <v>748</v>
      </c>
      <c r="C1412" s="481" t="s">
        <v>1245</v>
      </c>
      <c r="D1412" s="481" t="s">
        <v>1939</v>
      </c>
      <c r="E1412" s="481">
        <v>12637</v>
      </c>
      <c r="F1412" s="339"/>
      <c r="G1412" s="340">
        <f>IF(ISNUMBER(E1412),E1412/'Bulk DivVar Analysis'!$I$7,"")</f>
        <v>0.73302589982308075</v>
      </c>
      <c r="H1412" s="338" t="str">
        <f>IF(ISNUMBER(E1412), IF(G1412&gt;'Bulk DivVar Analysis'!$J$9,"Pass","Fail"),"")</f>
        <v>Pass</v>
      </c>
      <c r="I1412" s="338" t="str">
        <f t="shared" si="24"/>
        <v>Delta_7_F7</v>
      </c>
      <c r="J1412" s="339"/>
      <c r="K1412" s="339"/>
      <c r="L1412" s="339"/>
      <c r="M1412" s="339"/>
      <c r="N1412" s="339"/>
      <c r="O1412" s="339"/>
      <c r="P1412" s="339"/>
      <c r="Q1412" s="339"/>
    </row>
    <row r="1413" spans="1:17" ht="13.5" customHeight="1">
      <c r="A1413" s="481" t="s">
        <v>1127</v>
      </c>
      <c r="B1413" s="481" t="s">
        <v>748</v>
      </c>
      <c r="C1413" s="481" t="s">
        <v>1247</v>
      </c>
      <c r="D1413" s="481" t="s">
        <v>1940</v>
      </c>
      <c r="E1413" s="481">
        <v>4349</v>
      </c>
      <c r="F1413" s="339"/>
      <c r="G1413" s="340">
        <f>IF(ISNUMBER(E1413),E1413/'Bulk DivVar Analysis'!$I$7,"")</f>
        <v>0.25226949737521392</v>
      </c>
      <c r="H1413" s="338" t="str">
        <f>IF(ISNUMBER(E1413), IF(G1413&gt;'Bulk DivVar Analysis'!$J$9,"Pass","Fail"),"")</f>
        <v>Pass</v>
      </c>
      <c r="I1413" s="338" t="str">
        <f t="shared" si="24"/>
        <v>Delta_7_F8</v>
      </c>
      <c r="J1413" s="339"/>
      <c r="K1413" s="339"/>
      <c r="L1413" s="339"/>
      <c r="M1413" s="339"/>
      <c r="N1413" s="339"/>
      <c r="O1413" s="339"/>
      <c r="P1413" s="339"/>
      <c r="Q1413" s="339"/>
    </row>
    <row r="1414" spans="1:17" ht="13.5" customHeight="1">
      <c r="A1414" s="481" t="s">
        <v>1127</v>
      </c>
      <c r="B1414" s="481" t="s">
        <v>748</v>
      </c>
      <c r="C1414" s="481" t="s">
        <v>1249</v>
      </c>
      <c r="D1414" s="481" t="s">
        <v>1941</v>
      </c>
      <c r="E1414" s="481">
        <v>14983</v>
      </c>
      <c r="F1414" s="339"/>
      <c r="G1414" s="340">
        <f>IF(ISNUMBER(E1414),E1414/'Bulk DivVar Analysis'!$I$7,"")</f>
        <v>0.86910873285188084</v>
      </c>
      <c r="H1414" s="338" t="str">
        <f>IF(ISNUMBER(E1414), IF(G1414&gt;'Bulk DivVar Analysis'!$J$9,"Pass","Fail"),"")</f>
        <v>Pass</v>
      </c>
      <c r="I1414" s="338" t="str">
        <f t="shared" si="24"/>
        <v>Delta_7_F9</v>
      </c>
      <c r="J1414" s="339"/>
      <c r="K1414" s="339"/>
      <c r="L1414" s="339"/>
      <c r="M1414" s="339"/>
      <c r="N1414" s="339"/>
      <c r="O1414" s="339"/>
      <c r="P1414" s="339"/>
      <c r="Q1414" s="339"/>
    </row>
    <row r="1415" spans="1:17" ht="13.5" customHeight="1">
      <c r="A1415" s="481" t="s">
        <v>1127</v>
      </c>
      <c r="B1415" s="481" t="s">
        <v>748</v>
      </c>
      <c r="C1415" s="481" t="s">
        <v>556</v>
      </c>
      <c r="D1415" s="481" t="s">
        <v>1942</v>
      </c>
      <c r="E1415" s="481">
        <v>4316</v>
      </c>
      <c r="F1415" s="339"/>
      <c r="G1415" s="340">
        <f>IF(ISNUMBER(E1415),E1415/'Bulk DivVar Analysis'!$I$7,"")</f>
        <v>0.25035528872647117</v>
      </c>
      <c r="H1415" s="338" t="str">
        <f>IF(ISNUMBER(E1415), IF(G1415&gt;'Bulk DivVar Analysis'!$J$9,"Pass","Fail"),"")</f>
        <v>Pass</v>
      </c>
      <c r="I1415" s="338" t="str">
        <f t="shared" si="24"/>
        <v>Delta_7_F10</v>
      </c>
      <c r="J1415" s="339"/>
      <c r="K1415" s="339"/>
      <c r="L1415" s="339"/>
      <c r="M1415" s="339"/>
      <c r="N1415" s="339"/>
      <c r="O1415" s="339"/>
      <c r="P1415" s="339"/>
      <c r="Q1415" s="339"/>
    </row>
    <row r="1416" spans="1:17" ht="13.5" customHeight="1">
      <c r="A1416" s="481" t="s">
        <v>1127</v>
      </c>
      <c r="B1416" s="481" t="s">
        <v>748</v>
      </c>
      <c r="C1416" s="481" t="s">
        <v>557</v>
      </c>
      <c r="D1416" s="481" t="s">
        <v>1943</v>
      </c>
      <c r="E1416" s="481">
        <v>20318</v>
      </c>
      <c r="F1416" s="339"/>
      <c r="G1416" s="340">
        <f>IF(ISNUMBER(E1416),E1416/'Bulk DivVar Analysis'!$I$7,"")</f>
        <v>1.1785724643986195</v>
      </c>
      <c r="H1416" s="338" t="str">
        <f>IF(ISNUMBER(E1416), IF(G1416&gt;'Bulk DivVar Analysis'!$J$9,"Pass","Fail"),"")</f>
        <v>Pass</v>
      </c>
      <c r="I1416" s="338" t="str">
        <f t="shared" si="24"/>
        <v>Delta_7_F11</v>
      </c>
      <c r="J1416" s="339"/>
      <c r="K1416" s="339"/>
      <c r="L1416" s="339"/>
      <c r="M1416" s="339"/>
      <c r="N1416" s="339"/>
      <c r="O1416" s="339"/>
      <c r="P1416" s="339"/>
      <c r="Q1416" s="339"/>
    </row>
    <row r="1417" spans="1:17" ht="13.5" customHeight="1">
      <c r="A1417" s="481" t="s">
        <v>1127</v>
      </c>
      <c r="B1417" s="481" t="s">
        <v>748</v>
      </c>
      <c r="C1417" s="481" t="s">
        <v>558</v>
      </c>
      <c r="D1417" s="481" t="s">
        <v>1944</v>
      </c>
      <c r="E1417" s="481">
        <v>28445</v>
      </c>
      <c r="F1417" s="339"/>
      <c r="G1417" s="340">
        <f>IF(ISNUMBER(E1417),E1417/'Bulk DivVar Analysis'!$I$7,"")</f>
        <v>1.6499898488935294</v>
      </c>
      <c r="H1417" s="338" t="str">
        <f>IF(ISNUMBER(E1417), IF(G1417&gt;'Bulk DivVar Analysis'!$J$9,"Pass","Fail"),"")</f>
        <v>Pass</v>
      </c>
      <c r="I1417" s="338" t="str">
        <f t="shared" si="24"/>
        <v>Delta_7_F12</v>
      </c>
      <c r="J1417" s="339"/>
      <c r="K1417" s="339"/>
      <c r="L1417" s="339"/>
      <c r="M1417" s="339"/>
      <c r="N1417" s="339"/>
      <c r="O1417" s="339"/>
      <c r="P1417" s="339"/>
      <c r="Q1417" s="339"/>
    </row>
    <row r="1418" spans="1:17" ht="13.5" customHeight="1">
      <c r="A1418" s="481" t="s">
        <v>1127</v>
      </c>
      <c r="B1418" s="481" t="s">
        <v>748</v>
      </c>
      <c r="C1418" s="481" t="s">
        <v>1254</v>
      </c>
      <c r="D1418" s="481" t="s">
        <v>1945</v>
      </c>
      <c r="E1418" s="481">
        <v>21792</v>
      </c>
      <c r="F1418" s="339"/>
      <c r="G1418" s="340">
        <f>IF(ISNUMBER(E1418),E1418/'Bulk DivVar Analysis'!$I$7,"")</f>
        <v>1.2640737840424607</v>
      </c>
      <c r="H1418" s="338" t="str">
        <f>IF(ISNUMBER(E1418), IF(G1418&gt;'Bulk DivVar Analysis'!$J$9,"Pass","Fail"),"")</f>
        <v>Pass</v>
      </c>
      <c r="I1418" s="338" t="str">
        <f t="shared" si="24"/>
        <v>Delta_7_G1</v>
      </c>
      <c r="J1418" s="339"/>
      <c r="K1418" s="339"/>
      <c r="L1418" s="339"/>
      <c r="M1418" s="339"/>
      <c r="N1418" s="339"/>
      <c r="O1418" s="339"/>
      <c r="P1418" s="339"/>
      <c r="Q1418" s="339"/>
    </row>
    <row r="1419" spans="1:17" ht="13.5" customHeight="1">
      <c r="A1419" s="481" t="s">
        <v>1127</v>
      </c>
      <c r="B1419" s="481" t="s">
        <v>748</v>
      </c>
      <c r="C1419" s="481" t="s">
        <v>1256</v>
      </c>
      <c r="D1419" s="481" t="s">
        <v>1946</v>
      </c>
      <c r="E1419" s="481">
        <v>16977</v>
      </c>
      <c r="F1419" s="339"/>
      <c r="G1419" s="340">
        <f>IF(ISNUMBER(E1419),E1419/'Bulk DivVar Analysis'!$I$7,"")</f>
        <v>0.98477334029409203</v>
      </c>
      <c r="H1419" s="338" t="str">
        <f>IF(ISNUMBER(E1419), IF(G1419&gt;'Bulk DivVar Analysis'!$J$9,"Pass","Fail"),"")</f>
        <v>Pass</v>
      </c>
      <c r="I1419" s="338" t="str">
        <f t="shared" si="24"/>
        <v>Delta_7_G2</v>
      </c>
      <c r="J1419" s="339"/>
      <c r="K1419" s="339"/>
      <c r="L1419" s="339"/>
      <c r="M1419" s="339"/>
      <c r="N1419" s="339"/>
      <c r="O1419" s="339"/>
      <c r="P1419" s="339"/>
      <c r="Q1419" s="339"/>
    </row>
    <row r="1420" spans="1:17" ht="13.5" customHeight="1">
      <c r="A1420" s="481" t="s">
        <v>1127</v>
      </c>
      <c r="B1420" s="481" t="s">
        <v>748</v>
      </c>
      <c r="C1420" s="481" t="s">
        <v>1258</v>
      </c>
      <c r="D1420" s="481" t="s">
        <v>1947</v>
      </c>
      <c r="E1420" s="481">
        <v>11942</v>
      </c>
      <c r="F1420" s="339"/>
      <c r="G1420" s="340">
        <f>IF(ISNUMBER(E1420),E1420/'Bulk DivVar Analysis'!$I$7,"")</f>
        <v>0.69271150555410543</v>
      </c>
      <c r="H1420" s="338" t="str">
        <f>IF(ISNUMBER(E1420), IF(G1420&gt;'Bulk DivVar Analysis'!$J$9,"Pass","Fail"),"")</f>
        <v>Pass</v>
      </c>
      <c r="I1420" s="338" t="str">
        <f t="shared" si="24"/>
        <v>Delta_7_G3</v>
      </c>
      <c r="J1420" s="339"/>
      <c r="K1420" s="339"/>
      <c r="L1420" s="339"/>
      <c r="M1420" s="339"/>
      <c r="N1420" s="339"/>
      <c r="O1420" s="339"/>
      <c r="P1420" s="339"/>
      <c r="Q1420" s="339"/>
    </row>
    <row r="1421" spans="1:17" ht="13.5" customHeight="1">
      <c r="A1421" s="481" t="s">
        <v>1127</v>
      </c>
      <c r="B1421" s="481" t="s">
        <v>748</v>
      </c>
      <c r="C1421" s="481" t="s">
        <v>1260</v>
      </c>
      <c r="D1421" s="481" t="s">
        <v>1948</v>
      </c>
      <c r="E1421" s="481">
        <v>16158</v>
      </c>
      <c r="F1421" s="339"/>
      <c r="G1421" s="340">
        <f>IF(ISNUMBER(E1421),E1421/'Bulk DivVar Analysis'!$I$7,"")</f>
        <v>0.93726616201165924</v>
      </c>
      <c r="H1421" s="338" t="str">
        <f>IF(ISNUMBER(E1421), IF(G1421&gt;'Bulk DivVar Analysis'!$J$9,"Pass","Fail"),"")</f>
        <v>Pass</v>
      </c>
      <c r="I1421" s="338" t="str">
        <f t="shared" si="24"/>
        <v>Delta_7_G4</v>
      </c>
      <c r="J1421" s="339"/>
      <c r="K1421" s="339"/>
      <c r="L1421" s="339"/>
      <c r="M1421" s="339"/>
      <c r="N1421" s="339"/>
      <c r="O1421" s="339"/>
      <c r="P1421" s="339"/>
      <c r="Q1421" s="339"/>
    </row>
    <row r="1422" spans="1:17" ht="13.5" customHeight="1">
      <c r="A1422" s="481" t="s">
        <v>1127</v>
      </c>
      <c r="B1422" s="481" t="s">
        <v>748</v>
      </c>
      <c r="C1422" s="481" t="s">
        <v>1262</v>
      </c>
      <c r="D1422" s="481" t="s">
        <v>1949</v>
      </c>
      <c r="E1422" s="481">
        <v>17404</v>
      </c>
      <c r="F1422" s="339"/>
      <c r="G1422" s="340">
        <f>IF(ISNUMBER(E1422),E1422/'Bulk DivVar Analysis'!$I$7,"")</f>
        <v>1.0095420400823689</v>
      </c>
      <c r="H1422" s="338" t="str">
        <f>IF(ISNUMBER(E1422), IF(G1422&gt;'Bulk DivVar Analysis'!$J$9,"Pass","Fail"),"")</f>
        <v>Pass</v>
      </c>
      <c r="I1422" s="338" t="str">
        <f t="shared" si="24"/>
        <v>Delta_7_G5</v>
      </c>
      <c r="J1422" s="339"/>
      <c r="K1422" s="339"/>
      <c r="L1422" s="339"/>
      <c r="M1422" s="339"/>
      <c r="N1422" s="339"/>
      <c r="O1422" s="339"/>
      <c r="P1422" s="339"/>
      <c r="Q1422" s="339"/>
    </row>
    <row r="1423" spans="1:17" ht="13.5" customHeight="1">
      <c r="A1423" s="481" t="s">
        <v>1127</v>
      </c>
      <c r="B1423" s="481" t="s">
        <v>748</v>
      </c>
      <c r="C1423" s="481" t="s">
        <v>1264</v>
      </c>
      <c r="D1423" s="481" t="s">
        <v>1950</v>
      </c>
      <c r="E1423" s="481">
        <v>23227</v>
      </c>
      <c r="F1423" s="339"/>
      <c r="G1423" s="340">
        <f>IF(ISNUMBER(E1423),E1423/'Bulk DivVar Analysis'!$I$7,"")</f>
        <v>1.3473128571014241</v>
      </c>
      <c r="H1423" s="338" t="str">
        <f>IF(ISNUMBER(E1423), IF(G1423&gt;'Bulk DivVar Analysis'!$J$9,"Pass","Fail"),"")</f>
        <v>Pass</v>
      </c>
      <c r="I1423" s="338" t="str">
        <f t="shared" si="24"/>
        <v>Delta_7_G6</v>
      </c>
      <c r="J1423" s="339"/>
      <c r="K1423" s="339"/>
      <c r="L1423" s="339"/>
      <c r="M1423" s="339"/>
      <c r="N1423" s="339"/>
      <c r="O1423" s="339"/>
      <c r="P1423" s="339"/>
      <c r="Q1423" s="339"/>
    </row>
    <row r="1424" spans="1:17" ht="13.5" customHeight="1">
      <c r="A1424" s="481" t="s">
        <v>1127</v>
      </c>
      <c r="B1424" s="481" t="s">
        <v>748</v>
      </c>
      <c r="C1424" s="481" t="s">
        <v>1266</v>
      </c>
      <c r="D1424" s="481" t="s">
        <v>1951</v>
      </c>
      <c r="E1424" s="481">
        <v>18786</v>
      </c>
      <c r="F1424" s="339"/>
      <c r="G1424" s="340">
        <f>IF(ISNUMBER(E1424),E1424/'Bulk DivVar Analysis'!$I$7,"")</f>
        <v>1.0897067780388063</v>
      </c>
      <c r="H1424" s="338" t="str">
        <f>IF(ISNUMBER(E1424), IF(G1424&gt;'Bulk DivVar Analysis'!$J$9,"Pass","Fail"),"")</f>
        <v>Pass</v>
      </c>
      <c r="I1424" s="338" t="str">
        <f t="shared" si="24"/>
        <v>Delta_7_G7</v>
      </c>
      <c r="J1424" s="339"/>
      <c r="K1424" s="339"/>
      <c r="L1424" s="339"/>
      <c r="M1424" s="339"/>
      <c r="N1424" s="339"/>
      <c r="O1424" s="339"/>
      <c r="P1424" s="339"/>
      <c r="Q1424" s="339"/>
    </row>
    <row r="1425" spans="1:17" ht="13.5" customHeight="1">
      <c r="A1425" s="481" t="s">
        <v>1127</v>
      </c>
      <c r="B1425" s="481" t="s">
        <v>748</v>
      </c>
      <c r="C1425" s="481" t="s">
        <v>1268</v>
      </c>
      <c r="D1425" s="481" t="s">
        <v>1952</v>
      </c>
      <c r="E1425" s="481">
        <v>22085</v>
      </c>
      <c r="F1425" s="339"/>
      <c r="G1425" s="340">
        <f>IF(ISNUMBER(E1425),E1425/'Bulk DivVar Analysis'!$I$7,"")</f>
        <v>1.2810696365903884</v>
      </c>
      <c r="H1425" s="338" t="str">
        <f>IF(ISNUMBER(E1425), IF(G1425&gt;'Bulk DivVar Analysis'!$J$9,"Pass","Fail"),"")</f>
        <v>Pass</v>
      </c>
      <c r="I1425" s="338" t="str">
        <f t="shared" si="24"/>
        <v>Delta_7_G8</v>
      </c>
      <c r="J1425" s="339"/>
      <c r="K1425" s="339"/>
      <c r="L1425" s="339"/>
      <c r="M1425" s="339"/>
      <c r="N1425" s="339"/>
      <c r="O1425" s="339"/>
      <c r="P1425" s="339"/>
      <c r="Q1425" s="339"/>
    </row>
    <row r="1426" spans="1:17" ht="13.5" customHeight="1">
      <c r="A1426" s="481" t="s">
        <v>1127</v>
      </c>
      <c r="B1426" s="481" t="s">
        <v>748</v>
      </c>
      <c r="C1426" s="481" t="s">
        <v>1270</v>
      </c>
      <c r="D1426" s="481" t="s">
        <v>1953</v>
      </c>
      <c r="E1426" s="481">
        <v>18139</v>
      </c>
      <c r="F1426" s="339"/>
      <c r="G1426" s="340">
        <f>IF(ISNUMBER(E1426),E1426/'Bulk DivVar Analysis'!$I$7,"")</f>
        <v>1.0521766872589111</v>
      </c>
      <c r="H1426" s="338" t="str">
        <f>IF(ISNUMBER(E1426), IF(G1426&gt;'Bulk DivVar Analysis'!$J$9,"Pass","Fail"),"")</f>
        <v>Pass</v>
      </c>
      <c r="I1426" s="338" t="str">
        <f t="shared" si="24"/>
        <v>Delta_7_G9</v>
      </c>
      <c r="J1426" s="339"/>
      <c r="K1426" s="339"/>
      <c r="L1426" s="339"/>
      <c r="M1426" s="339"/>
      <c r="N1426" s="339"/>
      <c r="O1426" s="339"/>
      <c r="P1426" s="339"/>
      <c r="Q1426" s="339"/>
    </row>
    <row r="1427" spans="1:17" ht="13.5" customHeight="1">
      <c r="A1427" s="481" t="s">
        <v>1127</v>
      </c>
      <c r="B1427" s="481" t="s">
        <v>748</v>
      </c>
      <c r="C1427" s="481" t="s">
        <v>568</v>
      </c>
      <c r="D1427" s="481" t="s">
        <v>1954</v>
      </c>
      <c r="E1427" s="481">
        <v>15563</v>
      </c>
      <c r="F1427" s="339"/>
      <c r="G1427" s="340">
        <f>IF(ISNUMBER(E1427),E1427/'Bulk DivVar Analysis'!$I$7,"")</f>
        <v>0.90275240001160129</v>
      </c>
      <c r="H1427" s="338" t="str">
        <f>IF(ISNUMBER(E1427), IF(G1427&gt;'Bulk DivVar Analysis'!$J$9,"Pass","Fail"),"")</f>
        <v>Pass</v>
      </c>
      <c r="I1427" s="338" t="str">
        <f t="shared" si="24"/>
        <v>Delta_7_G10</v>
      </c>
      <c r="J1427" s="339"/>
      <c r="K1427" s="339"/>
      <c r="L1427" s="339"/>
      <c r="M1427" s="339"/>
      <c r="N1427" s="339"/>
      <c r="O1427" s="339"/>
      <c r="P1427" s="339"/>
      <c r="Q1427" s="339"/>
    </row>
    <row r="1428" spans="1:17" ht="13.5" customHeight="1">
      <c r="A1428" s="481" t="s">
        <v>1127</v>
      </c>
      <c r="B1428" s="481" t="s">
        <v>748</v>
      </c>
      <c r="C1428" s="481" t="s">
        <v>569</v>
      </c>
      <c r="D1428" s="481" t="s">
        <v>1955</v>
      </c>
      <c r="E1428" s="481">
        <v>5331</v>
      </c>
      <c r="F1428" s="339"/>
      <c r="G1428" s="340">
        <f>IF(ISNUMBER(E1428),E1428/'Bulk DivVar Analysis'!$I$7,"")</f>
        <v>0.3092317062559819</v>
      </c>
      <c r="H1428" s="338" t="str">
        <f>IF(ISNUMBER(E1428), IF(G1428&gt;'Bulk DivVar Analysis'!$J$9,"Pass","Fail"),"")</f>
        <v>Pass</v>
      </c>
      <c r="I1428" s="338" t="str">
        <f t="shared" si="24"/>
        <v>Delta_7_G11</v>
      </c>
      <c r="J1428" s="339"/>
      <c r="K1428" s="339"/>
      <c r="L1428" s="339"/>
      <c r="M1428" s="339"/>
      <c r="N1428" s="339"/>
      <c r="O1428" s="339"/>
      <c r="P1428" s="339"/>
      <c r="Q1428" s="339"/>
    </row>
    <row r="1429" spans="1:17" ht="13.5" customHeight="1">
      <c r="A1429" s="481" t="s">
        <v>1127</v>
      </c>
      <c r="B1429" s="481" t="s">
        <v>748</v>
      </c>
      <c r="C1429" s="481" t="s">
        <v>570</v>
      </c>
      <c r="D1429" s="481" t="s">
        <v>1956</v>
      </c>
      <c r="E1429" s="481">
        <v>69</v>
      </c>
      <c r="F1429" s="339"/>
      <c r="G1429" s="340">
        <f>IF(ISNUMBER(E1429),E1429/'Bulk DivVar Analysis'!$I$7,"")</f>
        <v>4.0024362655529449E-3</v>
      </c>
      <c r="H1429" s="338" t="str">
        <f>IF(ISNUMBER(E1429), IF(G1429&gt;'Bulk DivVar Analysis'!$J$9,"Pass","Fail"),"")</f>
        <v>Fail</v>
      </c>
      <c r="I1429" s="338" t="str">
        <f t="shared" si="24"/>
        <v>Delta_7_G12</v>
      </c>
      <c r="J1429" s="339"/>
      <c r="K1429" s="339"/>
      <c r="L1429" s="339"/>
      <c r="M1429" s="339"/>
      <c r="N1429" s="339"/>
      <c r="O1429" s="339"/>
      <c r="P1429" s="339"/>
      <c r="Q1429" s="339"/>
    </row>
    <row r="1430" spans="1:17" ht="13.5" customHeight="1">
      <c r="A1430" s="481" t="s">
        <v>1127</v>
      </c>
      <c r="B1430" s="481" t="s">
        <v>748</v>
      </c>
      <c r="C1430" s="481" t="s">
        <v>1275</v>
      </c>
      <c r="D1430" s="481" t="s">
        <v>1957</v>
      </c>
      <c r="E1430" s="481">
        <v>9589</v>
      </c>
      <c r="F1430" s="339"/>
      <c r="G1430" s="340">
        <f>IF(ISNUMBER(E1430),E1430/'Bulk DivVar Analysis'!$I$7,"")</f>
        <v>0.55622262826648106</v>
      </c>
      <c r="H1430" s="338" t="str">
        <f>IF(ISNUMBER(E1430), IF(G1430&gt;'Bulk DivVar Analysis'!$J$9,"Pass","Fail"),"")</f>
        <v>Pass</v>
      </c>
      <c r="I1430" s="338" t="str">
        <f t="shared" si="24"/>
        <v>Delta_7_H1</v>
      </c>
      <c r="J1430" s="339"/>
      <c r="K1430" s="339"/>
      <c r="L1430" s="339"/>
      <c r="M1430" s="339"/>
      <c r="N1430" s="339"/>
      <c r="O1430" s="339"/>
      <c r="P1430" s="339"/>
      <c r="Q1430" s="339"/>
    </row>
    <row r="1431" spans="1:17" ht="13.5" customHeight="1">
      <c r="A1431" s="481" t="s">
        <v>1127</v>
      </c>
      <c r="B1431" s="481" t="s">
        <v>748</v>
      </c>
      <c r="C1431" s="481" t="s">
        <v>1277</v>
      </c>
      <c r="D1431" s="481" t="s">
        <v>1958</v>
      </c>
      <c r="E1431" s="481">
        <v>13730</v>
      </c>
      <c r="F1431" s="339"/>
      <c r="G1431" s="340">
        <f>IF(ISNUMBER(E1431),E1431/'Bulk DivVar Analysis'!$I$7,"")</f>
        <v>0.79642681052234698</v>
      </c>
      <c r="H1431" s="338" t="str">
        <f>IF(ISNUMBER(E1431), IF(G1431&gt;'Bulk DivVar Analysis'!$J$9,"Pass","Fail"),"")</f>
        <v>Pass</v>
      </c>
      <c r="I1431" s="338" t="str">
        <f t="shared" si="24"/>
        <v>Delta_7_H2</v>
      </c>
      <c r="J1431" s="339"/>
      <c r="K1431" s="339"/>
      <c r="L1431" s="339"/>
      <c r="M1431" s="339"/>
      <c r="N1431" s="339"/>
      <c r="O1431" s="339"/>
      <c r="P1431" s="339"/>
      <c r="Q1431" s="339"/>
    </row>
    <row r="1432" spans="1:17" ht="13.5" customHeight="1">
      <c r="A1432" s="481" t="s">
        <v>1127</v>
      </c>
      <c r="B1432" s="481" t="s">
        <v>748</v>
      </c>
      <c r="C1432" s="481" t="s">
        <v>1279</v>
      </c>
      <c r="D1432" s="481" t="s">
        <v>1959</v>
      </c>
      <c r="E1432" s="481">
        <v>13943</v>
      </c>
      <c r="F1432" s="339"/>
      <c r="G1432" s="340">
        <f>IF(ISNUMBER(E1432),E1432/'Bulk DivVar Analysis'!$I$7,"")</f>
        <v>0.8087821572551408</v>
      </c>
      <c r="H1432" s="338" t="str">
        <f>IF(ISNUMBER(E1432), IF(G1432&gt;'Bulk DivVar Analysis'!$J$9,"Pass","Fail"),"")</f>
        <v>Pass</v>
      </c>
      <c r="I1432" s="338" t="str">
        <f t="shared" si="24"/>
        <v>Delta_7_H3</v>
      </c>
      <c r="J1432" s="339"/>
      <c r="K1432" s="339"/>
      <c r="L1432" s="339"/>
      <c r="M1432" s="339"/>
      <c r="N1432" s="339"/>
      <c r="O1432" s="339"/>
      <c r="P1432" s="339"/>
      <c r="Q1432" s="339"/>
    </row>
    <row r="1433" spans="1:17" ht="13.5" customHeight="1">
      <c r="A1433" s="481" t="s">
        <v>1127</v>
      </c>
      <c r="B1433" s="481" t="s">
        <v>748</v>
      </c>
      <c r="C1433" s="481" t="s">
        <v>1281</v>
      </c>
      <c r="D1433" s="481" t="s">
        <v>1960</v>
      </c>
      <c r="E1433" s="481">
        <v>25650</v>
      </c>
      <c r="F1433" s="339"/>
      <c r="G1433" s="340">
        <f>IF(ISNUMBER(E1433),E1433/'Bulk DivVar Analysis'!$I$7,"")</f>
        <v>1.4878621769772906</v>
      </c>
      <c r="H1433" s="338" t="str">
        <f>IF(ISNUMBER(E1433), IF(G1433&gt;'Bulk DivVar Analysis'!$J$9,"Pass","Fail"),"")</f>
        <v>Pass</v>
      </c>
      <c r="I1433" s="338" t="str">
        <f t="shared" si="24"/>
        <v>Delta_7_H4</v>
      </c>
      <c r="J1433" s="339"/>
      <c r="K1433" s="339"/>
      <c r="L1433" s="339"/>
      <c r="M1433" s="339"/>
      <c r="N1433" s="339"/>
      <c r="O1433" s="339"/>
      <c r="P1433" s="339"/>
      <c r="Q1433" s="339"/>
    </row>
    <row r="1434" spans="1:17" ht="13.5" customHeight="1">
      <c r="A1434" s="481" t="s">
        <v>1127</v>
      </c>
      <c r="B1434" s="481" t="s">
        <v>748</v>
      </c>
      <c r="C1434" s="481" t="s">
        <v>1283</v>
      </c>
      <c r="D1434" s="481" t="s">
        <v>1961</v>
      </c>
      <c r="E1434" s="481">
        <v>3956</v>
      </c>
      <c r="F1434" s="339"/>
      <c r="G1434" s="340">
        <f>IF(ISNUMBER(E1434),E1434/'Bulk DivVar Analysis'!$I$7,"")</f>
        <v>0.22947301255836886</v>
      </c>
      <c r="H1434" s="338" t="str">
        <f>IF(ISNUMBER(E1434), IF(G1434&gt;'Bulk DivVar Analysis'!$J$9,"Pass","Fail"),"")</f>
        <v>Pass</v>
      </c>
      <c r="I1434" s="338" t="str">
        <f t="shared" si="24"/>
        <v>Delta_7_H5</v>
      </c>
      <c r="J1434" s="339"/>
      <c r="K1434" s="339"/>
      <c r="L1434" s="339"/>
      <c r="M1434" s="339"/>
      <c r="N1434" s="339"/>
      <c r="O1434" s="339"/>
      <c r="P1434" s="339"/>
      <c r="Q1434" s="339"/>
    </row>
    <row r="1435" spans="1:17" ht="13.5" customHeight="1">
      <c r="A1435" s="481" t="s">
        <v>1127</v>
      </c>
      <c r="B1435" s="481" t="s">
        <v>748</v>
      </c>
      <c r="C1435" s="481" t="s">
        <v>1285</v>
      </c>
      <c r="D1435" s="481" t="s">
        <v>1962</v>
      </c>
      <c r="E1435" s="481">
        <v>17923</v>
      </c>
      <c r="F1435" s="339"/>
      <c r="G1435" s="340">
        <f>IF(ISNUMBER(E1435),E1435/'Bulk DivVar Analysis'!$I$7,"")</f>
        <v>1.0396473215580497</v>
      </c>
      <c r="H1435" s="338" t="str">
        <f>IF(ISNUMBER(E1435), IF(G1435&gt;'Bulk DivVar Analysis'!$J$9,"Pass","Fail"),"")</f>
        <v>Pass</v>
      </c>
      <c r="I1435" s="338" t="str">
        <f t="shared" si="24"/>
        <v>Delta_7_H6</v>
      </c>
      <c r="J1435" s="339"/>
      <c r="K1435" s="339"/>
      <c r="L1435" s="339"/>
      <c r="M1435" s="339"/>
      <c r="N1435" s="339"/>
      <c r="O1435" s="339"/>
      <c r="P1435" s="339"/>
      <c r="Q1435" s="339"/>
    </row>
    <row r="1436" spans="1:17" ht="13.5" customHeight="1">
      <c r="A1436" s="481" t="s">
        <v>1127</v>
      </c>
      <c r="B1436" s="481" t="s">
        <v>748</v>
      </c>
      <c r="C1436" s="481" t="s">
        <v>1287</v>
      </c>
      <c r="D1436" s="481" t="s">
        <v>1963</v>
      </c>
      <c r="E1436" s="481">
        <v>16347</v>
      </c>
      <c r="F1436" s="339"/>
      <c r="G1436" s="340">
        <f>IF(ISNUMBER(E1436),E1436/'Bulk DivVar Analysis'!$I$7,"")</f>
        <v>0.94822935699991295</v>
      </c>
      <c r="H1436" s="338" t="str">
        <f>IF(ISNUMBER(E1436), IF(G1436&gt;'Bulk DivVar Analysis'!$J$9,"Pass","Fail"),"")</f>
        <v>Pass</v>
      </c>
      <c r="I1436" s="338" t="str">
        <f t="shared" si="24"/>
        <v>Delta_7_H7</v>
      </c>
      <c r="J1436" s="339"/>
      <c r="K1436" s="339"/>
      <c r="L1436" s="339"/>
      <c r="M1436" s="339"/>
      <c r="N1436" s="339"/>
      <c r="O1436" s="339"/>
      <c r="P1436" s="339"/>
      <c r="Q1436" s="339"/>
    </row>
    <row r="1437" spans="1:17" ht="13.5" customHeight="1">
      <c r="A1437" s="481" t="s">
        <v>1127</v>
      </c>
      <c r="B1437" s="481" t="s">
        <v>748</v>
      </c>
      <c r="C1437" s="481" t="s">
        <v>1289</v>
      </c>
      <c r="D1437" s="481" t="s">
        <v>1964</v>
      </c>
      <c r="E1437" s="481">
        <v>9044</v>
      </c>
      <c r="F1437" s="339"/>
      <c r="G1437" s="340">
        <f>IF(ISNUMBER(E1437),E1437/'Bulk DivVar Analysis'!$I$7,"")</f>
        <v>0.52460918240088172</v>
      </c>
      <c r="H1437" s="338" t="str">
        <f>IF(ISNUMBER(E1437), IF(G1437&gt;'Bulk DivVar Analysis'!$J$9,"Pass","Fail"),"")</f>
        <v>Pass</v>
      </c>
      <c r="I1437" s="338" t="str">
        <f t="shared" si="24"/>
        <v>Delta_7_H8</v>
      </c>
      <c r="J1437" s="339"/>
      <c r="K1437" s="339"/>
      <c r="L1437" s="339"/>
      <c r="M1437" s="339"/>
      <c r="N1437" s="339"/>
      <c r="O1437" s="339"/>
      <c r="P1437" s="339"/>
      <c r="Q1437" s="339"/>
    </row>
    <row r="1438" spans="1:17" ht="13.5" customHeight="1">
      <c r="A1438" s="481" t="s">
        <v>1127</v>
      </c>
      <c r="B1438" s="481" t="s">
        <v>748</v>
      </c>
      <c r="C1438" s="481" t="s">
        <v>1291</v>
      </c>
      <c r="D1438" s="481" t="s">
        <v>1965</v>
      </c>
      <c r="E1438" s="481">
        <v>12386</v>
      </c>
      <c r="F1438" s="339"/>
      <c r="G1438" s="340">
        <f>IF(ISNUMBER(E1438),E1438/'Bulk DivVar Analysis'!$I$7,"")</f>
        <v>0.71846631282809825</v>
      </c>
      <c r="H1438" s="338" t="str">
        <f>IF(ISNUMBER(E1438), IF(G1438&gt;'Bulk DivVar Analysis'!$J$9,"Pass","Fail"),"")</f>
        <v>Pass</v>
      </c>
      <c r="I1438" s="338" t="str">
        <f t="shared" si="24"/>
        <v>Delta_7_H9</v>
      </c>
      <c r="J1438" s="339"/>
      <c r="K1438" s="339"/>
      <c r="L1438" s="339"/>
      <c r="M1438" s="339"/>
      <c r="N1438" s="339"/>
      <c r="O1438" s="339"/>
      <c r="P1438" s="339"/>
      <c r="Q1438" s="339"/>
    </row>
    <row r="1439" spans="1:17" ht="13.5" customHeight="1">
      <c r="A1439" s="481" t="s">
        <v>1127</v>
      </c>
      <c r="B1439" s="481" t="s">
        <v>748</v>
      </c>
      <c r="C1439" s="481" t="s">
        <v>580</v>
      </c>
      <c r="D1439" s="481" t="s">
        <v>1966</v>
      </c>
      <c r="E1439" s="481">
        <v>24131</v>
      </c>
      <c r="F1439" s="339"/>
      <c r="G1439" s="340">
        <f>IF(ISNUMBER(E1439),E1439/'Bulk DivVar Analysis'!$I$7,"")</f>
        <v>1.3997505728124366</v>
      </c>
      <c r="H1439" s="338" t="str">
        <f>IF(ISNUMBER(E1439), IF(G1439&gt;'Bulk DivVar Analysis'!$J$9,"Pass","Fail"),"")</f>
        <v>Pass</v>
      </c>
      <c r="I1439" s="338" t="str">
        <f t="shared" si="24"/>
        <v>Delta_7_H10</v>
      </c>
      <c r="J1439" s="339"/>
      <c r="K1439" s="339"/>
      <c r="L1439" s="339"/>
      <c r="M1439" s="339"/>
      <c r="N1439" s="339"/>
      <c r="O1439" s="339"/>
      <c r="P1439" s="339"/>
      <c r="Q1439" s="339"/>
    </row>
    <row r="1440" spans="1:17" ht="13.5" customHeight="1">
      <c r="A1440" s="481" t="s">
        <v>1127</v>
      </c>
      <c r="B1440" s="481" t="s">
        <v>748</v>
      </c>
      <c r="C1440" s="481" t="s">
        <v>581</v>
      </c>
      <c r="D1440" s="481" t="s">
        <v>1967</v>
      </c>
      <c r="E1440" s="481">
        <v>926</v>
      </c>
      <c r="F1440" s="339"/>
      <c r="G1440" s="340">
        <f>IF(ISNUMBER(E1440),E1440/'Bulk DivVar Analysis'!$I$7,"")</f>
        <v>5.3713854810174308E-2</v>
      </c>
      <c r="H1440" s="338" t="str">
        <f>IF(ISNUMBER(E1440), IF(G1440&gt;'Bulk DivVar Analysis'!$J$9,"Pass","Fail"),"")</f>
        <v>Fail</v>
      </c>
      <c r="I1440" s="338" t="str">
        <f t="shared" si="24"/>
        <v>Delta_7_H11</v>
      </c>
      <c r="J1440" s="339"/>
      <c r="K1440" s="339"/>
      <c r="L1440" s="339"/>
      <c r="M1440" s="339"/>
      <c r="N1440" s="339"/>
      <c r="O1440" s="339"/>
      <c r="P1440" s="339"/>
      <c r="Q1440" s="339"/>
    </row>
    <row r="1441" spans="1:17" ht="13.5" customHeight="1">
      <c r="A1441" s="481" t="s">
        <v>1127</v>
      </c>
      <c r="B1441" s="481" t="s">
        <v>748</v>
      </c>
      <c r="C1441" s="481" t="s">
        <v>582</v>
      </c>
      <c r="D1441" s="481" t="s">
        <v>1968</v>
      </c>
      <c r="E1441" s="481">
        <v>10845</v>
      </c>
      <c r="F1441" s="339"/>
      <c r="G1441" s="340">
        <f>IF(ISNUMBER(E1441),E1441/'Bulk DivVar Analysis'!$I$7,"")</f>
        <v>0.62907856956408248</v>
      </c>
      <c r="H1441" s="338" t="str">
        <f>IF(ISNUMBER(E1441), IF(G1441&gt;'Bulk DivVar Analysis'!$J$9,"Pass","Fail"),"")</f>
        <v>Pass</v>
      </c>
      <c r="I1441" s="338" t="str">
        <f t="shared" si="24"/>
        <v>Delta_7_H12</v>
      </c>
      <c r="J1441" s="339"/>
      <c r="K1441" s="339"/>
      <c r="L1441" s="339"/>
      <c r="M1441" s="339"/>
      <c r="N1441" s="339"/>
      <c r="O1441" s="339"/>
      <c r="P1441" s="339"/>
      <c r="Q1441" s="339"/>
    </row>
    <row r="1442" spans="1:17" ht="13.5" customHeight="1">
      <c r="A1442" s="481" t="s">
        <v>1127</v>
      </c>
      <c r="B1442" s="481" t="s">
        <v>750</v>
      </c>
      <c r="C1442" s="481" t="s">
        <v>1128</v>
      </c>
      <c r="D1442" s="481" t="s">
        <v>1969</v>
      </c>
      <c r="E1442" s="481">
        <v>23240</v>
      </c>
      <c r="F1442" s="339"/>
      <c r="G1442" s="340">
        <f>IF(ISNUMBER(E1442),E1442/'Bulk DivVar Analysis'!$I$7,"")</f>
        <v>1.3480669392963833</v>
      </c>
      <c r="H1442" s="338" t="str">
        <f>IF(ISNUMBER(E1442), IF(G1442&gt;'Bulk DivVar Analysis'!$J$9,"Pass","Fail"),"")</f>
        <v>Pass</v>
      </c>
      <c r="I1442" s="338" t="str">
        <f t="shared" si="24"/>
        <v>Delta_8_A1</v>
      </c>
      <c r="J1442" s="339"/>
      <c r="K1442" s="339"/>
      <c r="L1442" s="339"/>
      <c r="M1442" s="339"/>
      <c r="N1442" s="339"/>
      <c r="O1442" s="339"/>
      <c r="P1442" s="339"/>
      <c r="Q1442" s="339"/>
    </row>
    <row r="1443" spans="1:17" ht="13.5" customHeight="1">
      <c r="A1443" s="481" t="s">
        <v>1127</v>
      </c>
      <c r="B1443" s="481" t="s">
        <v>750</v>
      </c>
      <c r="C1443" s="481" t="s">
        <v>1130</v>
      </c>
      <c r="D1443" s="481" t="s">
        <v>1970</v>
      </c>
      <c r="E1443" s="481">
        <v>9751</v>
      </c>
      <c r="F1443" s="339"/>
      <c r="G1443" s="340">
        <f>IF(ISNUMBER(E1443),E1443/'Bulk DivVar Analysis'!$I$7,"")</f>
        <v>0.56561965254212709</v>
      </c>
      <c r="H1443" s="338" t="str">
        <f>IF(ISNUMBER(E1443), IF(G1443&gt;'Bulk DivVar Analysis'!$J$9,"Pass","Fail"),"")</f>
        <v>Pass</v>
      </c>
      <c r="I1443" s="338" t="str">
        <f t="shared" si="24"/>
        <v>Delta_8_A2</v>
      </c>
      <c r="J1443" s="339"/>
      <c r="K1443" s="339"/>
      <c r="L1443" s="339"/>
      <c r="M1443" s="339"/>
      <c r="N1443" s="339"/>
      <c r="O1443" s="339"/>
      <c r="P1443" s="339"/>
      <c r="Q1443" s="339"/>
    </row>
    <row r="1444" spans="1:17" ht="13.5" customHeight="1">
      <c r="A1444" s="481" t="s">
        <v>1127</v>
      </c>
      <c r="B1444" s="481" t="s">
        <v>750</v>
      </c>
      <c r="C1444" s="481" t="s">
        <v>1132</v>
      </c>
      <c r="D1444" s="481" t="s">
        <v>1971</v>
      </c>
      <c r="E1444" s="481">
        <v>20089</v>
      </c>
      <c r="F1444" s="339"/>
      <c r="G1444" s="340">
        <f>IF(ISNUMBER(E1444),E1444/'Bulk DivVar Analysis'!$I$7,"")</f>
        <v>1.1652890165027987</v>
      </c>
      <c r="H1444" s="338" t="str">
        <f>IF(ISNUMBER(E1444), IF(G1444&gt;'Bulk DivVar Analysis'!$J$9,"Pass","Fail"),"")</f>
        <v>Pass</v>
      </c>
      <c r="I1444" s="338" t="str">
        <f t="shared" si="24"/>
        <v>Delta_8_A3</v>
      </c>
      <c r="J1444" s="339"/>
      <c r="K1444" s="339"/>
      <c r="L1444" s="339"/>
      <c r="M1444" s="339"/>
      <c r="N1444" s="339"/>
      <c r="O1444" s="339"/>
      <c r="P1444" s="339"/>
      <c r="Q1444" s="339"/>
    </row>
    <row r="1445" spans="1:17" ht="13.5" customHeight="1">
      <c r="A1445" s="481" t="s">
        <v>1127</v>
      </c>
      <c r="B1445" s="481" t="s">
        <v>750</v>
      </c>
      <c r="C1445" s="481" t="s">
        <v>1134</v>
      </c>
      <c r="D1445" s="481" t="s">
        <v>1972</v>
      </c>
      <c r="E1445" s="481">
        <v>24014</v>
      </c>
      <c r="F1445" s="339"/>
      <c r="G1445" s="340">
        <f>IF(ISNUMBER(E1445),E1445/'Bulk DivVar Analysis'!$I$7,"")</f>
        <v>1.3929638330578034</v>
      </c>
      <c r="H1445" s="338" t="str">
        <f>IF(ISNUMBER(E1445), IF(G1445&gt;'Bulk DivVar Analysis'!$J$9,"Pass","Fail"),"")</f>
        <v>Pass</v>
      </c>
      <c r="I1445" s="338" t="str">
        <f t="shared" si="24"/>
        <v>Delta_8_A4</v>
      </c>
      <c r="J1445" s="339"/>
      <c r="K1445" s="339"/>
      <c r="L1445" s="339"/>
      <c r="M1445" s="339"/>
      <c r="N1445" s="339"/>
      <c r="O1445" s="339"/>
      <c r="P1445" s="339"/>
      <c r="Q1445" s="339"/>
    </row>
    <row r="1446" spans="1:17" ht="13.5" customHeight="1">
      <c r="A1446" s="481" t="s">
        <v>1127</v>
      </c>
      <c r="B1446" s="481" t="s">
        <v>750</v>
      </c>
      <c r="C1446" s="481" t="s">
        <v>1136</v>
      </c>
      <c r="D1446" s="481" t="s">
        <v>1973</v>
      </c>
      <c r="E1446" s="481">
        <v>23036</v>
      </c>
      <c r="F1446" s="339"/>
      <c r="G1446" s="340">
        <f>IF(ISNUMBER(E1446),E1446/'Bulk DivVar Analysis'!$I$7,"")</f>
        <v>1.336233649467792</v>
      </c>
      <c r="H1446" s="338" t="str">
        <f>IF(ISNUMBER(E1446), IF(G1446&gt;'Bulk DivVar Analysis'!$J$9,"Pass","Fail"),"")</f>
        <v>Pass</v>
      </c>
      <c r="I1446" s="338" t="str">
        <f t="shared" si="24"/>
        <v>Delta_8_A5</v>
      </c>
      <c r="J1446" s="339"/>
      <c r="K1446" s="339"/>
      <c r="L1446" s="339"/>
      <c r="M1446" s="339"/>
      <c r="N1446" s="339"/>
      <c r="O1446" s="339"/>
      <c r="P1446" s="339"/>
      <c r="Q1446" s="339"/>
    </row>
    <row r="1447" spans="1:17" ht="13.5" customHeight="1">
      <c r="A1447" s="481" t="s">
        <v>1127</v>
      </c>
      <c r="B1447" s="481" t="s">
        <v>750</v>
      </c>
      <c r="C1447" s="481" t="s">
        <v>1138</v>
      </c>
      <c r="D1447" s="481" t="s">
        <v>1974</v>
      </c>
      <c r="E1447" s="481">
        <v>17591</v>
      </c>
      <c r="F1447" s="339"/>
      <c r="G1447" s="340">
        <f>IF(ISNUMBER(E1447),E1447/'Bulk DivVar Analysis'!$I$7,"")</f>
        <v>1.0203892224252444</v>
      </c>
      <c r="H1447" s="338" t="str">
        <f>IF(ISNUMBER(E1447), IF(G1447&gt;'Bulk DivVar Analysis'!$J$9,"Pass","Fail"),"")</f>
        <v>Pass</v>
      </c>
      <c r="I1447" s="338" t="str">
        <f t="shared" si="24"/>
        <v>Delta_8_A6</v>
      </c>
      <c r="J1447" s="339"/>
      <c r="K1447" s="339"/>
      <c r="L1447" s="339"/>
      <c r="M1447" s="339"/>
      <c r="N1447" s="339"/>
      <c r="O1447" s="339"/>
      <c r="P1447" s="339"/>
      <c r="Q1447" s="339"/>
    </row>
    <row r="1448" spans="1:17" ht="13.5" customHeight="1">
      <c r="A1448" s="481" t="s">
        <v>1127</v>
      </c>
      <c r="B1448" s="481" t="s">
        <v>750</v>
      </c>
      <c r="C1448" s="481" t="s">
        <v>1140</v>
      </c>
      <c r="D1448" s="481" t="s">
        <v>1975</v>
      </c>
      <c r="E1448" s="481">
        <v>16246</v>
      </c>
      <c r="F1448" s="339"/>
      <c r="G1448" s="340">
        <f>IF(ISNUMBER(E1448),E1448/'Bulk DivVar Analysis'!$I$7,"")</f>
        <v>0.94237071840830655</v>
      </c>
      <c r="H1448" s="338" t="str">
        <f>IF(ISNUMBER(E1448), IF(G1448&gt;'Bulk DivVar Analysis'!$J$9,"Pass","Fail"),"")</f>
        <v>Pass</v>
      </c>
      <c r="I1448" s="338" t="str">
        <f t="shared" si="24"/>
        <v>Delta_8_A7</v>
      </c>
      <c r="J1448" s="339"/>
      <c r="K1448" s="339"/>
      <c r="L1448" s="339"/>
      <c r="M1448" s="339"/>
      <c r="N1448" s="339"/>
      <c r="O1448" s="339"/>
      <c r="P1448" s="339"/>
      <c r="Q1448" s="339"/>
    </row>
    <row r="1449" spans="1:17" ht="13.5" customHeight="1">
      <c r="A1449" s="481" t="s">
        <v>1127</v>
      </c>
      <c r="B1449" s="481" t="s">
        <v>750</v>
      </c>
      <c r="C1449" s="481" t="s">
        <v>1142</v>
      </c>
      <c r="D1449" s="481" t="s">
        <v>1976</v>
      </c>
      <c r="E1449" s="481">
        <v>20390</v>
      </c>
      <c r="F1449" s="339"/>
      <c r="G1449" s="340">
        <f>IF(ISNUMBER(E1449),E1449/'Bulk DivVar Analysis'!$I$7,"")</f>
        <v>1.1827489196322398</v>
      </c>
      <c r="H1449" s="338" t="str">
        <f>IF(ISNUMBER(E1449), IF(G1449&gt;'Bulk DivVar Analysis'!$J$9,"Pass","Fail"),"")</f>
        <v>Pass</v>
      </c>
      <c r="I1449" s="338" t="str">
        <f t="shared" si="24"/>
        <v>Delta_8_A8</v>
      </c>
      <c r="J1449" s="339"/>
      <c r="K1449" s="339"/>
      <c r="L1449" s="339"/>
      <c r="M1449" s="339"/>
      <c r="N1449" s="339"/>
      <c r="O1449" s="339"/>
      <c r="P1449" s="339"/>
      <c r="Q1449" s="339"/>
    </row>
    <row r="1450" spans="1:17" ht="13.5" customHeight="1">
      <c r="A1450" s="481" t="s">
        <v>1127</v>
      </c>
      <c r="B1450" s="481" t="s">
        <v>750</v>
      </c>
      <c r="C1450" s="481" t="s">
        <v>1144</v>
      </c>
      <c r="D1450" s="481" t="s">
        <v>1977</v>
      </c>
      <c r="E1450" s="481">
        <v>28931</v>
      </c>
      <c r="F1450" s="339"/>
      <c r="G1450" s="340">
        <f>IF(ISNUMBER(E1450),E1450/'Bulk DivVar Analysis'!$I$7,"")</f>
        <v>1.6781809217204675</v>
      </c>
      <c r="H1450" s="338" t="str">
        <f>IF(ISNUMBER(E1450), IF(G1450&gt;'Bulk DivVar Analysis'!$J$9,"Pass","Fail"),"")</f>
        <v>Pass</v>
      </c>
      <c r="I1450" s="338" t="str">
        <f t="shared" si="24"/>
        <v>Delta_8_A9</v>
      </c>
      <c r="J1450" s="339"/>
      <c r="K1450" s="339"/>
      <c r="L1450" s="339"/>
      <c r="M1450" s="339"/>
      <c r="N1450" s="339"/>
      <c r="O1450" s="339"/>
      <c r="P1450" s="339"/>
      <c r="Q1450" s="339"/>
    </row>
    <row r="1451" spans="1:17" ht="13.5" customHeight="1">
      <c r="A1451" s="481" t="s">
        <v>1127</v>
      </c>
      <c r="B1451" s="481" t="s">
        <v>750</v>
      </c>
      <c r="C1451" s="481" t="s">
        <v>496</v>
      </c>
      <c r="D1451" s="481" t="s">
        <v>1978</v>
      </c>
      <c r="E1451" s="481">
        <v>12032</v>
      </c>
      <c r="F1451" s="339"/>
      <c r="G1451" s="340">
        <f>IF(ISNUMBER(E1451),E1451/'Bulk DivVar Analysis'!$I$7,"")</f>
        <v>0.69793207459613094</v>
      </c>
      <c r="H1451" s="338" t="str">
        <f>IF(ISNUMBER(E1451), IF(G1451&gt;'Bulk DivVar Analysis'!$J$9,"Pass","Fail"),"")</f>
        <v>Pass</v>
      </c>
      <c r="I1451" s="338" t="str">
        <f t="shared" si="24"/>
        <v>Delta_8_A10</v>
      </c>
      <c r="J1451" s="339"/>
      <c r="K1451" s="339"/>
      <c r="L1451" s="339"/>
      <c r="M1451" s="339"/>
      <c r="N1451" s="339"/>
      <c r="O1451" s="339"/>
      <c r="P1451" s="339"/>
      <c r="Q1451" s="339"/>
    </row>
    <row r="1452" spans="1:17" ht="13.5" customHeight="1">
      <c r="A1452" s="481" t="s">
        <v>1127</v>
      </c>
      <c r="B1452" s="481" t="s">
        <v>750</v>
      </c>
      <c r="C1452" s="481" t="s">
        <v>497</v>
      </c>
      <c r="D1452" s="481" t="s">
        <v>1979</v>
      </c>
      <c r="E1452" s="481">
        <v>8673</v>
      </c>
      <c r="F1452" s="339"/>
      <c r="G1452" s="340">
        <f>IF(ISNUMBER(E1452),E1452/'Bulk DivVar Analysis'!$I$7,"")</f>
        <v>0.50308883668319848</v>
      </c>
      <c r="H1452" s="338" t="str">
        <f>IF(ISNUMBER(E1452), IF(G1452&gt;'Bulk DivVar Analysis'!$J$9,"Pass","Fail"),"")</f>
        <v>Pass</v>
      </c>
      <c r="I1452" s="338" t="str">
        <f t="shared" si="24"/>
        <v>Delta_8_A11</v>
      </c>
      <c r="J1452" s="339"/>
      <c r="K1452" s="339"/>
      <c r="L1452" s="339"/>
      <c r="M1452" s="339"/>
      <c r="N1452" s="339"/>
      <c r="O1452" s="339"/>
      <c r="P1452" s="339"/>
      <c r="Q1452" s="339"/>
    </row>
    <row r="1453" spans="1:17" ht="13.5" customHeight="1">
      <c r="A1453" s="481" t="s">
        <v>1127</v>
      </c>
      <c r="B1453" s="481" t="s">
        <v>750</v>
      </c>
      <c r="C1453" s="481" t="s">
        <v>498</v>
      </c>
      <c r="D1453" s="481" t="s">
        <v>1980</v>
      </c>
      <c r="E1453" s="481">
        <v>25987</v>
      </c>
      <c r="F1453" s="339"/>
      <c r="G1453" s="340">
        <f>IF(ISNUMBER(E1453),E1453/'Bulk DivVar Analysis'!$I$7,"")</f>
        <v>1.5074103077235419</v>
      </c>
      <c r="H1453" s="338" t="str">
        <f>IF(ISNUMBER(E1453), IF(G1453&gt;'Bulk DivVar Analysis'!$J$9,"Pass","Fail"),"")</f>
        <v>Pass</v>
      </c>
      <c r="I1453" s="338" t="str">
        <f t="shared" si="24"/>
        <v>Delta_8_A12</v>
      </c>
      <c r="J1453" s="339"/>
      <c r="K1453" s="339"/>
      <c r="L1453" s="339"/>
      <c r="M1453" s="339"/>
      <c r="N1453" s="339"/>
      <c r="O1453" s="339"/>
      <c r="P1453" s="339"/>
      <c r="Q1453" s="339"/>
    </row>
    <row r="1454" spans="1:17" ht="13.5" customHeight="1">
      <c r="A1454" s="481" t="s">
        <v>1127</v>
      </c>
      <c r="B1454" s="481" t="s">
        <v>750</v>
      </c>
      <c r="C1454" s="481" t="s">
        <v>1149</v>
      </c>
      <c r="D1454" s="481" t="s">
        <v>1981</v>
      </c>
      <c r="E1454" s="481">
        <v>13447</v>
      </c>
      <c r="F1454" s="339"/>
      <c r="G1454" s="340">
        <f>IF(ISNUMBER(E1454),E1454/'Bulk DivVar Analysis'!$I$7,"")</f>
        <v>0.78001102120131094</v>
      </c>
      <c r="H1454" s="338" t="str">
        <f>IF(ISNUMBER(E1454), IF(G1454&gt;'Bulk DivVar Analysis'!$J$9,"Pass","Fail"),"")</f>
        <v>Pass</v>
      </c>
      <c r="I1454" s="338" t="str">
        <f t="shared" si="24"/>
        <v>Delta_8_B1</v>
      </c>
      <c r="J1454" s="339"/>
      <c r="K1454" s="339"/>
      <c r="L1454" s="339"/>
      <c r="M1454" s="339"/>
      <c r="N1454" s="339"/>
      <c r="O1454" s="339"/>
      <c r="P1454" s="339"/>
      <c r="Q1454" s="339"/>
    </row>
    <row r="1455" spans="1:17" ht="13.5" customHeight="1">
      <c r="A1455" s="481" t="s">
        <v>1127</v>
      </c>
      <c r="B1455" s="481" t="s">
        <v>750</v>
      </c>
      <c r="C1455" s="481" t="s">
        <v>1151</v>
      </c>
      <c r="D1455" s="481" t="s">
        <v>1982</v>
      </c>
      <c r="E1455" s="481">
        <v>5786</v>
      </c>
      <c r="F1455" s="339"/>
      <c r="G1455" s="340">
        <f>IF(ISNUMBER(E1455),E1455/'Bulk DivVar Analysis'!$I$7,"")</f>
        <v>0.33562458307955567</v>
      </c>
      <c r="H1455" s="338" t="str">
        <f>IF(ISNUMBER(E1455), IF(G1455&gt;'Bulk DivVar Analysis'!$J$9,"Pass","Fail"),"")</f>
        <v>Pass</v>
      </c>
      <c r="I1455" s="338" t="str">
        <f t="shared" si="24"/>
        <v>Delta_8_B2</v>
      </c>
      <c r="J1455" s="339"/>
      <c r="K1455" s="339"/>
      <c r="L1455" s="339"/>
      <c r="M1455" s="339"/>
      <c r="N1455" s="339"/>
      <c r="O1455" s="339"/>
      <c r="P1455" s="339"/>
      <c r="Q1455" s="339"/>
    </row>
    <row r="1456" spans="1:17" ht="13.5" customHeight="1">
      <c r="A1456" s="481" t="s">
        <v>1127</v>
      </c>
      <c r="B1456" s="481" t="s">
        <v>750</v>
      </c>
      <c r="C1456" s="481" t="s">
        <v>1153</v>
      </c>
      <c r="D1456" s="481" t="s">
        <v>1983</v>
      </c>
      <c r="E1456" s="481">
        <v>16995</v>
      </c>
      <c r="F1456" s="339"/>
      <c r="G1456" s="340">
        <f>IF(ISNUMBER(E1456),E1456/'Bulk DivVar Analysis'!$I$7,"")</f>
        <v>0.98581745410249721</v>
      </c>
      <c r="H1456" s="338" t="str">
        <f>IF(ISNUMBER(E1456), IF(G1456&gt;'Bulk DivVar Analysis'!$J$9,"Pass","Fail"),"")</f>
        <v>Pass</v>
      </c>
      <c r="I1456" s="338" t="str">
        <f t="shared" si="24"/>
        <v>Delta_8_B3</v>
      </c>
      <c r="J1456" s="339"/>
      <c r="K1456" s="339"/>
      <c r="L1456" s="339"/>
      <c r="M1456" s="339"/>
      <c r="N1456" s="339"/>
      <c r="O1456" s="339"/>
      <c r="P1456" s="339"/>
      <c r="Q1456" s="339"/>
    </row>
    <row r="1457" spans="1:17" ht="13.5" customHeight="1">
      <c r="A1457" s="481" t="s">
        <v>1127</v>
      </c>
      <c r="B1457" s="481" t="s">
        <v>750</v>
      </c>
      <c r="C1457" s="481" t="s">
        <v>1155</v>
      </c>
      <c r="D1457" s="481" t="s">
        <v>1984</v>
      </c>
      <c r="E1457" s="481">
        <v>21061</v>
      </c>
      <c r="F1457" s="339"/>
      <c r="G1457" s="340">
        <f>IF(ISNUMBER(E1457),E1457/'Bulk DivVar Analysis'!$I$7,"")</f>
        <v>1.2216711621566752</v>
      </c>
      <c r="H1457" s="338" t="str">
        <f>IF(ISNUMBER(E1457), IF(G1457&gt;'Bulk DivVar Analysis'!$J$9,"Pass","Fail"),"")</f>
        <v>Pass</v>
      </c>
      <c r="I1457" s="338" t="str">
        <f t="shared" si="24"/>
        <v>Delta_8_B4</v>
      </c>
      <c r="J1457" s="339"/>
      <c r="K1457" s="339"/>
      <c r="L1457" s="339"/>
      <c r="M1457" s="339"/>
      <c r="N1457" s="339"/>
      <c r="O1457" s="339"/>
      <c r="P1457" s="339"/>
      <c r="Q1457" s="339"/>
    </row>
    <row r="1458" spans="1:17" ht="13.5" customHeight="1">
      <c r="A1458" s="481" t="s">
        <v>1127</v>
      </c>
      <c r="B1458" s="481" t="s">
        <v>750</v>
      </c>
      <c r="C1458" s="481" t="s">
        <v>1157</v>
      </c>
      <c r="D1458" s="481" t="s">
        <v>1985</v>
      </c>
      <c r="E1458" s="481">
        <v>13344</v>
      </c>
      <c r="F1458" s="339"/>
      <c r="G1458" s="340">
        <f>IF(ISNUMBER(E1458),E1458/'Bulk DivVar Analysis'!$I$7,"")</f>
        <v>0.77403636996432612</v>
      </c>
      <c r="H1458" s="338" t="str">
        <f>IF(ISNUMBER(E1458), IF(G1458&gt;'Bulk DivVar Analysis'!$J$9,"Pass","Fail"),"")</f>
        <v>Pass</v>
      </c>
      <c r="I1458" s="338" t="str">
        <f t="shared" si="24"/>
        <v>Delta_8_B5</v>
      </c>
      <c r="J1458" s="339"/>
      <c r="K1458" s="339"/>
      <c r="L1458" s="339"/>
      <c r="M1458" s="339"/>
      <c r="N1458" s="339"/>
      <c r="O1458" s="339"/>
      <c r="P1458" s="339"/>
      <c r="Q1458" s="339"/>
    </row>
    <row r="1459" spans="1:17" ht="13.5" customHeight="1">
      <c r="A1459" s="481" t="s">
        <v>1127</v>
      </c>
      <c r="B1459" s="481" t="s">
        <v>750</v>
      </c>
      <c r="C1459" s="481" t="s">
        <v>1159</v>
      </c>
      <c r="D1459" s="481" t="s">
        <v>1986</v>
      </c>
      <c r="E1459" s="481">
        <v>12001</v>
      </c>
      <c r="F1459" s="339"/>
      <c r="G1459" s="340">
        <f>IF(ISNUMBER(E1459),E1459/'Bulk DivVar Analysis'!$I$7,"")</f>
        <v>0.69613387859276665</v>
      </c>
      <c r="H1459" s="338" t="str">
        <f>IF(ISNUMBER(E1459), IF(G1459&gt;'Bulk DivVar Analysis'!$J$9,"Pass","Fail"),"")</f>
        <v>Pass</v>
      </c>
      <c r="I1459" s="338" t="str">
        <f t="shared" si="24"/>
        <v>Delta_8_B6</v>
      </c>
      <c r="J1459" s="339"/>
      <c r="K1459" s="339"/>
      <c r="L1459" s="339"/>
      <c r="M1459" s="339"/>
      <c r="N1459" s="339"/>
      <c r="O1459" s="339"/>
      <c r="P1459" s="339"/>
      <c r="Q1459" s="339"/>
    </row>
    <row r="1460" spans="1:17" ht="13.5" customHeight="1">
      <c r="A1460" s="481" t="s">
        <v>1127</v>
      </c>
      <c r="B1460" s="481" t="s">
        <v>750</v>
      </c>
      <c r="C1460" s="481" t="s">
        <v>1161</v>
      </c>
      <c r="D1460" s="481" t="s">
        <v>1987</v>
      </c>
      <c r="E1460" s="481">
        <v>8998</v>
      </c>
      <c r="F1460" s="339"/>
      <c r="G1460" s="340">
        <f>IF(ISNUMBER(E1460),E1460/'Bulk DivVar Analysis'!$I$7,"")</f>
        <v>0.52194089155717971</v>
      </c>
      <c r="H1460" s="338" t="str">
        <f>IF(ISNUMBER(E1460), IF(G1460&gt;'Bulk DivVar Analysis'!$J$9,"Pass","Fail"),"")</f>
        <v>Pass</v>
      </c>
      <c r="I1460" s="338" t="str">
        <f t="shared" si="24"/>
        <v>Delta_8_B7</v>
      </c>
      <c r="J1460" s="339"/>
      <c r="K1460" s="339"/>
      <c r="L1460" s="339"/>
      <c r="M1460" s="339"/>
      <c r="N1460" s="339"/>
      <c r="O1460" s="339"/>
      <c r="P1460" s="339"/>
      <c r="Q1460" s="339"/>
    </row>
    <row r="1461" spans="1:17" ht="13.5" customHeight="1">
      <c r="A1461" s="481" t="s">
        <v>1127</v>
      </c>
      <c r="B1461" s="481" t="s">
        <v>750</v>
      </c>
      <c r="C1461" s="481" t="s">
        <v>1163</v>
      </c>
      <c r="D1461" s="481" t="s">
        <v>1988</v>
      </c>
      <c r="E1461" s="481">
        <v>30774</v>
      </c>
      <c r="F1461" s="339"/>
      <c r="G1461" s="340">
        <f>IF(ISNUMBER(E1461),E1461/'Bulk DivVar Analysis'!$I$7,"")</f>
        <v>1.7850865744366136</v>
      </c>
      <c r="H1461" s="338" t="str">
        <f>IF(ISNUMBER(E1461), IF(G1461&gt;'Bulk DivVar Analysis'!$J$9,"Pass","Fail"),"")</f>
        <v>Pass</v>
      </c>
      <c r="I1461" s="338" t="str">
        <f t="shared" si="24"/>
        <v>Delta_8_B8</v>
      </c>
      <c r="J1461" s="339"/>
      <c r="K1461" s="339"/>
      <c r="L1461" s="339"/>
      <c r="M1461" s="339"/>
      <c r="N1461" s="339"/>
      <c r="O1461" s="339"/>
      <c r="P1461" s="339"/>
      <c r="Q1461" s="339"/>
    </row>
    <row r="1462" spans="1:17" ht="13.5" customHeight="1">
      <c r="A1462" s="481" t="s">
        <v>1127</v>
      </c>
      <c r="B1462" s="481" t="s">
        <v>750</v>
      </c>
      <c r="C1462" s="481" t="s">
        <v>1165</v>
      </c>
      <c r="D1462" s="481" t="s">
        <v>1989</v>
      </c>
      <c r="E1462" s="481">
        <v>11898</v>
      </c>
      <c r="F1462" s="339"/>
      <c r="G1462" s="340">
        <f>IF(ISNUMBER(E1462),E1462/'Bulk DivVar Analysis'!$I$7,"")</f>
        <v>0.69015922735578183</v>
      </c>
      <c r="H1462" s="338" t="str">
        <f>IF(ISNUMBER(E1462), IF(G1462&gt;'Bulk DivVar Analysis'!$J$9,"Pass","Fail"),"")</f>
        <v>Pass</v>
      </c>
      <c r="I1462" s="338" t="str">
        <f t="shared" si="24"/>
        <v>Delta_8_B9</v>
      </c>
      <c r="J1462" s="339"/>
      <c r="K1462" s="339"/>
      <c r="L1462" s="339"/>
      <c r="M1462" s="339"/>
      <c r="N1462" s="339"/>
      <c r="O1462" s="339"/>
      <c r="P1462" s="339"/>
      <c r="Q1462" s="339"/>
    </row>
    <row r="1463" spans="1:17" ht="13.5" customHeight="1">
      <c r="A1463" s="481" t="s">
        <v>1127</v>
      </c>
      <c r="B1463" s="481" t="s">
        <v>750</v>
      </c>
      <c r="C1463" s="481" t="s">
        <v>508</v>
      </c>
      <c r="D1463" s="481" t="s">
        <v>1990</v>
      </c>
      <c r="E1463" s="481">
        <v>27657</v>
      </c>
      <c r="F1463" s="339"/>
      <c r="G1463" s="340">
        <f>IF(ISNUMBER(E1463),E1463/'Bulk DivVar Analysis'!$I$7,"")</f>
        <v>1.604280866614461</v>
      </c>
      <c r="H1463" s="338" t="str">
        <f>IF(ISNUMBER(E1463), IF(G1463&gt;'Bulk DivVar Analysis'!$J$9,"Pass","Fail"),"")</f>
        <v>Pass</v>
      </c>
      <c r="I1463" s="338" t="str">
        <f t="shared" si="24"/>
        <v>Delta_8_B10</v>
      </c>
      <c r="J1463" s="339"/>
      <c r="K1463" s="339"/>
      <c r="L1463" s="339"/>
      <c r="M1463" s="339"/>
      <c r="N1463" s="339"/>
      <c r="O1463" s="339"/>
      <c r="P1463" s="339"/>
      <c r="Q1463" s="339"/>
    </row>
    <row r="1464" spans="1:17" ht="13.5" customHeight="1">
      <c r="A1464" s="481" t="s">
        <v>1127</v>
      </c>
      <c r="B1464" s="481" t="s">
        <v>750</v>
      </c>
      <c r="C1464" s="481" t="s">
        <v>509</v>
      </c>
      <c r="D1464" s="481" t="s">
        <v>1991</v>
      </c>
      <c r="E1464" s="481">
        <v>14160</v>
      </c>
      <c r="F1464" s="339"/>
      <c r="G1464" s="340">
        <f>IF(ISNUMBER(E1464),E1464/'Bulk DivVar Analysis'!$I$7,"")</f>
        <v>0.82136952927869133</v>
      </c>
      <c r="H1464" s="338" t="str">
        <f>IF(ISNUMBER(E1464), IF(G1464&gt;'Bulk DivVar Analysis'!$J$9,"Pass","Fail"),"")</f>
        <v>Pass</v>
      </c>
      <c r="I1464" s="338" t="str">
        <f t="shared" si="24"/>
        <v>Delta_8_B11</v>
      </c>
      <c r="J1464" s="339"/>
      <c r="K1464" s="339"/>
      <c r="L1464" s="339"/>
      <c r="M1464" s="339"/>
      <c r="N1464" s="339"/>
      <c r="O1464" s="339"/>
      <c r="P1464" s="339"/>
      <c r="Q1464" s="339"/>
    </row>
    <row r="1465" spans="1:17" ht="13.5" customHeight="1">
      <c r="A1465" s="481" t="s">
        <v>1127</v>
      </c>
      <c r="B1465" s="481" t="s">
        <v>750</v>
      </c>
      <c r="C1465" s="481" t="s">
        <v>510</v>
      </c>
      <c r="D1465" s="481" t="s">
        <v>1992</v>
      </c>
      <c r="E1465" s="481">
        <v>8255</v>
      </c>
      <c r="F1465" s="339"/>
      <c r="G1465" s="340">
        <f>IF(ISNUMBER(E1465),E1465/'Bulk DivVar Analysis'!$I$7,"")</f>
        <v>0.47884219379912413</v>
      </c>
      <c r="H1465" s="338" t="str">
        <f>IF(ISNUMBER(E1465), IF(G1465&gt;'Bulk DivVar Analysis'!$J$9,"Pass","Fail"),"")</f>
        <v>Pass</v>
      </c>
      <c r="I1465" s="338" t="str">
        <f t="shared" si="24"/>
        <v>Delta_8_B12</v>
      </c>
      <c r="J1465" s="339"/>
      <c r="K1465" s="339"/>
      <c r="L1465" s="339"/>
      <c r="M1465" s="339"/>
      <c r="N1465" s="339"/>
      <c r="O1465" s="339"/>
      <c r="P1465" s="339"/>
      <c r="Q1465" s="339"/>
    </row>
    <row r="1466" spans="1:17" ht="13.5" customHeight="1">
      <c r="A1466" s="481" t="s">
        <v>1127</v>
      </c>
      <c r="B1466" s="481" t="s">
        <v>750</v>
      </c>
      <c r="C1466" s="481" t="s">
        <v>1170</v>
      </c>
      <c r="D1466" s="481" t="s">
        <v>1993</v>
      </c>
      <c r="E1466" s="481">
        <v>26771</v>
      </c>
      <c r="F1466" s="339"/>
      <c r="G1466" s="340">
        <f>IF(ISNUMBER(E1466),E1466/'Bulk DivVar Analysis'!$I$7,"")</f>
        <v>1.5528872647118537</v>
      </c>
      <c r="H1466" s="338" t="str">
        <f>IF(ISNUMBER(E1466), IF(G1466&gt;'Bulk DivVar Analysis'!$J$9,"Pass","Fail"),"")</f>
        <v>Pass</v>
      </c>
      <c r="I1466" s="338" t="str">
        <f t="shared" si="24"/>
        <v>Delta_8_C1</v>
      </c>
      <c r="J1466" s="339"/>
      <c r="K1466" s="339"/>
      <c r="L1466" s="339"/>
      <c r="M1466" s="339"/>
      <c r="N1466" s="339"/>
      <c r="O1466" s="339"/>
      <c r="P1466" s="339"/>
      <c r="Q1466" s="339"/>
    </row>
    <row r="1467" spans="1:17" ht="13.5" customHeight="1">
      <c r="A1467" s="481" t="s">
        <v>1127</v>
      </c>
      <c r="B1467" s="481" t="s">
        <v>750</v>
      </c>
      <c r="C1467" s="481" t="s">
        <v>1172</v>
      </c>
      <c r="D1467" s="481" t="s">
        <v>1994</v>
      </c>
      <c r="E1467" s="481">
        <v>12630</v>
      </c>
      <c r="F1467" s="339"/>
      <c r="G1467" s="340">
        <f>IF(ISNUMBER(E1467),E1467/'Bulk DivVar Analysis'!$I$7,"")</f>
        <v>0.73261985556425646</v>
      </c>
      <c r="H1467" s="338" t="str">
        <f>IF(ISNUMBER(E1467), IF(G1467&gt;'Bulk DivVar Analysis'!$J$9,"Pass","Fail"),"")</f>
        <v>Pass</v>
      </c>
      <c r="I1467" s="338" t="str">
        <f t="shared" si="24"/>
        <v>Delta_8_C2</v>
      </c>
      <c r="J1467" s="339"/>
      <c r="K1467" s="339"/>
      <c r="L1467" s="339"/>
      <c r="M1467" s="339"/>
      <c r="N1467" s="339"/>
      <c r="O1467" s="339"/>
      <c r="P1467" s="339"/>
      <c r="Q1467" s="339"/>
    </row>
    <row r="1468" spans="1:17" ht="13.5" customHeight="1">
      <c r="A1468" s="481" t="s">
        <v>1127</v>
      </c>
      <c r="B1468" s="481" t="s">
        <v>750</v>
      </c>
      <c r="C1468" s="481" t="s">
        <v>1174</v>
      </c>
      <c r="D1468" s="481" t="s">
        <v>1995</v>
      </c>
      <c r="E1468" s="481">
        <v>12231</v>
      </c>
      <c r="F1468" s="339"/>
      <c r="G1468" s="340">
        <f>IF(ISNUMBER(E1468),E1468/'Bulk DivVar Analysis'!$I$7,"")</f>
        <v>0.70947533281127639</v>
      </c>
      <c r="H1468" s="338" t="str">
        <f>IF(ISNUMBER(E1468), IF(G1468&gt;'Bulk DivVar Analysis'!$J$9,"Pass","Fail"),"")</f>
        <v>Pass</v>
      </c>
      <c r="I1468" s="338" t="str">
        <f t="shared" si="24"/>
        <v>Delta_8_C3</v>
      </c>
      <c r="J1468" s="339"/>
      <c r="K1468" s="339"/>
      <c r="L1468" s="339"/>
      <c r="M1468" s="339"/>
      <c r="N1468" s="339"/>
      <c r="O1468" s="339"/>
      <c r="P1468" s="339"/>
      <c r="Q1468" s="339"/>
    </row>
    <row r="1469" spans="1:17" ht="13.5" customHeight="1">
      <c r="A1469" s="481" t="s">
        <v>1127</v>
      </c>
      <c r="B1469" s="481" t="s">
        <v>750</v>
      </c>
      <c r="C1469" s="481" t="s">
        <v>1176</v>
      </c>
      <c r="D1469" s="481" t="s">
        <v>1996</v>
      </c>
      <c r="E1469" s="481">
        <v>17419</v>
      </c>
      <c r="F1469" s="339"/>
      <c r="G1469" s="340">
        <f>IF(ISNUMBER(E1469),E1469/'Bulk DivVar Analysis'!$I$7,"")</f>
        <v>1.0104121349227067</v>
      </c>
      <c r="H1469" s="338" t="str">
        <f>IF(ISNUMBER(E1469), IF(G1469&gt;'Bulk DivVar Analysis'!$J$9,"Pass","Fail"),"")</f>
        <v>Pass</v>
      </c>
      <c r="I1469" s="338" t="str">
        <f t="shared" si="24"/>
        <v>Delta_8_C4</v>
      </c>
      <c r="J1469" s="339"/>
      <c r="K1469" s="339"/>
      <c r="L1469" s="339"/>
      <c r="M1469" s="339"/>
      <c r="N1469" s="339"/>
      <c r="O1469" s="339"/>
      <c r="P1469" s="339"/>
      <c r="Q1469" s="339"/>
    </row>
    <row r="1470" spans="1:17" ht="13.5" customHeight="1">
      <c r="A1470" s="481" t="s">
        <v>1127</v>
      </c>
      <c r="B1470" s="481" t="s">
        <v>750</v>
      </c>
      <c r="C1470" s="481" t="s">
        <v>1178</v>
      </c>
      <c r="D1470" s="481" t="s">
        <v>1997</v>
      </c>
      <c r="E1470" s="481">
        <v>18744</v>
      </c>
      <c r="F1470" s="339"/>
      <c r="G1470" s="340">
        <f>IF(ISNUMBER(E1470),E1470/'Bulk DivVar Analysis'!$I$7,"")</f>
        <v>1.087270512485861</v>
      </c>
      <c r="H1470" s="338" t="str">
        <f>IF(ISNUMBER(E1470), IF(G1470&gt;'Bulk DivVar Analysis'!$J$9,"Pass","Fail"),"")</f>
        <v>Pass</v>
      </c>
      <c r="I1470" s="338" t="str">
        <f t="shared" si="24"/>
        <v>Delta_8_C5</v>
      </c>
      <c r="J1470" s="339"/>
      <c r="K1470" s="339"/>
      <c r="L1470" s="339"/>
      <c r="M1470" s="339"/>
      <c r="N1470" s="339"/>
      <c r="O1470" s="339"/>
      <c r="P1470" s="339"/>
      <c r="Q1470" s="339"/>
    </row>
    <row r="1471" spans="1:17" ht="13.5" customHeight="1">
      <c r="A1471" s="481" t="s">
        <v>1127</v>
      </c>
      <c r="B1471" s="481" t="s">
        <v>750</v>
      </c>
      <c r="C1471" s="481" t="s">
        <v>1180</v>
      </c>
      <c r="D1471" s="481" t="s">
        <v>1998</v>
      </c>
      <c r="E1471" s="481">
        <v>9011</v>
      </c>
      <c r="F1471" s="339"/>
      <c r="G1471" s="340">
        <f>IF(ISNUMBER(E1471),E1471/'Bulk DivVar Analysis'!$I$7,"")</f>
        <v>0.52269497375213902</v>
      </c>
      <c r="H1471" s="338" t="str">
        <f>IF(ISNUMBER(E1471), IF(G1471&gt;'Bulk DivVar Analysis'!$J$9,"Pass","Fail"),"")</f>
        <v>Pass</v>
      </c>
      <c r="I1471" s="338" t="str">
        <f t="shared" si="24"/>
        <v>Delta_8_C6</v>
      </c>
      <c r="J1471" s="339"/>
      <c r="K1471" s="339"/>
      <c r="L1471" s="339"/>
      <c r="M1471" s="339"/>
      <c r="N1471" s="339"/>
      <c r="O1471" s="339"/>
      <c r="P1471" s="339"/>
      <c r="Q1471" s="339"/>
    </row>
    <row r="1472" spans="1:17" ht="13.5" customHeight="1">
      <c r="A1472" s="481" t="s">
        <v>1127</v>
      </c>
      <c r="B1472" s="481" t="s">
        <v>750</v>
      </c>
      <c r="C1472" s="481" t="s">
        <v>1182</v>
      </c>
      <c r="D1472" s="481" t="s">
        <v>1999</v>
      </c>
      <c r="E1472" s="481">
        <v>13043</v>
      </c>
      <c r="F1472" s="339"/>
      <c r="G1472" s="340">
        <f>IF(ISNUMBER(E1472),E1472/'Bulk DivVar Analysis'!$I$7,"")</f>
        <v>0.756576466834885</v>
      </c>
      <c r="H1472" s="338" t="str">
        <f>IF(ISNUMBER(E1472), IF(G1472&gt;'Bulk DivVar Analysis'!$J$9,"Pass","Fail"),"")</f>
        <v>Pass</v>
      </c>
      <c r="I1472" s="338" t="str">
        <f t="shared" si="24"/>
        <v>Delta_8_C7</v>
      </c>
      <c r="J1472" s="339"/>
      <c r="K1472" s="339"/>
      <c r="L1472" s="339"/>
      <c r="M1472" s="339"/>
      <c r="N1472" s="339"/>
      <c r="O1472" s="339"/>
      <c r="P1472" s="339"/>
      <c r="Q1472" s="339"/>
    </row>
    <row r="1473" spans="1:17" ht="13.5" customHeight="1">
      <c r="A1473" s="481" t="s">
        <v>1127</v>
      </c>
      <c r="B1473" s="481" t="s">
        <v>750</v>
      </c>
      <c r="C1473" s="481" t="s">
        <v>1184</v>
      </c>
      <c r="D1473" s="481" t="s">
        <v>2000</v>
      </c>
      <c r="E1473" s="481">
        <v>11988</v>
      </c>
      <c r="F1473" s="339"/>
      <c r="G1473" s="340">
        <f>IF(ISNUMBER(E1473),E1473/'Bulk DivVar Analysis'!$I$7,"")</f>
        <v>0.69537979639780734</v>
      </c>
      <c r="H1473" s="338" t="str">
        <f>IF(ISNUMBER(E1473), IF(G1473&gt;'Bulk DivVar Analysis'!$J$9,"Pass","Fail"),"")</f>
        <v>Pass</v>
      </c>
      <c r="I1473" s="338" t="str">
        <f t="shared" si="24"/>
        <v>Delta_8_C8</v>
      </c>
      <c r="J1473" s="339"/>
      <c r="K1473" s="339"/>
      <c r="L1473" s="339"/>
      <c r="M1473" s="339"/>
      <c r="N1473" s="339"/>
      <c r="O1473" s="339"/>
      <c r="P1473" s="339"/>
      <c r="Q1473" s="339"/>
    </row>
    <row r="1474" spans="1:17" ht="13.5" customHeight="1">
      <c r="A1474" s="481" t="s">
        <v>1127</v>
      </c>
      <c r="B1474" s="481" t="s">
        <v>750</v>
      </c>
      <c r="C1474" s="481" t="s">
        <v>1186</v>
      </c>
      <c r="D1474" s="481" t="s">
        <v>2001</v>
      </c>
      <c r="E1474" s="481">
        <v>17898</v>
      </c>
      <c r="F1474" s="339"/>
      <c r="G1474" s="340">
        <f>IF(ISNUMBER(E1474),E1474/'Bulk DivVar Analysis'!$I$7,"")</f>
        <v>1.0381971634908205</v>
      </c>
      <c r="H1474" s="338" t="str">
        <f>IF(ISNUMBER(E1474), IF(G1474&gt;'Bulk DivVar Analysis'!$J$9,"Pass","Fail"),"")</f>
        <v>Pass</v>
      </c>
      <c r="I1474" s="338" t="str">
        <f t="shared" si="24"/>
        <v>Delta_8_C9</v>
      </c>
      <c r="J1474" s="339"/>
      <c r="K1474" s="339"/>
      <c r="L1474" s="339"/>
      <c r="M1474" s="339"/>
      <c r="N1474" s="339"/>
      <c r="O1474" s="339"/>
      <c r="P1474" s="339"/>
      <c r="Q1474" s="339"/>
    </row>
    <row r="1475" spans="1:17" ht="13.5" customHeight="1">
      <c r="A1475" s="481" t="s">
        <v>1127</v>
      </c>
      <c r="B1475" s="481" t="s">
        <v>750</v>
      </c>
      <c r="C1475" s="481" t="s">
        <v>520</v>
      </c>
      <c r="D1475" s="481" t="s">
        <v>2002</v>
      </c>
      <c r="E1475" s="481">
        <v>17810</v>
      </c>
      <c r="F1475" s="339"/>
      <c r="G1475" s="340">
        <f>IF(ISNUMBER(E1475),E1475/'Bulk DivVar Analysis'!$I$7,"")</f>
        <v>1.0330926070941733</v>
      </c>
      <c r="H1475" s="338" t="str">
        <f>IF(ISNUMBER(E1475), IF(G1475&gt;'Bulk DivVar Analysis'!$J$9,"Pass","Fail"),"")</f>
        <v>Pass</v>
      </c>
      <c r="I1475" s="338" t="str">
        <f t="shared" ref="I1475:I1538" si="25">_xlfn.TEXTJOIN("_",TRUE,B1475,C1475)</f>
        <v>Delta_8_C10</v>
      </c>
      <c r="J1475" s="339"/>
      <c r="K1475" s="339"/>
      <c r="L1475" s="339"/>
      <c r="M1475" s="339"/>
      <c r="N1475" s="339"/>
      <c r="O1475" s="339"/>
      <c r="P1475" s="339"/>
      <c r="Q1475" s="339"/>
    </row>
    <row r="1476" spans="1:17" ht="13.5" customHeight="1">
      <c r="A1476" s="481" t="s">
        <v>1127</v>
      </c>
      <c r="B1476" s="481" t="s">
        <v>750</v>
      </c>
      <c r="C1476" s="481" t="s">
        <v>521</v>
      </c>
      <c r="D1476" s="481" t="s">
        <v>2003</v>
      </c>
      <c r="E1476" s="481">
        <v>26952</v>
      </c>
      <c r="F1476" s="339"/>
      <c r="G1476" s="340">
        <f>IF(ISNUMBER(E1476),E1476/'Bulk DivVar Analysis'!$I$7,"")</f>
        <v>1.5633864091185938</v>
      </c>
      <c r="H1476" s="338" t="str">
        <f>IF(ISNUMBER(E1476), IF(G1476&gt;'Bulk DivVar Analysis'!$J$9,"Pass","Fail"),"")</f>
        <v>Pass</v>
      </c>
      <c r="I1476" s="338" t="str">
        <f t="shared" si="25"/>
        <v>Delta_8_C11</v>
      </c>
      <c r="J1476" s="339"/>
      <c r="K1476" s="339"/>
      <c r="L1476" s="339"/>
      <c r="M1476" s="339"/>
      <c r="N1476" s="339"/>
      <c r="O1476" s="339"/>
      <c r="P1476" s="339"/>
      <c r="Q1476" s="339"/>
    </row>
    <row r="1477" spans="1:17" ht="13.5" customHeight="1">
      <c r="A1477" s="481" t="s">
        <v>1127</v>
      </c>
      <c r="B1477" s="481" t="s">
        <v>750</v>
      </c>
      <c r="C1477" s="481" t="s">
        <v>522</v>
      </c>
      <c r="D1477" s="481" t="s">
        <v>2004</v>
      </c>
      <c r="E1477" s="481">
        <v>17828</v>
      </c>
      <c r="F1477" s="339"/>
      <c r="G1477" s="340">
        <f>IF(ISNUMBER(E1477),E1477/'Bulk DivVar Analysis'!$I$7,"")</f>
        <v>1.0341367209025785</v>
      </c>
      <c r="H1477" s="338" t="str">
        <f>IF(ISNUMBER(E1477), IF(G1477&gt;'Bulk DivVar Analysis'!$J$9,"Pass","Fail"),"")</f>
        <v>Pass</v>
      </c>
      <c r="I1477" s="338" t="str">
        <f t="shared" si="25"/>
        <v>Delta_8_C12</v>
      </c>
      <c r="J1477" s="339"/>
      <c r="K1477" s="339"/>
      <c r="L1477" s="339"/>
      <c r="M1477" s="339"/>
      <c r="N1477" s="339"/>
      <c r="O1477" s="339"/>
      <c r="P1477" s="339"/>
      <c r="Q1477" s="339"/>
    </row>
    <row r="1478" spans="1:17" ht="13.5" customHeight="1">
      <c r="A1478" s="481" t="s">
        <v>1127</v>
      </c>
      <c r="B1478" s="481" t="s">
        <v>750</v>
      </c>
      <c r="C1478" s="481" t="s">
        <v>1191</v>
      </c>
      <c r="D1478" s="481" t="s">
        <v>2005</v>
      </c>
      <c r="E1478" s="481">
        <v>8215</v>
      </c>
      <c r="F1478" s="339"/>
      <c r="G1478" s="340">
        <f>IF(ISNUMBER(E1478),E1478/'Bulk DivVar Analysis'!$I$7,"")</f>
        <v>0.47652194089155719</v>
      </c>
      <c r="H1478" s="338" t="str">
        <f>IF(ISNUMBER(E1478), IF(G1478&gt;'Bulk DivVar Analysis'!$J$9,"Pass","Fail"),"")</f>
        <v>Pass</v>
      </c>
      <c r="I1478" s="338" t="str">
        <f t="shared" si="25"/>
        <v>Delta_8_D1</v>
      </c>
      <c r="J1478" s="339"/>
      <c r="K1478" s="339"/>
      <c r="L1478" s="339"/>
      <c r="M1478" s="339"/>
      <c r="N1478" s="339"/>
      <c r="O1478" s="339"/>
      <c r="P1478" s="339"/>
      <c r="Q1478" s="339"/>
    </row>
    <row r="1479" spans="1:17" ht="13.5" customHeight="1">
      <c r="A1479" s="481" t="s">
        <v>1127</v>
      </c>
      <c r="B1479" s="481" t="s">
        <v>750</v>
      </c>
      <c r="C1479" s="481" t="s">
        <v>1193</v>
      </c>
      <c r="D1479" s="481" t="s">
        <v>2006</v>
      </c>
      <c r="E1479" s="481">
        <v>11662</v>
      </c>
      <c r="F1479" s="339"/>
      <c r="G1479" s="340">
        <f>IF(ISNUMBER(E1479),E1479/'Bulk DivVar Analysis'!$I$7,"")</f>
        <v>0.67646973520113696</v>
      </c>
      <c r="H1479" s="338" t="str">
        <f>IF(ISNUMBER(E1479), IF(G1479&gt;'Bulk DivVar Analysis'!$J$9,"Pass","Fail"),"")</f>
        <v>Pass</v>
      </c>
      <c r="I1479" s="338" t="str">
        <f t="shared" si="25"/>
        <v>Delta_8_D2</v>
      </c>
      <c r="J1479" s="339"/>
      <c r="K1479" s="339"/>
      <c r="L1479" s="339"/>
      <c r="M1479" s="339"/>
      <c r="N1479" s="339"/>
      <c r="O1479" s="339"/>
      <c r="P1479" s="339"/>
      <c r="Q1479" s="339"/>
    </row>
    <row r="1480" spans="1:17" ht="13.5" customHeight="1">
      <c r="A1480" s="481" t="s">
        <v>1127</v>
      </c>
      <c r="B1480" s="481" t="s">
        <v>750</v>
      </c>
      <c r="C1480" s="481" t="s">
        <v>1195</v>
      </c>
      <c r="D1480" s="481" t="s">
        <v>2007</v>
      </c>
      <c r="E1480" s="481">
        <v>14026</v>
      </c>
      <c r="F1480" s="339"/>
      <c r="G1480" s="340">
        <f>IF(ISNUMBER(E1480),E1480/'Bulk DivVar Analysis'!$I$7,"")</f>
        <v>0.81359668203834223</v>
      </c>
      <c r="H1480" s="338" t="str">
        <f>IF(ISNUMBER(E1480), IF(G1480&gt;'Bulk DivVar Analysis'!$J$9,"Pass","Fail"),"")</f>
        <v>Pass</v>
      </c>
      <c r="I1480" s="338" t="str">
        <f t="shared" si="25"/>
        <v>Delta_8_D3</v>
      </c>
      <c r="J1480" s="339"/>
      <c r="K1480" s="339"/>
      <c r="L1480" s="339"/>
      <c r="M1480" s="339"/>
      <c r="N1480" s="339"/>
      <c r="O1480" s="339"/>
      <c r="P1480" s="339"/>
      <c r="Q1480" s="339"/>
    </row>
    <row r="1481" spans="1:17" ht="13.5" customHeight="1">
      <c r="A1481" s="481" t="s">
        <v>1127</v>
      </c>
      <c r="B1481" s="481" t="s">
        <v>750</v>
      </c>
      <c r="C1481" s="481" t="s">
        <v>1197</v>
      </c>
      <c r="D1481" s="481" t="s">
        <v>2008</v>
      </c>
      <c r="E1481" s="481">
        <v>15641</v>
      </c>
      <c r="F1481" s="339"/>
      <c r="G1481" s="340">
        <f>IF(ISNUMBER(E1481),E1481/'Bulk DivVar Analysis'!$I$7,"")</f>
        <v>0.90727689318135674</v>
      </c>
      <c r="H1481" s="338" t="str">
        <f>IF(ISNUMBER(E1481), IF(G1481&gt;'Bulk DivVar Analysis'!$J$9,"Pass","Fail"),"")</f>
        <v>Pass</v>
      </c>
      <c r="I1481" s="338" t="str">
        <f t="shared" si="25"/>
        <v>Delta_8_D4</v>
      </c>
      <c r="J1481" s="339"/>
      <c r="K1481" s="339"/>
      <c r="L1481" s="339"/>
      <c r="M1481" s="339"/>
      <c r="N1481" s="339"/>
      <c r="O1481" s="339"/>
      <c r="P1481" s="339"/>
      <c r="Q1481" s="339"/>
    </row>
    <row r="1482" spans="1:17" ht="13.5" customHeight="1">
      <c r="A1482" s="481" t="s">
        <v>1127</v>
      </c>
      <c r="B1482" s="481" t="s">
        <v>750</v>
      </c>
      <c r="C1482" s="481" t="s">
        <v>1199</v>
      </c>
      <c r="D1482" s="481" t="s">
        <v>2009</v>
      </c>
      <c r="E1482" s="481">
        <v>35058</v>
      </c>
      <c r="F1482" s="339"/>
      <c r="G1482" s="340">
        <f>IF(ISNUMBER(E1482),E1482/'Bulk DivVar Analysis'!$I$7,"")</f>
        <v>2.0335856608370313</v>
      </c>
      <c r="H1482" s="338" t="str">
        <f>IF(ISNUMBER(E1482), IF(G1482&gt;'Bulk DivVar Analysis'!$J$9,"Pass","Fail"),"")</f>
        <v>Pass</v>
      </c>
      <c r="I1482" s="338" t="str">
        <f t="shared" si="25"/>
        <v>Delta_8_D5</v>
      </c>
      <c r="J1482" s="339"/>
      <c r="K1482" s="339"/>
      <c r="L1482" s="339"/>
      <c r="M1482" s="339"/>
      <c r="N1482" s="339"/>
      <c r="O1482" s="339"/>
      <c r="P1482" s="339"/>
      <c r="Q1482" s="339"/>
    </row>
    <row r="1483" spans="1:17" ht="13.5" customHeight="1">
      <c r="A1483" s="481" t="s">
        <v>1127</v>
      </c>
      <c r="B1483" s="481" t="s">
        <v>750</v>
      </c>
      <c r="C1483" s="481" t="s">
        <v>1201</v>
      </c>
      <c r="D1483" s="481" t="s">
        <v>2010</v>
      </c>
      <c r="E1483" s="481">
        <v>14425</v>
      </c>
      <c r="F1483" s="339"/>
      <c r="G1483" s="340">
        <f>IF(ISNUMBER(E1483),E1483/'Bulk DivVar Analysis'!$I$7,"")</f>
        <v>0.8367412047913223</v>
      </c>
      <c r="H1483" s="338" t="str">
        <f>IF(ISNUMBER(E1483), IF(G1483&gt;'Bulk DivVar Analysis'!$J$9,"Pass","Fail"),"")</f>
        <v>Pass</v>
      </c>
      <c r="I1483" s="338" t="str">
        <f t="shared" si="25"/>
        <v>Delta_8_D6</v>
      </c>
      <c r="J1483" s="339"/>
      <c r="K1483" s="339"/>
      <c r="L1483" s="339"/>
      <c r="M1483" s="339"/>
      <c r="N1483" s="339"/>
      <c r="O1483" s="339"/>
      <c r="P1483" s="339"/>
      <c r="Q1483" s="339"/>
    </row>
    <row r="1484" spans="1:17" ht="13.5" customHeight="1">
      <c r="A1484" s="481" t="s">
        <v>1127</v>
      </c>
      <c r="B1484" s="481" t="s">
        <v>750</v>
      </c>
      <c r="C1484" s="481" t="s">
        <v>1203</v>
      </c>
      <c r="D1484" s="481" t="s">
        <v>2011</v>
      </c>
      <c r="E1484" s="481">
        <v>16533</v>
      </c>
      <c r="F1484" s="339"/>
      <c r="G1484" s="340">
        <f>IF(ISNUMBER(E1484),E1484/'Bulk DivVar Analysis'!$I$7,"")</f>
        <v>0.95901853302009921</v>
      </c>
      <c r="H1484" s="338" t="str">
        <f>IF(ISNUMBER(E1484), IF(G1484&gt;'Bulk DivVar Analysis'!$J$9,"Pass","Fail"),"")</f>
        <v>Pass</v>
      </c>
      <c r="I1484" s="338" t="str">
        <f t="shared" si="25"/>
        <v>Delta_8_D7</v>
      </c>
      <c r="J1484" s="339"/>
      <c r="K1484" s="339"/>
      <c r="L1484" s="339"/>
      <c r="M1484" s="339"/>
      <c r="N1484" s="339"/>
      <c r="O1484" s="339"/>
      <c r="P1484" s="339"/>
      <c r="Q1484" s="339"/>
    </row>
    <row r="1485" spans="1:17" ht="13.5" customHeight="1">
      <c r="A1485" s="481" t="s">
        <v>1127</v>
      </c>
      <c r="B1485" s="481" t="s">
        <v>750</v>
      </c>
      <c r="C1485" s="481" t="s">
        <v>1205</v>
      </c>
      <c r="D1485" s="481" t="s">
        <v>2012</v>
      </c>
      <c r="E1485" s="481">
        <v>25178</v>
      </c>
      <c r="F1485" s="339"/>
      <c r="G1485" s="340">
        <f>IF(ISNUMBER(E1485),E1485/'Bulk DivVar Analysis'!$I$7,"")</f>
        <v>1.4604831926680009</v>
      </c>
      <c r="H1485" s="338" t="str">
        <f>IF(ISNUMBER(E1485), IF(G1485&gt;'Bulk DivVar Analysis'!$J$9,"Pass","Fail"),"")</f>
        <v>Pass</v>
      </c>
      <c r="I1485" s="338" t="str">
        <f t="shared" si="25"/>
        <v>Delta_8_D8</v>
      </c>
      <c r="J1485" s="339"/>
      <c r="K1485" s="339"/>
      <c r="L1485" s="339"/>
      <c r="M1485" s="339"/>
      <c r="N1485" s="339"/>
      <c r="O1485" s="339"/>
      <c r="P1485" s="339"/>
      <c r="Q1485" s="339"/>
    </row>
    <row r="1486" spans="1:17" ht="13.5" customHeight="1">
      <c r="A1486" s="481" t="s">
        <v>1127</v>
      </c>
      <c r="B1486" s="481" t="s">
        <v>750</v>
      </c>
      <c r="C1486" s="481" t="s">
        <v>1207</v>
      </c>
      <c r="D1486" s="481" t="s">
        <v>2013</v>
      </c>
      <c r="E1486" s="481">
        <v>18614</v>
      </c>
      <c r="F1486" s="339"/>
      <c r="G1486" s="340">
        <f>IF(ISNUMBER(E1486),E1486/'Bulk DivVar Analysis'!$I$7,"")</f>
        <v>1.0797296905362685</v>
      </c>
      <c r="H1486" s="338" t="str">
        <f>IF(ISNUMBER(E1486), IF(G1486&gt;'Bulk DivVar Analysis'!$J$9,"Pass","Fail"),"")</f>
        <v>Pass</v>
      </c>
      <c r="I1486" s="338" t="str">
        <f t="shared" si="25"/>
        <v>Delta_8_D9</v>
      </c>
      <c r="J1486" s="339"/>
      <c r="K1486" s="339"/>
      <c r="L1486" s="339"/>
      <c r="M1486" s="339"/>
      <c r="N1486" s="339"/>
      <c r="O1486" s="339"/>
      <c r="P1486" s="339"/>
      <c r="Q1486" s="339"/>
    </row>
    <row r="1487" spans="1:17" ht="13.5" customHeight="1">
      <c r="A1487" s="481" t="s">
        <v>1127</v>
      </c>
      <c r="B1487" s="481" t="s">
        <v>750</v>
      </c>
      <c r="C1487" s="481" t="s">
        <v>532</v>
      </c>
      <c r="D1487" s="481" t="s">
        <v>2014</v>
      </c>
      <c r="E1487" s="481">
        <v>5603</v>
      </c>
      <c r="F1487" s="339"/>
      <c r="G1487" s="340">
        <f>IF(ISNUMBER(E1487),E1487/'Bulk DivVar Analysis'!$I$7,"")</f>
        <v>0.32500942602743699</v>
      </c>
      <c r="H1487" s="338" t="str">
        <f>IF(ISNUMBER(E1487), IF(G1487&gt;'Bulk DivVar Analysis'!$J$9,"Pass","Fail"),"")</f>
        <v>Pass</v>
      </c>
      <c r="I1487" s="338" t="str">
        <f t="shared" si="25"/>
        <v>Delta_8_D10</v>
      </c>
      <c r="J1487" s="339"/>
      <c r="K1487" s="339"/>
      <c r="L1487" s="339"/>
      <c r="M1487" s="339"/>
      <c r="N1487" s="339"/>
      <c r="O1487" s="339"/>
      <c r="P1487" s="339"/>
      <c r="Q1487" s="339"/>
    </row>
    <row r="1488" spans="1:17" ht="13.5" customHeight="1">
      <c r="A1488" s="481" t="s">
        <v>1127</v>
      </c>
      <c r="B1488" s="481" t="s">
        <v>750</v>
      </c>
      <c r="C1488" s="481" t="s">
        <v>533</v>
      </c>
      <c r="D1488" s="481" t="s">
        <v>2015</v>
      </c>
      <c r="E1488" s="481">
        <v>26922</v>
      </c>
      <c r="F1488" s="339"/>
      <c r="G1488" s="340">
        <f>IF(ISNUMBER(E1488),E1488/'Bulk DivVar Analysis'!$I$7,"")</f>
        <v>1.5616462194379188</v>
      </c>
      <c r="H1488" s="338" t="str">
        <f>IF(ISNUMBER(E1488), IF(G1488&gt;'Bulk DivVar Analysis'!$J$9,"Pass","Fail"),"")</f>
        <v>Pass</v>
      </c>
      <c r="I1488" s="338" t="str">
        <f t="shared" si="25"/>
        <v>Delta_8_D11</v>
      </c>
      <c r="J1488" s="339"/>
      <c r="K1488" s="339"/>
      <c r="L1488" s="339"/>
      <c r="M1488" s="339"/>
      <c r="N1488" s="339"/>
      <c r="O1488" s="339"/>
      <c r="P1488" s="339"/>
      <c r="Q1488" s="339"/>
    </row>
    <row r="1489" spans="1:17" ht="13.5" customHeight="1">
      <c r="A1489" s="481" t="s">
        <v>1127</v>
      </c>
      <c r="B1489" s="481" t="s">
        <v>750</v>
      </c>
      <c r="C1489" s="481" t="s">
        <v>534</v>
      </c>
      <c r="D1489" s="481" t="s">
        <v>2016</v>
      </c>
      <c r="E1489" s="481">
        <v>28013</v>
      </c>
      <c r="F1489" s="339"/>
      <c r="G1489" s="340">
        <f>IF(ISNUMBER(E1489),E1489/'Bulk DivVar Analysis'!$I$7,"")</f>
        <v>1.6249311174918066</v>
      </c>
      <c r="H1489" s="338" t="str">
        <f>IF(ISNUMBER(E1489), IF(G1489&gt;'Bulk DivVar Analysis'!$J$9,"Pass","Fail"),"")</f>
        <v>Pass</v>
      </c>
      <c r="I1489" s="338" t="str">
        <f t="shared" si="25"/>
        <v>Delta_8_D12</v>
      </c>
      <c r="J1489" s="339"/>
      <c r="K1489" s="339"/>
      <c r="L1489" s="339"/>
      <c r="M1489" s="339"/>
      <c r="N1489" s="339"/>
      <c r="O1489" s="339"/>
      <c r="P1489" s="339"/>
      <c r="Q1489" s="339"/>
    </row>
    <row r="1490" spans="1:17" ht="13.5" customHeight="1">
      <c r="A1490" s="481" t="s">
        <v>1127</v>
      </c>
      <c r="B1490" s="481" t="s">
        <v>750</v>
      </c>
      <c r="C1490" s="481" t="s">
        <v>1212</v>
      </c>
      <c r="D1490" s="481" t="s">
        <v>2017</v>
      </c>
      <c r="E1490" s="481">
        <v>38360</v>
      </c>
      <c r="F1490" s="339"/>
      <c r="G1490" s="340">
        <f>IF(ISNUMBER(E1490),E1490/'Bulk DivVar Analysis'!$I$7,"")</f>
        <v>2.2251225383566808</v>
      </c>
      <c r="H1490" s="338" t="str">
        <f>IF(ISNUMBER(E1490), IF(G1490&gt;'Bulk DivVar Analysis'!$J$9,"Pass","Fail"),"")</f>
        <v>Pass</v>
      </c>
      <c r="I1490" s="338" t="str">
        <f t="shared" si="25"/>
        <v>Delta_8_E1</v>
      </c>
      <c r="J1490" s="339"/>
      <c r="K1490" s="339"/>
      <c r="L1490" s="339"/>
      <c r="M1490" s="339"/>
      <c r="N1490" s="339"/>
      <c r="O1490" s="339"/>
      <c r="P1490" s="339"/>
      <c r="Q1490" s="339"/>
    </row>
    <row r="1491" spans="1:17" ht="13.5" customHeight="1">
      <c r="A1491" s="481" t="s">
        <v>1127</v>
      </c>
      <c r="B1491" s="481" t="s">
        <v>750</v>
      </c>
      <c r="C1491" s="481" t="s">
        <v>1214</v>
      </c>
      <c r="D1491" s="481" t="s">
        <v>2018</v>
      </c>
      <c r="E1491" s="481">
        <v>22438</v>
      </c>
      <c r="F1491" s="339"/>
      <c r="G1491" s="340">
        <f>IF(ISNUMBER(E1491),E1491/'Bulk DivVar Analysis'!$I$7,"")</f>
        <v>1.3015458684996664</v>
      </c>
      <c r="H1491" s="338" t="str">
        <f>IF(ISNUMBER(E1491), IF(G1491&gt;'Bulk DivVar Analysis'!$J$9,"Pass","Fail"),"")</f>
        <v>Pass</v>
      </c>
      <c r="I1491" s="338" t="str">
        <f t="shared" si="25"/>
        <v>Delta_8_E2</v>
      </c>
      <c r="J1491" s="339"/>
      <c r="K1491" s="339"/>
      <c r="L1491" s="339"/>
      <c r="M1491" s="339"/>
      <c r="N1491" s="339"/>
      <c r="O1491" s="339"/>
      <c r="P1491" s="339"/>
      <c r="Q1491" s="339"/>
    </row>
    <row r="1492" spans="1:17" ht="13.5" customHeight="1">
      <c r="A1492" s="481" t="s">
        <v>1127</v>
      </c>
      <c r="B1492" s="481" t="s">
        <v>750</v>
      </c>
      <c r="C1492" s="481" t="s">
        <v>1216</v>
      </c>
      <c r="D1492" s="481" t="s">
        <v>2019</v>
      </c>
      <c r="E1492" s="481">
        <v>20598</v>
      </c>
      <c r="F1492" s="339"/>
      <c r="G1492" s="340">
        <f>IF(ISNUMBER(E1492),E1492/'Bulk DivVar Analysis'!$I$7,"")</f>
        <v>1.194814234751588</v>
      </c>
      <c r="H1492" s="338" t="str">
        <f>IF(ISNUMBER(E1492), IF(G1492&gt;'Bulk DivVar Analysis'!$J$9,"Pass","Fail"),"")</f>
        <v>Pass</v>
      </c>
      <c r="I1492" s="338" t="str">
        <f t="shared" si="25"/>
        <v>Delta_8_E3</v>
      </c>
      <c r="J1492" s="339"/>
      <c r="K1492" s="339"/>
      <c r="L1492" s="339"/>
      <c r="M1492" s="339"/>
      <c r="N1492" s="339"/>
      <c r="O1492" s="339"/>
      <c r="P1492" s="339"/>
      <c r="Q1492" s="339"/>
    </row>
    <row r="1493" spans="1:17" ht="13.5" customHeight="1">
      <c r="A1493" s="481" t="s">
        <v>1127</v>
      </c>
      <c r="B1493" s="481" t="s">
        <v>750</v>
      </c>
      <c r="C1493" s="481" t="s">
        <v>1218</v>
      </c>
      <c r="D1493" s="481" t="s">
        <v>2020</v>
      </c>
      <c r="E1493" s="481">
        <v>19527</v>
      </c>
      <c r="F1493" s="339"/>
      <c r="G1493" s="340">
        <f>IF(ISNUMBER(E1493),E1493/'Bulk DivVar Analysis'!$I$7,"")</f>
        <v>1.1326894631514834</v>
      </c>
      <c r="H1493" s="338" t="str">
        <f>IF(ISNUMBER(E1493), IF(G1493&gt;'Bulk DivVar Analysis'!$J$9,"Pass","Fail"),"")</f>
        <v>Pass</v>
      </c>
      <c r="I1493" s="338" t="str">
        <f t="shared" si="25"/>
        <v>Delta_8_E4</v>
      </c>
      <c r="J1493" s="339"/>
      <c r="K1493" s="339"/>
      <c r="L1493" s="339"/>
      <c r="M1493" s="339"/>
      <c r="N1493" s="339"/>
      <c r="O1493" s="339"/>
      <c r="P1493" s="339"/>
      <c r="Q1493" s="339"/>
    </row>
    <row r="1494" spans="1:17" ht="13.5" customHeight="1">
      <c r="A1494" s="481" t="s">
        <v>1127</v>
      </c>
      <c r="B1494" s="481" t="s">
        <v>750</v>
      </c>
      <c r="C1494" s="481" t="s">
        <v>1220</v>
      </c>
      <c r="D1494" s="481" t="s">
        <v>2021</v>
      </c>
      <c r="E1494" s="481">
        <v>25138</v>
      </c>
      <c r="F1494" s="339"/>
      <c r="G1494" s="340">
        <f>IF(ISNUMBER(E1494),E1494/'Bulk DivVar Analysis'!$I$7,"")</f>
        <v>1.4581629397604339</v>
      </c>
      <c r="H1494" s="338" t="str">
        <f>IF(ISNUMBER(E1494), IF(G1494&gt;'Bulk DivVar Analysis'!$J$9,"Pass","Fail"),"")</f>
        <v>Pass</v>
      </c>
      <c r="I1494" s="338" t="str">
        <f t="shared" si="25"/>
        <v>Delta_8_E5</v>
      </c>
      <c r="J1494" s="339"/>
      <c r="K1494" s="339"/>
      <c r="L1494" s="339"/>
      <c r="M1494" s="339"/>
      <c r="N1494" s="339"/>
      <c r="O1494" s="339"/>
      <c r="P1494" s="339"/>
      <c r="Q1494" s="339"/>
    </row>
    <row r="1495" spans="1:17" ht="13.5" customHeight="1">
      <c r="A1495" s="481" t="s">
        <v>1127</v>
      </c>
      <c r="B1495" s="481" t="s">
        <v>750</v>
      </c>
      <c r="C1495" s="481" t="s">
        <v>1222</v>
      </c>
      <c r="D1495" s="481" t="s">
        <v>2022</v>
      </c>
      <c r="E1495" s="481">
        <v>18481</v>
      </c>
      <c r="F1495" s="339"/>
      <c r="G1495" s="340">
        <f>IF(ISNUMBER(E1495),E1495/'Bulk DivVar Analysis'!$I$7,"")</f>
        <v>1.0720148496186084</v>
      </c>
      <c r="H1495" s="338" t="str">
        <f>IF(ISNUMBER(E1495), IF(G1495&gt;'Bulk DivVar Analysis'!$J$9,"Pass","Fail"),"")</f>
        <v>Pass</v>
      </c>
      <c r="I1495" s="338" t="str">
        <f t="shared" si="25"/>
        <v>Delta_8_E6</v>
      </c>
      <c r="J1495" s="339"/>
      <c r="K1495" s="339"/>
      <c r="L1495" s="339"/>
      <c r="M1495" s="339"/>
      <c r="N1495" s="339"/>
      <c r="O1495" s="339"/>
      <c r="P1495" s="339"/>
      <c r="Q1495" s="339"/>
    </row>
    <row r="1496" spans="1:17" ht="13.5" customHeight="1">
      <c r="A1496" s="481" t="s">
        <v>1127</v>
      </c>
      <c r="B1496" s="481" t="s">
        <v>750</v>
      </c>
      <c r="C1496" s="481" t="s">
        <v>1224</v>
      </c>
      <c r="D1496" s="481" t="s">
        <v>2023</v>
      </c>
      <c r="E1496" s="481">
        <v>21654</v>
      </c>
      <c r="F1496" s="339"/>
      <c r="G1496" s="340">
        <f>IF(ISNUMBER(E1496),E1496/'Bulk DivVar Analysis'!$I$7,"")</f>
        <v>1.2560689115113548</v>
      </c>
      <c r="H1496" s="338" t="str">
        <f>IF(ISNUMBER(E1496), IF(G1496&gt;'Bulk DivVar Analysis'!$J$9,"Pass","Fail"),"")</f>
        <v>Pass</v>
      </c>
      <c r="I1496" s="338" t="str">
        <f t="shared" si="25"/>
        <v>Delta_8_E7</v>
      </c>
      <c r="J1496" s="339"/>
      <c r="K1496" s="339"/>
      <c r="L1496" s="339"/>
      <c r="M1496" s="339"/>
      <c r="N1496" s="339"/>
      <c r="O1496" s="339"/>
      <c r="P1496" s="339"/>
      <c r="Q1496" s="339"/>
    </row>
    <row r="1497" spans="1:17" ht="13.5" customHeight="1">
      <c r="A1497" s="481" t="s">
        <v>1127</v>
      </c>
      <c r="B1497" s="481" t="s">
        <v>750</v>
      </c>
      <c r="C1497" s="481" t="s">
        <v>1226</v>
      </c>
      <c r="D1497" s="481" t="s">
        <v>2024</v>
      </c>
      <c r="E1497" s="481">
        <v>29468</v>
      </c>
      <c r="F1497" s="339"/>
      <c r="G1497" s="340">
        <f>IF(ISNUMBER(E1497),E1497/'Bulk DivVar Analysis'!$I$7,"")</f>
        <v>1.7093303170045535</v>
      </c>
      <c r="H1497" s="338" t="str">
        <f>IF(ISNUMBER(E1497), IF(G1497&gt;'Bulk DivVar Analysis'!$J$9,"Pass","Fail"),"")</f>
        <v>Pass</v>
      </c>
      <c r="I1497" s="338" t="str">
        <f t="shared" si="25"/>
        <v>Delta_8_E8</v>
      </c>
      <c r="J1497" s="339"/>
      <c r="K1497" s="339"/>
      <c r="L1497" s="339"/>
      <c r="M1497" s="339"/>
      <c r="N1497" s="339"/>
      <c r="O1497" s="339"/>
      <c r="P1497" s="339"/>
      <c r="Q1497" s="339"/>
    </row>
    <row r="1498" spans="1:17" ht="13.5" customHeight="1">
      <c r="A1498" s="481" t="s">
        <v>1127</v>
      </c>
      <c r="B1498" s="481" t="s">
        <v>750</v>
      </c>
      <c r="C1498" s="481" t="s">
        <v>1228</v>
      </c>
      <c r="D1498" s="481" t="s">
        <v>2025</v>
      </c>
      <c r="E1498" s="481">
        <v>19636</v>
      </c>
      <c r="F1498" s="339"/>
      <c r="G1498" s="340">
        <f>IF(ISNUMBER(E1498),E1498/'Bulk DivVar Analysis'!$I$7,"")</f>
        <v>1.1390121523246033</v>
      </c>
      <c r="H1498" s="338" t="str">
        <f>IF(ISNUMBER(E1498), IF(G1498&gt;'Bulk DivVar Analysis'!$J$9,"Pass","Fail"),"")</f>
        <v>Pass</v>
      </c>
      <c r="I1498" s="338" t="str">
        <f t="shared" si="25"/>
        <v>Delta_8_E9</v>
      </c>
      <c r="J1498" s="339"/>
      <c r="K1498" s="339"/>
      <c r="L1498" s="339"/>
      <c r="M1498" s="339"/>
      <c r="N1498" s="339"/>
      <c r="O1498" s="339"/>
      <c r="P1498" s="339"/>
      <c r="Q1498" s="339"/>
    </row>
    <row r="1499" spans="1:17" ht="13.5" customHeight="1">
      <c r="A1499" s="481" t="s">
        <v>1127</v>
      </c>
      <c r="B1499" s="481" t="s">
        <v>750</v>
      </c>
      <c r="C1499" s="481" t="s">
        <v>544</v>
      </c>
      <c r="D1499" s="481" t="s">
        <v>2026</v>
      </c>
      <c r="E1499" s="481">
        <v>30366</v>
      </c>
      <c r="F1499" s="339"/>
      <c r="G1499" s="340">
        <f>IF(ISNUMBER(E1499),E1499/'Bulk DivVar Analysis'!$I$7,"")</f>
        <v>1.7614199947794309</v>
      </c>
      <c r="H1499" s="338" t="str">
        <f>IF(ISNUMBER(E1499), IF(G1499&gt;'Bulk DivVar Analysis'!$J$9,"Pass","Fail"),"")</f>
        <v>Pass</v>
      </c>
      <c r="I1499" s="338" t="str">
        <f t="shared" si="25"/>
        <v>Delta_8_E10</v>
      </c>
      <c r="J1499" s="339"/>
      <c r="K1499" s="339"/>
      <c r="L1499" s="339"/>
      <c r="M1499" s="339"/>
      <c r="N1499" s="339"/>
      <c r="O1499" s="339"/>
      <c r="P1499" s="339"/>
      <c r="Q1499" s="339"/>
    </row>
    <row r="1500" spans="1:17" ht="13.5" customHeight="1">
      <c r="A1500" s="481" t="s">
        <v>1127</v>
      </c>
      <c r="B1500" s="481" t="s">
        <v>750</v>
      </c>
      <c r="C1500" s="481" t="s">
        <v>545</v>
      </c>
      <c r="D1500" s="481" t="s">
        <v>2027</v>
      </c>
      <c r="E1500" s="481">
        <v>9423</v>
      </c>
      <c r="F1500" s="339"/>
      <c r="G1500" s="340">
        <f>IF(ISNUMBER(E1500),E1500/'Bulk DivVar Analysis'!$I$7,"")</f>
        <v>0.5465935787000783</v>
      </c>
      <c r="H1500" s="338" t="str">
        <f>IF(ISNUMBER(E1500), IF(G1500&gt;'Bulk DivVar Analysis'!$J$9,"Pass","Fail"),"")</f>
        <v>Pass</v>
      </c>
      <c r="I1500" s="338" t="str">
        <f t="shared" si="25"/>
        <v>Delta_8_E11</v>
      </c>
      <c r="J1500" s="339"/>
      <c r="K1500" s="339"/>
      <c r="L1500" s="339"/>
      <c r="M1500" s="339"/>
      <c r="N1500" s="339"/>
      <c r="O1500" s="339"/>
      <c r="P1500" s="339"/>
      <c r="Q1500" s="339"/>
    </row>
    <row r="1501" spans="1:17" ht="13.5" customHeight="1">
      <c r="A1501" s="481" t="s">
        <v>1127</v>
      </c>
      <c r="B1501" s="481" t="s">
        <v>750</v>
      </c>
      <c r="C1501" s="481" t="s">
        <v>546</v>
      </c>
      <c r="D1501" s="481" t="s">
        <v>2028</v>
      </c>
      <c r="E1501" s="481">
        <v>32168</v>
      </c>
      <c r="F1501" s="339"/>
      <c r="G1501" s="340">
        <f>IF(ISNUMBER(E1501),E1501/'Bulk DivVar Analysis'!$I$7,"")</f>
        <v>1.865947388265321</v>
      </c>
      <c r="H1501" s="338" t="str">
        <f>IF(ISNUMBER(E1501), IF(G1501&gt;'Bulk DivVar Analysis'!$J$9,"Pass","Fail"),"")</f>
        <v>Pass</v>
      </c>
      <c r="I1501" s="338" t="str">
        <f t="shared" si="25"/>
        <v>Delta_8_E12</v>
      </c>
      <c r="J1501" s="339"/>
      <c r="K1501" s="339"/>
      <c r="L1501" s="339"/>
      <c r="M1501" s="339"/>
      <c r="N1501" s="339"/>
      <c r="O1501" s="339"/>
      <c r="P1501" s="339"/>
      <c r="Q1501" s="339"/>
    </row>
    <row r="1502" spans="1:17" ht="13.5" customHeight="1">
      <c r="A1502" s="481" t="s">
        <v>1127</v>
      </c>
      <c r="B1502" s="481" t="s">
        <v>750</v>
      </c>
      <c r="C1502" s="481" t="s">
        <v>1233</v>
      </c>
      <c r="D1502" s="481" t="s">
        <v>2029</v>
      </c>
      <c r="E1502" s="481">
        <v>13399</v>
      </c>
      <c r="F1502" s="339"/>
      <c r="G1502" s="340">
        <f>IF(ISNUMBER(E1502),E1502/'Bulk DivVar Analysis'!$I$7,"")</f>
        <v>0.77722671771223062</v>
      </c>
      <c r="H1502" s="338" t="str">
        <f>IF(ISNUMBER(E1502), IF(G1502&gt;'Bulk DivVar Analysis'!$J$9,"Pass","Fail"),"")</f>
        <v>Pass</v>
      </c>
      <c r="I1502" s="338" t="str">
        <f t="shared" si="25"/>
        <v>Delta_8_F1</v>
      </c>
      <c r="J1502" s="339"/>
      <c r="K1502" s="339"/>
      <c r="L1502" s="339"/>
      <c r="M1502" s="339"/>
      <c r="N1502" s="339"/>
      <c r="O1502" s="339"/>
      <c r="P1502" s="339"/>
      <c r="Q1502" s="339"/>
    </row>
    <row r="1503" spans="1:17" ht="13.5" customHeight="1">
      <c r="A1503" s="481" t="s">
        <v>1127</v>
      </c>
      <c r="B1503" s="481" t="s">
        <v>750</v>
      </c>
      <c r="C1503" s="481" t="s">
        <v>1235</v>
      </c>
      <c r="D1503" s="481" t="s">
        <v>2030</v>
      </c>
      <c r="E1503" s="481">
        <v>37142</v>
      </c>
      <c r="F1503" s="339"/>
      <c r="G1503" s="340">
        <f>IF(ISNUMBER(E1503),E1503/'Bulk DivVar Analysis'!$I$7,"")</f>
        <v>2.1544708373212682</v>
      </c>
      <c r="H1503" s="338" t="str">
        <f>IF(ISNUMBER(E1503), IF(G1503&gt;'Bulk DivVar Analysis'!$J$9,"Pass","Fail"),"")</f>
        <v>Pass</v>
      </c>
      <c r="I1503" s="338" t="str">
        <f t="shared" si="25"/>
        <v>Delta_8_F2</v>
      </c>
      <c r="J1503" s="339"/>
      <c r="K1503" s="339"/>
      <c r="L1503" s="339"/>
      <c r="M1503" s="339"/>
      <c r="N1503" s="339"/>
      <c r="O1503" s="339"/>
      <c r="P1503" s="339"/>
      <c r="Q1503" s="339"/>
    </row>
    <row r="1504" spans="1:17" ht="13.5" customHeight="1">
      <c r="A1504" s="481" t="s">
        <v>1127</v>
      </c>
      <c r="B1504" s="481" t="s">
        <v>750</v>
      </c>
      <c r="C1504" s="481" t="s">
        <v>1237</v>
      </c>
      <c r="D1504" s="481" t="s">
        <v>2031</v>
      </c>
      <c r="E1504" s="481">
        <v>14217</v>
      </c>
      <c r="F1504" s="339"/>
      <c r="G1504" s="340">
        <f>IF(ISNUMBER(E1504),E1504/'Bulk DivVar Analysis'!$I$7,"")</f>
        <v>0.82467588967197425</v>
      </c>
      <c r="H1504" s="338" t="str">
        <f>IF(ISNUMBER(E1504), IF(G1504&gt;'Bulk DivVar Analysis'!$J$9,"Pass","Fail"),"")</f>
        <v>Pass</v>
      </c>
      <c r="I1504" s="338" t="str">
        <f t="shared" si="25"/>
        <v>Delta_8_F3</v>
      </c>
      <c r="J1504" s="339"/>
      <c r="K1504" s="339"/>
      <c r="L1504" s="339"/>
      <c r="M1504" s="339"/>
      <c r="N1504" s="339"/>
      <c r="O1504" s="339"/>
      <c r="P1504" s="339"/>
      <c r="Q1504" s="339"/>
    </row>
    <row r="1505" spans="1:17" ht="13.5" customHeight="1">
      <c r="A1505" s="481" t="s">
        <v>1127</v>
      </c>
      <c r="B1505" s="481" t="s">
        <v>750</v>
      </c>
      <c r="C1505" s="481" t="s">
        <v>1239</v>
      </c>
      <c r="D1505" s="481" t="s">
        <v>2032</v>
      </c>
      <c r="E1505" s="481">
        <v>15702</v>
      </c>
      <c r="F1505" s="339"/>
      <c r="G1505" s="340">
        <f>IF(ISNUMBER(E1505),E1505/'Bulk DivVar Analysis'!$I$7,"")</f>
        <v>0.91081527886539637</v>
      </c>
      <c r="H1505" s="338" t="str">
        <f>IF(ISNUMBER(E1505), IF(G1505&gt;'Bulk DivVar Analysis'!$J$9,"Pass","Fail"),"")</f>
        <v>Pass</v>
      </c>
      <c r="I1505" s="338" t="str">
        <f t="shared" si="25"/>
        <v>Delta_8_F4</v>
      </c>
      <c r="J1505" s="339"/>
      <c r="K1505" s="339"/>
      <c r="L1505" s="339"/>
      <c r="M1505" s="339"/>
      <c r="N1505" s="339"/>
      <c r="O1505" s="339"/>
      <c r="P1505" s="339"/>
      <c r="Q1505" s="339"/>
    </row>
    <row r="1506" spans="1:17" ht="13.5" customHeight="1">
      <c r="A1506" s="481" t="s">
        <v>1127</v>
      </c>
      <c r="B1506" s="481" t="s">
        <v>750</v>
      </c>
      <c r="C1506" s="481" t="s">
        <v>1241</v>
      </c>
      <c r="D1506" s="481" t="s">
        <v>2033</v>
      </c>
      <c r="E1506" s="481">
        <v>37312</v>
      </c>
      <c r="F1506" s="339"/>
      <c r="G1506" s="340">
        <f>IF(ISNUMBER(E1506),E1506/'Bulk DivVar Analysis'!$I$7,"")</f>
        <v>2.1643319121784272</v>
      </c>
      <c r="H1506" s="338" t="str">
        <f>IF(ISNUMBER(E1506), IF(G1506&gt;'Bulk DivVar Analysis'!$J$9,"Pass","Fail"),"")</f>
        <v>Pass</v>
      </c>
      <c r="I1506" s="338" t="str">
        <f t="shared" si="25"/>
        <v>Delta_8_F5</v>
      </c>
      <c r="J1506" s="339"/>
      <c r="K1506" s="339"/>
      <c r="L1506" s="339"/>
      <c r="M1506" s="339"/>
      <c r="N1506" s="339"/>
      <c r="O1506" s="339"/>
      <c r="P1506" s="339"/>
      <c r="Q1506" s="339"/>
    </row>
    <row r="1507" spans="1:17" ht="13.5" customHeight="1">
      <c r="A1507" s="481" t="s">
        <v>1127</v>
      </c>
      <c r="B1507" s="481" t="s">
        <v>750</v>
      </c>
      <c r="C1507" s="481" t="s">
        <v>1243</v>
      </c>
      <c r="D1507" s="481" t="s">
        <v>2034</v>
      </c>
      <c r="E1507" s="481">
        <v>27869</v>
      </c>
      <c r="F1507" s="339"/>
      <c r="G1507" s="340">
        <f>IF(ISNUMBER(E1507),E1507/'Bulk DivVar Analysis'!$I$7,"")</f>
        <v>1.6165782070245658</v>
      </c>
      <c r="H1507" s="338" t="str">
        <f>IF(ISNUMBER(E1507), IF(G1507&gt;'Bulk DivVar Analysis'!$J$9,"Pass","Fail"),"")</f>
        <v>Pass</v>
      </c>
      <c r="I1507" s="338" t="str">
        <f t="shared" si="25"/>
        <v>Delta_8_F6</v>
      </c>
      <c r="J1507" s="339"/>
      <c r="K1507" s="339"/>
      <c r="L1507" s="339"/>
      <c r="M1507" s="339"/>
      <c r="N1507" s="339"/>
      <c r="O1507" s="339"/>
      <c r="P1507" s="339"/>
      <c r="Q1507" s="339"/>
    </row>
    <row r="1508" spans="1:17" ht="13.5" customHeight="1">
      <c r="A1508" s="481" t="s">
        <v>1127</v>
      </c>
      <c r="B1508" s="481" t="s">
        <v>750</v>
      </c>
      <c r="C1508" s="481" t="s">
        <v>1245</v>
      </c>
      <c r="D1508" s="481" t="s">
        <v>2035</v>
      </c>
      <c r="E1508" s="481">
        <v>32392</v>
      </c>
      <c r="F1508" s="339"/>
      <c r="G1508" s="340">
        <f>IF(ISNUMBER(E1508),E1508/'Bulk DivVar Analysis'!$I$7,"")</f>
        <v>1.8789408045476956</v>
      </c>
      <c r="H1508" s="338" t="str">
        <f>IF(ISNUMBER(E1508), IF(G1508&gt;'Bulk DivVar Analysis'!$J$9,"Pass","Fail"),"")</f>
        <v>Pass</v>
      </c>
      <c r="I1508" s="338" t="str">
        <f t="shared" si="25"/>
        <v>Delta_8_F7</v>
      </c>
      <c r="J1508" s="339"/>
      <c r="K1508" s="339"/>
      <c r="L1508" s="339"/>
      <c r="M1508" s="339"/>
      <c r="N1508" s="339"/>
      <c r="O1508" s="339"/>
      <c r="P1508" s="339"/>
      <c r="Q1508" s="339"/>
    </row>
    <row r="1509" spans="1:17" ht="13.5" customHeight="1">
      <c r="A1509" s="481" t="s">
        <v>1127</v>
      </c>
      <c r="B1509" s="481" t="s">
        <v>750</v>
      </c>
      <c r="C1509" s="481" t="s">
        <v>1247</v>
      </c>
      <c r="D1509" s="481" t="s">
        <v>2036</v>
      </c>
      <c r="E1509" s="481">
        <v>35144</v>
      </c>
      <c r="F1509" s="339"/>
      <c r="G1509" s="340">
        <f>IF(ISNUMBER(E1509),E1509/'Bulk DivVar Analysis'!$I$7,"")</f>
        <v>2.0385742045883002</v>
      </c>
      <c r="H1509" s="338" t="str">
        <f>IF(ISNUMBER(E1509), IF(G1509&gt;'Bulk DivVar Analysis'!$J$9,"Pass","Fail"),"")</f>
        <v>Pass</v>
      </c>
      <c r="I1509" s="338" t="str">
        <f t="shared" si="25"/>
        <v>Delta_8_F8</v>
      </c>
      <c r="J1509" s="339"/>
      <c r="K1509" s="339"/>
      <c r="L1509" s="339"/>
      <c r="M1509" s="339"/>
      <c r="N1509" s="339"/>
      <c r="O1509" s="339"/>
      <c r="P1509" s="339"/>
      <c r="Q1509" s="339"/>
    </row>
    <row r="1510" spans="1:17" ht="13.5" customHeight="1">
      <c r="A1510" s="481" t="s">
        <v>1127</v>
      </c>
      <c r="B1510" s="481" t="s">
        <v>750</v>
      </c>
      <c r="C1510" s="481" t="s">
        <v>1249</v>
      </c>
      <c r="D1510" s="481" t="s">
        <v>2037</v>
      </c>
      <c r="E1510" s="481">
        <v>18265</v>
      </c>
      <c r="F1510" s="339"/>
      <c r="G1510" s="340">
        <f>IF(ISNUMBER(E1510),E1510/'Bulk DivVar Analysis'!$I$7,"")</f>
        <v>1.059485483917747</v>
      </c>
      <c r="H1510" s="338" t="str">
        <f>IF(ISNUMBER(E1510), IF(G1510&gt;'Bulk DivVar Analysis'!$J$9,"Pass","Fail"),"")</f>
        <v>Pass</v>
      </c>
      <c r="I1510" s="338" t="str">
        <f t="shared" si="25"/>
        <v>Delta_8_F9</v>
      </c>
      <c r="J1510" s="339"/>
      <c r="K1510" s="339"/>
      <c r="L1510" s="339"/>
      <c r="M1510" s="339"/>
      <c r="N1510" s="339"/>
      <c r="O1510" s="339"/>
      <c r="P1510" s="339"/>
      <c r="Q1510" s="339"/>
    </row>
    <row r="1511" spans="1:17" ht="13.5" customHeight="1">
      <c r="A1511" s="481" t="s">
        <v>1127</v>
      </c>
      <c r="B1511" s="481" t="s">
        <v>750</v>
      </c>
      <c r="C1511" s="481" t="s">
        <v>556</v>
      </c>
      <c r="D1511" s="481" t="s">
        <v>2038</v>
      </c>
      <c r="E1511" s="481">
        <v>11185</v>
      </c>
      <c r="F1511" s="339"/>
      <c r="G1511" s="340">
        <f>IF(ISNUMBER(E1511),E1511/'Bulk DivVar Analysis'!$I$7,"")</f>
        <v>0.64880071927840133</v>
      </c>
      <c r="H1511" s="338" t="str">
        <f>IF(ISNUMBER(E1511), IF(G1511&gt;'Bulk DivVar Analysis'!$J$9,"Pass","Fail"),"")</f>
        <v>Pass</v>
      </c>
      <c r="I1511" s="338" t="str">
        <f t="shared" si="25"/>
        <v>Delta_8_F10</v>
      </c>
      <c r="J1511" s="339"/>
      <c r="K1511" s="339"/>
      <c r="L1511" s="339"/>
      <c r="M1511" s="339"/>
      <c r="N1511" s="339"/>
      <c r="O1511" s="339"/>
      <c r="P1511" s="339"/>
      <c r="Q1511" s="339"/>
    </row>
    <row r="1512" spans="1:17" ht="13.5" customHeight="1">
      <c r="A1512" s="481" t="s">
        <v>1127</v>
      </c>
      <c r="B1512" s="481" t="s">
        <v>750</v>
      </c>
      <c r="C1512" s="481" t="s">
        <v>557</v>
      </c>
      <c r="D1512" s="481" t="s">
        <v>2039</v>
      </c>
      <c r="E1512" s="481">
        <v>31419</v>
      </c>
      <c r="F1512" s="339"/>
      <c r="G1512" s="340">
        <f>IF(ISNUMBER(E1512),E1512/'Bulk DivVar Analysis'!$I$7,"")</f>
        <v>1.8225006525711303</v>
      </c>
      <c r="H1512" s="338" t="str">
        <f>IF(ISNUMBER(E1512), IF(G1512&gt;'Bulk DivVar Analysis'!$J$9,"Pass","Fail"),"")</f>
        <v>Pass</v>
      </c>
      <c r="I1512" s="338" t="str">
        <f t="shared" si="25"/>
        <v>Delta_8_F11</v>
      </c>
      <c r="J1512" s="339"/>
      <c r="K1512" s="339"/>
      <c r="L1512" s="339"/>
      <c r="M1512" s="339"/>
      <c r="N1512" s="339"/>
      <c r="O1512" s="339"/>
      <c r="P1512" s="339"/>
      <c r="Q1512" s="339"/>
    </row>
    <row r="1513" spans="1:17" ht="13.5" customHeight="1">
      <c r="A1513" s="481" t="s">
        <v>1127</v>
      </c>
      <c r="B1513" s="481" t="s">
        <v>750</v>
      </c>
      <c r="C1513" s="481" t="s">
        <v>558</v>
      </c>
      <c r="D1513" s="481" t="s">
        <v>2040</v>
      </c>
      <c r="E1513" s="481">
        <v>35128</v>
      </c>
      <c r="F1513" s="339"/>
      <c r="G1513" s="340">
        <f>IF(ISNUMBER(E1513),E1513/'Bulk DivVar Analysis'!$I$7,"")</f>
        <v>2.0376461034252733</v>
      </c>
      <c r="H1513" s="338" t="str">
        <f>IF(ISNUMBER(E1513), IF(G1513&gt;'Bulk DivVar Analysis'!$J$9,"Pass","Fail"),"")</f>
        <v>Pass</v>
      </c>
      <c r="I1513" s="338" t="str">
        <f t="shared" si="25"/>
        <v>Delta_8_F12</v>
      </c>
      <c r="J1513" s="339"/>
      <c r="K1513" s="339"/>
      <c r="L1513" s="339"/>
      <c r="M1513" s="339"/>
      <c r="N1513" s="339"/>
      <c r="O1513" s="339"/>
      <c r="P1513" s="339"/>
      <c r="Q1513" s="339"/>
    </row>
    <row r="1514" spans="1:17" ht="13.5" customHeight="1">
      <c r="A1514" s="481" t="s">
        <v>1127</v>
      </c>
      <c r="B1514" s="481" t="s">
        <v>750</v>
      </c>
      <c r="C1514" s="481" t="s">
        <v>1254</v>
      </c>
      <c r="D1514" s="481" t="s">
        <v>2041</v>
      </c>
      <c r="E1514" s="481">
        <v>31400</v>
      </c>
      <c r="F1514" s="339"/>
      <c r="G1514" s="340">
        <f>IF(ISNUMBER(E1514),E1514/'Bulk DivVar Analysis'!$I$7,"")</f>
        <v>1.8213985324400359</v>
      </c>
      <c r="H1514" s="338" t="str">
        <f>IF(ISNUMBER(E1514), IF(G1514&gt;'Bulk DivVar Analysis'!$J$9,"Pass","Fail"),"")</f>
        <v>Pass</v>
      </c>
      <c r="I1514" s="338" t="str">
        <f t="shared" si="25"/>
        <v>Delta_8_G1</v>
      </c>
      <c r="J1514" s="339"/>
      <c r="K1514" s="339"/>
      <c r="L1514" s="339"/>
      <c r="M1514" s="339"/>
      <c r="N1514" s="339"/>
      <c r="O1514" s="339"/>
      <c r="P1514" s="339"/>
      <c r="Q1514" s="339"/>
    </row>
    <row r="1515" spans="1:17" ht="13.5" customHeight="1">
      <c r="A1515" s="481" t="s">
        <v>1127</v>
      </c>
      <c r="B1515" s="481" t="s">
        <v>750</v>
      </c>
      <c r="C1515" s="481" t="s">
        <v>1256</v>
      </c>
      <c r="D1515" s="481" t="s">
        <v>2042</v>
      </c>
      <c r="E1515" s="481">
        <v>11032</v>
      </c>
      <c r="F1515" s="339"/>
      <c r="G1515" s="340">
        <f>IF(ISNUMBER(E1515),E1515/'Bulk DivVar Analysis'!$I$7,"")</f>
        <v>0.63992575190695788</v>
      </c>
      <c r="H1515" s="338" t="str">
        <f>IF(ISNUMBER(E1515), IF(G1515&gt;'Bulk DivVar Analysis'!$J$9,"Pass","Fail"),"")</f>
        <v>Pass</v>
      </c>
      <c r="I1515" s="338" t="str">
        <f t="shared" si="25"/>
        <v>Delta_8_G2</v>
      </c>
      <c r="J1515" s="339"/>
      <c r="K1515" s="339"/>
      <c r="L1515" s="339"/>
      <c r="M1515" s="339"/>
      <c r="N1515" s="339"/>
      <c r="O1515" s="339"/>
      <c r="P1515" s="339"/>
      <c r="Q1515" s="339"/>
    </row>
    <row r="1516" spans="1:17" ht="13.5" customHeight="1">
      <c r="A1516" s="481" t="s">
        <v>1127</v>
      </c>
      <c r="B1516" s="481" t="s">
        <v>750</v>
      </c>
      <c r="C1516" s="481" t="s">
        <v>1258</v>
      </c>
      <c r="D1516" s="481" t="s">
        <v>2043</v>
      </c>
      <c r="E1516" s="481">
        <v>21342</v>
      </c>
      <c r="F1516" s="339"/>
      <c r="G1516" s="340">
        <f>IF(ISNUMBER(E1516),E1516/'Bulk DivVar Analysis'!$I$7,"")</f>
        <v>1.2379709388323328</v>
      </c>
      <c r="H1516" s="338" t="str">
        <f>IF(ISNUMBER(E1516), IF(G1516&gt;'Bulk DivVar Analysis'!$J$9,"Pass","Fail"),"")</f>
        <v>Pass</v>
      </c>
      <c r="I1516" s="338" t="str">
        <f t="shared" si="25"/>
        <v>Delta_8_G3</v>
      </c>
      <c r="J1516" s="339"/>
      <c r="K1516" s="339"/>
      <c r="L1516" s="339"/>
      <c r="M1516" s="339"/>
      <c r="N1516" s="339"/>
      <c r="O1516" s="339"/>
      <c r="P1516" s="339"/>
      <c r="Q1516" s="339"/>
    </row>
    <row r="1517" spans="1:17" ht="13.5" customHeight="1">
      <c r="A1517" s="481" t="s">
        <v>1127</v>
      </c>
      <c r="B1517" s="481" t="s">
        <v>750</v>
      </c>
      <c r="C1517" s="481" t="s">
        <v>1260</v>
      </c>
      <c r="D1517" s="481" t="s">
        <v>2044</v>
      </c>
      <c r="E1517" s="481">
        <v>18992</v>
      </c>
      <c r="F1517" s="339"/>
      <c r="G1517" s="340">
        <f>IF(ISNUMBER(E1517),E1517/'Bulk DivVar Analysis'!$I$7,"")</f>
        <v>1.101656080512776</v>
      </c>
      <c r="H1517" s="338" t="str">
        <f>IF(ISNUMBER(E1517), IF(G1517&gt;'Bulk DivVar Analysis'!$J$9,"Pass","Fail"),"")</f>
        <v>Pass</v>
      </c>
      <c r="I1517" s="338" t="str">
        <f t="shared" si="25"/>
        <v>Delta_8_G4</v>
      </c>
      <c r="J1517" s="339"/>
      <c r="K1517" s="339"/>
      <c r="L1517" s="339"/>
      <c r="M1517" s="339"/>
      <c r="N1517" s="339"/>
      <c r="O1517" s="339"/>
      <c r="P1517" s="339"/>
      <c r="Q1517" s="339"/>
    </row>
    <row r="1518" spans="1:17" ht="13.5" customHeight="1">
      <c r="A1518" s="481" t="s">
        <v>1127</v>
      </c>
      <c r="B1518" s="481" t="s">
        <v>750</v>
      </c>
      <c r="C1518" s="481" t="s">
        <v>1262</v>
      </c>
      <c r="D1518" s="481" t="s">
        <v>2045</v>
      </c>
      <c r="E1518" s="481">
        <v>8724</v>
      </c>
      <c r="F1518" s="339"/>
      <c r="G1518" s="340">
        <f>IF(ISNUMBER(E1518),E1518/'Bulk DivVar Analysis'!$I$7,"")</f>
        <v>0.50604715914034626</v>
      </c>
      <c r="H1518" s="338" t="str">
        <f>IF(ISNUMBER(E1518), IF(G1518&gt;'Bulk DivVar Analysis'!$J$9,"Pass","Fail"),"")</f>
        <v>Pass</v>
      </c>
      <c r="I1518" s="338" t="str">
        <f t="shared" si="25"/>
        <v>Delta_8_G5</v>
      </c>
      <c r="J1518" s="339"/>
      <c r="K1518" s="339"/>
      <c r="L1518" s="339"/>
      <c r="M1518" s="339"/>
      <c r="N1518" s="339"/>
      <c r="O1518" s="339"/>
      <c r="P1518" s="339"/>
      <c r="Q1518" s="339"/>
    </row>
    <row r="1519" spans="1:17" ht="13.5" customHeight="1">
      <c r="A1519" s="481" t="s">
        <v>1127</v>
      </c>
      <c r="B1519" s="481" t="s">
        <v>750</v>
      </c>
      <c r="C1519" s="481" t="s">
        <v>1264</v>
      </c>
      <c r="D1519" s="481" t="s">
        <v>2046</v>
      </c>
      <c r="E1519" s="481">
        <v>30258</v>
      </c>
      <c r="F1519" s="339"/>
      <c r="G1519" s="340">
        <f>IF(ISNUMBER(E1519),E1519/'Bulk DivVar Analysis'!$I$7,"")</f>
        <v>1.7551553119290002</v>
      </c>
      <c r="H1519" s="338" t="str">
        <f>IF(ISNUMBER(E1519), IF(G1519&gt;'Bulk DivVar Analysis'!$J$9,"Pass","Fail"),"")</f>
        <v>Pass</v>
      </c>
      <c r="I1519" s="338" t="str">
        <f t="shared" si="25"/>
        <v>Delta_8_G6</v>
      </c>
      <c r="J1519" s="339"/>
      <c r="K1519" s="339"/>
      <c r="L1519" s="339"/>
      <c r="M1519" s="339"/>
      <c r="N1519" s="339"/>
      <c r="O1519" s="339"/>
      <c r="P1519" s="339"/>
      <c r="Q1519" s="339"/>
    </row>
    <row r="1520" spans="1:17" ht="13.5" customHeight="1">
      <c r="A1520" s="481" t="s">
        <v>1127</v>
      </c>
      <c r="B1520" s="481" t="s">
        <v>750</v>
      </c>
      <c r="C1520" s="481" t="s">
        <v>1266</v>
      </c>
      <c r="D1520" s="481" t="s">
        <v>2047</v>
      </c>
      <c r="E1520" s="481">
        <v>3587</v>
      </c>
      <c r="F1520" s="339"/>
      <c r="G1520" s="340">
        <f>IF(ISNUMBER(E1520),E1520/'Bulk DivVar Analysis'!$I$7,"")</f>
        <v>0.20806867948606397</v>
      </c>
      <c r="H1520" s="338" t="str">
        <f>IF(ISNUMBER(E1520), IF(G1520&gt;'Bulk DivVar Analysis'!$J$9,"Pass","Fail"),"")</f>
        <v>Pass</v>
      </c>
      <c r="I1520" s="338" t="str">
        <f t="shared" si="25"/>
        <v>Delta_8_G7</v>
      </c>
      <c r="J1520" s="339"/>
      <c r="K1520" s="339"/>
      <c r="L1520" s="339"/>
      <c r="M1520" s="339"/>
      <c r="N1520" s="339"/>
      <c r="O1520" s="339"/>
      <c r="P1520" s="339"/>
      <c r="Q1520" s="339"/>
    </row>
    <row r="1521" spans="1:17" ht="13.5" customHeight="1">
      <c r="A1521" s="481" t="s">
        <v>1127</v>
      </c>
      <c r="B1521" s="481" t="s">
        <v>750</v>
      </c>
      <c r="C1521" s="481" t="s">
        <v>1268</v>
      </c>
      <c r="D1521" s="481" t="s">
        <v>2048</v>
      </c>
      <c r="E1521" s="481">
        <v>43218</v>
      </c>
      <c r="F1521" s="339"/>
      <c r="G1521" s="340">
        <f>IF(ISNUMBER(E1521),E1521/'Bulk DivVar Analysis'!$I$7,"")</f>
        <v>2.5069172539806841</v>
      </c>
      <c r="H1521" s="338" t="str">
        <f>IF(ISNUMBER(E1521), IF(G1521&gt;'Bulk DivVar Analysis'!$J$9,"Pass","Fail"),"")</f>
        <v>Pass</v>
      </c>
      <c r="I1521" s="338" t="str">
        <f t="shared" si="25"/>
        <v>Delta_8_G8</v>
      </c>
      <c r="J1521" s="339"/>
      <c r="K1521" s="339"/>
      <c r="L1521" s="339"/>
      <c r="M1521" s="339"/>
      <c r="N1521" s="339"/>
      <c r="O1521" s="339"/>
      <c r="P1521" s="339"/>
      <c r="Q1521" s="339"/>
    </row>
    <row r="1522" spans="1:17" ht="13.5" customHeight="1">
      <c r="A1522" s="481" t="s">
        <v>1127</v>
      </c>
      <c r="B1522" s="481" t="s">
        <v>750</v>
      </c>
      <c r="C1522" s="481" t="s">
        <v>1270</v>
      </c>
      <c r="D1522" s="481" t="s">
        <v>2049</v>
      </c>
      <c r="E1522" s="481">
        <v>17281</v>
      </c>
      <c r="F1522" s="339"/>
      <c r="G1522" s="340">
        <f>IF(ISNUMBER(E1522),E1522/'Bulk DivVar Analysis'!$I$7,"")</f>
        <v>1.0024072623916007</v>
      </c>
      <c r="H1522" s="338" t="str">
        <f>IF(ISNUMBER(E1522), IF(G1522&gt;'Bulk DivVar Analysis'!$J$9,"Pass","Fail"),"")</f>
        <v>Pass</v>
      </c>
      <c r="I1522" s="338" t="str">
        <f t="shared" si="25"/>
        <v>Delta_8_G9</v>
      </c>
      <c r="J1522" s="339"/>
      <c r="K1522" s="339"/>
      <c r="L1522" s="339"/>
      <c r="M1522" s="339"/>
      <c r="N1522" s="339"/>
      <c r="O1522" s="339"/>
      <c r="P1522" s="339"/>
      <c r="Q1522" s="339"/>
    </row>
    <row r="1523" spans="1:17" ht="13.5" customHeight="1">
      <c r="A1523" s="481" t="s">
        <v>1127</v>
      </c>
      <c r="B1523" s="481" t="s">
        <v>750</v>
      </c>
      <c r="C1523" s="481" t="s">
        <v>568</v>
      </c>
      <c r="D1523" s="481" t="s">
        <v>2050</v>
      </c>
      <c r="E1523" s="481">
        <v>20224</v>
      </c>
      <c r="F1523" s="339"/>
      <c r="G1523" s="340">
        <f>IF(ISNUMBER(E1523),E1523/'Bulk DivVar Analysis'!$I$7,"")</f>
        <v>1.1731198700658372</v>
      </c>
      <c r="H1523" s="338" t="str">
        <f>IF(ISNUMBER(E1523), IF(G1523&gt;'Bulk DivVar Analysis'!$J$9,"Pass","Fail"),"")</f>
        <v>Pass</v>
      </c>
      <c r="I1523" s="338" t="str">
        <f t="shared" si="25"/>
        <v>Delta_8_G10</v>
      </c>
      <c r="J1523" s="339"/>
      <c r="K1523" s="339"/>
      <c r="L1523" s="339"/>
      <c r="M1523" s="339"/>
      <c r="N1523" s="339"/>
      <c r="O1523" s="339"/>
      <c r="P1523" s="339"/>
      <c r="Q1523" s="339"/>
    </row>
    <row r="1524" spans="1:17" ht="13.5" customHeight="1">
      <c r="A1524" s="481" t="s">
        <v>1127</v>
      </c>
      <c r="B1524" s="481" t="s">
        <v>750</v>
      </c>
      <c r="C1524" s="481" t="s">
        <v>569</v>
      </c>
      <c r="D1524" s="481" t="s">
        <v>2051</v>
      </c>
      <c r="E1524" s="481">
        <v>15809</v>
      </c>
      <c r="F1524" s="339"/>
      <c r="G1524" s="340">
        <f>IF(ISNUMBER(E1524),E1524/'Bulk DivVar Analysis'!$I$7,"")</f>
        <v>0.9170219553931378</v>
      </c>
      <c r="H1524" s="338" t="str">
        <f>IF(ISNUMBER(E1524), IF(G1524&gt;'Bulk DivVar Analysis'!$J$9,"Pass","Fail"),"")</f>
        <v>Pass</v>
      </c>
      <c r="I1524" s="338" t="str">
        <f t="shared" si="25"/>
        <v>Delta_8_G11</v>
      </c>
      <c r="J1524" s="339"/>
      <c r="K1524" s="339"/>
      <c r="L1524" s="339"/>
      <c r="M1524" s="339"/>
      <c r="N1524" s="339"/>
      <c r="O1524" s="339"/>
      <c r="P1524" s="339"/>
      <c r="Q1524" s="339"/>
    </row>
    <row r="1525" spans="1:17" ht="13.5" customHeight="1">
      <c r="A1525" s="481" t="s">
        <v>1127</v>
      </c>
      <c r="B1525" s="481" t="s">
        <v>750</v>
      </c>
      <c r="C1525" s="481" t="s">
        <v>570</v>
      </c>
      <c r="D1525" s="481" t="s">
        <v>2052</v>
      </c>
      <c r="E1525" s="481">
        <v>5357</v>
      </c>
      <c r="F1525" s="339"/>
      <c r="G1525" s="340">
        <f>IF(ISNUMBER(E1525),E1525/'Bulk DivVar Analysis'!$I$7,"")</f>
        <v>0.31073987064590042</v>
      </c>
      <c r="H1525" s="338" t="str">
        <f>IF(ISNUMBER(E1525), IF(G1525&gt;'Bulk DivVar Analysis'!$J$9,"Pass","Fail"),"")</f>
        <v>Pass</v>
      </c>
      <c r="I1525" s="338" t="str">
        <f t="shared" si="25"/>
        <v>Delta_8_G12</v>
      </c>
      <c r="J1525" s="339"/>
      <c r="K1525" s="339"/>
      <c r="L1525" s="339"/>
      <c r="M1525" s="339"/>
      <c r="N1525" s="339"/>
      <c r="O1525" s="339"/>
      <c r="P1525" s="339"/>
      <c r="Q1525" s="339"/>
    </row>
    <row r="1526" spans="1:17" ht="13.5" customHeight="1">
      <c r="A1526" s="481" t="s">
        <v>1127</v>
      </c>
      <c r="B1526" s="481" t="s">
        <v>750</v>
      </c>
      <c r="C1526" s="481" t="s">
        <v>1275</v>
      </c>
      <c r="D1526" s="481" t="s">
        <v>2053</v>
      </c>
      <c r="E1526" s="481">
        <v>17305</v>
      </c>
      <c r="F1526" s="339"/>
      <c r="G1526" s="340">
        <f>IF(ISNUMBER(E1526),E1526/'Bulk DivVar Analysis'!$I$7,"")</f>
        <v>1.0037994141361408</v>
      </c>
      <c r="H1526" s="338" t="str">
        <f>IF(ISNUMBER(E1526), IF(G1526&gt;'Bulk DivVar Analysis'!$J$9,"Pass","Fail"),"")</f>
        <v>Pass</v>
      </c>
      <c r="I1526" s="338" t="str">
        <f t="shared" si="25"/>
        <v>Delta_8_H1</v>
      </c>
      <c r="J1526" s="339"/>
      <c r="K1526" s="339"/>
      <c r="L1526" s="339"/>
      <c r="M1526" s="339"/>
      <c r="N1526" s="339"/>
      <c r="O1526" s="339"/>
      <c r="P1526" s="339"/>
      <c r="Q1526" s="339"/>
    </row>
    <row r="1527" spans="1:17" ht="13.5" customHeight="1">
      <c r="A1527" s="481" t="s">
        <v>1127</v>
      </c>
      <c r="B1527" s="481" t="s">
        <v>750</v>
      </c>
      <c r="C1527" s="481" t="s">
        <v>1277</v>
      </c>
      <c r="D1527" s="481" t="s">
        <v>2054</v>
      </c>
      <c r="E1527" s="481">
        <v>23114</v>
      </c>
      <c r="F1527" s="339"/>
      <c r="G1527" s="340">
        <f>IF(ISNUMBER(E1527),E1527/'Bulk DivVar Analysis'!$I$7,"")</f>
        <v>1.3407581426375474</v>
      </c>
      <c r="H1527" s="338" t="str">
        <f>IF(ISNUMBER(E1527), IF(G1527&gt;'Bulk DivVar Analysis'!$J$9,"Pass","Fail"),"")</f>
        <v>Pass</v>
      </c>
      <c r="I1527" s="338" t="str">
        <f t="shared" si="25"/>
        <v>Delta_8_H2</v>
      </c>
      <c r="J1527" s="339"/>
      <c r="K1527" s="339"/>
      <c r="L1527" s="339"/>
      <c r="M1527" s="339"/>
      <c r="N1527" s="339"/>
      <c r="O1527" s="339"/>
      <c r="P1527" s="339"/>
      <c r="Q1527" s="339"/>
    </row>
    <row r="1528" spans="1:17" ht="13.5" customHeight="1">
      <c r="A1528" s="481" t="s">
        <v>1127</v>
      </c>
      <c r="B1528" s="481" t="s">
        <v>750</v>
      </c>
      <c r="C1528" s="481" t="s">
        <v>1279</v>
      </c>
      <c r="D1528" s="481" t="s">
        <v>2055</v>
      </c>
      <c r="E1528" s="481">
        <v>38276</v>
      </c>
      <c r="F1528" s="339"/>
      <c r="G1528" s="340">
        <f>IF(ISNUMBER(E1528),E1528/'Bulk DivVar Analysis'!$I$7,"")</f>
        <v>2.2202500072507902</v>
      </c>
      <c r="H1528" s="338" t="str">
        <f>IF(ISNUMBER(E1528), IF(G1528&gt;'Bulk DivVar Analysis'!$J$9,"Pass","Fail"),"")</f>
        <v>Pass</v>
      </c>
      <c r="I1528" s="338" t="str">
        <f t="shared" si="25"/>
        <v>Delta_8_H3</v>
      </c>
      <c r="J1528" s="339"/>
      <c r="K1528" s="339"/>
      <c r="L1528" s="339"/>
      <c r="M1528" s="339"/>
      <c r="N1528" s="339"/>
      <c r="O1528" s="339"/>
      <c r="P1528" s="339"/>
      <c r="Q1528" s="339"/>
    </row>
    <row r="1529" spans="1:17" ht="13.5" customHeight="1">
      <c r="A1529" s="481" t="s">
        <v>1127</v>
      </c>
      <c r="B1529" s="481" t="s">
        <v>750</v>
      </c>
      <c r="C1529" s="481" t="s">
        <v>1281</v>
      </c>
      <c r="D1529" s="481" t="s">
        <v>2056</v>
      </c>
      <c r="E1529" s="481">
        <v>9024</v>
      </c>
      <c r="F1529" s="339"/>
      <c r="G1529" s="340">
        <f>IF(ISNUMBER(E1529),E1529/'Bulk DivVar Analysis'!$I$7,"")</f>
        <v>0.52344905594709823</v>
      </c>
      <c r="H1529" s="338" t="str">
        <f>IF(ISNUMBER(E1529), IF(G1529&gt;'Bulk DivVar Analysis'!$J$9,"Pass","Fail"),"")</f>
        <v>Pass</v>
      </c>
      <c r="I1529" s="338" t="str">
        <f t="shared" si="25"/>
        <v>Delta_8_H4</v>
      </c>
      <c r="J1529" s="339"/>
      <c r="K1529" s="339"/>
      <c r="L1529" s="339"/>
      <c r="M1529" s="339"/>
      <c r="N1529" s="339"/>
      <c r="O1529" s="339"/>
      <c r="P1529" s="339"/>
      <c r="Q1529" s="339"/>
    </row>
    <row r="1530" spans="1:17" ht="13.5" customHeight="1">
      <c r="A1530" s="481" t="s">
        <v>1127</v>
      </c>
      <c r="B1530" s="481" t="s">
        <v>750</v>
      </c>
      <c r="C1530" s="481" t="s">
        <v>1283</v>
      </c>
      <c r="D1530" s="481" t="s">
        <v>2057</v>
      </c>
      <c r="E1530" s="481">
        <v>35524</v>
      </c>
      <c r="F1530" s="339"/>
      <c r="G1530" s="340">
        <f>IF(ISNUMBER(E1530),E1530/'Bulk DivVar Analysis'!$I$7,"")</f>
        <v>2.0606166072101857</v>
      </c>
      <c r="H1530" s="338" t="str">
        <f>IF(ISNUMBER(E1530), IF(G1530&gt;'Bulk DivVar Analysis'!$J$9,"Pass","Fail"),"")</f>
        <v>Pass</v>
      </c>
      <c r="I1530" s="338" t="str">
        <f t="shared" si="25"/>
        <v>Delta_8_H5</v>
      </c>
      <c r="J1530" s="339"/>
      <c r="K1530" s="339"/>
      <c r="L1530" s="339"/>
      <c r="M1530" s="339"/>
      <c r="N1530" s="339"/>
      <c r="O1530" s="339"/>
      <c r="P1530" s="339"/>
      <c r="Q1530" s="339"/>
    </row>
    <row r="1531" spans="1:17" ht="13.5" customHeight="1">
      <c r="A1531" s="481" t="s">
        <v>1127</v>
      </c>
      <c r="B1531" s="481" t="s">
        <v>750</v>
      </c>
      <c r="C1531" s="481" t="s">
        <v>1285</v>
      </c>
      <c r="D1531" s="481" t="s">
        <v>2058</v>
      </c>
      <c r="E1531" s="481">
        <v>6514</v>
      </c>
      <c r="F1531" s="339"/>
      <c r="G1531" s="340">
        <f>IF(ISNUMBER(E1531),E1531/'Bulk DivVar Analysis'!$I$7,"")</f>
        <v>0.37785318599727369</v>
      </c>
      <c r="H1531" s="338" t="str">
        <f>IF(ISNUMBER(E1531), IF(G1531&gt;'Bulk DivVar Analysis'!$J$9,"Pass","Fail"),"")</f>
        <v>Pass</v>
      </c>
      <c r="I1531" s="338" t="str">
        <f t="shared" si="25"/>
        <v>Delta_8_H6</v>
      </c>
      <c r="J1531" s="339"/>
      <c r="K1531" s="339"/>
      <c r="L1531" s="339"/>
      <c r="M1531" s="339"/>
      <c r="N1531" s="339"/>
      <c r="O1531" s="339"/>
      <c r="P1531" s="339"/>
      <c r="Q1531" s="339"/>
    </row>
    <row r="1532" spans="1:17" ht="13.5" customHeight="1">
      <c r="A1532" s="481" t="s">
        <v>1127</v>
      </c>
      <c r="B1532" s="481" t="s">
        <v>750</v>
      </c>
      <c r="C1532" s="481" t="s">
        <v>1287</v>
      </c>
      <c r="D1532" s="481" t="s">
        <v>2059</v>
      </c>
      <c r="E1532" s="481">
        <v>28879</v>
      </c>
      <c r="F1532" s="339"/>
      <c r="G1532" s="340">
        <f>IF(ISNUMBER(E1532),E1532/'Bulk DivVar Analysis'!$I$7,"")</f>
        <v>1.6751645929406305</v>
      </c>
      <c r="H1532" s="338" t="str">
        <f>IF(ISNUMBER(E1532), IF(G1532&gt;'Bulk DivVar Analysis'!$J$9,"Pass","Fail"),"")</f>
        <v>Pass</v>
      </c>
      <c r="I1532" s="338" t="str">
        <f t="shared" si="25"/>
        <v>Delta_8_H7</v>
      </c>
      <c r="J1532" s="339"/>
      <c r="K1532" s="339"/>
      <c r="L1532" s="339"/>
      <c r="M1532" s="339"/>
      <c r="N1532" s="339"/>
      <c r="O1532" s="339"/>
      <c r="P1532" s="339"/>
      <c r="Q1532" s="339"/>
    </row>
    <row r="1533" spans="1:17" ht="13.5" customHeight="1">
      <c r="A1533" s="481" t="s">
        <v>1127</v>
      </c>
      <c r="B1533" s="481" t="s">
        <v>750</v>
      </c>
      <c r="C1533" s="481" t="s">
        <v>1289</v>
      </c>
      <c r="D1533" s="481" t="s">
        <v>2060</v>
      </c>
      <c r="E1533" s="481">
        <v>32019</v>
      </c>
      <c r="F1533" s="339"/>
      <c r="G1533" s="340">
        <f>IF(ISNUMBER(E1533),E1533/'Bulk DivVar Analysis'!$I$7,"")</f>
        <v>1.8573044461846342</v>
      </c>
      <c r="H1533" s="338" t="str">
        <f>IF(ISNUMBER(E1533), IF(G1533&gt;'Bulk DivVar Analysis'!$J$9,"Pass","Fail"),"")</f>
        <v>Pass</v>
      </c>
      <c r="I1533" s="338" t="str">
        <f t="shared" si="25"/>
        <v>Delta_8_H8</v>
      </c>
      <c r="J1533" s="339"/>
      <c r="K1533" s="339"/>
      <c r="L1533" s="339"/>
      <c r="M1533" s="339"/>
      <c r="N1533" s="339"/>
      <c r="O1533" s="339"/>
      <c r="P1533" s="339"/>
      <c r="Q1533" s="339"/>
    </row>
    <row r="1534" spans="1:17" ht="13.5" customHeight="1">
      <c r="A1534" s="481" t="s">
        <v>1127</v>
      </c>
      <c r="B1534" s="481" t="s">
        <v>750</v>
      </c>
      <c r="C1534" s="481" t="s">
        <v>1291</v>
      </c>
      <c r="D1534" s="481" t="s">
        <v>2061</v>
      </c>
      <c r="E1534" s="481">
        <v>35724</v>
      </c>
      <c r="F1534" s="339"/>
      <c r="G1534" s="340">
        <f>IF(ISNUMBER(E1534),E1534/'Bulk DivVar Analysis'!$I$7,"")</f>
        <v>2.0722178717480206</v>
      </c>
      <c r="H1534" s="338" t="str">
        <f>IF(ISNUMBER(E1534), IF(G1534&gt;'Bulk DivVar Analysis'!$J$9,"Pass","Fail"),"")</f>
        <v>Pass</v>
      </c>
      <c r="I1534" s="338" t="str">
        <f t="shared" si="25"/>
        <v>Delta_8_H9</v>
      </c>
      <c r="J1534" s="339"/>
      <c r="K1534" s="339"/>
      <c r="L1534" s="339"/>
      <c r="M1534" s="339"/>
      <c r="N1534" s="339"/>
      <c r="O1534" s="339"/>
      <c r="P1534" s="339"/>
      <c r="Q1534" s="339"/>
    </row>
    <row r="1535" spans="1:17" ht="13.5" customHeight="1">
      <c r="A1535" s="481" t="s">
        <v>1127</v>
      </c>
      <c r="B1535" s="481" t="s">
        <v>750</v>
      </c>
      <c r="C1535" s="481" t="s">
        <v>580</v>
      </c>
      <c r="D1535" s="481" t="s">
        <v>2062</v>
      </c>
      <c r="E1535" s="481">
        <v>15583</v>
      </c>
      <c r="F1535" s="339"/>
      <c r="G1535" s="340">
        <f>IF(ISNUMBER(E1535),E1535/'Bulk DivVar Analysis'!$I$7,"")</f>
        <v>0.90391252646538478</v>
      </c>
      <c r="H1535" s="338" t="str">
        <f>IF(ISNUMBER(E1535), IF(G1535&gt;'Bulk DivVar Analysis'!$J$9,"Pass","Fail"),"")</f>
        <v>Pass</v>
      </c>
      <c r="I1535" s="338" t="str">
        <f t="shared" si="25"/>
        <v>Delta_8_H10</v>
      </c>
      <c r="J1535" s="339"/>
      <c r="K1535" s="339"/>
      <c r="L1535" s="339"/>
      <c r="M1535" s="339"/>
      <c r="N1535" s="339"/>
      <c r="O1535" s="339"/>
      <c r="P1535" s="339"/>
      <c r="Q1535" s="339"/>
    </row>
    <row r="1536" spans="1:17" ht="13.5" customHeight="1">
      <c r="A1536" s="481" t="s">
        <v>1127</v>
      </c>
      <c r="B1536" s="481" t="s">
        <v>750</v>
      </c>
      <c r="C1536" s="481" t="s">
        <v>581</v>
      </c>
      <c r="D1536" s="481" t="s">
        <v>2063</v>
      </c>
      <c r="E1536" s="481">
        <v>17373</v>
      </c>
      <c r="F1536" s="339"/>
      <c r="G1536" s="340">
        <f>IF(ISNUMBER(E1536),E1536/'Bulk DivVar Analysis'!$I$7,"")</f>
        <v>1.0077438440790045</v>
      </c>
      <c r="H1536" s="338" t="str">
        <f>IF(ISNUMBER(E1536), IF(G1536&gt;'Bulk DivVar Analysis'!$J$9,"Pass","Fail"),"")</f>
        <v>Pass</v>
      </c>
      <c r="I1536" s="338" t="str">
        <f t="shared" si="25"/>
        <v>Delta_8_H11</v>
      </c>
      <c r="J1536" s="339"/>
      <c r="K1536" s="339"/>
      <c r="L1536" s="339"/>
      <c r="M1536" s="339"/>
      <c r="N1536" s="339"/>
      <c r="O1536" s="339"/>
      <c r="P1536" s="339"/>
      <c r="Q1536" s="339"/>
    </row>
    <row r="1537" spans="1:17" ht="13.5" customHeight="1">
      <c r="A1537" s="481" t="s">
        <v>1127</v>
      </c>
      <c r="B1537" s="481" t="s">
        <v>750</v>
      </c>
      <c r="C1537" s="481" t="s">
        <v>582</v>
      </c>
      <c r="D1537" s="481" t="s">
        <v>2064</v>
      </c>
      <c r="E1537" s="481">
        <v>13009</v>
      </c>
      <c r="F1537" s="339"/>
      <c r="G1537" s="340">
        <f>IF(ISNUMBER(E1537),E1537/'Bulk DivVar Analysis'!$I$7,"")</f>
        <v>0.75460425186345315</v>
      </c>
      <c r="H1537" s="338" t="str">
        <f>IF(ISNUMBER(E1537), IF(G1537&gt;'Bulk DivVar Analysis'!$J$9,"Pass","Fail"),"")</f>
        <v>Pass</v>
      </c>
      <c r="I1537" s="338" t="str">
        <f t="shared" si="25"/>
        <v>Delta_8_H12</v>
      </c>
      <c r="J1537" s="339"/>
      <c r="K1537" s="339"/>
      <c r="L1537" s="339"/>
      <c r="M1537" s="339"/>
      <c r="N1537" s="339"/>
      <c r="O1537" s="339"/>
      <c r="P1537" s="339"/>
      <c r="Q1537" s="339"/>
    </row>
    <row r="1538" spans="1:17" ht="13.5" customHeight="1">
      <c r="A1538" s="481"/>
      <c r="B1538" s="481"/>
      <c r="C1538" s="481"/>
      <c r="D1538" s="481"/>
      <c r="E1538" s="481"/>
      <c r="F1538" s="339"/>
      <c r="G1538" s="340" t="str">
        <f>IF(ISNUMBER(E1538),E1538/'Bulk DivVar Analysis'!$I$7,"")</f>
        <v/>
      </c>
      <c r="H1538" s="338" t="str">
        <f>IF(ISNUMBER(E1538), IF(G1538&gt;'Bulk DivVar Analysis'!$J$9,"Pass","Fail"),"")</f>
        <v/>
      </c>
      <c r="I1538" s="338" t="str">
        <f t="shared" si="25"/>
        <v/>
      </c>
      <c r="J1538" s="339"/>
      <c r="K1538" s="339"/>
      <c r="L1538" s="339"/>
      <c r="M1538" s="339"/>
      <c r="N1538" s="339"/>
      <c r="O1538" s="339"/>
      <c r="P1538" s="339"/>
      <c r="Q1538" s="339"/>
    </row>
    <row r="1539" spans="1:17" ht="13.5" customHeight="1">
      <c r="A1539" s="481"/>
      <c r="B1539" s="481"/>
      <c r="C1539" s="481"/>
      <c r="D1539" s="481"/>
      <c r="E1539" s="481"/>
      <c r="F1539" s="339"/>
      <c r="G1539" s="340" t="str">
        <f>IF(ISNUMBER(E1539),E1539/'Bulk DivVar Analysis'!$I$7,"")</f>
        <v/>
      </c>
      <c r="H1539" s="338" t="str">
        <f>IF(ISNUMBER(E1539), IF(G1539&gt;'Bulk DivVar Analysis'!$J$9,"Pass","Fail"),"")</f>
        <v/>
      </c>
      <c r="I1539" s="338" t="str">
        <f t="shared" ref="I1539:I1602" si="26">_xlfn.TEXTJOIN("_",TRUE,B1539,C1539)</f>
        <v/>
      </c>
      <c r="J1539" s="339"/>
      <c r="K1539" s="339"/>
      <c r="L1539" s="339"/>
      <c r="M1539" s="339"/>
      <c r="N1539" s="339"/>
      <c r="O1539" s="339"/>
      <c r="P1539" s="339"/>
      <c r="Q1539" s="339"/>
    </row>
    <row r="1540" spans="1:17" ht="13.5" customHeight="1">
      <c r="A1540" s="481"/>
      <c r="B1540" s="481"/>
      <c r="C1540" s="481"/>
      <c r="D1540" s="481"/>
      <c r="E1540" s="481"/>
      <c r="F1540" s="339"/>
      <c r="G1540" s="340" t="str">
        <f>IF(ISNUMBER(E1540),E1540/'Bulk DivVar Analysis'!$I$7,"")</f>
        <v/>
      </c>
      <c r="H1540" s="338" t="str">
        <f>IF(ISNUMBER(E1540), IF(G1540&gt;'Bulk DivVar Analysis'!$J$9,"Pass","Fail"),"")</f>
        <v/>
      </c>
      <c r="I1540" s="338" t="str">
        <f t="shared" si="26"/>
        <v/>
      </c>
      <c r="J1540" s="339"/>
      <c r="K1540" s="339"/>
      <c r="L1540" s="339"/>
      <c r="M1540" s="339"/>
      <c r="N1540" s="339"/>
      <c r="O1540" s="339"/>
      <c r="P1540" s="339"/>
      <c r="Q1540" s="339"/>
    </row>
    <row r="1541" spans="1:17" ht="13.5" customHeight="1">
      <c r="A1541" s="481"/>
      <c r="B1541" s="481"/>
      <c r="C1541" s="481"/>
      <c r="D1541" s="481"/>
      <c r="E1541" s="481"/>
      <c r="F1541" s="339"/>
      <c r="G1541" s="340" t="str">
        <f>IF(ISNUMBER(E1541),E1541/'Bulk DivVar Analysis'!$I$7,"")</f>
        <v/>
      </c>
      <c r="H1541" s="338" t="str">
        <f>IF(ISNUMBER(E1541), IF(G1541&gt;'Bulk DivVar Analysis'!$J$9,"Pass","Fail"),"")</f>
        <v/>
      </c>
      <c r="I1541" s="338" t="str">
        <f t="shared" si="26"/>
        <v/>
      </c>
      <c r="J1541" s="339"/>
      <c r="K1541" s="339"/>
      <c r="L1541" s="339"/>
      <c r="M1541" s="339"/>
      <c r="N1541" s="339"/>
      <c r="O1541" s="339"/>
      <c r="P1541" s="339"/>
      <c r="Q1541" s="339"/>
    </row>
    <row r="1542" spans="1:17" ht="13.5" customHeight="1">
      <c r="A1542" s="481"/>
      <c r="B1542" s="481"/>
      <c r="C1542" s="481"/>
      <c r="D1542" s="481"/>
      <c r="E1542" s="481"/>
      <c r="F1542" s="339"/>
      <c r="G1542" s="340" t="str">
        <f>IF(ISNUMBER(E1542),E1542/'Bulk DivVar Analysis'!$I$7,"")</f>
        <v/>
      </c>
      <c r="H1542" s="338" t="str">
        <f>IF(ISNUMBER(E1542), IF(G1542&gt;'Bulk DivVar Analysis'!$J$9,"Pass","Fail"),"")</f>
        <v/>
      </c>
      <c r="I1542" s="338" t="str">
        <f t="shared" si="26"/>
        <v/>
      </c>
      <c r="J1542" s="339"/>
      <c r="K1542" s="339"/>
      <c r="L1542" s="339"/>
      <c r="M1542" s="339"/>
      <c r="N1542" s="339"/>
      <c r="O1542" s="339"/>
      <c r="P1542" s="339"/>
      <c r="Q1542" s="339"/>
    </row>
    <row r="1543" spans="1:17" ht="13.5" customHeight="1">
      <c r="A1543" s="481"/>
      <c r="B1543" s="481"/>
      <c r="C1543" s="481"/>
      <c r="D1543" s="481"/>
      <c r="E1543" s="481"/>
      <c r="F1543" s="339"/>
      <c r="G1543" s="340" t="str">
        <f>IF(ISNUMBER(E1543),E1543/'Bulk DivVar Analysis'!$I$7,"")</f>
        <v/>
      </c>
      <c r="H1543" s="338" t="str">
        <f>IF(ISNUMBER(E1543), IF(G1543&gt;'Bulk DivVar Analysis'!$J$9,"Pass","Fail"),"")</f>
        <v/>
      </c>
      <c r="I1543" s="338" t="str">
        <f t="shared" si="26"/>
        <v/>
      </c>
      <c r="J1543" s="339"/>
      <c r="K1543" s="339"/>
      <c r="L1543" s="339"/>
      <c r="M1543" s="339"/>
      <c r="N1543" s="339"/>
      <c r="O1543" s="339"/>
      <c r="P1543" s="339"/>
      <c r="Q1543" s="339"/>
    </row>
    <row r="1544" spans="1:17" ht="13.5" customHeight="1">
      <c r="A1544" s="481"/>
      <c r="B1544" s="481"/>
      <c r="C1544" s="481"/>
      <c r="D1544" s="481"/>
      <c r="E1544" s="481"/>
      <c r="F1544" s="339"/>
      <c r="G1544" s="340" t="str">
        <f>IF(ISNUMBER(E1544),E1544/'Bulk DivVar Analysis'!$I$7,"")</f>
        <v/>
      </c>
      <c r="H1544" s="338" t="str">
        <f>IF(ISNUMBER(E1544), IF(G1544&gt;'Bulk DivVar Analysis'!$J$9,"Pass","Fail"),"")</f>
        <v/>
      </c>
      <c r="I1544" s="338" t="str">
        <f t="shared" si="26"/>
        <v/>
      </c>
      <c r="J1544" s="339"/>
      <c r="K1544" s="339"/>
      <c r="L1544" s="339"/>
      <c r="M1544" s="339"/>
      <c r="N1544" s="339"/>
      <c r="O1544" s="339"/>
      <c r="P1544" s="339"/>
      <c r="Q1544" s="339"/>
    </row>
    <row r="1545" spans="1:17" ht="13.5" customHeight="1">
      <c r="A1545" s="481"/>
      <c r="B1545" s="481"/>
      <c r="C1545" s="481"/>
      <c r="D1545" s="481"/>
      <c r="E1545" s="481"/>
      <c r="F1545" s="339"/>
      <c r="G1545" s="340" t="str">
        <f>IF(ISNUMBER(E1545),E1545/'Bulk DivVar Analysis'!$I$7,"")</f>
        <v/>
      </c>
      <c r="H1545" s="338" t="str">
        <f>IF(ISNUMBER(E1545), IF(G1545&gt;'Bulk DivVar Analysis'!$J$9,"Pass","Fail"),"")</f>
        <v/>
      </c>
      <c r="I1545" s="338" t="str">
        <f t="shared" si="26"/>
        <v/>
      </c>
      <c r="J1545" s="339"/>
      <c r="K1545" s="339"/>
      <c r="L1545" s="339"/>
      <c r="M1545" s="339"/>
      <c r="N1545" s="339"/>
      <c r="O1545" s="339"/>
      <c r="P1545" s="339"/>
      <c r="Q1545" s="339"/>
    </row>
    <row r="1546" spans="1:17" ht="13.5" customHeight="1">
      <c r="A1546" s="481"/>
      <c r="B1546" s="481"/>
      <c r="C1546" s="481"/>
      <c r="D1546" s="481"/>
      <c r="E1546" s="481"/>
      <c r="F1546" s="339"/>
      <c r="G1546" s="340" t="str">
        <f>IF(ISNUMBER(E1546),E1546/'Bulk DivVar Analysis'!$I$7,"")</f>
        <v/>
      </c>
      <c r="H1546" s="338" t="str">
        <f>IF(ISNUMBER(E1546), IF(G1546&gt;'Bulk DivVar Analysis'!$J$9,"Pass","Fail"),"")</f>
        <v/>
      </c>
      <c r="I1546" s="338" t="str">
        <f t="shared" si="26"/>
        <v/>
      </c>
      <c r="J1546" s="339"/>
      <c r="K1546" s="339"/>
      <c r="L1546" s="339"/>
      <c r="M1546" s="339"/>
      <c r="N1546" s="339"/>
      <c r="O1546" s="339"/>
      <c r="P1546" s="339"/>
      <c r="Q1546" s="339"/>
    </row>
    <row r="1547" spans="1:17" ht="13.5" customHeight="1">
      <c r="A1547" s="481"/>
      <c r="B1547" s="481"/>
      <c r="C1547" s="481"/>
      <c r="D1547" s="481"/>
      <c r="E1547" s="481"/>
      <c r="F1547" s="339"/>
      <c r="G1547" s="340" t="str">
        <f>IF(ISNUMBER(E1547),E1547/'Bulk DivVar Analysis'!$I$7,"")</f>
        <v/>
      </c>
      <c r="H1547" s="338" t="str">
        <f>IF(ISNUMBER(E1547), IF(G1547&gt;'Bulk DivVar Analysis'!$J$9,"Pass","Fail"),"")</f>
        <v/>
      </c>
      <c r="I1547" s="338" t="str">
        <f t="shared" si="26"/>
        <v/>
      </c>
      <c r="J1547" s="339"/>
      <c r="K1547" s="339"/>
      <c r="L1547" s="339"/>
      <c r="M1547" s="339"/>
      <c r="N1547" s="339"/>
      <c r="O1547" s="339"/>
      <c r="P1547" s="339"/>
      <c r="Q1547" s="339"/>
    </row>
    <row r="1548" spans="1:17" ht="13.5" customHeight="1">
      <c r="A1548" s="481"/>
      <c r="B1548" s="481"/>
      <c r="C1548" s="481"/>
      <c r="D1548" s="481"/>
      <c r="E1548" s="481"/>
      <c r="F1548" s="339"/>
      <c r="G1548" s="340" t="str">
        <f>IF(ISNUMBER(E1548),E1548/'Bulk DivVar Analysis'!$I$7,"")</f>
        <v/>
      </c>
      <c r="H1548" s="338" t="str">
        <f>IF(ISNUMBER(E1548), IF(G1548&gt;'Bulk DivVar Analysis'!$J$9,"Pass","Fail"),"")</f>
        <v/>
      </c>
      <c r="I1548" s="338" t="str">
        <f t="shared" si="26"/>
        <v/>
      </c>
      <c r="J1548" s="339"/>
      <c r="K1548" s="339"/>
      <c r="L1548" s="339"/>
      <c r="M1548" s="339"/>
      <c r="N1548" s="339"/>
      <c r="O1548" s="339"/>
      <c r="P1548" s="339"/>
      <c r="Q1548" s="339"/>
    </row>
    <row r="1549" spans="1:17" ht="13.5" customHeight="1">
      <c r="A1549" s="481"/>
      <c r="B1549" s="481"/>
      <c r="C1549" s="481"/>
      <c r="D1549" s="481"/>
      <c r="E1549" s="481"/>
      <c r="F1549" s="339"/>
      <c r="G1549" s="340" t="str">
        <f>IF(ISNUMBER(E1549),E1549/'Bulk DivVar Analysis'!$I$7,"")</f>
        <v/>
      </c>
      <c r="H1549" s="338" t="str">
        <f>IF(ISNUMBER(E1549), IF(G1549&gt;'Bulk DivVar Analysis'!$J$9,"Pass","Fail"),"")</f>
        <v/>
      </c>
      <c r="I1549" s="338" t="str">
        <f t="shared" si="26"/>
        <v/>
      </c>
      <c r="J1549" s="339"/>
      <c r="K1549" s="339"/>
      <c r="L1549" s="339"/>
      <c r="M1549" s="339"/>
      <c r="N1549" s="339"/>
      <c r="O1549" s="339"/>
      <c r="P1549" s="339"/>
      <c r="Q1549" s="339"/>
    </row>
    <row r="1550" spans="1:17" ht="13.5" customHeight="1">
      <c r="A1550" s="481"/>
      <c r="B1550" s="481"/>
      <c r="C1550" s="481"/>
      <c r="D1550" s="481"/>
      <c r="E1550" s="481"/>
      <c r="F1550" s="339"/>
      <c r="G1550" s="340" t="str">
        <f>IF(ISNUMBER(E1550),E1550/'Bulk DivVar Analysis'!$I$7,"")</f>
        <v/>
      </c>
      <c r="H1550" s="338" t="str">
        <f>IF(ISNUMBER(E1550), IF(G1550&gt;'Bulk DivVar Analysis'!$J$9,"Pass","Fail"),"")</f>
        <v/>
      </c>
      <c r="I1550" s="338" t="str">
        <f t="shared" si="26"/>
        <v/>
      </c>
      <c r="J1550" s="339"/>
      <c r="K1550" s="339"/>
      <c r="L1550" s="339"/>
      <c r="M1550" s="339"/>
      <c r="N1550" s="339"/>
      <c r="O1550" s="339"/>
      <c r="P1550" s="339"/>
      <c r="Q1550" s="339"/>
    </row>
    <row r="1551" spans="1:17" ht="13.5" customHeight="1">
      <c r="A1551" s="481"/>
      <c r="B1551" s="481"/>
      <c r="C1551" s="481"/>
      <c r="D1551" s="481"/>
      <c r="E1551" s="481"/>
      <c r="F1551" s="339"/>
      <c r="G1551" s="340" t="str">
        <f>IF(ISNUMBER(E1551),E1551/'Bulk DivVar Analysis'!$I$7,"")</f>
        <v/>
      </c>
      <c r="H1551" s="338" t="str">
        <f>IF(ISNUMBER(E1551), IF(G1551&gt;'Bulk DivVar Analysis'!$J$9,"Pass","Fail"),"")</f>
        <v/>
      </c>
      <c r="I1551" s="338" t="str">
        <f t="shared" si="26"/>
        <v/>
      </c>
      <c r="J1551" s="339"/>
      <c r="K1551" s="339"/>
      <c r="L1551" s="339"/>
      <c r="M1551" s="339"/>
      <c r="N1551" s="339"/>
      <c r="O1551" s="339"/>
      <c r="P1551" s="339"/>
      <c r="Q1551" s="339"/>
    </row>
    <row r="1552" spans="1:17" ht="13.5" customHeight="1">
      <c r="A1552" s="481"/>
      <c r="B1552" s="481"/>
      <c r="C1552" s="481"/>
      <c r="D1552" s="481"/>
      <c r="E1552" s="481"/>
      <c r="F1552" s="339"/>
      <c r="G1552" s="340" t="str">
        <f>IF(ISNUMBER(E1552),E1552/'Bulk DivVar Analysis'!$I$7,"")</f>
        <v/>
      </c>
      <c r="H1552" s="338" t="str">
        <f>IF(ISNUMBER(E1552), IF(G1552&gt;'Bulk DivVar Analysis'!$J$9,"Pass","Fail"),"")</f>
        <v/>
      </c>
      <c r="I1552" s="338" t="str">
        <f t="shared" si="26"/>
        <v/>
      </c>
      <c r="J1552" s="339"/>
      <c r="K1552" s="339"/>
      <c r="L1552" s="339"/>
      <c r="M1552" s="339"/>
      <c r="N1552" s="339"/>
      <c r="O1552" s="339"/>
      <c r="P1552" s="339"/>
      <c r="Q1552" s="339"/>
    </row>
    <row r="1553" spans="1:17" ht="13.5" customHeight="1">
      <c r="A1553" s="481"/>
      <c r="B1553" s="481"/>
      <c r="C1553" s="481"/>
      <c r="D1553" s="481"/>
      <c r="E1553" s="481"/>
      <c r="F1553" s="339"/>
      <c r="G1553" s="340" t="str">
        <f>IF(ISNUMBER(E1553),E1553/'Bulk DivVar Analysis'!$I$7,"")</f>
        <v/>
      </c>
      <c r="H1553" s="338" t="str">
        <f>IF(ISNUMBER(E1553), IF(G1553&gt;'Bulk DivVar Analysis'!$J$9,"Pass","Fail"),"")</f>
        <v/>
      </c>
      <c r="I1553" s="338" t="str">
        <f t="shared" si="26"/>
        <v/>
      </c>
      <c r="J1553" s="339"/>
      <c r="K1553" s="339"/>
      <c r="L1553" s="339"/>
      <c r="M1553" s="339"/>
      <c r="N1553" s="339"/>
      <c r="O1553" s="339"/>
      <c r="P1553" s="339"/>
      <c r="Q1553" s="339"/>
    </row>
    <row r="1554" spans="1:17" ht="13.5" customHeight="1">
      <c r="A1554" s="481"/>
      <c r="B1554" s="481"/>
      <c r="C1554" s="481"/>
      <c r="D1554" s="481"/>
      <c r="E1554" s="481"/>
      <c r="F1554" s="339"/>
      <c r="G1554" s="340" t="str">
        <f>IF(ISNUMBER(E1554),E1554/'Bulk DivVar Analysis'!$I$7,"")</f>
        <v/>
      </c>
      <c r="H1554" s="338" t="str">
        <f>IF(ISNUMBER(E1554), IF(G1554&gt;'Bulk DivVar Analysis'!$J$9,"Pass","Fail"),"")</f>
        <v/>
      </c>
      <c r="I1554" s="338" t="str">
        <f t="shared" si="26"/>
        <v/>
      </c>
      <c r="J1554" s="339"/>
      <c r="K1554" s="339"/>
      <c r="L1554" s="339"/>
      <c r="M1554" s="339"/>
      <c r="N1554" s="339"/>
      <c r="O1554" s="339"/>
      <c r="P1554" s="339"/>
      <c r="Q1554" s="339"/>
    </row>
    <row r="1555" spans="1:17" ht="13.5" customHeight="1">
      <c r="A1555" s="481"/>
      <c r="B1555" s="481"/>
      <c r="C1555" s="481"/>
      <c r="D1555" s="481"/>
      <c r="E1555" s="481"/>
      <c r="F1555" s="339"/>
      <c r="G1555" s="340" t="str">
        <f>IF(ISNUMBER(E1555),E1555/'Bulk DivVar Analysis'!$I$7,"")</f>
        <v/>
      </c>
      <c r="H1555" s="338" t="str">
        <f>IF(ISNUMBER(E1555), IF(G1555&gt;'Bulk DivVar Analysis'!$J$9,"Pass","Fail"),"")</f>
        <v/>
      </c>
      <c r="I1555" s="338" t="str">
        <f t="shared" si="26"/>
        <v/>
      </c>
      <c r="J1555" s="339"/>
      <c r="K1555" s="339"/>
      <c r="L1555" s="339"/>
      <c r="M1555" s="339"/>
      <c r="N1555" s="339"/>
      <c r="O1555" s="339"/>
      <c r="P1555" s="339"/>
      <c r="Q1555" s="339"/>
    </row>
    <row r="1556" spans="1:17" ht="13.5" customHeight="1">
      <c r="A1556" s="481"/>
      <c r="B1556" s="481"/>
      <c r="C1556" s="481"/>
      <c r="D1556" s="481"/>
      <c r="E1556" s="481"/>
      <c r="F1556" s="339"/>
      <c r="G1556" s="340" t="str">
        <f>IF(ISNUMBER(E1556),E1556/'Bulk DivVar Analysis'!$I$7,"")</f>
        <v/>
      </c>
      <c r="H1556" s="338" t="str">
        <f>IF(ISNUMBER(E1556), IF(G1556&gt;'Bulk DivVar Analysis'!$J$9,"Pass","Fail"),"")</f>
        <v/>
      </c>
      <c r="I1556" s="338" t="str">
        <f t="shared" si="26"/>
        <v/>
      </c>
      <c r="J1556" s="339"/>
      <c r="K1556" s="339"/>
      <c r="L1556" s="339"/>
      <c r="M1556" s="339"/>
      <c r="N1556" s="339"/>
      <c r="O1556" s="339"/>
      <c r="P1556" s="339"/>
      <c r="Q1556" s="339"/>
    </row>
    <row r="1557" spans="1:17" ht="13.5" customHeight="1">
      <c r="A1557" s="481"/>
      <c r="B1557" s="481"/>
      <c r="C1557" s="481"/>
      <c r="D1557" s="481"/>
      <c r="E1557" s="481"/>
      <c r="F1557" s="339"/>
      <c r="G1557" s="340" t="str">
        <f>IF(ISNUMBER(E1557),E1557/'Bulk DivVar Analysis'!$I$7,"")</f>
        <v/>
      </c>
      <c r="H1557" s="338" t="str">
        <f>IF(ISNUMBER(E1557), IF(G1557&gt;'Bulk DivVar Analysis'!$J$9,"Pass","Fail"),"")</f>
        <v/>
      </c>
      <c r="I1557" s="338" t="str">
        <f t="shared" si="26"/>
        <v/>
      </c>
      <c r="J1557" s="339"/>
      <c r="K1557" s="339"/>
      <c r="L1557" s="339"/>
      <c r="M1557" s="339"/>
      <c r="N1557" s="339"/>
      <c r="O1557" s="339"/>
      <c r="P1557" s="339"/>
      <c r="Q1557" s="339"/>
    </row>
    <row r="1558" spans="1:17" ht="13.5" customHeight="1">
      <c r="A1558" s="481"/>
      <c r="B1558" s="481"/>
      <c r="C1558" s="481"/>
      <c r="D1558" s="481"/>
      <c r="E1558" s="481"/>
      <c r="F1558" s="339"/>
      <c r="G1558" s="340" t="str">
        <f>IF(ISNUMBER(E1558),E1558/'Bulk DivVar Analysis'!$I$7,"")</f>
        <v/>
      </c>
      <c r="H1558" s="338" t="str">
        <f>IF(ISNUMBER(E1558), IF(G1558&gt;'Bulk DivVar Analysis'!$J$9,"Pass","Fail"),"")</f>
        <v/>
      </c>
      <c r="I1558" s="338" t="str">
        <f t="shared" si="26"/>
        <v/>
      </c>
      <c r="J1558" s="339"/>
      <c r="K1558" s="339"/>
      <c r="L1558" s="339"/>
      <c r="M1558" s="339"/>
      <c r="N1558" s="339"/>
      <c r="O1558" s="339"/>
      <c r="P1558" s="339"/>
      <c r="Q1558" s="339"/>
    </row>
    <row r="1559" spans="1:17" ht="13.5" customHeight="1">
      <c r="A1559" s="481"/>
      <c r="B1559" s="481"/>
      <c r="C1559" s="481"/>
      <c r="D1559" s="481"/>
      <c r="E1559" s="481"/>
      <c r="F1559" s="339"/>
      <c r="G1559" s="340" t="str">
        <f>IF(ISNUMBER(E1559),E1559/'Bulk DivVar Analysis'!$I$7,"")</f>
        <v/>
      </c>
      <c r="H1559" s="338" t="str">
        <f>IF(ISNUMBER(E1559), IF(G1559&gt;'Bulk DivVar Analysis'!$J$9,"Pass","Fail"),"")</f>
        <v/>
      </c>
      <c r="I1559" s="338" t="str">
        <f t="shared" si="26"/>
        <v/>
      </c>
      <c r="J1559" s="339"/>
      <c r="K1559" s="339"/>
      <c r="L1559" s="339"/>
      <c r="M1559" s="339"/>
      <c r="N1559" s="339"/>
      <c r="O1559" s="339"/>
      <c r="P1559" s="339"/>
      <c r="Q1559" s="339"/>
    </row>
    <row r="1560" spans="1:17" ht="13.5" customHeight="1">
      <c r="A1560" s="481"/>
      <c r="B1560" s="481"/>
      <c r="C1560" s="481"/>
      <c r="D1560" s="481"/>
      <c r="E1560" s="481"/>
      <c r="F1560" s="339"/>
      <c r="G1560" s="340" t="str">
        <f>IF(ISNUMBER(E1560),E1560/'Bulk DivVar Analysis'!$I$7,"")</f>
        <v/>
      </c>
      <c r="H1560" s="338" t="str">
        <f>IF(ISNUMBER(E1560), IF(G1560&gt;'Bulk DivVar Analysis'!$J$9,"Pass","Fail"),"")</f>
        <v/>
      </c>
      <c r="I1560" s="338" t="str">
        <f t="shared" si="26"/>
        <v/>
      </c>
      <c r="J1560" s="339"/>
      <c r="K1560" s="339"/>
      <c r="L1560" s="339"/>
      <c r="M1560" s="339"/>
      <c r="N1560" s="339"/>
      <c r="O1560" s="339"/>
      <c r="P1560" s="339"/>
      <c r="Q1560" s="339"/>
    </row>
    <row r="1561" spans="1:17" ht="13.5" customHeight="1">
      <c r="A1561" s="481"/>
      <c r="B1561" s="481"/>
      <c r="C1561" s="481"/>
      <c r="D1561" s="481"/>
      <c r="E1561" s="481"/>
      <c r="F1561" s="339"/>
      <c r="G1561" s="340" t="str">
        <f>IF(ISNUMBER(E1561),E1561/'Bulk DivVar Analysis'!$I$7,"")</f>
        <v/>
      </c>
      <c r="H1561" s="338" t="str">
        <f>IF(ISNUMBER(E1561), IF(G1561&gt;'Bulk DivVar Analysis'!$J$9,"Pass","Fail"),"")</f>
        <v/>
      </c>
      <c r="I1561" s="338" t="str">
        <f t="shared" si="26"/>
        <v/>
      </c>
      <c r="J1561" s="339"/>
      <c r="K1561" s="339"/>
      <c r="L1561" s="339"/>
      <c r="M1561" s="339"/>
      <c r="N1561" s="339"/>
      <c r="O1561" s="339"/>
      <c r="P1561" s="339"/>
      <c r="Q1561" s="339"/>
    </row>
    <row r="1562" spans="1:17" ht="13.5" customHeight="1">
      <c r="A1562" s="481"/>
      <c r="B1562" s="481"/>
      <c r="C1562" s="481"/>
      <c r="D1562" s="481"/>
      <c r="E1562" s="481"/>
      <c r="F1562" s="339"/>
      <c r="G1562" s="340" t="str">
        <f>IF(ISNUMBER(E1562),E1562/'Bulk DivVar Analysis'!$I$7,"")</f>
        <v/>
      </c>
      <c r="H1562" s="338" t="str">
        <f>IF(ISNUMBER(E1562), IF(G1562&gt;'Bulk DivVar Analysis'!$J$9,"Pass","Fail"),"")</f>
        <v/>
      </c>
      <c r="I1562" s="338" t="str">
        <f t="shared" si="26"/>
        <v/>
      </c>
      <c r="J1562" s="339"/>
      <c r="K1562" s="339"/>
      <c r="L1562" s="339"/>
      <c r="M1562" s="339"/>
      <c r="N1562" s="339"/>
      <c r="O1562" s="339"/>
      <c r="P1562" s="339"/>
      <c r="Q1562" s="339"/>
    </row>
    <row r="1563" spans="1:17" ht="13.5" customHeight="1">
      <c r="A1563" s="481"/>
      <c r="B1563" s="481"/>
      <c r="C1563" s="481"/>
      <c r="D1563" s="481"/>
      <c r="E1563" s="481"/>
      <c r="F1563" s="339"/>
      <c r="G1563" s="340" t="str">
        <f>IF(ISNUMBER(E1563),E1563/'Bulk DivVar Analysis'!$I$7,"")</f>
        <v/>
      </c>
      <c r="H1563" s="338" t="str">
        <f>IF(ISNUMBER(E1563), IF(G1563&gt;'Bulk DivVar Analysis'!$J$9,"Pass","Fail"),"")</f>
        <v/>
      </c>
      <c r="I1563" s="338" t="str">
        <f t="shared" si="26"/>
        <v/>
      </c>
      <c r="J1563" s="339"/>
      <c r="K1563" s="339"/>
      <c r="L1563" s="339"/>
      <c r="M1563" s="339"/>
      <c r="N1563" s="339"/>
      <c r="O1563" s="339"/>
      <c r="P1563" s="339"/>
      <c r="Q1563" s="339"/>
    </row>
    <row r="1564" spans="1:17" ht="13.5" customHeight="1">
      <c r="A1564" s="481"/>
      <c r="B1564" s="481"/>
      <c r="C1564" s="481"/>
      <c r="D1564" s="481"/>
      <c r="E1564" s="481"/>
      <c r="F1564" s="339"/>
      <c r="G1564" s="340" t="str">
        <f>IF(ISNUMBER(E1564),E1564/'Bulk DivVar Analysis'!$I$7,"")</f>
        <v/>
      </c>
      <c r="H1564" s="338" t="str">
        <f>IF(ISNUMBER(E1564), IF(G1564&gt;'Bulk DivVar Analysis'!$J$9,"Pass","Fail"),"")</f>
        <v/>
      </c>
      <c r="I1564" s="338" t="str">
        <f t="shared" si="26"/>
        <v/>
      </c>
      <c r="J1564" s="339"/>
      <c r="K1564" s="339"/>
      <c r="L1564" s="339"/>
      <c r="M1564" s="339"/>
      <c r="N1564" s="339"/>
      <c r="O1564" s="339"/>
      <c r="P1564" s="339"/>
      <c r="Q1564" s="339"/>
    </row>
    <row r="1565" spans="1:17" ht="13.5" customHeight="1">
      <c r="A1565" s="481"/>
      <c r="B1565" s="481"/>
      <c r="C1565" s="481"/>
      <c r="D1565" s="481"/>
      <c r="E1565" s="481"/>
      <c r="F1565" s="339"/>
      <c r="G1565" s="340" t="str">
        <f>IF(ISNUMBER(E1565),E1565/'Bulk DivVar Analysis'!$I$7,"")</f>
        <v/>
      </c>
      <c r="H1565" s="338" t="str">
        <f>IF(ISNUMBER(E1565), IF(G1565&gt;'Bulk DivVar Analysis'!$J$9,"Pass","Fail"),"")</f>
        <v/>
      </c>
      <c r="I1565" s="338" t="str">
        <f t="shared" si="26"/>
        <v/>
      </c>
      <c r="J1565" s="339"/>
      <c r="K1565" s="339"/>
      <c r="L1565" s="339"/>
      <c r="M1565" s="339"/>
      <c r="N1565" s="339"/>
      <c r="O1565" s="339"/>
      <c r="P1565" s="339"/>
      <c r="Q1565" s="339"/>
    </row>
    <row r="1566" spans="1:17" ht="13.5" customHeight="1">
      <c r="A1566" s="481"/>
      <c r="B1566" s="481"/>
      <c r="C1566" s="481"/>
      <c r="D1566" s="481"/>
      <c r="E1566" s="481"/>
      <c r="F1566" s="339"/>
      <c r="G1566" s="340" t="str">
        <f>IF(ISNUMBER(E1566),E1566/'Bulk DivVar Analysis'!$I$7,"")</f>
        <v/>
      </c>
      <c r="H1566" s="338" t="str">
        <f>IF(ISNUMBER(E1566), IF(G1566&gt;'Bulk DivVar Analysis'!$J$9,"Pass","Fail"),"")</f>
        <v/>
      </c>
      <c r="I1566" s="338" t="str">
        <f t="shared" si="26"/>
        <v/>
      </c>
      <c r="J1566" s="339"/>
      <c r="K1566" s="339"/>
      <c r="L1566" s="339"/>
      <c r="M1566" s="339"/>
      <c r="N1566" s="339"/>
      <c r="O1566" s="339"/>
      <c r="P1566" s="339"/>
      <c r="Q1566" s="339"/>
    </row>
    <row r="1567" spans="1:17" ht="13.5" customHeight="1">
      <c r="A1567" s="481"/>
      <c r="B1567" s="481"/>
      <c r="C1567" s="481"/>
      <c r="D1567" s="481"/>
      <c r="E1567" s="481"/>
      <c r="F1567" s="339"/>
      <c r="G1567" s="340" t="str">
        <f>IF(ISNUMBER(E1567),E1567/'Bulk DivVar Analysis'!$I$7,"")</f>
        <v/>
      </c>
      <c r="H1567" s="338" t="str">
        <f>IF(ISNUMBER(E1567), IF(G1567&gt;'Bulk DivVar Analysis'!$J$9,"Pass","Fail"),"")</f>
        <v/>
      </c>
      <c r="I1567" s="338" t="str">
        <f t="shared" si="26"/>
        <v/>
      </c>
      <c r="J1567" s="339"/>
      <c r="K1567" s="339"/>
      <c r="L1567" s="339"/>
      <c r="M1567" s="339"/>
      <c r="N1567" s="339"/>
      <c r="O1567" s="339"/>
      <c r="P1567" s="339"/>
      <c r="Q1567" s="339"/>
    </row>
    <row r="1568" spans="1:17" ht="13.5" customHeight="1">
      <c r="A1568" s="481"/>
      <c r="B1568" s="481"/>
      <c r="C1568" s="481"/>
      <c r="D1568" s="481"/>
      <c r="E1568" s="481"/>
      <c r="F1568" s="339"/>
      <c r="G1568" s="340" t="str">
        <f>IF(ISNUMBER(E1568),E1568/'Bulk DivVar Analysis'!$I$7,"")</f>
        <v/>
      </c>
      <c r="H1568" s="338" t="str">
        <f>IF(ISNUMBER(E1568), IF(G1568&gt;'Bulk DivVar Analysis'!$J$9,"Pass","Fail"),"")</f>
        <v/>
      </c>
      <c r="I1568" s="338" t="str">
        <f t="shared" si="26"/>
        <v/>
      </c>
      <c r="J1568" s="339"/>
      <c r="K1568" s="339"/>
      <c r="L1568" s="339"/>
      <c r="M1568" s="339"/>
      <c r="N1568" s="339"/>
      <c r="O1568" s="339"/>
      <c r="P1568" s="339"/>
      <c r="Q1568" s="339"/>
    </row>
    <row r="1569" spans="1:17" ht="13.5" customHeight="1">
      <c r="A1569" s="481"/>
      <c r="B1569" s="481"/>
      <c r="C1569" s="481"/>
      <c r="D1569" s="481"/>
      <c r="E1569" s="481"/>
      <c r="F1569" s="339"/>
      <c r="G1569" s="340" t="str">
        <f>IF(ISNUMBER(E1569),E1569/'Bulk DivVar Analysis'!$I$7,"")</f>
        <v/>
      </c>
      <c r="H1569" s="338" t="str">
        <f>IF(ISNUMBER(E1569), IF(G1569&gt;'Bulk DivVar Analysis'!$J$9,"Pass","Fail"),"")</f>
        <v/>
      </c>
      <c r="I1569" s="338" t="str">
        <f t="shared" si="26"/>
        <v/>
      </c>
      <c r="J1569" s="339"/>
      <c r="K1569" s="339"/>
      <c r="L1569" s="339"/>
      <c r="M1569" s="339"/>
      <c r="N1569" s="339"/>
      <c r="O1569" s="339"/>
      <c r="P1569" s="339"/>
      <c r="Q1569" s="339"/>
    </row>
    <row r="1570" spans="1:17" ht="13.5" customHeight="1">
      <c r="A1570" s="481"/>
      <c r="B1570" s="481"/>
      <c r="C1570" s="481"/>
      <c r="D1570" s="481"/>
      <c r="E1570" s="481"/>
      <c r="F1570" s="339"/>
      <c r="G1570" s="340" t="str">
        <f>IF(ISNUMBER(E1570),E1570/'Bulk DivVar Analysis'!$I$7,"")</f>
        <v/>
      </c>
      <c r="H1570" s="338" t="str">
        <f>IF(ISNUMBER(E1570), IF(G1570&gt;'Bulk DivVar Analysis'!$J$9,"Pass","Fail"),"")</f>
        <v/>
      </c>
      <c r="I1570" s="338" t="str">
        <f t="shared" si="26"/>
        <v/>
      </c>
      <c r="J1570" s="339"/>
      <c r="K1570" s="339"/>
      <c r="L1570" s="339"/>
      <c r="M1570" s="339"/>
      <c r="N1570" s="339"/>
      <c r="O1570" s="339"/>
      <c r="P1570" s="339"/>
      <c r="Q1570" s="339"/>
    </row>
    <row r="1571" spans="1:17" ht="13.5" customHeight="1">
      <c r="A1571" s="481"/>
      <c r="B1571" s="481"/>
      <c r="C1571" s="481"/>
      <c r="D1571" s="481"/>
      <c r="E1571" s="481"/>
      <c r="F1571" s="339"/>
      <c r="G1571" s="340" t="str">
        <f>IF(ISNUMBER(E1571),E1571/'Bulk DivVar Analysis'!$I$7,"")</f>
        <v/>
      </c>
      <c r="H1571" s="338" t="str">
        <f>IF(ISNUMBER(E1571), IF(G1571&gt;'Bulk DivVar Analysis'!$J$9,"Pass","Fail"),"")</f>
        <v/>
      </c>
      <c r="I1571" s="338" t="str">
        <f t="shared" si="26"/>
        <v/>
      </c>
      <c r="J1571" s="339"/>
      <c r="K1571" s="339"/>
      <c r="L1571" s="339"/>
      <c r="M1571" s="339"/>
      <c r="N1571" s="339"/>
      <c r="O1571" s="339"/>
      <c r="P1571" s="339"/>
      <c r="Q1571" s="339"/>
    </row>
    <row r="1572" spans="1:17" ht="13.5" customHeight="1">
      <c r="A1572" s="481"/>
      <c r="B1572" s="481"/>
      <c r="C1572" s="481"/>
      <c r="D1572" s="481"/>
      <c r="E1572" s="481"/>
      <c r="F1572" s="339"/>
      <c r="G1572" s="340" t="str">
        <f>IF(ISNUMBER(E1572),E1572/'Bulk DivVar Analysis'!$I$7,"")</f>
        <v/>
      </c>
      <c r="H1572" s="338" t="str">
        <f>IF(ISNUMBER(E1572), IF(G1572&gt;'Bulk DivVar Analysis'!$J$9,"Pass","Fail"),"")</f>
        <v/>
      </c>
      <c r="I1572" s="338" t="str">
        <f t="shared" si="26"/>
        <v/>
      </c>
      <c r="J1572" s="339"/>
      <c r="K1572" s="339"/>
      <c r="L1572" s="339"/>
      <c r="M1572" s="339"/>
      <c r="N1572" s="339"/>
      <c r="O1572" s="339"/>
      <c r="P1572" s="339"/>
      <c r="Q1572" s="339"/>
    </row>
    <row r="1573" spans="1:17" ht="13.5" customHeight="1">
      <c r="A1573" s="481"/>
      <c r="B1573" s="481"/>
      <c r="C1573" s="481"/>
      <c r="D1573" s="481"/>
      <c r="E1573" s="481"/>
      <c r="F1573" s="339"/>
      <c r="G1573" s="340" t="str">
        <f>IF(ISNUMBER(E1573),E1573/'Bulk DivVar Analysis'!$I$7,"")</f>
        <v/>
      </c>
      <c r="H1573" s="338" t="str">
        <f>IF(ISNUMBER(E1573), IF(G1573&gt;'Bulk DivVar Analysis'!$J$9,"Pass","Fail"),"")</f>
        <v/>
      </c>
      <c r="I1573" s="338" t="str">
        <f t="shared" si="26"/>
        <v/>
      </c>
      <c r="J1573" s="339"/>
      <c r="K1573" s="339"/>
      <c r="L1573" s="339"/>
      <c r="M1573" s="339"/>
      <c r="N1573" s="339"/>
      <c r="O1573" s="339"/>
      <c r="P1573" s="339"/>
      <c r="Q1573" s="339"/>
    </row>
    <row r="1574" spans="1:17" ht="13.5" customHeight="1">
      <c r="A1574" s="481"/>
      <c r="B1574" s="481"/>
      <c r="C1574" s="481"/>
      <c r="D1574" s="481"/>
      <c r="E1574" s="481"/>
      <c r="F1574" s="339"/>
      <c r="G1574" s="340" t="str">
        <f>IF(ISNUMBER(E1574),E1574/'Bulk DivVar Analysis'!$I$7,"")</f>
        <v/>
      </c>
      <c r="H1574" s="338" t="str">
        <f>IF(ISNUMBER(E1574), IF(G1574&gt;'Bulk DivVar Analysis'!$J$9,"Pass","Fail"),"")</f>
        <v/>
      </c>
      <c r="I1574" s="338" t="str">
        <f t="shared" si="26"/>
        <v/>
      </c>
      <c r="J1574" s="339"/>
      <c r="K1574" s="339"/>
      <c r="L1574" s="339"/>
      <c r="M1574" s="339"/>
      <c r="N1574" s="339"/>
      <c r="O1574" s="339"/>
      <c r="P1574" s="339"/>
      <c r="Q1574" s="339"/>
    </row>
    <row r="1575" spans="1:17" ht="13.5" customHeight="1">
      <c r="A1575" s="481"/>
      <c r="B1575" s="481"/>
      <c r="C1575" s="481"/>
      <c r="D1575" s="481"/>
      <c r="E1575" s="481"/>
      <c r="F1575" s="339"/>
      <c r="G1575" s="340" t="str">
        <f>IF(ISNUMBER(E1575),E1575/'Bulk DivVar Analysis'!$I$7,"")</f>
        <v/>
      </c>
      <c r="H1575" s="338" t="str">
        <f>IF(ISNUMBER(E1575), IF(G1575&gt;'Bulk DivVar Analysis'!$J$9,"Pass","Fail"),"")</f>
        <v/>
      </c>
      <c r="I1575" s="338" t="str">
        <f t="shared" si="26"/>
        <v/>
      </c>
      <c r="J1575" s="339"/>
      <c r="K1575" s="339"/>
      <c r="L1575" s="339"/>
      <c r="M1575" s="339"/>
      <c r="N1575" s="339"/>
      <c r="O1575" s="339"/>
      <c r="P1575" s="339"/>
      <c r="Q1575" s="339"/>
    </row>
    <row r="1576" spans="1:17" ht="13.5" customHeight="1">
      <c r="A1576" s="481"/>
      <c r="B1576" s="481"/>
      <c r="C1576" s="481"/>
      <c r="D1576" s="481"/>
      <c r="E1576" s="481"/>
      <c r="F1576" s="339"/>
      <c r="G1576" s="340" t="str">
        <f>IF(ISNUMBER(E1576),E1576/'Bulk DivVar Analysis'!$I$7,"")</f>
        <v/>
      </c>
      <c r="H1576" s="338" t="str">
        <f>IF(ISNUMBER(E1576), IF(G1576&gt;'Bulk DivVar Analysis'!$J$9,"Pass","Fail"),"")</f>
        <v/>
      </c>
      <c r="I1576" s="338" t="str">
        <f t="shared" si="26"/>
        <v/>
      </c>
      <c r="J1576" s="339"/>
      <c r="K1576" s="339"/>
      <c r="L1576" s="339"/>
      <c r="M1576" s="339"/>
      <c r="N1576" s="339"/>
      <c r="O1576" s="339"/>
      <c r="P1576" s="339"/>
      <c r="Q1576" s="339"/>
    </row>
    <row r="1577" spans="1:17" ht="13.5" customHeight="1">
      <c r="A1577" s="481"/>
      <c r="B1577" s="481"/>
      <c r="C1577" s="481"/>
      <c r="D1577" s="481"/>
      <c r="E1577" s="481"/>
      <c r="F1577" s="339"/>
      <c r="G1577" s="340" t="str">
        <f>IF(ISNUMBER(E1577),E1577/'Bulk DivVar Analysis'!$I$7,"")</f>
        <v/>
      </c>
      <c r="H1577" s="338" t="str">
        <f>IF(ISNUMBER(E1577), IF(G1577&gt;'Bulk DivVar Analysis'!$J$9,"Pass","Fail"),"")</f>
        <v/>
      </c>
      <c r="I1577" s="338" t="str">
        <f t="shared" si="26"/>
        <v/>
      </c>
      <c r="J1577" s="339"/>
      <c r="K1577" s="339"/>
      <c r="L1577" s="339"/>
      <c r="M1577" s="339"/>
      <c r="N1577" s="339"/>
      <c r="O1577" s="339"/>
      <c r="P1577" s="339"/>
      <c r="Q1577" s="339"/>
    </row>
    <row r="1578" spans="1:17" ht="13.5" customHeight="1">
      <c r="A1578" s="481"/>
      <c r="B1578" s="481"/>
      <c r="C1578" s="481"/>
      <c r="D1578" s="481"/>
      <c r="E1578" s="481"/>
      <c r="F1578" s="339"/>
      <c r="G1578" s="340" t="str">
        <f>IF(ISNUMBER(E1578),E1578/'Bulk DivVar Analysis'!$I$7,"")</f>
        <v/>
      </c>
      <c r="H1578" s="338" t="str">
        <f>IF(ISNUMBER(E1578), IF(G1578&gt;'Bulk DivVar Analysis'!$J$9,"Pass","Fail"),"")</f>
        <v/>
      </c>
      <c r="I1578" s="338" t="str">
        <f t="shared" si="26"/>
        <v/>
      </c>
      <c r="J1578" s="339"/>
      <c r="K1578" s="339"/>
      <c r="L1578" s="339"/>
      <c r="M1578" s="339"/>
      <c r="N1578" s="339"/>
      <c r="O1578" s="339"/>
      <c r="P1578" s="339"/>
      <c r="Q1578" s="339"/>
    </row>
    <row r="1579" spans="1:17" ht="13.5" customHeight="1">
      <c r="A1579" s="481"/>
      <c r="B1579" s="481"/>
      <c r="C1579" s="481"/>
      <c r="D1579" s="481"/>
      <c r="E1579" s="481"/>
      <c r="F1579" s="339"/>
      <c r="G1579" s="340" t="str">
        <f>IF(ISNUMBER(E1579),E1579/'Bulk DivVar Analysis'!$I$7,"")</f>
        <v/>
      </c>
      <c r="H1579" s="338" t="str">
        <f>IF(ISNUMBER(E1579), IF(G1579&gt;'Bulk DivVar Analysis'!$J$9,"Pass","Fail"),"")</f>
        <v/>
      </c>
      <c r="I1579" s="338" t="str">
        <f t="shared" si="26"/>
        <v/>
      </c>
      <c r="J1579" s="339"/>
      <c r="K1579" s="339"/>
      <c r="L1579" s="339"/>
      <c r="M1579" s="339"/>
      <c r="N1579" s="339"/>
      <c r="O1579" s="339"/>
      <c r="P1579" s="339"/>
      <c r="Q1579" s="339"/>
    </row>
    <row r="1580" spans="1:17" ht="13.5" customHeight="1">
      <c r="A1580" s="481"/>
      <c r="B1580" s="481"/>
      <c r="C1580" s="481"/>
      <c r="D1580" s="481"/>
      <c r="E1580" s="481"/>
      <c r="F1580" s="339"/>
      <c r="G1580" s="340" t="str">
        <f>IF(ISNUMBER(E1580),E1580/'Bulk DivVar Analysis'!$I$7,"")</f>
        <v/>
      </c>
      <c r="H1580" s="338" t="str">
        <f>IF(ISNUMBER(E1580), IF(G1580&gt;'Bulk DivVar Analysis'!$J$9,"Pass","Fail"),"")</f>
        <v/>
      </c>
      <c r="I1580" s="338" t="str">
        <f t="shared" si="26"/>
        <v/>
      </c>
      <c r="J1580" s="339"/>
      <c r="K1580" s="339"/>
      <c r="L1580" s="339"/>
      <c r="M1580" s="339"/>
      <c r="N1580" s="339"/>
      <c r="O1580" s="339"/>
      <c r="P1580" s="339"/>
      <c r="Q1580" s="339"/>
    </row>
    <row r="1581" spans="1:17" ht="13.5" customHeight="1">
      <c r="A1581" s="481"/>
      <c r="B1581" s="481"/>
      <c r="C1581" s="481"/>
      <c r="D1581" s="481"/>
      <c r="E1581" s="481"/>
      <c r="F1581" s="339"/>
      <c r="G1581" s="340" t="str">
        <f>IF(ISNUMBER(E1581),E1581/'Bulk DivVar Analysis'!$I$7,"")</f>
        <v/>
      </c>
      <c r="H1581" s="338" t="str">
        <f>IF(ISNUMBER(E1581), IF(G1581&gt;'Bulk DivVar Analysis'!$J$9,"Pass","Fail"),"")</f>
        <v/>
      </c>
      <c r="I1581" s="338" t="str">
        <f t="shared" si="26"/>
        <v/>
      </c>
      <c r="J1581" s="339"/>
      <c r="K1581" s="339"/>
      <c r="L1581" s="339"/>
      <c r="M1581" s="339"/>
      <c r="N1581" s="339"/>
      <c r="O1581" s="339"/>
      <c r="P1581" s="339"/>
      <c r="Q1581" s="339"/>
    </row>
    <row r="1582" spans="1:17" ht="13.5" customHeight="1">
      <c r="A1582" s="481"/>
      <c r="B1582" s="481"/>
      <c r="C1582" s="481"/>
      <c r="D1582" s="481"/>
      <c r="E1582" s="481"/>
      <c r="F1582" s="339"/>
      <c r="G1582" s="340" t="str">
        <f>IF(ISNUMBER(E1582),E1582/'Bulk DivVar Analysis'!$I$7,"")</f>
        <v/>
      </c>
      <c r="H1582" s="338" t="str">
        <f>IF(ISNUMBER(E1582), IF(G1582&gt;'Bulk DivVar Analysis'!$J$9,"Pass","Fail"),"")</f>
        <v/>
      </c>
      <c r="I1582" s="338" t="str">
        <f t="shared" si="26"/>
        <v/>
      </c>
      <c r="J1582" s="339"/>
      <c r="K1582" s="339"/>
      <c r="L1582" s="339"/>
      <c r="M1582" s="339"/>
      <c r="N1582" s="339"/>
      <c r="O1582" s="339"/>
      <c r="P1582" s="339"/>
      <c r="Q1582" s="339"/>
    </row>
    <row r="1583" spans="1:17" ht="13.5" customHeight="1">
      <c r="A1583" s="481"/>
      <c r="B1583" s="481"/>
      <c r="C1583" s="481"/>
      <c r="D1583" s="481"/>
      <c r="E1583" s="481"/>
      <c r="F1583" s="339"/>
      <c r="G1583" s="340" t="str">
        <f>IF(ISNUMBER(E1583),E1583/'Bulk DivVar Analysis'!$I$7,"")</f>
        <v/>
      </c>
      <c r="H1583" s="338" t="str">
        <f>IF(ISNUMBER(E1583), IF(G1583&gt;'Bulk DivVar Analysis'!$J$9,"Pass","Fail"),"")</f>
        <v/>
      </c>
      <c r="I1583" s="338" t="str">
        <f t="shared" si="26"/>
        <v/>
      </c>
      <c r="J1583" s="339"/>
      <c r="K1583" s="339"/>
      <c r="L1583" s="339"/>
      <c r="M1583" s="339"/>
      <c r="N1583" s="339"/>
      <c r="O1583" s="339"/>
      <c r="P1583" s="339"/>
      <c r="Q1583" s="339"/>
    </row>
    <row r="1584" spans="1:17" ht="13.5" customHeight="1">
      <c r="A1584" s="481"/>
      <c r="B1584" s="481"/>
      <c r="C1584" s="481"/>
      <c r="D1584" s="481"/>
      <c r="E1584" s="481"/>
      <c r="F1584" s="339"/>
      <c r="G1584" s="340" t="str">
        <f>IF(ISNUMBER(E1584),E1584/'Bulk DivVar Analysis'!$I$7,"")</f>
        <v/>
      </c>
      <c r="H1584" s="338" t="str">
        <f>IF(ISNUMBER(E1584), IF(G1584&gt;'Bulk DivVar Analysis'!$J$9,"Pass","Fail"),"")</f>
        <v/>
      </c>
      <c r="I1584" s="338" t="str">
        <f t="shared" si="26"/>
        <v/>
      </c>
      <c r="J1584" s="339"/>
      <c r="K1584" s="339"/>
      <c r="L1584" s="339"/>
      <c r="M1584" s="339"/>
      <c r="N1584" s="339"/>
      <c r="O1584" s="339"/>
      <c r="P1584" s="339"/>
      <c r="Q1584" s="339"/>
    </row>
    <row r="1585" spans="1:17" ht="13.5" customHeight="1">
      <c r="A1585" s="481"/>
      <c r="B1585" s="481"/>
      <c r="C1585" s="481"/>
      <c r="D1585" s="481"/>
      <c r="E1585" s="481"/>
      <c r="F1585" s="339"/>
      <c r="G1585" s="340" t="str">
        <f>IF(ISNUMBER(E1585),E1585/'Bulk DivVar Analysis'!$I$7,"")</f>
        <v/>
      </c>
      <c r="H1585" s="338" t="str">
        <f>IF(ISNUMBER(E1585), IF(G1585&gt;'Bulk DivVar Analysis'!$J$9,"Pass","Fail"),"")</f>
        <v/>
      </c>
      <c r="I1585" s="338" t="str">
        <f t="shared" si="26"/>
        <v/>
      </c>
      <c r="J1585" s="339"/>
      <c r="K1585" s="339"/>
      <c r="L1585" s="339"/>
      <c r="M1585" s="339"/>
      <c r="N1585" s="339"/>
      <c r="O1585" s="339"/>
      <c r="P1585" s="339"/>
      <c r="Q1585" s="339"/>
    </row>
    <row r="1586" spans="1:17" ht="13.5" customHeight="1">
      <c r="A1586" s="481"/>
      <c r="B1586" s="481"/>
      <c r="C1586" s="481"/>
      <c r="D1586" s="481"/>
      <c r="E1586" s="481"/>
      <c r="F1586" s="339"/>
      <c r="G1586" s="340" t="str">
        <f>IF(ISNUMBER(E1586),E1586/'Bulk DivVar Analysis'!$I$7,"")</f>
        <v/>
      </c>
      <c r="H1586" s="338" t="str">
        <f>IF(ISNUMBER(E1586), IF(G1586&gt;'Bulk DivVar Analysis'!$J$9,"Pass","Fail"),"")</f>
        <v/>
      </c>
      <c r="I1586" s="338" t="str">
        <f t="shared" si="26"/>
        <v/>
      </c>
      <c r="J1586" s="339"/>
      <c r="K1586" s="339"/>
      <c r="L1586" s="339"/>
      <c r="M1586" s="339"/>
      <c r="N1586" s="339"/>
      <c r="O1586" s="339"/>
      <c r="P1586" s="339"/>
      <c r="Q1586" s="339"/>
    </row>
    <row r="1587" spans="1:17" ht="13.5" customHeight="1">
      <c r="A1587" s="481"/>
      <c r="B1587" s="481"/>
      <c r="C1587" s="481"/>
      <c r="D1587" s="481"/>
      <c r="E1587" s="481"/>
      <c r="F1587" s="339"/>
      <c r="G1587" s="340" t="str">
        <f>IF(ISNUMBER(E1587),E1587/'Bulk DivVar Analysis'!$I$7,"")</f>
        <v/>
      </c>
      <c r="H1587" s="338" t="str">
        <f>IF(ISNUMBER(E1587), IF(G1587&gt;'Bulk DivVar Analysis'!$J$9,"Pass","Fail"),"")</f>
        <v/>
      </c>
      <c r="I1587" s="338" t="str">
        <f t="shared" si="26"/>
        <v/>
      </c>
      <c r="J1587" s="339"/>
      <c r="K1587" s="339"/>
      <c r="L1587" s="339"/>
      <c r="M1587" s="339"/>
      <c r="N1587" s="339"/>
      <c r="O1587" s="339"/>
      <c r="P1587" s="339"/>
      <c r="Q1587" s="339"/>
    </row>
    <row r="1588" spans="1:17" ht="13.5" customHeight="1">
      <c r="A1588" s="481"/>
      <c r="B1588" s="481"/>
      <c r="C1588" s="481"/>
      <c r="D1588" s="481"/>
      <c r="E1588" s="481"/>
      <c r="F1588" s="339"/>
      <c r="G1588" s="340" t="str">
        <f>IF(ISNUMBER(E1588),E1588/'Bulk DivVar Analysis'!$I$7,"")</f>
        <v/>
      </c>
      <c r="H1588" s="338" t="str">
        <f>IF(ISNUMBER(E1588), IF(G1588&gt;'Bulk DivVar Analysis'!$J$9,"Pass","Fail"),"")</f>
        <v/>
      </c>
      <c r="I1588" s="338" t="str">
        <f t="shared" si="26"/>
        <v/>
      </c>
      <c r="J1588" s="339"/>
      <c r="K1588" s="339"/>
      <c r="L1588" s="339"/>
      <c r="M1588" s="339"/>
      <c r="N1588" s="339"/>
      <c r="O1588" s="339"/>
      <c r="P1588" s="339"/>
      <c r="Q1588" s="339"/>
    </row>
    <row r="1589" spans="1:17" ht="13.5" customHeight="1">
      <c r="A1589" s="481"/>
      <c r="B1589" s="481"/>
      <c r="C1589" s="481"/>
      <c r="D1589" s="481"/>
      <c r="E1589" s="481"/>
      <c r="F1589" s="339"/>
      <c r="G1589" s="340" t="str">
        <f>IF(ISNUMBER(E1589),E1589/'Bulk DivVar Analysis'!$I$7,"")</f>
        <v/>
      </c>
      <c r="H1589" s="338" t="str">
        <f>IF(ISNUMBER(E1589), IF(G1589&gt;'Bulk DivVar Analysis'!$J$9,"Pass","Fail"),"")</f>
        <v/>
      </c>
      <c r="I1589" s="338" t="str">
        <f t="shared" si="26"/>
        <v/>
      </c>
      <c r="J1589" s="339"/>
      <c r="K1589" s="339"/>
      <c r="L1589" s="339"/>
      <c r="M1589" s="339"/>
      <c r="N1589" s="339"/>
      <c r="O1589" s="339"/>
      <c r="P1589" s="339"/>
      <c r="Q1589" s="339"/>
    </row>
    <row r="1590" spans="1:17" ht="13.5" customHeight="1">
      <c r="A1590" s="481"/>
      <c r="B1590" s="481"/>
      <c r="C1590" s="481"/>
      <c r="D1590" s="481"/>
      <c r="E1590" s="481"/>
      <c r="F1590" s="339"/>
      <c r="G1590" s="340" t="str">
        <f>IF(ISNUMBER(E1590),E1590/'Bulk DivVar Analysis'!$I$7,"")</f>
        <v/>
      </c>
      <c r="H1590" s="338" t="str">
        <f>IF(ISNUMBER(E1590), IF(G1590&gt;'Bulk DivVar Analysis'!$J$9,"Pass","Fail"),"")</f>
        <v/>
      </c>
      <c r="I1590" s="338" t="str">
        <f t="shared" si="26"/>
        <v/>
      </c>
      <c r="J1590" s="339"/>
      <c r="K1590" s="339"/>
      <c r="L1590" s="339"/>
      <c r="M1590" s="339"/>
      <c r="N1590" s="339"/>
      <c r="O1590" s="339"/>
      <c r="P1590" s="339"/>
      <c r="Q1590" s="339"/>
    </row>
    <row r="1591" spans="1:17" ht="13.5" customHeight="1">
      <c r="A1591" s="481"/>
      <c r="B1591" s="481"/>
      <c r="C1591" s="481"/>
      <c r="D1591" s="481"/>
      <c r="E1591" s="481"/>
      <c r="F1591" s="339"/>
      <c r="G1591" s="340" t="str">
        <f>IF(ISNUMBER(E1591),E1591/'Bulk DivVar Analysis'!$I$7,"")</f>
        <v/>
      </c>
      <c r="H1591" s="338" t="str">
        <f>IF(ISNUMBER(E1591), IF(G1591&gt;'Bulk DivVar Analysis'!$J$9,"Pass","Fail"),"")</f>
        <v/>
      </c>
      <c r="I1591" s="338" t="str">
        <f t="shared" si="26"/>
        <v/>
      </c>
      <c r="J1591" s="339"/>
      <c r="K1591" s="339"/>
      <c r="L1591" s="339"/>
      <c r="M1591" s="339"/>
      <c r="N1591" s="339"/>
      <c r="O1591" s="339"/>
      <c r="P1591" s="339"/>
      <c r="Q1591" s="339"/>
    </row>
    <row r="1592" spans="1:17" ht="13.5" customHeight="1">
      <c r="A1592" s="481"/>
      <c r="B1592" s="481"/>
      <c r="C1592" s="481"/>
      <c r="D1592" s="481"/>
      <c r="E1592" s="481"/>
      <c r="F1592" s="339"/>
      <c r="G1592" s="340" t="str">
        <f>IF(ISNUMBER(E1592),E1592/'Bulk DivVar Analysis'!$I$7,"")</f>
        <v/>
      </c>
      <c r="H1592" s="338" t="str">
        <f>IF(ISNUMBER(E1592), IF(G1592&gt;'Bulk DivVar Analysis'!$J$9,"Pass","Fail"),"")</f>
        <v/>
      </c>
      <c r="I1592" s="338" t="str">
        <f t="shared" si="26"/>
        <v/>
      </c>
      <c r="J1592" s="339"/>
      <c r="K1592" s="339"/>
      <c r="L1592" s="339"/>
      <c r="M1592" s="339"/>
      <c r="N1592" s="339"/>
      <c r="O1592" s="339"/>
      <c r="P1592" s="339"/>
      <c r="Q1592" s="339"/>
    </row>
    <row r="1593" spans="1:17" ht="13.5" customHeight="1">
      <c r="A1593" s="481"/>
      <c r="B1593" s="481"/>
      <c r="C1593" s="481"/>
      <c r="D1593" s="481"/>
      <c r="E1593" s="481"/>
      <c r="F1593" s="339"/>
      <c r="G1593" s="340" t="str">
        <f>IF(ISNUMBER(E1593),E1593/'Bulk DivVar Analysis'!$I$7,"")</f>
        <v/>
      </c>
      <c r="H1593" s="338" t="str">
        <f>IF(ISNUMBER(E1593), IF(G1593&gt;'Bulk DivVar Analysis'!$J$9,"Pass","Fail"),"")</f>
        <v/>
      </c>
      <c r="I1593" s="338" t="str">
        <f t="shared" si="26"/>
        <v/>
      </c>
      <c r="J1593" s="339"/>
      <c r="K1593" s="339"/>
      <c r="L1593" s="339"/>
      <c r="M1593" s="339"/>
      <c r="N1593" s="339"/>
      <c r="O1593" s="339"/>
      <c r="P1593" s="339"/>
      <c r="Q1593" s="339"/>
    </row>
    <row r="1594" spans="1:17" ht="13.5" customHeight="1">
      <c r="A1594" s="481"/>
      <c r="B1594" s="481"/>
      <c r="C1594" s="481"/>
      <c r="D1594" s="481"/>
      <c r="E1594" s="481"/>
      <c r="F1594" s="339"/>
      <c r="G1594" s="340" t="str">
        <f>IF(ISNUMBER(E1594),E1594/'Bulk DivVar Analysis'!$I$7,"")</f>
        <v/>
      </c>
      <c r="H1594" s="338" t="str">
        <f>IF(ISNUMBER(E1594), IF(G1594&gt;'Bulk DivVar Analysis'!$J$9,"Pass","Fail"),"")</f>
        <v/>
      </c>
      <c r="I1594" s="338" t="str">
        <f t="shared" si="26"/>
        <v/>
      </c>
      <c r="J1594" s="339"/>
      <c r="K1594" s="339"/>
      <c r="L1594" s="339"/>
      <c r="M1594" s="339"/>
      <c r="N1594" s="339"/>
      <c r="O1594" s="339"/>
      <c r="P1594" s="339"/>
      <c r="Q1594" s="339"/>
    </row>
    <row r="1595" spans="1:17" ht="13.5" customHeight="1">
      <c r="A1595" s="481"/>
      <c r="B1595" s="481"/>
      <c r="C1595" s="481"/>
      <c r="D1595" s="481"/>
      <c r="E1595" s="481"/>
      <c r="F1595" s="339"/>
      <c r="G1595" s="340" t="str">
        <f>IF(ISNUMBER(E1595),E1595/'Bulk DivVar Analysis'!$I$7,"")</f>
        <v/>
      </c>
      <c r="H1595" s="338" t="str">
        <f>IF(ISNUMBER(E1595), IF(G1595&gt;'Bulk DivVar Analysis'!$J$9,"Pass","Fail"),"")</f>
        <v/>
      </c>
      <c r="I1595" s="338" t="str">
        <f t="shared" si="26"/>
        <v/>
      </c>
      <c r="J1595" s="339"/>
      <c r="K1595" s="339"/>
      <c r="L1595" s="339"/>
      <c r="M1595" s="339"/>
      <c r="N1595" s="339"/>
      <c r="O1595" s="339"/>
      <c r="P1595" s="339"/>
      <c r="Q1595" s="339"/>
    </row>
    <row r="1596" spans="1:17" ht="13.5" customHeight="1">
      <c r="A1596" s="481"/>
      <c r="B1596" s="481"/>
      <c r="C1596" s="481"/>
      <c r="D1596" s="481"/>
      <c r="E1596" s="481"/>
      <c r="F1596" s="339"/>
      <c r="G1596" s="340" t="str">
        <f>IF(ISNUMBER(E1596),E1596/'Bulk DivVar Analysis'!$I$7,"")</f>
        <v/>
      </c>
      <c r="H1596" s="338" t="str">
        <f>IF(ISNUMBER(E1596), IF(G1596&gt;'Bulk DivVar Analysis'!$J$9,"Pass","Fail"),"")</f>
        <v/>
      </c>
      <c r="I1596" s="338" t="str">
        <f t="shared" si="26"/>
        <v/>
      </c>
      <c r="J1596" s="339"/>
      <c r="K1596" s="339"/>
      <c r="L1596" s="339"/>
      <c r="M1596" s="339"/>
      <c r="N1596" s="339"/>
      <c r="O1596" s="339"/>
      <c r="P1596" s="339"/>
      <c r="Q1596" s="339"/>
    </row>
    <row r="1597" spans="1:17" ht="13.5" customHeight="1">
      <c r="A1597" s="481"/>
      <c r="B1597" s="481"/>
      <c r="C1597" s="481"/>
      <c r="D1597" s="481"/>
      <c r="E1597" s="481"/>
      <c r="F1597" s="339"/>
      <c r="G1597" s="340" t="str">
        <f>IF(ISNUMBER(E1597),E1597/'Bulk DivVar Analysis'!$I$7,"")</f>
        <v/>
      </c>
      <c r="H1597" s="338" t="str">
        <f>IF(ISNUMBER(E1597), IF(G1597&gt;'Bulk DivVar Analysis'!$J$9,"Pass","Fail"),"")</f>
        <v/>
      </c>
      <c r="I1597" s="338" t="str">
        <f t="shared" si="26"/>
        <v/>
      </c>
      <c r="J1597" s="339"/>
      <c r="K1597" s="339"/>
      <c r="L1597" s="339"/>
      <c r="M1597" s="339"/>
      <c r="N1597" s="339"/>
      <c r="O1597" s="339"/>
      <c r="P1597" s="339"/>
      <c r="Q1597" s="339"/>
    </row>
    <row r="1598" spans="1:17" ht="13.5" customHeight="1">
      <c r="A1598" s="481"/>
      <c r="B1598" s="481"/>
      <c r="C1598" s="481"/>
      <c r="D1598" s="481"/>
      <c r="E1598" s="481"/>
      <c r="F1598" s="339"/>
      <c r="G1598" s="340" t="str">
        <f>IF(ISNUMBER(E1598),E1598/'Bulk DivVar Analysis'!$I$7,"")</f>
        <v/>
      </c>
      <c r="H1598" s="338" t="str">
        <f>IF(ISNUMBER(E1598), IF(G1598&gt;'Bulk DivVar Analysis'!$J$9,"Pass","Fail"),"")</f>
        <v/>
      </c>
      <c r="I1598" s="338" t="str">
        <f t="shared" si="26"/>
        <v/>
      </c>
      <c r="J1598" s="339"/>
      <c r="K1598" s="339"/>
      <c r="L1598" s="339"/>
      <c r="M1598" s="339"/>
      <c r="N1598" s="339"/>
      <c r="O1598" s="339"/>
      <c r="P1598" s="339"/>
      <c r="Q1598" s="339"/>
    </row>
    <row r="1599" spans="1:17" ht="13.5" customHeight="1">
      <c r="A1599" s="481"/>
      <c r="B1599" s="481"/>
      <c r="C1599" s="481"/>
      <c r="D1599" s="481"/>
      <c r="E1599" s="481"/>
      <c r="F1599" s="339"/>
      <c r="G1599" s="340" t="str">
        <f>IF(ISNUMBER(E1599),E1599/'Bulk DivVar Analysis'!$I$7,"")</f>
        <v/>
      </c>
      <c r="H1599" s="338" t="str">
        <f>IF(ISNUMBER(E1599), IF(G1599&gt;'Bulk DivVar Analysis'!$J$9,"Pass","Fail"),"")</f>
        <v/>
      </c>
      <c r="I1599" s="338" t="str">
        <f t="shared" si="26"/>
        <v/>
      </c>
      <c r="J1599" s="339"/>
      <c r="K1599" s="339"/>
      <c r="L1599" s="339"/>
      <c r="M1599" s="339"/>
      <c r="N1599" s="339"/>
      <c r="O1599" s="339"/>
      <c r="P1599" s="339"/>
      <c r="Q1599" s="339"/>
    </row>
    <row r="1600" spans="1:17" ht="13.5" customHeight="1">
      <c r="A1600" s="481"/>
      <c r="B1600" s="481"/>
      <c r="C1600" s="481"/>
      <c r="D1600" s="481"/>
      <c r="E1600" s="481"/>
      <c r="F1600" s="339"/>
      <c r="G1600" s="340" t="str">
        <f>IF(ISNUMBER(E1600),E1600/'Bulk DivVar Analysis'!$I$7,"")</f>
        <v/>
      </c>
      <c r="H1600" s="338" t="str">
        <f>IF(ISNUMBER(E1600), IF(G1600&gt;'Bulk DivVar Analysis'!$J$9,"Pass","Fail"),"")</f>
        <v/>
      </c>
      <c r="I1600" s="338" t="str">
        <f t="shared" si="26"/>
        <v/>
      </c>
      <c r="J1600" s="339"/>
      <c r="K1600" s="339"/>
      <c r="L1600" s="339"/>
      <c r="M1600" s="339"/>
      <c r="N1600" s="339"/>
      <c r="O1600" s="339"/>
      <c r="P1600" s="339"/>
      <c r="Q1600" s="339"/>
    </row>
    <row r="1601" spans="1:17" ht="13.5" customHeight="1">
      <c r="A1601" s="481"/>
      <c r="B1601" s="481"/>
      <c r="C1601" s="481"/>
      <c r="D1601" s="481"/>
      <c r="E1601" s="481"/>
      <c r="F1601" s="339"/>
      <c r="G1601" s="340" t="str">
        <f>IF(ISNUMBER(E1601),E1601/'Bulk DivVar Analysis'!$I$7,"")</f>
        <v/>
      </c>
      <c r="H1601" s="338" t="str">
        <f>IF(ISNUMBER(E1601), IF(G1601&gt;'Bulk DivVar Analysis'!$J$9,"Pass","Fail"),"")</f>
        <v/>
      </c>
      <c r="I1601" s="338" t="str">
        <f t="shared" si="26"/>
        <v/>
      </c>
      <c r="J1601" s="339"/>
      <c r="K1601" s="339"/>
      <c r="L1601" s="339"/>
      <c r="M1601" s="339"/>
      <c r="N1601" s="339"/>
      <c r="O1601" s="339"/>
      <c r="P1601" s="339"/>
      <c r="Q1601" s="339"/>
    </row>
    <row r="1602" spans="1:17" ht="13.5" customHeight="1">
      <c r="A1602" s="481"/>
      <c r="B1602" s="481"/>
      <c r="C1602" s="481"/>
      <c r="D1602" s="481"/>
      <c r="E1602" s="481"/>
      <c r="F1602" s="339"/>
      <c r="G1602" s="340" t="str">
        <f>IF(ISNUMBER(E1602),E1602/'Bulk DivVar Analysis'!$I$7,"")</f>
        <v/>
      </c>
      <c r="H1602" s="338" t="str">
        <f>IF(ISNUMBER(E1602), IF(G1602&gt;'Bulk DivVar Analysis'!$J$9,"Pass","Fail"),"")</f>
        <v/>
      </c>
      <c r="I1602" s="338" t="str">
        <f t="shared" si="26"/>
        <v/>
      </c>
      <c r="J1602" s="339"/>
      <c r="K1602" s="339"/>
      <c r="L1602" s="339"/>
      <c r="M1602" s="339"/>
      <c r="N1602" s="339"/>
      <c r="O1602" s="339"/>
      <c r="P1602" s="339"/>
      <c r="Q1602" s="339"/>
    </row>
    <row r="1603" spans="1:17" ht="13.5" customHeight="1">
      <c r="A1603" s="481"/>
      <c r="B1603" s="481"/>
      <c r="C1603" s="481"/>
      <c r="D1603" s="481"/>
      <c r="E1603" s="481"/>
      <c r="F1603" s="339"/>
      <c r="G1603" s="340" t="str">
        <f>IF(ISNUMBER(E1603),E1603/'Bulk DivVar Analysis'!$I$7,"")</f>
        <v/>
      </c>
      <c r="H1603" s="338" t="str">
        <f>IF(ISNUMBER(E1603), IF(G1603&gt;'Bulk DivVar Analysis'!$J$9,"Pass","Fail"),"")</f>
        <v/>
      </c>
      <c r="I1603" s="338" t="str">
        <f t="shared" ref="I1603:I1666" si="27">_xlfn.TEXTJOIN("_",TRUE,B1603,C1603)</f>
        <v/>
      </c>
      <c r="J1603" s="339"/>
      <c r="K1603" s="339"/>
      <c r="L1603" s="339"/>
      <c r="M1603" s="339"/>
      <c r="N1603" s="339"/>
      <c r="O1603" s="339"/>
      <c r="P1603" s="339"/>
      <c r="Q1603" s="339"/>
    </row>
    <row r="1604" spans="1:17" ht="13.5" customHeight="1">
      <c r="A1604" s="481"/>
      <c r="B1604" s="481"/>
      <c r="C1604" s="481"/>
      <c r="D1604" s="481"/>
      <c r="E1604" s="481"/>
      <c r="F1604" s="339"/>
      <c r="G1604" s="340" t="str">
        <f>IF(ISNUMBER(E1604),E1604/'Bulk DivVar Analysis'!$I$7,"")</f>
        <v/>
      </c>
      <c r="H1604" s="338" t="str">
        <f>IF(ISNUMBER(E1604), IF(G1604&gt;'Bulk DivVar Analysis'!$J$9,"Pass","Fail"),"")</f>
        <v/>
      </c>
      <c r="I1604" s="338" t="str">
        <f t="shared" si="27"/>
        <v/>
      </c>
      <c r="J1604" s="339"/>
      <c r="K1604" s="339"/>
      <c r="L1604" s="339"/>
      <c r="M1604" s="339"/>
      <c r="N1604" s="339"/>
      <c r="O1604" s="339"/>
      <c r="P1604" s="339"/>
      <c r="Q1604" s="339"/>
    </row>
    <row r="1605" spans="1:17" ht="13.5" customHeight="1">
      <c r="A1605" s="481"/>
      <c r="B1605" s="481"/>
      <c r="C1605" s="481"/>
      <c r="D1605" s="481"/>
      <c r="E1605" s="481"/>
      <c r="F1605" s="339"/>
      <c r="G1605" s="340" t="str">
        <f>IF(ISNUMBER(E1605),E1605/'Bulk DivVar Analysis'!$I$7,"")</f>
        <v/>
      </c>
      <c r="H1605" s="338" t="str">
        <f>IF(ISNUMBER(E1605), IF(G1605&gt;'Bulk DivVar Analysis'!$J$9,"Pass","Fail"),"")</f>
        <v/>
      </c>
      <c r="I1605" s="338" t="str">
        <f t="shared" si="27"/>
        <v/>
      </c>
      <c r="J1605" s="339"/>
      <c r="K1605" s="339"/>
      <c r="L1605" s="339"/>
      <c r="M1605" s="339"/>
      <c r="N1605" s="339"/>
      <c r="O1605" s="339"/>
      <c r="P1605" s="339"/>
      <c r="Q1605" s="339"/>
    </row>
    <row r="1606" spans="1:17" ht="13.5" customHeight="1">
      <c r="A1606" s="481"/>
      <c r="B1606" s="481"/>
      <c r="C1606" s="481"/>
      <c r="D1606" s="481"/>
      <c r="E1606" s="481"/>
      <c r="F1606" s="339"/>
      <c r="G1606" s="340" t="str">
        <f>IF(ISNUMBER(E1606),E1606/'Bulk DivVar Analysis'!$I$7,"")</f>
        <v/>
      </c>
      <c r="H1606" s="338" t="str">
        <f>IF(ISNUMBER(E1606), IF(G1606&gt;'Bulk DivVar Analysis'!$J$9,"Pass","Fail"),"")</f>
        <v/>
      </c>
      <c r="I1606" s="338" t="str">
        <f t="shared" si="27"/>
        <v/>
      </c>
      <c r="J1606" s="339"/>
      <c r="K1606" s="339"/>
      <c r="L1606" s="339"/>
      <c r="M1606" s="339"/>
      <c r="N1606" s="339"/>
      <c r="O1606" s="339"/>
      <c r="P1606" s="339"/>
      <c r="Q1606" s="339"/>
    </row>
    <row r="1607" spans="1:17" ht="13.5" customHeight="1">
      <c r="A1607" s="481"/>
      <c r="B1607" s="481"/>
      <c r="C1607" s="481"/>
      <c r="D1607" s="481"/>
      <c r="E1607" s="481"/>
      <c r="F1607" s="339"/>
      <c r="G1607" s="340" t="str">
        <f>IF(ISNUMBER(E1607),E1607/'Bulk DivVar Analysis'!$I$7,"")</f>
        <v/>
      </c>
      <c r="H1607" s="338" t="str">
        <f>IF(ISNUMBER(E1607), IF(G1607&gt;'Bulk DivVar Analysis'!$J$9,"Pass","Fail"),"")</f>
        <v/>
      </c>
      <c r="I1607" s="338" t="str">
        <f t="shared" si="27"/>
        <v/>
      </c>
      <c r="J1607" s="339"/>
      <c r="K1607" s="339"/>
      <c r="L1607" s="339"/>
      <c r="M1607" s="339"/>
      <c r="N1607" s="339"/>
      <c r="O1607" s="339"/>
      <c r="P1607" s="339"/>
      <c r="Q1607" s="339"/>
    </row>
    <row r="1608" spans="1:17" ht="13.5" customHeight="1">
      <c r="A1608" s="481"/>
      <c r="B1608" s="481"/>
      <c r="C1608" s="481"/>
      <c r="D1608" s="481"/>
      <c r="E1608" s="481"/>
      <c r="F1608" s="339"/>
      <c r="G1608" s="340" t="str">
        <f>IF(ISNUMBER(E1608),E1608/'Bulk DivVar Analysis'!$I$7,"")</f>
        <v/>
      </c>
      <c r="H1608" s="338" t="str">
        <f>IF(ISNUMBER(E1608), IF(G1608&gt;'Bulk DivVar Analysis'!$J$9,"Pass","Fail"),"")</f>
        <v/>
      </c>
      <c r="I1608" s="338" t="str">
        <f t="shared" si="27"/>
        <v/>
      </c>
      <c r="J1608" s="339"/>
      <c r="K1608" s="339"/>
      <c r="L1608" s="339"/>
      <c r="M1608" s="339"/>
      <c r="N1608" s="339"/>
      <c r="O1608" s="339"/>
      <c r="P1608" s="339"/>
      <c r="Q1608" s="339"/>
    </row>
    <row r="1609" spans="1:17" ht="13.5" customHeight="1">
      <c r="A1609" s="481"/>
      <c r="B1609" s="481"/>
      <c r="C1609" s="481"/>
      <c r="D1609" s="481"/>
      <c r="E1609" s="481"/>
      <c r="F1609" s="339"/>
      <c r="G1609" s="340" t="str">
        <f>IF(ISNUMBER(E1609),E1609/'Bulk DivVar Analysis'!$I$7,"")</f>
        <v/>
      </c>
      <c r="H1609" s="338" t="str">
        <f>IF(ISNUMBER(E1609), IF(G1609&gt;'Bulk DivVar Analysis'!$J$9,"Pass","Fail"),"")</f>
        <v/>
      </c>
      <c r="I1609" s="338" t="str">
        <f t="shared" si="27"/>
        <v/>
      </c>
      <c r="J1609" s="339"/>
      <c r="K1609" s="339"/>
      <c r="L1609" s="339"/>
      <c r="M1609" s="339"/>
      <c r="N1609" s="339"/>
      <c r="O1609" s="339"/>
      <c r="P1609" s="339"/>
      <c r="Q1609" s="339"/>
    </row>
    <row r="1610" spans="1:17" ht="13.5" customHeight="1">
      <c r="A1610" s="481"/>
      <c r="B1610" s="481"/>
      <c r="C1610" s="481"/>
      <c r="D1610" s="481"/>
      <c r="E1610" s="481"/>
      <c r="F1610" s="339"/>
      <c r="G1610" s="340" t="str">
        <f>IF(ISNUMBER(E1610),E1610/'Bulk DivVar Analysis'!$I$7,"")</f>
        <v/>
      </c>
      <c r="H1610" s="338" t="str">
        <f>IF(ISNUMBER(E1610), IF(G1610&gt;'Bulk DivVar Analysis'!$J$9,"Pass","Fail"),"")</f>
        <v/>
      </c>
      <c r="I1610" s="338" t="str">
        <f t="shared" si="27"/>
        <v/>
      </c>
      <c r="J1610" s="339"/>
      <c r="K1610" s="339"/>
      <c r="L1610" s="339"/>
      <c r="M1610" s="339"/>
      <c r="N1610" s="339"/>
      <c r="O1610" s="339"/>
      <c r="P1610" s="339"/>
      <c r="Q1610" s="339"/>
    </row>
    <row r="1611" spans="1:17" ht="13.5" customHeight="1">
      <c r="A1611" s="481"/>
      <c r="B1611" s="481"/>
      <c r="C1611" s="481"/>
      <c r="D1611" s="481"/>
      <c r="E1611" s="481"/>
      <c r="F1611" s="339"/>
      <c r="G1611" s="340" t="str">
        <f>IF(ISNUMBER(E1611),E1611/'Bulk DivVar Analysis'!$I$7,"")</f>
        <v/>
      </c>
      <c r="H1611" s="338" t="str">
        <f>IF(ISNUMBER(E1611), IF(G1611&gt;'Bulk DivVar Analysis'!$J$9,"Pass","Fail"),"")</f>
        <v/>
      </c>
      <c r="I1611" s="338" t="str">
        <f t="shared" si="27"/>
        <v/>
      </c>
      <c r="J1611" s="339"/>
      <c r="K1611" s="339"/>
      <c r="L1611" s="339"/>
      <c r="M1611" s="339"/>
      <c r="N1611" s="339"/>
      <c r="O1611" s="339"/>
      <c r="P1611" s="339"/>
      <c r="Q1611" s="339"/>
    </row>
    <row r="1612" spans="1:17" ht="13.5" customHeight="1">
      <c r="A1612" s="481"/>
      <c r="B1612" s="481"/>
      <c r="C1612" s="481"/>
      <c r="D1612" s="481"/>
      <c r="E1612" s="481"/>
      <c r="F1612" s="339"/>
      <c r="G1612" s="340" t="str">
        <f>IF(ISNUMBER(E1612),E1612/'Bulk DivVar Analysis'!$I$7,"")</f>
        <v/>
      </c>
      <c r="H1612" s="338" t="str">
        <f>IF(ISNUMBER(E1612), IF(G1612&gt;'Bulk DivVar Analysis'!$J$9,"Pass","Fail"),"")</f>
        <v/>
      </c>
      <c r="I1612" s="338" t="str">
        <f t="shared" si="27"/>
        <v/>
      </c>
      <c r="J1612" s="339"/>
      <c r="K1612" s="339"/>
      <c r="L1612" s="339"/>
      <c r="M1612" s="339"/>
      <c r="N1612" s="339"/>
      <c r="O1612" s="339"/>
      <c r="P1612" s="339"/>
      <c r="Q1612" s="339"/>
    </row>
    <row r="1613" spans="1:17" ht="13.5" customHeight="1">
      <c r="A1613" s="481"/>
      <c r="B1613" s="481"/>
      <c r="C1613" s="481"/>
      <c r="D1613" s="481"/>
      <c r="E1613" s="481"/>
      <c r="F1613" s="339"/>
      <c r="G1613" s="340" t="str">
        <f>IF(ISNUMBER(E1613),E1613/'Bulk DivVar Analysis'!$I$7,"")</f>
        <v/>
      </c>
      <c r="H1613" s="338" t="str">
        <f>IF(ISNUMBER(E1613), IF(G1613&gt;'Bulk DivVar Analysis'!$J$9,"Pass","Fail"),"")</f>
        <v/>
      </c>
      <c r="I1613" s="338" t="str">
        <f t="shared" si="27"/>
        <v/>
      </c>
      <c r="J1613" s="339"/>
      <c r="K1613" s="339"/>
      <c r="L1613" s="339"/>
      <c r="M1613" s="339"/>
      <c r="N1613" s="339"/>
      <c r="O1613" s="339"/>
      <c r="P1613" s="339"/>
      <c r="Q1613" s="339"/>
    </row>
    <row r="1614" spans="1:17" ht="13.5" customHeight="1">
      <c r="A1614" s="481"/>
      <c r="B1614" s="481"/>
      <c r="C1614" s="481"/>
      <c r="D1614" s="481"/>
      <c r="E1614" s="481"/>
      <c r="F1614" s="339"/>
      <c r="G1614" s="340" t="str">
        <f>IF(ISNUMBER(E1614),E1614/'Bulk DivVar Analysis'!$I$7,"")</f>
        <v/>
      </c>
      <c r="H1614" s="338" t="str">
        <f>IF(ISNUMBER(E1614), IF(G1614&gt;'Bulk DivVar Analysis'!$J$9,"Pass","Fail"),"")</f>
        <v/>
      </c>
      <c r="I1614" s="338" t="str">
        <f t="shared" si="27"/>
        <v/>
      </c>
      <c r="J1614" s="339"/>
      <c r="K1614" s="339"/>
      <c r="L1614" s="339"/>
      <c r="M1614" s="339"/>
      <c r="N1614" s="339"/>
      <c r="O1614" s="339"/>
      <c r="P1614" s="339"/>
      <c r="Q1614" s="339"/>
    </row>
    <row r="1615" spans="1:17" ht="13.5" customHeight="1">
      <c r="A1615" s="481"/>
      <c r="B1615" s="481"/>
      <c r="C1615" s="481"/>
      <c r="D1615" s="481"/>
      <c r="E1615" s="481"/>
      <c r="F1615" s="339"/>
      <c r="G1615" s="340" t="str">
        <f>IF(ISNUMBER(E1615),E1615/'Bulk DivVar Analysis'!$I$7,"")</f>
        <v/>
      </c>
      <c r="H1615" s="338" t="str">
        <f>IF(ISNUMBER(E1615), IF(G1615&gt;'Bulk DivVar Analysis'!$J$9,"Pass","Fail"),"")</f>
        <v/>
      </c>
      <c r="I1615" s="338" t="str">
        <f t="shared" si="27"/>
        <v/>
      </c>
      <c r="J1615" s="339"/>
      <c r="K1615" s="339"/>
      <c r="L1615" s="339"/>
      <c r="M1615" s="339"/>
      <c r="N1615" s="339"/>
      <c r="O1615" s="339"/>
      <c r="P1615" s="339"/>
      <c r="Q1615" s="339"/>
    </row>
    <row r="1616" spans="1:17" ht="13.5" customHeight="1">
      <c r="A1616" s="481"/>
      <c r="B1616" s="481"/>
      <c r="C1616" s="481"/>
      <c r="D1616" s="481"/>
      <c r="E1616" s="481"/>
      <c r="F1616" s="339"/>
      <c r="G1616" s="340" t="str">
        <f>IF(ISNUMBER(E1616),E1616/'Bulk DivVar Analysis'!$I$7,"")</f>
        <v/>
      </c>
      <c r="H1616" s="338" t="str">
        <f>IF(ISNUMBER(E1616), IF(G1616&gt;'Bulk DivVar Analysis'!$J$9,"Pass","Fail"),"")</f>
        <v/>
      </c>
      <c r="I1616" s="338" t="str">
        <f t="shared" si="27"/>
        <v/>
      </c>
      <c r="J1616" s="339"/>
      <c r="K1616" s="339"/>
      <c r="L1616" s="339"/>
      <c r="M1616" s="339"/>
      <c r="N1616" s="339"/>
      <c r="O1616" s="339"/>
      <c r="P1616" s="339"/>
      <c r="Q1616" s="339"/>
    </row>
    <row r="1617" spans="1:17" ht="13.5" customHeight="1">
      <c r="A1617" s="481"/>
      <c r="B1617" s="481"/>
      <c r="C1617" s="481"/>
      <c r="D1617" s="481"/>
      <c r="E1617" s="481"/>
      <c r="F1617" s="339"/>
      <c r="G1617" s="340" t="str">
        <f>IF(ISNUMBER(E1617),E1617/'Bulk DivVar Analysis'!$I$7,"")</f>
        <v/>
      </c>
      <c r="H1617" s="338" t="str">
        <f>IF(ISNUMBER(E1617), IF(G1617&gt;'Bulk DivVar Analysis'!$J$9,"Pass","Fail"),"")</f>
        <v/>
      </c>
      <c r="I1617" s="338" t="str">
        <f t="shared" si="27"/>
        <v/>
      </c>
      <c r="J1617" s="339"/>
      <c r="K1617" s="339"/>
      <c r="L1617" s="339"/>
      <c r="M1617" s="339"/>
      <c r="N1617" s="339"/>
      <c r="O1617" s="339"/>
      <c r="P1617" s="339"/>
      <c r="Q1617" s="339"/>
    </row>
    <row r="1618" spans="1:17" ht="13.5" customHeight="1">
      <c r="A1618" s="481"/>
      <c r="B1618" s="481"/>
      <c r="C1618" s="481"/>
      <c r="D1618" s="481"/>
      <c r="E1618" s="481"/>
      <c r="F1618" s="339"/>
      <c r="G1618" s="340" t="str">
        <f>IF(ISNUMBER(E1618),E1618/'Bulk DivVar Analysis'!$I$7,"")</f>
        <v/>
      </c>
      <c r="H1618" s="338" t="str">
        <f>IF(ISNUMBER(E1618), IF(G1618&gt;'Bulk DivVar Analysis'!$J$9,"Pass","Fail"),"")</f>
        <v/>
      </c>
      <c r="I1618" s="338" t="str">
        <f t="shared" si="27"/>
        <v/>
      </c>
      <c r="J1618" s="339"/>
      <c r="K1618" s="339"/>
      <c r="L1618" s="339"/>
      <c r="M1618" s="339"/>
      <c r="N1618" s="339"/>
      <c r="O1618" s="339"/>
      <c r="P1618" s="339"/>
      <c r="Q1618" s="339"/>
    </row>
    <row r="1619" spans="1:17" ht="13.5" customHeight="1">
      <c r="A1619" s="481"/>
      <c r="B1619" s="481"/>
      <c r="C1619" s="481"/>
      <c r="D1619" s="481"/>
      <c r="E1619" s="481"/>
      <c r="F1619" s="339"/>
      <c r="G1619" s="340" t="str">
        <f>IF(ISNUMBER(E1619),E1619/'Bulk DivVar Analysis'!$I$7,"")</f>
        <v/>
      </c>
      <c r="H1619" s="338" t="str">
        <f>IF(ISNUMBER(E1619), IF(G1619&gt;'Bulk DivVar Analysis'!$J$9,"Pass","Fail"),"")</f>
        <v/>
      </c>
      <c r="I1619" s="338" t="str">
        <f t="shared" si="27"/>
        <v/>
      </c>
      <c r="J1619" s="339"/>
      <c r="K1619" s="339"/>
      <c r="L1619" s="339"/>
      <c r="M1619" s="339"/>
      <c r="N1619" s="339"/>
      <c r="O1619" s="339"/>
      <c r="P1619" s="339"/>
      <c r="Q1619" s="339"/>
    </row>
    <row r="1620" spans="1:17" ht="13.5" customHeight="1">
      <c r="A1620" s="481"/>
      <c r="B1620" s="481"/>
      <c r="C1620" s="481"/>
      <c r="D1620" s="481"/>
      <c r="E1620" s="481"/>
      <c r="F1620" s="339"/>
      <c r="G1620" s="340" t="str">
        <f>IF(ISNUMBER(E1620),E1620/'Bulk DivVar Analysis'!$I$7,"")</f>
        <v/>
      </c>
      <c r="H1620" s="338" t="str">
        <f>IF(ISNUMBER(E1620), IF(G1620&gt;'Bulk DivVar Analysis'!$J$9,"Pass","Fail"),"")</f>
        <v/>
      </c>
      <c r="I1620" s="338" t="str">
        <f t="shared" si="27"/>
        <v/>
      </c>
      <c r="J1620" s="339"/>
      <c r="K1620" s="339"/>
      <c r="L1620" s="339"/>
      <c r="M1620" s="339"/>
      <c r="N1620" s="339"/>
      <c r="O1620" s="339"/>
      <c r="P1620" s="339"/>
      <c r="Q1620" s="339"/>
    </row>
    <row r="1621" spans="1:17" ht="13.5" customHeight="1">
      <c r="A1621" s="481"/>
      <c r="B1621" s="481"/>
      <c r="C1621" s="481"/>
      <c r="D1621" s="481"/>
      <c r="E1621" s="481"/>
      <c r="F1621" s="339"/>
      <c r="G1621" s="340" t="str">
        <f>IF(ISNUMBER(E1621),E1621/'Bulk DivVar Analysis'!$I$7,"")</f>
        <v/>
      </c>
      <c r="H1621" s="338" t="str">
        <f>IF(ISNUMBER(E1621), IF(G1621&gt;'Bulk DivVar Analysis'!$J$9,"Pass","Fail"),"")</f>
        <v/>
      </c>
      <c r="I1621" s="338" t="str">
        <f t="shared" si="27"/>
        <v/>
      </c>
      <c r="J1621" s="339"/>
      <c r="K1621" s="339"/>
      <c r="L1621" s="339"/>
      <c r="M1621" s="339"/>
      <c r="N1621" s="339"/>
      <c r="O1621" s="339"/>
      <c r="P1621" s="339"/>
      <c r="Q1621" s="339"/>
    </row>
    <row r="1622" spans="1:17" ht="13.5" customHeight="1">
      <c r="A1622" s="481"/>
      <c r="B1622" s="481"/>
      <c r="C1622" s="481"/>
      <c r="D1622" s="481"/>
      <c r="E1622" s="481"/>
      <c r="F1622" s="339"/>
      <c r="G1622" s="340" t="str">
        <f>IF(ISNUMBER(E1622),E1622/'Bulk DivVar Analysis'!$I$7,"")</f>
        <v/>
      </c>
      <c r="H1622" s="338" t="str">
        <f>IF(ISNUMBER(E1622), IF(G1622&gt;'Bulk DivVar Analysis'!$J$9,"Pass","Fail"),"")</f>
        <v/>
      </c>
      <c r="I1622" s="338" t="str">
        <f t="shared" si="27"/>
        <v/>
      </c>
      <c r="J1622" s="339"/>
      <c r="K1622" s="339"/>
      <c r="L1622" s="339"/>
      <c r="M1622" s="339"/>
      <c r="N1622" s="339"/>
      <c r="O1622" s="339"/>
      <c r="P1622" s="339"/>
      <c r="Q1622" s="339"/>
    </row>
    <row r="1623" spans="1:17" ht="13.5" customHeight="1">
      <c r="A1623" s="481"/>
      <c r="B1623" s="481"/>
      <c r="C1623" s="481"/>
      <c r="D1623" s="481"/>
      <c r="E1623" s="481"/>
      <c r="F1623" s="339"/>
      <c r="G1623" s="340" t="str">
        <f>IF(ISNUMBER(E1623),E1623/'Bulk DivVar Analysis'!$I$7,"")</f>
        <v/>
      </c>
      <c r="H1623" s="338" t="str">
        <f>IF(ISNUMBER(E1623), IF(G1623&gt;'Bulk DivVar Analysis'!$J$9,"Pass","Fail"),"")</f>
        <v/>
      </c>
      <c r="I1623" s="338" t="str">
        <f t="shared" si="27"/>
        <v/>
      </c>
      <c r="J1623" s="339"/>
      <c r="K1623" s="339"/>
      <c r="L1623" s="339"/>
      <c r="M1623" s="339"/>
      <c r="N1623" s="339"/>
      <c r="O1623" s="339"/>
      <c r="P1623" s="339"/>
      <c r="Q1623" s="339"/>
    </row>
    <row r="1624" spans="1:17" ht="13.5" customHeight="1">
      <c r="A1624" s="481"/>
      <c r="B1624" s="481"/>
      <c r="C1624" s="481"/>
      <c r="D1624" s="481"/>
      <c r="E1624" s="481"/>
      <c r="F1624" s="339"/>
      <c r="G1624" s="340" t="str">
        <f>IF(ISNUMBER(E1624),E1624/'Bulk DivVar Analysis'!$I$7,"")</f>
        <v/>
      </c>
      <c r="H1624" s="338" t="str">
        <f>IF(ISNUMBER(E1624), IF(G1624&gt;'Bulk DivVar Analysis'!$J$9,"Pass","Fail"),"")</f>
        <v/>
      </c>
      <c r="I1624" s="338" t="str">
        <f t="shared" si="27"/>
        <v/>
      </c>
      <c r="J1624" s="339"/>
      <c r="K1624" s="339"/>
      <c r="L1624" s="339"/>
      <c r="M1624" s="339"/>
      <c r="N1624" s="339"/>
      <c r="O1624" s="339"/>
      <c r="P1624" s="339"/>
      <c r="Q1624" s="339"/>
    </row>
    <row r="1625" spans="1:17" ht="13.5" customHeight="1">
      <c r="A1625" s="481"/>
      <c r="B1625" s="481"/>
      <c r="C1625" s="481"/>
      <c r="D1625" s="481"/>
      <c r="E1625" s="481"/>
      <c r="F1625" s="339"/>
      <c r="G1625" s="340" t="str">
        <f>IF(ISNUMBER(E1625),E1625/'Bulk DivVar Analysis'!$I$7,"")</f>
        <v/>
      </c>
      <c r="H1625" s="338" t="str">
        <f>IF(ISNUMBER(E1625), IF(G1625&gt;'Bulk DivVar Analysis'!$J$9,"Pass","Fail"),"")</f>
        <v/>
      </c>
      <c r="I1625" s="338" t="str">
        <f t="shared" si="27"/>
        <v/>
      </c>
      <c r="J1625" s="339"/>
      <c r="K1625" s="339"/>
      <c r="L1625" s="339"/>
      <c r="M1625" s="339"/>
      <c r="N1625" s="339"/>
      <c r="O1625" s="339"/>
      <c r="P1625" s="339"/>
      <c r="Q1625" s="339"/>
    </row>
    <row r="1626" spans="1:17" ht="13.5" customHeight="1">
      <c r="A1626" s="481"/>
      <c r="B1626" s="481"/>
      <c r="C1626" s="481"/>
      <c r="D1626" s="481"/>
      <c r="E1626" s="481"/>
      <c r="F1626" s="339"/>
      <c r="G1626" s="340" t="str">
        <f>IF(ISNUMBER(E1626),E1626/'Bulk DivVar Analysis'!$I$7,"")</f>
        <v/>
      </c>
      <c r="H1626" s="338" t="str">
        <f>IF(ISNUMBER(E1626), IF(G1626&gt;'Bulk DivVar Analysis'!$J$9,"Pass","Fail"),"")</f>
        <v/>
      </c>
      <c r="I1626" s="338" t="str">
        <f t="shared" si="27"/>
        <v/>
      </c>
      <c r="J1626" s="339"/>
      <c r="K1626" s="339"/>
      <c r="L1626" s="339"/>
      <c r="M1626" s="339"/>
      <c r="N1626" s="339"/>
      <c r="O1626" s="339"/>
      <c r="P1626" s="339"/>
      <c r="Q1626" s="339"/>
    </row>
    <row r="1627" spans="1:17" ht="13.5" customHeight="1">
      <c r="A1627" s="481"/>
      <c r="B1627" s="481"/>
      <c r="C1627" s="481"/>
      <c r="D1627" s="481"/>
      <c r="E1627" s="481"/>
      <c r="F1627" s="339"/>
      <c r="G1627" s="340" t="str">
        <f>IF(ISNUMBER(E1627),E1627/'Bulk DivVar Analysis'!$I$7,"")</f>
        <v/>
      </c>
      <c r="H1627" s="338" t="str">
        <f>IF(ISNUMBER(E1627), IF(G1627&gt;'Bulk DivVar Analysis'!$J$9,"Pass","Fail"),"")</f>
        <v/>
      </c>
      <c r="I1627" s="338" t="str">
        <f t="shared" si="27"/>
        <v/>
      </c>
      <c r="J1627" s="339"/>
      <c r="K1627" s="339"/>
      <c r="L1627" s="339"/>
      <c r="M1627" s="339"/>
      <c r="N1627" s="339"/>
      <c r="O1627" s="339"/>
      <c r="P1627" s="339"/>
      <c r="Q1627" s="339"/>
    </row>
    <row r="1628" spans="1:17" ht="13.5" customHeight="1">
      <c r="A1628" s="481"/>
      <c r="B1628" s="481"/>
      <c r="C1628" s="481"/>
      <c r="D1628" s="481"/>
      <c r="E1628" s="481"/>
      <c r="F1628" s="339"/>
      <c r="G1628" s="340" t="str">
        <f>IF(ISNUMBER(E1628),E1628/'Bulk DivVar Analysis'!$I$7,"")</f>
        <v/>
      </c>
      <c r="H1628" s="338" t="str">
        <f>IF(ISNUMBER(E1628), IF(G1628&gt;'Bulk DivVar Analysis'!$J$9,"Pass","Fail"),"")</f>
        <v/>
      </c>
      <c r="I1628" s="338" t="str">
        <f t="shared" si="27"/>
        <v/>
      </c>
      <c r="J1628" s="339"/>
      <c r="K1628" s="339"/>
      <c r="L1628" s="339"/>
      <c r="M1628" s="339"/>
      <c r="N1628" s="339"/>
      <c r="O1628" s="339"/>
      <c r="P1628" s="339"/>
      <c r="Q1628" s="339"/>
    </row>
    <row r="1629" spans="1:17" ht="13.5" customHeight="1">
      <c r="A1629" s="481"/>
      <c r="B1629" s="481"/>
      <c r="C1629" s="481"/>
      <c r="D1629" s="481"/>
      <c r="E1629" s="481"/>
      <c r="F1629" s="339"/>
      <c r="G1629" s="340" t="str">
        <f>IF(ISNUMBER(E1629),E1629/'Bulk DivVar Analysis'!$I$7,"")</f>
        <v/>
      </c>
      <c r="H1629" s="338" t="str">
        <f>IF(ISNUMBER(E1629), IF(G1629&gt;'Bulk DivVar Analysis'!$J$9,"Pass","Fail"),"")</f>
        <v/>
      </c>
      <c r="I1629" s="338" t="str">
        <f t="shared" si="27"/>
        <v/>
      </c>
      <c r="J1629" s="339"/>
      <c r="K1629" s="339"/>
      <c r="L1629" s="339"/>
      <c r="M1629" s="339"/>
      <c r="N1629" s="339"/>
      <c r="O1629" s="339"/>
      <c r="P1629" s="339"/>
      <c r="Q1629" s="339"/>
    </row>
    <row r="1630" spans="1:17" ht="13.5" customHeight="1">
      <c r="A1630" s="481"/>
      <c r="B1630" s="481"/>
      <c r="C1630" s="481"/>
      <c r="D1630" s="481"/>
      <c r="E1630" s="481"/>
      <c r="F1630" s="339"/>
      <c r="G1630" s="340" t="str">
        <f>IF(ISNUMBER(E1630),E1630/'Bulk DivVar Analysis'!$I$7,"")</f>
        <v/>
      </c>
      <c r="H1630" s="338" t="str">
        <f>IF(ISNUMBER(E1630), IF(G1630&gt;'Bulk DivVar Analysis'!$J$9,"Pass","Fail"),"")</f>
        <v/>
      </c>
      <c r="I1630" s="338" t="str">
        <f t="shared" si="27"/>
        <v/>
      </c>
      <c r="J1630" s="339"/>
      <c r="K1630" s="339"/>
      <c r="L1630" s="339"/>
      <c r="M1630" s="339"/>
      <c r="N1630" s="339"/>
      <c r="O1630" s="339"/>
      <c r="P1630" s="339"/>
      <c r="Q1630" s="339"/>
    </row>
    <row r="1631" spans="1:17" ht="13.5" customHeight="1">
      <c r="A1631" s="481"/>
      <c r="B1631" s="481"/>
      <c r="C1631" s="481"/>
      <c r="D1631" s="481"/>
      <c r="E1631" s="481"/>
      <c r="F1631" s="339"/>
      <c r="G1631" s="340" t="str">
        <f>IF(ISNUMBER(E1631),E1631/'Bulk DivVar Analysis'!$I$7,"")</f>
        <v/>
      </c>
      <c r="H1631" s="338" t="str">
        <f>IF(ISNUMBER(E1631), IF(G1631&gt;'Bulk DivVar Analysis'!$J$9,"Pass","Fail"),"")</f>
        <v/>
      </c>
      <c r="I1631" s="338" t="str">
        <f t="shared" si="27"/>
        <v/>
      </c>
      <c r="J1631" s="339"/>
      <c r="K1631" s="339"/>
      <c r="L1631" s="339"/>
      <c r="M1631" s="339"/>
      <c r="N1631" s="339"/>
      <c r="O1631" s="339"/>
      <c r="P1631" s="339"/>
      <c r="Q1631" s="339"/>
    </row>
    <row r="1632" spans="1:17" ht="13.5" customHeight="1">
      <c r="A1632" s="481"/>
      <c r="B1632" s="481"/>
      <c r="C1632" s="481"/>
      <c r="D1632" s="481"/>
      <c r="E1632" s="481"/>
      <c r="F1632" s="339"/>
      <c r="G1632" s="340" t="str">
        <f>IF(ISNUMBER(E1632),E1632/'Bulk DivVar Analysis'!$I$7,"")</f>
        <v/>
      </c>
      <c r="H1632" s="338" t="str">
        <f>IF(ISNUMBER(E1632), IF(G1632&gt;'Bulk DivVar Analysis'!$J$9,"Pass","Fail"),"")</f>
        <v/>
      </c>
      <c r="I1632" s="338" t="str">
        <f t="shared" si="27"/>
        <v/>
      </c>
      <c r="J1632" s="339"/>
      <c r="K1632" s="339"/>
      <c r="L1632" s="339"/>
      <c r="M1632" s="339"/>
      <c r="N1632" s="339"/>
      <c r="O1632" s="339"/>
      <c r="P1632" s="339"/>
      <c r="Q1632" s="339"/>
    </row>
    <row r="1633" spans="1:17" ht="13.5" customHeight="1">
      <c r="A1633" s="481"/>
      <c r="B1633" s="481"/>
      <c r="C1633" s="481"/>
      <c r="D1633" s="481"/>
      <c r="E1633" s="481"/>
      <c r="F1633" s="339"/>
      <c r="G1633" s="340" t="str">
        <f>IF(ISNUMBER(E1633),E1633/'Bulk DivVar Analysis'!$I$7,"")</f>
        <v/>
      </c>
      <c r="H1633" s="338" t="str">
        <f>IF(ISNUMBER(E1633), IF(G1633&gt;'Bulk DivVar Analysis'!$J$9,"Pass","Fail"),"")</f>
        <v/>
      </c>
      <c r="I1633" s="338" t="str">
        <f t="shared" si="27"/>
        <v/>
      </c>
      <c r="J1633" s="339"/>
      <c r="K1633" s="339"/>
      <c r="L1633" s="339"/>
      <c r="M1633" s="339"/>
      <c r="N1633" s="339"/>
      <c r="O1633" s="339"/>
      <c r="P1633" s="339"/>
      <c r="Q1633" s="339"/>
    </row>
    <row r="1634" spans="1:17" ht="13.5" customHeight="1">
      <c r="A1634" s="481"/>
      <c r="B1634" s="481"/>
      <c r="C1634" s="481"/>
      <c r="D1634" s="481"/>
      <c r="E1634" s="481"/>
      <c r="F1634" s="339"/>
      <c r="G1634" s="340" t="str">
        <f>IF(ISNUMBER(E1634),E1634/'Bulk DivVar Analysis'!$I$7,"")</f>
        <v/>
      </c>
      <c r="H1634" s="338" t="str">
        <f>IF(ISNUMBER(E1634), IF(G1634&gt;'Bulk DivVar Analysis'!$J$9,"Pass","Fail"),"")</f>
        <v/>
      </c>
      <c r="I1634" s="338" t="str">
        <f t="shared" si="27"/>
        <v/>
      </c>
      <c r="J1634" s="339"/>
      <c r="K1634" s="339"/>
      <c r="L1634" s="339"/>
      <c r="M1634" s="339"/>
      <c r="N1634" s="339"/>
      <c r="O1634" s="339"/>
      <c r="P1634" s="339"/>
      <c r="Q1634" s="339"/>
    </row>
    <row r="1635" spans="1:17" ht="13.5" customHeight="1">
      <c r="A1635" s="481"/>
      <c r="B1635" s="481"/>
      <c r="C1635" s="481"/>
      <c r="D1635" s="481"/>
      <c r="E1635" s="481"/>
      <c r="F1635" s="339"/>
      <c r="G1635" s="340" t="str">
        <f>IF(ISNUMBER(E1635),E1635/'Bulk DivVar Analysis'!$I$7,"")</f>
        <v/>
      </c>
      <c r="H1635" s="338" t="str">
        <f>IF(ISNUMBER(E1635), IF(G1635&gt;'Bulk DivVar Analysis'!$J$9,"Pass","Fail"),"")</f>
        <v/>
      </c>
      <c r="I1635" s="338" t="str">
        <f t="shared" si="27"/>
        <v/>
      </c>
      <c r="J1635" s="339"/>
      <c r="K1635" s="339"/>
      <c r="L1635" s="339"/>
      <c r="M1635" s="339"/>
      <c r="N1635" s="339"/>
      <c r="O1635" s="339"/>
      <c r="P1635" s="339"/>
      <c r="Q1635" s="339"/>
    </row>
    <row r="1636" spans="1:17" ht="13.5" customHeight="1">
      <c r="A1636" s="481"/>
      <c r="B1636" s="481"/>
      <c r="C1636" s="481"/>
      <c r="D1636" s="481"/>
      <c r="E1636" s="481"/>
      <c r="F1636" s="339"/>
      <c r="G1636" s="340" t="str">
        <f>IF(ISNUMBER(E1636),E1636/'Bulk DivVar Analysis'!$I$7,"")</f>
        <v/>
      </c>
      <c r="H1636" s="338" t="str">
        <f>IF(ISNUMBER(E1636), IF(G1636&gt;'Bulk DivVar Analysis'!$J$9,"Pass","Fail"),"")</f>
        <v/>
      </c>
      <c r="I1636" s="338" t="str">
        <f t="shared" si="27"/>
        <v/>
      </c>
      <c r="J1636" s="339"/>
      <c r="K1636" s="339"/>
      <c r="L1636" s="339"/>
      <c r="M1636" s="339"/>
      <c r="N1636" s="339"/>
      <c r="O1636" s="339"/>
      <c r="P1636" s="339"/>
      <c r="Q1636" s="339"/>
    </row>
    <row r="1637" spans="1:17" ht="13.5" customHeight="1">
      <c r="A1637" s="481"/>
      <c r="B1637" s="481"/>
      <c r="C1637" s="481"/>
      <c r="D1637" s="481"/>
      <c r="E1637" s="481"/>
      <c r="F1637" s="339"/>
      <c r="G1637" s="340" t="str">
        <f>IF(ISNUMBER(E1637),E1637/'Bulk DivVar Analysis'!$I$7,"")</f>
        <v/>
      </c>
      <c r="H1637" s="338" t="str">
        <f>IF(ISNUMBER(E1637), IF(G1637&gt;'Bulk DivVar Analysis'!$J$9,"Pass","Fail"),"")</f>
        <v/>
      </c>
      <c r="I1637" s="338" t="str">
        <f t="shared" si="27"/>
        <v/>
      </c>
      <c r="J1637" s="339"/>
      <c r="K1637" s="339"/>
      <c r="L1637" s="339"/>
      <c r="M1637" s="339"/>
      <c r="N1637" s="339"/>
      <c r="O1637" s="339"/>
      <c r="P1637" s="339"/>
      <c r="Q1637" s="339"/>
    </row>
    <row r="1638" spans="1:17" ht="13.5" customHeight="1">
      <c r="A1638" s="481"/>
      <c r="B1638" s="481"/>
      <c r="C1638" s="481"/>
      <c r="D1638" s="481"/>
      <c r="E1638" s="481"/>
      <c r="F1638" s="339"/>
      <c r="G1638" s="340" t="str">
        <f>IF(ISNUMBER(E1638),E1638/'Bulk DivVar Analysis'!$I$7,"")</f>
        <v/>
      </c>
      <c r="H1638" s="338" t="str">
        <f>IF(ISNUMBER(E1638), IF(G1638&gt;'Bulk DivVar Analysis'!$J$9,"Pass","Fail"),"")</f>
        <v/>
      </c>
      <c r="I1638" s="338" t="str">
        <f t="shared" si="27"/>
        <v/>
      </c>
      <c r="J1638" s="339"/>
      <c r="K1638" s="339"/>
      <c r="L1638" s="339"/>
      <c r="M1638" s="339"/>
      <c r="N1638" s="339"/>
      <c r="O1638" s="339"/>
      <c r="P1638" s="339"/>
      <c r="Q1638" s="339"/>
    </row>
    <row r="1639" spans="1:17" ht="13.5" customHeight="1">
      <c r="A1639" s="481"/>
      <c r="B1639" s="481"/>
      <c r="C1639" s="481"/>
      <c r="D1639" s="481"/>
      <c r="E1639" s="481"/>
      <c r="F1639" s="339"/>
      <c r="G1639" s="340" t="str">
        <f>IF(ISNUMBER(E1639),E1639/'Bulk DivVar Analysis'!$I$7,"")</f>
        <v/>
      </c>
      <c r="H1639" s="338" t="str">
        <f>IF(ISNUMBER(E1639), IF(G1639&gt;'Bulk DivVar Analysis'!$J$9,"Pass","Fail"),"")</f>
        <v/>
      </c>
      <c r="I1639" s="338" t="str">
        <f t="shared" si="27"/>
        <v/>
      </c>
      <c r="J1639" s="339"/>
      <c r="K1639" s="339"/>
      <c r="L1639" s="339"/>
      <c r="M1639" s="339"/>
      <c r="N1639" s="339"/>
      <c r="O1639" s="339"/>
      <c r="P1639" s="339"/>
      <c r="Q1639" s="339"/>
    </row>
    <row r="1640" spans="1:17" ht="13.5" customHeight="1">
      <c r="A1640" s="481"/>
      <c r="B1640" s="481"/>
      <c r="C1640" s="481"/>
      <c r="D1640" s="481"/>
      <c r="E1640" s="481"/>
      <c r="F1640" s="339"/>
      <c r="G1640" s="340" t="str">
        <f>IF(ISNUMBER(E1640),E1640/'Bulk DivVar Analysis'!$I$7,"")</f>
        <v/>
      </c>
      <c r="H1640" s="338" t="str">
        <f>IF(ISNUMBER(E1640), IF(G1640&gt;'Bulk DivVar Analysis'!$J$9,"Pass","Fail"),"")</f>
        <v/>
      </c>
      <c r="I1640" s="338" t="str">
        <f t="shared" si="27"/>
        <v/>
      </c>
      <c r="J1640" s="339"/>
      <c r="K1640" s="339"/>
      <c r="L1640" s="339"/>
      <c r="M1640" s="339"/>
      <c r="N1640" s="339"/>
      <c r="O1640" s="339"/>
      <c r="P1640" s="339"/>
      <c r="Q1640" s="339"/>
    </row>
    <row r="1641" spans="1:17" ht="13.5" customHeight="1">
      <c r="A1641" s="481"/>
      <c r="B1641" s="481"/>
      <c r="C1641" s="481"/>
      <c r="D1641" s="481"/>
      <c r="E1641" s="481"/>
      <c r="F1641" s="339"/>
      <c r="G1641" s="340" t="str">
        <f>IF(ISNUMBER(E1641),E1641/'Bulk DivVar Analysis'!$I$7,"")</f>
        <v/>
      </c>
      <c r="H1641" s="338" t="str">
        <f>IF(ISNUMBER(E1641), IF(G1641&gt;'Bulk DivVar Analysis'!$J$9,"Pass","Fail"),"")</f>
        <v/>
      </c>
      <c r="I1641" s="338" t="str">
        <f t="shared" si="27"/>
        <v/>
      </c>
      <c r="J1641" s="339"/>
      <c r="K1641" s="339"/>
      <c r="L1641" s="339"/>
      <c r="M1641" s="339"/>
      <c r="N1641" s="339"/>
      <c r="O1641" s="339"/>
      <c r="P1641" s="339"/>
      <c r="Q1641" s="339"/>
    </row>
    <row r="1642" spans="1:17" ht="13.5" customHeight="1">
      <c r="A1642" s="481"/>
      <c r="B1642" s="481"/>
      <c r="C1642" s="481"/>
      <c r="D1642" s="481"/>
      <c r="E1642" s="481"/>
      <c r="F1642" s="339"/>
      <c r="G1642" s="340" t="str">
        <f>IF(ISNUMBER(E1642),E1642/'Bulk DivVar Analysis'!$I$7,"")</f>
        <v/>
      </c>
      <c r="H1642" s="338" t="str">
        <f>IF(ISNUMBER(E1642), IF(G1642&gt;'Bulk DivVar Analysis'!$J$9,"Pass","Fail"),"")</f>
        <v/>
      </c>
      <c r="I1642" s="338" t="str">
        <f t="shared" si="27"/>
        <v/>
      </c>
      <c r="J1642" s="339"/>
      <c r="K1642" s="339"/>
      <c r="L1642" s="339"/>
      <c r="M1642" s="339"/>
      <c r="N1642" s="339"/>
      <c r="O1642" s="339"/>
      <c r="P1642" s="339"/>
      <c r="Q1642" s="339"/>
    </row>
    <row r="1643" spans="1:17" ht="13.5" customHeight="1">
      <c r="A1643" s="481"/>
      <c r="B1643" s="481"/>
      <c r="C1643" s="481"/>
      <c r="D1643" s="481"/>
      <c r="E1643" s="481"/>
      <c r="F1643" s="339"/>
      <c r="G1643" s="340" t="str">
        <f>IF(ISNUMBER(E1643),E1643/'Bulk DivVar Analysis'!$I$7,"")</f>
        <v/>
      </c>
      <c r="H1643" s="338" t="str">
        <f>IF(ISNUMBER(E1643), IF(G1643&gt;'Bulk DivVar Analysis'!$J$9,"Pass","Fail"),"")</f>
        <v/>
      </c>
      <c r="I1643" s="338" t="str">
        <f t="shared" si="27"/>
        <v/>
      </c>
      <c r="J1643" s="339"/>
      <c r="K1643" s="339"/>
      <c r="L1643" s="339"/>
      <c r="M1643" s="339"/>
      <c r="N1643" s="339"/>
      <c r="O1643" s="339"/>
      <c r="P1643" s="339"/>
      <c r="Q1643" s="339"/>
    </row>
    <row r="1644" spans="1:17" ht="13.5" customHeight="1">
      <c r="A1644" s="481"/>
      <c r="B1644" s="481"/>
      <c r="C1644" s="481"/>
      <c r="D1644" s="481"/>
      <c r="E1644" s="481"/>
      <c r="F1644" s="339"/>
      <c r="G1644" s="340" t="str">
        <f>IF(ISNUMBER(E1644),E1644/'Bulk DivVar Analysis'!$I$7,"")</f>
        <v/>
      </c>
      <c r="H1644" s="338" t="str">
        <f>IF(ISNUMBER(E1644), IF(G1644&gt;'Bulk DivVar Analysis'!$J$9,"Pass","Fail"),"")</f>
        <v/>
      </c>
      <c r="I1644" s="338" t="str">
        <f t="shared" si="27"/>
        <v/>
      </c>
      <c r="J1644" s="339"/>
      <c r="K1644" s="339"/>
      <c r="L1644" s="339"/>
      <c r="M1644" s="339"/>
      <c r="N1644" s="339"/>
      <c r="O1644" s="339"/>
      <c r="P1644" s="339"/>
      <c r="Q1644" s="339"/>
    </row>
    <row r="1645" spans="1:17" ht="13.5" customHeight="1">
      <c r="A1645" s="481"/>
      <c r="B1645" s="481"/>
      <c r="C1645" s="481"/>
      <c r="D1645" s="481"/>
      <c r="E1645" s="481"/>
      <c r="F1645" s="339"/>
      <c r="G1645" s="340" t="str">
        <f>IF(ISNUMBER(E1645),E1645/'Bulk DivVar Analysis'!$I$7,"")</f>
        <v/>
      </c>
      <c r="H1645" s="338" t="str">
        <f>IF(ISNUMBER(E1645), IF(G1645&gt;'Bulk DivVar Analysis'!$J$9,"Pass","Fail"),"")</f>
        <v/>
      </c>
      <c r="I1645" s="338" t="str">
        <f t="shared" si="27"/>
        <v/>
      </c>
      <c r="J1645" s="339"/>
      <c r="K1645" s="339"/>
      <c r="L1645" s="339"/>
      <c r="M1645" s="339"/>
      <c r="N1645" s="339"/>
      <c r="O1645" s="339"/>
      <c r="P1645" s="339"/>
      <c r="Q1645" s="339"/>
    </row>
    <row r="1646" spans="1:17" ht="13.5" customHeight="1">
      <c r="A1646" s="481"/>
      <c r="B1646" s="481"/>
      <c r="C1646" s="481"/>
      <c r="D1646" s="481"/>
      <c r="E1646" s="481"/>
      <c r="F1646" s="339"/>
      <c r="G1646" s="340" t="str">
        <f>IF(ISNUMBER(E1646),E1646/'Bulk DivVar Analysis'!$I$7,"")</f>
        <v/>
      </c>
      <c r="H1646" s="338" t="str">
        <f>IF(ISNUMBER(E1646), IF(G1646&gt;'Bulk DivVar Analysis'!$J$9,"Pass","Fail"),"")</f>
        <v/>
      </c>
      <c r="I1646" s="338" t="str">
        <f t="shared" si="27"/>
        <v/>
      </c>
      <c r="J1646" s="339"/>
      <c r="K1646" s="339"/>
      <c r="L1646" s="339"/>
      <c r="M1646" s="339"/>
      <c r="N1646" s="339"/>
      <c r="O1646" s="339"/>
      <c r="P1646" s="339"/>
      <c r="Q1646" s="339"/>
    </row>
    <row r="1647" spans="1:17" ht="13.5" customHeight="1">
      <c r="A1647" s="481"/>
      <c r="B1647" s="481"/>
      <c r="C1647" s="481"/>
      <c r="D1647" s="481"/>
      <c r="E1647" s="481"/>
      <c r="F1647" s="339"/>
      <c r="G1647" s="340" t="str">
        <f>IF(ISNUMBER(E1647),E1647/'Bulk DivVar Analysis'!$I$7,"")</f>
        <v/>
      </c>
      <c r="H1647" s="338" t="str">
        <f>IF(ISNUMBER(E1647), IF(G1647&gt;'Bulk DivVar Analysis'!$J$9,"Pass","Fail"),"")</f>
        <v/>
      </c>
      <c r="I1647" s="338" t="str">
        <f t="shared" si="27"/>
        <v/>
      </c>
      <c r="J1647" s="339"/>
      <c r="K1647" s="339"/>
      <c r="L1647" s="339"/>
      <c r="M1647" s="339"/>
      <c r="N1647" s="339"/>
      <c r="O1647" s="339"/>
      <c r="P1647" s="339"/>
      <c r="Q1647" s="339"/>
    </row>
    <row r="1648" spans="1:17" ht="13.5" customHeight="1">
      <c r="A1648" s="481"/>
      <c r="B1648" s="481"/>
      <c r="C1648" s="481"/>
      <c r="D1648" s="481"/>
      <c r="E1648" s="481"/>
      <c r="F1648" s="339"/>
      <c r="G1648" s="340" t="str">
        <f>IF(ISNUMBER(E1648),E1648/'Bulk DivVar Analysis'!$I$7,"")</f>
        <v/>
      </c>
      <c r="H1648" s="338" t="str">
        <f>IF(ISNUMBER(E1648), IF(G1648&gt;'Bulk DivVar Analysis'!$J$9,"Pass","Fail"),"")</f>
        <v/>
      </c>
      <c r="I1648" s="338" t="str">
        <f t="shared" si="27"/>
        <v/>
      </c>
      <c r="J1648" s="339"/>
      <c r="K1648" s="339"/>
      <c r="L1648" s="339"/>
      <c r="M1648" s="339"/>
      <c r="N1648" s="339"/>
      <c r="O1648" s="339"/>
      <c r="P1648" s="339"/>
      <c r="Q1648" s="339"/>
    </row>
    <row r="1649" spans="1:17" ht="13.5" customHeight="1">
      <c r="A1649" s="481"/>
      <c r="B1649" s="481"/>
      <c r="C1649" s="481"/>
      <c r="D1649" s="481"/>
      <c r="E1649" s="481"/>
      <c r="F1649" s="339"/>
      <c r="G1649" s="340" t="str">
        <f>IF(ISNUMBER(E1649),E1649/'Bulk DivVar Analysis'!$I$7,"")</f>
        <v/>
      </c>
      <c r="H1649" s="338" t="str">
        <f>IF(ISNUMBER(E1649), IF(G1649&gt;'Bulk DivVar Analysis'!$J$9,"Pass","Fail"),"")</f>
        <v/>
      </c>
      <c r="I1649" s="338" t="str">
        <f t="shared" si="27"/>
        <v/>
      </c>
      <c r="J1649" s="339"/>
      <c r="K1649" s="339"/>
      <c r="L1649" s="339"/>
      <c r="M1649" s="339"/>
      <c r="N1649" s="339"/>
      <c r="O1649" s="339"/>
      <c r="P1649" s="339"/>
      <c r="Q1649" s="339"/>
    </row>
    <row r="1650" spans="1:17" ht="13.5" customHeight="1">
      <c r="A1650" s="481"/>
      <c r="B1650" s="481"/>
      <c r="C1650" s="481"/>
      <c r="D1650" s="481"/>
      <c r="E1650" s="481"/>
      <c r="F1650" s="339"/>
      <c r="G1650" s="340" t="str">
        <f>IF(ISNUMBER(E1650),E1650/'Bulk DivVar Analysis'!$I$7,"")</f>
        <v/>
      </c>
      <c r="H1650" s="338" t="str">
        <f>IF(ISNUMBER(E1650), IF(G1650&gt;'Bulk DivVar Analysis'!$J$9,"Pass","Fail"),"")</f>
        <v/>
      </c>
      <c r="I1650" s="338" t="str">
        <f t="shared" si="27"/>
        <v/>
      </c>
      <c r="J1650" s="339"/>
      <c r="K1650" s="339"/>
      <c r="L1650" s="339"/>
      <c r="M1650" s="339"/>
      <c r="N1650" s="339"/>
      <c r="O1650" s="339"/>
      <c r="P1650" s="339"/>
      <c r="Q1650" s="339"/>
    </row>
    <row r="1651" spans="1:17" ht="13.5" customHeight="1">
      <c r="A1651" s="481"/>
      <c r="B1651" s="481"/>
      <c r="C1651" s="481"/>
      <c r="D1651" s="481"/>
      <c r="E1651" s="481"/>
      <c r="F1651" s="339"/>
      <c r="G1651" s="340" t="str">
        <f>IF(ISNUMBER(E1651),E1651/'Bulk DivVar Analysis'!$I$7,"")</f>
        <v/>
      </c>
      <c r="H1651" s="338" t="str">
        <f>IF(ISNUMBER(E1651), IF(G1651&gt;'Bulk DivVar Analysis'!$J$9,"Pass","Fail"),"")</f>
        <v/>
      </c>
      <c r="I1651" s="338" t="str">
        <f t="shared" si="27"/>
        <v/>
      </c>
      <c r="J1651" s="339"/>
      <c r="K1651" s="339"/>
      <c r="L1651" s="339"/>
      <c r="M1651" s="339"/>
      <c r="N1651" s="339"/>
      <c r="O1651" s="339"/>
      <c r="P1651" s="339"/>
      <c r="Q1651" s="339"/>
    </row>
    <row r="1652" spans="1:17" ht="13.5" customHeight="1">
      <c r="A1652" s="481"/>
      <c r="B1652" s="481"/>
      <c r="C1652" s="481"/>
      <c r="D1652" s="481"/>
      <c r="E1652" s="481"/>
      <c r="F1652" s="339"/>
      <c r="G1652" s="340" t="str">
        <f>IF(ISNUMBER(E1652),E1652/'Bulk DivVar Analysis'!$I$7,"")</f>
        <v/>
      </c>
      <c r="H1652" s="338" t="str">
        <f>IF(ISNUMBER(E1652), IF(G1652&gt;'Bulk DivVar Analysis'!$J$9,"Pass","Fail"),"")</f>
        <v/>
      </c>
      <c r="I1652" s="338" t="str">
        <f t="shared" si="27"/>
        <v/>
      </c>
      <c r="J1652" s="339"/>
      <c r="K1652" s="339"/>
      <c r="L1652" s="339"/>
      <c r="M1652" s="339"/>
      <c r="N1652" s="339"/>
      <c r="O1652" s="339"/>
      <c r="P1652" s="339"/>
      <c r="Q1652" s="339"/>
    </row>
    <row r="1653" spans="1:17" ht="13.5" customHeight="1">
      <c r="A1653" s="481"/>
      <c r="B1653" s="481"/>
      <c r="C1653" s="481"/>
      <c r="D1653" s="481"/>
      <c r="E1653" s="481"/>
      <c r="F1653" s="339"/>
      <c r="G1653" s="340" t="str">
        <f>IF(ISNUMBER(E1653),E1653/'Bulk DivVar Analysis'!$I$7,"")</f>
        <v/>
      </c>
      <c r="H1653" s="338" t="str">
        <f>IF(ISNUMBER(E1653), IF(G1653&gt;'Bulk DivVar Analysis'!$J$9,"Pass","Fail"),"")</f>
        <v/>
      </c>
      <c r="I1653" s="338" t="str">
        <f t="shared" si="27"/>
        <v/>
      </c>
      <c r="J1653" s="339"/>
      <c r="K1653" s="339"/>
      <c r="L1653" s="339"/>
      <c r="M1653" s="339"/>
      <c r="N1653" s="339"/>
      <c r="O1653" s="339"/>
      <c r="P1653" s="339"/>
      <c r="Q1653" s="339"/>
    </row>
    <row r="1654" spans="1:17" ht="13.5" customHeight="1">
      <c r="A1654" s="481"/>
      <c r="B1654" s="481"/>
      <c r="C1654" s="481"/>
      <c r="D1654" s="481"/>
      <c r="E1654" s="481"/>
      <c r="F1654" s="339"/>
      <c r="G1654" s="340" t="str">
        <f>IF(ISNUMBER(E1654),E1654/'Bulk DivVar Analysis'!$I$7,"")</f>
        <v/>
      </c>
      <c r="H1654" s="338" t="str">
        <f>IF(ISNUMBER(E1654), IF(G1654&gt;'Bulk DivVar Analysis'!$J$9,"Pass","Fail"),"")</f>
        <v/>
      </c>
      <c r="I1654" s="338" t="str">
        <f t="shared" si="27"/>
        <v/>
      </c>
      <c r="J1654" s="339"/>
      <c r="K1654" s="339"/>
      <c r="L1654" s="339"/>
      <c r="M1654" s="339"/>
      <c r="N1654" s="339"/>
      <c r="O1654" s="339"/>
      <c r="P1654" s="339"/>
      <c r="Q1654" s="339"/>
    </row>
    <row r="1655" spans="1:17" ht="13.5" customHeight="1">
      <c r="A1655" s="481"/>
      <c r="B1655" s="481"/>
      <c r="C1655" s="481"/>
      <c r="D1655" s="481"/>
      <c r="E1655" s="481"/>
      <c r="F1655" s="339"/>
      <c r="G1655" s="340" t="str">
        <f>IF(ISNUMBER(E1655),E1655/'Bulk DivVar Analysis'!$I$7,"")</f>
        <v/>
      </c>
      <c r="H1655" s="338" t="str">
        <f>IF(ISNUMBER(E1655), IF(G1655&gt;'Bulk DivVar Analysis'!$J$9,"Pass","Fail"),"")</f>
        <v/>
      </c>
      <c r="I1655" s="338" t="str">
        <f t="shared" si="27"/>
        <v/>
      </c>
      <c r="J1655" s="339"/>
      <c r="K1655" s="339"/>
      <c r="L1655" s="339"/>
      <c r="M1655" s="339"/>
      <c r="N1655" s="339"/>
      <c r="O1655" s="339"/>
      <c r="P1655" s="339"/>
      <c r="Q1655" s="339"/>
    </row>
    <row r="1656" spans="1:17" ht="13.5" customHeight="1">
      <c r="A1656" s="481"/>
      <c r="B1656" s="481"/>
      <c r="C1656" s="481"/>
      <c r="D1656" s="481"/>
      <c r="E1656" s="481"/>
      <c r="F1656" s="339"/>
      <c r="G1656" s="340" t="str">
        <f>IF(ISNUMBER(E1656),E1656/'Bulk DivVar Analysis'!$I$7,"")</f>
        <v/>
      </c>
      <c r="H1656" s="338" t="str">
        <f>IF(ISNUMBER(E1656), IF(G1656&gt;'Bulk DivVar Analysis'!$J$9,"Pass","Fail"),"")</f>
        <v/>
      </c>
      <c r="I1656" s="338" t="str">
        <f t="shared" si="27"/>
        <v/>
      </c>
      <c r="J1656" s="339"/>
      <c r="K1656" s="339"/>
      <c r="L1656" s="339"/>
      <c r="M1656" s="339"/>
      <c r="N1656" s="339"/>
      <c r="O1656" s="339"/>
      <c r="P1656" s="339"/>
      <c r="Q1656" s="339"/>
    </row>
    <row r="1657" spans="1:17" ht="13.5" customHeight="1">
      <c r="A1657" s="481"/>
      <c r="B1657" s="481"/>
      <c r="C1657" s="481"/>
      <c r="D1657" s="481"/>
      <c r="E1657" s="481"/>
      <c r="F1657" s="339"/>
      <c r="G1657" s="340" t="str">
        <f>IF(ISNUMBER(E1657),E1657/'Bulk DivVar Analysis'!$I$7,"")</f>
        <v/>
      </c>
      <c r="H1657" s="338" t="str">
        <f>IF(ISNUMBER(E1657), IF(G1657&gt;'Bulk DivVar Analysis'!$J$9,"Pass","Fail"),"")</f>
        <v/>
      </c>
      <c r="I1657" s="338" t="str">
        <f t="shared" si="27"/>
        <v/>
      </c>
      <c r="J1657" s="339"/>
      <c r="K1657" s="339"/>
      <c r="L1657" s="339"/>
      <c r="M1657" s="339"/>
      <c r="N1657" s="339"/>
      <c r="O1657" s="339"/>
      <c r="P1657" s="339"/>
      <c r="Q1657" s="339"/>
    </row>
    <row r="1658" spans="1:17" ht="13.5" customHeight="1">
      <c r="A1658" s="481"/>
      <c r="B1658" s="481"/>
      <c r="C1658" s="481"/>
      <c r="D1658" s="481"/>
      <c r="E1658" s="481"/>
      <c r="F1658" s="339"/>
      <c r="G1658" s="340" t="str">
        <f>IF(ISNUMBER(E1658),E1658/'Bulk DivVar Analysis'!$I$7,"")</f>
        <v/>
      </c>
      <c r="H1658" s="338" t="str">
        <f>IF(ISNUMBER(E1658), IF(G1658&gt;'Bulk DivVar Analysis'!$J$9,"Pass","Fail"),"")</f>
        <v/>
      </c>
      <c r="I1658" s="338" t="str">
        <f t="shared" si="27"/>
        <v/>
      </c>
      <c r="J1658" s="339"/>
      <c r="K1658" s="339"/>
      <c r="L1658" s="339"/>
      <c r="M1658" s="339"/>
      <c r="N1658" s="339"/>
      <c r="O1658" s="339"/>
      <c r="P1658" s="339"/>
      <c r="Q1658" s="339"/>
    </row>
    <row r="1659" spans="1:17" ht="13.5" customHeight="1">
      <c r="A1659" s="481"/>
      <c r="B1659" s="481"/>
      <c r="C1659" s="481"/>
      <c r="D1659" s="481"/>
      <c r="E1659" s="481"/>
      <c r="F1659" s="339"/>
      <c r="G1659" s="340" t="str">
        <f>IF(ISNUMBER(E1659),E1659/'Bulk DivVar Analysis'!$I$7,"")</f>
        <v/>
      </c>
      <c r="H1659" s="338" t="str">
        <f>IF(ISNUMBER(E1659), IF(G1659&gt;'Bulk DivVar Analysis'!$J$9,"Pass","Fail"),"")</f>
        <v/>
      </c>
      <c r="I1659" s="338" t="str">
        <f t="shared" si="27"/>
        <v/>
      </c>
      <c r="J1659" s="339"/>
      <c r="K1659" s="339"/>
      <c r="L1659" s="339"/>
      <c r="M1659" s="339"/>
      <c r="N1659" s="339"/>
      <c r="O1659" s="339"/>
      <c r="P1659" s="339"/>
      <c r="Q1659" s="339"/>
    </row>
    <row r="1660" spans="1:17" ht="13.5" customHeight="1">
      <c r="A1660" s="481"/>
      <c r="B1660" s="481"/>
      <c r="C1660" s="481"/>
      <c r="D1660" s="481"/>
      <c r="E1660" s="481"/>
      <c r="F1660" s="339"/>
      <c r="G1660" s="340" t="str">
        <f>IF(ISNUMBER(E1660),E1660/'Bulk DivVar Analysis'!$I$7,"")</f>
        <v/>
      </c>
      <c r="H1660" s="338" t="str">
        <f>IF(ISNUMBER(E1660), IF(G1660&gt;'Bulk DivVar Analysis'!$J$9,"Pass","Fail"),"")</f>
        <v/>
      </c>
      <c r="I1660" s="338" t="str">
        <f t="shared" si="27"/>
        <v/>
      </c>
      <c r="J1660" s="339"/>
      <c r="K1660" s="339"/>
      <c r="L1660" s="339"/>
      <c r="M1660" s="339"/>
      <c r="N1660" s="339"/>
      <c r="O1660" s="339"/>
      <c r="P1660" s="339"/>
      <c r="Q1660" s="339"/>
    </row>
    <row r="1661" spans="1:17" ht="13.5" customHeight="1">
      <c r="A1661" s="481"/>
      <c r="B1661" s="481"/>
      <c r="C1661" s="481"/>
      <c r="D1661" s="481"/>
      <c r="E1661" s="481"/>
      <c r="F1661" s="339"/>
      <c r="G1661" s="340" t="str">
        <f>IF(ISNUMBER(E1661),E1661/'Bulk DivVar Analysis'!$I$7,"")</f>
        <v/>
      </c>
      <c r="H1661" s="338" t="str">
        <f>IF(ISNUMBER(E1661), IF(G1661&gt;'Bulk DivVar Analysis'!$J$9,"Pass","Fail"),"")</f>
        <v/>
      </c>
      <c r="I1661" s="338" t="str">
        <f t="shared" si="27"/>
        <v/>
      </c>
      <c r="J1661" s="339"/>
      <c r="K1661" s="339"/>
      <c r="L1661" s="339"/>
      <c r="M1661" s="339"/>
      <c r="N1661" s="339"/>
      <c r="O1661" s="339"/>
      <c r="P1661" s="339"/>
      <c r="Q1661" s="339"/>
    </row>
    <row r="1662" spans="1:17" ht="13.5" customHeight="1">
      <c r="A1662" s="481"/>
      <c r="B1662" s="481"/>
      <c r="C1662" s="481"/>
      <c r="D1662" s="481"/>
      <c r="E1662" s="481"/>
      <c r="F1662" s="339"/>
      <c r="G1662" s="340" t="str">
        <f>IF(ISNUMBER(E1662),E1662/'Bulk DivVar Analysis'!$I$7,"")</f>
        <v/>
      </c>
      <c r="H1662" s="338" t="str">
        <f>IF(ISNUMBER(E1662), IF(G1662&gt;'Bulk DivVar Analysis'!$J$9,"Pass","Fail"),"")</f>
        <v/>
      </c>
      <c r="I1662" s="338" t="str">
        <f t="shared" si="27"/>
        <v/>
      </c>
      <c r="J1662" s="339"/>
      <c r="K1662" s="339"/>
      <c r="L1662" s="339"/>
      <c r="M1662" s="339"/>
      <c r="N1662" s="339"/>
      <c r="O1662" s="339"/>
      <c r="P1662" s="339"/>
      <c r="Q1662" s="339"/>
    </row>
    <row r="1663" spans="1:17" ht="13.5" customHeight="1">
      <c r="A1663" s="481"/>
      <c r="B1663" s="481"/>
      <c r="C1663" s="481"/>
      <c r="D1663" s="481"/>
      <c r="E1663" s="481"/>
      <c r="F1663" s="339"/>
      <c r="G1663" s="340" t="str">
        <f>IF(ISNUMBER(E1663),E1663/'Bulk DivVar Analysis'!$I$7,"")</f>
        <v/>
      </c>
      <c r="H1663" s="338" t="str">
        <f>IF(ISNUMBER(E1663), IF(G1663&gt;'Bulk DivVar Analysis'!$J$9,"Pass","Fail"),"")</f>
        <v/>
      </c>
      <c r="I1663" s="338" t="str">
        <f t="shared" si="27"/>
        <v/>
      </c>
      <c r="J1663" s="339"/>
      <c r="K1663" s="339"/>
      <c r="L1663" s="339"/>
      <c r="M1663" s="339"/>
      <c r="N1663" s="339"/>
      <c r="O1663" s="339"/>
      <c r="P1663" s="339"/>
      <c r="Q1663" s="339"/>
    </row>
    <row r="1664" spans="1:17" ht="13.5" customHeight="1">
      <c r="A1664" s="481"/>
      <c r="B1664" s="481"/>
      <c r="C1664" s="481"/>
      <c r="D1664" s="481"/>
      <c r="E1664" s="481"/>
      <c r="F1664" s="339"/>
      <c r="G1664" s="340" t="str">
        <f>IF(ISNUMBER(E1664),E1664/'Bulk DivVar Analysis'!$I$7,"")</f>
        <v/>
      </c>
      <c r="H1664" s="338" t="str">
        <f>IF(ISNUMBER(E1664), IF(G1664&gt;'Bulk DivVar Analysis'!$J$9,"Pass","Fail"),"")</f>
        <v/>
      </c>
      <c r="I1664" s="338" t="str">
        <f t="shared" si="27"/>
        <v/>
      </c>
      <c r="J1664" s="339"/>
      <c r="K1664" s="339"/>
      <c r="L1664" s="339"/>
      <c r="M1664" s="339"/>
      <c r="N1664" s="339"/>
      <c r="O1664" s="339"/>
      <c r="P1664" s="339"/>
      <c r="Q1664" s="339"/>
    </row>
    <row r="1665" spans="1:17" ht="13.5" customHeight="1">
      <c r="A1665" s="481"/>
      <c r="B1665" s="481"/>
      <c r="C1665" s="481"/>
      <c r="D1665" s="481"/>
      <c r="E1665" s="481"/>
      <c r="F1665" s="339"/>
      <c r="G1665" s="340" t="str">
        <f>IF(ISNUMBER(E1665),E1665/'Bulk DivVar Analysis'!$I$7,"")</f>
        <v/>
      </c>
      <c r="H1665" s="338" t="str">
        <f>IF(ISNUMBER(E1665), IF(G1665&gt;'Bulk DivVar Analysis'!$J$9,"Pass","Fail"),"")</f>
        <v/>
      </c>
      <c r="I1665" s="338" t="str">
        <f t="shared" si="27"/>
        <v/>
      </c>
      <c r="J1665" s="339"/>
      <c r="K1665" s="339"/>
      <c r="L1665" s="339"/>
      <c r="M1665" s="339"/>
      <c r="N1665" s="339"/>
      <c r="O1665" s="339"/>
      <c r="P1665" s="339"/>
      <c r="Q1665" s="339"/>
    </row>
    <row r="1666" spans="1:17" ht="13.5" customHeight="1">
      <c r="A1666" s="481"/>
      <c r="B1666" s="481"/>
      <c r="C1666" s="481"/>
      <c r="D1666" s="481"/>
      <c r="E1666" s="481"/>
      <c r="F1666" s="339"/>
      <c r="G1666" s="340" t="str">
        <f>IF(ISNUMBER(E1666),E1666/'Bulk DivVar Analysis'!$I$7,"")</f>
        <v/>
      </c>
      <c r="H1666" s="338" t="str">
        <f>IF(ISNUMBER(E1666), IF(G1666&gt;'Bulk DivVar Analysis'!$J$9,"Pass","Fail"),"")</f>
        <v/>
      </c>
      <c r="I1666" s="338" t="str">
        <f t="shared" si="27"/>
        <v/>
      </c>
      <c r="J1666" s="339"/>
      <c r="K1666" s="339"/>
      <c r="L1666" s="339"/>
      <c r="M1666" s="339"/>
      <c r="N1666" s="339"/>
      <c r="O1666" s="339"/>
      <c r="P1666" s="339"/>
      <c r="Q1666" s="339"/>
    </row>
    <row r="1667" spans="1:17" ht="13.5" customHeight="1">
      <c r="A1667" s="481"/>
      <c r="B1667" s="481"/>
      <c r="C1667" s="481"/>
      <c r="D1667" s="481"/>
      <c r="E1667" s="481"/>
      <c r="F1667" s="339"/>
      <c r="G1667" s="340" t="str">
        <f>IF(ISNUMBER(E1667),E1667/'Bulk DivVar Analysis'!$I$7,"")</f>
        <v/>
      </c>
      <c r="H1667" s="338" t="str">
        <f>IF(ISNUMBER(E1667), IF(G1667&gt;'Bulk DivVar Analysis'!$J$9,"Pass","Fail"),"")</f>
        <v/>
      </c>
      <c r="I1667" s="338" t="str">
        <f t="shared" ref="I1667:I1730" si="28">_xlfn.TEXTJOIN("_",TRUE,B1667,C1667)</f>
        <v/>
      </c>
      <c r="J1667" s="339"/>
      <c r="K1667" s="339"/>
      <c r="L1667" s="339"/>
      <c r="M1667" s="339"/>
      <c r="N1667" s="339"/>
      <c r="O1667" s="339"/>
      <c r="P1667" s="339"/>
      <c r="Q1667" s="339"/>
    </row>
    <row r="1668" spans="1:17" ht="13.5" customHeight="1">
      <c r="A1668" s="481"/>
      <c r="B1668" s="481"/>
      <c r="C1668" s="481"/>
      <c r="D1668" s="481"/>
      <c r="E1668" s="481"/>
      <c r="F1668" s="339"/>
      <c r="G1668" s="340" t="str">
        <f>IF(ISNUMBER(E1668),E1668/'Bulk DivVar Analysis'!$I$7,"")</f>
        <v/>
      </c>
      <c r="H1668" s="338" t="str">
        <f>IF(ISNUMBER(E1668), IF(G1668&gt;'Bulk DivVar Analysis'!$J$9,"Pass","Fail"),"")</f>
        <v/>
      </c>
      <c r="I1668" s="338" t="str">
        <f t="shared" si="28"/>
        <v/>
      </c>
      <c r="J1668" s="339"/>
      <c r="K1668" s="339"/>
      <c r="L1668" s="339"/>
      <c r="M1668" s="339"/>
      <c r="N1668" s="339"/>
      <c r="O1668" s="339"/>
      <c r="P1668" s="339"/>
      <c r="Q1668" s="339"/>
    </row>
    <row r="1669" spans="1:17" ht="13.5" customHeight="1">
      <c r="A1669" s="481"/>
      <c r="B1669" s="481"/>
      <c r="C1669" s="481"/>
      <c r="D1669" s="481"/>
      <c r="E1669" s="481"/>
      <c r="F1669" s="339"/>
      <c r="G1669" s="340" t="str">
        <f>IF(ISNUMBER(E1669),E1669/'Bulk DivVar Analysis'!$I$7,"")</f>
        <v/>
      </c>
      <c r="H1669" s="338" t="str">
        <f>IF(ISNUMBER(E1669), IF(G1669&gt;'Bulk DivVar Analysis'!$J$9,"Pass","Fail"),"")</f>
        <v/>
      </c>
      <c r="I1669" s="338" t="str">
        <f t="shared" si="28"/>
        <v/>
      </c>
      <c r="J1669" s="339"/>
      <c r="K1669" s="339"/>
      <c r="L1669" s="339"/>
      <c r="M1669" s="339"/>
      <c r="N1669" s="339"/>
      <c r="O1669" s="339"/>
      <c r="P1669" s="339"/>
      <c r="Q1669" s="339"/>
    </row>
    <row r="1670" spans="1:17" ht="13.5" customHeight="1">
      <c r="A1670" s="481"/>
      <c r="B1670" s="481"/>
      <c r="C1670" s="481"/>
      <c r="D1670" s="481"/>
      <c r="E1670" s="481"/>
      <c r="F1670" s="339"/>
      <c r="G1670" s="340" t="str">
        <f>IF(ISNUMBER(E1670),E1670/'Bulk DivVar Analysis'!$I$7,"")</f>
        <v/>
      </c>
      <c r="H1670" s="338" t="str">
        <f>IF(ISNUMBER(E1670), IF(G1670&gt;'Bulk DivVar Analysis'!$J$9,"Pass","Fail"),"")</f>
        <v/>
      </c>
      <c r="I1670" s="338" t="str">
        <f t="shared" si="28"/>
        <v/>
      </c>
      <c r="J1670" s="339"/>
      <c r="K1670" s="339"/>
      <c r="L1670" s="339"/>
      <c r="M1670" s="339"/>
      <c r="N1670" s="339"/>
      <c r="O1670" s="339"/>
      <c r="P1670" s="339"/>
      <c r="Q1670" s="339"/>
    </row>
    <row r="1671" spans="1:17" ht="13.5" customHeight="1">
      <c r="A1671" s="481"/>
      <c r="B1671" s="481"/>
      <c r="C1671" s="481"/>
      <c r="D1671" s="481"/>
      <c r="E1671" s="481"/>
      <c r="F1671" s="339"/>
      <c r="G1671" s="340" t="str">
        <f>IF(ISNUMBER(E1671),E1671/'Bulk DivVar Analysis'!$I$7,"")</f>
        <v/>
      </c>
      <c r="H1671" s="338" t="str">
        <f>IF(ISNUMBER(E1671), IF(G1671&gt;'Bulk DivVar Analysis'!$J$9,"Pass","Fail"),"")</f>
        <v/>
      </c>
      <c r="I1671" s="338" t="str">
        <f t="shared" si="28"/>
        <v/>
      </c>
      <c r="J1671" s="339"/>
      <c r="K1671" s="339"/>
      <c r="L1671" s="339"/>
      <c r="M1671" s="339"/>
      <c r="N1671" s="339"/>
      <c r="O1671" s="339"/>
      <c r="P1671" s="339"/>
      <c r="Q1671" s="339"/>
    </row>
    <row r="1672" spans="1:17" ht="13.5" customHeight="1">
      <c r="A1672" s="481"/>
      <c r="B1672" s="481"/>
      <c r="C1672" s="481"/>
      <c r="D1672" s="481"/>
      <c r="E1672" s="481"/>
      <c r="F1672" s="339"/>
      <c r="G1672" s="340" t="str">
        <f>IF(ISNUMBER(E1672),E1672/'Bulk DivVar Analysis'!$I$7,"")</f>
        <v/>
      </c>
      <c r="H1672" s="338" t="str">
        <f>IF(ISNUMBER(E1672), IF(G1672&gt;'Bulk DivVar Analysis'!$J$9,"Pass","Fail"),"")</f>
        <v/>
      </c>
      <c r="I1672" s="338" t="str">
        <f t="shared" si="28"/>
        <v/>
      </c>
      <c r="J1672" s="339"/>
      <c r="K1672" s="339"/>
      <c r="L1672" s="339"/>
      <c r="M1672" s="339"/>
      <c r="N1672" s="339"/>
      <c r="O1672" s="339"/>
      <c r="P1672" s="339"/>
      <c r="Q1672" s="339"/>
    </row>
    <row r="1673" spans="1:17" ht="13.5" customHeight="1">
      <c r="A1673" s="481"/>
      <c r="B1673" s="481"/>
      <c r="C1673" s="481"/>
      <c r="D1673" s="481"/>
      <c r="E1673" s="481"/>
      <c r="F1673" s="339"/>
      <c r="G1673" s="340" t="str">
        <f>IF(ISNUMBER(E1673),E1673/'Bulk DivVar Analysis'!$I$7,"")</f>
        <v/>
      </c>
      <c r="H1673" s="338" t="str">
        <f>IF(ISNUMBER(E1673), IF(G1673&gt;'Bulk DivVar Analysis'!$J$9,"Pass","Fail"),"")</f>
        <v/>
      </c>
      <c r="I1673" s="338" t="str">
        <f t="shared" si="28"/>
        <v/>
      </c>
      <c r="J1673" s="339"/>
      <c r="K1673" s="339"/>
      <c r="L1673" s="339"/>
      <c r="M1673" s="339"/>
      <c r="N1673" s="339"/>
      <c r="O1673" s="339"/>
      <c r="P1673" s="339"/>
      <c r="Q1673" s="339"/>
    </row>
    <row r="1674" spans="1:17" ht="13.5" customHeight="1">
      <c r="A1674" s="481"/>
      <c r="B1674" s="481"/>
      <c r="C1674" s="481"/>
      <c r="D1674" s="481"/>
      <c r="E1674" s="481"/>
      <c r="F1674" s="339"/>
      <c r="G1674" s="340" t="str">
        <f>IF(ISNUMBER(E1674),E1674/'Bulk DivVar Analysis'!$I$7,"")</f>
        <v/>
      </c>
      <c r="H1674" s="338" t="str">
        <f>IF(ISNUMBER(E1674), IF(G1674&gt;'Bulk DivVar Analysis'!$J$9,"Pass","Fail"),"")</f>
        <v/>
      </c>
      <c r="I1674" s="338" t="str">
        <f t="shared" si="28"/>
        <v/>
      </c>
      <c r="J1674" s="339"/>
      <c r="K1674" s="339"/>
      <c r="L1674" s="339"/>
      <c r="M1674" s="339"/>
      <c r="N1674" s="339"/>
      <c r="O1674" s="339"/>
      <c r="P1674" s="339"/>
      <c r="Q1674" s="339"/>
    </row>
    <row r="1675" spans="1:17" ht="13.5" customHeight="1">
      <c r="A1675" s="481"/>
      <c r="B1675" s="481"/>
      <c r="C1675" s="481"/>
      <c r="D1675" s="481"/>
      <c r="E1675" s="481"/>
      <c r="F1675" s="339"/>
      <c r="G1675" s="340" t="str">
        <f>IF(ISNUMBER(E1675),E1675/'Bulk DivVar Analysis'!$I$7,"")</f>
        <v/>
      </c>
      <c r="H1675" s="338" t="str">
        <f>IF(ISNUMBER(E1675), IF(G1675&gt;'Bulk DivVar Analysis'!$J$9,"Pass","Fail"),"")</f>
        <v/>
      </c>
      <c r="I1675" s="338" t="str">
        <f t="shared" si="28"/>
        <v/>
      </c>
      <c r="J1675" s="339"/>
      <c r="K1675" s="339"/>
      <c r="L1675" s="339"/>
      <c r="M1675" s="339"/>
      <c r="N1675" s="339"/>
      <c r="O1675" s="339"/>
      <c r="P1675" s="339"/>
      <c r="Q1675" s="339"/>
    </row>
    <row r="1676" spans="1:17" ht="13.5" customHeight="1">
      <c r="A1676" s="481"/>
      <c r="B1676" s="481"/>
      <c r="C1676" s="481"/>
      <c r="D1676" s="481"/>
      <c r="E1676" s="481"/>
      <c r="F1676" s="339"/>
      <c r="G1676" s="340" t="str">
        <f>IF(ISNUMBER(E1676),E1676/'Bulk DivVar Analysis'!$I$7,"")</f>
        <v/>
      </c>
      <c r="H1676" s="338" t="str">
        <f>IF(ISNUMBER(E1676), IF(G1676&gt;'Bulk DivVar Analysis'!$J$9,"Pass","Fail"),"")</f>
        <v/>
      </c>
      <c r="I1676" s="338" t="str">
        <f t="shared" si="28"/>
        <v/>
      </c>
      <c r="J1676" s="339"/>
      <c r="K1676" s="339"/>
      <c r="L1676" s="339"/>
      <c r="M1676" s="339"/>
      <c r="N1676" s="339"/>
      <c r="O1676" s="339"/>
      <c r="P1676" s="339"/>
      <c r="Q1676" s="339"/>
    </row>
    <row r="1677" spans="1:17" ht="13.5" customHeight="1">
      <c r="A1677" s="481"/>
      <c r="B1677" s="481"/>
      <c r="C1677" s="481"/>
      <c r="D1677" s="481"/>
      <c r="E1677" s="481"/>
      <c r="F1677" s="339"/>
      <c r="G1677" s="340" t="str">
        <f>IF(ISNUMBER(E1677),E1677/'Bulk DivVar Analysis'!$I$7,"")</f>
        <v/>
      </c>
      <c r="H1677" s="338" t="str">
        <f>IF(ISNUMBER(E1677), IF(G1677&gt;'Bulk DivVar Analysis'!$J$9,"Pass","Fail"),"")</f>
        <v/>
      </c>
      <c r="I1677" s="338" t="str">
        <f t="shared" si="28"/>
        <v/>
      </c>
      <c r="J1677" s="339"/>
      <c r="K1677" s="339"/>
      <c r="L1677" s="339"/>
      <c r="M1677" s="339"/>
      <c r="N1677" s="339"/>
      <c r="O1677" s="339"/>
      <c r="P1677" s="339"/>
      <c r="Q1677" s="339"/>
    </row>
    <row r="1678" spans="1:17" ht="13.5" customHeight="1">
      <c r="A1678" s="481"/>
      <c r="B1678" s="481"/>
      <c r="C1678" s="481"/>
      <c r="D1678" s="481"/>
      <c r="E1678" s="481"/>
      <c r="F1678" s="339"/>
      <c r="G1678" s="340" t="str">
        <f>IF(ISNUMBER(E1678),E1678/'Bulk DivVar Analysis'!$I$7,"")</f>
        <v/>
      </c>
      <c r="H1678" s="338" t="str">
        <f>IF(ISNUMBER(E1678), IF(G1678&gt;'Bulk DivVar Analysis'!$J$9,"Pass","Fail"),"")</f>
        <v/>
      </c>
      <c r="I1678" s="338" t="str">
        <f t="shared" si="28"/>
        <v/>
      </c>
      <c r="J1678" s="339"/>
      <c r="K1678" s="339"/>
      <c r="L1678" s="339"/>
      <c r="M1678" s="339"/>
      <c r="N1678" s="339"/>
      <c r="O1678" s="339"/>
      <c r="P1678" s="339"/>
      <c r="Q1678" s="339"/>
    </row>
    <row r="1679" spans="1:17" ht="13.5" customHeight="1">
      <c r="A1679" s="481"/>
      <c r="B1679" s="481"/>
      <c r="C1679" s="481"/>
      <c r="D1679" s="481"/>
      <c r="E1679" s="481"/>
      <c r="F1679" s="339"/>
      <c r="G1679" s="340" t="str">
        <f>IF(ISNUMBER(E1679),E1679/'Bulk DivVar Analysis'!$I$7,"")</f>
        <v/>
      </c>
      <c r="H1679" s="338" t="str">
        <f>IF(ISNUMBER(E1679), IF(G1679&gt;'Bulk DivVar Analysis'!$J$9,"Pass","Fail"),"")</f>
        <v/>
      </c>
      <c r="I1679" s="338" t="str">
        <f t="shared" si="28"/>
        <v/>
      </c>
      <c r="J1679" s="339"/>
      <c r="K1679" s="339"/>
      <c r="L1679" s="339"/>
      <c r="M1679" s="339"/>
      <c r="N1679" s="339"/>
      <c r="O1679" s="339"/>
      <c r="P1679" s="339"/>
      <c r="Q1679" s="339"/>
    </row>
    <row r="1680" spans="1:17" ht="13.5" customHeight="1">
      <c r="A1680" s="481"/>
      <c r="B1680" s="481"/>
      <c r="C1680" s="481"/>
      <c r="D1680" s="481"/>
      <c r="E1680" s="481"/>
      <c r="F1680" s="339"/>
      <c r="G1680" s="340" t="str">
        <f>IF(ISNUMBER(E1680),E1680/'Bulk DivVar Analysis'!$I$7,"")</f>
        <v/>
      </c>
      <c r="H1680" s="338" t="str">
        <f>IF(ISNUMBER(E1680), IF(G1680&gt;'Bulk DivVar Analysis'!$J$9,"Pass","Fail"),"")</f>
        <v/>
      </c>
      <c r="I1680" s="338" t="str">
        <f t="shared" si="28"/>
        <v/>
      </c>
      <c r="J1680" s="339"/>
      <c r="K1680" s="339"/>
      <c r="L1680" s="339"/>
      <c r="M1680" s="339"/>
      <c r="N1680" s="339"/>
      <c r="O1680" s="339"/>
      <c r="P1680" s="339"/>
      <c r="Q1680" s="339"/>
    </row>
    <row r="1681" spans="1:17" ht="13.5" customHeight="1">
      <c r="A1681" s="481"/>
      <c r="B1681" s="481"/>
      <c r="C1681" s="481"/>
      <c r="D1681" s="481"/>
      <c r="E1681" s="481"/>
      <c r="F1681" s="339"/>
      <c r="G1681" s="340" t="str">
        <f>IF(ISNUMBER(E1681),E1681/'Bulk DivVar Analysis'!$I$7,"")</f>
        <v/>
      </c>
      <c r="H1681" s="338" t="str">
        <f>IF(ISNUMBER(E1681), IF(G1681&gt;'Bulk DivVar Analysis'!$J$9,"Pass","Fail"),"")</f>
        <v/>
      </c>
      <c r="I1681" s="338" t="str">
        <f t="shared" si="28"/>
        <v/>
      </c>
      <c r="J1681" s="339"/>
      <c r="K1681" s="339"/>
      <c r="L1681" s="339"/>
      <c r="M1681" s="339"/>
      <c r="N1681" s="339"/>
      <c r="O1681" s="339"/>
      <c r="P1681" s="339"/>
      <c r="Q1681" s="339"/>
    </row>
    <row r="1682" spans="1:17" ht="13.5" customHeight="1">
      <c r="A1682" s="481"/>
      <c r="B1682" s="481"/>
      <c r="C1682" s="481"/>
      <c r="D1682" s="481"/>
      <c r="E1682" s="481"/>
      <c r="F1682" s="339"/>
      <c r="G1682" s="340" t="str">
        <f>IF(ISNUMBER(E1682),E1682/'Bulk DivVar Analysis'!$I$7,"")</f>
        <v/>
      </c>
      <c r="H1682" s="338" t="str">
        <f>IF(ISNUMBER(E1682), IF(G1682&gt;'Bulk DivVar Analysis'!$J$9,"Pass","Fail"),"")</f>
        <v/>
      </c>
      <c r="I1682" s="338" t="str">
        <f t="shared" si="28"/>
        <v/>
      </c>
      <c r="J1682" s="339"/>
      <c r="K1682" s="339"/>
      <c r="L1682" s="339"/>
      <c r="M1682" s="339"/>
      <c r="N1682" s="339"/>
      <c r="O1682" s="339"/>
      <c r="P1682" s="339"/>
      <c r="Q1682" s="339"/>
    </row>
    <row r="1683" spans="1:17" ht="13.5" customHeight="1">
      <c r="A1683" s="481"/>
      <c r="B1683" s="481"/>
      <c r="C1683" s="481"/>
      <c r="D1683" s="481"/>
      <c r="E1683" s="481"/>
      <c r="F1683" s="339"/>
      <c r="G1683" s="340" t="str">
        <f>IF(ISNUMBER(E1683),E1683/'Bulk DivVar Analysis'!$I$7,"")</f>
        <v/>
      </c>
      <c r="H1683" s="338" t="str">
        <f>IF(ISNUMBER(E1683), IF(G1683&gt;'Bulk DivVar Analysis'!$J$9,"Pass","Fail"),"")</f>
        <v/>
      </c>
      <c r="I1683" s="338" t="str">
        <f t="shared" si="28"/>
        <v/>
      </c>
      <c r="J1683" s="339"/>
      <c r="K1683" s="339"/>
      <c r="L1683" s="339"/>
      <c r="M1683" s="339"/>
      <c r="N1683" s="339"/>
      <c r="O1683" s="339"/>
      <c r="P1683" s="339"/>
      <c r="Q1683" s="339"/>
    </row>
    <row r="1684" spans="1:17" ht="13.5" customHeight="1">
      <c r="A1684" s="481"/>
      <c r="B1684" s="481"/>
      <c r="C1684" s="481"/>
      <c r="D1684" s="481"/>
      <c r="E1684" s="481"/>
      <c r="F1684" s="339"/>
      <c r="G1684" s="340" t="str">
        <f>IF(ISNUMBER(E1684),E1684/'Bulk DivVar Analysis'!$I$7,"")</f>
        <v/>
      </c>
      <c r="H1684" s="338" t="str">
        <f>IF(ISNUMBER(E1684), IF(G1684&gt;'Bulk DivVar Analysis'!$J$9,"Pass","Fail"),"")</f>
        <v/>
      </c>
      <c r="I1684" s="338" t="str">
        <f t="shared" si="28"/>
        <v/>
      </c>
      <c r="J1684" s="339"/>
      <c r="K1684" s="339"/>
      <c r="L1684" s="339"/>
      <c r="M1684" s="339"/>
      <c r="N1684" s="339"/>
      <c r="O1684" s="339"/>
      <c r="P1684" s="339"/>
      <c r="Q1684" s="339"/>
    </row>
    <row r="1685" spans="1:17" ht="13.5" customHeight="1">
      <c r="A1685" s="481"/>
      <c r="B1685" s="481"/>
      <c r="C1685" s="481"/>
      <c r="D1685" s="481"/>
      <c r="E1685" s="481"/>
      <c r="F1685" s="339"/>
      <c r="G1685" s="340" t="str">
        <f>IF(ISNUMBER(E1685),E1685/'Bulk DivVar Analysis'!$I$7,"")</f>
        <v/>
      </c>
      <c r="H1685" s="338" t="str">
        <f>IF(ISNUMBER(E1685), IF(G1685&gt;'Bulk DivVar Analysis'!$J$9,"Pass","Fail"),"")</f>
        <v/>
      </c>
      <c r="I1685" s="338" t="str">
        <f t="shared" si="28"/>
        <v/>
      </c>
      <c r="J1685" s="339"/>
      <c r="K1685" s="339"/>
      <c r="L1685" s="339"/>
      <c r="M1685" s="339"/>
      <c r="N1685" s="339"/>
      <c r="O1685" s="339"/>
      <c r="P1685" s="339"/>
      <c r="Q1685" s="339"/>
    </row>
    <row r="1686" spans="1:17" ht="13.5" customHeight="1">
      <c r="A1686" s="481"/>
      <c r="B1686" s="481"/>
      <c r="C1686" s="481"/>
      <c r="D1686" s="481"/>
      <c r="E1686" s="481"/>
      <c r="F1686" s="339"/>
      <c r="G1686" s="340" t="str">
        <f>IF(ISNUMBER(E1686),E1686/'Bulk DivVar Analysis'!$I$7,"")</f>
        <v/>
      </c>
      <c r="H1686" s="338" t="str">
        <f>IF(ISNUMBER(E1686), IF(G1686&gt;'Bulk DivVar Analysis'!$J$9,"Pass","Fail"),"")</f>
        <v/>
      </c>
      <c r="I1686" s="338" t="str">
        <f t="shared" si="28"/>
        <v/>
      </c>
      <c r="J1686" s="339"/>
      <c r="K1686" s="339"/>
      <c r="L1686" s="339"/>
      <c r="M1686" s="339"/>
      <c r="N1686" s="339"/>
      <c r="O1686" s="339"/>
      <c r="P1686" s="339"/>
      <c r="Q1686" s="339"/>
    </row>
    <row r="1687" spans="1:17" ht="13.5" customHeight="1">
      <c r="A1687" s="481"/>
      <c r="B1687" s="481"/>
      <c r="C1687" s="481"/>
      <c r="D1687" s="481"/>
      <c r="E1687" s="481"/>
      <c r="F1687" s="339"/>
      <c r="G1687" s="340" t="str">
        <f>IF(ISNUMBER(E1687),E1687/'Bulk DivVar Analysis'!$I$7,"")</f>
        <v/>
      </c>
      <c r="H1687" s="338" t="str">
        <f>IF(ISNUMBER(E1687), IF(G1687&gt;'Bulk DivVar Analysis'!$J$9,"Pass","Fail"),"")</f>
        <v/>
      </c>
      <c r="I1687" s="338" t="str">
        <f t="shared" si="28"/>
        <v/>
      </c>
      <c r="J1687" s="339"/>
      <c r="K1687" s="339"/>
      <c r="L1687" s="339"/>
      <c r="M1687" s="339"/>
      <c r="N1687" s="339"/>
      <c r="O1687" s="339"/>
      <c r="P1687" s="339"/>
      <c r="Q1687" s="339"/>
    </row>
    <row r="1688" spans="1:17" ht="13.5" customHeight="1">
      <c r="A1688" s="481"/>
      <c r="B1688" s="481"/>
      <c r="C1688" s="481"/>
      <c r="D1688" s="481"/>
      <c r="E1688" s="481"/>
      <c r="F1688" s="339"/>
      <c r="G1688" s="340" t="str">
        <f>IF(ISNUMBER(E1688),E1688/'Bulk DivVar Analysis'!$I$7,"")</f>
        <v/>
      </c>
      <c r="H1688" s="338" t="str">
        <f>IF(ISNUMBER(E1688), IF(G1688&gt;'Bulk DivVar Analysis'!$J$9,"Pass","Fail"),"")</f>
        <v/>
      </c>
      <c r="I1688" s="338" t="str">
        <f t="shared" si="28"/>
        <v/>
      </c>
      <c r="J1688" s="339"/>
      <c r="K1688" s="339"/>
      <c r="L1688" s="339"/>
      <c r="M1688" s="339"/>
      <c r="N1688" s="339"/>
      <c r="O1688" s="339"/>
      <c r="P1688" s="339"/>
      <c r="Q1688" s="339"/>
    </row>
    <row r="1689" spans="1:17" ht="13.5" customHeight="1">
      <c r="A1689" s="481"/>
      <c r="B1689" s="481"/>
      <c r="C1689" s="481"/>
      <c r="D1689" s="481"/>
      <c r="E1689" s="481"/>
      <c r="F1689" s="339"/>
      <c r="G1689" s="340" t="str">
        <f>IF(ISNUMBER(E1689),E1689/'Bulk DivVar Analysis'!$I$7,"")</f>
        <v/>
      </c>
      <c r="H1689" s="338" t="str">
        <f>IF(ISNUMBER(E1689), IF(G1689&gt;'Bulk DivVar Analysis'!$J$9,"Pass","Fail"),"")</f>
        <v/>
      </c>
      <c r="I1689" s="338" t="str">
        <f t="shared" si="28"/>
        <v/>
      </c>
      <c r="J1689" s="339"/>
      <c r="K1689" s="339"/>
      <c r="L1689" s="339"/>
      <c r="M1689" s="339"/>
      <c r="N1689" s="339"/>
      <c r="O1689" s="339"/>
      <c r="P1689" s="339"/>
      <c r="Q1689" s="339"/>
    </row>
    <row r="1690" spans="1:17" ht="13.5" customHeight="1">
      <c r="A1690" s="481"/>
      <c r="B1690" s="481"/>
      <c r="C1690" s="481"/>
      <c r="D1690" s="481"/>
      <c r="E1690" s="481"/>
      <c r="F1690" s="339"/>
      <c r="G1690" s="340" t="str">
        <f>IF(ISNUMBER(E1690),E1690/'Bulk DivVar Analysis'!$I$7,"")</f>
        <v/>
      </c>
      <c r="H1690" s="338" t="str">
        <f>IF(ISNUMBER(E1690), IF(G1690&gt;'Bulk DivVar Analysis'!$J$9,"Pass","Fail"),"")</f>
        <v/>
      </c>
      <c r="I1690" s="338" t="str">
        <f t="shared" si="28"/>
        <v/>
      </c>
      <c r="J1690" s="339"/>
      <c r="K1690" s="339"/>
      <c r="L1690" s="339"/>
      <c r="M1690" s="339"/>
      <c r="N1690" s="339"/>
      <c r="O1690" s="339"/>
      <c r="P1690" s="339"/>
      <c r="Q1690" s="339"/>
    </row>
    <row r="1691" spans="1:17" ht="13.5" customHeight="1">
      <c r="A1691" s="481"/>
      <c r="B1691" s="481"/>
      <c r="C1691" s="481"/>
      <c r="D1691" s="481"/>
      <c r="E1691" s="481"/>
      <c r="F1691" s="339"/>
      <c r="G1691" s="340" t="str">
        <f>IF(ISNUMBER(E1691),E1691/'Bulk DivVar Analysis'!$I$7,"")</f>
        <v/>
      </c>
      <c r="H1691" s="338" t="str">
        <f>IF(ISNUMBER(E1691), IF(G1691&gt;'Bulk DivVar Analysis'!$J$9,"Pass","Fail"),"")</f>
        <v/>
      </c>
      <c r="I1691" s="338" t="str">
        <f t="shared" si="28"/>
        <v/>
      </c>
      <c r="J1691" s="339"/>
      <c r="K1691" s="339"/>
      <c r="L1691" s="339"/>
      <c r="M1691" s="339"/>
      <c r="N1691" s="339"/>
      <c r="O1691" s="339"/>
      <c r="P1691" s="339"/>
      <c r="Q1691" s="339"/>
    </row>
    <row r="1692" spans="1:17" ht="13.5" customHeight="1">
      <c r="A1692" s="481"/>
      <c r="B1692" s="481"/>
      <c r="C1692" s="481"/>
      <c r="D1692" s="481"/>
      <c r="E1692" s="481"/>
      <c r="F1692" s="339"/>
      <c r="G1692" s="340" t="str">
        <f>IF(ISNUMBER(E1692),E1692/'Bulk DivVar Analysis'!$I$7,"")</f>
        <v/>
      </c>
      <c r="H1692" s="338" t="str">
        <f>IF(ISNUMBER(E1692), IF(G1692&gt;'Bulk DivVar Analysis'!$J$9,"Pass","Fail"),"")</f>
        <v/>
      </c>
      <c r="I1692" s="338" t="str">
        <f t="shared" si="28"/>
        <v/>
      </c>
      <c r="J1692" s="339"/>
      <c r="K1692" s="339"/>
      <c r="L1692" s="339"/>
      <c r="M1692" s="339"/>
      <c r="N1692" s="339"/>
      <c r="O1692" s="339"/>
      <c r="P1692" s="339"/>
      <c r="Q1692" s="339"/>
    </row>
    <row r="1693" spans="1:17" ht="13.5" customHeight="1">
      <c r="A1693" s="481"/>
      <c r="B1693" s="481"/>
      <c r="C1693" s="481"/>
      <c r="D1693" s="481"/>
      <c r="E1693" s="481"/>
      <c r="F1693" s="339"/>
      <c r="G1693" s="340" t="str">
        <f>IF(ISNUMBER(E1693),E1693/'Bulk DivVar Analysis'!$I$7,"")</f>
        <v/>
      </c>
      <c r="H1693" s="338" t="str">
        <f>IF(ISNUMBER(E1693), IF(G1693&gt;'Bulk DivVar Analysis'!$J$9,"Pass","Fail"),"")</f>
        <v/>
      </c>
      <c r="I1693" s="338" t="str">
        <f t="shared" si="28"/>
        <v/>
      </c>
      <c r="J1693" s="339"/>
      <c r="K1693" s="339"/>
      <c r="L1693" s="339"/>
      <c r="M1693" s="339"/>
      <c r="N1693" s="339"/>
      <c r="O1693" s="339"/>
      <c r="P1693" s="339"/>
      <c r="Q1693" s="339"/>
    </row>
    <row r="1694" spans="1:17" ht="13.5" customHeight="1">
      <c r="A1694" s="481"/>
      <c r="B1694" s="481"/>
      <c r="C1694" s="481"/>
      <c r="D1694" s="481"/>
      <c r="E1694" s="481"/>
      <c r="F1694" s="339"/>
      <c r="G1694" s="340" t="str">
        <f>IF(ISNUMBER(E1694),E1694/'Bulk DivVar Analysis'!$I$7,"")</f>
        <v/>
      </c>
      <c r="H1694" s="338" t="str">
        <f>IF(ISNUMBER(E1694), IF(G1694&gt;'Bulk DivVar Analysis'!$J$9,"Pass","Fail"),"")</f>
        <v/>
      </c>
      <c r="I1694" s="338" t="str">
        <f t="shared" si="28"/>
        <v/>
      </c>
      <c r="J1694" s="339"/>
      <c r="K1694" s="339"/>
      <c r="L1694" s="339"/>
      <c r="M1694" s="339"/>
      <c r="N1694" s="339"/>
      <c r="O1694" s="339"/>
      <c r="P1694" s="339"/>
      <c r="Q1694" s="339"/>
    </row>
    <row r="1695" spans="1:17" ht="13.5" customHeight="1">
      <c r="A1695" s="481"/>
      <c r="B1695" s="481"/>
      <c r="C1695" s="481"/>
      <c r="D1695" s="481"/>
      <c r="E1695" s="481"/>
      <c r="F1695" s="339"/>
      <c r="G1695" s="340" t="str">
        <f>IF(ISNUMBER(E1695),E1695/'Bulk DivVar Analysis'!$I$7,"")</f>
        <v/>
      </c>
      <c r="H1695" s="338" t="str">
        <f>IF(ISNUMBER(E1695), IF(G1695&gt;'Bulk DivVar Analysis'!$J$9,"Pass","Fail"),"")</f>
        <v/>
      </c>
      <c r="I1695" s="338" t="str">
        <f t="shared" si="28"/>
        <v/>
      </c>
      <c r="J1695" s="339"/>
      <c r="K1695" s="339"/>
      <c r="L1695" s="339"/>
      <c r="M1695" s="339"/>
      <c r="N1695" s="339"/>
      <c r="O1695" s="339"/>
      <c r="P1695" s="339"/>
      <c r="Q1695" s="339"/>
    </row>
    <row r="1696" spans="1:17" ht="13.5" customHeight="1">
      <c r="A1696" s="481"/>
      <c r="B1696" s="481"/>
      <c r="C1696" s="481"/>
      <c r="D1696" s="481"/>
      <c r="E1696" s="481"/>
      <c r="F1696" s="339"/>
      <c r="G1696" s="340" t="str">
        <f>IF(ISNUMBER(E1696),E1696/'Bulk DivVar Analysis'!$I$7,"")</f>
        <v/>
      </c>
      <c r="H1696" s="338" t="str">
        <f>IF(ISNUMBER(E1696), IF(G1696&gt;'Bulk DivVar Analysis'!$J$9,"Pass","Fail"),"")</f>
        <v/>
      </c>
      <c r="I1696" s="338" t="str">
        <f t="shared" si="28"/>
        <v/>
      </c>
      <c r="J1696" s="339"/>
      <c r="K1696" s="339"/>
      <c r="L1696" s="339"/>
      <c r="M1696" s="339"/>
      <c r="N1696" s="339"/>
      <c r="O1696" s="339"/>
      <c r="P1696" s="339"/>
      <c r="Q1696" s="339"/>
    </row>
    <row r="1697" spans="1:17" ht="13.5" customHeight="1">
      <c r="A1697" s="481"/>
      <c r="B1697" s="481"/>
      <c r="C1697" s="481"/>
      <c r="D1697" s="481"/>
      <c r="E1697" s="481"/>
      <c r="F1697" s="339"/>
      <c r="G1697" s="340" t="str">
        <f>IF(ISNUMBER(E1697),E1697/'Bulk DivVar Analysis'!$I$7,"")</f>
        <v/>
      </c>
      <c r="H1697" s="338" t="str">
        <f>IF(ISNUMBER(E1697), IF(G1697&gt;'Bulk DivVar Analysis'!$J$9,"Pass","Fail"),"")</f>
        <v/>
      </c>
      <c r="I1697" s="338" t="str">
        <f t="shared" si="28"/>
        <v/>
      </c>
      <c r="J1697" s="339"/>
      <c r="K1697" s="339"/>
      <c r="L1697" s="339"/>
      <c r="M1697" s="339"/>
      <c r="N1697" s="339"/>
      <c r="O1697" s="339"/>
      <c r="P1697" s="339"/>
      <c r="Q1697" s="339"/>
    </row>
    <row r="1698" spans="1:17" ht="13.5" customHeight="1">
      <c r="A1698" s="481"/>
      <c r="B1698" s="481"/>
      <c r="C1698" s="481"/>
      <c r="D1698" s="481"/>
      <c r="E1698" s="481"/>
      <c r="F1698" s="339"/>
      <c r="G1698" s="340" t="str">
        <f>IF(ISNUMBER(E1698),E1698/'Bulk DivVar Analysis'!$I$7,"")</f>
        <v/>
      </c>
      <c r="H1698" s="338" t="str">
        <f>IF(ISNUMBER(E1698), IF(G1698&gt;'Bulk DivVar Analysis'!$J$9,"Pass","Fail"),"")</f>
        <v/>
      </c>
      <c r="I1698" s="338" t="str">
        <f t="shared" si="28"/>
        <v/>
      </c>
      <c r="J1698" s="339"/>
      <c r="K1698" s="339"/>
      <c r="L1698" s="339"/>
      <c r="M1698" s="339"/>
      <c r="N1698" s="339"/>
      <c r="O1698" s="339"/>
      <c r="P1698" s="339"/>
      <c r="Q1698" s="339"/>
    </row>
    <row r="1699" spans="1:17" ht="13.5" customHeight="1">
      <c r="A1699" s="481"/>
      <c r="B1699" s="481"/>
      <c r="C1699" s="481"/>
      <c r="D1699" s="481"/>
      <c r="E1699" s="481"/>
      <c r="F1699" s="339"/>
      <c r="G1699" s="340" t="str">
        <f>IF(ISNUMBER(E1699),E1699/'Bulk DivVar Analysis'!$I$7,"")</f>
        <v/>
      </c>
      <c r="H1699" s="338" t="str">
        <f>IF(ISNUMBER(E1699), IF(G1699&gt;'Bulk DivVar Analysis'!$J$9,"Pass","Fail"),"")</f>
        <v/>
      </c>
      <c r="I1699" s="338" t="str">
        <f t="shared" si="28"/>
        <v/>
      </c>
      <c r="J1699" s="339"/>
      <c r="K1699" s="339"/>
      <c r="L1699" s="339"/>
      <c r="M1699" s="339"/>
      <c r="N1699" s="339"/>
      <c r="O1699" s="339"/>
      <c r="P1699" s="339"/>
      <c r="Q1699" s="339"/>
    </row>
    <row r="1700" spans="1:17" ht="13.5" customHeight="1">
      <c r="A1700" s="481"/>
      <c r="B1700" s="481"/>
      <c r="C1700" s="481"/>
      <c r="D1700" s="481"/>
      <c r="E1700" s="481"/>
      <c r="F1700" s="339"/>
      <c r="G1700" s="340" t="str">
        <f>IF(ISNUMBER(E1700),E1700/'Bulk DivVar Analysis'!$I$7,"")</f>
        <v/>
      </c>
      <c r="H1700" s="338" t="str">
        <f>IF(ISNUMBER(E1700), IF(G1700&gt;'Bulk DivVar Analysis'!$J$9,"Pass","Fail"),"")</f>
        <v/>
      </c>
      <c r="I1700" s="338" t="str">
        <f t="shared" si="28"/>
        <v/>
      </c>
      <c r="J1700" s="339"/>
      <c r="K1700" s="339"/>
      <c r="L1700" s="339"/>
      <c r="M1700" s="339"/>
      <c r="N1700" s="339"/>
      <c r="O1700" s="339"/>
      <c r="P1700" s="339"/>
      <c r="Q1700" s="339"/>
    </row>
    <row r="1701" spans="1:17" ht="13.5" customHeight="1">
      <c r="A1701" s="481"/>
      <c r="B1701" s="481"/>
      <c r="C1701" s="481"/>
      <c r="D1701" s="481"/>
      <c r="E1701" s="481"/>
      <c r="F1701" s="339"/>
      <c r="G1701" s="340" t="str">
        <f>IF(ISNUMBER(E1701),E1701/'Bulk DivVar Analysis'!$I$7,"")</f>
        <v/>
      </c>
      <c r="H1701" s="338" t="str">
        <f>IF(ISNUMBER(E1701), IF(G1701&gt;'Bulk DivVar Analysis'!$J$9,"Pass","Fail"),"")</f>
        <v/>
      </c>
      <c r="I1701" s="338" t="str">
        <f t="shared" si="28"/>
        <v/>
      </c>
      <c r="J1701" s="339"/>
      <c r="K1701" s="339"/>
      <c r="L1701" s="339"/>
      <c r="M1701" s="339"/>
      <c r="N1701" s="339"/>
      <c r="O1701" s="339"/>
      <c r="P1701" s="339"/>
      <c r="Q1701" s="339"/>
    </row>
    <row r="1702" spans="1:17" ht="13.5" customHeight="1">
      <c r="A1702" s="481"/>
      <c r="B1702" s="481"/>
      <c r="C1702" s="481"/>
      <c r="D1702" s="481"/>
      <c r="E1702" s="481"/>
      <c r="F1702" s="339"/>
      <c r="G1702" s="340" t="str">
        <f>IF(ISNUMBER(E1702),E1702/'Bulk DivVar Analysis'!$I$7,"")</f>
        <v/>
      </c>
      <c r="H1702" s="338" t="str">
        <f>IF(ISNUMBER(E1702), IF(G1702&gt;'Bulk DivVar Analysis'!$J$9,"Pass","Fail"),"")</f>
        <v/>
      </c>
      <c r="I1702" s="338" t="str">
        <f t="shared" si="28"/>
        <v/>
      </c>
      <c r="J1702" s="339"/>
      <c r="K1702" s="339"/>
      <c r="L1702" s="339"/>
      <c r="M1702" s="339"/>
      <c r="N1702" s="339"/>
      <c r="O1702" s="339"/>
      <c r="P1702" s="339"/>
      <c r="Q1702" s="339"/>
    </row>
    <row r="1703" spans="1:17" ht="13.5" customHeight="1">
      <c r="A1703" s="481"/>
      <c r="B1703" s="481"/>
      <c r="C1703" s="481"/>
      <c r="D1703" s="481"/>
      <c r="E1703" s="481"/>
      <c r="F1703" s="339"/>
      <c r="G1703" s="340" t="str">
        <f>IF(ISNUMBER(E1703),E1703/'Bulk DivVar Analysis'!$I$7,"")</f>
        <v/>
      </c>
      <c r="H1703" s="338" t="str">
        <f>IF(ISNUMBER(E1703), IF(G1703&gt;'Bulk DivVar Analysis'!$J$9,"Pass","Fail"),"")</f>
        <v/>
      </c>
      <c r="I1703" s="338" t="str">
        <f t="shared" si="28"/>
        <v/>
      </c>
      <c r="J1703" s="339"/>
      <c r="K1703" s="339"/>
      <c r="L1703" s="339"/>
      <c r="M1703" s="339"/>
      <c r="N1703" s="339"/>
      <c r="O1703" s="339"/>
      <c r="P1703" s="339"/>
      <c r="Q1703" s="339"/>
    </row>
    <row r="1704" spans="1:17" ht="13.5" customHeight="1">
      <c r="A1704" s="481"/>
      <c r="B1704" s="481"/>
      <c r="C1704" s="481"/>
      <c r="D1704" s="481"/>
      <c r="E1704" s="481"/>
      <c r="F1704" s="339"/>
      <c r="G1704" s="340" t="str">
        <f>IF(ISNUMBER(E1704),E1704/'Bulk DivVar Analysis'!$I$7,"")</f>
        <v/>
      </c>
      <c r="H1704" s="338" t="str">
        <f>IF(ISNUMBER(E1704), IF(G1704&gt;'Bulk DivVar Analysis'!$J$9,"Pass","Fail"),"")</f>
        <v/>
      </c>
      <c r="I1704" s="338" t="str">
        <f t="shared" si="28"/>
        <v/>
      </c>
      <c r="J1704" s="339"/>
      <c r="K1704" s="339"/>
      <c r="L1704" s="339"/>
      <c r="M1704" s="339"/>
      <c r="N1704" s="339"/>
      <c r="O1704" s="339"/>
      <c r="P1704" s="339"/>
      <c r="Q1704" s="339"/>
    </row>
    <row r="1705" spans="1:17" ht="13.5" customHeight="1">
      <c r="A1705" s="481"/>
      <c r="B1705" s="481"/>
      <c r="C1705" s="481"/>
      <c r="D1705" s="481"/>
      <c r="E1705" s="481"/>
      <c r="F1705" s="339"/>
      <c r="G1705" s="340" t="str">
        <f>IF(ISNUMBER(E1705),E1705/'Bulk DivVar Analysis'!$I$7,"")</f>
        <v/>
      </c>
      <c r="H1705" s="338" t="str">
        <f>IF(ISNUMBER(E1705), IF(G1705&gt;'Bulk DivVar Analysis'!$J$9,"Pass","Fail"),"")</f>
        <v/>
      </c>
      <c r="I1705" s="338" t="str">
        <f t="shared" si="28"/>
        <v/>
      </c>
      <c r="J1705" s="339"/>
      <c r="K1705" s="339"/>
      <c r="L1705" s="339"/>
      <c r="M1705" s="339"/>
      <c r="N1705" s="339"/>
      <c r="O1705" s="339"/>
      <c r="P1705" s="339"/>
      <c r="Q1705" s="339"/>
    </row>
    <row r="1706" spans="1:17" ht="13.5" customHeight="1">
      <c r="A1706" s="481"/>
      <c r="B1706" s="481"/>
      <c r="C1706" s="481"/>
      <c r="D1706" s="481"/>
      <c r="E1706" s="481"/>
      <c r="F1706" s="339"/>
      <c r="G1706" s="340" t="str">
        <f>IF(ISNUMBER(E1706),E1706/'Bulk DivVar Analysis'!$I$7,"")</f>
        <v/>
      </c>
      <c r="H1706" s="338" t="str">
        <f>IF(ISNUMBER(E1706), IF(G1706&gt;'Bulk DivVar Analysis'!$J$9,"Pass","Fail"),"")</f>
        <v/>
      </c>
      <c r="I1706" s="338" t="str">
        <f t="shared" si="28"/>
        <v/>
      </c>
      <c r="J1706" s="339"/>
      <c r="K1706" s="339"/>
      <c r="L1706" s="339"/>
      <c r="M1706" s="339"/>
      <c r="N1706" s="339"/>
      <c r="O1706" s="339"/>
      <c r="P1706" s="339"/>
      <c r="Q1706" s="339"/>
    </row>
    <row r="1707" spans="1:17" ht="13.5" customHeight="1">
      <c r="A1707" s="481"/>
      <c r="B1707" s="481"/>
      <c r="C1707" s="481"/>
      <c r="D1707" s="481"/>
      <c r="E1707" s="481"/>
      <c r="F1707" s="339"/>
      <c r="G1707" s="340" t="str">
        <f>IF(ISNUMBER(E1707),E1707/'Bulk DivVar Analysis'!$I$7,"")</f>
        <v/>
      </c>
      <c r="H1707" s="338" t="str">
        <f>IF(ISNUMBER(E1707), IF(G1707&gt;'Bulk DivVar Analysis'!$J$9,"Pass","Fail"),"")</f>
        <v/>
      </c>
      <c r="I1707" s="338" t="str">
        <f t="shared" si="28"/>
        <v/>
      </c>
      <c r="J1707" s="339"/>
      <c r="K1707" s="339"/>
      <c r="L1707" s="339"/>
      <c r="M1707" s="339"/>
      <c r="N1707" s="339"/>
      <c r="O1707" s="339"/>
      <c r="P1707" s="339"/>
      <c r="Q1707" s="339"/>
    </row>
    <row r="1708" spans="1:17" ht="13.5" customHeight="1">
      <c r="A1708" s="481"/>
      <c r="B1708" s="481"/>
      <c r="C1708" s="481"/>
      <c r="D1708" s="481"/>
      <c r="E1708" s="481"/>
      <c r="F1708" s="339"/>
      <c r="G1708" s="340" t="str">
        <f>IF(ISNUMBER(E1708),E1708/'Bulk DivVar Analysis'!$I$7,"")</f>
        <v/>
      </c>
      <c r="H1708" s="338" t="str">
        <f>IF(ISNUMBER(E1708), IF(G1708&gt;'Bulk DivVar Analysis'!$J$9,"Pass","Fail"),"")</f>
        <v/>
      </c>
      <c r="I1708" s="338" t="str">
        <f t="shared" si="28"/>
        <v/>
      </c>
      <c r="J1708" s="339"/>
      <c r="K1708" s="339"/>
      <c r="L1708" s="339"/>
      <c r="M1708" s="339"/>
      <c r="N1708" s="339"/>
      <c r="O1708" s="339"/>
      <c r="P1708" s="339"/>
      <c r="Q1708" s="339"/>
    </row>
    <row r="1709" spans="1:17" ht="13.5" customHeight="1">
      <c r="A1709" s="481"/>
      <c r="B1709" s="481"/>
      <c r="C1709" s="481"/>
      <c r="D1709" s="481"/>
      <c r="E1709" s="481"/>
      <c r="F1709" s="339"/>
      <c r="G1709" s="340" t="str">
        <f>IF(ISNUMBER(E1709),E1709/'Bulk DivVar Analysis'!$I$7,"")</f>
        <v/>
      </c>
      <c r="H1709" s="338" t="str">
        <f>IF(ISNUMBER(E1709), IF(G1709&gt;'Bulk DivVar Analysis'!$J$9,"Pass","Fail"),"")</f>
        <v/>
      </c>
      <c r="I1709" s="338" t="str">
        <f t="shared" si="28"/>
        <v/>
      </c>
      <c r="J1709" s="339"/>
      <c r="K1709" s="339"/>
      <c r="L1709" s="339"/>
      <c r="M1709" s="339"/>
      <c r="N1709" s="339"/>
      <c r="O1709" s="339"/>
      <c r="P1709" s="339"/>
      <c r="Q1709" s="339"/>
    </row>
    <row r="1710" spans="1:17" ht="13.5" customHeight="1">
      <c r="A1710" s="481"/>
      <c r="B1710" s="481"/>
      <c r="C1710" s="481"/>
      <c r="D1710" s="481"/>
      <c r="E1710" s="481"/>
      <c r="F1710" s="339"/>
      <c r="G1710" s="340" t="str">
        <f>IF(ISNUMBER(E1710),E1710/'Bulk DivVar Analysis'!$I$7,"")</f>
        <v/>
      </c>
      <c r="H1710" s="338" t="str">
        <f>IF(ISNUMBER(E1710), IF(G1710&gt;'Bulk DivVar Analysis'!$J$9,"Pass","Fail"),"")</f>
        <v/>
      </c>
      <c r="I1710" s="338" t="str">
        <f t="shared" si="28"/>
        <v/>
      </c>
      <c r="J1710" s="339"/>
      <c r="K1710" s="339"/>
      <c r="L1710" s="339"/>
      <c r="M1710" s="339"/>
      <c r="N1710" s="339"/>
      <c r="O1710" s="339"/>
      <c r="P1710" s="339"/>
      <c r="Q1710" s="339"/>
    </row>
    <row r="1711" spans="1:17" ht="13.5" customHeight="1">
      <c r="A1711" s="481"/>
      <c r="B1711" s="481"/>
      <c r="C1711" s="481"/>
      <c r="D1711" s="481"/>
      <c r="E1711" s="481"/>
      <c r="F1711" s="339"/>
      <c r="G1711" s="340" t="str">
        <f>IF(ISNUMBER(E1711),E1711/'Bulk DivVar Analysis'!$I$7,"")</f>
        <v/>
      </c>
      <c r="H1711" s="338" t="str">
        <f>IF(ISNUMBER(E1711), IF(G1711&gt;'Bulk DivVar Analysis'!$J$9,"Pass","Fail"),"")</f>
        <v/>
      </c>
      <c r="I1711" s="338" t="str">
        <f t="shared" si="28"/>
        <v/>
      </c>
      <c r="J1711" s="339"/>
      <c r="K1711" s="339"/>
      <c r="L1711" s="339"/>
      <c r="M1711" s="339"/>
      <c r="N1711" s="339"/>
      <c r="O1711" s="339"/>
      <c r="P1711" s="339"/>
      <c r="Q1711" s="339"/>
    </row>
    <row r="1712" spans="1:17" ht="13.5" customHeight="1">
      <c r="A1712" s="481"/>
      <c r="B1712" s="481"/>
      <c r="C1712" s="481"/>
      <c r="D1712" s="481"/>
      <c r="E1712" s="481"/>
      <c r="F1712" s="339"/>
      <c r="G1712" s="340" t="str">
        <f>IF(ISNUMBER(E1712),E1712/'Bulk DivVar Analysis'!$I$7,"")</f>
        <v/>
      </c>
      <c r="H1712" s="338" t="str">
        <f>IF(ISNUMBER(E1712), IF(G1712&gt;'Bulk DivVar Analysis'!$J$9,"Pass","Fail"),"")</f>
        <v/>
      </c>
      <c r="I1712" s="338" t="str">
        <f t="shared" si="28"/>
        <v/>
      </c>
      <c r="J1712" s="339"/>
      <c r="K1712" s="339"/>
      <c r="L1712" s="339"/>
      <c r="M1712" s="339"/>
      <c r="N1712" s="339"/>
      <c r="O1712" s="339"/>
      <c r="P1712" s="339"/>
      <c r="Q1712" s="339"/>
    </row>
    <row r="1713" spans="1:17" ht="13.5" customHeight="1">
      <c r="A1713" s="481"/>
      <c r="B1713" s="481"/>
      <c r="C1713" s="481"/>
      <c r="D1713" s="481"/>
      <c r="E1713" s="481"/>
      <c r="F1713" s="339"/>
      <c r="G1713" s="340" t="str">
        <f>IF(ISNUMBER(E1713),E1713/'Bulk DivVar Analysis'!$I$7,"")</f>
        <v/>
      </c>
      <c r="H1713" s="338" t="str">
        <f>IF(ISNUMBER(E1713), IF(G1713&gt;'Bulk DivVar Analysis'!$J$9,"Pass","Fail"),"")</f>
        <v/>
      </c>
      <c r="I1713" s="338" t="str">
        <f t="shared" si="28"/>
        <v/>
      </c>
      <c r="J1713" s="339"/>
      <c r="K1713" s="339"/>
      <c r="L1713" s="339"/>
      <c r="M1713" s="339"/>
      <c r="N1713" s="339"/>
      <c r="O1713" s="339"/>
      <c r="P1713" s="339"/>
      <c r="Q1713" s="339"/>
    </row>
    <row r="1714" spans="1:17" ht="13.5" customHeight="1">
      <c r="A1714" s="481"/>
      <c r="B1714" s="481"/>
      <c r="C1714" s="481"/>
      <c r="D1714" s="481"/>
      <c r="E1714" s="481"/>
      <c r="F1714" s="339"/>
      <c r="G1714" s="340" t="str">
        <f>IF(ISNUMBER(E1714),E1714/'Bulk DivVar Analysis'!$I$7,"")</f>
        <v/>
      </c>
      <c r="H1714" s="338" t="str">
        <f>IF(ISNUMBER(E1714), IF(G1714&gt;'Bulk DivVar Analysis'!$J$9,"Pass","Fail"),"")</f>
        <v/>
      </c>
      <c r="I1714" s="338" t="str">
        <f t="shared" si="28"/>
        <v/>
      </c>
      <c r="J1714" s="339"/>
      <c r="K1714" s="339"/>
      <c r="L1714" s="339"/>
      <c r="M1714" s="339"/>
      <c r="N1714" s="339"/>
      <c r="O1714" s="339"/>
      <c r="P1714" s="339"/>
      <c r="Q1714" s="339"/>
    </row>
    <row r="1715" spans="1:17" ht="13.5" customHeight="1">
      <c r="A1715" s="481"/>
      <c r="B1715" s="481"/>
      <c r="C1715" s="481"/>
      <c r="D1715" s="481"/>
      <c r="E1715" s="481"/>
      <c r="F1715" s="339"/>
      <c r="G1715" s="340" t="str">
        <f>IF(ISNUMBER(E1715),E1715/'Bulk DivVar Analysis'!$I$7,"")</f>
        <v/>
      </c>
      <c r="H1715" s="338" t="str">
        <f>IF(ISNUMBER(E1715), IF(G1715&gt;'Bulk DivVar Analysis'!$J$9,"Pass","Fail"),"")</f>
        <v/>
      </c>
      <c r="I1715" s="338" t="str">
        <f t="shared" si="28"/>
        <v/>
      </c>
      <c r="J1715" s="339"/>
      <c r="K1715" s="339"/>
      <c r="L1715" s="339"/>
      <c r="M1715" s="339"/>
      <c r="N1715" s="339"/>
      <c r="O1715" s="339"/>
      <c r="P1715" s="339"/>
      <c r="Q1715" s="339"/>
    </row>
    <row r="1716" spans="1:17" ht="13.5" customHeight="1">
      <c r="A1716" s="481"/>
      <c r="B1716" s="481"/>
      <c r="C1716" s="481"/>
      <c r="D1716" s="481"/>
      <c r="E1716" s="481"/>
      <c r="F1716" s="339"/>
      <c r="G1716" s="340" t="str">
        <f>IF(ISNUMBER(E1716),E1716/'Bulk DivVar Analysis'!$I$7,"")</f>
        <v/>
      </c>
      <c r="H1716" s="338" t="str">
        <f>IF(ISNUMBER(E1716), IF(G1716&gt;'Bulk DivVar Analysis'!$J$9,"Pass","Fail"),"")</f>
        <v/>
      </c>
      <c r="I1716" s="338" t="str">
        <f t="shared" si="28"/>
        <v/>
      </c>
      <c r="J1716" s="339"/>
      <c r="K1716" s="339"/>
      <c r="L1716" s="339"/>
      <c r="M1716" s="339"/>
      <c r="N1716" s="339"/>
      <c r="O1716" s="339"/>
      <c r="P1716" s="339"/>
      <c r="Q1716" s="339"/>
    </row>
    <row r="1717" spans="1:17" ht="13.5" customHeight="1">
      <c r="A1717" s="481"/>
      <c r="B1717" s="481"/>
      <c r="C1717" s="481"/>
      <c r="D1717" s="481"/>
      <c r="E1717" s="481"/>
      <c r="F1717" s="339"/>
      <c r="G1717" s="340" t="str">
        <f>IF(ISNUMBER(E1717),E1717/'Bulk DivVar Analysis'!$I$7,"")</f>
        <v/>
      </c>
      <c r="H1717" s="338" t="str">
        <f>IF(ISNUMBER(E1717), IF(G1717&gt;'Bulk DivVar Analysis'!$J$9,"Pass","Fail"),"")</f>
        <v/>
      </c>
      <c r="I1717" s="338" t="str">
        <f t="shared" si="28"/>
        <v/>
      </c>
      <c r="J1717" s="339"/>
      <c r="K1717" s="339"/>
      <c r="L1717" s="339"/>
      <c r="M1717" s="339"/>
      <c r="N1717" s="339"/>
      <c r="O1717" s="339"/>
      <c r="P1717" s="339"/>
      <c r="Q1717" s="339"/>
    </row>
    <row r="1718" spans="1:17" ht="13.5" customHeight="1">
      <c r="A1718" s="481"/>
      <c r="B1718" s="481"/>
      <c r="C1718" s="481"/>
      <c r="D1718" s="481"/>
      <c r="E1718" s="481"/>
      <c r="F1718" s="339"/>
      <c r="G1718" s="340" t="str">
        <f>IF(ISNUMBER(E1718),E1718/'Bulk DivVar Analysis'!$I$7,"")</f>
        <v/>
      </c>
      <c r="H1718" s="338" t="str">
        <f>IF(ISNUMBER(E1718), IF(G1718&gt;'Bulk DivVar Analysis'!$J$9,"Pass","Fail"),"")</f>
        <v/>
      </c>
      <c r="I1718" s="338" t="str">
        <f t="shared" si="28"/>
        <v/>
      </c>
      <c r="J1718" s="339"/>
      <c r="K1718" s="339"/>
      <c r="L1718" s="339"/>
      <c r="M1718" s="339"/>
      <c r="N1718" s="339"/>
      <c r="O1718" s="339"/>
      <c r="P1718" s="339"/>
      <c r="Q1718" s="339"/>
    </row>
    <row r="1719" spans="1:17" ht="13.5" customHeight="1">
      <c r="A1719" s="481"/>
      <c r="B1719" s="481"/>
      <c r="C1719" s="481"/>
      <c r="D1719" s="481"/>
      <c r="E1719" s="481"/>
      <c r="F1719" s="339"/>
      <c r="G1719" s="340" t="str">
        <f>IF(ISNUMBER(E1719),E1719/'Bulk DivVar Analysis'!$I$7,"")</f>
        <v/>
      </c>
      <c r="H1719" s="338" t="str">
        <f>IF(ISNUMBER(E1719), IF(G1719&gt;'Bulk DivVar Analysis'!$J$9,"Pass","Fail"),"")</f>
        <v/>
      </c>
      <c r="I1719" s="338" t="str">
        <f t="shared" si="28"/>
        <v/>
      </c>
      <c r="J1719" s="339"/>
      <c r="K1719" s="339"/>
      <c r="L1719" s="339"/>
      <c r="M1719" s="339"/>
      <c r="N1719" s="339"/>
      <c r="O1719" s="339"/>
      <c r="P1719" s="339"/>
      <c r="Q1719" s="339"/>
    </row>
    <row r="1720" spans="1:17" ht="13.5" customHeight="1">
      <c r="A1720" s="481"/>
      <c r="B1720" s="481"/>
      <c r="C1720" s="481"/>
      <c r="D1720" s="481"/>
      <c r="E1720" s="481"/>
      <c r="F1720" s="339"/>
      <c r="G1720" s="340" t="str">
        <f>IF(ISNUMBER(E1720),E1720/'Bulk DivVar Analysis'!$I$7,"")</f>
        <v/>
      </c>
      <c r="H1720" s="338" t="str">
        <f>IF(ISNUMBER(E1720), IF(G1720&gt;'Bulk DivVar Analysis'!$J$9,"Pass","Fail"),"")</f>
        <v/>
      </c>
      <c r="I1720" s="338" t="str">
        <f t="shared" si="28"/>
        <v/>
      </c>
      <c r="J1720" s="339"/>
      <c r="K1720" s="339"/>
      <c r="L1720" s="339"/>
      <c r="M1720" s="339"/>
      <c r="N1720" s="339"/>
      <c r="O1720" s="339"/>
      <c r="P1720" s="339"/>
      <c r="Q1720" s="339"/>
    </row>
    <row r="1721" spans="1:17" ht="13.5" customHeight="1">
      <c r="A1721" s="481"/>
      <c r="B1721" s="481"/>
      <c r="C1721" s="481"/>
      <c r="D1721" s="481"/>
      <c r="E1721" s="481"/>
      <c r="F1721" s="339"/>
      <c r="G1721" s="340" t="str">
        <f>IF(ISNUMBER(E1721),E1721/'Bulk DivVar Analysis'!$I$7,"")</f>
        <v/>
      </c>
      <c r="H1721" s="338" t="str">
        <f>IF(ISNUMBER(E1721), IF(G1721&gt;'Bulk DivVar Analysis'!$J$9,"Pass","Fail"),"")</f>
        <v/>
      </c>
      <c r="I1721" s="338" t="str">
        <f t="shared" si="28"/>
        <v/>
      </c>
      <c r="J1721" s="339"/>
      <c r="K1721" s="339"/>
      <c r="L1721" s="339"/>
      <c r="M1721" s="339"/>
      <c r="N1721" s="339"/>
      <c r="O1721" s="339"/>
      <c r="P1721" s="339"/>
      <c r="Q1721" s="339"/>
    </row>
    <row r="1722" spans="1:17" ht="13.5" customHeight="1">
      <c r="A1722" s="481"/>
      <c r="B1722" s="481"/>
      <c r="C1722" s="481"/>
      <c r="D1722" s="481"/>
      <c r="E1722" s="481"/>
      <c r="F1722" s="339"/>
      <c r="G1722" s="340" t="str">
        <f>IF(ISNUMBER(E1722),E1722/'Bulk DivVar Analysis'!$I$7,"")</f>
        <v/>
      </c>
      <c r="H1722" s="338" t="str">
        <f>IF(ISNUMBER(E1722), IF(G1722&gt;'Bulk DivVar Analysis'!$J$9,"Pass","Fail"),"")</f>
        <v/>
      </c>
      <c r="I1722" s="338" t="str">
        <f t="shared" si="28"/>
        <v/>
      </c>
      <c r="J1722" s="339"/>
      <c r="K1722" s="339"/>
      <c r="L1722" s="339"/>
      <c r="M1722" s="339"/>
      <c r="N1722" s="339"/>
      <c r="O1722" s="339"/>
      <c r="P1722" s="339"/>
      <c r="Q1722" s="339"/>
    </row>
    <row r="1723" spans="1:17" ht="13.5" customHeight="1">
      <c r="A1723" s="481"/>
      <c r="B1723" s="481"/>
      <c r="C1723" s="481"/>
      <c r="D1723" s="481"/>
      <c r="E1723" s="481"/>
      <c r="F1723" s="339"/>
      <c r="G1723" s="340" t="str">
        <f>IF(ISNUMBER(E1723),E1723/'Bulk DivVar Analysis'!$I$7,"")</f>
        <v/>
      </c>
      <c r="H1723" s="338" t="str">
        <f>IF(ISNUMBER(E1723), IF(G1723&gt;'Bulk DivVar Analysis'!$J$9,"Pass","Fail"),"")</f>
        <v/>
      </c>
      <c r="I1723" s="338" t="str">
        <f t="shared" si="28"/>
        <v/>
      </c>
      <c r="J1723" s="339"/>
      <c r="K1723" s="339"/>
      <c r="L1723" s="339"/>
      <c r="M1723" s="339"/>
      <c r="N1723" s="339"/>
      <c r="O1723" s="339"/>
      <c r="P1723" s="339"/>
      <c r="Q1723" s="339"/>
    </row>
    <row r="1724" spans="1:17" ht="13.5" customHeight="1">
      <c r="A1724" s="481"/>
      <c r="B1724" s="481"/>
      <c r="C1724" s="481"/>
      <c r="D1724" s="481"/>
      <c r="E1724" s="481"/>
      <c r="F1724" s="339"/>
      <c r="G1724" s="340" t="str">
        <f>IF(ISNUMBER(E1724),E1724/'Bulk DivVar Analysis'!$I$7,"")</f>
        <v/>
      </c>
      <c r="H1724" s="338" t="str">
        <f>IF(ISNUMBER(E1724), IF(G1724&gt;'Bulk DivVar Analysis'!$J$9,"Pass","Fail"),"")</f>
        <v/>
      </c>
      <c r="I1724" s="338" t="str">
        <f t="shared" si="28"/>
        <v/>
      </c>
      <c r="J1724" s="339"/>
      <c r="K1724" s="339"/>
      <c r="L1724" s="339"/>
      <c r="M1724" s="339"/>
      <c r="N1724" s="339"/>
      <c r="O1724" s="339"/>
      <c r="P1724" s="339"/>
      <c r="Q1724" s="339"/>
    </row>
    <row r="1725" spans="1:17" ht="13.5" customHeight="1">
      <c r="A1725" s="481"/>
      <c r="B1725" s="481"/>
      <c r="C1725" s="481"/>
      <c r="D1725" s="481"/>
      <c r="E1725" s="481"/>
      <c r="F1725" s="339"/>
      <c r="G1725" s="340" t="str">
        <f>IF(ISNUMBER(E1725),E1725/'Bulk DivVar Analysis'!$I$7,"")</f>
        <v/>
      </c>
      <c r="H1725" s="338" t="str">
        <f>IF(ISNUMBER(E1725), IF(G1725&gt;'Bulk DivVar Analysis'!$J$9,"Pass","Fail"),"")</f>
        <v/>
      </c>
      <c r="I1725" s="338" t="str">
        <f t="shared" si="28"/>
        <v/>
      </c>
      <c r="J1725" s="339"/>
      <c r="K1725" s="339"/>
      <c r="L1725" s="339"/>
      <c r="M1725" s="339"/>
      <c r="N1725" s="339"/>
      <c r="O1725" s="339"/>
      <c r="P1725" s="339"/>
      <c r="Q1725" s="339"/>
    </row>
    <row r="1726" spans="1:17" ht="13.5" customHeight="1">
      <c r="A1726" s="481"/>
      <c r="B1726" s="481"/>
      <c r="C1726" s="481"/>
      <c r="D1726" s="481"/>
      <c r="E1726" s="481"/>
      <c r="F1726" s="339"/>
      <c r="G1726" s="340" t="str">
        <f>IF(ISNUMBER(E1726),E1726/'Bulk DivVar Analysis'!$I$7,"")</f>
        <v/>
      </c>
      <c r="H1726" s="338" t="str">
        <f>IF(ISNUMBER(E1726), IF(G1726&gt;'Bulk DivVar Analysis'!$J$9,"Pass","Fail"),"")</f>
        <v/>
      </c>
      <c r="I1726" s="338" t="str">
        <f t="shared" si="28"/>
        <v/>
      </c>
      <c r="J1726" s="339"/>
      <c r="K1726" s="339"/>
      <c r="L1726" s="339"/>
      <c r="M1726" s="339"/>
      <c r="N1726" s="339"/>
      <c r="O1726" s="339"/>
      <c r="P1726" s="339"/>
      <c r="Q1726" s="339"/>
    </row>
    <row r="1727" spans="1:17" ht="13.5" customHeight="1">
      <c r="A1727" s="481"/>
      <c r="B1727" s="481"/>
      <c r="C1727" s="481"/>
      <c r="D1727" s="481"/>
      <c r="E1727" s="481"/>
      <c r="F1727" s="339"/>
      <c r="G1727" s="340" t="str">
        <f>IF(ISNUMBER(E1727),E1727/'Bulk DivVar Analysis'!$I$7,"")</f>
        <v/>
      </c>
      <c r="H1727" s="338" t="str">
        <f>IF(ISNUMBER(E1727), IF(G1727&gt;'Bulk DivVar Analysis'!$J$9,"Pass","Fail"),"")</f>
        <v/>
      </c>
      <c r="I1727" s="338" t="str">
        <f t="shared" si="28"/>
        <v/>
      </c>
      <c r="J1727" s="339"/>
      <c r="K1727" s="339"/>
      <c r="L1727" s="339"/>
      <c r="M1727" s="339"/>
      <c r="N1727" s="339"/>
      <c r="O1727" s="339"/>
      <c r="P1727" s="339"/>
      <c r="Q1727" s="339"/>
    </row>
    <row r="1728" spans="1:17" ht="13.5" customHeight="1">
      <c r="A1728" s="481"/>
      <c r="B1728" s="481"/>
      <c r="C1728" s="481"/>
      <c r="D1728" s="481"/>
      <c r="E1728" s="481"/>
      <c r="F1728" s="339"/>
      <c r="G1728" s="340" t="str">
        <f>IF(ISNUMBER(E1728),E1728/'Bulk DivVar Analysis'!$I$7,"")</f>
        <v/>
      </c>
      <c r="H1728" s="338" t="str">
        <f>IF(ISNUMBER(E1728), IF(G1728&gt;'Bulk DivVar Analysis'!$J$9,"Pass","Fail"),"")</f>
        <v/>
      </c>
      <c r="I1728" s="338" t="str">
        <f t="shared" si="28"/>
        <v/>
      </c>
      <c r="J1728" s="339"/>
      <c r="K1728" s="339"/>
      <c r="L1728" s="339"/>
      <c r="M1728" s="339"/>
      <c r="N1728" s="339"/>
      <c r="O1728" s="339"/>
      <c r="P1728" s="339"/>
      <c r="Q1728" s="339"/>
    </row>
    <row r="1729" spans="1:17" ht="13.5" customHeight="1">
      <c r="A1729" s="481"/>
      <c r="B1729" s="481"/>
      <c r="C1729" s="481"/>
      <c r="D1729" s="481"/>
      <c r="E1729" s="481"/>
      <c r="F1729" s="339"/>
      <c r="G1729" s="340" t="str">
        <f>IF(ISNUMBER(E1729),E1729/'Bulk DivVar Analysis'!$I$7,"")</f>
        <v/>
      </c>
      <c r="H1729" s="338" t="str">
        <f>IF(ISNUMBER(E1729), IF(G1729&gt;'Bulk DivVar Analysis'!$J$9,"Pass","Fail"),"")</f>
        <v/>
      </c>
      <c r="I1729" s="338" t="str">
        <f t="shared" si="28"/>
        <v/>
      </c>
      <c r="J1729" s="339"/>
      <c r="K1729" s="339"/>
      <c r="L1729" s="339"/>
      <c r="M1729" s="339"/>
      <c r="N1729" s="339"/>
      <c r="O1729" s="339"/>
      <c r="P1729" s="339"/>
      <c r="Q1729" s="339"/>
    </row>
    <row r="1730" spans="1:17" ht="13.5" customHeight="1">
      <c r="A1730" s="481"/>
      <c r="B1730" s="481"/>
      <c r="C1730" s="481"/>
      <c r="D1730" s="481"/>
      <c r="E1730" s="481"/>
      <c r="F1730" s="339"/>
      <c r="G1730" s="340" t="str">
        <f>IF(ISNUMBER(E1730),E1730/'Bulk DivVar Analysis'!$I$7,"")</f>
        <v/>
      </c>
      <c r="H1730" s="338" t="str">
        <f>IF(ISNUMBER(E1730), IF(G1730&gt;'Bulk DivVar Analysis'!$J$9,"Pass","Fail"),"")</f>
        <v/>
      </c>
      <c r="I1730" s="338" t="str">
        <f t="shared" si="28"/>
        <v/>
      </c>
      <c r="J1730" s="339"/>
      <c r="K1730" s="339"/>
      <c r="L1730" s="339"/>
      <c r="M1730" s="339"/>
      <c r="N1730" s="339"/>
      <c r="O1730" s="339"/>
      <c r="P1730" s="339"/>
      <c r="Q1730" s="339"/>
    </row>
    <row r="1731" spans="1:17" ht="13.5" customHeight="1">
      <c r="A1731" s="481"/>
      <c r="B1731" s="481"/>
      <c r="C1731" s="481"/>
      <c r="D1731" s="481"/>
      <c r="E1731" s="481"/>
      <c r="F1731" s="339"/>
      <c r="G1731" s="340" t="str">
        <f>IF(ISNUMBER(E1731),E1731/'Bulk DivVar Analysis'!$I$7,"")</f>
        <v/>
      </c>
      <c r="H1731" s="338" t="str">
        <f>IF(ISNUMBER(E1731), IF(G1731&gt;'Bulk DivVar Analysis'!$J$9,"Pass","Fail"),"")</f>
        <v/>
      </c>
      <c r="I1731" s="338" t="str">
        <f t="shared" ref="I1731:I1794" si="29">_xlfn.TEXTJOIN("_",TRUE,B1731,C1731)</f>
        <v/>
      </c>
      <c r="J1731" s="339"/>
      <c r="K1731" s="339"/>
      <c r="L1731" s="339"/>
      <c r="M1731" s="339"/>
      <c r="N1731" s="339"/>
      <c r="O1731" s="339"/>
      <c r="P1731" s="339"/>
      <c r="Q1731" s="339"/>
    </row>
    <row r="1732" spans="1:17" ht="13.5" customHeight="1">
      <c r="A1732" s="481"/>
      <c r="B1732" s="481"/>
      <c r="C1732" s="481"/>
      <c r="D1732" s="481"/>
      <c r="E1732" s="481"/>
      <c r="F1732" s="339"/>
      <c r="G1732" s="340" t="str">
        <f>IF(ISNUMBER(E1732),E1732/'Bulk DivVar Analysis'!$I$7,"")</f>
        <v/>
      </c>
      <c r="H1732" s="338" t="str">
        <f>IF(ISNUMBER(E1732), IF(G1732&gt;'Bulk DivVar Analysis'!$J$9,"Pass","Fail"),"")</f>
        <v/>
      </c>
      <c r="I1732" s="338" t="str">
        <f t="shared" si="29"/>
        <v/>
      </c>
      <c r="J1732" s="339"/>
      <c r="K1732" s="339"/>
      <c r="L1732" s="339"/>
      <c r="M1732" s="339"/>
      <c r="N1732" s="339"/>
      <c r="O1732" s="339"/>
      <c r="P1732" s="339"/>
      <c r="Q1732" s="339"/>
    </row>
    <row r="1733" spans="1:17" ht="13.5" customHeight="1">
      <c r="A1733" s="481"/>
      <c r="B1733" s="481"/>
      <c r="C1733" s="481"/>
      <c r="D1733" s="481"/>
      <c r="E1733" s="481"/>
      <c r="F1733" s="339"/>
      <c r="G1733" s="340" t="str">
        <f>IF(ISNUMBER(E1733),E1733/'Bulk DivVar Analysis'!$I$7,"")</f>
        <v/>
      </c>
      <c r="H1733" s="338" t="str">
        <f>IF(ISNUMBER(E1733), IF(G1733&gt;'Bulk DivVar Analysis'!$J$9,"Pass","Fail"),"")</f>
        <v/>
      </c>
      <c r="I1733" s="338" t="str">
        <f t="shared" si="29"/>
        <v/>
      </c>
      <c r="J1733" s="339"/>
      <c r="K1733" s="339"/>
      <c r="L1733" s="339"/>
      <c r="M1733" s="339"/>
      <c r="N1733" s="339"/>
      <c r="O1733" s="339"/>
      <c r="P1733" s="339"/>
      <c r="Q1733" s="339"/>
    </row>
    <row r="1734" spans="1:17" ht="13.5" customHeight="1">
      <c r="A1734" s="481"/>
      <c r="B1734" s="481"/>
      <c r="C1734" s="481"/>
      <c r="D1734" s="481"/>
      <c r="E1734" s="481"/>
      <c r="F1734" s="339"/>
      <c r="G1734" s="340" t="str">
        <f>IF(ISNUMBER(E1734),E1734/'Bulk DivVar Analysis'!$I$7,"")</f>
        <v/>
      </c>
      <c r="H1734" s="338" t="str">
        <f>IF(ISNUMBER(E1734), IF(G1734&gt;'Bulk DivVar Analysis'!$J$9,"Pass","Fail"),"")</f>
        <v/>
      </c>
      <c r="I1734" s="338" t="str">
        <f t="shared" si="29"/>
        <v/>
      </c>
      <c r="J1734" s="339"/>
      <c r="K1734" s="339"/>
      <c r="L1734" s="339"/>
      <c r="M1734" s="339"/>
      <c r="N1734" s="339"/>
      <c r="O1734" s="339"/>
      <c r="P1734" s="339"/>
      <c r="Q1734" s="339"/>
    </row>
    <row r="1735" spans="1:17" ht="13.5" customHeight="1">
      <c r="A1735" s="481"/>
      <c r="B1735" s="481"/>
      <c r="C1735" s="481"/>
      <c r="D1735" s="481"/>
      <c r="E1735" s="481"/>
      <c r="F1735" s="339"/>
      <c r="G1735" s="340" t="str">
        <f>IF(ISNUMBER(E1735),E1735/'Bulk DivVar Analysis'!$I$7,"")</f>
        <v/>
      </c>
      <c r="H1735" s="338" t="str">
        <f>IF(ISNUMBER(E1735), IF(G1735&gt;'Bulk DivVar Analysis'!$J$9,"Pass","Fail"),"")</f>
        <v/>
      </c>
      <c r="I1735" s="338" t="str">
        <f t="shared" si="29"/>
        <v/>
      </c>
      <c r="J1735" s="339"/>
      <c r="K1735" s="339"/>
      <c r="L1735" s="339"/>
      <c r="M1735" s="339"/>
      <c r="N1735" s="339"/>
      <c r="O1735" s="339"/>
      <c r="P1735" s="339"/>
      <c r="Q1735" s="339"/>
    </row>
    <row r="1736" spans="1:17" ht="13.5" customHeight="1">
      <c r="A1736" s="481"/>
      <c r="B1736" s="481"/>
      <c r="C1736" s="481"/>
      <c r="D1736" s="481"/>
      <c r="E1736" s="481"/>
      <c r="F1736" s="339"/>
      <c r="G1736" s="340" t="str">
        <f>IF(ISNUMBER(E1736),E1736/'Bulk DivVar Analysis'!$I$7,"")</f>
        <v/>
      </c>
      <c r="H1736" s="338" t="str">
        <f>IF(ISNUMBER(E1736), IF(G1736&gt;'Bulk DivVar Analysis'!$J$9,"Pass","Fail"),"")</f>
        <v/>
      </c>
      <c r="I1736" s="338" t="str">
        <f t="shared" si="29"/>
        <v/>
      </c>
      <c r="J1736" s="339"/>
      <c r="K1736" s="339"/>
      <c r="L1736" s="339"/>
      <c r="M1736" s="339"/>
      <c r="N1736" s="339"/>
      <c r="O1736" s="339"/>
      <c r="P1736" s="339"/>
      <c r="Q1736" s="339"/>
    </row>
    <row r="1737" spans="1:17" ht="13.5" customHeight="1">
      <c r="A1737" s="481"/>
      <c r="B1737" s="481"/>
      <c r="C1737" s="481"/>
      <c r="D1737" s="481"/>
      <c r="E1737" s="481"/>
      <c r="F1737" s="339"/>
      <c r="G1737" s="340" t="str">
        <f>IF(ISNUMBER(E1737),E1737/'Bulk DivVar Analysis'!$I$7,"")</f>
        <v/>
      </c>
      <c r="H1737" s="338" t="str">
        <f>IF(ISNUMBER(E1737), IF(G1737&gt;'Bulk DivVar Analysis'!$J$9,"Pass","Fail"),"")</f>
        <v/>
      </c>
      <c r="I1737" s="338" t="str">
        <f t="shared" si="29"/>
        <v/>
      </c>
      <c r="J1737" s="339"/>
      <c r="K1737" s="339"/>
      <c r="L1737" s="339"/>
      <c r="M1737" s="339"/>
      <c r="N1737" s="339"/>
      <c r="O1737" s="339"/>
      <c r="P1737" s="339"/>
      <c r="Q1737" s="339"/>
    </row>
    <row r="1738" spans="1:17" ht="13.5" customHeight="1">
      <c r="A1738" s="481"/>
      <c r="B1738" s="481"/>
      <c r="C1738" s="481"/>
      <c r="D1738" s="481"/>
      <c r="E1738" s="481"/>
      <c r="F1738" s="339"/>
      <c r="G1738" s="340" t="str">
        <f>IF(ISNUMBER(E1738),E1738/'Bulk DivVar Analysis'!$I$7,"")</f>
        <v/>
      </c>
      <c r="H1738" s="338" t="str">
        <f>IF(ISNUMBER(E1738), IF(G1738&gt;'Bulk DivVar Analysis'!$J$9,"Pass","Fail"),"")</f>
        <v/>
      </c>
      <c r="I1738" s="338" t="str">
        <f t="shared" si="29"/>
        <v/>
      </c>
      <c r="J1738" s="339"/>
      <c r="K1738" s="339"/>
      <c r="L1738" s="339"/>
      <c r="M1738" s="339"/>
      <c r="N1738" s="339"/>
      <c r="O1738" s="339"/>
      <c r="P1738" s="339"/>
      <c r="Q1738" s="339"/>
    </row>
    <row r="1739" spans="1:17" ht="13.5" customHeight="1">
      <c r="A1739" s="481"/>
      <c r="B1739" s="481"/>
      <c r="C1739" s="481"/>
      <c r="D1739" s="481"/>
      <c r="E1739" s="481"/>
      <c r="F1739" s="339"/>
      <c r="G1739" s="340" t="str">
        <f>IF(ISNUMBER(E1739),E1739/'Bulk DivVar Analysis'!$I$7,"")</f>
        <v/>
      </c>
      <c r="H1739" s="338" t="str">
        <f>IF(ISNUMBER(E1739), IF(G1739&gt;'Bulk DivVar Analysis'!$J$9,"Pass","Fail"),"")</f>
        <v/>
      </c>
      <c r="I1739" s="338" t="str">
        <f t="shared" si="29"/>
        <v/>
      </c>
      <c r="J1739" s="339"/>
      <c r="K1739" s="339"/>
      <c r="L1739" s="339"/>
      <c r="M1739" s="339"/>
      <c r="N1739" s="339"/>
      <c r="O1739" s="339"/>
      <c r="P1739" s="339"/>
      <c r="Q1739" s="339"/>
    </row>
    <row r="1740" spans="1:17" ht="13.5" customHeight="1">
      <c r="A1740" s="481"/>
      <c r="B1740" s="481"/>
      <c r="C1740" s="481"/>
      <c r="D1740" s="481"/>
      <c r="E1740" s="481"/>
      <c r="F1740" s="339"/>
      <c r="G1740" s="340" t="str">
        <f>IF(ISNUMBER(E1740),E1740/'Bulk DivVar Analysis'!$I$7,"")</f>
        <v/>
      </c>
      <c r="H1740" s="338" t="str">
        <f>IF(ISNUMBER(E1740), IF(G1740&gt;'Bulk DivVar Analysis'!$J$9,"Pass","Fail"),"")</f>
        <v/>
      </c>
      <c r="I1740" s="338" t="str">
        <f t="shared" si="29"/>
        <v/>
      </c>
      <c r="J1740" s="339"/>
      <c r="K1740" s="339"/>
      <c r="L1740" s="339"/>
      <c r="M1740" s="339"/>
      <c r="N1740" s="339"/>
      <c r="O1740" s="339"/>
      <c r="P1740" s="339"/>
      <c r="Q1740" s="339"/>
    </row>
    <row r="1741" spans="1:17" ht="13.5" customHeight="1">
      <c r="A1741" s="481"/>
      <c r="B1741" s="481"/>
      <c r="C1741" s="481"/>
      <c r="D1741" s="481"/>
      <c r="E1741" s="481"/>
      <c r="F1741" s="339"/>
      <c r="G1741" s="340" t="str">
        <f>IF(ISNUMBER(E1741),E1741/'Bulk DivVar Analysis'!$I$7,"")</f>
        <v/>
      </c>
      <c r="H1741" s="338" t="str">
        <f>IF(ISNUMBER(E1741), IF(G1741&gt;'Bulk DivVar Analysis'!$J$9,"Pass","Fail"),"")</f>
        <v/>
      </c>
      <c r="I1741" s="338" t="str">
        <f t="shared" si="29"/>
        <v/>
      </c>
      <c r="J1741" s="339"/>
      <c r="K1741" s="339"/>
      <c r="L1741" s="339"/>
      <c r="M1741" s="339"/>
      <c r="N1741" s="339"/>
      <c r="O1741" s="339"/>
      <c r="P1741" s="339"/>
      <c r="Q1741" s="339"/>
    </row>
    <row r="1742" spans="1:17" ht="13.5" customHeight="1">
      <c r="A1742" s="481"/>
      <c r="B1742" s="481"/>
      <c r="C1742" s="481"/>
      <c r="D1742" s="481"/>
      <c r="E1742" s="481"/>
      <c r="F1742" s="339"/>
      <c r="G1742" s="340" t="str">
        <f>IF(ISNUMBER(E1742),E1742/'Bulk DivVar Analysis'!$I$7,"")</f>
        <v/>
      </c>
      <c r="H1742" s="338" t="str">
        <f>IF(ISNUMBER(E1742), IF(G1742&gt;'Bulk DivVar Analysis'!$J$9,"Pass","Fail"),"")</f>
        <v/>
      </c>
      <c r="I1742" s="338" t="str">
        <f t="shared" si="29"/>
        <v/>
      </c>
      <c r="J1742" s="339"/>
      <c r="K1742" s="339"/>
      <c r="L1742" s="339"/>
      <c r="M1742" s="339"/>
      <c r="N1742" s="339"/>
      <c r="O1742" s="339"/>
      <c r="P1742" s="339"/>
      <c r="Q1742" s="339"/>
    </row>
    <row r="1743" spans="1:17" ht="13.5" customHeight="1">
      <c r="A1743" s="481"/>
      <c r="B1743" s="481"/>
      <c r="C1743" s="481"/>
      <c r="D1743" s="481"/>
      <c r="E1743" s="481"/>
      <c r="F1743" s="339"/>
      <c r="G1743" s="340" t="str">
        <f>IF(ISNUMBER(E1743),E1743/'Bulk DivVar Analysis'!$I$7,"")</f>
        <v/>
      </c>
      <c r="H1743" s="338" t="str">
        <f>IF(ISNUMBER(E1743), IF(G1743&gt;'Bulk DivVar Analysis'!$J$9,"Pass","Fail"),"")</f>
        <v/>
      </c>
      <c r="I1743" s="338" t="str">
        <f t="shared" si="29"/>
        <v/>
      </c>
      <c r="J1743" s="339"/>
      <c r="K1743" s="339"/>
      <c r="L1743" s="339"/>
      <c r="M1743" s="339"/>
      <c r="N1743" s="339"/>
      <c r="O1743" s="339"/>
      <c r="P1743" s="339"/>
      <c r="Q1743" s="339"/>
    </row>
    <row r="1744" spans="1:17" ht="13.5" customHeight="1">
      <c r="A1744" s="481"/>
      <c r="B1744" s="481"/>
      <c r="C1744" s="481"/>
      <c r="D1744" s="481"/>
      <c r="E1744" s="481"/>
      <c r="F1744" s="339"/>
      <c r="G1744" s="340" t="str">
        <f>IF(ISNUMBER(E1744),E1744/'Bulk DivVar Analysis'!$I$7,"")</f>
        <v/>
      </c>
      <c r="H1744" s="338" t="str">
        <f>IF(ISNUMBER(E1744), IF(G1744&gt;'Bulk DivVar Analysis'!$J$9,"Pass","Fail"),"")</f>
        <v/>
      </c>
      <c r="I1744" s="338" t="str">
        <f t="shared" si="29"/>
        <v/>
      </c>
      <c r="J1744" s="339"/>
      <c r="K1744" s="339"/>
      <c r="L1744" s="339"/>
      <c r="M1744" s="339"/>
      <c r="N1744" s="339"/>
      <c r="O1744" s="339"/>
      <c r="P1744" s="339"/>
      <c r="Q1744" s="339"/>
    </row>
    <row r="1745" spans="1:17" ht="13.5" customHeight="1">
      <c r="A1745" s="481"/>
      <c r="B1745" s="481"/>
      <c r="C1745" s="481"/>
      <c r="D1745" s="481"/>
      <c r="E1745" s="481"/>
      <c r="F1745" s="339"/>
      <c r="G1745" s="340" t="str">
        <f>IF(ISNUMBER(E1745),E1745/'Bulk DivVar Analysis'!$I$7,"")</f>
        <v/>
      </c>
      <c r="H1745" s="338" t="str">
        <f>IF(ISNUMBER(E1745), IF(G1745&gt;'Bulk DivVar Analysis'!$J$9,"Pass","Fail"),"")</f>
        <v/>
      </c>
      <c r="I1745" s="338" t="str">
        <f t="shared" si="29"/>
        <v/>
      </c>
      <c r="J1745" s="339"/>
      <c r="K1745" s="339"/>
      <c r="L1745" s="339"/>
      <c r="M1745" s="339"/>
      <c r="N1745" s="339"/>
      <c r="O1745" s="339"/>
      <c r="P1745" s="339"/>
      <c r="Q1745" s="339"/>
    </row>
    <row r="1746" spans="1:17" ht="13.5" customHeight="1">
      <c r="A1746" s="481"/>
      <c r="B1746" s="481"/>
      <c r="C1746" s="481"/>
      <c r="D1746" s="481"/>
      <c r="E1746" s="481"/>
      <c r="F1746" s="339"/>
      <c r="G1746" s="340" t="str">
        <f>IF(ISNUMBER(E1746),E1746/'Bulk DivVar Analysis'!$I$7,"")</f>
        <v/>
      </c>
      <c r="H1746" s="338" t="str">
        <f>IF(ISNUMBER(E1746), IF(G1746&gt;'Bulk DivVar Analysis'!$J$9,"Pass","Fail"),"")</f>
        <v/>
      </c>
      <c r="I1746" s="338" t="str">
        <f t="shared" si="29"/>
        <v/>
      </c>
      <c r="J1746" s="339"/>
      <c r="K1746" s="339"/>
      <c r="L1746" s="339"/>
      <c r="M1746" s="339"/>
      <c r="N1746" s="339"/>
      <c r="O1746" s="339"/>
      <c r="P1746" s="339"/>
      <c r="Q1746" s="339"/>
    </row>
    <row r="1747" spans="1:17" ht="13.5" customHeight="1">
      <c r="A1747" s="481"/>
      <c r="B1747" s="481"/>
      <c r="C1747" s="481"/>
      <c r="D1747" s="481"/>
      <c r="E1747" s="481"/>
      <c r="F1747" s="339"/>
      <c r="G1747" s="340" t="str">
        <f>IF(ISNUMBER(E1747),E1747/'Bulk DivVar Analysis'!$I$7,"")</f>
        <v/>
      </c>
      <c r="H1747" s="338" t="str">
        <f>IF(ISNUMBER(E1747), IF(G1747&gt;'Bulk DivVar Analysis'!$J$9,"Pass","Fail"),"")</f>
        <v/>
      </c>
      <c r="I1747" s="338" t="str">
        <f t="shared" si="29"/>
        <v/>
      </c>
      <c r="J1747" s="339"/>
      <c r="K1747" s="339"/>
      <c r="L1747" s="339"/>
      <c r="M1747" s="339"/>
      <c r="N1747" s="339"/>
      <c r="O1747" s="339"/>
      <c r="P1747" s="339"/>
      <c r="Q1747" s="339"/>
    </row>
    <row r="1748" spans="1:17" ht="13.5" customHeight="1">
      <c r="A1748" s="481"/>
      <c r="B1748" s="481"/>
      <c r="C1748" s="481"/>
      <c r="D1748" s="481"/>
      <c r="E1748" s="481"/>
      <c r="F1748" s="339"/>
      <c r="G1748" s="340" t="str">
        <f>IF(ISNUMBER(E1748),E1748/'Bulk DivVar Analysis'!$I$7,"")</f>
        <v/>
      </c>
      <c r="H1748" s="338" t="str">
        <f>IF(ISNUMBER(E1748), IF(G1748&gt;'Bulk DivVar Analysis'!$J$9,"Pass","Fail"),"")</f>
        <v/>
      </c>
      <c r="I1748" s="338" t="str">
        <f t="shared" si="29"/>
        <v/>
      </c>
      <c r="J1748" s="339"/>
      <c r="K1748" s="339"/>
      <c r="L1748" s="339"/>
      <c r="M1748" s="339"/>
      <c r="N1748" s="339"/>
      <c r="O1748" s="339"/>
      <c r="P1748" s="339"/>
      <c r="Q1748" s="339"/>
    </row>
    <row r="1749" spans="1:17" ht="13.5" customHeight="1">
      <c r="A1749" s="481"/>
      <c r="B1749" s="481"/>
      <c r="C1749" s="481"/>
      <c r="D1749" s="481"/>
      <c r="E1749" s="481"/>
      <c r="F1749" s="339"/>
      <c r="G1749" s="340" t="str">
        <f>IF(ISNUMBER(E1749),E1749/'Bulk DivVar Analysis'!$I$7,"")</f>
        <v/>
      </c>
      <c r="H1749" s="338" t="str">
        <f>IF(ISNUMBER(E1749), IF(G1749&gt;'Bulk DivVar Analysis'!$J$9,"Pass","Fail"),"")</f>
        <v/>
      </c>
      <c r="I1749" s="338" t="str">
        <f t="shared" si="29"/>
        <v/>
      </c>
      <c r="J1749" s="339"/>
      <c r="K1749" s="339"/>
      <c r="L1749" s="339"/>
      <c r="M1749" s="339"/>
      <c r="N1749" s="339"/>
      <c r="O1749" s="339"/>
      <c r="P1749" s="339"/>
      <c r="Q1749" s="339"/>
    </row>
    <row r="1750" spans="1:17" ht="13.5" customHeight="1">
      <c r="A1750" s="481"/>
      <c r="B1750" s="481"/>
      <c r="C1750" s="481"/>
      <c r="D1750" s="481"/>
      <c r="E1750" s="481"/>
      <c r="F1750" s="339"/>
      <c r="G1750" s="340" t="str">
        <f>IF(ISNUMBER(E1750),E1750/'Bulk DivVar Analysis'!$I$7,"")</f>
        <v/>
      </c>
      <c r="H1750" s="338" t="str">
        <f>IF(ISNUMBER(E1750), IF(G1750&gt;'Bulk DivVar Analysis'!$J$9,"Pass","Fail"),"")</f>
        <v/>
      </c>
      <c r="I1750" s="338" t="str">
        <f t="shared" si="29"/>
        <v/>
      </c>
      <c r="J1750" s="339"/>
      <c r="K1750" s="339"/>
      <c r="L1750" s="339"/>
      <c r="M1750" s="339"/>
      <c r="N1750" s="339"/>
      <c r="O1750" s="339"/>
      <c r="P1750" s="339"/>
      <c r="Q1750" s="339"/>
    </row>
    <row r="1751" spans="1:17" ht="13.5" customHeight="1">
      <c r="A1751" s="481"/>
      <c r="B1751" s="481"/>
      <c r="C1751" s="481"/>
      <c r="D1751" s="481"/>
      <c r="E1751" s="481"/>
      <c r="F1751" s="339"/>
      <c r="G1751" s="340" t="str">
        <f>IF(ISNUMBER(E1751),E1751/'Bulk DivVar Analysis'!$I$7,"")</f>
        <v/>
      </c>
      <c r="H1751" s="338" t="str">
        <f>IF(ISNUMBER(E1751), IF(G1751&gt;'Bulk DivVar Analysis'!$J$9,"Pass","Fail"),"")</f>
        <v/>
      </c>
      <c r="I1751" s="338" t="str">
        <f t="shared" si="29"/>
        <v/>
      </c>
      <c r="J1751" s="339"/>
      <c r="K1751" s="339"/>
      <c r="L1751" s="339"/>
      <c r="M1751" s="339"/>
      <c r="N1751" s="339"/>
      <c r="O1751" s="339"/>
      <c r="P1751" s="339"/>
      <c r="Q1751" s="339"/>
    </row>
    <row r="1752" spans="1:17" ht="13.5" customHeight="1">
      <c r="A1752" s="481"/>
      <c r="B1752" s="481"/>
      <c r="C1752" s="481"/>
      <c r="D1752" s="481"/>
      <c r="E1752" s="481"/>
      <c r="F1752" s="339"/>
      <c r="G1752" s="340" t="str">
        <f>IF(ISNUMBER(E1752),E1752/'Bulk DivVar Analysis'!$I$7,"")</f>
        <v/>
      </c>
      <c r="H1752" s="338" t="str">
        <f>IF(ISNUMBER(E1752), IF(G1752&gt;'Bulk DivVar Analysis'!$J$9,"Pass","Fail"),"")</f>
        <v/>
      </c>
      <c r="I1752" s="338" t="str">
        <f t="shared" si="29"/>
        <v/>
      </c>
      <c r="J1752" s="339"/>
      <c r="K1752" s="339"/>
      <c r="L1752" s="339"/>
      <c r="M1752" s="339"/>
      <c r="N1752" s="339"/>
      <c r="O1752" s="339"/>
      <c r="P1752" s="339"/>
      <c r="Q1752" s="339"/>
    </row>
    <row r="1753" spans="1:17" ht="13.5" customHeight="1">
      <c r="A1753" s="481"/>
      <c r="B1753" s="481"/>
      <c r="C1753" s="481"/>
      <c r="D1753" s="481"/>
      <c r="E1753" s="481"/>
      <c r="F1753" s="339"/>
      <c r="G1753" s="340" t="str">
        <f>IF(ISNUMBER(E1753),E1753/'Bulk DivVar Analysis'!$I$7,"")</f>
        <v/>
      </c>
      <c r="H1753" s="338" t="str">
        <f>IF(ISNUMBER(E1753), IF(G1753&gt;'Bulk DivVar Analysis'!$J$9,"Pass","Fail"),"")</f>
        <v/>
      </c>
      <c r="I1753" s="338" t="str">
        <f t="shared" si="29"/>
        <v/>
      </c>
      <c r="J1753" s="339"/>
      <c r="K1753" s="339"/>
      <c r="L1753" s="339"/>
      <c r="M1753" s="339"/>
      <c r="N1753" s="339"/>
      <c r="O1753" s="339"/>
      <c r="P1753" s="339"/>
      <c r="Q1753" s="339"/>
    </row>
    <row r="1754" spans="1:17" ht="13.5" customHeight="1">
      <c r="A1754" s="481"/>
      <c r="B1754" s="481"/>
      <c r="C1754" s="481"/>
      <c r="D1754" s="481"/>
      <c r="E1754" s="481"/>
      <c r="F1754" s="339"/>
      <c r="G1754" s="340" t="str">
        <f>IF(ISNUMBER(E1754),E1754/'Bulk DivVar Analysis'!$I$7,"")</f>
        <v/>
      </c>
      <c r="H1754" s="338" t="str">
        <f>IF(ISNUMBER(E1754), IF(G1754&gt;'Bulk DivVar Analysis'!$J$9,"Pass","Fail"),"")</f>
        <v/>
      </c>
      <c r="I1754" s="338" t="str">
        <f t="shared" si="29"/>
        <v/>
      </c>
      <c r="J1754" s="339"/>
      <c r="K1754" s="339"/>
      <c r="L1754" s="339"/>
      <c r="M1754" s="339"/>
      <c r="N1754" s="339"/>
      <c r="O1754" s="339"/>
      <c r="P1754" s="339"/>
      <c r="Q1754" s="339"/>
    </row>
    <row r="1755" spans="1:17" ht="13.5" customHeight="1">
      <c r="A1755" s="481"/>
      <c r="B1755" s="481"/>
      <c r="C1755" s="481"/>
      <c r="D1755" s="481"/>
      <c r="E1755" s="481"/>
      <c r="F1755" s="339"/>
      <c r="G1755" s="340" t="str">
        <f>IF(ISNUMBER(E1755),E1755/'Bulk DivVar Analysis'!$I$7,"")</f>
        <v/>
      </c>
      <c r="H1755" s="338" t="str">
        <f>IF(ISNUMBER(E1755), IF(G1755&gt;'Bulk DivVar Analysis'!$J$9,"Pass","Fail"),"")</f>
        <v/>
      </c>
      <c r="I1755" s="338" t="str">
        <f t="shared" si="29"/>
        <v/>
      </c>
      <c r="J1755" s="339"/>
      <c r="K1755" s="339"/>
      <c r="L1755" s="339"/>
      <c r="M1755" s="339"/>
      <c r="N1755" s="339"/>
      <c r="O1755" s="339"/>
      <c r="P1755" s="339"/>
      <c r="Q1755" s="339"/>
    </row>
    <row r="1756" spans="1:17" ht="13.5" customHeight="1">
      <c r="A1756" s="481"/>
      <c r="B1756" s="481"/>
      <c r="C1756" s="481"/>
      <c r="D1756" s="481"/>
      <c r="E1756" s="481"/>
      <c r="F1756" s="339"/>
      <c r="G1756" s="340" t="str">
        <f>IF(ISNUMBER(E1756),E1756/'Bulk DivVar Analysis'!$I$7,"")</f>
        <v/>
      </c>
      <c r="H1756" s="338" t="str">
        <f>IF(ISNUMBER(E1756), IF(G1756&gt;'Bulk DivVar Analysis'!$J$9,"Pass","Fail"),"")</f>
        <v/>
      </c>
      <c r="I1756" s="338" t="str">
        <f t="shared" si="29"/>
        <v/>
      </c>
      <c r="J1756" s="339"/>
      <c r="K1756" s="339"/>
      <c r="L1756" s="339"/>
      <c r="M1756" s="339"/>
      <c r="N1756" s="339"/>
      <c r="O1756" s="339"/>
      <c r="P1756" s="339"/>
      <c r="Q1756" s="339"/>
    </row>
    <row r="1757" spans="1:17" ht="13.5" customHeight="1">
      <c r="A1757" s="481"/>
      <c r="B1757" s="481"/>
      <c r="C1757" s="481"/>
      <c r="D1757" s="481"/>
      <c r="E1757" s="481"/>
      <c r="F1757" s="339"/>
      <c r="G1757" s="340" t="str">
        <f>IF(ISNUMBER(E1757),E1757/'Bulk DivVar Analysis'!$I$7,"")</f>
        <v/>
      </c>
      <c r="H1757" s="338" t="str">
        <f>IF(ISNUMBER(E1757), IF(G1757&gt;'Bulk DivVar Analysis'!$J$9,"Pass","Fail"),"")</f>
        <v/>
      </c>
      <c r="I1757" s="338" t="str">
        <f t="shared" si="29"/>
        <v/>
      </c>
      <c r="J1757" s="339"/>
      <c r="K1757" s="339"/>
      <c r="L1757" s="339"/>
      <c r="M1757" s="339"/>
      <c r="N1757" s="339"/>
      <c r="O1757" s="339"/>
      <c r="P1757" s="339"/>
      <c r="Q1757" s="339"/>
    </row>
    <row r="1758" spans="1:17" ht="13.5" customHeight="1">
      <c r="A1758" s="481"/>
      <c r="B1758" s="481"/>
      <c r="C1758" s="481"/>
      <c r="D1758" s="481"/>
      <c r="E1758" s="481"/>
      <c r="F1758" s="339"/>
      <c r="G1758" s="340" t="str">
        <f>IF(ISNUMBER(E1758),E1758/'Bulk DivVar Analysis'!$I$7,"")</f>
        <v/>
      </c>
      <c r="H1758" s="338" t="str">
        <f>IF(ISNUMBER(E1758), IF(G1758&gt;'Bulk DivVar Analysis'!$J$9,"Pass","Fail"),"")</f>
        <v/>
      </c>
      <c r="I1758" s="338" t="str">
        <f t="shared" si="29"/>
        <v/>
      </c>
      <c r="J1758" s="339"/>
      <c r="K1758" s="339"/>
      <c r="L1758" s="339"/>
      <c r="M1758" s="339"/>
      <c r="N1758" s="339"/>
      <c r="O1758" s="339"/>
      <c r="P1758" s="339"/>
      <c r="Q1758" s="339"/>
    </row>
    <row r="1759" spans="1:17" ht="13.5" customHeight="1">
      <c r="A1759" s="481"/>
      <c r="B1759" s="481"/>
      <c r="C1759" s="481"/>
      <c r="D1759" s="481"/>
      <c r="E1759" s="481"/>
      <c r="F1759" s="339"/>
      <c r="G1759" s="340" t="str">
        <f>IF(ISNUMBER(E1759),E1759/'Bulk DivVar Analysis'!$I$7,"")</f>
        <v/>
      </c>
      <c r="H1759" s="338" t="str">
        <f>IF(ISNUMBER(E1759), IF(G1759&gt;'Bulk DivVar Analysis'!$J$9,"Pass","Fail"),"")</f>
        <v/>
      </c>
      <c r="I1759" s="338" t="str">
        <f t="shared" si="29"/>
        <v/>
      </c>
      <c r="J1759" s="339"/>
      <c r="K1759" s="339"/>
      <c r="L1759" s="339"/>
      <c r="M1759" s="339"/>
      <c r="N1759" s="339"/>
      <c r="O1759" s="339"/>
      <c r="P1759" s="339"/>
      <c r="Q1759" s="339"/>
    </row>
    <row r="1760" spans="1:17" ht="13.5" customHeight="1">
      <c r="A1760" s="481"/>
      <c r="B1760" s="481"/>
      <c r="C1760" s="481"/>
      <c r="D1760" s="481"/>
      <c r="E1760" s="481"/>
      <c r="F1760" s="339"/>
      <c r="G1760" s="340" t="str">
        <f>IF(ISNUMBER(E1760),E1760/'Bulk DivVar Analysis'!$I$7,"")</f>
        <v/>
      </c>
      <c r="H1760" s="338" t="str">
        <f>IF(ISNUMBER(E1760), IF(G1760&gt;'Bulk DivVar Analysis'!$J$9,"Pass","Fail"),"")</f>
        <v/>
      </c>
      <c r="I1760" s="338" t="str">
        <f t="shared" si="29"/>
        <v/>
      </c>
      <c r="J1760" s="339"/>
      <c r="K1760" s="339"/>
      <c r="L1760" s="339"/>
      <c r="M1760" s="339"/>
      <c r="N1760" s="339"/>
      <c r="O1760" s="339"/>
      <c r="P1760" s="339"/>
      <c r="Q1760" s="339"/>
    </row>
    <row r="1761" spans="1:17" ht="13.5" customHeight="1">
      <c r="A1761" s="481"/>
      <c r="B1761" s="481"/>
      <c r="C1761" s="481"/>
      <c r="D1761" s="481"/>
      <c r="E1761" s="481"/>
      <c r="F1761" s="339"/>
      <c r="G1761" s="340" t="str">
        <f>IF(ISNUMBER(E1761),E1761/'Bulk DivVar Analysis'!$I$7,"")</f>
        <v/>
      </c>
      <c r="H1761" s="338" t="str">
        <f>IF(ISNUMBER(E1761), IF(G1761&gt;'Bulk DivVar Analysis'!$J$9,"Pass","Fail"),"")</f>
        <v/>
      </c>
      <c r="I1761" s="338" t="str">
        <f t="shared" si="29"/>
        <v/>
      </c>
      <c r="J1761" s="339"/>
      <c r="K1761" s="339"/>
      <c r="L1761" s="339"/>
      <c r="M1761" s="339"/>
      <c r="N1761" s="339"/>
      <c r="O1761" s="339"/>
      <c r="P1761" s="339"/>
      <c r="Q1761" s="339"/>
    </row>
    <row r="1762" spans="1:17" ht="13.5" customHeight="1">
      <c r="A1762" s="481"/>
      <c r="B1762" s="481"/>
      <c r="C1762" s="481"/>
      <c r="D1762" s="481"/>
      <c r="E1762" s="481"/>
      <c r="F1762" s="339"/>
      <c r="G1762" s="340" t="str">
        <f>IF(ISNUMBER(E1762),E1762/'Bulk DivVar Analysis'!$I$7,"")</f>
        <v/>
      </c>
      <c r="H1762" s="338" t="str">
        <f>IF(ISNUMBER(E1762), IF(G1762&gt;'Bulk DivVar Analysis'!$J$9,"Pass","Fail"),"")</f>
        <v/>
      </c>
      <c r="I1762" s="338" t="str">
        <f t="shared" si="29"/>
        <v/>
      </c>
      <c r="J1762" s="339"/>
      <c r="K1762" s="339"/>
      <c r="L1762" s="339"/>
      <c r="M1762" s="339"/>
      <c r="N1762" s="339"/>
      <c r="O1762" s="339"/>
      <c r="P1762" s="339"/>
      <c r="Q1762" s="339"/>
    </row>
    <row r="1763" spans="1:17" ht="13.5" customHeight="1">
      <c r="A1763" s="481"/>
      <c r="B1763" s="481"/>
      <c r="C1763" s="481"/>
      <c r="D1763" s="481"/>
      <c r="E1763" s="481"/>
      <c r="F1763" s="339"/>
      <c r="G1763" s="340" t="str">
        <f>IF(ISNUMBER(E1763),E1763/'Bulk DivVar Analysis'!$I$7,"")</f>
        <v/>
      </c>
      <c r="H1763" s="338" t="str">
        <f>IF(ISNUMBER(E1763), IF(G1763&gt;'Bulk DivVar Analysis'!$J$9,"Pass","Fail"),"")</f>
        <v/>
      </c>
      <c r="I1763" s="338" t="str">
        <f t="shared" si="29"/>
        <v/>
      </c>
      <c r="J1763" s="339"/>
      <c r="K1763" s="339"/>
      <c r="L1763" s="339"/>
      <c r="M1763" s="339"/>
      <c r="N1763" s="339"/>
      <c r="O1763" s="339"/>
      <c r="P1763" s="339"/>
      <c r="Q1763" s="339"/>
    </row>
    <row r="1764" spans="1:17" ht="13.5" customHeight="1">
      <c r="A1764" s="481"/>
      <c r="B1764" s="481"/>
      <c r="C1764" s="481"/>
      <c r="D1764" s="481"/>
      <c r="E1764" s="481"/>
      <c r="F1764" s="339"/>
      <c r="G1764" s="340" t="str">
        <f>IF(ISNUMBER(E1764),E1764/'Bulk DivVar Analysis'!$I$7,"")</f>
        <v/>
      </c>
      <c r="H1764" s="338" t="str">
        <f>IF(ISNUMBER(E1764), IF(G1764&gt;'Bulk DivVar Analysis'!$J$9,"Pass","Fail"),"")</f>
        <v/>
      </c>
      <c r="I1764" s="338" t="str">
        <f t="shared" si="29"/>
        <v/>
      </c>
      <c r="J1764" s="339"/>
      <c r="K1764" s="339"/>
      <c r="L1764" s="339"/>
      <c r="M1764" s="339"/>
      <c r="N1764" s="339"/>
      <c r="O1764" s="339"/>
      <c r="P1764" s="339"/>
      <c r="Q1764" s="339"/>
    </row>
    <row r="1765" spans="1:17" ht="13.5" customHeight="1">
      <c r="A1765" s="481"/>
      <c r="B1765" s="481"/>
      <c r="C1765" s="481"/>
      <c r="D1765" s="481"/>
      <c r="E1765" s="481"/>
      <c r="F1765" s="339"/>
      <c r="G1765" s="340" t="str">
        <f>IF(ISNUMBER(E1765),E1765/'Bulk DivVar Analysis'!$I$7,"")</f>
        <v/>
      </c>
      <c r="H1765" s="338" t="str">
        <f>IF(ISNUMBER(E1765), IF(G1765&gt;'Bulk DivVar Analysis'!$J$9,"Pass","Fail"),"")</f>
        <v/>
      </c>
      <c r="I1765" s="338" t="str">
        <f t="shared" si="29"/>
        <v/>
      </c>
      <c r="J1765" s="339"/>
      <c r="K1765" s="339"/>
      <c r="L1765" s="339"/>
      <c r="M1765" s="339"/>
      <c r="N1765" s="339"/>
      <c r="O1765" s="339"/>
      <c r="P1765" s="339"/>
      <c r="Q1765" s="339"/>
    </row>
    <row r="1766" spans="1:17" ht="13.5" customHeight="1">
      <c r="A1766" s="481"/>
      <c r="B1766" s="481"/>
      <c r="C1766" s="481"/>
      <c r="D1766" s="481"/>
      <c r="E1766" s="481"/>
      <c r="F1766" s="339"/>
      <c r="G1766" s="340" t="str">
        <f>IF(ISNUMBER(E1766),E1766/'Bulk DivVar Analysis'!$I$7,"")</f>
        <v/>
      </c>
      <c r="H1766" s="338" t="str">
        <f>IF(ISNUMBER(E1766), IF(G1766&gt;'Bulk DivVar Analysis'!$J$9,"Pass","Fail"),"")</f>
        <v/>
      </c>
      <c r="I1766" s="338" t="str">
        <f t="shared" si="29"/>
        <v/>
      </c>
      <c r="J1766" s="339"/>
      <c r="K1766" s="339"/>
      <c r="L1766" s="339"/>
      <c r="M1766" s="339"/>
      <c r="N1766" s="339"/>
      <c r="O1766" s="339"/>
      <c r="P1766" s="339"/>
      <c r="Q1766" s="339"/>
    </row>
    <row r="1767" spans="1:17" ht="13.5" customHeight="1">
      <c r="A1767" s="481"/>
      <c r="B1767" s="481"/>
      <c r="C1767" s="481"/>
      <c r="D1767" s="481"/>
      <c r="E1767" s="481"/>
      <c r="F1767" s="339"/>
      <c r="G1767" s="340" t="str">
        <f>IF(ISNUMBER(E1767),E1767/'Bulk DivVar Analysis'!$I$7,"")</f>
        <v/>
      </c>
      <c r="H1767" s="338" t="str">
        <f>IF(ISNUMBER(E1767), IF(G1767&gt;'Bulk DivVar Analysis'!$J$9,"Pass","Fail"),"")</f>
        <v/>
      </c>
      <c r="I1767" s="338" t="str">
        <f t="shared" si="29"/>
        <v/>
      </c>
      <c r="J1767" s="339"/>
      <c r="K1767" s="339"/>
      <c r="L1767" s="339"/>
      <c r="M1767" s="339"/>
      <c r="N1767" s="339"/>
      <c r="O1767" s="339"/>
      <c r="P1767" s="339"/>
      <c r="Q1767" s="339"/>
    </row>
    <row r="1768" spans="1:17" ht="13.5" customHeight="1">
      <c r="A1768" s="481"/>
      <c r="B1768" s="481"/>
      <c r="C1768" s="481"/>
      <c r="D1768" s="481"/>
      <c r="E1768" s="481"/>
      <c r="F1768" s="339"/>
      <c r="G1768" s="340" t="str">
        <f>IF(ISNUMBER(E1768),E1768/'Bulk DivVar Analysis'!$I$7,"")</f>
        <v/>
      </c>
      <c r="H1768" s="338" t="str">
        <f>IF(ISNUMBER(E1768), IF(G1768&gt;'Bulk DivVar Analysis'!$J$9,"Pass","Fail"),"")</f>
        <v/>
      </c>
      <c r="I1768" s="338" t="str">
        <f t="shared" si="29"/>
        <v/>
      </c>
      <c r="J1768" s="339"/>
      <c r="K1768" s="339"/>
      <c r="L1768" s="339"/>
      <c r="M1768" s="339"/>
      <c r="N1768" s="339"/>
      <c r="O1768" s="339"/>
      <c r="P1768" s="339"/>
      <c r="Q1768" s="339"/>
    </row>
    <row r="1769" spans="1:17" ht="13.5" customHeight="1">
      <c r="A1769" s="481"/>
      <c r="B1769" s="481"/>
      <c r="C1769" s="481"/>
      <c r="D1769" s="481"/>
      <c r="E1769" s="481"/>
      <c r="F1769" s="339"/>
      <c r="G1769" s="340" t="str">
        <f>IF(ISNUMBER(E1769),E1769/'Bulk DivVar Analysis'!$I$7,"")</f>
        <v/>
      </c>
      <c r="H1769" s="338" t="str">
        <f>IF(ISNUMBER(E1769), IF(G1769&gt;'Bulk DivVar Analysis'!$J$9,"Pass","Fail"),"")</f>
        <v/>
      </c>
      <c r="I1769" s="338" t="str">
        <f t="shared" si="29"/>
        <v/>
      </c>
      <c r="J1769" s="339"/>
      <c r="K1769" s="339"/>
      <c r="L1769" s="339"/>
      <c r="M1769" s="339"/>
      <c r="N1769" s="339"/>
      <c r="O1769" s="339"/>
      <c r="P1769" s="339"/>
      <c r="Q1769" s="339"/>
    </row>
    <row r="1770" spans="1:17" ht="13.5" customHeight="1">
      <c r="A1770" s="481"/>
      <c r="B1770" s="481"/>
      <c r="C1770" s="481"/>
      <c r="D1770" s="481"/>
      <c r="E1770" s="481"/>
      <c r="F1770" s="339"/>
      <c r="G1770" s="340" t="str">
        <f>IF(ISNUMBER(E1770),E1770/'Bulk DivVar Analysis'!$I$7,"")</f>
        <v/>
      </c>
      <c r="H1770" s="338" t="str">
        <f>IF(ISNUMBER(E1770), IF(G1770&gt;'Bulk DivVar Analysis'!$J$9,"Pass","Fail"),"")</f>
        <v/>
      </c>
      <c r="I1770" s="338" t="str">
        <f t="shared" si="29"/>
        <v/>
      </c>
      <c r="J1770" s="339"/>
      <c r="K1770" s="339"/>
      <c r="L1770" s="339"/>
      <c r="M1770" s="339"/>
      <c r="N1770" s="339"/>
      <c r="O1770" s="339"/>
      <c r="P1770" s="339"/>
      <c r="Q1770" s="339"/>
    </row>
    <row r="1771" spans="1:17" ht="13.5" customHeight="1">
      <c r="A1771" s="481"/>
      <c r="B1771" s="481"/>
      <c r="C1771" s="481"/>
      <c r="D1771" s="481"/>
      <c r="E1771" s="481"/>
      <c r="F1771" s="339"/>
      <c r="G1771" s="340" t="str">
        <f>IF(ISNUMBER(E1771),E1771/'Bulk DivVar Analysis'!$I$7,"")</f>
        <v/>
      </c>
      <c r="H1771" s="338" t="str">
        <f>IF(ISNUMBER(E1771), IF(G1771&gt;'Bulk DivVar Analysis'!$J$9,"Pass","Fail"),"")</f>
        <v/>
      </c>
      <c r="I1771" s="338" t="str">
        <f t="shared" si="29"/>
        <v/>
      </c>
      <c r="J1771" s="339"/>
      <c r="K1771" s="339"/>
      <c r="L1771" s="339"/>
      <c r="M1771" s="339"/>
      <c r="N1771" s="339"/>
      <c r="O1771" s="339"/>
      <c r="P1771" s="339"/>
      <c r="Q1771" s="339"/>
    </row>
    <row r="1772" spans="1:17" ht="13.5" customHeight="1">
      <c r="A1772" s="481"/>
      <c r="B1772" s="481"/>
      <c r="C1772" s="481"/>
      <c r="D1772" s="481"/>
      <c r="E1772" s="481"/>
      <c r="F1772" s="339"/>
      <c r="G1772" s="340" t="str">
        <f>IF(ISNUMBER(E1772),E1772/'Bulk DivVar Analysis'!$I$7,"")</f>
        <v/>
      </c>
      <c r="H1772" s="338" t="str">
        <f>IF(ISNUMBER(E1772), IF(G1772&gt;'Bulk DivVar Analysis'!$J$9,"Pass","Fail"),"")</f>
        <v/>
      </c>
      <c r="I1772" s="338" t="str">
        <f t="shared" si="29"/>
        <v/>
      </c>
      <c r="J1772" s="339"/>
      <c r="K1772" s="339"/>
      <c r="L1772" s="339"/>
      <c r="M1772" s="339"/>
      <c r="N1772" s="339"/>
      <c r="O1772" s="339"/>
      <c r="P1772" s="339"/>
      <c r="Q1772" s="339"/>
    </row>
    <row r="1773" spans="1:17" ht="13.5" customHeight="1">
      <c r="A1773" s="481"/>
      <c r="B1773" s="481"/>
      <c r="C1773" s="481"/>
      <c r="D1773" s="481"/>
      <c r="E1773" s="481"/>
      <c r="F1773" s="339"/>
      <c r="G1773" s="340" t="str">
        <f>IF(ISNUMBER(E1773),E1773/'Bulk DivVar Analysis'!$I$7,"")</f>
        <v/>
      </c>
      <c r="H1773" s="338" t="str">
        <f>IF(ISNUMBER(E1773), IF(G1773&gt;'Bulk DivVar Analysis'!$J$9,"Pass","Fail"),"")</f>
        <v/>
      </c>
      <c r="I1773" s="338" t="str">
        <f t="shared" si="29"/>
        <v/>
      </c>
      <c r="J1773" s="339"/>
      <c r="K1773" s="339"/>
      <c r="L1773" s="339"/>
      <c r="M1773" s="339"/>
      <c r="N1773" s="339"/>
      <c r="O1773" s="339"/>
      <c r="P1773" s="339"/>
      <c r="Q1773" s="339"/>
    </row>
    <row r="1774" spans="1:17" ht="13.5" customHeight="1">
      <c r="A1774" s="481"/>
      <c r="B1774" s="481"/>
      <c r="C1774" s="481"/>
      <c r="D1774" s="481"/>
      <c r="E1774" s="481"/>
      <c r="F1774" s="339"/>
      <c r="G1774" s="340" t="str">
        <f>IF(ISNUMBER(E1774),E1774/'Bulk DivVar Analysis'!$I$7,"")</f>
        <v/>
      </c>
      <c r="H1774" s="338" t="str">
        <f>IF(ISNUMBER(E1774), IF(G1774&gt;'Bulk DivVar Analysis'!$J$9,"Pass","Fail"),"")</f>
        <v/>
      </c>
      <c r="I1774" s="338" t="str">
        <f t="shared" si="29"/>
        <v/>
      </c>
      <c r="J1774" s="339"/>
      <c r="K1774" s="339"/>
      <c r="L1774" s="339"/>
      <c r="M1774" s="339"/>
      <c r="N1774" s="339"/>
      <c r="O1774" s="339"/>
      <c r="P1774" s="339"/>
      <c r="Q1774" s="339"/>
    </row>
    <row r="1775" spans="1:17" ht="13.5" customHeight="1">
      <c r="A1775" s="481"/>
      <c r="B1775" s="481"/>
      <c r="C1775" s="481"/>
      <c r="D1775" s="481"/>
      <c r="E1775" s="481"/>
      <c r="F1775" s="339"/>
      <c r="G1775" s="340" t="str">
        <f>IF(ISNUMBER(E1775),E1775/'Bulk DivVar Analysis'!$I$7,"")</f>
        <v/>
      </c>
      <c r="H1775" s="338" t="str">
        <f>IF(ISNUMBER(E1775), IF(G1775&gt;'Bulk DivVar Analysis'!$J$9,"Pass","Fail"),"")</f>
        <v/>
      </c>
      <c r="I1775" s="338" t="str">
        <f t="shared" si="29"/>
        <v/>
      </c>
      <c r="J1775" s="339"/>
      <c r="K1775" s="339"/>
      <c r="L1775" s="339"/>
      <c r="M1775" s="339"/>
      <c r="N1775" s="339"/>
      <c r="O1775" s="339"/>
      <c r="P1775" s="339"/>
      <c r="Q1775" s="339"/>
    </row>
    <row r="1776" spans="1:17" ht="13.5" customHeight="1">
      <c r="A1776" s="481"/>
      <c r="B1776" s="481"/>
      <c r="C1776" s="481"/>
      <c r="D1776" s="481"/>
      <c r="E1776" s="481"/>
      <c r="F1776" s="339"/>
      <c r="G1776" s="340" t="str">
        <f>IF(ISNUMBER(E1776),E1776/'Bulk DivVar Analysis'!$I$7,"")</f>
        <v/>
      </c>
      <c r="H1776" s="338" t="str">
        <f>IF(ISNUMBER(E1776), IF(G1776&gt;'Bulk DivVar Analysis'!$J$9,"Pass","Fail"),"")</f>
        <v/>
      </c>
      <c r="I1776" s="338" t="str">
        <f t="shared" si="29"/>
        <v/>
      </c>
      <c r="J1776" s="339"/>
      <c r="K1776" s="339"/>
      <c r="L1776" s="339"/>
      <c r="M1776" s="339"/>
      <c r="N1776" s="339"/>
      <c r="O1776" s="339"/>
      <c r="P1776" s="339"/>
      <c r="Q1776" s="339"/>
    </row>
    <row r="1777" spans="1:17" ht="13.5" customHeight="1">
      <c r="A1777" s="481"/>
      <c r="B1777" s="481"/>
      <c r="C1777" s="481"/>
      <c r="D1777" s="481"/>
      <c r="E1777" s="481"/>
      <c r="F1777" s="339"/>
      <c r="G1777" s="340" t="str">
        <f>IF(ISNUMBER(E1777),E1777/'Bulk DivVar Analysis'!$I$7,"")</f>
        <v/>
      </c>
      <c r="H1777" s="338" t="str">
        <f>IF(ISNUMBER(E1777), IF(G1777&gt;'Bulk DivVar Analysis'!$J$9,"Pass","Fail"),"")</f>
        <v/>
      </c>
      <c r="I1777" s="338" t="str">
        <f t="shared" si="29"/>
        <v/>
      </c>
      <c r="J1777" s="339"/>
      <c r="K1777" s="339"/>
      <c r="L1777" s="339"/>
      <c r="M1777" s="339"/>
      <c r="N1777" s="339"/>
      <c r="O1777" s="339"/>
      <c r="P1777" s="339"/>
      <c r="Q1777" s="339"/>
    </row>
    <row r="1778" spans="1:17" ht="13.5" customHeight="1">
      <c r="A1778" s="481"/>
      <c r="B1778" s="481"/>
      <c r="C1778" s="481"/>
      <c r="D1778" s="481"/>
      <c r="E1778" s="481"/>
      <c r="F1778" s="339"/>
      <c r="G1778" s="340" t="str">
        <f>IF(ISNUMBER(E1778),E1778/'Bulk DivVar Analysis'!$I$7,"")</f>
        <v/>
      </c>
      <c r="H1778" s="338" t="str">
        <f>IF(ISNUMBER(E1778), IF(G1778&gt;'Bulk DivVar Analysis'!$J$9,"Pass","Fail"),"")</f>
        <v/>
      </c>
      <c r="I1778" s="338" t="str">
        <f t="shared" si="29"/>
        <v/>
      </c>
      <c r="J1778" s="339"/>
      <c r="K1778" s="339"/>
      <c r="L1778" s="339"/>
      <c r="M1778" s="339"/>
      <c r="N1778" s="339"/>
      <c r="O1778" s="339"/>
      <c r="P1778" s="339"/>
      <c r="Q1778" s="339"/>
    </row>
    <row r="1779" spans="1:17" ht="13.5" customHeight="1">
      <c r="A1779" s="481"/>
      <c r="B1779" s="481"/>
      <c r="C1779" s="481"/>
      <c r="D1779" s="481"/>
      <c r="E1779" s="481"/>
      <c r="F1779" s="339"/>
      <c r="G1779" s="340" t="str">
        <f>IF(ISNUMBER(E1779),E1779/'Bulk DivVar Analysis'!$I$7,"")</f>
        <v/>
      </c>
      <c r="H1779" s="338" t="str">
        <f>IF(ISNUMBER(E1779), IF(G1779&gt;'Bulk DivVar Analysis'!$J$9,"Pass","Fail"),"")</f>
        <v/>
      </c>
      <c r="I1779" s="338" t="str">
        <f t="shared" si="29"/>
        <v/>
      </c>
      <c r="J1779" s="339"/>
      <c r="K1779" s="339"/>
      <c r="L1779" s="339"/>
      <c r="M1779" s="339"/>
      <c r="N1779" s="339"/>
      <c r="O1779" s="339"/>
      <c r="P1779" s="339"/>
      <c r="Q1779" s="339"/>
    </row>
    <row r="1780" spans="1:17" ht="13.5" customHeight="1">
      <c r="A1780" s="481"/>
      <c r="B1780" s="481"/>
      <c r="C1780" s="481"/>
      <c r="D1780" s="481"/>
      <c r="E1780" s="481"/>
      <c r="F1780" s="339"/>
      <c r="G1780" s="340" t="str">
        <f>IF(ISNUMBER(E1780),E1780/'Bulk DivVar Analysis'!$I$7,"")</f>
        <v/>
      </c>
      <c r="H1780" s="338" t="str">
        <f>IF(ISNUMBER(E1780), IF(G1780&gt;'Bulk DivVar Analysis'!$J$9,"Pass","Fail"),"")</f>
        <v/>
      </c>
      <c r="I1780" s="338" t="str">
        <f t="shared" si="29"/>
        <v/>
      </c>
      <c r="J1780" s="339"/>
      <c r="K1780" s="339"/>
      <c r="L1780" s="339"/>
      <c r="M1780" s="339"/>
      <c r="N1780" s="339"/>
      <c r="O1780" s="339"/>
      <c r="P1780" s="339"/>
      <c r="Q1780" s="339"/>
    </row>
    <row r="1781" spans="1:17" ht="13.5" customHeight="1">
      <c r="A1781" s="481"/>
      <c r="B1781" s="481"/>
      <c r="C1781" s="481"/>
      <c r="D1781" s="481"/>
      <c r="E1781" s="481"/>
      <c r="F1781" s="339"/>
      <c r="G1781" s="340" t="str">
        <f>IF(ISNUMBER(E1781),E1781/'Bulk DivVar Analysis'!$I$7,"")</f>
        <v/>
      </c>
      <c r="H1781" s="338" t="str">
        <f>IF(ISNUMBER(E1781), IF(G1781&gt;'Bulk DivVar Analysis'!$J$9,"Pass","Fail"),"")</f>
        <v/>
      </c>
      <c r="I1781" s="338" t="str">
        <f t="shared" si="29"/>
        <v/>
      </c>
      <c r="J1781" s="339"/>
      <c r="K1781" s="339"/>
      <c r="L1781" s="339"/>
      <c r="M1781" s="339"/>
      <c r="N1781" s="339"/>
      <c r="O1781" s="339"/>
      <c r="P1781" s="339"/>
      <c r="Q1781" s="339"/>
    </row>
    <row r="1782" spans="1:17" ht="13.5" customHeight="1">
      <c r="A1782" s="481"/>
      <c r="B1782" s="481"/>
      <c r="C1782" s="481"/>
      <c r="D1782" s="481"/>
      <c r="E1782" s="481"/>
      <c r="F1782" s="339"/>
      <c r="G1782" s="340" t="str">
        <f>IF(ISNUMBER(E1782),E1782/'Bulk DivVar Analysis'!$I$7,"")</f>
        <v/>
      </c>
      <c r="H1782" s="338" t="str">
        <f>IF(ISNUMBER(E1782), IF(G1782&gt;'Bulk DivVar Analysis'!$J$9,"Pass","Fail"),"")</f>
        <v/>
      </c>
      <c r="I1782" s="338" t="str">
        <f t="shared" si="29"/>
        <v/>
      </c>
      <c r="J1782" s="339"/>
      <c r="K1782" s="339"/>
      <c r="L1782" s="339"/>
      <c r="M1782" s="339"/>
      <c r="N1782" s="339"/>
      <c r="O1782" s="339"/>
      <c r="P1782" s="339"/>
      <c r="Q1782" s="339"/>
    </row>
    <row r="1783" spans="1:17" ht="13.5" customHeight="1">
      <c r="A1783" s="481"/>
      <c r="B1783" s="481"/>
      <c r="C1783" s="481"/>
      <c r="D1783" s="481"/>
      <c r="E1783" s="481"/>
      <c r="F1783" s="339"/>
      <c r="G1783" s="340" t="str">
        <f>IF(ISNUMBER(E1783),E1783/'Bulk DivVar Analysis'!$I$7,"")</f>
        <v/>
      </c>
      <c r="H1783" s="338" t="str">
        <f>IF(ISNUMBER(E1783), IF(G1783&gt;'Bulk DivVar Analysis'!$J$9,"Pass","Fail"),"")</f>
        <v/>
      </c>
      <c r="I1783" s="338" t="str">
        <f t="shared" si="29"/>
        <v/>
      </c>
      <c r="J1783" s="339"/>
      <c r="K1783" s="339"/>
      <c r="L1783" s="339"/>
      <c r="M1783" s="339"/>
      <c r="N1783" s="339"/>
      <c r="O1783" s="339"/>
      <c r="P1783" s="339"/>
      <c r="Q1783" s="339"/>
    </row>
    <row r="1784" spans="1:17" ht="13.5" customHeight="1">
      <c r="A1784" s="481"/>
      <c r="B1784" s="481"/>
      <c r="C1784" s="481"/>
      <c r="D1784" s="481"/>
      <c r="E1784" s="481"/>
      <c r="F1784" s="339"/>
      <c r="G1784" s="340" t="str">
        <f>IF(ISNUMBER(E1784),E1784/'Bulk DivVar Analysis'!$I$7,"")</f>
        <v/>
      </c>
      <c r="H1784" s="338" t="str">
        <f>IF(ISNUMBER(E1784), IF(G1784&gt;'Bulk DivVar Analysis'!$J$9,"Pass","Fail"),"")</f>
        <v/>
      </c>
      <c r="I1784" s="338" t="str">
        <f t="shared" si="29"/>
        <v/>
      </c>
      <c r="J1784" s="339"/>
      <c r="K1784" s="339"/>
      <c r="L1784" s="339"/>
      <c r="M1784" s="339"/>
      <c r="N1784" s="339"/>
      <c r="O1784" s="339"/>
      <c r="P1784" s="339"/>
      <c r="Q1784" s="339"/>
    </row>
    <row r="1785" spans="1:17" ht="13.5" customHeight="1">
      <c r="A1785" s="481"/>
      <c r="B1785" s="481"/>
      <c r="C1785" s="481"/>
      <c r="D1785" s="481"/>
      <c r="E1785" s="481"/>
      <c r="F1785" s="339"/>
      <c r="G1785" s="340" t="str">
        <f>IF(ISNUMBER(E1785),E1785/'Bulk DivVar Analysis'!$I$7,"")</f>
        <v/>
      </c>
      <c r="H1785" s="338" t="str">
        <f>IF(ISNUMBER(E1785), IF(G1785&gt;'Bulk DivVar Analysis'!$J$9,"Pass","Fail"),"")</f>
        <v/>
      </c>
      <c r="I1785" s="338" t="str">
        <f t="shared" si="29"/>
        <v/>
      </c>
      <c r="J1785" s="339"/>
      <c r="K1785" s="339"/>
      <c r="L1785" s="339"/>
      <c r="M1785" s="339"/>
      <c r="N1785" s="339"/>
      <c r="O1785" s="339"/>
      <c r="P1785" s="339"/>
      <c r="Q1785" s="339"/>
    </row>
    <row r="1786" spans="1:17" ht="13.5" customHeight="1">
      <c r="A1786" s="481"/>
      <c r="B1786" s="481"/>
      <c r="C1786" s="481"/>
      <c r="D1786" s="481"/>
      <c r="E1786" s="481"/>
      <c r="F1786" s="339"/>
      <c r="G1786" s="340" t="str">
        <f>IF(ISNUMBER(E1786),E1786/'Bulk DivVar Analysis'!$I$7,"")</f>
        <v/>
      </c>
      <c r="H1786" s="338" t="str">
        <f>IF(ISNUMBER(E1786), IF(G1786&gt;'Bulk DivVar Analysis'!$J$9,"Pass","Fail"),"")</f>
        <v/>
      </c>
      <c r="I1786" s="338" t="str">
        <f t="shared" si="29"/>
        <v/>
      </c>
      <c r="J1786" s="339"/>
      <c r="K1786" s="339"/>
      <c r="L1786" s="339"/>
      <c r="M1786" s="339"/>
      <c r="N1786" s="339"/>
      <c r="O1786" s="339"/>
      <c r="P1786" s="339"/>
      <c r="Q1786" s="339"/>
    </row>
    <row r="1787" spans="1:17" ht="13.5" customHeight="1">
      <c r="A1787" s="481"/>
      <c r="B1787" s="481"/>
      <c r="C1787" s="481"/>
      <c r="D1787" s="481"/>
      <c r="E1787" s="481"/>
      <c r="F1787" s="339"/>
      <c r="G1787" s="340" t="str">
        <f>IF(ISNUMBER(E1787),E1787/'Bulk DivVar Analysis'!$I$7,"")</f>
        <v/>
      </c>
      <c r="H1787" s="338" t="str">
        <f>IF(ISNUMBER(E1787), IF(G1787&gt;'Bulk DivVar Analysis'!$J$9,"Pass","Fail"),"")</f>
        <v/>
      </c>
      <c r="I1787" s="338" t="str">
        <f t="shared" si="29"/>
        <v/>
      </c>
      <c r="J1787" s="339"/>
      <c r="K1787" s="339"/>
      <c r="L1787" s="339"/>
      <c r="M1787" s="339"/>
      <c r="N1787" s="339"/>
      <c r="O1787" s="339"/>
      <c r="P1787" s="339"/>
      <c r="Q1787" s="339"/>
    </row>
    <row r="1788" spans="1:17" ht="13.5" customHeight="1">
      <c r="A1788" s="481"/>
      <c r="B1788" s="481"/>
      <c r="C1788" s="481"/>
      <c r="D1788" s="481"/>
      <c r="E1788" s="481"/>
      <c r="F1788" s="339"/>
      <c r="G1788" s="340" t="str">
        <f>IF(ISNUMBER(E1788),E1788/'Bulk DivVar Analysis'!$I$7,"")</f>
        <v/>
      </c>
      <c r="H1788" s="338" t="str">
        <f>IF(ISNUMBER(E1788), IF(G1788&gt;'Bulk DivVar Analysis'!$J$9,"Pass","Fail"),"")</f>
        <v/>
      </c>
      <c r="I1788" s="338" t="str">
        <f t="shared" si="29"/>
        <v/>
      </c>
      <c r="J1788" s="339"/>
      <c r="K1788" s="339"/>
      <c r="L1788" s="339"/>
      <c r="M1788" s="339"/>
      <c r="N1788" s="339"/>
      <c r="O1788" s="339"/>
      <c r="P1788" s="339"/>
      <c r="Q1788" s="339"/>
    </row>
    <row r="1789" spans="1:17" ht="13.5" customHeight="1">
      <c r="A1789" s="481"/>
      <c r="B1789" s="481"/>
      <c r="C1789" s="481"/>
      <c r="D1789" s="481"/>
      <c r="E1789" s="481"/>
      <c r="F1789" s="339"/>
      <c r="G1789" s="340" t="str">
        <f>IF(ISNUMBER(E1789),E1789/'Bulk DivVar Analysis'!$I$7,"")</f>
        <v/>
      </c>
      <c r="H1789" s="338" t="str">
        <f>IF(ISNUMBER(E1789), IF(G1789&gt;'Bulk DivVar Analysis'!$J$9,"Pass","Fail"),"")</f>
        <v/>
      </c>
      <c r="I1789" s="338" t="str">
        <f t="shared" si="29"/>
        <v/>
      </c>
      <c r="J1789" s="339"/>
      <c r="K1789" s="339"/>
      <c r="L1789" s="339"/>
      <c r="M1789" s="339"/>
      <c r="N1789" s="339"/>
      <c r="O1789" s="339"/>
      <c r="P1789" s="339"/>
      <c r="Q1789" s="339"/>
    </row>
    <row r="1790" spans="1:17" ht="13.5" customHeight="1">
      <c r="A1790" s="481"/>
      <c r="B1790" s="481"/>
      <c r="C1790" s="481"/>
      <c r="D1790" s="481"/>
      <c r="E1790" s="481"/>
      <c r="F1790" s="339"/>
      <c r="G1790" s="340" t="str">
        <f>IF(ISNUMBER(E1790),E1790/'Bulk DivVar Analysis'!$I$7,"")</f>
        <v/>
      </c>
      <c r="H1790" s="338" t="str">
        <f>IF(ISNUMBER(E1790), IF(G1790&gt;'Bulk DivVar Analysis'!$J$9,"Pass","Fail"),"")</f>
        <v/>
      </c>
      <c r="I1790" s="338" t="str">
        <f t="shared" si="29"/>
        <v/>
      </c>
      <c r="J1790" s="339"/>
      <c r="K1790" s="339"/>
      <c r="L1790" s="339"/>
      <c r="M1790" s="339"/>
      <c r="N1790" s="339"/>
      <c r="O1790" s="339"/>
      <c r="P1790" s="339"/>
      <c r="Q1790" s="339"/>
    </row>
    <row r="1791" spans="1:17" ht="13.5" customHeight="1">
      <c r="A1791" s="481"/>
      <c r="B1791" s="481"/>
      <c r="C1791" s="481"/>
      <c r="D1791" s="481"/>
      <c r="E1791" s="481"/>
      <c r="F1791" s="339"/>
      <c r="G1791" s="340" t="str">
        <f>IF(ISNUMBER(E1791),E1791/'Bulk DivVar Analysis'!$I$7,"")</f>
        <v/>
      </c>
      <c r="H1791" s="338" t="str">
        <f>IF(ISNUMBER(E1791), IF(G1791&gt;'Bulk DivVar Analysis'!$J$9,"Pass","Fail"),"")</f>
        <v/>
      </c>
      <c r="I1791" s="338" t="str">
        <f t="shared" si="29"/>
        <v/>
      </c>
      <c r="J1791" s="339"/>
      <c r="K1791" s="339"/>
      <c r="L1791" s="339"/>
      <c r="M1791" s="339"/>
      <c r="N1791" s="339"/>
      <c r="O1791" s="339"/>
      <c r="P1791" s="339"/>
      <c r="Q1791" s="339"/>
    </row>
    <row r="1792" spans="1:17" ht="13.5" customHeight="1">
      <c r="A1792" s="481"/>
      <c r="B1792" s="481"/>
      <c r="C1792" s="481"/>
      <c r="D1792" s="481"/>
      <c r="E1792" s="481"/>
      <c r="F1792" s="339"/>
      <c r="G1792" s="340" t="str">
        <f>IF(ISNUMBER(E1792),E1792/'Bulk DivVar Analysis'!$I$7,"")</f>
        <v/>
      </c>
      <c r="H1792" s="338" t="str">
        <f>IF(ISNUMBER(E1792), IF(G1792&gt;'Bulk DivVar Analysis'!$J$9,"Pass","Fail"),"")</f>
        <v/>
      </c>
      <c r="I1792" s="338" t="str">
        <f t="shared" si="29"/>
        <v/>
      </c>
      <c r="J1792" s="339"/>
      <c r="K1792" s="339"/>
      <c r="L1792" s="339"/>
      <c r="M1792" s="339"/>
      <c r="N1792" s="339"/>
      <c r="O1792" s="339"/>
      <c r="P1792" s="339"/>
      <c r="Q1792" s="339"/>
    </row>
    <row r="1793" spans="1:17" ht="13.5" customHeight="1">
      <c r="A1793" s="481"/>
      <c r="B1793" s="481"/>
      <c r="C1793" s="481"/>
      <c r="D1793" s="481"/>
      <c r="E1793" s="481"/>
      <c r="F1793" s="339"/>
      <c r="G1793" s="340" t="str">
        <f>IF(ISNUMBER(E1793),E1793/'Bulk DivVar Analysis'!$I$7,"")</f>
        <v/>
      </c>
      <c r="H1793" s="338" t="str">
        <f>IF(ISNUMBER(E1793), IF(G1793&gt;'Bulk DivVar Analysis'!$J$9,"Pass","Fail"),"")</f>
        <v/>
      </c>
      <c r="I1793" s="338" t="str">
        <f t="shared" si="29"/>
        <v/>
      </c>
      <c r="J1793" s="339"/>
      <c r="K1793" s="339"/>
      <c r="L1793" s="339"/>
      <c r="M1793" s="339"/>
      <c r="N1793" s="339"/>
      <c r="O1793" s="339"/>
      <c r="P1793" s="339"/>
      <c r="Q1793" s="339"/>
    </row>
    <row r="1794" spans="1:17" ht="13.5" customHeight="1">
      <c r="A1794" s="481"/>
      <c r="B1794" s="481"/>
      <c r="C1794" s="481"/>
      <c r="D1794" s="481"/>
      <c r="E1794" s="481"/>
      <c r="F1794" s="339"/>
      <c r="G1794" s="340" t="str">
        <f>IF(ISNUMBER(E1794),E1794/'Bulk DivVar Analysis'!$I$7,"")</f>
        <v/>
      </c>
      <c r="H1794" s="338" t="str">
        <f>IF(ISNUMBER(E1794), IF(G1794&gt;'Bulk DivVar Analysis'!$J$9,"Pass","Fail"),"")</f>
        <v/>
      </c>
      <c r="I1794" s="338" t="str">
        <f t="shared" si="29"/>
        <v/>
      </c>
      <c r="J1794" s="339"/>
      <c r="K1794" s="339"/>
      <c r="L1794" s="339"/>
      <c r="M1794" s="339"/>
      <c r="N1794" s="339"/>
      <c r="O1794" s="339"/>
      <c r="P1794" s="339"/>
      <c r="Q1794" s="339"/>
    </row>
    <row r="1795" spans="1:17" ht="13.5" customHeight="1">
      <c r="A1795" s="481"/>
      <c r="B1795" s="481"/>
      <c r="C1795" s="481"/>
      <c r="D1795" s="481"/>
      <c r="E1795" s="481"/>
      <c r="F1795" s="339"/>
      <c r="G1795" s="340" t="str">
        <f>IF(ISNUMBER(E1795),E1795/'Bulk DivVar Analysis'!$I$7,"")</f>
        <v/>
      </c>
      <c r="H1795" s="338" t="str">
        <f>IF(ISNUMBER(E1795), IF(G1795&gt;'Bulk DivVar Analysis'!$J$9,"Pass","Fail"),"")</f>
        <v/>
      </c>
      <c r="I1795" s="338" t="str">
        <f t="shared" ref="I1795:I1858" si="30">_xlfn.TEXTJOIN("_",TRUE,B1795,C1795)</f>
        <v/>
      </c>
      <c r="J1795" s="339"/>
      <c r="K1795" s="339"/>
      <c r="L1795" s="339"/>
      <c r="M1795" s="339"/>
      <c r="N1795" s="339"/>
      <c r="O1795" s="339"/>
      <c r="P1795" s="339"/>
      <c r="Q1795" s="339"/>
    </row>
    <row r="1796" spans="1:17" ht="13.5" customHeight="1">
      <c r="A1796" s="481"/>
      <c r="B1796" s="481"/>
      <c r="C1796" s="481"/>
      <c r="D1796" s="481"/>
      <c r="E1796" s="481"/>
      <c r="F1796" s="339"/>
      <c r="G1796" s="340" t="str">
        <f>IF(ISNUMBER(E1796),E1796/'Bulk DivVar Analysis'!$I$7,"")</f>
        <v/>
      </c>
      <c r="H1796" s="338" t="str">
        <f>IF(ISNUMBER(E1796), IF(G1796&gt;'Bulk DivVar Analysis'!$J$9,"Pass","Fail"),"")</f>
        <v/>
      </c>
      <c r="I1796" s="338" t="str">
        <f t="shared" si="30"/>
        <v/>
      </c>
      <c r="J1796" s="339"/>
      <c r="K1796" s="339"/>
      <c r="L1796" s="339"/>
      <c r="M1796" s="339"/>
      <c r="N1796" s="339"/>
      <c r="O1796" s="339"/>
      <c r="P1796" s="339"/>
      <c r="Q1796" s="339"/>
    </row>
    <row r="1797" spans="1:17" ht="13.5" customHeight="1">
      <c r="A1797" s="481"/>
      <c r="B1797" s="481"/>
      <c r="C1797" s="481"/>
      <c r="D1797" s="481"/>
      <c r="E1797" s="481"/>
      <c r="F1797" s="339"/>
      <c r="G1797" s="340" t="str">
        <f>IF(ISNUMBER(E1797),E1797/'Bulk DivVar Analysis'!$I$7,"")</f>
        <v/>
      </c>
      <c r="H1797" s="338" t="str">
        <f>IF(ISNUMBER(E1797), IF(G1797&gt;'Bulk DivVar Analysis'!$J$9,"Pass","Fail"),"")</f>
        <v/>
      </c>
      <c r="I1797" s="338" t="str">
        <f t="shared" si="30"/>
        <v/>
      </c>
      <c r="J1797" s="339"/>
      <c r="K1797" s="339"/>
      <c r="L1797" s="339"/>
      <c r="M1797" s="339"/>
      <c r="N1797" s="339"/>
      <c r="O1797" s="339"/>
      <c r="P1797" s="339"/>
      <c r="Q1797" s="339"/>
    </row>
    <row r="1798" spans="1:17" ht="13.5" customHeight="1">
      <c r="A1798" s="481"/>
      <c r="B1798" s="481"/>
      <c r="C1798" s="481"/>
      <c r="D1798" s="481"/>
      <c r="E1798" s="481"/>
      <c r="F1798" s="339"/>
      <c r="G1798" s="340" t="str">
        <f>IF(ISNUMBER(E1798),E1798/'Bulk DivVar Analysis'!$I$7,"")</f>
        <v/>
      </c>
      <c r="H1798" s="338" t="str">
        <f>IF(ISNUMBER(E1798), IF(G1798&gt;'Bulk DivVar Analysis'!$J$9,"Pass","Fail"),"")</f>
        <v/>
      </c>
      <c r="I1798" s="338" t="str">
        <f t="shared" si="30"/>
        <v/>
      </c>
      <c r="J1798" s="339"/>
      <c r="K1798" s="339"/>
      <c r="L1798" s="339"/>
      <c r="M1798" s="339"/>
      <c r="N1798" s="339"/>
      <c r="O1798" s="339"/>
      <c r="P1798" s="339"/>
      <c r="Q1798" s="339"/>
    </row>
    <row r="1799" spans="1:17" ht="13.5" customHeight="1">
      <c r="A1799" s="481"/>
      <c r="B1799" s="481"/>
      <c r="C1799" s="481"/>
      <c r="D1799" s="481"/>
      <c r="E1799" s="481"/>
      <c r="F1799" s="339"/>
      <c r="G1799" s="340" t="str">
        <f>IF(ISNUMBER(E1799),E1799/'Bulk DivVar Analysis'!$I$7,"")</f>
        <v/>
      </c>
      <c r="H1799" s="338" t="str">
        <f>IF(ISNUMBER(E1799), IF(G1799&gt;'Bulk DivVar Analysis'!$J$9,"Pass","Fail"),"")</f>
        <v/>
      </c>
      <c r="I1799" s="338" t="str">
        <f t="shared" si="30"/>
        <v/>
      </c>
      <c r="J1799" s="339"/>
      <c r="K1799" s="339"/>
      <c r="L1799" s="339"/>
      <c r="M1799" s="339"/>
      <c r="N1799" s="339"/>
      <c r="O1799" s="339"/>
      <c r="P1799" s="339"/>
      <c r="Q1799" s="339"/>
    </row>
    <row r="1800" spans="1:17" ht="13.5" customHeight="1">
      <c r="A1800" s="481"/>
      <c r="B1800" s="481"/>
      <c r="C1800" s="481"/>
      <c r="D1800" s="481"/>
      <c r="E1800" s="481"/>
      <c r="F1800" s="339"/>
      <c r="G1800" s="340" t="str">
        <f>IF(ISNUMBER(E1800),E1800/'Bulk DivVar Analysis'!$I$7,"")</f>
        <v/>
      </c>
      <c r="H1800" s="338" t="str">
        <f>IF(ISNUMBER(E1800), IF(G1800&gt;'Bulk DivVar Analysis'!$J$9,"Pass","Fail"),"")</f>
        <v/>
      </c>
      <c r="I1800" s="338" t="str">
        <f t="shared" si="30"/>
        <v/>
      </c>
      <c r="J1800" s="339"/>
      <c r="K1800" s="339"/>
      <c r="L1800" s="339"/>
      <c r="M1800" s="339"/>
      <c r="N1800" s="339"/>
      <c r="O1800" s="339"/>
      <c r="P1800" s="339"/>
      <c r="Q1800" s="339"/>
    </row>
    <row r="1801" spans="1:17" ht="13.5" customHeight="1">
      <c r="A1801" s="481"/>
      <c r="B1801" s="481"/>
      <c r="C1801" s="481"/>
      <c r="D1801" s="481"/>
      <c r="E1801" s="481"/>
      <c r="F1801" s="339"/>
      <c r="G1801" s="340" t="str">
        <f>IF(ISNUMBER(E1801),E1801/'Bulk DivVar Analysis'!$I$7,"")</f>
        <v/>
      </c>
      <c r="H1801" s="338" t="str">
        <f>IF(ISNUMBER(E1801), IF(G1801&gt;'Bulk DivVar Analysis'!$J$9,"Pass","Fail"),"")</f>
        <v/>
      </c>
      <c r="I1801" s="338" t="str">
        <f t="shared" si="30"/>
        <v/>
      </c>
      <c r="J1801" s="339"/>
      <c r="K1801" s="339"/>
      <c r="L1801" s="339"/>
      <c r="M1801" s="339"/>
      <c r="N1801" s="339"/>
      <c r="O1801" s="339"/>
      <c r="P1801" s="339"/>
      <c r="Q1801" s="339"/>
    </row>
    <row r="1802" spans="1:17" ht="13.5" customHeight="1">
      <c r="A1802" s="481"/>
      <c r="B1802" s="481"/>
      <c r="C1802" s="481"/>
      <c r="D1802" s="481"/>
      <c r="E1802" s="481"/>
      <c r="F1802" s="339"/>
      <c r="G1802" s="340" t="str">
        <f>IF(ISNUMBER(E1802),E1802/'Bulk DivVar Analysis'!$I$7,"")</f>
        <v/>
      </c>
      <c r="H1802" s="338" t="str">
        <f>IF(ISNUMBER(E1802), IF(G1802&gt;'Bulk DivVar Analysis'!$J$9,"Pass","Fail"),"")</f>
        <v/>
      </c>
      <c r="I1802" s="338" t="str">
        <f t="shared" si="30"/>
        <v/>
      </c>
      <c r="J1802" s="339"/>
      <c r="K1802" s="339"/>
      <c r="L1802" s="339"/>
      <c r="M1802" s="339"/>
      <c r="N1802" s="339"/>
      <c r="O1802" s="339"/>
      <c r="P1802" s="339"/>
      <c r="Q1802" s="339"/>
    </row>
    <row r="1803" spans="1:17" ht="13.5" customHeight="1">
      <c r="A1803" s="481"/>
      <c r="B1803" s="481"/>
      <c r="C1803" s="481"/>
      <c r="D1803" s="481"/>
      <c r="E1803" s="481"/>
      <c r="F1803" s="339"/>
      <c r="G1803" s="340" t="str">
        <f>IF(ISNUMBER(E1803),E1803/'Bulk DivVar Analysis'!$I$7,"")</f>
        <v/>
      </c>
      <c r="H1803" s="338" t="str">
        <f>IF(ISNUMBER(E1803), IF(G1803&gt;'Bulk DivVar Analysis'!$J$9,"Pass","Fail"),"")</f>
        <v/>
      </c>
      <c r="I1803" s="338" t="str">
        <f t="shared" si="30"/>
        <v/>
      </c>
      <c r="J1803" s="339"/>
      <c r="K1803" s="339"/>
      <c r="L1803" s="339"/>
      <c r="M1803" s="339"/>
      <c r="N1803" s="339"/>
      <c r="O1803" s="339"/>
      <c r="P1803" s="339"/>
      <c r="Q1803" s="339"/>
    </row>
    <row r="1804" spans="1:17" ht="13.5" customHeight="1">
      <c r="A1804" s="481"/>
      <c r="B1804" s="481"/>
      <c r="C1804" s="481"/>
      <c r="D1804" s="481"/>
      <c r="E1804" s="481"/>
      <c r="F1804" s="339"/>
      <c r="G1804" s="340" t="str">
        <f>IF(ISNUMBER(E1804),E1804/'Bulk DivVar Analysis'!$I$7,"")</f>
        <v/>
      </c>
      <c r="H1804" s="338" t="str">
        <f>IF(ISNUMBER(E1804), IF(G1804&gt;'Bulk DivVar Analysis'!$J$9,"Pass","Fail"),"")</f>
        <v/>
      </c>
      <c r="I1804" s="338" t="str">
        <f t="shared" si="30"/>
        <v/>
      </c>
      <c r="J1804" s="339"/>
      <c r="K1804" s="339"/>
      <c r="L1804" s="339"/>
      <c r="M1804" s="339"/>
      <c r="N1804" s="339"/>
      <c r="O1804" s="339"/>
      <c r="P1804" s="339"/>
      <c r="Q1804" s="339"/>
    </row>
    <row r="1805" spans="1:17" ht="13.5" customHeight="1">
      <c r="A1805" s="481"/>
      <c r="B1805" s="481"/>
      <c r="C1805" s="481"/>
      <c r="D1805" s="481"/>
      <c r="E1805" s="481"/>
      <c r="F1805" s="339"/>
      <c r="G1805" s="340" t="str">
        <f>IF(ISNUMBER(E1805),E1805/'Bulk DivVar Analysis'!$I$7,"")</f>
        <v/>
      </c>
      <c r="H1805" s="338" t="str">
        <f>IF(ISNUMBER(E1805), IF(G1805&gt;'Bulk DivVar Analysis'!$J$9,"Pass","Fail"),"")</f>
        <v/>
      </c>
      <c r="I1805" s="338" t="str">
        <f t="shared" si="30"/>
        <v/>
      </c>
      <c r="J1805" s="339"/>
      <c r="K1805" s="339"/>
      <c r="L1805" s="339"/>
      <c r="M1805" s="339"/>
      <c r="N1805" s="339"/>
      <c r="O1805" s="339"/>
      <c r="P1805" s="339"/>
      <c r="Q1805" s="339"/>
    </row>
    <row r="1806" spans="1:17" ht="13.5" customHeight="1">
      <c r="A1806" s="481"/>
      <c r="B1806" s="481"/>
      <c r="C1806" s="481"/>
      <c r="D1806" s="481"/>
      <c r="E1806" s="481"/>
      <c r="F1806" s="339"/>
      <c r="G1806" s="340" t="str">
        <f>IF(ISNUMBER(E1806),E1806/'Bulk DivVar Analysis'!$I$7,"")</f>
        <v/>
      </c>
      <c r="H1806" s="338" t="str">
        <f>IF(ISNUMBER(E1806), IF(G1806&gt;'Bulk DivVar Analysis'!$J$9,"Pass","Fail"),"")</f>
        <v/>
      </c>
      <c r="I1806" s="338" t="str">
        <f t="shared" si="30"/>
        <v/>
      </c>
      <c r="J1806" s="339"/>
      <c r="K1806" s="339"/>
      <c r="L1806" s="339"/>
      <c r="M1806" s="339"/>
      <c r="N1806" s="339"/>
      <c r="O1806" s="339"/>
      <c r="P1806" s="339"/>
      <c r="Q1806" s="339"/>
    </row>
    <row r="1807" spans="1:17" ht="13.5" customHeight="1">
      <c r="A1807" s="481"/>
      <c r="B1807" s="481"/>
      <c r="C1807" s="481"/>
      <c r="D1807" s="481"/>
      <c r="E1807" s="481"/>
      <c r="F1807" s="339"/>
      <c r="G1807" s="340" t="str">
        <f>IF(ISNUMBER(E1807),E1807/'Bulk DivVar Analysis'!$I$7,"")</f>
        <v/>
      </c>
      <c r="H1807" s="338" t="str">
        <f>IF(ISNUMBER(E1807), IF(G1807&gt;'Bulk DivVar Analysis'!$J$9,"Pass","Fail"),"")</f>
        <v/>
      </c>
      <c r="I1807" s="338" t="str">
        <f t="shared" si="30"/>
        <v/>
      </c>
      <c r="J1807" s="339"/>
      <c r="K1807" s="339"/>
      <c r="L1807" s="339"/>
      <c r="M1807" s="339"/>
      <c r="N1807" s="339"/>
      <c r="O1807" s="339"/>
      <c r="P1807" s="339"/>
      <c r="Q1807" s="339"/>
    </row>
    <row r="1808" spans="1:17" ht="13.5" customHeight="1">
      <c r="A1808" s="481"/>
      <c r="B1808" s="481"/>
      <c r="C1808" s="481"/>
      <c r="D1808" s="481"/>
      <c r="E1808" s="481"/>
      <c r="F1808" s="339"/>
      <c r="G1808" s="340" t="str">
        <f>IF(ISNUMBER(E1808),E1808/'Bulk DivVar Analysis'!$I$7,"")</f>
        <v/>
      </c>
      <c r="H1808" s="338" t="str">
        <f>IF(ISNUMBER(E1808), IF(G1808&gt;'Bulk DivVar Analysis'!$J$9,"Pass","Fail"),"")</f>
        <v/>
      </c>
      <c r="I1808" s="338" t="str">
        <f t="shared" si="30"/>
        <v/>
      </c>
      <c r="J1808" s="339"/>
      <c r="K1808" s="339"/>
      <c r="L1808" s="339"/>
      <c r="M1808" s="339"/>
      <c r="N1808" s="339"/>
      <c r="O1808" s="339"/>
      <c r="P1808" s="339"/>
      <c r="Q1808" s="339"/>
    </row>
    <row r="1809" spans="1:17" ht="13.5" customHeight="1">
      <c r="A1809" s="481"/>
      <c r="B1809" s="481"/>
      <c r="C1809" s="481"/>
      <c r="D1809" s="481"/>
      <c r="E1809" s="481"/>
      <c r="F1809" s="339"/>
      <c r="G1809" s="340" t="str">
        <f>IF(ISNUMBER(E1809),E1809/'Bulk DivVar Analysis'!$I$7,"")</f>
        <v/>
      </c>
      <c r="H1809" s="338" t="str">
        <f>IF(ISNUMBER(E1809), IF(G1809&gt;'Bulk DivVar Analysis'!$J$9,"Pass","Fail"),"")</f>
        <v/>
      </c>
      <c r="I1809" s="338" t="str">
        <f t="shared" si="30"/>
        <v/>
      </c>
      <c r="J1809" s="339"/>
      <c r="K1809" s="339"/>
      <c r="L1809" s="339"/>
      <c r="M1809" s="339"/>
      <c r="N1809" s="339"/>
      <c r="O1809" s="339"/>
      <c r="P1809" s="339"/>
      <c r="Q1809" s="339"/>
    </row>
    <row r="1810" spans="1:17" ht="13.5" customHeight="1">
      <c r="A1810" s="481"/>
      <c r="B1810" s="481"/>
      <c r="C1810" s="481"/>
      <c r="D1810" s="481"/>
      <c r="E1810" s="481"/>
      <c r="F1810" s="339"/>
      <c r="G1810" s="340" t="str">
        <f>IF(ISNUMBER(E1810),E1810/'Bulk DivVar Analysis'!$I$7,"")</f>
        <v/>
      </c>
      <c r="H1810" s="338" t="str">
        <f>IF(ISNUMBER(E1810), IF(G1810&gt;'Bulk DivVar Analysis'!$J$9,"Pass","Fail"),"")</f>
        <v/>
      </c>
      <c r="I1810" s="338" t="str">
        <f t="shared" si="30"/>
        <v/>
      </c>
      <c r="J1810" s="339"/>
      <c r="K1810" s="339"/>
      <c r="L1810" s="339"/>
      <c r="M1810" s="339"/>
      <c r="N1810" s="339"/>
      <c r="O1810" s="339"/>
      <c r="P1810" s="339"/>
      <c r="Q1810" s="339"/>
    </row>
    <row r="1811" spans="1:17" ht="13.5" customHeight="1">
      <c r="A1811" s="481"/>
      <c r="B1811" s="481"/>
      <c r="C1811" s="481"/>
      <c r="D1811" s="481"/>
      <c r="E1811" s="481"/>
      <c r="F1811" s="339"/>
      <c r="G1811" s="340" t="str">
        <f>IF(ISNUMBER(E1811),E1811/'Bulk DivVar Analysis'!$I$7,"")</f>
        <v/>
      </c>
      <c r="H1811" s="338" t="str">
        <f>IF(ISNUMBER(E1811), IF(G1811&gt;'Bulk DivVar Analysis'!$J$9,"Pass","Fail"),"")</f>
        <v/>
      </c>
      <c r="I1811" s="338" t="str">
        <f t="shared" si="30"/>
        <v/>
      </c>
      <c r="J1811" s="339"/>
      <c r="K1811" s="339"/>
      <c r="L1811" s="339"/>
      <c r="M1811" s="339"/>
      <c r="N1811" s="339"/>
      <c r="O1811" s="339"/>
      <c r="P1811" s="339"/>
      <c r="Q1811" s="339"/>
    </row>
    <row r="1812" spans="1:17" ht="13.5" customHeight="1">
      <c r="A1812" s="481"/>
      <c r="B1812" s="481"/>
      <c r="C1812" s="481"/>
      <c r="D1812" s="481"/>
      <c r="E1812" s="481"/>
      <c r="F1812" s="339"/>
      <c r="G1812" s="340" t="str">
        <f>IF(ISNUMBER(E1812),E1812/'Bulk DivVar Analysis'!$I$7,"")</f>
        <v/>
      </c>
      <c r="H1812" s="338" t="str">
        <f>IF(ISNUMBER(E1812), IF(G1812&gt;'Bulk DivVar Analysis'!$J$9,"Pass","Fail"),"")</f>
        <v/>
      </c>
      <c r="I1812" s="338" t="str">
        <f t="shared" si="30"/>
        <v/>
      </c>
      <c r="J1812" s="339"/>
      <c r="K1812" s="339"/>
      <c r="L1812" s="339"/>
      <c r="M1812" s="339"/>
      <c r="N1812" s="339"/>
      <c r="O1812" s="339"/>
      <c r="P1812" s="339"/>
      <c r="Q1812" s="339"/>
    </row>
    <row r="1813" spans="1:17" ht="13.5" customHeight="1">
      <c r="A1813" s="481"/>
      <c r="B1813" s="481"/>
      <c r="C1813" s="481"/>
      <c r="D1813" s="481"/>
      <c r="E1813" s="481"/>
      <c r="F1813" s="339"/>
      <c r="G1813" s="340" t="str">
        <f>IF(ISNUMBER(E1813),E1813/'Bulk DivVar Analysis'!$I$7,"")</f>
        <v/>
      </c>
      <c r="H1813" s="338" t="str">
        <f>IF(ISNUMBER(E1813), IF(G1813&gt;'Bulk DivVar Analysis'!$J$9,"Pass","Fail"),"")</f>
        <v/>
      </c>
      <c r="I1813" s="338" t="str">
        <f t="shared" si="30"/>
        <v/>
      </c>
      <c r="J1813" s="339"/>
      <c r="K1813" s="339"/>
      <c r="L1813" s="339"/>
      <c r="M1813" s="339"/>
      <c r="N1813" s="339"/>
      <c r="O1813" s="339"/>
      <c r="P1813" s="339"/>
      <c r="Q1813" s="339"/>
    </row>
    <row r="1814" spans="1:17" ht="13.5" customHeight="1">
      <c r="A1814" s="481"/>
      <c r="B1814" s="481"/>
      <c r="C1814" s="481"/>
      <c r="D1814" s="481"/>
      <c r="E1814" s="481"/>
      <c r="F1814" s="339"/>
      <c r="G1814" s="340" t="str">
        <f>IF(ISNUMBER(E1814),E1814/'Bulk DivVar Analysis'!$I$7,"")</f>
        <v/>
      </c>
      <c r="H1814" s="338" t="str">
        <f>IF(ISNUMBER(E1814), IF(G1814&gt;'Bulk DivVar Analysis'!$J$9,"Pass","Fail"),"")</f>
        <v/>
      </c>
      <c r="I1814" s="338" t="str">
        <f t="shared" si="30"/>
        <v/>
      </c>
      <c r="J1814" s="339"/>
      <c r="K1814" s="339"/>
      <c r="L1814" s="339"/>
      <c r="M1814" s="339"/>
      <c r="N1814" s="339"/>
      <c r="O1814" s="339"/>
      <c r="P1814" s="339"/>
      <c r="Q1814" s="339"/>
    </row>
    <row r="1815" spans="1:17" ht="13.5" customHeight="1">
      <c r="A1815" s="481"/>
      <c r="B1815" s="481"/>
      <c r="C1815" s="481"/>
      <c r="D1815" s="481"/>
      <c r="E1815" s="481"/>
      <c r="F1815" s="339"/>
      <c r="G1815" s="340" t="str">
        <f>IF(ISNUMBER(E1815),E1815/'Bulk DivVar Analysis'!$I$7,"")</f>
        <v/>
      </c>
      <c r="H1815" s="338" t="str">
        <f>IF(ISNUMBER(E1815), IF(G1815&gt;'Bulk DivVar Analysis'!$J$9,"Pass","Fail"),"")</f>
        <v/>
      </c>
      <c r="I1815" s="338" t="str">
        <f t="shared" si="30"/>
        <v/>
      </c>
      <c r="J1815" s="339"/>
      <c r="K1815" s="339"/>
      <c r="L1815" s="339"/>
      <c r="M1815" s="339"/>
      <c r="N1815" s="339"/>
      <c r="O1815" s="339"/>
      <c r="P1815" s="339"/>
      <c r="Q1815" s="339"/>
    </row>
    <row r="1816" spans="1:17" ht="13.5" customHeight="1">
      <c r="A1816" s="481"/>
      <c r="B1816" s="481"/>
      <c r="C1816" s="481"/>
      <c r="D1816" s="481"/>
      <c r="E1816" s="481"/>
      <c r="F1816" s="339"/>
      <c r="G1816" s="340" t="str">
        <f>IF(ISNUMBER(E1816),E1816/'Bulk DivVar Analysis'!$I$7,"")</f>
        <v/>
      </c>
      <c r="H1816" s="338" t="str">
        <f>IF(ISNUMBER(E1816), IF(G1816&gt;'Bulk DivVar Analysis'!$J$9,"Pass","Fail"),"")</f>
        <v/>
      </c>
      <c r="I1816" s="338" t="str">
        <f t="shared" si="30"/>
        <v/>
      </c>
      <c r="J1816" s="339"/>
      <c r="K1816" s="339"/>
      <c r="L1816" s="339"/>
      <c r="M1816" s="339"/>
      <c r="N1816" s="339"/>
      <c r="O1816" s="339"/>
      <c r="P1816" s="339"/>
      <c r="Q1816" s="339"/>
    </row>
    <row r="1817" spans="1:17" ht="13.5" customHeight="1">
      <c r="A1817" s="481"/>
      <c r="B1817" s="481"/>
      <c r="C1817" s="481"/>
      <c r="D1817" s="481"/>
      <c r="E1817" s="481"/>
      <c r="F1817" s="339"/>
      <c r="G1817" s="340" t="str">
        <f>IF(ISNUMBER(E1817),E1817/'Bulk DivVar Analysis'!$I$7,"")</f>
        <v/>
      </c>
      <c r="H1817" s="338" t="str">
        <f>IF(ISNUMBER(E1817), IF(G1817&gt;'Bulk DivVar Analysis'!$J$9,"Pass","Fail"),"")</f>
        <v/>
      </c>
      <c r="I1817" s="338" t="str">
        <f t="shared" si="30"/>
        <v/>
      </c>
      <c r="J1817" s="339"/>
      <c r="K1817" s="339"/>
      <c r="L1817" s="339"/>
      <c r="M1817" s="339"/>
      <c r="N1817" s="339"/>
      <c r="O1817" s="339"/>
      <c r="P1817" s="339"/>
      <c r="Q1817" s="339"/>
    </row>
    <row r="1818" spans="1:17" ht="13.5" customHeight="1">
      <c r="A1818" s="481"/>
      <c r="B1818" s="481"/>
      <c r="C1818" s="481"/>
      <c r="D1818" s="481"/>
      <c r="E1818" s="481"/>
      <c r="F1818" s="339"/>
      <c r="G1818" s="340" t="str">
        <f>IF(ISNUMBER(E1818),E1818/'Bulk DivVar Analysis'!$I$7,"")</f>
        <v/>
      </c>
      <c r="H1818" s="338" t="str">
        <f>IF(ISNUMBER(E1818), IF(G1818&gt;'Bulk DivVar Analysis'!$J$9,"Pass","Fail"),"")</f>
        <v/>
      </c>
      <c r="I1818" s="338" t="str">
        <f t="shared" si="30"/>
        <v/>
      </c>
      <c r="J1818" s="339"/>
      <c r="K1818" s="339"/>
      <c r="L1818" s="339"/>
      <c r="M1818" s="339"/>
      <c r="N1818" s="339"/>
      <c r="O1818" s="339"/>
      <c r="P1818" s="339"/>
      <c r="Q1818" s="339"/>
    </row>
    <row r="1819" spans="1:17" ht="13.5" customHeight="1">
      <c r="A1819" s="481"/>
      <c r="B1819" s="481"/>
      <c r="C1819" s="481"/>
      <c r="D1819" s="481"/>
      <c r="E1819" s="481"/>
      <c r="F1819" s="339"/>
      <c r="G1819" s="340" t="str">
        <f>IF(ISNUMBER(E1819),E1819/'Bulk DivVar Analysis'!$I$7,"")</f>
        <v/>
      </c>
      <c r="H1819" s="338" t="str">
        <f>IF(ISNUMBER(E1819), IF(G1819&gt;'Bulk DivVar Analysis'!$J$9,"Pass","Fail"),"")</f>
        <v/>
      </c>
      <c r="I1819" s="338" t="str">
        <f t="shared" si="30"/>
        <v/>
      </c>
      <c r="J1819" s="339"/>
      <c r="K1819" s="339"/>
      <c r="L1819" s="339"/>
      <c r="M1819" s="339"/>
      <c r="N1819" s="339"/>
      <c r="O1819" s="339"/>
      <c r="P1819" s="339"/>
      <c r="Q1819" s="339"/>
    </row>
    <row r="1820" spans="1:17" ht="13.5" customHeight="1">
      <c r="A1820" s="481"/>
      <c r="B1820" s="481"/>
      <c r="C1820" s="481"/>
      <c r="D1820" s="481"/>
      <c r="E1820" s="481"/>
      <c r="F1820" s="339"/>
      <c r="G1820" s="340" t="str">
        <f>IF(ISNUMBER(E1820),E1820/'Bulk DivVar Analysis'!$I$7,"")</f>
        <v/>
      </c>
      <c r="H1820" s="338" t="str">
        <f>IF(ISNUMBER(E1820), IF(G1820&gt;'Bulk DivVar Analysis'!$J$9,"Pass","Fail"),"")</f>
        <v/>
      </c>
      <c r="I1820" s="338" t="str">
        <f t="shared" si="30"/>
        <v/>
      </c>
      <c r="J1820" s="339"/>
      <c r="K1820" s="339"/>
      <c r="L1820" s="339"/>
      <c r="M1820" s="339"/>
      <c r="N1820" s="339"/>
      <c r="O1820" s="339"/>
      <c r="P1820" s="339"/>
      <c r="Q1820" s="339"/>
    </row>
    <row r="1821" spans="1:17" ht="13.5" customHeight="1">
      <c r="A1821" s="481"/>
      <c r="B1821" s="481"/>
      <c r="C1821" s="481"/>
      <c r="D1821" s="481"/>
      <c r="E1821" s="481"/>
      <c r="F1821" s="339"/>
      <c r="G1821" s="340" t="str">
        <f>IF(ISNUMBER(E1821),E1821/'Bulk DivVar Analysis'!$I$7,"")</f>
        <v/>
      </c>
      <c r="H1821" s="338" t="str">
        <f>IF(ISNUMBER(E1821), IF(G1821&gt;'Bulk DivVar Analysis'!$J$9,"Pass","Fail"),"")</f>
        <v/>
      </c>
      <c r="I1821" s="338" t="str">
        <f t="shared" si="30"/>
        <v/>
      </c>
      <c r="J1821" s="339"/>
      <c r="K1821" s="339"/>
      <c r="L1821" s="339"/>
      <c r="M1821" s="339"/>
      <c r="N1821" s="339"/>
      <c r="O1821" s="339"/>
      <c r="P1821" s="339"/>
      <c r="Q1821" s="339"/>
    </row>
    <row r="1822" spans="1:17" ht="13.5" customHeight="1">
      <c r="A1822" s="481"/>
      <c r="B1822" s="481"/>
      <c r="C1822" s="481"/>
      <c r="D1822" s="481"/>
      <c r="E1822" s="481"/>
      <c r="F1822" s="339"/>
      <c r="G1822" s="340" t="str">
        <f>IF(ISNUMBER(E1822),E1822/'Bulk DivVar Analysis'!$I$7,"")</f>
        <v/>
      </c>
      <c r="H1822" s="338" t="str">
        <f>IF(ISNUMBER(E1822), IF(G1822&gt;'Bulk DivVar Analysis'!$J$9,"Pass","Fail"),"")</f>
        <v/>
      </c>
      <c r="I1822" s="338" t="str">
        <f t="shared" si="30"/>
        <v/>
      </c>
      <c r="J1822" s="339"/>
      <c r="K1822" s="339"/>
      <c r="L1822" s="339"/>
      <c r="M1822" s="339"/>
      <c r="N1822" s="339"/>
      <c r="O1822" s="339"/>
      <c r="P1822" s="339"/>
      <c r="Q1822" s="339"/>
    </row>
    <row r="1823" spans="1:17" ht="13.5" customHeight="1">
      <c r="A1823" s="481"/>
      <c r="B1823" s="481"/>
      <c r="C1823" s="481"/>
      <c r="D1823" s="481"/>
      <c r="E1823" s="481"/>
      <c r="F1823" s="339"/>
      <c r="G1823" s="340" t="str">
        <f>IF(ISNUMBER(E1823),E1823/'Bulk DivVar Analysis'!$I$7,"")</f>
        <v/>
      </c>
      <c r="H1823" s="338" t="str">
        <f>IF(ISNUMBER(E1823), IF(G1823&gt;'Bulk DivVar Analysis'!$J$9,"Pass","Fail"),"")</f>
        <v/>
      </c>
      <c r="I1823" s="338" t="str">
        <f t="shared" si="30"/>
        <v/>
      </c>
      <c r="J1823" s="339"/>
      <c r="K1823" s="339"/>
      <c r="L1823" s="339"/>
      <c r="M1823" s="339"/>
      <c r="N1823" s="339"/>
      <c r="O1823" s="339"/>
      <c r="P1823" s="339"/>
      <c r="Q1823" s="339"/>
    </row>
    <row r="1824" spans="1:17" ht="13.5" customHeight="1">
      <c r="A1824" s="481"/>
      <c r="B1824" s="481"/>
      <c r="C1824" s="481"/>
      <c r="D1824" s="481"/>
      <c r="E1824" s="481"/>
      <c r="F1824" s="339"/>
      <c r="G1824" s="340" t="str">
        <f>IF(ISNUMBER(E1824),E1824/'Bulk DivVar Analysis'!$I$7,"")</f>
        <v/>
      </c>
      <c r="H1824" s="338" t="str">
        <f>IF(ISNUMBER(E1824), IF(G1824&gt;'Bulk DivVar Analysis'!$J$9,"Pass","Fail"),"")</f>
        <v/>
      </c>
      <c r="I1824" s="338" t="str">
        <f t="shared" si="30"/>
        <v/>
      </c>
      <c r="J1824" s="339"/>
      <c r="K1824" s="339"/>
      <c r="L1824" s="339"/>
      <c r="M1824" s="339"/>
      <c r="N1824" s="339"/>
      <c r="O1824" s="339"/>
      <c r="P1824" s="339"/>
      <c r="Q1824" s="339"/>
    </row>
    <row r="1825" spans="1:17" ht="13.5" customHeight="1">
      <c r="A1825" s="481"/>
      <c r="B1825" s="481"/>
      <c r="C1825" s="481"/>
      <c r="D1825" s="481"/>
      <c r="E1825" s="481"/>
      <c r="F1825" s="339"/>
      <c r="G1825" s="340" t="str">
        <f>IF(ISNUMBER(E1825),E1825/'Bulk DivVar Analysis'!$I$7,"")</f>
        <v/>
      </c>
      <c r="H1825" s="338" t="str">
        <f>IF(ISNUMBER(E1825), IF(G1825&gt;'Bulk DivVar Analysis'!$J$9,"Pass","Fail"),"")</f>
        <v/>
      </c>
      <c r="I1825" s="338" t="str">
        <f t="shared" si="30"/>
        <v/>
      </c>
      <c r="J1825" s="339"/>
      <c r="K1825" s="339"/>
      <c r="L1825" s="339"/>
      <c r="M1825" s="339"/>
      <c r="N1825" s="339"/>
      <c r="O1825" s="339"/>
      <c r="P1825" s="339"/>
      <c r="Q1825" s="339"/>
    </row>
    <row r="1826" spans="1:17" ht="13.5" customHeight="1">
      <c r="A1826" s="481"/>
      <c r="B1826" s="481"/>
      <c r="C1826" s="481"/>
      <c r="D1826" s="481"/>
      <c r="E1826" s="481"/>
      <c r="F1826" s="339"/>
      <c r="G1826" s="340" t="str">
        <f>IF(ISNUMBER(E1826),E1826/'Bulk DivVar Analysis'!$I$7,"")</f>
        <v/>
      </c>
      <c r="H1826" s="338" t="str">
        <f>IF(ISNUMBER(E1826), IF(G1826&gt;'Bulk DivVar Analysis'!$J$9,"Pass","Fail"),"")</f>
        <v/>
      </c>
      <c r="I1826" s="338" t="str">
        <f t="shared" si="30"/>
        <v/>
      </c>
      <c r="J1826" s="339"/>
      <c r="K1826" s="339"/>
      <c r="L1826" s="339"/>
      <c r="M1826" s="339"/>
      <c r="N1826" s="339"/>
      <c r="O1826" s="339"/>
      <c r="P1826" s="339"/>
      <c r="Q1826" s="339"/>
    </row>
    <row r="1827" spans="1:17" ht="13.5" customHeight="1">
      <c r="A1827" s="481"/>
      <c r="B1827" s="481"/>
      <c r="C1827" s="481"/>
      <c r="D1827" s="481"/>
      <c r="E1827" s="481"/>
      <c r="F1827" s="339"/>
      <c r="G1827" s="340" t="str">
        <f>IF(ISNUMBER(E1827),E1827/'Bulk DivVar Analysis'!$I$7,"")</f>
        <v/>
      </c>
      <c r="H1827" s="338" t="str">
        <f>IF(ISNUMBER(E1827), IF(G1827&gt;'Bulk DivVar Analysis'!$J$9,"Pass","Fail"),"")</f>
        <v/>
      </c>
      <c r="I1827" s="338" t="str">
        <f t="shared" si="30"/>
        <v/>
      </c>
      <c r="J1827" s="339"/>
      <c r="K1827" s="339"/>
      <c r="L1827" s="339"/>
      <c r="M1827" s="339"/>
      <c r="N1827" s="339"/>
      <c r="O1827" s="339"/>
      <c r="P1827" s="339"/>
      <c r="Q1827" s="339"/>
    </row>
    <row r="1828" spans="1:17" ht="13.5" customHeight="1">
      <c r="A1828" s="481"/>
      <c r="B1828" s="481"/>
      <c r="C1828" s="481"/>
      <c r="D1828" s="481"/>
      <c r="E1828" s="481"/>
      <c r="F1828" s="339"/>
      <c r="G1828" s="340" t="str">
        <f>IF(ISNUMBER(E1828),E1828/'Bulk DivVar Analysis'!$I$7,"")</f>
        <v/>
      </c>
      <c r="H1828" s="338" t="str">
        <f>IF(ISNUMBER(E1828), IF(G1828&gt;'Bulk DivVar Analysis'!$J$9,"Pass","Fail"),"")</f>
        <v/>
      </c>
      <c r="I1828" s="338" t="str">
        <f t="shared" si="30"/>
        <v/>
      </c>
      <c r="J1828" s="339"/>
      <c r="K1828" s="339"/>
      <c r="L1828" s="339"/>
      <c r="M1828" s="339"/>
      <c r="N1828" s="339"/>
      <c r="O1828" s="339"/>
      <c r="P1828" s="339"/>
      <c r="Q1828" s="339"/>
    </row>
    <row r="1829" spans="1:17" ht="13.5" customHeight="1">
      <c r="A1829" s="481"/>
      <c r="B1829" s="481"/>
      <c r="C1829" s="481"/>
      <c r="D1829" s="481"/>
      <c r="E1829" s="481"/>
      <c r="F1829" s="339"/>
      <c r="G1829" s="340" t="str">
        <f>IF(ISNUMBER(E1829),E1829/'Bulk DivVar Analysis'!$I$7,"")</f>
        <v/>
      </c>
      <c r="H1829" s="338" t="str">
        <f>IF(ISNUMBER(E1829), IF(G1829&gt;'Bulk DivVar Analysis'!$J$9,"Pass","Fail"),"")</f>
        <v/>
      </c>
      <c r="I1829" s="338" t="str">
        <f t="shared" si="30"/>
        <v/>
      </c>
      <c r="J1829" s="339"/>
      <c r="K1829" s="339"/>
      <c r="L1829" s="339"/>
      <c r="M1829" s="339"/>
      <c r="N1829" s="339"/>
      <c r="O1829" s="339"/>
      <c r="P1829" s="339"/>
      <c r="Q1829" s="339"/>
    </row>
    <row r="1830" spans="1:17" ht="13.5" customHeight="1">
      <c r="A1830" s="481"/>
      <c r="B1830" s="481"/>
      <c r="C1830" s="481"/>
      <c r="D1830" s="481"/>
      <c r="E1830" s="481"/>
      <c r="F1830" s="339"/>
      <c r="G1830" s="340" t="str">
        <f>IF(ISNUMBER(E1830),E1830/'Bulk DivVar Analysis'!$I$7,"")</f>
        <v/>
      </c>
      <c r="H1830" s="338" t="str">
        <f>IF(ISNUMBER(E1830), IF(G1830&gt;'Bulk DivVar Analysis'!$J$9,"Pass","Fail"),"")</f>
        <v/>
      </c>
      <c r="I1830" s="338" t="str">
        <f t="shared" si="30"/>
        <v/>
      </c>
      <c r="J1830" s="339"/>
      <c r="K1830" s="339"/>
      <c r="L1830" s="339"/>
      <c r="M1830" s="339"/>
      <c r="N1830" s="339"/>
      <c r="O1830" s="339"/>
      <c r="P1830" s="339"/>
      <c r="Q1830" s="339"/>
    </row>
    <row r="1831" spans="1:17" ht="13.5" customHeight="1">
      <c r="A1831" s="481"/>
      <c r="B1831" s="481"/>
      <c r="C1831" s="481"/>
      <c r="D1831" s="481"/>
      <c r="E1831" s="481"/>
      <c r="F1831" s="339"/>
      <c r="G1831" s="340" t="str">
        <f>IF(ISNUMBER(E1831),E1831/'Bulk DivVar Analysis'!$I$7,"")</f>
        <v/>
      </c>
      <c r="H1831" s="338" t="str">
        <f>IF(ISNUMBER(E1831), IF(G1831&gt;'Bulk DivVar Analysis'!$J$9,"Pass","Fail"),"")</f>
        <v/>
      </c>
      <c r="I1831" s="338" t="str">
        <f t="shared" si="30"/>
        <v/>
      </c>
      <c r="J1831" s="339"/>
      <c r="K1831" s="339"/>
      <c r="L1831" s="339"/>
      <c r="M1831" s="339"/>
      <c r="N1831" s="339"/>
      <c r="O1831" s="339"/>
      <c r="P1831" s="339"/>
      <c r="Q1831" s="339"/>
    </row>
    <row r="1832" spans="1:17" ht="13.5" customHeight="1">
      <c r="A1832" s="481"/>
      <c r="B1832" s="481"/>
      <c r="C1832" s="481"/>
      <c r="D1832" s="481"/>
      <c r="E1832" s="481"/>
      <c r="F1832" s="339"/>
      <c r="G1832" s="340" t="str">
        <f>IF(ISNUMBER(E1832),E1832/'Bulk DivVar Analysis'!$I$7,"")</f>
        <v/>
      </c>
      <c r="H1832" s="338" t="str">
        <f>IF(ISNUMBER(E1832), IF(G1832&gt;'Bulk DivVar Analysis'!$J$9,"Pass","Fail"),"")</f>
        <v/>
      </c>
      <c r="I1832" s="338" t="str">
        <f t="shared" si="30"/>
        <v/>
      </c>
      <c r="J1832" s="339"/>
      <c r="K1832" s="339"/>
      <c r="L1832" s="339"/>
      <c r="M1832" s="339"/>
      <c r="N1832" s="339"/>
      <c r="O1832" s="339"/>
      <c r="P1832" s="339"/>
      <c r="Q1832" s="339"/>
    </row>
    <row r="1833" spans="1:17" ht="13.5" customHeight="1">
      <c r="A1833" s="481"/>
      <c r="B1833" s="481"/>
      <c r="C1833" s="481"/>
      <c r="D1833" s="481"/>
      <c r="E1833" s="481"/>
      <c r="F1833" s="339"/>
      <c r="G1833" s="340" t="str">
        <f>IF(ISNUMBER(E1833),E1833/'Bulk DivVar Analysis'!$I$7,"")</f>
        <v/>
      </c>
      <c r="H1833" s="338" t="str">
        <f>IF(ISNUMBER(E1833), IF(G1833&gt;'Bulk DivVar Analysis'!$J$9,"Pass","Fail"),"")</f>
        <v/>
      </c>
      <c r="I1833" s="338" t="str">
        <f t="shared" si="30"/>
        <v/>
      </c>
      <c r="J1833" s="339"/>
      <c r="K1833" s="339"/>
      <c r="L1833" s="339"/>
      <c r="M1833" s="339"/>
      <c r="N1833" s="339"/>
      <c r="O1833" s="339"/>
      <c r="P1833" s="339"/>
      <c r="Q1833" s="339"/>
    </row>
    <row r="1834" spans="1:17" ht="13.5" customHeight="1">
      <c r="A1834" s="481"/>
      <c r="B1834" s="481"/>
      <c r="C1834" s="481"/>
      <c r="D1834" s="481"/>
      <c r="E1834" s="481"/>
      <c r="F1834" s="339"/>
      <c r="G1834" s="340" t="str">
        <f>IF(ISNUMBER(E1834),E1834/'Bulk DivVar Analysis'!$I$7,"")</f>
        <v/>
      </c>
      <c r="H1834" s="338" t="str">
        <f>IF(ISNUMBER(E1834), IF(G1834&gt;'Bulk DivVar Analysis'!$J$9,"Pass","Fail"),"")</f>
        <v/>
      </c>
      <c r="I1834" s="338" t="str">
        <f t="shared" si="30"/>
        <v/>
      </c>
      <c r="J1834" s="339"/>
      <c r="K1834" s="339"/>
      <c r="L1834" s="339"/>
      <c r="M1834" s="339"/>
      <c r="N1834" s="339"/>
      <c r="O1834" s="339"/>
      <c r="P1834" s="339"/>
      <c r="Q1834" s="339"/>
    </row>
    <row r="1835" spans="1:17" ht="13.5" customHeight="1">
      <c r="A1835" s="481"/>
      <c r="B1835" s="481"/>
      <c r="C1835" s="481"/>
      <c r="D1835" s="481"/>
      <c r="E1835" s="481"/>
      <c r="F1835" s="339"/>
      <c r="G1835" s="340" t="str">
        <f>IF(ISNUMBER(E1835),E1835/'Bulk DivVar Analysis'!$I$7,"")</f>
        <v/>
      </c>
      <c r="H1835" s="338" t="str">
        <f>IF(ISNUMBER(E1835), IF(G1835&gt;'Bulk DivVar Analysis'!$J$9,"Pass","Fail"),"")</f>
        <v/>
      </c>
      <c r="I1835" s="338" t="str">
        <f t="shared" si="30"/>
        <v/>
      </c>
      <c r="J1835" s="339"/>
      <c r="K1835" s="339"/>
      <c r="L1835" s="339"/>
      <c r="M1835" s="339"/>
      <c r="N1835" s="339"/>
      <c r="O1835" s="339"/>
      <c r="P1835" s="339"/>
      <c r="Q1835" s="339"/>
    </row>
    <row r="1836" spans="1:17" ht="13.5" customHeight="1">
      <c r="A1836" s="481"/>
      <c r="B1836" s="481"/>
      <c r="C1836" s="481"/>
      <c r="D1836" s="481"/>
      <c r="E1836" s="481"/>
      <c r="F1836" s="339"/>
      <c r="G1836" s="340" t="str">
        <f>IF(ISNUMBER(E1836),E1836/'Bulk DivVar Analysis'!$I$7,"")</f>
        <v/>
      </c>
      <c r="H1836" s="338" t="str">
        <f>IF(ISNUMBER(E1836), IF(G1836&gt;'Bulk DivVar Analysis'!$J$9,"Pass","Fail"),"")</f>
        <v/>
      </c>
      <c r="I1836" s="338" t="str">
        <f t="shared" si="30"/>
        <v/>
      </c>
      <c r="J1836" s="339"/>
      <c r="K1836" s="339"/>
      <c r="L1836" s="339"/>
      <c r="M1836" s="339"/>
      <c r="N1836" s="339"/>
      <c r="O1836" s="339"/>
      <c r="P1836" s="339"/>
      <c r="Q1836" s="339"/>
    </row>
    <row r="1837" spans="1:17" ht="13.5" customHeight="1">
      <c r="A1837" s="481"/>
      <c r="B1837" s="481"/>
      <c r="C1837" s="481"/>
      <c r="D1837" s="481"/>
      <c r="E1837" s="481"/>
      <c r="F1837" s="339"/>
      <c r="G1837" s="340" t="str">
        <f>IF(ISNUMBER(E1837),E1837/'Bulk DivVar Analysis'!$I$7,"")</f>
        <v/>
      </c>
      <c r="H1837" s="338" t="str">
        <f>IF(ISNUMBER(E1837), IF(G1837&gt;'Bulk DivVar Analysis'!$J$9,"Pass","Fail"),"")</f>
        <v/>
      </c>
      <c r="I1837" s="338" t="str">
        <f t="shared" si="30"/>
        <v/>
      </c>
      <c r="J1837" s="339"/>
      <c r="K1837" s="339"/>
      <c r="L1837" s="339"/>
      <c r="M1837" s="339"/>
      <c r="N1837" s="339"/>
      <c r="O1837" s="339"/>
      <c r="P1837" s="339"/>
      <c r="Q1837" s="339"/>
    </row>
    <row r="1838" spans="1:17" ht="13.5" customHeight="1">
      <c r="A1838" s="481"/>
      <c r="B1838" s="481"/>
      <c r="C1838" s="481"/>
      <c r="D1838" s="481"/>
      <c r="E1838" s="481"/>
      <c r="F1838" s="339"/>
      <c r="G1838" s="340" t="str">
        <f>IF(ISNUMBER(E1838),E1838/'Bulk DivVar Analysis'!$I$7,"")</f>
        <v/>
      </c>
      <c r="H1838" s="338" t="str">
        <f>IF(ISNUMBER(E1838), IF(G1838&gt;'Bulk DivVar Analysis'!$J$9,"Pass","Fail"),"")</f>
        <v/>
      </c>
      <c r="I1838" s="338" t="str">
        <f t="shared" si="30"/>
        <v/>
      </c>
      <c r="J1838" s="339"/>
      <c r="K1838" s="339"/>
      <c r="L1838" s="339"/>
      <c r="M1838" s="339"/>
      <c r="N1838" s="339"/>
      <c r="O1838" s="339"/>
      <c r="P1838" s="339"/>
      <c r="Q1838" s="339"/>
    </row>
    <row r="1839" spans="1:17" ht="13.5" customHeight="1">
      <c r="A1839" s="481"/>
      <c r="B1839" s="481"/>
      <c r="C1839" s="481"/>
      <c r="D1839" s="481"/>
      <c r="E1839" s="481"/>
      <c r="F1839" s="339"/>
      <c r="G1839" s="340" t="str">
        <f>IF(ISNUMBER(E1839),E1839/'Bulk DivVar Analysis'!$I$7,"")</f>
        <v/>
      </c>
      <c r="H1839" s="338" t="str">
        <f>IF(ISNUMBER(E1839), IF(G1839&gt;'Bulk DivVar Analysis'!$J$9,"Pass","Fail"),"")</f>
        <v/>
      </c>
      <c r="I1839" s="338" t="str">
        <f t="shared" si="30"/>
        <v/>
      </c>
      <c r="J1839" s="339"/>
      <c r="K1839" s="339"/>
      <c r="L1839" s="339"/>
      <c r="M1839" s="339"/>
      <c r="N1839" s="339"/>
      <c r="O1839" s="339"/>
      <c r="P1839" s="339"/>
      <c r="Q1839" s="339"/>
    </row>
    <row r="1840" spans="1:17" ht="13.5" customHeight="1">
      <c r="A1840" s="481"/>
      <c r="B1840" s="481"/>
      <c r="C1840" s="481"/>
      <c r="D1840" s="481"/>
      <c r="E1840" s="481"/>
      <c r="F1840" s="339"/>
      <c r="G1840" s="340" t="str">
        <f>IF(ISNUMBER(E1840),E1840/'Bulk DivVar Analysis'!$I$7,"")</f>
        <v/>
      </c>
      <c r="H1840" s="338" t="str">
        <f>IF(ISNUMBER(E1840), IF(G1840&gt;'Bulk DivVar Analysis'!$J$9,"Pass","Fail"),"")</f>
        <v/>
      </c>
      <c r="I1840" s="338" t="str">
        <f t="shared" si="30"/>
        <v/>
      </c>
      <c r="J1840" s="339"/>
      <c r="K1840" s="339"/>
      <c r="L1840" s="339"/>
      <c r="M1840" s="339"/>
      <c r="N1840" s="339"/>
      <c r="O1840" s="339"/>
      <c r="P1840" s="339"/>
      <c r="Q1840" s="339"/>
    </row>
    <row r="1841" spans="1:17" ht="13.5" customHeight="1">
      <c r="A1841" s="481"/>
      <c r="B1841" s="481"/>
      <c r="C1841" s="481"/>
      <c r="D1841" s="481"/>
      <c r="E1841" s="481"/>
      <c r="F1841" s="339"/>
      <c r="G1841" s="340" t="str">
        <f>IF(ISNUMBER(E1841),E1841/'Bulk DivVar Analysis'!$I$7,"")</f>
        <v/>
      </c>
      <c r="H1841" s="338" t="str">
        <f>IF(ISNUMBER(E1841), IF(G1841&gt;'Bulk DivVar Analysis'!$J$9,"Pass","Fail"),"")</f>
        <v/>
      </c>
      <c r="I1841" s="338" t="str">
        <f t="shared" si="30"/>
        <v/>
      </c>
      <c r="J1841" s="339"/>
      <c r="K1841" s="339"/>
      <c r="L1841" s="339"/>
      <c r="M1841" s="339"/>
      <c r="N1841" s="339"/>
      <c r="O1841" s="339"/>
      <c r="P1841" s="339"/>
      <c r="Q1841" s="339"/>
    </row>
    <row r="1842" spans="1:17" ht="13.5" customHeight="1">
      <c r="A1842" s="481"/>
      <c r="B1842" s="481"/>
      <c r="C1842" s="481"/>
      <c r="D1842" s="481"/>
      <c r="E1842" s="481"/>
      <c r="F1842" s="339"/>
      <c r="G1842" s="340" t="str">
        <f>IF(ISNUMBER(E1842),E1842/'Bulk DivVar Analysis'!$I$7,"")</f>
        <v/>
      </c>
      <c r="H1842" s="338" t="str">
        <f>IF(ISNUMBER(E1842), IF(G1842&gt;'Bulk DivVar Analysis'!$J$9,"Pass","Fail"),"")</f>
        <v/>
      </c>
      <c r="I1842" s="338" t="str">
        <f t="shared" si="30"/>
        <v/>
      </c>
      <c r="J1842" s="339"/>
      <c r="K1842" s="339"/>
      <c r="L1842" s="339"/>
      <c r="M1842" s="339"/>
      <c r="N1842" s="339"/>
      <c r="O1842" s="339"/>
      <c r="P1842" s="339"/>
      <c r="Q1842" s="339"/>
    </row>
    <row r="1843" spans="1:17" ht="13.5" customHeight="1">
      <c r="A1843" s="481"/>
      <c r="B1843" s="481"/>
      <c r="C1843" s="481"/>
      <c r="D1843" s="481"/>
      <c r="E1843" s="481"/>
      <c r="F1843" s="339"/>
      <c r="G1843" s="340" t="str">
        <f>IF(ISNUMBER(E1843),E1843/'Bulk DivVar Analysis'!$I$7,"")</f>
        <v/>
      </c>
      <c r="H1843" s="338" t="str">
        <f>IF(ISNUMBER(E1843), IF(G1843&gt;'Bulk DivVar Analysis'!$J$9,"Pass","Fail"),"")</f>
        <v/>
      </c>
      <c r="I1843" s="338" t="str">
        <f t="shared" si="30"/>
        <v/>
      </c>
      <c r="J1843" s="339"/>
      <c r="K1843" s="339"/>
      <c r="L1843" s="339"/>
      <c r="M1843" s="339"/>
      <c r="N1843" s="339"/>
      <c r="O1843" s="339"/>
      <c r="P1843" s="339"/>
      <c r="Q1843" s="339"/>
    </row>
    <row r="1844" spans="1:17" ht="13.5" customHeight="1">
      <c r="A1844" s="481"/>
      <c r="B1844" s="481"/>
      <c r="C1844" s="481"/>
      <c r="D1844" s="481"/>
      <c r="E1844" s="481"/>
      <c r="F1844" s="339"/>
      <c r="G1844" s="340" t="str">
        <f>IF(ISNUMBER(E1844),E1844/'Bulk DivVar Analysis'!$I$7,"")</f>
        <v/>
      </c>
      <c r="H1844" s="338" t="str">
        <f>IF(ISNUMBER(E1844), IF(G1844&gt;'Bulk DivVar Analysis'!$J$9,"Pass","Fail"),"")</f>
        <v/>
      </c>
      <c r="I1844" s="338" t="str">
        <f t="shared" si="30"/>
        <v/>
      </c>
      <c r="J1844" s="339"/>
      <c r="K1844" s="339"/>
      <c r="L1844" s="339"/>
      <c r="M1844" s="339"/>
      <c r="N1844" s="339"/>
      <c r="O1844" s="339"/>
      <c r="P1844" s="339"/>
      <c r="Q1844" s="339"/>
    </row>
    <row r="1845" spans="1:17" ht="13.5" customHeight="1">
      <c r="A1845" s="481"/>
      <c r="B1845" s="481"/>
      <c r="C1845" s="481"/>
      <c r="D1845" s="481"/>
      <c r="E1845" s="481"/>
      <c r="F1845" s="339"/>
      <c r="G1845" s="340" t="str">
        <f>IF(ISNUMBER(E1845),E1845/'Bulk DivVar Analysis'!$I$7,"")</f>
        <v/>
      </c>
      <c r="H1845" s="338" t="str">
        <f>IF(ISNUMBER(E1845), IF(G1845&gt;'Bulk DivVar Analysis'!$J$9,"Pass","Fail"),"")</f>
        <v/>
      </c>
      <c r="I1845" s="338" t="str">
        <f t="shared" si="30"/>
        <v/>
      </c>
      <c r="J1845" s="339"/>
      <c r="K1845" s="339"/>
      <c r="L1845" s="339"/>
      <c r="M1845" s="339"/>
      <c r="N1845" s="339"/>
      <c r="O1845" s="339"/>
      <c r="P1845" s="339"/>
      <c r="Q1845" s="339"/>
    </row>
    <row r="1846" spans="1:17" ht="13.5" customHeight="1">
      <c r="A1846" s="481"/>
      <c r="B1846" s="481"/>
      <c r="C1846" s="481"/>
      <c r="D1846" s="481"/>
      <c r="E1846" s="481"/>
      <c r="F1846" s="339"/>
      <c r="G1846" s="340" t="str">
        <f>IF(ISNUMBER(E1846),E1846/'Bulk DivVar Analysis'!$I$7,"")</f>
        <v/>
      </c>
      <c r="H1846" s="338" t="str">
        <f>IF(ISNUMBER(E1846), IF(G1846&gt;'Bulk DivVar Analysis'!$J$9,"Pass","Fail"),"")</f>
        <v/>
      </c>
      <c r="I1846" s="338" t="str">
        <f t="shared" si="30"/>
        <v/>
      </c>
      <c r="J1846" s="339"/>
      <c r="K1846" s="339"/>
      <c r="L1846" s="339"/>
      <c r="M1846" s="339"/>
      <c r="N1846" s="339"/>
      <c r="O1846" s="339"/>
      <c r="P1846" s="339"/>
      <c r="Q1846" s="339"/>
    </row>
    <row r="1847" spans="1:17" ht="13.5" customHeight="1">
      <c r="A1847" s="481"/>
      <c r="B1847" s="481"/>
      <c r="C1847" s="481"/>
      <c r="D1847" s="481"/>
      <c r="E1847" s="481"/>
      <c r="F1847" s="339"/>
      <c r="G1847" s="340" t="str">
        <f>IF(ISNUMBER(E1847),E1847/'Bulk DivVar Analysis'!$I$7,"")</f>
        <v/>
      </c>
      <c r="H1847" s="338" t="str">
        <f>IF(ISNUMBER(E1847), IF(G1847&gt;'Bulk DivVar Analysis'!$J$9,"Pass","Fail"),"")</f>
        <v/>
      </c>
      <c r="I1847" s="338" t="str">
        <f t="shared" si="30"/>
        <v/>
      </c>
      <c r="J1847" s="339"/>
      <c r="K1847" s="339"/>
      <c r="L1847" s="339"/>
      <c r="M1847" s="339"/>
      <c r="N1847" s="339"/>
      <c r="O1847" s="339"/>
      <c r="P1847" s="339"/>
      <c r="Q1847" s="339"/>
    </row>
    <row r="1848" spans="1:17" ht="13.5" customHeight="1">
      <c r="A1848" s="481"/>
      <c r="B1848" s="481"/>
      <c r="C1848" s="481"/>
      <c r="D1848" s="481"/>
      <c r="E1848" s="481"/>
      <c r="F1848" s="339"/>
      <c r="G1848" s="340" t="str">
        <f>IF(ISNUMBER(E1848),E1848/'Bulk DivVar Analysis'!$I$7,"")</f>
        <v/>
      </c>
      <c r="H1848" s="338" t="str">
        <f>IF(ISNUMBER(E1848), IF(G1848&gt;'Bulk DivVar Analysis'!$J$9,"Pass","Fail"),"")</f>
        <v/>
      </c>
      <c r="I1848" s="338" t="str">
        <f t="shared" si="30"/>
        <v/>
      </c>
      <c r="J1848" s="339"/>
      <c r="K1848" s="339"/>
      <c r="L1848" s="339"/>
      <c r="M1848" s="339"/>
      <c r="N1848" s="339"/>
      <c r="O1848" s="339"/>
      <c r="P1848" s="339"/>
      <c r="Q1848" s="339"/>
    </row>
    <row r="1849" spans="1:17" ht="13.5" customHeight="1">
      <c r="A1849" s="481"/>
      <c r="B1849" s="481"/>
      <c r="C1849" s="481"/>
      <c r="D1849" s="481"/>
      <c r="E1849" s="481"/>
      <c r="F1849" s="339"/>
      <c r="G1849" s="340" t="str">
        <f>IF(ISNUMBER(E1849),E1849/'Bulk DivVar Analysis'!$I$7,"")</f>
        <v/>
      </c>
      <c r="H1849" s="338" t="str">
        <f>IF(ISNUMBER(E1849), IF(G1849&gt;'Bulk DivVar Analysis'!$J$9,"Pass","Fail"),"")</f>
        <v/>
      </c>
      <c r="I1849" s="338" t="str">
        <f t="shared" si="30"/>
        <v/>
      </c>
      <c r="J1849" s="339"/>
      <c r="K1849" s="339"/>
      <c r="L1849" s="339"/>
      <c r="M1849" s="339"/>
      <c r="N1849" s="339"/>
      <c r="O1849" s="339"/>
      <c r="P1849" s="339"/>
      <c r="Q1849" s="339"/>
    </row>
    <row r="1850" spans="1:17" ht="13.5" customHeight="1">
      <c r="A1850" s="481"/>
      <c r="B1850" s="481"/>
      <c r="C1850" s="481"/>
      <c r="D1850" s="481"/>
      <c r="E1850" s="481"/>
      <c r="F1850" s="339"/>
      <c r="G1850" s="340" t="str">
        <f>IF(ISNUMBER(E1850),E1850/'Bulk DivVar Analysis'!$I$7,"")</f>
        <v/>
      </c>
      <c r="H1850" s="338" t="str">
        <f>IF(ISNUMBER(E1850), IF(G1850&gt;'Bulk DivVar Analysis'!$J$9,"Pass","Fail"),"")</f>
        <v/>
      </c>
      <c r="I1850" s="338" t="str">
        <f t="shared" si="30"/>
        <v/>
      </c>
      <c r="J1850" s="339"/>
      <c r="K1850" s="339"/>
      <c r="L1850" s="339"/>
      <c r="M1850" s="339"/>
      <c r="N1850" s="339"/>
      <c r="O1850" s="339"/>
      <c r="P1850" s="339"/>
      <c r="Q1850" s="339"/>
    </row>
    <row r="1851" spans="1:17" ht="13.5" customHeight="1">
      <c r="A1851" s="481"/>
      <c r="B1851" s="481"/>
      <c r="C1851" s="481"/>
      <c r="D1851" s="481"/>
      <c r="E1851" s="481"/>
      <c r="F1851" s="339"/>
      <c r="G1851" s="340" t="str">
        <f>IF(ISNUMBER(E1851),E1851/'Bulk DivVar Analysis'!$I$7,"")</f>
        <v/>
      </c>
      <c r="H1851" s="338" t="str">
        <f>IF(ISNUMBER(E1851), IF(G1851&gt;'Bulk DivVar Analysis'!$J$9,"Pass","Fail"),"")</f>
        <v/>
      </c>
      <c r="I1851" s="338" t="str">
        <f t="shared" si="30"/>
        <v/>
      </c>
      <c r="J1851" s="339"/>
      <c r="K1851" s="339"/>
      <c r="L1851" s="339"/>
      <c r="M1851" s="339"/>
      <c r="N1851" s="339"/>
      <c r="O1851" s="339"/>
      <c r="P1851" s="339"/>
      <c r="Q1851" s="339"/>
    </row>
    <row r="1852" spans="1:17" ht="13.5" customHeight="1">
      <c r="A1852" s="481"/>
      <c r="B1852" s="481"/>
      <c r="C1852" s="481"/>
      <c r="D1852" s="481"/>
      <c r="E1852" s="481"/>
      <c r="F1852" s="339"/>
      <c r="G1852" s="340" t="str">
        <f>IF(ISNUMBER(E1852),E1852/'Bulk DivVar Analysis'!$I$7,"")</f>
        <v/>
      </c>
      <c r="H1852" s="338" t="str">
        <f>IF(ISNUMBER(E1852), IF(G1852&gt;'Bulk DivVar Analysis'!$J$9,"Pass","Fail"),"")</f>
        <v/>
      </c>
      <c r="I1852" s="338" t="str">
        <f t="shared" si="30"/>
        <v/>
      </c>
      <c r="J1852" s="339"/>
      <c r="K1852" s="339"/>
      <c r="L1852" s="339"/>
      <c r="M1852" s="339"/>
      <c r="N1852" s="339"/>
      <c r="O1852" s="339"/>
      <c r="P1852" s="339"/>
      <c r="Q1852" s="339"/>
    </row>
    <row r="1853" spans="1:17" ht="13.5" customHeight="1">
      <c r="A1853" s="481"/>
      <c r="B1853" s="481"/>
      <c r="C1853" s="481"/>
      <c r="D1853" s="481"/>
      <c r="E1853" s="481"/>
      <c r="F1853" s="339"/>
      <c r="G1853" s="340" t="str">
        <f>IF(ISNUMBER(E1853),E1853/'Bulk DivVar Analysis'!$I$7,"")</f>
        <v/>
      </c>
      <c r="H1853" s="338" t="str">
        <f>IF(ISNUMBER(E1853), IF(G1853&gt;'Bulk DivVar Analysis'!$J$9,"Pass","Fail"),"")</f>
        <v/>
      </c>
      <c r="I1853" s="338" t="str">
        <f t="shared" si="30"/>
        <v/>
      </c>
      <c r="J1853" s="339"/>
      <c r="K1853" s="339"/>
      <c r="L1853" s="339"/>
      <c r="M1853" s="339"/>
      <c r="N1853" s="339"/>
      <c r="O1853" s="339"/>
      <c r="P1853" s="339"/>
      <c r="Q1853" s="339"/>
    </row>
    <row r="1854" spans="1:17" ht="13.5" customHeight="1">
      <c r="A1854" s="481"/>
      <c r="B1854" s="481"/>
      <c r="C1854" s="481"/>
      <c r="D1854" s="481"/>
      <c r="E1854" s="481"/>
      <c r="F1854" s="339"/>
      <c r="G1854" s="340" t="str">
        <f>IF(ISNUMBER(E1854),E1854/'Bulk DivVar Analysis'!$I$7,"")</f>
        <v/>
      </c>
      <c r="H1854" s="338" t="str">
        <f>IF(ISNUMBER(E1854), IF(G1854&gt;'Bulk DivVar Analysis'!$J$9,"Pass","Fail"),"")</f>
        <v/>
      </c>
      <c r="I1854" s="338" t="str">
        <f t="shared" si="30"/>
        <v/>
      </c>
      <c r="J1854" s="339"/>
      <c r="K1854" s="339"/>
      <c r="L1854" s="339"/>
      <c r="M1854" s="339"/>
      <c r="N1854" s="339"/>
      <c r="O1854" s="339"/>
      <c r="P1854" s="339"/>
      <c r="Q1854" s="339"/>
    </row>
    <row r="1855" spans="1:17" ht="13.5" customHeight="1">
      <c r="A1855" s="481"/>
      <c r="B1855" s="481"/>
      <c r="C1855" s="481"/>
      <c r="D1855" s="481"/>
      <c r="E1855" s="481"/>
      <c r="F1855" s="339"/>
      <c r="G1855" s="340" t="str">
        <f>IF(ISNUMBER(E1855),E1855/'Bulk DivVar Analysis'!$I$7,"")</f>
        <v/>
      </c>
      <c r="H1855" s="338" t="str">
        <f>IF(ISNUMBER(E1855), IF(G1855&gt;'Bulk DivVar Analysis'!$J$9,"Pass","Fail"),"")</f>
        <v/>
      </c>
      <c r="I1855" s="338" t="str">
        <f t="shared" si="30"/>
        <v/>
      </c>
      <c r="J1855" s="339"/>
      <c r="K1855" s="339"/>
      <c r="L1855" s="339"/>
      <c r="M1855" s="339"/>
      <c r="N1855" s="339"/>
      <c r="O1855" s="339"/>
      <c r="P1855" s="339"/>
      <c r="Q1855" s="339"/>
    </row>
    <row r="1856" spans="1:17" ht="13.5" customHeight="1">
      <c r="A1856" s="481"/>
      <c r="B1856" s="481"/>
      <c r="C1856" s="481"/>
      <c r="D1856" s="481"/>
      <c r="E1856" s="481"/>
      <c r="F1856" s="339"/>
      <c r="G1856" s="340" t="str">
        <f>IF(ISNUMBER(E1856),E1856/'Bulk DivVar Analysis'!$I$7,"")</f>
        <v/>
      </c>
      <c r="H1856" s="338" t="str">
        <f>IF(ISNUMBER(E1856), IF(G1856&gt;'Bulk DivVar Analysis'!$J$9,"Pass","Fail"),"")</f>
        <v/>
      </c>
      <c r="I1856" s="338" t="str">
        <f t="shared" si="30"/>
        <v/>
      </c>
      <c r="J1856" s="339"/>
      <c r="K1856" s="339"/>
      <c r="L1856" s="339"/>
      <c r="M1856" s="339"/>
      <c r="N1856" s="339"/>
      <c r="O1856" s="339"/>
      <c r="P1856" s="339"/>
      <c r="Q1856" s="339"/>
    </row>
    <row r="1857" spans="1:17" ht="13.5" customHeight="1">
      <c r="A1857" s="481"/>
      <c r="B1857" s="481"/>
      <c r="C1857" s="481"/>
      <c r="D1857" s="481"/>
      <c r="E1857" s="481"/>
      <c r="F1857" s="339"/>
      <c r="G1857" s="340" t="str">
        <f>IF(ISNUMBER(E1857),E1857/'Bulk DivVar Analysis'!$I$7,"")</f>
        <v/>
      </c>
      <c r="H1857" s="338" t="str">
        <f>IF(ISNUMBER(E1857), IF(G1857&gt;'Bulk DivVar Analysis'!$J$9,"Pass","Fail"),"")</f>
        <v/>
      </c>
      <c r="I1857" s="338" t="str">
        <f t="shared" si="30"/>
        <v/>
      </c>
      <c r="J1857" s="339"/>
      <c r="K1857" s="339"/>
      <c r="L1857" s="339"/>
      <c r="M1857" s="339"/>
      <c r="N1857" s="339"/>
      <c r="O1857" s="339"/>
      <c r="P1857" s="339"/>
      <c r="Q1857" s="339"/>
    </row>
    <row r="1858" spans="1:17" ht="13.5" customHeight="1">
      <c r="A1858" s="481"/>
      <c r="B1858" s="481"/>
      <c r="C1858" s="481"/>
      <c r="D1858" s="481"/>
      <c r="E1858" s="481"/>
      <c r="F1858" s="339"/>
      <c r="G1858" s="340" t="str">
        <f>IF(ISNUMBER(E1858),E1858/'Bulk DivVar Analysis'!$I$7,"")</f>
        <v/>
      </c>
      <c r="H1858" s="338" t="str">
        <f>IF(ISNUMBER(E1858), IF(G1858&gt;'Bulk DivVar Analysis'!$J$9,"Pass","Fail"),"")</f>
        <v/>
      </c>
      <c r="I1858" s="338" t="str">
        <f t="shared" si="30"/>
        <v/>
      </c>
      <c r="J1858" s="339"/>
      <c r="K1858" s="339"/>
      <c r="L1858" s="339"/>
      <c r="M1858" s="339"/>
      <c r="N1858" s="339"/>
      <c r="O1858" s="339"/>
      <c r="P1858" s="339"/>
      <c r="Q1858" s="339"/>
    </row>
    <row r="1859" spans="1:17" ht="13.5" customHeight="1">
      <c r="A1859" s="481"/>
      <c r="B1859" s="481"/>
      <c r="C1859" s="481"/>
      <c r="D1859" s="481"/>
      <c r="E1859" s="481"/>
      <c r="F1859" s="339"/>
      <c r="G1859" s="340" t="str">
        <f>IF(ISNUMBER(E1859),E1859/'Bulk DivVar Analysis'!$I$7,"")</f>
        <v/>
      </c>
      <c r="H1859" s="338" t="str">
        <f>IF(ISNUMBER(E1859), IF(G1859&gt;'Bulk DivVar Analysis'!$J$9,"Pass","Fail"),"")</f>
        <v/>
      </c>
      <c r="I1859" s="338" t="str">
        <f t="shared" ref="I1859:I1922" si="31">_xlfn.TEXTJOIN("_",TRUE,B1859,C1859)</f>
        <v/>
      </c>
      <c r="J1859" s="339"/>
      <c r="K1859" s="339"/>
      <c r="L1859" s="339"/>
      <c r="M1859" s="339"/>
      <c r="N1859" s="339"/>
      <c r="O1859" s="339"/>
      <c r="P1859" s="339"/>
      <c r="Q1859" s="339"/>
    </row>
    <row r="1860" spans="1:17" ht="13.5" customHeight="1">
      <c r="A1860" s="481"/>
      <c r="B1860" s="481"/>
      <c r="C1860" s="481"/>
      <c r="D1860" s="481"/>
      <c r="E1860" s="481"/>
      <c r="F1860" s="339"/>
      <c r="G1860" s="340" t="str">
        <f>IF(ISNUMBER(E1860),E1860/'Bulk DivVar Analysis'!$I$7,"")</f>
        <v/>
      </c>
      <c r="H1860" s="338" t="str">
        <f>IF(ISNUMBER(E1860), IF(G1860&gt;'Bulk DivVar Analysis'!$J$9,"Pass","Fail"),"")</f>
        <v/>
      </c>
      <c r="I1860" s="338" t="str">
        <f t="shared" si="31"/>
        <v/>
      </c>
      <c r="J1860" s="339"/>
      <c r="K1860" s="339"/>
      <c r="L1860" s="339"/>
      <c r="M1860" s="339"/>
      <c r="N1860" s="339"/>
      <c r="O1860" s="339"/>
      <c r="P1860" s="339"/>
      <c r="Q1860" s="339"/>
    </row>
    <row r="1861" spans="1:17" ht="13.5" customHeight="1">
      <c r="A1861" s="481"/>
      <c r="B1861" s="481"/>
      <c r="C1861" s="481"/>
      <c r="D1861" s="481"/>
      <c r="E1861" s="481"/>
      <c r="F1861" s="339"/>
      <c r="G1861" s="340" t="str">
        <f>IF(ISNUMBER(E1861),E1861/'Bulk DivVar Analysis'!$I$7,"")</f>
        <v/>
      </c>
      <c r="H1861" s="338" t="str">
        <f>IF(ISNUMBER(E1861), IF(G1861&gt;'Bulk DivVar Analysis'!$J$9,"Pass","Fail"),"")</f>
        <v/>
      </c>
      <c r="I1861" s="338" t="str">
        <f t="shared" si="31"/>
        <v/>
      </c>
      <c r="J1861" s="339"/>
      <c r="K1861" s="339"/>
      <c r="L1861" s="339"/>
      <c r="M1861" s="339"/>
      <c r="N1861" s="339"/>
      <c r="O1861" s="339"/>
      <c r="P1861" s="339"/>
      <c r="Q1861" s="339"/>
    </row>
    <row r="1862" spans="1:17" ht="13.5" customHeight="1">
      <c r="A1862" s="481"/>
      <c r="B1862" s="481"/>
      <c r="C1862" s="481"/>
      <c r="D1862" s="481"/>
      <c r="E1862" s="481"/>
      <c r="F1862" s="339"/>
      <c r="G1862" s="340" t="str">
        <f>IF(ISNUMBER(E1862),E1862/'Bulk DivVar Analysis'!$I$7,"")</f>
        <v/>
      </c>
      <c r="H1862" s="338" t="str">
        <f>IF(ISNUMBER(E1862), IF(G1862&gt;'Bulk DivVar Analysis'!$J$9,"Pass","Fail"),"")</f>
        <v/>
      </c>
      <c r="I1862" s="338" t="str">
        <f t="shared" si="31"/>
        <v/>
      </c>
      <c r="J1862" s="339"/>
      <c r="K1862" s="339"/>
      <c r="L1862" s="339"/>
      <c r="M1862" s="339"/>
      <c r="N1862" s="339"/>
      <c r="O1862" s="339"/>
      <c r="P1862" s="339"/>
      <c r="Q1862" s="339"/>
    </row>
    <row r="1863" spans="1:17" ht="13.5" customHeight="1">
      <c r="A1863" s="481"/>
      <c r="B1863" s="481"/>
      <c r="C1863" s="481"/>
      <c r="D1863" s="481"/>
      <c r="E1863" s="481"/>
      <c r="F1863" s="339"/>
      <c r="G1863" s="340" t="str">
        <f>IF(ISNUMBER(E1863),E1863/'Bulk DivVar Analysis'!$I$7,"")</f>
        <v/>
      </c>
      <c r="H1863" s="338" t="str">
        <f>IF(ISNUMBER(E1863), IF(G1863&gt;'Bulk DivVar Analysis'!$J$9,"Pass","Fail"),"")</f>
        <v/>
      </c>
      <c r="I1863" s="338" t="str">
        <f t="shared" si="31"/>
        <v/>
      </c>
      <c r="J1863" s="339"/>
      <c r="K1863" s="339"/>
      <c r="L1863" s="339"/>
      <c r="M1863" s="339"/>
      <c r="N1863" s="339"/>
      <c r="O1863" s="339"/>
      <c r="P1863" s="339"/>
      <c r="Q1863" s="339"/>
    </row>
    <row r="1864" spans="1:17" ht="13.5" customHeight="1">
      <c r="A1864" s="481"/>
      <c r="B1864" s="481"/>
      <c r="C1864" s="481"/>
      <c r="D1864" s="481"/>
      <c r="E1864" s="481"/>
      <c r="F1864" s="339"/>
      <c r="G1864" s="340" t="str">
        <f>IF(ISNUMBER(E1864),E1864/'Bulk DivVar Analysis'!$I$7,"")</f>
        <v/>
      </c>
      <c r="H1864" s="338" t="str">
        <f>IF(ISNUMBER(E1864), IF(G1864&gt;'Bulk DivVar Analysis'!$J$9,"Pass","Fail"),"")</f>
        <v/>
      </c>
      <c r="I1864" s="338" t="str">
        <f t="shared" si="31"/>
        <v/>
      </c>
      <c r="J1864" s="339"/>
      <c r="K1864" s="339"/>
      <c r="L1864" s="339"/>
      <c r="M1864" s="339"/>
      <c r="N1864" s="339"/>
      <c r="O1864" s="339"/>
      <c r="P1864" s="339"/>
      <c r="Q1864" s="339"/>
    </row>
    <row r="1865" spans="1:17" ht="13.5" customHeight="1">
      <c r="A1865" s="481"/>
      <c r="B1865" s="481"/>
      <c r="C1865" s="481"/>
      <c r="D1865" s="481"/>
      <c r="E1865" s="481"/>
      <c r="F1865" s="339"/>
      <c r="G1865" s="340" t="str">
        <f>IF(ISNUMBER(E1865),E1865/'Bulk DivVar Analysis'!$I$7,"")</f>
        <v/>
      </c>
      <c r="H1865" s="338" t="str">
        <f>IF(ISNUMBER(E1865), IF(G1865&gt;'Bulk DivVar Analysis'!$J$9,"Pass","Fail"),"")</f>
        <v/>
      </c>
      <c r="I1865" s="338" t="str">
        <f t="shared" si="31"/>
        <v/>
      </c>
      <c r="J1865" s="339"/>
      <c r="K1865" s="339"/>
      <c r="L1865" s="339"/>
      <c r="M1865" s="339"/>
      <c r="N1865" s="339"/>
      <c r="O1865" s="339"/>
      <c r="P1865" s="339"/>
      <c r="Q1865" s="339"/>
    </row>
    <row r="1866" spans="1:17" ht="13.5" customHeight="1">
      <c r="A1866" s="481"/>
      <c r="B1866" s="481"/>
      <c r="C1866" s="481"/>
      <c r="D1866" s="481"/>
      <c r="E1866" s="481"/>
      <c r="F1866" s="339"/>
      <c r="G1866" s="340" t="str">
        <f>IF(ISNUMBER(E1866),E1866/'Bulk DivVar Analysis'!$I$7,"")</f>
        <v/>
      </c>
      <c r="H1866" s="338" t="str">
        <f>IF(ISNUMBER(E1866), IF(G1866&gt;'Bulk DivVar Analysis'!$J$9,"Pass","Fail"),"")</f>
        <v/>
      </c>
      <c r="I1866" s="338" t="str">
        <f t="shared" si="31"/>
        <v/>
      </c>
      <c r="J1866" s="339"/>
      <c r="K1866" s="339"/>
      <c r="L1866" s="339"/>
      <c r="M1866" s="339"/>
      <c r="N1866" s="339"/>
      <c r="O1866" s="339"/>
      <c r="P1866" s="339"/>
      <c r="Q1866" s="339"/>
    </row>
    <row r="1867" spans="1:17" ht="13.5" customHeight="1">
      <c r="A1867" s="481"/>
      <c r="B1867" s="481"/>
      <c r="C1867" s="481"/>
      <c r="D1867" s="481"/>
      <c r="E1867" s="481"/>
      <c r="F1867" s="339"/>
      <c r="G1867" s="340" t="str">
        <f>IF(ISNUMBER(E1867),E1867/'Bulk DivVar Analysis'!$I$7,"")</f>
        <v/>
      </c>
      <c r="H1867" s="338" t="str">
        <f>IF(ISNUMBER(E1867), IF(G1867&gt;'Bulk DivVar Analysis'!$J$9,"Pass","Fail"),"")</f>
        <v/>
      </c>
      <c r="I1867" s="338" t="str">
        <f t="shared" si="31"/>
        <v/>
      </c>
      <c r="J1867" s="339"/>
      <c r="K1867" s="339"/>
      <c r="L1867" s="339"/>
      <c r="M1867" s="339"/>
      <c r="N1867" s="339"/>
      <c r="O1867" s="339"/>
      <c r="P1867" s="339"/>
      <c r="Q1867" s="339"/>
    </row>
    <row r="1868" spans="1:17" ht="13.5" customHeight="1">
      <c r="A1868" s="481"/>
      <c r="B1868" s="481"/>
      <c r="C1868" s="481"/>
      <c r="D1868" s="481"/>
      <c r="E1868" s="481"/>
      <c r="F1868" s="339"/>
      <c r="G1868" s="340" t="str">
        <f>IF(ISNUMBER(E1868),E1868/'Bulk DivVar Analysis'!$I$7,"")</f>
        <v/>
      </c>
      <c r="H1868" s="338" t="str">
        <f>IF(ISNUMBER(E1868), IF(G1868&gt;'Bulk DivVar Analysis'!$J$9,"Pass","Fail"),"")</f>
        <v/>
      </c>
      <c r="I1868" s="338" t="str">
        <f t="shared" si="31"/>
        <v/>
      </c>
      <c r="J1868" s="339"/>
      <c r="K1868" s="339"/>
      <c r="L1868" s="339"/>
      <c r="M1868" s="339"/>
      <c r="N1868" s="339"/>
      <c r="O1868" s="339"/>
      <c r="P1868" s="339"/>
      <c r="Q1868" s="339"/>
    </row>
    <row r="1869" spans="1:17" ht="13.5" customHeight="1">
      <c r="A1869" s="481"/>
      <c r="B1869" s="481"/>
      <c r="C1869" s="481"/>
      <c r="D1869" s="481"/>
      <c r="E1869" s="481"/>
      <c r="F1869" s="339"/>
      <c r="G1869" s="340" t="str">
        <f>IF(ISNUMBER(E1869),E1869/'Bulk DivVar Analysis'!$I$7,"")</f>
        <v/>
      </c>
      <c r="H1869" s="338" t="str">
        <f>IF(ISNUMBER(E1869), IF(G1869&gt;'Bulk DivVar Analysis'!$J$9,"Pass","Fail"),"")</f>
        <v/>
      </c>
      <c r="I1869" s="338" t="str">
        <f t="shared" si="31"/>
        <v/>
      </c>
      <c r="J1869" s="339"/>
      <c r="K1869" s="339"/>
      <c r="L1869" s="339"/>
      <c r="M1869" s="339"/>
      <c r="N1869" s="339"/>
      <c r="O1869" s="339"/>
      <c r="P1869" s="339"/>
      <c r="Q1869" s="339"/>
    </row>
    <row r="1870" spans="1:17" ht="13.5" customHeight="1">
      <c r="A1870" s="481"/>
      <c r="B1870" s="481"/>
      <c r="C1870" s="481"/>
      <c r="D1870" s="481"/>
      <c r="E1870" s="481"/>
      <c r="F1870" s="339"/>
      <c r="G1870" s="340" t="str">
        <f>IF(ISNUMBER(E1870),E1870/'Bulk DivVar Analysis'!$I$7,"")</f>
        <v/>
      </c>
      <c r="H1870" s="338" t="str">
        <f>IF(ISNUMBER(E1870), IF(G1870&gt;'Bulk DivVar Analysis'!$J$9,"Pass","Fail"),"")</f>
        <v/>
      </c>
      <c r="I1870" s="338" t="str">
        <f t="shared" si="31"/>
        <v/>
      </c>
      <c r="J1870" s="339"/>
      <c r="K1870" s="339"/>
      <c r="L1870" s="339"/>
      <c r="M1870" s="339"/>
      <c r="N1870" s="339"/>
      <c r="O1870" s="339"/>
      <c r="P1870" s="339"/>
      <c r="Q1870" s="339"/>
    </row>
    <row r="1871" spans="1:17" ht="13.5" customHeight="1">
      <c r="A1871" s="481"/>
      <c r="B1871" s="481"/>
      <c r="C1871" s="481"/>
      <c r="D1871" s="481"/>
      <c r="E1871" s="481"/>
      <c r="F1871" s="339"/>
      <c r="G1871" s="340" t="str">
        <f>IF(ISNUMBER(E1871),E1871/'Bulk DivVar Analysis'!$I$7,"")</f>
        <v/>
      </c>
      <c r="H1871" s="338" t="str">
        <f>IF(ISNUMBER(E1871), IF(G1871&gt;'Bulk DivVar Analysis'!$J$9,"Pass","Fail"),"")</f>
        <v/>
      </c>
      <c r="I1871" s="338" t="str">
        <f t="shared" si="31"/>
        <v/>
      </c>
      <c r="J1871" s="339"/>
      <c r="K1871" s="339"/>
      <c r="L1871" s="339"/>
      <c r="M1871" s="339"/>
      <c r="N1871" s="339"/>
      <c r="O1871" s="339"/>
      <c r="P1871" s="339"/>
      <c r="Q1871" s="339"/>
    </row>
    <row r="1872" spans="1:17" ht="13.5" customHeight="1">
      <c r="A1872" s="481"/>
      <c r="B1872" s="481"/>
      <c r="C1872" s="481"/>
      <c r="D1872" s="481"/>
      <c r="E1872" s="481"/>
      <c r="F1872" s="339"/>
      <c r="G1872" s="340" t="str">
        <f>IF(ISNUMBER(E1872),E1872/'Bulk DivVar Analysis'!$I$7,"")</f>
        <v/>
      </c>
      <c r="H1872" s="338" t="str">
        <f>IF(ISNUMBER(E1872), IF(G1872&gt;'Bulk DivVar Analysis'!$J$9,"Pass","Fail"),"")</f>
        <v/>
      </c>
      <c r="I1872" s="338" t="str">
        <f t="shared" si="31"/>
        <v/>
      </c>
      <c r="J1872" s="339"/>
      <c r="K1872" s="339"/>
      <c r="L1872" s="339"/>
      <c r="M1872" s="339"/>
      <c r="N1872" s="339"/>
      <c r="O1872" s="339"/>
      <c r="P1872" s="339"/>
      <c r="Q1872" s="339"/>
    </row>
    <row r="1873" spans="1:17" ht="13.5" customHeight="1">
      <c r="A1873" s="481"/>
      <c r="B1873" s="481"/>
      <c r="C1873" s="481"/>
      <c r="D1873" s="481"/>
      <c r="E1873" s="481"/>
      <c r="F1873" s="339"/>
      <c r="G1873" s="340" t="str">
        <f>IF(ISNUMBER(E1873),E1873/'Bulk DivVar Analysis'!$I$7,"")</f>
        <v/>
      </c>
      <c r="H1873" s="338" t="str">
        <f>IF(ISNUMBER(E1873), IF(G1873&gt;'Bulk DivVar Analysis'!$J$9,"Pass","Fail"),"")</f>
        <v/>
      </c>
      <c r="I1873" s="338" t="str">
        <f t="shared" si="31"/>
        <v/>
      </c>
      <c r="J1873" s="339"/>
      <c r="K1873" s="339"/>
      <c r="L1873" s="339"/>
      <c r="M1873" s="339"/>
      <c r="N1873" s="339"/>
      <c r="O1873" s="339"/>
      <c r="P1873" s="339"/>
      <c r="Q1873" s="339"/>
    </row>
    <row r="1874" spans="1:17" ht="13.5" customHeight="1">
      <c r="A1874" s="481"/>
      <c r="B1874" s="481"/>
      <c r="C1874" s="481"/>
      <c r="D1874" s="481"/>
      <c r="E1874" s="481"/>
      <c r="F1874" s="339"/>
      <c r="G1874" s="340" t="str">
        <f>IF(ISNUMBER(E1874),E1874/'Bulk DivVar Analysis'!$I$7,"")</f>
        <v/>
      </c>
      <c r="H1874" s="338" t="str">
        <f>IF(ISNUMBER(E1874), IF(G1874&gt;'Bulk DivVar Analysis'!$J$9,"Pass","Fail"),"")</f>
        <v/>
      </c>
      <c r="I1874" s="338" t="str">
        <f t="shared" si="31"/>
        <v/>
      </c>
      <c r="J1874" s="339"/>
      <c r="K1874" s="339"/>
      <c r="L1874" s="339"/>
      <c r="M1874" s="339"/>
      <c r="N1874" s="339"/>
      <c r="O1874" s="339"/>
      <c r="P1874" s="339"/>
      <c r="Q1874" s="339"/>
    </row>
    <row r="1875" spans="1:17" ht="13.5" customHeight="1">
      <c r="A1875" s="481"/>
      <c r="B1875" s="481"/>
      <c r="C1875" s="481"/>
      <c r="D1875" s="481"/>
      <c r="E1875" s="481"/>
      <c r="F1875" s="339"/>
      <c r="G1875" s="340" t="str">
        <f>IF(ISNUMBER(E1875),E1875/'Bulk DivVar Analysis'!$I$7,"")</f>
        <v/>
      </c>
      <c r="H1875" s="338" t="str">
        <f>IF(ISNUMBER(E1875), IF(G1875&gt;'Bulk DivVar Analysis'!$J$9,"Pass","Fail"),"")</f>
        <v/>
      </c>
      <c r="I1875" s="338" t="str">
        <f t="shared" si="31"/>
        <v/>
      </c>
      <c r="J1875" s="339"/>
      <c r="K1875" s="339"/>
      <c r="L1875" s="339"/>
      <c r="M1875" s="339"/>
      <c r="N1875" s="339"/>
      <c r="O1875" s="339"/>
      <c r="P1875" s="339"/>
      <c r="Q1875" s="339"/>
    </row>
    <row r="1876" spans="1:17" ht="13.5" customHeight="1">
      <c r="A1876" s="481"/>
      <c r="B1876" s="481"/>
      <c r="C1876" s="481"/>
      <c r="D1876" s="481"/>
      <c r="E1876" s="481"/>
      <c r="F1876" s="339"/>
      <c r="G1876" s="340" t="str">
        <f>IF(ISNUMBER(E1876),E1876/'Bulk DivVar Analysis'!$I$7,"")</f>
        <v/>
      </c>
      <c r="H1876" s="338" t="str">
        <f>IF(ISNUMBER(E1876), IF(G1876&gt;'Bulk DivVar Analysis'!$J$9,"Pass","Fail"),"")</f>
        <v/>
      </c>
      <c r="I1876" s="338" t="str">
        <f t="shared" si="31"/>
        <v/>
      </c>
      <c r="J1876" s="339"/>
      <c r="K1876" s="339"/>
      <c r="L1876" s="339"/>
      <c r="M1876" s="339"/>
      <c r="N1876" s="339"/>
      <c r="O1876" s="339"/>
      <c r="P1876" s="339"/>
      <c r="Q1876" s="339"/>
    </row>
    <row r="1877" spans="1:17" ht="13.5" customHeight="1">
      <c r="A1877" s="481"/>
      <c r="B1877" s="481"/>
      <c r="C1877" s="481"/>
      <c r="D1877" s="481"/>
      <c r="E1877" s="481"/>
      <c r="F1877" s="339"/>
      <c r="G1877" s="340" t="str">
        <f>IF(ISNUMBER(E1877),E1877/'Bulk DivVar Analysis'!$I$7,"")</f>
        <v/>
      </c>
      <c r="H1877" s="338" t="str">
        <f>IF(ISNUMBER(E1877), IF(G1877&gt;'Bulk DivVar Analysis'!$J$9,"Pass","Fail"),"")</f>
        <v/>
      </c>
      <c r="I1877" s="338" t="str">
        <f t="shared" si="31"/>
        <v/>
      </c>
      <c r="J1877" s="339"/>
      <c r="K1877" s="339"/>
      <c r="L1877" s="339"/>
      <c r="M1877" s="339"/>
      <c r="N1877" s="339"/>
      <c r="O1877" s="339"/>
      <c r="P1877" s="339"/>
      <c r="Q1877" s="339"/>
    </row>
    <row r="1878" spans="1:17" ht="13.5" customHeight="1">
      <c r="A1878" s="481"/>
      <c r="B1878" s="481"/>
      <c r="C1878" s="481"/>
      <c r="D1878" s="481"/>
      <c r="E1878" s="481"/>
      <c r="F1878" s="339"/>
      <c r="G1878" s="340" t="str">
        <f>IF(ISNUMBER(E1878),E1878/'Bulk DivVar Analysis'!$I$7,"")</f>
        <v/>
      </c>
      <c r="H1878" s="338" t="str">
        <f>IF(ISNUMBER(E1878), IF(G1878&gt;'Bulk DivVar Analysis'!$J$9,"Pass","Fail"),"")</f>
        <v/>
      </c>
      <c r="I1878" s="338" t="str">
        <f t="shared" si="31"/>
        <v/>
      </c>
      <c r="J1878" s="339"/>
      <c r="K1878" s="339"/>
      <c r="L1878" s="339"/>
      <c r="M1878" s="339"/>
      <c r="N1878" s="339"/>
      <c r="O1878" s="339"/>
      <c r="P1878" s="339"/>
      <c r="Q1878" s="339"/>
    </row>
    <row r="1879" spans="1:17" ht="13.5" customHeight="1">
      <c r="A1879" s="481"/>
      <c r="B1879" s="481"/>
      <c r="C1879" s="481"/>
      <c r="D1879" s="481"/>
      <c r="E1879" s="481"/>
      <c r="F1879" s="339"/>
      <c r="G1879" s="340" t="str">
        <f>IF(ISNUMBER(E1879),E1879/'Bulk DivVar Analysis'!$I$7,"")</f>
        <v/>
      </c>
      <c r="H1879" s="338" t="str">
        <f>IF(ISNUMBER(E1879), IF(G1879&gt;'Bulk DivVar Analysis'!$J$9,"Pass","Fail"),"")</f>
        <v/>
      </c>
      <c r="I1879" s="338" t="str">
        <f t="shared" si="31"/>
        <v/>
      </c>
      <c r="J1879" s="339"/>
      <c r="K1879" s="339"/>
      <c r="L1879" s="339"/>
      <c r="M1879" s="339"/>
      <c r="N1879" s="339"/>
      <c r="O1879" s="339"/>
      <c r="P1879" s="339"/>
      <c r="Q1879" s="339"/>
    </row>
    <row r="1880" spans="1:17" ht="13.5" customHeight="1">
      <c r="A1880" s="481"/>
      <c r="B1880" s="481"/>
      <c r="C1880" s="481"/>
      <c r="D1880" s="481"/>
      <c r="E1880" s="481"/>
      <c r="F1880" s="339"/>
      <c r="G1880" s="340" t="str">
        <f>IF(ISNUMBER(E1880),E1880/'Bulk DivVar Analysis'!$I$7,"")</f>
        <v/>
      </c>
      <c r="H1880" s="338" t="str">
        <f>IF(ISNUMBER(E1880), IF(G1880&gt;'Bulk DivVar Analysis'!$J$9,"Pass","Fail"),"")</f>
        <v/>
      </c>
      <c r="I1880" s="338" t="str">
        <f t="shared" si="31"/>
        <v/>
      </c>
      <c r="J1880" s="339"/>
      <c r="K1880" s="339"/>
      <c r="L1880" s="339"/>
      <c r="M1880" s="339"/>
      <c r="N1880" s="339"/>
      <c r="O1880" s="339"/>
      <c r="P1880" s="339"/>
      <c r="Q1880" s="339"/>
    </row>
    <row r="1881" spans="1:17" ht="13.5" customHeight="1">
      <c r="A1881" s="481"/>
      <c r="B1881" s="481"/>
      <c r="C1881" s="481"/>
      <c r="D1881" s="481"/>
      <c r="E1881" s="481"/>
      <c r="F1881" s="339"/>
      <c r="G1881" s="340" t="str">
        <f>IF(ISNUMBER(E1881),E1881/'Bulk DivVar Analysis'!$I$7,"")</f>
        <v/>
      </c>
      <c r="H1881" s="338" t="str">
        <f>IF(ISNUMBER(E1881), IF(G1881&gt;'Bulk DivVar Analysis'!$J$9,"Pass","Fail"),"")</f>
        <v/>
      </c>
      <c r="I1881" s="338" t="str">
        <f t="shared" si="31"/>
        <v/>
      </c>
      <c r="J1881" s="339"/>
      <c r="K1881" s="339"/>
      <c r="L1881" s="339"/>
      <c r="M1881" s="339"/>
      <c r="N1881" s="339"/>
      <c r="O1881" s="339"/>
      <c r="P1881" s="339"/>
      <c r="Q1881" s="339"/>
    </row>
    <row r="1882" spans="1:17" ht="13.5" customHeight="1">
      <c r="A1882" s="481"/>
      <c r="B1882" s="481"/>
      <c r="C1882" s="481"/>
      <c r="D1882" s="481"/>
      <c r="E1882" s="481"/>
      <c r="F1882" s="339"/>
      <c r="G1882" s="340" t="str">
        <f>IF(ISNUMBER(E1882),E1882/'Bulk DivVar Analysis'!$I$7,"")</f>
        <v/>
      </c>
      <c r="H1882" s="338" t="str">
        <f>IF(ISNUMBER(E1882), IF(G1882&gt;'Bulk DivVar Analysis'!$J$9,"Pass","Fail"),"")</f>
        <v/>
      </c>
      <c r="I1882" s="338" t="str">
        <f t="shared" si="31"/>
        <v/>
      </c>
      <c r="J1882" s="339"/>
      <c r="K1882" s="339"/>
      <c r="L1882" s="339"/>
      <c r="M1882" s="339"/>
      <c r="N1882" s="339"/>
      <c r="O1882" s="339"/>
      <c r="P1882" s="339"/>
      <c r="Q1882" s="339"/>
    </row>
    <row r="1883" spans="1:17" ht="13.5" customHeight="1">
      <c r="A1883" s="481"/>
      <c r="B1883" s="481"/>
      <c r="C1883" s="481"/>
      <c r="D1883" s="481"/>
      <c r="E1883" s="481"/>
      <c r="F1883" s="339"/>
      <c r="G1883" s="340" t="str">
        <f>IF(ISNUMBER(E1883),E1883/'Bulk DivVar Analysis'!$I$7,"")</f>
        <v/>
      </c>
      <c r="H1883" s="338" t="str">
        <f>IF(ISNUMBER(E1883), IF(G1883&gt;'Bulk DivVar Analysis'!$J$9,"Pass","Fail"),"")</f>
        <v/>
      </c>
      <c r="I1883" s="338" t="str">
        <f t="shared" si="31"/>
        <v/>
      </c>
      <c r="J1883" s="339"/>
      <c r="K1883" s="339"/>
      <c r="L1883" s="339"/>
      <c r="M1883" s="339"/>
      <c r="N1883" s="339"/>
      <c r="O1883" s="339"/>
      <c r="P1883" s="339"/>
      <c r="Q1883" s="339"/>
    </row>
    <row r="1884" spans="1:17" ht="13.5" customHeight="1">
      <c r="A1884" s="481"/>
      <c r="B1884" s="481"/>
      <c r="C1884" s="481"/>
      <c r="D1884" s="481"/>
      <c r="E1884" s="481"/>
      <c r="F1884" s="339"/>
      <c r="G1884" s="340" t="str">
        <f>IF(ISNUMBER(E1884),E1884/'Bulk DivVar Analysis'!$I$7,"")</f>
        <v/>
      </c>
      <c r="H1884" s="338" t="str">
        <f>IF(ISNUMBER(E1884), IF(G1884&gt;'Bulk DivVar Analysis'!$J$9,"Pass","Fail"),"")</f>
        <v/>
      </c>
      <c r="I1884" s="338" t="str">
        <f t="shared" si="31"/>
        <v/>
      </c>
      <c r="J1884" s="339"/>
      <c r="K1884" s="339"/>
      <c r="L1884" s="339"/>
      <c r="M1884" s="339"/>
      <c r="N1884" s="339"/>
      <c r="O1884" s="339"/>
      <c r="P1884" s="339"/>
      <c r="Q1884" s="339"/>
    </row>
    <row r="1885" spans="1:17" ht="13.5" customHeight="1">
      <c r="A1885" s="481"/>
      <c r="B1885" s="481"/>
      <c r="C1885" s="481"/>
      <c r="D1885" s="481"/>
      <c r="E1885" s="481"/>
      <c r="F1885" s="339"/>
      <c r="G1885" s="340" t="str">
        <f>IF(ISNUMBER(E1885),E1885/'Bulk DivVar Analysis'!$I$7,"")</f>
        <v/>
      </c>
      <c r="H1885" s="338" t="str">
        <f>IF(ISNUMBER(E1885), IF(G1885&gt;'Bulk DivVar Analysis'!$J$9,"Pass","Fail"),"")</f>
        <v/>
      </c>
      <c r="I1885" s="338" t="str">
        <f t="shared" si="31"/>
        <v/>
      </c>
      <c r="J1885" s="339"/>
      <c r="K1885" s="339"/>
      <c r="L1885" s="339"/>
      <c r="M1885" s="339"/>
      <c r="N1885" s="339"/>
      <c r="O1885" s="339"/>
      <c r="P1885" s="339"/>
      <c r="Q1885" s="339"/>
    </row>
    <row r="1886" spans="1:17" ht="13.5" customHeight="1">
      <c r="A1886" s="481"/>
      <c r="B1886" s="481"/>
      <c r="C1886" s="481"/>
      <c r="D1886" s="481"/>
      <c r="E1886" s="481"/>
      <c r="F1886" s="339"/>
      <c r="G1886" s="340" t="str">
        <f>IF(ISNUMBER(E1886),E1886/'Bulk DivVar Analysis'!$I$7,"")</f>
        <v/>
      </c>
      <c r="H1886" s="338" t="str">
        <f>IF(ISNUMBER(E1886), IF(G1886&gt;'Bulk DivVar Analysis'!$J$9,"Pass","Fail"),"")</f>
        <v/>
      </c>
      <c r="I1886" s="338" t="str">
        <f t="shared" si="31"/>
        <v/>
      </c>
      <c r="J1886" s="339"/>
      <c r="K1886" s="339"/>
      <c r="L1886" s="339"/>
      <c r="M1886" s="339"/>
      <c r="N1886" s="339"/>
      <c r="O1886" s="339"/>
      <c r="P1886" s="339"/>
      <c r="Q1886" s="339"/>
    </row>
    <row r="1887" spans="1:17" ht="13.5" customHeight="1">
      <c r="A1887" s="481"/>
      <c r="B1887" s="481"/>
      <c r="C1887" s="481"/>
      <c r="D1887" s="481"/>
      <c r="E1887" s="481"/>
      <c r="F1887" s="339"/>
      <c r="G1887" s="340" t="str">
        <f>IF(ISNUMBER(E1887),E1887/'Bulk DivVar Analysis'!$I$7,"")</f>
        <v/>
      </c>
      <c r="H1887" s="338" t="str">
        <f>IF(ISNUMBER(E1887), IF(G1887&gt;'Bulk DivVar Analysis'!$J$9,"Pass","Fail"),"")</f>
        <v/>
      </c>
      <c r="I1887" s="338" t="str">
        <f t="shared" si="31"/>
        <v/>
      </c>
      <c r="J1887" s="339"/>
      <c r="K1887" s="339"/>
      <c r="L1887" s="339"/>
      <c r="M1887" s="339"/>
      <c r="N1887" s="339"/>
      <c r="O1887" s="339"/>
      <c r="P1887" s="339"/>
      <c r="Q1887" s="339"/>
    </row>
    <row r="1888" spans="1:17" ht="13.5" customHeight="1">
      <c r="A1888" s="481"/>
      <c r="B1888" s="481"/>
      <c r="C1888" s="481"/>
      <c r="D1888" s="481"/>
      <c r="E1888" s="481"/>
      <c r="F1888" s="339"/>
      <c r="G1888" s="340" t="str">
        <f>IF(ISNUMBER(E1888),E1888/'Bulk DivVar Analysis'!$I$7,"")</f>
        <v/>
      </c>
      <c r="H1888" s="338" t="str">
        <f>IF(ISNUMBER(E1888), IF(G1888&gt;'Bulk DivVar Analysis'!$J$9,"Pass","Fail"),"")</f>
        <v/>
      </c>
      <c r="I1888" s="338" t="str">
        <f t="shared" si="31"/>
        <v/>
      </c>
      <c r="J1888" s="339"/>
      <c r="K1888" s="339"/>
      <c r="L1888" s="339"/>
      <c r="M1888" s="339"/>
      <c r="N1888" s="339"/>
      <c r="O1888" s="339"/>
      <c r="P1888" s="339"/>
      <c r="Q1888" s="339"/>
    </row>
    <row r="1889" spans="1:17" ht="13.5" customHeight="1">
      <c r="A1889" s="481"/>
      <c r="B1889" s="481"/>
      <c r="C1889" s="481"/>
      <c r="D1889" s="481"/>
      <c r="E1889" s="481"/>
      <c r="F1889" s="339"/>
      <c r="G1889" s="340" t="str">
        <f>IF(ISNUMBER(E1889),E1889/'Bulk DivVar Analysis'!$I$7,"")</f>
        <v/>
      </c>
      <c r="H1889" s="338" t="str">
        <f>IF(ISNUMBER(E1889), IF(G1889&gt;'Bulk DivVar Analysis'!$J$9,"Pass","Fail"),"")</f>
        <v/>
      </c>
      <c r="I1889" s="338" t="str">
        <f t="shared" si="31"/>
        <v/>
      </c>
      <c r="J1889" s="339"/>
      <c r="K1889" s="339"/>
      <c r="L1889" s="339"/>
      <c r="M1889" s="339"/>
      <c r="N1889" s="339"/>
      <c r="O1889" s="339"/>
      <c r="P1889" s="339"/>
      <c r="Q1889" s="339"/>
    </row>
    <row r="1890" spans="1:17" ht="13.5" customHeight="1">
      <c r="A1890" s="481"/>
      <c r="B1890" s="481"/>
      <c r="C1890" s="481"/>
      <c r="D1890" s="481"/>
      <c r="E1890" s="481"/>
      <c r="F1890" s="339"/>
      <c r="G1890" s="340" t="str">
        <f>IF(ISNUMBER(E1890),E1890/'Bulk DivVar Analysis'!$I$7,"")</f>
        <v/>
      </c>
      <c r="H1890" s="338" t="str">
        <f>IF(ISNUMBER(E1890), IF(G1890&gt;'Bulk DivVar Analysis'!$J$9,"Pass","Fail"),"")</f>
        <v/>
      </c>
      <c r="I1890" s="338" t="str">
        <f t="shared" si="31"/>
        <v/>
      </c>
      <c r="J1890" s="339"/>
      <c r="K1890" s="339"/>
      <c r="L1890" s="339"/>
      <c r="M1890" s="339"/>
      <c r="N1890" s="339"/>
      <c r="O1890" s="339"/>
      <c r="P1890" s="339"/>
      <c r="Q1890" s="339"/>
    </row>
    <row r="1891" spans="1:17" ht="13.5" customHeight="1">
      <c r="A1891" s="481"/>
      <c r="B1891" s="481"/>
      <c r="C1891" s="481"/>
      <c r="D1891" s="481"/>
      <c r="E1891" s="481"/>
      <c r="F1891" s="339"/>
      <c r="G1891" s="340" t="str">
        <f>IF(ISNUMBER(E1891),E1891/'Bulk DivVar Analysis'!$I$7,"")</f>
        <v/>
      </c>
      <c r="H1891" s="338" t="str">
        <f>IF(ISNUMBER(E1891), IF(G1891&gt;'Bulk DivVar Analysis'!$J$9,"Pass","Fail"),"")</f>
        <v/>
      </c>
      <c r="I1891" s="338" t="str">
        <f t="shared" si="31"/>
        <v/>
      </c>
      <c r="J1891" s="339"/>
      <c r="K1891" s="339"/>
      <c r="L1891" s="339"/>
      <c r="M1891" s="339"/>
      <c r="N1891" s="339"/>
      <c r="O1891" s="339"/>
      <c r="P1891" s="339"/>
      <c r="Q1891" s="339"/>
    </row>
    <row r="1892" spans="1:17" ht="13.5" customHeight="1">
      <c r="A1892" s="481"/>
      <c r="B1892" s="481"/>
      <c r="C1892" s="481"/>
      <c r="D1892" s="481"/>
      <c r="E1892" s="481"/>
      <c r="F1892" s="339"/>
      <c r="G1892" s="340" t="str">
        <f>IF(ISNUMBER(E1892),E1892/'Bulk DivVar Analysis'!$I$7,"")</f>
        <v/>
      </c>
      <c r="H1892" s="338" t="str">
        <f>IF(ISNUMBER(E1892), IF(G1892&gt;'Bulk DivVar Analysis'!$J$9,"Pass","Fail"),"")</f>
        <v/>
      </c>
      <c r="I1892" s="338" t="str">
        <f t="shared" si="31"/>
        <v/>
      </c>
      <c r="J1892" s="339"/>
      <c r="K1892" s="339"/>
      <c r="L1892" s="339"/>
      <c r="M1892" s="339"/>
      <c r="N1892" s="339"/>
      <c r="O1892" s="339"/>
      <c r="P1892" s="339"/>
      <c r="Q1892" s="339"/>
    </row>
    <row r="1893" spans="1:17" ht="13.5" customHeight="1">
      <c r="A1893" s="481"/>
      <c r="B1893" s="481"/>
      <c r="C1893" s="481"/>
      <c r="D1893" s="481"/>
      <c r="E1893" s="481"/>
      <c r="F1893" s="339"/>
      <c r="G1893" s="340" t="str">
        <f>IF(ISNUMBER(E1893),E1893/'Bulk DivVar Analysis'!$I$7,"")</f>
        <v/>
      </c>
      <c r="H1893" s="338" t="str">
        <f>IF(ISNUMBER(E1893), IF(G1893&gt;'Bulk DivVar Analysis'!$J$9,"Pass","Fail"),"")</f>
        <v/>
      </c>
      <c r="I1893" s="338" t="str">
        <f t="shared" si="31"/>
        <v/>
      </c>
      <c r="J1893" s="339"/>
      <c r="K1893" s="339"/>
      <c r="L1893" s="339"/>
      <c r="M1893" s="339"/>
      <c r="N1893" s="339"/>
      <c r="O1893" s="339"/>
      <c r="P1893" s="339"/>
      <c r="Q1893" s="339"/>
    </row>
    <row r="1894" spans="1:17" ht="13.5" customHeight="1">
      <c r="A1894" s="481"/>
      <c r="B1894" s="481"/>
      <c r="C1894" s="481"/>
      <c r="D1894" s="481"/>
      <c r="E1894" s="481"/>
      <c r="F1894" s="339"/>
      <c r="G1894" s="340" t="str">
        <f>IF(ISNUMBER(E1894),E1894/'Bulk DivVar Analysis'!$I$7,"")</f>
        <v/>
      </c>
      <c r="H1894" s="338" t="str">
        <f>IF(ISNUMBER(E1894), IF(G1894&gt;'Bulk DivVar Analysis'!$J$9,"Pass","Fail"),"")</f>
        <v/>
      </c>
      <c r="I1894" s="338" t="str">
        <f t="shared" si="31"/>
        <v/>
      </c>
      <c r="J1894" s="339"/>
      <c r="K1894" s="339"/>
      <c r="L1894" s="339"/>
      <c r="M1894" s="339"/>
      <c r="N1894" s="339"/>
      <c r="O1894" s="339"/>
      <c r="P1894" s="339"/>
      <c r="Q1894" s="339"/>
    </row>
    <row r="1895" spans="1:17" ht="13.5" customHeight="1">
      <c r="A1895" s="481"/>
      <c r="B1895" s="481"/>
      <c r="C1895" s="481"/>
      <c r="D1895" s="481"/>
      <c r="E1895" s="481"/>
      <c r="F1895" s="339"/>
      <c r="G1895" s="340" t="str">
        <f>IF(ISNUMBER(E1895),E1895/'Bulk DivVar Analysis'!$I$7,"")</f>
        <v/>
      </c>
      <c r="H1895" s="338" t="str">
        <f>IF(ISNUMBER(E1895), IF(G1895&gt;'Bulk DivVar Analysis'!$J$9,"Pass","Fail"),"")</f>
        <v/>
      </c>
      <c r="I1895" s="338" t="str">
        <f t="shared" si="31"/>
        <v/>
      </c>
      <c r="J1895" s="339"/>
      <c r="K1895" s="339"/>
      <c r="L1895" s="339"/>
      <c r="M1895" s="339"/>
      <c r="N1895" s="339"/>
      <c r="O1895" s="339"/>
      <c r="P1895" s="339"/>
      <c r="Q1895" s="339"/>
    </row>
    <row r="1896" spans="1:17" ht="13.5" customHeight="1">
      <c r="A1896" s="481"/>
      <c r="B1896" s="481"/>
      <c r="C1896" s="481"/>
      <c r="D1896" s="481"/>
      <c r="E1896" s="481"/>
      <c r="F1896" s="339"/>
      <c r="G1896" s="340" t="str">
        <f>IF(ISNUMBER(E1896),E1896/'Bulk DivVar Analysis'!$I$7,"")</f>
        <v/>
      </c>
      <c r="H1896" s="338" t="str">
        <f>IF(ISNUMBER(E1896), IF(G1896&gt;'Bulk DivVar Analysis'!$J$9,"Pass","Fail"),"")</f>
        <v/>
      </c>
      <c r="I1896" s="338" t="str">
        <f t="shared" si="31"/>
        <v/>
      </c>
      <c r="J1896" s="339"/>
      <c r="K1896" s="339"/>
      <c r="L1896" s="339"/>
      <c r="M1896" s="339"/>
      <c r="N1896" s="339"/>
      <c r="O1896" s="339"/>
      <c r="P1896" s="339"/>
      <c r="Q1896" s="339"/>
    </row>
    <row r="1897" spans="1:17" ht="13.5" customHeight="1">
      <c r="A1897" s="481"/>
      <c r="B1897" s="481"/>
      <c r="C1897" s="481"/>
      <c r="D1897" s="481"/>
      <c r="E1897" s="481"/>
      <c r="F1897" s="339"/>
      <c r="G1897" s="340" t="str">
        <f>IF(ISNUMBER(E1897),E1897/'Bulk DivVar Analysis'!$I$7,"")</f>
        <v/>
      </c>
      <c r="H1897" s="338" t="str">
        <f>IF(ISNUMBER(E1897), IF(G1897&gt;'Bulk DivVar Analysis'!$J$9,"Pass","Fail"),"")</f>
        <v/>
      </c>
      <c r="I1897" s="338" t="str">
        <f t="shared" si="31"/>
        <v/>
      </c>
      <c r="J1897" s="339"/>
      <c r="K1897" s="339"/>
      <c r="L1897" s="339"/>
      <c r="M1897" s="339"/>
      <c r="N1897" s="339"/>
      <c r="O1897" s="339"/>
      <c r="P1897" s="339"/>
      <c r="Q1897" s="339"/>
    </row>
    <row r="1898" spans="1:17" ht="13.5" customHeight="1">
      <c r="A1898" s="481"/>
      <c r="B1898" s="481"/>
      <c r="C1898" s="481"/>
      <c r="D1898" s="481"/>
      <c r="E1898" s="481"/>
      <c r="F1898" s="339"/>
      <c r="G1898" s="340" t="str">
        <f>IF(ISNUMBER(E1898),E1898/'Bulk DivVar Analysis'!$I$7,"")</f>
        <v/>
      </c>
      <c r="H1898" s="338" t="str">
        <f>IF(ISNUMBER(E1898), IF(G1898&gt;'Bulk DivVar Analysis'!$J$9,"Pass","Fail"),"")</f>
        <v/>
      </c>
      <c r="I1898" s="338" t="str">
        <f t="shared" si="31"/>
        <v/>
      </c>
      <c r="J1898" s="339"/>
      <c r="K1898" s="339"/>
      <c r="L1898" s="339"/>
      <c r="M1898" s="339"/>
      <c r="N1898" s="339"/>
      <c r="O1898" s="339"/>
      <c r="P1898" s="339"/>
      <c r="Q1898" s="339"/>
    </row>
    <row r="1899" spans="1:17" ht="13.5" customHeight="1">
      <c r="A1899" s="481"/>
      <c r="B1899" s="481"/>
      <c r="C1899" s="481"/>
      <c r="D1899" s="481"/>
      <c r="E1899" s="481"/>
      <c r="F1899" s="339"/>
      <c r="G1899" s="340" t="str">
        <f>IF(ISNUMBER(E1899),E1899/'Bulk DivVar Analysis'!$I$7,"")</f>
        <v/>
      </c>
      <c r="H1899" s="338" t="str">
        <f>IF(ISNUMBER(E1899), IF(G1899&gt;'Bulk DivVar Analysis'!$J$9,"Pass","Fail"),"")</f>
        <v/>
      </c>
      <c r="I1899" s="338" t="str">
        <f t="shared" si="31"/>
        <v/>
      </c>
      <c r="J1899" s="339"/>
      <c r="K1899" s="339"/>
      <c r="L1899" s="339"/>
      <c r="M1899" s="339"/>
      <c r="N1899" s="339"/>
      <c r="O1899" s="339"/>
      <c r="P1899" s="339"/>
      <c r="Q1899" s="339"/>
    </row>
    <row r="1900" spans="1:17" ht="13.5" customHeight="1">
      <c r="A1900" s="481"/>
      <c r="B1900" s="481"/>
      <c r="C1900" s="481"/>
      <c r="D1900" s="481"/>
      <c r="E1900" s="481"/>
      <c r="F1900" s="339"/>
      <c r="G1900" s="340" t="str">
        <f>IF(ISNUMBER(E1900),E1900/'Bulk DivVar Analysis'!$I$7,"")</f>
        <v/>
      </c>
      <c r="H1900" s="338" t="str">
        <f>IF(ISNUMBER(E1900), IF(G1900&gt;'Bulk DivVar Analysis'!$J$9,"Pass","Fail"),"")</f>
        <v/>
      </c>
      <c r="I1900" s="338" t="str">
        <f t="shared" si="31"/>
        <v/>
      </c>
      <c r="J1900" s="339"/>
      <c r="K1900" s="339"/>
      <c r="L1900" s="339"/>
      <c r="M1900" s="339"/>
      <c r="N1900" s="339"/>
      <c r="O1900" s="339"/>
      <c r="P1900" s="339"/>
      <c r="Q1900" s="339"/>
    </row>
    <row r="1901" spans="1:17" ht="13.5" customHeight="1">
      <c r="A1901" s="481"/>
      <c r="B1901" s="481"/>
      <c r="C1901" s="481"/>
      <c r="D1901" s="481"/>
      <c r="E1901" s="481"/>
      <c r="F1901" s="339"/>
      <c r="G1901" s="340" t="str">
        <f>IF(ISNUMBER(E1901),E1901/'Bulk DivVar Analysis'!$I$7,"")</f>
        <v/>
      </c>
      <c r="H1901" s="338" t="str">
        <f>IF(ISNUMBER(E1901), IF(G1901&gt;'Bulk DivVar Analysis'!$J$9,"Pass","Fail"),"")</f>
        <v/>
      </c>
      <c r="I1901" s="338" t="str">
        <f t="shared" si="31"/>
        <v/>
      </c>
      <c r="J1901" s="339"/>
      <c r="K1901" s="339"/>
      <c r="L1901" s="339"/>
      <c r="M1901" s="339"/>
      <c r="N1901" s="339"/>
      <c r="O1901" s="339"/>
      <c r="P1901" s="339"/>
      <c r="Q1901" s="339"/>
    </row>
    <row r="1902" spans="1:17" ht="13.5" customHeight="1">
      <c r="A1902" s="481"/>
      <c r="B1902" s="481"/>
      <c r="C1902" s="481"/>
      <c r="D1902" s="481"/>
      <c r="E1902" s="481"/>
      <c r="F1902" s="339"/>
      <c r="G1902" s="340" t="str">
        <f>IF(ISNUMBER(E1902),E1902/'Bulk DivVar Analysis'!$I$7,"")</f>
        <v/>
      </c>
      <c r="H1902" s="338" t="str">
        <f>IF(ISNUMBER(E1902), IF(G1902&gt;'Bulk DivVar Analysis'!$J$9,"Pass","Fail"),"")</f>
        <v/>
      </c>
      <c r="I1902" s="338" t="str">
        <f t="shared" si="31"/>
        <v/>
      </c>
      <c r="J1902" s="339"/>
      <c r="K1902" s="339"/>
      <c r="L1902" s="339"/>
      <c r="M1902" s="339"/>
      <c r="N1902" s="339"/>
      <c r="O1902" s="339"/>
      <c r="P1902" s="339"/>
      <c r="Q1902" s="339"/>
    </row>
    <row r="1903" spans="1:17" ht="13.5" customHeight="1">
      <c r="A1903" s="481"/>
      <c r="B1903" s="481"/>
      <c r="C1903" s="481"/>
      <c r="D1903" s="481"/>
      <c r="E1903" s="481"/>
      <c r="F1903" s="339"/>
      <c r="G1903" s="340" t="str">
        <f>IF(ISNUMBER(E1903),E1903/'Bulk DivVar Analysis'!$I$7,"")</f>
        <v/>
      </c>
      <c r="H1903" s="338" t="str">
        <f>IF(ISNUMBER(E1903), IF(G1903&gt;'Bulk DivVar Analysis'!$J$9,"Pass","Fail"),"")</f>
        <v/>
      </c>
      <c r="I1903" s="338" t="str">
        <f t="shared" si="31"/>
        <v/>
      </c>
      <c r="J1903" s="339"/>
      <c r="K1903" s="339"/>
      <c r="L1903" s="339"/>
      <c r="M1903" s="339"/>
      <c r="N1903" s="339"/>
      <c r="O1903" s="339"/>
      <c r="P1903" s="339"/>
      <c r="Q1903" s="339"/>
    </row>
    <row r="1904" spans="1:17" ht="13.5" customHeight="1">
      <c r="A1904" s="481"/>
      <c r="B1904" s="481"/>
      <c r="C1904" s="481"/>
      <c r="D1904" s="481"/>
      <c r="E1904" s="481"/>
      <c r="F1904" s="339"/>
      <c r="G1904" s="340" t="str">
        <f>IF(ISNUMBER(E1904),E1904/'Bulk DivVar Analysis'!$I$7,"")</f>
        <v/>
      </c>
      <c r="H1904" s="338" t="str">
        <f>IF(ISNUMBER(E1904), IF(G1904&gt;'Bulk DivVar Analysis'!$J$9,"Pass","Fail"),"")</f>
        <v/>
      </c>
      <c r="I1904" s="338" t="str">
        <f t="shared" si="31"/>
        <v/>
      </c>
      <c r="J1904" s="339"/>
      <c r="K1904" s="339"/>
      <c r="L1904" s="339"/>
      <c r="M1904" s="339"/>
      <c r="N1904" s="339"/>
      <c r="O1904" s="339"/>
      <c r="P1904" s="339"/>
      <c r="Q1904" s="339"/>
    </row>
    <row r="1905" spans="1:17" ht="13.5" customHeight="1">
      <c r="A1905" s="481"/>
      <c r="B1905" s="481"/>
      <c r="C1905" s="481"/>
      <c r="D1905" s="481"/>
      <c r="E1905" s="481"/>
      <c r="F1905" s="339"/>
      <c r="G1905" s="340" t="str">
        <f>IF(ISNUMBER(E1905),E1905/'Bulk DivVar Analysis'!$I$7,"")</f>
        <v/>
      </c>
      <c r="H1905" s="338" t="str">
        <f>IF(ISNUMBER(E1905), IF(G1905&gt;'Bulk DivVar Analysis'!$J$9,"Pass","Fail"),"")</f>
        <v/>
      </c>
      <c r="I1905" s="338" t="str">
        <f t="shared" si="31"/>
        <v/>
      </c>
      <c r="J1905" s="339"/>
      <c r="K1905" s="339"/>
      <c r="L1905" s="339"/>
      <c r="M1905" s="339"/>
      <c r="N1905" s="339"/>
      <c r="O1905" s="339"/>
      <c r="P1905" s="339"/>
      <c r="Q1905" s="339"/>
    </row>
    <row r="1906" spans="1:17" ht="13.5" customHeight="1">
      <c r="A1906" s="481"/>
      <c r="B1906" s="481"/>
      <c r="C1906" s="481"/>
      <c r="D1906" s="481"/>
      <c r="E1906" s="481"/>
      <c r="F1906" s="339"/>
      <c r="G1906" s="340" t="str">
        <f>IF(ISNUMBER(E1906),E1906/'Bulk DivVar Analysis'!$I$7,"")</f>
        <v/>
      </c>
      <c r="H1906" s="338" t="str">
        <f>IF(ISNUMBER(E1906), IF(G1906&gt;'Bulk DivVar Analysis'!$J$9,"Pass","Fail"),"")</f>
        <v/>
      </c>
      <c r="I1906" s="338" t="str">
        <f t="shared" si="31"/>
        <v/>
      </c>
      <c r="J1906" s="339"/>
      <c r="K1906" s="339"/>
      <c r="L1906" s="339"/>
      <c r="M1906" s="339"/>
      <c r="N1906" s="339"/>
      <c r="O1906" s="339"/>
      <c r="P1906" s="339"/>
      <c r="Q1906" s="339"/>
    </row>
    <row r="1907" spans="1:17" ht="13.5" customHeight="1">
      <c r="A1907" s="481"/>
      <c r="B1907" s="481"/>
      <c r="C1907" s="481"/>
      <c r="D1907" s="481"/>
      <c r="E1907" s="481"/>
      <c r="F1907" s="339"/>
      <c r="G1907" s="340" t="str">
        <f>IF(ISNUMBER(E1907),E1907/'Bulk DivVar Analysis'!$I$7,"")</f>
        <v/>
      </c>
      <c r="H1907" s="338" t="str">
        <f>IF(ISNUMBER(E1907), IF(G1907&gt;'Bulk DivVar Analysis'!$J$9,"Pass","Fail"),"")</f>
        <v/>
      </c>
      <c r="I1907" s="338" t="str">
        <f t="shared" si="31"/>
        <v/>
      </c>
      <c r="J1907" s="339"/>
      <c r="K1907" s="339"/>
      <c r="L1907" s="339"/>
      <c r="M1907" s="339"/>
      <c r="N1907" s="339"/>
      <c r="O1907" s="339"/>
      <c r="P1907" s="339"/>
      <c r="Q1907" s="339"/>
    </row>
    <row r="1908" spans="1:17" ht="13.5" customHeight="1">
      <c r="A1908" s="481"/>
      <c r="B1908" s="481"/>
      <c r="C1908" s="481"/>
      <c r="D1908" s="481"/>
      <c r="E1908" s="481"/>
      <c r="F1908" s="339"/>
      <c r="G1908" s="340" t="str">
        <f>IF(ISNUMBER(E1908),E1908/'Bulk DivVar Analysis'!$I$7,"")</f>
        <v/>
      </c>
      <c r="H1908" s="338" t="str">
        <f>IF(ISNUMBER(E1908), IF(G1908&gt;'Bulk DivVar Analysis'!$J$9,"Pass","Fail"),"")</f>
        <v/>
      </c>
      <c r="I1908" s="338" t="str">
        <f t="shared" si="31"/>
        <v/>
      </c>
      <c r="J1908" s="339"/>
      <c r="K1908" s="339"/>
      <c r="L1908" s="339"/>
      <c r="M1908" s="339"/>
      <c r="N1908" s="339"/>
      <c r="O1908" s="339"/>
      <c r="P1908" s="339"/>
      <c r="Q1908" s="339"/>
    </row>
    <row r="1909" spans="1:17" ht="13.5" customHeight="1">
      <c r="A1909" s="481"/>
      <c r="B1909" s="481"/>
      <c r="C1909" s="481"/>
      <c r="D1909" s="481"/>
      <c r="E1909" s="481"/>
      <c r="F1909" s="339"/>
      <c r="G1909" s="340" t="str">
        <f>IF(ISNUMBER(E1909),E1909/'Bulk DivVar Analysis'!$I$7,"")</f>
        <v/>
      </c>
      <c r="H1909" s="338" t="str">
        <f>IF(ISNUMBER(E1909), IF(G1909&gt;'Bulk DivVar Analysis'!$J$9,"Pass","Fail"),"")</f>
        <v/>
      </c>
      <c r="I1909" s="338" t="str">
        <f t="shared" si="31"/>
        <v/>
      </c>
      <c r="J1909" s="339"/>
      <c r="K1909" s="339"/>
      <c r="L1909" s="339"/>
      <c r="M1909" s="339"/>
      <c r="N1909" s="339"/>
      <c r="O1909" s="339"/>
      <c r="P1909" s="339"/>
      <c r="Q1909" s="339"/>
    </row>
    <row r="1910" spans="1:17" ht="13.5" customHeight="1">
      <c r="A1910" s="481"/>
      <c r="B1910" s="481"/>
      <c r="C1910" s="481"/>
      <c r="D1910" s="481"/>
      <c r="E1910" s="481"/>
      <c r="F1910" s="339"/>
      <c r="G1910" s="340" t="str">
        <f>IF(ISNUMBER(E1910),E1910/'Bulk DivVar Analysis'!$I$7,"")</f>
        <v/>
      </c>
      <c r="H1910" s="338" t="str">
        <f>IF(ISNUMBER(E1910), IF(G1910&gt;'Bulk DivVar Analysis'!$J$9,"Pass","Fail"),"")</f>
        <v/>
      </c>
      <c r="I1910" s="338" t="str">
        <f t="shared" si="31"/>
        <v/>
      </c>
      <c r="J1910" s="339"/>
      <c r="K1910" s="339"/>
      <c r="L1910" s="339"/>
      <c r="M1910" s="339"/>
      <c r="N1910" s="339"/>
      <c r="O1910" s="339"/>
      <c r="P1910" s="339"/>
      <c r="Q1910" s="339"/>
    </row>
    <row r="1911" spans="1:17" ht="13.5" customHeight="1">
      <c r="A1911" s="481"/>
      <c r="B1911" s="481"/>
      <c r="C1911" s="481"/>
      <c r="D1911" s="481"/>
      <c r="E1911" s="481"/>
      <c r="F1911" s="339"/>
      <c r="G1911" s="340" t="str">
        <f>IF(ISNUMBER(E1911),E1911/'Bulk DivVar Analysis'!$I$7,"")</f>
        <v/>
      </c>
      <c r="H1911" s="338" t="str">
        <f>IF(ISNUMBER(E1911), IF(G1911&gt;'Bulk DivVar Analysis'!$J$9,"Pass","Fail"),"")</f>
        <v/>
      </c>
      <c r="I1911" s="338" t="str">
        <f t="shared" si="31"/>
        <v/>
      </c>
      <c r="J1911" s="339"/>
      <c r="K1911" s="339"/>
      <c r="L1911" s="339"/>
      <c r="M1911" s="339"/>
      <c r="N1911" s="339"/>
      <c r="O1911" s="339"/>
      <c r="P1911" s="339"/>
      <c r="Q1911" s="339"/>
    </row>
    <row r="1912" spans="1:17" ht="13.5" customHeight="1">
      <c r="A1912" s="481"/>
      <c r="B1912" s="481"/>
      <c r="C1912" s="481"/>
      <c r="D1912" s="481"/>
      <c r="E1912" s="481"/>
      <c r="F1912" s="339"/>
      <c r="G1912" s="340" t="str">
        <f>IF(ISNUMBER(E1912),E1912/'Bulk DivVar Analysis'!$I$7,"")</f>
        <v/>
      </c>
      <c r="H1912" s="338" t="str">
        <f>IF(ISNUMBER(E1912), IF(G1912&gt;'Bulk DivVar Analysis'!$J$9,"Pass","Fail"),"")</f>
        <v/>
      </c>
      <c r="I1912" s="338" t="str">
        <f t="shared" si="31"/>
        <v/>
      </c>
      <c r="J1912" s="339"/>
      <c r="K1912" s="339"/>
      <c r="L1912" s="339"/>
      <c r="M1912" s="339"/>
      <c r="N1912" s="339"/>
      <c r="O1912" s="339"/>
      <c r="P1912" s="339"/>
      <c r="Q1912" s="339"/>
    </row>
    <row r="1913" spans="1:17" ht="13.5" customHeight="1">
      <c r="A1913" s="481"/>
      <c r="B1913" s="481"/>
      <c r="C1913" s="481"/>
      <c r="D1913" s="481"/>
      <c r="E1913" s="481"/>
      <c r="F1913" s="339"/>
      <c r="G1913" s="340" t="str">
        <f>IF(ISNUMBER(E1913),E1913/'Bulk DivVar Analysis'!$I$7,"")</f>
        <v/>
      </c>
      <c r="H1913" s="338" t="str">
        <f>IF(ISNUMBER(E1913), IF(G1913&gt;'Bulk DivVar Analysis'!$J$9,"Pass","Fail"),"")</f>
        <v/>
      </c>
      <c r="I1913" s="338" t="str">
        <f t="shared" si="31"/>
        <v/>
      </c>
      <c r="J1913" s="339"/>
      <c r="K1913" s="339"/>
      <c r="L1913" s="339"/>
      <c r="M1913" s="339"/>
      <c r="N1913" s="339"/>
      <c r="O1913" s="339"/>
      <c r="P1913" s="339"/>
      <c r="Q1913" s="339"/>
    </row>
    <row r="1914" spans="1:17" ht="13.5" customHeight="1">
      <c r="A1914" s="481"/>
      <c r="B1914" s="481"/>
      <c r="C1914" s="481"/>
      <c r="D1914" s="481"/>
      <c r="E1914" s="481"/>
      <c r="F1914" s="339"/>
      <c r="G1914" s="340" t="str">
        <f>IF(ISNUMBER(E1914),E1914/'Bulk DivVar Analysis'!$I$7,"")</f>
        <v/>
      </c>
      <c r="H1914" s="338" t="str">
        <f>IF(ISNUMBER(E1914), IF(G1914&gt;'Bulk DivVar Analysis'!$J$9,"Pass","Fail"),"")</f>
        <v/>
      </c>
      <c r="I1914" s="338" t="str">
        <f t="shared" si="31"/>
        <v/>
      </c>
      <c r="J1914" s="339"/>
      <c r="K1914" s="339"/>
      <c r="L1914" s="339"/>
      <c r="M1914" s="339"/>
      <c r="N1914" s="339"/>
      <c r="O1914" s="339"/>
      <c r="P1914" s="339"/>
      <c r="Q1914" s="339"/>
    </row>
    <row r="1915" spans="1:17" ht="13.5" customHeight="1">
      <c r="A1915" s="481"/>
      <c r="B1915" s="481"/>
      <c r="C1915" s="481"/>
      <c r="D1915" s="481"/>
      <c r="E1915" s="481"/>
      <c r="F1915" s="339"/>
      <c r="G1915" s="340" t="str">
        <f>IF(ISNUMBER(E1915),E1915/'Bulk DivVar Analysis'!$I$7,"")</f>
        <v/>
      </c>
      <c r="H1915" s="338" t="str">
        <f>IF(ISNUMBER(E1915), IF(G1915&gt;'Bulk DivVar Analysis'!$J$9,"Pass","Fail"),"")</f>
        <v/>
      </c>
      <c r="I1915" s="338" t="str">
        <f t="shared" si="31"/>
        <v/>
      </c>
      <c r="J1915" s="339"/>
      <c r="K1915" s="339"/>
      <c r="L1915" s="339"/>
      <c r="M1915" s="339"/>
      <c r="N1915" s="339"/>
      <c r="O1915" s="339"/>
      <c r="P1915" s="339"/>
      <c r="Q1915" s="339"/>
    </row>
    <row r="1916" spans="1:17" ht="13.5" customHeight="1">
      <c r="A1916" s="481"/>
      <c r="B1916" s="481"/>
      <c r="C1916" s="481"/>
      <c r="D1916" s="481"/>
      <c r="E1916" s="481"/>
      <c r="F1916" s="339"/>
      <c r="G1916" s="340" t="str">
        <f>IF(ISNUMBER(E1916),E1916/'Bulk DivVar Analysis'!$I$7,"")</f>
        <v/>
      </c>
      <c r="H1916" s="338" t="str">
        <f>IF(ISNUMBER(E1916), IF(G1916&gt;'Bulk DivVar Analysis'!$J$9,"Pass","Fail"),"")</f>
        <v/>
      </c>
      <c r="I1916" s="338" t="str">
        <f t="shared" si="31"/>
        <v/>
      </c>
      <c r="J1916" s="339"/>
      <c r="K1916" s="339"/>
      <c r="L1916" s="339"/>
      <c r="M1916" s="339"/>
      <c r="N1916" s="339"/>
      <c r="O1916" s="339"/>
      <c r="P1916" s="339"/>
      <c r="Q1916" s="339"/>
    </row>
    <row r="1917" spans="1:17" ht="13.5" customHeight="1">
      <c r="A1917" s="481"/>
      <c r="B1917" s="481"/>
      <c r="C1917" s="481"/>
      <c r="D1917" s="481"/>
      <c r="E1917" s="481"/>
      <c r="F1917" s="339"/>
      <c r="G1917" s="340" t="str">
        <f>IF(ISNUMBER(E1917),E1917/'Bulk DivVar Analysis'!$I$7,"")</f>
        <v/>
      </c>
      <c r="H1917" s="338" t="str">
        <f>IF(ISNUMBER(E1917), IF(G1917&gt;'Bulk DivVar Analysis'!$J$9,"Pass","Fail"),"")</f>
        <v/>
      </c>
      <c r="I1917" s="338" t="str">
        <f t="shared" si="31"/>
        <v/>
      </c>
      <c r="J1917" s="339"/>
      <c r="K1917" s="339"/>
      <c r="L1917" s="339"/>
      <c r="M1917" s="339"/>
      <c r="N1917" s="339"/>
      <c r="O1917" s="339"/>
      <c r="P1917" s="339"/>
      <c r="Q1917" s="339"/>
    </row>
    <row r="1918" spans="1:17" ht="13.5" customHeight="1">
      <c r="A1918" s="481"/>
      <c r="B1918" s="481"/>
      <c r="C1918" s="481"/>
      <c r="D1918" s="481"/>
      <c r="E1918" s="481"/>
      <c r="F1918" s="339"/>
      <c r="G1918" s="340" t="str">
        <f>IF(ISNUMBER(E1918),E1918/'Bulk DivVar Analysis'!$I$7,"")</f>
        <v/>
      </c>
      <c r="H1918" s="338" t="str">
        <f>IF(ISNUMBER(E1918), IF(G1918&gt;'Bulk DivVar Analysis'!$J$9,"Pass","Fail"),"")</f>
        <v/>
      </c>
      <c r="I1918" s="338" t="str">
        <f t="shared" si="31"/>
        <v/>
      </c>
      <c r="J1918" s="339"/>
      <c r="K1918" s="339"/>
      <c r="L1918" s="339"/>
      <c r="M1918" s="339"/>
      <c r="N1918" s="339"/>
      <c r="O1918" s="339"/>
      <c r="P1918" s="339"/>
      <c r="Q1918" s="339"/>
    </row>
    <row r="1919" spans="1:17" ht="13.5" customHeight="1">
      <c r="A1919" s="481"/>
      <c r="B1919" s="481"/>
      <c r="C1919" s="481"/>
      <c r="D1919" s="481"/>
      <c r="E1919" s="481"/>
      <c r="F1919" s="339"/>
      <c r="G1919" s="340" t="str">
        <f>IF(ISNUMBER(E1919),E1919/'Bulk DivVar Analysis'!$I$7,"")</f>
        <v/>
      </c>
      <c r="H1919" s="338" t="str">
        <f>IF(ISNUMBER(E1919), IF(G1919&gt;'Bulk DivVar Analysis'!$J$9,"Pass","Fail"),"")</f>
        <v/>
      </c>
      <c r="I1919" s="338" t="str">
        <f t="shared" si="31"/>
        <v/>
      </c>
      <c r="J1919" s="339"/>
      <c r="K1919" s="339"/>
      <c r="L1919" s="339"/>
      <c r="M1919" s="339"/>
      <c r="N1919" s="339"/>
      <c r="O1919" s="339"/>
      <c r="P1919" s="339"/>
      <c r="Q1919" s="339"/>
    </row>
    <row r="1920" spans="1:17" ht="13.5" customHeight="1">
      <c r="A1920" s="481"/>
      <c r="B1920" s="481"/>
      <c r="C1920" s="481"/>
      <c r="D1920" s="481"/>
      <c r="E1920" s="481"/>
      <c r="F1920" s="339"/>
      <c r="G1920" s="340" t="str">
        <f>IF(ISNUMBER(E1920),E1920/'Bulk DivVar Analysis'!$I$7,"")</f>
        <v/>
      </c>
      <c r="H1920" s="338" t="str">
        <f>IF(ISNUMBER(E1920), IF(G1920&gt;'Bulk DivVar Analysis'!$J$9,"Pass","Fail"),"")</f>
        <v/>
      </c>
      <c r="I1920" s="338" t="str">
        <f t="shared" si="31"/>
        <v/>
      </c>
      <c r="J1920" s="339"/>
      <c r="K1920" s="339"/>
      <c r="L1920" s="339"/>
      <c r="M1920" s="339"/>
      <c r="N1920" s="339"/>
      <c r="O1920" s="339"/>
      <c r="P1920" s="339"/>
      <c r="Q1920" s="339"/>
    </row>
    <row r="1921" spans="1:17" ht="13.5" customHeight="1">
      <c r="A1921" s="481"/>
      <c r="B1921" s="481"/>
      <c r="C1921" s="481"/>
      <c r="D1921" s="481"/>
      <c r="E1921" s="481"/>
      <c r="F1921" s="339"/>
      <c r="G1921" s="340" t="str">
        <f>IF(ISNUMBER(E1921),E1921/'Bulk DivVar Analysis'!$I$7,"")</f>
        <v/>
      </c>
      <c r="H1921" s="338" t="str">
        <f>IF(ISNUMBER(E1921), IF(G1921&gt;'Bulk DivVar Analysis'!$J$9,"Pass","Fail"),"")</f>
        <v/>
      </c>
      <c r="I1921" s="338" t="str">
        <f t="shared" si="31"/>
        <v/>
      </c>
      <c r="J1921" s="339"/>
      <c r="K1921" s="339"/>
      <c r="L1921" s="339"/>
      <c r="M1921" s="339"/>
      <c r="N1921" s="339"/>
      <c r="O1921" s="339"/>
      <c r="P1921" s="339"/>
      <c r="Q1921" s="339"/>
    </row>
    <row r="1922" spans="1:17" ht="13.5" customHeight="1">
      <c r="A1922" s="481"/>
      <c r="B1922" s="481"/>
      <c r="C1922" s="481"/>
      <c r="D1922" s="481"/>
      <c r="E1922" s="481"/>
      <c r="F1922" s="339"/>
      <c r="G1922" s="340" t="str">
        <f>IF(ISNUMBER(E1922),E1922/'Bulk DivVar Analysis'!$I$7,"")</f>
        <v/>
      </c>
      <c r="H1922" s="338" t="str">
        <f>IF(ISNUMBER(E1922), IF(G1922&gt;'Bulk DivVar Analysis'!$J$9,"Pass","Fail"),"")</f>
        <v/>
      </c>
      <c r="I1922" s="338" t="str">
        <f t="shared" si="31"/>
        <v/>
      </c>
      <c r="J1922" s="339"/>
      <c r="K1922" s="339"/>
      <c r="L1922" s="339"/>
      <c r="M1922" s="339"/>
      <c r="N1922" s="339"/>
      <c r="O1922" s="339"/>
      <c r="P1922" s="339"/>
      <c r="Q1922" s="339"/>
    </row>
    <row r="1923" spans="1:17" ht="13.5" customHeight="1">
      <c r="A1923" s="481"/>
      <c r="B1923" s="481"/>
      <c r="C1923" s="481"/>
      <c r="D1923" s="481"/>
      <c r="E1923" s="481"/>
      <c r="F1923" s="339"/>
      <c r="G1923" s="340" t="str">
        <f>IF(ISNUMBER(E1923),E1923/'Bulk DivVar Analysis'!$I$7,"")</f>
        <v/>
      </c>
      <c r="H1923" s="338" t="str">
        <f>IF(ISNUMBER(E1923), IF(G1923&gt;'Bulk DivVar Analysis'!$J$9,"Pass","Fail"),"")</f>
        <v/>
      </c>
      <c r="I1923" s="338" t="str">
        <f t="shared" ref="I1923:I1986" si="32">_xlfn.TEXTJOIN("_",TRUE,B1923,C1923)</f>
        <v/>
      </c>
      <c r="J1923" s="339"/>
      <c r="K1923" s="339"/>
      <c r="L1923" s="339"/>
      <c r="M1923" s="339"/>
      <c r="N1923" s="339"/>
      <c r="O1923" s="339"/>
      <c r="P1923" s="339"/>
      <c r="Q1923" s="339"/>
    </row>
    <row r="1924" spans="1:17" ht="13.5" customHeight="1">
      <c r="A1924" s="481"/>
      <c r="B1924" s="481"/>
      <c r="C1924" s="481"/>
      <c r="D1924" s="481"/>
      <c r="E1924" s="481"/>
      <c r="F1924" s="339"/>
      <c r="G1924" s="340" t="str">
        <f>IF(ISNUMBER(E1924),E1924/'Bulk DivVar Analysis'!$I$7,"")</f>
        <v/>
      </c>
      <c r="H1924" s="338" t="str">
        <f>IF(ISNUMBER(E1924), IF(G1924&gt;'Bulk DivVar Analysis'!$J$9,"Pass","Fail"),"")</f>
        <v/>
      </c>
      <c r="I1924" s="338" t="str">
        <f t="shared" si="32"/>
        <v/>
      </c>
      <c r="J1924" s="339"/>
      <c r="K1924" s="339"/>
      <c r="L1924" s="339"/>
      <c r="M1924" s="339"/>
      <c r="N1924" s="339"/>
      <c r="O1924" s="339"/>
      <c r="P1924" s="339"/>
      <c r="Q1924" s="339"/>
    </row>
    <row r="1925" spans="1:17" ht="13.5" customHeight="1">
      <c r="A1925" s="481"/>
      <c r="B1925" s="481"/>
      <c r="C1925" s="481"/>
      <c r="D1925" s="481"/>
      <c r="E1925" s="481"/>
      <c r="F1925" s="339"/>
      <c r="G1925" s="340" t="str">
        <f>IF(ISNUMBER(E1925),E1925/'Bulk DivVar Analysis'!$I$7,"")</f>
        <v/>
      </c>
      <c r="H1925" s="338" t="str">
        <f>IF(ISNUMBER(E1925), IF(G1925&gt;'Bulk DivVar Analysis'!$J$9,"Pass","Fail"),"")</f>
        <v/>
      </c>
      <c r="I1925" s="338" t="str">
        <f t="shared" si="32"/>
        <v/>
      </c>
      <c r="J1925" s="339"/>
      <c r="K1925" s="339"/>
      <c r="L1925" s="339"/>
      <c r="M1925" s="339"/>
      <c r="N1925" s="339"/>
      <c r="O1925" s="339"/>
      <c r="P1925" s="339"/>
      <c r="Q1925" s="339"/>
    </row>
    <row r="1926" spans="1:17" ht="13.5" customHeight="1">
      <c r="A1926" s="481"/>
      <c r="B1926" s="481"/>
      <c r="C1926" s="481"/>
      <c r="D1926" s="481"/>
      <c r="E1926" s="481"/>
      <c r="F1926" s="339"/>
      <c r="G1926" s="340" t="str">
        <f>IF(ISNUMBER(E1926),E1926/'Bulk DivVar Analysis'!$I$7,"")</f>
        <v/>
      </c>
      <c r="H1926" s="338" t="str">
        <f>IF(ISNUMBER(E1926), IF(G1926&gt;'Bulk DivVar Analysis'!$J$9,"Pass","Fail"),"")</f>
        <v/>
      </c>
      <c r="I1926" s="338" t="str">
        <f t="shared" si="32"/>
        <v/>
      </c>
      <c r="J1926" s="339"/>
      <c r="K1926" s="339"/>
      <c r="L1926" s="339"/>
      <c r="M1926" s="339"/>
      <c r="N1926" s="339"/>
      <c r="O1926" s="339"/>
      <c r="P1926" s="339"/>
      <c r="Q1926" s="339"/>
    </row>
    <row r="1927" spans="1:17" ht="13.5" customHeight="1">
      <c r="A1927" s="481"/>
      <c r="B1927" s="481"/>
      <c r="C1927" s="481"/>
      <c r="D1927" s="481"/>
      <c r="E1927" s="481"/>
      <c r="F1927" s="339"/>
      <c r="G1927" s="340" t="str">
        <f>IF(ISNUMBER(E1927),E1927/'Bulk DivVar Analysis'!$I$7,"")</f>
        <v/>
      </c>
      <c r="H1927" s="338" t="str">
        <f>IF(ISNUMBER(E1927), IF(G1927&gt;'Bulk DivVar Analysis'!$J$9,"Pass","Fail"),"")</f>
        <v/>
      </c>
      <c r="I1927" s="338" t="str">
        <f t="shared" si="32"/>
        <v/>
      </c>
      <c r="J1927" s="339"/>
      <c r="K1927" s="339"/>
      <c r="L1927" s="339"/>
      <c r="M1927" s="339"/>
      <c r="N1927" s="339"/>
      <c r="O1927" s="339"/>
      <c r="P1927" s="339"/>
      <c r="Q1927" s="339"/>
    </row>
    <row r="1928" spans="1:17" ht="13.5" customHeight="1">
      <c r="A1928" s="481"/>
      <c r="B1928" s="481"/>
      <c r="C1928" s="481"/>
      <c r="D1928" s="481"/>
      <c r="E1928" s="481"/>
      <c r="F1928" s="339"/>
      <c r="G1928" s="340" t="str">
        <f>IF(ISNUMBER(E1928),E1928/'Bulk DivVar Analysis'!$I$7,"")</f>
        <v/>
      </c>
      <c r="H1928" s="338" t="str">
        <f>IF(ISNUMBER(E1928), IF(G1928&gt;'Bulk DivVar Analysis'!$J$9,"Pass","Fail"),"")</f>
        <v/>
      </c>
      <c r="I1928" s="338" t="str">
        <f t="shared" si="32"/>
        <v/>
      </c>
      <c r="J1928" s="339"/>
      <c r="K1928" s="339"/>
      <c r="L1928" s="339"/>
      <c r="M1928" s="339"/>
      <c r="N1928" s="339"/>
      <c r="O1928" s="339"/>
      <c r="P1928" s="339"/>
      <c r="Q1928" s="339"/>
    </row>
    <row r="1929" spans="1:17" ht="13.5" customHeight="1">
      <c r="A1929" s="481"/>
      <c r="B1929" s="481"/>
      <c r="C1929" s="481"/>
      <c r="D1929" s="481"/>
      <c r="E1929" s="481"/>
      <c r="F1929" s="339"/>
      <c r="G1929" s="340" t="str">
        <f>IF(ISNUMBER(E1929),E1929/'Bulk DivVar Analysis'!$I$7,"")</f>
        <v/>
      </c>
      <c r="H1929" s="338" t="str">
        <f>IF(ISNUMBER(E1929), IF(G1929&gt;'Bulk DivVar Analysis'!$J$9,"Pass","Fail"),"")</f>
        <v/>
      </c>
      <c r="I1929" s="338" t="str">
        <f t="shared" si="32"/>
        <v/>
      </c>
      <c r="J1929" s="339"/>
      <c r="K1929" s="339"/>
      <c r="L1929" s="339"/>
      <c r="M1929" s="339"/>
      <c r="N1929" s="339"/>
      <c r="O1929" s="339"/>
      <c r="P1929" s="339"/>
      <c r="Q1929" s="339"/>
    </row>
    <row r="1930" spans="1:17" ht="13.5" customHeight="1">
      <c r="A1930" s="481"/>
      <c r="B1930" s="481"/>
      <c r="C1930" s="481"/>
      <c r="D1930" s="481"/>
      <c r="E1930" s="481"/>
      <c r="F1930" s="339"/>
      <c r="G1930" s="340" t="str">
        <f>IF(ISNUMBER(E1930),E1930/'Bulk DivVar Analysis'!$I$7,"")</f>
        <v/>
      </c>
      <c r="H1930" s="338" t="str">
        <f>IF(ISNUMBER(E1930), IF(G1930&gt;'Bulk DivVar Analysis'!$J$9,"Pass","Fail"),"")</f>
        <v/>
      </c>
      <c r="I1930" s="338" t="str">
        <f t="shared" si="32"/>
        <v/>
      </c>
      <c r="J1930" s="339"/>
      <c r="K1930" s="339"/>
      <c r="L1930" s="339"/>
      <c r="M1930" s="339"/>
      <c r="N1930" s="339"/>
      <c r="O1930" s="339"/>
      <c r="P1930" s="339"/>
      <c r="Q1930" s="339"/>
    </row>
    <row r="1931" spans="1:17" ht="13.5" customHeight="1">
      <c r="A1931" s="481"/>
      <c r="B1931" s="481"/>
      <c r="C1931" s="481"/>
      <c r="D1931" s="481"/>
      <c r="E1931" s="481"/>
      <c r="F1931" s="339"/>
      <c r="G1931" s="340" t="str">
        <f>IF(ISNUMBER(E1931),E1931/'Bulk DivVar Analysis'!$I$7,"")</f>
        <v/>
      </c>
      <c r="H1931" s="338" t="str">
        <f>IF(ISNUMBER(E1931), IF(G1931&gt;'Bulk DivVar Analysis'!$J$9,"Pass","Fail"),"")</f>
        <v/>
      </c>
      <c r="I1931" s="338" t="str">
        <f t="shared" si="32"/>
        <v/>
      </c>
      <c r="J1931" s="339"/>
      <c r="K1931" s="339"/>
      <c r="L1931" s="339"/>
      <c r="M1931" s="339"/>
      <c r="N1931" s="339"/>
      <c r="O1931" s="339"/>
      <c r="P1931" s="339"/>
      <c r="Q1931" s="339"/>
    </row>
    <row r="1932" spans="1:17" ht="13.5" customHeight="1">
      <c r="A1932" s="481"/>
      <c r="B1932" s="481"/>
      <c r="C1932" s="481"/>
      <c r="D1932" s="481"/>
      <c r="E1932" s="481"/>
      <c r="F1932" s="339"/>
      <c r="G1932" s="340" t="str">
        <f>IF(ISNUMBER(E1932),E1932/'Bulk DivVar Analysis'!$I$7,"")</f>
        <v/>
      </c>
      <c r="H1932" s="338" t="str">
        <f>IF(ISNUMBER(E1932), IF(G1932&gt;'Bulk DivVar Analysis'!$J$9,"Pass","Fail"),"")</f>
        <v/>
      </c>
      <c r="I1932" s="338" t="str">
        <f t="shared" si="32"/>
        <v/>
      </c>
      <c r="J1932" s="339"/>
      <c r="K1932" s="339"/>
      <c r="L1932" s="339"/>
      <c r="M1932" s="339"/>
      <c r="N1932" s="339"/>
      <c r="O1932" s="339"/>
      <c r="P1932" s="339"/>
      <c r="Q1932" s="339"/>
    </row>
    <row r="1933" spans="1:17" ht="13.5" customHeight="1">
      <c r="A1933" s="481"/>
      <c r="B1933" s="481"/>
      <c r="C1933" s="481"/>
      <c r="D1933" s="481"/>
      <c r="E1933" s="481"/>
      <c r="F1933" s="339"/>
      <c r="G1933" s="340" t="str">
        <f>IF(ISNUMBER(E1933),E1933/'Bulk DivVar Analysis'!$I$7,"")</f>
        <v/>
      </c>
      <c r="H1933" s="338" t="str">
        <f>IF(ISNUMBER(E1933), IF(G1933&gt;'Bulk DivVar Analysis'!$J$9,"Pass","Fail"),"")</f>
        <v/>
      </c>
      <c r="I1933" s="338" t="str">
        <f t="shared" si="32"/>
        <v/>
      </c>
      <c r="J1933" s="339"/>
      <c r="K1933" s="339"/>
      <c r="L1933" s="339"/>
      <c r="M1933" s="339"/>
      <c r="N1933" s="339"/>
      <c r="O1933" s="339"/>
      <c r="P1933" s="339"/>
      <c r="Q1933" s="339"/>
    </row>
    <row r="1934" spans="1:17" ht="13.5" customHeight="1">
      <c r="A1934" s="481"/>
      <c r="B1934" s="481"/>
      <c r="C1934" s="481"/>
      <c r="D1934" s="481"/>
      <c r="E1934" s="481"/>
      <c r="F1934" s="339"/>
      <c r="G1934" s="340" t="str">
        <f>IF(ISNUMBER(E1934),E1934/'Bulk DivVar Analysis'!$I$7,"")</f>
        <v/>
      </c>
      <c r="H1934" s="338" t="str">
        <f>IF(ISNUMBER(E1934), IF(G1934&gt;'Bulk DivVar Analysis'!$J$9,"Pass","Fail"),"")</f>
        <v/>
      </c>
      <c r="I1934" s="338" t="str">
        <f t="shared" si="32"/>
        <v/>
      </c>
      <c r="J1934" s="339"/>
      <c r="K1934" s="339"/>
      <c r="L1934" s="339"/>
      <c r="M1934" s="339"/>
      <c r="N1934" s="339"/>
      <c r="O1934" s="339"/>
      <c r="P1934" s="339"/>
      <c r="Q1934" s="339"/>
    </row>
    <row r="1935" spans="1:17" ht="13.5" customHeight="1">
      <c r="A1935" s="481"/>
      <c r="B1935" s="481"/>
      <c r="C1935" s="481"/>
      <c r="D1935" s="481"/>
      <c r="E1935" s="481"/>
      <c r="F1935" s="339"/>
      <c r="G1935" s="340" t="str">
        <f>IF(ISNUMBER(E1935),E1935/'Bulk DivVar Analysis'!$I$7,"")</f>
        <v/>
      </c>
      <c r="H1935" s="338" t="str">
        <f>IF(ISNUMBER(E1935), IF(G1935&gt;'Bulk DivVar Analysis'!$J$9,"Pass","Fail"),"")</f>
        <v/>
      </c>
      <c r="I1935" s="338" t="str">
        <f t="shared" si="32"/>
        <v/>
      </c>
      <c r="J1935" s="339"/>
      <c r="K1935" s="339"/>
      <c r="L1935" s="339"/>
      <c r="M1935" s="339"/>
      <c r="N1935" s="339"/>
      <c r="O1935" s="339"/>
      <c r="P1935" s="339"/>
      <c r="Q1935" s="339"/>
    </row>
    <row r="1936" spans="1:17" ht="13.5" customHeight="1">
      <c r="A1936" s="481"/>
      <c r="B1936" s="481"/>
      <c r="C1936" s="481"/>
      <c r="D1936" s="481"/>
      <c r="E1936" s="481"/>
      <c r="F1936" s="339"/>
      <c r="G1936" s="340" t="str">
        <f>IF(ISNUMBER(E1936),E1936/'Bulk DivVar Analysis'!$I$7,"")</f>
        <v/>
      </c>
      <c r="H1936" s="338" t="str">
        <f>IF(ISNUMBER(E1936), IF(G1936&gt;'Bulk DivVar Analysis'!$J$9,"Pass","Fail"),"")</f>
        <v/>
      </c>
      <c r="I1936" s="338" t="str">
        <f t="shared" si="32"/>
        <v/>
      </c>
      <c r="J1936" s="339"/>
      <c r="K1936" s="339"/>
      <c r="L1936" s="339"/>
      <c r="M1936" s="339"/>
      <c r="N1936" s="339"/>
      <c r="O1936" s="339"/>
      <c r="P1936" s="339"/>
      <c r="Q1936" s="339"/>
    </row>
    <row r="1937" spans="1:17" ht="13.5" customHeight="1">
      <c r="A1937" s="481"/>
      <c r="B1937" s="481"/>
      <c r="C1937" s="481"/>
      <c r="D1937" s="481"/>
      <c r="E1937" s="481"/>
      <c r="F1937" s="339"/>
      <c r="G1937" s="340" t="str">
        <f>IF(ISNUMBER(E1937),E1937/'Bulk DivVar Analysis'!$I$7,"")</f>
        <v/>
      </c>
      <c r="H1937" s="338" t="str">
        <f>IF(ISNUMBER(E1937), IF(G1937&gt;'Bulk DivVar Analysis'!$J$9,"Pass","Fail"),"")</f>
        <v/>
      </c>
      <c r="I1937" s="338" t="str">
        <f t="shared" si="32"/>
        <v/>
      </c>
      <c r="J1937" s="339"/>
      <c r="K1937" s="339"/>
      <c r="L1937" s="339"/>
      <c r="M1937" s="339"/>
      <c r="N1937" s="339"/>
      <c r="O1937" s="339"/>
      <c r="P1937" s="339"/>
      <c r="Q1937" s="339"/>
    </row>
    <row r="1938" spans="1:17" ht="13.5" customHeight="1">
      <c r="A1938" s="481"/>
      <c r="B1938" s="481"/>
      <c r="C1938" s="481"/>
      <c r="D1938" s="481"/>
      <c r="E1938" s="481"/>
      <c r="F1938" s="339"/>
      <c r="G1938" s="340" t="str">
        <f>IF(ISNUMBER(E1938),E1938/'Bulk DivVar Analysis'!$I$7,"")</f>
        <v/>
      </c>
      <c r="H1938" s="338" t="str">
        <f>IF(ISNUMBER(E1938), IF(G1938&gt;'Bulk DivVar Analysis'!$J$9,"Pass","Fail"),"")</f>
        <v/>
      </c>
      <c r="I1938" s="338" t="str">
        <f t="shared" si="32"/>
        <v/>
      </c>
      <c r="J1938" s="339"/>
      <c r="K1938" s="339"/>
      <c r="L1938" s="339"/>
      <c r="M1938" s="339"/>
      <c r="N1938" s="339"/>
      <c r="O1938" s="339"/>
      <c r="P1938" s="339"/>
      <c r="Q1938" s="339"/>
    </row>
    <row r="1939" spans="1:17" ht="13.5" customHeight="1">
      <c r="A1939" s="481"/>
      <c r="B1939" s="481"/>
      <c r="C1939" s="481"/>
      <c r="D1939" s="481"/>
      <c r="E1939" s="481"/>
      <c r="F1939" s="339"/>
      <c r="G1939" s="340" t="str">
        <f>IF(ISNUMBER(E1939),E1939/'Bulk DivVar Analysis'!$I$7,"")</f>
        <v/>
      </c>
      <c r="H1939" s="338" t="str">
        <f>IF(ISNUMBER(E1939), IF(G1939&gt;'Bulk DivVar Analysis'!$J$9,"Pass","Fail"),"")</f>
        <v/>
      </c>
      <c r="I1939" s="338" t="str">
        <f t="shared" si="32"/>
        <v/>
      </c>
      <c r="J1939" s="339"/>
      <c r="K1939" s="339"/>
      <c r="L1939" s="339"/>
      <c r="M1939" s="339"/>
      <c r="N1939" s="339"/>
      <c r="O1939" s="339"/>
      <c r="P1939" s="339"/>
      <c r="Q1939" s="339"/>
    </row>
    <row r="1940" spans="1:17" ht="13.5" customHeight="1">
      <c r="A1940" s="481"/>
      <c r="B1940" s="481"/>
      <c r="C1940" s="481"/>
      <c r="D1940" s="481"/>
      <c r="E1940" s="481"/>
      <c r="F1940" s="339"/>
      <c r="G1940" s="340" t="str">
        <f>IF(ISNUMBER(E1940),E1940/'Bulk DivVar Analysis'!$I$7,"")</f>
        <v/>
      </c>
      <c r="H1940" s="338" t="str">
        <f>IF(ISNUMBER(E1940), IF(G1940&gt;'Bulk DivVar Analysis'!$J$9,"Pass","Fail"),"")</f>
        <v/>
      </c>
      <c r="I1940" s="338" t="str">
        <f t="shared" si="32"/>
        <v/>
      </c>
      <c r="J1940" s="339"/>
      <c r="K1940" s="339"/>
      <c r="L1940" s="339"/>
      <c r="M1940" s="339"/>
      <c r="N1940" s="339"/>
      <c r="O1940" s="339"/>
      <c r="P1940" s="339"/>
      <c r="Q1940" s="339"/>
    </row>
    <row r="1941" spans="1:17" ht="13.5" customHeight="1">
      <c r="A1941" s="481"/>
      <c r="B1941" s="481"/>
      <c r="C1941" s="481"/>
      <c r="D1941" s="481"/>
      <c r="E1941" s="481"/>
      <c r="F1941" s="339"/>
      <c r="G1941" s="340" t="str">
        <f>IF(ISNUMBER(E1941),E1941/'Bulk DivVar Analysis'!$I$7,"")</f>
        <v/>
      </c>
      <c r="H1941" s="338" t="str">
        <f>IF(ISNUMBER(E1941), IF(G1941&gt;'Bulk DivVar Analysis'!$J$9,"Pass","Fail"),"")</f>
        <v/>
      </c>
      <c r="I1941" s="338" t="str">
        <f t="shared" si="32"/>
        <v/>
      </c>
      <c r="J1941" s="339"/>
      <c r="K1941" s="339"/>
      <c r="L1941" s="339"/>
      <c r="M1941" s="339"/>
      <c r="N1941" s="339"/>
      <c r="O1941" s="339"/>
      <c r="P1941" s="339"/>
      <c r="Q1941" s="339"/>
    </row>
    <row r="1942" spans="1:17" ht="13.5" customHeight="1">
      <c r="A1942" s="481"/>
      <c r="B1942" s="481"/>
      <c r="C1942" s="481"/>
      <c r="D1942" s="481"/>
      <c r="E1942" s="481"/>
      <c r="F1942" s="339"/>
      <c r="G1942" s="340" t="str">
        <f>IF(ISNUMBER(E1942),E1942/'Bulk DivVar Analysis'!$I$7,"")</f>
        <v/>
      </c>
      <c r="H1942" s="338" t="str">
        <f>IF(ISNUMBER(E1942), IF(G1942&gt;'Bulk DivVar Analysis'!$J$9,"Pass","Fail"),"")</f>
        <v/>
      </c>
      <c r="I1942" s="338" t="str">
        <f t="shared" si="32"/>
        <v/>
      </c>
      <c r="J1942" s="339"/>
      <c r="K1942" s="339"/>
      <c r="L1942" s="339"/>
      <c r="M1942" s="339"/>
      <c r="N1942" s="339"/>
      <c r="O1942" s="339"/>
      <c r="P1942" s="339"/>
      <c r="Q1942" s="339"/>
    </row>
    <row r="1943" spans="1:17" ht="13.5" customHeight="1">
      <c r="A1943" s="481"/>
      <c r="B1943" s="481"/>
      <c r="C1943" s="481"/>
      <c r="D1943" s="481"/>
      <c r="E1943" s="481"/>
      <c r="F1943" s="339"/>
      <c r="G1943" s="340" t="str">
        <f>IF(ISNUMBER(E1943),E1943/'Bulk DivVar Analysis'!$I$7,"")</f>
        <v/>
      </c>
      <c r="H1943" s="338" t="str">
        <f>IF(ISNUMBER(E1943), IF(G1943&gt;'Bulk DivVar Analysis'!$J$9,"Pass","Fail"),"")</f>
        <v/>
      </c>
      <c r="I1943" s="338" t="str">
        <f t="shared" si="32"/>
        <v/>
      </c>
      <c r="J1943" s="339"/>
      <c r="K1943" s="339"/>
      <c r="L1943" s="339"/>
      <c r="M1943" s="339"/>
      <c r="N1943" s="339"/>
      <c r="O1943" s="339"/>
      <c r="P1943" s="339"/>
      <c r="Q1943" s="339"/>
    </row>
    <row r="1944" spans="1:17" ht="13.5" customHeight="1">
      <c r="A1944" s="481"/>
      <c r="B1944" s="481"/>
      <c r="C1944" s="481"/>
      <c r="D1944" s="481"/>
      <c r="E1944" s="481"/>
      <c r="F1944" s="339"/>
      <c r="G1944" s="340" t="str">
        <f>IF(ISNUMBER(E1944),E1944/'Bulk DivVar Analysis'!$I$7,"")</f>
        <v/>
      </c>
      <c r="H1944" s="338" t="str">
        <f>IF(ISNUMBER(E1944), IF(G1944&gt;'Bulk DivVar Analysis'!$J$9,"Pass","Fail"),"")</f>
        <v/>
      </c>
      <c r="I1944" s="338" t="str">
        <f t="shared" si="32"/>
        <v/>
      </c>
      <c r="J1944" s="339"/>
      <c r="K1944" s="339"/>
      <c r="L1944" s="339"/>
      <c r="M1944" s="339"/>
      <c r="N1944" s="339"/>
      <c r="O1944" s="339"/>
      <c r="P1944" s="339"/>
      <c r="Q1944" s="339"/>
    </row>
    <row r="1945" spans="1:17" ht="13.5" customHeight="1">
      <c r="A1945" s="481"/>
      <c r="B1945" s="481"/>
      <c r="C1945" s="481"/>
      <c r="D1945" s="481"/>
      <c r="E1945" s="481"/>
      <c r="F1945" s="339"/>
      <c r="G1945" s="340" t="str">
        <f>IF(ISNUMBER(E1945),E1945/'Bulk DivVar Analysis'!$I$7,"")</f>
        <v/>
      </c>
      <c r="H1945" s="338" t="str">
        <f>IF(ISNUMBER(E1945), IF(G1945&gt;'Bulk DivVar Analysis'!$J$9,"Pass","Fail"),"")</f>
        <v/>
      </c>
      <c r="I1945" s="338" t="str">
        <f t="shared" si="32"/>
        <v/>
      </c>
      <c r="J1945" s="339"/>
      <c r="K1945" s="339"/>
      <c r="L1945" s="339"/>
      <c r="M1945" s="339"/>
      <c r="N1945" s="339"/>
      <c r="O1945" s="339"/>
      <c r="P1945" s="339"/>
      <c r="Q1945" s="339"/>
    </row>
    <row r="1946" spans="1:17" ht="13.5" customHeight="1">
      <c r="A1946" s="481"/>
      <c r="B1946" s="481"/>
      <c r="C1946" s="481"/>
      <c r="D1946" s="481"/>
      <c r="E1946" s="481"/>
      <c r="F1946" s="339"/>
      <c r="G1946" s="340" t="str">
        <f>IF(ISNUMBER(E1946),E1946/'Bulk DivVar Analysis'!$I$7,"")</f>
        <v/>
      </c>
      <c r="H1946" s="338" t="str">
        <f>IF(ISNUMBER(E1946), IF(G1946&gt;'Bulk DivVar Analysis'!$J$9,"Pass","Fail"),"")</f>
        <v/>
      </c>
      <c r="I1946" s="338" t="str">
        <f t="shared" si="32"/>
        <v/>
      </c>
      <c r="J1946" s="339"/>
      <c r="K1946" s="339"/>
      <c r="L1946" s="339"/>
      <c r="M1946" s="339"/>
      <c r="N1946" s="339"/>
      <c r="O1946" s="339"/>
      <c r="P1946" s="339"/>
      <c r="Q1946" s="339"/>
    </row>
    <row r="1947" spans="1:17" ht="13.5" customHeight="1">
      <c r="A1947" s="481"/>
      <c r="B1947" s="481"/>
      <c r="C1947" s="481"/>
      <c r="D1947" s="481"/>
      <c r="E1947" s="481"/>
      <c r="F1947" s="339"/>
      <c r="G1947" s="340" t="str">
        <f>IF(ISNUMBER(E1947),E1947/'Bulk DivVar Analysis'!$I$7,"")</f>
        <v/>
      </c>
      <c r="H1947" s="338" t="str">
        <f>IF(ISNUMBER(E1947), IF(G1947&gt;'Bulk DivVar Analysis'!$J$9,"Pass","Fail"),"")</f>
        <v/>
      </c>
      <c r="I1947" s="338" t="str">
        <f t="shared" si="32"/>
        <v/>
      </c>
      <c r="J1947" s="339"/>
      <c r="K1947" s="339"/>
      <c r="L1947" s="339"/>
      <c r="M1947" s="339"/>
      <c r="N1947" s="339"/>
      <c r="O1947" s="339"/>
      <c r="P1947" s="339"/>
      <c r="Q1947" s="339"/>
    </row>
    <row r="1948" spans="1:17" ht="13.5" customHeight="1">
      <c r="A1948" s="481"/>
      <c r="B1948" s="481"/>
      <c r="C1948" s="481"/>
      <c r="D1948" s="481"/>
      <c r="E1948" s="481"/>
      <c r="F1948" s="339"/>
      <c r="G1948" s="340" t="str">
        <f>IF(ISNUMBER(E1948),E1948/'Bulk DivVar Analysis'!$I$7,"")</f>
        <v/>
      </c>
      <c r="H1948" s="338" t="str">
        <f>IF(ISNUMBER(E1948), IF(G1948&gt;'Bulk DivVar Analysis'!$J$9,"Pass","Fail"),"")</f>
        <v/>
      </c>
      <c r="I1948" s="338" t="str">
        <f t="shared" si="32"/>
        <v/>
      </c>
      <c r="J1948" s="339"/>
      <c r="K1948" s="339"/>
      <c r="L1948" s="339"/>
      <c r="M1948" s="339"/>
      <c r="N1948" s="339"/>
      <c r="O1948" s="339"/>
      <c r="P1948" s="339"/>
      <c r="Q1948" s="339"/>
    </row>
    <row r="1949" spans="1:17" ht="13.5" customHeight="1">
      <c r="A1949" s="481"/>
      <c r="B1949" s="481"/>
      <c r="C1949" s="481"/>
      <c r="D1949" s="481"/>
      <c r="E1949" s="481"/>
      <c r="F1949" s="339"/>
      <c r="G1949" s="340" t="str">
        <f>IF(ISNUMBER(E1949),E1949/'Bulk DivVar Analysis'!$I$7,"")</f>
        <v/>
      </c>
      <c r="H1949" s="338" t="str">
        <f>IF(ISNUMBER(E1949), IF(G1949&gt;'Bulk DivVar Analysis'!$J$9,"Pass","Fail"),"")</f>
        <v/>
      </c>
      <c r="I1949" s="338" t="str">
        <f t="shared" si="32"/>
        <v/>
      </c>
      <c r="J1949" s="339"/>
      <c r="K1949" s="339"/>
      <c r="L1949" s="339"/>
      <c r="M1949" s="339"/>
      <c r="N1949" s="339"/>
      <c r="O1949" s="339"/>
      <c r="P1949" s="339"/>
      <c r="Q1949" s="339"/>
    </row>
    <row r="1950" spans="1:17" ht="13.5" customHeight="1">
      <c r="A1950" s="481"/>
      <c r="B1950" s="481"/>
      <c r="C1950" s="481"/>
      <c r="D1950" s="481"/>
      <c r="E1950" s="481"/>
      <c r="F1950" s="339"/>
      <c r="G1950" s="340" t="str">
        <f>IF(ISNUMBER(E1950),E1950/'Bulk DivVar Analysis'!$I$7,"")</f>
        <v/>
      </c>
      <c r="H1950" s="338" t="str">
        <f>IF(ISNUMBER(E1950), IF(G1950&gt;'Bulk DivVar Analysis'!$J$9,"Pass","Fail"),"")</f>
        <v/>
      </c>
      <c r="I1950" s="338" t="str">
        <f t="shared" si="32"/>
        <v/>
      </c>
      <c r="J1950" s="339"/>
      <c r="K1950" s="339"/>
      <c r="L1950" s="339"/>
      <c r="M1950" s="339"/>
      <c r="N1950" s="339"/>
      <c r="O1950" s="339"/>
      <c r="P1950" s="339"/>
      <c r="Q1950" s="339"/>
    </row>
    <row r="1951" spans="1:17" ht="13.5" customHeight="1">
      <c r="A1951" s="481"/>
      <c r="B1951" s="481"/>
      <c r="C1951" s="481"/>
      <c r="D1951" s="481"/>
      <c r="E1951" s="481"/>
      <c r="F1951" s="339"/>
      <c r="G1951" s="340" t="str">
        <f>IF(ISNUMBER(E1951),E1951/'Bulk DivVar Analysis'!$I$7,"")</f>
        <v/>
      </c>
      <c r="H1951" s="338" t="str">
        <f>IF(ISNUMBER(E1951), IF(G1951&gt;'Bulk DivVar Analysis'!$J$9,"Pass","Fail"),"")</f>
        <v/>
      </c>
      <c r="I1951" s="338" t="str">
        <f t="shared" si="32"/>
        <v/>
      </c>
      <c r="J1951" s="339"/>
      <c r="K1951" s="339"/>
      <c r="L1951" s="339"/>
      <c r="M1951" s="339"/>
      <c r="N1951" s="339"/>
      <c r="O1951" s="339"/>
      <c r="P1951" s="339"/>
      <c r="Q1951" s="339"/>
    </row>
    <row r="1952" spans="1:17" ht="13.5" customHeight="1">
      <c r="A1952" s="481"/>
      <c r="B1952" s="481"/>
      <c r="C1952" s="481"/>
      <c r="D1952" s="481"/>
      <c r="E1952" s="481"/>
      <c r="F1952" s="339"/>
      <c r="G1952" s="340" t="str">
        <f>IF(ISNUMBER(E1952),E1952/'Bulk DivVar Analysis'!$I$7,"")</f>
        <v/>
      </c>
      <c r="H1952" s="338" t="str">
        <f>IF(ISNUMBER(E1952), IF(G1952&gt;'Bulk DivVar Analysis'!$J$9,"Pass","Fail"),"")</f>
        <v/>
      </c>
      <c r="I1952" s="338" t="str">
        <f t="shared" si="32"/>
        <v/>
      </c>
      <c r="J1952" s="339"/>
      <c r="K1952" s="339"/>
      <c r="L1952" s="339"/>
      <c r="M1952" s="339"/>
      <c r="N1952" s="339"/>
      <c r="O1952" s="339"/>
      <c r="P1952" s="339"/>
      <c r="Q1952" s="339"/>
    </row>
    <row r="1953" spans="1:17" ht="13.5" customHeight="1">
      <c r="A1953" s="481"/>
      <c r="B1953" s="481"/>
      <c r="C1953" s="481"/>
      <c r="D1953" s="481"/>
      <c r="E1953" s="481"/>
      <c r="F1953" s="339"/>
      <c r="G1953" s="340" t="str">
        <f>IF(ISNUMBER(E1953),E1953/'Bulk DivVar Analysis'!$I$7,"")</f>
        <v/>
      </c>
      <c r="H1953" s="338" t="str">
        <f>IF(ISNUMBER(E1953), IF(G1953&gt;'Bulk DivVar Analysis'!$J$9,"Pass","Fail"),"")</f>
        <v/>
      </c>
      <c r="I1953" s="338" t="str">
        <f t="shared" si="32"/>
        <v/>
      </c>
      <c r="J1953" s="339"/>
      <c r="K1953" s="339"/>
      <c r="L1953" s="339"/>
      <c r="M1953" s="339"/>
      <c r="N1953" s="339"/>
      <c r="O1953" s="339"/>
      <c r="P1953" s="339"/>
      <c r="Q1953" s="339"/>
    </row>
    <row r="1954" spans="1:17" ht="13.5" customHeight="1">
      <c r="A1954" s="481"/>
      <c r="B1954" s="481"/>
      <c r="C1954" s="481"/>
      <c r="D1954" s="481"/>
      <c r="E1954" s="481"/>
      <c r="F1954" s="339"/>
      <c r="G1954" s="340" t="str">
        <f>IF(ISNUMBER(E1954),E1954/'Bulk DivVar Analysis'!$I$7,"")</f>
        <v/>
      </c>
      <c r="H1954" s="338" t="str">
        <f>IF(ISNUMBER(E1954), IF(G1954&gt;'Bulk DivVar Analysis'!$J$9,"Pass","Fail"),"")</f>
        <v/>
      </c>
      <c r="I1954" s="338" t="str">
        <f t="shared" si="32"/>
        <v/>
      </c>
      <c r="J1954" s="339"/>
      <c r="K1954" s="339"/>
      <c r="L1954" s="339"/>
      <c r="M1954" s="339"/>
      <c r="N1954" s="339"/>
      <c r="O1954" s="339"/>
      <c r="P1954" s="339"/>
      <c r="Q1954" s="339"/>
    </row>
    <row r="1955" spans="1:17" ht="13.5" customHeight="1">
      <c r="A1955" s="481"/>
      <c r="B1955" s="481"/>
      <c r="C1955" s="481"/>
      <c r="D1955" s="481"/>
      <c r="E1955" s="481"/>
      <c r="F1955" s="339"/>
      <c r="G1955" s="340" t="str">
        <f>IF(ISNUMBER(E1955),E1955/'Bulk DivVar Analysis'!$I$7,"")</f>
        <v/>
      </c>
      <c r="H1955" s="338" t="str">
        <f>IF(ISNUMBER(E1955), IF(G1955&gt;'Bulk DivVar Analysis'!$J$9,"Pass","Fail"),"")</f>
        <v/>
      </c>
      <c r="I1955" s="338" t="str">
        <f t="shared" si="32"/>
        <v/>
      </c>
      <c r="J1955" s="339"/>
      <c r="K1955" s="339"/>
      <c r="L1955" s="339"/>
      <c r="M1955" s="339"/>
      <c r="N1955" s="339"/>
      <c r="O1955" s="339"/>
      <c r="P1955" s="339"/>
      <c r="Q1955" s="339"/>
    </row>
    <row r="1956" spans="1:17" ht="13.5" customHeight="1">
      <c r="A1956" s="481"/>
      <c r="B1956" s="481"/>
      <c r="C1956" s="481"/>
      <c r="D1956" s="481"/>
      <c r="E1956" s="481"/>
      <c r="F1956" s="339"/>
      <c r="G1956" s="340" t="str">
        <f>IF(ISNUMBER(E1956),E1956/'Bulk DivVar Analysis'!$I$7,"")</f>
        <v/>
      </c>
      <c r="H1956" s="338" t="str">
        <f>IF(ISNUMBER(E1956), IF(G1956&gt;'Bulk DivVar Analysis'!$J$9,"Pass","Fail"),"")</f>
        <v/>
      </c>
      <c r="I1956" s="338" t="str">
        <f t="shared" si="32"/>
        <v/>
      </c>
      <c r="J1956" s="339"/>
      <c r="K1956" s="339"/>
      <c r="L1956" s="339"/>
      <c r="M1956" s="339"/>
      <c r="N1956" s="339"/>
      <c r="O1956" s="339"/>
      <c r="P1956" s="339"/>
      <c r="Q1956" s="339"/>
    </row>
    <row r="1957" spans="1:17" ht="13.5" customHeight="1">
      <c r="A1957" s="481"/>
      <c r="B1957" s="481"/>
      <c r="C1957" s="481"/>
      <c r="D1957" s="481"/>
      <c r="E1957" s="481"/>
      <c r="F1957" s="339"/>
      <c r="G1957" s="340" t="str">
        <f>IF(ISNUMBER(E1957),E1957/'Bulk DivVar Analysis'!$I$7,"")</f>
        <v/>
      </c>
      <c r="H1957" s="338" t="str">
        <f>IF(ISNUMBER(E1957), IF(G1957&gt;'Bulk DivVar Analysis'!$J$9,"Pass","Fail"),"")</f>
        <v/>
      </c>
      <c r="I1957" s="338" t="str">
        <f t="shared" si="32"/>
        <v/>
      </c>
      <c r="J1957" s="339"/>
      <c r="K1957" s="339"/>
      <c r="L1957" s="339"/>
      <c r="M1957" s="339"/>
      <c r="N1957" s="339"/>
      <c r="O1957" s="339"/>
      <c r="P1957" s="339"/>
      <c r="Q1957" s="339"/>
    </row>
    <row r="1958" spans="1:17" ht="13.5" customHeight="1">
      <c r="A1958" s="481"/>
      <c r="B1958" s="481"/>
      <c r="C1958" s="481"/>
      <c r="D1958" s="481"/>
      <c r="E1958" s="481"/>
      <c r="F1958" s="339"/>
      <c r="G1958" s="340" t="str">
        <f>IF(ISNUMBER(E1958),E1958/'Bulk DivVar Analysis'!$I$7,"")</f>
        <v/>
      </c>
      <c r="H1958" s="338" t="str">
        <f>IF(ISNUMBER(E1958), IF(G1958&gt;'Bulk DivVar Analysis'!$J$9,"Pass","Fail"),"")</f>
        <v/>
      </c>
      <c r="I1958" s="338" t="str">
        <f t="shared" si="32"/>
        <v/>
      </c>
      <c r="J1958" s="339"/>
      <c r="K1958" s="339"/>
      <c r="L1958" s="339"/>
      <c r="M1958" s="339"/>
      <c r="N1958" s="339"/>
      <c r="O1958" s="339"/>
      <c r="P1958" s="339"/>
      <c r="Q1958" s="339"/>
    </row>
    <row r="1959" spans="1:17" ht="13.5" customHeight="1">
      <c r="A1959" s="481"/>
      <c r="B1959" s="481"/>
      <c r="C1959" s="481"/>
      <c r="D1959" s="481"/>
      <c r="E1959" s="481"/>
      <c r="F1959" s="339"/>
      <c r="G1959" s="340" t="str">
        <f>IF(ISNUMBER(E1959),E1959/'Bulk DivVar Analysis'!$I$7,"")</f>
        <v/>
      </c>
      <c r="H1959" s="338" t="str">
        <f>IF(ISNUMBER(E1959), IF(G1959&gt;'Bulk DivVar Analysis'!$J$9,"Pass","Fail"),"")</f>
        <v/>
      </c>
      <c r="I1959" s="338" t="str">
        <f t="shared" si="32"/>
        <v/>
      </c>
      <c r="J1959" s="339"/>
      <c r="K1959" s="339"/>
      <c r="L1959" s="339"/>
      <c r="M1959" s="339"/>
      <c r="N1959" s="339"/>
      <c r="O1959" s="339"/>
      <c r="P1959" s="339"/>
      <c r="Q1959" s="339"/>
    </row>
    <row r="1960" spans="1:17" ht="13.5" customHeight="1">
      <c r="A1960" s="481"/>
      <c r="B1960" s="481"/>
      <c r="C1960" s="481"/>
      <c r="D1960" s="481"/>
      <c r="E1960" s="481"/>
      <c r="F1960" s="339"/>
      <c r="G1960" s="340" t="str">
        <f>IF(ISNUMBER(E1960),E1960/'Bulk DivVar Analysis'!$I$7,"")</f>
        <v/>
      </c>
      <c r="H1960" s="338" t="str">
        <f>IF(ISNUMBER(E1960), IF(G1960&gt;'Bulk DivVar Analysis'!$J$9,"Pass","Fail"),"")</f>
        <v/>
      </c>
      <c r="I1960" s="338" t="str">
        <f t="shared" si="32"/>
        <v/>
      </c>
      <c r="J1960" s="339"/>
      <c r="K1960" s="339"/>
      <c r="L1960" s="339"/>
      <c r="M1960" s="339"/>
      <c r="N1960" s="339"/>
      <c r="O1960" s="339"/>
      <c r="P1960" s="339"/>
      <c r="Q1960" s="339"/>
    </row>
    <row r="1961" spans="1:17" ht="13.5" customHeight="1">
      <c r="A1961" s="481"/>
      <c r="B1961" s="481"/>
      <c r="C1961" s="481"/>
      <c r="D1961" s="481"/>
      <c r="E1961" s="481"/>
      <c r="F1961" s="339"/>
      <c r="G1961" s="340" t="str">
        <f>IF(ISNUMBER(E1961),E1961/'Bulk DivVar Analysis'!$I$7,"")</f>
        <v/>
      </c>
      <c r="H1961" s="338" t="str">
        <f>IF(ISNUMBER(E1961), IF(G1961&gt;'Bulk DivVar Analysis'!$J$9,"Pass","Fail"),"")</f>
        <v/>
      </c>
      <c r="I1961" s="338" t="str">
        <f t="shared" si="32"/>
        <v/>
      </c>
      <c r="J1961" s="339"/>
      <c r="K1961" s="339"/>
      <c r="L1961" s="339"/>
      <c r="M1961" s="339"/>
      <c r="N1961" s="339"/>
      <c r="O1961" s="339"/>
      <c r="P1961" s="339"/>
      <c r="Q1961" s="339"/>
    </row>
    <row r="1962" spans="1:17" ht="13.5" customHeight="1">
      <c r="A1962" s="481"/>
      <c r="B1962" s="481"/>
      <c r="C1962" s="481"/>
      <c r="D1962" s="481"/>
      <c r="E1962" s="481"/>
      <c r="F1962" s="339"/>
      <c r="G1962" s="340" t="str">
        <f>IF(ISNUMBER(E1962),E1962/'Bulk DivVar Analysis'!$I$7,"")</f>
        <v/>
      </c>
      <c r="H1962" s="338" t="str">
        <f>IF(ISNUMBER(E1962), IF(G1962&gt;'Bulk DivVar Analysis'!$J$9,"Pass","Fail"),"")</f>
        <v/>
      </c>
      <c r="I1962" s="338" t="str">
        <f t="shared" si="32"/>
        <v/>
      </c>
      <c r="J1962" s="339"/>
      <c r="K1962" s="339"/>
      <c r="L1962" s="339"/>
      <c r="M1962" s="339"/>
      <c r="N1962" s="339"/>
      <c r="O1962" s="339"/>
      <c r="P1962" s="339"/>
      <c r="Q1962" s="339"/>
    </row>
    <row r="1963" spans="1:17" ht="13.5" customHeight="1">
      <c r="A1963" s="481"/>
      <c r="B1963" s="481"/>
      <c r="C1963" s="481"/>
      <c r="D1963" s="481"/>
      <c r="E1963" s="481"/>
      <c r="F1963" s="339"/>
      <c r="G1963" s="340" t="str">
        <f>IF(ISNUMBER(E1963),E1963/'Bulk DivVar Analysis'!$I$7,"")</f>
        <v/>
      </c>
      <c r="H1963" s="338" t="str">
        <f>IF(ISNUMBER(E1963), IF(G1963&gt;'Bulk DivVar Analysis'!$J$9,"Pass","Fail"),"")</f>
        <v/>
      </c>
      <c r="I1963" s="338" t="str">
        <f t="shared" si="32"/>
        <v/>
      </c>
      <c r="J1963" s="339"/>
      <c r="K1963" s="339"/>
      <c r="L1963" s="339"/>
      <c r="M1963" s="339"/>
      <c r="N1963" s="339"/>
      <c r="O1963" s="339"/>
      <c r="P1963" s="339"/>
      <c r="Q1963" s="339"/>
    </row>
    <row r="1964" spans="1:17" ht="13.5" customHeight="1">
      <c r="A1964" s="481"/>
      <c r="B1964" s="481"/>
      <c r="C1964" s="481"/>
      <c r="D1964" s="481"/>
      <c r="E1964" s="481"/>
      <c r="F1964" s="339"/>
      <c r="G1964" s="340" t="str">
        <f>IF(ISNUMBER(E1964),E1964/'Bulk DivVar Analysis'!$I$7,"")</f>
        <v/>
      </c>
      <c r="H1964" s="338" t="str">
        <f>IF(ISNUMBER(E1964), IF(G1964&gt;'Bulk DivVar Analysis'!$J$9,"Pass","Fail"),"")</f>
        <v/>
      </c>
      <c r="I1964" s="338" t="str">
        <f t="shared" si="32"/>
        <v/>
      </c>
      <c r="J1964" s="339"/>
      <c r="K1964" s="339"/>
      <c r="L1964" s="339"/>
      <c r="M1964" s="339"/>
      <c r="N1964" s="339"/>
      <c r="O1964" s="339"/>
      <c r="P1964" s="339"/>
      <c r="Q1964" s="339"/>
    </row>
    <row r="1965" spans="1:17" ht="13.5" customHeight="1">
      <c r="A1965" s="481"/>
      <c r="B1965" s="481"/>
      <c r="C1965" s="481"/>
      <c r="D1965" s="481"/>
      <c r="E1965" s="481"/>
      <c r="F1965" s="339"/>
      <c r="G1965" s="340" t="str">
        <f>IF(ISNUMBER(E1965),E1965/'Bulk DivVar Analysis'!$I$7,"")</f>
        <v/>
      </c>
      <c r="H1965" s="338" t="str">
        <f>IF(ISNUMBER(E1965), IF(G1965&gt;'Bulk DivVar Analysis'!$J$9,"Pass","Fail"),"")</f>
        <v/>
      </c>
      <c r="I1965" s="338" t="str">
        <f t="shared" si="32"/>
        <v/>
      </c>
      <c r="J1965" s="339"/>
      <c r="K1965" s="339"/>
      <c r="L1965" s="339"/>
      <c r="M1965" s="339"/>
      <c r="N1965" s="339"/>
      <c r="O1965" s="339"/>
      <c r="P1965" s="339"/>
      <c r="Q1965" s="339"/>
    </row>
    <row r="1966" spans="1:17" ht="13.5" customHeight="1">
      <c r="A1966" s="481"/>
      <c r="B1966" s="481"/>
      <c r="C1966" s="481"/>
      <c r="D1966" s="481"/>
      <c r="E1966" s="481"/>
      <c r="F1966" s="339"/>
      <c r="G1966" s="340" t="str">
        <f>IF(ISNUMBER(E1966),E1966/'Bulk DivVar Analysis'!$I$7,"")</f>
        <v/>
      </c>
      <c r="H1966" s="338" t="str">
        <f>IF(ISNUMBER(E1966), IF(G1966&gt;'Bulk DivVar Analysis'!$J$9,"Pass","Fail"),"")</f>
        <v/>
      </c>
      <c r="I1966" s="338" t="str">
        <f t="shared" si="32"/>
        <v/>
      </c>
      <c r="J1966" s="339"/>
      <c r="K1966" s="339"/>
      <c r="L1966" s="339"/>
      <c r="M1966" s="339"/>
      <c r="N1966" s="339"/>
      <c r="O1966" s="339"/>
      <c r="P1966" s="339"/>
      <c r="Q1966" s="339"/>
    </row>
    <row r="1967" spans="1:17" ht="13.5" customHeight="1">
      <c r="A1967" s="481"/>
      <c r="B1967" s="481"/>
      <c r="C1967" s="481"/>
      <c r="D1967" s="481"/>
      <c r="E1967" s="481"/>
      <c r="F1967" s="339"/>
      <c r="G1967" s="340" t="str">
        <f>IF(ISNUMBER(E1967),E1967/'Bulk DivVar Analysis'!$I$7,"")</f>
        <v/>
      </c>
      <c r="H1967" s="338" t="str">
        <f>IF(ISNUMBER(E1967), IF(G1967&gt;'Bulk DivVar Analysis'!$J$9,"Pass","Fail"),"")</f>
        <v/>
      </c>
      <c r="I1967" s="338" t="str">
        <f t="shared" si="32"/>
        <v/>
      </c>
      <c r="J1967" s="339"/>
      <c r="K1967" s="339"/>
      <c r="L1967" s="339"/>
      <c r="M1967" s="339"/>
      <c r="N1967" s="339"/>
      <c r="O1967" s="339"/>
      <c r="P1967" s="339"/>
      <c r="Q1967" s="339"/>
    </row>
    <row r="1968" spans="1:17" ht="13.5" customHeight="1">
      <c r="A1968" s="481"/>
      <c r="B1968" s="481"/>
      <c r="C1968" s="481"/>
      <c r="D1968" s="481"/>
      <c r="E1968" s="481"/>
      <c r="F1968" s="339"/>
      <c r="G1968" s="340" t="str">
        <f>IF(ISNUMBER(E1968),E1968/'Bulk DivVar Analysis'!$I$7,"")</f>
        <v/>
      </c>
      <c r="H1968" s="338" t="str">
        <f>IF(ISNUMBER(E1968), IF(G1968&gt;'Bulk DivVar Analysis'!$J$9,"Pass","Fail"),"")</f>
        <v/>
      </c>
      <c r="I1968" s="338" t="str">
        <f t="shared" si="32"/>
        <v/>
      </c>
      <c r="J1968" s="339"/>
      <c r="K1968" s="339"/>
      <c r="L1968" s="339"/>
      <c r="M1968" s="339"/>
      <c r="N1968" s="339"/>
      <c r="O1968" s="339"/>
      <c r="P1968" s="339"/>
      <c r="Q1968" s="339"/>
    </row>
    <row r="1969" spans="1:17" ht="13.5" customHeight="1">
      <c r="A1969" s="481"/>
      <c r="B1969" s="481"/>
      <c r="C1969" s="481"/>
      <c r="D1969" s="481"/>
      <c r="E1969" s="481"/>
      <c r="F1969" s="339"/>
      <c r="G1969" s="340" t="str">
        <f>IF(ISNUMBER(E1969),E1969/'Bulk DivVar Analysis'!$I$7,"")</f>
        <v/>
      </c>
      <c r="H1969" s="338" t="str">
        <f>IF(ISNUMBER(E1969), IF(G1969&gt;'Bulk DivVar Analysis'!$J$9,"Pass","Fail"),"")</f>
        <v/>
      </c>
      <c r="I1969" s="338" t="str">
        <f t="shared" si="32"/>
        <v/>
      </c>
      <c r="J1969" s="339"/>
      <c r="K1969" s="339"/>
      <c r="L1969" s="339"/>
      <c r="M1969" s="339"/>
      <c r="N1969" s="339"/>
      <c r="O1969" s="339"/>
      <c r="P1969" s="339"/>
      <c r="Q1969" s="339"/>
    </row>
    <row r="1970" spans="1:17" ht="13.5" customHeight="1">
      <c r="A1970" s="481"/>
      <c r="B1970" s="481"/>
      <c r="C1970" s="481"/>
      <c r="D1970" s="481"/>
      <c r="E1970" s="481"/>
      <c r="F1970" s="339"/>
      <c r="G1970" s="340" t="str">
        <f>IF(ISNUMBER(E1970),E1970/'Bulk DivVar Analysis'!$I$7,"")</f>
        <v/>
      </c>
      <c r="H1970" s="338" t="str">
        <f>IF(ISNUMBER(E1970), IF(G1970&gt;'Bulk DivVar Analysis'!$J$9,"Pass","Fail"),"")</f>
        <v/>
      </c>
      <c r="I1970" s="338" t="str">
        <f t="shared" si="32"/>
        <v/>
      </c>
      <c r="J1970" s="339"/>
      <c r="K1970" s="339"/>
      <c r="L1970" s="339"/>
      <c r="M1970" s="339"/>
      <c r="N1970" s="339"/>
      <c r="O1970" s="339"/>
      <c r="P1970" s="339"/>
      <c r="Q1970" s="339"/>
    </row>
    <row r="1971" spans="1:17" ht="13.5" customHeight="1">
      <c r="A1971" s="481"/>
      <c r="B1971" s="481"/>
      <c r="C1971" s="481"/>
      <c r="D1971" s="481"/>
      <c r="E1971" s="481"/>
      <c r="F1971" s="339"/>
      <c r="G1971" s="340" t="str">
        <f>IF(ISNUMBER(E1971),E1971/'Bulk DivVar Analysis'!$I$7,"")</f>
        <v/>
      </c>
      <c r="H1971" s="338" t="str">
        <f>IF(ISNUMBER(E1971), IF(G1971&gt;'Bulk DivVar Analysis'!$J$9,"Pass","Fail"),"")</f>
        <v/>
      </c>
      <c r="I1971" s="338" t="str">
        <f t="shared" si="32"/>
        <v/>
      </c>
      <c r="J1971" s="339"/>
      <c r="K1971" s="339"/>
      <c r="L1971" s="339"/>
      <c r="M1971" s="339"/>
      <c r="N1971" s="339"/>
      <c r="O1971" s="339"/>
      <c r="P1971" s="339"/>
      <c r="Q1971" s="339"/>
    </row>
    <row r="1972" spans="1:17" ht="13.5" customHeight="1">
      <c r="A1972" s="481"/>
      <c r="B1972" s="481"/>
      <c r="C1972" s="481"/>
      <c r="D1972" s="481"/>
      <c r="E1972" s="481"/>
      <c r="F1972" s="339"/>
      <c r="G1972" s="340" t="str">
        <f>IF(ISNUMBER(E1972),E1972/'Bulk DivVar Analysis'!$I$7,"")</f>
        <v/>
      </c>
      <c r="H1972" s="338" t="str">
        <f>IF(ISNUMBER(E1972), IF(G1972&gt;'Bulk DivVar Analysis'!$J$9,"Pass","Fail"),"")</f>
        <v/>
      </c>
      <c r="I1972" s="338" t="str">
        <f t="shared" si="32"/>
        <v/>
      </c>
      <c r="J1972" s="339"/>
      <c r="K1972" s="339"/>
      <c r="L1972" s="339"/>
      <c r="M1972" s="339"/>
      <c r="N1972" s="339"/>
      <c r="O1972" s="339"/>
      <c r="P1972" s="339"/>
      <c r="Q1972" s="339"/>
    </row>
    <row r="1973" spans="1:17" ht="13.5" customHeight="1">
      <c r="A1973" s="481"/>
      <c r="B1973" s="481"/>
      <c r="C1973" s="481"/>
      <c r="D1973" s="481"/>
      <c r="E1973" s="481"/>
      <c r="F1973" s="339"/>
      <c r="G1973" s="340" t="str">
        <f>IF(ISNUMBER(E1973),E1973/'Bulk DivVar Analysis'!$I$7,"")</f>
        <v/>
      </c>
      <c r="H1973" s="338" t="str">
        <f>IF(ISNUMBER(E1973), IF(G1973&gt;'Bulk DivVar Analysis'!$J$9,"Pass","Fail"),"")</f>
        <v/>
      </c>
      <c r="I1973" s="338" t="str">
        <f t="shared" si="32"/>
        <v/>
      </c>
      <c r="J1973" s="339"/>
      <c r="K1973" s="339"/>
      <c r="L1973" s="339"/>
      <c r="M1973" s="339"/>
      <c r="N1973" s="339"/>
      <c r="O1973" s="339"/>
      <c r="P1973" s="339"/>
      <c r="Q1973" s="339"/>
    </row>
    <row r="1974" spans="1:17" ht="13.5" customHeight="1">
      <c r="A1974" s="481"/>
      <c r="B1974" s="481"/>
      <c r="C1974" s="481"/>
      <c r="D1974" s="481"/>
      <c r="E1974" s="481"/>
      <c r="F1974" s="339"/>
      <c r="G1974" s="340" t="str">
        <f>IF(ISNUMBER(E1974),E1974/'Bulk DivVar Analysis'!$I$7,"")</f>
        <v/>
      </c>
      <c r="H1974" s="338" t="str">
        <f>IF(ISNUMBER(E1974), IF(G1974&gt;'Bulk DivVar Analysis'!$J$9,"Pass","Fail"),"")</f>
        <v/>
      </c>
      <c r="I1974" s="338" t="str">
        <f t="shared" si="32"/>
        <v/>
      </c>
      <c r="J1974" s="339"/>
      <c r="K1974" s="339"/>
      <c r="L1974" s="339"/>
      <c r="M1974" s="339"/>
      <c r="N1974" s="339"/>
      <c r="O1974" s="339"/>
      <c r="P1974" s="339"/>
      <c r="Q1974" s="339"/>
    </row>
    <row r="1975" spans="1:17" ht="13.5" customHeight="1">
      <c r="A1975" s="481"/>
      <c r="B1975" s="481"/>
      <c r="C1975" s="481"/>
      <c r="D1975" s="481"/>
      <c r="E1975" s="481"/>
      <c r="F1975" s="339"/>
      <c r="G1975" s="340" t="str">
        <f>IF(ISNUMBER(E1975),E1975/'Bulk DivVar Analysis'!$I$7,"")</f>
        <v/>
      </c>
      <c r="H1975" s="338" t="str">
        <f>IF(ISNUMBER(E1975), IF(G1975&gt;'Bulk DivVar Analysis'!$J$9,"Pass","Fail"),"")</f>
        <v/>
      </c>
      <c r="I1975" s="338" t="str">
        <f t="shared" si="32"/>
        <v/>
      </c>
      <c r="J1975" s="339"/>
      <c r="K1975" s="339"/>
      <c r="L1975" s="339"/>
      <c r="M1975" s="339"/>
      <c r="N1975" s="339"/>
      <c r="O1975" s="339"/>
      <c r="P1975" s="339"/>
      <c r="Q1975" s="339"/>
    </row>
    <row r="1976" spans="1:17" ht="13.5" customHeight="1">
      <c r="A1976" s="481"/>
      <c r="B1976" s="481"/>
      <c r="C1976" s="481"/>
      <c r="D1976" s="481"/>
      <c r="E1976" s="481"/>
      <c r="F1976" s="339"/>
      <c r="G1976" s="340" t="str">
        <f>IF(ISNUMBER(E1976),E1976/'Bulk DivVar Analysis'!$I$7,"")</f>
        <v/>
      </c>
      <c r="H1976" s="338" t="str">
        <f>IF(ISNUMBER(E1976), IF(G1976&gt;'Bulk DivVar Analysis'!$J$9,"Pass","Fail"),"")</f>
        <v/>
      </c>
      <c r="I1976" s="338" t="str">
        <f t="shared" si="32"/>
        <v/>
      </c>
      <c r="J1976" s="339"/>
      <c r="K1976" s="339"/>
      <c r="L1976" s="339"/>
      <c r="M1976" s="339"/>
      <c r="N1976" s="339"/>
      <c r="O1976" s="339"/>
      <c r="P1976" s="339"/>
      <c r="Q1976" s="339"/>
    </row>
    <row r="1977" spans="1:17" ht="13.5" customHeight="1">
      <c r="A1977" s="481"/>
      <c r="B1977" s="481"/>
      <c r="C1977" s="481"/>
      <c r="D1977" s="481"/>
      <c r="E1977" s="481"/>
      <c r="F1977" s="339"/>
      <c r="G1977" s="340" t="str">
        <f>IF(ISNUMBER(E1977),E1977/'Bulk DivVar Analysis'!$I$7,"")</f>
        <v/>
      </c>
      <c r="H1977" s="338" t="str">
        <f>IF(ISNUMBER(E1977), IF(G1977&gt;'Bulk DivVar Analysis'!$J$9,"Pass","Fail"),"")</f>
        <v/>
      </c>
      <c r="I1977" s="338" t="str">
        <f t="shared" si="32"/>
        <v/>
      </c>
      <c r="J1977" s="339"/>
      <c r="K1977" s="339"/>
      <c r="L1977" s="339"/>
      <c r="M1977" s="339"/>
      <c r="N1977" s="339"/>
      <c r="O1977" s="339"/>
      <c r="P1977" s="339"/>
      <c r="Q1977" s="339"/>
    </row>
    <row r="1978" spans="1:17" ht="13.5" customHeight="1">
      <c r="A1978" s="481"/>
      <c r="B1978" s="481"/>
      <c r="C1978" s="481"/>
      <c r="D1978" s="481"/>
      <c r="E1978" s="481"/>
      <c r="F1978" s="339"/>
      <c r="G1978" s="340" t="str">
        <f>IF(ISNUMBER(E1978),E1978/'Bulk DivVar Analysis'!$I$7,"")</f>
        <v/>
      </c>
      <c r="H1978" s="338" t="str">
        <f>IF(ISNUMBER(E1978), IF(G1978&gt;'Bulk DivVar Analysis'!$J$9,"Pass","Fail"),"")</f>
        <v/>
      </c>
      <c r="I1978" s="338" t="str">
        <f t="shared" si="32"/>
        <v/>
      </c>
      <c r="J1978" s="339"/>
      <c r="K1978" s="339"/>
      <c r="L1978" s="339"/>
      <c r="M1978" s="339"/>
      <c r="N1978" s="339"/>
      <c r="O1978" s="339"/>
      <c r="P1978" s="339"/>
      <c r="Q1978" s="339"/>
    </row>
    <row r="1979" spans="1:17" ht="13.5" customHeight="1">
      <c r="A1979" s="481"/>
      <c r="B1979" s="481"/>
      <c r="C1979" s="481"/>
      <c r="D1979" s="481"/>
      <c r="E1979" s="481"/>
      <c r="F1979" s="339"/>
      <c r="G1979" s="340" t="str">
        <f>IF(ISNUMBER(E1979),E1979/'Bulk DivVar Analysis'!$I$7,"")</f>
        <v/>
      </c>
      <c r="H1979" s="338" t="str">
        <f>IF(ISNUMBER(E1979), IF(G1979&gt;'Bulk DivVar Analysis'!$J$9,"Pass","Fail"),"")</f>
        <v/>
      </c>
      <c r="I1979" s="338" t="str">
        <f t="shared" si="32"/>
        <v/>
      </c>
      <c r="J1979" s="339"/>
      <c r="K1979" s="339"/>
      <c r="L1979" s="339"/>
      <c r="M1979" s="339"/>
      <c r="N1979" s="339"/>
      <c r="O1979" s="339"/>
      <c r="P1979" s="339"/>
      <c r="Q1979" s="339"/>
    </row>
    <row r="1980" spans="1:17" ht="13.5" customHeight="1">
      <c r="A1980" s="481"/>
      <c r="B1980" s="481"/>
      <c r="C1980" s="481"/>
      <c r="D1980" s="481"/>
      <c r="E1980" s="481"/>
      <c r="F1980" s="339"/>
      <c r="G1980" s="340" t="str">
        <f>IF(ISNUMBER(E1980),E1980/'Bulk DivVar Analysis'!$I$7,"")</f>
        <v/>
      </c>
      <c r="H1980" s="338" t="str">
        <f>IF(ISNUMBER(E1980), IF(G1980&gt;'Bulk DivVar Analysis'!$J$9,"Pass","Fail"),"")</f>
        <v/>
      </c>
      <c r="I1980" s="338" t="str">
        <f t="shared" si="32"/>
        <v/>
      </c>
      <c r="J1980" s="339"/>
      <c r="K1980" s="339"/>
      <c r="L1980" s="339"/>
      <c r="M1980" s="339"/>
      <c r="N1980" s="339"/>
      <c r="O1980" s="339"/>
      <c r="P1980" s="339"/>
      <c r="Q1980" s="339"/>
    </row>
    <row r="1981" spans="1:17" ht="13.5" customHeight="1">
      <c r="A1981" s="481"/>
      <c r="B1981" s="481"/>
      <c r="C1981" s="481"/>
      <c r="D1981" s="481"/>
      <c r="E1981" s="481"/>
      <c r="F1981" s="339"/>
      <c r="G1981" s="340" t="str">
        <f>IF(ISNUMBER(E1981),E1981/'Bulk DivVar Analysis'!$I$7,"")</f>
        <v/>
      </c>
      <c r="H1981" s="338" t="str">
        <f>IF(ISNUMBER(E1981), IF(G1981&gt;'Bulk DivVar Analysis'!$J$9,"Pass","Fail"),"")</f>
        <v/>
      </c>
      <c r="I1981" s="338" t="str">
        <f t="shared" si="32"/>
        <v/>
      </c>
      <c r="J1981" s="339"/>
      <c r="K1981" s="339"/>
      <c r="L1981" s="339"/>
      <c r="M1981" s="339"/>
      <c r="N1981" s="339"/>
      <c r="O1981" s="339"/>
      <c r="P1981" s="339"/>
      <c r="Q1981" s="339"/>
    </row>
    <row r="1982" spans="1:17" ht="13.5" customHeight="1">
      <c r="A1982" s="481"/>
      <c r="B1982" s="481"/>
      <c r="C1982" s="481"/>
      <c r="D1982" s="481"/>
      <c r="E1982" s="481"/>
      <c r="F1982" s="339"/>
      <c r="G1982" s="340" t="str">
        <f>IF(ISNUMBER(E1982),E1982/'Bulk DivVar Analysis'!$I$7,"")</f>
        <v/>
      </c>
      <c r="H1982" s="338" t="str">
        <f>IF(ISNUMBER(E1982), IF(G1982&gt;'Bulk DivVar Analysis'!$J$9,"Pass","Fail"),"")</f>
        <v/>
      </c>
      <c r="I1982" s="338" t="str">
        <f t="shared" si="32"/>
        <v/>
      </c>
      <c r="J1982" s="339"/>
      <c r="K1982" s="339"/>
      <c r="L1982" s="339"/>
      <c r="M1982" s="339"/>
      <c r="N1982" s="339"/>
      <c r="O1982" s="339"/>
      <c r="P1982" s="339"/>
      <c r="Q1982" s="339"/>
    </row>
    <row r="1983" spans="1:17" ht="13.5" customHeight="1">
      <c r="A1983" s="481"/>
      <c r="B1983" s="481"/>
      <c r="C1983" s="481"/>
      <c r="D1983" s="481"/>
      <c r="E1983" s="481"/>
      <c r="F1983" s="339"/>
      <c r="G1983" s="340" t="str">
        <f>IF(ISNUMBER(E1983),E1983/'Bulk DivVar Analysis'!$I$7,"")</f>
        <v/>
      </c>
      <c r="H1983" s="338" t="str">
        <f>IF(ISNUMBER(E1983), IF(G1983&gt;'Bulk DivVar Analysis'!$J$9,"Pass","Fail"),"")</f>
        <v/>
      </c>
      <c r="I1983" s="338" t="str">
        <f t="shared" si="32"/>
        <v/>
      </c>
      <c r="J1983" s="339"/>
      <c r="K1983" s="339"/>
      <c r="L1983" s="339"/>
      <c r="M1983" s="339"/>
      <c r="N1983" s="339"/>
      <c r="O1983" s="339"/>
      <c r="P1983" s="339"/>
      <c r="Q1983" s="339"/>
    </row>
    <row r="1984" spans="1:17" ht="13.5" customHeight="1">
      <c r="A1984" s="481"/>
      <c r="B1984" s="481"/>
      <c r="C1984" s="481"/>
      <c r="D1984" s="481"/>
      <c r="E1984" s="481"/>
      <c r="F1984" s="339"/>
      <c r="G1984" s="340" t="str">
        <f>IF(ISNUMBER(E1984),E1984/'Bulk DivVar Analysis'!$I$7,"")</f>
        <v/>
      </c>
      <c r="H1984" s="338" t="str">
        <f>IF(ISNUMBER(E1984), IF(G1984&gt;'Bulk DivVar Analysis'!$J$9,"Pass","Fail"),"")</f>
        <v/>
      </c>
      <c r="I1984" s="338" t="str">
        <f t="shared" si="32"/>
        <v/>
      </c>
      <c r="J1984" s="339"/>
      <c r="K1984" s="339"/>
      <c r="L1984" s="339"/>
      <c r="M1984" s="339"/>
      <c r="N1984" s="339"/>
      <c r="O1984" s="339"/>
      <c r="P1984" s="339"/>
      <c r="Q1984" s="339"/>
    </row>
    <row r="1985" spans="1:17" ht="13.5" customHeight="1">
      <c r="A1985" s="481"/>
      <c r="B1985" s="481"/>
      <c r="C1985" s="481"/>
      <c r="D1985" s="481"/>
      <c r="E1985" s="481"/>
      <c r="F1985" s="339"/>
      <c r="G1985" s="340" t="str">
        <f>IF(ISNUMBER(E1985),E1985/'Bulk DivVar Analysis'!$I$7,"")</f>
        <v/>
      </c>
      <c r="H1985" s="338" t="str">
        <f>IF(ISNUMBER(E1985), IF(G1985&gt;'Bulk DivVar Analysis'!$J$9,"Pass","Fail"),"")</f>
        <v/>
      </c>
      <c r="I1985" s="338" t="str">
        <f t="shared" si="32"/>
        <v/>
      </c>
      <c r="J1985" s="339"/>
      <c r="K1985" s="339"/>
      <c r="L1985" s="339"/>
      <c r="M1985" s="339"/>
      <c r="N1985" s="339"/>
      <c r="O1985" s="339"/>
      <c r="P1985" s="339"/>
      <c r="Q1985" s="339"/>
    </row>
    <row r="1986" spans="1:17" ht="13.5" customHeight="1">
      <c r="A1986" s="481"/>
      <c r="B1986" s="481"/>
      <c r="C1986" s="481"/>
      <c r="D1986" s="481"/>
      <c r="E1986" s="481"/>
      <c r="F1986" s="339"/>
      <c r="G1986" s="340" t="str">
        <f>IF(ISNUMBER(E1986),E1986/'Bulk DivVar Analysis'!$I$7,"")</f>
        <v/>
      </c>
      <c r="H1986" s="338" t="str">
        <f>IF(ISNUMBER(E1986), IF(G1986&gt;'Bulk DivVar Analysis'!$J$9,"Pass","Fail"),"")</f>
        <v/>
      </c>
      <c r="I1986" s="338" t="str">
        <f t="shared" si="32"/>
        <v/>
      </c>
      <c r="J1986" s="339"/>
      <c r="K1986" s="339"/>
      <c r="L1986" s="339"/>
      <c r="M1986" s="339"/>
      <c r="N1986" s="339"/>
      <c r="O1986" s="339"/>
      <c r="P1986" s="339"/>
      <c r="Q1986" s="339"/>
    </row>
    <row r="1987" spans="1:17" ht="13.5" customHeight="1">
      <c r="A1987" s="481"/>
      <c r="B1987" s="481"/>
      <c r="C1987" s="481"/>
      <c r="D1987" s="481"/>
      <c r="E1987" s="481"/>
      <c r="F1987" s="339"/>
      <c r="G1987" s="340" t="str">
        <f>IF(ISNUMBER(E1987),E1987/'Bulk DivVar Analysis'!$I$7,"")</f>
        <v/>
      </c>
      <c r="H1987" s="338" t="str">
        <f>IF(ISNUMBER(E1987), IF(G1987&gt;'Bulk DivVar Analysis'!$J$9,"Pass","Fail"),"")</f>
        <v/>
      </c>
      <c r="I1987" s="338" t="str">
        <f t="shared" ref="I1987:I2050" si="33">_xlfn.TEXTJOIN("_",TRUE,B1987,C1987)</f>
        <v/>
      </c>
      <c r="J1987" s="339"/>
      <c r="K1987" s="339"/>
      <c r="L1987" s="339"/>
      <c r="M1987" s="339"/>
      <c r="N1987" s="339"/>
      <c r="O1987" s="339"/>
      <c r="P1987" s="339"/>
      <c r="Q1987" s="339"/>
    </row>
    <row r="1988" spans="1:17" ht="13.5" customHeight="1">
      <c r="A1988" s="481"/>
      <c r="B1988" s="481"/>
      <c r="C1988" s="481"/>
      <c r="D1988" s="481"/>
      <c r="E1988" s="481"/>
      <c r="F1988" s="339"/>
      <c r="G1988" s="340" t="str">
        <f>IF(ISNUMBER(E1988),E1988/'Bulk DivVar Analysis'!$I$7,"")</f>
        <v/>
      </c>
      <c r="H1988" s="338" t="str">
        <f>IF(ISNUMBER(E1988), IF(G1988&gt;'Bulk DivVar Analysis'!$J$9,"Pass","Fail"),"")</f>
        <v/>
      </c>
      <c r="I1988" s="338" t="str">
        <f t="shared" si="33"/>
        <v/>
      </c>
      <c r="J1988" s="339"/>
      <c r="K1988" s="339"/>
      <c r="L1988" s="339"/>
      <c r="M1988" s="339"/>
      <c r="N1988" s="339"/>
      <c r="O1988" s="339"/>
      <c r="P1988" s="339"/>
      <c r="Q1988" s="339"/>
    </row>
    <row r="1989" spans="1:17" ht="13.5" customHeight="1">
      <c r="A1989" s="481"/>
      <c r="B1989" s="481"/>
      <c r="C1989" s="481"/>
      <c r="D1989" s="481"/>
      <c r="E1989" s="481"/>
      <c r="F1989" s="339"/>
      <c r="G1989" s="340" t="str">
        <f>IF(ISNUMBER(E1989),E1989/'Bulk DivVar Analysis'!$I$7,"")</f>
        <v/>
      </c>
      <c r="H1989" s="338" t="str">
        <f>IF(ISNUMBER(E1989), IF(G1989&gt;'Bulk DivVar Analysis'!$J$9,"Pass","Fail"),"")</f>
        <v/>
      </c>
      <c r="I1989" s="338" t="str">
        <f t="shared" si="33"/>
        <v/>
      </c>
      <c r="J1989" s="339"/>
      <c r="K1989" s="339"/>
      <c r="L1989" s="339"/>
      <c r="M1989" s="339"/>
      <c r="N1989" s="339"/>
      <c r="O1989" s="339"/>
      <c r="P1989" s="339"/>
      <c r="Q1989" s="339"/>
    </row>
    <row r="1990" spans="1:17" ht="13.5" customHeight="1">
      <c r="A1990" s="481"/>
      <c r="B1990" s="481"/>
      <c r="C1990" s="481"/>
      <c r="D1990" s="481"/>
      <c r="E1990" s="481"/>
      <c r="F1990" s="339"/>
      <c r="G1990" s="340" t="str">
        <f>IF(ISNUMBER(E1990),E1990/'Bulk DivVar Analysis'!$I$7,"")</f>
        <v/>
      </c>
      <c r="H1990" s="338" t="str">
        <f>IF(ISNUMBER(E1990), IF(G1990&gt;'Bulk DivVar Analysis'!$J$9,"Pass","Fail"),"")</f>
        <v/>
      </c>
      <c r="I1990" s="338" t="str">
        <f t="shared" si="33"/>
        <v/>
      </c>
      <c r="J1990" s="339"/>
      <c r="K1990" s="339"/>
      <c r="L1990" s="339"/>
      <c r="M1990" s="339"/>
      <c r="N1990" s="339"/>
      <c r="O1990" s="339"/>
      <c r="P1990" s="339"/>
      <c r="Q1990" s="339"/>
    </row>
    <row r="1991" spans="1:17" ht="13.5" customHeight="1">
      <c r="A1991" s="481"/>
      <c r="B1991" s="481"/>
      <c r="C1991" s="481"/>
      <c r="D1991" s="481"/>
      <c r="E1991" s="481"/>
      <c r="F1991" s="339"/>
      <c r="G1991" s="340" t="str">
        <f>IF(ISNUMBER(E1991),E1991/'Bulk DivVar Analysis'!$I$7,"")</f>
        <v/>
      </c>
      <c r="H1991" s="338" t="str">
        <f>IF(ISNUMBER(E1991), IF(G1991&gt;'Bulk DivVar Analysis'!$J$9,"Pass","Fail"),"")</f>
        <v/>
      </c>
      <c r="I1991" s="338" t="str">
        <f t="shared" si="33"/>
        <v/>
      </c>
      <c r="J1991" s="339"/>
      <c r="K1991" s="339"/>
      <c r="L1991" s="339"/>
      <c r="M1991" s="339"/>
      <c r="N1991" s="339"/>
      <c r="O1991" s="339"/>
      <c r="P1991" s="339"/>
      <c r="Q1991" s="339"/>
    </row>
    <row r="1992" spans="1:17" ht="13.5" customHeight="1">
      <c r="A1992" s="481"/>
      <c r="B1992" s="481"/>
      <c r="C1992" s="481"/>
      <c r="D1992" s="481"/>
      <c r="E1992" s="481"/>
      <c r="F1992" s="339"/>
      <c r="G1992" s="340" t="str">
        <f>IF(ISNUMBER(E1992),E1992/'Bulk DivVar Analysis'!$I$7,"")</f>
        <v/>
      </c>
      <c r="H1992" s="338" t="str">
        <f>IF(ISNUMBER(E1992), IF(G1992&gt;'Bulk DivVar Analysis'!$J$9,"Pass","Fail"),"")</f>
        <v/>
      </c>
      <c r="I1992" s="338" t="str">
        <f t="shared" si="33"/>
        <v/>
      </c>
      <c r="J1992" s="339"/>
      <c r="K1992" s="339"/>
      <c r="L1992" s="339"/>
      <c r="M1992" s="339"/>
      <c r="N1992" s="339"/>
      <c r="O1992" s="339"/>
      <c r="P1992" s="339"/>
      <c r="Q1992" s="339"/>
    </row>
    <row r="1993" spans="1:17" ht="13.5" customHeight="1">
      <c r="A1993" s="481"/>
      <c r="B1993" s="481"/>
      <c r="C1993" s="481"/>
      <c r="D1993" s="481"/>
      <c r="E1993" s="481"/>
      <c r="F1993" s="339"/>
      <c r="G1993" s="340" t="str">
        <f>IF(ISNUMBER(E1993),E1993/'Bulk DivVar Analysis'!$I$7,"")</f>
        <v/>
      </c>
      <c r="H1993" s="338" t="str">
        <f>IF(ISNUMBER(E1993), IF(G1993&gt;'Bulk DivVar Analysis'!$J$9,"Pass","Fail"),"")</f>
        <v/>
      </c>
      <c r="I1993" s="338" t="str">
        <f t="shared" si="33"/>
        <v/>
      </c>
      <c r="J1993" s="339"/>
      <c r="K1993" s="339"/>
      <c r="L1993" s="339"/>
      <c r="M1993" s="339"/>
      <c r="N1993" s="339"/>
      <c r="O1993" s="339"/>
      <c r="P1993" s="339"/>
      <c r="Q1993" s="339"/>
    </row>
    <row r="1994" spans="1:17" ht="13.5" customHeight="1">
      <c r="A1994" s="481"/>
      <c r="B1994" s="481"/>
      <c r="C1994" s="481"/>
      <c r="D1994" s="481"/>
      <c r="E1994" s="481"/>
      <c r="F1994" s="339"/>
      <c r="G1994" s="340" t="str">
        <f>IF(ISNUMBER(E1994),E1994/'Bulk DivVar Analysis'!$I$7,"")</f>
        <v/>
      </c>
      <c r="H1994" s="338" t="str">
        <f>IF(ISNUMBER(E1994), IF(G1994&gt;'Bulk DivVar Analysis'!$J$9,"Pass","Fail"),"")</f>
        <v/>
      </c>
      <c r="I1994" s="338" t="str">
        <f t="shared" si="33"/>
        <v/>
      </c>
      <c r="J1994" s="339"/>
      <c r="K1994" s="339"/>
      <c r="L1994" s="339"/>
      <c r="M1994" s="339"/>
      <c r="N1994" s="339"/>
      <c r="O1994" s="339"/>
      <c r="P1994" s="339"/>
      <c r="Q1994" s="339"/>
    </row>
    <row r="1995" spans="1:17" ht="13.5" customHeight="1">
      <c r="A1995" s="481"/>
      <c r="B1995" s="481"/>
      <c r="C1995" s="481"/>
      <c r="D1995" s="481"/>
      <c r="E1995" s="481"/>
      <c r="F1995" s="339"/>
      <c r="G1995" s="340" t="str">
        <f>IF(ISNUMBER(E1995),E1995/'Bulk DivVar Analysis'!$I$7,"")</f>
        <v/>
      </c>
      <c r="H1995" s="338" t="str">
        <f>IF(ISNUMBER(E1995), IF(G1995&gt;'Bulk DivVar Analysis'!$J$9,"Pass","Fail"),"")</f>
        <v/>
      </c>
      <c r="I1995" s="338" t="str">
        <f t="shared" si="33"/>
        <v/>
      </c>
      <c r="J1995" s="339"/>
      <c r="K1995" s="339"/>
      <c r="L1995" s="339"/>
      <c r="M1995" s="339"/>
      <c r="N1995" s="339"/>
      <c r="O1995" s="339"/>
      <c r="P1995" s="339"/>
      <c r="Q1995" s="339"/>
    </row>
    <row r="1996" spans="1:17" ht="13.5" customHeight="1">
      <c r="A1996" s="481"/>
      <c r="B1996" s="481"/>
      <c r="C1996" s="481"/>
      <c r="D1996" s="481"/>
      <c r="E1996" s="481"/>
      <c r="F1996" s="339"/>
      <c r="G1996" s="340" t="str">
        <f>IF(ISNUMBER(E1996),E1996/'Bulk DivVar Analysis'!$I$7,"")</f>
        <v/>
      </c>
      <c r="H1996" s="338" t="str">
        <f>IF(ISNUMBER(E1996), IF(G1996&gt;'Bulk DivVar Analysis'!$J$9,"Pass","Fail"),"")</f>
        <v/>
      </c>
      <c r="I1996" s="338" t="str">
        <f t="shared" si="33"/>
        <v/>
      </c>
      <c r="J1996" s="339"/>
      <c r="K1996" s="339"/>
      <c r="L1996" s="339"/>
      <c r="M1996" s="339"/>
      <c r="N1996" s="339"/>
      <c r="O1996" s="339"/>
      <c r="P1996" s="339"/>
      <c r="Q1996" s="339"/>
    </row>
    <row r="1997" spans="1:17" ht="13.5" customHeight="1">
      <c r="A1997" s="481"/>
      <c r="B1997" s="481"/>
      <c r="C1997" s="481"/>
      <c r="D1997" s="481"/>
      <c r="E1997" s="481"/>
      <c r="F1997" s="339"/>
      <c r="G1997" s="340" t="str">
        <f>IF(ISNUMBER(E1997),E1997/'Bulk DivVar Analysis'!$I$7,"")</f>
        <v/>
      </c>
      <c r="H1997" s="338" t="str">
        <f>IF(ISNUMBER(E1997), IF(G1997&gt;'Bulk DivVar Analysis'!$J$9,"Pass","Fail"),"")</f>
        <v/>
      </c>
      <c r="I1997" s="338" t="str">
        <f t="shared" si="33"/>
        <v/>
      </c>
      <c r="J1997" s="339"/>
      <c r="K1997" s="339"/>
      <c r="L1997" s="339"/>
      <c r="M1997" s="339"/>
      <c r="N1997" s="339"/>
      <c r="O1997" s="339"/>
      <c r="P1997" s="339"/>
      <c r="Q1997" s="339"/>
    </row>
    <row r="1998" spans="1:17" ht="13.5" customHeight="1">
      <c r="A1998" s="481"/>
      <c r="B1998" s="481"/>
      <c r="C1998" s="481"/>
      <c r="D1998" s="481"/>
      <c r="E1998" s="481"/>
      <c r="F1998" s="339"/>
      <c r="G1998" s="340" t="str">
        <f>IF(ISNUMBER(E1998),E1998/'Bulk DivVar Analysis'!$I$7,"")</f>
        <v/>
      </c>
      <c r="H1998" s="338" t="str">
        <f>IF(ISNUMBER(E1998), IF(G1998&gt;'Bulk DivVar Analysis'!$J$9,"Pass","Fail"),"")</f>
        <v/>
      </c>
      <c r="I1998" s="338" t="str">
        <f t="shared" si="33"/>
        <v/>
      </c>
      <c r="J1998" s="339"/>
      <c r="K1998" s="339"/>
      <c r="L1998" s="339"/>
      <c r="M1998" s="339"/>
      <c r="N1998" s="339"/>
      <c r="O1998" s="339"/>
      <c r="P1998" s="339"/>
      <c r="Q1998" s="339"/>
    </row>
    <row r="1999" spans="1:17" ht="13.5" customHeight="1">
      <c r="A1999" s="481"/>
      <c r="B1999" s="481"/>
      <c r="C1999" s="481"/>
      <c r="D1999" s="481"/>
      <c r="E1999" s="481"/>
      <c r="F1999" s="339"/>
      <c r="G1999" s="340" t="str">
        <f>IF(ISNUMBER(E1999),E1999/'Bulk DivVar Analysis'!$I$7,"")</f>
        <v/>
      </c>
      <c r="H1999" s="338" t="str">
        <f>IF(ISNUMBER(E1999), IF(G1999&gt;'Bulk DivVar Analysis'!$J$9,"Pass","Fail"),"")</f>
        <v/>
      </c>
      <c r="I1999" s="338" t="str">
        <f t="shared" si="33"/>
        <v/>
      </c>
      <c r="J1999" s="339"/>
      <c r="K1999" s="339"/>
      <c r="L1999" s="339"/>
      <c r="M1999" s="339"/>
      <c r="N1999" s="339"/>
      <c r="O1999" s="339"/>
      <c r="P1999" s="339"/>
      <c r="Q1999" s="339"/>
    </row>
    <row r="2000" spans="1:17" ht="13.5" customHeight="1">
      <c r="A2000" s="481"/>
      <c r="B2000" s="481"/>
      <c r="C2000" s="481"/>
      <c r="D2000" s="481"/>
      <c r="E2000" s="481"/>
      <c r="F2000" s="339"/>
      <c r="G2000" s="340" t="str">
        <f>IF(ISNUMBER(E2000),E2000/'Bulk DivVar Analysis'!$I$7,"")</f>
        <v/>
      </c>
      <c r="H2000" s="338" t="str">
        <f>IF(ISNUMBER(E2000), IF(G2000&gt;'Bulk DivVar Analysis'!$J$9,"Pass","Fail"),"")</f>
        <v/>
      </c>
      <c r="I2000" s="338" t="str">
        <f t="shared" si="33"/>
        <v/>
      </c>
      <c r="J2000" s="339"/>
      <c r="K2000" s="339"/>
      <c r="L2000" s="339"/>
      <c r="M2000" s="339"/>
      <c r="N2000" s="339"/>
      <c r="O2000" s="339"/>
      <c r="P2000" s="339"/>
      <c r="Q2000" s="339"/>
    </row>
    <row r="2001" spans="1:17" ht="13.5" customHeight="1">
      <c r="A2001" s="481"/>
      <c r="B2001" s="481"/>
      <c r="C2001" s="481"/>
      <c r="D2001" s="481"/>
      <c r="E2001" s="481"/>
      <c r="F2001" s="339"/>
      <c r="G2001" s="340" t="str">
        <f>IF(ISNUMBER(E2001),E2001/'Bulk DivVar Analysis'!$I$7,"")</f>
        <v/>
      </c>
      <c r="H2001" s="338" t="str">
        <f>IF(ISNUMBER(E2001), IF(G2001&gt;'Bulk DivVar Analysis'!$J$9,"Pass","Fail"),"")</f>
        <v/>
      </c>
      <c r="I2001" s="338" t="str">
        <f t="shared" si="33"/>
        <v/>
      </c>
      <c r="J2001" s="339"/>
      <c r="K2001" s="339"/>
      <c r="L2001" s="339"/>
      <c r="M2001" s="339"/>
      <c r="N2001" s="339"/>
      <c r="O2001" s="339"/>
      <c r="P2001" s="339"/>
      <c r="Q2001" s="339"/>
    </row>
    <row r="2002" spans="1:17" ht="13.5" customHeight="1">
      <c r="A2002" s="481"/>
      <c r="B2002" s="481"/>
      <c r="C2002" s="481"/>
      <c r="D2002" s="481"/>
      <c r="E2002" s="481"/>
      <c r="F2002" s="339"/>
      <c r="G2002" s="340" t="str">
        <f>IF(ISNUMBER(E2002),E2002/'Bulk DivVar Analysis'!$I$7,"")</f>
        <v/>
      </c>
      <c r="H2002" s="338" t="str">
        <f>IF(ISNUMBER(E2002), IF(G2002&gt;'Bulk DivVar Analysis'!$J$9,"Pass","Fail"),"")</f>
        <v/>
      </c>
      <c r="I2002" s="338" t="str">
        <f t="shared" si="33"/>
        <v/>
      </c>
      <c r="J2002" s="339"/>
      <c r="K2002" s="339"/>
      <c r="L2002" s="339"/>
      <c r="M2002" s="339"/>
      <c r="N2002" s="339"/>
      <c r="O2002" s="339"/>
      <c r="P2002" s="339"/>
      <c r="Q2002" s="339"/>
    </row>
    <row r="2003" spans="1:17" ht="13.5" customHeight="1">
      <c r="A2003" s="481"/>
      <c r="B2003" s="481"/>
      <c r="C2003" s="481"/>
      <c r="D2003" s="481"/>
      <c r="E2003" s="481"/>
      <c r="F2003" s="339"/>
      <c r="G2003" s="340" t="str">
        <f>IF(ISNUMBER(E2003),E2003/'Bulk DivVar Analysis'!$I$7,"")</f>
        <v/>
      </c>
      <c r="H2003" s="338" t="str">
        <f>IF(ISNUMBER(E2003), IF(G2003&gt;'Bulk DivVar Analysis'!$J$9,"Pass","Fail"),"")</f>
        <v/>
      </c>
      <c r="I2003" s="338" t="str">
        <f t="shared" si="33"/>
        <v/>
      </c>
      <c r="J2003" s="339"/>
      <c r="K2003" s="339"/>
      <c r="L2003" s="339"/>
      <c r="M2003" s="339"/>
      <c r="N2003" s="339"/>
      <c r="O2003" s="339"/>
      <c r="P2003" s="339"/>
      <c r="Q2003" s="339"/>
    </row>
    <row r="2004" spans="1:17" ht="13.5" customHeight="1">
      <c r="A2004" s="481"/>
      <c r="B2004" s="481"/>
      <c r="C2004" s="481"/>
      <c r="D2004" s="481"/>
      <c r="E2004" s="481"/>
      <c r="F2004" s="339"/>
      <c r="G2004" s="340" t="str">
        <f>IF(ISNUMBER(E2004),E2004/'Bulk DivVar Analysis'!$I$7,"")</f>
        <v/>
      </c>
      <c r="H2004" s="338" t="str">
        <f>IF(ISNUMBER(E2004), IF(G2004&gt;'Bulk DivVar Analysis'!$J$9,"Pass","Fail"),"")</f>
        <v/>
      </c>
      <c r="I2004" s="338" t="str">
        <f t="shared" si="33"/>
        <v/>
      </c>
      <c r="J2004" s="339"/>
      <c r="K2004" s="339"/>
      <c r="L2004" s="339"/>
      <c r="M2004" s="339"/>
      <c r="N2004" s="339"/>
      <c r="O2004" s="339"/>
      <c r="P2004" s="339"/>
      <c r="Q2004" s="339"/>
    </row>
    <row r="2005" spans="1:17" ht="13.5" customHeight="1">
      <c r="A2005" s="481"/>
      <c r="B2005" s="481"/>
      <c r="C2005" s="481"/>
      <c r="D2005" s="481"/>
      <c r="E2005" s="481"/>
      <c r="F2005" s="339"/>
      <c r="G2005" s="340" t="str">
        <f>IF(ISNUMBER(E2005),E2005/'Bulk DivVar Analysis'!$I$7,"")</f>
        <v/>
      </c>
      <c r="H2005" s="338" t="str">
        <f>IF(ISNUMBER(E2005), IF(G2005&gt;'Bulk DivVar Analysis'!$J$9,"Pass","Fail"),"")</f>
        <v/>
      </c>
      <c r="I2005" s="338" t="str">
        <f t="shared" si="33"/>
        <v/>
      </c>
      <c r="J2005" s="339"/>
      <c r="K2005" s="339"/>
      <c r="L2005" s="339"/>
      <c r="M2005" s="339"/>
      <c r="N2005" s="339"/>
      <c r="O2005" s="339"/>
      <c r="P2005" s="339"/>
      <c r="Q2005" s="339"/>
    </row>
    <row r="2006" spans="1:17" ht="13.5" customHeight="1">
      <c r="A2006" s="481"/>
      <c r="B2006" s="481"/>
      <c r="C2006" s="481"/>
      <c r="D2006" s="481"/>
      <c r="E2006" s="481"/>
      <c r="F2006" s="339"/>
      <c r="G2006" s="340" t="str">
        <f>IF(ISNUMBER(E2006),E2006/'Bulk DivVar Analysis'!$I$7,"")</f>
        <v/>
      </c>
      <c r="H2006" s="338" t="str">
        <f>IF(ISNUMBER(E2006), IF(G2006&gt;'Bulk DivVar Analysis'!$J$9,"Pass","Fail"),"")</f>
        <v/>
      </c>
      <c r="I2006" s="338" t="str">
        <f t="shared" si="33"/>
        <v/>
      </c>
      <c r="J2006" s="339"/>
      <c r="K2006" s="339"/>
      <c r="L2006" s="339"/>
      <c r="M2006" s="339"/>
      <c r="N2006" s="339"/>
      <c r="O2006" s="339"/>
      <c r="P2006" s="339"/>
      <c r="Q2006" s="339"/>
    </row>
    <row r="2007" spans="1:17" ht="13.5" customHeight="1">
      <c r="A2007" s="481"/>
      <c r="B2007" s="481"/>
      <c r="C2007" s="481"/>
      <c r="D2007" s="481"/>
      <c r="E2007" s="481"/>
      <c r="F2007" s="339"/>
      <c r="G2007" s="340" t="str">
        <f>IF(ISNUMBER(E2007),E2007/'Bulk DivVar Analysis'!$I$7,"")</f>
        <v/>
      </c>
      <c r="H2007" s="338" t="str">
        <f>IF(ISNUMBER(E2007), IF(G2007&gt;'Bulk DivVar Analysis'!$J$9,"Pass","Fail"),"")</f>
        <v/>
      </c>
      <c r="I2007" s="338" t="str">
        <f t="shared" si="33"/>
        <v/>
      </c>
      <c r="J2007" s="339"/>
      <c r="K2007" s="339"/>
      <c r="L2007" s="339"/>
      <c r="M2007" s="339"/>
      <c r="N2007" s="339"/>
      <c r="O2007" s="339"/>
      <c r="P2007" s="339"/>
      <c r="Q2007" s="339"/>
    </row>
    <row r="2008" spans="1:17" ht="13.5" customHeight="1">
      <c r="A2008" s="481"/>
      <c r="B2008" s="481"/>
      <c r="C2008" s="481"/>
      <c r="D2008" s="481"/>
      <c r="E2008" s="481"/>
      <c r="F2008" s="339"/>
      <c r="G2008" s="340" t="str">
        <f>IF(ISNUMBER(E2008),E2008/'Bulk DivVar Analysis'!$I$7,"")</f>
        <v/>
      </c>
      <c r="H2008" s="338" t="str">
        <f>IF(ISNUMBER(E2008), IF(G2008&gt;'Bulk DivVar Analysis'!$J$9,"Pass","Fail"),"")</f>
        <v/>
      </c>
      <c r="I2008" s="338" t="str">
        <f t="shared" si="33"/>
        <v/>
      </c>
      <c r="J2008" s="339"/>
      <c r="K2008" s="339"/>
      <c r="L2008" s="339"/>
      <c r="M2008" s="339"/>
      <c r="N2008" s="339"/>
      <c r="O2008" s="339"/>
      <c r="P2008" s="339"/>
      <c r="Q2008" s="339"/>
    </row>
    <row r="2009" spans="1:17" ht="13.5" customHeight="1">
      <c r="A2009" s="481"/>
      <c r="B2009" s="481"/>
      <c r="C2009" s="481"/>
      <c r="D2009" s="481"/>
      <c r="E2009" s="481"/>
      <c r="F2009" s="339"/>
      <c r="G2009" s="340" t="str">
        <f>IF(ISNUMBER(E2009),E2009/'Bulk DivVar Analysis'!$I$7,"")</f>
        <v/>
      </c>
      <c r="H2009" s="338" t="str">
        <f>IF(ISNUMBER(E2009), IF(G2009&gt;'Bulk DivVar Analysis'!$J$9,"Pass","Fail"),"")</f>
        <v/>
      </c>
      <c r="I2009" s="338" t="str">
        <f t="shared" si="33"/>
        <v/>
      </c>
      <c r="J2009" s="339"/>
      <c r="K2009" s="339"/>
      <c r="L2009" s="339"/>
      <c r="M2009" s="339"/>
      <c r="N2009" s="339"/>
      <c r="O2009" s="339"/>
      <c r="P2009" s="339"/>
      <c r="Q2009" s="339"/>
    </row>
    <row r="2010" spans="1:17" ht="13.5" customHeight="1">
      <c r="A2010" s="481"/>
      <c r="B2010" s="481"/>
      <c r="C2010" s="481"/>
      <c r="D2010" s="481"/>
      <c r="E2010" s="481"/>
      <c r="F2010" s="339"/>
      <c r="G2010" s="340" t="str">
        <f>IF(ISNUMBER(E2010),E2010/'Bulk DivVar Analysis'!$I$7,"")</f>
        <v/>
      </c>
      <c r="H2010" s="338" t="str">
        <f>IF(ISNUMBER(E2010), IF(G2010&gt;'Bulk DivVar Analysis'!$J$9,"Pass","Fail"),"")</f>
        <v/>
      </c>
      <c r="I2010" s="338" t="str">
        <f t="shared" si="33"/>
        <v/>
      </c>
      <c r="J2010" s="339"/>
      <c r="K2010" s="339"/>
      <c r="L2010" s="339"/>
      <c r="M2010" s="339"/>
      <c r="N2010" s="339"/>
      <c r="O2010" s="339"/>
      <c r="P2010" s="339"/>
      <c r="Q2010" s="339"/>
    </row>
    <row r="2011" spans="1:17" ht="13.5" customHeight="1">
      <c r="A2011" s="481"/>
      <c r="B2011" s="481"/>
      <c r="C2011" s="481"/>
      <c r="D2011" s="481"/>
      <c r="E2011" s="481"/>
      <c r="F2011" s="339"/>
      <c r="G2011" s="340" t="str">
        <f>IF(ISNUMBER(E2011),E2011/'Bulk DivVar Analysis'!$I$7,"")</f>
        <v/>
      </c>
      <c r="H2011" s="338" t="str">
        <f>IF(ISNUMBER(E2011), IF(G2011&gt;'Bulk DivVar Analysis'!$J$9,"Pass","Fail"),"")</f>
        <v/>
      </c>
      <c r="I2011" s="338" t="str">
        <f t="shared" si="33"/>
        <v/>
      </c>
      <c r="J2011" s="339"/>
      <c r="K2011" s="339"/>
      <c r="L2011" s="339"/>
      <c r="M2011" s="339"/>
      <c r="N2011" s="339"/>
      <c r="O2011" s="339"/>
      <c r="P2011" s="339"/>
      <c r="Q2011" s="339"/>
    </row>
    <row r="2012" spans="1:17" ht="13.5" customHeight="1">
      <c r="A2012" s="481"/>
      <c r="B2012" s="481"/>
      <c r="C2012" s="481"/>
      <c r="D2012" s="481"/>
      <c r="E2012" s="481"/>
      <c r="F2012" s="339"/>
      <c r="G2012" s="340" t="str">
        <f>IF(ISNUMBER(E2012),E2012/'Bulk DivVar Analysis'!$I$7,"")</f>
        <v/>
      </c>
      <c r="H2012" s="338" t="str">
        <f>IF(ISNUMBER(E2012), IF(G2012&gt;'Bulk DivVar Analysis'!$J$9,"Pass","Fail"),"")</f>
        <v/>
      </c>
      <c r="I2012" s="338" t="str">
        <f t="shared" si="33"/>
        <v/>
      </c>
      <c r="J2012" s="339"/>
      <c r="K2012" s="339"/>
      <c r="L2012" s="339"/>
      <c r="M2012" s="339"/>
      <c r="N2012" s="339"/>
      <c r="O2012" s="339"/>
      <c r="P2012" s="339"/>
      <c r="Q2012" s="339"/>
    </row>
    <row r="2013" spans="1:17" ht="13.5" customHeight="1">
      <c r="A2013" s="481"/>
      <c r="B2013" s="481"/>
      <c r="C2013" s="481"/>
      <c r="D2013" s="481"/>
      <c r="E2013" s="481"/>
      <c r="F2013" s="339"/>
      <c r="G2013" s="340" t="str">
        <f>IF(ISNUMBER(E2013),E2013/'Bulk DivVar Analysis'!$I$7,"")</f>
        <v/>
      </c>
      <c r="H2013" s="338" t="str">
        <f>IF(ISNUMBER(E2013), IF(G2013&gt;'Bulk DivVar Analysis'!$J$9,"Pass","Fail"),"")</f>
        <v/>
      </c>
      <c r="I2013" s="338" t="str">
        <f t="shared" si="33"/>
        <v/>
      </c>
      <c r="J2013" s="339"/>
      <c r="K2013" s="339"/>
      <c r="L2013" s="339"/>
      <c r="M2013" s="339"/>
      <c r="N2013" s="339"/>
      <c r="O2013" s="339"/>
      <c r="P2013" s="339"/>
      <c r="Q2013" s="339"/>
    </row>
    <row r="2014" spans="1:17" ht="13.5" customHeight="1">
      <c r="A2014" s="481"/>
      <c r="B2014" s="481"/>
      <c r="C2014" s="481"/>
      <c r="D2014" s="481"/>
      <c r="E2014" s="481"/>
      <c r="F2014" s="339"/>
      <c r="G2014" s="340" t="str">
        <f>IF(ISNUMBER(E2014),E2014/'Bulk DivVar Analysis'!$I$7,"")</f>
        <v/>
      </c>
      <c r="H2014" s="338" t="str">
        <f>IF(ISNUMBER(E2014), IF(G2014&gt;'Bulk DivVar Analysis'!$J$9,"Pass","Fail"),"")</f>
        <v/>
      </c>
      <c r="I2014" s="338" t="str">
        <f t="shared" si="33"/>
        <v/>
      </c>
      <c r="J2014" s="339"/>
      <c r="K2014" s="339"/>
      <c r="L2014" s="339"/>
      <c r="M2014" s="339"/>
      <c r="N2014" s="339"/>
      <c r="O2014" s="339"/>
      <c r="P2014" s="339"/>
      <c r="Q2014" s="339"/>
    </row>
    <row r="2015" spans="1:17" ht="13.5" customHeight="1">
      <c r="A2015" s="481"/>
      <c r="B2015" s="481"/>
      <c r="C2015" s="481"/>
      <c r="D2015" s="481"/>
      <c r="E2015" s="481"/>
      <c r="F2015" s="339"/>
      <c r="G2015" s="340" t="str">
        <f>IF(ISNUMBER(E2015),E2015/'Bulk DivVar Analysis'!$I$7,"")</f>
        <v/>
      </c>
      <c r="H2015" s="338" t="str">
        <f>IF(ISNUMBER(E2015), IF(G2015&gt;'Bulk DivVar Analysis'!$J$9,"Pass","Fail"),"")</f>
        <v/>
      </c>
      <c r="I2015" s="338" t="str">
        <f t="shared" si="33"/>
        <v/>
      </c>
      <c r="J2015" s="339"/>
      <c r="K2015" s="339"/>
      <c r="L2015" s="339"/>
      <c r="M2015" s="339"/>
      <c r="N2015" s="339"/>
      <c r="O2015" s="339"/>
      <c r="P2015" s="339"/>
      <c r="Q2015" s="339"/>
    </row>
    <row r="2016" spans="1:17" ht="13.5" customHeight="1">
      <c r="A2016" s="481"/>
      <c r="B2016" s="481"/>
      <c r="C2016" s="481"/>
      <c r="D2016" s="481"/>
      <c r="E2016" s="481"/>
      <c r="F2016" s="339"/>
      <c r="G2016" s="340" t="str">
        <f>IF(ISNUMBER(E2016),E2016/'Bulk DivVar Analysis'!$I$7,"")</f>
        <v/>
      </c>
      <c r="H2016" s="338" t="str">
        <f>IF(ISNUMBER(E2016), IF(G2016&gt;'Bulk DivVar Analysis'!$J$9,"Pass","Fail"),"")</f>
        <v/>
      </c>
      <c r="I2016" s="338" t="str">
        <f t="shared" si="33"/>
        <v/>
      </c>
      <c r="J2016" s="339"/>
      <c r="K2016" s="339"/>
      <c r="L2016" s="339"/>
      <c r="M2016" s="339"/>
      <c r="N2016" s="339"/>
      <c r="O2016" s="339"/>
      <c r="P2016" s="339"/>
      <c r="Q2016" s="339"/>
    </row>
    <row r="2017" spans="1:17" ht="13.5" customHeight="1">
      <c r="A2017" s="481"/>
      <c r="B2017" s="481"/>
      <c r="C2017" s="481"/>
      <c r="D2017" s="481"/>
      <c r="E2017" s="481"/>
      <c r="F2017" s="339"/>
      <c r="G2017" s="340" t="str">
        <f>IF(ISNUMBER(E2017),E2017/'Bulk DivVar Analysis'!$I$7,"")</f>
        <v/>
      </c>
      <c r="H2017" s="338" t="str">
        <f>IF(ISNUMBER(E2017), IF(G2017&gt;'Bulk DivVar Analysis'!$J$9,"Pass","Fail"),"")</f>
        <v/>
      </c>
      <c r="I2017" s="338" t="str">
        <f t="shared" si="33"/>
        <v/>
      </c>
      <c r="J2017" s="339"/>
      <c r="K2017" s="339"/>
      <c r="L2017" s="339"/>
      <c r="M2017" s="339"/>
      <c r="N2017" s="339"/>
      <c r="O2017" s="339"/>
      <c r="P2017" s="339"/>
      <c r="Q2017" s="339"/>
    </row>
    <row r="2018" spans="1:17" ht="13.5" customHeight="1">
      <c r="A2018" s="481"/>
      <c r="B2018" s="481"/>
      <c r="C2018" s="481"/>
      <c r="D2018" s="481"/>
      <c r="E2018" s="481"/>
      <c r="F2018" s="339"/>
      <c r="G2018" s="340" t="str">
        <f>IF(ISNUMBER(E2018),E2018/'Bulk DivVar Analysis'!$I$7,"")</f>
        <v/>
      </c>
      <c r="H2018" s="338" t="str">
        <f>IF(ISNUMBER(E2018), IF(G2018&gt;'Bulk DivVar Analysis'!$J$9,"Pass","Fail"),"")</f>
        <v/>
      </c>
      <c r="I2018" s="338" t="str">
        <f t="shared" si="33"/>
        <v/>
      </c>
      <c r="J2018" s="339"/>
      <c r="K2018" s="339"/>
      <c r="L2018" s="339"/>
      <c r="M2018" s="339"/>
      <c r="N2018" s="339"/>
      <c r="O2018" s="339"/>
      <c r="P2018" s="339"/>
      <c r="Q2018" s="339"/>
    </row>
    <row r="2019" spans="1:17" ht="13.5" customHeight="1">
      <c r="A2019" s="481"/>
      <c r="B2019" s="481"/>
      <c r="C2019" s="481"/>
      <c r="D2019" s="481"/>
      <c r="E2019" s="481"/>
      <c r="F2019" s="339"/>
      <c r="G2019" s="340" t="str">
        <f>IF(ISNUMBER(E2019),E2019/'Bulk DivVar Analysis'!$I$7,"")</f>
        <v/>
      </c>
      <c r="H2019" s="338" t="str">
        <f>IF(ISNUMBER(E2019), IF(G2019&gt;'Bulk DivVar Analysis'!$J$9,"Pass","Fail"),"")</f>
        <v/>
      </c>
      <c r="I2019" s="338" t="str">
        <f t="shared" si="33"/>
        <v/>
      </c>
      <c r="J2019" s="339"/>
      <c r="K2019" s="339"/>
      <c r="L2019" s="339"/>
      <c r="M2019" s="339"/>
      <c r="N2019" s="339"/>
      <c r="O2019" s="339"/>
      <c r="P2019" s="339"/>
      <c r="Q2019" s="339"/>
    </row>
    <row r="2020" spans="1:17" ht="13.5" customHeight="1">
      <c r="A2020" s="481"/>
      <c r="B2020" s="481"/>
      <c r="C2020" s="481"/>
      <c r="D2020" s="481"/>
      <c r="E2020" s="481"/>
      <c r="F2020" s="339"/>
      <c r="G2020" s="340" t="str">
        <f>IF(ISNUMBER(E2020),E2020/'Bulk DivVar Analysis'!$I$7,"")</f>
        <v/>
      </c>
      <c r="H2020" s="338" t="str">
        <f>IF(ISNUMBER(E2020), IF(G2020&gt;'Bulk DivVar Analysis'!$J$9,"Pass","Fail"),"")</f>
        <v/>
      </c>
      <c r="I2020" s="338" t="str">
        <f t="shared" si="33"/>
        <v/>
      </c>
      <c r="J2020" s="339"/>
      <c r="K2020" s="339"/>
      <c r="L2020" s="339"/>
      <c r="M2020" s="339"/>
      <c r="N2020" s="339"/>
      <c r="O2020" s="339"/>
      <c r="P2020" s="339"/>
      <c r="Q2020" s="339"/>
    </row>
    <row r="2021" spans="1:17" ht="13.5" customHeight="1">
      <c r="A2021" s="481"/>
      <c r="B2021" s="481"/>
      <c r="C2021" s="481"/>
      <c r="D2021" s="481"/>
      <c r="E2021" s="481"/>
      <c r="F2021" s="339"/>
      <c r="G2021" s="340" t="str">
        <f>IF(ISNUMBER(E2021),E2021/'Bulk DivVar Analysis'!$I$7,"")</f>
        <v/>
      </c>
      <c r="H2021" s="338" t="str">
        <f>IF(ISNUMBER(E2021), IF(G2021&gt;'Bulk DivVar Analysis'!$J$9,"Pass","Fail"),"")</f>
        <v/>
      </c>
      <c r="I2021" s="338" t="str">
        <f t="shared" si="33"/>
        <v/>
      </c>
      <c r="J2021" s="339"/>
      <c r="K2021" s="339"/>
      <c r="L2021" s="339"/>
      <c r="M2021" s="339"/>
      <c r="N2021" s="339"/>
      <c r="O2021" s="339"/>
      <c r="P2021" s="339"/>
      <c r="Q2021" s="339"/>
    </row>
    <row r="2022" spans="1:17" ht="13.5" customHeight="1">
      <c r="A2022" s="481"/>
      <c r="B2022" s="481"/>
      <c r="C2022" s="481"/>
      <c r="D2022" s="481"/>
      <c r="E2022" s="481"/>
      <c r="F2022" s="339"/>
      <c r="G2022" s="340" t="str">
        <f>IF(ISNUMBER(E2022),E2022/'Bulk DivVar Analysis'!$I$7,"")</f>
        <v/>
      </c>
      <c r="H2022" s="338" t="str">
        <f>IF(ISNUMBER(E2022), IF(G2022&gt;'Bulk DivVar Analysis'!$J$9,"Pass","Fail"),"")</f>
        <v/>
      </c>
      <c r="I2022" s="338" t="str">
        <f t="shared" si="33"/>
        <v/>
      </c>
      <c r="J2022" s="339"/>
      <c r="K2022" s="339"/>
      <c r="L2022" s="339"/>
      <c r="M2022" s="339"/>
      <c r="N2022" s="339"/>
      <c r="O2022" s="339"/>
      <c r="P2022" s="339"/>
      <c r="Q2022" s="339"/>
    </row>
    <row r="2023" spans="1:17" ht="13.5" customHeight="1">
      <c r="A2023" s="481"/>
      <c r="B2023" s="481"/>
      <c r="C2023" s="481"/>
      <c r="D2023" s="481"/>
      <c r="E2023" s="481"/>
      <c r="F2023" s="339"/>
      <c r="G2023" s="340" t="str">
        <f>IF(ISNUMBER(E2023),E2023/'Bulk DivVar Analysis'!$I$7,"")</f>
        <v/>
      </c>
      <c r="H2023" s="338" t="str">
        <f>IF(ISNUMBER(E2023), IF(G2023&gt;'Bulk DivVar Analysis'!$J$9,"Pass","Fail"),"")</f>
        <v/>
      </c>
      <c r="I2023" s="338" t="str">
        <f t="shared" si="33"/>
        <v/>
      </c>
      <c r="J2023" s="339"/>
      <c r="K2023" s="339"/>
      <c r="L2023" s="339"/>
      <c r="M2023" s="339"/>
      <c r="N2023" s="339"/>
      <c r="O2023" s="339"/>
      <c r="P2023" s="339"/>
      <c r="Q2023" s="339"/>
    </row>
    <row r="2024" spans="1:17" ht="13.5" customHeight="1">
      <c r="A2024" s="481"/>
      <c r="B2024" s="481"/>
      <c r="C2024" s="481"/>
      <c r="D2024" s="481"/>
      <c r="E2024" s="481"/>
      <c r="F2024" s="339"/>
      <c r="G2024" s="340" t="str">
        <f>IF(ISNUMBER(E2024),E2024/'Bulk DivVar Analysis'!$I$7,"")</f>
        <v/>
      </c>
      <c r="H2024" s="338" t="str">
        <f>IF(ISNUMBER(E2024), IF(G2024&gt;'Bulk DivVar Analysis'!$J$9,"Pass","Fail"),"")</f>
        <v/>
      </c>
      <c r="I2024" s="338" t="str">
        <f t="shared" si="33"/>
        <v/>
      </c>
      <c r="J2024" s="339"/>
      <c r="K2024" s="339"/>
      <c r="L2024" s="339"/>
      <c r="M2024" s="339"/>
      <c r="N2024" s="339"/>
      <c r="O2024" s="339"/>
      <c r="P2024" s="339"/>
      <c r="Q2024" s="339"/>
    </row>
    <row r="2025" spans="1:17" ht="13.5" customHeight="1">
      <c r="A2025" s="481"/>
      <c r="B2025" s="481"/>
      <c r="C2025" s="481"/>
      <c r="D2025" s="481"/>
      <c r="E2025" s="481"/>
      <c r="F2025" s="339"/>
      <c r="G2025" s="340" t="str">
        <f>IF(ISNUMBER(E2025),E2025/'Bulk DivVar Analysis'!$I$7,"")</f>
        <v/>
      </c>
      <c r="H2025" s="338" t="str">
        <f>IF(ISNUMBER(E2025), IF(G2025&gt;'Bulk DivVar Analysis'!$J$9,"Pass","Fail"),"")</f>
        <v/>
      </c>
      <c r="I2025" s="338" t="str">
        <f t="shared" si="33"/>
        <v/>
      </c>
      <c r="J2025" s="339"/>
      <c r="K2025" s="339"/>
      <c r="L2025" s="339"/>
      <c r="M2025" s="339"/>
      <c r="N2025" s="339"/>
      <c r="O2025" s="339"/>
      <c r="P2025" s="339"/>
      <c r="Q2025" s="339"/>
    </row>
    <row r="2026" spans="1:17" ht="13.5" customHeight="1">
      <c r="A2026" s="481"/>
      <c r="B2026" s="481"/>
      <c r="C2026" s="481"/>
      <c r="D2026" s="481"/>
      <c r="E2026" s="481"/>
      <c r="F2026" s="339"/>
      <c r="G2026" s="340" t="str">
        <f>IF(ISNUMBER(E2026),E2026/'Bulk DivVar Analysis'!$I$7,"")</f>
        <v/>
      </c>
      <c r="H2026" s="338" t="str">
        <f>IF(ISNUMBER(E2026), IF(G2026&gt;'Bulk DivVar Analysis'!$J$9,"Pass","Fail"),"")</f>
        <v/>
      </c>
      <c r="I2026" s="338" t="str">
        <f t="shared" si="33"/>
        <v/>
      </c>
      <c r="J2026" s="339"/>
      <c r="K2026" s="339"/>
      <c r="L2026" s="339"/>
      <c r="M2026" s="339"/>
      <c r="N2026" s="339"/>
      <c r="O2026" s="339"/>
      <c r="P2026" s="339"/>
      <c r="Q2026" s="339"/>
    </row>
    <row r="2027" spans="1:17" ht="13.5" customHeight="1">
      <c r="A2027" s="481"/>
      <c r="B2027" s="481"/>
      <c r="C2027" s="481"/>
      <c r="D2027" s="481"/>
      <c r="E2027" s="481"/>
      <c r="F2027" s="339"/>
      <c r="G2027" s="340" t="str">
        <f>IF(ISNUMBER(E2027),E2027/'Bulk DivVar Analysis'!$I$7,"")</f>
        <v/>
      </c>
      <c r="H2027" s="338" t="str">
        <f>IF(ISNUMBER(E2027), IF(G2027&gt;'Bulk DivVar Analysis'!$J$9,"Pass","Fail"),"")</f>
        <v/>
      </c>
      <c r="I2027" s="338" t="str">
        <f t="shared" si="33"/>
        <v/>
      </c>
      <c r="J2027" s="339"/>
      <c r="K2027" s="339"/>
      <c r="L2027" s="339"/>
      <c r="M2027" s="339"/>
      <c r="N2027" s="339"/>
      <c r="O2027" s="339"/>
      <c r="P2027" s="339"/>
      <c r="Q2027" s="339"/>
    </row>
    <row r="2028" spans="1:17" ht="13.5" customHeight="1">
      <c r="A2028" s="481"/>
      <c r="B2028" s="481"/>
      <c r="C2028" s="481"/>
      <c r="D2028" s="481"/>
      <c r="E2028" s="481"/>
      <c r="F2028" s="339"/>
      <c r="G2028" s="340" t="str">
        <f>IF(ISNUMBER(E2028),E2028/'Bulk DivVar Analysis'!$I$7,"")</f>
        <v/>
      </c>
      <c r="H2028" s="338" t="str">
        <f>IF(ISNUMBER(E2028), IF(G2028&gt;'Bulk DivVar Analysis'!$J$9,"Pass","Fail"),"")</f>
        <v/>
      </c>
      <c r="I2028" s="338" t="str">
        <f t="shared" si="33"/>
        <v/>
      </c>
      <c r="J2028" s="339"/>
      <c r="K2028" s="339"/>
      <c r="L2028" s="339"/>
      <c r="M2028" s="339"/>
      <c r="N2028" s="339"/>
      <c r="O2028" s="339"/>
      <c r="P2028" s="339"/>
      <c r="Q2028" s="339"/>
    </row>
    <row r="2029" spans="1:17" ht="13.5" customHeight="1">
      <c r="A2029" s="481"/>
      <c r="B2029" s="481"/>
      <c r="C2029" s="481"/>
      <c r="D2029" s="481"/>
      <c r="E2029" s="481"/>
      <c r="F2029" s="339"/>
      <c r="G2029" s="340" t="str">
        <f>IF(ISNUMBER(E2029),E2029/'Bulk DivVar Analysis'!$I$7,"")</f>
        <v/>
      </c>
      <c r="H2029" s="338" t="str">
        <f>IF(ISNUMBER(E2029), IF(G2029&gt;'Bulk DivVar Analysis'!$J$9,"Pass","Fail"),"")</f>
        <v/>
      </c>
      <c r="I2029" s="338" t="str">
        <f t="shared" si="33"/>
        <v/>
      </c>
      <c r="J2029" s="339"/>
      <c r="K2029" s="339"/>
      <c r="L2029" s="339"/>
      <c r="M2029" s="339"/>
      <c r="N2029" s="339"/>
      <c r="O2029" s="339"/>
      <c r="P2029" s="339"/>
      <c r="Q2029" s="339"/>
    </row>
    <row r="2030" spans="1:17" ht="13.5" customHeight="1">
      <c r="A2030" s="481"/>
      <c r="B2030" s="481"/>
      <c r="C2030" s="481"/>
      <c r="D2030" s="481"/>
      <c r="E2030" s="481"/>
      <c r="F2030" s="339"/>
      <c r="G2030" s="340" t="str">
        <f>IF(ISNUMBER(E2030),E2030/'Bulk DivVar Analysis'!$I$7,"")</f>
        <v/>
      </c>
      <c r="H2030" s="338" t="str">
        <f>IF(ISNUMBER(E2030), IF(G2030&gt;'Bulk DivVar Analysis'!$J$9,"Pass","Fail"),"")</f>
        <v/>
      </c>
      <c r="I2030" s="338" t="str">
        <f t="shared" si="33"/>
        <v/>
      </c>
      <c r="J2030" s="339"/>
      <c r="K2030" s="339"/>
      <c r="L2030" s="339"/>
      <c r="M2030" s="339"/>
      <c r="N2030" s="339"/>
      <c r="O2030" s="339"/>
      <c r="P2030" s="339"/>
      <c r="Q2030" s="339"/>
    </row>
    <row r="2031" spans="1:17" ht="13.5" customHeight="1">
      <c r="A2031" s="481"/>
      <c r="B2031" s="481"/>
      <c r="C2031" s="481"/>
      <c r="D2031" s="481"/>
      <c r="E2031" s="481"/>
      <c r="F2031" s="339"/>
      <c r="G2031" s="340" t="str">
        <f>IF(ISNUMBER(E2031),E2031/'Bulk DivVar Analysis'!$I$7,"")</f>
        <v/>
      </c>
      <c r="H2031" s="338" t="str">
        <f>IF(ISNUMBER(E2031), IF(G2031&gt;'Bulk DivVar Analysis'!$J$9,"Pass","Fail"),"")</f>
        <v/>
      </c>
      <c r="I2031" s="338" t="str">
        <f t="shared" si="33"/>
        <v/>
      </c>
      <c r="J2031" s="339"/>
      <c r="K2031" s="339"/>
      <c r="L2031" s="339"/>
      <c r="M2031" s="339"/>
      <c r="N2031" s="339"/>
      <c r="O2031" s="339"/>
      <c r="P2031" s="339"/>
      <c r="Q2031" s="339"/>
    </row>
    <row r="2032" spans="1:17" ht="13.5" customHeight="1">
      <c r="A2032" s="481"/>
      <c r="B2032" s="481"/>
      <c r="C2032" s="481"/>
      <c r="D2032" s="481"/>
      <c r="E2032" s="481"/>
      <c r="F2032" s="339"/>
      <c r="G2032" s="340" t="str">
        <f>IF(ISNUMBER(E2032),E2032/'Bulk DivVar Analysis'!$I$7,"")</f>
        <v/>
      </c>
      <c r="H2032" s="338" t="str">
        <f>IF(ISNUMBER(E2032), IF(G2032&gt;'Bulk DivVar Analysis'!$J$9,"Pass","Fail"),"")</f>
        <v/>
      </c>
      <c r="I2032" s="338" t="str">
        <f t="shared" si="33"/>
        <v/>
      </c>
      <c r="J2032" s="339"/>
      <c r="K2032" s="339"/>
      <c r="L2032" s="339"/>
      <c r="M2032" s="339"/>
      <c r="N2032" s="339"/>
      <c r="O2032" s="339"/>
      <c r="P2032" s="339"/>
      <c r="Q2032" s="339"/>
    </row>
    <row r="2033" spans="1:17" ht="13.5" customHeight="1">
      <c r="A2033" s="481"/>
      <c r="B2033" s="481"/>
      <c r="C2033" s="481"/>
      <c r="D2033" s="481"/>
      <c r="E2033" s="481"/>
      <c r="F2033" s="339"/>
      <c r="G2033" s="340" t="str">
        <f>IF(ISNUMBER(E2033),E2033/'Bulk DivVar Analysis'!$I$7,"")</f>
        <v/>
      </c>
      <c r="H2033" s="338" t="str">
        <f>IF(ISNUMBER(E2033), IF(G2033&gt;'Bulk DivVar Analysis'!$J$9,"Pass","Fail"),"")</f>
        <v/>
      </c>
      <c r="I2033" s="338" t="str">
        <f t="shared" si="33"/>
        <v/>
      </c>
      <c r="J2033" s="339"/>
      <c r="K2033" s="339"/>
      <c r="L2033" s="339"/>
      <c r="M2033" s="339"/>
      <c r="N2033" s="339"/>
      <c r="O2033" s="339"/>
      <c r="P2033" s="339"/>
      <c r="Q2033" s="339"/>
    </row>
    <row r="2034" spans="1:17" ht="13.5" customHeight="1">
      <c r="A2034" s="481"/>
      <c r="B2034" s="481"/>
      <c r="C2034" s="481"/>
      <c r="D2034" s="481"/>
      <c r="E2034" s="481"/>
      <c r="F2034" s="339"/>
      <c r="G2034" s="340" t="str">
        <f>IF(ISNUMBER(E2034),E2034/'Bulk DivVar Analysis'!$I$7,"")</f>
        <v/>
      </c>
      <c r="H2034" s="338" t="str">
        <f>IF(ISNUMBER(E2034), IF(G2034&gt;'Bulk DivVar Analysis'!$J$9,"Pass","Fail"),"")</f>
        <v/>
      </c>
      <c r="I2034" s="338" t="str">
        <f t="shared" si="33"/>
        <v/>
      </c>
      <c r="J2034" s="339"/>
      <c r="K2034" s="339"/>
      <c r="L2034" s="339"/>
      <c r="M2034" s="339"/>
      <c r="N2034" s="339"/>
      <c r="O2034" s="339"/>
      <c r="P2034" s="339"/>
      <c r="Q2034" s="339"/>
    </row>
    <row r="2035" spans="1:17" ht="13.5" customHeight="1">
      <c r="A2035" s="481"/>
      <c r="B2035" s="481"/>
      <c r="C2035" s="481"/>
      <c r="D2035" s="481"/>
      <c r="E2035" s="481"/>
      <c r="F2035" s="339"/>
      <c r="G2035" s="340" t="str">
        <f>IF(ISNUMBER(E2035),E2035/'Bulk DivVar Analysis'!$I$7,"")</f>
        <v/>
      </c>
      <c r="H2035" s="338" t="str">
        <f>IF(ISNUMBER(E2035), IF(G2035&gt;'Bulk DivVar Analysis'!$J$9,"Pass","Fail"),"")</f>
        <v/>
      </c>
      <c r="I2035" s="338" t="str">
        <f t="shared" si="33"/>
        <v/>
      </c>
      <c r="J2035" s="339"/>
      <c r="K2035" s="339"/>
      <c r="L2035" s="339"/>
      <c r="M2035" s="339"/>
      <c r="N2035" s="339"/>
      <c r="O2035" s="339"/>
      <c r="P2035" s="339"/>
      <c r="Q2035" s="339"/>
    </row>
    <row r="2036" spans="1:17" ht="13.5" customHeight="1">
      <c r="A2036" s="481"/>
      <c r="B2036" s="481"/>
      <c r="C2036" s="481"/>
      <c r="D2036" s="481"/>
      <c r="E2036" s="481"/>
      <c r="F2036" s="339"/>
      <c r="G2036" s="340" t="str">
        <f>IF(ISNUMBER(E2036),E2036/'Bulk DivVar Analysis'!$I$7,"")</f>
        <v/>
      </c>
      <c r="H2036" s="338" t="str">
        <f>IF(ISNUMBER(E2036), IF(G2036&gt;'Bulk DivVar Analysis'!$J$9,"Pass","Fail"),"")</f>
        <v/>
      </c>
      <c r="I2036" s="338" t="str">
        <f t="shared" si="33"/>
        <v/>
      </c>
      <c r="J2036" s="339"/>
      <c r="K2036" s="339"/>
      <c r="L2036" s="339"/>
      <c r="M2036" s="339"/>
      <c r="N2036" s="339"/>
      <c r="O2036" s="339"/>
      <c r="P2036" s="339"/>
      <c r="Q2036" s="339"/>
    </row>
    <row r="2037" spans="1:17" ht="13.5" customHeight="1">
      <c r="A2037" s="481"/>
      <c r="B2037" s="481"/>
      <c r="C2037" s="481"/>
      <c r="D2037" s="481"/>
      <c r="E2037" s="481"/>
      <c r="F2037" s="339"/>
      <c r="G2037" s="340" t="str">
        <f>IF(ISNUMBER(E2037),E2037/'Bulk DivVar Analysis'!$I$7,"")</f>
        <v/>
      </c>
      <c r="H2037" s="338" t="str">
        <f>IF(ISNUMBER(E2037), IF(G2037&gt;'Bulk DivVar Analysis'!$J$9,"Pass","Fail"),"")</f>
        <v/>
      </c>
      <c r="I2037" s="338" t="str">
        <f t="shared" si="33"/>
        <v/>
      </c>
      <c r="J2037" s="339"/>
      <c r="K2037" s="339"/>
      <c r="L2037" s="339"/>
      <c r="M2037" s="339"/>
      <c r="N2037" s="339"/>
      <c r="O2037" s="339"/>
      <c r="P2037" s="339"/>
      <c r="Q2037" s="339"/>
    </row>
    <row r="2038" spans="1:17" ht="13.5" customHeight="1">
      <c r="A2038" s="481"/>
      <c r="B2038" s="481"/>
      <c r="C2038" s="481"/>
      <c r="D2038" s="481"/>
      <c r="E2038" s="481"/>
      <c r="F2038" s="339"/>
      <c r="G2038" s="340" t="str">
        <f>IF(ISNUMBER(E2038),E2038/'Bulk DivVar Analysis'!$I$7,"")</f>
        <v/>
      </c>
      <c r="H2038" s="338" t="str">
        <f>IF(ISNUMBER(E2038), IF(G2038&gt;'Bulk DivVar Analysis'!$J$9,"Pass","Fail"),"")</f>
        <v/>
      </c>
      <c r="I2038" s="338" t="str">
        <f t="shared" si="33"/>
        <v/>
      </c>
      <c r="J2038" s="339"/>
      <c r="K2038" s="339"/>
      <c r="L2038" s="339"/>
      <c r="M2038" s="339"/>
      <c r="N2038" s="339"/>
      <c r="O2038" s="339"/>
      <c r="P2038" s="339"/>
      <c r="Q2038" s="339"/>
    </row>
    <row r="2039" spans="1:17" ht="13.5" customHeight="1">
      <c r="A2039" s="481"/>
      <c r="B2039" s="481"/>
      <c r="C2039" s="481"/>
      <c r="D2039" s="481"/>
      <c r="E2039" s="481"/>
      <c r="F2039" s="339"/>
      <c r="G2039" s="340" t="str">
        <f>IF(ISNUMBER(E2039),E2039/'Bulk DivVar Analysis'!$I$7,"")</f>
        <v/>
      </c>
      <c r="H2039" s="338" t="str">
        <f>IF(ISNUMBER(E2039), IF(G2039&gt;'Bulk DivVar Analysis'!$J$9,"Pass","Fail"),"")</f>
        <v/>
      </c>
      <c r="I2039" s="338" t="str">
        <f t="shared" si="33"/>
        <v/>
      </c>
      <c r="J2039" s="339"/>
      <c r="K2039" s="339"/>
      <c r="L2039" s="339"/>
      <c r="M2039" s="339"/>
      <c r="N2039" s="339"/>
      <c r="O2039" s="339"/>
      <c r="P2039" s="339"/>
      <c r="Q2039" s="339"/>
    </row>
    <row r="2040" spans="1:17" ht="13.5" customHeight="1">
      <c r="A2040" s="481"/>
      <c r="B2040" s="481"/>
      <c r="C2040" s="481"/>
      <c r="D2040" s="481"/>
      <c r="E2040" s="481"/>
      <c r="F2040" s="339"/>
      <c r="G2040" s="340" t="str">
        <f>IF(ISNUMBER(E2040),E2040/'Bulk DivVar Analysis'!$I$7,"")</f>
        <v/>
      </c>
      <c r="H2040" s="338" t="str">
        <f>IF(ISNUMBER(E2040), IF(G2040&gt;'Bulk DivVar Analysis'!$J$9,"Pass","Fail"),"")</f>
        <v/>
      </c>
      <c r="I2040" s="338" t="str">
        <f t="shared" si="33"/>
        <v/>
      </c>
      <c r="J2040" s="339"/>
      <c r="K2040" s="339"/>
      <c r="L2040" s="339"/>
      <c r="M2040" s="339"/>
      <c r="N2040" s="339"/>
      <c r="O2040" s="339"/>
      <c r="P2040" s="339"/>
      <c r="Q2040" s="339"/>
    </row>
    <row r="2041" spans="1:17" ht="13.5" customHeight="1">
      <c r="A2041" s="481"/>
      <c r="B2041" s="481"/>
      <c r="C2041" s="481"/>
      <c r="D2041" s="481"/>
      <c r="E2041" s="481"/>
      <c r="F2041" s="339"/>
      <c r="G2041" s="340" t="str">
        <f>IF(ISNUMBER(E2041),E2041/'Bulk DivVar Analysis'!$I$7,"")</f>
        <v/>
      </c>
      <c r="H2041" s="338" t="str">
        <f>IF(ISNUMBER(E2041), IF(G2041&gt;'Bulk DivVar Analysis'!$J$9,"Pass","Fail"),"")</f>
        <v/>
      </c>
      <c r="I2041" s="338" t="str">
        <f t="shared" si="33"/>
        <v/>
      </c>
      <c r="J2041" s="339"/>
      <c r="K2041" s="339"/>
      <c r="L2041" s="339"/>
      <c r="M2041" s="339"/>
      <c r="N2041" s="339"/>
      <c r="O2041" s="339"/>
      <c r="P2041" s="339"/>
      <c r="Q2041" s="339"/>
    </row>
    <row r="2042" spans="1:17" ht="13.5" customHeight="1">
      <c r="A2042" s="481"/>
      <c r="B2042" s="481"/>
      <c r="C2042" s="481"/>
      <c r="D2042" s="481"/>
      <c r="E2042" s="481"/>
      <c r="F2042" s="339"/>
      <c r="G2042" s="340" t="str">
        <f>IF(ISNUMBER(E2042),E2042/'Bulk DivVar Analysis'!$I$7,"")</f>
        <v/>
      </c>
      <c r="H2042" s="338" t="str">
        <f>IF(ISNUMBER(E2042), IF(G2042&gt;'Bulk DivVar Analysis'!$J$9,"Pass","Fail"),"")</f>
        <v/>
      </c>
      <c r="I2042" s="338" t="str">
        <f t="shared" si="33"/>
        <v/>
      </c>
      <c r="J2042" s="339"/>
      <c r="K2042" s="339"/>
      <c r="L2042" s="339"/>
      <c r="M2042" s="339"/>
      <c r="N2042" s="339"/>
      <c r="O2042" s="339"/>
      <c r="P2042" s="339"/>
      <c r="Q2042" s="339"/>
    </row>
    <row r="2043" spans="1:17" ht="13.5" customHeight="1">
      <c r="A2043" s="481"/>
      <c r="B2043" s="481"/>
      <c r="C2043" s="481"/>
      <c r="D2043" s="481"/>
      <c r="E2043" s="481"/>
      <c r="F2043" s="339"/>
      <c r="G2043" s="340" t="str">
        <f>IF(ISNUMBER(E2043),E2043/'Bulk DivVar Analysis'!$I$7,"")</f>
        <v/>
      </c>
      <c r="H2043" s="338" t="str">
        <f>IF(ISNUMBER(E2043), IF(G2043&gt;'Bulk DivVar Analysis'!$J$9,"Pass","Fail"),"")</f>
        <v/>
      </c>
      <c r="I2043" s="338" t="str">
        <f t="shared" si="33"/>
        <v/>
      </c>
      <c r="J2043" s="339"/>
      <c r="K2043" s="339"/>
      <c r="L2043" s="339"/>
      <c r="M2043" s="339"/>
      <c r="N2043" s="339"/>
      <c r="O2043" s="339"/>
      <c r="P2043" s="339"/>
      <c r="Q2043" s="339"/>
    </row>
    <row r="2044" spans="1:17" ht="13.5" customHeight="1">
      <c r="A2044" s="481"/>
      <c r="B2044" s="481"/>
      <c r="C2044" s="481"/>
      <c r="D2044" s="481"/>
      <c r="E2044" s="481"/>
      <c r="F2044" s="339"/>
      <c r="G2044" s="340" t="str">
        <f>IF(ISNUMBER(E2044),E2044/'Bulk DivVar Analysis'!$I$7,"")</f>
        <v/>
      </c>
      <c r="H2044" s="338" t="str">
        <f>IF(ISNUMBER(E2044), IF(G2044&gt;'Bulk DivVar Analysis'!$J$9,"Pass","Fail"),"")</f>
        <v/>
      </c>
      <c r="I2044" s="338" t="str">
        <f t="shared" si="33"/>
        <v/>
      </c>
      <c r="J2044" s="339"/>
      <c r="K2044" s="339"/>
      <c r="L2044" s="339"/>
      <c r="M2044" s="339"/>
      <c r="N2044" s="339"/>
      <c r="O2044" s="339"/>
      <c r="P2044" s="339"/>
      <c r="Q2044" s="339"/>
    </row>
    <row r="2045" spans="1:17" ht="13.5" customHeight="1">
      <c r="A2045" s="481"/>
      <c r="B2045" s="481"/>
      <c r="C2045" s="481"/>
      <c r="D2045" s="481"/>
      <c r="E2045" s="481"/>
      <c r="F2045" s="339"/>
      <c r="G2045" s="340" t="str">
        <f>IF(ISNUMBER(E2045),E2045/'Bulk DivVar Analysis'!$I$7,"")</f>
        <v/>
      </c>
      <c r="H2045" s="338" t="str">
        <f>IF(ISNUMBER(E2045), IF(G2045&gt;'Bulk DivVar Analysis'!$J$9,"Pass","Fail"),"")</f>
        <v/>
      </c>
      <c r="I2045" s="338" t="str">
        <f t="shared" si="33"/>
        <v/>
      </c>
      <c r="J2045" s="339"/>
      <c r="K2045" s="339"/>
      <c r="L2045" s="339"/>
      <c r="M2045" s="339"/>
      <c r="N2045" s="339"/>
      <c r="O2045" s="339"/>
      <c r="P2045" s="339"/>
      <c r="Q2045" s="339"/>
    </row>
    <row r="2046" spans="1:17" ht="13.5" customHeight="1">
      <c r="A2046" s="481"/>
      <c r="B2046" s="481"/>
      <c r="C2046" s="481"/>
      <c r="D2046" s="481"/>
      <c r="E2046" s="481"/>
      <c r="F2046" s="339"/>
      <c r="G2046" s="340" t="str">
        <f>IF(ISNUMBER(E2046),E2046/'Bulk DivVar Analysis'!$I$7,"")</f>
        <v/>
      </c>
      <c r="H2046" s="338" t="str">
        <f>IF(ISNUMBER(E2046), IF(G2046&gt;'Bulk DivVar Analysis'!$J$9,"Pass","Fail"),"")</f>
        <v/>
      </c>
      <c r="I2046" s="338" t="str">
        <f t="shared" si="33"/>
        <v/>
      </c>
      <c r="J2046" s="339"/>
      <c r="K2046" s="339"/>
      <c r="L2046" s="339"/>
      <c r="M2046" s="339"/>
      <c r="N2046" s="339"/>
      <c r="O2046" s="339"/>
      <c r="P2046" s="339"/>
      <c r="Q2046" s="339"/>
    </row>
    <row r="2047" spans="1:17" ht="13.5" customHeight="1">
      <c r="A2047" s="481"/>
      <c r="B2047" s="481"/>
      <c r="C2047" s="481"/>
      <c r="D2047" s="481"/>
      <c r="E2047" s="481"/>
      <c r="F2047" s="339"/>
      <c r="G2047" s="340" t="str">
        <f>IF(ISNUMBER(E2047),E2047/'Bulk DivVar Analysis'!$I$7,"")</f>
        <v/>
      </c>
      <c r="H2047" s="338" t="str">
        <f>IF(ISNUMBER(E2047), IF(G2047&gt;'Bulk DivVar Analysis'!$J$9,"Pass","Fail"),"")</f>
        <v/>
      </c>
      <c r="I2047" s="338" t="str">
        <f t="shared" si="33"/>
        <v/>
      </c>
      <c r="J2047" s="339"/>
      <c r="K2047" s="339"/>
      <c r="L2047" s="339"/>
      <c r="M2047" s="339"/>
      <c r="N2047" s="339"/>
      <c r="O2047" s="339"/>
      <c r="P2047" s="339"/>
      <c r="Q2047" s="339"/>
    </row>
    <row r="2048" spans="1:17" ht="13.5" customHeight="1">
      <c r="A2048" s="481"/>
      <c r="B2048" s="481"/>
      <c r="C2048" s="481"/>
      <c r="D2048" s="481"/>
      <c r="E2048" s="481"/>
      <c r="F2048" s="339"/>
      <c r="G2048" s="340" t="str">
        <f>IF(ISNUMBER(E2048),E2048/'Bulk DivVar Analysis'!$I$7,"")</f>
        <v/>
      </c>
      <c r="H2048" s="338" t="str">
        <f>IF(ISNUMBER(E2048), IF(G2048&gt;'Bulk DivVar Analysis'!$J$9,"Pass","Fail"),"")</f>
        <v/>
      </c>
      <c r="I2048" s="338" t="str">
        <f t="shared" si="33"/>
        <v/>
      </c>
      <c r="J2048" s="339"/>
      <c r="K2048" s="339"/>
      <c r="L2048" s="339"/>
      <c r="M2048" s="339"/>
      <c r="N2048" s="339"/>
      <c r="O2048" s="339"/>
      <c r="P2048" s="339"/>
      <c r="Q2048" s="339"/>
    </row>
    <row r="2049" spans="1:17" ht="13.5" customHeight="1">
      <c r="A2049" s="481"/>
      <c r="B2049" s="481"/>
      <c r="C2049" s="481"/>
      <c r="D2049" s="481"/>
      <c r="E2049" s="481"/>
      <c r="F2049" s="339"/>
      <c r="G2049" s="340" t="str">
        <f>IF(ISNUMBER(E2049),E2049/'Bulk DivVar Analysis'!$I$7,"")</f>
        <v/>
      </c>
      <c r="H2049" s="338" t="str">
        <f>IF(ISNUMBER(E2049), IF(G2049&gt;'Bulk DivVar Analysis'!$J$9,"Pass","Fail"),"")</f>
        <v/>
      </c>
      <c r="I2049" s="338" t="str">
        <f t="shared" si="33"/>
        <v/>
      </c>
      <c r="J2049" s="339"/>
      <c r="K2049" s="339"/>
      <c r="L2049" s="339"/>
      <c r="M2049" s="339"/>
      <c r="N2049" s="339"/>
      <c r="O2049" s="339"/>
      <c r="P2049" s="339"/>
      <c r="Q2049" s="339"/>
    </row>
    <row r="2050" spans="1:17" ht="13.5" customHeight="1">
      <c r="A2050" s="481"/>
      <c r="B2050" s="481"/>
      <c r="C2050" s="481"/>
      <c r="D2050" s="481"/>
      <c r="E2050" s="481"/>
      <c r="F2050" s="339"/>
      <c r="G2050" s="340" t="str">
        <f>IF(ISNUMBER(E2050),E2050/'Bulk DivVar Analysis'!$I$7,"")</f>
        <v/>
      </c>
      <c r="H2050" s="338" t="str">
        <f>IF(ISNUMBER(E2050), IF(G2050&gt;'Bulk DivVar Analysis'!$J$9,"Pass","Fail"),"")</f>
        <v/>
      </c>
      <c r="I2050" s="338" t="str">
        <f t="shared" si="33"/>
        <v/>
      </c>
      <c r="J2050" s="339"/>
      <c r="K2050" s="339"/>
      <c r="L2050" s="339"/>
      <c r="M2050" s="339"/>
      <c r="N2050" s="339"/>
      <c r="O2050" s="339"/>
      <c r="P2050" s="339"/>
      <c r="Q2050" s="339"/>
    </row>
    <row r="2051" spans="1:17" ht="13.5" customHeight="1">
      <c r="A2051" s="481"/>
      <c r="B2051" s="481"/>
      <c r="C2051" s="481"/>
      <c r="D2051" s="481"/>
      <c r="E2051" s="481"/>
      <c r="F2051" s="339"/>
      <c r="G2051" s="340" t="str">
        <f>IF(ISNUMBER(E2051),E2051/'Bulk DivVar Analysis'!$I$7,"")</f>
        <v/>
      </c>
      <c r="H2051" s="338" t="str">
        <f>IF(ISNUMBER(E2051), IF(G2051&gt;'Bulk DivVar Analysis'!$J$9,"Pass","Fail"),"")</f>
        <v/>
      </c>
      <c r="I2051" s="338" t="str">
        <f t="shared" ref="I2051:I2114" si="34">_xlfn.TEXTJOIN("_",TRUE,B2051,C2051)</f>
        <v/>
      </c>
      <c r="J2051" s="339"/>
      <c r="K2051" s="339"/>
      <c r="L2051" s="339"/>
      <c r="M2051" s="339"/>
      <c r="N2051" s="339"/>
      <c r="O2051" s="339"/>
      <c r="P2051" s="339"/>
      <c r="Q2051" s="339"/>
    </row>
    <row r="2052" spans="1:17" ht="13.5" customHeight="1">
      <c r="A2052" s="481"/>
      <c r="B2052" s="481"/>
      <c r="C2052" s="481"/>
      <c r="D2052" s="481"/>
      <c r="E2052" s="481"/>
      <c r="F2052" s="339"/>
      <c r="G2052" s="340" t="str">
        <f>IF(ISNUMBER(E2052),E2052/'Bulk DivVar Analysis'!$I$7,"")</f>
        <v/>
      </c>
      <c r="H2052" s="338" t="str">
        <f>IF(ISNUMBER(E2052), IF(G2052&gt;'Bulk DivVar Analysis'!$J$9,"Pass","Fail"),"")</f>
        <v/>
      </c>
      <c r="I2052" s="338" t="str">
        <f t="shared" si="34"/>
        <v/>
      </c>
      <c r="J2052" s="339"/>
      <c r="K2052" s="339"/>
      <c r="L2052" s="339"/>
      <c r="M2052" s="339"/>
      <c r="N2052" s="339"/>
      <c r="O2052" s="339"/>
      <c r="P2052" s="339"/>
      <c r="Q2052" s="339"/>
    </row>
    <row r="2053" spans="1:17" ht="13.5" customHeight="1">
      <c r="A2053" s="481"/>
      <c r="B2053" s="481"/>
      <c r="C2053" s="481"/>
      <c r="D2053" s="481"/>
      <c r="E2053" s="481"/>
      <c r="F2053" s="339"/>
      <c r="G2053" s="340" t="str">
        <f>IF(ISNUMBER(E2053),E2053/'Bulk DivVar Analysis'!$I$7,"")</f>
        <v/>
      </c>
      <c r="H2053" s="338" t="str">
        <f>IF(ISNUMBER(E2053), IF(G2053&gt;'Bulk DivVar Analysis'!$J$9,"Pass","Fail"),"")</f>
        <v/>
      </c>
      <c r="I2053" s="338" t="str">
        <f t="shared" si="34"/>
        <v/>
      </c>
      <c r="J2053" s="339"/>
      <c r="K2053" s="339"/>
      <c r="L2053" s="339"/>
      <c r="M2053" s="339"/>
      <c r="N2053" s="339"/>
      <c r="O2053" s="339"/>
      <c r="P2053" s="339"/>
      <c r="Q2053" s="339"/>
    </row>
    <row r="2054" spans="1:17" ht="13.5" customHeight="1">
      <c r="A2054" s="481"/>
      <c r="B2054" s="481"/>
      <c r="C2054" s="481"/>
      <c r="D2054" s="481"/>
      <c r="E2054" s="481"/>
      <c r="F2054" s="339"/>
      <c r="G2054" s="340" t="str">
        <f>IF(ISNUMBER(E2054),E2054/'Bulk DivVar Analysis'!$I$7,"")</f>
        <v/>
      </c>
      <c r="H2054" s="338" t="str">
        <f>IF(ISNUMBER(E2054), IF(G2054&gt;'Bulk DivVar Analysis'!$J$9,"Pass","Fail"),"")</f>
        <v/>
      </c>
      <c r="I2054" s="338" t="str">
        <f t="shared" si="34"/>
        <v/>
      </c>
      <c r="J2054" s="339"/>
      <c r="K2054" s="339"/>
      <c r="L2054" s="339"/>
      <c r="M2054" s="339"/>
      <c r="N2054" s="339"/>
      <c r="O2054" s="339"/>
      <c r="P2054" s="339"/>
      <c r="Q2054" s="339"/>
    </row>
    <row r="2055" spans="1:17" ht="13.5" customHeight="1">
      <c r="A2055" s="481"/>
      <c r="B2055" s="481"/>
      <c r="C2055" s="481"/>
      <c r="D2055" s="481"/>
      <c r="E2055" s="481"/>
      <c r="F2055" s="339"/>
      <c r="G2055" s="340" t="str">
        <f>IF(ISNUMBER(E2055),E2055/'Bulk DivVar Analysis'!$I$7,"")</f>
        <v/>
      </c>
      <c r="H2055" s="338" t="str">
        <f>IF(ISNUMBER(E2055), IF(G2055&gt;'Bulk DivVar Analysis'!$J$9,"Pass","Fail"),"")</f>
        <v/>
      </c>
      <c r="I2055" s="338" t="str">
        <f t="shared" si="34"/>
        <v/>
      </c>
      <c r="J2055" s="339"/>
      <c r="K2055" s="339"/>
      <c r="L2055" s="339"/>
      <c r="M2055" s="339"/>
      <c r="N2055" s="339"/>
      <c r="O2055" s="339"/>
      <c r="P2055" s="339"/>
      <c r="Q2055" s="339"/>
    </row>
    <row r="2056" spans="1:17" ht="13.5" customHeight="1">
      <c r="A2056" s="481"/>
      <c r="B2056" s="481"/>
      <c r="C2056" s="481"/>
      <c r="D2056" s="481"/>
      <c r="E2056" s="481"/>
      <c r="F2056" s="339"/>
      <c r="G2056" s="340" t="str">
        <f>IF(ISNUMBER(E2056),E2056/'Bulk DivVar Analysis'!$I$7,"")</f>
        <v/>
      </c>
      <c r="H2056" s="338" t="str">
        <f>IF(ISNUMBER(E2056), IF(G2056&gt;'Bulk DivVar Analysis'!$J$9,"Pass","Fail"),"")</f>
        <v/>
      </c>
      <c r="I2056" s="338" t="str">
        <f t="shared" si="34"/>
        <v/>
      </c>
      <c r="J2056" s="339"/>
      <c r="K2056" s="339"/>
      <c r="L2056" s="339"/>
      <c r="M2056" s="339"/>
      <c r="N2056" s="339"/>
      <c r="O2056" s="339"/>
      <c r="P2056" s="339"/>
      <c r="Q2056" s="339"/>
    </row>
    <row r="2057" spans="1:17" ht="13.5" customHeight="1">
      <c r="A2057" s="481"/>
      <c r="B2057" s="481"/>
      <c r="C2057" s="481"/>
      <c r="D2057" s="481"/>
      <c r="E2057" s="481"/>
      <c r="F2057" s="339"/>
      <c r="G2057" s="340" t="str">
        <f>IF(ISNUMBER(E2057),E2057/'Bulk DivVar Analysis'!$I$7,"")</f>
        <v/>
      </c>
      <c r="H2057" s="338" t="str">
        <f>IF(ISNUMBER(E2057), IF(G2057&gt;'Bulk DivVar Analysis'!$J$9,"Pass","Fail"),"")</f>
        <v/>
      </c>
      <c r="I2057" s="338" t="str">
        <f t="shared" si="34"/>
        <v/>
      </c>
      <c r="J2057" s="339"/>
      <c r="K2057" s="339"/>
      <c r="L2057" s="339"/>
      <c r="M2057" s="339"/>
      <c r="N2057" s="339"/>
      <c r="O2057" s="339"/>
      <c r="P2057" s="339"/>
      <c r="Q2057" s="339"/>
    </row>
    <row r="2058" spans="1:17" ht="13.5" customHeight="1">
      <c r="A2058" s="481"/>
      <c r="B2058" s="481"/>
      <c r="C2058" s="481"/>
      <c r="D2058" s="481"/>
      <c r="E2058" s="481"/>
      <c r="F2058" s="339"/>
      <c r="G2058" s="340" t="str">
        <f>IF(ISNUMBER(E2058),E2058/'Bulk DivVar Analysis'!$I$7,"")</f>
        <v/>
      </c>
      <c r="H2058" s="338" t="str">
        <f>IF(ISNUMBER(E2058), IF(G2058&gt;'Bulk DivVar Analysis'!$J$9,"Pass","Fail"),"")</f>
        <v/>
      </c>
      <c r="I2058" s="338" t="str">
        <f t="shared" si="34"/>
        <v/>
      </c>
      <c r="J2058" s="339"/>
      <c r="K2058" s="339"/>
      <c r="L2058" s="339"/>
      <c r="M2058" s="339"/>
      <c r="N2058" s="339"/>
      <c r="O2058" s="339"/>
      <c r="P2058" s="339"/>
      <c r="Q2058" s="339"/>
    </row>
    <row r="2059" spans="1:17" ht="13.5" customHeight="1">
      <c r="A2059" s="481"/>
      <c r="B2059" s="481"/>
      <c r="C2059" s="481"/>
      <c r="D2059" s="481"/>
      <c r="E2059" s="481"/>
      <c r="F2059" s="339"/>
      <c r="G2059" s="340" t="str">
        <f>IF(ISNUMBER(E2059),E2059/'Bulk DivVar Analysis'!$I$7,"")</f>
        <v/>
      </c>
      <c r="H2059" s="338" t="str">
        <f>IF(ISNUMBER(E2059), IF(G2059&gt;'Bulk DivVar Analysis'!$J$9,"Pass","Fail"),"")</f>
        <v/>
      </c>
      <c r="I2059" s="338" t="str">
        <f t="shared" si="34"/>
        <v/>
      </c>
      <c r="J2059" s="339"/>
      <c r="K2059" s="339"/>
      <c r="L2059" s="339"/>
      <c r="M2059" s="339"/>
      <c r="N2059" s="339"/>
      <c r="O2059" s="339"/>
      <c r="P2059" s="339"/>
      <c r="Q2059" s="339"/>
    </row>
    <row r="2060" spans="1:17" ht="13.5" customHeight="1">
      <c r="A2060" s="481"/>
      <c r="B2060" s="481"/>
      <c r="C2060" s="481"/>
      <c r="D2060" s="481"/>
      <c r="E2060" s="481"/>
      <c r="F2060" s="339"/>
      <c r="G2060" s="340" t="str">
        <f>IF(ISNUMBER(E2060),E2060/'Bulk DivVar Analysis'!$I$7,"")</f>
        <v/>
      </c>
      <c r="H2060" s="338" t="str">
        <f>IF(ISNUMBER(E2060), IF(G2060&gt;'Bulk DivVar Analysis'!$J$9,"Pass","Fail"),"")</f>
        <v/>
      </c>
      <c r="I2060" s="338" t="str">
        <f t="shared" si="34"/>
        <v/>
      </c>
      <c r="J2060" s="339"/>
      <c r="K2060" s="339"/>
      <c r="L2060" s="339"/>
      <c r="M2060" s="339"/>
      <c r="N2060" s="339"/>
      <c r="O2060" s="339"/>
      <c r="P2060" s="339"/>
      <c r="Q2060" s="339"/>
    </row>
    <row r="2061" spans="1:17" ht="13.5" customHeight="1">
      <c r="A2061" s="481"/>
      <c r="B2061" s="481"/>
      <c r="C2061" s="481"/>
      <c r="D2061" s="481"/>
      <c r="E2061" s="481"/>
      <c r="F2061" s="339"/>
      <c r="G2061" s="340" t="str">
        <f>IF(ISNUMBER(E2061),E2061/'Bulk DivVar Analysis'!$I$7,"")</f>
        <v/>
      </c>
      <c r="H2061" s="338" t="str">
        <f>IF(ISNUMBER(E2061), IF(G2061&gt;'Bulk DivVar Analysis'!$J$9,"Pass","Fail"),"")</f>
        <v/>
      </c>
      <c r="I2061" s="338" t="str">
        <f t="shared" si="34"/>
        <v/>
      </c>
      <c r="J2061" s="339"/>
      <c r="K2061" s="339"/>
      <c r="L2061" s="339"/>
      <c r="M2061" s="339"/>
      <c r="N2061" s="339"/>
      <c r="O2061" s="339"/>
      <c r="P2061" s="339"/>
      <c r="Q2061" s="339"/>
    </row>
    <row r="2062" spans="1:17" ht="13.5" customHeight="1">
      <c r="A2062" s="481"/>
      <c r="B2062" s="481"/>
      <c r="C2062" s="481"/>
      <c r="D2062" s="481"/>
      <c r="E2062" s="481"/>
      <c r="F2062" s="339"/>
      <c r="G2062" s="340" t="str">
        <f>IF(ISNUMBER(E2062),E2062/'Bulk DivVar Analysis'!$I$7,"")</f>
        <v/>
      </c>
      <c r="H2062" s="338" t="str">
        <f>IF(ISNUMBER(E2062), IF(G2062&gt;'Bulk DivVar Analysis'!$J$9,"Pass","Fail"),"")</f>
        <v/>
      </c>
      <c r="I2062" s="338" t="str">
        <f t="shared" si="34"/>
        <v/>
      </c>
      <c r="J2062" s="339"/>
      <c r="K2062" s="339"/>
      <c r="L2062" s="339"/>
      <c r="M2062" s="339"/>
      <c r="N2062" s="339"/>
      <c r="O2062" s="339"/>
      <c r="P2062" s="339"/>
      <c r="Q2062" s="339"/>
    </row>
    <row r="2063" spans="1:17" ht="13.5" customHeight="1">
      <c r="A2063" s="481"/>
      <c r="B2063" s="481"/>
      <c r="C2063" s="481"/>
      <c r="D2063" s="481"/>
      <c r="E2063" s="481"/>
      <c r="F2063" s="339"/>
      <c r="G2063" s="340" t="str">
        <f>IF(ISNUMBER(E2063),E2063/'Bulk DivVar Analysis'!$I$7,"")</f>
        <v/>
      </c>
      <c r="H2063" s="338" t="str">
        <f>IF(ISNUMBER(E2063), IF(G2063&gt;'Bulk DivVar Analysis'!$J$9,"Pass","Fail"),"")</f>
        <v/>
      </c>
      <c r="I2063" s="338" t="str">
        <f t="shared" si="34"/>
        <v/>
      </c>
      <c r="J2063" s="339"/>
      <c r="K2063" s="339"/>
      <c r="L2063" s="339"/>
      <c r="M2063" s="339"/>
      <c r="N2063" s="339"/>
      <c r="O2063" s="339"/>
      <c r="P2063" s="339"/>
      <c r="Q2063" s="339"/>
    </row>
    <row r="2064" spans="1:17" ht="13.5" customHeight="1">
      <c r="A2064" s="481"/>
      <c r="B2064" s="481"/>
      <c r="C2064" s="481"/>
      <c r="D2064" s="481"/>
      <c r="E2064" s="481"/>
      <c r="F2064" s="339"/>
      <c r="G2064" s="340" t="str">
        <f>IF(ISNUMBER(E2064),E2064/'Bulk DivVar Analysis'!$I$7,"")</f>
        <v/>
      </c>
      <c r="H2064" s="338" t="str">
        <f>IF(ISNUMBER(E2064), IF(G2064&gt;'Bulk DivVar Analysis'!$J$9,"Pass","Fail"),"")</f>
        <v/>
      </c>
      <c r="I2064" s="338" t="str">
        <f t="shared" si="34"/>
        <v/>
      </c>
      <c r="J2064" s="339"/>
      <c r="K2064" s="339"/>
      <c r="L2064" s="339"/>
      <c r="M2064" s="339"/>
      <c r="N2064" s="339"/>
      <c r="O2064" s="339"/>
      <c r="P2064" s="339"/>
      <c r="Q2064" s="339"/>
    </row>
    <row r="2065" spans="1:17" ht="13.5" customHeight="1">
      <c r="A2065" s="481"/>
      <c r="B2065" s="481"/>
      <c r="C2065" s="481"/>
      <c r="D2065" s="481"/>
      <c r="E2065" s="481"/>
      <c r="F2065" s="339"/>
      <c r="G2065" s="340" t="str">
        <f>IF(ISNUMBER(E2065),E2065/'Bulk DivVar Analysis'!$I$7,"")</f>
        <v/>
      </c>
      <c r="H2065" s="338" t="str">
        <f>IF(ISNUMBER(E2065), IF(G2065&gt;'Bulk DivVar Analysis'!$J$9,"Pass","Fail"),"")</f>
        <v/>
      </c>
      <c r="I2065" s="338" t="str">
        <f t="shared" si="34"/>
        <v/>
      </c>
      <c r="J2065" s="339"/>
      <c r="K2065" s="339"/>
      <c r="L2065" s="339"/>
      <c r="M2065" s="339"/>
      <c r="N2065" s="339"/>
      <c r="O2065" s="339"/>
      <c r="P2065" s="339"/>
      <c r="Q2065" s="339"/>
    </row>
    <row r="2066" spans="1:17" ht="13.5" customHeight="1">
      <c r="A2066" s="481"/>
      <c r="B2066" s="481"/>
      <c r="C2066" s="481"/>
      <c r="D2066" s="481"/>
      <c r="E2066" s="481"/>
      <c r="F2066" s="339"/>
      <c r="G2066" s="340" t="str">
        <f>IF(ISNUMBER(E2066),E2066/'Bulk DivVar Analysis'!$I$7,"")</f>
        <v/>
      </c>
      <c r="H2066" s="338" t="str">
        <f>IF(ISNUMBER(E2066), IF(G2066&gt;'Bulk DivVar Analysis'!$J$9,"Pass","Fail"),"")</f>
        <v/>
      </c>
      <c r="I2066" s="338" t="str">
        <f t="shared" si="34"/>
        <v/>
      </c>
      <c r="J2066" s="339"/>
      <c r="K2066" s="339"/>
      <c r="L2066" s="339"/>
      <c r="M2066" s="339"/>
      <c r="N2066" s="339"/>
      <c r="O2066" s="339"/>
      <c r="P2066" s="339"/>
      <c r="Q2066" s="339"/>
    </row>
    <row r="2067" spans="1:17" ht="13.5" customHeight="1">
      <c r="A2067" s="481"/>
      <c r="B2067" s="481"/>
      <c r="C2067" s="481"/>
      <c r="D2067" s="481"/>
      <c r="E2067" s="481"/>
      <c r="F2067" s="339"/>
      <c r="G2067" s="340" t="str">
        <f>IF(ISNUMBER(E2067),E2067/'Bulk DivVar Analysis'!$I$7,"")</f>
        <v/>
      </c>
      <c r="H2067" s="338" t="str">
        <f>IF(ISNUMBER(E2067), IF(G2067&gt;'Bulk DivVar Analysis'!$J$9,"Pass","Fail"),"")</f>
        <v/>
      </c>
      <c r="I2067" s="338" t="str">
        <f t="shared" si="34"/>
        <v/>
      </c>
      <c r="J2067" s="339"/>
      <c r="K2067" s="339"/>
      <c r="L2067" s="339"/>
      <c r="M2067" s="339"/>
      <c r="N2067" s="339"/>
      <c r="O2067" s="339"/>
      <c r="P2067" s="339"/>
      <c r="Q2067" s="339"/>
    </row>
    <row r="2068" spans="1:17" ht="13.5" customHeight="1">
      <c r="A2068" s="481"/>
      <c r="B2068" s="481"/>
      <c r="C2068" s="481"/>
      <c r="D2068" s="481"/>
      <c r="E2068" s="481"/>
      <c r="F2068" s="339"/>
      <c r="G2068" s="340" t="str">
        <f>IF(ISNUMBER(E2068),E2068/'Bulk DivVar Analysis'!$I$7,"")</f>
        <v/>
      </c>
      <c r="H2068" s="338" t="str">
        <f>IF(ISNUMBER(E2068), IF(G2068&gt;'Bulk DivVar Analysis'!$J$9,"Pass","Fail"),"")</f>
        <v/>
      </c>
      <c r="I2068" s="338" t="str">
        <f t="shared" si="34"/>
        <v/>
      </c>
      <c r="J2068" s="339"/>
      <c r="K2068" s="339"/>
      <c r="L2068" s="339"/>
      <c r="M2068" s="339"/>
      <c r="N2068" s="339"/>
      <c r="O2068" s="339"/>
      <c r="P2068" s="339"/>
      <c r="Q2068" s="339"/>
    </row>
    <row r="2069" spans="1:17" ht="13.5" customHeight="1">
      <c r="A2069" s="481"/>
      <c r="B2069" s="481"/>
      <c r="C2069" s="481"/>
      <c r="D2069" s="481"/>
      <c r="E2069" s="481"/>
      <c r="F2069" s="339"/>
      <c r="G2069" s="340" t="str">
        <f>IF(ISNUMBER(E2069),E2069/'Bulk DivVar Analysis'!$I$7,"")</f>
        <v/>
      </c>
      <c r="H2069" s="338" t="str">
        <f>IF(ISNUMBER(E2069), IF(G2069&gt;'Bulk DivVar Analysis'!$J$9,"Pass","Fail"),"")</f>
        <v/>
      </c>
      <c r="I2069" s="338" t="str">
        <f t="shared" si="34"/>
        <v/>
      </c>
      <c r="J2069" s="339"/>
      <c r="K2069" s="339"/>
      <c r="L2069" s="339"/>
      <c r="M2069" s="339"/>
      <c r="N2069" s="339"/>
      <c r="O2069" s="339"/>
      <c r="P2069" s="339"/>
      <c r="Q2069" s="339"/>
    </row>
    <row r="2070" spans="1:17" ht="13.5" customHeight="1">
      <c r="A2070" s="481"/>
      <c r="B2070" s="481"/>
      <c r="C2070" s="481"/>
      <c r="D2070" s="481"/>
      <c r="E2070" s="481"/>
      <c r="F2070" s="339"/>
      <c r="G2070" s="340" t="str">
        <f>IF(ISNUMBER(E2070),E2070/'Bulk DivVar Analysis'!$I$7,"")</f>
        <v/>
      </c>
      <c r="H2070" s="338" t="str">
        <f>IF(ISNUMBER(E2070), IF(G2070&gt;'Bulk DivVar Analysis'!$J$9,"Pass","Fail"),"")</f>
        <v/>
      </c>
      <c r="I2070" s="338" t="str">
        <f t="shared" si="34"/>
        <v/>
      </c>
      <c r="J2070" s="339"/>
      <c r="K2070" s="339"/>
      <c r="L2070" s="339"/>
      <c r="M2070" s="339"/>
      <c r="N2070" s="339"/>
      <c r="O2070" s="339"/>
      <c r="P2070" s="339"/>
      <c r="Q2070" s="339"/>
    </row>
    <row r="2071" spans="1:17" ht="13.5" customHeight="1">
      <c r="A2071" s="481"/>
      <c r="B2071" s="481"/>
      <c r="C2071" s="481"/>
      <c r="D2071" s="481"/>
      <c r="E2071" s="481"/>
      <c r="F2071" s="339"/>
      <c r="G2071" s="340" t="str">
        <f>IF(ISNUMBER(E2071),E2071/'Bulk DivVar Analysis'!$I$7,"")</f>
        <v/>
      </c>
      <c r="H2071" s="338" t="str">
        <f>IF(ISNUMBER(E2071), IF(G2071&gt;'Bulk DivVar Analysis'!$J$9,"Pass","Fail"),"")</f>
        <v/>
      </c>
      <c r="I2071" s="338" t="str">
        <f t="shared" si="34"/>
        <v/>
      </c>
      <c r="J2071" s="339"/>
      <c r="K2071" s="339"/>
      <c r="L2071" s="339"/>
      <c r="M2071" s="339"/>
      <c r="N2071" s="339"/>
      <c r="O2071" s="339"/>
      <c r="P2071" s="339"/>
      <c r="Q2071" s="339"/>
    </row>
    <row r="2072" spans="1:17" ht="13.5" customHeight="1">
      <c r="A2072" s="481"/>
      <c r="B2072" s="481"/>
      <c r="C2072" s="481"/>
      <c r="D2072" s="481"/>
      <c r="E2072" s="481"/>
      <c r="F2072" s="339"/>
      <c r="G2072" s="340" t="str">
        <f>IF(ISNUMBER(E2072),E2072/'Bulk DivVar Analysis'!$I$7,"")</f>
        <v/>
      </c>
      <c r="H2072" s="338" t="str">
        <f>IF(ISNUMBER(E2072), IF(G2072&gt;'Bulk DivVar Analysis'!$J$9,"Pass","Fail"),"")</f>
        <v/>
      </c>
      <c r="I2072" s="338" t="str">
        <f t="shared" si="34"/>
        <v/>
      </c>
      <c r="J2072" s="339"/>
      <c r="K2072" s="339"/>
      <c r="L2072" s="339"/>
      <c r="M2072" s="339"/>
      <c r="N2072" s="339"/>
      <c r="O2072" s="339"/>
      <c r="P2072" s="339"/>
      <c r="Q2072" s="339"/>
    </row>
    <row r="2073" spans="1:17" ht="13.5" customHeight="1">
      <c r="A2073" s="481"/>
      <c r="B2073" s="481"/>
      <c r="C2073" s="481"/>
      <c r="D2073" s="481"/>
      <c r="E2073" s="481"/>
      <c r="F2073" s="339"/>
      <c r="G2073" s="340" t="str">
        <f>IF(ISNUMBER(E2073),E2073/'Bulk DivVar Analysis'!$I$7,"")</f>
        <v/>
      </c>
      <c r="H2073" s="338" t="str">
        <f>IF(ISNUMBER(E2073), IF(G2073&gt;'Bulk DivVar Analysis'!$J$9,"Pass","Fail"),"")</f>
        <v/>
      </c>
      <c r="I2073" s="338" t="str">
        <f t="shared" si="34"/>
        <v/>
      </c>
      <c r="J2073" s="339"/>
      <c r="K2073" s="339"/>
      <c r="L2073" s="339"/>
      <c r="M2073" s="339"/>
      <c r="N2073" s="339"/>
      <c r="O2073" s="339"/>
      <c r="P2073" s="339"/>
      <c r="Q2073" s="339"/>
    </row>
    <row r="2074" spans="1:17" ht="13.5" customHeight="1">
      <c r="A2074" s="481"/>
      <c r="B2074" s="481"/>
      <c r="C2074" s="481"/>
      <c r="D2074" s="481"/>
      <c r="E2074" s="481"/>
      <c r="F2074" s="339"/>
      <c r="G2074" s="340" t="str">
        <f>IF(ISNUMBER(E2074),E2074/'Bulk DivVar Analysis'!$I$7,"")</f>
        <v/>
      </c>
      <c r="H2074" s="338" t="str">
        <f>IF(ISNUMBER(E2074), IF(G2074&gt;'Bulk DivVar Analysis'!$J$9,"Pass","Fail"),"")</f>
        <v/>
      </c>
      <c r="I2074" s="338" t="str">
        <f t="shared" si="34"/>
        <v/>
      </c>
      <c r="J2074" s="339"/>
      <c r="K2074" s="339"/>
      <c r="L2074" s="339"/>
      <c r="M2074" s="339"/>
      <c r="N2074" s="339"/>
      <c r="O2074" s="339"/>
      <c r="P2074" s="339"/>
      <c r="Q2074" s="339"/>
    </row>
    <row r="2075" spans="1:17" ht="13.5" customHeight="1">
      <c r="A2075" s="481"/>
      <c r="B2075" s="481"/>
      <c r="C2075" s="481"/>
      <c r="D2075" s="481"/>
      <c r="E2075" s="481"/>
      <c r="F2075" s="339"/>
      <c r="G2075" s="340" t="str">
        <f>IF(ISNUMBER(E2075),E2075/'Bulk DivVar Analysis'!$I$7,"")</f>
        <v/>
      </c>
      <c r="H2075" s="338" t="str">
        <f>IF(ISNUMBER(E2075), IF(G2075&gt;'Bulk DivVar Analysis'!$J$9,"Pass","Fail"),"")</f>
        <v/>
      </c>
      <c r="I2075" s="338" t="str">
        <f t="shared" si="34"/>
        <v/>
      </c>
      <c r="J2075" s="339"/>
      <c r="K2075" s="339"/>
      <c r="L2075" s="339"/>
      <c r="M2075" s="339"/>
      <c r="N2075" s="339"/>
      <c r="O2075" s="339"/>
      <c r="P2075" s="339"/>
      <c r="Q2075" s="339"/>
    </row>
    <row r="2076" spans="1:17" ht="13.5" customHeight="1">
      <c r="A2076" s="481"/>
      <c r="B2076" s="481"/>
      <c r="C2076" s="481"/>
      <c r="D2076" s="481"/>
      <c r="E2076" s="481"/>
      <c r="F2076" s="339"/>
      <c r="G2076" s="340" t="str">
        <f>IF(ISNUMBER(E2076),E2076/'Bulk DivVar Analysis'!$I$7,"")</f>
        <v/>
      </c>
      <c r="H2076" s="338" t="str">
        <f>IF(ISNUMBER(E2076), IF(G2076&gt;'Bulk DivVar Analysis'!$J$9,"Pass","Fail"),"")</f>
        <v/>
      </c>
      <c r="I2076" s="338" t="str">
        <f t="shared" si="34"/>
        <v/>
      </c>
      <c r="J2076" s="339"/>
      <c r="K2076" s="339"/>
      <c r="L2076" s="339"/>
      <c r="M2076" s="339"/>
      <c r="N2076" s="339"/>
      <c r="O2076" s="339"/>
      <c r="P2076" s="339"/>
      <c r="Q2076" s="339"/>
    </row>
    <row r="2077" spans="1:17" ht="13.5" customHeight="1">
      <c r="A2077" s="481"/>
      <c r="B2077" s="481"/>
      <c r="C2077" s="481"/>
      <c r="D2077" s="481"/>
      <c r="E2077" s="481"/>
      <c r="F2077" s="339"/>
      <c r="G2077" s="340" t="str">
        <f>IF(ISNUMBER(E2077),E2077/'Bulk DivVar Analysis'!$I$7,"")</f>
        <v/>
      </c>
      <c r="H2077" s="338" t="str">
        <f>IF(ISNUMBER(E2077), IF(G2077&gt;'Bulk DivVar Analysis'!$J$9,"Pass","Fail"),"")</f>
        <v/>
      </c>
      <c r="I2077" s="338" t="str">
        <f t="shared" si="34"/>
        <v/>
      </c>
      <c r="J2077" s="339"/>
      <c r="K2077" s="339"/>
      <c r="L2077" s="339"/>
      <c r="M2077" s="339"/>
      <c r="N2077" s="339"/>
      <c r="O2077" s="339"/>
      <c r="P2077" s="339"/>
      <c r="Q2077" s="339"/>
    </row>
    <row r="2078" spans="1:17" ht="13.5" customHeight="1">
      <c r="A2078" s="481"/>
      <c r="B2078" s="481"/>
      <c r="C2078" s="481"/>
      <c r="D2078" s="481"/>
      <c r="E2078" s="481"/>
      <c r="F2078" s="339"/>
      <c r="G2078" s="340" t="str">
        <f>IF(ISNUMBER(E2078),E2078/'Bulk DivVar Analysis'!$I$7,"")</f>
        <v/>
      </c>
      <c r="H2078" s="338" t="str">
        <f>IF(ISNUMBER(E2078), IF(G2078&gt;'Bulk DivVar Analysis'!$J$9,"Pass","Fail"),"")</f>
        <v/>
      </c>
      <c r="I2078" s="338" t="str">
        <f t="shared" si="34"/>
        <v/>
      </c>
      <c r="J2078" s="339"/>
      <c r="K2078" s="339"/>
      <c r="L2078" s="339"/>
      <c r="M2078" s="339"/>
      <c r="N2078" s="339"/>
      <c r="O2078" s="339"/>
      <c r="P2078" s="339"/>
      <c r="Q2078" s="339"/>
    </row>
    <row r="2079" spans="1:17" ht="13.5" customHeight="1">
      <c r="A2079" s="481"/>
      <c r="B2079" s="481"/>
      <c r="C2079" s="481"/>
      <c r="D2079" s="481"/>
      <c r="E2079" s="481"/>
      <c r="F2079" s="339"/>
      <c r="G2079" s="340" t="str">
        <f>IF(ISNUMBER(E2079),E2079/'Bulk DivVar Analysis'!$I$7,"")</f>
        <v/>
      </c>
      <c r="H2079" s="338" t="str">
        <f>IF(ISNUMBER(E2079), IF(G2079&gt;'Bulk DivVar Analysis'!$J$9,"Pass","Fail"),"")</f>
        <v/>
      </c>
      <c r="I2079" s="338" t="str">
        <f t="shared" si="34"/>
        <v/>
      </c>
      <c r="J2079" s="339"/>
      <c r="K2079" s="339"/>
      <c r="L2079" s="339"/>
      <c r="M2079" s="339"/>
      <c r="N2079" s="339"/>
      <c r="O2079" s="339"/>
      <c r="P2079" s="339"/>
      <c r="Q2079" s="339"/>
    </row>
    <row r="2080" spans="1:17" ht="13.5" customHeight="1">
      <c r="A2080" s="481"/>
      <c r="B2080" s="481"/>
      <c r="C2080" s="481"/>
      <c r="D2080" s="481"/>
      <c r="E2080" s="481"/>
      <c r="F2080" s="339"/>
      <c r="G2080" s="340" t="str">
        <f>IF(ISNUMBER(E2080),E2080/'Bulk DivVar Analysis'!$I$7,"")</f>
        <v/>
      </c>
      <c r="H2080" s="338" t="str">
        <f>IF(ISNUMBER(E2080), IF(G2080&gt;'Bulk DivVar Analysis'!$J$9,"Pass","Fail"),"")</f>
        <v/>
      </c>
      <c r="I2080" s="338" t="str">
        <f t="shared" si="34"/>
        <v/>
      </c>
      <c r="J2080" s="339"/>
      <c r="K2080" s="339"/>
      <c r="L2080" s="339"/>
      <c r="M2080" s="339"/>
      <c r="N2080" s="339"/>
      <c r="O2080" s="339"/>
      <c r="P2080" s="339"/>
      <c r="Q2080" s="339"/>
    </row>
    <row r="2081" spans="1:17" ht="13.5" customHeight="1">
      <c r="A2081" s="481"/>
      <c r="B2081" s="481"/>
      <c r="C2081" s="481"/>
      <c r="D2081" s="481"/>
      <c r="E2081" s="481"/>
      <c r="F2081" s="339"/>
      <c r="G2081" s="340" t="str">
        <f>IF(ISNUMBER(E2081),E2081/'Bulk DivVar Analysis'!$I$7,"")</f>
        <v/>
      </c>
      <c r="H2081" s="338" t="str">
        <f>IF(ISNUMBER(E2081), IF(G2081&gt;'Bulk DivVar Analysis'!$J$9,"Pass","Fail"),"")</f>
        <v/>
      </c>
      <c r="I2081" s="338" t="str">
        <f t="shared" si="34"/>
        <v/>
      </c>
      <c r="J2081" s="339"/>
      <c r="K2081" s="339"/>
      <c r="L2081" s="339"/>
      <c r="M2081" s="339"/>
      <c r="N2081" s="339"/>
      <c r="O2081" s="339"/>
      <c r="P2081" s="339"/>
      <c r="Q2081" s="339"/>
    </row>
    <row r="2082" spans="1:17" ht="13.5" customHeight="1">
      <c r="A2082" s="481"/>
      <c r="B2082" s="481"/>
      <c r="C2082" s="481"/>
      <c r="D2082" s="481"/>
      <c r="E2082" s="481"/>
      <c r="F2082" s="339"/>
      <c r="G2082" s="340" t="str">
        <f>IF(ISNUMBER(E2082),E2082/'Bulk DivVar Analysis'!$I$7,"")</f>
        <v/>
      </c>
      <c r="H2082" s="338" t="str">
        <f>IF(ISNUMBER(E2082), IF(G2082&gt;'Bulk DivVar Analysis'!$J$9,"Pass","Fail"),"")</f>
        <v/>
      </c>
      <c r="I2082" s="338" t="str">
        <f t="shared" si="34"/>
        <v/>
      </c>
      <c r="J2082" s="339"/>
      <c r="K2082" s="339"/>
      <c r="L2082" s="339"/>
      <c r="M2082" s="339"/>
      <c r="N2082" s="339"/>
      <c r="O2082" s="339"/>
      <c r="P2082" s="339"/>
      <c r="Q2082" s="339"/>
    </row>
    <row r="2083" spans="1:17" ht="13.5" customHeight="1">
      <c r="A2083" s="481"/>
      <c r="B2083" s="481"/>
      <c r="C2083" s="481"/>
      <c r="D2083" s="481"/>
      <c r="E2083" s="481"/>
      <c r="F2083" s="339"/>
      <c r="G2083" s="340" t="str">
        <f>IF(ISNUMBER(E2083),E2083/'Bulk DivVar Analysis'!$I$7,"")</f>
        <v/>
      </c>
      <c r="H2083" s="338" t="str">
        <f>IF(ISNUMBER(E2083), IF(G2083&gt;'Bulk DivVar Analysis'!$J$9,"Pass","Fail"),"")</f>
        <v/>
      </c>
      <c r="I2083" s="338" t="str">
        <f t="shared" si="34"/>
        <v/>
      </c>
      <c r="J2083" s="339"/>
      <c r="K2083" s="339"/>
      <c r="L2083" s="339"/>
      <c r="M2083" s="339"/>
      <c r="N2083" s="339"/>
      <c r="O2083" s="339"/>
      <c r="P2083" s="339"/>
      <c r="Q2083" s="339"/>
    </row>
    <row r="2084" spans="1:17" ht="13.5" customHeight="1">
      <c r="A2084" s="481"/>
      <c r="B2084" s="481"/>
      <c r="C2084" s="481"/>
      <c r="D2084" s="481"/>
      <c r="E2084" s="481"/>
      <c r="F2084" s="339"/>
      <c r="G2084" s="340" t="str">
        <f>IF(ISNUMBER(E2084),E2084/'Bulk DivVar Analysis'!$I$7,"")</f>
        <v/>
      </c>
      <c r="H2084" s="338" t="str">
        <f>IF(ISNUMBER(E2084), IF(G2084&gt;'Bulk DivVar Analysis'!$J$9,"Pass","Fail"),"")</f>
        <v/>
      </c>
      <c r="I2084" s="338" t="str">
        <f t="shared" si="34"/>
        <v/>
      </c>
      <c r="J2084" s="339"/>
      <c r="K2084" s="339"/>
      <c r="L2084" s="339"/>
      <c r="M2084" s="339"/>
      <c r="N2084" s="339"/>
      <c r="O2084" s="339"/>
      <c r="P2084" s="339"/>
      <c r="Q2084" s="339"/>
    </row>
    <row r="2085" spans="1:17" ht="13.5" customHeight="1">
      <c r="A2085" s="481"/>
      <c r="B2085" s="481"/>
      <c r="C2085" s="481"/>
      <c r="D2085" s="481"/>
      <c r="E2085" s="481"/>
      <c r="F2085" s="339"/>
      <c r="G2085" s="340" t="str">
        <f>IF(ISNUMBER(E2085),E2085/'Bulk DivVar Analysis'!$I$7,"")</f>
        <v/>
      </c>
      <c r="H2085" s="338" t="str">
        <f>IF(ISNUMBER(E2085), IF(G2085&gt;'Bulk DivVar Analysis'!$J$9,"Pass","Fail"),"")</f>
        <v/>
      </c>
      <c r="I2085" s="338" t="str">
        <f t="shared" si="34"/>
        <v/>
      </c>
      <c r="J2085" s="339"/>
      <c r="K2085" s="339"/>
      <c r="L2085" s="339"/>
      <c r="M2085" s="339"/>
      <c r="N2085" s="339"/>
      <c r="O2085" s="339"/>
      <c r="P2085" s="339"/>
      <c r="Q2085" s="339"/>
    </row>
    <row r="2086" spans="1:17" ht="13.5" customHeight="1">
      <c r="A2086" s="481"/>
      <c r="B2086" s="481"/>
      <c r="C2086" s="481"/>
      <c r="D2086" s="481"/>
      <c r="E2086" s="481"/>
      <c r="F2086" s="339"/>
      <c r="G2086" s="340" t="str">
        <f>IF(ISNUMBER(E2086),E2086/'Bulk DivVar Analysis'!$I$7,"")</f>
        <v/>
      </c>
      <c r="H2086" s="338" t="str">
        <f>IF(ISNUMBER(E2086), IF(G2086&gt;'Bulk DivVar Analysis'!$J$9,"Pass","Fail"),"")</f>
        <v/>
      </c>
      <c r="I2086" s="338" t="str">
        <f t="shared" si="34"/>
        <v/>
      </c>
      <c r="J2086" s="339"/>
      <c r="K2086" s="339"/>
      <c r="L2086" s="339"/>
      <c r="M2086" s="339"/>
      <c r="N2086" s="339"/>
      <c r="O2086" s="339"/>
      <c r="P2086" s="339"/>
      <c r="Q2086" s="339"/>
    </row>
    <row r="2087" spans="1:17" ht="13.5" customHeight="1">
      <c r="A2087" s="481"/>
      <c r="B2087" s="481"/>
      <c r="C2087" s="481"/>
      <c r="D2087" s="481"/>
      <c r="E2087" s="481"/>
      <c r="F2087" s="339"/>
      <c r="G2087" s="340" t="str">
        <f>IF(ISNUMBER(E2087),E2087/'Bulk DivVar Analysis'!$I$7,"")</f>
        <v/>
      </c>
      <c r="H2087" s="338" t="str">
        <f>IF(ISNUMBER(E2087), IF(G2087&gt;'Bulk DivVar Analysis'!$J$9,"Pass","Fail"),"")</f>
        <v/>
      </c>
      <c r="I2087" s="338" t="str">
        <f t="shared" si="34"/>
        <v/>
      </c>
      <c r="J2087" s="339"/>
      <c r="K2087" s="339"/>
      <c r="L2087" s="339"/>
      <c r="M2087" s="339"/>
      <c r="N2087" s="339"/>
      <c r="O2087" s="339"/>
      <c r="P2087" s="339"/>
      <c r="Q2087" s="339"/>
    </row>
    <row r="2088" spans="1:17" ht="13.5" customHeight="1">
      <c r="A2088" s="481"/>
      <c r="B2088" s="481"/>
      <c r="C2088" s="481"/>
      <c r="D2088" s="481"/>
      <c r="E2088" s="481"/>
      <c r="F2088" s="339"/>
      <c r="G2088" s="340" t="str">
        <f>IF(ISNUMBER(E2088),E2088/'Bulk DivVar Analysis'!$I$7,"")</f>
        <v/>
      </c>
      <c r="H2088" s="338" t="str">
        <f>IF(ISNUMBER(E2088), IF(G2088&gt;'Bulk DivVar Analysis'!$J$9,"Pass","Fail"),"")</f>
        <v/>
      </c>
      <c r="I2088" s="338" t="str">
        <f t="shared" si="34"/>
        <v/>
      </c>
      <c r="J2088" s="339"/>
      <c r="K2088" s="339"/>
      <c r="L2088" s="339"/>
      <c r="M2088" s="339"/>
      <c r="N2088" s="339"/>
      <c r="O2088" s="339"/>
      <c r="P2088" s="339"/>
      <c r="Q2088" s="339"/>
    </row>
    <row r="2089" spans="1:17" ht="13.5" customHeight="1">
      <c r="A2089" s="481"/>
      <c r="B2089" s="481"/>
      <c r="C2089" s="481"/>
      <c r="D2089" s="481"/>
      <c r="E2089" s="481"/>
      <c r="F2089" s="339"/>
      <c r="G2089" s="340" t="str">
        <f>IF(ISNUMBER(E2089),E2089/'Bulk DivVar Analysis'!$I$7,"")</f>
        <v/>
      </c>
      <c r="H2089" s="338" t="str">
        <f>IF(ISNUMBER(E2089), IF(G2089&gt;'Bulk DivVar Analysis'!$J$9,"Pass","Fail"),"")</f>
        <v/>
      </c>
      <c r="I2089" s="338" t="str">
        <f t="shared" si="34"/>
        <v/>
      </c>
      <c r="J2089" s="339"/>
      <c r="K2089" s="339"/>
      <c r="L2089" s="339"/>
      <c r="M2089" s="339"/>
      <c r="N2089" s="339"/>
      <c r="O2089" s="339"/>
      <c r="P2089" s="339"/>
      <c r="Q2089" s="339"/>
    </row>
    <row r="2090" spans="1:17" ht="13.5" customHeight="1">
      <c r="A2090" s="481"/>
      <c r="B2090" s="481"/>
      <c r="C2090" s="481"/>
      <c r="D2090" s="481"/>
      <c r="E2090" s="481"/>
      <c r="F2090" s="339"/>
      <c r="G2090" s="340" t="str">
        <f>IF(ISNUMBER(E2090),E2090/'Bulk DivVar Analysis'!$I$7,"")</f>
        <v/>
      </c>
      <c r="H2090" s="338" t="str">
        <f>IF(ISNUMBER(E2090), IF(G2090&gt;'Bulk DivVar Analysis'!$J$9,"Pass","Fail"),"")</f>
        <v/>
      </c>
      <c r="I2090" s="338" t="str">
        <f t="shared" si="34"/>
        <v/>
      </c>
      <c r="J2090" s="339"/>
      <c r="K2090" s="339"/>
      <c r="L2090" s="339"/>
      <c r="M2090" s="339"/>
      <c r="N2090" s="339"/>
      <c r="O2090" s="339"/>
      <c r="P2090" s="339"/>
      <c r="Q2090" s="339"/>
    </row>
    <row r="2091" spans="1:17" ht="13.5" customHeight="1">
      <c r="A2091" s="481"/>
      <c r="B2091" s="481"/>
      <c r="C2091" s="481"/>
      <c r="D2091" s="481"/>
      <c r="E2091" s="481"/>
      <c r="F2091" s="339"/>
      <c r="G2091" s="340" t="str">
        <f>IF(ISNUMBER(E2091),E2091/'Bulk DivVar Analysis'!$I$7,"")</f>
        <v/>
      </c>
      <c r="H2091" s="338" t="str">
        <f>IF(ISNUMBER(E2091), IF(G2091&gt;'Bulk DivVar Analysis'!$J$9,"Pass","Fail"),"")</f>
        <v/>
      </c>
      <c r="I2091" s="338" t="str">
        <f t="shared" si="34"/>
        <v/>
      </c>
      <c r="J2091" s="339"/>
      <c r="K2091" s="339"/>
      <c r="L2091" s="339"/>
      <c r="M2091" s="339"/>
      <c r="N2091" s="339"/>
      <c r="O2091" s="339"/>
      <c r="P2091" s="339"/>
      <c r="Q2091" s="339"/>
    </row>
    <row r="2092" spans="1:17" ht="13.5" customHeight="1">
      <c r="A2092" s="481"/>
      <c r="B2092" s="481"/>
      <c r="C2092" s="481"/>
      <c r="D2092" s="481"/>
      <c r="E2092" s="481"/>
      <c r="F2092" s="339"/>
      <c r="G2092" s="340" t="str">
        <f>IF(ISNUMBER(E2092),E2092/'Bulk DivVar Analysis'!$I$7,"")</f>
        <v/>
      </c>
      <c r="H2092" s="338" t="str">
        <f>IF(ISNUMBER(E2092), IF(G2092&gt;'Bulk DivVar Analysis'!$J$9,"Pass","Fail"),"")</f>
        <v/>
      </c>
      <c r="I2092" s="338" t="str">
        <f t="shared" si="34"/>
        <v/>
      </c>
      <c r="J2092" s="339"/>
      <c r="K2092" s="339"/>
      <c r="L2092" s="339"/>
      <c r="M2092" s="339"/>
      <c r="N2092" s="339"/>
      <c r="O2092" s="339"/>
      <c r="P2092" s="339"/>
      <c r="Q2092" s="339"/>
    </row>
    <row r="2093" spans="1:17" ht="13.5" customHeight="1">
      <c r="A2093" s="481"/>
      <c r="B2093" s="481"/>
      <c r="C2093" s="481"/>
      <c r="D2093" s="481"/>
      <c r="E2093" s="481"/>
      <c r="F2093" s="339"/>
      <c r="G2093" s="340" t="str">
        <f>IF(ISNUMBER(E2093),E2093/'Bulk DivVar Analysis'!$I$7,"")</f>
        <v/>
      </c>
      <c r="H2093" s="338" t="str">
        <f>IF(ISNUMBER(E2093), IF(G2093&gt;'Bulk DivVar Analysis'!$J$9,"Pass","Fail"),"")</f>
        <v/>
      </c>
      <c r="I2093" s="338" t="str">
        <f t="shared" si="34"/>
        <v/>
      </c>
      <c r="J2093" s="339"/>
      <c r="K2093" s="339"/>
      <c r="L2093" s="339"/>
      <c r="M2093" s="339"/>
      <c r="N2093" s="339"/>
      <c r="O2093" s="339"/>
      <c r="P2093" s="339"/>
      <c r="Q2093" s="339"/>
    </row>
    <row r="2094" spans="1:17" ht="13.5" customHeight="1">
      <c r="A2094" s="481"/>
      <c r="B2094" s="481"/>
      <c r="C2094" s="481"/>
      <c r="D2094" s="481"/>
      <c r="E2094" s="481"/>
      <c r="F2094" s="339"/>
      <c r="G2094" s="340" t="str">
        <f>IF(ISNUMBER(E2094),E2094/'Bulk DivVar Analysis'!$I$7,"")</f>
        <v/>
      </c>
      <c r="H2094" s="338" t="str">
        <f>IF(ISNUMBER(E2094), IF(G2094&gt;'Bulk DivVar Analysis'!$J$9,"Pass","Fail"),"")</f>
        <v/>
      </c>
      <c r="I2094" s="338" t="str">
        <f t="shared" si="34"/>
        <v/>
      </c>
      <c r="J2094" s="339"/>
      <c r="K2094" s="339"/>
      <c r="L2094" s="339"/>
      <c r="M2094" s="339"/>
      <c r="N2094" s="339"/>
      <c r="O2094" s="339"/>
      <c r="P2094" s="339"/>
      <c r="Q2094" s="339"/>
    </row>
    <row r="2095" spans="1:17" ht="13.5" customHeight="1">
      <c r="A2095" s="481"/>
      <c r="B2095" s="481"/>
      <c r="C2095" s="481"/>
      <c r="D2095" s="481"/>
      <c r="E2095" s="481"/>
      <c r="F2095" s="339"/>
      <c r="G2095" s="340" t="str">
        <f>IF(ISNUMBER(E2095),E2095/'Bulk DivVar Analysis'!$I$7,"")</f>
        <v/>
      </c>
      <c r="H2095" s="338" t="str">
        <f>IF(ISNUMBER(E2095), IF(G2095&gt;'Bulk DivVar Analysis'!$J$9,"Pass","Fail"),"")</f>
        <v/>
      </c>
      <c r="I2095" s="338" t="str">
        <f t="shared" si="34"/>
        <v/>
      </c>
      <c r="J2095" s="339"/>
      <c r="K2095" s="339"/>
      <c r="L2095" s="339"/>
      <c r="M2095" s="339"/>
      <c r="N2095" s="339"/>
      <c r="O2095" s="339"/>
      <c r="P2095" s="339"/>
      <c r="Q2095" s="339"/>
    </row>
    <row r="2096" spans="1:17" ht="13.5" customHeight="1">
      <c r="A2096" s="481"/>
      <c r="B2096" s="481"/>
      <c r="C2096" s="481"/>
      <c r="D2096" s="481"/>
      <c r="E2096" s="481"/>
      <c r="F2096" s="339"/>
      <c r="G2096" s="340" t="str">
        <f>IF(ISNUMBER(E2096),E2096/'Bulk DivVar Analysis'!$I$7,"")</f>
        <v/>
      </c>
      <c r="H2096" s="338" t="str">
        <f>IF(ISNUMBER(E2096), IF(G2096&gt;'Bulk DivVar Analysis'!$J$9,"Pass","Fail"),"")</f>
        <v/>
      </c>
      <c r="I2096" s="338" t="str">
        <f t="shared" si="34"/>
        <v/>
      </c>
      <c r="J2096" s="339"/>
      <c r="K2096" s="339"/>
      <c r="L2096" s="339"/>
      <c r="M2096" s="339"/>
      <c r="N2096" s="339"/>
      <c r="O2096" s="339"/>
      <c r="P2096" s="339"/>
      <c r="Q2096" s="339"/>
    </row>
    <row r="2097" spans="1:17" ht="13.5" customHeight="1">
      <c r="A2097" s="481"/>
      <c r="B2097" s="481"/>
      <c r="C2097" s="481"/>
      <c r="D2097" s="481"/>
      <c r="E2097" s="481"/>
      <c r="F2097" s="339"/>
      <c r="G2097" s="340" t="str">
        <f>IF(ISNUMBER(E2097),E2097/'Bulk DivVar Analysis'!$I$7,"")</f>
        <v/>
      </c>
      <c r="H2097" s="338" t="str">
        <f>IF(ISNUMBER(E2097), IF(G2097&gt;'Bulk DivVar Analysis'!$J$9,"Pass","Fail"),"")</f>
        <v/>
      </c>
      <c r="I2097" s="338" t="str">
        <f t="shared" si="34"/>
        <v/>
      </c>
      <c r="J2097" s="339"/>
      <c r="K2097" s="339"/>
      <c r="L2097" s="339"/>
      <c r="M2097" s="339"/>
      <c r="N2097" s="339"/>
      <c r="O2097" s="339"/>
      <c r="P2097" s="339"/>
      <c r="Q2097" s="339"/>
    </row>
    <row r="2098" spans="1:17" ht="13.5" customHeight="1">
      <c r="A2098" s="481"/>
      <c r="B2098" s="481"/>
      <c r="C2098" s="481"/>
      <c r="D2098" s="481"/>
      <c r="E2098" s="481"/>
      <c r="F2098" s="339"/>
      <c r="G2098" s="340" t="str">
        <f>IF(ISNUMBER(E2098),E2098/'Bulk DivVar Analysis'!$I$7,"")</f>
        <v/>
      </c>
      <c r="H2098" s="338" t="str">
        <f>IF(ISNUMBER(E2098), IF(G2098&gt;'Bulk DivVar Analysis'!$J$9,"Pass","Fail"),"")</f>
        <v/>
      </c>
      <c r="I2098" s="338" t="str">
        <f t="shared" si="34"/>
        <v/>
      </c>
      <c r="J2098" s="339"/>
      <c r="K2098" s="339"/>
      <c r="L2098" s="339"/>
      <c r="M2098" s="339"/>
      <c r="N2098" s="339"/>
      <c r="O2098" s="339"/>
      <c r="P2098" s="339"/>
      <c r="Q2098" s="339"/>
    </row>
    <row r="2099" spans="1:17" ht="13.5" customHeight="1">
      <c r="A2099" s="481"/>
      <c r="B2099" s="481"/>
      <c r="C2099" s="481"/>
      <c r="D2099" s="481"/>
      <c r="E2099" s="481"/>
      <c r="F2099" s="339"/>
      <c r="G2099" s="340" t="str">
        <f>IF(ISNUMBER(E2099),E2099/'Bulk DivVar Analysis'!$I$7,"")</f>
        <v/>
      </c>
      <c r="H2099" s="338" t="str">
        <f>IF(ISNUMBER(E2099), IF(G2099&gt;'Bulk DivVar Analysis'!$J$9,"Pass","Fail"),"")</f>
        <v/>
      </c>
      <c r="I2099" s="338" t="str">
        <f t="shared" si="34"/>
        <v/>
      </c>
      <c r="J2099" s="339"/>
      <c r="K2099" s="339"/>
      <c r="L2099" s="339"/>
      <c r="M2099" s="339"/>
      <c r="N2099" s="339"/>
      <c r="O2099" s="339"/>
      <c r="P2099" s="339"/>
      <c r="Q2099" s="339"/>
    </row>
    <row r="2100" spans="1:17" ht="13.5" customHeight="1">
      <c r="A2100" s="481"/>
      <c r="B2100" s="481"/>
      <c r="C2100" s="481"/>
      <c r="D2100" s="481"/>
      <c r="E2100" s="481"/>
      <c r="F2100" s="339"/>
      <c r="G2100" s="340" t="str">
        <f>IF(ISNUMBER(E2100),E2100/'Bulk DivVar Analysis'!$I$7,"")</f>
        <v/>
      </c>
      <c r="H2100" s="338" t="str">
        <f>IF(ISNUMBER(E2100), IF(G2100&gt;'Bulk DivVar Analysis'!$J$9,"Pass","Fail"),"")</f>
        <v/>
      </c>
      <c r="I2100" s="338" t="str">
        <f t="shared" si="34"/>
        <v/>
      </c>
      <c r="J2100" s="339"/>
      <c r="K2100" s="339"/>
      <c r="L2100" s="339"/>
      <c r="M2100" s="339"/>
      <c r="N2100" s="339"/>
      <c r="O2100" s="339"/>
      <c r="P2100" s="339"/>
      <c r="Q2100" s="339"/>
    </row>
    <row r="2101" spans="1:17" ht="13.5" customHeight="1">
      <c r="A2101" s="481"/>
      <c r="B2101" s="481"/>
      <c r="C2101" s="481"/>
      <c r="D2101" s="481"/>
      <c r="E2101" s="481"/>
      <c r="F2101" s="339"/>
      <c r="G2101" s="340" t="str">
        <f>IF(ISNUMBER(E2101),E2101/'Bulk DivVar Analysis'!$I$7,"")</f>
        <v/>
      </c>
      <c r="H2101" s="338" t="str">
        <f>IF(ISNUMBER(E2101), IF(G2101&gt;'Bulk DivVar Analysis'!$J$9,"Pass","Fail"),"")</f>
        <v/>
      </c>
      <c r="I2101" s="338" t="str">
        <f t="shared" si="34"/>
        <v/>
      </c>
      <c r="J2101" s="339"/>
      <c r="K2101" s="339"/>
      <c r="L2101" s="339"/>
      <c r="M2101" s="339"/>
      <c r="N2101" s="339"/>
      <c r="O2101" s="339"/>
      <c r="P2101" s="339"/>
      <c r="Q2101" s="339"/>
    </row>
    <row r="2102" spans="1:17" ht="13.5" customHeight="1">
      <c r="A2102" s="481"/>
      <c r="B2102" s="481"/>
      <c r="C2102" s="481"/>
      <c r="D2102" s="481"/>
      <c r="E2102" s="481"/>
      <c r="F2102" s="339"/>
      <c r="G2102" s="340" t="str">
        <f>IF(ISNUMBER(E2102),E2102/'Bulk DivVar Analysis'!$I$7,"")</f>
        <v/>
      </c>
      <c r="H2102" s="338" t="str">
        <f>IF(ISNUMBER(E2102), IF(G2102&gt;'Bulk DivVar Analysis'!$J$9,"Pass","Fail"),"")</f>
        <v/>
      </c>
      <c r="I2102" s="338" t="str">
        <f t="shared" si="34"/>
        <v/>
      </c>
      <c r="J2102" s="339"/>
      <c r="K2102" s="339"/>
      <c r="L2102" s="339"/>
      <c r="M2102" s="339"/>
      <c r="N2102" s="339"/>
      <c r="O2102" s="339"/>
      <c r="P2102" s="339"/>
      <c r="Q2102" s="339"/>
    </row>
    <row r="2103" spans="1:17" ht="13.5" customHeight="1">
      <c r="A2103" s="481"/>
      <c r="B2103" s="481"/>
      <c r="C2103" s="481"/>
      <c r="D2103" s="481"/>
      <c r="E2103" s="481"/>
      <c r="F2103" s="339"/>
      <c r="G2103" s="340" t="str">
        <f>IF(ISNUMBER(E2103),E2103/'Bulk DivVar Analysis'!$I$7,"")</f>
        <v/>
      </c>
      <c r="H2103" s="338" t="str">
        <f>IF(ISNUMBER(E2103), IF(G2103&gt;'Bulk DivVar Analysis'!$J$9,"Pass","Fail"),"")</f>
        <v/>
      </c>
      <c r="I2103" s="338" t="str">
        <f t="shared" si="34"/>
        <v/>
      </c>
      <c r="J2103" s="339"/>
      <c r="K2103" s="339"/>
      <c r="L2103" s="339"/>
      <c r="M2103" s="339"/>
      <c r="N2103" s="339"/>
      <c r="O2103" s="339"/>
      <c r="P2103" s="339"/>
      <c r="Q2103" s="339"/>
    </row>
    <row r="2104" spans="1:17" ht="13.5" customHeight="1">
      <c r="A2104" s="481"/>
      <c r="B2104" s="481"/>
      <c r="C2104" s="481"/>
      <c r="D2104" s="481"/>
      <c r="E2104" s="481"/>
      <c r="F2104" s="339"/>
      <c r="G2104" s="340" t="str">
        <f>IF(ISNUMBER(E2104),E2104/'Bulk DivVar Analysis'!$I$7,"")</f>
        <v/>
      </c>
      <c r="H2104" s="338" t="str">
        <f>IF(ISNUMBER(E2104), IF(G2104&gt;'Bulk DivVar Analysis'!$J$9,"Pass","Fail"),"")</f>
        <v/>
      </c>
      <c r="I2104" s="338" t="str">
        <f t="shared" si="34"/>
        <v/>
      </c>
      <c r="J2104" s="339"/>
      <c r="K2104" s="339"/>
      <c r="L2104" s="339"/>
      <c r="M2104" s="339"/>
      <c r="N2104" s="339"/>
      <c r="O2104" s="339"/>
      <c r="P2104" s="339"/>
      <c r="Q2104" s="339"/>
    </row>
    <row r="2105" spans="1:17" ht="13.5" customHeight="1">
      <c r="A2105" s="481"/>
      <c r="B2105" s="481"/>
      <c r="C2105" s="481"/>
      <c r="D2105" s="481"/>
      <c r="E2105" s="481"/>
      <c r="F2105" s="339"/>
      <c r="G2105" s="340" t="str">
        <f>IF(ISNUMBER(E2105),E2105/'Bulk DivVar Analysis'!$I$7,"")</f>
        <v/>
      </c>
      <c r="H2105" s="338" t="str">
        <f>IF(ISNUMBER(E2105), IF(G2105&gt;'Bulk DivVar Analysis'!$J$9,"Pass","Fail"),"")</f>
        <v/>
      </c>
      <c r="I2105" s="338" t="str">
        <f t="shared" si="34"/>
        <v/>
      </c>
      <c r="J2105" s="339"/>
      <c r="K2105" s="339"/>
      <c r="L2105" s="339"/>
      <c r="M2105" s="339"/>
      <c r="N2105" s="339"/>
      <c r="O2105" s="339"/>
      <c r="P2105" s="339"/>
      <c r="Q2105" s="339"/>
    </row>
    <row r="2106" spans="1:17" ht="13.5" customHeight="1">
      <c r="A2106" s="481"/>
      <c r="B2106" s="481"/>
      <c r="C2106" s="481"/>
      <c r="D2106" s="481"/>
      <c r="E2106" s="481"/>
      <c r="F2106" s="339"/>
      <c r="G2106" s="340" t="str">
        <f>IF(ISNUMBER(E2106),E2106/'Bulk DivVar Analysis'!$I$7,"")</f>
        <v/>
      </c>
      <c r="H2106" s="338" t="str">
        <f>IF(ISNUMBER(E2106), IF(G2106&gt;'Bulk DivVar Analysis'!$J$9,"Pass","Fail"),"")</f>
        <v/>
      </c>
      <c r="I2106" s="338" t="str">
        <f t="shared" si="34"/>
        <v/>
      </c>
      <c r="J2106" s="339"/>
      <c r="K2106" s="339"/>
      <c r="L2106" s="339"/>
      <c r="M2106" s="339"/>
      <c r="N2106" s="339"/>
      <c r="O2106" s="339"/>
      <c r="P2106" s="339"/>
      <c r="Q2106" s="339"/>
    </row>
    <row r="2107" spans="1:17" ht="13.5" customHeight="1">
      <c r="A2107" s="481"/>
      <c r="B2107" s="481"/>
      <c r="C2107" s="481"/>
      <c r="D2107" s="481"/>
      <c r="E2107" s="481"/>
      <c r="F2107" s="339"/>
      <c r="G2107" s="340" t="str">
        <f>IF(ISNUMBER(E2107),E2107/'Bulk DivVar Analysis'!$I$7,"")</f>
        <v/>
      </c>
      <c r="H2107" s="338" t="str">
        <f>IF(ISNUMBER(E2107), IF(G2107&gt;'Bulk DivVar Analysis'!$J$9,"Pass","Fail"),"")</f>
        <v/>
      </c>
      <c r="I2107" s="338" t="str">
        <f t="shared" si="34"/>
        <v/>
      </c>
      <c r="J2107" s="339"/>
      <c r="K2107" s="339"/>
      <c r="L2107" s="339"/>
      <c r="M2107" s="339"/>
      <c r="N2107" s="339"/>
      <c r="O2107" s="339"/>
      <c r="P2107" s="339"/>
      <c r="Q2107" s="339"/>
    </row>
    <row r="2108" spans="1:17" ht="13.5" customHeight="1">
      <c r="A2108" s="481"/>
      <c r="B2108" s="481"/>
      <c r="C2108" s="481"/>
      <c r="D2108" s="481"/>
      <c r="E2108" s="481"/>
      <c r="F2108" s="339"/>
      <c r="G2108" s="340" t="str">
        <f>IF(ISNUMBER(E2108),E2108/'Bulk DivVar Analysis'!$I$7,"")</f>
        <v/>
      </c>
      <c r="H2108" s="338" t="str">
        <f>IF(ISNUMBER(E2108), IF(G2108&gt;'Bulk DivVar Analysis'!$J$9,"Pass","Fail"),"")</f>
        <v/>
      </c>
      <c r="I2108" s="338" t="str">
        <f t="shared" si="34"/>
        <v/>
      </c>
      <c r="J2108" s="339"/>
      <c r="K2108" s="339"/>
      <c r="L2108" s="339"/>
      <c r="M2108" s="339"/>
      <c r="N2108" s="339"/>
      <c r="O2108" s="339"/>
      <c r="P2108" s="339"/>
      <c r="Q2108" s="339"/>
    </row>
    <row r="2109" spans="1:17" ht="13.5" customHeight="1">
      <c r="A2109" s="481"/>
      <c r="B2109" s="481"/>
      <c r="C2109" s="481"/>
      <c r="D2109" s="481"/>
      <c r="E2109" s="481"/>
      <c r="F2109" s="339"/>
      <c r="G2109" s="340" t="str">
        <f>IF(ISNUMBER(E2109),E2109/'Bulk DivVar Analysis'!$I$7,"")</f>
        <v/>
      </c>
      <c r="H2109" s="338" t="str">
        <f>IF(ISNUMBER(E2109), IF(G2109&gt;'Bulk DivVar Analysis'!$J$9,"Pass","Fail"),"")</f>
        <v/>
      </c>
      <c r="I2109" s="338" t="str">
        <f t="shared" si="34"/>
        <v/>
      </c>
      <c r="J2109" s="339"/>
      <c r="K2109" s="339"/>
      <c r="L2109" s="339"/>
      <c r="M2109" s="339"/>
      <c r="N2109" s="339"/>
      <c r="O2109" s="339"/>
      <c r="P2109" s="339"/>
      <c r="Q2109" s="339"/>
    </row>
    <row r="2110" spans="1:17" ht="13.5" customHeight="1">
      <c r="A2110" s="481"/>
      <c r="B2110" s="481"/>
      <c r="C2110" s="481"/>
      <c r="D2110" s="481"/>
      <c r="E2110" s="481"/>
      <c r="F2110" s="339"/>
      <c r="G2110" s="340" t="str">
        <f>IF(ISNUMBER(E2110),E2110/'Bulk DivVar Analysis'!$I$7,"")</f>
        <v/>
      </c>
      <c r="H2110" s="338" t="str">
        <f>IF(ISNUMBER(E2110), IF(G2110&gt;'Bulk DivVar Analysis'!$J$9,"Pass","Fail"),"")</f>
        <v/>
      </c>
      <c r="I2110" s="338" t="str">
        <f t="shared" si="34"/>
        <v/>
      </c>
      <c r="J2110" s="339"/>
      <c r="K2110" s="339"/>
      <c r="L2110" s="339"/>
      <c r="M2110" s="339"/>
      <c r="N2110" s="339"/>
      <c r="O2110" s="339"/>
      <c r="P2110" s="339"/>
      <c r="Q2110" s="339"/>
    </row>
    <row r="2111" spans="1:17" ht="13.5" customHeight="1">
      <c r="A2111" s="481"/>
      <c r="B2111" s="481"/>
      <c r="C2111" s="481"/>
      <c r="D2111" s="481"/>
      <c r="E2111" s="481"/>
      <c r="F2111" s="339"/>
      <c r="G2111" s="340" t="str">
        <f>IF(ISNUMBER(E2111),E2111/'Bulk DivVar Analysis'!$I$7,"")</f>
        <v/>
      </c>
      <c r="H2111" s="338" t="str">
        <f>IF(ISNUMBER(E2111), IF(G2111&gt;'Bulk DivVar Analysis'!$J$9,"Pass","Fail"),"")</f>
        <v/>
      </c>
      <c r="I2111" s="338" t="str">
        <f t="shared" si="34"/>
        <v/>
      </c>
      <c r="J2111" s="339"/>
      <c r="K2111" s="339"/>
      <c r="L2111" s="339"/>
      <c r="M2111" s="339"/>
      <c r="N2111" s="339"/>
      <c r="O2111" s="339"/>
      <c r="P2111" s="339"/>
      <c r="Q2111" s="339"/>
    </row>
    <row r="2112" spans="1:17" ht="13.5" customHeight="1">
      <c r="A2112" s="481"/>
      <c r="B2112" s="481"/>
      <c r="C2112" s="481"/>
      <c r="D2112" s="481"/>
      <c r="E2112" s="481"/>
      <c r="F2112" s="339"/>
      <c r="G2112" s="340" t="str">
        <f>IF(ISNUMBER(E2112),E2112/'Bulk DivVar Analysis'!$I$7,"")</f>
        <v/>
      </c>
      <c r="H2112" s="338" t="str">
        <f>IF(ISNUMBER(E2112), IF(G2112&gt;'Bulk DivVar Analysis'!$J$9,"Pass","Fail"),"")</f>
        <v/>
      </c>
      <c r="I2112" s="338" t="str">
        <f t="shared" si="34"/>
        <v/>
      </c>
      <c r="J2112" s="339"/>
      <c r="K2112" s="339"/>
      <c r="L2112" s="339"/>
      <c r="M2112" s="339"/>
      <c r="N2112" s="339"/>
      <c r="O2112" s="339"/>
      <c r="P2112" s="339"/>
      <c r="Q2112" s="339"/>
    </row>
    <row r="2113" spans="1:17" ht="13.5" customHeight="1">
      <c r="A2113" s="481"/>
      <c r="B2113" s="481"/>
      <c r="C2113" s="481"/>
      <c r="D2113" s="481"/>
      <c r="E2113" s="481"/>
      <c r="F2113" s="339"/>
      <c r="G2113" s="340" t="str">
        <f>IF(ISNUMBER(E2113),E2113/'Bulk DivVar Analysis'!$I$7,"")</f>
        <v/>
      </c>
      <c r="H2113" s="338" t="str">
        <f>IF(ISNUMBER(E2113), IF(G2113&gt;'Bulk DivVar Analysis'!$J$9,"Pass","Fail"),"")</f>
        <v/>
      </c>
      <c r="I2113" s="338" t="str">
        <f t="shared" si="34"/>
        <v/>
      </c>
      <c r="J2113" s="339"/>
      <c r="K2113" s="339"/>
      <c r="L2113" s="339"/>
      <c r="M2113" s="339"/>
      <c r="N2113" s="339"/>
      <c r="O2113" s="339"/>
      <c r="P2113" s="339"/>
      <c r="Q2113" s="339"/>
    </row>
    <row r="2114" spans="1:17" ht="13.5" customHeight="1">
      <c r="A2114" s="481"/>
      <c r="B2114" s="481"/>
      <c r="C2114" s="481"/>
      <c r="D2114" s="481"/>
      <c r="E2114" s="481"/>
      <c r="F2114" s="339"/>
      <c r="G2114" s="340" t="str">
        <f>IF(ISNUMBER(E2114),E2114/'Bulk DivVar Analysis'!$I$7,"")</f>
        <v/>
      </c>
      <c r="H2114" s="338" t="str">
        <f>IF(ISNUMBER(E2114), IF(G2114&gt;'Bulk DivVar Analysis'!$J$9,"Pass","Fail"),"")</f>
        <v/>
      </c>
      <c r="I2114" s="338" t="str">
        <f t="shared" si="34"/>
        <v/>
      </c>
      <c r="J2114" s="339"/>
      <c r="K2114" s="339"/>
      <c r="L2114" s="339"/>
      <c r="M2114" s="339"/>
      <c r="N2114" s="339"/>
      <c r="O2114" s="339"/>
      <c r="P2114" s="339"/>
      <c r="Q2114" s="339"/>
    </row>
    <row r="2115" spans="1:17" ht="13.5" customHeight="1">
      <c r="A2115" s="481"/>
      <c r="B2115" s="481"/>
      <c r="C2115" s="481"/>
      <c r="D2115" s="481"/>
      <c r="E2115" s="481"/>
      <c r="F2115" s="339"/>
      <c r="G2115" s="340" t="str">
        <f>IF(ISNUMBER(E2115),E2115/'Bulk DivVar Analysis'!$I$7,"")</f>
        <v/>
      </c>
      <c r="H2115" s="338" t="str">
        <f>IF(ISNUMBER(E2115), IF(G2115&gt;'Bulk DivVar Analysis'!$J$9,"Pass","Fail"),"")</f>
        <v/>
      </c>
      <c r="I2115" s="338" t="str">
        <f t="shared" ref="I2115:I2178" si="35">_xlfn.TEXTJOIN("_",TRUE,B2115,C2115)</f>
        <v/>
      </c>
      <c r="J2115" s="339"/>
      <c r="K2115" s="339"/>
      <c r="L2115" s="339"/>
      <c r="M2115" s="339"/>
      <c r="N2115" s="339"/>
      <c r="O2115" s="339"/>
      <c r="P2115" s="339"/>
      <c r="Q2115" s="339"/>
    </row>
    <row r="2116" spans="1:17" ht="13.5" customHeight="1">
      <c r="A2116" s="481"/>
      <c r="B2116" s="481"/>
      <c r="C2116" s="481"/>
      <c r="D2116" s="481"/>
      <c r="E2116" s="481"/>
      <c r="F2116" s="339"/>
      <c r="G2116" s="340" t="str">
        <f>IF(ISNUMBER(E2116),E2116/'Bulk DivVar Analysis'!$I$7,"")</f>
        <v/>
      </c>
      <c r="H2116" s="338" t="str">
        <f>IF(ISNUMBER(E2116), IF(G2116&gt;'Bulk DivVar Analysis'!$J$9,"Pass","Fail"),"")</f>
        <v/>
      </c>
      <c r="I2116" s="338" t="str">
        <f t="shared" si="35"/>
        <v/>
      </c>
      <c r="J2116" s="339"/>
      <c r="K2116" s="339"/>
      <c r="L2116" s="339"/>
      <c r="M2116" s="339"/>
      <c r="N2116" s="339"/>
      <c r="O2116" s="339"/>
      <c r="P2116" s="339"/>
      <c r="Q2116" s="339"/>
    </row>
    <row r="2117" spans="1:17" ht="13.5" customHeight="1">
      <c r="A2117" s="481"/>
      <c r="B2117" s="481"/>
      <c r="C2117" s="481"/>
      <c r="D2117" s="481"/>
      <c r="E2117" s="481"/>
      <c r="F2117" s="339"/>
      <c r="G2117" s="340" t="str">
        <f>IF(ISNUMBER(E2117),E2117/'Bulk DivVar Analysis'!$I$7,"")</f>
        <v/>
      </c>
      <c r="H2117" s="338" t="str">
        <f>IF(ISNUMBER(E2117), IF(G2117&gt;'Bulk DivVar Analysis'!$J$9,"Pass","Fail"),"")</f>
        <v/>
      </c>
      <c r="I2117" s="338" t="str">
        <f t="shared" si="35"/>
        <v/>
      </c>
      <c r="J2117" s="339"/>
      <c r="K2117" s="339"/>
      <c r="L2117" s="339"/>
      <c r="M2117" s="339"/>
      <c r="N2117" s="339"/>
      <c r="O2117" s="339"/>
      <c r="P2117" s="339"/>
      <c r="Q2117" s="339"/>
    </row>
    <row r="2118" spans="1:17" ht="13.5" customHeight="1">
      <c r="A2118" s="481"/>
      <c r="B2118" s="481"/>
      <c r="C2118" s="481"/>
      <c r="D2118" s="481"/>
      <c r="E2118" s="481"/>
      <c r="F2118" s="339"/>
      <c r="G2118" s="340" t="str">
        <f>IF(ISNUMBER(E2118),E2118/'Bulk DivVar Analysis'!$I$7,"")</f>
        <v/>
      </c>
      <c r="H2118" s="338" t="str">
        <f>IF(ISNUMBER(E2118), IF(G2118&gt;'Bulk DivVar Analysis'!$J$9,"Pass","Fail"),"")</f>
        <v/>
      </c>
      <c r="I2118" s="338" t="str">
        <f t="shared" si="35"/>
        <v/>
      </c>
      <c r="J2118" s="339"/>
      <c r="K2118" s="339"/>
      <c r="L2118" s="339"/>
      <c r="M2118" s="339"/>
      <c r="N2118" s="339"/>
      <c r="O2118" s="339"/>
      <c r="P2118" s="339"/>
      <c r="Q2118" s="339"/>
    </row>
    <row r="2119" spans="1:17" ht="13.5" customHeight="1">
      <c r="A2119" s="481"/>
      <c r="B2119" s="481"/>
      <c r="C2119" s="481"/>
      <c r="D2119" s="481"/>
      <c r="E2119" s="481"/>
      <c r="F2119" s="339"/>
      <c r="G2119" s="340" t="str">
        <f>IF(ISNUMBER(E2119),E2119/'Bulk DivVar Analysis'!$I$7,"")</f>
        <v/>
      </c>
      <c r="H2119" s="338" t="str">
        <f>IF(ISNUMBER(E2119), IF(G2119&gt;'Bulk DivVar Analysis'!$J$9,"Pass","Fail"),"")</f>
        <v/>
      </c>
      <c r="I2119" s="338" t="str">
        <f t="shared" si="35"/>
        <v/>
      </c>
      <c r="J2119" s="339"/>
      <c r="K2119" s="339"/>
      <c r="L2119" s="339"/>
      <c r="M2119" s="339"/>
      <c r="N2119" s="339"/>
      <c r="O2119" s="339"/>
      <c r="P2119" s="339"/>
      <c r="Q2119" s="339"/>
    </row>
    <row r="2120" spans="1:17" ht="13.5" customHeight="1">
      <c r="A2120" s="481"/>
      <c r="B2120" s="481"/>
      <c r="C2120" s="481"/>
      <c r="D2120" s="481"/>
      <c r="E2120" s="481"/>
      <c r="F2120" s="339"/>
      <c r="G2120" s="340" t="str">
        <f>IF(ISNUMBER(E2120),E2120/'Bulk DivVar Analysis'!$I$7,"")</f>
        <v/>
      </c>
      <c r="H2120" s="338" t="str">
        <f>IF(ISNUMBER(E2120), IF(G2120&gt;'Bulk DivVar Analysis'!$J$9,"Pass","Fail"),"")</f>
        <v/>
      </c>
      <c r="I2120" s="338" t="str">
        <f t="shared" si="35"/>
        <v/>
      </c>
      <c r="J2120" s="339"/>
      <c r="K2120" s="339"/>
      <c r="L2120" s="339"/>
      <c r="M2120" s="339"/>
      <c r="N2120" s="339"/>
      <c r="O2120" s="339"/>
      <c r="P2120" s="339"/>
      <c r="Q2120" s="339"/>
    </row>
    <row r="2121" spans="1:17" ht="13.5" customHeight="1">
      <c r="A2121" s="481"/>
      <c r="B2121" s="481"/>
      <c r="C2121" s="481"/>
      <c r="D2121" s="481"/>
      <c r="E2121" s="481"/>
      <c r="F2121" s="339"/>
      <c r="G2121" s="340" t="str">
        <f>IF(ISNUMBER(E2121),E2121/'Bulk DivVar Analysis'!$I$7,"")</f>
        <v/>
      </c>
      <c r="H2121" s="338" t="str">
        <f>IF(ISNUMBER(E2121), IF(G2121&gt;'Bulk DivVar Analysis'!$J$9,"Pass","Fail"),"")</f>
        <v/>
      </c>
      <c r="I2121" s="338" t="str">
        <f t="shared" si="35"/>
        <v/>
      </c>
      <c r="J2121" s="339"/>
      <c r="K2121" s="339"/>
      <c r="L2121" s="339"/>
      <c r="M2121" s="339"/>
      <c r="N2121" s="339"/>
      <c r="O2121" s="339"/>
      <c r="P2121" s="339"/>
      <c r="Q2121" s="339"/>
    </row>
    <row r="2122" spans="1:17" ht="13.5" customHeight="1">
      <c r="A2122" s="481"/>
      <c r="B2122" s="481"/>
      <c r="C2122" s="481"/>
      <c r="D2122" s="481"/>
      <c r="E2122" s="481"/>
      <c r="F2122" s="339"/>
      <c r="G2122" s="340" t="str">
        <f>IF(ISNUMBER(E2122),E2122/'Bulk DivVar Analysis'!$I$7,"")</f>
        <v/>
      </c>
      <c r="H2122" s="338" t="str">
        <f>IF(ISNUMBER(E2122), IF(G2122&gt;'Bulk DivVar Analysis'!$J$9,"Pass","Fail"),"")</f>
        <v/>
      </c>
      <c r="I2122" s="338" t="str">
        <f t="shared" si="35"/>
        <v/>
      </c>
      <c r="J2122" s="339"/>
      <c r="K2122" s="339"/>
      <c r="L2122" s="339"/>
      <c r="M2122" s="339"/>
      <c r="N2122" s="339"/>
      <c r="O2122" s="339"/>
      <c r="P2122" s="339"/>
      <c r="Q2122" s="339"/>
    </row>
    <row r="2123" spans="1:17" ht="13.5" customHeight="1">
      <c r="A2123" s="481"/>
      <c r="B2123" s="481"/>
      <c r="C2123" s="481"/>
      <c r="D2123" s="481"/>
      <c r="E2123" s="481"/>
      <c r="F2123" s="339"/>
      <c r="G2123" s="340" t="str">
        <f>IF(ISNUMBER(E2123),E2123/'Bulk DivVar Analysis'!$I$7,"")</f>
        <v/>
      </c>
      <c r="H2123" s="338" t="str">
        <f>IF(ISNUMBER(E2123), IF(G2123&gt;'Bulk DivVar Analysis'!$J$9,"Pass","Fail"),"")</f>
        <v/>
      </c>
      <c r="I2123" s="338" t="str">
        <f t="shared" si="35"/>
        <v/>
      </c>
      <c r="J2123" s="339"/>
      <c r="K2123" s="339"/>
      <c r="L2123" s="339"/>
      <c r="M2123" s="339"/>
      <c r="N2123" s="339"/>
      <c r="O2123" s="339"/>
      <c r="P2123" s="339"/>
      <c r="Q2123" s="339"/>
    </row>
    <row r="2124" spans="1:17" ht="13.5" customHeight="1">
      <c r="A2124" s="481"/>
      <c r="B2124" s="481"/>
      <c r="C2124" s="481"/>
      <c r="D2124" s="481"/>
      <c r="E2124" s="481"/>
      <c r="F2124" s="339"/>
      <c r="G2124" s="340" t="str">
        <f>IF(ISNUMBER(E2124),E2124/'Bulk DivVar Analysis'!$I$7,"")</f>
        <v/>
      </c>
      <c r="H2124" s="338" t="str">
        <f>IF(ISNUMBER(E2124), IF(G2124&gt;'Bulk DivVar Analysis'!$J$9,"Pass","Fail"),"")</f>
        <v/>
      </c>
      <c r="I2124" s="338" t="str">
        <f t="shared" si="35"/>
        <v/>
      </c>
      <c r="J2124" s="339"/>
      <c r="K2124" s="339"/>
      <c r="L2124" s="339"/>
      <c r="M2124" s="339"/>
      <c r="N2124" s="339"/>
      <c r="O2124" s="339"/>
      <c r="P2124" s="339"/>
      <c r="Q2124" s="339"/>
    </row>
    <row r="2125" spans="1:17" ht="13.5" customHeight="1">
      <c r="A2125" s="481"/>
      <c r="B2125" s="481"/>
      <c r="C2125" s="481"/>
      <c r="D2125" s="481"/>
      <c r="E2125" s="481"/>
      <c r="F2125" s="339"/>
      <c r="G2125" s="340" t="str">
        <f>IF(ISNUMBER(E2125),E2125/'Bulk DivVar Analysis'!$I$7,"")</f>
        <v/>
      </c>
      <c r="H2125" s="338" t="str">
        <f>IF(ISNUMBER(E2125), IF(G2125&gt;'Bulk DivVar Analysis'!$J$9,"Pass","Fail"),"")</f>
        <v/>
      </c>
      <c r="I2125" s="338" t="str">
        <f t="shared" si="35"/>
        <v/>
      </c>
      <c r="J2125" s="339"/>
      <c r="K2125" s="339"/>
      <c r="L2125" s="339"/>
      <c r="M2125" s="339"/>
      <c r="N2125" s="339"/>
      <c r="O2125" s="339"/>
      <c r="P2125" s="339"/>
      <c r="Q2125" s="339"/>
    </row>
    <row r="2126" spans="1:17" ht="13.5" customHeight="1">
      <c r="A2126" s="481"/>
      <c r="B2126" s="481"/>
      <c r="C2126" s="481"/>
      <c r="D2126" s="481"/>
      <c r="E2126" s="481"/>
      <c r="F2126" s="339"/>
      <c r="G2126" s="340" t="str">
        <f>IF(ISNUMBER(E2126),E2126/'Bulk DivVar Analysis'!$I$7,"")</f>
        <v/>
      </c>
      <c r="H2126" s="338" t="str">
        <f>IF(ISNUMBER(E2126), IF(G2126&gt;'Bulk DivVar Analysis'!$J$9,"Pass","Fail"),"")</f>
        <v/>
      </c>
      <c r="I2126" s="338" t="str">
        <f t="shared" si="35"/>
        <v/>
      </c>
      <c r="J2126" s="339"/>
      <c r="K2126" s="339"/>
      <c r="L2126" s="339"/>
      <c r="M2126" s="339"/>
      <c r="N2126" s="339"/>
      <c r="O2126" s="339"/>
      <c r="P2126" s="339"/>
      <c r="Q2126" s="339"/>
    </row>
    <row r="2127" spans="1:17" ht="13.5" customHeight="1">
      <c r="A2127" s="481"/>
      <c r="B2127" s="481"/>
      <c r="C2127" s="481"/>
      <c r="D2127" s="481"/>
      <c r="E2127" s="481"/>
      <c r="F2127" s="339"/>
      <c r="G2127" s="340" t="str">
        <f>IF(ISNUMBER(E2127),E2127/'Bulk DivVar Analysis'!$I$7,"")</f>
        <v/>
      </c>
      <c r="H2127" s="338" t="str">
        <f>IF(ISNUMBER(E2127), IF(G2127&gt;'Bulk DivVar Analysis'!$J$9,"Pass","Fail"),"")</f>
        <v/>
      </c>
      <c r="I2127" s="338" t="str">
        <f t="shared" si="35"/>
        <v/>
      </c>
      <c r="J2127" s="339"/>
      <c r="K2127" s="339"/>
      <c r="L2127" s="339"/>
      <c r="M2127" s="339"/>
      <c r="N2127" s="339"/>
      <c r="O2127" s="339"/>
      <c r="P2127" s="339"/>
      <c r="Q2127" s="339"/>
    </row>
    <row r="2128" spans="1:17" ht="13.5" customHeight="1">
      <c r="A2128" s="481"/>
      <c r="B2128" s="481"/>
      <c r="C2128" s="481"/>
      <c r="D2128" s="481"/>
      <c r="E2128" s="481"/>
      <c r="F2128" s="339"/>
      <c r="G2128" s="340" t="str">
        <f>IF(ISNUMBER(E2128),E2128/'Bulk DivVar Analysis'!$I$7,"")</f>
        <v/>
      </c>
      <c r="H2128" s="338" t="str">
        <f>IF(ISNUMBER(E2128), IF(G2128&gt;'Bulk DivVar Analysis'!$J$9,"Pass","Fail"),"")</f>
        <v/>
      </c>
      <c r="I2128" s="338" t="str">
        <f t="shared" si="35"/>
        <v/>
      </c>
      <c r="J2128" s="339"/>
      <c r="K2128" s="339"/>
      <c r="L2128" s="339"/>
      <c r="M2128" s="339"/>
      <c r="N2128" s="339"/>
      <c r="O2128" s="339"/>
      <c r="P2128" s="339"/>
      <c r="Q2128" s="339"/>
    </row>
    <row r="2129" spans="1:17" ht="13.5" customHeight="1">
      <c r="A2129" s="481"/>
      <c r="B2129" s="481"/>
      <c r="C2129" s="481"/>
      <c r="D2129" s="481"/>
      <c r="E2129" s="481"/>
      <c r="F2129" s="339"/>
      <c r="G2129" s="340" t="str">
        <f>IF(ISNUMBER(E2129),E2129/'Bulk DivVar Analysis'!$I$7,"")</f>
        <v/>
      </c>
      <c r="H2129" s="338" t="str">
        <f>IF(ISNUMBER(E2129), IF(G2129&gt;'Bulk DivVar Analysis'!$J$9,"Pass","Fail"),"")</f>
        <v/>
      </c>
      <c r="I2129" s="338" t="str">
        <f t="shared" si="35"/>
        <v/>
      </c>
      <c r="J2129" s="339"/>
      <c r="K2129" s="339"/>
      <c r="L2129" s="339"/>
      <c r="M2129" s="339"/>
      <c r="N2129" s="339"/>
      <c r="O2129" s="339"/>
      <c r="P2129" s="339"/>
      <c r="Q2129" s="339"/>
    </row>
    <row r="2130" spans="1:17" ht="13.5" customHeight="1">
      <c r="A2130" s="481"/>
      <c r="B2130" s="481"/>
      <c r="C2130" s="481"/>
      <c r="D2130" s="481"/>
      <c r="E2130" s="481"/>
      <c r="F2130" s="339"/>
      <c r="G2130" s="340" t="str">
        <f>IF(ISNUMBER(E2130),E2130/'Bulk DivVar Analysis'!$I$7,"")</f>
        <v/>
      </c>
      <c r="H2130" s="338" t="str">
        <f>IF(ISNUMBER(E2130), IF(G2130&gt;'Bulk DivVar Analysis'!$J$9,"Pass","Fail"),"")</f>
        <v/>
      </c>
      <c r="I2130" s="338" t="str">
        <f t="shared" si="35"/>
        <v/>
      </c>
      <c r="J2130" s="339"/>
      <c r="K2130" s="339"/>
      <c r="L2130" s="339"/>
      <c r="M2130" s="339"/>
      <c r="N2130" s="339"/>
      <c r="O2130" s="339"/>
      <c r="P2130" s="339"/>
      <c r="Q2130" s="339"/>
    </row>
    <row r="2131" spans="1:17" ht="13.5" customHeight="1">
      <c r="A2131" s="481"/>
      <c r="B2131" s="481"/>
      <c r="C2131" s="481"/>
      <c r="D2131" s="481"/>
      <c r="E2131" s="481"/>
      <c r="F2131" s="339"/>
      <c r="G2131" s="340" t="str">
        <f>IF(ISNUMBER(E2131),E2131/'Bulk DivVar Analysis'!$I$7,"")</f>
        <v/>
      </c>
      <c r="H2131" s="338" t="str">
        <f>IF(ISNUMBER(E2131), IF(G2131&gt;'Bulk DivVar Analysis'!$J$9,"Pass","Fail"),"")</f>
        <v/>
      </c>
      <c r="I2131" s="338" t="str">
        <f t="shared" si="35"/>
        <v/>
      </c>
      <c r="J2131" s="339"/>
      <c r="K2131" s="339"/>
      <c r="L2131" s="339"/>
      <c r="M2131" s="339"/>
      <c r="N2131" s="339"/>
      <c r="O2131" s="339"/>
      <c r="P2131" s="339"/>
      <c r="Q2131" s="339"/>
    </row>
    <row r="2132" spans="1:17" ht="13.5" customHeight="1">
      <c r="A2132" s="481"/>
      <c r="B2132" s="481"/>
      <c r="C2132" s="481"/>
      <c r="D2132" s="481"/>
      <c r="E2132" s="481"/>
      <c r="F2132" s="339"/>
      <c r="G2132" s="340" t="str">
        <f>IF(ISNUMBER(E2132),E2132/'Bulk DivVar Analysis'!$I$7,"")</f>
        <v/>
      </c>
      <c r="H2132" s="338" t="str">
        <f>IF(ISNUMBER(E2132), IF(G2132&gt;'Bulk DivVar Analysis'!$J$9,"Pass","Fail"),"")</f>
        <v/>
      </c>
      <c r="I2132" s="338" t="str">
        <f t="shared" si="35"/>
        <v/>
      </c>
      <c r="J2132" s="339"/>
      <c r="K2132" s="339"/>
      <c r="L2132" s="339"/>
      <c r="M2132" s="339"/>
      <c r="N2132" s="339"/>
      <c r="O2132" s="339"/>
      <c r="P2132" s="339"/>
      <c r="Q2132" s="339"/>
    </row>
    <row r="2133" spans="1:17" ht="13.5" customHeight="1">
      <c r="A2133" s="481"/>
      <c r="B2133" s="481"/>
      <c r="C2133" s="481"/>
      <c r="D2133" s="481"/>
      <c r="E2133" s="481"/>
      <c r="F2133" s="339"/>
      <c r="G2133" s="340" t="str">
        <f>IF(ISNUMBER(E2133),E2133/'Bulk DivVar Analysis'!$I$7,"")</f>
        <v/>
      </c>
      <c r="H2133" s="338" t="str">
        <f>IF(ISNUMBER(E2133), IF(G2133&gt;'Bulk DivVar Analysis'!$J$9,"Pass","Fail"),"")</f>
        <v/>
      </c>
      <c r="I2133" s="338" t="str">
        <f t="shared" si="35"/>
        <v/>
      </c>
      <c r="J2133" s="339"/>
      <c r="K2133" s="339"/>
      <c r="L2133" s="339"/>
      <c r="M2133" s="339"/>
      <c r="N2133" s="339"/>
      <c r="O2133" s="339"/>
      <c r="P2133" s="339"/>
      <c r="Q2133" s="339"/>
    </row>
    <row r="2134" spans="1:17" ht="13.5" customHeight="1">
      <c r="A2134" s="481"/>
      <c r="B2134" s="481"/>
      <c r="C2134" s="481"/>
      <c r="D2134" s="481"/>
      <c r="E2134" s="481"/>
      <c r="F2134" s="339"/>
      <c r="G2134" s="340" t="str">
        <f>IF(ISNUMBER(E2134),E2134/'Bulk DivVar Analysis'!$I$7,"")</f>
        <v/>
      </c>
      <c r="H2134" s="338" t="str">
        <f>IF(ISNUMBER(E2134), IF(G2134&gt;'Bulk DivVar Analysis'!$J$9,"Pass","Fail"),"")</f>
        <v/>
      </c>
      <c r="I2134" s="338" t="str">
        <f t="shared" si="35"/>
        <v/>
      </c>
      <c r="J2134" s="339"/>
      <c r="K2134" s="339"/>
      <c r="L2134" s="339"/>
      <c r="M2134" s="339"/>
      <c r="N2134" s="339"/>
      <c r="O2134" s="339"/>
      <c r="P2134" s="339"/>
      <c r="Q2134" s="339"/>
    </row>
    <row r="2135" spans="1:17" ht="13.5" customHeight="1">
      <c r="A2135" s="481"/>
      <c r="B2135" s="481"/>
      <c r="C2135" s="481"/>
      <c r="D2135" s="481"/>
      <c r="E2135" s="481"/>
      <c r="F2135" s="339"/>
      <c r="G2135" s="340" t="str">
        <f>IF(ISNUMBER(E2135),E2135/'Bulk DivVar Analysis'!$I$7,"")</f>
        <v/>
      </c>
      <c r="H2135" s="338" t="str">
        <f>IF(ISNUMBER(E2135), IF(G2135&gt;'Bulk DivVar Analysis'!$J$9,"Pass","Fail"),"")</f>
        <v/>
      </c>
      <c r="I2135" s="338" t="str">
        <f t="shared" si="35"/>
        <v/>
      </c>
      <c r="J2135" s="339"/>
      <c r="K2135" s="339"/>
      <c r="L2135" s="339"/>
      <c r="M2135" s="339"/>
      <c r="N2135" s="339"/>
      <c r="O2135" s="339"/>
      <c r="P2135" s="339"/>
      <c r="Q2135" s="339"/>
    </row>
    <row r="2136" spans="1:17" ht="13.5" customHeight="1">
      <c r="A2136" s="481"/>
      <c r="B2136" s="481"/>
      <c r="C2136" s="481"/>
      <c r="D2136" s="481"/>
      <c r="E2136" s="481"/>
      <c r="F2136" s="339"/>
      <c r="G2136" s="340" t="str">
        <f>IF(ISNUMBER(E2136),E2136/'Bulk DivVar Analysis'!$I$7,"")</f>
        <v/>
      </c>
      <c r="H2136" s="338" t="str">
        <f>IF(ISNUMBER(E2136), IF(G2136&gt;'Bulk DivVar Analysis'!$J$9,"Pass","Fail"),"")</f>
        <v/>
      </c>
      <c r="I2136" s="338" t="str">
        <f t="shared" si="35"/>
        <v/>
      </c>
      <c r="J2136" s="339"/>
      <c r="K2136" s="339"/>
      <c r="L2136" s="339"/>
      <c r="M2136" s="339"/>
      <c r="N2136" s="339"/>
      <c r="O2136" s="339"/>
      <c r="P2136" s="339"/>
      <c r="Q2136" s="339"/>
    </row>
    <row r="2137" spans="1:17" ht="13.5" customHeight="1">
      <c r="A2137" s="481"/>
      <c r="B2137" s="481"/>
      <c r="C2137" s="481"/>
      <c r="D2137" s="481"/>
      <c r="E2137" s="481"/>
      <c r="F2137" s="339"/>
      <c r="G2137" s="340" t="str">
        <f>IF(ISNUMBER(E2137),E2137/'Bulk DivVar Analysis'!$I$7,"")</f>
        <v/>
      </c>
      <c r="H2137" s="338" t="str">
        <f>IF(ISNUMBER(E2137), IF(G2137&gt;'Bulk DivVar Analysis'!$J$9,"Pass","Fail"),"")</f>
        <v/>
      </c>
      <c r="I2137" s="338" t="str">
        <f t="shared" si="35"/>
        <v/>
      </c>
      <c r="J2137" s="339"/>
      <c r="K2137" s="339"/>
      <c r="L2137" s="339"/>
      <c r="M2137" s="339"/>
      <c r="N2137" s="339"/>
      <c r="O2137" s="339"/>
      <c r="P2137" s="339"/>
      <c r="Q2137" s="339"/>
    </row>
    <row r="2138" spans="1:17" ht="13.5" customHeight="1">
      <c r="A2138" s="481"/>
      <c r="B2138" s="481"/>
      <c r="C2138" s="481"/>
      <c r="D2138" s="481"/>
      <c r="E2138" s="481"/>
      <c r="F2138" s="339"/>
      <c r="G2138" s="340" t="str">
        <f>IF(ISNUMBER(E2138),E2138/'Bulk DivVar Analysis'!$I$7,"")</f>
        <v/>
      </c>
      <c r="H2138" s="338" t="str">
        <f>IF(ISNUMBER(E2138), IF(G2138&gt;'Bulk DivVar Analysis'!$J$9,"Pass","Fail"),"")</f>
        <v/>
      </c>
      <c r="I2138" s="338" t="str">
        <f t="shared" si="35"/>
        <v/>
      </c>
      <c r="J2138" s="339"/>
      <c r="K2138" s="339"/>
      <c r="L2138" s="339"/>
      <c r="M2138" s="339"/>
      <c r="N2138" s="339"/>
      <c r="O2138" s="339"/>
      <c r="P2138" s="339"/>
      <c r="Q2138" s="339"/>
    </row>
    <row r="2139" spans="1:17" ht="13.5" customHeight="1">
      <c r="A2139" s="481"/>
      <c r="B2139" s="481"/>
      <c r="C2139" s="481"/>
      <c r="D2139" s="481"/>
      <c r="E2139" s="481"/>
      <c r="F2139" s="339"/>
      <c r="G2139" s="340" t="str">
        <f>IF(ISNUMBER(E2139),E2139/'Bulk DivVar Analysis'!$I$7,"")</f>
        <v/>
      </c>
      <c r="H2139" s="338" t="str">
        <f>IF(ISNUMBER(E2139), IF(G2139&gt;'Bulk DivVar Analysis'!$J$9,"Pass","Fail"),"")</f>
        <v/>
      </c>
      <c r="I2139" s="338" t="str">
        <f t="shared" si="35"/>
        <v/>
      </c>
      <c r="J2139" s="339"/>
      <c r="K2139" s="339"/>
      <c r="L2139" s="339"/>
      <c r="M2139" s="339"/>
      <c r="N2139" s="339"/>
      <c r="O2139" s="339"/>
      <c r="P2139" s="339"/>
      <c r="Q2139" s="339"/>
    </row>
    <row r="2140" spans="1:17" ht="13.5" customHeight="1">
      <c r="A2140" s="481"/>
      <c r="B2140" s="481"/>
      <c r="C2140" s="481"/>
      <c r="D2140" s="481"/>
      <c r="E2140" s="481"/>
      <c r="F2140" s="339"/>
      <c r="G2140" s="340" t="str">
        <f>IF(ISNUMBER(E2140),E2140/'Bulk DivVar Analysis'!$I$7,"")</f>
        <v/>
      </c>
      <c r="H2140" s="338" t="str">
        <f>IF(ISNUMBER(E2140), IF(G2140&gt;'Bulk DivVar Analysis'!$J$9,"Pass","Fail"),"")</f>
        <v/>
      </c>
      <c r="I2140" s="338" t="str">
        <f t="shared" si="35"/>
        <v/>
      </c>
      <c r="J2140" s="339"/>
      <c r="K2140" s="339"/>
      <c r="L2140" s="339"/>
      <c r="M2140" s="339"/>
      <c r="N2140" s="339"/>
      <c r="O2140" s="339"/>
      <c r="P2140" s="339"/>
      <c r="Q2140" s="339"/>
    </row>
    <row r="2141" spans="1:17" ht="13.5" customHeight="1">
      <c r="A2141" s="481"/>
      <c r="B2141" s="481"/>
      <c r="C2141" s="481"/>
      <c r="D2141" s="481"/>
      <c r="E2141" s="481"/>
      <c r="F2141" s="339"/>
      <c r="G2141" s="340" t="str">
        <f>IF(ISNUMBER(E2141),E2141/'Bulk DivVar Analysis'!$I$7,"")</f>
        <v/>
      </c>
      <c r="H2141" s="338" t="str">
        <f>IF(ISNUMBER(E2141), IF(G2141&gt;'Bulk DivVar Analysis'!$J$9,"Pass","Fail"),"")</f>
        <v/>
      </c>
      <c r="I2141" s="338" t="str">
        <f t="shared" si="35"/>
        <v/>
      </c>
      <c r="J2141" s="339"/>
      <c r="K2141" s="339"/>
      <c r="L2141" s="339"/>
      <c r="M2141" s="339"/>
      <c r="N2141" s="339"/>
      <c r="O2141" s="339"/>
      <c r="P2141" s="339"/>
      <c r="Q2141" s="339"/>
    </row>
    <row r="2142" spans="1:17" ht="13.5" customHeight="1">
      <c r="A2142" s="481"/>
      <c r="B2142" s="481"/>
      <c r="C2142" s="481"/>
      <c r="D2142" s="481"/>
      <c r="E2142" s="481"/>
      <c r="F2142" s="339"/>
      <c r="G2142" s="340" t="str">
        <f>IF(ISNUMBER(E2142),E2142/'Bulk DivVar Analysis'!$I$7,"")</f>
        <v/>
      </c>
      <c r="H2142" s="338" t="str">
        <f>IF(ISNUMBER(E2142), IF(G2142&gt;'Bulk DivVar Analysis'!$J$9,"Pass","Fail"),"")</f>
        <v/>
      </c>
      <c r="I2142" s="338" t="str">
        <f t="shared" si="35"/>
        <v/>
      </c>
      <c r="J2142" s="339"/>
      <c r="K2142" s="339"/>
      <c r="L2142" s="339"/>
      <c r="M2142" s="339"/>
      <c r="N2142" s="339"/>
      <c r="O2142" s="339"/>
      <c r="P2142" s="339"/>
      <c r="Q2142" s="339"/>
    </row>
    <row r="2143" spans="1:17" ht="13.5" customHeight="1">
      <c r="A2143" s="481"/>
      <c r="B2143" s="481"/>
      <c r="C2143" s="481"/>
      <c r="D2143" s="481"/>
      <c r="E2143" s="481"/>
      <c r="F2143" s="339"/>
      <c r="G2143" s="340" t="str">
        <f>IF(ISNUMBER(E2143),E2143/'Bulk DivVar Analysis'!$I$7,"")</f>
        <v/>
      </c>
      <c r="H2143" s="338" t="str">
        <f>IF(ISNUMBER(E2143), IF(G2143&gt;'Bulk DivVar Analysis'!$J$9,"Pass","Fail"),"")</f>
        <v/>
      </c>
      <c r="I2143" s="338" t="str">
        <f t="shared" si="35"/>
        <v/>
      </c>
      <c r="J2143" s="339"/>
      <c r="K2143" s="339"/>
      <c r="L2143" s="339"/>
      <c r="M2143" s="339"/>
      <c r="N2143" s="339"/>
      <c r="O2143" s="339"/>
      <c r="P2143" s="339"/>
      <c r="Q2143" s="339"/>
    </row>
    <row r="2144" spans="1:17" ht="13.5" customHeight="1">
      <c r="A2144" s="481"/>
      <c r="B2144" s="481"/>
      <c r="C2144" s="481"/>
      <c r="D2144" s="481"/>
      <c r="E2144" s="481"/>
      <c r="F2144" s="339"/>
      <c r="G2144" s="340" t="str">
        <f>IF(ISNUMBER(E2144),E2144/'Bulk DivVar Analysis'!$I$7,"")</f>
        <v/>
      </c>
      <c r="H2144" s="338" t="str">
        <f>IF(ISNUMBER(E2144), IF(G2144&gt;'Bulk DivVar Analysis'!$J$9,"Pass","Fail"),"")</f>
        <v/>
      </c>
      <c r="I2144" s="338" t="str">
        <f t="shared" si="35"/>
        <v/>
      </c>
      <c r="J2144" s="339"/>
      <c r="K2144" s="339"/>
      <c r="L2144" s="339"/>
      <c r="M2144" s="339"/>
      <c r="N2144" s="339"/>
      <c r="O2144" s="339"/>
      <c r="P2144" s="339"/>
      <c r="Q2144" s="339"/>
    </row>
    <row r="2145" spans="1:17" ht="13.5" customHeight="1">
      <c r="A2145" s="481"/>
      <c r="B2145" s="481"/>
      <c r="C2145" s="481"/>
      <c r="D2145" s="481"/>
      <c r="E2145" s="481"/>
      <c r="F2145" s="339"/>
      <c r="G2145" s="340" t="str">
        <f>IF(ISNUMBER(E2145),E2145/'Bulk DivVar Analysis'!$I$7,"")</f>
        <v/>
      </c>
      <c r="H2145" s="338" t="str">
        <f>IF(ISNUMBER(E2145), IF(G2145&gt;'Bulk DivVar Analysis'!$J$9,"Pass","Fail"),"")</f>
        <v/>
      </c>
      <c r="I2145" s="338" t="str">
        <f t="shared" si="35"/>
        <v/>
      </c>
      <c r="J2145" s="339"/>
      <c r="K2145" s="339"/>
      <c r="L2145" s="339"/>
      <c r="M2145" s="339"/>
      <c r="N2145" s="339"/>
      <c r="O2145" s="339"/>
      <c r="P2145" s="339"/>
      <c r="Q2145" s="339"/>
    </row>
    <row r="2146" spans="1:17" ht="13.5" customHeight="1">
      <c r="A2146" s="481"/>
      <c r="B2146" s="481"/>
      <c r="C2146" s="481"/>
      <c r="D2146" s="481"/>
      <c r="E2146" s="481"/>
      <c r="F2146" s="339"/>
      <c r="G2146" s="340" t="str">
        <f>IF(ISNUMBER(E2146),E2146/'Bulk DivVar Analysis'!$I$7,"")</f>
        <v/>
      </c>
      <c r="H2146" s="338" t="str">
        <f>IF(ISNUMBER(E2146), IF(G2146&gt;'Bulk DivVar Analysis'!$J$9,"Pass","Fail"),"")</f>
        <v/>
      </c>
      <c r="I2146" s="338" t="str">
        <f t="shared" si="35"/>
        <v/>
      </c>
      <c r="J2146" s="339"/>
      <c r="K2146" s="339"/>
      <c r="L2146" s="339"/>
      <c r="M2146" s="339"/>
      <c r="N2146" s="339"/>
      <c r="O2146" s="339"/>
      <c r="P2146" s="339"/>
      <c r="Q2146" s="339"/>
    </row>
    <row r="2147" spans="1:17" ht="13.5" customHeight="1">
      <c r="A2147" s="481"/>
      <c r="B2147" s="481"/>
      <c r="C2147" s="481"/>
      <c r="D2147" s="481"/>
      <c r="E2147" s="481"/>
      <c r="F2147" s="339"/>
      <c r="G2147" s="340" t="str">
        <f>IF(ISNUMBER(E2147),E2147/'Bulk DivVar Analysis'!$I$7,"")</f>
        <v/>
      </c>
      <c r="H2147" s="338" t="str">
        <f>IF(ISNUMBER(E2147), IF(G2147&gt;'Bulk DivVar Analysis'!$J$9,"Pass","Fail"),"")</f>
        <v/>
      </c>
      <c r="I2147" s="338" t="str">
        <f t="shared" si="35"/>
        <v/>
      </c>
      <c r="J2147" s="339"/>
      <c r="K2147" s="339"/>
      <c r="L2147" s="339"/>
      <c r="M2147" s="339"/>
      <c r="N2147" s="339"/>
      <c r="O2147" s="339"/>
      <c r="P2147" s="339"/>
      <c r="Q2147" s="339"/>
    </row>
    <row r="2148" spans="1:17" ht="13.5" customHeight="1">
      <c r="A2148" s="481"/>
      <c r="B2148" s="481"/>
      <c r="C2148" s="481"/>
      <c r="D2148" s="481"/>
      <c r="E2148" s="481"/>
      <c r="F2148" s="339"/>
      <c r="G2148" s="340" t="str">
        <f>IF(ISNUMBER(E2148),E2148/'Bulk DivVar Analysis'!$I$7,"")</f>
        <v/>
      </c>
      <c r="H2148" s="338" t="str">
        <f>IF(ISNUMBER(E2148), IF(G2148&gt;'Bulk DivVar Analysis'!$J$9,"Pass","Fail"),"")</f>
        <v/>
      </c>
      <c r="I2148" s="338" t="str">
        <f t="shared" si="35"/>
        <v/>
      </c>
      <c r="J2148" s="339"/>
      <c r="K2148" s="339"/>
      <c r="L2148" s="339"/>
      <c r="M2148" s="339"/>
      <c r="N2148" s="339"/>
      <c r="O2148" s="339"/>
      <c r="P2148" s="339"/>
      <c r="Q2148" s="339"/>
    </row>
    <row r="2149" spans="1:17" ht="13.5" customHeight="1">
      <c r="A2149" s="481"/>
      <c r="B2149" s="481"/>
      <c r="C2149" s="481"/>
      <c r="D2149" s="481"/>
      <c r="E2149" s="481"/>
      <c r="F2149" s="339"/>
      <c r="G2149" s="340" t="str">
        <f>IF(ISNUMBER(E2149),E2149/'Bulk DivVar Analysis'!$I$7,"")</f>
        <v/>
      </c>
      <c r="H2149" s="338" t="str">
        <f>IF(ISNUMBER(E2149), IF(G2149&gt;'Bulk DivVar Analysis'!$J$9,"Pass","Fail"),"")</f>
        <v/>
      </c>
      <c r="I2149" s="338" t="str">
        <f t="shared" si="35"/>
        <v/>
      </c>
      <c r="J2149" s="339"/>
      <c r="K2149" s="339"/>
      <c r="L2149" s="339"/>
      <c r="M2149" s="339"/>
      <c r="N2149" s="339"/>
      <c r="O2149" s="339"/>
      <c r="P2149" s="339"/>
      <c r="Q2149" s="339"/>
    </row>
    <row r="2150" spans="1:17" ht="13.5" customHeight="1">
      <c r="A2150" s="481"/>
      <c r="B2150" s="481"/>
      <c r="C2150" s="481"/>
      <c r="D2150" s="481"/>
      <c r="E2150" s="481"/>
      <c r="F2150" s="339"/>
      <c r="G2150" s="340" t="str">
        <f>IF(ISNUMBER(E2150),E2150/'Bulk DivVar Analysis'!$I$7,"")</f>
        <v/>
      </c>
      <c r="H2150" s="338" t="str">
        <f>IF(ISNUMBER(E2150), IF(G2150&gt;'Bulk DivVar Analysis'!$J$9,"Pass","Fail"),"")</f>
        <v/>
      </c>
      <c r="I2150" s="338" t="str">
        <f t="shared" si="35"/>
        <v/>
      </c>
      <c r="J2150" s="339"/>
      <c r="K2150" s="339"/>
      <c r="L2150" s="339"/>
      <c r="M2150" s="339"/>
      <c r="N2150" s="339"/>
      <c r="O2150" s="339"/>
      <c r="P2150" s="339"/>
      <c r="Q2150" s="339"/>
    </row>
    <row r="2151" spans="1:17" ht="13.5" customHeight="1">
      <c r="A2151" s="481"/>
      <c r="B2151" s="481"/>
      <c r="C2151" s="481"/>
      <c r="D2151" s="481"/>
      <c r="E2151" s="481"/>
      <c r="F2151" s="339"/>
      <c r="G2151" s="340" t="str">
        <f>IF(ISNUMBER(E2151),E2151/'Bulk DivVar Analysis'!$I$7,"")</f>
        <v/>
      </c>
      <c r="H2151" s="338" t="str">
        <f>IF(ISNUMBER(E2151), IF(G2151&gt;'Bulk DivVar Analysis'!$J$9,"Pass","Fail"),"")</f>
        <v/>
      </c>
      <c r="I2151" s="338" t="str">
        <f t="shared" si="35"/>
        <v/>
      </c>
      <c r="J2151" s="339"/>
      <c r="K2151" s="339"/>
      <c r="L2151" s="339"/>
      <c r="M2151" s="339"/>
      <c r="N2151" s="339"/>
      <c r="O2151" s="339"/>
      <c r="P2151" s="339"/>
      <c r="Q2151" s="339"/>
    </row>
    <row r="2152" spans="1:17" ht="13.5" customHeight="1">
      <c r="A2152" s="481"/>
      <c r="B2152" s="481"/>
      <c r="C2152" s="481"/>
      <c r="D2152" s="481"/>
      <c r="E2152" s="481"/>
      <c r="F2152" s="339"/>
      <c r="G2152" s="340" t="str">
        <f>IF(ISNUMBER(E2152),E2152/'Bulk DivVar Analysis'!$I$7,"")</f>
        <v/>
      </c>
      <c r="H2152" s="338" t="str">
        <f>IF(ISNUMBER(E2152), IF(G2152&gt;'Bulk DivVar Analysis'!$J$9,"Pass","Fail"),"")</f>
        <v/>
      </c>
      <c r="I2152" s="338" t="str">
        <f t="shared" si="35"/>
        <v/>
      </c>
      <c r="J2152" s="339"/>
      <c r="K2152" s="339"/>
      <c r="L2152" s="339"/>
      <c r="M2152" s="339"/>
      <c r="N2152" s="339"/>
      <c r="O2152" s="339"/>
      <c r="P2152" s="339"/>
      <c r="Q2152" s="339"/>
    </row>
    <row r="2153" spans="1:17" ht="13.5" customHeight="1">
      <c r="A2153" s="481"/>
      <c r="B2153" s="481"/>
      <c r="C2153" s="481"/>
      <c r="D2153" s="481"/>
      <c r="E2153" s="481"/>
      <c r="F2153" s="339"/>
      <c r="G2153" s="340" t="str">
        <f>IF(ISNUMBER(E2153),E2153/'Bulk DivVar Analysis'!$I$7,"")</f>
        <v/>
      </c>
      <c r="H2153" s="338" t="str">
        <f>IF(ISNUMBER(E2153), IF(G2153&gt;'Bulk DivVar Analysis'!$J$9,"Pass","Fail"),"")</f>
        <v/>
      </c>
      <c r="I2153" s="338" t="str">
        <f t="shared" si="35"/>
        <v/>
      </c>
      <c r="J2153" s="339"/>
      <c r="K2153" s="339"/>
      <c r="L2153" s="339"/>
      <c r="M2153" s="339"/>
      <c r="N2153" s="339"/>
      <c r="O2153" s="339"/>
      <c r="P2153" s="339"/>
      <c r="Q2153" s="339"/>
    </row>
    <row r="2154" spans="1:17" ht="13.5" customHeight="1">
      <c r="A2154" s="481"/>
      <c r="B2154" s="481"/>
      <c r="C2154" s="481"/>
      <c r="D2154" s="481"/>
      <c r="E2154" s="481"/>
      <c r="F2154" s="339"/>
      <c r="G2154" s="340" t="str">
        <f>IF(ISNUMBER(E2154),E2154/'Bulk DivVar Analysis'!$I$7,"")</f>
        <v/>
      </c>
      <c r="H2154" s="338" t="str">
        <f>IF(ISNUMBER(E2154), IF(G2154&gt;'Bulk DivVar Analysis'!$J$9,"Pass","Fail"),"")</f>
        <v/>
      </c>
      <c r="I2154" s="338" t="str">
        <f t="shared" si="35"/>
        <v/>
      </c>
      <c r="J2154" s="339"/>
      <c r="K2154" s="339"/>
      <c r="L2154" s="339"/>
      <c r="M2154" s="339"/>
      <c r="N2154" s="339"/>
      <c r="O2154" s="339"/>
      <c r="P2154" s="339"/>
      <c r="Q2154" s="339"/>
    </row>
    <row r="2155" spans="1:17" ht="13.5" customHeight="1">
      <c r="A2155" s="481"/>
      <c r="B2155" s="481"/>
      <c r="C2155" s="481"/>
      <c r="D2155" s="481"/>
      <c r="E2155" s="481"/>
      <c r="F2155" s="339"/>
      <c r="G2155" s="340" t="str">
        <f>IF(ISNUMBER(E2155),E2155/'Bulk DivVar Analysis'!$I$7,"")</f>
        <v/>
      </c>
      <c r="H2155" s="338" t="str">
        <f>IF(ISNUMBER(E2155), IF(G2155&gt;'Bulk DivVar Analysis'!$J$9,"Pass","Fail"),"")</f>
        <v/>
      </c>
      <c r="I2155" s="338" t="str">
        <f t="shared" si="35"/>
        <v/>
      </c>
      <c r="J2155" s="339"/>
      <c r="K2155" s="339"/>
      <c r="L2155" s="339"/>
      <c r="M2155" s="339"/>
      <c r="N2155" s="339"/>
      <c r="O2155" s="339"/>
      <c r="P2155" s="339"/>
      <c r="Q2155" s="339"/>
    </row>
    <row r="2156" spans="1:17" ht="13.5" customHeight="1">
      <c r="A2156" s="481"/>
      <c r="B2156" s="481"/>
      <c r="C2156" s="481"/>
      <c r="D2156" s="481"/>
      <c r="E2156" s="481"/>
      <c r="F2156" s="339"/>
      <c r="G2156" s="340" t="str">
        <f>IF(ISNUMBER(E2156),E2156/'Bulk DivVar Analysis'!$I$7,"")</f>
        <v/>
      </c>
      <c r="H2156" s="338" t="str">
        <f>IF(ISNUMBER(E2156), IF(G2156&gt;'Bulk DivVar Analysis'!$J$9,"Pass","Fail"),"")</f>
        <v/>
      </c>
      <c r="I2156" s="338" t="str">
        <f t="shared" si="35"/>
        <v/>
      </c>
      <c r="J2156" s="339"/>
      <c r="K2156" s="339"/>
      <c r="L2156" s="339"/>
      <c r="M2156" s="339"/>
      <c r="N2156" s="339"/>
      <c r="O2156" s="339"/>
      <c r="P2156" s="339"/>
      <c r="Q2156" s="339"/>
    </row>
    <row r="2157" spans="1:17" ht="13.5" customHeight="1">
      <c r="A2157" s="481"/>
      <c r="B2157" s="481"/>
      <c r="C2157" s="481"/>
      <c r="D2157" s="481"/>
      <c r="E2157" s="481"/>
      <c r="F2157" s="339"/>
      <c r="G2157" s="340" t="str">
        <f>IF(ISNUMBER(E2157),E2157/'Bulk DivVar Analysis'!$I$7,"")</f>
        <v/>
      </c>
      <c r="H2157" s="338" t="str">
        <f>IF(ISNUMBER(E2157), IF(G2157&gt;'Bulk DivVar Analysis'!$J$9,"Pass","Fail"),"")</f>
        <v/>
      </c>
      <c r="I2157" s="338" t="str">
        <f t="shared" si="35"/>
        <v/>
      </c>
      <c r="J2157" s="339"/>
      <c r="K2157" s="339"/>
      <c r="L2157" s="339"/>
      <c r="M2157" s="339"/>
      <c r="N2157" s="339"/>
      <c r="O2157" s="339"/>
      <c r="P2157" s="339"/>
      <c r="Q2157" s="339"/>
    </row>
    <row r="2158" spans="1:17" ht="13.5" customHeight="1">
      <c r="A2158" s="481"/>
      <c r="B2158" s="481"/>
      <c r="C2158" s="481"/>
      <c r="D2158" s="481"/>
      <c r="E2158" s="481"/>
      <c r="F2158" s="339"/>
      <c r="G2158" s="340" t="str">
        <f>IF(ISNUMBER(E2158),E2158/'Bulk DivVar Analysis'!$I$7,"")</f>
        <v/>
      </c>
      <c r="H2158" s="338" t="str">
        <f>IF(ISNUMBER(E2158), IF(G2158&gt;'Bulk DivVar Analysis'!$J$9,"Pass","Fail"),"")</f>
        <v/>
      </c>
      <c r="I2158" s="338" t="str">
        <f t="shared" si="35"/>
        <v/>
      </c>
      <c r="J2158" s="339"/>
      <c r="K2158" s="339"/>
      <c r="L2158" s="339"/>
      <c r="M2158" s="339"/>
      <c r="N2158" s="339"/>
      <c r="O2158" s="339"/>
      <c r="P2158" s="339"/>
      <c r="Q2158" s="339"/>
    </row>
    <row r="2159" spans="1:17" ht="13.5" customHeight="1">
      <c r="A2159" s="481"/>
      <c r="B2159" s="481"/>
      <c r="C2159" s="481"/>
      <c r="D2159" s="481"/>
      <c r="E2159" s="481"/>
      <c r="F2159" s="339"/>
      <c r="G2159" s="340" t="str">
        <f>IF(ISNUMBER(E2159),E2159/'Bulk DivVar Analysis'!$I$7,"")</f>
        <v/>
      </c>
      <c r="H2159" s="338" t="str">
        <f>IF(ISNUMBER(E2159), IF(G2159&gt;'Bulk DivVar Analysis'!$J$9,"Pass","Fail"),"")</f>
        <v/>
      </c>
      <c r="I2159" s="338" t="str">
        <f t="shared" si="35"/>
        <v/>
      </c>
      <c r="J2159" s="339"/>
      <c r="K2159" s="339"/>
      <c r="L2159" s="339"/>
      <c r="M2159" s="339"/>
      <c r="N2159" s="339"/>
      <c r="O2159" s="339"/>
      <c r="P2159" s="339"/>
      <c r="Q2159" s="339"/>
    </row>
    <row r="2160" spans="1:17" ht="13.5" customHeight="1">
      <c r="A2160" s="481"/>
      <c r="B2160" s="481"/>
      <c r="C2160" s="481"/>
      <c r="D2160" s="481"/>
      <c r="E2160" s="481"/>
      <c r="F2160" s="339"/>
      <c r="G2160" s="340" t="str">
        <f>IF(ISNUMBER(E2160),E2160/'Bulk DivVar Analysis'!$I$7,"")</f>
        <v/>
      </c>
      <c r="H2160" s="338" t="str">
        <f>IF(ISNUMBER(E2160), IF(G2160&gt;'Bulk DivVar Analysis'!$J$9,"Pass","Fail"),"")</f>
        <v/>
      </c>
      <c r="I2160" s="338" t="str">
        <f t="shared" si="35"/>
        <v/>
      </c>
      <c r="J2160" s="339"/>
      <c r="K2160" s="339"/>
      <c r="L2160" s="339"/>
      <c r="M2160" s="339"/>
      <c r="N2160" s="339"/>
      <c r="O2160" s="339"/>
      <c r="P2160" s="339"/>
      <c r="Q2160" s="339"/>
    </row>
    <row r="2161" spans="1:17" ht="13.5" customHeight="1">
      <c r="A2161" s="481"/>
      <c r="B2161" s="481"/>
      <c r="C2161" s="481"/>
      <c r="D2161" s="481"/>
      <c r="E2161" s="481"/>
      <c r="F2161" s="339"/>
      <c r="G2161" s="340" t="str">
        <f>IF(ISNUMBER(E2161),E2161/'Bulk DivVar Analysis'!$I$7,"")</f>
        <v/>
      </c>
      <c r="H2161" s="338" t="str">
        <f>IF(ISNUMBER(E2161), IF(G2161&gt;'Bulk DivVar Analysis'!$J$9,"Pass","Fail"),"")</f>
        <v/>
      </c>
      <c r="I2161" s="338" t="str">
        <f t="shared" si="35"/>
        <v/>
      </c>
      <c r="J2161" s="339"/>
      <c r="K2161" s="339"/>
      <c r="L2161" s="339"/>
      <c r="M2161" s="339"/>
      <c r="N2161" s="339"/>
      <c r="O2161" s="339"/>
      <c r="P2161" s="339"/>
      <c r="Q2161" s="339"/>
    </row>
    <row r="2162" spans="1:17" ht="13.5" customHeight="1">
      <c r="A2162" s="481"/>
      <c r="B2162" s="481"/>
      <c r="C2162" s="481"/>
      <c r="D2162" s="481"/>
      <c r="E2162" s="481"/>
      <c r="F2162" s="339"/>
      <c r="G2162" s="340" t="str">
        <f>IF(ISNUMBER(E2162),E2162/'Bulk DivVar Analysis'!$I$7,"")</f>
        <v/>
      </c>
      <c r="H2162" s="338" t="str">
        <f>IF(ISNUMBER(E2162), IF(G2162&gt;'Bulk DivVar Analysis'!$J$9,"Pass","Fail"),"")</f>
        <v/>
      </c>
      <c r="I2162" s="338" t="str">
        <f t="shared" si="35"/>
        <v/>
      </c>
      <c r="J2162" s="339"/>
      <c r="K2162" s="339"/>
      <c r="L2162" s="339"/>
      <c r="M2162" s="339"/>
      <c r="N2162" s="339"/>
      <c r="O2162" s="339"/>
      <c r="P2162" s="339"/>
      <c r="Q2162" s="339"/>
    </row>
    <row r="2163" spans="1:17" ht="13.5" customHeight="1">
      <c r="A2163" s="481"/>
      <c r="B2163" s="481"/>
      <c r="C2163" s="481"/>
      <c r="D2163" s="481"/>
      <c r="E2163" s="481"/>
      <c r="F2163" s="339"/>
      <c r="G2163" s="340" t="str">
        <f>IF(ISNUMBER(E2163),E2163/'Bulk DivVar Analysis'!$I$7,"")</f>
        <v/>
      </c>
      <c r="H2163" s="338" t="str">
        <f>IF(ISNUMBER(E2163), IF(G2163&gt;'Bulk DivVar Analysis'!$J$9,"Pass","Fail"),"")</f>
        <v/>
      </c>
      <c r="I2163" s="338" t="str">
        <f t="shared" si="35"/>
        <v/>
      </c>
      <c r="J2163" s="339"/>
      <c r="K2163" s="339"/>
      <c r="L2163" s="339"/>
      <c r="M2163" s="339"/>
      <c r="N2163" s="339"/>
      <c r="O2163" s="339"/>
      <c r="P2163" s="339"/>
      <c r="Q2163" s="339"/>
    </row>
    <row r="2164" spans="1:17" ht="13.5" customHeight="1">
      <c r="A2164" s="481"/>
      <c r="B2164" s="481"/>
      <c r="C2164" s="481"/>
      <c r="D2164" s="481"/>
      <c r="E2164" s="481"/>
      <c r="F2164" s="339"/>
      <c r="G2164" s="340" t="str">
        <f>IF(ISNUMBER(E2164),E2164/'Bulk DivVar Analysis'!$I$7,"")</f>
        <v/>
      </c>
      <c r="H2164" s="338" t="str">
        <f>IF(ISNUMBER(E2164), IF(G2164&gt;'Bulk DivVar Analysis'!$J$9,"Pass","Fail"),"")</f>
        <v/>
      </c>
      <c r="I2164" s="338" t="str">
        <f t="shared" si="35"/>
        <v/>
      </c>
      <c r="J2164" s="339"/>
      <c r="K2164" s="339"/>
      <c r="L2164" s="339"/>
      <c r="M2164" s="339"/>
      <c r="N2164" s="339"/>
      <c r="O2164" s="339"/>
      <c r="P2164" s="339"/>
      <c r="Q2164" s="339"/>
    </row>
    <row r="2165" spans="1:17" ht="13.5" customHeight="1">
      <c r="A2165" s="481"/>
      <c r="B2165" s="481"/>
      <c r="C2165" s="481"/>
      <c r="D2165" s="481"/>
      <c r="E2165" s="481"/>
      <c r="F2165" s="339"/>
      <c r="G2165" s="340" t="str">
        <f>IF(ISNUMBER(E2165),E2165/'Bulk DivVar Analysis'!$I$7,"")</f>
        <v/>
      </c>
      <c r="H2165" s="338" t="str">
        <f>IF(ISNUMBER(E2165), IF(G2165&gt;'Bulk DivVar Analysis'!$J$9,"Pass","Fail"),"")</f>
        <v/>
      </c>
      <c r="I2165" s="338" t="str">
        <f t="shared" si="35"/>
        <v/>
      </c>
      <c r="J2165" s="339"/>
      <c r="K2165" s="339"/>
      <c r="L2165" s="339"/>
      <c r="M2165" s="339"/>
      <c r="N2165" s="339"/>
      <c r="O2165" s="339"/>
      <c r="P2165" s="339"/>
      <c r="Q2165" s="339"/>
    </row>
    <row r="2166" spans="1:17" ht="13.5" customHeight="1">
      <c r="A2166" s="481"/>
      <c r="B2166" s="481"/>
      <c r="C2166" s="481"/>
      <c r="D2166" s="481"/>
      <c r="E2166" s="481"/>
      <c r="F2166" s="339"/>
      <c r="G2166" s="340" t="str">
        <f>IF(ISNUMBER(E2166),E2166/'Bulk DivVar Analysis'!$I$7,"")</f>
        <v/>
      </c>
      <c r="H2166" s="338" t="str">
        <f>IF(ISNUMBER(E2166), IF(G2166&gt;'Bulk DivVar Analysis'!$J$9,"Pass","Fail"),"")</f>
        <v/>
      </c>
      <c r="I2166" s="338" t="str">
        <f t="shared" si="35"/>
        <v/>
      </c>
      <c r="J2166" s="339"/>
      <c r="K2166" s="339"/>
      <c r="L2166" s="339"/>
      <c r="M2166" s="339"/>
      <c r="N2166" s="339"/>
      <c r="O2166" s="339"/>
      <c r="P2166" s="339"/>
      <c r="Q2166" s="339"/>
    </row>
    <row r="2167" spans="1:17" ht="13.5" customHeight="1">
      <c r="A2167" s="481"/>
      <c r="B2167" s="481"/>
      <c r="C2167" s="481"/>
      <c r="D2167" s="481"/>
      <c r="E2167" s="481"/>
      <c r="F2167" s="339"/>
      <c r="G2167" s="340" t="str">
        <f>IF(ISNUMBER(E2167),E2167/'Bulk DivVar Analysis'!$I$7,"")</f>
        <v/>
      </c>
      <c r="H2167" s="338" t="str">
        <f>IF(ISNUMBER(E2167), IF(G2167&gt;'Bulk DivVar Analysis'!$J$9,"Pass","Fail"),"")</f>
        <v/>
      </c>
      <c r="I2167" s="338" t="str">
        <f t="shared" si="35"/>
        <v/>
      </c>
      <c r="J2167" s="339"/>
      <c r="K2167" s="339"/>
      <c r="L2167" s="339"/>
      <c r="M2167" s="339"/>
      <c r="N2167" s="339"/>
      <c r="O2167" s="339"/>
      <c r="P2167" s="339"/>
      <c r="Q2167" s="339"/>
    </row>
    <row r="2168" spans="1:17" ht="13.5" customHeight="1">
      <c r="A2168" s="481"/>
      <c r="B2168" s="481"/>
      <c r="C2168" s="481"/>
      <c r="D2168" s="481"/>
      <c r="E2168" s="481"/>
      <c r="F2168" s="339"/>
      <c r="G2168" s="340" t="str">
        <f>IF(ISNUMBER(E2168),E2168/'Bulk DivVar Analysis'!$I$7,"")</f>
        <v/>
      </c>
      <c r="H2168" s="338" t="str">
        <f>IF(ISNUMBER(E2168), IF(G2168&gt;'Bulk DivVar Analysis'!$J$9,"Pass","Fail"),"")</f>
        <v/>
      </c>
      <c r="I2168" s="338" t="str">
        <f t="shared" si="35"/>
        <v/>
      </c>
      <c r="J2168" s="339"/>
      <c r="K2168" s="339"/>
      <c r="L2168" s="339"/>
      <c r="M2168" s="339"/>
      <c r="N2168" s="339"/>
      <c r="O2168" s="339"/>
      <c r="P2168" s="339"/>
      <c r="Q2168" s="339"/>
    </row>
    <row r="2169" spans="1:17" ht="13.5" customHeight="1">
      <c r="A2169" s="481"/>
      <c r="B2169" s="481"/>
      <c r="C2169" s="481"/>
      <c r="D2169" s="481"/>
      <c r="E2169" s="481"/>
      <c r="F2169" s="339"/>
      <c r="G2169" s="340" t="str">
        <f>IF(ISNUMBER(E2169),E2169/'Bulk DivVar Analysis'!$I$7,"")</f>
        <v/>
      </c>
      <c r="H2169" s="338" t="str">
        <f>IF(ISNUMBER(E2169), IF(G2169&gt;'Bulk DivVar Analysis'!$J$9,"Pass","Fail"),"")</f>
        <v/>
      </c>
      <c r="I2169" s="338" t="str">
        <f t="shared" si="35"/>
        <v/>
      </c>
      <c r="J2169" s="339"/>
      <c r="K2169" s="339"/>
      <c r="L2169" s="339"/>
      <c r="M2169" s="339"/>
      <c r="N2169" s="339"/>
      <c r="O2169" s="339"/>
      <c r="P2169" s="339"/>
      <c r="Q2169" s="339"/>
    </row>
    <row r="2170" spans="1:17" ht="13.5" customHeight="1">
      <c r="A2170" s="481"/>
      <c r="B2170" s="481"/>
      <c r="C2170" s="481"/>
      <c r="D2170" s="481"/>
      <c r="E2170" s="481"/>
      <c r="F2170" s="339"/>
      <c r="G2170" s="340" t="str">
        <f>IF(ISNUMBER(E2170),E2170/'Bulk DivVar Analysis'!$I$7,"")</f>
        <v/>
      </c>
      <c r="H2170" s="338" t="str">
        <f>IF(ISNUMBER(E2170), IF(G2170&gt;'Bulk DivVar Analysis'!$J$9,"Pass","Fail"),"")</f>
        <v/>
      </c>
      <c r="I2170" s="338" t="str">
        <f t="shared" si="35"/>
        <v/>
      </c>
      <c r="J2170" s="339"/>
      <c r="K2170" s="339"/>
      <c r="L2170" s="339"/>
      <c r="M2170" s="339"/>
      <c r="N2170" s="339"/>
      <c r="O2170" s="339"/>
      <c r="P2170" s="339"/>
      <c r="Q2170" s="339"/>
    </row>
    <row r="2171" spans="1:17" ht="13.5" customHeight="1">
      <c r="A2171" s="481"/>
      <c r="B2171" s="481"/>
      <c r="C2171" s="481"/>
      <c r="D2171" s="481"/>
      <c r="E2171" s="481"/>
      <c r="F2171" s="339"/>
      <c r="G2171" s="340" t="str">
        <f>IF(ISNUMBER(E2171),E2171/'Bulk DivVar Analysis'!$I$7,"")</f>
        <v/>
      </c>
      <c r="H2171" s="338" t="str">
        <f>IF(ISNUMBER(E2171), IF(G2171&gt;'Bulk DivVar Analysis'!$J$9,"Pass","Fail"),"")</f>
        <v/>
      </c>
      <c r="I2171" s="338" t="str">
        <f t="shared" si="35"/>
        <v/>
      </c>
      <c r="J2171" s="339"/>
      <c r="K2171" s="339"/>
      <c r="L2171" s="339"/>
      <c r="M2171" s="339"/>
      <c r="N2171" s="339"/>
      <c r="O2171" s="339"/>
      <c r="P2171" s="339"/>
      <c r="Q2171" s="339"/>
    </row>
    <row r="2172" spans="1:17" ht="13.5" customHeight="1">
      <c r="A2172" s="481"/>
      <c r="B2172" s="481"/>
      <c r="C2172" s="481"/>
      <c r="D2172" s="481"/>
      <c r="E2172" s="481"/>
      <c r="F2172" s="339"/>
      <c r="G2172" s="340" t="str">
        <f>IF(ISNUMBER(E2172),E2172/'Bulk DivVar Analysis'!$I$7,"")</f>
        <v/>
      </c>
      <c r="H2172" s="338" t="str">
        <f>IF(ISNUMBER(E2172), IF(G2172&gt;'Bulk DivVar Analysis'!$J$9,"Pass","Fail"),"")</f>
        <v/>
      </c>
      <c r="I2172" s="338" t="str">
        <f t="shared" si="35"/>
        <v/>
      </c>
      <c r="J2172" s="339"/>
      <c r="K2172" s="339"/>
      <c r="L2172" s="339"/>
      <c r="M2172" s="339"/>
      <c r="N2172" s="339"/>
      <c r="O2172" s="339"/>
      <c r="P2172" s="339"/>
      <c r="Q2172" s="339"/>
    </row>
    <row r="2173" spans="1:17" ht="13.5" customHeight="1">
      <c r="A2173" s="481"/>
      <c r="B2173" s="481"/>
      <c r="C2173" s="481"/>
      <c r="D2173" s="481"/>
      <c r="E2173" s="481"/>
      <c r="F2173" s="339"/>
      <c r="G2173" s="340" t="str">
        <f>IF(ISNUMBER(E2173),E2173/'Bulk DivVar Analysis'!$I$7,"")</f>
        <v/>
      </c>
      <c r="H2173" s="338" t="str">
        <f>IF(ISNUMBER(E2173), IF(G2173&gt;'Bulk DivVar Analysis'!$J$9,"Pass","Fail"),"")</f>
        <v/>
      </c>
      <c r="I2173" s="338" t="str">
        <f t="shared" si="35"/>
        <v/>
      </c>
      <c r="J2173" s="339"/>
      <c r="K2173" s="339"/>
      <c r="L2173" s="339"/>
      <c r="M2173" s="339"/>
      <c r="N2173" s="339"/>
      <c r="O2173" s="339"/>
      <c r="P2173" s="339"/>
      <c r="Q2173" s="339"/>
    </row>
    <row r="2174" spans="1:17" ht="13.5" customHeight="1">
      <c r="A2174" s="481"/>
      <c r="B2174" s="481"/>
      <c r="C2174" s="481"/>
      <c r="D2174" s="481"/>
      <c r="E2174" s="481"/>
      <c r="F2174" s="339"/>
      <c r="G2174" s="340" t="str">
        <f>IF(ISNUMBER(E2174),E2174/'Bulk DivVar Analysis'!$I$7,"")</f>
        <v/>
      </c>
      <c r="H2174" s="338" t="str">
        <f>IF(ISNUMBER(E2174), IF(G2174&gt;'Bulk DivVar Analysis'!$J$9,"Pass","Fail"),"")</f>
        <v/>
      </c>
      <c r="I2174" s="338" t="str">
        <f t="shared" si="35"/>
        <v/>
      </c>
      <c r="J2174" s="339"/>
      <c r="K2174" s="339"/>
      <c r="L2174" s="339"/>
      <c r="M2174" s="339"/>
      <c r="N2174" s="339"/>
      <c r="O2174" s="339"/>
      <c r="P2174" s="339"/>
      <c r="Q2174" s="339"/>
    </row>
    <row r="2175" spans="1:17" ht="13.5" customHeight="1">
      <c r="A2175" s="481"/>
      <c r="B2175" s="481"/>
      <c r="C2175" s="481"/>
      <c r="D2175" s="481"/>
      <c r="E2175" s="481"/>
      <c r="F2175" s="339"/>
      <c r="G2175" s="340" t="str">
        <f>IF(ISNUMBER(E2175),E2175/'Bulk DivVar Analysis'!$I$7,"")</f>
        <v/>
      </c>
      <c r="H2175" s="338" t="str">
        <f>IF(ISNUMBER(E2175), IF(G2175&gt;'Bulk DivVar Analysis'!$J$9,"Pass","Fail"),"")</f>
        <v/>
      </c>
      <c r="I2175" s="338" t="str">
        <f t="shared" si="35"/>
        <v/>
      </c>
      <c r="J2175" s="339"/>
      <c r="K2175" s="339"/>
      <c r="L2175" s="339"/>
      <c r="M2175" s="339"/>
      <c r="N2175" s="339"/>
      <c r="O2175" s="339"/>
      <c r="P2175" s="339"/>
      <c r="Q2175" s="339"/>
    </row>
    <row r="2176" spans="1:17" ht="13.5" customHeight="1">
      <c r="A2176" s="481"/>
      <c r="B2176" s="481"/>
      <c r="C2176" s="481"/>
      <c r="D2176" s="481"/>
      <c r="E2176" s="481"/>
      <c r="F2176" s="339"/>
      <c r="G2176" s="340" t="str">
        <f>IF(ISNUMBER(E2176),E2176/'Bulk DivVar Analysis'!$I$7,"")</f>
        <v/>
      </c>
      <c r="H2176" s="338" t="str">
        <f>IF(ISNUMBER(E2176), IF(G2176&gt;'Bulk DivVar Analysis'!$J$9,"Pass","Fail"),"")</f>
        <v/>
      </c>
      <c r="I2176" s="338" t="str">
        <f t="shared" si="35"/>
        <v/>
      </c>
      <c r="J2176" s="339"/>
      <c r="K2176" s="339"/>
      <c r="L2176" s="339"/>
      <c r="M2176" s="339"/>
      <c r="N2176" s="339"/>
      <c r="O2176" s="339"/>
      <c r="P2176" s="339"/>
      <c r="Q2176" s="339"/>
    </row>
    <row r="2177" spans="1:17" ht="13.5" customHeight="1">
      <c r="A2177" s="481"/>
      <c r="B2177" s="481"/>
      <c r="C2177" s="481"/>
      <c r="D2177" s="481"/>
      <c r="E2177" s="481"/>
      <c r="F2177" s="339"/>
      <c r="G2177" s="340" t="str">
        <f>IF(ISNUMBER(E2177),E2177/'Bulk DivVar Analysis'!$I$7,"")</f>
        <v/>
      </c>
      <c r="H2177" s="338" t="str">
        <f>IF(ISNUMBER(E2177), IF(G2177&gt;'Bulk DivVar Analysis'!$J$9,"Pass","Fail"),"")</f>
        <v/>
      </c>
      <c r="I2177" s="338" t="str">
        <f t="shared" si="35"/>
        <v/>
      </c>
      <c r="J2177" s="339"/>
      <c r="K2177" s="339"/>
      <c r="L2177" s="339"/>
      <c r="M2177" s="339"/>
      <c r="N2177" s="339"/>
      <c r="O2177" s="339"/>
      <c r="P2177" s="339"/>
      <c r="Q2177" s="339"/>
    </row>
    <row r="2178" spans="1:17" ht="13.5" customHeight="1">
      <c r="A2178" s="481"/>
      <c r="B2178" s="481"/>
      <c r="C2178" s="481"/>
      <c r="D2178" s="481"/>
      <c r="E2178" s="481"/>
      <c r="F2178" s="339"/>
      <c r="G2178" s="340" t="str">
        <f>IF(ISNUMBER(E2178),E2178/'Bulk DivVar Analysis'!$I$7,"")</f>
        <v/>
      </c>
      <c r="H2178" s="338" t="str">
        <f>IF(ISNUMBER(E2178), IF(G2178&gt;'Bulk DivVar Analysis'!$J$9,"Pass","Fail"),"")</f>
        <v/>
      </c>
      <c r="I2178" s="338" t="str">
        <f t="shared" si="35"/>
        <v/>
      </c>
      <c r="J2178" s="339"/>
      <c r="K2178" s="339"/>
      <c r="L2178" s="339"/>
      <c r="M2178" s="339"/>
      <c r="N2178" s="339"/>
      <c r="O2178" s="339"/>
      <c r="P2178" s="339"/>
      <c r="Q2178" s="339"/>
    </row>
    <row r="2179" spans="1:17" ht="13.5" customHeight="1">
      <c r="A2179" s="481"/>
      <c r="B2179" s="481"/>
      <c r="C2179" s="481"/>
      <c r="D2179" s="481"/>
      <c r="E2179" s="481"/>
      <c r="F2179" s="339"/>
      <c r="G2179" s="340" t="str">
        <f>IF(ISNUMBER(E2179),E2179/'Bulk DivVar Analysis'!$I$7,"")</f>
        <v/>
      </c>
      <c r="H2179" s="338" t="str">
        <f>IF(ISNUMBER(E2179), IF(G2179&gt;'Bulk DivVar Analysis'!$J$9,"Pass","Fail"),"")</f>
        <v/>
      </c>
      <c r="I2179" s="338" t="str">
        <f t="shared" ref="I2179:I2242" si="36">_xlfn.TEXTJOIN("_",TRUE,B2179,C2179)</f>
        <v/>
      </c>
      <c r="J2179" s="339"/>
      <c r="K2179" s="339"/>
      <c r="L2179" s="339"/>
      <c r="M2179" s="339"/>
      <c r="N2179" s="339"/>
      <c r="O2179" s="339"/>
      <c r="P2179" s="339"/>
      <c r="Q2179" s="339"/>
    </row>
    <row r="2180" spans="1:17" ht="13.5" customHeight="1">
      <c r="A2180" s="481"/>
      <c r="B2180" s="481"/>
      <c r="C2180" s="481"/>
      <c r="D2180" s="481"/>
      <c r="E2180" s="481"/>
      <c r="F2180" s="339"/>
      <c r="G2180" s="340" t="str">
        <f>IF(ISNUMBER(E2180),E2180/'Bulk DivVar Analysis'!$I$7,"")</f>
        <v/>
      </c>
      <c r="H2180" s="338" t="str">
        <f>IF(ISNUMBER(E2180), IF(G2180&gt;'Bulk DivVar Analysis'!$J$9,"Pass","Fail"),"")</f>
        <v/>
      </c>
      <c r="I2180" s="338" t="str">
        <f t="shared" si="36"/>
        <v/>
      </c>
      <c r="J2180" s="339"/>
      <c r="K2180" s="339"/>
      <c r="L2180" s="339"/>
      <c r="M2180" s="339"/>
      <c r="N2180" s="339"/>
      <c r="O2180" s="339"/>
      <c r="P2180" s="339"/>
      <c r="Q2180" s="339"/>
    </row>
    <row r="2181" spans="1:17" ht="13.5" customHeight="1">
      <c r="A2181" s="481"/>
      <c r="B2181" s="481"/>
      <c r="C2181" s="481"/>
      <c r="D2181" s="481"/>
      <c r="E2181" s="481"/>
      <c r="F2181" s="339"/>
      <c r="G2181" s="340" t="str">
        <f>IF(ISNUMBER(E2181),E2181/'Bulk DivVar Analysis'!$I$7,"")</f>
        <v/>
      </c>
      <c r="H2181" s="338" t="str">
        <f>IF(ISNUMBER(E2181), IF(G2181&gt;'Bulk DivVar Analysis'!$J$9,"Pass","Fail"),"")</f>
        <v/>
      </c>
      <c r="I2181" s="338" t="str">
        <f t="shared" si="36"/>
        <v/>
      </c>
      <c r="J2181" s="339"/>
      <c r="K2181" s="339"/>
      <c r="L2181" s="339"/>
      <c r="M2181" s="339"/>
      <c r="N2181" s="339"/>
      <c r="O2181" s="339"/>
      <c r="P2181" s="339"/>
      <c r="Q2181" s="339"/>
    </row>
    <row r="2182" spans="1:17" ht="13.5" customHeight="1">
      <c r="A2182" s="481"/>
      <c r="B2182" s="481"/>
      <c r="C2182" s="481"/>
      <c r="D2182" s="481"/>
      <c r="E2182" s="481"/>
      <c r="F2182" s="339"/>
      <c r="G2182" s="340" t="str">
        <f>IF(ISNUMBER(E2182),E2182/'Bulk DivVar Analysis'!$I$7,"")</f>
        <v/>
      </c>
      <c r="H2182" s="338" t="str">
        <f>IF(ISNUMBER(E2182), IF(G2182&gt;'Bulk DivVar Analysis'!$J$9,"Pass","Fail"),"")</f>
        <v/>
      </c>
      <c r="I2182" s="338" t="str">
        <f t="shared" si="36"/>
        <v/>
      </c>
      <c r="J2182" s="339"/>
      <c r="K2182" s="339"/>
      <c r="L2182" s="339"/>
      <c r="M2182" s="339"/>
      <c r="N2182" s="339"/>
      <c r="O2182" s="339"/>
      <c r="P2182" s="339"/>
      <c r="Q2182" s="339"/>
    </row>
    <row r="2183" spans="1:17" ht="13.5" customHeight="1">
      <c r="A2183" s="481"/>
      <c r="B2183" s="481"/>
      <c r="C2183" s="481"/>
      <c r="D2183" s="481"/>
      <c r="E2183" s="481"/>
      <c r="F2183" s="339"/>
      <c r="G2183" s="340" t="str">
        <f>IF(ISNUMBER(E2183),E2183/'Bulk DivVar Analysis'!$I$7,"")</f>
        <v/>
      </c>
      <c r="H2183" s="338" t="str">
        <f>IF(ISNUMBER(E2183), IF(G2183&gt;'Bulk DivVar Analysis'!$J$9,"Pass","Fail"),"")</f>
        <v/>
      </c>
      <c r="I2183" s="338" t="str">
        <f t="shared" si="36"/>
        <v/>
      </c>
      <c r="J2183" s="339"/>
      <c r="K2183" s="339"/>
      <c r="L2183" s="339"/>
      <c r="M2183" s="339"/>
      <c r="N2183" s="339"/>
      <c r="O2183" s="339"/>
      <c r="P2183" s="339"/>
      <c r="Q2183" s="339"/>
    </row>
    <row r="2184" spans="1:17" ht="13.5" customHeight="1">
      <c r="A2184" s="481"/>
      <c r="B2184" s="481"/>
      <c r="C2184" s="481"/>
      <c r="D2184" s="481"/>
      <c r="E2184" s="481"/>
      <c r="F2184" s="339"/>
      <c r="G2184" s="340" t="str">
        <f>IF(ISNUMBER(E2184),E2184/'Bulk DivVar Analysis'!$I$7,"")</f>
        <v/>
      </c>
      <c r="H2184" s="338" t="str">
        <f>IF(ISNUMBER(E2184), IF(G2184&gt;'Bulk DivVar Analysis'!$J$9,"Pass","Fail"),"")</f>
        <v/>
      </c>
      <c r="I2184" s="338" t="str">
        <f t="shared" si="36"/>
        <v/>
      </c>
      <c r="J2184" s="339"/>
      <c r="K2184" s="339"/>
      <c r="L2184" s="339"/>
      <c r="M2184" s="339"/>
      <c r="N2184" s="339"/>
      <c r="O2184" s="339"/>
      <c r="P2184" s="339"/>
      <c r="Q2184" s="339"/>
    </row>
    <row r="2185" spans="1:17" ht="13.5" customHeight="1">
      <c r="A2185" s="481"/>
      <c r="B2185" s="481"/>
      <c r="C2185" s="481"/>
      <c r="D2185" s="481"/>
      <c r="E2185" s="481"/>
      <c r="F2185" s="339"/>
      <c r="G2185" s="340" t="str">
        <f>IF(ISNUMBER(E2185),E2185/'Bulk DivVar Analysis'!$I$7,"")</f>
        <v/>
      </c>
      <c r="H2185" s="338" t="str">
        <f>IF(ISNUMBER(E2185), IF(G2185&gt;'Bulk DivVar Analysis'!$J$9,"Pass","Fail"),"")</f>
        <v/>
      </c>
      <c r="I2185" s="338" t="str">
        <f t="shared" si="36"/>
        <v/>
      </c>
      <c r="J2185" s="339"/>
      <c r="K2185" s="339"/>
      <c r="L2185" s="339"/>
      <c r="M2185" s="339"/>
      <c r="N2185" s="339"/>
      <c r="O2185" s="339"/>
      <c r="P2185" s="339"/>
      <c r="Q2185" s="339"/>
    </row>
    <row r="2186" spans="1:17" ht="13.5" customHeight="1">
      <c r="A2186" s="481"/>
      <c r="B2186" s="481"/>
      <c r="C2186" s="481"/>
      <c r="D2186" s="481"/>
      <c r="E2186" s="481"/>
      <c r="F2186" s="339"/>
      <c r="G2186" s="340" t="str">
        <f>IF(ISNUMBER(E2186),E2186/'Bulk DivVar Analysis'!$I$7,"")</f>
        <v/>
      </c>
      <c r="H2186" s="338" t="str">
        <f>IF(ISNUMBER(E2186), IF(G2186&gt;'Bulk DivVar Analysis'!$J$9,"Pass","Fail"),"")</f>
        <v/>
      </c>
      <c r="I2186" s="338" t="str">
        <f t="shared" si="36"/>
        <v/>
      </c>
      <c r="J2186" s="339"/>
      <c r="K2186" s="339"/>
      <c r="L2186" s="339"/>
      <c r="M2186" s="339"/>
      <c r="N2186" s="339"/>
      <c r="O2186" s="339"/>
      <c r="P2186" s="339"/>
      <c r="Q2186" s="339"/>
    </row>
    <row r="2187" spans="1:17" ht="13.5" customHeight="1">
      <c r="A2187" s="481"/>
      <c r="B2187" s="481"/>
      <c r="C2187" s="481"/>
      <c r="D2187" s="481"/>
      <c r="E2187" s="481"/>
      <c r="F2187" s="339"/>
      <c r="G2187" s="340" t="str">
        <f>IF(ISNUMBER(E2187),E2187/'Bulk DivVar Analysis'!$I$7,"")</f>
        <v/>
      </c>
      <c r="H2187" s="338" t="str">
        <f>IF(ISNUMBER(E2187), IF(G2187&gt;'Bulk DivVar Analysis'!$J$9,"Pass","Fail"),"")</f>
        <v/>
      </c>
      <c r="I2187" s="338" t="str">
        <f t="shared" si="36"/>
        <v/>
      </c>
      <c r="J2187" s="339"/>
      <c r="K2187" s="339"/>
      <c r="L2187" s="339"/>
      <c r="M2187" s="339"/>
      <c r="N2187" s="339"/>
      <c r="O2187" s="339"/>
      <c r="P2187" s="339"/>
      <c r="Q2187" s="339"/>
    </row>
    <row r="2188" spans="1:17" ht="13.5" customHeight="1">
      <c r="A2188" s="481"/>
      <c r="B2188" s="481"/>
      <c r="C2188" s="481"/>
      <c r="D2188" s="481"/>
      <c r="E2188" s="481"/>
      <c r="F2188" s="339"/>
      <c r="G2188" s="340" t="str">
        <f>IF(ISNUMBER(E2188),E2188/'Bulk DivVar Analysis'!$I$7,"")</f>
        <v/>
      </c>
      <c r="H2188" s="338" t="str">
        <f>IF(ISNUMBER(E2188), IF(G2188&gt;'Bulk DivVar Analysis'!$J$9,"Pass","Fail"),"")</f>
        <v/>
      </c>
      <c r="I2188" s="338" t="str">
        <f t="shared" si="36"/>
        <v/>
      </c>
      <c r="J2188" s="339"/>
      <c r="K2188" s="339"/>
      <c r="L2188" s="339"/>
      <c r="M2188" s="339"/>
      <c r="N2188" s="339"/>
      <c r="O2188" s="339"/>
      <c r="P2188" s="339"/>
      <c r="Q2188" s="339"/>
    </row>
    <row r="2189" spans="1:17" ht="13.5" customHeight="1">
      <c r="A2189" s="481"/>
      <c r="B2189" s="481"/>
      <c r="C2189" s="481"/>
      <c r="D2189" s="481"/>
      <c r="E2189" s="481"/>
      <c r="F2189" s="339"/>
      <c r="G2189" s="340" t="str">
        <f>IF(ISNUMBER(E2189),E2189/'Bulk DivVar Analysis'!$I$7,"")</f>
        <v/>
      </c>
      <c r="H2189" s="338" t="str">
        <f>IF(ISNUMBER(E2189), IF(G2189&gt;'Bulk DivVar Analysis'!$J$9,"Pass","Fail"),"")</f>
        <v/>
      </c>
      <c r="I2189" s="338" t="str">
        <f t="shared" si="36"/>
        <v/>
      </c>
      <c r="J2189" s="339"/>
      <c r="K2189" s="339"/>
      <c r="L2189" s="339"/>
      <c r="M2189" s="339"/>
      <c r="N2189" s="339"/>
      <c r="O2189" s="339"/>
      <c r="P2189" s="339"/>
      <c r="Q2189" s="339"/>
    </row>
    <row r="2190" spans="1:17" ht="13.5" customHeight="1">
      <c r="A2190" s="481"/>
      <c r="B2190" s="481"/>
      <c r="C2190" s="481"/>
      <c r="D2190" s="481"/>
      <c r="E2190" s="481"/>
      <c r="F2190" s="339"/>
      <c r="G2190" s="340" t="str">
        <f>IF(ISNUMBER(E2190),E2190/'Bulk DivVar Analysis'!$I$7,"")</f>
        <v/>
      </c>
      <c r="H2190" s="338" t="str">
        <f>IF(ISNUMBER(E2190), IF(G2190&gt;'Bulk DivVar Analysis'!$J$9,"Pass","Fail"),"")</f>
        <v/>
      </c>
      <c r="I2190" s="338" t="str">
        <f t="shared" si="36"/>
        <v/>
      </c>
      <c r="J2190" s="339"/>
      <c r="K2190" s="339"/>
      <c r="L2190" s="339"/>
      <c r="M2190" s="339"/>
      <c r="N2190" s="339"/>
      <c r="O2190" s="339"/>
      <c r="P2190" s="339"/>
      <c r="Q2190" s="339"/>
    </row>
    <row r="2191" spans="1:17" ht="13.5" customHeight="1">
      <c r="A2191" s="481"/>
      <c r="B2191" s="481"/>
      <c r="C2191" s="481"/>
      <c r="D2191" s="481"/>
      <c r="E2191" s="481"/>
      <c r="F2191" s="339"/>
      <c r="G2191" s="340" t="str">
        <f>IF(ISNUMBER(E2191),E2191/'Bulk DivVar Analysis'!$I$7,"")</f>
        <v/>
      </c>
      <c r="H2191" s="338" t="str">
        <f>IF(ISNUMBER(E2191), IF(G2191&gt;'Bulk DivVar Analysis'!$J$9,"Pass","Fail"),"")</f>
        <v/>
      </c>
      <c r="I2191" s="338" t="str">
        <f t="shared" si="36"/>
        <v/>
      </c>
      <c r="J2191" s="339"/>
      <c r="K2191" s="339"/>
      <c r="L2191" s="339"/>
      <c r="M2191" s="339"/>
      <c r="N2191" s="339"/>
      <c r="O2191" s="339"/>
      <c r="P2191" s="339"/>
      <c r="Q2191" s="339"/>
    </row>
    <row r="2192" spans="1:17" ht="13.5" customHeight="1">
      <c r="A2192" s="481"/>
      <c r="B2192" s="481"/>
      <c r="C2192" s="481"/>
      <c r="D2192" s="481"/>
      <c r="E2192" s="481"/>
      <c r="F2192" s="339"/>
      <c r="G2192" s="340" t="str">
        <f>IF(ISNUMBER(E2192),E2192/'Bulk DivVar Analysis'!$I$7,"")</f>
        <v/>
      </c>
      <c r="H2192" s="338" t="str">
        <f>IF(ISNUMBER(E2192), IF(G2192&gt;'Bulk DivVar Analysis'!$J$9,"Pass","Fail"),"")</f>
        <v/>
      </c>
      <c r="I2192" s="338" t="str">
        <f t="shared" si="36"/>
        <v/>
      </c>
      <c r="J2192" s="339"/>
      <c r="K2192" s="339"/>
      <c r="L2192" s="339"/>
      <c r="M2192" s="339"/>
      <c r="N2192" s="339"/>
      <c r="O2192" s="339"/>
      <c r="P2192" s="339"/>
      <c r="Q2192" s="339"/>
    </row>
    <row r="2193" spans="1:17" ht="13.5" customHeight="1">
      <c r="A2193" s="481"/>
      <c r="B2193" s="481"/>
      <c r="C2193" s="481"/>
      <c r="D2193" s="481"/>
      <c r="E2193" s="481"/>
      <c r="F2193" s="339"/>
      <c r="G2193" s="340" t="str">
        <f>IF(ISNUMBER(E2193),E2193/'Bulk DivVar Analysis'!$I$7,"")</f>
        <v/>
      </c>
      <c r="H2193" s="338" t="str">
        <f>IF(ISNUMBER(E2193), IF(G2193&gt;'Bulk DivVar Analysis'!$J$9,"Pass","Fail"),"")</f>
        <v/>
      </c>
      <c r="I2193" s="338" t="str">
        <f t="shared" si="36"/>
        <v/>
      </c>
      <c r="J2193" s="339"/>
      <c r="K2193" s="339"/>
      <c r="L2193" s="339"/>
      <c r="M2193" s="339"/>
      <c r="N2193" s="339"/>
      <c r="O2193" s="339"/>
      <c r="P2193" s="339"/>
      <c r="Q2193" s="339"/>
    </row>
    <row r="2194" spans="1:17" ht="13.5" customHeight="1">
      <c r="A2194" s="481"/>
      <c r="B2194" s="481"/>
      <c r="C2194" s="481"/>
      <c r="D2194" s="481"/>
      <c r="E2194" s="481"/>
      <c r="F2194" s="339"/>
      <c r="G2194" s="340" t="str">
        <f>IF(ISNUMBER(E2194),E2194/'Bulk DivVar Analysis'!$I$7,"")</f>
        <v/>
      </c>
      <c r="H2194" s="338" t="str">
        <f>IF(ISNUMBER(E2194), IF(G2194&gt;'Bulk DivVar Analysis'!$J$9,"Pass","Fail"),"")</f>
        <v/>
      </c>
      <c r="I2194" s="338" t="str">
        <f t="shared" si="36"/>
        <v/>
      </c>
      <c r="J2194" s="339"/>
      <c r="K2194" s="339"/>
      <c r="L2194" s="339"/>
      <c r="M2194" s="339"/>
      <c r="N2194" s="339"/>
      <c r="O2194" s="339"/>
      <c r="P2194" s="339"/>
      <c r="Q2194" s="339"/>
    </row>
    <row r="2195" spans="1:17" ht="13.5" customHeight="1">
      <c r="A2195" s="481"/>
      <c r="B2195" s="481"/>
      <c r="C2195" s="481"/>
      <c r="D2195" s="481"/>
      <c r="E2195" s="481"/>
      <c r="F2195" s="339"/>
      <c r="G2195" s="340" t="str">
        <f>IF(ISNUMBER(E2195),E2195/'Bulk DivVar Analysis'!$I$7,"")</f>
        <v/>
      </c>
      <c r="H2195" s="338" t="str">
        <f>IF(ISNUMBER(E2195), IF(G2195&gt;'Bulk DivVar Analysis'!$J$9,"Pass","Fail"),"")</f>
        <v/>
      </c>
      <c r="I2195" s="338" t="str">
        <f t="shared" si="36"/>
        <v/>
      </c>
      <c r="J2195" s="339"/>
      <c r="K2195" s="339"/>
      <c r="L2195" s="339"/>
      <c r="M2195" s="339"/>
      <c r="N2195" s="339"/>
      <c r="O2195" s="339"/>
      <c r="P2195" s="339"/>
      <c r="Q2195" s="339"/>
    </row>
    <row r="2196" spans="1:17" ht="13.5" customHeight="1">
      <c r="A2196" s="481"/>
      <c r="B2196" s="481"/>
      <c r="C2196" s="481"/>
      <c r="D2196" s="481"/>
      <c r="E2196" s="481"/>
      <c r="F2196" s="339"/>
      <c r="G2196" s="340" t="str">
        <f>IF(ISNUMBER(E2196),E2196/'Bulk DivVar Analysis'!$I$7,"")</f>
        <v/>
      </c>
      <c r="H2196" s="338" t="str">
        <f>IF(ISNUMBER(E2196), IF(G2196&gt;'Bulk DivVar Analysis'!$J$9,"Pass","Fail"),"")</f>
        <v/>
      </c>
      <c r="I2196" s="338" t="str">
        <f t="shared" si="36"/>
        <v/>
      </c>
      <c r="J2196" s="339"/>
      <c r="K2196" s="339"/>
      <c r="L2196" s="339"/>
      <c r="M2196" s="339"/>
      <c r="N2196" s="339"/>
      <c r="O2196" s="339"/>
      <c r="P2196" s="339"/>
      <c r="Q2196" s="339"/>
    </row>
    <row r="2197" spans="1:17" ht="13.5" customHeight="1">
      <c r="A2197" s="481"/>
      <c r="B2197" s="481"/>
      <c r="C2197" s="481"/>
      <c r="D2197" s="481"/>
      <c r="E2197" s="481"/>
      <c r="F2197" s="339"/>
      <c r="G2197" s="340" t="str">
        <f>IF(ISNUMBER(E2197),E2197/'Bulk DivVar Analysis'!$I$7,"")</f>
        <v/>
      </c>
      <c r="H2197" s="338" t="str">
        <f>IF(ISNUMBER(E2197), IF(G2197&gt;'Bulk DivVar Analysis'!$J$9,"Pass","Fail"),"")</f>
        <v/>
      </c>
      <c r="I2197" s="338" t="str">
        <f t="shared" si="36"/>
        <v/>
      </c>
      <c r="J2197" s="339"/>
      <c r="K2197" s="339"/>
      <c r="L2197" s="339"/>
      <c r="M2197" s="339"/>
      <c r="N2197" s="339"/>
      <c r="O2197" s="339"/>
      <c r="P2197" s="339"/>
      <c r="Q2197" s="339"/>
    </row>
    <row r="2198" spans="1:17" ht="13.5" customHeight="1">
      <c r="A2198" s="481"/>
      <c r="B2198" s="481"/>
      <c r="C2198" s="481"/>
      <c r="D2198" s="481"/>
      <c r="E2198" s="481"/>
      <c r="F2198" s="339"/>
      <c r="G2198" s="340" t="str">
        <f>IF(ISNUMBER(E2198),E2198/'Bulk DivVar Analysis'!$I$7,"")</f>
        <v/>
      </c>
      <c r="H2198" s="338" t="str">
        <f>IF(ISNUMBER(E2198), IF(G2198&gt;'Bulk DivVar Analysis'!$J$9,"Pass","Fail"),"")</f>
        <v/>
      </c>
      <c r="I2198" s="338" t="str">
        <f t="shared" si="36"/>
        <v/>
      </c>
      <c r="J2198" s="339"/>
      <c r="K2198" s="339"/>
      <c r="L2198" s="339"/>
      <c r="M2198" s="339"/>
      <c r="N2198" s="339"/>
      <c r="O2198" s="339"/>
      <c r="P2198" s="339"/>
      <c r="Q2198" s="339"/>
    </row>
    <row r="2199" spans="1:17" ht="13.5" customHeight="1">
      <c r="A2199" s="481"/>
      <c r="B2199" s="481"/>
      <c r="C2199" s="481"/>
      <c r="D2199" s="481"/>
      <c r="E2199" s="481"/>
      <c r="F2199" s="339"/>
      <c r="G2199" s="340" t="str">
        <f>IF(ISNUMBER(E2199),E2199/'Bulk DivVar Analysis'!$I$7,"")</f>
        <v/>
      </c>
      <c r="H2199" s="338" t="str">
        <f>IF(ISNUMBER(E2199), IF(G2199&gt;'Bulk DivVar Analysis'!$J$9,"Pass","Fail"),"")</f>
        <v/>
      </c>
      <c r="I2199" s="338" t="str">
        <f t="shared" si="36"/>
        <v/>
      </c>
      <c r="J2199" s="339"/>
      <c r="K2199" s="339"/>
      <c r="L2199" s="339"/>
      <c r="M2199" s="339"/>
      <c r="N2199" s="339"/>
      <c r="O2199" s="339"/>
      <c r="P2199" s="339"/>
      <c r="Q2199" s="339"/>
    </row>
    <row r="2200" spans="1:17" ht="13.5" customHeight="1">
      <c r="A2200" s="481"/>
      <c r="B2200" s="481"/>
      <c r="C2200" s="481"/>
      <c r="D2200" s="481"/>
      <c r="E2200" s="481"/>
      <c r="F2200" s="339"/>
      <c r="G2200" s="340" t="str">
        <f>IF(ISNUMBER(E2200),E2200/'Bulk DivVar Analysis'!$I$7,"")</f>
        <v/>
      </c>
      <c r="H2200" s="338" t="str">
        <f>IF(ISNUMBER(E2200), IF(G2200&gt;'Bulk DivVar Analysis'!$J$9,"Pass","Fail"),"")</f>
        <v/>
      </c>
      <c r="I2200" s="338" t="str">
        <f t="shared" si="36"/>
        <v/>
      </c>
      <c r="J2200" s="339"/>
      <c r="K2200" s="339"/>
      <c r="L2200" s="339"/>
      <c r="M2200" s="339"/>
      <c r="N2200" s="339"/>
      <c r="O2200" s="339"/>
      <c r="P2200" s="339"/>
      <c r="Q2200" s="339"/>
    </row>
    <row r="2201" spans="1:17" ht="13.5" customHeight="1">
      <c r="A2201" s="481"/>
      <c r="B2201" s="481"/>
      <c r="C2201" s="481"/>
      <c r="D2201" s="481"/>
      <c r="E2201" s="481"/>
      <c r="F2201" s="339"/>
      <c r="G2201" s="340" t="str">
        <f>IF(ISNUMBER(E2201),E2201/'Bulk DivVar Analysis'!$I$7,"")</f>
        <v/>
      </c>
      <c r="H2201" s="338" t="str">
        <f>IF(ISNUMBER(E2201), IF(G2201&gt;'Bulk DivVar Analysis'!$J$9,"Pass","Fail"),"")</f>
        <v/>
      </c>
      <c r="I2201" s="338" t="str">
        <f t="shared" si="36"/>
        <v/>
      </c>
      <c r="J2201" s="339"/>
      <c r="K2201" s="339"/>
      <c r="L2201" s="339"/>
      <c r="M2201" s="339"/>
      <c r="N2201" s="339"/>
      <c r="O2201" s="339"/>
      <c r="P2201" s="339"/>
      <c r="Q2201" s="339"/>
    </row>
    <row r="2202" spans="1:17" ht="13.5" customHeight="1">
      <c r="A2202" s="481"/>
      <c r="B2202" s="481"/>
      <c r="C2202" s="481"/>
      <c r="D2202" s="481"/>
      <c r="E2202" s="481"/>
      <c r="F2202" s="339"/>
      <c r="G2202" s="340" t="str">
        <f>IF(ISNUMBER(E2202),E2202/'Bulk DivVar Analysis'!$I$7,"")</f>
        <v/>
      </c>
      <c r="H2202" s="338" t="str">
        <f>IF(ISNUMBER(E2202), IF(G2202&gt;'Bulk DivVar Analysis'!$J$9,"Pass","Fail"),"")</f>
        <v/>
      </c>
      <c r="I2202" s="338" t="str">
        <f t="shared" si="36"/>
        <v/>
      </c>
      <c r="J2202" s="339"/>
      <c r="K2202" s="339"/>
      <c r="L2202" s="339"/>
      <c r="M2202" s="339"/>
      <c r="N2202" s="339"/>
      <c r="O2202" s="339"/>
      <c r="P2202" s="339"/>
      <c r="Q2202" s="339"/>
    </row>
    <row r="2203" spans="1:17" ht="13.5" customHeight="1">
      <c r="A2203" s="481"/>
      <c r="B2203" s="481"/>
      <c r="C2203" s="481"/>
      <c r="D2203" s="481"/>
      <c r="E2203" s="481"/>
      <c r="F2203" s="339"/>
      <c r="G2203" s="340" t="str">
        <f>IF(ISNUMBER(E2203),E2203/'Bulk DivVar Analysis'!$I$7,"")</f>
        <v/>
      </c>
      <c r="H2203" s="338" t="str">
        <f>IF(ISNUMBER(E2203), IF(G2203&gt;'Bulk DivVar Analysis'!$J$9,"Pass","Fail"),"")</f>
        <v/>
      </c>
      <c r="I2203" s="338" t="str">
        <f t="shared" si="36"/>
        <v/>
      </c>
      <c r="J2203" s="339"/>
      <c r="K2203" s="339"/>
      <c r="L2203" s="339"/>
      <c r="M2203" s="339"/>
      <c r="N2203" s="339"/>
      <c r="O2203" s="339"/>
      <c r="P2203" s="339"/>
      <c r="Q2203" s="339"/>
    </row>
    <row r="2204" spans="1:17" ht="13.5" customHeight="1">
      <c r="A2204" s="481"/>
      <c r="B2204" s="481"/>
      <c r="C2204" s="481"/>
      <c r="D2204" s="481"/>
      <c r="E2204" s="481"/>
      <c r="F2204" s="339"/>
      <c r="G2204" s="340" t="str">
        <f>IF(ISNUMBER(E2204),E2204/'Bulk DivVar Analysis'!$I$7,"")</f>
        <v/>
      </c>
      <c r="H2204" s="338" t="str">
        <f>IF(ISNUMBER(E2204), IF(G2204&gt;'Bulk DivVar Analysis'!$J$9,"Pass","Fail"),"")</f>
        <v/>
      </c>
      <c r="I2204" s="338" t="str">
        <f t="shared" si="36"/>
        <v/>
      </c>
      <c r="J2204" s="339"/>
      <c r="K2204" s="339"/>
      <c r="L2204" s="339"/>
      <c r="M2204" s="339"/>
      <c r="N2204" s="339"/>
      <c r="O2204" s="339"/>
      <c r="P2204" s="339"/>
      <c r="Q2204" s="339"/>
    </row>
    <row r="2205" spans="1:17" ht="13.5" customHeight="1">
      <c r="A2205" s="481"/>
      <c r="B2205" s="481"/>
      <c r="C2205" s="481"/>
      <c r="D2205" s="481"/>
      <c r="E2205" s="481"/>
      <c r="F2205" s="339"/>
      <c r="G2205" s="340" t="str">
        <f>IF(ISNUMBER(E2205),E2205/'Bulk DivVar Analysis'!$I$7,"")</f>
        <v/>
      </c>
      <c r="H2205" s="338" t="str">
        <f>IF(ISNUMBER(E2205), IF(G2205&gt;'Bulk DivVar Analysis'!$J$9,"Pass","Fail"),"")</f>
        <v/>
      </c>
      <c r="I2205" s="338" t="str">
        <f t="shared" si="36"/>
        <v/>
      </c>
      <c r="J2205" s="339"/>
      <c r="K2205" s="339"/>
      <c r="L2205" s="339"/>
      <c r="M2205" s="339"/>
      <c r="N2205" s="339"/>
      <c r="O2205" s="339"/>
      <c r="P2205" s="339"/>
      <c r="Q2205" s="339"/>
    </row>
    <row r="2206" spans="1:17" ht="13.5" customHeight="1">
      <c r="A2206" s="481"/>
      <c r="B2206" s="481"/>
      <c r="C2206" s="481"/>
      <c r="D2206" s="481"/>
      <c r="E2206" s="481"/>
      <c r="F2206" s="339"/>
      <c r="G2206" s="340" t="str">
        <f>IF(ISNUMBER(E2206),E2206/'Bulk DivVar Analysis'!$I$7,"")</f>
        <v/>
      </c>
      <c r="H2206" s="338" t="str">
        <f>IF(ISNUMBER(E2206), IF(G2206&gt;'Bulk DivVar Analysis'!$J$9,"Pass","Fail"),"")</f>
        <v/>
      </c>
      <c r="I2206" s="338" t="str">
        <f t="shared" si="36"/>
        <v/>
      </c>
      <c r="J2206" s="339"/>
      <c r="K2206" s="339"/>
      <c r="L2206" s="339"/>
      <c r="M2206" s="339"/>
      <c r="N2206" s="339"/>
      <c r="O2206" s="339"/>
      <c r="P2206" s="339"/>
      <c r="Q2206" s="339"/>
    </row>
    <row r="2207" spans="1:17" ht="13.5" customHeight="1">
      <c r="A2207" s="481"/>
      <c r="B2207" s="481"/>
      <c r="C2207" s="481"/>
      <c r="D2207" s="481"/>
      <c r="E2207" s="481"/>
      <c r="F2207" s="339"/>
      <c r="G2207" s="340" t="str">
        <f>IF(ISNUMBER(E2207),E2207/'Bulk DivVar Analysis'!$I$7,"")</f>
        <v/>
      </c>
      <c r="H2207" s="338" t="str">
        <f>IF(ISNUMBER(E2207), IF(G2207&gt;'Bulk DivVar Analysis'!$J$9,"Pass","Fail"),"")</f>
        <v/>
      </c>
      <c r="I2207" s="338" t="str">
        <f t="shared" si="36"/>
        <v/>
      </c>
      <c r="J2207" s="339"/>
      <c r="K2207" s="339"/>
      <c r="L2207" s="339"/>
      <c r="M2207" s="339"/>
      <c r="N2207" s="339"/>
      <c r="O2207" s="339"/>
      <c r="P2207" s="339"/>
      <c r="Q2207" s="339"/>
    </row>
    <row r="2208" spans="1:17" ht="13.5" customHeight="1">
      <c r="A2208" s="481"/>
      <c r="B2208" s="481"/>
      <c r="C2208" s="481"/>
      <c r="D2208" s="481"/>
      <c r="E2208" s="481"/>
      <c r="F2208" s="339"/>
      <c r="G2208" s="340" t="str">
        <f>IF(ISNUMBER(E2208),E2208/'Bulk DivVar Analysis'!$I$7,"")</f>
        <v/>
      </c>
      <c r="H2208" s="338" t="str">
        <f>IF(ISNUMBER(E2208), IF(G2208&gt;'Bulk DivVar Analysis'!$J$9,"Pass","Fail"),"")</f>
        <v/>
      </c>
      <c r="I2208" s="338" t="str">
        <f t="shared" si="36"/>
        <v/>
      </c>
      <c r="J2208" s="339"/>
      <c r="K2208" s="339"/>
      <c r="L2208" s="339"/>
      <c r="M2208" s="339"/>
      <c r="N2208" s="339"/>
      <c r="O2208" s="339"/>
      <c r="P2208" s="339"/>
      <c r="Q2208" s="339"/>
    </row>
    <row r="2209" spans="1:17" ht="13.5" customHeight="1">
      <c r="A2209" s="481"/>
      <c r="B2209" s="481"/>
      <c r="C2209" s="481"/>
      <c r="D2209" s="481"/>
      <c r="E2209" s="481"/>
      <c r="F2209" s="339"/>
      <c r="G2209" s="340" t="str">
        <f>IF(ISNUMBER(E2209),E2209/'Bulk DivVar Analysis'!$I$7,"")</f>
        <v/>
      </c>
      <c r="H2209" s="338" t="str">
        <f>IF(ISNUMBER(E2209), IF(G2209&gt;'Bulk DivVar Analysis'!$J$9,"Pass","Fail"),"")</f>
        <v/>
      </c>
      <c r="I2209" s="338" t="str">
        <f t="shared" si="36"/>
        <v/>
      </c>
      <c r="J2209" s="339"/>
      <c r="K2209" s="339"/>
      <c r="L2209" s="339"/>
      <c r="M2209" s="339"/>
      <c r="N2209" s="339"/>
      <c r="O2209" s="339"/>
      <c r="P2209" s="339"/>
      <c r="Q2209" s="339"/>
    </row>
    <row r="2210" spans="1:17" ht="13.5" customHeight="1">
      <c r="A2210" s="481"/>
      <c r="B2210" s="481"/>
      <c r="C2210" s="481"/>
      <c r="D2210" s="481"/>
      <c r="E2210" s="481"/>
      <c r="F2210" s="339"/>
      <c r="G2210" s="340" t="str">
        <f>IF(ISNUMBER(E2210),E2210/'Bulk DivVar Analysis'!$I$7,"")</f>
        <v/>
      </c>
      <c r="H2210" s="338" t="str">
        <f>IF(ISNUMBER(E2210), IF(G2210&gt;'Bulk DivVar Analysis'!$J$9,"Pass","Fail"),"")</f>
        <v/>
      </c>
      <c r="I2210" s="338" t="str">
        <f t="shared" si="36"/>
        <v/>
      </c>
      <c r="J2210" s="339"/>
      <c r="K2210" s="339"/>
      <c r="L2210" s="339"/>
      <c r="M2210" s="339"/>
      <c r="N2210" s="339"/>
      <c r="O2210" s="339"/>
      <c r="P2210" s="339"/>
      <c r="Q2210" s="339"/>
    </row>
    <row r="2211" spans="1:17" ht="13.5" customHeight="1">
      <c r="A2211" s="481"/>
      <c r="B2211" s="481"/>
      <c r="C2211" s="481"/>
      <c r="D2211" s="481"/>
      <c r="E2211" s="481"/>
      <c r="F2211" s="339"/>
      <c r="G2211" s="340" t="str">
        <f>IF(ISNUMBER(E2211),E2211/'Bulk DivVar Analysis'!$I$7,"")</f>
        <v/>
      </c>
      <c r="H2211" s="338" t="str">
        <f>IF(ISNUMBER(E2211), IF(G2211&gt;'Bulk DivVar Analysis'!$J$9,"Pass","Fail"),"")</f>
        <v/>
      </c>
      <c r="I2211" s="338" t="str">
        <f t="shared" si="36"/>
        <v/>
      </c>
      <c r="J2211" s="339"/>
      <c r="K2211" s="339"/>
      <c r="L2211" s="339"/>
      <c r="M2211" s="339"/>
      <c r="N2211" s="339"/>
      <c r="O2211" s="339"/>
      <c r="P2211" s="339"/>
      <c r="Q2211" s="339"/>
    </row>
    <row r="2212" spans="1:17" ht="13.5" customHeight="1">
      <c r="A2212" s="481"/>
      <c r="B2212" s="481"/>
      <c r="C2212" s="481"/>
      <c r="D2212" s="481"/>
      <c r="E2212" s="481"/>
      <c r="F2212" s="339"/>
      <c r="G2212" s="340" t="str">
        <f>IF(ISNUMBER(E2212),E2212/'Bulk DivVar Analysis'!$I$7,"")</f>
        <v/>
      </c>
      <c r="H2212" s="338" t="str">
        <f>IF(ISNUMBER(E2212), IF(G2212&gt;'Bulk DivVar Analysis'!$J$9,"Pass","Fail"),"")</f>
        <v/>
      </c>
      <c r="I2212" s="338" t="str">
        <f t="shared" si="36"/>
        <v/>
      </c>
      <c r="J2212" s="339"/>
      <c r="K2212" s="339"/>
      <c r="L2212" s="339"/>
      <c r="M2212" s="339"/>
      <c r="N2212" s="339"/>
      <c r="O2212" s="339"/>
      <c r="P2212" s="339"/>
      <c r="Q2212" s="339"/>
    </row>
    <row r="2213" spans="1:17" ht="13.5" customHeight="1">
      <c r="A2213" s="481"/>
      <c r="B2213" s="481"/>
      <c r="C2213" s="481"/>
      <c r="D2213" s="481"/>
      <c r="E2213" s="481"/>
      <c r="F2213" s="339"/>
      <c r="G2213" s="340" t="str">
        <f>IF(ISNUMBER(E2213),E2213/'Bulk DivVar Analysis'!$I$7,"")</f>
        <v/>
      </c>
      <c r="H2213" s="338" t="str">
        <f>IF(ISNUMBER(E2213), IF(G2213&gt;'Bulk DivVar Analysis'!$J$9,"Pass","Fail"),"")</f>
        <v/>
      </c>
      <c r="I2213" s="338" t="str">
        <f t="shared" si="36"/>
        <v/>
      </c>
      <c r="J2213" s="339"/>
      <c r="K2213" s="339"/>
      <c r="L2213" s="339"/>
      <c r="M2213" s="339"/>
      <c r="N2213" s="339"/>
      <c r="O2213" s="339"/>
      <c r="P2213" s="339"/>
      <c r="Q2213" s="339"/>
    </row>
    <row r="2214" spans="1:17" ht="13.5" customHeight="1">
      <c r="A2214" s="481"/>
      <c r="B2214" s="481"/>
      <c r="C2214" s="481"/>
      <c r="D2214" s="481"/>
      <c r="E2214" s="481"/>
      <c r="F2214" s="339"/>
      <c r="G2214" s="340" t="str">
        <f>IF(ISNUMBER(E2214),E2214/'Bulk DivVar Analysis'!$I$7,"")</f>
        <v/>
      </c>
      <c r="H2214" s="338" t="str">
        <f>IF(ISNUMBER(E2214), IF(G2214&gt;'Bulk DivVar Analysis'!$J$9,"Pass","Fail"),"")</f>
        <v/>
      </c>
      <c r="I2214" s="338" t="str">
        <f t="shared" si="36"/>
        <v/>
      </c>
      <c r="J2214" s="339"/>
      <c r="K2214" s="339"/>
      <c r="L2214" s="339"/>
      <c r="M2214" s="339"/>
      <c r="N2214" s="339"/>
      <c r="O2214" s="339"/>
      <c r="P2214" s="339"/>
      <c r="Q2214" s="339"/>
    </row>
    <row r="2215" spans="1:17" ht="13.5" customHeight="1">
      <c r="A2215" s="481"/>
      <c r="B2215" s="481"/>
      <c r="C2215" s="481"/>
      <c r="D2215" s="481"/>
      <c r="E2215" s="481"/>
      <c r="F2215" s="339"/>
      <c r="G2215" s="340" t="str">
        <f>IF(ISNUMBER(E2215),E2215/'Bulk DivVar Analysis'!$I$7,"")</f>
        <v/>
      </c>
      <c r="H2215" s="338" t="str">
        <f>IF(ISNUMBER(E2215), IF(G2215&gt;'Bulk DivVar Analysis'!$J$9,"Pass","Fail"),"")</f>
        <v/>
      </c>
      <c r="I2215" s="338" t="str">
        <f t="shared" si="36"/>
        <v/>
      </c>
      <c r="J2215" s="339"/>
      <c r="K2215" s="339"/>
      <c r="L2215" s="339"/>
      <c r="M2215" s="339"/>
      <c r="N2215" s="339"/>
      <c r="O2215" s="339"/>
      <c r="P2215" s="339"/>
      <c r="Q2215" s="339"/>
    </row>
    <row r="2216" spans="1:17" ht="13.5" customHeight="1">
      <c r="A2216" s="481"/>
      <c r="B2216" s="481"/>
      <c r="C2216" s="481"/>
      <c r="D2216" s="481"/>
      <c r="E2216" s="481"/>
      <c r="F2216" s="339"/>
      <c r="G2216" s="340" t="str">
        <f>IF(ISNUMBER(E2216),E2216/'Bulk DivVar Analysis'!$I$7,"")</f>
        <v/>
      </c>
      <c r="H2216" s="338" t="str">
        <f>IF(ISNUMBER(E2216), IF(G2216&gt;'Bulk DivVar Analysis'!$J$9,"Pass","Fail"),"")</f>
        <v/>
      </c>
      <c r="I2216" s="338" t="str">
        <f t="shared" si="36"/>
        <v/>
      </c>
      <c r="J2216" s="339"/>
      <c r="K2216" s="339"/>
      <c r="L2216" s="339"/>
      <c r="M2216" s="339"/>
      <c r="N2216" s="339"/>
      <c r="O2216" s="339"/>
      <c r="P2216" s="339"/>
      <c r="Q2216" s="339"/>
    </row>
    <row r="2217" spans="1:17" ht="13.5" customHeight="1">
      <c r="A2217" s="481"/>
      <c r="B2217" s="481"/>
      <c r="C2217" s="481"/>
      <c r="D2217" s="481"/>
      <c r="E2217" s="481"/>
      <c r="F2217" s="339"/>
      <c r="G2217" s="340" t="str">
        <f>IF(ISNUMBER(E2217),E2217/'Bulk DivVar Analysis'!$I$7,"")</f>
        <v/>
      </c>
      <c r="H2217" s="338" t="str">
        <f>IF(ISNUMBER(E2217), IF(G2217&gt;'Bulk DivVar Analysis'!$J$9,"Pass","Fail"),"")</f>
        <v/>
      </c>
      <c r="I2217" s="338" t="str">
        <f t="shared" si="36"/>
        <v/>
      </c>
      <c r="J2217" s="339"/>
      <c r="K2217" s="339"/>
      <c r="L2217" s="339"/>
      <c r="M2217" s="339"/>
      <c r="N2217" s="339"/>
      <c r="O2217" s="339"/>
      <c r="P2217" s="339"/>
      <c r="Q2217" s="339"/>
    </row>
    <row r="2218" spans="1:17" ht="13.5" customHeight="1">
      <c r="A2218" s="481"/>
      <c r="B2218" s="481"/>
      <c r="C2218" s="481"/>
      <c r="D2218" s="481"/>
      <c r="E2218" s="481"/>
      <c r="F2218" s="339"/>
      <c r="G2218" s="340" t="str">
        <f>IF(ISNUMBER(E2218),E2218/'Bulk DivVar Analysis'!$I$7,"")</f>
        <v/>
      </c>
      <c r="H2218" s="338" t="str">
        <f>IF(ISNUMBER(E2218), IF(G2218&gt;'Bulk DivVar Analysis'!$J$9,"Pass","Fail"),"")</f>
        <v/>
      </c>
      <c r="I2218" s="338" t="str">
        <f t="shared" si="36"/>
        <v/>
      </c>
      <c r="J2218" s="339"/>
      <c r="K2218" s="339"/>
      <c r="L2218" s="339"/>
      <c r="M2218" s="339"/>
      <c r="N2218" s="339"/>
      <c r="O2218" s="339"/>
      <c r="P2218" s="339"/>
      <c r="Q2218" s="339"/>
    </row>
    <row r="2219" spans="1:17" ht="13.5" customHeight="1">
      <c r="A2219" s="481"/>
      <c r="B2219" s="481"/>
      <c r="C2219" s="481"/>
      <c r="D2219" s="481"/>
      <c r="E2219" s="481"/>
      <c r="F2219" s="339"/>
      <c r="G2219" s="340" t="str">
        <f>IF(ISNUMBER(E2219),E2219/'Bulk DivVar Analysis'!$I$7,"")</f>
        <v/>
      </c>
      <c r="H2219" s="338" t="str">
        <f>IF(ISNUMBER(E2219), IF(G2219&gt;'Bulk DivVar Analysis'!$J$9,"Pass","Fail"),"")</f>
        <v/>
      </c>
      <c r="I2219" s="338" t="str">
        <f t="shared" si="36"/>
        <v/>
      </c>
      <c r="J2219" s="339"/>
      <c r="K2219" s="339"/>
      <c r="L2219" s="339"/>
      <c r="M2219" s="339"/>
      <c r="N2219" s="339"/>
      <c r="O2219" s="339"/>
      <c r="P2219" s="339"/>
      <c r="Q2219" s="339"/>
    </row>
    <row r="2220" spans="1:17" ht="13.5" customHeight="1">
      <c r="A2220" s="481"/>
      <c r="B2220" s="481"/>
      <c r="C2220" s="481"/>
      <c r="D2220" s="481"/>
      <c r="E2220" s="481"/>
      <c r="F2220" s="339"/>
      <c r="G2220" s="340" t="str">
        <f>IF(ISNUMBER(E2220),E2220/'Bulk DivVar Analysis'!$I$7,"")</f>
        <v/>
      </c>
      <c r="H2220" s="338" t="str">
        <f>IF(ISNUMBER(E2220), IF(G2220&gt;'Bulk DivVar Analysis'!$J$9,"Pass","Fail"),"")</f>
        <v/>
      </c>
      <c r="I2220" s="338" t="str">
        <f t="shared" si="36"/>
        <v/>
      </c>
      <c r="J2220" s="339"/>
      <c r="K2220" s="339"/>
      <c r="L2220" s="339"/>
      <c r="M2220" s="339"/>
      <c r="N2220" s="339"/>
      <c r="O2220" s="339"/>
      <c r="P2220" s="339"/>
      <c r="Q2220" s="339"/>
    </row>
    <row r="2221" spans="1:17" ht="13.5" customHeight="1">
      <c r="A2221" s="481"/>
      <c r="B2221" s="481"/>
      <c r="C2221" s="481"/>
      <c r="D2221" s="481"/>
      <c r="E2221" s="481"/>
      <c r="F2221" s="339"/>
      <c r="G2221" s="340" t="str">
        <f>IF(ISNUMBER(E2221),E2221/'Bulk DivVar Analysis'!$I$7,"")</f>
        <v/>
      </c>
      <c r="H2221" s="338" t="str">
        <f>IF(ISNUMBER(E2221), IF(G2221&gt;'Bulk DivVar Analysis'!$J$9,"Pass","Fail"),"")</f>
        <v/>
      </c>
      <c r="I2221" s="338" t="str">
        <f t="shared" si="36"/>
        <v/>
      </c>
      <c r="J2221" s="339"/>
      <c r="K2221" s="339"/>
      <c r="L2221" s="339"/>
      <c r="M2221" s="339"/>
      <c r="N2221" s="339"/>
      <c r="O2221" s="339"/>
      <c r="P2221" s="339"/>
      <c r="Q2221" s="339"/>
    </row>
    <row r="2222" spans="1:17" ht="13.5" customHeight="1">
      <c r="A2222" s="481"/>
      <c r="B2222" s="481"/>
      <c r="C2222" s="481"/>
      <c r="D2222" s="481"/>
      <c r="E2222" s="481"/>
      <c r="F2222" s="339"/>
      <c r="G2222" s="340" t="str">
        <f>IF(ISNUMBER(E2222),E2222/'Bulk DivVar Analysis'!$I$7,"")</f>
        <v/>
      </c>
      <c r="H2222" s="338" t="str">
        <f>IF(ISNUMBER(E2222), IF(G2222&gt;'Bulk DivVar Analysis'!$J$9,"Pass","Fail"),"")</f>
        <v/>
      </c>
      <c r="I2222" s="338" t="str">
        <f t="shared" si="36"/>
        <v/>
      </c>
      <c r="J2222" s="339"/>
      <c r="K2222" s="339"/>
      <c r="L2222" s="339"/>
      <c r="M2222" s="339"/>
      <c r="N2222" s="339"/>
      <c r="O2222" s="339"/>
      <c r="P2222" s="339"/>
      <c r="Q2222" s="339"/>
    </row>
    <row r="2223" spans="1:17" ht="13.5" customHeight="1">
      <c r="A2223" s="481"/>
      <c r="B2223" s="481"/>
      <c r="C2223" s="481"/>
      <c r="D2223" s="481"/>
      <c r="E2223" s="481"/>
      <c r="F2223" s="339"/>
      <c r="G2223" s="340" t="str">
        <f>IF(ISNUMBER(E2223),E2223/'Bulk DivVar Analysis'!$I$7,"")</f>
        <v/>
      </c>
      <c r="H2223" s="338" t="str">
        <f>IF(ISNUMBER(E2223), IF(G2223&gt;'Bulk DivVar Analysis'!$J$9,"Pass","Fail"),"")</f>
        <v/>
      </c>
      <c r="I2223" s="338" t="str">
        <f t="shared" si="36"/>
        <v/>
      </c>
      <c r="J2223" s="339"/>
      <c r="K2223" s="339"/>
      <c r="L2223" s="339"/>
      <c r="M2223" s="339"/>
      <c r="N2223" s="339"/>
      <c r="O2223" s="339"/>
      <c r="P2223" s="339"/>
      <c r="Q2223" s="339"/>
    </row>
    <row r="2224" spans="1:17" ht="13.5" customHeight="1">
      <c r="A2224" s="481"/>
      <c r="B2224" s="481"/>
      <c r="C2224" s="481"/>
      <c r="D2224" s="481"/>
      <c r="E2224" s="481"/>
      <c r="F2224" s="339"/>
      <c r="G2224" s="340" t="str">
        <f>IF(ISNUMBER(E2224),E2224/'Bulk DivVar Analysis'!$I$7,"")</f>
        <v/>
      </c>
      <c r="H2224" s="338" t="str">
        <f>IF(ISNUMBER(E2224), IF(G2224&gt;'Bulk DivVar Analysis'!$J$9,"Pass","Fail"),"")</f>
        <v/>
      </c>
      <c r="I2224" s="338" t="str">
        <f t="shared" si="36"/>
        <v/>
      </c>
      <c r="J2224" s="339"/>
      <c r="K2224" s="339"/>
      <c r="L2224" s="339"/>
      <c r="M2224" s="339"/>
      <c r="N2224" s="339"/>
      <c r="O2224" s="339"/>
      <c r="P2224" s="339"/>
      <c r="Q2224" s="339"/>
    </row>
    <row r="2225" spans="1:17" ht="13.5" customHeight="1">
      <c r="A2225" s="481"/>
      <c r="B2225" s="481"/>
      <c r="C2225" s="481"/>
      <c r="D2225" s="481"/>
      <c r="E2225" s="481"/>
      <c r="F2225" s="339"/>
      <c r="G2225" s="340" t="str">
        <f>IF(ISNUMBER(E2225),E2225/'Bulk DivVar Analysis'!$I$7,"")</f>
        <v/>
      </c>
      <c r="H2225" s="338" t="str">
        <f>IF(ISNUMBER(E2225), IF(G2225&gt;'Bulk DivVar Analysis'!$J$9,"Pass","Fail"),"")</f>
        <v/>
      </c>
      <c r="I2225" s="338" t="str">
        <f t="shared" si="36"/>
        <v/>
      </c>
      <c r="J2225" s="339"/>
      <c r="K2225" s="339"/>
      <c r="L2225" s="339"/>
      <c r="M2225" s="339"/>
      <c r="N2225" s="339"/>
      <c r="O2225" s="339"/>
      <c r="P2225" s="339"/>
      <c r="Q2225" s="339"/>
    </row>
    <row r="2226" spans="1:17" ht="13.5" customHeight="1">
      <c r="A2226" s="481"/>
      <c r="B2226" s="481"/>
      <c r="C2226" s="481"/>
      <c r="D2226" s="481"/>
      <c r="E2226" s="481"/>
      <c r="F2226" s="339"/>
      <c r="G2226" s="340" t="str">
        <f>IF(ISNUMBER(E2226),E2226/'Bulk DivVar Analysis'!$I$7,"")</f>
        <v/>
      </c>
      <c r="H2226" s="338" t="str">
        <f>IF(ISNUMBER(E2226), IF(G2226&gt;'Bulk DivVar Analysis'!$J$9,"Pass","Fail"),"")</f>
        <v/>
      </c>
      <c r="I2226" s="338" t="str">
        <f t="shared" si="36"/>
        <v/>
      </c>
      <c r="J2226" s="339"/>
      <c r="K2226" s="339"/>
      <c r="L2226" s="339"/>
      <c r="M2226" s="339"/>
      <c r="N2226" s="339"/>
      <c r="O2226" s="339"/>
      <c r="P2226" s="339"/>
      <c r="Q2226" s="339"/>
    </row>
    <row r="2227" spans="1:17" ht="13.5" customHeight="1">
      <c r="A2227" s="481"/>
      <c r="B2227" s="481"/>
      <c r="C2227" s="481"/>
      <c r="D2227" s="481"/>
      <c r="E2227" s="481"/>
      <c r="F2227" s="339"/>
      <c r="G2227" s="340" t="str">
        <f>IF(ISNUMBER(E2227),E2227/'Bulk DivVar Analysis'!$I$7,"")</f>
        <v/>
      </c>
      <c r="H2227" s="338" t="str">
        <f>IF(ISNUMBER(E2227), IF(G2227&gt;'Bulk DivVar Analysis'!$J$9,"Pass","Fail"),"")</f>
        <v/>
      </c>
      <c r="I2227" s="338" t="str">
        <f t="shared" si="36"/>
        <v/>
      </c>
      <c r="J2227" s="339"/>
      <c r="K2227" s="339"/>
      <c r="L2227" s="339"/>
      <c r="M2227" s="339"/>
      <c r="N2227" s="339"/>
      <c r="O2227" s="339"/>
      <c r="P2227" s="339"/>
      <c r="Q2227" s="339"/>
    </row>
    <row r="2228" spans="1:17" ht="13.5" customHeight="1">
      <c r="A2228" s="481"/>
      <c r="B2228" s="481"/>
      <c r="C2228" s="481"/>
      <c r="D2228" s="481"/>
      <c r="E2228" s="481"/>
      <c r="F2228" s="339"/>
      <c r="G2228" s="340" t="str">
        <f>IF(ISNUMBER(E2228),E2228/'Bulk DivVar Analysis'!$I$7,"")</f>
        <v/>
      </c>
      <c r="H2228" s="338" t="str">
        <f>IF(ISNUMBER(E2228), IF(G2228&gt;'Bulk DivVar Analysis'!$J$9,"Pass","Fail"),"")</f>
        <v/>
      </c>
      <c r="I2228" s="338" t="str">
        <f t="shared" si="36"/>
        <v/>
      </c>
      <c r="J2228" s="339"/>
      <c r="K2228" s="339"/>
      <c r="L2228" s="339"/>
      <c r="M2228" s="339"/>
      <c r="N2228" s="339"/>
      <c r="O2228" s="339"/>
      <c r="P2228" s="339"/>
      <c r="Q2228" s="339"/>
    </row>
    <row r="2229" spans="1:17" ht="13.5" customHeight="1">
      <c r="A2229" s="481"/>
      <c r="B2229" s="481"/>
      <c r="C2229" s="481"/>
      <c r="D2229" s="481"/>
      <c r="E2229" s="481"/>
      <c r="F2229" s="339"/>
      <c r="G2229" s="340" t="str">
        <f>IF(ISNUMBER(E2229),E2229/'Bulk DivVar Analysis'!$I$7,"")</f>
        <v/>
      </c>
      <c r="H2229" s="338" t="str">
        <f>IF(ISNUMBER(E2229), IF(G2229&gt;'Bulk DivVar Analysis'!$J$9,"Pass","Fail"),"")</f>
        <v/>
      </c>
      <c r="I2229" s="338" t="str">
        <f t="shared" si="36"/>
        <v/>
      </c>
      <c r="J2229" s="339"/>
      <c r="K2229" s="339"/>
      <c r="L2229" s="339"/>
      <c r="M2229" s="339"/>
      <c r="N2229" s="339"/>
      <c r="O2229" s="339"/>
      <c r="P2229" s="339"/>
      <c r="Q2229" s="339"/>
    </row>
    <row r="2230" spans="1:17" ht="13.5" customHeight="1">
      <c r="A2230" s="481"/>
      <c r="B2230" s="481"/>
      <c r="C2230" s="481"/>
      <c r="D2230" s="481"/>
      <c r="E2230" s="481"/>
      <c r="F2230" s="339"/>
      <c r="G2230" s="340" t="str">
        <f>IF(ISNUMBER(E2230),E2230/'Bulk DivVar Analysis'!$I$7,"")</f>
        <v/>
      </c>
      <c r="H2230" s="338" t="str">
        <f>IF(ISNUMBER(E2230), IF(G2230&gt;'Bulk DivVar Analysis'!$J$9,"Pass","Fail"),"")</f>
        <v/>
      </c>
      <c r="I2230" s="338" t="str">
        <f t="shared" si="36"/>
        <v/>
      </c>
      <c r="J2230" s="339"/>
      <c r="K2230" s="339"/>
      <c r="L2230" s="339"/>
      <c r="M2230" s="339"/>
      <c r="N2230" s="339"/>
      <c r="O2230" s="339"/>
      <c r="P2230" s="339"/>
      <c r="Q2230" s="339"/>
    </row>
    <row r="2231" spans="1:17" ht="13.5" customHeight="1">
      <c r="A2231" s="481"/>
      <c r="B2231" s="481"/>
      <c r="C2231" s="481"/>
      <c r="D2231" s="481"/>
      <c r="E2231" s="481"/>
      <c r="F2231" s="339"/>
      <c r="G2231" s="340" t="str">
        <f>IF(ISNUMBER(E2231),E2231/'Bulk DivVar Analysis'!$I$7,"")</f>
        <v/>
      </c>
      <c r="H2231" s="338" t="str">
        <f>IF(ISNUMBER(E2231), IF(G2231&gt;'Bulk DivVar Analysis'!$J$9,"Pass","Fail"),"")</f>
        <v/>
      </c>
      <c r="I2231" s="338" t="str">
        <f t="shared" si="36"/>
        <v/>
      </c>
      <c r="J2231" s="339"/>
      <c r="K2231" s="339"/>
      <c r="L2231" s="339"/>
      <c r="M2231" s="339"/>
      <c r="N2231" s="339"/>
      <c r="O2231" s="339"/>
      <c r="P2231" s="339"/>
      <c r="Q2231" s="339"/>
    </row>
    <row r="2232" spans="1:17" ht="13.5" customHeight="1">
      <c r="A2232" s="481"/>
      <c r="B2232" s="481"/>
      <c r="C2232" s="481"/>
      <c r="D2232" s="481"/>
      <c r="E2232" s="481"/>
      <c r="F2232" s="339"/>
      <c r="G2232" s="340" t="str">
        <f>IF(ISNUMBER(E2232),E2232/'Bulk DivVar Analysis'!$I$7,"")</f>
        <v/>
      </c>
      <c r="H2232" s="338" t="str">
        <f>IF(ISNUMBER(E2232), IF(G2232&gt;'Bulk DivVar Analysis'!$J$9,"Pass","Fail"),"")</f>
        <v/>
      </c>
      <c r="I2232" s="338" t="str">
        <f t="shared" si="36"/>
        <v/>
      </c>
      <c r="J2232" s="339"/>
      <c r="K2232" s="339"/>
      <c r="L2232" s="339"/>
      <c r="M2232" s="339"/>
      <c r="N2232" s="339"/>
      <c r="O2232" s="339"/>
      <c r="P2232" s="339"/>
      <c r="Q2232" s="339"/>
    </row>
    <row r="2233" spans="1:17" ht="13.5" customHeight="1">
      <c r="A2233" s="481"/>
      <c r="B2233" s="481"/>
      <c r="C2233" s="481"/>
      <c r="D2233" s="481"/>
      <c r="E2233" s="481"/>
      <c r="F2233" s="339"/>
      <c r="G2233" s="340" t="str">
        <f>IF(ISNUMBER(E2233),E2233/'Bulk DivVar Analysis'!$I$7,"")</f>
        <v/>
      </c>
      <c r="H2233" s="338" t="str">
        <f>IF(ISNUMBER(E2233), IF(G2233&gt;'Bulk DivVar Analysis'!$J$9,"Pass","Fail"),"")</f>
        <v/>
      </c>
      <c r="I2233" s="338" t="str">
        <f t="shared" si="36"/>
        <v/>
      </c>
      <c r="J2233" s="339"/>
      <c r="K2233" s="339"/>
      <c r="L2233" s="339"/>
      <c r="M2233" s="339"/>
      <c r="N2233" s="339"/>
      <c r="O2233" s="339"/>
      <c r="P2233" s="339"/>
      <c r="Q2233" s="339"/>
    </row>
    <row r="2234" spans="1:17" ht="13.5" customHeight="1">
      <c r="A2234" s="481"/>
      <c r="B2234" s="481"/>
      <c r="C2234" s="481"/>
      <c r="D2234" s="481"/>
      <c r="E2234" s="481"/>
      <c r="F2234" s="339"/>
      <c r="G2234" s="340" t="str">
        <f>IF(ISNUMBER(E2234),E2234/'Bulk DivVar Analysis'!$I$7,"")</f>
        <v/>
      </c>
      <c r="H2234" s="338" t="str">
        <f>IF(ISNUMBER(E2234), IF(G2234&gt;'Bulk DivVar Analysis'!$J$9,"Pass","Fail"),"")</f>
        <v/>
      </c>
      <c r="I2234" s="338" t="str">
        <f t="shared" si="36"/>
        <v/>
      </c>
      <c r="J2234" s="339"/>
      <c r="K2234" s="339"/>
      <c r="L2234" s="339"/>
      <c r="M2234" s="339"/>
      <c r="N2234" s="339"/>
      <c r="O2234" s="339"/>
      <c r="P2234" s="339"/>
      <c r="Q2234" s="339"/>
    </row>
    <row r="2235" spans="1:17" ht="13.5" customHeight="1">
      <c r="A2235" s="481"/>
      <c r="B2235" s="481"/>
      <c r="C2235" s="481"/>
      <c r="D2235" s="481"/>
      <c r="E2235" s="481"/>
      <c r="F2235" s="339"/>
      <c r="G2235" s="340" t="str">
        <f>IF(ISNUMBER(E2235),E2235/'Bulk DivVar Analysis'!$I$7,"")</f>
        <v/>
      </c>
      <c r="H2235" s="338" t="str">
        <f>IF(ISNUMBER(E2235), IF(G2235&gt;'Bulk DivVar Analysis'!$J$9,"Pass","Fail"),"")</f>
        <v/>
      </c>
      <c r="I2235" s="338" t="str">
        <f t="shared" si="36"/>
        <v/>
      </c>
      <c r="J2235" s="339"/>
      <c r="K2235" s="339"/>
      <c r="L2235" s="339"/>
      <c r="M2235" s="339"/>
      <c r="N2235" s="339"/>
      <c r="O2235" s="339"/>
      <c r="P2235" s="339"/>
      <c r="Q2235" s="339"/>
    </row>
    <row r="2236" spans="1:17" ht="13.5" customHeight="1">
      <c r="A2236" s="481"/>
      <c r="B2236" s="481"/>
      <c r="C2236" s="481"/>
      <c r="D2236" s="481"/>
      <c r="E2236" s="481"/>
      <c r="F2236" s="339"/>
      <c r="G2236" s="340" t="str">
        <f>IF(ISNUMBER(E2236),E2236/'Bulk DivVar Analysis'!$I$7,"")</f>
        <v/>
      </c>
      <c r="H2236" s="338" t="str">
        <f>IF(ISNUMBER(E2236), IF(G2236&gt;'Bulk DivVar Analysis'!$J$9,"Pass","Fail"),"")</f>
        <v/>
      </c>
      <c r="I2236" s="338" t="str">
        <f t="shared" si="36"/>
        <v/>
      </c>
      <c r="J2236" s="339"/>
      <c r="K2236" s="339"/>
      <c r="L2236" s="339"/>
      <c r="M2236" s="339"/>
      <c r="N2236" s="339"/>
      <c r="O2236" s="339"/>
      <c r="P2236" s="339"/>
      <c r="Q2236" s="339"/>
    </row>
    <row r="2237" spans="1:17" ht="13.5" customHeight="1">
      <c r="A2237" s="481"/>
      <c r="B2237" s="481"/>
      <c r="C2237" s="481"/>
      <c r="D2237" s="481"/>
      <c r="E2237" s="481"/>
      <c r="F2237" s="339"/>
      <c r="G2237" s="340" t="str">
        <f>IF(ISNUMBER(E2237),E2237/'Bulk DivVar Analysis'!$I$7,"")</f>
        <v/>
      </c>
      <c r="H2237" s="338" t="str">
        <f>IF(ISNUMBER(E2237), IF(G2237&gt;'Bulk DivVar Analysis'!$J$9,"Pass","Fail"),"")</f>
        <v/>
      </c>
      <c r="I2237" s="338" t="str">
        <f t="shared" si="36"/>
        <v/>
      </c>
      <c r="J2237" s="339"/>
      <c r="K2237" s="339"/>
      <c r="L2237" s="339"/>
      <c r="M2237" s="339"/>
      <c r="N2237" s="339"/>
      <c r="O2237" s="339"/>
      <c r="P2237" s="339"/>
      <c r="Q2237" s="339"/>
    </row>
    <row r="2238" spans="1:17" ht="13.5" customHeight="1">
      <c r="A2238" s="481"/>
      <c r="B2238" s="481"/>
      <c r="C2238" s="481"/>
      <c r="D2238" s="481"/>
      <c r="E2238" s="481"/>
      <c r="F2238" s="339"/>
      <c r="G2238" s="340" t="str">
        <f>IF(ISNUMBER(E2238),E2238/'Bulk DivVar Analysis'!$I$7,"")</f>
        <v/>
      </c>
      <c r="H2238" s="338" t="str">
        <f>IF(ISNUMBER(E2238), IF(G2238&gt;'Bulk DivVar Analysis'!$J$9,"Pass","Fail"),"")</f>
        <v/>
      </c>
      <c r="I2238" s="338" t="str">
        <f t="shared" si="36"/>
        <v/>
      </c>
      <c r="J2238" s="339"/>
      <c r="K2238" s="339"/>
      <c r="L2238" s="339"/>
      <c r="M2238" s="339"/>
      <c r="N2238" s="339"/>
      <c r="O2238" s="339"/>
      <c r="P2238" s="339"/>
      <c r="Q2238" s="339"/>
    </row>
    <row r="2239" spans="1:17" ht="13.5" customHeight="1">
      <c r="A2239" s="481"/>
      <c r="B2239" s="481"/>
      <c r="C2239" s="481"/>
      <c r="D2239" s="481"/>
      <c r="E2239" s="481"/>
      <c r="F2239" s="339"/>
      <c r="G2239" s="340" t="str">
        <f>IF(ISNUMBER(E2239),E2239/'Bulk DivVar Analysis'!$I$7,"")</f>
        <v/>
      </c>
      <c r="H2239" s="338" t="str">
        <f>IF(ISNUMBER(E2239), IF(G2239&gt;'Bulk DivVar Analysis'!$J$9,"Pass","Fail"),"")</f>
        <v/>
      </c>
      <c r="I2239" s="338" t="str">
        <f t="shared" si="36"/>
        <v/>
      </c>
      <c r="J2239" s="339"/>
      <c r="K2239" s="339"/>
      <c r="L2239" s="339"/>
      <c r="M2239" s="339"/>
      <c r="N2239" s="339"/>
      <c r="O2239" s="339"/>
      <c r="P2239" s="339"/>
      <c r="Q2239" s="339"/>
    </row>
    <row r="2240" spans="1:17" ht="13.5" customHeight="1">
      <c r="A2240" s="481"/>
      <c r="B2240" s="481"/>
      <c r="C2240" s="481"/>
      <c r="D2240" s="481"/>
      <c r="E2240" s="481"/>
      <c r="F2240" s="339"/>
      <c r="G2240" s="340" t="str">
        <f>IF(ISNUMBER(E2240),E2240/'Bulk DivVar Analysis'!$I$7,"")</f>
        <v/>
      </c>
      <c r="H2240" s="338" t="str">
        <f>IF(ISNUMBER(E2240), IF(G2240&gt;'Bulk DivVar Analysis'!$J$9,"Pass","Fail"),"")</f>
        <v/>
      </c>
      <c r="I2240" s="338" t="str">
        <f t="shared" si="36"/>
        <v/>
      </c>
      <c r="J2240" s="339"/>
      <c r="K2240" s="339"/>
      <c r="L2240" s="339"/>
      <c r="M2240" s="339"/>
      <c r="N2240" s="339"/>
      <c r="O2240" s="339"/>
      <c r="P2240" s="339"/>
      <c r="Q2240" s="339"/>
    </row>
    <row r="2241" spans="1:17" ht="13.5" customHeight="1">
      <c r="A2241" s="481"/>
      <c r="B2241" s="481"/>
      <c r="C2241" s="481"/>
      <c r="D2241" s="481"/>
      <c r="E2241" s="481"/>
      <c r="F2241" s="339"/>
      <c r="G2241" s="340" t="str">
        <f>IF(ISNUMBER(E2241),E2241/'Bulk DivVar Analysis'!$I$7,"")</f>
        <v/>
      </c>
      <c r="H2241" s="338" t="str">
        <f>IF(ISNUMBER(E2241), IF(G2241&gt;'Bulk DivVar Analysis'!$J$9,"Pass","Fail"),"")</f>
        <v/>
      </c>
      <c r="I2241" s="338" t="str">
        <f t="shared" si="36"/>
        <v/>
      </c>
      <c r="J2241" s="339"/>
      <c r="K2241" s="339"/>
      <c r="L2241" s="339"/>
      <c r="M2241" s="339"/>
      <c r="N2241" s="339"/>
      <c r="O2241" s="339"/>
      <c r="P2241" s="339"/>
      <c r="Q2241" s="339"/>
    </row>
    <row r="2242" spans="1:17" ht="13.5" customHeight="1">
      <c r="A2242" s="481"/>
      <c r="B2242" s="481"/>
      <c r="C2242" s="481"/>
      <c r="D2242" s="481"/>
      <c r="E2242" s="481"/>
      <c r="F2242" s="339"/>
      <c r="G2242" s="340" t="str">
        <f>IF(ISNUMBER(E2242),E2242/'Bulk DivVar Analysis'!$I$7,"")</f>
        <v/>
      </c>
      <c r="H2242" s="338" t="str">
        <f>IF(ISNUMBER(E2242), IF(G2242&gt;'Bulk DivVar Analysis'!$J$9,"Pass","Fail"),"")</f>
        <v/>
      </c>
      <c r="I2242" s="338" t="str">
        <f t="shared" si="36"/>
        <v/>
      </c>
      <c r="J2242" s="339"/>
      <c r="K2242" s="339"/>
      <c r="L2242" s="339"/>
      <c r="M2242" s="339"/>
      <c r="N2242" s="339"/>
      <c r="O2242" s="339"/>
      <c r="P2242" s="339"/>
      <c r="Q2242" s="339"/>
    </row>
    <row r="2243" spans="1:17" ht="13.5" customHeight="1">
      <c r="A2243" s="481"/>
      <c r="B2243" s="481"/>
      <c r="C2243" s="481"/>
      <c r="D2243" s="481"/>
      <c r="E2243" s="481"/>
      <c r="F2243" s="339"/>
      <c r="G2243" s="340" t="str">
        <f>IF(ISNUMBER(E2243),E2243/'Bulk DivVar Analysis'!$I$7,"")</f>
        <v/>
      </c>
      <c r="H2243" s="338" t="str">
        <f>IF(ISNUMBER(E2243), IF(G2243&gt;'Bulk DivVar Analysis'!$J$9,"Pass","Fail"),"")</f>
        <v/>
      </c>
      <c r="I2243" s="338" t="str">
        <f t="shared" ref="I2243:I2306" si="37">_xlfn.TEXTJOIN("_",TRUE,B2243,C2243)</f>
        <v/>
      </c>
      <c r="J2243" s="339"/>
      <c r="K2243" s="339"/>
      <c r="L2243" s="339"/>
      <c r="M2243" s="339"/>
      <c r="N2243" s="339"/>
      <c r="O2243" s="339"/>
      <c r="P2243" s="339"/>
      <c r="Q2243" s="339"/>
    </row>
    <row r="2244" spans="1:17" ht="13.5" customHeight="1">
      <c r="A2244" s="481"/>
      <c r="B2244" s="481"/>
      <c r="C2244" s="481"/>
      <c r="D2244" s="481"/>
      <c r="E2244" s="481"/>
      <c r="F2244" s="339"/>
      <c r="G2244" s="340" t="str">
        <f>IF(ISNUMBER(E2244),E2244/'Bulk DivVar Analysis'!$I$7,"")</f>
        <v/>
      </c>
      <c r="H2244" s="338" t="str">
        <f>IF(ISNUMBER(E2244), IF(G2244&gt;'Bulk DivVar Analysis'!$J$9,"Pass","Fail"),"")</f>
        <v/>
      </c>
      <c r="I2244" s="338" t="str">
        <f t="shared" si="37"/>
        <v/>
      </c>
      <c r="J2244" s="339"/>
      <c r="K2244" s="339"/>
      <c r="L2244" s="339"/>
      <c r="M2244" s="339"/>
      <c r="N2244" s="339"/>
      <c r="O2244" s="339"/>
      <c r="P2244" s="339"/>
      <c r="Q2244" s="339"/>
    </row>
    <row r="2245" spans="1:17" ht="13.5" customHeight="1">
      <c r="A2245" s="481"/>
      <c r="B2245" s="481"/>
      <c r="C2245" s="481"/>
      <c r="D2245" s="481"/>
      <c r="E2245" s="481"/>
      <c r="F2245" s="339"/>
      <c r="G2245" s="340" t="str">
        <f>IF(ISNUMBER(E2245),E2245/'Bulk DivVar Analysis'!$I$7,"")</f>
        <v/>
      </c>
      <c r="H2245" s="338" t="str">
        <f>IF(ISNUMBER(E2245), IF(G2245&gt;'Bulk DivVar Analysis'!$J$9,"Pass","Fail"),"")</f>
        <v/>
      </c>
      <c r="I2245" s="338" t="str">
        <f t="shared" si="37"/>
        <v/>
      </c>
      <c r="J2245" s="339"/>
      <c r="K2245" s="339"/>
      <c r="L2245" s="339"/>
      <c r="M2245" s="339"/>
      <c r="N2245" s="339"/>
      <c r="O2245" s="339"/>
      <c r="P2245" s="339"/>
      <c r="Q2245" s="339"/>
    </row>
    <row r="2246" spans="1:17" ht="13.5" customHeight="1">
      <c r="A2246" s="481"/>
      <c r="B2246" s="481"/>
      <c r="C2246" s="481"/>
      <c r="D2246" s="481"/>
      <c r="E2246" s="481"/>
      <c r="F2246" s="339"/>
      <c r="G2246" s="340" t="str">
        <f>IF(ISNUMBER(E2246),E2246/'Bulk DivVar Analysis'!$I$7,"")</f>
        <v/>
      </c>
      <c r="H2246" s="338" t="str">
        <f>IF(ISNUMBER(E2246), IF(G2246&gt;'Bulk DivVar Analysis'!$J$9,"Pass","Fail"),"")</f>
        <v/>
      </c>
      <c r="I2246" s="338" t="str">
        <f t="shared" si="37"/>
        <v/>
      </c>
      <c r="J2246" s="339"/>
      <c r="K2246" s="339"/>
      <c r="L2246" s="339"/>
      <c r="M2246" s="339"/>
      <c r="N2246" s="339"/>
      <c r="O2246" s="339"/>
      <c r="P2246" s="339"/>
      <c r="Q2246" s="339"/>
    </row>
    <row r="2247" spans="1:17" ht="13.5" customHeight="1">
      <c r="A2247" s="481"/>
      <c r="B2247" s="481"/>
      <c r="C2247" s="481"/>
      <c r="D2247" s="481"/>
      <c r="E2247" s="481"/>
      <c r="F2247" s="339"/>
      <c r="G2247" s="340" t="str">
        <f>IF(ISNUMBER(E2247),E2247/'Bulk DivVar Analysis'!$I$7,"")</f>
        <v/>
      </c>
      <c r="H2247" s="338" t="str">
        <f>IF(ISNUMBER(E2247), IF(G2247&gt;'Bulk DivVar Analysis'!$J$9,"Pass","Fail"),"")</f>
        <v/>
      </c>
      <c r="I2247" s="338" t="str">
        <f t="shared" si="37"/>
        <v/>
      </c>
      <c r="J2247" s="339"/>
      <c r="K2247" s="339"/>
      <c r="L2247" s="339"/>
      <c r="M2247" s="339"/>
      <c r="N2247" s="339"/>
      <c r="O2247" s="339"/>
      <c r="P2247" s="339"/>
      <c r="Q2247" s="339"/>
    </row>
    <row r="2248" spans="1:17" ht="13.5" customHeight="1">
      <c r="A2248" s="481"/>
      <c r="B2248" s="481"/>
      <c r="C2248" s="481"/>
      <c r="D2248" s="481"/>
      <c r="E2248" s="481"/>
      <c r="F2248" s="339"/>
      <c r="G2248" s="340" t="str">
        <f>IF(ISNUMBER(E2248),E2248/'Bulk DivVar Analysis'!$I$7,"")</f>
        <v/>
      </c>
      <c r="H2248" s="338" t="str">
        <f>IF(ISNUMBER(E2248), IF(G2248&gt;'Bulk DivVar Analysis'!$J$9,"Pass","Fail"),"")</f>
        <v/>
      </c>
      <c r="I2248" s="338" t="str">
        <f t="shared" si="37"/>
        <v/>
      </c>
      <c r="J2248" s="339"/>
      <c r="K2248" s="339"/>
      <c r="L2248" s="339"/>
      <c r="M2248" s="339"/>
      <c r="N2248" s="339"/>
      <c r="O2248" s="339"/>
      <c r="P2248" s="339"/>
      <c r="Q2248" s="339"/>
    </row>
    <row r="2249" spans="1:17" ht="13.5" customHeight="1">
      <c r="A2249" s="481"/>
      <c r="B2249" s="481"/>
      <c r="C2249" s="481"/>
      <c r="D2249" s="481"/>
      <c r="E2249" s="481"/>
      <c r="F2249" s="339"/>
      <c r="G2249" s="340" t="str">
        <f>IF(ISNUMBER(E2249),E2249/'Bulk DivVar Analysis'!$I$7,"")</f>
        <v/>
      </c>
      <c r="H2249" s="338" t="str">
        <f>IF(ISNUMBER(E2249), IF(G2249&gt;'Bulk DivVar Analysis'!$J$9,"Pass","Fail"),"")</f>
        <v/>
      </c>
      <c r="I2249" s="338" t="str">
        <f t="shared" si="37"/>
        <v/>
      </c>
      <c r="J2249" s="339"/>
      <c r="K2249" s="339"/>
      <c r="L2249" s="339"/>
      <c r="M2249" s="339"/>
      <c r="N2249" s="339"/>
      <c r="O2249" s="339"/>
      <c r="P2249" s="339"/>
      <c r="Q2249" s="339"/>
    </row>
    <row r="2250" spans="1:17" ht="13.5" customHeight="1">
      <c r="A2250" s="481"/>
      <c r="B2250" s="481"/>
      <c r="C2250" s="481"/>
      <c r="D2250" s="481"/>
      <c r="E2250" s="481"/>
      <c r="F2250" s="339"/>
      <c r="G2250" s="340" t="str">
        <f>IF(ISNUMBER(E2250),E2250/'Bulk DivVar Analysis'!$I$7,"")</f>
        <v/>
      </c>
      <c r="H2250" s="338" t="str">
        <f>IF(ISNUMBER(E2250), IF(G2250&gt;'Bulk DivVar Analysis'!$J$9,"Pass","Fail"),"")</f>
        <v/>
      </c>
      <c r="I2250" s="338" t="str">
        <f t="shared" si="37"/>
        <v/>
      </c>
      <c r="J2250" s="339"/>
      <c r="K2250" s="339"/>
      <c r="L2250" s="339"/>
      <c r="M2250" s="339"/>
      <c r="N2250" s="339"/>
      <c r="O2250" s="339"/>
      <c r="P2250" s="339"/>
      <c r="Q2250" s="339"/>
    </row>
    <row r="2251" spans="1:17" ht="13.5" customHeight="1">
      <c r="A2251" s="481"/>
      <c r="B2251" s="481"/>
      <c r="C2251" s="481"/>
      <c r="D2251" s="481"/>
      <c r="E2251" s="481"/>
      <c r="F2251" s="339"/>
      <c r="G2251" s="340" t="str">
        <f>IF(ISNUMBER(E2251),E2251/'Bulk DivVar Analysis'!$I$7,"")</f>
        <v/>
      </c>
      <c r="H2251" s="338" t="str">
        <f>IF(ISNUMBER(E2251), IF(G2251&gt;'Bulk DivVar Analysis'!$J$9,"Pass","Fail"),"")</f>
        <v/>
      </c>
      <c r="I2251" s="338" t="str">
        <f t="shared" si="37"/>
        <v/>
      </c>
      <c r="J2251" s="339"/>
      <c r="K2251" s="339"/>
      <c r="L2251" s="339"/>
      <c r="M2251" s="339"/>
      <c r="N2251" s="339"/>
      <c r="O2251" s="339"/>
      <c r="P2251" s="339"/>
      <c r="Q2251" s="339"/>
    </row>
    <row r="2252" spans="1:17" ht="13.5" customHeight="1">
      <c r="A2252" s="481"/>
      <c r="B2252" s="481"/>
      <c r="C2252" s="481"/>
      <c r="D2252" s="481"/>
      <c r="E2252" s="481"/>
      <c r="F2252" s="339"/>
      <c r="G2252" s="340" t="str">
        <f>IF(ISNUMBER(E2252),E2252/'Bulk DivVar Analysis'!$I$7,"")</f>
        <v/>
      </c>
      <c r="H2252" s="338" t="str">
        <f>IF(ISNUMBER(E2252), IF(G2252&gt;'Bulk DivVar Analysis'!$J$9,"Pass","Fail"),"")</f>
        <v/>
      </c>
      <c r="I2252" s="338" t="str">
        <f t="shared" si="37"/>
        <v/>
      </c>
      <c r="J2252" s="339"/>
      <c r="K2252" s="339"/>
      <c r="L2252" s="339"/>
      <c r="M2252" s="339"/>
      <c r="N2252" s="339"/>
      <c r="O2252" s="339"/>
      <c r="P2252" s="339"/>
      <c r="Q2252" s="339"/>
    </row>
    <row r="2253" spans="1:17" ht="13.5" customHeight="1">
      <c r="A2253" s="481"/>
      <c r="B2253" s="481"/>
      <c r="C2253" s="481"/>
      <c r="D2253" s="481"/>
      <c r="E2253" s="481"/>
      <c r="F2253" s="339"/>
      <c r="G2253" s="340" t="str">
        <f>IF(ISNUMBER(E2253),E2253/'Bulk DivVar Analysis'!$I$7,"")</f>
        <v/>
      </c>
      <c r="H2253" s="338" t="str">
        <f>IF(ISNUMBER(E2253), IF(G2253&gt;'Bulk DivVar Analysis'!$J$9,"Pass","Fail"),"")</f>
        <v/>
      </c>
      <c r="I2253" s="338" t="str">
        <f t="shared" si="37"/>
        <v/>
      </c>
      <c r="J2253" s="339"/>
      <c r="K2253" s="339"/>
      <c r="L2253" s="339"/>
      <c r="M2253" s="339"/>
      <c r="N2253" s="339"/>
      <c r="O2253" s="339"/>
      <c r="P2253" s="339"/>
      <c r="Q2253" s="339"/>
    </row>
    <row r="2254" spans="1:17" ht="13.5" customHeight="1">
      <c r="A2254" s="481"/>
      <c r="B2254" s="481"/>
      <c r="C2254" s="481"/>
      <c r="D2254" s="481"/>
      <c r="E2254" s="481"/>
      <c r="F2254" s="339"/>
      <c r="G2254" s="340" t="str">
        <f>IF(ISNUMBER(E2254),E2254/'Bulk DivVar Analysis'!$I$7,"")</f>
        <v/>
      </c>
      <c r="H2254" s="338" t="str">
        <f>IF(ISNUMBER(E2254), IF(G2254&gt;'Bulk DivVar Analysis'!$J$9,"Pass","Fail"),"")</f>
        <v/>
      </c>
      <c r="I2254" s="338" t="str">
        <f t="shared" si="37"/>
        <v/>
      </c>
      <c r="J2254" s="339"/>
      <c r="K2254" s="339"/>
      <c r="L2254" s="339"/>
      <c r="M2254" s="339"/>
      <c r="N2254" s="339"/>
      <c r="O2254" s="339"/>
      <c r="P2254" s="339"/>
      <c r="Q2254" s="339"/>
    </row>
    <row r="2255" spans="1:17" ht="13.5" customHeight="1">
      <c r="A2255" s="481"/>
      <c r="B2255" s="481"/>
      <c r="C2255" s="481"/>
      <c r="D2255" s="481"/>
      <c r="E2255" s="481"/>
      <c r="F2255" s="339"/>
      <c r="G2255" s="340" t="str">
        <f>IF(ISNUMBER(E2255),E2255/'Bulk DivVar Analysis'!$I$7,"")</f>
        <v/>
      </c>
      <c r="H2255" s="338" t="str">
        <f>IF(ISNUMBER(E2255), IF(G2255&gt;'Bulk DivVar Analysis'!$J$9,"Pass","Fail"),"")</f>
        <v/>
      </c>
      <c r="I2255" s="338" t="str">
        <f t="shared" si="37"/>
        <v/>
      </c>
      <c r="J2255" s="339"/>
      <c r="K2255" s="339"/>
      <c r="L2255" s="339"/>
      <c r="M2255" s="339"/>
      <c r="N2255" s="339"/>
      <c r="O2255" s="339"/>
      <c r="P2255" s="339"/>
      <c r="Q2255" s="339"/>
    </row>
    <row r="2256" spans="1:17" ht="13.5" customHeight="1">
      <c r="A2256" s="481"/>
      <c r="B2256" s="481"/>
      <c r="C2256" s="481"/>
      <c r="D2256" s="481"/>
      <c r="E2256" s="481"/>
      <c r="F2256" s="339"/>
      <c r="G2256" s="340" t="str">
        <f>IF(ISNUMBER(E2256),E2256/'Bulk DivVar Analysis'!$I$7,"")</f>
        <v/>
      </c>
      <c r="H2256" s="338" t="str">
        <f>IF(ISNUMBER(E2256), IF(G2256&gt;'Bulk DivVar Analysis'!$J$9,"Pass","Fail"),"")</f>
        <v/>
      </c>
      <c r="I2256" s="338" t="str">
        <f t="shared" si="37"/>
        <v/>
      </c>
      <c r="J2256" s="339"/>
      <c r="K2256" s="339"/>
      <c r="L2256" s="339"/>
      <c r="M2256" s="339"/>
      <c r="N2256" s="339"/>
      <c r="O2256" s="339"/>
      <c r="P2256" s="339"/>
      <c r="Q2256" s="339"/>
    </row>
    <row r="2257" spans="1:17" ht="13.5" customHeight="1">
      <c r="A2257" s="481"/>
      <c r="B2257" s="481"/>
      <c r="C2257" s="481"/>
      <c r="D2257" s="481"/>
      <c r="E2257" s="481"/>
      <c r="F2257" s="339"/>
      <c r="G2257" s="340" t="str">
        <f>IF(ISNUMBER(E2257),E2257/'Bulk DivVar Analysis'!$I$7,"")</f>
        <v/>
      </c>
      <c r="H2257" s="338" t="str">
        <f>IF(ISNUMBER(E2257), IF(G2257&gt;'Bulk DivVar Analysis'!$J$9,"Pass","Fail"),"")</f>
        <v/>
      </c>
      <c r="I2257" s="338" t="str">
        <f t="shared" si="37"/>
        <v/>
      </c>
      <c r="J2257" s="339"/>
      <c r="K2257" s="339"/>
      <c r="L2257" s="339"/>
      <c r="M2257" s="339"/>
      <c r="N2257" s="339"/>
      <c r="O2257" s="339"/>
      <c r="P2257" s="339"/>
      <c r="Q2257" s="339"/>
    </row>
    <row r="2258" spans="1:17" ht="13.5" customHeight="1">
      <c r="A2258" s="481"/>
      <c r="B2258" s="481"/>
      <c r="C2258" s="481"/>
      <c r="D2258" s="481"/>
      <c r="E2258" s="481"/>
      <c r="F2258" s="339"/>
      <c r="G2258" s="340" t="str">
        <f>IF(ISNUMBER(E2258),E2258/'Bulk DivVar Analysis'!$I$7,"")</f>
        <v/>
      </c>
      <c r="H2258" s="338" t="str">
        <f>IF(ISNUMBER(E2258), IF(G2258&gt;'Bulk DivVar Analysis'!$J$9,"Pass","Fail"),"")</f>
        <v/>
      </c>
      <c r="I2258" s="338" t="str">
        <f t="shared" si="37"/>
        <v/>
      </c>
      <c r="J2258" s="339"/>
      <c r="K2258" s="339"/>
      <c r="L2258" s="339"/>
      <c r="M2258" s="339"/>
      <c r="N2258" s="339"/>
      <c r="O2258" s="339"/>
      <c r="P2258" s="339"/>
      <c r="Q2258" s="339"/>
    </row>
    <row r="2259" spans="1:17" ht="13.5" customHeight="1">
      <c r="A2259" s="481"/>
      <c r="B2259" s="481"/>
      <c r="C2259" s="481"/>
      <c r="D2259" s="481"/>
      <c r="E2259" s="481"/>
      <c r="F2259" s="339"/>
      <c r="G2259" s="340" t="str">
        <f>IF(ISNUMBER(E2259),E2259/'Bulk DivVar Analysis'!$I$7,"")</f>
        <v/>
      </c>
      <c r="H2259" s="338" t="str">
        <f>IF(ISNUMBER(E2259), IF(G2259&gt;'Bulk DivVar Analysis'!$J$9,"Pass","Fail"),"")</f>
        <v/>
      </c>
      <c r="I2259" s="338" t="str">
        <f t="shared" si="37"/>
        <v/>
      </c>
      <c r="J2259" s="339"/>
      <c r="K2259" s="339"/>
      <c r="L2259" s="339"/>
      <c r="M2259" s="339"/>
      <c r="N2259" s="339"/>
      <c r="O2259" s="339"/>
      <c r="P2259" s="339"/>
      <c r="Q2259" s="339"/>
    </row>
    <row r="2260" spans="1:17" ht="13.5" customHeight="1">
      <c r="A2260" s="481"/>
      <c r="B2260" s="481"/>
      <c r="C2260" s="481"/>
      <c r="D2260" s="481"/>
      <c r="E2260" s="481"/>
      <c r="F2260" s="339"/>
      <c r="G2260" s="340" t="str">
        <f>IF(ISNUMBER(E2260),E2260/'Bulk DivVar Analysis'!$I$7,"")</f>
        <v/>
      </c>
      <c r="H2260" s="338" t="str">
        <f>IF(ISNUMBER(E2260), IF(G2260&gt;'Bulk DivVar Analysis'!$J$9,"Pass","Fail"),"")</f>
        <v/>
      </c>
      <c r="I2260" s="338" t="str">
        <f t="shared" si="37"/>
        <v/>
      </c>
      <c r="J2260" s="339"/>
      <c r="K2260" s="339"/>
      <c r="L2260" s="339"/>
      <c r="M2260" s="339"/>
      <c r="N2260" s="339"/>
      <c r="O2260" s="339"/>
      <c r="P2260" s="339"/>
      <c r="Q2260" s="339"/>
    </row>
    <row r="2261" spans="1:17" ht="13.5" customHeight="1">
      <c r="A2261" s="481"/>
      <c r="B2261" s="481"/>
      <c r="C2261" s="481"/>
      <c r="D2261" s="481"/>
      <c r="E2261" s="481"/>
      <c r="F2261" s="339"/>
      <c r="G2261" s="340" t="str">
        <f>IF(ISNUMBER(E2261),E2261/'Bulk DivVar Analysis'!$I$7,"")</f>
        <v/>
      </c>
      <c r="H2261" s="338" t="str">
        <f>IF(ISNUMBER(E2261), IF(G2261&gt;'Bulk DivVar Analysis'!$J$9,"Pass","Fail"),"")</f>
        <v/>
      </c>
      <c r="I2261" s="338" t="str">
        <f t="shared" si="37"/>
        <v/>
      </c>
      <c r="J2261" s="339"/>
      <c r="K2261" s="339"/>
      <c r="L2261" s="339"/>
      <c r="M2261" s="339"/>
      <c r="N2261" s="339"/>
      <c r="O2261" s="339"/>
      <c r="P2261" s="339"/>
      <c r="Q2261" s="339"/>
    </row>
    <row r="2262" spans="1:17" ht="13.5" customHeight="1">
      <c r="A2262" s="481"/>
      <c r="B2262" s="481"/>
      <c r="C2262" s="481"/>
      <c r="D2262" s="481"/>
      <c r="E2262" s="481"/>
      <c r="F2262" s="339"/>
      <c r="G2262" s="340" t="str">
        <f>IF(ISNUMBER(E2262),E2262/'Bulk DivVar Analysis'!$I$7,"")</f>
        <v/>
      </c>
      <c r="H2262" s="338" t="str">
        <f>IF(ISNUMBER(E2262), IF(G2262&gt;'Bulk DivVar Analysis'!$J$9,"Pass","Fail"),"")</f>
        <v/>
      </c>
      <c r="I2262" s="338" t="str">
        <f t="shared" si="37"/>
        <v/>
      </c>
      <c r="J2262" s="339"/>
      <c r="K2262" s="339"/>
      <c r="L2262" s="339"/>
      <c r="M2262" s="339"/>
      <c r="N2262" s="339"/>
      <c r="O2262" s="339"/>
      <c r="P2262" s="339"/>
      <c r="Q2262" s="339"/>
    </row>
    <row r="2263" spans="1:17" ht="13.5" customHeight="1">
      <c r="A2263" s="481"/>
      <c r="B2263" s="481"/>
      <c r="C2263" s="481"/>
      <c r="D2263" s="481"/>
      <c r="E2263" s="481"/>
      <c r="F2263" s="339"/>
      <c r="G2263" s="340" t="str">
        <f>IF(ISNUMBER(E2263),E2263/'Bulk DivVar Analysis'!$I$7,"")</f>
        <v/>
      </c>
      <c r="H2263" s="338" t="str">
        <f>IF(ISNUMBER(E2263), IF(G2263&gt;'Bulk DivVar Analysis'!$J$9,"Pass","Fail"),"")</f>
        <v/>
      </c>
      <c r="I2263" s="338" t="str">
        <f t="shared" si="37"/>
        <v/>
      </c>
      <c r="J2263" s="339"/>
      <c r="K2263" s="339"/>
      <c r="L2263" s="339"/>
      <c r="M2263" s="339"/>
      <c r="N2263" s="339"/>
      <c r="O2263" s="339"/>
      <c r="P2263" s="339"/>
      <c r="Q2263" s="339"/>
    </row>
    <row r="2264" spans="1:17" ht="13.5" customHeight="1">
      <c r="A2264" s="481"/>
      <c r="B2264" s="481"/>
      <c r="C2264" s="481"/>
      <c r="D2264" s="481"/>
      <c r="E2264" s="481"/>
      <c r="F2264" s="339"/>
      <c r="G2264" s="340" t="str">
        <f>IF(ISNUMBER(E2264),E2264/'Bulk DivVar Analysis'!$I$7,"")</f>
        <v/>
      </c>
      <c r="H2264" s="338" t="str">
        <f>IF(ISNUMBER(E2264), IF(G2264&gt;'Bulk DivVar Analysis'!$J$9,"Pass","Fail"),"")</f>
        <v/>
      </c>
      <c r="I2264" s="338" t="str">
        <f t="shared" si="37"/>
        <v/>
      </c>
      <c r="J2264" s="339"/>
      <c r="K2264" s="339"/>
      <c r="L2264" s="339"/>
      <c r="M2264" s="339"/>
      <c r="N2264" s="339"/>
      <c r="O2264" s="339"/>
      <c r="P2264" s="339"/>
      <c r="Q2264" s="339"/>
    </row>
    <row r="2265" spans="1:17" ht="13.5" customHeight="1">
      <c r="A2265" s="481"/>
      <c r="B2265" s="481"/>
      <c r="C2265" s="481"/>
      <c r="D2265" s="481"/>
      <c r="E2265" s="481"/>
      <c r="F2265" s="339"/>
      <c r="G2265" s="340" t="str">
        <f>IF(ISNUMBER(E2265),E2265/'Bulk DivVar Analysis'!$I$7,"")</f>
        <v/>
      </c>
      <c r="H2265" s="338" t="str">
        <f>IF(ISNUMBER(E2265), IF(G2265&gt;'Bulk DivVar Analysis'!$J$9,"Pass","Fail"),"")</f>
        <v/>
      </c>
      <c r="I2265" s="338" t="str">
        <f t="shared" si="37"/>
        <v/>
      </c>
      <c r="J2265" s="339"/>
      <c r="K2265" s="339"/>
      <c r="L2265" s="339"/>
      <c r="M2265" s="339"/>
      <c r="N2265" s="339"/>
      <c r="O2265" s="339"/>
      <c r="P2265" s="339"/>
      <c r="Q2265" s="339"/>
    </row>
    <row r="2266" spans="1:17" ht="13.5" customHeight="1">
      <c r="A2266" s="481"/>
      <c r="B2266" s="481"/>
      <c r="C2266" s="481"/>
      <c r="D2266" s="481"/>
      <c r="E2266" s="481"/>
      <c r="F2266" s="339"/>
      <c r="G2266" s="340" t="str">
        <f>IF(ISNUMBER(E2266),E2266/'Bulk DivVar Analysis'!$I$7,"")</f>
        <v/>
      </c>
      <c r="H2266" s="338" t="str">
        <f>IF(ISNUMBER(E2266), IF(G2266&gt;'Bulk DivVar Analysis'!$J$9,"Pass","Fail"),"")</f>
        <v/>
      </c>
      <c r="I2266" s="338" t="str">
        <f t="shared" si="37"/>
        <v/>
      </c>
      <c r="J2266" s="339"/>
      <c r="K2266" s="339"/>
      <c r="L2266" s="339"/>
      <c r="M2266" s="339"/>
      <c r="N2266" s="339"/>
      <c r="O2266" s="339"/>
      <c r="P2266" s="339"/>
      <c r="Q2266" s="339"/>
    </row>
    <row r="2267" spans="1:17" ht="13.5" customHeight="1">
      <c r="A2267" s="481"/>
      <c r="B2267" s="481"/>
      <c r="C2267" s="481"/>
      <c r="D2267" s="481"/>
      <c r="E2267" s="481"/>
      <c r="F2267" s="339"/>
      <c r="G2267" s="340" t="str">
        <f>IF(ISNUMBER(E2267),E2267/'Bulk DivVar Analysis'!$I$7,"")</f>
        <v/>
      </c>
      <c r="H2267" s="338" t="str">
        <f>IF(ISNUMBER(E2267), IF(G2267&gt;'Bulk DivVar Analysis'!$J$9,"Pass","Fail"),"")</f>
        <v/>
      </c>
      <c r="I2267" s="338" t="str">
        <f t="shared" si="37"/>
        <v/>
      </c>
      <c r="J2267" s="339"/>
      <c r="K2267" s="339"/>
      <c r="L2267" s="339"/>
      <c r="M2267" s="339"/>
      <c r="N2267" s="339"/>
      <c r="O2267" s="339"/>
      <c r="P2267" s="339"/>
      <c r="Q2267" s="339"/>
    </row>
    <row r="2268" spans="1:17" ht="13.5" customHeight="1">
      <c r="A2268" s="481"/>
      <c r="B2268" s="481"/>
      <c r="C2268" s="481"/>
      <c r="D2268" s="481"/>
      <c r="E2268" s="481"/>
      <c r="F2268" s="339"/>
      <c r="G2268" s="340" t="str">
        <f>IF(ISNUMBER(E2268),E2268/'Bulk DivVar Analysis'!$I$7,"")</f>
        <v/>
      </c>
      <c r="H2268" s="338" t="str">
        <f>IF(ISNUMBER(E2268), IF(G2268&gt;'Bulk DivVar Analysis'!$J$9,"Pass","Fail"),"")</f>
        <v/>
      </c>
      <c r="I2268" s="338" t="str">
        <f t="shared" si="37"/>
        <v/>
      </c>
      <c r="J2268" s="339"/>
      <c r="K2268" s="339"/>
      <c r="L2268" s="339"/>
      <c r="M2268" s="339"/>
      <c r="N2268" s="339"/>
      <c r="O2268" s="339"/>
      <c r="P2268" s="339"/>
      <c r="Q2268" s="339"/>
    </row>
    <row r="2269" spans="1:17" ht="13.5" customHeight="1">
      <c r="A2269" s="481"/>
      <c r="B2269" s="481"/>
      <c r="C2269" s="481"/>
      <c r="D2269" s="481"/>
      <c r="E2269" s="481"/>
      <c r="F2269" s="339"/>
      <c r="G2269" s="340" t="str">
        <f>IF(ISNUMBER(E2269),E2269/'Bulk DivVar Analysis'!$I$7,"")</f>
        <v/>
      </c>
      <c r="H2269" s="338" t="str">
        <f>IF(ISNUMBER(E2269), IF(G2269&gt;'Bulk DivVar Analysis'!$J$9,"Pass","Fail"),"")</f>
        <v/>
      </c>
      <c r="I2269" s="338" t="str">
        <f t="shared" si="37"/>
        <v/>
      </c>
      <c r="J2269" s="339"/>
      <c r="K2269" s="339"/>
      <c r="L2269" s="339"/>
      <c r="M2269" s="339"/>
      <c r="N2269" s="339"/>
      <c r="O2269" s="339"/>
      <c r="P2269" s="339"/>
      <c r="Q2269" s="339"/>
    </row>
    <row r="2270" spans="1:17" ht="13.5" customHeight="1">
      <c r="A2270" s="481"/>
      <c r="B2270" s="481"/>
      <c r="C2270" s="481"/>
      <c r="D2270" s="481"/>
      <c r="E2270" s="481"/>
      <c r="F2270" s="339"/>
      <c r="G2270" s="340" t="str">
        <f>IF(ISNUMBER(E2270),E2270/'Bulk DivVar Analysis'!$I$7,"")</f>
        <v/>
      </c>
      <c r="H2270" s="338" t="str">
        <f>IF(ISNUMBER(E2270), IF(G2270&gt;'Bulk DivVar Analysis'!$J$9,"Pass","Fail"),"")</f>
        <v/>
      </c>
      <c r="I2270" s="338" t="str">
        <f t="shared" si="37"/>
        <v/>
      </c>
      <c r="J2270" s="339"/>
      <c r="K2270" s="339"/>
      <c r="L2270" s="339"/>
      <c r="M2270" s="339"/>
      <c r="N2270" s="339"/>
      <c r="O2270" s="339"/>
      <c r="P2270" s="339"/>
      <c r="Q2270" s="339"/>
    </row>
    <row r="2271" spans="1:17" ht="13.5" customHeight="1">
      <c r="A2271" s="481"/>
      <c r="B2271" s="481"/>
      <c r="C2271" s="481"/>
      <c r="D2271" s="481"/>
      <c r="E2271" s="481"/>
      <c r="F2271" s="339"/>
      <c r="G2271" s="340" t="str">
        <f>IF(ISNUMBER(E2271),E2271/'Bulk DivVar Analysis'!$I$7,"")</f>
        <v/>
      </c>
      <c r="H2271" s="338" t="str">
        <f>IF(ISNUMBER(E2271), IF(G2271&gt;'Bulk DivVar Analysis'!$J$9,"Pass","Fail"),"")</f>
        <v/>
      </c>
      <c r="I2271" s="338" t="str">
        <f t="shared" si="37"/>
        <v/>
      </c>
      <c r="J2271" s="339"/>
      <c r="K2271" s="339"/>
      <c r="L2271" s="339"/>
      <c r="M2271" s="339"/>
      <c r="N2271" s="339"/>
      <c r="O2271" s="339"/>
      <c r="P2271" s="339"/>
      <c r="Q2271" s="339"/>
    </row>
    <row r="2272" spans="1:17" ht="13.5" customHeight="1">
      <c r="A2272" s="481"/>
      <c r="B2272" s="481"/>
      <c r="C2272" s="481"/>
      <c r="D2272" s="481"/>
      <c r="E2272" s="481"/>
      <c r="F2272" s="339"/>
      <c r="G2272" s="340" t="str">
        <f>IF(ISNUMBER(E2272),E2272/'Bulk DivVar Analysis'!$I$7,"")</f>
        <v/>
      </c>
      <c r="H2272" s="338" t="str">
        <f>IF(ISNUMBER(E2272), IF(G2272&gt;'Bulk DivVar Analysis'!$J$9,"Pass","Fail"),"")</f>
        <v/>
      </c>
      <c r="I2272" s="338" t="str">
        <f t="shared" si="37"/>
        <v/>
      </c>
      <c r="J2272" s="339"/>
      <c r="K2272" s="339"/>
      <c r="L2272" s="339"/>
      <c r="M2272" s="339"/>
      <c r="N2272" s="339"/>
      <c r="O2272" s="339"/>
      <c r="P2272" s="339"/>
      <c r="Q2272" s="339"/>
    </row>
    <row r="2273" spans="1:17" ht="13.5" customHeight="1">
      <c r="A2273" s="481"/>
      <c r="B2273" s="481"/>
      <c r="C2273" s="481"/>
      <c r="D2273" s="481"/>
      <c r="E2273" s="481"/>
      <c r="F2273" s="339"/>
      <c r="G2273" s="340" t="str">
        <f>IF(ISNUMBER(E2273),E2273/'Bulk DivVar Analysis'!$I$7,"")</f>
        <v/>
      </c>
      <c r="H2273" s="338" t="str">
        <f>IF(ISNUMBER(E2273), IF(G2273&gt;'Bulk DivVar Analysis'!$J$9,"Pass","Fail"),"")</f>
        <v/>
      </c>
      <c r="I2273" s="338" t="str">
        <f t="shared" si="37"/>
        <v/>
      </c>
      <c r="J2273" s="339"/>
      <c r="K2273" s="339"/>
      <c r="L2273" s="339"/>
      <c r="M2273" s="339"/>
      <c r="N2273" s="339"/>
      <c r="O2273" s="339"/>
      <c r="P2273" s="339"/>
      <c r="Q2273" s="339"/>
    </row>
    <row r="2274" spans="1:17" ht="13.5" customHeight="1">
      <c r="A2274" s="481"/>
      <c r="B2274" s="481"/>
      <c r="C2274" s="481"/>
      <c r="D2274" s="481"/>
      <c r="E2274" s="481"/>
      <c r="F2274" s="339"/>
      <c r="G2274" s="340" t="str">
        <f>IF(ISNUMBER(E2274),E2274/'Bulk DivVar Analysis'!$I$7,"")</f>
        <v/>
      </c>
      <c r="H2274" s="338" t="str">
        <f>IF(ISNUMBER(E2274), IF(G2274&gt;'Bulk DivVar Analysis'!$J$9,"Pass","Fail"),"")</f>
        <v/>
      </c>
      <c r="I2274" s="338" t="str">
        <f t="shared" si="37"/>
        <v/>
      </c>
      <c r="J2274" s="339"/>
      <c r="K2274" s="339"/>
      <c r="L2274" s="339"/>
      <c r="M2274" s="339"/>
      <c r="N2274" s="339"/>
      <c r="O2274" s="339"/>
      <c r="P2274" s="339"/>
      <c r="Q2274" s="339"/>
    </row>
    <row r="2275" spans="1:17" ht="13.5" customHeight="1">
      <c r="A2275" s="481"/>
      <c r="B2275" s="481"/>
      <c r="C2275" s="481"/>
      <c r="D2275" s="481"/>
      <c r="E2275" s="481"/>
      <c r="F2275" s="339"/>
      <c r="G2275" s="340" t="str">
        <f>IF(ISNUMBER(E2275),E2275/'Bulk DivVar Analysis'!$I$7,"")</f>
        <v/>
      </c>
      <c r="H2275" s="338" t="str">
        <f>IF(ISNUMBER(E2275), IF(G2275&gt;'Bulk DivVar Analysis'!$J$9,"Pass","Fail"),"")</f>
        <v/>
      </c>
      <c r="I2275" s="338" t="str">
        <f t="shared" si="37"/>
        <v/>
      </c>
      <c r="J2275" s="339"/>
      <c r="K2275" s="339"/>
      <c r="L2275" s="339"/>
      <c r="M2275" s="339"/>
      <c r="N2275" s="339"/>
      <c r="O2275" s="339"/>
      <c r="P2275" s="339"/>
      <c r="Q2275" s="339"/>
    </row>
    <row r="2276" spans="1:17" ht="13.5" customHeight="1">
      <c r="A2276" s="481"/>
      <c r="B2276" s="481"/>
      <c r="C2276" s="481"/>
      <c r="D2276" s="481"/>
      <c r="E2276" s="481"/>
      <c r="F2276" s="339"/>
      <c r="G2276" s="340" t="str">
        <f>IF(ISNUMBER(E2276),E2276/'Bulk DivVar Analysis'!$I$7,"")</f>
        <v/>
      </c>
      <c r="H2276" s="338" t="str">
        <f>IF(ISNUMBER(E2276), IF(G2276&gt;'Bulk DivVar Analysis'!$J$9,"Pass","Fail"),"")</f>
        <v/>
      </c>
      <c r="I2276" s="338" t="str">
        <f t="shared" si="37"/>
        <v/>
      </c>
      <c r="J2276" s="339"/>
      <c r="K2276" s="339"/>
      <c r="L2276" s="339"/>
      <c r="M2276" s="339"/>
      <c r="N2276" s="339"/>
      <c r="O2276" s="339"/>
      <c r="P2276" s="339"/>
      <c r="Q2276" s="339"/>
    </row>
    <row r="2277" spans="1:17" ht="13.5" customHeight="1">
      <c r="A2277" s="481"/>
      <c r="B2277" s="481"/>
      <c r="C2277" s="481"/>
      <c r="D2277" s="481"/>
      <c r="E2277" s="481"/>
      <c r="F2277" s="339"/>
      <c r="G2277" s="340" t="str">
        <f>IF(ISNUMBER(E2277),E2277/'Bulk DivVar Analysis'!$I$7,"")</f>
        <v/>
      </c>
      <c r="H2277" s="338" t="str">
        <f>IF(ISNUMBER(E2277), IF(G2277&gt;'Bulk DivVar Analysis'!$J$9,"Pass","Fail"),"")</f>
        <v/>
      </c>
      <c r="I2277" s="338" t="str">
        <f t="shared" si="37"/>
        <v/>
      </c>
      <c r="J2277" s="339"/>
      <c r="K2277" s="339"/>
      <c r="L2277" s="339"/>
      <c r="M2277" s="339"/>
      <c r="N2277" s="339"/>
      <c r="O2277" s="339"/>
      <c r="P2277" s="339"/>
      <c r="Q2277" s="339"/>
    </row>
    <row r="2278" spans="1:17" ht="13.5" customHeight="1">
      <c r="A2278" s="481"/>
      <c r="B2278" s="481"/>
      <c r="C2278" s="481"/>
      <c r="D2278" s="481"/>
      <c r="E2278" s="481"/>
      <c r="F2278" s="339"/>
      <c r="G2278" s="340" t="str">
        <f>IF(ISNUMBER(E2278),E2278/'Bulk DivVar Analysis'!$I$7,"")</f>
        <v/>
      </c>
      <c r="H2278" s="338" t="str">
        <f>IF(ISNUMBER(E2278), IF(G2278&gt;'Bulk DivVar Analysis'!$J$9,"Pass","Fail"),"")</f>
        <v/>
      </c>
      <c r="I2278" s="338" t="str">
        <f t="shared" si="37"/>
        <v/>
      </c>
      <c r="J2278" s="339"/>
      <c r="K2278" s="339"/>
      <c r="L2278" s="339"/>
      <c r="M2278" s="339"/>
      <c r="N2278" s="339"/>
      <c r="O2278" s="339"/>
      <c r="P2278" s="339"/>
      <c r="Q2278" s="339"/>
    </row>
    <row r="2279" spans="1:17" ht="13.5" customHeight="1">
      <c r="A2279" s="481"/>
      <c r="B2279" s="481"/>
      <c r="C2279" s="481"/>
      <c r="D2279" s="481"/>
      <c r="E2279" s="481"/>
      <c r="F2279" s="339"/>
      <c r="G2279" s="340" t="str">
        <f>IF(ISNUMBER(E2279),E2279/'Bulk DivVar Analysis'!$I$7,"")</f>
        <v/>
      </c>
      <c r="H2279" s="338" t="str">
        <f>IF(ISNUMBER(E2279), IF(G2279&gt;'Bulk DivVar Analysis'!$J$9,"Pass","Fail"),"")</f>
        <v/>
      </c>
      <c r="I2279" s="338" t="str">
        <f t="shared" si="37"/>
        <v/>
      </c>
      <c r="J2279" s="339"/>
      <c r="K2279" s="339"/>
      <c r="L2279" s="339"/>
      <c r="M2279" s="339"/>
      <c r="N2279" s="339"/>
      <c r="O2279" s="339"/>
      <c r="P2279" s="339"/>
      <c r="Q2279" s="339"/>
    </row>
    <row r="2280" spans="1:17" ht="13.5" customHeight="1">
      <c r="A2280" s="481"/>
      <c r="B2280" s="481"/>
      <c r="C2280" s="481"/>
      <c r="D2280" s="481"/>
      <c r="E2280" s="481"/>
      <c r="F2280" s="339"/>
      <c r="G2280" s="340" t="str">
        <f>IF(ISNUMBER(E2280),E2280/'Bulk DivVar Analysis'!$I$7,"")</f>
        <v/>
      </c>
      <c r="H2280" s="338" t="str">
        <f>IF(ISNUMBER(E2280), IF(G2280&gt;'Bulk DivVar Analysis'!$J$9,"Pass","Fail"),"")</f>
        <v/>
      </c>
      <c r="I2280" s="338" t="str">
        <f t="shared" si="37"/>
        <v/>
      </c>
      <c r="J2280" s="339"/>
      <c r="K2280" s="339"/>
      <c r="L2280" s="339"/>
      <c r="M2280" s="339"/>
      <c r="N2280" s="339"/>
      <c r="O2280" s="339"/>
      <c r="P2280" s="339"/>
      <c r="Q2280" s="339"/>
    </row>
    <row r="2281" spans="1:17" ht="13.5" customHeight="1">
      <c r="A2281" s="481"/>
      <c r="B2281" s="481"/>
      <c r="C2281" s="481"/>
      <c r="D2281" s="481"/>
      <c r="E2281" s="481"/>
      <c r="F2281" s="339"/>
      <c r="G2281" s="340" t="str">
        <f>IF(ISNUMBER(E2281),E2281/'Bulk DivVar Analysis'!$I$7,"")</f>
        <v/>
      </c>
      <c r="H2281" s="338" t="str">
        <f>IF(ISNUMBER(E2281), IF(G2281&gt;'Bulk DivVar Analysis'!$J$9,"Pass","Fail"),"")</f>
        <v/>
      </c>
      <c r="I2281" s="338" t="str">
        <f t="shared" si="37"/>
        <v/>
      </c>
      <c r="J2281" s="339"/>
      <c r="K2281" s="339"/>
      <c r="L2281" s="339"/>
      <c r="M2281" s="339"/>
      <c r="N2281" s="339"/>
      <c r="O2281" s="339"/>
      <c r="P2281" s="339"/>
      <c r="Q2281" s="339"/>
    </row>
    <row r="2282" spans="1:17" ht="13.5" customHeight="1">
      <c r="A2282" s="481"/>
      <c r="B2282" s="481"/>
      <c r="C2282" s="481"/>
      <c r="D2282" s="481"/>
      <c r="E2282" s="481"/>
      <c r="F2282" s="339"/>
      <c r="G2282" s="340" t="str">
        <f>IF(ISNUMBER(E2282),E2282/'Bulk DivVar Analysis'!$I$7,"")</f>
        <v/>
      </c>
      <c r="H2282" s="338" t="str">
        <f>IF(ISNUMBER(E2282), IF(G2282&gt;'Bulk DivVar Analysis'!$J$9,"Pass","Fail"),"")</f>
        <v/>
      </c>
      <c r="I2282" s="338" t="str">
        <f t="shared" si="37"/>
        <v/>
      </c>
      <c r="J2282" s="339"/>
      <c r="K2282" s="339"/>
      <c r="L2282" s="339"/>
      <c r="M2282" s="339"/>
      <c r="N2282" s="339"/>
      <c r="O2282" s="339"/>
      <c r="P2282" s="339"/>
      <c r="Q2282" s="339"/>
    </row>
    <row r="2283" spans="1:17" ht="13.5" customHeight="1">
      <c r="A2283" s="481"/>
      <c r="B2283" s="481"/>
      <c r="C2283" s="481"/>
      <c r="D2283" s="481"/>
      <c r="E2283" s="481"/>
      <c r="F2283" s="339"/>
      <c r="G2283" s="340" t="str">
        <f>IF(ISNUMBER(E2283),E2283/'Bulk DivVar Analysis'!$I$7,"")</f>
        <v/>
      </c>
      <c r="H2283" s="338" t="str">
        <f>IF(ISNUMBER(E2283), IF(G2283&gt;'Bulk DivVar Analysis'!$J$9,"Pass","Fail"),"")</f>
        <v/>
      </c>
      <c r="I2283" s="338" t="str">
        <f t="shared" si="37"/>
        <v/>
      </c>
      <c r="J2283" s="339"/>
      <c r="K2283" s="339"/>
      <c r="L2283" s="339"/>
      <c r="M2283" s="339"/>
      <c r="N2283" s="339"/>
      <c r="O2283" s="339"/>
      <c r="P2283" s="339"/>
      <c r="Q2283" s="339"/>
    </row>
    <row r="2284" spans="1:17" ht="13.5" customHeight="1">
      <c r="A2284" s="481"/>
      <c r="B2284" s="481"/>
      <c r="C2284" s="481"/>
      <c r="D2284" s="481"/>
      <c r="E2284" s="481"/>
      <c r="F2284" s="339"/>
      <c r="G2284" s="340" t="str">
        <f>IF(ISNUMBER(E2284),E2284/'Bulk DivVar Analysis'!$I$7,"")</f>
        <v/>
      </c>
      <c r="H2284" s="338" t="str">
        <f>IF(ISNUMBER(E2284), IF(G2284&gt;'Bulk DivVar Analysis'!$J$9,"Pass","Fail"),"")</f>
        <v/>
      </c>
      <c r="I2284" s="338" t="str">
        <f t="shared" si="37"/>
        <v/>
      </c>
      <c r="J2284" s="339"/>
      <c r="K2284" s="339"/>
      <c r="L2284" s="339"/>
      <c r="M2284" s="339"/>
      <c r="N2284" s="339"/>
      <c r="O2284" s="339"/>
      <c r="P2284" s="339"/>
      <c r="Q2284" s="339"/>
    </row>
    <row r="2285" spans="1:17" ht="13.5" customHeight="1">
      <c r="A2285" s="481"/>
      <c r="B2285" s="481"/>
      <c r="C2285" s="481"/>
      <c r="D2285" s="481"/>
      <c r="E2285" s="481"/>
      <c r="F2285" s="339"/>
      <c r="G2285" s="340" t="str">
        <f>IF(ISNUMBER(E2285),E2285/'Bulk DivVar Analysis'!$I$7,"")</f>
        <v/>
      </c>
      <c r="H2285" s="338" t="str">
        <f>IF(ISNUMBER(E2285), IF(G2285&gt;'Bulk DivVar Analysis'!$J$9,"Pass","Fail"),"")</f>
        <v/>
      </c>
      <c r="I2285" s="338" t="str">
        <f t="shared" si="37"/>
        <v/>
      </c>
      <c r="J2285" s="339"/>
      <c r="K2285" s="339"/>
      <c r="L2285" s="339"/>
      <c r="M2285" s="339"/>
      <c r="N2285" s="339"/>
      <c r="O2285" s="339"/>
      <c r="P2285" s="339"/>
      <c r="Q2285" s="339"/>
    </row>
    <row r="2286" spans="1:17" ht="13.5" customHeight="1">
      <c r="A2286" s="481"/>
      <c r="B2286" s="481"/>
      <c r="C2286" s="481"/>
      <c r="D2286" s="481"/>
      <c r="E2286" s="481"/>
      <c r="F2286" s="339"/>
      <c r="G2286" s="340" t="str">
        <f>IF(ISNUMBER(E2286),E2286/'Bulk DivVar Analysis'!$I$7,"")</f>
        <v/>
      </c>
      <c r="H2286" s="338" t="str">
        <f>IF(ISNUMBER(E2286), IF(G2286&gt;'Bulk DivVar Analysis'!$J$9,"Pass","Fail"),"")</f>
        <v/>
      </c>
      <c r="I2286" s="338" t="str">
        <f t="shared" si="37"/>
        <v/>
      </c>
      <c r="J2286" s="339"/>
      <c r="K2286" s="339"/>
      <c r="L2286" s="339"/>
      <c r="M2286" s="339"/>
      <c r="N2286" s="339"/>
      <c r="O2286" s="339"/>
      <c r="P2286" s="339"/>
      <c r="Q2286" s="339"/>
    </row>
    <row r="2287" spans="1:17" ht="13.5" customHeight="1">
      <c r="A2287" s="481"/>
      <c r="B2287" s="481"/>
      <c r="C2287" s="481"/>
      <c r="D2287" s="481"/>
      <c r="E2287" s="481"/>
      <c r="F2287" s="339"/>
      <c r="G2287" s="340" t="str">
        <f>IF(ISNUMBER(E2287),E2287/'Bulk DivVar Analysis'!$I$7,"")</f>
        <v/>
      </c>
      <c r="H2287" s="338" t="str">
        <f>IF(ISNUMBER(E2287), IF(G2287&gt;'Bulk DivVar Analysis'!$J$9,"Pass","Fail"),"")</f>
        <v/>
      </c>
      <c r="I2287" s="338" t="str">
        <f t="shared" si="37"/>
        <v/>
      </c>
      <c r="J2287" s="339"/>
      <c r="K2287" s="339"/>
      <c r="L2287" s="339"/>
      <c r="M2287" s="339"/>
      <c r="N2287" s="339"/>
      <c r="O2287" s="339"/>
      <c r="P2287" s="339"/>
      <c r="Q2287" s="339"/>
    </row>
    <row r="2288" spans="1:17" ht="13.5" customHeight="1">
      <c r="A2288" s="481"/>
      <c r="B2288" s="481"/>
      <c r="C2288" s="481"/>
      <c r="D2288" s="481"/>
      <c r="E2288" s="481"/>
      <c r="F2288" s="339"/>
      <c r="G2288" s="340" t="str">
        <f>IF(ISNUMBER(E2288),E2288/'Bulk DivVar Analysis'!$I$7,"")</f>
        <v/>
      </c>
      <c r="H2288" s="338" t="str">
        <f>IF(ISNUMBER(E2288), IF(G2288&gt;'Bulk DivVar Analysis'!$J$9,"Pass","Fail"),"")</f>
        <v/>
      </c>
      <c r="I2288" s="338" t="str">
        <f t="shared" si="37"/>
        <v/>
      </c>
      <c r="J2288" s="339"/>
      <c r="K2288" s="339"/>
      <c r="L2288" s="339"/>
      <c r="M2288" s="339"/>
      <c r="N2288" s="339"/>
      <c r="O2288" s="339"/>
      <c r="P2288" s="339"/>
      <c r="Q2288" s="339"/>
    </row>
    <row r="2289" spans="1:17" ht="13.5" customHeight="1">
      <c r="A2289" s="481"/>
      <c r="B2289" s="481"/>
      <c r="C2289" s="481"/>
      <c r="D2289" s="481"/>
      <c r="E2289" s="481"/>
      <c r="F2289" s="339"/>
      <c r="G2289" s="340" t="str">
        <f>IF(ISNUMBER(E2289),E2289/'Bulk DivVar Analysis'!$I$7,"")</f>
        <v/>
      </c>
      <c r="H2289" s="338" t="str">
        <f>IF(ISNUMBER(E2289), IF(G2289&gt;'Bulk DivVar Analysis'!$J$9,"Pass","Fail"),"")</f>
        <v/>
      </c>
      <c r="I2289" s="338" t="str">
        <f t="shared" si="37"/>
        <v/>
      </c>
      <c r="J2289" s="339"/>
      <c r="K2289" s="339"/>
      <c r="L2289" s="339"/>
      <c r="M2289" s="339"/>
      <c r="N2289" s="339"/>
      <c r="O2289" s="339"/>
      <c r="P2289" s="339"/>
      <c r="Q2289" s="339"/>
    </row>
    <row r="2290" spans="1:17" ht="13.5" customHeight="1">
      <c r="A2290" s="481"/>
      <c r="B2290" s="481"/>
      <c r="C2290" s="481"/>
      <c r="D2290" s="481"/>
      <c r="E2290" s="481"/>
      <c r="F2290" s="339"/>
      <c r="G2290" s="340" t="str">
        <f>IF(ISNUMBER(E2290),E2290/'Bulk DivVar Analysis'!$I$7,"")</f>
        <v/>
      </c>
      <c r="H2290" s="338" t="str">
        <f>IF(ISNUMBER(E2290), IF(G2290&gt;'Bulk DivVar Analysis'!$J$9,"Pass","Fail"),"")</f>
        <v/>
      </c>
      <c r="I2290" s="338" t="str">
        <f t="shared" si="37"/>
        <v/>
      </c>
      <c r="J2290" s="339"/>
      <c r="K2290" s="339"/>
      <c r="L2290" s="339"/>
      <c r="M2290" s="339"/>
      <c r="N2290" s="339"/>
      <c r="O2290" s="339"/>
      <c r="P2290" s="339"/>
      <c r="Q2290" s="339"/>
    </row>
    <row r="2291" spans="1:17" ht="13.5" customHeight="1">
      <c r="A2291" s="481"/>
      <c r="B2291" s="481"/>
      <c r="C2291" s="481"/>
      <c r="D2291" s="481"/>
      <c r="E2291" s="481"/>
      <c r="F2291" s="339"/>
      <c r="G2291" s="340" t="str">
        <f>IF(ISNUMBER(E2291),E2291/'Bulk DivVar Analysis'!$I$7,"")</f>
        <v/>
      </c>
      <c r="H2291" s="338" t="str">
        <f>IF(ISNUMBER(E2291), IF(G2291&gt;'Bulk DivVar Analysis'!$J$9,"Pass","Fail"),"")</f>
        <v/>
      </c>
      <c r="I2291" s="338" t="str">
        <f t="shared" si="37"/>
        <v/>
      </c>
      <c r="J2291" s="339"/>
      <c r="K2291" s="339"/>
      <c r="L2291" s="339"/>
      <c r="M2291" s="339"/>
      <c r="N2291" s="339"/>
      <c r="O2291" s="339"/>
      <c r="P2291" s="339"/>
      <c r="Q2291" s="339"/>
    </row>
    <row r="2292" spans="1:17" ht="13.5" customHeight="1">
      <c r="A2292" s="481"/>
      <c r="B2292" s="481"/>
      <c r="C2292" s="481"/>
      <c r="D2292" s="481"/>
      <c r="E2292" s="481"/>
      <c r="F2292" s="339"/>
      <c r="G2292" s="340" t="str">
        <f>IF(ISNUMBER(E2292),E2292/'Bulk DivVar Analysis'!$I$7,"")</f>
        <v/>
      </c>
      <c r="H2292" s="338" t="str">
        <f>IF(ISNUMBER(E2292), IF(G2292&gt;'Bulk DivVar Analysis'!$J$9,"Pass","Fail"),"")</f>
        <v/>
      </c>
      <c r="I2292" s="338" t="str">
        <f t="shared" si="37"/>
        <v/>
      </c>
      <c r="J2292" s="339"/>
      <c r="K2292" s="339"/>
      <c r="L2292" s="339"/>
      <c r="M2292" s="339"/>
      <c r="N2292" s="339"/>
      <c r="O2292" s="339"/>
      <c r="P2292" s="339"/>
      <c r="Q2292" s="339"/>
    </row>
    <row r="2293" spans="1:17" ht="13.5" customHeight="1">
      <c r="A2293" s="481"/>
      <c r="B2293" s="481"/>
      <c r="C2293" s="481"/>
      <c r="D2293" s="481"/>
      <c r="E2293" s="481"/>
      <c r="F2293" s="339"/>
      <c r="G2293" s="340" t="str">
        <f>IF(ISNUMBER(E2293),E2293/'Bulk DivVar Analysis'!$I$7,"")</f>
        <v/>
      </c>
      <c r="H2293" s="338" t="str">
        <f>IF(ISNUMBER(E2293), IF(G2293&gt;'Bulk DivVar Analysis'!$J$9,"Pass","Fail"),"")</f>
        <v/>
      </c>
      <c r="I2293" s="338" t="str">
        <f t="shared" si="37"/>
        <v/>
      </c>
      <c r="J2293" s="339"/>
      <c r="K2293" s="339"/>
      <c r="L2293" s="339"/>
      <c r="M2293" s="339"/>
      <c r="N2293" s="339"/>
      <c r="O2293" s="339"/>
      <c r="P2293" s="339"/>
      <c r="Q2293" s="339"/>
    </row>
    <row r="2294" spans="1:17" ht="13.5" customHeight="1">
      <c r="A2294" s="481"/>
      <c r="B2294" s="481"/>
      <c r="C2294" s="481"/>
      <c r="D2294" s="481"/>
      <c r="E2294" s="481"/>
      <c r="F2294" s="339"/>
      <c r="G2294" s="340" t="str">
        <f>IF(ISNUMBER(E2294),E2294/'Bulk DivVar Analysis'!$I$7,"")</f>
        <v/>
      </c>
      <c r="H2294" s="338" t="str">
        <f>IF(ISNUMBER(E2294), IF(G2294&gt;'Bulk DivVar Analysis'!$J$9,"Pass","Fail"),"")</f>
        <v/>
      </c>
      <c r="I2294" s="338" t="str">
        <f t="shared" si="37"/>
        <v/>
      </c>
      <c r="J2294" s="339"/>
      <c r="K2294" s="339"/>
      <c r="L2294" s="339"/>
      <c r="M2294" s="339"/>
      <c r="N2294" s="339"/>
      <c r="O2294" s="339"/>
      <c r="P2294" s="339"/>
      <c r="Q2294" s="339"/>
    </row>
    <row r="2295" spans="1:17" ht="13.5" customHeight="1">
      <c r="A2295" s="481"/>
      <c r="B2295" s="481"/>
      <c r="C2295" s="481"/>
      <c r="D2295" s="481"/>
      <c r="E2295" s="481"/>
      <c r="F2295" s="339"/>
      <c r="G2295" s="340" t="str">
        <f>IF(ISNUMBER(E2295),E2295/'Bulk DivVar Analysis'!$I$7,"")</f>
        <v/>
      </c>
      <c r="H2295" s="338" t="str">
        <f>IF(ISNUMBER(E2295), IF(G2295&gt;'Bulk DivVar Analysis'!$J$9,"Pass","Fail"),"")</f>
        <v/>
      </c>
      <c r="I2295" s="338" t="str">
        <f t="shared" si="37"/>
        <v/>
      </c>
      <c r="J2295" s="339"/>
      <c r="K2295" s="339"/>
      <c r="L2295" s="339"/>
      <c r="M2295" s="339"/>
      <c r="N2295" s="339"/>
      <c r="O2295" s="339"/>
      <c r="P2295" s="339"/>
      <c r="Q2295" s="339"/>
    </row>
    <row r="2296" spans="1:17" ht="13.5" customHeight="1">
      <c r="A2296" s="481"/>
      <c r="B2296" s="481"/>
      <c r="C2296" s="481"/>
      <c r="D2296" s="481"/>
      <c r="E2296" s="481"/>
      <c r="F2296" s="339"/>
      <c r="G2296" s="340" t="str">
        <f>IF(ISNUMBER(E2296),E2296/'Bulk DivVar Analysis'!$I$7,"")</f>
        <v/>
      </c>
      <c r="H2296" s="338" t="str">
        <f>IF(ISNUMBER(E2296), IF(G2296&gt;'Bulk DivVar Analysis'!$J$9,"Pass","Fail"),"")</f>
        <v/>
      </c>
      <c r="I2296" s="338" t="str">
        <f t="shared" si="37"/>
        <v/>
      </c>
      <c r="J2296" s="339"/>
      <c r="K2296" s="339"/>
      <c r="L2296" s="339"/>
      <c r="M2296" s="339"/>
      <c r="N2296" s="339"/>
      <c r="O2296" s="339"/>
      <c r="P2296" s="339"/>
      <c r="Q2296" s="339"/>
    </row>
    <row r="2297" spans="1:17" ht="13.5" customHeight="1">
      <c r="A2297" s="481"/>
      <c r="B2297" s="481"/>
      <c r="C2297" s="481"/>
      <c r="D2297" s="481"/>
      <c r="E2297" s="481"/>
      <c r="F2297" s="339"/>
      <c r="G2297" s="340" t="str">
        <f>IF(ISNUMBER(E2297),E2297/'Bulk DivVar Analysis'!$I$7,"")</f>
        <v/>
      </c>
      <c r="H2297" s="338" t="str">
        <f>IF(ISNUMBER(E2297), IF(G2297&gt;'Bulk DivVar Analysis'!$J$9,"Pass","Fail"),"")</f>
        <v/>
      </c>
      <c r="I2297" s="338" t="str">
        <f t="shared" si="37"/>
        <v/>
      </c>
      <c r="J2297" s="339"/>
      <c r="K2297" s="339"/>
      <c r="L2297" s="339"/>
      <c r="M2297" s="339"/>
      <c r="N2297" s="339"/>
      <c r="O2297" s="339"/>
      <c r="P2297" s="339"/>
      <c r="Q2297" s="339"/>
    </row>
    <row r="2298" spans="1:17" ht="13.5" customHeight="1">
      <c r="A2298" s="481"/>
      <c r="B2298" s="481"/>
      <c r="C2298" s="481"/>
      <c r="D2298" s="481"/>
      <c r="E2298" s="481"/>
      <c r="F2298" s="339"/>
      <c r="G2298" s="340" t="str">
        <f>IF(ISNUMBER(E2298),E2298/'Bulk DivVar Analysis'!$I$7,"")</f>
        <v/>
      </c>
      <c r="H2298" s="338" t="str">
        <f>IF(ISNUMBER(E2298), IF(G2298&gt;'Bulk DivVar Analysis'!$J$9,"Pass","Fail"),"")</f>
        <v/>
      </c>
      <c r="I2298" s="338" t="str">
        <f t="shared" si="37"/>
        <v/>
      </c>
      <c r="J2298" s="339"/>
      <c r="K2298" s="339"/>
      <c r="L2298" s="339"/>
      <c r="M2298" s="339"/>
      <c r="N2298" s="339"/>
      <c r="O2298" s="339"/>
      <c r="P2298" s="339"/>
      <c r="Q2298" s="339"/>
    </row>
    <row r="2299" spans="1:17" ht="13.5" customHeight="1">
      <c r="A2299" s="481"/>
      <c r="B2299" s="481"/>
      <c r="C2299" s="481"/>
      <c r="D2299" s="481"/>
      <c r="E2299" s="481"/>
      <c r="F2299" s="339"/>
      <c r="G2299" s="340" t="str">
        <f>IF(ISNUMBER(E2299),E2299/'Bulk DivVar Analysis'!$I$7,"")</f>
        <v/>
      </c>
      <c r="H2299" s="338" t="str">
        <f>IF(ISNUMBER(E2299), IF(G2299&gt;'Bulk DivVar Analysis'!$J$9,"Pass","Fail"),"")</f>
        <v/>
      </c>
      <c r="I2299" s="338" t="str">
        <f t="shared" si="37"/>
        <v/>
      </c>
      <c r="J2299" s="339"/>
      <c r="K2299" s="339"/>
      <c r="L2299" s="339"/>
      <c r="M2299" s="339"/>
      <c r="N2299" s="339"/>
      <c r="O2299" s="339"/>
      <c r="P2299" s="339"/>
      <c r="Q2299" s="339"/>
    </row>
    <row r="2300" spans="1:17" ht="13.5" customHeight="1">
      <c r="A2300" s="481"/>
      <c r="B2300" s="481"/>
      <c r="C2300" s="481"/>
      <c r="D2300" s="481"/>
      <c r="E2300" s="481"/>
      <c r="F2300" s="339"/>
      <c r="G2300" s="340" t="str">
        <f>IF(ISNUMBER(E2300),E2300/'Bulk DivVar Analysis'!$I$7,"")</f>
        <v/>
      </c>
      <c r="H2300" s="338" t="str">
        <f>IF(ISNUMBER(E2300), IF(G2300&gt;'Bulk DivVar Analysis'!$J$9,"Pass","Fail"),"")</f>
        <v/>
      </c>
      <c r="I2300" s="338" t="str">
        <f t="shared" si="37"/>
        <v/>
      </c>
      <c r="J2300" s="339"/>
      <c r="K2300" s="339"/>
      <c r="L2300" s="339"/>
      <c r="M2300" s="339"/>
      <c r="N2300" s="339"/>
      <c r="O2300" s="339"/>
      <c r="P2300" s="339"/>
      <c r="Q2300" s="339"/>
    </row>
    <row r="2301" spans="1:17" ht="13.5" customHeight="1">
      <c r="A2301" s="481"/>
      <c r="B2301" s="481"/>
      <c r="C2301" s="481"/>
      <c r="D2301" s="481"/>
      <c r="E2301" s="481"/>
      <c r="F2301" s="339"/>
      <c r="G2301" s="340" t="str">
        <f>IF(ISNUMBER(E2301),E2301/'Bulk DivVar Analysis'!$I$7,"")</f>
        <v/>
      </c>
      <c r="H2301" s="338" t="str">
        <f>IF(ISNUMBER(E2301), IF(G2301&gt;'Bulk DivVar Analysis'!$J$9,"Pass","Fail"),"")</f>
        <v/>
      </c>
      <c r="I2301" s="338" t="str">
        <f t="shared" si="37"/>
        <v/>
      </c>
      <c r="J2301" s="339"/>
      <c r="K2301" s="339"/>
      <c r="L2301" s="339"/>
      <c r="M2301" s="339"/>
      <c r="N2301" s="339"/>
      <c r="O2301" s="339"/>
      <c r="P2301" s="339"/>
      <c r="Q2301" s="339"/>
    </row>
    <row r="2302" spans="1:17" ht="13.5" customHeight="1">
      <c r="A2302" s="481"/>
      <c r="B2302" s="481"/>
      <c r="C2302" s="481"/>
      <c r="D2302" s="481"/>
      <c r="E2302" s="481"/>
      <c r="F2302" s="339"/>
      <c r="G2302" s="340" t="str">
        <f>IF(ISNUMBER(E2302),E2302/'Bulk DivVar Analysis'!$I$7,"")</f>
        <v/>
      </c>
      <c r="H2302" s="338" t="str">
        <f>IF(ISNUMBER(E2302), IF(G2302&gt;'Bulk DivVar Analysis'!$J$9,"Pass","Fail"),"")</f>
        <v/>
      </c>
      <c r="I2302" s="338" t="str">
        <f t="shared" si="37"/>
        <v/>
      </c>
      <c r="J2302" s="339"/>
      <c r="K2302" s="339"/>
      <c r="L2302" s="339"/>
      <c r="M2302" s="339"/>
      <c r="N2302" s="339"/>
      <c r="O2302" s="339"/>
      <c r="P2302" s="339"/>
      <c r="Q2302" s="339"/>
    </row>
    <row r="2303" spans="1:17" ht="13.5" customHeight="1">
      <c r="A2303" s="481"/>
      <c r="B2303" s="481"/>
      <c r="C2303" s="481"/>
      <c r="D2303" s="481"/>
      <c r="E2303" s="481"/>
      <c r="F2303" s="339"/>
      <c r="G2303" s="340" t="str">
        <f>IF(ISNUMBER(E2303),E2303/'Bulk DivVar Analysis'!$I$7,"")</f>
        <v/>
      </c>
      <c r="H2303" s="338" t="str">
        <f>IF(ISNUMBER(E2303), IF(G2303&gt;'Bulk DivVar Analysis'!$J$9,"Pass","Fail"),"")</f>
        <v/>
      </c>
      <c r="I2303" s="338" t="str">
        <f t="shared" si="37"/>
        <v/>
      </c>
      <c r="J2303" s="339"/>
      <c r="K2303" s="339"/>
      <c r="L2303" s="339"/>
      <c r="M2303" s="339"/>
      <c r="N2303" s="339"/>
      <c r="O2303" s="339"/>
      <c r="P2303" s="339"/>
      <c r="Q2303" s="339"/>
    </row>
    <row r="2304" spans="1:17" ht="13.5" customHeight="1">
      <c r="A2304" s="481"/>
      <c r="B2304" s="481"/>
      <c r="C2304" s="481"/>
      <c r="D2304" s="481"/>
      <c r="E2304" s="481"/>
      <c r="F2304" s="339"/>
      <c r="G2304" s="340" t="str">
        <f>IF(ISNUMBER(E2304),E2304/'Bulk DivVar Analysis'!$I$7,"")</f>
        <v/>
      </c>
      <c r="H2304" s="338" t="str">
        <f>IF(ISNUMBER(E2304), IF(G2304&gt;'Bulk DivVar Analysis'!$J$9,"Pass","Fail"),"")</f>
        <v/>
      </c>
      <c r="I2304" s="338" t="str">
        <f t="shared" si="37"/>
        <v/>
      </c>
      <c r="J2304" s="339"/>
      <c r="K2304" s="339"/>
      <c r="L2304" s="339"/>
      <c r="M2304" s="339"/>
      <c r="N2304" s="339"/>
      <c r="O2304" s="339"/>
      <c r="P2304" s="339"/>
      <c r="Q2304" s="339"/>
    </row>
    <row r="2305" spans="1:17" ht="13.5" customHeight="1">
      <c r="A2305" s="481"/>
      <c r="B2305" s="481"/>
      <c r="C2305" s="481"/>
      <c r="D2305" s="481"/>
      <c r="E2305" s="481"/>
      <c r="F2305" s="339"/>
      <c r="G2305" s="340" t="str">
        <f>IF(ISNUMBER(E2305),E2305/'Bulk DivVar Analysis'!$I$7,"")</f>
        <v/>
      </c>
      <c r="H2305" s="338" t="str">
        <f>IF(ISNUMBER(E2305), IF(G2305&gt;'Bulk DivVar Analysis'!$J$9,"Pass","Fail"),"")</f>
        <v/>
      </c>
      <c r="I2305" s="338" t="str">
        <f t="shared" si="37"/>
        <v/>
      </c>
      <c r="J2305" s="339"/>
      <c r="K2305" s="339"/>
      <c r="L2305" s="339"/>
      <c r="M2305" s="339"/>
      <c r="N2305" s="339"/>
      <c r="O2305" s="339"/>
      <c r="P2305" s="339"/>
      <c r="Q2305" s="339"/>
    </row>
    <row r="2306" spans="1:17" ht="13.5" customHeight="1">
      <c r="A2306" s="481"/>
      <c r="B2306" s="481"/>
      <c r="C2306" s="481"/>
      <c r="D2306" s="481"/>
      <c r="E2306" s="481"/>
      <c r="F2306" s="339"/>
      <c r="G2306" s="340" t="str">
        <f>IF(ISNUMBER(E2306),E2306/'Bulk DivVar Analysis'!$I$7,"")</f>
        <v/>
      </c>
      <c r="H2306" s="338" t="str">
        <f>IF(ISNUMBER(E2306), IF(G2306&gt;'Bulk DivVar Analysis'!$J$9,"Pass","Fail"),"")</f>
        <v/>
      </c>
      <c r="I2306" s="338" t="str">
        <f t="shared" si="37"/>
        <v/>
      </c>
      <c r="J2306" s="339"/>
      <c r="K2306" s="339"/>
      <c r="L2306" s="339"/>
      <c r="M2306" s="339"/>
      <c r="N2306" s="339"/>
      <c r="O2306" s="339"/>
      <c r="P2306" s="339"/>
      <c r="Q2306" s="339"/>
    </row>
    <row r="2307" spans="1:17" ht="13.5" customHeight="1">
      <c r="A2307" s="481"/>
      <c r="B2307" s="481"/>
      <c r="C2307" s="481"/>
      <c r="D2307" s="481"/>
      <c r="E2307" s="481"/>
      <c r="F2307" s="339"/>
      <c r="G2307" s="340" t="str">
        <f>IF(ISNUMBER(E2307),E2307/'Bulk DivVar Analysis'!$I$7,"")</f>
        <v/>
      </c>
      <c r="H2307" s="338" t="str">
        <f>IF(ISNUMBER(E2307), IF(G2307&gt;'Bulk DivVar Analysis'!$J$9,"Pass","Fail"),"")</f>
        <v/>
      </c>
      <c r="I2307" s="338" t="str">
        <f t="shared" ref="I2307:I2370" si="38">_xlfn.TEXTJOIN("_",TRUE,B2307,C2307)</f>
        <v/>
      </c>
      <c r="J2307" s="339"/>
      <c r="K2307" s="339"/>
      <c r="L2307" s="339"/>
      <c r="M2307" s="339"/>
      <c r="N2307" s="339"/>
      <c r="O2307" s="339"/>
      <c r="P2307" s="339"/>
      <c r="Q2307" s="339"/>
    </row>
    <row r="2308" spans="1:17" ht="13.5" customHeight="1">
      <c r="A2308" s="481"/>
      <c r="B2308" s="481"/>
      <c r="C2308" s="481"/>
      <c r="D2308" s="481"/>
      <c r="E2308" s="481"/>
      <c r="F2308" s="339"/>
      <c r="G2308" s="340" t="str">
        <f>IF(ISNUMBER(E2308),E2308/'Bulk DivVar Analysis'!$I$7,"")</f>
        <v/>
      </c>
      <c r="H2308" s="338" t="str">
        <f>IF(ISNUMBER(E2308), IF(G2308&gt;'Bulk DivVar Analysis'!$J$9,"Pass","Fail"),"")</f>
        <v/>
      </c>
      <c r="I2308" s="338" t="str">
        <f t="shared" si="38"/>
        <v/>
      </c>
      <c r="J2308" s="339"/>
      <c r="K2308" s="339"/>
      <c r="L2308" s="339"/>
      <c r="M2308" s="339"/>
      <c r="N2308" s="339"/>
      <c r="O2308" s="339"/>
      <c r="P2308" s="339"/>
      <c r="Q2308" s="339"/>
    </row>
    <row r="2309" spans="1:17" ht="13.5" customHeight="1">
      <c r="A2309" s="481"/>
      <c r="B2309" s="481"/>
      <c r="C2309" s="481"/>
      <c r="D2309" s="481"/>
      <c r="E2309" s="481"/>
      <c r="F2309" s="339"/>
      <c r="G2309" s="340" t="str">
        <f>IF(ISNUMBER(E2309),E2309/'Bulk DivVar Analysis'!$I$7,"")</f>
        <v/>
      </c>
      <c r="H2309" s="338" t="str">
        <f>IF(ISNUMBER(E2309), IF(G2309&gt;'Bulk DivVar Analysis'!$J$9,"Pass","Fail"),"")</f>
        <v/>
      </c>
      <c r="I2309" s="338" t="str">
        <f t="shared" si="38"/>
        <v/>
      </c>
      <c r="J2309" s="339"/>
      <c r="K2309" s="339"/>
      <c r="L2309" s="339"/>
      <c r="M2309" s="339"/>
      <c r="N2309" s="339"/>
      <c r="O2309" s="339"/>
      <c r="P2309" s="339"/>
      <c r="Q2309" s="339"/>
    </row>
    <row r="2310" spans="1:17" ht="13.5" customHeight="1">
      <c r="A2310" s="481"/>
      <c r="B2310" s="481"/>
      <c r="C2310" s="481"/>
      <c r="D2310" s="481"/>
      <c r="E2310" s="481"/>
      <c r="F2310" s="339"/>
      <c r="G2310" s="340" t="str">
        <f>IF(ISNUMBER(E2310),E2310/'Bulk DivVar Analysis'!$I$7,"")</f>
        <v/>
      </c>
      <c r="H2310" s="338" t="str">
        <f>IF(ISNUMBER(E2310), IF(G2310&gt;'Bulk DivVar Analysis'!$J$9,"Pass","Fail"),"")</f>
        <v/>
      </c>
      <c r="I2310" s="338" t="str">
        <f t="shared" si="38"/>
        <v/>
      </c>
      <c r="J2310" s="339"/>
      <c r="K2310" s="339"/>
      <c r="L2310" s="339"/>
      <c r="M2310" s="339"/>
      <c r="N2310" s="339"/>
      <c r="O2310" s="339"/>
      <c r="P2310" s="339"/>
      <c r="Q2310" s="339"/>
    </row>
    <row r="2311" spans="1:17" ht="13.5" customHeight="1">
      <c r="A2311" s="481"/>
      <c r="B2311" s="481"/>
      <c r="C2311" s="481"/>
      <c r="D2311" s="481"/>
      <c r="E2311" s="481"/>
      <c r="F2311" s="339"/>
      <c r="G2311" s="340" t="str">
        <f>IF(ISNUMBER(E2311),E2311/'Bulk DivVar Analysis'!$I$7,"")</f>
        <v/>
      </c>
      <c r="H2311" s="338" t="str">
        <f>IF(ISNUMBER(E2311), IF(G2311&gt;'Bulk DivVar Analysis'!$J$9,"Pass","Fail"),"")</f>
        <v/>
      </c>
      <c r="I2311" s="338" t="str">
        <f t="shared" si="38"/>
        <v/>
      </c>
      <c r="J2311" s="339"/>
      <c r="K2311" s="339"/>
      <c r="L2311" s="339"/>
      <c r="M2311" s="339"/>
      <c r="N2311" s="339"/>
      <c r="O2311" s="339"/>
      <c r="P2311" s="339"/>
      <c r="Q2311" s="339"/>
    </row>
    <row r="2312" spans="1:17" ht="13.5" customHeight="1">
      <c r="A2312" s="481"/>
      <c r="B2312" s="481"/>
      <c r="C2312" s="481"/>
      <c r="D2312" s="481"/>
      <c r="E2312" s="481"/>
      <c r="F2312" s="339"/>
      <c r="G2312" s="340" t="str">
        <f>IF(ISNUMBER(E2312),E2312/'Bulk DivVar Analysis'!$I$7,"")</f>
        <v/>
      </c>
      <c r="H2312" s="338" t="str">
        <f>IF(ISNUMBER(E2312), IF(G2312&gt;'Bulk DivVar Analysis'!$J$9,"Pass","Fail"),"")</f>
        <v/>
      </c>
      <c r="I2312" s="338" t="str">
        <f t="shared" si="38"/>
        <v/>
      </c>
      <c r="J2312" s="339"/>
      <c r="K2312" s="339"/>
      <c r="L2312" s="339"/>
      <c r="M2312" s="339"/>
      <c r="N2312" s="339"/>
      <c r="O2312" s="339"/>
      <c r="P2312" s="339"/>
      <c r="Q2312" s="339"/>
    </row>
    <row r="2313" spans="1:17" ht="13.5" customHeight="1">
      <c r="A2313" s="481"/>
      <c r="B2313" s="481"/>
      <c r="C2313" s="481"/>
      <c r="D2313" s="481"/>
      <c r="E2313" s="481"/>
      <c r="F2313" s="339"/>
      <c r="G2313" s="340" t="str">
        <f>IF(ISNUMBER(E2313),E2313/'Bulk DivVar Analysis'!$I$7,"")</f>
        <v/>
      </c>
      <c r="H2313" s="338" t="str">
        <f>IF(ISNUMBER(E2313), IF(G2313&gt;'Bulk DivVar Analysis'!$J$9,"Pass","Fail"),"")</f>
        <v/>
      </c>
      <c r="I2313" s="338" t="str">
        <f t="shared" si="38"/>
        <v/>
      </c>
      <c r="J2313" s="339"/>
      <c r="K2313" s="339"/>
      <c r="L2313" s="339"/>
      <c r="M2313" s="339"/>
      <c r="N2313" s="339"/>
      <c r="O2313" s="339"/>
      <c r="P2313" s="339"/>
      <c r="Q2313" s="339"/>
    </row>
    <row r="2314" spans="1:17" ht="13.5" customHeight="1">
      <c r="A2314" s="481"/>
      <c r="B2314" s="481"/>
      <c r="C2314" s="481"/>
      <c r="D2314" s="481"/>
      <c r="E2314" s="481"/>
      <c r="F2314" s="339"/>
      <c r="G2314" s="340" t="str">
        <f>IF(ISNUMBER(E2314),E2314/'Bulk DivVar Analysis'!$I$7,"")</f>
        <v/>
      </c>
      <c r="H2314" s="338" t="str">
        <f>IF(ISNUMBER(E2314), IF(G2314&gt;'Bulk DivVar Analysis'!$J$9,"Pass","Fail"),"")</f>
        <v/>
      </c>
      <c r="I2314" s="338" t="str">
        <f t="shared" si="38"/>
        <v/>
      </c>
      <c r="J2314" s="339"/>
      <c r="K2314" s="339"/>
      <c r="L2314" s="339"/>
      <c r="M2314" s="339"/>
      <c r="N2314" s="339"/>
      <c r="O2314" s="339"/>
      <c r="P2314" s="339"/>
      <c r="Q2314" s="339"/>
    </row>
    <row r="2315" spans="1:17" ht="13.5" customHeight="1">
      <c r="A2315" s="481"/>
      <c r="B2315" s="481"/>
      <c r="C2315" s="481"/>
      <c r="D2315" s="481"/>
      <c r="E2315" s="481"/>
      <c r="F2315" s="339"/>
      <c r="G2315" s="340" t="str">
        <f>IF(ISNUMBER(E2315),E2315/'Bulk DivVar Analysis'!$I$7,"")</f>
        <v/>
      </c>
      <c r="H2315" s="338" t="str">
        <f>IF(ISNUMBER(E2315), IF(G2315&gt;'Bulk DivVar Analysis'!$J$9,"Pass","Fail"),"")</f>
        <v/>
      </c>
      <c r="I2315" s="338" t="str">
        <f t="shared" si="38"/>
        <v/>
      </c>
      <c r="J2315" s="339"/>
      <c r="K2315" s="339"/>
      <c r="L2315" s="339"/>
      <c r="M2315" s="339"/>
      <c r="N2315" s="339"/>
      <c r="O2315" s="339"/>
      <c r="P2315" s="339"/>
      <c r="Q2315" s="339"/>
    </row>
    <row r="2316" spans="1:17" ht="13.5" customHeight="1">
      <c r="A2316" s="481"/>
      <c r="B2316" s="481"/>
      <c r="C2316" s="481"/>
      <c r="D2316" s="481"/>
      <c r="E2316" s="481"/>
      <c r="F2316" s="339"/>
      <c r="G2316" s="340" t="str">
        <f>IF(ISNUMBER(E2316),E2316/'Bulk DivVar Analysis'!$I$7,"")</f>
        <v/>
      </c>
      <c r="H2316" s="338" t="str">
        <f>IF(ISNUMBER(E2316), IF(G2316&gt;'Bulk DivVar Analysis'!$J$9,"Pass","Fail"),"")</f>
        <v/>
      </c>
      <c r="I2316" s="338" t="str">
        <f t="shared" si="38"/>
        <v/>
      </c>
      <c r="J2316" s="339"/>
      <c r="K2316" s="339"/>
      <c r="L2316" s="339"/>
      <c r="M2316" s="339"/>
      <c r="N2316" s="339"/>
      <c r="O2316" s="339"/>
      <c r="P2316" s="339"/>
      <c r="Q2316" s="339"/>
    </row>
    <row r="2317" spans="1:17" ht="13.5" customHeight="1">
      <c r="A2317" s="481"/>
      <c r="B2317" s="481"/>
      <c r="C2317" s="481"/>
      <c r="D2317" s="481"/>
      <c r="E2317" s="481"/>
      <c r="F2317" s="339"/>
      <c r="G2317" s="340" t="str">
        <f>IF(ISNUMBER(E2317),E2317/'Bulk DivVar Analysis'!$I$7,"")</f>
        <v/>
      </c>
      <c r="H2317" s="338" t="str">
        <f>IF(ISNUMBER(E2317), IF(G2317&gt;'Bulk DivVar Analysis'!$J$9,"Pass","Fail"),"")</f>
        <v/>
      </c>
      <c r="I2317" s="338" t="str">
        <f t="shared" si="38"/>
        <v/>
      </c>
      <c r="J2317" s="339"/>
      <c r="K2317" s="339"/>
      <c r="L2317" s="339"/>
      <c r="M2317" s="339"/>
      <c r="N2317" s="339"/>
      <c r="O2317" s="339"/>
      <c r="P2317" s="339"/>
      <c r="Q2317" s="339"/>
    </row>
    <row r="2318" spans="1:17" ht="13.5" customHeight="1">
      <c r="A2318" s="481"/>
      <c r="B2318" s="481"/>
      <c r="C2318" s="481"/>
      <c r="D2318" s="481"/>
      <c r="E2318" s="481"/>
      <c r="F2318" s="339"/>
      <c r="G2318" s="340" t="str">
        <f>IF(ISNUMBER(E2318),E2318/'Bulk DivVar Analysis'!$I$7,"")</f>
        <v/>
      </c>
      <c r="H2318" s="338" t="str">
        <f>IF(ISNUMBER(E2318), IF(G2318&gt;'Bulk DivVar Analysis'!$J$9,"Pass","Fail"),"")</f>
        <v/>
      </c>
      <c r="I2318" s="338" t="str">
        <f t="shared" si="38"/>
        <v/>
      </c>
      <c r="J2318" s="339"/>
      <c r="K2318" s="339"/>
      <c r="L2318" s="339"/>
      <c r="M2318" s="339"/>
      <c r="N2318" s="339"/>
      <c r="O2318" s="339"/>
      <c r="P2318" s="339"/>
      <c r="Q2318" s="339"/>
    </row>
    <row r="2319" spans="1:17" ht="13.5" customHeight="1">
      <c r="A2319" s="481"/>
      <c r="B2319" s="481"/>
      <c r="C2319" s="481"/>
      <c r="D2319" s="481"/>
      <c r="E2319" s="481"/>
      <c r="F2319" s="339"/>
      <c r="G2319" s="340" t="str">
        <f>IF(ISNUMBER(E2319),E2319/'Bulk DivVar Analysis'!$I$7,"")</f>
        <v/>
      </c>
      <c r="H2319" s="338" t="str">
        <f>IF(ISNUMBER(E2319), IF(G2319&gt;'Bulk DivVar Analysis'!$J$9,"Pass","Fail"),"")</f>
        <v/>
      </c>
      <c r="I2319" s="338" t="str">
        <f t="shared" si="38"/>
        <v/>
      </c>
      <c r="J2319" s="339"/>
      <c r="K2319" s="339"/>
      <c r="L2319" s="339"/>
      <c r="M2319" s="339"/>
      <c r="N2319" s="339"/>
      <c r="O2319" s="339"/>
      <c r="P2319" s="339"/>
      <c r="Q2319" s="339"/>
    </row>
    <row r="2320" spans="1:17" ht="13.5" customHeight="1">
      <c r="A2320" s="481"/>
      <c r="B2320" s="481"/>
      <c r="C2320" s="481"/>
      <c r="D2320" s="481"/>
      <c r="E2320" s="481"/>
      <c r="F2320" s="339"/>
      <c r="G2320" s="340" t="str">
        <f>IF(ISNUMBER(E2320),E2320/'Bulk DivVar Analysis'!$I$7,"")</f>
        <v/>
      </c>
      <c r="H2320" s="338" t="str">
        <f>IF(ISNUMBER(E2320), IF(G2320&gt;'Bulk DivVar Analysis'!$J$9,"Pass","Fail"),"")</f>
        <v/>
      </c>
      <c r="I2320" s="338" t="str">
        <f t="shared" si="38"/>
        <v/>
      </c>
      <c r="J2320" s="339"/>
      <c r="K2320" s="339"/>
      <c r="L2320" s="339"/>
      <c r="M2320" s="339"/>
      <c r="N2320" s="339"/>
      <c r="O2320" s="339"/>
      <c r="P2320" s="339"/>
      <c r="Q2320" s="339"/>
    </row>
    <row r="2321" spans="1:17" ht="13.5" customHeight="1">
      <c r="A2321" s="481"/>
      <c r="B2321" s="481"/>
      <c r="C2321" s="481"/>
      <c r="D2321" s="481"/>
      <c r="E2321" s="481"/>
      <c r="F2321" s="339"/>
      <c r="G2321" s="340" t="str">
        <f>IF(ISNUMBER(E2321),E2321/'Bulk DivVar Analysis'!$I$7,"")</f>
        <v/>
      </c>
      <c r="H2321" s="338" t="str">
        <f>IF(ISNUMBER(E2321), IF(G2321&gt;'Bulk DivVar Analysis'!$J$9,"Pass","Fail"),"")</f>
        <v/>
      </c>
      <c r="I2321" s="338" t="str">
        <f t="shared" si="38"/>
        <v/>
      </c>
      <c r="J2321" s="339"/>
      <c r="K2321" s="339"/>
      <c r="L2321" s="339"/>
      <c r="M2321" s="339"/>
      <c r="N2321" s="339"/>
      <c r="O2321" s="339"/>
      <c r="P2321" s="339"/>
      <c r="Q2321" s="339"/>
    </row>
    <row r="2322" spans="1:17" ht="13.5" customHeight="1">
      <c r="A2322" s="481"/>
      <c r="B2322" s="481"/>
      <c r="C2322" s="481"/>
      <c r="D2322" s="481"/>
      <c r="E2322" s="481"/>
      <c r="F2322" s="339"/>
      <c r="G2322" s="340" t="str">
        <f>IF(ISNUMBER(E2322),E2322/'Bulk DivVar Analysis'!$I$7,"")</f>
        <v/>
      </c>
      <c r="H2322" s="338" t="str">
        <f>IF(ISNUMBER(E2322), IF(G2322&gt;'Bulk DivVar Analysis'!$J$9,"Pass","Fail"),"")</f>
        <v/>
      </c>
      <c r="I2322" s="338" t="str">
        <f t="shared" si="38"/>
        <v/>
      </c>
      <c r="J2322" s="339"/>
      <c r="K2322" s="339"/>
      <c r="L2322" s="339"/>
      <c r="M2322" s="339"/>
      <c r="N2322" s="339"/>
      <c r="O2322" s="339"/>
      <c r="P2322" s="339"/>
      <c r="Q2322" s="339"/>
    </row>
    <row r="2323" spans="1:17" ht="13.5" customHeight="1">
      <c r="A2323" s="481"/>
      <c r="B2323" s="481"/>
      <c r="C2323" s="481"/>
      <c r="D2323" s="481"/>
      <c r="E2323" s="481"/>
      <c r="F2323" s="339"/>
      <c r="G2323" s="340" t="str">
        <f>IF(ISNUMBER(E2323),E2323/'Bulk DivVar Analysis'!$I$7,"")</f>
        <v/>
      </c>
      <c r="H2323" s="338" t="str">
        <f>IF(ISNUMBER(E2323), IF(G2323&gt;'Bulk DivVar Analysis'!$J$9,"Pass","Fail"),"")</f>
        <v/>
      </c>
      <c r="I2323" s="338" t="str">
        <f t="shared" si="38"/>
        <v/>
      </c>
      <c r="J2323" s="339"/>
      <c r="K2323" s="339"/>
      <c r="L2323" s="339"/>
      <c r="M2323" s="339"/>
      <c r="N2323" s="339"/>
      <c r="O2323" s="339"/>
      <c r="P2323" s="339"/>
      <c r="Q2323" s="339"/>
    </row>
    <row r="2324" spans="1:17" ht="13.5" customHeight="1">
      <c r="A2324" s="481"/>
      <c r="B2324" s="481"/>
      <c r="C2324" s="481"/>
      <c r="D2324" s="481"/>
      <c r="E2324" s="481"/>
      <c r="F2324" s="339"/>
      <c r="G2324" s="340" t="str">
        <f>IF(ISNUMBER(E2324),E2324/'Bulk DivVar Analysis'!$I$7,"")</f>
        <v/>
      </c>
      <c r="H2324" s="338" t="str">
        <f>IF(ISNUMBER(E2324), IF(G2324&gt;'Bulk DivVar Analysis'!$J$9,"Pass","Fail"),"")</f>
        <v/>
      </c>
      <c r="I2324" s="338" t="str">
        <f t="shared" si="38"/>
        <v/>
      </c>
      <c r="J2324" s="339"/>
      <c r="K2324" s="339"/>
      <c r="L2324" s="339"/>
      <c r="M2324" s="339"/>
      <c r="N2324" s="339"/>
      <c r="O2324" s="339"/>
      <c r="P2324" s="339"/>
      <c r="Q2324" s="339"/>
    </row>
    <row r="2325" spans="1:17" ht="13.5" customHeight="1">
      <c r="A2325" s="481"/>
      <c r="B2325" s="481"/>
      <c r="C2325" s="481"/>
      <c r="D2325" s="481"/>
      <c r="E2325" s="481"/>
      <c r="F2325" s="339"/>
      <c r="G2325" s="340" t="str">
        <f>IF(ISNUMBER(E2325),E2325/'Bulk DivVar Analysis'!$I$7,"")</f>
        <v/>
      </c>
      <c r="H2325" s="338" t="str">
        <f>IF(ISNUMBER(E2325), IF(G2325&gt;'Bulk DivVar Analysis'!$J$9,"Pass","Fail"),"")</f>
        <v/>
      </c>
      <c r="I2325" s="338" t="str">
        <f t="shared" si="38"/>
        <v/>
      </c>
      <c r="J2325" s="339"/>
      <c r="K2325" s="339"/>
      <c r="L2325" s="339"/>
      <c r="M2325" s="339"/>
      <c r="N2325" s="339"/>
      <c r="O2325" s="339"/>
      <c r="P2325" s="339"/>
      <c r="Q2325" s="339"/>
    </row>
    <row r="2326" spans="1:17" ht="13.5" customHeight="1">
      <c r="A2326" s="481"/>
      <c r="B2326" s="481"/>
      <c r="C2326" s="481"/>
      <c r="D2326" s="481"/>
      <c r="E2326" s="481"/>
      <c r="F2326" s="339"/>
      <c r="G2326" s="340" t="str">
        <f>IF(ISNUMBER(E2326),E2326/'Bulk DivVar Analysis'!$I$7,"")</f>
        <v/>
      </c>
      <c r="H2326" s="338" t="str">
        <f>IF(ISNUMBER(E2326), IF(G2326&gt;'Bulk DivVar Analysis'!$J$9,"Pass","Fail"),"")</f>
        <v/>
      </c>
      <c r="I2326" s="338" t="str">
        <f t="shared" si="38"/>
        <v/>
      </c>
      <c r="J2326" s="339"/>
      <c r="K2326" s="339"/>
      <c r="L2326" s="339"/>
      <c r="M2326" s="339"/>
      <c r="N2326" s="339"/>
      <c r="O2326" s="339"/>
      <c r="P2326" s="339"/>
      <c r="Q2326" s="339"/>
    </row>
    <row r="2327" spans="1:17" ht="13.5" customHeight="1">
      <c r="A2327" s="481"/>
      <c r="B2327" s="481"/>
      <c r="C2327" s="481"/>
      <c r="D2327" s="481"/>
      <c r="E2327" s="481"/>
      <c r="F2327" s="339"/>
      <c r="G2327" s="340" t="str">
        <f>IF(ISNUMBER(E2327),E2327/'Bulk DivVar Analysis'!$I$7,"")</f>
        <v/>
      </c>
      <c r="H2327" s="338" t="str">
        <f>IF(ISNUMBER(E2327), IF(G2327&gt;'Bulk DivVar Analysis'!$J$9,"Pass","Fail"),"")</f>
        <v/>
      </c>
      <c r="I2327" s="338" t="str">
        <f t="shared" si="38"/>
        <v/>
      </c>
      <c r="J2327" s="339"/>
      <c r="K2327" s="339"/>
      <c r="L2327" s="339"/>
      <c r="M2327" s="339"/>
      <c r="N2327" s="339"/>
      <c r="O2327" s="339"/>
      <c r="P2327" s="339"/>
      <c r="Q2327" s="339"/>
    </row>
    <row r="2328" spans="1:17" ht="13.5" customHeight="1">
      <c r="A2328" s="481"/>
      <c r="B2328" s="481"/>
      <c r="C2328" s="481"/>
      <c r="D2328" s="481"/>
      <c r="E2328" s="481"/>
      <c r="F2328" s="339"/>
      <c r="G2328" s="340" t="str">
        <f>IF(ISNUMBER(E2328),E2328/'Bulk DivVar Analysis'!$I$7,"")</f>
        <v/>
      </c>
      <c r="H2328" s="338" t="str">
        <f>IF(ISNUMBER(E2328), IF(G2328&gt;'Bulk DivVar Analysis'!$J$9,"Pass","Fail"),"")</f>
        <v/>
      </c>
      <c r="I2328" s="338" t="str">
        <f t="shared" si="38"/>
        <v/>
      </c>
      <c r="J2328" s="339"/>
      <c r="K2328" s="339"/>
      <c r="L2328" s="339"/>
      <c r="M2328" s="339"/>
      <c r="N2328" s="339"/>
      <c r="O2328" s="339"/>
      <c r="P2328" s="339"/>
      <c r="Q2328" s="339"/>
    </row>
    <row r="2329" spans="1:17" ht="13.5" customHeight="1">
      <c r="A2329" s="481"/>
      <c r="B2329" s="481"/>
      <c r="C2329" s="481"/>
      <c r="D2329" s="481"/>
      <c r="E2329" s="481"/>
      <c r="F2329" s="339"/>
      <c r="G2329" s="340" t="str">
        <f>IF(ISNUMBER(E2329),E2329/'Bulk DivVar Analysis'!$I$7,"")</f>
        <v/>
      </c>
      <c r="H2329" s="338" t="str">
        <f>IF(ISNUMBER(E2329), IF(G2329&gt;'Bulk DivVar Analysis'!$J$9,"Pass","Fail"),"")</f>
        <v/>
      </c>
      <c r="I2329" s="338" t="str">
        <f t="shared" si="38"/>
        <v/>
      </c>
      <c r="J2329" s="339"/>
      <c r="K2329" s="339"/>
      <c r="L2329" s="339"/>
      <c r="M2329" s="339"/>
      <c r="N2329" s="339"/>
      <c r="O2329" s="339"/>
      <c r="P2329" s="339"/>
      <c r="Q2329" s="339"/>
    </row>
    <row r="2330" spans="1:17" ht="13.5" customHeight="1">
      <c r="A2330" s="481"/>
      <c r="B2330" s="481"/>
      <c r="C2330" s="481"/>
      <c r="D2330" s="481"/>
      <c r="E2330" s="481"/>
      <c r="F2330" s="339"/>
      <c r="G2330" s="340" t="str">
        <f>IF(ISNUMBER(E2330),E2330/'Bulk DivVar Analysis'!$I$7,"")</f>
        <v/>
      </c>
      <c r="H2330" s="338" t="str">
        <f>IF(ISNUMBER(E2330), IF(G2330&gt;'Bulk DivVar Analysis'!$J$9,"Pass","Fail"),"")</f>
        <v/>
      </c>
      <c r="I2330" s="338" t="str">
        <f t="shared" si="38"/>
        <v/>
      </c>
      <c r="J2330" s="339"/>
      <c r="K2330" s="339"/>
      <c r="L2330" s="339"/>
      <c r="M2330" s="339"/>
      <c r="N2330" s="339"/>
      <c r="O2330" s="339"/>
      <c r="P2330" s="339"/>
      <c r="Q2330" s="339"/>
    </row>
    <row r="2331" spans="1:17" ht="13.5" customHeight="1">
      <c r="A2331" s="481"/>
      <c r="B2331" s="481"/>
      <c r="C2331" s="481"/>
      <c r="D2331" s="481"/>
      <c r="E2331" s="481"/>
      <c r="F2331" s="339"/>
      <c r="G2331" s="340" t="str">
        <f>IF(ISNUMBER(E2331),E2331/'Bulk DivVar Analysis'!$I$7,"")</f>
        <v/>
      </c>
      <c r="H2331" s="338" t="str">
        <f>IF(ISNUMBER(E2331), IF(G2331&gt;'Bulk DivVar Analysis'!$J$9,"Pass","Fail"),"")</f>
        <v/>
      </c>
      <c r="I2331" s="338" t="str">
        <f t="shared" si="38"/>
        <v/>
      </c>
      <c r="J2331" s="339"/>
      <c r="K2331" s="339"/>
      <c r="L2331" s="339"/>
      <c r="M2331" s="339"/>
      <c r="N2331" s="339"/>
      <c r="O2331" s="339"/>
      <c r="P2331" s="339"/>
      <c r="Q2331" s="339"/>
    </row>
    <row r="2332" spans="1:17" ht="13.5" customHeight="1">
      <c r="A2332" s="481"/>
      <c r="B2332" s="481"/>
      <c r="C2332" s="481"/>
      <c r="D2332" s="481"/>
      <c r="E2332" s="481"/>
      <c r="F2332" s="339"/>
      <c r="G2332" s="340" t="str">
        <f>IF(ISNUMBER(E2332),E2332/'Bulk DivVar Analysis'!$I$7,"")</f>
        <v/>
      </c>
      <c r="H2332" s="338" t="str">
        <f>IF(ISNUMBER(E2332), IF(G2332&gt;'Bulk DivVar Analysis'!$J$9,"Pass","Fail"),"")</f>
        <v/>
      </c>
      <c r="I2332" s="338" t="str">
        <f t="shared" si="38"/>
        <v/>
      </c>
      <c r="J2332" s="339"/>
      <c r="K2332" s="339"/>
      <c r="L2332" s="339"/>
      <c r="M2332" s="339"/>
      <c r="N2332" s="339"/>
      <c r="O2332" s="339"/>
      <c r="P2332" s="339"/>
      <c r="Q2332" s="339"/>
    </row>
    <row r="2333" spans="1:17" ht="13.5" customHeight="1">
      <c r="A2333" s="481"/>
      <c r="B2333" s="481"/>
      <c r="C2333" s="481"/>
      <c r="D2333" s="481"/>
      <c r="E2333" s="481"/>
      <c r="F2333" s="339"/>
      <c r="G2333" s="340" t="str">
        <f>IF(ISNUMBER(E2333),E2333/'Bulk DivVar Analysis'!$I$7,"")</f>
        <v/>
      </c>
      <c r="H2333" s="338" t="str">
        <f>IF(ISNUMBER(E2333), IF(G2333&gt;'Bulk DivVar Analysis'!$J$9,"Pass","Fail"),"")</f>
        <v/>
      </c>
      <c r="I2333" s="338" t="str">
        <f t="shared" si="38"/>
        <v/>
      </c>
      <c r="J2333" s="339"/>
      <c r="K2333" s="339"/>
      <c r="L2333" s="339"/>
      <c r="M2333" s="339"/>
      <c r="N2333" s="339"/>
      <c r="O2333" s="339"/>
      <c r="P2333" s="339"/>
      <c r="Q2333" s="339"/>
    </row>
    <row r="2334" spans="1:17" ht="13.5" customHeight="1">
      <c r="A2334" s="481"/>
      <c r="B2334" s="481"/>
      <c r="C2334" s="481"/>
      <c r="D2334" s="481"/>
      <c r="E2334" s="481"/>
      <c r="F2334" s="339"/>
      <c r="G2334" s="340" t="str">
        <f>IF(ISNUMBER(E2334),E2334/'Bulk DivVar Analysis'!$I$7,"")</f>
        <v/>
      </c>
      <c r="H2334" s="338" t="str">
        <f>IF(ISNUMBER(E2334), IF(G2334&gt;'Bulk DivVar Analysis'!$J$9,"Pass","Fail"),"")</f>
        <v/>
      </c>
      <c r="I2334" s="338" t="str">
        <f t="shared" si="38"/>
        <v/>
      </c>
      <c r="J2334" s="339"/>
      <c r="K2334" s="339"/>
      <c r="L2334" s="339"/>
      <c r="M2334" s="339"/>
      <c r="N2334" s="339"/>
      <c r="O2334" s="339"/>
      <c r="P2334" s="339"/>
      <c r="Q2334" s="339"/>
    </row>
    <row r="2335" spans="1:17" ht="13.5" customHeight="1">
      <c r="A2335" s="481"/>
      <c r="B2335" s="481"/>
      <c r="C2335" s="481"/>
      <c r="D2335" s="481"/>
      <c r="E2335" s="481"/>
      <c r="F2335" s="339"/>
      <c r="G2335" s="340" t="str">
        <f>IF(ISNUMBER(E2335),E2335/'Bulk DivVar Analysis'!$I$7,"")</f>
        <v/>
      </c>
      <c r="H2335" s="338" t="str">
        <f>IF(ISNUMBER(E2335), IF(G2335&gt;'Bulk DivVar Analysis'!$J$9,"Pass","Fail"),"")</f>
        <v/>
      </c>
      <c r="I2335" s="338" t="str">
        <f t="shared" si="38"/>
        <v/>
      </c>
      <c r="J2335" s="339"/>
      <c r="K2335" s="339"/>
      <c r="L2335" s="339"/>
      <c r="M2335" s="339"/>
      <c r="N2335" s="339"/>
      <c r="O2335" s="339"/>
      <c r="P2335" s="339"/>
      <c r="Q2335" s="339"/>
    </row>
    <row r="2336" spans="1:17" ht="13.5" customHeight="1">
      <c r="A2336" s="481"/>
      <c r="B2336" s="481"/>
      <c r="C2336" s="481"/>
      <c r="D2336" s="481"/>
      <c r="E2336" s="481"/>
      <c r="F2336" s="339"/>
      <c r="G2336" s="340" t="str">
        <f>IF(ISNUMBER(E2336),E2336/'Bulk DivVar Analysis'!$I$7,"")</f>
        <v/>
      </c>
      <c r="H2336" s="338" t="str">
        <f>IF(ISNUMBER(E2336), IF(G2336&gt;'Bulk DivVar Analysis'!$J$9,"Pass","Fail"),"")</f>
        <v/>
      </c>
      <c r="I2336" s="338" t="str">
        <f t="shared" si="38"/>
        <v/>
      </c>
      <c r="J2336" s="339"/>
      <c r="K2336" s="339"/>
      <c r="L2336" s="339"/>
      <c r="M2336" s="339"/>
      <c r="N2336" s="339"/>
      <c r="O2336" s="339"/>
      <c r="P2336" s="339"/>
      <c r="Q2336" s="339"/>
    </row>
    <row r="2337" spans="1:17" ht="13.5" customHeight="1">
      <c r="A2337" s="481"/>
      <c r="B2337" s="481"/>
      <c r="C2337" s="481"/>
      <c r="D2337" s="481"/>
      <c r="E2337" s="481"/>
      <c r="F2337" s="339"/>
      <c r="G2337" s="340" t="str">
        <f>IF(ISNUMBER(E2337),E2337/'Bulk DivVar Analysis'!$I$7,"")</f>
        <v/>
      </c>
      <c r="H2337" s="338" t="str">
        <f>IF(ISNUMBER(E2337), IF(G2337&gt;'Bulk DivVar Analysis'!$J$9,"Pass","Fail"),"")</f>
        <v/>
      </c>
      <c r="I2337" s="338" t="str">
        <f t="shared" si="38"/>
        <v/>
      </c>
      <c r="J2337" s="339"/>
      <c r="K2337" s="339"/>
      <c r="L2337" s="339"/>
      <c r="M2337" s="339"/>
      <c r="N2337" s="339"/>
      <c r="O2337" s="339"/>
      <c r="P2337" s="339"/>
      <c r="Q2337" s="339"/>
    </row>
    <row r="2338" spans="1:17" ht="13.5" customHeight="1">
      <c r="A2338" s="481"/>
      <c r="B2338" s="481"/>
      <c r="C2338" s="481"/>
      <c r="D2338" s="481"/>
      <c r="E2338" s="481"/>
      <c r="F2338" s="339"/>
      <c r="G2338" s="340" t="str">
        <f>IF(ISNUMBER(E2338),E2338/'Bulk DivVar Analysis'!$I$7,"")</f>
        <v/>
      </c>
      <c r="H2338" s="338" t="str">
        <f>IF(ISNUMBER(E2338), IF(G2338&gt;'Bulk DivVar Analysis'!$J$9,"Pass","Fail"),"")</f>
        <v/>
      </c>
      <c r="I2338" s="338" t="str">
        <f t="shared" si="38"/>
        <v/>
      </c>
      <c r="J2338" s="339"/>
      <c r="K2338" s="339"/>
      <c r="L2338" s="339"/>
      <c r="M2338" s="339"/>
      <c r="N2338" s="339"/>
      <c r="O2338" s="339"/>
      <c r="P2338" s="339"/>
      <c r="Q2338" s="339"/>
    </row>
    <row r="2339" spans="1:17" ht="13.5" customHeight="1">
      <c r="A2339" s="481"/>
      <c r="B2339" s="481"/>
      <c r="C2339" s="481"/>
      <c r="D2339" s="481"/>
      <c r="E2339" s="481"/>
      <c r="F2339" s="339"/>
      <c r="G2339" s="340" t="str">
        <f>IF(ISNUMBER(E2339),E2339/'Bulk DivVar Analysis'!$I$7,"")</f>
        <v/>
      </c>
      <c r="H2339" s="338" t="str">
        <f>IF(ISNUMBER(E2339), IF(G2339&gt;'Bulk DivVar Analysis'!$J$9,"Pass","Fail"),"")</f>
        <v/>
      </c>
      <c r="I2339" s="338" t="str">
        <f t="shared" si="38"/>
        <v/>
      </c>
      <c r="J2339" s="339"/>
      <c r="K2339" s="339"/>
      <c r="L2339" s="339"/>
      <c r="M2339" s="339"/>
      <c r="N2339" s="339"/>
      <c r="O2339" s="339"/>
      <c r="P2339" s="339"/>
      <c r="Q2339" s="339"/>
    </row>
    <row r="2340" spans="1:17" ht="13.5" customHeight="1">
      <c r="A2340" s="481"/>
      <c r="B2340" s="481"/>
      <c r="C2340" s="481"/>
      <c r="D2340" s="481"/>
      <c r="E2340" s="481"/>
      <c r="F2340" s="339"/>
      <c r="G2340" s="340" t="str">
        <f>IF(ISNUMBER(E2340),E2340/'Bulk DivVar Analysis'!$I$7,"")</f>
        <v/>
      </c>
      <c r="H2340" s="338" t="str">
        <f>IF(ISNUMBER(E2340), IF(G2340&gt;'Bulk DivVar Analysis'!$J$9,"Pass","Fail"),"")</f>
        <v/>
      </c>
      <c r="I2340" s="338" t="str">
        <f t="shared" si="38"/>
        <v/>
      </c>
      <c r="J2340" s="339"/>
      <c r="K2340" s="339"/>
      <c r="L2340" s="339"/>
      <c r="M2340" s="339"/>
      <c r="N2340" s="339"/>
      <c r="O2340" s="339"/>
      <c r="P2340" s="339"/>
      <c r="Q2340" s="339"/>
    </row>
    <row r="2341" spans="1:17" ht="13.5" customHeight="1">
      <c r="A2341" s="481"/>
      <c r="B2341" s="481"/>
      <c r="C2341" s="481"/>
      <c r="D2341" s="481"/>
      <c r="E2341" s="481"/>
      <c r="F2341" s="339"/>
      <c r="G2341" s="340" t="str">
        <f>IF(ISNUMBER(E2341),E2341/'Bulk DivVar Analysis'!$I$7,"")</f>
        <v/>
      </c>
      <c r="H2341" s="338" t="str">
        <f>IF(ISNUMBER(E2341), IF(G2341&gt;'Bulk DivVar Analysis'!$J$9,"Pass","Fail"),"")</f>
        <v/>
      </c>
      <c r="I2341" s="338" t="str">
        <f t="shared" si="38"/>
        <v/>
      </c>
      <c r="J2341" s="339"/>
      <c r="K2341" s="339"/>
      <c r="L2341" s="339"/>
      <c r="M2341" s="339"/>
      <c r="N2341" s="339"/>
      <c r="O2341" s="339"/>
      <c r="P2341" s="339"/>
      <c r="Q2341" s="339"/>
    </row>
    <row r="2342" spans="1:17" ht="13.5" customHeight="1">
      <c r="A2342" s="481"/>
      <c r="B2342" s="481"/>
      <c r="C2342" s="481"/>
      <c r="D2342" s="481"/>
      <c r="E2342" s="481"/>
      <c r="F2342" s="339"/>
      <c r="G2342" s="340" t="str">
        <f>IF(ISNUMBER(E2342),E2342/'Bulk DivVar Analysis'!$I$7,"")</f>
        <v/>
      </c>
      <c r="H2342" s="338" t="str">
        <f>IF(ISNUMBER(E2342), IF(G2342&gt;'Bulk DivVar Analysis'!$J$9,"Pass","Fail"),"")</f>
        <v/>
      </c>
      <c r="I2342" s="338" t="str">
        <f t="shared" si="38"/>
        <v/>
      </c>
      <c r="J2342" s="339"/>
      <c r="K2342" s="339"/>
      <c r="L2342" s="339"/>
      <c r="M2342" s="339"/>
      <c r="N2342" s="339"/>
      <c r="O2342" s="339"/>
      <c r="P2342" s="339"/>
      <c r="Q2342" s="339"/>
    </row>
    <row r="2343" spans="1:17" ht="13.5" customHeight="1">
      <c r="A2343" s="481"/>
      <c r="B2343" s="481"/>
      <c r="C2343" s="481"/>
      <c r="D2343" s="481"/>
      <c r="E2343" s="481"/>
      <c r="F2343" s="339"/>
      <c r="G2343" s="340" t="str">
        <f>IF(ISNUMBER(E2343),E2343/'Bulk DivVar Analysis'!$I$7,"")</f>
        <v/>
      </c>
      <c r="H2343" s="338" t="str">
        <f>IF(ISNUMBER(E2343), IF(G2343&gt;'Bulk DivVar Analysis'!$J$9,"Pass","Fail"),"")</f>
        <v/>
      </c>
      <c r="I2343" s="338" t="str">
        <f t="shared" si="38"/>
        <v/>
      </c>
      <c r="J2343" s="339"/>
      <c r="K2343" s="339"/>
      <c r="L2343" s="339"/>
      <c r="M2343" s="339"/>
      <c r="N2343" s="339"/>
      <c r="O2343" s="339"/>
      <c r="P2343" s="339"/>
      <c r="Q2343" s="339"/>
    </row>
    <row r="2344" spans="1:17" ht="13.5" customHeight="1">
      <c r="A2344" s="481"/>
      <c r="B2344" s="481"/>
      <c r="C2344" s="481"/>
      <c r="D2344" s="481"/>
      <c r="E2344" s="481"/>
      <c r="F2344" s="339"/>
      <c r="G2344" s="340" t="str">
        <f>IF(ISNUMBER(E2344),E2344/'Bulk DivVar Analysis'!$I$7,"")</f>
        <v/>
      </c>
      <c r="H2344" s="338" t="str">
        <f>IF(ISNUMBER(E2344), IF(G2344&gt;'Bulk DivVar Analysis'!$J$9,"Pass","Fail"),"")</f>
        <v/>
      </c>
      <c r="I2344" s="338" t="str">
        <f t="shared" si="38"/>
        <v/>
      </c>
      <c r="J2344" s="339"/>
      <c r="K2344" s="339"/>
      <c r="L2344" s="339"/>
      <c r="M2344" s="339"/>
      <c r="N2344" s="339"/>
      <c r="O2344" s="339"/>
      <c r="P2344" s="339"/>
      <c r="Q2344" s="339"/>
    </row>
    <row r="2345" spans="1:17" ht="13.5" customHeight="1">
      <c r="A2345" s="481"/>
      <c r="B2345" s="481"/>
      <c r="C2345" s="481"/>
      <c r="D2345" s="481"/>
      <c r="E2345" s="481"/>
      <c r="F2345" s="339"/>
      <c r="G2345" s="340" t="str">
        <f>IF(ISNUMBER(E2345),E2345/'Bulk DivVar Analysis'!$I$7,"")</f>
        <v/>
      </c>
      <c r="H2345" s="338" t="str">
        <f>IF(ISNUMBER(E2345), IF(G2345&gt;'Bulk DivVar Analysis'!$J$9,"Pass","Fail"),"")</f>
        <v/>
      </c>
      <c r="I2345" s="338" t="str">
        <f t="shared" si="38"/>
        <v/>
      </c>
      <c r="J2345" s="339"/>
      <c r="K2345" s="339"/>
      <c r="L2345" s="339"/>
      <c r="M2345" s="339"/>
      <c r="N2345" s="339"/>
      <c r="O2345" s="339"/>
      <c r="P2345" s="339"/>
      <c r="Q2345" s="339"/>
    </row>
    <row r="2346" spans="1:17" ht="13.5" customHeight="1">
      <c r="A2346" s="481"/>
      <c r="B2346" s="481"/>
      <c r="C2346" s="481"/>
      <c r="D2346" s="481"/>
      <c r="E2346" s="481"/>
      <c r="F2346" s="339"/>
      <c r="G2346" s="340" t="str">
        <f>IF(ISNUMBER(E2346),E2346/'Bulk DivVar Analysis'!$I$7,"")</f>
        <v/>
      </c>
      <c r="H2346" s="338" t="str">
        <f>IF(ISNUMBER(E2346), IF(G2346&gt;'Bulk DivVar Analysis'!$J$9,"Pass","Fail"),"")</f>
        <v/>
      </c>
      <c r="I2346" s="338" t="str">
        <f t="shared" si="38"/>
        <v/>
      </c>
      <c r="J2346" s="339"/>
      <c r="K2346" s="339"/>
      <c r="L2346" s="339"/>
      <c r="M2346" s="339"/>
      <c r="N2346" s="339"/>
      <c r="O2346" s="339"/>
      <c r="P2346" s="339"/>
      <c r="Q2346" s="339"/>
    </row>
    <row r="2347" spans="1:17" ht="13.5" customHeight="1">
      <c r="A2347" s="481"/>
      <c r="B2347" s="481"/>
      <c r="C2347" s="481"/>
      <c r="D2347" s="481"/>
      <c r="E2347" s="481"/>
      <c r="F2347" s="339"/>
      <c r="G2347" s="340" t="str">
        <f>IF(ISNUMBER(E2347),E2347/'Bulk DivVar Analysis'!$I$7,"")</f>
        <v/>
      </c>
      <c r="H2347" s="338" t="str">
        <f>IF(ISNUMBER(E2347), IF(G2347&gt;'Bulk DivVar Analysis'!$J$9,"Pass","Fail"),"")</f>
        <v/>
      </c>
      <c r="I2347" s="338" t="str">
        <f t="shared" si="38"/>
        <v/>
      </c>
      <c r="J2347" s="339"/>
      <c r="K2347" s="339"/>
      <c r="L2347" s="339"/>
      <c r="M2347" s="339"/>
      <c r="N2347" s="339"/>
      <c r="O2347" s="339"/>
      <c r="P2347" s="339"/>
      <c r="Q2347" s="339"/>
    </row>
    <row r="2348" spans="1:17" ht="13.5" customHeight="1">
      <c r="A2348" s="481"/>
      <c r="B2348" s="481"/>
      <c r="C2348" s="481"/>
      <c r="D2348" s="481"/>
      <c r="E2348" s="481"/>
      <c r="F2348" s="339"/>
      <c r="G2348" s="340" t="str">
        <f>IF(ISNUMBER(E2348),E2348/'Bulk DivVar Analysis'!$I$7,"")</f>
        <v/>
      </c>
      <c r="H2348" s="338" t="str">
        <f>IF(ISNUMBER(E2348), IF(G2348&gt;'Bulk DivVar Analysis'!$J$9,"Pass","Fail"),"")</f>
        <v/>
      </c>
      <c r="I2348" s="338" t="str">
        <f t="shared" si="38"/>
        <v/>
      </c>
      <c r="J2348" s="339"/>
      <c r="K2348" s="339"/>
      <c r="L2348" s="339"/>
      <c r="M2348" s="339"/>
      <c r="N2348" s="339"/>
      <c r="O2348" s="339"/>
      <c r="P2348" s="339"/>
      <c r="Q2348" s="339"/>
    </row>
    <row r="2349" spans="1:17" ht="13.5" customHeight="1">
      <c r="A2349" s="481"/>
      <c r="B2349" s="481"/>
      <c r="C2349" s="481"/>
      <c r="D2349" s="481"/>
      <c r="E2349" s="481"/>
      <c r="F2349" s="339"/>
      <c r="G2349" s="340" t="str">
        <f>IF(ISNUMBER(E2349),E2349/'Bulk DivVar Analysis'!$I$7,"")</f>
        <v/>
      </c>
      <c r="H2349" s="338" t="str">
        <f>IF(ISNUMBER(E2349), IF(G2349&gt;'Bulk DivVar Analysis'!$J$9,"Pass","Fail"),"")</f>
        <v/>
      </c>
      <c r="I2349" s="338" t="str">
        <f t="shared" si="38"/>
        <v/>
      </c>
      <c r="J2349" s="339"/>
      <c r="K2349" s="339"/>
      <c r="L2349" s="339"/>
      <c r="M2349" s="339"/>
      <c r="N2349" s="339"/>
      <c r="O2349" s="339"/>
      <c r="P2349" s="339"/>
      <c r="Q2349" s="339"/>
    </row>
    <row r="2350" spans="1:17" ht="13.5" customHeight="1">
      <c r="A2350" s="481"/>
      <c r="B2350" s="481"/>
      <c r="C2350" s="481"/>
      <c r="D2350" s="481"/>
      <c r="E2350" s="481"/>
      <c r="F2350" s="339"/>
      <c r="G2350" s="340" t="str">
        <f>IF(ISNUMBER(E2350),E2350/'Bulk DivVar Analysis'!$I$7,"")</f>
        <v/>
      </c>
      <c r="H2350" s="338" t="str">
        <f>IF(ISNUMBER(E2350), IF(G2350&gt;'Bulk DivVar Analysis'!$J$9,"Pass","Fail"),"")</f>
        <v/>
      </c>
      <c r="I2350" s="338" t="str">
        <f t="shared" si="38"/>
        <v/>
      </c>
      <c r="J2350" s="339"/>
      <c r="K2350" s="339"/>
      <c r="L2350" s="339"/>
      <c r="M2350" s="339"/>
      <c r="N2350" s="339"/>
      <c r="O2350" s="339"/>
      <c r="P2350" s="339"/>
      <c r="Q2350" s="339"/>
    </row>
    <row r="2351" spans="1:17" ht="13.5" customHeight="1">
      <c r="A2351" s="481"/>
      <c r="B2351" s="481"/>
      <c r="C2351" s="481"/>
      <c r="D2351" s="481"/>
      <c r="E2351" s="481"/>
      <c r="F2351" s="339"/>
      <c r="G2351" s="340" t="str">
        <f>IF(ISNUMBER(E2351),E2351/'Bulk DivVar Analysis'!$I$7,"")</f>
        <v/>
      </c>
      <c r="H2351" s="338" t="str">
        <f>IF(ISNUMBER(E2351), IF(G2351&gt;'Bulk DivVar Analysis'!$J$9,"Pass","Fail"),"")</f>
        <v/>
      </c>
      <c r="I2351" s="338" t="str">
        <f t="shared" si="38"/>
        <v/>
      </c>
      <c r="J2351" s="339"/>
      <c r="K2351" s="339"/>
      <c r="L2351" s="339"/>
      <c r="M2351" s="339"/>
      <c r="N2351" s="339"/>
      <c r="O2351" s="339"/>
      <c r="P2351" s="339"/>
      <c r="Q2351" s="339"/>
    </row>
    <row r="2352" spans="1:17" ht="13.5" customHeight="1">
      <c r="A2352" s="481"/>
      <c r="B2352" s="481"/>
      <c r="C2352" s="481"/>
      <c r="D2352" s="481"/>
      <c r="E2352" s="481"/>
      <c r="F2352" s="339"/>
      <c r="G2352" s="340" t="str">
        <f>IF(ISNUMBER(E2352),E2352/'Bulk DivVar Analysis'!$I$7,"")</f>
        <v/>
      </c>
      <c r="H2352" s="338" t="str">
        <f>IF(ISNUMBER(E2352), IF(G2352&gt;'Bulk DivVar Analysis'!$J$9,"Pass","Fail"),"")</f>
        <v/>
      </c>
      <c r="I2352" s="338" t="str">
        <f t="shared" si="38"/>
        <v/>
      </c>
      <c r="J2352" s="339"/>
      <c r="K2352" s="339"/>
      <c r="L2352" s="339"/>
      <c r="M2352" s="339"/>
      <c r="N2352" s="339"/>
      <c r="O2352" s="339"/>
      <c r="P2352" s="339"/>
      <c r="Q2352" s="339"/>
    </row>
    <row r="2353" spans="1:17" ht="13.5" customHeight="1">
      <c r="A2353" s="481"/>
      <c r="B2353" s="481"/>
      <c r="C2353" s="481"/>
      <c r="D2353" s="481"/>
      <c r="E2353" s="481"/>
      <c r="F2353" s="339"/>
      <c r="G2353" s="340" t="str">
        <f>IF(ISNUMBER(E2353),E2353/'Bulk DivVar Analysis'!$I$7,"")</f>
        <v/>
      </c>
      <c r="H2353" s="338" t="str">
        <f>IF(ISNUMBER(E2353), IF(G2353&gt;'Bulk DivVar Analysis'!$J$9,"Pass","Fail"),"")</f>
        <v/>
      </c>
      <c r="I2353" s="338" t="str">
        <f t="shared" si="38"/>
        <v/>
      </c>
      <c r="J2353" s="339"/>
      <c r="K2353" s="339"/>
      <c r="L2353" s="339"/>
      <c r="M2353" s="339"/>
      <c r="N2353" s="339"/>
      <c r="O2353" s="339"/>
      <c r="P2353" s="339"/>
      <c r="Q2353" s="339"/>
    </row>
    <row r="2354" spans="1:17" ht="13.5" customHeight="1">
      <c r="A2354" s="481"/>
      <c r="B2354" s="481"/>
      <c r="C2354" s="481"/>
      <c r="D2354" s="481"/>
      <c r="E2354" s="481"/>
      <c r="F2354" s="339"/>
      <c r="G2354" s="340" t="str">
        <f>IF(ISNUMBER(E2354),E2354/'Bulk DivVar Analysis'!$I$7,"")</f>
        <v/>
      </c>
      <c r="H2354" s="338" t="str">
        <f>IF(ISNUMBER(E2354), IF(G2354&gt;'Bulk DivVar Analysis'!$J$9,"Pass","Fail"),"")</f>
        <v/>
      </c>
      <c r="I2354" s="338" t="str">
        <f t="shared" si="38"/>
        <v/>
      </c>
      <c r="J2354" s="339"/>
      <c r="K2354" s="339"/>
      <c r="L2354" s="339"/>
      <c r="M2354" s="339"/>
      <c r="N2354" s="339"/>
      <c r="O2354" s="339"/>
      <c r="P2354" s="339"/>
      <c r="Q2354" s="339"/>
    </row>
    <row r="2355" spans="1:17" ht="13.5" customHeight="1">
      <c r="A2355" s="481"/>
      <c r="B2355" s="481"/>
      <c r="C2355" s="481"/>
      <c r="D2355" s="481"/>
      <c r="E2355" s="481"/>
      <c r="F2355" s="339"/>
      <c r="G2355" s="340" t="str">
        <f>IF(ISNUMBER(E2355),E2355/'Bulk DivVar Analysis'!$I$7,"")</f>
        <v/>
      </c>
      <c r="H2355" s="338" t="str">
        <f>IF(ISNUMBER(E2355), IF(G2355&gt;'Bulk DivVar Analysis'!$J$9,"Pass","Fail"),"")</f>
        <v/>
      </c>
      <c r="I2355" s="338" t="str">
        <f t="shared" si="38"/>
        <v/>
      </c>
      <c r="J2355" s="339"/>
      <c r="K2355" s="339"/>
      <c r="L2355" s="339"/>
      <c r="M2355" s="339"/>
      <c r="N2355" s="339"/>
      <c r="O2355" s="339"/>
      <c r="P2355" s="339"/>
      <c r="Q2355" s="339"/>
    </row>
    <row r="2356" spans="1:17" ht="13.5" customHeight="1">
      <c r="A2356" s="481"/>
      <c r="B2356" s="481"/>
      <c r="C2356" s="481"/>
      <c r="D2356" s="481"/>
      <c r="E2356" s="481"/>
      <c r="F2356" s="339"/>
      <c r="G2356" s="340" t="str">
        <f>IF(ISNUMBER(E2356),E2356/'Bulk DivVar Analysis'!$I$7,"")</f>
        <v/>
      </c>
      <c r="H2356" s="338" t="str">
        <f>IF(ISNUMBER(E2356), IF(G2356&gt;'Bulk DivVar Analysis'!$J$9,"Pass","Fail"),"")</f>
        <v/>
      </c>
      <c r="I2356" s="338" t="str">
        <f t="shared" si="38"/>
        <v/>
      </c>
      <c r="J2356" s="339"/>
      <c r="K2356" s="339"/>
      <c r="L2356" s="339"/>
      <c r="M2356" s="339"/>
      <c r="N2356" s="339"/>
      <c r="O2356" s="339"/>
      <c r="P2356" s="339"/>
      <c r="Q2356" s="339"/>
    </row>
    <row r="2357" spans="1:17" ht="13.5" customHeight="1">
      <c r="A2357" s="481"/>
      <c r="B2357" s="481"/>
      <c r="C2357" s="481"/>
      <c r="D2357" s="481"/>
      <c r="E2357" s="481"/>
      <c r="F2357" s="339"/>
      <c r="G2357" s="340" t="str">
        <f>IF(ISNUMBER(E2357),E2357/'Bulk DivVar Analysis'!$I$7,"")</f>
        <v/>
      </c>
      <c r="H2357" s="338" t="str">
        <f>IF(ISNUMBER(E2357), IF(G2357&gt;'Bulk DivVar Analysis'!$J$9,"Pass","Fail"),"")</f>
        <v/>
      </c>
      <c r="I2357" s="338" t="str">
        <f t="shared" si="38"/>
        <v/>
      </c>
      <c r="J2357" s="339"/>
      <c r="K2357" s="339"/>
      <c r="L2357" s="339"/>
      <c r="M2357" s="339"/>
      <c r="N2357" s="339"/>
      <c r="O2357" s="339"/>
      <c r="P2357" s="339"/>
      <c r="Q2357" s="339"/>
    </row>
    <row r="2358" spans="1:17" ht="13.5" customHeight="1">
      <c r="A2358" s="481"/>
      <c r="B2358" s="481"/>
      <c r="C2358" s="481"/>
      <c r="D2358" s="481"/>
      <c r="E2358" s="481"/>
      <c r="F2358" s="339"/>
      <c r="G2358" s="340" t="str">
        <f>IF(ISNUMBER(E2358),E2358/'Bulk DivVar Analysis'!$I$7,"")</f>
        <v/>
      </c>
      <c r="H2358" s="338" t="str">
        <f>IF(ISNUMBER(E2358), IF(G2358&gt;'Bulk DivVar Analysis'!$J$9,"Pass","Fail"),"")</f>
        <v/>
      </c>
      <c r="I2358" s="338" t="str">
        <f t="shared" si="38"/>
        <v/>
      </c>
      <c r="J2358" s="339"/>
      <c r="K2358" s="339"/>
      <c r="L2358" s="339"/>
      <c r="M2358" s="339"/>
      <c r="N2358" s="339"/>
      <c r="O2358" s="339"/>
      <c r="P2358" s="339"/>
      <c r="Q2358" s="339"/>
    </row>
    <row r="2359" spans="1:17" ht="13.5" customHeight="1">
      <c r="A2359" s="481"/>
      <c r="B2359" s="481"/>
      <c r="C2359" s="481"/>
      <c r="D2359" s="481"/>
      <c r="E2359" s="481"/>
      <c r="F2359" s="339"/>
      <c r="G2359" s="340" t="str">
        <f>IF(ISNUMBER(E2359),E2359/'Bulk DivVar Analysis'!$I$7,"")</f>
        <v/>
      </c>
      <c r="H2359" s="338" t="str">
        <f>IF(ISNUMBER(E2359), IF(G2359&gt;'Bulk DivVar Analysis'!$J$9,"Pass","Fail"),"")</f>
        <v/>
      </c>
      <c r="I2359" s="338" t="str">
        <f t="shared" si="38"/>
        <v/>
      </c>
      <c r="J2359" s="339"/>
      <c r="K2359" s="339"/>
      <c r="L2359" s="339"/>
      <c r="M2359" s="339"/>
      <c r="N2359" s="339"/>
      <c r="O2359" s="339"/>
      <c r="P2359" s="339"/>
      <c r="Q2359" s="339"/>
    </row>
    <row r="2360" spans="1:17" ht="13.5" customHeight="1">
      <c r="A2360" s="481"/>
      <c r="B2360" s="481"/>
      <c r="C2360" s="481"/>
      <c r="D2360" s="481"/>
      <c r="E2360" s="481"/>
      <c r="F2360" s="339"/>
      <c r="G2360" s="340" t="str">
        <f>IF(ISNUMBER(E2360),E2360/'Bulk DivVar Analysis'!$I$7,"")</f>
        <v/>
      </c>
      <c r="H2360" s="338" t="str">
        <f>IF(ISNUMBER(E2360), IF(G2360&gt;'Bulk DivVar Analysis'!$J$9,"Pass","Fail"),"")</f>
        <v/>
      </c>
      <c r="I2360" s="338" t="str">
        <f t="shared" si="38"/>
        <v/>
      </c>
      <c r="J2360" s="339"/>
      <c r="K2360" s="339"/>
      <c r="L2360" s="339"/>
      <c r="M2360" s="339"/>
      <c r="N2360" s="339"/>
      <c r="O2360" s="339"/>
      <c r="P2360" s="339"/>
      <c r="Q2360" s="339"/>
    </row>
    <row r="2361" spans="1:17" ht="13.5" customHeight="1">
      <c r="A2361" s="481"/>
      <c r="B2361" s="481"/>
      <c r="C2361" s="481"/>
      <c r="D2361" s="481"/>
      <c r="E2361" s="481"/>
      <c r="F2361" s="339"/>
      <c r="G2361" s="340" t="str">
        <f>IF(ISNUMBER(E2361),E2361/'Bulk DivVar Analysis'!$I$7,"")</f>
        <v/>
      </c>
      <c r="H2361" s="338" t="str">
        <f>IF(ISNUMBER(E2361), IF(G2361&gt;'Bulk DivVar Analysis'!$J$9,"Pass","Fail"),"")</f>
        <v/>
      </c>
      <c r="I2361" s="338" t="str">
        <f t="shared" si="38"/>
        <v/>
      </c>
      <c r="J2361" s="339"/>
      <c r="K2361" s="339"/>
      <c r="L2361" s="339"/>
      <c r="M2361" s="339"/>
      <c r="N2361" s="339"/>
      <c r="O2361" s="339"/>
      <c r="P2361" s="339"/>
      <c r="Q2361" s="339"/>
    </row>
    <row r="2362" spans="1:17" ht="13.5" customHeight="1">
      <c r="A2362" s="481"/>
      <c r="B2362" s="481"/>
      <c r="C2362" s="481"/>
      <c r="D2362" s="481"/>
      <c r="E2362" s="481"/>
      <c r="F2362" s="339"/>
      <c r="G2362" s="340" t="str">
        <f>IF(ISNUMBER(E2362),E2362/'Bulk DivVar Analysis'!$I$7,"")</f>
        <v/>
      </c>
      <c r="H2362" s="338" t="str">
        <f>IF(ISNUMBER(E2362), IF(G2362&gt;'Bulk DivVar Analysis'!$J$9,"Pass","Fail"),"")</f>
        <v/>
      </c>
      <c r="I2362" s="338" t="str">
        <f t="shared" si="38"/>
        <v/>
      </c>
      <c r="J2362" s="339"/>
      <c r="K2362" s="339"/>
      <c r="L2362" s="339"/>
      <c r="M2362" s="339"/>
      <c r="N2362" s="339"/>
      <c r="O2362" s="339"/>
      <c r="P2362" s="339"/>
      <c r="Q2362" s="339"/>
    </row>
    <row r="2363" spans="1:17" ht="13.5" customHeight="1">
      <c r="A2363" s="481"/>
      <c r="B2363" s="481"/>
      <c r="C2363" s="481"/>
      <c r="D2363" s="481"/>
      <c r="E2363" s="481"/>
      <c r="F2363" s="339"/>
      <c r="G2363" s="340" t="str">
        <f>IF(ISNUMBER(E2363),E2363/'Bulk DivVar Analysis'!$I$7,"")</f>
        <v/>
      </c>
      <c r="H2363" s="338" t="str">
        <f>IF(ISNUMBER(E2363), IF(G2363&gt;'Bulk DivVar Analysis'!$J$9,"Pass","Fail"),"")</f>
        <v/>
      </c>
      <c r="I2363" s="338" t="str">
        <f t="shared" si="38"/>
        <v/>
      </c>
      <c r="J2363" s="339"/>
      <c r="K2363" s="339"/>
      <c r="L2363" s="339"/>
      <c r="M2363" s="339"/>
      <c r="N2363" s="339"/>
      <c r="O2363" s="339"/>
      <c r="P2363" s="339"/>
      <c r="Q2363" s="339"/>
    </row>
    <row r="2364" spans="1:17" ht="13.5" customHeight="1">
      <c r="A2364" s="481"/>
      <c r="B2364" s="481"/>
      <c r="C2364" s="481"/>
      <c r="D2364" s="481"/>
      <c r="E2364" s="481"/>
      <c r="F2364" s="339"/>
      <c r="G2364" s="340" t="str">
        <f>IF(ISNUMBER(E2364),E2364/'Bulk DivVar Analysis'!$I$7,"")</f>
        <v/>
      </c>
      <c r="H2364" s="338" t="str">
        <f>IF(ISNUMBER(E2364), IF(G2364&gt;'Bulk DivVar Analysis'!$J$9,"Pass","Fail"),"")</f>
        <v/>
      </c>
      <c r="I2364" s="338" t="str">
        <f t="shared" si="38"/>
        <v/>
      </c>
      <c r="J2364" s="339"/>
      <c r="K2364" s="339"/>
      <c r="L2364" s="339"/>
      <c r="M2364" s="339"/>
      <c r="N2364" s="339"/>
      <c r="O2364" s="339"/>
      <c r="P2364" s="339"/>
      <c r="Q2364" s="339"/>
    </row>
    <row r="2365" spans="1:17" ht="13.5" customHeight="1">
      <c r="A2365" s="481"/>
      <c r="B2365" s="481"/>
      <c r="C2365" s="481"/>
      <c r="D2365" s="481"/>
      <c r="E2365" s="481"/>
      <c r="F2365" s="339"/>
      <c r="G2365" s="340" t="str">
        <f>IF(ISNUMBER(E2365),E2365/'Bulk DivVar Analysis'!$I$7,"")</f>
        <v/>
      </c>
      <c r="H2365" s="338" t="str">
        <f>IF(ISNUMBER(E2365), IF(G2365&gt;'Bulk DivVar Analysis'!$J$9,"Pass","Fail"),"")</f>
        <v/>
      </c>
      <c r="I2365" s="338" t="str">
        <f t="shared" si="38"/>
        <v/>
      </c>
      <c r="J2365" s="339"/>
      <c r="K2365" s="339"/>
      <c r="L2365" s="339"/>
      <c r="M2365" s="339"/>
      <c r="N2365" s="339"/>
      <c r="O2365" s="339"/>
      <c r="P2365" s="339"/>
      <c r="Q2365" s="339"/>
    </row>
    <row r="2366" spans="1:17" ht="13.5" customHeight="1">
      <c r="A2366" s="481"/>
      <c r="B2366" s="481"/>
      <c r="C2366" s="481"/>
      <c r="D2366" s="481"/>
      <c r="E2366" s="481"/>
      <c r="F2366" s="339"/>
      <c r="G2366" s="340" t="str">
        <f>IF(ISNUMBER(E2366),E2366/'Bulk DivVar Analysis'!$I$7,"")</f>
        <v/>
      </c>
      <c r="H2366" s="338" t="str">
        <f>IF(ISNUMBER(E2366), IF(G2366&gt;'Bulk DivVar Analysis'!$J$9,"Pass","Fail"),"")</f>
        <v/>
      </c>
      <c r="I2366" s="338" t="str">
        <f t="shared" si="38"/>
        <v/>
      </c>
      <c r="J2366" s="339"/>
      <c r="K2366" s="339"/>
      <c r="L2366" s="339"/>
      <c r="M2366" s="339"/>
      <c r="N2366" s="339"/>
      <c r="O2366" s="339"/>
      <c r="P2366" s="339"/>
      <c r="Q2366" s="339"/>
    </row>
    <row r="2367" spans="1:17" ht="13.5" customHeight="1">
      <c r="A2367" s="481"/>
      <c r="B2367" s="481"/>
      <c r="C2367" s="481"/>
      <c r="D2367" s="481"/>
      <c r="E2367" s="481"/>
      <c r="F2367" s="339"/>
      <c r="G2367" s="340" t="str">
        <f>IF(ISNUMBER(E2367),E2367/'Bulk DivVar Analysis'!$I$7,"")</f>
        <v/>
      </c>
      <c r="H2367" s="338" t="str">
        <f>IF(ISNUMBER(E2367), IF(G2367&gt;'Bulk DivVar Analysis'!$J$9,"Pass","Fail"),"")</f>
        <v/>
      </c>
      <c r="I2367" s="338" t="str">
        <f t="shared" si="38"/>
        <v/>
      </c>
      <c r="J2367" s="339"/>
      <c r="K2367" s="339"/>
      <c r="L2367" s="339"/>
      <c r="M2367" s="339"/>
      <c r="N2367" s="339"/>
      <c r="O2367" s="339"/>
      <c r="P2367" s="339"/>
      <c r="Q2367" s="339"/>
    </row>
    <row r="2368" spans="1:17" ht="13.5" customHeight="1">
      <c r="A2368" s="481"/>
      <c r="B2368" s="481"/>
      <c r="C2368" s="481"/>
      <c r="D2368" s="481"/>
      <c r="E2368" s="481"/>
      <c r="F2368" s="339"/>
      <c r="G2368" s="340" t="str">
        <f>IF(ISNUMBER(E2368),E2368/'Bulk DivVar Analysis'!$I$7,"")</f>
        <v/>
      </c>
      <c r="H2368" s="338" t="str">
        <f>IF(ISNUMBER(E2368), IF(G2368&gt;'Bulk DivVar Analysis'!$J$9,"Pass","Fail"),"")</f>
        <v/>
      </c>
      <c r="I2368" s="338" t="str">
        <f t="shared" si="38"/>
        <v/>
      </c>
      <c r="J2368" s="339"/>
      <c r="K2368" s="339"/>
      <c r="L2368" s="339"/>
      <c r="M2368" s="339"/>
      <c r="N2368" s="339"/>
      <c r="O2368" s="339"/>
      <c r="P2368" s="339"/>
      <c r="Q2368" s="339"/>
    </row>
    <row r="2369" spans="1:17" ht="13.5" customHeight="1">
      <c r="A2369" s="481"/>
      <c r="B2369" s="481"/>
      <c r="C2369" s="481"/>
      <c r="D2369" s="481"/>
      <c r="E2369" s="481"/>
      <c r="F2369" s="339"/>
      <c r="G2369" s="340" t="str">
        <f>IF(ISNUMBER(E2369),E2369/'Bulk DivVar Analysis'!$I$7,"")</f>
        <v/>
      </c>
      <c r="H2369" s="338" t="str">
        <f>IF(ISNUMBER(E2369), IF(G2369&gt;'Bulk DivVar Analysis'!$J$9,"Pass","Fail"),"")</f>
        <v/>
      </c>
      <c r="I2369" s="338" t="str">
        <f t="shared" si="38"/>
        <v/>
      </c>
      <c r="J2369" s="339"/>
      <c r="K2369" s="339"/>
      <c r="L2369" s="339"/>
      <c r="M2369" s="339"/>
      <c r="N2369" s="339"/>
      <c r="O2369" s="339"/>
      <c r="P2369" s="339"/>
      <c r="Q2369" s="339"/>
    </row>
    <row r="2370" spans="1:17" ht="13.5" customHeight="1">
      <c r="A2370" s="481"/>
      <c r="B2370" s="481"/>
      <c r="C2370" s="481"/>
      <c r="D2370" s="481"/>
      <c r="E2370" s="481"/>
      <c r="F2370" s="339"/>
      <c r="G2370" s="340" t="str">
        <f>IF(ISNUMBER(E2370),E2370/'Bulk DivVar Analysis'!$I$7,"")</f>
        <v/>
      </c>
      <c r="H2370" s="338" t="str">
        <f>IF(ISNUMBER(E2370), IF(G2370&gt;'Bulk DivVar Analysis'!$J$9,"Pass","Fail"),"")</f>
        <v/>
      </c>
      <c r="I2370" s="338" t="str">
        <f t="shared" si="38"/>
        <v/>
      </c>
      <c r="J2370" s="339"/>
      <c r="K2370" s="339"/>
      <c r="L2370" s="339"/>
      <c r="M2370" s="339"/>
      <c r="N2370" s="339"/>
      <c r="O2370" s="339"/>
      <c r="P2370" s="339"/>
      <c r="Q2370" s="339"/>
    </row>
    <row r="2371" spans="1:17" ht="13.5" customHeight="1">
      <c r="A2371" s="481"/>
      <c r="B2371" s="481"/>
      <c r="C2371" s="481"/>
      <c r="D2371" s="481"/>
      <c r="E2371" s="481"/>
      <c r="F2371" s="339"/>
      <c r="G2371" s="340" t="str">
        <f>IF(ISNUMBER(E2371),E2371/'Bulk DivVar Analysis'!$I$7,"")</f>
        <v/>
      </c>
      <c r="H2371" s="338" t="str">
        <f>IF(ISNUMBER(E2371), IF(G2371&gt;'Bulk DivVar Analysis'!$J$9,"Pass","Fail"),"")</f>
        <v/>
      </c>
      <c r="I2371" s="338" t="str">
        <f t="shared" ref="I2371:I2434" si="39">_xlfn.TEXTJOIN("_",TRUE,B2371,C2371)</f>
        <v/>
      </c>
      <c r="J2371" s="339"/>
      <c r="K2371" s="339"/>
      <c r="L2371" s="339"/>
      <c r="M2371" s="339"/>
      <c r="N2371" s="339"/>
      <c r="O2371" s="339"/>
      <c r="P2371" s="339"/>
      <c r="Q2371" s="339"/>
    </row>
    <row r="2372" spans="1:17" ht="13.5" customHeight="1">
      <c r="A2372" s="481"/>
      <c r="B2372" s="481"/>
      <c r="C2372" s="481"/>
      <c r="D2372" s="481"/>
      <c r="E2372" s="481"/>
      <c r="F2372" s="339"/>
      <c r="G2372" s="340" t="str">
        <f>IF(ISNUMBER(E2372),E2372/'Bulk DivVar Analysis'!$I$7,"")</f>
        <v/>
      </c>
      <c r="H2372" s="338" t="str">
        <f>IF(ISNUMBER(E2372), IF(G2372&gt;'Bulk DivVar Analysis'!$J$9,"Pass","Fail"),"")</f>
        <v/>
      </c>
      <c r="I2372" s="338" t="str">
        <f t="shared" si="39"/>
        <v/>
      </c>
      <c r="J2372" s="339"/>
      <c r="K2372" s="339"/>
      <c r="L2372" s="339"/>
      <c r="M2372" s="339"/>
      <c r="N2372" s="339"/>
      <c r="O2372" s="339"/>
      <c r="P2372" s="339"/>
      <c r="Q2372" s="339"/>
    </row>
    <row r="2373" spans="1:17" ht="13.5" customHeight="1">
      <c r="A2373" s="481"/>
      <c r="B2373" s="481"/>
      <c r="C2373" s="481"/>
      <c r="D2373" s="481"/>
      <c r="E2373" s="481"/>
      <c r="F2373" s="339"/>
      <c r="G2373" s="340" t="str">
        <f>IF(ISNUMBER(E2373),E2373/'Bulk DivVar Analysis'!$I$7,"")</f>
        <v/>
      </c>
      <c r="H2373" s="338" t="str">
        <f>IF(ISNUMBER(E2373), IF(G2373&gt;'Bulk DivVar Analysis'!$J$9,"Pass","Fail"),"")</f>
        <v/>
      </c>
      <c r="I2373" s="338" t="str">
        <f t="shared" si="39"/>
        <v/>
      </c>
      <c r="J2373" s="339"/>
      <c r="K2373" s="339"/>
      <c r="L2373" s="339"/>
      <c r="M2373" s="339"/>
      <c r="N2373" s="339"/>
      <c r="O2373" s="339"/>
      <c r="P2373" s="339"/>
      <c r="Q2373" s="339"/>
    </row>
    <row r="2374" spans="1:17" ht="13.5" customHeight="1">
      <c r="A2374" s="481"/>
      <c r="B2374" s="481"/>
      <c r="C2374" s="481"/>
      <c r="D2374" s="481"/>
      <c r="E2374" s="481"/>
      <c r="F2374" s="339"/>
      <c r="G2374" s="340" t="str">
        <f>IF(ISNUMBER(E2374),E2374/'Bulk DivVar Analysis'!$I$7,"")</f>
        <v/>
      </c>
      <c r="H2374" s="338" t="str">
        <f>IF(ISNUMBER(E2374), IF(G2374&gt;'Bulk DivVar Analysis'!$J$9,"Pass","Fail"),"")</f>
        <v/>
      </c>
      <c r="I2374" s="338" t="str">
        <f t="shared" si="39"/>
        <v/>
      </c>
      <c r="J2374" s="339"/>
      <c r="K2374" s="339"/>
      <c r="L2374" s="339"/>
      <c r="M2374" s="339"/>
      <c r="N2374" s="339"/>
      <c r="O2374" s="339"/>
      <c r="P2374" s="339"/>
      <c r="Q2374" s="339"/>
    </row>
    <row r="2375" spans="1:17" ht="13.5" customHeight="1">
      <c r="A2375" s="481"/>
      <c r="B2375" s="481"/>
      <c r="C2375" s="481"/>
      <c r="D2375" s="481"/>
      <c r="E2375" s="481"/>
      <c r="F2375" s="339"/>
      <c r="G2375" s="340" t="str">
        <f>IF(ISNUMBER(E2375),E2375/'Bulk DivVar Analysis'!$I$7,"")</f>
        <v/>
      </c>
      <c r="H2375" s="338" t="str">
        <f>IF(ISNUMBER(E2375), IF(G2375&gt;'Bulk DivVar Analysis'!$J$9,"Pass","Fail"),"")</f>
        <v/>
      </c>
      <c r="I2375" s="338" t="str">
        <f t="shared" si="39"/>
        <v/>
      </c>
      <c r="J2375" s="339"/>
      <c r="K2375" s="339"/>
      <c r="L2375" s="339"/>
      <c r="M2375" s="339"/>
      <c r="N2375" s="339"/>
      <c r="O2375" s="339"/>
      <c r="P2375" s="339"/>
      <c r="Q2375" s="339"/>
    </row>
    <row r="2376" spans="1:17" ht="13.5" customHeight="1">
      <c r="A2376" s="481"/>
      <c r="B2376" s="481"/>
      <c r="C2376" s="481"/>
      <c r="D2376" s="481"/>
      <c r="E2376" s="481"/>
      <c r="F2376" s="339"/>
      <c r="G2376" s="340" t="str">
        <f>IF(ISNUMBER(E2376),E2376/'Bulk DivVar Analysis'!$I$7,"")</f>
        <v/>
      </c>
      <c r="H2376" s="338" t="str">
        <f>IF(ISNUMBER(E2376), IF(G2376&gt;'Bulk DivVar Analysis'!$J$9,"Pass","Fail"),"")</f>
        <v/>
      </c>
      <c r="I2376" s="338" t="str">
        <f t="shared" si="39"/>
        <v/>
      </c>
      <c r="J2376" s="339"/>
      <c r="K2376" s="339"/>
      <c r="L2376" s="339"/>
      <c r="M2376" s="339"/>
      <c r="N2376" s="339"/>
      <c r="O2376" s="339"/>
      <c r="P2376" s="339"/>
      <c r="Q2376" s="339"/>
    </row>
    <row r="2377" spans="1:17" ht="13.5" customHeight="1">
      <c r="A2377" s="481"/>
      <c r="B2377" s="481"/>
      <c r="C2377" s="481"/>
      <c r="D2377" s="481"/>
      <c r="E2377" s="481"/>
      <c r="F2377" s="339"/>
      <c r="G2377" s="340" t="str">
        <f>IF(ISNUMBER(E2377),E2377/'Bulk DivVar Analysis'!$I$7,"")</f>
        <v/>
      </c>
      <c r="H2377" s="338" t="str">
        <f>IF(ISNUMBER(E2377), IF(G2377&gt;'Bulk DivVar Analysis'!$J$9,"Pass","Fail"),"")</f>
        <v/>
      </c>
      <c r="I2377" s="338" t="str">
        <f t="shared" si="39"/>
        <v/>
      </c>
      <c r="J2377" s="339"/>
      <c r="K2377" s="339"/>
      <c r="L2377" s="339"/>
      <c r="M2377" s="339"/>
      <c r="N2377" s="339"/>
      <c r="O2377" s="339"/>
      <c r="P2377" s="339"/>
      <c r="Q2377" s="339"/>
    </row>
    <row r="2378" spans="1:17" ht="13.5" customHeight="1">
      <c r="A2378" s="481"/>
      <c r="B2378" s="481"/>
      <c r="C2378" s="481"/>
      <c r="D2378" s="481"/>
      <c r="E2378" s="481"/>
      <c r="F2378" s="339"/>
      <c r="G2378" s="340" t="str">
        <f>IF(ISNUMBER(E2378),E2378/'Bulk DivVar Analysis'!$I$7,"")</f>
        <v/>
      </c>
      <c r="H2378" s="338" t="str">
        <f>IF(ISNUMBER(E2378), IF(G2378&gt;'Bulk DivVar Analysis'!$J$9,"Pass","Fail"),"")</f>
        <v/>
      </c>
      <c r="I2378" s="338" t="str">
        <f t="shared" si="39"/>
        <v/>
      </c>
      <c r="J2378" s="339"/>
      <c r="K2378" s="339"/>
      <c r="L2378" s="339"/>
      <c r="M2378" s="339"/>
      <c r="N2378" s="339"/>
      <c r="O2378" s="339"/>
      <c r="P2378" s="339"/>
      <c r="Q2378" s="339"/>
    </row>
    <row r="2379" spans="1:17" ht="13.5" customHeight="1">
      <c r="A2379" s="481"/>
      <c r="B2379" s="481"/>
      <c r="C2379" s="481"/>
      <c r="D2379" s="481"/>
      <c r="E2379" s="481"/>
      <c r="F2379" s="339"/>
      <c r="G2379" s="340" t="str">
        <f>IF(ISNUMBER(E2379),E2379/'Bulk DivVar Analysis'!$I$7,"")</f>
        <v/>
      </c>
      <c r="H2379" s="338" t="str">
        <f>IF(ISNUMBER(E2379), IF(G2379&gt;'Bulk DivVar Analysis'!$J$9,"Pass","Fail"),"")</f>
        <v/>
      </c>
      <c r="I2379" s="338" t="str">
        <f t="shared" si="39"/>
        <v/>
      </c>
      <c r="J2379" s="339"/>
      <c r="K2379" s="339"/>
      <c r="L2379" s="339"/>
      <c r="M2379" s="339"/>
      <c r="N2379" s="339"/>
      <c r="O2379" s="339"/>
      <c r="P2379" s="339"/>
      <c r="Q2379" s="339"/>
    </row>
    <row r="2380" spans="1:17" ht="13.5" customHeight="1">
      <c r="A2380" s="481"/>
      <c r="B2380" s="481"/>
      <c r="C2380" s="481"/>
      <c r="D2380" s="481"/>
      <c r="E2380" s="481"/>
      <c r="F2380" s="339"/>
      <c r="G2380" s="340" t="str">
        <f>IF(ISNUMBER(E2380),E2380/'Bulk DivVar Analysis'!$I$7,"")</f>
        <v/>
      </c>
      <c r="H2380" s="338" t="str">
        <f>IF(ISNUMBER(E2380), IF(G2380&gt;'Bulk DivVar Analysis'!$J$9,"Pass","Fail"),"")</f>
        <v/>
      </c>
      <c r="I2380" s="338" t="str">
        <f t="shared" si="39"/>
        <v/>
      </c>
      <c r="J2380" s="339"/>
      <c r="K2380" s="339"/>
      <c r="L2380" s="339"/>
      <c r="M2380" s="339"/>
      <c r="N2380" s="339"/>
      <c r="O2380" s="339"/>
      <c r="P2380" s="339"/>
      <c r="Q2380" s="339"/>
    </row>
    <row r="2381" spans="1:17" ht="13.5" customHeight="1">
      <c r="A2381" s="481"/>
      <c r="B2381" s="481"/>
      <c r="C2381" s="481"/>
      <c r="D2381" s="481"/>
      <c r="E2381" s="481"/>
      <c r="F2381" s="339"/>
      <c r="G2381" s="340" t="str">
        <f>IF(ISNUMBER(E2381),E2381/'Bulk DivVar Analysis'!$I$7,"")</f>
        <v/>
      </c>
      <c r="H2381" s="338" t="str">
        <f>IF(ISNUMBER(E2381), IF(G2381&gt;'Bulk DivVar Analysis'!$J$9,"Pass","Fail"),"")</f>
        <v/>
      </c>
      <c r="I2381" s="338" t="str">
        <f t="shared" si="39"/>
        <v/>
      </c>
      <c r="J2381" s="339"/>
      <c r="K2381" s="339"/>
      <c r="L2381" s="339"/>
      <c r="M2381" s="339"/>
      <c r="N2381" s="339"/>
      <c r="O2381" s="339"/>
      <c r="P2381" s="339"/>
      <c r="Q2381" s="339"/>
    </row>
    <row r="2382" spans="1:17" ht="13.5" customHeight="1">
      <c r="A2382" s="481"/>
      <c r="B2382" s="481"/>
      <c r="C2382" s="481"/>
      <c r="D2382" s="481"/>
      <c r="E2382" s="481"/>
      <c r="F2382" s="339"/>
      <c r="G2382" s="340" t="str">
        <f>IF(ISNUMBER(E2382),E2382/'Bulk DivVar Analysis'!$I$7,"")</f>
        <v/>
      </c>
      <c r="H2382" s="338" t="str">
        <f>IF(ISNUMBER(E2382), IF(G2382&gt;'Bulk DivVar Analysis'!$J$9,"Pass","Fail"),"")</f>
        <v/>
      </c>
      <c r="I2382" s="338" t="str">
        <f t="shared" si="39"/>
        <v/>
      </c>
      <c r="J2382" s="339"/>
      <c r="K2382" s="339"/>
      <c r="L2382" s="339"/>
      <c r="M2382" s="339"/>
      <c r="N2382" s="339"/>
      <c r="O2382" s="339"/>
      <c r="P2382" s="339"/>
      <c r="Q2382" s="339"/>
    </row>
    <row r="2383" spans="1:17" ht="13.5" customHeight="1">
      <c r="A2383" s="481"/>
      <c r="B2383" s="481"/>
      <c r="C2383" s="481"/>
      <c r="D2383" s="481"/>
      <c r="E2383" s="481"/>
      <c r="F2383" s="339"/>
      <c r="G2383" s="340" t="str">
        <f>IF(ISNUMBER(E2383),E2383/'Bulk DivVar Analysis'!$I$7,"")</f>
        <v/>
      </c>
      <c r="H2383" s="338" t="str">
        <f>IF(ISNUMBER(E2383), IF(G2383&gt;'Bulk DivVar Analysis'!$J$9,"Pass","Fail"),"")</f>
        <v/>
      </c>
      <c r="I2383" s="338" t="str">
        <f t="shared" si="39"/>
        <v/>
      </c>
      <c r="J2383" s="339"/>
      <c r="K2383" s="339"/>
      <c r="L2383" s="339"/>
      <c r="M2383" s="339"/>
      <c r="N2383" s="339"/>
      <c r="O2383" s="339"/>
      <c r="P2383" s="339"/>
      <c r="Q2383" s="339"/>
    </row>
    <row r="2384" spans="1:17" ht="13.5" customHeight="1">
      <c r="A2384" s="481"/>
      <c r="B2384" s="481"/>
      <c r="C2384" s="481"/>
      <c r="D2384" s="481"/>
      <c r="E2384" s="481"/>
      <c r="F2384" s="339"/>
      <c r="G2384" s="340" t="str">
        <f>IF(ISNUMBER(E2384),E2384/'Bulk DivVar Analysis'!$I$7,"")</f>
        <v/>
      </c>
      <c r="H2384" s="338" t="str">
        <f>IF(ISNUMBER(E2384), IF(G2384&gt;'Bulk DivVar Analysis'!$J$9,"Pass","Fail"),"")</f>
        <v/>
      </c>
      <c r="I2384" s="338" t="str">
        <f t="shared" si="39"/>
        <v/>
      </c>
      <c r="J2384" s="339"/>
      <c r="K2384" s="339"/>
      <c r="L2384" s="339"/>
      <c r="M2384" s="339"/>
      <c r="N2384" s="339"/>
      <c r="O2384" s="339"/>
      <c r="P2384" s="339"/>
      <c r="Q2384" s="339"/>
    </row>
    <row r="2385" spans="1:17" ht="13.5" customHeight="1">
      <c r="A2385" s="481"/>
      <c r="B2385" s="481"/>
      <c r="C2385" s="481"/>
      <c r="D2385" s="481"/>
      <c r="E2385" s="481"/>
      <c r="F2385" s="339"/>
      <c r="G2385" s="340" t="str">
        <f>IF(ISNUMBER(E2385),E2385/'Bulk DivVar Analysis'!$I$7,"")</f>
        <v/>
      </c>
      <c r="H2385" s="338" t="str">
        <f>IF(ISNUMBER(E2385), IF(G2385&gt;'Bulk DivVar Analysis'!$J$9,"Pass","Fail"),"")</f>
        <v/>
      </c>
      <c r="I2385" s="338" t="str">
        <f t="shared" si="39"/>
        <v/>
      </c>
      <c r="J2385" s="339"/>
      <c r="K2385" s="339"/>
      <c r="L2385" s="339"/>
      <c r="M2385" s="339"/>
      <c r="N2385" s="339"/>
      <c r="O2385" s="339"/>
      <c r="P2385" s="339"/>
      <c r="Q2385" s="339"/>
    </row>
    <row r="2386" spans="1:17" ht="13.5" customHeight="1">
      <c r="A2386" s="481"/>
      <c r="B2386" s="481"/>
      <c r="C2386" s="481"/>
      <c r="D2386" s="481"/>
      <c r="E2386" s="481"/>
      <c r="F2386" s="339"/>
      <c r="G2386" s="340" t="str">
        <f>IF(ISNUMBER(E2386),E2386/'Bulk DivVar Analysis'!$I$7,"")</f>
        <v/>
      </c>
      <c r="H2386" s="338" t="str">
        <f>IF(ISNUMBER(E2386), IF(G2386&gt;'Bulk DivVar Analysis'!$J$9,"Pass","Fail"),"")</f>
        <v/>
      </c>
      <c r="I2386" s="338" t="str">
        <f t="shared" si="39"/>
        <v/>
      </c>
      <c r="J2386" s="339"/>
      <c r="K2386" s="339"/>
      <c r="L2386" s="339"/>
      <c r="M2386" s="339"/>
      <c r="N2386" s="339"/>
      <c r="O2386" s="339"/>
      <c r="P2386" s="339"/>
      <c r="Q2386" s="339"/>
    </row>
    <row r="2387" spans="1:17" ht="13.5" customHeight="1">
      <c r="A2387" s="481"/>
      <c r="B2387" s="481"/>
      <c r="C2387" s="481"/>
      <c r="D2387" s="481"/>
      <c r="E2387" s="481"/>
      <c r="F2387" s="339"/>
      <c r="G2387" s="340" t="str">
        <f>IF(ISNUMBER(E2387),E2387/'Bulk DivVar Analysis'!$I$7,"")</f>
        <v/>
      </c>
      <c r="H2387" s="338" t="str">
        <f>IF(ISNUMBER(E2387), IF(G2387&gt;'Bulk DivVar Analysis'!$J$9,"Pass","Fail"),"")</f>
        <v/>
      </c>
      <c r="I2387" s="338" t="str">
        <f t="shared" si="39"/>
        <v/>
      </c>
      <c r="J2387" s="339"/>
      <c r="K2387" s="339"/>
      <c r="L2387" s="339"/>
      <c r="M2387" s="339"/>
      <c r="N2387" s="339"/>
      <c r="O2387" s="339"/>
      <c r="P2387" s="339"/>
      <c r="Q2387" s="339"/>
    </row>
    <row r="2388" spans="1:17" ht="13.5" customHeight="1">
      <c r="A2388" s="481"/>
      <c r="B2388" s="481"/>
      <c r="C2388" s="481"/>
      <c r="D2388" s="481"/>
      <c r="E2388" s="481"/>
      <c r="F2388" s="339"/>
      <c r="G2388" s="340" t="str">
        <f>IF(ISNUMBER(E2388),E2388/'Bulk DivVar Analysis'!$I$7,"")</f>
        <v/>
      </c>
      <c r="H2388" s="338" t="str">
        <f>IF(ISNUMBER(E2388), IF(G2388&gt;'Bulk DivVar Analysis'!$J$9,"Pass","Fail"),"")</f>
        <v/>
      </c>
      <c r="I2388" s="338" t="str">
        <f t="shared" si="39"/>
        <v/>
      </c>
      <c r="J2388" s="339"/>
      <c r="K2388" s="339"/>
      <c r="L2388" s="339"/>
      <c r="M2388" s="339"/>
      <c r="N2388" s="339"/>
      <c r="O2388" s="339"/>
      <c r="P2388" s="339"/>
      <c r="Q2388" s="339"/>
    </row>
    <row r="2389" spans="1:17" ht="13.5" customHeight="1">
      <c r="A2389" s="481"/>
      <c r="B2389" s="481"/>
      <c r="C2389" s="481"/>
      <c r="D2389" s="481"/>
      <c r="E2389" s="481"/>
      <c r="F2389" s="339"/>
      <c r="G2389" s="340" t="str">
        <f>IF(ISNUMBER(E2389),E2389/'Bulk DivVar Analysis'!$I$7,"")</f>
        <v/>
      </c>
      <c r="H2389" s="338" t="str">
        <f>IF(ISNUMBER(E2389), IF(G2389&gt;'Bulk DivVar Analysis'!$J$9,"Pass","Fail"),"")</f>
        <v/>
      </c>
      <c r="I2389" s="338" t="str">
        <f t="shared" si="39"/>
        <v/>
      </c>
      <c r="J2389" s="339"/>
      <c r="K2389" s="339"/>
      <c r="L2389" s="339"/>
      <c r="M2389" s="339"/>
      <c r="N2389" s="339"/>
      <c r="O2389" s="339"/>
      <c r="P2389" s="339"/>
      <c r="Q2389" s="339"/>
    </row>
    <row r="2390" spans="1:17" ht="13.5" customHeight="1">
      <c r="A2390" s="481"/>
      <c r="B2390" s="481"/>
      <c r="C2390" s="481"/>
      <c r="D2390" s="481"/>
      <c r="E2390" s="481"/>
      <c r="F2390" s="339"/>
      <c r="G2390" s="340" t="str">
        <f>IF(ISNUMBER(E2390),E2390/'Bulk DivVar Analysis'!$I$7,"")</f>
        <v/>
      </c>
      <c r="H2390" s="338" t="str">
        <f>IF(ISNUMBER(E2390), IF(G2390&gt;'Bulk DivVar Analysis'!$J$9,"Pass","Fail"),"")</f>
        <v/>
      </c>
      <c r="I2390" s="338" t="str">
        <f t="shared" si="39"/>
        <v/>
      </c>
      <c r="J2390" s="339"/>
      <c r="K2390" s="339"/>
      <c r="L2390" s="339"/>
      <c r="M2390" s="339"/>
      <c r="N2390" s="339"/>
      <c r="O2390" s="339"/>
      <c r="P2390" s="339"/>
      <c r="Q2390" s="339"/>
    </row>
    <row r="2391" spans="1:17" ht="13.5" customHeight="1">
      <c r="A2391" s="481"/>
      <c r="B2391" s="481"/>
      <c r="C2391" s="481"/>
      <c r="D2391" s="481"/>
      <c r="E2391" s="481"/>
      <c r="F2391" s="339"/>
      <c r="G2391" s="340" t="str">
        <f>IF(ISNUMBER(E2391),E2391/'Bulk DivVar Analysis'!$I$7,"")</f>
        <v/>
      </c>
      <c r="H2391" s="338" t="str">
        <f>IF(ISNUMBER(E2391), IF(G2391&gt;'Bulk DivVar Analysis'!$J$9,"Pass","Fail"),"")</f>
        <v/>
      </c>
      <c r="I2391" s="338" t="str">
        <f t="shared" si="39"/>
        <v/>
      </c>
      <c r="J2391" s="339"/>
      <c r="K2391" s="339"/>
      <c r="L2391" s="339"/>
      <c r="M2391" s="339"/>
      <c r="N2391" s="339"/>
      <c r="O2391" s="339"/>
      <c r="P2391" s="339"/>
      <c r="Q2391" s="339"/>
    </row>
    <row r="2392" spans="1:17" ht="13.5" customHeight="1">
      <c r="A2392" s="481"/>
      <c r="B2392" s="481"/>
      <c r="C2392" s="481"/>
      <c r="D2392" s="481"/>
      <c r="E2392" s="481"/>
      <c r="F2392" s="339"/>
      <c r="G2392" s="340" t="str">
        <f>IF(ISNUMBER(E2392),E2392/'Bulk DivVar Analysis'!$I$7,"")</f>
        <v/>
      </c>
      <c r="H2392" s="338" t="str">
        <f>IF(ISNUMBER(E2392), IF(G2392&gt;'Bulk DivVar Analysis'!$J$9,"Pass","Fail"),"")</f>
        <v/>
      </c>
      <c r="I2392" s="338" t="str">
        <f t="shared" si="39"/>
        <v/>
      </c>
      <c r="J2392" s="339"/>
      <c r="K2392" s="339"/>
      <c r="L2392" s="339"/>
      <c r="M2392" s="339"/>
      <c r="N2392" s="339"/>
      <c r="O2392" s="339"/>
      <c r="P2392" s="339"/>
      <c r="Q2392" s="339"/>
    </row>
    <row r="2393" spans="1:17" ht="13.5" customHeight="1">
      <c r="A2393" s="481"/>
      <c r="B2393" s="481"/>
      <c r="C2393" s="481"/>
      <c r="D2393" s="481"/>
      <c r="E2393" s="481"/>
      <c r="F2393" s="339"/>
      <c r="G2393" s="340" t="str">
        <f>IF(ISNUMBER(E2393),E2393/'Bulk DivVar Analysis'!$I$7,"")</f>
        <v/>
      </c>
      <c r="H2393" s="338" t="str">
        <f>IF(ISNUMBER(E2393), IF(G2393&gt;'Bulk DivVar Analysis'!$J$9,"Pass","Fail"),"")</f>
        <v/>
      </c>
      <c r="I2393" s="338" t="str">
        <f t="shared" si="39"/>
        <v/>
      </c>
      <c r="J2393" s="339"/>
      <c r="K2393" s="339"/>
      <c r="L2393" s="339"/>
      <c r="M2393" s="339"/>
      <c r="N2393" s="339"/>
      <c r="O2393" s="339"/>
      <c r="P2393" s="339"/>
      <c r="Q2393" s="339"/>
    </row>
    <row r="2394" spans="1:17" ht="13.5" customHeight="1">
      <c r="A2394" s="481"/>
      <c r="B2394" s="481"/>
      <c r="C2394" s="481"/>
      <c r="D2394" s="481"/>
      <c r="E2394" s="481"/>
      <c r="F2394" s="339"/>
      <c r="G2394" s="340" t="str">
        <f>IF(ISNUMBER(E2394),E2394/'Bulk DivVar Analysis'!$I$7,"")</f>
        <v/>
      </c>
      <c r="H2394" s="338" t="str">
        <f>IF(ISNUMBER(E2394), IF(G2394&gt;'Bulk DivVar Analysis'!$J$9,"Pass","Fail"),"")</f>
        <v/>
      </c>
      <c r="I2394" s="338" t="str">
        <f t="shared" si="39"/>
        <v/>
      </c>
      <c r="J2394" s="339"/>
      <c r="K2394" s="339"/>
      <c r="L2394" s="339"/>
      <c r="M2394" s="339"/>
      <c r="N2394" s="339"/>
      <c r="O2394" s="339"/>
      <c r="P2394" s="339"/>
      <c r="Q2394" s="339"/>
    </row>
    <row r="2395" spans="1:17" ht="13.5" customHeight="1">
      <c r="A2395" s="481"/>
      <c r="B2395" s="481"/>
      <c r="C2395" s="481"/>
      <c r="D2395" s="481"/>
      <c r="E2395" s="481"/>
      <c r="F2395" s="339"/>
      <c r="G2395" s="340" t="str">
        <f>IF(ISNUMBER(E2395),E2395/'Bulk DivVar Analysis'!$I$7,"")</f>
        <v/>
      </c>
      <c r="H2395" s="338" t="str">
        <f>IF(ISNUMBER(E2395), IF(G2395&gt;'Bulk DivVar Analysis'!$J$9,"Pass","Fail"),"")</f>
        <v/>
      </c>
      <c r="I2395" s="338" t="str">
        <f t="shared" si="39"/>
        <v/>
      </c>
      <c r="J2395" s="339"/>
      <c r="K2395" s="339"/>
      <c r="L2395" s="339"/>
      <c r="M2395" s="339"/>
      <c r="N2395" s="339"/>
      <c r="O2395" s="339"/>
      <c r="P2395" s="339"/>
      <c r="Q2395" s="339"/>
    </row>
    <row r="2396" spans="1:17" ht="13.5" customHeight="1">
      <c r="A2396" s="481"/>
      <c r="B2396" s="481"/>
      <c r="C2396" s="481"/>
      <c r="D2396" s="481"/>
      <c r="E2396" s="481"/>
      <c r="F2396" s="339"/>
      <c r="G2396" s="340" t="str">
        <f>IF(ISNUMBER(E2396),E2396/'Bulk DivVar Analysis'!$I$7,"")</f>
        <v/>
      </c>
      <c r="H2396" s="338" t="str">
        <f>IF(ISNUMBER(E2396), IF(G2396&gt;'Bulk DivVar Analysis'!$J$9,"Pass","Fail"),"")</f>
        <v/>
      </c>
      <c r="I2396" s="338" t="str">
        <f t="shared" si="39"/>
        <v/>
      </c>
      <c r="J2396" s="339"/>
      <c r="K2396" s="339"/>
      <c r="L2396" s="339"/>
      <c r="M2396" s="339"/>
      <c r="N2396" s="339"/>
      <c r="O2396" s="339"/>
      <c r="P2396" s="339"/>
      <c r="Q2396" s="339"/>
    </row>
    <row r="2397" spans="1:17" ht="13.5" customHeight="1">
      <c r="A2397" s="481"/>
      <c r="B2397" s="481"/>
      <c r="C2397" s="481"/>
      <c r="D2397" s="481"/>
      <c r="E2397" s="481"/>
      <c r="F2397" s="339"/>
      <c r="G2397" s="340" t="str">
        <f>IF(ISNUMBER(E2397),E2397/'Bulk DivVar Analysis'!$I$7,"")</f>
        <v/>
      </c>
      <c r="H2397" s="338" t="str">
        <f>IF(ISNUMBER(E2397), IF(G2397&gt;'Bulk DivVar Analysis'!$J$9,"Pass","Fail"),"")</f>
        <v/>
      </c>
      <c r="I2397" s="338" t="str">
        <f t="shared" si="39"/>
        <v/>
      </c>
      <c r="J2397" s="339"/>
      <c r="K2397" s="339"/>
      <c r="L2397" s="339"/>
      <c r="M2397" s="339"/>
      <c r="N2397" s="339"/>
      <c r="O2397" s="339"/>
      <c r="P2397" s="339"/>
      <c r="Q2397" s="339"/>
    </row>
    <row r="2398" spans="1:17" ht="13.5" customHeight="1">
      <c r="A2398" s="481"/>
      <c r="B2398" s="481"/>
      <c r="C2398" s="481"/>
      <c r="D2398" s="481"/>
      <c r="E2398" s="481"/>
      <c r="F2398" s="339"/>
      <c r="G2398" s="340" t="str">
        <f>IF(ISNUMBER(E2398),E2398/'Bulk DivVar Analysis'!$I$7,"")</f>
        <v/>
      </c>
      <c r="H2398" s="338" t="str">
        <f>IF(ISNUMBER(E2398), IF(G2398&gt;'Bulk DivVar Analysis'!$J$9,"Pass","Fail"),"")</f>
        <v/>
      </c>
      <c r="I2398" s="338" t="str">
        <f t="shared" si="39"/>
        <v/>
      </c>
      <c r="J2398" s="339"/>
      <c r="K2398" s="339"/>
      <c r="L2398" s="339"/>
      <c r="M2398" s="339"/>
      <c r="N2398" s="339"/>
      <c r="O2398" s="339"/>
      <c r="P2398" s="339"/>
      <c r="Q2398" s="339"/>
    </row>
    <row r="2399" spans="1:17" ht="13.5" customHeight="1">
      <c r="A2399" s="481"/>
      <c r="B2399" s="481"/>
      <c r="C2399" s="481"/>
      <c r="D2399" s="481"/>
      <c r="E2399" s="481"/>
      <c r="F2399" s="339"/>
      <c r="G2399" s="340" t="str">
        <f>IF(ISNUMBER(E2399),E2399/'Bulk DivVar Analysis'!$I$7,"")</f>
        <v/>
      </c>
      <c r="H2399" s="338" t="str">
        <f>IF(ISNUMBER(E2399), IF(G2399&gt;'Bulk DivVar Analysis'!$J$9,"Pass","Fail"),"")</f>
        <v/>
      </c>
      <c r="I2399" s="338" t="str">
        <f t="shared" si="39"/>
        <v/>
      </c>
      <c r="J2399" s="339"/>
      <c r="K2399" s="339"/>
      <c r="L2399" s="339"/>
      <c r="M2399" s="339"/>
      <c r="N2399" s="339"/>
      <c r="O2399" s="339"/>
      <c r="P2399" s="339"/>
      <c r="Q2399" s="339"/>
    </row>
    <row r="2400" spans="1:17" ht="13.5" customHeight="1">
      <c r="A2400" s="481"/>
      <c r="B2400" s="481"/>
      <c r="C2400" s="481"/>
      <c r="D2400" s="481"/>
      <c r="E2400" s="481"/>
      <c r="F2400" s="339"/>
      <c r="G2400" s="340" t="str">
        <f>IF(ISNUMBER(E2400),E2400/'Bulk DivVar Analysis'!$I$7,"")</f>
        <v/>
      </c>
      <c r="H2400" s="338" t="str">
        <f>IF(ISNUMBER(E2400), IF(G2400&gt;'Bulk DivVar Analysis'!$J$9,"Pass","Fail"),"")</f>
        <v/>
      </c>
      <c r="I2400" s="338" t="str">
        <f t="shared" si="39"/>
        <v/>
      </c>
      <c r="J2400" s="339"/>
      <c r="K2400" s="339"/>
      <c r="L2400" s="339"/>
      <c r="M2400" s="339"/>
      <c r="N2400" s="339"/>
      <c r="O2400" s="339"/>
      <c r="P2400" s="339"/>
      <c r="Q2400" s="339"/>
    </row>
    <row r="2401" spans="1:17" ht="13.5" customHeight="1">
      <c r="A2401" s="481"/>
      <c r="B2401" s="481"/>
      <c r="C2401" s="481"/>
      <c r="D2401" s="481"/>
      <c r="E2401" s="481"/>
      <c r="F2401" s="339"/>
      <c r="G2401" s="340" t="str">
        <f>IF(ISNUMBER(E2401),E2401/'Bulk DivVar Analysis'!$I$7,"")</f>
        <v/>
      </c>
      <c r="H2401" s="338" t="str">
        <f>IF(ISNUMBER(E2401), IF(G2401&gt;'Bulk DivVar Analysis'!$J$9,"Pass","Fail"),"")</f>
        <v/>
      </c>
      <c r="I2401" s="338" t="str">
        <f t="shared" si="39"/>
        <v/>
      </c>
      <c r="J2401" s="339"/>
      <c r="K2401" s="339"/>
      <c r="L2401" s="339"/>
      <c r="M2401" s="339"/>
      <c r="N2401" s="339"/>
      <c r="O2401" s="339"/>
      <c r="P2401" s="339"/>
      <c r="Q2401" s="339"/>
    </row>
    <row r="2402" spans="1:17" ht="13.5" customHeight="1">
      <c r="A2402" s="481"/>
      <c r="B2402" s="481"/>
      <c r="C2402" s="481"/>
      <c r="D2402" s="481"/>
      <c r="E2402" s="481"/>
      <c r="F2402" s="339"/>
      <c r="G2402" s="340" t="str">
        <f>IF(ISNUMBER(E2402),E2402/'Bulk DivVar Analysis'!$I$7,"")</f>
        <v/>
      </c>
      <c r="H2402" s="338" t="str">
        <f>IF(ISNUMBER(E2402), IF(G2402&gt;'Bulk DivVar Analysis'!$J$9,"Pass","Fail"),"")</f>
        <v/>
      </c>
      <c r="I2402" s="338" t="str">
        <f t="shared" si="39"/>
        <v/>
      </c>
      <c r="J2402" s="339"/>
      <c r="K2402" s="339"/>
      <c r="L2402" s="339"/>
      <c r="M2402" s="339"/>
      <c r="N2402" s="339"/>
      <c r="O2402" s="339"/>
      <c r="P2402" s="339"/>
      <c r="Q2402" s="339"/>
    </row>
    <row r="2403" spans="1:17" ht="13.5" customHeight="1">
      <c r="A2403" s="481"/>
      <c r="B2403" s="481"/>
      <c r="C2403" s="481"/>
      <c r="D2403" s="481"/>
      <c r="E2403" s="481"/>
      <c r="F2403" s="339"/>
      <c r="G2403" s="340" t="str">
        <f>IF(ISNUMBER(E2403),E2403/'Bulk DivVar Analysis'!$I$7,"")</f>
        <v/>
      </c>
      <c r="H2403" s="338" t="str">
        <f>IF(ISNUMBER(E2403), IF(G2403&gt;'Bulk DivVar Analysis'!$J$9,"Pass","Fail"),"")</f>
        <v/>
      </c>
      <c r="I2403" s="338" t="str">
        <f t="shared" si="39"/>
        <v/>
      </c>
      <c r="J2403" s="339"/>
      <c r="K2403" s="339"/>
      <c r="L2403" s="339"/>
      <c r="M2403" s="339"/>
      <c r="N2403" s="339"/>
      <c r="O2403" s="339"/>
      <c r="P2403" s="339"/>
      <c r="Q2403" s="339"/>
    </row>
    <row r="2404" spans="1:17" ht="13.5" customHeight="1">
      <c r="A2404" s="481"/>
      <c r="B2404" s="481"/>
      <c r="C2404" s="481"/>
      <c r="D2404" s="481"/>
      <c r="E2404" s="481"/>
      <c r="F2404" s="339"/>
      <c r="G2404" s="340" t="str">
        <f>IF(ISNUMBER(E2404),E2404/'Bulk DivVar Analysis'!$I$7,"")</f>
        <v/>
      </c>
      <c r="H2404" s="338" t="str">
        <f>IF(ISNUMBER(E2404), IF(G2404&gt;'Bulk DivVar Analysis'!$J$9,"Pass","Fail"),"")</f>
        <v/>
      </c>
      <c r="I2404" s="338" t="str">
        <f t="shared" si="39"/>
        <v/>
      </c>
      <c r="J2404" s="339"/>
      <c r="K2404" s="339"/>
      <c r="L2404" s="339"/>
      <c r="M2404" s="339"/>
      <c r="N2404" s="339"/>
      <c r="O2404" s="339"/>
      <c r="P2404" s="339"/>
      <c r="Q2404" s="339"/>
    </row>
    <row r="2405" spans="1:17" ht="13.5" customHeight="1">
      <c r="A2405" s="481"/>
      <c r="B2405" s="481"/>
      <c r="C2405" s="481"/>
      <c r="D2405" s="481"/>
      <c r="E2405" s="481"/>
      <c r="F2405" s="339"/>
      <c r="G2405" s="340" t="str">
        <f>IF(ISNUMBER(E2405),E2405/'Bulk DivVar Analysis'!$I$7,"")</f>
        <v/>
      </c>
      <c r="H2405" s="338" t="str">
        <f>IF(ISNUMBER(E2405), IF(G2405&gt;'Bulk DivVar Analysis'!$J$9,"Pass","Fail"),"")</f>
        <v/>
      </c>
      <c r="I2405" s="338" t="str">
        <f t="shared" si="39"/>
        <v/>
      </c>
      <c r="J2405" s="339"/>
      <c r="K2405" s="339"/>
      <c r="L2405" s="339"/>
      <c r="M2405" s="339"/>
      <c r="N2405" s="339"/>
      <c r="O2405" s="339"/>
      <c r="P2405" s="339"/>
      <c r="Q2405" s="339"/>
    </row>
    <row r="2406" spans="1:17" ht="13.5" customHeight="1">
      <c r="A2406" s="481"/>
      <c r="B2406" s="481"/>
      <c r="C2406" s="481"/>
      <c r="D2406" s="481"/>
      <c r="E2406" s="481"/>
      <c r="F2406" s="339"/>
      <c r="G2406" s="340" t="str">
        <f>IF(ISNUMBER(E2406),E2406/'Bulk DivVar Analysis'!$I$7,"")</f>
        <v/>
      </c>
      <c r="H2406" s="338" t="str">
        <f>IF(ISNUMBER(E2406), IF(G2406&gt;'Bulk DivVar Analysis'!$J$9,"Pass","Fail"),"")</f>
        <v/>
      </c>
      <c r="I2406" s="338" t="str">
        <f t="shared" si="39"/>
        <v/>
      </c>
      <c r="J2406" s="339"/>
      <c r="K2406" s="339"/>
      <c r="L2406" s="339"/>
      <c r="M2406" s="339"/>
      <c r="N2406" s="339"/>
      <c r="O2406" s="339"/>
      <c r="P2406" s="339"/>
      <c r="Q2406" s="339"/>
    </row>
    <row r="2407" spans="1:17" ht="13.5" customHeight="1">
      <c r="A2407" s="481"/>
      <c r="B2407" s="481"/>
      <c r="C2407" s="481"/>
      <c r="D2407" s="481"/>
      <c r="E2407" s="481"/>
      <c r="F2407" s="339"/>
      <c r="G2407" s="340" t="str">
        <f>IF(ISNUMBER(E2407),E2407/'Bulk DivVar Analysis'!$I$7,"")</f>
        <v/>
      </c>
      <c r="H2407" s="338" t="str">
        <f>IF(ISNUMBER(E2407), IF(G2407&gt;'Bulk DivVar Analysis'!$J$9,"Pass","Fail"),"")</f>
        <v/>
      </c>
      <c r="I2407" s="338" t="str">
        <f t="shared" si="39"/>
        <v/>
      </c>
      <c r="J2407" s="339"/>
      <c r="K2407" s="339"/>
      <c r="L2407" s="339"/>
      <c r="M2407" s="339"/>
      <c r="N2407" s="339"/>
      <c r="O2407" s="339"/>
      <c r="P2407" s="339"/>
      <c r="Q2407" s="339"/>
    </row>
    <row r="2408" spans="1:17" ht="13.5" customHeight="1">
      <c r="A2408" s="481"/>
      <c r="B2408" s="481"/>
      <c r="C2408" s="481"/>
      <c r="D2408" s="481"/>
      <c r="E2408" s="481"/>
      <c r="F2408" s="339"/>
      <c r="G2408" s="340" t="str">
        <f>IF(ISNUMBER(E2408),E2408/'Bulk DivVar Analysis'!$I$7,"")</f>
        <v/>
      </c>
      <c r="H2408" s="338" t="str">
        <f>IF(ISNUMBER(E2408), IF(G2408&gt;'Bulk DivVar Analysis'!$J$9,"Pass","Fail"),"")</f>
        <v/>
      </c>
      <c r="I2408" s="338" t="str">
        <f t="shared" si="39"/>
        <v/>
      </c>
      <c r="J2408" s="339"/>
      <c r="K2408" s="339"/>
      <c r="L2408" s="339"/>
      <c r="M2408" s="339"/>
      <c r="N2408" s="339"/>
      <c r="O2408" s="339"/>
      <c r="P2408" s="339"/>
      <c r="Q2408" s="339"/>
    </row>
    <row r="2409" spans="1:17" ht="13.5" customHeight="1">
      <c r="A2409" s="481"/>
      <c r="B2409" s="481"/>
      <c r="C2409" s="481"/>
      <c r="D2409" s="481"/>
      <c r="E2409" s="481"/>
      <c r="F2409" s="339"/>
      <c r="G2409" s="340" t="str">
        <f>IF(ISNUMBER(E2409),E2409/'Bulk DivVar Analysis'!$I$7,"")</f>
        <v/>
      </c>
      <c r="H2409" s="338" t="str">
        <f>IF(ISNUMBER(E2409), IF(G2409&gt;'Bulk DivVar Analysis'!$J$9,"Pass","Fail"),"")</f>
        <v/>
      </c>
      <c r="I2409" s="338" t="str">
        <f t="shared" si="39"/>
        <v/>
      </c>
      <c r="J2409" s="339"/>
      <c r="K2409" s="339"/>
      <c r="L2409" s="339"/>
      <c r="M2409" s="339"/>
      <c r="N2409" s="339"/>
      <c r="O2409" s="339"/>
      <c r="P2409" s="339"/>
      <c r="Q2409" s="339"/>
    </row>
    <row r="2410" spans="1:17" ht="13.5" customHeight="1">
      <c r="A2410" s="481"/>
      <c r="B2410" s="481"/>
      <c r="C2410" s="481"/>
      <c r="D2410" s="481"/>
      <c r="E2410" s="481"/>
      <c r="F2410" s="339"/>
      <c r="G2410" s="340" t="str">
        <f>IF(ISNUMBER(E2410),E2410/'Bulk DivVar Analysis'!$I$7,"")</f>
        <v/>
      </c>
      <c r="H2410" s="338" t="str">
        <f>IF(ISNUMBER(E2410), IF(G2410&gt;'Bulk DivVar Analysis'!$J$9,"Pass","Fail"),"")</f>
        <v/>
      </c>
      <c r="I2410" s="338" t="str">
        <f t="shared" si="39"/>
        <v/>
      </c>
      <c r="J2410" s="339"/>
      <c r="K2410" s="339"/>
      <c r="L2410" s="339"/>
      <c r="M2410" s="339"/>
      <c r="N2410" s="339"/>
      <c r="O2410" s="339"/>
      <c r="P2410" s="339"/>
      <c r="Q2410" s="339"/>
    </row>
    <row r="2411" spans="1:17" ht="13.5" customHeight="1">
      <c r="A2411" s="481"/>
      <c r="B2411" s="481"/>
      <c r="C2411" s="481"/>
      <c r="D2411" s="481"/>
      <c r="E2411" s="481"/>
      <c r="F2411" s="339"/>
      <c r="G2411" s="340" t="str">
        <f>IF(ISNUMBER(E2411),E2411/'Bulk DivVar Analysis'!$I$7,"")</f>
        <v/>
      </c>
      <c r="H2411" s="338" t="str">
        <f>IF(ISNUMBER(E2411), IF(G2411&gt;'Bulk DivVar Analysis'!$J$9,"Pass","Fail"),"")</f>
        <v/>
      </c>
      <c r="I2411" s="338" t="str">
        <f t="shared" si="39"/>
        <v/>
      </c>
      <c r="J2411" s="339"/>
      <c r="K2411" s="339"/>
      <c r="L2411" s="339"/>
      <c r="M2411" s="339"/>
      <c r="N2411" s="339"/>
      <c r="O2411" s="339"/>
      <c r="P2411" s="339"/>
      <c r="Q2411" s="339"/>
    </row>
    <row r="2412" spans="1:17" ht="13.5" customHeight="1">
      <c r="A2412" s="481"/>
      <c r="B2412" s="481"/>
      <c r="C2412" s="481"/>
      <c r="D2412" s="481"/>
      <c r="E2412" s="481"/>
      <c r="F2412" s="339"/>
      <c r="G2412" s="340" t="str">
        <f>IF(ISNUMBER(E2412),E2412/'Bulk DivVar Analysis'!$I$7,"")</f>
        <v/>
      </c>
      <c r="H2412" s="338" t="str">
        <f>IF(ISNUMBER(E2412), IF(G2412&gt;'Bulk DivVar Analysis'!$J$9,"Pass","Fail"),"")</f>
        <v/>
      </c>
      <c r="I2412" s="338" t="str">
        <f t="shared" si="39"/>
        <v/>
      </c>
      <c r="J2412" s="339"/>
      <c r="K2412" s="339"/>
      <c r="L2412" s="339"/>
      <c r="M2412" s="339"/>
      <c r="N2412" s="339"/>
      <c r="O2412" s="339"/>
      <c r="P2412" s="339"/>
      <c r="Q2412" s="339"/>
    </row>
    <row r="2413" spans="1:17" ht="13.5" customHeight="1">
      <c r="A2413" s="481"/>
      <c r="B2413" s="481"/>
      <c r="C2413" s="481"/>
      <c r="D2413" s="481"/>
      <c r="E2413" s="481"/>
      <c r="F2413" s="339"/>
      <c r="G2413" s="340" t="str">
        <f>IF(ISNUMBER(E2413),E2413/'Bulk DivVar Analysis'!$I$7,"")</f>
        <v/>
      </c>
      <c r="H2413" s="338" t="str">
        <f>IF(ISNUMBER(E2413), IF(G2413&gt;'Bulk DivVar Analysis'!$J$9,"Pass","Fail"),"")</f>
        <v/>
      </c>
      <c r="I2413" s="338" t="str">
        <f t="shared" si="39"/>
        <v/>
      </c>
      <c r="J2413" s="339"/>
      <c r="K2413" s="339"/>
      <c r="L2413" s="339"/>
      <c r="M2413" s="339"/>
      <c r="N2413" s="339"/>
      <c r="O2413" s="339"/>
      <c r="P2413" s="339"/>
      <c r="Q2413" s="339"/>
    </row>
    <row r="2414" spans="1:17" ht="13.5" customHeight="1">
      <c r="A2414" s="481"/>
      <c r="B2414" s="481"/>
      <c r="C2414" s="481"/>
      <c r="D2414" s="481"/>
      <c r="E2414" s="481"/>
      <c r="F2414" s="339"/>
      <c r="G2414" s="340" t="str">
        <f>IF(ISNUMBER(E2414),E2414/'Bulk DivVar Analysis'!$I$7,"")</f>
        <v/>
      </c>
      <c r="H2414" s="338" t="str">
        <f>IF(ISNUMBER(E2414), IF(G2414&gt;'Bulk DivVar Analysis'!$J$9,"Pass","Fail"),"")</f>
        <v/>
      </c>
      <c r="I2414" s="338" t="str">
        <f t="shared" si="39"/>
        <v/>
      </c>
      <c r="J2414" s="339"/>
      <c r="K2414" s="339"/>
      <c r="L2414" s="339"/>
      <c r="M2414" s="339"/>
      <c r="N2414" s="339"/>
      <c r="O2414" s="339"/>
      <c r="P2414" s="339"/>
      <c r="Q2414" s="339"/>
    </row>
    <row r="2415" spans="1:17" ht="13.5" customHeight="1">
      <c r="A2415" s="481"/>
      <c r="B2415" s="481"/>
      <c r="C2415" s="481"/>
      <c r="D2415" s="481"/>
      <c r="E2415" s="481"/>
      <c r="F2415" s="339"/>
      <c r="G2415" s="340" t="str">
        <f>IF(ISNUMBER(E2415),E2415/'Bulk DivVar Analysis'!$I$7,"")</f>
        <v/>
      </c>
      <c r="H2415" s="338" t="str">
        <f>IF(ISNUMBER(E2415), IF(G2415&gt;'Bulk DivVar Analysis'!$J$9,"Pass","Fail"),"")</f>
        <v/>
      </c>
      <c r="I2415" s="338" t="str">
        <f t="shared" si="39"/>
        <v/>
      </c>
      <c r="J2415" s="339"/>
      <c r="K2415" s="339"/>
      <c r="L2415" s="339"/>
      <c r="M2415" s="339"/>
      <c r="N2415" s="339"/>
      <c r="O2415" s="339"/>
      <c r="P2415" s="339"/>
      <c r="Q2415" s="339"/>
    </row>
    <row r="2416" spans="1:17" ht="13.5" customHeight="1">
      <c r="A2416" s="481"/>
      <c r="B2416" s="481"/>
      <c r="C2416" s="481"/>
      <c r="D2416" s="481"/>
      <c r="E2416" s="481"/>
      <c r="F2416" s="339"/>
      <c r="G2416" s="340" t="str">
        <f>IF(ISNUMBER(E2416),E2416/'Bulk DivVar Analysis'!$I$7,"")</f>
        <v/>
      </c>
      <c r="H2416" s="338" t="str">
        <f>IF(ISNUMBER(E2416), IF(G2416&gt;'Bulk DivVar Analysis'!$J$9,"Pass","Fail"),"")</f>
        <v/>
      </c>
      <c r="I2416" s="338" t="str">
        <f t="shared" si="39"/>
        <v/>
      </c>
      <c r="J2416" s="339"/>
      <c r="K2416" s="339"/>
      <c r="L2416" s="339"/>
      <c r="M2416" s="339"/>
      <c r="N2416" s="339"/>
      <c r="O2416" s="339"/>
      <c r="P2416" s="339"/>
      <c r="Q2416" s="339"/>
    </row>
    <row r="2417" spans="1:17" ht="13.5" customHeight="1">
      <c r="A2417" s="481"/>
      <c r="B2417" s="481"/>
      <c r="C2417" s="481"/>
      <c r="D2417" s="481"/>
      <c r="E2417" s="481"/>
      <c r="F2417" s="339"/>
      <c r="G2417" s="340" t="str">
        <f>IF(ISNUMBER(E2417),E2417/'Bulk DivVar Analysis'!$I$7,"")</f>
        <v/>
      </c>
      <c r="H2417" s="338" t="str">
        <f>IF(ISNUMBER(E2417), IF(G2417&gt;'Bulk DivVar Analysis'!$J$9,"Pass","Fail"),"")</f>
        <v/>
      </c>
      <c r="I2417" s="338" t="str">
        <f t="shared" si="39"/>
        <v/>
      </c>
      <c r="J2417" s="339"/>
      <c r="K2417" s="339"/>
      <c r="L2417" s="339"/>
      <c r="M2417" s="339"/>
      <c r="N2417" s="339"/>
      <c r="O2417" s="339"/>
      <c r="P2417" s="339"/>
      <c r="Q2417" s="339"/>
    </row>
    <row r="2418" spans="1:17" ht="13.5" customHeight="1">
      <c r="A2418" s="481"/>
      <c r="B2418" s="481"/>
      <c r="C2418" s="481"/>
      <c r="D2418" s="481"/>
      <c r="E2418" s="481"/>
      <c r="F2418" s="339"/>
      <c r="G2418" s="340" t="str">
        <f>IF(ISNUMBER(E2418),E2418/'Bulk DivVar Analysis'!$I$7,"")</f>
        <v/>
      </c>
      <c r="H2418" s="338" t="str">
        <f>IF(ISNUMBER(E2418), IF(G2418&gt;'Bulk DivVar Analysis'!$J$9,"Pass","Fail"),"")</f>
        <v/>
      </c>
      <c r="I2418" s="338" t="str">
        <f t="shared" si="39"/>
        <v/>
      </c>
      <c r="J2418" s="339"/>
      <c r="K2418" s="339"/>
      <c r="L2418" s="339"/>
      <c r="M2418" s="339"/>
      <c r="N2418" s="339"/>
      <c r="O2418" s="339"/>
      <c r="P2418" s="339"/>
      <c r="Q2418" s="339"/>
    </row>
    <row r="2419" spans="1:17" ht="13.5" customHeight="1">
      <c r="A2419" s="481"/>
      <c r="B2419" s="481"/>
      <c r="C2419" s="481"/>
      <c r="D2419" s="481"/>
      <c r="E2419" s="481"/>
      <c r="F2419" s="339"/>
      <c r="G2419" s="340" t="str">
        <f>IF(ISNUMBER(E2419),E2419/'Bulk DivVar Analysis'!$I$7,"")</f>
        <v/>
      </c>
      <c r="H2419" s="338" t="str">
        <f>IF(ISNUMBER(E2419), IF(G2419&gt;'Bulk DivVar Analysis'!$J$9,"Pass","Fail"),"")</f>
        <v/>
      </c>
      <c r="I2419" s="338" t="str">
        <f t="shared" si="39"/>
        <v/>
      </c>
      <c r="J2419" s="339"/>
      <c r="K2419" s="339"/>
      <c r="L2419" s="339"/>
      <c r="M2419" s="339"/>
      <c r="N2419" s="339"/>
      <c r="O2419" s="339"/>
      <c r="P2419" s="339"/>
      <c r="Q2419" s="339"/>
    </row>
    <row r="2420" spans="1:17" ht="13.5" customHeight="1">
      <c r="A2420" s="481"/>
      <c r="B2420" s="481"/>
      <c r="C2420" s="481"/>
      <c r="D2420" s="481"/>
      <c r="E2420" s="481"/>
      <c r="F2420" s="339"/>
      <c r="G2420" s="340" t="str">
        <f>IF(ISNUMBER(E2420),E2420/'Bulk DivVar Analysis'!$I$7,"")</f>
        <v/>
      </c>
      <c r="H2420" s="338" t="str">
        <f>IF(ISNUMBER(E2420), IF(G2420&gt;'Bulk DivVar Analysis'!$J$9,"Pass","Fail"),"")</f>
        <v/>
      </c>
      <c r="I2420" s="338" t="str">
        <f t="shared" si="39"/>
        <v/>
      </c>
      <c r="J2420" s="339"/>
      <c r="K2420" s="339"/>
      <c r="L2420" s="339"/>
      <c r="M2420" s="339"/>
      <c r="N2420" s="339"/>
      <c r="O2420" s="339"/>
      <c r="P2420" s="339"/>
      <c r="Q2420" s="339"/>
    </row>
    <row r="2421" spans="1:17" ht="13.5" customHeight="1">
      <c r="A2421" s="481"/>
      <c r="B2421" s="481"/>
      <c r="C2421" s="481"/>
      <c r="D2421" s="481"/>
      <c r="E2421" s="481"/>
      <c r="F2421" s="339"/>
      <c r="G2421" s="340" t="str">
        <f>IF(ISNUMBER(E2421),E2421/'Bulk DivVar Analysis'!$I$7,"")</f>
        <v/>
      </c>
      <c r="H2421" s="338" t="str">
        <f>IF(ISNUMBER(E2421), IF(G2421&gt;'Bulk DivVar Analysis'!$J$9,"Pass","Fail"),"")</f>
        <v/>
      </c>
      <c r="I2421" s="338" t="str">
        <f t="shared" si="39"/>
        <v/>
      </c>
      <c r="J2421" s="339"/>
      <c r="K2421" s="339"/>
      <c r="L2421" s="339"/>
      <c r="M2421" s="339"/>
      <c r="N2421" s="339"/>
      <c r="O2421" s="339"/>
      <c r="P2421" s="339"/>
      <c r="Q2421" s="339"/>
    </row>
    <row r="2422" spans="1:17" ht="13.5" customHeight="1">
      <c r="A2422" s="481"/>
      <c r="B2422" s="481"/>
      <c r="C2422" s="481"/>
      <c r="D2422" s="481"/>
      <c r="E2422" s="481"/>
      <c r="F2422" s="339"/>
      <c r="G2422" s="340" t="str">
        <f>IF(ISNUMBER(E2422),E2422/'Bulk DivVar Analysis'!$I$7,"")</f>
        <v/>
      </c>
      <c r="H2422" s="338" t="str">
        <f>IF(ISNUMBER(E2422), IF(G2422&gt;'Bulk DivVar Analysis'!$J$9,"Pass","Fail"),"")</f>
        <v/>
      </c>
      <c r="I2422" s="338" t="str">
        <f t="shared" si="39"/>
        <v/>
      </c>
      <c r="J2422" s="339"/>
      <c r="K2422" s="339"/>
      <c r="L2422" s="339"/>
      <c r="M2422" s="339"/>
      <c r="N2422" s="339"/>
      <c r="O2422" s="339"/>
      <c r="P2422" s="339"/>
      <c r="Q2422" s="339"/>
    </row>
    <row r="2423" spans="1:17" ht="13.5" customHeight="1">
      <c r="A2423" s="481"/>
      <c r="B2423" s="481"/>
      <c r="C2423" s="481"/>
      <c r="D2423" s="481"/>
      <c r="E2423" s="481"/>
      <c r="F2423" s="339"/>
      <c r="G2423" s="340" t="str">
        <f>IF(ISNUMBER(E2423),E2423/'Bulk DivVar Analysis'!$I$7,"")</f>
        <v/>
      </c>
      <c r="H2423" s="338" t="str">
        <f>IF(ISNUMBER(E2423), IF(G2423&gt;'Bulk DivVar Analysis'!$J$9,"Pass","Fail"),"")</f>
        <v/>
      </c>
      <c r="I2423" s="338" t="str">
        <f t="shared" si="39"/>
        <v/>
      </c>
      <c r="J2423" s="339"/>
      <c r="K2423" s="339"/>
      <c r="L2423" s="339"/>
      <c r="M2423" s="339"/>
      <c r="N2423" s="339"/>
      <c r="O2423" s="339"/>
      <c r="P2423" s="339"/>
      <c r="Q2423" s="339"/>
    </row>
    <row r="2424" spans="1:17" ht="13.5" customHeight="1">
      <c r="A2424" s="481"/>
      <c r="B2424" s="481"/>
      <c r="C2424" s="481"/>
      <c r="D2424" s="481"/>
      <c r="E2424" s="481"/>
      <c r="F2424" s="339"/>
      <c r="G2424" s="340" t="str">
        <f>IF(ISNUMBER(E2424),E2424/'Bulk DivVar Analysis'!$I$7,"")</f>
        <v/>
      </c>
      <c r="H2424" s="338" t="str">
        <f>IF(ISNUMBER(E2424), IF(G2424&gt;'Bulk DivVar Analysis'!$J$9,"Pass","Fail"),"")</f>
        <v/>
      </c>
      <c r="I2424" s="338" t="str">
        <f t="shared" si="39"/>
        <v/>
      </c>
      <c r="J2424" s="339"/>
      <c r="K2424" s="339"/>
      <c r="L2424" s="339"/>
      <c r="M2424" s="339"/>
      <c r="N2424" s="339"/>
      <c r="O2424" s="339"/>
      <c r="P2424" s="339"/>
      <c r="Q2424" s="339"/>
    </row>
    <row r="2425" spans="1:17" ht="13.5" customHeight="1">
      <c r="A2425" s="481"/>
      <c r="B2425" s="481"/>
      <c r="C2425" s="481"/>
      <c r="D2425" s="481"/>
      <c r="E2425" s="481"/>
      <c r="F2425" s="339"/>
      <c r="G2425" s="340" t="str">
        <f>IF(ISNUMBER(E2425),E2425/'Bulk DivVar Analysis'!$I$7,"")</f>
        <v/>
      </c>
      <c r="H2425" s="338" t="str">
        <f>IF(ISNUMBER(E2425), IF(G2425&gt;'Bulk DivVar Analysis'!$J$9,"Pass","Fail"),"")</f>
        <v/>
      </c>
      <c r="I2425" s="338" t="str">
        <f t="shared" si="39"/>
        <v/>
      </c>
      <c r="J2425" s="339"/>
      <c r="K2425" s="339"/>
      <c r="L2425" s="339"/>
      <c r="M2425" s="339"/>
      <c r="N2425" s="339"/>
      <c r="O2425" s="339"/>
      <c r="P2425" s="339"/>
      <c r="Q2425" s="339"/>
    </row>
    <row r="2426" spans="1:17" ht="13.5" customHeight="1">
      <c r="A2426" s="481"/>
      <c r="B2426" s="481"/>
      <c r="C2426" s="481"/>
      <c r="D2426" s="481"/>
      <c r="E2426" s="481"/>
      <c r="F2426" s="339"/>
      <c r="G2426" s="340" t="str">
        <f>IF(ISNUMBER(E2426),E2426/'Bulk DivVar Analysis'!$I$7,"")</f>
        <v/>
      </c>
      <c r="H2426" s="338" t="str">
        <f>IF(ISNUMBER(E2426), IF(G2426&gt;'Bulk DivVar Analysis'!$J$9,"Pass","Fail"),"")</f>
        <v/>
      </c>
      <c r="I2426" s="338" t="str">
        <f t="shared" si="39"/>
        <v/>
      </c>
      <c r="J2426" s="339"/>
      <c r="K2426" s="339"/>
      <c r="L2426" s="339"/>
      <c r="M2426" s="339"/>
      <c r="N2426" s="339"/>
      <c r="O2426" s="339"/>
      <c r="P2426" s="339"/>
      <c r="Q2426" s="339"/>
    </row>
    <row r="2427" spans="1:17" ht="13.5" customHeight="1">
      <c r="A2427" s="481"/>
      <c r="B2427" s="481"/>
      <c r="C2427" s="481"/>
      <c r="D2427" s="481"/>
      <c r="E2427" s="481"/>
      <c r="F2427" s="339"/>
      <c r="G2427" s="340" t="str">
        <f>IF(ISNUMBER(E2427),E2427/'Bulk DivVar Analysis'!$I$7,"")</f>
        <v/>
      </c>
      <c r="H2427" s="338" t="str">
        <f>IF(ISNUMBER(E2427), IF(G2427&gt;'Bulk DivVar Analysis'!$J$9,"Pass","Fail"),"")</f>
        <v/>
      </c>
      <c r="I2427" s="338" t="str">
        <f t="shared" si="39"/>
        <v/>
      </c>
      <c r="J2427" s="339"/>
      <c r="K2427" s="339"/>
      <c r="L2427" s="339"/>
      <c r="M2427" s="339"/>
      <c r="N2427" s="339"/>
      <c r="O2427" s="339"/>
      <c r="P2427" s="339"/>
      <c r="Q2427" s="339"/>
    </row>
    <row r="2428" spans="1:17" ht="13.5" customHeight="1">
      <c r="A2428" s="481"/>
      <c r="B2428" s="481"/>
      <c r="C2428" s="481"/>
      <c r="D2428" s="481"/>
      <c r="E2428" s="481"/>
      <c r="F2428" s="339"/>
      <c r="G2428" s="340" t="str">
        <f>IF(ISNUMBER(E2428),E2428/'Bulk DivVar Analysis'!$I$7,"")</f>
        <v/>
      </c>
      <c r="H2428" s="338" t="str">
        <f>IF(ISNUMBER(E2428), IF(G2428&gt;'Bulk DivVar Analysis'!$J$9,"Pass","Fail"),"")</f>
        <v/>
      </c>
      <c r="I2428" s="338" t="str">
        <f t="shared" si="39"/>
        <v/>
      </c>
      <c r="J2428" s="339"/>
      <c r="K2428" s="339"/>
      <c r="L2428" s="339"/>
      <c r="M2428" s="339"/>
      <c r="N2428" s="339"/>
      <c r="O2428" s="339"/>
      <c r="P2428" s="339"/>
      <c r="Q2428" s="339"/>
    </row>
    <row r="2429" spans="1:17" ht="13.5" customHeight="1">
      <c r="A2429" s="481"/>
      <c r="B2429" s="481"/>
      <c r="C2429" s="481"/>
      <c r="D2429" s="481"/>
      <c r="E2429" s="481"/>
      <c r="F2429" s="339"/>
      <c r="G2429" s="340" t="str">
        <f>IF(ISNUMBER(E2429),E2429/'Bulk DivVar Analysis'!$I$7,"")</f>
        <v/>
      </c>
      <c r="H2429" s="338" t="str">
        <f>IF(ISNUMBER(E2429), IF(G2429&gt;'Bulk DivVar Analysis'!$J$9,"Pass","Fail"),"")</f>
        <v/>
      </c>
      <c r="I2429" s="338" t="str">
        <f t="shared" si="39"/>
        <v/>
      </c>
      <c r="J2429" s="339"/>
      <c r="K2429" s="339"/>
      <c r="L2429" s="339"/>
      <c r="M2429" s="339"/>
      <c r="N2429" s="339"/>
      <c r="O2429" s="339"/>
      <c r="P2429" s="339"/>
      <c r="Q2429" s="339"/>
    </row>
    <row r="2430" spans="1:17" ht="13.5" customHeight="1">
      <c r="A2430" s="481"/>
      <c r="B2430" s="481"/>
      <c r="C2430" s="481"/>
      <c r="D2430" s="481"/>
      <c r="E2430" s="481"/>
      <c r="F2430" s="339"/>
      <c r="G2430" s="340" t="str">
        <f>IF(ISNUMBER(E2430),E2430/'Bulk DivVar Analysis'!$I$7,"")</f>
        <v/>
      </c>
      <c r="H2430" s="338" t="str">
        <f>IF(ISNUMBER(E2430), IF(G2430&gt;'Bulk DivVar Analysis'!$J$9,"Pass","Fail"),"")</f>
        <v/>
      </c>
      <c r="I2430" s="338" t="str">
        <f t="shared" si="39"/>
        <v/>
      </c>
      <c r="J2430" s="339"/>
      <c r="K2430" s="339"/>
      <c r="L2430" s="339"/>
      <c r="M2430" s="339"/>
      <c r="N2430" s="339"/>
      <c r="O2430" s="339"/>
      <c r="P2430" s="339"/>
      <c r="Q2430" s="339"/>
    </row>
    <row r="2431" spans="1:17" ht="13.5" customHeight="1">
      <c r="A2431" s="481"/>
      <c r="B2431" s="481"/>
      <c r="C2431" s="481"/>
      <c r="D2431" s="481"/>
      <c r="E2431" s="481"/>
      <c r="F2431" s="339"/>
      <c r="G2431" s="340" t="str">
        <f>IF(ISNUMBER(E2431),E2431/'Bulk DivVar Analysis'!$I$7,"")</f>
        <v/>
      </c>
      <c r="H2431" s="338" t="str">
        <f>IF(ISNUMBER(E2431), IF(G2431&gt;'Bulk DivVar Analysis'!$J$9,"Pass","Fail"),"")</f>
        <v/>
      </c>
      <c r="I2431" s="338" t="str">
        <f t="shared" si="39"/>
        <v/>
      </c>
      <c r="J2431" s="339"/>
      <c r="K2431" s="339"/>
      <c r="L2431" s="339"/>
      <c r="M2431" s="339"/>
      <c r="N2431" s="339"/>
      <c r="O2431" s="339"/>
      <c r="P2431" s="339"/>
      <c r="Q2431" s="339"/>
    </row>
    <row r="2432" spans="1:17" ht="13.5" customHeight="1">
      <c r="A2432" s="481"/>
      <c r="B2432" s="481"/>
      <c r="C2432" s="481"/>
      <c r="D2432" s="481"/>
      <c r="E2432" s="481"/>
      <c r="F2432" s="339"/>
      <c r="G2432" s="340" t="str">
        <f>IF(ISNUMBER(E2432),E2432/'Bulk DivVar Analysis'!$I$7,"")</f>
        <v/>
      </c>
      <c r="H2432" s="338" t="str">
        <f>IF(ISNUMBER(E2432), IF(G2432&gt;'Bulk DivVar Analysis'!$J$9,"Pass","Fail"),"")</f>
        <v/>
      </c>
      <c r="I2432" s="338" t="str">
        <f t="shared" si="39"/>
        <v/>
      </c>
      <c r="J2432" s="339"/>
      <c r="K2432" s="339"/>
      <c r="L2432" s="339"/>
      <c r="M2432" s="339"/>
      <c r="N2432" s="339"/>
      <c r="O2432" s="339"/>
      <c r="P2432" s="339"/>
      <c r="Q2432" s="339"/>
    </row>
    <row r="2433" spans="1:17" ht="13.5" customHeight="1">
      <c r="A2433" s="481"/>
      <c r="B2433" s="481"/>
      <c r="C2433" s="481"/>
      <c r="D2433" s="481"/>
      <c r="E2433" s="481"/>
      <c r="F2433" s="339"/>
      <c r="G2433" s="340" t="str">
        <f>IF(ISNUMBER(E2433),E2433/'Bulk DivVar Analysis'!$I$7,"")</f>
        <v/>
      </c>
      <c r="H2433" s="338" t="str">
        <f>IF(ISNUMBER(E2433), IF(G2433&gt;'Bulk DivVar Analysis'!$J$9,"Pass","Fail"),"")</f>
        <v/>
      </c>
      <c r="I2433" s="338" t="str">
        <f t="shared" si="39"/>
        <v/>
      </c>
      <c r="J2433" s="339"/>
      <c r="K2433" s="339"/>
      <c r="L2433" s="339"/>
      <c r="M2433" s="339"/>
      <c r="N2433" s="339"/>
      <c r="O2433" s="339"/>
      <c r="P2433" s="339"/>
      <c r="Q2433" s="339"/>
    </row>
    <row r="2434" spans="1:17" ht="13.5" customHeight="1">
      <c r="A2434" s="481"/>
      <c r="B2434" s="481"/>
      <c r="C2434" s="481"/>
      <c r="D2434" s="481"/>
      <c r="E2434" s="481"/>
      <c r="F2434" s="339"/>
      <c r="G2434" s="340" t="str">
        <f>IF(ISNUMBER(E2434),E2434/'Bulk DivVar Analysis'!$I$7,"")</f>
        <v/>
      </c>
      <c r="H2434" s="338" t="str">
        <f>IF(ISNUMBER(E2434), IF(G2434&gt;'Bulk DivVar Analysis'!$J$9,"Pass","Fail"),"")</f>
        <v/>
      </c>
      <c r="I2434" s="338" t="str">
        <f t="shared" si="39"/>
        <v/>
      </c>
      <c r="J2434" s="339"/>
      <c r="K2434" s="339"/>
      <c r="L2434" s="339"/>
      <c r="M2434" s="339"/>
      <c r="N2434" s="339"/>
      <c r="O2434" s="339"/>
      <c r="P2434" s="339"/>
      <c r="Q2434" s="339"/>
    </row>
    <row r="2435" spans="1:17" ht="13.5" customHeight="1">
      <c r="A2435" s="481"/>
      <c r="B2435" s="481"/>
      <c r="C2435" s="481"/>
      <c r="D2435" s="481"/>
      <c r="E2435" s="481"/>
      <c r="F2435" s="339"/>
      <c r="G2435" s="340" t="str">
        <f>IF(ISNUMBER(E2435),E2435/'Bulk DivVar Analysis'!$I$7,"")</f>
        <v/>
      </c>
      <c r="H2435" s="338" t="str">
        <f>IF(ISNUMBER(E2435), IF(G2435&gt;'Bulk DivVar Analysis'!$J$9,"Pass","Fail"),"")</f>
        <v/>
      </c>
      <c r="I2435" s="338" t="str">
        <f t="shared" ref="I2435:I2498" si="40">_xlfn.TEXTJOIN("_",TRUE,B2435,C2435)</f>
        <v/>
      </c>
      <c r="J2435" s="339"/>
      <c r="K2435" s="339"/>
      <c r="L2435" s="339"/>
      <c r="M2435" s="339"/>
      <c r="N2435" s="339"/>
      <c r="O2435" s="339"/>
      <c r="P2435" s="339"/>
      <c r="Q2435" s="339"/>
    </row>
    <row r="2436" spans="1:17" ht="13.5" customHeight="1">
      <c r="A2436" s="481"/>
      <c r="B2436" s="481"/>
      <c r="C2436" s="481"/>
      <c r="D2436" s="481"/>
      <c r="E2436" s="481"/>
      <c r="F2436" s="339"/>
      <c r="G2436" s="340" t="str">
        <f>IF(ISNUMBER(E2436),E2436/'Bulk DivVar Analysis'!$I$7,"")</f>
        <v/>
      </c>
      <c r="H2436" s="338" t="str">
        <f>IF(ISNUMBER(E2436), IF(G2436&gt;'Bulk DivVar Analysis'!$J$9,"Pass","Fail"),"")</f>
        <v/>
      </c>
      <c r="I2436" s="338" t="str">
        <f t="shared" si="40"/>
        <v/>
      </c>
      <c r="J2436" s="339"/>
      <c r="K2436" s="339"/>
      <c r="L2436" s="339"/>
      <c r="M2436" s="339"/>
      <c r="N2436" s="339"/>
      <c r="O2436" s="339"/>
      <c r="P2436" s="339"/>
      <c r="Q2436" s="339"/>
    </row>
    <row r="2437" spans="1:17" ht="13.5" customHeight="1">
      <c r="A2437" s="481"/>
      <c r="B2437" s="481"/>
      <c r="C2437" s="481"/>
      <c r="D2437" s="481"/>
      <c r="E2437" s="481"/>
      <c r="F2437" s="339"/>
      <c r="G2437" s="340" t="str">
        <f>IF(ISNUMBER(E2437),E2437/'Bulk DivVar Analysis'!$I$7,"")</f>
        <v/>
      </c>
      <c r="H2437" s="338" t="str">
        <f>IF(ISNUMBER(E2437), IF(G2437&gt;'Bulk DivVar Analysis'!$J$9,"Pass","Fail"),"")</f>
        <v/>
      </c>
      <c r="I2437" s="338" t="str">
        <f t="shared" si="40"/>
        <v/>
      </c>
      <c r="J2437" s="339"/>
      <c r="K2437" s="339"/>
      <c r="L2437" s="339"/>
      <c r="M2437" s="339"/>
      <c r="N2437" s="339"/>
      <c r="O2437" s="339"/>
      <c r="P2437" s="339"/>
      <c r="Q2437" s="339"/>
    </row>
    <row r="2438" spans="1:17" ht="13.5" customHeight="1">
      <c r="A2438" s="481"/>
      <c r="B2438" s="481"/>
      <c r="C2438" s="481"/>
      <c r="D2438" s="481"/>
      <c r="E2438" s="481"/>
      <c r="F2438" s="339"/>
      <c r="G2438" s="340" t="str">
        <f>IF(ISNUMBER(E2438),E2438/'Bulk DivVar Analysis'!$I$7,"")</f>
        <v/>
      </c>
      <c r="H2438" s="338" t="str">
        <f>IF(ISNUMBER(E2438), IF(G2438&gt;'Bulk DivVar Analysis'!$J$9,"Pass","Fail"),"")</f>
        <v/>
      </c>
      <c r="I2438" s="338" t="str">
        <f t="shared" si="40"/>
        <v/>
      </c>
      <c r="J2438" s="339"/>
      <c r="K2438" s="339"/>
      <c r="L2438" s="339"/>
      <c r="M2438" s="339"/>
      <c r="N2438" s="339"/>
      <c r="O2438" s="339"/>
      <c r="P2438" s="339"/>
      <c r="Q2438" s="339"/>
    </row>
    <row r="2439" spans="1:17" ht="13.5" customHeight="1">
      <c r="A2439" s="481"/>
      <c r="B2439" s="481"/>
      <c r="C2439" s="481"/>
      <c r="D2439" s="481"/>
      <c r="E2439" s="481"/>
      <c r="F2439" s="339"/>
      <c r="G2439" s="340" t="str">
        <f>IF(ISNUMBER(E2439),E2439/'Bulk DivVar Analysis'!$I$7,"")</f>
        <v/>
      </c>
      <c r="H2439" s="338" t="str">
        <f>IF(ISNUMBER(E2439), IF(G2439&gt;'Bulk DivVar Analysis'!$J$9,"Pass","Fail"),"")</f>
        <v/>
      </c>
      <c r="I2439" s="338" t="str">
        <f t="shared" si="40"/>
        <v/>
      </c>
      <c r="J2439" s="339"/>
      <c r="K2439" s="339"/>
      <c r="L2439" s="339"/>
      <c r="M2439" s="339"/>
      <c r="N2439" s="339"/>
      <c r="O2439" s="339"/>
      <c r="P2439" s="339"/>
      <c r="Q2439" s="339"/>
    </row>
    <row r="2440" spans="1:17" ht="13.5" customHeight="1">
      <c r="A2440" s="481"/>
      <c r="B2440" s="481"/>
      <c r="C2440" s="481"/>
      <c r="D2440" s="481"/>
      <c r="E2440" s="481"/>
      <c r="F2440" s="339"/>
      <c r="G2440" s="340" t="str">
        <f>IF(ISNUMBER(E2440),E2440/'Bulk DivVar Analysis'!$I$7,"")</f>
        <v/>
      </c>
      <c r="H2440" s="338" t="str">
        <f>IF(ISNUMBER(E2440), IF(G2440&gt;'Bulk DivVar Analysis'!$J$9,"Pass","Fail"),"")</f>
        <v/>
      </c>
      <c r="I2440" s="338" t="str">
        <f t="shared" si="40"/>
        <v/>
      </c>
      <c r="J2440" s="339"/>
      <c r="K2440" s="339"/>
      <c r="L2440" s="339"/>
      <c r="M2440" s="339"/>
      <c r="N2440" s="339"/>
      <c r="O2440" s="339"/>
      <c r="P2440" s="339"/>
      <c r="Q2440" s="339"/>
    </row>
    <row r="2441" spans="1:17" ht="13.5" customHeight="1">
      <c r="A2441" s="481"/>
      <c r="B2441" s="481"/>
      <c r="C2441" s="481"/>
      <c r="D2441" s="481"/>
      <c r="E2441" s="481"/>
      <c r="F2441" s="339"/>
      <c r="G2441" s="340" t="str">
        <f>IF(ISNUMBER(E2441),E2441/'Bulk DivVar Analysis'!$I$7,"")</f>
        <v/>
      </c>
      <c r="H2441" s="338" t="str">
        <f>IF(ISNUMBER(E2441), IF(G2441&gt;'Bulk DivVar Analysis'!$J$9,"Pass","Fail"),"")</f>
        <v/>
      </c>
      <c r="I2441" s="338" t="str">
        <f t="shared" si="40"/>
        <v/>
      </c>
      <c r="J2441" s="339"/>
      <c r="K2441" s="339"/>
      <c r="L2441" s="339"/>
      <c r="M2441" s="339"/>
      <c r="N2441" s="339"/>
      <c r="O2441" s="339"/>
      <c r="P2441" s="339"/>
      <c r="Q2441" s="339"/>
    </row>
    <row r="2442" spans="1:17" ht="13.5" customHeight="1">
      <c r="A2442" s="481"/>
      <c r="B2442" s="481"/>
      <c r="C2442" s="481"/>
      <c r="D2442" s="481"/>
      <c r="E2442" s="481"/>
      <c r="F2442" s="339"/>
      <c r="G2442" s="340" t="str">
        <f>IF(ISNUMBER(E2442),E2442/'Bulk DivVar Analysis'!$I$7,"")</f>
        <v/>
      </c>
      <c r="H2442" s="338" t="str">
        <f>IF(ISNUMBER(E2442), IF(G2442&gt;'Bulk DivVar Analysis'!$J$9,"Pass","Fail"),"")</f>
        <v/>
      </c>
      <c r="I2442" s="338" t="str">
        <f t="shared" si="40"/>
        <v/>
      </c>
      <c r="J2442" s="339"/>
      <c r="K2442" s="339"/>
      <c r="L2442" s="339"/>
      <c r="M2442" s="339"/>
      <c r="N2442" s="339"/>
      <c r="O2442" s="339"/>
      <c r="P2442" s="339"/>
      <c r="Q2442" s="339"/>
    </row>
    <row r="2443" spans="1:17" ht="13.5" customHeight="1">
      <c r="A2443" s="481"/>
      <c r="B2443" s="481"/>
      <c r="C2443" s="481"/>
      <c r="D2443" s="481"/>
      <c r="E2443" s="481"/>
      <c r="F2443" s="339"/>
      <c r="G2443" s="340" t="str">
        <f>IF(ISNUMBER(E2443),E2443/'Bulk DivVar Analysis'!$I$7,"")</f>
        <v/>
      </c>
      <c r="H2443" s="338" t="str">
        <f>IF(ISNUMBER(E2443), IF(G2443&gt;'Bulk DivVar Analysis'!$J$9,"Pass","Fail"),"")</f>
        <v/>
      </c>
      <c r="I2443" s="338" t="str">
        <f t="shared" si="40"/>
        <v/>
      </c>
      <c r="J2443" s="339"/>
      <c r="K2443" s="339"/>
      <c r="L2443" s="339"/>
      <c r="M2443" s="339"/>
      <c r="N2443" s="339"/>
      <c r="O2443" s="339"/>
      <c r="P2443" s="339"/>
      <c r="Q2443" s="339"/>
    </row>
    <row r="2444" spans="1:17" ht="13.5" customHeight="1">
      <c r="A2444" s="481"/>
      <c r="B2444" s="481"/>
      <c r="C2444" s="481"/>
      <c r="D2444" s="481"/>
      <c r="E2444" s="481"/>
      <c r="F2444" s="339"/>
      <c r="G2444" s="340" t="str">
        <f>IF(ISNUMBER(E2444),E2444/'Bulk DivVar Analysis'!$I$7,"")</f>
        <v/>
      </c>
      <c r="H2444" s="338" t="str">
        <f>IF(ISNUMBER(E2444), IF(G2444&gt;'Bulk DivVar Analysis'!$J$9,"Pass","Fail"),"")</f>
        <v/>
      </c>
      <c r="I2444" s="338" t="str">
        <f t="shared" si="40"/>
        <v/>
      </c>
      <c r="J2444" s="339"/>
      <c r="K2444" s="339"/>
      <c r="L2444" s="339"/>
      <c r="M2444" s="339"/>
      <c r="N2444" s="339"/>
      <c r="O2444" s="339"/>
      <c r="P2444" s="339"/>
      <c r="Q2444" s="339"/>
    </row>
    <row r="2445" spans="1:17" ht="13.5" customHeight="1">
      <c r="A2445" s="481"/>
      <c r="B2445" s="481"/>
      <c r="C2445" s="481"/>
      <c r="D2445" s="481"/>
      <c r="E2445" s="481"/>
      <c r="F2445" s="339"/>
      <c r="G2445" s="340" t="str">
        <f>IF(ISNUMBER(E2445),E2445/'Bulk DivVar Analysis'!$I$7,"")</f>
        <v/>
      </c>
      <c r="H2445" s="338" t="str">
        <f>IF(ISNUMBER(E2445), IF(G2445&gt;'Bulk DivVar Analysis'!$J$9,"Pass","Fail"),"")</f>
        <v/>
      </c>
      <c r="I2445" s="338" t="str">
        <f t="shared" si="40"/>
        <v/>
      </c>
      <c r="J2445" s="339"/>
      <c r="K2445" s="339"/>
      <c r="L2445" s="339"/>
      <c r="M2445" s="339"/>
      <c r="N2445" s="339"/>
      <c r="O2445" s="339"/>
      <c r="P2445" s="339"/>
      <c r="Q2445" s="339"/>
    </row>
    <row r="2446" spans="1:17" ht="13.5" customHeight="1">
      <c r="A2446" s="481"/>
      <c r="B2446" s="481"/>
      <c r="C2446" s="481"/>
      <c r="D2446" s="481"/>
      <c r="E2446" s="481"/>
      <c r="F2446" s="339"/>
      <c r="G2446" s="340" t="str">
        <f>IF(ISNUMBER(E2446),E2446/'Bulk DivVar Analysis'!$I$7,"")</f>
        <v/>
      </c>
      <c r="H2446" s="338" t="str">
        <f>IF(ISNUMBER(E2446), IF(G2446&gt;'Bulk DivVar Analysis'!$J$9,"Pass","Fail"),"")</f>
        <v/>
      </c>
      <c r="I2446" s="338" t="str">
        <f t="shared" si="40"/>
        <v/>
      </c>
      <c r="J2446" s="339"/>
      <c r="K2446" s="339"/>
      <c r="L2446" s="339"/>
      <c r="M2446" s="339"/>
      <c r="N2446" s="339"/>
      <c r="O2446" s="339"/>
      <c r="P2446" s="339"/>
      <c r="Q2446" s="339"/>
    </row>
    <row r="2447" spans="1:17" ht="13.5" customHeight="1">
      <c r="A2447" s="481"/>
      <c r="B2447" s="481"/>
      <c r="C2447" s="481"/>
      <c r="D2447" s="481"/>
      <c r="E2447" s="481"/>
      <c r="F2447" s="339"/>
      <c r="G2447" s="340" t="str">
        <f>IF(ISNUMBER(E2447),E2447/'Bulk DivVar Analysis'!$I$7,"")</f>
        <v/>
      </c>
      <c r="H2447" s="338" t="str">
        <f>IF(ISNUMBER(E2447), IF(G2447&gt;'Bulk DivVar Analysis'!$J$9,"Pass","Fail"),"")</f>
        <v/>
      </c>
      <c r="I2447" s="338" t="str">
        <f t="shared" si="40"/>
        <v/>
      </c>
      <c r="J2447" s="339"/>
      <c r="K2447" s="339"/>
      <c r="L2447" s="339"/>
      <c r="M2447" s="339"/>
      <c r="N2447" s="339"/>
      <c r="O2447" s="339"/>
      <c r="P2447" s="339"/>
      <c r="Q2447" s="339"/>
    </row>
    <row r="2448" spans="1:17" ht="13.5" customHeight="1">
      <c r="A2448" s="481"/>
      <c r="B2448" s="481"/>
      <c r="C2448" s="481"/>
      <c r="D2448" s="481"/>
      <c r="E2448" s="481"/>
      <c r="F2448" s="339"/>
      <c r="G2448" s="340" t="str">
        <f>IF(ISNUMBER(E2448),E2448/'Bulk DivVar Analysis'!$I$7,"")</f>
        <v/>
      </c>
      <c r="H2448" s="338" t="str">
        <f>IF(ISNUMBER(E2448), IF(G2448&gt;'Bulk DivVar Analysis'!$J$9,"Pass","Fail"),"")</f>
        <v/>
      </c>
      <c r="I2448" s="338" t="str">
        <f t="shared" si="40"/>
        <v/>
      </c>
      <c r="J2448" s="339"/>
      <c r="K2448" s="339"/>
      <c r="L2448" s="339"/>
      <c r="M2448" s="339"/>
      <c r="N2448" s="339"/>
      <c r="O2448" s="339"/>
      <c r="P2448" s="339"/>
      <c r="Q2448" s="339"/>
    </row>
    <row r="2449" spans="1:17" ht="13.5" customHeight="1">
      <c r="A2449" s="481"/>
      <c r="B2449" s="481"/>
      <c r="C2449" s="481"/>
      <c r="D2449" s="481"/>
      <c r="E2449" s="481"/>
      <c r="F2449" s="339"/>
      <c r="G2449" s="340" t="str">
        <f>IF(ISNUMBER(E2449),E2449/'Bulk DivVar Analysis'!$I$7,"")</f>
        <v/>
      </c>
      <c r="H2449" s="338" t="str">
        <f>IF(ISNUMBER(E2449), IF(G2449&gt;'Bulk DivVar Analysis'!$J$9,"Pass","Fail"),"")</f>
        <v/>
      </c>
      <c r="I2449" s="338" t="str">
        <f t="shared" si="40"/>
        <v/>
      </c>
      <c r="J2449" s="339"/>
      <c r="K2449" s="339"/>
      <c r="L2449" s="339"/>
      <c r="M2449" s="339"/>
      <c r="N2449" s="339"/>
      <c r="O2449" s="339"/>
      <c r="P2449" s="339"/>
      <c r="Q2449" s="339"/>
    </row>
    <row r="2450" spans="1:17" ht="13.5" customHeight="1">
      <c r="A2450" s="481"/>
      <c r="B2450" s="481"/>
      <c r="C2450" s="481"/>
      <c r="D2450" s="481"/>
      <c r="E2450" s="481"/>
      <c r="F2450" s="339"/>
      <c r="G2450" s="340" t="str">
        <f>IF(ISNUMBER(E2450),E2450/'Bulk DivVar Analysis'!$I$7,"")</f>
        <v/>
      </c>
      <c r="H2450" s="338" t="str">
        <f>IF(ISNUMBER(E2450), IF(G2450&gt;'Bulk DivVar Analysis'!$J$9,"Pass","Fail"),"")</f>
        <v/>
      </c>
      <c r="I2450" s="338" t="str">
        <f t="shared" si="40"/>
        <v/>
      </c>
      <c r="J2450" s="339"/>
      <c r="K2450" s="339"/>
      <c r="L2450" s="339"/>
      <c r="M2450" s="339"/>
      <c r="N2450" s="339"/>
      <c r="O2450" s="339"/>
      <c r="P2450" s="339"/>
      <c r="Q2450" s="339"/>
    </row>
    <row r="2451" spans="1:17" ht="13.5" customHeight="1">
      <c r="A2451" s="481"/>
      <c r="B2451" s="481"/>
      <c r="C2451" s="481"/>
      <c r="D2451" s="481"/>
      <c r="E2451" s="481"/>
      <c r="F2451" s="339"/>
      <c r="G2451" s="340" t="str">
        <f>IF(ISNUMBER(E2451),E2451/'Bulk DivVar Analysis'!$I$7,"")</f>
        <v/>
      </c>
      <c r="H2451" s="338" t="str">
        <f>IF(ISNUMBER(E2451), IF(G2451&gt;'Bulk DivVar Analysis'!$J$9,"Pass","Fail"),"")</f>
        <v/>
      </c>
      <c r="I2451" s="338" t="str">
        <f t="shared" si="40"/>
        <v/>
      </c>
      <c r="J2451" s="339"/>
      <c r="K2451" s="339"/>
      <c r="L2451" s="339"/>
      <c r="M2451" s="339"/>
      <c r="N2451" s="339"/>
      <c r="O2451" s="339"/>
      <c r="P2451" s="339"/>
      <c r="Q2451" s="339"/>
    </row>
    <row r="2452" spans="1:17" ht="13.5" customHeight="1">
      <c r="A2452" s="481"/>
      <c r="B2452" s="481"/>
      <c r="C2452" s="481"/>
      <c r="D2452" s="481"/>
      <c r="E2452" s="481"/>
      <c r="F2452" s="339"/>
      <c r="G2452" s="340" t="str">
        <f>IF(ISNUMBER(E2452),E2452/'Bulk DivVar Analysis'!$I$7,"")</f>
        <v/>
      </c>
      <c r="H2452" s="338" t="str">
        <f>IF(ISNUMBER(E2452), IF(G2452&gt;'Bulk DivVar Analysis'!$J$9,"Pass","Fail"),"")</f>
        <v/>
      </c>
      <c r="I2452" s="338" t="str">
        <f t="shared" si="40"/>
        <v/>
      </c>
      <c r="J2452" s="339"/>
      <c r="K2452" s="339"/>
      <c r="L2452" s="339"/>
      <c r="M2452" s="339"/>
      <c r="N2452" s="339"/>
      <c r="O2452" s="339"/>
      <c r="P2452" s="339"/>
      <c r="Q2452" s="339"/>
    </row>
    <row r="2453" spans="1:17" ht="13.5" customHeight="1">
      <c r="A2453" s="481"/>
      <c r="B2453" s="481"/>
      <c r="C2453" s="481"/>
      <c r="D2453" s="481"/>
      <c r="E2453" s="481"/>
      <c r="F2453" s="339"/>
      <c r="G2453" s="340" t="str">
        <f>IF(ISNUMBER(E2453),E2453/'Bulk DivVar Analysis'!$I$7,"")</f>
        <v/>
      </c>
      <c r="H2453" s="338" t="str">
        <f>IF(ISNUMBER(E2453), IF(G2453&gt;'Bulk DivVar Analysis'!$J$9,"Pass","Fail"),"")</f>
        <v/>
      </c>
      <c r="I2453" s="338" t="str">
        <f t="shared" si="40"/>
        <v/>
      </c>
      <c r="J2453" s="339"/>
      <c r="K2453" s="339"/>
      <c r="L2453" s="339"/>
      <c r="M2453" s="339"/>
      <c r="N2453" s="339"/>
      <c r="O2453" s="339"/>
      <c r="P2453" s="339"/>
      <c r="Q2453" s="339"/>
    </row>
    <row r="2454" spans="1:17" ht="13.5" customHeight="1">
      <c r="A2454" s="481"/>
      <c r="B2454" s="481"/>
      <c r="C2454" s="481"/>
      <c r="D2454" s="481"/>
      <c r="E2454" s="481"/>
      <c r="F2454" s="339"/>
      <c r="G2454" s="340" t="str">
        <f>IF(ISNUMBER(E2454),E2454/'Bulk DivVar Analysis'!$I$7,"")</f>
        <v/>
      </c>
      <c r="H2454" s="338" t="str">
        <f>IF(ISNUMBER(E2454), IF(G2454&gt;'Bulk DivVar Analysis'!$J$9,"Pass","Fail"),"")</f>
        <v/>
      </c>
      <c r="I2454" s="338" t="str">
        <f t="shared" si="40"/>
        <v/>
      </c>
      <c r="J2454" s="339"/>
      <c r="K2454" s="339"/>
      <c r="L2454" s="339"/>
      <c r="M2454" s="339"/>
      <c r="N2454" s="339"/>
      <c r="O2454" s="339"/>
      <c r="P2454" s="339"/>
      <c r="Q2454" s="339"/>
    </row>
    <row r="2455" spans="1:17" ht="13.5" customHeight="1">
      <c r="A2455" s="481"/>
      <c r="B2455" s="481"/>
      <c r="C2455" s="481"/>
      <c r="D2455" s="481"/>
      <c r="E2455" s="481"/>
      <c r="F2455" s="339"/>
      <c r="G2455" s="340" t="str">
        <f>IF(ISNUMBER(E2455),E2455/'Bulk DivVar Analysis'!$I$7,"")</f>
        <v/>
      </c>
      <c r="H2455" s="338" t="str">
        <f>IF(ISNUMBER(E2455), IF(G2455&gt;'Bulk DivVar Analysis'!$J$9,"Pass","Fail"),"")</f>
        <v/>
      </c>
      <c r="I2455" s="338" t="str">
        <f t="shared" si="40"/>
        <v/>
      </c>
      <c r="J2455" s="339"/>
      <c r="K2455" s="339"/>
      <c r="L2455" s="339"/>
      <c r="M2455" s="339"/>
      <c r="N2455" s="339"/>
      <c r="O2455" s="339"/>
      <c r="P2455" s="339"/>
      <c r="Q2455" s="339"/>
    </row>
    <row r="2456" spans="1:17" ht="13.5" customHeight="1">
      <c r="A2456" s="481"/>
      <c r="B2456" s="481"/>
      <c r="C2456" s="481"/>
      <c r="D2456" s="481"/>
      <c r="E2456" s="481"/>
      <c r="F2456" s="339"/>
      <c r="G2456" s="340" t="str">
        <f>IF(ISNUMBER(E2456),E2456/'Bulk DivVar Analysis'!$I$7,"")</f>
        <v/>
      </c>
      <c r="H2456" s="338" t="str">
        <f>IF(ISNUMBER(E2456), IF(G2456&gt;'Bulk DivVar Analysis'!$J$9,"Pass","Fail"),"")</f>
        <v/>
      </c>
      <c r="I2456" s="338" t="str">
        <f t="shared" si="40"/>
        <v/>
      </c>
      <c r="J2456" s="339"/>
      <c r="K2456" s="339"/>
      <c r="L2456" s="339"/>
      <c r="M2456" s="339"/>
      <c r="N2456" s="339"/>
      <c r="O2456" s="339"/>
      <c r="P2456" s="339"/>
      <c r="Q2456" s="339"/>
    </row>
    <row r="2457" spans="1:17" ht="13.5" customHeight="1">
      <c r="A2457" s="481"/>
      <c r="B2457" s="481"/>
      <c r="C2457" s="481"/>
      <c r="D2457" s="481"/>
      <c r="E2457" s="481"/>
      <c r="F2457" s="339"/>
      <c r="G2457" s="340" t="str">
        <f>IF(ISNUMBER(E2457),E2457/'Bulk DivVar Analysis'!$I$7,"")</f>
        <v/>
      </c>
      <c r="H2457" s="338" t="str">
        <f>IF(ISNUMBER(E2457), IF(G2457&gt;'Bulk DivVar Analysis'!$J$9,"Pass","Fail"),"")</f>
        <v/>
      </c>
      <c r="I2457" s="338" t="str">
        <f t="shared" si="40"/>
        <v/>
      </c>
      <c r="J2457" s="339"/>
      <c r="K2457" s="339"/>
      <c r="L2457" s="339"/>
      <c r="M2457" s="339"/>
      <c r="N2457" s="339"/>
      <c r="O2457" s="339"/>
      <c r="P2457" s="339"/>
      <c r="Q2457" s="339"/>
    </row>
    <row r="2458" spans="1:17" ht="13.5" customHeight="1">
      <c r="A2458" s="481"/>
      <c r="B2458" s="481"/>
      <c r="C2458" s="481"/>
      <c r="D2458" s="481"/>
      <c r="E2458" s="481"/>
      <c r="F2458" s="339"/>
      <c r="G2458" s="340" t="str">
        <f>IF(ISNUMBER(E2458),E2458/'Bulk DivVar Analysis'!$I$7,"")</f>
        <v/>
      </c>
      <c r="H2458" s="338" t="str">
        <f>IF(ISNUMBER(E2458), IF(G2458&gt;'Bulk DivVar Analysis'!$J$9,"Pass","Fail"),"")</f>
        <v/>
      </c>
      <c r="I2458" s="338" t="str">
        <f t="shared" si="40"/>
        <v/>
      </c>
      <c r="J2458" s="339"/>
      <c r="K2458" s="339"/>
      <c r="L2458" s="339"/>
      <c r="M2458" s="339"/>
      <c r="N2458" s="339"/>
      <c r="O2458" s="339"/>
      <c r="P2458" s="339"/>
      <c r="Q2458" s="339"/>
    </row>
    <row r="2459" spans="1:17" ht="13.5" customHeight="1">
      <c r="A2459" s="481"/>
      <c r="B2459" s="481"/>
      <c r="C2459" s="481"/>
      <c r="D2459" s="481"/>
      <c r="E2459" s="481"/>
      <c r="F2459" s="339"/>
      <c r="G2459" s="340" t="str">
        <f>IF(ISNUMBER(E2459),E2459/'Bulk DivVar Analysis'!$I$7,"")</f>
        <v/>
      </c>
      <c r="H2459" s="338" t="str">
        <f>IF(ISNUMBER(E2459), IF(G2459&gt;'Bulk DivVar Analysis'!$J$9,"Pass","Fail"),"")</f>
        <v/>
      </c>
      <c r="I2459" s="338" t="str">
        <f t="shared" si="40"/>
        <v/>
      </c>
      <c r="J2459" s="339"/>
      <c r="K2459" s="339"/>
      <c r="L2459" s="339"/>
      <c r="M2459" s="339"/>
      <c r="N2459" s="339"/>
      <c r="O2459" s="339"/>
      <c r="P2459" s="339"/>
      <c r="Q2459" s="339"/>
    </row>
    <row r="2460" spans="1:17" ht="13.5" customHeight="1">
      <c r="A2460" s="481"/>
      <c r="B2460" s="481"/>
      <c r="C2460" s="481"/>
      <c r="D2460" s="481"/>
      <c r="E2460" s="481"/>
      <c r="F2460" s="339"/>
      <c r="G2460" s="340" t="str">
        <f>IF(ISNUMBER(E2460),E2460/'Bulk DivVar Analysis'!$I$7,"")</f>
        <v/>
      </c>
      <c r="H2460" s="338" t="str">
        <f>IF(ISNUMBER(E2460), IF(G2460&gt;'Bulk DivVar Analysis'!$J$9,"Pass","Fail"),"")</f>
        <v/>
      </c>
      <c r="I2460" s="338" t="str">
        <f t="shared" si="40"/>
        <v/>
      </c>
      <c r="J2460" s="339"/>
      <c r="K2460" s="339"/>
      <c r="L2460" s="339"/>
      <c r="M2460" s="339"/>
      <c r="N2460" s="339"/>
      <c r="O2460" s="339"/>
      <c r="P2460" s="339"/>
      <c r="Q2460" s="339"/>
    </row>
    <row r="2461" spans="1:17" ht="13.5" customHeight="1">
      <c r="A2461" s="481"/>
      <c r="B2461" s="481"/>
      <c r="C2461" s="481"/>
      <c r="D2461" s="481"/>
      <c r="E2461" s="481"/>
      <c r="F2461" s="339"/>
      <c r="G2461" s="340" t="str">
        <f>IF(ISNUMBER(E2461),E2461/'Bulk DivVar Analysis'!$I$7,"")</f>
        <v/>
      </c>
      <c r="H2461" s="338" t="str">
        <f>IF(ISNUMBER(E2461), IF(G2461&gt;'Bulk DivVar Analysis'!$J$9,"Pass","Fail"),"")</f>
        <v/>
      </c>
      <c r="I2461" s="338" t="str">
        <f t="shared" si="40"/>
        <v/>
      </c>
      <c r="J2461" s="339"/>
      <c r="K2461" s="339"/>
      <c r="L2461" s="339"/>
      <c r="M2461" s="339"/>
      <c r="N2461" s="339"/>
      <c r="O2461" s="339"/>
      <c r="P2461" s="339"/>
      <c r="Q2461" s="339"/>
    </row>
    <row r="2462" spans="1:17" ht="13.5" customHeight="1">
      <c r="A2462" s="481"/>
      <c r="B2462" s="481"/>
      <c r="C2462" s="481"/>
      <c r="D2462" s="481"/>
      <c r="E2462" s="481"/>
      <c r="F2462" s="339"/>
      <c r="G2462" s="340" t="str">
        <f>IF(ISNUMBER(E2462),E2462/'Bulk DivVar Analysis'!$I$7,"")</f>
        <v/>
      </c>
      <c r="H2462" s="338" t="str">
        <f>IF(ISNUMBER(E2462), IF(G2462&gt;'Bulk DivVar Analysis'!$J$9,"Pass","Fail"),"")</f>
        <v/>
      </c>
      <c r="I2462" s="338" t="str">
        <f t="shared" si="40"/>
        <v/>
      </c>
      <c r="J2462" s="339"/>
      <c r="K2462" s="339"/>
      <c r="L2462" s="339"/>
      <c r="M2462" s="339"/>
      <c r="N2462" s="339"/>
      <c r="O2462" s="339"/>
      <c r="P2462" s="339"/>
      <c r="Q2462" s="339"/>
    </row>
    <row r="2463" spans="1:17" ht="13.5" customHeight="1">
      <c r="A2463" s="481"/>
      <c r="B2463" s="481"/>
      <c r="C2463" s="481"/>
      <c r="D2463" s="481"/>
      <c r="E2463" s="481"/>
      <c r="F2463" s="339"/>
      <c r="G2463" s="340" t="str">
        <f>IF(ISNUMBER(E2463),E2463/'Bulk DivVar Analysis'!$I$7,"")</f>
        <v/>
      </c>
      <c r="H2463" s="338" t="str">
        <f>IF(ISNUMBER(E2463), IF(G2463&gt;'Bulk DivVar Analysis'!$J$9,"Pass","Fail"),"")</f>
        <v/>
      </c>
      <c r="I2463" s="338" t="str">
        <f t="shared" si="40"/>
        <v/>
      </c>
      <c r="J2463" s="339"/>
      <c r="K2463" s="339"/>
      <c r="L2463" s="339"/>
      <c r="M2463" s="339"/>
      <c r="N2463" s="339"/>
      <c r="O2463" s="339"/>
      <c r="P2463" s="339"/>
      <c r="Q2463" s="339"/>
    </row>
    <row r="2464" spans="1:17" ht="13.5" customHeight="1">
      <c r="A2464" s="481"/>
      <c r="B2464" s="481"/>
      <c r="C2464" s="481"/>
      <c r="D2464" s="481"/>
      <c r="E2464" s="481"/>
      <c r="F2464" s="339"/>
      <c r="G2464" s="340" t="str">
        <f>IF(ISNUMBER(E2464),E2464/'Bulk DivVar Analysis'!$I$7,"")</f>
        <v/>
      </c>
      <c r="H2464" s="338" t="str">
        <f>IF(ISNUMBER(E2464), IF(G2464&gt;'Bulk DivVar Analysis'!$J$9,"Pass","Fail"),"")</f>
        <v/>
      </c>
      <c r="I2464" s="338" t="str">
        <f t="shared" si="40"/>
        <v/>
      </c>
      <c r="J2464" s="339"/>
      <c r="K2464" s="339"/>
      <c r="L2464" s="339"/>
      <c r="M2464" s="339"/>
      <c r="N2464" s="339"/>
      <c r="O2464" s="339"/>
      <c r="P2464" s="339"/>
      <c r="Q2464" s="339"/>
    </row>
    <row r="2465" spans="1:17" ht="13.5" customHeight="1">
      <c r="A2465" s="481"/>
      <c r="B2465" s="481"/>
      <c r="C2465" s="481"/>
      <c r="D2465" s="481"/>
      <c r="E2465" s="481"/>
      <c r="F2465" s="339"/>
      <c r="G2465" s="340" t="str">
        <f>IF(ISNUMBER(E2465),E2465/'Bulk DivVar Analysis'!$I$7,"")</f>
        <v/>
      </c>
      <c r="H2465" s="338" t="str">
        <f>IF(ISNUMBER(E2465), IF(G2465&gt;'Bulk DivVar Analysis'!$J$9,"Pass","Fail"),"")</f>
        <v/>
      </c>
      <c r="I2465" s="338" t="str">
        <f t="shared" si="40"/>
        <v/>
      </c>
      <c r="J2465" s="339"/>
      <c r="K2465" s="339"/>
      <c r="L2465" s="339"/>
      <c r="M2465" s="339"/>
      <c r="N2465" s="339"/>
      <c r="O2465" s="339"/>
      <c r="P2465" s="339"/>
      <c r="Q2465" s="339"/>
    </row>
    <row r="2466" spans="1:17" ht="13.5" customHeight="1">
      <c r="A2466" s="481"/>
      <c r="B2466" s="481"/>
      <c r="C2466" s="481"/>
      <c r="D2466" s="481"/>
      <c r="E2466" s="481"/>
      <c r="F2466" s="339"/>
      <c r="G2466" s="340" t="str">
        <f>IF(ISNUMBER(E2466),E2466/'Bulk DivVar Analysis'!$I$7,"")</f>
        <v/>
      </c>
      <c r="H2466" s="338" t="str">
        <f>IF(ISNUMBER(E2466), IF(G2466&gt;'Bulk DivVar Analysis'!$J$9,"Pass","Fail"),"")</f>
        <v/>
      </c>
      <c r="I2466" s="338" t="str">
        <f t="shared" si="40"/>
        <v/>
      </c>
      <c r="J2466" s="339"/>
      <c r="K2466" s="339"/>
      <c r="L2466" s="339"/>
      <c r="M2466" s="339"/>
      <c r="N2466" s="339"/>
      <c r="O2466" s="339"/>
      <c r="P2466" s="339"/>
      <c r="Q2466" s="339"/>
    </row>
    <row r="2467" spans="1:17" ht="13.5" customHeight="1">
      <c r="A2467" s="481"/>
      <c r="B2467" s="481"/>
      <c r="C2467" s="481"/>
      <c r="D2467" s="481"/>
      <c r="E2467" s="481"/>
      <c r="F2467" s="339"/>
      <c r="G2467" s="340" t="str">
        <f>IF(ISNUMBER(E2467),E2467/'Bulk DivVar Analysis'!$I$7,"")</f>
        <v/>
      </c>
      <c r="H2467" s="338" t="str">
        <f>IF(ISNUMBER(E2467), IF(G2467&gt;'Bulk DivVar Analysis'!$J$9,"Pass","Fail"),"")</f>
        <v/>
      </c>
      <c r="I2467" s="338" t="str">
        <f t="shared" si="40"/>
        <v/>
      </c>
      <c r="J2467" s="339"/>
      <c r="K2467" s="339"/>
      <c r="L2467" s="339"/>
      <c r="M2467" s="339"/>
      <c r="N2467" s="339"/>
      <c r="O2467" s="339"/>
      <c r="P2467" s="339"/>
      <c r="Q2467" s="339"/>
    </row>
    <row r="2468" spans="1:17" ht="13.5" customHeight="1">
      <c r="A2468" s="481"/>
      <c r="B2468" s="481"/>
      <c r="C2468" s="481"/>
      <c r="D2468" s="481"/>
      <c r="E2468" s="481"/>
      <c r="F2468" s="339"/>
      <c r="G2468" s="340" t="str">
        <f>IF(ISNUMBER(E2468),E2468/'Bulk DivVar Analysis'!$I$7,"")</f>
        <v/>
      </c>
      <c r="H2468" s="338" t="str">
        <f>IF(ISNUMBER(E2468), IF(G2468&gt;'Bulk DivVar Analysis'!$J$9,"Pass","Fail"),"")</f>
        <v/>
      </c>
      <c r="I2468" s="338" t="str">
        <f t="shared" si="40"/>
        <v/>
      </c>
      <c r="J2468" s="339"/>
      <c r="K2468" s="339"/>
      <c r="L2468" s="339"/>
      <c r="M2468" s="339"/>
      <c r="N2468" s="339"/>
      <c r="O2468" s="339"/>
      <c r="P2468" s="339"/>
      <c r="Q2468" s="339"/>
    </row>
    <row r="2469" spans="1:17" ht="13.5" customHeight="1">
      <c r="A2469" s="481"/>
      <c r="B2469" s="481"/>
      <c r="C2469" s="481"/>
      <c r="D2469" s="481"/>
      <c r="E2469" s="481"/>
      <c r="F2469" s="339"/>
      <c r="G2469" s="340" t="str">
        <f>IF(ISNUMBER(E2469),E2469/'Bulk DivVar Analysis'!$I$7,"")</f>
        <v/>
      </c>
      <c r="H2469" s="338" t="str">
        <f>IF(ISNUMBER(E2469), IF(G2469&gt;'Bulk DivVar Analysis'!$J$9,"Pass","Fail"),"")</f>
        <v/>
      </c>
      <c r="I2469" s="338" t="str">
        <f t="shared" si="40"/>
        <v/>
      </c>
      <c r="J2469" s="339"/>
      <c r="K2469" s="339"/>
      <c r="L2469" s="339"/>
      <c r="M2469" s="339"/>
      <c r="N2469" s="339"/>
      <c r="O2469" s="339"/>
      <c r="P2469" s="339"/>
      <c r="Q2469" s="339"/>
    </row>
    <row r="2470" spans="1:17" ht="13.5" customHeight="1">
      <c r="A2470" s="481"/>
      <c r="B2470" s="481"/>
      <c r="C2470" s="481"/>
      <c r="D2470" s="481"/>
      <c r="E2470" s="481"/>
      <c r="F2470" s="339"/>
      <c r="G2470" s="340" t="str">
        <f>IF(ISNUMBER(E2470),E2470/'Bulk DivVar Analysis'!$I$7,"")</f>
        <v/>
      </c>
      <c r="H2470" s="338" t="str">
        <f>IF(ISNUMBER(E2470), IF(G2470&gt;'Bulk DivVar Analysis'!$J$9,"Pass","Fail"),"")</f>
        <v/>
      </c>
      <c r="I2470" s="338" t="str">
        <f t="shared" si="40"/>
        <v/>
      </c>
      <c r="J2470" s="339"/>
      <c r="K2470" s="339"/>
      <c r="L2470" s="339"/>
      <c r="M2470" s="339"/>
      <c r="N2470" s="339"/>
      <c r="O2470" s="339"/>
      <c r="P2470" s="339"/>
      <c r="Q2470" s="339"/>
    </row>
    <row r="2471" spans="1:17" ht="13.5" customHeight="1">
      <c r="A2471" s="481"/>
      <c r="B2471" s="481"/>
      <c r="C2471" s="481"/>
      <c r="D2471" s="481"/>
      <c r="E2471" s="481"/>
      <c r="F2471" s="339"/>
      <c r="G2471" s="340" t="str">
        <f>IF(ISNUMBER(E2471),E2471/'Bulk DivVar Analysis'!$I$7,"")</f>
        <v/>
      </c>
      <c r="H2471" s="338" t="str">
        <f>IF(ISNUMBER(E2471), IF(G2471&gt;'Bulk DivVar Analysis'!$J$9,"Pass","Fail"),"")</f>
        <v/>
      </c>
      <c r="I2471" s="338" t="str">
        <f t="shared" si="40"/>
        <v/>
      </c>
      <c r="J2471" s="339"/>
      <c r="K2471" s="339"/>
      <c r="L2471" s="339"/>
      <c r="M2471" s="339"/>
      <c r="N2471" s="339"/>
      <c r="O2471" s="339"/>
      <c r="P2471" s="339"/>
      <c r="Q2471" s="339"/>
    </row>
    <row r="2472" spans="1:17" ht="13.5" customHeight="1">
      <c r="A2472" s="481"/>
      <c r="B2472" s="481"/>
      <c r="C2472" s="481"/>
      <c r="D2472" s="481"/>
      <c r="E2472" s="481"/>
      <c r="F2472" s="339"/>
      <c r="G2472" s="340" t="str">
        <f>IF(ISNUMBER(E2472),E2472/'Bulk DivVar Analysis'!$I$7,"")</f>
        <v/>
      </c>
      <c r="H2472" s="338" t="str">
        <f>IF(ISNUMBER(E2472), IF(G2472&gt;'Bulk DivVar Analysis'!$J$9,"Pass","Fail"),"")</f>
        <v/>
      </c>
      <c r="I2472" s="338" t="str">
        <f t="shared" si="40"/>
        <v/>
      </c>
      <c r="J2472" s="339"/>
      <c r="K2472" s="339"/>
      <c r="L2472" s="339"/>
      <c r="M2472" s="339"/>
      <c r="N2472" s="339"/>
      <c r="O2472" s="339"/>
      <c r="P2472" s="339"/>
      <c r="Q2472" s="339"/>
    </row>
    <row r="2473" spans="1:17" ht="13.5" customHeight="1">
      <c r="A2473" s="481"/>
      <c r="B2473" s="481"/>
      <c r="C2473" s="481"/>
      <c r="D2473" s="481"/>
      <c r="E2473" s="481"/>
      <c r="F2473" s="339"/>
      <c r="G2473" s="340" t="str">
        <f>IF(ISNUMBER(E2473),E2473/'Bulk DivVar Analysis'!$I$7,"")</f>
        <v/>
      </c>
      <c r="H2473" s="338" t="str">
        <f>IF(ISNUMBER(E2473), IF(G2473&gt;'Bulk DivVar Analysis'!$J$9,"Pass","Fail"),"")</f>
        <v/>
      </c>
      <c r="I2473" s="338" t="str">
        <f t="shared" si="40"/>
        <v/>
      </c>
      <c r="J2473" s="339"/>
      <c r="K2473" s="339"/>
      <c r="L2473" s="339"/>
      <c r="M2473" s="339"/>
      <c r="N2473" s="339"/>
      <c r="O2473" s="339"/>
      <c r="P2473" s="339"/>
      <c r="Q2473" s="339"/>
    </row>
    <row r="2474" spans="1:17" ht="13.5" customHeight="1">
      <c r="A2474" s="481"/>
      <c r="B2474" s="481"/>
      <c r="C2474" s="481"/>
      <c r="D2474" s="481"/>
      <c r="E2474" s="481"/>
      <c r="F2474" s="339"/>
      <c r="G2474" s="340" t="str">
        <f>IF(ISNUMBER(E2474),E2474/'Bulk DivVar Analysis'!$I$7,"")</f>
        <v/>
      </c>
      <c r="H2474" s="338" t="str">
        <f>IF(ISNUMBER(E2474), IF(G2474&gt;'Bulk DivVar Analysis'!$J$9,"Pass","Fail"),"")</f>
        <v/>
      </c>
      <c r="I2474" s="338" t="str">
        <f t="shared" si="40"/>
        <v/>
      </c>
      <c r="J2474" s="339"/>
      <c r="K2474" s="339"/>
      <c r="L2474" s="339"/>
      <c r="M2474" s="339"/>
      <c r="N2474" s="339"/>
      <c r="O2474" s="339"/>
      <c r="P2474" s="339"/>
      <c r="Q2474" s="339"/>
    </row>
    <row r="2475" spans="1:17" ht="13.5" customHeight="1">
      <c r="A2475" s="481"/>
      <c r="B2475" s="481"/>
      <c r="C2475" s="481"/>
      <c r="D2475" s="481"/>
      <c r="E2475" s="481"/>
      <c r="F2475" s="339"/>
      <c r="G2475" s="340" t="str">
        <f>IF(ISNUMBER(E2475),E2475/'Bulk DivVar Analysis'!$I$7,"")</f>
        <v/>
      </c>
      <c r="H2475" s="338" t="str">
        <f>IF(ISNUMBER(E2475), IF(G2475&gt;'Bulk DivVar Analysis'!$J$9,"Pass","Fail"),"")</f>
        <v/>
      </c>
      <c r="I2475" s="338" t="str">
        <f t="shared" si="40"/>
        <v/>
      </c>
      <c r="J2475" s="339"/>
      <c r="K2475" s="339"/>
      <c r="L2475" s="339"/>
      <c r="M2475" s="339"/>
      <c r="N2475" s="339"/>
      <c r="O2475" s="339"/>
      <c r="P2475" s="339"/>
      <c r="Q2475" s="339"/>
    </row>
    <row r="2476" spans="1:17" ht="13.5" customHeight="1">
      <c r="A2476" s="481"/>
      <c r="B2476" s="481"/>
      <c r="C2476" s="481"/>
      <c r="D2476" s="481"/>
      <c r="E2476" s="481"/>
      <c r="F2476" s="339"/>
      <c r="G2476" s="340" t="str">
        <f>IF(ISNUMBER(E2476),E2476/'Bulk DivVar Analysis'!$I$7,"")</f>
        <v/>
      </c>
      <c r="H2476" s="338" t="str">
        <f>IF(ISNUMBER(E2476), IF(G2476&gt;'Bulk DivVar Analysis'!$J$9,"Pass","Fail"),"")</f>
        <v/>
      </c>
      <c r="I2476" s="338" t="str">
        <f t="shared" si="40"/>
        <v/>
      </c>
      <c r="J2476" s="339"/>
      <c r="K2476" s="339"/>
      <c r="L2476" s="339"/>
      <c r="M2476" s="339"/>
      <c r="N2476" s="339"/>
      <c r="O2476" s="339"/>
      <c r="P2476" s="339"/>
      <c r="Q2476" s="339"/>
    </row>
    <row r="2477" spans="1:17" ht="13.5" customHeight="1">
      <c r="A2477" s="481"/>
      <c r="B2477" s="481"/>
      <c r="C2477" s="481"/>
      <c r="D2477" s="481"/>
      <c r="E2477" s="481"/>
      <c r="F2477" s="339"/>
      <c r="G2477" s="340" t="str">
        <f>IF(ISNUMBER(E2477),E2477/'Bulk DivVar Analysis'!$I$7,"")</f>
        <v/>
      </c>
      <c r="H2477" s="338" t="str">
        <f>IF(ISNUMBER(E2477), IF(G2477&gt;'Bulk DivVar Analysis'!$J$9,"Pass","Fail"),"")</f>
        <v/>
      </c>
      <c r="I2477" s="338" t="str">
        <f t="shared" si="40"/>
        <v/>
      </c>
      <c r="J2477" s="339"/>
      <c r="K2477" s="339"/>
      <c r="L2477" s="339"/>
      <c r="M2477" s="339"/>
      <c r="N2477" s="339"/>
      <c r="O2477" s="339"/>
      <c r="P2477" s="339"/>
      <c r="Q2477" s="339"/>
    </row>
    <row r="2478" spans="1:17" ht="13.5" customHeight="1">
      <c r="A2478" s="481"/>
      <c r="B2478" s="481"/>
      <c r="C2478" s="481"/>
      <c r="D2478" s="481"/>
      <c r="E2478" s="481"/>
      <c r="F2478" s="339"/>
      <c r="G2478" s="340" t="str">
        <f>IF(ISNUMBER(E2478),E2478/'Bulk DivVar Analysis'!$I$7,"")</f>
        <v/>
      </c>
      <c r="H2478" s="338" t="str">
        <f>IF(ISNUMBER(E2478), IF(G2478&gt;'Bulk DivVar Analysis'!$J$9,"Pass","Fail"),"")</f>
        <v/>
      </c>
      <c r="I2478" s="338" t="str">
        <f t="shared" si="40"/>
        <v/>
      </c>
      <c r="J2478" s="339"/>
      <c r="K2478" s="339"/>
      <c r="L2478" s="339"/>
      <c r="M2478" s="339"/>
      <c r="N2478" s="339"/>
      <c r="O2478" s="339"/>
      <c r="P2478" s="339"/>
      <c r="Q2478" s="339"/>
    </row>
    <row r="2479" spans="1:17" ht="13.5" customHeight="1">
      <c r="A2479" s="481"/>
      <c r="B2479" s="481"/>
      <c r="C2479" s="481"/>
      <c r="D2479" s="481"/>
      <c r="E2479" s="481"/>
      <c r="F2479" s="339"/>
      <c r="G2479" s="340" t="str">
        <f>IF(ISNUMBER(E2479),E2479/'Bulk DivVar Analysis'!$I$7,"")</f>
        <v/>
      </c>
      <c r="H2479" s="338" t="str">
        <f>IF(ISNUMBER(E2479), IF(G2479&gt;'Bulk DivVar Analysis'!$J$9,"Pass","Fail"),"")</f>
        <v/>
      </c>
      <c r="I2479" s="338" t="str">
        <f t="shared" si="40"/>
        <v/>
      </c>
      <c r="J2479" s="339"/>
      <c r="K2479" s="339"/>
      <c r="L2479" s="339"/>
      <c r="M2479" s="339"/>
      <c r="N2479" s="339"/>
      <c r="O2479" s="339"/>
      <c r="P2479" s="339"/>
      <c r="Q2479" s="339"/>
    </row>
    <row r="2480" spans="1:17" ht="13.5" customHeight="1">
      <c r="A2480" s="481"/>
      <c r="B2480" s="481"/>
      <c r="C2480" s="481"/>
      <c r="D2480" s="481"/>
      <c r="E2480" s="481"/>
      <c r="F2480" s="339"/>
      <c r="G2480" s="340" t="str">
        <f>IF(ISNUMBER(E2480),E2480/'Bulk DivVar Analysis'!$I$7,"")</f>
        <v/>
      </c>
      <c r="H2480" s="338" t="str">
        <f>IF(ISNUMBER(E2480), IF(G2480&gt;'Bulk DivVar Analysis'!$J$9,"Pass","Fail"),"")</f>
        <v/>
      </c>
      <c r="I2480" s="338" t="str">
        <f t="shared" si="40"/>
        <v/>
      </c>
      <c r="J2480" s="339"/>
      <c r="K2480" s="339"/>
      <c r="L2480" s="339"/>
      <c r="M2480" s="339"/>
      <c r="N2480" s="339"/>
      <c r="O2480" s="339"/>
      <c r="P2480" s="339"/>
      <c r="Q2480" s="339"/>
    </row>
    <row r="2481" spans="1:17" ht="13.5" customHeight="1">
      <c r="A2481" s="481"/>
      <c r="B2481" s="481"/>
      <c r="C2481" s="481"/>
      <c r="D2481" s="481"/>
      <c r="E2481" s="481"/>
      <c r="F2481" s="339"/>
      <c r="G2481" s="340" t="str">
        <f>IF(ISNUMBER(E2481),E2481/'Bulk DivVar Analysis'!$I$7,"")</f>
        <v/>
      </c>
      <c r="H2481" s="338" t="str">
        <f>IF(ISNUMBER(E2481), IF(G2481&gt;'Bulk DivVar Analysis'!$J$9,"Pass","Fail"),"")</f>
        <v/>
      </c>
      <c r="I2481" s="338" t="str">
        <f t="shared" si="40"/>
        <v/>
      </c>
      <c r="J2481" s="339"/>
      <c r="K2481" s="339"/>
      <c r="L2481" s="339"/>
      <c r="M2481" s="339"/>
      <c r="N2481" s="339"/>
      <c r="O2481" s="339"/>
      <c r="P2481" s="339"/>
      <c r="Q2481" s="339"/>
    </row>
    <row r="2482" spans="1:17" ht="13.5" customHeight="1">
      <c r="A2482" s="481"/>
      <c r="B2482" s="481"/>
      <c r="C2482" s="481"/>
      <c r="D2482" s="481"/>
      <c r="E2482" s="481"/>
      <c r="F2482" s="339"/>
      <c r="G2482" s="340" t="str">
        <f>IF(ISNUMBER(E2482),E2482/'Bulk DivVar Analysis'!$I$7,"")</f>
        <v/>
      </c>
      <c r="H2482" s="338" t="str">
        <f>IF(ISNUMBER(E2482), IF(G2482&gt;'Bulk DivVar Analysis'!$J$9,"Pass","Fail"),"")</f>
        <v/>
      </c>
      <c r="I2482" s="338" t="str">
        <f t="shared" si="40"/>
        <v/>
      </c>
      <c r="J2482" s="339"/>
      <c r="K2482" s="339"/>
      <c r="L2482" s="339"/>
      <c r="M2482" s="339"/>
      <c r="N2482" s="339"/>
      <c r="O2482" s="339"/>
      <c r="P2482" s="339"/>
      <c r="Q2482" s="339"/>
    </row>
    <row r="2483" spans="1:17" ht="13.5" customHeight="1">
      <c r="A2483" s="481"/>
      <c r="B2483" s="481"/>
      <c r="C2483" s="481"/>
      <c r="D2483" s="481"/>
      <c r="E2483" s="481"/>
      <c r="F2483" s="339"/>
      <c r="G2483" s="340" t="str">
        <f>IF(ISNUMBER(E2483),E2483/'Bulk DivVar Analysis'!$I$7,"")</f>
        <v/>
      </c>
      <c r="H2483" s="338" t="str">
        <f>IF(ISNUMBER(E2483), IF(G2483&gt;'Bulk DivVar Analysis'!$J$9,"Pass","Fail"),"")</f>
        <v/>
      </c>
      <c r="I2483" s="338" t="str">
        <f t="shared" si="40"/>
        <v/>
      </c>
      <c r="J2483" s="339"/>
      <c r="K2483" s="339"/>
      <c r="L2483" s="339"/>
      <c r="M2483" s="339"/>
      <c r="N2483" s="339"/>
      <c r="O2483" s="339"/>
      <c r="P2483" s="339"/>
      <c r="Q2483" s="339"/>
    </row>
    <row r="2484" spans="1:17" ht="13.5" customHeight="1">
      <c r="A2484" s="481"/>
      <c r="B2484" s="481"/>
      <c r="C2484" s="481"/>
      <c r="D2484" s="481"/>
      <c r="E2484" s="481"/>
      <c r="F2484" s="339"/>
      <c r="G2484" s="340" t="str">
        <f>IF(ISNUMBER(E2484),E2484/'Bulk DivVar Analysis'!$I$7,"")</f>
        <v/>
      </c>
      <c r="H2484" s="338" t="str">
        <f>IF(ISNUMBER(E2484), IF(G2484&gt;'Bulk DivVar Analysis'!$J$9,"Pass","Fail"),"")</f>
        <v/>
      </c>
      <c r="I2484" s="338" t="str">
        <f t="shared" si="40"/>
        <v/>
      </c>
      <c r="J2484" s="339"/>
      <c r="K2484" s="339"/>
      <c r="L2484" s="339"/>
      <c r="M2484" s="339"/>
      <c r="N2484" s="339"/>
      <c r="O2484" s="339"/>
      <c r="P2484" s="339"/>
      <c r="Q2484" s="339"/>
    </row>
    <row r="2485" spans="1:17" ht="13.5" customHeight="1">
      <c r="A2485" s="481"/>
      <c r="B2485" s="481"/>
      <c r="C2485" s="481"/>
      <c r="D2485" s="481"/>
      <c r="E2485" s="481"/>
      <c r="F2485" s="339"/>
      <c r="G2485" s="340" t="str">
        <f>IF(ISNUMBER(E2485),E2485/'Bulk DivVar Analysis'!$I$7,"")</f>
        <v/>
      </c>
      <c r="H2485" s="338" t="str">
        <f>IF(ISNUMBER(E2485), IF(G2485&gt;'Bulk DivVar Analysis'!$J$9,"Pass","Fail"),"")</f>
        <v/>
      </c>
      <c r="I2485" s="338" t="str">
        <f t="shared" si="40"/>
        <v/>
      </c>
      <c r="J2485" s="339"/>
      <c r="K2485" s="339"/>
      <c r="L2485" s="339"/>
      <c r="M2485" s="339"/>
      <c r="N2485" s="339"/>
      <c r="O2485" s="339"/>
      <c r="P2485" s="339"/>
      <c r="Q2485" s="339"/>
    </row>
    <row r="2486" spans="1:17" ht="13.5" customHeight="1">
      <c r="A2486" s="481"/>
      <c r="B2486" s="481"/>
      <c r="C2486" s="481"/>
      <c r="D2486" s="481"/>
      <c r="E2486" s="481"/>
      <c r="F2486" s="339"/>
      <c r="G2486" s="340" t="str">
        <f>IF(ISNUMBER(E2486),E2486/'Bulk DivVar Analysis'!$I$7,"")</f>
        <v/>
      </c>
      <c r="H2486" s="338" t="str">
        <f>IF(ISNUMBER(E2486), IF(G2486&gt;'Bulk DivVar Analysis'!$J$9,"Pass","Fail"),"")</f>
        <v/>
      </c>
      <c r="I2486" s="338" t="str">
        <f t="shared" si="40"/>
        <v/>
      </c>
      <c r="J2486" s="339"/>
      <c r="K2486" s="339"/>
      <c r="L2486" s="339"/>
      <c r="M2486" s="339"/>
      <c r="N2486" s="339"/>
      <c r="O2486" s="339"/>
      <c r="P2486" s="339"/>
      <c r="Q2486" s="339"/>
    </row>
    <row r="2487" spans="1:17" ht="13.5" customHeight="1">
      <c r="A2487" s="481"/>
      <c r="B2487" s="481"/>
      <c r="C2487" s="481"/>
      <c r="D2487" s="481"/>
      <c r="E2487" s="481"/>
      <c r="F2487" s="339"/>
      <c r="G2487" s="340" t="str">
        <f>IF(ISNUMBER(E2487),E2487/'Bulk DivVar Analysis'!$I$7,"")</f>
        <v/>
      </c>
      <c r="H2487" s="338" t="str">
        <f>IF(ISNUMBER(E2487), IF(G2487&gt;'Bulk DivVar Analysis'!$J$9,"Pass","Fail"),"")</f>
        <v/>
      </c>
      <c r="I2487" s="338" t="str">
        <f t="shared" si="40"/>
        <v/>
      </c>
      <c r="J2487" s="339"/>
      <c r="K2487" s="339"/>
      <c r="L2487" s="339"/>
      <c r="M2487" s="339"/>
      <c r="N2487" s="339"/>
      <c r="O2487" s="339"/>
      <c r="P2487" s="339"/>
      <c r="Q2487" s="339"/>
    </row>
    <row r="2488" spans="1:17" ht="13.5" customHeight="1">
      <c r="A2488" s="481"/>
      <c r="B2488" s="481"/>
      <c r="C2488" s="481"/>
      <c r="D2488" s="481"/>
      <c r="E2488" s="481"/>
      <c r="F2488" s="339"/>
      <c r="G2488" s="340" t="str">
        <f>IF(ISNUMBER(E2488),E2488/'Bulk DivVar Analysis'!$I$7,"")</f>
        <v/>
      </c>
      <c r="H2488" s="338" t="str">
        <f>IF(ISNUMBER(E2488), IF(G2488&gt;'Bulk DivVar Analysis'!$J$9,"Pass","Fail"),"")</f>
        <v/>
      </c>
      <c r="I2488" s="338" t="str">
        <f t="shared" si="40"/>
        <v/>
      </c>
      <c r="J2488" s="339"/>
      <c r="K2488" s="339"/>
      <c r="L2488" s="339"/>
      <c r="M2488" s="339"/>
      <c r="N2488" s="339"/>
      <c r="O2488" s="339"/>
      <c r="P2488" s="339"/>
      <c r="Q2488" s="339"/>
    </row>
    <row r="2489" spans="1:17" ht="13.5" customHeight="1">
      <c r="A2489" s="481"/>
      <c r="B2489" s="481"/>
      <c r="C2489" s="481"/>
      <c r="D2489" s="481"/>
      <c r="E2489" s="481"/>
      <c r="F2489" s="339"/>
      <c r="G2489" s="340" t="str">
        <f>IF(ISNUMBER(E2489),E2489/'Bulk DivVar Analysis'!$I$7,"")</f>
        <v/>
      </c>
      <c r="H2489" s="338" t="str">
        <f>IF(ISNUMBER(E2489), IF(G2489&gt;'Bulk DivVar Analysis'!$J$9,"Pass","Fail"),"")</f>
        <v/>
      </c>
      <c r="I2489" s="338" t="str">
        <f t="shared" si="40"/>
        <v/>
      </c>
      <c r="J2489" s="339"/>
      <c r="K2489" s="339"/>
      <c r="L2489" s="339"/>
      <c r="M2489" s="339"/>
      <c r="N2489" s="339"/>
      <c r="O2489" s="339"/>
      <c r="P2489" s="339"/>
      <c r="Q2489" s="339"/>
    </row>
    <row r="2490" spans="1:17" ht="13.5" customHeight="1">
      <c r="A2490" s="481"/>
      <c r="B2490" s="481"/>
      <c r="C2490" s="481"/>
      <c r="D2490" s="481"/>
      <c r="E2490" s="481"/>
      <c r="F2490" s="339"/>
      <c r="G2490" s="340" t="str">
        <f>IF(ISNUMBER(E2490),E2490/'Bulk DivVar Analysis'!$I$7,"")</f>
        <v/>
      </c>
      <c r="H2490" s="338" t="str">
        <f>IF(ISNUMBER(E2490), IF(G2490&gt;'Bulk DivVar Analysis'!$J$9,"Pass","Fail"),"")</f>
        <v/>
      </c>
      <c r="I2490" s="338" t="str">
        <f t="shared" si="40"/>
        <v/>
      </c>
      <c r="J2490" s="339"/>
      <c r="K2490" s="339"/>
      <c r="L2490" s="339"/>
      <c r="M2490" s="339"/>
      <c r="N2490" s="339"/>
      <c r="O2490" s="339"/>
      <c r="P2490" s="339"/>
      <c r="Q2490" s="339"/>
    </row>
    <row r="2491" spans="1:17" ht="13.5" customHeight="1">
      <c r="A2491" s="481"/>
      <c r="B2491" s="481"/>
      <c r="C2491" s="481"/>
      <c r="D2491" s="481"/>
      <c r="E2491" s="481"/>
      <c r="F2491" s="339"/>
      <c r="G2491" s="340" t="str">
        <f>IF(ISNUMBER(E2491),E2491/'Bulk DivVar Analysis'!$I$7,"")</f>
        <v/>
      </c>
      <c r="H2491" s="338" t="str">
        <f>IF(ISNUMBER(E2491), IF(G2491&gt;'Bulk DivVar Analysis'!$J$9,"Pass","Fail"),"")</f>
        <v/>
      </c>
      <c r="I2491" s="338" t="str">
        <f t="shared" si="40"/>
        <v/>
      </c>
      <c r="J2491" s="339"/>
      <c r="K2491" s="339"/>
      <c r="L2491" s="339"/>
      <c r="M2491" s="339"/>
      <c r="N2491" s="339"/>
      <c r="O2491" s="339"/>
      <c r="P2491" s="339"/>
      <c r="Q2491" s="339"/>
    </row>
    <row r="2492" spans="1:17" ht="13.5" customHeight="1">
      <c r="A2492" s="481"/>
      <c r="B2492" s="481"/>
      <c r="C2492" s="481"/>
      <c r="D2492" s="481"/>
      <c r="E2492" s="481"/>
      <c r="F2492" s="339"/>
      <c r="G2492" s="340" t="str">
        <f>IF(ISNUMBER(E2492),E2492/'Bulk DivVar Analysis'!$I$7,"")</f>
        <v/>
      </c>
      <c r="H2492" s="338" t="str">
        <f>IF(ISNUMBER(E2492), IF(G2492&gt;'Bulk DivVar Analysis'!$J$9,"Pass","Fail"),"")</f>
        <v/>
      </c>
      <c r="I2492" s="338" t="str">
        <f t="shared" si="40"/>
        <v/>
      </c>
      <c r="J2492" s="339"/>
      <c r="K2492" s="339"/>
      <c r="L2492" s="339"/>
      <c r="M2492" s="339"/>
      <c r="N2492" s="339"/>
      <c r="O2492" s="339"/>
      <c r="P2492" s="339"/>
      <c r="Q2492" s="339"/>
    </row>
    <row r="2493" spans="1:17" ht="13.5" customHeight="1">
      <c r="A2493" s="481"/>
      <c r="B2493" s="481"/>
      <c r="C2493" s="481"/>
      <c r="D2493" s="481"/>
      <c r="E2493" s="481"/>
      <c r="F2493" s="339"/>
      <c r="G2493" s="340" t="str">
        <f>IF(ISNUMBER(E2493),E2493/'Bulk DivVar Analysis'!$I$7,"")</f>
        <v/>
      </c>
      <c r="H2493" s="338" t="str">
        <f>IF(ISNUMBER(E2493), IF(G2493&gt;'Bulk DivVar Analysis'!$J$9,"Pass","Fail"),"")</f>
        <v/>
      </c>
      <c r="I2493" s="338" t="str">
        <f t="shared" si="40"/>
        <v/>
      </c>
      <c r="J2493" s="339"/>
      <c r="K2493" s="339"/>
      <c r="L2493" s="339"/>
      <c r="M2493" s="339"/>
      <c r="N2493" s="339"/>
      <c r="O2493" s="339"/>
      <c r="P2493" s="339"/>
      <c r="Q2493" s="339"/>
    </row>
    <row r="2494" spans="1:17" ht="13.5" customHeight="1">
      <c r="A2494" s="481"/>
      <c r="B2494" s="481"/>
      <c r="C2494" s="481"/>
      <c r="D2494" s="481"/>
      <c r="E2494" s="481"/>
      <c r="F2494" s="339"/>
      <c r="G2494" s="340" t="str">
        <f>IF(ISNUMBER(E2494),E2494/'Bulk DivVar Analysis'!$I$7,"")</f>
        <v/>
      </c>
      <c r="H2494" s="338" t="str">
        <f>IF(ISNUMBER(E2494), IF(G2494&gt;'Bulk DivVar Analysis'!$J$9,"Pass","Fail"),"")</f>
        <v/>
      </c>
      <c r="I2494" s="338" t="str">
        <f t="shared" si="40"/>
        <v/>
      </c>
      <c r="J2494" s="339"/>
      <c r="K2494" s="339"/>
      <c r="L2494" s="339"/>
      <c r="M2494" s="339"/>
      <c r="N2494" s="339"/>
      <c r="O2494" s="339"/>
      <c r="P2494" s="339"/>
      <c r="Q2494" s="339"/>
    </row>
    <row r="2495" spans="1:17" ht="13.5" customHeight="1">
      <c r="A2495" s="481"/>
      <c r="B2495" s="481"/>
      <c r="C2495" s="481"/>
      <c r="D2495" s="481"/>
      <c r="E2495" s="481"/>
      <c r="F2495" s="339"/>
      <c r="G2495" s="340" t="str">
        <f>IF(ISNUMBER(E2495),E2495/'Bulk DivVar Analysis'!$I$7,"")</f>
        <v/>
      </c>
      <c r="H2495" s="338" t="str">
        <f>IF(ISNUMBER(E2495), IF(G2495&gt;'Bulk DivVar Analysis'!$J$9,"Pass","Fail"),"")</f>
        <v/>
      </c>
      <c r="I2495" s="338" t="str">
        <f t="shared" si="40"/>
        <v/>
      </c>
      <c r="J2495" s="339"/>
      <c r="K2495" s="339"/>
      <c r="L2495" s="339"/>
      <c r="M2495" s="339"/>
      <c r="N2495" s="339"/>
      <c r="O2495" s="339"/>
      <c r="P2495" s="339"/>
      <c r="Q2495" s="339"/>
    </row>
    <row r="2496" spans="1:17" ht="13.5" customHeight="1">
      <c r="A2496" s="481"/>
      <c r="B2496" s="481"/>
      <c r="C2496" s="481"/>
      <c r="D2496" s="481"/>
      <c r="E2496" s="481"/>
      <c r="F2496" s="339"/>
      <c r="G2496" s="340" t="str">
        <f>IF(ISNUMBER(E2496),E2496/'Bulk DivVar Analysis'!$I$7,"")</f>
        <v/>
      </c>
      <c r="H2496" s="338" t="str">
        <f>IF(ISNUMBER(E2496), IF(G2496&gt;'Bulk DivVar Analysis'!$J$9,"Pass","Fail"),"")</f>
        <v/>
      </c>
      <c r="I2496" s="338" t="str">
        <f t="shared" si="40"/>
        <v/>
      </c>
      <c r="J2496" s="339"/>
      <c r="K2496" s="339"/>
      <c r="L2496" s="339"/>
      <c r="M2496" s="339"/>
      <c r="N2496" s="339"/>
      <c r="O2496" s="339"/>
      <c r="P2496" s="339"/>
      <c r="Q2496" s="339"/>
    </row>
    <row r="2497" spans="1:17" ht="13.5" customHeight="1">
      <c r="A2497" s="481"/>
      <c r="B2497" s="481"/>
      <c r="C2497" s="481"/>
      <c r="D2497" s="481"/>
      <c r="E2497" s="481"/>
      <c r="F2497" s="339"/>
      <c r="G2497" s="340" t="str">
        <f>IF(ISNUMBER(E2497),E2497/'Bulk DivVar Analysis'!$I$7,"")</f>
        <v/>
      </c>
      <c r="H2497" s="338" t="str">
        <f>IF(ISNUMBER(E2497), IF(G2497&gt;'Bulk DivVar Analysis'!$J$9,"Pass","Fail"),"")</f>
        <v/>
      </c>
      <c r="I2497" s="338" t="str">
        <f t="shared" si="40"/>
        <v/>
      </c>
      <c r="J2497" s="339"/>
      <c r="K2497" s="339"/>
      <c r="L2497" s="339"/>
      <c r="M2497" s="339"/>
      <c r="N2497" s="339"/>
      <c r="O2497" s="339"/>
      <c r="P2497" s="339"/>
      <c r="Q2497" s="339"/>
    </row>
    <row r="2498" spans="1:17" ht="13.5" customHeight="1">
      <c r="A2498" s="481"/>
      <c r="B2498" s="481"/>
      <c r="C2498" s="481"/>
      <c r="D2498" s="481"/>
      <c r="E2498" s="481"/>
      <c r="F2498" s="339"/>
      <c r="G2498" s="340" t="str">
        <f>IF(ISNUMBER(E2498),E2498/'Bulk DivVar Analysis'!$I$7,"")</f>
        <v/>
      </c>
      <c r="H2498" s="338" t="str">
        <f>IF(ISNUMBER(E2498), IF(G2498&gt;'Bulk DivVar Analysis'!$J$9,"Pass","Fail"),"")</f>
        <v/>
      </c>
      <c r="I2498" s="338" t="str">
        <f t="shared" si="40"/>
        <v/>
      </c>
      <c r="J2498" s="339"/>
      <c r="K2498" s="339"/>
      <c r="L2498" s="339"/>
      <c r="M2498" s="339"/>
      <c r="N2498" s="339"/>
      <c r="O2498" s="339"/>
      <c r="P2498" s="339"/>
      <c r="Q2498" s="339"/>
    </row>
    <row r="2499" spans="1:17" ht="13.5" customHeight="1">
      <c r="A2499" s="481"/>
      <c r="B2499" s="481"/>
      <c r="C2499" s="481"/>
      <c r="D2499" s="481"/>
      <c r="E2499" s="481"/>
      <c r="F2499" s="339"/>
      <c r="G2499" s="340" t="str">
        <f>IF(ISNUMBER(E2499),E2499/'Bulk DivVar Analysis'!$I$7,"")</f>
        <v/>
      </c>
      <c r="H2499" s="338" t="str">
        <f>IF(ISNUMBER(E2499), IF(G2499&gt;'Bulk DivVar Analysis'!$J$9,"Pass","Fail"),"")</f>
        <v/>
      </c>
      <c r="I2499" s="338" t="str">
        <f t="shared" ref="I2499:I2562" si="41">_xlfn.TEXTJOIN("_",TRUE,B2499,C2499)</f>
        <v/>
      </c>
      <c r="J2499" s="339"/>
      <c r="K2499" s="339"/>
      <c r="L2499" s="339"/>
      <c r="M2499" s="339"/>
      <c r="N2499" s="339"/>
      <c r="O2499" s="339"/>
      <c r="P2499" s="339"/>
      <c r="Q2499" s="339"/>
    </row>
    <row r="2500" spans="1:17" ht="13.5" customHeight="1">
      <c r="A2500" s="481"/>
      <c r="B2500" s="481"/>
      <c r="C2500" s="481"/>
      <c r="D2500" s="481"/>
      <c r="E2500" s="481"/>
      <c r="F2500" s="339"/>
      <c r="G2500" s="340" t="str">
        <f>IF(ISNUMBER(E2500),E2500/'Bulk DivVar Analysis'!$I$7,"")</f>
        <v/>
      </c>
      <c r="H2500" s="338" t="str">
        <f>IF(ISNUMBER(E2500), IF(G2500&gt;'Bulk DivVar Analysis'!$J$9,"Pass","Fail"),"")</f>
        <v/>
      </c>
      <c r="I2500" s="338" t="str">
        <f t="shared" si="41"/>
        <v/>
      </c>
      <c r="J2500" s="339"/>
      <c r="K2500" s="339"/>
      <c r="L2500" s="339"/>
      <c r="M2500" s="339"/>
      <c r="N2500" s="339"/>
      <c r="O2500" s="339"/>
      <c r="P2500" s="339"/>
      <c r="Q2500" s="339"/>
    </row>
    <row r="2501" spans="1:17" ht="13.5" customHeight="1">
      <c r="A2501" s="481"/>
      <c r="B2501" s="481"/>
      <c r="C2501" s="481"/>
      <c r="D2501" s="481"/>
      <c r="E2501" s="481"/>
      <c r="F2501" s="339"/>
      <c r="G2501" s="340" t="str">
        <f>IF(ISNUMBER(E2501),E2501/'Bulk DivVar Analysis'!$I$7,"")</f>
        <v/>
      </c>
      <c r="H2501" s="338" t="str">
        <f>IF(ISNUMBER(E2501), IF(G2501&gt;'Bulk DivVar Analysis'!$J$9,"Pass","Fail"),"")</f>
        <v/>
      </c>
      <c r="I2501" s="338" t="str">
        <f t="shared" si="41"/>
        <v/>
      </c>
      <c r="J2501" s="339"/>
      <c r="K2501" s="339"/>
      <c r="L2501" s="339"/>
      <c r="M2501" s="339"/>
      <c r="N2501" s="339"/>
      <c r="O2501" s="339"/>
      <c r="P2501" s="339"/>
      <c r="Q2501" s="339"/>
    </row>
    <row r="2502" spans="1:17" ht="13.5" customHeight="1">
      <c r="A2502" s="481"/>
      <c r="B2502" s="481"/>
      <c r="C2502" s="481"/>
      <c r="D2502" s="481"/>
      <c r="E2502" s="481"/>
      <c r="F2502" s="339"/>
      <c r="G2502" s="340" t="str">
        <f>IF(ISNUMBER(E2502),E2502/'Bulk DivVar Analysis'!$I$7,"")</f>
        <v/>
      </c>
      <c r="H2502" s="338" t="str">
        <f>IF(ISNUMBER(E2502), IF(G2502&gt;'Bulk DivVar Analysis'!$J$9,"Pass","Fail"),"")</f>
        <v/>
      </c>
      <c r="I2502" s="338" t="str">
        <f t="shared" si="41"/>
        <v/>
      </c>
      <c r="J2502" s="339"/>
      <c r="K2502" s="339"/>
      <c r="L2502" s="339"/>
      <c r="M2502" s="339"/>
      <c r="N2502" s="339"/>
      <c r="O2502" s="339"/>
      <c r="P2502" s="339"/>
      <c r="Q2502" s="339"/>
    </row>
    <row r="2503" spans="1:17" ht="13.5" customHeight="1">
      <c r="A2503" s="481"/>
      <c r="B2503" s="481"/>
      <c r="C2503" s="481"/>
      <c r="D2503" s="481"/>
      <c r="E2503" s="481"/>
      <c r="F2503" s="339"/>
      <c r="G2503" s="340" t="str">
        <f>IF(ISNUMBER(E2503),E2503/'Bulk DivVar Analysis'!$I$7,"")</f>
        <v/>
      </c>
      <c r="H2503" s="338" t="str">
        <f>IF(ISNUMBER(E2503), IF(G2503&gt;'Bulk DivVar Analysis'!$J$9,"Pass","Fail"),"")</f>
        <v/>
      </c>
      <c r="I2503" s="338" t="str">
        <f t="shared" si="41"/>
        <v/>
      </c>
      <c r="J2503" s="339"/>
      <c r="K2503" s="339"/>
      <c r="L2503" s="339"/>
      <c r="M2503" s="339"/>
      <c r="N2503" s="339"/>
      <c r="O2503" s="339"/>
      <c r="P2503" s="339"/>
      <c r="Q2503" s="339"/>
    </row>
    <row r="2504" spans="1:17" ht="13.5" customHeight="1">
      <c r="A2504" s="481"/>
      <c r="B2504" s="481"/>
      <c r="C2504" s="481"/>
      <c r="D2504" s="481"/>
      <c r="E2504" s="481"/>
      <c r="F2504" s="339"/>
      <c r="G2504" s="340" t="str">
        <f>IF(ISNUMBER(E2504),E2504/'Bulk DivVar Analysis'!$I$7,"")</f>
        <v/>
      </c>
      <c r="H2504" s="338" t="str">
        <f>IF(ISNUMBER(E2504), IF(G2504&gt;'Bulk DivVar Analysis'!$J$9,"Pass","Fail"),"")</f>
        <v/>
      </c>
      <c r="I2504" s="338" t="str">
        <f t="shared" si="41"/>
        <v/>
      </c>
      <c r="J2504" s="339"/>
      <c r="K2504" s="339"/>
      <c r="L2504" s="339"/>
      <c r="M2504" s="339"/>
      <c r="N2504" s="339"/>
      <c r="O2504" s="339"/>
      <c r="P2504" s="339"/>
      <c r="Q2504" s="339"/>
    </row>
    <row r="2505" spans="1:17" ht="13.5" customHeight="1">
      <c r="A2505" s="481"/>
      <c r="B2505" s="481"/>
      <c r="C2505" s="481"/>
      <c r="D2505" s="481"/>
      <c r="E2505" s="481"/>
      <c r="F2505" s="339"/>
      <c r="G2505" s="340" t="str">
        <f>IF(ISNUMBER(E2505),E2505/'Bulk DivVar Analysis'!$I$7,"")</f>
        <v/>
      </c>
      <c r="H2505" s="338" t="str">
        <f>IF(ISNUMBER(E2505), IF(G2505&gt;'Bulk DivVar Analysis'!$J$9,"Pass","Fail"),"")</f>
        <v/>
      </c>
      <c r="I2505" s="338" t="str">
        <f t="shared" si="41"/>
        <v/>
      </c>
      <c r="J2505" s="339"/>
      <c r="K2505" s="339"/>
      <c r="L2505" s="339"/>
      <c r="M2505" s="339"/>
      <c r="N2505" s="339"/>
      <c r="O2505" s="339"/>
      <c r="P2505" s="339"/>
      <c r="Q2505" s="339"/>
    </row>
    <row r="2506" spans="1:17" ht="13.5" customHeight="1">
      <c r="A2506" s="481"/>
      <c r="B2506" s="481"/>
      <c r="C2506" s="481"/>
      <c r="D2506" s="481"/>
      <c r="E2506" s="481"/>
      <c r="F2506" s="339"/>
      <c r="G2506" s="340" t="str">
        <f>IF(ISNUMBER(E2506),E2506/'Bulk DivVar Analysis'!$I$7,"")</f>
        <v/>
      </c>
      <c r="H2506" s="338" t="str">
        <f>IF(ISNUMBER(E2506), IF(G2506&gt;'Bulk DivVar Analysis'!$J$9,"Pass","Fail"),"")</f>
        <v/>
      </c>
      <c r="I2506" s="338" t="str">
        <f t="shared" si="41"/>
        <v/>
      </c>
      <c r="J2506" s="339"/>
      <c r="K2506" s="339"/>
      <c r="L2506" s="339"/>
      <c r="M2506" s="339"/>
      <c r="N2506" s="339"/>
      <c r="O2506" s="339"/>
      <c r="P2506" s="339"/>
      <c r="Q2506" s="339"/>
    </row>
    <row r="2507" spans="1:17" ht="13.5" customHeight="1">
      <c r="A2507" s="481"/>
      <c r="B2507" s="481"/>
      <c r="C2507" s="481"/>
      <c r="D2507" s="481"/>
      <c r="E2507" s="481"/>
      <c r="F2507" s="339"/>
      <c r="G2507" s="340" t="str">
        <f>IF(ISNUMBER(E2507),E2507/'Bulk DivVar Analysis'!$I$7,"")</f>
        <v/>
      </c>
      <c r="H2507" s="338" t="str">
        <f>IF(ISNUMBER(E2507), IF(G2507&gt;'Bulk DivVar Analysis'!$J$9,"Pass","Fail"),"")</f>
        <v/>
      </c>
      <c r="I2507" s="338" t="str">
        <f t="shared" si="41"/>
        <v/>
      </c>
      <c r="J2507" s="339"/>
      <c r="K2507" s="339"/>
      <c r="L2507" s="339"/>
      <c r="M2507" s="339"/>
      <c r="N2507" s="339"/>
      <c r="O2507" s="339"/>
      <c r="P2507" s="339"/>
      <c r="Q2507" s="339"/>
    </row>
    <row r="2508" spans="1:17" ht="13.5" customHeight="1">
      <c r="A2508" s="481"/>
      <c r="B2508" s="481"/>
      <c r="C2508" s="481"/>
      <c r="D2508" s="481"/>
      <c r="E2508" s="481"/>
      <c r="F2508" s="339"/>
      <c r="G2508" s="340" t="str">
        <f>IF(ISNUMBER(E2508),E2508/'Bulk DivVar Analysis'!$I$7,"")</f>
        <v/>
      </c>
      <c r="H2508" s="338" t="str">
        <f>IF(ISNUMBER(E2508), IF(G2508&gt;'Bulk DivVar Analysis'!$J$9,"Pass","Fail"),"")</f>
        <v/>
      </c>
      <c r="I2508" s="338" t="str">
        <f t="shared" si="41"/>
        <v/>
      </c>
      <c r="J2508" s="339"/>
      <c r="K2508" s="339"/>
      <c r="L2508" s="339"/>
      <c r="M2508" s="339"/>
      <c r="N2508" s="339"/>
      <c r="O2508" s="339"/>
      <c r="P2508" s="339"/>
      <c r="Q2508" s="339"/>
    </row>
    <row r="2509" spans="1:17" ht="13.5" customHeight="1">
      <c r="A2509" s="481"/>
      <c r="B2509" s="481"/>
      <c r="C2509" s="481"/>
      <c r="D2509" s="481"/>
      <c r="E2509" s="481"/>
      <c r="F2509" s="339"/>
      <c r="G2509" s="340" t="str">
        <f>IF(ISNUMBER(E2509),E2509/'Bulk DivVar Analysis'!$I$7,"")</f>
        <v/>
      </c>
      <c r="H2509" s="338" t="str">
        <f>IF(ISNUMBER(E2509), IF(G2509&gt;'Bulk DivVar Analysis'!$J$9,"Pass","Fail"),"")</f>
        <v/>
      </c>
      <c r="I2509" s="338" t="str">
        <f t="shared" si="41"/>
        <v/>
      </c>
      <c r="J2509" s="339"/>
      <c r="K2509" s="339"/>
      <c r="L2509" s="339"/>
      <c r="M2509" s="339"/>
      <c r="N2509" s="339"/>
      <c r="O2509" s="339"/>
      <c r="P2509" s="339"/>
      <c r="Q2509" s="339"/>
    </row>
    <row r="2510" spans="1:17" ht="13.5" customHeight="1">
      <c r="A2510" s="481"/>
      <c r="B2510" s="481"/>
      <c r="C2510" s="481"/>
      <c r="D2510" s="481"/>
      <c r="E2510" s="481"/>
      <c r="F2510" s="339"/>
      <c r="G2510" s="340" t="str">
        <f>IF(ISNUMBER(E2510),E2510/'Bulk DivVar Analysis'!$I$7,"")</f>
        <v/>
      </c>
      <c r="H2510" s="338" t="str">
        <f>IF(ISNUMBER(E2510), IF(G2510&gt;'Bulk DivVar Analysis'!$J$9,"Pass","Fail"),"")</f>
        <v/>
      </c>
      <c r="I2510" s="338" t="str">
        <f t="shared" si="41"/>
        <v/>
      </c>
      <c r="J2510" s="339"/>
      <c r="K2510" s="339"/>
      <c r="L2510" s="339"/>
      <c r="M2510" s="339"/>
      <c r="N2510" s="339"/>
      <c r="O2510" s="339"/>
      <c r="P2510" s="339"/>
      <c r="Q2510" s="339"/>
    </row>
    <row r="2511" spans="1:17" ht="13.5" customHeight="1">
      <c r="A2511" s="481"/>
      <c r="B2511" s="481"/>
      <c r="C2511" s="481"/>
      <c r="D2511" s="481"/>
      <c r="E2511" s="481"/>
      <c r="F2511" s="339"/>
      <c r="G2511" s="340" t="str">
        <f>IF(ISNUMBER(E2511),E2511/'Bulk DivVar Analysis'!$I$7,"")</f>
        <v/>
      </c>
      <c r="H2511" s="338" t="str">
        <f>IF(ISNUMBER(E2511), IF(G2511&gt;'Bulk DivVar Analysis'!$J$9,"Pass","Fail"),"")</f>
        <v/>
      </c>
      <c r="I2511" s="338" t="str">
        <f t="shared" si="41"/>
        <v/>
      </c>
      <c r="J2511" s="339"/>
      <c r="K2511" s="339"/>
      <c r="L2511" s="339"/>
      <c r="M2511" s="339"/>
      <c r="N2511" s="339"/>
      <c r="O2511" s="339"/>
      <c r="P2511" s="339"/>
      <c r="Q2511" s="339"/>
    </row>
    <row r="2512" spans="1:17" ht="13.5" customHeight="1">
      <c r="A2512" s="481"/>
      <c r="B2512" s="481"/>
      <c r="C2512" s="481"/>
      <c r="D2512" s="481"/>
      <c r="E2512" s="481"/>
      <c r="F2512" s="339"/>
      <c r="G2512" s="340" t="str">
        <f>IF(ISNUMBER(E2512),E2512/'Bulk DivVar Analysis'!$I$7,"")</f>
        <v/>
      </c>
      <c r="H2512" s="338" t="str">
        <f>IF(ISNUMBER(E2512), IF(G2512&gt;'Bulk DivVar Analysis'!$J$9,"Pass","Fail"),"")</f>
        <v/>
      </c>
      <c r="I2512" s="338" t="str">
        <f t="shared" si="41"/>
        <v/>
      </c>
      <c r="J2512" s="339"/>
      <c r="K2512" s="339"/>
      <c r="L2512" s="339"/>
      <c r="M2512" s="339"/>
      <c r="N2512" s="339"/>
      <c r="O2512" s="339"/>
      <c r="P2512" s="339"/>
      <c r="Q2512" s="339"/>
    </row>
    <row r="2513" spans="1:17" ht="13.5" customHeight="1">
      <c r="A2513" s="481"/>
      <c r="B2513" s="481"/>
      <c r="C2513" s="481"/>
      <c r="D2513" s="481"/>
      <c r="E2513" s="481"/>
      <c r="F2513" s="339"/>
      <c r="G2513" s="340" t="str">
        <f>IF(ISNUMBER(E2513),E2513/'Bulk DivVar Analysis'!$I$7,"")</f>
        <v/>
      </c>
      <c r="H2513" s="338" t="str">
        <f>IF(ISNUMBER(E2513), IF(G2513&gt;'Bulk DivVar Analysis'!$J$9,"Pass","Fail"),"")</f>
        <v/>
      </c>
      <c r="I2513" s="338" t="str">
        <f t="shared" si="41"/>
        <v/>
      </c>
      <c r="J2513" s="339"/>
      <c r="K2513" s="339"/>
      <c r="L2513" s="339"/>
      <c r="M2513" s="339"/>
      <c r="N2513" s="339"/>
      <c r="O2513" s="339"/>
      <c r="P2513" s="339"/>
      <c r="Q2513" s="339"/>
    </row>
    <row r="2514" spans="1:17" ht="13.5" customHeight="1">
      <c r="A2514" s="481"/>
      <c r="B2514" s="481"/>
      <c r="C2514" s="481"/>
      <c r="D2514" s="481"/>
      <c r="E2514" s="481"/>
      <c r="F2514" s="339"/>
      <c r="G2514" s="340" t="str">
        <f>IF(ISNUMBER(E2514),E2514/'Bulk DivVar Analysis'!$I$7,"")</f>
        <v/>
      </c>
      <c r="H2514" s="338" t="str">
        <f>IF(ISNUMBER(E2514), IF(G2514&gt;'Bulk DivVar Analysis'!$J$9,"Pass","Fail"),"")</f>
        <v/>
      </c>
      <c r="I2514" s="338" t="str">
        <f t="shared" si="41"/>
        <v/>
      </c>
      <c r="J2514" s="339"/>
      <c r="K2514" s="339"/>
      <c r="L2514" s="339"/>
      <c r="M2514" s="339"/>
      <c r="N2514" s="339"/>
      <c r="O2514" s="339"/>
      <c r="P2514" s="339"/>
      <c r="Q2514" s="339"/>
    </row>
    <row r="2515" spans="1:17" ht="13.5" customHeight="1">
      <c r="A2515" s="481"/>
      <c r="B2515" s="481"/>
      <c r="C2515" s="481"/>
      <c r="D2515" s="481"/>
      <c r="E2515" s="481"/>
      <c r="F2515" s="339"/>
      <c r="G2515" s="340" t="str">
        <f>IF(ISNUMBER(E2515),E2515/'Bulk DivVar Analysis'!$I$7,"")</f>
        <v/>
      </c>
      <c r="H2515" s="338" t="str">
        <f>IF(ISNUMBER(E2515), IF(G2515&gt;'Bulk DivVar Analysis'!$J$9,"Pass","Fail"),"")</f>
        <v/>
      </c>
      <c r="I2515" s="338" t="str">
        <f t="shared" si="41"/>
        <v/>
      </c>
      <c r="J2515" s="339"/>
      <c r="K2515" s="339"/>
      <c r="L2515" s="339"/>
      <c r="M2515" s="339"/>
      <c r="N2515" s="339"/>
      <c r="O2515" s="339"/>
      <c r="P2515" s="339"/>
      <c r="Q2515" s="339"/>
    </row>
    <row r="2516" spans="1:17" ht="13.5" customHeight="1">
      <c r="A2516" s="481"/>
      <c r="B2516" s="481"/>
      <c r="C2516" s="481"/>
      <c r="D2516" s="481"/>
      <c r="E2516" s="481"/>
      <c r="F2516" s="339"/>
      <c r="G2516" s="340" t="str">
        <f>IF(ISNUMBER(E2516),E2516/'Bulk DivVar Analysis'!$I$7,"")</f>
        <v/>
      </c>
      <c r="H2516" s="338" t="str">
        <f>IF(ISNUMBER(E2516), IF(G2516&gt;'Bulk DivVar Analysis'!$J$9,"Pass","Fail"),"")</f>
        <v/>
      </c>
      <c r="I2516" s="338" t="str">
        <f t="shared" si="41"/>
        <v/>
      </c>
      <c r="J2516" s="339"/>
      <c r="K2516" s="339"/>
      <c r="L2516" s="339"/>
      <c r="M2516" s="339"/>
      <c r="N2516" s="339"/>
      <c r="O2516" s="339"/>
      <c r="P2516" s="339"/>
      <c r="Q2516" s="339"/>
    </row>
    <row r="2517" spans="1:17" ht="13.5" customHeight="1">
      <c r="A2517" s="481"/>
      <c r="B2517" s="481"/>
      <c r="C2517" s="481"/>
      <c r="D2517" s="481"/>
      <c r="E2517" s="481"/>
      <c r="F2517" s="339"/>
      <c r="G2517" s="340" t="str">
        <f>IF(ISNUMBER(E2517),E2517/'Bulk DivVar Analysis'!$I$7,"")</f>
        <v/>
      </c>
      <c r="H2517" s="338" t="str">
        <f>IF(ISNUMBER(E2517), IF(G2517&gt;'Bulk DivVar Analysis'!$J$9,"Pass","Fail"),"")</f>
        <v/>
      </c>
      <c r="I2517" s="338" t="str">
        <f t="shared" si="41"/>
        <v/>
      </c>
      <c r="J2517" s="339"/>
      <c r="K2517" s="339"/>
      <c r="L2517" s="339"/>
      <c r="M2517" s="339"/>
      <c r="N2517" s="339"/>
      <c r="O2517" s="339"/>
      <c r="P2517" s="339"/>
      <c r="Q2517" s="339"/>
    </row>
    <row r="2518" spans="1:17" ht="13.5" customHeight="1">
      <c r="A2518" s="481"/>
      <c r="B2518" s="481"/>
      <c r="C2518" s="481"/>
      <c r="D2518" s="481"/>
      <c r="E2518" s="481"/>
      <c r="F2518" s="339"/>
      <c r="G2518" s="340" t="str">
        <f>IF(ISNUMBER(E2518),E2518/'Bulk DivVar Analysis'!$I$7,"")</f>
        <v/>
      </c>
      <c r="H2518" s="338" t="str">
        <f>IF(ISNUMBER(E2518), IF(G2518&gt;'Bulk DivVar Analysis'!$J$9,"Pass","Fail"),"")</f>
        <v/>
      </c>
      <c r="I2518" s="338" t="str">
        <f t="shared" si="41"/>
        <v/>
      </c>
      <c r="J2518" s="339"/>
      <c r="K2518" s="339"/>
      <c r="L2518" s="339"/>
      <c r="M2518" s="339"/>
      <c r="N2518" s="339"/>
      <c r="O2518" s="339"/>
      <c r="P2518" s="339"/>
      <c r="Q2518" s="339"/>
    </row>
    <row r="2519" spans="1:17" ht="13.5" customHeight="1">
      <c r="A2519" s="481"/>
      <c r="B2519" s="481"/>
      <c r="C2519" s="481"/>
      <c r="D2519" s="481"/>
      <c r="E2519" s="481"/>
      <c r="F2519" s="339"/>
      <c r="G2519" s="340" t="str">
        <f>IF(ISNUMBER(E2519),E2519/'Bulk DivVar Analysis'!$I$7,"")</f>
        <v/>
      </c>
      <c r="H2519" s="338" t="str">
        <f>IF(ISNUMBER(E2519), IF(G2519&gt;'Bulk DivVar Analysis'!$J$9,"Pass","Fail"),"")</f>
        <v/>
      </c>
      <c r="I2519" s="338" t="str">
        <f t="shared" si="41"/>
        <v/>
      </c>
      <c r="J2519" s="339"/>
      <c r="K2519" s="339"/>
      <c r="L2519" s="339"/>
      <c r="M2519" s="339"/>
      <c r="N2519" s="339"/>
      <c r="O2519" s="339"/>
      <c r="P2519" s="339"/>
      <c r="Q2519" s="339"/>
    </row>
    <row r="2520" spans="1:17" ht="13.5" customHeight="1">
      <c r="A2520" s="481"/>
      <c r="B2520" s="481"/>
      <c r="C2520" s="481"/>
      <c r="D2520" s="481"/>
      <c r="E2520" s="481"/>
      <c r="F2520" s="339"/>
      <c r="G2520" s="340" t="str">
        <f>IF(ISNUMBER(E2520),E2520/'Bulk DivVar Analysis'!$I$7,"")</f>
        <v/>
      </c>
      <c r="H2520" s="338" t="str">
        <f>IF(ISNUMBER(E2520), IF(G2520&gt;'Bulk DivVar Analysis'!$J$9,"Pass","Fail"),"")</f>
        <v/>
      </c>
      <c r="I2520" s="338" t="str">
        <f t="shared" si="41"/>
        <v/>
      </c>
      <c r="J2520" s="339"/>
      <c r="K2520" s="339"/>
      <c r="L2520" s="339"/>
      <c r="M2520" s="339"/>
      <c r="N2520" s="339"/>
      <c r="O2520" s="339"/>
      <c r="P2520" s="339"/>
      <c r="Q2520" s="339"/>
    </row>
    <row r="2521" spans="1:17" ht="13.5" customHeight="1">
      <c r="A2521" s="481"/>
      <c r="B2521" s="481"/>
      <c r="C2521" s="481"/>
      <c r="D2521" s="481"/>
      <c r="E2521" s="481"/>
      <c r="F2521" s="339"/>
      <c r="G2521" s="340" t="str">
        <f>IF(ISNUMBER(E2521),E2521/'Bulk DivVar Analysis'!$I$7,"")</f>
        <v/>
      </c>
      <c r="H2521" s="338" t="str">
        <f>IF(ISNUMBER(E2521), IF(G2521&gt;'Bulk DivVar Analysis'!$J$9,"Pass","Fail"),"")</f>
        <v/>
      </c>
      <c r="I2521" s="338" t="str">
        <f t="shared" si="41"/>
        <v/>
      </c>
      <c r="J2521" s="339"/>
      <c r="K2521" s="339"/>
      <c r="L2521" s="339"/>
      <c r="M2521" s="339"/>
      <c r="N2521" s="339"/>
      <c r="O2521" s="339"/>
      <c r="P2521" s="339"/>
      <c r="Q2521" s="339"/>
    </row>
    <row r="2522" spans="1:17" ht="13.5" customHeight="1">
      <c r="A2522" s="481"/>
      <c r="B2522" s="481"/>
      <c r="C2522" s="481"/>
      <c r="D2522" s="481"/>
      <c r="E2522" s="481"/>
      <c r="F2522" s="339"/>
      <c r="G2522" s="340" t="str">
        <f>IF(ISNUMBER(E2522),E2522/'Bulk DivVar Analysis'!$I$7,"")</f>
        <v/>
      </c>
      <c r="H2522" s="338" t="str">
        <f>IF(ISNUMBER(E2522), IF(G2522&gt;'Bulk DivVar Analysis'!$J$9,"Pass","Fail"),"")</f>
        <v/>
      </c>
      <c r="I2522" s="338" t="str">
        <f t="shared" si="41"/>
        <v/>
      </c>
      <c r="J2522" s="339"/>
      <c r="K2522" s="339"/>
      <c r="L2522" s="339"/>
      <c r="M2522" s="339"/>
      <c r="N2522" s="339"/>
      <c r="O2522" s="339"/>
      <c r="P2522" s="339"/>
      <c r="Q2522" s="339"/>
    </row>
    <row r="2523" spans="1:17" ht="13.5" customHeight="1">
      <c r="A2523" s="481"/>
      <c r="B2523" s="481"/>
      <c r="C2523" s="481"/>
      <c r="D2523" s="481"/>
      <c r="E2523" s="481"/>
      <c r="F2523" s="339"/>
      <c r="G2523" s="340" t="str">
        <f>IF(ISNUMBER(E2523),E2523/'Bulk DivVar Analysis'!$I$7,"")</f>
        <v/>
      </c>
      <c r="H2523" s="338" t="str">
        <f>IF(ISNUMBER(E2523), IF(G2523&gt;'Bulk DivVar Analysis'!$J$9,"Pass","Fail"),"")</f>
        <v/>
      </c>
      <c r="I2523" s="338" t="str">
        <f t="shared" si="41"/>
        <v/>
      </c>
      <c r="J2523" s="339"/>
      <c r="K2523" s="339"/>
      <c r="L2523" s="339"/>
      <c r="M2523" s="339"/>
      <c r="N2523" s="339"/>
      <c r="O2523" s="339"/>
      <c r="P2523" s="339"/>
      <c r="Q2523" s="339"/>
    </row>
    <row r="2524" spans="1:17" ht="13.5" customHeight="1">
      <c r="A2524" s="481"/>
      <c r="B2524" s="481"/>
      <c r="C2524" s="481"/>
      <c r="D2524" s="481"/>
      <c r="E2524" s="481"/>
      <c r="F2524" s="339"/>
      <c r="G2524" s="340" t="str">
        <f>IF(ISNUMBER(E2524),E2524/'Bulk DivVar Analysis'!$I$7,"")</f>
        <v/>
      </c>
      <c r="H2524" s="338" t="str">
        <f>IF(ISNUMBER(E2524), IF(G2524&gt;'Bulk DivVar Analysis'!$J$9,"Pass","Fail"),"")</f>
        <v/>
      </c>
      <c r="I2524" s="338" t="str">
        <f t="shared" si="41"/>
        <v/>
      </c>
      <c r="J2524" s="339"/>
      <c r="K2524" s="339"/>
      <c r="L2524" s="339"/>
      <c r="M2524" s="339"/>
      <c r="N2524" s="339"/>
      <c r="O2524" s="339"/>
      <c r="P2524" s="339"/>
      <c r="Q2524" s="339"/>
    </row>
    <row r="2525" spans="1:17" ht="13.5" customHeight="1">
      <c r="A2525" s="481"/>
      <c r="B2525" s="481"/>
      <c r="C2525" s="481"/>
      <c r="D2525" s="481"/>
      <c r="E2525" s="481"/>
      <c r="F2525" s="339"/>
      <c r="G2525" s="340" t="str">
        <f>IF(ISNUMBER(E2525),E2525/'Bulk DivVar Analysis'!$I$7,"")</f>
        <v/>
      </c>
      <c r="H2525" s="338" t="str">
        <f>IF(ISNUMBER(E2525), IF(G2525&gt;'Bulk DivVar Analysis'!$J$9,"Pass","Fail"),"")</f>
        <v/>
      </c>
      <c r="I2525" s="338" t="str">
        <f t="shared" si="41"/>
        <v/>
      </c>
      <c r="J2525" s="339"/>
      <c r="K2525" s="339"/>
      <c r="L2525" s="339"/>
      <c r="M2525" s="339"/>
      <c r="N2525" s="339"/>
      <c r="O2525" s="339"/>
      <c r="P2525" s="339"/>
      <c r="Q2525" s="339"/>
    </row>
    <row r="2526" spans="1:17" ht="13.5" customHeight="1">
      <c r="A2526" s="481"/>
      <c r="B2526" s="481"/>
      <c r="C2526" s="481"/>
      <c r="D2526" s="481"/>
      <c r="E2526" s="481"/>
      <c r="F2526" s="339"/>
      <c r="G2526" s="340" t="str">
        <f>IF(ISNUMBER(E2526),E2526/'Bulk DivVar Analysis'!$I$7,"")</f>
        <v/>
      </c>
      <c r="H2526" s="338" t="str">
        <f>IF(ISNUMBER(E2526), IF(G2526&gt;'Bulk DivVar Analysis'!$J$9,"Pass","Fail"),"")</f>
        <v/>
      </c>
      <c r="I2526" s="338" t="str">
        <f t="shared" si="41"/>
        <v/>
      </c>
      <c r="J2526" s="339"/>
      <c r="K2526" s="339"/>
      <c r="L2526" s="339"/>
      <c r="M2526" s="339"/>
      <c r="N2526" s="339"/>
      <c r="O2526" s="339"/>
      <c r="P2526" s="339"/>
      <c r="Q2526" s="339"/>
    </row>
    <row r="2527" spans="1:17" ht="13.5" customHeight="1">
      <c r="A2527" s="481"/>
      <c r="B2527" s="481"/>
      <c r="C2527" s="481"/>
      <c r="D2527" s="481"/>
      <c r="E2527" s="481"/>
      <c r="F2527" s="339"/>
      <c r="G2527" s="340" t="str">
        <f>IF(ISNUMBER(E2527),E2527/'Bulk DivVar Analysis'!$I$7,"")</f>
        <v/>
      </c>
      <c r="H2527" s="338" t="str">
        <f>IF(ISNUMBER(E2527), IF(G2527&gt;'Bulk DivVar Analysis'!$J$9,"Pass","Fail"),"")</f>
        <v/>
      </c>
      <c r="I2527" s="338" t="str">
        <f t="shared" si="41"/>
        <v/>
      </c>
      <c r="J2527" s="339"/>
      <c r="K2527" s="339"/>
      <c r="L2527" s="339"/>
      <c r="M2527" s="339"/>
      <c r="N2527" s="339"/>
      <c r="O2527" s="339"/>
      <c r="P2527" s="339"/>
      <c r="Q2527" s="339"/>
    </row>
    <row r="2528" spans="1:17" ht="13.5" customHeight="1">
      <c r="A2528" s="481"/>
      <c r="B2528" s="481"/>
      <c r="C2528" s="481"/>
      <c r="D2528" s="481"/>
      <c r="E2528" s="481"/>
      <c r="F2528" s="339"/>
      <c r="G2528" s="340" t="str">
        <f>IF(ISNUMBER(E2528),E2528/'Bulk DivVar Analysis'!$I$7,"")</f>
        <v/>
      </c>
      <c r="H2528" s="338" t="str">
        <f>IF(ISNUMBER(E2528), IF(G2528&gt;'Bulk DivVar Analysis'!$J$9,"Pass","Fail"),"")</f>
        <v/>
      </c>
      <c r="I2528" s="338" t="str">
        <f t="shared" si="41"/>
        <v/>
      </c>
      <c r="J2528" s="339"/>
      <c r="K2528" s="339"/>
      <c r="L2528" s="339"/>
      <c r="M2528" s="339"/>
      <c r="N2528" s="339"/>
      <c r="O2528" s="339"/>
      <c r="P2528" s="339"/>
      <c r="Q2528" s="339"/>
    </row>
    <row r="2529" spans="1:17" ht="13.5" customHeight="1">
      <c r="A2529" s="481"/>
      <c r="B2529" s="481"/>
      <c r="C2529" s="481"/>
      <c r="D2529" s="481"/>
      <c r="E2529" s="481"/>
      <c r="F2529" s="339"/>
      <c r="G2529" s="340" t="str">
        <f>IF(ISNUMBER(E2529),E2529/'Bulk DivVar Analysis'!$I$7,"")</f>
        <v/>
      </c>
      <c r="H2529" s="338" t="str">
        <f>IF(ISNUMBER(E2529), IF(G2529&gt;'Bulk DivVar Analysis'!$J$9,"Pass","Fail"),"")</f>
        <v/>
      </c>
      <c r="I2529" s="338" t="str">
        <f t="shared" si="41"/>
        <v/>
      </c>
      <c r="J2529" s="339"/>
      <c r="K2529" s="339"/>
      <c r="L2529" s="339"/>
      <c r="M2529" s="339"/>
      <c r="N2529" s="339"/>
      <c r="O2529" s="339"/>
      <c r="P2529" s="339"/>
      <c r="Q2529" s="339"/>
    </row>
    <row r="2530" spans="1:17" ht="13.5" customHeight="1">
      <c r="A2530" s="481"/>
      <c r="B2530" s="481"/>
      <c r="C2530" s="481"/>
      <c r="D2530" s="481"/>
      <c r="E2530" s="481"/>
      <c r="F2530" s="339"/>
      <c r="G2530" s="340" t="str">
        <f>IF(ISNUMBER(E2530),E2530/'Bulk DivVar Analysis'!$I$7,"")</f>
        <v/>
      </c>
      <c r="H2530" s="338" t="str">
        <f>IF(ISNUMBER(E2530), IF(G2530&gt;'Bulk DivVar Analysis'!$J$9,"Pass","Fail"),"")</f>
        <v/>
      </c>
      <c r="I2530" s="338" t="str">
        <f t="shared" si="41"/>
        <v/>
      </c>
      <c r="J2530" s="339"/>
      <c r="K2530" s="339"/>
      <c r="L2530" s="339"/>
      <c r="M2530" s="339"/>
      <c r="N2530" s="339"/>
      <c r="O2530" s="339"/>
      <c r="P2530" s="339"/>
      <c r="Q2530" s="339"/>
    </row>
    <row r="2531" spans="1:17" ht="13.5" customHeight="1">
      <c r="A2531" s="481"/>
      <c r="B2531" s="481"/>
      <c r="C2531" s="481"/>
      <c r="D2531" s="481"/>
      <c r="E2531" s="481"/>
      <c r="F2531" s="339"/>
      <c r="G2531" s="340" t="str">
        <f>IF(ISNUMBER(E2531),E2531/'Bulk DivVar Analysis'!$I$7,"")</f>
        <v/>
      </c>
      <c r="H2531" s="338" t="str">
        <f>IF(ISNUMBER(E2531), IF(G2531&gt;'Bulk DivVar Analysis'!$J$9,"Pass","Fail"),"")</f>
        <v/>
      </c>
      <c r="I2531" s="338" t="str">
        <f t="shared" si="41"/>
        <v/>
      </c>
      <c r="J2531" s="339"/>
      <c r="K2531" s="339"/>
      <c r="L2531" s="339"/>
      <c r="M2531" s="339"/>
      <c r="N2531" s="339"/>
      <c r="O2531" s="339"/>
      <c r="P2531" s="339"/>
      <c r="Q2531" s="339"/>
    </row>
    <row r="2532" spans="1:17" ht="13.5" customHeight="1">
      <c r="A2532" s="481"/>
      <c r="B2532" s="481"/>
      <c r="C2532" s="481"/>
      <c r="D2532" s="481"/>
      <c r="E2532" s="481"/>
      <c r="F2532" s="339"/>
      <c r="G2532" s="340" t="str">
        <f>IF(ISNUMBER(E2532),E2532/'Bulk DivVar Analysis'!$I$7,"")</f>
        <v/>
      </c>
      <c r="H2532" s="338" t="str">
        <f>IF(ISNUMBER(E2532), IF(G2532&gt;'Bulk DivVar Analysis'!$J$9,"Pass","Fail"),"")</f>
        <v/>
      </c>
      <c r="I2532" s="338" t="str">
        <f t="shared" si="41"/>
        <v/>
      </c>
      <c r="J2532" s="339"/>
      <c r="K2532" s="339"/>
      <c r="L2532" s="339"/>
      <c r="M2532" s="339"/>
      <c r="N2532" s="339"/>
      <c r="O2532" s="339"/>
      <c r="P2532" s="339"/>
      <c r="Q2532" s="339"/>
    </row>
    <row r="2533" spans="1:17" ht="13.5" customHeight="1">
      <c r="A2533" s="481"/>
      <c r="B2533" s="481"/>
      <c r="C2533" s="481"/>
      <c r="D2533" s="481"/>
      <c r="E2533" s="481"/>
      <c r="F2533" s="339"/>
      <c r="G2533" s="340" t="str">
        <f>IF(ISNUMBER(E2533),E2533/'Bulk DivVar Analysis'!$I$7,"")</f>
        <v/>
      </c>
      <c r="H2533" s="338" t="str">
        <f>IF(ISNUMBER(E2533), IF(G2533&gt;'Bulk DivVar Analysis'!$J$9,"Pass","Fail"),"")</f>
        <v/>
      </c>
      <c r="I2533" s="338" t="str">
        <f t="shared" si="41"/>
        <v/>
      </c>
      <c r="J2533" s="339"/>
      <c r="K2533" s="339"/>
      <c r="L2533" s="339"/>
      <c r="M2533" s="339"/>
      <c r="N2533" s="339"/>
      <c r="O2533" s="339"/>
      <c r="P2533" s="339"/>
      <c r="Q2533" s="339"/>
    </row>
    <row r="2534" spans="1:17" ht="13.5" customHeight="1">
      <c r="A2534" s="481"/>
      <c r="B2534" s="481"/>
      <c r="C2534" s="481"/>
      <c r="D2534" s="481"/>
      <c r="E2534" s="481"/>
      <c r="F2534" s="339"/>
      <c r="G2534" s="340" t="str">
        <f>IF(ISNUMBER(E2534),E2534/'Bulk DivVar Analysis'!$I$7,"")</f>
        <v/>
      </c>
      <c r="H2534" s="338" t="str">
        <f>IF(ISNUMBER(E2534), IF(G2534&gt;'Bulk DivVar Analysis'!$J$9,"Pass","Fail"),"")</f>
        <v/>
      </c>
      <c r="I2534" s="338" t="str">
        <f t="shared" si="41"/>
        <v/>
      </c>
      <c r="J2534" s="339"/>
      <c r="K2534" s="339"/>
      <c r="L2534" s="339"/>
      <c r="M2534" s="339"/>
      <c r="N2534" s="339"/>
      <c r="O2534" s="339"/>
      <c r="P2534" s="339"/>
      <c r="Q2534" s="339"/>
    </row>
    <row r="2535" spans="1:17" ht="13.5" customHeight="1">
      <c r="A2535" s="481"/>
      <c r="B2535" s="481"/>
      <c r="C2535" s="481"/>
      <c r="D2535" s="481"/>
      <c r="E2535" s="481"/>
      <c r="F2535" s="339"/>
      <c r="G2535" s="340" t="str">
        <f>IF(ISNUMBER(E2535),E2535/'Bulk DivVar Analysis'!$I$7,"")</f>
        <v/>
      </c>
      <c r="H2535" s="338" t="str">
        <f>IF(ISNUMBER(E2535), IF(G2535&gt;'Bulk DivVar Analysis'!$J$9,"Pass","Fail"),"")</f>
        <v/>
      </c>
      <c r="I2535" s="338" t="str">
        <f t="shared" si="41"/>
        <v/>
      </c>
      <c r="J2535" s="339"/>
      <c r="K2535" s="339"/>
      <c r="L2535" s="339"/>
      <c r="M2535" s="339"/>
      <c r="N2535" s="339"/>
      <c r="O2535" s="339"/>
      <c r="P2535" s="339"/>
      <c r="Q2535" s="339"/>
    </row>
    <row r="2536" spans="1:17" ht="13.5" customHeight="1">
      <c r="A2536" s="481"/>
      <c r="B2536" s="481"/>
      <c r="C2536" s="481"/>
      <c r="D2536" s="481"/>
      <c r="E2536" s="481"/>
      <c r="F2536" s="339"/>
      <c r="G2536" s="340" t="str">
        <f>IF(ISNUMBER(E2536),E2536/'Bulk DivVar Analysis'!$I$7,"")</f>
        <v/>
      </c>
      <c r="H2536" s="338" t="str">
        <f>IF(ISNUMBER(E2536), IF(G2536&gt;'Bulk DivVar Analysis'!$J$9,"Pass","Fail"),"")</f>
        <v/>
      </c>
      <c r="I2536" s="338" t="str">
        <f t="shared" si="41"/>
        <v/>
      </c>
      <c r="J2536" s="339"/>
      <c r="K2536" s="339"/>
      <c r="L2536" s="339"/>
      <c r="M2536" s="339"/>
      <c r="N2536" s="339"/>
      <c r="O2536" s="339"/>
      <c r="P2536" s="339"/>
      <c r="Q2536" s="339"/>
    </row>
    <row r="2537" spans="1:17" ht="13.5" customHeight="1">
      <c r="A2537" s="481"/>
      <c r="B2537" s="481"/>
      <c r="C2537" s="481"/>
      <c r="D2537" s="481"/>
      <c r="E2537" s="481"/>
      <c r="F2537" s="339"/>
      <c r="G2537" s="340" t="str">
        <f>IF(ISNUMBER(E2537),E2537/'Bulk DivVar Analysis'!$I$7,"")</f>
        <v/>
      </c>
      <c r="H2537" s="338" t="str">
        <f>IF(ISNUMBER(E2537), IF(G2537&gt;'Bulk DivVar Analysis'!$J$9,"Pass","Fail"),"")</f>
        <v/>
      </c>
      <c r="I2537" s="338" t="str">
        <f t="shared" si="41"/>
        <v/>
      </c>
      <c r="J2537" s="339"/>
      <c r="K2537" s="339"/>
      <c r="L2537" s="339"/>
      <c r="M2537" s="339"/>
      <c r="N2537" s="339"/>
      <c r="O2537" s="339"/>
      <c r="P2537" s="339"/>
      <c r="Q2537" s="339"/>
    </row>
    <row r="2538" spans="1:17" ht="13.5" customHeight="1">
      <c r="A2538" s="481"/>
      <c r="B2538" s="481"/>
      <c r="C2538" s="481"/>
      <c r="D2538" s="481"/>
      <c r="E2538" s="481"/>
      <c r="F2538" s="339"/>
      <c r="G2538" s="340" t="str">
        <f>IF(ISNUMBER(E2538),E2538/'Bulk DivVar Analysis'!$I$7,"")</f>
        <v/>
      </c>
      <c r="H2538" s="338" t="str">
        <f>IF(ISNUMBER(E2538), IF(G2538&gt;'Bulk DivVar Analysis'!$J$9,"Pass","Fail"),"")</f>
        <v/>
      </c>
      <c r="I2538" s="338" t="str">
        <f t="shared" si="41"/>
        <v/>
      </c>
      <c r="J2538" s="339"/>
      <c r="K2538" s="339"/>
      <c r="L2538" s="339"/>
      <c r="M2538" s="339"/>
      <c r="N2538" s="339"/>
      <c r="O2538" s="339"/>
      <c r="P2538" s="339"/>
      <c r="Q2538" s="339"/>
    </row>
    <row r="2539" spans="1:17" ht="13.5" customHeight="1">
      <c r="A2539" s="481"/>
      <c r="B2539" s="481"/>
      <c r="C2539" s="481"/>
      <c r="D2539" s="481"/>
      <c r="E2539" s="481"/>
      <c r="F2539" s="339"/>
      <c r="G2539" s="340" t="str">
        <f>IF(ISNUMBER(E2539),E2539/'Bulk DivVar Analysis'!$I$7,"")</f>
        <v/>
      </c>
      <c r="H2539" s="338" t="str">
        <f>IF(ISNUMBER(E2539), IF(G2539&gt;'Bulk DivVar Analysis'!$J$9,"Pass","Fail"),"")</f>
        <v/>
      </c>
      <c r="I2539" s="338" t="str">
        <f t="shared" si="41"/>
        <v/>
      </c>
      <c r="J2539" s="339"/>
      <c r="K2539" s="339"/>
      <c r="L2539" s="339"/>
      <c r="M2539" s="339"/>
      <c r="N2539" s="339"/>
      <c r="O2539" s="339"/>
      <c r="P2539" s="339"/>
      <c r="Q2539" s="339"/>
    </row>
    <row r="2540" spans="1:17" ht="13.5" customHeight="1">
      <c r="A2540" s="481"/>
      <c r="B2540" s="481"/>
      <c r="C2540" s="481"/>
      <c r="D2540" s="481"/>
      <c r="E2540" s="481"/>
      <c r="F2540" s="339"/>
      <c r="G2540" s="340" t="str">
        <f>IF(ISNUMBER(E2540),E2540/'Bulk DivVar Analysis'!$I$7,"")</f>
        <v/>
      </c>
      <c r="H2540" s="338" t="str">
        <f>IF(ISNUMBER(E2540), IF(G2540&gt;'Bulk DivVar Analysis'!$J$9,"Pass","Fail"),"")</f>
        <v/>
      </c>
      <c r="I2540" s="338" t="str">
        <f t="shared" si="41"/>
        <v/>
      </c>
      <c r="J2540" s="339"/>
      <c r="K2540" s="339"/>
      <c r="L2540" s="339"/>
      <c r="M2540" s="339"/>
      <c r="N2540" s="339"/>
      <c r="O2540" s="339"/>
      <c r="P2540" s="339"/>
      <c r="Q2540" s="339"/>
    </row>
    <row r="2541" spans="1:17" ht="13.5" customHeight="1">
      <c r="A2541" s="481"/>
      <c r="B2541" s="481"/>
      <c r="C2541" s="481"/>
      <c r="D2541" s="481"/>
      <c r="E2541" s="481"/>
      <c r="F2541" s="339"/>
      <c r="G2541" s="340" t="str">
        <f>IF(ISNUMBER(E2541),E2541/'Bulk DivVar Analysis'!$I$7,"")</f>
        <v/>
      </c>
      <c r="H2541" s="338" t="str">
        <f>IF(ISNUMBER(E2541), IF(G2541&gt;'Bulk DivVar Analysis'!$J$9,"Pass","Fail"),"")</f>
        <v/>
      </c>
      <c r="I2541" s="338" t="str">
        <f t="shared" si="41"/>
        <v/>
      </c>
      <c r="J2541" s="339"/>
      <c r="K2541" s="339"/>
      <c r="L2541" s="339"/>
      <c r="M2541" s="339"/>
      <c r="N2541" s="339"/>
      <c r="O2541" s="339"/>
      <c r="P2541" s="339"/>
      <c r="Q2541" s="339"/>
    </row>
    <row r="2542" spans="1:17" ht="13.5" customHeight="1">
      <c r="A2542" s="481"/>
      <c r="B2542" s="481"/>
      <c r="C2542" s="481"/>
      <c r="D2542" s="481"/>
      <c r="E2542" s="481"/>
      <c r="F2542" s="339"/>
      <c r="G2542" s="340" t="str">
        <f>IF(ISNUMBER(E2542),E2542/'Bulk DivVar Analysis'!$I$7,"")</f>
        <v/>
      </c>
      <c r="H2542" s="338" t="str">
        <f>IF(ISNUMBER(E2542), IF(G2542&gt;'Bulk DivVar Analysis'!$J$9,"Pass","Fail"),"")</f>
        <v/>
      </c>
      <c r="I2542" s="338" t="str">
        <f t="shared" si="41"/>
        <v/>
      </c>
      <c r="J2542" s="339"/>
      <c r="K2542" s="339"/>
      <c r="L2542" s="339"/>
      <c r="M2542" s="339"/>
      <c r="N2542" s="339"/>
      <c r="O2542" s="339"/>
      <c r="P2542" s="339"/>
      <c r="Q2542" s="339"/>
    </row>
    <row r="2543" spans="1:17" ht="13.5" customHeight="1">
      <c r="A2543" s="481"/>
      <c r="B2543" s="481"/>
      <c r="C2543" s="481"/>
      <c r="D2543" s="481"/>
      <c r="E2543" s="481"/>
      <c r="F2543" s="339"/>
      <c r="G2543" s="340" t="str">
        <f>IF(ISNUMBER(E2543),E2543/'Bulk DivVar Analysis'!$I$7,"")</f>
        <v/>
      </c>
      <c r="H2543" s="338" t="str">
        <f>IF(ISNUMBER(E2543), IF(G2543&gt;'Bulk DivVar Analysis'!$J$9,"Pass","Fail"),"")</f>
        <v/>
      </c>
      <c r="I2543" s="338" t="str">
        <f t="shared" si="41"/>
        <v/>
      </c>
      <c r="J2543" s="339"/>
      <c r="K2543" s="339"/>
      <c r="L2543" s="339"/>
      <c r="M2543" s="339"/>
      <c r="N2543" s="339"/>
      <c r="O2543" s="339"/>
      <c r="P2543" s="339"/>
      <c r="Q2543" s="339"/>
    </row>
    <row r="2544" spans="1:17" ht="13.5" customHeight="1">
      <c r="A2544" s="481"/>
      <c r="B2544" s="481"/>
      <c r="C2544" s="481"/>
      <c r="D2544" s="481"/>
      <c r="E2544" s="481"/>
      <c r="F2544" s="339"/>
      <c r="G2544" s="340" t="str">
        <f>IF(ISNUMBER(E2544),E2544/'Bulk DivVar Analysis'!$I$7,"")</f>
        <v/>
      </c>
      <c r="H2544" s="338" t="str">
        <f>IF(ISNUMBER(E2544), IF(G2544&gt;'Bulk DivVar Analysis'!$J$9,"Pass","Fail"),"")</f>
        <v/>
      </c>
      <c r="I2544" s="338" t="str">
        <f t="shared" si="41"/>
        <v/>
      </c>
      <c r="J2544" s="339"/>
      <c r="K2544" s="339"/>
      <c r="L2544" s="339"/>
      <c r="M2544" s="339"/>
      <c r="N2544" s="339"/>
      <c r="O2544" s="339"/>
      <c r="P2544" s="339"/>
      <c r="Q2544" s="339"/>
    </row>
    <row r="2545" spans="1:17" ht="13.5" customHeight="1">
      <c r="A2545" s="481"/>
      <c r="B2545" s="481"/>
      <c r="C2545" s="481"/>
      <c r="D2545" s="481"/>
      <c r="E2545" s="481"/>
      <c r="F2545" s="339"/>
      <c r="G2545" s="340" t="str">
        <f>IF(ISNUMBER(E2545),E2545/'Bulk DivVar Analysis'!$I$7,"")</f>
        <v/>
      </c>
      <c r="H2545" s="338" t="str">
        <f>IF(ISNUMBER(E2545), IF(G2545&gt;'Bulk DivVar Analysis'!$J$9,"Pass","Fail"),"")</f>
        <v/>
      </c>
      <c r="I2545" s="338" t="str">
        <f t="shared" si="41"/>
        <v/>
      </c>
      <c r="J2545" s="339"/>
      <c r="K2545" s="339"/>
      <c r="L2545" s="339"/>
      <c r="M2545" s="339"/>
      <c r="N2545" s="339"/>
      <c r="O2545" s="339"/>
      <c r="P2545" s="339"/>
      <c r="Q2545" s="339"/>
    </row>
    <row r="2546" spans="1:17" ht="13.5" customHeight="1">
      <c r="A2546" s="481"/>
      <c r="B2546" s="481"/>
      <c r="C2546" s="481"/>
      <c r="D2546" s="481"/>
      <c r="E2546" s="481"/>
      <c r="F2546" s="339"/>
      <c r="G2546" s="340" t="str">
        <f>IF(ISNUMBER(E2546),E2546/'Bulk DivVar Analysis'!$I$7,"")</f>
        <v/>
      </c>
      <c r="H2546" s="338" t="str">
        <f>IF(ISNUMBER(E2546), IF(G2546&gt;'Bulk DivVar Analysis'!$J$9,"Pass","Fail"),"")</f>
        <v/>
      </c>
      <c r="I2546" s="338" t="str">
        <f t="shared" si="41"/>
        <v/>
      </c>
      <c r="J2546" s="339"/>
      <c r="K2546" s="339"/>
      <c r="L2546" s="339"/>
      <c r="M2546" s="339"/>
      <c r="N2546" s="339"/>
      <c r="O2546" s="339"/>
      <c r="P2546" s="339"/>
      <c r="Q2546" s="339"/>
    </row>
    <row r="2547" spans="1:17" ht="13.5" customHeight="1">
      <c r="A2547" s="481"/>
      <c r="B2547" s="481"/>
      <c r="C2547" s="481"/>
      <c r="D2547" s="481"/>
      <c r="E2547" s="481"/>
      <c r="F2547" s="339"/>
      <c r="G2547" s="340" t="str">
        <f>IF(ISNUMBER(E2547),E2547/'Bulk DivVar Analysis'!$I$7,"")</f>
        <v/>
      </c>
      <c r="H2547" s="338" t="str">
        <f>IF(ISNUMBER(E2547), IF(G2547&gt;'Bulk DivVar Analysis'!$J$9,"Pass","Fail"),"")</f>
        <v/>
      </c>
      <c r="I2547" s="338" t="str">
        <f t="shared" si="41"/>
        <v/>
      </c>
      <c r="J2547" s="339"/>
      <c r="K2547" s="339"/>
      <c r="L2547" s="339"/>
      <c r="M2547" s="339"/>
      <c r="N2547" s="339"/>
      <c r="O2547" s="339"/>
      <c r="P2547" s="339"/>
      <c r="Q2547" s="339"/>
    </row>
    <row r="2548" spans="1:17" ht="13.5" customHeight="1">
      <c r="A2548" s="481"/>
      <c r="B2548" s="481"/>
      <c r="C2548" s="481"/>
      <c r="D2548" s="481"/>
      <c r="E2548" s="481"/>
      <c r="F2548" s="339"/>
      <c r="G2548" s="340" t="str">
        <f>IF(ISNUMBER(E2548),E2548/'Bulk DivVar Analysis'!$I$7,"")</f>
        <v/>
      </c>
      <c r="H2548" s="338" t="str">
        <f>IF(ISNUMBER(E2548), IF(G2548&gt;'Bulk DivVar Analysis'!$J$9,"Pass","Fail"),"")</f>
        <v/>
      </c>
      <c r="I2548" s="338" t="str">
        <f t="shared" si="41"/>
        <v/>
      </c>
      <c r="J2548" s="339"/>
      <c r="K2548" s="339"/>
      <c r="L2548" s="339"/>
      <c r="M2548" s="339"/>
      <c r="N2548" s="339"/>
      <c r="O2548" s="339"/>
      <c r="P2548" s="339"/>
      <c r="Q2548" s="339"/>
    </row>
    <row r="2549" spans="1:17" ht="13.5" customHeight="1">
      <c r="A2549" s="481"/>
      <c r="B2549" s="481"/>
      <c r="C2549" s="481"/>
      <c r="D2549" s="481"/>
      <c r="E2549" s="481"/>
      <c r="F2549" s="339"/>
      <c r="G2549" s="340" t="str">
        <f>IF(ISNUMBER(E2549),E2549/'Bulk DivVar Analysis'!$I$7,"")</f>
        <v/>
      </c>
      <c r="H2549" s="338" t="str">
        <f>IF(ISNUMBER(E2549), IF(G2549&gt;'Bulk DivVar Analysis'!$J$9,"Pass","Fail"),"")</f>
        <v/>
      </c>
      <c r="I2549" s="338" t="str">
        <f t="shared" si="41"/>
        <v/>
      </c>
      <c r="J2549" s="339"/>
      <c r="K2549" s="339"/>
      <c r="L2549" s="339"/>
      <c r="M2549" s="339"/>
      <c r="N2549" s="339"/>
      <c r="O2549" s="339"/>
      <c r="P2549" s="339"/>
      <c r="Q2549" s="339"/>
    </row>
    <row r="2550" spans="1:17" ht="13.5" customHeight="1">
      <c r="A2550" s="481"/>
      <c r="B2550" s="481"/>
      <c r="C2550" s="481"/>
      <c r="D2550" s="481"/>
      <c r="E2550" s="481"/>
      <c r="F2550" s="339"/>
      <c r="G2550" s="340" t="str">
        <f>IF(ISNUMBER(E2550),E2550/'Bulk DivVar Analysis'!$I$7,"")</f>
        <v/>
      </c>
      <c r="H2550" s="338" t="str">
        <f>IF(ISNUMBER(E2550), IF(G2550&gt;'Bulk DivVar Analysis'!$J$9,"Pass","Fail"),"")</f>
        <v/>
      </c>
      <c r="I2550" s="338" t="str">
        <f t="shared" si="41"/>
        <v/>
      </c>
      <c r="J2550" s="339"/>
      <c r="K2550" s="339"/>
      <c r="L2550" s="339"/>
      <c r="M2550" s="339"/>
      <c r="N2550" s="339"/>
      <c r="O2550" s="339"/>
      <c r="P2550" s="339"/>
      <c r="Q2550" s="339"/>
    </row>
    <row r="2551" spans="1:17" ht="13.5" customHeight="1">
      <c r="A2551" s="481"/>
      <c r="B2551" s="481"/>
      <c r="C2551" s="481"/>
      <c r="D2551" s="481"/>
      <c r="E2551" s="481"/>
      <c r="F2551" s="339"/>
      <c r="G2551" s="340" t="str">
        <f>IF(ISNUMBER(E2551),E2551/'Bulk DivVar Analysis'!$I$7,"")</f>
        <v/>
      </c>
      <c r="H2551" s="338" t="str">
        <f>IF(ISNUMBER(E2551), IF(G2551&gt;'Bulk DivVar Analysis'!$J$9,"Pass","Fail"),"")</f>
        <v/>
      </c>
      <c r="I2551" s="338" t="str">
        <f t="shared" si="41"/>
        <v/>
      </c>
      <c r="J2551" s="339"/>
      <c r="K2551" s="339"/>
      <c r="L2551" s="339"/>
      <c r="M2551" s="339"/>
      <c r="N2551" s="339"/>
      <c r="O2551" s="339"/>
      <c r="P2551" s="339"/>
      <c r="Q2551" s="339"/>
    </row>
    <row r="2552" spans="1:17" ht="13.5" customHeight="1">
      <c r="A2552" s="481"/>
      <c r="B2552" s="481"/>
      <c r="C2552" s="481"/>
      <c r="D2552" s="481"/>
      <c r="E2552" s="481"/>
      <c r="F2552" s="339"/>
      <c r="G2552" s="340" t="str">
        <f>IF(ISNUMBER(E2552),E2552/'Bulk DivVar Analysis'!$I$7,"")</f>
        <v/>
      </c>
      <c r="H2552" s="338" t="str">
        <f>IF(ISNUMBER(E2552), IF(G2552&gt;'Bulk DivVar Analysis'!$J$9,"Pass","Fail"),"")</f>
        <v/>
      </c>
      <c r="I2552" s="338" t="str">
        <f t="shared" si="41"/>
        <v/>
      </c>
      <c r="J2552" s="339"/>
      <c r="K2552" s="339"/>
      <c r="L2552" s="339"/>
      <c r="M2552" s="339"/>
      <c r="N2552" s="339"/>
      <c r="O2552" s="339"/>
      <c r="P2552" s="339"/>
      <c r="Q2552" s="339"/>
    </row>
    <row r="2553" spans="1:17" ht="13.5" customHeight="1">
      <c r="A2553" s="481"/>
      <c r="B2553" s="481"/>
      <c r="C2553" s="481"/>
      <c r="D2553" s="481"/>
      <c r="E2553" s="481"/>
      <c r="F2553" s="339"/>
      <c r="G2553" s="340" t="str">
        <f>IF(ISNUMBER(E2553),E2553/'Bulk DivVar Analysis'!$I$7,"")</f>
        <v/>
      </c>
      <c r="H2553" s="338" t="str">
        <f>IF(ISNUMBER(E2553), IF(G2553&gt;'Bulk DivVar Analysis'!$J$9,"Pass","Fail"),"")</f>
        <v/>
      </c>
      <c r="I2553" s="338" t="str">
        <f t="shared" si="41"/>
        <v/>
      </c>
      <c r="J2553" s="339"/>
      <c r="K2553" s="339"/>
      <c r="L2553" s="339"/>
      <c r="M2553" s="339"/>
      <c r="N2553" s="339"/>
      <c r="O2553" s="339"/>
      <c r="P2553" s="339"/>
      <c r="Q2553" s="339"/>
    </row>
    <row r="2554" spans="1:17" ht="13.5" customHeight="1">
      <c r="A2554" s="481"/>
      <c r="B2554" s="481"/>
      <c r="C2554" s="481"/>
      <c r="D2554" s="481"/>
      <c r="E2554" s="481"/>
      <c r="F2554" s="339"/>
      <c r="G2554" s="340" t="str">
        <f>IF(ISNUMBER(E2554),E2554/'Bulk DivVar Analysis'!$I$7,"")</f>
        <v/>
      </c>
      <c r="H2554" s="338" t="str">
        <f>IF(ISNUMBER(E2554), IF(G2554&gt;'Bulk DivVar Analysis'!$J$9,"Pass","Fail"),"")</f>
        <v/>
      </c>
      <c r="I2554" s="338" t="str">
        <f t="shared" si="41"/>
        <v/>
      </c>
      <c r="J2554" s="339"/>
      <c r="K2554" s="339"/>
      <c r="L2554" s="339"/>
      <c r="M2554" s="339"/>
      <c r="N2554" s="339"/>
      <c r="O2554" s="339"/>
      <c r="P2554" s="339"/>
      <c r="Q2554" s="339"/>
    </row>
    <row r="2555" spans="1:17" ht="13.5" customHeight="1">
      <c r="A2555" s="481"/>
      <c r="B2555" s="481"/>
      <c r="C2555" s="481"/>
      <c r="D2555" s="481"/>
      <c r="E2555" s="481"/>
      <c r="F2555" s="339"/>
      <c r="G2555" s="340" t="str">
        <f>IF(ISNUMBER(E2555),E2555/'Bulk DivVar Analysis'!$I$7,"")</f>
        <v/>
      </c>
      <c r="H2555" s="338" t="str">
        <f>IF(ISNUMBER(E2555), IF(G2555&gt;'Bulk DivVar Analysis'!$J$9,"Pass","Fail"),"")</f>
        <v/>
      </c>
      <c r="I2555" s="338" t="str">
        <f t="shared" si="41"/>
        <v/>
      </c>
      <c r="J2555" s="339"/>
      <c r="K2555" s="339"/>
      <c r="L2555" s="339"/>
      <c r="M2555" s="339"/>
      <c r="N2555" s="339"/>
      <c r="O2555" s="339"/>
      <c r="P2555" s="339"/>
      <c r="Q2555" s="339"/>
    </row>
    <row r="2556" spans="1:17" ht="13.5" customHeight="1">
      <c r="A2556" s="481"/>
      <c r="B2556" s="481"/>
      <c r="C2556" s="481"/>
      <c r="D2556" s="481"/>
      <c r="E2556" s="481"/>
      <c r="F2556" s="339"/>
      <c r="G2556" s="340" t="str">
        <f>IF(ISNUMBER(E2556),E2556/'Bulk DivVar Analysis'!$I$7,"")</f>
        <v/>
      </c>
      <c r="H2556" s="338" t="str">
        <f>IF(ISNUMBER(E2556), IF(G2556&gt;'Bulk DivVar Analysis'!$J$9,"Pass","Fail"),"")</f>
        <v/>
      </c>
      <c r="I2556" s="338" t="str">
        <f t="shared" si="41"/>
        <v/>
      </c>
      <c r="J2556" s="339"/>
      <c r="K2556" s="339"/>
      <c r="L2556" s="339"/>
      <c r="M2556" s="339"/>
      <c r="N2556" s="339"/>
      <c r="O2556" s="339"/>
      <c r="P2556" s="339"/>
      <c r="Q2556" s="339"/>
    </row>
    <row r="2557" spans="1:17" ht="13.5" customHeight="1">
      <c r="A2557" s="481"/>
      <c r="B2557" s="481"/>
      <c r="C2557" s="481"/>
      <c r="D2557" s="481"/>
      <c r="E2557" s="481"/>
      <c r="F2557" s="339"/>
      <c r="G2557" s="340" t="str">
        <f>IF(ISNUMBER(E2557),E2557/'Bulk DivVar Analysis'!$I$7,"")</f>
        <v/>
      </c>
      <c r="H2557" s="338" t="str">
        <f>IF(ISNUMBER(E2557), IF(G2557&gt;'Bulk DivVar Analysis'!$J$9,"Pass","Fail"),"")</f>
        <v/>
      </c>
      <c r="I2557" s="338" t="str">
        <f t="shared" si="41"/>
        <v/>
      </c>
      <c r="J2557" s="339"/>
      <c r="K2557" s="339"/>
      <c r="L2557" s="339"/>
      <c r="M2557" s="339"/>
      <c r="N2557" s="339"/>
      <c r="O2557" s="339"/>
      <c r="P2557" s="339"/>
      <c r="Q2557" s="339"/>
    </row>
    <row r="2558" spans="1:17" ht="13.5" customHeight="1">
      <c r="A2558" s="481"/>
      <c r="B2558" s="481"/>
      <c r="C2558" s="481"/>
      <c r="D2558" s="481"/>
      <c r="E2558" s="481"/>
      <c r="F2558" s="339"/>
      <c r="G2558" s="340" t="str">
        <f>IF(ISNUMBER(E2558),E2558/'Bulk DivVar Analysis'!$I$7,"")</f>
        <v/>
      </c>
      <c r="H2558" s="338" t="str">
        <f>IF(ISNUMBER(E2558), IF(G2558&gt;'Bulk DivVar Analysis'!$J$9,"Pass","Fail"),"")</f>
        <v/>
      </c>
      <c r="I2558" s="338" t="str">
        <f t="shared" si="41"/>
        <v/>
      </c>
      <c r="J2558" s="339"/>
      <c r="K2558" s="339"/>
      <c r="L2558" s="339"/>
      <c r="M2558" s="339"/>
      <c r="N2558" s="339"/>
      <c r="O2558" s="339"/>
      <c r="P2558" s="339"/>
      <c r="Q2558" s="339"/>
    </row>
    <row r="2559" spans="1:17" ht="13.5" customHeight="1">
      <c r="A2559" s="481"/>
      <c r="B2559" s="481"/>
      <c r="C2559" s="481"/>
      <c r="D2559" s="481"/>
      <c r="E2559" s="481"/>
      <c r="F2559" s="339"/>
      <c r="G2559" s="340" t="str">
        <f>IF(ISNUMBER(E2559),E2559/'Bulk DivVar Analysis'!$I$7,"")</f>
        <v/>
      </c>
      <c r="H2559" s="338" t="str">
        <f>IF(ISNUMBER(E2559), IF(G2559&gt;'Bulk DivVar Analysis'!$J$9,"Pass","Fail"),"")</f>
        <v/>
      </c>
      <c r="I2559" s="338" t="str">
        <f t="shared" si="41"/>
        <v/>
      </c>
      <c r="J2559" s="339"/>
      <c r="K2559" s="339"/>
      <c r="L2559" s="339"/>
      <c r="M2559" s="339"/>
      <c r="N2559" s="339"/>
      <c r="O2559" s="339"/>
      <c r="P2559" s="339"/>
      <c r="Q2559" s="339"/>
    </row>
    <row r="2560" spans="1:17" ht="13.5" customHeight="1">
      <c r="A2560" s="481"/>
      <c r="B2560" s="481"/>
      <c r="C2560" s="481"/>
      <c r="D2560" s="481"/>
      <c r="E2560" s="481"/>
      <c r="F2560" s="339"/>
      <c r="G2560" s="340" t="str">
        <f>IF(ISNUMBER(E2560),E2560/'Bulk DivVar Analysis'!$I$7,"")</f>
        <v/>
      </c>
      <c r="H2560" s="338" t="str">
        <f>IF(ISNUMBER(E2560), IF(G2560&gt;'Bulk DivVar Analysis'!$J$9,"Pass","Fail"),"")</f>
        <v/>
      </c>
      <c r="I2560" s="338" t="str">
        <f t="shared" si="41"/>
        <v/>
      </c>
      <c r="J2560" s="339"/>
      <c r="K2560" s="339"/>
      <c r="L2560" s="339"/>
      <c r="M2560" s="339"/>
      <c r="N2560" s="339"/>
      <c r="O2560" s="339"/>
      <c r="P2560" s="339"/>
      <c r="Q2560" s="339"/>
    </row>
    <row r="2561" spans="1:17" ht="13.5" customHeight="1">
      <c r="A2561" s="481"/>
      <c r="B2561" s="481"/>
      <c r="C2561" s="481"/>
      <c r="D2561" s="481"/>
      <c r="E2561" s="481"/>
      <c r="F2561" s="339"/>
      <c r="G2561" s="340" t="str">
        <f>IF(ISNUMBER(E2561),E2561/'Bulk DivVar Analysis'!$I$7,"")</f>
        <v/>
      </c>
      <c r="H2561" s="338" t="str">
        <f>IF(ISNUMBER(E2561), IF(G2561&gt;'Bulk DivVar Analysis'!$J$9,"Pass","Fail"),"")</f>
        <v/>
      </c>
      <c r="I2561" s="338" t="str">
        <f t="shared" si="41"/>
        <v/>
      </c>
      <c r="J2561" s="339"/>
      <c r="K2561" s="339"/>
      <c r="L2561" s="339"/>
      <c r="M2561" s="339"/>
      <c r="N2561" s="339"/>
      <c r="O2561" s="339"/>
      <c r="P2561" s="339"/>
      <c r="Q2561" s="339"/>
    </row>
    <row r="2562" spans="1:17" ht="13.5" customHeight="1">
      <c r="A2562" s="481"/>
      <c r="B2562" s="481"/>
      <c r="C2562" s="481"/>
      <c r="D2562" s="481"/>
      <c r="E2562" s="481"/>
      <c r="F2562" s="339"/>
      <c r="G2562" s="340" t="str">
        <f>IF(ISNUMBER(E2562),E2562/'Bulk DivVar Analysis'!$I$7,"")</f>
        <v/>
      </c>
      <c r="H2562" s="338" t="str">
        <f>IF(ISNUMBER(E2562), IF(G2562&gt;'Bulk DivVar Analysis'!$J$9,"Pass","Fail"),"")</f>
        <v/>
      </c>
      <c r="I2562" s="338" t="str">
        <f t="shared" si="41"/>
        <v/>
      </c>
      <c r="J2562" s="339"/>
      <c r="K2562" s="339"/>
      <c r="L2562" s="339"/>
      <c r="M2562" s="339"/>
      <c r="N2562" s="339"/>
      <c r="O2562" s="339"/>
      <c r="P2562" s="339"/>
      <c r="Q2562" s="339"/>
    </row>
    <row r="2563" spans="1:17" ht="13.5" customHeight="1">
      <c r="A2563" s="481"/>
      <c r="B2563" s="481"/>
      <c r="C2563" s="481"/>
      <c r="D2563" s="481"/>
      <c r="E2563" s="481"/>
      <c r="F2563" s="339"/>
      <c r="G2563" s="340" t="str">
        <f>IF(ISNUMBER(E2563),E2563/'Bulk DivVar Analysis'!$I$7,"")</f>
        <v/>
      </c>
      <c r="H2563" s="338" t="str">
        <f>IF(ISNUMBER(E2563), IF(G2563&gt;'Bulk DivVar Analysis'!$J$9,"Pass","Fail"),"")</f>
        <v/>
      </c>
      <c r="I2563" s="338" t="str">
        <f t="shared" ref="I2563:I2626" si="42">_xlfn.TEXTJOIN("_",TRUE,B2563,C2563)</f>
        <v/>
      </c>
      <c r="J2563" s="339"/>
      <c r="K2563" s="339"/>
      <c r="L2563" s="339"/>
      <c r="M2563" s="339"/>
      <c r="N2563" s="339"/>
      <c r="O2563" s="339"/>
      <c r="P2563" s="339"/>
      <c r="Q2563" s="339"/>
    </row>
    <row r="2564" spans="1:17" ht="13.5" customHeight="1">
      <c r="A2564" s="481"/>
      <c r="B2564" s="481"/>
      <c r="C2564" s="481"/>
      <c r="D2564" s="481"/>
      <c r="E2564" s="481"/>
      <c r="F2564" s="339"/>
      <c r="G2564" s="340" t="str">
        <f>IF(ISNUMBER(E2564),E2564/'Bulk DivVar Analysis'!$I$7,"")</f>
        <v/>
      </c>
      <c r="H2564" s="338" t="str">
        <f>IF(ISNUMBER(E2564), IF(G2564&gt;'Bulk DivVar Analysis'!$J$9,"Pass","Fail"),"")</f>
        <v/>
      </c>
      <c r="I2564" s="338" t="str">
        <f t="shared" si="42"/>
        <v/>
      </c>
      <c r="J2564" s="339"/>
      <c r="K2564" s="339"/>
      <c r="L2564" s="339"/>
      <c r="M2564" s="339"/>
      <c r="N2564" s="339"/>
      <c r="O2564" s="339"/>
      <c r="P2564" s="339"/>
      <c r="Q2564" s="339"/>
    </row>
    <row r="2565" spans="1:17" ht="13.5" customHeight="1">
      <c r="A2565" s="481"/>
      <c r="B2565" s="481"/>
      <c r="C2565" s="481"/>
      <c r="D2565" s="481"/>
      <c r="E2565" s="481"/>
      <c r="F2565" s="339"/>
      <c r="G2565" s="340" t="str">
        <f>IF(ISNUMBER(E2565),E2565/'Bulk DivVar Analysis'!$I$7,"")</f>
        <v/>
      </c>
      <c r="H2565" s="338" t="str">
        <f>IF(ISNUMBER(E2565), IF(G2565&gt;'Bulk DivVar Analysis'!$J$9,"Pass","Fail"),"")</f>
        <v/>
      </c>
      <c r="I2565" s="338" t="str">
        <f t="shared" si="42"/>
        <v/>
      </c>
      <c r="J2565" s="339"/>
      <c r="K2565" s="339"/>
      <c r="L2565" s="339"/>
      <c r="M2565" s="339"/>
      <c r="N2565" s="339"/>
      <c r="O2565" s="339"/>
      <c r="P2565" s="339"/>
      <c r="Q2565" s="339"/>
    </row>
    <row r="2566" spans="1:17" ht="13.5" customHeight="1">
      <c r="A2566" s="481"/>
      <c r="B2566" s="481"/>
      <c r="C2566" s="481"/>
      <c r="D2566" s="481"/>
      <c r="E2566" s="481"/>
      <c r="F2566" s="339"/>
      <c r="G2566" s="340" t="str">
        <f>IF(ISNUMBER(E2566),E2566/'Bulk DivVar Analysis'!$I$7,"")</f>
        <v/>
      </c>
      <c r="H2566" s="338" t="str">
        <f>IF(ISNUMBER(E2566), IF(G2566&gt;'Bulk DivVar Analysis'!$J$9,"Pass","Fail"),"")</f>
        <v/>
      </c>
      <c r="I2566" s="338" t="str">
        <f t="shared" si="42"/>
        <v/>
      </c>
      <c r="J2566" s="339"/>
      <c r="K2566" s="339"/>
      <c r="L2566" s="339"/>
      <c r="M2566" s="339"/>
      <c r="N2566" s="339"/>
      <c r="O2566" s="339"/>
      <c r="P2566" s="339"/>
      <c r="Q2566" s="339"/>
    </row>
    <row r="2567" spans="1:17" ht="13.5" customHeight="1">
      <c r="A2567" s="481"/>
      <c r="B2567" s="481"/>
      <c r="C2567" s="481"/>
      <c r="D2567" s="481"/>
      <c r="E2567" s="481"/>
      <c r="F2567" s="339"/>
      <c r="G2567" s="340" t="str">
        <f>IF(ISNUMBER(E2567),E2567/'Bulk DivVar Analysis'!$I$7,"")</f>
        <v/>
      </c>
      <c r="H2567" s="338" t="str">
        <f>IF(ISNUMBER(E2567), IF(G2567&gt;'Bulk DivVar Analysis'!$J$9,"Pass","Fail"),"")</f>
        <v/>
      </c>
      <c r="I2567" s="338" t="str">
        <f t="shared" si="42"/>
        <v/>
      </c>
      <c r="J2567" s="339"/>
      <c r="K2567" s="339"/>
      <c r="L2567" s="339"/>
      <c r="M2567" s="339"/>
      <c r="N2567" s="339"/>
      <c r="O2567" s="339"/>
      <c r="P2567" s="339"/>
      <c r="Q2567" s="339"/>
    </row>
    <row r="2568" spans="1:17" ht="13.5" customHeight="1">
      <c r="A2568" s="481"/>
      <c r="B2568" s="481"/>
      <c r="C2568" s="481"/>
      <c r="D2568" s="481"/>
      <c r="E2568" s="481"/>
      <c r="F2568" s="339"/>
      <c r="G2568" s="340" t="str">
        <f>IF(ISNUMBER(E2568),E2568/'Bulk DivVar Analysis'!$I$7,"")</f>
        <v/>
      </c>
      <c r="H2568" s="338" t="str">
        <f>IF(ISNUMBER(E2568), IF(G2568&gt;'Bulk DivVar Analysis'!$J$9,"Pass","Fail"),"")</f>
        <v/>
      </c>
      <c r="I2568" s="338" t="str">
        <f t="shared" si="42"/>
        <v/>
      </c>
      <c r="J2568" s="339"/>
      <c r="K2568" s="339"/>
      <c r="L2568" s="339"/>
      <c r="M2568" s="339"/>
      <c r="N2568" s="339"/>
      <c r="O2568" s="339"/>
      <c r="P2568" s="339"/>
      <c r="Q2568" s="339"/>
    </row>
    <row r="2569" spans="1:17" ht="13.5" customHeight="1">
      <c r="A2569" s="481"/>
      <c r="B2569" s="481"/>
      <c r="C2569" s="481"/>
      <c r="D2569" s="481"/>
      <c r="E2569" s="481"/>
      <c r="F2569" s="339"/>
      <c r="G2569" s="340" t="str">
        <f>IF(ISNUMBER(E2569),E2569/'Bulk DivVar Analysis'!$I$7,"")</f>
        <v/>
      </c>
      <c r="H2569" s="338" t="str">
        <f>IF(ISNUMBER(E2569), IF(G2569&gt;'Bulk DivVar Analysis'!$J$9,"Pass","Fail"),"")</f>
        <v/>
      </c>
      <c r="I2569" s="338" t="str">
        <f t="shared" si="42"/>
        <v/>
      </c>
      <c r="J2569" s="339"/>
      <c r="K2569" s="339"/>
      <c r="L2569" s="339"/>
      <c r="M2569" s="339"/>
      <c r="N2569" s="339"/>
      <c r="O2569" s="339"/>
      <c r="P2569" s="339"/>
      <c r="Q2569" s="339"/>
    </row>
    <row r="2570" spans="1:17" ht="13.5" customHeight="1">
      <c r="A2570" s="481"/>
      <c r="B2570" s="481"/>
      <c r="C2570" s="481"/>
      <c r="D2570" s="481"/>
      <c r="E2570" s="481"/>
      <c r="F2570" s="339"/>
      <c r="G2570" s="340" t="str">
        <f>IF(ISNUMBER(E2570),E2570/'Bulk DivVar Analysis'!$I$7,"")</f>
        <v/>
      </c>
      <c r="H2570" s="338" t="str">
        <f>IF(ISNUMBER(E2570), IF(G2570&gt;'Bulk DivVar Analysis'!$J$9,"Pass","Fail"),"")</f>
        <v/>
      </c>
      <c r="I2570" s="338" t="str">
        <f t="shared" si="42"/>
        <v/>
      </c>
      <c r="J2570" s="339"/>
      <c r="K2570" s="339"/>
      <c r="L2570" s="339"/>
      <c r="M2570" s="339"/>
      <c r="N2570" s="339"/>
      <c r="O2570" s="339"/>
      <c r="P2570" s="339"/>
      <c r="Q2570" s="339"/>
    </row>
    <row r="2571" spans="1:17" ht="13.5" customHeight="1">
      <c r="A2571" s="481"/>
      <c r="B2571" s="481"/>
      <c r="C2571" s="481"/>
      <c r="D2571" s="481"/>
      <c r="E2571" s="481"/>
      <c r="F2571" s="339"/>
      <c r="G2571" s="340" t="str">
        <f>IF(ISNUMBER(E2571),E2571/'Bulk DivVar Analysis'!$I$7,"")</f>
        <v/>
      </c>
      <c r="H2571" s="338" t="str">
        <f>IF(ISNUMBER(E2571), IF(G2571&gt;'Bulk DivVar Analysis'!$J$9,"Pass","Fail"),"")</f>
        <v/>
      </c>
      <c r="I2571" s="338" t="str">
        <f t="shared" si="42"/>
        <v/>
      </c>
      <c r="J2571" s="339"/>
      <c r="K2571" s="339"/>
      <c r="L2571" s="339"/>
      <c r="M2571" s="339"/>
      <c r="N2571" s="339"/>
      <c r="O2571" s="339"/>
      <c r="P2571" s="339"/>
      <c r="Q2571" s="339"/>
    </row>
    <row r="2572" spans="1:17" ht="13.5" customHeight="1">
      <c r="A2572" s="481"/>
      <c r="B2572" s="481"/>
      <c r="C2572" s="481"/>
      <c r="D2572" s="481"/>
      <c r="E2572" s="481"/>
      <c r="F2572" s="339"/>
      <c r="G2572" s="340" t="str">
        <f>IF(ISNUMBER(E2572),E2572/'Bulk DivVar Analysis'!$I$7,"")</f>
        <v/>
      </c>
      <c r="H2572" s="338" t="str">
        <f>IF(ISNUMBER(E2572), IF(G2572&gt;'Bulk DivVar Analysis'!$J$9,"Pass","Fail"),"")</f>
        <v/>
      </c>
      <c r="I2572" s="338" t="str">
        <f t="shared" si="42"/>
        <v/>
      </c>
      <c r="J2572" s="339"/>
      <c r="K2572" s="339"/>
      <c r="L2572" s="339"/>
      <c r="M2572" s="339"/>
      <c r="N2572" s="339"/>
      <c r="O2572" s="339"/>
      <c r="P2572" s="339"/>
      <c r="Q2572" s="339"/>
    </row>
    <row r="2573" spans="1:17" ht="13.5" customHeight="1">
      <c r="A2573" s="481"/>
      <c r="B2573" s="481"/>
      <c r="C2573" s="481"/>
      <c r="D2573" s="481"/>
      <c r="E2573" s="481"/>
      <c r="F2573" s="339"/>
      <c r="G2573" s="340" t="str">
        <f>IF(ISNUMBER(E2573),E2573/'Bulk DivVar Analysis'!$I$7,"")</f>
        <v/>
      </c>
      <c r="H2573" s="338" t="str">
        <f>IF(ISNUMBER(E2573), IF(G2573&gt;'Bulk DivVar Analysis'!$J$9,"Pass","Fail"),"")</f>
        <v/>
      </c>
      <c r="I2573" s="338" t="str">
        <f t="shared" si="42"/>
        <v/>
      </c>
      <c r="J2573" s="339"/>
      <c r="K2573" s="339"/>
      <c r="L2573" s="339"/>
      <c r="M2573" s="339"/>
      <c r="N2573" s="339"/>
      <c r="O2573" s="339"/>
      <c r="P2573" s="339"/>
      <c r="Q2573" s="339"/>
    </row>
    <row r="2574" spans="1:17" ht="13.5" customHeight="1">
      <c r="A2574" s="481"/>
      <c r="B2574" s="481"/>
      <c r="C2574" s="481"/>
      <c r="D2574" s="481"/>
      <c r="E2574" s="481"/>
      <c r="F2574" s="339"/>
      <c r="G2574" s="340" t="str">
        <f>IF(ISNUMBER(E2574),E2574/'Bulk DivVar Analysis'!$I$7,"")</f>
        <v/>
      </c>
      <c r="H2574" s="338" t="str">
        <f>IF(ISNUMBER(E2574), IF(G2574&gt;'Bulk DivVar Analysis'!$J$9,"Pass","Fail"),"")</f>
        <v/>
      </c>
      <c r="I2574" s="338" t="str">
        <f t="shared" si="42"/>
        <v/>
      </c>
      <c r="J2574" s="339"/>
      <c r="K2574" s="339"/>
      <c r="L2574" s="339"/>
      <c r="M2574" s="339"/>
      <c r="N2574" s="339"/>
      <c r="O2574" s="339"/>
      <c r="P2574" s="339"/>
      <c r="Q2574" s="339"/>
    </row>
    <row r="2575" spans="1:17" ht="13.5" customHeight="1">
      <c r="A2575" s="481"/>
      <c r="B2575" s="481"/>
      <c r="C2575" s="481"/>
      <c r="D2575" s="481"/>
      <c r="E2575" s="481"/>
      <c r="F2575" s="339"/>
      <c r="G2575" s="340" t="str">
        <f>IF(ISNUMBER(E2575),E2575/'Bulk DivVar Analysis'!$I$7,"")</f>
        <v/>
      </c>
      <c r="H2575" s="338" t="str">
        <f>IF(ISNUMBER(E2575), IF(G2575&gt;'Bulk DivVar Analysis'!$J$9,"Pass","Fail"),"")</f>
        <v/>
      </c>
      <c r="I2575" s="338" t="str">
        <f t="shared" si="42"/>
        <v/>
      </c>
      <c r="J2575" s="339"/>
      <c r="K2575" s="339"/>
      <c r="L2575" s="339"/>
      <c r="M2575" s="339"/>
      <c r="N2575" s="339"/>
      <c r="O2575" s="339"/>
      <c r="P2575" s="339"/>
      <c r="Q2575" s="339"/>
    </row>
    <row r="2576" spans="1:17" ht="13.5" customHeight="1">
      <c r="A2576" s="481"/>
      <c r="B2576" s="481"/>
      <c r="C2576" s="481"/>
      <c r="D2576" s="481"/>
      <c r="E2576" s="481"/>
      <c r="F2576" s="339"/>
      <c r="G2576" s="340" t="str">
        <f>IF(ISNUMBER(E2576),E2576/'Bulk DivVar Analysis'!$I$7,"")</f>
        <v/>
      </c>
      <c r="H2576" s="338" t="str">
        <f>IF(ISNUMBER(E2576), IF(G2576&gt;'Bulk DivVar Analysis'!$J$9,"Pass","Fail"),"")</f>
        <v/>
      </c>
      <c r="I2576" s="338" t="str">
        <f t="shared" si="42"/>
        <v/>
      </c>
      <c r="J2576" s="339"/>
      <c r="K2576" s="339"/>
      <c r="L2576" s="339"/>
      <c r="M2576" s="339"/>
      <c r="N2576" s="339"/>
      <c r="O2576" s="339"/>
      <c r="P2576" s="339"/>
      <c r="Q2576" s="339"/>
    </row>
    <row r="2577" spans="1:17" ht="13.5" customHeight="1">
      <c r="A2577" s="481"/>
      <c r="B2577" s="481"/>
      <c r="C2577" s="481"/>
      <c r="D2577" s="481"/>
      <c r="E2577" s="481"/>
      <c r="F2577" s="339"/>
      <c r="G2577" s="340" t="str">
        <f>IF(ISNUMBER(E2577),E2577/'Bulk DivVar Analysis'!$I$7,"")</f>
        <v/>
      </c>
      <c r="H2577" s="338" t="str">
        <f>IF(ISNUMBER(E2577), IF(G2577&gt;'Bulk DivVar Analysis'!$J$9,"Pass","Fail"),"")</f>
        <v/>
      </c>
      <c r="I2577" s="338" t="str">
        <f t="shared" si="42"/>
        <v/>
      </c>
      <c r="J2577" s="339"/>
      <c r="K2577" s="339"/>
      <c r="L2577" s="339"/>
      <c r="M2577" s="339"/>
      <c r="N2577" s="339"/>
      <c r="O2577" s="339"/>
      <c r="P2577" s="339"/>
      <c r="Q2577" s="339"/>
    </row>
    <row r="2578" spans="1:17" ht="13.5" customHeight="1">
      <c r="A2578" s="481"/>
      <c r="B2578" s="481"/>
      <c r="C2578" s="481"/>
      <c r="D2578" s="481"/>
      <c r="E2578" s="481"/>
      <c r="F2578" s="339"/>
      <c r="G2578" s="340" t="str">
        <f>IF(ISNUMBER(E2578),E2578/'Bulk DivVar Analysis'!$I$7,"")</f>
        <v/>
      </c>
      <c r="H2578" s="338" t="str">
        <f>IF(ISNUMBER(E2578), IF(G2578&gt;'Bulk DivVar Analysis'!$J$9,"Pass","Fail"),"")</f>
        <v/>
      </c>
      <c r="I2578" s="338" t="str">
        <f t="shared" si="42"/>
        <v/>
      </c>
      <c r="J2578" s="339"/>
      <c r="K2578" s="339"/>
      <c r="L2578" s="339"/>
      <c r="M2578" s="339"/>
      <c r="N2578" s="339"/>
      <c r="O2578" s="339"/>
      <c r="P2578" s="339"/>
      <c r="Q2578" s="339"/>
    </row>
    <row r="2579" spans="1:17" ht="13.5" customHeight="1">
      <c r="A2579" s="481"/>
      <c r="B2579" s="481"/>
      <c r="C2579" s="481"/>
      <c r="D2579" s="481"/>
      <c r="E2579" s="481"/>
      <c r="F2579" s="339"/>
      <c r="G2579" s="340" t="str">
        <f>IF(ISNUMBER(E2579),E2579/'Bulk DivVar Analysis'!$I$7,"")</f>
        <v/>
      </c>
      <c r="H2579" s="338" t="str">
        <f>IF(ISNUMBER(E2579), IF(G2579&gt;'Bulk DivVar Analysis'!$J$9,"Pass","Fail"),"")</f>
        <v/>
      </c>
      <c r="I2579" s="338" t="str">
        <f t="shared" si="42"/>
        <v/>
      </c>
      <c r="J2579" s="339"/>
      <c r="K2579" s="339"/>
      <c r="L2579" s="339"/>
      <c r="M2579" s="339"/>
      <c r="N2579" s="339"/>
      <c r="O2579" s="339"/>
      <c r="P2579" s="339"/>
      <c r="Q2579" s="339"/>
    </row>
    <row r="2580" spans="1:17" ht="13.5" customHeight="1">
      <c r="A2580" s="481"/>
      <c r="B2580" s="481"/>
      <c r="C2580" s="481"/>
      <c r="D2580" s="481"/>
      <c r="E2580" s="481"/>
      <c r="F2580" s="339"/>
      <c r="G2580" s="340" t="str">
        <f>IF(ISNUMBER(E2580),E2580/'Bulk DivVar Analysis'!$I$7,"")</f>
        <v/>
      </c>
      <c r="H2580" s="338" t="str">
        <f>IF(ISNUMBER(E2580), IF(G2580&gt;'Bulk DivVar Analysis'!$J$9,"Pass","Fail"),"")</f>
        <v/>
      </c>
      <c r="I2580" s="338" t="str">
        <f t="shared" si="42"/>
        <v/>
      </c>
      <c r="J2580" s="339"/>
      <c r="K2580" s="339"/>
      <c r="L2580" s="339"/>
      <c r="M2580" s="339"/>
      <c r="N2580" s="339"/>
      <c r="O2580" s="339"/>
      <c r="P2580" s="339"/>
      <c r="Q2580" s="339"/>
    </row>
    <row r="2581" spans="1:17" ht="13.5" customHeight="1">
      <c r="A2581" s="481"/>
      <c r="B2581" s="481"/>
      <c r="C2581" s="481"/>
      <c r="D2581" s="481"/>
      <c r="E2581" s="481"/>
      <c r="F2581" s="339"/>
      <c r="G2581" s="340" t="str">
        <f>IF(ISNUMBER(E2581),E2581/'Bulk DivVar Analysis'!$I$7,"")</f>
        <v/>
      </c>
      <c r="H2581" s="338" t="str">
        <f>IF(ISNUMBER(E2581), IF(G2581&gt;'Bulk DivVar Analysis'!$J$9,"Pass","Fail"),"")</f>
        <v/>
      </c>
      <c r="I2581" s="338" t="str">
        <f t="shared" si="42"/>
        <v/>
      </c>
      <c r="J2581" s="339"/>
      <c r="K2581" s="339"/>
      <c r="L2581" s="339"/>
      <c r="M2581" s="339"/>
      <c r="N2581" s="339"/>
      <c r="O2581" s="339"/>
      <c r="P2581" s="339"/>
      <c r="Q2581" s="339"/>
    </row>
    <row r="2582" spans="1:17" ht="13.5" customHeight="1">
      <c r="A2582" s="481"/>
      <c r="B2582" s="481"/>
      <c r="C2582" s="481"/>
      <c r="D2582" s="481"/>
      <c r="E2582" s="481"/>
      <c r="F2582" s="339"/>
      <c r="G2582" s="340" t="str">
        <f>IF(ISNUMBER(E2582),E2582/'Bulk DivVar Analysis'!$I$7,"")</f>
        <v/>
      </c>
      <c r="H2582" s="338" t="str">
        <f>IF(ISNUMBER(E2582), IF(G2582&gt;'Bulk DivVar Analysis'!$J$9,"Pass","Fail"),"")</f>
        <v/>
      </c>
      <c r="I2582" s="338" t="str">
        <f t="shared" si="42"/>
        <v/>
      </c>
      <c r="J2582" s="339"/>
      <c r="K2582" s="339"/>
      <c r="L2582" s="339"/>
      <c r="M2582" s="339"/>
      <c r="N2582" s="339"/>
      <c r="O2582" s="339"/>
      <c r="P2582" s="339"/>
      <c r="Q2582" s="339"/>
    </row>
    <row r="2583" spans="1:17" ht="13.5" customHeight="1">
      <c r="A2583" s="481"/>
      <c r="B2583" s="481"/>
      <c r="C2583" s="481"/>
      <c r="D2583" s="481"/>
      <c r="E2583" s="481"/>
      <c r="F2583" s="339"/>
      <c r="G2583" s="340" t="str">
        <f>IF(ISNUMBER(E2583),E2583/'Bulk DivVar Analysis'!$I$7,"")</f>
        <v/>
      </c>
      <c r="H2583" s="338" t="str">
        <f>IF(ISNUMBER(E2583), IF(G2583&gt;'Bulk DivVar Analysis'!$J$9,"Pass","Fail"),"")</f>
        <v/>
      </c>
      <c r="I2583" s="338" t="str">
        <f t="shared" si="42"/>
        <v/>
      </c>
      <c r="J2583" s="339"/>
      <c r="K2583" s="339"/>
      <c r="L2583" s="339"/>
      <c r="M2583" s="339"/>
      <c r="N2583" s="339"/>
      <c r="O2583" s="339"/>
      <c r="P2583" s="339"/>
      <c r="Q2583" s="339"/>
    </row>
    <row r="2584" spans="1:17" ht="13.5" customHeight="1">
      <c r="A2584" s="481"/>
      <c r="B2584" s="481"/>
      <c r="C2584" s="481"/>
      <c r="D2584" s="481"/>
      <c r="E2584" s="481"/>
      <c r="F2584" s="339"/>
      <c r="G2584" s="340" t="str">
        <f>IF(ISNUMBER(E2584),E2584/'Bulk DivVar Analysis'!$I$7,"")</f>
        <v/>
      </c>
      <c r="H2584" s="338" t="str">
        <f>IF(ISNUMBER(E2584), IF(G2584&gt;'Bulk DivVar Analysis'!$J$9,"Pass","Fail"),"")</f>
        <v/>
      </c>
      <c r="I2584" s="338" t="str">
        <f t="shared" si="42"/>
        <v/>
      </c>
      <c r="J2584" s="339"/>
      <c r="K2584" s="339"/>
      <c r="L2584" s="339"/>
      <c r="M2584" s="339"/>
      <c r="N2584" s="339"/>
      <c r="O2584" s="339"/>
      <c r="P2584" s="339"/>
      <c r="Q2584" s="339"/>
    </row>
    <row r="2585" spans="1:17" ht="13.5" customHeight="1">
      <c r="A2585" s="481"/>
      <c r="B2585" s="481"/>
      <c r="C2585" s="481"/>
      <c r="D2585" s="481"/>
      <c r="E2585" s="481"/>
      <c r="F2585" s="339"/>
      <c r="G2585" s="340" t="str">
        <f>IF(ISNUMBER(E2585),E2585/'Bulk DivVar Analysis'!$I$7,"")</f>
        <v/>
      </c>
      <c r="H2585" s="338" t="str">
        <f>IF(ISNUMBER(E2585), IF(G2585&gt;'Bulk DivVar Analysis'!$J$9,"Pass","Fail"),"")</f>
        <v/>
      </c>
      <c r="I2585" s="338" t="str">
        <f t="shared" si="42"/>
        <v/>
      </c>
      <c r="J2585" s="339"/>
      <c r="K2585" s="339"/>
      <c r="L2585" s="339"/>
      <c r="M2585" s="339"/>
      <c r="N2585" s="339"/>
      <c r="O2585" s="339"/>
      <c r="P2585" s="339"/>
      <c r="Q2585" s="339"/>
    </row>
    <row r="2586" spans="1:17" ht="13.5" customHeight="1">
      <c r="A2586" s="481"/>
      <c r="B2586" s="481"/>
      <c r="C2586" s="481"/>
      <c r="D2586" s="481"/>
      <c r="E2586" s="481"/>
      <c r="F2586" s="339"/>
      <c r="G2586" s="340" t="str">
        <f>IF(ISNUMBER(E2586),E2586/'Bulk DivVar Analysis'!$I$7,"")</f>
        <v/>
      </c>
      <c r="H2586" s="338" t="str">
        <f>IF(ISNUMBER(E2586), IF(G2586&gt;'Bulk DivVar Analysis'!$J$9,"Pass","Fail"),"")</f>
        <v/>
      </c>
      <c r="I2586" s="338" t="str">
        <f t="shared" si="42"/>
        <v/>
      </c>
      <c r="J2586" s="339"/>
      <c r="K2586" s="339"/>
      <c r="L2586" s="339"/>
      <c r="M2586" s="339"/>
      <c r="N2586" s="339"/>
      <c r="O2586" s="339"/>
      <c r="P2586" s="339"/>
      <c r="Q2586" s="339"/>
    </row>
    <row r="2587" spans="1:17" ht="13.5" customHeight="1">
      <c r="A2587" s="481"/>
      <c r="B2587" s="481"/>
      <c r="C2587" s="481"/>
      <c r="D2587" s="481"/>
      <c r="E2587" s="481"/>
      <c r="F2587" s="339"/>
      <c r="G2587" s="340" t="str">
        <f>IF(ISNUMBER(E2587),E2587/'Bulk DivVar Analysis'!$I$7,"")</f>
        <v/>
      </c>
      <c r="H2587" s="338" t="str">
        <f>IF(ISNUMBER(E2587), IF(G2587&gt;'Bulk DivVar Analysis'!$J$9,"Pass","Fail"),"")</f>
        <v/>
      </c>
      <c r="I2587" s="338" t="str">
        <f t="shared" si="42"/>
        <v/>
      </c>
      <c r="J2587" s="339"/>
      <c r="K2587" s="339"/>
      <c r="L2587" s="339"/>
      <c r="M2587" s="339"/>
      <c r="N2587" s="339"/>
      <c r="O2587" s="339"/>
      <c r="P2587" s="339"/>
      <c r="Q2587" s="339"/>
    </row>
    <row r="2588" spans="1:17" ht="13.5" customHeight="1">
      <c r="A2588" s="481"/>
      <c r="B2588" s="481"/>
      <c r="C2588" s="481"/>
      <c r="D2588" s="481"/>
      <c r="E2588" s="481"/>
      <c r="F2588" s="339"/>
      <c r="G2588" s="340" t="str">
        <f>IF(ISNUMBER(E2588),E2588/'Bulk DivVar Analysis'!$I$7,"")</f>
        <v/>
      </c>
      <c r="H2588" s="338" t="str">
        <f>IF(ISNUMBER(E2588), IF(G2588&gt;'Bulk DivVar Analysis'!$J$9,"Pass","Fail"),"")</f>
        <v/>
      </c>
      <c r="I2588" s="338" t="str">
        <f t="shared" si="42"/>
        <v/>
      </c>
      <c r="J2588" s="339"/>
      <c r="K2588" s="339"/>
      <c r="L2588" s="339"/>
      <c r="M2588" s="339"/>
      <c r="N2588" s="339"/>
      <c r="O2588" s="339"/>
      <c r="P2588" s="339"/>
      <c r="Q2588" s="339"/>
    </row>
    <row r="2589" spans="1:17" ht="13.5" customHeight="1">
      <c r="A2589" s="481"/>
      <c r="B2589" s="481"/>
      <c r="C2589" s="481"/>
      <c r="D2589" s="481"/>
      <c r="E2589" s="481"/>
      <c r="F2589" s="339"/>
      <c r="G2589" s="340" t="str">
        <f>IF(ISNUMBER(E2589),E2589/'Bulk DivVar Analysis'!$I$7,"")</f>
        <v/>
      </c>
      <c r="H2589" s="338" t="str">
        <f>IF(ISNUMBER(E2589), IF(G2589&gt;'Bulk DivVar Analysis'!$J$9,"Pass","Fail"),"")</f>
        <v/>
      </c>
      <c r="I2589" s="338" t="str">
        <f t="shared" si="42"/>
        <v/>
      </c>
      <c r="J2589" s="339"/>
      <c r="K2589" s="339"/>
      <c r="L2589" s="339"/>
      <c r="M2589" s="339"/>
      <c r="N2589" s="339"/>
      <c r="O2589" s="339"/>
      <c r="P2589" s="339"/>
      <c r="Q2589" s="339"/>
    </row>
    <row r="2590" spans="1:17" ht="13.5" customHeight="1">
      <c r="A2590" s="481"/>
      <c r="B2590" s="481"/>
      <c r="C2590" s="481"/>
      <c r="D2590" s="481"/>
      <c r="E2590" s="481"/>
      <c r="F2590" s="339"/>
      <c r="G2590" s="340" t="str">
        <f>IF(ISNUMBER(E2590),E2590/'Bulk DivVar Analysis'!$I$7,"")</f>
        <v/>
      </c>
      <c r="H2590" s="338" t="str">
        <f>IF(ISNUMBER(E2590), IF(G2590&gt;'Bulk DivVar Analysis'!$J$9,"Pass","Fail"),"")</f>
        <v/>
      </c>
      <c r="I2590" s="338" t="str">
        <f t="shared" si="42"/>
        <v/>
      </c>
      <c r="J2590" s="339"/>
      <c r="K2590" s="339"/>
      <c r="L2590" s="339"/>
      <c r="M2590" s="339"/>
      <c r="N2590" s="339"/>
      <c r="O2590" s="339"/>
      <c r="P2590" s="339"/>
      <c r="Q2590" s="339"/>
    </row>
    <row r="2591" spans="1:17" ht="13.5" customHeight="1">
      <c r="A2591" s="481"/>
      <c r="B2591" s="481"/>
      <c r="C2591" s="481"/>
      <c r="D2591" s="481"/>
      <c r="E2591" s="481"/>
      <c r="F2591" s="339"/>
      <c r="G2591" s="340" t="str">
        <f>IF(ISNUMBER(E2591),E2591/'Bulk DivVar Analysis'!$I$7,"")</f>
        <v/>
      </c>
      <c r="H2591" s="338" t="str">
        <f>IF(ISNUMBER(E2591), IF(G2591&gt;'Bulk DivVar Analysis'!$J$9,"Pass","Fail"),"")</f>
        <v/>
      </c>
      <c r="I2591" s="338" t="str">
        <f t="shared" si="42"/>
        <v/>
      </c>
      <c r="J2591" s="339"/>
      <c r="K2591" s="339"/>
      <c r="L2591" s="339"/>
      <c r="M2591" s="339"/>
      <c r="N2591" s="339"/>
      <c r="O2591" s="339"/>
      <c r="P2591" s="339"/>
      <c r="Q2591" s="339"/>
    </row>
    <row r="2592" spans="1:17" ht="13.5" customHeight="1">
      <c r="A2592" s="481"/>
      <c r="B2592" s="481"/>
      <c r="C2592" s="481"/>
      <c r="D2592" s="481"/>
      <c r="E2592" s="481"/>
      <c r="F2592" s="339"/>
      <c r="G2592" s="340" t="str">
        <f>IF(ISNUMBER(E2592),E2592/'Bulk DivVar Analysis'!$I$7,"")</f>
        <v/>
      </c>
      <c r="H2592" s="338" t="str">
        <f>IF(ISNUMBER(E2592), IF(G2592&gt;'Bulk DivVar Analysis'!$J$9,"Pass","Fail"),"")</f>
        <v/>
      </c>
      <c r="I2592" s="338" t="str">
        <f t="shared" si="42"/>
        <v/>
      </c>
      <c r="J2592" s="339"/>
      <c r="K2592" s="339"/>
      <c r="L2592" s="339"/>
      <c r="M2592" s="339"/>
      <c r="N2592" s="339"/>
      <c r="O2592" s="339"/>
      <c r="P2592" s="339"/>
      <c r="Q2592" s="339"/>
    </row>
    <row r="2593" spans="1:17" ht="13.5" customHeight="1">
      <c r="A2593" s="481"/>
      <c r="B2593" s="481"/>
      <c r="C2593" s="481"/>
      <c r="D2593" s="481"/>
      <c r="E2593" s="481"/>
      <c r="F2593" s="339"/>
      <c r="G2593" s="340" t="str">
        <f>IF(ISNUMBER(E2593),E2593/'Bulk DivVar Analysis'!$I$7,"")</f>
        <v/>
      </c>
      <c r="H2593" s="338" t="str">
        <f>IF(ISNUMBER(E2593), IF(G2593&gt;'Bulk DivVar Analysis'!$J$9,"Pass","Fail"),"")</f>
        <v/>
      </c>
      <c r="I2593" s="338" t="str">
        <f t="shared" si="42"/>
        <v/>
      </c>
      <c r="J2593" s="339"/>
      <c r="K2593" s="339"/>
      <c r="L2593" s="339"/>
      <c r="M2593" s="339"/>
      <c r="N2593" s="339"/>
      <c r="O2593" s="339"/>
      <c r="P2593" s="339"/>
      <c r="Q2593" s="339"/>
    </row>
    <row r="2594" spans="1:17" ht="13.5" customHeight="1">
      <c r="A2594" s="481"/>
      <c r="B2594" s="481"/>
      <c r="C2594" s="481"/>
      <c r="D2594" s="481"/>
      <c r="E2594" s="481"/>
      <c r="F2594" s="339"/>
      <c r="G2594" s="340" t="str">
        <f>IF(ISNUMBER(E2594),E2594/'Bulk DivVar Analysis'!$I$7,"")</f>
        <v/>
      </c>
      <c r="H2594" s="338" t="str">
        <f>IF(ISNUMBER(E2594), IF(G2594&gt;'Bulk DivVar Analysis'!$J$9,"Pass","Fail"),"")</f>
        <v/>
      </c>
      <c r="I2594" s="338" t="str">
        <f t="shared" si="42"/>
        <v/>
      </c>
      <c r="J2594" s="339"/>
      <c r="K2594" s="339"/>
      <c r="L2594" s="339"/>
      <c r="M2594" s="339"/>
      <c r="N2594" s="339"/>
      <c r="O2594" s="339"/>
      <c r="P2594" s="339"/>
      <c r="Q2594" s="339"/>
    </row>
    <row r="2595" spans="1:17" ht="13.5" customHeight="1">
      <c r="A2595" s="481"/>
      <c r="B2595" s="481"/>
      <c r="C2595" s="481"/>
      <c r="D2595" s="481"/>
      <c r="E2595" s="481"/>
      <c r="F2595" s="339"/>
      <c r="G2595" s="340" t="str">
        <f>IF(ISNUMBER(E2595),E2595/'Bulk DivVar Analysis'!$I$7,"")</f>
        <v/>
      </c>
      <c r="H2595" s="338" t="str">
        <f>IF(ISNUMBER(E2595), IF(G2595&gt;'Bulk DivVar Analysis'!$J$9,"Pass","Fail"),"")</f>
        <v/>
      </c>
      <c r="I2595" s="338" t="str">
        <f t="shared" si="42"/>
        <v/>
      </c>
      <c r="J2595" s="339"/>
      <c r="K2595" s="339"/>
      <c r="L2595" s="339"/>
      <c r="M2595" s="339"/>
      <c r="N2595" s="339"/>
      <c r="O2595" s="339"/>
      <c r="P2595" s="339"/>
      <c r="Q2595" s="339"/>
    </row>
    <row r="2596" spans="1:17" ht="13.5" customHeight="1">
      <c r="A2596" s="481"/>
      <c r="B2596" s="481"/>
      <c r="C2596" s="481"/>
      <c r="D2596" s="481"/>
      <c r="E2596" s="481"/>
      <c r="F2596" s="339"/>
      <c r="G2596" s="340" t="str">
        <f>IF(ISNUMBER(E2596),E2596/'Bulk DivVar Analysis'!$I$7,"")</f>
        <v/>
      </c>
      <c r="H2596" s="338" t="str">
        <f>IF(ISNUMBER(E2596), IF(G2596&gt;'Bulk DivVar Analysis'!$J$9,"Pass","Fail"),"")</f>
        <v/>
      </c>
      <c r="I2596" s="338" t="str">
        <f t="shared" si="42"/>
        <v/>
      </c>
      <c r="J2596" s="339"/>
      <c r="K2596" s="339"/>
      <c r="L2596" s="339"/>
      <c r="M2596" s="339"/>
      <c r="N2596" s="339"/>
      <c r="O2596" s="339"/>
      <c r="P2596" s="339"/>
      <c r="Q2596" s="339"/>
    </row>
    <row r="2597" spans="1:17" ht="13.5" customHeight="1">
      <c r="A2597" s="481"/>
      <c r="B2597" s="481"/>
      <c r="C2597" s="481"/>
      <c r="D2597" s="481"/>
      <c r="E2597" s="481"/>
      <c r="F2597" s="339"/>
      <c r="G2597" s="340" t="str">
        <f>IF(ISNUMBER(E2597),E2597/'Bulk DivVar Analysis'!$I$7,"")</f>
        <v/>
      </c>
      <c r="H2597" s="338" t="str">
        <f>IF(ISNUMBER(E2597), IF(G2597&gt;'Bulk DivVar Analysis'!$J$9,"Pass","Fail"),"")</f>
        <v/>
      </c>
      <c r="I2597" s="338" t="str">
        <f t="shared" si="42"/>
        <v/>
      </c>
      <c r="J2597" s="339"/>
      <c r="K2597" s="339"/>
      <c r="L2597" s="339"/>
      <c r="M2597" s="339"/>
      <c r="N2597" s="339"/>
      <c r="O2597" s="339"/>
      <c r="P2597" s="339"/>
      <c r="Q2597" s="339"/>
    </row>
    <row r="2598" spans="1:17" ht="13.5" customHeight="1">
      <c r="A2598" s="481"/>
      <c r="B2598" s="481"/>
      <c r="C2598" s="481"/>
      <c r="D2598" s="481"/>
      <c r="E2598" s="481"/>
      <c r="F2598" s="339"/>
      <c r="G2598" s="340" t="str">
        <f>IF(ISNUMBER(E2598),E2598/'Bulk DivVar Analysis'!$I$7,"")</f>
        <v/>
      </c>
      <c r="H2598" s="338" t="str">
        <f>IF(ISNUMBER(E2598), IF(G2598&gt;'Bulk DivVar Analysis'!$J$9,"Pass","Fail"),"")</f>
        <v/>
      </c>
      <c r="I2598" s="338" t="str">
        <f t="shared" si="42"/>
        <v/>
      </c>
      <c r="J2598" s="339"/>
      <c r="K2598" s="339"/>
      <c r="L2598" s="339"/>
      <c r="M2598" s="339"/>
      <c r="N2598" s="339"/>
      <c r="O2598" s="339"/>
      <c r="P2598" s="339"/>
      <c r="Q2598" s="339"/>
    </row>
    <row r="2599" spans="1:17" ht="13.5" customHeight="1">
      <c r="A2599" s="481"/>
      <c r="B2599" s="481"/>
      <c r="C2599" s="481"/>
      <c r="D2599" s="481"/>
      <c r="E2599" s="481"/>
      <c r="F2599" s="339"/>
      <c r="G2599" s="340" t="str">
        <f>IF(ISNUMBER(E2599),E2599/'Bulk DivVar Analysis'!$I$7,"")</f>
        <v/>
      </c>
      <c r="H2599" s="338" t="str">
        <f>IF(ISNUMBER(E2599), IF(G2599&gt;'Bulk DivVar Analysis'!$J$9,"Pass","Fail"),"")</f>
        <v/>
      </c>
      <c r="I2599" s="338" t="str">
        <f t="shared" si="42"/>
        <v/>
      </c>
      <c r="J2599" s="339"/>
      <c r="K2599" s="339"/>
      <c r="L2599" s="339"/>
      <c r="M2599" s="339"/>
      <c r="N2599" s="339"/>
      <c r="O2599" s="339"/>
      <c r="P2599" s="339"/>
      <c r="Q2599" s="339"/>
    </row>
    <row r="2600" spans="1:17" ht="13.5" customHeight="1">
      <c r="A2600" s="481"/>
      <c r="B2600" s="481"/>
      <c r="C2600" s="481"/>
      <c r="D2600" s="481"/>
      <c r="E2600" s="481"/>
      <c r="F2600" s="339"/>
      <c r="G2600" s="340" t="str">
        <f>IF(ISNUMBER(E2600),E2600/'Bulk DivVar Analysis'!$I$7,"")</f>
        <v/>
      </c>
      <c r="H2600" s="338" t="str">
        <f>IF(ISNUMBER(E2600), IF(G2600&gt;'Bulk DivVar Analysis'!$J$9,"Pass","Fail"),"")</f>
        <v/>
      </c>
      <c r="I2600" s="338" t="str">
        <f t="shared" si="42"/>
        <v/>
      </c>
      <c r="J2600" s="339"/>
      <c r="K2600" s="339"/>
      <c r="L2600" s="339"/>
      <c r="M2600" s="339"/>
      <c r="N2600" s="339"/>
      <c r="O2600" s="339"/>
      <c r="P2600" s="339"/>
      <c r="Q2600" s="339"/>
    </row>
    <row r="2601" spans="1:17" ht="13.5" customHeight="1">
      <c r="A2601" s="481"/>
      <c r="B2601" s="481"/>
      <c r="C2601" s="481"/>
      <c r="D2601" s="481"/>
      <c r="E2601" s="481"/>
      <c r="F2601" s="339"/>
      <c r="G2601" s="340" t="str">
        <f>IF(ISNUMBER(E2601),E2601/'Bulk DivVar Analysis'!$I$7,"")</f>
        <v/>
      </c>
      <c r="H2601" s="338" t="str">
        <f>IF(ISNUMBER(E2601), IF(G2601&gt;'Bulk DivVar Analysis'!$J$9,"Pass","Fail"),"")</f>
        <v/>
      </c>
      <c r="I2601" s="338" t="str">
        <f t="shared" si="42"/>
        <v/>
      </c>
      <c r="J2601" s="339"/>
      <c r="K2601" s="339"/>
      <c r="L2601" s="339"/>
      <c r="M2601" s="339"/>
      <c r="N2601" s="339"/>
      <c r="O2601" s="339"/>
      <c r="P2601" s="339"/>
      <c r="Q2601" s="339"/>
    </row>
    <row r="2602" spans="1:17" ht="13.5" customHeight="1">
      <c r="A2602" s="481"/>
      <c r="B2602" s="481"/>
      <c r="C2602" s="481"/>
      <c r="D2602" s="481"/>
      <c r="E2602" s="481"/>
      <c r="F2602" s="339"/>
      <c r="G2602" s="340" t="str">
        <f>IF(ISNUMBER(E2602),E2602/'Bulk DivVar Analysis'!$I$7,"")</f>
        <v/>
      </c>
      <c r="H2602" s="338" t="str">
        <f>IF(ISNUMBER(E2602), IF(G2602&gt;'Bulk DivVar Analysis'!$J$9,"Pass","Fail"),"")</f>
        <v/>
      </c>
      <c r="I2602" s="338" t="str">
        <f t="shared" si="42"/>
        <v/>
      </c>
      <c r="J2602" s="339"/>
      <c r="K2602" s="339"/>
      <c r="L2602" s="339"/>
      <c r="M2602" s="339"/>
      <c r="N2602" s="339"/>
      <c r="O2602" s="339"/>
      <c r="P2602" s="339"/>
      <c r="Q2602" s="339"/>
    </row>
    <row r="2603" spans="1:17" ht="13.5" customHeight="1">
      <c r="A2603" s="481"/>
      <c r="B2603" s="481"/>
      <c r="C2603" s="481"/>
      <c r="D2603" s="481"/>
      <c r="E2603" s="481"/>
      <c r="F2603" s="339"/>
      <c r="G2603" s="340" t="str">
        <f>IF(ISNUMBER(E2603),E2603/'Bulk DivVar Analysis'!$I$7,"")</f>
        <v/>
      </c>
      <c r="H2603" s="338" t="str">
        <f>IF(ISNUMBER(E2603), IF(G2603&gt;'Bulk DivVar Analysis'!$J$9,"Pass","Fail"),"")</f>
        <v/>
      </c>
      <c r="I2603" s="338" t="str">
        <f t="shared" si="42"/>
        <v/>
      </c>
      <c r="J2603" s="339"/>
      <c r="K2603" s="339"/>
      <c r="L2603" s="339"/>
      <c r="M2603" s="339"/>
      <c r="N2603" s="339"/>
      <c r="O2603" s="339"/>
      <c r="P2603" s="339"/>
      <c r="Q2603" s="339"/>
    </row>
    <row r="2604" spans="1:17" ht="13.5" customHeight="1">
      <c r="A2604" s="481"/>
      <c r="B2604" s="481"/>
      <c r="C2604" s="481"/>
      <c r="D2604" s="481"/>
      <c r="E2604" s="481"/>
      <c r="F2604" s="339"/>
      <c r="G2604" s="340" t="str">
        <f>IF(ISNUMBER(E2604),E2604/'Bulk DivVar Analysis'!$I$7,"")</f>
        <v/>
      </c>
      <c r="H2604" s="338" t="str">
        <f>IF(ISNUMBER(E2604), IF(G2604&gt;'Bulk DivVar Analysis'!$J$9,"Pass","Fail"),"")</f>
        <v/>
      </c>
      <c r="I2604" s="338" t="str">
        <f t="shared" si="42"/>
        <v/>
      </c>
      <c r="J2604" s="339"/>
      <c r="K2604" s="339"/>
      <c r="L2604" s="339"/>
      <c r="M2604" s="339"/>
      <c r="N2604" s="339"/>
      <c r="O2604" s="339"/>
      <c r="P2604" s="339"/>
      <c r="Q2604" s="339"/>
    </row>
    <row r="2605" spans="1:17" ht="13.5" customHeight="1">
      <c r="A2605" s="481"/>
      <c r="B2605" s="481"/>
      <c r="C2605" s="481"/>
      <c r="D2605" s="481"/>
      <c r="E2605" s="481"/>
      <c r="F2605" s="339"/>
      <c r="G2605" s="340" t="str">
        <f>IF(ISNUMBER(E2605),E2605/'Bulk DivVar Analysis'!$I$7,"")</f>
        <v/>
      </c>
      <c r="H2605" s="338" t="str">
        <f>IF(ISNUMBER(E2605), IF(G2605&gt;'Bulk DivVar Analysis'!$J$9,"Pass","Fail"),"")</f>
        <v/>
      </c>
      <c r="I2605" s="338" t="str">
        <f t="shared" si="42"/>
        <v/>
      </c>
      <c r="J2605" s="339"/>
      <c r="K2605" s="339"/>
      <c r="L2605" s="339"/>
      <c r="M2605" s="339"/>
      <c r="N2605" s="339"/>
      <c r="O2605" s="339"/>
      <c r="P2605" s="339"/>
      <c r="Q2605" s="339"/>
    </row>
    <row r="2606" spans="1:17" ht="13.5" customHeight="1">
      <c r="A2606" s="481"/>
      <c r="B2606" s="481"/>
      <c r="C2606" s="481"/>
      <c r="D2606" s="481"/>
      <c r="E2606" s="481"/>
      <c r="F2606" s="339"/>
      <c r="G2606" s="340" t="str">
        <f>IF(ISNUMBER(E2606),E2606/'Bulk DivVar Analysis'!$I$7,"")</f>
        <v/>
      </c>
      <c r="H2606" s="338" t="str">
        <f>IF(ISNUMBER(E2606), IF(G2606&gt;'Bulk DivVar Analysis'!$J$9,"Pass","Fail"),"")</f>
        <v/>
      </c>
      <c r="I2606" s="338" t="str">
        <f t="shared" si="42"/>
        <v/>
      </c>
      <c r="J2606" s="339"/>
      <c r="K2606" s="339"/>
      <c r="L2606" s="339"/>
      <c r="M2606" s="339"/>
      <c r="N2606" s="339"/>
      <c r="O2606" s="339"/>
      <c r="P2606" s="339"/>
      <c r="Q2606" s="339"/>
    </row>
    <row r="2607" spans="1:17" ht="13.5" customHeight="1">
      <c r="A2607" s="481"/>
      <c r="B2607" s="481"/>
      <c r="C2607" s="481"/>
      <c r="D2607" s="481"/>
      <c r="E2607" s="481"/>
      <c r="F2607" s="339"/>
      <c r="G2607" s="340" t="str">
        <f>IF(ISNUMBER(E2607),E2607/'Bulk DivVar Analysis'!$I$7,"")</f>
        <v/>
      </c>
      <c r="H2607" s="338" t="str">
        <f>IF(ISNUMBER(E2607), IF(G2607&gt;'Bulk DivVar Analysis'!$J$9,"Pass","Fail"),"")</f>
        <v/>
      </c>
      <c r="I2607" s="338" t="str">
        <f t="shared" si="42"/>
        <v/>
      </c>
      <c r="J2607" s="339"/>
      <c r="K2607" s="339"/>
      <c r="L2607" s="339"/>
      <c r="M2607" s="339"/>
      <c r="N2607" s="339"/>
      <c r="O2607" s="339"/>
      <c r="P2607" s="339"/>
      <c r="Q2607" s="339"/>
    </row>
    <row r="2608" spans="1:17" ht="13.5" customHeight="1">
      <c r="A2608" s="481"/>
      <c r="B2608" s="481"/>
      <c r="C2608" s="481"/>
      <c r="D2608" s="481"/>
      <c r="E2608" s="481"/>
      <c r="F2608" s="339"/>
      <c r="G2608" s="340" t="str">
        <f>IF(ISNUMBER(E2608),E2608/'Bulk DivVar Analysis'!$I$7,"")</f>
        <v/>
      </c>
      <c r="H2608" s="338" t="str">
        <f>IF(ISNUMBER(E2608), IF(G2608&gt;'Bulk DivVar Analysis'!$J$9,"Pass","Fail"),"")</f>
        <v/>
      </c>
      <c r="I2608" s="338" t="str">
        <f t="shared" si="42"/>
        <v/>
      </c>
      <c r="J2608" s="339"/>
      <c r="K2608" s="339"/>
      <c r="L2608" s="339"/>
      <c r="M2608" s="339"/>
      <c r="N2608" s="339"/>
      <c r="O2608" s="339"/>
      <c r="P2608" s="339"/>
      <c r="Q2608" s="339"/>
    </row>
    <row r="2609" spans="1:17" ht="13.5" customHeight="1">
      <c r="A2609" s="481"/>
      <c r="B2609" s="481"/>
      <c r="C2609" s="481"/>
      <c r="D2609" s="481"/>
      <c r="E2609" s="481"/>
      <c r="F2609" s="339"/>
      <c r="G2609" s="340" t="str">
        <f>IF(ISNUMBER(E2609),E2609/'Bulk DivVar Analysis'!$I$7,"")</f>
        <v/>
      </c>
      <c r="H2609" s="338" t="str">
        <f>IF(ISNUMBER(E2609), IF(G2609&gt;'Bulk DivVar Analysis'!$J$9,"Pass","Fail"),"")</f>
        <v/>
      </c>
      <c r="I2609" s="338" t="str">
        <f t="shared" si="42"/>
        <v/>
      </c>
      <c r="J2609" s="339"/>
      <c r="K2609" s="339"/>
      <c r="L2609" s="339"/>
      <c r="M2609" s="339"/>
      <c r="N2609" s="339"/>
      <c r="O2609" s="339"/>
      <c r="P2609" s="339"/>
      <c r="Q2609" s="339"/>
    </row>
    <row r="2610" spans="1:17" ht="13.5" customHeight="1">
      <c r="A2610" s="481"/>
      <c r="B2610" s="481"/>
      <c r="C2610" s="481"/>
      <c r="D2610" s="481"/>
      <c r="E2610" s="481"/>
      <c r="F2610" s="339"/>
      <c r="G2610" s="340" t="str">
        <f>IF(ISNUMBER(E2610),E2610/'Bulk DivVar Analysis'!$I$7,"")</f>
        <v/>
      </c>
      <c r="H2610" s="338" t="str">
        <f>IF(ISNUMBER(E2610), IF(G2610&gt;'Bulk DivVar Analysis'!$J$9,"Pass","Fail"),"")</f>
        <v/>
      </c>
      <c r="I2610" s="338" t="str">
        <f t="shared" si="42"/>
        <v/>
      </c>
      <c r="J2610" s="339"/>
      <c r="K2610" s="339"/>
      <c r="L2610" s="339"/>
      <c r="M2610" s="339"/>
      <c r="N2610" s="339"/>
      <c r="O2610" s="339"/>
      <c r="P2610" s="339"/>
      <c r="Q2610" s="339"/>
    </row>
    <row r="2611" spans="1:17" ht="13.5" customHeight="1">
      <c r="A2611" s="481"/>
      <c r="B2611" s="481"/>
      <c r="C2611" s="481"/>
      <c r="D2611" s="481"/>
      <c r="E2611" s="481"/>
      <c r="F2611" s="339"/>
      <c r="G2611" s="340" t="str">
        <f>IF(ISNUMBER(E2611),E2611/'Bulk DivVar Analysis'!$I$7,"")</f>
        <v/>
      </c>
      <c r="H2611" s="338" t="str">
        <f>IF(ISNUMBER(E2611), IF(G2611&gt;'Bulk DivVar Analysis'!$J$9,"Pass","Fail"),"")</f>
        <v/>
      </c>
      <c r="I2611" s="338" t="str">
        <f t="shared" si="42"/>
        <v/>
      </c>
      <c r="J2611" s="339"/>
      <c r="K2611" s="339"/>
      <c r="L2611" s="339"/>
      <c r="M2611" s="339"/>
      <c r="N2611" s="339"/>
      <c r="O2611" s="339"/>
      <c r="P2611" s="339"/>
      <c r="Q2611" s="339"/>
    </row>
    <row r="2612" spans="1:17" ht="13.5" customHeight="1">
      <c r="A2612" s="481"/>
      <c r="B2612" s="481"/>
      <c r="C2612" s="481"/>
      <c r="D2612" s="481"/>
      <c r="E2612" s="481"/>
      <c r="F2612" s="339"/>
      <c r="G2612" s="340" t="str">
        <f>IF(ISNUMBER(E2612),E2612/'Bulk DivVar Analysis'!$I$7,"")</f>
        <v/>
      </c>
      <c r="H2612" s="338" t="str">
        <f>IF(ISNUMBER(E2612), IF(G2612&gt;'Bulk DivVar Analysis'!$J$9,"Pass","Fail"),"")</f>
        <v/>
      </c>
      <c r="I2612" s="338" t="str">
        <f t="shared" si="42"/>
        <v/>
      </c>
      <c r="J2612" s="339"/>
      <c r="K2612" s="339"/>
      <c r="L2612" s="339"/>
      <c r="M2612" s="339"/>
      <c r="N2612" s="339"/>
      <c r="O2612" s="339"/>
      <c r="P2612" s="339"/>
      <c r="Q2612" s="339"/>
    </row>
    <row r="2613" spans="1:17" ht="13.5" customHeight="1">
      <c r="A2613" s="481"/>
      <c r="B2613" s="481"/>
      <c r="C2613" s="481"/>
      <c r="D2613" s="481"/>
      <c r="E2613" s="481"/>
      <c r="F2613" s="339"/>
      <c r="G2613" s="340" t="str">
        <f>IF(ISNUMBER(E2613),E2613/'Bulk DivVar Analysis'!$I$7,"")</f>
        <v/>
      </c>
      <c r="H2613" s="338" t="str">
        <f>IF(ISNUMBER(E2613), IF(G2613&gt;'Bulk DivVar Analysis'!$J$9,"Pass","Fail"),"")</f>
        <v/>
      </c>
      <c r="I2613" s="338" t="str">
        <f t="shared" si="42"/>
        <v/>
      </c>
      <c r="J2613" s="339"/>
      <c r="K2613" s="339"/>
      <c r="L2613" s="339"/>
      <c r="M2613" s="339"/>
      <c r="N2613" s="339"/>
      <c r="O2613" s="339"/>
      <c r="P2613" s="339"/>
      <c r="Q2613" s="339"/>
    </row>
    <row r="2614" spans="1:17" ht="13.5" customHeight="1">
      <c r="A2614" s="481"/>
      <c r="B2614" s="481"/>
      <c r="C2614" s="481"/>
      <c r="D2614" s="481"/>
      <c r="E2614" s="481"/>
      <c r="F2614" s="339"/>
      <c r="G2614" s="340" t="str">
        <f>IF(ISNUMBER(E2614),E2614/'Bulk DivVar Analysis'!$I$7,"")</f>
        <v/>
      </c>
      <c r="H2614" s="338" t="str">
        <f>IF(ISNUMBER(E2614), IF(G2614&gt;'Bulk DivVar Analysis'!$J$9,"Pass","Fail"),"")</f>
        <v/>
      </c>
      <c r="I2614" s="338" t="str">
        <f t="shared" si="42"/>
        <v/>
      </c>
      <c r="J2614" s="339"/>
      <c r="K2614" s="339"/>
      <c r="L2614" s="339"/>
      <c r="M2614" s="339"/>
      <c r="N2614" s="339"/>
      <c r="O2614" s="339"/>
      <c r="P2614" s="339"/>
      <c r="Q2614" s="339"/>
    </row>
    <row r="2615" spans="1:17" ht="13.5" customHeight="1">
      <c r="A2615" s="481"/>
      <c r="B2615" s="481"/>
      <c r="C2615" s="481"/>
      <c r="D2615" s="481"/>
      <c r="E2615" s="481"/>
      <c r="F2615" s="339"/>
      <c r="G2615" s="340" t="str">
        <f>IF(ISNUMBER(E2615),E2615/'Bulk DivVar Analysis'!$I$7,"")</f>
        <v/>
      </c>
      <c r="H2615" s="338" t="str">
        <f>IF(ISNUMBER(E2615), IF(G2615&gt;'Bulk DivVar Analysis'!$J$9,"Pass","Fail"),"")</f>
        <v/>
      </c>
      <c r="I2615" s="338" t="str">
        <f t="shared" si="42"/>
        <v/>
      </c>
      <c r="J2615" s="339"/>
      <c r="K2615" s="339"/>
      <c r="L2615" s="339"/>
      <c r="M2615" s="339"/>
      <c r="N2615" s="339"/>
      <c r="O2615" s="339"/>
      <c r="P2615" s="339"/>
      <c r="Q2615" s="339"/>
    </row>
    <row r="2616" spans="1:17" ht="13.5" customHeight="1">
      <c r="A2616" s="481"/>
      <c r="B2616" s="481"/>
      <c r="C2616" s="481"/>
      <c r="D2616" s="481"/>
      <c r="E2616" s="481"/>
      <c r="F2616" s="339"/>
      <c r="G2616" s="340" t="str">
        <f>IF(ISNUMBER(E2616),E2616/'Bulk DivVar Analysis'!$I$7,"")</f>
        <v/>
      </c>
      <c r="H2616" s="338" t="str">
        <f>IF(ISNUMBER(E2616), IF(G2616&gt;'Bulk DivVar Analysis'!$J$9,"Pass","Fail"),"")</f>
        <v/>
      </c>
      <c r="I2616" s="338" t="str">
        <f t="shared" si="42"/>
        <v/>
      </c>
      <c r="J2616" s="339"/>
      <c r="K2616" s="339"/>
      <c r="L2616" s="339"/>
      <c r="M2616" s="339"/>
      <c r="N2616" s="339"/>
      <c r="O2616" s="339"/>
      <c r="P2616" s="339"/>
      <c r="Q2616" s="339"/>
    </row>
    <row r="2617" spans="1:17" ht="13.5" customHeight="1">
      <c r="A2617" s="481"/>
      <c r="B2617" s="481"/>
      <c r="C2617" s="481"/>
      <c r="D2617" s="481"/>
      <c r="E2617" s="481"/>
      <c r="F2617" s="339"/>
      <c r="G2617" s="340" t="str">
        <f>IF(ISNUMBER(E2617),E2617/'Bulk DivVar Analysis'!$I$7,"")</f>
        <v/>
      </c>
      <c r="H2617" s="338" t="str">
        <f>IF(ISNUMBER(E2617), IF(G2617&gt;'Bulk DivVar Analysis'!$J$9,"Pass","Fail"),"")</f>
        <v/>
      </c>
      <c r="I2617" s="338" t="str">
        <f t="shared" si="42"/>
        <v/>
      </c>
      <c r="J2617" s="339"/>
      <c r="K2617" s="339"/>
      <c r="L2617" s="339"/>
      <c r="M2617" s="339"/>
      <c r="N2617" s="339"/>
      <c r="O2617" s="339"/>
      <c r="P2617" s="339"/>
      <c r="Q2617" s="339"/>
    </row>
    <row r="2618" spans="1:17" ht="13.5" customHeight="1">
      <c r="A2618" s="481"/>
      <c r="B2618" s="481"/>
      <c r="C2618" s="481"/>
      <c r="D2618" s="481"/>
      <c r="E2618" s="481"/>
      <c r="F2618" s="339"/>
      <c r="G2618" s="340" t="str">
        <f>IF(ISNUMBER(E2618),E2618/'Bulk DivVar Analysis'!$I$7,"")</f>
        <v/>
      </c>
      <c r="H2618" s="338" t="str">
        <f>IF(ISNUMBER(E2618), IF(G2618&gt;'Bulk DivVar Analysis'!$J$9,"Pass","Fail"),"")</f>
        <v/>
      </c>
      <c r="I2618" s="338" t="str">
        <f t="shared" si="42"/>
        <v/>
      </c>
      <c r="J2618" s="339"/>
      <c r="K2618" s="339"/>
      <c r="L2618" s="339"/>
      <c r="M2618" s="339"/>
      <c r="N2618" s="339"/>
      <c r="O2618" s="339"/>
      <c r="P2618" s="339"/>
      <c r="Q2618" s="339"/>
    </row>
    <row r="2619" spans="1:17" ht="13.5" customHeight="1">
      <c r="A2619" s="481"/>
      <c r="B2619" s="481"/>
      <c r="C2619" s="481"/>
      <c r="D2619" s="481"/>
      <c r="E2619" s="481"/>
      <c r="F2619" s="339"/>
      <c r="G2619" s="340" t="str">
        <f>IF(ISNUMBER(E2619),E2619/'Bulk DivVar Analysis'!$I$7,"")</f>
        <v/>
      </c>
      <c r="H2619" s="338" t="str">
        <f>IF(ISNUMBER(E2619), IF(G2619&gt;'Bulk DivVar Analysis'!$J$9,"Pass","Fail"),"")</f>
        <v/>
      </c>
      <c r="I2619" s="338" t="str">
        <f t="shared" si="42"/>
        <v/>
      </c>
      <c r="J2619" s="339"/>
      <c r="K2619" s="339"/>
      <c r="L2619" s="339"/>
      <c r="M2619" s="339"/>
      <c r="N2619" s="339"/>
      <c r="O2619" s="339"/>
      <c r="P2619" s="339"/>
      <c r="Q2619" s="339"/>
    </row>
    <row r="2620" spans="1:17" ht="13.5" customHeight="1">
      <c r="A2620" s="481"/>
      <c r="B2620" s="481"/>
      <c r="C2620" s="481"/>
      <c r="D2620" s="481"/>
      <c r="E2620" s="481"/>
      <c r="F2620" s="339"/>
      <c r="G2620" s="340" t="str">
        <f>IF(ISNUMBER(E2620),E2620/'Bulk DivVar Analysis'!$I$7,"")</f>
        <v/>
      </c>
      <c r="H2620" s="338" t="str">
        <f>IF(ISNUMBER(E2620), IF(G2620&gt;'Bulk DivVar Analysis'!$J$9,"Pass","Fail"),"")</f>
        <v/>
      </c>
      <c r="I2620" s="338" t="str">
        <f t="shared" si="42"/>
        <v/>
      </c>
      <c r="J2620" s="339"/>
      <c r="K2620" s="339"/>
      <c r="L2620" s="339"/>
      <c r="M2620" s="339"/>
      <c r="N2620" s="339"/>
      <c r="O2620" s="339"/>
      <c r="P2620" s="339"/>
      <c r="Q2620" s="339"/>
    </row>
    <row r="2621" spans="1:17" ht="13.5" customHeight="1">
      <c r="A2621" s="481"/>
      <c r="B2621" s="481"/>
      <c r="C2621" s="481"/>
      <c r="D2621" s="481"/>
      <c r="E2621" s="481"/>
      <c r="F2621" s="339"/>
      <c r="G2621" s="340" t="str">
        <f>IF(ISNUMBER(E2621),E2621/'Bulk DivVar Analysis'!$I$7,"")</f>
        <v/>
      </c>
      <c r="H2621" s="338" t="str">
        <f>IF(ISNUMBER(E2621), IF(G2621&gt;'Bulk DivVar Analysis'!$J$9,"Pass","Fail"),"")</f>
        <v/>
      </c>
      <c r="I2621" s="338" t="str">
        <f t="shared" si="42"/>
        <v/>
      </c>
      <c r="J2621" s="339"/>
      <c r="K2621" s="339"/>
      <c r="L2621" s="339"/>
      <c r="M2621" s="339"/>
      <c r="N2621" s="339"/>
      <c r="O2621" s="339"/>
      <c r="P2621" s="339"/>
      <c r="Q2621" s="339"/>
    </row>
    <row r="2622" spans="1:17" ht="13.5" customHeight="1">
      <c r="A2622" s="481"/>
      <c r="B2622" s="481"/>
      <c r="C2622" s="481"/>
      <c r="D2622" s="481"/>
      <c r="E2622" s="481"/>
      <c r="F2622" s="339"/>
      <c r="G2622" s="340" t="str">
        <f>IF(ISNUMBER(E2622),E2622/'Bulk DivVar Analysis'!$I$7,"")</f>
        <v/>
      </c>
      <c r="H2622" s="338" t="str">
        <f>IF(ISNUMBER(E2622), IF(G2622&gt;'Bulk DivVar Analysis'!$J$9,"Pass","Fail"),"")</f>
        <v/>
      </c>
      <c r="I2622" s="338" t="str">
        <f t="shared" si="42"/>
        <v/>
      </c>
      <c r="J2622" s="339"/>
      <c r="K2622" s="339"/>
      <c r="L2622" s="339"/>
      <c r="M2622" s="339"/>
      <c r="N2622" s="339"/>
      <c r="O2622" s="339"/>
      <c r="P2622" s="339"/>
      <c r="Q2622" s="339"/>
    </row>
    <row r="2623" spans="1:17" ht="13.5" customHeight="1">
      <c r="A2623" s="481"/>
      <c r="B2623" s="481"/>
      <c r="C2623" s="481"/>
      <c r="D2623" s="481"/>
      <c r="E2623" s="481"/>
      <c r="F2623" s="339"/>
      <c r="G2623" s="340" t="str">
        <f>IF(ISNUMBER(E2623),E2623/'Bulk DivVar Analysis'!$I$7,"")</f>
        <v/>
      </c>
      <c r="H2623" s="338" t="str">
        <f>IF(ISNUMBER(E2623), IF(G2623&gt;'Bulk DivVar Analysis'!$J$9,"Pass","Fail"),"")</f>
        <v/>
      </c>
      <c r="I2623" s="338" t="str">
        <f t="shared" si="42"/>
        <v/>
      </c>
      <c r="J2623" s="339"/>
      <c r="K2623" s="339"/>
      <c r="L2623" s="339"/>
      <c r="M2623" s="339"/>
      <c r="N2623" s="339"/>
      <c r="O2623" s="339"/>
      <c r="P2623" s="339"/>
      <c r="Q2623" s="339"/>
    </row>
    <row r="2624" spans="1:17" ht="13.5" customHeight="1">
      <c r="A2624" s="481"/>
      <c r="B2624" s="481"/>
      <c r="C2624" s="481"/>
      <c r="D2624" s="481"/>
      <c r="E2624" s="481"/>
      <c r="F2624" s="339"/>
      <c r="G2624" s="340" t="str">
        <f>IF(ISNUMBER(E2624),E2624/'Bulk DivVar Analysis'!$I$7,"")</f>
        <v/>
      </c>
      <c r="H2624" s="338" t="str">
        <f>IF(ISNUMBER(E2624), IF(G2624&gt;'Bulk DivVar Analysis'!$J$9,"Pass","Fail"),"")</f>
        <v/>
      </c>
      <c r="I2624" s="338" t="str">
        <f t="shared" si="42"/>
        <v/>
      </c>
      <c r="J2624" s="339"/>
      <c r="K2624" s="339"/>
      <c r="L2624" s="339"/>
      <c r="M2624" s="339"/>
      <c r="N2624" s="339"/>
      <c r="O2624" s="339"/>
      <c r="P2624" s="339"/>
      <c r="Q2624" s="339"/>
    </row>
    <row r="2625" spans="1:17" ht="13.5" customHeight="1">
      <c r="A2625" s="481"/>
      <c r="B2625" s="481"/>
      <c r="C2625" s="481"/>
      <c r="D2625" s="481"/>
      <c r="E2625" s="481"/>
      <c r="F2625" s="339"/>
      <c r="G2625" s="340" t="str">
        <f>IF(ISNUMBER(E2625),E2625/'Bulk DivVar Analysis'!$I$7,"")</f>
        <v/>
      </c>
      <c r="H2625" s="338" t="str">
        <f>IF(ISNUMBER(E2625), IF(G2625&gt;'Bulk DivVar Analysis'!$J$9,"Pass","Fail"),"")</f>
        <v/>
      </c>
      <c r="I2625" s="338" t="str">
        <f t="shared" si="42"/>
        <v/>
      </c>
      <c r="J2625" s="339"/>
      <c r="K2625" s="339"/>
      <c r="L2625" s="339"/>
      <c r="M2625" s="339"/>
      <c r="N2625" s="339"/>
      <c r="O2625" s="339"/>
      <c r="P2625" s="339"/>
      <c r="Q2625" s="339"/>
    </row>
    <row r="2626" spans="1:17" ht="13.5" customHeight="1">
      <c r="A2626" s="481"/>
      <c r="B2626" s="481"/>
      <c r="C2626" s="481"/>
      <c r="D2626" s="481"/>
      <c r="E2626" s="481"/>
      <c r="F2626" s="339"/>
      <c r="G2626" s="340" t="str">
        <f>IF(ISNUMBER(E2626),E2626/'Bulk DivVar Analysis'!$I$7,"")</f>
        <v/>
      </c>
      <c r="H2626" s="338" t="str">
        <f>IF(ISNUMBER(E2626), IF(G2626&gt;'Bulk DivVar Analysis'!$J$9,"Pass","Fail"),"")</f>
        <v/>
      </c>
      <c r="I2626" s="338" t="str">
        <f t="shared" si="42"/>
        <v/>
      </c>
      <c r="J2626" s="339"/>
      <c r="K2626" s="339"/>
      <c r="L2626" s="339"/>
      <c r="M2626" s="339"/>
      <c r="N2626" s="339"/>
      <c r="O2626" s="339"/>
      <c r="P2626" s="339"/>
      <c r="Q2626" s="339"/>
    </row>
    <row r="2627" spans="1:17" ht="13.5" customHeight="1">
      <c r="A2627" s="481"/>
      <c r="B2627" s="481"/>
      <c r="C2627" s="481"/>
      <c r="D2627" s="481"/>
      <c r="E2627" s="481"/>
      <c r="F2627" s="339"/>
      <c r="G2627" s="340" t="str">
        <f>IF(ISNUMBER(E2627),E2627/'Bulk DivVar Analysis'!$I$7,"")</f>
        <v/>
      </c>
      <c r="H2627" s="338" t="str">
        <f>IF(ISNUMBER(E2627), IF(G2627&gt;'Bulk DivVar Analysis'!$J$9,"Pass","Fail"),"")</f>
        <v/>
      </c>
      <c r="I2627" s="338" t="str">
        <f t="shared" ref="I2627:I2690" si="43">_xlfn.TEXTJOIN("_",TRUE,B2627,C2627)</f>
        <v/>
      </c>
      <c r="J2627" s="339"/>
      <c r="K2627" s="339"/>
      <c r="L2627" s="339"/>
      <c r="M2627" s="339"/>
      <c r="N2627" s="339"/>
      <c r="O2627" s="339"/>
      <c r="P2627" s="339"/>
      <c r="Q2627" s="339"/>
    </row>
    <row r="2628" spans="1:17" ht="13.5" customHeight="1">
      <c r="A2628" s="481"/>
      <c r="B2628" s="481"/>
      <c r="C2628" s="481"/>
      <c r="D2628" s="481"/>
      <c r="E2628" s="481"/>
      <c r="F2628" s="339"/>
      <c r="G2628" s="340" t="str">
        <f>IF(ISNUMBER(E2628),E2628/'Bulk DivVar Analysis'!$I$7,"")</f>
        <v/>
      </c>
      <c r="H2628" s="338" t="str">
        <f>IF(ISNUMBER(E2628), IF(G2628&gt;'Bulk DivVar Analysis'!$J$9,"Pass","Fail"),"")</f>
        <v/>
      </c>
      <c r="I2628" s="338" t="str">
        <f t="shared" si="43"/>
        <v/>
      </c>
      <c r="J2628" s="339"/>
      <c r="K2628" s="339"/>
      <c r="L2628" s="339"/>
      <c r="M2628" s="339"/>
      <c r="N2628" s="339"/>
      <c r="O2628" s="339"/>
      <c r="P2628" s="339"/>
      <c r="Q2628" s="339"/>
    </row>
    <row r="2629" spans="1:17" ht="13.5" customHeight="1">
      <c r="A2629" s="481"/>
      <c r="B2629" s="481"/>
      <c r="C2629" s="481"/>
      <c r="D2629" s="481"/>
      <c r="E2629" s="481"/>
      <c r="F2629" s="339"/>
      <c r="G2629" s="340" t="str">
        <f>IF(ISNUMBER(E2629),E2629/'Bulk DivVar Analysis'!$I$7,"")</f>
        <v/>
      </c>
      <c r="H2629" s="338" t="str">
        <f>IF(ISNUMBER(E2629), IF(G2629&gt;'Bulk DivVar Analysis'!$J$9,"Pass","Fail"),"")</f>
        <v/>
      </c>
      <c r="I2629" s="338" t="str">
        <f t="shared" si="43"/>
        <v/>
      </c>
      <c r="J2629" s="339"/>
      <c r="K2629" s="339"/>
      <c r="L2629" s="339"/>
      <c r="M2629" s="339"/>
      <c r="N2629" s="339"/>
      <c r="O2629" s="339"/>
      <c r="P2629" s="339"/>
      <c r="Q2629" s="339"/>
    </row>
    <row r="2630" spans="1:17" ht="13.5" customHeight="1">
      <c r="A2630" s="481"/>
      <c r="B2630" s="481"/>
      <c r="C2630" s="481"/>
      <c r="D2630" s="481"/>
      <c r="E2630" s="481"/>
      <c r="F2630" s="339"/>
      <c r="G2630" s="340" t="str">
        <f>IF(ISNUMBER(E2630),E2630/'Bulk DivVar Analysis'!$I$7,"")</f>
        <v/>
      </c>
      <c r="H2630" s="338" t="str">
        <f>IF(ISNUMBER(E2630), IF(G2630&gt;'Bulk DivVar Analysis'!$J$9,"Pass","Fail"),"")</f>
        <v/>
      </c>
      <c r="I2630" s="338" t="str">
        <f t="shared" si="43"/>
        <v/>
      </c>
      <c r="J2630" s="339"/>
      <c r="K2630" s="339"/>
      <c r="L2630" s="339"/>
      <c r="M2630" s="339"/>
      <c r="N2630" s="339"/>
      <c r="O2630" s="339"/>
      <c r="P2630" s="339"/>
      <c r="Q2630" s="339"/>
    </row>
    <row r="2631" spans="1:17" ht="13.5" customHeight="1">
      <c r="A2631" s="481"/>
      <c r="B2631" s="481"/>
      <c r="C2631" s="481"/>
      <c r="D2631" s="481"/>
      <c r="E2631" s="481"/>
      <c r="F2631" s="339"/>
      <c r="G2631" s="340" t="str">
        <f>IF(ISNUMBER(E2631),E2631/'Bulk DivVar Analysis'!$I$7,"")</f>
        <v/>
      </c>
      <c r="H2631" s="338" t="str">
        <f>IF(ISNUMBER(E2631), IF(G2631&gt;'Bulk DivVar Analysis'!$J$9,"Pass","Fail"),"")</f>
        <v/>
      </c>
      <c r="I2631" s="338" t="str">
        <f t="shared" si="43"/>
        <v/>
      </c>
      <c r="J2631" s="339"/>
      <c r="K2631" s="339"/>
      <c r="L2631" s="339"/>
      <c r="M2631" s="339"/>
      <c r="N2631" s="339"/>
      <c r="O2631" s="339"/>
      <c r="P2631" s="339"/>
      <c r="Q2631" s="339"/>
    </row>
    <row r="2632" spans="1:17" ht="13.5" customHeight="1">
      <c r="A2632" s="481"/>
      <c r="B2632" s="481"/>
      <c r="C2632" s="481"/>
      <c r="D2632" s="481"/>
      <c r="E2632" s="481"/>
      <c r="F2632" s="339"/>
      <c r="G2632" s="340" t="str">
        <f>IF(ISNUMBER(E2632),E2632/'Bulk DivVar Analysis'!$I$7,"")</f>
        <v/>
      </c>
      <c r="H2632" s="338" t="str">
        <f>IF(ISNUMBER(E2632), IF(G2632&gt;'Bulk DivVar Analysis'!$J$9,"Pass","Fail"),"")</f>
        <v/>
      </c>
      <c r="I2632" s="338" t="str">
        <f t="shared" si="43"/>
        <v/>
      </c>
      <c r="J2632" s="339"/>
      <c r="K2632" s="339"/>
      <c r="L2632" s="339"/>
      <c r="M2632" s="339"/>
      <c r="N2632" s="339"/>
      <c r="O2632" s="339"/>
      <c r="P2632" s="339"/>
      <c r="Q2632" s="339"/>
    </row>
    <row r="2633" spans="1:17" ht="13.5" customHeight="1">
      <c r="A2633" s="481"/>
      <c r="B2633" s="481"/>
      <c r="C2633" s="481"/>
      <c r="D2633" s="481"/>
      <c r="E2633" s="481"/>
      <c r="F2633" s="339"/>
      <c r="G2633" s="340" t="str">
        <f>IF(ISNUMBER(E2633),E2633/'Bulk DivVar Analysis'!$I$7,"")</f>
        <v/>
      </c>
      <c r="H2633" s="338" t="str">
        <f>IF(ISNUMBER(E2633), IF(G2633&gt;'Bulk DivVar Analysis'!$J$9,"Pass","Fail"),"")</f>
        <v/>
      </c>
      <c r="I2633" s="338" t="str">
        <f t="shared" si="43"/>
        <v/>
      </c>
      <c r="J2633" s="339"/>
      <c r="K2633" s="339"/>
      <c r="L2633" s="339"/>
      <c r="M2633" s="339"/>
      <c r="N2633" s="339"/>
      <c r="O2633" s="339"/>
      <c r="P2633" s="339"/>
      <c r="Q2633" s="339"/>
    </row>
    <row r="2634" spans="1:17" ht="13.5" customHeight="1">
      <c r="A2634" s="481"/>
      <c r="B2634" s="481"/>
      <c r="C2634" s="481"/>
      <c r="D2634" s="481"/>
      <c r="E2634" s="481"/>
      <c r="F2634" s="339"/>
      <c r="G2634" s="340" t="str">
        <f>IF(ISNUMBER(E2634),E2634/'Bulk DivVar Analysis'!$I$7,"")</f>
        <v/>
      </c>
      <c r="H2634" s="338" t="str">
        <f>IF(ISNUMBER(E2634), IF(G2634&gt;'Bulk DivVar Analysis'!$J$9,"Pass","Fail"),"")</f>
        <v/>
      </c>
      <c r="I2634" s="338" t="str">
        <f t="shared" si="43"/>
        <v/>
      </c>
      <c r="J2634" s="339"/>
      <c r="K2634" s="339"/>
      <c r="L2634" s="339"/>
      <c r="M2634" s="339"/>
      <c r="N2634" s="339"/>
      <c r="O2634" s="339"/>
      <c r="P2634" s="339"/>
      <c r="Q2634" s="339"/>
    </row>
    <row r="2635" spans="1:17" ht="13.5" customHeight="1">
      <c r="A2635" s="481"/>
      <c r="B2635" s="481"/>
      <c r="C2635" s="481"/>
      <c r="D2635" s="481"/>
      <c r="E2635" s="481"/>
      <c r="F2635" s="339"/>
      <c r="G2635" s="340" t="str">
        <f>IF(ISNUMBER(E2635),E2635/'Bulk DivVar Analysis'!$I$7,"")</f>
        <v/>
      </c>
      <c r="H2635" s="338" t="str">
        <f>IF(ISNUMBER(E2635), IF(G2635&gt;'Bulk DivVar Analysis'!$J$9,"Pass","Fail"),"")</f>
        <v/>
      </c>
      <c r="I2635" s="338" t="str">
        <f t="shared" si="43"/>
        <v/>
      </c>
      <c r="J2635" s="339"/>
      <c r="K2635" s="339"/>
      <c r="L2635" s="339"/>
      <c r="M2635" s="339"/>
      <c r="N2635" s="339"/>
      <c r="O2635" s="339"/>
      <c r="P2635" s="339"/>
      <c r="Q2635" s="339"/>
    </row>
    <row r="2636" spans="1:17" ht="13.5" customHeight="1">
      <c r="A2636" s="481"/>
      <c r="B2636" s="481"/>
      <c r="C2636" s="481"/>
      <c r="D2636" s="481"/>
      <c r="E2636" s="481"/>
      <c r="F2636" s="339"/>
      <c r="G2636" s="340" t="str">
        <f>IF(ISNUMBER(E2636),E2636/'Bulk DivVar Analysis'!$I$7,"")</f>
        <v/>
      </c>
      <c r="H2636" s="338" t="str">
        <f>IF(ISNUMBER(E2636), IF(G2636&gt;'Bulk DivVar Analysis'!$J$9,"Pass","Fail"),"")</f>
        <v/>
      </c>
      <c r="I2636" s="338" t="str">
        <f t="shared" si="43"/>
        <v/>
      </c>
      <c r="J2636" s="339"/>
      <c r="K2636" s="339"/>
      <c r="L2636" s="339"/>
      <c r="M2636" s="339"/>
      <c r="N2636" s="339"/>
      <c r="O2636" s="339"/>
      <c r="P2636" s="339"/>
      <c r="Q2636" s="339"/>
    </row>
    <row r="2637" spans="1:17" ht="13.5" customHeight="1">
      <c r="A2637" s="481"/>
      <c r="B2637" s="481"/>
      <c r="C2637" s="481"/>
      <c r="D2637" s="481"/>
      <c r="E2637" s="481"/>
      <c r="F2637" s="339"/>
      <c r="G2637" s="340" t="str">
        <f>IF(ISNUMBER(E2637),E2637/'Bulk DivVar Analysis'!$I$7,"")</f>
        <v/>
      </c>
      <c r="H2637" s="338" t="str">
        <f>IF(ISNUMBER(E2637), IF(G2637&gt;'Bulk DivVar Analysis'!$J$9,"Pass","Fail"),"")</f>
        <v/>
      </c>
      <c r="I2637" s="338" t="str">
        <f t="shared" si="43"/>
        <v/>
      </c>
      <c r="J2637" s="339"/>
      <c r="K2637" s="339"/>
      <c r="L2637" s="339"/>
      <c r="M2637" s="339"/>
      <c r="N2637" s="339"/>
      <c r="O2637" s="339"/>
      <c r="P2637" s="339"/>
      <c r="Q2637" s="339"/>
    </row>
    <row r="2638" spans="1:17" ht="13.5" customHeight="1">
      <c r="A2638" s="481"/>
      <c r="B2638" s="481"/>
      <c r="C2638" s="481"/>
      <c r="D2638" s="481"/>
      <c r="E2638" s="481"/>
      <c r="F2638" s="339"/>
      <c r="G2638" s="340" t="str">
        <f>IF(ISNUMBER(E2638),E2638/'Bulk DivVar Analysis'!$I$7,"")</f>
        <v/>
      </c>
      <c r="H2638" s="338" t="str">
        <f>IF(ISNUMBER(E2638), IF(G2638&gt;'Bulk DivVar Analysis'!$J$9,"Pass","Fail"),"")</f>
        <v/>
      </c>
      <c r="I2638" s="338" t="str">
        <f t="shared" si="43"/>
        <v/>
      </c>
      <c r="J2638" s="339"/>
      <c r="K2638" s="339"/>
      <c r="L2638" s="339"/>
      <c r="M2638" s="339"/>
      <c r="N2638" s="339"/>
      <c r="O2638" s="339"/>
      <c r="P2638" s="339"/>
      <c r="Q2638" s="339"/>
    </row>
    <row r="2639" spans="1:17" ht="13.5" customHeight="1">
      <c r="A2639" s="481"/>
      <c r="B2639" s="481"/>
      <c r="C2639" s="481"/>
      <c r="D2639" s="481"/>
      <c r="E2639" s="481"/>
      <c r="F2639" s="339"/>
      <c r="G2639" s="340" t="str">
        <f>IF(ISNUMBER(E2639),E2639/'Bulk DivVar Analysis'!$I$7,"")</f>
        <v/>
      </c>
      <c r="H2639" s="338" t="str">
        <f>IF(ISNUMBER(E2639), IF(G2639&gt;'Bulk DivVar Analysis'!$J$9,"Pass","Fail"),"")</f>
        <v/>
      </c>
      <c r="I2639" s="338" t="str">
        <f t="shared" si="43"/>
        <v/>
      </c>
      <c r="J2639" s="339"/>
      <c r="K2639" s="339"/>
      <c r="L2639" s="339"/>
      <c r="M2639" s="339"/>
      <c r="N2639" s="339"/>
      <c r="O2639" s="339"/>
      <c r="P2639" s="339"/>
      <c r="Q2639" s="339"/>
    </row>
    <row r="2640" spans="1:17" ht="13.5" customHeight="1">
      <c r="A2640" s="481"/>
      <c r="B2640" s="481"/>
      <c r="C2640" s="481"/>
      <c r="D2640" s="481"/>
      <c r="E2640" s="481"/>
      <c r="F2640" s="339"/>
      <c r="G2640" s="340" t="str">
        <f>IF(ISNUMBER(E2640),E2640/'Bulk DivVar Analysis'!$I$7,"")</f>
        <v/>
      </c>
      <c r="H2640" s="338" t="str">
        <f>IF(ISNUMBER(E2640), IF(G2640&gt;'Bulk DivVar Analysis'!$J$9,"Pass","Fail"),"")</f>
        <v/>
      </c>
      <c r="I2640" s="338" t="str">
        <f t="shared" si="43"/>
        <v/>
      </c>
      <c r="J2640" s="339"/>
      <c r="K2640" s="339"/>
      <c r="L2640" s="339"/>
      <c r="M2640" s="339"/>
      <c r="N2640" s="339"/>
      <c r="O2640" s="339"/>
      <c r="P2640" s="339"/>
      <c r="Q2640" s="339"/>
    </row>
    <row r="2641" spans="1:17" ht="13.5" customHeight="1">
      <c r="A2641" s="481"/>
      <c r="B2641" s="481"/>
      <c r="C2641" s="481"/>
      <c r="D2641" s="481"/>
      <c r="E2641" s="481"/>
      <c r="F2641" s="339"/>
      <c r="G2641" s="340" t="str">
        <f>IF(ISNUMBER(E2641),E2641/'Bulk DivVar Analysis'!$I$7,"")</f>
        <v/>
      </c>
      <c r="H2641" s="338" t="str">
        <f>IF(ISNUMBER(E2641), IF(G2641&gt;'Bulk DivVar Analysis'!$J$9,"Pass","Fail"),"")</f>
        <v/>
      </c>
      <c r="I2641" s="338" t="str">
        <f t="shared" si="43"/>
        <v/>
      </c>
      <c r="J2641" s="339"/>
      <c r="K2641" s="339"/>
      <c r="L2641" s="339"/>
      <c r="M2641" s="339"/>
      <c r="N2641" s="339"/>
      <c r="O2641" s="339"/>
      <c r="P2641" s="339"/>
      <c r="Q2641" s="339"/>
    </row>
    <row r="2642" spans="1:17" ht="13.5" customHeight="1">
      <c r="A2642" s="481"/>
      <c r="B2642" s="481"/>
      <c r="C2642" s="481"/>
      <c r="D2642" s="481"/>
      <c r="E2642" s="481"/>
      <c r="F2642" s="339"/>
      <c r="G2642" s="340" t="str">
        <f>IF(ISNUMBER(E2642),E2642/'Bulk DivVar Analysis'!$I$7,"")</f>
        <v/>
      </c>
      <c r="H2642" s="338" t="str">
        <f>IF(ISNUMBER(E2642), IF(G2642&gt;'Bulk DivVar Analysis'!$J$9,"Pass","Fail"),"")</f>
        <v/>
      </c>
      <c r="I2642" s="338" t="str">
        <f t="shared" si="43"/>
        <v/>
      </c>
      <c r="J2642" s="339"/>
      <c r="K2642" s="339"/>
      <c r="L2642" s="339"/>
      <c r="M2642" s="339"/>
      <c r="N2642" s="339"/>
      <c r="O2642" s="339"/>
      <c r="P2642" s="339"/>
      <c r="Q2642" s="339"/>
    </row>
    <row r="2643" spans="1:17" ht="13.5" customHeight="1">
      <c r="A2643" s="481"/>
      <c r="B2643" s="481"/>
      <c r="C2643" s="481"/>
      <c r="D2643" s="481"/>
      <c r="E2643" s="481"/>
      <c r="F2643" s="339"/>
      <c r="G2643" s="340" t="str">
        <f>IF(ISNUMBER(E2643),E2643/'Bulk DivVar Analysis'!$I$7,"")</f>
        <v/>
      </c>
      <c r="H2643" s="338" t="str">
        <f>IF(ISNUMBER(E2643), IF(G2643&gt;'Bulk DivVar Analysis'!$J$9,"Pass","Fail"),"")</f>
        <v/>
      </c>
      <c r="I2643" s="338" t="str">
        <f t="shared" si="43"/>
        <v/>
      </c>
      <c r="J2643" s="339"/>
      <c r="K2643" s="339"/>
      <c r="L2643" s="339"/>
      <c r="M2643" s="339"/>
      <c r="N2643" s="339"/>
      <c r="O2643" s="339"/>
      <c r="P2643" s="339"/>
      <c r="Q2643" s="339"/>
    </row>
    <row r="2644" spans="1:17" ht="13.5" customHeight="1">
      <c r="A2644" s="481"/>
      <c r="B2644" s="481"/>
      <c r="C2644" s="481"/>
      <c r="D2644" s="481"/>
      <c r="E2644" s="481"/>
      <c r="F2644" s="339"/>
      <c r="G2644" s="340" t="str">
        <f>IF(ISNUMBER(E2644),E2644/'Bulk DivVar Analysis'!$I$7,"")</f>
        <v/>
      </c>
      <c r="H2644" s="338" t="str">
        <f>IF(ISNUMBER(E2644), IF(G2644&gt;'Bulk DivVar Analysis'!$J$9,"Pass","Fail"),"")</f>
        <v/>
      </c>
      <c r="I2644" s="338" t="str">
        <f t="shared" si="43"/>
        <v/>
      </c>
      <c r="J2644" s="339"/>
      <c r="K2644" s="339"/>
      <c r="L2644" s="339"/>
      <c r="M2644" s="339"/>
      <c r="N2644" s="339"/>
      <c r="O2644" s="339"/>
      <c r="P2644" s="339"/>
      <c r="Q2644" s="339"/>
    </row>
    <row r="2645" spans="1:17" ht="13.5" customHeight="1">
      <c r="A2645" s="481"/>
      <c r="B2645" s="481"/>
      <c r="C2645" s="481"/>
      <c r="D2645" s="481"/>
      <c r="E2645" s="481"/>
      <c r="F2645" s="339"/>
      <c r="G2645" s="340" t="str">
        <f>IF(ISNUMBER(E2645),E2645/'Bulk DivVar Analysis'!$I$7,"")</f>
        <v/>
      </c>
      <c r="H2645" s="338" t="str">
        <f>IF(ISNUMBER(E2645), IF(G2645&gt;'Bulk DivVar Analysis'!$J$9,"Pass","Fail"),"")</f>
        <v/>
      </c>
      <c r="I2645" s="338" t="str">
        <f t="shared" si="43"/>
        <v/>
      </c>
      <c r="J2645" s="339"/>
      <c r="K2645" s="339"/>
      <c r="L2645" s="339"/>
      <c r="M2645" s="339"/>
      <c r="N2645" s="339"/>
      <c r="O2645" s="339"/>
      <c r="P2645" s="339"/>
      <c r="Q2645" s="339"/>
    </row>
    <row r="2646" spans="1:17" ht="13.5" customHeight="1">
      <c r="A2646" s="481"/>
      <c r="B2646" s="481"/>
      <c r="C2646" s="481"/>
      <c r="D2646" s="481"/>
      <c r="E2646" s="481"/>
      <c r="F2646" s="339"/>
      <c r="G2646" s="340" t="str">
        <f>IF(ISNUMBER(E2646),E2646/'Bulk DivVar Analysis'!$I$7,"")</f>
        <v/>
      </c>
      <c r="H2646" s="338" t="str">
        <f>IF(ISNUMBER(E2646), IF(G2646&gt;'Bulk DivVar Analysis'!$J$9,"Pass","Fail"),"")</f>
        <v/>
      </c>
      <c r="I2646" s="338" t="str">
        <f t="shared" si="43"/>
        <v/>
      </c>
      <c r="J2646" s="339"/>
      <c r="K2646" s="339"/>
      <c r="L2646" s="339"/>
      <c r="M2646" s="339"/>
      <c r="N2646" s="339"/>
      <c r="O2646" s="339"/>
      <c r="P2646" s="339"/>
      <c r="Q2646" s="339"/>
    </row>
    <row r="2647" spans="1:17" ht="13.5" customHeight="1">
      <c r="A2647" s="481"/>
      <c r="B2647" s="481"/>
      <c r="C2647" s="481"/>
      <c r="D2647" s="481"/>
      <c r="E2647" s="481"/>
      <c r="F2647" s="339"/>
      <c r="G2647" s="340" t="str">
        <f>IF(ISNUMBER(E2647),E2647/'Bulk DivVar Analysis'!$I$7,"")</f>
        <v/>
      </c>
      <c r="H2647" s="338" t="str">
        <f>IF(ISNUMBER(E2647), IF(G2647&gt;'Bulk DivVar Analysis'!$J$9,"Pass","Fail"),"")</f>
        <v/>
      </c>
      <c r="I2647" s="338" t="str">
        <f t="shared" si="43"/>
        <v/>
      </c>
      <c r="J2647" s="339"/>
      <c r="K2647" s="339"/>
      <c r="L2647" s="339"/>
      <c r="M2647" s="339"/>
      <c r="N2647" s="339"/>
      <c r="O2647" s="339"/>
      <c r="P2647" s="339"/>
      <c r="Q2647" s="339"/>
    </row>
    <row r="2648" spans="1:17" ht="13.5" customHeight="1">
      <c r="A2648" s="481"/>
      <c r="B2648" s="481"/>
      <c r="C2648" s="481"/>
      <c r="D2648" s="481"/>
      <c r="E2648" s="481"/>
      <c r="F2648" s="339"/>
      <c r="G2648" s="340" t="str">
        <f>IF(ISNUMBER(E2648),E2648/'Bulk DivVar Analysis'!$I$7,"")</f>
        <v/>
      </c>
      <c r="H2648" s="338" t="str">
        <f>IF(ISNUMBER(E2648), IF(G2648&gt;'Bulk DivVar Analysis'!$J$9,"Pass","Fail"),"")</f>
        <v/>
      </c>
      <c r="I2648" s="338" t="str">
        <f t="shared" si="43"/>
        <v/>
      </c>
      <c r="J2648" s="339"/>
      <c r="K2648" s="339"/>
      <c r="L2648" s="339"/>
      <c r="M2648" s="339"/>
      <c r="N2648" s="339"/>
      <c r="O2648" s="339"/>
      <c r="P2648" s="339"/>
      <c r="Q2648" s="339"/>
    </row>
    <row r="2649" spans="1:17" ht="13.5" customHeight="1">
      <c r="A2649" s="481"/>
      <c r="B2649" s="481"/>
      <c r="C2649" s="481"/>
      <c r="D2649" s="481"/>
      <c r="E2649" s="481"/>
      <c r="F2649" s="339"/>
      <c r="G2649" s="340" t="str">
        <f>IF(ISNUMBER(E2649),E2649/'Bulk DivVar Analysis'!$I$7,"")</f>
        <v/>
      </c>
      <c r="H2649" s="338" t="str">
        <f>IF(ISNUMBER(E2649), IF(G2649&gt;'Bulk DivVar Analysis'!$J$9,"Pass","Fail"),"")</f>
        <v/>
      </c>
      <c r="I2649" s="338" t="str">
        <f t="shared" si="43"/>
        <v/>
      </c>
      <c r="J2649" s="339"/>
      <c r="K2649" s="339"/>
      <c r="L2649" s="339"/>
      <c r="M2649" s="339"/>
      <c r="N2649" s="339"/>
      <c r="O2649" s="339"/>
      <c r="P2649" s="339"/>
      <c r="Q2649" s="339"/>
    </row>
    <row r="2650" spans="1:17" ht="13.5" customHeight="1">
      <c r="A2650" s="481"/>
      <c r="B2650" s="481"/>
      <c r="C2650" s="481"/>
      <c r="D2650" s="481"/>
      <c r="E2650" s="481"/>
      <c r="F2650" s="339"/>
      <c r="G2650" s="340" t="str">
        <f>IF(ISNUMBER(E2650),E2650/'Bulk DivVar Analysis'!$I$7,"")</f>
        <v/>
      </c>
      <c r="H2650" s="338" t="str">
        <f>IF(ISNUMBER(E2650), IF(G2650&gt;'Bulk DivVar Analysis'!$J$9,"Pass","Fail"),"")</f>
        <v/>
      </c>
      <c r="I2650" s="338" t="str">
        <f t="shared" si="43"/>
        <v/>
      </c>
      <c r="J2650" s="339"/>
      <c r="K2650" s="339"/>
      <c r="L2650" s="339"/>
      <c r="M2650" s="339"/>
      <c r="N2650" s="339"/>
      <c r="O2650" s="339"/>
      <c r="P2650" s="339"/>
      <c r="Q2650" s="339"/>
    </row>
    <row r="2651" spans="1:17" ht="13.5" customHeight="1">
      <c r="A2651" s="481"/>
      <c r="B2651" s="481"/>
      <c r="C2651" s="481"/>
      <c r="D2651" s="481"/>
      <c r="E2651" s="481"/>
      <c r="F2651" s="339"/>
      <c r="G2651" s="340" t="str">
        <f>IF(ISNUMBER(E2651),E2651/'Bulk DivVar Analysis'!$I$7,"")</f>
        <v/>
      </c>
      <c r="H2651" s="338" t="str">
        <f>IF(ISNUMBER(E2651), IF(G2651&gt;'Bulk DivVar Analysis'!$J$9,"Pass","Fail"),"")</f>
        <v/>
      </c>
      <c r="I2651" s="338" t="str">
        <f t="shared" si="43"/>
        <v/>
      </c>
      <c r="J2651" s="339"/>
      <c r="K2651" s="339"/>
      <c r="L2651" s="339"/>
      <c r="M2651" s="339"/>
      <c r="N2651" s="339"/>
      <c r="O2651" s="339"/>
      <c r="P2651" s="339"/>
      <c r="Q2651" s="339"/>
    </row>
    <row r="2652" spans="1:17" ht="13.5" customHeight="1">
      <c r="A2652" s="481"/>
      <c r="B2652" s="481"/>
      <c r="C2652" s="481"/>
      <c r="D2652" s="481"/>
      <c r="E2652" s="481"/>
      <c r="F2652" s="339"/>
      <c r="G2652" s="340" t="str">
        <f>IF(ISNUMBER(E2652),E2652/'Bulk DivVar Analysis'!$I$7,"")</f>
        <v/>
      </c>
      <c r="H2652" s="338" t="str">
        <f>IF(ISNUMBER(E2652), IF(G2652&gt;'Bulk DivVar Analysis'!$J$9,"Pass","Fail"),"")</f>
        <v/>
      </c>
      <c r="I2652" s="338" t="str">
        <f t="shared" si="43"/>
        <v/>
      </c>
      <c r="J2652" s="339"/>
      <c r="K2652" s="339"/>
      <c r="L2652" s="339"/>
      <c r="M2652" s="339"/>
      <c r="N2652" s="339"/>
      <c r="O2652" s="339"/>
      <c r="P2652" s="339"/>
      <c r="Q2652" s="339"/>
    </row>
    <row r="2653" spans="1:17" ht="13.5" customHeight="1">
      <c r="A2653" s="481"/>
      <c r="B2653" s="481"/>
      <c r="C2653" s="481"/>
      <c r="D2653" s="481"/>
      <c r="E2653" s="481"/>
      <c r="F2653" s="339"/>
      <c r="G2653" s="340" t="str">
        <f>IF(ISNUMBER(E2653),E2653/'Bulk DivVar Analysis'!$I$7,"")</f>
        <v/>
      </c>
      <c r="H2653" s="338" t="str">
        <f>IF(ISNUMBER(E2653), IF(G2653&gt;'Bulk DivVar Analysis'!$J$9,"Pass","Fail"),"")</f>
        <v/>
      </c>
      <c r="I2653" s="338" t="str">
        <f t="shared" si="43"/>
        <v/>
      </c>
      <c r="J2653" s="339"/>
      <c r="K2653" s="339"/>
      <c r="L2653" s="339"/>
      <c r="M2653" s="339"/>
      <c r="N2653" s="339"/>
      <c r="O2653" s="339"/>
      <c r="P2653" s="339"/>
      <c r="Q2653" s="339"/>
    </row>
    <row r="2654" spans="1:17" ht="13.5" customHeight="1">
      <c r="A2654" s="481"/>
      <c r="B2654" s="481"/>
      <c r="C2654" s="481"/>
      <c r="D2654" s="481"/>
      <c r="E2654" s="481"/>
      <c r="F2654" s="339"/>
      <c r="G2654" s="340" t="str">
        <f>IF(ISNUMBER(E2654),E2654/'Bulk DivVar Analysis'!$I$7,"")</f>
        <v/>
      </c>
      <c r="H2654" s="338" t="str">
        <f>IF(ISNUMBER(E2654), IF(G2654&gt;'Bulk DivVar Analysis'!$J$9,"Pass","Fail"),"")</f>
        <v/>
      </c>
      <c r="I2654" s="338" t="str">
        <f t="shared" si="43"/>
        <v/>
      </c>
      <c r="J2654" s="339"/>
      <c r="K2654" s="339"/>
      <c r="L2654" s="339"/>
      <c r="M2654" s="339"/>
      <c r="N2654" s="339"/>
      <c r="O2654" s="339"/>
      <c r="P2654" s="339"/>
      <c r="Q2654" s="339"/>
    </row>
    <row r="2655" spans="1:17" ht="13.5" customHeight="1">
      <c r="A2655" s="481"/>
      <c r="B2655" s="481"/>
      <c r="C2655" s="481"/>
      <c r="D2655" s="481"/>
      <c r="E2655" s="481"/>
      <c r="F2655" s="339"/>
      <c r="G2655" s="340" t="str">
        <f>IF(ISNUMBER(E2655),E2655/'Bulk DivVar Analysis'!$I$7,"")</f>
        <v/>
      </c>
      <c r="H2655" s="338" t="str">
        <f>IF(ISNUMBER(E2655), IF(G2655&gt;'Bulk DivVar Analysis'!$J$9,"Pass","Fail"),"")</f>
        <v/>
      </c>
      <c r="I2655" s="338" t="str">
        <f t="shared" si="43"/>
        <v/>
      </c>
      <c r="J2655" s="339"/>
      <c r="K2655" s="339"/>
      <c r="L2655" s="339"/>
      <c r="M2655" s="339"/>
      <c r="N2655" s="339"/>
      <c r="O2655" s="339"/>
      <c r="P2655" s="339"/>
      <c r="Q2655" s="339"/>
    </row>
    <row r="2656" spans="1:17" ht="13.5" customHeight="1">
      <c r="A2656" s="481"/>
      <c r="B2656" s="481"/>
      <c r="C2656" s="481"/>
      <c r="D2656" s="481"/>
      <c r="E2656" s="481"/>
      <c r="F2656" s="339"/>
      <c r="G2656" s="340" t="str">
        <f>IF(ISNUMBER(E2656),E2656/'Bulk DivVar Analysis'!$I$7,"")</f>
        <v/>
      </c>
      <c r="H2656" s="338" t="str">
        <f>IF(ISNUMBER(E2656), IF(G2656&gt;'Bulk DivVar Analysis'!$J$9,"Pass","Fail"),"")</f>
        <v/>
      </c>
      <c r="I2656" s="338" t="str">
        <f t="shared" si="43"/>
        <v/>
      </c>
      <c r="J2656" s="339"/>
      <c r="K2656" s="339"/>
      <c r="L2656" s="339"/>
      <c r="M2656" s="339"/>
      <c r="N2656" s="339"/>
      <c r="O2656" s="339"/>
      <c r="P2656" s="339"/>
      <c r="Q2656" s="339"/>
    </row>
    <row r="2657" spans="1:17" ht="13.5" customHeight="1">
      <c r="A2657" s="481"/>
      <c r="B2657" s="481"/>
      <c r="C2657" s="481"/>
      <c r="D2657" s="481"/>
      <c r="E2657" s="481"/>
      <c r="F2657" s="339"/>
      <c r="G2657" s="340" t="str">
        <f>IF(ISNUMBER(E2657),E2657/'Bulk DivVar Analysis'!$I$7,"")</f>
        <v/>
      </c>
      <c r="H2657" s="338" t="str">
        <f>IF(ISNUMBER(E2657), IF(G2657&gt;'Bulk DivVar Analysis'!$J$9,"Pass","Fail"),"")</f>
        <v/>
      </c>
      <c r="I2657" s="338" t="str">
        <f t="shared" si="43"/>
        <v/>
      </c>
      <c r="J2657" s="339"/>
      <c r="K2657" s="339"/>
      <c r="L2657" s="339"/>
      <c r="M2657" s="339"/>
      <c r="N2657" s="339"/>
      <c r="O2657" s="339"/>
      <c r="P2657" s="339"/>
      <c r="Q2657" s="339"/>
    </row>
    <row r="2658" spans="1:17" ht="13.5" customHeight="1">
      <c r="A2658" s="481"/>
      <c r="B2658" s="481"/>
      <c r="C2658" s="481"/>
      <c r="D2658" s="481"/>
      <c r="E2658" s="481"/>
      <c r="F2658" s="339"/>
      <c r="G2658" s="340" t="str">
        <f>IF(ISNUMBER(E2658),E2658/'Bulk DivVar Analysis'!$I$7,"")</f>
        <v/>
      </c>
      <c r="H2658" s="338" t="str">
        <f>IF(ISNUMBER(E2658), IF(G2658&gt;'Bulk DivVar Analysis'!$J$9,"Pass","Fail"),"")</f>
        <v/>
      </c>
      <c r="I2658" s="338" t="str">
        <f t="shared" si="43"/>
        <v/>
      </c>
      <c r="J2658" s="339"/>
      <c r="K2658" s="339"/>
      <c r="L2658" s="339"/>
      <c r="M2658" s="339"/>
      <c r="N2658" s="339"/>
      <c r="O2658" s="339"/>
      <c r="P2658" s="339"/>
      <c r="Q2658" s="339"/>
    </row>
    <row r="2659" spans="1:17" ht="13.5" customHeight="1">
      <c r="A2659" s="481"/>
      <c r="B2659" s="481"/>
      <c r="C2659" s="481"/>
      <c r="D2659" s="481"/>
      <c r="E2659" s="481"/>
      <c r="F2659" s="339"/>
      <c r="G2659" s="340" t="str">
        <f>IF(ISNUMBER(E2659),E2659/'Bulk DivVar Analysis'!$I$7,"")</f>
        <v/>
      </c>
      <c r="H2659" s="338" t="str">
        <f>IF(ISNUMBER(E2659), IF(G2659&gt;'Bulk DivVar Analysis'!$J$9,"Pass","Fail"),"")</f>
        <v/>
      </c>
      <c r="I2659" s="338" t="str">
        <f t="shared" si="43"/>
        <v/>
      </c>
      <c r="J2659" s="339"/>
      <c r="K2659" s="339"/>
      <c r="L2659" s="339"/>
      <c r="M2659" s="339"/>
      <c r="N2659" s="339"/>
      <c r="O2659" s="339"/>
      <c r="P2659" s="339"/>
      <c r="Q2659" s="339"/>
    </row>
    <row r="2660" spans="1:17" ht="13.5" customHeight="1">
      <c r="A2660" s="481"/>
      <c r="B2660" s="481"/>
      <c r="C2660" s="481"/>
      <c r="D2660" s="481"/>
      <c r="E2660" s="481"/>
      <c r="F2660" s="339"/>
      <c r="G2660" s="340" t="str">
        <f>IF(ISNUMBER(E2660),E2660/'Bulk DivVar Analysis'!$I$7,"")</f>
        <v/>
      </c>
      <c r="H2660" s="338" t="str">
        <f>IF(ISNUMBER(E2660), IF(G2660&gt;'Bulk DivVar Analysis'!$J$9,"Pass","Fail"),"")</f>
        <v/>
      </c>
      <c r="I2660" s="338" t="str">
        <f t="shared" si="43"/>
        <v/>
      </c>
      <c r="J2660" s="339"/>
      <c r="K2660" s="339"/>
      <c r="L2660" s="339"/>
      <c r="M2660" s="339"/>
      <c r="N2660" s="339"/>
      <c r="O2660" s="339"/>
      <c r="P2660" s="339"/>
      <c r="Q2660" s="339"/>
    </row>
    <row r="2661" spans="1:17" ht="13.5" customHeight="1">
      <c r="A2661" s="481"/>
      <c r="B2661" s="481"/>
      <c r="C2661" s="481"/>
      <c r="D2661" s="481"/>
      <c r="E2661" s="481"/>
      <c r="F2661" s="339"/>
      <c r="G2661" s="340" t="str">
        <f>IF(ISNUMBER(E2661),E2661/'Bulk DivVar Analysis'!$I$7,"")</f>
        <v/>
      </c>
      <c r="H2661" s="338" t="str">
        <f>IF(ISNUMBER(E2661), IF(G2661&gt;'Bulk DivVar Analysis'!$J$9,"Pass","Fail"),"")</f>
        <v/>
      </c>
      <c r="I2661" s="338" t="str">
        <f t="shared" si="43"/>
        <v/>
      </c>
      <c r="J2661" s="339"/>
      <c r="K2661" s="339"/>
      <c r="L2661" s="339"/>
      <c r="M2661" s="339"/>
      <c r="N2661" s="339"/>
      <c r="O2661" s="339"/>
      <c r="P2661" s="339"/>
      <c r="Q2661" s="339"/>
    </row>
    <row r="2662" spans="1:17" ht="13.5" customHeight="1">
      <c r="A2662" s="481"/>
      <c r="B2662" s="481"/>
      <c r="C2662" s="481"/>
      <c r="D2662" s="481"/>
      <c r="E2662" s="481"/>
      <c r="F2662" s="339"/>
      <c r="G2662" s="340" t="str">
        <f>IF(ISNUMBER(E2662),E2662/'Bulk DivVar Analysis'!$I$7,"")</f>
        <v/>
      </c>
      <c r="H2662" s="338" t="str">
        <f>IF(ISNUMBER(E2662), IF(G2662&gt;'Bulk DivVar Analysis'!$J$9,"Pass","Fail"),"")</f>
        <v/>
      </c>
      <c r="I2662" s="338" t="str">
        <f t="shared" si="43"/>
        <v/>
      </c>
      <c r="J2662" s="339"/>
      <c r="K2662" s="339"/>
      <c r="L2662" s="339"/>
      <c r="M2662" s="339"/>
      <c r="N2662" s="339"/>
      <c r="O2662" s="339"/>
      <c r="P2662" s="339"/>
      <c r="Q2662" s="339"/>
    </row>
    <row r="2663" spans="1:17" ht="13.5" customHeight="1">
      <c r="A2663" s="481"/>
      <c r="B2663" s="481"/>
      <c r="C2663" s="481"/>
      <c r="D2663" s="481"/>
      <c r="E2663" s="481"/>
      <c r="F2663" s="339"/>
      <c r="G2663" s="340" t="str">
        <f>IF(ISNUMBER(E2663),E2663/'Bulk DivVar Analysis'!$I$7,"")</f>
        <v/>
      </c>
      <c r="H2663" s="338" t="str">
        <f>IF(ISNUMBER(E2663), IF(G2663&gt;'Bulk DivVar Analysis'!$J$9,"Pass","Fail"),"")</f>
        <v/>
      </c>
      <c r="I2663" s="338" t="str">
        <f t="shared" si="43"/>
        <v/>
      </c>
      <c r="J2663" s="339"/>
      <c r="K2663" s="339"/>
      <c r="L2663" s="339"/>
      <c r="M2663" s="339"/>
      <c r="N2663" s="339"/>
      <c r="O2663" s="339"/>
      <c r="P2663" s="339"/>
      <c r="Q2663" s="339"/>
    </row>
    <row r="2664" spans="1:17" ht="13.5" customHeight="1">
      <c r="A2664" s="481"/>
      <c r="B2664" s="481"/>
      <c r="C2664" s="481"/>
      <c r="D2664" s="481"/>
      <c r="E2664" s="481"/>
      <c r="F2664" s="339"/>
      <c r="G2664" s="340" t="str">
        <f>IF(ISNUMBER(E2664),E2664/'Bulk DivVar Analysis'!$I$7,"")</f>
        <v/>
      </c>
      <c r="H2664" s="338" t="str">
        <f>IF(ISNUMBER(E2664), IF(G2664&gt;'Bulk DivVar Analysis'!$J$9,"Pass","Fail"),"")</f>
        <v/>
      </c>
      <c r="I2664" s="338" t="str">
        <f t="shared" si="43"/>
        <v/>
      </c>
      <c r="J2664" s="339"/>
      <c r="K2664" s="339"/>
      <c r="L2664" s="339"/>
      <c r="M2664" s="339"/>
      <c r="N2664" s="339"/>
      <c r="O2664" s="339"/>
      <c r="P2664" s="339"/>
      <c r="Q2664" s="339"/>
    </row>
    <row r="2665" spans="1:17" ht="13.5" customHeight="1">
      <c r="A2665" s="481"/>
      <c r="B2665" s="481"/>
      <c r="C2665" s="481"/>
      <c r="D2665" s="481"/>
      <c r="E2665" s="481"/>
      <c r="F2665" s="339"/>
      <c r="G2665" s="340" t="str">
        <f>IF(ISNUMBER(E2665),E2665/'Bulk DivVar Analysis'!$I$7,"")</f>
        <v/>
      </c>
      <c r="H2665" s="338" t="str">
        <f>IF(ISNUMBER(E2665), IF(G2665&gt;'Bulk DivVar Analysis'!$J$9,"Pass","Fail"),"")</f>
        <v/>
      </c>
      <c r="I2665" s="338" t="str">
        <f t="shared" si="43"/>
        <v/>
      </c>
      <c r="J2665" s="339"/>
      <c r="K2665" s="339"/>
      <c r="L2665" s="339"/>
      <c r="M2665" s="339"/>
      <c r="N2665" s="339"/>
      <c r="O2665" s="339"/>
      <c r="P2665" s="339"/>
      <c r="Q2665" s="339"/>
    </row>
    <row r="2666" spans="1:17" ht="13.5" customHeight="1">
      <c r="A2666" s="481"/>
      <c r="B2666" s="481"/>
      <c r="C2666" s="481"/>
      <c r="D2666" s="481"/>
      <c r="E2666" s="481"/>
      <c r="F2666" s="339"/>
      <c r="G2666" s="340" t="str">
        <f>IF(ISNUMBER(E2666),E2666/'Bulk DivVar Analysis'!$I$7,"")</f>
        <v/>
      </c>
      <c r="H2666" s="338" t="str">
        <f>IF(ISNUMBER(E2666), IF(G2666&gt;'Bulk DivVar Analysis'!$J$9,"Pass","Fail"),"")</f>
        <v/>
      </c>
      <c r="I2666" s="338" t="str">
        <f t="shared" si="43"/>
        <v/>
      </c>
      <c r="J2666" s="339"/>
      <c r="K2666" s="339"/>
      <c r="L2666" s="339"/>
      <c r="M2666" s="339"/>
      <c r="N2666" s="339"/>
      <c r="O2666" s="339"/>
      <c r="P2666" s="339"/>
      <c r="Q2666" s="339"/>
    </row>
    <row r="2667" spans="1:17" ht="13.5" customHeight="1">
      <c r="A2667" s="481"/>
      <c r="B2667" s="481"/>
      <c r="C2667" s="481"/>
      <c r="D2667" s="481"/>
      <c r="E2667" s="481"/>
      <c r="F2667" s="339"/>
      <c r="G2667" s="340" t="str">
        <f>IF(ISNUMBER(E2667),E2667/'Bulk DivVar Analysis'!$I$7,"")</f>
        <v/>
      </c>
      <c r="H2667" s="338" t="str">
        <f>IF(ISNUMBER(E2667), IF(G2667&gt;'Bulk DivVar Analysis'!$J$9,"Pass","Fail"),"")</f>
        <v/>
      </c>
      <c r="I2667" s="338" t="str">
        <f t="shared" si="43"/>
        <v/>
      </c>
      <c r="J2667" s="339"/>
      <c r="K2667" s="339"/>
      <c r="L2667" s="339"/>
      <c r="M2667" s="339"/>
      <c r="N2667" s="339"/>
      <c r="O2667" s="339"/>
      <c r="P2667" s="339"/>
      <c r="Q2667" s="339"/>
    </row>
    <row r="2668" spans="1:17" ht="13.5" customHeight="1">
      <c r="A2668" s="481"/>
      <c r="B2668" s="481"/>
      <c r="C2668" s="481"/>
      <c r="D2668" s="481"/>
      <c r="E2668" s="481"/>
      <c r="F2668" s="339"/>
      <c r="G2668" s="340" t="str">
        <f>IF(ISNUMBER(E2668),E2668/'Bulk DivVar Analysis'!$I$7,"")</f>
        <v/>
      </c>
      <c r="H2668" s="338" t="str">
        <f>IF(ISNUMBER(E2668), IF(G2668&gt;'Bulk DivVar Analysis'!$J$9,"Pass","Fail"),"")</f>
        <v/>
      </c>
      <c r="I2668" s="338" t="str">
        <f t="shared" si="43"/>
        <v/>
      </c>
      <c r="J2668" s="339"/>
      <c r="K2668" s="339"/>
      <c r="L2668" s="339"/>
      <c r="M2668" s="339"/>
      <c r="N2668" s="339"/>
      <c r="O2668" s="339"/>
      <c r="P2668" s="339"/>
      <c r="Q2668" s="339"/>
    </row>
    <row r="2669" spans="1:17" ht="13.5" customHeight="1">
      <c r="A2669" s="481"/>
      <c r="B2669" s="481"/>
      <c r="C2669" s="481"/>
      <c r="D2669" s="481"/>
      <c r="E2669" s="481"/>
      <c r="F2669" s="339"/>
      <c r="G2669" s="340" t="str">
        <f>IF(ISNUMBER(E2669),E2669/'Bulk DivVar Analysis'!$I$7,"")</f>
        <v/>
      </c>
      <c r="H2669" s="338" t="str">
        <f>IF(ISNUMBER(E2669), IF(G2669&gt;'Bulk DivVar Analysis'!$J$9,"Pass","Fail"),"")</f>
        <v/>
      </c>
      <c r="I2669" s="338" t="str">
        <f t="shared" si="43"/>
        <v/>
      </c>
      <c r="J2669" s="339"/>
      <c r="K2669" s="339"/>
      <c r="L2669" s="339"/>
      <c r="M2669" s="339"/>
      <c r="N2669" s="339"/>
      <c r="O2669" s="339"/>
      <c r="P2669" s="339"/>
      <c r="Q2669" s="339"/>
    </row>
    <row r="2670" spans="1:17" ht="13.5" customHeight="1">
      <c r="A2670" s="481"/>
      <c r="B2670" s="481"/>
      <c r="C2670" s="481"/>
      <c r="D2670" s="481"/>
      <c r="E2670" s="481"/>
      <c r="F2670" s="339"/>
      <c r="G2670" s="340" t="str">
        <f>IF(ISNUMBER(E2670),E2670/'Bulk DivVar Analysis'!$I$7,"")</f>
        <v/>
      </c>
      <c r="H2670" s="338" t="str">
        <f>IF(ISNUMBER(E2670), IF(G2670&gt;'Bulk DivVar Analysis'!$J$9,"Pass","Fail"),"")</f>
        <v/>
      </c>
      <c r="I2670" s="338" t="str">
        <f t="shared" si="43"/>
        <v/>
      </c>
      <c r="J2670" s="339"/>
      <c r="K2670" s="339"/>
      <c r="L2670" s="339"/>
      <c r="M2670" s="339"/>
      <c r="N2670" s="339"/>
      <c r="O2670" s="339"/>
      <c r="P2670" s="339"/>
      <c r="Q2670" s="339"/>
    </row>
    <row r="2671" spans="1:17" ht="13.5" customHeight="1">
      <c r="A2671" s="481"/>
      <c r="B2671" s="481"/>
      <c r="C2671" s="481"/>
      <c r="D2671" s="481"/>
      <c r="E2671" s="481"/>
      <c r="F2671" s="339"/>
      <c r="G2671" s="340" t="str">
        <f>IF(ISNUMBER(E2671),E2671/'Bulk DivVar Analysis'!$I$7,"")</f>
        <v/>
      </c>
      <c r="H2671" s="338" t="str">
        <f>IF(ISNUMBER(E2671), IF(G2671&gt;'Bulk DivVar Analysis'!$J$9,"Pass","Fail"),"")</f>
        <v/>
      </c>
      <c r="I2671" s="338" t="str">
        <f t="shared" si="43"/>
        <v/>
      </c>
      <c r="J2671" s="339"/>
      <c r="K2671" s="339"/>
      <c r="L2671" s="339"/>
      <c r="M2671" s="339"/>
      <c r="N2671" s="339"/>
      <c r="O2671" s="339"/>
      <c r="P2671" s="339"/>
      <c r="Q2671" s="339"/>
    </row>
    <row r="2672" spans="1:17" ht="13.5" customHeight="1">
      <c r="A2672" s="481"/>
      <c r="B2672" s="481"/>
      <c r="C2672" s="481"/>
      <c r="D2672" s="481"/>
      <c r="E2672" s="481"/>
      <c r="F2672" s="339"/>
      <c r="G2672" s="340" t="str">
        <f>IF(ISNUMBER(E2672),E2672/'Bulk DivVar Analysis'!$I$7,"")</f>
        <v/>
      </c>
      <c r="H2672" s="338" t="str">
        <f>IF(ISNUMBER(E2672), IF(G2672&gt;'Bulk DivVar Analysis'!$J$9,"Pass","Fail"),"")</f>
        <v/>
      </c>
      <c r="I2672" s="338" t="str">
        <f t="shared" si="43"/>
        <v/>
      </c>
      <c r="J2672" s="339"/>
      <c r="K2672" s="339"/>
      <c r="L2672" s="339"/>
      <c r="M2672" s="339"/>
      <c r="N2672" s="339"/>
      <c r="O2672" s="339"/>
      <c r="P2672" s="339"/>
      <c r="Q2672" s="339"/>
    </row>
    <row r="2673" spans="1:17" ht="13.5" customHeight="1">
      <c r="A2673" s="481"/>
      <c r="B2673" s="481"/>
      <c r="C2673" s="481"/>
      <c r="D2673" s="481"/>
      <c r="E2673" s="481"/>
      <c r="F2673" s="339"/>
      <c r="G2673" s="340" t="str">
        <f>IF(ISNUMBER(E2673),E2673/'Bulk DivVar Analysis'!$I$7,"")</f>
        <v/>
      </c>
      <c r="H2673" s="338" t="str">
        <f>IF(ISNUMBER(E2673), IF(G2673&gt;'Bulk DivVar Analysis'!$J$9,"Pass","Fail"),"")</f>
        <v/>
      </c>
      <c r="I2673" s="338" t="str">
        <f t="shared" si="43"/>
        <v/>
      </c>
      <c r="J2673" s="339"/>
      <c r="K2673" s="339"/>
      <c r="L2673" s="339"/>
      <c r="M2673" s="339"/>
      <c r="N2673" s="339"/>
      <c r="O2673" s="339"/>
      <c r="P2673" s="339"/>
      <c r="Q2673" s="339"/>
    </row>
    <row r="2674" spans="1:17" ht="13.5" customHeight="1">
      <c r="A2674" s="481"/>
      <c r="B2674" s="481"/>
      <c r="C2674" s="481"/>
      <c r="D2674" s="481"/>
      <c r="E2674" s="481"/>
      <c r="F2674" s="339"/>
      <c r="G2674" s="340" t="str">
        <f>IF(ISNUMBER(E2674),E2674/'Bulk DivVar Analysis'!$I$7,"")</f>
        <v/>
      </c>
      <c r="H2674" s="338" t="str">
        <f>IF(ISNUMBER(E2674), IF(G2674&gt;'Bulk DivVar Analysis'!$J$9,"Pass","Fail"),"")</f>
        <v/>
      </c>
      <c r="I2674" s="338" t="str">
        <f t="shared" si="43"/>
        <v/>
      </c>
      <c r="J2674" s="339"/>
      <c r="K2674" s="339"/>
      <c r="L2674" s="339"/>
      <c r="M2674" s="339"/>
      <c r="N2674" s="339"/>
      <c r="O2674" s="339"/>
      <c r="P2674" s="339"/>
      <c r="Q2674" s="339"/>
    </row>
    <row r="2675" spans="1:17" ht="13.5" customHeight="1">
      <c r="A2675" s="481"/>
      <c r="B2675" s="481"/>
      <c r="C2675" s="481"/>
      <c r="D2675" s="481"/>
      <c r="E2675" s="481"/>
      <c r="F2675" s="339"/>
      <c r="G2675" s="340" t="str">
        <f>IF(ISNUMBER(E2675),E2675/'Bulk DivVar Analysis'!$I$7,"")</f>
        <v/>
      </c>
      <c r="H2675" s="338" t="str">
        <f>IF(ISNUMBER(E2675), IF(G2675&gt;'Bulk DivVar Analysis'!$J$9,"Pass","Fail"),"")</f>
        <v/>
      </c>
      <c r="I2675" s="338" t="str">
        <f t="shared" si="43"/>
        <v/>
      </c>
      <c r="J2675" s="339"/>
      <c r="K2675" s="339"/>
      <c r="L2675" s="339"/>
      <c r="M2675" s="339"/>
      <c r="N2675" s="339"/>
      <c r="O2675" s="339"/>
      <c r="P2675" s="339"/>
      <c r="Q2675" s="339"/>
    </row>
    <row r="2676" spans="1:17" ht="13.5" customHeight="1">
      <c r="A2676" s="481"/>
      <c r="B2676" s="481"/>
      <c r="C2676" s="481"/>
      <c r="D2676" s="481"/>
      <c r="E2676" s="481"/>
      <c r="F2676" s="339"/>
      <c r="G2676" s="340" t="str">
        <f>IF(ISNUMBER(E2676),E2676/'Bulk DivVar Analysis'!$I$7,"")</f>
        <v/>
      </c>
      <c r="H2676" s="338" t="str">
        <f>IF(ISNUMBER(E2676), IF(G2676&gt;'Bulk DivVar Analysis'!$J$9,"Pass","Fail"),"")</f>
        <v/>
      </c>
      <c r="I2676" s="338" t="str">
        <f t="shared" si="43"/>
        <v/>
      </c>
      <c r="J2676" s="339"/>
      <c r="K2676" s="339"/>
      <c r="L2676" s="339"/>
      <c r="M2676" s="339"/>
      <c r="N2676" s="339"/>
      <c r="O2676" s="339"/>
      <c r="P2676" s="339"/>
      <c r="Q2676" s="339"/>
    </row>
    <row r="2677" spans="1:17" ht="13.5" customHeight="1">
      <c r="A2677" s="481"/>
      <c r="B2677" s="481"/>
      <c r="C2677" s="481"/>
      <c r="D2677" s="481"/>
      <c r="E2677" s="481"/>
      <c r="F2677" s="339"/>
      <c r="G2677" s="340" t="str">
        <f>IF(ISNUMBER(E2677),E2677/'Bulk DivVar Analysis'!$I$7,"")</f>
        <v/>
      </c>
      <c r="H2677" s="338" t="str">
        <f>IF(ISNUMBER(E2677), IF(G2677&gt;'Bulk DivVar Analysis'!$J$9,"Pass","Fail"),"")</f>
        <v/>
      </c>
      <c r="I2677" s="338" t="str">
        <f t="shared" si="43"/>
        <v/>
      </c>
      <c r="J2677" s="339"/>
      <c r="K2677" s="339"/>
      <c r="L2677" s="339"/>
      <c r="M2677" s="339"/>
      <c r="N2677" s="339"/>
      <c r="O2677" s="339"/>
      <c r="P2677" s="339"/>
      <c r="Q2677" s="339"/>
    </row>
    <row r="2678" spans="1:17" ht="13.5" customHeight="1">
      <c r="A2678" s="481"/>
      <c r="B2678" s="481"/>
      <c r="C2678" s="481"/>
      <c r="D2678" s="481"/>
      <c r="E2678" s="481"/>
      <c r="F2678" s="339"/>
      <c r="G2678" s="340" t="str">
        <f>IF(ISNUMBER(E2678),E2678/'Bulk DivVar Analysis'!$I$7,"")</f>
        <v/>
      </c>
      <c r="H2678" s="338" t="str">
        <f>IF(ISNUMBER(E2678), IF(G2678&gt;'Bulk DivVar Analysis'!$J$9,"Pass","Fail"),"")</f>
        <v/>
      </c>
      <c r="I2678" s="338" t="str">
        <f t="shared" si="43"/>
        <v/>
      </c>
      <c r="J2678" s="339"/>
      <c r="K2678" s="339"/>
      <c r="L2678" s="339"/>
      <c r="M2678" s="339"/>
      <c r="N2678" s="339"/>
      <c r="O2678" s="339"/>
      <c r="P2678" s="339"/>
      <c r="Q2678" s="339"/>
    </row>
    <row r="2679" spans="1:17" ht="13.5" customHeight="1">
      <c r="A2679" s="481"/>
      <c r="B2679" s="481"/>
      <c r="C2679" s="481"/>
      <c r="D2679" s="481"/>
      <c r="E2679" s="481"/>
      <c r="F2679" s="339"/>
      <c r="G2679" s="340" t="str">
        <f>IF(ISNUMBER(E2679),E2679/'Bulk DivVar Analysis'!$I$7,"")</f>
        <v/>
      </c>
      <c r="H2679" s="338" t="str">
        <f>IF(ISNUMBER(E2679), IF(G2679&gt;'Bulk DivVar Analysis'!$J$9,"Pass","Fail"),"")</f>
        <v/>
      </c>
      <c r="I2679" s="338" t="str">
        <f t="shared" si="43"/>
        <v/>
      </c>
      <c r="J2679" s="339"/>
      <c r="K2679" s="339"/>
      <c r="L2679" s="339"/>
      <c r="M2679" s="339"/>
      <c r="N2679" s="339"/>
      <c r="O2679" s="339"/>
      <c r="P2679" s="339"/>
      <c r="Q2679" s="339"/>
    </row>
    <row r="2680" spans="1:17" ht="13.5" customHeight="1">
      <c r="A2680" s="481"/>
      <c r="B2680" s="481"/>
      <c r="C2680" s="481"/>
      <c r="D2680" s="481"/>
      <c r="E2680" s="481"/>
      <c r="F2680" s="339"/>
      <c r="G2680" s="340" t="str">
        <f>IF(ISNUMBER(E2680),E2680/'Bulk DivVar Analysis'!$I$7,"")</f>
        <v/>
      </c>
      <c r="H2680" s="338" t="str">
        <f>IF(ISNUMBER(E2680), IF(G2680&gt;'Bulk DivVar Analysis'!$J$9,"Pass","Fail"),"")</f>
        <v/>
      </c>
      <c r="I2680" s="338" t="str">
        <f t="shared" si="43"/>
        <v/>
      </c>
      <c r="J2680" s="339"/>
      <c r="K2680" s="339"/>
      <c r="L2680" s="339"/>
      <c r="M2680" s="339"/>
      <c r="N2680" s="339"/>
      <c r="O2680" s="339"/>
      <c r="P2680" s="339"/>
      <c r="Q2680" s="339"/>
    </row>
    <row r="2681" spans="1:17" ht="13.5" customHeight="1">
      <c r="A2681" s="481"/>
      <c r="B2681" s="481"/>
      <c r="C2681" s="481"/>
      <c r="D2681" s="481"/>
      <c r="E2681" s="481"/>
      <c r="F2681" s="339"/>
      <c r="G2681" s="340" t="str">
        <f>IF(ISNUMBER(E2681),E2681/'Bulk DivVar Analysis'!$I$7,"")</f>
        <v/>
      </c>
      <c r="H2681" s="338" t="str">
        <f>IF(ISNUMBER(E2681), IF(G2681&gt;'Bulk DivVar Analysis'!$J$9,"Pass","Fail"),"")</f>
        <v/>
      </c>
      <c r="I2681" s="338" t="str">
        <f t="shared" si="43"/>
        <v/>
      </c>
      <c r="J2681" s="339"/>
      <c r="K2681" s="339"/>
      <c r="L2681" s="339"/>
      <c r="M2681" s="339"/>
      <c r="N2681" s="339"/>
      <c r="O2681" s="339"/>
      <c r="P2681" s="339"/>
      <c r="Q2681" s="339"/>
    </row>
    <row r="2682" spans="1:17" ht="13.5" customHeight="1">
      <c r="A2682" s="481"/>
      <c r="B2682" s="481"/>
      <c r="C2682" s="481"/>
      <c r="D2682" s="481"/>
      <c r="E2682" s="481"/>
      <c r="F2682" s="339"/>
      <c r="G2682" s="340" t="str">
        <f>IF(ISNUMBER(E2682),E2682/'Bulk DivVar Analysis'!$I$7,"")</f>
        <v/>
      </c>
      <c r="H2682" s="338" t="str">
        <f>IF(ISNUMBER(E2682), IF(G2682&gt;'Bulk DivVar Analysis'!$J$9,"Pass","Fail"),"")</f>
        <v/>
      </c>
      <c r="I2682" s="338" t="str">
        <f t="shared" si="43"/>
        <v/>
      </c>
      <c r="J2682" s="339"/>
      <c r="K2682" s="339"/>
      <c r="L2682" s="339"/>
      <c r="M2682" s="339"/>
      <c r="N2682" s="339"/>
      <c r="O2682" s="339"/>
      <c r="P2682" s="339"/>
      <c r="Q2682" s="339"/>
    </row>
    <row r="2683" spans="1:17" ht="13.5" customHeight="1">
      <c r="A2683" s="481"/>
      <c r="B2683" s="481"/>
      <c r="C2683" s="481"/>
      <c r="D2683" s="481"/>
      <c r="E2683" s="481"/>
      <c r="F2683" s="339"/>
      <c r="G2683" s="340" t="str">
        <f>IF(ISNUMBER(E2683),E2683/'Bulk DivVar Analysis'!$I$7,"")</f>
        <v/>
      </c>
      <c r="H2683" s="338" t="str">
        <f>IF(ISNUMBER(E2683), IF(G2683&gt;'Bulk DivVar Analysis'!$J$9,"Pass","Fail"),"")</f>
        <v/>
      </c>
      <c r="I2683" s="338" t="str">
        <f t="shared" si="43"/>
        <v/>
      </c>
      <c r="J2683" s="339"/>
      <c r="K2683" s="339"/>
      <c r="L2683" s="339"/>
      <c r="M2683" s="339"/>
      <c r="N2683" s="339"/>
      <c r="O2683" s="339"/>
      <c r="P2683" s="339"/>
      <c r="Q2683" s="339"/>
    </row>
    <row r="2684" spans="1:17" ht="13.5" customHeight="1">
      <c r="A2684" s="481"/>
      <c r="B2684" s="481"/>
      <c r="C2684" s="481"/>
      <c r="D2684" s="481"/>
      <c r="E2684" s="481"/>
      <c r="F2684" s="339"/>
      <c r="G2684" s="340" t="str">
        <f>IF(ISNUMBER(E2684),E2684/'Bulk DivVar Analysis'!$I$7,"")</f>
        <v/>
      </c>
      <c r="H2684" s="338" t="str">
        <f>IF(ISNUMBER(E2684), IF(G2684&gt;'Bulk DivVar Analysis'!$J$9,"Pass","Fail"),"")</f>
        <v/>
      </c>
      <c r="I2684" s="338" t="str">
        <f t="shared" si="43"/>
        <v/>
      </c>
      <c r="J2684" s="339"/>
      <c r="K2684" s="339"/>
      <c r="L2684" s="339"/>
      <c r="M2684" s="339"/>
      <c r="N2684" s="339"/>
      <c r="O2684" s="339"/>
      <c r="P2684" s="339"/>
      <c r="Q2684" s="339"/>
    </row>
    <row r="2685" spans="1:17" ht="13.5" customHeight="1">
      <c r="A2685" s="481"/>
      <c r="B2685" s="481"/>
      <c r="C2685" s="481"/>
      <c r="D2685" s="481"/>
      <c r="E2685" s="481"/>
      <c r="F2685" s="339"/>
      <c r="G2685" s="340" t="str">
        <f>IF(ISNUMBER(E2685),E2685/'Bulk DivVar Analysis'!$I$7,"")</f>
        <v/>
      </c>
      <c r="H2685" s="338" t="str">
        <f>IF(ISNUMBER(E2685), IF(G2685&gt;'Bulk DivVar Analysis'!$J$9,"Pass","Fail"),"")</f>
        <v/>
      </c>
      <c r="I2685" s="338" t="str">
        <f t="shared" si="43"/>
        <v/>
      </c>
      <c r="J2685" s="339"/>
      <c r="K2685" s="339"/>
      <c r="L2685" s="339"/>
      <c r="M2685" s="339"/>
      <c r="N2685" s="339"/>
      <c r="O2685" s="339"/>
      <c r="P2685" s="339"/>
      <c r="Q2685" s="339"/>
    </row>
    <row r="2686" spans="1:17" ht="13.5" customHeight="1">
      <c r="A2686" s="481"/>
      <c r="B2686" s="481"/>
      <c r="C2686" s="481"/>
      <c r="D2686" s="481"/>
      <c r="E2686" s="481"/>
      <c r="F2686" s="339"/>
      <c r="G2686" s="340" t="str">
        <f>IF(ISNUMBER(E2686),E2686/'Bulk DivVar Analysis'!$I$7,"")</f>
        <v/>
      </c>
      <c r="H2686" s="338" t="str">
        <f>IF(ISNUMBER(E2686), IF(G2686&gt;'Bulk DivVar Analysis'!$J$9,"Pass","Fail"),"")</f>
        <v/>
      </c>
      <c r="I2686" s="338" t="str">
        <f t="shared" si="43"/>
        <v/>
      </c>
      <c r="J2686" s="339"/>
      <c r="K2686" s="339"/>
      <c r="L2686" s="339"/>
      <c r="M2686" s="339"/>
      <c r="N2686" s="339"/>
      <c r="O2686" s="339"/>
      <c r="P2686" s="339"/>
      <c r="Q2686" s="339"/>
    </row>
    <row r="2687" spans="1:17" ht="13.5" customHeight="1">
      <c r="A2687" s="481"/>
      <c r="B2687" s="481"/>
      <c r="C2687" s="481"/>
      <c r="D2687" s="481"/>
      <c r="E2687" s="481"/>
      <c r="F2687" s="339"/>
      <c r="G2687" s="340" t="str">
        <f>IF(ISNUMBER(E2687),E2687/'Bulk DivVar Analysis'!$I$7,"")</f>
        <v/>
      </c>
      <c r="H2687" s="338" t="str">
        <f>IF(ISNUMBER(E2687), IF(G2687&gt;'Bulk DivVar Analysis'!$J$9,"Pass","Fail"),"")</f>
        <v/>
      </c>
      <c r="I2687" s="338" t="str">
        <f t="shared" si="43"/>
        <v/>
      </c>
      <c r="J2687" s="339"/>
      <c r="K2687" s="339"/>
      <c r="L2687" s="339"/>
      <c r="M2687" s="339"/>
      <c r="N2687" s="339"/>
      <c r="O2687" s="339"/>
      <c r="P2687" s="339"/>
      <c r="Q2687" s="339"/>
    </row>
    <row r="2688" spans="1:17" ht="13.5" customHeight="1">
      <c r="A2688" s="481"/>
      <c r="B2688" s="481"/>
      <c r="C2688" s="481"/>
      <c r="D2688" s="481"/>
      <c r="E2688" s="481"/>
      <c r="F2688" s="339"/>
      <c r="G2688" s="340" t="str">
        <f>IF(ISNUMBER(E2688),E2688/'Bulk DivVar Analysis'!$I$7,"")</f>
        <v/>
      </c>
      <c r="H2688" s="338" t="str">
        <f>IF(ISNUMBER(E2688), IF(G2688&gt;'Bulk DivVar Analysis'!$J$9,"Pass","Fail"),"")</f>
        <v/>
      </c>
      <c r="I2688" s="338" t="str">
        <f t="shared" si="43"/>
        <v/>
      </c>
      <c r="J2688" s="339"/>
      <c r="K2688" s="339"/>
      <c r="L2688" s="339"/>
      <c r="M2688" s="339"/>
      <c r="N2688" s="339"/>
      <c r="O2688" s="339"/>
      <c r="P2688" s="339"/>
      <c r="Q2688" s="339"/>
    </row>
    <row r="2689" spans="1:17" ht="13.5" customHeight="1">
      <c r="A2689" s="481"/>
      <c r="B2689" s="481"/>
      <c r="C2689" s="481"/>
      <c r="D2689" s="481"/>
      <c r="E2689" s="481"/>
      <c r="F2689" s="339"/>
      <c r="G2689" s="340" t="str">
        <f>IF(ISNUMBER(E2689),E2689/'Bulk DivVar Analysis'!$I$7,"")</f>
        <v/>
      </c>
      <c r="H2689" s="338" t="str">
        <f>IF(ISNUMBER(E2689), IF(G2689&gt;'Bulk DivVar Analysis'!$J$9,"Pass","Fail"),"")</f>
        <v/>
      </c>
      <c r="I2689" s="338" t="str">
        <f t="shared" si="43"/>
        <v/>
      </c>
      <c r="J2689" s="339"/>
      <c r="K2689" s="339"/>
      <c r="L2689" s="339"/>
      <c r="M2689" s="339"/>
      <c r="N2689" s="339"/>
      <c r="O2689" s="339"/>
      <c r="P2689" s="339"/>
      <c r="Q2689" s="339"/>
    </row>
    <row r="2690" spans="1:17" ht="13.5" customHeight="1">
      <c r="A2690" s="481"/>
      <c r="B2690" s="481"/>
      <c r="C2690" s="481"/>
      <c r="D2690" s="481"/>
      <c r="E2690" s="481"/>
      <c r="F2690" s="339"/>
      <c r="G2690" s="340" t="str">
        <f>IF(ISNUMBER(E2690),E2690/'Bulk DivVar Analysis'!$I$7,"")</f>
        <v/>
      </c>
      <c r="H2690" s="338" t="str">
        <f>IF(ISNUMBER(E2690), IF(G2690&gt;'Bulk DivVar Analysis'!$J$9,"Pass","Fail"),"")</f>
        <v/>
      </c>
      <c r="I2690" s="338" t="str">
        <f t="shared" si="43"/>
        <v/>
      </c>
      <c r="J2690" s="339"/>
      <c r="K2690" s="339"/>
      <c r="L2690" s="339"/>
      <c r="M2690" s="339"/>
      <c r="N2690" s="339"/>
      <c r="O2690" s="339"/>
      <c r="P2690" s="339"/>
      <c r="Q2690" s="339"/>
    </row>
    <row r="2691" spans="1:17" ht="13.5" customHeight="1">
      <c r="A2691" s="481"/>
      <c r="B2691" s="481"/>
      <c r="C2691" s="481"/>
      <c r="D2691" s="481"/>
      <c r="E2691" s="481"/>
      <c r="F2691" s="339"/>
      <c r="G2691" s="340" t="str">
        <f>IF(ISNUMBER(E2691),E2691/'Bulk DivVar Analysis'!$I$7,"")</f>
        <v/>
      </c>
      <c r="H2691" s="338" t="str">
        <f>IF(ISNUMBER(E2691), IF(G2691&gt;'Bulk DivVar Analysis'!$J$9,"Pass","Fail"),"")</f>
        <v/>
      </c>
      <c r="I2691" s="338" t="str">
        <f t="shared" ref="I2691:I2754" si="44">_xlfn.TEXTJOIN("_",TRUE,B2691,C2691)</f>
        <v/>
      </c>
      <c r="J2691" s="339"/>
      <c r="K2691" s="339"/>
      <c r="L2691" s="339"/>
      <c r="M2691" s="339"/>
      <c r="N2691" s="339"/>
      <c r="O2691" s="339"/>
      <c r="P2691" s="339"/>
      <c r="Q2691" s="339"/>
    </row>
    <row r="2692" spans="1:17" ht="13.5" customHeight="1">
      <c r="A2692" s="481"/>
      <c r="B2692" s="481"/>
      <c r="C2692" s="481"/>
      <c r="D2692" s="481"/>
      <c r="E2692" s="481"/>
      <c r="F2692" s="339"/>
      <c r="G2692" s="340" t="str">
        <f>IF(ISNUMBER(E2692),E2692/'Bulk DivVar Analysis'!$I$7,"")</f>
        <v/>
      </c>
      <c r="H2692" s="338" t="str">
        <f>IF(ISNUMBER(E2692), IF(G2692&gt;'Bulk DivVar Analysis'!$J$9,"Pass","Fail"),"")</f>
        <v/>
      </c>
      <c r="I2692" s="338" t="str">
        <f t="shared" si="44"/>
        <v/>
      </c>
      <c r="J2692" s="339"/>
      <c r="K2692" s="339"/>
      <c r="L2692" s="339"/>
      <c r="M2692" s="339"/>
      <c r="N2692" s="339"/>
      <c r="O2692" s="339"/>
      <c r="P2692" s="339"/>
      <c r="Q2692" s="339"/>
    </row>
    <row r="2693" spans="1:17" ht="13.5" customHeight="1">
      <c r="A2693" s="481"/>
      <c r="B2693" s="481"/>
      <c r="C2693" s="481"/>
      <c r="D2693" s="481"/>
      <c r="E2693" s="481"/>
      <c r="F2693" s="339"/>
      <c r="G2693" s="340" t="str">
        <f>IF(ISNUMBER(E2693),E2693/'Bulk DivVar Analysis'!$I$7,"")</f>
        <v/>
      </c>
      <c r="H2693" s="338" t="str">
        <f>IF(ISNUMBER(E2693), IF(G2693&gt;'Bulk DivVar Analysis'!$J$9,"Pass","Fail"),"")</f>
        <v/>
      </c>
      <c r="I2693" s="338" t="str">
        <f t="shared" si="44"/>
        <v/>
      </c>
      <c r="J2693" s="339"/>
      <c r="K2693" s="339"/>
      <c r="L2693" s="339"/>
      <c r="M2693" s="339"/>
      <c r="N2693" s="339"/>
      <c r="O2693" s="339"/>
      <c r="P2693" s="339"/>
      <c r="Q2693" s="339"/>
    </row>
    <row r="2694" spans="1:17" ht="13.5" customHeight="1">
      <c r="A2694" s="481"/>
      <c r="B2694" s="481"/>
      <c r="C2694" s="481"/>
      <c r="D2694" s="481"/>
      <c r="E2694" s="481"/>
      <c r="F2694" s="339"/>
      <c r="G2694" s="340" t="str">
        <f>IF(ISNUMBER(E2694),E2694/'Bulk DivVar Analysis'!$I$7,"")</f>
        <v/>
      </c>
      <c r="H2694" s="338" t="str">
        <f>IF(ISNUMBER(E2694), IF(G2694&gt;'Bulk DivVar Analysis'!$J$9,"Pass","Fail"),"")</f>
        <v/>
      </c>
      <c r="I2694" s="338" t="str">
        <f t="shared" si="44"/>
        <v/>
      </c>
      <c r="J2694" s="339"/>
      <c r="K2694" s="339"/>
      <c r="L2694" s="339"/>
      <c r="M2694" s="339"/>
      <c r="N2694" s="339"/>
      <c r="O2694" s="339"/>
      <c r="P2694" s="339"/>
      <c r="Q2694" s="339"/>
    </row>
    <row r="2695" spans="1:17" ht="13.5" customHeight="1">
      <c r="A2695" s="481"/>
      <c r="B2695" s="481"/>
      <c r="C2695" s="481"/>
      <c r="D2695" s="481"/>
      <c r="E2695" s="481"/>
      <c r="F2695" s="339"/>
      <c r="G2695" s="340" t="str">
        <f>IF(ISNUMBER(E2695),E2695/'Bulk DivVar Analysis'!$I$7,"")</f>
        <v/>
      </c>
      <c r="H2695" s="338" t="str">
        <f>IF(ISNUMBER(E2695), IF(G2695&gt;'Bulk DivVar Analysis'!$J$9,"Pass","Fail"),"")</f>
        <v/>
      </c>
      <c r="I2695" s="338" t="str">
        <f t="shared" si="44"/>
        <v/>
      </c>
      <c r="J2695" s="339"/>
      <c r="K2695" s="339"/>
      <c r="L2695" s="339"/>
      <c r="M2695" s="339"/>
      <c r="N2695" s="339"/>
      <c r="O2695" s="339"/>
      <c r="P2695" s="339"/>
      <c r="Q2695" s="339"/>
    </row>
    <row r="2696" spans="1:17" ht="13.5" customHeight="1">
      <c r="A2696" s="481"/>
      <c r="B2696" s="481"/>
      <c r="C2696" s="481"/>
      <c r="D2696" s="481"/>
      <c r="E2696" s="481"/>
      <c r="F2696" s="339"/>
      <c r="G2696" s="340" t="str">
        <f>IF(ISNUMBER(E2696),E2696/'Bulk DivVar Analysis'!$I$7,"")</f>
        <v/>
      </c>
      <c r="H2696" s="338" t="str">
        <f>IF(ISNUMBER(E2696), IF(G2696&gt;'Bulk DivVar Analysis'!$J$9,"Pass","Fail"),"")</f>
        <v/>
      </c>
      <c r="I2696" s="338" t="str">
        <f t="shared" si="44"/>
        <v/>
      </c>
      <c r="J2696" s="339"/>
      <c r="K2696" s="339"/>
      <c r="L2696" s="339"/>
      <c r="M2696" s="339"/>
      <c r="N2696" s="339"/>
      <c r="O2696" s="339"/>
      <c r="P2696" s="339"/>
      <c r="Q2696" s="339"/>
    </row>
    <row r="2697" spans="1:17" ht="13.5" customHeight="1">
      <c r="A2697" s="481"/>
      <c r="B2697" s="481"/>
      <c r="C2697" s="481"/>
      <c r="D2697" s="481"/>
      <c r="E2697" s="481"/>
      <c r="F2697" s="339"/>
      <c r="G2697" s="340" t="str">
        <f>IF(ISNUMBER(E2697),E2697/'Bulk DivVar Analysis'!$I$7,"")</f>
        <v/>
      </c>
      <c r="H2697" s="338" t="str">
        <f>IF(ISNUMBER(E2697), IF(G2697&gt;'Bulk DivVar Analysis'!$J$9,"Pass","Fail"),"")</f>
        <v/>
      </c>
      <c r="I2697" s="338" t="str">
        <f t="shared" si="44"/>
        <v/>
      </c>
      <c r="J2697" s="339"/>
      <c r="K2697" s="339"/>
      <c r="L2697" s="339"/>
      <c r="M2697" s="339"/>
      <c r="N2697" s="339"/>
      <c r="O2697" s="339"/>
      <c r="P2697" s="339"/>
      <c r="Q2697" s="339"/>
    </row>
    <row r="2698" spans="1:17" ht="13.5" customHeight="1">
      <c r="A2698" s="481"/>
      <c r="B2698" s="481"/>
      <c r="C2698" s="481"/>
      <c r="D2698" s="481"/>
      <c r="E2698" s="481"/>
      <c r="F2698" s="339"/>
      <c r="G2698" s="340" t="str">
        <f>IF(ISNUMBER(E2698),E2698/'Bulk DivVar Analysis'!$I$7,"")</f>
        <v/>
      </c>
      <c r="H2698" s="338" t="str">
        <f>IF(ISNUMBER(E2698), IF(G2698&gt;'Bulk DivVar Analysis'!$J$9,"Pass","Fail"),"")</f>
        <v/>
      </c>
      <c r="I2698" s="338" t="str">
        <f t="shared" si="44"/>
        <v/>
      </c>
      <c r="J2698" s="339"/>
      <c r="K2698" s="339"/>
      <c r="L2698" s="339"/>
      <c r="M2698" s="339"/>
      <c r="N2698" s="339"/>
      <c r="O2698" s="339"/>
      <c r="P2698" s="339"/>
      <c r="Q2698" s="339"/>
    </row>
    <row r="2699" spans="1:17" ht="13.5" customHeight="1">
      <c r="A2699" s="481"/>
      <c r="B2699" s="481"/>
      <c r="C2699" s="481"/>
      <c r="D2699" s="481"/>
      <c r="E2699" s="481"/>
      <c r="F2699" s="339"/>
      <c r="G2699" s="340" t="str">
        <f>IF(ISNUMBER(E2699),E2699/'Bulk DivVar Analysis'!$I$7,"")</f>
        <v/>
      </c>
      <c r="H2699" s="338" t="str">
        <f>IF(ISNUMBER(E2699), IF(G2699&gt;'Bulk DivVar Analysis'!$J$9,"Pass","Fail"),"")</f>
        <v/>
      </c>
      <c r="I2699" s="338" t="str">
        <f t="shared" si="44"/>
        <v/>
      </c>
      <c r="J2699" s="339"/>
      <c r="K2699" s="339"/>
      <c r="L2699" s="339"/>
      <c r="M2699" s="339"/>
      <c r="N2699" s="339"/>
      <c r="O2699" s="339"/>
      <c r="P2699" s="339"/>
      <c r="Q2699" s="339"/>
    </row>
    <row r="2700" spans="1:17" ht="13.5" customHeight="1">
      <c r="A2700" s="481"/>
      <c r="B2700" s="481"/>
      <c r="C2700" s="481"/>
      <c r="D2700" s="481"/>
      <c r="E2700" s="481"/>
      <c r="F2700" s="339"/>
      <c r="G2700" s="340" t="str">
        <f>IF(ISNUMBER(E2700),E2700/'Bulk DivVar Analysis'!$I$7,"")</f>
        <v/>
      </c>
      <c r="H2700" s="338" t="str">
        <f>IF(ISNUMBER(E2700), IF(G2700&gt;'Bulk DivVar Analysis'!$J$9,"Pass","Fail"),"")</f>
        <v/>
      </c>
      <c r="I2700" s="338" t="str">
        <f t="shared" si="44"/>
        <v/>
      </c>
      <c r="J2700" s="339"/>
      <c r="K2700" s="339"/>
      <c r="L2700" s="339"/>
      <c r="M2700" s="339"/>
      <c r="N2700" s="339"/>
      <c r="O2700" s="339"/>
      <c r="P2700" s="339"/>
      <c r="Q2700" s="339"/>
    </row>
    <row r="2701" spans="1:17" ht="13.5" customHeight="1">
      <c r="A2701" s="481"/>
      <c r="B2701" s="481"/>
      <c r="C2701" s="481"/>
      <c r="D2701" s="481"/>
      <c r="E2701" s="481"/>
      <c r="F2701" s="339"/>
      <c r="G2701" s="340" t="str">
        <f>IF(ISNUMBER(E2701),E2701/'Bulk DivVar Analysis'!$I$7,"")</f>
        <v/>
      </c>
      <c r="H2701" s="338" t="str">
        <f>IF(ISNUMBER(E2701), IF(G2701&gt;'Bulk DivVar Analysis'!$J$9,"Pass","Fail"),"")</f>
        <v/>
      </c>
      <c r="I2701" s="338" t="str">
        <f t="shared" si="44"/>
        <v/>
      </c>
      <c r="J2701" s="339"/>
      <c r="K2701" s="339"/>
      <c r="L2701" s="339"/>
      <c r="M2701" s="339"/>
      <c r="N2701" s="339"/>
      <c r="O2701" s="339"/>
      <c r="P2701" s="339"/>
      <c r="Q2701" s="339"/>
    </row>
    <row r="2702" spans="1:17" ht="13.5" customHeight="1">
      <c r="A2702" s="481"/>
      <c r="B2702" s="481"/>
      <c r="C2702" s="481"/>
      <c r="D2702" s="481"/>
      <c r="E2702" s="481"/>
      <c r="F2702" s="339"/>
      <c r="G2702" s="340" t="str">
        <f>IF(ISNUMBER(E2702),E2702/'Bulk DivVar Analysis'!$I$7,"")</f>
        <v/>
      </c>
      <c r="H2702" s="338" t="str">
        <f>IF(ISNUMBER(E2702), IF(G2702&gt;'Bulk DivVar Analysis'!$J$9,"Pass","Fail"),"")</f>
        <v/>
      </c>
      <c r="I2702" s="338" t="str">
        <f t="shared" si="44"/>
        <v/>
      </c>
      <c r="J2702" s="339"/>
      <c r="K2702" s="339"/>
      <c r="L2702" s="339"/>
      <c r="M2702" s="339"/>
      <c r="N2702" s="339"/>
      <c r="O2702" s="339"/>
      <c r="P2702" s="339"/>
      <c r="Q2702" s="339"/>
    </row>
    <row r="2703" spans="1:17" ht="13.5" customHeight="1">
      <c r="A2703" s="481"/>
      <c r="B2703" s="481"/>
      <c r="C2703" s="481"/>
      <c r="D2703" s="481"/>
      <c r="E2703" s="481"/>
      <c r="F2703" s="339"/>
      <c r="G2703" s="340" t="str">
        <f>IF(ISNUMBER(E2703),E2703/'Bulk DivVar Analysis'!$I$7,"")</f>
        <v/>
      </c>
      <c r="H2703" s="338" t="str">
        <f>IF(ISNUMBER(E2703), IF(G2703&gt;'Bulk DivVar Analysis'!$J$9,"Pass","Fail"),"")</f>
        <v/>
      </c>
      <c r="I2703" s="338" t="str">
        <f t="shared" si="44"/>
        <v/>
      </c>
      <c r="J2703" s="339"/>
      <c r="K2703" s="339"/>
      <c r="L2703" s="339"/>
      <c r="M2703" s="339"/>
      <c r="N2703" s="339"/>
      <c r="O2703" s="339"/>
      <c r="P2703" s="339"/>
      <c r="Q2703" s="339"/>
    </row>
    <row r="2704" spans="1:17" ht="13.5" customHeight="1">
      <c r="A2704" s="481"/>
      <c r="B2704" s="481"/>
      <c r="C2704" s="481"/>
      <c r="D2704" s="481"/>
      <c r="E2704" s="481"/>
      <c r="F2704" s="339"/>
      <c r="G2704" s="340" t="str">
        <f>IF(ISNUMBER(E2704),E2704/'Bulk DivVar Analysis'!$I$7,"")</f>
        <v/>
      </c>
      <c r="H2704" s="338" t="str">
        <f>IF(ISNUMBER(E2704), IF(G2704&gt;'Bulk DivVar Analysis'!$J$9,"Pass","Fail"),"")</f>
        <v/>
      </c>
      <c r="I2704" s="338" t="str">
        <f t="shared" si="44"/>
        <v/>
      </c>
      <c r="J2704" s="339"/>
      <c r="K2704" s="339"/>
      <c r="L2704" s="339"/>
      <c r="M2704" s="339"/>
      <c r="N2704" s="339"/>
      <c r="O2704" s="339"/>
      <c r="P2704" s="339"/>
      <c r="Q2704" s="339"/>
    </row>
    <row r="2705" spans="1:17" ht="13.5" customHeight="1">
      <c r="A2705" s="481"/>
      <c r="B2705" s="481"/>
      <c r="C2705" s="481"/>
      <c r="D2705" s="481"/>
      <c r="E2705" s="481"/>
      <c r="F2705" s="339"/>
      <c r="G2705" s="340" t="str">
        <f>IF(ISNUMBER(E2705),E2705/'Bulk DivVar Analysis'!$I$7,"")</f>
        <v/>
      </c>
      <c r="H2705" s="338" t="str">
        <f>IF(ISNUMBER(E2705), IF(G2705&gt;'Bulk DivVar Analysis'!$J$9,"Pass","Fail"),"")</f>
        <v/>
      </c>
      <c r="I2705" s="338" t="str">
        <f t="shared" si="44"/>
        <v/>
      </c>
      <c r="J2705" s="339"/>
      <c r="K2705" s="339"/>
      <c r="L2705" s="339"/>
      <c r="M2705" s="339"/>
      <c r="N2705" s="339"/>
      <c r="O2705" s="339"/>
      <c r="P2705" s="339"/>
      <c r="Q2705" s="339"/>
    </row>
    <row r="2706" spans="1:17" ht="13.5" customHeight="1">
      <c r="A2706" s="481"/>
      <c r="B2706" s="481"/>
      <c r="C2706" s="481"/>
      <c r="D2706" s="481"/>
      <c r="E2706" s="481"/>
      <c r="F2706" s="339"/>
      <c r="G2706" s="340" t="str">
        <f>IF(ISNUMBER(E2706),E2706/'Bulk DivVar Analysis'!$I$7,"")</f>
        <v/>
      </c>
      <c r="H2706" s="338" t="str">
        <f>IF(ISNUMBER(E2706), IF(G2706&gt;'Bulk DivVar Analysis'!$J$9,"Pass","Fail"),"")</f>
        <v/>
      </c>
      <c r="I2706" s="338" t="str">
        <f t="shared" si="44"/>
        <v/>
      </c>
      <c r="J2706" s="339"/>
      <c r="K2706" s="339"/>
      <c r="L2706" s="339"/>
      <c r="M2706" s="339"/>
      <c r="N2706" s="339"/>
      <c r="O2706" s="339"/>
      <c r="P2706" s="339"/>
      <c r="Q2706" s="339"/>
    </row>
    <row r="2707" spans="1:17" ht="13.5" customHeight="1">
      <c r="A2707" s="481"/>
      <c r="B2707" s="481"/>
      <c r="C2707" s="481"/>
      <c r="D2707" s="481"/>
      <c r="E2707" s="481"/>
      <c r="F2707" s="339"/>
      <c r="G2707" s="340" t="str">
        <f>IF(ISNUMBER(E2707),E2707/'Bulk DivVar Analysis'!$I$7,"")</f>
        <v/>
      </c>
      <c r="H2707" s="338" t="str">
        <f>IF(ISNUMBER(E2707), IF(G2707&gt;'Bulk DivVar Analysis'!$J$9,"Pass","Fail"),"")</f>
        <v/>
      </c>
      <c r="I2707" s="338" t="str">
        <f t="shared" si="44"/>
        <v/>
      </c>
      <c r="J2707" s="339"/>
      <c r="K2707" s="339"/>
      <c r="L2707" s="339"/>
      <c r="M2707" s="339"/>
      <c r="N2707" s="339"/>
      <c r="O2707" s="339"/>
      <c r="P2707" s="339"/>
      <c r="Q2707" s="339"/>
    </row>
    <row r="2708" spans="1:17" ht="13.5" customHeight="1">
      <c r="A2708" s="481"/>
      <c r="B2708" s="481"/>
      <c r="C2708" s="481"/>
      <c r="D2708" s="481"/>
      <c r="E2708" s="481"/>
      <c r="F2708" s="339"/>
      <c r="G2708" s="340" t="str">
        <f>IF(ISNUMBER(E2708),E2708/'Bulk DivVar Analysis'!$I$7,"")</f>
        <v/>
      </c>
      <c r="H2708" s="338" t="str">
        <f>IF(ISNUMBER(E2708), IF(G2708&gt;'Bulk DivVar Analysis'!$J$9,"Pass","Fail"),"")</f>
        <v/>
      </c>
      <c r="I2708" s="338" t="str">
        <f t="shared" si="44"/>
        <v/>
      </c>
      <c r="J2708" s="339"/>
      <c r="K2708" s="339"/>
      <c r="L2708" s="339"/>
      <c r="M2708" s="339"/>
      <c r="N2708" s="339"/>
      <c r="O2708" s="339"/>
      <c r="P2708" s="339"/>
      <c r="Q2708" s="339"/>
    </row>
    <row r="2709" spans="1:17" ht="13.5" customHeight="1">
      <c r="A2709" s="481"/>
      <c r="B2709" s="481"/>
      <c r="C2709" s="481"/>
      <c r="D2709" s="481"/>
      <c r="E2709" s="481"/>
      <c r="F2709" s="339"/>
      <c r="G2709" s="340" t="str">
        <f>IF(ISNUMBER(E2709),E2709/'Bulk DivVar Analysis'!$I$7,"")</f>
        <v/>
      </c>
      <c r="H2709" s="338" t="str">
        <f>IF(ISNUMBER(E2709), IF(G2709&gt;'Bulk DivVar Analysis'!$J$9,"Pass","Fail"),"")</f>
        <v/>
      </c>
      <c r="I2709" s="338" t="str">
        <f t="shared" si="44"/>
        <v/>
      </c>
      <c r="J2709" s="339"/>
      <c r="K2709" s="339"/>
      <c r="L2709" s="339"/>
      <c r="M2709" s="339"/>
      <c r="N2709" s="339"/>
      <c r="O2709" s="339"/>
      <c r="P2709" s="339"/>
      <c r="Q2709" s="339"/>
    </row>
    <row r="2710" spans="1:17" ht="13.5" customHeight="1">
      <c r="A2710" s="481"/>
      <c r="B2710" s="481"/>
      <c r="C2710" s="481"/>
      <c r="D2710" s="481"/>
      <c r="E2710" s="481"/>
      <c r="F2710" s="339"/>
      <c r="G2710" s="340" t="str">
        <f>IF(ISNUMBER(E2710),E2710/'Bulk DivVar Analysis'!$I$7,"")</f>
        <v/>
      </c>
      <c r="H2710" s="338" t="str">
        <f>IF(ISNUMBER(E2710), IF(G2710&gt;'Bulk DivVar Analysis'!$J$9,"Pass","Fail"),"")</f>
        <v/>
      </c>
      <c r="I2710" s="338" t="str">
        <f t="shared" si="44"/>
        <v/>
      </c>
      <c r="J2710" s="339"/>
      <c r="K2710" s="339"/>
      <c r="L2710" s="339"/>
      <c r="M2710" s="339"/>
      <c r="N2710" s="339"/>
      <c r="O2710" s="339"/>
      <c r="P2710" s="339"/>
      <c r="Q2710" s="339"/>
    </row>
    <row r="2711" spans="1:17" ht="13.5" customHeight="1">
      <c r="A2711" s="481"/>
      <c r="B2711" s="481"/>
      <c r="C2711" s="481"/>
      <c r="D2711" s="481"/>
      <c r="E2711" s="481"/>
      <c r="F2711" s="339"/>
      <c r="G2711" s="340" t="str">
        <f>IF(ISNUMBER(E2711),E2711/'Bulk DivVar Analysis'!$I$7,"")</f>
        <v/>
      </c>
      <c r="H2711" s="338" t="str">
        <f>IF(ISNUMBER(E2711), IF(G2711&gt;'Bulk DivVar Analysis'!$J$9,"Pass","Fail"),"")</f>
        <v/>
      </c>
      <c r="I2711" s="338" t="str">
        <f t="shared" si="44"/>
        <v/>
      </c>
      <c r="J2711" s="339"/>
      <c r="K2711" s="339"/>
      <c r="L2711" s="339"/>
      <c r="M2711" s="339"/>
      <c r="N2711" s="339"/>
      <c r="O2711" s="339"/>
      <c r="P2711" s="339"/>
      <c r="Q2711" s="339"/>
    </row>
    <row r="2712" spans="1:17" ht="13.5" customHeight="1">
      <c r="A2712" s="481"/>
      <c r="B2712" s="481"/>
      <c r="C2712" s="481"/>
      <c r="D2712" s="481"/>
      <c r="E2712" s="481"/>
      <c r="F2712" s="339"/>
      <c r="G2712" s="340" t="str">
        <f>IF(ISNUMBER(E2712),E2712/'Bulk DivVar Analysis'!$I$7,"")</f>
        <v/>
      </c>
      <c r="H2712" s="338" t="str">
        <f>IF(ISNUMBER(E2712), IF(G2712&gt;'Bulk DivVar Analysis'!$J$9,"Pass","Fail"),"")</f>
        <v/>
      </c>
      <c r="I2712" s="338" t="str">
        <f t="shared" si="44"/>
        <v/>
      </c>
      <c r="J2712" s="339"/>
      <c r="K2712" s="339"/>
      <c r="L2712" s="339"/>
      <c r="M2712" s="339"/>
      <c r="N2712" s="339"/>
      <c r="O2712" s="339"/>
      <c r="P2712" s="339"/>
      <c r="Q2712" s="339"/>
    </row>
    <row r="2713" spans="1:17" ht="13.5" customHeight="1">
      <c r="A2713" s="481"/>
      <c r="B2713" s="481"/>
      <c r="C2713" s="481"/>
      <c r="D2713" s="481"/>
      <c r="E2713" s="481"/>
      <c r="F2713" s="339"/>
      <c r="G2713" s="340" t="str">
        <f>IF(ISNUMBER(E2713),E2713/'Bulk DivVar Analysis'!$I$7,"")</f>
        <v/>
      </c>
      <c r="H2713" s="338" t="str">
        <f>IF(ISNUMBER(E2713), IF(G2713&gt;'Bulk DivVar Analysis'!$J$9,"Pass","Fail"),"")</f>
        <v/>
      </c>
      <c r="I2713" s="338" t="str">
        <f t="shared" si="44"/>
        <v/>
      </c>
      <c r="J2713" s="339"/>
      <c r="K2713" s="339"/>
      <c r="L2713" s="339"/>
      <c r="M2713" s="339"/>
      <c r="N2713" s="339"/>
      <c r="O2713" s="339"/>
      <c r="P2713" s="339"/>
      <c r="Q2713" s="339"/>
    </row>
    <row r="2714" spans="1:17" ht="13.5" customHeight="1">
      <c r="A2714" s="481"/>
      <c r="B2714" s="481"/>
      <c r="C2714" s="481"/>
      <c r="D2714" s="481"/>
      <c r="E2714" s="481"/>
      <c r="F2714" s="339"/>
      <c r="G2714" s="340" t="str">
        <f>IF(ISNUMBER(E2714),E2714/'Bulk DivVar Analysis'!$I$7,"")</f>
        <v/>
      </c>
      <c r="H2714" s="338" t="str">
        <f>IF(ISNUMBER(E2714), IF(G2714&gt;'Bulk DivVar Analysis'!$J$9,"Pass","Fail"),"")</f>
        <v/>
      </c>
      <c r="I2714" s="338" t="str">
        <f t="shared" si="44"/>
        <v/>
      </c>
      <c r="J2714" s="339"/>
      <c r="K2714" s="339"/>
      <c r="L2714" s="339"/>
      <c r="M2714" s="339"/>
      <c r="N2714" s="339"/>
      <c r="O2714" s="339"/>
      <c r="P2714" s="339"/>
      <c r="Q2714" s="339"/>
    </row>
    <row r="2715" spans="1:17" ht="13.5" customHeight="1">
      <c r="A2715" s="481"/>
      <c r="B2715" s="481"/>
      <c r="C2715" s="481"/>
      <c r="D2715" s="481"/>
      <c r="E2715" s="481"/>
      <c r="F2715" s="339"/>
      <c r="G2715" s="340" t="str">
        <f>IF(ISNUMBER(E2715),E2715/'Bulk DivVar Analysis'!$I$7,"")</f>
        <v/>
      </c>
      <c r="H2715" s="338" t="str">
        <f>IF(ISNUMBER(E2715), IF(G2715&gt;'Bulk DivVar Analysis'!$J$9,"Pass","Fail"),"")</f>
        <v/>
      </c>
      <c r="I2715" s="338" t="str">
        <f t="shared" si="44"/>
        <v/>
      </c>
      <c r="J2715" s="339"/>
      <c r="K2715" s="339"/>
      <c r="L2715" s="339"/>
      <c r="M2715" s="339"/>
      <c r="N2715" s="339"/>
      <c r="O2715" s="339"/>
      <c r="P2715" s="339"/>
      <c r="Q2715" s="339"/>
    </row>
    <row r="2716" spans="1:17" ht="13.5" customHeight="1">
      <c r="A2716" s="481"/>
      <c r="B2716" s="481"/>
      <c r="C2716" s="481"/>
      <c r="D2716" s="481"/>
      <c r="E2716" s="481"/>
      <c r="F2716" s="339"/>
      <c r="G2716" s="340" t="str">
        <f>IF(ISNUMBER(E2716),E2716/'Bulk DivVar Analysis'!$I$7,"")</f>
        <v/>
      </c>
      <c r="H2716" s="338" t="str">
        <f>IF(ISNUMBER(E2716), IF(G2716&gt;'Bulk DivVar Analysis'!$J$9,"Pass","Fail"),"")</f>
        <v/>
      </c>
      <c r="I2716" s="338" t="str">
        <f t="shared" si="44"/>
        <v/>
      </c>
      <c r="J2716" s="339"/>
      <c r="K2716" s="339"/>
      <c r="L2716" s="339"/>
      <c r="M2716" s="339"/>
      <c r="N2716" s="339"/>
      <c r="O2716" s="339"/>
      <c r="P2716" s="339"/>
      <c r="Q2716" s="339"/>
    </row>
    <row r="2717" spans="1:17" ht="13.5" customHeight="1">
      <c r="A2717" s="481"/>
      <c r="B2717" s="481"/>
      <c r="C2717" s="481"/>
      <c r="D2717" s="481"/>
      <c r="E2717" s="481"/>
      <c r="F2717" s="339"/>
      <c r="G2717" s="340" t="str">
        <f>IF(ISNUMBER(E2717),E2717/'Bulk DivVar Analysis'!$I$7,"")</f>
        <v/>
      </c>
      <c r="H2717" s="338" t="str">
        <f>IF(ISNUMBER(E2717), IF(G2717&gt;'Bulk DivVar Analysis'!$J$9,"Pass","Fail"),"")</f>
        <v/>
      </c>
      <c r="I2717" s="338" t="str">
        <f t="shared" si="44"/>
        <v/>
      </c>
      <c r="J2717" s="339"/>
      <c r="K2717" s="339"/>
      <c r="L2717" s="339"/>
      <c r="M2717" s="339"/>
      <c r="N2717" s="339"/>
      <c r="O2717" s="339"/>
      <c r="P2717" s="339"/>
      <c r="Q2717" s="339"/>
    </row>
    <row r="2718" spans="1:17" ht="13.5" customHeight="1">
      <c r="A2718" s="481"/>
      <c r="B2718" s="481"/>
      <c r="C2718" s="481"/>
      <c r="D2718" s="481"/>
      <c r="E2718" s="481"/>
      <c r="F2718" s="339"/>
      <c r="G2718" s="340" t="str">
        <f>IF(ISNUMBER(E2718),E2718/'Bulk DivVar Analysis'!$I$7,"")</f>
        <v/>
      </c>
      <c r="H2718" s="338" t="str">
        <f>IF(ISNUMBER(E2718), IF(G2718&gt;'Bulk DivVar Analysis'!$J$9,"Pass","Fail"),"")</f>
        <v/>
      </c>
      <c r="I2718" s="338" t="str">
        <f t="shared" si="44"/>
        <v/>
      </c>
      <c r="J2718" s="339"/>
      <c r="K2718" s="339"/>
      <c r="L2718" s="339"/>
      <c r="M2718" s="339"/>
      <c r="N2718" s="339"/>
      <c r="O2718" s="339"/>
      <c r="P2718" s="339"/>
      <c r="Q2718" s="339"/>
    </row>
    <row r="2719" spans="1:17" ht="13.5" customHeight="1">
      <c r="A2719" s="481"/>
      <c r="B2719" s="481"/>
      <c r="C2719" s="481"/>
      <c r="D2719" s="481"/>
      <c r="E2719" s="481"/>
      <c r="F2719" s="339"/>
      <c r="G2719" s="340" t="str">
        <f>IF(ISNUMBER(E2719),E2719/'Bulk DivVar Analysis'!$I$7,"")</f>
        <v/>
      </c>
      <c r="H2719" s="338" t="str">
        <f>IF(ISNUMBER(E2719), IF(G2719&gt;'Bulk DivVar Analysis'!$J$9,"Pass","Fail"),"")</f>
        <v/>
      </c>
      <c r="I2719" s="338" t="str">
        <f t="shared" si="44"/>
        <v/>
      </c>
      <c r="J2719" s="339"/>
      <c r="K2719" s="339"/>
      <c r="L2719" s="339"/>
      <c r="M2719" s="339"/>
      <c r="N2719" s="339"/>
      <c r="O2719" s="339"/>
      <c r="P2719" s="339"/>
      <c r="Q2719" s="339"/>
    </row>
    <row r="2720" spans="1:17" ht="13.5" customHeight="1">
      <c r="A2720" s="481"/>
      <c r="B2720" s="481"/>
      <c r="C2720" s="481"/>
      <c r="D2720" s="481"/>
      <c r="E2720" s="481"/>
      <c r="F2720" s="339"/>
      <c r="G2720" s="340" t="str">
        <f>IF(ISNUMBER(E2720),E2720/'Bulk DivVar Analysis'!$I$7,"")</f>
        <v/>
      </c>
      <c r="H2720" s="338" t="str">
        <f>IF(ISNUMBER(E2720), IF(G2720&gt;'Bulk DivVar Analysis'!$J$9,"Pass","Fail"),"")</f>
        <v/>
      </c>
      <c r="I2720" s="338" t="str">
        <f t="shared" si="44"/>
        <v/>
      </c>
      <c r="J2720" s="339"/>
      <c r="K2720" s="339"/>
      <c r="L2720" s="339"/>
      <c r="M2720" s="339"/>
      <c r="N2720" s="339"/>
      <c r="O2720" s="339"/>
      <c r="P2720" s="339"/>
      <c r="Q2720" s="339"/>
    </row>
    <row r="2721" spans="1:17" ht="13.5" customHeight="1">
      <c r="A2721" s="481"/>
      <c r="B2721" s="481"/>
      <c r="C2721" s="481"/>
      <c r="D2721" s="481"/>
      <c r="E2721" s="481"/>
      <c r="F2721" s="339"/>
      <c r="G2721" s="340" t="str">
        <f>IF(ISNUMBER(E2721),E2721/'Bulk DivVar Analysis'!$I$7,"")</f>
        <v/>
      </c>
      <c r="H2721" s="338" t="str">
        <f>IF(ISNUMBER(E2721), IF(G2721&gt;'Bulk DivVar Analysis'!$J$9,"Pass","Fail"),"")</f>
        <v/>
      </c>
      <c r="I2721" s="338" t="str">
        <f t="shared" si="44"/>
        <v/>
      </c>
      <c r="J2721" s="339"/>
      <c r="K2721" s="339"/>
      <c r="L2721" s="339"/>
      <c r="M2721" s="339"/>
      <c r="N2721" s="339"/>
      <c r="O2721" s="339"/>
      <c r="P2721" s="339"/>
      <c r="Q2721" s="339"/>
    </row>
    <row r="2722" spans="1:17" ht="13.5" customHeight="1">
      <c r="A2722" s="481"/>
      <c r="B2722" s="481"/>
      <c r="C2722" s="481"/>
      <c r="D2722" s="481"/>
      <c r="E2722" s="481"/>
      <c r="F2722" s="339"/>
      <c r="G2722" s="340" t="str">
        <f>IF(ISNUMBER(E2722),E2722/'Bulk DivVar Analysis'!$I$7,"")</f>
        <v/>
      </c>
      <c r="H2722" s="338" t="str">
        <f>IF(ISNUMBER(E2722), IF(G2722&gt;'Bulk DivVar Analysis'!$J$9,"Pass","Fail"),"")</f>
        <v/>
      </c>
      <c r="I2722" s="338" t="str">
        <f t="shared" si="44"/>
        <v/>
      </c>
      <c r="J2722" s="339"/>
      <c r="K2722" s="339"/>
      <c r="L2722" s="339"/>
      <c r="M2722" s="339"/>
      <c r="N2722" s="339"/>
      <c r="O2722" s="339"/>
      <c r="P2722" s="339"/>
      <c r="Q2722" s="339"/>
    </row>
    <row r="2723" spans="1:17" ht="13.5" customHeight="1">
      <c r="A2723" s="481"/>
      <c r="B2723" s="481"/>
      <c r="C2723" s="481"/>
      <c r="D2723" s="481"/>
      <c r="E2723" s="481"/>
      <c r="F2723" s="339"/>
      <c r="G2723" s="340" t="str">
        <f>IF(ISNUMBER(E2723),E2723/'Bulk DivVar Analysis'!$I$7,"")</f>
        <v/>
      </c>
      <c r="H2723" s="338" t="str">
        <f>IF(ISNUMBER(E2723), IF(G2723&gt;'Bulk DivVar Analysis'!$J$9,"Pass","Fail"),"")</f>
        <v/>
      </c>
      <c r="I2723" s="338" t="str">
        <f t="shared" si="44"/>
        <v/>
      </c>
      <c r="J2723" s="339"/>
      <c r="K2723" s="339"/>
      <c r="L2723" s="339"/>
      <c r="M2723" s="339"/>
      <c r="N2723" s="339"/>
      <c r="O2723" s="339"/>
      <c r="P2723" s="339"/>
      <c r="Q2723" s="339"/>
    </row>
    <row r="2724" spans="1:17" ht="13.5" customHeight="1">
      <c r="A2724" s="481"/>
      <c r="B2724" s="481"/>
      <c r="C2724" s="481"/>
      <c r="D2724" s="481"/>
      <c r="E2724" s="481"/>
      <c r="F2724" s="339"/>
      <c r="G2724" s="340" t="str">
        <f>IF(ISNUMBER(E2724),E2724/'Bulk DivVar Analysis'!$I$7,"")</f>
        <v/>
      </c>
      <c r="H2724" s="338" t="str">
        <f>IF(ISNUMBER(E2724), IF(G2724&gt;'Bulk DivVar Analysis'!$J$9,"Pass","Fail"),"")</f>
        <v/>
      </c>
      <c r="I2724" s="338" t="str">
        <f t="shared" si="44"/>
        <v/>
      </c>
      <c r="J2724" s="339"/>
      <c r="K2724" s="339"/>
      <c r="L2724" s="339"/>
      <c r="M2724" s="339"/>
      <c r="N2724" s="339"/>
      <c r="O2724" s="339"/>
      <c r="P2724" s="339"/>
      <c r="Q2724" s="339"/>
    </row>
    <row r="2725" spans="1:17" ht="13.5" customHeight="1">
      <c r="A2725" s="481"/>
      <c r="B2725" s="481"/>
      <c r="C2725" s="481"/>
      <c r="D2725" s="481"/>
      <c r="E2725" s="481"/>
      <c r="F2725" s="339"/>
      <c r="G2725" s="340" t="str">
        <f>IF(ISNUMBER(E2725),E2725/'Bulk DivVar Analysis'!$I$7,"")</f>
        <v/>
      </c>
      <c r="H2725" s="338" t="str">
        <f>IF(ISNUMBER(E2725), IF(G2725&gt;'Bulk DivVar Analysis'!$J$9,"Pass","Fail"),"")</f>
        <v/>
      </c>
      <c r="I2725" s="338" t="str">
        <f t="shared" si="44"/>
        <v/>
      </c>
      <c r="J2725" s="339"/>
      <c r="K2725" s="339"/>
      <c r="L2725" s="339"/>
      <c r="M2725" s="339"/>
      <c r="N2725" s="339"/>
      <c r="O2725" s="339"/>
      <c r="P2725" s="339"/>
      <c r="Q2725" s="339"/>
    </row>
    <row r="2726" spans="1:17" ht="13.5" customHeight="1">
      <c r="A2726" s="481"/>
      <c r="B2726" s="481"/>
      <c r="C2726" s="481"/>
      <c r="D2726" s="481"/>
      <c r="E2726" s="481"/>
      <c r="F2726" s="339"/>
      <c r="G2726" s="340" t="str">
        <f>IF(ISNUMBER(E2726),E2726/'Bulk DivVar Analysis'!$I$7,"")</f>
        <v/>
      </c>
      <c r="H2726" s="338" t="str">
        <f>IF(ISNUMBER(E2726), IF(G2726&gt;'Bulk DivVar Analysis'!$J$9,"Pass","Fail"),"")</f>
        <v/>
      </c>
      <c r="I2726" s="338" t="str">
        <f t="shared" si="44"/>
        <v/>
      </c>
      <c r="J2726" s="339"/>
      <c r="K2726" s="339"/>
      <c r="L2726" s="339"/>
      <c r="M2726" s="339"/>
      <c r="N2726" s="339"/>
      <c r="O2726" s="339"/>
      <c r="P2726" s="339"/>
      <c r="Q2726" s="339"/>
    </row>
    <row r="2727" spans="1:17" ht="13.5" customHeight="1">
      <c r="A2727" s="481"/>
      <c r="B2727" s="481"/>
      <c r="C2727" s="481"/>
      <c r="D2727" s="481"/>
      <c r="E2727" s="481"/>
      <c r="F2727" s="339"/>
      <c r="G2727" s="340" t="str">
        <f>IF(ISNUMBER(E2727),E2727/'Bulk DivVar Analysis'!$I$7,"")</f>
        <v/>
      </c>
      <c r="H2727" s="338" t="str">
        <f>IF(ISNUMBER(E2727), IF(G2727&gt;'Bulk DivVar Analysis'!$J$9,"Pass","Fail"),"")</f>
        <v/>
      </c>
      <c r="I2727" s="338" t="str">
        <f t="shared" si="44"/>
        <v/>
      </c>
      <c r="J2727" s="339"/>
      <c r="K2727" s="339"/>
      <c r="L2727" s="339"/>
      <c r="M2727" s="339"/>
      <c r="N2727" s="339"/>
      <c r="O2727" s="339"/>
      <c r="P2727" s="339"/>
      <c r="Q2727" s="339"/>
    </row>
    <row r="2728" spans="1:17" ht="13.5" customHeight="1">
      <c r="A2728" s="481"/>
      <c r="B2728" s="481"/>
      <c r="C2728" s="481"/>
      <c r="D2728" s="481"/>
      <c r="E2728" s="481"/>
      <c r="F2728" s="339"/>
      <c r="G2728" s="340" t="str">
        <f>IF(ISNUMBER(E2728),E2728/'Bulk DivVar Analysis'!$I$7,"")</f>
        <v/>
      </c>
      <c r="H2728" s="338" t="str">
        <f>IF(ISNUMBER(E2728), IF(G2728&gt;'Bulk DivVar Analysis'!$J$9,"Pass","Fail"),"")</f>
        <v/>
      </c>
      <c r="I2728" s="338" t="str">
        <f t="shared" si="44"/>
        <v/>
      </c>
      <c r="J2728" s="339"/>
      <c r="K2728" s="339"/>
      <c r="L2728" s="339"/>
      <c r="M2728" s="339"/>
      <c r="N2728" s="339"/>
      <c r="O2728" s="339"/>
      <c r="P2728" s="339"/>
      <c r="Q2728" s="339"/>
    </row>
    <row r="2729" spans="1:17" ht="13.5" customHeight="1">
      <c r="A2729" s="481"/>
      <c r="B2729" s="481"/>
      <c r="C2729" s="481"/>
      <c r="D2729" s="481"/>
      <c r="E2729" s="481"/>
      <c r="F2729" s="339"/>
      <c r="G2729" s="340" t="str">
        <f>IF(ISNUMBER(E2729),E2729/'Bulk DivVar Analysis'!$I$7,"")</f>
        <v/>
      </c>
      <c r="H2729" s="338" t="str">
        <f>IF(ISNUMBER(E2729), IF(G2729&gt;'Bulk DivVar Analysis'!$J$9,"Pass","Fail"),"")</f>
        <v/>
      </c>
      <c r="I2729" s="338" t="str">
        <f t="shared" si="44"/>
        <v/>
      </c>
      <c r="J2729" s="339"/>
      <c r="K2729" s="339"/>
      <c r="L2729" s="339"/>
      <c r="M2729" s="339"/>
      <c r="N2729" s="339"/>
      <c r="O2729" s="339"/>
      <c r="P2729" s="339"/>
      <c r="Q2729" s="339"/>
    </row>
    <row r="2730" spans="1:17" ht="13.5" customHeight="1">
      <c r="A2730" s="481"/>
      <c r="B2730" s="481"/>
      <c r="C2730" s="481"/>
      <c r="D2730" s="481"/>
      <c r="E2730" s="481"/>
      <c r="F2730" s="339"/>
      <c r="G2730" s="340" t="str">
        <f>IF(ISNUMBER(E2730),E2730/'Bulk DivVar Analysis'!$I$7,"")</f>
        <v/>
      </c>
      <c r="H2730" s="338" t="str">
        <f>IF(ISNUMBER(E2730), IF(G2730&gt;'Bulk DivVar Analysis'!$J$9,"Pass","Fail"),"")</f>
        <v/>
      </c>
      <c r="I2730" s="338" t="str">
        <f t="shared" si="44"/>
        <v/>
      </c>
      <c r="J2730" s="339"/>
      <c r="K2730" s="339"/>
      <c r="L2730" s="339"/>
      <c r="M2730" s="339"/>
      <c r="N2730" s="339"/>
      <c r="O2730" s="339"/>
      <c r="P2730" s="339"/>
      <c r="Q2730" s="339"/>
    </row>
    <row r="2731" spans="1:17" ht="13.5" customHeight="1">
      <c r="A2731" s="481"/>
      <c r="B2731" s="481"/>
      <c r="C2731" s="481"/>
      <c r="D2731" s="481"/>
      <c r="E2731" s="481"/>
      <c r="F2731" s="339"/>
      <c r="G2731" s="340" t="str">
        <f>IF(ISNUMBER(E2731),E2731/'Bulk DivVar Analysis'!$I$7,"")</f>
        <v/>
      </c>
      <c r="H2731" s="338" t="str">
        <f>IF(ISNUMBER(E2731), IF(G2731&gt;'Bulk DivVar Analysis'!$J$9,"Pass","Fail"),"")</f>
        <v/>
      </c>
      <c r="I2731" s="338" t="str">
        <f t="shared" si="44"/>
        <v/>
      </c>
      <c r="J2731" s="339"/>
      <c r="K2731" s="339"/>
      <c r="L2731" s="339"/>
      <c r="M2731" s="339"/>
      <c r="N2731" s="339"/>
      <c r="O2731" s="339"/>
      <c r="P2731" s="339"/>
      <c r="Q2731" s="339"/>
    </row>
    <row r="2732" spans="1:17" ht="13.5" customHeight="1">
      <c r="A2732" s="481"/>
      <c r="B2732" s="481"/>
      <c r="C2732" s="481"/>
      <c r="D2732" s="481"/>
      <c r="E2732" s="481"/>
      <c r="F2732" s="339"/>
      <c r="G2732" s="340" t="str">
        <f>IF(ISNUMBER(E2732),E2732/'Bulk DivVar Analysis'!$I$7,"")</f>
        <v/>
      </c>
      <c r="H2732" s="338" t="str">
        <f>IF(ISNUMBER(E2732), IF(G2732&gt;'Bulk DivVar Analysis'!$J$9,"Pass","Fail"),"")</f>
        <v/>
      </c>
      <c r="I2732" s="338" t="str">
        <f t="shared" si="44"/>
        <v/>
      </c>
      <c r="J2732" s="339"/>
      <c r="K2732" s="339"/>
      <c r="L2732" s="339"/>
      <c r="M2732" s="339"/>
      <c r="N2732" s="339"/>
      <c r="O2732" s="339"/>
      <c r="P2732" s="339"/>
      <c r="Q2732" s="339"/>
    </row>
    <row r="2733" spans="1:17" ht="13.5" customHeight="1">
      <c r="A2733" s="481"/>
      <c r="B2733" s="481"/>
      <c r="C2733" s="481"/>
      <c r="D2733" s="481"/>
      <c r="E2733" s="481"/>
      <c r="F2733" s="339"/>
      <c r="G2733" s="340" t="str">
        <f>IF(ISNUMBER(E2733),E2733/'Bulk DivVar Analysis'!$I$7,"")</f>
        <v/>
      </c>
      <c r="H2733" s="338" t="str">
        <f>IF(ISNUMBER(E2733), IF(G2733&gt;'Bulk DivVar Analysis'!$J$9,"Pass","Fail"),"")</f>
        <v/>
      </c>
      <c r="I2733" s="338" t="str">
        <f t="shared" si="44"/>
        <v/>
      </c>
      <c r="J2733" s="339"/>
      <c r="K2733" s="339"/>
      <c r="L2733" s="339"/>
      <c r="M2733" s="339"/>
      <c r="N2733" s="339"/>
      <c r="O2733" s="339"/>
      <c r="P2733" s="339"/>
      <c r="Q2733" s="339"/>
    </row>
    <row r="2734" spans="1:17" ht="13.5" customHeight="1">
      <c r="A2734" s="481"/>
      <c r="B2734" s="481"/>
      <c r="C2734" s="481"/>
      <c r="D2734" s="481"/>
      <c r="E2734" s="481"/>
      <c r="F2734" s="339"/>
      <c r="G2734" s="340" t="str">
        <f>IF(ISNUMBER(E2734),E2734/'Bulk DivVar Analysis'!$I$7,"")</f>
        <v/>
      </c>
      <c r="H2734" s="338" t="str">
        <f>IF(ISNUMBER(E2734), IF(G2734&gt;'Bulk DivVar Analysis'!$J$9,"Pass","Fail"),"")</f>
        <v/>
      </c>
      <c r="I2734" s="338" t="str">
        <f t="shared" si="44"/>
        <v/>
      </c>
      <c r="J2734" s="339"/>
      <c r="K2734" s="339"/>
      <c r="L2734" s="339"/>
      <c r="M2734" s="339"/>
      <c r="N2734" s="339"/>
      <c r="O2734" s="339"/>
      <c r="P2734" s="339"/>
      <c r="Q2734" s="339"/>
    </row>
    <row r="2735" spans="1:17" ht="13.5" customHeight="1">
      <c r="A2735" s="481"/>
      <c r="B2735" s="481"/>
      <c r="C2735" s="481"/>
      <c r="D2735" s="481"/>
      <c r="E2735" s="481"/>
      <c r="F2735" s="339"/>
      <c r="G2735" s="340" t="str">
        <f>IF(ISNUMBER(E2735),E2735/'Bulk DivVar Analysis'!$I$7,"")</f>
        <v/>
      </c>
      <c r="H2735" s="338" t="str">
        <f>IF(ISNUMBER(E2735), IF(G2735&gt;'Bulk DivVar Analysis'!$J$9,"Pass","Fail"),"")</f>
        <v/>
      </c>
      <c r="I2735" s="338" t="str">
        <f t="shared" si="44"/>
        <v/>
      </c>
      <c r="J2735" s="339"/>
      <c r="K2735" s="339"/>
      <c r="L2735" s="339"/>
      <c r="M2735" s="339"/>
      <c r="N2735" s="339"/>
      <c r="O2735" s="339"/>
      <c r="P2735" s="339"/>
      <c r="Q2735" s="339"/>
    </row>
    <row r="2736" spans="1:17" ht="13.5" customHeight="1">
      <c r="A2736" s="481"/>
      <c r="B2736" s="481"/>
      <c r="C2736" s="481"/>
      <c r="D2736" s="481"/>
      <c r="E2736" s="481"/>
      <c r="F2736" s="339"/>
      <c r="G2736" s="340" t="str">
        <f>IF(ISNUMBER(E2736),E2736/'Bulk DivVar Analysis'!$I$7,"")</f>
        <v/>
      </c>
      <c r="H2736" s="338" t="str">
        <f>IF(ISNUMBER(E2736), IF(G2736&gt;'Bulk DivVar Analysis'!$J$9,"Pass","Fail"),"")</f>
        <v/>
      </c>
      <c r="I2736" s="338" t="str">
        <f t="shared" si="44"/>
        <v/>
      </c>
      <c r="J2736" s="339"/>
      <c r="K2736" s="339"/>
      <c r="L2736" s="339"/>
      <c r="M2736" s="339"/>
      <c r="N2736" s="339"/>
      <c r="O2736" s="339"/>
      <c r="P2736" s="339"/>
      <c r="Q2736" s="339"/>
    </row>
    <row r="2737" spans="1:17" ht="13.5" customHeight="1">
      <c r="A2737" s="481"/>
      <c r="B2737" s="481"/>
      <c r="C2737" s="481"/>
      <c r="D2737" s="481"/>
      <c r="E2737" s="481"/>
      <c r="F2737" s="339"/>
      <c r="G2737" s="340" t="str">
        <f>IF(ISNUMBER(E2737),E2737/'Bulk DivVar Analysis'!$I$7,"")</f>
        <v/>
      </c>
      <c r="H2737" s="338" t="str">
        <f>IF(ISNUMBER(E2737), IF(G2737&gt;'Bulk DivVar Analysis'!$J$9,"Pass","Fail"),"")</f>
        <v/>
      </c>
      <c r="I2737" s="338" t="str">
        <f t="shared" si="44"/>
        <v/>
      </c>
      <c r="J2737" s="339"/>
      <c r="K2737" s="339"/>
      <c r="L2737" s="339"/>
      <c r="M2737" s="339"/>
      <c r="N2737" s="339"/>
      <c r="O2737" s="339"/>
      <c r="P2737" s="339"/>
      <c r="Q2737" s="339"/>
    </row>
    <row r="2738" spans="1:17" ht="13.5" customHeight="1">
      <c r="A2738" s="481"/>
      <c r="B2738" s="481"/>
      <c r="C2738" s="481"/>
      <c r="D2738" s="481"/>
      <c r="E2738" s="481"/>
      <c r="F2738" s="339"/>
      <c r="G2738" s="340" t="str">
        <f>IF(ISNUMBER(E2738),E2738/'Bulk DivVar Analysis'!$I$7,"")</f>
        <v/>
      </c>
      <c r="H2738" s="338" t="str">
        <f>IF(ISNUMBER(E2738), IF(G2738&gt;'Bulk DivVar Analysis'!$J$9,"Pass","Fail"),"")</f>
        <v/>
      </c>
      <c r="I2738" s="338" t="str">
        <f t="shared" si="44"/>
        <v/>
      </c>
      <c r="J2738" s="339"/>
      <c r="K2738" s="339"/>
      <c r="L2738" s="339"/>
      <c r="M2738" s="339"/>
      <c r="N2738" s="339"/>
      <c r="O2738" s="339"/>
      <c r="P2738" s="339"/>
      <c r="Q2738" s="339"/>
    </row>
    <row r="2739" spans="1:17" ht="13.5" customHeight="1">
      <c r="A2739" s="481"/>
      <c r="B2739" s="481"/>
      <c r="C2739" s="481"/>
      <c r="D2739" s="481"/>
      <c r="E2739" s="481"/>
      <c r="F2739" s="339"/>
      <c r="G2739" s="340" t="str">
        <f>IF(ISNUMBER(E2739),E2739/'Bulk DivVar Analysis'!$I$7,"")</f>
        <v/>
      </c>
      <c r="H2739" s="338" t="str">
        <f>IF(ISNUMBER(E2739), IF(G2739&gt;'Bulk DivVar Analysis'!$J$9,"Pass","Fail"),"")</f>
        <v/>
      </c>
      <c r="I2739" s="338" t="str">
        <f t="shared" si="44"/>
        <v/>
      </c>
      <c r="J2739" s="339"/>
      <c r="K2739" s="339"/>
      <c r="L2739" s="339"/>
      <c r="M2739" s="339"/>
      <c r="N2739" s="339"/>
      <c r="O2739" s="339"/>
      <c r="P2739" s="339"/>
      <c r="Q2739" s="339"/>
    </row>
    <row r="2740" spans="1:17" ht="13.5" customHeight="1">
      <c r="A2740" s="481"/>
      <c r="B2740" s="481"/>
      <c r="C2740" s="481"/>
      <c r="D2740" s="481"/>
      <c r="E2740" s="481"/>
      <c r="F2740" s="339"/>
      <c r="G2740" s="340" t="str">
        <f>IF(ISNUMBER(E2740),E2740/'Bulk DivVar Analysis'!$I$7,"")</f>
        <v/>
      </c>
      <c r="H2740" s="338" t="str">
        <f>IF(ISNUMBER(E2740), IF(G2740&gt;'Bulk DivVar Analysis'!$J$9,"Pass","Fail"),"")</f>
        <v/>
      </c>
      <c r="I2740" s="338" t="str">
        <f t="shared" si="44"/>
        <v/>
      </c>
      <c r="J2740" s="339"/>
      <c r="K2740" s="339"/>
      <c r="L2740" s="339"/>
      <c r="M2740" s="339"/>
      <c r="N2740" s="339"/>
      <c r="O2740" s="339"/>
      <c r="P2740" s="339"/>
      <c r="Q2740" s="339"/>
    </row>
    <row r="2741" spans="1:17" ht="13.5" customHeight="1">
      <c r="A2741" s="481"/>
      <c r="B2741" s="481"/>
      <c r="C2741" s="481"/>
      <c r="D2741" s="481"/>
      <c r="E2741" s="481"/>
      <c r="F2741" s="339"/>
      <c r="G2741" s="340" t="str">
        <f>IF(ISNUMBER(E2741),E2741/'Bulk DivVar Analysis'!$I$7,"")</f>
        <v/>
      </c>
      <c r="H2741" s="338" t="str">
        <f>IF(ISNUMBER(E2741), IF(G2741&gt;'Bulk DivVar Analysis'!$J$9,"Pass","Fail"),"")</f>
        <v/>
      </c>
      <c r="I2741" s="338" t="str">
        <f t="shared" si="44"/>
        <v/>
      </c>
      <c r="J2741" s="339"/>
      <c r="K2741" s="339"/>
      <c r="L2741" s="339"/>
      <c r="M2741" s="339"/>
      <c r="N2741" s="339"/>
      <c r="O2741" s="339"/>
      <c r="P2741" s="339"/>
      <c r="Q2741" s="339"/>
    </row>
    <row r="2742" spans="1:17" ht="13.5" customHeight="1">
      <c r="A2742" s="481"/>
      <c r="B2742" s="481"/>
      <c r="C2742" s="481"/>
      <c r="D2742" s="481"/>
      <c r="E2742" s="481"/>
      <c r="F2742" s="339"/>
      <c r="G2742" s="340" t="str">
        <f>IF(ISNUMBER(E2742),E2742/'Bulk DivVar Analysis'!$I$7,"")</f>
        <v/>
      </c>
      <c r="H2742" s="338" t="str">
        <f>IF(ISNUMBER(E2742), IF(G2742&gt;'Bulk DivVar Analysis'!$J$9,"Pass","Fail"),"")</f>
        <v/>
      </c>
      <c r="I2742" s="338" t="str">
        <f t="shared" si="44"/>
        <v/>
      </c>
      <c r="J2742" s="339"/>
      <c r="K2742" s="339"/>
      <c r="L2742" s="339"/>
      <c r="M2742" s="339"/>
      <c r="N2742" s="339"/>
      <c r="O2742" s="339"/>
      <c r="P2742" s="339"/>
      <c r="Q2742" s="339"/>
    </row>
    <row r="2743" spans="1:17" ht="13.5" customHeight="1">
      <c r="A2743" s="481"/>
      <c r="B2743" s="481"/>
      <c r="C2743" s="481"/>
      <c r="D2743" s="481"/>
      <c r="E2743" s="481"/>
      <c r="F2743" s="339"/>
      <c r="G2743" s="340" t="str">
        <f>IF(ISNUMBER(E2743),E2743/'Bulk DivVar Analysis'!$I$7,"")</f>
        <v/>
      </c>
      <c r="H2743" s="338" t="str">
        <f>IF(ISNUMBER(E2743), IF(G2743&gt;'Bulk DivVar Analysis'!$J$9,"Pass","Fail"),"")</f>
        <v/>
      </c>
      <c r="I2743" s="338" t="str">
        <f t="shared" si="44"/>
        <v/>
      </c>
      <c r="J2743" s="339"/>
      <c r="K2743" s="339"/>
      <c r="L2743" s="339"/>
      <c r="M2743" s="339"/>
      <c r="N2743" s="339"/>
      <c r="O2743" s="339"/>
      <c r="P2743" s="339"/>
      <c r="Q2743" s="339"/>
    </row>
    <row r="2744" spans="1:17" ht="13.5" customHeight="1">
      <c r="A2744" s="481"/>
      <c r="B2744" s="481"/>
      <c r="C2744" s="481"/>
      <c r="D2744" s="481"/>
      <c r="E2744" s="481"/>
      <c r="F2744" s="339"/>
      <c r="G2744" s="340" t="str">
        <f>IF(ISNUMBER(E2744),E2744/'Bulk DivVar Analysis'!$I$7,"")</f>
        <v/>
      </c>
      <c r="H2744" s="338" t="str">
        <f>IF(ISNUMBER(E2744), IF(G2744&gt;'Bulk DivVar Analysis'!$J$9,"Pass","Fail"),"")</f>
        <v/>
      </c>
      <c r="I2744" s="338" t="str">
        <f t="shared" si="44"/>
        <v/>
      </c>
      <c r="J2744" s="339"/>
      <c r="K2744" s="339"/>
      <c r="L2744" s="339"/>
      <c r="M2744" s="339"/>
      <c r="N2744" s="339"/>
      <c r="O2744" s="339"/>
      <c r="P2744" s="339"/>
      <c r="Q2744" s="339"/>
    </row>
    <row r="2745" spans="1:17" ht="13.5" customHeight="1">
      <c r="A2745" s="481"/>
      <c r="B2745" s="481"/>
      <c r="C2745" s="481"/>
      <c r="D2745" s="481"/>
      <c r="E2745" s="481"/>
      <c r="F2745" s="339"/>
      <c r="G2745" s="340" t="str">
        <f>IF(ISNUMBER(E2745),E2745/'Bulk DivVar Analysis'!$I$7,"")</f>
        <v/>
      </c>
      <c r="H2745" s="338" t="str">
        <f>IF(ISNUMBER(E2745), IF(G2745&gt;'Bulk DivVar Analysis'!$J$9,"Pass","Fail"),"")</f>
        <v/>
      </c>
      <c r="I2745" s="338" t="str">
        <f t="shared" si="44"/>
        <v/>
      </c>
      <c r="J2745" s="339"/>
      <c r="K2745" s="339"/>
      <c r="L2745" s="339"/>
      <c r="M2745" s="339"/>
      <c r="N2745" s="339"/>
      <c r="O2745" s="339"/>
      <c r="P2745" s="339"/>
      <c r="Q2745" s="339"/>
    </row>
    <row r="2746" spans="1:17" ht="13.5" customHeight="1">
      <c r="A2746" s="481"/>
      <c r="B2746" s="481"/>
      <c r="C2746" s="481"/>
      <c r="D2746" s="481"/>
      <c r="E2746" s="481"/>
      <c r="F2746" s="339"/>
      <c r="G2746" s="340" t="str">
        <f>IF(ISNUMBER(E2746),E2746/'Bulk DivVar Analysis'!$I$7,"")</f>
        <v/>
      </c>
      <c r="H2746" s="338" t="str">
        <f>IF(ISNUMBER(E2746), IF(G2746&gt;'Bulk DivVar Analysis'!$J$9,"Pass","Fail"),"")</f>
        <v/>
      </c>
      <c r="I2746" s="338" t="str">
        <f t="shared" si="44"/>
        <v/>
      </c>
      <c r="J2746" s="339"/>
      <c r="K2746" s="339"/>
      <c r="L2746" s="339"/>
      <c r="M2746" s="339"/>
      <c r="N2746" s="339"/>
      <c r="O2746" s="339"/>
      <c r="P2746" s="339"/>
      <c r="Q2746" s="339"/>
    </row>
    <row r="2747" spans="1:17" ht="13.5" customHeight="1">
      <c r="A2747" s="481"/>
      <c r="B2747" s="481"/>
      <c r="C2747" s="481"/>
      <c r="D2747" s="481"/>
      <c r="E2747" s="481"/>
      <c r="F2747" s="339"/>
      <c r="G2747" s="340" t="str">
        <f>IF(ISNUMBER(E2747),E2747/'Bulk DivVar Analysis'!$I$7,"")</f>
        <v/>
      </c>
      <c r="H2747" s="338" t="str">
        <f>IF(ISNUMBER(E2747), IF(G2747&gt;'Bulk DivVar Analysis'!$J$9,"Pass","Fail"),"")</f>
        <v/>
      </c>
      <c r="I2747" s="338" t="str">
        <f t="shared" si="44"/>
        <v/>
      </c>
      <c r="J2747" s="339"/>
      <c r="K2747" s="339"/>
      <c r="L2747" s="339"/>
      <c r="M2747" s="339"/>
      <c r="N2747" s="339"/>
      <c r="O2747" s="339"/>
      <c r="P2747" s="339"/>
      <c r="Q2747" s="339"/>
    </row>
    <row r="2748" spans="1:17" ht="13.5" customHeight="1">
      <c r="A2748" s="481"/>
      <c r="B2748" s="481"/>
      <c r="C2748" s="481"/>
      <c r="D2748" s="481"/>
      <c r="E2748" s="481"/>
      <c r="F2748" s="339"/>
      <c r="G2748" s="340" t="str">
        <f>IF(ISNUMBER(E2748),E2748/'Bulk DivVar Analysis'!$I$7,"")</f>
        <v/>
      </c>
      <c r="H2748" s="338" t="str">
        <f>IF(ISNUMBER(E2748), IF(G2748&gt;'Bulk DivVar Analysis'!$J$9,"Pass","Fail"),"")</f>
        <v/>
      </c>
      <c r="I2748" s="338" t="str">
        <f t="shared" si="44"/>
        <v/>
      </c>
      <c r="J2748" s="339"/>
      <c r="K2748" s="339"/>
      <c r="L2748" s="339"/>
      <c r="M2748" s="339"/>
      <c r="N2748" s="339"/>
      <c r="O2748" s="339"/>
      <c r="P2748" s="339"/>
      <c r="Q2748" s="339"/>
    </row>
    <row r="2749" spans="1:17" ht="13.5" customHeight="1">
      <c r="A2749" s="481"/>
      <c r="B2749" s="481"/>
      <c r="C2749" s="481"/>
      <c r="D2749" s="481"/>
      <c r="E2749" s="481"/>
      <c r="F2749" s="339"/>
      <c r="G2749" s="340" t="str">
        <f>IF(ISNUMBER(E2749),E2749/'Bulk DivVar Analysis'!$I$7,"")</f>
        <v/>
      </c>
      <c r="H2749" s="338" t="str">
        <f>IF(ISNUMBER(E2749), IF(G2749&gt;'Bulk DivVar Analysis'!$J$9,"Pass","Fail"),"")</f>
        <v/>
      </c>
      <c r="I2749" s="338" t="str">
        <f t="shared" si="44"/>
        <v/>
      </c>
      <c r="J2749" s="339"/>
      <c r="K2749" s="339"/>
      <c r="L2749" s="339"/>
      <c r="M2749" s="339"/>
      <c r="N2749" s="339"/>
      <c r="O2749" s="339"/>
      <c r="P2749" s="339"/>
      <c r="Q2749" s="339"/>
    </row>
    <row r="2750" spans="1:17" ht="13.5" customHeight="1">
      <c r="A2750" s="481"/>
      <c r="B2750" s="481"/>
      <c r="C2750" s="481"/>
      <c r="D2750" s="481"/>
      <c r="E2750" s="481"/>
      <c r="F2750" s="339"/>
      <c r="G2750" s="340" t="str">
        <f>IF(ISNUMBER(E2750),E2750/'Bulk DivVar Analysis'!$I$7,"")</f>
        <v/>
      </c>
      <c r="H2750" s="338" t="str">
        <f>IF(ISNUMBER(E2750), IF(G2750&gt;'Bulk DivVar Analysis'!$J$9,"Pass","Fail"),"")</f>
        <v/>
      </c>
      <c r="I2750" s="338" t="str">
        <f t="shared" si="44"/>
        <v/>
      </c>
      <c r="J2750" s="339"/>
      <c r="K2750" s="339"/>
      <c r="L2750" s="339"/>
      <c r="M2750" s="339"/>
      <c r="N2750" s="339"/>
      <c r="O2750" s="339"/>
      <c r="P2750" s="339"/>
      <c r="Q2750" s="339"/>
    </row>
    <row r="2751" spans="1:17" ht="13.5" customHeight="1">
      <c r="A2751" s="481"/>
      <c r="B2751" s="481"/>
      <c r="C2751" s="481"/>
      <c r="D2751" s="481"/>
      <c r="E2751" s="481"/>
      <c r="F2751" s="339"/>
      <c r="G2751" s="340" t="str">
        <f>IF(ISNUMBER(E2751),E2751/'Bulk DivVar Analysis'!$I$7,"")</f>
        <v/>
      </c>
      <c r="H2751" s="338" t="str">
        <f>IF(ISNUMBER(E2751), IF(G2751&gt;'Bulk DivVar Analysis'!$J$9,"Pass","Fail"),"")</f>
        <v/>
      </c>
      <c r="I2751" s="338" t="str">
        <f t="shared" si="44"/>
        <v/>
      </c>
      <c r="J2751" s="339"/>
      <c r="K2751" s="339"/>
      <c r="L2751" s="339"/>
      <c r="M2751" s="339"/>
      <c r="N2751" s="339"/>
      <c r="O2751" s="339"/>
      <c r="P2751" s="339"/>
      <c r="Q2751" s="339"/>
    </row>
    <row r="2752" spans="1:17" ht="13.5" customHeight="1">
      <c r="A2752" s="481"/>
      <c r="B2752" s="481"/>
      <c r="C2752" s="481"/>
      <c r="D2752" s="481"/>
      <c r="E2752" s="481"/>
      <c r="F2752" s="339"/>
      <c r="G2752" s="340" t="str">
        <f>IF(ISNUMBER(E2752),E2752/'Bulk DivVar Analysis'!$I$7,"")</f>
        <v/>
      </c>
      <c r="H2752" s="338" t="str">
        <f>IF(ISNUMBER(E2752), IF(G2752&gt;'Bulk DivVar Analysis'!$J$9,"Pass","Fail"),"")</f>
        <v/>
      </c>
      <c r="I2752" s="338" t="str">
        <f t="shared" si="44"/>
        <v/>
      </c>
      <c r="J2752" s="339"/>
      <c r="K2752" s="339"/>
      <c r="L2752" s="339"/>
      <c r="M2752" s="339"/>
      <c r="N2752" s="339"/>
      <c r="O2752" s="339"/>
      <c r="P2752" s="339"/>
      <c r="Q2752" s="339"/>
    </row>
    <row r="2753" spans="1:17" ht="13.5" customHeight="1">
      <c r="A2753" s="481"/>
      <c r="B2753" s="481"/>
      <c r="C2753" s="481"/>
      <c r="D2753" s="481"/>
      <c r="E2753" s="481"/>
      <c r="F2753" s="339"/>
      <c r="G2753" s="340" t="str">
        <f>IF(ISNUMBER(E2753),E2753/'Bulk DivVar Analysis'!$I$7,"")</f>
        <v/>
      </c>
      <c r="H2753" s="338" t="str">
        <f>IF(ISNUMBER(E2753), IF(G2753&gt;'Bulk DivVar Analysis'!$J$9,"Pass","Fail"),"")</f>
        <v/>
      </c>
      <c r="I2753" s="338" t="str">
        <f t="shared" si="44"/>
        <v/>
      </c>
      <c r="J2753" s="339"/>
      <c r="K2753" s="339"/>
      <c r="L2753" s="339"/>
      <c r="M2753" s="339"/>
      <c r="N2753" s="339"/>
      <c r="O2753" s="339"/>
      <c r="P2753" s="339"/>
      <c r="Q2753" s="339"/>
    </row>
    <row r="2754" spans="1:17" ht="13.5" customHeight="1">
      <c r="A2754" s="481"/>
      <c r="B2754" s="481"/>
      <c r="C2754" s="481"/>
      <c r="D2754" s="481"/>
      <c r="E2754" s="481"/>
      <c r="F2754" s="339"/>
      <c r="G2754" s="340" t="str">
        <f>IF(ISNUMBER(E2754),E2754/'Bulk DivVar Analysis'!$I$7,"")</f>
        <v/>
      </c>
      <c r="H2754" s="338" t="str">
        <f>IF(ISNUMBER(E2754), IF(G2754&gt;'Bulk DivVar Analysis'!$J$9,"Pass","Fail"),"")</f>
        <v/>
      </c>
      <c r="I2754" s="338" t="str">
        <f t="shared" si="44"/>
        <v/>
      </c>
      <c r="J2754" s="339"/>
      <c r="K2754" s="339"/>
      <c r="L2754" s="339"/>
      <c r="M2754" s="339"/>
      <c r="N2754" s="339"/>
      <c r="O2754" s="339"/>
      <c r="P2754" s="339"/>
      <c r="Q2754" s="339"/>
    </row>
    <row r="2755" spans="1:17" ht="13.5" customHeight="1">
      <c r="A2755" s="481"/>
      <c r="B2755" s="481"/>
      <c r="C2755" s="481"/>
      <c r="D2755" s="481"/>
      <c r="E2755" s="481"/>
      <c r="F2755" s="339"/>
      <c r="G2755" s="340" t="str">
        <f>IF(ISNUMBER(E2755),E2755/'Bulk DivVar Analysis'!$I$7,"")</f>
        <v/>
      </c>
      <c r="H2755" s="338" t="str">
        <f>IF(ISNUMBER(E2755), IF(G2755&gt;'Bulk DivVar Analysis'!$J$9,"Pass","Fail"),"")</f>
        <v/>
      </c>
      <c r="I2755" s="338" t="str">
        <f t="shared" ref="I2755:I2818" si="45">_xlfn.TEXTJOIN("_",TRUE,B2755,C2755)</f>
        <v/>
      </c>
      <c r="J2755" s="339"/>
      <c r="K2755" s="339"/>
      <c r="L2755" s="339"/>
      <c r="M2755" s="339"/>
      <c r="N2755" s="339"/>
      <c r="O2755" s="339"/>
      <c r="P2755" s="339"/>
      <c r="Q2755" s="339"/>
    </row>
    <row r="2756" spans="1:17" ht="13.5" customHeight="1">
      <c r="A2756" s="481"/>
      <c r="B2756" s="481"/>
      <c r="C2756" s="481"/>
      <c r="D2756" s="481"/>
      <c r="E2756" s="481"/>
      <c r="F2756" s="339"/>
      <c r="G2756" s="340" t="str">
        <f>IF(ISNUMBER(E2756),E2756/'Bulk DivVar Analysis'!$I$7,"")</f>
        <v/>
      </c>
      <c r="H2756" s="338" t="str">
        <f>IF(ISNUMBER(E2756), IF(G2756&gt;'Bulk DivVar Analysis'!$J$9,"Pass","Fail"),"")</f>
        <v/>
      </c>
      <c r="I2756" s="338" t="str">
        <f t="shared" si="45"/>
        <v/>
      </c>
      <c r="J2756" s="339"/>
      <c r="K2756" s="339"/>
      <c r="L2756" s="339"/>
      <c r="M2756" s="339"/>
      <c r="N2756" s="339"/>
      <c r="O2756" s="339"/>
      <c r="P2756" s="339"/>
      <c r="Q2756" s="339"/>
    </row>
    <row r="2757" spans="1:17" ht="13.5" customHeight="1">
      <c r="A2757" s="481"/>
      <c r="B2757" s="481"/>
      <c r="C2757" s="481"/>
      <c r="D2757" s="481"/>
      <c r="E2757" s="481"/>
      <c r="F2757" s="339"/>
      <c r="G2757" s="340" t="str">
        <f>IF(ISNUMBER(E2757),E2757/'Bulk DivVar Analysis'!$I$7,"")</f>
        <v/>
      </c>
      <c r="H2757" s="338" t="str">
        <f>IF(ISNUMBER(E2757), IF(G2757&gt;'Bulk DivVar Analysis'!$J$9,"Pass","Fail"),"")</f>
        <v/>
      </c>
      <c r="I2757" s="338" t="str">
        <f t="shared" si="45"/>
        <v/>
      </c>
      <c r="J2757" s="339"/>
      <c r="K2757" s="339"/>
      <c r="L2757" s="339"/>
      <c r="M2757" s="339"/>
      <c r="N2757" s="339"/>
      <c r="O2757" s="339"/>
      <c r="P2757" s="339"/>
      <c r="Q2757" s="339"/>
    </row>
    <row r="2758" spans="1:17" ht="13.5" customHeight="1">
      <c r="A2758" s="481"/>
      <c r="B2758" s="481"/>
      <c r="C2758" s="481"/>
      <c r="D2758" s="481"/>
      <c r="E2758" s="481"/>
      <c r="F2758" s="339"/>
      <c r="G2758" s="340" t="str">
        <f>IF(ISNUMBER(E2758),E2758/'Bulk DivVar Analysis'!$I$7,"")</f>
        <v/>
      </c>
      <c r="H2758" s="338" t="str">
        <f>IF(ISNUMBER(E2758), IF(G2758&gt;'Bulk DivVar Analysis'!$J$9,"Pass","Fail"),"")</f>
        <v/>
      </c>
      <c r="I2758" s="338" t="str">
        <f t="shared" si="45"/>
        <v/>
      </c>
      <c r="J2758" s="339"/>
      <c r="K2758" s="339"/>
      <c r="L2758" s="339"/>
      <c r="M2758" s="339"/>
      <c r="N2758" s="339"/>
      <c r="O2758" s="339"/>
      <c r="P2758" s="339"/>
      <c r="Q2758" s="339"/>
    </row>
    <row r="2759" spans="1:17" ht="13.5" customHeight="1">
      <c r="A2759" s="481"/>
      <c r="B2759" s="481"/>
      <c r="C2759" s="481"/>
      <c r="D2759" s="481"/>
      <c r="E2759" s="481"/>
      <c r="F2759" s="339"/>
      <c r="G2759" s="340" t="str">
        <f>IF(ISNUMBER(E2759),E2759/'Bulk DivVar Analysis'!$I$7,"")</f>
        <v/>
      </c>
      <c r="H2759" s="338" t="str">
        <f>IF(ISNUMBER(E2759), IF(G2759&gt;'Bulk DivVar Analysis'!$J$9,"Pass","Fail"),"")</f>
        <v/>
      </c>
      <c r="I2759" s="338" t="str">
        <f t="shared" si="45"/>
        <v/>
      </c>
      <c r="J2759" s="339"/>
      <c r="K2759" s="339"/>
      <c r="L2759" s="339"/>
      <c r="M2759" s="339"/>
      <c r="N2759" s="339"/>
      <c r="O2759" s="339"/>
      <c r="P2759" s="339"/>
      <c r="Q2759" s="339"/>
    </row>
    <row r="2760" spans="1:17" ht="13.5" customHeight="1">
      <c r="A2760" s="481"/>
      <c r="B2760" s="481"/>
      <c r="C2760" s="481"/>
      <c r="D2760" s="481"/>
      <c r="E2760" s="481"/>
      <c r="F2760" s="339"/>
      <c r="G2760" s="340" t="str">
        <f>IF(ISNUMBER(E2760),E2760/'Bulk DivVar Analysis'!$I$7,"")</f>
        <v/>
      </c>
      <c r="H2760" s="338" t="str">
        <f>IF(ISNUMBER(E2760), IF(G2760&gt;'Bulk DivVar Analysis'!$J$9,"Pass","Fail"),"")</f>
        <v/>
      </c>
      <c r="I2760" s="338" t="str">
        <f t="shared" si="45"/>
        <v/>
      </c>
      <c r="J2760" s="339"/>
      <c r="K2760" s="339"/>
      <c r="L2760" s="339"/>
      <c r="M2760" s="339"/>
      <c r="N2760" s="339"/>
      <c r="O2760" s="339"/>
      <c r="P2760" s="339"/>
      <c r="Q2760" s="339"/>
    </row>
    <row r="2761" spans="1:17" ht="13.5" customHeight="1">
      <c r="A2761" s="481"/>
      <c r="B2761" s="481"/>
      <c r="C2761" s="481"/>
      <c r="D2761" s="481"/>
      <c r="E2761" s="481"/>
      <c r="F2761" s="339"/>
      <c r="G2761" s="340" t="str">
        <f>IF(ISNUMBER(E2761),E2761/'Bulk DivVar Analysis'!$I$7,"")</f>
        <v/>
      </c>
      <c r="H2761" s="338" t="str">
        <f>IF(ISNUMBER(E2761), IF(G2761&gt;'Bulk DivVar Analysis'!$J$9,"Pass","Fail"),"")</f>
        <v/>
      </c>
      <c r="I2761" s="338" t="str">
        <f t="shared" si="45"/>
        <v/>
      </c>
      <c r="J2761" s="339"/>
      <c r="K2761" s="339"/>
      <c r="L2761" s="339"/>
      <c r="M2761" s="339"/>
      <c r="N2761" s="339"/>
      <c r="O2761" s="339"/>
      <c r="P2761" s="339"/>
      <c r="Q2761" s="339"/>
    </row>
    <row r="2762" spans="1:17" ht="13.5" customHeight="1">
      <c r="A2762" s="481"/>
      <c r="B2762" s="481"/>
      <c r="C2762" s="481"/>
      <c r="D2762" s="481"/>
      <c r="E2762" s="481"/>
      <c r="F2762" s="339"/>
      <c r="G2762" s="340" t="str">
        <f>IF(ISNUMBER(E2762),E2762/'Bulk DivVar Analysis'!$I$7,"")</f>
        <v/>
      </c>
      <c r="H2762" s="338" t="str">
        <f>IF(ISNUMBER(E2762), IF(G2762&gt;'Bulk DivVar Analysis'!$J$9,"Pass","Fail"),"")</f>
        <v/>
      </c>
      <c r="I2762" s="338" t="str">
        <f t="shared" si="45"/>
        <v/>
      </c>
      <c r="J2762" s="339"/>
      <c r="K2762" s="339"/>
      <c r="L2762" s="339"/>
      <c r="M2762" s="339"/>
      <c r="N2762" s="339"/>
      <c r="O2762" s="339"/>
      <c r="P2762" s="339"/>
      <c r="Q2762" s="339"/>
    </row>
    <row r="2763" spans="1:17" ht="13.5" customHeight="1">
      <c r="A2763" s="481"/>
      <c r="B2763" s="481"/>
      <c r="C2763" s="481"/>
      <c r="D2763" s="481"/>
      <c r="E2763" s="481"/>
      <c r="F2763" s="339"/>
      <c r="G2763" s="340" t="str">
        <f>IF(ISNUMBER(E2763),E2763/'Bulk DivVar Analysis'!$I$7,"")</f>
        <v/>
      </c>
      <c r="H2763" s="338" t="str">
        <f>IF(ISNUMBER(E2763), IF(G2763&gt;'Bulk DivVar Analysis'!$J$9,"Pass","Fail"),"")</f>
        <v/>
      </c>
      <c r="I2763" s="338" t="str">
        <f t="shared" si="45"/>
        <v/>
      </c>
      <c r="J2763" s="339"/>
      <c r="K2763" s="339"/>
      <c r="L2763" s="339"/>
      <c r="M2763" s="339"/>
      <c r="N2763" s="339"/>
      <c r="O2763" s="339"/>
      <c r="P2763" s="339"/>
      <c r="Q2763" s="339"/>
    </row>
    <row r="2764" spans="1:17" ht="13.5" customHeight="1">
      <c r="A2764" s="481"/>
      <c r="B2764" s="481"/>
      <c r="C2764" s="481"/>
      <c r="D2764" s="481"/>
      <c r="E2764" s="481"/>
      <c r="F2764" s="339"/>
      <c r="G2764" s="340" t="str">
        <f>IF(ISNUMBER(E2764),E2764/'Bulk DivVar Analysis'!$I$7,"")</f>
        <v/>
      </c>
      <c r="H2764" s="338" t="str">
        <f>IF(ISNUMBER(E2764), IF(G2764&gt;'Bulk DivVar Analysis'!$J$9,"Pass","Fail"),"")</f>
        <v/>
      </c>
      <c r="I2764" s="338" t="str">
        <f t="shared" si="45"/>
        <v/>
      </c>
      <c r="J2764" s="339"/>
      <c r="K2764" s="339"/>
      <c r="L2764" s="339"/>
      <c r="M2764" s="339"/>
      <c r="N2764" s="339"/>
      <c r="O2764" s="339"/>
      <c r="P2764" s="339"/>
      <c r="Q2764" s="339"/>
    </row>
    <row r="2765" spans="1:17" ht="13.5" customHeight="1">
      <c r="A2765" s="481"/>
      <c r="B2765" s="481"/>
      <c r="C2765" s="481"/>
      <c r="D2765" s="481"/>
      <c r="E2765" s="481"/>
      <c r="F2765" s="339"/>
      <c r="G2765" s="340" t="str">
        <f>IF(ISNUMBER(E2765),E2765/'Bulk DivVar Analysis'!$I$7,"")</f>
        <v/>
      </c>
      <c r="H2765" s="338" t="str">
        <f>IF(ISNUMBER(E2765), IF(G2765&gt;'Bulk DivVar Analysis'!$J$9,"Pass","Fail"),"")</f>
        <v/>
      </c>
      <c r="I2765" s="338" t="str">
        <f t="shared" si="45"/>
        <v/>
      </c>
      <c r="J2765" s="339"/>
      <c r="K2765" s="339"/>
      <c r="L2765" s="339"/>
      <c r="M2765" s="339"/>
      <c r="N2765" s="339"/>
      <c r="O2765" s="339"/>
      <c r="P2765" s="339"/>
      <c r="Q2765" s="339"/>
    </row>
    <row r="2766" spans="1:17" ht="13.5" customHeight="1">
      <c r="A2766" s="481"/>
      <c r="B2766" s="481"/>
      <c r="C2766" s="481"/>
      <c r="D2766" s="481"/>
      <c r="E2766" s="481"/>
      <c r="F2766" s="339"/>
      <c r="G2766" s="340" t="str">
        <f>IF(ISNUMBER(E2766),E2766/'Bulk DivVar Analysis'!$I$7,"")</f>
        <v/>
      </c>
      <c r="H2766" s="338" t="str">
        <f>IF(ISNUMBER(E2766), IF(G2766&gt;'Bulk DivVar Analysis'!$J$9,"Pass","Fail"),"")</f>
        <v/>
      </c>
      <c r="I2766" s="338" t="str">
        <f t="shared" si="45"/>
        <v/>
      </c>
      <c r="J2766" s="339"/>
      <c r="K2766" s="339"/>
      <c r="L2766" s="339"/>
      <c r="M2766" s="339"/>
      <c r="N2766" s="339"/>
      <c r="O2766" s="339"/>
      <c r="P2766" s="339"/>
      <c r="Q2766" s="339"/>
    </row>
    <row r="2767" spans="1:17" ht="13.5" customHeight="1">
      <c r="A2767" s="481"/>
      <c r="B2767" s="481"/>
      <c r="C2767" s="481"/>
      <c r="D2767" s="481"/>
      <c r="E2767" s="481"/>
      <c r="F2767" s="339"/>
      <c r="G2767" s="340" t="str">
        <f>IF(ISNUMBER(E2767),E2767/'Bulk DivVar Analysis'!$I$7,"")</f>
        <v/>
      </c>
      <c r="H2767" s="338" t="str">
        <f>IF(ISNUMBER(E2767), IF(G2767&gt;'Bulk DivVar Analysis'!$J$9,"Pass","Fail"),"")</f>
        <v/>
      </c>
      <c r="I2767" s="338" t="str">
        <f t="shared" si="45"/>
        <v/>
      </c>
      <c r="J2767" s="339"/>
      <c r="K2767" s="339"/>
      <c r="L2767" s="339"/>
      <c r="M2767" s="339"/>
      <c r="N2767" s="339"/>
      <c r="O2767" s="339"/>
      <c r="P2767" s="339"/>
      <c r="Q2767" s="339"/>
    </row>
    <row r="2768" spans="1:17" ht="13.5" customHeight="1">
      <c r="A2768" s="481"/>
      <c r="B2768" s="481"/>
      <c r="C2768" s="481"/>
      <c r="D2768" s="481"/>
      <c r="E2768" s="481"/>
      <c r="F2768" s="339"/>
      <c r="G2768" s="340" t="str">
        <f>IF(ISNUMBER(E2768),E2768/'Bulk DivVar Analysis'!$I$7,"")</f>
        <v/>
      </c>
      <c r="H2768" s="338" t="str">
        <f>IF(ISNUMBER(E2768), IF(G2768&gt;'Bulk DivVar Analysis'!$J$9,"Pass","Fail"),"")</f>
        <v/>
      </c>
      <c r="I2768" s="338" t="str">
        <f t="shared" si="45"/>
        <v/>
      </c>
      <c r="J2768" s="339"/>
      <c r="K2768" s="339"/>
      <c r="L2768" s="339"/>
      <c r="M2768" s="339"/>
      <c r="N2768" s="339"/>
      <c r="O2768" s="339"/>
      <c r="P2768" s="339"/>
      <c r="Q2768" s="339"/>
    </row>
    <row r="2769" spans="1:17" ht="13.5" customHeight="1">
      <c r="A2769" s="481"/>
      <c r="B2769" s="481"/>
      <c r="C2769" s="481"/>
      <c r="D2769" s="481"/>
      <c r="E2769" s="481"/>
      <c r="F2769" s="339"/>
      <c r="G2769" s="340" t="str">
        <f>IF(ISNUMBER(E2769),E2769/'Bulk DivVar Analysis'!$I$7,"")</f>
        <v/>
      </c>
      <c r="H2769" s="338" t="str">
        <f>IF(ISNUMBER(E2769), IF(G2769&gt;'Bulk DivVar Analysis'!$J$9,"Pass","Fail"),"")</f>
        <v/>
      </c>
      <c r="I2769" s="338" t="str">
        <f t="shared" si="45"/>
        <v/>
      </c>
      <c r="J2769" s="339"/>
      <c r="K2769" s="339"/>
      <c r="L2769" s="339"/>
      <c r="M2769" s="339"/>
      <c r="N2769" s="339"/>
      <c r="O2769" s="339"/>
      <c r="P2769" s="339"/>
      <c r="Q2769" s="339"/>
    </row>
    <row r="2770" spans="1:17" ht="13.5" customHeight="1">
      <c r="A2770" s="481"/>
      <c r="B2770" s="481"/>
      <c r="C2770" s="481"/>
      <c r="D2770" s="481"/>
      <c r="E2770" s="481"/>
      <c r="F2770" s="339"/>
      <c r="G2770" s="340" t="str">
        <f>IF(ISNUMBER(E2770),E2770/'Bulk DivVar Analysis'!$I$7,"")</f>
        <v/>
      </c>
      <c r="H2770" s="338" t="str">
        <f>IF(ISNUMBER(E2770), IF(G2770&gt;'Bulk DivVar Analysis'!$J$9,"Pass","Fail"),"")</f>
        <v/>
      </c>
      <c r="I2770" s="338" t="str">
        <f t="shared" si="45"/>
        <v/>
      </c>
      <c r="J2770" s="339"/>
      <c r="K2770" s="339"/>
      <c r="L2770" s="339"/>
      <c r="M2770" s="339"/>
      <c r="N2770" s="339"/>
      <c r="O2770" s="339"/>
      <c r="P2770" s="339"/>
      <c r="Q2770" s="339"/>
    </row>
    <row r="2771" spans="1:17" ht="13.5" customHeight="1">
      <c r="A2771" s="481"/>
      <c r="B2771" s="481"/>
      <c r="C2771" s="481"/>
      <c r="D2771" s="481"/>
      <c r="E2771" s="481"/>
      <c r="F2771" s="339"/>
      <c r="G2771" s="340" t="str">
        <f>IF(ISNUMBER(E2771),E2771/'Bulk DivVar Analysis'!$I$7,"")</f>
        <v/>
      </c>
      <c r="H2771" s="338" t="str">
        <f>IF(ISNUMBER(E2771), IF(G2771&gt;'Bulk DivVar Analysis'!$J$9,"Pass","Fail"),"")</f>
        <v/>
      </c>
      <c r="I2771" s="338" t="str">
        <f t="shared" si="45"/>
        <v/>
      </c>
      <c r="J2771" s="339"/>
      <c r="K2771" s="339"/>
      <c r="L2771" s="339"/>
      <c r="M2771" s="339"/>
      <c r="N2771" s="339"/>
      <c r="O2771" s="339"/>
      <c r="P2771" s="339"/>
      <c r="Q2771" s="339"/>
    </row>
    <row r="2772" spans="1:17" ht="13.5" customHeight="1">
      <c r="A2772" s="481"/>
      <c r="B2772" s="481"/>
      <c r="C2772" s="481"/>
      <c r="D2772" s="481"/>
      <c r="E2772" s="481"/>
      <c r="F2772" s="339"/>
      <c r="G2772" s="340" t="str">
        <f>IF(ISNUMBER(E2772),E2772/'Bulk DivVar Analysis'!$I$7,"")</f>
        <v/>
      </c>
      <c r="H2772" s="338" t="str">
        <f>IF(ISNUMBER(E2772), IF(G2772&gt;'Bulk DivVar Analysis'!$J$9,"Pass","Fail"),"")</f>
        <v/>
      </c>
      <c r="I2772" s="338" t="str">
        <f t="shared" si="45"/>
        <v/>
      </c>
      <c r="J2772" s="339"/>
      <c r="K2772" s="339"/>
      <c r="L2772" s="339"/>
      <c r="M2772" s="339"/>
      <c r="N2772" s="339"/>
      <c r="O2772" s="339"/>
      <c r="P2772" s="339"/>
      <c r="Q2772" s="339"/>
    </row>
    <row r="2773" spans="1:17" ht="13.5" customHeight="1">
      <c r="A2773" s="481"/>
      <c r="B2773" s="481"/>
      <c r="C2773" s="481"/>
      <c r="D2773" s="481"/>
      <c r="E2773" s="481"/>
      <c r="F2773" s="339"/>
      <c r="G2773" s="340" t="str">
        <f>IF(ISNUMBER(E2773),E2773/'Bulk DivVar Analysis'!$I$7,"")</f>
        <v/>
      </c>
      <c r="H2773" s="338" t="str">
        <f>IF(ISNUMBER(E2773), IF(G2773&gt;'Bulk DivVar Analysis'!$J$9,"Pass","Fail"),"")</f>
        <v/>
      </c>
      <c r="I2773" s="338" t="str">
        <f t="shared" si="45"/>
        <v/>
      </c>
      <c r="J2773" s="339"/>
      <c r="K2773" s="339"/>
      <c r="L2773" s="339"/>
      <c r="M2773" s="339"/>
      <c r="N2773" s="339"/>
      <c r="O2773" s="339"/>
      <c r="P2773" s="339"/>
      <c r="Q2773" s="339"/>
    </row>
    <row r="2774" spans="1:17" ht="13.5" customHeight="1">
      <c r="A2774" s="481"/>
      <c r="B2774" s="481"/>
      <c r="C2774" s="481"/>
      <c r="D2774" s="481"/>
      <c r="E2774" s="481"/>
      <c r="F2774" s="339"/>
      <c r="G2774" s="340" t="str">
        <f>IF(ISNUMBER(E2774),E2774/'Bulk DivVar Analysis'!$I$7,"")</f>
        <v/>
      </c>
      <c r="H2774" s="338" t="str">
        <f>IF(ISNUMBER(E2774), IF(G2774&gt;'Bulk DivVar Analysis'!$J$9,"Pass","Fail"),"")</f>
        <v/>
      </c>
      <c r="I2774" s="338" t="str">
        <f t="shared" si="45"/>
        <v/>
      </c>
      <c r="J2774" s="339"/>
      <c r="K2774" s="339"/>
      <c r="L2774" s="339"/>
      <c r="M2774" s="339"/>
      <c r="N2774" s="339"/>
      <c r="O2774" s="339"/>
      <c r="P2774" s="339"/>
      <c r="Q2774" s="339"/>
    </row>
    <row r="2775" spans="1:17" ht="13.5" customHeight="1">
      <c r="A2775" s="481"/>
      <c r="B2775" s="481"/>
      <c r="C2775" s="481"/>
      <c r="D2775" s="481"/>
      <c r="E2775" s="481"/>
      <c r="F2775" s="339"/>
      <c r="G2775" s="340" t="str">
        <f>IF(ISNUMBER(E2775),E2775/'Bulk DivVar Analysis'!$I$7,"")</f>
        <v/>
      </c>
      <c r="H2775" s="338" t="str">
        <f>IF(ISNUMBER(E2775), IF(G2775&gt;'Bulk DivVar Analysis'!$J$9,"Pass","Fail"),"")</f>
        <v/>
      </c>
      <c r="I2775" s="338" t="str">
        <f t="shared" si="45"/>
        <v/>
      </c>
      <c r="J2775" s="339"/>
      <c r="K2775" s="339"/>
      <c r="L2775" s="339"/>
      <c r="M2775" s="339"/>
      <c r="N2775" s="339"/>
      <c r="O2775" s="339"/>
      <c r="P2775" s="339"/>
      <c r="Q2775" s="339"/>
    </row>
    <row r="2776" spans="1:17" ht="13.5" customHeight="1">
      <c r="A2776" s="481"/>
      <c r="B2776" s="481"/>
      <c r="C2776" s="481"/>
      <c r="D2776" s="481"/>
      <c r="E2776" s="481"/>
      <c r="F2776" s="339"/>
      <c r="G2776" s="340" t="str">
        <f>IF(ISNUMBER(E2776),E2776/'Bulk DivVar Analysis'!$I$7,"")</f>
        <v/>
      </c>
      <c r="H2776" s="338" t="str">
        <f>IF(ISNUMBER(E2776), IF(G2776&gt;'Bulk DivVar Analysis'!$J$9,"Pass","Fail"),"")</f>
        <v/>
      </c>
      <c r="I2776" s="338" t="str">
        <f t="shared" si="45"/>
        <v/>
      </c>
      <c r="J2776" s="339"/>
      <c r="K2776" s="339"/>
      <c r="L2776" s="339"/>
      <c r="M2776" s="339"/>
      <c r="N2776" s="339"/>
      <c r="O2776" s="339"/>
      <c r="P2776" s="339"/>
      <c r="Q2776" s="339"/>
    </row>
    <row r="2777" spans="1:17" ht="13.5" customHeight="1">
      <c r="A2777" s="481"/>
      <c r="B2777" s="481"/>
      <c r="C2777" s="481"/>
      <c r="D2777" s="481"/>
      <c r="E2777" s="481"/>
      <c r="F2777" s="339"/>
      <c r="G2777" s="340" t="str">
        <f>IF(ISNUMBER(E2777),E2777/'Bulk DivVar Analysis'!$I$7,"")</f>
        <v/>
      </c>
      <c r="H2777" s="338" t="str">
        <f>IF(ISNUMBER(E2777), IF(G2777&gt;'Bulk DivVar Analysis'!$J$9,"Pass","Fail"),"")</f>
        <v/>
      </c>
      <c r="I2777" s="338" t="str">
        <f t="shared" si="45"/>
        <v/>
      </c>
      <c r="J2777" s="339"/>
      <c r="K2777" s="339"/>
      <c r="L2777" s="339"/>
      <c r="M2777" s="339"/>
      <c r="N2777" s="339"/>
      <c r="O2777" s="339"/>
      <c r="P2777" s="339"/>
      <c r="Q2777" s="339"/>
    </row>
    <row r="2778" spans="1:17" ht="13.5" customHeight="1">
      <c r="A2778" s="481"/>
      <c r="B2778" s="481"/>
      <c r="C2778" s="481"/>
      <c r="D2778" s="481"/>
      <c r="E2778" s="481"/>
      <c r="F2778" s="339"/>
      <c r="G2778" s="340" t="str">
        <f>IF(ISNUMBER(E2778),E2778/'Bulk DivVar Analysis'!$I$7,"")</f>
        <v/>
      </c>
      <c r="H2778" s="338" t="str">
        <f>IF(ISNUMBER(E2778), IF(G2778&gt;'Bulk DivVar Analysis'!$J$9,"Pass","Fail"),"")</f>
        <v/>
      </c>
      <c r="I2778" s="338" t="str">
        <f t="shared" si="45"/>
        <v/>
      </c>
      <c r="J2778" s="339"/>
      <c r="K2778" s="339"/>
      <c r="L2778" s="339"/>
      <c r="M2778" s="339"/>
      <c r="N2778" s="339"/>
      <c r="O2778" s="339"/>
      <c r="P2778" s="339"/>
      <c r="Q2778" s="339"/>
    </row>
    <row r="2779" spans="1:17" ht="13.5" customHeight="1">
      <c r="A2779" s="481"/>
      <c r="B2779" s="481"/>
      <c r="C2779" s="481"/>
      <c r="D2779" s="481"/>
      <c r="E2779" s="481"/>
      <c r="F2779" s="339"/>
      <c r="G2779" s="340" t="str">
        <f>IF(ISNUMBER(E2779),E2779/'Bulk DivVar Analysis'!$I$7,"")</f>
        <v/>
      </c>
      <c r="H2779" s="338" t="str">
        <f>IF(ISNUMBER(E2779), IF(G2779&gt;'Bulk DivVar Analysis'!$J$9,"Pass","Fail"),"")</f>
        <v/>
      </c>
      <c r="I2779" s="338" t="str">
        <f t="shared" si="45"/>
        <v/>
      </c>
      <c r="J2779" s="339"/>
      <c r="K2779" s="339"/>
      <c r="L2779" s="339"/>
      <c r="M2779" s="339"/>
      <c r="N2779" s="339"/>
      <c r="O2779" s="339"/>
      <c r="P2779" s="339"/>
      <c r="Q2779" s="339"/>
    </row>
    <row r="2780" spans="1:17" ht="13.5" customHeight="1">
      <c r="A2780" s="481"/>
      <c r="B2780" s="481"/>
      <c r="C2780" s="481"/>
      <c r="D2780" s="481"/>
      <c r="E2780" s="481"/>
      <c r="F2780" s="339"/>
      <c r="G2780" s="340" t="str">
        <f>IF(ISNUMBER(E2780),E2780/'Bulk DivVar Analysis'!$I$7,"")</f>
        <v/>
      </c>
      <c r="H2780" s="338" t="str">
        <f>IF(ISNUMBER(E2780), IF(G2780&gt;'Bulk DivVar Analysis'!$J$9,"Pass","Fail"),"")</f>
        <v/>
      </c>
      <c r="I2780" s="338" t="str">
        <f t="shared" si="45"/>
        <v/>
      </c>
      <c r="J2780" s="339"/>
      <c r="K2780" s="339"/>
      <c r="L2780" s="339"/>
      <c r="M2780" s="339"/>
      <c r="N2780" s="339"/>
      <c r="O2780" s="339"/>
      <c r="P2780" s="339"/>
      <c r="Q2780" s="339"/>
    </row>
    <row r="2781" spans="1:17" ht="13.5" customHeight="1">
      <c r="A2781" s="481"/>
      <c r="B2781" s="481"/>
      <c r="C2781" s="481"/>
      <c r="D2781" s="481"/>
      <c r="E2781" s="481"/>
      <c r="F2781" s="339"/>
      <c r="G2781" s="340" t="str">
        <f>IF(ISNUMBER(E2781),E2781/'Bulk DivVar Analysis'!$I$7,"")</f>
        <v/>
      </c>
      <c r="H2781" s="338" t="str">
        <f>IF(ISNUMBER(E2781), IF(G2781&gt;'Bulk DivVar Analysis'!$J$9,"Pass","Fail"),"")</f>
        <v/>
      </c>
      <c r="I2781" s="338" t="str">
        <f t="shared" si="45"/>
        <v/>
      </c>
      <c r="J2781" s="339"/>
      <c r="K2781" s="339"/>
      <c r="L2781" s="339"/>
      <c r="M2781" s="339"/>
      <c r="N2781" s="339"/>
      <c r="O2781" s="339"/>
      <c r="P2781" s="339"/>
      <c r="Q2781" s="339"/>
    </row>
    <row r="2782" spans="1:17" ht="13.5" customHeight="1">
      <c r="A2782" s="481"/>
      <c r="B2782" s="481"/>
      <c r="C2782" s="481"/>
      <c r="D2782" s="481"/>
      <c r="E2782" s="481"/>
      <c r="F2782" s="339"/>
      <c r="G2782" s="340" t="str">
        <f>IF(ISNUMBER(E2782),E2782/'Bulk DivVar Analysis'!$I$7,"")</f>
        <v/>
      </c>
      <c r="H2782" s="338" t="str">
        <f>IF(ISNUMBER(E2782), IF(G2782&gt;'Bulk DivVar Analysis'!$J$9,"Pass","Fail"),"")</f>
        <v/>
      </c>
      <c r="I2782" s="338" t="str">
        <f t="shared" si="45"/>
        <v/>
      </c>
      <c r="J2782" s="339"/>
      <c r="K2782" s="339"/>
      <c r="L2782" s="339"/>
      <c r="M2782" s="339"/>
      <c r="N2782" s="339"/>
      <c r="O2782" s="339"/>
      <c r="P2782" s="339"/>
      <c r="Q2782" s="339"/>
    </row>
    <row r="2783" spans="1:17" ht="13.5" customHeight="1">
      <c r="A2783" s="481"/>
      <c r="B2783" s="481"/>
      <c r="C2783" s="481"/>
      <c r="D2783" s="481"/>
      <c r="E2783" s="481"/>
      <c r="F2783" s="339"/>
      <c r="G2783" s="340" t="str">
        <f>IF(ISNUMBER(E2783),E2783/'Bulk DivVar Analysis'!$I$7,"")</f>
        <v/>
      </c>
      <c r="H2783" s="338" t="str">
        <f>IF(ISNUMBER(E2783), IF(G2783&gt;'Bulk DivVar Analysis'!$J$9,"Pass","Fail"),"")</f>
        <v/>
      </c>
      <c r="I2783" s="338" t="str">
        <f t="shared" si="45"/>
        <v/>
      </c>
      <c r="J2783" s="339"/>
      <c r="K2783" s="339"/>
      <c r="L2783" s="339"/>
      <c r="M2783" s="339"/>
      <c r="N2783" s="339"/>
      <c r="O2783" s="339"/>
      <c r="P2783" s="339"/>
      <c r="Q2783" s="339"/>
    </row>
    <row r="2784" spans="1:17" ht="13.5" customHeight="1">
      <c r="A2784" s="481"/>
      <c r="B2784" s="481"/>
      <c r="C2784" s="481"/>
      <c r="D2784" s="481"/>
      <c r="E2784" s="481"/>
      <c r="F2784" s="339"/>
      <c r="G2784" s="340" t="str">
        <f>IF(ISNUMBER(E2784),E2784/'Bulk DivVar Analysis'!$I$7,"")</f>
        <v/>
      </c>
      <c r="H2784" s="338" t="str">
        <f>IF(ISNUMBER(E2784), IF(G2784&gt;'Bulk DivVar Analysis'!$J$9,"Pass","Fail"),"")</f>
        <v/>
      </c>
      <c r="I2784" s="338" t="str">
        <f t="shared" si="45"/>
        <v/>
      </c>
      <c r="J2784" s="339"/>
      <c r="K2784" s="339"/>
      <c r="L2784" s="339"/>
      <c r="M2784" s="339"/>
      <c r="N2784" s="339"/>
      <c r="O2784" s="339"/>
      <c r="P2784" s="339"/>
      <c r="Q2784" s="339"/>
    </row>
    <row r="2785" spans="1:17" ht="13.5" customHeight="1">
      <c r="A2785" s="481"/>
      <c r="B2785" s="481"/>
      <c r="C2785" s="481"/>
      <c r="D2785" s="481"/>
      <c r="E2785" s="481"/>
      <c r="F2785" s="339"/>
      <c r="G2785" s="340" t="str">
        <f>IF(ISNUMBER(E2785),E2785/'Bulk DivVar Analysis'!$I$7,"")</f>
        <v/>
      </c>
      <c r="H2785" s="338" t="str">
        <f>IF(ISNUMBER(E2785), IF(G2785&gt;'Bulk DivVar Analysis'!$J$9,"Pass","Fail"),"")</f>
        <v/>
      </c>
      <c r="I2785" s="338" t="str">
        <f t="shared" si="45"/>
        <v/>
      </c>
      <c r="J2785" s="339"/>
      <c r="K2785" s="339"/>
      <c r="L2785" s="339"/>
      <c r="M2785" s="339"/>
      <c r="N2785" s="339"/>
      <c r="O2785" s="339"/>
      <c r="P2785" s="339"/>
      <c r="Q2785" s="339"/>
    </row>
    <row r="2786" spans="1:17" ht="13.5" customHeight="1">
      <c r="A2786" s="481"/>
      <c r="B2786" s="481"/>
      <c r="C2786" s="481"/>
      <c r="D2786" s="481"/>
      <c r="E2786" s="481"/>
      <c r="F2786" s="339"/>
      <c r="G2786" s="340" t="str">
        <f>IF(ISNUMBER(E2786),E2786/'Bulk DivVar Analysis'!$I$7,"")</f>
        <v/>
      </c>
      <c r="H2786" s="338" t="str">
        <f>IF(ISNUMBER(E2786), IF(G2786&gt;'Bulk DivVar Analysis'!$J$9,"Pass","Fail"),"")</f>
        <v/>
      </c>
      <c r="I2786" s="338" t="str">
        <f t="shared" si="45"/>
        <v/>
      </c>
      <c r="J2786" s="339"/>
      <c r="K2786" s="339"/>
      <c r="L2786" s="339"/>
      <c r="M2786" s="339"/>
      <c r="N2786" s="339"/>
      <c r="O2786" s="339"/>
      <c r="P2786" s="339"/>
      <c r="Q2786" s="339"/>
    </row>
    <row r="2787" spans="1:17" ht="13.5" customHeight="1">
      <c r="A2787" s="481"/>
      <c r="B2787" s="481"/>
      <c r="C2787" s="481"/>
      <c r="D2787" s="481"/>
      <c r="E2787" s="481"/>
      <c r="F2787" s="339"/>
      <c r="G2787" s="340" t="str">
        <f>IF(ISNUMBER(E2787),E2787/'Bulk DivVar Analysis'!$I$7,"")</f>
        <v/>
      </c>
      <c r="H2787" s="338" t="str">
        <f>IF(ISNUMBER(E2787), IF(G2787&gt;'Bulk DivVar Analysis'!$J$9,"Pass","Fail"),"")</f>
        <v/>
      </c>
      <c r="I2787" s="338" t="str">
        <f t="shared" si="45"/>
        <v/>
      </c>
      <c r="J2787" s="339"/>
      <c r="K2787" s="339"/>
      <c r="L2787" s="339"/>
      <c r="M2787" s="339"/>
      <c r="N2787" s="339"/>
      <c r="O2787" s="339"/>
      <c r="P2787" s="339"/>
      <c r="Q2787" s="339"/>
    </row>
    <row r="2788" spans="1:17" ht="13.5" customHeight="1">
      <c r="A2788" s="481"/>
      <c r="B2788" s="481"/>
      <c r="C2788" s="481"/>
      <c r="D2788" s="481"/>
      <c r="E2788" s="481"/>
      <c r="F2788" s="339"/>
      <c r="G2788" s="340" t="str">
        <f>IF(ISNUMBER(E2788),E2788/'Bulk DivVar Analysis'!$I$7,"")</f>
        <v/>
      </c>
      <c r="H2788" s="338" t="str">
        <f>IF(ISNUMBER(E2788), IF(G2788&gt;'Bulk DivVar Analysis'!$J$9,"Pass","Fail"),"")</f>
        <v/>
      </c>
      <c r="I2788" s="338" t="str">
        <f t="shared" si="45"/>
        <v/>
      </c>
      <c r="J2788" s="339"/>
      <c r="K2788" s="339"/>
      <c r="L2788" s="339"/>
      <c r="M2788" s="339"/>
      <c r="N2788" s="339"/>
      <c r="O2788" s="339"/>
      <c r="P2788" s="339"/>
      <c r="Q2788" s="339"/>
    </row>
    <row r="2789" spans="1:17" ht="13.5" customHeight="1">
      <c r="A2789" s="481"/>
      <c r="B2789" s="481"/>
      <c r="C2789" s="481"/>
      <c r="D2789" s="481"/>
      <c r="E2789" s="481"/>
      <c r="F2789" s="339"/>
      <c r="G2789" s="340" t="str">
        <f>IF(ISNUMBER(E2789),E2789/'Bulk DivVar Analysis'!$I$7,"")</f>
        <v/>
      </c>
      <c r="H2789" s="338" t="str">
        <f>IF(ISNUMBER(E2789), IF(G2789&gt;'Bulk DivVar Analysis'!$J$9,"Pass","Fail"),"")</f>
        <v/>
      </c>
      <c r="I2789" s="338" t="str">
        <f t="shared" si="45"/>
        <v/>
      </c>
      <c r="J2789" s="339"/>
      <c r="K2789" s="339"/>
      <c r="L2789" s="339"/>
      <c r="M2789" s="339"/>
      <c r="N2789" s="339"/>
      <c r="O2789" s="339"/>
      <c r="P2789" s="339"/>
      <c r="Q2789" s="339"/>
    </row>
    <row r="2790" spans="1:17" ht="13.5" customHeight="1">
      <c r="A2790" s="481"/>
      <c r="B2790" s="481"/>
      <c r="C2790" s="481"/>
      <c r="D2790" s="481"/>
      <c r="E2790" s="481"/>
      <c r="F2790" s="339"/>
      <c r="G2790" s="340" t="str">
        <f>IF(ISNUMBER(E2790),E2790/'Bulk DivVar Analysis'!$I$7,"")</f>
        <v/>
      </c>
      <c r="H2790" s="338" t="str">
        <f>IF(ISNUMBER(E2790), IF(G2790&gt;'Bulk DivVar Analysis'!$J$9,"Pass","Fail"),"")</f>
        <v/>
      </c>
      <c r="I2790" s="338" t="str">
        <f t="shared" si="45"/>
        <v/>
      </c>
      <c r="J2790" s="339"/>
      <c r="K2790" s="339"/>
      <c r="L2790" s="339"/>
      <c r="M2790" s="339"/>
      <c r="N2790" s="339"/>
      <c r="O2790" s="339"/>
      <c r="P2790" s="339"/>
      <c r="Q2790" s="339"/>
    </row>
    <row r="2791" spans="1:17" ht="13.5" customHeight="1">
      <c r="A2791" s="481"/>
      <c r="B2791" s="481"/>
      <c r="C2791" s="481"/>
      <c r="D2791" s="481"/>
      <c r="E2791" s="481"/>
      <c r="F2791" s="339"/>
      <c r="G2791" s="340" t="str">
        <f>IF(ISNUMBER(E2791),E2791/'Bulk DivVar Analysis'!$I$7,"")</f>
        <v/>
      </c>
      <c r="H2791" s="338" t="str">
        <f>IF(ISNUMBER(E2791), IF(G2791&gt;'Bulk DivVar Analysis'!$J$9,"Pass","Fail"),"")</f>
        <v/>
      </c>
      <c r="I2791" s="338" t="str">
        <f t="shared" si="45"/>
        <v/>
      </c>
      <c r="J2791" s="339"/>
      <c r="K2791" s="339"/>
      <c r="L2791" s="339"/>
      <c r="M2791" s="339"/>
      <c r="N2791" s="339"/>
      <c r="O2791" s="339"/>
      <c r="P2791" s="339"/>
      <c r="Q2791" s="339"/>
    </row>
    <row r="2792" spans="1:17" ht="13.5" customHeight="1">
      <c r="A2792" s="481"/>
      <c r="B2792" s="481"/>
      <c r="C2792" s="481"/>
      <c r="D2792" s="481"/>
      <c r="E2792" s="481"/>
      <c r="F2792" s="339"/>
      <c r="G2792" s="340" t="str">
        <f>IF(ISNUMBER(E2792),E2792/'Bulk DivVar Analysis'!$I$7,"")</f>
        <v/>
      </c>
      <c r="H2792" s="338" t="str">
        <f>IF(ISNUMBER(E2792), IF(G2792&gt;'Bulk DivVar Analysis'!$J$9,"Pass","Fail"),"")</f>
        <v/>
      </c>
      <c r="I2792" s="338" t="str">
        <f t="shared" si="45"/>
        <v/>
      </c>
      <c r="J2792" s="339"/>
      <c r="K2792" s="339"/>
      <c r="L2792" s="339"/>
      <c r="M2792" s="339"/>
      <c r="N2792" s="339"/>
      <c r="O2792" s="339"/>
      <c r="P2792" s="339"/>
      <c r="Q2792" s="339"/>
    </row>
    <row r="2793" spans="1:17" ht="13.5" customHeight="1">
      <c r="A2793" s="481"/>
      <c r="B2793" s="481"/>
      <c r="C2793" s="481"/>
      <c r="D2793" s="481"/>
      <c r="E2793" s="481"/>
      <c r="F2793" s="339"/>
      <c r="G2793" s="340" t="str">
        <f>IF(ISNUMBER(E2793),E2793/'Bulk DivVar Analysis'!$I$7,"")</f>
        <v/>
      </c>
      <c r="H2793" s="338" t="str">
        <f>IF(ISNUMBER(E2793), IF(G2793&gt;'Bulk DivVar Analysis'!$J$9,"Pass","Fail"),"")</f>
        <v/>
      </c>
      <c r="I2793" s="338" t="str">
        <f t="shared" si="45"/>
        <v/>
      </c>
      <c r="J2793" s="339"/>
      <c r="K2793" s="339"/>
      <c r="L2793" s="339"/>
      <c r="M2793" s="339"/>
      <c r="N2793" s="339"/>
      <c r="O2793" s="339"/>
      <c r="P2793" s="339"/>
      <c r="Q2793" s="339"/>
    </row>
    <row r="2794" spans="1:17" ht="13.5" customHeight="1">
      <c r="A2794" s="481"/>
      <c r="B2794" s="481"/>
      <c r="C2794" s="481"/>
      <c r="D2794" s="481"/>
      <c r="E2794" s="481"/>
      <c r="F2794" s="339"/>
      <c r="G2794" s="340" t="str">
        <f>IF(ISNUMBER(E2794),E2794/'Bulk DivVar Analysis'!$I$7,"")</f>
        <v/>
      </c>
      <c r="H2794" s="338" t="str">
        <f>IF(ISNUMBER(E2794), IF(G2794&gt;'Bulk DivVar Analysis'!$J$9,"Pass","Fail"),"")</f>
        <v/>
      </c>
      <c r="I2794" s="338" t="str">
        <f t="shared" si="45"/>
        <v/>
      </c>
      <c r="J2794" s="339"/>
      <c r="K2794" s="339"/>
      <c r="L2794" s="339"/>
      <c r="M2794" s="339"/>
      <c r="N2794" s="339"/>
      <c r="O2794" s="339"/>
      <c r="P2794" s="339"/>
      <c r="Q2794" s="339"/>
    </row>
    <row r="2795" spans="1:17" ht="13.5" customHeight="1">
      <c r="A2795" s="481"/>
      <c r="B2795" s="481"/>
      <c r="C2795" s="481"/>
      <c r="D2795" s="481"/>
      <c r="E2795" s="481"/>
      <c r="F2795" s="339"/>
      <c r="G2795" s="340" t="str">
        <f>IF(ISNUMBER(E2795),E2795/'Bulk DivVar Analysis'!$I$7,"")</f>
        <v/>
      </c>
      <c r="H2795" s="338" t="str">
        <f>IF(ISNUMBER(E2795), IF(G2795&gt;'Bulk DivVar Analysis'!$J$9,"Pass","Fail"),"")</f>
        <v/>
      </c>
      <c r="I2795" s="338" t="str">
        <f t="shared" si="45"/>
        <v/>
      </c>
      <c r="J2795" s="339"/>
      <c r="K2795" s="339"/>
      <c r="L2795" s="339"/>
      <c r="M2795" s="339"/>
      <c r="N2795" s="339"/>
      <c r="O2795" s="339"/>
      <c r="P2795" s="339"/>
      <c r="Q2795" s="339"/>
    </row>
    <row r="2796" spans="1:17" ht="13.5" customHeight="1">
      <c r="A2796" s="481"/>
      <c r="B2796" s="481"/>
      <c r="C2796" s="481"/>
      <c r="D2796" s="481"/>
      <c r="E2796" s="481"/>
      <c r="F2796" s="339"/>
      <c r="G2796" s="340" t="str">
        <f>IF(ISNUMBER(E2796),E2796/'Bulk DivVar Analysis'!$I$7,"")</f>
        <v/>
      </c>
      <c r="H2796" s="338" t="str">
        <f>IF(ISNUMBER(E2796), IF(G2796&gt;'Bulk DivVar Analysis'!$J$9,"Pass","Fail"),"")</f>
        <v/>
      </c>
      <c r="I2796" s="338" t="str">
        <f t="shared" si="45"/>
        <v/>
      </c>
      <c r="J2796" s="339"/>
      <c r="K2796" s="339"/>
      <c r="L2796" s="339"/>
      <c r="M2796" s="339"/>
      <c r="N2796" s="339"/>
      <c r="O2796" s="339"/>
      <c r="P2796" s="339"/>
      <c r="Q2796" s="339"/>
    </row>
    <row r="2797" spans="1:17" ht="13.5" customHeight="1">
      <c r="A2797" s="481"/>
      <c r="B2797" s="481"/>
      <c r="C2797" s="481"/>
      <c r="D2797" s="481"/>
      <c r="E2797" s="481"/>
      <c r="F2797" s="339"/>
      <c r="G2797" s="340" t="str">
        <f>IF(ISNUMBER(E2797),E2797/'Bulk DivVar Analysis'!$I$7,"")</f>
        <v/>
      </c>
      <c r="H2797" s="338" t="str">
        <f>IF(ISNUMBER(E2797), IF(G2797&gt;'Bulk DivVar Analysis'!$J$9,"Pass","Fail"),"")</f>
        <v/>
      </c>
      <c r="I2797" s="338" t="str">
        <f t="shared" si="45"/>
        <v/>
      </c>
      <c r="J2797" s="339"/>
      <c r="K2797" s="339"/>
      <c r="L2797" s="339"/>
      <c r="M2797" s="339"/>
      <c r="N2797" s="339"/>
      <c r="O2797" s="339"/>
      <c r="P2797" s="339"/>
      <c r="Q2797" s="339"/>
    </row>
    <row r="2798" spans="1:17" ht="13.5" customHeight="1">
      <c r="A2798" s="481"/>
      <c r="B2798" s="481"/>
      <c r="C2798" s="481"/>
      <c r="D2798" s="481"/>
      <c r="E2798" s="481"/>
      <c r="F2798" s="339"/>
      <c r="G2798" s="340" t="str">
        <f>IF(ISNUMBER(E2798),E2798/'Bulk DivVar Analysis'!$I$7,"")</f>
        <v/>
      </c>
      <c r="H2798" s="338" t="str">
        <f>IF(ISNUMBER(E2798), IF(G2798&gt;'Bulk DivVar Analysis'!$J$9,"Pass","Fail"),"")</f>
        <v/>
      </c>
      <c r="I2798" s="338" t="str">
        <f t="shared" si="45"/>
        <v/>
      </c>
      <c r="J2798" s="339"/>
      <c r="K2798" s="339"/>
      <c r="L2798" s="339"/>
      <c r="M2798" s="339"/>
      <c r="N2798" s="339"/>
      <c r="O2798" s="339"/>
      <c r="P2798" s="339"/>
      <c r="Q2798" s="339"/>
    </row>
    <row r="2799" spans="1:17" ht="13.5" customHeight="1">
      <c r="A2799" s="481"/>
      <c r="B2799" s="481"/>
      <c r="C2799" s="481"/>
      <c r="D2799" s="481"/>
      <c r="E2799" s="481"/>
      <c r="F2799" s="339"/>
      <c r="G2799" s="340" t="str">
        <f>IF(ISNUMBER(E2799),E2799/'Bulk DivVar Analysis'!$I$7,"")</f>
        <v/>
      </c>
      <c r="H2799" s="338" t="str">
        <f>IF(ISNUMBER(E2799), IF(G2799&gt;'Bulk DivVar Analysis'!$J$9,"Pass","Fail"),"")</f>
        <v/>
      </c>
      <c r="I2799" s="338" t="str">
        <f t="shared" si="45"/>
        <v/>
      </c>
      <c r="J2799" s="339"/>
      <c r="K2799" s="339"/>
      <c r="L2799" s="339"/>
      <c r="M2799" s="339"/>
      <c r="N2799" s="339"/>
      <c r="O2799" s="339"/>
      <c r="P2799" s="339"/>
      <c r="Q2799" s="339"/>
    </row>
    <row r="2800" spans="1:17" ht="13.5" customHeight="1">
      <c r="A2800" s="481"/>
      <c r="B2800" s="481"/>
      <c r="C2800" s="481"/>
      <c r="D2800" s="481"/>
      <c r="E2800" s="481"/>
      <c r="F2800" s="339"/>
      <c r="G2800" s="340" t="str">
        <f>IF(ISNUMBER(E2800),E2800/'Bulk DivVar Analysis'!$I$7,"")</f>
        <v/>
      </c>
      <c r="H2800" s="338" t="str">
        <f>IF(ISNUMBER(E2800), IF(G2800&gt;'Bulk DivVar Analysis'!$J$9,"Pass","Fail"),"")</f>
        <v/>
      </c>
      <c r="I2800" s="338" t="str">
        <f t="shared" si="45"/>
        <v/>
      </c>
      <c r="J2800" s="339"/>
      <c r="K2800" s="339"/>
      <c r="L2800" s="339"/>
      <c r="M2800" s="339"/>
      <c r="N2800" s="339"/>
      <c r="O2800" s="339"/>
      <c r="P2800" s="339"/>
      <c r="Q2800" s="339"/>
    </row>
    <row r="2801" spans="1:17" ht="13.5" customHeight="1">
      <c r="A2801" s="481"/>
      <c r="B2801" s="481"/>
      <c r="C2801" s="481"/>
      <c r="D2801" s="481"/>
      <c r="E2801" s="481"/>
      <c r="F2801" s="339"/>
      <c r="G2801" s="340" t="str">
        <f>IF(ISNUMBER(E2801),E2801/'Bulk DivVar Analysis'!$I$7,"")</f>
        <v/>
      </c>
      <c r="H2801" s="338" t="str">
        <f>IF(ISNUMBER(E2801), IF(G2801&gt;'Bulk DivVar Analysis'!$J$9,"Pass","Fail"),"")</f>
        <v/>
      </c>
      <c r="I2801" s="338" t="str">
        <f t="shared" si="45"/>
        <v/>
      </c>
      <c r="J2801" s="339"/>
      <c r="K2801" s="339"/>
      <c r="L2801" s="339"/>
      <c r="M2801" s="339"/>
      <c r="N2801" s="339"/>
      <c r="O2801" s="339"/>
      <c r="P2801" s="339"/>
      <c r="Q2801" s="339"/>
    </row>
    <row r="2802" spans="1:17" ht="13.5" customHeight="1">
      <c r="A2802" s="481"/>
      <c r="B2802" s="481"/>
      <c r="C2802" s="481"/>
      <c r="D2802" s="481"/>
      <c r="E2802" s="481"/>
      <c r="F2802" s="339"/>
      <c r="G2802" s="340" t="str">
        <f>IF(ISNUMBER(E2802),E2802/'Bulk DivVar Analysis'!$I$7,"")</f>
        <v/>
      </c>
      <c r="H2802" s="338" t="str">
        <f>IF(ISNUMBER(E2802), IF(G2802&gt;'Bulk DivVar Analysis'!$J$9,"Pass","Fail"),"")</f>
        <v/>
      </c>
      <c r="I2802" s="338" t="str">
        <f t="shared" si="45"/>
        <v/>
      </c>
      <c r="J2802" s="339"/>
      <c r="K2802" s="339"/>
      <c r="L2802" s="339"/>
      <c r="M2802" s="339"/>
      <c r="N2802" s="339"/>
      <c r="O2802" s="339"/>
      <c r="P2802" s="339"/>
      <c r="Q2802" s="339"/>
    </row>
    <row r="2803" spans="1:17" ht="13.5" customHeight="1">
      <c r="A2803" s="481"/>
      <c r="B2803" s="481"/>
      <c r="C2803" s="481"/>
      <c r="D2803" s="481"/>
      <c r="E2803" s="481"/>
      <c r="F2803" s="339"/>
      <c r="G2803" s="340" t="str">
        <f>IF(ISNUMBER(E2803),E2803/'Bulk DivVar Analysis'!$I$7,"")</f>
        <v/>
      </c>
      <c r="H2803" s="338" t="str">
        <f>IF(ISNUMBER(E2803), IF(G2803&gt;'Bulk DivVar Analysis'!$J$9,"Pass","Fail"),"")</f>
        <v/>
      </c>
      <c r="I2803" s="338" t="str">
        <f t="shared" si="45"/>
        <v/>
      </c>
      <c r="J2803" s="339"/>
      <c r="K2803" s="339"/>
      <c r="L2803" s="339"/>
      <c r="M2803" s="339"/>
      <c r="N2803" s="339"/>
      <c r="O2803" s="339"/>
      <c r="P2803" s="339"/>
      <c r="Q2803" s="339"/>
    </row>
    <row r="2804" spans="1:17" ht="13.5" customHeight="1">
      <c r="A2804" s="481"/>
      <c r="B2804" s="481"/>
      <c r="C2804" s="481"/>
      <c r="D2804" s="481"/>
      <c r="E2804" s="481"/>
      <c r="F2804" s="339"/>
      <c r="G2804" s="340" t="str">
        <f>IF(ISNUMBER(E2804),E2804/'Bulk DivVar Analysis'!$I$7,"")</f>
        <v/>
      </c>
      <c r="H2804" s="338" t="str">
        <f>IF(ISNUMBER(E2804), IF(G2804&gt;'Bulk DivVar Analysis'!$J$9,"Pass","Fail"),"")</f>
        <v/>
      </c>
      <c r="I2804" s="338" t="str">
        <f t="shared" si="45"/>
        <v/>
      </c>
      <c r="J2804" s="339"/>
      <c r="K2804" s="339"/>
      <c r="L2804" s="339"/>
      <c r="M2804" s="339"/>
      <c r="N2804" s="339"/>
      <c r="O2804" s="339"/>
      <c r="P2804" s="339"/>
      <c r="Q2804" s="339"/>
    </row>
    <row r="2805" spans="1:17" ht="13.5" customHeight="1">
      <c r="A2805" s="481"/>
      <c r="B2805" s="481"/>
      <c r="C2805" s="481"/>
      <c r="D2805" s="481"/>
      <c r="E2805" s="481"/>
      <c r="F2805" s="339"/>
      <c r="G2805" s="340" t="str">
        <f>IF(ISNUMBER(E2805),E2805/'Bulk DivVar Analysis'!$I$7,"")</f>
        <v/>
      </c>
      <c r="H2805" s="338" t="str">
        <f>IF(ISNUMBER(E2805), IF(G2805&gt;'Bulk DivVar Analysis'!$J$9,"Pass","Fail"),"")</f>
        <v/>
      </c>
      <c r="I2805" s="338" t="str">
        <f t="shared" si="45"/>
        <v/>
      </c>
      <c r="J2805" s="339"/>
      <c r="K2805" s="339"/>
      <c r="L2805" s="339"/>
      <c r="M2805" s="339"/>
      <c r="N2805" s="339"/>
      <c r="O2805" s="339"/>
      <c r="P2805" s="339"/>
      <c r="Q2805" s="339"/>
    </row>
    <row r="2806" spans="1:17" ht="13.5" customHeight="1">
      <c r="A2806" s="481"/>
      <c r="B2806" s="481"/>
      <c r="C2806" s="481"/>
      <c r="D2806" s="481"/>
      <c r="E2806" s="481"/>
      <c r="F2806" s="339"/>
      <c r="G2806" s="340" t="str">
        <f>IF(ISNUMBER(E2806),E2806/'Bulk DivVar Analysis'!$I$7,"")</f>
        <v/>
      </c>
      <c r="H2806" s="338" t="str">
        <f>IF(ISNUMBER(E2806), IF(G2806&gt;'Bulk DivVar Analysis'!$J$9,"Pass","Fail"),"")</f>
        <v/>
      </c>
      <c r="I2806" s="338" t="str">
        <f t="shared" si="45"/>
        <v/>
      </c>
      <c r="J2806" s="339"/>
      <c r="K2806" s="339"/>
      <c r="L2806" s="339"/>
      <c r="M2806" s="339"/>
      <c r="N2806" s="339"/>
      <c r="O2806" s="339"/>
      <c r="P2806" s="339"/>
      <c r="Q2806" s="339"/>
    </row>
    <row r="2807" spans="1:17" ht="13.5" customHeight="1">
      <c r="A2807" s="481"/>
      <c r="B2807" s="481"/>
      <c r="C2807" s="481"/>
      <c r="D2807" s="481"/>
      <c r="E2807" s="481"/>
      <c r="F2807" s="339"/>
      <c r="G2807" s="340" t="str">
        <f>IF(ISNUMBER(E2807),E2807/'Bulk DivVar Analysis'!$I$7,"")</f>
        <v/>
      </c>
      <c r="H2807" s="338" t="str">
        <f>IF(ISNUMBER(E2807), IF(G2807&gt;'Bulk DivVar Analysis'!$J$9,"Pass","Fail"),"")</f>
        <v/>
      </c>
      <c r="I2807" s="338" t="str">
        <f t="shared" si="45"/>
        <v/>
      </c>
      <c r="J2807" s="339"/>
      <c r="K2807" s="339"/>
      <c r="L2807" s="339"/>
      <c r="M2807" s="339"/>
      <c r="N2807" s="339"/>
      <c r="O2807" s="339"/>
      <c r="P2807" s="339"/>
      <c r="Q2807" s="339"/>
    </row>
    <row r="2808" spans="1:17" ht="13.5" customHeight="1">
      <c r="A2808" s="481"/>
      <c r="B2808" s="481"/>
      <c r="C2808" s="481"/>
      <c r="D2808" s="481"/>
      <c r="E2808" s="481"/>
      <c r="F2808" s="339"/>
      <c r="G2808" s="340" t="str">
        <f>IF(ISNUMBER(E2808),E2808/'Bulk DivVar Analysis'!$I$7,"")</f>
        <v/>
      </c>
      <c r="H2808" s="338" t="str">
        <f>IF(ISNUMBER(E2808), IF(G2808&gt;'Bulk DivVar Analysis'!$J$9,"Pass","Fail"),"")</f>
        <v/>
      </c>
      <c r="I2808" s="338" t="str">
        <f t="shared" si="45"/>
        <v/>
      </c>
      <c r="J2808" s="339"/>
      <c r="K2808" s="339"/>
      <c r="L2808" s="339"/>
      <c r="M2808" s="339"/>
      <c r="N2808" s="339"/>
      <c r="O2808" s="339"/>
      <c r="P2808" s="339"/>
      <c r="Q2808" s="339"/>
    </row>
    <row r="2809" spans="1:17" ht="13.5" customHeight="1">
      <c r="A2809" s="481"/>
      <c r="B2809" s="481"/>
      <c r="C2809" s="481"/>
      <c r="D2809" s="481"/>
      <c r="E2809" s="481"/>
      <c r="F2809" s="339"/>
      <c r="G2809" s="340" t="str">
        <f>IF(ISNUMBER(E2809),E2809/'Bulk DivVar Analysis'!$I$7,"")</f>
        <v/>
      </c>
      <c r="H2809" s="338" t="str">
        <f>IF(ISNUMBER(E2809), IF(G2809&gt;'Bulk DivVar Analysis'!$J$9,"Pass","Fail"),"")</f>
        <v/>
      </c>
      <c r="I2809" s="338" t="str">
        <f t="shared" si="45"/>
        <v/>
      </c>
      <c r="J2809" s="339"/>
      <c r="K2809" s="339"/>
      <c r="L2809" s="339"/>
      <c r="M2809" s="339"/>
      <c r="N2809" s="339"/>
      <c r="O2809" s="339"/>
      <c r="P2809" s="339"/>
      <c r="Q2809" s="339"/>
    </row>
    <row r="2810" spans="1:17" ht="13.5" customHeight="1">
      <c r="A2810" s="481"/>
      <c r="B2810" s="481"/>
      <c r="C2810" s="481"/>
      <c r="D2810" s="481"/>
      <c r="E2810" s="481"/>
      <c r="F2810" s="339"/>
      <c r="G2810" s="340" t="str">
        <f>IF(ISNUMBER(E2810),E2810/'Bulk DivVar Analysis'!$I$7,"")</f>
        <v/>
      </c>
      <c r="H2810" s="338" t="str">
        <f>IF(ISNUMBER(E2810), IF(G2810&gt;'Bulk DivVar Analysis'!$J$9,"Pass","Fail"),"")</f>
        <v/>
      </c>
      <c r="I2810" s="338" t="str">
        <f t="shared" si="45"/>
        <v/>
      </c>
      <c r="J2810" s="339"/>
      <c r="K2810" s="339"/>
      <c r="L2810" s="339"/>
      <c r="M2810" s="339"/>
      <c r="N2810" s="339"/>
      <c r="O2810" s="339"/>
      <c r="P2810" s="339"/>
      <c r="Q2810" s="339"/>
    </row>
    <row r="2811" spans="1:17" ht="13.5" customHeight="1">
      <c r="A2811" s="481"/>
      <c r="B2811" s="481"/>
      <c r="C2811" s="481"/>
      <c r="D2811" s="481"/>
      <c r="E2811" s="481"/>
      <c r="F2811" s="339"/>
      <c r="G2811" s="340" t="str">
        <f>IF(ISNUMBER(E2811),E2811/'Bulk DivVar Analysis'!$I$7,"")</f>
        <v/>
      </c>
      <c r="H2811" s="338" t="str">
        <f>IF(ISNUMBER(E2811), IF(G2811&gt;'Bulk DivVar Analysis'!$J$9,"Pass","Fail"),"")</f>
        <v/>
      </c>
      <c r="I2811" s="338" t="str">
        <f t="shared" si="45"/>
        <v/>
      </c>
      <c r="J2811" s="339"/>
      <c r="K2811" s="339"/>
      <c r="L2811" s="339"/>
      <c r="M2811" s="339"/>
      <c r="N2811" s="339"/>
      <c r="O2811" s="339"/>
      <c r="P2811" s="339"/>
      <c r="Q2811" s="339"/>
    </row>
    <row r="2812" spans="1:17" ht="13.5" customHeight="1">
      <c r="A2812" s="481"/>
      <c r="B2812" s="481"/>
      <c r="C2812" s="481"/>
      <c r="D2812" s="481"/>
      <c r="E2812" s="481"/>
      <c r="F2812" s="339"/>
      <c r="G2812" s="340" t="str">
        <f>IF(ISNUMBER(E2812),E2812/'Bulk DivVar Analysis'!$I$7,"")</f>
        <v/>
      </c>
      <c r="H2812" s="338" t="str">
        <f>IF(ISNUMBER(E2812), IF(G2812&gt;'Bulk DivVar Analysis'!$J$9,"Pass","Fail"),"")</f>
        <v/>
      </c>
      <c r="I2812" s="338" t="str">
        <f t="shared" si="45"/>
        <v/>
      </c>
      <c r="J2812" s="339"/>
      <c r="K2812" s="339"/>
      <c r="L2812" s="339"/>
      <c r="M2812" s="339"/>
      <c r="N2812" s="339"/>
      <c r="O2812" s="339"/>
      <c r="P2812" s="339"/>
      <c r="Q2812" s="339"/>
    </row>
    <row r="2813" spans="1:17" ht="13.5" customHeight="1">
      <c r="A2813" s="481"/>
      <c r="B2813" s="481"/>
      <c r="C2813" s="481"/>
      <c r="D2813" s="481"/>
      <c r="E2813" s="481"/>
      <c r="F2813" s="339"/>
      <c r="G2813" s="340" t="str">
        <f>IF(ISNUMBER(E2813),E2813/'Bulk DivVar Analysis'!$I$7,"")</f>
        <v/>
      </c>
      <c r="H2813" s="338" t="str">
        <f>IF(ISNUMBER(E2813), IF(G2813&gt;'Bulk DivVar Analysis'!$J$9,"Pass","Fail"),"")</f>
        <v/>
      </c>
      <c r="I2813" s="338" t="str">
        <f t="shared" si="45"/>
        <v/>
      </c>
      <c r="J2813" s="339"/>
      <c r="K2813" s="339"/>
      <c r="L2813" s="339"/>
      <c r="M2813" s="339"/>
      <c r="N2813" s="339"/>
      <c r="O2813" s="339"/>
      <c r="P2813" s="339"/>
      <c r="Q2813" s="339"/>
    </row>
    <row r="2814" spans="1:17" ht="13.5" customHeight="1">
      <c r="A2814" s="481"/>
      <c r="B2814" s="481"/>
      <c r="C2814" s="481"/>
      <c r="D2814" s="481"/>
      <c r="E2814" s="481"/>
      <c r="F2814" s="339"/>
      <c r="G2814" s="340" t="str">
        <f>IF(ISNUMBER(E2814),E2814/'Bulk DivVar Analysis'!$I$7,"")</f>
        <v/>
      </c>
      <c r="H2814" s="338" t="str">
        <f>IF(ISNUMBER(E2814), IF(G2814&gt;'Bulk DivVar Analysis'!$J$9,"Pass","Fail"),"")</f>
        <v/>
      </c>
      <c r="I2814" s="338" t="str">
        <f t="shared" si="45"/>
        <v/>
      </c>
      <c r="J2814" s="339"/>
      <c r="K2814" s="339"/>
      <c r="L2814" s="339"/>
      <c r="M2814" s="339"/>
      <c r="N2814" s="339"/>
      <c r="O2814" s="339"/>
      <c r="P2814" s="339"/>
      <c r="Q2814" s="339"/>
    </row>
    <row r="2815" spans="1:17" ht="13.5" customHeight="1">
      <c r="A2815" s="481"/>
      <c r="B2815" s="481"/>
      <c r="C2815" s="481"/>
      <c r="D2815" s="481"/>
      <c r="E2815" s="481"/>
      <c r="F2815" s="339"/>
      <c r="G2815" s="340" t="str">
        <f>IF(ISNUMBER(E2815),E2815/'Bulk DivVar Analysis'!$I$7,"")</f>
        <v/>
      </c>
      <c r="H2815" s="338" t="str">
        <f>IF(ISNUMBER(E2815), IF(G2815&gt;'Bulk DivVar Analysis'!$J$9,"Pass","Fail"),"")</f>
        <v/>
      </c>
      <c r="I2815" s="338" t="str">
        <f t="shared" si="45"/>
        <v/>
      </c>
      <c r="J2815" s="339"/>
      <c r="K2815" s="339"/>
      <c r="L2815" s="339"/>
      <c r="M2815" s="339"/>
      <c r="N2815" s="339"/>
      <c r="O2815" s="339"/>
      <c r="P2815" s="339"/>
      <c r="Q2815" s="339"/>
    </row>
    <row r="2816" spans="1:17" ht="13.5" customHeight="1">
      <c r="A2816" s="481"/>
      <c r="B2816" s="481"/>
      <c r="C2816" s="481"/>
      <c r="D2816" s="481"/>
      <c r="E2816" s="481"/>
      <c r="F2816" s="339"/>
      <c r="G2816" s="340" t="str">
        <f>IF(ISNUMBER(E2816),E2816/'Bulk DivVar Analysis'!$I$7,"")</f>
        <v/>
      </c>
      <c r="H2816" s="338" t="str">
        <f>IF(ISNUMBER(E2816), IF(G2816&gt;'Bulk DivVar Analysis'!$J$9,"Pass","Fail"),"")</f>
        <v/>
      </c>
      <c r="I2816" s="338" t="str">
        <f t="shared" si="45"/>
        <v/>
      </c>
      <c r="J2816" s="339"/>
      <c r="K2816" s="339"/>
      <c r="L2816" s="339"/>
      <c r="M2816" s="339"/>
      <c r="N2816" s="339"/>
      <c r="O2816" s="339"/>
      <c r="P2816" s="339"/>
      <c r="Q2816" s="339"/>
    </row>
    <row r="2817" spans="1:17" ht="13.5" customHeight="1">
      <c r="A2817" s="481"/>
      <c r="B2817" s="481"/>
      <c r="C2817" s="481"/>
      <c r="D2817" s="481"/>
      <c r="E2817" s="481"/>
      <c r="F2817" s="339"/>
      <c r="G2817" s="340" t="str">
        <f>IF(ISNUMBER(E2817),E2817/'Bulk DivVar Analysis'!$I$7,"")</f>
        <v/>
      </c>
      <c r="H2817" s="338" t="str">
        <f>IF(ISNUMBER(E2817), IF(G2817&gt;'Bulk DivVar Analysis'!$J$9,"Pass","Fail"),"")</f>
        <v/>
      </c>
      <c r="I2817" s="338" t="str">
        <f t="shared" si="45"/>
        <v/>
      </c>
      <c r="J2817" s="339"/>
      <c r="K2817" s="339"/>
      <c r="L2817" s="339"/>
      <c r="M2817" s="339"/>
      <c r="N2817" s="339"/>
      <c r="O2817" s="339"/>
      <c r="P2817" s="339"/>
      <c r="Q2817" s="339"/>
    </row>
    <row r="2818" spans="1:17" ht="13.5" customHeight="1">
      <c r="A2818" s="481"/>
      <c r="B2818" s="481"/>
      <c r="C2818" s="481"/>
      <c r="D2818" s="481"/>
      <c r="E2818" s="481"/>
      <c r="F2818" s="339"/>
      <c r="G2818" s="340" t="str">
        <f>IF(ISNUMBER(E2818),E2818/'Bulk DivVar Analysis'!$I$7,"")</f>
        <v/>
      </c>
      <c r="H2818" s="338" t="str">
        <f>IF(ISNUMBER(E2818), IF(G2818&gt;'Bulk DivVar Analysis'!$J$9,"Pass","Fail"),"")</f>
        <v/>
      </c>
      <c r="I2818" s="338" t="str">
        <f t="shared" si="45"/>
        <v/>
      </c>
      <c r="J2818" s="339"/>
      <c r="K2818" s="339"/>
      <c r="L2818" s="339"/>
      <c r="M2818" s="339"/>
      <c r="N2818" s="339"/>
      <c r="O2818" s="339"/>
      <c r="P2818" s="339"/>
      <c r="Q2818" s="339"/>
    </row>
    <row r="2819" spans="1:17" ht="13.5" customHeight="1">
      <c r="A2819" s="481"/>
      <c r="B2819" s="481"/>
      <c r="C2819" s="481"/>
      <c r="D2819" s="481"/>
      <c r="E2819" s="481"/>
      <c r="F2819" s="339"/>
      <c r="G2819" s="340" t="str">
        <f>IF(ISNUMBER(E2819),E2819/'Bulk DivVar Analysis'!$I$7,"")</f>
        <v/>
      </c>
      <c r="H2819" s="338" t="str">
        <f>IF(ISNUMBER(E2819), IF(G2819&gt;'Bulk DivVar Analysis'!$J$9,"Pass","Fail"),"")</f>
        <v/>
      </c>
      <c r="I2819" s="338" t="str">
        <f t="shared" ref="I2819:I2882" si="46">_xlfn.TEXTJOIN("_",TRUE,B2819,C2819)</f>
        <v/>
      </c>
      <c r="J2819" s="339"/>
      <c r="K2819" s="339"/>
      <c r="L2819" s="339"/>
      <c r="M2819" s="339"/>
      <c r="N2819" s="339"/>
      <c r="O2819" s="339"/>
      <c r="P2819" s="339"/>
      <c r="Q2819" s="339"/>
    </row>
    <row r="2820" spans="1:17" ht="13.5" customHeight="1">
      <c r="A2820" s="481"/>
      <c r="B2820" s="481"/>
      <c r="C2820" s="481"/>
      <c r="D2820" s="481"/>
      <c r="E2820" s="481"/>
      <c r="F2820" s="339"/>
      <c r="G2820" s="340" t="str">
        <f>IF(ISNUMBER(E2820),E2820/'Bulk DivVar Analysis'!$I$7,"")</f>
        <v/>
      </c>
      <c r="H2820" s="338" t="str">
        <f>IF(ISNUMBER(E2820), IF(G2820&gt;'Bulk DivVar Analysis'!$J$9,"Pass","Fail"),"")</f>
        <v/>
      </c>
      <c r="I2820" s="338" t="str">
        <f t="shared" si="46"/>
        <v/>
      </c>
      <c r="J2820" s="339"/>
      <c r="K2820" s="339"/>
      <c r="L2820" s="339"/>
      <c r="M2820" s="339"/>
      <c r="N2820" s="339"/>
      <c r="O2820" s="339"/>
      <c r="P2820" s="339"/>
      <c r="Q2820" s="339"/>
    </row>
    <row r="2821" spans="1:17" ht="13.5" customHeight="1">
      <c r="A2821" s="481"/>
      <c r="B2821" s="481"/>
      <c r="C2821" s="481"/>
      <c r="D2821" s="481"/>
      <c r="E2821" s="481"/>
      <c r="F2821" s="339"/>
      <c r="G2821" s="340" t="str">
        <f>IF(ISNUMBER(E2821),E2821/'Bulk DivVar Analysis'!$I$7,"")</f>
        <v/>
      </c>
      <c r="H2821" s="338" t="str">
        <f>IF(ISNUMBER(E2821), IF(G2821&gt;'Bulk DivVar Analysis'!$J$9,"Pass","Fail"),"")</f>
        <v/>
      </c>
      <c r="I2821" s="338" t="str">
        <f t="shared" si="46"/>
        <v/>
      </c>
      <c r="J2821" s="339"/>
      <c r="K2821" s="339"/>
      <c r="L2821" s="339"/>
      <c r="M2821" s="339"/>
      <c r="N2821" s="339"/>
      <c r="O2821" s="339"/>
      <c r="P2821" s="339"/>
      <c r="Q2821" s="339"/>
    </row>
    <row r="2822" spans="1:17" ht="13.5" customHeight="1">
      <c r="A2822" s="481"/>
      <c r="B2822" s="481"/>
      <c r="C2822" s="481"/>
      <c r="D2822" s="481"/>
      <c r="E2822" s="481"/>
      <c r="F2822" s="339"/>
      <c r="G2822" s="340" t="str">
        <f>IF(ISNUMBER(E2822),E2822/'Bulk DivVar Analysis'!$I$7,"")</f>
        <v/>
      </c>
      <c r="H2822" s="338" t="str">
        <f>IF(ISNUMBER(E2822), IF(G2822&gt;'Bulk DivVar Analysis'!$J$9,"Pass","Fail"),"")</f>
        <v/>
      </c>
      <c r="I2822" s="338" t="str">
        <f t="shared" si="46"/>
        <v/>
      </c>
      <c r="J2822" s="339"/>
      <c r="K2822" s="339"/>
      <c r="L2822" s="339"/>
      <c r="M2822" s="339"/>
      <c r="N2822" s="339"/>
      <c r="O2822" s="339"/>
      <c r="P2822" s="339"/>
      <c r="Q2822" s="339"/>
    </row>
    <row r="2823" spans="1:17" ht="13.5" customHeight="1">
      <c r="A2823" s="481"/>
      <c r="B2823" s="481"/>
      <c r="C2823" s="481"/>
      <c r="D2823" s="481"/>
      <c r="E2823" s="481"/>
      <c r="F2823" s="339"/>
      <c r="G2823" s="340" t="str">
        <f>IF(ISNUMBER(E2823),E2823/'Bulk DivVar Analysis'!$I$7,"")</f>
        <v/>
      </c>
      <c r="H2823" s="338" t="str">
        <f>IF(ISNUMBER(E2823), IF(G2823&gt;'Bulk DivVar Analysis'!$J$9,"Pass","Fail"),"")</f>
        <v/>
      </c>
      <c r="I2823" s="338" t="str">
        <f t="shared" si="46"/>
        <v/>
      </c>
      <c r="J2823" s="339"/>
      <c r="K2823" s="339"/>
      <c r="L2823" s="339"/>
      <c r="M2823" s="339"/>
      <c r="N2823" s="339"/>
      <c r="O2823" s="339"/>
      <c r="P2823" s="339"/>
      <c r="Q2823" s="339"/>
    </row>
    <row r="2824" spans="1:17" ht="13.5" customHeight="1">
      <c r="A2824" s="481"/>
      <c r="B2824" s="481"/>
      <c r="C2824" s="481"/>
      <c r="D2824" s="481"/>
      <c r="E2824" s="481"/>
      <c r="F2824" s="339"/>
      <c r="G2824" s="340" t="str">
        <f>IF(ISNUMBER(E2824),E2824/'Bulk DivVar Analysis'!$I$7,"")</f>
        <v/>
      </c>
      <c r="H2824" s="338" t="str">
        <f>IF(ISNUMBER(E2824), IF(G2824&gt;'Bulk DivVar Analysis'!$J$9,"Pass","Fail"),"")</f>
        <v/>
      </c>
      <c r="I2824" s="338" t="str">
        <f t="shared" si="46"/>
        <v/>
      </c>
      <c r="J2824" s="339"/>
      <c r="K2824" s="339"/>
      <c r="L2824" s="339"/>
      <c r="M2824" s="339"/>
      <c r="N2824" s="339"/>
      <c r="O2824" s="339"/>
      <c r="P2824" s="339"/>
      <c r="Q2824" s="339"/>
    </row>
    <row r="2825" spans="1:17" ht="13.5" customHeight="1">
      <c r="A2825" s="481"/>
      <c r="B2825" s="481"/>
      <c r="C2825" s="481"/>
      <c r="D2825" s="481"/>
      <c r="E2825" s="481"/>
      <c r="F2825" s="339"/>
      <c r="G2825" s="340" t="str">
        <f>IF(ISNUMBER(E2825),E2825/'Bulk DivVar Analysis'!$I$7,"")</f>
        <v/>
      </c>
      <c r="H2825" s="338" t="str">
        <f>IF(ISNUMBER(E2825), IF(G2825&gt;'Bulk DivVar Analysis'!$J$9,"Pass","Fail"),"")</f>
        <v/>
      </c>
      <c r="I2825" s="338" t="str">
        <f t="shared" si="46"/>
        <v/>
      </c>
      <c r="J2825" s="339"/>
      <c r="K2825" s="339"/>
      <c r="L2825" s="339"/>
      <c r="M2825" s="339"/>
      <c r="N2825" s="339"/>
      <c r="O2825" s="339"/>
      <c r="P2825" s="339"/>
      <c r="Q2825" s="339"/>
    </row>
    <row r="2826" spans="1:17" ht="13.5" customHeight="1">
      <c r="A2826" s="481"/>
      <c r="B2826" s="481"/>
      <c r="C2826" s="481"/>
      <c r="D2826" s="481"/>
      <c r="E2826" s="481"/>
      <c r="F2826" s="339"/>
      <c r="G2826" s="340" t="str">
        <f>IF(ISNUMBER(E2826),E2826/'Bulk DivVar Analysis'!$I$7,"")</f>
        <v/>
      </c>
      <c r="H2826" s="338" t="str">
        <f>IF(ISNUMBER(E2826), IF(G2826&gt;'Bulk DivVar Analysis'!$J$9,"Pass","Fail"),"")</f>
        <v/>
      </c>
      <c r="I2826" s="338" t="str">
        <f t="shared" si="46"/>
        <v/>
      </c>
      <c r="J2826" s="339"/>
      <c r="K2826" s="339"/>
      <c r="L2826" s="339"/>
      <c r="M2826" s="339"/>
      <c r="N2826" s="339"/>
      <c r="O2826" s="339"/>
      <c r="P2826" s="339"/>
      <c r="Q2826" s="339"/>
    </row>
    <row r="2827" spans="1:17" ht="13.5" customHeight="1">
      <c r="A2827" s="481"/>
      <c r="B2827" s="481"/>
      <c r="C2827" s="481"/>
      <c r="D2827" s="481"/>
      <c r="E2827" s="481"/>
      <c r="F2827" s="339"/>
      <c r="G2827" s="340" t="str">
        <f>IF(ISNUMBER(E2827),E2827/'Bulk DivVar Analysis'!$I$7,"")</f>
        <v/>
      </c>
      <c r="H2827" s="338" t="str">
        <f>IF(ISNUMBER(E2827), IF(G2827&gt;'Bulk DivVar Analysis'!$J$9,"Pass","Fail"),"")</f>
        <v/>
      </c>
      <c r="I2827" s="338" t="str">
        <f t="shared" si="46"/>
        <v/>
      </c>
      <c r="J2827" s="339"/>
      <c r="K2827" s="339"/>
      <c r="L2827" s="339"/>
      <c r="M2827" s="339"/>
      <c r="N2827" s="339"/>
      <c r="O2827" s="339"/>
      <c r="P2827" s="339"/>
      <c r="Q2827" s="339"/>
    </row>
    <row r="2828" spans="1:17" ht="13.5" customHeight="1">
      <c r="A2828" s="481"/>
      <c r="B2828" s="481"/>
      <c r="C2828" s="481"/>
      <c r="D2828" s="481"/>
      <c r="E2828" s="481"/>
      <c r="F2828" s="339"/>
      <c r="G2828" s="340" t="str">
        <f>IF(ISNUMBER(E2828),E2828/'Bulk DivVar Analysis'!$I$7,"")</f>
        <v/>
      </c>
      <c r="H2828" s="338" t="str">
        <f>IF(ISNUMBER(E2828), IF(G2828&gt;'Bulk DivVar Analysis'!$J$9,"Pass","Fail"),"")</f>
        <v/>
      </c>
      <c r="I2828" s="338" t="str">
        <f t="shared" si="46"/>
        <v/>
      </c>
      <c r="J2828" s="339"/>
      <c r="K2828" s="339"/>
      <c r="L2828" s="339"/>
      <c r="M2828" s="339"/>
      <c r="N2828" s="339"/>
      <c r="O2828" s="339"/>
      <c r="P2828" s="339"/>
      <c r="Q2828" s="339"/>
    </row>
    <row r="2829" spans="1:17" ht="13.5" customHeight="1">
      <c r="A2829" s="481"/>
      <c r="B2829" s="481"/>
      <c r="C2829" s="481"/>
      <c r="D2829" s="481"/>
      <c r="E2829" s="481"/>
      <c r="F2829" s="339"/>
      <c r="G2829" s="340" t="str">
        <f>IF(ISNUMBER(E2829),E2829/'Bulk DivVar Analysis'!$I$7,"")</f>
        <v/>
      </c>
      <c r="H2829" s="338" t="str">
        <f>IF(ISNUMBER(E2829), IF(G2829&gt;'Bulk DivVar Analysis'!$J$9,"Pass","Fail"),"")</f>
        <v/>
      </c>
      <c r="I2829" s="338" t="str">
        <f t="shared" si="46"/>
        <v/>
      </c>
      <c r="J2829" s="339"/>
      <c r="K2829" s="339"/>
      <c r="L2829" s="339"/>
      <c r="M2829" s="339"/>
      <c r="N2829" s="339"/>
      <c r="O2829" s="339"/>
      <c r="P2829" s="339"/>
      <c r="Q2829" s="339"/>
    </row>
    <row r="2830" spans="1:17" ht="13.5" customHeight="1">
      <c r="A2830" s="481"/>
      <c r="B2830" s="481"/>
      <c r="C2830" s="481"/>
      <c r="D2830" s="481"/>
      <c r="E2830" s="481"/>
      <c r="F2830" s="339"/>
      <c r="G2830" s="340" t="str">
        <f>IF(ISNUMBER(E2830),E2830/'Bulk DivVar Analysis'!$I$7,"")</f>
        <v/>
      </c>
      <c r="H2830" s="338" t="str">
        <f>IF(ISNUMBER(E2830), IF(G2830&gt;'Bulk DivVar Analysis'!$J$9,"Pass","Fail"),"")</f>
        <v/>
      </c>
      <c r="I2830" s="338" t="str">
        <f t="shared" si="46"/>
        <v/>
      </c>
      <c r="J2830" s="339"/>
      <c r="K2830" s="339"/>
      <c r="L2830" s="339"/>
      <c r="M2830" s="339"/>
      <c r="N2830" s="339"/>
      <c r="O2830" s="339"/>
      <c r="P2830" s="339"/>
      <c r="Q2830" s="339"/>
    </row>
    <row r="2831" spans="1:17" ht="13.5" customHeight="1">
      <c r="A2831" s="481"/>
      <c r="B2831" s="481"/>
      <c r="C2831" s="481"/>
      <c r="D2831" s="481"/>
      <c r="E2831" s="481"/>
      <c r="F2831" s="339"/>
      <c r="G2831" s="340" t="str">
        <f>IF(ISNUMBER(E2831),E2831/'Bulk DivVar Analysis'!$I$7,"")</f>
        <v/>
      </c>
      <c r="H2831" s="338" t="str">
        <f>IF(ISNUMBER(E2831), IF(G2831&gt;'Bulk DivVar Analysis'!$J$9,"Pass","Fail"),"")</f>
        <v/>
      </c>
      <c r="I2831" s="338" t="str">
        <f t="shared" si="46"/>
        <v/>
      </c>
      <c r="J2831" s="339"/>
      <c r="K2831" s="339"/>
      <c r="L2831" s="339"/>
      <c r="M2831" s="339"/>
      <c r="N2831" s="339"/>
      <c r="O2831" s="339"/>
      <c r="P2831" s="339"/>
      <c r="Q2831" s="339"/>
    </row>
    <row r="2832" spans="1:17" ht="13.5" customHeight="1">
      <c r="A2832" s="481"/>
      <c r="B2832" s="481"/>
      <c r="C2832" s="481"/>
      <c r="D2832" s="481"/>
      <c r="E2832" s="481"/>
      <c r="F2832" s="339"/>
      <c r="G2832" s="340" t="str">
        <f>IF(ISNUMBER(E2832),E2832/'Bulk DivVar Analysis'!$I$7,"")</f>
        <v/>
      </c>
      <c r="H2832" s="338" t="str">
        <f>IF(ISNUMBER(E2832), IF(G2832&gt;'Bulk DivVar Analysis'!$J$9,"Pass","Fail"),"")</f>
        <v/>
      </c>
      <c r="I2832" s="338" t="str">
        <f t="shared" si="46"/>
        <v/>
      </c>
      <c r="J2832" s="339"/>
      <c r="K2832" s="339"/>
      <c r="L2832" s="339"/>
      <c r="M2832" s="339"/>
      <c r="N2832" s="339"/>
      <c r="O2832" s="339"/>
      <c r="P2832" s="339"/>
      <c r="Q2832" s="339"/>
    </row>
    <row r="2833" spans="1:17" ht="13.5" customHeight="1">
      <c r="A2833" s="481"/>
      <c r="B2833" s="481"/>
      <c r="C2833" s="481"/>
      <c r="D2833" s="481"/>
      <c r="E2833" s="481"/>
      <c r="F2833" s="339"/>
      <c r="G2833" s="340" t="str">
        <f>IF(ISNUMBER(E2833),E2833/'Bulk DivVar Analysis'!$I$7,"")</f>
        <v/>
      </c>
      <c r="H2833" s="338" t="str">
        <f>IF(ISNUMBER(E2833), IF(G2833&gt;'Bulk DivVar Analysis'!$J$9,"Pass","Fail"),"")</f>
        <v/>
      </c>
      <c r="I2833" s="338" t="str">
        <f t="shared" si="46"/>
        <v/>
      </c>
      <c r="J2833" s="339"/>
      <c r="K2833" s="339"/>
      <c r="L2833" s="339"/>
      <c r="M2833" s="339"/>
      <c r="N2833" s="339"/>
      <c r="O2833" s="339"/>
      <c r="P2833" s="339"/>
      <c r="Q2833" s="339"/>
    </row>
    <row r="2834" spans="1:17" ht="13.5" customHeight="1">
      <c r="A2834" s="481"/>
      <c r="B2834" s="481"/>
      <c r="C2834" s="481"/>
      <c r="D2834" s="481"/>
      <c r="E2834" s="481"/>
      <c r="F2834" s="339"/>
      <c r="G2834" s="340" t="str">
        <f>IF(ISNUMBER(E2834),E2834/'Bulk DivVar Analysis'!$I$7,"")</f>
        <v/>
      </c>
      <c r="H2834" s="338" t="str">
        <f>IF(ISNUMBER(E2834), IF(G2834&gt;'Bulk DivVar Analysis'!$J$9,"Pass","Fail"),"")</f>
        <v/>
      </c>
      <c r="I2834" s="338" t="str">
        <f t="shared" si="46"/>
        <v/>
      </c>
      <c r="J2834" s="339"/>
      <c r="K2834" s="339"/>
      <c r="L2834" s="339"/>
      <c r="M2834" s="339"/>
      <c r="N2834" s="339"/>
      <c r="O2834" s="339"/>
      <c r="P2834" s="339"/>
      <c r="Q2834" s="339"/>
    </row>
    <row r="2835" spans="1:17" ht="13.5" customHeight="1">
      <c r="A2835" s="481"/>
      <c r="B2835" s="481"/>
      <c r="C2835" s="481"/>
      <c r="D2835" s="481"/>
      <c r="E2835" s="481"/>
      <c r="F2835" s="339"/>
      <c r="G2835" s="340" t="str">
        <f>IF(ISNUMBER(E2835),E2835/'Bulk DivVar Analysis'!$I$7,"")</f>
        <v/>
      </c>
      <c r="H2835" s="338" t="str">
        <f>IF(ISNUMBER(E2835), IF(G2835&gt;'Bulk DivVar Analysis'!$J$9,"Pass","Fail"),"")</f>
        <v/>
      </c>
      <c r="I2835" s="338" t="str">
        <f t="shared" si="46"/>
        <v/>
      </c>
      <c r="J2835" s="339"/>
      <c r="K2835" s="339"/>
      <c r="L2835" s="339"/>
      <c r="M2835" s="339"/>
      <c r="N2835" s="339"/>
      <c r="O2835" s="339"/>
      <c r="P2835" s="339"/>
      <c r="Q2835" s="339"/>
    </row>
    <row r="2836" spans="1:17" ht="13.5" customHeight="1">
      <c r="A2836" s="481"/>
      <c r="B2836" s="481"/>
      <c r="C2836" s="481"/>
      <c r="D2836" s="481"/>
      <c r="E2836" s="481"/>
      <c r="F2836" s="339"/>
      <c r="G2836" s="340" t="str">
        <f>IF(ISNUMBER(E2836),E2836/'Bulk DivVar Analysis'!$I$7,"")</f>
        <v/>
      </c>
      <c r="H2836" s="338" t="str">
        <f>IF(ISNUMBER(E2836), IF(G2836&gt;'Bulk DivVar Analysis'!$J$9,"Pass","Fail"),"")</f>
        <v/>
      </c>
      <c r="I2836" s="338" t="str">
        <f t="shared" si="46"/>
        <v/>
      </c>
      <c r="J2836" s="339"/>
      <c r="K2836" s="339"/>
      <c r="L2836" s="339"/>
      <c r="M2836" s="339"/>
      <c r="N2836" s="339"/>
      <c r="O2836" s="339"/>
      <c r="P2836" s="339"/>
      <c r="Q2836" s="339"/>
    </row>
    <row r="2837" spans="1:17" ht="13.5" customHeight="1">
      <c r="A2837" s="481"/>
      <c r="B2837" s="481"/>
      <c r="C2837" s="481"/>
      <c r="D2837" s="481"/>
      <c r="E2837" s="481"/>
      <c r="F2837" s="339"/>
      <c r="G2837" s="340" t="str">
        <f>IF(ISNUMBER(E2837),E2837/'Bulk DivVar Analysis'!$I$7,"")</f>
        <v/>
      </c>
      <c r="H2837" s="338" t="str">
        <f>IF(ISNUMBER(E2837), IF(G2837&gt;'Bulk DivVar Analysis'!$J$9,"Pass","Fail"),"")</f>
        <v/>
      </c>
      <c r="I2837" s="338" t="str">
        <f t="shared" si="46"/>
        <v/>
      </c>
      <c r="J2837" s="339"/>
      <c r="K2837" s="339"/>
      <c r="L2837" s="339"/>
      <c r="M2837" s="339"/>
      <c r="N2837" s="339"/>
      <c r="O2837" s="339"/>
      <c r="P2837" s="339"/>
      <c r="Q2837" s="339"/>
    </row>
    <row r="2838" spans="1:17" ht="13.5" customHeight="1">
      <c r="A2838" s="481"/>
      <c r="B2838" s="481"/>
      <c r="C2838" s="481"/>
      <c r="D2838" s="481"/>
      <c r="E2838" s="481"/>
      <c r="F2838" s="339"/>
      <c r="G2838" s="340" t="str">
        <f>IF(ISNUMBER(E2838),E2838/'Bulk DivVar Analysis'!$I$7,"")</f>
        <v/>
      </c>
      <c r="H2838" s="338" t="str">
        <f>IF(ISNUMBER(E2838), IF(G2838&gt;'Bulk DivVar Analysis'!$J$9,"Pass","Fail"),"")</f>
        <v/>
      </c>
      <c r="I2838" s="338" t="str">
        <f t="shared" si="46"/>
        <v/>
      </c>
      <c r="J2838" s="339"/>
      <c r="K2838" s="339"/>
      <c r="L2838" s="339"/>
      <c r="M2838" s="339"/>
      <c r="N2838" s="339"/>
      <c r="O2838" s="339"/>
      <c r="P2838" s="339"/>
      <c r="Q2838" s="339"/>
    </row>
    <row r="2839" spans="1:17" ht="13.5" customHeight="1">
      <c r="A2839" s="481"/>
      <c r="B2839" s="481"/>
      <c r="C2839" s="481"/>
      <c r="D2839" s="481"/>
      <c r="E2839" s="481"/>
      <c r="F2839" s="339"/>
      <c r="G2839" s="340" t="str">
        <f>IF(ISNUMBER(E2839),E2839/'Bulk DivVar Analysis'!$I$7,"")</f>
        <v/>
      </c>
      <c r="H2839" s="338" t="str">
        <f>IF(ISNUMBER(E2839), IF(G2839&gt;'Bulk DivVar Analysis'!$J$9,"Pass","Fail"),"")</f>
        <v/>
      </c>
      <c r="I2839" s="338" t="str">
        <f t="shared" si="46"/>
        <v/>
      </c>
      <c r="J2839" s="339"/>
      <c r="K2839" s="339"/>
      <c r="L2839" s="339"/>
      <c r="M2839" s="339"/>
      <c r="N2839" s="339"/>
      <c r="O2839" s="339"/>
      <c r="P2839" s="339"/>
      <c r="Q2839" s="339"/>
    </row>
    <row r="2840" spans="1:17" ht="13.5" customHeight="1">
      <c r="A2840" s="481"/>
      <c r="B2840" s="481"/>
      <c r="C2840" s="481"/>
      <c r="D2840" s="481"/>
      <c r="E2840" s="481"/>
      <c r="F2840" s="339"/>
      <c r="G2840" s="340" t="str">
        <f>IF(ISNUMBER(E2840),E2840/'Bulk DivVar Analysis'!$I$7,"")</f>
        <v/>
      </c>
      <c r="H2840" s="338" t="str">
        <f>IF(ISNUMBER(E2840), IF(G2840&gt;'Bulk DivVar Analysis'!$J$9,"Pass","Fail"),"")</f>
        <v/>
      </c>
      <c r="I2840" s="338" t="str">
        <f t="shared" si="46"/>
        <v/>
      </c>
      <c r="J2840" s="339"/>
      <c r="K2840" s="339"/>
      <c r="L2840" s="339"/>
      <c r="M2840" s="339"/>
      <c r="N2840" s="339"/>
      <c r="O2840" s="339"/>
      <c r="P2840" s="339"/>
      <c r="Q2840" s="339"/>
    </row>
    <row r="2841" spans="1:17" ht="13.5" customHeight="1">
      <c r="A2841" s="481"/>
      <c r="B2841" s="481"/>
      <c r="C2841" s="481"/>
      <c r="D2841" s="481"/>
      <c r="E2841" s="481"/>
      <c r="F2841" s="339"/>
      <c r="G2841" s="340" t="str">
        <f>IF(ISNUMBER(E2841),E2841/'Bulk DivVar Analysis'!$I$7,"")</f>
        <v/>
      </c>
      <c r="H2841" s="338" t="str">
        <f>IF(ISNUMBER(E2841), IF(G2841&gt;'Bulk DivVar Analysis'!$J$9,"Pass","Fail"),"")</f>
        <v/>
      </c>
      <c r="I2841" s="338" t="str">
        <f t="shared" si="46"/>
        <v/>
      </c>
      <c r="J2841" s="339"/>
      <c r="K2841" s="339"/>
      <c r="L2841" s="339"/>
      <c r="M2841" s="339"/>
      <c r="N2841" s="339"/>
      <c r="O2841" s="339"/>
      <c r="P2841" s="339"/>
      <c r="Q2841" s="339"/>
    </row>
    <row r="2842" spans="1:17" ht="13.5" customHeight="1">
      <c r="A2842" s="481"/>
      <c r="B2842" s="481"/>
      <c r="C2842" s="481"/>
      <c r="D2842" s="481"/>
      <c r="E2842" s="481"/>
      <c r="F2842" s="339"/>
      <c r="G2842" s="340" t="str">
        <f>IF(ISNUMBER(E2842),E2842/'Bulk DivVar Analysis'!$I$7,"")</f>
        <v/>
      </c>
      <c r="H2842" s="338" t="str">
        <f>IF(ISNUMBER(E2842), IF(G2842&gt;'Bulk DivVar Analysis'!$J$9,"Pass","Fail"),"")</f>
        <v/>
      </c>
      <c r="I2842" s="338" t="str">
        <f t="shared" si="46"/>
        <v/>
      </c>
      <c r="J2842" s="339"/>
      <c r="K2842" s="339"/>
      <c r="L2842" s="339"/>
      <c r="M2842" s="339"/>
      <c r="N2842" s="339"/>
      <c r="O2842" s="339"/>
      <c r="P2842" s="339"/>
      <c r="Q2842" s="339"/>
    </row>
    <row r="2843" spans="1:17" ht="13.5" customHeight="1">
      <c r="A2843" s="481"/>
      <c r="B2843" s="481"/>
      <c r="C2843" s="481"/>
      <c r="D2843" s="481"/>
      <c r="E2843" s="481"/>
      <c r="F2843" s="339"/>
      <c r="G2843" s="340" t="str">
        <f>IF(ISNUMBER(E2843),E2843/'Bulk DivVar Analysis'!$I$7,"")</f>
        <v/>
      </c>
      <c r="H2843" s="338" t="str">
        <f>IF(ISNUMBER(E2843), IF(G2843&gt;'Bulk DivVar Analysis'!$J$9,"Pass","Fail"),"")</f>
        <v/>
      </c>
      <c r="I2843" s="338" t="str">
        <f t="shared" si="46"/>
        <v/>
      </c>
      <c r="J2843" s="339"/>
      <c r="K2843" s="339"/>
      <c r="L2843" s="339"/>
      <c r="M2843" s="339"/>
      <c r="N2843" s="339"/>
      <c r="O2843" s="339"/>
      <c r="P2843" s="339"/>
      <c r="Q2843" s="339"/>
    </row>
    <row r="2844" spans="1:17" ht="13.5" customHeight="1">
      <c r="A2844" s="481"/>
      <c r="B2844" s="481"/>
      <c r="C2844" s="481"/>
      <c r="D2844" s="481"/>
      <c r="E2844" s="481"/>
      <c r="F2844" s="339"/>
      <c r="G2844" s="340" t="str">
        <f>IF(ISNUMBER(E2844),E2844/'Bulk DivVar Analysis'!$I$7,"")</f>
        <v/>
      </c>
      <c r="H2844" s="338" t="str">
        <f>IF(ISNUMBER(E2844), IF(G2844&gt;'Bulk DivVar Analysis'!$J$9,"Pass","Fail"),"")</f>
        <v/>
      </c>
      <c r="I2844" s="338" t="str">
        <f t="shared" si="46"/>
        <v/>
      </c>
      <c r="J2844" s="339"/>
      <c r="K2844" s="339"/>
      <c r="L2844" s="339"/>
      <c r="M2844" s="339"/>
      <c r="N2844" s="339"/>
      <c r="O2844" s="339"/>
      <c r="P2844" s="339"/>
      <c r="Q2844" s="339"/>
    </row>
    <row r="2845" spans="1:17" ht="13.5" customHeight="1">
      <c r="A2845" s="481"/>
      <c r="B2845" s="481"/>
      <c r="C2845" s="481"/>
      <c r="D2845" s="481"/>
      <c r="E2845" s="481"/>
      <c r="F2845" s="339"/>
      <c r="G2845" s="340" t="str">
        <f>IF(ISNUMBER(E2845),E2845/'Bulk DivVar Analysis'!$I$7,"")</f>
        <v/>
      </c>
      <c r="H2845" s="338" t="str">
        <f>IF(ISNUMBER(E2845), IF(G2845&gt;'Bulk DivVar Analysis'!$J$9,"Pass","Fail"),"")</f>
        <v/>
      </c>
      <c r="I2845" s="338" t="str">
        <f t="shared" si="46"/>
        <v/>
      </c>
      <c r="J2845" s="339"/>
      <c r="K2845" s="339"/>
      <c r="L2845" s="339"/>
      <c r="M2845" s="339"/>
      <c r="N2845" s="339"/>
      <c r="O2845" s="339"/>
      <c r="P2845" s="339"/>
      <c r="Q2845" s="339"/>
    </row>
    <row r="2846" spans="1:17" ht="13.5" customHeight="1">
      <c r="A2846" s="481"/>
      <c r="B2846" s="481"/>
      <c r="C2846" s="481"/>
      <c r="D2846" s="481"/>
      <c r="E2846" s="481"/>
      <c r="F2846" s="339"/>
      <c r="G2846" s="340" t="str">
        <f>IF(ISNUMBER(E2846),E2846/'Bulk DivVar Analysis'!$I$7,"")</f>
        <v/>
      </c>
      <c r="H2846" s="338" t="str">
        <f>IF(ISNUMBER(E2846), IF(G2846&gt;'Bulk DivVar Analysis'!$J$9,"Pass","Fail"),"")</f>
        <v/>
      </c>
      <c r="I2846" s="338" t="str">
        <f t="shared" si="46"/>
        <v/>
      </c>
      <c r="J2846" s="339"/>
      <c r="K2846" s="339"/>
      <c r="L2846" s="339"/>
      <c r="M2846" s="339"/>
      <c r="N2846" s="339"/>
      <c r="O2846" s="339"/>
      <c r="P2846" s="339"/>
      <c r="Q2846" s="339"/>
    </row>
    <row r="2847" spans="1:17" ht="13.5" customHeight="1">
      <c r="A2847" s="481"/>
      <c r="B2847" s="481"/>
      <c r="C2847" s="481"/>
      <c r="D2847" s="481"/>
      <c r="E2847" s="481"/>
      <c r="F2847" s="339"/>
      <c r="G2847" s="340" t="str">
        <f>IF(ISNUMBER(E2847),E2847/'Bulk DivVar Analysis'!$I$7,"")</f>
        <v/>
      </c>
      <c r="H2847" s="338" t="str">
        <f>IF(ISNUMBER(E2847), IF(G2847&gt;'Bulk DivVar Analysis'!$J$9,"Pass","Fail"),"")</f>
        <v/>
      </c>
      <c r="I2847" s="338" t="str">
        <f t="shared" si="46"/>
        <v/>
      </c>
      <c r="J2847" s="339"/>
      <c r="K2847" s="339"/>
      <c r="L2847" s="339"/>
      <c r="M2847" s="339"/>
      <c r="N2847" s="339"/>
      <c r="O2847" s="339"/>
      <c r="P2847" s="339"/>
      <c r="Q2847" s="339"/>
    </row>
    <row r="2848" spans="1:17" ht="13.5" customHeight="1">
      <c r="A2848" s="481"/>
      <c r="B2848" s="481"/>
      <c r="C2848" s="481"/>
      <c r="D2848" s="481"/>
      <c r="E2848" s="481"/>
      <c r="F2848" s="339"/>
      <c r="G2848" s="340" t="str">
        <f>IF(ISNUMBER(E2848),E2848/'Bulk DivVar Analysis'!$I$7,"")</f>
        <v/>
      </c>
      <c r="H2848" s="338" t="str">
        <f>IF(ISNUMBER(E2848), IF(G2848&gt;'Bulk DivVar Analysis'!$J$9,"Pass","Fail"),"")</f>
        <v/>
      </c>
      <c r="I2848" s="338" t="str">
        <f t="shared" si="46"/>
        <v/>
      </c>
      <c r="J2848" s="339"/>
      <c r="K2848" s="339"/>
      <c r="L2848" s="339"/>
      <c r="M2848" s="339"/>
      <c r="N2848" s="339"/>
      <c r="O2848" s="339"/>
      <c r="P2848" s="339"/>
      <c r="Q2848" s="339"/>
    </row>
    <row r="2849" spans="1:17" ht="13.5" customHeight="1">
      <c r="A2849" s="481"/>
      <c r="B2849" s="481"/>
      <c r="C2849" s="481"/>
      <c r="D2849" s="481"/>
      <c r="E2849" s="481"/>
      <c r="F2849" s="339"/>
      <c r="G2849" s="340" t="str">
        <f>IF(ISNUMBER(E2849),E2849/'Bulk DivVar Analysis'!$I$7,"")</f>
        <v/>
      </c>
      <c r="H2849" s="338" t="str">
        <f>IF(ISNUMBER(E2849), IF(G2849&gt;'Bulk DivVar Analysis'!$J$9,"Pass","Fail"),"")</f>
        <v/>
      </c>
      <c r="I2849" s="338" t="str">
        <f t="shared" si="46"/>
        <v/>
      </c>
      <c r="J2849" s="339"/>
      <c r="K2849" s="339"/>
      <c r="L2849" s="339"/>
      <c r="M2849" s="339"/>
      <c r="N2849" s="339"/>
      <c r="O2849" s="339"/>
      <c r="P2849" s="339"/>
      <c r="Q2849" s="339"/>
    </row>
    <row r="2850" spans="1:17" ht="13.5" customHeight="1">
      <c r="A2850" s="481"/>
      <c r="B2850" s="481"/>
      <c r="C2850" s="481"/>
      <c r="D2850" s="481"/>
      <c r="E2850" s="481"/>
      <c r="F2850" s="339"/>
      <c r="G2850" s="340" t="str">
        <f>IF(ISNUMBER(E2850),E2850/'Bulk DivVar Analysis'!$I$7,"")</f>
        <v/>
      </c>
      <c r="H2850" s="338" t="str">
        <f>IF(ISNUMBER(E2850), IF(G2850&gt;'Bulk DivVar Analysis'!$J$9,"Pass","Fail"),"")</f>
        <v/>
      </c>
      <c r="I2850" s="338" t="str">
        <f t="shared" si="46"/>
        <v/>
      </c>
      <c r="J2850" s="339"/>
      <c r="K2850" s="339"/>
      <c r="L2850" s="339"/>
      <c r="M2850" s="339"/>
      <c r="N2850" s="339"/>
      <c r="O2850" s="339"/>
      <c r="P2850" s="339"/>
      <c r="Q2850" s="339"/>
    </row>
    <row r="2851" spans="1:17" ht="13.5" customHeight="1">
      <c r="A2851" s="481"/>
      <c r="B2851" s="481"/>
      <c r="C2851" s="481"/>
      <c r="D2851" s="481"/>
      <c r="E2851" s="481"/>
      <c r="F2851" s="339"/>
      <c r="G2851" s="340" t="str">
        <f>IF(ISNUMBER(E2851),E2851/'Bulk DivVar Analysis'!$I$7,"")</f>
        <v/>
      </c>
      <c r="H2851" s="338" t="str">
        <f>IF(ISNUMBER(E2851), IF(G2851&gt;'Bulk DivVar Analysis'!$J$9,"Pass","Fail"),"")</f>
        <v/>
      </c>
      <c r="I2851" s="338" t="str">
        <f t="shared" si="46"/>
        <v/>
      </c>
      <c r="J2851" s="339"/>
      <c r="K2851" s="339"/>
      <c r="L2851" s="339"/>
      <c r="M2851" s="339"/>
      <c r="N2851" s="339"/>
      <c r="O2851" s="339"/>
      <c r="P2851" s="339"/>
      <c r="Q2851" s="339"/>
    </row>
    <row r="2852" spans="1:17" ht="13.5" customHeight="1">
      <c r="A2852" s="481"/>
      <c r="B2852" s="481"/>
      <c r="C2852" s="481"/>
      <c r="D2852" s="481"/>
      <c r="E2852" s="481"/>
      <c r="F2852" s="339"/>
      <c r="G2852" s="340" t="str">
        <f>IF(ISNUMBER(E2852),E2852/'Bulk DivVar Analysis'!$I$7,"")</f>
        <v/>
      </c>
      <c r="H2852" s="338" t="str">
        <f>IF(ISNUMBER(E2852), IF(G2852&gt;'Bulk DivVar Analysis'!$J$9,"Pass","Fail"),"")</f>
        <v/>
      </c>
      <c r="I2852" s="338" t="str">
        <f t="shared" si="46"/>
        <v/>
      </c>
      <c r="J2852" s="339"/>
      <c r="K2852" s="339"/>
      <c r="L2852" s="339"/>
      <c r="M2852" s="339"/>
      <c r="N2852" s="339"/>
      <c r="O2852" s="339"/>
      <c r="P2852" s="339"/>
      <c r="Q2852" s="339"/>
    </row>
    <row r="2853" spans="1:17" ht="13.5" customHeight="1">
      <c r="A2853" s="481"/>
      <c r="B2853" s="481"/>
      <c r="C2853" s="481"/>
      <c r="D2853" s="481"/>
      <c r="E2853" s="481"/>
      <c r="F2853" s="339"/>
      <c r="G2853" s="340" t="str">
        <f>IF(ISNUMBER(E2853),E2853/'Bulk DivVar Analysis'!$I$7,"")</f>
        <v/>
      </c>
      <c r="H2853" s="338" t="str">
        <f>IF(ISNUMBER(E2853), IF(G2853&gt;'Bulk DivVar Analysis'!$J$9,"Pass","Fail"),"")</f>
        <v/>
      </c>
      <c r="I2853" s="338" t="str">
        <f t="shared" si="46"/>
        <v/>
      </c>
      <c r="J2853" s="339"/>
      <c r="K2853" s="339"/>
      <c r="L2853" s="339"/>
      <c r="M2853" s="339"/>
      <c r="N2853" s="339"/>
      <c r="O2853" s="339"/>
      <c r="P2853" s="339"/>
      <c r="Q2853" s="339"/>
    </row>
    <row r="2854" spans="1:17" ht="13.5" customHeight="1">
      <c r="A2854" s="481"/>
      <c r="B2854" s="481"/>
      <c r="C2854" s="481"/>
      <c r="D2854" s="481"/>
      <c r="E2854" s="481"/>
      <c r="F2854" s="339"/>
      <c r="G2854" s="340" t="str">
        <f>IF(ISNUMBER(E2854),E2854/'Bulk DivVar Analysis'!$I$7,"")</f>
        <v/>
      </c>
      <c r="H2854" s="338" t="str">
        <f>IF(ISNUMBER(E2854), IF(G2854&gt;'Bulk DivVar Analysis'!$J$9,"Pass","Fail"),"")</f>
        <v/>
      </c>
      <c r="I2854" s="338" t="str">
        <f t="shared" si="46"/>
        <v/>
      </c>
      <c r="J2854" s="339"/>
      <c r="K2854" s="339"/>
      <c r="L2854" s="339"/>
      <c r="M2854" s="339"/>
      <c r="N2854" s="339"/>
      <c r="O2854" s="339"/>
      <c r="P2854" s="339"/>
      <c r="Q2854" s="339"/>
    </row>
    <row r="2855" spans="1:17" ht="13.5" customHeight="1">
      <c r="A2855" s="481"/>
      <c r="B2855" s="481"/>
      <c r="C2855" s="481"/>
      <c r="D2855" s="481"/>
      <c r="E2855" s="481"/>
      <c r="F2855" s="339"/>
      <c r="G2855" s="340" t="str">
        <f>IF(ISNUMBER(E2855),E2855/'Bulk DivVar Analysis'!$I$7,"")</f>
        <v/>
      </c>
      <c r="H2855" s="338" t="str">
        <f>IF(ISNUMBER(E2855), IF(G2855&gt;'Bulk DivVar Analysis'!$J$9,"Pass","Fail"),"")</f>
        <v/>
      </c>
      <c r="I2855" s="338" t="str">
        <f t="shared" si="46"/>
        <v/>
      </c>
      <c r="J2855" s="339"/>
      <c r="K2855" s="339"/>
      <c r="L2855" s="339"/>
      <c r="M2855" s="339"/>
      <c r="N2855" s="339"/>
      <c r="O2855" s="339"/>
      <c r="P2855" s="339"/>
      <c r="Q2855" s="339"/>
    </row>
    <row r="2856" spans="1:17" ht="13.5" customHeight="1">
      <c r="A2856" s="481"/>
      <c r="B2856" s="481"/>
      <c r="C2856" s="481"/>
      <c r="D2856" s="481"/>
      <c r="E2856" s="481"/>
      <c r="F2856" s="339"/>
      <c r="G2856" s="340" t="str">
        <f>IF(ISNUMBER(E2856),E2856/'Bulk DivVar Analysis'!$I$7,"")</f>
        <v/>
      </c>
      <c r="H2856" s="338" t="str">
        <f>IF(ISNUMBER(E2856), IF(G2856&gt;'Bulk DivVar Analysis'!$J$9,"Pass","Fail"),"")</f>
        <v/>
      </c>
      <c r="I2856" s="338" t="str">
        <f t="shared" si="46"/>
        <v/>
      </c>
      <c r="J2856" s="339"/>
      <c r="K2856" s="339"/>
      <c r="L2856" s="339"/>
      <c r="M2856" s="339"/>
      <c r="N2856" s="339"/>
      <c r="O2856" s="339"/>
      <c r="P2856" s="339"/>
      <c r="Q2856" s="339"/>
    </row>
    <row r="2857" spans="1:17" ht="13.5" customHeight="1">
      <c r="A2857" s="481"/>
      <c r="B2857" s="481"/>
      <c r="C2857" s="481"/>
      <c r="D2857" s="481"/>
      <c r="E2857" s="481"/>
      <c r="F2857" s="339"/>
      <c r="G2857" s="340" t="str">
        <f>IF(ISNUMBER(E2857),E2857/'Bulk DivVar Analysis'!$I$7,"")</f>
        <v/>
      </c>
      <c r="H2857" s="338" t="str">
        <f>IF(ISNUMBER(E2857), IF(G2857&gt;'Bulk DivVar Analysis'!$J$9,"Pass","Fail"),"")</f>
        <v/>
      </c>
      <c r="I2857" s="338" t="str">
        <f t="shared" si="46"/>
        <v/>
      </c>
      <c r="J2857" s="339"/>
      <c r="K2857" s="339"/>
      <c r="L2857" s="339"/>
      <c r="M2857" s="339"/>
      <c r="N2857" s="339"/>
      <c r="O2857" s="339"/>
      <c r="P2857" s="339"/>
      <c r="Q2857" s="339"/>
    </row>
    <row r="2858" spans="1:17" ht="13.5" customHeight="1">
      <c r="A2858" s="481"/>
      <c r="B2858" s="481"/>
      <c r="C2858" s="481"/>
      <c r="D2858" s="481"/>
      <c r="E2858" s="481"/>
      <c r="F2858" s="339"/>
      <c r="G2858" s="340" t="str">
        <f>IF(ISNUMBER(E2858),E2858/'Bulk DivVar Analysis'!$I$7,"")</f>
        <v/>
      </c>
      <c r="H2858" s="338" t="str">
        <f>IF(ISNUMBER(E2858), IF(G2858&gt;'Bulk DivVar Analysis'!$J$9,"Pass","Fail"),"")</f>
        <v/>
      </c>
      <c r="I2858" s="338" t="str">
        <f t="shared" si="46"/>
        <v/>
      </c>
      <c r="J2858" s="339"/>
      <c r="K2858" s="339"/>
      <c r="L2858" s="339"/>
      <c r="M2858" s="339"/>
      <c r="N2858" s="339"/>
      <c r="O2858" s="339"/>
      <c r="P2858" s="339"/>
      <c r="Q2858" s="339"/>
    </row>
    <row r="2859" spans="1:17" ht="13.5" customHeight="1">
      <c r="A2859" s="481"/>
      <c r="B2859" s="481"/>
      <c r="C2859" s="481"/>
      <c r="D2859" s="481"/>
      <c r="E2859" s="481"/>
      <c r="F2859" s="339"/>
      <c r="G2859" s="340" t="str">
        <f>IF(ISNUMBER(E2859),E2859/'Bulk DivVar Analysis'!$I$7,"")</f>
        <v/>
      </c>
      <c r="H2859" s="338" t="str">
        <f>IF(ISNUMBER(E2859), IF(G2859&gt;'Bulk DivVar Analysis'!$J$9,"Pass","Fail"),"")</f>
        <v/>
      </c>
      <c r="I2859" s="338" t="str">
        <f t="shared" si="46"/>
        <v/>
      </c>
      <c r="J2859" s="339"/>
      <c r="K2859" s="339"/>
      <c r="L2859" s="339"/>
      <c r="M2859" s="339"/>
      <c r="N2859" s="339"/>
      <c r="O2859" s="339"/>
      <c r="P2859" s="339"/>
      <c r="Q2859" s="339"/>
    </row>
    <row r="2860" spans="1:17" ht="13.5" customHeight="1">
      <c r="A2860" s="481"/>
      <c r="B2860" s="481"/>
      <c r="C2860" s="481"/>
      <c r="D2860" s="481"/>
      <c r="E2860" s="481"/>
      <c r="F2860" s="339"/>
      <c r="G2860" s="340" t="str">
        <f>IF(ISNUMBER(E2860),E2860/'Bulk DivVar Analysis'!$I$7,"")</f>
        <v/>
      </c>
      <c r="H2860" s="338" t="str">
        <f>IF(ISNUMBER(E2860), IF(G2860&gt;'Bulk DivVar Analysis'!$J$9,"Pass","Fail"),"")</f>
        <v/>
      </c>
      <c r="I2860" s="338" t="str">
        <f t="shared" si="46"/>
        <v/>
      </c>
      <c r="J2860" s="339"/>
      <c r="K2860" s="339"/>
      <c r="L2860" s="339"/>
      <c r="M2860" s="339"/>
      <c r="N2860" s="339"/>
      <c r="O2860" s="339"/>
      <c r="P2860" s="339"/>
      <c r="Q2860" s="339"/>
    </row>
    <row r="2861" spans="1:17" ht="13.5" customHeight="1">
      <c r="A2861" s="481"/>
      <c r="B2861" s="481"/>
      <c r="C2861" s="481"/>
      <c r="D2861" s="481"/>
      <c r="E2861" s="481"/>
      <c r="F2861" s="339"/>
      <c r="G2861" s="340" t="str">
        <f>IF(ISNUMBER(E2861),E2861/'Bulk DivVar Analysis'!$I$7,"")</f>
        <v/>
      </c>
      <c r="H2861" s="338" t="str">
        <f>IF(ISNUMBER(E2861), IF(G2861&gt;'Bulk DivVar Analysis'!$J$9,"Pass","Fail"),"")</f>
        <v/>
      </c>
      <c r="I2861" s="338" t="str">
        <f t="shared" si="46"/>
        <v/>
      </c>
      <c r="J2861" s="339"/>
      <c r="K2861" s="339"/>
      <c r="L2861" s="339"/>
      <c r="M2861" s="339"/>
      <c r="N2861" s="339"/>
      <c r="O2861" s="339"/>
      <c r="P2861" s="339"/>
      <c r="Q2861" s="339"/>
    </row>
    <row r="2862" spans="1:17" ht="13.5" customHeight="1">
      <c r="A2862" s="481"/>
      <c r="B2862" s="481"/>
      <c r="C2862" s="481"/>
      <c r="D2862" s="481"/>
      <c r="E2862" s="481"/>
      <c r="F2862" s="339"/>
      <c r="G2862" s="340" t="str">
        <f>IF(ISNUMBER(E2862),E2862/'Bulk DivVar Analysis'!$I$7,"")</f>
        <v/>
      </c>
      <c r="H2862" s="338" t="str">
        <f>IF(ISNUMBER(E2862), IF(G2862&gt;'Bulk DivVar Analysis'!$J$9,"Pass","Fail"),"")</f>
        <v/>
      </c>
      <c r="I2862" s="338" t="str">
        <f t="shared" si="46"/>
        <v/>
      </c>
      <c r="J2862" s="339"/>
      <c r="K2862" s="339"/>
      <c r="L2862" s="339"/>
      <c r="M2862" s="339"/>
      <c r="N2862" s="339"/>
      <c r="O2862" s="339"/>
      <c r="P2862" s="339"/>
      <c r="Q2862" s="339"/>
    </row>
    <row r="2863" spans="1:17" ht="13.5" customHeight="1">
      <c r="A2863" s="481"/>
      <c r="B2863" s="481"/>
      <c r="C2863" s="481"/>
      <c r="D2863" s="481"/>
      <c r="E2863" s="481"/>
      <c r="F2863" s="339"/>
      <c r="G2863" s="340" t="str">
        <f>IF(ISNUMBER(E2863),E2863/'Bulk DivVar Analysis'!$I$7,"")</f>
        <v/>
      </c>
      <c r="H2863" s="338" t="str">
        <f>IF(ISNUMBER(E2863), IF(G2863&gt;'Bulk DivVar Analysis'!$J$9,"Pass","Fail"),"")</f>
        <v/>
      </c>
      <c r="I2863" s="338" t="str">
        <f t="shared" si="46"/>
        <v/>
      </c>
      <c r="J2863" s="339"/>
      <c r="K2863" s="339"/>
      <c r="L2863" s="339"/>
      <c r="M2863" s="339"/>
      <c r="N2863" s="339"/>
      <c r="O2863" s="339"/>
      <c r="P2863" s="339"/>
      <c r="Q2863" s="339"/>
    </row>
    <row r="2864" spans="1:17" ht="13.5" customHeight="1">
      <c r="A2864" s="481"/>
      <c r="B2864" s="481"/>
      <c r="C2864" s="481"/>
      <c r="D2864" s="481"/>
      <c r="E2864" s="481"/>
      <c r="F2864" s="339"/>
      <c r="G2864" s="340" t="str">
        <f>IF(ISNUMBER(E2864),E2864/'Bulk DivVar Analysis'!$I$7,"")</f>
        <v/>
      </c>
      <c r="H2864" s="338" t="str">
        <f>IF(ISNUMBER(E2864), IF(G2864&gt;'Bulk DivVar Analysis'!$J$9,"Pass","Fail"),"")</f>
        <v/>
      </c>
      <c r="I2864" s="338" t="str">
        <f t="shared" si="46"/>
        <v/>
      </c>
      <c r="J2864" s="339"/>
      <c r="K2864" s="339"/>
      <c r="L2864" s="339"/>
      <c r="M2864" s="339"/>
      <c r="N2864" s="339"/>
      <c r="O2864" s="339"/>
      <c r="P2864" s="339"/>
      <c r="Q2864" s="339"/>
    </row>
    <row r="2865" spans="1:17" ht="13.5" customHeight="1">
      <c r="A2865" s="481"/>
      <c r="B2865" s="481"/>
      <c r="C2865" s="481"/>
      <c r="D2865" s="481"/>
      <c r="E2865" s="481"/>
      <c r="F2865" s="339"/>
      <c r="G2865" s="340" t="str">
        <f>IF(ISNUMBER(E2865),E2865/'Bulk DivVar Analysis'!$I$7,"")</f>
        <v/>
      </c>
      <c r="H2865" s="338" t="str">
        <f>IF(ISNUMBER(E2865), IF(G2865&gt;'Bulk DivVar Analysis'!$J$9,"Pass","Fail"),"")</f>
        <v/>
      </c>
      <c r="I2865" s="338" t="str">
        <f t="shared" si="46"/>
        <v/>
      </c>
      <c r="J2865" s="339"/>
      <c r="K2865" s="339"/>
      <c r="L2865" s="339"/>
      <c r="M2865" s="339"/>
      <c r="N2865" s="339"/>
      <c r="O2865" s="339"/>
      <c r="P2865" s="339"/>
      <c r="Q2865" s="339"/>
    </row>
    <row r="2866" spans="1:17" ht="13.5" customHeight="1">
      <c r="A2866" s="481"/>
      <c r="B2866" s="481"/>
      <c r="C2866" s="481"/>
      <c r="D2866" s="481"/>
      <c r="E2866" s="481"/>
      <c r="F2866" s="339"/>
      <c r="G2866" s="340" t="str">
        <f>IF(ISNUMBER(E2866),E2866/'Bulk DivVar Analysis'!$I$7,"")</f>
        <v/>
      </c>
      <c r="H2866" s="338" t="str">
        <f>IF(ISNUMBER(E2866), IF(G2866&gt;'Bulk DivVar Analysis'!$J$9,"Pass","Fail"),"")</f>
        <v/>
      </c>
      <c r="I2866" s="338" t="str">
        <f t="shared" si="46"/>
        <v/>
      </c>
      <c r="J2866" s="339"/>
      <c r="K2866" s="339"/>
      <c r="L2866" s="339"/>
      <c r="M2866" s="339"/>
      <c r="N2866" s="339"/>
      <c r="O2866" s="339"/>
      <c r="P2866" s="339"/>
      <c r="Q2866" s="339"/>
    </row>
    <row r="2867" spans="1:17" ht="13.5" customHeight="1">
      <c r="A2867" s="481"/>
      <c r="B2867" s="481"/>
      <c r="C2867" s="481"/>
      <c r="D2867" s="481"/>
      <c r="E2867" s="481"/>
      <c r="F2867" s="339"/>
      <c r="G2867" s="340" t="str">
        <f>IF(ISNUMBER(E2867),E2867/'Bulk DivVar Analysis'!$I$7,"")</f>
        <v/>
      </c>
      <c r="H2867" s="338" t="str">
        <f>IF(ISNUMBER(E2867), IF(G2867&gt;'Bulk DivVar Analysis'!$J$9,"Pass","Fail"),"")</f>
        <v/>
      </c>
      <c r="I2867" s="338" t="str">
        <f t="shared" si="46"/>
        <v/>
      </c>
      <c r="J2867" s="339"/>
      <c r="K2867" s="339"/>
      <c r="L2867" s="339"/>
      <c r="M2867" s="339"/>
      <c r="N2867" s="339"/>
      <c r="O2867" s="339"/>
      <c r="P2867" s="339"/>
      <c r="Q2867" s="339"/>
    </row>
    <row r="2868" spans="1:17" ht="13.5" customHeight="1">
      <c r="A2868" s="481"/>
      <c r="B2868" s="481"/>
      <c r="C2868" s="481"/>
      <c r="D2868" s="481"/>
      <c r="E2868" s="481"/>
      <c r="F2868" s="339"/>
      <c r="G2868" s="340" t="str">
        <f>IF(ISNUMBER(E2868),E2868/'Bulk DivVar Analysis'!$I$7,"")</f>
        <v/>
      </c>
      <c r="H2868" s="338" t="str">
        <f>IF(ISNUMBER(E2868), IF(G2868&gt;'Bulk DivVar Analysis'!$J$9,"Pass","Fail"),"")</f>
        <v/>
      </c>
      <c r="I2868" s="338" t="str">
        <f t="shared" si="46"/>
        <v/>
      </c>
      <c r="J2868" s="339"/>
      <c r="K2868" s="339"/>
      <c r="L2868" s="339"/>
      <c r="M2868" s="339"/>
      <c r="N2868" s="339"/>
      <c r="O2868" s="339"/>
      <c r="P2868" s="339"/>
      <c r="Q2868" s="339"/>
    </row>
    <row r="2869" spans="1:17" ht="13.5" customHeight="1">
      <c r="A2869" s="481"/>
      <c r="B2869" s="481"/>
      <c r="C2869" s="481"/>
      <c r="D2869" s="481"/>
      <c r="E2869" s="481"/>
      <c r="F2869" s="339"/>
      <c r="G2869" s="340" t="str">
        <f>IF(ISNUMBER(E2869),E2869/'Bulk DivVar Analysis'!$I$7,"")</f>
        <v/>
      </c>
      <c r="H2869" s="338" t="str">
        <f>IF(ISNUMBER(E2869), IF(G2869&gt;'Bulk DivVar Analysis'!$J$9,"Pass","Fail"),"")</f>
        <v/>
      </c>
      <c r="I2869" s="338" t="str">
        <f t="shared" si="46"/>
        <v/>
      </c>
      <c r="J2869" s="339"/>
      <c r="K2869" s="339"/>
      <c r="L2869" s="339"/>
      <c r="M2869" s="339"/>
      <c r="N2869" s="339"/>
      <c r="O2869" s="339"/>
      <c r="P2869" s="339"/>
      <c r="Q2869" s="339"/>
    </row>
    <row r="2870" spans="1:17" ht="13.5" customHeight="1">
      <c r="A2870" s="481"/>
      <c r="B2870" s="481"/>
      <c r="C2870" s="481"/>
      <c r="D2870" s="481"/>
      <c r="E2870" s="481"/>
      <c r="F2870" s="339"/>
      <c r="G2870" s="340" t="str">
        <f>IF(ISNUMBER(E2870),E2870/'Bulk DivVar Analysis'!$I$7,"")</f>
        <v/>
      </c>
      <c r="H2870" s="338" t="str">
        <f>IF(ISNUMBER(E2870), IF(G2870&gt;'Bulk DivVar Analysis'!$J$9,"Pass","Fail"),"")</f>
        <v/>
      </c>
      <c r="I2870" s="338" t="str">
        <f t="shared" si="46"/>
        <v/>
      </c>
      <c r="J2870" s="339"/>
      <c r="K2870" s="339"/>
      <c r="L2870" s="339"/>
      <c r="M2870" s="339"/>
      <c r="N2870" s="339"/>
      <c r="O2870" s="339"/>
      <c r="P2870" s="339"/>
      <c r="Q2870" s="339"/>
    </row>
    <row r="2871" spans="1:17" ht="13.5" customHeight="1">
      <c r="A2871" s="481"/>
      <c r="B2871" s="481"/>
      <c r="C2871" s="481"/>
      <c r="D2871" s="481"/>
      <c r="E2871" s="481"/>
      <c r="F2871" s="339"/>
      <c r="G2871" s="340" t="str">
        <f>IF(ISNUMBER(E2871),E2871/'Bulk DivVar Analysis'!$I$7,"")</f>
        <v/>
      </c>
      <c r="H2871" s="338" t="str">
        <f>IF(ISNUMBER(E2871), IF(G2871&gt;'Bulk DivVar Analysis'!$J$9,"Pass","Fail"),"")</f>
        <v/>
      </c>
      <c r="I2871" s="338" t="str">
        <f t="shared" si="46"/>
        <v/>
      </c>
      <c r="J2871" s="339"/>
      <c r="K2871" s="339"/>
      <c r="L2871" s="339"/>
      <c r="M2871" s="339"/>
      <c r="N2871" s="339"/>
      <c r="O2871" s="339"/>
      <c r="P2871" s="339"/>
      <c r="Q2871" s="339"/>
    </row>
    <row r="2872" spans="1:17" ht="13.5" customHeight="1">
      <c r="A2872" s="481"/>
      <c r="B2872" s="481"/>
      <c r="C2872" s="481"/>
      <c r="D2872" s="481"/>
      <c r="E2872" s="481"/>
      <c r="F2872" s="339"/>
      <c r="G2872" s="340" t="str">
        <f>IF(ISNUMBER(E2872),E2872/'Bulk DivVar Analysis'!$I$7,"")</f>
        <v/>
      </c>
      <c r="H2872" s="338" t="str">
        <f>IF(ISNUMBER(E2872), IF(G2872&gt;'Bulk DivVar Analysis'!$J$9,"Pass","Fail"),"")</f>
        <v/>
      </c>
      <c r="I2872" s="338" t="str">
        <f t="shared" si="46"/>
        <v/>
      </c>
      <c r="J2872" s="339"/>
      <c r="K2872" s="339"/>
      <c r="L2872" s="339"/>
      <c r="M2872" s="339"/>
      <c r="N2872" s="339"/>
      <c r="O2872" s="339"/>
      <c r="P2872" s="339"/>
      <c r="Q2872" s="339"/>
    </row>
    <row r="2873" spans="1:17" ht="13.5" customHeight="1">
      <c r="A2873" s="481"/>
      <c r="B2873" s="481"/>
      <c r="C2873" s="481"/>
      <c r="D2873" s="481"/>
      <c r="E2873" s="481"/>
      <c r="F2873" s="339"/>
      <c r="G2873" s="340" t="str">
        <f>IF(ISNUMBER(E2873),E2873/'Bulk DivVar Analysis'!$I$7,"")</f>
        <v/>
      </c>
      <c r="H2873" s="338" t="str">
        <f>IF(ISNUMBER(E2873), IF(G2873&gt;'Bulk DivVar Analysis'!$J$9,"Pass","Fail"),"")</f>
        <v/>
      </c>
      <c r="I2873" s="338" t="str">
        <f t="shared" si="46"/>
        <v/>
      </c>
      <c r="J2873" s="339"/>
      <c r="K2873" s="339"/>
      <c r="L2873" s="339"/>
      <c r="M2873" s="339"/>
      <c r="N2873" s="339"/>
      <c r="O2873" s="339"/>
      <c r="P2873" s="339"/>
      <c r="Q2873" s="339"/>
    </row>
    <row r="2874" spans="1:17" ht="13.5" customHeight="1">
      <c r="A2874" s="481"/>
      <c r="B2874" s="481"/>
      <c r="C2874" s="481"/>
      <c r="D2874" s="481"/>
      <c r="E2874" s="481"/>
      <c r="F2874" s="339"/>
      <c r="G2874" s="340" t="str">
        <f>IF(ISNUMBER(E2874),E2874/'Bulk DivVar Analysis'!$I$7,"")</f>
        <v/>
      </c>
      <c r="H2874" s="338" t="str">
        <f>IF(ISNUMBER(E2874), IF(G2874&gt;'Bulk DivVar Analysis'!$J$9,"Pass","Fail"),"")</f>
        <v/>
      </c>
      <c r="I2874" s="338" t="str">
        <f t="shared" si="46"/>
        <v/>
      </c>
      <c r="J2874" s="339"/>
      <c r="K2874" s="339"/>
      <c r="L2874" s="339"/>
      <c r="M2874" s="339"/>
      <c r="N2874" s="339"/>
      <c r="O2874" s="339"/>
      <c r="P2874" s="339"/>
      <c r="Q2874" s="339"/>
    </row>
    <row r="2875" spans="1:17" ht="13.5" customHeight="1">
      <c r="A2875" s="481"/>
      <c r="B2875" s="481"/>
      <c r="C2875" s="481"/>
      <c r="D2875" s="481"/>
      <c r="E2875" s="481"/>
      <c r="F2875" s="339"/>
      <c r="G2875" s="340" t="str">
        <f>IF(ISNUMBER(E2875),E2875/'Bulk DivVar Analysis'!$I$7,"")</f>
        <v/>
      </c>
      <c r="H2875" s="338" t="str">
        <f>IF(ISNUMBER(E2875), IF(G2875&gt;'Bulk DivVar Analysis'!$J$9,"Pass","Fail"),"")</f>
        <v/>
      </c>
      <c r="I2875" s="338" t="str">
        <f t="shared" si="46"/>
        <v/>
      </c>
      <c r="J2875" s="339"/>
      <c r="K2875" s="339"/>
      <c r="L2875" s="339"/>
      <c r="M2875" s="339"/>
      <c r="N2875" s="339"/>
      <c r="O2875" s="339"/>
      <c r="P2875" s="339"/>
      <c r="Q2875" s="339"/>
    </row>
    <row r="2876" spans="1:17" ht="13.5" customHeight="1">
      <c r="A2876" s="481"/>
      <c r="B2876" s="481"/>
      <c r="C2876" s="481"/>
      <c r="D2876" s="481"/>
      <c r="E2876" s="481"/>
      <c r="F2876" s="339"/>
      <c r="G2876" s="340" t="str">
        <f>IF(ISNUMBER(E2876),E2876/'Bulk DivVar Analysis'!$I$7,"")</f>
        <v/>
      </c>
      <c r="H2876" s="338" t="str">
        <f>IF(ISNUMBER(E2876), IF(G2876&gt;'Bulk DivVar Analysis'!$J$9,"Pass","Fail"),"")</f>
        <v/>
      </c>
      <c r="I2876" s="338" t="str">
        <f t="shared" si="46"/>
        <v/>
      </c>
      <c r="J2876" s="339"/>
      <c r="K2876" s="339"/>
      <c r="L2876" s="339"/>
      <c r="M2876" s="339"/>
      <c r="N2876" s="339"/>
      <c r="O2876" s="339"/>
      <c r="P2876" s="339"/>
      <c r="Q2876" s="339"/>
    </row>
    <row r="2877" spans="1:17" ht="13.5" customHeight="1">
      <c r="A2877" s="481"/>
      <c r="B2877" s="481"/>
      <c r="C2877" s="481"/>
      <c r="D2877" s="481"/>
      <c r="E2877" s="481"/>
      <c r="F2877" s="339"/>
      <c r="G2877" s="340" t="str">
        <f>IF(ISNUMBER(E2877),E2877/'Bulk DivVar Analysis'!$I$7,"")</f>
        <v/>
      </c>
      <c r="H2877" s="338" t="str">
        <f>IF(ISNUMBER(E2877), IF(G2877&gt;'Bulk DivVar Analysis'!$J$9,"Pass","Fail"),"")</f>
        <v/>
      </c>
      <c r="I2877" s="338" t="str">
        <f t="shared" si="46"/>
        <v/>
      </c>
      <c r="J2877" s="339"/>
      <c r="K2877" s="339"/>
      <c r="L2877" s="339"/>
      <c r="M2877" s="339"/>
      <c r="N2877" s="339"/>
      <c r="O2877" s="339"/>
      <c r="P2877" s="339"/>
      <c r="Q2877" s="339"/>
    </row>
    <row r="2878" spans="1:17" ht="13.5" customHeight="1">
      <c r="A2878" s="481"/>
      <c r="B2878" s="481"/>
      <c r="C2878" s="481"/>
      <c r="D2878" s="481"/>
      <c r="E2878" s="481"/>
      <c r="F2878" s="339"/>
      <c r="G2878" s="340" t="str">
        <f>IF(ISNUMBER(E2878),E2878/'Bulk DivVar Analysis'!$I$7,"")</f>
        <v/>
      </c>
      <c r="H2878" s="338" t="str">
        <f>IF(ISNUMBER(E2878), IF(G2878&gt;'Bulk DivVar Analysis'!$J$9,"Pass","Fail"),"")</f>
        <v/>
      </c>
      <c r="I2878" s="338" t="str">
        <f t="shared" si="46"/>
        <v/>
      </c>
      <c r="J2878" s="339"/>
      <c r="K2878" s="339"/>
      <c r="L2878" s="339"/>
      <c r="M2878" s="339"/>
      <c r="N2878" s="339"/>
      <c r="O2878" s="339"/>
      <c r="P2878" s="339"/>
      <c r="Q2878" s="339"/>
    </row>
    <row r="2879" spans="1:17" ht="13.5" customHeight="1">
      <c r="A2879" s="481"/>
      <c r="B2879" s="481"/>
      <c r="C2879" s="481"/>
      <c r="D2879" s="481"/>
      <c r="E2879" s="481"/>
      <c r="F2879" s="339"/>
      <c r="G2879" s="340" t="str">
        <f>IF(ISNUMBER(E2879),E2879/'Bulk DivVar Analysis'!$I$7,"")</f>
        <v/>
      </c>
      <c r="H2879" s="338" t="str">
        <f>IF(ISNUMBER(E2879), IF(G2879&gt;'Bulk DivVar Analysis'!$J$9,"Pass","Fail"),"")</f>
        <v/>
      </c>
      <c r="I2879" s="338" t="str">
        <f t="shared" si="46"/>
        <v/>
      </c>
      <c r="J2879" s="339"/>
      <c r="K2879" s="339"/>
      <c r="L2879" s="339"/>
      <c r="M2879" s="339"/>
      <c r="N2879" s="339"/>
      <c r="O2879" s="339"/>
      <c r="P2879" s="339"/>
      <c r="Q2879" s="339"/>
    </row>
    <row r="2880" spans="1:17" ht="13.5" customHeight="1">
      <c r="A2880" s="481"/>
      <c r="B2880" s="481"/>
      <c r="C2880" s="481"/>
      <c r="D2880" s="481"/>
      <c r="E2880" s="481"/>
      <c r="F2880" s="339"/>
      <c r="G2880" s="340" t="str">
        <f>IF(ISNUMBER(E2880),E2880/'Bulk DivVar Analysis'!$I$7,"")</f>
        <v/>
      </c>
      <c r="H2880" s="338" t="str">
        <f>IF(ISNUMBER(E2880), IF(G2880&gt;'Bulk DivVar Analysis'!$J$9,"Pass","Fail"),"")</f>
        <v/>
      </c>
      <c r="I2880" s="338" t="str">
        <f t="shared" si="46"/>
        <v/>
      </c>
      <c r="J2880" s="339"/>
      <c r="K2880" s="339"/>
      <c r="L2880" s="339"/>
      <c r="M2880" s="339"/>
      <c r="N2880" s="339"/>
      <c r="O2880" s="339"/>
      <c r="P2880" s="339"/>
      <c r="Q2880" s="339"/>
    </row>
    <row r="2881" spans="1:17" ht="13.5" customHeight="1">
      <c r="A2881" s="481"/>
      <c r="B2881" s="481"/>
      <c r="C2881" s="481"/>
      <c r="D2881" s="481"/>
      <c r="E2881" s="481"/>
      <c r="F2881" s="339"/>
      <c r="G2881" s="340" t="str">
        <f>IF(ISNUMBER(E2881),E2881/'Bulk DivVar Analysis'!$I$7,"")</f>
        <v/>
      </c>
      <c r="H2881" s="338" t="str">
        <f>IF(ISNUMBER(E2881), IF(G2881&gt;'Bulk DivVar Analysis'!$J$9,"Pass","Fail"),"")</f>
        <v/>
      </c>
      <c r="I2881" s="338" t="str">
        <f t="shared" si="46"/>
        <v/>
      </c>
      <c r="J2881" s="339"/>
      <c r="K2881" s="339"/>
      <c r="L2881" s="339"/>
      <c r="M2881" s="339"/>
      <c r="N2881" s="339"/>
      <c r="O2881" s="339"/>
      <c r="P2881" s="339"/>
      <c r="Q2881" s="339"/>
    </row>
    <row r="2882" spans="1:17" ht="13.5" customHeight="1">
      <c r="A2882" s="481"/>
      <c r="B2882" s="481"/>
      <c r="C2882" s="481"/>
      <c r="D2882" s="481"/>
      <c r="E2882" s="481"/>
      <c r="F2882" s="339"/>
      <c r="G2882" s="340" t="str">
        <f>IF(ISNUMBER(E2882),E2882/'Bulk DivVar Analysis'!$I$7,"")</f>
        <v/>
      </c>
      <c r="H2882" s="338" t="str">
        <f>IF(ISNUMBER(E2882), IF(G2882&gt;'Bulk DivVar Analysis'!$J$9,"Pass","Fail"),"")</f>
        <v/>
      </c>
      <c r="I2882" s="338" t="str">
        <f t="shared" si="46"/>
        <v/>
      </c>
      <c r="J2882" s="339"/>
      <c r="K2882" s="339"/>
      <c r="L2882" s="339"/>
      <c r="M2882" s="339"/>
      <c r="N2882" s="339"/>
      <c r="O2882" s="339"/>
      <c r="P2882" s="339"/>
      <c r="Q2882" s="339"/>
    </row>
    <row r="2883" spans="1:17" ht="13.5" customHeight="1">
      <c r="A2883" s="481"/>
      <c r="B2883" s="481"/>
      <c r="C2883" s="481"/>
      <c r="D2883" s="481"/>
      <c r="E2883" s="481"/>
      <c r="F2883" s="339"/>
      <c r="G2883" s="340" t="str">
        <f>IF(ISNUMBER(E2883),E2883/'Bulk DivVar Analysis'!$I$7,"")</f>
        <v/>
      </c>
      <c r="H2883" s="338" t="str">
        <f>IF(ISNUMBER(E2883), IF(G2883&gt;'Bulk DivVar Analysis'!$J$9,"Pass","Fail"),"")</f>
        <v/>
      </c>
      <c r="I2883" s="338" t="str">
        <f t="shared" ref="I2883:I2946" si="47">_xlfn.TEXTJOIN("_",TRUE,B2883,C2883)</f>
        <v/>
      </c>
      <c r="J2883" s="339"/>
      <c r="K2883" s="339"/>
      <c r="L2883" s="339"/>
      <c r="M2883" s="339"/>
      <c r="N2883" s="339"/>
      <c r="O2883" s="339"/>
      <c r="P2883" s="339"/>
      <c r="Q2883" s="339"/>
    </row>
    <row r="2884" spans="1:17" ht="13.5" customHeight="1">
      <c r="A2884" s="481"/>
      <c r="B2884" s="481"/>
      <c r="C2884" s="481"/>
      <c r="D2884" s="481"/>
      <c r="E2884" s="481"/>
      <c r="F2884" s="339"/>
      <c r="G2884" s="340" t="str">
        <f>IF(ISNUMBER(E2884),E2884/'Bulk DivVar Analysis'!$I$7,"")</f>
        <v/>
      </c>
      <c r="H2884" s="338" t="str">
        <f>IF(ISNUMBER(E2884), IF(G2884&gt;'Bulk DivVar Analysis'!$J$9,"Pass","Fail"),"")</f>
        <v/>
      </c>
      <c r="I2884" s="338" t="str">
        <f t="shared" si="47"/>
        <v/>
      </c>
      <c r="J2884" s="339"/>
      <c r="K2884" s="339"/>
      <c r="L2884" s="339"/>
      <c r="M2884" s="339"/>
      <c r="N2884" s="339"/>
      <c r="O2884" s="339"/>
      <c r="P2884" s="339"/>
      <c r="Q2884" s="339"/>
    </row>
    <row r="2885" spans="1:17" ht="13.5" customHeight="1">
      <c r="A2885" s="481"/>
      <c r="B2885" s="481"/>
      <c r="C2885" s="481"/>
      <c r="D2885" s="481"/>
      <c r="E2885" s="481"/>
      <c r="F2885" s="339"/>
      <c r="G2885" s="340" t="str">
        <f>IF(ISNUMBER(E2885),E2885/'Bulk DivVar Analysis'!$I$7,"")</f>
        <v/>
      </c>
      <c r="H2885" s="338" t="str">
        <f>IF(ISNUMBER(E2885), IF(G2885&gt;'Bulk DivVar Analysis'!$J$9,"Pass","Fail"),"")</f>
        <v/>
      </c>
      <c r="I2885" s="338" t="str">
        <f t="shared" si="47"/>
        <v/>
      </c>
      <c r="J2885" s="339"/>
      <c r="K2885" s="339"/>
      <c r="L2885" s="339"/>
      <c r="M2885" s="339"/>
      <c r="N2885" s="339"/>
      <c r="O2885" s="339"/>
      <c r="P2885" s="339"/>
      <c r="Q2885" s="339"/>
    </row>
    <row r="2886" spans="1:17" ht="13.5" customHeight="1">
      <c r="A2886" s="481"/>
      <c r="B2886" s="481"/>
      <c r="C2886" s="481"/>
      <c r="D2886" s="481"/>
      <c r="E2886" s="481"/>
      <c r="F2886" s="339"/>
      <c r="G2886" s="340" t="str">
        <f>IF(ISNUMBER(E2886),E2886/'Bulk DivVar Analysis'!$I$7,"")</f>
        <v/>
      </c>
      <c r="H2886" s="338" t="str">
        <f>IF(ISNUMBER(E2886), IF(G2886&gt;'Bulk DivVar Analysis'!$J$9,"Pass","Fail"),"")</f>
        <v/>
      </c>
      <c r="I2886" s="338" t="str">
        <f t="shared" si="47"/>
        <v/>
      </c>
      <c r="J2886" s="339"/>
      <c r="K2886" s="339"/>
      <c r="L2886" s="339"/>
      <c r="M2886" s="339"/>
      <c r="N2886" s="339"/>
      <c r="O2886" s="339"/>
      <c r="P2886" s="339"/>
      <c r="Q2886" s="339"/>
    </row>
    <row r="2887" spans="1:17" ht="13.5" customHeight="1">
      <c r="A2887" s="481"/>
      <c r="B2887" s="481"/>
      <c r="C2887" s="481"/>
      <c r="D2887" s="481"/>
      <c r="E2887" s="481"/>
      <c r="F2887" s="339"/>
      <c r="G2887" s="340" t="str">
        <f>IF(ISNUMBER(E2887),E2887/'Bulk DivVar Analysis'!$I$7,"")</f>
        <v/>
      </c>
      <c r="H2887" s="338" t="str">
        <f>IF(ISNUMBER(E2887), IF(G2887&gt;'Bulk DivVar Analysis'!$J$9,"Pass","Fail"),"")</f>
        <v/>
      </c>
      <c r="I2887" s="338" t="str">
        <f t="shared" si="47"/>
        <v/>
      </c>
      <c r="J2887" s="339"/>
      <c r="K2887" s="339"/>
      <c r="L2887" s="339"/>
      <c r="M2887" s="339"/>
      <c r="N2887" s="339"/>
      <c r="O2887" s="339"/>
      <c r="P2887" s="339"/>
      <c r="Q2887" s="339"/>
    </row>
    <row r="2888" spans="1:17" ht="13.5" customHeight="1">
      <c r="A2888" s="481"/>
      <c r="B2888" s="481"/>
      <c r="C2888" s="481"/>
      <c r="D2888" s="481"/>
      <c r="E2888" s="481"/>
      <c r="F2888" s="339"/>
      <c r="G2888" s="340" t="str">
        <f>IF(ISNUMBER(E2888),E2888/'Bulk DivVar Analysis'!$I$7,"")</f>
        <v/>
      </c>
      <c r="H2888" s="338" t="str">
        <f>IF(ISNUMBER(E2888), IF(G2888&gt;'Bulk DivVar Analysis'!$J$9,"Pass","Fail"),"")</f>
        <v/>
      </c>
      <c r="I2888" s="338" t="str">
        <f t="shared" si="47"/>
        <v/>
      </c>
      <c r="J2888" s="339"/>
      <c r="K2888" s="339"/>
      <c r="L2888" s="339"/>
      <c r="M2888" s="339"/>
      <c r="N2888" s="339"/>
      <c r="O2888" s="339"/>
      <c r="P2888" s="339"/>
      <c r="Q2888" s="339"/>
    </row>
    <row r="2889" spans="1:17" ht="13.5" customHeight="1">
      <c r="A2889" s="481"/>
      <c r="B2889" s="481"/>
      <c r="C2889" s="481"/>
      <c r="D2889" s="481"/>
      <c r="E2889" s="481"/>
      <c r="F2889" s="339"/>
      <c r="G2889" s="340" t="str">
        <f>IF(ISNUMBER(E2889),E2889/'Bulk DivVar Analysis'!$I$7,"")</f>
        <v/>
      </c>
      <c r="H2889" s="338" t="str">
        <f>IF(ISNUMBER(E2889), IF(G2889&gt;'Bulk DivVar Analysis'!$J$9,"Pass","Fail"),"")</f>
        <v/>
      </c>
      <c r="I2889" s="338" t="str">
        <f t="shared" si="47"/>
        <v/>
      </c>
      <c r="J2889" s="339"/>
      <c r="K2889" s="339"/>
      <c r="L2889" s="339"/>
      <c r="M2889" s="339"/>
      <c r="N2889" s="339"/>
      <c r="O2889" s="339"/>
      <c r="P2889" s="339"/>
      <c r="Q2889" s="339"/>
    </row>
    <row r="2890" spans="1:17" ht="13.5" customHeight="1">
      <c r="A2890" s="481"/>
      <c r="B2890" s="481"/>
      <c r="C2890" s="481"/>
      <c r="D2890" s="481"/>
      <c r="E2890" s="481"/>
      <c r="F2890" s="339"/>
      <c r="G2890" s="340" t="str">
        <f>IF(ISNUMBER(E2890),E2890/'Bulk DivVar Analysis'!$I$7,"")</f>
        <v/>
      </c>
      <c r="H2890" s="338" t="str">
        <f>IF(ISNUMBER(E2890), IF(G2890&gt;'Bulk DivVar Analysis'!$J$9,"Pass","Fail"),"")</f>
        <v/>
      </c>
      <c r="I2890" s="338" t="str">
        <f t="shared" si="47"/>
        <v/>
      </c>
      <c r="J2890" s="339"/>
      <c r="K2890" s="339"/>
      <c r="L2890" s="339"/>
      <c r="M2890" s="339"/>
      <c r="N2890" s="339"/>
      <c r="O2890" s="339"/>
      <c r="P2890" s="339"/>
      <c r="Q2890" s="339"/>
    </row>
    <row r="2891" spans="1:17" ht="13.5" customHeight="1">
      <c r="A2891" s="481"/>
      <c r="B2891" s="481"/>
      <c r="C2891" s="481"/>
      <c r="D2891" s="481"/>
      <c r="E2891" s="481"/>
      <c r="F2891" s="339"/>
      <c r="G2891" s="340" t="str">
        <f>IF(ISNUMBER(E2891),E2891/'Bulk DivVar Analysis'!$I$7,"")</f>
        <v/>
      </c>
      <c r="H2891" s="338" t="str">
        <f>IF(ISNUMBER(E2891), IF(G2891&gt;'Bulk DivVar Analysis'!$J$9,"Pass","Fail"),"")</f>
        <v/>
      </c>
      <c r="I2891" s="338" t="str">
        <f t="shared" si="47"/>
        <v/>
      </c>
      <c r="J2891" s="339"/>
      <c r="K2891" s="339"/>
      <c r="L2891" s="339"/>
      <c r="M2891" s="339"/>
      <c r="N2891" s="339"/>
      <c r="O2891" s="339"/>
      <c r="P2891" s="339"/>
      <c r="Q2891" s="339"/>
    </row>
    <row r="2892" spans="1:17" ht="13.5" customHeight="1">
      <c r="A2892" s="481"/>
      <c r="B2892" s="481"/>
      <c r="C2892" s="481"/>
      <c r="D2892" s="481"/>
      <c r="E2892" s="481"/>
      <c r="F2892" s="339"/>
      <c r="G2892" s="340" t="str">
        <f>IF(ISNUMBER(E2892),E2892/'Bulk DivVar Analysis'!$I$7,"")</f>
        <v/>
      </c>
      <c r="H2892" s="338" t="str">
        <f>IF(ISNUMBER(E2892), IF(G2892&gt;'Bulk DivVar Analysis'!$J$9,"Pass","Fail"),"")</f>
        <v/>
      </c>
      <c r="I2892" s="338" t="str">
        <f t="shared" si="47"/>
        <v/>
      </c>
      <c r="J2892" s="339"/>
      <c r="K2892" s="339"/>
      <c r="L2892" s="339"/>
      <c r="M2892" s="339"/>
      <c r="N2892" s="339"/>
      <c r="O2892" s="339"/>
      <c r="P2892" s="339"/>
      <c r="Q2892" s="339"/>
    </row>
    <row r="2893" spans="1:17" ht="13.5" customHeight="1">
      <c r="A2893" s="481"/>
      <c r="B2893" s="481"/>
      <c r="C2893" s="481"/>
      <c r="D2893" s="481"/>
      <c r="E2893" s="481"/>
      <c r="F2893" s="339"/>
      <c r="G2893" s="340" t="str">
        <f>IF(ISNUMBER(E2893),E2893/'Bulk DivVar Analysis'!$I$7,"")</f>
        <v/>
      </c>
      <c r="H2893" s="338" t="str">
        <f>IF(ISNUMBER(E2893), IF(G2893&gt;'Bulk DivVar Analysis'!$J$9,"Pass","Fail"),"")</f>
        <v/>
      </c>
      <c r="I2893" s="338" t="str">
        <f t="shared" si="47"/>
        <v/>
      </c>
      <c r="J2893" s="339"/>
      <c r="K2893" s="339"/>
      <c r="L2893" s="339"/>
      <c r="M2893" s="339"/>
      <c r="N2893" s="339"/>
      <c r="O2893" s="339"/>
      <c r="P2893" s="339"/>
      <c r="Q2893" s="339"/>
    </row>
    <row r="2894" spans="1:17" ht="13.5" customHeight="1">
      <c r="A2894" s="481"/>
      <c r="B2894" s="481"/>
      <c r="C2894" s="481"/>
      <c r="D2894" s="481"/>
      <c r="E2894" s="481"/>
      <c r="F2894" s="339"/>
      <c r="G2894" s="340" t="str">
        <f>IF(ISNUMBER(E2894),E2894/'Bulk DivVar Analysis'!$I$7,"")</f>
        <v/>
      </c>
      <c r="H2894" s="338" t="str">
        <f>IF(ISNUMBER(E2894), IF(G2894&gt;'Bulk DivVar Analysis'!$J$9,"Pass","Fail"),"")</f>
        <v/>
      </c>
      <c r="I2894" s="338" t="str">
        <f t="shared" si="47"/>
        <v/>
      </c>
      <c r="J2894" s="339"/>
      <c r="K2894" s="339"/>
      <c r="L2894" s="339"/>
      <c r="M2894" s="339"/>
      <c r="N2894" s="339"/>
      <c r="O2894" s="339"/>
      <c r="P2894" s="339"/>
      <c r="Q2894" s="339"/>
    </row>
    <row r="2895" spans="1:17" ht="13.5" customHeight="1">
      <c r="A2895" s="481"/>
      <c r="B2895" s="481"/>
      <c r="C2895" s="481"/>
      <c r="D2895" s="481"/>
      <c r="E2895" s="481"/>
      <c r="F2895" s="339"/>
      <c r="G2895" s="340" t="str">
        <f>IF(ISNUMBER(E2895),E2895/'Bulk DivVar Analysis'!$I$7,"")</f>
        <v/>
      </c>
      <c r="H2895" s="338" t="str">
        <f>IF(ISNUMBER(E2895), IF(G2895&gt;'Bulk DivVar Analysis'!$J$9,"Pass","Fail"),"")</f>
        <v/>
      </c>
      <c r="I2895" s="338" t="str">
        <f t="shared" si="47"/>
        <v/>
      </c>
      <c r="J2895" s="339"/>
      <c r="K2895" s="339"/>
      <c r="L2895" s="339"/>
      <c r="M2895" s="339"/>
      <c r="N2895" s="339"/>
      <c r="O2895" s="339"/>
      <c r="P2895" s="339"/>
      <c r="Q2895" s="339"/>
    </row>
    <row r="2896" spans="1:17" ht="13.5" customHeight="1">
      <c r="A2896" s="481"/>
      <c r="B2896" s="481"/>
      <c r="C2896" s="481"/>
      <c r="D2896" s="481"/>
      <c r="E2896" s="481"/>
      <c r="F2896" s="339"/>
      <c r="G2896" s="340" t="str">
        <f>IF(ISNUMBER(E2896),E2896/'Bulk DivVar Analysis'!$I$7,"")</f>
        <v/>
      </c>
      <c r="H2896" s="338" t="str">
        <f>IF(ISNUMBER(E2896), IF(G2896&gt;'Bulk DivVar Analysis'!$J$9,"Pass","Fail"),"")</f>
        <v/>
      </c>
      <c r="I2896" s="338" t="str">
        <f t="shared" si="47"/>
        <v/>
      </c>
      <c r="J2896" s="339"/>
      <c r="K2896" s="339"/>
      <c r="L2896" s="339"/>
      <c r="M2896" s="339"/>
      <c r="N2896" s="339"/>
      <c r="O2896" s="339"/>
      <c r="P2896" s="339"/>
      <c r="Q2896" s="339"/>
    </row>
    <row r="2897" spans="1:17" ht="13.5" customHeight="1">
      <c r="A2897" s="481"/>
      <c r="B2897" s="481"/>
      <c r="C2897" s="481"/>
      <c r="D2897" s="481"/>
      <c r="E2897" s="481"/>
      <c r="F2897" s="339"/>
      <c r="G2897" s="340" t="str">
        <f>IF(ISNUMBER(E2897),E2897/'Bulk DivVar Analysis'!$I$7,"")</f>
        <v/>
      </c>
      <c r="H2897" s="338" t="str">
        <f>IF(ISNUMBER(E2897), IF(G2897&gt;'Bulk DivVar Analysis'!$J$9,"Pass","Fail"),"")</f>
        <v/>
      </c>
      <c r="I2897" s="338" t="str">
        <f t="shared" si="47"/>
        <v/>
      </c>
      <c r="J2897" s="339"/>
      <c r="K2897" s="339"/>
      <c r="L2897" s="339"/>
      <c r="M2897" s="339"/>
      <c r="N2897" s="339"/>
      <c r="O2897" s="339"/>
      <c r="P2897" s="339"/>
      <c r="Q2897" s="339"/>
    </row>
    <row r="2898" spans="1:17" ht="13.5" customHeight="1">
      <c r="A2898" s="481"/>
      <c r="B2898" s="481"/>
      <c r="C2898" s="481"/>
      <c r="D2898" s="481"/>
      <c r="E2898" s="481"/>
      <c r="F2898" s="339"/>
      <c r="G2898" s="340" t="str">
        <f>IF(ISNUMBER(E2898),E2898/'Bulk DivVar Analysis'!$I$7,"")</f>
        <v/>
      </c>
      <c r="H2898" s="338" t="str">
        <f>IF(ISNUMBER(E2898), IF(G2898&gt;'Bulk DivVar Analysis'!$J$9,"Pass","Fail"),"")</f>
        <v/>
      </c>
      <c r="I2898" s="338" t="str">
        <f t="shared" si="47"/>
        <v/>
      </c>
      <c r="J2898" s="339"/>
      <c r="K2898" s="339"/>
      <c r="L2898" s="339"/>
      <c r="M2898" s="339"/>
      <c r="N2898" s="339"/>
      <c r="O2898" s="339"/>
      <c r="P2898" s="339"/>
      <c r="Q2898" s="339"/>
    </row>
    <row r="2899" spans="1:17" ht="13.5" customHeight="1">
      <c r="A2899" s="481"/>
      <c r="B2899" s="481"/>
      <c r="C2899" s="481"/>
      <c r="D2899" s="481"/>
      <c r="E2899" s="481"/>
      <c r="F2899" s="339"/>
      <c r="G2899" s="340" t="str">
        <f>IF(ISNUMBER(E2899),E2899/'Bulk DivVar Analysis'!$I$7,"")</f>
        <v/>
      </c>
      <c r="H2899" s="338" t="str">
        <f>IF(ISNUMBER(E2899), IF(G2899&gt;'Bulk DivVar Analysis'!$J$9,"Pass","Fail"),"")</f>
        <v/>
      </c>
      <c r="I2899" s="338" t="str">
        <f t="shared" si="47"/>
        <v/>
      </c>
      <c r="J2899" s="339"/>
      <c r="K2899" s="339"/>
      <c r="L2899" s="339"/>
      <c r="M2899" s="339"/>
      <c r="N2899" s="339"/>
      <c r="O2899" s="339"/>
      <c r="P2899" s="339"/>
      <c r="Q2899" s="339"/>
    </row>
    <row r="2900" spans="1:17" ht="13.5" customHeight="1">
      <c r="A2900" s="481"/>
      <c r="B2900" s="481"/>
      <c r="C2900" s="481"/>
      <c r="D2900" s="481"/>
      <c r="E2900" s="481"/>
      <c r="F2900" s="339"/>
      <c r="G2900" s="340" t="str">
        <f>IF(ISNUMBER(E2900),E2900/'Bulk DivVar Analysis'!$I$7,"")</f>
        <v/>
      </c>
      <c r="H2900" s="338" t="str">
        <f>IF(ISNUMBER(E2900), IF(G2900&gt;'Bulk DivVar Analysis'!$J$9,"Pass","Fail"),"")</f>
        <v/>
      </c>
      <c r="I2900" s="338" t="str">
        <f t="shared" si="47"/>
        <v/>
      </c>
      <c r="J2900" s="339"/>
      <c r="K2900" s="339"/>
      <c r="L2900" s="339"/>
      <c r="M2900" s="339"/>
      <c r="N2900" s="339"/>
      <c r="O2900" s="339"/>
      <c r="P2900" s="339"/>
      <c r="Q2900" s="339"/>
    </row>
    <row r="2901" spans="1:17" ht="13.5" customHeight="1">
      <c r="A2901" s="481"/>
      <c r="B2901" s="481"/>
      <c r="C2901" s="481"/>
      <c r="D2901" s="481"/>
      <c r="E2901" s="481"/>
      <c r="F2901" s="339"/>
      <c r="G2901" s="340" t="str">
        <f>IF(ISNUMBER(E2901),E2901/'Bulk DivVar Analysis'!$I$7,"")</f>
        <v/>
      </c>
      <c r="H2901" s="338" t="str">
        <f>IF(ISNUMBER(E2901), IF(G2901&gt;'Bulk DivVar Analysis'!$J$9,"Pass","Fail"),"")</f>
        <v/>
      </c>
      <c r="I2901" s="338" t="str">
        <f t="shared" si="47"/>
        <v/>
      </c>
      <c r="J2901" s="339"/>
      <c r="K2901" s="339"/>
      <c r="L2901" s="339"/>
      <c r="M2901" s="339"/>
      <c r="N2901" s="339"/>
      <c r="O2901" s="339"/>
      <c r="P2901" s="339"/>
      <c r="Q2901" s="339"/>
    </row>
    <row r="2902" spans="1:17" ht="13.5" customHeight="1">
      <c r="A2902" s="481"/>
      <c r="B2902" s="481"/>
      <c r="C2902" s="481"/>
      <c r="D2902" s="481"/>
      <c r="E2902" s="481"/>
      <c r="F2902" s="339"/>
      <c r="G2902" s="340" t="str">
        <f>IF(ISNUMBER(E2902),E2902/'Bulk DivVar Analysis'!$I$7,"")</f>
        <v/>
      </c>
      <c r="H2902" s="338" t="str">
        <f>IF(ISNUMBER(E2902), IF(G2902&gt;'Bulk DivVar Analysis'!$J$9,"Pass","Fail"),"")</f>
        <v/>
      </c>
      <c r="I2902" s="338" t="str">
        <f t="shared" si="47"/>
        <v/>
      </c>
      <c r="J2902" s="339"/>
      <c r="K2902" s="339"/>
      <c r="L2902" s="339"/>
      <c r="M2902" s="339"/>
      <c r="N2902" s="339"/>
      <c r="O2902" s="339"/>
      <c r="P2902" s="339"/>
      <c r="Q2902" s="339"/>
    </row>
    <row r="2903" spans="1:17" ht="13.5" customHeight="1">
      <c r="A2903" s="481"/>
      <c r="B2903" s="481"/>
      <c r="C2903" s="481"/>
      <c r="D2903" s="481"/>
      <c r="E2903" s="481"/>
      <c r="F2903" s="339"/>
      <c r="G2903" s="340" t="str">
        <f>IF(ISNUMBER(E2903),E2903/'Bulk DivVar Analysis'!$I$7,"")</f>
        <v/>
      </c>
      <c r="H2903" s="338" t="str">
        <f>IF(ISNUMBER(E2903), IF(G2903&gt;'Bulk DivVar Analysis'!$J$9,"Pass","Fail"),"")</f>
        <v/>
      </c>
      <c r="I2903" s="338" t="str">
        <f t="shared" si="47"/>
        <v/>
      </c>
      <c r="J2903" s="339"/>
      <c r="K2903" s="339"/>
      <c r="L2903" s="339"/>
      <c r="M2903" s="339"/>
      <c r="N2903" s="339"/>
      <c r="O2903" s="339"/>
      <c r="P2903" s="339"/>
      <c r="Q2903" s="339"/>
    </row>
    <row r="2904" spans="1:17" ht="13.5" customHeight="1">
      <c r="A2904" s="481"/>
      <c r="B2904" s="481"/>
      <c r="C2904" s="481"/>
      <c r="D2904" s="481"/>
      <c r="E2904" s="481"/>
      <c r="F2904" s="339"/>
      <c r="G2904" s="340" t="str">
        <f>IF(ISNUMBER(E2904),E2904/'Bulk DivVar Analysis'!$I$7,"")</f>
        <v/>
      </c>
      <c r="H2904" s="338" t="str">
        <f>IF(ISNUMBER(E2904), IF(G2904&gt;'Bulk DivVar Analysis'!$J$9,"Pass","Fail"),"")</f>
        <v/>
      </c>
      <c r="I2904" s="338" t="str">
        <f t="shared" si="47"/>
        <v/>
      </c>
      <c r="J2904" s="339"/>
      <c r="K2904" s="339"/>
      <c r="L2904" s="339"/>
      <c r="M2904" s="339"/>
      <c r="N2904" s="339"/>
      <c r="O2904" s="339"/>
      <c r="P2904" s="339"/>
      <c r="Q2904" s="339"/>
    </row>
    <row r="2905" spans="1:17" ht="13.5" customHeight="1">
      <c r="A2905" s="481"/>
      <c r="B2905" s="481"/>
      <c r="C2905" s="481"/>
      <c r="D2905" s="481"/>
      <c r="E2905" s="481"/>
      <c r="F2905" s="339"/>
      <c r="G2905" s="340" t="str">
        <f>IF(ISNUMBER(E2905),E2905/'Bulk DivVar Analysis'!$I$7,"")</f>
        <v/>
      </c>
      <c r="H2905" s="338" t="str">
        <f>IF(ISNUMBER(E2905), IF(G2905&gt;'Bulk DivVar Analysis'!$J$9,"Pass","Fail"),"")</f>
        <v/>
      </c>
      <c r="I2905" s="338" t="str">
        <f t="shared" si="47"/>
        <v/>
      </c>
      <c r="J2905" s="339"/>
      <c r="K2905" s="339"/>
      <c r="L2905" s="339"/>
      <c r="M2905" s="339"/>
      <c r="N2905" s="339"/>
      <c r="O2905" s="339"/>
      <c r="P2905" s="339"/>
      <c r="Q2905" s="339"/>
    </row>
    <row r="2906" spans="1:17" ht="13.5" customHeight="1">
      <c r="A2906" s="481"/>
      <c r="B2906" s="481"/>
      <c r="C2906" s="481"/>
      <c r="D2906" s="481"/>
      <c r="E2906" s="481"/>
      <c r="F2906" s="339"/>
      <c r="G2906" s="340" t="str">
        <f>IF(ISNUMBER(E2906),E2906/'Bulk DivVar Analysis'!$I$7,"")</f>
        <v/>
      </c>
      <c r="H2906" s="338" t="str">
        <f>IF(ISNUMBER(E2906), IF(G2906&gt;'Bulk DivVar Analysis'!$J$9,"Pass","Fail"),"")</f>
        <v/>
      </c>
      <c r="I2906" s="338" t="str">
        <f t="shared" si="47"/>
        <v/>
      </c>
      <c r="J2906" s="339"/>
      <c r="K2906" s="339"/>
      <c r="L2906" s="339"/>
      <c r="M2906" s="339"/>
      <c r="N2906" s="339"/>
      <c r="O2906" s="339"/>
      <c r="P2906" s="339"/>
      <c r="Q2906" s="339"/>
    </row>
    <row r="2907" spans="1:17" ht="13.5" customHeight="1">
      <c r="A2907" s="481"/>
      <c r="B2907" s="481"/>
      <c r="C2907" s="481"/>
      <c r="D2907" s="481"/>
      <c r="E2907" s="481"/>
      <c r="F2907" s="339"/>
      <c r="G2907" s="340" t="str">
        <f>IF(ISNUMBER(E2907),E2907/'Bulk DivVar Analysis'!$I$7,"")</f>
        <v/>
      </c>
      <c r="H2907" s="338" t="str">
        <f>IF(ISNUMBER(E2907), IF(G2907&gt;'Bulk DivVar Analysis'!$J$9,"Pass","Fail"),"")</f>
        <v/>
      </c>
      <c r="I2907" s="338" t="str">
        <f t="shared" si="47"/>
        <v/>
      </c>
      <c r="J2907" s="339"/>
      <c r="K2907" s="339"/>
      <c r="L2907" s="339"/>
      <c r="M2907" s="339"/>
      <c r="N2907" s="339"/>
      <c r="O2907" s="339"/>
      <c r="P2907" s="339"/>
      <c r="Q2907" s="339"/>
    </row>
    <row r="2908" spans="1:17" ht="13.5" customHeight="1">
      <c r="A2908" s="481"/>
      <c r="B2908" s="481"/>
      <c r="C2908" s="481"/>
      <c r="D2908" s="481"/>
      <c r="E2908" s="481"/>
      <c r="F2908" s="339"/>
      <c r="G2908" s="340" t="str">
        <f>IF(ISNUMBER(E2908),E2908/'Bulk DivVar Analysis'!$I$7,"")</f>
        <v/>
      </c>
      <c r="H2908" s="338" t="str">
        <f>IF(ISNUMBER(E2908), IF(G2908&gt;'Bulk DivVar Analysis'!$J$9,"Pass","Fail"),"")</f>
        <v/>
      </c>
      <c r="I2908" s="338" t="str">
        <f t="shared" si="47"/>
        <v/>
      </c>
      <c r="J2908" s="339"/>
      <c r="K2908" s="339"/>
      <c r="L2908" s="339"/>
      <c r="M2908" s="339"/>
      <c r="N2908" s="339"/>
      <c r="O2908" s="339"/>
      <c r="P2908" s="339"/>
      <c r="Q2908" s="339"/>
    </row>
    <row r="2909" spans="1:17" ht="13.5" customHeight="1">
      <c r="A2909" s="481"/>
      <c r="B2909" s="481"/>
      <c r="C2909" s="481"/>
      <c r="D2909" s="481"/>
      <c r="E2909" s="481"/>
      <c r="F2909" s="339"/>
      <c r="G2909" s="340" t="str">
        <f>IF(ISNUMBER(E2909),E2909/'Bulk DivVar Analysis'!$I$7,"")</f>
        <v/>
      </c>
      <c r="H2909" s="338" t="str">
        <f>IF(ISNUMBER(E2909), IF(G2909&gt;'Bulk DivVar Analysis'!$J$9,"Pass","Fail"),"")</f>
        <v/>
      </c>
      <c r="I2909" s="338" t="str">
        <f t="shared" si="47"/>
        <v/>
      </c>
      <c r="J2909" s="339"/>
      <c r="K2909" s="339"/>
      <c r="L2909" s="339"/>
      <c r="M2909" s="339"/>
      <c r="N2909" s="339"/>
      <c r="O2909" s="339"/>
      <c r="P2909" s="339"/>
      <c r="Q2909" s="339"/>
    </row>
    <row r="2910" spans="1:17" ht="13.5" customHeight="1">
      <c r="A2910" s="481"/>
      <c r="B2910" s="481"/>
      <c r="C2910" s="481"/>
      <c r="D2910" s="481"/>
      <c r="E2910" s="481"/>
      <c r="F2910" s="339"/>
      <c r="G2910" s="340" t="str">
        <f>IF(ISNUMBER(E2910),E2910/'Bulk DivVar Analysis'!$I$7,"")</f>
        <v/>
      </c>
      <c r="H2910" s="338" t="str">
        <f>IF(ISNUMBER(E2910), IF(G2910&gt;'Bulk DivVar Analysis'!$J$9,"Pass","Fail"),"")</f>
        <v/>
      </c>
      <c r="I2910" s="338" t="str">
        <f t="shared" si="47"/>
        <v/>
      </c>
      <c r="J2910" s="339"/>
      <c r="K2910" s="339"/>
      <c r="L2910" s="339"/>
      <c r="M2910" s="339"/>
      <c r="N2910" s="339"/>
      <c r="O2910" s="339"/>
      <c r="P2910" s="339"/>
      <c r="Q2910" s="339"/>
    </row>
    <row r="2911" spans="1:17" ht="13.5" customHeight="1">
      <c r="A2911" s="481"/>
      <c r="B2911" s="481"/>
      <c r="C2911" s="481"/>
      <c r="D2911" s="481"/>
      <c r="E2911" s="481"/>
      <c r="F2911" s="339"/>
      <c r="G2911" s="340" t="str">
        <f>IF(ISNUMBER(E2911),E2911/'Bulk DivVar Analysis'!$I$7,"")</f>
        <v/>
      </c>
      <c r="H2911" s="338" t="str">
        <f>IF(ISNUMBER(E2911), IF(G2911&gt;'Bulk DivVar Analysis'!$J$9,"Pass","Fail"),"")</f>
        <v/>
      </c>
      <c r="I2911" s="338" t="str">
        <f t="shared" si="47"/>
        <v/>
      </c>
      <c r="J2911" s="339"/>
      <c r="K2911" s="339"/>
      <c r="L2911" s="339"/>
      <c r="M2911" s="339"/>
      <c r="N2911" s="339"/>
      <c r="O2911" s="339"/>
      <c r="P2911" s="339"/>
      <c r="Q2911" s="339"/>
    </row>
    <row r="2912" spans="1:17" ht="13.5" customHeight="1">
      <c r="A2912" s="481"/>
      <c r="B2912" s="481"/>
      <c r="C2912" s="481"/>
      <c r="D2912" s="481"/>
      <c r="E2912" s="481"/>
      <c r="F2912" s="339"/>
      <c r="G2912" s="340" t="str">
        <f>IF(ISNUMBER(E2912),E2912/'Bulk DivVar Analysis'!$I$7,"")</f>
        <v/>
      </c>
      <c r="H2912" s="338" t="str">
        <f>IF(ISNUMBER(E2912), IF(G2912&gt;'Bulk DivVar Analysis'!$J$9,"Pass","Fail"),"")</f>
        <v/>
      </c>
      <c r="I2912" s="338" t="str">
        <f t="shared" si="47"/>
        <v/>
      </c>
      <c r="J2912" s="339"/>
      <c r="K2912" s="339"/>
      <c r="L2912" s="339"/>
      <c r="M2912" s="339"/>
      <c r="N2912" s="339"/>
      <c r="O2912" s="339"/>
      <c r="P2912" s="339"/>
      <c r="Q2912" s="339"/>
    </row>
    <row r="2913" spans="1:17" ht="13.5" customHeight="1">
      <c r="A2913" s="481"/>
      <c r="B2913" s="481"/>
      <c r="C2913" s="481"/>
      <c r="D2913" s="481"/>
      <c r="E2913" s="481"/>
      <c r="F2913" s="339"/>
      <c r="G2913" s="340" t="str">
        <f>IF(ISNUMBER(E2913),E2913/'Bulk DivVar Analysis'!$I$7,"")</f>
        <v/>
      </c>
      <c r="H2913" s="338" t="str">
        <f>IF(ISNUMBER(E2913), IF(G2913&gt;'Bulk DivVar Analysis'!$J$9,"Pass","Fail"),"")</f>
        <v/>
      </c>
      <c r="I2913" s="338" t="str">
        <f t="shared" si="47"/>
        <v/>
      </c>
      <c r="J2913" s="339"/>
      <c r="K2913" s="339"/>
      <c r="L2913" s="339"/>
      <c r="M2913" s="339"/>
      <c r="N2913" s="339"/>
      <c r="O2913" s="339"/>
      <c r="P2913" s="339"/>
      <c r="Q2913" s="339"/>
    </row>
    <row r="2914" spans="1:17" ht="13.5" customHeight="1">
      <c r="A2914" s="481"/>
      <c r="B2914" s="481"/>
      <c r="C2914" s="481"/>
      <c r="D2914" s="481"/>
      <c r="E2914" s="481"/>
      <c r="F2914" s="339"/>
      <c r="G2914" s="340" t="str">
        <f>IF(ISNUMBER(E2914),E2914/'Bulk DivVar Analysis'!$I$7,"")</f>
        <v/>
      </c>
      <c r="H2914" s="338" t="str">
        <f>IF(ISNUMBER(E2914), IF(G2914&gt;'Bulk DivVar Analysis'!$J$9,"Pass","Fail"),"")</f>
        <v/>
      </c>
      <c r="I2914" s="338" t="str">
        <f t="shared" si="47"/>
        <v/>
      </c>
      <c r="J2914" s="339"/>
      <c r="K2914" s="339"/>
      <c r="L2914" s="339"/>
      <c r="M2914" s="339"/>
      <c r="N2914" s="339"/>
      <c r="O2914" s="339"/>
      <c r="P2914" s="339"/>
      <c r="Q2914" s="339"/>
    </row>
    <row r="2915" spans="1:17" ht="13.5" customHeight="1">
      <c r="A2915" s="481"/>
      <c r="B2915" s="481"/>
      <c r="C2915" s="481"/>
      <c r="D2915" s="481"/>
      <c r="E2915" s="481"/>
      <c r="F2915" s="339"/>
      <c r="G2915" s="340" t="str">
        <f>IF(ISNUMBER(E2915),E2915/'Bulk DivVar Analysis'!$I$7,"")</f>
        <v/>
      </c>
      <c r="H2915" s="338" t="str">
        <f>IF(ISNUMBER(E2915), IF(G2915&gt;'Bulk DivVar Analysis'!$J$9,"Pass","Fail"),"")</f>
        <v/>
      </c>
      <c r="I2915" s="338" t="str">
        <f t="shared" si="47"/>
        <v/>
      </c>
      <c r="J2915" s="339"/>
      <c r="K2915" s="339"/>
      <c r="L2915" s="339"/>
      <c r="M2915" s="339"/>
      <c r="N2915" s="339"/>
      <c r="O2915" s="339"/>
      <c r="P2915" s="339"/>
      <c r="Q2915" s="339"/>
    </row>
    <row r="2916" spans="1:17" ht="13.5" customHeight="1">
      <c r="A2916" s="481"/>
      <c r="B2916" s="481"/>
      <c r="C2916" s="481"/>
      <c r="D2916" s="481"/>
      <c r="E2916" s="481"/>
      <c r="F2916" s="339"/>
      <c r="G2916" s="340" t="str">
        <f>IF(ISNUMBER(E2916),E2916/'Bulk DivVar Analysis'!$I$7,"")</f>
        <v/>
      </c>
      <c r="H2916" s="338" t="str">
        <f>IF(ISNUMBER(E2916), IF(G2916&gt;'Bulk DivVar Analysis'!$J$9,"Pass","Fail"),"")</f>
        <v/>
      </c>
      <c r="I2916" s="338" t="str">
        <f t="shared" si="47"/>
        <v/>
      </c>
      <c r="J2916" s="339"/>
      <c r="K2916" s="339"/>
      <c r="L2916" s="339"/>
      <c r="M2916" s="339"/>
      <c r="N2916" s="339"/>
      <c r="O2916" s="339"/>
      <c r="P2916" s="339"/>
      <c r="Q2916" s="339"/>
    </row>
    <row r="2917" spans="1:17" ht="13.5" customHeight="1">
      <c r="A2917" s="481"/>
      <c r="B2917" s="481"/>
      <c r="C2917" s="481"/>
      <c r="D2917" s="481"/>
      <c r="E2917" s="481"/>
      <c r="F2917" s="339"/>
      <c r="G2917" s="340" t="str">
        <f>IF(ISNUMBER(E2917),E2917/'Bulk DivVar Analysis'!$I$7,"")</f>
        <v/>
      </c>
      <c r="H2917" s="338" t="str">
        <f>IF(ISNUMBER(E2917), IF(G2917&gt;'Bulk DivVar Analysis'!$J$9,"Pass","Fail"),"")</f>
        <v/>
      </c>
      <c r="I2917" s="338" t="str">
        <f t="shared" si="47"/>
        <v/>
      </c>
      <c r="J2917" s="339"/>
      <c r="K2917" s="339"/>
      <c r="L2917" s="339"/>
      <c r="M2917" s="339"/>
      <c r="N2917" s="339"/>
      <c r="O2917" s="339"/>
      <c r="P2917" s="339"/>
      <c r="Q2917" s="339"/>
    </row>
    <row r="2918" spans="1:17" ht="13.5" customHeight="1">
      <c r="A2918" s="481"/>
      <c r="B2918" s="481"/>
      <c r="C2918" s="481"/>
      <c r="D2918" s="481"/>
      <c r="E2918" s="481"/>
      <c r="F2918" s="339"/>
      <c r="G2918" s="340" t="str">
        <f>IF(ISNUMBER(E2918),E2918/'Bulk DivVar Analysis'!$I$7,"")</f>
        <v/>
      </c>
      <c r="H2918" s="338" t="str">
        <f>IF(ISNUMBER(E2918), IF(G2918&gt;'Bulk DivVar Analysis'!$J$9,"Pass","Fail"),"")</f>
        <v/>
      </c>
      <c r="I2918" s="338" t="str">
        <f t="shared" si="47"/>
        <v/>
      </c>
      <c r="J2918" s="339"/>
      <c r="K2918" s="339"/>
      <c r="L2918" s="339"/>
      <c r="M2918" s="339"/>
      <c r="N2918" s="339"/>
      <c r="O2918" s="339"/>
      <c r="P2918" s="339"/>
      <c r="Q2918" s="339"/>
    </row>
    <row r="2919" spans="1:17" ht="13.5" customHeight="1">
      <c r="A2919" s="481"/>
      <c r="B2919" s="481"/>
      <c r="C2919" s="481"/>
      <c r="D2919" s="481"/>
      <c r="E2919" s="481"/>
      <c r="F2919" s="339"/>
      <c r="G2919" s="340" t="str">
        <f>IF(ISNUMBER(E2919),E2919/'Bulk DivVar Analysis'!$I$7,"")</f>
        <v/>
      </c>
      <c r="H2919" s="338" t="str">
        <f>IF(ISNUMBER(E2919), IF(G2919&gt;'Bulk DivVar Analysis'!$J$9,"Pass","Fail"),"")</f>
        <v/>
      </c>
      <c r="I2919" s="338" t="str">
        <f t="shared" si="47"/>
        <v/>
      </c>
      <c r="J2919" s="339"/>
      <c r="K2919" s="339"/>
      <c r="L2919" s="339"/>
      <c r="M2919" s="339"/>
      <c r="N2919" s="339"/>
      <c r="O2919" s="339"/>
      <c r="P2919" s="339"/>
      <c r="Q2919" s="339"/>
    </row>
    <row r="2920" spans="1:17" ht="13.5" customHeight="1">
      <c r="A2920" s="481"/>
      <c r="B2920" s="481"/>
      <c r="C2920" s="481"/>
      <c r="D2920" s="481"/>
      <c r="E2920" s="481"/>
      <c r="F2920" s="339"/>
      <c r="G2920" s="340" t="str">
        <f>IF(ISNUMBER(E2920),E2920/'Bulk DivVar Analysis'!$I$7,"")</f>
        <v/>
      </c>
      <c r="H2920" s="338" t="str">
        <f>IF(ISNUMBER(E2920), IF(G2920&gt;'Bulk DivVar Analysis'!$J$9,"Pass","Fail"),"")</f>
        <v/>
      </c>
      <c r="I2920" s="338" t="str">
        <f t="shared" si="47"/>
        <v/>
      </c>
      <c r="J2920" s="339"/>
      <c r="K2920" s="339"/>
      <c r="L2920" s="339"/>
      <c r="M2920" s="339"/>
      <c r="N2920" s="339"/>
      <c r="O2920" s="339"/>
      <c r="P2920" s="339"/>
      <c r="Q2920" s="339"/>
    </row>
    <row r="2921" spans="1:17" ht="13.5" customHeight="1">
      <c r="A2921" s="481"/>
      <c r="B2921" s="481"/>
      <c r="C2921" s="481"/>
      <c r="D2921" s="481"/>
      <c r="E2921" s="481"/>
      <c r="F2921" s="339"/>
      <c r="G2921" s="340" t="str">
        <f>IF(ISNUMBER(E2921),E2921/'Bulk DivVar Analysis'!$I$7,"")</f>
        <v/>
      </c>
      <c r="H2921" s="338" t="str">
        <f>IF(ISNUMBER(E2921), IF(G2921&gt;'Bulk DivVar Analysis'!$J$9,"Pass","Fail"),"")</f>
        <v/>
      </c>
      <c r="I2921" s="338" t="str">
        <f t="shared" si="47"/>
        <v/>
      </c>
      <c r="J2921" s="339"/>
      <c r="K2921" s="339"/>
      <c r="L2921" s="339"/>
      <c r="M2921" s="339"/>
      <c r="N2921" s="339"/>
      <c r="O2921" s="339"/>
      <c r="P2921" s="339"/>
      <c r="Q2921" s="339"/>
    </row>
    <row r="2922" spans="1:17" ht="13.5" customHeight="1">
      <c r="A2922" s="481"/>
      <c r="B2922" s="481"/>
      <c r="C2922" s="481"/>
      <c r="D2922" s="481"/>
      <c r="E2922" s="481"/>
      <c r="F2922" s="339"/>
      <c r="G2922" s="340" t="str">
        <f>IF(ISNUMBER(E2922),E2922/'Bulk DivVar Analysis'!$I$7,"")</f>
        <v/>
      </c>
      <c r="H2922" s="338" t="str">
        <f>IF(ISNUMBER(E2922), IF(G2922&gt;'Bulk DivVar Analysis'!$J$9,"Pass","Fail"),"")</f>
        <v/>
      </c>
      <c r="I2922" s="338" t="str">
        <f t="shared" si="47"/>
        <v/>
      </c>
      <c r="J2922" s="339"/>
      <c r="K2922" s="339"/>
      <c r="L2922" s="339"/>
      <c r="M2922" s="339"/>
      <c r="N2922" s="339"/>
      <c r="O2922" s="339"/>
      <c r="P2922" s="339"/>
      <c r="Q2922" s="339"/>
    </row>
    <row r="2923" spans="1:17" ht="13.5" customHeight="1">
      <c r="A2923" s="481"/>
      <c r="B2923" s="481"/>
      <c r="C2923" s="481"/>
      <c r="D2923" s="481"/>
      <c r="E2923" s="481"/>
      <c r="F2923" s="339"/>
      <c r="G2923" s="340" t="str">
        <f>IF(ISNUMBER(E2923),E2923/'Bulk DivVar Analysis'!$I$7,"")</f>
        <v/>
      </c>
      <c r="H2923" s="338" t="str">
        <f>IF(ISNUMBER(E2923), IF(G2923&gt;'Bulk DivVar Analysis'!$J$9,"Pass","Fail"),"")</f>
        <v/>
      </c>
      <c r="I2923" s="338" t="str">
        <f t="shared" si="47"/>
        <v/>
      </c>
      <c r="J2923" s="339"/>
      <c r="K2923" s="339"/>
      <c r="L2923" s="339"/>
      <c r="M2923" s="339"/>
      <c r="N2923" s="339"/>
      <c r="O2923" s="339"/>
      <c r="P2923" s="339"/>
      <c r="Q2923" s="339"/>
    </row>
    <row r="2924" spans="1:17" ht="13.5" customHeight="1">
      <c r="A2924" s="481"/>
      <c r="B2924" s="481"/>
      <c r="C2924" s="481"/>
      <c r="D2924" s="481"/>
      <c r="E2924" s="481"/>
      <c r="F2924" s="339"/>
      <c r="G2924" s="340" t="str">
        <f>IF(ISNUMBER(E2924),E2924/'Bulk DivVar Analysis'!$I$7,"")</f>
        <v/>
      </c>
      <c r="H2924" s="338" t="str">
        <f>IF(ISNUMBER(E2924), IF(G2924&gt;'Bulk DivVar Analysis'!$J$9,"Pass","Fail"),"")</f>
        <v/>
      </c>
      <c r="I2924" s="338" t="str">
        <f t="shared" si="47"/>
        <v/>
      </c>
      <c r="J2924" s="339"/>
      <c r="K2924" s="339"/>
      <c r="L2924" s="339"/>
      <c r="M2924" s="339"/>
      <c r="N2924" s="339"/>
      <c r="O2924" s="339"/>
      <c r="P2924" s="339"/>
      <c r="Q2924" s="339"/>
    </row>
    <row r="2925" spans="1:17" ht="13.5" customHeight="1">
      <c r="A2925" s="481"/>
      <c r="B2925" s="481"/>
      <c r="C2925" s="481"/>
      <c r="D2925" s="481"/>
      <c r="E2925" s="481"/>
      <c r="F2925" s="339"/>
      <c r="G2925" s="340" t="str">
        <f>IF(ISNUMBER(E2925),E2925/'Bulk DivVar Analysis'!$I$7,"")</f>
        <v/>
      </c>
      <c r="H2925" s="338" t="str">
        <f>IF(ISNUMBER(E2925), IF(G2925&gt;'Bulk DivVar Analysis'!$J$9,"Pass","Fail"),"")</f>
        <v/>
      </c>
      <c r="I2925" s="338" t="str">
        <f t="shared" si="47"/>
        <v/>
      </c>
      <c r="J2925" s="339"/>
      <c r="K2925" s="339"/>
      <c r="L2925" s="339"/>
      <c r="M2925" s="339"/>
      <c r="N2925" s="339"/>
      <c r="O2925" s="339"/>
      <c r="P2925" s="339"/>
      <c r="Q2925" s="339"/>
    </row>
    <row r="2926" spans="1:17" ht="13.5" customHeight="1">
      <c r="A2926" s="481"/>
      <c r="B2926" s="481"/>
      <c r="C2926" s="481"/>
      <c r="D2926" s="481"/>
      <c r="E2926" s="481"/>
      <c r="F2926" s="339"/>
      <c r="G2926" s="340" t="str">
        <f>IF(ISNUMBER(E2926),E2926/'Bulk DivVar Analysis'!$I$7,"")</f>
        <v/>
      </c>
      <c r="H2926" s="338" t="str">
        <f>IF(ISNUMBER(E2926), IF(G2926&gt;'Bulk DivVar Analysis'!$J$9,"Pass","Fail"),"")</f>
        <v/>
      </c>
      <c r="I2926" s="338" t="str">
        <f t="shared" si="47"/>
        <v/>
      </c>
      <c r="J2926" s="339"/>
      <c r="K2926" s="339"/>
      <c r="L2926" s="339"/>
      <c r="M2926" s="339"/>
      <c r="N2926" s="339"/>
      <c r="O2926" s="339"/>
      <c r="P2926" s="339"/>
      <c r="Q2926" s="339"/>
    </row>
    <row r="2927" spans="1:17" ht="13.5" customHeight="1">
      <c r="A2927" s="481"/>
      <c r="B2927" s="481"/>
      <c r="C2927" s="481"/>
      <c r="D2927" s="481"/>
      <c r="E2927" s="481"/>
      <c r="F2927" s="339"/>
      <c r="G2927" s="340" t="str">
        <f>IF(ISNUMBER(E2927),E2927/'Bulk DivVar Analysis'!$I$7,"")</f>
        <v/>
      </c>
      <c r="H2927" s="338" t="str">
        <f>IF(ISNUMBER(E2927), IF(G2927&gt;'Bulk DivVar Analysis'!$J$9,"Pass","Fail"),"")</f>
        <v/>
      </c>
      <c r="I2927" s="338" t="str">
        <f t="shared" si="47"/>
        <v/>
      </c>
      <c r="J2927" s="339"/>
      <c r="K2927" s="339"/>
      <c r="L2927" s="339"/>
      <c r="M2927" s="339"/>
      <c r="N2927" s="339"/>
      <c r="O2927" s="339"/>
      <c r="P2927" s="339"/>
      <c r="Q2927" s="339"/>
    </row>
    <row r="2928" spans="1:17" ht="13.5" customHeight="1">
      <c r="A2928" s="481"/>
      <c r="B2928" s="481"/>
      <c r="C2928" s="481"/>
      <c r="D2928" s="481"/>
      <c r="E2928" s="481"/>
      <c r="F2928" s="339"/>
      <c r="G2928" s="340" t="str">
        <f>IF(ISNUMBER(E2928),E2928/'Bulk DivVar Analysis'!$I$7,"")</f>
        <v/>
      </c>
      <c r="H2928" s="338" t="str">
        <f>IF(ISNUMBER(E2928), IF(G2928&gt;'Bulk DivVar Analysis'!$J$9,"Pass","Fail"),"")</f>
        <v/>
      </c>
      <c r="I2928" s="338" t="str">
        <f t="shared" si="47"/>
        <v/>
      </c>
      <c r="J2928" s="339"/>
      <c r="K2928" s="339"/>
      <c r="L2928" s="339"/>
      <c r="M2928" s="339"/>
      <c r="N2928" s="339"/>
      <c r="O2928" s="339"/>
      <c r="P2928" s="339"/>
      <c r="Q2928" s="339"/>
    </row>
    <row r="2929" spans="1:17" ht="13.5" customHeight="1">
      <c r="A2929" s="481"/>
      <c r="B2929" s="481"/>
      <c r="C2929" s="481"/>
      <c r="D2929" s="481"/>
      <c r="E2929" s="481"/>
      <c r="F2929" s="339"/>
      <c r="G2929" s="340" t="str">
        <f>IF(ISNUMBER(E2929),E2929/'Bulk DivVar Analysis'!$I$7,"")</f>
        <v/>
      </c>
      <c r="H2929" s="338" t="str">
        <f>IF(ISNUMBER(E2929), IF(G2929&gt;'Bulk DivVar Analysis'!$J$9,"Pass","Fail"),"")</f>
        <v/>
      </c>
      <c r="I2929" s="338" t="str">
        <f t="shared" si="47"/>
        <v/>
      </c>
      <c r="J2929" s="339"/>
      <c r="K2929" s="339"/>
      <c r="L2929" s="339"/>
      <c r="M2929" s="339"/>
      <c r="N2929" s="339"/>
      <c r="O2929" s="339"/>
      <c r="P2929" s="339"/>
      <c r="Q2929" s="339"/>
    </row>
    <row r="2930" spans="1:17" ht="13.5" customHeight="1">
      <c r="A2930" s="481"/>
      <c r="B2930" s="481"/>
      <c r="C2930" s="481"/>
      <c r="D2930" s="481"/>
      <c r="E2930" s="481"/>
      <c r="F2930" s="339"/>
      <c r="G2930" s="340" t="str">
        <f>IF(ISNUMBER(E2930),E2930/'Bulk DivVar Analysis'!$I$7,"")</f>
        <v/>
      </c>
      <c r="H2930" s="338" t="str">
        <f>IF(ISNUMBER(E2930), IF(G2930&gt;'Bulk DivVar Analysis'!$J$9,"Pass","Fail"),"")</f>
        <v/>
      </c>
      <c r="I2930" s="338" t="str">
        <f t="shared" si="47"/>
        <v/>
      </c>
      <c r="J2930" s="339"/>
      <c r="K2930" s="339"/>
      <c r="L2930" s="339"/>
      <c r="M2930" s="339"/>
      <c r="N2930" s="339"/>
      <c r="O2930" s="339"/>
      <c r="P2930" s="339"/>
      <c r="Q2930" s="339"/>
    </row>
    <row r="2931" spans="1:17" ht="13.5" customHeight="1">
      <c r="A2931" s="481"/>
      <c r="B2931" s="481"/>
      <c r="C2931" s="481"/>
      <c r="D2931" s="481"/>
      <c r="E2931" s="481"/>
      <c r="F2931" s="339"/>
      <c r="G2931" s="340" t="str">
        <f>IF(ISNUMBER(E2931),E2931/'Bulk DivVar Analysis'!$I$7,"")</f>
        <v/>
      </c>
      <c r="H2931" s="338" t="str">
        <f>IF(ISNUMBER(E2931), IF(G2931&gt;'Bulk DivVar Analysis'!$J$9,"Pass","Fail"),"")</f>
        <v/>
      </c>
      <c r="I2931" s="338" t="str">
        <f t="shared" si="47"/>
        <v/>
      </c>
      <c r="J2931" s="339"/>
      <c r="K2931" s="339"/>
      <c r="L2931" s="339"/>
      <c r="M2931" s="339"/>
      <c r="N2931" s="339"/>
      <c r="O2931" s="339"/>
      <c r="P2931" s="339"/>
      <c r="Q2931" s="339"/>
    </row>
    <row r="2932" spans="1:17" ht="13.5" customHeight="1">
      <c r="A2932" s="481"/>
      <c r="B2932" s="481"/>
      <c r="C2932" s="481"/>
      <c r="D2932" s="481"/>
      <c r="E2932" s="481"/>
      <c r="F2932" s="339"/>
      <c r="G2932" s="340" t="str">
        <f>IF(ISNUMBER(E2932),E2932/'Bulk DivVar Analysis'!$I$7,"")</f>
        <v/>
      </c>
      <c r="H2932" s="338" t="str">
        <f>IF(ISNUMBER(E2932), IF(G2932&gt;'Bulk DivVar Analysis'!$J$9,"Pass","Fail"),"")</f>
        <v/>
      </c>
      <c r="I2932" s="338" t="str">
        <f t="shared" si="47"/>
        <v/>
      </c>
      <c r="J2932" s="339"/>
      <c r="K2932" s="339"/>
      <c r="L2932" s="339"/>
      <c r="M2932" s="339"/>
      <c r="N2932" s="339"/>
      <c r="O2932" s="339"/>
      <c r="P2932" s="339"/>
      <c r="Q2932" s="339"/>
    </row>
    <row r="2933" spans="1:17" ht="13.5" customHeight="1">
      <c r="A2933" s="481"/>
      <c r="B2933" s="481"/>
      <c r="C2933" s="481"/>
      <c r="D2933" s="481"/>
      <c r="E2933" s="481"/>
      <c r="F2933" s="339"/>
      <c r="G2933" s="340" t="str">
        <f>IF(ISNUMBER(E2933),E2933/'Bulk DivVar Analysis'!$I$7,"")</f>
        <v/>
      </c>
      <c r="H2933" s="338" t="str">
        <f>IF(ISNUMBER(E2933), IF(G2933&gt;'Bulk DivVar Analysis'!$J$9,"Pass","Fail"),"")</f>
        <v/>
      </c>
      <c r="I2933" s="338" t="str">
        <f t="shared" si="47"/>
        <v/>
      </c>
      <c r="J2933" s="339"/>
      <c r="K2933" s="339"/>
      <c r="L2933" s="339"/>
      <c r="M2933" s="339"/>
      <c r="N2933" s="339"/>
      <c r="O2933" s="339"/>
      <c r="P2933" s="339"/>
      <c r="Q2933" s="339"/>
    </row>
    <row r="2934" spans="1:17" ht="13.5" customHeight="1">
      <c r="A2934" s="481"/>
      <c r="B2934" s="481"/>
      <c r="C2934" s="481"/>
      <c r="D2934" s="481"/>
      <c r="E2934" s="481"/>
      <c r="F2934" s="339"/>
      <c r="G2934" s="340" t="str">
        <f>IF(ISNUMBER(E2934),E2934/'Bulk DivVar Analysis'!$I$7,"")</f>
        <v/>
      </c>
      <c r="H2934" s="338" t="str">
        <f>IF(ISNUMBER(E2934), IF(G2934&gt;'Bulk DivVar Analysis'!$J$9,"Pass","Fail"),"")</f>
        <v/>
      </c>
      <c r="I2934" s="338" t="str">
        <f t="shared" si="47"/>
        <v/>
      </c>
      <c r="J2934" s="339"/>
      <c r="K2934" s="339"/>
      <c r="L2934" s="339"/>
      <c r="M2934" s="339"/>
      <c r="N2934" s="339"/>
      <c r="O2934" s="339"/>
      <c r="P2934" s="339"/>
      <c r="Q2934" s="339"/>
    </row>
    <row r="2935" spans="1:17" ht="13.5" customHeight="1">
      <c r="A2935" s="481"/>
      <c r="B2935" s="481"/>
      <c r="C2935" s="481"/>
      <c r="D2935" s="481"/>
      <c r="E2935" s="481"/>
      <c r="F2935" s="339"/>
      <c r="G2935" s="340" t="str">
        <f>IF(ISNUMBER(E2935),E2935/'Bulk DivVar Analysis'!$I$7,"")</f>
        <v/>
      </c>
      <c r="H2935" s="338" t="str">
        <f>IF(ISNUMBER(E2935), IF(G2935&gt;'Bulk DivVar Analysis'!$J$9,"Pass","Fail"),"")</f>
        <v/>
      </c>
      <c r="I2935" s="338" t="str">
        <f t="shared" si="47"/>
        <v/>
      </c>
      <c r="J2935" s="339"/>
      <c r="K2935" s="339"/>
      <c r="L2935" s="339"/>
      <c r="M2935" s="339"/>
      <c r="N2935" s="339"/>
      <c r="O2935" s="339"/>
      <c r="P2935" s="339"/>
      <c r="Q2935" s="339"/>
    </row>
    <row r="2936" spans="1:17" ht="13.5" customHeight="1">
      <c r="A2936" s="481"/>
      <c r="B2936" s="481"/>
      <c r="C2936" s="481"/>
      <c r="D2936" s="481"/>
      <c r="E2936" s="481"/>
      <c r="F2936" s="339"/>
      <c r="G2936" s="340" t="str">
        <f>IF(ISNUMBER(E2936),E2936/'Bulk DivVar Analysis'!$I$7,"")</f>
        <v/>
      </c>
      <c r="H2936" s="338" t="str">
        <f>IF(ISNUMBER(E2936), IF(G2936&gt;'Bulk DivVar Analysis'!$J$9,"Pass","Fail"),"")</f>
        <v/>
      </c>
      <c r="I2936" s="338" t="str">
        <f t="shared" si="47"/>
        <v/>
      </c>
      <c r="J2936" s="339"/>
      <c r="K2936" s="339"/>
      <c r="L2936" s="339"/>
      <c r="M2936" s="339"/>
      <c r="N2936" s="339"/>
      <c r="O2936" s="339"/>
      <c r="P2936" s="339"/>
      <c r="Q2936" s="339"/>
    </row>
    <row r="2937" spans="1:17" ht="13.5" customHeight="1">
      <c r="A2937" s="481"/>
      <c r="B2937" s="481"/>
      <c r="C2937" s="481"/>
      <c r="D2937" s="481"/>
      <c r="E2937" s="481"/>
      <c r="F2937" s="339"/>
      <c r="G2937" s="340" t="str">
        <f>IF(ISNUMBER(E2937),E2937/'Bulk DivVar Analysis'!$I$7,"")</f>
        <v/>
      </c>
      <c r="H2937" s="338" t="str">
        <f>IF(ISNUMBER(E2937), IF(G2937&gt;'Bulk DivVar Analysis'!$J$9,"Pass","Fail"),"")</f>
        <v/>
      </c>
      <c r="I2937" s="338" t="str">
        <f t="shared" si="47"/>
        <v/>
      </c>
      <c r="J2937" s="339"/>
      <c r="K2937" s="339"/>
      <c r="L2937" s="339"/>
      <c r="M2937" s="339"/>
      <c r="N2937" s="339"/>
      <c r="O2937" s="339"/>
      <c r="P2937" s="339"/>
      <c r="Q2937" s="339"/>
    </row>
    <row r="2938" spans="1:17" ht="13.5" customHeight="1">
      <c r="A2938" s="481"/>
      <c r="B2938" s="481"/>
      <c r="C2938" s="481"/>
      <c r="D2938" s="481"/>
      <c r="E2938" s="481"/>
      <c r="F2938" s="339"/>
      <c r="G2938" s="340" t="str">
        <f>IF(ISNUMBER(E2938),E2938/'Bulk DivVar Analysis'!$I$7,"")</f>
        <v/>
      </c>
      <c r="H2938" s="338" t="str">
        <f>IF(ISNUMBER(E2938), IF(G2938&gt;'Bulk DivVar Analysis'!$J$9,"Pass","Fail"),"")</f>
        <v/>
      </c>
      <c r="I2938" s="338" t="str">
        <f t="shared" si="47"/>
        <v/>
      </c>
      <c r="J2938" s="339"/>
      <c r="K2938" s="339"/>
      <c r="L2938" s="339"/>
      <c r="M2938" s="339"/>
      <c r="N2938" s="339"/>
      <c r="O2938" s="339"/>
      <c r="P2938" s="339"/>
      <c r="Q2938" s="339"/>
    </row>
    <row r="2939" spans="1:17" ht="13.5" customHeight="1">
      <c r="A2939" s="481"/>
      <c r="B2939" s="481"/>
      <c r="C2939" s="481"/>
      <c r="D2939" s="481"/>
      <c r="E2939" s="481"/>
      <c r="F2939" s="339"/>
      <c r="G2939" s="340" t="str">
        <f>IF(ISNUMBER(E2939),E2939/'Bulk DivVar Analysis'!$I$7,"")</f>
        <v/>
      </c>
      <c r="H2939" s="338" t="str">
        <f>IF(ISNUMBER(E2939), IF(G2939&gt;'Bulk DivVar Analysis'!$J$9,"Pass","Fail"),"")</f>
        <v/>
      </c>
      <c r="I2939" s="338" t="str">
        <f t="shared" si="47"/>
        <v/>
      </c>
      <c r="J2939" s="339"/>
      <c r="K2939" s="339"/>
      <c r="L2939" s="339"/>
      <c r="M2939" s="339"/>
      <c r="N2939" s="339"/>
      <c r="O2939" s="339"/>
      <c r="P2939" s="339"/>
      <c r="Q2939" s="339"/>
    </row>
    <row r="2940" spans="1:17" ht="13.5" customHeight="1">
      <c r="A2940" s="481"/>
      <c r="B2940" s="481"/>
      <c r="C2940" s="481"/>
      <c r="D2940" s="481"/>
      <c r="E2940" s="481"/>
      <c r="F2940" s="339"/>
      <c r="G2940" s="340" t="str">
        <f>IF(ISNUMBER(E2940),E2940/'Bulk DivVar Analysis'!$I$7,"")</f>
        <v/>
      </c>
      <c r="H2940" s="338" t="str">
        <f>IF(ISNUMBER(E2940), IF(G2940&gt;'Bulk DivVar Analysis'!$J$9,"Pass","Fail"),"")</f>
        <v/>
      </c>
      <c r="I2940" s="338" t="str">
        <f t="shared" si="47"/>
        <v/>
      </c>
      <c r="J2940" s="339"/>
      <c r="K2940" s="339"/>
      <c r="L2940" s="339"/>
      <c r="M2940" s="339"/>
      <c r="N2940" s="339"/>
      <c r="O2940" s="339"/>
      <c r="P2940" s="339"/>
      <c r="Q2940" s="339"/>
    </row>
    <row r="2941" spans="1:17" ht="13.5" customHeight="1">
      <c r="A2941" s="481"/>
      <c r="B2941" s="481"/>
      <c r="C2941" s="481"/>
      <c r="D2941" s="481"/>
      <c r="E2941" s="481"/>
      <c r="F2941" s="339"/>
      <c r="G2941" s="340" t="str">
        <f>IF(ISNUMBER(E2941),E2941/'Bulk DivVar Analysis'!$I$7,"")</f>
        <v/>
      </c>
      <c r="H2941" s="338" t="str">
        <f>IF(ISNUMBER(E2941), IF(G2941&gt;'Bulk DivVar Analysis'!$J$9,"Pass","Fail"),"")</f>
        <v/>
      </c>
      <c r="I2941" s="338" t="str">
        <f t="shared" si="47"/>
        <v/>
      </c>
      <c r="J2941" s="339"/>
      <c r="K2941" s="339"/>
      <c r="L2941" s="339"/>
      <c r="M2941" s="339"/>
      <c r="N2941" s="339"/>
      <c r="O2941" s="339"/>
      <c r="P2941" s="339"/>
      <c r="Q2941" s="339"/>
    </row>
    <row r="2942" spans="1:17" ht="13.5" customHeight="1">
      <c r="A2942" s="481"/>
      <c r="B2942" s="481"/>
      <c r="C2942" s="481"/>
      <c r="D2942" s="481"/>
      <c r="E2942" s="481"/>
      <c r="F2942" s="339"/>
      <c r="G2942" s="340" t="str">
        <f>IF(ISNUMBER(E2942),E2942/'Bulk DivVar Analysis'!$I$7,"")</f>
        <v/>
      </c>
      <c r="H2942" s="338" t="str">
        <f>IF(ISNUMBER(E2942), IF(G2942&gt;'Bulk DivVar Analysis'!$J$9,"Pass","Fail"),"")</f>
        <v/>
      </c>
      <c r="I2942" s="338" t="str">
        <f t="shared" si="47"/>
        <v/>
      </c>
      <c r="J2942" s="339"/>
      <c r="K2942" s="339"/>
      <c r="L2942" s="339"/>
      <c r="M2942" s="339"/>
      <c r="N2942" s="339"/>
      <c r="O2942" s="339"/>
      <c r="P2942" s="339"/>
      <c r="Q2942" s="339"/>
    </row>
    <row r="2943" spans="1:17" ht="13.5" customHeight="1">
      <c r="A2943" s="481"/>
      <c r="B2943" s="481"/>
      <c r="C2943" s="481"/>
      <c r="D2943" s="481"/>
      <c r="E2943" s="481"/>
      <c r="F2943" s="339"/>
      <c r="G2943" s="340" t="str">
        <f>IF(ISNUMBER(E2943),E2943/'Bulk DivVar Analysis'!$I$7,"")</f>
        <v/>
      </c>
      <c r="H2943" s="338" t="str">
        <f>IF(ISNUMBER(E2943), IF(G2943&gt;'Bulk DivVar Analysis'!$J$9,"Pass","Fail"),"")</f>
        <v/>
      </c>
      <c r="I2943" s="338" t="str">
        <f t="shared" si="47"/>
        <v/>
      </c>
      <c r="J2943" s="339"/>
      <c r="K2943" s="339"/>
      <c r="L2943" s="339"/>
      <c r="M2943" s="339"/>
      <c r="N2943" s="339"/>
      <c r="O2943" s="339"/>
      <c r="P2943" s="339"/>
      <c r="Q2943" s="339"/>
    </row>
    <row r="2944" spans="1:17" ht="13.5" customHeight="1">
      <c r="A2944" s="481"/>
      <c r="B2944" s="481"/>
      <c r="C2944" s="481"/>
      <c r="D2944" s="481"/>
      <c r="E2944" s="481"/>
      <c r="F2944" s="339"/>
      <c r="G2944" s="340" t="str">
        <f>IF(ISNUMBER(E2944),E2944/'Bulk DivVar Analysis'!$I$7,"")</f>
        <v/>
      </c>
      <c r="H2944" s="338" t="str">
        <f>IF(ISNUMBER(E2944), IF(G2944&gt;'Bulk DivVar Analysis'!$J$9,"Pass","Fail"),"")</f>
        <v/>
      </c>
      <c r="I2944" s="338" t="str">
        <f t="shared" si="47"/>
        <v/>
      </c>
      <c r="J2944" s="339"/>
      <c r="K2944" s="339"/>
      <c r="L2944" s="339"/>
      <c r="M2944" s="339"/>
      <c r="N2944" s="339"/>
      <c r="O2944" s="339"/>
      <c r="P2944" s="339"/>
      <c r="Q2944" s="339"/>
    </row>
    <row r="2945" spans="1:17" ht="13.5" customHeight="1">
      <c r="A2945" s="481"/>
      <c r="B2945" s="481"/>
      <c r="C2945" s="481"/>
      <c r="D2945" s="481"/>
      <c r="E2945" s="481"/>
      <c r="F2945" s="339"/>
      <c r="G2945" s="340" t="str">
        <f>IF(ISNUMBER(E2945),E2945/'Bulk DivVar Analysis'!$I$7,"")</f>
        <v/>
      </c>
      <c r="H2945" s="338" t="str">
        <f>IF(ISNUMBER(E2945), IF(G2945&gt;'Bulk DivVar Analysis'!$J$9,"Pass","Fail"),"")</f>
        <v/>
      </c>
      <c r="I2945" s="338" t="str">
        <f t="shared" si="47"/>
        <v/>
      </c>
      <c r="J2945" s="339"/>
      <c r="K2945" s="339"/>
      <c r="L2945" s="339"/>
      <c r="M2945" s="339"/>
      <c r="N2945" s="339"/>
      <c r="O2945" s="339"/>
      <c r="P2945" s="339"/>
      <c r="Q2945" s="339"/>
    </row>
    <row r="2946" spans="1:17" ht="13.5" customHeight="1">
      <c r="A2946" s="481"/>
      <c r="B2946" s="481"/>
      <c r="C2946" s="481"/>
      <c r="D2946" s="481"/>
      <c r="E2946" s="481"/>
      <c r="F2946" s="339"/>
      <c r="G2946" s="340" t="str">
        <f>IF(ISNUMBER(E2946),E2946/'Bulk DivVar Analysis'!$I$7,"")</f>
        <v/>
      </c>
      <c r="H2946" s="338" t="str">
        <f>IF(ISNUMBER(E2946), IF(G2946&gt;'Bulk DivVar Analysis'!$J$9,"Pass","Fail"),"")</f>
        <v/>
      </c>
      <c r="I2946" s="338" t="str">
        <f t="shared" si="47"/>
        <v/>
      </c>
      <c r="J2946" s="339"/>
      <c r="K2946" s="339"/>
      <c r="L2946" s="339"/>
      <c r="M2946" s="339"/>
      <c r="N2946" s="339"/>
      <c r="O2946" s="339"/>
      <c r="P2946" s="339"/>
      <c r="Q2946" s="339"/>
    </row>
    <row r="2947" spans="1:17" ht="13.5" customHeight="1">
      <c r="A2947" s="481"/>
      <c r="B2947" s="481"/>
      <c r="C2947" s="481"/>
      <c r="D2947" s="481"/>
      <c r="E2947" s="481"/>
      <c r="F2947" s="339"/>
      <c r="G2947" s="340" t="str">
        <f>IF(ISNUMBER(E2947),E2947/'Bulk DivVar Analysis'!$I$7,"")</f>
        <v/>
      </c>
      <c r="H2947" s="338" t="str">
        <f>IF(ISNUMBER(E2947), IF(G2947&gt;'Bulk DivVar Analysis'!$J$9,"Pass","Fail"),"")</f>
        <v/>
      </c>
      <c r="I2947" s="338" t="str">
        <f t="shared" ref="I2947:I3010" si="48">_xlfn.TEXTJOIN("_",TRUE,B2947,C2947)</f>
        <v/>
      </c>
      <c r="J2947" s="339"/>
      <c r="K2947" s="339"/>
      <c r="L2947" s="339"/>
      <c r="M2947" s="339"/>
      <c r="N2947" s="339"/>
      <c r="O2947" s="339"/>
      <c r="P2947" s="339"/>
      <c r="Q2947" s="339"/>
    </row>
    <row r="2948" spans="1:17" ht="13.5" customHeight="1">
      <c r="A2948" s="481"/>
      <c r="B2948" s="481"/>
      <c r="C2948" s="481"/>
      <c r="D2948" s="481"/>
      <c r="E2948" s="481"/>
      <c r="F2948" s="339"/>
      <c r="G2948" s="340" t="str">
        <f>IF(ISNUMBER(E2948),E2948/'Bulk DivVar Analysis'!$I$7,"")</f>
        <v/>
      </c>
      <c r="H2948" s="338" t="str">
        <f>IF(ISNUMBER(E2948), IF(G2948&gt;'Bulk DivVar Analysis'!$J$9,"Pass","Fail"),"")</f>
        <v/>
      </c>
      <c r="I2948" s="338" t="str">
        <f t="shared" si="48"/>
        <v/>
      </c>
      <c r="J2948" s="339"/>
      <c r="K2948" s="339"/>
      <c r="L2948" s="339"/>
      <c r="M2948" s="339"/>
      <c r="N2948" s="339"/>
      <c r="O2948" s="339"/>
      <c r="P2948" s="339"/>
      <c r="Q2948" s="339"/>
    </row>
    <row r="2949" spans="1:17" ht="13.5" customHeight="1">
      <c r="A2949" s="481"/>
      <c r="B2949" s="481"/>
      <c r="C2949" s="481"/>
      <c r="D2949" s="481"/>
      <c r="E2949" s="481"/>
      <c r="F2949" s="339"/>
      <c r="G2949" s="340" t="str">
        <f>IF(ISNUMBER(E2949),E2949/'Bulk DivVar Analysis'!$I$7,"")</f>
        <v/>
      </c>
      <c r="H2949" s="338" t="str">
        <f>IF(ISNUMBER(E2949), IF(G2949&gt;'Bulk DivVar Analysis'!$J$9,"Pass","Fail"),"")</f>
        <v/>
      </c>
      <c r="I2949" s="338" t="str">
        <f t="shared" si="48"/>
        <v/>
      </c>
      <c r="J2949" s="339"/>
      <c r="K2949" s="339"/>
      <c r="L2949" s="339"/>
      <c r="M2949" s="339"/>
      <c r="N2949" s="339"/>
      <c r="O2949" s="339"/>
      <c r="P2949" s="339"/>
      <c r="Q2949" s="339"/>
    </row>
    <row r="2950" spans="1:17" ht="13.5" customHeight="1">
      <c r="A2950" s="481"/>
      <c r="B2950" s="481"/>
      <c r="C2950" s="481"/>
      <c r="D2950" s="481"/>
      <c r="E2950" s="481"/>
      <c r="F2950" s="339"/>
      <c r="G2950" s="340" t="str">
        <f>IF(ISNUMBER(E2950),E2950/'Bulk DivVar Analysis'!$I$7,"")</f>
        <v/>
      </c>
      <c r="H2950" s="338" t="str">
        <f>IF(ISNUMBER(E2950), IF(G2950&gt;'Bulk DivVar Analysis'!$J$9,"Pass","Fail"),"")</f>
        <v/>
      </c>
      <c r="I2950" s="338" t="str">
        <f t="shared" si="48"/>
        <v/>
      </c>
      <c r="J2950" s="339"/>
      <c r="K2950" s="339"/>
      <c r="L2950" s="339"/>
      <c r="M2950" s="339"/>
      <c r="N2950" s="339"/>
      <c r="O2950" s="339"/>
      <c r="P2950" s="339"/>
      <c r="Q2950" s="339"/>
    </row>
    <row r="2951" spans="1:17" ht="13.5" customHeight="1">
      <c r="A2951" s="481"/>
      <c r="B2951" s="481"/>
      <c r="C2951" s="481"/>
      <c r="D2951" s="481"/>
      <c r="E2951" s="481"/>
      <c r="F2951" s="339"/>
      <c r="G2951" s="340" t="str">
        <f>IF(ISNUMBER(E2951),E2951/'Bulk DivVar Analysis'!$I$7,"")</f>
        <v/>
      </c>
      <c r="H2951" s="338" t="str">
        <f>IF(ISNUMBER(E2951), IF(G2951&gt;'Bulk DivVar Analysis'!$J$9,"Pass","Fail"),"")</f>
        <v/>
      </c>
      <c r="I2951" s="338" t="str">
        <f t="shared" si="48"/>
        <v/>
      </c>
      <c r="J2951" s="339"/>
      <c r="K2951" s="339"/>
      <c r="L2951" s="339"/>
      <c r="M2951" s="339"/>
      <c r="N2951" s="339"/>
      <c r="O2951" s="339"/>
      <c r="P2951" s="339"/>
      <c r="Q2951" s="339"/>
    </row>
    <row r="2952" spans="1:17" ht="13.5" customHeight="1">
      <c r="A2952" s="481"/>
      <c r="B2952" s="481"/>
      <c r="C2952" s="481"/>
      <c r="D2952" s="481"/>
      <c r="E2952" s="481"/>
      <c r="F2952" s="339"/>
      <c r="G2952" s="340" t="str">
        <f>IF(ISNUMBER(E2952),E2952/'Bulk DivVar Analysis'!$I$7,"")</f>
        <v/>
      </c>
      <c r="H2952" s="338" t="str">
        <f>IF(ISNUMBER(E2952), IF(G2952&gt;'Bulk DivVar Analysis'!$J$9,"Pass","Fail"),"")</f>
        <v/>
      </c>
      <c r="I2952" s="338" t="str">
        <f t="shared" si="48"/>
        <v/>
      </c>
      <c r="J2952" s="339"/>
      <c r="K2952" s="339"/>
      <c r="L2952" s="339"/>
      <c r="M2952" s="339"/>
      <c r="N2952" s="339"/>
      <c r="O2952" s="339"/>
      <c r="P2952" s="339"/>
      <c r="Q2952" s="339"/>
    </row>
    <row r="2953" spans="1:17" ht="13.5" customHeight="1">
      <c r="A2953" s="481"/>
      <c r="B2953" s="481"/>
      <c r="C2953" s="481"/>
      <c r="D2953" s="481"/>
      <c r="E2953" s="481"/>
      <c r="F2953" s="339"/>
      <c r="G2953" s="340" t="str">
        <f>IF(ISNUMBER(E2953),E2953/'Bulk DivVar Analysis'!$I$7,"")</f>
        <v/>
      </c>
      <c r="H2953" s="338" t="str">
        <f>IF(ISNUMBER(E2953), IF(G2953&gt;'Bulk DivVar Analysis'!$J$9,"Pass","Fail"),"")</f>
        <v/>
      </c>
      <c r="I2953" s="338" t="str">
        <f t="shared" si="48"/>
        <v/>
      </c>
      <c r="J2953" s="339"/>
      <c r="K2953" s="339"/>
      <c r="L2953" s="339"/>
      <c r="M2953" s="339"/>
      <c r="N2953" s="339"/>
      <c r="O2953" s="339"/>
      <c r="P2953" s="339"/>
      <c r="Q2953" s="339"/>
    </row>
    <row r="2954" spans="1:17" ht="13.5" customHeight="1">
      <c r="A2954" s="481"/>
      <c r="B2954" s="481"/>
      <c r="C2954" s="481"/>
      <c r="D2954" s="481"/>
      <c r="E2954" s="481"/>
      <c r="F2954" s="339"/>
      <c r="G2954" s="340" t="str">
        <f>IF(ISNUMBER(E2954),E2954/'Bulk DivVar Analysis'!$I$7,"")</f>
        <v/>
      </c>
      <c r="H2954" s="338" t="str">
        <f>IF(ISNUMBER(E2954), IF(G2954&gt;'Bulk DivVar Analysis'!$J$9,"Pass","Fail"),"")</f>
        <v/>
      </c>
      <c r="I2954" s="338" t="str">
        <f t="shared" si="48"/>
        <v/>
      </c>
      <c r="J2954" s="339"/>
      <c r="K2954" s="339"/>
      <c r="L2954" s="339"/>
      <c r="M2954" s="339"/>
      <c r="N2954" s="339"/>
      <c r="O2954" s="339"/>
      <c r="P2954" s="339"/>
      <c r="Q2954" s="339"/>
    </row>
    <row r="2955" spans="1:17" ht="13.5" customHeight="1">
      <c r="A2955" s="481"/>
      <c r="B2955" s="481"/>
      <c r="C2955" s="481"/>
      <c r="D2955" s="481"/>
      <c r="E2955" s="481"/>
      <c r="F2955" s="339"/>
      <c r="G2955" s="340" t="str">
        <f>IF(ISNUMBER(E2955),E2955/'Bulk DivVar Analysis'!$I$7,"")</f>
        <v/>
      </c>
      <c r="H2955" s="338" t="str">
        <f>IF(ISNUMBER(E2955), IF(G2955&gt;'Bulk DivVar Analysis'!$J$9,"Pass","Fail"),"")</f>
        <v/>
      </c>
      <c r="I2955" s="338" t="str">
        <f t="shared" si="48"/>
        <v/>
      </c>
      <c r="J2955" s="339"/>
      <c r="K2955" s="339"/>
      <c r="L2955" s="339"/>
      <c r="M2955" s="339"/>
      <c r="N2955" s="339"/>
      <c r="O2955" s="339"/>
      <c r="P2955" s="339"/>
      <c r="Q2955" s="339"/>
    </row>
    <row r="2956" spans="1:17" ht="13.5" customHeight="1">
      <c r="A2956" s="481"/>
      <c r="B2956" s="481"/>
      <c r="C2956" s="481"/>
      <c r="D2956" s="481"/>
      <c r="E2956" s="481"/>
      <c r="F2956" s="339"/>
      <c r="G2956" s="340" t="str">
        <f>IF(ISNUMBER(E2956),E2956/'Bulk DivVar Analysis'!$I$7,"")</f>
        <v/>
      </c>
      <c r="H2956" s="338" t="str">
        <f>IF(ISNUMBER(E2956), IF(G2956&gt;'Bulk DivVar Analysis'!$J$9,"Pass","Fail"),"")</f>
        <v/>
      </c>
      <c r="I2956" s="338" t="str">
        <f t="shared" si="48"/>
        <v/>
      </c>
      <c r="J2956" s="339"/>
      <c r="K2956" s="339"/>
      <c r="L2956" s="339"/>
      <c r="M2956" s="339"/>
      <c r="N2956" s="339"/>
      <c r="O2956" s="339"/>
      <c r="P2956" s="339"/>
      <c r="Q2956" s="339"/>
    </row>
    <row r="2957" spans="1:17" ht="13.5" customHeight="1">
      <c r="A2957" s="481"/>
      <c r="B2957" s="481"/>
      <c r="C2957" s="481"/>
      <c r="D2957" s="481"/>
      <c r="E2957" s="481"/>
      <c r="F2957" s="339"/>
      <c r="G2957" s="340" t="str">
        <f>IF(ISNUMBER(E2957),E2957/'Bulk DivVar Analysis'!$I$7,"")</f>
        <v/>
      </c>
      <c r="H2957" s="338" t="str">
        <f>IF(ISNUMBER(E2957), IF(G2957&gt;'Bulk DivVar Analysis'!$J$9,"Pass","Fail"),"")</f>
        <v/>
      </c>
      <c r="I2957" s="338" t="str">
        <f t="shared" si="48"/>
        <v/>
      </c>
      <c r="J2957" s="339"/>
      <c r="K2957" s="339"/>
      <c r="L2957" s="339"/>
      <c r="M2957" s="339"/>
      <c r="N2957" s="339"/>
      <c r="O2957" s="339"/>
      <c r="P2957" s="339"/>
      <c r="Q2957" s="339"/>
    </row>
    <row r="2958" spans="1:17" ht="13.5" customHeight="1">
      <c r="A2958" s="481"/>
      <c r="B2958" s="481"/>
      <c r="C2958" s="481"/>
      <c r="D2958" s="481"/>
      <c r="E2958" s="481"/>
      <c r="F2958" s="339"/>
      <c r="G2958" s="340" t="str">
        <f>IF(ISNUMBER(E2958),E2958/'Bulk DivVar Analysis'!$I$7,"")</f>
        <v/>
      </c>
      <c r="H2958" s="338" t="str">
        <f>IF(ISNUMBER(E2958), IF(G2958&gt;'Bulk DivVar Analysis'!$J$9,"Pass","Fail"),"")</f>
        <v/>
      </c>
      <c r="I2958" s="338" t="str">
        <f t="shared" si="48"/>
        <v/>
      </c>
      <c r="J2958" s="339"/>
      <c r="K2958" s="339"/>
      <c r="L2958" s="339"/>
      <c r="M2958" s="339"/>
      <c r="N2958" s="339"/>
      <c r="O2958" s="339"/>
      <c r="P2958" s="339"/>
      <c r="Q2958" s="339"/>
    </row>
    <row r="2959" spans="1:17" ht="13.5" customHeight="1">
      <c r="A2959" s="481"/>
      <c r="B2959" s="481"/>
      <c r="C2959" s="481"/>
      <c r="D2959" s="481"/>
      <c r="E2959" s="481"/>
      <c r="F2959" s="339"/>
      <c r="G2959" s="340" t="str">
        <f>IF(ISNUMBER(E2959),E2959/'Bulk DivVar Analysis'!$I$7,"")</f>
        <v/>
      </c>
      <c r="H2959" s="338" t="str">
        <f>IF(ISNUMBER(E2959), IF(G2959&gt;'Bulk DivVar Analysis'!$J$9,"Pass","Fail"),"")</f>
        <v/>
      </c>
      <c r="I2959" s="338" t="str">
        <f t="shared" si="48"/>
        <v/>
      </c>
      <c r="J2959" s="339"/>
      <c r="K2959" s="339"/>
      <c r="L2959" s="339"/>
      <c r="M2959" s="339"/>
      <c r="N2959" s="339"/>
      <c r="O2959" s="339"/>
      <c r="P2959" s="339"/>
      <c r="Q2959" s="339"/>
    </row>
    <row r="2960" spans="1:17" ht="13.5" customHeight="1">
      <c r="A2960" s="481"/>
      <c r="B2960" s="481"/>
      <c r="C2960" s="481"/>
      <c r="D2960" s="481"/>
      <c r="E2960" s="481"/>
      <c r="F2960" s="339"/>
      <c r="G2960" s="340" t="str">
        <f>IF(ISNUMBER(E2960),E2960/'Bulk DivVar Analysis'!$I$7,"")</f>
        <v/>
      </c>
      <c r="H2960" s="338" t="str">
        <f>IF(ISNUMBER(E2960), IF(G2960&gt;'Bulk DivVar Analysis'!$J$9,"Pass","Fail"),"")</f>
        <v/>
      </c>
      <c r="I2960" s="338" t="str">
        <f t="shared" si="48"/>
        <v/>
      </c>
      <c r="J2960" s="339"/>
      <c r="K2960" s="339"/>
      <c r="L2960" s="339"/>
      <c r="M2960" s="339"/>
      <c r="N2960" s="339"/>
      <c r="O2960" s="339"/>
      <c r="P2960" s="339"/>
      <c r="Q2960" s="339"/>
    </row>
    <row r="2961" spans="1:17" ht="13.5" customHeight="1">
      <c r="A2961" s="481"/>
      <c r="B2961" s="481"/>
      <c r="C2961" s="481"/>
      <c r="D2961" s="481"/>
      <c r="E2961" s="481"/>
      <c r="F2961" s="339"/>
      <c r="G2961" s="340" t="str">
        <f>IF(ISNUMBER(E2961),E2961/'Bulk DivVar Analysis'!$I$7,"")</f>
        <v/>
      </c>
      <c r="H2961" s="338" t="str">
        <f>IF(ISNUMBER(E2961), IF(G2961&gt;'Bulk DivVar Analysis'!$J$9,"Pass","Fail"),"")</f>
        <v/>
      </c>
      <c r="I2961" s="338" t="str">
        <f t="shared" si="48"/>
        <v/>
      </c>
      <c r="J2961" s="339"/>
      <c r="K2961" s="339"/>
      <c r="L2961" s="339"/>
      <c r="M2961" s="339"/>
      <c r="N2961" s="339"/>
      <c r="O2961" s="339"/>
      <c r="P2961" s="339"/>
      <c r="Q2961" s="339"/>
    </row>
    <row r="2962" spans="1:17" ht="13.5" customHeight="1">
      <c r="A2962" s="481"/>
      <c r="B2962" s="481"/>
      <c r="C2962" s="481"/>
      <c r="D2962" s="481"/>
      <c r="E2962" s="481"/>
      <c r="F2962" s="339"/>
      <c r="G2962" s="340" t="str">
        <f>IF(ISNUMBER(E2962),E2962/'Bulk DivVar Analysis'!$I$7,"")</f>
        <v/>
      </c>
      <c r="H2962" s="338" t="str">
        <f>IF(ISNUMBER(E2962), IF(G2962&gt;'Bulk DivVar Analysis'!$J$9,"Pass","Fail"),"")</f>
        <v/>
      </c>
      <c r="I2962" s="338" t="str">
        <f t="shared" si="48"/>
        <v/>
      </c>
      <c r="J2962" s="339"/>
      <c r="K2962" s="339"/>
      <c r="L2962" s="339"/>
      <c r="M2962" s="339"/>
      <c r="N2962" s="339"/>
      <c r="O2962" s="339"/>
      <c r="P2962" s="339"/>
      <c r="Q2962" s="339"/>
    </row>
    <row r="2963" spans="1:17" ht="13.5" customHeight="1">
      <c r="A2963" s="481"/>
      <c r="B2963" s="481"/>
      <c r="C2963" s="481"/>
      <c r="D2963" s="481"/>
      <c r="E2963" s="481"/>
      <c r="F2963" s="339"/>
      <c r="G2963" s="340" t="str">
        <f>IF(ISNUMBER(E2963),E2963/'Bulk DivVar Analysis'!$I$7,"")</f>
        <v/>
      </c>
      <c r="H2963" s="338" t="str">
        <f>IF(ISNUMBER(E2963), IF(G2963&gt;'Bulk DivVar Analysis'!$J$9,"Pass","Fail"),"")</f>
        <v/>
      </c>
      <c r="I2963" s="338" t="str">
        <f t="shared" si="48"/>
        <v/>
      </c>
      <c r="J2963" s="339"/>
      <c r="K2963" s="339"/>
      <c r="L2963" s="339"/>
      <c r="M2963" s="339"/>
      <c r="N2963" s="339"/>
      <c r="O2963" s="339"/>
      <c r="P2963" s="339"/>
      <c r="Q2963" s="339"/>
    </row>
    <row r="2964" spans="1:17" ht="13.5" customHeight="1">
      <c r="A2964" s="481"/>
      <c r="B2964" s="481"/>
      <c r="C2964" s="481"/>
      <c r="D2964" s="481"/>
      <c r="E2964" s="481"/>
      <c r="F2964" s="339"/>
      <c r="G2964" s="340" t="str">
        <f>IF(ISNUMBER(E2964),E2964/'Bulk DivVar Analysis'!$I$7,"")</f>
        <v/>
      </c>
      <c r="H2964" s="338" t="str">
        <f>IF(ISNUMBER(E2964), IF(G2964&gt;'Bulk DivVar Analysis'!$J$9,"Pass","Fail"),"")</f>
        <v/>
      </c>
      <c r="I2964" s="338" t="str">
        <f t="shared" si="48"/>
        <v/>
      </c>
      <c r="J2964" s="339"/>
      <c r="K2964" s="339"/>
      <c r="L2964" s="339"/>
      <c r="M2964" s="339"/>
      <c r="N2964" s="339"/>
      <c r="O2964" s="339"/>
      <c r="P2964" s="339"/>
      <c r="Q2964" s="339"/>
    </row>
    <row r="2965" spans="1:17" ht="13.5" customHeight="1">
      <c r="A2965" s="481"/>
      <c r="B2965" s="481"/>
      <c r="C2965" s="481"/>
      <c r="D2965" s="481"/>
      <c r="E2965" s="481"/>
      <c r="F2965" s="339"/>
      <c r="G2965" s="340" t="str">
        <f>IF(ISNUMBER(E2965),E2965/'Bulk DivVar Analysis'!$I$7,"")</f>
        <v/>
      </c>
      <c r="H2965" s="338" t="str">
        <f>IF(ISNUMBER(E2965), IF(G2965&gt;'Bulk DivVar Analysis'!$J$9,"Pass","Fail"),"")</f>
        <v/>
      </c>
      <c r="I2965" s="338" t="str">
        <f t="shared" si="48"/>
        <v/>
      </c>
      <c r="J2965" s="339"/>
      <c r="K2965" s="339"/>
      <c r="L2965" s="339"/>
      <c r="M2965" s="339"/>
      <c r="N2965" s="339"/>
      <c r="O2965" s="339"/>
      <c r="P2965" s="339"/>
      <c r="Q2965" s="339"/>
    </row>
    <row r="2966" spans="1:17" ht="13.5" customHeight="1">
      <c r="A2966" s="481"/>
      <c r="B2966" s="481"/>
      <c r="C2966" s="481"/>
      <c r="D2966" s="481"/>
      <c r="E2966" s="481"/>
      <c r="F2966" s="339"/>
      <c r="G2966" s="340" t="str">
        <f>IF(ISNUMBER(E2966),E2966/'Bulk DivVar Analysis'!$I$7,"")</f>
        <v/>
      </c>
      <c r="H2966" s="338" t="str">
        <f>IF(ISNUMBER(E2966), IF(G2966&gt;'Bulk DivVar Analysis'!$J$9,"Pass","Fail"),"")</f>
        <v/>
      </c>
      <c r="I2966" s="338" t="str">
        <f t="shared" si="48"/>
        <v/>
      </c>
      <c r="J2966" s="339"/>
      <c r="K2966" s="339"/>
      <c r="L2966" s="339"/>
      <c r="M2966" s="339"/>
      <c r="N2966" s="339"/>
      <c r="O2966" s="339"/>
      <c r="P2966" s="339"/>
      <c r="Q2966" s="339"/>
    </row>
    <row r="2967" spans="1:17" ht="13.5" customHeight="1">
      <c r="A2967" s="481"/>
      <c r="B2967" s="481"/>
      <c r="C2967" s="481"/>
      <c r="D2967" s="481"/>
      <c r="E2967" s="481"/>
      <c r="F2967" s="339"/>
      <c r="G2967" s="340" t="str">
        <f>IF(ISNUMBER(E2967),E2967/'Bulk DivVar Analysis'!$I$7,"")</f>
        <v/>
      </c>
      <c r="H2967" s="338" t="str">
        <f>IF(ISNUMBER(E2967), IF(G2967&gt;'Bulk DivVar Analysis'!$J$9,"Pass","Fail"),"")</f>
        <v/>
      </c>
      <c r="I2967" s="338" t="str">
        <f t="shared" si="48"/>
        <v/>
      </c>
      <c r="J2967" s="339"/>
      <c r="K2967" s="339"/>
      <c r="L2967" s="339"/>
      <c r="M2967" s="339"/>
      <c r="N2967" s="339"/>
      <c r="O2967" s="339"/>
      <c r="P2967" s="339"/>
      <c r="Q2967" s="339"/>
    </row>
    <row r="2968" spans="1:17" ht="13.5" customHeight="1">
      <c r="A2968" s="481"/>
      <c r="B2968" s="481"/>
      <c r="C2968" s="481"/>
      <c r="D2968" s="481"/>
      <c r="E2968" s="481"/>
      <c r="F2968" s="339"/>
      <c r="G2968" s="340" t="str">
        <f>IF(ISNUMBER(E2968),E2968/'Bulk DivVar Analysis'!$I$7,"")</f>
        <v/>
      </c>
      <c r="H2968" s="338" t="str">
        <f>IF(ISNUMBER(E2968), IF(G2968&gt;'Bulk DivVar Analysis'!$J$9,"Pass","Fail"),"")</f>
        <v/>
      </c>
      <c r="I2968" s="338" t="str">
        <f t="shared" si="48"/>
        <v/>
      </c>
      <c r="J2968" s="339"/>
      <c r="K2968" s="339"/>
      <c r="L2968" s="339"/>
      <c r="M2968" s="339"/>
      <c r="N2968" s="339"/>
      <c r="O2968" s="339"/>
      <c r="P2968" s="339"/>
      <c r="Q2968" s="339"/>
    </row>
    <row r="2969" spans="1:17" ht="13.5" customHeight="1">
      <c r="A2969" s="481"/>
      <c r="B2969" s="481"/>
      <c r="C2969" s="481"/>
      <c r="D2969" s="481"/>
      <c r="E2969" s="481"/>
      <c r="F2969" s="339"/>
      <c r="G2969" s="340" t="str">
        <f>IF(ISNUMBER(E2969),E2969/'Bulk DivVar Analysis'!$I$7,"")</f>
        <v/>
      </c>
      <c r="H2969" s="338" t="str">
        <f>IF(ISNUMBER(E2969), IF(G2969&gt;'Bulk DivVar Analysis'!$J$9,"Pass","Fail"),"")</f>
        <v/>
      </c>
      <c r="I2969" s="338" t="str">
        <f t="shared" si="48"/>
        <v/>
      </c>
      <c r="J2969" s="339"/>
      <c r="K2969" s="339"/>
      <c r="L2969" s="339"/>
      <c r="M2969" s="339"/>
      <c r="N2969" s="339"/>
      <c r="O2969" s="339"/>
      <c r="P2969" s="339"/>
      <c r="Q2969" s="339"/>
    </row>
    <row r="2970" spans="1:17" ht="13.5" customHeight="1">
      <c r="A2970" s="481"/>
      <c r="B2970" s="481"/>
      <c r="C2970" s="481"/>
      <c r="D2970" s="481"/>
      <c r="E2970" s="481"/>
      <c r="F2970" s="339"/>
      <c r="G2970" s="340" t="str">
        <f>IF(ISNUMBER(E2970),E2970/'Bulk DivVar Analysis'!$I$7,"")</f>
        <v/>
      </c>
      <c r="H2970" s="338" t="str">
        <f>IF(ISNUMBER(E2970), IF(G2970&gt;'Bulk DivVar Analysis'!$J$9,"Pass","Fail"),"")</f>
        <v/>
      </c>
      <c r="I2970" s="338" t="str">
        <f t="shared" si="48"/>
        <v/>
      </c>
      <c r="J2970" s="339"/>
      <c r="K2970" s="339"/>
      <c r="L2970" s="339"/>
      <c r="M2970" s="339"/>
      <c r="N2970" s="339"/>
      <c r="O2970" s="339"/>
      <c r="P2970" s="339"/>
      <c r="Q2970" s="339"/>
    </row>
    <row r="2971" spans="1:17" ht="13.5" customHeight="1">
      <c r="A2971" s="481"/>
      <c r="B2971" s="481"/>
      <c r="C2971" s="481"/>
      <c r="D2971" s="481"/>
      <c r="E2971" s="481"/>
      <c r="F2971" s="339"/>
      <c r="G2971" s="340" t="str">
        <f>IF(ISNUMBER(E2971),E2971/'Bulk DivVar Analysis'!$I$7,"")</f>
        <v/>
      </c>
      <c r="H2971" s="338" t="str">
        <f>IF(ISNUMBER(E2971), IF(G2971&gt;'Bulk DivVar Analysis'!$J$9,"Pass","Fail"),"")</f>
        <v/>
      </c>
      <c r="I2971" s="338" t="str">
        <f t="shared" si="48"/>
        <v/>
      </c>
      <c r="J2971" s="339"/>
      <c r="K2971" s="339"/>
      <c r="L2971" s="339"/>
      <c r="M2971" s="339"/>
      <c r="N2971" s="339"/>
      <c r="O2971" s="339"/>
      <c r="P2971" s="339"/>
      <c r="Q2971" s="339"/>
    </row>
    <row r="2972" spans="1:17" ht="13.5" customHeight="1">
      <c r="A2972" s="481"/>
      <c r="B2972" s="481"/>
      <c r="C2972" s="481"/>
      <c r="D2972" s="481"/>
      <c r="E2972" s="481"/>
      <c r="F2972" s="339"/>
      <c r="G2972" s="340" t="str">
        <f>IF(ISNUMBER(E2972),E2972/'Bulk DivVar Analysis'!$I$7,"")</f>
        <v/>
      </c>
      <c r="H2972" s="338" t="str">
        <f>IF(ISNUMBER(E2972), IF(G2972&gt;'Bulk DivVar Analysis'!$J$9,"Pass","Fail"),"")</f>
        <v/>
      </c>
      <c r="I2972" s="338" t="str">
        <f t="shared" si="48"/>
        <v/>
      </c>
      <c r="J2972" s="339"/>
      <c r="K2972" s="339"/>
      <c r="L2972" s="339"/>
      <c r="M2972" s="339"/>
      <c r="N2972" s="339"/>
      <c r="O2972" s="339"/>
      <c r="P2972" s="339"/>
      <c r="Q2972" s="339"/>
    </row>
    <row r="2973" spans="1:17" ht="13.5" customHeight="1">
      <c r="A2973" s="481"/>
      <c r="B2973" s="481"/>
      <c r="C2973" s="481"/>
      <c r="D2973" s="481"/>
      <c r="E2973" s="481"/>
      <c r="F2973" s="339"/>
      <c r="G2973" s="340" t="str">
        <f>IF(ISNUMBER(E2973),E2973/'Bulk DivVar Analysis'!$I$7,"")</f>
        <v/>
      </c>
      <c r="H2973" s="338" t="str">
        <f>IF(ISNUMBER(E2973), IF(G2973&gt;'Bulk DivVar Analysis'!$J$9,"Pass","Fail"),"")</f>
        <v/>
      </c>
      <c r="I2973" s="338" t="str">
        <f t="shared" si="48"/>
        <v/>
      </c>
      <c r="J2973" s="339"/>
      <c r="K2973" s="339"/>
      <c r="L2973" s="339"/>
      <c r="M2973" s="339"/>
      <c r="N2973" s="339"/>
      <c r="O2973" s="339"/>
      <c r="P2973" s="339"/>
      <c r="Q2973" s="339"/>
    </row>
    <row r="2974" spans="1:17" ht="13.5" customHeight="1">
      <c r="A2974" s="481"/>
      <c r="B2974" s="481"/>
      <c r="C2974" s="481"/>
      <c r="D2974" s="481"/>
      <c r="E2974" s="481"/>
      <c r="F2974" s="339"/>
      <c r="G2974" s="340" t="str">
        <f>IF(ISNUMBER(E2974),E2974/'Bulk DivVar Analysis'!$I$7,"")</f>
        <v/>
      </c>
      <c r="H2974" s="338" t="str">
        <f>IF(ISNUMBER(E2974), IF(G2974&gt;'Bulk DivVar Analysis'!$J$9,"Pass","Fail"),"")</f>
        <v/>
      </c>
      <c r="I2974" s="338" t="str">
        <f t="shared" si="48"/>
        <v/>
      </c>
      <c r="J2974" s="339"/>
      <c r="K2974" s="339"/>
      <c r="L2974" s="339"/>
      <c r="M2974" s="339"/>
      <c r="N2974" s="339"/>
      <c r="O2974" s="339"/>
      <c r="P2974" s="339"/>
      <c r="Q2974" s="339"/>
    </row>
    <row r="2975" spans="1:17" ht="13.5" customHeight="1">
      <c r="A2975" s="481"/>
      <c r="B2975" s="481"/>
      <c r="C2975" s="481"/>
      <c r="D2975" s="481"/>
      <c r="E2975" s="481"/>
      <c r="F2975" s="339"/>
      <c r="G2975" s="340" t="str">
        <f>IF(ISNUMBER(E2975),E2975/'Bulk DivVar Analysis'!$I$7,"")</f>
        <v/>
      </c>
      <c r="H2975" s="338" t="str">
        <f>IF(ISNUMBER(E2975), IF(G2975&gt;'Bulk DivVar Analysis'!$J$9,"Pass","Fail"),"")</f>
        <v/>
      </c>
      <c r="I2975" s="338" t="str">
        <f t="shared" si="48"/>
        <v/>
      </c>
      <c r="J2975" s="339"/>
      <c r="K2975" s="339"/>
      <c r="L2975" s="339"/>
      <c r="M2975" s="339"/>
      <c r="N2975" s="339"/>
      <c r="O2975" s="339"/>
      <c r="P2975" s="339"/>
      <c r="Q2975" s="339"/>
    </row>
    <row r="2976" spans="1:17" ht="13.5" customHeight="1">
      <c r="A2976" s="481"/>
      <c r="B2976" s="481"/>
      <c r="C2976" s="481"/>
      <c r="D2976" s="481"/>
      <c r="E2976" s="481"/>
      <c r="F2976" s="339"/>
      <c r="G2976" s="340" t="str">
        <f>IF(ISNUMBER(E2976),E2976/'Bulk DivVar Analysis'!$I$7,"")</f>
        <v/>
      </c>
      <c r="H2976" s="338" t="str">
        <f>IF(ISNUMBER(E2976), IF(G2976&gt;'Bulk DivVar Analysis'!$J$9,"Pass","Fail"),"")</f>
        <v/>
      </c>
      <c r="I2976" s="338" t="str">
        <f t="shared" si="48"/>
        <v/>
      </c>
      <c r="J2976" s="339"/>
      <c r="K2976" s="339"/>
      <c r="L2976" s="339"/>
      <c r="M2976" s="339"/>
      <c r="N2976" s="339"/>
      <c r="O2976" s="339"/>
      <c r="P2976" s="339"/>
      <c r="Q2976" s="339"/>
    </row>
    <row r="2977" spans="1:17" ht="13.5" customHeight="1">
      <c r="A2977" s="481"/>
      <c r="B2977" s="481"/>
      <c r="C2977" s="481"/>
      <c r="D2977" s="481"/>
      <c r="E2977" s="481"/>
      <c r="F2977" s="339"/>
      <c r="G2977" s="340" t="str">
        <f>IF(ISNUMBER(E2977),E2977/'Bulk DivVar Analysis'!$I$7,"")</f>
        <v/>
      </c>
      <c r="H2977" s="338" t="str">
        <f>IF(ISNUMBER(E2977), IF(G2977&gt;'Bulk DivVar Analysis'!$J$9,"Pass","Fail"),"")</f>
        <v/>
      </c>
      <c r="I2977" s="338" t="str">
        <f t="shared" si="48"/>
        <v/>
      </c>
      <c r="J2977" s="339"/>
      <c r="K2977" s="339"/>
      <c r="L2977" s="339"/>
      <c r="M2977" s="339"/>
      <c r="N2977" s="339"/>
      <c r="O2977" s="339"/>
      <c r="P2977" s="339"/>
      <c r="Q2977" s="339"/>
    </row>
    <row r="2978" spans="1:17" ht="13.5" customHeight="1">
      <c r="A2978" s="481"/>
      <c r="B2978" s="481"/>
      <c r="C2978" s="481"/>
      <c r="D2978" s="481"/>
      <c r="E2978" s="481"/>
      <c r="F2978" s="339"/>
      <c r="G2978" s="340" t="str">
        <f>IF(ISNUMBER(E2978),E2978/'Bulk DivVar Analysis'!$I$7,"")</f>
        <v/>
      </c>
      <c r="H2978" s="338" t="str">
        <f>IF(ISNUMBER(E2978), IF(G2978&gt;'Bulk DivVar Analysis'!$J$9,"Pass","Fail"),"")</f>
        <v/>
      </c>
      <c r="I2978" s="338" t="str">
        <f t="shared" si="48"/>
        <v/>
      </c>
      <c r="J2978" s="339"/>
      <c r="K2978" s="339"/>
      <c r="L2978" s="339"/>
      <c r="M2978" s="339"/>
      <c r="N2978" s="339"/>
      <c r="O2978" s="339"/>
      <c r="P2978" s="339"/>
      <c r="Q2978" s="339"/>
    </row>
    <row r="2979" spans="1:17" ht="13.5" customHeight="1">
      <c r="A2979" s="481"/>
      <c r="B2979" s="481"/>
      <c r="C2979" s="481"/>
      <c r="D2979" s="481"/>
      <c r="E2979" s="481"/>
      <c r="F2979" s="339"/>
      <c r="G2979" s="340" t="str">
        <f>IF(ISNUMBER(E2979),E2979/'Bulk DivVar Analysis'!$I$7,"")</f>
        <v/>
      </c>
      <c r="H2979" s="338" t="str">
        <f>IF(ISNUMBER(E2979), IF(G2979&gt;'Bulk DivVar Analysis'!$J$9,"Pass","Fail"),"")</f>
        <v/>
      </c>
      <c r="I2979" s="338" t="str">
        <f t="shared" si="48"/>
        <v/>
      </c>
      <c r="J2979" s="339"/>
      <c r="K2979" s="339"/>
      <c r="L2979" s="339"/>
      <c r="M2979" s="339"/>
      <c r="N2979" s="339"/>
      <c r="O2979" s="339"/>
      <c r="P2979" s="339"/>
      <c r="Q2979" s="339"/>
    </row>
    <row r="2980" spans="1:17" ht="13.5" customHeight="1">
      <c r="A2980" s="481"/>
      <c r="B2980" s="481"/>
      <c r="C2980" s="481"/>
      <c r="D2980" s="481"/>
      <c r="E2980" s="481"/>
      <c r="F2980" s="339"/>
      <c r="G2980" s="340" t="str">
        <f>IF(ISNUMBER(E2980),E2980/'Bulk DivVar Analysis'!$I$7,"")</f>
        <v/>
      </c>
      <c r="H2980" s="338" t="str">
        <f>IF(ISNUMBER(E2980), IF(G2980&gt;'Bulk DivVar Analysis'!$J$9,"Pass","Fail"),"")</f>
        <v/>
      </c>
      <c r="I2980" s="338" t="str">
        <f t="shared" si="48"/>
        <v/>
      </c>
      <c r="J2980" s="339"/>
      <c r="K2980" s="339"/>
      <c r="L2980" s="339"/>
      <c r="M2980" s="339"/>
      <c r="N2980" s="339"/>
      <c r="O2980" s="339"/>
      <c r="P2980" s="339"/>
      <c r="Q2980" s="339"/>
    </row>
    <row r="2981" spans="1:17" ht="13.5" customHeight="1">
      <c r="A2981" s="481"/>
      <c r="B2981" s="481"/>
      <c r="C2981" s="481"/>
      <c r="D2981" s="481"/>
      <c r="E2981" s="481"/>
      <c r="F2981" s="339"/>
      <c r="G2981" s="340" t="str">
        <f>IF(ISNUMBER(E2981),E2981/'Bulk DivVar Analysis'!$I$7,"")</f>
        <v/>
      </c>
      <c r="H2981" s="338" t="str">
        <f>IF(ISNUMBER(E2981), IF(G2981&gt;'Bulk DivVar Analysis'!$J$9,"Pass","Fail"),"")</f>
        <v/>
      </c>
      <c r="I2981" s="338" t="str">
        <f t="shared" si="48"/>
        <v/>
      </c>
      <c r="J2981" s="339"/>
      <c r="K2981" s="339"/>
      <c r="L2981" s="339"/>
      <c r="M2981" s="339"/>
      <c r="N2981" s="339"/>
      <c r="O2981" s="339"/>
      <c r="P2981" s="339"/>
      <c r="Q2981" s="339"/>
    </row>
    <row r="2982" spans="1:17" ht="13.5" customHeight="1">
      <c r="A2982" s="481"/>
      <c r="B2982" s="481"/>
      <c r="C2982" s="481"/>
      <c r="D2982" s="481"/>
      <c r="E2982" s="481"/>
      <c r="F2982" s="339"/>
      <c r="G2982" s="340" t="str">
        <f>IF(ISNUMBER(E2982),E2982/'Bulk DivVar Analysis'!$I$7,"")</f>
        <v/>
      </c>
      <c r="H2982" s="338" t="str">
        <f>IF(ISNUMBER(E2982), IF(G2982&gt;'Bulk DivVar Analysis'!$J$9,"Pass","Fail"),"")</f>
        <v/>
      </c>
      <c r="I2982" s="338" t="str">
        <f t="shared" si="48"/>
        <v/>
      </c>
      <c r="J2982" s="339"/>
      <c r="K2982" s="339"/>
      <c r="L2982" s="339"/>
      <c r="M2982" s="339"/>
      <c r="N2982" s="339"/>
      <c r="O2982" s="339"/>
      <c r="P2982" s="339"/>
      <c r="Q2982" s="339"/>
    </row>
    <row r="2983" spans="1:17" ht="13.5" customHeight="1">
      <c r="A2983" s="481"/>
      <c r="B2983" s="481"/>
      <c r="C2983" s="481"/>
      <c r="D2983" s="481"/>
      <c r="E2983" s="481"/>
      <c r="F2983" s="339"/>
      <c r="G2983" s="340" t="str">
        <f>IF(ISNUMBER(E2983),E2983/'Bulk DivVar Analysis'!$I$7,"")</f>
        <v/>
      </c>
      <c r="H2983" s="338" t="str">
        <f>IF(ISNUMBER(E2983), IF(G2983&gt;'Bulk DivVar Analysis'!$J$9,"Pass","Fail"),"")</f>
        <v/>
      </c>
      <c r="I2983" s="338" t="str">
        <f t="shared" si="48"/>
        <v/>
      </c>
      <c r="J2983" s="339"/>
      <c r="K2983" s="339"/>
      <c r="L2983" s="339"/>
      <c r="M2983" s="339"/>
      <c r="N2983" s="339"/>
      <c r="O2983" s="339"/>
      <c r="P2983" s="339"/>
      <c r="Q2983" s="339"/>
    </row>
    <row r="2984" spans="1:17" ht="13.5" customHeight="1">
      <c r="A2984" s="481"/>
      <c r="B2984" s="481"/>
      <c r="C2984" s="481"/>
      <c r="D2984" s="481"/>
      <c r="E2984" s="481"/>
      <c r="F2984" s="339"/>
      <c r="G2984" s="340" t="str">
        <f>IF(ISNUMBER(E2984),E2984/'Bulk DivVar Analysis'!$I$7,"")</f>
        <v/>
      </c>
      <c r="H2984" s="338" t="str">
        <f>IF(ISNUMBER(E2984), IF(G2984&gt;'Bulk DivVar Analysis'!$J$9,"Pass","Fail"),"")</f>
        <v/>
      </c>
      <c r="I2984" s="338" t="str">
        <f t="shared" si="48"/>
        <v/>
      </c>
      <c r="J2984" s="339"/>
      <c r="K2984" s="339"/>
      <c r="L2984" s="339"/>
      <c r="M2984" s="339"/>
      <c r="N2984" s="339"/>
      <c r="O2984" s="339"/>
      <c r="P2984" s="339"/>
      <c r="Q2984" s="339"/>
    </row>
    <row r="2985" spans="1:17" ht="13.5" customHeight="1">
      <c r="A2985" s="481"/>
      <c r="B2985" s="481"/>
      <c r="C2985" s="481"/>
      <c r="D2985" s="481"/>
      <c r="E2985" s="481"/>
      <c r="F2985" s="339"/>
      <c r="G2985" s="340" t="str">
        <f>IF(ISNUMBER(E2985),E2985/'Bulk DivVar Analysis'!$I$7,"")</f>
        <v/>
      </c>
      <c r="H2985" s="338" t="str">
        <f>IF(ISNUMBER(E2985), IF(G2985&gt;'Bulk DivVar Analysis'!$J$9,"Pass","Fail"),"")</f>
        <v/>
      </c>
      <c r="I2985" s="338" t="str">
        <f t="shared" si="48"/>
        <v/>
      </c>
      <c r="J2985" s="339"/>
      <c r="K2985" s="339"/>
      <c r="L2985" s="339"/>
      <c r="M2985" s="339"/>
      <c r="N2985" s="339"/>
      <c r="O2985" s="339"/>
      <c r="P2985" s="339"/>
      <c r="Q2985" s="339"/>
    </row>
    <row r="2986" spans="1:17" ht="13.5" customHeight="1">
      <c r="A2986" s="481"/>
      <c r="B2986" s="481"/>
      <c r="C2986" s="481"/>
      <c r="D2986" s="481"/>
      <c r="E2986" s="481"/>
      <c r="F2986" s="339"/>
      <c r="G2986" s="340" t="str">
        <f>IF(ISNUMBER(E2986),E2986/'Bulk DivVar Analysis'!$I$7,"")</f>
        <v/>
      </c>
      <c r="H2986" s="338" t="str">
        <f>IF(ISNUMBER(E2986), IF(G2986&gt;'Bulk DivVar Analysis'!$J$9,"Pass","Fail"),"")</f>
        <v/>
      </c>
      <c r="I2986" s="338" t="str">
        <f t="shared" si="48"/>
        <v/>
      </c>
      <c r="J2986" s="339"/>
      <c r="K2986" s="339"/>
      <c r="L2986" s="339"/>
      <c r="M2986" s="339"/>
      <c r="N2986" s="339"/>
      <c r="O2986" s="339"/>
      <c r="P2986" s="339"/>
      <c r="Q2986" s="339"/>
    </row>
    <row r="2987" spans="1:17" ht="13.5" customHeight="1">
      <c r="A2987" s="481"/>
      <c r="B2987" s="481"/>
      <c r="C2987" s="481"/>
      <c r="D2987" s="481"/>
      <c r="E2987" s="481"/>
      <c r="F2987" s="339"/>
      <c r="G2987" s="340" t="str">
        <f>IF(ISNUMBER(E2987),E2987/'Bulk DivVar Analysis'!$I$7,"")</f>
        <v/>
      </c>
      <c r="H2987" s="338" t="str">
        <f>IF(ISNUMBER(E2987), IF(G2987&gt;'Bulk DivVar Analysis'!$J$9,"Pass","Fail"),"")</f>
        <v/>
      </c>
      <c r="I2987" s="338" t="str">
        <f t="shared" si="48"/>
        <v/>
      </c>
      <c r="J2987" s="339"/>
      <c r="K2987" s="339"/>
      <c r="L2987" s="339"/>
      <c r="M2987" s="339"/>
      <c r="N2987" s="339"/>
      <c r="O2987" s="339"/>
      <c r="P2987" s="339"/>
      <c r="Q2987" s="339"/>
    </row>
    <row r="2988" spans="1:17" ht="13.5" customHeight="1">
      <c r="A2988" s="481"/>
      <c r="B2988" s="481"/>
      <c r="C2988" s="481"/>
      <c r="D2988" s="481"/>
      <c r="E2988" s="481"/>
      <c r="F2988" s="339"/>
      <c r="G2988" s="340" t="str">
        <f>IF(ISNUMBER(E2988),E2988/'Bulk DivVar Analysis'!$I$7,"")</f>
        <v/>
      </c>
      <c r="H2988" s="338" t="str">
        <f>IF(ISNUMBER(E2988), IF(G2988&gt;'Bulk DivVar Analysis'!$J$9,"Pass","Fail"),"")</f>
        <v/>
      </c>
      <c r="I2988" s="338" t="str">
        <f t="shared" si="48"/>
        <v/>
      </c>
      <c r="J2988" s="339"/>
      <c r="K2988" s="339"/>
      <c r="L2988" s="339"/>
      <c r="M2988" s="339"/>
      <c r="N2988" s="339"/>
      <c r="O2988" s="339"/>
      <c r="P2988" s="339"/>
      <c r="Q2988" s="339"/>
    </row>
    <row r="2989" spans="1:17" ht="13.5" customHeight="1">
      <c r="A2989" s="481"/>
      <c r="B2989" s="481"/>
      <c r="C2989" s="481"/>
      <c r="D2989" s="481"/>
      <c r="E2989" s="481"/>
      <c r="F2989" s="339"/>
      <c r="G2989" s="340" t="str">
        <f>IF(ISNUMBER(E2989),E2989/'Bulk DivVar Analysis'!$I$7,"")</f>
        <v/>
      </c>
      <c r="H2989" s="338" t="str">
        <f>IF(ISNUMBER(E2989), IF(G2989&gt;'Bulk DivVar Analysis'!$J$9,"Pass","Fail"),"")</f>
        <v/>
      </c>
      <c r="I2989" s="338" t="str">
        <f t="shared" si="48"/>
        <v/>
      </c>
      <c r="J2989" s="339"/>
      <c r="K2989" s="339"/>
      <c r="L2989" s="339"/>
      <c r="M2989" s="339"/>
      <c r="N2989" s="339"/>
      <c r="O2989" s="339"/>
      <c r="P2989" s="339"/>
      <c r="Q2989" s="339"/>
    </row>
    <row r="2990" spans="1:17" ht="13.5" customHeight="1">
      <c r="A2990" s="481"/>
      <c r="B2990" s="481"/>
      <c r="C2990" s="481"/>
      <c r="D2990" s="481"/>
      <c r="E2990" s="481"/>
      <c r="F2990" s="339"/>
      <c r="G2990" s="340" t="str">
        <f>IF(ISNUMBER(E2990),E2990/'Bulk DivVar Analysis'!$I$7,"")</f>
        <v/>
      </c>
      <c r="H2990" s="338" t="str">
        <f>IF(ISNUMBER(E2990), IF(G2990&gt;'Bulk DivVar Analysis'!$J$9,"Pass","Fail"),"")</f>
        <v/>
      </c>
      <c r="I2990" s="338" t="str">
        <f t="shared" si="48"/>
        <v/>
      </c>
      <c r="J2990" s="339"/>
      <c r="K2990" s="339"/>
      <c r="L2990" s="339"/>
      <c r="M2990" s="339"/>
      <c r="N2990" s="339"/>
      <c r="O2990" s="339"/>
      <c r="P2990" s="339"/>
      <c r="Q2990" s="339"/>
    </row>
    <row r="2991" spans="1:17" ht="13.5" customHeight="1">
      <c r="A2991" s="481"/>
      <c r="B2991" s="481"/>
      <c r="C2991" s="481"/>
      <c r="D2991" s="481"/>
      <c r="E2991" s="481"/>
      <c r="F2991" s="339"/>
      <c r="G2991" s="340" t="str">
        <f>IF(ISNUMBER(E2991),E2991/'Bulk DivVar Analysis'!$I$7,"")</f>
        <v/>
      </c>
      <c r="H2991" s="338" t="str">
        <f>IF(ISNUMBER(E2991), IF(G2991&gt;'Bulk DivVar Analysis'!$J$9,"Pass","Fail"),"")</f>
        <v/>
      </c>
      <c r="I2991" s="338" t="str">
        <f t="shared" si="48"/>
        <v/>
      </c>
      <c r="J2991" s="339"/>
      <c r="K2991" s="339"/>
      <c r="L2991" s="339"/>
      <c r="M2991" s="339"/>
      <c r="N2991" s="339"/>
      <c r="O2991" s="339"/>
      <c r="P2991" s="339"/>
      <c r="Q2991" s="339"/>
    </row>
    <row r="2992" spans="1:17" ht="13.5" customHeight="1">
      <c r="A2992" s="481"/>
      <c r="B2992" s="481"/>
      <c r="C2992" s="481"/>
      <c r="D2992" s="481"/>
      <c r="E2992" s="481"/>
      <c r="F2992" s="339"/>
      <c r="G2992" s="340" t="str">
        <f>IF(ISNUMBER(E2992),E2992/'Bulk DivVar Analysis'!$I$7,"")</f>
        <v/>
      </c>
      <c r="H2992" s="338" t="str">
        <f>IF(ISNUMBER(E2992), IF(G2992&gt;'Bulk DivVar Analysis'!$J$9,"Pass","Fail"),"")</f>
        <v/>
      </c>
      <c r="I2992" s="338" t="str">
        <f t="shared" si="48"/>
        <v/>
      </c>
      <c r="J2992" s="339"/>
      <c r="K2992" s="339"/>
      <c r="L2992" s="339"/>
      <c r="M2992" s="339"/>
      <c r="N2992" s="339"/>
      <c r="O2992" s="339"/>
      <c r="P2992" s="339"/>
      <c r="Q2992" s="339"/>
    </row>
    <row r="2993" spans="1:17" ht="13.5" customHeight="1">
      <c r="A2993" s="481"/>
      <c r="B2993" s="481"/>
      <c r="C2993" s="481"/>
      <c r="D2993" s="481"/>
      <c r="E2993" s="481"/>
      <c r="F2993" s="339"/>
      <c r="G2993" s="340" t="str">
        <f>IF(ISNUMBER(E2993),E2993/'Bulk DivVar Analysis'!$I$7,"")</f>
        <v/>
      </c>
      <c r="H2993" s="338" t="str">
        <f>IF(ISNUMBER(E2993), IF(G2993&gt;'Bulk DivVar Analysis'!$J$9,"Pass","Fail"),"")</f>
        <v/>
      </c>
      <c r="I2993" s="338" t="str">
        <f t="shared" si="48"/>
        <v/>
      </c>
      <c r="J2993" s="339"/>
      <c r="K2993" s="339"/>
      <c r="L2993" s="339"/>
      <c r="M2993" s="339"/>
      <c r="N2993" s="339"/>
      <c r="O2993" s="339"/>
      <c r="P2993" s="339"/>
      <c r="Q2993" s="339"/>
    </row>
    <row r="2994" spans="1:17" ht="13.5" customHeight="1">
      <c r="A2994" s="481"/>
      <c r="B2994" s="481"/>
      <c r="C2994" s="481"/>
      <c r="D2994" s="481"/>
      <c r="E2994" s="481"/>
      <c r="F2994" s="339"/>
      <c r="G2994" s="340" t="str">
        <f>IF(ISNUMBER(E2994),E2994/'Bulk DivVar Analysis'!$I$7,"")</f>
        <v/>
      </c>
      <c r="H2994" s="338" t="str">
        <f>IF(ISNUMBER(E2994), IF(G2994&gt;'Bulk DivVar Analysis'!$J$9,"Pass","Fail"),"")</f>
        <v/>
      </c>
      <c r="I2994" s="338" t="str">
        <f t="shared" si="48"/>
        <v/>
      </c>
      <c r="J2994" s="339"/>
      <c r="K2994" s="339"/>
      <c r="L2994" s="339"/>
      <c r="M2994" s="339"/>
      <c r="N2994" s="339"/>
      <c r="O2994" s="339"/>
      <c r="P2994" s="339"/>
      <c r="Q2994" s="339"/>
    </row>
    <row r="2995" spans="1:17" ht="13.5" customHeight="1">
      <c r="A2995" s="481"/>
      <c r="B2995" s="481"/>
      <c r="C2995" s="481"/>
      <c r="D2995" s="481"/>
      <c r="E2995" s="481"/>
      <c r="F2995" s="339"/>
      <c r="G2995" s="340" t="str">
        <f>IF(ISNUMBER(E2995),E2995/'Bulk DivVar Analysis'!$I$7,"")</f>
        <v/>
      </c>
      <c r="H2995" s="338" t="str">
        <f>IF(ISNUMBER(E2995), IF(G2995&gt;'Bulk DivVar Analysis'!$J$9,"Pass","Fail"),"")</f>
        <v/>
      </c>
      <c r="I2995" s="338" t="str">
        <f t="shared" si="48"/>
        <v/>
      </c>
      <c r="J2995" s="339"/>
      <c r="K2995" s="339"/>
      <c r="L2995" s="339"/>
      <c r="M2995" s="339"/>
      <c r="N2995" s="339"/>
      <c r="O2995" s="339"/>
      <c r="P2995" s="339"/>
      <c r="Q2995" s="339"/>
    </row>
    <row r="2996" spans="1:17" ht="13.5" customHeight="1">
      <c r="A2996" s="481"/>
      <c r="B2996" s="481"/>
      <c r="C2996" s="481"/>
      <c r="D2996" s="481"/>
      <c r="E2996" s="481"/>
      <c r="F2996" s="339"/>
      <c r="G2996" s="340" t="str">
        <f>IF(ISNUMBER(E2996),E2996/'Bulk DivVar Analysis'!$I$7,"")</f>
        <v/>
      </c>
      <c r="H2996" s="338" t="str">
        <f>IF(ISNUMBER(E2996), IF(G2996&gt;'Bulk DivVar Analysis'!$J$9,"Pass","Fail"),"")</f>
        <v/>
      </c>
      <c r="I2996" s="338" t="str">
        <f t="shared" si="48"/>
        <v/>
      </c>
      <c r="J2996" s="339"/>
      <c r="K2996" s="339"/>
      <c r="L2996" s="339"/>
      <c r="M2996" s="339"/>
      <c r="N2996" s="339"/>
      <c r="O2996" s="339"/>
      <c r="P2996" s="339"/>
      <c r="Q2996" s="339"/>
    </row>
    <row r="2997" spans="1:17" ht="13.5" customHeight="1">
      <c r="A2997" s="481"/>
      <c r="B2997" s="481"/>
      <c r="C2997" s="481"/>
      <c r="D2997" s="481"/>
      <c r="E2997" s="481"/>
      <c r="F2997" s="339"/>
      <c r="G2997" s="340" t="str">
        <f>IF(ISNUMBER(E2997),E2997/'Bulk DivVar Analysis'!$I$7,"")</f>
        <v/>
      </c>
      <c r="H2997" s="338" t="str">
        <f>IF(ISNUMBER(E2997), IF(G2997&gt;'Bulk DivVar Analysis'!$J$9,"Pass","Fail"),"")</f>
        <v/>
      </c>
      <c r="I2997" s="338" t="str">
        <f t="shared" si="48"/>
        <v/>
      </c>
      <c r="J2997" s="339"/>
      <c r="K2997" s="339"/>
      <c r="L2997" s="339"/>
      <c r="M2997" s="339"/>
      <c r="N2997" s="339"/>
      <c r="O2997" s="339"/>
      <c r="P2997" s="339"/>
      <c r="Q2997" s="339"/>
    </row>
    <row r="2998" spans="1:17" ht="13.5" customHeight="1">
      <c r="A2998" s="481"/>
      <c r="B2998" s="481"/>
      <c r="C2998" s="481"/>
      <c r="D2998" s="481"/>
      <c r="E2998" s="481"/>
      <c r="F2998" s="339"/>
      <c r="G2998" s="340" t="str">
        <f>IF(ISNUMBER(E2998),E2998/'Bulk DivVar Analysis'!$I$7,"")</f>
        <v/>
      </c>
      <c r="H2998" s="338" t="str">
        <f>IF(ISNUMBER(E2998), IF(G2998&gt;'Bulk DivVar Analysis'!$J$9,"Pass","Fail"),"")</f>
        <v/>
      </c>
      <c r="I2998" s="338" t="str">
        <f t="shared" si="48"/>
        <v/>
      </c>
      <c r="J2998" s="339"/>
      <c r="K2998" s="339"/>
      <c r="L2998" s="339"/>
      <c r="M2998" s="339"/>
      <c r="N2998" s="339"/>
      <c r="O2998" s="339"/>
      <c r="P2998" s="339"/>
      <c r="Q2998" s="339"/>
    </row>
    <row r="2999" spans="1:17" ht="13.5" customHeight="1">
      <c r="A2999" s="481"/>
      <c r="B2999" s="481"/>
      <c r="C2999" s="481"/>
      <c r="D2999" s="481"/>
      <c r="E2999" s="481"/>
      <c r="F2999" s="339"/>
      <c r="G2999" s="340" t="str">
        <f>IF(ISNUMBER(E2999),E2999/'Bulk DivVar Analysis'!$I$7,"")</f>
        <v/>
      </c>
      <c r="H2999" s="338" t="str">
        <f>IF(ISNUMBER(E2999), IF(G2999&gt;'Bulk DivVar Analysis'!$J$9,"Pass","Fail"),"")</f>
        <v/>
      </c>
      <c r="I2999" s="338" t="str">
        <f t="shared" si="48"/>
        <v/>
      </c>
      <c r="J2999" s="339"/>
      <c r="K2999" s="339"/>
      <c r="L2999" s="339"/>
      <c r="M2999" s="339"/>
      <c r="N2999" s="339"/>
      <c r="O2999" s="339"/>
      <c r="P2999" s="339"/>
      <c r="Q2999" s="339"/>
    </row>
    <row r="3000" spans="1:17" ht="13.5" customHeight="1">
      <c r="A3000" s="481"/>
      <c r="B3000" s="481"/>
      <c r="C3000" s="481"/>
      <c r="D3000" s="481"/>
      <c r="E3000" s="481"/>
      <c r="F3000" s="339"/>
      <c r="G3000" s="340" t="str">
        <f>IF(ISNUMBER(E3000),E3000/'Bulk DivVar Analysis'!$I$7,"")</f>
        <v/>
      </c>
      <c r="H3000" s="338" t="str">
        <f>IF(ISNUMBER(E3000), IF(G3000&gt;'Bulk DivVar Analysis'!$J$9,"Pass","Fail"),"")</f>
        <v/>
      </c>
      <c r="I3000" s="338" t="str">
        <f t="shared" si="48"/>
        <v/>
      </c>
      <c r="J3000" s="339"/>
      <c r="K3000" s="339"/>
      <c r="L3000" s="339"/>
      <c r="M3000" s="339"/>
      <c r="N3000" s="339"/>
      <c r="O3000" s="339"/>
      <c r="P3000" s="339"/>
      <c r="Q3000" s="339"/>
    </row>
    <row r="3001" spans="1:17" ht="13.5" customHeight="1">
      <c r="A3001" s="481"/>
      <c r="B3001" s="481"/>
      <c r="C3001" s="481"/>
      <c r="D3001" s="481"/>
      <c r="E3001" s="481"/>
      <c r="F3001" s="339"/>
      <c r="G3001" s="340" t="str">
        <f>IF(ISNUMBER(E3001),E3001/'Bulk DivVar Analysis'!$I$7,"")</f>
        <v/>
      </c>
      <c r="H3001" s="338" t="str">
        <f>IF(ISNUMBER(E3001), IF(G3001&gt;'Bulk DivVar Analysis'!$J$9,"Pass","Fail"),"")</f>
        <v/>
      </c>
      <c r="I3001" s="338" t="str">
        <f t="shared" si="48"/>
        <v/>
      </c>
      <c r="J3001" s="339"/>
      <c r="K3001" s="339"/>
      <c r="L3001" s="339"/>
      <c r="M3001" s="339"/>
      <c r="N3001" s="339"/>
      <c r="O3001" s="339"/>
      <c r="P3001" s="339"/>
      <c r="Q3001" s="339"/>
    </row>
    <row r="3002" spans="1:17" ht="13.5" customHeight="1">
      <c r="A3002" s="481"/>
      <c r="B3002" s="481"/>
      <c r="C3002" s="481"/>
      <c r="D3002" s="481"/>
      <c r="E3002" s="481"/>
      <c r="F3002" s="339"/>
      <c r="G3002" s="340" t="str">
        <f>IF(ISNUMBER(E3002),E3002/'Bulk DivVar Analysis'!$I$7,"")</f>
        <v/>
      </c>
      <c r="H3002" s="338" t="str">
        <f>IF(ISNUMBER(E3002), IF(G3002&gt;'Bulk DivVar Analysis'!$J$9,"Pass","Fail"),"")</f>
        <v/>
      </c>
      <c r="I3002" s="338" t="str">
        <f t="shared" si="48"/>
        <v/>
      </c>
      <c r="J3002" s="339"/>
      <c r="K3002" s="339"/>
      <c r="L3002" s="339"/>
      <c r="M3002" s="339"/>
      <c r="N3002" s="339"/>
      <c r="O3002" s="339"/>
      <c r="P3002" s="339"/>
      <c r="Q3002" s="339"/>
    </row>
    <row r="3003" spans="1:17" ht="13.5" customHeight="1">
      <c r="A3003" s="481"/>
      <c r="B3003" s="481"/>
      <c r="C3003" s="481"/>
      <c r="D3003" s="481"/>
      <c r="E3003" s="481"/>
      <c r="F3003" s="339"/>
      <c r="G3003" s="340" t="str">
        <f>IF(ISNUMBER(E3003),E3003/'Bulk DivVar Analysis'!$I$7,"")</f>
        <v/>
      </c>
      <c r="H3003" s="338" t="str">
        <f>IF(ISNUMBER(E3003), IF(G3003&gt;'Bulk DivVar Analysis'!$J$9,"Pass","Fail"),"")</f>
        <v/>
      </c>
      <c r="I3003" s="338" t="str">
        <f t="shared" si="48"/>
        <v/>
      </c>
      <c r="J3003" s="339"/>
      <c r="K3003" s="339"/>
      <c r="L3003" s="339"/>
      <c r="M3003" s="339"/>
      <c r="N3003" s="339"/>
      <c r="O3003" s="339"/>
      <c r="P3003" s="339"/>
      <c r="Q3003" s="339"/>
    </row>
    <row r="3004" spans="1:17" ht="13.5" customHeight="1">
      <c r="A3004" s="481"/>
      <c r="B3004" s="481"/>
      <c r="C3004" s="481"/>
      <c r="D3004" s="481"/>
      <c r="E3004" s="481"/>
      <c r="F3004" s="339"/>
      <c r="G3004" s="340" t="str">
        <f>IF(ISNUMBER(E3004),E3004/'Bulk DivVar Analysis'!$I$7,"")</f>
        <v/>
      </c>
      <c r="H3004" s="338" t="str">
        <f>IF(ISNUMBER(E3004), IF(G3004&gt;'Bulk DivVar Analysis'!$J$9,"Pass","Fail"),"")</f>
        <v/>
      </c>
      <c r="I3004" s="338" t="str">
        <f t="shared" si="48"/>
        <v/>
      </c>
      <c r="J3004" s="339"/>
      <c r="K3004" s="339"/>
      <c r="L3004" s="339"/>
      <c r="M3004" s="339"/>
      <c r="N3004" s="339"/>
      <c r="O3004" s="339"/>
      <c r="P3004" s="339"/>
      <c r="Q3004" s="339"/>
    </row>
    <row r="3005" spans="1:17" ht="13.5" customHeight="1">
      <c r="A3005" s="481"/>
      <c r="B3005" s="481"/>
      <c r="C3005" s="481"/>
      <c r="D3005" s="481"/>
      <c r="E3005" s="481"/>
      <c r="F3005" s="339"/>
      <c r="G3005" s="340" t="str">
        <f>IF(ISNUMBER(E3005),E3005/'Bulk DivVar Analysis'!$I$7,"")</f>
        <v/>
      </c>
      <c r="H3005" s="338" t="str">
        <f>IF(ISNUMBER(E3005), IF(G3005&gt;'Bulk DivVar Analysis'!$J$9,"Pass","Fail"),"")</f>
        <v/>
      </c>
      <c r="I3005" s="338" t="str">
        <f t="shared" si="48"/>
        <v/>
      </c>
      <c r="J3005" s="339"/>
      <c r="K3005" s="339"/>
      <c r="L3005" s="339"/>
      <c r="M3005" s="339"/>
      <c r="N3005" s="339"/>
      <c r="O3005" s="339"/>
      <c r="P3005" s="339"/>
      <c r="Q3005" s="339"/>
    </row>
    <row r="3006" spans="1:17" ht="13.5" customHeight="1">
      <c r="A3006" s="481"/>
      <c r="B3006" s="481"/>
      <c r="C3006" s="481"/>
      <c r="D3006" s="481"/>
      <c r="E3006" s="481"/>
      <c r="F3006" s="339"/>
      <c r="G3006" s="340" t="str">
        <f>IF(ISNUMBER(E3006),E3006/'Bulk DivVar Analysis'!$I$7,"")</f>
        <v/>
      </c>
      <c r="H3006" s="338" t="str">
        <f>IF(ISNUMBER(E3006), IF(G3006&gt;'Bulk DivVar Analysis'!$J$9,"Pass","Fail"),"")</f>
        <v/>
      </c>
      <c r="I3006" s="338" t="str">
        <f t="shared" si="48"/>
        <v/>
      </c>
      <c r="J3006" s="339"/>
      <c r="K3006" s="339"/>
      <c r="L3006" s="339"/>
      <c r="M3006" s="339"/>
      <c r="N3006" s="339"/>
      <c r="O3006" s="339"/>
      <c r="P3006" s="339"/>
      <c r="Q3006" s="339"/>
    </row>
    <row r="3007" spans="1:17" ht="13.5" customHeight="1">
      <c r="A3007" s="481"/>
      <c r="B3007" s="481"/>
      <c r="C3007" s="481"/>
      <c r="D3007" s="481"/>
      <c r="E3007" s="481"/>
      <c r="F3007" s="339"/>
      <c r="G3007" s="340" t="str">
        <f>IF(ISNUMBER(E3007),E3007/'Bulk DivVar Analysis'!$I$7,"")</f>
        <v/>
      </c>
      <c r="H3007" s="338" t="str">
        <f>IF(ISNUMBER(E3007), IF(G3007&gt;'Bulk DivVar Analysis'!$J$9,"Pass","Fail"),"")</f>
        <v/>
      </c>
      <c r="I3007" s="338" t="str">
        <f t="shared" si="48"/>
        <v/>
      </c>
      <c r="J3007" s="339"/>
      <c r="K3007" s="339"/>
      <c r="L3007" s="339"/>
      <c r="M3007" s="339"/>
      <c r="N3007" s="339"/>
      <c r="O3007" s="339"/>
      <c r="P3007" s="339"/>
      <c r="Q3007" s="339"/>
    </row>
    <row r="3008" spans="1:17" ht="13.5" customHeight="1">
      <c r="A3008" s="481"/>
      <c r="B3008" s="481"/>
      <c r="C3008" s="481"/>
      <c r="D3008" s="481"/>
      <c r="E3008" s="481"/>
      <c r="F3008" s="339"/>
      <c r="G3008" s="340" t="str">
        <f>IF(ISNUMBER(E3008),E3008/'Bulk DivVar Analysis'!$I$7,"")</f>
        <v/>
      </c>
      <c r="H3008" s="338" t="str">
        <f>IF(ISNUMBER(E3008), IF(G3008&gt;'Bulk DivVar Analysis'!$J$9,"Pass","Fail"),"")</f>
        <v/>
      </c>
      <c r="I3008" s="338" t="str">
        <f t="shared" si="48"/>
        <v/>
      </c>
      <c r="J3008" s="339"/>
      <c r="K3008" s="339"/>
      <c r="L3008" s="339"/>
      <c r="M3008" s="339"/>
      <c r="N3008" s="339"/>
      <c r="O3008" s="339"/>
      <c r="P3008" s="339"/>
      <c r="Q3008" s="339"/>
    </row>
    <row r="3009" spans="1:17" ht="13.5" customHeight="1">
      <c r="A3009" s="481"/>
      <c r="B3009" s="481"/>
      <c r="C3009" s="481"/>
      <c r="D3009" s="481"/>
      <c r="E3009" s="481"/>
      <c r="F3009" s="339"/>
      <c r="G3009" s="340" t="str">
        <f>IF(ISNUMBER(E3009),E3009/'Bulk DivVar Analysis'!$I$7,"")</f>
        <v/>
      </c>
      <c r="H3009" s="338" t="str">
        <f>IF(ISNUMBER(E3009), IF(G3009&gt;'Bulk DivVar Analysis'!$J$9,"Pass","Fail"),"")</f>
        <v/>
      </c>
      <c r="I3009" s="338" t="str">
        <f t="shared" si="48"/>
        <v/>
      </c>
      <c r="J3009" s="339"/>
      <c r="K3009" s="339"/>
      <c r="L3009" s="339"/>
      <c r="M3009" s="339"/>
      <c r="N3009" s="339"/>
      <c r="O3009" s="339"/>
      <c r="P3009" s="339"/>
      <c r="Q3009" s="339"/>
    </row>
    <row r="3010" spans="1:17" ht="13.5" customHeight="1">
      <c r="A3010" s="481"/>
      <c r="B3010" s="481"/>
      <c r="C3010" s="481"/>
      <c r="D3010" s="481"/>
      <c r="E3010" s="481"/>
      <c r="F3010" s="339"/>
      <c r="G3010" s="340" t="str">
        <f>IF(ISNUMBER(E3010),E3010/'Bulk DivVar Analysis'!$I$7,"")</f>
        <v/>
      </c>
      <c r="H3010" s="338" t="str">
        <f>IF(ISNUMBER(E3010), IF(G3010&gt;'Bulk DivVar Analysis'!$J$9,"Pass","Fail"),"")</f>
        <v/>
      </c>
      <c r="I3010" s="338" t="str">
        <f t="shared" si="48"/>
        <v/>
      </c>
      <c r="J3010" s="339"/>
      <c r="K3010" s="339"/>
      <c r="L3010" s="339"/>
      <c r="M3010" s="339"/>
      <c r="N3010" s="339"/>
      <c r="O3010" s="339"/>
      <c r="P3010" s="339"/>
      <c r="Q3010" s="339"/>
    </row>
    <row r="3011" spans="1:17" ht="13.5" customHeight="1">
      <c r="A3011" s="481"/>
      <c r="B3011" s="481"/>
      <c r="C3011" s="481"/>
      <c r="D3011" s="481"/>
      <c r="E3011" s="481"/>
      <c r="F3011" s="339"/>
      <c r="G3011" s="340" t="str">
        <f>IF(ISNUMBER(E3011),E3011/'Bulk DivVar Analysis'!$I$7,"")</f>
        <v/>
      </c>
      <c r="H3011" s="338" t="str">
        <f>IF(ISNUMBER(E3011), IF(G3011&gt;'Bulk DivVar Analysis'!$J$9,"Pass","Fail"),"")</f>
        <v/>
      </c>
      <c r="I3011" s="338" t="str">
        <f t="shared" ref="I3011:I3074" si="49">_xlfn.TEXTJOIN("_",TRUE,B3011,C3011)</f>
        <v/>
      </c>
      <c r="J3011" s="339"/>
      <c r="K3011" s="339"/>
      <c r="L3011" s="339"/>
      <c r="M3011" s="339"/>
      <c r="N3011" s="339"/>
      <c r="O3011" s="339"/>
      <c r="P3011" s="339"/>
      <c r="Q3011" s="339"/>
    </row>
    <row r="3012" spans="1:17" ht="13.5" customHeight="1">
      <c r="A3012" s="481"/>
      <c r="B3012" s="481"/>
      <c r="C3012" s="481"/>
      <c r="D3012" s="481"/>
      <c r="E3012" s="481"/>
      <c r="F3012" s="339"/>
      <c r="G3012" s="340" t="str">
        <f>IF(ISNUMBER(E3012),E3012/'Bulk DivVar Analysis'!$I$7,"")</f>
        <v/>
      </c>
      <c r="H3012" s="338" t="str">
        <f>IF(ISNUMBER(E3012), IF(G3012&gt;'Bulk DivVar Analysis'!$J$9,"Pass","Fail"),"")</f>
        <v/>
      </c>
      <c r="I3012" s="338" t="str">
        <f t="shared" si="49"/>
        <v/>
      </c>
      <c r="J3012" s="339"/>
      <c r="K3012" s="339"/>
      <c r="L3012" s="339"/>
      <c r="M3012" s="339"/>
      <c r="N3012" s="339"/>
      <c r="O3012" s="339"/>
      <c r="P3012" s="339"/>
      <c r="Q3012" s="339"/>
    </row>
    <row r="3013" spans="1:17" ht="13.5" customHeight="1">
      <c r="A3013" s="481"/>
      <c r="B3013" s="481"/>
      <c r="C3013" s="481"/>
      <c r="D3013" s="481"/>
      <c r="E3013" s="481"/>
      <c r="F3013" s="339"/>
      <c r="G3013" s="340" t="str">
        <f>IF(ISNUMBER(E3013),E3013/'Bulk DivVar Analysis'!$I$7,"")</f>
        <v/>
      </c>
      <c r="H3013" s="338" t="str">
        <f>IF(ISNUMBER(E3013), IF(G3013&gt;'Bulk DivVar Analysis'!$J$9,"Pass","Fail"),"")</f>
        <v/>
      </c>
      <c r="I3013" s="338" t="str">
        <f t="shared" si="49"/>
        <v/>
      </c>
      <c r="J3013" s="339"/>
      <c r="K3013" s="339"/>
      <c r="L3013" s="339"/>
      <c r="M3013" s="339"/>
      <c r="N3013" s="339"/>
      <c r="O3013" s="339"/>
      <c r="P3013" s="339"/>
      <c r="Q3013" s="339"/>
    </row>
    <row r="3014" spans="1:17" ht="13.5" customHeight="1">
      <c r="A3014" s="481"/>
      <c r="B3014" s="481"/>
      <c r="C3014" s="481"/>
      <c r="D3014" s="481"/>
      <c r="E3014" s="481"/>
      <c r="F3014" s="339"/>
      <c r="G3014" s="340" t="str">
        <f>IF(ISNUMBER(E3014),E3014/'Bulk DivVar Analysis'!$I$7,"")</f>
        <v/>
      </c>
      <c r="H3014" s="338" t="str">
        <f>IF(ISNUMBER(E3014), IF(G3014&gt;'Bulk DivVar Analysis'!$J$9,"Pass","Fail"),"")</f>
        <v/>
      </c>
      <c r="I3014" s="338" t="str">
        <f t="shared" si="49"/>
        <v/>
      </c>
      <c r="J3014" s="339"/>
      <c r="K3014" s="339"/>
      <c r="L3014" s="339"/>
      <c r="M3014" s="339"/>
      <c r="N3014" s="339"/>
      <c r="O3014" s="339"/>
      <c r="P3014" s="339"/>
      <c r="Q3014" s="339"/>
    </row>
    <row r="3015" spans="1:17" ht="13.5" customHeight="1">
      <c r="A3015" s="481"/>
      <c r="B3015" s="481"/>
      <c r="C3015" s="481"/>
      <c r="D3015" s="481"/>
      <c r="E3015" s="481"/>
      <c r="F3015" s="339"/>
      <c r="G3015" s="340" t="str">
        <f>IF(ISNUMBER(E3015),E3015/'Bulk DivVar Analysis'!$I$7,"")</f>
        <v/>
      </c>
      <c r="H3015" s="338" t="str">
        <f>IF(ISNUMBER(E3015), IF(G3015&gt;'Bulk DivVar Analysis'!$J$9,"Pass","Fail"),"")</f>
        <v/>
      </c>
      <c r="I3015" s="338" t="str">
        <f t="shared" si="49"/>
        <v/>
      </c>
      <c r="J3015" s="339"/>
      <c r="K3015" s="339"/>
      <c r="L3015" s="339"/>
      <c r="M3015" s="339"/>
      <c r="N3015" s="339"/>
      <c r="O3015" s="339"/>
      <c r="P3015" s="339"/>
      <c r="Q3015" s="339"/>
    </row>
    <row r="3016" spans="1:17" ht="13.5" customHeight="1">
      <c r="A3016" s="481"/>
      <c r="B3016" s="481"/>
      <c r="C3016" s="481"/>
      <c r="D3016" s="481"/>
      <c r="E3016" s="481"/>
      <c r="F3016" s="339"/>
      <c r="G3016" s="340" t="str">
        <f>IF(ISNUMBER(E3016),E3016/'Bulk DivVar Analysis'!$I$7,"")</f>
        <v/>
      </c>
      <c r="H3016" s="338" t="str">
        <f>IF(ISNUMBER(E3016), IF(G3016&gt;'Bulk DivVar Analysis'!$J$9,"Pass","Fail"),"")</f>
        <v/>
      </c>
      <c r="I3016" s="338" t="str">
        <f t="shared" si="49"/>
        <v/>
      </c>
      <c r="J3016" s="339"/>
      <c r="K3016" s="339"/>
      <c r="L3016" s="339"/>
      <c r="M3016" s="339"/>
      <c r="N3016" s="339"/>
      <c r="O3016" s="339"/>
      <c r="P3016" s="339"/>
      <c r="Q3016" s="339"/>
    </row>
    <row r="3017" spans="1:17" ht="13.5" customHeight="1">
      <c r="A3017" s="481"/>
      <c r="B3017" s="481"/>
      <c r="C3017" s="481"/>
      <c r="D3017" s="481"/>
      <c r="E3017" s="481"/>
      <c r="F3017" s="339"/>
      <c r="G3017" s="340" t="str">
        <f>IF(ISNUMBER(E3017),E3017/'Bulk DivVar Analysis'!$I$7,"")</f>
        <v/>
      </c>
      <c r="H3017" s="338" t="str">
        <f>IF(ISNUMBER(E3017), IF(G3017&gt;'Bulk DivVar Analysis'!$J$9,"Pass","Fail"),"")</f>
        <v/>
      </c>
      <c r="I3017" s="338" t="str">
        <f t="shared" si="49"/>
        <v/>
      </c>
      <c r="J3017" s="339"/>
      <c r="K3017" s="339"/>
      <c r="L3017" s="339"/>
      <c r="M3017" s="339"/>
      <c r="N3017" s="339"/>
      <c r="O3017" s="339"/>
      <c r="P3017" s="339"/>
      <c r="Q3017" s="339"/>
    </row>
    <row r="3018" spans="1:17" ht="13.5" customHeight="1">
      <c r="A3018" s="481"/>
      <c r="B3018" s="481"/>
      <c r="C3018" s="481"/>
      <c r="D3018" s="481"/>
      <c r="E3018" s="481"/>
      <c r="F3018" s="339"/>
      <c r="G3018" s="340" t="str">
        <f>IF(ISNUMBER(E3018),E3018/'Bulk DivVar Analysis'!$I$7,"")</f>
        <v/>
      </c>
      <c r="H3018" s="338" t="str">
        <f>IF(ISNUMBER(E3018), IF(G3018&gt;'Bulk DivVar Analysis'!$J$9,"Pass","Fail"),"")</f>
        <v/>
      </c>
      <c r="I3018" s="338" t="str">
        <f t="shared" si="49"/>
        <v/>
      </c>
      <c r="J3018" s="339"/>
      <c r="K3018" s="339"/>
      <c r="L3018" s="339"/>
      <c r="M3018" s="339"/>
      <c r="N3018" s="339"/>
      <c r="O3018" s="339"/>
      <c r="P3018" s="339"/>
      <c r="Q3018" s="339"/>
    </row>
    <row r="3019" spans="1:17" ht="13.5" customHeight="1">
      <c r="A3019" s="481"/>
      <c r="B3019" s="481"/>
      <c r="C3019" s="481"/>
      <c r="D3019" s="481"/>
      <c r="E3019" s="481"/>
      <c r="F3019" s="339"/>
      <c r="G3019" s="340" t="str">
        <f>IF(ISNUMBER(E3019),E3019/'Bulk DivVar Analysis'!$I$7,"")</f>
        <v/>
      </c>
      <c r="H3019" s="338" t="str">
        <f>IF(ISNUMBER(E3019), IF(G3019&gt;'Bulk DivVar Analysis'!$J$9,"Pass","Fail"),"")</f>
        <v/>
      </c>
      <c r="I3019" s="338" t="str">
        <f t="shared" si="49"/>
        <v/>
      </c>
      <c r="J3019" s="339"/>
      <c r="K3019" s="339"/>
      <c r="L3019" s="339"/>
      <c r="M3019" s="339"/>
      <c r="N3019" s="339"/>
      <c r="O3019" s="339"/>
      <c r="P3019" s="339"/>
      <c r="Q3019" s="339"/>
    </row>
    <row r="3020" spans="1:17" ht="13.5" customHeight="1">
      <c r="A3020" s="481"/>
      <c r="B3020" s="481"/>
      <c r="C3020" s="481"/>
      <c r="D3020" s="481"/>
      <c r="E3020" s="481"/>
      <c r="F3020" s="339"/>
      <c r="G3020" s="340" t="str">
        <f>IF(ISNUMBER(E3020),E3020/'Bulk DivVar Analysis'!$I$7,"")</f>
        <v/>
      </c>
      <c r="H3020" s="338" t="str">
        <f>IF(ISNUMBER(E3020), IF(G3020&gt;'Bulk DivVar Analysis'!$J$9,"Pass","Fail"),"")</f>
        <v/>
      </c>
      <c r="I3020" s="338" t="str">
        <f t="shared" si="49"/>
        <v/>
      </c>
      <c r="J3020" s="339"/>
      <c r="K3020" s="339"/>
      <c r="L3020" s="339"/>
      <c r="M3020" s="339"/>
      <c r="N3020" s="339"/>
      <c r="O3020" s="339"/>
      <c r="P3020" s="339"/>
      <c r="Q3020" s="339"/>
    </row>
    <row r="3021" spans="1:17" ht="13.5" customHeight="1">
      <c r="A3021" s="481"/>
      <c r="B3021" s="481"/>
      <c r="C3021" s="481"/>
      <c r="D3021" s="481"/>
      <c r="E3021" s="481"/>
      <c r="F3021" s="339"/>
      <c r="G3021" s="340" t="str">
        <f>IF(ISNUMBER(E3021),E3021/'Bulk DivVar Analysis'!$I$7,"")</f>
        <v/>
      </c>
      <c r="H3021" s="338" t="str">
        <f>IF(ISNUMBER(E3021), IF(G3021&gt;'Bulk DivVar Analysis'!$J$9,"Pass","Fail"),"")</f>
        <v/>
      </c>
      <c r="I3021" s="338" t="str">
        <f t="shared" si="49"/>
        <v/>
      </c>
      <c r="J3021" s="339"/>
      <c r="K3021" s="339"/>
      <c r="L3021" s="339"/>
      <c r="M3021" s="339"/>
      <c r="N3021" s="339"/>
      <c r="O3021" s="339"/>
      <c r="P3021" s="339"/>
      <c r="Q3021" s="339"/>
    </row>
    <row r="3022" spans="1:17" ht="13.5" customHeight="1">
      <c r="A3022" s="481"/>
      <c r="B3022" s="481"/>
      <c r="C3022" s="481"/>
      <c r="D3022" s="481"/>
      <c r="E3022" s="481"/>
      <c r="F3022" s="339"/>
      <c r="G3022" s="340" t="str">
        <f>IF(ISNUMBER(E3022),E3022/'Bulk DivVar Analysis'!$I$7,"")</f>
        <v/>
      </c>
      <c r="H3022" s="338" t="str">
        <f>IF(ISNUMBER(E3022), IF(G3022&gt;'Bulk DivVar Analysis'!$J$9,"Pass","Fail"),"")</f>
        <v/>
      </c>
      <c r="I3022" s="338" t="str">
        <f t="shared" si="49"/>
        <v/>
      </c>
      <c r="J3022" s="339"/>
      <c r="K3022" s="339"/>
      <c r="L3022" s="339"/>
      <c r="M3022" s="339"/>
      <c r="N3022" s="339"/>
      <c r="O3022" s="339"/>
      <c r="P3022" s="339"/>
      <c r="Q3022" s="339"/>
    </row>
    <row r="3023" spans="1:17" ht="13.5" customHeight="1">
      <c r="A3023" s="481"/>
      <c r="B3023" s="481"/>
      <c r="C3023" s="481"/>
      <c r="D3023" s="481"/>
      <c r="E3023" s="481"/>
      <c r="F3023" s="339"/>
      <c r="G3023" s="340" t="str">
        <f>IF(ISNUMBER(E3023),E3023/'Bulk DivVar Analysis'!$I$7,"")</f>
        <v/>
      </c>
      <c r="H3023" s="338" t="str">
        <f>IF(ISNUMBER(E3023), IF(G3023&gt;'Bulk DivVar Analysis'!$J$9,"Pass","Fail"),"")</f>
        <v/>
      </c>
      <c r="I3023" s="338" t="str">
        <f t="shared" si="49"/>
        <v/>
      </c>
      <c r="J3023" s="339"/>
      <c r="K3023" s="339"/>
      <c r="L3023" s="339"/>
      <c r="M3023" s="339"/>
      <c r="N3023" s="339"/>
      <c r="O3023" s="339"/>
      <c r="P3023" s="339"/>
      <c r="Q3023" s="339"/>
    </row>
    <row r="3024" spans="1:17" ht="13.5" customHeight="1">
      <c r="A3024" s="481"/>
      <c r="B3024" s="481"/>
      <c r="C3024" s="481"/>
      <c r="D3024" s="481"/>
      <c r="E3024" s="481"/>
      <c r="F3024" s="339"/>
      <c r="G3024" s="340" t="str">
        <f>IF(ISNUMBER(E3024),E3024/'Bulk DivVar Analysis'!$I$7,"")</f>
        <v/>
      </c>
      <c r="H3024" s="338" t="str">
        <f>IF(ISNUMBER(E3024), IF(G3024&gt;'Bulk DivVar Analysis'!$J$9,"Pass","Fail"),"")</f>
        <v/>
      </c>
      <c r="I3024" s="338" t="str">
        <f t="shared" si="49"/>
        <v/>
      </c>
      <c r="J3024" s="339"/>
      <c r="K3024" s="339"/>
      <c r="L3024" s="339"/>
      <c r="M3024" s="339"/>
      <c r="N3024" s="339"/>
      <c r="O3024" s="339"/>
      <c r="P3024" s="339"/>
      <c r="Q3024" s="339"/>
    </row>
    <row r="3025" spans="1:17" ht="13.5" customHeight="1">
      <c r="A3025" s="481"/>
      <c r="B3025" s="481"/>
      <c r="C3025" s="481"/>
      <c r="D3025" s="481"/>
      <c r="E3025" s="481"/>
      <c r="F3025" s="339"/>
      <c r="G3025" s="340" t="str">
        <f>IF(ISNUMBER(E3025),E3025/'Bulk DivVar Analysis'!$I$7,"")</f>
        <v/>
      </c>
      <c r="H3025" s="338" t="str">
        <f>IF(ISNUMBER(E3025), IF(G3025&gt;'Bulk DivVar Analysis'!$J$9,"Pass","Fail"),"")</f>
        <v/>
      </c>
      <c r="I3025" s="338" t="str">
        <f t="shared" si="49"/>
        <v/>
      </c>
      <c r="J3025" s="339"/>
      <c r="K3025" s="339"/>
      <c r="L3025" s="339"/>
      <c r="M3025" s="339"/>
      <c r="N3025" s="339"/>
      <c r="O3025" s="339"/>
      <c r="P3025" s="339"/>
      <c r="Q3025" s="339"/>
    </row>
    <row r="3026" spans="1:17" ht="13.5" customHeight="1">
      <c r="A3026" s="481"/>
      <c r="B3026" s="481"/>
      <c r="C3026" s="481"/>
      <c r="D3026" s="481"/>
      <c r="E3026" s="481"/>
      <c r="F3026" s="339"/>
      <c r="G3026" s="340" t="str">
        <f>IF(ISNUMBER(E3026),E3026/'Bulk DivVar Analysis'!$I$7,"")</f>
        <v/>
      </c>
      <c r="H3026" s="338" t="str">
        <f>IF(ISNUMBER(E3026), IF(G3026&gt;'Bulk DivVar Analysis'!$J$9,"Pass","Fail"),"")</f>
        <v/>
      </c>
      <c r="I3026" s="338" t="str">
        <f t="shared" si="49"/>
        <v/>
      </c>
      <c r="J3026" s="339"/>
      <c r="K3026" s="339"/>
      <c r="L3026" s="339"/>
      <c r="M3026" s="339"/>
      <c r="N3026" s="339"/>
      <c r="O3026" s="339"/>
      <c r="P3026" s="339"/>
      <c r="Q3026" s="339"/>
    </row>
    <row r="3027" spans="1:17" ht="13.5" customHeight="1">
      <c r="A3027" s="481"/>
      <c r="B3027" s="481"/>
      <c r="C3027" s="481"/>
      <c r="D3027" s="481"/>
      <c r="E3027" s="481"/>
      <c r="F3027" s="339"/>
      <c r="G3027" s="340" t="str">
        <f>IF(ISNUMBER(E3027),E3027/'Bulk DivVar Analysis'!$I$7,"")</f>
        <v/>
      </c>
      <c r="H3027" s="338" t="str">
        <f>IF(ISNUMBER(E3027), IF(G3027&gt;'Bulk DivVar Analysis'!$J$9,"Pass","Fail"),"")</f>
        <v/>
      </c>
      <c r="I3027" s="338" t="str">
        <f t="shared" si="49"/>
        <v/>
      </c>
      <c r="J3027" s="339"/>
      <c r="K3027" s="339"/>
      <c r="L3027" s="339"/>
      <c r="M3027" s="339"/>
      <c r="N3027" s="339"/>
      <c r="O3027" s="339"/>
      <c r="P3027" s="339"/>
      <c r="Q3027" s="339"/>
    </row>
    <row r="3028" spans="1:17" ht="13.5" customHeight="1">
      <c r="A3028" s="481"/>
      <c r="B3028" s="481"/>
      <c r="C3028" s="481"/>
      <c r="D3028" s="481"/>
      <c r="E3028" s="481"/>
      <c r="F3028" s="339"/>
      <c r="G3028" s="340" t="str">
        <f>IF(ISNUMBER(E3028),E3028/'Bulk DivVar Analysis'!$I$7,"")</f>
        <v/>
      </c>
      <c r="H3028" s="338" t="str">
        <f>IF(ISNUMBER(E3028), IF(G3028&gt;'Bulk DivVar Analysis'!$J$9,"Pass","Fail"),"")</f>
        <v/>
      </c>
      <c r="I3028" s="338" t="str">
        <f t="shared" si="49"/>
        <v/>
      </c>
      <c r="J3028" s="339"/>
      <c r="K3028" s="339"/>
      <c r="L3028" s="339"/>
      <c r="M3028" s="339"/>
      <c r="N3028" s="339"/>
      <c r="O3028" s="339"/>
      <c r="P3028" s="339"/>
      <c r="Q3028" s="339"/>
    </row>
    <row r="3029" spans="1:17" ht="13.5" customHeight="1">
      <c r="A3029" s="481"/>
      <c r="B3029" s="481"/>
      <c r="C3029" s="481"/>
      <c r="D3029" s="481"/>
      <c r="E3029" s="481"/>
      <c r="F3029" s="339"/>
      <c r="G3029" s="340" t="str">
        <f>IF(ISNUMBER(E3029),E3029/'Bulk DivVar Analysis'!$I$7,"")</f>
        <v/>
      </c>
      <c r="H3029" s="338" t="str">
        <f>IF(ISNUMBER(E3029), IF(G3029&gt;'Bulk DivVar Analysis'!$J$9,"Pass","Fail"),"")</f>
        <v/>
      </c>
      <c r="I3029" s="338" t="str">
        <f t="shared" si="49"/>
        <v/>
      </c>
      <c r="J3029" s="339"/>
      <c r="K3029" s="339"/>
      <c r="L3029" s="339"/>
      <c r="M3029" s="339"/>
      <c r="N3029" s="339"/>
      <c r="O3029" s="339"/>
      <c r="P3029" s="339"/>
      <c r="Q3029" s="339"/>
    </row>
    <row r="3030" spans="1:17" ht="13.5" customHeight="1">
      <c r="A3030" s="481"/>
      <c r="B3030" s="481"/>
      <c r="C3030" s="481"/>
      <c r="D3030" s="481"/>
      <c r="E3030" s="481"/>
      <c r="F3030" s="339"/>
      <c r="G3030" s="340" t="str">
        <f>IF(ISNUMBER(E3030),E3030/'Bulk DivVar Analysis'!$I$7,"")</f>
        <v/>
      </c>
      <c r="H3030" s="338" t="str">
        <f>IF(ISNUMBER(E3030), IF(G3030&gt;'Bulk DivVar Analysis'!$J$9,"Pass","Fail"),"")</f>
        <v/>
      </c>
      <c r="I3030" s="338" t="str">
        <f t="shared" si="49"/>
        <v/>
      </c>
      <c r="J3030" s="339"/>
      <c r="K3030" s="339"/>
      <c r="L3030" s="339"/>
      <c r="M3030" s="339"/>
      <c r="N3030" s="339"/>
      <c r="O3030" s="339"/>
      <c r="P3030" s="339"/>
      <c r="Q3030" s="339"/>
    </row>
    <row r="3031" spans="1:17" ht="13.5" customHeight="1">
      <c r="A3031" s="481"/>
      <c r="B3031" s="481"/>
      <c r="C3031" s="481"/>
      <c r="D3031" s="481"/>
      <c r="E3031" s="481"/>
      <c r="F3031" s="339"/>
      <c r="G3031" s="340" t="str">
        <f>IF(ISNUMBER(E3031),E3031/'Bulk DivVar Analysis'!$I$7,"")</f>
        <v/>
      </c>
      <c r="H3031" s="338" t="str">
        <f>IF(ISNUMBER(E3031), IF(G3031&gt;'Bulk DivVar Analysis'!$J$9,"Pass","Fail"),"")</f>
        <v/>
      </c>
      <c r="I3031" s="338" t="str">
        <f t="shared" si="49"/>
        <v/>
      </c>
      <c r="J3031" s="339"/>
      <c r="K3031" s="339"/>
      <c r="L3031" s="339"/>
      <c r="M3031" s="339"/>
      <c r="N3031" s="339"/>
      <c r="O3031" s="339"/>
      <c r="P3031" s="339"/>
      <c r="Q3031" s="339"/>
    </row>
    <row r="3032" spans="1:17" ht="13.5" customHeight="1">
      <c r="A3032" s="481"/>
      <c r="B3032" s="481"/>
      <c r="C3032" s="481"/>
      <c r="D3032" s="481"/>
      <c r="E3032" s="481"/>
      <c r="F3032" s="339"/>
      <c r="G3032" s="340" t="str">
        <f>IF(ISNUMBER(E3032),E3032/'Bulk DivVar Analysis'!$I$7,"")</f>
        <v/>
      </c>
      <c r="H3032" s="338" t="str">
        <f>IF(ISNUMBER(E3032), IF(G3032&gt;'Bulk DivVar Analysis'!$J$9,"Pass","Fail"),"")</f>
        <v/>
      </c>
      <c r="I3032" s="338" t="str">
        <f t="shared" si="49"/>
        <v/>
      </c>
      <c r="J3032" s="339"/>
      <c r="K3032" s="339"/>
      <c r="L3032" s="339"/>
      <c r="M3032" s="339"/>
      <c r="N3032" s="339"/>
      <c r="O3032" s="339"/>
      <c r="P3032" s="339"/>
      <c r="Q3032" s="339"/>
    </row>
    <row r="3033" spans="1:17" ht="13.5" customHeight="1">
      <c r="A3033" s="481"/>
      <c r="B3033" s="481"/>
      <c r="C3033" s="481"/>
      <c r="D3033" s="481"/>
      <c r="E3033" s="481"/>
      <c r="F3033" s="339"/>
      <c r="G3033" s="340" t="str">
        <f>IF(ISNUMBER(E3033),E3033/'Bulk DivVar Analysis'!$I$7,"")</f>
        <v/>
      </c>
      <c r="H3033" s="338" t="str">
        <f>IF(ISNUMBER(E3033), IF(G3033&gt;'Bulk DivVar Analysis'!$J$9,"Pass","Fail"),"")</f>
        <v/>
      </c>
      <c r="I3033" s="338" t="str">
        <f t="shared" si="49"/>
        <v/>
      </c>
      <c r="J3033" s="339"/>
      <c r="K3033" s="339"/>
      <c r="L3033" s="339"/>
      <c r="M3033" s="339"/>
      <c r="N3033" s="339"/>
      <c r="O3033" s="339"/>
      <c r="P3033" s="339"/>
      <c r="Q3033" s="339"/>
    </row>
    <row r="3034" spans="1:17" ht="13.5" customHeight="1">
      <c r="A3034" s="481"/>
      <c r="B3034" s="481"/>
      <c r="C3034" s="481"/>
      <c r="D3034" s="481"/>
      <c r="E3034" s="481"/>
      <c r="F3034" s="339"/>
      <c r="G3034" s="340" t="str">
        <f>IF(ISNUMBER(E3034),E3034/'Bulk DivVar Analysis'!$I$7,"")</f>
        <v/>
      </c>
      <c r="H3034" s="338" t="str">
        <f>IF(ISNUMBER(E3034), IF(G3034&gt;'Bulk DivVar Analysis'!$J$9,"Pass","Fail"),"")</f>
        <v/>
      </c>
      <c r="I3034" s="338" t="str">
        <f t="shared" si="49"/>
        <v/>
      </c>
      <c r="J3034" s="339"/>
      <c r="K3034" s="339"/>
      <c r="L3034" s="339"/>
      <c r="M3034" s="339"/>
      <c r="N3034" s="339"/>
      <c r="O3034" s="339"/>
      <c r="P3034" s="339"/>
      <c r="Q3034" s="339"/>
    </row>
    <row r="3035" spans="1:17" ht="13.5" customHeight="1">
      <c r="A3035" s="481"/>
      <c r="B3035" s="481"/>
      <c r="C3035" s="481"/>
      <c r="D3035" s="481"/>
      <c r="E3035" s="481"/>
      <c r="F3035" s="339"/>
      <c r="G3035" s="340" t="str">
        <f>IF(ISNUMBER(E3035),E3035/'Bulk DivVar Analysis'!$I$7,"")</f>
        <v/>
      </c>
      <c r="H3035" s="338" t="str">
        <f>IF(ISNUMBER(E3035), IF(G3035&gt;'Bulk DivVar Analysis'!$J$9,"Pass","Fail"),"")</f>
        <v/>
      </c>
      <c r="I3035" s="338" t="str">
        <f t="shared" si="49"/>
        <v/>
      </c>
      <c r="J3035" s="339"/>
      <c r="K3035" s="339"/>
      <c r="L3035" s="339"/>
      <c r="M3035" s="339"/>
      <c r="N3035" s="339"/>
      <c r="O3035" s="339"/>
      <c r="P3035" s="339"/>
      <c r="Q3035" s="339"/>
    </row>
    <row r="3036" spans="1:17" ht="13.5" customHeight="1">
      <c r="A3036" s="481"/>
      <c r="B3036" s="481"/>
      <c r="C3036" s="481"/>
      <c r="D3036" s="481"/>
      <c r="E3036" s="481"/>
      <c r="F3036" s="339"/>
      <c r="G3036" s="340" t="str">
        <f>IF(ISNUMBER(E3036),E3036/'Bulk DivVar Analysis'!$I$7,"")</f>
        <v/>
      </c>
      <c r="H3036" s="338" t="str">
        <f>IF(ISNUMBER(E3036), IF(G3036&gt;'Bulk DivVar Analysis'!$J$9,"Pass","Fail"),"")</f>
        <v/>
      </c>
      <c r="I3036" s="338" t="str">
        <f t="shared" si="49"/>
        <v/>
      </c>
      <c r="J3036" s="339"/>
      <c r="K3036" s="339"/>
      <c r="L3036" s="339"/>
      <c r="M3036" s="339"/>
      <c r="N3036" s="339"/>
      <c r="O3036" s="339"/>
      <c r="P3036" s="339"/>
      <c r="Q3036" s="339"/>
    </row>
    <row r="3037" spans="1:17" ht="13.5" customHeight="1">
      <c r="A3037" s="481"/>
      <c r="B3037" s="481"/>
      <c r="C3037" s="481"/>
      <c r="D3037" s="481"/>
      <c r="E3037" s="481"/>
      <c r="F3037" s="339"/>
      <c r="G3037" s="340" t="str">
        <f>IF(ISNUMBER(E3037),E3037/'Bulk DivVar Analysis'!$I$7,"")</f>
        <v/>
      </c>
      <c r="H3037" s="338" t="str">
        <f>IF(ISNUMBER(E3037), IF(G3037&gt;'Bulk DivVar Analysis'!$J$9,"Pass","Fail"),"")</f>
        <v/>
      </c>
      <c r="I3037" s="338" t="str">
        <f t="shared" si="49"/>
        <v/>
      </c>
      <c r="J3037" s="339"/>
      <c r="K3037" s="339"/>
      <c r="L3037" s="339"/>
      <c r="M3037" s="339"/>
      <c r="N3037" s="339"/>
      <c r="O3037" s="339"/>
      <c r="P3037" s="339"/>
      <c r="Q3037" s="339"/>
    </row>
    <row r="3038" spans="1:17" ht="13.5" customHeight="1">
      <c r="A3038" s="481"/>
      <c r="B3038" s="481"/>
      <c r="C3038" s="481"/>
      <c r="D3038" s="481"/>
      <c r="E3038" s="481"/>
      <c r="F3038" s="339"/>
      <c r="G3038" s="340" t="str">
        <f>IF(ISNUMBER(E3038),E3038/'Bulk DivVar Analysis'!$I$7,"")</f>
        <v/>
      </c>
      <c r="H3038" s="338" t="str">
        <f>IF(ISNUMBER(E3038), IF(G3038&gt;'Bulk DivVar Analysis'!$J$9,"Pass","Fail"),"")</f>
        <v/>
      </c>
      <c r="I3038" s="338" t="str">
        <f t="shared" si="49"/>
        <v/>
      </c>
      <c r="J3038" s="339"/>
      <c r="K3038" s="339"/>
      <c r="L3038" s="339"/>
      <c r="M3038" s="339"/>
      <c r="N3038" s="339"/>
      <c r="O3038" s="339"/>
      <c r="P3038" s="339"/>
      <c r="Q3038" s="339"/>
    </row>
    <row r="3039" spans="1:17" ht="13.5" customHeight="1">
      <c r="A3039" s="481"/>
      <c r="B3039" s="481"/>
      <c r="C3039" s="481"/>
      <c r="D3039" s="481"/>
      <c r="E3039" s="481"/>
      <c r="F3039" s="339"/>
      <c r="G3039" s="340" t="str">
        <f>IF(ISNUMBER(E3039),E3039/'Bulk DivVar Analysis'!$I$7,"")</f>
        <v/>
      </c>
      <c r="H3039" s="338" t="str">
        <f>IF(ISNUMBER(E3039), IF(G3039&gt;'Bulk DivVar Analysis'!$J$9,"Pass","Fail"),"")</f>
        <v/>
      </c>
      <c r="I3039" s="338" t="str">
        <f t="shared" si="49"/>
        <v/>
      </c>
      <c r="J3039" s="339"/>
      <c r="K3039" s="339"/>
      <c r="L3039" s="339"/>
      <c r="M3039" s="339"/>
      <c r="N3039" s="339"/>
      <c r="O3039" s="339"/>
      <c r="P3039" s="339"/>
      <c r="Q3039" s="339"/>
    </row>
    <row r="3040" spans="1:17" ht="13.5" customHeight="1">
      <c r="A3040" s="481"/>
      <c r="B3040" s="481"/>
      <c r="C3040" s="481"/>
      <c r="D3040" s="481"/>
      <c r="E3040" s="481"/>
      <c r="F3040" s="339"/>
      <c r="G3040" s="340" t="str">
        <f>IF(ISNUMBER(E3040),E3040/'Bulk DivVar Analysis'!$I$7,"")</f>
        <v/>
      </c>
      <c r="H3040" s="338" t="str">
        <f>IF(ISNUMBER(E3040), IF(G3040&gt;'Bulk DivVar Analysis'!$J$9,"Pass","Fail"),"")</f>
        <v/>
      </c>
      <c r="I3040" s="338" t="str">
        <f t="shared" si="49"/>
        <v/>
      </c>
      <c r="J3040" s="339"/>
      <c r="K3040" s="339"/>
      <c r="L3040" s="339"/>
      <c r="M3040" s="339"/>
      <c r="N3040" s="339"/>
      <c r="O3040" s="339"/>
      <c r="P3040" s="339"/>
      <c r="Q3040" s="339"/>
    </row>
    <row r="3041" spans="1:17" ht="13.5" customHeight="1">
      <c r="A3041" s="481"/>
      <c r="B3041" s="481"/>
      <c r="C3041" s="481"/>
      <c r="D3041" s="481"/>
      <c r="E3041" s="481"/>
      <c r="F3041" s="339"/>
      <c r="G3041" s="340" t="str">
        <f>IF(ISNUMBER(E3041),E3041/'Bulk DivVar Analysis'!$I$7,"")</f>
        <v/>
      </c>
      <c r="H3041" s="338" t="str">
        <f>IF(ISNUMBER(E3041), IF(G3041&gt;'Bulk DivVar Analysis'!$J$9,"Pass","Fail"),"")</f>
        <v/>
      </c>
      <c r="I3041" s="338" t="str">
        <f t="shared" si="49"/>
        <v/>
      </c>
      <c r="J3041" s="339"/>
      <c r="K3041" s="339"/>
      <c r="L3041" s="339"/>
      <c r="M3041" s="339"/>
      <c r="N3041" s="339"/>
      <c r="O3041" s="339"/>
      <c r="P3041" s="339"/>
      <c r="Q3041" s="339"/>
    </row>
    <row r="3042" spans="1:17" ht="13.5" customHeight="1">
      <c r="A3042" s="481"/>
      <c r="B3042" s="481"/>
      <c r="C3042" s="481"/>
      <c r="D3042" s="481"/>
      <c r="E3042" s="481"/>
      <c r="F3042" s="339"/>
      <c r="G3042" s="340" t="str">
        <f>IF(ISNUMBER(E3042),E3042/'Bulk DivVar Analysis'!$I$7,"")</f>
        <v/>
      </c>
      <c r="H3042" s="338" t="str">
        <f>IF(ISNUMBER(E3042), IF(G3042&gt;'Bulk DivVar Analysis'!$J$9,"Pass","Fail"),"")</f>
        <v/>
      </c>
      <c r="I3042" s="338" t="str">
        <f t="shared" si="49"/>
        <v/>
      </c>
      <c r="J3042" s="339"/>
      <c r="K3042" s="339"/>
      <c r="L3042" s="339"/>
      <c r="M3042" s="339"/>
      <c r="N3042" s="339"/>
      <c r="O3042" s="339"/>
      <c r="P3042" s="339"/>
      <c r="Q3042" s="339"/>
    </row>
    <row r="3043" spans="1:17" ht="13.5" customHeight="1">
      <c r="A3043" s="481"/>
      <c r="B3043" s="481"/>
      <c r="C3043" s="481"/>
      <c r="D3043" s="481"/>
      <c r="E3043" s="481"/>
      <c r="F3043" s="339"/>
      <c r="G3043" s="340" t="str">
        <f>IF(ISNUMBER(E3043),E3043/'Bulk DivVar Analysis'!$I$7,"")</f>
        <v/>
      </c>
      <c r="H3043" s="338" t="str">
        <f>IF(ISNUMBER(E3043), IF(G3043&gt;'Bulk DivVar Analysis'!$J$9,"Pass","Fail"),"")</f>
        <v/>
      </c>
      <c r="I3043" s="338" t="str">
        <f t="shared" si="49"/>
        <v/>
      </c>
      <c r="J3043" s="339"/>
      <c r="K3043" s="339"/>
      <c r="L3043" s="339"/>
      <c r="M3043" s="339"/>
      <c r="N3043" s="339"/>
      <c r="O3043" s="339"/>
      <c r="P3043" s="339"/>
      <c r="Q3043" s="339"/>
    </row>
    <row r="3044" spans="1:17" ht="13.5" customHeight="1">
      <c r="A3044" s="481"/>
      <c r="B3044" s="481"/>
      <c r="C3044" s="481"/>
      <c r="D3044" s="481"/>
      <c r="E3044" s="481"/>
      <c r="F3044" s="339"/>
      <c r="G3044" s="340" t="str">
        <f>IF(ISNUMBER(E3044),E3044/'Bulk DivVar Analysis'!$I$7,"")</f>
        <v/>
      </c>
      <c r="H3044" s="338" t="str">
        <f>IF(ISNUMBER(E3044), IF(G3044&gt;'Bulk DivVar Analysis'!$J$9,"Pass","Fail"),"")</f>
        <v/>
      </c>
      <c r="I3044" s="338" t="str">
        <f t="shared" si="49"/>
        <v/>
      </c>
      <c r="J3044" s="339"/>
      <c r="K3044" s="339"/>
      <c r="L3044" s="339"/>
      <c r="M3044" s="339"/>
      <c r="N3044" s="339"/>
      <c r="O3044" s="339"/>
      <c r="P3044" s="339"/>
      <c r="Q3044" s="339"/>
    </row>
    <row r="3045" spans="1:17" ht="13.5" customHeight="1">
      <c r="A3045" s="481"/>
      <c r="B3045" s="481"/>
      <c r="C3045" s="481"/>
      <c r="D3045" s="481"/>
      <c r="E3045" s="481"/>
      <c r="F3045" s="339"/>
      <c r="G3045" s="340" t="str">
        <f>IF(ISNUMBER(E3045),E3045/'Bulk DivVar Analysis'!$I$7,"")</f>
        <v/>
      </c>
      <c r="H3045" s="338" t="str">
        <f>IF(ISNUMBER(E3045), IF(G3045&gt;'Bulk DivVar Analysis'!$J$9,"Pass","Fail"),"")</f>
        <v/>
      </c>
      <c r="I3045" s="338" t="str">
        <f t="shared" si="49"/>
        <v/>
      </c>
      <c r="J3045" s="339"/>
      <c r="K3045" s="339"/>
      <c r="L3045" s="339"/>
      <c r="M3045" s="339"/>
      <c r="N3045" s="339"/>
      <c r="O3045" s="339"/>
      <c r="P3045" s="339"/>
      <c r="Q3045" s="339"/>
    </row>
    <row r="3046" spans="1:17" ht="13.5" customHeight="1">
      <c r="A3046" s="481"/>
      <c r="B3046" s="481"/>
      <c r="C3046" s="481"/>
      <c r="D3046" s="481"/>
      <c r="E3046" s="481"/>
      <c r="F3046" s="339"/>
      <c r="G3046" s="340" t="str">
        <f>IF(ISNUMBER(E3046),E3046/'Bulk DivVar Analysis'!$I$7,"")</f>
        <v/>
      </c>
      <c r="H3046" s="338" t="str">
        <f>IF(ISNUMBER(E3046), IF(G3046&gt;'Bulk DivVar Analysis'!$J$9,"Pass","Fail"),"")</f>
        <v/>
      </c>
      <c r="I3046" s="338" t="str">
        <f t="shared" si="49"/>
        <v/>
      </c>
      <c r="J3046" s="339"/>
      <c r="K3046" s="339"/>
      <c r="L3046" s="339"/>
      <c r="M3046" s="339"/>
      <c r="N3046" s="339"/>
      <c r="O3046" s="339"/>
      <c r="P3046" s="339"/>
      <c r="Q3046" s="339"/>
    </row>
    <row r="3047" spans="1:17" ht="13.5" customHeight="1">
      <c r="A3047" s="481"/>
      <c r="B3047" s="481"/>
      <c r="C3047" s="481"/>
      <c r="D3047" s="481"/>
      <c r="E3047" s="481"/>
      <c r="F3047" s="339"/>
      <c r="G3047" s="340" t="str">
        <f>IF(ISNUMBER(E3047),E3047/'Bulk DivVar Analysis'!$I$7,"")</f>
        <v/>
      </c>
      <c r="H3047" s="338" t="str">
        <f>IF(ISNUMBER(E3047), IF(G3047&gt;'Bulk DivVar Analysis'!$J$9,"Pass","Fail"),"")</f>
        <v/>
      </c>
      <c r="I3047" s="338" t="str">
        <f t="shared" si="49"/>
        <v/>
      </c>
      <c r="J3047" s="339"/>
      <c r="K3047" s="339"/>
      <c r="L3047" s="339"/>
      <c r="M3047" s="339"/>
      <c r="N3047" s="339"/>
      <c r="O3047" s="339"/>
      <c r="P3047" s="339"/>
      <c r="Q3047" s="339"/>
    </row>
    <row r="3048" spans="1:17" ht="13.5" customHeight="1">
      <c r="A3048" s="481"/>
      <c r="B3048" s="481"/>
      <c r="C3048" s="481"/>
      <c r="D3048" s="481"/>
      <c r="E3048" s="481"/>
      <c r="F3048" s="339"/>
      <c r="G3048" s="340" t="str">
        <f>IF(ISNUMBER(E3048),E3048/'Bulk DivVar Analysis'!$I$7,"")</f>
        <v/>
      </c>
      <c r="H3048" s="338" t="str">
        <f>IF(ISNUMBER(E3048), IF(G3048&gt;'Bulk DivVar Analysis'!$J$9,"Pass","Fail"),"")</f>
        <v/>
      </c>
      <c r="I3048" s="338" t="str">
        <f t="shared" si="49"/>
        <v/>
      </c>
      <c r="J3048" s="339"/>
      <c r="K3048" s="339"/>
      <c r="L3048" s="339"/>
      <c r="M3048" s="339"/>
      <c r="N3048" s="339"/>
      <c r="O3048" s="339"/>
      <c r="P3048" s="339"/>
      <c r="Q3048" s="339"/>
    </row>
    <row r="3049" spans="1:17" ht="13.5" customHeight="1">
      <c r="A3049" s="481"/>
      <c r="B3049" s="481"/>
      <c r="C3049" s="481"/>
      <c r="D3049" s="481"/>
      <c r="E3049" s="481"/>
      <c r="F3049" s="339"/>
      <c r="G3049" s="340" t="str">
        <f>IF(ISNUMBER(E3049),E3049/'Bulk DivVar Analysis'!$I$7,"")</f>
        <v/>
      </c>
      <c r="H3049" s="338" t="str">
        <f>IF(ISNUMBER(E3049), IF(G3049&gt;'Bulk DivVar Analysis'!$J$9,"Pass","Fail"),"")</f>
        <v/>
      </c>
      <c r="I3049" s="338" t="str">
        <f t="shared" si="49"/>
        <v/>
      </c>
      <c r="J3049" s="339"/>
      <c r="K3049" s="339"/>
      <c r="L3049" s="339"/>
      <c r="M3049" s="339"/>
      <c r="N3049" s="339"/>
      <c r="O3049" s="339"/>
      <c r="P3049" s="339"/>
      <c r="Q3049" s="339"/>
    </row>
    <row r="3050" spans="1:17" ht="13.5" customHeight="1">
      <c r="A3050" s="481"/>
      <c r="B3050" s="481"/>
      <c r="C3050" s="481"/>
      <c r="D3050" s="481"/>
      <c r="E3050" s="481"/>
      <c r="F3050" s="339"/>
      <c r="G3050" s="340" t="str">
        <f>IF(ISNUMBER(E3050),E3050/'Bulk DivVar Analysis'!$I$7,"")</f>
        <v/>
      </c>
      <c r="H3050" s="338" t="str">
        <f>IF(ISNUMBER(E3050), IF(G3050&gt;'Bulk DivVar Analysis'!$J$9,"Pass","Fail"),"")</f>
        <v/>
      </c>
      <c r="I3050" s="338" t="str">
        <f t="shared" si="49"/>
        <v/>
      </c>
      <c r="J3050" s="339"/>
      <c r="K3050" s="339"/>
      <c r="L3050" s="339"/>
      <c r="M3050" s="339"/>
      <c r="N3050" s="339"/>
      <c r="O3050" s="339"/>
      <c r="P3050" s="339"/>
      <c r="Q3050" s="339"/>
    </row>
    <row r="3051" spans="1:17" ht="13.5" customHeight="1">
      <c r="A3051" s="481"/>
      <c r="B3051" s="481"/>
      <c r="C3051" s="481"/>
      <c r="D3051" s="481"/>
      <c r="E3051" s="481"/>
      <c r="F3051" s="339"/>
      <c r="G3051" s="340" t="str">
        <f>IF(ISNUMBER(E3051),E3051/'Bulk DivVar Analysis'!$I$7,"")</f>
        <v/>
      </c>
      <c r="H3051" s="338" t="str">
        <f>IF(ISNUMBER(E3051), IF(G3051&gt;'Bulk DivVar Analysis'!$J$9,"Pass","Fail"),"")</f>
        <v/>
      </c>
      <c r="I3051" s="338" t="str">
        <f t="shared" si="49"/>
        <v/>
      </c>
      <c r="J3051" s="339"/>
      <c r="K3051" s="339"/>
      <c r="L3051" s="339"/>
      <c r="M3051" s="339"/>
      <c r="N3051" s="339"/>
      <c r="O3051" s="339"/>
      <c r="P3051" s="339"/>
      <c r="Q3051" s="339"/>
    </row>
    <row r="3052" spans="1:17" ht="13.5" customHeight="1">
      <c r="A3052" s="481"/>
      <c r="B3052" s="481"/>
      <c r="C3052" s="481"/>
      <c r="D3052" s="481"/>
      <c r="E3052" s="481"/>
      <c r="F3052" s="339"/>
      <c r="G3052" s="340" t="str">
        <f>IF(ISNUMBER(E3052),E3052/'Bulk DivVar Analysis'!$I$7,"")</f>
        <v/>
      </c>
      <c r="H3052" s="338" t="str">
        <f>IF(ISNUMBER(E3052), IF(G3052&gt;'Bulk DivVar Analysis'!$J$9,"Pass","Fail"),"")</f>
        <v/>
      </c>
      <c r="I3052" s="338" t="str">
        <f t="shared" si="49"/>
        <v/>
      </c>
      <c r="J3052" s="339"/>
      <c r="K3052" s="339"/>
      <c r="L3052" s="339"/>
      <c r="M3052" s="339"/>
      <c r="N3052" s="339"/>
      <c r="O3052" s="339"/>
      <c r="P3052" s="339"/>
      <c r="Q3052" s="339"/>
    </row>
    <row r="3053" spans="1:17" ht="13.5" customHeight="1">
      <c r="A3053" s="481"/>
      <c r="B3053" s="481"/>
      <c r="C3053" s="481"/>
      <c r="D3053" s="481"/>
      <c r="E3053" s="481"/>
      <c r="F3053" s="339"/>
      <c r="G3053" s="340" t="str">
        <f>IF(ISNUMBER(E3053),E3053/'Bulk DivVar Analysis'!$I$7,"")</f>
        <v/>
      </c>
      <c r="H3053" s="338" t="str">
        <f>IF(ISNUMBER(E3053), IF(G3053&gt;'Bulk DivVar Analysis'!$J$9,"Pass","Fail"),"")</f>
        <v/>
      </c>
      <c r="I3053" s="338" t="str">
        <f t="shared" si="49"/>
        <v/>
      </c>
      <c r="J3053" s="339"/>
      <c r="K3053" s="339"/>
      <c r="L3053" s="339"/>
      <c r="M3053" s="339"/>
      <c r="N3053" s="339"/>
      <c r="O3053" s="339"/>
      <c r="P3053" s="339"/>
      <c r="Q3053" s="339"/>
    </row>
    <row r="3054" spans="1:17" ht="13.5" customHeight="1">
      <c r="A3054" s="481"/>
      <c r="B3054" s="481"/>
      <c r="C3054" s="481"/>
      <c r="D3054" s="481"/>
      <c r="E3054" s="481"/>
      <c r="F3054" s="339"/>
      <c r="G3054" s="340" t="str">
        <f>IF(ISNUMBER(E3054),E3054/'Bulk DivVar Analysis'!$I$7,"")</f>
        <v/>
      </c>
      <c r="H3054" s="338" t="str">
        <f>IF(ISNUMBER(E3054), IF(G3054&gt;'Bulk DivVar Analysis'!$J$9,"Pass","Fail"),"")</f>
        <v/>
      </c>
      <c r="I3054" s="338" t="str">
        <f t="shared" si="49"/>
        <v/>
      </c>
      <c r="J3054" s="339"/>
      <c r="K3054" s="339"/>
      <c r="L3054" s="339"/>
      <c r="M3054" s="339"/>
      <c r="N3054" s="339"/>
      <c r="O3054" s="339"/>
      <c r="P3054" s="339"/>
      <c r="Q3054" s="339"/>
    </row>
    <row r="3055" spans="1:17" ht="13.5" customHeight="1">
      <c r="A3055" s="481"/>
      <c r="B3055" s="481"/>
      <c r="C3055" s="481"/>
      <c r="D3055" s="481"/>
      <c r="E3055" s="481"/>
      <c r="F3055" s="339"/>
      <c r="G3055" s="340" t="str">
        <f>IF(ISNUMBER(E3055),E3055/'Bulk DivVar Analysis'!$I$7,"")</f>
        <v/>
      </c>
      <c r="H3055" s="338" t="str">
        <f>IF(ISNUMBER(E3055), IF(G3055&gt;'Bulk DivVar Analysis'!$J$9,"Pass","Fail"),"")</f>
        <v/>
      </c>
      <c r="I3055" s="338" t="str">
        <f t="shared" si="49"/>
        <v/>
      </c>
      <c r="J3055" s="339"/>
      <c r="K3055" s="339"/>
      <c r="L3055" s="339"/>
      <c r="M3055" s="339"/>
      <c r="N3055" s="339"/>
      <c r="O3055" s="339"/>
      <c r="P3055" s="339"/>
      <c r="Q3055" s="339"/>
    </row>
    <row r="3056" spans="1:17" ht="13.5" customHeight="1">
      <c r="A3056" s="481"/>
      <c r="B3056" s="481"/>
      <c r="C3056" s="481"/>
      <c r="D3056" s="481"/>
      <c r="E3056" s="481"/>
      <c r="F3056" s="339"/>
      <c r="G3056" s="340" t="str">
        <f>IF(ISNUMBER(E3056),E3056/'Bulk DivVar Analysis'!$I$7,"")</f>
        <v/>
      </c>
      <c r="H3056" s="338" t="str">
        <f>IF(ISNUMBER(E3056), IF(G3056&gt;'Bulk DivVar Analysis'!$J$9,"Pass","Fail"),"")</f>
        <v/>
      </c>
      <c r="I3056" s="338" t="str">
        <f t="shared" si="49"/>
        <v/>
      </c>
      <c r="J3056" s="339"/>
      <c r="K3056" s="339"/>
      <c r="L3056" s="339"/>
      <c r="M3056" s="339"/>
      <c r="N3056" s="339"/>
      <c r="O3056" s="339"/>
      <c r="P3056" s="339"/>
      <c r="Q3056" s="339"/>
    </row>
    <row r="3057" spans="1:17" ht="13.5" customHeight="1">
      <c r="A3057" s="481"/>
      <c r="B3057" s="481"/>
      <c r="C3057" s="481"/>
      <c r="D3057" s="481"/>
      <c r="E3057" s="481"/>
      <c r="F3057" s="339"/>
      <c r="G3057" s="340" t="str">
        <f>IF(ISNUMBER(E3057),E3057/'Bulk DivVar Analysis'!$I$7,"")</f>
        <v/>
      </c>
      <c r="H3057" s="338" t="str">
        <f>IF(ISNUMBER(E3057), IF(G3057&gt;'Bulk DivVar Analysis'!$J$9,"Pass","Fail"),"")</f>
        <v/>
      </c>
      <c r="I3057" s="338" t="str">
        <f t="shared" si="49"/>
        <v/>
      </c>
      <c r="J3057" s="339"/>
      <c r="K3057" s="339"/>
      <c r="L3057" s="339"/>
      <c r="M3057" s="339"/>
      <c r="N3057" s="339"/>
      <c r="O3057" s="339"/>
      <c r="P3057" s="339"/>
      <c r="Q3057" s="339"/>
    </row>
    <row r="3058" spans="1:17" ht="13.5" customHeight="1">
      <c r="A3058" s="481"/>
      <c r="B3058" s="481"/>
      <c r="C3058" s="481"/>
      <c r="D3058" s="481"/>
      <c r="E3058" s="481"/>
      <c r="F3058" s="339"/>
      <c r="G3058" s="340" t="str">
        <f>IF(ISNUMBER(E3058),E3058/'Bulk DivVar Analysis'!$I$7,"")</f>
        <v/>
      </c>
      <c r="H3058" s="338" t="str">
        <f>IF(ISNUMBER(E3058), IF(G3058&gt;'Bulk DivVar Analysis'!$J$9,"Pass","Fail"),"")</f>
        <v/>
      </c>
      <c r="I3058" s="338" t="str">
        <f t="shared" si="49"/>
        <v/>
      </c>
      <c r="J3058" s="339"/>
      <c r="K3058" s="339"/>
      <c r="L3058" s="339"/>
      <c r="M3058" s="339"/>
      <c r="N3058" s="339"/>
      <c r="O3058" s="339"/>
      <c r="P3058" s="339"/>
      <c r="Q3058" s="339"/>
    </row>
    <row r="3059" spans="1:17" ht="13.5" customHeight="1">
      <c r="A3059" s="481"/>
      <c r="B3059" s="481"/>
      <c r="C3059" s="481"/>
      <c r="D3059" s="481"/>
      <c r="E3059" s="481"/>
      <c r="F3059" s="339"/>
      <c r="G3059" s="340" t="str">
        <f>IF(ISNUMBER(E3059),E3059/'Bulk DivVar Analysis'!$I$7,"")</f>
        <v/>
      </c>
      <c r="H3059" s="338" t="str">
        <f>IF(ISNUMBER(E3059), IF(G3059&gt;'Bulk DivVar Analysis'!$J$9,"Pass","Fail"),"")</f>
        <v/>
      </c>
      <c r="I3059" s="338" t="str">
        <f t="shared" si="49"/>
        <v/>
      </c>
      <c r="J3059" s="339"/>
      <c r="K3059" s="339"/>
      <c r="L3059" s="339"/>
      <c r="M3059" s="339"/>
      <c r="N3059" s="339"/>
      <c r="O3059" s="339"/>
      <c r="P3059" s="339"/>
      <c r="Q3059" s="339"/>
    </row>
    <row r="3060" spans="1:17" ht="13.5" customHeight="1">
      <c r="A3060" s="481"/>
      <c r="B3060" s="481"/>
      <c r="C3060" s="481"/>
      <c r="D3060" s="481"/>
      <c r="E3060" s="481"/>
      <c r="F3060" s="339"/>
      <c r="G3060" s="340" t="str">
        <f>IF(ISNUMBER(E3060),E3060/'Bulk DivVar Analysis'!$I$7,"")</f>
        <v/>
      </c>
      <c r="H3060" s="338" t="str">
        <f>IF(ISNUMBER(E3060), IF(G3060&gt;'Bulk DivVar Analysis'!$J$9,"Pass","Fail"),"")</f>
        <v/>
      </c>
      <c r="I3060" s="338" t="str">
        <f t="shared" si="49"/>
        <v/>
      </c>
      <c r="J3060" s="339"/>
      <c r="K3060" s="339"/>
      <c r="L3060" s="339"/>
      <c r="M3060" s="339"/>
      <c r="N3060" s="339"/>
      <c r="O3060" s="339"/>
      <c r="P3060" s="339"/>
      <c r="Q3060" s="339"/>
    </row>
    <row r="3061" spans="1:17" ht="13.5" customHeight="1">
      <c r="A3061" s="481"/>
      <c r="B3061" s="481"/>
      <c r="C3061" s="481"/>
      <c r="D3061" s="481"/>
      <c r="E3061" s="481"/>
      <c r="F3061" s="339"/>
      <c r="G3061" s="340" t="str">
        <f>IF(ISNUMBER(E3061),E3061/'Bulk DivVar Analysis'!$I$7,"")</f>
        <v/>
      </c>
      <c r="H3061" s="338" t="str">
        <f>IF(ISNUMBER(E3061), IF(G3061&gt;'Bulk DivVar Analysis'!$J$9,"Pass","Fail"),"")</f>
        <v/>
      </c>
      <c r="I3061" s="338" t="str">
        <f t="shared" si="49"/>
        <v/>
      </c>
      <c r="J3061" s="339"/>
      <c r="K3061" s="339"/>
      <c r="L3061" s="339"/>
      <c r="M3061" s="339"/>
      <c r="N3061" s="339"/>
      <c r="O3061" s="339"/>
      <c r="P3061" s="339"/>
      <c r="Q3061" s="339"/>
    </row>
    <row r="3062" spans="1:17" ht="13.5" customHeight="1">
      <c r="A3062" s="481"/>
      <c r="B3062" s="481"/>
      <c r="C3062" s="481"/>
      <c r="D3062" s="481"/>
      <c r="E3062" s="481"/>
      <c r="F3062" s="339"/>
      <c r="G3062" s="340" t="str">
        <f>IF(ISNUMBER(E3062),E3062/'Bulk DivVar Analysis'!$I$7,"")</f>
        <v/>
      </c>
      <c r="H3062" s="338" t="str">
        <f>IF(ISNUMBER(E3062), IF(G3062&gt;'Bulk DivVar Analysis'!$J$9,"Pass","Fail"),"")</f>
        <v/>
      </c>
      <c r="I3062" s="338" t="str">
        <f t="shared" si="49"/>
        <v/>
      </c>
      <c r="J3062" s="339"/>
      <c r="K3062" s="339"/>
      <c r="L3062" s="339"/>
      <c r="M3062" s="339"/>
      <c r="N3062" s="339"/>
      <c r="O3062" s="339"/>
      <c r="P3062" s="339"/>
      <c r="Q3062" s="339"/>
    </row>
    <row r="3063" spans="1:17" ht="13.5" customHeight="1">
      <c r="A3063" s="481"/>
      <c r="B3063" s="481"/>
      <c r="C3063" s="481"/>
      <c r="D3063" s="481"/>
      <c r="E3063" s="481"/>
      <c r="F3063" s="339"/>
      <c r="G3063" s="340" t="str">
        <f>IF(ISNUMBER(E3063),E3063/'Bulk DivVar Analysis'!$I$7,"")</f>
        <v/>
      </c>
      <c r="H3063" s="338" t="str">
        <f>IF(ISNUMBER(E3063), IF(G3063&gt;'Bulk DivVar Analysis'!$J$9,"Pass","Fail"),"")</f>
        <v/>
      </c>
      <c r="I3063" s="338" t="str">
        <f t="shared" si="49"/>
        <v/>
      </c>
      <c r="J3063" s="339"/>
      <c r="K3063" s="339"/>
      <c r="L3063" s="339"/>
      <c r="M3063" s="339"/>
      <c r="N3063" s="339"/>
      <c r="O3063" s="339"/>
      <c r="P3063" s="339"/>
      <c r="Q3063" s="339"/>
    </row>
    <row r="3064" spans="1:17" ht="13.5" customHeight="1">
      <c r="A3064" s="481"/>
      <c r="B3064" s="481"/>
      <c r="C3064" s="481"/>
      <c r="D3064" s="481"/>
      <c r="E3064" s="481"/>
      <c r="F3064" s="339"/>
      <c r="G3064" s="340" t="str">
        <f>IF(ISNUMBER(E3064),E3064/'Bulk DivVar Analysis'!$I$7,"")</f>
        <v/>
      </c>
      <c r="H3064" s="338" t="str">
        <f>IF(ISNUMBER(E3064), IF(G3064&gt;'Bulk DivVar Analysis'!$J$9,"Pass","Fail"),"")</f>
        <v/>
      </c>
      <c r="I3064" s="338" t="str">
        <f t="shared" si="49"/>
        <v/>
      </c>
      <c r="J3064" s="339"/>
      <c r="K3064" s="339"/>
      <c r="L3064" s="339"/>
      <c r="M3064" s="339"/>
      <c r="N3064" s="339"/>
      <c r="O3064" s="339"/>
      <c r="P3064" s="339"/>
      <c r="Q3064" s="339"/>
    </row>
    <row r="3065" spans="1:17" ht="13.5" customHeight="1">
      <c r="A3065" s="481"/>
      <c r="B3065" s="481"/>
      <c r="C3065" s="481"/>
      <c r="D3065" s="481"/>
      <c r="E3065" s="481"/>
      <c r="F3065" s="339"/>
      <c r="G3065" s="340" t="str">
        <f>IF(ISNUMBER(E3065),E3065/'Bulk DivVar Analysis'!$I$7,"")</f>
        <v/>
      </c>
      <c r="H3065" s="338" t="str">
        <f>IF(ISNUMBER(E3065), IF(G3065&gt;'Bulk DivVar Analysis'!$J$9,"Pass","Fail"),"")</f>
        <v/>
      </c>
      <c r="I3065" s="338" t="str">
        <f t="shared" si="49"/>
        <v/>
      </c>
      <c r="J3065" s="339"/>
      <c r="K3065" s="339"/>
      <c r="L3065" s="339"/>
      <c r="M3065" s="339"/>
      <c r="N3065" s="339"/>
      <c r="O3065" s="339"/>
      <c r="P3065" s="339"/>
      <c r="Q3065" s="339"/>
    </row>
    <row r="3066" spans="1:17" ht="13.5" customHeight="1">
      <c r="A3066" s="481"/>
      <c r="B3066" s="481"/>
      <c r="C3066" s="481"/>
      <c r="D3066" s="481"/>
      <c r="E3066" s="481"/>
      <c r="F3066" s="339"/>
      <c r="G3066" s="340" t="str">
        <f>IF(ISNUMBER(E3066),E3066/'Bulk DivVar Analysis'!$I$7,"")</f>
        <v/>
      </c>
      <c r="H3066" s="338" t="str">
        <f>IF(ISNUMBER(E3066), IF(G3066&gt;'Bulk DivVar Analysis'!$J$9,"Pass","Fail"),"")</f>
        <v/>
      </c>
      <c r="I3066" s="338" t="str">
        <f t="shared" si="49"/>
        <v/>
      </c>
      <c r="J3066" s="339"/>
      <c r="K3066" s="339"/>
      <c r="L3066" s="339"/>
      <c r="M3066" s="339"/>
      <c r="N3066" s="339"/>
      <c r="O3066" s="339"/>
      <c r="P3066" s="339"/>
      <c r="Q3066" s="339"/>
    </row>
    <row r="3067" spans="1:17" ht="13.5" customHeight="1">
      <c r="A3067" s="481"/>
      <c r="B3067" s="481"/>
      <c r="C3067" s="481"/>
      <c r="D3067" s="481"/>
      <c r="E3067" s="481"/>
      <c r="F3067" s="339"/>
      <c r="G3067" s="340" t="str">
        <f>IF(ISNUMBER(E3067),E3067/'Bulk DivVar Analysis'!$I$7,"")</f>
        <v/>
      </c>
      <c r="H3067" s="338" t="str">
        <f>IF(ISNUMBER(E3067), IF(G3067&gt;'Bulk DivVar Analysis'!$J$9,"Pass","Fail"),"")</f>
        <v/>
      </c>
      <c r="I3067" s="338" t="str">
        <f t="shared" si="49"/>
        <v/>
      </c>
      <c r="J3067" s="339"/>
      <c r="K3067" s="339"/>
      <c r="L3067" s="339"/>
      <c r="M3067" s="339"/>
      <c r="N3067" s="339"/>
      <c r="O3067" s="339"/>
      <c r="P3067" s="339"/>
      <c r="Q3067" s="339"/>
    </row>
    <row r="3068" spans="1:17" ht="13.5" customHeight="1">
      <c r="A3068" s="481"/>
      <c r="B3068" s="481"/>
      <c r="C3068" s="481"/>
      <c r="D3068" s="481"/>
      <c r="E3068" s="481"/>
      <c r="F3068" s="339"/>
      <c r="G3068" s="340" t="str">
        <f>IF(ISNUMBER(E3068),E3068/'Bulk DivVar Analysis'!$I$7,"")</f>
        <v/>
      </c>
      <c r="H3068" s="338" t="str">
        <f>IF(ISNUMBER(E3068), IF(G3068&gt;'Bulk DivVar Analysis'!$J$9,"Pass","Fail"),"")</f>
        <v/>
      </c>
      <c r="I3068" s="338" t="str">
        <f t="shared" si="49"/>
        <v/>
      </c>
      <c r="J3068" s="339"/>
      <c r="K3068" s="339"/>
      <c r="L3068" s="339"/>
      <c r="M3068" s="339"/>
      <c r="N3068" s="339"/>
      <c r="O3068" s="339"/>
      <c r="P3068" s="339"/>
      <c r="Q3068" s="339"/>
    </row>
    <row r="3069" spans="1:17" ht="13.5" customHeight="1">
      <c r="A3069" s="481"/>
      <c r="B3069" s="481"/>
      <c r="C3069" s="481"/>
      <c r="D3069" s="481"/>
      <c r="E3069" s="481"/>
      <c r="F3069" s="339"/>
      <c r="G3069" s="340" t="str">
        <f>IF(ISNUMBER(E3069),E3069/'Bulk DivVar Analysis'!$I$7,"")</f>
        <v/>
      </c>
      <c r="H3069" s="338" t="str">
        <f>IF(ISNUMBER(E3069), IF(G3069&gt;'Bulk DivVar Analysis'!$J$9,"Pass","Fail"),"")</f>
        <v/>
      </c>
      <c r="I3069" s="338" t="str">
        <f t="shared" si="49"/>
        <v/>
      </c>
      <c r="J3069" s="339"/>
      <c r="K3069" s="339"/>
      <c r="L3069" s="339"/>
      <c r="M3069" s="339"/>
      <c r="N3069" s="339"/>
      <c r="O3069" s="339"/>
      <c r="P3069" s="339"/>
      <c r="Q3069" s="339"/>
    </row>
    <row r="3070" spans="1:17" ht="13.5" customHeight="1">
      <c r="A3070" s="481"/>
      <c r="B3070" s="481"/>
      <c r="C3070" s="481"/>
      <c r="D3070" s="481"/>
      <c r="E3070" s="481"/>
      <c r="F3070" s="339"/>
      <c r="G3070" s="340" t="str">
        <f>IF(ISNUMBER(E3070),E3070/'Bulk DivVar Analysis'!$I$7,"")</f>
        <v/>
      </c>
      <c r="H3070" s="338" t="str">
        <f>IF(ISNUMBER(E3070), IF(G3070&gt;'Bulk DivVar Analysis'!$J$9,"Pass","Fail"),"")</f>
        <v/>
      </c>
      <c r="I3070" s="338" t="str">
        <f t="shared" si="49"/>
        <v/>
      </c>
      <c r="J3070" s="339"/>
      <c r="K3070" s="339"/>
      <c r="L3070" s="339"/>
      <c r="M3070" s="339"/>
      <c r="N3070" s="339"/>
      <c r="O3070" s="339"/>
      <c r="P3070" s="339"/>
      <c r="Q3070" s="339"/>
    </row>
    <row r="3071" spans="1:17" ht="13.5" customHeight="1">
      <c r="A3071" s="481"/>
      <c r="B3071" s="481"/>
      <c r="C3071" s="481"/>
      <c r="D3071" s="481"/>
      <c r="E3071" s="481"/>
      <c r="F3071" s="339"/>
      <c r="G3071" s="340" t="str">
        <f>IF(ISNUMBER(E3071),E3071/'Bulk DivVar Analysis'!$I$7,"")</f>
        <v/>
      </c>
      <c r="H3071" s="338" t="str">
        <f>IF(ISNUMBER(E3071), IF(G3071&gt;'Bulk DivVar Analysis'!$J$9,"Pass","Fail"),"")</f>
        <v/>
      </c>
      <c r="I3071" s="338" t="str">
        <f t="shared" si="49"/>
        <v/>
      </c>
      <c r="J3071" s="339"/>
      <c r="K3071" s="339"/>
      <c r="L3071" s="339"/>
      <c r="M3071" s="339"/>
      <c r="N3071" s="339"/>
      <c r="O3071" s="339"/>
      <c r="P3071" s="339"/>
      <c r="Q3071" s="339"/>
    </row>
    <row r="3072" spans="1:17" ht="13.5" customHeight="1">
      <c r="A3072" s="481"/>
      <c r="B3072" s="481"/>
      <c r="C3072" s="481"/>
      <c r="D3072" s="481"/>
      <c r="E3072" s="481"/>
      <c r="F3072" s="339"/>
      <c r="G3072" s="340" t="str">
        <f>IF(ISNUMBER(E3072),E3072/'Bulk DivVar Analysis'!$I$7,"")</f>
        <v/>
      </c>
      <c r="H3072" s="338" t="str">
        <f>IF(ISNUMBER(E3072), IF(G3072&gt;'Bulk DivVar Analysis'!$J$9,"Pass","Fail"),"")</f>
        <v/>
      </c>
      <c r="I3072" s="338" t="str">
        <f t="shared" si="49"/>
        <v/>
      </c>
      <c r="J3072" s="339"/>
      <c r="K3072" s="339"/>
      <c r="L3072" s="339"/>
      <c r="M3072" s="339"/>
      <c r="N3072" s="339"/>
      <c r="O3072" s="339"/>
      <c r="P3072" s="339"/>
      <c r="Q3072" s="339"/>
    </row>
    <row r="3073" spans="1:17" ht="13.5" customHeight="1">
      <c r="A3073" s="481"/>
      <c r="B3073" s="481"/>
      <c r="C3073" s="481"/>
      <c r="D3073" s="481"/>
      <c r="E3073" s="481"/>
      <c r="F3073" s="339"/>
      <c r="G3073" s="340" t="str">
        <f>IF(ISNUMBER(E3073),E3073/'Bulk DivVar Analysis'!$I$7,"")</f>
        <v/>
      </c>
      <c r="H3073" s="338" t="str">
        <f>IF(ISNUMBER(E3073), IF(G3073&gt;'Bulk DivVar Analysis'!$J$9,"Pass","Fail"),"")</f>
        <v/>
      </c>
      <c r="I3073" s="338" t="str">
        <f t="shared" si="49"/>
        <v/>
      </c>
      <c r="J3073" s="339"/>
      <c r="K3073" s="339"/>
      <c r="L3073" s="339"/>
      <c r="M3073" s="339"/>
      <c r="N3073" s="339"/>
      <c r="O3073" s="339"/>
      <c r="P3073" s="339"/>
      <c r="Q3073" s="339"/>
    </row>
    <row r="3074" spans="1:17" ht="13.5" customHeight="1">
      <c r="A3074" s="481"/>
      <c r="B3074" s="481"/>
      <c r="C3074" s="481"/>
      <c r="D3074" s="481"/>
      <c r="E3074" s="481"/>
      <c r="F3074" s="339"/>
      <c r="G3074" s="340" t="str">
        <f>IF(ISNUMBER(E3074),E3074/'Bulk DivVar Analysis'!$I$7,"")</f>
        <v/>
      </c>
      <c r="H3074" s="338" t="str">
        <f>IF(ISNUMBER(E3074), IF(G3074&gt;'Bulk DivVar Analysis'!$J$9,"Pass","Fail"),"")</f>
        <v/>
      </c>
      <c r="I3074" s="338" t="str">
        <f t="shared" si="49"/>
        <v/>
      </c>
      <c r="J3074" s="339"/>
      <c r="K3074" s="339"/>
      <c r="L3074" s="339"/>
      <c r="M3074" s="339"/>
      <c r="N3074" s="339"/>
      <c r="O3074" s="339"/>
      <c r="P3074" s="339"/>
      <c r="Q3074" s="339"/>
    </row>
    <row r="3075" spans="1:17" ht="13.5" customHeight="1">
      <c r="A3075" s="481"/>
      <c r="B3075" s="481"/>
      <c r="C3075" s="481"/>
      <c r="D3075" s="481"/>
      <c r="E3075" s="481"/>
      <c r="F3075" s="339"/>
      <c r="G3075" s="340" t="str">
        <f>IF(ISNUMBER(E3075),E3075/'Bulk DivVar Analysis'!$I$7,"")</f>
        <v/>
      </c>
      <c r="H3075" s="338" t="str">
        <f>IF(ISNUMBER(E3075), IF(G3075&gt;'Bulk DivVar Analysis'!$J$9,"Pass","Fail"),"")</f>
        <v/>
      </c>
      <c r="I3075" s="338" t="str">
        <f t="shared" ref="I3075:I3138" si="50">_xlfn.TEXTJOIN("_",TRUE,B3075,C3075)</f>
        <v/>
      </c>
      <c r="J3075" s="339"/>
      <c r="K3075" s="339"/>
      <c r="L3075" s="339"/>
      <c r="M3075" s="339"/>
      <c r="N3075" s="339"/>
      <c r="O3075" s="339"/>
      <c r="P3075" s="339"/>
      <c r="Q3075" s="339"/>
    </row>
    <row r="3076" spans="1:17" ht="13.5" customHeight="1">
      <c r="A3076" s="481"/>
      <c r="B3076" s="481"/>
      <c r="C3076" s="481"/>
      <c r="D3076" s="481"/>
      <c r="E3076" s="481"/>
      <c r="F3076" s="339"/>
      <c r="G3076" s="340" t="str">
        <f>IF(ISNUMBER(E3076),E3076/'Bulk DivVar Analysis'!$I$7,"")</f>
        <v/>
      </c>
      <c r="H3076" s="338" t="str">
        <f>IF(ISNUMBER(E3076), IF(G3076&gt;'Bulk DivVar Analysis'!$J$9,"Pass","Fail"),"")</f>
        <v/>
      </c>
      <c r="I3076" s="338" t="str">
        <f t="shared" si="50"/>
        <v/>
      </c>
      <c r="J3076" s="339"/>
      <c r="K3076" s="339"/>
      <c r="L3076" s="339"/>
      <c r="M3076" s="339"/>
      <c r="N3076" s="339"/>
      <c r="O3076" s="339"/>
      <c r="P3076" s="339"/>
      <c r="Q3076" s="339"/>
    </row>
    <row r="3077" spans="1:17" ht="13.5" customHeight="1">
      <c r="A3077" s="481"/>
      <c r="B3077" s="481"/>
      <c r="C3077" s="481"/>
      <c r="D3077" s="481"/>
      <c r="E3077" s="481"/>
      <c r="F3077" s="339"/>
      <c r="G3077" s="340" t="str">
        <f>IF(ISNUMBER(E3077),E3077/'Bulk DivVar Analysis'!$I$7,"")</f>
        <v/>
      </c>
      <c r="H3077" s="338" t="str">
        <f>IF(ISNUMBER(E3077), IF(G3077&gt;'Bulk DivVar Analysis'!$J$9,"Pass","Fail"),"")</f>
        <v/>
      </c>
      <c r="I3077" s="338" t="str">
        <f t="shared" si="50"/>
        <v/>
      </c>
      <c r="J3077" s="339"/>
      <c r="K3077" s="339"/>
      <c r="L3077" s="339"/>
      <c r="M3077" s="339"/>
      <c r="N3077" s="339"/>
      <c r="O3077" s="339"/>
      <c r="P3077" s="339"/>
      <c r="Q3077" s="339"/>
    </row>
    <row r="3078" spans="1:17" ht="13.5" customHeight="1">
      <c r="A3078" s="481"/>
      <c r="B3078" s="481"/>
      <c r="C3078" s="481"/>
      <c r="D3078" s="481"/>
      <c r="E3078" s="481"/>
      <c r="F3078" s="339"/>
      <c r="G3078" s="340" t="str">
        <f>IF(ISNUMBER(E3078),E3078/'Bulk DivVar Analysis'!$I$7,"")</f>
        <v/>
      </c>
      <c r="H3078" s="338" t="str">
        <f>IF(ISNUMBER(E3078), IF(G3078&gt;'Bulk DivVar Analysis'!$J$9,"Pass","Fail"),"")</f>
        <v/>
      </c>
      <c r="I3078" s="338" t="str">
        <f t="shared" si="50"/>
        <v/>
      </c>
      <c r="J3078" s="339"/>
      <c r="K3078" s="339"/>
      <c r="L3078" s="339"/>
      <c r="M3078" s="339"/>
      <c r="N3078" s="339"/>
      <c r="O3078" s="339"/>
      <c r="P3078" s="339"/>
      <c r="Q3078" s="339"/>
    </row>
    <row r="3079" spans="1:17" ht="13.5" customHeight="1">
      <c r="A3079" s="481"/>
      <c r="B3079" s="481"/>
      <c r="C3079" s="481"/>
      <c r="D3079" s="481"/>
      <c r="E3079" s="481"/>
      <c r="F3079" s="339"/>
      <c r="G3079" s="340" t="str">
        <f>IF(ISNUMBER(E3079),E3079/'Bulk DivVar Analysis'!$I$7,"")</f>
        <v/>
      </c>
      <c r="H3079" s="338" t="str">
        <f>IF(ISNUMBER(E3079), IF(G3079&gt;'Bulk DivVar Analysis'!$J$9,"Pass","Fail"),"")</f>
        <v/>
      </c>
      <c r="I3079" s="338" t="str">
        <f t="shared" si="50"/>
        <v/>
      </c>
      <c r="J3079" s="339"/>
      <c r="K3079" s="339"/>
      <c r="L3079" s="339"/>
      <c r="M3079" s="339"/>
      <c r="N3079" s="339"/>
      <c r="O3079" s="339"/>
      <c r="P3079" s="339"/>
      <c r="Q3079" s="339"/>
    </row>
    <row r="3080" spans="1:17" ht="13.5" customHeight="1">
      <c r="A3080" s="481"/>
      <c r="B3080" s="481"/>
      <c r="C3080" s="481"/>
      <c r="D3080" s="481"/>
      <c r="E3080" s="481"/>
      <c r="F3080" s="339"/>
      <c r="G3080" s="340" t="str">
        <f>IF(ISNUMBER(E3080),E3080/'Bulk DivVar Analysis'!$I$7,"")</f>
        <v/>
      </c>
      <c r="H3080" s="338" t="str">
        <f>IF(ISNUMBER(E3080), IF(G3080&gt;'Bulk DivVar Analysis'!$J$9,"Pass","Fail"),"")</f>
        <v/>
      </c>
      <c r="I3080" s="338" t="str">
        <f t="shared" si="50"/>
        <v/>
      </c>
      <c r="J3080" s="339"/>
      <c r="K3080" s="339"/>
      <c r="L3080" s="339"/>
      <c r="M3080" s="339"/>
      <c r="N3080" s="339"/>
      <c r="O3080" s="339"/>
      <c r="P3080" s="339"/>
      <c r="Q3080" s="339"/>
    </row>
    <row r="3081" spans="1:17" ht="13.5" customHeight="1">
      <c r="A3081" s="481"/>
      <c r="B3081" s="481"/>
      <c r="C3081" s="481"/>
      <c r="D3081" s="481"/>
      <c r="E3081" s="481"/>
      <c r="F3081" s="339"/>
      <c r="G3081" s="340" t="str">
        <f>IF(ISNUMBER(E3081),E3081/'Bulk DivVar Analysis'!$I$7,"")</f>
        <v/>
      </c>
      <c r="H3081" s="338" t="str">
        <f>IF(ISNUMBER(E3081), IF(G3081&gt;'Bulk DivVar Analysis'!$J$9,"Pass","Fail"),"")</f>
        <v/>
      </c>
      <c r="I3081" s="338" t="str">
        <f t="shared" si="50"/>
        <v/>
      </c>
      <c r="J3081" s="339"/>
      <c r="K3081" s="339"/>
      <c r="L3081" s="339"/>
      <c r="M3081" s="339"/>
      <c r="N3081" s="339"/>
      <c r="O3081" s="339"/>
      <c r="P3081" s="339"/>
      <c r="Q3081" s="339"/>
    </row>
    <row r="3082" spans="1:17" ht="13.5" customHeight="1">
      <c r="A3082" s="481"/>
      <c r="B3082" s="481"/>
      <c r="C3082" s="481"/>
      <c r="D3082" s="481"/>
      <c r="E3082" s="481"/>
      <c r="F3082" s="339"/>
      <c r="G3082" s="340" t="str">
        <f>IF(ISNUMBER(E3082),E3082/'Bulk DivVar Analysis'!$I$7,"")</f>
        <v/>
      </c>
      <c r="H3082" s="338" t="str">
        <f>IF(ISNUMBER(E3082), IF(G3082&gt;'Bulk DivVar Analysis'!$J$9,"Pass","Fail"),"")</f>
        <v/>
      </c>
      <c r="I3082" s="338" t="str">
        <f t="shared" si="50"/>
        <v/>
      </c>
      <c r="J3082" s="339"/>
      <c r="K3082" s="339"/>
      <c r="L3082" s="339"/>
      <c r="M3082" s="339"/>
      <c r="N3082" s="339"/>
      <c r="O3082" s="339"/>
      <c r="P3082" s="339"/>
      <c r="Q3082" s="339"/>
    </row>
    <row r="3083" spans="1:17" ht="13.5" customHeight="1">
      <c r="A3083" s="481"/>
      <c r="B3083" s="481"/>
      <c r="C3083" s="481"/>
      <c r="D3083" s="481"/>
      <c r="E3083" s="481"/>
      <c r="F3083" s="339"/>
      <c r="G3083" s="340" t="str">
        <f>IF(ISNUMBER(E3083),E3083/'Bulk DivVar Analysis'!$I$7,"")</f>
        <v/>
      </c>
      <c r="H3083" s="338" t="str">
        <f>IF(ISNUMBER(E3083), IF(G3083&gt;'Bulk DivVar Analysis'!$J$9,"Pass","Fail"),"")</f>
        <v/>
      </c>
      <c r="I3083" s="338" t="str">
        <f t="shared" si="50"/>
        <v/>
      </c>
      <c r="J3083" s="339"/>
      <c r="K3083" s="339"/>
      <c r="L3083" s="339"/>
      <c r="M3083" s="339"/>
      <c r="N3083" s="339"/>
      <c r="O3083" s="339"/>
      <c r="P3083" s="339"/>
      <c r="Q3083" s="339"/>
    </row>
    <row r="3084" spans="1:17" ht="13.5" customHeight="1">
      <c r="A3084" s="481"/>
      <c r="B3084" s="481"/>
      <c r="C3084" s="481"/>
      <c r="D3084" s="481"/>
      <c r="E3084" s="481"/>
      <c r="F3084" s="339"/>
      <c r="G3084" s="340" t="str">
        <f>IF(ISNUMBER(E3084),E3084/'Bulk DivVar Analysis'!$I$7,"")</f>
        <v/>
      </c>
      <c r="H3084" s="338" t="str">
        <f>IF(ISNUMBER(E3084), IF(G3084&gt;'Bulk DivVar Analysis'!$J$9,"Pass","Fail"),"")</f>
        <v/>
      </c>
      <c r="I3084" s="338" t="str">
        <f t="shared" si="50"/>
        <v/>
      </c>
      <c r="J3084" s="339"/>
      <c r="K3084" s="339"/>
      <c r="L3084" s="339"/>
      <c r="M3084" s="339"/>
      <c r="N3084" s="339"/>
      <c r="O3084" s="339"/>
      <c r="P3084" s="339"/>
      <c r="Q3084" s="339"/>
    </row>
    <row r="3085" spans="1:17" ht="13.5" customHeight="1">
      <c r="A3085" s="481"/>
      <c r="B3085" s="481"/>
      <c r="C3085" s="481"/>
      <c r="D3085" s="481"/>
      <c r="E3085" s="481"/>
      <c r="F3085" s="339"/>
      <c r="G3085" s="340" t="str">
        <f>IF(ISNUMBER(E3085),E3085/'Bulk DivVar Analysis'!$I$7,"")</f>
        <v/>
      </c>
      <c r="H3085" s="338" t="str">
        <f>IF(ISNUMBER(E3085), IF(G3085&gt;'Bulk DivVar Analysis'!$J$9,"Pass","Fail"),"")</f>
        <v/>
      </c>
      <c r="I3085" s="338" t="str">
        <f t="shared" si="50"/>
        <v/>
      </c>
      <c r="J3085" s="339"/>
      <c r="K3085" s="339"/>
      <c r="L3085" s="339"/>
      <c r="M3085" s="339"/>
      <c r="N3085" s="339"/>
      <c r="O3085" s="339"/>
      <c r="P3085" s="339"/>
      <c r="Q3085" s="339"/>
    </row>
    <row r="3086" spans="1:17" ht="13.5" customHeight="1">
      <c r="A3086" s="481"/>
      <c r="B3086" s="481"/>
      <c r="C3086" s="481"/>
      <c r="D3086" s="481"/>
      <c r="E3086" s="481"/>
      <c r="F3086" s="339"/>
      <c r="G3086" s="340" t="str">
        <f>IF(ISNUMBER(E3086),E3086/'Bulk DivVar Analysis'!$I$7,"")</f>
        <v/>
      </c>
      <c r="H3086" s="338" t="str">
        <f>IF(ISNUMBER(E3086), IF(G3086&gt;'Bulk DivVar Analysis'!$J$9,"Pass","Fail"),"")</f>
        <v/>
      </c>
      <c r="I3086" s="338" t="str">
        <f t="shared" si="50"/>
        <v/>
      </c>
      <c r="J3086" s="339"/>
      <c r="K3086" s="339"/>
      <c r="L3086" s="339"/>
      <c r="M3086" s="339"/>
      <c r="N3086" s="339"/>
      <c r="O3086" s="339"/>
      <c r="P3086" s="339"/>
      <c r="Q3086" s="339"/>
    </row>
    <row r="3087" spans="1:17" ht="13.5" customHeight="1">
      <c r="A3087" s="481"/>
      <c r="B3087" s="481"/>
      <c r="C3087" s="481"/>
      <c r="D3087" s="481"/>
      <c r="E3087" s="481"/>
      <c r="F3087" s="339"/>
      <c r="G3087" s="340" t="str">
        <f>IF(ISNUMBER(E3087),E3087/'Bulk DivVar Analysis'!$I$7,"")</f>
        <v/>
      </c>
      <c r="H3087" s="338" t="str">
        <f>IF(ISNUMBER(E3087), IF(G3087&gt;'Bulk DivVar Analysis'!$J$9,"Pass","Fail"),"")</f>
        <v/>
      </c>
      <c r="I3087" s="338" t="str">
        <f t="shared" si="50"/>
        <v/>
      </c>
      <c r="J3087" s="339"/>
      <c r="K3087" s="339"/>
      <c r="L3087" s="339"/>
      <c r="M3087" s="339"/>
      <c r="N3087" s="339"/>
      <c r="O3087" s="339"/>
      <c r="P3087" s="339"/>
      <c r="Q3087" s="339"/>
    </row>
    <row r="3088" spans="1:17" ht="13.5" customHeight="1">
      <c r="A3088" s="481"/>
      <c r="B3088" s="481"/>
      <c r="C3088" s="481"/>
      <c r="D3088" s="481"/>
      <c r="E3088" s="481"/>
      <c r="F3088" s="339"/>
      <c r="G3088" s="340" t="str">
        <f>IF(ISNUMBER(E3088),E3088/'Bulk DivVar Analysis'!$I$7,"")</f>
        <v/>
      </c>
      <c r="H3088" s="338" t="str">
        <f>IF(ISNUMBER(E3088), IF(G3088&gt;'Bulk DivVar Analysis'!$J$9,"Pass","Fail"),"")</f>
        <v/>
      </c>
      <c r="I3088" s="338" t="str">
        <f t="shared" si="50"/>
        <v/>
      </c>
      <c r="J3088" s="339"/>
      <c r="K3088" s="339"/>
      <c r="L3088" s="339"/>
      <c r="M3088" s="339"/>
      <c r="N3088" s="339"/>
      <c r="O3088" s="339"/>
      <c r="P3088" s="339"/>
      <c r="Q3088" s="339"/>
    </row>
    <row r="3089" spans="1:17" ht="13.5" customHeight="1">
      <c r="A3089" s="481"/>
      <c r="B3089" s="481"/>
      <c r="C3089" s="481"/>
      <c r="D3089" s="481"/>
      <c r="E3089" s="481"/>
      <c r="F3089" s="339"/>
      <c r="G3089" s="340" t="str">
        <f>IF(ISNUMBER(E3089),E3089/'Bulk DivVar Analysis'!$I$7,"")</f>
        <v/>
      </c>
      <c r="H3089" s="338" t="str">
        <f>IF(ISNUMBER(E3089), IF(G3089&gt;'Bulk DivVar Analysis'!$J$9,"Pass","Fail"),"")</f>
        <v/>
      </c>
      <c r="I3089" s="338" t="str">
        <f t="shared" si="50"/>
        <v/>
      </c>
      <c r="J3089" s="339"/>
      <c r="K3089" s="339"/>
      <c r="L3089" s="339"/>
      <c r="M3089" s="339"/>
      <c r="N3089" s="339"/>
      <c r="O3089" s="339"/>
      <c r="P3089" s="339"/>
      <c r="Q3089" s="339"/>
    </row>
    <row r="3090" spans="1:17" ht="13.5" customHeight="1">
      <c r="A3090" s="481"/>
      <c r="B3090" s="481"/>
      <c r="C3090" s="481"/>
      <c r="D3090" s="481"/>
      <c r="E3090" s="481"/>
      <c r="F3090" s="339"/>
      <c r="G3090" s="340" t="str">
        <f>IF(ISNUMBER(E3090),E3090/'Bulk DivVar Analysis'!$I$7,"")</f>
        <v/>
      </c>
      <c r="H3090" s="338" t="str">
        <f>IF(ISNUMBER(E3090), IF(G3090&gt;'Bulk DivVar Analysis'!$J$9,"Pass","Fail"),"")</f>
        <v/>
      </c>
      <c r="I3090" s="338" t="str">
        <f t="shared" si="50"/>
        <v/>
      </c>
      <c r="J3090" s="339"/>
      <c r="K3090" s="339"/>
      <c r="L3090" s="339"/>
      <c r="M3090" s="339"/>
      <c r="N3090" s="339"/>
      <c r="O3090" s="339"/>
      <c r="P3090" s="339"/>
      <c r="Q3090" s="339"/>
    </row>
    <row r="3091" spans="1:17" ht="13.5" customHeight="1">
      <c r="A3091" s="481"/>
      <c r="B3091" s="481"/>
      <c r="C3091" s="481"/>
      <c r="D3091" s="481"/>
      <c r="E3091" s="481"/>
      <c r="F3091" s="339"/>
      <c r="G3091" s="340" t="str">
        <f>IF(ISNUMBER(E3091),E3091/'Bulk DivVar Analysis'!$I$7,"")</f>
        <v/>
      </c>
      <c r="H3091" s="338" t="str">
        <f>IF(ISNUMBER(E3091), IF(G3091&gt;'Bulk DivVar Analysis'!$J$9,"Pass","Fail"),"")</f>
        <v/>
      </c>
      <c r="I3091" s="338" t="str">
        <f t="shared" si="50"/>
        <v/>
      </c>
      <c r="J3091" s="339"/>
      <c r="K3091" s="339"/>
      <c r="L3091" s="339"/>
      <c r="M3091" s="339"/>
      <c r="N3091" s="339"/>
      <c r="O3091" s="339"/>
      <c r="P3091" s="339"/>
      <c r="Q3091" s="339"/>
    </row>
    <row r="3092" spans="1:17" ht="13.5" customHeight="1">
      <c r="A3092" s="481"/>
      <c r="B3092" s="481"/>
      <c r="C3092" s="481"/>
      <c r="D3092" s="481"/>
      <c r="E3092" s="481"/>
      <c r="F3092" s="339"/>
      <c r="G3092" s="340" t="str">
        <f>IF(ISNUMBER(E3092),E3092/'Bulk DivVar Analysis'!$I$7,"")</f>
        <v/>
      </c>
      <c r="H3092" s="338" t="str">
        <f>IF(ISNUMBER(E3092), IF(G3092&gt;'Bulk DivVar Analysis'!$J$9,"Pass","Fail"),"")</f>
        <v/>
      </c>
      <c r="I3092" s="338" t="str">
        <f t="shared" si="50"/>
        <v/>
      </c>
      <c r="J3092" s="339"/>
      <c r="K3092" s="339"/>
      <c r="L3092" s="339"/>
      <c r="M3092" s="339"/>
      <c r="N3092" s="339"/>
      <c r="O3092" s="339"/>
      <c r="P3092" s="339"/>
      <c r="Q3092" s="339"/>
    </row>
    <row r="3093" spans="1:17" ht="13.5" customHeight="1">
      <c r="A3093" s="481"/>
      <c r="B3093" s="481"/>
      <c r="C3093" s="481"/>
      <c r="D3093" s="481"/>
      <c r="E3093" s="481"/>
      <c r="F3093" s="339"/>
      <c r="G3093" s="340" t="str">
        <f>IF(ISNUMBER(E3093),E3093/'Bulk DivVar Analysis'!$I$7,"")</f>
        <v/>
      </c>
      <c r="H3093" s="338" t="str">
        <f>IF(ISNUMBER(E3093), IF(G3093&gt;'Bulk DivVar Analysis'!$J$9,"Pass","Fail"),"")</f>
        <v/>
      </c>
      <c r="I3093" s="338" t="str">
        <f t="shared" si="50"/>
        <v/>
      </c>
      <c r="J3093" s="339"/>
      <c r="K3093" s="339"/>
      <c r="L3093" s="339"/>
      <c r="M3093" s="339"/>
      <c r="N3093" s="339"/>
      <c r="O3093" s="339"/>
      <c r="P3093" s="339"/>
      <c r="Q3093" s="339"/>
    </row>
    <row r="3094" spans="1:17" ht="13.5" customHeight="1">
      <c r="A3094" s="481"/>
      <c r="B3094" s="481"/>
      <c r="C3094" s="481"/>
      <c r="D3094" s="481"/>
      <c r="E3094" s="481"/>
      <c r="F3094" s="339"/>
      <c r="G3094" s="340" t="str">
        <f>IF(ISNUMBER(E3094),E3094/'Bulk DivVar Analysis'!$I$7,"")</f>
        <v/>
      </c>
      <c r="H3094" s="338" t="str">
        <f>IF(ISNUMBER(E3094), IF(G3094&gt;'Bulk DivVar Analysis'!$J$9,"Pass","Fail"),"")</f>
        <v/>
      </c>
      <c r="I3094" s="338" t="str">
        <f t="shared" si="50"/>
        <v/>
      </c>
      <c r="J3094" s="339"/>
      <c r="K3094" s="339"/>
      <c r="L3094" s="339"/>
      <c r="M3094" s="339"/>
      <c r="N3094" s="339"/>
      <c r="O3094" s="339"/>
      <c r="P3094" s="339"/>
      <c r="Q3094" s="339"/>
    </row>
    <row r="3095" spans="1:17" ht="13.5" customHeight="1">
      <c r="A3095" s="481"/>
      <c r="B3095" s="481"/>
      <c r="C3095" s="481"/>
      <c r="D3095" s="481"/>
      <c r="E3095" s="481"/>
      <c r="F3095" s="339"/>
      <c r="G3095" s="340" t="str">
        <f>IF(ISNUMBER(E3095),E3095/'Bulk DivVar Analysis'!$I$7,"")</f>
        <v/>
      </c>
      <c r="H3095" s="338" t="str">
        <f>IF(ISNUMBER(E3095), IF(G3095&gt;'Bulk DivVar Analysis'!$J$9,"Pass","Fail"),"")</f>
        <v/>
      </c>
      <c r="I3095" s="338" t="str">
        <f t="shared" si="50"/>
        <v/>
      </c>
      <c r="J3095" s="339"/>
      <c r="K3095" s="339"/>
      <c r="L3095" s="339"/>
      <c r="M3095" s="339"/>
      <c r="N3095" s="339"/>
      <c r="O3095" s="339"/>
      <c r="P3095" s="339"/>
      <c r="Q3095" s="339"/>
    </row>
    <row r="3096" spans="1:17" ht="13.5" customHeight="1">
      <c r="A3096" s="481"/>
      <c r="B3096" s="481"/>
      <c r="C3096" s="481"/>
      <c r="D3096" s="481"/>
      <c r="E3096" s="481"/>
      <c r="F3096" s="339"/>
      <c r="G3096" s="340" t="str">
        <f>IF(ISNUMBER(E3096),E3096/'Bulk DivVar Analysis'!$I$7,"")</f>
        <v/>
      </c>
      <c r="H3096" s="338" t="str">
        <f>IF(ISNUMBER(E3096), IF(G3096&gt;'Bulk DivVar Analysis'!$J$9,"Pass","Fail"),"")</f>
        <v/>
      </c>
      <c r="I3096" s="338" t="str">
        <f t="shared" si="50"/>
        <v/>
      </c>
      <c r="J3096" s="339"/>
      <c r="K3096" s="339"/>
      <c r="L3096" s="339"/>
      <c r="M3096" s="339"/>
      <c r="N3096" s="339"/>
      <c r="O3096" s="339"/>
      <c r="P3096" s="339"/>
      <c r="Q3096" s="339"/>
    </row>
    <row r="3097" spans="1:17" ht="13.5" customHeight="1">
      <c r="A3097" s="481"/>
      <c r="B3097" s="481"/>
      <c r="C3097" s="481"/>
      <c r="D3097" s="481"/>
      <c r="E3097" s="481"/>
      <c r="F3097" s="339"/>
      <c r="G3097" s="340" t="str">
        <f>IF(ISNUMBER(E3097),E3097/'Bulk DivVar Analysis'!$I$7,"")</f>
        <v/>
      </c>
      <c r="H3097" s="338" t="str">
        <f>IF(ISNUMBER(E3097), IF(G3097&gt;'Bulk DivVar Analysis'!$J$9,"Pass","Fail"),"")</f>
        <v/>
      </c>
      <c r="I3097" s="338" t="str">
        <f t="shared" si="50"/>
        <v/>
      </c>
      <c r="J3097" s="339"/>
      <c r="K3097" s="339"/>
      <c r="L3097" s="339"/>
      <c r="M3097" s="339"/>
      <c r="N3097" s="339"/>
      <c r="O3097" s="339"/>
      <c r="P3097" s="339"/>
      <c r="Q3097" s="339"/>
    </row>
    <row r="3098" spans="1:17" ht="13.5" customHeight="1">
      <c r="A3098" s="481"/>
      <c r="B3098" s="481"/>
      <c r="C3098" s="481"/>
      <c r="D3098" s="481"/>
      <c r="E3098" s="481"/>
      <c r="F3098" s="339"/>
      <c r="G3098" s="340" t="str">
        <f>IF(ISNUMBER(E3098),E3098/'Bulk DivVar Analysis'!$I$7,"")</f>
        <v/>
      </c>
      <c r="H3098" s="338" t="str">
        <f>IF(ISNUMBER(E3098), IF(G3098&gt;'Bulk DivVar Analysis'!$J$9,"Pass","Fail"),"")</f>
        <v/>
      </c>
      <c r="I3098" s="338" t="str">
        <f t="shared" si="50"/>
        <v/>
      </c>
      <c r="J3098" s="339"/>
      <c r="K3098" s="339"/>
      <c r="L3098" s="339"/>
      <c r="M3098" s="339"/>
      <c r="N3098" s="339"/>
      <c r="O3098" s="339"/>
      <c r="P3098" s="339"/>
      <c r="Q3098" s="339"/>
    </row>
    <row r="3099" spans="1:17" ht="13.5" customHeight="1">
      <c r="A3099" s="481"/>
      <c r="B3099" s="481"/>
      <c r="C3099" s="481"/>
      <c r="D3099" s="481"/>
      <c r="E3099" s="481"/>
      <c r="F3099" s="339"/>
      <c r="G3099" s="340" t="str">
        <f>IF(ISNUMBER(E3099),E3099/'Bulk DivVar Analysis'!$I$7,"")</f>
        <v/>
      </c>
      <c r="H3099" s="338" t="str">
        <f>IF(ISNUMBER(E3099), IF(G3099&gt;'Bulk DivVar Analysis'!$J$9,"Pass","Fail"),"")</f>
        <v/>
      </c>
      <c r="I3099" s="338" t="str">
        <f t="shared" si="50"/>
        <v/>
      </c>
      <c r="J3099" s="339"/>
      <c r="K3099" s="339"/>
      <c r="L3099" s="339"/>
      <c r="M3099" s="339"/>
      <c r="N3099" s="339"/>
      <c r="O3099" s="339"/>
      <c r="P3099" s="339"/>
      <c r="Q3099" s="339"/>
    </row>
    <row r="3100" spans="1:17" ht="13.5" customHeight="1">
      <c r="A3100" s="481"/>
      <c r="B3100" s="481"/>
      <c r="C3100" s="481"/>
      <c r="D3100" s="481"/>
      <c r="E3100" s="481"/>
      <c r="F3100" s="339"/>
      <c r="G3100" s="340" t="str">
        <f>IF(ISNUMBER(E3100),E3100/'Bulk DivVar Analysis'!$I$7,"")</f>
        <v/>
      </c>
      <c r="H3100" s="338" t="str">
        <f>IF(ISNUMBER(E3100), IF(G3100&gt;'Bulk DivVar Analysis'!$J$9,"Pass","Fail"),"")</f>
        <v/>
      </c>
      <c r="I3100" s="338" t="str">
        <f t="shared" si="50"/>
        <v/>
      </c>
      <c r="J3100" s="339"/>
      <c r="K3100" s="339"/>
      <c r="L3100" s="339"/>
      <c r="M3100" s="339"/>
      <c r="N3100" s="339"/>
      <c r="O3100" s="339"/>
      <c r="P3100" s="339"/>
      <c r="Q3100" s="339"/>
    </row>
    <row r="3101" spans="1:17" ht="13.5" customHeight="1">
      <c r="A3101" s="481"/>
      <c r="B3101" s="481"/>
      <c r="C3101" s="481"/>
      <c r="D3101" s="481"/>
      <c r="E3101" s="481"/>
      <c r="F3101" s="339"/>
      <c r="G3101" s="340" t="str">
        <f>IF(ISNUMBER(E3101),E3101/'Bulk DivVar Analysis'!$I$7,"")</f>
        <v/>
      </c>
      <c r="H3101" s="338" t="str">
        <f>IF(ISNUMBER(E3101), IF(G3101&gt;'Bulk DivVar Analysis'!$J$9,"Pass","Fail"),"")</f>
        <v/>
      </c>
      <c r="I3101" s="338" t="str">
        <f t="shared" si="50"/>
        <v/>
      </c>
      <c r="J3101" s="339"/>
      <c r="K3101" s="339"/>
      <c r="L3101" s="339"/>
      <c r="M3101" s="339"/>
      <c r="N3101" s="339"/>
      <c r="O3101" s="339"/>
      <c r="P3101" s="339"/>
      <c r="Q3101" s="339"/>
    </row>
    <row r="3102" spans="1:17" ht="13.5" customHeight="1">
      <c r="A3102" s="481"/>
      <c r="B3102" s="481"/>
      <c r="C3102" s="481"/>
      <c r="D3102" s="481"/>
      <c r="E3102" s="481"/>
      <c r="F3102" s="339"/>
      <c r="G3102" s="340" t="str">
        <f>IF(ISNUMBER(E3102),E3102/'Bulk DivVar Analysis'!$I$7,"")</f>
        <v/>
      </c>
      <c r="H3102" s="338" t="str">
        <f>IF(ISNUMBER(E3102), IF(G3102&gt;'Bulk DivVar Analysis'!$J$9,"Pass","Fail"),"")</f>
        <v/>
      </c>
      <c r="I3102" s="338" t="str">
        <f t="shared" si="50"/>
        <v/>
      </c>
      <c r="J3102" s="339"/>
      <c r="K3102" s="339"/>
      <c r="L3102" s="339"/>
      <c r="M3102" s="339"/>
      <c r="N3102" s="339"/>
      <c r="O3102" s="339"/>
      <c r="P3102" s="339"/>
      <c r="Q3102" s="339"/>
    </row>
    <row r="3103" spans="1:17" ht="13.5" customHeight="1">
      <c r="A3103" s="481"/>
      <c r="B3103" s="481"/>
      <c r="C3103" s="481"/>
      <c r="D3103" s="481"/>
      <c r="E3103" s="481"/>
      <c r="F3103" s="339"/>
      <c r="G3103" s="340" t="str">
        <f>IF(ISNUMBER(E3103),E3103/'Bulk DivVar Analysis'!$I$7,"")</f>
        <v/>
      </c>
      <c r="H3103" s="338" t="str">
        <f>IF(ISNUMBER(E3103), IF(G3103&gt;'Bulk DivVar Analysis'!$J$9,"Pass","Fail"),"")</f>
        <v/>
      </c>
      <c r="I3103" s="338" t="str">
        <f t="shared" si="50"/>
        <v/>
      </c>
      <c r="J3103" s="339"/>
      <c r="K3103" s="339"/>
      <c r="L3103" s="339"/>
      <c r="M3103" s="339"/>
      <c r="N3103" s="339"/>
      <c r="O3103" s="339"/>
      <c r="P3103" s="339"/>
      <c r="Q3103" s="339"/>
    </row>
    <row r="3104" spans="1:17" ht="13.5" customHeight="1">
      <c r="A3104" s="481"/>
      <c r="B3104" s="481"/>
      <c r="C3104" s="481"/>
      <c r="D3104" s="481"/>
      <c r="E3104" s="481"/>
      <c r="F3104" s="339"/>
      <c r="G3104" s="340" t="str">
        <f>IF(ISNUMBER(E3104),E3104/'Bulk DivVar Analysis'!$I$7,"")</f>
        <v/>
      </c>
      <c r="H3104" s="338" t="str">
        <f>IF(ISNUMBER(E3104), IF(G3104&gt;'Bulk DivVar Analysis'!$J$9,"Pass","Fail"),"")</f>
        <v/>
      </c>
      <c r="I3104" s="338" t="str">
        <f t="shared" si="50"/>
        <v/>
      </c>
      <c r="J3104" s="339"/>
      <c r="K3104" s="339"/>
      <c r="L3104" s="339"/>
      <c r="M3104" s="339"/>
      <c r="N3104" s="339"/>
      <c r="O3104" s="339"/>
      <c r="P3104" s="339"/>
      <c r="Q3104" s="339"/>
    </row>
    <row r="3105" spans="1:17" ht="13.5" customHeight="1">
      <c r="A3105" s="481"/>
      <c r="B3105" s="481"/>
      <c r="C3105" s="481"/>
      <c r="D3105" s="481"/>
      <c r="E3105" s="481"/>
      <c r="F3105" s="339"/>
      <c r="G3105" s="340" t="str">
        <f>IF(ISNUMBER(E3105),E3105/'Bulk DivVar Analysis'!$I$7,"")</f>
        <v/>
      </c>
      <c r="H3105" s="338" t="str">
        <f>IF(ISNUMBER(E3105), IF(G3105&gt;'Bulk DivVar Analysis'!$J$9,"Pass","Fail"),"")</f>
        <v/>
      </c>
      <c r="I3105" s="338" t="str">
        <f t="shared" si="50"/>
        <v/>
      </c>
      <c r="J3105" s="339"/>
      <c r="K3105" s="339"/>
      <c r="L3105" s="339"/>
      <c r="M3105" s="339"/>
      <c r="N3105" s="339"/>
      <c r="O3105" s="339"/>
      <c r="P3105" s="339"/>
      <c r="Q3105" s="339"/>
    </row>
    <row r="3106" spans="1:17" ht="13.5" customHeight="1">
      <c r="A3106" s="481"/>
      <c r="B3106" s="481"/>
      <c r="C3106" s="481"/>
      <c r="D3106" s="481"/>
      <c r="E3106" s="481"/>
      <c r="F3106" s="339"/>
      <c r="G3106" s="340" t="str">
        <f>IF(ISNUMBER(E3106),E3106/'Bulk DivVar Analysis'!$I$7,"")</f>
        <v/>
      </c>
      <c r="H3106" s="338" t="str">
        <f>IF(ISNUMBER(E3106), IF(G3106&gt;'Bulk DivVar Analysis'!$J$9,"Pass","Fail"),"")</f>
        <v/>
      </c>
      <c r="I3106" s="338" t="str">
        <f t="shared" si="50"/>
        <v/>
      </c>
      <c r="J3106" s="339"/>
      <c r="K3106" s="339"/>
      <c r="L3106" s="339"/>
      <c r="M3106" s="339"/>
      <c r="N3106" s="339"/>
      <c r="O3106" s="339"/>
      <c r="P3106" s="339"/>
      <c r="Q3106" s="339"/>
    </row>
    <row r="3107" spans="1:17" ht="13.5" customHeight="1">
      <c r="A3107" s="481"/>
      <c r="B3107" s="481"/>
      <c r="C3107" s="481"/>
      <c r="D3107" s="481"/>
      <c r="E3107" s="481"/>
      <c r="F3107" s="339"/>
      <c r="G3107" s="340" t="str">
        <f>IF(ISNUMBER(E3107),E3107/'Bulk DivVar Analysis'!$I$7,"")</f>
        <v/>
      </c>
      <c r="H3107" s="338" t="str">
        <f>IF(ISNUMBER(E3107), IF(G3107&gt;'Bulk DivVar Analysis'!$J$9,"Pass","Fail"),"")</f>
        <v/>
      </c>
      <c r="I3107" s="338" t="str">
        <f t="shared" si="50"/>
        <v/>
      </c>
      <c r="J3107" s="339"/>
      <c r="K3107" s="339"/>
      <c r="L3107" s="339"/>
      <c r="M3107" s="339"/>
      <c r="N3107" s="339"/>
      <c r="O3107" s="339"/>
      <c r="P3107" s="339"/>
      <c r="Q3107" s="339"/>
    </row>
    <row r="3108" spans="1:17" ht="13.5" customHeight="1">
      <c r="A3108" s="481"/>
      <c r="B3108" s="481"/>
      <c r="C3108" s="481"/>
      <c r="D3108" s="481"/>
      <c r="E3108" s="481"/>
      <c r="F3108" s="339"/>
      <c r="G3108" s="340" t="str">
        <f>IF(ISNUMBER(E3108),E3108/'Bulk DivVar Analysis'!$I$7,"")</f>
        <v/>
      </c>
      <c r="H3108" s="338" t="str">
        <f>IF(ISNUMBER(E3108), IF(G3108&gt;'Bulk DivVar Analysis'!$J$9,"Pass","Fail"),"")</f>
        <v/>
      </c>
      <c r="I3108" s="338" t="str">
        <f t="shared" si="50"/>
        <v/>
      </c>
      <c r="J3108" s="339"/>
      <c r="K3108" s="339"/>
      <c r="L3108" s="339"/>
      <c r="M3108" s="339"/>
      <c r="N3108" s="339"/>
      <c r="O3108" s="339"/>
      <c r="P3108" s="339"/>
      <c r="Q3108" s="339"/>
    </row>
    <row r="3109" spans="1:17" ht="13.5" customHeight="1">
      <c r="A3109" s="481"/>
      <c r="B3109" s="481"/>
      <c r="C3109" s="481"/>
      <c r="D3109" s="481"/>
      <c r="E3109" s="481"/>
      <c r="F3109" s="339"/>
      <c r="G3109" s="340" t="str">
        <f>IF(ISNUMBER(E3109),E3109/'Bulk DivVar Analysis'!$I$7,"")</f>
        <v/>
      </c>
      <c r="H3109" s="338" t="str">
        <f>IF(ISNUMBER(E3109), IF(G3109&gt;'Bulk DivVar Analysis'!$J$9,"Pass","Fail"),"")</f>
        <v/>
      </c>
      <c r="I3109" s="338" t="str">
        <f t="shared" si="50"/>
        <v/>
      </c>
      <c r="J3109" s="339"/>
      <c r="K3109" s="339"/>
      <c r="L3109" s="339"/>
      <c r="M3109" s="339"/>
      <c r="N3109" s="339"/>
      <c r="O3109" s="339"/>
      <c r="P3109" s="339"/>
      <c r="Q3109" s="339"/>
    </row>
    <row r="3110" spans="1:17" ht="13.5" customHeight="1">
      <c r="A3110" s="481"/>
      <c r="B3110" s="481"/>
      <c r="C3110" s="481"/>
      <c r="D3110" s="481"/>
      <c r="E3110" s="481"/>
      <c r="F3110" s="339"/>
      <c r="G3110" s="340" t="str">
        <f>IF(ISNUMBER(E3110),E3110/'Bulk DivVar Analysis'!$I$7,"")</f>
        <v/>
      </c>
      <c r="H3110" s="338" t="str">
        <f>IF(ISNUMBER(E3110), IF(G3110&gt;'Bulk DivVar Analysis'!$J$9,"Pass","Fail"),"")</f>
        <v/>
      </c>
      <c r="I3110" s="338" t="str">
        <f t="shared" si="50"/>
        <v/>
      </c>
      <c r="J3110" s="339"/>
      <c r="K3110" s="339"/>
      <c r="L3110" s="339"/>
      <c r="M3110" s="339"/>
      <c r="N3110" s="339"/>
      <c r="O3110" s="339"/>
      <c r="P3110" s="339"/>
      <c r="Q3110" s="339"/>
    </row>
    <row r="3111" spans="1:17" ht="13.5" customHeight="1">
      <c r="A3111" s="481"/>
      <c r="B3111" s="481"/>
      <c r="C3111" s="481"/>
      <c r="D3111" s="481"/>
      <c r="E3111" s="481"/>
      <c r="F3111" s="339"/>
      <c r="G3111" s="340" t="str">
        <f>IF(ISNUMBER(E3111),E3111/'Bulk DivVar Analysis'!$I$7,"")</f>
        <v/>
      </c>
      <c r="H3111" s="338" t="str">
        <f>IF(ISNUMBER(E3111), IF(G3111&gt;'Bulk DivVar Analysis'!$J$9,"Pass","Fail"),"")</f>
        <v/>
      </c>
      <c r="I3111" s="338" t="str">
        <f t="shared" si="50"/>
        <v/>
      </c>
      <c r="J3111" s="339"/>
      <c r="K3111" s="339"/>
      <c r="L3111" s="339"/>
      <c r="M3111" s="339"/>
      <c r="N3111" s="339"/>
      <c r="O3111" s="339"/>
      <c r="P3111" s="339"/>
      <c r="Q3111" s="339"/>
    </row>
    <row r="3112" spans="1:17" ht="13.5" customHeight="1">
      <c r="A3112" s="481"/>
      <c r="B3112" s="481"/>
      <c r="C3112" s="481"/>
      <c r="D3112" s="481"/>
      <c r="E3112" s="481"/>
      <c r="F3112" s="339"/>
      <c r="G3112" s="340" t="str">
        <f>IF(ISNUMBER(E3112),E3112/'Bulk DivVar Analysis'!$I$7,"")</f>
        <v/>
      </c>
      <c r="H3112" s="338" t="str">
        <f>IF(ISNUMBER(E3112), IF(G3112&gt;'Bulk DivVar Analysis'!$J$9,"Pass","Fail"),"")</f>
        <v/>
      </c>
      <c r="I3112" s="338" t="str">
        <f t="shared" si="50"/>
        <v/>
      </c>
      <c r="J3112" s="339"/>
      <c r="K3112" s="339"/>
      <c r="L3112" s="339"/>
      <c r="M3112" s="339"/>
      <c r="N3112" s="339"/>
      <c r="O3112" s="339"/>
      <c r="P3112" s="339"/>
      <c r="Q3112" s="339"/>
    </row>
    <row r="3113" spans="1:17" ht="13.5" customHeight="1">
      <c r="A3113" s="481"/>
      <c r="B3113" s="481"/>
      <c r="C3113" s="481"/>
      <c r="D3113" s="481"/>
      <c r="E3113" s="481"/>
      <c r="F3113" s="339"/>
      <c r="G3113" s="340" t="str">
        <f>IF(ISNUMBER(E3113),E3113/'Bulk DivVar Analysis'!$I$7,"")</f>
        <v/>
      </c>
      <c r="H3113" s="338" t="str">
        <f>IF(ISNUMBER(E3113), IF(G3113&gt;'Bulk DivVar Analysis'!$J$9,"Pass","Fail"),"")</f>
        <v/>
      </c>
      <c r="I3113" s="338" t="str">
        <f t="shared" si="50"/>
        <v/>
      </c>
      <c r="J3113" s="339"/>
      <c r="K3113" s="339"/>
      <c r="L3113" s="339"/>
      <c r="M3113" s="339"/>
      <c r="N3113" s="339"/>
      <c r="O3113" s="339"/>
      <c r="P3113" s="339"/>
      <c r="Q3113" s="339"/>
    </row>
    <row r="3114" spans="1:17" ht="13.5" customHeight="1">
      <c r="A3114" s="481"/>
      <c r="B3114" s="481"/>
      <c r="C3114" s="481"/>
      <c r="D3114" s="481"/>
      <c r="E3114" s="481"/>
      <c r="F3114" s="339"/>
      <c r="G3114" s="340" t="str">
        <f>IF(ISNUMBER(E3114),E3114/'Bulk DivVar Analysis'!$I$7,"")</f>
        <v/>
      </c>
      <c r="H3114" s="338" t="str">
        <f>IF(ISNUMBER(E3114), IF(G3114&gt;'Bulk DivVar Analysis'!$J$9,"Pass","Fail"),"")</f>
        <v/>
      </c>
      <c r="I3114" s="338" t="str">
        <f t="shared" si="50"/>
        <v/>
      </c>
      <c r="J3114" s="339"/>
      <c r="K3114" s="339"/>
      <c r="L3114" s="339"/>
      <c r="M3114" s="339"/>
      <c r="N3114" s="339"/>
      <c r="O3114" s="339"/>
      <c r="P3114" s="339"/>
      <c r="Q3114" s="339"/>
    </row>
    <row r="3115" spans="1:17" ht="13.5" customHeight="1">
      <c r="A3115" s="481"/>
      <c r="B3115" s="481"/>
      <c r="C3115" s="481"/>
      <c r="D3115" s="481"/>
      <c r="E3115" s="481"/>
      <c r="F3115" s="339"/>
      <c r="G3115" s="340" t="str">
        <f>IF(ISNUMBER(E3115),E3115/'Bulk DivVar Analysis'!$I$7,"")</f>
        <v/>
      </c>
      <c r="H3115" s="338" t="str">
        <f>IF(ISNUMBER(E3115), IF(G3115&gt;'Bulk DivVar Analysis'!$J$9,"Pass","Fail"),"")</f>
        <v/>
      </c>
      <c r="I3115" s="338" t="str">
        <f t="shared" si="50"/>
        <v/>
      </c>
      <c r="J3115" s="339"/>
      <c r="K3115" s="339"/>
      <c r="L3115" s="339"/>
      <c r="M3115" s="339"/>
      <c r="N3115" s="339"/>
      <c r="O3115" s="339"/>
      <c r="P3115" s="339"/>
      <c r="Q3115" s="339"/>
    </row>
    <row r="3116" spans="1:17" ht="13.5" customHeight="1">
      <c r="A3116" s="481"/>
      <c r="B3116" s="481"/>
      <c r="C3116" s="481"/>
      <c r="D3116" s="481"/>
      <c r="E3116" s="481"/>
      <c r="F3116" s="339"/>
      <c r="G3116" s="340" t="str">
        <f>IF(ISNUMBER(E3116),E3116/'Bulk DivVar Analysis'!$I$7,"")</f>
        <v/>
      </c>
      <c r="H3116" s="338" t="str">
        <f>IF(ISNUMBER(E3116), IF(G3116&gt;'Bulk DivVar Analysis'!$J$9,"Pass","Fail"),"")</f>
        <v/>
      </c>
      <c r="I3116" s="338" t="str">
        <f t="shared" si="50"/>
        <v/>
      </c>
      <c r="J3116" s="339"/>
      <c r="K3116" s="339"/>
      <c r="L3116" s="339"/>
      <c r="M3116" s="339"/>
      <c r="N3116" s="339"/>
      <c r="O3116" s="339"/>
      <c r="P3116" s="339"/>
      <c r="Q3116" s="339"/>
    </row>
    <row r="3117" spans="1:17" ht="13.5" customHeight="1">
      <c r="A3117" s="481"/>
      <c r="B3117" s="481"/>
      <c r="C3117" s="481"/>
      <c r="D3117" s="481"/>
      <c r="E3117" s="481"/>
      <c r="F3117" s="339"/>
      <c r="G3117" s="340" t="str">
        <f>IF(ISNUMBER(E3117),E3117/'Bulk DivVar Analysis'!$I$7,"")</f>
        <v/>
      </c>
      <c r="H3117" s="338" t="str">
        <f>IF(ISNUMBER(E3117), IF(G3117&gt;'Bulk DivVar Analysis'!$J$9,"Pass","Fail"),"")</f>
        <v/>
      </c>
      <c r="I3117" s="338" t="str">
        <f t="shared" si="50"/>
        <v/>
      </c>
      <c r="J3117" s="339"/>
      <c r="K3117" s="339"/>
      <c r="L3117" s="339"/>
      <c r="M3117" s="339"/>
      <c r="N3117" s="339"/>
      <c r="O3117" s="339"/>
      <c r="P3117" s="339"/>
      <c r="Q3117" s="339"/>
    </row>
    <row r="3118" spans="1:17" ht="13.5" customHeight="1">
      <c r="A3118" s="481"/>
      <c r="B3118" s="481"/>
      <c r="C3118" s="481"/>
      <c r="D3118" s="481"/>
      <c r="E3118" s="481"/>
      <c r="F3118" s="339"/>
      <c r="G3118" s="340" t="str">
        <f>IF(ISNUMBER(E3118),E3118/'Bulk DivVar Analysis'!$I$7,"")</f>
        <v/>
      </c>
      <c r="H3118" s="338" t="str">
        <f>IF(ISNUMBER(E3118), IF(G3118&gt;'Bulk DivVar Analysis'!$J$9,"Pass","Fail"),"")</f>
        <v/>
      </c>
      <c r="I3118" s="338" t="str">
        <f t="shared" si="50"/>
        <v/>
      </c>
      <c r="J3118" s="339"/>
      <c r="K3118" s="339"/>
      <c r="L3118" s="339"/>
      <c r="M3118" s="339"/>
      <c r="N3118" s="339"/>
      <c r="O3118" s="339"/>
      <c r="P3118" s="339"/>
      <c r="Q3118" s="339"/>
    </row>
    <row r="3119" spans="1:17" ht="13.5" customHeight="1">
      <c r="A3119" s="481"/>
      <c r="B3119" s="481"/>
      <c r="C3119" s="481"/>
      <c r="D3119" s="481"/>
      <c r="E3119" s="481"/>
      <c r="F3119" s="339"/>
      <c r="G3119" s="340" t="str">
        <f>IF(ISNUMBER(E3119),E3119/'Bulk DivVar Analysis'!$I$7,"")</f>
        <v/>
      </c>
      <c r="H3119" s="338" t="str">
        <f>IF(ISNUMBER(E3119), IF(G3119&gt;'Bulk DivVar Analysis'!$J$9,"Pass","Fail"),"")</f>
        <v/>
      </c>
      <c r="I3119" s="338" t="str">
        <f t="shared" si="50"/>
        <v/>
      </c>
      <c r="J3119" s="339"/>
      <c r="K3119" s="339"/>
      <c r="L3119" s="339"/>
      <c r="M3119" s="339"/>
      <c r="N3119" s="339"/>
      <c r="O3119" s="339"/>
      <c r="P3119" s="339"/>
      <c r="Q3119" s="339"/>
    </row>
    <row r="3120" spans="1:17" ht="13.5" customHeight="1">
      <c r="A3120" s="481"/>
      <c r="B3120" s="481"/>
      <c r="C3120" s="481"/>
      <c r="D3120" s="481"/>
      <c r="E3120" s="481"/>
      <c r="F3120" s="339"/>
      <c r="G3120" s="340" t="str">
        <f>IF(ISNUMBER(E3120),E3120/'Bulk DivVar Analysis'!$I$7,"")</f>
        <v/>
      </c>
      <c r="H3120" s="338" t="str">
        <f>IF(ISNUMBER(E3120), IF(G3120&gt;'Bulk DivVar Analysis'!$J$9,"Pass","Fail"),"")</f>
        <v/>
      </c>
      <c r="I3120" s="338" t="str">
        <f t="shared" si="50"/>
        <v/>
      </c>
      <c r="J3120" s="339"/>
      <c r="K3120" s="339"/>
      <c r="L3120" s="339"/>
      <c r="M3120" s="339"/>
      <c r="N3120" s="339"/>
      <c r="O3120" s="339"/>
      <c r="P3120" s="339"/>
      <c r="Q3120" s="339"/>
    </row>
    <row r="3121" spans="1:17" ht="13.5" customHeight="1">
      <c r="A3121" s="481"/>
      <c r="B3121" s="481"/>
      <c r="C3121" s="481"/>
      <c r="D3121" s="481"/>
      <c r="E3121" s="481"/>
      <c r="F3121" s="339"/>
      <c r="G3121" s="340" t="str">
        <f>IF(ISNUMBER(E3121),E3121/'Bulk DivVar Analysis'!$I$7,"")</f>
        <v/>
      </c>
      <c r="H3121" s="338" t="str">
        <f>IF(ISNUMBER(E3121), IF(G3121&gt;'Bulk DivVar Analysis'!$J$9,"Pass","Fail"),"")</f>
        <v/>
      </c>
      <c r="I3121" s="338" t="str">
        <f t="shared" si="50"/>
        <v/>
      </c>
      <c r="J3121" s="339"/>
      <c r="K3121" s="339"/>
      <c r="L3121" s="339"/>
      <c r="M3121" s="339"/>
      <c r="N3121" s="339"/>
      <c r="O3121" s="339"/>
      <c r="P3121" s="339"/>
      <c r="Q3121" s="339"/>
    </row>
    <row r="3122" spans="1:17" ht="13.5" customHeight="1">
      <c r="A3122" s="481"/>
      <c r="B3122" s="481"/>
      <c r="C3122" s="481"/>
      <c r="D3122" s="481"/>
      <c r="E3122" s="481"/>
      <c r="F3122" s="339"/>
      <c r="G3122" s="340" t="str">
        <f>IF(ISNUMBER(E3122),E3122/'Bulk DivVar Analysis'!$I$7,"")</f>
        <v/>
      </c>
      <c r="H3122" s="338" t="str">
        <f>IF(ISNUMBER(E3122), IF(G3122&gt;'Bulk DivVar Analysis'!$J$9,"Pass","Fail"),"")</f>
        <v/>
      </c>
      <c r="I3122" s="338" t="str">
        <f t="shared" si="50"/>
        <v/>
      </c>
      <c r="J3122" s="339"/>
      <c r="K3122" s="339"/>
      <c r="L3122" s="339"/>
      <c r="M3122" s="339"/>
      <c r="N3122" s="339"/>
      <c r="O3122" s="339"/>
      <c r="P3122" s="339"/>
      <c r="Q3122" s="339"/>
    </row>
    <row r="3123" spans="1:17" ht="13.5" customHeight="1">
      <c r="A3123" s="481"/>
      <c r="B3123" s="481"/>
      <c r="C3123" s="481"/>
      <c r="D3123" s="481"/>
      <c r="E3123" s="481"/>
      <c r="F3123" s="339"/>
      <c r="G3123" s="340" t="str">
        <f>IF(ISNUMBER(E3123),E3123/'Bulk DivVar Analysis'!$I$7,"")</f>
        <v/>
      </c>
      <c r="H3123" s="338" t="str">
        <f>IF(ISNUMBER(E3123), IF(G3123&gt;'Bulk DivVar Analysis'!$J$9,"Pass","Fail"),"")</f>
        <v/>
      </c>
      <c r="I3123" s="338" t="str">
        <f t="shared" si="50"/>
        <v/>
      </c>
      <c r="J3123" s="339"/>
      <c r="K3123" s="339"/>
      <c r="L3123" s="339"/>
      <c r="M3123" s="339"/>
      <c r="N3123" s="339"/>
      <c r="O3123" s="339"/>
      <c r="P3123" s="339"/>
      <c r="Q3123" s="339"/>
    </row>
    <row r="3124" spans="1:17" ht="13.5" customHeight="1">
      <c r="A3124" s="481"/>
      <c r="B3124" s="481"/>
      <c r="C3124" s="481"/>
      <c r="D3124" s="481"/>
      <c r="E3124" s="481"/>
      <c r="F3124" s="339"/>
      <c r="G3124" s="340" t="str">
        <f>IF(ISNUMBER(E3124),E3124/'Bulk DivVar Analysis'!$I$7,"")</f>
        <v/>
      </c>
      <c r="H3124" s="338" t="str">
        <f>IF(ISNUMBER(E3124), IF(G3124&gt;'Bulk DivVar Analysis'!$J$9,"Pass","Fail"),"")</f>
        <v/>
      </c>
      <c r="I3124" s="338" t="str">
        <f t="shared" si="50"/>
        <v/>
      </c>
      <c r="J3124" s="339"/>
      <c r="K3124" s="339"/>
      <c r="L3124" s="339"/>
      <c r="M3124" s="339"/>
      <c r="N3124" s="339"/>
      <c r="O3124" s="339"/>
      <c r="P3124" s="339"/>
      <c r="Q3124" s="339"/>
    </row>
    <row r="3125" spans="1:17" ht="13.5" customHeight="1">
      <c r="A3125" s="481"/>
      <c r="B3125" s="481"/>
      <c r="C3125" s="481"/>
      <c r="D3125" s="481"/>
      <c r="E3125" s="481"/>
      <c r="F3125" s="339"/>
      <c r="G3125" s="340" t="str">
        <f>IF(ISNUMBER(E3125),E3125/'Bulk DivVar Analysis'!$I$7,"")</f>
        <v/>
      </c>
      <c r="H3125" s="338" t="str">
        <f>IF(ISNUMBER(E3125), IF(G3125&gt;'Bulk DivVar Analysis'!$J$9,"Pass","Fail"),"")</f>
        <v/>
      </c>
      <c r="I3125" s="338" t="str">
        <f t="shared" si="50"/>
        <v/>
      </c>
      <c r="J3125" s="339"/>
      <c r="K3125" s="339"/>
      <c r="L3125" s="339"/>
      <c r="M3125" s="339"/>
      <c r="N3125" s="339"/>
      <c r="O3125" s="339"/>
      <c r="P3125" s="339"/>
      <c r="Q3125" s="339"/>
    </row>
    <row r="3126" spans="1:17" ht="13.5" customHeight="1">
      <c r="A3126" s="481"/>
      <c r="B3126" s="481"/>
      <c r="C3126" s="481"/>
      <c r="D3126" s="481"/>
      <c r="E3126" s="481"/>
      <c r="F3126" s="339"/>
      <c r="G3126" s="340" t="str">
        <f>IF(ISNUMBER(E3126),E3126/'Bulk DivVar Analysis'!$I$7,"")</f>
        <v/>
      </c>
      <c r="H3126" s="338" t="str">
        <f>IF(ISNUMBER(E3126), IF(G3126&gt;'Bulk DivVar Analysis'!$J$9,"Pass","Fail"),"")</f>
        <v/>
      </c>
      <c r="I3126" s="338" t="str">
        <f t="shared" si="50"/>
        <v/>
      </c>
      <c r="J3126" s="339"/>
      <c r="K3126" s="339"/>
      <c r="L3126" s="339"/>
      <c r="M3126" s="339"/>
      <c r="N3126" s="339"/>
      <c r="O3126" s="339"/>
      <c r="P3126" s="339"/>
      <c r="Q3126" s="339"/>
    </row>
    <row r="3127" spans="1:17" ht="13.5" customHeight="1">
      <c r="A3127" s="481"/>
      <c r="B3127" s="481"/>
      <c r="C3127" s="481"/>
      <c r="D3127" s="481"/>
      <c r="E3127" s="481"/>
      <c r="F3127" s="339"/>
      <c r="G3127" s="340" t="str">
        <f>IF(ISNUMBER(E3127),E3127/'Bulk DivVar Analysis'!$I$7,"")</f>
        <v/>
      </c>
      <c r="H3127" s="338" t="str">
        <f>IF(ISNUMBER(E3127), IF(G3127&gt;'Bulk DivVar Analysis'!$J$9,"Pass","Fail"),"")</f>
        <v/>
      </c>
      <c r="I3127" s="338" t="str">
        <f t="shared" si="50"/>
        <v/>
      </c>
      <c r="J3127" s="339"/>
      <c r="K3127" s="339"/>
      <c r="L3127" s="339"/>
      <c r="M3127" s="339"/>
      <c r="N3127" s="339"/>
      <c r="O3127" s="339"/>
      <c r="P3127" s="339"/>
      <c r="Q3127" s="339"/>
    </row>
    <row r="3128" spans="1:17" ht="13.5" customHeight="1">
      <c r="A3128" s="481"/>
      <c r="B3128" s="481"/>
      <c r="C3128" s="481"/>
      <c r="D3128" s="481"/>
      <c r="E3128" s="481"/>
      <c r="F3128" s="339"/>
      <c r="G3128" s="340" t="str">
        <f>IF(ISNUMBER(E3128),E3128/'Bulk DivVar Analysis'!$I$7,"")</f>
        <v/>
      </c>
      <c r="H3128" s="338" t="str">
        <f>IF(ISNUMBER(E3128), IF(G3128&gt;'Bulk DivVar Analysis'!$J$9,"Pass","Fail"),"")</f>
        <v/>
      </c>
      <c r="I3128" s="338" t="str">
        <f t="shared" si="50"/>
        <v/>
      </c>
      <c r="J3128" s="339"/>
      <c r="K3128" s="339"/>
      <c r="L3128" s="339"/>
      <c r="M3128" s="339"/>
      <c r="N3128" s="339"/>
      <c r="O3128" s="339"/>
      <c r="P3128" s="339"/>
      <c r="Q3128" s="339"/>
    </row>
    <row r="3129" spans="1:17" ht="13.5" customHeight="1">
      <c r="A3129" s="481"/>
      <c r="B3129" s="481"/>
      <c r="C3129" s="481"/>
      <c r="D3129" s="481"/>
      <c r="E3129" s="481"/>
      <c r="F3129" s="339"/>
      <c r="G3129" s="340" t="str">
        <f>IF(ISNUMBER(E3129),E3129/'Bulk DivVar Analysis'!$I$7,"")</f>
        <v/>
      </c>
      <c r="H3129" s="338" t="str">
        <f>IF(ISNUMBER(E3129), IF(G3129&gt;'Bulk DivVar Analysis'!$J$9,"Pass","Fail"),"")</f>
        <v/>
      </c>
      <c r="I3129" s="338" t="str">
        <f t="shared" si="50"/>
        <v/>
      </c>
      <c r="J3129" s="339"/>
      <c r="K3129" s="339"/>
      <c r="L3129" s="339"/>
      <c r="M3129" s="339"/>
      <c r="N3129" s="339"/>
      <c r="O3129" s="339"/>
      <c r="P3129" s="339"/>
      <c r="Q3129" s="339"/>
    </row>
    <row r="3130" spans="1:17" ht="13.5" customHeight="1">
      <c r="A3130" s="481"/>
      <c r="B3130" s="481"/>
      <c r="C3130" s="481"/>
      <c r="D3130" s="481"/>
      <c r="E3130" s="481"/>
      <c r="F3130" s="339"/>
      <c r="G3130" s="340" t="str">
        <f>IF(ISNUMBER(E3130),E3130/'Bulk DivVar Analysis'!$I$7,"")</f>
        <v/>
      </c>
      <c r="H3130" s="338" t="str">
        <f>IF(ISNUMBER(E3130), IF(G3130&gt;'Bulk DivVar Analysis'!$J$9,"Pass","Fail"),"")</f>
        <v/>
      </c>
      <c r="I3130" s="338" t="str">
        <f t="shared" si="50"/>
        <v/>
      </c>
      <c r="J3130" s="339"/>
      <c r="K3130" s="339"/>
      <c r="L3130" s="339"/>
      <c r="M3130" s="339"/>
      <c r="N3130" s="339"/>
      <c r="O3130" s="339"/>
      <c r="P3130" s="339"/>
      <c r="Q3130" s="339"/>
    </row>
    <row r="3131" spans="1:17" ht="13.5" customHeight="1">
      <c r="A3131" s="481"/>
      <c r="B3131" s="481"/>
      <c r="C3131" s="481"/>
      <c r="D3131" s="481"/>
      <c r="E3131" s="481"/>
      <c r="F3131" s="339"/>
      <c r="G3131" s="340" t="str">
        <f>IF(ISNUMBER(E3131),E3131/'Bulk DivVar Analysis'!$I$7,"")</f>
        <v/>
      </c>
      <c r="H3131" s="338" t="str">
        <f>IF(ISNUMBER(E3131), IF(G3131&gt;'Bulk DivVar Analysis'!$J$9,"Pass","Fail"),"")</f>
        <v/>
      </c>
      <c r="I3131" s="338" t="str">
        <f t="shared" si="50"/>
        <v/>
      </c>
      <c r="J3131" s="339"/>
      <c r="K3131" s="339"/>
      <c r="L3131" s="339"/>
      <c r="M3131" s="339"/>
      <c r="N3131" s="339"/>
      <c r="O3131" s="339"/>
      <c r="P3131" s="339"/>
      <c r="Q3131" s="339"/>
    </row>
    <row r="3132" spans="1:17" ht="13.5" customHeight="1">
      <c r="A3132" s="481"/>
      <c r="B3132" s="481"/>
      <c r="C3132" s="481"/>
      <c r="D3132" s="481"/>
      <c r="E3132" s="481"/>
      <c r="F3132" s="339"/>
      <c r="G3132" s="340" t="str">
        <f>IF(ISNUMBER(E3132),E3132/'Bulk DivVar Analysis'!$I$7,"")</f>
        <v/>
      </c>
      <c r="H3132" s="338" t="str">
        <f>IF(ISNUMBER(E3132), IF(G3132&gt;'Bulk DivVar Analysis'!$J$9,"Pass","Fail"),"")</f>
        <v/>
      </c>
      <c r="I3132" s="338" t="str">
        <f t="shared" si="50"/>
        <v/>
      </c>
      <c r="J3132" s="339"/>
      <c r="K3132" s="339"/>
      <c r="L3132" s="339"/>
      <c r="M3132" s="339"/>
      <c r="N3132" s="339"/>
      <c r="O3132" s="339"/>
      <c r="P3132" s="339"/>
      <c r="Q3132" s="339"/>
    </row>
    <row r="3133" spans="1:17" ht="13.5" customHeight="1">
      <c r="A3133" s="481"/>
      <c r="B3133" s="481"/>
      <c r="C3133" s="481"/>
      <c r="D3133" s="481"/>
      <c r="E3133" s="481"/>
      <c r="F3133" s="339"/>
      <c r="G3133" s="340" t="str">
        <f>IF(ISNUMBER(E3133),E3133/'Bulk DivVar Analysis'!$I$7,"")</f>
        <v/>
      </c>
      <c r="H3133" s="338" t="str">
        <f>IF(ISNUMBER(E3133), IF(G3133&gt;'Bulk DivVar Analysis'!$J$9,"Pass","Fail"),"")</f>
        <v/>
      </c>
      <c r="I3133" s="338" t="str">
        <f t="shared" si="50"/>
        <v/>
      </c>
      <c r="J3133" s="339"/>
      <c r="K3133" s="339"/>
      <c r="L3133" s="339"/>
      <c r="M3133" s="339"/>
      <c r="N3133" s="339"/>
      <c r="O3133" s="339"/>
      <c r="P3133" s="339"/>
      <c r="Q3133" s="339"/>
    </row>
    <row r="3134" spans="1:17" ht="13.5" customHeight="1">
      <c r="A3134" s="481"/>
      <c r="B3134" s="481"/>
      <c r="C3134" s="481"/>
      <c r="D3134" s="481"/>
      <c r="E3134" s="481"/>
      <c r="F3134" s="339"/>
      <c r="G3134" s="340" t="str">
        <f>IF(ISNUMBER(E3134),E3134/'Bulk DivVar Analysis'!$I$7,"")</f>
        <v/>
      </c>
      <c r="H3134" s="338" t="str">
        <f>IF(ISNUMBER(E3134), IF(G3134&gt;'Bulk DivVar Analysis'!$J$9,"Pass","Fail"),"")</f>
        <v/>
      </c>
      <c r="I3134" s="338" t="str">
        <f t="shared" si="50"/>
        <v/>
      </c>
      <c r="J3134" s="339"/>
      <c r="K3134" s="339"/>
      <c r="L3134" s="339"/>
      <c r="M3134" s="339"/>
      <c r="N3134" s="339"/>
      <c r="O3134" s="339"/>
      <c r="P3134" s="339"/>
      <c r="Q3134" s="339"/>
    </row>
    <row r="3135" spans="1:17" ht="13.5" customHeight="1">
      <c r="A3135" s="481"/>
      <c r="B3135" s="481"/>
      <c r="C3135" s="481"/>
      <c r="D3135" s="481"/>
      <c r="E3135" s="481"/>
      <c r="F3135" s="339"/>
      <c r="G3135" s="340" t="str">
        <f>IF(ISNUMBER(E3135),E3135/'Bulk DivVar Analysis'!$I$7,"")</f>
        <v/>
      </c>
      <c r="H3135" s="338" t="str">
        <f>IF(ISNUMBER(E3135), IF(G3135&gt;'Bulk DivVar Analysis'!$J$9,"Pass","Fail"),"")</f>
        <v/>
      </c>
      <c r="I3135" s="338" t="str">
        <f t="shared" si="50"/>
        <v/>
      </c>
      <c r="J3135" s="339"/>
      <c r="K3135" s="339"/>
      <c r="L3135" s="339"/>
      <c r="M3135" s="339"/>
      <c r="N3135" s="339"/>
      <c r="O3135" s="339"/>
      <c r="P3135" s="339"/>
      <c r="Q3135" s="339"/>
    </row>
    <row r="3136" spans="1:17" ht="13.5" customHeight="1">
      <c r="A3136" s="481"/>
      <c r="B3136" s="481"/>
      <c r="C3136" s="481"/>
      <c r="D3136" s="481"/>
      <c r="E3136" s="481"/>
      <c r="F3136" s="339"/>
      <c r="G3136" s="340" t="str">
        <f>IF(ISNUMBER(E3136),E3136/'Bulk DivVar Analysis'!$I$7,"")</f>
        <v/>
      </c>
      <c r="H3136" s="338" t="str">
        <f>IF(ISNUMBER(E3136), IF(G3136&gt;'Bulk DivVar Analysis'!$J$9,"Pass","Fail"),"")</f>
        <v/>
      </c>
      <c r="I3136" s="338" t="str">
        <f t="shared" si="50"/>
        <v/>
      </c>
      <c r="J3136" s="339"/>
      <c r="K3136" s="339"/>
      <c r="L3136" s="339"/>
      <c r="M3136" s="339"/>
      <c r="N3136" s="339"/>
      <c r="O3136" s="339"/>
      <c r="P3136" s="339"/>
      <c r="Q3136" s="339"/>
    </row>
    <row r="3137" spans="1:17" ht="13.5" customHeight="1">
      <c r="A3137" s="481"/>
      <c r="B3137" s="481"/>
      <c r="C3137" s="481"/>
      <c r="D3137" s="481"/>
      <c r="E3137" s="481"/>
      <c r="F3137" s="339"/>
      <c r="G3137" s="340" t="str">
        <f>IF(ISNUMBER(E3137),E3137/'Bulk DivVar Analysis'!$I$7,"")</f>
        <v/>
      </c>
      <c r="H3137" s="338" t="str">
        <f>IF(ISNUMBER(E3137), IF(G3137&gt;'Bulk DivVar Analysis'!$J$9,"Pass","Fail"),"")</f>
        <v/>
      </c>
      <c r="I3137" s="338" t="str">
        <f t="shared" si="50"/>
        <v/>
      </c>
      <c r="J3137" s="339"/>
      <c r="K3137" s="339"/>
      <c r="L3137" s="339"/>
      <c r="M3137" s="339"/>
      <c r="N3137" s="339"/>
      <c r="O3137" s="339"/>
      <c r="P3137" s="339"/>
      <c r="Q3137" s="339"/>
    </row>
    <row r="3138" spans="1:17" ht="13.5" customHeight="1">
      <c r="A3138" s="481"/>
      <c r="B3138" s="481"/>
      <c r="C3138" s="481"/>
      <c r="D3138" s="481"/>
      <c r="E3138" s="481"/>
      <c r="F3138" s="339"/>
      <c r="G3138" s="340" t="str">
        <f>IF(ISNUMBER(E3138),E3138/'Bulk DivVar Analysis'!$I$7,"")</f>
        <v/>
      </c>
      <c r="H3138" s="338" t="str">
        <f>IF(ISNUMBER(E3138), IF(G3138&gt;'Bulk DivVar Analysis'!$J$9,"Pass","Fail"),"")</f>
        <v/>
      </c>
      <c r="I3138" s="338" t="str">
        <f t="shared" si="50"/>
        <v/>
      </c>
      <c r="J3138" s="339"/>
      <c r="K3138" s="339"/>
      <c r="L3138" s="339"/>
      <c r="M3138" s="339"/>
      <c r="N3138" s="339"/>
      <c r="O3138" s="339"/>
      <c r="P3138" s="339"/>
      <c r="Q3138" s="339"/>
    </row>
    <row r="3139" spans="1:17" ht="13.5" customHeight="1">
      <c r="A3139" s="481"/>
      <c r="B3139" s="481"/>
      <c r="C3139" s="481"/>
      <c r="D3139" s="481"/>
      <c r="E3139" s="481"/>
      <c r="F3139" s="339"/>
      <c r="G3139" s="340" t="str">
        <f>IF(ISNUMBER(E3139),E3139/'Bulk DivVar Analysis'!$I$7,"")</f>
        <v/>
      </c>
      <c r="H3139" s="338" t="str">
        <f>IF(ISNUMBER(E3139), IF(G3139&gt;'Bulk DivVar Analysis'!$J$9,"Pass","Fail"),"")</f>
        <v/>
      </c>
      <c r="I3139" s="338" t="str">
        <f t="shared" ref="I3139:I3202" si="51">_xlfn.TEXTJOIN("_",TRUE,B3139,C3139)</f>
        <v/>
      </c>
      <c r="J3139" s="339"/>
      <c r="K3139" s="339"/>
      <c r="L3139" s="339"/>
      <c r="M3139" s="339"/>
      <c r="N3139" s="339"/>
      <c r="O3139" s="339"/>
      <c r="P3139" s="339"/>
      <c r="Q3139" s="339"/>
    </row>
    <row r="3140" spans="1:17" ht="13.5" customHeight="1">
      <c r="A3140" s="481"/>
      <c r="B3140" s="481"/>
      <c r="C3140" s="481"/>
      <c r="D3140" s="481"/>
      <c r="E3140" s="481"/>
      <c r="F3140" s="339"/>
      <c r="G3140" s="340" t="str">
        <f>IF(ISNUMBER(E3140),E3140/'Bulk DivVar Analysis'!$I$7,"")</f>
        <v/>
      </c>
      <c r="H3140" s="338" t="str">
        <f>IF(ISNUMBER(E3140), IF(G3140&gt;'Bulk DivVar Analysis'!$J$9,"Pass","Fail"),"")</f>
        <v/>
      </c>
      <c r="I3140" s="338" t="str">
        <f t="shared" si="51"/>
        <v/>
      </c>
      <c r="J3140" s="339"/>
      <c r="K3140" s="339"/>
      <c r="L3140" s="339"/>
      <c r="M3140" s="339"/>
      <c r="N3140" s="339"/>
      <c r="O3140" s="339"/>
      <c r="P3140" s="339"/>
      <c r="Q3140" s="339"/>
    </row>
    <row r="3141" spans="1:17" ht="13.5" customHeight="1">
      <c r="A3141" s="481"/>
      <c r="B3141" s="481"/>
      <c r="C3141" s="481"/>
      <c r="D3141" s="481"/>
      <c r="E3141" s="481"/>
      <c r="F3141" s="339"/>
      <c r="G3141" s="340" t="str">
        <f>IF(ISNUMBER(E3141),E3141/'Bulk DivVar Analysis'!$I$7,"")</f>
        <v/>
      </c>
      <c r="H3141" s="338" t="str">
        <f>IF(ISNUMBER(E3141), IF(G3141&gt;'Bulk DivVar Analysis'!$J$9,"Pass","Fail"),"")</f>
        <v/>
      </c>
      <c r="I3141" s="338" t="str">
        <f t="shared" si="51"/>
        <v/>
      </c>
      <c r="J3141" s="339"/>
      <c r="K3141" s="339"/>
      <c r="L3141" s="339"/>
      <c r="M3141" s="339"/>
      <c r="N3141" s="339"/>
      <c r="O3141" s="339"/>
      <c r="P3141" s="339"/>
      <c r="Q3141" s="339"/>
    </row>
    <row r="3142" spans="1:17" ht="13.5" customHeight="1">
      <c r="A3142" s="481"/>
      <c r="B3142" s="481"/>
      <c r="C3142" s="481"/>
      <c r="D3142" s="481"/>
      <c r="E3142" s="481"/>
      <c r="F3142" s="339"/>
      <c r="G3142" s="340" t="str">
        <f>IF(ISNUMBER(E3142),E3142/'Bulk DivVar Analysis'!$I$7,"")</f>
        <v/>
      </c>
      <c r="H3142" s="338" t="str">
        <f>IF(ISNUMBER(E3142), IF(G3142&gt;'Bulk DivVar Analysis'!$J$9,"Pass","Fail"),"")</f>
        <v/>
      </c>
      <c r="I3142" s="338" t="str">
        <f t="shared" si="51"/>
        <v/>
      </c>
      <c r="J3142" s="339"/>
      <c r="K3142" s="339"/>
      <c r="L3142" s="339"/>
      <c r="M3142" s="339"/>
      <c r="N3142" s="339"/>
      <c r="O3142" s="339"/>
      <c r="P3142" s="339"/>
      <c r="Q3142" s="339"/>
    </row>
    <row r="3143" spans="1:17" ht="13.5" customHeight="1">
      <c r="A3143" s="481"/>
      <c r="B3143" s="481"/>
      <c r="C3143" s="481"/>
      <c r="D3143" s="481"/>
      <c r="E3143" s="481"/>
      <c r="F3143" s="339"/>
      <c r="G3143" s="340" t="str">
        <f>IF(ISNUMBER(E3143),E3143/'Bulk DivVar Analysis'!$I$7,"")</f>
        <v/>
      </c>
      <c r="H3143" s="338" t="str">
        <f>IF(ISNUMBER(E3143), IF(G3143&gt;'Bulk DivVar Analysis'!$J$9,"Pass","Fail"),"")</f>
        <v/>
      </c>
      <c r="I3143" s="338" t="str">
        <f t="shared" si="51"/>
        <v/>
      </c>
      <c r="J3143" s="339"/>
      <c r="K3143" s="339"/>
      <c r="L3143" s="339"/>
      <c r="M3143" s="339"/>
      <c r="N3143" s="339"/>
      <c r="O3143" s="339"/>
      <c r="P3143" s="339"/>
      <c r="Q3143" s="339"/>
    </row>
    <row r="3144" spans="1:17" ht="13.5" customHeight="1">
      <c r="A3144" s="481"/>
      <c r="B3144" s="481"/>
      <c r="C3144" s="481"/>
      <c r="D3144" s="481"/>
      <c r="E3144" s="481"/>
      <c r="F3144" s="339"/>
      <c r="G3144" s="340" t="str">
        <f>IF(ISNUMBER(E3144),E3144/'Bulk DivVar Analysis'!$I$7,"")</f>
        <v/>
      </c>
      <c r="H3144" s="338" t="str">
        <f>IF(ISNUMBER(E3144), IF(G3144&gt;'Bulk DivVar Analysis'!$J$9,"Pass","Fail"),"")</f>
        <v/>
      </c>
      <c r="I3144" s="338" t="str">
        <f t="shared" si="51"/>
        <v/>
      </c>
      <c r="J3144" s="339"/>
      <c r="K3144" s="339"/>
      <c r="L3144" s="339"/>
      <c r="M3144" s="339"/>
      <c r="N3144" s="339"/>
      <c r="O3144" s="339"/>
      <c r="P3144" s="339"/>
      <c r="Q3144" s="339"/>
    </row>
    <row r="3145" spans="1:17" ht="13.5" customHeight="1">
      <c r="A3145" s="481"/>
      <c r="B3145" s="481"/>
      <c r="C3145" s="481"/>
      <c r="D3145" s="481"/>
      <c r="E3145" s="481"/>
      <c r="F3145" s="339"/>
      <c r="G3145" s="340" t="str">
        <f>IF(ISNUMBER(E3145),E3145/'Bulk DivVar Analysis'!$I$7,"")</f>
        <v/>
      </c>
      <c r="H3145" s="338" t="str">
        <f>IF(ISNUMBER(E3145), IF(G3145&gt;'Bulk DivVar Analysis'!$J$9,"Pass","Fail"),"")</f>
        <v/>
      </c>
      <c r="I3145" s="338" t="str">
        <f t="shared" si="51"/>
        <v/>
      </c>
      <c r="J3145" s="339"/>
      <c r="K3145" s="339"/>
      <c r="L3145" s="339"/>
      <c r="M3145" s="339"/>
      <c r="N3145" s="339"/>
      <c r="O3145" s="339"/>
      <c r="P3145" s="339"/>
      <c r="Q3145" s="339"/>
    </row>
    <row r="3146" spans="1:17" ht="13.5" customHeight="1">
      <c r="A3146" s="481"/>
      <c r="B3146" s="481"/>
      <c r="C3146" s="481"/>
      <c r="D3146" s="481"/>
      <c r="E3146" s="481"/>
      <c r="F3146" s="339"/>
      <c r="G3146" s="340" t="str">
        <f>IF(ISNUMBER(E3146),E3146/'Bulk DivVar Analysis'!$I$7,"")</f>
        <v/>
      </c>
      <c r="H3146" s="338" t="str">
        <f>IF(ISNUMBER(E3146), IF(G3146&gt;'Bulk DivVar Analysis'!$J$9,"Pass","Fail"),"")</f>
        <v/>
      </c>
      <c r="I3146" s="338" t="str">
        <f t="shared" si="51"/>
        <v/>
      </c>
      <c r="J3146" s="339"/>
      <c r="K3146" s="339"/>
      <c r="L3146" s="339"/>
      <c r="M3146" s="339"/>
      <c r="N3146" s="339"/>
      <c r="O3146" s="339"/>
      <c r="P3146" s="339"/>
      <c r="Q3146" s="339"/>
    </row>
    <row r="3147" spans="1:17" ht="13.5" customHeight="1">
      <c r="A3147" s="481"/>
      <c r="B3147" s="481"/>
      <c r="C3147" s="481"/>
      <c r="D3147" s="481"/>
      <c r="E3147" s="481"/>
      <c r="F3147" s="339"/>
      <c r="G3147" s="340" t="str">
        <f>IF(ISNUMBER(E3147),E3147/'Bulk DivVar Analysis'!$I$7,"")</f>
        <v/>
      </c>
      <c r="H3147" s="338" t="str">
        <f>IF(ISNUMBER(E3147), IF(G3147&gt;'Bulk DivVar Analysis'!$J$9,"Pass","Fail"),"")</f>
        <v/>
      </c>
      <c r="I3147" s="338" t="str">
        <f t="shared" si="51"/>
        <v/>
      </c>
      <c r="J3147" s="339"/>
      <c r="K3147" s="339"/>
      <c r="L3147" s="339"/>
      <c r="M3147" s="339"/>
      <c r="N3147" s="339"/>
      <c r="O3147" s="339"/>
      <c r="P3147" s="339"/>
      <c r="Q3147" s="339"/>
    </row>
    <row r="3148" spans="1:17" ht="13.5" customHeight="1">
      <c r="A3148" s="481"/>
      <c r="B3148" s="481"/>
      <c r="C3148" s="481"/>
      <c r="D3148" s="481"/>
      <c r="E3148" s="481"/>
      <c r="F3148" s="339"/>
      <c r="G3148" s="340" t="str">
        <f>IF(ISNUMBER(E3148),E3148/'Bulk DivVar Analysis'!$I$7,"")</f>
        <v/>
      </c>
      <c r="H3148" s="338" t="str">
        <f>IF(ISNUMBER(E3148), IF(G3148&gt;'Bulk DivVar Analysis'!$J$9,"Pass","Fail"),"")</f>
        <v/>
      </c>
      <c r="I3148" s="338" t="str">
        <f t="shared" si="51"/>
        <v/>
      </c>
      <c r="J3148" s="339"/>
      <c r="K3148" s="339"/>
      <c r="L3148" s="339"/>
      <c r="M3148" s="339"/>
      <c r="N3148" s="339"/>
      <c r="O3148" s="339"/>
      <c r="P3148" s="339"/>
      <c r="Q3148" s="339"/>
    </row>
    <row r="3149" spans="1:17" ht="13.5" customHeight="1">
      <c r="A3149" s="481"/>
      <c r="B3149" s="481"/>
      <c r="C3149" s="481"/>
      <c r="D3149" s="481"/>
      <c r="E3149" s="481"/>
      <c r="F3149" s="339"/>
      <c r="G3149" s="340" t="str">
        <f>IF(ISNUMBER(E3149),E3149/'Bulk DivVar Analysis'!$I$7,"")</f>
        <v/>
      </c>
      <c r="H3149" s="338" t="str">
        <f>IF(ISNUMBER(E3149), IF(G3149&gt;'Bulk DivVar Analysis'!$J$9,"Pass","Fail"),"")</f>
        <v/>
      </c>
      <c r="I3149" s="338" t="str">
        <f t="shared" si="51"/>
        <v/>
      </c>
      <c r="J3149" s="339"/>
      <c r="K3149" s="339"/>
      <c r="L3149" s="339"/>
      <c r="M3149" s="339"/>
      <c r="N3149" s="339"/>
      <c r="O3149" s="339"/>
      <c r="P3149" s="339"/>
      <c r="Q3149" s="339"/>
    </row>
    <row r="3150" spans="1:17" ht="13.5" customHeight="1">
      <c r="A3150" s="481"/>
      <c r="B3150" s="481"/>
      <c r="C3150" s="481"/>
      <c r="D3150" s="481"/>
      <c r="E3150" s="481"/>
      <c r="F3150" s="339"/>
      <c r="G3150" s="340" t="str">
        <f>IF(ISNUMBER(E3150),E3150/'Bulk DivVar Analysis'!$I$7,"")</f>
        <v/>
      </c>
      <c r="H3150" s="338" t="str">
        <f>IF(ISNUMBER(E3150), IF(G3150&gt;'Bulk DivVar Analysis'!$J$9,"Pass","Fail"),"")</f>
        <v/>
      </c>
      <c r="I3150" s="338" t="str">
        <f t="shared" si="51"/>
        <v/>
      </c>
      <c r="J3150" s="339"/>
      <c r="K3150" s="339"/>
      <c r="L3150" s="339"/>
      <c r="M3150" s="339"/>
      <c r="N3150" s="339"/>
      <c r="O3150" s="339"/>
      <c r="P3150" s="339"/>
      <c r="Q3150" s="339"/>
    </row>
    <row r="3151" spans="1:17" ht="13.5" customHeight="1">
      <c r="A3151" s="481"/>
      <c r="B3151" s="481"/>
      <c r="C3151" s="481"/>
      <c r="D3151" s="481"/>
      <c r="E3151" s="481"/>
      <c r="F3151" s="339"/>
      <c r="G3151" s="340" t="str">
        <f>IF(ISNUMBER(E3151),E3151/'Bulk DivVar Analysis'!$I$7,"")</f>
        <v/>
      </c>
      <c r="H3151" s="338" t="str">
        <f>IF(ISNUMBER(E3151), IF(G3151&gt;'Bulk DivVar Analysis'!$J$9,"Pass","Fail"),"")</f>
        <v/>
      </c>
      <c r="I3151" s="338" t="str">
        <f t="shared" si="51"/>
        <v/>
      </c>
      <c r="J3151" s="339"/>
      <c r="K3151" s="339"/>
      <c r="L3151" s="339"/>
      <c r="M3151" s="339"/>
      <c r="N3151" s="339"/>
      <c r="O3151" s="339"/>
      <c r="P3151" s="339"/>
      <c r="Q3151" s="339"/>
    </row>
    <row r="3152" spans="1:17" ht="13.5" customHeight="1">
      <c r="A3152" s="481"/>
      <c r="B3152" s="481"/>
      <c r="C3152" s="481"/>
      <c r="D3152" s="481"/>
      <c r="E3152" s="481"/>
      <c r="F3152" s="339"/>
      <c r="G3152" s="340" t="str">
        <f>IF(ISNUMBER(E3152),E3152/'Bulk DivVar Analysis'!$I$7,"")</f>
        <v/>
      </c>
      <c r="H3152" s="338" t="str">
        <f>IF(ISNUMBER(E3152), IF(G3152&gt;'Bulk DivVar Analysis'!$J$9,"Pass","Fail"),"")</f>
        <v/>
      </c>
      <c r="I3152" s="338" t="str">
        <f t="shared" si="51"/>
        <v/>
      </c>
      <c r="J3152" s="339"/>
      <c r="K3152" s="339"/>
      <c r="L3152" s="339"/>
      <c r="M3152" s="339"/>
      <c r="N3152" s="339"/>
      <c r="O3152" s="339"/>
      <c r="P3152" s="339"/>
      <c r="Q3152" s="339"/>
    </row>
    <row r="3153" spans="1:17" ht="13.5" customHeight="1">
      <c r="A3153" s="481"/>
      <c r="B3153" s="481"/>
      <c r="C3153" s="481"/>
      <c r="D3153" s="481"/>
      <c r="E3153" s="481"/>
      <c r="F3153" s="339"/>
      <c r="G3153" s="340" t="str">
        <f>IF(ISNUMBER(E3153),E3153/'Bulk DivVar Analysis'!$I$7,"")</f>
        <v/>
      </c>
      <c r="H3153" s="338" t="str">
        <f>IF(ISNUMBER(E3153), IF(G3153&gt;'Bulk DivVar Analysis'!$J$9,"Pass","Fail"),"")</f>
        <v/>
      </c>
      <c r="I3153" s="338" t="str">
        <f t="shared" si="51"/>
        <v/>
      </c>
      <c r="J3153" s="339"/>
      <c r="K3153" s="339"/>
      <c r="L3153" s="339"/>
      <c r="M3153" s="339"/>
      <c r="N3153" s="339"/>
      <c r="O3153" s="339"/>
      <c r="P3153" s="339"/>
      <c r="Q3153" s="339"/>
    </row>
    <row r="3154" spans="1:17" ht="13.5" customHeight="1">
      <c r="A3154" s="481"/>
      <c r="B3154" s="481"/>
      <c r="C3154" s="481"/>
      <c r="D3154" s="481"/>
      <c r="E3154" s="481"/>
      <c r="F3154" s="339"/>
      <c r="G3154" s="340" t="str">
        <f>IF(ISNUMBER(E3154),E3154/'Bulk DivVar Analysis'!$I$7,"")</f>
        <v/>
      </c>
      <c r="H3154" s="338" t="str">
        <f>IF(ISNUMBER(E3154), IF(G3154&gt;'Bulk DivVar Analysis'!$J$9,"Pass","Fail"),"")</f>
        <v/>
      </c>
      <c r="I3154" s="338" t="str">
        <f t="shared" si="51"/>
        <v/>
      </c>
      <c r="J3154" s="339"/>
      <c r="K3154" s="339"/>
      <c r="L3154" s="339"/>
      <c r="M3154" s="339"/>
      <c r="N3154" s="339"/>
      <c r="O3154" s="339"/>
      <c r="P3154" s="339"/>
      <c r="Q3154" s="339"/>
    </row>
    <row r="3155" spans="1:17" ht="13.5" customHeight="1">
      <c r="A3155" s="481"/>
      <c r="B3155" s="481"/>
      <c r="C3155" s="481"/>
      <c r="D3155" s="481"/>
      <c r="E3155" s="481"/>
      <c r="F3155" s="339"/>
      <c r="G3155" s="340" t="str">
        <f>IF(ISNUMBER(E3155),E3155/'Bulk DivVar Analysis'!$I$7,"")</f>
        <v/>
      </c>
      <c r="H3155" s="338" t="str">
        <f>IF(ISNUMBER(E3155), IF(G3155&gt;'Bulk DivVar Analysis'!$J$9,"Pass","Fail"),"")</f>
        <v/>
      </c>
      <c r="I3155" s="338" t="str">
        <f t="shared" si="51"/>
        <v/>
      </c>
      <c r="J3155" s="339"/>
      <c r="K3155" s="339"/>
      <c r="L3155" s="339"/>
      <c r="M3155" s="339"/>
      <c r="N3155" s="339"/>
      <c r="O3155" s="339"/>
      <c r="P3155" s="339"/>
      <c r="Q3155" s="339"/>
    </row>
    <row r="3156" spans="1:17" ht="13.5" customHeight="1">
      <c r="A3156" s="481"/>
      <c r="B3156" s="481"/>
      <c r="C3156" s="481"/>
      <c r="D3156" s="481"/>
      <c r="E3156" s="481"/>
      <c r="F3156" s="339"/>
      <c r="G3156" s="340" t="str">
        <f>IF(ISNUMBER(E3156),E3156/'Bulk DivVar Analysis'!$I$7,"")</f>
        <v/>
      </c>
      <c r="H3156" s="338" t="str">
        <f>IF(ISNUMBER(E3156), IF(G3156&gt;'Bulk DivVar Analysis'!$J$9,"Pass","Fail"),"")</f>
        <v/>
      </c>
      <c r="I3156" s="338" t="str">
        <f t="shared" si="51"/>
        <v/>
      </c>
      <c r="J3156" s="339"/>
      <c r="K3156" s="339"/>
      <c r="L3156" s="339"/>
      <c r="M3156" s="339"/>
      <c r="N3156" s="339"/>
      <c r="O3156" s="339"/>
      <c r="P3156" s="339"/>
      <c r="Q3156" s="339"/>
    </row>
    <row r="3157" spans="1:17" ht="13.5" customHeight="1">
      <c r="A3157" s="481"/>
      <c r="B3157" s="481"/>
      <c r="C3157" s="481"/>
      <c r="D3157" s="481"/>
      <c r="E3157" s="481"/>
      <c r="F3157" s="339"/>
      <c r="G3157" s="340" t="str">
        <f>IF(ISNUMBER(E3157),E3157/'Bulk DivVar Analysis'!$I$7,"")</f>
        <v/>
      </c>
      <c r="H3157" s="338" t="str">
        <f>IF(ISNUMBER(E3157), IF(G3157&gt;'Bulk DivVar Analysis'!$J$9,"Pass","Fail"),"")</f>
        <v/>
      </c>
      <c r="I3157" s="338" t="str">
        <f t="shared" si="51"/>
        <v/>
      </c>
      <c r="J3157" s="339"/>
      <c r="K3157" s="339"/>
      <c r="L3157" s="339"/>
      <c r="M3157" s="339"/>
      <c r="N3157" s="339"/>
      <c r="O3157" s="339"/>
      <c r="P3157" s="339"/>
      <c r="Q3157" s="339"/>
    </row>
    <row r="3158" spans="1:17" ht="13.5" customHeight="1">
      <c r="A3158" s="481"/>
      <c r="B3158" s="481"/>
      <c r="C3158" s="481"/>
      <c r="D3158" s="481"/>
      <c r="E3158" s="481"/>
      <c r="F3158" s="339"/>
      <c r="G3158" s="340" t="str">
        <f>IF(ISNUMBER(E3158),E3158/'Bulk DivVar Analysis'!$I$7,"")</f>
        <v/>
      </c>
      <c r="H3158" s="338" t="str">
        <f>IF(ISNUMBER(E3158), IF(G3158&gt;'Bulk DivVar Analysis'!$J$9,"Pass","Fail"),"")</f>
        <v/>
      </c>
      <c r="I3158" s="338" t="str">
        <f t="shared" si="51"/>
        <v/>
      </c>
      <c r="J3158" s="339"/>
      <c r="K3158" s="339"/>
      <c r="L3158" s="339"/>
      <c r="M3158" s="339"/>
      <c r="N3158" s="339"/>
      <c r="O3158" s="339"/>
      <c r="P3158" s="339"/>
      <c r="Q3158" s="339"/>
    </row>
    <row r="3159" spans="1:17" ht="13.5" customHeight="1">
      <c r="A3159" s="481"/>
      <c r="B3159" s="481"/>
      <c r="C3159" s="481"/>
      <c r="D3159" s="481"/>
      <c r="E3159" s="481"/>
      <c r="F3159" s="339"/>
      <c r="G3159" s="340" t="str">
        <f>IF(ISNUMBER(E3159),E3159/'Bulk DivVar Analysis'!$I$7,"")</f>
        <v/>
      </c>
      <c r="H3159" s="338" t="str">
        <f>IF(ISNUMBER(E3159), IF(G3159&gt;'Bulk DivVar Analysis'!$J$9,"Pass","Fail"),"")</f>
        <v/>
      </c>
      <c r="I3159" s="338" t="str">
        <f t="shared" si="51"/>
        <v/>
      </c>
      <c r="J3159" s="339"/>
      <c r="K3159" s="339"/>
      <c r="L3159" s="339"/>
      <c r="M3159" s="339"/>
      <c r="N3159" s="339"/>
      <c r="O3159" s="339"/>
      <c r="P3159" s="339"/>
      <c r="Q3159" s="339"/>
    </row>
    <row r="3160" spans="1:17" ht="13.5" customHeight="1">
      <c r="A3160" s="481"/>
      <c r="B3160" s="481"/>
      <c r="C3160" s="481"/>
      <c r="D3160" s="481"/>
      <c r="E3160" s="481"/>
      <c r="F3160" s="339"/>
      <c r="G3160" s="340" t="str">
        <f>IF(ISNUMBER(E3160),E3160/'Bulk DivVar Analysis'!$I$7,"")</f>
        <v/>
      </c>
      <c r="H3160" s="338" t="str">
        <f>IF(ISNUMBER(E3160), IF(G3160&gt;'Bulk DivVar Analysis'!$J$9,"Pass","Fail"),"")</f>
        <v/>
      </c>
      <c r="I3160" s="338" t="str">
        <f t="shared" si="51"/>
        <v/>
      </c>
      <c r="J3160" s="339"/>
      <c r="K3160" s="339"/>
      <c r="L3160" s="339"/>
      <c r="M3160" s="339"/>
      <c r="N3160" s="339"/>
      <c r="O3160" s="339"/>
      <c r="P3160" s="339"/>
      <c r="Q3160" s="339"/>
    </row>
    <row r="3161" spans="1:17" ht="13.5" customHeight="1">
      <c r="A3161" s="481"/>
      <c r="B3161" s="481"/>
      <c r="C3161" s="481"/>
      <c r="D3161" s="481"/>
      <c r="E3161" s="481"/>
      <c r="F3161" s="339"/>
      <c r="G3161" s="340" t="str">
        <f>IF(ISNUMBER(E3161),E3161/'Bulk DivVar Analysis'!$I$7,"")</f>
        <v/>
      </c>
      <c r="H3161" s="338" t="str">
        <f>IF(ISNUMBER(E3161), IF(G3161&gt;'Bulk DivVar Analysis'!$J$9,"Pass","Fail"),"")</f>
        <v/>
      </c>
      <c r="I3161" s="338" t="str">
        <f t="shared" si="51"/>
        <v/>
      </c>
      <c r="J3161" s="339"/>
      <c r="K3161" s="339"/>
      <c r="L3161" s="339"/>
      <c r="M3161" s="339"/>
      <c r="N3161" s="339"/>
      <c r="O3161" s="339"/>
      <c r="P3161" s="339"/>
      <c r="Q3161" s="339"/>
    </row>
    <row r="3162" spans="1:17" ht="13.5" customHeight="1">
      <c r="A3162" s="481"/>
      <c r="B3162" s="481"/>
      <c r="C3162" s="481"/>
      <c r="D3162" s="481"/>
      <c r="E3162" s="481"/>
      <c r="F3162" s="339"/>
      <c r="G3162" s="340" t="str">
        <f>IF(ISNUMBER(E3162),E3162/'Bulk DivVar Analysis'!$I$7,"")</f>
        <v/>
      </c>
      <c r="H3162" s="338" t="str">
        <f>IF(ISNUMBER(E3162), IF(G3162&gt;'Bulk DivVar Analysis'!$J$9,"Pass","Fail"),"")</f>
        <v/>
      </c>
      <c r="I3162" s="338" t="str">
        <f t="shared" si="51"/>
        <v/>
      </c>
      <c r="J3162" s="339"/>
      <c r="K3162" s="339"/>
      <c r="L3162" s="339"/>
      <c r="M3162" s="339"/>
      <c r="N3162" s="339"/>
      <c r="O3162" s="339"/>
      <c r="P3162" s="339"/>
      <c r="Q3162" s="339"/>
    </row>
    <row r="3163" spans="1:17" ht="13.5" customHeight="1">
      <c r="A3163" s="481"/>
      <c r="B3163" s="481"/>
      <c r="C3163" s="481"/>
      <c r="D3163" s="481"/>
      <c r="E3163" s="481"/>
      <c r="F3163" s="339"/>
      <c r="G3163" s="340" t="str">
        <f>IF(ISNUMBER(E3163),E3163/'Bulk DivVar Analysis'!$I$7,"")</f>
        <v/>
      </c>
      <c r="H3163" s="338" t="str">
        <f>IF(ISNUMBER(E3163), IF(G3163&gt;'Bulk DivVar Analysis'!$J$9,"Pass","Fail"),"")</f>
        <v/>
      </c>
      <c r="I3163" s="338" t="str">
        <f t="shared" si="51"/>
        <v/>
      </c>
      <c r="J3163" s="339"/>
      <c r="K3163" s="339"/>
      <c r="L3163" s="339"/>
      <c r="M3163" s="339"/>
      <c r="N3163" s="339"/>
      <c r="O3163" s="339"/>
      <c r="P3163" s="339"/>
      <c r="Q3163" s="339"/>
    </row>
    <row r="3164" spans="1:17" ht="13.5" customHeight="1">
      <c r="A3164" s="481"/>
      <c r="B3164" s="481"/>
      <c r="C3164" s="481"/>
      <c r="D3164" s="481"/>
      <c r="E3164" s="481"/>
      <c r="F3164" s="339"/>
      <c r="G3164" s="340" t="str">
        <f>IF(ISNUMBER(E3164),E3164/'Bulk DivVar Analysis'!$I$7,"")</f>
        <v/>
      </c>
      <c r="H3164" s="338" t="str">
        <f>IF(ISNUMBER(E3164), IF(G3164&gt;'Bulk DivVar Analysis'!$J$9,"Pass","Fail"),"")</f>
        <v/>
      </c>
      <c r="I3164" s="338" t="str">
        <f t="shared" si="51"/>
        <v/>
      </c>
      <c r="J3164" s="339"/>
      <c r="K3164" s="339"/>
      <c r="L3164" s="339"/>
      <c r="M3164" s="339"/>
      <c r="N3164" s="339"/>
      <c r="O3164" s="339"/>
      <c r="P3164" s="339"/>
      <c r="Q3164" s="339"/>
    </row>
    <row r="3165" spans="1:17" ht="13.5" customHeight="1">
      <c r="A3165" s="481"/>
      <c r="B3165" s="481"/>
      <c r="C3165" s="481"/>
      <c r="D3165" s="481"/>
      <c r="E3165" s="481"/>
      <c r="F3165" s="339"/>
      <c r="G3165" s="340" t="str">
        <f>IF(ISNUMBER(E3165),E3165/'Bulk DivVar Analysis'!$I$7,"")</f>
        <v/>
      </c>
      <c r="H3165" s="338" t="str">
        <f>IF(ISNUMBER(E3165), IF(G3165&gt;'Bulk DivVar Analysis'!$J$9,"Pass","Fail"),"")</f>
        <v/>
      </c>
      <c r="I3165" s="338" t="str">
        <f t="shared" si="51"/>
        <v/>
      </c>
      <c r="J3165" s="339"/>
      <c r="K3165" s="339"/>
      <c r="L3165" s="339"/>
      <c r="M3165" s="339"/>
      <c r="N3165" s="339"/>
      <c r="O3165" s="339"/>
      <c r="P3165" s="339"/>
      <c r="Q3165" s="339"/>
    </row>
    <row r="3166" spans="1:17" ht="13.5" customHeight="1">
      <c r="A3166" s="481"/>
      <c r="B3166" s="481"/>
      <c r="C3166" s="481"/>
      <c r="D3166" s="481"/>
      <c r="E3166" s="481"/>
      <c r="F3166" s="339"/>
      <c r="G3166" s="340" t="str">
        <f>IF(ISNUMBER(E3166),E3166/'Bulk DivVar Analysis'!$I$7,"")</f>
        <v/>
      </c>
      <c r="H3166" s="338" t="str">
        <f>IF(ISNUMBER(E3166), IF(G3166&gt;'Bulk DivVar Analysis'!$J$9,"Pass","Fail"),"")</f>
        <v/>
      </c>
      <c r="I3166" s="338" t="str">
        <f t="shared" si="51"/>
        <v/>
      </c>
      <c r="J3166" s="339"/>
      <c r="K3166" s="339"/>
      <c r="L3166" s="339"/>
      <c r="M3166" s="339"/>
      <c r="N3166" s="339"/>
      <c r="O3166" s="339"/>
      <c r="P3166" s="339"/>
      <c r="Q3166" s="339"/>
    </row>
    <row r="3167" spans="1:17" ht="13.5" customHeight="1">
      <c r="A3167" s="481"/>
      <c r="B3167" s="481"/>
      <c r="C3167" s="481"/>
      <c r="D3167" s="481"/>
      <c r="E3167" s="481"/>
      <c r="F3167" s="339"/>
      <c r="G3167" s="340" t="str">
        <f>IF(ISNUMBER(E3167),E3167/'Bulk DivVar Analysis'!$I$7,"")</f>
        <v/>
      </c>
      <c r="H3167" s="338" t="str">
        <f>IF(ISNUMBER(E3167), IF(G3167&gt;'Bulk DivVar Analysis'!$J$9,"Pass","Fail"),"")</f>
        <v/>
      </c>
      <c r="I3167" s="338" t="str">
        <f t="shared" si="51"/>
        <v/>
      </c>
      <c r="J3167" s="339"/>
      <c r="K3167" s="339"/>
      <c r="L3167" s="339"/>
      <c r="M3167" s="339"/>
      <c r="N3167" s="339"/>
      <c r="O3167" s="339"/>
      <c r="P3167" s="339"/>
      <c r="Q3167" s="339"/>
    </row>
    <row r="3168" spans="1:17" ht="13.5" customHeight="1">
      <c r="A3168" s="481"/>
      <c r="B3168" s="481"/>
      <c r="C3168" s="481"/>
      <c r="D3168" s="481"/>
      <c r="E3168" s="481"/>
      <c r="F3168" s="339"/>
      <c r="G3168" s="340" t="str">
        <f>IF(ISNUMBER(E3168),E3168/'Bulk DivVar Analysis'!$I$7,"")</f>
        <v/>
      </c>
      <c r="H3168" s="338" t="str">
        <f>IF(ISNUMBER(E3168), IF(G3168&gt;'Bulk DivVar Analysis'!$J$9,"Pass","Fail"),"")</f>
        <v/>
      </c>
      <c r="I3168" s="338" t="str">
        <f t="shared" si="51"/>
        <v/>
      </c>
      <c r="J3168" s="339"/>
      <c r="K3168" s="339"/>
      <c r="L3168" s="339"/>
      <c r="M3168" s="339"/>
      <c r="N3168" s="339"/>
      <c r="O3168" s="339"/>
      <c r="P3168" s="339"/>
      <c r="Q3168" s="339"/>
    </row>
    <row r="3169" spans="1:17" ht="13.5" customHeight="1">
      <c r="A3169" s="481"/>
      <c r="B3169" s="481"/>
      <c r="C3169" s="481"/>
      <c r="D3169" s="481"/>
      <c r="E3169" s="481"/>
      <c r="F3169" s="339"/>
      <c r="G3169" s="340" t="str">
        <f>IF(ISNUMBER(E3169),E3169/'Bulk DivVar Analysis'!$I$7,"")</f>
        <v/>
      </c>
      <c r="H3169" s="338" t="str">
        <f>IF(ISNUMBER(E3169), IF(G3169&gt;'Bulk DivVar Analysis'!$J$9,"Pass","Fail"),"")</f>
        <v/>
      </c>
      <c r="I3169" s="338" t="str">
        <f t="shared" si="51"/>
        <v/>
      </c>
      <c r="J3169" s="339"/>
      <c r="K3169" s="339"/>
      <c r="L3169" s="339"/>
      <c r="M3169" s="339"/>
      <c r="N3169" s="339"/>
      <c r="O3169" s="339"/>
      <c r="P3169" s="339"/>
      <c r="Q3169" s="339"/>
    </row>
    <row r="3170" spans="1:17" ht="13.5" customHeight="1">
      <c r="A3170" s="481"/>
      <c r="B3170" s="481"/>
      <c r="C3170" s="481"/>
      <c r="D3170" s="481"/>
      <c r="E3170" s="481"/>
      <c r="F3170" s="339"/>
      <c r="G3170" s="340" t="str">
        <f>IF(ISNUMBER(E3170),E3170/'Bulk DivVar Analysis'!$I$7,"")</f>
        <v/>
      </c>
      <c r="H3170" s="338" t="str">
        <f>IF(ISNUMBER(E3170), IF(G3170&gt;'Bulk DivVar Analysis'!$J$9,"Pass","Fail"),"")</f>
        <v/>
      </c>
      <c r="I3170" s="338" t="str">
        <f t="shared" si="51"/>
        <v/>
      </c>
      <c r="J3170" s="339"/>
      <c r="K3170" s="339"/>
      <c r="L3170" s="339"/>
      <c r="M3170" s="339"/>
      <c r="N3170" s="339"/>
      <c r="O3170" s="339"/>
      <c r="P3170" s="339"/>
      <c r="Q3170" s="339"/>
    </row>
    <row r="3171" spans="1:17" ht="13.5" customHeight="1">
      <c r="A3171" s="481"/>
      <c r="B3171" s="481"/>
      <c r="C3171" s="481"/>
      <c r="D3171" s="481"/>
      <c r="E3171" s="481"/>
      <c r="F3171" s="339"/>
      <c r="G3171" s="340" t="str">
        <f>IF(ISNUMBER(E3171),E3171/'Bulk DivVar Analysis'!$I$7,"")</f>
        <v/>
      </c>
      <c r="H3171" s="338" t="str">
        <f>IF(ISNUMBER(E3171), IF(G3171&gt;'Bulk DivVar Analysis'!$J$9,"Pass","Fail"),"")</f>
        <v/>
      </c>
      <c r="I3171" s="338" t="str">
        <f t="shared" si="51"/>
        <v/>
      </c>
      <c r="J3171" s="339"/>
      <c r="K3171" s="339"/>
      <c r="L3171" s="339"/>
      <c r="M3171" s="339"/>
      <c r="N3171" s="339"/>
      <c r="O3171" s="339"/>
      <c r="P3171" s="339"/>
      <c r="Q3171" s="339"/>
    </row>
    <row r="3172" spans="1:17" ht="13.5" customHeight="1">
      <c r="A3172" s="481"/>
      <c r="B3172" s="481"/>
      <c r="C3172" s="481"/>
      <c r="D3172" s="481"/>
      <c r="E3172" s="481"/>
      <c r="F3172" s="339"/>
      <c r="G3172" s="340" t="str">
        <f>IF(ISNUMBER(E3172),E3172/'Bulk DivVar Analysis'!$I$7,"")</f>
        <v/>
      </c>
      <c r="H3172" s="338" t="str">
        <f>IF(ISNUMBER(E3172), IF(G3172&gt;'Bulk DivVar Analysis'!$J$9,"Pass","Fail"),"")</f>
        <v/>
      </c>
      <c r="I3172" s="338" t="str">
        <f t="shared" si="51"/>
        <v/>
      </c>
      <c r="J3172" s="339"/>
      <c r="K3172" s="339"/>
      <c r="L3172" s="339"/>
      <c r="M3172" s="339"/>
      <c r="N3172" s="339"/>
      <c r="O3172" s="339"/>
      <c r="P3172" s="339"/>
      <c r="Q3172" s="339"/>
    </row>
    <row r="3173" spans="1:17" ht="13.5" customHeight="1">
      <c r="A3173" s="481"/>
      <c r="B3173" s="481"/>
      <c r="C3173" s="481"/>
      <c r="D3173" s="481"/>
      <c r="E3173" s="481"/>
      <c r="F3173" s="339"/>
      <c r="G3173" s="340" t="str">
        <f>IF(ISNUMBER(E3173),E3173/'Bulk DivVar Analysis'!$I$7,"")</f>
        <v/>
      </c>
      <c r="H3173" s="338" t="str">
        <f>IF(ISNUMBER(E3173), IF(G3173&gt;'Bulk DivVar Analysis'!$J$9,"Pass","Fail"),"")</f>
        <v/>
      </c>
      <c r="I3173" s="338" t="str">
        <f t="shared" si="51"/>
        <v/>
      </c>
      <c r="J3173" s="339"/>
      <c r="K3173" s="339"/>
      <c r="L3173" s="339"/>
      <c r="M3173" s="339"/>
      <c r="N3173" s="339"/>
      <c r="O3173" s="339"/>
      <c r="P3173" s="339"/>
      <c r="Q3173" s="339"/>
    </row>
    <row r="3174" spans="1:17" ht="13.5" customHeight="1">
      <c r="A3174" s="481"/>
      <c r="B3174" s="481"/>
      <c r="C3174" s="481"/>
      <c r="D3174" s="481"/>
      <c r="E3174" s="481"/>
      <c r="F3174" s="339"/>
      <c r="G3174" s="340" t="str">
        <f>IF(ISNUMBER(E3174),E3174/'Bulk DivVar Analysis'!$I$7,"")</f>
        <v/>
      </c>
      <c r="H3174" s="338" t="str">
        <f>IF(ISNUMBER(E3174), IF(G3174&gt;'Bulk DivVar Analysis'!$J$9,"Pass","Fail"),"")</f>
        <v/>
      </c>
      <c r="I3174" s="338" t="str">
        <f t="shared" si="51"/>
        <v/>
      </c>
      <c r="J3174" s="339"/>
      <c r="K3174" s="339"/>
      <c r="L3174" s="339"/>
      <c r="M3174" s="339"/>
      <c r="N3174" s="339"/>
      <c r="O3174" s="339"/>
      <c r="P3174" s="339"/>
      <c r="Q3174" s="339"/>
    </row>
    <row r="3175" spans="1:17" ht="13.5" customHeight="1">
      <c r="A3175" s="481"/>
      <c r="B3175" s="481"/>
      <c r="C3175" s="481"/>
      <c r="D3175" s="481"/>
      <c r="E3175" s="481"/>
      <c r="F3175" s="339"/>
      <c r="G3175" s="340" t="str">
        <f>IF(ISNUMBER(E3175),E3175/'Bulk DivVar Analysis'!$I$7,"")</f>
        <v/>
      </c>
      <c r="H3175" s="338" t="str">
        <f>IF(ISNUMBER(E3175), IF(G3175&gt;'Bulk DivVar Analysis'!$J$9,"Pass","Fail"),"")</f>
        <v/>
      </c>
      <c r="I3175" s="338" t="str">
        <f t="shared" si="51"/>
        <v/>
      </c>
      <c r="J3175" s="339"/>
      <c r="K3175" s="339"/>
      <c r="L3175" s="339"/>
      <c r="M3175" s="339"/>
      <c r="N3175" s="339"/>
      <c r="O3175" s="339"/>
      <c r="P3175" s="339"/>
      <c r="Q3175" s="339"/>
    </row>
    <row r="3176" spans="1:17" ht="13.5" customHeight="1">
      <c r="A3176" s="481"/>
      <c r="B3176" s="481"/>
      <c r="C3176" s="481"/>
      <c r="D3176" s="481"/>
      <c r="E3176" s="481"/>
      <c r="F3176" s="339"/>
      <c r="G3176" s="340" t="str">
        <f>IF(ISNUMBER(E3176),E3176/'Bulk DivVar Analysis'!$I$7,"")</f>
        <v/>
      </c>
      <c r="H3176" s="338" t="str">
        <f>IF(ISNUMBER(E3176), IF(G3176&gt;'Bulk DivVar Analysis'!$J$9,"Pass","Fail"),"")</f>
        <v/>
      </c>
      <c r="I3176" s="338" t="str">
        <f t="shared" si="51"/>
        <v/>
      </c>
      <c r="J3176" s="339"/>
      <c r="K3176" s="339"/>
      <c r="L3176" s="339"/>
      <c r="M3176" s="339"/>
      <c r="N3176" s="339"/>
      <c r="O3176" s="339"/>
      <c r="P3176" s="339"/>
      <c r="Q3176" s="339"/>
    </row>
    <row r="3177" spans="1:17" ht="13.5" customHeight="1">
      <c r="A3177" s="481"/>
      <c r="B3177" s="481"/>
      <c r="C3177" s="481"/>
      <c r="D3177" s="481"/>
      <c r="E3177" s="481"/>
      <c r="F3177" s="339"/>
      <c r="G3177" s="340" t="str">
        <f>IF(ISNUMBER(E3177),E3177/'Bulk DivVar Analysis'!$I$7,"")</f>
        <v/>
      </c>
      <c r="H3177" s="338" t="str">
        <f>IF(ISNUMBER(E3177), IF(G3177&gt;'Bulk DivVar Analysis'!$J$9,"Pass","Fail"),"")</f>
        <v/>
      </c>
      <c r="I3177" s="338" t="str">
        <f t="shared" si="51"/>
        <v/>
      </c>
      <c r="J3177" s="339"/>
      <c r="K3177" s="339"/>
      <c r="L3177" s="339"/>
      <c r="M3177" s="339"/>
      <c r="N3177" s="339"/>
      <c r="O3177" s="339"/>
      <c r="P3177" s="339"/>
      <c r="Q3177" s="339"/>
    </row>
    <row r="3178" spans="1:17" ht="13.5" customHeight="1">
      <c r="A3178" s="481"/>
      <c r="B3178" s="481"/>
      <c r="C3178" s="481"/>
      <c r="D3178" s="481"/>
      <c r="E3178" s="481"/>
      <c r="F3178" s="339"/>
      <c r="G3178" s="340" t="str">
        <f>IF(ISNUMBER(E3178),E3178/'Bulk DivVar Analysis'!$I$7,"")</f>
        <v/>
      </c>
      <c r="H3178" s="338" t="str">
        <f>IF(ISNUMBER(E3178), IF(G3178&gt;'Bulk DivVar Analysis'!$J$9,"Pass","Fail"),"")</f>
        <v/>
      </c>
      <c r="I3178" s="338" t="str">
        <f t="shared" si="51"/>
        <v/>
      </c>
      <c r="J3178" s="339"/>
      <c r="K3178" s="339"/>
      <c r="L3178" s="339"/>
      <c r="M3178" s="339"/>
      <c r="N3178" s="339"/>
      <c r="O3178" s="339"/>
      <c r="P3178" s="339"/>
      <c r="Q3178" s="339"/>
    </row>
    <row r="3179" spans="1:17" ht="13.5" customHeight="1">
      <c r="A3179" s="481"/>
      <c r="B3179" s="481"/>
      <c r="C3179" s="481"/>
      <c r="D3179" s="481"/>
      <c r="E3179" s="481"/>
      <c r="F3179" s="339"/>
      <c r="G3179" s="340" t="str">
        <f>IF(ISNUMBER(E3179),E3179/'Bulk DivVar Analysis'!$I$7,"")</f>
        <v/>
      </c>
      <c r="H3179" s="338" t="str">
        <f>IF(ISNUMBER(E3179), IF(G3179&gt;'Bulk DivVar Analysis'!$J$9,"Pass","Fail"),"")</f>
        <v/>
      </c>
      <c r="I3179" s="338" t="str">
        <f t="shared" si="51"/>
        <v/>
      </c>
      <c r="J3179" s="339"/>
      <c r="K3179" s="339"/>
      <c r="L3179" s="339"/>
      <c r="M3179" s="339"/>
      <c r="N3179" s="339"/>
      <c r="O3179" s="339"/>
      <c r="P3179" s="339"/>
      <c r="Q3179" s="339"/>
    </row>
    <row r="3180" spans="1:17" ht="13.5" customHeight="1">
      <c r="A3180" s="481"/>
      <c r="B3180" s="481"/>
      <c r="C3180" s="481"/>
      <c r="D3180" s="481"/>
      <c r="E3180" s="481"/>
      <c r="F3180" s="339"/>
      <c r="G3180" s="340" t="str">
        <f>IF(ISNUMBER(E3180),E3180/'Bulk DivVar Analysis'!$I$7,"")</f>
        <v/>
      </c>
      <c r="H3180" s="338" t="str">
        <f>IF(ISNUMBER(E3180), IF(G3180&gt;'Bulk DivVar Analysis'!$J$9,"Pass","Fail"),"")</f>
        <v/>
      </c>
      <c r="I3180" s="338" t="str">
        <f t="shared" si="51"/>
        <v/>
      </c>
      <c r="J3180" s="339"/>
      <c r="K3180" s="339"/>
      <c r="L3180" s="339"/>
      <c r="M3180" s="339"/>
      <c r="N3180" s="339"/>
      <c r="O3180" s="339"/>
      <c r="P3180" s="339"/>
      <c r="Q3180" s="339"/>
    </row>
    <row r="3181" spans="1:17" ht="13.5" customHeight="1">
      <c r="A3181" s="481"/>
      <c r="B3181" s="481"/>
      <c r="C3181" s="481"/>
      <c r="D3181" s="481"/>
      <c r="E3181" s="481"/>
      <c r="F3181" s="339"/>
      <c r="G3181" s="340" t="str">
        <f>IF(ISNUMBER(E3181),E3181/'Bulk DivVar Analysis'!$I$7,"")</f>
        <v/>
      </c>
      <c r="H3181" s="338" t="str">
        <f>IF(ISNUMBER(E3181), IF(G3181&gt;'Bulk DivVar Analysis'!$J$9,"Pass","Fail"),"")</f>
        <v/>
      </c>
      <c r="I3181" s="338" t="str">
        <f t="shared" si="51"/>
        <v/>
      </c>
      <c r="J3181" s="339"/>
      <c r="K3181" s="339"/>
      <c r="L3181" s="339"/>
      <c r="M3181" s="339"/>
      <c r="N3181" s="339"/>
      <c r="O3181" s="339"/>
      <c r="P3181" s="339"/>
      <c r="Q3181" s="339"/>
    </row>
    <row r="3182" spans="1:17" ht="13.5" customHeight="1">
      <c r="A3182" s="481"/>
      <c r="B3182" s="481"/>
      <c r="C3182" s="481"/>
      <c r="D3182" s="481"/>
      <c r="E3182" s="481"/>
      <c r="F3182" s="339"/>
      <c r="G3182" s="340" t="str">
        <f>IF(ISNUMBER(E3182),E3182/'Bulk DivVar Analysis'!$I$7,"")</f>
        <v/>
      </c>
      <c r="H3182" s="338" t="str">
        <f>IF(ISNUMBER(E3182), IF(G3182&gt;'Bulk DivVar Analysis'!$J$9,"Pass","Fail"),"")</f>
        <v/>
      </c>
      <c r="I3182" s="338" t="str">
        <f t="shared" si="51"/>
        <v/>
      </c>
      <c r="J3182" s="339"/>
      <c r="K3182" s="339"/>
      <c r="L3182" s="339"/>
      <c r="M3182" s="339"/>
      <c r="N3182" s="339"/>
      <c r="O3182" s="339"/>
      <c r="P3182" s="339"/>
      <c r="Q3182" s="339"/>
    </row>
    <row r="3183" spans="1:17" ht="13.5" customHeight="1">
      <c r="A3183" s="481"/>
      <c r="B3183" s="481"/>
      <c r="C3183" s="481"/>
      <c r="D3183" s="481"/>
      <c r="E3183" s="481"/>
      <c r="F3183" s="339"/>
      <c r="G3183" s="340" t="str">
        <f>IF(ISNUMBER(E3183),E3183/'Bulk DivVar Analysis'!$I$7,"")</f>
        <v/>
      </c>
      <c r="H3183" s="338" t="str">
        <f>IF(ISNUMBER(E3183), IF(G3183&gt;'Bulk DivVar Analysis'!$J$9,"Pass","Fail"),"")</f>
        <v/>
      </c>
      <c r="I3183" s="338" t="str">
        <f t="shared" si="51"/>
        <v/>
      </c>
      <c r="J3183" s="339"/>
      <c r="K3183" s="339"/>
      <c r="L3183" s="339"/>
      <c r="M3183" s="339"/>
      <c r="N3183" s="339"/>
      <c r="O3183" s="339"/>
      <c r="P3183" s="339"/>
      <c r="Q3183" s="339"/>
    </row>
    <row r="3184" spans="1:17" ht="13.5" customHeight="1">
      <c r="A3184" s="481"/>
      <c r="B3184" s="481"/>
      <c r="C3184" s="481"/>
      <c r="D3184" s="481"/>
      <c r="E3184" s="481"/>
      <c r="F3184" s="339"/>
      <c r="G3184" s="340" t="str">
        <f>IF(ISNUMBER(E3184),E3184/'Bulk DivVar Analysis'!$I$7,"")</f>
        <v/>
      </c>
      <c r="H3184" s="338" t="str">
        <f>IF(ISNUMBER(E3184), IF(G3184&gt;'Bulk DivVar Analysis'!$J$9,"Pass","Fail"),"")</f>
        <v/>
      </c>
      <c r="I3184" s="338" t="str">
        <f t="shared" si="51"/>
        <v/>
      </c>
      <c r="J3184" s="339"/>
      <c r="K3184" s="339"/>
      <c r="L3184" s="339"/>
      <c r="M3184" s="339"/>
      <c r="N3184" s="339"/>
      <c r="O3184" s="339"/>
      <c r="P3184" s="339"/>
      <c r="Q3184" s="339"/>
    </row>
    <row r="3185" spans="1:17" ht="13.5" customHeight="1">
      <c r="A3185" s="481"/>
      <c r="B3185" s="481"/>
      <c r="C3185" s="481"/>
      <c r="D3185" s="481"/>
      <c r="E3185" s="481"/>
      <c r="F3185" s="339"/>
      <c r="G3185" s="340" t="str">
        <f>IF(ISNUMBER(E3185),E3185/'Bulk DivVar Analysis'!$I$7,"")</f>
        <v/>
      </c>
      <c r="H3185" s="338" t="str">
        <f>IF(ISNUMBER(E3185), IF(G3185&gt;'Bulk DivVar Analysis'!$J$9,"Pass","Fail"),"")</f>
        <v/>
      </c>
      <c r="I3185" s="338" t="str">
        <f t="shared" si="51"/>
        <v/>
      </c>
      <c r="J3185" s="339"/>
      <c r="K3185" s="339"/>
      <c r="L3185" s="339"/>
      <c r="M3185" s="339"/>
      <c r="N3185" s="339"/>
      <c r="O3185" s="339"/>
      <c r="P3185" s="339"/>
      <c r="Q3185" s="339"/>
    </row>
    <row r="3186" spans="1:17" ht="13.5" customHeight="1">
      <c r="A3186" s="481"/>
      <c r="B3186" s="481"/>
      <c r="C3186" s="481"/>
      <c r="D3186" s="481"/>
      <c r="E3186" s="481"/>
      <c r="F3186" s="339"/>
      <c r="G3186" s="340" t="str">
        <f>IF(ISNUMBER(E3186),E3186/'Bulk DivVar Analysis'!$I$7,"")</f>
        <v/>
      </c>
      <c r="H3186" s="338" t="str">
        <f>IF(ISNUMBER(E3186), IF(G3186&gt;'Bulk DivVar Analysis'!$J$9,"Pass","Fail"),"")</f>
        <v/>
      </c>
      <c r="I3186" s="338" t="str">
        <f t="shared" si="51"/>
        <v/>
      </c>
      <c r="J3186" s="339"/>
      <c r="K3186" s="339"/>
      <c r="L3186" s="339"/>
      <c r="M3186" s="339"/>
      <c r="N3186" s="339"/>
      <c r="O3186" s="339"/>
      <c r="P3186" s="339"/>
      <c r="Q3186" s="339"/>
    </row>
    <row r="3187" spans="1:17" ht="13.5" customHeight="1">
      <c r="A3187" s="481"/>
      <c r="B3187" s="481"/>
      <c r="C3187" s="481"/>
      <c r="D3187" s="481"/>
      <c r="E3187" s="481"/>
      <c r="F3187" s="339"/>
      <c r="G3187" s="340" t="str">
        <f>IF(ISNUMBER(E3187),E3187/'Bulk DivVar Analysis'!$I$7,"")</f>
        <v/>
      </c>
      <c r="H3187" s="338" t="str">
        <f>IF(ISNUMBER(E3187), IF(G3187&gt;'Bulk DivVar Analysis'!$J$9,"Pass","Fail"),"")</f>
        <v/>
      </c>
      <c r="I3187" s="338" t="str">
        <f t="shared" si="51"/>
        <v/>
      </c>
      <c r="J3187" s="339"/>
      <c r="K3187" s="339"/>
      <c r="L3187" s="339"/>
      <c r="M3187" s="339"/>
      <c r="N3187" s="339"/>
      <c r="O3187" s="339"/>
      <c r="P3187" s="339"/>
      <c r="Q3187" s="339"/>
    </row>
    <row r="3188" spans="1:17" ht="13.5" customHeight="1">
      <c r="A3188" s="481"/>
      <c r="B3188" s="481"/>
      <c r="C3188" s="481"/>
      <c r="D3188" s="481"/>
      <c r="E3188" s="481"/>
      <c r="F3188" s="339"/>
      <c r="G3188" s="340" t="str">
        <f>IF(ISNUMBER(E3188),E3188/'Bulk DivVar Analysis'!$I$7,"")</f>
        <v/>
      </c>
      <c r="H3188" s="338" t="str">
        <f>IF(ISNUMBER(E3188), IF(G3188&gt;'Bulk DivVar Analysis'!$J$9,"Pass","Fail"),"")</f>
        <v/>
      </c>
      <c r="I3188" s="338" t="str">
        <f t="shared" si="51"/>
        <v/>
      </c>
      <c r="J3188" s="339"/>
      <c r="K3188" s="339"/>
      <c r="L3188" s="339"/>
      <c r="M3188" s="339"/>
      <c r="N3188" s="339"/>
      <c r="O3188" s="339"/>
      <c r="P3188" s="339"/>
      <c r="Q3188" s="339"/>
    </row>
    <row r="3189" spans="1:17" ht="13.5" customHeight="1">
      <c r="A3189" s="481"/>
      <c r="B3189" s="481"/>
      <c r="C3189" s="481"/>
      <c r="D3189" s="481"/>
      <c r="E3189" s="481"/>
      <c r="F3189" s="339"/>
      <c r="G3189" s="340" t="str">
        <f>IF(ISNUMBER(E3189),E3189/'Bulk DivVar Analysis'!$I$7,"")</f>
        <v/>
      </c>
      <c r="H3189" s="338" t="str">
        <f>IF(ISNUMBER(E3189), IF(G3189&gt;'Bulk DivVar Analysis'!$J$9,"Pass","Fail"),"")</f>
        <v/>
      </c>
      <c r="I3189" s="338" t="str">
        <f t="shared" si="51"/>
        <v/>
      </c>
      <c r="J3189" s="339"/>
      <c r="K3189" s="339"/>
      <c r="L3189" s="339"/>
      <c r="M3189" s="339"/>
      <c r="N3189" s="339"/>
      <c r="O3189" s="339"/>
      <c r="P3189" s="339"/>
      <c r="Q3189" s="339"/>
    </row>
    <row r="3190" spans="1:17" ht="13.5" customHeight="1">
      <c r="A3190" s="481"/>
      <c r="B3190" s="481"/>
      <c r="C3190" s="481"/>
      <c r="D3190" s="481"/>
      <c r="E3190" s="481"/>
      <c r="F3190" s="339"/>
      <c r="G3190" s="340" t="str">
        <f>IF(ISNUMBER(E3190),E3190/'Bulk DivVar Analysis'!$I$7,"")</f>
        <v/>
      </c>
      <c r="H3190" s="338" t="str">
        <f>IF(ISNUMBER(E3190), IF(G3190&gt;'Bulk DivVar Analysis'!$J$9,"Pass","Fail"),"")</f>
        <v/>
      </c>
      <c r="I3190" s="338" t="str">
        <f t="shared" si="51"/>
        <v/>
      </c>
      <c r="J3190" s="339"/>
      <c r="K3190" s="339"/>
      <c r="L3190" s="339"/>
      <c r="M3190" s="339"/>
      <c r="N3190" s="339"/>
      <c r="O3190" s="339"/>
      <c r="P3190" s="339"/>
      <c r="Q3190" s="339"/>
    </row>
    <row r="3191" spans="1:17" ht="13.5" customHeight="1">
      <c r="A3191" s="481"/>
      <c r="B3191" s="481"/>
      <c r="C3191" s="481"/>
      <c r="D3191" s="481"/>
      <c r="E3191" s="481"/>
      <c r="F3191" s="339"/>
      <c r="G3191" s="340" t="str">
        <f>IF(ISNUMBER(E3191),E3191/'Bulk DivVar Analysis'!$I$7,"")</f>
        <v/>
      </c>
      <c r="H3191" s="338" t="str">
        <f>IF(ISNUMBER(E3191), IF(G3191&gt;'Bulk DivVar Analysis'!$J$9,"Pass","Fail"),"")</f>
        <v/>
      </c>
      <c r="I3191" s="338" t="str">
        <f t="shared" si="51"/>
        <v/>
      </c>
      <c r="J3191" s="339"/>
      <c r="K3191" s="339"/>
      <c r="L3191" s="339"/>
      <c r="M3191" s="339"/>
      <c r="N3191" s="339"/>
      <c r="O3191" s="339"/>
      <c r="P3191" s="339"/>
      <c r="Q3191" s="339"/>
    </row>
    <row r="3192" spans="1:17" ht="13.5" customHeight="1">
      <c r="A3192" s="481"/>
      <c r="B3192" s="481"/>
      <c r="C3192" s="481"/>
      <c r="D3192" s="481"/>
      <c r="E3192" s="481"/>
      <c r="F3192" s="339"/>
      <c r="G3192" s="340" t="str">
        <f>IF(ISNUMBER(E3192),E3192/'Bulk DivVar Analysis'!$I$7,"")</f>
        <v/>
      </c>
      <c r="H3192" s="338" t="str">
        <f>IF(ISNUMBER(E3192), IF(G3192&gt;'Bulk DivVar Analysis'!$J$9,"Pass","Fail"),"")</f>
        <v/>
      </c>
      <c r="I3192" s="338" t="str">
        <f t="shared" si="51"/>
        <v/>
      </c>
      <c r="J3192" s="339"/>
      <c r="K3192" s="339"/>
      <c r="L3192" s="339"/>
      <c r="M3192" s="339"/>
      <c r="N3192" s="339"/>
      <c r="O3192" s="339"/>
      <c r="P3192" s="339"/>
      <c r="Q3192" s="339"/>
    </row>
    <row r="3193" spans="1:17" ht="13.5" customHeight="1">
      <c r="A3193" s="481"/>
      <c r="B3193" s="481"/>
      <c r="C3193" s="481"/>
      <c r="D3193" s="481"/>
      <c r="E3193" s="481"/>
      <c r="F3193" s="339"/>
      <c r="G3193" s="340" t="str">
        <f>IF(ISNUMBER(E3193),E3193/'Bulk DivVar Analysis'!$I$7,"")</f>
        <v/>
      </c>
      <c r="H3193" s="338" t="str">
        <f>IF(ISNUMBER(E3193), IF(G3193&gt;'Bulk DivVar Analysis'!$J$9,"Pass","Fail"),"")</f>
        <v/>
      </c>
      <c r="I3193" s="338" t="str">
        <f t="shared" si="51"/>
        <v/>
      </c>
      <c r="J3193" s="339"/>
      <c r="K3193" s="339"/>
      <c r="L3193" s="339"/>
      <c r="M3193" s="339"/>
      <c r="N3193" s="339"/>
      <c r="O3193" s="339"/>
      <c r="P3193" s="339"/>
      <c r="Q3193" s="339"/>
    </row>
    <row r="3194" spans="1:17" ht="13.5" customHeight="1">
      <c r="A3194" s="481"/>
      <c r="B3194" s="481"/>
      <c r="C3194" s="481"/>
      <c r="D3194" s="481"/>
      <c r="E3194" s="481"/>
      <c r="F3194" s="339"/>
      <c r="G3194" s="340" t="str">
        <f>IF(ISNUMBER(E3194),E3194/'Bulk DivVar Analysis'!$I$7,"")</f>
        <v/>
      </c>
      <c r="H3194" s="338" t="str">
        <f>IF(ISNUMBER(E3194), IF(G3194&gt;'Bulk DivVar Analysis'!$J$9,"Pass","Fail"),"")</f>
        <v/>
      </c>
      <c r="I3194" s="338" t="str">
        <f t="shared" si="51"/>
        <v/>
      </c>
      <c r="J3194" s="339"/>
      <c r="K3194" s="339"/>
      <c r="L3194" s="339"/>
      <c r="M3194" s="339"/>
      <c r="N3194" s="339"/>
      <c r="O3194" s="339"/>
      <c r="P3194" s="339"/>
      <c r="Q3194" s="339"/>
    </row>
    <row r="3195" spans="1:17" ht="13.5" customHeight="1">
      <c r="A3195" s="481"/>
      <c r="B3195" s="481"/>
      <c r="C3195" s="481"/>
      <c r="D3195" s="481"/>
      <c r="E3195" s="481"/>
      <c r="F3195" s="339"/>
      <c r="G3195" s="340" t="str">
        <f>IF(ISNUMBER(E3195),E3195/'Bulk DivVar Analysis'!$I$7,"")</f>
        <v/>
      </c>
      <c r="H3195" s="338" t="str">
        <f>IF(ISNUMBER(E3195), IF(G3195&gt;'Bulk DivVar Analysis'!$J$9,"Pass","Fail"),"")</f>
        <v/>
      </c>
      <c r="I3195" s="338" t="str">
        <f t="shared" si="51"/>
        <v/>
      </c>
      <c r="J3195" s="339"/>
      <c r="K3195" s="339"/>
      <c r="L3195" s="339"/>
      <c r="M3195" s="339"/>
      <c r="N3195" s="339"/>
      <c r="O3195" s="339"/>
      <c r="P3195" s="339"/>
      <c r="Q3195" s="339"/>
    </row>
    <row r="3196" spans="1:17" ht="13.5" customHeight="1">
      <c r="A3196" s="481"/>
      <c r="B3196" s="481"/>
      <c r="C3196" s="481"/>
      <c r="D3196" s="481"/>
      <c r="E3196" s="481"/>
      <c r="F3196" s="339"/>
      <c r="G3196" s="340" t="str">
        <f>IF(ISNUMBER(E3196),E3196/'Bulk DivVar Analysis'!$I$7,"")</f>
        <v/>
      </c>
      <c r="H3196" s="338" t="str">
        <f>IF(ISNUMBER(E3196), IF(G3196&gt;'Bulk DivVar Analysis'!$J$9,"Pass","Fail"),"")</f>
        <v/>
      </c>
      <c r="I3196" s="338" t="str">
        <f t="shared" si="51"/>
        <v/>
      </c>
      <c r="J3196" s="339"/>
      <c r="K3196" s="339"/>
      <c r="L3196" s="339"/>
      <c r="M3196" s="339"/>
      <c r="N3196" s="339"/>
      <c r="O3196" s="339"/>
      <c r="P3196" s="339"/>
      <c r="Q3196" s="339"/>
    </row>
    <row r="3197" spans="1:17" ht="13.5" customHeight="1">
      <c r="A3197" s="481"/>
      <c r="B3197" s="481"/>
      <c r="C3197" s="481"/>
      <c r="D3197" s="481"/>
      <c r="E3197" s="481"/>
      <c r="F3197" s="339"/>
      <c r="G3197" s="340" t="str">
        <f>IF(ISNUMBER(E3197),E3197/'Bulk DivVar Analysis'!$I$7,"")</f>
        <v/>
      </c>
      <c r="H3197" s="338" t="str">
        <f>IF(ISNUMBER(E3197), IF(G3197&gt;'Bulk DivVar Analysis'!$J$9,"Pass","Fail"),"")</f>
        <v/>
      </c>
      <c r="I3197" s="338" t="str">
        <f t="shared" si="51"/>
        <v/>
      </c>
      <c r="J3197" s="339"/>
      <c r="K3197" s="339"/>
      <c r="L3197" s="339"/>
      <c r="M3197" s="339"/>
      <c r="N3197" s="339"/>
      <c r="O3197" s="339"/>
      <c r="P3197" s="339"/>
      <c r="Q3197" s="339"/>
    </row>
    <row r="3198" spans="1:17" ht="13.5" customHeight="1">
      <c r="A3198" s="481"/>
      <c r="B3198" s="481"/>
      <c r="C3198" s="481"/>
      <c r="D3198" s="481"/>
      <c r="E3198" s="481"/>
      <c r="F3198" s="339"/>
      <c r="G3198" s="340" t="str">
        <f>IF(ISNUMBER(E3198),E3198/'Bulk DivVar Analysis'!$I$7,"")</f>
        <v/>
      </c>
      <c r="H3198" s="338" t="str">
        <f>IF(ISNUMBER(E3198), IF(G3198&gt;'Bulk DivVar Analysis'!$J$9,"Pass","Fail"),"")</f>
        <v/>
      </c>
      <c r="I3198" s="338" t="str">
        <f t="shared" si="51"/>
        <v/>
      </c>
      <c r="J3198" s="339"/>
      <c r="K3198" s="339"/>
      <c r="L3198" s="339"/>
      <c r="M3198" s="339"/>
      <c r="N3198" s="339"/>
      <c r="O3198" s="339"/>
      <c r="P3198" s="339"/>
      <c r="Q3198" s="339"/>
    </row>
    <row r="3199" spans="1:17" ht="13.5" customHeight="1">
      <c r="A3199" s="481"/>
      <c r="B3199" s="481"/>
      <c r="C3199" s="481"/>
      <c r="D3199" s="481"/>
      <c r="E3199" s="481"/>
      <c r="F3199" s="339"/>
      <c r="G3199" s="340" t="str">
        <f>IF(ISNUMBER(E3199),E3199/'Bulk DivVar Analysis'!$I$7,"")</f>
        <v/>
      </c>
      <c r="H3199" s="338" t="str">
        <f>IF(ISNUMBER(E3199), IF(G3199&gt;'Bulk DivVar Analysis'!$J$9,"Pass","Fail"),"")</f>
        <v/>
      </c>
      <c r="I3199" s="338" t="str">
        <f t="shared" si="51"/>
        <v/>
      </c>
      <c r="J3199" s="339"/>
      <c r="K3199" s="339"/>
      <c r="L3199" s="339"/>
      <c r="M3199" s="339"/>
      <c r="N3199" s="339"/>
      <c r="O3199" s="339"/>
      <c r="P3199" s="339"/>
      <c r="Q3199" s="339"/>
    </row>
    <row r="3200" spans="1:17" ht="13.5" customHeight="1">
      <c r="A3200" s="481"/>
      <c r="B3200" s="481"/>
      <c r="C3200" s="481"/>
      <c r="D3200" s="481"/>
      <c r="E3200" s="481"/>
      <c r="F3200" s="339"/>
      <c r="G3200" s="340" t="str">
        <f>IF(ISNUMBER(E3200),E3200/'Bulk DivVar Analysis'!$I$7,"")</f>
        <v/>
      </c>
      <c r="H3200" s="338" t="str">
        <f>IF(ISNUMBER(E3200), IF(G3200&gt;'Bulk DivVar Analysis'!$J$9,"Pass","Fail"),"")</f>
        <v/>
      </c>
      <c r="I3200" s="338" t="str">
        <f t="shared" si="51"/>
        <v/>
      </c>
      <c r="J3200" s="339"/>
      <c r="K3200" s="339"/>
      <c r="L3200" s="339"/>
      <c r="M3200" s="339"/>
      <c r="N3200" s="339"/>
      <c r="O3200" s="339"/>
      <c r="P3200" s="339"/>
      <c r="Q3200" s="339"/>
    </row>
    <row r="3201" spans="1:17" ht="13.5" customHeight="1">
      <c r="A3201" s="481"/>
      <c r="B3201" s="481"/>
      <c r="C3201" s="481"/>
      <c r="D3201" s="481"/>
      <c r="E3201" s="481"/>
      <c r="F3201" s="339"/>
      <c r="G3201" s="340" t="str">
        <f>IF(ISNUMBER(E3201),E3201/'Bulk DivVar Analysis'!$I$7,"")</f>
        <v/>
      </c>
      <c r="H3201" s="338" t="str">
        <f>IF(ISNUMBER(E3201), IF(G3201&gt;'Bulk DivVar Analysis'!$J$9,"Pass","Fail"),"")</f>
        <v/>
      </c>
      <c r="I3201" s="338" t="str">
        <f t="shared" si="51"/>
        <v/>
      </c>
      <c r="J3201" s="339"/>
      <c r="K3201" s="339"/>
      <c r="L3201" s="339"/>
      <c r="M3201" s="339"/>
      <c r="N3201" s="339"/>
      <c r="O3201" s="339"/>
      <c r="P3201" s="339"/>
      <c r="Q3201" s="339"/>
    </row>
    <row r="3202" spans="1:17" ht="13.5" customHeight="1">
      <c r="A3202" s="481"/>
      <c r="B3202" s="481"/>
      <c r="C3202" s="481"/>
      <c r="D3202" s="481"/>
      <c r="E3202" s="481"/>
      <c r="F3202" s="339"/>
      <c r="G3202" s="340" t="str">
        <f>IF(ISNUMBER(E3202),E3202/'Bulk DivVar Analysis'!$I$7,"")</f>
        <v/>
      </c>
      <c r="H3202" s="338" t="str">
        <f>IF(ISNUMBER(E3202), IF(G3202&gt;'Bulk DivVar Analysis'!$J$9,"Pass","Fail"),"")</f>
        <v/>
      </c>
      <c r="I3202" s="338" t="str">
        <f t="shared" si="51"/>
        <v/>
      </c>
      <c r="J3202" s="339"/>
      <c r="K3202" s="339"/>
      <c r="L3202" s="339"/>
      <c r="M3202" s="339"/>
      <c r="N3202" s="339"/>
      <c r="O3202" s="339"/>
      <c r="P3202" s="339"/>
      <c r="Q3202" s="339"/>
    </row>
    <row r="3203" spans="1:17" ht="13.5" customHeight="1">
      <c r="A3203" s="481"/>
      <c r="B3203" s="481"/>
      <c r="C3203" s="481"/>
      <c r="D3203" s="481"/>
      <c r="E3203" s="481"/>
      <c r="F3203" s="339"/>
      <c r="G3203" s="340" t="str">
        <f>IF(ISNUMBER(E3203),E3203/'Bulk DivVar Analysis'!$I$7,"")</f>
        <v/>
      </c>
      <c r="H3203" s="338" t="str">
        <f>IF(ISNUMBER(E3203), IF(G3203&gt;'Bulk DivVar Analysis'!$J$9,"Pass","Fail"),"")</f>
        <v/>
      </c>
      <c r="I3203" s="338" t="str">
        <f t="shared" ref="I3203:I3266" si="52">_xlfn.TEXTJOIN("_",TRUE,B3203,C3203)</f>
        <v/>
      </c>
      <c r="J3203" s="339"/>
      <c r="K3203" s="339"/>
      <c r="L3203" s="339"/>
      <c r="M3203" s="339"/>
      <c r="N3203" s="339"/>
      <c r="O3203" s="339"/>
      <c r="P3203" s="339"/>
      <c r="Q3203" s="339"/>
    </row>
    <row r="3204" spans="1:17" ht="13.5" customHeight="1">
      <c r="A3204" s="481"/>
      <c r="B3204" s="481"/>
      <c r="C3204" s="481"/>
      <c r="D3204" s="481"/>
      <c r="E3204" s="481"/>
      <c r="F3204" s="339"/>
      <c r="G3204" s="340" t="str">
        <f>IF(ISNUMBER(E3204),E3204/'Bulk DivVar Analysis'!$I$7,"")</f>
        <v/>
      </c>
      <c r="H3204" s="338" t="str">
        <f>IF(ISNUMBER(E3204), IF(G3204&gt;'Bulk DivVar Analysis'!$J$9,"Pass","Fail"),"")</f>
        <v/>
      </c>
      <c r="I3204" s="338" t="str">
        <f t="shared" si="52"/>
        <v/>
      </c>
      <c r="J3204" s="339"/>
      <c r="K3204" s="339"/>
      <c r="L3204" s="339"/>
      <c r="M3204" s="339"/>
      <c r="N3204" s="339"/>
      <c r="O3204" s="339"/>
      <c r="P3204" s="339"/>
      <c r="Q3204" s="339"/>
    </row>
    <row r="3205" spans="1:17" ht="13.5" customHeight="1">
      <c r="A3205" s="481"/>
      <c r="B3205" s="481"/>
      <c r="C3205" s="481"/>
      <c r="D3205" s="481"/>
      <c r="E3205" s="481"/>
      <c r="F3205" s="339"/>
      <c r="G3205" s="340" t="str">
        <f>IF(ISNUMBER(E3205),E3205/'Bulk DivVar Analysis'!$I$7,"")</f>
        <v/>
      </c>
      <c r="H3205" s="338" t="str">
        <f>IF(ISNUMBER(E3205), IF(G3205&gt;'Bulk DivVar Analysis'!$J$9,"Pass","Fail"),"")</f>
        <v/>
      </c>
      <c r="I3205" s="338" t="str">
        <f t="shared" si="52"/>
        <v/>
      </c>
      <c r="J3205" s="339"/>
      <c r="K3205" s="339"/>
      <c r="L3205" s="339"/>
      <c r="M3205" s="339"/>
      <c r="N3205" s="339"/>
      <c r="O3205" s="339"/>
      <c r="P3205" s="339"/>
      <c r="Q3205" s="339"/>
    </row>
    <row r="3206" spans="1:17" ht="13.5" customHeight="1">
      <c r="A3206" s="481"/>
      <c r="B3206" s="481"/>
      <c r="C3206" s="481"/>
      <c r="D3206" s="481"/>
      <c r="E3206" s="481"/>
      <c r="F3206" s="339"/>
      <c r="G3206" s="340" t="str">
        <f>IF(ISNUMBER(E3206),E3206/'Bulk DivVar Analysis'!$I$7,"")</f>
        <v/>
      </c>
      <c r="H3206" s="338" t="str">
        <f>IF(ISNUMBER(E3206), IF(G3206&gt;'Bulk DivVar Analysis'!$J$9,"Pass","Fail"),"")</f>
        <v/>
      </c>
      <c r="I3206" s="338" t="str">
        <f t="shared" si="52"/>
        <v/>
      </c>
      <c r="J3206" s="339"/>
      <c r="K3206" s="339"/>
      <c r="L3206" s="339"/>
      <c r="M3206" s="339"/>
      <c r="N3206" s="339"/>
      <c r="O3206" s="339"/>
      <c r="P3206" s="339"/>
      <c r="Q3206" s="339"/>
    </row>
    <row r="3207" spans="1:17" ht="13.5" customHeight="1">
      <c r="A3207" s="481"/>
      <c r="B3207" s="481"/>
      <c r="C3207" s="481"/>
      <c r="D3207" s="481"/>
      <c r="E3207" s="481"/>
      <c r="F3207" s="339"/>
      <c r="G3207" s="340" t="str">
        <f>IF(ISNUMBER(E3207),E3207/'Bulk DivVar Analysis'!$I$7,"")</f>
        <v/>
      </c>
      <c r="H3207" s="338" t="str">
        <f>IF(ISNUMBER(E3207), IF(G3207&gt;'Bulk DivVar Analysis'!$J$9,"Pass","Fail"),"")</f>
        <v/>
      </c>
      <c r="I3207" s="338" t="str">
        <f t="shared" si="52"/>
        <v/>
      </c>
      <c r="J3207" s="339"/>
      <c r="K3207" s="339"/>
      <c r="L3207" s="339"/>
      <c r="M3207" s="339"/>
      <c r="N3207" s="339"/>
      <c r="O3207" s="339"/>
      <c r="P3207" s="339"/>
      <c r="Q3207" s="339"/>
    </row>
    <row r="3208" spans="1:17" ht="13.5" customHeight="1">
      <c r="A3208" s="481"/>
      <c r="B3208" s="481"/>
      <c r="C3208" s="481"/>
      <c r="D3208" s="481"/>
      <c r="E3208" s="481"/>
      <c r="F3208" s="339"/>
      <c r="G3208" s="340" t="str">
        <f>IF(ISNUMBER(E3208),E3208/'Bulk DivVar Analysis'!$I$7,"")</f>
        <v/>
      </c>
      <c r="H3208" s="338" t="str">
        <f>IF(ISNUMBER(E3208), IF(G3208&gt;'Bulk DivVar Analysis'!$J$9,"Pass","Fail"),"")</f>
        <v/>
      </c>
      <c r="I3208" s="338" t="str">
        <f t="shared" si="52"/>
        <v/>
      </c>
      <c r="J3208" s="339"/>
      <c r="K3208" s="339"/>
      <c r="L3208" s="339"/>
      <c r="M3208" s="339"/>
      <c r="N3208" s="339"/>
      <c r="O3208" s="339"/>
      <c r="P3208" s="339"/>
      <c r="Q3208" s="339"/>
    </row>
    <row r="3209" spans="1:17" ht="13.5" customHeight="1">
      <c r="A3209" s="481"/>
      <c r="B3209" s="481"/>
      <c r="C3209" s="481"/>
      <c r="D3209" s="481"/>
      <c r="E3209" s="481"/>
      <c r="F3209" s="339"/>
      <c r="G3209" s="340" t="str">
        <f>IF(ISNUMBER(E3209),E3209/'Bulk DivVar Analysis'!$I$7,"")</f>
        <v/>
      </c>
      <c r="H3209" s="338" t="str">
        <f>IF(ISNUMBER(E3209), IF(G3209&gt;'Bulk DivVar Analysis'!$J$9,"Pass","Fail"),"")</f>
        <v/>
      </c>
      <c r="I3209" s="338" t="str">
        <f t="shared" si="52"/>
        <v/>
      </c>
      <c r="J3209" s="339"/>
      <c r="K3209" s="339"/>
      <c r="L3209" s="339"/>
      <c r="M3209" s="339"/>
      <c r="N3209" s="339"/>
      <c r="O3209" s="339"/>
      <c r="P3209" s="339"/>
      <c r="Q3209" s="339"/>
    </row>
    <row r="3210" spans="1:17" ht="13.5" customHeight="1">
      <c r="A3210" s="481"/>
      <c r="B3210" s="481"/>
      <c r="C3210" s="481"/>
      <c r="D3210" s="481"/>
      <c r="E3210" s="481"/>
      <c r="F3210" s="339"/>
      <c r="G3210" s="340" t="str">
        <f>IF(ISNUMBER(E3210),E3210/'Bulk DivVar Analysis'!$I$7,"")</f>
        <v/>
      </c>
      <c r="H3210" s="338" t="str">
        <f>IF(ISNUMBER(E3210), IF(G3210&gt;'Bulk DivVar Analysis'!$J$9,"Pass","Fail"),"")</f>
        <v/>
      </c>
      <c r="I3210" s="338" t="str">
        <f t="shared" si="52"/>
        <v/>
      </c>
      <c r="J3210" s="339"/>
      <c r="K3210" s="339"/>
      <c r="L3210" s="339"/>
      <c r="M3210" s="339"/>
      <c r="N3210" s="339"/>
      <c r="O3210" s="339"/>
      <c r="P3210" s="339"/>
      <c r="Q3210" s="339"/>
    </row>
    <row r="3211" spans="1:17" ht="13.5" customHeight="1">
      <c r="A3211" s="481"/>
      <c r="B3211" s="481"/>
      <c r="C3211" s="481"/>
      <c r="D3211" s="481"/>
      <c r="E3211" s="481"/>
      <c r="F3211" s="339"/>
      <c r="G3211" s="340" t="str">
        <f>IF(ISNUMBER(E3211),E3211/'Bulk DivVar Analysis'!$I$7,"")</f>
        <v/>
      </c>
      <c r="H3211" s="338" t="str">
        <f>IF(ISNUMBER(E3211), IF(G3211&gt;'Bulk DivVar Analysis'!$J$9,"Pass","Fail"),"")</f>
        <v/>
      </c>
      <c r="I3211" s="338" t="str">
        <f t="shared" si="52"/>
        <v/>
      </c>
      <c r="J3211" s="339"/>
      <c r="K3211" s="339"/>
      <c r="L3211" s="339"/>
      <c r="M3211" s="339"/>
      <c r="N3211" s="339"/>
      <c r="O3211" s="339"/>
      <c r="P3211" s="339"/>
      <c r="Q3211" s="339"/>
    </row>
    <row r="3212" spans="1:17" ht="13.5" customHeight="1">
      <c r="A3212" s="481"/>
      <c r="B3212" s="481"/>
      <c r="C3212" s="481"/>
      <c r="D3212" s="481"/>
      <c r="E3212" s="481"/>
      <c r="F3212" s="339"/>
      <c r="G3212" s="340" t="str">
        <f>IF(ISNUMBER(E3212),E3212/'Bulk DivVar Analysis'!$I$7,"")</f>
        <v/>
      </c>
      <c r="H3212" s="338" t="str">
        <f>IF(ISNUMBER(E3212), IF(G3212&gt;'Bulk DivVar Analysis'!$J$9,"Pass","Fail"),"")</f>
        <v/>
      </c>
      <c r="I3212" s="338" t="str">
        <f t="shared" si="52"/>
        <v/>
      </c>
      <c r="J3212" s="339"/>
      <c r="K3212" s="339"/>
      <c r="L3212" s="339"/>
      <c r="M3212" s="339"/>
      <c r="N3212" s="339"/>
      <c r="O3212" s="339"/>
      <c r="P3212" s="339"/>
      <c r="Q3212" s="339"/>
    </row>
    <row r="3213" spans="1:17" ht="13.5" customHeight="1">
      <c r="A3213" s="481"/>
      <c r="B3213" s="481"/>
      <c r="C3213" s="481"/>
      <c r="D3213" s="481"/>
      <c r="E3213" s="481"/>
      <c r="F3213" s="339"/>
      <c r="G3213" s="340" t="str">
        <f>IF(ISNUMBER(E3213),E3213/'Bulk DivVar Analysis'!$I$7,"")</f>
        <v/>
      </c>
      <c r="H3213" s="338" t="str">
        <f>IF(ISNUMBER(E3213), IF(G3213&gt;'Bulk DivVar Analysis'!$J$9,"Pass","Fail"),"")</f>
        <v/>
      </c>
      <c r="I3213" s="338" t="str">
        <f t="shared" si="52"/>
        <v/>
      </c>
      <c r="J3213" s="339"/>
      <c r="K3213" s="339"/>
      <c r="L3213" s="339"/>
      <c r="M3213" s="339"/>
      <c r="N3213" s="339"/>
      <c r="O3213" s="339"/>
      <c r="P3213" s="339"/>
      <c r="Q3213" s="339"/>
    </row>
    <row r="3214" spans="1:17" ht="13.5" customHeight="1">
      <c r="A3214" s="481"/>
      <c r="B3214" s="481"/>
      <c r="C3214" s="481"/>
      <c r="D3214" s="481"/>
      <c r="E3214" s="481"/>
      <c r="F3214" s="339"/>
      <c r="G3214" s="340" t="str">
        <f>IF(ISNUMBER(E3214),E3214/'Bulk DivVar Analysis'!$I$7,"")</f>
        <v/>
      </c>
      <c r="H3214" s="338" t="str">
        <f>IF(ISNUMBER(E3214), IF(G3214&gt;'Bulk DivVar Analysis'!$J$9,"Pass","Fail"),"")</f>
        <v/>
      </c>
      <c r="I3214" s="338" t="str">
        <f t="shared" si="52"/>
        <v/>
      </c>
      <c r="J3214" s="339"/>
      <c r="K3214" s="339"/>
      <c r="L3214" s="339"/>
      <c r="M3214" s="339"/>
      <c r="N3214" s="339"/>
      <c r="O3214" s="339"/>
      <c r="P3214" s="339"/>
      <c r="Q3214" s="339"/>
    </row>
    <row r="3215" spans="1:17" ht="13.5" customHeight="1">
      <c r="A3215" s="481"/>
      <c r="B3215" s="481"/>
      <c r="C3215" s="481"/>
      <c r="D3215" s="481"/>
      <c r="E3215" s="481"/>
      <c r="F3215" s="339"/>
      <c r="G3215" s="340" t="str">
        <f>IF(ISNUMBER(E3215),E3215/'Bulk DivVar Analysis'!$I$7,"")</f>
        <v/>
      </c>
      <c r="H3215" s="338" t="str">
        <f>IF(ISNUMBER(E3215), IF(G3215&gt;'Bulk DivVar Analysis'!$J$9,"Pass","Fail"),"")</f>
        <v/>
      </c>
      <c r="I3215" s="338" t="str">
        <f t="shared" si="52"/>
        <v/>
      </c>
      <c r="J3215" s="339"/>
      <c r="K3215" s="339"/>
      <c r="L3215" s="339"/>
      <c r="M3215" s="339"/>
      <c r="N3215" s="339"/>
      <c r="O3215" s="339"/>
      <c r="P3215" s="339"/>
      <c r="Q3215" s="339"/>
    </row>
    <row r="3216" spans="1:17" ht="13.5" customHeight="1">
      <c r="A3216" s="481"/>
      <c r="B3216" s="481"/>
      <c r="C3216" s="481"/>
      <c r="D3216" s="481"/>
      <c r="E3216" s="481"/>
      <c r="F3216" s="339"/>
      <c r="G3216" s="340" t="str">
        <f>IF(ISNUMBER(E3216),E3216/'Bulk DivVar Analysis'!$I$7,"")</f>
        <v/>
      </c>
      <c r="H3216" s="338" t="str">
        <f>IF(ISNUMBER(E3216), IF(G3216&gt;'Bulk DivVar Analysis'!$J$9,"Pass","Fail"),"")</f>
        <v/>
      </c>
      <c r="I3216" s="338" t="str">
        <f t="shared" si="52"/>
        <v/>
      </c>
      <c r="J3216" s="339"/>
      <c r="K3216" s="339"/>
      <c r="L3216" s="339"/>
      <c r="M3216" s="339"/>
      <c r="N3216" s="339"/>
      <c r="O3216" s="339"/>
      <c r="P3216" s="339"/>
      <c r="Q3216" s="339"/>
    </row>
    <row r="3217" spans="1:17" ht="13.5" customHeight="1">
      <c r="A3217" s="481"/>
      <c r="B3217" s="481"/>
      <c r="C3217" s="481"/>
      <c r="D3217" s="481"/>
      <c r="E3217" s="481"/>
      <c r="F3217" s="339"/>
      <c r="G3217" s="340" t="str">
        <f>IF(ISNUMBER(E3217),E3217/'Bulk DivVar Analysis'!$I$7,"")</f>
        <v/>
      </c>
      <c r="H3217" s="338" t="str">
        <f>IF(ISNUMBER(E3217), IF(G3217&gt;'Bulk DivVar Analysis'!$J$9,"Pass","Fail"),"")</f>
        <v/>
      </c>
      <c r="I3217" s="338" t="str">
        <f t="shared" si="52"/>
        <v/>
      </c>
      <c r="J3217" s="339"/>
      <c r="K3217" s="339"/>
      <c r="L3217" s="339"/>
      <c r="M3217" s="339"/>
      <c r="N3217" s="339"/>
      <c r="O3217" s="339"/>
      <c r="P3217" s="339"/>
      <c r="Q3217" s="339"/>
    </row>
    <row r="3218" spans="1:17" ht="13.5" customHeight="1">
      <c r="A3218" s="481"/>
      <c r="B3218" s="481"/>
      <c r="C3218" s="481"/>
      <c r="D3218" s="481"/>
      <c r="E3218" s="481"/>
      <c r="F3218" s="339"/>
      <c r="G3218" s="340" t="str">
        <f>IF(ISNUMBER(E3218),E3218/'Bulk DivVar Analysis'!$I$7,"")</f>
        <v/>
      </c>
      <c r="H3218" s="338" t="str">
        <f>IF(ISNUMBER(E3218), IF(G3218&gt;'Bulk DivVar Analysis'!$J$9,"Pass","Fail"),"")</f>
        <v/>
      </c>
      <c r="I3218" s="338" t="str">
        <f t="shared" si="52"/>
        <v/>
      </c>
      <c r="J3218" s="339"/>
      <c r="K3218" s="339"/>
      <c r="L3218" s="339"/>
      <c r="M3218" s="339"/>
      <c r="N3218" s="339"/>
      <c r="O3218" s="339"/>
      <c r="P3218" s="339"/>
      <c r="Q3218" s="339"/>
    </row>
    <row r="3219" spans="1:17" ht="13.5" customHeight="1">
      <c r="A3219" s="481"/>
      <c r="B3219" s="481"/>
      <c r="C3219" s="481"/>
      <c r="D3219" s="481"/>
      <c r="E3219" s="481"/>
      <c r="F3219" s="339"/>
      <c r="G3219" s="340" t="str">
        <f>IF(ISNUMBER(E3219),E3219/'Bulk DivVar Analysis'!$I$7,"")</f>
        <v/>
      </c>
      <c r="H3219" s="338" t="str">
        <f>IF(ISNUMBER(E3219), IF(G3219&gt;'Bulk DivVar Analysis'!$J$9,"Pass","Fail"),"")</f>
        <v/>
      </c>
      <c r="I3219" s="338" t="str">
        <f t="shared" si="52"/>
        <v/>
      </c>
      <c r="J3219" s="339"/>
      <c r="K3219" s="339"/>
      <c r="L3219" s="339"/>
      <c r="M3219" s="339"/>
      <c r="N3219" s="339"/>
      <c r="O3219" s="339"/>
      <c r="P3219" s="339"/>
      <c r="Q3219" s="339"/>
    </row>
    <row r="3220" spans="1:17" ht="13.5" customHeight="1">
      <c r="A3220" s="481"/>
      <c r="B3220" s="481"/>
      <c r="C3220" s="481"/>
      <c r="D3220" s="481"/>
      <c r="E3220" s="481"/>
      <c r="F3220" s="339"/>
      <c r="G3220" s="340" t="str">
        <f>IF(ISNUMBER(E3220),E3220/'Bulk DivVar Analysis'!$I$7,"")</f>
        <v/>
      </c>
      <c r="H3220" s="338" t="str">
        <f>IF(ISNUMBER(E3220), IF(G3220&gt;'Bulk DivVar Analysis'!$J$9,"Pass","Fail"),"")</f>
        <v/>
      </c>
      <c r="I3220" s="338" t="str">
        <f t="shared" si="52"/>
        <v/>
      </c>
      <c r="J3220" s="339"/>
      <c r="K3220" s="339"/>
      <c r="L3220" s="339"/>
      <c r="M3220" s="339"/>
      <c r="N3220" s="339"/>
      <c r="O3220" s="339"/>
      <c r="P3220" s="339"/>
      <c r="Q3220" s="339"/>
    </row>
    <row r="3221" spans="1:17" ht="13.5" customHeight="1">
      <c r="A3221" s="481"/>
      <c r="B3221" s="481"/>
      <c r="C3221" s="481"/>
      <c r="D3221" s="481"/>
      <c r="E3221" s="481"/>
      <c r="F3221" s="339"/>
      <c r="G3221" s="340" t="str">
        <f>IF(ISNUMBER(E3221),E3221/'Bulk DivVar Analysis'!$I$7,"")</f>
        <v/>
      </c>
      <c r="H3221" s="338" t="str">
        <f>IF(ISNUMBER(E3221), IF(G3221&gt;'Bulk DivVar Analysis'!$J$9,"Pass","Fail"),"")</f>
        <v/>
      </c>
      <c r="I3221" s="338" t="str">
        <f t="shared" si="52"/>
        <v/>
      </c>
      <c r="J3221" s="339"/>
      <c r="K3221" s="339"/>
      <c r="L3221" s="339"/>
      <c r="M3221" s="339"/>
      <c r="N3221" s="339"/>
      <c r="O3221" s="339"/>
      <c r="P3221" s="339"/>
      <c r="Q3221" s="339"/>
    </row>
    <row r="3222" spans="1:17" ht="13.5" customHeight="1">
      <c r="A3222" s="481"/>
      <c r="B3222" s="481"/>
      <c r="C3222" s="481"/>
      <c r="D3222" s="481"/>
      <c r="E3222" s="481"/>
      <c r="F3222" s="339"/>
      <c r="G3222" s="340" t="str">
        <f>IF(ISNUMBER(E3222),E3222/'Bulk DivVar Analysis'!$I$7,"")</f>
        <v/>
      </c>
      <c r="H3222" s="338" t="str">
        <f>IF(ISNUMBER(E3222), IF(G3222&gt;'Bulk DivVar Analysis'!$J$9,"Pass","Fail"),"")</f>
        <v/>
      </c>
      <c r="I3222" s="338" t="str">
        <f t="shared" si="52"/>
        <v/>
      </c>
      <c r="J3222" s="339"/>
      <c r="K3222" s="339"/>
      <c r="L3222" s="339"/>
      <c r="M3222" s="339"/>
      <c r="N3222" s="339"/>
      <c r="O3222" s="339"/>
      <c r="P3222" s="339"/>
      <c r="Q3222" s="339"/>
    </row>
    <row r="3223" spans="1:17" ht="13.5" customHeight="1">
      <c r="A3223" s="481"/>
      <c r="B3223" s="481"/>
      <c r="C3223" s="481"/>
      <c r="D3223" s="481"/>
      <c r="E3223" s="481"/>
      <c r="F3223" s="339"/>
      <c r="G3223" s="340" t="str">
        <f>IF(ISNUMBER(E3223),E3223/'Bulk DivVar Analysis'!$I$7,"")</f>
        <v/>
      </c>
      <c r="H3223" s="338" t="str">
        <f>IF(ISNUMBER(E3223), IF(G3223&gt;'Bulk DivVar Analysis'!$J$9,"Pass","Fail"),"")</f>
        <v/>
      </c>
      <c r="I3223" s="338" t="str">
        <f t="shared" si="52"/>
        <v/>
      </c>
      <c r="J3223" s="339"/>
      <c r="K3223" s="339"/>
      <c r="L3223" s="339"/>
      <c r="M3223" s="339"/>
      <c r="N3223" s="339"/>
      <c r="O3223" s="339"/>
      <c r="P3223" s="339"/>
      <c r="Q3223" s="339"/>
    </row>
    <row r="3224" spans="1:17" ht="13.5" customHeight="1">
      <c r="A3224" s="481"/>
      <c r="B3224" s="481"/>
      <c r="C3224" s="481"/>
      <c r="D3224" s="481"/>
      <c r="E3224" s="481"/>
      <c r="F3224" s="339"/>
      <c r="G3224" s="340" t="str">
        <f>IF(ISNUMBER(E3224),E3224/'Bulk DivVar Analysis'!$I$7,"")</f>
        <v/>
      </c>
      <c r="H3224" s="338" t="str">
        <f>IF(ISNUMBER(E3224), IF(G3224&gt;'Bulk DivVar Analysis'!$J$9,"Pass","Fail"),"")</f>
        <v/>
      </c>
      <c r="I3224" s="338" t="str">
        <f t="shared" si="52"/>
        <v/>
      </c>
      <c r="J3224" s="339"/>
      <c r="K3224" s="339"/>
      <c r="L3224" s="339"/>
      <c r="M3224" s="339"/>
      <c r="N3224" s="339"/>
      <c r="O3224" s="339"/>
      <c r="P3224" s="339"/>
      <c r="Q3224" s="339"/>
    </row>
    <row r="3225" spans="1:17" ht="13.5" customHeight="1">
      <c r="A3225" s="481"/>
      <c r="B3225" s="481"/>
      <c r="C3225" s="481"/>
      <c r="D3225" s="481"/>
      <c r="E3225" s="481"/>
      <c r="F3225" s="339"/>
      <c r="G3225" s="340" t="str">
        <f>IF(ISNUMBER(E3225),E3225/'Bulk DivVar Analysis'!$I$7,"")</f>
        <v/>
      </c>
      <c r="H3225" s="338" t="str">
        <f>IF(ISNUMBER(E3225), IF(G3225&gt;'Bulk DivVar Analysis'!$J$9,"Pass","Fail"),"")</f>
        <v/>
      </c>
      <c r="I3225" s="338" t="str">
        <f t="shared" si="52"/>
        <v/>
      </c>
      <c r="J3225" s="339"/>
      <c r="K3225" s="339"/>
      <c r="L3225" s="339"/>
      <c r="M3225" s="339"/>
      <c r="N3225" s="339"/>
      <c r="O3225" s="339"/>
      <c r="P3225" s="339"/>
      <c r="Q3225" s="339"/>
    </row>
    <row r="3226" spans="1:17" ht="13.5" customHeight="1">
      <c r="A3226" s="481"/>
      <c r="B3226" s="481"/>
      <c r="C3226" s="481"/>
      <c r="D3226" s="481"/>
      <c r="E3226" s="481"/>
      <c r="F3226" s="339"/>
      <c r="G3226" s="340" t="str">
        <f>IF(ISNUMBER(E3226),E3226/'Bulk DivVar Analysis'!$I$7,"")</f>
        <v/>
      </c>
      <c r="H3226" s="338" t="str">
        <f>IF(ISNUMBER(E3226), IF(G3226&gt;'Bulk DivVar Analysis'!$J$9,"Pass","Fail"),"")</f>
        <v/>
      </c>
      <c r="I3226" s="338" t="str">
        <f t="shared" si="52"/>
        <v/>
      </c>
      <c r="J3226" s="339"/>
      <c r="K3226" s="339"/>
      <c r="L3226" s="339"/>
      <c r="M3226" s="339"/>
      <c r="N3226" s="339"/>
      <c r="O3226" s="339"/>
      <c r="P3226" s="339"/>
      <c r="Q3226" s="339"/>
    </row>
    <row r="3227" spans="1:17" ht="13.5" customHeight="1">
      <c r="A3227" s="481"/>
      <c r="B3227" s="481"/>
      <c r="C3227" s="481"/>
      <c r="D3227" s="481"/>
      <c r="E3227" s="481"/>
      <c r="F3227" s="339"/>
      <c r="G3227" s="340" t="str">
        <f>IF(ISNUMBER(E3227),E3227/'Bulk DivVar Analysis'!$I$7,"")</f>
        <v/>
      </c>
      <c r="H3227" s="338" t="str">
        <f>IF(ISNUMBER(E3227), IF(G3227&gt;'Bulk DivVar Analysis'!$J$9,"Pass","Fail"),"")</f>
        <v/>
      </c>
      <c r="I3227" s="338" t="str">
        <f t="shared" si="52"/>
        <v/>
      </c>
      <c r="J3227" s="339"/>
      <c r="K3227" s="339"/>
      <c r="L3227" s="339"/>
      <c r="M3227" s="339"/>
      <c r="N3227" s="339"/>
      <c r="O3227" s="339"/>
      <c r="P3227" s="339"/>
      <c r="Q3227" s="339"/>
    </row>
    <row r="3228" spans="1:17" ht="13.5" customHeight="1">
      <c r="A3228" s="481"/>
      <c r="B3228" s="481"/>
      <c r="C3228" s="481"/>
      <c r="D3228" s="481"/>
      <c r="E3228" s="481"/>
      <c r="F3228" s="339"/>
      <c r="G3228" s="340" t="str">
        <f>IF(ISNUMBER(E3228),E3228/'Bulk DivVar Analysis'!$I$7,"")</f>
        <v/>
      </c>
      <c r="H3228" s="338" t="str">
        <f>IF(ISNUMBER(E3228), IF(G3228&gt;'Bulk DivVar Analysis'!$J$9,"Pass","Fail"),"")</f>
        <v/>
      </c>
      <c r="I3228" s="338" t="str">
        <f t="shared" si="52"/>
        <v/>
      </c>
      <c r="J3228" s="339"/>
      <c r="K3228" s="339"/>
      <c r="L3228" s="339"/>
      <c r="M3228" s="339"/>
      <c r="N3228" s="339"/>
      <c r="O3228" s="339"/>
      <c r="P3228" s="339"/>
      <c r="Q3228" s="339"/>
    </row>
    <row r="3229" spans="1:17" ht="13.5" customHeight="1">
      <c r="A3229" s="481"/>
      <c r="B3229" s="481"/>
      <c r="C3229" s="481"/>
      <c r="D3229" s="481"/>
      <c r="E3229" s="481"/>
      <c r="F3229" s="339"/>
      <c r="G3229" s="340" t="str">
        <f>IF(ISNUMBER(E3229),E3229/'Bulk DivVar Analysis'!$I$7,"")</f>
        <v/>
      </c>
      <c r="H3229" s="338" t="str">
        <f>IF(ISNUMBER(E3229), IF(G3229&gt;'Bulk DivVar Analysis'!$J$9,"Pass","Fail"),"")</f>
        <v/>
      </c>
      <c r="I3229" s="338" t="str">
        <f t="shared" si="52"/>
        <v/>
      </c>
      <c r="J3229" s="339"/>
      <c r="K3229" s="339"/>
      <c r="L3229" s="339"/>
      <c r="M3229" s="339"/>
      <c r="N3229" s="339"/>
      <c r="O3229" s="339"/>
      <c r="P3229" s="339"/>
      <c r="Q3229" s="339"/>
    </row>
    <row r="3230" spans="1:17" ht="13.5" customHeight="1">
      <c r="A3230" s="481"/>
      <c r="B3230" s="481"/>
      <c r="C3230" s="481"/>
      <c r="D3230" s="481"/>
      <c r="E3230" s="481"/>
      <c r="F3230" s="339"/>
      <c r="G3230" s="340" t="str">
        <f>IF(ISNUMBER(E3230),E3230/'Bulk DivVar Analysis'!$I$7,"")</f>
        <v/>
      </c>
      <c r="H3230" s="338" t="str">
        <f>IF(ISNUMBER(E3230), IF(G3230&gt;'Bulk DivVar Analysis'!$J$9,"Pass","Fail"),"")</f>
        <v/>
      </c>
      <c r="I3230" s="338" t="str">
        <f t="shared" si="52"/>
        <v/>
      </c>
      <c r="J3230" s="339"/>
      <c r="K3230" s="339"/>
      <c r="L3230" s="339"/>
      <c r="M3230" s="339"/>
      <c r="N3230" s="339"/>
      <c r="O3230" s="339"/>
      <c r="P3230" s="339"/>
      <c r="Q3230" s="339"/>
    </row>
    <row r="3231" spans="1:17" ht="13.5" customHeight="1">
      <c r="A3231" s="481"/>
      <c r="B3231" s="481"/>
      <c r="C3231" s="481"/>
      <c r="D3231" s="481"/>
      <c r="E3231" s="481"/>
      <c r="F3231" s="339"/>
      <c r="G3231" s="340" t="str">
        <f>IF(ISNUMBER(E3231),E3231/'Bulk DivVar Analysis'!$I$7,"")</f>
        <v/>
      </c>
      <c r="H3231" s="338" t="str">
        <f>IF(ISNUMBER(E3231), IF(G3231&gt;'Bulk DivVar Analysis'!$J$9,"Pass","Fail"),"")</f>
        <v/>
      </c>
      <c r="I3231" s="338" t="str">
        <f t="shared" si="52"/>
        <v/>
      </c>
      <c r="J3231" s="339"/>
      <c r="K3231" s="339"/>
      <c r="L3231" s="339"/>
      <c r="M3231" s="339"/>
      <c r="N3231" s="339"/>
      <c r="O3231" s="339"/>
      <c r="P3231" s="339"/>
      <c r="Q3231" s="339"/>
    </row>
    <row r="3232" spans="1:17" ht="13.5" customHeight="1">
      <c r="A3232" s="481"/>
      <c r="B3232" s="481"/>
      <c r="C3232" s="481"/>
      <c r="D3232" s="481"/>
      <c r="E3232" s="481"/>
      <c r="F3232" s="339"/>
      <c r="G3232" s="340" t="str">
        <f>IF(ISNUMBER(E3232),E3232/'Bulk DivVar Analysis'!$I$7,"")</f>
        <v/>
      </c>
      <c r="H3232" s="338" t="str">
        <f>IF(ISNUMBER(E3232), IF(G3232&gt;'Bulk DivVar Analysis'!$J$9,"Pass","Fail"),"")</f>
        <v/>
      </c>
      <c r="I3232" s="338" t="str">
        <f t="shared" si="52"/>
        <v/>
      </c>
      <c r="J3232" s="339"/>
      <c r="K3232" s="339"/>
      <c r="L3232" s="339"/>
      <c r="M3232" s="339"/>
      <c r="N3232" s="339"/>
      <c r="O3232" s="339"/>
      <c r="P3232" s="339"/>
      <c r="Q3232" s="339"/>
    </row>
    <row r="3233" spans="1:17" ht="13.5" customHeight="1">
      <c r="A3233" s="481"/>
      <c r="B3233" s="481"/>
      <c r="C3233" s="481"/>
      <c r="D3233" s="481"/>
      <c r="E3233" s="481"/>
      <c r="F3233" s="339"/>
      <c r="G3233" s="340" t="str">
        <f>IF(ISNUMBER(E3233),E3233/'Bulk DivVar Analysis'!$I$7,"")</f>
        <v/>
      </c>
      <c r="H3233" s="338" t="str">
        <f>IF(ISNUMBER(E3233), IF(G3233&gt;'Bulk DivVar Analysis'!$J$9,"Pass","Fail"),"")</f>
        <v/>
      </c>
      <c r="I3233" s="338" t="str">
        <f t="shared" si="52"/>
        <v/>
      </c>
      <c r="J3233" s="339"/>
      <c r="K3233" s="339"/>
      <c r="L3233" s="339"/>
      <c r="M3233" s="339"/>
      <c r="N3233" s="339"/>
      <c r="O3233" s="339"/>
      <c r="P3233" s="339"/>
      <c r="Q3233" s="339"/>
    </row>
    <row r="3234" spans="1:17" ht="13.5" customHeight="1">
      <c r="A3234" s="481"/>
      <c r="B3234" s="481"/>
      <c r="C3234" s="481"/>
      <c r="D3234" s="481"/>
      <c r="E3234" s="481"/>
      <c r="F3234" s="339"/>
      <c r="G3234" s="340" t="str">
        <f>IF(ISNUMBER(E3234),E3234/'Bulk DivVar Analysis'!$I$7,"")</f>
        <v/>
      </c>
      <c r="H3234" s="338" t="str">
        <f>IF(ISNUMBER(E3234), IF(G3234&gt;'Bulk DivVar Analysis'!$J$9,"Pass","Fail"),"")</f>
        <v/>
      </c>
      <c r="I3234" s="338" t="str">
        <f t="shared" si="52"/>
        <v/>
      </c>
      <c r="J3234" s="339"/>
      <c r="K3234" s="339"/>
      <c r="L3234" s="339"/>
      <c r="M3234" s="339"/>
      <c r="N3234" s="339"/>
      <c r="O3234" s="339"/>
      <c r="P3234" s="339"/>
      <c r="Q3234" s="339"/>
    </row>
    <row r="3235" spans="1:17" ht="13.5" customHeight="1">
      <c r="A3235" s="481"/>
      <c r="B3235" s="481"/>
      <c r="C3235" s="481"/>
      <c r="D3235" s="481"/>
      <c r="E3235" s="481"/>
      <c r="F3235" s="339"/>
      <c r="G3235" s="340" t="str">
        <f>IF(ISNUMBER(E3235),E3235/'Bulk DivVar Analysis'!$I$7,"")</f>
        <v/>
      </c>
      <c r="H3235" s="338" t="str">
        <f>IF(ISNUMBER(E3235), IF(G3235&gt;'Bulk DivVar Analysis'!$J$9,"Pass","Fail"),"")</f>
        <v/>
      </c>
      <c r="I3235" s="338" t="str">
        <f t="shared" si="52"/>
        <v/>
      </c>
      <c r="J3235" s="339"/>
      <c r="K3235" s="339"/>
      <c r="L3235" s="339"/>
      <c r="M3235" s="339"/>
      <c r="N3235" s="339"/>
      <c r="O3235" s="339"/>
      <c r="P3235" s="339"/>
      <c r="Q3235" s="339"/>
    </row>
    <row r="3236" spans="1:17" ht="13.5" customHeight="1">
      <c r="A3236" s="481"/>
      <c r="B3236" s="481"/>
      <c r="C3236" s="481"/>
      <c r="D3236" s="481"/>
      <c r="E3236" s="481"/>
      <c r="F3236" s="339"/>
      <c r="G3236" s="340" t="str">
        <f>IF(ISNUMBER(E3236),E3236/'Bulk DivVar Analysis'!$I$7,"")</f>
        <v/>
      </c>
      <c r="H3236" s="338" t="str">
        <f>IF(ISNUMBER(E3236), IF(G3236&gt;'Bulk DivVar Analysis'!$J$9,"Pass","Fail"),"")</f>
        <v/>
      </c>
      <c r="I3236" s="338" t="str">
        <f t="shared" si="52"/>
        <v/>
      </c>
      <c r="J3236" s="339"/>
      <c r="K3236" s="339"/>
      <c r="L3236" s="339"/>
      <c r="M3236" s="339"/>
      <c r="N3236" s="339"/>
      <c r="O3236" s="339"/>
      <c r="P3236" s="339"/>
      <c r="Q3236" s="339"/>
    </row>
    <row r="3237" spans="1:17" ht="13.5" customHeight="1">
      <c r="A3237" s="481"/>
      <c r="B3237" s="481"/>
      <c r="C3237" s="481"/>
      <c r="D3237" s="481"/>
      <c r="E3237" s="481"/>
      <c r="F3237" s="339"/>
      <c r="G3237" s="340" t="str">
        <f>IF(ISNUMBER(E3237),E3237/'Bulk DivVar Analysis'!$I$7,"")</f>
        <v/>
      </c>
      <c r="H3237" s="338" t="str">
        <f>IF(ISNUMBER(E3237), IF(G3237&gt;'Bulk DivVar Analysis'!$J$9,"Pass","Fail"),"")</f>
        <v/>
      </c>
      <c r="I3237" s="338" t="str">
        <f t="shared" si="52"/>
        <v/>
      </c>
      <c r="J3237" s="339"/>
      <c r="K3237" s="339"/>
      <c r="L3237" s="339"/>
      <c r="M3237" s="339"/>
      <c r="N3237" s="339"/>
      <c r="O3237" s="339"/>
      <c r="P3237" s="339"/>
      <c r="Q3237" s="339"/>
    </row>
    <row r="3238" spans="1:17" ht="13.5" customHeight="1">
      <c r="A3238" s="481"/>
      <c r="B3238" s="481"/>
      <c r="C3238" s="481"/>
      <c r="D3238" s="481"/>
      <c r="E3238" s="481"/>
      <c r="F3238" s="339"/>
      <c r="G3238" s="340" t="str">
        <f>IF(ISNUMBER(E3238),E3238/'Bulk DivVar Analysis'!$I$7,"")</f>
        <v/>
      </c>
      <c r="H3238" s="338" t="str">
        <f>IF(ISNUMBER(E3238), IF(G3238&gt;'Bulk DivVar Analysis'!$J$9,"Pass","Fail"),"")</f>
        <v/>
      </c>
      <c r="I3238" s="338" t="str">
        <f t="shared" si="52"/>
        <v/>
      </c>
      <c r="J3238" s="339"/>
      <c r="K3238" s="339"/>
      <c r="L3238" s="339"/>
      <c r="M3238" s="339"/>
      <c r="N3238" s="339"/>
      <c r="O3238" s="339"/>
      <c r="P3238" s="339"/>
      <c r="Q3238" s="339"/>
    </row>
    <row r="3239" spans="1:17" ht="13.5" customHeight="1">
      <c r="A3239" s="481"/>
      <c r="B3239" s="481"/>
      <c r="C3239" s="481"/>
      <c r="D3239" s="481"/>
      <c r="E3239" s="481"/>
      <c r="F3239" s="339"/>
      <c r="G3239" s="340" t="str">
        <f>IF(ISNUMBER(E3239),E3239/'Bulk DivVar Analysis'!$I$7,"")</f>
        <v/>
      </c>
      <c r="H3239" s="338" t="str">
        <f>IF(ISNUMBER(E3239), IF(G3239&gt;'Bulk DivVar Analysis'!$J$9,"Pass","Fail"),"")</f>
        <v/>
      </c>
      <c r="I3239" s="338" t="str">
        <f t="shared" si="52"/>
        <v/>
      </c>
      <c r="J3239" s="339"/>
      <c r="K3239" s="339"/>
      <c r="L3239" s="339"/>
      <c r="M3239" s="339"/>
      <c r="N3239" s="339"/>
      <c r="O3239" s="339"/>
      <c r="P3239" s="339"/>
      <c r="Q3239" s="339"/>
    </row>
    <row r="3240" spans="1:17" ht="13.5" customHeight="1">
      <c r="A3240" s="481"/>
      <c r="B3240" s="481"/>
      <c r="C3240" s="481"/>
      <c r="D3240" s="481"/>
      <c r="E3240" s="481"/>
      <c r="F3240" s="339"/>
      <c r="G3240" s="340" t="str">
        <f>IF(ISNUMBER(E3240),E3240/'Bulk DivVar Analysis'!$I$7,"")</f>
        <v/>
      </c>
      <c r="H3240" s="338" t="str">
        <f>IF(ISNUMBER(E3240), IF(G3240&gt;'Bulk DivVar Analysis'!$J$9,"Pass","Fail"),"")</f>
        <v/>
      </c>
      <c r="I3240" s="338" t="str">
        <f t="shared" si="52"/>
        <v/>
      </c>
      <c r="J3240" s="339"/>
      <c r="K3240" s="339"/>
      <c r="L3240" s="339"/>
      <c r="M3240" s="339"/>
      <c r="N3240" s="339"/>
      <c r="O3240" s="339"/>
      <c r="P3240" s="339"/>
      <c r="Q3240" s="339"/>
    </row>
    <row r="3241" spans="1:17" ht="13.5" customHeight="1">
      <c r="A3241" s="481"/>
      <c r="B3241" s="481"/>
      <c r="C3241" s="481"/>
      <c r="D3241" s="481"/>
      <c r="E3241" s="481"/>
      <c r="F3241" s="339"/>
      <c r="G3241" s="340" t="str">
        <f>IF(ISNUMBER(E3241),E3241/'Bulk DivVar Analysis'!$I$7,"")</f>
        <v/>
      </c>
      <c r="H3241" s="338" t="str">
        <f>IF(ISNUMBER(E3241), IF(G3241&gt;'Bulk DivVar Analysis'!$J$9,"Pass","Fail"),"")</f>
        <v/>
      </c>
      <c r="I3241" s="338" t="str">
        <f t="shared" si="52"/>
        <v/>
      </c>
      <c r="J3241" s="339"/>
      <c r="K3241" s="339"/>
      <c r="L3241" s="339"/>
      <c r="M3241" s="339"/>
      <c r="N3241" s="339"/>
      <c r="O3241" s="339"/>
      <c r="P3241" s="339"/>
      <c r="Q3241" s="339"/>
    </row>
    <row r="3242" spans="1:17" ht="13.5" customHeight="1">
      <c r="A3242" s="481"/>
      <c r="B3242" s="481"/>
      <c r="C3242" s="481"/>
      <c r="D3242" s="481"/>
      <c r="E3242" s="481"/>
      <c r="F3242" s="339"/>
      <c r="G3242" s="340" t="str">
        <f>IF(ISNUMBER(E3242),E3242/'Bulk DivVar Analysis'!$I$7,"")</f>
        <v/>
      </c>
      <c r="H3242" s="338" t="str">
        <f>IF(ISNUMBER(E3242), IF(G3242&gt;'Bulk DivVar Analysis'!$J$9,"Pass","Fail"),"")</f>
        <v/>
      </c>
      <c r="I3242" s="338" t="str">
        <f t="shared" si="52"/>
        <v/>
      </c>
      <c r="J3242" s="339"/>
      <c r="K3242" s="339"/>
      <c r="L3242" s="339"/>
      <c r="M3242" s="339"/>
      <c r="N3242" s="339"/>
      <c r="O3242" s="339"/>
      <c r="P3242" s="339"/>
      <c r="Q3242" s="339"/>
    </row>
    <row r="3243" spans="1:17" ht="13.5" customHeight="1">
      <c r="A3243" s="481"/>
      <c r="B3243" s="481"/>
      <c r="C3243" s="481"/>
      <c r="D3243" s="481"/>
      <c r="E3243" s="481"/>
      <c r="F3243" s="339"/>
      <c r="G3243" s="340" t="str">
        <f>IF(ISNUMBER(E3243),E3243/'Bulk DivVar Analysis'!$I$7,"")</f>
        <v/>
      </c>
      <c r="H3243" s="338" t="str">
        <f>IF(ISNUMBER(E3243), IF(G3243&gt;'Bulk DivVar Analysis'!$J$9,"Pass","Fail"),"")</f>
        <v/>
      </c>
      <c r="I3243" s="338" t="str">
        <f t="shared" si="52"/>
        <v/>
      </c>
      <c r="J3243" s="339"/>
      <c r="K3243" s="339"/>
      <c r="L3243" s="339"/>
      <c r="M3243" s="339"/>
      <c r="N3243" s="339"/>
      <c r="O3243" s="339"/>
      <c r="P3243" s="339"/>
      <c r="Q3243" s="339"/>
    </row>
    <row r="3244" spans="1:17" ht="13.5" customHeight="1">
      <c r="A3244" s="481"/>
      <c r="B3244" s="481"/>
      <c r="C3244" s="481"/>
      <c r="D3244" s="481"/>
      <c r="E3244" s="481"/>
      <c r="F3244" s="339"/>
      <c r="G3244" s="340" t="str">
        <f>IF(ISNUMBER(E3244),E3244/'Bulk DivVar Analysis'!$I$7,"")</f>
        <v/>
      </c>
      <c r="H3244" s="338" t="str">
        <f>IF(ISNUMBER(E3244), IF(G3244&gt;'Bulk DivVar Analysis'!$J$9,"Pass","Fail"),"")</f>
        <v/>
      </c>
      <c r="I3244" s="338" t="str">
        <f t="shared" si="52"/>
        <v/>
      </c>
      <c r="J3244" s="339"/>
      <c r="K3244" s="339"/>
      <c r="L3244" s="339"/>
      <c r="M3244" s="339"/>
      <c r="N3244" s="339"/>
      <c r="O3244" s="339"/>
      <c r="P3244" s="339"/>
      <c r="Q3244" s="339"/>
    </row>
    <row r="3245" spans="1:17" ht="13.5" customHeight="1">
      <c r="A3245" s="481"/>
      <c r="B3245" s="481"/>
      <c r="C3245" s="481"/>
      <c r="D3245" s="481"/>
      <c r="E3245" s="481"/>
      <c r="F3245" s="339"/>
      <c r="G3245" s="340" t="str">
        <f>IF(ISNUMBER(E3245),E3245/'Bulk DivVar Analysis'!$I$7,"")</f>
        <v/>
      </c>
      <c r="H3245" s="338" t="str">
        <f>IF(ISNUMBER(E3245), IF(G3245&gt;'Bulk DivVar Analysis'!$J$9,"Pass","Fail"),"")</f>
        <v/>
      </c>
      <c r="I3245" s="338" t="str">
        <f t="shared" si="52"/>
        <v/>
      </c>
      <c r="J3245" s="339"/>
      <c r="K3245" s="339"/>
      <c r="L3245" s="339"/>
      <c r="M3245" s="339"/>
      <c r="N3245" s="339"/>
      <c r="O3245" s="339"/>
      <c r="P3245" s="339"/>
      <c r="Q3245" s="339"/>
    </row>
    <row r="3246" spans="1:17" ht="13.5" customHeight="1">
      <c r="A3246" s="481"/>
      <c r="B3246" s="481"/>
      <c r="C3246" s="481"/>
      <c r="D3246" s="481"/>
      <c r="E3246" s="481"/>
      <c r="F3246" s="339"/>
      <c r="G3246" s="340" t="str">
        <f>IF(ISNUMBER(E3246),E3246/'Bulk DivVar Analysis'!$I$7,"")</f>
        <v/>
      </c>
      <c r="H3246" s="338" t="str">
        <f>IF(ISNUMBER(E3246), IF(G3246&gt;'Bulk DivVar Analysis'!$J$9,"Pass","Fail"),"")</f>
        <v/>
      </c>
      <c r="I3246" s="338" t="str">
        <f t="shared" si="52"/>
        <v/>
      </c>
      <c r="J3246" s="339"/>
      <c r="K3246" s="339"/>
      <c r="L3246" s="339"/>
      <c r="M3246" s="339"/>
      <c r="N3246" s="339"/>
      <c r="O3246" s="339"/>
      <c r="P3246" s="339"/>
      <c r="Q3246" s="339"/>
    </row>
    <row r="3247" spans="1:17" ht="13.5" customHeight="1">
      <c r="A3247" s="481"/>
      <c r="B3247" s="481"/>
      <c r="C3247" s="481"/>
      <c r="D3247" s="481"/>
      <c r="E3247" s="481"/>
      <c r="F3247" s="339"/>
      <c r="G3247" s="340" t="str">
        <f>IF(ISNUMBER(E3247),E3247/'Bulk DivVar Analysis'!$I$7,"")</f>
        <v/>
      </c>
      <c r="H3247" s="338" t="str">
        <f>IF(ISNUMBER(E3247), IF(G3247&gt;'Bulk DivVar Analysis'!$J$9,"Pass","Fail"),"")</f>
        <v/>
      </c>
      <c r="I3247" s="338" t="str">
        <f t="shared" si="52"/>
        <v/>
      </c>
      <c r="J3247" s="339"/>
      <c r="K3247" s="339"/>
      <c r="L3247" s="339"/>
      <c r="M3247" s="339"/>
      <c r="N3247" s="339"/>
      <c r="O3247" s="339"/>
      <c r="P3247" s="339"/>
      <c r="Q3247" s="339"/>
    </row>
    <row r="3248" spans="1:17" ht="13.5" customHeight="1">
      <c r="A3248" s="481"/>
      <c r="B3248" s="481"/>
      <c r="C3248" s="481"/>
      <c r="D3248" s="481"/>
      <c r="E3248" s="481"/>
      <c r="F3248" s="339"/>
      <c r="G3248" s="340" t="str">
        <f>IF(ISNUMBER(E3248),E3248/'Bulk DivVar Analysis'!$I$7,"")</f>
        <v/>
      </c>
      <c r="H3248" s="338" t="str">
        <f>IF(ISNUMBER(E3248), IF(G3248&gt;'Bulk DivVar Analysis'!$J$9,"Pass","Fail"),"")</f>
        <v/>
      </c>
      <c r="I3248" s="338" t="str">
        <f t="shared" si="52"/>
        <v/>
      </c>
      <c r="J3248" s="339"/>
      <c r="K3248" s="339"/>
      <c r="L3248" s="339"/>
      <c r="M3248" s="339"/>
      <c r="N3248" s="339"/>
      <c r="O3248" s="339"/>
      <c r="P3248" s="339"/>
      <c r="Q3248" s="339"/>
    </row>
    <row r="3249" spans="1:17" ht="13.5" customHeight="1">
      <c r="A3249" s="481"/>
      <c r="B3249" s="481"/>
      <c r="C3249" s="481"/>
      <c r="D3249" s="481"/>
      <c r="E3249" s="481"/>
      <c r="F3249" s="339"/>
      <c r="G3249" s="340" t="str">
        <f>IF(ISNUMBER(E3249),E3249/'Bulk DivVar Analysis'!$I$7,"")</f>
        <v/>
      </c>
      <c r="H3249" s="338" t="str">
        <f>IF(ISNUMBER(E3249), IF(G3249&gt;'Bulk DivVar Analysis'!$J$9,"Pass","Fail"),"")</f>
        <v/>
      </c>
      <c r="I3249" s="338" t="str">
        <f t="shared" si="52"/>
        <v/>
      </c>
      <c r="J3249" s="339"/>
      <c r="K3249" s="339"/>
      <c r="L3249" s="339"/>
      <c r="M3249" s="339"/>
      <c r="N3249" s="339"/>
      <c r="O3249" s="339"/>
      <c r="P3249" s="339"/>
      <c r="Q3249" s="339"/>
    </row>
    <row r="3250" spans="1:17" ht="13.5" customHeight="1">
      <c r="A3250" s="481"/>
      <c r="B3250" s="481"/>
      <c r="C3250" s="481"/>
      <c r="D3250" s="481"/>
      <c r="E3250" s="481"/>
      <c r="F3250" s="339"/>
      <c r="G3250" s="340" t="str">
        <f>IF(ISNUMBER(E3250),E3250/'Bulk DivVar Analysis'!$I$7,"")</f>
        <v/>
      </c>
      <c r="H3250" s="338" t="str">
        <f>IF(ISNUMBER(E3250), IF(G3250&gt;'Bulk DivVar Analysis'!$J$9,"Pass","Fail"),"")</f>
        <v/>
      </c>
      <c r="I3250" s="338" t="str">
        <f t="shared" si="52"/>
        <v/>
      </c>
      <c r="J3250" s="339"/>
      <c r="K3250" s="339"/>
      <c r="L3250" s="339"/>
      <c r="M3250" s="339"/>
      <c r="N3250" s="339"/>
      <c r="O3250" s="339"/>
      <c r="P3250" s="339"/>
      <c r="Q3250" s="339"/>
    </row>
    <row r="3251" spans="1:17" ht="13.5" customHeight="1">
      <c r="A3251" s="481"/>
      <c r="B3251" s="481"/>
      <c r="C3251" s="481"/>
      <c r="D3251" s="481"/>
      <c r="E3251" s="481"/>
      <c r="F3251" s="339"/>
      <c r="G3251" s="340" t="str">
        <f>IF(ISNUMBER(E3251),E3251/'Bulk DivVar Analysis'!$I$7,"")</f>
        <v/>
      </c>
      <c r="H3251" s="338" t="str">
        <f>IF(ISNUMBER(E3251), IF(G3251&gt;'Bulk DivVar Analysis'!$J$9,"Pass","Fail"),"")</f>
        <v/>
      </c>
      <c r="I3251" s="338" t="str">
        <f t="shared" si="52"/>
        <v/>
      </c>
      <c r="J3251" s="339"/>
      <c r="K3251" s="339"/>
      <c r="L3251" s="339"/>
      <c r="M3251" s="339"/>
      <c r="N3251" s="339"/>
      <c r="O3251" s="339"/>
      <c r="P3251" s="339"/>
      <c r="Q3251" s="339"/>
    </row>
    <row r="3252" spans="1:17" ht="13.5" customHeight="1">
      <c r="A3252" s="481"/>
      <c r="B3252" s="481"/>
      <c r="C3252" s="481"/>
      <c r="D3252" s="481"/>
      <c r="E3252" s="481"/>
      <c r="F3252" s="339"/>
      <c r="G3252" s="340" t="str">
        <f>IF(ISNUMBER(E3252),E3252/'Bulk DivVar Analysis'!$I$7,"")</f>
        <v/>
      </c>
      <c r="H3252" s="338" t="str">
        <f>IF(ISNUMBER(E3252), IF(G3252&gt;'Bulk DivVar Analysis'!$J$9,"Pass","Fail"),"")</f>
        <v/>
      </c>
      <c r="I3252" s="338" t="str">
        <f t="shared" si="52"/>
        <v/>
      </c>
      <c r="J3252" s="339"/>
      <c r="K3252" s="339"/>
      <c r="L3252" s="339"/>
      <c r="M3252" s="339"/>
      <c r="N3252" s="339"/>
      <c r="O3252" s="339"/>
      <c r="P3252" s="339"/>
      <c r="Q3252" s="339"/>
    </row>
    <row r="3253" spans="1:17" ht="13.5" customHeight="1">
      <c r="A3253" s="481"/>
      <c r="B3253" s="481"/>
      <c r="C3253" s="481"/>
      <c r="D3253" s="481"/>
      <c r="E3253" s="481"/>
      <c r="F3253" s="339"/>
      <c r="G3253" s="340" t="str">
        <f>IF(ISNUMBER(E3253),E3253/'Bulk DivVar Analysis'!$I$7,"")</f>
        <v/>
      </c>
      <c r="H3253" s="338" t="str">
        <f>IF(ISNUMBER(E3253), IF(G3253&gt;'Bulk DivVar Analysis'!$J$9,"Pass","Fail"),"")</f>
        <v/>
      </c>
      <c r="I3253" s="338" t="str">
        <f t="shared" si="52"/>
        <v/>
      </c>
      <c r="J3253" s="339"/>
      <c r="K3253" s="339"/>
      <c r="L3253" s="339"/>
      <c r="M3253" s="339"/>
      <c r="N3253" s="339"/>
      <c r="O3253" s="339"/>
      <c r="P3253" s="339"/>
      <c r="Q3253" s="339"/>
    </row>
    <row r="3254" spans="1:17" ht="13.5" customHeight="1">
      <c r="A3254" s="481"/>
      <c r="B3254" s="481"/>
      <c r="C3254" s="481"/>
      <c r="D3254" s="481"/>
      <c r="E3254" s="481"/>
      <c r="F3254" s="339"/>
      <c r="G3254" s="340" t="str">
        <f>IF(ISNUMBER(E3254),E3254/'Bulk DivVar Analysis'!$I$7,"")</f>
        <v/>
      </c>
      <c r="H3254" s="338" t="str">
        <f>IF(ISNUMBER(E3254), IF(G3254&gt;'Bulk DivVar Analysis'!$J$9,"Pass","Fail"),"")</f>
        <v/>
      </c>
      <c r="I3254" s="338" t="str">
        <f t="shared" si="52"/>
        <v/>
      </c>
      <c r="J3254" s="339"/>
      <c r="K3254" s="339"/>
      <c r="L3254" s="339"/>
      <c r="M3254" s="339"/>
      <c r="N3254" s="339"/>
      <c r="O3254" s="339"/>
      <c r="P3254" s="339"/>
      <c r="Q3254" s="339"/>
    </row>
    <row r="3255" spans="1:17" ht="13.5" customHeight="1">
      <c r="A3255" s="481"/>
      <c r="B3255" s="481"/>
      <c r="C3255" s="481"/>
      <c r="D3255" s="481"/>
      <c r="E3255" s="481"/>
      <c r="F3255" s="339"/>
      <c r="G3255" s="340" t="str">
        <f>IF(ISNUMBER(E3255),E3255/'Bulk DivVar Analysis'!$I$7,"")</f>
        <v/>
      </c>
      <c r="H3255" s="338" t="str">
        <f>IF(ISNUMBER(E3255), IF(G3255&gt;'Bulk DivVar Analysis'!$J$9,"Pass","Fail"),"")</f>
        <v/>
      </c>
      <c r="I3255" s="338" t="str">
        <f t="shared" si="52"/>
        <v/>
      </c>
      <c r="J3255" s="339"/>
      <c r="K3255" s="339"/>
      <c r="L3255" s="339"/>
      <c r="M3255" s="339"/>
      <c r="N3255" s="339"/>
      <c r="O3255" s="339"/>
      <c r="P3255" s="339"/>
      <c r="Q3255" s="339"/>
    </row>
    <row r="3256" spans="1:17" ht="13.5" customHeight="1">
      <c r="A3256" s="481"/>
      <c r="B3256" s="481"/>
      <c r="C3256" s="481"/>
      <c r="D3256" s="481"/>
      <c r="E3256" s="481"/>
      <c r="F3256" s="339"/>
      <c r="G3256" s="340" t="str">
        <f>IF(ISNUMBER(E3256),E3256/'Bulk DivVar Analysis'!$I$7,"")</f>
        <v/>
      </c>
      <c r="H3256" s="338" t="str">
        <f>IF(ISNUMBER(E3256), IF(G3256&gt;'Bulk DivVar Analysis'!$J$9,"Pass","Fail"),"")</f>
        <v/>
      </c>
      <c r="I3256" s="338" t="str">
        <f t="shared" si="52"/>
        <v/>
      </c>
      <c r="J3256" s="339"/>
      <c r="K3256" s="339"/>
      <c r="L3256" s="339"/>
      <c r="M3256" s="339"/>
      <c r="N3256" s="339"/>
      <c r="O3256" s="339"/>
      <c r="P3256" s="339"/>
      <c r="Q3256" s="339"/>
    </row>
    <row r="3257" spans="1:17" ht="13.5" customHeight="1">
      <c r="A3257" s="481"/>
      <c r="B3257" s="481"/>
      <c r="C3257" s="481"/>
      <c r="D3257" s="481"/>
      <c r="E3257" s="481"/>
      <c r="F3257" s="339"/>
      <c r="G3257" s="340" t="str">
        <f>IF(ISNUMBER(E3257),E3257/'Bulk DivVar Analysis'!$I$7,"")</f>
        <v/>
      </c>
      <c r="H3257" s="338" t="str">
        <f>IF(ISNUMBER(E3257), IF(G3257&gt;'Bulk DivVar Analysis'!$J$9,"Pass","Fail"),"")</f>
        <v/>
      </c>
      <c r="I3257" s="338" t="str">
        <f t="shared" si="52"/>
        <v/>
      </c>
      <c r="J3257" s="339"/>
      <c r="K3257" s="339"/>
      <c r="L3257" s="339"/>
      <c r="M3257" s="339"/>
      <c r="N3257" s="339"/>
      <c r="O3257" s="339"/>
      <c r="P3257" s="339"/>
      <c r="Q3257" s="339"/>
    </row>
    <row r="3258" spans="1:17" ht="13.5" customHeight="1">
      <c r="A3258" s="481"/>
      <c r="B3258" s="481"/>
      <c r="C3258" s="481"/>
      <c r="D3258" s="481"/>
      <c r="E3258" s="481"/>
      <c r="F3258" s="339"/>
      <c r="G3258" s="340" t="str">
        <f>IF(ISNUMBER(E3258),E3258/'Bulk DivVar Analysis'!$I$7,"")</f>
        <v/>
      </c>
      <c r="H3258" s="338" t="str">
        <f>IF(ISNUMBER(E3258), IF(G3258&gt;'Bulk DivVar Analysis'!$J$9,"Pass","Fail"),"")</f>
        <v/>
      </c>
      <c r="I3258" s="338" t="str">
        <f t="shared" si="52"/>
        <v/>
      </c>
      <c r="J3258" s="339"/>
      <c r="K3258" s="339"/>
      <c r="L3258" s="339"/>
      <c r="M3258" s="339"/>
      <c r="N3258" s="339"/>
      <c r="O3258" s="339"/>
      <c r="P3258" s="339"/>
      <c r="Q3258" s="339"/>
    </row>
    <row r="3259" spans="1:17" ht="13.5" customHeight="1">
      <c r="A3259" s="481"/>
      <c r="B3259" s="481"/>
      <c r="C3259" s="481"/>
      <c r="D3259" s="481"/>
      <c r="E3259" s="481"/>
      <c r="F3259" s="339"/>
      <c r="G3259" s="340" t="str">
        <f>IF(ISNUMBER(E3259),E3259/'Bulk DivVar Analysis'!$I$7,"")</f>
        <v/>
      </c>
      <c r="H3259" s="338" t="str">
        <f>IF(ISNUMBER(E3259), IF(G3259&gt;'Bulk DivVar Analysis'!$J$9,"Pass","Fail"),"")</f>
        <v/>
      </c>
      <c r="I3259" s="338" t="str">
        <f t="shared" si="52"/>
        <v/>
      </c>
      <c r="J3259" s="339"/>
      <c r="K3259" s="339"/>
      <c r="L3259" s="339"/>
      <c r="M3259" s="339"/>
      <c r="N3259" s="339"/>
      <c r="O3259" s="339"/>
      <c r="P3259" s="339"/>
      <c r="Q3259" s="339"/>
    </row>
    <row r="3260" spans="1:17" ht="13.5" customHeight="1">
      <c r="A3260" s="481"/>
      <c r="B3260" s="481"/>
      <c r="C3260" s="481"/>
      <c r="D3260" s="481"/>
      <c r="E3260" s="481"/>
      <c r="F3260" s="339"/>
      <c r="G3260" s="340" t="str">
        <f>IF(ISNUMBER(E3260),E3260/'Bulk DivVar Analysis'!$I$7,"")</f>
        <v/>
      </c>
      <c r="H3260" s="338" t="str">
        <f>IF(ISNUMBER(E3260), IF(G3260&gt;'Bulk DivVar Analysis'!$J$9,"Pass","Fail"),"")</f>
        <v/>
      </c>
      <c r="I3260" s="338" t="str">
        <f t="shared" si="52"/>
        <v/>
      </c>
      <c r="J3260" s="339"/>
      <c r="K3260" s="339"/>
      <c r="L3260" s="339"/>
      <c r="M3260" s="339"/>
      <c r="N3260" s="339"/>
      <c r="O3260" s="339"/>
      <c r="P3260" s="339"/>
      <c r="Q3260" s="339"/>
    </row>
    <row r="3261" spans="1:17" ht="13.5" customHeight="1">
      <c r="A3261" s="481"/>
      <c r="B3261" s="481"/>
      <c r="C3261" s="481"/>
      <c r="D3261" s="481"/>
      <c r="E3261" s="481"/>
      <c r="F3261" s="339"/>
      <c r="G3261" s="340" t="str">
        <f>IF(ISNUMBER(E3261),E3261/'Bulk DivVar Analysis'!$I$7,"")</f>
        <v/>
      </c>
      <c r="H3261" s="338" t="str">
        <f>IF(ISNUMBER(E3261), IF(G3261&gt;'Bulk DivVar Analysis'!$J$9,"Pass","Fail"),"")</f>
        <v/>
      </c>
      <c r="I3261" s="338" t="str">
        <f t="shared" si="52"/>
        <v/>
      </c>
      <c r="J3261" s="339"/>
      <c r="K3261" s="339"/>
      <c r="L3261" s="339"/>
      <c r="M3261" s="339"/>
      <c r="N3261" s="339"/>
      <c r="O3261" s="339"/>
      <c r="P3261" s="339"/>
      <c r="Q3261" s="339"/>
    </row>
    <row r="3262" spans="1:17" ht="13.5" customHeight="1">
      <c r="A3262" s="481"/>
      <c r="B3262" s="481"/>
      <c r="C3262" s="481"/>
      <c r="D3262" s="481"/>
      <c r="E3262" s="481"/>
      <c r="F3262" s="339"/>
      <c r="G3262" s="340" t="str">
        <f>IF(ISNUMBER(E3262),E3262/'Bulk DivVar Analysis'!$I$7,"")</f>
        <v/>
      </c>
      <c r="H3262" s="338" t="str">
        <f>IF(ISNUMBER(E3262), IF(G3262&gt;'Bulk DivVar Analysis'!$J$9,"Pass","Fail"),"")</f>
        <v/>
      </c>
      <c r="I3262" s="338" t="str">
        <f t="shared" si="52"/>
        <v/>
      </c>
      <c r="J3262" s="339"/>
      <c r="K3262" s="339"/>
      <c r="L3262" s="339"/>
      <c r="M3262" s="339"/>
      <c r="N3262" s="339"/>
      <c r="O3262" s="339"/>
      <c r="P3262" s="339"/>
      <c r="Q3262" s="339"/>
    </row>
    <row r="3263" spans="1:17" ht="13.5" customHeight="1">
      <c r="A3263" s="481"/>
      <c r="B3263" s="481"/>
      <c r="C3263" s="481"/>
      <c r="D3263" s="481"/>
      <c r="E3263" s="481"/>
      <c r="F3263" s="339"/>
      <c r="G3263" s="340" t="str">
        <f>IF(ISNUMBER(E3263),E3263/'Bulk DivVar Analysis'!$I$7,"")</f>
        <v/>
      </c>
      <c r="H3263" s="338" t="str">
        <f>IF(ISNUMBER(E3263), IF(G3263&gt;'Bulk DivVar Analysis'!$J$9,"Pass","Fail"),"")</f>
        <v/>
      </c>
      <c r="I3263" s="338" t="str">
        <f t="shared" si="52"/>
        <v/>
      </c>
      <c r="J3263" s="339"/>
      <c r="K3263" s="339"/>
      <c r="L3263" s="339"/>
      <c r="M3263" s="339"/>
      <c r="N3263" s="339"/>
      <c r="O3263" s="339"/>
      <c r="P3263" s="339"/>
      <c r="Q3263" s="339"/>
    </row>
    <row r="3264" spans="1:17" ht="13.5" customHeight="1">
      <c r="A3264" s="481"/>
      <c r="B3264" s="481"/>
      <c r="C3264" s="481"/>
      <c r="D3264" s="481"/>
      <c r="E3264" s="481"/>
      <c r="F3264" s="339"/>
      <c r="G3264" s="340" t="str">
        <f>IF(ISNUMBER(E3264),E3264/'Bulk DivVar Analysis'!$I$7,"")</f>
        <v/>
      </c>
      <c r="H3264" s="338" t="str">
        <f>IF(ISNUMBER(E3264), IF(G3264&gt;'Bulk DivVar Analysis'!$J$9,"Pass","Fail"),"")</f>
        <v/>
      </c>
      <c r="I3264" s="338" t="str">
        <f t="shared" si="52"/>
        <v/>
      </c>
      <c r="J3264" s="339"/>
      <c r="K3264" s="339"/>
      <c r="L3264" s="339"/>
      <c r="M3264" s="339"/>
      <c r="N3264" s="339"/>
      <c r="O3264" s="339"/>
      <c r="P3264" s="339"/>
      <c r="Q3264" s="339"/>
    </row>
    <row r="3265" spans="1:17" ht="13.5" customHeight="1">
      <c r="A3265" s="481"/>
      <c r="B3265" s="481"/>
      <c r="C3265" s="481"/>
      <c r="D3265" s="481"/>
      <c r="E3265" s="481"/>
      <c r="F3265" s="339"/>
      <c r="G3265" s="340" t="str">
        <f>IF(ISNUMBER(E3265),E3265/'Bulk DivVar Analysis'!$I$7,"")</f>
        <v/>
      </c>
      <c r="H3265" s="338" t="str">
        <f>IF(ISNUMBER(E3265), IF(G3265&gt;'Bulk DivVar Analysis'!$J$9,"Pass","Fail"),"")</f>
        <v/>
      </c>
      <c r="I3265" s="338" t="str">
        <f t="shared" si="52"/>
        <v/>
      </c>
      <c r="J3265" s="339"/>
      <c r="K3265" s="339"/>
      <c r="L3265" s="339"/>
      <c r="M3265" s="339"/>
      <c r="N3265" s="339"/>
      <c r="O3265" s="339"/>
      <c r="P3265" s="339"/>
      <c r="Q3265" s="339"/>
    </row>
    <row r="3266" spans="1:17" ht="13.5" customHeight="1">
      <c r="A3266" s="481"/>
      <c r="B3266" s="481"/>
      <c r="C3266" s="481"/>
      <c r="D3266" s="481"/>
      <c r="E3266" s="481"/>
      <c r="F3266" s="339"/>
      <c r="G3266" s="340" t="str">
        <f>IF(ISNUMBER(E3266),E3266/'Bulk DivVar Analysis'!$I$7,"")</f>
        <v/>
      </c>
      <c r="H3266" s="338" t="str">
        <f>IF(ISNUMBER(E3266), IF(G3266&gt;'Bulk DivVar Analysis'!$J$9,"Pass","Fail"),"")</f>
        <v/>
      </c>
      <c r="I3266" s="338" t="str">
        <f t="shared" si="52"/>
        <v/>
      </c>
      <c r="J3266" s="339"/>
      <c r="K3266" s="339"/>
      <c r="L3266" s="339"/>
      <c r="M3266" s="339"/>
      <c r="N3266" s="339"/>
      <c r="O3266" s="339"/>
      <c r="P3266" s="339"/>
      <c r="Q3266" s="339"/>
    </row>
    <row r="3267" spans="1:17" ht="13.5" customHeight="1">
      <c r="A3267" s="481"/>
      <c r="B3267" s="481"/>
      <c r="C3267" s="481"/>
      <c r="D3267" s="481"/>
      <c r="E3267" s="481"/>
      <c r="F3267" s="339"/>
      <c r="G3267" s="340" t="str">
        <f>IF(ISNUMBER(E3267),E3267/'Bulk DivVar Analysis'!$I$7,"")</f>
        <v/>
      </c>
      <c r="H3267" s="338" t="str">
        <f>IF(ISNUMBER(E3267), IF(G3267&gt;'Bulk DivVar Analysis'!$J$9,"Pass","Fail"),"")</f>
        <v/>
      </c>
      <c r="I3267" s="338" t="str">
        <f t="shared" ref="I3267:I3330" si="53">_xlfn.TEXTJOIN("_",TRUE,B3267,C3267)</f>
        <v/>
      </c>
      <c r="J3267" s="339"/>
      <c r="K3267" s="339"/>
      <c r="L3267" s="339"/>
      <c r="M3267" s="339"/>
      <c r="N3267" s="339"/>
      <c r="O3267" s="339"/>
      <c r="P3267" s="339"/>
      <c r="Q3267" s="339"/>
    </row>
    <row r="3268" spans="1:17" ht="13.5" customHeight="1">
      <c r="A3268" s="481"/>
      <c r="B3268" s="481"/>
      <c r="C3268" s="481"/>
      <c r="D3268" s="481"/>
      <c r="E3268" s="481"/>
      <c r="F3268" s="339"/>
      <c r="G3268" s="340" t="str">
        <f>IF(ISNUMBER(E3268),E3268/'Bulk DivVar Analysis'!$I$7,"")</f>
        <v/>
      </c>
      <c r="H3268" s="338" t="str">
        <f>IF(ISNUMBER(E3268), IF(G3268&gt;'Bulk DivVar Analysis'!$J$9,"Pass","Fail"),"")</f>
        <v/>
      </c>
      <c r="I3268" s="338" t="str">
        <f t="shared" si="53"/>
        <v/>
      </c>
      <c r="J3268" s="339"/>
      <c r="K3268" s="339"/>
      <c r="L3268" s="339"/>
      <c r="M3268" s="339"/>
      <c r="N3268" s="339"/>
      <c r="O3268" s="339"/>
      <c r="P3268" s="339"/>
      <c r="Q3268" s="339"/>
    </row>
    <row r="3269" spans="1:17" ht="13.5" customHeight="1">
      <c r="A3269" s="481"/>
      <c r="B3269" s="481"/>
      <c r="C3269" s="481"/>
      <c r="D3269" s="481"/>
      <c r="E3269" s="481"/>
      <c r="F3269" s="339"/>
      <c r="G3269" s="340" t="str">
        <f>IF(ISNUMBER(E3269),E3269/'Bulk DivVar Analysis'!$I$7,"")</f>
        <v/>
      </c>
      <c r="H3269" s="338" t="str">
        <f>IF(ISNUMBER(E3269), IF(G3269&gt;'Bulk DivVar Analysis'!$J$9,"Pass","Fail"),"")</f>
        <v/>
      </c>
      <c r="I3269" s="338" t="str">
        <f t="shared" si="53"/>
        <v/>
      </c>
      <c r="J3269" s="339"/>
      <c r="K3269" s="339"/>
      <c r="L3269" s="339"/>
      <c r="M3269" s="339"/>
      <c r="N3269" s="339"/>
      <c r="O3269" s="339"/>
      <c r="P3269" s="339"/>
      <c r="Q3269" s="339"/>
    </row>
    <row r="3270" spans="1:17" ht="13.5" customHeight="1">
      <c r="A3270" s="481"/>
      <c r="B3270" s="481"/>
      <c r="C3270" s="481"/>
      <c r="D3270" s="481"/>
      <c r="E3270" s="481"/>
      <c r="F3270" s="339"/>
      <c r="G3270" s="340" t="str">
        <f>IF(ISNUMBER(E3270),E3270/'Bulk DivVar Analysis'!$I$7,"")</f>
        <v/>
      </c>
      <c r="H3270" s="338" t="str">
        <f>IF(ISNUMBER(E3270), IF(G3270&gt;'Bulk DivVar Analysis'!$J$9,"Pass","Fail"),"")</f>
        <v/>
      </c>
      <c r="I3270" s="338" t="str">
        <f t="shared" si="53"/>
        <v/>
      </c>
      <c r="J3270" s="339"/>
      <c r="K3270" s="339"/>
      <c r="L3270" s="339"/>
      <c r="M3270" s="339"/>
      <c r="N3270" s="339"/>
      <c r="O3270" s="339"/>
      <c r="P3270" s="339"/>
      <c r="Q3270" s="339"/>
    </row>
    <row r="3271" spans="1:17" ht="13.5" customHeight="1">
      <c r="A3271" s="481"/>
      <c r="B3271" s="481"/>
      <c r="C3271" s="481"/>
      <c r="D3271" s="481"/>
      <c r="E3271" s="481"/>
      <c r="F3271" s="339"/>
      <c r="G3271" s="340" t="str">
        <f>IF(ISNUMBER(E3271),E3271/'Bulk DivVar Analysis'!$I$7,"")</f>
        <v/>
      </c>
      <c r="H3271" s="338" t="str">
        <f>IF(ISNUMBER(E3271), IF(G3271&gt;'Bulk DivVar Analysis'!$J$9,"Pass","Fail"),"")</f>
        <v/>
      </c>
      <c r="I3271" s="338" t="str">
        <f t="shared" si="53"/>
        <v/>
      </c>
      <c r="J3271" s="339"/>
      <c r="K3271" s="339"/>
      <c r="L3271" s="339"/>
      <c r="M3271" s="339"/>
      <c r="N3271" s="339"/>
      <c r="O3271" s="339"/>
      <c r="P3271" s="339"/>
      <c r="Q3271" s="339"/>
    </row>
    <row r="3272" spans="1:17" ht="13.5" customHeight="1">
      <c r="A3272" s="481"/>
      <c r="B3272" s="481"/>
      <c r="C3272" s="481"/>
      <c r="D3272" s="481"/>
      <c r="E3272" s="481"/>
      <c r="F3272" s="339"/>
      <c r="G3272" s="340" t="str">
        <f>IF(ISNUMBER(E3272),E3272/'Bulk DivVar Analysis'!$I$7,"")</f>
        <v/>
      </c>
      <c r="H3272" s="338" t="str">
        <f>IF(ISNUMBER(E3272), IF(G3272&gt;'Bulk DivVar Analysis'!$J$9,"Pass","Fail"),"")</f>
        <v/>
      </c>
      <c r="I3272" s="338" t="str">
        <f t="shared" si="53"/>
        <v/>
      </c>
      <c r="J3272" s="339"/>
      <c r="K3272" s="339"/>
      <c r="L3272" s="339"/>
      <c r="M3272" s="339"/>
      <c r="N3272" s="339"/>
      <c r="O3272" s="339"/>
      <c r="P3272" s="339"/>
      <c r="Q3272" s="339"/>
    </row>
    <row r="3273" spans="1:17" ht="13.5" customHeight="1">
      <c r="A3273" s="481"/>
      <c r="B3273" s="481"/>
      <c r="C3273" s="481"/>
      <c r="D3273" s="481"/>
      <c r="E3273" s="481"/>
      <c r="F3273" s="339"/>
      <c r="G3273" s="340" t="str">
        <f>IF(ISNUMBER(E3273),E3273/'Bulk DivVar Analysis'!$I$7,"")</f>
        <v/>
      </c>
      <c r="H3273" s="338" t="str">
        <f>IF(ISNUMBER(E3273), IF(G3273&gt;'Bulk DivVar Analysis'!$J$9,"Pass","Fail"),"")</f>
        <v/>
      </c>
      <c r="I3273" s="338" t="str">
        <f t="shared" si="53"/>
        <v/>
      </c>
      <c r="J3273" s="339"/>
      <c r="K3273" s="339"/>
      <c r="L3273" s="339"/>
      <c r="M3273" s="339"/>
      <c r="N3273" s="339"/>
      <c r="O3273" s="339"/>
      <c r="P3273" s="339"/>
      <c r="Q3273" s="339"/>
    </row>
    <row r="3274" spans="1:17" ht="13.5" customHeight="1">
      <c r="A3274" s="481"/>
      <c r="B3274" s="481"/>
      <c r="C3274" s="481"/>
      <c r="D3274" s="481"/>
      <c r="E3274" s="481"/>
      <c r="F3274" s="339"/>
      <c r="G3274" s="340" t="str">
        <f>IF(ISNUMBER(E3274),E3274/'Bulk DivVar Analysis'!$I$7,"")</f>
        <v/>
      </c>
      <c r="H3274" s="338" t="str">
        <f>IF(ISNUMBER(E3274), IF(G3274&gt;'Bulk DivVar Analysis'!$J$9,"Pass","Fail"),"")</f>
        <v/>
      </c>
      <c r="I3274" s="338" t="str">
        <f t="shared" si="53"/>
        <v/>
      </c>
      <c r="J3274" s="339"/>
      <c r="K3274" s="339"/>
      <c r="L3274" s="339"/>
      <c r="M3274" s="339"/>
      <c r="N3274" s="339"/>
      <c r="O3274" s="339"/>
      <c r="P3274" s="339"/>
      <c r="Q3274" s="339"/>
    </row>
    <row r="3275" spans="1:17" ht="13.5" customHeight="1">
      <c r="A3275" s="481"/>
      <c r="B3275" s="481"/>
      <c r="C3275" s="481"/>
      <c r="D3275" s="481"/>
      <c r="E3275" s="481"/>
      <c r="F3275" s="339"/>
      <c r="G3275" s="340" t="str">
        <f>IF(ISNUMBER(E3275),E3275/'Bulk DivVar Analysis'!$I$7,"")</f>
        <v/>
      </c>
      <c r="H3275" s="338" t="str">
        <f>IF(ISNUMBER(E3275), IF(G3275&gt;'Bulk DivVar Analysis'!$J$9,"Pass","Fail"),"")</f>
        <v/>
      </c>
      <c r="I3275" s="338" t="str">
        <f t="shared" si="53"/>
        <v/>
      </c>
      <c r="J3275" s="339"/>
      <c r="K3275" s="339"/>
      <c r="L3275" s="339"/>
      <c r="M3275" s="339"/>
      <c r="N3275" s="339"/>
      <c r="O3275" s="339"/>
      <c r="P3275" s="339"/>
      <c r="Q3275" s="339"/>
    </row>
    <row r="3276" spans="1:17" ht="13.5" customHeight="1">
      <c r="A3276" s="481"/>
      <c r="B3276" s="481"/>
      <c r="C3276" s="481"/>
      <c r="D3276" s="481"/>
      <c r="E3276" s="481"/>
      <c r="F3276" s="339"/>
      <c r="G3276" s="340" t="str">
        <f>IF(ISNUMBER(E3276),E3276/'Bulk DivVar Analysis'!$I$7,"")</f>
        <v/>
      </c>
      <c r="H3276" s="338" t="str">
        <f>IF(ISNUMBER(E3276), IF(G3276&gt;'Bulk DivVar Analysis'!$J$9,"Pass","Fail"),"")</f>
        <v/>
      </c>
      <c r="I3276" s="338" t="str">
        <f t="shared" si="53"/>
        <v/>
      </c>
      <c r="J3276" s="339"/>
      <c r="K3276" s="339"/>
      <c r="L3276" s="339"/>
      <c r="M3276" s="339"/>
      <c r="N3276" s="339"/>
      <c r="O3276" s="339"/>
      <c r="P3276" s="339"/>
      <c r="Q3276" s="339"/>
    </row>
    <row r="3277" spans="1:17" ht="13.5" customHeight="1">
      <c r="A3277" s="481"/>
      <c r="B3277" s="481"/>
      <c r="C3277" s="481"/>
      <c r="D3277" s="481"/>
      <c r="E3277" s="481"/>
      <c r="F3277" s="339"/>
      <c r="G3277" s="340" t="str">
        <f>IF(ISNUMBER(E3277),E3277/'Bulk DivVar Analysis'!$I$7,"")</f>
        <v/>
      </c>
      <c r="H3277" s="338" t="str">
        <f>IF(ISNUMBER(E3277), IF(G3277&gt;'Bulk DivVar Analysis'!$J$9,"Pass","Fail"),"")</f>
        <v/>
      </c>
      <c r="I3277" s="338" t="str">
        <f t="shared" si="53"/>
        <v/>
      </c>
      <c r="J3277" s="339"/>
      <c r="K3277" s="339"/>
      <c r="L3277" s="339"/>
      <c r="M3277" s="339"/>
      <c r="N3277" s="339"/>
      <c r="O3277" s="339"/>
      <c r="P3277" s="339"/>
      <c r="Q3277" s="339"/>
    </row>
    <row r="3278" spans="1:17" ht="13.5" customHeight="1">
      <c r="A3278" s="481"/>
      <c r="B3278" s="481"/>
      <c r="C3278" s="481"/>
      <c r="D3278" s="481"/>
      <c r="E3278" s="481"/>
      <c r="F3278" s="339"/>
      <c r="G3278" s="340" t="str">
        <f>IF(ISNUMBER(E3278),E3278/'Bulk DivVar Analysis'!$I$7,"")</f>
        <v/>
      </c>
      <c r="H3278" s="338" t="str">
        <f>IF(ISNUMBER(E3278), IF(G3278&gt;'Bulk DivVar Analysis'!$J$9,"Pass","Fail"),"")</f>
        <v/>
      </c>
      <c r="I3278" s="338" t="str">
        <f t="shared" si="53"/>
        <v/>
      </c>
      <c r="J3278" s="339"/>
      <c r="K3278" s="339"/>
      <c r="L3278" s="339"/>
      <c r="M3278" s="339"/>
      <c r="N3278" s="339"/>
      <c r="O3278" s="339"/>
      <c r="P3278" s="339"/>
      <c r="Q3278" s="339"/>
    </row>
    <row r="3279" spans="1:17" ht="13.5" customHeight="1">
      <c r="A3279" s="481"/>
      <c r="B3279" s="481"/>
      <c r="C3279" s="481"/>
      <c r="D3279" s="481"/>
      <c r="E3279" s="481"/>
      <c r="F3279" s="339"/>
      <c r="G3279" s="340" t="str">
        <f>IF(ISNUMBER(E3279),E3279/'Bulk DivVar Analysis'!$I$7,"")</f>
        <v/>
      </c>
      <c r="H3279" s="338" t="str">
        <f>IF(ISNUMBER(E3279), IF(G3279&gt;'Bulk DivVar Analysis'!$J$9,"Pass","Fail"),"")</f>
        <v/>
      </c>
      <c r="I3279" s="338" t="str">
        <f t="shared" si="53"/>
        <v/>
      </c>
      <c r="J3279" s="339"/>
      <c r="K3279" s="339"/>
      <c r="L3279" s="339"/>
      <c r="M3279" s="339"/>
      <c r="N3279" s="339"/>
      <c r="O3279" s="339"/>
      <c r="P3279" s="339"/>
      <c r="Q3279" s="339"/>
    </row>
    <row r="3280" spans="1:17" ht="13.5" customHeight="1">
      <c r="A3280" s="481"/>
      <c r="B3280" s="481"/>
      <c r="C3280" s="481"/>
      <c r="D3280" s="481"/>
      <c r="E3280" s="481"/>
      <c r="F3280" s="339"/>
      <c r="G3280" s="340" t="str">
        <f>IF(ISNUMBER(E3280),E3280/'Bulk DivVar Analysis'!$I$7,"")</f>
        <v/>
      </c>
      <c r="H3280" s="338" t="str">
        <f>IF(ISNUMBER(E3280), IF(G3280&gt;'Bulk DivVar Analysis'!$J$9,"Pass","Fail"),"")</f>
        <v/>
      </c>
      <c r="I3280" s="338" t="str">
        <f t="shared" si="53"/>
        <v/>
      </c>
      <c r="J3280" s="339"/>
      <c r="K3280" s="339"/>
      <c r="L3280" s="339"/>
      <c r="M3280" s="339"/>
      <c r="N3280" s="339"/>
      <c r="O3280" s="339"/>
      <c r="P3280" s="339"/>
      <c r="Q3280" s="339"/>
    </row>
    <row r="3281" spans="1:17" ht="13.5" customHeight="1">
      <c r="A3281" s="481"/>
      <c r="B3281" s="481"/>
      <c r="C3281" s="481"/>
      <c r="D3281" s="481"/>
      <c r="E3281" s="481"/>
      <c r="F3281" s="339"/>
      <c r="G3281" s="340" t="str">
        <f>IF(ISNUMBER(E3281),E3281/'Bulk DivVar Analysis'!$I$7,"")</f>
        <v/>
      </c>
      <c r="H3281" s="338" t="str">
        <f>IF(ISNUMBER(E3281), IF(G3281&gt;'Bulk DivVar Analysis'!$J$9,"Pass","Fail"),"")</f>
        <v/>
      </c>
      <c r="I3281" s="338" t="str">
        <f t="shared" si="53"/>
        <v/>
      </c>
      <c r="J3281" s="339"/>
      <c r="K3281" s="339"/>
      <c r="L3281" s="339"/>
      <c r="M3281" s="339"/>
      <c r="N3281" s="339"/>
      <c r="O3281" s="339"/>
      <c r="P3281" s="339"/>
      <c r="Q3281" s="339"/>
    </row>
    <row r="3282" spans="1:17" ht="13.5" customHeight="1">
      <c r="A3282" s="481"/>
      <c r="B3282" s="481"/>
      <c r="C3282" s="481"/>
      <c r="D3282" s="481"/>
      <c r="E3282" s="481"/>
      <c r="F3282" s="339"/>
      <c r="G3282" s="340" t="str">
        <f>IF(ISNUMBER(E3282),E3282/'Bulk DivVar Analysis'!$I$7,"")</f>
        <v/>
      </c>
      <c r="H3282" s="338" t="str">
        <f>IF(ISNUMBER(E3282), IF(G3282&gt;'Bulk DivVar Analysis'!$J$9,"Pass","Fail"),"")</f>
        <v/>
      </c>
      <c r="I3282" s="338" t="str">
        <f t="shared" si="53"/>
        <v/>
      </c>
      <c r="J3282" s="339"/>
      <c r="K3282" s="339"/>
      <c r="L3282" s="339"/>
      <c r="M3282" s="339"/>
      <c r="N3282" s="339"/>
      <c r="O3282" s="339"/>
      <c r="P3282" s="339"/>
      <c r="Q3282" s="339"/>
    </row>
    <row r="3283" spans="1:17" ht="13.5" customHeight="1">
      <c r="A3283" s="481"/>
      <c r="B3283" s="481"/>
      <c r="C3283" s="481"/>
      <c r="D3283" s="481"/>
      <c r="E3283" s="481"/>
      <c r="F3283" s="339"/>
      <c r="G3283" s="340" t="str">
        <f>IF(ISNUMBER(E3283),E3283/'Bulk DivVar Analysis'!$I$7,"")</f>
        <v/>
      </c>
      <c r="H3283" s="338" t="str">
        <f>IF(ISNUMBER(E3283), IF(G3283&gt;'Bulk DivVar Analysis'!$J$9,"Pass","Fail"),"")</f>
        <v/>
      </c>
      <c r="I3283" s="338" t="str">
        <f t="shared" si="53"/>
        <v/>
      </c>
      <c r="J3283" s="339"/>
      <c r="K3283" s="339"/>
      <c r="L3283" s="339"/>
      <c r="M3283" s="339"/>
      <c r="N3283" s="339"/>
      <c r="O3283" s="339"/>
      <c r="P3283" s="339"/>
      <c r="Q3283" s="339"/>
    </row>
    <row r="3284" spans="1:17" ht="13.5" customHeight="1">
      <c r="A3284" s="481"/>
      <c r="B3284" s="481"/>
      <c r="C3284" s="481"/>
      <c r="D3284" s="481"/>
      <c r="E3284" s="481"/>
      <c r="F3284" s="339"/>
      <c r="G3284" s="340" t="str">
        <f>IF(ISNUMBER(E3284),E3284/'Bulk DivVar Analysis'!$I$7,"")</f>
        <v/>
      </c>
      <c r="H3284" s="338" t="str">
        <f>IF(ISNUMBER(E3284), IF(G3284&gt;'Bulk DivVar Analysis'!$J$9,"Pass","Fail"),"")</f>
        <v/>
      </c>
      <c r="I3284" s="338" t="str">
        <f t="shared" si="53"/>
        <v/>
      </c>
      <c r="J3284" s="339"/>
      <c r="K3284" s="339"/>
      <c r="L3284" s="339"/>
      <c r="M3284" s="339"/>
      <c r="N3284" s="339"/>
      <c r="O3284" s="339"/>
      <c r="P3284" s="339"/>
      <c r="Q3284" s="339"/>
    </row>
    <row r="3285" spans="1:17" ht="13.5" customHeight="1">
      <c r="A3285" s="481"/>
      <c r="B3285" s="481"/>
      <c r="C3285" s="481"/>
      <c r="D3285" s="481"/>
      <c r="E3285" s="481"/>
      <c r="F3285" s="339"/>
      <c r="G3285" s="340" t="str">
        <f>IF(ISNUMBER(E3285),E3285/'Bulk DivVar Analysis'!$I$7,"")</f>
        <v/>
      </c>
      <c r="H3285" s="338" t="str">
        <f>IF(ISNUMBER(E3285), IF(G3285&gt;'Bulk DivVar Analysis'!$J$9,"Pass","Fail"),"")</f>
        <v/>
      </c>
      <c r="I3285" s="338" t="str">
        <f t="shared" si="53"/>
        <v/>
      </c>
      <c r="J3285" s="339"/>
      <c r="K3285" s="339"/>
      <c r="L3285" s="339"/>
      <c r="M3285" s="339"/>
      <c r="N3285" s="339"/>
      <c r="O3285" s="339"/>
      <c r="P3285" s="339"/>
      <c r="Q3285" s="339"/>
    </row>
    <row r="3286" spans="1:17" ht="13.5" customHeight="1">
      <c r="A3286" s="481"/>
      <c r="B3286" s="481"/>
      <c r="C3286" s="481"/>
      <c r="D3286" s="481"/>
      <c r="E3286" s="481"/>
      <c r="F3286" s="339"/>
      <c r="G3286" s="340" t="str">
        <f>IF(ISNUMBER(E3286),E3286/'Bulk DivVar Analysis'!$I$7,"")</f>
        <v/>
      </c>
      <c r="H3286" s="338" t="str">
        <f>IF(ISNUMBER(E3286), IF(G3286&gt;'Bulk DivVar Analysis'!$J$9,"Pass","Fail"),"")</f>
        <v/>
      </c>
      <c r="I3286" s="338" t="str">
        <f t="shared" si="53"/>
        <v/>
      </c>
      <c r="J3286" s="339"/>
      <c r="K3286" s="339"/>
      <c r="L3286" s="339"/>
      <c r="M3286" s="339"/>
      <c r="N3286" s="339"/>
      <c r="O3286" s="339"/>
      <c r="P3286" s="339"/>
      <c r="Q3286" s="339"/>
    </row>
    <row r="3287" spans="1:17" ht="13.5" customHeight="1">
      <c r="A3287" s="481"/>
      <c r="B3287" s="481"/>
      <c r="C3287" s="481"/>
      <c r="D3287" s="481"/>
      <c r="E3287" s="481"/>
      <c r="F3287" s="339"/>
      <c r="G3287" s="340" t="str">
        <f>IF(ISNUMBER(E3287),E3287/'Bulk DivVar Analysis'!$I$7,"")</f>
        <v/>
      </c>
      <c r="H3287" s="338" t="str">
        <f>IF(ISNUMBER(E3287), IF(G3287&gt;'Bulk DivVar Analysis'!$J$9,"Pass","Fail"),"")</f>
        <v/>
      </c>
      <c r="I3287" s="338" t="str">
        <f t="shared" si="53"/>
        <v/>
      </c>
      <c r="J3287" s="339"/>
      <c r="K3287" s="339"/>
      <c r="L3287" s="339"/>
      <c r="M3287" s="339"/>
      <c r="N3287" s="339"/>
      <c r="O3287" s="339"/>
      <c r="P3287" s="339"/>
      <c r="Q3287" s="339"/>
    </row>
    <row r="3288" spans="1:17" ht="13.5" customHeight="1">
      <c r="A3288" s="481"/>
      <c r="B3288" s="481"/>
      <c r="C3288" s="481"/>
      <c r="D3288" s="481"/>
      <c r="E3288" s="481"/>
      <c r="F3288" s="339"/>
      <c r="G3288" s="340" t="str">
        <f>IF(ISNUMBER(E3288),E3288/'Bulk DivVar Analysis'!$I$7,"")</f>
        <v/>
      </c>
      <c r="H3288" s="338" t="str">
        <f>IF(ISNUMBER(E3288), IF(G3288&gt;'Bulk DivVar Analysis'!$J$9,"Pass","Fail"),"")</f>
        <v/>
      </c>
      <c r="I3288" s="338" t="str">
        <f t="shared" si="53"/>
        <v/>
      </c>
      <c r="J3288" s="339"/>
      <c r="K3288" s="339"/>
      <c r="L3288" s="339"/>
      <c r="M3288" s="339"/>
      <c r="N3288" s="339"/>
      <c r="O3288" s="339"/>
      <c r="P3288" s="339"/>
      <c r="Q3288" s="339"/>
    </row>
    <row r="3289" spans="1:17" ht="13.5" customHeight="1">
      <c r="A3289" s="481"/>
      <c r="B3289" s="481"/>
      <c r="C3289" s="481"/>
      <c r="D3289" s="481"/>
      <c r="E3289" s="481"/>
      <c r="F3289" s="339"/>
      <c r="G3289" s="340" t="str">
        <f>IF(ISNUMBER(E3289),E3289/'Bulk DivVar Analysis'!$I$7,"")</f>
        <v/>
      </c>
      <c r="H3289" s="338" t="str">
        <f>IF(ISNUMBER(E3289), IF(G3289&gt;'Bulk DivVar Analysis'!$J$9,"Pass","Fail"),"")</f>
        <v/>
      </c>
      <c r="I3289" s="338" t="str">
        <f t="shared" si="53"/>
        <v/>
      </c>
      <c r="J3289" s="339"/>
      <c r="K3289" s="339"/>
      <c r="L3289" s="339"/>
      <c r="M3289" s="339"/>
      <c r="N3289" s="339"/>
      <c r="O3289" s="339"/>
      <c r="P3289" s="339"/>
      <c r="Q3289" s="339"/>
    </row>
    <row r="3290" spans="1:17" ht="13.5" customHeight="1">
      <c r="A3290" s="481"/>
      <c r="B3290" s="481"/>
      <c r="C3290" s="481"/>
      <c r="D3290" s="481"/>
      <c r="E3290" s="481"/>
      <c r="F3290" s="339"/>
      <c r="G3290" s="340" t="str">
        <f>IF(ISNUMBER(E3290),E3290/'Bulk DivVar Analysis'!$I$7,"")</f>
        <v/>
      </c>
      <c r="H3290" s="338" t="str">
        <f>IF(ISNUMBER(E3290), IF(G3290&gt;'Bulk DivVar Analysis'!$J$9,"Pass","Fail"),"")</f>
        <v/>
      </c>
      <c r="I3290" s="338" t="str">
        <f t="shared" si="53"/>
        <v/>
      </c>
      <c r="J3290" s="339"/>
      <c r="K3290" s="339"/>
      <c r="L3290" s="339"/>
      <c r="M3290" s="339"/>
      <c r="N3290" s="339"/>
      <c r="O3290" s="339"/>
      <c r="P3290" s="339"/>
      <c r="Q3290" s="339"/>
    </row>
    <row r="3291" spans="1:17" ht="13.5" customHeight="1">
      <c r="A3291" s="481"/>
      <c r="B3291" s="481"/>
      <c r="C3291" s="481"/>
      <c r="D3291" s="481"/>
      <c r="E3291" s="481"/>
      <c r="F3291" s="339"/>
      <c r="G3291" s="340" t="str">
        <f>IF(ISNUMBER(E3291),E3291/'Bulk DivVar Analysis'!$I$7,"")</f>
        <v/>
      </c>
      <c r="H3291" s="338" t="str">
        <f>IF(ISNUMBER(E3291), IF(G3291&gt;'Bulk DivVar Analysis'!$J$9,"Pass","Fail"),"")</f>
        <v/>
      </c>
      <c r="I3291" s="338" t="str">
        <f t="shared" si="53"/>
        <v/>
      </c>
      <c r="J3291" s="339"/>
      <c r="K3291" s="339"/>
      <c r="L3291" s="339"/>
      <c r="M3291" s="339"/>
      <c r="N3291" s="339"/>
      <c r="O3291" s="339"/>
      <c r="P3291" s="339"/>
      <c r="Q3291" s="339"/>
    </row>
    <row r="3292" spans="1:17" ht="13.5" customHeight="1">
      <c r="A3292" s="481"/>
      <c r="B3292" s="481"/>
      <c r="C3292" s="481"/>
      <c r="D3292" s="481"/>
      <c r="E3292" s="481"/>
      <c r="F3292" s="339"/>
      <c r="G3292" s="340" t="str">
        <f>IF(ISNUMBER(E3292),E3292/'Bulk DivVar Analysis'!$I$7,"")</f>
        <v/>
      </c>
      <c r="H3292" s="338" t="str">
        <f>IF(ISNUMBER(E3292), IF(G3292&gt;'Bulk DivVar Analysis'!$J$9,"Pass","Fail"),"")</f>
        <v/>
      </c>
      <c r="I3292" s="338" t="str">
        <f t="shared" si="53"/>
        <v/>
      </c>
      <c r="J3292" s="339"/>
      <c r="K3292" s="339"/>
      <c r="L3292" s="339"/>
      <c r="M3292" s="339"/>
      <c r="N3292" s="339"/>
      <c r="O3292" s="339"/>
      <c r="P3292" s="339"/>
      <c r="Q3292" s="339"/>
    </row>
    <row r="3293" spans="1:17" ht="13.5" customHeight="1">
      <c r="A3293" s="481"/>
      <c r="B3293" s="481"/>
      <c r="C3293" s="481"/>
      <c r="D3293" s="481"/>
      <c r="E3293" s="481"/>
      <c r="F3293" s="339"/>
      <c r="G3293" s="340" t="str">
        <f>IF(ISNUMBER(E3293),E3293/'Bulk DivVar Analysis'!$I$7,"")</f>
        <v/>
      </c>
      <c r="H3293" s="338" t="str">
        <f>IF(ISNUMBER(E3293), IF(G3293&gt;'Bulk DivVar Analysis'!$J$9,"Pass","Fail"),"")</f>
        <v/>
      </c>
      <c r="I3293" s="338" t="str">
        <f t="shared" si="53"/>
        <v/>
      </c>
      <c r="J3293" s="339"/>
      <c r="K3293" s="339"/>
      <c r="L3293" s="339"/>
      <c r="M3293" s="339"/>
      <c r="N3293" s="339"/>
      <c r="O3293" s="339"/>
      <c r="P3293" s="339"/>
      <c r="Q3293" s="339"/>
    </row>
    <row r="3294" spans="1:17" ht="13.5" customHeight="1">
      <c r="A3294" s="481"/>
      <c r="B3294" s="481"/>
      <c r="C3294" s="481"/>
      <c r="D3294" s="481"/>
      <c r="E3294" s="481"/>
      <c r="F3294" s="339"/>
      <c r="G3294" s="340" t="str">
        <f>IF(ISNUMBER(E3294),E3294/'Bulk DivVar Analysis'!$I$7,"")</f>
        <v/>
      </c>
      <c r="H3294" s="338" t="str">
        <f>IF(ISNUMBER(E3294), IF(G3294&gt;'Bulk DivVar Analysis'!$J$9,"Pass","Fail"),"")</f>
        <v/>
      </c>
      <c r="I3294" s="338" t="str">
        <f t="shared" si="53"/>
        <v/>
      </c>
      <c r="J3294" s="339"/>
      <c r="K3294" s="339"/>
      <c r="L3294" s="339"/>
      <c r="M3294" s="339"/>
      <c r="N3294" s="339"/>
      <c r="O3294" s="339"/>
      <c r="P3294" s="339"/>
      <c r="Q3294" s="339"/>
    </row>
    <row r="3295" spans="1:17" ht="13.5" customHeight="1">
      <c r="A3295" s="481"/>
      <c r="B3295" s="481"/>
      <c r="C3295" s="481"/>
      <c r="D3295" s="481"/>
      <c r="E3295" s="481"/>
      <c r="F3295" s="339"/>
      <c r="G3295" s="340" t="str">
        <f>IF(ISNUMBER(E3295),E3295/'Bulk DivVar Analysis'!$I$7,"")</f>
        <v/>
      </c>
      <c r="H3295" s="338" t="str">
        <f>IF(ISNUMBER(E3295), IF(G3295&gt;'Bulk DivVar Analysis'!$J$9,"Pass","Fail"),"")</f>
        <v/>
      </c>
      <c r="I3295" s="338" t="str">
        <f t="shared" si="53"/>
        <v/>
      </c>
      <c r="J3295" s="339"/>
      <c r="K3295" s="339"/>
      <c r="L3295" s="339"/>
      <c r="M3295" s="339"/>
      <c r="N3295" s="339"/>
      <c r="O3295" s="339"/>
      <c r="P3295" s="339"/>
      <c r="Q3295" s="339"/>
    </row>
    <row r="3296" spans="1:17" ht="13.5" customHeight="1">
      <c r="A3296" s="481"/>
      <c r="B3296" s="481"/>
      <c r="C3296" s="481"/>
      <c r="D3296" s="481"/>
      <c r="E3296" s="481"/>
      <c r="F3296" s="339"/>
      <c r="G3296" s="340" t="str">
        <f>IF(ISNUMBER(E3296),E3296/'Bulk DivVar Analysis'!$I$7,"")</f>
        <v/>
      </c>
      <c r="H3296" s="338" t="str">
        <f>IF(ISNUMBER(E3296), IF(G3296&gt;'Bulk DivVar Analysis'!$J$9,"Pass","Fail"),"")</f>
        <v/>
      </c>
      <c r="I3296" s="338" t="str">
        <f t="shared" si="53"/>
        <v/>
      </c>
      <c r="J3296" s="339"/>
      <c r="K3296" s="339"/>
      <c r="L3296" s="339"/>
      <c r="M3296" s="339"/>
      <c r="N3296" s="339"/>
      <c r="O3296" s="339"/>
      <c r="P3296" s="339"/>
      <c r="Q3296" s="339"/>
    </row>
    <row r="3297" spans="1:17" ht="13.5" customHeight="1">
      <c r="A3297" s="481"/>
      <c r="B3297" s="481"/>
      <c r="C3297" s="481"/>
      <c r="D3297" s="481"/>
      <c r="E3297" s="481"/>
      <c r="F3297" s="339"/>
      <c r="G3297" s="340" t="str">
        <f>IF(ISNUMBER(E3297),E3297/'Bulk DivVar Analysis'!$I$7,"")</f>
        <v/>
      </c>
      <c r="H3297" s="338" t="str">
        <f>IF(ISNUMBER(E3297), IF(G3297&gt;'Bulk DivVar Analysis'!$J$9,"Pass","Fail"),"")</f>
        <v/>
      </c>
      <c r="I3297" s="338" t="str">
        <f t="shared" si="53"/>
        <v/>
      </c>
      <c r="J3297" s="339"/>
      <c r="K3297" s="339"/>
      <c r="L3297" s="339"/>
      <c r="M3297" s="339"/>
      <c r="N3297" s="339"/>
      <c r="O3297" s="339"/>
      <c r="P3297" s="339"/>
      <c r="Q3297" s="339"/>
    </row>
    <row r="3298" spans="1:17" ht="13.5" customHeight="1">
      <c r="A3298" s="481"/>
      <c r="B3298" s="481"/>
      <c r="C3298" s="481"/>
      <c r="D3298" s="481"/>
      <c r="E3298" s="481"/>
      <c r="F3298" s="339"/>
      <c r="G3298" s="340" t="str">
        <f>IF(ISNUMBER(E3298),E3298/'Bulk DivVar Analysis'!$I$7,"")</f>
        <v/>
      </c>
      <c r="H3298" s="338" t="str">
        <f>IF(ISNUMBER(E3298), IF(G3298&gt;'Bulk DivVar Analysis'!$J$9,"Pass","Fail"),"")</f>
        <v/>
      </c>
      <c r="I3298" s="338" t="str">
        <f t="shared" si="53"/>
        <v/>
      </c>
      <c r="J3298" s="339"/>
      <c r="K3298" s="339"/>
      <c r="L3298" s="339"/>
      <c r="M3298" s="339"/>
      <c r="N3298" s="339"/>
      <c r="O3298" s="339"/>
      <c r="P3298" s="339"/>
      <c r="Q3298" s="339"/>
    </row>
    <row r="3299" spans="1:17" ht="13.5" customHeight="1">
      <c r="A3299" s="481"/>
      <c r="B3299" s="481"/>
      <c r="C3299" s="481"/>
      <c r="D3299" s="481"/>
      <c r="E3299" s="481"/>
      <c r="F3299" s="339"/>
      <c r="G3299" s="340" t="str">
        <f>IF(ISNUMBER(E3299),E3299/'Bulk DivVar Analysis'!$I$7,"")</f>
        <v/>
      </c>
      <c r="H3299" s="338" t="str">
        <f>IF(ISNUMBER(E3299), IF(G3299&gt;'Bulk DivVar Analysis'!$J$9,"Pass","Fail"),"")</f>
        <v/>
      </c>
      <c r="I3299" s="338" t="str">
        <f t="shared" si="53"/>
        <v/>
      </c>
      <c r="J3299" s="339"/>
      <c r="K3299" s="339"/>
      <c r="L3299" s="339"/>
      <c r="M3299" s="339"/>
      <c r="N3299" s="339"/>
      <c r="O3299" s="339"/>
      <c r="P3299" s="339"/>
      <c r="Q3299" s="339"/>
    </row>
    <row r="3300" spans="1:17" ht="13.5" customHeight="1">
      <c r="A3300" s="481"/>
      <c r="B3300" s="481"/>
      <c r="C3300" s="481"/>
      <c r="D3300" s="481"/>
      <c r="E3300" s="481"/>
      <c r="F3300" s="339"/>
      <c r="G3300" s="340" t="str">
        <f>IF(ISNUMBER(E3300),E3300/'Bulk DivVar Analysis'!$I$7,"")</f>
        <v/>
      </c>
      <c r="H3300" s="338" t="str">
        <f>IF(ISNUMBER(E3300), IF(G3300&gt;'Bulk DivVar Analysis'!$J$9,"Pass","Fail"),"")</f>
        <v/>
      </c>
      <c r="I3300" s="338" t="str">
        <f t="shared" si="53"/>
        <v/>
      </c>
      <c r="J3300" s="339"/>
      <c r="K3300" s="339"/>
      <c r="L3300" s="339"/>
      <c r="M3300" s="339"/>
      <c r="N3300" s="339"/>
      <c r="O3300" s="339"/>
      <c r="P3300" s="339"/>
      <c r="Q3300" s="339"/>
    </row>
    <row r="3301" spans="1:17" ht="13.5" customHeight="1">
      <c r="A3301" s="481"/>
      <c r="B3301" s="481"/>
      <c r="C3301" s="481"/>
      <c r="D3301" s="481"/>
      <c r="E3301" s="481"/>
      <c r="F3301" s="339"/>
      <c r="G3301" s="340" t="str">
        <f>IF(ISNUMBER(E3301),E3301/'Bulk DivVar Analysis'!$I$7,"")</f>
        <v/>
      </c>
      <c r="H3301" s="338" t="str">
        <f>IF(ISNUMBER(E3301), IF(G3301&gt;'Bulk DivVar Analysis'!$J$9,"Pass","Fail"),"")</f>
        <v/>
      </c>
      <c r="I3301" s="338" t="str">
        <f t="shared" si="53"/>
        <v/>
      </c>
      <c r="J3301" s="339"/>
      <c r="K3301" s="339"/>
      <c r="L3301" s="339"/>
      <c r="M3301" s="339"/>
      <c r="N3301" s="339"/>
      <c r="O3301" s="339"/>
      <c r="P3301" s="339"/>
      <c r="Q3301" s="339"/>
    </row>
    <row r="3302" spans="1:17" ht="13.5" customHeight="1">
      <c r="A3302" s="481"/>
      <c r="B3302" s="481"/>
      <c r="C3302" s="481"/>
      <c r="D3302" s="481"/>
      <c r="E3302" s="481"/>
      <c r="F3302" s="339"/>
      <c r="G3302" s="340" t="str">
        <f>IF(ISNUMBER(E3302),E3302/'Bulk DivVar Analysis'!$I$7,"")</f>
        <v/>
      </c>
      <c r="H3302" s="338" t="str">
        <f>IF(ISNUMBER(E3302), IF(G3302&gt;'Bulk DivVar Analysis'!$J$9,"Pass","Fail"),"")</f>
        <v/>
      </c>
      <c r="I3302" s="338" t="str">
        <f t="shared" si="53"/>
        <v/>
      </c>
      <c r="J3302" s="339"/>
      <c r="K3302" s="339"/>
      <c r="L3302" s="339"/>
      <c r="M3302" s="339"/>
      <c r="N3302" s="339"/>
      <c r="O3302" s="339"/>
      <c r="P3302" s="339"/>
      <c r="Q3302" s="339"/>
    </row>
    <row r="3303" spans="1:17" ht="13.5" customHeight="1">
      <c r="A3303" s="481"/>
      <c r="B3303" s="481"/>
      <c r="C3303" s="481"/>
      <c r="D3303" s="481"/>
      <c r="E3303" s="481"/>
      <c r="F3303" s="339"/>
      <c r="G3303" s="340" t="str">
        <f>IF(ISNUMBER(E3303),E3303/'Bulk DivVar Analysis'!$I$7,"")</f>
        <v/>
      </c>
      <c r="H3303" s="338" t="str">
        <f>IF(ISNUMBER(E3303), IF(G3303&gt;'Bulk DivVar Analysis'!$J$9,"Pass","Fail"),"")</f>
        <v/>
      </c>
      <c r="I3303" s="338" t="str">
        <f t="shared" si="53"/>
        <v/>
      </c>
      <c r="J3303" s="339"/>
      <c r="K3303" s="339"/>
      <c r="L3303" s="339"/>
      <c r="M3303" s="339"/>
      <c r="N3303" s="339"/>
      <c r="O3303" s="339"/>
      <c r="P3303" s="339"/>
      <c r="Q3303" s="339"/>
    </row>
    <row r="3304" spans="1:17" ht="13.5" customHeight="1">
      <c r="A3304" s="481"/>
      <c r="B3304" s="481"/>
      <c r="C3304" s="481"/>
      <c r="D3304" s="481"/>
      <c r="E3304" s="481"/>
      <c r="F3304" s="339"/>
      <c r="G3304" s="340" t="str">
        <f>IF(ISNUMBER(E3304),E3304/'Bulk DivVar Analysis'!$I$7,"")</f>
        <v/>
      </c>
      <c r="H3304" s="338" t="str">
        <f>IF(ISNUMBER(E3304), IF(G3304&gt;'Bulk DivVar Analysis'!$J$9,"Pass","Fail"),"")</f>
        <v/>
      </c>
      <c r="I3304" s="338" t="str">
        <f t="shared" si="53"/>
        <v/>
      </c>
      <c r="J3304" s="339"/>
      <c r="K3304" s="339"/>
      <c r="L3304" s="339"/>
      <c r="M3304" s="339"/>
      <c r="N3304" s="339"/>
      <c r="O3304" s="339"/>
      <c r="P3304" s="339"/>
      <c r="Q3304" s="339"/>
    </row>
    <row r="3305" spans="1:17" ht="13.5" customHeight="1">
      <c r="A3305" s="481"/>
      <c r="B3305" s="481"/>
      <c r="C3305" s="481"/>
      <c r="D3305" s="481"/>
      <c r="E3305" s="481"/>
      <c r="F3305" s="339"/>
      <c r="G3305" s="340" t="str">
        <f>IF(ISNUMBER(E3305),E3305/'Bulk DivVar Analysis'!$I$7,"")</f>
        <v/>
      </c>
      <c r="H3305" s="338" t="str">
        <f>IF(ISNUMBER(E3305), IF(G3305&gt;'Bulk DivVar Analysis'!$J$9,"Pass","Fail"),"")</f>
        <v/>
      </c>
      <c r="I3305" s="338" t="str">
        <f t="shared" si="53"/>
        <v/>
      </c>
      <c r="J3305" s="339"/>
      <c r="K3305" s="339"/>
      <c r="L3305" s="339"/>
      <c r="M3305" s="339"/>
      <c r="N3305" s="339"/>
      <c r="O3305" s="339"/>
      <c r="P3305" s="339"/>
      <c r="Q3305" s="339"/>
    </row>
    <row r="3306" spans="1:17" ht="13.5" customHeight="1">
      <c r="A3306" s="481"/>
      <c r="B3306" s="481"/>
      <c r="C3306" s="481"/>
      <c r="D3306" s="481"/>
      <c r="E3306" s="481"/>
      <c r="F3306" s="339"/>
      <c r="G3306" s="340" t="str">
        <f>IF(ISNUMBER(E3306),E3306/'Bulk DivVar Analysis'!$I$7,"")</f>
        <v/>
      </c>
      <c r="H3306" s="338" t="str">
        <f>IF(ISNUMBER(E3306), IF(G3306&gt;'Bulk DivVar Analysis'!$J$9,"Pass","Fail"),"")</f>
        <v/>
      </c>
      <c r="I3306" s="338" t="str">
        <f t="shared" si="53"/>
        <v/>
      </c>
      <c r="J3306" s="339"/>
      <c r="K3306" s="339"/>
      <c r="L3306" s="339"/>
      <c r="M3306" s="339"/>
      <c r="N3306" s="339"/>
      <c r="O3306" s="339"/>
      <c r="P3306" s="339"/>
      <c r="Q3306" s="339"/>
    </row>
    <row r="3307" spans="1:17" ht="13.5" customHeight="1">
      <c r="A3307" s="481"/>
      <c r="B3307" s="481"/>
      <c r="C3307" s="481"/>
      <c r="D3307" s="481"/>
      <c r="E3307" s="481"/>
      <c r="F3307" s="339"/>
      <c r="G3307" s="340" t="str">
        <f>IF(ISNUMBER(E3307),E3307/'Bulk DivVar Analysis'!$I$7,"")</f>
        <v/>
      </c>
      <c r="H3307" s="338" t="str">
        <f>IF(ISNUMBER(E3307), IF(G3307&gt;'Bulk DivVar Analysis'!$J$9,"Pass","Fail"),"")</f>
        <v/>
      </c>
      <c r="I3307" s="338" t="str">
        <f t="shared" si="53"/>
        <v/>
      </c>
      <c r="J3307" s="339"/>
      <c r="K3307" s="339"/>
      <c r="L3307" s="339"/>
      <c r="M3307" s="339"/>
      <c r="N3307" s="339"/>
      <c r="O3307" s="339"/>
      <c r="P3307" s="339"/>
      <c r="Q3307" s="339"/>
    </row>
    <row r="3308" spans="1:17" ht="13.5" customHeight="1">
      <c r="A3308" s="481"/>
      <c r="B3308" s="481"/>
      <c r="C3308" s="481"/>
      <c r="D3308" s="481"/>
      <c r="E3308" s="481"/>
      <c r="F3308" s="339"/>
      <c r="G3308" s="340" t="str">
        <f>IF(ISNUMBER(E3308),E3308/'Bulk DivVar Analysis'!$I$7,"")</f>
        <v/>
      </c>
      <c r="H3308" s="338" t="str">
        <f>IF(ISNUMBER(E3308), IF(G3308&gt;'Bulk DivVar Analysis'!$J$9,"Pass","Fail"),"")</f>
        <v/>
      </c>
      <c r="I3308" s="338" t="str">
        <f t="shared" si="53"/>
        <v/>
      </c>
      <c r="J3308" s="339"/>
      <c r="K3308" s="339"/>
      <c r="L3308" s="339"/>
      <c r="M3308" s="339"/>
      <c r="N3308" s="339"/>
      <c r="O3308" s="339"/>
      <c r="P3308" s="339"/>
      <c r="Q3308" s="339"/>
    </row>
    <row r="3309" spans="1:17" ht="13.5" customHeight="1">
      <c r="A3309" s="481"/>
      <c r="B3309" s="481"/>
      <c r="C3309" s="481"/>
      <c r="D3309" s="481"/>
      <c r="E3309" s="481"/>
      <c r="F3309" s="339"/>
      <c r="G3309" s="340" t="str">
        <f>IF(ISNUMBER(E3309),E3309/'Bulk DivVar Analysis'!$I$7,"")</f>
        <v/>
      </c>
      <c r="H3309" s="338" t="str">
        <f>IF(ISNUMBER(E3309), IF(G3309&gt;'Bulk DivVar Analysis'!$J$9,"Pass","Fail"),"")</f>
        <v/>
      </c>
      <c r="I3309" s="338" t="str">
        <f t="shared" si="53"/>
        <v/>
      </c>
      <c r="J3309" s="339"/>
      <c r="K3309" s="339"/>
      <c r="L3309" s="339"/>
      <c r="M3309" s="339"/>
      <c r="N3309" s="339"/>
      <c r="O3309" s="339"/>
      <c r="P3309" s="339"/>
      <c r="Q3309" s="339"/>
    </row>
    <row r="3310" spans="1:17" ht="13.5" customHeight="1">
      <c r="A3310" s="481"/>
      <c r="B3310" s="481"/>
      <c r="C3310" s="481"/>
      <c r="D3310" s="481"/>
      <c r="E3310" s="481"/>
      <c r="F3310" s="339"/>
      <c r="G3310" s="340" t="str">
        <f>IF(ISNUMBER(E3310),E3310/'Bulk DivVar Analysis'!$I$7,"")</f>
        <v/>
      </c>
      <c r="H3310" s="338" t="str">
        <f>IF(ISNUMBER(E3310), IF(G3310&gt;'Bulk DivVar Analysis'!$J$9,"Pass","Fail"),"")</f>
        <v/>
      </c>
      <c r="I3310" s="338" t="str">
        <f t="shared" si="53"/>
        <v/>
      </c>
      <c r="J3310" s="339"/>
      <c r="K3310" s="339"/>
      <c r="L3310" s="339"/>
      <c r="M3310" s="339"/>
      <c r="N3310" s="339"/>
      <c r="O3310" s="339"/>
      <c r="P3310" s="339"/>
      <c r="Q3310" s="339"/>
    </row>
    <row r="3311" spans="1:17" ht="13.5" customHeight="1">
      <c r="A3311" s="481"/>
      <c r="B3311" s="481"/>
      <c r="C3311" s="481"/>
      <c r="D3311" s="481"/>
      <c r="E3311" s="481"/>
      <c r="F3311" s="339"/>
      <c r="G3311" s="340" t="str">
        <f>IF(ISNUMBER(E3311),E3311/'Bulk DivVar Analysis'!$I$7,"")</f>
        <v/>
      </c>
      <c r="H3311" s="338" t="str">
        <f>IF(ISNUMBER(E3311), IF(G3311&gt;'Bulk DivVar Analysis'!$J$9,"Pass","Fail"),"")</f>
        <v/>
      </c>
      <c r="I3311" s="338" t="str">
        <f t="shared" si="53"/>
        <v/>
      </c>
      <c r="J3311" s="339"/>
      <c r="K3311" s="339"/>
      <c r="L3311" s="339"/>
      <c r="M3311" s="339"/>
      <c r="N3311" s="339"/>
      <c r="O3311" s="339"/>
      <c r="P3311" s="339"/>
      <c r="Q3311" s="339"/>
    </row>
    <row r="3312" spans="1:17" ht="13.5" customHeight="1">
      <c r="A3312" s="481"/>
      <c r="B3312" s="481"/>
      <c r="C3312" s="481"/>
      <c r="D3312" s="481"/>
      <c r="E3312" s="481"/>
      <c r="F3312" s="339"/>
      <c r="G3312" s="340" t="str">
        <f>IF(ISNUMBER(E3312),E3312/'Bulk DivVar Analysis'!$I$7,"")</f>
        <v/>
      </c>
      <c r="H3312" s="338" t="str">
        <f>IF(ISNUMBER(E3312), IF(G3312&gt;'Bulk DivVar Analysis'!$J$9,"Pass","Fail"),"")</f>
        <v/>
      </c>
      <c r="I3312" s="338" t="str">
        <f t="shared" si="53"/>
        <v/>
      </c>
      <c r="J3312" s="339"/>
      <c r="K3312" s="339"/>
      <c r="L3312" s="339"/>
      <c r="M3312" s="339"/>
      <c r="N3312" s="339"/>
      <c r="O3312" s="339"/>
      <c r="P3312" s="339"/>
      <c r="Q3312" s="339"/>
    </row>
    <row r="3313" spans="1:17" ht="13.5" customHeight="1">
      <c r="A3313" s="481"/>
      <c r="B3313" s="481"/>
      <c r="C3313" s="481"/>
      <c r="D3313" s="481"/>
      <c r="E3313" s="481"/>
      <c r="F3313" s="339"/>
      <c r="G3313" s="340" t="str">
        <f>IF(ISNUMBER(E3313),E3313/'Bulk DivVar Analysis'!$I$7,"")</f>
        <v/>
      </c>
      <c r="H3313" s="338" t="str">
        <f>IF(ISNUMBER(E3313), IF(G3313&gt;'Bulk DivVar Analysis'!$J$9,"Pass","Fail"),"")</f>
        <v/>
      </c>
      <c r="I3313" s="338" t="str">
        <f t="shared" si="53"/>
        <v/>
      </c>
      <c r="J3313" s="339"/>
      <c r="K3313" s="339"/>
      <c r="L3313" s="339"/>
      <c r="M3313" s="339"/>
      <c r="N3313" s="339"/>
      <c r="O3313" s="339"/>
      <c r="P3313" s="339"/>
      <c r="Q3313" s="339"/>
    </row>
    <row r="3314" spans="1:17" ht="13.5" customHeight="1">
      <c r="A3314" s="481"/>
      <c r="B3314" s="481"/>
      <c r="C3314" s="481"/>
      <c r="D3314" s="481"/>
      <c r="E3314" s="481"/>
      <c r="F3314" s="339"/>
      <c r="G3314" s="340" t="str">
        <f>IF(ISNUMBER(E3314),E3314/'Bulk DivVar Analysis'!$I$7,"")</f>
        <v/>
      </c>
      <c r="H3314" s="338" t="str">
        <f>IF(ISNUMBER(E3314), IF(G3314&gt;'Bulk DivVar Analysis'!$J$9,"Pass","Fail"),"")</f>
        <v/>
      </c>
      <c r="I3314" s="338" t="str">
        <f t="shared" si="53"/>
        <v/>
      </c>
      <c r="J3314" s="339"/>
      <c r="K3314" s="339"/>
      <c r="L3314" s="339"/>
      <c r="M3314" s="339"/>
      <c r="N3314" s="339"/>
      <c r="O3314" s="339"/>
      <c r="P3314" s="339"/>
      <c r="Q3314" s="339"/>
    </row>
    <row r="3315" spans="1:17" ht="13.5" customHeight="1">
      <c r="A3315" s="481"/>
      <c r="B3315" s="481"/>
      <c r="C3315" s="481"/>
      <c r="D3315" s="481"/>
      <c r="E3315" s="481"/>
      <c r="F3315" s="339"/>
      <c r="G3315" s="340" t="str">
        <f>IF(ISNUMBER(E3315),E3315/'Bulk DivVar Analysis'!$I$7,"")</f>
        <v/>
      </c>
      <c r="H3315" s="338" t="str">
        <f>IF(ISNUMBER(E3315), IF(G3315&gt;'Bulk DivVar Analysis'!$J$9,"Pass","Fail"),"")</f>
        <v/>
      </c>
      <c r="I3315" s="338" t="str">
        <f t="shared" si="53"/>
        <v/>
      </c>
      <c r="J3315" s="339"/>
      <c r="K3315" s="339"/>
      <c r="L3315" s="339"/>
      <c r="M3315" s="339"/>
      <c r="N3315" s="339"/>
      <c r="O3315" s="339"/>
      <c r="P3315" s="339"/>
      <c r="Q3315" s="339"/>
    </row>
    <row r="3316" spans="1:17" ht="13.5" customHeight="1">
      <c r="A3316" s="481"/>
      <c r="B3316" s="481"/>
      <c r="C3316" s="481"/>
      <c r="D3316" s="481"/>
      <c r="E3316" s="481"/>
      <c r="F3316" s="339"/>
      <c r="G3316" s="340" t="str">
        <f>IF(ISNUMBER(E3316),E3316/'Bulk DivVar Analysis'!$I$7,"")</f>
        <v/>
      </c>
      <c r="H3316" s="338" t="str">
        <f>IF(ISNUMBER(E3316), IF(G3316&gt;'Bulk DivVar Analysis'!$J$9,"Pass","Fail"),"")</f>
        <v/>
      </c>
      <c r="I3316" s="338" t="str">
        <f t="shared" si="53"/>
        <v/>
      </c>
      <c r="J3316" s="339"/>
      <c r="K3316" s="339"/>
      <c r="L3316" s="339"/>
      <c r="M3316" s="339"/>
      <c r="N3316" s="339"/>
      <c r="O3316" s="339"/>
      <c r="P3316" s="339"/>
      <c r="Q3316" s="339"/>
    </row>
    <row r="3317" spans="1:17" ht="13.5" customHeight="1">
      <c r="A3317" s="481"/>
      <c r="B3317" s="481"/>
      <c r="C3317" s="481"/>
      <c r="D3317" s="481"/>
      <c r="E3317" s="481"/>
      <c r="F3317" s="339"/>
      <c r="G3317" s="340" t="str">
        <f>IF(ISNUMBER(E3317),E3317/'Bulk DivVar Analysis'!$I$7,"")</f>
        <v/>
      </c>
      <c r="H3317" s="338" t="str">
        <f>IF(ISNUMBER(E3317), IF(G3317&gt;'Bulk DivVar Analysis'!$J$9,"Pass","Fail"),"")</f>
        <v/>
      </c>
      <c r="I3317" s="338" t="str">
        <f t="shared" si="53"/>
        <v/>
      </c>
      <c r="J3317" s="339"/>
      <c r="K3317" s="339"/>
      <c r="L3317" s="339"/>
      <c r="M3317" s="339"/>
      <c r="N3317" s="339"/>
      <c r="O3317" s="339"/>
      <c r="P3317" s="339"/>
      <c r="Q3317" s="339"/>
    </row>
    <row r="3318" spans="1:17" ht="13.5" customHeight="1">
      <c r="A3318" s="481"/>
      <c r="B3318" s="481"/>
      <c r="C3318" s="481"/>
      <c r="D3318" s="481"/>
      <c r="E3318" s="481"/>
      <c r="F3318" s="339"/>
      <c r="G3318" s="340" t="str">
        <f>IF(ISNUMBER(E3318),E3318/'Bulk DivVar Analysis'!$I$7,"")</f>
        <v/>
      </c>
      <c r="H3318" s="338" t="str">
        <f>IF(ISNUMBER(E3318), IF(G3318&gt;'Bulk DivVar Analysis'!$J$9,"Pass","Fail"),"")</f>
        <v/>
      </c>
      <c r="I3318" s="338" t="str">
        <f t="shared" si="53"/>
        <v/>
      </c>
      <c r="J3318" s="339"/>
      <c r="K3318" s="339"/>
      <c r="L3318" s="339"/>
      <c r="M3318" s="339"/>
      <c r="N3318" s="339"/>
      <c r="O3318" s="339"/>
      <c r="P3318" s="339"/>
      <c r="Q3318" s="339"/>
    </row>
    <row r="3319" spans="1:17" ht="13.5" customHeight="1">
      <c r="A3319" s="481"/>
      <c r="B3319" s="481"/>
      <c r="C3319" s="481"/>
      <c r="D3319" s="481"/>
      <c r="E3319" s="481"/>
      <c r="F3319" s="339"/>
      <c r="G3319" s="340" t="str">
        <f>IF(ISNUMBER(E3319),E3319/'Bulk DivVar Analysis'!$I$7,"")</f>
        <v/>
      </c>
      <c r="H3319" s="338" t="str">
        <f>IF(ISNUMBER(E3319), IF(G3319&gt;'Bulk DivVar Analysis'!$J$9,"Pass","Fail"),"")</f>
        <v/>
      </c>
      <c r="I3319" s="338" t="str">
        <f t="shared" si="53"/>
        <v/>
      </c>
      <c r="J3319" s="339"/>
      <c r="K3319" s="339"/>
      <c r="L3319" s="339"/>
      <c r="M3319" s="339"/>
      <c r="N3319" s="339"/>
      <c r="O3319" s="339"/>
      <c r="P3319" s="339"/>
      <c r="Q3319" s="339"/>
    </row>
    <row r="3320" spans="1:17" ht="13.5" customHeight="1">
      <c r="A3320" s="481"/>
      <c r="B3320" s="481"/>
      <c r="C3320" s="481"/>
      <c r="D3320" s="481"/>
      <c r="E3320" s="481"/>
      <c r="F3320" s="339"/>
      <c r="G3320" s="340" t="str">
        <f>IF(ISNUMBER(E3320),E3320/'Bulk DivVar Analysis'!$I$7,"")</f>
        <v/>
      </c>
      <c r="H3320" s="338" t="str">
        <f>IF(ISNUMBER(E3320), IF(G3320&gt;'Bulk DivVar Analysis'!$J$9,"Pass","Fail"),"")</f>
        <v/>
      </c>
      <c r="I3320" s="338" t="str">
        <f t="shared" si="53"/>
        <v/>
      </c>
      <c r="J3320" s="339"/>
      <c r="K3320" s="339"/>
      <c r="L3320" s="339"/>
      <c r="M3320" s="339"/>
      <c r="N3320" s="339"/>
      <c r="O3320" s="339"/>
      <c r="P3320" s="339"/>
      <c r="Q3320" s="339"/>
    </row>
    <row r="3321" spans="1:17" ht="13.5" customHeight="1">
      <c r="A3321" s="481"/>
      <c r="B3321" s="481"/>
      <c r="C3321" s="481"/>
      <c r="D3321" s="481"/>
      <c r="E3321" s="481"/>
      <c r="F3321" s="339"/>
      <c r="G3321" s="340" t="str">
        <f>IF(ISNUMBER(E3321),E3321/'Bulk DivVar Analysis'!$I$7,"")</f>
        <v/>
      </c>
      <c r="H3321" s="338" t="str">
        <f>IF(ISNUMBER(E3321), IF(G3321&gt;'Bulk DivVar Analysis'!$J$9,"Pass","Fail"),"")</f>
        <v/>
      </c>
      <c r="I3321" s="338" t="str">
        <f t="shared" si="53"/>
        <v/>
      </c>
      <c r="J3321" s="339"/>
      <c r="K3321" s="339"/>
      <c r="L3321" s="339"/>
      <c r="M3321" s="339"/>
      <c r="N3321" s="339"/>
      <c r="O3321" s="339"/>
      <c r="P3321" s="339"/>
      <c r="Q3321" s="339"/>
    </row>
    <row r="3322" spans="1:17" ht="13.5" customHeight="1">
      <c r="A3322" s="481"/>
      <c r="B3322" s="481"/>
      <c r="C3322" s="481"/>
      <c r="D3322" s="481"/>
      <c r="E3322" s="481"/>
      <c r="F3322" s="339"/>
      <c r="G3322" s="340" t="str">
        <f>IF(ISNUMBER(E3322),E3322/'Bulk DivVar Analysis'!$I$7,"")</f>
        <v/>
      </c>
      <c r="H3322" s="338" t="str">
        <f>IF(ISNUMBER(E3322), IF(G3322&gt;'Bulk DivVar Analysis'!$J$9,"Pass","Fail"),"")</f>
        <v/>
      </c>
      <c r="I3322" s="338" t="str">
        <f t="shared" si="53"/>
        <v/>
      </c>
      <c r="J3322" s="339"/>
      <c r="K3322" s="339"/>
      <c r="L3322" s="339"/>
      <c r="M3322" s="339"/>
      <c r="N3322" s="339"/>
      <c r="O3322" s="339"/>
      <c r="P3322" s="339"/>
      <c r="Q3322" s="339"/>
    </row>
    <row r="3323" spans="1:17" ht="13.5" customHeight="1">
      <c r="A3323" s="481"/>
      <c r="B3323" s="481"/>
      <c r="C3323" s="481"/>
      <c r="D3323" s="481"/>
      <c r="E3323" s="481"/>
      <c r="F3323" s="339"/>
      <c r="G3323" s="340" t="str">
        <f>IF(ISNUMBER(E3323),E3323/'Bulk DivVar Analysis'!$I$7,"")</f>
        <v/>
      </c>
      <c r="H3323" s="338" t="str">
        <f>IF(ISNUMBER(E3323), IF(G3323&gt;'Bulk DivVar Analysis'!$J$9,"Pass","Fail"),"")</f>
        <v/>
      </c>
      <c r="I3323" s="338" t="str">
        <f t="shared" si="53"/>
        <v/>
      </c>
      <c r="J3323" s="339"/>
      <c r="K3323" s="339"/>
      <c r="L3323" s="339"/>
      <c r="M3323" s="339"/>
      <c r="N3323" s="339"/>
      <c r="O3323" s="339"/>
      <c r="P3323" s="339"/>
      <c r="Q3323" s="339"/>
    </row>
    <row r="3324" spans="1:17" ht="13.5" customHeight="1">
      <c r="A3324" s="481"/>
      <c r="B3324" s="481"/>
      <c r="C3324" s="481"/>
      <c r="D3324" s="481"/>
      <c r="E3324" s="481"/>
      <c r="F3324" s="339"/>
      <c r="G3324" s="340" t="str">
        <f>IF(ISNUMBER(E3324),E3324/'Bulk DivVar Analysis'!$I$7,"")</f>
        <v/>
      </c>
      <c r="H3324" s="338" t="str">
        <f>IF(ISNUMBER(E3324), IF(G3324&gt;'Bulk DivVar Analysis'!$J$9,"Pass","Fail"),"")</f>
        <v/>
      </c>
      <c r="I3324" s="338" t="str">
        <f t="shared" si="53"/>
        <v/>
      </c>
      <c r="J3324" s="339"/>
      <c r="K3324" s="339"/>
      <c r="L3324" s="339"/>
      <c r="M3324" s="339"/>
      <c r="N3324" s="339"/>
      <c r="O3324" s="339"/>
      <c r="P3324" s="339"/>
      <c r="Q3324" s="339"/>
    </row>
    <row r="3325" spans="1:17" ht="13.5" customHeight="1">
      <c r="A3325" s="481"/>
      <c r="B3325" s="481"/>
      <c r="C3325" s="481"/>
      <c r="D3325" s="481"/>
      <c r="E3325" s="481"/>
      <c r="F3325" s="339"/>
      <c r="G3325" s="340" t="str">
        <f>IF(ISNUMBER(E3325),E3325/'Bulk DivVar Analysis'!$I$7,"")</f>
        <v/>
      </c>
      <c r="H3325" s="338" t="str">
        <f>IF(ISNUMBER(E3325), IF(G3325&gt;'Bulk DivVar Analysis'!$J$9,"Pass","Fail"),"")</f>
        <v/>
      </c>
      <c r="I3325" s="338" t="str">
        <f t="shared" si="53"/>
        <v/>
      </c>
      <c r="J3325" s="339"/>
      <c r="K3325" s="339"/>
      <c r="L3325" s="339"/>
      <c r="M3325" s="339"/>
      <c r="N3325" s="339"/>
      <c r="O3325" s="339"/>
      <c r="P3325" s="339"/>
      <c r="Q3325" s="339"/>
    </row>
    <row r="3326" spans="1:17" ht="13.5" customHeight="1">
      <c r="A3326" s="481"/>
      <c r="B3326" s="481"/>
      <c r="C3326" s="481"/>
      <c r="D3326" s="481"/>
      <c r="E3326" s="481"/>
      <c r="F3326" s="339"/>
      <c r="G3326" s="340" t="str">
        <f>IF(ISNUMBER(E3326),E3326/'Bulk DivVar Analysis'!$I$7,"")</f>
        <v/>
      </c>
      <c r="H3326" s="338" t="str">
        <f>IF(ISNUMBER(E3326), IF(G3326&gt;'Bulk DivVar Analysis'!$J$9,"Pass","Fail"),"")</f>
        <v/>
      </c>
      <c r="I3326" s="338" t="str">
        <f t="shared" si="53"/>
        <v/>
      </c>
      <c r="J3326" s="339"/>
      <c r="K3326" s="339"/>
      <c r="L3326" s="339"/>
      <c r="M3326" s="339"/>
      <c r="N3326" s="339"/>
      <c r="O3326" s="339"/>
      <c r="P3326" s="339"/>
      <c r="Q3326" s="339"/>
    </row>
    <row r="3327" spans="1:17" ht="13.5" customHeight="1">
      <c r="A3327" s="481"/>
      <c r="B3327" s="481"/>
      <c r="C3327" s="481"/>
      <c r="D3327" s="481"/>
      <c r="E3327" s="481"/>
      <c r="F3327" s="339"/>
      <c r="G3327" s="340" t="str">
        <f>IF(ISNUMBER(E3327),E3327/'Bulk DivVar Analysis'!$I$7,"")</f>
        <v/>
      </c>
      <c r="H3327" s="338" t="str">
        <f>IF(ISNUMBER(E3327), IF(G3327&gt;'Bulk DivVar Analysis'!$J$9,"Pass","Fail"),"")</f>
        <v/>
      </c>
      <c r="I3327" s="338" t="str">
        <f t="shared" si="53"/>
        <v/>
      </c>
      <c r="J3327" s="339"/>
      <c r="K3327" s="339"/>
      <c r="L3327" s="339"/>
      <c r="M3327" s="339"/>
      <c r="N3327" s="339"/>
      <c r="O3327" s="339"/>
      <c r="P3327" s="339"/>
      <c r="Q3327" s="339"/>
    </row>
    <row r="3328" spans="1:17" ht="13.5" customHeight="1">
      <c r="A3328" s="481"/>
      <c r="B3328" s="481"/>
      <c r="C3328" s="481"/>
      <c r="D3328" s="481"/>
      <c r="E3328" s="481"/>
      <c r="F3328" s="339"/>
      <c r="G3328" s="340" t="str">
        <f>IF(ISNUMBER(E3328),E3328/'Bulk DivVar Analysis'!$I$7,"")</f>
        <v/>
      </c>
      <c r="H3328" s="338" t="str">
        <f>IF(ISNUMBER(E3328), IF(G3328&gt;'Bulk DivVar Analysis'!$J$9,"Pass","Fail"),"")</f>
        <v/>
      </c>
      <c r="I3328" s="338" t="str">
        <f t="shared" si="53"/>
        <v/>
      </c>
      <c r="J3328" s="339"/>
      <c r="K3328" s="339"/>
      <c r="L3328" s="339"/>
      <c r="M3328" s="339"/>
      <c r="N3328" s="339"/>
      <c r="O3328" s="339"/>
      <c r="P3328" s="339"/>
      <c r="Q3328" s="339"/>
    </row>
    <row r="3329" spans="1:17" ht="13.5" customHeight="1">
      <c r="A3329" s="481"/>
      <c r="B3329" s="481"/>
      <c r="C3329" s="481"/>
      <c r="D3329" s="481"/>
      <c r="E3329" s="481"/>
      <c r="F3329" s="339"/>
      <c r="G3329" s="340" t="str">
        <f>IF(ISNUMBER(E3329),E3329/'Bulk DivVar Analysis'!$I$7,"")</f>
        <v/>
      </c>
      <c r="H3329" s="338" t="str">
        <f>IF(ISNUMBER(E3329), IF(G3329&gt;'Bulk DivVar Analysis'!$J$9,"Pass","Fail"),"")</f>
        <v/>
      </c>
      <c r="I3329" s="338" t="str">
        <f t="shared" si="53"/>
        <v/>
      </c>
      <c r="J3329" s="339"/>
      <c r="K3329" s="339"/>
      <c r="L3329" s="339"/>
      <c r="M3329" s="339"/>
      <c r="N3329" s="339"/>
      <c r="O3329" s="339"/>
      <c r="P3329" s="339"/>
      <c r="Q3329" s="339"/>
    </row>
    <row r="3330" spans="1:17" ht="13.5" customHeight="1">
      <c r="A3330" s="481"/>
      <c r="B3330" s="481"/>
      <c r="C3330" s="481"/>
      <c r="D3330" s="481"/>
      <c r="E3330" s="481"/>
      <c r="F3330" s="339"/>
      <c r="G3330" s="340" t="str">
        <f>IF(ISNUMBER(E3330),E3330/'Bulk DivVar Analysis'!$I$7,"")</f>
        <v/>
      </c>
      <c r="H3330" s="338" t="str">
        <f>IF(ISNUMBER(E3330), IF(G3330&gt;'Bulk DivVar Analysis'!$J$9,"Pass","Fail"),"")</f>
        <v/>
      </c>
      <c r="I3330" s="338" t="str">
        <f t="shared" si="53"/>
        <v/>
      </c>
      <c r="J3330" s="339"/>
      <c r="K3330" s="339"/>
      <c r="L3330" s="339"/>
      <c r="M3330" s="339"/>
      <c r="N3330" s="339"/>
      <c r="O3330" s="339"/>
      <c r="P3330" s="339"/>
      <c r="Q3330" s="339"/>
    </row>
    <row r="3331" spans="1:17" ht="13.5" customHeight="1">
      <c r="A3331" s="481"/>
      <c r="B3331" s="481"/>
      <c r="C3331" s="481"/>
      <c r="D3331" s="481"/>
      <c r="E3331" s="481"/>
      <c r="F3331" s="339"/>
      <c r="G3331" s="340" t="str">
        <f>IF(ISNUMBER(E3331),E3331/'Bulk DivVar Analysis'!$I$7,"")</f>
        <v/>
      </c>
      <c r="H3331" s="338" t="str">
        <f>IF(ISNUMBER(E3331), IF(G3331&gt;'Bulk DivVar Analysis'!$J$9,"Pass","Fail"),"")</f>
        <v/>
      </c>
      <c r="I3331" s="338" t="str">
        <f t="shared" ref="I3331:I3394" si="54">_xlfn.TEXTJOIN("_",TRUE,B3331,C3331)</f>
        <v/>
      </c>
      <c r="J3331" s="339"/>
      <c r="K3331" s="339"/>
      <c r="L3331" s="339"/>
      <c r="M3331" s="339"/>
      <c r="N3331" s="339"/>
      <c r="O3331" s="339"/>
      <c r="P3331" s="339"/>
      <c r="Q3331" s="339"/>
    </row>
    <row r="3332" spans="1:17" ht="13.5" customHeight="1">
      <c r="A3332" s="481"/>
      <c r="B3332" s="481"/>
      <c r="C3332" s="481"/>
      <c r="D3332" s="481"/>
      <c r="E3332" s="481"/>
      <c r="F3332" s="339"/>
      <c r="G3332" s="340" t="str">
        <f>IF(ISNUMBER(E3332),E3332/'Bulk DivVar Analysis'!$I$7,"")</f>
        <v/>
      </c>
      <c r="H3332" s="338" t="str">
        <f>IF(ISNUMBER(E3332), IF(G3332&gt;'Bulk DivVar Analysis'!$J$9,"Pass","Fail"),"")</f>
        <v/>
      </c>
      <c r="I3332" s="338" t="str">
        <f t="shared" si="54"/>
        <v/>
      </c>
      <c r="J3332" s="339"/>
      <c r="K3332" s="339"/>
      <c r="L3332" s="339"/>
      <c r="M3332" s="339"/>
      <c r="N3332" s="339"/>
      <c r="O3332" s="339"/>
      <c r="P3332" s="339"/>
      <c r="Q3332" s="339"/>
    </row>
    <row r="3333" spans="1:17" ht="13.5" customHeight="1">
      <c r="A3333" s="481"/>
      <c r="B3333" s="481"/>
      <c r="C3333" s="481"/>
      <c r="D3333" s="481"/>
      <c r="E3333" s="481"/>
      <c r="F3333" s="339"/>
      <c r="G3333" s="340" t="str">
        <f>IF(ISNUMBER(E3333),E3333/'Bulk DivVar Analysis'!$I$7,"")</f>
        <v/>
      </c>
      <c r="H3333" s="338" t="str">
        <f>IF(ISNUMBER(E3333), IF(G3333&gt;'Bulk DivVar Analysis'!$J$9,"Pass","Fail"),"")</f>
        <v/>
      </c>
      <c r="I3333" s="338" t="str">
        <f t="shared" si="54"/>
        <v/>
      </c>
      <c r="J3333" s="339"/>
      <c r="K3333" s="339"/>
      <c r="L3333" s="339"/>
      <c r="M3333" s="339"/>
      <c r="N3333" s="339"/>
      <c r="O3333" s="339"/>
      <c r="P3333" s="339"/>
      <c r="Q3333" s="339"/>
    </row>
    <row r="3334" spans="1:17" ht="13.5" customHeight="1">
      <c r="A3334" s="481"/>
      <c r="B3334" s="481"/>
      <c r="C3334" s="481"/>
      <c r="D3334" s="481"/>
      <c r="E3334" s="481"/>
      <c r="F3334" s="339"/>
      <c r="G3334" s="340" t="str">
        <f>IF(ISNUMBER(E3334),E3334/'Bulk DivVar Analysis'!$I$7,"")</f>
        <v/>
      </c>
      <c r="H3334" s="338" t="str">
        <f>IF(ISNUMBER(E3334), IF(G3334&gt;'Bulk DivVar Analysis'!$J$9,"Pass","Fail"),"")</f>
        <v/>
      </c>
      <c r="I3334" s="338" t="str">
        <f t="shared" si="54"/>
        <v/>
      </c>
      <c r="J3334" s="339"/>
      <c r="K3334" s="339"/>
      <c r="L3334" s="339"/>
      <c r="M3334" s="339"/>
      <c r="N3334" s="339"/>
      <c r="O3334" s="339"/>
      <c r="P3334" s="339"/>
      <c r="Q3334" s="339"/>
    </row>
    <row r="3335" spans="1:17" ht="13.5" customHeight="1">
      <c r="A3335" s="481"/>
      <c r="B3335" s="481"/>
      <c r="C3335" s="481"/>
      <c r="D3335" s="481"/>
      <c r="E3335" s="481"/>
      <c r="F3335" s="339"/>
      <c r="G3335" s="340" t="str">
        <f>IF(ISNUMBER(E3335),E3335/'Bulk DivVar Analysis'!$I$7,"")</f>
        <v/>
      </c>
      <c r="H3335" s="338" t="str">
        <f>IF(ISNUMBER(E3335), IF(G3335&gt;'Bulk DivVar Analysis'!$J$9,"Pass","Fail"),"")</f>
        <v/>
      </c>
      <c r="I3335" s="338" t="str">
        <f t="shared" si="54"/>
        <v/>
      </c>
      <c r="J3335" s="339"/>
      <c r="K3335" s="339"/>
      <c r="L3335" s="339"/>
      <c r="M3335" s="339"/>
      <c r="N3335" s="339"/>
      <c r="O3335" s="339"/>
      <c r="P3335" s="339"/>
      <c r="Q3335" s="339"/>
    </row>
    <row r="3336" spans="1:17" ht="13.5" customHeight="1">
      <c r="A3336" s="481"/>
      <c r="B3336" s="481"/>
      <c r="C3336" s="481"/>
      <c r="D3336" s="481"/>
      <c r="E3336" s="481"/>
      <c r="F3336" s="339"/>
      <c r="G3336" s="340" t="str">
        <f>IF(ISNUMBER(E3336),E3336/'Bulk DivVar Analysis'!$I$7,"")</f>
        <v/>
      </c>
      <c r="H3336" s="338" t="str">
        <f>IF(ISNUMBER(E3336), IF(G3336&gt;'Bulk DivVar Analysis'!$J$9,"Pass","Fail"),"")</f>
        <v/>
      </c>
      <c r="I3336" s="338" t="str">
        <f t="shared" si="54"/>
        <v/>
      </c>
      <c r="J3336" s="339"/>
      <c r="K3336" s="339"/>
      <c r="L3336" s="339"/>
      <c r="M3336" s="339"/>
      <c r="N3336" s="339"/>
      <c r="O3336" s="339"/>
      <c r="P3336" s="339"/>
      <c r="Q3336" s="339"/>
    </row>
    <row r="3337" spans="1:17" ht="13.5" customHeight="1">
      <c r="A3337" s="481"/>
      <c r="B3337" s="481"/>
      <c r="C3337" s="481"/>
      <c r="D3337" s="481"/>
      <c r="E3337" s="481"/>
      <c r="F3337" s="339"/>
      <c r="G3337" s="340" t="str">
        <f>IF(ISNUMBER(E3337),E3337/'Bulk DivVar Analysis'!$I$7,"")</f>
        <v/>
      </c>
      <c r="H3337" s="338" t="str">
        <f>IF(ISNUMBER(E3337), IF(G3337&gt;'Bulk DivVar Analysis'!$J$9,"Pass","Fail"),"")</f>
        <v/>
      </c>
      <c r="I3337" s="338" t="str">
        <f t="shared" si="54"/>
        <v/>
      </c>
      <c r="J3337" s="339"/>
      <c r="K3337" s="339"/>
      <c r="L3337" s="339"/>
      <c r="M3337" s="339"/>
      <c r="N3337" s="339"/>
      <c r="O3337" s="339"/>
      <c r="P3337" s="339"/>
      <c r="Q3337" s="339"/>
    </row>
    <row r="3338" spans="1:17" ht="13.5" customHeight="1">
      <c r="A3338" s="481"/>
      <c r="B3338" s="481"/>
      <c r="C3338" s="481"/>
      <c r="D3338" s="481"/>
      <c r="E3338" s="481"/>
      <c r="F3338" s="339"/>
      <c r="G3338" s="340" t="str">
        <f>IF(ISNUMBER(E3338),E3338/'Bulk DivVar Analysis'!$I$7,"")</f>
        <v/>
      </c>
      <c r="H3338" s="338" t="str">
        <f>IF(ISNUMBER(E3338), IF(G3338&gt;'Bulk DivVar Analysis'!$J$9,"Pass","Fail"),"")</f>
        <v/>
      </c>
      <c r="I3338" s="338" t="str">
        <f t="shared" si="54"/>
        <v/>
      </c>
      <c r="J3338" s="339"/>
      <c r="K3338" s="339"/>
      <c r="L3338" s="339"/>
      <c r="M3338" s="339"/>
      <c r="N3338" s="339"/>
      <c r="O3338" s="339"/>
      <c r="P3338" s="339"/>
      <c r="Q3338" s="339"/>
    </row>
    <row r="3339" spans="1:17" ht="13.5" customHeight="1">
      <c r="A3339" s="481"/>
      <c r="B3339" s="481"/>
      <c r="C3339" s="481"/>
      <c r="D3339" s="481"/>
      <c r="E3339" s="481"/>
      <c r="F3339" s="339"/>
      <c r="G3339" s="340" t="str">
        <f>IF(ISNUMBER(E3339),E3339/'Bulk DivVar Analysis'!$I$7,"")</f>
        <v/>
      </c>
      <c r="H3339" s="338" t="str">
        <f>IF(ISNUMBER(E3339), IF(G3339&gt;'Bulk DivVar Analysis'!$J$9,"Pass","Fail"),"")</f>
        <v/>
      </c>
      <c r="I3339" s="338" t="str">
        <f t="shared" si="54"/>
        <v/>
      </c>
      <c r="J3339" s="339"/>
      <c r="K3339" s="339"/>
      <c r="L3339" s="339"/>
      <c r="M3339" s="339"/>
      <c r="N3339" s="339"/>
      <c r="O3339" s="339"/>
      <c r="P3339" s="339"/>
      <c r="Q3339" s="339"/>
    </row>
    <row r="3340" spans="1:17" ht="13.5" customHeight="1">
      <c r="A3340" s="481"/>
      <c r="B3340" s="481"/>
      <c r="C3340" s="481"/>
      <c r="D3340" s="481"/>
      <c r="E3340" s="481"/>
      <c r="F3340" s="339"/>
      <c r="G3340" s="340" t="str">
        <f>IF(ISNUMBER(E3340),E3340/'Bulk DivVar Analysis'!$I$7,"")</f>
        <v/>
      </c>
      <c r="H3340" s="338" t="str">
        <f>IF(ISNUMBER(E3340), IF(G3340&gt;'Bulk DivVar Analysis'!$J$9,"Pass","Fail"),"")</f>
        <v/>
      </c>
      <c r="I3340" s="338" t="str">
        <f t="shared" si="54"/>
        <v/>
      </c>
      <c r="J3340" s="339"/>
      <c r="K3340" s="339"/>
      <c r="L3340" s="339"/>
      <c r="M3340" s="339"/>
      <c r="N3340" s="339"/>
      <c r="O3340" s="339"/>
      <c r="P3340" s="339"/>
      <c r="Q3340" s="339"/>
    </row>
    <row r="3341" spans="1:17" ht="13.5" customHeight="1">
      <c r="A3341" s="481"/>
      <c r="B3341" s="481"/>
      <c r="C3341" s="481"/>
      <c r="D3341" s="481"/>
      <c r="E3341" s="481"/>
      <c r="F3341" s="339"/>
      <c r="G3341" s="340" t="str">
        <f>IF(ISNUMBER(E3341),E3341/'Bulk DivVar Analysis'!$I$7,"")</f>
        <v/>
      </c>
      <c r="H3341" s="338" t="str">
        <f>IF(ISNUMBER(E3341), IF(G3341&gt;'Bulk DivVar Analysis'!$J$9,"Pass","Fail"),"")</f>
        <v/>
      </c>
      <c r="I3341" s="338" t="str">
        <f t="shared" si="54"/>
        <v/>
      </c>
      <c r="J3341" s="339"/>
      <c r="K3341" s="339"/>
      <c r="L3341" s="339"/>
      <c r="M3341" s="339"/>
      <c r="N3341" s="339"/>
      <c r="O3341" s="339"/>
      <c r="P3341" s="339"/>
      <c r="Q3341" s="339"/>
    </row>
    <row r="3342" spans="1:17" ht="13.5" customHeight="1">
      <c r="A3342" s="481"/>
      <c r="B3342" s="481"/>
      <c r="C3342" s="481"/>
      <c r="D3342" s="481"/>
      <c r="E3342" s="481"/>
      <c r="F3342" s="339"/>
      <c r="G3342" s="340" t="str">
        <f>IF(ISNUMBER(E3342),E3342/'Bulk DivVar Analysis'!$I$7,"")</f>
        <v/>
      </c>
      <c r="H3342" s="338" t="str">
        <f>IF(ISNUMBER(E3342), IF(G3342&gt;'Bulk DivVar Analysis'!$J$9,"Pass","Fail"),"")</f>
        <v/>
      </c>
      <c r="I3342" s="338" t="str">
        <f t="shared" si="54"/>
        <v/>
      </c>
      <c r="J3342" s="339"/>
      <c r="K3342" s="339"/>
      <c r="L3342" s="339"/>
      <c r="M3342" s="339"/>
      <c r="N3342" s="339"/>
      <c r="O3342" s="339"/>
      <c r="P3342" s="339"/>
      <c r="Q3342" s="339"/>
    </row>
    <row r="3343" spans="1:17" ht="13.5" customHeight="1">
      <c r="A3343" s="481"/>
      <c r="B3343" s="481"/>
      <c r="C3343" s="481"/>
      <c r="D3343" s="481"/>
      <c r="E3343" s="481"/>
      <c r="F3343" s="339"/>
      <c r="G3343" s="340" t="str">
        <f>IF(ISNUMBER(E3343),E3343/'Bulk DivVar Analysis'!$I$7,"")</f>
        <v/>
      </c>
      <c r="H3343" s="338" t="str">
        <f>IF(ISNUMBER(E3343), IF(G3343&gt;'Bulk DivVar Analysis'!$J$9,"Pass","Fail"),"")</f>
        <v/>
      </c>
      <c r="I3343" s="338" t="str">
        <f t="shared" si="54"/>
        <v/>
      </c>
      <c r="J3343" s="339"/>
      <c r="K3343" s="339"/>
      <c r="L3343" s="339"/>
      <c r="M3343" s="339"/>
      <c r="N3343" s="339"/>
      <c r="O3343" s="339"/>
      <c r="P3343" s="339"/>
      <c r="Q3343" s="339"/>
    </row>
    <row r="3344" spans="1:17" ht="13.5" customHeight="1">
      <c r="A3344" s="481"/>
      <c r="B3344" s="481"/>
      <c r="C3344" s="481"/>
      <c r="D3344" s="481"/>
      <c r="E3344" s="481"/>
      <c r="F3344" s="339"/>
      <c r="G3344" s="340" t="str">
        <f>IF(ISNUMBER(E3344),E3344/'Bulk DivVar Analysis'!$I$7,"")</f>
        <v/>
      </c>
      <c r="H3344" s="338" t="str">
        <f>IF(ISNUMBER(E3344), IF(G3344&gt;'Bulk DivVar Analysis'!$J$9,"Pass","Fail"),"")</f>
        <v/>
      </c>
      <c r="I3344" s="338" t="str">
        <f t="shared" si="54"/>
        <v/>
      </c>
      <c r="J3344" s="339"/>
      <c r="K3344" s="339"/>
      <c r="L3344" s="339"/>
      <c r="M3344" s="339"/>
      <c r="N3344" s="339"/>
      <c r="O3344" s="339"/>
      <c r="P3344" s="339"/>
      <c r="Q3344" s="339"/>
    </row>
    <row r="3345" spans="1:17" ht="13.5" customHeight="1">
      <c r="A3345" s="481"/>
      <c r="B3345" s="481"/>
      <c r="C3345" s="481"/>
      <c r="D3345" s="481"/>
      <c r="E3345" s="481"/>
      <c r="F3345" s="339"/>
      <c r="G3345" s="340" t="str">
        <f>IF(ISNUMBER(E3345),E3345/'Bulk DivVar Analysis'!$I$7,"")</f>
        <v/>
      </c>
      <c r="H3345" s="338" t="str">
        <f>IF(ISNUMBER(E3345), IF(G3345&gt;'Bulk DivVar Analysis'!$J$9,"Pass","Fail"),"")</f>
        <v/>
      </c>
      <c r="I3345" s="338" t="str">
        <f t="shared" si="54"/>
        <v/>
      </c>
      <c r="J3345" s="339"/>
      <c r="K3345" s="339"/>
      <c r="L3345" s="339"/>
      <c r="M3345" s="339"/>
      <c r="N3345" s="339"/>
      <c r="O3345" s="339"/>
      <c r="P3345" s="339"/>
      <c r="Q3345" s="339"/>
    </row>
    <row r="3346" spans="1:17" ht="13.5" customHeight="1">
      <c r="A3346" s="481"/>
      <c r="B3346" s="481"/>
      <c r="C3346" s="481"/>
      <c r="D3346" s="481"/>
      <c r="E3346" s="481"/>
      <c r="F3346" s="339"/>
      <c r="G3346" s="340" t="str">
        <f>IF(ISNUMBER(E3346),E3346/'Bulk DivVar Analysis'!$I$7,"")</f>
        <v/>
      </c>
      <c r="H3346" s="338" t="str">
        <f>IF(ISNUMBER(E3346), IF(G3346&gt;'Bulk DivVar Analysis'!$J$9,"Pass","Fail"),"")</f>
        <v/>
      </c>
      <c r="I3346" s="338" t="str">
        <f t="shared" si="54"/>
        <v/>
      </c>
      <c r="J3346" s="339"/>
      <c r="K3346" s="339"/>
      <c r="L3346" s="339"/>
      <c r="M3346" s="339"/>
      <c r="N3346" s="339"/>
      <c r="O3346" s="339"/>
      <c r="P3346" s="339"/>
      <c r="Q3346" s="339"/>
    </row>
    <row r="3347" spans="1:17" ht="13.5" customHeight="1">
      <c r="A3347" s="481"/>
      <c r="B3347" s="481"/>
      <c r="C3347" s="481"/>
      <c r="D3347" s="481"/>
      <c r="E3347" s="481"/>
      <c r="F3347" s="339"/>
      <c r="G3347" s="340" t="str">
        <f>IF(ISNUMBER(E3347),E3347/'Bulk DivVar Analysis'!$I$7,"")</f>
        <v/>
      </c>
      <c r="H3347" s="338" t="str">
        <f>IF(ISNUMBER(E3347), IF(G3347&gt;'Bulk DivVar Analysis'!$J$9,"Pass","Fail"),"")</f>
        <v/>
      </c>
      <c r="I3347" s="338" t="str">
        <f t="shared" si="54"/>
        <v/>
      </c>
      <c r="J3347" s="339"/>
      <c r="K3347" s="339"/>
      <c r="L3347" s="339"/>
      <c r="M3347" s="339"/>
      <c r="N3347" s="339"/>
      <c r="O3347" s="339"/>
      <c r="P3347" s="339"/>
      <c r="Q3347" s="339"/>
    </row>
    <row r="3348" spans="1:17" ht="13.5" customHeight="1">
      <c r="A3348" s="481"/>
      <c r="B3348" s="481"/>
      <c r="C3348" s="481"/>
      <c r="D3348" s="481"/>
      <c r="E3348" s="481"/>
      <c r="F3348" s="339"/>
      <c r="G3348" s="340" t="str">
        <f>IF(ISNUMBER(E3348),E3348/'Bulk DivVar Analysis'!$I$7,"")</f>
        <v/>
      </c>
      <c r="H3348" s="338" t="str">
        <f>IF(ISNUMBER(E3348), IF(G3348&gt;'Bulk DivVar Analysis'!$J$9,"Pass","Fail"),"")</f>
        <v/>
      </c>
      <c r="I3348" s="338" t="str">
        <f t="shared" si="54"/>
        <v/>
      </c>
      <c r="J3348" s="339"/>
      <c r="K3348" s="339"/>
      <c r="L3348" s="339"/>
      <c r="M3348" s="339"/>
      <c r="N3348" s="339"/>
      <c r="O3348" s="339"/>
      <c r="P3348" s="339"/>
      <c r="Q3348" s="339"/>
    </row>
    <row r="3349" spans="1:17" ht="13.5" customHeight="1">
      <c r="A3349" s="481"/>
      <c r="B3349" s="481"/>
      <c r="C3349" s="481"/>
      <c r="D3349" s="481"/>
      <c r="E3349" s="481"/>
      <c r="F3349" s="339"/>
      <c r="G3349" s="340" t="str">
        <f>IF(ISNUMBER(E3349),E3349/'Bulk DivVar Analysis'!$I$7,"")</f>
        <v/>
      </c>
      <c r="H3349" s="338" t="str">
        <f>IF(ISNUMBER(E3349), IF(G3349&gt;'Bulk DivVar Analysis'!$J$9,"Pass","Fail"),"")</f>
        <v/>
      </c>
      <c r="I3349" s="338" t="str">
        <f t="shared" si="54"/>
        <v/>
      </c>
      <c r="J3349" s="339"/>
      <c r="K3349" s="339"/>
      <c r="L3349" s="339"/>
      <c r="M3349" s="339"/>
      <c r="N3349" s="339"/>
      <c r="O3349" s="339"/>
      <c r="P3349" s="339"/>
      <c r="Q3349" s="339"/>
    </row>
    <row r="3350" spans="1:17" ht="13.5" customHeight="1">
      <c r="A3350" s="481"/>
      <c r="B3350" s="481"/>
      <c r="C3350" s="481"/>
      <c r="D3350" s="481"/>
      <c r="E3350" s="481"/>
      <c r="F3350" s="339"/>
      <c r="G3350" s="340" t="str">
        <f>IF(ISNUMBER(E3350),E3350/'Bulk DivVar Analysis'!$I$7,"")</f>
        <v/>
      </c>
      <c r="H3350" s="338" t="str">
        <f>IF(ISNUMBER(E3350), IF(G3350&gt;'Bulk DivVar Analysis'!$J$9,"Pass","Fail"),"")</f>
        <v/>
      </c>
      <c r="I3350" s="338" t="str">
        <f t="shared" si="54"/>
        <v/>
      </c>
      <c r="J3350" s="339"/>
      <c r="K3350" s="339"/>
      <c r="L3350" s="339"/>
      <c r="M3350" s="339"/>
      <c r="N3350" s="339"/>
      <c r="O3350" s="339"/>
      <c r="P3350" s="339"/>
      <c r="Q3350" s="339"/>
    </row>
    <row r="3351" spans="1:17" ht="13.5" customHeight="1">
      <c r="A3351" s="481"/>
      <c r="B3351" s="481"/>
      <c r="C3351" s="481"/>
      <c r="D3351" s="481"/>
      <c r="E3351" s="481"/>
      <c r="F3351" s="339"/>
      <c r="G3351" s="340" t="str">
        <f>IF(ISNUMBER(E3351),E3351/'Bulk DivVar Analysis'!$I$7,"")</f>
        <v/>
      </c>
      <c r="H3351" s="338" t="str">
        <f>IF(ISNUMBER(E3351), IF(G3351&gt;'Bulk DivVar Analysis'!$J$9,"Pass","Fail"),"")</f>
        <v/>
      </c>
      <c r="I3351" s="338" t="str">
        <f t="shared" si="54"/>
        <v/>
      </c>
      <c r="J3351" s="339"/>
      <c r="K3351" s="339"/>
      <c r="L3351" s="339"/>
      <c r="M3351" s="339"/>
      <c r="N3351" s="339"/>
      <c r="O3351" s="339"/>
      <c r="P3351" s="339"/>
      <c r="Q3351" s="339"/>
    </row>
    <row r="3352" spans="1:17" ht="13.5" customHeight="1">
      <c r="A3352" s="481"/>
      <c r="B3352" s="481"/>
      <c r="C3352" s="481"/>
      <c r="D3352" s="481"/>
      <c r="E3352" s="481"/>
      <c r="F3352" s="339"/>
      <c r="G3352" s="340" t="str">
        <f>IF(ISNUMBER(E3352),E3352/'Bulk DivVar Analysis'!$I$7,"")</f>
        <v/>
      </c>
      <c r="H3352" s="338" t="str">
        <f>IF(ISNUMBER(E3352), IF(G3352&gt;'Bulk DivVar Analysis'!$J$9,"Pass","Fail"),"")</f>
        <v/>
      </c>
      <c r="I3352" s="338" t="str">
        <f t="shared" si="54"/>
        <v/>
      </c>
      <c r="J3352" s="339"/>
      <c r="K3352" s="339"/>
      <c r="L3352" s="339"/>
      <c r="M3352" s="339"/>
      <c r="N3352" s="339"/>
      <c r="O3352" s="339"/>
      <c r="P3352" s="339"/>
      <c r="Q3352" s="339"/>
    </row>
    <row r="3353" spans="1:17" ht="13.5" customHeight="1">
      <c r="A3353" s="481"/>
      <c r="B3353" s="481"/>
      <c r="C3353" s="481"/>
      <c r="D3353" s="481"/>
      <c r="E3353" s="481"/>
      <c r="F3353" s="339"/>
      <c r="G3353" s="340" t="str">
        <f>IF(ISNUMBER(E3353),E3353/'Bulk DivVar Analysis'!$I$7,"")</f>
        <v/>
      </c>
      <c r="H3353" s="338" t="str">
        <f>IF(ISNUMBER(E3353), IF(G3353&gt;'Bulk DivVar Analysis'!$J$9,"Pass","Fail"),"")</f>
        <v/>
      </c>
      <c r="I3353" s="338" t="str">
        <f t="shared" si="54"/>
        <v/>
      </c>
      <c r="J3353" s="339"/>
      <c r="K3353" s="339"/>
      <c r="L3353" s="339"/>
      <c r="M3353" s="339"/>
      <c r="N3353" s="339"/>
      <c r="O3353" s="339"/>
      <c r="P3353" s="339"/>
      <c r="Q3353" s="339"/>
    </row>
    <row r="3354" spans="1:17" ht="13.5" customHeight="1">
      <c r="A3354" s="481"/>
      <c r="B3354" s="481"/>
      <c r="C3354" s="481"/>
      <c r="D3354" s="481"/>
      <c r="E3354" s="481"/>
      <c r="F3354" s="339"/>
      <c r="G3354" s="340" t="str">
        <f>IF(ISNUMBER(E3354),E3354/'Bulk DivVar Analysis'!$I$7,"")</f>
        <v/>
      </c>
      <c r="H3354" s="338" t="str">
        <f>IF(ISNUMBER(E3354), IF(G3354&gt;'Bulk DivVar Analysis'!$J$9,"Pass","Fail"),"")</f>
        <v/>
      </c>
      <c r="I3354" s="338" t="str">
        <f t="shared" si="54"/>
        <v/>
      </c>
      <c r="J3354" s="339"/>
      <c r="K3354" s="339"/>
      <c r="L3354" s="339"/>
      <c r="M3354" s="339"/>
      <c r="N3354" s="339"/>
      <c r="O3354" s="339"/>
      <c r="P3354" s="339"/>
      <c r="Q3354" s="339"/>
    </row>
    <row r="3355" spans="1:17" ht="13.5" customHeight="1">
      <c r="A3355" s="481"/>
      <c r="B3355" s="481"/>
      <c r="C3355" s="481"/>
      <c r="D3355" s="481"/>
      <c r="E3355" s="481"/>
      <c r="F3355" s="339"/>
      <c r="G3355" s="340" t="str">
        <f>IF(ISNUMBER(E3355),E3355/'Bulk DivVar Analysis'!$I$7,"")</f>
        <v/>
      </c>
      <c r="H3355" s="338" t="str">
        <f>IF(ISNUMBER(E3355), IF(G3355&gt;'Bulk DivVar Analysis'!$J$9,"Pass","Fail"),"")</f>
        <v/>
      </c>
      <c r="I3355" s="338" t="str">
        <f t="shared" si="54"/>
        <v/>
      </c>
      <c r="J3355" s="339"/>
      <c r="K3355" s="339"/>
      <c r="L3355" s="339"/>
      <c r="M3355" s="339"/>
      <c r="N3355" s="339"/>
      <c r="O3355" s="339"/>
      <c r="P3355" s="339"/>
      <c r="Q3355" s="339"/>
    </row>
    <row r="3356" spans="1:17" ht="13.5" customHeight="1">
      <c r="A3356" s="481"/>
      <c r="B3356" s="481"/>
      <c r="C3356" s="481"/>
      <c r="D3356" s="481"/>
      <c r="E3356" s="481"/>
      <c r="F3356" s="339"/>
      <c r="G3356" s="340" t="str">
        <f>IF(ISNUMBER(E3356),E3356/'Bulk DivVar Analysis'!$I$7,"")</f>
        <v/>
      </c>
      <c r="H3356" s="338" t="str">
        <f>IF(ISNUMBER(E3356), IF(G3356&gt;'Bulk DivVar Analysis'!$J$9,"Pass","Fail"),"")</f>
        <v/>
      </c>
      <c r="I3356" s="338" t="str">
        <f t="shared" si="54"/>
        <v/>
      </c>
      <c r="J3356" s="339"/>
      <c r="K3356" s="339"/>
      <c r="L3356" s="339"/>
      <c r="M3356" s="339"/>
      <c r="N3356" s="339"/>
      <c r="O3356" s="339"/>
      <c r="P3356" s="339"/>
      <c r="Q3356" s="339"/>
    </row>
    <row r="3357" spans="1:17" ht="13.5" customHeight="1">
      <c r="A3357" s="481"/>
      <c r="B3357" s="481"/>
      <c r="C3357" s="481"/>
      <c r="D3357" s="481"/>
      <c r="E3357" s="481"/>
      <c r="F3357" s="339"/>
      <c r="G3357" s="340" t="str">
        <f>IF(ISNUMBER(E3357),E3357/'Bulk DivVar Analysis'!$I$7,"")</f>
        <v/>
      </c>
      <c r="H3357" s="338" t="str">
        <f>IF(ISNUMBER(E3357), IF(G3357&gt;'Bulk DivVar Analysis'!$J$9,"Pass","Fail"),"")</f>
        <v/>
      </c>
      <c r="I3357" s="338" t="str">
        <f t="shared" si="54"/>
        <v/>
      </c>
      <c r="J3357" s="339"/>
      <c r="K3357" s="339"/>
      <c r="L3357" s="339"/>
      <c r="M3357" s="339"/>
      <c r="N3357" s="339"/>
      <c r="O3357" s="339"/>
      <c r="P3357" s="339"/>
      <c r="Q3357" s="339"/>
    </row>
    <row r="3358" spans="1:17" ht="13.5" customHeight="1">
      <c r="A3358" s="481"/>
      <c r="B3358" s="481"/>
      <c r="C3358" s="481"/>
      <c r="D3358" s="481"/>
      <c r="E3358" s="481"/>
      <c r="F3358" s="339"/>
      <c r="G3358" s="340" t="str">
        <f>IF(ISNUMBER(E3358),E3358/'Bulk DivVar Analysis'!$I$7,"")</f>
        <v/>
      </c>
      <c r="H3358" s="338" t="str">
        <f>IF(ISNUMBER(E3358), IF(G3358&gt;'Bulk DivVar Analysis'!$J$9,"Pass","Fail"),"")</f>
        <v/>
      </c>
      <c r="I3358" s="338" t="str">
        <f t="shared" si="54"/>
        <v/>
      </c>
      <c r="J3358" s="339"/>
      <c r="K3358" s="339"/>
      <c r="L3358" s="339"/>
      <c r="M3358" s="339"/>
      <c r="N3358" s="339"/>
      <c r="O3358" s="339"/>
      <c r="P3358" s="339"/>
      <c r="Q3358" s="339"/>
    </row>
    <row r="3359" spans="1:17" ht="13.5" customHeight="1">
      <c r="A3359" s="481"/>
      <c r="B3359" s="481"/>
      <c r="C3359" s="481"/>
      <c r="D3359" s="481"/>
      <c r="E3359" s="481"/>
      <c r="F3359" s="339"/>
      <c r="G3359" s="340" t="str">
        <f>IF(ISNUMBER(E3359),E3359/'Bulk DivVar Analysis'!$I$7,"")</f>
        <v/>
      </c>
      <c r="H3359" s="338" t="str">
        <f>IF(ISNUMBER(E3359), IF(G3359&gt;'Bulk DivVar Analysis'!$J$9,"Pass","Fail"),"")</f>
        <v/>
      </c>
      <c r="I3359" s="338" t="str">
        <f t="shared" si="54"/>
        <v/>
      </c>
      <c r="J3359" s="339"/>
      <c r="K3359" s="339"/>
      <c r="L3359" s="339"/>
      <c r="M3359" s="339"/>
      <c r="N3359" s="339"/>
      <c r="O3359" s="339"/>
      <c r="P3359" s="339"/>
      <c r="Q3359" s="339"/>
    </row>
    <row r="3360" spans="1:17" ht="13.5" customHeight="1">
      <c r="A3360" s="481"/>
      <c r="B3360" s="481"/>
      <c r="C3360" s="481"/>
      <c r="D3360" s="481"/>
      <c r="E3360" s="481"/>
      <c r="F3360" s="339"/>
      <c r="G3360" s="340" t="str">
        <f>IF(ISNUMBER(E3360),E3360/'Bulk DivVar Analysis'!$I$7,"")</f>
        <v/>
      </c>
      <c r="H3360" s="338" t="str">
        <f>IF(ISNUMBER(E3360), IF(G3360&gt;'Bulk DivVar Analysis'!$J$9,"Pass","Fail"),"")</f>
        <v/>
      </c>
      <c r="I3360" s="338" t="str">
        <f t="shared" si="54"/>
        <v/>
      </c>
      <c r="J3360" s="339"/>
      <c r="K3360" s="339"/>
      <c r="L3360" s="339"/>
      <c r="M3360" s="339"/>
      <c r="N3360" s="339"/>
      <c r="O3360" s="339"/>
      <c r="P3360" s="339"/>
      <c r="Q3360" s="339"/>
    </row>
    <row r="3361" spans="1:17" ht="13.5" customHeight="1">
      <c r="A3361" s="481"/>
      <c r="B3361" s="481"/>
      <c r="C3361" s="481"/>
      <c r="D3361" s="481"/>
      <c r="E3361" s="481"/>
      <c r="F3361" s="339"/>
      <c r="G3361" s="340" t="str">
        <f>IF(ISNUMBER(E3361),E3361/'Bulk DivVar Analysis'!$I$7,"")</f>
        <v/>
      </c>
      <c r="H3361" s="338" t="str">
        <f>IF(ISNUMBER(E3361), IF(G3361&gt;'Bulk DivVar Analysis'!$J$9,"Pass","Fail"),"")</f>
        <v/>
      </c>
      <c r="I3361" s="338" t="str">
        <f t="shared" si="54"/>
        <v/>
      </c>
      <c r="J3361" s="339"/>
      <c r="K3361" s="339"/>
      <c r="L3361" s="339"/>
      <c r="M3361" s="339"/>
      <c r="N3361" s="339"/>
      <c r="O3361" s="339"/>
      <c r="P3361" s="339"/>
      <c r="Q3361" s="339"/>
    </row>
    <row r="3362" spans="1:17" ht="13.5" customHeight="1">
      <c r="A3362" s="481"/>
      <c r="B3362" s="481"/>
      <c r="C3362" s="481"/>
      <c r="D3362" s="481"/>
      <c r="E3362" s="481"/>
      <c r="F3362" s="339"/>
      <c r="G3362" s="340" t="str">
        <f>IF(ISNUMBER(E3362),E3362/'Bulk DivVar Analysis'!$I$7,"")</f>
        <v/>
      </c>
      <c r="H3362" s="338" t="str">
        <f>IF(ISNUMBER(E3362), IF(G3362&gt;'Bulk DivVar Analysis'!$J$9,"Pass","Fail"),"")</f>
        <v/>
      </c>
      <c r="I3362" s="338" t="str">
        <f t="shared" si="54"/>
        <v/>
      </c>
      <c r="J3362" s="339"/>
      <c r="K3362" s="339"/>
      <c r="L3362" s="339"/>
      <c r="M3362" s="339"/>
      <c r="N3362" s="339"/>
      <c r="O3362" s="339"/>
      <c r="P3362" s="339"/>
      <c r="Q3362" s="339"/>
    </row>
    <row r="3363" spans="1:17" ht="13.5" customHeight="1">
      <c r="A3363" s="481"/>
      <c r="B3363" s="481"/>
      <c r="C3363" s="481"/>
      <c r="D3363" s="481"/>
      <c r="E3363" s="481"/>
      <c r="F3363" s="339"/>
      <c r="G3363" s="340" t="str">
        <f>IF(ISNUMBER(E3363),E3363/'Bulk DivVar Analysis'!$I$7,"")</f>
        <v/>
      </c>
      <c r="H3363" s="338" t="str">
        <f>IF(ISNUMBER(E3363), IF(G3363&gt;'Bulk DivVar Analysis'!$J$9,"Pass","Fail"),"")</f>
        <v/>
      </c>
      <c r="I3363" s="338" t="str">
        <f t="shared" si="54"/>
        <v/>
      </c>
      <c r="J3363" s="339"/>
      <c r="K3363" s="339"/>
      <c r="L3363" s="339"/>
      <c r="M3363" s="339"/>
      <c r="N3363" s="339"/>
      <c r="O3363" s="339"/>
      <c r="P3363" s="339"/>
      <c r="Q3363" s="339"/>
    </row>
    <row r="3364" spans="1:17" ht="13.5" customHeight="1">
      <c r="A3364" s="481"/>
      <c r="B3364" s="481"/>
      <c r="C3364" s="481"/>
      <c r="D3364" s="481"/>
      <c r="E3364" s="481"/>
      <c r="F3364" s="339"/>
      <c r="G3364" s="340" t="str">
        <f>IF(ISNUMBER(E3364),E3364/'Bulk DivVar Analysis'!$I$7,"")</f>
        <v/>
      </c>
      <c r="H3364" s="338" t="str">
        <f>IF(ISNUMBER(E3364), IF(G3364&gt;'Bulk DivVar Analysis'!$J$9,"Pass","Fail"),"")</f>
        <v/>
      </c>
      <c r="I3364" s="338" t="str">
        <f t="shared" si="54"/>
        <v/>
      </c>
      <c r="J3364" s="339"/>
      <c r="K3364" s="339"/>
      <c r="L3364" s="339"/>
      <c r="M3364" s="339"/>
      <c r="N3364" s="339"/>
      <c r="O3364" s="339"/>
      <c r="P3364" s="339"/>
      <c r="Q3364" s="339"/>
    </row>
    <row r="3365" spans="1:17" ht="13.5" customHeight="1">
      <c r="A3365" s="481"/>
      <c r="B3365" s="481"/>
      <c r="C3365" s="481"/>
      <c r="D3365" s="481"/>
      <c r="E3365" s="481"/>
      <c r="F3365" s="339"/>
      <c r="G3365" s="340" t="str">
        <f>IF(ISNUMBER(E3365),E3365/'Bulk DivVar Analysis'!$I$7,"")</f>
        <v/>
      </c>
      <c r="H3365" s="338" t="str">
        <f>IF(ISNUMBER(E3365), IF(G3365&gt;'Bulk DivVar Analysis'!$J$9,"Pass","Fail"),"")</f>
        <v/>
      </c>
      <c r="I3365" s="338" t="str">
        <f t="shared" si="54"/>
        <v/>
      </c>
      <c r="J3365" s="339"/>
      <c r="K3365" s="339"/>
      <c r="L3365" s="339"/>
      <c r="M3365" s="339"/>
      <c r="N3365" s="339"/>
      <c r="O3365" s="339"/>
      <c r="P3365" s="339"/>
      <c r="Q3365" s="339"/>
    </row>
    <row r="3366" spans="1:17" ht="13.5" customHeight="1">
      <c r="A3366" s="481"/>
      <c r="B3366" s="481"/>
      <c r="C3366" s="481"/>
      <c r="D3366" s="481"/>
      <c r="E3366" s="481"/>
      <c r="F3366" s="339"/>
      <c r="G3366" s="340" t="str">
        <f>IF(ISNUMBER(E3366),E3366/'Bulk DivVar Analysis'!$I$7,"")</f>
        <v/>
      </c>
      <c r="H3366" s="338" t="str">
        <f>IF(ISNUMBER(E3366), IF(G3366&gt;'Bulk DivVar Analysis'!$J$9,"Pass","Fail"),"")</f>
        <v/>
      </c>
      <c r="I3366" s="338" t="str">
        <f t="shared" si="54"/>
        <v/>
      </c>
      <c r="J3366" s="339"/>
      <c r="K3366" s="339"/>
      <c r="L3366" s="339"/>
      <c r="M3366" s="339"/>
      <c r="N3366" s="339"/>
      <c r="O3366" s="339"/>
      <c r="P3366" s="339"/>
      <c r="Q3366" s="339"/>
    </row>
    <row r="3367" spans="1:17" ht="13.5" customHeight="1">
      <c r="A3367" s="481"/>
      <c r="B3367" s="481"/>
      <c r="C3367" s="481"/>
      <c r="D3367" s="481"/>
      <c r="E3367" s="481"/>
      <c r="F3367" s="339"/>
      <c r="G3367" s="340" t="str">
        <f>IF(ISNUMBER(E3367),E3367/'Bulk DivVar Analysis'!$I$7,"")</f>
        <v/>
      </c>
      <c r="H3367" s="338" t="str">
        <f>IF(ISNUMBER(E3367), IF(G3367&gt;'Bulk DivVar Analysis'!$J$9,"Pass","Fail"),"")</f>
        <v/>
      </c>
      <c r="I3367" s="338" t="str">
        <f t="shared" si="54"/>
        <v/>
      </c>
      <c r="J3367" s="339"/>
      <c r="K3367" s="339"/>
      <c r="L3367" s="339"/>
      <c r="M3367" s="339"/>
      <c r="N3367" s="339"/>
      <c r="O3367" s="339"/>
      <c r="P3367" s="339"/>
      <c r="Q3367" s="339"/>
    </row>
    <row r="3368" spans="1:17" ht="13.5" customHeight="1">
      <c r="A3368" s="481"/>
      <c r="B3368" s="481"/>
      <c r="C3368" s="481"/>
      <c r="D3368" s="481"/>
      <c r="E3368" s="481"/>
      <c r="F3368" s="339"/>
      <c r="G3368" s="340" t="str">
        <f>IF(ISNUMBER(E3368),E3368/'Bulk DivVar Analysis'!$I$7,"")</f>
        <v/>
      </c>
      <c r="H3368" s="338" t="str">
        <f>IF(ISNUMBER(E3368), IF(G3368&gt;'Bulk DivVar Analysis'!$J$9,"Pass","Fail"),"")</f>
        <v/>
      </c>
      <c r="I3368" s="338" t="str">
        <f t="shared" si="54"/>
        <v/>
      </c>
      <c r="J3368" s="339"/>
      <c r="K3368" s="339"/>
      <c r="L3368" s="339"/>
      <c r="M3368" s="339"/>
      <c r="N3368" s="339"/>
      <c r="O3368" s="339"/>
      <c r="P3368" s="339"/>
      <c r="Q3368" s="339"/>
    </row>
    <row r="3369" spans="1:17" ht="13.5" customHeight="1">
      <c r="A3369" s="481"/>
      <c r="B3369" s="481"/>
      <c r="C3369" s="481"/>
      <c r="D3369" s="481"/>
      <c r="E3369" s="481"/>
      <c r="F3369" s="339"/>
      <c r="G3369" s="340" t="str">
        <f>IF(ISNUMBER(E3369),E3369/'Bulk DivVar Analysis'!$I$7,"")</f>
        <v/>
      </c>
      <c r="H3369" s="338" t="str">
        <f>IF(ISNUMBER(E3369), IF(G3369&gt;'Bulk DivVar Analysis'!$J$9,"Pass","Fail"),"")</f>
        <v/>
      </c>
      <c r="I3369" s="338" t="str">
        <f t="shared" si="54"/>
        <v/>
      </c>
      <c r="J3369" s="339"/>
      <c r="K3369" s="339"/>
      <c r="L3369" s="339"/>
      <c r="M3369" s="339"/>
      <c r="N3369" s="339"/>
      <c r="O3369" s="339"/>
      <c r="P3369" s="339"/>
      <c r="Q3369" s="339"/>
    </row>
    <row r="3370" spans="1:17" ht="13.5" customHeight="1">
      <c r="A3370" s="481"/>
      <c r="B3370" s="481"/>
      <c r="C3370" s="481"/>
      <c r="D3370" s="481"/>
      <c r="E3370" s="481"/>
      <c r="F3370" s="339"/>
      <c r="G3370" s="340" t="str">
        <f>IF(ISNUMBER(E3370),E3370/'Bulk DivVar Analysis'!$I$7,"")</f>
        <v/>
      </c>
      <c r="H3370" s="338" t="str">
        <f>IF(ISNUMBER(E3370), IF(G3370&gt;'Bulk DivVar Analysis'!$J$9,"Pass","Fail"),"")</f>
        <v/>
      </c>
      <c r="I3370" s="338" t="str">
        <f t="shared" si="54"/>
        <v/>
      </c>
      <c r="J3370" s="339"/>
      <c r="K3370" s="339"/>
      <c r="L3370" s="339"/>
      <c r="M3370" s="339"/>
      <c r="N3370" s="339"/>
      <c r="O3370" s="339"/>
      <c r="P3370" s="339"/>
      <c r="Q3370" s="339"/>
    </row>
    <row r="3371" spans="1:17" ht="13.5" customHeight="1">
      <c r="A3371" s="481"/>
      <c r="B3371" s="481"/>
      <c r="C3371" s="481"/>
      <c r="D3371" s="481"/>
      <c r="E3371" s="481"/>
      <c r="F3371" s="339"/>
      <c r="G3371" s="340" t="str">
        <f>IF(ISNUMBER(E3371),E3371/'Bulk DivVar Analysis'!$I$7,"")</f>
        <v/>
      </c>
      <c r="H3371" s="338" t="str">
        <f>IF(ISNUMBER(E3371), IF(G3371&gt;'Bulk DivVar Analysis'!$J$9,"Pass","Fail"),"")</f>
        <v/>
      </c>
      <c r="I3371" s="338" t="str">
        <f t="shared" si="54"/>
        <v/>
      </c>
      <c r="J3371" s="339"/>
      <c r="K3371" s="339"/>
      <c r="L3371" s="339"/>
      <c r="M3371" s="339"/>
      <c r="N3371" s="339"/>
      <c r="O3371" s="339"/>
      <c r="P3371" s="339"/>
      <c r="Q3371" s="339"/>
    </row>
    <row r="3372" spans="1:17" ht="13.5" customHeight="1">
      <c r="A3372" s="481"/>
      <c r="B3372" s="481"/>
      <c r="C3372" s="481"/>
      <c r="D3372" s="481"/>
      <c r="E3372" s="481"/>
      <c r="F3372" s="339"/>
      <c r="G3372" s="340" t="str">
        <f>IF(ISNUMBER(E3372),E3372/'Bulk DivVar Analysis'!$I$7,"")</f>
        <v/>
      </c>
      <c r="H3372" s="338" t="str">
        <f>IF(ISNUMBER(E3372), IF(G3372&gt;'Bulk DivVar Analysis'!$J$9,"Pass","Fail"),"")</f>
        <v/>
      </c>
      <c r="I3372" s="338" t="str">
        <f t="shared" si="54"/>
        <v/>
      </c>
      <c r="J3372" s="339"/>
      <c r="K3372" s="339"/>
      <c r="L3372" s="339"/>
      <c r="M3372" s="339"/>
      <c r="N3372" s="339"/>
      <c r="O3372" s="339"/>
      <c r="P3372" s="339"/>
      <c r="Q3372" s="339"/>
    </row>
    <row r="3373" spans="1:17" ht="13.5" customHeight="1">
      <c r="A3373" s="481"/>
      <c r="B3373" s="481"/>
      <c r="C3373" s="481"/>
      <c r="D3373" s="481"/>
      <c r="E3373" s="481"/>
      <c r="F3373" s="339"/>
      <c r="G3373" s="340" t="str">
        <f>IF(ISNUMBER(E3373),E3373/'Bulk DivVar Analysis'!$I$7,"")</f>
        <v/>
      </c>
      <c r="H3373" s="338" t="str">
        <f>IF(ISNUMBER(E3373), IF(G3373&gt;'Bulk DivVar Analysis'!$J$9,"Pass","Fail"),"")</f>
        <v/>
      </c>
      <c r="I3373" s="338" t="str">
        <f t="shared" si="54"/>
        <v/>
      </c>
      <c r="J3373" s="339"/>
      <c r="K3373" s="339"/>
      <c r="L3373" s="339"/>
      <c r="M3373" s="339"/>
      <c r="N3373" s="339"/>
      <c r="O3373" s="339"/>
      <c r="P3373" s="339"/>
      <c r="Q3373" s="339"/>
    </row>
    <row r="3374" spans="1:17" ht="13.5" customHeight="1">
      <c r="A3374" s="481"/>
      <c r="B3374" s="481"/>
      <c r="C3374" s="481"/>
      <c r="D3374" s="481"/>
      <c r="E3374" s="481"/>
      <c r="F3374" s="339"/>
      <c r="G3374" s="340" t="str">
        <f>IF(ISNUMBER(E3374),E3374/'Bulk DivVar Analysis'!$I$7,"")</f>
        <v/>
      </c>
      <c r="H3374" s="338" t="str">
        <f>IF(ISNUMBER(E3374), IF(G3374&gt;'Bulk DivVar Analysis'!$J$9,"Pass","Fail"),"")</f>
        <v/>
      </c>
      <c r="I3374" s="338" t="str">
        <f t="shared" si="54"/>
        <v/>
      </c>
      <c r="J3374" s="339"/>
      <c r="K3374" s="339"/>
      <c r="L3374" s="339"/>
      <c r="M3374" s="339"/>
      <c r="N3374" s="339"/>
      <c r="O3374" s="339"/>
      <c r="P3374" s="339"/>
      <c r="Q3374" s="339"/>
    </row>
    <row r="3375" spans="1:17" ht="13.5" customHeight="1">
      <c r="A3375" s="481"/>
      <c r="B3375" s="481"/>
      <c r="C3375" s="481"/>
      <c r="D3375" s="481"/>
      <c r="E3375" s="481"/>
      <c r="F3375" s="339"/>
      <c r="G3375" s="340" t="str">
        <f>IF(ISNUMBER(E3375),E3375/'Bulk DivVar Analysis'!$I$7,"")</f>
        <v/>
      </c>
      <c r="H3375" s="338" t="str">
        <f>IF(ISNUMBER(E3375), IF(G3375&gt;'Bulk DivVar Analysis'!$J$9,"Pass","Fail"),"")</f>
        <v/>
      </c>
      <c r="I3375" s="338" t="str">
        <f t="shared" si="54"/>
        <v/>
      </c>
      <c r="J3375" s="339"/>
      <c r="K3375" s="339"/>
      <c r="L3375" s="339"/>
      <c r="M3375" s="339"/>
      <c r="N3375" s="339"/>
      <c r="O3375" s="339"/>
      <c r="P3375" s="339"/>
      <c r="Q3375" s="339"/>
    </row>
    <row r="3376" spans="1:17" ht="13.5" customHeight="1">
      <c r="A3376" s="481"/>
      <c r="B3376" s="481"/>
      <c r="C3376" s="481"/>
      <c r="D3376" s="481"/>
      <c r="E3376" s="481"/>
      <c r="F3376" s="339"/>
      <c r="G3376" s="340" t="str">
        <f>IF(ISNUMBER(E3376),E3376/'Bulk DivVar Analysis'!$I$7,"")</f>
        <v/>
      </c>
      <c r="H3376" s="338" t="str">
        <f>IF(ISNUMBER(E3376), IF(G3376&gt;'Bulk DivVar Analysis'!$J$9,"Pass","Fail"),"")</f>
        <v/>
      </c>
      <c r="I3376" s="338" t="str">
        <f t="shared" si="54"/>
        <v/>
      </c>
      <c r="J3376" s="339"/>
      <c r="K3376" s="339"/>
      <c r="L3376" s="339"/>
      <c r="M3376" s="339"/>
      <c r="N3376" s="339"/>
      <c r="O3376" s="339"/>
      <c r="P3376" s="339"/>
      <c r="Q3376" s="339"/>
    </row>
    <row r="3377" spans="1:17" ht="13.5" customHeight="1">
      <c r="A3377" s="481"/>
      <c r="B3377" s="481"/>
      <c r="C3377" s="481"/>
      <c r="D3377" s="481"/>
      <c r="E3377" s="481"/>
      <c r="F3377" s="339"/>
      <c r="G3377" s="340" t="str">
        <f>IF(ISNUMBER(E3377),E3377/'Bulk DivVar Analysis'!$I$7,"")</f>
        <v/>
      </c>
      <c r="H3377" s="338" t="str">
        <f>IF(ISNUMBER(E3377), IF(G3377&gt;'Bulk DivVar Analysis'!$J$9,"Pass","Fail"),"")</f>
        <v/>
      </c>
      <c r="I3377" s="338" t="str">
        <f t="shared" si="54"/>
        <v/>
      </c>
      <c r="J3377" s="339"/>
      <c r="K3377" s="339"/>
      <c r="L3377" s="339"/>
      <c r="M3377" s="339"/>
      <c r="N3377" s="339"/>
      <c r="O3377" s="339"/>
      <c r="P3377" s="339"/>
      <c r="Q3377" s="339"/>
    </row>
    <row r="3378" spans="1:17" ht="13.5" customHeight="1">
      <c r="A3378" s="481"/>
      <c r="B3378" s="481"/>
      <c r="C3378" s="481"/>
      <c r="D3378" s="481"/>
      <c r="E3378" s="481"/>
      <c r="F3378" s="339"/>
      <c r="G3378" s="340" t="str">
        <f>IF(ISNUMBER(E3378),E3378/'Bulk DivVar Analysis'!$I$7,"")</f>
        <v/>
      </c>
      <c r="H3378" s="338" t="str">
        <f>IF(ISNUMBER(E3378), IF(G3378&gt;'Bulk DivVar Analysis'!$J$9,"Pass","Fail"),"")</f>
        <v/>
      </c>
      <c r="I3378" s="338" t="str">
        <f t="shared" si="54"/>
        <v/>
      </c>
      <c r="J3378" s="339"/>
      <c r="K3378" s="339"/>
      <c r="L3378" s="339"/>
      <c r="M3378" s="339"/>
      <c r="N3378" s="339"/>
      <c r="O3378" s="339"/>
      <c r="P3378" s="339"/>
      <c r="Q3378" s="339"/>
    </row>
    <row r="3379" spans="1:17" ht="13.5" customHeight="1">
      <c r="A3379" s="481"/>
      <c r="B3379" s="481"/>
      <c r="C3379" s="481"/>
      <c r="D3379" s="481"/>
      <c r="E3379" s="481"/>
      <c r="F3379" s="339"/>
      <c r="G3379" s="340" t="str">
        <f>IF(ISNUMBER(E3379),E3379/'Bulk DivVar Analysis'!$I$7,"")</f>
        <v/>
      </c>
      <c r="H3379" s="338" t="str">
        <f>IF(ISNUMBER(E3379), IF(G3379&gt;'Bulk DivVar Analysis'!$J$9,"Pass","Fail"),"")</f>
        <v/>
      </c>
      <c r="I3379" s="338" t="str">
        <f t="shared" si="54"/>
        <v/>
      </c>
      <c r="J3379" s="339"/>
      <c r="K3379" s="339"/>
      <c r="L3379" s="339"/>
      <c r="M3379" s="339"/>
      <c r="N3379" s="339"/>
      <c r="O3379" s="339"/>
      <c r="P3379" s="339"/>
      <c r="Q3379" s="339"/>
    </row>
    <row r="3380" spans="1:17" ht="13.5" customHeight="1">
      <c r="A3380" s="481"/>
      <c r="B3380" s="481"/>
      <c r="C3380" s="481"/>
      <c r="D3380" s="481"/>
      <c r="E3380" s="481"/>
      <c r="F3380" s="339"/>
      <c r="G3380" s="340" t="str">
        <f>IF(ISNUMBER(E3380),E3380/'Bulk DivVar Analysis'!$I$7,"")</f>
        <v/>
      </c>
      <c r="H3380" s="338" t="str">
        <f>IF(ISNUMBER(E3380), IF(G3380&gt;'Bulk DivVar Analysis'!$J$9,"Pass","Fail"),"")</f>
        <v/>
      </c>
      <c r="I3380" s="338" t="str">
        <f t="shared" si="54"/>
        <v/>
      </c>
      <c r="J3380" s="339"/>
      <c r="K3380" s="339"/>
      <c r="L3380" s="339"/>
      <c r="M3380" s="339"/>
      <c r="N3380" s="339"/>
      <c r="O3380" s="339"/>
      <c r="P3380" s="339"/>
      <c r="Q3380" s="339"/>
    </row>
    <row r="3381" spans="1:17" ht="13.5" customHeight="1">
      <c r="A3381" s="481"/>
      <c r="B3381" s="481"/>
      <c r="C3381" s="481"/>
      <c r="D3381" s="481"/>
      <c r="E3381" s="481"/>
      <c r="F3381" s="339"/>
      <c r="G3381" s="340" t="str">
        <f>IF(ISNUMBER(E3381),E3381/'Bulk DivVar Analysis'!$I$7,"")</f>
        <v/>
      </c>
      <c r="H3381" s="338" t="str">
        <f>IF(ISNUMBER(E3381), IF(G3381&gt;'Bulk DivVar Analysis'!$J$9,"Pass","Fail"),"")</f>
        <v/>
      </c>
      <c r="I3381" s="338" t="str">
        <f t="shared" si="54"/>
        <v/>
      </c>
      <c r="J3381" s="339"/>
      <c r="K3381" s="339"/>
      <c r="L3381" s="339"/>
      <c r="M3381" s="339"/>
      <c r="N3381" s="339"/>
      <c r="O3381" s="339"/>
      <c r="P3381" s="339"/>
      <c r="Q3381" s="339"/>
    </row>
    <row r="3382" spans="1:17" ht="13.5" customHeight="1">
      <c r="A3382" s="481"/>
      <c r="B3382" s="481"/>
      <c r="C3382" s="481"/>
      <c r="D3382" s="481"/>
      <c r="E3382" s="481"/>
      <c r="F3382" s="339"/>
      <c r="G3382" s="340" t="str">
        <f>IF(ISNUMBER(E3382),E3382/'Bulk DivVar Analysis'!$I$7,"")</f>
        <v/>
      </c>
      <c r="H3382" s="338" t="str">
        <f>IF(ISNUMBER(E3382), IF(G3382&gt;'Bulk DivVar Analysis'!$J$9,"Pass","Fail"),"")</f>
        <v/>
      </c>
      <c r="I3382" s="338" t="str">
        <f t="shared" si="54"/>
        <v/>
      </c>
      <c r="J3382" s="339"/>
      <c r="K3382" s="339"/>
      <c r="L3382" s="339"/>
      <c r="M3382" s="339"/>
      <c r="N3382" s="339"/>
      <c r="O3382" s="339"/>
      <c r="P3382" s="339"/>
      <c r="Q3382" s="339"/>
    </row>
    <row r="3383" spans="1:17" ht="13.5" customHeight="1">
      <c r="A3383" s="481"/>
      <c r="B3383" s="481"/>
      <c r="C3383" s="481"/>
      <c r="D3383" s="481"/>
      <c r="E3383" s="481"/>
      <c r="F3383" s="339"/>
      <c r="G3383" s="340" t="str">
        <f>IF(ISNUMBER(E3383),E3383/'Bulk DivVar Analysis'!$I$7,"")</f>
        <v/>
      </c>
      <c r="H3383" s="338" t="str">
        <f>IF(ISNUMBER(E3383), IF(G3383&gt;'Bulk DivVar Analysis'!$J$9,"Pass","Fail"),"")</f>
        <v/>
      </c>
      <c r="I3383" s="338" t="str">
        <f t="shared" si="54"/>
        <v/>
      </c>
      <c r="J3383" s="339"/>
      <c r="K3383" s="339"/>
      <c r="L3383" s="339"/>
      <c r="M3383" s="339"/>
      <c r="N3383" s="339"/>
      <c r="O3383" s="339"/>
      <c r="P3383" s="339"/>
      <c r="Q3383" s="339"/>
    </row>
    <row r="3384" spans="1:17" ht="13.5" customHeight="1">
      <c r="A3384" s="481"/>
      <c r="B3384" s="481"/>
      <c r="C3384" s="481"/>
      <c r="D3384" s="481"/>
      <c r="E3384" s="481"/>
      <c r="F3384" s="339"/>
      <c r="G3384" s="340" t="str">
        <f>IF(ISNUMBER(E3384),E3384/'Bulk DivVar Analysis'!$I$7,"")</f>
        <v/>
      </c>
      <c r="H3384" s="338" t="str">
        <f>IF(ISNUMBER(E3384), IF(G3384&gt;'Bulk DivVar Analysis'!$J$9,"Pass","Fail"),"")</f>
        <v/>
      </c>
      <c r="I3384" s="338" t="str">
        <f t="shared" si="54"/>
        <v/>
      </c>
      <c r="J3384" s="339"/>
      <c r="K3384" s="339"/>
      <c r="L3384" s="339"/>
      <c r="M3384" s="339"/>
      <c r="N3384" s="339"/>
      <c r="O3384" s="339"/>
      <c r="P3384" s="339"/>
      <c r="Q3384" s="339"/>
    </row>
    <row r="3385" spans="1:17" ht="13.5" customHeight="1">
      <c r="A3385" s="481"/>
      <c r="B3385" s="481"/>
      <c r="C3385" s="481"/>
      <c r="D3385" s="481"/>
      <c r="E3385" s="481"/>
      <c r="F3385" s="339"/>
      <c r="G3385" s="340" t="str">
        <f>IF(ISNUMBER(E3385),E3385/'Bulk DivVar Analysis'!$I$7,"")</f>
        <v/>
      </c>
      <c r="H3385" s="338" t="str">
        <f>IF(ISNUMBER(E3385), IF(G3385&gt;'Bulk DivVar Analysis'!$J$9,"Pass","Fail"),"")</f>
        <v/>
      </c>
      <c r="I3385" s="338" t="str">
        <f t="shared" si="54"/>
        <v/>
      </c>
      <c r="J3385" s="339"/>
      <c r="K3385" s="339"/>
      <c r="L3385" s="339"/>
      <c r="M3385" s="339"/>
      <c r="N3385" s="339"/>
      <c r="O3385" s="339"/>
      <c r="P3385" s="339"/>
      <c r="Q3385" s="339"/>
    </row>
    <row r="3386" spans="1:17" ht="13.5" customHeight="1">
      <c r="A3386" s="481"/>
      <c r="B3386" s="481"/>
      <c r="C3386" s="481"/>
      <c r="D3386" s="481"/>
      <c r="E3386" s="481"/>
      <c r="F3386" s="339"/>
      <c r="G3386" s="340" t="str">
        <f>IF(ISNUMBER(E3386),E3386/'Bulk DivVar Analysis'!$I$7,"")</f>
        <v/>
      </c>
      <c r="H3386" s="338" t="str">
        <f>IF(ISNUMBER(E3386), IF(G3386&gt;'Bulk DivVar Analysis'!$J$9,"Pass","Fail"),"")</f>
        <v/>
      </c>
      <c r="I3386" s="338" t="str">
        <f t="shared" si="54"/>
        <v/>
      </c>
      <c r="J3386" s="339"/>
      <c r="K3386" s="339"/>
      <c r="L3386" s="339"/>
      <c r="M3386" s="339"/>
      <c r="N3386" s="339"/>
      <c r="O3386" s="339"/>
      <c r="P3386" s="339"/>
      <c r="Q3386" s="339"/>
    </row>
    <row r="3387" spans="1:17" ht="13.5" customHeight="1">
      <c r="A3387" s="481"/>
      <c r="B3387" s="481"/>
      <c r="C3387" s="481"/>
      <c r="D3387" s="481"/>
      <c r="E3387" s="481"/>
      <c r="F3387" s="339"/>
      <c r="G3387" s="340" t="str">
        <f>IF(ISNUMBER(E3387),E3387/'Bulk DivVar Analysis'!$I$7,"")</f>
        <v/>
      </c>
      <c r="H3387" s="338" t="str">
        <f>IF(ISNUMBER(E3387), IF(G3387&gt;'Bulk DivVar Analysis'!$J$9,"Pass","Fail"),"")</f>
        <v/>
      </c>
      <c r="I3387" s="338" t="str">
        <f t="shared" si="54"/>
        <v/>
      </c>
      <c r="J3387" s="339"/>
      <c r="K3387" s="339"/>
      <c r="L3387" s="339"/>
      <c r="M3387" s="339"/>
      <c r="N3387" s="339"/>
      <c r="O3387" s="339"/>
      <c r="P3387" s="339"/>
      <c r="Q3387" s="339"/>
    </row>
    <row r="3388" spans="1:17" ht="13.5" customHeight="1">
      <c r="A3388" s="481"/>
      <c r="B3388" s="481"/>
      <c r="C3388" s="481"/>
      <c r="D3388" s="481"/>
      <c r="E3388" s="481"/>
      <c r="F3388" s="339"/>
      <c r="G3388" s="340" t="str">
        <f>IF(ISNUMBER(E3388),E3388/'Bulk DivVar Analysis'!$I$7,"")</f>
        <v/>
      </c>
      <c r="H3388" s="338" t="str">
        <f>IF(ISNUMBER(E3388), IF(G3388&gt;'Bulk DivVar Analysis'!$J$9,"Pass","Fail"),"")</f>
        <v/>
      </c>
      <c r="I3388" s="338" t="str">
        <f t="shared" si="54"/>
        <v/>
      </c>
      <c r="J3388" s="339"/>
      <c r="K3388" s="339"/>
      <c r="L3388" s="339"/>
      <c r="M3388" s="339"/>
      <c r="N3388" s="339"/>
      <c r="O3388" s="339"/>
      <c r="P3388" s="339"/>
      <c r="Q3388" s="339"/>
    </row>
    <row r="3389" spans="1:17" ht="13.5" customHeight="1">
      <c r="A3389" s="481"/>
      <c r="B3389" s="481"/>
      <c r="C3389" s="481"/>
      <c r="D3389" s="481"/>
      <c r="E3389" s="481"/>
      <c r="F3389" s="339"/>
      <c r="G3389" s="340" t="str">
        <f>IF(ISNUMBER(E3389),E3389/'Bulk DivVar Analysis'!$I$7,"")</f>
        <v/>
      </c>
      <c r="H3389" s="338" t="str">
        <f>IF(ISNUMBER(E3389), IF(G3389&gt;'Bulk DivVar Analysis'!$J$9,"Pass","Fail"),"")</f>
        <v/>
      </c>
      <c r="I3389" s="338" t="str">
        <f t="shared" si="54"/>
        <v/>
      </c>
      <c r="J3389" s="339"/>
      <c r="K3389" s="339"/>
      <c r="L3389" s="339"/>
      <c r="M3389" s="339"/>
      <c r="N3389" s="339"/>
      <c r="O3389" s="339"/>
      <c r="P3389" s="339"/>
      <c r="Q3389" s="339"/>
    </row>
    <row r="3390" spans="1:17" ht="13.5" customHeight="1">
      <c r="A3390" s="481"/>
      <c r="B3390" s="481"/>
      <c r="C3390" s="481"/>
      <c r="D3390" s="481"/>
      <c r="E3390" s="481"/>
      <c r="F3390" s="339"/>
      <c r="G3390" s="340" t="str">
        <f>IF(ISNUMBER(E3390),E3390/'Bulk DivVar Analysis'!$I$7,"")</f>
        <v/>
      </c>
      <c r="H3390" s="338" t="str">
        <f>IF(ISNUMBER(E3390), IF(G3390&gt;'Bulk DivVar Analysis'!$J$9,"Pass","Fail"),"")</f>
        <v/>
      </c>
      <c r="I3390" s="338" t="str">
        <f t="shared" si="54"/>
        <v/>
      </c>
      <c r="J3390" s="339"/>
      <c r="K3390" s="339"/>
      <c r="L3390" s="339"/>
      <c r="M3390" s="339"/>
      <c r="N3390" s="339"/>
      <c r="O3390" s="339"/>
      <c r="P3390" s="339"/>
      <c r="Q3390" s="339"/>
    </row>
    <row r="3391" spans="1:17" ht="13.5" customHeight="1">
      <c r="A3391" s="481"/>
      <c r="B3391" s="481"/>
      <c r="C3391" s="481"/>
      <c r="D3391" s="481"/>
      <c r="E3391" s="481"/>
      <c r="F3391" s="339"/>
      <c r="G3391" s="340" t="str">
        <f>IF(ISNUMBER(E3391),E3391/'Bulk DivVar Analysis'!$I$7,"")</f>
        <v/>
      </c>
      <c r="H3391" s="338" t="str">
        <f>IF(ISNUMBER(E3391), IF(G3391&gt;'Bulk DivVar Analysis'!$J$9,"Pass","Fail"),"")</f>
        <v/>
      </c>
      <c r="I3391" s="338" t="str">
        <f t="shared" si="54"/>
        <v/>
      </c>
      <c r="J3391" s="339"/>
      <c r="K3391" s="339"/>
      <c r="L3391" s="339"/>
      <c r="M3391" s="339"/>
      <c r="N3391" s="339"/>
      <c r="O3391" s="339"/>
      <c r="P3391" s="339"/>
      <c r="Q3391" s="339"/>
    </row>
    <row r="3392" spans="1:17" ht="13.5" customHeight="1">
      <c r="A3392" s="481"/>
      <c r="B3392" s="481"/>
      <c r="C3392" s="481"/>
      <c r="D3392" s="481"/>
      <c r="E3392" s="481"/>
      <c r="F3392" s="339"/>
      <c r="G3392" s="340" t="str">
        <f>IF(ISNUMBER(E3392),E3392/'Bulk DivVar Analysis'!$I$7,"")</f>
        <v/>
      </c>
      <c r="H3392" s="338" t="str">
        <f>IF(ISNUMBER(E3392), IF(G3392&gt;'Bulk DivVar Analysis'!$J$9,"Pass","Fail"),"")</f>
        <v/>
      </c>
      <c r="I3392" s="338" t="str">
        <f t="shared" si="54"/>
        <v/>
      </c>
      <c r="J3392" s="339"/>
      <c r="K3392" s="339"/>
      <c r="L3392" s="339"/>
      <c r="M3392" s="339"/>
      <c r="N3392" s="339"/>
      <c r="O3392" s="339"/>
      <c r="P3392" s="339"/>
      <c r="Q3392" s="339"/>
    </row>
    <row r="3393" spans="1:17" ht="13.5" customHeight="1">
      <c r="A3393" s="481"/>
      <c r="B3393" s="481"/>
      <c r="C3393" s="481"/>
      <c r="D3393" s="481"/>
      <c r="E3393" s="481"/>
      <c r="F3393" s="339"/>
      <c r="G3393" s="340" t="str">
        <f>IF(ISNUMBER(E3393),E3393/'Bulk DivVar Analysis'!$I$7,"")</f>
        <v/>
      </c>
      <c r="H3393" s="338" t="str">
        <f>IF(ISNUMBER(E3393), IF(G3393&gt;'Bulk DivVar Analysis'!$J$9,"Pass","Fail"),"")</f>
        <v/>
      </c>
      <c r="I3393" s="338" t="str">
        <f t="shared" si="54"/>
        <v/>
      </c>
      <c r="J3393" s="339"/>
      <c r="K3393" s="339"/>
      <c r="L3393" s="339"/>
      <c r="M3393" s="339"/>
      <c r="N3393" s="339"/>
      <c r="O3393" s="339"/>
      <c r="P3393" s="339"/>
      <c r="Q3393" s="339"/>
    </row>
    <row r="3394" spans="1:17" ht="13.5" customHeight="1">
      <c r="A3394" s="481"/>
      <c r="B3394" s="481"/>
      <c r="C3394" s="481"/>
      <c r="D3394" s="481"/>
      <c r="E3394" s="481"/>
      <c r="F3394" s="339"/>
      <c r="G3394" s="340" t="str">
        <f>IF(ISNUMBER(E3394),E3394/'Bulk DivVar Analysis'!$I$7,"")</f>
        <v/>
      </c>
      <c r="H3394" s="338" t="str">
        <f>IF(ISNUMBER(E3394), IF(G3394&gt;'Bulk DivVar Analysis'!$J$9,"Pass","Fail"),"")</f>
        <v/>
      </c>
      <c r="I3394" s="338" t="str">
        <f t="shared" si="54"/>
        <v/>
      </c>
      <c r="J3394" s="339"/>
      <c r="K3394" s="339"/>
      <c r="L3394" s="339"/>
      <c r="M3394" s="339"/>
      <c r="N3394" s="339"/>
      <c r="O3394" s="339"/>
      <c r="P3394" s="339"/>
      <c r="Q3394" s="339"/>
    </row>
    <row r="3395" spans="1:17" ht="13.5" customHeight="1">
      <c r="A3395" s="481"/>
      <c r="B3395" s="481"/>
      <c r="C3395" s="481"/>
      <c r="D3395" s="481"/>
      <c r="E3395" s="481"/>
      <c r="F3395" s="339"/>
      <c r="G3395" s="340" t="str">
        <f>IF(ISNUMBER(E3395),E3395/'Bulk DivVar Analysis'!$I$7,"")</f>
        <v/>
      </c>
      <c r="H3395" s="338" t="str">
        <f>IF(ISNUMBER(E3395), IF(G3395&gt;'Bulk DivVar Analysis'!$J$9,"Pass","Fail"),"")</f>
        <v/>
      </c>
      <c r="I3395" s="338" t="str">
        <f t="shared" ref="I3395:I3458" si="55">_xlfn.TEXTJOIN("_",TRUE,B3395,C3395)</f>
        <v/>
      </c>
      <c r="J3395" s="339"/>
      <c r="K3395" s="339"/>
      <c r="L3395" s="339"/>
      <c r="M3395" s="339"/>
      <c r="N3395" s="339"/>
      <c r="O3395" s="339"/>
      <c r="P3395" s="339"/>
      <c r="Q3395" s="339"/>
    </row>
    <row r="3396" spans="1:17" ht="13.5" customHeight="1">
      <c r="A3396" s="481"/>
      <c r="B3396" s="481"/>
      <c r="C3396" s="481"/>
      <c r="D3396" s="481"/>
      <c r="E3396" s="481"/>
      <c r="F3396" s="339"/>
      <c r="G3396" s="340" t="str">
        <f>IF(ISNUMBER(E3396),E3396/'Bulk DivVar Analysis'!$I$7,"")</f>
        <v/>
      </c>
      <c r="H3396" s="338" t="str">
        <f>IF(ISNUMBER(E3396), IF(G3396&gt;'Bulk DivVar Analysis'!$J$9,"Pass","Fail"),"")</f>
        <v/>
      </c>
      <c r="I3396" s="338" t="str">
        <f t="shared" si="55"/>
        <v/>
      </c>
      <c r="J3396" s="339"/>
      <c r="K3396" s="339"/>
      <c r="L3396" s="339"/>
      <c r="M3396" s="339"/>
      <c r="N3396" s="339"/>
      <c r="O3396" s="339"/>
      <c r="P3396" s="339"/>
      <c r="Q3396" s="339"/>
    </row>
    <row r="3397" spans="1:17" ht="13.5" customHeight="1">
      <c r="A3397" s="481"/>
      <c r="B3397" s="481"/>
      <c r="C3397" s="481"/>
      <c r="D3397" s="481"/>
      <c r="E3397" s="481"/>
      <c r="F3397" s="339"/>
      <c r="G3397" s="340" t="str">
        <f>IF(ISNUMBER(E3397),E3397/'Bulk DivVar Analysis'!$I$7,"")</f>
        <v/>
      </c>
      <c r="H3397" s="338" t="str">
        <f>IF(ISNUMBER(E3397), IF(G3397&gt;'Bulk DivVar Analysis'!$J$9,"Pass","Fail"),"")</f>
        <v/>
      </c>
      <c r="I3397" s="338" t="str">
        <f t="shared" si="55"/>
        <v/>
      </c>
      <c r="J3397" s="339"/>
      <c r="K3397" s="339"/>
      <c r="L3397" s="339"/>
      <c r="M3397" s="339"/>
      <c r="N3397" s="339"/>
      <c r="O3397" s="339"/>
      <c r="P3397" s="339"/>
      <c r="Q3397" s="339"/>
    </row>
    <row r="3398" spans="1:17" ht="13.5" customHeight="1">
      <c r="A3398" s="481"/>
      <c r="B3398" s="481"/>
      <c r="C3398" s="481"/>
      <c r="D3398" s="481"/>
      <c r="E3398" s="481"/>
      <c r="F3398" s="339"/>
      <c r="G3398" s="340" t="str">
        <f>IF(ISNUMBER(E3398),E3398/'Bulk DivVar Analysis'!$I$7,"")</f>
        <v/>
      </c>
      <c r="H3398" s="338" t="str">
        <f>IF(ISNUMBER(E3398), IF(G3398&gt;'Bulk DivVar Analysis'!$J$9,"Pass","Fail"),"")</f>
        <v/>
      </c>
      <c r="I3398" s="338" t="str">
        <f t="shared" si="55"/>
        <v/>
      </c>
      <c r="J3398" s="339"/>
      <c r="K3398" s="339"/>
      <c r="L3398" s="339"/>
      <c r="M3398" s="339"/>
      <c r="N3398" s="339"/>
      <c r="O3398" s="339"/>
      <c r="P3398" s="339"/>
      <c r="Q3398" s="339"/>
    </row>
    <row r="3399" spans="1:17" ht="13.5" customHeight="1">
      <c r="A3399" s="481"/>
      <c r="B3399" s="481"/>
      <c r="C3399" s="481"/>
      <c r="D3399" s="481"/>
      <c r="E3399" s="481"/>
      <c r="F3399" s="339"/>
      <c r="G3399" s="340" t="str">
        <f>IF(ISNUMBER(E3399),E3399/'Bulk DivVar Analysis'!$I$7,"")</f>
        <v/>
      </c>
      <c r="H3399" s="338" t="str">
        <f>IF(ISNUMBER(E3399), IF(G3399&gt;'Bulk DivVar Analysis'!$J$9,"Pass","Fail"),"")</f>
        <v/>
      </c>
      <c r="I3399" s="338" t="str">
        <f t="shared" si="55"/>
        <v/>
      </c>
      <c r="J3399" s="339"/>
      <c r="K3399" s="339"/>
      <c r="L3399" s="339"/>
      <c r="M3399" s="339"/>
      <c r="N3399" s="339"/>
      <c r="O3399" s="339"/>
      <c r="P3399" s="339"/>
      <c r="Q3399" s="339"/>
    </row>
    <row r="3400" spans="1:17" ht="13.5" customHeight="1">
      <c r="A3400" s="481"/>
      <c r="B3400" s="481"/>
      <c r="C3400" s="481"/>
      <c r="D3400" s="481"/>
      <c r="E3400" s="481"/>
      <c r="F3400" s="339"/>
      <c r="G3400" s="340" t="str">
        <f>IF(ISNUMBER(E3400),E3400/'Bulk DivVar Analysis'!$I$7,"")</f>
        <v/>
      </c>
      <c r="H3400" s="338" t="str">
        <f>IF(ISNUMBER(E3400), IF(G3400&gt;'Bulk DivVar Analysis'!$J$9,"Pass","Fail"),"")</f>
        <v/>
      </c>
      <c r="I3400" s="338" t="str">
        <f t="shared" si="55"/>
        <v/>
      </c>
      <c r="J3400" s="339"/>
      <c r="K3400" s="339"/>
      <c r="L3400" s="339"/>
      <c r="M3400" s="339"/>
      <c r="N3400" s="339"/>
      <c r="O3400" s="339"/>
      <c r="P3400" s="339"/>
      <c r="Q3400" s="339"/>
    </row>
    <row r="3401" spans="1:17" ht="13.5" customHeight="1">
      <c r="A3401" s="481"/>
      <c r="B3401" s="481"/>
      <c r="C3401" s="481"/>
      <c r="D3401" s="481"/>
      <c r="E3401" s="481"/>
      <c r="F3401" s="339"/>
      <c r="G3401" s="340" t="str">
        <f>IF(ISNUMBER(E3401),E3401/'Bulk DivVar Analysis'!$I$7,"")</f>
        <v/>
      </c>
      <c r="H3401" s="338" t="str">
        <f>IF(ISNUMBER(E3401), IF(G3401&gt;'Bulk DivVar Analysis'!$J$9,"Pass","Fail"),"")</f>
        <v/>
      </c>
      <c r="I3401" s="338" t="str">
        <f t="shared" si="55"/>
        <v/>
      </c>
      <c r="J3401" s="339"/>
      <c r="K3401" s="339"/>
      <c r="L3401" s="339"/>
      <c r="M3401" s="339"/>
      <c r="N3401" s="339"/>
      <c r="O3401" s="339"/>
      <c r="P3401" s="339"/>
      <c r="Q3401" s="339"/>
    </row>
    <row r="3402" spans="1:17" ht="13.5" customHeight="1">
      <c r="A3402" s="481"/>
      <c r="B3402" s="481"/>
      <c r="C3402" s="481"/>
      <c r="D3402" s="481"/>
      <c r="E3402" s="481"/>
      <c r="F3402" s="339"/>
      <c r="G3402" s="340" t="str">
        <f>IF(ISNUMBER(E3402),E3402/'Bulk DivVar Analysis'!$I$7,"")</f>
        <v/>
      </c>
      <c r="H3402" s="338" t="str">
        <f>IF(ISNUMBER(E3402), IF(G3402&gt;'Bulk DivVar Analysis'!$J$9,"Pass","Fail"),"")</f>
        <v/>
      </c>
      <c r="I3402" s="338" t="str">
        <f t="shared" si="55"/>
        <v/>
      </c>
      <c r="J3402" s="339"/>
      <c r="K3402" s="339"/>
      <c r="L3402" s="339"/>
      <c r="M3402" s="339"/>
      <c r="N3402" s="339"/>
      <c r="O3402" s="339"/>
      <c r="P3402" s="339"/>
      <c r="Q3402" s="339"/>
    </row>
    <row r="3403" spans="1:17" ht="13.5" customHeight="1">
      <c r="A3403" s="481"/>
      <c r="B3403" s="481"/>
      <c r="C3403" s="481"/>
      <c r="D3403" s="481"/>
      <c r="E3403" s="481"/>
      <c r="F3403" s="339"/>
      <c r="G3403" s="340" t="str">
        <f>IF(ISNUMBER(E3403),E3403/'Bulk DivVar Analysis'!$I$7,"")</f>
        <v/>
      </c>
      <c r="H3403" s="338" t="str">
        <f>IF(ISNUMBER(E3403), IF(G3403&gt;'Bulk DivVar Analysis'!$J$9,"Pass","Fail"),"")</f>
        <v/>
      </c>
      <c r="I3403" s="338" t="str">
        <f t="shared" si="55"/>
        <v/>
      </c>
      <c r="J3403" s="339"/>
      <c r="K3403" s="339"/>
      <c r="L3403" s="339"/>
      <c r="M3403" s="339"/>
      <c r="N3403" s="339"/>
      <c r="O3403" s="339"/>
      <c r="P3403" s="339"/>
      <c r="Q3403" s="339"/>
    </row>
    <row r="3404" spans="1:17" ht="13.5" customHeight="1">
      <c r="A3404" s="481"/>
      <c r="B3404" s="481"/>
      <c r="C3404" s="481"/>
      <c r="D3404" s="481"/>
      <c r="E3404" s="481"/>
      <c r="F3404" s="339"/>
      <c r="G3404" s="340" t="str">
        <f>IF(ISNUMBER(E3404),E3404/'Bulk DivVar Analysis'!$I$7,"")</f>
        <v/>
      </c>
      <c r="H3404" s="338" t="str">
        <f>IF(ISNUMBER(E3404), IF(G3404&gt;'Bulk DivVar Analysis'!$J$9,"Pass","Fail"),"")</f>
        <v/>
      </c>
      <c r="I3404" s="338" t="str">
        <f t="shared" si="55"/>
        <v/>
      </c>
      <c r="J3404" s="339"/>
      <c r="K3404" s="339"/>
      <c r="L3404" s="339"/>
      <c r="M3404" s="339"/>
      <c r="N3404" s="339"/>
      <c r="O3404" s="339"/>
      <c r="P3404" s="339"/>
      <c r="Q3404" s="339"/>
    </row>
    <row r="3405" spans="1:17" ht="13.5" customHeight="1">
      <c r="A3405" s="481"/>
      <c r="B3405" s="481"/>
      <c r="C3405" s="481"/>
      <c r="D3405" s="481"/>
      <c r="E3405" s="481"/>
      <c r="F3405" s="339"/>
      <c r="G3405" s="340" t="str">
        <f>IF(ISNUMBER(E3405),E3405/'Bulk DivVar Analysis'!$I$7,"")</f>
        <v/>
      </c>
      <c r="H3405" s="338" t="str">
        <f>IF(ISNUMBER(E3405), IF(G3405&gt;'Bulk DivVar Analysis'!$J$9,"Pass","Fail"),"")</f>
        <v/>
      </c>
      <c r="I3405" s="338" t="str">
        <f t="shared" si="55"/>
        <v/>
      </c>
      <c r="J3405" s="339"/>
      <c r="K3405" s="339"/>
      <c r="L3405" s="339"/>
      <c r="M3405" s="339"/>
      <c r="N3405" s="339"/>
      <c r="O3405" s="339"/>
      <c r="P3405" s="339"/>
      <c r="Q3405" s="339"/>
    </row>
    <row r="3406" spans="1:17" ht="13.5" customHeight="1">
      <c r="A3406" s="481"/>
      <c r="B3406" s="481"/>
      <c r="C3406" s="481"/>
      <c r="D3406" s="481"/>
      <c r="E3406" s="481"/>
      <c r="F3406" s="339"/>
      <c r="G3406" s="340" t="str">
        <f>IF(ISNUMBER(E3406),E3406/'Bulk DivVar Analysis'!$I$7,"")</f>
        <v/>
      </c>
      <c r="H3406" s="338" t="str">
        <f>IF(ISNUMBER(E3406), IF(G3406&gt;'Bulk DivVar Analysis'!$J$9,"Pass","Fail"),"")</f>
        <v/>
      </c>
      <c r="I3406" s="338" t="str">
        <f t="shared" si="55"/>
        <v/>
      </c>
      <c r="J3406" s="339"/>
      <c r="K3406" s="339"/>
      <c r="L3406" s="339"/>
      <c r="M3406" s="339"/>
      <c r="N3406" s="339"/>
      <c r="O3406" s="339"/>
      <c r="P3406" s="339"/>
      <c r="Q3406" s="339"/>
    </row>
    <row r="3407" spans="1:17" ht="13.5" customHeight="1">
      <c r="A3407" s="481"/>
      <c r="B3407" s="481"/>
      <c r="C3407" s="481"/>
      <c r="D3407" s="481"/>
      <c r="E3407" s="481"/>
      <c r="F3407" s="339"/>
      <c r="G3407" s="340" t="str">
        <f>IF(ISNUMBER(E3407),E3407/'Bulk DivVar Analysis'!$I$7,"")</f>
        <v/>
      </c>
      <c r="H3407" s="338" t="str">
        <f>IF(ISNUMBER(E3407), IF(G3407&gt;'Bulk DivVar Analysis'!$J$9,"Pass","Fail"),"")</f>
        <v/>
      </c>
      <c r="I3407" s="338" t="str">
        <f t="shared" si="55"/>
        <v/>
      </c>
      <c r="J3407" s="339"/>
      <c r="K3407" s="339"/>
      <c r="L3407" s="339"/>
      <c r="M3407" s="339"/>
      <c r="N3407" s="339"/>
      <c r="O3407" s="339"/>
      <c r="P3407" s="339"/>
      <c r="Q3407" s="339"/>
    </row>
    <row r="3408" spans="1:17" ht="13.5" customHeight="1">
      <c r="A3408" s="481"/>
      <c r="B3408" s="481"/>
      <c r="C3408" s="481"/>
      <c r="D3408" s="481"/>
      <c r="E3408" s="481"/>
      <c r="F3408" s="339"/>
      <c r="G3408" s="340" t="str">
        <f>IF(ISNUMBER(E3408),E3408/'Bulk DivVar Analysis'!$I$7,"")</f>
        <v/>
      </c>
      <c r="H3408" s="338" t="str">
        <f>IF(ISNUMBER(E3408), IF(G3408&gt;'Bulk DivVar Analysis'!$J$9,"Pass","Fail"),"")</f>
        <v/>
      </c>
      <c r="I3408" s="338" t="str">
        <f t="shared" si="55"/>
        <v/>
      </c>
      <c r="J3408" s="339"/>
      <c r="K3408" s="339"/>
      <c r="L3408" s="339"/>
      <c r="M3408" s="339"/>
      <c r="N3408" s="339"/>
      <c r="O3408" s="339"/>
      <c r="P3408" s="339"/>
      <c r="Q3408" s="339"/>
    </row>
    <row r="3409" spans="1:17" ht="13.5" customHeight="1">
      <c r="A3409" s="481"/>
      <c r="B3409" s="481"/>
      <c r="C3409" s="481"/>
      <c r="D3409" s="481"/>
      <c r="E3409" s="481"/>
      <c r="F3409" s="339"/>
      <c r="G3409" s="340" t="str">
        <f>IF(ISNUMBER(E3409),E3409/'Bulk DivVar Analysis'!$I$7,"")</f>
        <v/>
      </c>
      <c r="H3409" s="338" t="str">
        <f>IF(ISNUMBER(E3409), IF(G3409&gt;'Bulk DivVar Analysis'!$J$9,"Pass","Fail"),"")</f>
        <v/>
      </c>
      <c r="I3409" s="338" t="str">
        <f t="shared" si="55"/>
        <v/>
      </c>
      <c r="J3409" s="339"/>
      <c r="K3409" s="339"/>
      <c r="L3409" s="339"/>
      <c r="M3409" s="339"/>
      <c r="N3409" s="339"/>
      <c r="O3409" s="339"/>
      <c r="P3409" s="339"/>
      <c r="Q3409" s="339"/>
    </row>
    <row r="3410" spans="1:17" ht="13.5" customHeight="1">
      <c r="A3410" s="481"/>
      <c r="B3410" s="481"/>
      <c r="C3410" s="481"/>
      <c r="D3410" s="481"/>
      <c r="E3410" s="481"/>
      <c r="F3410" s="339"/>
      <c r="G3410" s="340" t="str">
        <f>IF(ISNUMBER(E3410),E3410/'Bulk DivVar Analysis'!$I$7,"")</f>
        <v/>
      </c>
      <c r="H3410" s="338" t="str">
        <f>IF(ISNUMBER(E3410), IF(G3410&gt;'Bulk DivVar Analysis'!$J$9,"Pass","Fail"),"")</f>
        <v/>
      </c>
      <c r="I3410" s="338" t="str">
        <f t="shared" si="55"/>
        <v/>
      </c>
      <c r="J3410" s="339"/>
      <c r="K3410" s="339"/>
      <c r="L3410" s="339"/>
      <c r="M3410" s="339"/>
      <c r="N3410" s="339"/>
      <c r="O3410" s="339"/>
      <c r="P3410" s="339"/>
      <c r="Q3410" s="339"/>
    </row>
    <row r="3411" spans="1:17" ht="13.5" customHeight="1">
      <c r="A3411" s="481"/>
      <c r="B3411" s="481"/>
      <c r="C3411" s="481"/>
      <c r="D3411" s="481"/>
      <c r="E3411" s="481"/>
      <c r="F3411" s="339"/>
      <c r="G3411" s="340" t="str">
        <f>IF(ISNUMBER(E3411),E3411/'Bulk DivVar Analysis'!$I$7,"")</f>
        <v/>
      </c>
      <c r="H3411" s="338" t="str">
        <f>IF(ISNUMBER(E3411), IF(G3411&gt;'Bulk DivVar Analysis'!$J$9,"Pass","Fail"),"")</f>
        <v/>
      </c>
      <c r="I3411" s="338" t="str">
        <f t="shared" si="55"/>
        <v/>
      </c>
      <c r="J3411" s="339"/>
      <c r="K3411" s="339"/>
      <c r="L3411" s="339"/>
      <c r="M3411" s="339"/>
      <c r="N3411" s="339"/>
      <c r="O3411" s="339"/>
      <c r="P3411" s="339"/>
      <c r="Q3411" s="339"/>
    </row>
    <row r="3412" spans="1:17" ht="13.5" customHeight="1">
      <c r="A3412" s="481"/>
      <c r="B3412" s="481"/>
      <c r="C3412" s="481"/>
      <c r="D3412" s="481"/>
      <c r="E3412" s="481"/>
      <c r="F3412" s="339"/>
      <c r="G3412" s="340" t="str">
        <f>IF(ISNUMBER(E3412),E3412/'Bulk DivVar Analysis'!$I$7,"")</f>
        <v/>
      </c>
      <c r="H3412" s="338" t="str">
        <f>IF(ISNUMBER(E3412), IF(G3412&gt;'Bulk DivVar Analysis'!$J$9,"Pass","Fail"),"")</f>
        <v/>
      </c>
      <c r="I3412" s="338" t="str">
        <f t="shared" si="55"/>
        <v/>
      </c>
      <c r="J3412" s="339"/>
      <c r="K3412" s="339"/>
      <c r="L3412" s="339"/>
      <c r="M3412" s="339"/>
      <c r="N3412" s="339"/>
      <c r="O3412" s="339"/>
      <c r="P3412" s="339"/>
      <c r="Q3412" s="339"/>
    </row>
    <row r="3413" spans="1:17" ht="13.5" customHeight="1">
      <c r="A3413" s="481"/>
      <c r="B3413" s="481"/>
      <c r="C3413" s="481"/>
      <c r="D3413" s="481"/>
      <c r="E3413" s="481"/>
      <c r="F3413" s="339"/>
      <c r="G3413" s="340" t="str">
        <f>IF(ISNUMBER(E3413),E3413/'Bulk DivVar Analysis'!$I$7,"")</f>
        <v/>
      </c>
      <c r="H3413" s="338" t="str">
        <f>IF(ISNUMBER(E3413), IF(G3413&gt;'Bulk DivVar Analysis'!$J$9,"Pass","Fail"),"")</f>
        <v/>
      </c>
      <c r="I3413" s="338" t="str">
        <f t="shared" si="55"/>
        <v/>
      </c>
      <c r="J3413" s="339"/>
      <c r="K3413" s="339"/>
      <c r="L3413" s="339"/>
      <c r="M3413" s="339"/>
      <c r="N3413" s="339"/>
      <c r="O3413" s="339"/>
      <c r="P3413" s="339"/>
      <c r="Q3413" s="339"/>
    </row>
    <row r="3414" spans="1:17" ht="13.5" customHeight="1">
      <c r="A3414" s="481"/>
      <c r="B3414" s="481"/>
      <c r="C3414" s="481"/>
      <c r="D3414" s="481"/>
      <c r="E3414" s="481"/>
      <c r="F3414" s="339"/>
      <c r="G3414" s="340" t="str">
        <f>IF(ISNUMBER(E3414),E3414/'Bulk DivVar Analysis'!$I$7,"")</f>
        <v/>
      </c>
      <c r="H3414" s="338" t="str">
        <f>IF(ISNUMBER(E3414), IF(G3414&gt;'Bulk DivVar Analysis'!$J$9,"Pass","Fail"),"")</f>
        <v/>
      </c>
      <c r="I3414" s="338" t="str">
        <f t="shared" si="55"/>
        <v/>
      </c>
      <c r="J3414" s="339"/>
      <c r="K3414" s="339"/>
      <c r="L3414" s="339"/>
      <c r="M3414" s="339"/>
      <c r="N3414" s="339"/>
      <c r="O3414" s="339"/>
      <c r="P3414" s="339"/>
      <c r="Q3414" s="339"/>
    </row>
    <row r="3415" spans="1:17" ht="13.5" customHeight="1">
      <c r="A3415" s="481"/>
      <c r="B3415" s="481"/>
      <c r="C3415" s="481"/>
      <c r="D3415" s="481"/>
      <c r="E3415" s="481"/>
      <c r="F3415" s="339"/>
      <c r="G3415" s="340" t="str">
        <f>IF(ISNUMBER(E3415),E3415/'Bulk DivVar Analysis'!$I$7,"")</f>
        <v/>
      </c>
      <c r="H3415" s="338" t="str">
        <f>IF(ISNUMBER(E3415), IF(G3415&gt;'Bulk DivVar Analysis'!$J$9,"Pass","Fail"),"")</f>
        <v/>
      </c>
      <c r="I3415" s="338" t="str">
        <f t="shared" si="55"/>
        <v/>
      </c>
      <c r="J3415" s="339"/>
      <c r="K3415" s="339"/>
      <c r="L3415" s="339"/>
      <c r="M3415" s="339"/>
      <c r="N3415" s="339"/>
      <c r="O3415" s="339"/>
      <c r="P3415" s="339"/>
      <c r="Q3415" s="339"/>
    </row>
    <row r="3416" spans="1:17" ht="13.5" customHeight="1">
      <c r="A3416" s="481"/>
      <c r="B3416" s="481"/>
      <c r="C3416" s="481"/>
      <c r="D3416" s="481"/>
      <c r="E3416" s="481"/>
      <c r="F3416" s="339"/>
      <c r="G3416" s="340" t="str">
        <f>IF(ISNUMBER(E3416),E3416/'Bulk DivVar Analysis'!$I$7,"")</f>
        <v/>
      </c>
      <c r="H3416" s="338" t="str">
        <f>IF(ISNUMBER(E3416), IF(G3416&gt;'Bulk DivVar Analysis'!$J$9,"Pass","Fail"),"")</f>
        <v/>
      </c>
      <c r="I3416" s="338" t="str">
        <f t="shared" si="55"/>
        <v/>
      </c>
      <c r="J3416" s="339"/>
      <c r="K3416" s="339"/>
      <c r="L3416" s="339"/>
      <c r="M3416" s="339"/>
      <c r="N3416" s="339"/>
      <c r="O3416" s="339"/>
      <c r="P3416" s="339"/>
      <c r="Q3416" s="339"/>
    </row>
    <row r="3417" spans="1:17" ht="13.5" customHeight="1">
      <c r="A3417" s="481"/>
      <c r="B3417" s="481"/>
      <c r="C3417" s="481"/>
      <c r="D3417" s="481"/>
      <c r="E3417" s="481"/>
      <c r="F3417" s="339"/>
      <c r="G3417" s="340" t="str">
        <f>IF(ISNUMBER(E3417),E3417/'Bulk DivVar Analysis'!$I$7,"")</f>
        <v/>
      </c>
      <c r="H3417" s="338" t="str">
        <f>IF(ISNUMBER(E3417), IF(G3417&gt;'Bulk DivVar Analysis'!$J$9,"Pass","Fail"),"")</f>
        <v/>
      </c>
      <c r="I3417" s="338" t="str">
        <f t="shared" si="55"/>
        <v/>
      </c>
      <c r="J3417" s="339"/>
      <c r="K3417" s="339"/>
      <c r="L3417" s="339"/>
      <c r="M3417" s="339"/>
      <c r="N3417" s="339"/>
      <c r="O3417" s="339"/>
      <c r="P3417" s="339"/>
      <c r="Q3417" s="339"/>
    </row>
    <row r="3418" spans="1:17" ht="13.5" customHeight="1">
      <c r="A3418" s="481"/>
      <c r="B3418" s="481"/>
      <c r="C3418" s="481"/>
      <c r="D3418" s="481"/>
      <c r="E3418" s="481"/>
      <c r="F3418" s="339"/>
      <c r="G3418" s="340" t="str">
        <f>IF(ISNUMBER(E3418),E3418/'Bulk DivVar Analysis'!$I$7,"")</f>
        <v/>
      </c>
      <c r="H3418" s="338" t="str">
        <f>IF(ISNUMBER(E3418), IF(G3418&gt;'Bulk DivVar Analysis'!$J$9,"Pass","Fail"),"")</f>
        <v/>
      </c>
      <c r="I3418" s="338" t="str">
        <f t="shared" si="55"/>
        <v/>
      </c>
      <c r="J3418" s="339"/>
      <c r="K3418" s="339"/>
      <c r="L3418" s="339"/>
      <c r="M3418" s="339"/>
      <c r="N3418" s="339"/>
      <c r="O3418" s="339"/>
      <c r="P3418" s="339"/>
      <c r="Q3418" s="339"/>
    </row>
    <row r="3419" spans="1:17" ht="13.5" customHeight="1">
      <c r="A3419" s="481"/>
      <c r="B3419" s="481"/>
      <c r="C3419" s="481"/>
      <c r="D3419" s="481"/>
      <c r="E3419" s="481"/>
      <c r="F3419" s="339"/>
      <c r="G3419" s="340" t="str">
        <f>IF(ISNUMBER(E3419),E3419/'Bulk DivVar Analysis'!$I$7,"")</f>
        <v/>
      </c>
      <c r="H3419" s="338" t="str">
        <f>IF(ISNUMBER(E3419), IF(G3419&gt;'Bulk DivVar Analysis'!$J$9,"Pass","Fail"),"")</f>
        <v/>
      </c>
      <c r="I3419" s="338" t="str">
        <f t="shared" si="55"/>
        <v/>
      </c>
      <c r="J3419" s="339"/>
      <c r="K3419" s="339"/>
      <c r="L3419" s="339"/>
      <c r="M3419" s="339"/>
      <c r="N3419" s="339"/>
      <c r="O3419" s="339"/>
      <c r="P3419" s="339"/>
      <c r="Q3419" s="339"/>
    </row>
    <row r="3420" spans="1:17" ht="13.5" customHeight="1">
      <c r="A3420" s="481"/>
      <c r="B3420" s="481"/>
      <c r="C3420" s="481"/>
      <c r="D3420" s="481"/>
      <c r="E3420" s="481"/>
      <c r="F3420" s="339"/>
      <c r="G3420" s="340" t="str">
        <f>IF(ISNUMBER(E3420),E3420/'Bulk DivVar Analysis'!$I$7,"")</f>
        <v/>
      </c>
      <c r="H3420" s="338" t="str">
        <f>IF(ISNUMBER(E3420), IF(G3420&gt;'Bulk DivVar Analysis'!$J$9,"Pass","Fail"),"")</f>
        <v/>
      </c>
      <c r="I3420" s="338" t="str">
        <f t="shared" si="55"/>
        <v/>
      </c>
      <c r="J3420" s="339"/>
      <c r="K3420" s="339"/>
      <c r="L3420" s="339"/>
      <c r="M3420" s="339"/>
      <c r="N3420" s="339"/>
      <c r="O3420" s="339"/>
      <c r="P3420" s="339"/>
      <c r="Q3420" s="339"/>
    </row>
    <row r="3421" spans="1:17" ht="13.5" customHeight="1">
      <c r="A3421" s="481"/>
      <c r="B3421" s="481"/>
      <c r="C3421" s="481"/>
      <c r="D3421" s="481"/>
      <c r="E3421" s="481"/>
      <c r="F3421" s="339"/>
      <c r="G3421" s="340" t="str">
        <f>IF(ISNUMBER(E3421),E3421/'Bulk DivVar Analysis'!$I$7,"")</f>
        <v/>
      </c>
      <c r="H3421" s="338" t="str">
        <f>IF(ISNUMBER(E3421), IF(G3421&gt;'Bulk DivVar Analysis'!$J$9,"Pass","Fail"),"")</f>
        <v/>
      </c>
      <c r="I3421" s="338" t="str">
        <f t="shared" si="55"/>
        <v/>
      </c>
      <c r="J3421" s="339"/>
      <c r="K3421" s="339"/>
      <c r="L3421" s="339"/>
      <c r="M3421" s="339"/>
      <c r="N3421" s="339"/>
      <c r="O3421" s="339"/>
      <c r="P3421" s="339"/>
      <c r="Q3421" s="339"/>
    </row>
    <row r="3422" spans="1:17" ht="13.5" customHeight="1">
      <c r="A3422" s="481"/>
      <c r="B3422" s="481"/>
      <c r="C3422" s="481"/>
      <c r="D3422" s="481"/>
      <c r="E3422" s="481"/>
      <c r="F3422" s="339"/>
      <c r="G3422" s="340" t="str">
        <f>IF(ISNUMBER(E3422),E3422/'Bulk DivVar Analysis'!$I$7,"")</f>
        <v/>
      </c>
      <c r="H3422" s="338" t="str">
        <f>IF(ISNUMBER(E3422), IF(G3422&gt;'Bulk DivVar Analysis'!$J$9,"Pass","Fail"),"")</f>
        <v/>
      </c>
      <c r="I3422" s="338" t="str">
        <f t="shared" si="55"/>
        <v/>
      </c>
      <c r="J3422" s="339"/>
      <c r="K3422" s="339"/>
      <c r="L3422" s="339"/>
      <c r="M3422" s="339"/>
      <c r="N3422" s="339"/>
      <c r="O3422" s="339"/>
      <c r="P3422" s="339"/>
      <c r="Q3422" s="339"/>
    </row>
    <row r="3423" spans="1:17" ht="13.5" customHeight="1">
      <c r="A3423" s="481"/>
      <c r="B3423" s="481"/>
      <c r="C3423" s="481"/>
      <c r="D3423" s="481"/>
      <c r="E3423" s="481"/>
      <c r="F3423" s="339"/>
      <c r="G3423" s="340" t="str">
        <f>IF(ISNUMBER(E3423),E3423/'Bulk DivVar Analysis'!$I$7,"")</f>
        <v/>
      </c>
      <c r="H3423" s="338" t="str">
        <f>IF(ISNUMBER(E3423), IF(G3423&gt;'Bulk DivVar Analysis'!$J$9,"Pass","Fail"),"")</f>
        <v/>
      </c>
      <c r="I3423" s="338" t="str">
        <f t="shared" si="55"/>
        <v/>
      </c>
      <c r="J3423" s="339"/>
      <c r="K3423" s="339"/>
      <c r="L3423" s="339"/>
      <c r="M3423" s="339"/>
      <c r="N3423" s="339"/>
      <c r="O3423" s="339"/>
      <c r="P3423" s="339"/>
      <c r="Q3423" s="339"/>
    </row>
    <row r="3424" spans="1:17" ht="13.5" customHeight="1">
      <c r="A3424" s="481"/>
      <c r="B3424" s="481"/>
      <c r="C3424" s="481"/>
      <c r="D3424" s="481"/>
      <c r="E3424" s="481"/>
      <c r="F3424" s="339"/>
      <c r="G3424" s="340" t="str">
        <f>IF(ISNUMBER(E3424),E3424/'Bulk DivVar Analysis'!$I$7,"")</f>
        <v/>
      </c>
      <c r="H3424" s="338" t="str">
        <f>IF(ISNUMBER(E3424), IF(G3424&gt;'Bulk DivVar Analysis'!$J$9,"Pass","Fail"),"")</f>
        <v/>
      </c>
      <c r="I3424" s="338" t="str">
        <f t="shared" si="55"/>
        <v/>
      </c>
      <c r="J3424" s="339"/>
      <c r="K3424" s="339"/>
      <c r="L3424" s="339"/>
      <c r="M3424" s="339"/>
      <c r="N3424" s="339"/>
      <c r="O3424" s="339"/>
      <c r="P3424" s="339"/>
      <c r="Q3424" s="339"/>
    </row>
    <row r="3425" spans="1:17" ht="13.5" customHeight="1">
      <c r="A3425" s="481"/>
      <c r="B3425" s="481"/>
      <c r="C3425" s="481"/>
      <c r="D3425" s="481"/>
      <c r="E3425" s="481"/>
      <c r="F3425" s="339"/>
      <c r="G3425" s="340" t="str">
        <f>IF(ISNUMBER(E3425),E3425/'Bulk DivVar Analysis'!$I$7,"")</f>
        <v/>
      </c>
      <c r="H3425" s="338" t="str">
        <f>IF(ISNUMBER(E3425), IF(G3425&gt;'Bulk DivVar Analysis'!$J$9,"Pass","Fail"),"")</f>
        <v/>
      </c>
      <c r="I3425" s="338" t="str">
        <f t="shared" si="55"/>
        <v/>
      </c>
      <c r="J3425" s="339"/>
      <c r="K3425" s="339"/>
      <c r="L3425" s="339"/>
      <c r="M3425" s="339"/>
      <c r="N3425" s="339"/>
      <c r="O3425" s="339"/>
      <c r="P3425" s="339"/>
      <c r="Q3425" s="339"/>
    </row>
    <row r="3426" spans="1:17" ht="13.5" customHeight="1">
      <c r="A3426" s="481"/>
      <c r="B3426" s="481"/>
      <c r="C3426" s="481"/>
      <c r="D3426" s="481"/>
      <c r="E3426" s="481"/>
      <c r="F3426" s="339"/>
      <c r="G3426" s="340" t="str">
        <f>IF(ISNUMBER(E3426),E3426/'Bulk DivVar Analysis'!$I$7,"")</f>
        <v/>
      </c>
      <c r="H3426" s="338" t="str">
        <f>IF(ISNUMBER(E3426), IF(G3426&gt;'Bulk DivVar Analysis'!$J$9,"Pass","Fail"),"")</f>
        <v/>
      </c>
      <c r="I3426" s="338" t="str">
        <f t="shared" si="55"/>
        <v/>
      </c>
      <c r="J3426" s="339"/>
      <c r="K3426" s="339"/>
      <c r="L3426" s="339"/>
      <c r="M3426" s="339"/>
      <c r="N3426" s="339"/>
      <c r="O3426" s="339"/>
      <c r="P3426" s="339"/>
      <c r="Q3426" s="339"/>
    </row>
    <row r="3427" spans="1:17" ht="13.5" customHeight="1">
      <c r="A3427" s="481"/>
      <c r="B3427" s="481"/>
      <c r="C3427" s="481"/>
      <c r="D3427" s="481"/>
      <c r="E3427" s="481"/>
      <c r="F3427" s="339"/>
      <c r="G3427" s="340" t="str">
        <f>IF(ISNUMBER(E3427),E3427/'Bulk DivVar Analysis'!$I$7,"")</f>
        <v/>
      </c>
      <c r="H3427" s="338" t="str">
        <f>IF(ISNUMBER(E3427), IF(G3427&gt;'Bulk DivVar Analysis'!$J$9,"Pass","Fail"),"")</f>
        <v/>
      </c>
      <c r="I3427" s="338" t="str">
        <f t="shared" si="55"/>
        <v/>
      </c>
      <c r="J3427" s="339"/>
      <c r="K3427" s="339"/>
      <c r="L3427" s="339"/>
      <c r="M3427" s="339"/>
      <c r="N3427" s="339"/>
      <c r="O3427" s="339"/>
      <c r="P3427" s="339"/>
      <c r="Q3427" s="339"/>
    </row>
    <row r="3428" spans="1:17" ht="13.5" customHeight="1">
      <c r="A3428" s="481"/>
      <c r="B3428" s="481"/>
      <c r="C3428" s="481"/>
      <c r="D3428" s="481"/>
      <c r="E3428" s="481"/>
      <c r="F3428" s="339"/>
      <c r="G3428" s="340" t="str">
        <f>IF(ISNUMBER(E3428),E3428/'Bulk DivVar Analysis'!$I$7,"")</f>
        <v/>
      </c>
      <c r="H3428" s="338" t="str">
        <f>IF(ISNUMBER(E3428), IF(G3428&gt;'Bulk DivVar Analysis'!$J$9,"Pass","Fail"),"")</f>
        <v/>
      </c>
      <c r="I3428" s="338" t="str">
        <f t="shared" si="55"/>
        <v/>
      </c>
      <c r="J3428" s="339"/>
      <c r="K3428" s="339"/>
      <c r="L3428" s="339"/>
      <c r="M3428" s="339"/>
      <c r="N3428" s="339"/>
      <c r="O3428" s="339"/>
      <c r="P3428" s="339"/>
      <c r="Q3428" s="339"/>
    </row>
    <row r="3429" spans="1:17" ht="13.5" customHeight="1">
      <c r="A3429" s="481"/>
      <c r="B3429" s="481"/>
      <c r="C3429" s="481"/>
      <c r="D3429" s="481"/>
      <c r="E3429" s="481"/>
      <c r="F3429" s="339"/>
      <c r="G3429" s="340" t="str">
        <f>IF(ISNUMBER(E3429),E3429/'Bulk DivVar Analysis'!$I$7,"")</f>
        <v/>
      </c>
      <c r="H3429" s="338" t="str">
        <f>IF(ISNUMBER(E3429), IF(G3429&gt;'Bulk DivVar Analysis'!$J$9,"Pass","Fail"),"")</f>
        <v/>
      </c>
      <c r="I3429" s="338" t="str">
        <f t="shared" si="55"/>
        <v/>
      </c>
      <c r="J3429" s="339"/>
      <c r="K3429" s="339"/>
      <c r="L3429" s="339"/>
      <c r="M3429" s="339"/>
      <c r="N3429" s="339"/>
      <c r="O3429" s="339"/>
      <c r="P3429" s="339"/>
      <c r="Q3429" s="339"/>
    </row>
    <row r="3430" spans="1:17" ht="13.5" customHeight="1">
      <c r="A3430" s="481"/>
      <c r="B3430" s="481"/>
      <c r="C3430" s="481"/>
      <c r="D3430" s="481"/>
      <c r="E3430" s="481"/>
      <c r="F3430" s="339"/>
      <c r="G3430" s="340" t="str">
        <f>IF(ISNUMBER(E3430),E3430/'Bulk DivVar Analysis'!$I$7,"")</f>
        <v/>
      </c>
      <c r="H3430" s="338" t="str">
        <f>IF(ISNUMBER(E3430), IF(G3430&gt;'Bulk DivVar Analysis'!$J$9,"Pass","Fail"),"")</f>
        <v/>
      </c>
      <c r="I3430" s="338" t="str">
        <f t="shared" si="55"/>
        <v/>
      </c>
      <c r="J3430" s="339"/>
      <c r="K3430" s="339"/>
      <c r="L3430" s="339"/>
      <c r="M3430" s="339"/>
      <c r="N3430" s="339"/>
      <c r="O3430" s="339"/>
      <c r="P3430" s="339"/>
      <c r="Q3430" s="339"/>
    </row>
    <row r="3431" spans="1:17" ht="13.5" customHeight="1">
      <c r="A3431" s="481"/>
      <c r="B3431" s="481"/>
      <c r="C3431" s="481"/>
      <c r="D3431" s="481"/>
      <c r="E3431" s="481"/>
      <c r="F3431" s="339"/>
      <c r="G3431" s="340" t="str">
        <f>IF(ISNUMBER(E3431),E3431/'Bulk DivVar Analysis'!$I$7,"")</f>
        <v/>
      </c>
      <c r="H3431" s="338" t="str">
        <f>IF(ISNUMBER(E3431), IF(G3431&gt;'Bulk DivVar Analysis'!$J$9,"Pass","Fail"),"")</f>
        <v/>
      </c>
      <c r="I3431" s="338" t="str">
        <f t="shared" si="55"/>
        <v/>
      </c>
      <c r="J3431" s="339"/>
      <c r="K3431" s="339"/>
      <c r="L3431" s="339"/>
      <c r="M3431" s="339"/>
      <c r="N3431" s="339"/>
      <c r="O3431" s="339"/>
      <c r="P3431" s="339"/>
      <c r="Q3431" s="339"/>
    </row>
    <row r="3432" spans="1:17" ht="13.5" customHeight="1">
      <c r="A3432" s="481"/>
      <c r="B3432" s="481"/>
      <c r="C3432" s="481"/>
      <c r="D3432" s="481"/>
      <c r="E3432" s="481"/>
      <c r="F3432" s="339"/>
      <c r="G3432" s="340" t="str">
        <f>IF(ISNUMBER(E3432),E3432/'Bulk DivVar Analysis'!$I$7,"")</f>
        <v/>
      </c>
      <c r="H3432" s="338" t="str">
        <f>IF(ISNUMBER(E3432), IF(G3432&gt;'Bulk DivVar Analysis'!$J$9,"Pass","Fail"),"")</f>
        <v/>
      </c>
      <c r="I3432" s="338" t="str">
        <f t="shared" si="55"/>
        <v/>
      </c>
      <c r="J3432" s="339"/>
      <c r="K3432" s="339"/>
      <c r="L3432" s="339"/>
      <c r="M3432" s="339"/>
      <c r="N3432" s="339"/>
      <c r="O3432" s="339"/>
      <c r="P3432" s="339"/>
      <c r="Q3432" s="339"/>
    </row>
    <row r="3433" spans="1:17" ht="13.5" customHeight="1">
      <c r="A3433" s="481"/>
      <c r="B3433" s="481"/>
      <c r="C3433" s="481"/>
      <c r="D3433" s="481"/>
      <c r="E3433" s="481"/>
      <c r="F3433" s="339"/>
      <c r="G3433" s="340" t="str">
        <f>IF(ISNUMBER(E3433),E3433/'Bulk DivVar Analysis'!$I$7,"")</f>
        <v/>
      </c>
      <c r="H3433" s="338" t="str">
        <f>IF(ISNUMBER(E3433), IF(G3433&gt;'Bulk DivVar Analysis'!$J$9,"Pass","Fail"),"")</f>
        <v/>
      </c>
      <c r="I3433" s="338" t="str">
        <f t="shared" si="55"/>
        <v/>
      </c>
      <c r="J3433" s="339"/>
      <c r="K3433" s="339"/>
      <c r="L3433" s="339"/>
      <c r="M3433" s="339"/>
      <c r="N3433" s="339"/>
      <c r="O3433" s="339"/>
      <c r="P3433" s="339"/>
      <c r="Q3433" s="339"/>
    </row>
    <row r="3434" spans="1:17" ht="13.5" customHeight="1">
      <c r="A3434" s="481"/>
      <c r="B3434" s="481"/>
      <c r="C3434" s="481"/>
      <c r="D3434" s="481"/>
      <c r="E3434" s="481"/>
      <c r="F3434" s="339"/>
      <c r="G3434" s="340" t="str">
        <f>IF(ISNUMBER(E3434),E3434/'Bulk DivVar Analysis'!$I$7,"")</f>
        <v/>
      </c>
      <c r="H3434" s="338" t="str">
        <f>IF(ISNUMBER(E3434), IF(G3434&gt;'Bulk DivVar Analysis'!$J$9,"Pass","Fail"),"")</f>
        <v/>
      </c>
      <c r="I3434" s="338" t="str">
        <f t="shared" si="55"/>
        <v/>
      </c>
      <c r="J3434" s="339"/>
      <c r="K3434" s="339"/>
      <c r="L3434" s="339"/>
      <c r="M3434" s="339"/>
      <c r="N3434" s="339"/>
      <c r="O3434" s="339"/>
      <c r="P3434" s="339"/>
      <c r="Q3434" s="339"/>
    </row>
    <row r="3435" spans="1:17" ht="13.5" customHeight="1">
      <c r="A3435" s="481"/>
      <c r="B3435" s="481"/>
      <c r="C3435" s="481"/>
      <c r="D3435" s="481"/>
      <c r="E3435" s="481"/>
      <c r="F3435" s="339"/>
      <c r="G3435" s="340" t="str">
        <f>IF(ISNUMBER(E3435),E3435/'Bulk DivVar Analysis'!$I$7,"")</f>
        <v/>
      </c>
      <c r="H3435" s="338" t="str">
        <f>IF(ISNUMBER(E3435), IF(G3435&gt;'Bulk DivVar Analysis'!$J$9,"Pass","Fail"),"")</f>
        <v/>
      </c>
      <c r="I3435" s="338" t="str">
        <f t="shared" si="55"/>
        <v/>
      </c>
      <c r="J3435" s="339"/>
      <c r="K3435" s="339"/>
      <c r="L3435" s="339"/>
      <c r="M3435" s="339"/>
      <c r="N3435" s="339"/>
      <c r="O3435" s="339"/>
      <c r="P3435" s="339"/>
      <c r="Q3435" s="339"/>
    </row>
    <row r="3436" spans="1:17" ht="13.5" customHeight="1">
      <c r="A3436" s="481"/>
      <c r="B3436" s="481"/>
      <c r="C3436" s="481"/>
      <c r="D3436" s="481"/>
      <c r="E3436" s="481"/>
      <c r="F3436" s="339"/>
      <c r="G3436" s="340" t="str">
        <f>IF(ISNUMBER(E3436),E3436/'Bulk DivVar Analysis'!$I$7,"")</f>
        <v/>
      </c>
      <c r="H3436" s="338" t="str">
        <f>IF(ISNUMBER(E3436), IF(G3436&gt;'Bulk DivVar Analysis'!$J$9,"Pass","Fail"),"")</f>
        <v/>
      </c>
      <c r="I3436" s="338" t="str">
        <f t="shared" si="55"/>
        <v/>
      </c>
      <c r="J3436" s="339"/>
      <c r="K3436" s="339"/>
      <c r="L3436" s="339"/>
      <c r="M3436" s="339"/>
      <c r="N3436" s="339"/>
      <c r="O3436" s="339"/>
      <c r="P3436" s="339"/>
      <c r="Q3436" s="339"/>
    </row>
    <row r="3437" spans="1:17" ht="13.5" customHeight="1">
      <c r="A3437" s="481"/>
      <c r="B3437" s="481"/>
      <c r="C3437" s="481"/>
      <c r="D3437" s="481"/>
      <c r="E3437" s="481"/>
      <c r="F3437" s="339"/>
      <c r="G3437" s="340" t="str">
        <f>IF(ISNUMBER(E3437),E3437/'Bulk DivVar Analysis'!$I$7,"")</f>
        <v/>
      </c>
      <c r="H3437" s="338" t="str">
        <f>IF(ISNUMBER(E3437), IF(G3437&gt;'Bulk DivVar Analysis'!$J$9,"Pass","Fail"),"")</f>
        <v/>
      </c>
      <c r="I3437" s="338" t="str">
        <f t="shared" si="55"/>
        <v/>
      </c>
      <c r="J3437" s="339"/>
      <c r="K3437" s="339"/>
      <c r="L3437" s="339"/>
      <c r="M3437" s="339"/>
      <c r="N3437" s="339"/>
      <c r="O3437" s="339"/>
      <c r="P3437" s="339"/>
      <c r="Q3437" s="339"/>
    </row>
    <row r="3438" spans="1:17" ht="13.5" customHeight="1">
      <c r="A3438" s="481"/>
      <c r="B3438" s="481"/>
      <c r="C3438" s="481"/>
      <c r="D3438" s="481"/>
      <c r="E3438" s="481"/>
      <c r="F3438" s="339"/>
      <c r="G3438" s="340" t="str">
        <f>IF(ISNUMBER(E3438),E3438/'Bulk DivVar Analysis'!$I$7,"")</f>
        <v/>
      </c>
      <c r="H3438" s="338" t="str">
        <f>IF(ISNUMBER(E3438), IF(G3438&gt;'Bulk DivVar Analysis'!$J$9,"Pass","Fail"),"")</f>
        <v/>
      </c>
      <c r="I3438" s="338" t="str">
        <f t="shared" si="55"/>
        <v/>
      </c>
      <c r="J3438" s="339"/>
      <c r="K3438" s="339"/>
      <c r="L3438" s="339"/>
      <c r="M3438" s="339"/>
      <c r="N3438" s="339"/>
      <c r="O3438" s="339"/>
      <c r="P3438" s="339"/>
      <c r="Q3438" s="339"/>
    </row>
    <row r="3439" spans="1:17" ht="13.5" customHeight="1">
      <c r="A3439" s="481"/>
      <c r="B3439" s="481"/>
      <c r="C3439" s="481"/>
      <c r="D3439" s="481"/>
      <c r="E3439" s="481"/>
      <c r="F3439" s="339"/>
      <c r="G3439" s="340" t="str">
        <f>IF(ISNUMBER(E3439),E3439/'Bulk DivVar Analysis'!$I$7,"")</f>
        <v/>
      </c>
      <c r="H3439" s="338" t="str">
        <f>IF(ISNUMBER(E3439), IF(G3439&gt;'Bulk DivVar Analysis'!$J$9,"Pass","Fail"),"")</f>
        <v/>
      </c>
      <c r="I3439" s="338" t="str">
        <f t="shared" si="55"/>
        <v/>
      </c>
      <c r="J3439" s="339"/>
      <c r="K3439" s="339"/>
      <c r="L3439" s="339"/>
      <c r="M3439" s="339"/>
      <c r="N3439" s="339"/>
      <c r="O3439" s="339"/>
      <c r="P3439" s="339"/>
      <c r="Q3439" s="339"/>
    </row>
    <row r="3440" spans="1:17" ht="13.5" customHeight="1">
      <c r="A3440" s="481"/>
      <c r="B3440" s="481"/>
      <c r="C3440" s="481"/>
      <c r="D3440" s="481"/>
      <c r="E3440" s="481"/>
      <c r="F3440" s="339"/>
      <c r="G3440" s="340" t="str">
        <f>IF(ISNUMBER(E3440),E3440/'Bulk DivVar Analysis'!$I$7,"")</f>
        <v/>
      </c>
      <c r="H3440" s="338" t="str">
        <f>IF(ISNUMBER(E3440), IF(G3440&gt;'Bulk DivVar Analysis'!$J$9,"Pass","Fail"),"")</f>
        <v/>
      </c>
      <c r="I3440" s="338" t="str">
        <f t="shared" si="55"/>
        <v/>
      </c>
      <c r="J3440" s="339"/>
      <c r="K3440" s="339"/>
      <c r="L3440" s="339"/>
      <c r="M3440" s="339"/>
      <c r="N3440" s="339"/>
      <c r="O3440" s="339"/>
      <c r="P3440" s="339"/>
      <c r="Q3440" s="339"/>
    </row>
    <row r="3441" spans="1:17" ht="13.5" customHeight="1">
      <c r="A3441" s="481"/>
      <c r="B3441" s="481"/>
      <c r="C3441" s="481"/>
      <c r="D3441" s="481"/>
      <c r="E3441" s="481"/>
      <c r="F3441" s="339"/>
      <c r="G3441" s="340" t="str">
        <f>IF(ISNUMBER(E3441),E3441/'Bulk DivVar Analysis'!$I$7,"")</f>
        <v/>
      </c>
      <c r="H3441" s="338" t="str">
        <f>IF(ISNUMBER(E3441), IF(G3441&gt;'Bulk DivVar Analysis'!$J$9,"Pass","Fail"),"")</f>
        <v/>
      </c>
      <c r="I3441" s="338" t="str">
        <f t="shared" si="55"/>
        <v/>
      </c>
      <c r="J3441" s="339"/>
      <c r="K3441" s="339"/>
      <c r="L3441" s="339"/>
      <c r="M3441" s="339"/>
      <c r="N3441" s="339"/>
      <c r="O3441" s="339"/>
      <c r="P3441" s="339"/>
      <c r="Q3441" s="339"/>
    </row>
    <row r="3442" spans="1:17" ht="13.5" customHeight="1">
      <c r="A3442" s="481"/>
      <c r="B3442" s="481"/>
      <c r="C3442" s="481"/>
      <c r="D3442" s="481"/>
      <c r="E3442" s="481"/>
      <c r="F3442" s="339"/>
      <c r="G3442" s="340" t="str">
        <f>IF(ISNUMBER(E3442),E3442/'Bulk DivVar Analysis'!$I$7,"")</f>
        <v/>
      </c>
      <c r="H3442" s="338" t="str">
        <f>IF(ISNUMBER(E3442), IF(G3442&gt;'Bulk DivVar Analysis'!$J$9,"Pass","Fail"),"")</f>
        <v/>
      </c>
      <c r="I3442" s="338" t="str">
        <f t="shared" si="55"/>
        <v/>
      </c>
      <c r="J3442" s="339"/>
      <c r="K3442" s="339"/>
      <c r="L3442" s="339"/>
      <c r="M3442" s="339"/>
      <c r="N3442" s="339"/>
      <c r="O3442" s="339"/>
      <c r="P3442" s="339"/>
      <c r="Q3442" s="339"/>
    </row>
    <row r="3443" spans="1:17" ht="13.5" customHeight="1">
      <c r="A3443" s="481"/>
      <c r="B3443" s="481"/>
      <c r="C3443" s="481"/>
      <c r="D3443" s="481"/>
      <c r="E3443" s="481"/>
      <c r="F3443" s="339"/>
      <c r="G3443" s="340" t="str">
        <f>IF(ISNUMBER(E3443),E3443/'Bulk DivVar Analysis'!$I$7,"")</f>
        <v/>
      </c>
      <c r="H3443" s="338" t="str">
        <f>IF(ISNUMBER(E3443), IF(G3443&gt;'Bulk DivVar Analysis'!$J$9,"Pass","Fail"),"")</f>
        <v/>
      </c>
      <c r="I3443" s="338" t="str">
        <f t="shared" si="55"/>
        <v/>
      </c>
      <c r="J3443" s="339"/>
      <c r="K3443" s="339"/>
      <c r="L3443" s="339"/>
      <c r="M3443" s="339"/>
      <c r="N3443" s="339"/>
      <c r="O3443" s="339"/>
      <c r="P3443" s="339"/>
      <c r="Q3443" s="339"/>
    </row>
    <row r="3444" spans="1:17" ht="13.5" customHeight="1">
      <c r="A3444" s="481"/>
      <c r="B3444" s="481"/>
      <c r="C3444" s="481"/>
      <c r="D3444" s="481"/>
      <c r="E3444" s="481"/>
      <c r="F3444" s="339"/>
      <c r="G3444" s="340" t="str">
        <f>IF(ISNUMBER(E3444),E3444/'Bulk DivVar Analysis'!$I$7,"")</f>
        <v/>
      </c>
      <c r="H3444" s="338" t="str">
        <f>IF(ISNUMBER(E3444), IF(G3444&gt;'Bulk DivVar Analysis'!$J$9,"Pass","Fail"),"")</f>
        <v/>
      </c>
      <c r="I3444" s="338" t="str">
        <f t="shared" si="55"/>
        <v/>
      </c>
      <c r="J3444" s="339"/>
      <c r="K3444" s="339"/>
      <c r="L3444" s="339"/>
      <c r="M3444" s="339"/>
      <c r="N3444" s="339"/>
      <c r="O3444" s="339"/>
      <c r="P3444" s="339"/>
      <c r="Q3444" s="339"/>
    </row>
    <row r="3445" spans="1:17" ht="13.5" customHeight="1">
      <c r="A3445" s="481"/>
      <c r="B3445" s="481"/>
      <c r="C3445" s="481"/>
      <c r="D3445" s="481"/>
      <c r="E3445" s="481"/>
      <c r="F3445" s="339"/>
      <c r="G3445" s="340" t="str">
        <f>IF(ISNUMBER(E3445),E3445/'Bulk DivVar Analysis'!$I$7,"")</f>
        <v/>
      </c>
      <c r="H3445" s="338" t="str">
        <f>IF(ISNUMBER(E3445), IF(G3445&gt;'Bulk DivVar Analysis'!$J$9,"Pass","Fail"),"")</f>
        <v/>
      </c>
      <c r="I3445" s="338" t="str">
        <f t="shared" si="55"/>
        <v/>
      </c>
      <c r="J3445" s="339"/>
      <c r="K3445" s="339"/>
      <c r="L3445" s="339"/>
      <c r="M3445" s="339"/>
      <c r="N3445" s="339"/>
      <c r="O3445" s="339"/>
      <c r="P3445" s="339"/>
      <c r="Q3445" s="339"/>
    </row>
    <row r="3446" spans="1:17" ht="13.5" customHeight="1">
      <c r="A3446" s="481"/>
      <c r="B3446" s="481"/>
      <c r="C3446" s="481"/>
      <c r="D3446" s="481"/>
      <c r="E3446" s="481"/>
      <c r="F3446" s="339"/>
      <c r="G3446" s="340" t="str">
        <f>IF(ISNUMBER(E3446),E3446/'Bulk DivVar Analysis'!$I$7,"")</f>
        <v/>
      </c>
      <c r="H3446" s="338" t="str">
        <f>IF(ISNUMBER(E3446), IF(G3446&gt;'Bulk DivVar Analysis'!$J$9,"Pass","Fail"),"")</f>
        <v/>
      </c>
      <c r="I3446" s="338" t="str">
        <f t="shared" si="55"/>
        <v/>
      </c>
      <c r="J3446" s="339"/>
      <c r="K3446" s="339"/>
      <c r="L3446" s="339"/>
      <c r="M3446" s="339"/>
      <c r="N3446" s="339"/>
      <c r="O3446" s="339"/>
      <c r="P3446" s="339"/>
      <c r="Q3446" s="339"/>
    </row>
    <row r="3447" spans="1:17" ht="13.5" customHeight="1">
      <c r="A3447" s="481"/>
      <c r="B3447" s="481"/>
      <c r="C3447" s="481"/>
      <c r="D3447" s="481"/>
      <c r="E3447" s="481"/>
      <c r="F3447" s="339"/>
      <c r="G3447" s="340" t="str">
        <f>IF(ISNUMBER(E3447),E3447/'Bulk DivVar Analysis'!$I$7,"")</f>
        <v/>
      </c>
      <c r="H3447" s="338" t="str">
        <f>IF(ISNUMBER(E3447), IF(G3447&gt;'Bulk DivVar Analysis'!$J$9,"Pass","Fail"),"")</f>
        <v/>
      </c>
      <c r="I3447" s="338" t="str">
        <f t="shared" si="55"/>
        <v/>
      </c>
      <c r="J3447" s="339"/>
      <c r="K3447" s="339"/>
      <c r="L3447" s="339"/>
      <c r="M3447" s="339"/>
      <c r="N3447" s="339"/>
      <c r="O3447" s="339"/>
      <c r="P3447" s="339"/>
      <c r="Q3447" s="339"/>
    </row>
    <row r="3448" spans="1:17" ht="13.5" customHeight="1">
      <c r="A3448" s="481"/>
      <c r="B3448" s="481"/>
      <c r="C3448" s="481"/>
      <c r="D3448" s="481"/>
      <c r="E3448" s="481"/>
      <c r="F3448" s="339"/>
      <c r="G3448" s="340" t="str">
        <f>IF(ISNUMBER(E3448),E3448/'Bulk DivVar Analysis'!$I$7,"")</f>
        <v/>
      </c>
      <c r="H3448" s="338" t="str">
        <f>IF(ISNUMBER(E3448), IF(G3448&gt;'Bulk DivVar Analysis'!$J$9,"Pass","Fail"),"")</f>
        <v/>
      </c>
      <c r="I3448" s="338" t="str">
        <f t="shared" si="55"/>
        <v/>
      </c>
      <c r="J3448" s="339"/>
      <c r="K3448" s="339"/>
      <c r="L3448" s="339"/>
      <c r="M3448" s="339"/>
      <c r="N3448" s="339"/>
      <c r="O3448" s="339"/>
      <c r="P3448" s="339"/>
      <c r="Q3448" s="339"/>
    </row>
    <row r="3449" spans="1:17" ht="13.5" customHeight="1">
      <c r="A3449" s="481"/>
      <c r="B3449" s="481"/>
      <c r="C3449" s="481"/>
      <c r="D3449" s="481"/>
      <c r="E3449" s="481"/>
      <c r="F3449" s="339"/>
      <c r="G3449" s="340" t="str">
        <f>IF(ISNUMBER(E3449),E3449/'Bulk DivVar Analysis'!$I$7,"")</f>
        <v/>
      </c>
      <c r="H3449" s="338" t="str">
        <f>IF(ISNUMBER(E3449), IF(G3449&gt;'Bulk DivVar Analysis'!$J$9,"Pass","Fail"),"")</f>
        <v/>
      </c>
      <c r="I3449" s="338" t="str">
        <f t="shared" si="55"/>
        <v/>
      </c>
      <c r="J3449" s="339"/>
      <c r="K3449" s="339"/>
      <c r="L3449" s="339"/>
      <c r="M3449" s="339"/>
      <c r="N3449" s="339"/>
      <c r="O3449" s="339"/>
      <c r="P3449" s="339"/>
      <c r="Q3449" s="339"/>
    </row>
    <row r="3450" spans="1:17" ht="13.5" customHeight="1">
      <c r="A3450" s="481"/>
      <c r="B3450" s="481"/>
      <c r="C3450" s="481"/>
      <c r="D3450" s="481"/>
      <c r="E3450" s="481"/>
      <c r="F3450" s="339"/>
      <c r="G3450" s="340" t="str">
        <f>IF(ISNUMBER(E3450),E3450/'Bulk DivVar Analysis'!$I$7,"")</f>
        <v/>
      </c>
      <c r="H3450" s="338" t="str">
        <f>IF(ISNUMBER(E3450), IF(G3450&gt;'Bulk DivVar Analysis'!$J$9,"Pass","Fail"),"")</f>
        <v/>
      </c>
      <c r="I3450" s="338" t="str">
        <f t="shared" si="55"/>
        <v/>
      </c>
      <c r="J3450" s="339"/>
      <c r="K3450" s="339"/>
      <c r="L3450" s="339"/>
      <c r="M3450" s="339"/>
      <c r="N3450" s="339"/>
      <c r="O3450" s="339"/>
      <c r="P3450" s="339"/>
      <c r="Q3450" s="339"/>
    </row>
    <row r="3451" spans="1:17" ht="13.5" customHeight="1">
      <c r="A3451" s="481"/>
      <c r="B3451" s="481"/>
      <c r="C3451" s="481"/>
      <c r="D3451" s="481"/>
      <c r="E3451" s="481"/>
      <c r="F3451" s="339"/>
      <c r="G3451" s="340" t="str">
        <f>IF(ISNUMBER(E3451),E3451/'Bulk DivVar Analysis'!$I$7,"")</f>
        <v/>
      </c>
      <c r="H3451" s="338" t="str">
        <f>IF(ISNUMBER(E3451), IF(G3451&gt;'Bulk DivVar Analysis'!$J$9,"Pass","Fail"),"")</f>
        <v/>
      </c>
      <c r="I3451" s="338" t="str">
        <f t="shared" si="55"/>
        <v/>
      </c>
      <c r="J3451" s="339"/>
      <c r="K3451" s="339"/>
      <c r="L3451" s="339"/>
      <c r="M3451" s="339"/>
      <c r="N3451" s="339"/>
      <c r="O3451" s="339"/>
      <c r="P3451" s="339"/>
      <c r="Q3451" s="339"/>
    </row>
    <row r="3452" spans="1:17" ht="13.5" customHeight="1">
      <c r="A3452" s="481"/>
      <c r="B3452" s="481"/>
      <c r="C3452" s="481"/>
      <c r="D3452" s="481"/>
      <c r="E3452" s="481"/>
      <c r="F3452" s="339"/>
      <c r="G3452" s="340" t="str">
        <f>IF(ISNUMBER(E3452),E3452/'Bulk DivVar Analysis'!$I$7,"")</f>
        <v/>
      </c>
      <c r="H3452" s="338" t="str">
        <f>IF(ISNUMBER(E3452), IF(G3452&gt;'Bulk DivVar Analysis'!$J$9,"Pass","Fail"),"")</f>
        <v/>
      </c>
      <c r="I3452" s="338" t="str">
        <f t="shared" si="55"/>
        <v/>
      </c>
      <c r="J3452" s="339"/>
      <c r="K3452" s="339"/>
      <c r="L3452" s="339"/>
      <c r="M3452" s="339"/>
      <c r="N3452" s="339"/>
      <c r="O3452" s="339"/>
      <c r="P3452" s="339"/>
      <c r="Q3452" s="339"/>
    </row>
    <row r="3453" spans="1:17" ht="13.5" customHeight="1">
      <c r="A3453" s="481"/>
      <c r="B3453" s="481"/>
      <c r="C3453" s="481"/>
      <c r="D3453" s="481"/>
      <c r="E3453" s="481"/>
      <c r="F3453" s="339"/>
      <c r="G3453" s="340" t="str">
        <f>IF(ISNUMBER(E3453),E3453/'Bulk DivVar Analysis'!$I$7,"")</f>
        <v/>
      </c>
      <c r="H3453" s="338" t="str">
        <f>IF(ISNUMBER(E3453), IF(G3453&gt;'Bulk DivVar Analysis'!$J$9,"Pass","Fail"),"")</f>
        <v/>
      </c>
      <c r="I3453" s="338" t="str">
        <f t="shared" si="55"/>
        <v/>
      </c>
      <c r="J3453" s="339"/>
      <c r="K3453" s="339"/>
      <c r="L3453" s="339"/>
      <c r="M3453" s="339"/>
      <c r="N3453" s="339"/>
      <c r="O3453" s="339"/>
      <c r="P3453" s="339"/>
      <c r="Q3453" s="339"/>
    </row>
    <row r="3454" spans="1:17" ht="13.5" customHeight="1">
      <c r="A3454" s="481"/>
      <c r="B3454" s="481"/>
      <c r="C3454" s="481"/>
      <c r="D3454" s="481"/>
      <c r="E3454" s="481"/>
      <c r="F3454" s="339"/>
      <c r="G3454" s="340" t="str">
        <f>IF(ISNUMBER(E3454),E3454/'Bulk DivVar Analysis'!$I$7,"")</f>
        <v/>
      </c>
      <c r="H3454" s="338" t="str">
        <f>IF(ISNUMBER(E3454), IF(G3454&gt;'Bulk DivVar Analysis'!$J$9,"Pass","Fail"),"")</f>
        <v/>
      </c>
      <c r="I3454" s="338" t="str">
        <f t="shared" si="55"/>
        <v/>
      </c>
      <c r="J3454" s="339"/>
      <c r="K3454" s="339"/>
      <c r="L3454" s="339"/>
      <c r="M3454" s="339"/>
      <c r="N3454" s="339"/>
      <c r="O3454" s="339"/>
      <c r="P3454" s="339"/>
      <c r="Q3454" s="339"/>
    </row>
    <row r="3455" spans="1:17" ht="13.5" customHeight="1">
      <c r="A3455" s="481"/>
      <c r="B3455" s="481"/>
      <c r="C3455" s="481"/>
      <c r="D3455" s="481"/>
      <c r="E3455" s="481"/>
      <c r="F3455" s="339"/>
      <c r="G3455" s="340" t="str">
        <f>IF(ISNUMBER(E3455),E3455/'Bulk DivVar Analysis'!$I$7,"")</f>
        <v/>
      </c>
      <c r="H3455" s="338" t="str">
        <f>IF(ISNUMBER(E3455), IF(G3455&gt;'Bulk DivVar Analysis'!$J$9,"Pass","Fail"),"")</f>
        <v/>
      </c>
      <c r="I3455" s="338" t="str">
        <f t="shared" si="55"/>
        <v/>
      </c>
      <c r="J3455" s="339"/>
      <c r="K3455" s="339"/>
      <c r="L3455" s="339"/>
      <c r="M3455" s="339"/>
      <c r="N3455" s="339"/>
      <c r="O3455" s="339"/>
      <c r="P3455" s="339"/>
      <c r="Q3455" s="339"/>
    </row>
    <row r="3456" spans="1:17" ht="13.5" customHeight="1">
      <c r="A3456" s="481"/>
      <c r="B3456" s="481"/>
      <c r="C3456" s="481"/>
      <c r="D3456" s="481"/>
      <c r="E3456" s="481"/>
      <c r="F3456" s="339"/>
      <c r="G3456" s="340" t="str">
        <f>IF(ISNUMBER(E3456),E3456/'Bulk DivVar Analysis'!$I$7,"")</f>
        <v/>
      </c>
      <c r="H3456" s="338" t="str">
        <f>IF(ISNUMBER(E3456), IF(G3456&gt;'Bulk DivVar Analysis'!$J$9,"Pass","Fail"),"")</f>
        <v/>
      </c>
      <c r="I3456" s="338" t="str">
        <f t="shared" si="55"/>
        <v/>
      </c>
      <c r="J3456" s="339"/>
      <c r="K3456" s="339"/>
      <c r="L3456" s="339"/>
      <c r="M3456" s="339"/>
      <c r="N3456" s="339"/>
      <c r="O3456" s="339"/>
      <c r="P3456" s="339"/>
      <c r="Q3456" s="339"/>
    </row>
    <row r="3457" spans="1:17" ht="13.5" customHeight="1">
      <c r="A3457" s="481"/>
      <c r="B3457" s="481"/>
      <c r="C3457" s="481"/>
      <c r="D3457" s="481"/>
      <c r="E3457" s="481"/>
      <c r="F3457" s="339"/>
      <c r="G3457" s="340" t="str">
        <f>IF(ISNUMBER(E3457),E3457/'Bulk DivVar Analysis'!$I$7,"")</f>
        <v/>
      </c>
      <c r="H3457" s="338" t="str">
        <f>IF(ISNUMBER(E3457), IF(G3457&gt;'Bulk DivVar Analysis'!$J$9,"Pass","Fail"),"")</f>
        <v/>
      </c>
      <c r="I3457" s="338" t="str">
        <f t="shared" si="55"/>
        <v/>
      </c>
      <c r="J3457" s="339"/>
      <c r="K3457" s="339"/>
      <c r="L3457" s="339"/>
      <c r="M3457" s="339"/>
      <c r="N3457" s="339"/>
      <c r="O3457" s="339"/>
      <c r="P3457" s="339"/>
      <c r="Q3457" s="339"/>
    </row>
    <row r="3458" spans="1:17" ht="13.5" customHeight="1">
      <c r="A3458" s="481"/>
      <c r="B3458" s="481"/>
      <c r="C3458" s="481"/>
      <c r="D3458" s="481"/>
      <c r="E3458" s="481"/>
      <c r="F3458" s="339"/>
      <c r="G3458" s="340" t="str">
        <f>IF(ISNUMBER(E3458),E3458/'Bulk DivVar Analysis'!$I$7,"")</f>
        <v/>
      </c>
      <c r="H3458" s="338" t="str">
        <f>IF(ISNUMBER(E3458), IF(G3458&gt;'Bulk DivVar Analysis'!$J$9,"Pass","Fail"),"")</f>
        <v/>
      </c>
      <c r="I3458" s="338" t="str">
        <f t="shared" si="55"/>
        <v/>
      </c>
      <c r="J3458" s="339"/>
      <c r="K3458" s="339"/>
      <c r="L3458" s="339"/>
      <c r="M3458" s="339"/>
      <c r="N3458" s="339"/>
      <c r="O3458" s="339"/>
      <c r="P3458" s="339"/>
      <c r="Q3458" s="339"/>
    </row>
    <row r="3459" spans="1:17" ht="13.5" customHeight="1">
      <c r="A3459" s="481"/>
      <c r="B3459" s="481"/>
      <c r="C3459" s="481"/>
      <c r="D3459" s="481"/>
      <c r="E3459" s="481"/>
      <c r="F3459" s="339"/>
      <c r="G3459" s="340" t="str">
        <f>IF(ISNUMBER(E3459),E3459/'Bulk DivVar Analysis'!$I$7,"")</f>
        <v/>
      </c>
      <c r="H3459" s="338" t="str">
        <f>IF(ISNUMBER(E3459), IF(G3459&gt;'Bulk DivVar Analysis'!$J$9,"Pass","Fail"),"")</f>
        <v/>
      </c>
      <c r="I3459" s="338" t="str">
        <f t="shared" ref="I3459:I3522" si="56">_xlfn.TEXTJOIN("_",TRUE,B3459,C3459)</f>
        <v/>
      </c>
      <c r="J3459" s="339"/>
      <c r="K3459" s="339"/>
      <c r="L3459" s="339"/>
      <c r="M3459" s="339"/>
      <c r="N3459" s="339"/>
      <c r="O3459" s="339"/>
      <c r="P3459" s="339"/>
      <c r="Q3459" s="339"/>
    </row>
    <row r="3460" spans="1:17" ht="13.5" customHeight="1">
      <c r="A3460" s="481"/>
      <c r="B3460" s="481"/>
      <c r="C3460" s="481"/>
      <c r="D3460" s="481"/>
      <c r="E3460" s="481"/>
      <c r="F3460" s="339"/>
      <c r="G3460" s="340" t="str">
        <f>IF(ISNUMBER(E3460),E3460/'Bulk DivVar Analysis'!$I$7,"")</f>
        <v/>
      </c>
      <c r="H3460" s="338" t="str">
        <f>IF(ISNUMBER(E3460), IF(G3460&gt;'Bulk DivVar Analysis'!$J$9,"Pass","Fail"),"")</f>
        <v/>
      </c>
      <c r="I3460" s="338" t="str">
        <f t="shared" si="56"/>
        <v/>
      </c>
      <c r="J3460" s="339"/>
      <c r="K3460" s="339"/>
      <c r="L3460" s="339"/>
      <c r="M3460" s="339"/>
      <c r="N3460" s="339"/>
      <c r="O3460" s="339"/>
      <c r="P3460" s="339"/>
      <c r="Q3460" s="339"/>
    </row>
    <row r="3461" spans="1:17" ht="13.5" customHeight="1">
      <c r="A3461" s="481"/>
      <c r="B3461" s="481"/>
      <c r="C3461" s="481"/>
      <c r="D3461" s="481"/>
      <c r="E3461" s="481"/>
      <c r="F3461" s="339"/>
      <c r="G3461" s="340" t="str">
        <f>IF(ISNUMBER(E3461),E3461/'Bulk DivVar Analysis'!$I$7,"")</f>
        <v/>
      </c>
      <c r="H3461" s="338" t="str">
        <f>IF(ISNUMBER(E3461), IF(G3461&gt;'Bulk DivVar Analysis'!$J$9,"Pass","Fail"),"")</f>
        <v/>
      </c>
      <c r="I3461" s="338" t="str">
        <f t="shared" si="56"/>
        <v/>
      </c>
      <c r="J3461" s="339"/>
      <c r="K3461" s="339"/>
      <c r="L3461" s="339"/>
      <c r="M3461" s="339"/>
      <c r="N3461" s="339"/>
      <c r="O3461" s="339"/>
      <c r="P3461" s="339"/>
      <c r="Q3461" s="339"/>
    </row>
    <row r="3462" spans="1:17" ht="13.5" customHeight="1">
      <c r="A3462" s="481"/>
      <c r="B3462" s="481"/>
      <c r="C3462" s="481"/>
      <c r="D3462" s="481"/>
      <c r="E3462" s="481"/>
      <c r="F3462" s="339"/>
      <c r="G3462" s="340" t="str">
        <f>IF(ISNUMBER(E3462),E3462/'Bulk DivVar Analysis'!$I$7,"")</f>
        <v/>
      </c>
      <c r="H3462" s="338" t="str">
        <f>IF(ISNUMBER(E3462), IF(G3462&gt;'Bulk DivVar Analysis'!$J$9,"Pass","Fail"),"")</f>
        <v/>
      </c>
      <c r="I3462" s="338" t="str">
        <f t="shared" si="56"/>
        <v/>
      </c>
      <c r="J3462" s="339"/>
      <c r="K3462" s="339"/>
      <c r="L3462" s="339"/>
      <c r="M3462" s="339"/>
      <c r="N3462" s="339"/>
      <c r="O3462" s="339"/>
      <c r="P3462" s="339"/>
      <c r="Q3462" s="339"/>
    </row>
    <row r="3463" spans="1:17" ht="13.5" customHeight="1">
      <c r="A3463" s="481"/>
      <c r="B3463" s="481"/>
      <c r="C3463" s="481"/>
      <c r="D3463" s="481"/>
      <c r="E3463" s="481"/>
      <c r="F3463" s="339"/>
      <c r="G3463" s="340" t="str">
        <f>IF(ISNUMBER(E3463),E3463/'Bulk DivVar Analysis'!$I$7,"")</f>
        <v/>
      </c>
      <c r="H3463" s="338" t="str">
        <f>IF(ISNUMBER(E3463), IF(G3463&gt;'Bulk DivVar Analysis'!$J$9,"Pass","Fail"),"")</f>
        <v/>
      </c>
      <c r="I3463" s="338" t="str">
        <f t="shared" si="56"/>
        <v/>
      </c>
      <c r="J3463" s="339"/>
      <c r="K3463" s="339"/>
      <c r="L3463" s="339"/>
      <c r="M3463" s="339"/>
      <c r="N3463" s="339"/>
      <c r="O3463" s="339"/>
      <c r="P3463" s="339"/>
      <c r="Q3463" s="339"/>
    </row>
    <row r="3464" spans="1:17" ht="13.5" customHeight="1">
      <c r="A3464" s="481"/>
      <c r="B3464" s="481"/>
      <c r="C3464" s="481"/>
      <c r="D3464" s="481"/>
      <c r="E3464" s="481"/>
      <c r="F3464" s="339"/>
      <c r="G3464" s="340" t="str">
        <f>IF(ISNUMBER(E3464),E3464/'Bulk DivVar Analysis'!$I$7,"")</f>
        <v/>
      </c>
      <c r="H3464" s="338" t="str">
        <f>IF(ISNUMBER(E3464), IF(G3464&gt;'Bulk DivVar Analysis'!$J$9,"Pass","Fail"),"")</f>
        <v/>
      </c>
      <c r="I3464" s="338" t="str">
        <f t="shared" si="56"/>
        <v/>
      </c>
      <c r="J3464" s="339"/>
      <c r="K3464" s="339"/>
      <c r="L3464" s="339"/>
      <c r="M3464" s="339"/>
      <c r="N3464" s="339"/>
      <c r="O3464" s="339"/>
      <c r="P3464" s="339"/>
      <c r="Q3464" s="339"/>
    </row>
    <row r="3465" spans="1:17" ht="13.5" customHeight="1">
      <c r="A3465" s="481"/>
      <c r="B3465" s="481"/>
      <c r="C3465" s="481"/>
      <c r="D3465" s="481"/>
      <c r="E3465" s="481"/>
      <c r="F3465" s="339"/>
      <c r="G3465" s="340" t="str">
        <f>IF(ISNUMBER(E3465),E3465/'Bulk DivVar Analysis'!$I$7,"")</f>
        <v/>
      </c>
      <c r="H3465" s="338" t="str">
        <f>IF(ISNUMBER(E3465), IF(G3465&gt;'Bulk DivVar Analysis'!$J$9,"Pass","Fail"),"")</f>
        <v/>
      </c>
      <c r="I3465" s="338" t="str">
        <f t="shared" si="56"/>
        <v/>
      </c>
      <c r="J3465" s="339"/>
      <c r="K3465" s="339"/>
      <c r="L3465" s="339"/>
      <c r="M3465" s="339"/>
      <c r="N3465" s="339"/>
      <c r="O3465" s="339"/>
      <c r="P3465" s="339"/>
      <c r="Q3465" s="339"/>
    </row>
    <row r="3466" spans="1:17" ht="13.5" customHeight="1">
      <c r="A3466" s="481"/>
      <c r="B3466" s="481"/>
      <c r="C3466" s="481"/>
      <c r="D3466" s="481"/>
      <c r="E3466" s="481"/>
      <c r="F3466" s="339"/>
      <c r="G3466" s="340" t="str">
        <f>IF(ISNUMBER(E3466),E3466/'Bulk DivVar Analysis'!$I$7,"")</f>
        <v/>
      </c>
      <c r="H3466" s="338" t="str">
        <f>IF(ISNUMBER(E3466), IF(G3466&gt;'Bulk DivVar Analysis'!$J$9,"Pass","Fail"),"")</f>
        <v/>
      </c>
      <c r="I3466" s="338" t="str">
        <f t="shared" si="56"/>
        <v/>
      </c>
      <c r="J3466" s="339"/>
      <c r="K3466" s="339"/>
      <c r="L3466" s="339"/>
      <c r="M3466" s="339"/>
      <c r="N3466" s="339"/>
      <c r="O3466" s="339"/>
      <c r="P3466" s="339"/>
      <c r="Q3466" s="339"/>
    </row>
    <row r="3467" spans="1:17" ht="13.5" customHeight="1">
      <c r="A3467" s="481"/>
      <c r="B3467" s="481"/>
      <c r="C3467" s="481"/>
      <c r="D3467" s="481"/>
      <c r="E3467" s="481"/>
      <c r="F3467" s="339"/>
      <c r="G3467" s="340" t="str">
        <f>IF(ISNUMBER(E3467),E3467/'Bulk DivVar Analysis'!$I$7,"")</f>
        <v/>
      </c>
      <c r="H3467" s="338" t="str">
        <f>IF(ISNUMBER(E3467), IF(G3467&gt;'Bulk DivVar Analysis'!$J$9,"Pass","Fail"),"")</f>
        <v/>
      </c>
      <c r="I3467" s="338" t="str">
        <f t="shared" si="56"/>
        <v/>
      </c>
      <c r="J3467" s="339"/>
      <c r="K3467" s="339"/>
      <c r="L3467" s="339"/>
      <c r="M3467" s="339"/>
      <c r="N3467" s="339"/>
      <c r="O3467" s="339"/>
      <c r="P3467" s="339"/>
      <c r="Q3467" s="339"/>
    </row>
    <row r="3468" spans="1:17" ht="13.5" customHeight="1">
      <c r="A3468" s="481"/>
      <c r="B3468" s="481"/>
      <c r="C3468" s="481"/>
      <c r="D3468" s="481"/>
      <c r="E3468" s="481"/>
      <c r="F3468" s="339"/>
      <c r="G3468" s="340" t="str">
        <f>IF(ISNUMBER(E3468),E3468/'Bulk DivVar Analysis'!$I$7,"")</f>
        <v/>
      </c>
      <c r="H3468" s="338" t="str">
        <f>IF(ISNUMBER(E3468), IF(G3468&gt;'Bulk DivVar Analysis'!$J$9,"Pass","Fail"),"")</f>
        <v/>
      </c>
      <c r="I3468" s="338" t="str">
        <f t="shared" si="56"/>
        <v/>
      </c>
      <c r="J3468" s="339"/>
      <c r="K3468" s="339"/>
      <c r="L3468" s="339"/>
      <c r="M3468" s="339"/>
      <c r="N3468" s="339"/>
      <c r="O3468" s="339"/>
      <c r="P3468" s="339"/>
      <c r="Q3468" s="339"/>
    </row>
    <row r="3469" spans="1:17" ht="13.5" customHeight="1">
      <c r="A3469" s="481"/>
      <c r="B3469" s="481"/>
      <c r="C3469" s="481"/>
      <c r="D3469" s="481"/>
      <c r="E3469" s="481"/>
      <c r="F3469" s="339"/>
      <c r="G3469" s="340" t="str">
        <f>IF(ISNUMBER(E3469),E3469/'Bulk DivVar Analysis'!$I$7,"")</f>
        <v/>
      </c>
      <c r="H3469" s="338" t="str">
        <f>IF(ISNUMBER(E3469), IF(G3469&gt;'Bulk DivVar Analysis'!$J$9,"Pass","Fail"),"")</f>
        <v/>
      </c>
      <c r="I3469" s="338" t="str">
        <f t="shared" si="56"/>
        <v/>
      </c>
      <c r="J3469" s="339"/>
      <c r="K3469" s="339"/>
      <c r="L3469" s="339"/>
      <c r="M3469" s="339"/>
      <c r="N3469" s="339"/>
      <c r="O3469" s="339"/>
      <c r="P3469" s="339"/>
      <c r="Q3469" s="339"/>
    </row>
    <row r="3470" spans="1:17" ht="13.5" customHeight="1">
      <c r="A3470" s="481"/>
      <c r="B3470" s="481"/>
      <c r="C3470" s="481"/>
      <c r="D3470" s="481"/>
      <c r="E3470" s="481"/>
      <c r="F3470" s="339"/>
      <c r="G3470" s="340" t="str">
        <f>IF(ISNUMBER(E3470),E3470/'Bulk DivVar Analysis'!$I$7,"")</f>
        <v/>
      </c>
      <c r="H3470" s="338" t="str">
        <f>IF(ISNUMBER(E3470), IF(G3470&gt;'Bulk DivVar Analysis'!$J$9,"Pass","Fail"),"")</f>
        <v/>
      </c>
      <c r="I3470" s="338" t="str">
        <f t="shared" si="56"/>
        <v/>
      </c>
      <c r="J3470" s="339"/>
      <c r="K3470" s="339"/>
      <c r="L3470" s="339"/>
      <c r="M3470" s="339"/>
      <c r="N3470" s="339"/>
      <c r="O3470" s="339"/>
      <c r="P3470" s="339"/>
      <c r="Q3470" s="339"/>
    </row>
    <row r="3471" spans="1:17" ht="13.5" customHeight="1">
      <c r="A3471" s="481"/>
      <c r="B3471" s="481"/>
      <c r="C3471" s="481"/>
      <c r="D3471" s="481"/>
      <c r="E3471" s="481"/>
      <c r="F3471" s="339"/>
      <c r="G3471" s="340" t="str">
        <f>IF(ISNUMBER(E3471),E3471/'Bulk DivVar Analysis'!$I$7,"")</f>
        <v/>
      </c>
      <c r="H3471" s="338" t="str">
        <f>IF(ISNUMBER(E3471), IF(G3471&gt;'Bulk DivVar Analysis'!$J$9,"Pass","Fail"),"")</f>
        <v/>
      </c>
      <c r="I3471" s="338" t="str">
        <f t="shared" si="56"/>
        <v/>
      </c>
      <c r="J3471" s="339"/>
      <c r="K3471" s="339"/>
      <c r="L3471" s="339"/>
      <c r="M3471" s="339"/>
      <c r="N3471" s="339"/>
      <c r="O3471" s="339"/>
      <c r="P3471" s="339"/>
      <c r="Q3471" s="339"/>
    </row>
    <row r="3472" spans="1:17" ht="13.5" customHeight="1">
      <c r="A3472" s="481"/>
      <c r="B3472" s="481"/>
      <c r="C3472" s="481"/>
      <c r="D3472" s="481"/>
      <c r="E3472" s="481"/>
      <c r="F3472" s="339"/>
      <c r="G3472" s="340" t="str">
        <f>IF(ISNUMBER(E3472),E3472/'Bulk DivVar Analysis'!$I$7,"")</f>
        <v/>
      </c>
      <c r="H3472" s="338" t="str">
        <f>IF(ISNUMBER(E3472), IF(G3472&gt;'Bulk DivVar Analysis'!$J$9,"Pass","Fail"),"")</f>
        <v/>
      </c>
      <c r="I3472" s="338" t="str">
        <f t="shared" si="56"/>
        <v/>
      </c>
      <c r="J3472" s="339"/>
      <c r="K3472" s="339"/>
      <c r="L3472" s="339"/>
      <c r="M3472" s="339"/>
      <c r="N3472" s="339"/>
      <c r="O3472" s="339"/>
      <c r="P3472" s="339"/>
      <c r="Q3472" s="339"/>
    </row>
    <row r="3473" spans="1:17" ht="13.5" customHeight="1">
      <c r="A3473" s="481"/>
      <c r="B3473" s="481"/>
      <c r="C3473" s="481"/>
      <c r="D3473" s="481"/>
      <c r="E3473" s="481"/>
      <c r="F3473" s="339"/>
      <c r="G3473" s="340" t="str">
        <f>IF(ISNUMBER(E3473),E3473/'Bulk DivVar Analysis'!$I$7,"")</f>
        <v/>
      </c>
      <c r="H3473" s="338" t="str">
        <f>IF(ISNUMBER(E3473), IF(G3473&gt;'Bulk DivVar Analysis'!$J$9,"Pass","Fail"),"")</f>
        <v/>
      </c>
      <c r="I3473" s="338" t="str">
        <f t="shared" si="56"/>
        <v/>
      </c>
      <c r="J3473" s="339"/>
      <c r="K3473" s="339"/>
      <c r="L3473" s="339"/>
      <c r="M3473" s="339"/>
      <c r="N3473" s="339"/>
      <c r="O3473" s="339"/>
      <c r="P3473" s="339"/>
      <c r="Q3473" s="339"/>
    </row>
    <row r="3474" spans="1:17" ht="13.5" customHeight="1">
      <c r="A3474" s="481"/>
      <c r="B3474" s="481"/>
      <c r="C3474" s="481"/>
      <c r="D3474" s="481"/>
      <c r="E3474" s="481"/>
      <c r="F3474" s="339"/>
      <c r="G3474" s="340" t="str">
        <f>IF(ISNUMBER(E3474),E3474/'Bulk DivVar Analysis'!$I$7,"")</f>
        <v/>
      </c>
      <c r="H3474" s="338" t="str">
        <f>IF(ISNUMBER(E3474), IF(G3474&gt;'Bulk DivVar Analysis'!$J$9,"Pass","Fail"),"")</f>
        <v/>
      </c>
      <c r="I3474" s="338" t="str">
        <f t="shared" si="56"/>
        <v/>
      </c>
      <c r="J3474" s="339"/>
      <c r="K3474" s="339"/>
      <c r="L3474" s="339"/>
      <c r="M3474" s="339"/>
      <c r="N3474" s="339"/>
      <c r="O3474" s="339"/>
      <c r="P3474" s="339"/>
      <c r="Q3474" s="339"/>
    </row>
    <row r="3475" spans="1:17" ht="13.5" customHeight="1">
      <c r="A3475" s="481"/>
      <c r="B3475" s="481"/>
      <c r="C3475" s="481"/>
      <c r="D3475" s="481"/>
      <c r="E3475" s="481"/>
      <c r="F3475" s="339"/>
      <c r="G3475" s="340" t="str">
        <f>IF(ISNUMBER(E3475),E3475/'Bulk DivVar Analysis'!$I$7,"")</f>
        <v/>
      </c>
      <c r="H3475" s="338" t="str">
        <f>IF(ISNUMBER(E3475), IF(G3475&gt;'Bulk DivVar Analysis'!$J$9,"Pass","Fail"),"")</f>
        <v/>
      </c>
      <c r="I3475" s="338" t="str">
        <f t="shared" si="56"/>
        <v/>
      </c>
      <c r="J3475" s="339"/>
      <c r="K3475" s="339"/>
      <c r="L3475" s="339"/>
      <c r="M3475" s="339"/>
      <c r="N3475" s="339"/>
      <c r="O3475" s="339"/>
      <c r="P3475" s="339"/>
      <c r="Q3475" s="339"/>
    </row>
    <row r="3476" spans="1:17" ht="13.5" customHeight="1">
      <c r="A3476" s="481"/>
      <c r="B3476" s="481"/>
      <c r="C3476" s="481"/>
      <c r="D3476" s="481"/>
      <c r="E3476" s="481"/>
      <c r="F3476" s="339"/>
      <c r="G3476" s="340" t="str">
        <f>IF(ISNUMBER(E3476),E3476/'Bulk DivVar Analysis'!$I$7,"")</f>
        <v/>
      </c>
      <c r="H3476" s="338" t="str">
        <f>IF(ISNUMBER(E3476), IF(G3476&gt;'Bulk DivVar Analysis'!$J$9,"Pass","Fail"),"")</f>
        <v/>
      </c>
      <c r="I3476" s="338" t="str">
        <f t="shared" si="56"/>
        <v/>
      </c>
      <c r="J3476" s="339"/>
      <c r="K3476" s="339"/>
      <c r="L3476" s="339"/>
      <c r="M3476" s="339"/>
      <c r="N3476" s="339"/>
      <c r="O3476" s="339"/>
      <c r="P3476" s="339"/>
      <c r="Q3476" s="339"/>
    </row>
    <row r="3477" spans="1:17" ht="13.5" customHeight="1">
      <c r="A3477" s="481"/>
      <c r="B3477" s="481"/>
      <c r="C3477" s="481"/>
      <c r="D3477" s="481"/>
      <c r="E3477" s="481"/>
      <c r="F3477" s="339"/>
      <c r="G3477" s="340" t="str">
        <f>IF(ISNUMBER(E3477),E3477/'Bulk DivVar Analysis'!$I$7,"")</f>
        <v/>
      </c>
      <c r="H3477" s="338" t="str">
        <f>IF(ISNUMBER(E3477), IF(G3477&gt;'Bulk DivVar Analysis'!$J$9,"Pass","Fail"),"")</f>
        <v/>
      </c>
      <c r="I3477" s="338" t="str">
        <f t="shared" si="56"/>
        <v/>
      </c>
      <c r="J3477" s="339"/>
      <c r="K3477" s="339"/>
      <c r="L3477" s="339"/>
      <c r="M3477" s="339"/>
      <c r="N3477" s="339"/>
      <c r="O3477" s="339"/>
      <c r="P3477" s="339"/>
      <c r="Q3477" s="339"/>
    </row>
    <row r="3478" spans="1:17" ht="13.5" customHeight="1">
      <c r="A3478" s="481"/>
      <c r="B3478" s="481"/>
      <c r="C3478" s="481"/>
      <c r="D3478" s="481"/>
      <c r="E3478" s="481"/>
      <c r="F3478" s="339"/>
      <c r="G3478" s="340" t="str">
        <f>IF(ISNUMBER(E3478),E3478/'Bulk DivVar Analysis'!$I$7,"")</f>
        <v/>
      </c>
      <c r="H3478" s="338" t="str">
        <f>IF(ISNUMBER(E3478), IF(G3478&gt;'Bulk DivVar Analysis'!$J$9,"Pass","Fail"),"")</f>
        <v/>
      </c>
      <c r="I3478" s="338" t="str">
        <f t="shared" si="56"/>
        <v/>
      </c>
      <c r="J3478" s="339"/>
      <c r="K3478" s="339"/>
      <c r="L3478" s="339"/>
      <c r="M3478" s="339"/>
      <c r="N3478" s="339"/>
      <c r="O3478" s="339"/>
      <c r="P3478" s="339"/>
      <c r="Q3478" s="339"/>
    </row>
    <row r="3479" spans="1:17" ht="13.5" customHeight="1">
      <c r="A3479" s="481"/>
      <c r="B3479" s="481"/>
      <c r="C3479" s="481"/>
      <c r="D3479" s="481"/>
      <c r="E3479" s="481"/>
      <c r="F3479" s="339"/>
      <c r="G3479" s="340" t="str">
        <f>IF(ISNUMBER(E3479),E3479/'Bulk DivVar Analysis'!$I$7,"")</f>
        <v/>
      </c>
      <c r="H3479" s="338" t="str">
        <f>IF(ISNUMBER(E3479), IF(G3479&gt;'Bulk DivVar Analysis'!$J$9,"Pass","Fail"),"")</f>
        <v/>
      </c>
      <c r="I3479" s="338" t="str">
        <f t="shared" si="56"/>
        <v/>
      </c>
      <c r="J3479" s="339"/>
      <c r="K3479" s="339"/>
      <c r="L3479" s="339"/>
      <c r="M3479" s="339"/>
      <c r="N3479" s="339"/>
      <c r="O3479" s="339"/>
      <c r="P3479" s="339"/>
      <c r="Q3479" s="339"/>
    </row>
    <row r="3480" spans="1:17" ht="13.5" customHeight="1">
      <c r="A3480" s="481"/>
      <c r="B3480" s="481"/>
      <c r="C3480" s="481"/>
      <c r="D3480" s="481"/>
      <c r="E3480" s="481"/>
      <c r="F3480" s="339"/>
      <c r="G3480" s="340" t="str">
        <f>IF(ISNUMBER(E3480),E3480/'Bulk DivVar Analysis'!$I$7,"")</f>
        <v/>
      </c>
      <c r="H3480" s="338" t="str">
        <f>IF(ISNUMBER(E3480), IF(G3480&gt;'Bulk DivVar Analysis'!$J$9,"Pass","Fail"),"")</f>
        <v/>
      </c>
      <c r="I3480" s="338" t="str">
        <f t="shared" si="56"/>
        <v/>
      </c>
      <c r="J3480" s="339"/>
      <c r="K3480" s="339"/>
      <c r="L3480" s="339"/>
      <c r="M3480" s="339"/>
      <c r="N3480" s="339"/>
      <c r="O3480" s="339"/>
      <c r="P3480" s="339"/>
      <c r="Q3480" s="339"/>
    </row>
    <row r="3481" spans="1:17" ht="13.5" customHeight="1">
      <c r="A3481" s="481"/>
      <c r="B3481" s="481"/>
      <c r="C3481" s="481"/>
      <c r="D3481" s="481"/>
      <c r="E3481" s="481"/>
      <c r="F3481" s="339"/>
      <c r="G3481" s="340" t="str">
        <f>IF(ISNUMBER(E3481),E3481/'Bulk DivVar Analysis'!$I$7,"")</f>
        <v/>
      </c>
      <c r="H3481" s="338" t="str">
        <f>IF(ISNUMBER(E3481), IF(G3481&gt;'Bulk DivVar Analysis'!$J$9,"Pass","Fail"),"")</f>
        <v/>
      </c>
      <c r="I3481" s="338" t="str">
        <f t="shared" si="56"/>
        <v/>
      </c>
      <c r="J3481" s="339"/>
      <c r="K3481" s="339"/>
      <c r="L3481" s="339"/>
      <c r="M3481" s="339"/>
      <c r="N3481" s="339"/>
      <c r="O3481" s="339"/>
      <c r="P3481" s="339"/>
      <c r="Q3481" s="339"/>
    </row>
    <row r="3482" spans="1:17" ht="13.5" customHeight="1">
      <c r="A3482" s="481"/>
      <c r="B3482" s="481"/>
      <c r="C3482" s="481"/>
      <c r="D3482" s="481"/>
      <c r="E3482" s="481"/>
      <c r="F3482" s="339"/>
      <c r="G3482" s="340" t="str">
        <f>IF(ISNUMBER(E3482),E3482/'Bulk DivVar Analysis'!$I$7,"")</f>
        <v/>
      </c>
      <c r="H3482" s="338" t="str">
        <f>IF(ISNUMBER(E3482), IF(G3482&gt;'Bulk DivVar Analysis'!$J$9,"Pass","Fail"),"")</f>
        <v/>
      </c>
      <c r="I3482" s="338" t="str">
        <f t="shared" si="56"/>
        <v/>
      </c>
      <c r="J3482" s="339"/>
      <c r="K3482" s="339"/>
      <c r="L3482" s="339"/>
      <c r="M3482" s="339"/>
      <c r="N3482" s="339"/>
      <c r="O3482" s="339"/>
      <c r="P3482" s="339"/>
      <c r="Q3482" s="339"/>
    </row>
    <row r="3483" spans="1:17" ht="13.5" customHeight="1">
      <c r="A3483" s="481"/>
      <c r="B3483" s="481"/>
      <c r="C3483" s="481"/>
      <c r="D3483" s="481"/>
      <c r="E3483" s="481"/>
      <c r="F3483" s="339"/>
      <c r="G3483" s="340" t="str">
        <f>IF(ISNUMBER(E3483),E3483/'Bulk DivVar Analysis'!$I$7,"")</f>
        <v/>
      </c>
      <c r="H3483" s="338" t="str">
        <f>IF(ISNUMBER(E3483), IF(G3483&gt;'Bulk DivVar Analysis'!$J$9,"Pass","Fail"),"")</f>
        <v/>
      </c>
      <c r="I3483" s="338" t="str">
        <f t="shared" si="56"/>
        <v/>
      </c>
      <c r="J3483" s="339"/>
      <c r="K3483" s="339"/>
      <c r="L3483" s="339"/>
      <c r="M3483" s="339"/>
      <c r="N3483" s="339"/>
      <c r="O3483" s="339"/>
      <c r="P3483" s="339"/>
      <c r="Q3483" s="339"/>
    </row>
    <row r="3484" spans="1:17" ht="13.5" customHeight="1">
      <c r="A3484" s="481"/>
      <c r="B3484" s="481"/>
      <c r="C3484" s="481"/>
      <c r="D3484" s="481"/>
      <c r="E3484" s="481"/>
      <c r="F3484" s="339"/>
      <c r="G3484" s="340" t="str">
        <f>IF(ISNUMBER(E3484),E3484/'Bulk DivVar Analysis'!$I$7,"")</f>
        <v/>
      </c>
      <c r="H3484" s="338" t="str">
        <f>IF(ISNUMBER(E3484), IF(G3484&gt;'Bulk DivVar Analysis'!$J$9,"Pass","Fail"),"")</f>
        <v/>
      </c>
      <c r="I3484" s="338" t="str">
        <f t="shared" si="56"/>
        <v/>
      </c>
      <c r="J3484" s="339"/>
      <c r="K3484" s="339"/>
      <c r="L3484" s="339"/>
      <c r="M3484" s="339"/>
      <c r="N3484" s="339"/>
      <c r="O3484" s="339"/>
      <c r="P3484" s="339"/>
      <c r="Q3484" s="339"/>
    </row>
    <row r="3485" spans="1:17" ht="13.5" customHeight="1">
      <c r="A3485" s="481"/>
      <c r="B3485" s="481"/>
      <c r="C3485" s="481"/>
      <c r="D3485" s="481"/>
      <c r="E3485" s="481"/>
      <c r="F3485" s="339"/>
      <c r="G3485" s="340" t="str">
        <f>IF(ISNUMBER(E3485),E3485/'Bulk DivVar Analysis'!$I$7,"")</f>
        <v/>
      </c>
      <c r="H3485" s="338" t="str">
        <f>IF(ISNUMBER(E3485), IF(G3485&gt;'Bulk DivVar Analysis'!$J$9,"Pass","Fail"),"")</f>
        <v/>
      </c>
      <c r="I3485" s="338" t="str">
        <f t="shared" si="56"/>
        <v/>
      </c>
      <c r="J3485" s="339"/>
      <c r="K3485" s="339"/>
      <c r="L3485" s="339"/>
      <c r="M3485" s="339"/>
      <c r="N3485" s="339"/>
      <c r="O3485" s="339"/>
      <c r="P3485" s="339"/>
      <c r="Q3485" s="339"/>
    </row>
    <row r="3486" spans="1:17" ht="13.5" customHeight="1">
      <c r="A3486" s="481"/>
      <c r="B3486" s="481"/>
      <c r="C3486" s="481"/>
      <c r="D3486" s="481"/>
      <c r="E3486" s="481"/>
      <c r="F3486" s="339"/>
      <c r="G3486" s="340" t="str">
        <f>IF(ISNUMBER(E3486),E3486/'Bulk DivVar Analysis'!$I$7,"")</f>
        <v/>
      </c>
      <c r="H3486" s="338" t="str">
        <f>IF(ISNUMBER(E3486), IF(G3486&gt;'Bulk DivVar Analysis'!$J$9,"Pass","Fail"),"")</f>
        <v/>
      </c>
      <c r="I3486" s="338" t="str">
        <f t="shared" si="56"/>
        <v/>
      </c>
      <c r="J3486" s="339"/>
      <c r="K3486" s="339"/>
      <c r="L3486" s="339"/>
      <c r="M3486" s="339"/>
      <c r="N3486" s="339"/>
      <c r="O3486" s="339"/>
      <c r="P3486" s="339"/>
      <c r="Q3486" s="339"/>
    </row>
    <row r="3487" spans="1:17" ht="13.5" customHeight="1">
      <c r="A3487" s="481"/>
      <c r="B3487" s="481"/>
      <c r="C3487" s="481"/>
      <c r="D3487" s="481"/>
      <c r="E3487" s="481"/>
      <c r="F3487" s="339"/>
      <c r="G3487" s="340" t="str">
        <f>IF(ISNUMBER(E3487),E3487/'Bulk DivVar Analysis'!$I$7,"")</f>
        <v/>
      </c>
      <c r="H3487" s="338" t="str">
        <f>IF(ISNUMBER(E3487), IF(G3487&gt;'Bulk DivVar Analysis'!$J$9,"Pass","Fail"),"")</f>
        <v/>
      </c>
      <c r="I3487" s="338" t="str">
        <f t="shared" si="56"/>
        <v/>
      </c>
      <c r="J3487" s="339"/>
      <c r="K3487" s="339"/>
      <c r="L3487" s="339"/>
      <c r="M3487" s="339"/>
      <c r="N3487" s="339"/>
      <c r="O3487" s="339"/>
      <c r="P3487" s="339"/>
      <c r="Q3487" s="339"/>
    </row>
    <row r="3488" spans="1:17" ht="13.5" customHeight="1">
      <c r="A3488" s="481"/>
      <c r="B3488" s="481"/>
      <c r="C3488" s="481"/>
      <c r="D3488" s="481"/>
      <c r="E3488" s="481"/>
      <c r="F3488" s="339"/>
      <c r="G3488" s="340" t="str">
        <f>IF(ISNUMBER(E3488),E3488/'Bulk DivVar Analysis'!$I$7,"")</f>
        <v/>
      </c>
      <c r="H3488" s="338" t="str">
        <f>IF(ISNUMBER(E3488), IF(G3488&gt;'Bulk DivVar Analysis'!$J$9,"Pass","Fail"),"")</f>
        <v/>
      </c>
      <c r="I3488" s="338" t="str">
        <f t="shared" si="56"/>
        <v/>
      </c>
      <c r="J3488" s="339"/>
      <c r="K3488" s="339"/>
      <c r="L3488" s="339"/>
      <c r="M3488" s="339"/>
      <c r="N3488" s="339"/>
      <c r="O3488" s="339"/>
      <c r="P3488" s="339"/>
      <c r="Q3488" s="339"/>
    </row>
    <row r="3489" spans="1:17" ht="13.5" customHeight="1">
      <c r="A3489" s="481"/>
      <c r="B3489" s="481"/>
      <c r="C3489" s="481"/>
      <c r="D3489" s="481"/>
      <c r="E3489" s="481"/>
      <c r="F3489" s="339"/>
      <c r="G3489" s="340" t="str">
        <f>IF(ISNUMBER(E3489),E3489/'Bulk DivVar Analysis'!$I$7,"")</f>
        <v/>
      </c>
      <c r="H3489" s="338" t="str">
        <f>IF(ISNUMBER(E3489), IF(G3489&gt;'Bulk DivVar Analysis'!$J$9,"Pass","Fail"),"")</f>
        <v/>
      </c>
      <c r="I3489" s="338" t="str">
        <f t="shared" si="56"/>
        <v/>
      </c>
      <c r="J3489" s="339"/>
      <c r="K3489" s="339"/>
      <c r="L3489" s="339"/>
      <c r="M3489" s="339"/>
      <c r="N3489" s="339"/>
      <c r="O3489" s="339"/>
      <c r="P3489" s="339"/>
      <c r="Q3489" s="339"/>
    </row>
    <row r="3490" spans="1:17" ht="13.5" customHeight="1">
      <c r="A3490" s="481"/>
      <c r="B3490" s="481"/>
      <c r="C3490" s="481"/>
      <c r="D3490" s="481"/>
      <c r="E3490" s="481"/>
      <c r="F3490" s="339"/>
      <c r="G3490" s="340" t="str">
        <f>IF(ISNUMBER(E3490),E3490/'Bulk DivVar Analysis'!$I$7,"")</f>
        <v/>
      </c>
      <c r="H3490" s="338" t="str">
        <f>IF(ISNUMBER(E3490), IF(G3490&gt;'Bulk DivVar Analysis'!$J$9,"Pass","Fail"),"")</f>
        <v/>
      </c>
      <c r="I3490" s="338" t="str">
        <f t="shared" si="56"/>
        <v/>
      </c>
      <c r="J3490" s="339"/>
      <c r="K3490" s="339"/>
      <c r="L3490" s="339"/>
      <c r="M3490" s="339"/>
      <c r="N3490" s="339"/>
      <c r="O3490" s="339"/>
      <c r="P3490" s="339"/>
      <c r="Q3490" s="339"/>
    </row>
    <row r="3491" spans="1:17" ht="13.5" customHeight="1">
      <c r="A3491" s="481"/>
      <c r="B3491" s="481"/>
      <c r="C3491" s="481"/>
      <c r="D3491" s="481"/>
      <c r="E3491" s="481"/>
      <c r="F3491" s="339"/>
      <c r="G3491" s="340" t="str">
        <f>IF(ISNUMBER(E3491),E3491/'Bulk DivVar Analysis'!$I$7,"")</f>
        <v/>
      </c>
      <c r="H3491" s="338" t="str">
        <f>IF(ISNUMBER(E3491), IF(G3491&gt;'Bulk DivVar Analysis'!$J$9,"Pass","Fail"),"")</f>
        <v/>
      </c>
      <c r="I3491" s="338" t="str">
        <f t="shared" si="56"/>
        <v/>
      </c>
      <c r="J3491" s="339"/>
      <c r="K3491" s="339"/>
      <c r="L3491" s="339"/>
      <c r="M3491" s="339"/>
      <c r="N3491" s="339"/>
      <c r="O3491" s="339"/>
      <c r="P3491" s="339"/>
      <c r="Q3491" s="339"/>
    </row>
    <row r="3492" spans="1:17" ht="13.5" customHeight="1">
      <c r="A3492" s="481"/>
      <c r="B3492" s="481"/>
      <c r="C3492" s="481"/>
      <c r="D3492" s="481"/>
      <c r="E3492" s="481"/>
      <c r="F3492" s="339"/>
      <c r="G3492" s="340" t="str">
        <f>IF(ISNUMBER(E3492),E3492/'Bulk DivVar Analysis'!$I$7,"")</f>
        <v/>
      </c>
      <c r="H3492" s="338" t="str">
        <f>IF(ISNUMBER(E3492), IF(G3492&gt;'Bulk DivVar Analysis'!$J$9,"Pass","Fail"),"")</f>
        <v/>
      </c>
      <c r="I3492" s="338" t="str">
        <f t="shared" si="56"/>
        <v/>
      </c>
      <c r="J3492" s="339"/>
      <c r="K3492" s="339"/>
      <c r="L3492" s="339"/>
      <c r="M3492" s="339"/>
      <c r="N3492" s="339"/>
      <c r="O3492" s="339"/>
      <c r="P3492" s="339"/>
      <c r="Q3492" s="339"/>
    </row>
    <row r="3493" spans="1:17" ht="13.5" customHeight="1">
      <c r="A3493" s="481"/>
      <c r="B3493" s="481"/>
      <c r="C3493" s="481"/>
      <c r="D3493" s="481"/>
      <c r="E3493" s="481"/>
      <c r="F3493" s="339"/>
      <c r="G3493" s="340" t="str">
        <f>IF(ISNUMBER(E3493),E3493/'Bulk DivVar Analysis'!$I$7,"")</f>
        <v/>
      </c>
      <c r="H3493" s="338" t="str">
        <f>IF(ISNUMBER(E3493), IF(G3493&gt;'Bulk DivVar Analysis'!$J$9,"Pass","Fail"),"")</f>
        <v/>
      </c>
      <c r="I3493" s="338" t="str">
        <f t="shared" si="56"/>
        <v/>
      </c>
      <c r="J3493" s="339"/>
      <c r="K3493" s="339"/>
      <c r="L3493" s="339"/>
      <c r="M3493" s="339"/>
      <c r="N3493" s="339"/>
      <c r="O3493" s="339"/>
      <c r="P3493" s="339"/>
      <c r="Q3493" s="339"/>
    </row>
    <row r="3494" spans="1:17" ht="13.5" customHeight="1">
      <c r="A3494" s="481"/>
      <c r="B3494" s="481"/>
      <c r="C3494" s="481"/>
      <c r="D3494" s="481"/>
      <c r="E3494" s="481"/>
      <c r="F3494" s="339"/>
      <c r="G3494" s="340" t="str">
        <f>IF(ISNUMBER(E3494),E3494/'Bulk DivVar Analysis'!$I$7,"")</f>
        <v/>
      </c>
      <c r="H3494" s="338" t="str">
        <f>IF(ISNUMBER(E3494), IF(G3494&gt;'Bulk DivVar Analysis'!$J$9,"Pass","Fail"),"")</f>
        <v/>
      </c>
      <c r="I3494" s="338" t="str">
        <f t="shared" si="56"/>
        <v/>
      </c>
      <c r="J3494" s="339"/>
      <c r="K3494" s="339"/>
      <c r="L3494" s="339"/>
      <c r="M3494" s="339"/>
      <c r="N3494" s="339"/>
      <c r="O3494" s="339"/>
      <c r="P3494" s="339"/>
      <c r="Q3494" s="339"/>
    </row>
    <row r="3495" spans="1:17" ht="13.5" customHeight="1">
      <c r="A3495" s="481"/>
      <c r="B3495" s="481"/>
      <c r="C3495" s="481"/>
      <c r="D3495" s="481"/>
      <c r="E3495" s="481"/>
      <c r="F3495" s="339"/>
      <c r="G3495" s="340" t="str">
        <f>IF(ISNUMBER(E3495),E3495/'Bulk DivVar Analysis'!$I$7,"")</f>
        <v/>
      </c>
      <c r="H3495" s="338" t="str">
        <f>IF(ISNUMBER(E3495), IF(G3495&gt;'Bulk DivVar Analysis'!$J$9,"Pass","Fail"),"")</f>
        <v/>
      </c>
      <c r="I3495" s="338" t="str">
        <f t="shared" si="56"/>
        <v/>
      </c>
      <c r="J3495" s="339"/>
      <c r="K3495" s="339"/>
      <c r="L3495" s="339"/>
      <c r="M3495" s="339"/>
      <c r="N3495" s="339"/>
      <c r="O3495" s="339"/>
      <c r="P3495" s="339"/>
      <c r="Q3495" s="339"/>
    </row>
    <row r="3496" spans="1:17" ht="13.5" customHeight="1">
      <c r="A3496" s="481"/>
      <c r="B3496" s="481"/>
      <c r="C3496" s="481"/>
      <c r="D3496" s="481"/>
      <c r="E3496" s="481"/>
      <c r="F3496" s="339"/>
      <c r="G3496" s="340" t="str">
        <f>IF(ISNUMBER(E3496),E3496/'Bulk DivVar Analysis'!$I$7,"")</f>
        <v/>
      </c>
      <c r="H3496" s="338" t="str">
        <f>IF(ISNUMBER(E3496), IF(G3496&gt;'Bulk DivVar Analysis'!$J$9,"Pass","Fail"),"")</f>
        <v/>
      </c>
      <c r="I3496" s="338" t="str">
        <f t="shared" si="56"/>
        <v/>
      </c>
      <c r="J3496" s="339"/>
      <c r="K3496" s="339"/>
      <c r="L3496" s="339"/>
      <c r="M3496" s="339"/>
      <c r="N3496" s="339"/>
      <c r="O3496" s="339"/>
      <c r="P3496" s="339"/>
      <c r="Q3496" s="339"/>
    </row>
    <row r="3497" spans="1:17" ht="13.5" customHeight="1">
      <c r="A3497" s="481"/>
      <c r="B3497" s="481"/>
      <c r="C3497" s="481"/>
      <c r="D3497" s="481"/>
      <c r="E3497" s="481"/>
      <c r="F3497" s="339"/>
      <c r="G3497" s="340" t="str">
        <f>IF(ISNUMBER(E3497),E3497/'Bulk DivVar Analysis'!$I$7,"")</f>
        <v/>
      </c>
      <c r="H3497" s="338" t="str">
        <f>IF(ISNUMBER(E3497), IF(G3497&gt;'Bulk DivVar Analysis'!$J$9,"Pass","Fail"),"")</f>
        <v/>
      </c>
      <c r="I3497" s="338" t="str">
        <f t="shared" si="56"/>
        <v/>
      </c>
      <c r="J3497" s="339"/>
      <c r="K3497" s="339"/>
      <c r="L3497" s="339"/>
      <c r="M3497" s="339"/>
      <c r="N3497" s="339"/>
      <c r="O3497" s="339"/>
      <c r="P3497" s="339"/>
      <c r="Q3497" s="339"/>
    </row>
    <row r="3498" spans="1:17" ht="13.5" customHeight="1">
      <c r="A3498" s="481"/>
      <c r="B3498" s="481"/>
      <c r="C3498" s="481"/>
      <c r="D3498" s="481"/>
      <c r="E3498" s="481"/>
      <c r="F3498" s="339"/>
      <c r="G3498" s="340" t="str">
        <f>IF(ISNUMBER(E3498),E3498/'Bulk DivVar Analysis'!$I$7,"")</f>
        <v/>
      </c>
      <c r="H3498" s="338" t="str">
        <f>IF(ISNUMBER(E3498), IF(G3498&gt;'Bulk DivVar Analysis'!$J$9,"Pass","Fail"),"")</f>
        <v/>
      </c>
      <c r="I3498" s="338" t="str">
        <f t="shared" si="56"/>
        <v/>
      </c>
      <c r="J3498" s="339"/>
      <c r="K3498" s="339"/>
      <c r="L3498" s="339"/>
      <c r="M3498" s="339"/>
      <c r="N3498" s="339"/>
      <c r="O3498" s="339"/>
      <c r="P3498" s="339"/>
      <c r="Q3498" s="339"/>
    </row>
    <row r="3499" spans="1:17" ht="13.5" customHeight="1">
      <c r="A3499" s="481"/>
      <c r="B3499" s="481"/>
      <c r="C3499" s="481"/>
      <c r="D3499" s="481"/>
      <c r="E3499" s="481"/>
      <c r="F3499" s="339"/>
      <c r="G3499" s="340" t="str">
        <f>IF(ISNUMBER(E3499),E3499/'Bulk DivVar Analysis'!$I$7,"")</f>
        <v/>
      </c>
      <c r="H3499" s="338" t="str">
        <f>IF(ISNUMBER(E3499), IF(G3499&gt;'Bulk DivVar Analysis'!$J$9,"Pass","Fail"),"")</f>
        <v/>
      </c>
      <c r="I3499" s="338" t="str">
        <f t="shared" si="56"/>
        <v/>
      </c>
      <c r="J3499" s="339"/>
      <c r="K3499" s="339"/>
      <c r="L3499" s="339"/>
      <c r="M3499" s="339"/>
      <c r="N3499" s="339"/>
      <c r="O3499" s="339"/>
      <c r="P3499" s="339"/>
      <c r="Q3499" s="339"/>
    </row>
    <row r="3500" spans="1:17" ht="13.5" customHeight="1">
      <c r="A3500" s="481"/>
      <c r="B3500" s="481"/>
      <c r="C3500" s="481"/>
      <c r="D3500" s="481"/>
      <c r="E3500" s="481"/>
      <c r="F3500" s="339"/>
      <c r="G3500" s="340" t="str">
        <f>IF(ISNUMBER(E3500),E3500/'Bulk DivVar Analysis'!$I$7,"")</f>
        <v/>
      </c>
      <c r="H3500" s="338" t="str">
        <f>IF(ISNUMBER(E3500), IF(G3500&gt;'Bulk DivVar Analysis'!$J$9,"Pass","Fail"),"")</f>
        <v/>
      </c>
      <c r="I3500" s="338" t="str">
        <f t="shared" si="56"/>
        <v/>
      </c>
      <c r="J3500" s="339"/>
      <c r="K3500" s="339"/>
      <c r="L3500" s="339"/>
      <c r="M3500" s="339"/>
      <c r="N3500" s="339"/>
      <c r="O3500" s="339"/>
      <c r="P3500" s="339"/>
      <c r="Q3500" s="339"/>
    </row>
    <row r="3501" spans="1:17" ht="13.5" customHeight="1">
      <c r="A3501" s="481"/>
      <c r="B3501" s="481"/>
      <c r="C3501" s="481"/>
      <c r="D3501" s="481"/>
      <c r="E3501" s="481"/>
      <c r="F3501" s="339"/>
      <c r="G3501" s="340" t="str">
        <f>IF(ISNUMBER(E3501),E3501/'Bulk DivVar Analysis'!$I$7,"")</f>
        <v/>
      </c>
      <c r="H3501" s="338" t="str">
        <f>IF(ISNUMBER(E3501), IF(G3501&gt;'Bulk DivVar Analysis'!$J$9,"Pass","Fail"),"")</f>
        <v/>
      </c>
      <c r="I3501" s="338" t="str">
        <f t="shared" si="56"/>
        <v/>
      </c>
      <c r="J3501" s="339"/>
      <c r="K3501" s="339"/>
      <c r="L3501" s="339"/>
      <c r="M3501" s="339"/>
      <c r="N3501" s="339"/>
      <c r="O3501" s="339"/>
      <c r="P3501" s="339"/>
      <c r="Q3501" s="339"/>
    </row>
    <row r="3502" spans="1:17" ht="13.5" customHeight="1">
      <c r="A3502" s="481"/>
      <c r="B3502" s="481"/>
      <c r="C3502" s="481"/>
      <c r="D3502" s="481"/>
      <c r="E3502" s="481"/>
      <c r="F3502" s="339"/>
      <c r="G3502" s="340" t="str">
        <f>IF(ISNUMBER(E3502),E3502/'Bulk DivVar Analysis'!$I$7,"")</f>
        <v/>
      </c>
      <c r="H3502" s="338" t="str">
        <f>IF(ISNUMBER(E3502), IF(G3502&gt;'Bulk DivVar Analysis'!$J$9,"Pass","Fail"),"")</f>
        <v/>
      </c>
      <c r="I3502" s="338" t="str">
        <f t="shared" si="56"/>
        <v/>
      </c>
      <c r="J3502" s="339"/>
      <c r="K3502" s="339"/>
      <c r="L3502" s="339"/>
      <c r="M3502" s="339"/>
      <c r="N3502" s="339"/>
      <c r="O3502" s="339"/>
      <c r="P3502" s="339"/>
      <c r="Q3502" s="339"/>
    </row>
    <row r="3503" spans="1:17" ht="13.5" customHeight="1">
      <c r="A3503" s="481"/>
      <c r="B3503" s="481"/>
      <c r="C3503" s="481"/>
      <c r="D3503" s="481"/>
      <c r="E3503" s="481"/>
      <c r="F3503" s="339"/>
      <c r="G3503" s="340" t="str">
        <f>IF(ISNUMBER(E3503),E3503/'Bulk DivVar Analysis'!$I$7,"")</f>
        <v/>
      </c>
      <c r="H3503" s="338" t="str">
        <f>IF(ISNUMBER(E3503), IF(G3503&gt;'Bulk DivVar Analysis'!$J$9,"Pass","Fail"),"")</f>
        <v/>
      </c>
      <c r="I3503" s="338" t="str">
        <f t="shared" si="56"/>
        <v/>
      </c>
      <c r="J3503" s="339"/>
      <c r="K3503" s="339"/>
      <c r="L3503" s="339"/>
      <c r="M3503" s="339"/>
      <c r="N3503" s="339"/>
      <c r="O3503" s="339"/>
      <c r="P3503" s="339"/>
      <c r="Q3503" s="339"/>
    </row>
    <row r="3504" spans="1:17" ht="13.5" customHeight="1">
      <c r="A3504" s="481"/>
      <c r="B3504" s="481"/>
      <c r="C3504" s="481"/>
      <c r="D3504" s="481"/>
      <c r="E3504" s="481"/>
      <c r="F3504" s="339"/>
      <c r="G3504" s="340" t="str">
        <f>IF(ISNUMBER(E3504),E3504/'Bulk DivVar Analysis'!$I$7,"")</f>
        <v/>
      </c>
      <c r="H3504" s="338" t="str">
        <f>IF(ISNUMBER(E3504), IF(G3504&gt;'Bulk DivVar Analysis'!$J$9,"Pass","Fail"),"")</f>
        <v/>
      </c>
      <c r="I3504" s="338" t="str">
        <f t="shared" si="56"/>
        <v/>
      </c>
      <c r="J3504" s="339"/>
      <c r="K3504" s="339"/>
      <c r="L3504" s="339"/>
      <c r="M3504" s="339"/>
      <c r="N3504" s="339"/>
      <c r="O3504" s="339"/>
      <c r="P3504" s="339"/>
      <c r="Q3504" s="339"/>
    </row>
    <row r="3505" spans="1:17" ht="13.5" customHeight="1">
      <c r="A3505" s="481"/>
      <c r="B3505" s="481"/>
      <c r="C3505" s="481"/>
      <c r="D3505" s="481"/>
      <c r="E3505" s="481"/>
      <c r="F3505" s="339"/>
      <c r="G3505" s="340" t="str">
        <f>IF(ISNUMBER(E3505),E3505/'Bulk DivVar Analysis'!$I$7,"")</f>
        <v/>
      </c>
      <c r="H3505" s="338" t="str">
        <f>IF(ISNUMBER(E3505), IF(G3505&gt;'Bulk DivVar Analysis'!$J$9,"Pass","Fail"),"")</f>
        <v/>
      </c>
      <c r="I3505" s="338" t="str">
        <f t="shared" si="56"/>
        <v/>
      </c>
      <c r="J3505" s="339"/>
      <c r="K3505" s="339"/>
      <c r="L3505" s="339"/>
      <c r="M3505" s="339"/>
      <c r="N3505" s="339"/>
      <c r="O3505" s="339"/>
      <c r="P3505" s="339"/>
      <c r="Q3505" s="339"/>
    </row>
    <row r="3506" spans="1:17" ht="13.5" customHeight="1">
      <c r="A3506" s="481"/>
      <c r="B3506" s="481"/>
      <c r="C3506" s="481"/>
      <c r="D3506" s="481"/>
      <c r="E3506" s="481"/>
      <c r="F3506" s="339"/>
      <c r="G3506" s="340" t="str">
        <f>IF(ISNUMBER(E3506),E3506/'Bulk DivVar Analysis'!$I$7,"")</f>
        <v/>
      </c>
      <c r="H3506" s="338" t="str">
        <f>IF(ISNUMBER(E3506), IF(G3506&gt;'Bulk DivVar Analysis'!$J$9,"Pass","Fail"),"")</f>
        <v/>
      </c>
      <c r="I3506" s="338" t="str">
        <f t="shared" si="56"/>
        <v/>
      </c>
      <c r="J3506" s="339"/>
      <c r="K3506" s="339"/>
      <c r="L3506" s="339"/>
      <c r="M3506" s="339"/>
      <c r="N3506" s="339"/>
      <c r="O3506" s="339"/>
      <c r="P3506" s="339"/>
      <c r="Q3506" s="339"/>
    </row>
    <row r="3507" spans="1:17" ht="13.5" customHeight="1">
      <c r="A3507" s="481"/>
      <c r="B3507" s="481"/>
      <c r="C3507" s="481"/>
      <c r="D3507" s="481"/>
      <c r="E3507" s="481"/>
      <c r="F3507" s="339"/>
      <c r="G3507" s="340" t="str">
        <f>IF(ISNUMBER(E3507),E3507/'Bulk DivVar Analysis'!$I$7,"")</f>
        <v/>
      </c>
      <c r="H3507" s="338" t="str">
        <f>IF(ISNUMBER(E3507), IF(G3507&gt;'Bulk DivVar Analysis'!$J$9,"Pass","Fail"),"")</f>
        <v/>
      </c>
      <c r="I3507" s="338" t="str">
        <f t="shared" si="56"/>
        <v/>
      </c>
      <c r="J3507" s="339"/>
      <c r="K3507" s="339"/>
      <c r="L3507" s="339"/>
      <c r="M3507" s="339"/>
      <c r="N3507" s="339"/>
      <c r="O3507" s="339"/>
      <c r="P3507" s="339"/>
      <c r="Q3507" s="339"/>
    </row>
    <row r="3508" spans="1:17" ht="13.5" customHeight="1">
      <c r="A3508" s="481"/>
      <c r="B3508" s="481"/>
      <c r="C3508" s="481"/>
      <c r="D3508" s="481"/>
      <c r="E3508" s="481"/>
      <c r="F3508" s="339"/>
      <c r="G3508" s="340" t="str">
        <f>IF(ISNUMBER(E3508),E3508/'Bulk DivVar Analysis'!$I$7,"")</f>
        <v/>
      </c>
      <c r="H3508" s="338" t="str">
        <f>IF(ISNUMBER(E3508), IF(G3508&gt;'Bulk DivVar Analysis'!$J$9,"Pass","Fail"),"")</f>
        <v/>
      </c>
      <c r="I3508" s="338" t="str">
        <f t="shared" si="56"/>
        <v/>
      </c>
      <c r="J3508" s="339"/>
      <c r="K3508" s="339"/>
      <c r="L3508" s="339"/>
      <c r="M3508" s="339"/>
      <c r="N3508" s="339"/>
      <c r="O3508" s="339"/>
      <c r="P3508" s="339"/>
      <c r="Q3508" s="339"/>
    </row>
    <row r="3509" spans="1:17" ht="13.5" customHeight="1">
      <c r="A3509" s="481"/>
      <c r="B3509" s="481"/>
      <c r="C3509" s="481"/>
      <c r="D3509" s="481"/>
      <c r="E3509" s="481"/>
      <c r="F3509" s="339"/>
      <c r="G3509" s="340" t="str">
        <f>IF(ISNUMBER(E3509),E3509/'Bulk DivVar Analysis'!$I$7,"")</f>
        <v/>
      </c>
      <c r="H3509" s="338" t="str">
        <f>IF(ISNUMBER(E3509), IF(G3509&gt;'Bulk DivVar Analysis'!$J$9,"Pass","Fail"),"")</f>
        <v/>
      </c>
      <c r="I3509" s="338" t="str">
        <f t="shared" si="56"/>
        <v/>
      </c>
      <c r="J3509" s="339"/>
      <c r="K3509" s="339"/>
      <c r="L3509" s="339"/>
      <c r="M3509" s="339"/>
      <c r="N3509" s="339"/>
      <c r="O3509" s="339"/>
      <c r="P3509" s="339"/>
      <c r="Q3509" s="339"/>
    </row>
    <row r="3510" spans="1:17" ht="13.5" customHeight="1">
      <c r="A3510" s="481"/>
      <c r="B3510" s="481"/>
      <c r="C3510" s="481"/>
      <c r="D3510" s="481"/>
      <c r="E3510" s="481"/>
      <c r="F3510" s="339"/>
      <c r="G3510" s="340" t="str">
        <f>IF(ISNUMBER(E3510),E3510/'Bulk DivVar Analysis'!$I$7,"")</f>
        <v/>
      </c>
      <c r="H3510" s="338" t="str">
        <f>IF(ISNUMBER(E3510), IF(G3510&gt;'Bulk DivVar Analysis'!$J$9,"Pass","Fail"),"")</f>
        <v/>
      </c>
      <c r="I3510" s="338" t="str">
        <f t="shared" si="56"/>
        <v/>
      </c>
      <c r="J3510" s="339"/>
      <c r="K3510" s="339"/>
      <c r="L3510" s="339"/>
      <c r="M3510" s="339"/>
      <c r="N3510" s="339"/>
      <c r="O3510" s="339"/>
      <c r="P3510" s="339"/>
      <c r="Q3510" s="339"/>
    </row>
    <row r="3511" spans="1:17" ht="13.5" customHeight="1">
      <c r="A3511" s="481"/>
      <c r="B3511" s="481"/>
      <c r="C3511" s="481"/>
      <c r="D3511" s="481"/>
      <c r="E3511" s="481"/>
      <c r="F3511" s="339"/>
      <c r="G3511" s="340" t="str">
        <f>IF(ISNUMBER(E3511),E3511/'Bulk DivVar Analysis'!$I$7,"")</f>
        <v/>
      </c>
      <c r="H3511" s="338" t="str">
        <f>IF(ISNUMBER(E3511), IF(G3511&gt;'Bulk DivVar Analysis'!$J$9,"Pass","Fail"),"")</f>
        <v/>
      </c>
      <c r="I3511" s="338" t="str">
        <f t="shared" si="56"/>
        <v/>
      </c>
      <c r="J3511" s="339"/>
      <c r="K3511" s="339"/>
      <c r="L3511" s="339"/>
      <c r="M3511" s="339"/>
      <c r="N3511" s="339"/>
      <c r="O3511" s="339"/>
      <c r="P3511" s="339"/>
      <c r="Q3511" s="339"/>
    </row>
    <row r="3512" spans="1:17" ht="13.5" customHeight="1">
      <c r="A3512" s="481"/>
      <c r="B3512" s="481"/>
      <c r="C3512" s="481"/>
      <c r="D3512" s="481"/>
      <c r="E3512" s="481"/>
      <c r="F3512" s="339"/>
      <c r="G3512" s="340" t="str">
        <f>IF(ISNUMBER(E3512),E3512/'Bulk DivVar Analysis'!$I$7,"")</f>
        <v/>
      </c>
      <c r="H3512" s="338" t="str">
        <f>IF(ISNUMBER(E3512), IF(G3512&gt;'Bulk DivVar Analysis'!$J$9,"Pass","Fail"),"")</f>
        <v/>
      </c>
      <c r="I3512" s="338" t="str">
        <f t="shared" si="56"/>
        <v/>
      </c>
      <c r="J3512" s="339"/>
      <c r="K3512" s="339"/>
      <c r="L3512" s="339"/>
      <c r="M3512" s="339"/>
      <c r="N3512" s="339"/>
      <c r="O3512" s="339"/>
      <c r="P3512" s="339"/>
      <c r="Q3512" s="339"/>
    </row>
    <row r="3513" spans="1:17" ht="13.5" customHeight="1">
      <c r="A3513" s="481"/>
      <c r="B3513" s="481"/>
      <c r="C3513" s="481"/>
      <c r="D3513" s="481"/>
      <c r="E3513" s="481"/>
      <c r="F3513" s="339"/>
      <c r="G3513" s="340" t="str">
        <f>IF(ISNUMBER(E3513),E3513/'Bulk DivVar Analysis'!$I$7,"")</f>
        <v/>
      </c>
      <c r="H3513" s="338" t="str">
        <f>IF(ISNUMBER(E3513), IF(G3513&gt;'Bulk DivVar Analysis'!$J$9,"Pass","Fail"),"")</f>
        <v/>
      </c>
      <c r="I3513" s="338" t="str">
        <f t="shared" si="56"/>
        <v/>
      </c>
      <c r="J3513" s="339"/>
      <c r="K3513" s="339"/>
      <c r="L3513" s="339"/>
      <c r="M3513" s="339"/>
      <c r="N3513" s="339"/>
      <c r="O3513" s="339"/>
      <c r="P3513" s="339"/>
      <c r="Q3513" s="339"/>
    </row>
    <row r="3514" spans="1:17" ht="13.5" customHeight="1">
      <c r="A3514" s="481"/>
      <c r="B3514" s="481"/>
      <c r="C3514" s="481"/>
      <c r="D3514" s="481"/>
      <c r="E3514" s="481"/>
      <c r="F3514" s="339"/>
      <c r="G3514" s="340" t="str">
        <f>IF(ISNUMBER(E3514),E3514/'Bulk DivVar Analysis'!$I$7,"")</f>
        <v/>
      </c>
      <c r="H3514" s="338" t="str">
        <f>IF(ISNUMBER(E3514), IF(G3514&gt;'Bulk DivVar Analysis'!$J$9,"Pass","Fail"),"")</f>
        <v/>
      </c>
      <c r="I3514" s="338" t="str">
        <f t="shared" si="56"/>
        <v/>
      </c>
      <c r="J3514" s="339"/>
      <c r="K3514" s="339"/>
      <c r="L3514" s="339"/>
      <c r="M3514" s="339"/>
      <c r="N3514" s="339"/>
      <c r="O3514" s="339"/>
      <c r="P3514" s="339"/>
      <c r="Q3514" s="339"/>
    </row>
    <row r="3515" spans="1:17" ht="13.5" customHeight="1">
      <c r="A3515" s="481"/>
      <c r="B3515" s="481"/>
      <c r="C3515" s="481"/>
      <c r="D3515" s="481"/>
      <c r="E3515" s="481"/>
      <c r="F3515" s="339"/>
      <c r="G3515" s="340" t="str">
        <f>IF(ISNUMBER(E3515),E3515/'Bulk DivVar Analysis'!$I$7,"")</f>
        <v/>
      </c>
      <c r="H3515" s="338" t="str">
        <f>IF(ISNUMBER(E3515), IF(G3515&gt;'Bulk DivVar Analysis'!$J$9,"Pass","Fail"),"")</f>
        <v/>
      </c>
      <c r="I3515" s="338" t="str">
        <f t="shared" si="56"/>
        <v/>
      </c>
      <c r="J3515" s="339"/>
      <c r="K3515" s="339"/>
      <c r="L3515" s="339"/>
      <c r="M3515" s="339"/>
      <c r="N3515" s="339"/>
      <c r="O3515" s="339"/>
      <c r="P3515" s="339"/>
      <c r="Q3515" s="339"/>
    </row>
    <row r="3516" spans="1:17" ht="13.5" customHeight="1">
      <c r="A3516" s="481"/>
      <c r="B3516" s="481"/>
      <c r="C3516" s="481"/>
      <c r="D3516" s="481"/>
      <c r="E3516" s="481"/>
      <c r="F3516" s="339"/>
      <c r="G3516" s="340" t="str">
        <f>IF(ISNUMBER(E3516),E3516/'Bulk DivVar Analysis'!$I$7,"")</f>
        <v/>
      </c>
      <c r="H3516" s="338" t="str">
        <f>IF(ISNUMBER(E3516), IF(G3516&gt;'Bulk DivVar Analysis'!$J$9,"Pass","Fail"),"")</f>
        <v/>
      </c>
      <c r="I3516" s="338" t="str">
        <f t="shared" si="56"/>
        <v/>
      </c>
      <c r="J3516" s="339"/>
      <c r="K3516" s="339"/>
      <c r="L3516" s="339"/>
      <c r="M3516" s="339"/>
      <c r="N3516" s="339"/>
      <c r="O3516" s="339"/>
      <c r="P3516" s="339"/>
      <c r="Q3516" s="339"/>
    </row>
    <row r="3517" spans="1:17" ht="13.5" customHeight="1">
      <c r="A3517" s="481"/>
      <c r="B3517" s="481"/>
      <c r="C3517" s="481"/>
      <c r="D3517" s="481"/>
      <c r="E3517" s="481"/>
      <c r="F3517" s="339"/>
      <c r="G3517" s="340" t="str">
        <f>IF(ISNUMBER(E3517),E3517/'Bulk DivVar Analysis'!$I$7,"")</f>
        <v/>
      </c>
      <c r="H3517" s="338" t="str">
        <f>IF(ISNUMBER(E3517), IF(G3517&gt;'Bulk DivVar Analysis'!$J$9,"Pass","Fail"),"")</f>
        <v/>
      </c>
      <c r="I3517" s="338" t="str">
        <f t="shared" si="56"/>
        <v/>
      </c>
      <c r="J3517" s="339"/>
      <c r="K3517" s="339"/>
      <c r="L3517" s="339"/>
      <c r="M3517" s="339"/>
      <c r="N3517" s="339"/>
      <c r="O3517" s="339"/>
      <c r="P3517" s="339"/>
      <c r="Q3517" s="339"/>
    </row>
    <row r="3518" spans="1:17" ht="13.5" customHeight="1">
      <c r="A3518" s="481"/>
      <c r="B3518" s="481"/>
      <c r="C3518" s="481"/>
      <c r="D3518" s="481"/>
      <c r="E3518" s="481"/>
      <c r="F3518" s="339"/>
      <c r="G3518" s="340" t="str">
        <f>IF(ISNUMBER(E3518),E3518/'Bulk DivVar Analysis'!$I$7,"")</f>
        <v/>
      </c>
      <c r="H3518" s="338" t="str">
        <f>IF(ISNUMBER(E3518), IF(G3518&gt;'Bulk DivVar Analysis'!$J$9,"Pass","Fail"),"")</f>
        <v/>
      </c>
      <c r="I3518" s="338" t="str">
        <f t="shared" si="56"/>
        <v/>
      </c>
      <c r="J3518" s="339"/>
      <c r="K3518" s="339"/>
      <c r="L3518" s="339"/>
      <c r="M3518" s="339"/>
      <c r="N3518" s="339"/>
      <c r="O3518" s="339"/>
      <c r="P3518" s="339"/>
      <c r="Q3518" s="339"/>
    </row>
    <row r="3519" spans="1:17" ht="13.5" customHeight="1">
      <c r="A3519" s="481"/>
      <c r="B3519" s="481"/>
      <c r="C3519" s="481"/>
      <c r="D3519" s="481"/>
      <c r="E3519" s="481"/>
      <c r="F3519" s="339"/>
      <c r="G3519" s="340" t="str">
        <f>IF(ISNUMBER(E3519),E3519/'Bulk DivVar Analysis'!$I$7,"")</f>
        <v/>
      </c>
      <c r="H3519" s="338" t="str">
        <f>IF(ISNUMBER(E3519), IF(G3519&gt;'Bulk DivVar Analysis'!$J$9,"Pass","Fail"),"")</f>
        <v/>
      </c>
      <c r="I3519" s="338" t="str">
        <f t="shared" si="56"/>
        <v/>
      </c>
      <c r="J3519" s="339"/>
      <c r="K3519" s="339"/>
      <c r="L3519" s="339"/>
      <c r="M3519" s="339"/>
      <c r="N3519" s="339"/>
      <c r="O3519" s="339"/>
      <c r="P3519" s="339"/>
      <c r="Q3519" s="339"/>
    </row>
    <row r="3520" spans="1:17" ht="13.5" customHeight="1">
      <c r="A3520" s="481"/>
      <c r="B3520" s="481"/>
      <c r="C3520" s="481"/>
      <c r="D3520" s="481"/>
      <c r="E3520" s="481"/>
      <c r="F3520" s="339"/>
      <c r="G3520" s="340" t="str">
        <f>IF(ISNUMBER(E3520),E3520/'Bulk DivVar Analysis'!$I$7,"")</f>
        <v/>
      </c>
      <c r="H3520" s="338" t="str">
        <f>IF(ISNUMBER(E3520), IF(G3520&gt;'Bulk DivVar Analysis'!$J$9,"Pass","Fail"),"")</f>
        <v/>
      </c>
      <c r="I3520" s="338" t="str">
        <f t="shared" si="56"/>
        <v/>
      </c>
      <c r="J3520" s="339"/>
      <c r="K3520" s="339"/>
      <c r="L3520" s="339"/>
      <c r="M3520" s="339"/>
      <c r="N3520" s="339"/>
      <c r="O3520" s="339"/>
      <c r="P3520" s="339"/>
      <c r="Q3520" s="339"/>
    </row>
    <row r="3521" spans="1:17" ht="13.5" customHeight="1">
      <c r="A3521" s="481"/>
      <c r="B3521" s="481"/>
      <c r="C3521" s="481"/>
      <c r="D3521" s="481"/>
      <c r="E3521" s="481"/>
      <c r="F3521" s="339"/>
      <c r="G3521" s="340" t="str">
        <f>IF(ISNUMBER(E3521),E3521/'Bulk DivVar Analysis'!$I$7,"")</f>
        <v/>
      </c>
      <c r="H3521" s="338" t="str">
        <f>IF(ISNUMBER(E3521), IF(G3521&gt;'Bulk DivVar Analysis'!$J$9,"Pass","Fail"),"")</f>
        <v/>
      </c>
      <c r="I3521" s="338" t="str">
        <f t="shared" si="56"/>
        <v/>
      </c>
      <c r="J3521" s="339"/>
      <c r="K3521" s="339"/>
      <c r="L3521" s="339"/>
      <c r="M3521" s="339"/>
      <c r="N3521" s="339"/>
      <c r="O3521" s="339"/>
      <c r="P3521" s="339"/>
      <c r="Q3521" s="339"/>
    </row>
    <row r="3522" spans="1:17" ht="13.5" customHeight="1">
      <c r="A3522" s="481"/>
      <c r="B3522" s="481"/>
      <c r="C3522" s="481"/>
      <c r="D3522" s="481"/>
      <c r="E3522" s="481"/>
      <c r="F3522" s="339"/>
      <c r="G3522" s="340" t="str">
        <f>IF(ISNUMBER(E3522),E3522/'Bulk DivVar Analysis'!$I$7,"")</f>
        <v/>
      </c>
      <c r="H3522" s="338" t="str">
        <f>IF(ISNUMBER(E3522), IF(G3522&gt;'Bulk DivVar Analysis'!$J$9,"Pass","Fail"),"")</f>
        <v/>
      </c>
      <c r="I3522" s="338" t="str">
        <f t="shared" si="56"/>
        <v/>
      </c>
      <c r="J3522" s="339"/>
      <c r="K3522" s="339"/>
      <c r="L3522" s="339"/>
      <c r="M3522" s="339"/>
      <c r="N3522" s="339"/>
      <c r="O3522" s="339"/>
      <c r="P3522" s="339"/>
      <c r="Q3522" s="339"/>
    </row>
    <row r="3523" spans="1:17" ht="13.5" customHeight="1">
      <c r="A3523" s="481"/>
      <c r="B3523" s="481"/>
      <c r="C3523" s="481"/>
      <c r="D3523" s="481"/>
      <c r="E3523" s="481"/>
      <c r="F3523" s="339"/>
      <c r="G3523" s="340" t="str">
        <f>IF(ISNUMBER(E3523),E3523/'Bulk DivVar Analysis'!$I$7,"")</f>
        <v/>
      </c>
      <c r="H3523" s="338" t="str">
        <f>IF(ISNUMBER(E3523), IF(G3523&gt;'Bulk DivVar Analysis'!$J$9,"Pass","Fail"),"")</f>
        <v/>
      </c>
      <c r="I3523" s="338" t="str">
        <f t="shared" ref="I3523:I3586" si="57">_xlfn.TEXTJOIN("_",TRUE,B3523,C3523)</f>
        <v/>
      </c>
      <c r="J3523" s="339"/>
      <c r="K3523" s="339"/>
      <c r="L3523" s="339"/>
      <c r="M3523" s="339"/>
      <c r="N3523" s="339"/>
      <c r="O3523" s="339"/>
      <c r="P3523" s="339"/>
      <c r="Q3523" s="339"/>
    </row>
    <row r="3524" spans="1:17" ht="13.5" customHeight="1">
      <c r="A3524" s="481"/>
      <c r="B3524" s="481"/>
      <c r="C3524" s="481"/>
      <c r="D3524" s="481"/>
      <c r="E3524" s="481"/>
      <c r="F3524" s="339"/>
      <c r="G3524" s="340" t="str">
        <f>IF(ISNUMBER(E3524),E3524/'Bulk DivVar Analysis'!$I$7,"")</f>
        <v/>
      </c>
      <c r="H3524" s="338" t="str">
        <f>IF(ISNUMBER(E3524), IF(G3524&gt;'Bulk DivVar Analysis'!$J$9,"Pass","Fail"),"")</f>
        <v/>
      </c>
      <c r="I3524" s="338" t="str">
        <f t="shared" si="57"/>
        <v/>
      </c>
      <c r="J3524" s="339"/>
      <c r="K3524" s="339"/>
      <c r="L3524" s="339"/>
      <c r="M3524" s="339"/>
      <c r="N3524" s="339"/>
      <c r="O3524" s="339"/>
      <c r="P3524" s="339"/>
      <c r="Q3524" s="339"/>
    </row>
    <row r="3525" spans="1:17" ht="13.5" customHeight="1">
      <c r="A3525" s="481"/>
      <c r="B3525" s="481"/>
      <c r="C3525" s="481"/>
      <c r="D3525" s="481"/>
      <c r="E3525" s="481"/>
      <c r="F3525" s="339"/>
      <c r="G3525" s="340" t="str">
        <f>IF(ISNUMBER(E3525),E3525/'Bulk DivVar Analysis'!$I$7,"")</f>
        <v/>
      </c>
      <c r="H3525" s="338" t="str">
        <f>IF(ISNUMBER(E3525), IF(G3525&gt;'Bulk DivVar Analysis'!$J$9,"Pass","Fail"),"")</f>
        <v/>
      </c>
      <c r="I3525" s="338" t="str">
        <f t="shared" si="57"/>
        <v/>
      </c>
      <c r="J3525" s="339"/>
      <c r="K3525" s="339"/>
      <c r="L3525" s="339"/>
      <c r="M3525" s="339"/>
      <c r="N3525" s="339"/>
      <c r="O3525" s="339"/>
      <c r="P3525" s="339"/>
      <c r="Q3525" s="339"/>
    </row>
    <row r="3526" spans="1:17" ht="13.5" customHeight="1">
      <c r="A3526" s="481"/>
      <c r="B3526" s="481"/>
      <c r="C3526" s="481"/>
      <c r="D3526" s="481"/>
      <c r="E3526" s="481"/>
      <c r="F3526" s="339"/>
      <c r="G3526" s="340" t="str">
        <f>IF(ISNUMBER(E3526),E3526/'Bulk DivVar Analysis'!$I$7,"")</f>
        <v/>
      </c>
      <c r="H3526" s="338" t="str">
        <f>IF(ISNUMBER(E3526), IF(G3526&gt;'Bulk DivVar Analysis'!$J$9,"Pass","Fail"),"")</f>
        <v/>
      </c>
      <c r="I3526" s="338" t="str">
        <f t="shared" si="57"/>
        <v/>
      </c>
      <c r="J3526" s="339"/>
      <c r="K3526" s="339"/>
      <c r="L3526" s="339"/>
      <c r="M3526" s="339"/>
      <c r="N3526" s="339"/>
      <c r="O3526" s="339"/>
      <c r="P3526" s="339"/>
      <c r="Q3526" s="339"/>
    </row>
    <row r="3527" spans="1:17" ht="13.5" customHeight="1">
      <c r="A3527" s="481"/>
      <c r="B3527" s="481"/>
      <c r="C3527" s="481"/>
      <c r="D3527" s="481"/>
      <c r="E3527" s="481"/>
      <c r="F3527" s="339"/>
      <c r="G3527" s="340" t="str">
        <f>IF(ISNUMBER(E3527),E3527/'Bulk DivVar Analysis'!$I$7,"")</f>
        <v/>
      </c>
      <c r="H3527" s="338" t="str">
        <f>IF(ISNUMBER(E3527), IF(G3527&gt;'Bulk DivVar Analysis'!$J$9,"Pass","Fail"),"")</f>
        <v/>
      </c>
      <c r="I3527" s="338" t="str">
        <f t="shared" si="57"/>
        <v/>
      </c>
      <c r="J3527" s="339"/>
      <c r="K3527" s="339"/>
      <c r="L3527" s="339"/>
      <c r="M3527" s="339"/>
      <c r="N3527" s="339"/>
      <c r="O3527" s="339"/>
      <c r="P3527" s="339"/>
      <c r="Q3527" s="339"/>
    </row>
    <row r="3528" spans="1:17" ht="13.5" customHeight="1">
      <c r="A3528" s="481"/>
      <c r="B3528" s="481"/>
      <c r="C3528" s="481"/>
      <c r="D3528" s="481"/>
      <c r="E3528" s="481"/>
      <c r="F3528" s="339"/>
      <c r="G3528" s="340" t="str">
        <f>IF(ISNUMBER(E3528),E3528/'Bulk DivVar Analysis'!$I$7,"")</f>
        <v/>
      </c>
      <c r="H3528" s="338" t="str">
        <f>IF(ISNUMBER(E3528), IF(G3528&gt;'Bulk DivVar Analysis'!$J$9,"Pass","Fail"),"")</f>
        <v/>
      </c>
      <c r="I3528" s="338" t="str">
        <f t="shared" si="57"/>
        <v/>
      </c>
      <c r="J3528" s="339"/>
      <c r="K3528" s="339"/>
      <c r="L3528" s="339"/>
      <c r="M3528" s="339"/>
      <c r="N3528" s="339"/>
      <c r="O3528" s="339"/>
      <c r="P3528" s="339"/>
      <c r="Q3528" s="339"/>
    </row>
    <row r="3529" spans="1:17" ht="13.5" customHeight="1">
      <c r="A3529" s="481"/>
      <c r="B3529" s="481"/>
      <c r="C3529" s="481"/>
      <c r="D3529" s="481"/>
      <c r="E3529" s="481"/>
      <c r="F3529" s="339"/>
      <c r="G3529" s="340" t="str">
        <f>IF(ISNUMBER(E3529),E3529/'Bulk DivVar Analysis'!$I$7,"")</f>
        <v/>
      </c>
      <c r="H3529" s="338" t="str">
        <f>IF(ISNUMBER(E3529), IF(G3529&gt;'Bulk DivVar Analysis'!$J$9,"Pass","Fail"),"")</f>
        <v/>
      </c>
      <c r="I3529" s="338" t="str">
        <f t="shared" si="57"/>
        <v/>
      </c>
      <c r="J3529" s="339"/>
      <c r="K3529" s="339"/>
      <c r="L3529" s="339"/>
      <c r="M3529" s="339"/>
      <c r="N3529" s="339"/>
      <c r="O3529" s="339"/>
      <c r="P3529" s="339"/>
      <c r="Q3529" s="339"/>
    </row>
    <row r="3530" spans="1:17" ht="13.5" customHeight="1">
      <c r="A3530" s="481"/>
      <c r="B3530" s="481"/>
      <c r="C3530" s="481"/>
      <c r="D3530" s="481"/>
      <c r="E3530" s="481"/>
      <c r="F3530" s="339"/>
      <c r="G3530" s="340" t="str">
        <f>IF(ISNUMBER(E3530),E3530/'Bulk DivVar Analysis'!$I$7,"")</f>
        <v/>
      </c>
      <c r="H3530" s="338" t="str">
        <f>IF(ISNUMBER(E3530), IF(G3530&gt;'Bulk DivVar Analysis'!$J$9,"Pass","Fail"),"")</f>
        <v/>
      </c>
      <c r="I3530" s="338" t="str">
        <f t="shared" si="57"/>
        <v/>
      </c>
      <c r="J3530" s="339"/>
      <c r="K3530" s="339"/>
      <c r="L3530" s="339"/>
      <c r="M3530" s="339"/>
      <c r="N3530" s="339"/>
      <c r="O3530" s="339"/>
      <c r="P3530" s="339"/>
      <c r="Q3530" s="339"/>
    </row>
    <row r="3531" spans="1:17" ht="13.5" customHeight="1">
      <c r="A3531" s="481"/>
      <c r="B3531" s="481"/>
      <c r="C3531" s="481"/>
      <c r="D3531" s="481"/>
      <c r="E3531" s="481"/>
      <c r="F3531" s="339"/>
      <c r="G3531" s="340" t="str">
        <f>IF(ISNUMBER(E3531),E3531/'Bulk DivVar Analysis'!$I$7,"")</f>
        <v/>
      </c>
      <c r="H3531" s="338" t="str">
        <f>IF(ISNUMBER(E3531), IF(G3531&gt;'Bulk DivVar Analysis'!$J$9,"Pass","Fail"),"")</f>
        <v/>
      </c>
      <c r="I3531" s="338" t="str">
        <f t="shared" si="57"/>
        <v/>
      </c>
      <c r="J3531" s="339"/>
      <c r="K3531" s="339"/>
      <c r="L3531" s="339"/>
      <c r="M3531" s="339"/>
      <c r="N3531" s="339"/>
      <c r="O3531" s="339"/>
      <c r="P3531" s="339"/>
      <c r="Q3531" s="339"/>
    </row>
    <row r="3532" spans="1:17" ht="13.5" customHeight="1">
      <c r="A3532" s="481"/>
      <c r="B3532" s="481"/>
      <c r="C3532" s="481"/>
      <c r="D3532" s="481"/>
      <c r="E3532" s="481"/>
      <c r="F3532" s="339"/>
      <c r="G3532" s="340" t="str">
        <f>IF(ISNUMBER(E3532),E3532/'Bulk DivVar Analysis'!$I$7,"")</f>
        <v/>
      </c>
      <c r="H3532" s="338" t="str">
        <f>IF(ISNUMBER(E3532), IF(G3532&gt;'Bulk DivVar Analysis'!$J$9,"Pass","Fail"),"")</f>
        <v/>
      </c>
      <c r="I3532" s="338" t="str">
        <f t="shared" si="57"/>
        <v/>
      </c>
      <c r="J3532" s="339"/>
      <c r="K3532" s="339"/>
      <c r="L3532" s="339"/>
      <c r="M3532" s="339"/>
      <c r="N3532" s="339"/>
      <c r="O3532" s="339"/>
      <c r="P3532" s="339"/>
      <c r="Q3532" s="339"/>
    </row>
    <row r="3533" spans="1:17" ht="13.5" customHeight="1">
      <c r="A3533" s="481"/>
      <c r="B3533" s="481"/>
      <c r="C3533" s="481"/>
      <c r="D3533" s="481"/>
      <c r="E3533" s="481"/>
      <c r="F3533" s="339"/>
      <c r="G3533" s="340" t="str">
        <f>IF(ISNUMBER(E3533),E3533/'Bulk DivVar Analysis'!$I$7,"")</f>
        <v/>
      </c>
      <c r="H3533" s="338" t="str">
        <f>IF(ISNUMBER(E3533), IF(G3533&gt;'Bulk DivVar Analysis'!$J$9,"Pass","Fail"),"")</f>
        <v/>
      </c>
      <c r="I3533" s="338" t="str">
        <f t="shared" si="57"/>
        <v/>
      </c>
      <c r="J3533" s="339"/>
      <c r="K3533" s="339"/>
      <c r="L3533" s="339"/>
      <c r="M3533" s="339"/>
      <c r="N3533" s="339"/>
      <c r="O3533" s="339"/>
      <c r="P3533" s="339"/>
      <c r="Q3533" s="339"/>
    </row>
    <row r="3534" spans="1:17" ht="13.5" customHeight="1">
      <c r="A3534" s="481"/>
      <c r="B3534" s="481"/>
      <c r="C3534" s="481"/>
      <c r="D3534" s="481"/>
      <c r="E3534" s="481"/>
      <c r="F3534" s="339"/>
      <c r="G3534" s="340" t="str">
        <f>IF(ISNUMBER(E3534),E3534/'Bulk DivVar Analysis'!$I$7,"")</f>
        <v/>
      </c>
      <c r="H3534" s="338" t="str">
        <f>IF(ISNUMBER(E3534), IF(G3534&gt;'Bulk DivVar Analysis'!$J$9,"Pass","Fail"),"")</f>
        <v/>
      </c>
      <c r="I3534" s="338" t="str">
        <f t="shared" si="57"/>
        <v/>
      </c>
      <c r="J3534" s="339"/>
      <c r="K3534" s="339"/>
      <c r="L3534" s="339"/>
      <c r="M3534" s="339"/>
      <c r="N3534" s="339"/>
      <c r="O3534" s="339"/>
      <c r="P3534" s="339"/>
      <c r="Q3534" s="339"/>
    </row>
    <row r="3535" spans="1:17" ht="13.5" customHeight="1">
      <c r="A3535" s="481"/>
      <c r="B3535" s="481"/>
      <c r="C3535" s="481"/>
      <c r="D3535" s="481"/>
      <c r="E3535" s="481"/>
      <c r="F3535" s="339"/>
      <c r="G3535" s="340" t="str">
        <f>IF(ISNUMBER(E3535),E3535/'Bulk DivVar Analysis'!$I$7,"")</f>
        <v/>
      </c>
      <c r="H3535" s="338" t="str">
        <f>IF(ISNUMBER(E3535), IF(G3535&gt;'Bulk DivVar Analysis'!$J$9,"Pass","Fail"),"")</f>
        <v/>
      </c>
      <c r="I3535" s="338" t="str">
        <f t="shared" si="57"/>
        <v/>
      </c>
      <c r="J3535" s="339"/>
      <c r="K3535" s="339"/>
      <c r="L3535" s="339"/>
      <c r="M3535" s="339"/>
      <c r="N3535" s="339"/>
      <c r="O3535" s="339"/>
      <c r="P3535" s="339"/>
      <c r="Q3535" s="339"/>
    </row>
    <row r="3536" spans="1:17" ht="13.5" customHeight="1">
      <c r="A3536" s="481"/>
      <c r="B3536" s="481"/>
      <c r="C3536" s="481"/>
      <c r="D3536" s="481"/>
      <c r="E3536" s="481"/>
      <c r="F3536" s="339"/>
      <c r="G3536" s="340" t="str">
        <f>IF(ISNUMBER(E3536),E3536/'Bulk DivVar Analysis'!$I$7,"")</f>
        <v/>
      </c>
      <c r="H3536" s="338" t="str">
        <f>IF(ISNUMBER(E3536), IF(G3536&gt;'Bulk DivVar Analysis'!$J$9,"Pass","Fail"),"")</f>
        <v/>
      </c>
      <c r="I3536" s="338" t="str">
        <f t="shared" si="57"/>
        <v/>
      </c>
      <c r="J3536" s="339"/>
      <c r="K3536" s="339"/>
      <c r="L3536" s="339"/>
      <c r="M3536" s="339"/>
      <c r="N3536" s="339"/>
      <c r="O3536" s="339"/>
      <c r="P3536" s="339"/>
      <c r="Q3536" s="339"/>
    </row>
    <row r="3537" spans="1:17" ht="13.5" customHeight="1">
      <c r="A3537" s="481"/>
      <c r="B3537" s="481"/>
      <c r="C3537" s="481"/>
      <c r="D3537" s="481"/>
      <c r="E3537" s="481"/>
      <c r="F3537" s="339"/>
      <c r="G3537" s="340" t="str">
        <f>IF(ISNUMBER(E3537),E3537/'Bulk DivVar Analysis'!$I$7,"")</f>
        <v/>
      </c>
      <c r="H3537" s="338" t="str">
        <f>IF(ISNUMBER(E3537), IF(G3537&gt;'Bulk DivVar Analysis'!$J$9,"Pass","Fail"),"")</f>
        <v/>
      </c>
      <c r="I3537" s="338" t="str">
        <f t="shared" si="57"/>
        <v/>
      </c>
      <c r="J3537" s="339"/>
      <c r="K3537" s="339"/>
      <c r="L3537" s="339"/>
      <c r="M3537" s="339"/>
      <c r="N3537" s="339"/>
      <c r="O3537" s="339"/>
      <c r="P3537" s="339"/>
      <c r="Q3537" s="339"/>
    </row>
    <row r="3538" spans="1:17" ht="13.5" customHeight="1">
      <c r="A3538" s="481"/>
      <c r="B3538" s="481"/>
      <c r="C3538" s="481"/>
      <c r="D3538" s="481"/>
      <c r="E3538" s="481"/>
      <c r="F3538" s="339"/>
      <c r="G3538" s="340" t="str">
        <f>IF(ISNUMBER(E3538),E3538/'Bulk DivVar Analysis'!$I$7,"")</f>
        <v/>
      </c>
      <c r="H3538" s="338" t="str">
        <f>IF(ISNUMBER(E3538), IF(G3538&gt;'Bulk DivVar Analysis'!$J$9,"Pass","Fail"),"")</f>
        <v/>
      </c>
      <c r="I3538" s="338" t="str">
        <f t="shared" si="57"/>
        <v/>
      </c>
      <c r="J3538" s="339"/>
      <c r="K3538" s="339"/>
      <c r="L3538" s="339"/>
      <c r="M3538" s="339"/>
      <c r="N3538" s="339"/>
      <c r="O3538" s="339"/>
      <c r="P3538" s="339"/>
      <c r="Q3538" s="339"/>
    </row>
    <row r="3539" spans="1:17" ht="13.5" customHeight="1">
      <c r="A3539" s="481"/>
      <c r="B3539" s="481"/>
      <c r="C3539" s="481"/>
      <c r="D3539" s="481"/>
      <c r="E3539" s="481"/>
      <c r="F3539" s="339"/>
      <c r="G3539" s="340" t="str">
        <f>IF(ISNUMBER(E3539),E3539/'Bulk DivVar Analysis'!$I$7,"")</f>
        <v/>
      </c>
      <c r="H3539" s="338" t="str">
        <f>IF(ISNUMBER(E3539), IF(G3539&gt;'Bulk DivVar Analysis'!$J$9,"Pass","Fail"),"")</f>
        <v/>
      </c>
      <c r="I3539" s="338" t="str">
        <f t="shared" si="57"/>
        <v/>
      </c>
      <c r="J3539" s="339"/>
      <c r="K3539" s="339"/>
      <c r="L3539" s="339"/>
      <c r="M3539" s="339"/>
      <c r="N3539" s="339"/>
      <c r="O3539" s="339"/>
      <c r="P3539" s="339"/>
      <c r="Q3539" s="339"/>
    </row>
    <row r="3540" spans="1:17" ht="13.5" customHeight="1">
      <c r="A3540" s="481"/>
      <c r="B3540" s="481"/>
      <c r="C3540" s="481"/>
      <c r="D3540" s="481"/>
      <c r="E3540" s="481"/>
      <c r="F3540" s="339"/>
      <c r="G3540" s="340" t="str">
        <f>IF(ISNUMBER(E3540),E3540/'Bulk DivVar Analysis'!$I$7,"")</f>
        <v/>
      </c>
      <c r="H3540" s="338" t="str">
        <f>IF(ISNUMBER(E3540), IF(G3540&gt;'Bulk DivVar Analysis'!$J$9,"Pass","Fail"),"")</f>
        <v/>
      </c>
      <c r="I3540" s="338" t="str">
        <f t="shared" si="57"/>
        <v/>
      </c>
      <c r="J3540" s="339"/>
      <c r="K3540" s="339"/>
      <c r="L3540" s="339"/>
      <c r="M3540" s="339"/>
      <c r="N3540" s="339"/>
      <c r="O3540" s="339"/>
      <c r="P3540" s="339"/>
      <c r="Q3540" s="339"/>
    </row>
    <row r="3541" spans="1:17" ht="13.5" customHeight="1">
      <c r="A3541" s="481"/>
      <c r="B3541" s="481"/>
      <c r="C3541" s="481"/>
      <c r="D3541" s="481"/>
      <c r="E3541" s="481"/>
      <c r="F3541" s="339"/>
      <c r="G3541" s="340" t="str">
        <f>IF(ISNUMBER(E3541),E3541/'Bulk DivVar Analysis'!$I$7,"")</f>
        <v/>
      </c>
      <c r="H3541" s="338" t="str">
        <f>IF(ISNUMBER(E3541), IF(G3541&gt;'Bulk DivVar Analysis'!$J$9,"Pass","Fail"),"")</f>
        <v/>
      </c>
      <c r="I3541" s="338" t="str">
        <f t="shared" si="57"/>
        <v/>
      </c>
      <c r="J3541" s="339"/>
      <c r="K3541" s="339"/>
      <c r="L3541" s="339"/>
      <c r="M3541" s="339"/>
      <c r="N3541" s="339"/>
      <c r="O3541" s="339"/>
      <c r="P3541" s="339"/>
      <c r="Q3541" s="339"/>
    </row>
    <row r="3542" spans="1:17" ht="13.5" customHeight="1">
      <c r="A3542" s="481"/>
      <c r="B3542" s="481"/>
      <c r="C3542" s="481"/>
      <c r="D3542" s="481"/>
      <c r="E3542" s="481"/>
      <c r="F3542" s="339"/>
      <c r="G3542" s="340" t="str">
        <f>IF(ISNUMBER(E3542),E3542/'Bulk DivVar Analysis'!$I$7,"")</f>
        <v/>
      </c>
      <c r="H3542" s="338" t="str">
        <f>IF(ISNUMBER(E3542), IF(G3542&gt;'Bulk DivVar Analysis'!$J$9,"Pass","Fail"),"")</f>
        <v/>
      </c>
      <c r="I3542" s="338" t="str">
        <f t="shared" si="57"/>
        <v/>
      </c>
      <c r="J3542" s="339"/>
      <c r="K3542" s="339"/>
      <c r="L3542" s="339"/>
      <c r="M3542" s="339"/>
      <c r="N3542" s="339"/>
      <c r="O3542" s="339"/>
      <c r="P3542" s="339"/>
      <c r="Q3542" s="339"/>
    </row>
    <row r="3543" spans="1:17" ht="13.5" customHeight="1">
      <c r="A3543" s="481"/>
      <c r="B3543" s="481"/>
      <c r="C3543" s="481"/>
      <c r="D3543" s="481"/>
      <c r="E3543" s="481"/>
      <c r="F3543" s="339"/>
      <c r="G3543" s="340" t="str">
        <f>IF(ISNUMBER(E3543),E3543/'Bulk DivVar Analysis'!$I$7,"")</f>
        <v/>
      </c>
      <c r="H3543" s="338" t="str">
        <f>IF(ISNUMBER(E3543), IF(G3543&gt;'Bulk DivVar Analysis'!$J$9,"Pass","Fail"),"")</f>
        <v/>
      </c>
      <c r="I3543" s="338" t="str">
        <f t="shared" si="57"/>
        <v/>
      </c>
      <c r="J3543" s="339"/>
      <c r="K3543" s="339"/>
      <c r="L3543" s="339"/>
      <c r="M3543" s="339"/>
      <c r="N3543" s="339"/>
      <c r="O3543" s="339"/>
      <c r="P3543" s="339"/>
      <c r="Q3543" s="339"/>
    </row>
    <row r="3544" spans="1:17" ht="13.5" customHeight="1">
      <c r="A3544" s="481"/>
      <c r="B3544" s="481"/>
      <c r="C3544" s="481"/>
      <c r="D3544" s="481"/>
      <c r="E3544" s="481"/>
      <c r="F3544" s="339"/>
      <c r="G3544" s="340" t="str">
        <f>IF(ISNUMBER(E3544),E3544/'Bulk DivVar Analysis'!$I$7,"")</f>
        <v/>
      </c>
      <c r="H3544" s="338" t="str">
        <f>IF(ISNUMBER(E3544), IF(G3544&gt;'Bulk DivVar Analysis'!$J$9,"Pass","Fail"),"")</f>
        <v/>
      </c>
      <c r="I3544" s="338" t="str">
        <f t="shared" si="57"/>
        <v/>
      </c>
      <c r="J3544" s="339"/>
      <c r="K3544" s="339"/>
      <c r="L3544" s="339"/>
      <c r="M3544" s="339"/>
      <c r="N3544" s="339"/>
      <c r="O3544" s="339"/>
      <c r="P3544" s="339"/>
      <c r="Q3544" s="339"/>
    </row>
    <row r="3545" spans="1:17" ht="13.5" customHeight="1">
      <c r="A3545" s="481"/>
      <c r="B3545" s="481"/>
      <c r="C3545" s="481"/>
      <c r="D3545" s="481"/>
      <c r="E3545" s="481"/>
      <c r="F3545" s="339"/>
      <c r="G3545" s="340" t="str">
        <f>IF(ISNUMBER(E3545),E3545/'Bulk DivVar Analysis'!$I$7,"")</f>
        <v/>
      </c>
      <c r="H3545" s="338" t="str">
        <f>IF(ISNUMBER(E3545), IF(G3545&gt;'Bulk DivVar Analysis'!$J$9,"Pass","Fail"),"")</f>
        <v/>
      </c>
      <c r="I3545" s="338" t="str">
        <f t="shared" si="57"/>
        <v/>
      </c>
      <c r="J3545" s="339"/>
      <c r="K3545" s="339"/>
      <c r="L3545" s="339"/>
      <c r="M3545" s="339"/>
      <c r="N3545" s="339"/>
      <c r="O3545" s="339"/>
      <c r="P3545" s="339"/>
      <c r="Q3545" s="339"/>
    </row>
    <row r="3546" spans="1:17" ht="13.5" customHeight="1">
      <c r="A3546" s="481"/>
      <c r="B3546" s="481"/>
      <c r="C3546" s="481"/>
      <c r="D3546" s="481"/>
      <c r="E3546" s="481"/>
      <c r="F3546" s="339"/>
      <c r="G3546" s="340" t="str">
        <f>IF(ISNUMBER(E3546),E3546/'Bulk DivVar Analysis'!$I$7,"")</f>
        <v/>
      </c>
      <c r="H3546" s="338" t="str">
        <f>IF(ISNUMBER(E3546), IF(G3546&gt;'Bulk DivVar Analysis'!$J$9,"Pass","Fail"),"")</f>
        <v/>
      </c>
      <c r="I3546" s="338" t="str">
        <f t="shared" si="57"/>
        <v/>
      </c>
      <c r="J3546" s="339"/>
      <c r="K3546" s="339"/>
      <c r="L3546" s="339"/>
      <c r="M3546" s="339"/>
      <c r="N3546" s="339"/>
      <c r="O3546" s="339"/>
      <c r="P3546" s="339"/>
      <c r="Q3546" s="339"/>
    </row>
    <row r="3547" spans="1:17" ht="13.5" customHeight="1">
      <c r="A3547" s="481"/>
      <c r="B3547" s="481"/>
      <c r="C3547" s="481"/>
      <c r="D3547" s="481"/>
      <c r="E3547" s="481"/>
      <c r="F3547" s="339"/>
      <c r="G3547" s="340" t="str">
        <f>IF(ISNUMBER(E3547),E3547/'Bulk DivVar Analysis'!$I$7,"")</f>
        <v/>
      </c>
      <c r="H3547" s="338" t="str">
        <f>IF(ISNUMBER(E3547), IF(G3547&gt;'Bulk DivVar Analysis'!$J$9,"Pass","Fail"),"")</f>
        <v/>
      </c>
      <c r="I3547" s="338" t="str">
        <f t="shared" si="57"/>
        <v/>
      </c>
      <c r="J3547" s="339"/>
      <c r="K3547" s="339"/>
      <c r="L3547" s="339"/>
      <c r="M3547" s="339"/>
      <c r="N3547" s="339"/>
      <c r="O3547" s="339"/>
      <c r="P3547" s="339"/>
      <c r="Q3547" s="339"/>
    </row>
    <row r="3548" spans="1:17" ht="13.5" customHeight="1">
      <c r="A3548" s="481"/>
      <c r="B3548" s="481"/>
      <c r="C3548" s="481"/>
      <c r="D3548" s="481"/>
      <c r="E3548" s="481"/>
      <c r="F3548" s="339"/>
      <c r="G3548" s="340" t="str">
        <f>IF(ISNUMBER(E3548),E3548/'Bulk DivVar Analysis'!$I$7,"")</f>
        <v/>
      </c>
      <c r="H3548" s="338" t="str">
        <f>IF(ISNUMBER(E3548), IF(G3548&gt;'Bulk DivVar Analysis'!$J$9,"Pass","Fail"),"")</f>
        <v/>
      </c>
      <c r="I3548" s="338" t="str">
        <f t="shared" si="57"/>
        <v/>
      </c>
      <c r="J3548" s="339"/>
      <c r="K3548" s="339"/>
      <c r="L3548" s="339"/>
      <c r="M3548" s="339"/>
      <c r="N3548" s="339"/>
      <c r="O3548" s="339"/>
      <c r="P3548" s="339"/>
      <c r="Q3548" s="339"/>
    </row>
    <row r="3549" spans="1:17" ht="13.5" customHeight="1">
      <c r="A3549" s="481"/>
      <c r="B3549" s="481"/>
      <c r="C3549" s="481"/>
      <c r="D3549" s="481"/>
      <c r="E3549" s="481"/>
      <c r="F3549" s="339"/>
      <c r="G3549" s="340" t="str">
        <f>IF(ISNUMBER(E3549),E3549/'Bulk DivVar Analysis'!$I$7,"")</f>
        <v/>
      </c>
      <c r="H3549" s="338" t="str">
        <f>IF(ISNUMBER(E3549), IF(G3549&gt;'Bulk DivVar Analysis'!$J$9,"Pass","Fail"),"")</f>
        <v/>
      </c>
      <c r="I3549" s="338" t="str">
        <f t="shared" si="57"/>
        <v/>
      </c>
      <c r="J3549" s="339"/>
      <c r="K3549" s="339"/>
      <c r="L3549" s="339"/>
      <c r="M3549" s="339"/>
      <c r="N3549" s="339"/>
      <c r="O3549" s="339"/>
      <c r="P3549" s="339"/>
      <c r="Q3549" s="339"/>
    </row>
    <row r="3550" spans="1:17" ht="13.5" customHeight="1">
      <c r="A3550" s="481"/>
      <c r="B3550" s="481"/>
      <c r="C3550" s="481"/>
      <c r="D3550" s="481"/>
      <c r="E3550" s="481"/>
      <c r="F3550" s="339"/>
      <c r="G3550" s="340" t="str">
        <f>IF(ISNUMBER(E3550),E3550/'Bulk DivVar Analysis'!$I$7,"")</f>
        <v/>
      </c>
      <c r="H3550" s="338" t="str">
        <f>IF(ISNUMBER(E3550), IF(G3550&gt;'Bulk DivVar Analysis'!$J$9,"Pass","Fail"),"")</f>
        <v/>
      </c>
      <c r="I3550" s="338" t="str">
        <f t="shared" si="57"/>
        <v/>
      </c>
      <c r="J3550" s="339"/>
      <c r="K3550" s="339"/>
      <c r="L3550" s="339"/>
      <c r="M3550" s="339"/>
      <c r="N3550" s="339"/>
      <c r="O3550" s="339"/>
      <c r="P3550" s="339"/>
      <c r="Q3550" s="339"/>
    </row>
    <row r="3551" spans="1:17" ht="13.5" customHeight="1">
      <c r="A3551" s="481"/>
      <c r="B3551" s="481"/>
      <c r="C3551" s="481"/>
      <c r="D3551" s="481"/>
      <c r="E3551" s="481"/>
      <c r="F3551" s="339"/>
      <c r="G3551" s="340" t="str">
        <f>IF(ISNUMBER(E3551),E3551/'Bulk DivVar Analysis'!$I$7,"")</f>
        <v/>
      </c>
      <c r="H3551" s="338" t="str">
        <f>IF(ISNUMBER(E3551), IF(G3551&gt;'Bulk DivVar Analysis'!$J$9,"Pass","Fail"),"")</f>
        <v/>
      </c>
      <c r="I3551" s="338" t="str">
        <f t="shared" si="57"/>
        <v/>
      </c>
      <c r="J3551" s="339"/>
      <c r="K3551" s="339"/>
      <c r="L3551" s="339"/>
      <c r="M3551" s="339"/>
      <c r="N3551" s="339"/>
      <c r="O3551" s="339"/>
      <c r="P3551" s="339"/>
      <c r="Q3551" s="339"/>
    </row>
    <row r="3552" spans="1:17" ht="13.5" customHeight="1">
      <c r="A3552" s="481"/>
      <c r="B3552" s="481"/>
      <c r="C3552" s="481"/>
      <c r="D3552" s="481"/>
      <c r="E3552" s="481"/>
      <c r="F3552" s="339"/>
      <c r="G3552" s="340" t="str">
        <f>IF(ISNUMBER(E3552),E3552/'Bulk DivVar Analysis'!$I$7,"")</f>
        <v/>
      </c>
      <c r="H3552" s="338" t="str">
        <f>IF(ISNUMBER(E3552), IF(G3552&gt;'Bulk DivVar Analysis'!$J$9,"Pass","Fail"),"")</f>
        <v/>
      </c>
      <c r="I3552" s="338" t="str">
        <f t="shared" si="57"/>
        <v/>
      </c>
      <c r="J3552" s="339"/>
      <c r="K3552" s="339"/>
      <c r="L3552" s="339"/>
      <c r="M3552" s="339"/>
      <c r="N3552" s="339"/>
      <c r="O3552" s="339"/>
      <c r="P3552" s="339"/>
      <c r="Q3552" s="339"/>
    </row>
    <row r="3553" spans="1:17" ht="13.5" customHeight="1">
      <c r="A3553" s="481"/>
      <c r="B3553" s="481"/>
      <c r="C3553" s="481"/>
      <c r="D3553" s="481"/>
      <c r="E3553" s="481"/>
      <c r="F3553" s="339"/>
      <c r="G3553" s="340" t="str">
        <f>IF(ISNUMBER(E3553),E3553/'Bulk DivVar Analysis'!$I$7,"")</f>
        <v/>
      </c>
      <c r="H3553" s="338" t="str">
        <f>IF(ISNUMBER(E3553), IF(G3553&gt;'Bulk DivVar Analysis'!$J$9,"Pass","Fail"),"")</f>
        <v/>
      </c>
      <c r="I3553" s="338" t="str">
        <f t="shared" si="57"/>
        <v/>
      </c>
      <c r="J3553" s="339"/>
      <c r="K3553" s="339"/>
      <c r="L3553" s="339"/>
      <c r="M3553" s="339"/>
      <c r="N3553" s="339"/>
      <c r="O3553" s="339"/>
      <c r="P3553" s="339"/>
      <c r="Q3553" s="339"/>
    </row>
    <row r="3554" spans="1:17" ht="13.5" customHeight="1">
      <c r="A3554" s="481"/>
      <c r="B3554" s="481"/>
      <c r="C3554" s="481"/>
      <c r="D3554" s="481"/>
      <c r="E3554" s="481"/>
      <c r="F3554" s="339"/>
      <c r="G3554" s="340" t="str">
        <f>IF(ISNUMBER(E3554),E3554/'Bulk DivVar Analysis'!$I$7,"")</f>
        <v/>
      </c>
      <c r="H3554" s="338" t="str">
        <f>IF(ISNUMBER(E3554), IF(G3554&gt;'Bulk DivVar Analysis'!$J$9,"Pass","Fail"),"")</f>
        <v/>
      </c>
      <c r="I3554" s="338" t="str">
        <f t="shared" si="57"/>
        <v/>
      </c>
      <c r="J3554" s="339"/>
      <c r="K3554" s="339"/>
      <c r="L3554" s="339"/>
      <c r="M3554" s="339"/>
      <c r="N3554" s="339"/>
      <c r="O3554" s="339"/>
      <c r="P3554" s="339"/>
      <c r="Q3554" s="339"/>
    </row>
    <row r="3555" spans="1:17" ht="13.5" customHeight="1">
      <c r="A3555" s="481"/>
      <c r="B3555" s="481"/>
      <c r="C3555" s="481"/>
      <c r="D3555" s="481"/>
      <c r="E3555" s="481"/>
      <c r="F3555" s="339"/>
      <c r="G3555" s="340" t="str">
        <f>IF(ISNUMBER(E3555),E3555/'Bulk DivVar Analysis'!$I$7,"")</f>
        <v/>
      </c>
      <c r="H3555" s="338" t="str">
        <f>IF(ISNUMBER(E3555), IF(G3555&gt;'Bulk DivVar Analysis'!$J$9,"Pass","Fail"),"")</f>
        <v/>
      </c>
      <c r="I3555" s="338" t="str">
        <f t="shared" si="57"/>
        <v/>
      </c>
      <c r="J3555" s="339"/>
      <c r="K3555" s="339"/>
      <c r="L3555" s="339"/>
      <c r="M3555" s="339"/>
      <c r="N3555" s="339"/>
      <c r="O3555" s="339"/>
      <c r="P3555" s="339"/>
      <c r="Q3555" s="339"/>
    </row>
    <row r="3556" spans="1:17" ht="13.5" customHeight="1">
      <c r="A3556" s="481"/>
      <c r="B3556" s="481"/>
      <c r="C3556" s="481"/>
      <c r="D3556" s="481"/>
      <c r="E3556" s="481"/>
      <c r="F3556" s="339"/>
      <c r="G3556" s="340" t="str">
        <f>IF(ISNUMBER(E3556),E3556/'Bulk DivVar Analysis'!$I$7,"")</f>
        <v/>
      </c>
      <c r="H3556" s="338" t="str">
        <f>IF(ISNUMBER(E3556), IF(G3556&gt;'Bulk DivVar Analysis'!$J$9,"Pass","Fail"),"")</f>
        <v/>
      </c>
      <c r="I3556" s="338" t="str">
        <f t="shared" si="57"/>
        <v/>
      </c>
      <c r="J3556" s="339"/>
      <c r="K3556" s="339"/>
      <c r="L3556" s="339"/>
      <c r="M3556" s="339"/>
      <c r="N3556" s="339"/>
      <c r="O3556" s="339"/>
      <c r="P3556" s="339"/>
      <c r="Q3556" s="339"/>
    </row>
    <row r="3557" spans="1:17" ht="13.5" customHeight="1">
      <c r="A3557" s="481"/>
      <c r="B3557" s="481"/>
      <c r="C3557" s="481"/>
      <c r="D3557" s="481"/>
      <c r="E3557" s="481"/>
      <c r="F3557" s="339"/>
      <c r="G3557" s="340" t="str">
        <f>IF(ISNUMBER(E3557),E3557/'Bulk DivVar Analysis'!$I$7,"")</f>
        <v/>
      </c>
      <c r="H3557" s="338" t="str">
        <f>IF(ISNUMBER(E3557), IF(G3557&gt;'Bulk DivVar Analysis'!$J$9,"Pass","Fail"),"")</f>
        <v/>
      </c>
      <c r="I3557" s="338" t="str">
        <f t="shared" si="57"/>
        <v/>
      </c>
      <c r="J3557" s="339"/>
      <c r="K3557" s="339"/>
      <c r="L3557" s="339"/>
      <c r="M3557" s="339"/>
      <c r="N3557" s="339"/>
      <c r="O3557" s="339"/>
      <c r="P3557" s="339"/>
      <c r="Q3557" s="339"/>
    </row>
    <row r="3558" spans="1:17" ht="13.5" customHeight="1">
      <c r="A3558" s="481"/>
      <c r="B3558" s="481"/>
      <c r="C3558" s="481"/>
      <c r="D3558" s="481"/>
      <c r="E3558" s="481"/>
      <c r="F3558" s="339"/>
      <c r="G3558" s="340" t="str">
        <f>IF(ISNUMBER(E3558),E3558/'Bulk DivVar Analysis'!$I$7,"")</f>
        <v/>
      </c>
      <c r="H3558" s="338" t="str">
        <f>IF(ISNUMBER(E3558), IF(G3558&gt;'Bulk DivVar Analysis'!$J$9,"Pass","Fail"),"")</f>
        <v/>
      </c>
      <c r="I3558" s="338" t="str">
        <f t="shared" si="57"/>
        <v/>
      </c>
      <c r="J3558" s="339"/>
      <c r="K3558" s="339"/>
      <c r="L3558" s="339"/>
      <c r="M3558" s="339"/>
      <c r="N3558" s="339"/>
      <c r="O3558" s="339"/>
      <c r="P3558" s="339"/>
      <c r="Q3558" s="339"/>
    </row>
    <row r="3559" spans="1:17" ht="13.5" customHeight="1">
      <c r="A3559" s="481"/>
      <c r="B3559" s="481"/>
      <c r="C3559" s="481"/>
      <c r="D3559" s="481"/>
      <c r="E3559" s="481"/>
      <c r="F3559" s="339"/>
      <c r="G3559" s="340" t="str">
        <f>IF(ISNUMBER(E3559),E3559/'Bulk DivVar Analysis'!$I$7,"")</f>
        <v/>
      </c>
      <c r="H3559" s="338" t="str">
        <f>IF(ISNUMBER(E3559), IF(G3559&gt;'Bulk DivVar Analysis'!$J$9,"Pass","Fail"),"")</f>
        <v/>
      </c>
      <c r="I3559" s="338" t="str">
        <f t="shared" si="57"/>
        <v/>
      </c>
      <c r="J3559" s="339"/>
      <c r="K3559" s="339"/>
      <c r="L3559" s="339"/>
      <c r="M3559" s="339"/>
      <c r="N3559" s="339"/>
      <c r="O3559" s="339"/>
      <c r="P3559" s="339"/>
      <c r="Q3559" s="339"/>
    </row>
    <row r="3560" spans="1:17" ht="13.5" customHeight="1">
      <c r="A3560" s="481"/>
      <c r="B3560" s="481"/>
      <c r="C3560" s="481"/>
      <c r="D3560" s="481"/>
      <c r="E3560" s="481"/>
      <c r="F3560" s="339"/>
      <c r="G3560" s="340" t="str">
        <f>IF(ISNUMBER(E3560),E3560/'Bulk DivVar Analysis'!$I$7,"")</f>
        <v/>
      </c>
      <c r="H3560" s="338" t="str">
        <f>IF(ISNUMBER(E3560), IF(G3560&gt;'Bulk DivVar Analysis'!$J$9,"Pass","Fail"),"")</f>
        <v/>
      </c>
      <c r="I3560" s="338" t="str">
        <f t="shared" si="57"/>
        <v/>
      </c>
      <c r="J3560" s="339"/>
      <c r="K3560" s="339"/>
      <c r="L3560" s="339"/>
      <c r="M3560" s="339"/>
      <c r="N3560" s="339"/>
      <c r="O3560" s="339"/>
      <c r="P3560" s="339"/>
      <c r="Q3560" s="339"/>
    </row>
    <row r="3561" spans="1:17" ht="13.5" customHeight="1">
      <c r="A3561" s="481"/>
      <c r="B3561" s="481"/>
      <c r="C3561" s="481"/>
      <c r="D3561" s="481"/>
      <c r="E3561" s="481"/>
      <c r="F3561" s="339"/>
      <c r="G3561" s="340" t="str">
        <f>IF(ISNUMBER(E3561),E3561/'Bulk DivVar Analysis'!$I$7,"")</f>
        <v/>
      </c>
      <c r="H3561" s="338" t="str">
        <f>IF(ISNUMBER(E3561), IF(G3561&gt;'Bulk DivVar Analysis'!$J$9,"Pass","Fail"),"")</f>
        <v/>
      </c>
      <c r="I3561" s="338" t="str">
        <f t="shared" si="57"/>
        <v/>
      </c>
      <c r="J3561" s="339"/>
      <c r="K3561" s="339"/>
      <c r="L3561" s="339"/>
      <c r="M3561" s="339"/>
      <c r="N3561" s="339"/>
      <c r="O3561" s="339"/>
      <c r="P3561" s="339"/>
      <c r="Q3561" s="339"/>
    </row>
    <row r="3562" spans="1:17" ht="13.5" customHeight="1">
      <c r="A3562" s="481"/>
      <c r="B3562" s="481"/>
      <c r="C3562" s="481"/>
      <c r="D3562" s="481"/>
      <c r="E3562" s="481"/>
      <c r="F3562" s="339"/>
      <c r="G3562" s="340" t="str">
        <f>IF(ISNUMBER(E3562),E3562/'Bulk DivVar Analysis'!$I$7,"")</f>
        <v/>
      </c>
      <c r="H3562" s="338" t="str">
        <f>IF(ISNUMBER(E3562), IF(G3562&gt;'Bulk DivVar Analysis'!$J$9,"Pass","Fail"),"")</f>
        <v/>
      </c>
      <c r="I3562" s="338" t="str">
        <f t="shared" si="57"/>
        <v/>
      </c>
      <c r="J3562" s="339"/>
      <c r="K3562" s="339"/>
      <c r="L3562" s="339"/>
      <c r="M3562" s="339"/>
      <c r="N3562" s="339"/>
      <c r="O3562" s="339"/>
      <c r="P3562" s="339"/>
      <c r="Q3562" s="339"/>
    </row>
    <row r="3563" spans="1:17" ht="13.5" customHeight="1">
      <c r="A3563" s="481"/>
      <c r="B3563" s="481"/>
      <c r="C3563" s="481"/>
      <c r="D3563" s="481"/>
      <c r="E3563" s="481"/>
      <c r="F3563" s="339"/>
      <c r="G3563" s="340" t="str">
        <f>IF(ISNUMBER(E3563),E3563/'Bulk DivVar Analysis'!$I$7,"")</f>
        <v/>
      </c>
      <c r="H3563" s="338" t="str">
        <f>IF(ISNUMBER(E3563), IF(G3563&gt;'Bulk DivVar Analysis'!$J$9,"Pass","Fail"),"")</f>
        <v/>
      </c>
      <c r="I3563" s="338" t="str">
        <f t="shared" si="57"/>
        <v/>
      </c>
      <c r="J3563" s="339"/>
      <c r="K3563" s="339"/>
      <c r="L3563" s="339"/>
      <c r="M3563" s="339"/>
      <c r="N3563" s="339"/>
      <c r="O3563" s="339"/>
      <c r="P3563" s="339"/>
      <c r="Q3563" s="339"/>
    </row>
    <row r="3564" spans="1:17" ht="13.5" customHeight="1">
      <c r="A3564" s="481"/>
      <c r="B3564" s="481"/>
      <c r="C3564" s="481"/>
      <c r="D3564" s="481"/>
      <c r="E3564" s="481"/>
      <c r="F3564" s="339"/>
      <c r="G3564" s="340" t="str">
        <f>IF(ISNUMBER(E3564),E3564/'Bulk DivVar Analysis'!$I$7,"")</f>
        <v/>
      </c>
      <c r="H3564" s="338" t="str">
        <f>IF(ISNUMBER(E3564), IF(G3564&gt;'Bulk DivVar Analysis'!$J$9,"Pass","Fail"),"")</f>
        <v/>
      </c>
      <c r="I3564" s="338" t="str">
        <f t="shared" si="57"/>
        <v/>
      </c>
      <c r="J3564" s="339"/>
      <c r="K3564" s="339"/>
      <c r="L3564" s="339"/>
      <c r="M3564" s="339"/>
      <c r="N3564" s="339"/>
      <c r="O3564" s="339"/>
      <c r="P3564" s="339"/>
      <c r="Q3564" s="339"/>
    </row>
    <row r="3565" spans="1:17" ht="13.5" customHeight="1">
      <c r="A3565" s="481"/>
      <c r="B3565" s="481"/>
      <c r="C3565" s="481"/>
      <c r="D3565" s="481"/>
      <c r="E3565" s="481"/>
      <c r="F3565" s="339"/>
      <c r="G3565" s="340" t="str">
        <f>IF(ISNUMBER(E3565),E3565/'Bulk DivVar Analysis'!$I$7,"")</f>
        <v/>
      </c>
      <c r="H3565" s="338" t="str">
        <f>IF(ISNUMBER(E3565), IF(G3565&gt;'Bulk DivVar Analysis'!$J$9,"Pass","Fail"),"")</f>
        <v/>
      </c>
      <c r="I3565" s="338" t="str">
        <f t="shared" si="57"/>
        <v/>
      </c>
      <c r="J3565" s="339"/>
      <c r="K3565" s="339"/>
      <c r="L3565" s="339"/>
      <c r="M3565" s="339"/>
      <c r="N3565" s="339"/>
      <c r="O3565" s="339"/>
      <c r="P3565" s="339"/>
      <c r="Q3565" s="339"/>
    </row>
    <row r="3566" spans="1:17" ht="13.5" customHeight="1">
      <c r="A3566" s="481"/>
      <c r="B3566" s="481"/>
      <c r="C3566" s="481"/>
      <c r="D3566" s="481"/>
      <c r="E3566" s="481"/>
      <c r="F3566" s="339"/>
      <c r="G3566" s="340" t="str">
        <f>IF(ISNUMBER(E3566),E3566/'Bulk DivVar Analysis'!$I$7,"")</f>
        <v/>
      </c>
      <c r="H3566" s="338" t="str">
        <f>IF(ISNUMBER(E3566), IF(G3566&gt;'Bulk DivVar Analysis'!$J$9,"Pass","Fail"),"")</f>
        <v/>
      </c>
      <c r="I3566" s="338" t="str">
        <f t="shared" si="57"/>
        <v/>
      </c>
      <c r="J3566" s="339"/>
      <c r="K3566" s="339"/>
      <c r="L3566" s="339"/>
      <c r="M3566" s="339"/>
      <c r="N3566" s="339"/>
      <c r="O3566" s="339"/>
      <c r="P3566" s="339"/>
      <c r="Q3566" s="339"/>
    </row>
    <row r="3567" spans="1:17" ht="13.5" customHeight="1">
      <c r="A3567" s="481"/>
      <c r="B3567" s="481"/>
      <c r="C3567" s="481"/>
      <c r="D3567" s="481"/>
      <c r="E3567" s="481"/>
      <c r="F3567" s="339"/>
      <c r="G3567" s="340" t="str">
        <f>IF(ISNUMBER(E3567),E3567/'Bulk DivVar Analysis'!$I$7,"")</f>
        <v/>
      </c>
      <c r="H3567" s="338" t="str">
        <f>IF(ISNUMBER(E3567), IF(G3567&gt;'Bulk DivVar Analysis'!$J$9,"Pass","Fail"),"")</f>
        <v/>
      </c>
      <c r="I3567" s="338" t="str">
        <f t="shared" si="57"/>
        <v/>
      </c>
      <c r="J3567" s="339"/>
      <c r="K3567" s="339"/>
      <c r="L3567" s="339"/>
      <c r="M3567" s="339"/>
      <c r="N3567" s="339"/>
      <c r="O3567" s="339"/>
      <c r="P3567" s="339"/>
      <c r="Q3567" s="339"/>
    </row>
    <row r="3568" spans="1:17" ht="13.5" customHeight="1">
      <c r="A3568" s="481"/>
      <c r="B3568" s="481"/>
      <c r="C3568" s="481"/>
      <c r="D3568" s="481"/>
      <c r="E3568" s="481"/>
      <c r="F3568" s="339"/>
      <c r="G3568" s="340" t="str">
        <f>IF(ISNUMBER(E3568),E3568/'Bulk DivVar Analysis'!$I$7,"")</f>
        <v/>
      </c>
      <c r="H3568" s="338" t="str">
        <f>IF(ISNUMBER(E3568), IF(G3568&gt;'Bulk DivVar Analysis'!$J$9,"Pass","Fail"),"")</f>
        <v/>
      </c>
      <c r="I3568" s="338" t="str">
        <f t="shared" si="57"/>
        <v/>
      </c>
      <c r="J3568" s="339"/>
      <c r="K3568" s="339"/>
      <c r="L3568" s="339"/>
      <c r="M3568" s="339"/>
      <c r="N3568" s="339"/>
      <c r="O3568" s="339"/>
      <c r="P3568" s="339"/>
      <c r="Q3568" s="339"/>
    </row>
    <row r="3569" spans="1:17" ht="13.5" customHeight="1">
      <c r="A3569" s="481"/>
      <c r="B3569" s="481"/>
      <c r="C3569" s="481"/>
      <c r="D3569" s="481"/>
      <c r="E3569" s="481"/>
      <c r="F3569" s="339"/>
      <c r="G3569" s="340" t="str">
        <f>IF(ISNUMBER(E3569),E3569/'Bulk DivVar Analysis'!$I$7,"")</f>
        <v/>
      </c>
      <c r="H3569" s="338" t="str">
        <f>IF(ISNUMBER(E3569), IF(G3569&gt;'Bulk DivVar Analysis'!$J$9,"Pass","Fail"),"")</f>
        <v/>
      </c>
      <c r="I3569" s="338" t="str">
        <f t="shared" si="57"/>
        <v/>
      </c>
      <c r="J3569" s="339"/>
      <c r="K3569" s="339"/>
      <c r="L3569" s="339"/>
      <c r="M3569" s="339"/>
      <c r="N3569" s="339"/>
      <c r="O3569" s="339"/>
      <c r="P3569" s="339"/>
      <c r="Q3569" s="339"/>
    </row>
    <row r="3570" spans="1:17" ht="13.5" customHeight="1">
      <c r="A3570" s="481"/>
      <c r="B3570" s="481"/>
      <c r="C3570" s="481"/>
      <c r="D3570" s="481"/>
      <c r="E3570" s="481"/>
      <c r="F3570" s="339"/>
      <c r="G3570" s="340" t="str">
        <f>IF(ISNUMBER(E3570),E3570/'Bulk DivVar Analysis'!$I$7,"")</f>
        <v/>
      </c>
      <c r="H3570" s="338" t="str">
        <f>IF(ISNUMBER(E3570), IF(G3570&gt;'Bulk DivVar Analysis'!$J$9,"Pass","Fail"),"")</f>
        <v/>
      </c>
      <c r="I3570" s="338" t="str">
        <f t="shared" si="57"/>
        <v/>
      </c>
      <c r="J3570" s="339"/>
      <c r="K3570" s="339"/>
      <c r="L3570" s="339"/>
      <c r="M3570" s="339"/>
      <c r="N3570" s="339"/>
      <c r="O3570" s="339"/>
      <c r="P3570" s="339"/>
      <c r="Q3570" s="339"/>
    </row>
    <row r="3571" spans="1:17" ht="13.5" customHeight="1">
      <c r="A3571" s="481"/>
      <c r="B3571" s="481"/>
      <c r="C3571" s="481"/>
      <c r="D3571" s="481"/>
      <c r="E3571" s="481"/>
      <c r="F3571" s="339"/>
      <c r="G3571" s="340" t="str">
        <f>IF(ISNUMBER(E3571),E3571/'Bulk DivVar Analysis'!$I$7,"")</f>
        <v/>
      </c>
      <c r="H3571" s="338" t="str">
        <f>IF(ISNUMBER(E3571), IF(G3571&gt;'Bulk DivVar Analysis'!$J$9,"Pass","Fail"),"")</f>
        <v/>
      </c>
      <c r="I3571" s="338" t="str">
        <f t="shared" si="57"/>
        <v/>
      </c>
      <c r="J3571" s="339"/>
      <c r="K3571" s="339"/>
      <c r="L3571" s="339"/>
      <c r="M3571" s="339"/>
      <c r="N3571" s="339"/>
      <c r="O3571" s="339"/>
      <c r="P3571" s="339"/>
      <c r="Q3571" s="339"/>
    </row>
    <row r="3572" spans="1:17" ht="13.5" customHeight="1">
      <c r="A3572" s="481"/>
      <c r="B3572" s="481"/>
      <c r="C3572" s="481"/>
      <c r="D3572" s="481"/>
      <c r="E3572" s="481"/>
      <c r="F3572" s="339"/>
      <c r="G3572" s="340" t="str">
        <f>IF(ISNUMBER(E3572),E3572/'Bulk DivVar Analysis'!$I$7,"")</f>
        <v/>
      </c>
      <c r="H3572" s="338" t="str">
        <f>IF(ISNUMBER(E3572), IF(G3572&gt;'Bulk DivVar Analysis'!$J$9,"Pass","Fail"),"")</f>
        <v/>
      </c>
      <c r="I3572" s="338" t="str">
        <f t="shared" si="57"/>
        <v/>
      </c>
      <c r="J3572" s="339"/>
      <c r="K3572" s="339"/>
      <c r="L3572" s="339"/>
      <c r="M3572" s="339"/>
      <c r="N3572" s="339"/>
      <c r="O3572" s="339"/>
      <c r="P3572" s="339"/>
      <c r="Q3572" s="339"/>
    </row>
    <row r="3573" spans="1:17" ht="13.5" customHeight="1">
      <c r="A3573" s="481"/>
      <c r="B3573" s="481"/>
      <c r="C3573" s="481"/>
      <c r="D3573" s="481"/>
      <c r="E3573" s="481"/>
      <c r="F3573" s="339"/>
      <c r="G3573" s="340" t="str">
        <f>IF(ISNUMBER(E3573),E3573/'Bulk DivVar Analysis'!$I$7,"")</f>
        <v/>
      </c>
      <c r="H3573" s="338" t="str">
        <f>IF(ISNUMBER(E3573), IF(G3573&gt;'Bulk DivVar Analysis'!$J$9,"Pass","Fail"),"")</f>
        <v/>
      </c>
      <c r="I3573" s="338" t="str">
        <f t="shared" si="57"/>
        <v/>
      </c>
      <c r="J3573" s="339"/>
      <c r="K3573" s="339"/>
      <c r="L3573" s="339"/>
      <c r="M3573" s="339"/>
      <c r="N3573" s="339"/>
      <c r="O3573" s="339"/>
      <c r="P3573" s="339"/>
      <c r="Q3573" s="339"/>
    </row>
    <row r="3574" spans="1:17" ht="13.5" customHeight="1">
      <c r="A3574" s="481"/>
      <c r="B3574" s="481"/>
      <c r="C3574" s="481"/>
      <c r="D3574" s="481"/>
      <c r="E3574" s="481"/>
      <c r="F3574" s="339"/>
      <c r="G3574" s="340" t="str">
        <f>IF(ISNUMBER(E3574),E3574/'Bulk DivVar Analysis'!$I$7,"")</f>
        <v/>
      </c>
      <c r="H3574" s="338" t="str">
        <f>IF(ISNUMBER(E3574), IF(G3574&gt;'Bulk DivVar Analysis'!$J$9,"Pass","Fail"),"")</f>
        <v/>
      </c>
      <c r="I3574" s="338" t="str">
        <f t="shared" si="57"/>
        <v/>
      </c>
      <c r="J3574" s="339"/>
      <c r="K3574" s="339"/>
      <c r="L3574" s="339"/>
      <c r="M3574" s="339"/>
      <c r="N3574" s="339"/>
      <c r="O3574" s="339"/>
      <c r="P3574" s="339"/>
      <c r="Q3574" s="339"/>
    </row>
    <row r="3575" spans="1:17" ht="13.5" customHeight="1">
      <c r="A3575" s="481"/>
      <c r="B3575" s="481"/>
      <c r="C3575" s="481"/>
      <c r="D3575" s="481"/>
      <c r="E3575" s="481"/>
      <c r="F3575" s="339"/>
      <c r="G3575" s="340" t="str">
        <f>IF(ISNUMBER(E3575),E3575/'Bulk DivVar Analysis'!$I$7,"")</f>
        <v/>
      </c>
      <c r="H3575" s="338" t="str">
        <f>IF(ISNUMBER(E3575), IF(G3575&gt;'Bulk DivVar Analysis'!$J$9,"Pass","Fail"),"")</f>
        <v/>
      </c>
      <c r="I3575" s="338" t="str">
        <f t="shared" si="57"/>
        <v/>
      </c>
      <c r="J3575" s="339"/>
      <c r="K3575" s="339"/>
      <c r="L3575" s="339"/>
      <c r="M3575" s="339"/>
      <c r="N3575" s="339"/>
      <c r="O3575" s="339"/>
      <c r="P3575" s="339"/>
      <c r="Q3575" s="339"/>
    </row>
    <row r="3576" spans="1:17" ht="13.5" customHeight="1">
      <c r="A3576" s="481"/>
      <c r="B3576" s="481"/>
      <c r="C3576" s="481"/>
      <c r="D3576" s="481"/>
      <c r="E3576" s="481"/>
      <c r="F3576" s="339"/>
      <c r="G3576" s="340" t="str">
        <f>IF(ISNUMBER(E3576),E3576/'Bulk DivVar Analysis'!$I$7,"")</f>
        <v/>
      </c>
      <c r="H3576" s="338" t="str">
        <f>IF(ISNUMBER(E3576), IF(G3576&gt;'Bulk DivVar Analysis'!$J$9,"Pass","Fail"),"")</f>
        <v/>
      </c>
      <c r="I3576" s="338" t="str">
        <f t="shared" si="57"/>
        <v/>
      </c>
      <c r="J3576" s="339"/>
      <c r="K3576" s="339"/>
      <c r="L3576" s="339"/>
      <c r="M3576" s="339"/>
      <c r="N3576" s="339"/>
      <c r="O3576" s="339"/>
      <c r="P3576" s="339"/>
      <c r="Q3576" s="339"/>
    </row>
    <row r="3577" spans="1:17" ht="13.5" customHeight="1">
      <c r="A3577" s="481"/>
      <c r="B3577" s="481"/>
      <c r="C3577" s="481"/>
      <c r="D3577" s="481"/>
      <c r="E3577" s="481"/>
      <c r="F3577" s="339"/>
      <c r="G3577" s="340" t="str">
        <f>IF(ISNUMBER(E3577),E3577/'Bulk DivVar Analysis'!$I$7,"")</f>
        <v/>
      </c>
      <c r="H3577" s="338" t="str">
        <f>IF(ISNUMBER(E3577), IF(G3577&gt;'Bulk DivVar Analysis'!$J$9,"Pass","Fail"),"")</f>
        <v/>
      </c>
      <c r="I3577" s="338" t="str">
        <f t="shared" si="57"/>
        <v/>
      </c>
      <c r="J3577" s="339"/>
      <c r="K3577" s="339"/>
      <c r="L3577" s="339"/>
      <c r="M3577" s="339"/>
      <c r="N3577" s="339"/>
      <c r="O3577" s="339"/>
      <c r="P3577" s="339"/>
      <c r="Q3577" s="339"/>
    </row>
    <row r="3578" spans="1:17" ht="13.5" customHeight="1">
      <c r="A3578" s="481"/>
      <c r="B3578" s="481"/>
      <c r="C3578" s="481"/>
      <c r="D3578" s="481"/>
      <c r="E3578" s="481"/>
      <c r="F3578" s="339"/>
      <c r="G3578" s="340" t="str">
        <f>IF(ISNUMBER(E3578),E3578/'Bulk DivVar Analysis'!$I$7,"")</f>
        <v/>
      </c>
      <c r="H3578" s="338" t="str">
        <f>IF(ISNUMBER(E3578), IF(G3578&gt;'Bulk DivVar Analysis'!$J$9,"Pass","Fail"),"")</f>
        <v/>
      </c>
      <c r="I3578" s="338" t="str">
        <f t="shared" si="57"/>
        <v/>
      </c>
      <c r="J3578" s="339"/>
      <c r="K3578" s="339"/>
      <c r="L3578" s="339"/>
      <c r="M3578" s="339"/>
      <c r="N3578" s="339"/>
      <c r="O3578" s="339"/>
      <c r="P3578" s="339"/>
      <c r="Q3578" s="339"/>
    </row>
    <row r="3579" spans="1:17" ht="13.5" customHeight="1">
      <c r="A3579" s="481"/>
      <c r="B3579" s="481"/>
      <c r="C3579" s="481"/>
      <c r="D3579" s="481"/>
      <c r="E3579" s="481"/>
      <c r="F3579" s="339"/>
      <c r="G3579" s="340" t="str">
        <f>IF(ISNUMBER(E3579),E3579/'Bulk DivVar Analysis'!$I$7,"")</f>
        <v/>
      </c>
      <c r="H3579" s="338" t="str">
        <f>IF(ISNUMBER(E3579), IF(G3579&gt;'Bulk DivVar Analysis'!$J$9,"Pass","Fail"),"")</f>
        <v/>
      </c>
      <c r="I3579" s="338" t="str">
        <f t="shared" si="57"/>
        <v/>
      </c>
      <c r="J3579" s="339"/>
      <c r="K3579" s="339"/>
      <c r="L3579" s="339"/>
      <c r="M3579" s="339"/>
      <c r="N3579" s="339"/>
      <c r="O3579" s="339"/>
      <c r="P3579" s="339"/>
      <c r="Q3579" s="339"/>
    </row>
    <row r="3580" spans="1:17" ht="13.5" customHeight="1">
      <c r="A3580" s="481"/>
      <c r="B3580" s="481"/>
      <c r="C3580" s="481"/>
      <c r="D3580" s="481"/>
      <c r="E3580" s="481"/>
      <c r="F3580" s="339"/>
      <c r="G3580" s="340" t="str">
        <f>IF(ISNUMBER(E3580),E3580/'Bulk DivVar Analysis'!$I$7,"")</f>
        <v/>
      </c>
      <c r="H3580" s="338" t="str">
        <f>IF(ISNUMBER(E3580), IF(G3580&gt;'Bulk DivVar Analysis'!$J$9,"Pass","Fail"),"")</f>
        <v/>
      </c>
      <c r="I3580" s="338" t="str">
        <f t="shared" si="57"/>
        <v/>
      </c>
      <c r="J3580" s="339"/>
      <c r="K3580" s="339"/>
      <c r="L3580" s="339"/>
      <c r="M3580" s="339"/>
      <c r="N3580" s="339"/>
      <c r="O3580" s="339"/>
      <c r="P3580" s="339"/>
      <c r="Q3580" s="339"/>
    </row>
    <row r="3581" spans="1:17" ht="13.5" customHeight="1">
      <c r="A3581" s="481"/>
      <c r="B3581" s="481"/>
      <c r="C3581" s="481"/>
      <c r="D3581" s="481"/>
      <c r="E3581" s="481"/>
      <c r="F3581" s="339"/>
      <c r="G3581" s="340" t="str">
        <f>IF(ISNUMBER(E3581),E3581/'Bulk DivVar Analysis'!$I$7,"")</f>
        <v/>
      </c>
      <c r="H3581" s="338" t="str">
        <f>IF(ISNUMBER(E3581), IF(G3581&gt;'Bulk DivVar Analysis'!$J$9,"Pass","Fail"),"")</f>
        <v/>
      </c>
      <c r="I3581" s="338" t="str">
        <f t="shared" si="57"/>
        <v/>
      </c>
      <c r="J3581" s="339"/>
      <c r="K3581" s="339"/>
      <c r="L3581" s="339"/>
      <c r="M3581" s="339"/>
      <c r="N3581" s="339"/>
      <c r="O3581" s="339"/>
      <c r="P3581" s="339"/>
      <c r="Q3581" s="339"/>
    </row>
    <row r="3582" spans="1:17" ht="13.5" customHeight="1">
      <c r="A3582" s="481"/>
      <c r="B3582" s="481"/>
      <c r="C3582" s="481"/>
      <c r="D3582" s="481"/>
      <c r="E3582" s="481"/>
      <c r="F3582" s="339"/>
      <c r="G3582" s="340" t="str">
        <f>IF(ISNUMBER(E3582),E3582/'Bulk DivVar Analysis'!$I$7,"")</f>
        <v/>
      </c>
      <c r="H3582" s="338" t="str">
        <f>IF(ISNUMBER(E3582), IF(G3582&gt;'Bulk DivVar Analysis'!$J$9,"Pass","Fail"),"")</f>
        <v/>
      </c>
      <c r="I3582" s="338" t="str">
        <f t="shared" si="57"/>
        <v/>
      </c>
      <c r="J3582" s="339"/>
      <c r="K3582" s="339"/>
      <c r="L3582" s="339"/>
      <c r="M3582" s="339"/>
      <c r="N3582" s="339"/>
      <c r="O3582" s="339"/>
      <c r="P3582" s="339"/>
      <c r="Q3582" s="339"/>
    </row>
    <row r="3583" spans="1:17" ht="13.5" customHeight="1">
      <c r="A3583" s="481"/>
      <c r="B3583" s="481"/>
      <c r="C3583" s="481"/>
      <c r="D3583" s="481"/>
      <c r="E3583" s="481"/>
      <c r="F3583" s="339"/>
      <c r="G3583" s="340" t="str">
        <f>IF(ISNUMBER(E3583),E3583/'Bulk DivVar Analysis'!$I$7,"")</f>
        <v/>
      </c>
      <c r="H3583" s="338" t="str">
        <f>IF(ISNUMBER(E3583), IF(G3583&gt;'Bulk DivVar Analysis'!$J$9,"Pass","Fail"),"")</f>
        <v/>
      </c>
      <c r="I3583" s="338" t="str">
        <f t="shared" si="57"/>
        <v/>
      </c>
      <c r="J3583" s="339"/>
      <c r="K3583" s="339"/>
      <c r="L3583" s="339"/>
      <c r="M3583" s="339"/>
      <c r="N3583" s="339"/>
      <c r="O3583" s="339"/>
      <c r="P3583" s="339"/>
      <c r="Q3583" s="339"/>
    </row>
    <row r="3584" spans="1:17" ht="13.5" customHeight="1">
      <c r="A3584" s="481"/>
      <c r="B3584" s="481"/>
      <c r="C3584" s="481"/>
      <c r="D3584" s="481"/>
      <c r="E3584" s="481"/>
      <c r="F3584" s="339"/>
      <c r="G3584" s="340" t="str">
        <f>IF(ISNUMBER(E3584),E3584/'Bulk DivVar Analysis'!$I$7,"")</f>
        <v/>
      </c>
      <c r="H3584" s="338" t="str">
        <f>IF(ISNUMBER(E3584), IF(G3584&gt;'Bulk DivVar Analysis'!$J$9,"Pass","Fail"),"")</f>
        <v/>
      </c>
      <c r="I3584" s="338" t="str">
        <f t="shared" si="57"/>
        <v/>
      </c>
      <c r="J3584" s="339"/>
      <c r="K3584" s="339"/>
      <c r="L3584" s="339"/>
      <c r="M3584" s="339"/>
      <c r="N3584" s="339"/>
      <c r="O3584" s="339"/>
      <c r="P3584" s="339"/>
      <c r="Q3584" s="339"/>
    </row>
    <row r="3585" spans="1:17" ht="13.5" customHeight="1">
      <c r="A3585" s="481"/>
      <c r="B3585" s="481"/>
      <c r="C3585" s="481"/>
      <c r="D3585" s="481"/>
      <c r="E3585" s="481"/>
      <c r="F3585" s="339"/>
      <c r="G3585" s="340" t="str">
        <f>IF(ISNUMBER(E3585),E3585/'Bulk DivVar Analysis'!$I$7,"")</f>
        <v/>
      </c>
      <c r="H3585" s="338" t="str">
        <f>IF(ISNUMBER(E3585), IF(G3585&gt;'Bulk DivVar Analysis'!$J$9,"Pass","Fail"),"")</f>
        <v/>
      </c>
      <c r="I3585" s="338" t="str">
        <f t="shared" si="57"/>
        <v/>
      </c>
      <c r="J3585" s="339"/>
      <c r="K3585" s="339"/>
      <c r="L3585" s="339"/>
      <c r="M3585" s="339"/>
      <c r="N3585" s="339"/>
      <c r="O3585" s="339"/>
      <c r="P3585" s="339"/>
      <c r="Q3585" s="339"/>
    </row>
    <row r="3586" spans="1:17" ht="13.5" customHeight="1">
      <c r="A3586" s="481"/>
      <c r="B3586" s="481"/>
      <c r="C3586" s="481"/>
      <c r="D3586" s="481"/>
      <c r="E3586" s="481"/>
      <c r="F3586" s="339"/>
      <c r="G3586" s="340" t="str">
        <f>IF(ISNUMBER(E3586),E3586/'Bulk DivVar Analysis'!$I$7,"")</f>
        <v/>
      </c>
      <c r="H3586" s="338" t="str">
        <f>IF(ISNUMBER(E3586), IF(G3586&gt;'Bulk DivVar Analysis'!$J$9,"Pass","Fail"),"")</f>
        <v/>
      </c>
      <c r="I3586" s="338" t="str">
        <f t="shared" si="57"/>
        <v/>
      </c>
      <c r="J3586" s="339"/>
      <c r="K3586" s="339"/>
      <c r="L3586" s="339"/>
      <c r="M3586" s="339"/>
      <c r="N3586" s="339"/>
      <c r="O3586" s="339"/>
      <c r="P3586" s="339"/>
      <c r="Q3586" s="339"/>
    </row>
    <row r="3587" spans="1:17" ht="13.5" customHeight="1">
      <c r="A3587" s="481"/>
      <c r="B3587" s="481"/>
      <c r="C3587" s="481"/>
      <c r="D3587" s="481"/>
      <c r="E3587" s="481"/>
      <c r="F3587" s="339"/>
      <c r="G3587" s="340" t="str">
        <f>IF(ISNUMBER(E3587),E3587/'Bulk DivVar Analysis'!$I$7,"")</f>
        <v/>
      </c>
      <c r="H3587" s="338" t="str">
        <f>IF(ISNUMBER(E3587), IF(G3587&gt;'Bulk DivVar Analysis'!$J$9,"Pass","Fail"),"")</f>
        <v/>
      </c>
      <c r="I3587" s="338" t="str">
        <f t="shared" ref="I3587:I3650" si="58">_xlfn.TEXTJOIN("_",TRUE,B3587,C3587)</f>
        <v/>
      </c>
      <c r="J3587" s="339"/>
      <c r="K3587" s="339"/>
      <c r="L3587" s="339"/>
      <c r="M3587" s="339"/>
      <c r="N3587" s="339"/>
      <c r="O3587" s="339"/>
      <c r="P3587" s="339"/>
      <c r="Q3587" s="339"/>
    </row>
    <row r="3588" spans="1:17" ht="13.5" customHeight="1">
      <c r="A3588" s="481"/>
      <c r="B3588" s="481"/>
      <c r="C3588" s="481"/>
      <c r="D3588" s="481"/>
      <c r="E3588" s="481"/>
      <c r="F3588" s="339"/>
      <c r="G3588" s="340" t="str">
        <f>IF(ISNUMBER(E3588),E3588/'Bulk DivVar Analysis'!$I$7,"")</f>
        <v/>
      </c>
      <c r="H3588" s="338" t="str">
        <f>IF(ISNUMBER(E3588), IF(G3588&gt;'Bulk DivVar Analysis'!$J$9,"Pass","Fail"),"")</f>
        <v/>
      </c>
      <c r="I3588" s="338" t="str">
        <f t="shared" si="58"/>
        <v/>
      </c>
      <c r="J3588" s="339"/>
      <c r="K3588" s="339"/>
      <c r="L3588" s="339"/>
      <c r="M3588" s="339"/>
      <c r="N3588" s="339"/>
      <c r="O3588" s="339"/>
      <c r="P3588" s="339"/>
      <c r="Q3588" s="339"/>
    </row>
    <row r="3589" spans="1:17" ht="13.5" customHeight="1">
      <c r="A3589" s="481"/>
      <c r="B3589" s="481"/>
      <c r="C3589" s="481"/>
      <c r="D3589" s="481"/>
      <c r="E3589" s="481"/>
      <c r="F3589" s="339"/>
      <c r="G3589" s="340" t="str">
        <f>IF(ISNUMBER(E3589),E3589/'Bulk DivVar Analysis'!$I$7,"")</f>
        <v/>
      </c>
      <c r="H3589" s="338" t="str">
        <f>IF(ISNUMBER(E3589), IF(G3589&gt;'Bulk DivVar Analysis'!$J$9,"Pass","Fail"),"")</f>
        <v/>
      </c>
      <c r="I3589" s="338" t="str">
        <f t="shared" si="58"/>
        <v/>
      </c>
      <c r="J3589" s="339"/>
      <c r="K3589" s="339"/>
      <c r="L3589" s="339"/>
      <c r="M3589" s="339"/>
      <c r="N3589" s="339"/>
      <c r="O3589" s="339"/>
      <c r="P3589" s="339"/>
      <c r="Q3589" s="339"/>
    </row>
    <row r="3590" spans="1:17" ht="13.5" customHeight="1">
      <c r="A3590" s="481"/>
      <c r="B3590" s="481"/>
      <c r="C3590" s="481"/>
      <c r="D3590" s="481"/>
      <c r="E3590" s="481"/>
      <c r="F3590" s="339"/>
      <c r="G3590" s="340" t="str">
        <f>IF(ISNUMBER(E3590),E3590/'Bulk DivVar Analysis'!$I$7,"")</f>
        <v/>
      </c>
      <c r="H3590" s="338" t="str">
        <f>IF(ISNUMBER(E3590), IF(G3590&gt;'Bulk DivVar Analysis'!$J$9,"Pass","Fail"),"")</f>
        <v/>
      </c>
      <c r="I3590" s="338" t="str">
        <f t="shared" si="58"/>
        <v/>
      </c>
      <c r="J3590" s="339"/>
      <c r="K3590" s="339"/>
      <c r="L3590" s="339"/>
      <c r="M3590" s="339"/>
      <c r="N3590" s="339"/>
      <c r="O3590" s="339"/>
      <c r="P3590" s="339"/>
      <c r="Q3590" s="339"/>
    </row>
    <row r="3591" spans="1:17" ht="13.5" customHeight="1">
      <c r="A3591" s="481"/>
      <c r="B3591" s="481"/>
      <c r="C3591" s="481"/>
      <c r="D3591" s="481"/>
      <c r="E3591" s="481"/>
      <c r="F3591" s="339"/>
      <c r="G3591" s="340" t="str">
        <f>IF(ISNUMBER(E3591),E3591/'Bulk DivVar Analysis'!$I$7,"")</f>
        <v/>
      </c>
      <c r="H3591" s="338" t="str">
        <f>IF(ISNUMBER(E3591), IF(G3591&gt;'Bulk DivVar Analysis'!$J$9,"Pass","Fail"),"")</f>
        <v/>
      </c>
      <c r="I3591" s="338" t="str">
        <f t="shared" si="58"/>
        <v/>
      </c>
      <c r="J3591" s="339"/>
      <c r="K3591" s="339"/>
      <c r="L3591" s="339"/>
      <c r="M3591" s="339"/>
      <c r="N3591" s="339"/>
      <c r="O3591" s="339"/>
      <c r="P3591" s="339"/>
      <c r="Q3591" s="339"/>
    </row>
    <row r="3592" spans="1:17" ht="13.5" customHeight="1">
      <c r="A3592" s="481"/>
      <c r="B3592" s="481"/>
      <c r="C3592" s="481"/>
      <c r="D3592" s="481"/>
      <c r="E3592" s="481"/>
      <c r="F3592" s="339"/>
      <c r="G3592" s="340" t="str">
        <f>IF(ISNUMBER(E3592),E3592/'Bulk DivVar Analysis'!$I$7,"")</f>
        <v/>
      </c>
      <c r="H3592" s="338" t="str">
        <f>IF(ISNUMBER(E3592), IF(G3592&gt;'Bulk DivVar Analysis'!$J$9,"Pass","Fail"),"")</f>
        <v/>
      </c>
      <c r="I3592" s="338" t="str">
        <f t="shared" si="58"/>
        <v/>
      </c>
      <c r="J3592" s="339"/>
      <c r="K3592" s="339"/>
      <c r="L3592" s="339"/>
      <c r="M3592" s="339"/>
      <c r="N3592" s="339"/>
      <c r="O3592" s="339"/>
      <c r="P3592" s="339"/>
      <c r="Q3592" s="339"/>
    </row>
    <row r="3593" spans="1:17" ht="13.5" customHeight="1">
      <c r="A3593" s="481"/>
      <c r="B3593" s="481"/>
      <c r="C3593" s="481"/>
      <c r="D3593" s="481"/>
      <c r="E3593" s="481"/>
      <c r="F3593" s="339"/>
      <c r="G3593" s="340" t="str">
        <f>IF(ISNUMBER(E3593),E3593/'Bulk DivVar Analysis'!$I$7,"")</f>
        <v/>
      </c>
      <c r="H3593" s="338" t="str">
        <f>IF(ISNUMBER(E3593), IF(G3593&gt;'Bulk DivVar Analysis'!$J$9,"Pass","Fail"),"")</f>
        <v/>
      </c>
      <c r="I3593" s="338" t="str">
        <f t="shared" si="58"/>
        <v/>
      </c>
      <c r="J3593" s="339"/>
      <c r="K3593" s="339"/>
      <c r="L3593" s="339"/>
      <c r="M3593" s="339"/>
      <c r="N3593" s="339"/>
      <c r="O3593" s="339"/>
      <c r="P3593" s="339"/>
      <c r="Q3593" s="339"/>
    </row>
    <row r="3594" spans="1:17" ht="13.5" customHeight="1">
      <c r="A3594" s="481"/>
      <c r="B3594" s="481"/>
      <c r="C3594" s="481"/>
      <c r="D3594" s="481"/>
      <c r="E3594" s="481"/>
      <c r="F3594" s="339"/>
      <c r="G3594" s="340" t="str">
        <f>IF(ISNUMBER(E3594),E3594/'Bulk DivVar Analysis'!$I$7,"")</f>
        <v/>
      </c>
      <c r="H3594" s="338" t="str">
        <f>IF(ISNUMBER(E3594), IF(G3594&gt;'Bulk DivVar Analysis'!$J$9,"Pass","Fail"),"")</f>
        <v/>
      </c>
      <c r="I3594" s="338" t="str">
        <f t="shared" si="58"/>
        <v/>
      </c>
      <c r="J3594" s="339"/>
      <c r="K3594" s="339"/>
      <c r="L3594" s="339"/>
      <c r="M3594" s="339"/>
      <c r="N3594" s="339"/>
      <c r="O3594" s="339"/>
      <c r="P3594" s="339"/>
      <c r="Q3594" s="339"/>
    </row>
    <row r="3595" spans="1:17" ht="13.5" customHeight="1">
      <c r="A3595" s="481"/>
      <c r="B3595" s="481"/>
      <c r="C3595" s="481"/>
      <c r="D3595" s="481"/>
      <c r="E3595" s="481"/>
      <c r="F3595" s="339"/>
      <c r="G3595" s="340" t="str">
        <f>IF(ISNUMBER(E3595),E3595/'Bulk DivVar Analysis'!$I$7,"")</f>
        <v/>
      </c>
      <c r="H3595" s="338" t="str">
        <f>IF(ISNUMBER(E3595), IF(G3595&gt;'Bulk DivVar Analysis'!$J$9,"Pass","Fail"),"")</f>
        <v/>
      </c>
      <c r="I3595" s="338" t="str">
        <f t="shared" si="58"/>
        <v/>
      </c>
      <c r="J3595" s="339"/>
      <c r="K3595" s="339"/>
      <c r="L3595" s="339"/>
      <c r="M3595" s="339"/>
      <c r="N3595" s="339"/>
      <c r="O3595" s="339"/>
      <c r="P3595" s="339"/>
      <c r="Q3595" s="339"/>
    </row>
    <row r="3596" spans="1:17" ht="13.5" customHeight="1">
      <c r="A3596" s="481"/>
      <c r="B3596" s="481"/>
      <c r="C3596" s="481"/>
      <c r="D3596" s="481"/>
      <c r="E3596" s="481"/>
      <c r="F3596" s="339"/>
      <c r="G3596" s="340" t="str">
        <f>IF(ISNUMBER(E3596),E3596/'Bulk DivVar Analysis'!$I$7,"")</f>
        <v/>
      </c>
      <c r="H3596" s="338" t="str">
        <f>IF(ISNUMBER(E3596), IF(G3596&gt;'Bulk DivVar Analysis'!$J$9,"Pass","Fail"),"")</f>
        <v/>
      </c>
      <c r="I3596" s="338" t="str">
        <f t="shared" si="58"/>
        <v/>
      </c>
      <c r="J3596" s="339"/>
      <c r="K3596" s="339"/>
      <c r="L3596" s="339"/>
      <c r="M3596" s="339"/>
      <c r="N3596" s="339"/>
      <c r="O3596" s="339"/>
      <c r="P3596" s="339"/>
      <c r="Q3596" s="339"/>
    </row>
    <row r="3597" spans="1:17" ht="13.5" customHeight="1">
      <c r="A3597" s="481"/>
      <c r="B3597" s="481"/>
      <c r="C3597" s="481"/>
      <c r="D3597" s="481"/>
      <c r="E3597" s="481"/>
      <c r="F3597" s="339"/>
      <c r="G3597" s="340" t="str">
        <f>IF(ISNUMBER(E3597),E3597/'Bulk DivVar Analysis'!$I$7,"")</f>
        <v/>
      </c>
      <c r="H3597" s="338" t="str">
        <f>IF(ISNUMBER(E3597), IF(G3597&gt;'Bulk DivVar Analysis'!$J$9,"Pass","Fail"),"")</f>
        <v/>
      </c>
      <c r="I3597" s="338" t="str">
        <f t="shared" si="58"/>
        <v/>
      </c>
      <c r="J3597" s="339"/>
      <c r="K3597" s="339"/>
      <c r="L3597" s="339"/>
      <c r="M3597" s="339"/>
      <c r="N3597" s="339"/>
      <c r="O3597" s="339"/>
      <c r="P3597" s="339"/>
      <c r="Q3597" s="339"/>
    </row>
    <row r="3598" spans="1:17" ht="13.5" customHeight="1">
      <c r="A3598" s="481"/>
      <c r="B3598" s="481"/>
      <c r="C3598" s="481"/>
      <c r="D3598" s="481"/>
      <c r="E3598" s="481"/>
      <c r="F3598" s="339"/>
      <c r="G3598" s="340" t="str">
        <f>IF(ISNUMBER(E3598),E3598/'Bulk DivVar Analysis'!$I$7,"")</f>
        <v/>
      </c>
      <c r="H3598" s="338" t="str">
        <f>IF(ISNUMBER(E3598), IF(G3598&gt;'Bulk DivVar Analysis'!$J$9,"Pass","Fail"),"")</f>
        <v/>
      </c>
      <c r="I3598" s="338" t="str">
        <f t="shared" si="58"/>
        <v/>
      </c>
      <c r="J3598" s="339"/>
      <c r="K3598" s="339"/>
      <c r="L3598" s="339"/>
      <c r="M3598" s="339"/>
      <c r="N3598" s="339"/>
      <c r="O3598" s="339"/>
      <c r="P3598" s="339"/>
      <c r="Q3598" s="339"/>
    </row>
    <row r="3599" spans="1:17" ht="13.5" customHeight="1">
      <c r="A3599" s="481"/>
      <c r="B3599" s="481"/>
      <c r="C3599" s="481"/>
      <c r="D3599" s="481"/>
      <c r="E3599" s="481"/>
      <c r="F3599" s="339"/>
      <c r="G3599" s="340" t="str">
        <f>IF(ISNUMBER(E3599),E3599/'Bulk DivVar Analysis'!$I$7,"")</f>
        <v/>
      </c>
      <c r="H3599" s="338" t="str">
        <f>IF(ISNUMBER(E3599), IF(G3599&gt;'Bulk DivVar Analysis'!$J$9,"Pass","Fail"),"")</f>
        <v/>
      </c>
      <c r="I3599" s="338" t="str">
        <f t="shared" si="58"/>
        <v/>
      </c>
      <c r="J3599" s="339"/>
      <c r="K3599" s="339"/>
      <c r="L3599" s="339"/>
      <c r="M3599" s="339"/>
      <c r="N3599" s="339"/>
      <c r="O3599" s="339"/>
      <c r="P3599" s="339"/>
      <c r="Q3599" s="339"/>
    </row>
    <row r="3600" spans="1:17" ht="13.5" customHeight="1">
      <c r="A3600" s="481"/>
      <c r="B3600" s="481"/>
      <c r="C3600" s="481"/>
      <c r="D3600" s="481"/>
      <c r="E3600" s="481"/>
      <c r="F3600" s="339"/>
      <c r="G3600" s="340" t="str">
        <f>IF(ISNUMBER(E3600),E3600/'Bulk DivVar Analysis'!$I$7,"")</f>
        <v/>
      </c>
      <c r="H3600" s="338" t="str">
        <f>IF(ISNUMBER(E3600), IF(G3600&gt;'Bulk DivVar Analysis'!$J$9,"Pass","Fail"),"")</f>
        <v/>
      </c>
      <c r="I3600" s="338" t="str">
        <f t="shared" si="58"/>
        <v/>
      </c>
      <c r="J3600" s="339"/>
      <c r="K3600" s="339"/>
      <c r="L3600" s="339"/>
      <c r="M3600" s="339"/>
      <c r="N3600" s="339"/>
      <c r="O3600" s="339"/>
      <c r="P3600" s="339"/>
      <c r="Q3600" s="339"/>
    </row>
    <row r="3601" spans="1:17" ht="13.5" customHeight="1">
      <c r="A3601" s="481"/>
      <c r="B3601" s="481"/>
      <c r="C3601" s="481"/>
      <c r="D3601" s="481"/>
      <c r="E3601" s="481"/>
      <c r="F3601" s="339"/>
      <c r="G3601" s="340" t="str">
        <f>IF(ISNUMBER(E3601),E3601/'Bulk DivVar Analysis'!$I$7,"")</f>
        <v/>
      </c>
      <c r="H3601" s="338" t="str">
        <f>IF(ISNUMBER(E3601), IF(G3601&gt;'Bulk DivVar Analysis'!$J$9,"Pass","Fail"),"")</f>
        <v/>
      </c>
      <c r="I3601" s="338" t="str">
        <f t="shared" si="58"/>
        <v/>
      </c>
      <c r="J3601" s="339"/>
      <c r="K3601" s="339"/>
      <c r="L3601" s="339"/>
      <c r="M3601" s="339"/>
      <c r="N3601" s="339"/>
      <c r="O3601" s="339"/>
      <c r="P3601" s="339"/>
      <c r="Q3601" s="339"/>
    </row>
    <row r="3602" spans="1:17" ht="13.5" customHeight="1">
      <c r="A3602" s="481"/>
      <c r="B3602" s="481"/>
      <c r="C3602" s="481"/>
      <c r="D3602" s="481"/>
      <c r="E3602" s="481"/>
      <c r="F3602" s="339"/>
      <c r="G3602" s="340" t="str">
        <f>IF(ISNUMBER(E3602),E3602/'Bulk DivVar Analysis'!$I$7,"")</f>
        <v/>
      </c>
      <c r="H3602" s="338" t="str">
        <f>IF(ISNUMBER(E3602), IF(G3602&gt;'Bulk DivVar Analysis'!$J$9,"Pass","Fail"),"")</f>
        <v/>
      </c>
      <c r="I3602" s="338" t="str">
        <f t="shared" si="58"/>
        <v/>
      </c>
      <c r="J3602" s="339"/>
      <c r="K3602" s="339"/>
      <c r="L3602" s="339"/>
      <c r="M3602" s="339"/>
      <c r="N3602" s="339"/>
      <c r="O3602" s="339"/>
      <c r="P3602" s="339"/>
      <c r="Q3602" s="339"/>
    </row>
    <row r="3603" spans="1:17" ht="13.5" customHeight="1">
      <c r="A3603" s="481"/>
      <c r="B3603" s="481"/>
      <c r="C3603" s="481"/>
      <c r="D3603" s="481"/>
      <c r="E3603" s="481"/>
      <c r="F3603" s="339"/>
      <c r="G3603" s="340" t="str">
        <f>IF(ISNUMBER(E3603),E3603/'Bulk DivVar Analysis'!$I$7,"")</f>
        <v/>
      </c>
      <c r="H3603" s="338" t="str">
        <f>IF(ISNUMBER(E3603), IF(G3603&gt;'Bulk DivVar Analysis'!$J$9,"Pass","Fail"),"")</f>
        <v/>
      </c>
      <c r="I3603" s="338" t="str">
        <f t="shared" si="58"/>
        <v/>
      </c>
      <c r="J3603" s="339"/>
      <c r="K3603" s="339"/>
      <c r="L3603" s="339"/>
      <c r="M3603" s="339"/>
      <c r="N3603" s="339"/>
      <c r="O3603" s="339"/>
      <c r="P3603" s="339"/>
      <c r="Q3603" s="339"/>
    </row>
    <row r="3604" spans="1:17" ht="13.5" customHeight="1">
      <c r="A3604" s="481"/>
      <c r="B3604" s="481"/>
      <c r="C3604" s="481"/>
      <c r="D3604" s="481"/>
      <c r="E3604" s="481"/>
      <c r="F3604" s="339"/>
      <c r="G3604" s="340" t="str">
        <f>IF(ISNUMBER(E3604),E3604/'Bulk DivVar Analysis'!$I$7,"")</f>
        <v/>
      </c>
      <c r="H3604" s="338" t="str">
        <f>IF(ISNUMBER(E3604), IF(G3604&gt;'Bulk DivVar Analysis'!$J$9,"Pass","Fail"),"")</f>
        <v/>
      </c>
      <c r="I3604" s="338" t="str">
        <f t="shared" si="58"/>
        <v/>
      </c>
      <c r="J3604" s="339"/>
      <c r="K3604" s="339"/>
      <c r="L3604" s="339"/>
      <c r="M3604" s="339"/>
      <c r="N3604" s="339"/>
      <c r="O3604" s="339"/>
      <c r="P3604" s="339"/>
      <c r="Q3604" s="339"/>
    </row>
    <row r="3605" spans="1:17" ht="13.5" customHeight="1">
      <c r="A3605" s="481"/>
      <c r="B3605" s="481"/>
      <c r="C3605" s="481"/>
      <c r="D3605" s="481"/>
      <c r="E3605" s="481"/>
      <c r="F3605" s="339"/>
      <c r="G3605" s="340" t="str">
        <f>IF(ISNUMBER(E3605),E3605/'Bulk DivVar Analysis'!$I$7,"")</f>
        <v/>
      </c>
      <c r="H3605" s="338" t="str">
        <f>IF(ISNUMBER(E3605), IF(G3605&gt;'Bulk DivVar Analysis'!$J$9,"Pass","Fail"),"")</f>
        <v/>
      </c>
      <c r="I3605" s="338" t="str">
        <f t="shared" si="58"/>
        <v/>
      </c>
      <c r="J3605" s="339"/>
      <c r="K3605" s="339"/>
      <c r="L3605" s="339"/>
      <c r="M3605" s="339"/>
      <c r="N3605" s="339"/>
      <c r="O3605" s="339"/>
      <c r="P3605" s="339"/>
      <c r="Q3605" s="339"/>
    </row>
    <row r="3606" spans="1:17" ht="13.5" customHeight="1">
      <c r="A3606" s="481"/>
      <c r="B3606" s="481"/>
      <c r="C3606" s="481"/>
      <c r="D3606" s="481"/>
      <c r="E3606" s="481"/>
      <c r="F3606" s="339"/>
      <c r="G3606" s="340" t="str">
        <f>IF(ISNUMBER(E3606),E3606/'Bulk DivVar Analysis'!$I$7,"")</f>
        <v/>
      </c>
      <c r="H3606" s="338" t="str">
        <f>IF(ISNUMBER(E3606), IF(G3606&gt;'Bulk DivVar Analysis'!$J$9,"Pass","Fail"),"")</f>
        <v/>
      </c>
      <c r="I3606" s="338" t="str">
        <f t="shared" si="58"/>
        <v/>
      </c>
      <c r="J3606" s="339"/>
      <c r="K3606" s="339"/>
      <c r="L3606" s="339"/>
      <c r="M3606" s="339"/>
      <c r="N3606" s="339"/>
      <c r="O3606" s="339"/>
      <c r="P3606" s="339"/>
      <c r="Q3606" s="339"/>
    </row>
    <row r="3607" spans="1:17" ht="13.5" customHeight="1">
      <c r="A3607" s="481"/>
      <c r="B3607" s="481"/>
      <c r="C3607" s="481"/>
      <c r="D3607" s="481"/>
      <c r="E3607" s="481"/>
      <c r="F3607" s="339"/>
      <c r="G3607" s="340" t="str">
        <f>IF(ISNUMBER(E3607),E3607/'Bulk DivVar Analysis'!$I$7,"")</f>
        <v/>
      </c>
      <c r="H3607" s="338" t="str">
        <f>IF(ISNUMBER(E3607), IF(G3607&gt;'Bulk DivVar Analysis'!$J$9,"Pass","Fail"),"")</f>
        <v/>
      </c>
      <c r="I3607" s="338" t="str">
        <f t="shared" si="58"/>
        <v/>
      </c>
      <c r="J3607" s="339"/>
      <c r="K3607" s="339"/>
      <c r="L3607" s="339"/>
      <c r="M3607" s="339"/>
      <c r="N3607" s="339"/>
      <c r="O3607" s="339"/>
      <c r="P3607" s="339"/>
      <c r="Q3607" s="339"/>
    </row>
    <row r="3608" spans="1:17" ht="13.5" customHeight="1">
      <c r="A3608" s="481"/>
      <c r="B3608" s="481"/>
      <c r="C3608" s="481"/>
      <c r="D3608" s="481"/>
      <c r="E3608" s="481"/>
      <c r="F3608" s="339"/>
      <c r="G3608" s="340" t="str">
        <f>IF(ISNUMBER(E3608),E3608/'Bulk DivVar Analysis'!$I$7,"")</f>
        <v/>
      </c>
      <c r="H3608" s="338" t="str">
        <f>IF(ISNUMBER(E3608), IF(G3608&gt;'Bulk DivVar Analysis'!$J$9,"Pass","Fail"),"")</f>
        <v/>
      </c>
      <c r="I3608" s="338" t="str">
        <f t="shared" si="58"/>
        <v/>
      </c>
      <c r="J3608" s="339"/>
      <c r="K3608" s="339"/>
      <c r="L3608" s="339"/>
      <c r="M3608" s="339"/>
      <c r="N3608" s="339"/>
      <c r="O3608" s="339"/>
      <c r="P3608" s="339"/>
      <c r="Q3608" s="339"/>
    </row>
    <row r="3609" spans="1:17" ht="13.5" customHeight="1">
      <c r="A3609" s="481"/>
      <c r="B3609" s="481"/>
      <c r="C3609" s="481"/>
      <c r="D3609" s="481"/>
      <c r="E3609" s="481"/>
      <c r="F3609" s="339"/>
      <c r="G3609" s="340" t="str">
        <f>IF(ISNUMBER(E3609),E3609/'Bulk DivVar Analysis'!$I$7,"")</f>
        <v/>
      </c>
      <c r="H3609" s="338" t="str">
        <f>IF(ISNUMBER(E3609), IF(G3609&gt;'Bulk DivVar Analysis'!$J$9,"Pass","Fail"),"")</f>
        <v/>
      </c>
      <c r="I3609" s="338" t="str">
        <f t="shared" si="58"/>
        <v/>
      </c>
      <c r="J3609" s="339"/>
      <c r="K3609" s="339"/>
      <c r="L3609" s="339"/>
      <c r="M3609" s="339"/>
      <c r="N3609" s="339"/>
      <c r="O3609" s="339"/>
      <c r="P3609" s="339"/>
      <c r="Q3609" s="339"/>
    </row>
    <row r="3610" spans="1:17" ht="13.5" customHeight="1">
      <c r="A3610" s="481"/>
      <c r="B3610" s="481"/>
      <c r="C3610" s="481"/>
      <c r="D3610" s="481"/>
      <c r="E3610" s="481"/>
      <c r="F3610" s="339"/>
      <c r="G3610" s="340" t="str">
        <f>IF(ISNUMBER(E3610),E3610/'Bulk DivVar Analysis'!$I$7,"")</f>
        <v/>
      </c>
      <c r="H3610" s="338" t="str">
        <f>IF(ISNUMBER(E3610), IF(G3610&gt;'Bulk DivVar Analysis'!$J$9,"Pass","Fail"),"")</f>
        <v/>
      </c>
      <c r="I3610" s="338" t="str">
        <f t="shared" si="58"/>
        <v/>
      </c>
      <c r="J3610" s="339"/>
      <c r="K3610" s="339"/>
      <c r="L3610" s="339"/>
      <c r="M3610" s="339"/>
      <c r="N3610" s="339"/>
      <c r="O3610" s="339"/>
      <c r="P3610" s="339"/>
      <c r="Q3610" s="339"/>
    </row>
    <row r="3611" spans="1:17" ht="13.5" customHeight="1">
      <c r="A3611" s="481"/>
      <c r="B3611" s="481"/>
      <c r="C3611" s="481"/>
      <c r="D3611" s="481"/>
      <c r="E3611" s="481"/>
      <c r="F3611" s="339"/>
      <c r="G3611" s="340" t="str">
        <f>IF(ISNUMBER(E3611),E3611/'Bulk DivVar Analysis'!$I$7,"")</f>
        <v/>
      </c>
      <c r="H3611" s="338" t="str">
        <f>IF(ISNUMBER(E3611), IF(G3611&gt;'Bulk DivVar Analysis'!$J$9,"Pass","Fail"),"")</f>
        <v/>
      </c>
      <c r="I3611" s="338" t="str">
        <f t="shared" si="58"/>
        <v/>
      </c>
      <c r="J3611" s="339"/>
      <c r="K3611" s="339"/>
      <c r="L3611" s="339"/>
      <c r="M3611" s="339"/>
      <c r="N3611" s="339"/>
      <c r="O3611" s="339"/>
      <c r="P3611" s="339"/>
      <c r="Q3611" s="339"/>
    </row>
    <row r="3612" spans="1:17" ht="13.5" customHeight="1">
      <c r="A3612" s="481"/>
      <c r="B3612" s="481"/>
      <c r="C3612" s="481"/>
      <c r="D3612" s="481"/>
      <c r="E3612" s="481"/>
      <c r="F3612" s="339"/>
      <c r="G3612" s="340" t="str">
        <f>IF(ISNUMBER(E3612),E3612/'Bulk DivVar Analysis'!$I$7,"")</f>
        <v/>
      </c>
      <c r="H3612" s="338" t="str">
        <f>IF(ISNUMBER(E3612), IF(G3612&gt;'Bulk DivVar Analysis'!$J$9,"Pass","Fail"),"")</f>
        <v/>
      </c>
      <c r="I3612" s="338" t="str">
        <f t="shared" si="58"/>
        <v/>
      </c>
      <c r="J3612" s="339"/>
      <c r="K3612" s="339"/>
      <c r="L3612" s="339"/>
      <c r="M3612" s="339"/>
      <c r="N3612" s="339"/>
      <c r="O3612" s="339"/>
      <c r="P3612" s="339"/>
      <c r="Q3612" s="339"/>
    </row>
    <row r="3613" spans="1:17" ht="13.5" customHeight="1">
      <c r="A3613" s="481"/>
      <c r="B3613" s="481"/>
      <c r="C3613" s="481"/>
      <c r="D3613" s="481"/>
      <c r="E3613" s="481"/>
      <c r="F3613" s="339"/>
      <c r="G3613" s="340" t="str">
        <f>IF(ISNUMBER(E3613),E3613/'Bulk DivVar Analysis'!$I$7,"")</f>
        <v/>
      </c>
      <c r="H3613" s="338" t="str">
        <f>IF(ISNUMBER(E3613), IF(G3613&gt;'Bulk DivVar Analysis'!$J$9,"Pass","Fail"),"")</f>
        <v/>
      </c>
      <c r="I3613" s="338" t="str">
        <f t="shared" si="58"/>
        <v/>
      </c>
      <c r="J3613" s="339"/>
      <c r="K3613" s="339"/>
      <c r="L3613" s="339"/>
      <c r="M3613" s="339"/>
      <c r="N3613" s="339"/>
      <c r="O3613" s="339"/>
      <c r="P3613" s="339"/>
      <c r="Q3613" s="339"/>
    </row>
    <row r="3614" spans="1:17" ht="13.5" customHeight="1">
      <c r="A3614" s="481"/>
      <c r="B3614" s="481"/>
      <c r="C3614" s="481"/>
      <c r="D3614" s="481"/>
      <c r="E3614" s="481"/>
      <c r="F3614" s="339"/>
      <c r="G3614" s="340" t="str">
        <f>IF(ISNUMBER(E3614),E3614/'Bulk DivVar Analysis'!$I$7,"")</f>
        <v/>
      </c>
      <c r="H3614" s="338" t="str">
        <f>IF(ISNUMBER(E3614), IF(G3614&gt;'Bulk DivVar Analysis'!$J$9,"Pass","Fail"),"")</f>
        <v/>
      </c>
      <c r="I3614" s="338" t="str">
        <f t="shared" si="58"/>
        <v/>
      </c>
      <c r="J3614" s="339"/>
      <c r="K3614" s="339"/>
      <c r="L3614" s="339"/>
      <c r="M3614" s="339"/>
      <c r="N3614" s="339"/>
      <c r="O3614" s="339"/>
      <c r="P3614" s="339"/>
      <c r="Q3614" s="339"/>
    </row>
    <row r="3615" spans="1:17" ht="13.5" customHeight="1">
      <c r="A3615" s="481"/>
      <c r="B3615" s="481"/>
      <c r="C3615" s="481"/>
      <c r="D3615" s="481"/>
      <c r="E3615" s="481"/>
      <c r="F3615" s="339"/>
      <c r="G3615" s="340" t="str">
        <f>IF(ISNUMBER(E3615),E3615/'Bulk DivVar Analysis'!$I$7,"")</f>
        <v/>
      </c>
      <c r="H3615" s="338" t="str">
        <f>IF(ISNUMBER(E3615), IF(G3615&gt;'Bulk DivVar Analysis'!$J$9,"Pass","Fail"),"")</f>
        <v/>
      </c>
      <c r="I3615" s="338" t="str">
        <f t="shared" si="58"/>
        <v/>
      </c>
      <c r="J3615" s="339"/>
      <c r="K3615" s="339"/>
      <c r="L3615" s="339"/>
      <c r="M3615" s="339"/>
      <c r="N3615" s="339"/>
      <c r="O3615" s="339"/>
      <c r="P3615" s="339"/>
      <c r="Q3615" s="339"/>
    </row>
    <row r="3616" spans="1:17" ht="13.5" customHeight="1">
      <c r="A3616" s="481"/>
      <c r="B3616" s="481"/>
      <c r="C3616" s="481"/>
      <c r="D3616" s="481"/>
      <c r="E3616" s="481"/>
      <c r="F3616" s="339"/>
      <c r="G3616" s="340" t="str">
        <f>IF(ISNUMBER(E3616),E3616/'Bulk DivVar Analysis'!$I$7,"")</f>
        <v/>
      </c>
      <c r="H3616" s="338" t="str">
        <f>IF(ISNUMBER(E3616), IF(G3616&gt;'Bulk DivVar Analysis'!$J$9,"Pass","Fail"),"")</f>
        <v/>
      </c>
      <c r="I3616" s="338" t="str">
        <f t="shared" si="58"/>
        <v/>
      </c>
      <c r="J3616" s="339"/>
      <c r="K3616" s="339"/>
      <c r="L3616" s="339"/>
      <c r="M3616" s="339"/>
      <c r="N3616" s="339"/>
      <c r="O3616" s="339"/>
      <c r="P3616" s="339"/>
      <c r="Q3616" s="339"/>
    </row>
    <row r="3617" spans="1:17" ht="13.5" customHeight="1">
      <c r="A3617" s="481"/>
      <c r="B3617" s="481"/>
      <c r="C3617" s="481"/>
      <c r="D3617" s="481"/>
      <c r="E3617" s="481"/>
      <c r="F3617" s="339"/>
      <c r="G3617" s="340" t="str">
        <f>IF(ISNUMBER(E3617),E3617/'Bulk DivVar Analysis'!$I$7,"")</f>
        <v/>
      </c>
      <c r="H3617" s="338" t="str">
        <f>IF(ISNUMBER(E3617), IF(G3617&gt;'Bulk DivVar Analysis'!$J$9,"Pass","Fail"),"")</f>
        <v/>
      </c>
      <c r="I3617" s="338" t="str">
        <f t="shared" si="58"/>
        <v/>
      </c>
      <c r="J3617" s="339"/>
      <c r="K3617" s="339"/>
      <c r="L3617" s="339"/>
      <c r="M3617" s="339"/>
      <c r="N3617" s="339"/>
      <c r="O3617" s="339"/>
      <c r="P3617" s="339"/>
      <c r="Q3617" s="339"/>
    </row>
    <row r="3618" spans="1:17" ht="13.5" customHeight="1">
      <c r="A3618" s="481"/>
      <c r="B3618" s="481"/>
      <c r="C3618" s="481"/>
      <c r="D3618" s="481"/>
      <c r="E3618" s="481"/>
      <c r="F3618" s="339"/>
      <c r="G3618" s="340" t="str">
        <f>IF(ISNUMBER(E3618),E3618/'Bulk DivVar Analysis'!$I$7,"")</f>
        <v/>
      </c>
      <c r="H3618" s="338" t="str">
        <f>IF(ISNUMBER(E3618), IF(G3618&gt;'Bulk DivVar Analysis'!$J$9,"Pass","Fail"),"")</f>
        <v/>
      </c>
      <c r="I3618" s="338" t="str">
        <f t="shared" si="58"/>
        <v/>
      </c>
      <c r="J3618" s="339"/>
      <c r="K3618" s="339"/>
      <c r="L3618" s="339"/>
      <c r="M3618" s="339"/>
      <c r="N3618" s="339"/>
      <c r="O3618" s="339"/>
      <c r="P3618" s="339"/>
      <c r="Q3618" s="339"/>
    </row>
    <row r="3619" spans="1:17" ht="13.5" customHeight="1">
      <c r="A3619" s="481"/>
      <c r="B3619" s="481"/>
      <c r="C3619" s="481"/>
      <c r="D3619" s="481"/>
      <c r="E3619" s="481"/>
      <c r="F3619" s="339"/>
      <c r="G3619" s="340" t="str">
        <f>IF(ISNUMBER(E3619),E3619/'Bulk DivVar Analysis'!$I$7,"")</f>
        <v/>
      </c>
      <c r="H3619" s="338" t="str">
        <f>IF(ISNUMBER(E3619), IF(G3619&gt;'Bulk DivVar Analysis'!$J$9,"Pass","Fail"),"")</f>
        <v/>
      </c>
      <c r="I3619" s="338" t="str">
        <f t="shared" si="58"/>
        <v/>
      </c>
      <c r="J3619" s="339"/>
      <c r="K3619" s="339"/>
      <c r="L3619" s="339"/>
      <c r="M3619" s="339"/>
      <c r="N3619" s="339"/>
      <c r="O3619" s="339"/>
      <c r="P3619" s="339"/>
      <c r="Q3619" s="339"/>
    </row>
    <row r="3620" spans="1:17" ht="13.5" customHeight="1">
      <c r="A3620" s="481"/>
      <c r="B3620" s="481"/>
      <c r="C3620" s="481"/>
      <c r="D3620" s="481"/>
      <c r="E3620" s="481"/>
      <c r="F3620" s="339"/>
      <c r="G3620" s="340" t="str">
        <f>IF(ISNUMBER(E3620),E3620/'Bulk DivVar Analysis'!$I$7,"")</f>
        <v/>
      </c>
      <c r="H3620" s="338" t="str">
        <f>IF(ISNUMBER(E3620), IF(G3620&gt;'Bulk DivVar Analysis'!$J$9,"Pass","Fail"),"")</f>
        <v/>
      </c>
      <c r="I3620" s="338" t="str">
        <f t="shared" si="58"/>
        <v/>
      </c>
      <c r="J3620" s="339"/>
      <c r="K3620" s="339"/>
      <c r="L3620" s="339"/>
      <c r="M3620" s="339"/>
      <c r="N3620" s="339"/>
      <c r="O3620" s="339"/>
      <c r="P3620" s="339"/>
      <c r="Q3620" s="339"/>
    </row>
    <row r="3621" spans="1:17" ht="13.5" customHeight="1">
      <c r="A3621" s="481"/>
      <c r="B3621" s="481"/>
      <c r="C3621" s="481"/>
      <c r="D3621" s="481"/>
      <c r="E3621" s="481"/>
      <c r="F3621" s="339"/>
      <c r="G3621" s="340" t="str">
        <f>IF(ISNUMBER(E3621),E3621/'Bulk DivVar Analysis'!$I$7,"")</f>
        <v/>
      </c>
      <c r="H3621" s="338" t="str">
        <f>IF(ISNUMBER(E3621), IF(G3621&gt;'Bulk DivVar Analysis'!$J$9,"Pass","Fail"),"")</f>
        <v/>
      </c>
      <c r="I3621" s="338" t="str">
        <f t="shared" si="58"/>
        <v/>
      </c>
      <c r="J3621" s="339"/>
      <c r="K3621" s="339"/>
      <c r="L3621" s="339"/>
      <c r="M3621" s="339"/>
      <c r="N3621" s="339"/>
      <c r="O3621" s="339"/>
      <c r="P3621" s="339"/>
      <c r="Q3621" s="339"/>
    </row>
    <row r="3622" spans="1:17" ht="13.5" customHeight="1">
      <c r="A3622" s="481"/>
      <c r="B3622" s="481"/>
      <c r="C3622" s="481"/>
      <c r="D3622" s="481"/>
      <c r="E3622" s="481"/>
      <c r="F3622" s="339"/>
      <c r="G3622" s="340" t="str">
        <f>IF(ISNUMBER(E3622),E3622/'Bulk DivVar Analysis'!$I$7,"")</f>
        <v/>
      </c>
      <c r="H3622" s="338" t="str">
        <f>IF(ISNUMBER(E3622), IF(G3622&gt;'Bulk DivVar Analysis'!$J$9,"Pass","Fail"),"")</f>
        <v/>
      </c>
      <c r="I3622" s="338" t="str">
        <f t="shared" si="58"/>
        <v/>
      </c>
      <c r="J3622" s="339"/>
      <c r="K3622" s="339"/>
      <c r="L3622" s="339"/>
      <c r="M3622" s="339"/>
      <c r="N3622" s="339"/>
      <c r="O3622" s="339"/>
      <c r="P3622" s="339"/>
      <c r="Q3622" s="339"/>
    </row>
    <row r="3623" spans="1:17" ht="13.5" customHeight="1">
      <c r="A3623" s="481"/>
      <c r="B3623" s="481"/>
      <c r="C3623" s="481"/>
      <c r="D3623" s="481"/>
      <c r="E3623" s="481"/>
      <c r="F3623" s="339"/>
      <c r="G3623" s="340" t="str">
        <f>IF(ISNUMBER(E3623),E3623/'Bulk DivVar Analysis'!$I$7,"")</f>
        <v/>
      </c>
      <c r="H3623" s="338" t="str">
        <f>IF(ISNUMBER(E3623), IF(G3623&gt;'Bulk DivVar Analysis'!$J$9,"Pass","Fail"),"")</f>
        <v/>
      </c>
      <c r="I3623" s="338" t="str">
        <f t="shared" si="58"/>
        <v/>
      </c>
      <c r="J3623" s="339"/>
      <c r="K3623" s="339"/>
      <c r="L3623" s="339"/>
      <c r="M3623" s="339"/>
      <c r="N3623" s="339"/>
      <c r="O3623" s="339"/>
      <c r="P3623" s="339"/>
      <c r="Q3623" s="339"/>
    </row>
    <row r="3624" spans="1:17" ht="13.5" customHeight="1">
      <c r="A3624" s="481"/>
      <c r="B3624" s="481"/>
      <c r="C3624" s="481"/>
      <c r="D3624" s="481"/>
      <c r="E3624" s="481"/>
      <c r="F3624" s="339"/>
      <c r="G3624" s="340" t="str">
        <f>IF(ISNUMBER(E3624),E3624/'Bulk DivVar Analysis'!$I$7,"")</f>
        <v/>
      </c>
      <c r="H3624" s="338" t="str">
        <f>IF(ISNUMBER(E3624), IF(G3624&gt;'Bulk DivVar Analysis'!$J$9,"Pass","Fail"),"")</f>
        <v/>
      </c>
      <c r="I3624" s="338" t="str">
        <f t="shared" si="58"/>
        <v/>
      </c>
      <c r="J3624" s="339"/>
      <c r="K3624" s="339"/>
      <c r="L3624" s="339"/>
      <c r="M3624" s="339"/>
      <c r="N3624" s="339"/>
      <c r="O3624" s="339"/>
      <c r="P3624" s="339"/>
      <c r="Q3624" s="339"/>
    </row>
    <row r="3625" spans="1:17" ht="13.5" customHeight="1">
      <c r="A3625" s="481"/>
      <c r="B3625" s="481"/>
      <c r="C3625" s="481"/>
      <c r="D3625" s="481"/>
      <c r="E3625" s="481"/>
      <c r="F3625" s="339"/>
      <c r="G3625" s="340" t="str">
        <f>IF(ISNUMBER(E3625),E3625/'Bulk DivVar Analysis'!$I$7,"")</f>
        <v/>
      </c>
      <c r="H3625" s="338" t="str">
        <f>IF(ISNUMBER(E3625), IF(G3625&gt;'Bulk DivVar Analysis'!$J$9,"Pass","Fail"),"")</f>
        <v/>
      </c>
      <c r="I3625" s="338" t="str">
        <f t="shared" si="58"/>
        <v/>
      </c>
      <c r="J3625" s="339"/>
      <c r="K3625" s="339"/>
      <c r="L3625" s="339"/>
      <c r="M3625" s="339"/>
      <c r="N3625" s="339"/>
      <c r="O3625" s="339"/>
      <c r="P3625" s="339"/>
      <c r="Q3625" s="339"/>
    </row>
    <row r="3626" spans="1:17" ht="13.5" customHeight="1">
      <c r="A3626" s="481"/>
      <c r="B3626" s="481"/>
      <c r="C3626" s="481"/>
      <c r="D3626" s="481"/>
      <c r="E3626" s="481"/>
      <c r="F3626" s="339"/>
      <c r="G3626" s="340" t="str">
        <f>IF(ISNUMBER(E3626),E3626/'Bulk DivVar Analysis'!$I$7,"")</f>
        <v/>
      </c>
      <c r="H3626" s="338" t="str">
        <f>IF(ISNUMBER(E3626), IF(G3626&gt;'Bulk DivVar Analysis'!$J$9,"Pass","Fail"),"")</f>
        <v/>
      </c>
      <c r="I3626" s="338" t="str">
        <f t="shared" si="58"/>
        <v/>
      </c>
      <c r="J3626" s="339"/>
      <c r="K3626" s="339"/>
      <c r="L3626" s="339"/>
      <c r="M3626" s="339"/>
      <c r="N3626" s="339"/>
      <c r="O3626" s="339"/>
      <c r="P3626" s="339"/>
      <c r="Q3626" s="339"/>
    </row>
    <row r="3627" spans="1:17" ht="13.5" customHeight="1">
      <c r="A3627" s="481"/>
      <c r="B3627" s="481"/>
      <c r="C3627" s="481"/>
      <c r="D3627" s="481"/>
      <c r="E3627" s="481"/>
      <c r="F3627" s="339"/>
      <c r="G3627" s="340" t="str">
        <f>IF(ISNUMBER(E3627),E3627/'Bulk DivVar Analysis'!$I$7,"")</f>
        <v/>
      </c>
      <c r="H3627" s="338" t="str">
        <f>IF(ISNUMBER(E3627), IF(G3627&gt;'Bulk DivVar Analysis'!$J$9,"Pass","Fail"),"")</f>
        <v/>
      </c>
      <c r="I3627" s="338" t="str">
        <f t="shared" si="58"/>
        <v/>
      </c>
      <c r="J3627" s="339"/>
      <c r="K3627" s="339"/>
      <c r="L3627" s="339"/>
      <c r="M3627" s="339"/>
      <c r="N3627" s="339"/>
      <c r="O3627" s="339"/>
      <c r="P3627" s="339"/>
      <c r="Q3627" s="339"/>
    </row>
    <row r="3628" spans="1:17" ht="13.5" customHeight="1">
      <c r="A3628" s="481"/>
      <c r="B3628" s="481"/>
      <c r="C3628" s="481"/>
      <c r="D3628" s="481"/>
      <c r="E3628" s="481"/>
      <c r="F3628" s="339"/>
      <c r="G3628" s="340" t="str">
        <f>IF(ISNUMBER(E3628),E3628/'Bulk DivVar Analysis'!$I$7,"")</f>
        <v/>
      </c>
      <c r="H3628" s="338" t="str">
        <f>IF(ISNUMBER(E3628), IF(G3628&gt;'Bulk DivVar Analysis'!$J$9,"Pass","Fail"),"")</f>
        <v/>
      </c>
      <c r="I3628" s="338" t="str">
        <f t="shared" si="58"/>
        <v/>
      </c>
      <c r="J3628" s="339"/>
      <c r="K3628" s="339"/>
      <c r="L3628" s="339"/>
      <c r="M3628" s="339"/>
      <c r="N3628" s="339"/>
      <c r="O3628" s="339"/>
      <c r="P3628" s="339"/>
      <c r="Q3628" s="339"/>
    </row>
    <row r="3629" spans="1:17" ht="13.5" customHeight="1">
      <c r="A3629" s="481"/>
      <c r="B3629" s="481"/>
      <c r="C3629" s="481"/>
      <c r="D3629" s="481"/>
      <c r="E3629" s="481"/>
      <c r="F3629" s="339"/>
      <c r="G3629" s="340" t="str">
        <f>IF(ISNUMBER(E3629),E3629/'Bulk DivVar Analysis'!$I$7,"")</f>
        <v/>
      </c>
      <c r="H3629" s="338" t="str">
        <f>IF(ISNUMBER(E3629), IF(G3629&gt;'Bulk DivVar Analysis'!$J$9,"Pass","Fail"),"")</f>
        <v/>
      </c>
      <c r="I3629" s="338" t="str">
        <f t="shared" si="58"/>
        <v/>
      </c>
      <c r="J3629" s="339"/>
      <c r="K3629" s="339"/>
      <c r="L3629" s="339"/>
      <c r="M3629" s="339"/>
      <c r="N3629" s="339"/>
      <c r="O3629" s="339"/>
      <c r="P3629" s="339"/>
      <c r="Q3629" s="339"/>
    </row>
    <row r="3630" spans="1:17" ht="13.5" customHeight="1">
      <c r="A3630" s="481"/>
      <c r="B3630" s="481"/>
      <c r="C3630" s="481"/>
      <c r="D3630" s="481"/>
      <c r="E3630" s="481"/>
      <c r="F3630" s="339"/>
      <c r="G3630" s="340" t="str">
        <f>IF(ISNUMBER(E3630),E3630/'Bulk DivVar Analysis'!$I$7,"")</f>
        <v/>
      </c>
      <c r="H3630" s="338" t="str">
        <f>IF(ISNUMBER(E3630), IF(G3630&gt;'Bulk DivVar Analysis'!$J$9,"Pass","Fail"),"")</f>
        <v/>
      </c>
      <c r="I3630" s="338" t="str">
        <f t="shared" si="58"/>
        <v/>
      </c>
      <c r="J3630" s="339"/>
      <c r="K3630" s="339"/>
      <c r="L3630" s="339"/>
      <c r="M3630" s="339"/>
      <c r="N3630" s="339"/>
      <c r="O3630" s="339"/>
      <c r="P3630" s="339"/>
      <c r="Q3630" s="339"/>
    </row>
    <row r="3631" spans="1:17" ht="13.5" customHeight="1">
      <c r="A3631" s="481"/>
      <c r="B3631" s="481"/>
      <c r="C3631" s="481"/>
      <c r="D3631" s="481"/>
      <c r="E3631" s="481"/>
      <c r="F3631" s="339"/>
      <c r="G3631" s="340" t="str">
        <f>IF(ISNUMBER(E3631),E3631/'Bulk DivVar Analysis'!$I$7,"")</f>
        <v/>
      </c>
      <c r="H3631" s="338" t="str">
        <f>IF(ISNUMBER(E3631), IF(G3631&gt;'Bulk DivVar Analysis'!$J$9,"Pass","Fail"),"")</f>
        <v/>
      </c>
      <c r="I3631" s="338" t="str">
        <f t="shared" si="58"/>
        <v/>
      </c>
      <c r="J3631" s="339"/>
      <c r="K3631" s="339"/>
      <c r="L3631" s="339"/>
      <c r="M3631" s="339"/>
      <c r="N3631" s="339"/>
      <c r="O3631" s="339"/>
      <c r="P3631" s="339"/>
      <c r="Q3631" s="339"/>
    </row>
    <row r="3632" spans="1:17" ht="13.5" customHeight="1">
      <c r="A3632" s="481"/>
      <c r="B3632" s="481"/>
      <c r="C3632" s="481"/>
      <c r="D3632" s="481"/>
      <c r="E3632" s="481"/>
      <c r="F3632" s="339"/>
      <c r="G3632" s="340" t="str">
        <f>IF(ISNUMBER(E3632),E3632/'Bulk DivVar Analysis'!$I$7,"")</f>
        <v/>
      </c>
      <c r="H3632" s="338" t="str">
        <f>IF(ISNUMBER(E3632), IF(G3632&gt;'Bulk DivVar Analysis'!$J$9,"Pass","Fail"),"")</f>
        <v/>
      </c>
      <c r="I3632" s="338" t="str">
        <f t="shared" si="58"/>
        <v/>
      </c>
      <c r="J3632" s="339"/>
      <c r="K3632" s="339"/>
      <c r="L3632" s="339"/>
      <c r="M3632" s="339"/>
      <c r="N3632" s="339"/>
      <c r="O3632" s="339"/>
      <c r="P3632" s="339"/>
      <c r="Q3632" s="339"/>
    </row>
    <row r="3633" spans="1:17" ht="13.5" customHeight="1">
      <c r="A3633" s="481"/>
      <c r="B3633" s="481"/>
      <c r="C3633" s="481"/>
      <c r="D3633" s="481"/>
      <c r="E3633" s="481"/>
      <c r="F3633" s="339"/>
      <c r="G3633" s="340" t="str">
        <f>IF(ISNUMBER(E3633),E3633/'Bulk DivVar Analysis'!$I$7,"")</f>
        <v/>
      </c>
      <c r="H3633" s="338" t="str">
        <f>IF(ISNUMBER(E3633), IF(G3633&gt;'Bulk DivVar Analysis'!$J$9,"Pass","Fail"),"")</f>
        <v/>
      </c>
      <c r="I3633" s="338" t="str">
        <f t="shared" si="58"/>
        <v/>
      </c>
      <c r="J3633" s="339"/>
      <c r="K3633" s="339"/>
      <c r="L3633" s="339"/>
      <c r="M3633" s="339"/>
      <c r="N3633" s="339"/>
      <c r="O3633" s="339"/>
      <c r="P3633" s="339"/>
      <c r="Q3633" s="339"/>
    </row>
    <row r="3634" spans="1:17" ht="13.5" customHeight="1">
      <c r="A3634" s="481"/>
      <c r="B3634" s="481"/>
      <c r="C3634" s="481"/>
      <c r="D3634" s="481"/>
      <c r="E3634" s="481"/>
      <c r="F3634" s="339"/>
      <c r="G3634" s="340" t="str">
        <f>IF(ISNUMBER(E3634),E3634/'Bulk DivVar Analysis'!$I$7,"")</f>
        <v/>
      </c>
      <c r="H3634" s="338" t="str">
        <f>IF(ISNUMBER(E3634), IF(G3634&gt;'Bulk DivVar Analysis'!$J$9,"Pass","Fail"),"")</f>
        <v/>
      </c>
      <c r="I3634" s="338" t="str">
        <f t="shared" si="58"/>
        <v/>
      </c>
      <c r="J3634" s="339"/>
      <c r="K3634" s="339"/>
      <c r="L3634" s="339"/>
      <c r="M3634" s="339"/>
      <c r="N3634" s="339"/>
      <c r="O3634" s="339"/>
      <c r="P3634" s="339"/>
      <c r="Q3634" s="339"/>
    </row>
    <row r="3635" spans="1:17" ht="13.5" customHeight="1">
      <c r="A3635" s="481"/>
      <c r="B3635" s="481"/>
      <c r="C3635" s="481"/>
      <c r="D3635" s="481"/>
      <c r="E3635" s="481"/>
      <c r="F3635" s="339"/>
      <c r="G3635" s="340" t="str">
        <f>IF(ISNUMBER(E3635),E3635/'Bulk DivVar Analysis'!$I$7,"")</f>
        <v/>
      </c>
      <c r="H3635" s="338" t="str">
        <f>IF(ISNUMBER(E3635), IF(G3635&gt;'Bulk DivVar Analysis'!$J$9,"Pass","Fail"),"")</f>
        <v/>
      </c>
      <c r="I3635" s="338" t="str">
        <f t="shared" si="58"/>
        <v/>
      </c>
      <c r="J3635" s="339"/>
      <c r="K3635" s="339"/>
      <c r="L3635" s="339"/>
      <c r="M3635" s="339"/>
      <c r="N3635" s="339"/>
      <c r="O3635" s="339"/>
      <c r="P3635" s="339"/>
      <c r="Q3635" s="339"/>
    </row>
    <row r="3636" spans="1:17" ht="13.5" customHeight="1">
      <c r="A3636" s="481"/>
      <c r="B3636" s="481"/>
      <c r="C3636" s="481"/>
      <c r="D3636" s="481"/>
      <c r="E3636" s="481"/>
      <c r="F3636" s="339"/>
      <c r="G3636" s="340" t="str">
        <f>IF(ISNUMBER(E3636),E3636/'Bulk DivVar Analysis'!$I$7,"")</f>
        <v/>
      </c>
      <c r="H3636" s="338" t="str">
        <f>IF(ISNUMBER(E3636), IF(G3636&gt;'Bulk DivVar Analysis'!$J$9,"Pass","Fail"),"")</f>
        <v/>
      </c>
      <c r="I3636" s="338" t="str">
        <f t="shared" si="58"/>
        <v/>
      </c>
      <c r="J3636" s="339"/>
      <c r="K3636" s="339"/>
      <c r="L3636" s="339"/>
      <c r="M3636" s="339"/>
      <c r="N3636" s="339"/>
      <c r="O3636" s="339"/>
      <c r="P3636" s="339"/>
      <c r="Q3636" s="339"/>
    </row>
    <row r="3637" spans="1:17" ht="13.5" customHeight="1">
      <c r="A3637" s="481"/>
      <c r="B3637" s="481"/>
      <c r="C3637" s="481"/>
      <c r="D3637" s="481"/>
      <c r="E3637" s="481"/>
      <c r="F3637" s="339"/>
      <c r="G3637" s="340" t="str">
        <f>IF(ISNUMBER(E3637),E3637/'Bulk DivVar Analysis'!$I$7,"")</f>
        <v/>
      </c>
      <c r="H3637" s="338" t="str">
        <f>IF(ISNUMBER(E3637), IF(G3637&gt;'Bulk DivVar Analysis'!$J$9,"Pass","Fail"),"")</f>
        <v/>
      </c>
      <c r="I3637" s="338" t="str">
        <f t="shared" si="58"/>
        <v/>
      </c>
      <c r="J3637" s="339"/>
      <c r="K3637" s="339"/>
      <c r="L3637" s="339"/>
      <c r="M3637" s="339"/>
      <c r="N3637" s="339"/>
      <c r="O3637" s="339"/>
      <c r="P3637" s="339"/>
      <c r="Q3637" s="339"/>
    </row>
    <row r="3638" spans="1:17" ht="13.5" customHeight="1">
      <c r="A3638" s="481"/>
      <c r="B3638" s="481"/>
      <c r="C3638" s="481"/>
      <c r="D3638" s="481"/>
      <c r="E3638" s="481"/>
      <c r="F3638" s="339"/>
      <c r="G3638" s="340" t="str">
        <f>IF(ISNUMBER(E3638),E3638/'Bulk DivVar Analysis'!$I$7,"")</f>
        <v/>
      </c>
      <c r="H3638" s="338" t="str">
        <f>IF(ISNUMBER(E3638), IF(G3638&gt;'Bulk DivVar Analysis'!$J$9,"Pass","Fail"),"")</f>
        <v/>
      </c>
      <c r="I3638" s="338" t="str">
        <f t="shared" si="58"/>
        <v/>
      </c>
      <c r="J3638" s="339"/>
      <c r="K3638" s="339"/>
      <c r="L3638" s="339"/>
      <c r="M3638" s="339"/>
      <c r="N3638" s="339"/>
      <c r="O3638" s="339"/>
      <c r="P3638" s="339"/>
      <c r="Q3638" s="339"/>
    </row>
    <row r="3639" spans="1:17" ht="13.5" customHeight="1">
      <c r="A3639" s="481"/>
      <c r="B3639" s="481"/>
      <c r="C3639" s="481"/>
      <c r="D3639" s="481"/>
      <c r="E3639" s="481"/>
      <c r="F3639" s="339"/>
      <c r="G3639" s="340" t="str">
        <f>IF(ISNUMBER(E3639),E3639/'Bulk DivVar Analysis'!$I$7,"")</f>
        <v/>
      </c>
      <c r="H3639" s="338" t="str">
        <f>IF(ISNUMBER(E3639), IF(G3639&gt;'Bulk DivVar Analysis'!$J$9,"Pass","Fail"),"")</f>
        <v/>
      </c>
      <c r="I3639" s="338" t="str">
        <f t="shared" si="58"/>
        <v/>
      </c>
      <c r="J3639" s="339"/>
      <c r="K3639" s="339"/>
      <c r="L3639" s="339"/>
      <c r="M3639" s="339"/>
      <c r="N3639" s="339"/>
      <c r="O3639" s="339"/>
      <c r="P3639" s="339"/>
      <c r="Q3639" s="339"/>
    </row>
    <row r="3640" spans="1:17" ht="13.5" customHeight="1">
      <c r="A3640" s="481"/>
      <c r="B3640" s="481"/>
      <c r="C3640" s="481"/>
      <c r="D3640" s="481"/>
      <c r="E3640" s="481"/>
      <c r="F3640" s="339"/>
      <c r="G3640" s="340" t="str">
        <f>IF(ISNUMBER(E3640),E3640/'Bulk DivVar Analysis'!$I$7,"")</f>
        <v/>
      </c>
      <c r="H3640" s="338" t="str">
        <f>IF(ISNUMBER(E3640), IF(G3640&gt;'Bulk DivVar Analysis'!$J$9,"Pass","Fail"),"")</f>
        <v/>
      </c>
      <c r="I3640" s="338" t="str">
        <f t="shared" si="58"/>
        <v/>
      </c>
      <c r="J3640" s="339"/>
      <c r="K3640" s="339"/>
      <c r="L3640" s="339"/>
      <c r="M3640" s="339"/>
      <c r="N3640" s="339"/>
      <c r="O3640" s="339"/>
      <c r="P3640" s="339"/>
      <c r="Q3640" s="339"/>
    </row>
    <row r="3641" spans="1:17" ht="13.5" customHeight="1">
      <c r="A3641" s="481"/>
      <c r="B3641" s="481"/>
      <c r="C3641" s="481"/>
      <c r="D3641" s="481"/>
      <c r="E3641" s="481"/>
      <c r="F3641" s="339"/>
      <c r="G3641" s="340" t="str">
        <f>IF(ISNUMBER(E3641),E3641/'Bulk DivVar Analysis'!$I$7,"")</f>
        <v/>
      </c>
      <c r="H3641" s="338" t="str">
        <f>IF(ISNUMBER(E3641), IF(G3641&gt;'Bulk DivVar Analysis'!$J$9,"Pass","Fail"),"")</f>
        <v/>
      </c>
      <c r="I3641" s="338" t="str">
        <f t="shared" si="58"/>
        <v/>
      </c>
      <c r="J3641" s="339"/>
      <c r="K3641" s="339"/>
      <c r="L3641" s="339"/>
      <c r="M3641" s="339"/>
      <c r="N3641" s="339"/>
      <c r="O3641" s="339"/>
      <c r="P3641" s="339"/>
      <c r="Q3641" s="339"/>
    </row>
    <row r="3642" spans="1:17" ht="13.5" customHeight="1">
      <c r="A3642" s="481"/>
      <c r="B3642" s="481"/>
      <c r="C3642" s="481"/>
      <c r="D3642" s="481"/>
      <c r="E3642" s="481"/>
      <c r="F3642" s="339"/>
      <c r="G3642" s="340" t="str">
        <f>IF(ISNUMBER(E3642),E3642/'Bulk DivVar Analysis'!$I$7,"")</f>
        <v/>
      </c>
      <c r="H3642" s="338" t="str">
        <f>IF(ISNUMBER(E3642), IF(G3642&gt;'Bulk DivVar Analysis'!$J$9,"Pass","Fail"),"")</f>
        <v/>
      </c>
      <c r="I3642" s="338" t="str">
        <f t="shared" si="58"/>
        <v/>
      </c>
      <c r="J3642" s="339"/>
      <c r="K3642" s="339"/>
      <c r="L3642" s="339"/>
      <c r="M3642" s="339"/>
      <c r="N3642" s="339"/>
      <c r="O3642" s="339"/>
      <c r="P3642" s="339"/>
      <c r="Q3642" s="339"/>
    </row>
    <row r="3643" spans="1:17" ht="13.5" customHeight="1">
      <c r="A3643" s="481"/>
      <c r="B3643" s="481"/>
      <c r="C3643" s="481"/>
      <c r="D3643" s="481"/>
      <c r="E3643" s="481"/>
      <c r="F3643" s="339"/>
      <c r="G3643" s="340" t="str">
        <f>IF(ISNUMBER(E3643),E3643/'Bulk DivVar Analysis'!$I$7,"")</f>
        <v/>
      </c>
      <c r="H3643" s="338" t="str">
        <f>IF(ISNUMBER(E3643), IF(G3643&gt;'Bulk DivVar Analysis'!$J$9,"Pass","Fail"),"")</f>
        <v/>
      </c>
      <c r="I3643" s="338" t="str">
        <f t="shared" si="58"/>
        <v/>
      </c>
      <c r="J3643" s="339"/>
      <c r="K3643" s="339"/>
      <c r="L3643" s="339"/>
      <c r="M3643" s="339"/>
      <c r="N3643" s="339"/>
      <c r="O3643" s="339"/>
      <c r="P3643" s="339"/>
      <c r="Q3643" s="339"/>
    </row>
    <row r="3644" spans="1:17" ht="13.5" customHeight="1">
      <c r="A3644" s="481"/>
      <c r="B3644" s="481"/>
      <c r="C3644" s="481"/>
      <c r="D3644" s="481"/>
      <c r="E3644" s="481"/>
      <c r="F3644" s="339"/>
      <c r="G3644" s="340" t="str">
        <f>IF(ISNUMBER(E3644),E3644/'Bulk DivVar Analysis'!$I$7,"")</f>
        <v/>
      </c>
      <c r="H3644" s="338" t="str">
        <f>IF(ISNUMBER(E3644), IF(G3644&gt;'Bulk DivVar Analysis'!$J$9,"Pass","Fail"),"")</f>
        <v/>
      </c>
      <c r="I3644" s="338" t="str">
        <f t="shared" si="58"/>
        <v/>
      </c>
      <c r="J3644" s="339"/>
      <c r="K3644" s="339"/>
      <c r="L3644" s="339"/>
      <c r="M3644" s="339"/>
      <c r="N3644" s="339"/>
      <c r="O3644" s="339"/>
      <c r="P3644" s="339"/>
      <c r="Q3644" s="339"/>
    </row>
    <row r="3645" spans="1:17" ht="13.5" customHeight="1">
      <c r="A3645" s="481"/>
      <c r="B3645" s="481"/>
      <c r="C3645" s="481"/>
      <c r="D3645" s="481"/>
      <c r="E3645" s="481"/>
      <c r="F3645" s="339"/>
      <c r="G3645" s="340" t="str">
        <f>IF(ISNUMBER(E3645),E3645/'Bulk DivVar Analysis'!$I$7,"")</f>
        <v/>
      </c>
      <c r="H3645" s="338" t="str">
        <f>IF(ISNUMBER(E3645), IF(G3645&gt;'Bulk DivVar Analysis'!$J$9,"Pass","Fail"),"")</f>
        <v/>
      </c>
      <c r="I3645" s="338" t="str">
        <f t="shared" si="58"/>
        <v/>
      </c>
      <c r="J3645" s="339"/>
      <c r="K3645" s="339"/>
      <c r="L3645" s="339"/>
      <c r="M3645" s="339"/>
      <c r="N3645" s="339"/>
      <c r="O3645" s="339"/>
      <c r="P3645" s="339"/>
      <c r="Q3645" s="339"/>
    </row>
    <row r="3646" spans="1:17" ht="13.5" customHeight="1">
      <c r="A3646" s="481"/>
      <c r="B3646" s="481"/>
      <c r="C3646" s="481"/>
      <c r="D3646" s="481"/>
      <c r="E3646" s="481"/>
      <c r="F3646" s="339"/>
      <c r="G3646" s="340" t="str">
        <f>IF(ISNUMBER(E3646),E3646/'Bulk DivVar Analysis'!$I$7,"")</f>
        <v/>
      </c>
      <c r="H3646" s="338" t="str">
        <f>IF(ISNUMBER(E3646), IF(G3646&gt;'Bulk DivVar Analysis'!$J$9,"Pass","Fail"),"")</f>
        <v/>
      </c>
      <c r="I3646" s="338" t="str">
        <f t="shared" si="58"/>
        <v/>
      </c>
      <c r="J3646" s="339"/>
      <c r="K3646" s="339"/>
      <c r="L3646" s="339"/>
      <c r="M3646" s="339"/>
      <c r="N3646" s="339"/>
      <c r="O3646" s="339"/>
      <c r="P3646" s="339"/>
      <c r="Q3646" s="339"/>
    </row>
    <row r="3647" spans="1:17" ht="13.5" customHeight="1">
      <c r="A3647" s="481"/>
      <c r="B3647" s="481"/>
      <c r="C3647" s="481"/>
      <c r="D3647" s="481"/>
      <c r="E3647" s="481"/>
      <c r="F3647" s="339"/>
      <c r="G3647" s="340" t="str">
        <f>IF(ISNUMBER(E3647),E3647/'Bulk DivVar Analysis'!$I$7,"")</f>
        <v/>
      </c>
      <c r="H3647" s="338" t="str">
        <f>IF(ISNUMBER(E3647), IF(G3647&gt;'Bulk DivVar Analysis'!$J$9,"Pass","Fail"),"")</f>
        <v/>
      </c>
      <c r="I3647" s="338" t="str">
        <f t="shared" si="58"/>
        <v/>
      </c>
      <c r="J3647" s="339"/>
      <c r="K3647" s="339"/>
      <c r="L3647" s="339"/>
      <c r="M3647" s="339"/>
      <c r="N3647" s="339"/>
      <c r="O3647" s="339"/>
      <c r="P3647" s="339"/>
      <c r="Q3647" s="339"/>
    </row>
    <row r="3648" spans="1:17" ht="13.5" customHeight="1">
      <c r="A3648" s="481"/>
      <c r="B3648" s="481"/>
      <c r="C3648" s="481"/>
      <c r="D3648" s="481"/>
      <c r="E3648" s="481"/>
      <c r="F3648" s="339"/>
      <c r="G3648" s="340" t="str">
        <f>IF(ISNUMBER(E3648),E3648/'Bulk DivVar Analysis'!$I$7,"")</f>
        <v/>
      </c>
      <c r="H3648" s="338" t="str">
        <f>IF(ISNUMBER(E3648), IF(G3648&gt;'Bulk DivVar Analysis'!$J$9,"Pass","Fail"),"")</f>
        <v/>
      </c>
      <c r="I3648" s="338" t="str">
        <f t="shared" si="58"/>
        <v/>
      </c>
      <c r="J3648" s="339"/>
      <c r="K3648" s="339"/>
      <c r="L3648" s="339"/>
      <c r="M3648" s="339"/>
      <c r="N3648" s="339"/>
      <c r="O3648" s="339"/>
      <c r="P3648" s="339"/>
      <c r="Q3648" s="339"/>
    </row>
    <row r="3649" spans="1:17" ht="13.5" customHeight="1">
      <c r="A3649" s="481"/>
      <c r="B3649" s="481"/>
      <c r="C3649" s="481"/>
      <c r="D3649" s="481"/>
      <c r="E3649" s="481"/>
      <c r="F3649" s="339"/>
      <c r="G3649" s="340" t="str">
        <f>IF(ISNUMBER(E3649),E3649/'Bulk DivVar Analysis'!$I$7,"")</f>
        <v/>
      </c>
      <c r="H3649" s="338" t="str">
        <f>IF(ISNUMBER(E3649), IF(G3649&gt;'Bulk DivVar Analysis'!$J$9,"Pass","Fail"),"")</f>
        <v/>
      </c>
      <c r="I3649" s="338" t="str">
        <f t="shared" si="58"/>
        <v/>
      </c>
      <c r="J3649" s="339"/>
      <c r="K3649" s="339"/>
      <c r="L3649" s="339"/>
      <c r="M3649" s="339"/>
      <c r="N3649" s="339"/>
      <c r="O3649" s="339"/>
      <c r="P3649" s="339"/>
      <c r="Q3649" s="339"/>
    </row>
    <row r="3650" spans="1:17" ht="13.5" customHeight="1">
      <c r="A3650" s="481"/>
      <c r="B3650" s="481"/>
      <c r="C3650" s="481"/>
      <c r="D3650" s="481"/>
      <c r="E3650" s="481"/>
      <c r="F3650" s="339"/>
      <c r="G3650" s="340" t="str">
        <f>IF(ISNUMBER(E3650),E3650/'Bulk DivVar Analysis'!$I$7,"")</f>
        <v/>
      </c>
      <c r="H3650" s="338" t="str">
        <f>IF(ISNUMBER(E3650), IF(G3650&gt;'Bulk DivVar Analysis'!$J$9,"Pass","Fail"),"")</f>
        <v/>
      </c>
      <c r="I3650" s="338" t="str">
        <f t="shared" si="58"/>
        <v/>
      </c>
      <c r="J3650" s="339"/>
      <c r="K3650" s="339"/>
      <c r="L3650" s="339"/>
      <c r="M3650" s="339"/>
      <c r="N3650" s="339"/>
      <c r="O3650" s="339"/>
      <c r="P3650" s="339"/>
      <c r="Q3650" s="339"/>
    </row>
    <row r="3651" spans="1:17" ht="13.5" customHeight="1">
      <c r="A3651" s="481"/>
      <c r="B3651" s="481"/>
      <c r="C3651" s="481"/>
      <c r="D3651" s="481"/>
      <c r="E3651" s="481"/>
      <c r="F3651" s="339"/>
      <c r="G3651" s="340" t="str">
        <f>IF(ISNUMBER(E3651),E3651/'Bulk DivVar Analysis'!$I$7,"")</f>
        <v/>
      </c>
      <c r="H3651" s="338" t="str">
        <f>IF(ISNUMBER(E3651), IF(G3651&gt;'Bulk DivVar Analysis'!$J$9,"Pass","Fail"),"")</f>
        <v/>
      </c>
      <c r="I3651" s="338" t="str">
        <f t="shared" ref="I3651:I3714" si="59">_xlfn.TEXTJOIN("_",TRUE,B3651,C3651)</f>
        <v/>
      </c>
      <c r="J3651" s="339"/>
      <c r="K3651" s="339"/>
      <c r="L3651" s="339"/>
      <c r="M3651" s="339"/>
      <c r="N3651" s="339"/>
      <c r="O3651" s="339"/>
      <c r="P3651" s="339"/>
      <c r="Q3651" s="339"/>
    </row>
    <row r="3652" spans="1:17" ht="13.5" customHeight="1">
      <c r="A3652" s="481"/>
      <c r="B3652" s="481"/>
      <c r="C3652" s="481"/>
      <c r="D3652" s="481"/>
      <c r="E3652" s="481"/>
      <c r="F3652" s="339"/>
      <c r="G3652" s="340" t="str">
        <f>IF(ISNUMBER(E3652),E3652/'Bulk DivVar Analysis'!$I$7,"")</f>
        <v/>
      </c>
      <c r="H3652" s="338" t="str">
        <f>IF(ISNUMBER(E3652), IF(G3652&gt;'Bulk DivVar Analysis'!$J$9,"Pass","Fail"),"")</f>
        <v/>
      </c>
      <c r="I3652" s="338" t="str">
        <f t="shared" si="59"/>
        <v/>
      </c>
      <c r="J3652" s="339"/>
      <c r="K3652" s="339"/>
      <c r="L3652" s="339"/>
      <c r="M3652" s="339"/>
      <c r="N3652" s="339"/>
      <c r="O3652" s="339"/>
      <c r="P3652" s="339"/>
      <c r="Q3652" s="339"/>
    </row>
    <row r="3653" spans="1:17" ht="13.5" customHeight="1">
      <c r="A3653" s="481"/>
      <c r="B3653" s="481"/>
      <c r="C3653" s="481"/>
      <c r="D3653" s="481"/>
      <c r="E3653" s="481"/>
      <c r="F3653" s="339"/>
      <c r="G3653" s="340" t="str">
        <f>IF(ISNUMBER(E3653),E3653/'Bulk DivVar Analysis'!$I$7,"")</f>
        <v/>
      </c>
      <c r="H3653" s="338" t="str">
        <f>IF(ISNUMBER(E3653), IF(G3653&gt;'Bulk DivVar Analysis'!$J$9,"Pass","Fail"),"")</f>
        <v/>
      </c>
      <c r="I3653" s="338" t="str">
        <f t="shared" si="59"/>
        <v/>
      </c>
      <c r="J3653" s="339"/>
      <c r="K3653" s="339"/>
      <c r="L3653" s="339"/>
      <c r="M3653" s="339"/>
      <c r="N3653" s="339"/>
      <c r="O3653" s="339"/>
      <c r="P3653" s="339"/>
      <c r="Q3653" s="339"/>
    </row>
    <row r="3654" spans="1:17" ht="13.5" customHeight="1">
      <c r="A3654" s="481"/>
      <c r="B3654" s="481"/>
      <c r="C3654" s="481"/>
      <c r="D3654" s="481"/>
      <c r="E3654" s="481"/>
      <c r="F3654" s="339"/>
      <c r="G3654" s="340" t="str">
        <f>IF(ISNUMBER(E3654),E3654/'Bulk DivVar Analysis'!$I$7,"")</f>
        <v/>
      </c>
      <c r="H3654" s="338" t="str">
        <f>IF(ISNUMBER(E3654), IF(G3654&gt;'Bulk DivVar Analysis'!$J$9,"Pass","Fail"),"")</f>
        <v/>
      </c>
      <c r="I3654" s="338" t="str">
        <f t="shared" si="59"/>
        <v/>
      </c>
      <c r="J3654" s="339"/>
      <c r="K3654" s="339"/>
      <c r="L3654" s="339"/>
      <c r="M3654" s="339"/>
      <c r="N3654" s="339"/>
      <c r="O3654" s="339"/>
      <c r="P3654" s="339"/>
      <c r="Q3654" s="339"/>
    </row>
    <row r="3655" spans="1:17" ht="13.5" customHeight="1">
      <c r="A3655" s="481"/>
      <c r="B3655" s="481"/>
      <c r="C3655" s="481"/>
      <c r="D3655" s="481"/>
      <c r="E3655" s="481"/>
      <c r="F3655" s="339"/>
      <c r="G3655" s="340" t="str">
        <f>IF(ISNUMBER(E3655),E3655/'Bulk DivVar Analysis'!$I$7,"")</f>
        <v/>
      </c>
      <c r="H3655" s="338" t="str">
        <f>IF(ISNUMBER(E3655), IF(G3655&gt;'Bulk DivVar Analysis'!$J$9,"Pass","Fail"),"")</f>
        <v/>
      </c>
      <c r="I3655" s="338" t="str">
        <f t="shared" si="59"/>
        <v/>
      </c>
      <c r="J3655" s="339"/>
      <c r="K3655" s="339"/>
      <c r="L3655" s="339"/>
      <c r="M3655" s="339"/>
      <c r="N3655" s="339"/>
      <c r="O3655" s="339"/>
      <c r="P3655" s="339"/>
      <c r="Q3655" s="339"/>
    </row>
    <row r="3656" spans="1:17" ht="13.5" customHeight="1">
      <c r="A3656" s="481"/>
      <c r="B3656" s="481"/>
      <c r="C3656" s="481"/>
      <c r="D3656" s="481"/>
      <c r="E3656" s="481"/>
      <c r="F3656" s="339"/>
      <c r="G3656" s="340" t="str">
        <f>IF(ISNUMBER(E3656),E3656/'Bulk DivVar Analysis'!$I$7,"")</f>
        <v/>
      </c>
      <c r="H3656" s="338" t="str">
        <f>IF(ISNUMBER(E3656), IF(G3656&gt;'Bulk DivVar Analysis'!$J$9,"Pass","Fail"),"")</f>
        <v/>
      </c>
      <c r="I3656" s="338" t="str">
        <f t="shared" si="59"/>
        <v/>
      </c>
      <c r="J3656" s="339"/>
      <c r="K3656" s="339"/>
      <c r="L3656" s="339"/>
      <c r="M3656" s="339"/>
      <c r="N3656" s="339"/>
      <c r="O3656" s="339"/>
      <c r="P3656" s="339"/>
      <c r="Q3656" s="339"/>
    </row>
    <row r="3657" spans="1:17" ht="13.5" customHeight="1">
      <c r="A3657" s="481"/>
      <c r="B3657" s="481"/>
      <c r="C3657" s="481"/>
      <c r="D3657" s="481"/>
      <c r="E3657" s="481"/>
      <c r="F3657" s="339"/>
      <c r="G3657" s="340" t="str">
        <f>IF(ISNUMBER(E3657),E3657/'Bulk DivVar Analysis'!$I$7,"")</f>
        <v/>
      </c>
      <c r="H3657" s="338" t="str">
        <f>IF(ISNUMBER(E3657), IF(G3657&gt;'Bulk DivVar Analysis'!$J$9,"Pass","Fail"),"")</f>
        <v/>
      </c>
      <c r="I3657" s="338" t="str">
        <f t="shared" si="59"/>
        <v/>
      </c>
      <c r="J3657" s="339"/>
      <c r="K3657" s="339"/>
      <c r="L3657" s="339"/>
      <c r="M3657" s="339"/>
      <c r="N3657" s="339"/>
      <c r="O3657" s="339"/>
      <c r="P3657" s="339"/>
      <c r="Q3657" s="339"/>
    </row>
    <row r="3658" spans="1:17" ht="13.5" customHeight="1">
      <c r="A3658" s="481"/>
      <c r="B3658" s="481"/>
      <c r="C3658" s="481"/>
      <c r="D3658" s="481"/>
      <c r="E3658" s="481"/>
      <c r="F3658" s="339"/>
      <c r="G3658" s="340" t="str">
        <f>IF(ISNUMBER(E3658),E3658/'Bulk DivVar Analysis'!$I$7,"")</f>
        <v/>
      </c>
      <c r="H3658" s="338" t="str">
        <f>IF(ISNUMBER(E3658), IF(G3658&gt;'Bulk DivVar Analysis'!$J$9,"Pass","Fail"),"")</f>
        <v/>
      </c>
      <c r="I3658" s="338" t="str">
        <f t="shared" si="59"/>
        <v/>
      </c>
      <c r="J3658" s="339"/>
      <c r="K3658" s="339"/>
      <c r="L3658" s="339"/>
      <c r="M3658" s="339"/>
      <c r="N3658" s="339"/>
      <c r="O3658" s="339"/>
      <c r="P3658" s="339"/>
      <c r="Q3658" s="339"/>
    </row>
    <row r="3659" spans="1:17" ht="13.5" customHeight="1">
      <c r="A3659" s="481"/>
      <c r="B3659" s="481"/>
      <c r="C3659" s="481"/>
      <c r="D3659" s="481"/>
      <c r="E3659" s="481"/>
      <c r="F3659" s="339"/>
      <c r="G3659" s="340" t="str">
        <f>IF(ISNUMBER(E3659),E3659/'Bulk DivVar Analysis'!$I$7,"")</f>
        <v/>
      </c>
      <c r="H3659" s="338" t="str">
        <f>IF(ISNUMBER(E3659), IF(G3659&gt;'Bulk DivVar Analysis'!$J$9,"Pass","Fail"),"")</f>
        <v/>
      </c>
      <c r="I3659" s="338" t="str">
        <f t="shared" si="59"/>
        <v/>
      </c>
      <c r="J3659" s="339"/>
      <c r="K3659" s="339"/>
      <c r="L3659" s="339"/>
      <c r="M3659" s="339"/>
      <c r="N3659" s="339"/>
      <c r="O3659" s="339"/>
      <c r="P3659" s="339"/>
      <c r="Q3659" s="339"/>
    </row>
    <row r="3660" spans="1:17" ht="13.5" customHeight="1">
      <c r="A3660" s="481"/>
      <c r="B3660" s="481"/>
      <c r="C3660" s="481"/>
      <c r="D3660" s="481"/>
      <c r="E3660" s="481"/>
      <c r="F3660" s="339"/>
      <c r="G3660" s="340" t="str">
        <f>IF(ISNUMBER(E3660),E3660/'Bulk DivVar Analysis'!$I$7,"")</f>
        <v/>
      </c>
      <c r="H3660" s="338" t="str">
        <f>IF(ISNUMBER(E3660), IF(G3660&gt;'Bulk DivVar Analysis'!$J$9,"Pass","Fail"),"")</f>
        <v/>
      </c>
      <c r="I3660" s="338" t="str">
        <f t="shared" si="59"/>
        <v/>
      </c>
      <c r="J3660" s="339"/>
      <c r="K3660" s="339"/>
      <c r="L3660" s="339"/>
      <c r="M3660" s="339"/>
      <c r="N3660" s="339"/>
      <c r="O3660" s="339"/>
      <c r="P3660" s="339"/>
      <c r="Q3660" s="339"/>
    </row>
    <row r="3661" spans="1:17" ht="13.5" customHeight="1">
      <c r="A3661" s="481"/>
      <c r="B3661" s="481"/>
      <c r="C3661" s="481"/>
      <c r="D3661" s="481"/>
      <c r="E3661" s="481"/>
      <c r="F3661" s="339"/>
      <c r="G3661" s="340" t="str">
        <f>IF(ISNUMBER(E3661),E3661/'Bulk DivVar Analysis'!$I$7,"")</f>
        <v/>
      </c>
      <c r="H3661" s="338" t="str">
        <f>IF(ISNUMBER(E3661), IF(G3661&gt;'Bulk DivVar Analysis'!$J$9,"Pass","Fail"),"")</f>
        <v/>
      </c>
      <c r="I3661" s="338" t="str">
        <f t="shared" si="59"/>
        <v/>
      </c>
      <c r="J3661" s="339"/>
      <c r="K3661" s="339"/>
      <c r="L3661" s="339"/>
      <c r="M3661" s="339"/>
      <c r="N3661" s="339"/>
      <c r="O3661" s="339"/>
      <c r="P3661" s="339"/>
      <c r="Q3661" s="339"/>
    </row>
    <row r="3662" spans="1:17" ht="13.5" customHeight="1">
      <c r="A3662" s="481"/>
      <c r="B3662" s="481"/>
      <c r="C3662" s="481"/>
      <c r="D3662" s="481"/>
      <c r="E3662" s="481"/>
      <c r="F3662" s="339"/>
      <c r="G3662" s="340" t="str">
        <f>IF(ISNUMBER(E3662),E3662/'Bulk DivVar Analysis'!$I$7,"")</f>
        <v/>
      </c>
      <c r="H3662" s="338" t="str">
        <f>IF(ISNUMBER(E3662), IF(G3662&gt;'Bulk DivVar Analysis'!$J$9,"Pass","Fail"),"")</f>
        <v/>
      </c>
      <c r="I3662" s="338" t="str">
        <f t="shared" si="59"/>
        <v/>
      </c>
      <c r="J3662" s="339"/>
      <c r="K3662" s="339"/>
      <c r="L3662" s="339"/>
      <c r="M3662" s="339"/>
      <c r="N3662" s="339"/>
      <c r="O3662" s="339"/>
      <c r="P3662" s="339"/>
      <c r="Q3662" s="339"/>
    </row>
    <row r="3663" spans="1:17" ht="13.5" customHeight="1">
      <c r="A3663" s="481"/>
      <c r="B3663" s="481"/>
      <c r="C3663" s="481"/>
      <c r="D3663" s="481"/>
      <c r="E3663" s="481"/>
      <c r="F3663" s="339"/>
      <c r="G3663" s="340" t="str">
        <f>IF(ISNUMBER(E3663),E3663/'Bulk DivVar Analysis'!$I$7,"")</f>
        <v/>
      </c>
      <c r="H3663" s="338" t="str">
        <f>IF(ISNUMBER(E3663), IF(G3663&gt;'Bulk DivVar Analysis'!$J$9,"Pass","Fail"),"")</f>
        <v/>
      </c>
      <c r="I3663" s="338" t="str">
        <f t="shared" si="59"/>
        <v/>
      </c>
      <c r="J3663" s="339"/>
      <c r="K3663" s="339"/>
      <c r="L3663" s="339"/>
      <c r="M3663" s="339"/>
      <c r="N3663" s="339"/>
      <c r="O3663" s="339"/>
      <c r="P3663" s="339"/>
      <c r="Q3663" s="339"/>
    </row>
    <row r="3664" spans="1:17" ht="13.5" customHeight="1">
      <c r="A3664" s="481"/>
      <c r="B3664" s="481"/>
      <c r="C3664" s="481"/>
      <c r="D3664" s="481"/>
      <c r="E3664" s="481"/>
      <c r="F3664" s="339"/>
      <c r="G3664" s="340" t="str">
        <f>IF(ISNUMBER(E3664),E3664/'Bulk DivVar Analysis'!$I$7,"")</f>
        <v/>
      </c>
      <c r="H3664" s="338" t="str">
        <f>IF(ISNUMBER(E3664), IF(G3664&gt;'Bulk DivVar Analysis'!$J$9,"Pass","Fail"),"")</f>
        <v/>
      </c>
      <c r="I3664" s="338" t="str">
        <f t="shared" si="59"/>
        <v/>
      </c>
      <c r="J3664" s="339"/>
      <c r="K3664" s="339"/>
      <c r="L3664" s="339"/>
      <c r="M3664" s="339"/>
      <c r="N3664" s="339"/>
      <c r="O3664" s="339"/>
      <c r="P3664" s="339"/>
      <c r="Q3664" s="339"/>
    </row>
    <row r="3665" spans="1:17" ht="13.5" customHeight="1">
      <c r="A3665" s="481"/>
      <c r="B3665" s="481"/>
      <c r="C3665" s="481"/>
      <c r="D3665" s="481"/>
      <c r="E3665" s="481"/>
      <c r="F3665" s="339"/>
      <c r="G3665" s="340" t="str">
        <f>IF(ISNUMBER(E3665),E3665/'Bulk DivVar Analysis'!$I$7,"")</f>
        <v/>
      </c>
      <c r="H3665" s="338" t="str">
        <f>IF(ISNUMBER(E3665), IF(G3665&gt;'Bulk DivVar Analysis'!$J$9,"Pass","Fail"),"")</f>
        <v/>
      </c>
      <c r="I3665" s="338" t="str">
        <f t="shared" si="59"/>
        <v/>
      </c>
      <c r="J3665" s="339"/>
      <c r="K3665" s="339"/>
      <c r="L3665" s="339"/>
      <c r="M3665" s="339"/>
      <c r="N3665" s="339"/>
      <c r="O3665" s="339"/>
      <c r="P3665" s="339"/>
      <c r="Q3665" s="339"/>
    </row>
    <row r="3666" spans="1:17" ht="13.5" customHeight="1">
      <c r="A3666" s="481"/>
      <c r="B3666" s="481"/>
      <c r="C3666" s="481"/>
      <c r="D3666" s="481"/>
      <c r="E3666" s="481"/>
      <c r="F3666" s="339"/>
      <c r="G3666" s="340" t="str">
        <f>IF(ISNUMBER(E3666),E3666/'Bulk DivVar Analysis'!$I$7,"")</f>
        <v/>
      </c>
      <c r="H3666" s="338" t="str">
        <f>IF(ISNUMBER(E3666), IF(G3666&gt;'Bulk DivVar Analysis'!$J$9,"Pass","Fail"),"")</f>
        <v/>
      </c>
      <c r="I3666" s="338" t="str">
        <f t="shared" si="59"/>
        <v/>
      </c>
      <c r="J3666" s="339"/>
      <c r="K3666" s="339"/>
      <c r="L3666" s="339"/>
      <c r="M3666" s="339"/>
      <c r="N3666" s="339"/>
      <c r="O3666" s="339"/>
      <c r="P3666" s="339"/>
      <c r="Q3666" s="339"/>
    </row>
    <row r="3667" spans="1:17" ht="13.5" customHeight="1">
      <c r="A3667" s="481"/>
      <c r="B3667" s="481"/>
      <c r="C3667" s="481"/>
      <c r="D3667" s="481"/>
      <c r="E3667" s="481"/>
      <c r="F3667" s="339"/>
      <c r="G3667" s="340" t="str">
        <f>IF(ISNUMBER(E3667),E3667/'Bulk DivVar Analysis'!$I$7,"")</f>
        <v/>
      </c>
      <c r="H3667" s="338" t="str">
        <f>IF(ISNUMBER(E3667), IF(G3667&gt;'Bulk DivVar Analysis'!$J$9,"Pass","Fail"),"")</f>
        <v/>
      </c>
      <c r="I3667" s="338" t="str">
        <f t="shared" si="59"/>
        <v/>
      </c>
      <c r="J3667" s="339"/>
      <c r="K3667" s="339"/>
      <c r="L3667" s="339"/>
      <c r="M3667" s="339"/>
      <c r="N3667" s="339"/>
      <c r="O3667" s="339"/>
      <c r="P3667" s="339"/>
      <c r="Q3667" s="339"/>
    </row>
    <row r="3668" spans="1:17" ht="13.5" customHeight="1">
      <c r="A3668" s="481"/>
      <c r="B3668" s="481"/>
      <c r="C3668" s="481"/>
      <c r="D3668" s="481"/>
      <c r="E3668" s="481"/>
      <c r="F3668" s="339"/>
      <c r="G3668" s="340" t="str">
        <f>IF(ISNUMBER(E3668),E3668/'Bulk DivVar Analysis'!$I$7,"")</f>
        <v/>
      </c>
      <c r="H3668" s="338" t="str">
        <f>IF(ISNUMBER(E3668), IF(G3668&gt;'Bulk DivVar Analysis'!$J$9,"Pass","Fail"),"")</f>
        <v/>
      </c>
      <c r="I3668" s="338" t="str">
        <f t="shared" si="59"/>
        <v/>
      </c>
      <c r="J3668" s="339"/>
      <c r="K3668" s="339"/>
      <c r="L3668" s="339"/>
      <c r="M3668" s="339"/>
      <c r="N3668" s="339"/>
      <c r="O3668" s="339"/>
      <c r="P3668" s="339"/>
      <c r="Q3668" s="339"/>
    </row>
    <row r="3669" spans="1:17" ht="13.5" customHeight="1">
      <c r="A3669" s="481"/>
      <c r="B3669" s="481"/>
      <c r="C3669" s="481"/>
      <c r="D3669" s="481"/>
      <c r="E3669" s="481"/>
      <c r="F3669" s="339"/>
      <c r="G3669" s="340" t="str">
        <f>IF(ISNUMBER(E3669),E3669/'Bulk DivVar Analysis'!$I$7,"")</f>
        <v/>
      </c>
      <c r="H3669" s="338" t="str">
        <f>IF(ISNUMBER(E3669), IF(G3669&gt;'Bulk DivVar Analysis'!$J$9,"Pass","Fail"),"")</f>
        <v/>
      </c>
      <c r="I3669" s="338" t="str">
        <f t="shared" si="59"/>
        <v/>
      </c>
      <c r="J3669" s="339"/>
      <c r="K3669" s="339"/>
      <c r="L3669" s="339"/>
      <c r="M3669" s="339"/>
      <c r="N3669" s="339"/>
      <c r="O3669" s="339"/>
      <c r="P3669" s="339"/>
      <c r="Q3669" s="339"/>
    </row>
    <row r="3670" spans="1:17" ht="13.5" customHeight="1">
      <c r="A3670" s="481"/>
      <c r="B3670" s="481"/>
      <c r="C3670" s="481"/>
      <c r="D3670" s="481"/>
      <c r="E3670" s="481"/>
      <c r="F3670" s="339"/>
      <c r="G3670" s="340" t="str">
        <f>IF(ISNUMBER(E3670),E3670/'Bulk DivVar Analysis'!$I$7,"")</f>
        <v/>
      </c>
      <c r="H3670" s="338" t="str">
        <f>IF(ISNUMBER(E3670), IF(G3670&gt;'Bulk DivVar Analysis'!$J$9,"Pass","Fail"),"")</f>
        <v/>
      </c>
      <c r="I3670" s="338" t="str">
        <f t="shared" si="59"/>
        <v/>
      </c>
      <c r="J3670" s="339"/>
      <c r="K3670" s="339"/>
      <c r="L3670" s="339"/>
      <c r="M3670" s="339"/>
      <c r="N3670" s="339"/>
      <c r="O3670" s="339"/>
      <c r="P3670" s="339"/>
      <c r="Q3670" s="339"/>
    </row>
    <row r="3671" spans="1:17" ht="13.5" customHeight="1">
      <c r="A3671" s="481"/>
      <c r="B3671" s="481"/>
      <c r="C3671" s="481"/>
      <c r="D3671" s="481"/>
      <c r="E3671" s="481"/>
      <c r="F3671" s="339"/>
      <c r="G3671" s="340" t="str">
        <f>IF(ISNUMBER(E3671),E3671/'Bulk DivVar Analysis'!$I$7,"")</f>
        <v/>
      </c>
      <c r="H3671" s="338" t="str">
        <f>IF(ISNUMBER(E3671), IF(G3671&gt;'Bulk DivVar Analysis'!$J$9,"Pass","Fail"),"")</f>
        <v/>
      </c>
      <c r="I3671" s="338" t="str">
        <f t="shared" si="59"/>
        <v/>
      </c>
      <c r="J3671" s="339"/>
      <c r="K3671" s="339"/>
      <c r="L3671" s="339"/>
      <c r="M3671" s="339"/>
      <c r="N3671" s="339"/>
      <c r="O3671" s="339"/>
      <c r="P3671" s="339"/>
      <c r="Q3671" s="339"/>
    </row>
    <row r="3672" spans="1:17" ht="13.5" customHeight="1">
      <c r="A3672" s="481"/>
      <c r="B3672" s="481"/>
      <c r="C3672" s="481"/>
      <c r="D3672" s="481"/>
      <c r="E3672" s="481"/>
      <c r="F3672" s="339"/>
      <c r="G3672" s="340" t="str">
        <f>IF(ISNUMBER(E3672),E3672/'Bulk DivVar Analysis'!$I$7,"")</f>
        <v/>
      </c>
      <c r="H3672" s="338" t="str">
        <f>IF(ISNUMBER(E3672), IF(G3672&gt;'Bulk DivVar Analysis'!$J$9,"Pass","Fail"),"")</f>
        <v/>
      </c>
      <c r="I3672" s="338" t="str">
        <f t="shared" si="59"/>
        <v/>
      </c>
      <c r="J3672" s="339"/>
      <c r="K3672" s="339"/>
      <c r="L3672" s="339"/>
      <c r="M3672" s="339"/>
      <c r="N3672" s="339"/>
      <c r="O3672" s="339"/>
      <c r="P3672" s="339"/>
      <c r="Q3672" s="339"/>
    </row>
    <row r="3673" spans="1:17" ht="13.5" customHeight="1">
      <c r="A3673" s="481"/>
      <c r="B3673" s="481"/>
      <c r="C3673" s="481"/>
      <c r="D3673" s="481"/>
      <c r="E3673" s="481"/>
      <c r="F3673" s="339"/>
      <c r="G3673" s="340" t="str">
        <f>IF(ISNUMBER(E3673),E3673/'Bulk DivVar Analysis'!$I$7,"")</f>
        <v/>
      </c>
      <c r="H3673" s="338" t="str">
        <f>IF(ISNUMBER(E3673), IF(G3673&gt;'Bulk DivVar Analysis'!$J$9,"Pass","Fail"),"")</f>
        <v/>
      </c>
      <c r="I3673" s="338" t="str">
        <f t="shared" si="59"/>
        <v/>
      </c>
      <c r="J3673" s="339"/>
      <c r="K3673" s="339"/>
      <c r="L3673" s="339"/>
      <c r="M3673" s="339"/>
      <c r="N3673" s="339"/>
      <c r="O3673" s="339"/>
      <c r="P3673" s="339"/>
      <c r="Q3673" s="339"/>
    </row>
    <row r="3674" spans="1:17" ht="13.5" customHeight="1">
      <c r="A3674" s="481"/>
      <c r="B3674" s="481"/>
      <c r="C3674" s="481"/>
      <c r="D3674" s="481"/>
      <c r="E3674" s="481"/>
      <c r="F3674" s="339"/>
      <c r="G3674" s="340" t="str">
        <f>IF(ISNUMBER(E3674),E3674/'Bulk DivVar Analysis'!$I$7,"")</f>
        <v/>
      </c>
      <c r="H3674" s="338" t="str">
        <f>IF(ISNUMBER(E3674), IF(G3674&gt;'Bulk DivVar Analysis'!$J$9,"Pass","Fail"),"")</f>
        <v/>
      </c>
      <c r="I3674" s="338" t="str">
        <f t="shared" si="59"/>
        <v/>
      </c>
      <c r="J3674" s="339"/>
      <c r="K3674" s="339"/>
      <c r="L3674" s="339"/>
      <c r="M3674" s="339"/>
      <c r="N3674" s="339"/>
      <c r="O3674" s="339"/>
      <c r="P3674" s="339"/>
      <c r="Q3674" s="339"/>
    </row>
    <row r="3675" spans="1:17" ht="13.5" customHeight="1">
      <c r="A3675" s="481"/>
      <c r="B3675" s="481"/>
      <c r="C3675" s="481"/>
      <c r="D3675" s="481"/>
      <c r="E3675" s="481"/>
      <c r="F3675" s="339"/>
      <c r="G3675" s="340" t="str">
        <f>IF(ISNUMBER(E3675),E3675/'Bulk DivVar Analysis'!$I$7,"")</f>
        <v/>
      </c>
      <c r="H3675" s="338" t="str">
        <f>IF(ISNUMBER(E3675), IF(G3675&gt;'Bulk DivVar Analysis'!$J$9,"Pass","Fail"),"")</f>
        <v/>
      </c>
      <c r="I3675" s="338" t="str">
        <f t="shared" si="59"/>
        <v/>
      </c>
      <c r="J3675" s="339"/>
      <c r="K3675" s="339"/>
      <c r="L3675" s="339"/>
      <c r="M3675" s="339"/>
      <c r="N3675" s="339"/>
      <c r="O3675" s="339"/>
      <c r="P3675" s="339"/>
      <c r="Q3675" s="339"/>
    </row>
    <row r="3676" spans="1:17" ht="13.5" customHeight="1">
      <c r="A3676" s="481"/>
      <c r="B3676" s="481"/>
      <c r="C3676" s="481"/>
      <c r="D3676" s="481"/>
      <c r="E3676" s="481"/>
      <c r="F3676" s="339"/>
      <c r="G3676" s="340" t="str">
        <f>IF(ISNUMBER(E3676),E3676/'Bulk DivVar Analysis'!$I$7,"")</f>
        <v/>
      </c>
      <c r="H3676" s="338" t="str">
        <f>IF(ISNUMBER(E3676), IF(G3676&gt;'Bulk DivVar Analysis'!$J$9,"Pass","Fail"),"")</f>
        <v/>
      </c>
      <c r="I3676" s="338" t="str">
        <f t="shared" si="59"/>
        <v/>
      </c>
      <c r="J3676" s="339"/>
      <c r="K3676" s="339"/>
      <c r="L3676" s="339"/>
      <c r="M3676" s="339"/>
      <c r="N3676" s="339"/>
      <c r="O3676" s="339"/>
      <c r="P3676" s="339"/>
      <c r="Q3676" s="339"/>
    </row>
    <row r="3677" spans="1:17" ht="13.5" customHeight="1">
      <c r="A3677" s="481"/>
      <c r="B3677" s="481"/>
      <c r="C3677" s="481"/>
      <c r="D3677" s="481"/>
      <c r="E3677" s="481"/>
      <c r="F3677" s="339"/>
      <c r="G3677" s="340" t="str">
        <f>IF(ISNUMBER(E3677),E3677/'Bulk DivVar Analysis'!$I$7,"")</f>
        <v/>
      </c>
      <c r="H3677" s="338" t="str">
        <f>IF(ISNUMBER(E3677), IF(G3677&gt;'Bulk DivVar Analysis'!$J$9,"Pass","Fail"),"")</f>
        <v/>
      </c>
      <c r="I3677" s="338" t="str">
        <f t="shared" si="59"/>
        <v/>
      </c>
      <c r="J3677" s="339"/>
      <c r="K3677" s="339"/>
      <c r="L3677" s="339"/>
      <c r="M3677" s="339"/>
      <c r="N3677" s="339"/>
      <c r="O3677" s="339"/>
      <c r="P3677" s="339"/>
      <c r="Q3677" s="339"/>
    </row>
    <row r="3678" spans="1:17" ht="13.5" customHeight="1">
      <c r="A3678" s="481"/>
      <c r="B3678" s="481"/>
      <c r="C3678" s="481"/>
      <c r="D3678" s="481"/>
      <c r="E3678" s="481"/>
      <c r="F3678" s="339"/>
      <c r="G3678" s="340" t="str">
        <f>IF(ISNUMBER(E3678),E3678/'Bulk DivVar Analysis'!$I$7,"")</f>
        <v/>
      </c>
      <c r="H3678" s="338" t="str">
        <f>IF(ISNUMBER(E3678), IF(G3678&gt;'Bulk DivVar Analysis'!$J$9,"Pass","Fail"),"")</f>
        <v/>
      </c>
      <c r="I3678" s="338" t="str">
        <f t="shared" si="59"/>
        <v/>
      </c>
      <c r="J3678" s="339"/>
      <c r="K3678" s="339"/>
      <c r="L3678" s="339"/>
      <c r="M3678" s="339"/>
      <c r="N3678" s="339"/>
      <c r="O3678" s="339"/>
      <c r="P3678" s="339"/>
      <c r="Q3678" s="339"/>
    </row>
    <row r="3679" spans="1:17" ht="13.5" customHeight="1">
      <c r="A3679" s="481"/>
      <c r="B3679" s="481"/>
      <c r="C3679" s="481"/>
      <c r="D3679" s="481"/>
      <c r="E3679" s="481"/>
      <c r="F3679" s="339"/>
      <c r="G3679" s="340" t="str">
        <f>IF(ISNUMBER(E3679),E3679/'Bulk DivVar Analysis'!$I$7,"")</f>
        <v/>
      </c>
      <c r="H3679" s="338" t="str">
        <f>IF(ISNUMBER(E3679), IF(G3679&gt;'Bulk DivVar Analysis'!$J$9,"Pass","Fail"),"")</f>
        <v/>
      </c>
      <c r="I3679" s="338" t="str">
        <f t="shared" si="59"/>
        <v/>
      </c>
      <c r="J3679" s="339"/>
      <c r="K3679" s="339"/>
      <c r="L3679" s="339"/>
      <c r="M3679" s="339"/>
      <c r="N3679" s="339"/>
      <c r="O3679" s="339"/>
      <c r="P3679" s="339"/>
      <c r="Q3679" s="339"/>
    </row>
    <row r="3680" spans="1:17" ht="13.5" customHeight="1">
      <c r="A3680" s="481"/>
      <c r="B3680" s="481"/>
      <c r="C3680" s="481"/>
      <c r="D3680" s="481"/>
      <c r="E3680" s="481"/>
      <c r="F3680" s="339"/>
      <c r="G3680" s="340" t="str">
        <f>IF(ISNUMBER(E3680),E3680/'Bulk DivVar Analysis'!$I$7,"")</f>
        <v/>
      </c>
      <c r="H3680" s="338" t="str">
        <f>IF(ISNUMBER(E3680), IF(G3680&gt;'Bulk DivVar Analysis'!$J$9,"Pass","Fail"),"")</f>
        <v/>
      </c>
      <c r="I3680" s="338" t="str">
        <f t="shared" si="59"/>
        <v/>
      </c>
      <c r="J3680" s="339"/>
      <c r="K3680" s="339"/>
      <c r="L3680" s="339"/>
      <c r="M3680" s="339"/>
      <c r="N3680" s="339"/>
      <c r="O3680" s="339"/>
      <c r="P3680" s="339"/>
      <c r="Q3680" s="339"/>
    </row>
    <row r="3681" spans="1:17" ht="13.5" customHeight="1">
      <c r="A3681" s="481"/>
      <c r="B3681" s="481"/>
      <c r="C3681" s="481"/>
      <c r="D3681" s="481"/>
      <c r="E3681" s="481"/>
      <c r="F3681" s="339"/>
      <c r="G3681" s="340" t="str">
        <f>IF(ISNUMBER(E3681),E3681/'Bulk DivVar Analysis'!$I$7,"")</f>
        <v/>
      </c>
      <c r="H3681" s="338" t="str">
        <f>IF(ISNUMBER(E3681), IF(G3681&gt;'Bulk DivVar Analysis'!$J$9,"Pass","Fail"),"")</f>
        <v/>
      </c>
      <c r="I3681" s="338" t="str">
        <f t="shared" si="59"/>
        <v/>
      </c>
      <c r="J3681" s="339"/>
      <c r="K3681" s="339"/>
      <c r="L3681" s="339"/>
      <c r="M3681" s="339"/>
      <c r="N3681" s="339"/>
      <c r="O3681" s="339"/>
      <c r="P3681" s="339"/>
      <c r="Q3681" s="339"/>
    </row>
    <row r="3682" spans="1:17" ht="13.5" customHeight="1">
      <c r="A3682" s="481"/>
      <c r="B3682" s="481"/>
      <c r="C3682" s="481"/>
      <c r="D3682" s="481"/>
      <c r="E3682" s="481"/>
      <c r="F3682" s="339"/>
      <c r="G3682" s="340" t="str">
        <f>IF(ISNUMBER(E3682),E3682/'Bulk DivVar Analysis'!$I$7,"")</f>
        <v/>
      </c>
      <c r="H3682" s="338" t="str">
        <f>IF(ISNUMBER(E3682), IF(G3682&gt;'Bulk DivVar Analysis'!$J$9,"Pass","Fail"),"")</f>
        <v/>
      </c>
      <c r="I3682" s="338" t="str">
        <f t="shared" si="59"/>
        <v/>
      </c>
      <c r="J3682" s="339"/>
      <c r="K3682" s="339"/>
      <c r="L3682" s="339"/>
      <c r="M3682" s="339"/>
      <c r="N3682" s="339"/>
      <c r="O3682" s="339"/>
      <c r="P3682" s="339"/>
      <c r="Q3682" s="339"/>
    </row>
    <row r="3683" spans="1:17" ht="13.5" customHeight="1">
      <c r="A3683" s="481"/>
      <c r="B3683" s="481"/>
      <c r="C3683" s="481"/>
      <c r="D3683" s="481"/>
      <c r="E3683" s="481"/>
      <c r="F3683" s="339"/>
      <c r="G3683" s="340" t="str">
        <f>IF(ISNUMBER(E3683),E3683/'Bulk DivVar Analysis'!$I$7,"")</f>
        <v/>
      </c>
      <c r="H3683" s="338" t="str">
        <f>IF(ISNUMBER(E3683), IF(G3683&gt;'Bulk DivVar Analysis'!$J$9,"Pass","Fail"),"")</f>
        <v/>
      </c>
      <c r="I3683" s="338" t="str">
        <f t="shared" si="59"/>
        <v/>
      </c>
      <c r="J3683" s="339"/>
      <c r="K3683" s="339"/>
      <c r="L3683" s="339"/>
      <c r="M3683" s="339"/>
      <c r="N3683" s="339"/>
      <c r="O3683" s="339"/>
      <c r="P3683" s="339"/>
      <c r="Q3683" s="339"/>
    </row>
    <row r="3684" spans="1:17" ht="13.5" customHeight="1">
      <c r="A3684" s="481"/>
      <c r="B3684" s="481"/>
      <c r="C3684" s="481"/>
      <c r="D3684" s="481"/>
      <c r="E3684" s="481"/>
      <c r="F3684" s="339"/>
      <c r="G3684" s="340" t="str">
        <f>IF(ISNUMBER(E3684),E3684/'Bulk DivVar Analysis'!$I$7,"")</f>
        <v/>
      </c>
      <c r="H3684" s="338" t="str">
        <f>IF(ISNUMBER(E3684), IF(G3684&gt;'Bulk DivVar Analysis'!$J$9,"Pass","Fail"),"")</f>
        <v/>
      </c>
      <c r="I3684" s="338" t="str">
        <f t="shared" si="59"/>
        <v/>
      </c>
      <c r="J3684" s="339"/>
      <c r="K3684" s="339"/>
      <c r="L3684" s="339"/>
      <c r="M3684" s="339"/>
      <c r="N3684" s="339"/>
      <c r="O3684" s="339"/>
      <c r="P3684" s="339"/>
      <c r="Q3684" s="339"/>
    </row>
    <row r="3685" spans="1:17" ht="13.5" customHeight="1">
      <c r="A3685" s="481"/>
      <c r="B3685" s="481"/>
      <c r="C3685" s="481"/>
      <c r="D3685" s="481"/>
      <c r="E3685" s="481"/>
      <c r="F3685" s="339"/>
      <c r="G3685" s="340" t="str">
        <f>IF(ISNUMBER(E3685),E3685/'Bulk DivVar Analysis'!$I$7,"")</f>
        <v/>
      </c>
      <c r="H3685" s="338" t="str">
        <f>IF(ISNUMBER(E3685), IF(G3685&gt;'Bulk DivVar Analysis'!$J$9,"Pass","Fail"),"")</f>
        <v/>
      </c>
      <c r="I3685" s="338" t="str">
        <f t="shared" si="59"/>
        <v/>
      </c>
      <c r="J3685" s="339"/>
      <c r="K3685" s="339"/>
      <c r="L3685" s="339"/>
      <c r="M3685" s="339"/>
      <c r="N3685" s="339"/>
      <c r="O3685" s="339"/>
      <c r="P3685" s="339"/>
      <c r="Q3685" s="339"/>
    </row>
    <row r="3686" spans="1:17" ht="13.5" customHeight="1">
      <c r="A3686" s="481"/>
      <c r="B3686" s="481"/>
      <c r="C3686" s="481"/>
      <c r="D3686" s="481"/>
      <c r="E3686" s="481"/>
      <c r="F3686" s="339"/>
      <c r="G3686" s="340" t="str">
        <f>IF(ISNUMBER(E3686),E3686/'Bulk DivVar Analysis'!$I$7,"")</f>
        <v/>
      </c>
      <c r="H3686" s="338" t="str">
        <f>IF(ISNUMBER(E3686), IF(G3686&gt;'Bulk DivVar Analysis'!$J$9,"Pass","Fail"),"")</f>
        <v/>
      </c>
      <c r="I3686" s="338" t="str">
        <f t="shared" si="59"/>
        <v/>
      </c>
      <c r="J3686" s="339"/>
      <c r="K3686" s="339"/>
      <c r="L3686" s="339"/>
      <c r="M3686" s="339"/>
      <c r="N3686" s="339"/>
      <c r="O3686" s="339"/>
      <c r="P3686" s="339"/>
      <c r="Q3686" s="339"/>
    </row>
    <row r="3687" spans="1:17" ht="13.5" customHeight="1">
      <c r="A3687" s="481"/>
      <c r="B3687" s="481"/>
      <c r="C3687" s="481"/>
      <c r="D3687" s="481"/>
      <c r="E3687" s="481"/>
      <c r="F3687" s="339"/>
      <c r="G3687" s="340" t="str">
        <f>IF(ISNUMBER(E3687),E3687/'Bulk DivVar Analysis'!$I$7,"")</f>
        <v/>
      </c>
      <c r="H3687" s="338" t="str">
        <f>IF(ISNUMBER(E3687), IF(G3687&gt;'Bulk DivVar Analysis'!$J$9,"Pass","Fail"),"")</f>
        <v/>
      </c>
      <c r="I3687" s="338" t="str">
        <f t="shared" si="59"/>
        <v/>
      </c>
      <c r="J3687" s="339"/>
      <c r="K3687" s="339"/>
      <c r="L3687" s="339"/>
      <c r="M3687" s="339"/>
      <c r="N3687" s="339"/>
      <c r="O3687" s="339"/>
      <c r="P3687" s="339"/>
      <c r="Q3687" s="339"/>
    </row>
    <row r="3688" spans="1:17" ht="13.5" customHeight="1">
      <c r="A3688" s="481"/>
      <c r="B3688" s="481"/>
      <c r="C3688" s="481"/>
      <c r="D3688" s="481"/>
      <c r="E3688" s="481"/>
      <c r="F3688" s="339"/>
      <c r="G3688" s="340" t="str">
        <f>IF(ISNUMBER(E3688),E3688/'Bulk DivVar Analysis'!$I$7,"")</f>
        <v/>
      </c>
      <c r="H3688" s="338" t="str">
        <f>IF(ISNUMBER(E3688), IF(G3688&gt;'Bulk DivVar Analysis'!$J$9,"Pass","Fail"),"")</f>
        <v/>
      </c>
      <c r="I3688" s="338" t="str">
        <f t="shared" si="59"/>
        <v/>
      </c>
      <c r="J3688" s="339"/>
      <c r="K3688" s="339"/>
      <c r="L3688" s="339"/>
      <c r="M3688" s="339"/>
      <c r="N3688" s="339"/>
      <c r="O3688" s="339"/>
      <c r="P3688" s="339"/>
      <c r="Q3688" s="339"/>
    </row>
    <row r="3689" spans="1:17" ht="13.5" customHeight="1">
      <c r="A3689" s="481"/>
      <c r="B3689" s="481"/>
      <c r="C3689" s="481"/>
      <c r="D3689" s="481"/>
      <c r="E3689" s="481"/>
      <c r="F3689" s="339"/>
      <c r="G3689" s="340" t="str">
        <f>IF(ISNUMBER(E3689),E3689/'Bulk DivVar Analysis'!$I$7,"")</f>
        <v/>
      </c>
      <c r="H3689" s="338" t="str">
        <f>IF(ISNUMBER(E3689), IF(G3689&gt;'Bulk DivVar Analysis'!$J$9,"Pass","Fail"),"")</f>
        <v/>
      </c>
      <c r="I3689" s="338" t="str">
        <f t="shared" si="59"/>
        <v/>
      </c>
      <c r="J3689" s="339"/>
      <c r="K3689" s="339"/>
      <c r="L3689" s="339"/>
      <c r="M3689" s="339"/>
      <c r="N3689" s="339"/>
      <c r="O3689" s="339"/>
      <c r="P3689" s="339"/>
      <c r="Q3689" s="339"/>
    </row>
    <row r="3690" spans="1:17" ht="13.5" customHeight="1">
      <c r="A3690" s="481"/>
      <c r="B3690" s="481"/>
      <c r="C3690" s="481"/>
      <c r="D3690" s="481"/>
      <c r="E3690" s="481"/>
      <c r="F3690" s="339"/>
      <c r="G3690" s="340" t="str">
        <f>IF(ISNUMBER(E3690),E3690/'Bulk DivVar Analysis'!$I$7,"")</f>
        <v/>
      </c>
      <c r="H3690" s="338" t="str">
        <f>IF(ISNUMBER(E3690), IF(G3690&gt;'Bulk DivVar Analysis'!$J$9,"Pass","Fail"),"")</f>
        <v/>
      </c>
      <c r="I3690" s="338" t="str">
        <f t="shared" si="59"/>
        <v/>
      </c>
      <c r="J3690" s="339"/>
      <c r="K3690" s="339"/>
      <c r="L3690" s="339"/>
      <c r="M3690" s="339"/>
      <c r="N3690" s="339"/>
      <c r="O3690" s="339"/>
      <c r="P3690" s="339"/>
      <c r="Q3690" s="339"/>
    </row>
    <row r="3691" spans="1:17" ht="13.5" customHeight="1">
      <c r="A3691" s="481"/>
      <c r="B3691" s="481"/>
      <c r="C3691" s="481"/>
      <c r="D3691" s="481"/>
      <c r="E3691" s="481"/>
      <c r="F3691" s="339"/>
      <c r="G3691" s="340" t="str">
        <f>IF(ISNUMBER(E3691),E3691/'Bulk DivVar Analysis'!$I$7,"")</f>
        <v/>
      </c>
      <c r="H3691" s="338" t="str">
        <f>IF(ISNUMBER(E3691), IF(G3691&gt;'Bulk DivVar Analysis'!$J$9,"Pass","Fail"),"")</f>
        <v/>
      </c>
      <c r="I3691" s="338" t="str">
        <f t="shared" si="59"/>
        <v/>
      </c>
      <c r="J3691" s="339"/>
      <c r="K3691" s="339"/>
      <c r="L3691" s="339"/>
      <c r="M3691" s="339"/>
      <c r="N3691" s="339"/>
      <c r="O3691" s="339"/>
      <c r="P3691" s="339"/>
      <c r="Q3691" s="339"/>
    </row>
    <row r="3692" spans="1:17" ht="13.5" customHeight="1">
      <c r="A3692" s="481"/>
      <c r="B3692" s="481"/>
      <c r="C3692" s="481"/>
      <c r="D3692" s="481"/>
      <c r="E3692" s="481"/>
      <c r="F3692" s="339"/>
      <c r="G3692" s="340" t="str">
        <f>IF(ISNUMBER(E3692),E3692/'Bulk DivVar Analysis'!$I$7,"")</f>
        <v/>
      </c>
      <c r="H3692" s="338" t="str">
        <f>IF(ISNUMBER(E3692), IF(G3692&gt;'Bulk DivVar Analysis'!$J$9,"Pass","Fail"),"")</f>
        <v/>
      </c>
      <c r="I3692" s="338" t="str">
        <f t="shared" si="59"/>
        <v/>
      </c>
      <c r="J3692" s="339"/>
      <c r="K3692" s="339"/>
      <c r="L3692" s="339"/>
      <c r="M3692" s="339"/>
      <c r="N3692" s="339"/>
      <c r="O3692" s="339"/>
      <c r="P3692" s="339"/>
      <c r="Q3692" s="339"/>
    </row>
    <row r="3693" spans="1:17" ht="13.5" customHeight="1">
      <c r="A3693" s="481"/>
      <c r="B3693" s="481"/>
      <c r="C3693" s="481"/>
      <c r="D3693" s="481"/>
      <c r="E3693" s="481"/>
      <c r="F3693" s="339"/>
      <c r="G3693" s="340" t="str">
        <f>IF(ISNUMBER(E3693),E3693/'Bulk DivVar Analysis'!$I$7,"")</f>
        <v/>
      </c>
      <c r="H3693" s="338" t="str">
        <f>IF(ISNUMBER(E3693), IF(G3693&gt;'Bulk DivVar Analysis'!$J$9,"Pass","Fail"),"")</f>
        <v/>
      </c>
      <c r="I3693" s="338" t="str">
        <f t="shared" si="59"/>
        <v/>
      </c>
      <c r="J3693" s="339"/>
      <c r="K3693" s="339"/>
      <c r="L3693" s="339"/>
      <c r="M3693" s="339"/>
      <c r="N3693" s="339"/>
      <c r="O3693" s="339"/>
      <c r="P3693" s="339"/>
      <c r="Q3693" s="339"/>
    </row>
    <row r="3694" spans="1:17" ht="13.5" customHeight="1">
      <c r="A3694" s="481"/>
      <c r="B3694" s="481"/>
      <c r="C3694" s="481"/>
      <c r="D3694" s="481"/>
      <c r="E3694" s="481"/>
      <c r="F3694" s="339"/>
      <c r="G3694" s="340" t="str">
        <f>IF(ISNUMBER(E3694),E3694/'Bulk DivVar Analysis'!$I$7,"")</f>
        <v/>
      </c>
      <c r="H3694" s="338" t="str">
        <f>IF(ISNUMBER(E3694), IF(G3694&gt;'Bulk DivVar Analysis'!$J$9,"Pass","Fail"),"")</f>
        <v/>
      </c>
      <c r="I3694" s="338" t="str">
        <f t="shared" si="59"/>
        <v/>
      </c>
      <c r="J3694" s="339"/>
      <c r="K3694" s="339"/>
      <c r="L3694" s="339"/>
      <c r="M3694" s="339"/>
      <c r="N3694" s="339"/>
      <c r="O3694" s="339"/>
      <c r="P3694" s="339"/>
      <c r="Q3694" s="339"/>
    </row>
    <row r="3695" spans="1:17" ht="13.5" customHeight="1">
      <c r="A3695" s="481"/>
      <c r="B3695" s="481"/>
      <c r="C3695" s="481"/>
      <c r="D3695" s="481"/>
      <c r="E3695" s="481"/>
      <c r="F3695" s="339"/>
      <c r="G3695" s="340" t="str">
        <f>IF(ISNUMBER(E3695),E3695/'Bulk DivVar Analysis'!$I$7,"")</f>
        <v/>
      </c>
      <c r="H3695" s="338" t="str">
        <f>IF(ISNUMBER(E3695), IF(G3695&gt;'Bulk DivVar Analysis'!$J$9,"Pass","Fail"),"")</f>
        <v/>
      </c>
      <c r="I3695" s="338" t="str">
        <f t="shared" si="59"/>
        <v/>
      </c>
      <c r="J3695" s="339"/>
      <c r="K3695" s="339"/>
      <c r="L3695" s="339"/>
      <c r="M3695" s="339"/>
      <c r="N3695" s="339"/>
      <c r="O3695" s="339"/>
      <c r="P3695" s="339"/>
      <c r="Q3695" s="339"/>
    </row>
    <row r="3696" spans="1:17" ht="13.5" customHeight="1">
      <c r="A3696" s="481"/>
      <c r="B3696" s="481"/>
      <c r="C3696" s="481"/>
      <c r="D3696" s="481"/>
      <c r="E3696" s="481"/>
      <c r="F3696" s="339"/>
      <c r="G3696" s="340" t="str">
        <f>IF(ISNUMBER(E3696),E3696/'Bulk DivVar Analysis'!$I$7,"")</f>
        <v/>
      </c>
      <c r="H3696" s="338" t="str">
        <f>IF(ISNUMBER(E3696), IF(G3696&gt;'Bulk DivVar Analysis'!$J$9,"Pass","Fail"),"")</f>
        <v/>
      </c>
      <c r="I3696" s="338" t="str">
        <f t="shared" si="59"/>
        <v/>
      </c>
      <c r="J3696" s="339"/>
      <c r="K3696" s="339"/>
      <c r="L3696" s="339"/>
      <c r="M3696" s="339"/>
      <c r="N3696" s="339"/>
      <c r="O3696" s="339"/>
      <c r="P3696" s="339"/>
      <c r="Q3696" s="339"/>
    </row>
    <row r="3697" spans="1:17" ht="13.5" customHeight="1">
      <c r="A3697" s="481"/>
      <c r="B3697" s="481"/>
      <c r="C3697" s="481"/>
      <c r="D3697" s="481"/>
      <c r="E3697" s="481"/>
      <c r="F3697" s="339"/>
      <c r="G3697" s="340" t="str">
        <f>IF(ISNUMBER(E3697),E3697/'Bulk DivVar Analysis'!$I$7,"")</f>
        <v/>
      </c>
      <c r="H3697" s="338" t="str">
        <f>IF(ISNUMBER(E3697), IF(G3697&gt;'Bulk DivVar Analysis'!$J$9,"Pass","Fail"),"")</f>
        <v/>
      </c>
      <c r="I3697" s="338" t="str">
        <f t="shared" si="59"/>
        <v/>
      </c>
      <c r="J3697" s="339"/>
      <c r="K3697" s="339"/>
      <c r="L3697" s="339"/>
      <c r="M3697" s="339"/>
      <c r="N3697" s="339"/>
      <c r="O3697" s="339"/>
      <c r="P3697" s="339"/>
      <c r="Q3697" s="339"/>
    </row>
    <row r="3698" spans="1:17" ht="13.5" customHeight="1">
      <c r="A3698" s="481"/>
      <c r="B3698" s="481"/>
      <c r="C3698" s="481"/>
      <c r="D3698" s="481"/>
      <c r="E3698" s="481"/>
      <c r="F3698" s="339"/>
      <c r="G3698" s="340" t="str">
        <f>IF(ISNUMBER(E3698),E3698/'Bulk DivVar Analysis'!$I$7,"")</f>
        <v/>
      </c>
      <c r="H3698" s="338" t="str">
        <f>IF(ISNUMBER(E3698), IF(G3698&gt;'Bulk DivVar Analysis'!$J$9,"Pass","Fail"),"")</f>
        <v/>
      </c>
      <c r="I3698" s="338" t="str">
        <f t="shared" si="59"/>
        <v/>
      </c>
      <c r="J3698" s="339"/>
      <c r="K3698" s="339"/>
      <c r="L3698" s="339"/>
      <c r="M3698" s="339"/>
      <c r="N3698" s="339"/>
      <c r="O3698" s="339"/>
      <c r="P3698" s="339"/>
      <c r="Q3698" s="339"/>
    </row>
    <row r="3699" spans="1:17" ht="13.5" customHeight="1">
      <c r="A3699" s="481"/>
      <c r="B3699" s="481"/>
      <c r="C3699" s="481"/>
      <c r="D3699" s="481"/>
      <c r="E3699" s="481"/>
      <c r="F3699" s="339"/>
      <c r="G3699" s="340" t="str">
        <f>IF(ISNUMBER(E3699),E3699/'Bulk DivVar Analysis'!$I$7,"")</f>
        <v/>
      </c>
      <c r="H3699" s="338" t="str">
        <f>IF(ISNUMBER(E3699), IF(G3699&gt;'Bulk DivVar Analysis'!$J$9,"Pass","Fail"),"")</f>
        <v/>
      </c>
      <c r="I3699" s="338" t="str">
        <f t="shared" si="59"/>
        <v/>
      </c>
      <c r="J3699" s="339"/>
      <c r="K3699" s="339"/>
      <c r="L3699" s="339"/>
      <c r="M3699" s="339"/>
      <c r="N3699" s="339"/>
      <c r="O3699" s="339"/>
      <c r="P3699" s="339"/>
      <c r="Q3699" s="339"/>
    </row>
    <row r="3700" spans="1:17" ht="13.5" customHeight="1">
      <c r="A3700" s="481"/>
      <c r="B3700" s="481"/>
      <c r="C3700" s="481"/>
      <c r="D3700" s="481"/>
      <c r="E3700" s="481"/>
      <c r="F3700" s="339"/>
      <c r="G3700" s="340" t="str">
        <f>IF(ISNUMBER(E3700),E3700/'Bulk DivVar Analysis'!$I$7,"")</f>
        <v/>
      </c>
      <c r="H3700" s="338" t="str">
        <f>IF(ISNUMBER(E3700), IF(G3700&gt;'Bulk DivVar Analysis'!$J$9,"Pass","Fail"),"")</f>
        <v/>
      </c>
      <c r="I3700" s="338" t="str">
        <f t="shared" si="59"/>
        <v/>
      </c>
      <c r="J3700" s="339"/>
      <c r="K3700" s="339"/>
      <c r="L3700" s="339"/>
      <c r="M3700" s="339"/>
      <c r="N3700" s="339"/>
      <c r="O3700" s="339"/>
      <c r="P3700" s="339"/>
      <c r="Q3700" s="339"/>
    </row>
    <row r="3701" spans="1:17" ht="13.5" customHeight="1">
      <c r="A3701" s="481"/>
      <c r="B3701" s="481"/>
      <c r="C3701" s="481"/>
      <c r="D3701" s="481"/>
      <c r="E3701" s="481"/>
      <c r="F3701" s="339"/>
      <c r="G3701" s="340" t="str">
        <f>IF(ISNUMBER(E3701),E3701/'Bulk DivVar Analysis'!$I$7,"")</f>
        <v/>
      </c>
      <c r="H3701" s="338" t="str">
        <f>IF(ISNUMBER(E3701), IF(G3701&gt;'Bulk DivVar Analysis'!$J$9,"Pass","Fail"),"")</f>
        <v/>
      </c>
      <c r="I3701" s="338" t="str">
        <f t="shared" si="59"/>
        <v/>
      </c>
      <c r="J3701" s="339"/>
      <c r="K3701" s="339"/>
      <c r="L3701" s="339"/>
      <c r="M3701" s="339"/>
      <c r="N3701" s="339"/>
      <c r="O3701" s="339"/>
      <c r="P3701" s="339"/>
      <c r="Q3701" s="339"/>
    </row>
    <row r="3702" spans="1:17" ht="13.5" customHeight="1">
      <c r="A3702" s="481"/>
      <c r="B3702" s="481"/>
      <c r="C3702" s="481"/>
      <c r="D3702" s="481"/>
      <c r="E3702" s="481"/>
      <c r="F3702" s="339"/>
      <c r="G3702" s="340" t="str">
        <f>IF(ISNUMBER(E3702),E3702/'Bulk DivVar Analysis'!$I$7,"")</f>
        <v/>
      </c>
      <c r="H3702" s="338" t="str">
        <f>IF(ISNUMBER(E3702), IF(G3702&gt;'Bulk DivVar Analysis'!$J$9,"Pass","Fail"),"")</f>
        <v/>
      </c>
      <c r="I3702" s="338" t="str">
        <f t="shared" si="59"/>
        <v/>
      </c>
      <c r="J3702" s="339"/>
      <c r="K3702" s="339"/>
      <c r="L3702" s="339"/>
      <c r="M3702" s="339"/>
      <c r="N3702" s="339"/>
      <c r="O3702" s="339"/>
      <c r="P3702" s="339"/>
      <c r="Q3702" s="339"/>
    </row>
    <row r="3703" spans="1:17" ht="13.5" customHeight="1">
      <c r="A3703" s="481"/>
      <c r="B3703" s="481"/>
      <c r="C3703" s="481"/>
      <c r="D3703" s="481"/>
      <c r="E3703" s="481"/>
      <c r="F3703" s="339"/>
      <c r="G3703" s="340" t="str">
        <f>IF(ISNUMBER(E3703),E3703/'Bulk DivVar Analysis'!$I$7,"")</f>
        <v/>
      </c>
      <c r="H3703" s="338" t="str">
        <f>IF(ISNUMBER(E3703), IF(G3703&gt;'Bulk DivVar Analysis'!$J$9,"Pass","Fail"),"")</f>
        <v/>
      </c>
      <c r="I3703" s="338" t="str">
        <f t="shared" si="59"/>
        <v/>
      </c>
      <c r="J3703" s="339"/>
      <c r="K3703" s="339"/>
      <c r="L3703" s="339"/>
      <c r="M3703" s="339"/>
      <c r="N3703" s="339"/>
      <c r="O3703" s="339"/>
      <c r="P3703" s="339"/>
      <c r="Q3703" s="339"/>
    </row>
    <row r="3704" spans="1:17" ht="13.5" customHeight="1">
      <c r="A3704" s="481"/>
      <c r="B3704" s="481"/>
      <c r="C3704" s="481"/>
      <c r="D3704" s="481"/>
      <c r="E3704" s="481"/>
      <c r="F3704" s="339"/>
      <c r="G3704" s="340" t="str">
        <f>IF(ISNUMBER(E3704),E3704/'Bulk DivVar Analysis'!$I$7,"")</f>
        <v/>
      </c>
      <c r="H3704" s="338" t="str">
        <f>IF(ISNUMBER(E3704), IF(G3704&gt;'Bulk DivVar Analysis'!$J$9,"Pass","Fail"),"")</f>
        <v/>
      </c>
      <c r="I3704" s="338" t="str">
        <f t="shared" si="59"/>
        <v/>
      </c>
      <c r="J3704" s="339"/>
      <c r="K3704" s="339"/>
      <c r="L3704" s="339"/>
      <c r="M3704" s="339"/>
      <c r="N3704" s="339"/>
      <c r="O3704" s="339"/>
      <c r="P3704" s="339"/>
      <c r="Q3704" s="339"/>
    </row>
    <row r="3705" spans="1:17" ht="13.5" customHeight="1">
      <c r="A3705" s="481"/>
      <c r="B3705" s="481"/>
      <c r="C3705" s="481"/>
      <c r="D3705" s="481"/>
      <c r="E3705" s="481"/>
      <c r="F3705" s="339"/>
      <c r="G3705" s="340" t="str">
        <f>IF(ISNUMBER(E3705),E3705/'Bulk DivVar Analysis'!$I$7,"")</f>
        <v/>
      </c>
      <c r="H3705" s="338" t="str">
        <f>IF(ISNUMBER(E3705), IF(G3705&gt;'Bulk DivVar Analysis'!$J$9,"Pass","Fail"),"")</f>
        <v/>
      </c>
      <c r="I3705" s="338" t="str">
        <f t="shared" si="59"/>
        <v/>
      </c>
      <c r="J3705" s="339"/>
      <c r="K3705" s="339"/>
      <c r="L3705" s="339"/>
      <c r="M3705" s="339"/>
      <c r="N3705" s="339"/>
      <c r="O3705" s="339"/>
      <c r="P3705" s="339"/>
      <c r="Q3705" s="339"/>
    </row>
    <row r="3706" spans="1:17" ht="13.5" customHeight="1">
      <c r="A3706" s="481"/>
      <c r="B3706" s="481"/>
      <c r="C3706" s="481"/>
      <c r="D3706" s="481"/>
      <c r="E3706" s="481"/>
      <c r="F3706" s="339"/>
      <c r="G3706" s="340" t="str">
        <f>IF(ISNUMBER(E3706),E3706/'Bulk DivVar Analysis'!$I$7,"")</f>
        <v/>
      </c>
      <c r="H3706" s="338" t="str">
        <f>IF(ISNUMBER(E3706), IF(G3706&gt;'Bulk DivVar Analysis'!$J$9,"Pass","Fail"),"")</f>
        <v/>
      </c>
      <c r="I3706" s="338" t="str">
        <f t="shared" si="59"/>
        <v/>
      </c>
      <c r="J3706" s="339"/>
      <c r="K3706" s="339"/>
      <c r="L3706" s="339"/>
      <c r="M3706" s="339"/>
      <c r="N3706" s="339"/>
      <c r="O3706" s="339"/>
      <c r="P3706" s="339"/>
      <c r="Q3706" s="339"/>
    </row>
    <row r="3707" spans="1:17" ht="13.5" customHeight="1">
      <c r="A3707" s="481"/>
      <c r="B3707" s="481"/>
      <c r="C3707" s="481"/>
      <c r="D3707" s="481"/>
      <c r="E3707" s="481"/>
      <c r="F3707" s="339"/>
      <c r="G3707" s="340" t="str">
        <f>IF(ISNUMBER(E3707),E3707/'Bulk DivVar Analysis'!$I$7,"")</f>
        <v/>
      </c>
      <c r="H3707" s="338" t="str">
        <f>IF(ISNUMBER(E3707), IF(G3707&gt;'Bulk DivVar Analysis'!$J$9,"Pass","Fail"),"")</f>
        <v/>
      </c>
      <c r="I3707" s="338" t="str">
        <f t="shared" si="59"/>
        <v/>
      </c>
      <c r="J3707" s="339"/>
      <c r="K3707" s="339"/>
      <c r="L3707" s="339"/>
      <c r="M3707" s="339"/>
      <c r="N3707" s="339"/>
      <c r="O3707" s="339"/>
      <c r="P3707" s="339"/>
      <c r="Q3707" s="339"/>
    </row>
    <row r="3708" spans="1:17" ht="13.5" customHeight="1">
      <c r="A3708" s="481"/>
      <c r="B3708" s="481"/>
      <c r="C3708" s="481"/>
      <c r="D3708" s="481"/>
      <c r="E3708" s="481"/>
      <c r="F3708" s="339"/>
      <c r="G3708" s="340" t="str">
        <f>IF(ISNUMBER(E3708),E3708/'Bulk DivVar Analysis'!$I$7,"")</f>
        <v/>
      </c>
      <c r="H3708" s="338" t="str">
        <f>IF(ISNUMBER(E3708), IF(G3708&gt;'Bulk DivVar Analysis'!$J$9,"Pass","Fail"),"")</f>
        <v/>
      </c>
      <c r="I3708" s="338" t="str">
        <f t="shared" si="59"/>
        <v/>
      </c>
      <c r="J3708" s="339"/>
      <c r="K3708" s="339"/>
      <c r="L3708" s="339"/>
      <c r="M3708" s="339"/>
      <c r="N3708" s="339"/>
      <c r="O3708" s="339"/>
      <c r="P3708" s="339"/>
      <c r="Q3708" s="339"/>
    </row>
    <row r="3709" spans="1:17" ht="13.5" customHeight="1">
      <c r="A3709" s="481"/>
      <c r="B3709" s="481"/>
      <c r="C3709" s="481"/>
      <c r="D3709" s="481"/>
      <c r="E3709" s="481"/>
      <c r="F3709" s="339"/>
      <c r="G3709" s="340" t="str">
        <f>IF(ISNUMBER(E3709),E3709/'Bulk DivVar Analysis'!$I$7,"")</f>
        <v/>
      </c>
      <c r="H3709" s="338" t="str">
        <f>IF(ISNUMBER(E3709), IF(G3709&gt;'Bulk DivVar Analysis'!$J$9,"Pass","Fail"),"")</f>
        <v/>
      </c>
      <c r="I3709" s="338" t="str">
        <f t="shared" si="59"/>
        <v/>
      </c>
      <c r="J3709" s="339"/>
      <c r="K3709" s="339"/>
      <c r="L3709" s="339"/>
      <c r="M3709" s="339"/>
      <c r="N3709" s="339"/>
      <c r="O3709" s="339"/>
      <c r="P3709" s="339"/>
      <c r="Q3709" s="339"/>
    </row>
    <row r="3710" spans="1:17" ht="13.5" customHeight="1">
      <c r="A3710" s="481"/>
      <c r="B3710" s="481"/>
      <c r="C3710" s="481"/>
      <c r="D3710" s="481"/>
      <c r="E3710" s="481"/>
      <c r="F3710" s="339"/>
      <c r="G3710" s="340" t="str">
        <f>IF(ISNUMBER(E3710),E3710/'Bulk DivVar Analysis'!$I$7,"")</f>
        <v/>
      </c>
      <c r="H3710" s="338" t="str">
        <f>IF(ISNUMBER(E3710), IF(G3710&gt;'Bulk DivVar Analysis'!$J$9,"Pass","Fail"),"")</f>
        <v/>
      </c>
      <c r="I3710" s="338" t="str">
        <f t="shared" si="59"/>
        <v/>
      </c>
      <c r="J3710" s="339"/>
      <c r="K3710" s="339"/>
      <c r="L3710" s="339"/>
      <c r="M3710" s="339"/>
      <c r="N3710" s="339"/>
      <c r="O3710" s="339"/>
      <c r="P3710" s="339"/>
      <c r="Q3710" s="339"/>
    </row>
    <row r="3711" spans="1:17" ht="13.5" customHeight="1">
      <c r="A3711" s="481"/>
      <c r="B3711" s="481"/>
      <c r="C3711" s="481"/>
      <c r="D3711" s="481"/>
      <c r="E3711" s="481"/>
      <c r="F3711" s="339"/>
      <c r="G3711" s="340" t="str">
        <f>IF(ISNUMBER(E3711),E3711/'Bulk DivVar Analysis'!$I$7,"")</f>
        <v/>
      </c>
      <c r="H3711" s="338" t="str">
        <f>IF(ISNUMBER(E3711), IF(G3711&gt;'Bulk DivVar Analysis'!$J$9,"Pass","Fail"),"")</f>
        <v/>
      </c>
      <c r="I3711" s="338" t="str">
        <f t="shared" si="59"/>
        <v/>
      </c>
      <c r="J3711" s="339"/>
      <c r="K3711" s="339"/>
      <c r="L3711" s="339"/>
      <c r="M3711" s="339"/>
      <c r="N3711" s="339"/>
      <c r="O3711" s="339"/>
      <c r="P3711" s="339"/>
      <c r="Q3711" s="339"/>
    </row>
    <row r="3712" spans="1:17" ht="13.5" customHeight="1">
      <c r="A3712" s="481"/>
      <c r="B3712" s="481"/>
      <c r="C3712" s="481"/>
      <c r="D3712" s="481"/>
      <c r="E3712" s="481"/>
      <c r="F3712" s="339"/>
      <c r="G3712" s="340" t="str">
        <f>IF(ISNUMBER(E3712),E3712/'Bulk DivVar Analysis'!$I$7,"")</f>
        <v/>
      </c>
      <c r="H3712" s="338" t="str">
        <f>IF(ISNUMBER(E3712), IF(G3712&gt;'Bulk DivVar Analysis'!$J$9,"Pass","Fail"),"")</f>
        <v/>
      </c>
      <c r="I3712" s="338" t="str">
        <f t="shared" si="59"/>
        <v/>
      </c>
      <c r="J3712" s="339"/>
      <c r="K3712" s="339"/>
      <c r="L3712" s="339"/>
      <c r="M3712" s="339"/>
      <c r="N3712" s="339"/>
      <c r="O3712" s="339"/>
      <c r="P3712" s="339"/>
      <c r="Q3712" s="339"/>
    </row>
    <row r="3713" spans="1:17" ht="13.5" customHeight="1">
      <c r="A3713" s="481"/>
      <c r="B3713" s="481"/>
      <c r="C3713" s="481"/>
      <c r="D3713" s="481"/>
      <c r="E3713" s="481"/>
      <c r="F3713" s="339"/>
      <c r="G3713" s="340" t="str">
        <f>IF(ISNUMBER(E3713),E3713/'Bulk DivVar Analysis'!$I$7,"")</f>
        <v/>
      </c>
      <c r="H3713" s="338" t="str">
        <f>IF(ISNUMBER(E3713), IF(G3713&gt;'Bulk DivVar Analysis'!$J$9,"Pass","Fail"),"")</f>
        <v/>
      </c>
      <c r="I3713" s="338" t="str">
        <f t="shared" si="59"/>
        <v/>
      </c>
      <c r="J3713" s="339"/>
      <c r="K3713" s="339"/>
      <c r="L3713" s="339"/>
      <c r="M3713" s="339"/>
      <c r="N3713" s="339"/>
      <c r="O3713" s="339"/>
      <c r="P3713" s="339"/>
      <c r="Q3713" s="339"/>
    </row>
    <row r="3714" spans="1:17" ht="13.5" customHeight="1">
      <c r="A3714" s="481"/>
      <c r="B3714" s="481"/>
      <c r="C3714" s="481"/>
      <c r="D3714" s="481"/>
      <c r="E3714" s="481"/>
      <c r="F3714" s="339"/>
      <c r="G3714" s="340" t="str">
        <f>IF(ISNUMBER(E3714),E3714/'Bulk DivVar Analysis'!$I$7,"")</f>
        <v/>
      </c>
      <c r="H3714" s="338" t="str">
        <f>IF(ISNUMBER(E3714), IF(G3714&gt;'Bulk DivVar Analysis'!$J$9,"Pass","Fail"),"")</f>
        <v/>
      </c>
      <c r="I3714" s="338" t="str">
        <f t="shared" si="59"/>
        <v/>
      </c>
      <c r="J3714" s="339"/>
      <c r="K3714" s="339"/>
      <c r="L3714" s="339"/>
      <c r="M3714" s="339"/>
      <c r="N3714" s="339"/>
      <c r="O3714" s="339"/>
      <c r="P3714" s="339"/>
      <c r="Q3714" s="339"/>
    </row>
    <row r="3715" spans="1:17" ht="13.5" customHeight="1">
      <c r="A3715" s="481"/>
      <c r="B3715" s="481"/>
      <c r="C3715" s="481"/>
      <c r="D3715" s="481"/>
      <c r="E3715" s="481"/>
      <c r="F3715" s="339"/>
      <c r="G3715" s="340" t="str">
        <f>IF(ISNUMBER(E3715),E3715/'Bulk DivVar Analysis'!$I$7,"")</f>
        <v/>
      </c>
      <c r="H3715" s="338" t="str">
        <f>IF(ISNUMBER(E3715), IF(G3715&gt;'Bulk DivVar Analysis'!$J$9,"Pass","Fail"),"")</f>
        <v/>
      </c>
      <c r="I3715" s="338" t="str">
        <f t="shared" ref="I3715:I3778" si="60">_xlfn.TEXTJOIN("_",TRUE,B3715,C3715)</f>
        <v/>
      </c>
      <c r="J3715" s="339"/>
      <c r="K3715" s="339"/>
      <c r="L3715" s="339"/>
      <c r="M3715" s="339"/>
      <c r="N3715" s="339"/>
      <c r="O3715" s="339"/>
      <c r="P3715" s="339"/>
      <c r="Q3715" s="339"/>
    </row>
    <row r="3716" spans="1:17" ht="13.5" customHeight="1">
      <c r="A3716" s="481"/>
      <c r="B3716" s="481"/>
      <c r="C3716" s="481"/>
      <c r="D3716" s="481"/>
      <c r="E3716" s="481"/>
      <c r="F3716" s="339"/>
      <c r="G3716" s="340" t="str">
        <f>IF(ISNUMBER(E3716),E3716/'Bulk DivVar Analysis'!$I$7,"")</f>
        <v/>
      </c>
      <c r="H3716" s="338" t="str">
        <f>IF(ISNUMBER(E3716), IF(G3716&gt;'Bulk DivVar Analysis'!$J$9,"Pass","Fail"),"")</f>
        <v/>
      </c>
      <c r="I3716" s="338" t="str">
        <f t="shared" si="60"/>
        <v/>
      </c>
      <c r="J3716" s="339"/>
      <c r="K3716" s="339"/>
      <c r="L3716" s="339"/>
      <c r="M3716" s="339"/>
      <c r="N3716" s="339"/>
      <c r="O3716" s="339"/>
      <c r="P3716" s="339"/>
      <c r="Q3716" s="339"/>
    </row>
    <row r="3717" spans="1:17" ht="13.5" customHeight="1">
      <c r="A3717" s="481"/>
      <c r="B3717" s="481"/>
      <c r="C3717" s="481"/>
      <c r="D3717" s="481"/>
      <c r="E3717" s="481"/>
      <c r="F3717" s="339"/>
      <c r="G3717" s="340" t="str">
        <f>IF(ISNUMBER(E3717),E3717/'Bulk DivVar Analysis'!$I$7,"")</f>
        <v/>
      </c>
      <c r="H3717" s="338" t="str">
        <f>IF(ISNUMBER(E3717), IF(G3717&gt;'Bulk DivVar Analysis'!$J$9,"Pass","Fail"),"")</f>
        <v/>
      </c>
      <c r="I3717" s="338" t="str">
        <f t="shared" si="60"/>
        <v/>
      </c>
      <c r="J3717" s="339"/>
      <c r="K3717" s="339"/>
      <c r="L3717" s="339"/>
      <c r="M3717" s="339"/>
      <c r="N3717" s="339"/>
      <c r="O3717" s="339"/>
      <c r="P3717" s="339"/>
      <c r="Q3717" s="339"/>
    </row>
    <row r="3718" spans="1:17" ht="13.5" customHeight="1">
      <c r="A3718" s="481"/>
      <c r="B3718" s="481"/>
      <c r="C3718" s="481"/>
      <c r="D3718" s="481"/>
      <c r="E3718" s="481"/>
      <c r="F3718" s="339"/>
      <c r="G3718" s="340" t="str">
        <f>IF(ISNUMBER(E3718),E3718/'Bulk DivVar Analysis'!$I$7,"")</f>
        <v/>
      </c>
      <c r="H3718" s="338" t="str">
        <f>IF(ISNUMBER(E3718), IF(G3718&gt;'Bulk DivVar Analysis'!$J$9,"Pass","Fail"),"")</f>
        <v/>
      </c>
      <c r="I3718" s="338" t="str">
        <f t="shared" si="60"/>
        <v/>
      </c>
      <c r="J3718" s="339"/>
      <c r="K3718" s="339"/>
      <c r="L3718" s="339"/>
      <c r="M3718" s="339"/>
      <c r="N3718" s="339"/>
      <c r="O3718" s="339"/>
      <c r="P3718" s="339"/>
      <c r="Q3718" s="339"/>
    </row>
    <row r="3719" spans="1:17" ht="13.5" customHeight="1">
      <c r="A3719" s="481"/>
      <c r="B3719" s="481"/>
      <c r="C3719" s="481"/>
      <c r="D3719" s="481"/>
      <c r="E3719" s="481"/>
      <c r="F3719" s="339"/>
      <c r="G3719" s="340" t="str">
        <f>IF(ISNUMBER(E3719),E3719/'Bulk DivVar Analysis'!$I$7,"")</f>
        <v/>
      </c>
      <c r="H3719" s="338" t="str">
        <f>IF(ISNUMBER(E3719), IF(G3719&gt;'Bulk DivVar Analysis'!$J$9,"Pass","Fail"),"")</f>
        <v/>
      </c>
      <c r="I3719" s="338" t="str">
        <f t="shared" si="60"/>
        <v/>
      </c>
      <c r="J3719" s="339"/>
      <c r="K3719" s="339"/>
      <c r="L3719" s="339"/>
      <c r="M3719" s="339"/>
      <c r="N3719" s="339"/>
      <c r="O3719" s="339"/>
      <c r="P3719" s="339"/>
      <c r="Q3719" s="339"/>
    </row>
    <row r="3720" spans="1:17" ht="13.5" customHeight="1">
      <c r="A3720" s="481"/>
      <c r="B3720" s="481"/>
      <c r="C3720" s="481"/>
      <c r="D3720" s="481"/>
      <c r="E3720" s="481"/>
      <c r="F3720" s="339"/>
      <c r="G3720" s="340" t="str">
        <f>IF(ISNUMBER(E3720),E3720/'Bulk DivVar Analysis'!$I$7,"")</f>
        <v/>
      </c>
      <c r="H3720" s="338" t="str">
        <f>IF(ISNUMBER(E3720), IF(G3720&gt;'Bulk DivVar Analysis'!$J$9,"Pass","Fail"),"")</f>
        <v/>
      </c>
      <c r="I3720" s="338" t="str">
        <f t="shared" si="60"/>
        <v/>
      </c>
      <c r="J3720" s="339"/>
      <c r="K3720" s="339"/>
      <c r="L3720" s="339"/>
      <c r="M3720" s="339"/>
      <c r="N3720" s="339"/>
      <c r="O3720" s="339"/>
      <c r="P3720" s="339"/>
      <c r="Q3720" s="339"/>
    </row>
    <row r="3721" spans="1:17" ht="13.5" customHeight="1">
      <c r="A3721" s="481"/>
      <c r="B3721" s="481"/>
      <c r="C3721" s="481"/>
      <c r="D3721" s="481"/>
      <c r="E3721" s="481"/>
      <c r="F3721" s="339"/>
      <c r="G3721" s="340" t="str">
        <f>IF(ISNUMBER(E3721),E3721/'Bulk DivVar Analysis'!$I$7,"")</f>
        <v/>
      </c>
      <c r="H3721" s="338" t="str">
        <f>IF(ISNUMBER(E3721), IF(G3721&gt;'Bulk DivVar Analysis'!$J$9,"Pass","Fail"),"")</f>
        <v/>
      </c>
      <c r="I3721" s="338" t="str">
        <f t="shared" si="60"/>
        <v/>
      </c>
      <c r="J3721" s="339"/>
      <c r="K3721" s="339"/>
      <c r="L3721" s="339"/>
      <c r="M3721" s="339"/>
      <c r="N3721" s="339"/>
      <c r="O3721" s="339"/>
      <c r="P3721" s="339"/>
      <c r="Q3721" s="339"/>
    </row>
    <row r="3722" spans="1:17" ht="13.5" customHeight="1">
      <c r="A3722" s="481"/>
      <c r="B3722" s="481"/>
      <c r="C3722" s="481"/>
      <c r="D3722" s="481"/>
      <c r="E3722" s="481"/>
      <c r="F3722" s="339"/>
      <c r="G3722" s="340" t="str">
        <f>IF(ISNUMBER(E3722),E3722/'Bulk DivVar Analysis'!$I$7,"")</f>
        <v/>
      </c>
      <c r="H3722" s="338" t="str">
        <f>IF(ISNUMBER(E3722), IF(G3722&gt;'Bulk DivVar Analysis'!$J$9,"Pass","Fail"),"")</f>
        <v/>
      </c>
      <c r="I3722" s="338" t="str">
        <f t="shared" si="60"/>
        <v/>
      </c>
      <c r="J3722" s="339"/>
      <c r="K3722" s="339"/>
      <c r="L3722" s="339"/>
      <c r="M3722" s="339"/>
      <c r="N3722" s="339"/>
      <c r="O3722" s="339"/>
      <c r="P3722" s="339"/>
      <c r="Q3722" s="339"/>
    </row>
    <row r="3723" spans="1:17" ht="13.5" customHeight="1">
      <c r="A3723" s="481"/>
      <c r="B3723" s="481"/>
      <c r="C3723" s="481"/>
      <c r="D3723" s="481"/>
      <c r="E3723" s="481"/>
      <c r="F3723" s="339"/>
      <c r="G3723" s="340" t="str">
        <f>IF(ISNUMBER(E3723),E3723/'Bulk DivVar Analysis'!$I$7,"")</f>
        <v/>
      </c>
      <c r="H3723" s="338" t="str">
        <f>IF(ISNUMBER(E3723), IF(G3723&gt;'Bulk DivVar Analysis'!$J$9,"Pass","Fail"),"")</f>
        <v/>
      </c>
      <c r="I3723" s="338" t="str">
        <f t="shared" si="60"/>
        <v/>
      </c>
      <c r="J3723" s="339"/>
      <c r="K3723" s="339"/>
      <c r="L3723" s="339"/>
      <c r="M3723" s="339"/>
      <c r="N3723" s="339"/>
      <c r="O3723" s="339"/>
      <c r="P3723" s="339"/>
      <c r="Q3723" s="339"/>
    </row>
    <row r="3724" spans="1:17" ht="13.5" customHeight="1">
      <c r="A3724" s="481"/>
      <c r="B3724" s="481"/>
      <c r="C3724" s="481"/>
      <c r="D3724" s="481"/>
      <c r="E3724" s="481"/>
      <c r="F3724" s="339"/>
      <c r="G3724" s="340" t="str">
        <f>IF(ISNUMBER(E3724),E3724/'Bulk DivVar Analysis'!$I$7,"")</f>
        <v/>
      </c>
      <c r="H3724" s="338" t="str">
        <f>IF(ISNUMBER(E3724), IF(G3724&gt;'Bulk DivVar Analysis'!$J$9,"Pass","Fail"),"")</f>
        <v/>
      </c>
      <c r="I3724" s="338" t="str">
        <f t="shared" si="60"/>
        <v/>
      </c>
      <c r="J3724" s="339"/>
      <c r="K3724" s="339"/>
      <c r="L3724" s="339"/>
      <c r="M3724" s="339"/>
      <c r="N3724" s="339"/>
      <c r="O3724" s="339"/>
      <c r="P3724" s="339"/>
      <c r="Q3724" s="339"/>
    </row>
    <row r="3725" spans="1:17" ht="13.5" customHeight="1">
      <c r="A3725" s="481"/>
      <c r="B3725" s="481"/>
      <c r="C3725" s="481"/>
      <c r="D3725" s="481"/>
      <c r="E3725" s="481"/>
      <c r="F3725" s="339"/>
      <c r="G3725" s="340" t="str">
        <f>IF(ISNUMBER(E3725),E3725/'Bulk DivVar Analysis'!$I$7,"")</f>
        <v/>
      </c>
      <c r="H3725" s="338" t="str">
        <f>IF(ISNUMBER(E3725), IF(G3725&gt;'Bulk DivVar Analysis'!$J$9,"Pass","Fail"),"")</f>
        <v/>
      </c>
      <c r="I3725" s="338" t="str">
        <f t="shared" si="60"/>
        <v/>
      </c>
      <c r="J3725" s="339"/>
      <c r="K3725" s="339"/>
      <c r="L3725" s="339"/>
      <c r="M3725" s="339"/>
      <c r="N3725" s="339"/>
      <c r="O3725" s="339"/>
      <c r="P3725" s="339"/>
      <c r="Q3725" s="339"/>
    </row>
    <row r="3726" spans="1:17" ht="13.5" customHeight="1">
      <c r="A3726" s="481"/>
      <c r="B3726" s="481"/>
      <c r="C3726" s="481"/>
      <c r="D3726" s="481"/>
      <c r="E3726" s="481"/>
      <c r="F3726" s="339"/>
      <c r="G3726" s="340" t="str">
        <f>IF(ISNUMBER(E3726),E3726/'Bulk DivVar Analysis'!$I$7,"")</f>
        <v/>
      </c>
      <c r="H3726" s="338" t="str">
        <f>IF(ISNUMBER(E3726), IF(G3726&gt;'Bulk DivVar Analysis'!$J$9,"Pass","Fail"),"")</f>
        <v/>
      </c>
      <c r="I3726" s="338" t="str">
        <f t="shared" si="60"/>
        <v/>
      </c>
      <c r="J3726" s="339"/>
      <c r="K3726" s="339"/>
      <c r="L3726" s="339"/>
      <c r="M3726" s="339"/>
      <c r="N3726" s="339"/>
      <c r="O3726" s="339"/>
      <c r="P3726" s="339"/>
      <c r="Q3726" s="339"/>
    </row>
    <row r="3727" spans="1:17" ht="13.5" customHeight="1">
      <c r="A3727" s="481"/>
      <c r="B3727" s="481"/>
      <c r="C3727" s="481"/>
      <c r="D3727" s="481"/>
      <c r="E3727" s="481"/>
      <c r="F3727" s="339"/>
      <c r="G3727" s="340" t="str">
        <f>IF(ISNUMBER(E3727),E3727/'Bulk DivVar Analysis'!$I$7,"")</f>
        <v/>
      </c>
      <c r="H3727" s="338" t="str">
        <f>IF(ISNUMBER(E3727), IF(G3727&gt;'Bulk DivVar Analysis'!$J$9,"Pass","Fail"),"")</f>
        <v/>
      </c>
      <c r="I3727" s="338" t="str">
        <f t="shared" si="60"/>
        <v/>
      </c>
      <c r="J3727" s="339"/>
      <c r="K3727" s="339"/>
      <c r="L3727" s="339"/>
      <c r="M3727" s="339"/>
      <c r="N3727" s="339"/>
      <c r="O3727" s="339"/>
      <c r="P3727" s="339"/>
      <c r="Q3727" s="339"/>
    </row>
    <row r="3728" spans="1:17" ht="13.5" customHeight="1">
      <c r="A3728" s="481"/>
      <c r="B3728" s="481"/>
      <c r="C3728" s="481"/>
      <c r="D3728" s="481"/>
      <c r="E3728" s="481"/>
      <c r="F3728" s="339"/>
      <c r="G3728" s="340" t="str">
        <f>IF(ISNUMBER(E3728),E3728/'Bulk DivVar Analysis'!$I$7,"")</f>
        <v/>
      </c>
      <c r="H3728" s="338" t="str">
        <f>IF(ISNUMBER(E3728), IF(G3728&gt;'Bulk DivVar Analysis'!$J$9,"Pass","Fail"),"")</f>
        <v/>
      </c>
      <c r="I3728" s="338" t="str">
        <f t="shared" si="60"/>
        <v/>
      </c>
      <c r="J3728" s="339"/>
      <c r="K3728" s="339"/>
      <c r="L3728" s="339"/>
      <c r="M3728" s="339"/>
      <c r="N3728" s="339"/>
      <c r="O3728" s="339"/>
      <c r="P3728" s="339"/>
      <c r="Q3728" s="339"/>
    </row>
    <row r="3729" spans="1:17" ht="13.5" customHeight="1">
      <c r="A3729" s="481"/>
      <c r="B3729" s="481"/>
      <c r="C3729" s="481"/>
      <c r="D3729" s="481"/>
      <c r="E3729" s="481"/>
      <c r="F3729" s="339"/>
      <c r="G3729" s="340" t="str">
        <f>IF(ISNUMBER(E3729),E3729/'Bulk DivVar Analysis'!$I$7,"")</f>
        <v/>
      </c>
      <c r="H3729" s="338" t="str">
        <f>IF(ISNUMBER(E3729), IF(G3729&gt;'Bulk DivVar Analysis'!$J$9,"Pass","Fail"),"")</f>
        <v/>
      </c>
      <c r="I3729" s="338" t="str">
        <f t="shared" si="60"/>
        <v/>
      </c>
      <c r="J3729" s="339"/>
      <c r="K3729" s="339"/>
      <c r="L3729" s="339"/>
      <c r="M3729" s="339"/>
      <c r="N3729" s="339"/>
      <c r="O3729" s="339"/>
      <c r="P3729" s="339"/>
      <c r="Q3729" s="339"/>
    </row>
    <row r="3730" spans="1:17" ht="13.5" customHeight="1">
      <c r="A3730" s="481"/>
      <c r="B3730" s="481"/>
      <c r="C3730" s="481"/>
      <c r="D3730" s="481"/>
      <c r="E3730" s="481"/>
      <c r="F3730" s="339"/>
      <c r="G3730" s="340" t="str">
        <f>IF(ISNUMBER(E3730),E3730/'Bulk DivVar Analysis'!$I$7,"")</f>
        <v/>
      </c>
      <c r="H3730" s="338" t="str">
        <f>IF(ISNUMBER(E3730), IF(G3730&gt;'Bulk DivVar Analysis'!$J$9,"Pass","Fail"),"")</f>
        <v/>
      </c>
      <c r="I3730" s="338" t="str">
        <f t="shared" si="60"/>
        <v/>
      </c>
      <c r="J3730" s="339"/>
      <c r="K3730" s="339"/>
      <c r="L3730" s="339"/>
      <c r="M3730" s="339"/>
      <c r="N3730" s="339"/>
      <c r="O3730" s="339"/>
      <c r="P3730" s="339"/>
      <c r="Q3730" s="339"/>
    </row>
    <row r="3731" spans="1:17" ht="13.5" customHeight="1">
      <c r="A3731" s="481"/>
      <c r="B3731" s="481"/>
      <c r="C3731" s="481"/>
      <c r="D3731" s="481"/>
      <c r="E3731" s="481"/>
      <c r="F3731" s="339"/>
      <c r="G3731" s="340" t="str">
        <f>IF(ISNUMBER(E3731),E3731/'Bulk DivVar Analysis'!$I$7,"")</f>
        <v/>
      </c>
      <c r="H3731" s="338" t="str">
        <f>IF(ISNUMBER(E3731), IF(G3731&gt;'Bulk DivVar Analysis'!$J$9,"Pass","Fail"),"")</f>
        <v/>
      </c>
      <c r="I3731" s="338" t="str">
        <f t="shared" si="60"/>
        <v/>
      </c>
      <c r="J3731" s="339"/>
      <c r="K3731" s="339"/>
      <c r="L3731" s="339"/>
      <c r="M3731" s="339"/>
      <c r="N3731" s="339"/>
      <c r="O3731" s="339"/>
      <c r="P3731" s="339"/>
      <c r="Q3731" s="339"/>
    </row>
    <row r="3732" spans="1:17" ht="13.5" customHeight="1">
      <c r="A3732" s="481"/>
      <c r="B3732" s="481"/>
      <c r="C3732" s="481"/>
      <c r="D3732" s="481"/>
      <c r="E3732" s="481"/>
      <c r="F3732" s="339"/>
      <c r="G3732" s="340" t="str">
        <f>IF(ISNUMBER(E3732),E3732/'Bulk DivVar Analysis'!$I$7,"")</f>
        <v/>
      </c>
      <c r="H3732" s="338" t="str">
        <f>IF(ISNUMBER(E3732), IF(G3732&gt;'Bulk DivVar Analysis'!$J$9,"Pass","Fail"),"")</f>
        <v/>
      </c>
      <c r="I3732" s="338" t="str">
        <f t="shared" si="60"/>
        <v/>
      </c>
      <c r="J3732" s="339"/>
      <c r="K3732" s="339"/>
      <c r="L3732" s="339"/>
      <c r="M3732" s="339"/>
      <c r="N3732" s="339"/>
      <c r="O3732" s="339"/>
      <c r="P3732" s="339"/>
      <c r="Q3732" s="339"/>
    </row>
    <row r="3733" spans="1:17" ht="13.5" customHeight="1">
      <c r="A3733" s="481"/>
      <c r="B3733" s="481"/>
      <c r="C3733" s="481"/>
      <c r="D3733" s="481"/>
      <c r="E3733" s="481"/>
      <c r="F3733" s="339"/>
      <c r="G3733" s="340" t="str">
        <f>IF(ISNUMBER(E3733),E3733/'Bulk DivVar Analysis'!$I$7,"")</f>
        <v/>
      </c>
      <c r="H3733" s="338" t="str">
        <f>IF(ISNUMBER(E3733), IF(G3733&gt;'Bulk DivVar Analysis'!$J$9,"Pass","Fail"),"")</f>
        <v/>
      </c>
      <c r="I3733" s="338" t="str">
        <f t="shared" si="60"/>
        <v/>
      </c>
      <c r="J3733" s="339"/>
      <c r="K3733" s="339"/>
      <c r="L3733" s="339"/>
      <c r="M3733" s="339"/>
      <c r="N3733" s="339"/>
      <c r="O3733" s="339"/>
      <c r="P3733" s="339"/>
      <c r="Q3733" s="339"/>
    </row>
    <row r="3734" spans="1:17" ht="13.5" customHeight="1">
      <c r="A3734" s="481"/>
      <c r="B3734" s="481"/>
      <c r="C3734" s="481"/>
      <c r="D3734" s="481"/>
      <c r="E3734" s="481"/>
      <c r="F3734" s="339"/>
      <c r="G3734" s="340" t="str">
        <f>IF(ISNUMBER(E3734),E3734/'Bulk DivVar Analysis'!$I$7,"")</f>
        <v/>
      </c>
      <c r="H3734" s="338" t="str">
        <f>IF(ISNUMBER(E3734), IF(G3734&gt;'Bulk DivVar Analysis'!$J$9,"Pass","Fail"),"")</f>
        <v/>
      </c>
      <c r="I3734" s="338" t="str">
        <f t="shared" si="60"/>
        <v/>
      </c>
      <c r="J3734" s="339"/>
      <c r="K3734" s="339"/>
      <c r="L3734" s="339"/>
      <c r="M3734" s="339"/>
      <c r="N3734" s="339"/>
      <c r="O3734" s="339"/>
      <c r="P3734" s="339"/>
      <c r="Q3734" s="339"/>
    </row>
    <row r="3735" spans="1:17" ht="13.5" customHeight="1">
      <c r="A3735" s="481"/>
      <c r="B3735" s="481"/>
      <c r="C3735" s="481"/>
      <c r="D3735" s="481"/>
      <c r="E3735" s="481"/>
      <c r="F3735" s="339"/>
      <c r="G3735" s="340" t="str">
        <f>IF(ISNUMBER(E3735),E3735/'Bulk DivVar Analysis'!$I$7,"")</f>
        <v/>
      </c>
      <c r="H3735" s="338" t="str">
        <f>IF(ISNUMBER(E3735), IF(G3735&gt;'Bulk DivVar Analysis'!$J$9,"Pass","Fail"),"")</f>
        <v/>
      </c>
      <c r="I3735" s="338" t="str">
        <f t="shared" si="60"/>
        <v/>
      </c>
      <c r="J3735" s="339"/>
      <c r="K3735" s="339"/>
      <c r="L3735" s="339"/>
      <c r="M3735" s="339"/>
      <c r="N3735" s="339"/>
      <c r="O3735" s="339"/>
      <c r="P3735" s="339"/>
      <c r="Q3735" s="339"/>
    </row>
    <row r="3736" spans="1:17" ht="13.5" customHeight="1">
      <c r="A3736" s="481"/>
      <c r="B3736" s="481"/>
      <c r="C3736" s="481"/>
      <c r="D3736" s="481"/>
      <c r="E3736" s="481"/>
      <c r="F3736" s="339"/>
      <c r="G3736" s="340" t="str">
        <f>IF(ISNUMBER(E3736),E3736/'Bulk DivVar Analysis'!$I$7,"")</f>
        <v/>
      </c>
      <c r="H3736" s="338" t="str">
        <f>IF(ISNUMBER(E3736), IF(G3736&gt;'Bulk DivVar Analysis'!$J$9,"Pass","Fail"),"")</f>
        <v/>
      </c>
      <c r="I3736" s="338" t="str">
        <f t="shared" si="60"/>
        <v/>
      </c>
      <c r="J3736" s="339"/>
      <c r="K3736" s="339"/>
      <c r="L3736" s="339"/>
      <c r="M3736" s="339"/>
      <c r="N3736" s="339"/>
      <c r="O3736" s="339"/>
      <c r="P3736" s="339"/>
      <c r="Q3736" s="339"/>
    </row>
    <row r="3737" spans="1:17" ht="13.5" customHeight="1">
      <c r="A3737" s="481"/>
      <c r="B3737" s="481"/>
      <c r="C3737" s="481"/>
      <c r="D3737" s="481"/>
      <c r="E3737" s="481"/>
      <c r="F3737" s="339"/>
      <c r="G3737" s="340" t="str">
        <f>IF(ISNUMBER(E3737),E3737/'Bulk DivVar Analysis'!$I$7,"")</f>
        <v/>
      </c>
      <c r="H3737" s="338" t="str">
        <f>IF(ISNUMBER(E3737), IF(G3737&gt;'Bulk DivVar Analysis'!$J$9,"Pass","Fail"),"")</f>
        <v/>
      </c>
      <c r="I3737" s="338" t="str">
        <f t="shared" si="60"/>
        <v/>
      </c>
      <c r="J3737" s="339"/>
      <c r="K3737" s="339"/>
      <c r="L3737" s="339"/>
      <c r="M3737" s="339"/>
      <c r="N3737" s="339"/>
      <c r="O3737" s="339"/>
      <c r="P3737" s="339"/>
      <c r="Q3737" s="339"/>
    </row>
    <row r="3738" spans="1:17" ht="13.5" customHeight="1">
      <c r="A3738" s="481"/>
      <c r="B3738" s="481"/>
      <c r="C3738" s="481"/>
      <c r="D3738" s="481"/>
      <c r="E3738" s="481"/>
      <c r="F3738" s="339"/>
      <c r="G3738" s="340" t="str">
        <f>IF(ISNUMBER(E3738),E3738/'Bulk DivVar Analysis'!$I$7,"")</f>
        <v/>
      </c>
      <c r="H3738" s="338" t="str">
        <f>IF(ISNUMBER(E3738), IF(G3738&gt;'Bulk DivVar Analysis'!$J$9,"Pass","Fail"),"")</f>
        <v/>
      </c>
      <c r="I3738" s="338" t="str">
        <f t="shared" si="60"/>
        <v/>
      </c>
      <c r="J3738" s="339"/>
      <c r="K3738" s="339"/>
      <c r="L3738" s="339"/>
      <c r="M3738" s="339"/>
      <c r="N3738" s="339"/>
      <c r="O3738" s="339"/>
      <c r="P3738" s="339"/>
      <c r="Q3738" s="339"/>
    </row>
    <row r="3739" spans="1:17" ht="13.5" customHeight="1">
      <c r="A3739" s="481"/>
      <c r="B3739" s="481"/>
      <c r="C3739" s="481"/>
      <c r="D3739" s="481"/>
      <c r="E3739" s="481"/>
      <c r="F3739" s="339"/>
      <c r="G3739" s="340" t="str">
        <f>IF(ISNUMBER(E3739),E3739/'Bulk DivVar Analysis'!$I$7,"")</f>
        <v/>
      </c>
      <c r="H3739" s="338" t="str">
        <f>IF(ISNUMBER(E3739), IF(G3739&gt;'Bulk DivVar Analysis'!$J$9,"Pass","Fail"),"")</f>
        <v/>
      </c>
      <c r="I3739" s="338" t="str">
        <f t="shared" si="60"/>
        <v/>
      </c>
      <c r="J3739" s="339"/>
      <c r="K3739" s="339"/>
      <c r="L3739" s="339"/>
      <c r="M3739" s="339"/>
      <c r="N3739" s="339"/>
      <c r="O3739" s="339"/>
      <c r="P3739" s="339"/>
      <c r="Q3739" s="339"/>
    </row>
    <row r="3740" spans="1:17" ht="13.5" customHeight="1">
      <c r="A3740" s="481"/>
      <c r="B3740" s="481"/>
      <c r="C3740" s="481"/>
      <c r="D3740" s="481"/>
      <c r="E3740" s="481"/>
      <c r="F3740" s="339"/>
      <c r="G3740" s="340" t="str">
        <f>IF(ISNUMBER(E3740),E3740/'Bulk DivVar Analysis'!$I$7,"")</f>
        <v/>
      </c>
      <c r="H3740" s="338" t="str">
        <f>IF(ISNUMBER(E3740), IF(G3740&gt;'Bulk DivVar Analysis'!$J$9,"Pass","Fail"),"")</f>
        <v/>
      </c>
      <c r="I3740" s="338" t="str">
        <f t="shared" si="60"/>
        <v/>
      </c>
      <c r="J3740" s="339"/>
      <c r="K3740" s="339"/>
      <c r="L3740" s="339"/>
      <c r="M3740" s="339"/>
      <c r="N3740" s="339"/>
      <c r="O3740" s="339"/>
      <c r="P3740" s="339"/>
      <c r="Q3740" s="339"/>
    </row>
    <row r="3741" spans="1:17" ht="13.5" customHeight="1">
      <c r="A3741" s="481"/>
      <c r="B3741" s="481"/>
      <c r="C3741" s="481"/>
      <c r="D3741" s="481"/>
      <c r="E3741" s="481"/>
      <c r="F3741" s="339"/>
      <c r="G3741" s="340" t="str">
        <f>IF(ISNUMBER(E3741),E3741/'Bulk DivVar Analysis'!$I$7,"")</f>
        <v/>
      </c>
      <c r="H3741" s="338" t="str">
        <f>IF(ISNUMBER(E3741), IF(G3741&gt;'Bulk DivVar Analysis'!$J$9,"Pass","Fail"),"")</f>
        <v/>
      </c>
      <c r="I3741" s="338" t="str">
        <f t="shared" si="60"/>
        <v/>
      </c>
      <c r="J3741" s="339"/>
      <c r="K3741" s="339"/>
      <c r="L3741" s="339"/>
      <c r="M3741" s="339"/>
      <c r="N3741" s="339"/>
      <c r="O3741" s="339"/>
      <c r="P3741" s="339"/>
      <c r="Q3741" s="339"/>
    </row>
    <row r="3742" spans="1:17" ht="13.5" customHeight="1">
      <c r="A3742" s="481"/>
      <c r="B3742" s="481"/>
      <c r="C3742" s="481"/>
      <c r="D3742" s="481"/>
      <c r="E3742" s="481"/>
      <c r="F3742" s="339"/>
      <c r="G3742" s="340" t="str">
        <f>IF(ISNUMBER(E3742),E3742/'Bulk DivVar Analysis'!$I$7,"")</f>
        <v/>
      </c>
      <c r="H3742" s="338" t="str">
        <f>IF(ISNUMBER(E3742), IF(G3742&gt;'Bulk DivVar Analysis'!$J$9,"Pass","Fail"),"")</f>
        <v/>
      </c>
      <c r="I3742" s="338" t="str">
        <f t="shared" si="60"/>
        <v/>
      </c>
      <c r="J3742" s="339"/>
      <c r="K3742" s="339"/>
      <c r="L3742" s="339"/>
      <c r="M3742" s="339"/>
      <c r="N3742" s="339"/>
      <c r="O3742" s="339"/>
      <c r="P3742" s="339"/>
      <c r="Q3742" s="339"/>
    </row>
    <row r="3743" spans="1:17" ht="13.5" customHeight="1">
      <c r="A3743" s="481"/>
      <c r="B3743" s="481"/>
      <c r="C3743" s="481"/>
      <c r="D3743" s="481"/>
      <c r="E3743" s="481"/>
      <c r="F3743" s="339"/>
      <c r="G3743" s="340" t="str">
        <f>IF(ISNUMBER(E3743),E3743/'Bulk DivVar Analysis'!$I$7,"")</f>
        <v/>
      </c>
      <c r="H3743" s="338" t="str">
        <f>IF(ISNUMBER(E3743), IF(G3743&gt;'Bulk DivVar Analysis'!$J$9,"Pass","Fail"),"")</f>
        <v/>
      </c>
      <c r="I3743" s="338" t="str">
        <f t="shared" si="60"/>
        <v/>
      </c>
      <c r="J3743" s="339"/>
      <c r="K3743" s="339"/>
      <c r="L3743" s="339"/>
      <c r="M3743" s="339"/>
      <c r="N3743" s="339"/>
      <c r="O3743" s="339"/>
      <c r="P3743" s="339"/>
      <c r="Q3743" s="339"/>
    </row>
    <row r="3744" spans="1:17" ht="13.5" customHeight="1">
      <c r="A3744" s="481"/>
      <c r="B3744" s="481"/>
      <c r="C3744" s="481"/>
      <c r="D3744" s="481"/>
      <c r="E3744" s="481"/>
      <c r="F3744" s="339"/>
      <c r="G3744" s="340" t="str">
        <f>IF(ISNUMBER(E3744),E3744/'Bulk DivVar Analysis'!$I$7,"")</f>
        <v/>
      </c>
      <c r="H3744" s="338" t="str">
        <f>IF(ISNUMBER(E3744), IF(G3744&gt;'Bulk DivVar Analysis'!$J$9,"Pass","Fail"),"")</f>
        <v/>
      </c>
      <c r="I3744" s="338" t="str">
        <f t="shared" si="60"/>
        <v/>
      </c>
      <c r="J3744" s="339"/>
      <c r="K3744" s="339"/>
      <c r="L3744" s="339"/>
      <c r="M3744" s="339"/>
      <c r="N3744" s="339"/>
      <c r="O3744" s="339"/>
      <c r="P3744" s="339"/>
      <c r="Q3744" s="339"/>
    </row>
    <row r="3745" spans="1:17" ht="13.5" customHeight="1">
      <c r="A3745" s="481"/>
      <c r="B3745" s="481"/>
      <c r="C3745" s="481"/>
      <c r="D3745" s="481"/>
      <c r="E3745" s="481"/>
      <c r="F3745" s="339"/>
      <c r="G3745" s="340" t="str">
        <f>IF(ISNUMBER(E3745),E3745/'Bulk DivVar Analysis'!$I$7,"")</f>
        <v/>
      </c>
      <c r="H3745" s="338" t="str">
        <f>IF(ISNUMBER(E3745), IF(G3745&gt;'Bulk DivVar Analysis'!$J$9,"Pass","Fail"),"")</f>
        <v/>
      </c>
      <c r="I3745" s="338" t="str">
        <f t="shared" si="60"/>
        <v/>
      </c>
      <c r="J3745" s="339"/>
      <c r="K3745" s="339"/>
      <c r="L3745" s="339"/>
      <c r="M3745" s="339"/>
      <c r="N3745" s="339"/>
      <c r="O3745" s="339"/>
      <c r="P3745" s="339"/>
      <c r="Q3745" s="339"/>
    </row>
    <row r="3746" spans="1:17" ht="13.5" customHeight="1">
      <c r="A3746" s="481"/>
      <c r="B3746" s="481"/>
      <c r="C3746" s="481"/>
      <c r="D3746" s="481"/>
      <c r="E3746" s="481"/>
      <c r="F3746" s="339"/>
      <c r="G3746" s="340" t="str">
        <f>IF(ISNUMBER(E3746),E3746/'Bulk DivVar Analysis'!$I$7,"")</f>
        <v/>
      </c>
      <c r="H3746" s="338" t="str">
        <f>IF(ISNUMBER(E3746), IF(G3746&gt;'Bulk DivVar Analysis'!$J$9,"Pass","Fail"),"")</f>
        <v/>
      </c>
      <c r="I3746" s="338" t="str">
        <f t="shared" si="60"/>
        <v/>
      </c>
      <c r="J3746" s="339"/>
      <c r="K3746" s="339"/>
      <c r="L3746" s="339"/>
      <c r="M3746" s="339"/>
      <c r="N3746" s="339"/>
      <c r="O3746" s="339"/>
      <c r="P3746" s="339"/>
      <c r="Q3746" s="339"/>
    </row>
    <row r="3747" spans="1:17" ht="13.5" customHeight="1">
      <c r="A3747" s="481"/>
      <c r="B3747" s="481"/>
      <c r="C3747" s="481"/>
      <c r="D3747" s="481"/>
      <c r="E3747" s="481"/>
      <c r="F3747" s="339"/>
      <c r="G3747" s="340" t="str">
        <f>IF(ISNUMBER(E3747),E3747/'Bulk DivVar Analysis'!$I$7,"")</f>
        <v/>
      </c>
      <c r="H3747" s="338" t="str">
        <f>IF(ISNUMBER(E3747), IF(G3747&gt;'Bulk DivVar Analysis'!$J$9,"Pass","Fail"),"")</f>
        <v/>
      </c>
      <c r="I3747" s="338" t="str">
        <f t="shared" si="60"/>
        <v/>
      </c>
      <c r="J3747" s="339"/>
      <c r="K3747" s="339"/>
      <c r="L3747" s="339"/>
      <c r="M3747" s="339"/>
      <c r="N3747" s="339"/>
      <c r="O3747" s="339"/>
      <c r="P3747" s="339"/>
      <c r="Q3747" s="339"/>
    </row>
    <row r="3748" spans="1:17" ht="13.5" customHeight="1">
      <c r="A3748" s="481"/>
      <c r="B3748" s="481"/>
      <c r="C3748" s="481"/>
      <c r="D3748" s="481"/>
      <c r="E3748" s="481"/>
      <c r="F3748" s="339"/>
      <c r="G3748" s="340" t="str">
        <f>IF(ISNUMBER(E3748),E3748/'Bulk DivVar Analysis'!$I$7,"")</f>
        <v/>
      </c>
      <c r="H3748" s="338" t="str">
        <f>IF(ISNUMBER(E3748), IF(G3748&gt;'Bulk DivVar Analysis'!$J$9,"Pass","Fail"),"")</f>
        <v/>
      </c>
      <c r="I3748" s="338" t="str">
        <f t="shared" si="60"/>
        <v/>
      </c>
      <c r="J3748" s="339"/>
      <c r="K3748" s="339"/>
      <c r="L3748" s="339"/>
      <c r="M3748" s="339"/>
      <c r="N3748" s="339"/>
      <c r="O3748" s="339"/>
      <c r="P3748" s="339"/>
      <c r="Q3748" s="339"/>
    </row>
    <row r="3749" spans="1:17" ht="13.5" customHeight="1">
      <c r="A3749" s="481"/>
      <c r="B3749" s="481"/>
      <c r="C3749" s="481"/>
      <c r="D3749" s="481"/>
      <c r="E3749" s="481"/>
      <c r="F3749" s="339"/>
      <c r="G3749" s="340" t="str">
        <f>IF(ISNUMBER(E3749),E3749/'Bulk DivVar Analysis'!$I$7,"")</f>
        <v/>
      </c>
      <c r="H3749" s="338" t="str">
        <f>IF(ISNUMBER(E3749), IF(G3749&gt;'Bulk DivVar Analysis'!$J$9,"Pass","Fail"),"")</f>
        <v/>
      </c>
      <c r="I3749" s="338" t="str">
        <f t="shared" si="60"/>
        <v/>
      </c>
      <c r="J3749" s="339"/>
      <c r="K3749" s="339"/>
      <c r="L3749" s="339"/>
      <c r="M3749" s="339"/>
      <c r="N3749" s="339"/>
      <c r="O3749" s="339"/>
      <c r="P3749" s="339"/>
      <c r="Q3749" s="339"/>
    </row>
    <row r="3750" spans="1:17" ht="13.5" customHeight="1">
      <c r="A3750" s="481"/>
      <c r="B3750" s="481"/>
      <c r="C3750" s="481"/>
      <c r="D3750" s="481"/>
      <c r="E3750" s="481"/>
      <c r="F3750" s="339"/>
      <c r="G3750" s="340" t="str">
        <f>IF(ISNUMBER(E3750),E3750/'Bulk DivVar Analysis'!$I$7,"")</f>
        <v/>
      </c>
      <c r="H3750" s="338" t="str">
        <f>IF(ISNUMBER(E3750), IF(G3750&gt;'Bulk DivVar Analysis'!$J$9,"Pass","Fail"),"")</f>
        <v/>
      </c>
      <c r="I3750" s="338" t="str">
        <f t="shared" si="60"/>
        <v/>
      </c>
      <c r="J3750" s="339"/>
      <c r="K3750" s="339"/>
      <c r="L3750" s="339"/>
      <c r="M3750" s="339"/>
      <c r="N3750" s="339"/>
      <c r="O3750" s="339"/>
      <c r="P3750" s="339"/>
      <c r="Q3750" s="339"/>
    </row>
    <row r="3751" spans="1:17" ht="13.5" customHeight="1">
      <c r="A3751" s="481"/>
      <c r="B3751" s="481"/>
      <c r="C3751" s="481"/>
      <c r="D3751" s="481"/>
      <c r="E3751" s="481"/>
      <c r="F3751" s="339"/>
      <c r="G3751" s="340" t="str">
        <f>IF(ISNUMBER(E3751),E3751/'Bulk DivVar Analysis'!$I$7,"")</f>
        <v/>
      </c>
      <c r="H3751" s="338" t="str">
        <f>IF(ISNUMBER(E3751), IF(G3751&gt;'Bulk DivVar Analysis'!$J$9,"Pass","Fail"),"")</f>
        <v/>
      </c>
      <c r="I3751" s="338" t="str">
        <f t="shared" si="60"/>
        <v/>
      </c>
      <c r="J3751" s="339"/>
      <c r="K3751" s="339"/>
      <c r="L3751" s="339"/>
      <c r="M3751" s="339"/>
      <c r="N3751" s="339"/>
      <c r="O3751" s="339"/>
      <c r="P3751" s="339"/>
      <c r="Q3751" s="339"/>
    </row>
    <row r="3752" spans="1:17" ht="13.5" customHeight="1">
      <c r="A3752" s="481"/>
      <c r="B3752" s="481"/>
      <c r="C3752" s="481"/>
      <c r="D3752" s="481"/>
      <c r="E3752" s="481"/>
      <c r="F3752" s="339"/>
      <c r="G3752" s="340" t="str">
        <f>IF(ISNUMBER(E3752),E3752/'Bulk DivVar Analysis'!$I$7,"")</f>
        <v/>
      </c>
      <c r="H3752" s="338" t="str">
        <f>IF(ISNUMBER(E3752), IF(G3752&gt;'Bulk DivVar Analysis'!$J$9,"Pass","Fail"),"")</f>
        <v/>
      </c>
      <c r="I3752" s="338" t="str">
        <f t="shared" si="60"/>
        <v/>
      </c>
      <c r="J3752" s="339"/>
      <c r="K3752" s="339"/>
      <c r="L3752" s="339"/>
      <c r="M3752" s="339"/>
      <c r="N3752" s="339"/>
      <c r="O3752" s="339"/>
      <c r="P3752" s="339"/>
      <c r="Q3752" s="339"/>
    </row>
    <row r="3753" spans="1:17" ht="13.5" customHeight="1">
      <c r="A3753" s="481"/>
      <c r="B3753" s="481"/>
      <c r="C3753" s="481"/>
      <c r="D3753" s="481"/>
      <c r="E3753" s="481"/>
      <c r="F3753" s="339"/>
      <c r="G3753" s="340" t="str">
        <f>IF(ISNUMBER(E3753),E3753/'Bulk DivVar Analysis'!$I$7,"")</f>
        <v/>
      </c>
      <c r="H3753" s="338" t="str">
        <f>IF(ISNUMBER(E3753), IF(G3753&gt;'Bulk DivVar Analysis'!$J$9,"Pass","Fail"),"")</f>
        <v/>
      </c>
      <c r="I3753" s="338" t="str">
        <f t="shared" si="60"/>
        <v/>
      </c>
      <c r="J3753" s="339"/>
      <c r="K3753" s="339"/>
      <c r="L3753" s="339"/>
      <c r="M3753" s="339"/>
      <c r="N3753" s="339"/>
      <c r="O3753" s="339"/>
      <c r="P3753" s="339"/>
      <c r="Q3753" s="339"/>
    </row>
    <row r="3754" spans="1:17" ht="13.5" customHeight="1">
      <c r="A3754" s="481"/>
      <c r="B3754" s="481"/>
      <c r="C3754" s="481"/>
      <c r="D3754" s="481"/>
      <c r="E3754" s="481"/>
      <c r="F3754" s="339"/>
      <c r="G3754" s="340" t="str">
        <f>IF(ISNUMBER(E3754),E3754/'Bulk DivVar Analysis'!$I$7,"")</f>
        <v/>
      </c>
      <c r="H3754" s="338" t="str">
        <f>IF(ISNUMBER(E3754), IF(G3754&gt;'Bulk DivVar Analysis'!$J$9,"Pass","Fail"),"")</f>
        <v/>
      </c>
      <c r="I3754" s="338" t="str">
        <f t="shared" si="60"/>
        <v/>
      </c>
      <c r="J3754" s="339"/>
      <c r="K3754" s="339"/>
      <c r="L3754" s="339"/>
      <c r="M3754" s="339"/>
      <c r="N3754" s="339"/>
      <c r="O3754" s="339"/>
      <c r="P3754" s="339"/>
      <c r="Q3754" s="339"/>
    </row>
    <row r="3755" spans="1:17" ht="13.5" customHeight="1">
      <c r="A3755" s="481"/>
      <c r="B3755" s="481"/>
      <c r="C3755" s="481"/>
      <c r="D3755" s="481"/>
      <c r="E3755" s="481"/>
      <c r="F3755" s="339"/>
      <c r="G3755" s="340" t="str">
        <f>IF(ISNUMBER(E3755),E3755/'Bulk DivVar Analysis'!$I$7,"")</f>
        <v/>
      </c>
      <c r="H3755" s="338" t="str">
        <f>IF(ISNUMBER(E3755), IF(G3755&gt;'Bulk DivVar Analysis'!$J$9,"Pass","Fail"),"")</f>
        <v/>
      </c>
      <c r="I3755" s="338" t="str">
        <f t="shared" si="60"/>
        <v/>
      </c>
      <c r="J3755" s="339"/>
      <c r="K3755" s="339"/>
      <c r="L3755" s="339"/>
      <c r="M3755" s="339"/>
      <c r="N3755" s="339"/>
      <c r="O3755" s="339"/>
      <c r="P3755" s="339"/>
      <c r="Q3755" s="339"/>
    </row>
    <row r="3756" spans="1:17" ht="13.5" customHeight="1">
      <c r="A3756" s="481"/>
      <c r="B3756" s="481"/>
      <c r="C3756" s="481"/>
      <c r="D3756" s="481"/>
      <c r="E3756" s="481"/>
      <c r="F3756" s="339"/>
      <c r="G3756" s="340" t="str">
        <f>IF(ISNUMBER(E3756),E3756/'Bulk DivVar Analysis'!$I$7,"")</f>
        <v/>
      </c>
      <c r="H3756" s="338" t="str">
        <f>IF(ISNUMBER(E3756), IF(G3756&gt;'Bulk DivVar Analysis'!$J$9,"Pass","Fail"),"")</f>
        <v/>
      </c>
      <c r="I3756" s="338" t="str">
        <f t="shared" si="60"/>
        <v/>
      </c>
      <c r="J3756" s="339"/>
      <c r="K3756" s="339"/>
      <c r="L3756" s="339"/>
      <c r="M3756" s="339"/>
      <c r="N3756" s="339"/>
      <c r="O3756" s="339"/>
      <c r="P3756" s="339"/>
      <c r="Q3756" s="339"/>
    </row>
    <row r="3757" spans="1:17" ht="13.5" customHeight="1">
      <c r="A3757" s="481"/>
      <c r="B3757" s="481"/>
      <c r="C3757" s="481"/>
      <c r="D3757" s="481"/>
      <c r="E3757" s="481"/>
      <c r="F3757" s="339"/>
      <c r="G3757" s="340" t="str">
        <f>IF(ISNUMBER(E3757),E3757/'Bulk DivVar Analysis'!$I$7,"")</f>
        <v/>
      </c>
      <c r="H3757" s="338" t="str">
        <f>IF(ISNUMBER(E3757), IF(G3757&gt;'Bulk DivVar Analysis'!$J$9,"Pass","Fail"),"")</f>
        <v/>
      </c>
      <c r="I3757" s="338" t="str">
        <f t="shared" si="60"/>
        <v/>
      </c>
      <c r="J3757" s="339"/>
      <c r="K3757" s="339"/>
      <c r="L3757" s="339"/>
      <c r="M3757" s="339"/>
      <c r="N3757" s="339"/>
      <c r="O3757" s="339"/>
      <c r="P3757" s="339"/>
      <c r="Q3757" s="339"/>
    </row>
    <row r="3758" spans="1:17" ht="13.5" customHeight="1">
      <c r="A3758" s="481"/>
      <c r="B3758" s="481"/>
      <c r="C3758" s="481"/>
      <c r="D3758" s="481"/>
      <c r="E3758" s="481"/>
      <c r="F3758" s="339"/>
      <c r="G3758" s="340" t="str">
        <f>IF(ISNUMBER(E3758),E3758/'Bulk DivVar Analysis'!$I$7,"")</f>
        <v/>
      </c>
      <c r="H3758" s="338" t="str">
        <f>IF(ISNUMBER(E3758), IF(G3758&gt;'Bulk DivVar Analysis'!$J$9,"Pass","Fail"),"")</f>
        <v/>
      </c>
      <c r="I3758" s="338" t="str">
        <f t="shared" si="60"/>
        <v/>
      </c>
      <c r="J3758" s="339"/>
      <c r="K3758" s="339"/>
      <c r="L3758" s="339"/>
      <c r="M3758" s="339"/>
      <c r="N3758" s="339"/>
      <c r="O3758" s="339"/>
      <c r="P3758" s="339"/>
      <c r="Q3758" s="339"/>
    </row>
    <row r="3759" spans="1:17" ht="13.5" customHeight="1">
      <c r="A3759" s="481"/>
      <c r="B3759" s="481"/>
      <c r="C3759" s="481"/>
      <c r="D3759" s="481"/>
      <c r="E3759" s="481"/>
      <c r="F3759" s="339"/>
      <c r="G3759" s="340" t="str">
        <f>IF(ISNUMBER(E3759),E3759/'Bulk DivVar Analysis'!$I$7,"")</f>
        <v/>
      </c>
      <c r="H3759" s="338" t="str">
        <f>IF(ISNUMBER(E3759), IF(G3759&gt;'Bulk DivVar Analysis'!$J$9,"Pass","Fail"),"")</f>
        <v/>
      </c>
      <c r="I3759" s="338" t="str">
        <f t="shared" si="60"/>
        <v/>
      </c>
      <c r="J3759" s="339"/>
      <c r="K3759" s="339"/>
      <c r="L3759" s="339"/>
      <c r="M3759" s="339"/>
      <c r="N3759" s="339"/>
      <c r="O3759" s="339"/>
      <c r="P3759" s="339"/>
      <c r="Q3759" s="339"/>
    </row>
    <row r="3760" spans="1:17" ht="13.5" customHeight="1">
      <c r="A3760" s="481"/>
      <c r="B3760" s="481"/>
      <c r="C3760" s="481"/>
      <c r="D3760" s="481"/>
      <c r="E3760" s="481"/>
      <c r="F3760" s="339"/>
      <c r="G3760" s="340" t="str">
        <f>IF(ISNUMBER(E3760),E3760/'Bulk DivVar Analysis'!$I$7,"")</f>
        <v/>
      </c>
      <c r="H3760" s="338" t="str">
        <f>IF(ISNUMBER(E3760), IF(G3760&gt;'Bulk DivVar Analysis'!$J$9,"Pass","Fail"),"")</f>
        <v/>
      </c>
      <c r="I3760" s="338" t="str">
        <f t="shared" si="60"/>
        <v/>
      </c>
      <c r="J3760" s="339"/>
      <c r="K3760" s="339"/>
      <c r="L3760" s="339"/>
      <c r="M3760" s="339"/>
      <c r="N3760" s="339"/>
      <c r="O3760" s="339"/>
      <c r="P3760" s="339"/>
      <c r="Q3760" s="339"/>
    </row>
    <row r="3761" spans="1:17" ht="13.5" customHeight="1">
      <c r="A3761" s="481"/>
      <c r="B3761" s="481"/>
      <c r="C3761" s="481"/>
      <c r="D3761" s="481"/>
      <c r="E3761" s="481"/>
      <c r="F3761" s="339"/>
      <c r="G3761" s="340" t="str">
        <f>IF(ISNUMBER(E3761),E3761/'Bulk DivVar Analysis'!$I$7,"")</f>
        <v/>
      </c>
      <c r="H3761" s="338" t="str">
        <f>IF(ISNUMBER(E3761), IF(G3761&gt;'Bulk DivVar Analysis'!$J$9,"Pass","Fail"),"")</f>
        <v/>
      </c>
      <c r="I3761" s="338" t="str">
        <f t="shared" si="60"/>
        <v/>
      </c>
      <c r="J3761" s="339"/>
      <c r="K3761" s="339"/>
      <c r="L3761" s="339"/>
      <c r="M3761" s="339"/>
      <c r="N3761" s="339"/>
      <c r="O3761" s="339"/>
      <c r="P3761" s="339"/>
      <c r="Q3761" s="339"/>
    </row>
    <row r="3762" spans="1:17" ht="13.5" customHeight="1">
      <c r="A3762" s="481"/>
      <c r="B3762" s="481"/>
      <c r="C3762" s="481"/>
      <c r="D3762" s="481"/>
      <c r="E3762" s="481"/>
      <c r="F3762" s="339"/>
      <c r="G3762" s="340" t="str">
        <f>IF(ISNUMBER(E3762),E3762/'Bulk DivVar Analysis'!$I$7,"")</f>
        <v/>
      </c>
      <c r="H3762" s="338" t="str">
        <f>IF(ISNUMBER(E3762), IF(G3762&gt;'Bulk DivVar Analysis'!$J$9,"Pass","Fail"),"")</f>
        <v/>
      </c>
      <c r="I3762" s="338" t="str">
        <f t="shared" si="60"/>
        <v/>
      </c>
      <c r="J3762" s="339"/>
      <c r="K3762" s="339"/>
      <c r="L3762" s="339"/>
      <c r="M3762" s="339"/>
      <c r="N3762" s="339"/>
      <c r="O3762" s="339"/>
      <c r="P3762" s="339"/>
      <c r="Q3762" s="339"/>
    </row>
    <row r="3763" spans="1:17" ht="13.5" customHeight="1">
      <c r="A3763" s="481"/>
      <c r="B3763" s="481"/>
      <c r="C3763" s="481"/>
      <c r="D3763" s="481"/>
      <c r="E3763" s="481"/>
      <c r="F3763" s="339"/>
      <c r="G3763" s="340" t="str">
        <f>IF(ISNUMBER(E3763),E3763/'Bulk DivVar Analysis'!$I$7,"")</f>
        <v/>
      </c>
      <c r="H3763" s="338" t="str">
        <f>IF(ISNUMBER(E3763), IF(G3763&gt;'Bulk DivVar Analysis'!$J$9,"Pass","Fail"),"")</f>
        <v/>
      </c>
      <c r="I3763" s="338" t="str">
        <f t="shared" si="60"/>
        <v/>
      </c>
      <c r="J3763" s="339"/>
      <c r="K3763" s="339"/>
      <c r="L3763" s="339"/>
      <c r="M3763" s="339"/>
      <c r="N3763" s="339"/>
      <c r="O3763" s="339"/>
      <c r="P3763" s="339"/>
      <c r="Q3763" s="339"/>
    </row>
    <row r="3764" spans="1:17" ht="13.5" customHeight="1">
      <c r="A3764" s="481"/>
      <c r="B3764" s="481"/>
      <c r="C3764" s="481"/>
      <c r="D3764" s="481"/>
      <c r="E3764" s="481"/>
      <c r="F3764" s="339"/>
      <c r="G3764" s="340" t="str">
        <f>IF(ISNUMBER(E3764),E3764/'Bulk DivVar Analysis'!$I$7,"")</f>
        <v/>
      </c>
      <c r="H3764" s="338" t="str">
        <f>IF(ISNUMBER(E3764), IF(G3764&gt;'Bulk DivVar Analysis'!$J$9,"Pass","Fail"),"")</f>
        <v/>
      </c>
      <c r="I3764" s="338" t="str">
        <f t="shared" si="60"/>
        <v/>
      </c>
      <c r="J3764" s="339"/>
      <c r="K3764" s="339"/>
      <c r="L3764" s="339"/>
      <c r="M3764" s="339"/>
      <c r="N3764" s="339"/>
      <c r="O3764" s="339"/>
      <c r="P3764" s="339"/>
      <c r="Q3764" s="339"/>
    </row>
    <row r="3765" spans="1:17" ht="13.5" customHeight="1">
      <c r="A3765" s="481"/>
      <c r="B3765" s="481"/>
      <c r="C3765" s="481"/>
      <c r="D3765" s="481"/>
      <c r="E3765" s="481"/>
      <c r="F3765" s="339"/>
      <c r="G3765" s="340" t="str">
        <f>IF(ISNUMBER(E3765),E3765/'Bulk DivVar Analysis'!$I$7,"")</f>
        <v/>
      </c>
      <c r="H3765" s="338" t="str">
        <f>IF(ISNUMBER(E3765), IF(G3765&gt;'Bulk DivVar Analysis'!$J$9,"Pass","Fail"),"")</f>
        <v/>
      </c>
      <c r="I3765" s="338" t="str">
        <f t="shared" si="60"/>
        <v/>
      </c>
      <c r="J3765" s="339"/>
      <c r="K3765" s="339"/>
      <c r="L3765" s="339"/>
      <c r="M3765" s="339"/>
      <c r="N3765" s="339"/>
      <c r="O3765" s="339"/>
      <c r="P3765" s="339"/>
      <c r="Q3765" s="339"/>
    </row>
    <row r="3766" spans="1:17" ht="13.5" customHeight="1">
      <c r="A3766" s="481"/>
      <c r="B3766" s="481"/>
      <c r="C3766" s="481"/>
      <c r="D3766" s="481"/>
      <c r="E3766" s="481"/>
      <c r="F3766" s="339"/>
      <c r="G3766" s="340" t="str">
        <f>IF(ISNUMBER(E3766),E3766/'Bulk DivVar Analysis'!$I$7,"")</f>
        <v/>
      </c>
      <c r="H3766" s="338" t="str">
        <f>IF(ISNUMBER(E3766), IF(G3766&gt;'Bulk DivVar Analysis'!$J$9,"Pass","Fail"),"")</f>
        <v/>
      </c>
      <c r="I3766" s="338" t="str">
        <f t="shared" si="60"/>
        <v/>
      </c>
      <c r="J3766" s="339"/>
      <c r="K3766" s="339"/>
      <c r="L3766" s="339"/>
      <c r="M3766" s="339"/>
      <c r="N3766" s="339"/>
      <c r="O3766" s="339"/>
      <c r="P3766" s="339"/>
      <c r="Q3766" s="339"/>
    </row>
    <row r="3767" spans="1:17" ht="13.5" customHeight="1">
      <c r="A3767" s="481"/>
      <c r="B3767" s="481"/>
      <c r="C3767" s="481"/>
      <c r="D3767" s="481"/>
      <c r="E3767" s="481"/>
      <c r="F3767" s="339"/>
      <c r="G3767" s="340" t="str">
        <f>IF(ISNUMBER(E3767),E3767/'Bulk DivVar Analysis'!$I$7,"")</f>
        <v/>
      </c>
      <c r="H3767" s="338" t="str">
        <f>IF(ISNUMBER(E3767), IF(G3767&gt;'Bulk DivVar Analysis'!$J$9,"Pass","Fail"),"")</f>
        <v/>
      </c>
      <c r="I3767" s="338" t="str">
        <f t="shared" si="60"/>
        <v/>
      </c>
      <c r="J3767" s="339"/>
      <c r="K3767" s="339"/>
      <c r="L3767" s="339"/>
      <c r="M3767" s="339"/>
      <c r="N3767" s="339"/>
      <c r="O3767" s="339"/>
      <c r="P3767" s="339"/>
      <c r="Q3767" s="339"/>
    </row>
    <row r="3768" spans="1:17" ht="13.5" customHeight="1">
      <c r="A3768" s="481"/>
      <c r="B3768" s="481"/>
      <c r="C3768" s="481"/>
      <c r="D3768" s="481"/>
      <c r="E3768" s="481"/>
      <c r="F3768" s="339"/>
      <c r="G3768" s="340" t="str">
        <f>IF(ISNUMBER(E3768),E3768/'Bulk DivVar Analysis'!$I$7,"")</f>
        <v/>
      </c>
      <c r="H3768" s="338" t="str">
        <f>IF(ISNUMBER(E3768), IF(G3768&gt;'Bulk DivVar Analysis'!$J$9,"Pass","Fail"),"")</f>
        <v/>
      </c>
      <c r="I3768" s="338" t="str">
        <f t="shared" si="60"/>
        <v/>
      </c>
      <c r="J3768" s="339"/>
      <c r="K3768" s="339"/>
      <c r="L3768" s="339"/>
      <c r="M3768" s="339"/>
      <c r="N3768" s="339"/>
      <c r="O3768" s="339"/>
      <c r="P3768" s="339"/>
      <c r="Q3768" s="339"/>
    </row>
    <row r="3769" spans="1:17" ht="13.5" customHeight="1">
      <c r="A3769" s="481"/>
      <c r="B3769" s="481"/>
      <c r="C3769" s="481"/>
      <c r="D3769" s="481"/>
      <c r="E3769" s="481"/>
      <c r="F3769" s="339"/>
      <c r="G3769" s="340" t="str">
        <f>IF(ISNUMBER(E3769),E3769/'Bulk DivVar Analysis'!$I$7,"")</f>
        <v/>
      </c>
      <c r="H3769" s="338" t="str">
        <f>IF(ISNUMBER(E3769), IF(G3769&gt;'Bulk DivVar Analysis'!$J$9,"Pass","Fail"),"")</f>
        <v/>
      </c>
      <c r="I3769" s="338" t="str">
        <f t="shared" si="60"/>
        <v/>
      </c>
      <c r="J3769" s="339"/>
      <c r="K3769" s="339"/>
      <c r="L3769" s="339"/>
      <c r="M3769" s="339"/>
      <c r="N3769" s="339"/>
      <c r="O3769" s="339"/>
      <c r="P3769" s="339"/>
      <c r="Q3769" s="339"/>
    </row>
    <row r="3770" spans="1:17" ht="13.5" customHeight="1">
      <c r="A3770" s="481"/>
      <c r="B3770" s="481"/>
      <c r="C3770" s="481"/>
      <c r="D3770" s="481"/>
      <c r="E3770" s="481"/>
      <c r="F3770" s="339"/>
      <c r="G3770" s="340" t="str">
        <f>IF(ISNUMBER(E3770),E3770/'Bulk DivVar Analysis'!$I$7,"")</f>
        <v/>
      </c>
      <c r="H3770" s="338" t="str">
        <f>IF(ISNUMBER(E3770), IF(G3770&gt;'Bulk DivVar Analysis'!$J$9,"Pass","Fail"),"")</f>
        <v/>
      </c>
      <c r="I3770" s="338" t="str">
        <f t="shared" si="60"/>
        <v/>
      </c>
      <c r="J3770" s="339"/>
      <c r="K3770" s="339"/>
      <c r="L3770" s="339"/>
      <c r="M3770" s="339"/>
      <c r="N3770" s="339"/>
      <c r="O3770" s="339"/>
      <c r="P3770" s="339"/>
      <c r="Q3770" s="339"/>
    </row>
    <row r="3771" spans="1:17" ht="13.5" customHeight="1">
      <c r="A3771" s="481"/>
      <c r="B3771" s="481"/>
      <c r="C3771" s="481"/>
      <c r="D3771" s="481"/>
      <c r="E3771" s="481"/>
      <c r="F3771" s="339"/>
      <c r="G3771" s="340" t="str">
        <f>IF(ISNUMBER(E3771),E3771/'Bulk DivVar Analysis'!$I$7,"")</f>
        <v/>
      </c>
      <c r="H3771" s="338" t="str">
        <f>IF(ISNUMBER(E3771), IF(G3771&gt;'Bulk DivVar Analysis'!$J$9,"Pass","Fail"),"")</f>
        <v/>
      </c>
      <c r="I3771" s="338" t="str">
        <f t="shared" si="60"/>
        <v/>
      </c>
      <c r="J3771" s="339"/>
      <c r="K3771" s="339"/>
      <c r="L3771" s="339"/>
      <c r="M3771" s="339"/>
      <c r="N3771" s="339"/>
      <c r="O3771" s="339"/>
      <c r="P3771" s="339"/>
      <c r="Q3771" s="339"/>
    </row>
    <row r="3772" spans="1:17" ht="13.5" customHeight="1">
      <c r="A3772" s="481"/>
      <c r="B3772" s="481"/>
      <c r="C3772" s="481"/>
      <c r="D3772" s="481"/>
      <c r="E3772" s="481"/>
      <c r="F3772" s="339"/>
      <c r="G3772" s="340" t="str">
        <f>IF(ISNUMBER(E3772),E3772/'Bulk DivVar Analysis'!$I$7,"")</f>
        <v/>
      </c>
      <c r="H3772" s="338" t="str">
        <f>IF(ISNUMBER(E3772), IF(G3772&gt;'Bulk DivVar Analysis'!$J$9,"Pass","Fail"),"")</f>
        <v/>
      </c>
      <c r="I3772" s="338" t="str">
        <f t="shared" si="60"/>
        <v/>
      </c>
      <c r="J3772" s="339"/>
      <c r="K3772" s="339"/>
      <c r="L3772" s="339"/>
      <c r="M3772" s="339"/>
      <c r="N3772" s="339"/>
      <c r="O3772" s="339"/>
      <c r="P3772" s="339"/>
      <c r="Q3772" s="339"/>
    </row>
    <row r="3773" spans="1:17" ht="13.5" customHeight="1">
      <c r="A3773" s="481"/>
      <c r="B3773" s="481"/>
      <c r="C3773" s="481"/>
      <c r="D3773" s="481"/>
      <c r="E3773" s="481"/>
      <c r="F3773" s="339"/>
      <c r="G3773" s="340" t="str">
        <f>IF(ISNUMBER(E3773),E3773/'Bulk DivVar Analysis'!$I$7,"")</f>
        <v/>
      </c>
      <c r="H3773" s="338" t="str">
        <f>IF(ISNUMBER(E3773), IF(G3773&gt;'Bulk DivVar Analysis'!$J$9,"Pass","Fail"),"")</f>
        <v/>
      </c>
      <c r="I3773" s="338" t="str">
        <f t="shared" si="60"/>
        <v/>
      </c>
      <c r="J3773" s="339"/>
      <c r="K3773" s="339"/>
      <c r="L3773" s="339"/>
      <c r="M3773" s="339"/>
      <c r="N3773" s="339"/>
      <c r="O3773" s="339"/>
      <c r="P3773" s="339"/>
      <c r="Q3773" s="339"/>
    </row>
    <row r="3774" spans="1:17" ht="13.5" customHeight="1">
      <c r="A3774" s="481"/>
      <c r="B3774" s="481"/>
      <c r="C3774" s="481"/>
      <c r="D3774" s="481"/>
      <c r="E3774" s="481"/>
      <c r="F3774" s="339"/>
      <c r="G3774" s="340" t="str">
        <f>IF(ISNUMBER(E3774),E3774/'Bulk DivVar Analysis'!$I$7,"")</f>
        <v/>
      </c>
      <c r="H3774" s="338" t="str">
        <f>IF(ISNUMBER(E3774), IF(G3774&gt;'Bulk DivVar Analysis'!$J$9,"Pass","Fail"),"")</f>
        <v/>
      </c>
      <c r="I3774" s="338" t="str">
        <f t="shared" si="60"/>
        <v/>
      </c>
      <c r="J3774" s="339"/>
      <c r="K3774" s="339"/>
      <c r="L3774" s="339"/>
      <c r="M3774" s="339"/>
      <c r="N3774" s="339"/>
      <c r="O3774" s="339"/>
      <c r="P3774" s="339"/>
      <c r="Q3774" s="339"/>
    </row>
    <row r="3775" spans="1:17" ht="13.5" customHeight="1">
      <c r="A3775" s="481"/>
      <c r="B3775" s="481"/>
      <c r="C3775" s="481"/>
      <c r="D3775" s="481"/>
      <c r="E3775" s="481"/>
      <c r="F3775" s="339"/>
      <c r="G3775" s="340" t="str">
        <f>IF(ISNUMBER(E3775),E3775/'Bulk DivVar Analysis'!$I$7,"")</f>
        <v/>
      </c>
      <c r="H3775" s="338" t="str">
        <f>IF(ISNUMBER(E3775), IF(G3775&gt;'Bulk DivVar Analysis'!$J$9,"Pass","Fail"),"")</f>
        <v/>
      </c>
      <c r="I3775" s="338" t="str">
        <f t="shared" si="60"/>
        <v/>
      </c>
      <c r="J3775" s="339"/>
      <c r="K3775" s="339"/>
      <c r="L3775" s="339"/>
      <c r="M3775" s="339"/>
      <c r="N3775" s="339"/>
      <c r="O3775" s="339"/>
      <c r="P3775" s="339"/>
      <c r="Q3775" s="339"/>
    </row>
    <row r="3776" spans="1:17" ht="13.5" customHeight="1">
      <c r="A3776" s="481"/>
      <c r="B3776" s="481"/>
      <c r="C3776" s="481"/>
      <c r="D3776" s="481"/>
      <c r="E3776" s="481"/>
      <c r="F3776" s="339"/>
      <c r="G3776" s="340" t="str">
        <f>IF(ISNUMBER(E3776),E3776/'Bulk DivVar Analysis'!$I$7,"")</f>
        <v/>
      </c>
      <c r="H3776" s="338" t="str">
        <f>IF(ISNUMBER(E3776), IF(G3776&gt;'Bulk DivVar Analysis'!$J$9,"Pass","Fail"),"")</f>
        <v/>
      </c>
      <c r="I3776" s="338" t="str">
        <f t="shared" si="60"/>
        <v/>
      </c>
      <c r="J3776" s="339"/>
      <c r="K3776" s="339"/>
      <c r="L3776" s="339"/>
      <c r="M3776" s="339"/>
      <c r="N3776" s="339"/>
      <c r="O3776" s="339"/>
      <c r="P3776" s="339"/>
      <c r="Q3776" s="339"/>
    </row>
    <row r="3777" spans="1:17" ht="13.5" customHeight="1">
      <c r="A3777" s="481"/>
      <c r="B3777" s="481"/>
      <c r="C3777" s="481"/>
      <c r="D3777" s="481"/>
      <c r="E3777" s="481"/>
      <c r="F3777" s="339"/>
      <c r="G3777" s="340" t="str">
        <f>IF(ISNUMBER(E3777),E3777/'Bulk DivVar Analysis'!$I$7,"")</f>
        <v/>
      </c>
      <c r="H3777" s="338" t="str">
        <f>IF(ISNUMBER(E3777), IF(G3777&gt;'Bulk DivVar Analysis'!$J$9,"Pass","Fail"),"")</f>
        <v/>
      </c>
      <c r="I3777" s="338" t="str">
        <f t="shared" si="60"/>
        <v/>
      </c>
      <c r="J3777" s="339"/>
      <c r="K3777" s="339"/>
      <c r="L3777" s="339"/>
      <c r="M3777" s="339"/>
      <c r="N3777" s="339"/>
      <c r="O3777" s="339"/>
      <c r="P3777" s="339"/>
      <c r="Q3777" s="339"/>
    </row>
    <row r="3778" spans="1:17" ht="13.5" customHeight="1">
      <c r="A3778" s="481"/>
      <c r="B3778" s="481"/>
      <c r="C3778" s="481"/>
      <c r="D3778" s="481"/>
      <c r="E3778" s="481"/>
      <c r="F3778" s="339"/>
      <c r="G3778" s="340" t="str">
        <f>IF(ISNUMBER(E3778),E3778/'Bulk DivVar Analysis'!$I$7,"")</f>
        <v/>
      </c>
      <c r="H3778" s="338" t="str">
        <f>IF(ISNUMBER(E3778), IF(G3778&gt;'Bulk DivVar Analysis'!$J$9,"Pass","Fail"),"")</f>
        <v/>
      </c>
      <c r="I3778" s="338" t="str">
        <f t="shared" si="60"/>
        <v/>
      </c>
      <c r="J3778" s="339"/>
      <c r="K3778" s="339"/>
      <c r="L3778" s="339"/>
      <c r="M3778" s="339"/>
      <c r="N3778" s="339"/>
      <c r="O3778" s="339"/>
      <c r="P3778" s="339"/>
      <c r="Q3778" s="339"/>
    </row>
    <row r="3779" spans="1:17" ht="13.5" customHeight="1">
      <c r="A3779" s="481"/>
      <c r="B3779" s="481"/>
      <c r="C3779" s="481"/>
      <c r="D3779" s="481"/>
      <c r="E3779" s="481"/>
      <c r="F3779" s="339"/>
      <c r="G3779" s="340" t="str">
        <f>IF(ISNUMBER(E3779),E3779/'Bulk DivVar Analysis'!$I$7,"")</f>
        <v/>
      </c>
      <c r="H3779" s="338" t="str">
        <f>IF(ISNUMBER(E3779), IF(G3779&gt;'Bulk DivVar Analysis'!$J$9,"Pass","Fail"),"")</f>
        <v/>
      </c>
      <c r="I3779" s="338" t="str">
        <f t="shared" ref="I3779:I3841" si="61">_xlfn.TEXTJOIN("_",TRUE,B3779,C3779)</f>
        <v/>
      </c>
      <c r="J3779" s="339"/>
      <c r="K3779" s="339"/>
      <c r="L3779" s="339"/>
      <c r="M3779" s="339"/>
      <c r="N3779" s="339"/>
      <c r="O3779" s="339"/>
      <c r="P3779" s="339"/>
      <c r="Q3779" s="339"/>
    </row>
    <row r="3780" spans="1:17" ht="13.5" customHeight="1">
      <c r="A3780" s="481"/>
      <c r="B3780" s="481"/>
      <c r="C3780" s="481"/>
      <c r="D3780" s="481"/>
      <c r="E3780" s="481"/>
      <c r="F3780" s="339"/>
      <c r="G3780" s="340" t="str">
        <f>IF(ISNUMBER(E3780),E3780/'Bulk DivVar Analysis'!$I$7,"")</f>
        <v/>
      </c>
      <c r="H3780" s="338" t="str">
        <f>IF(ISNUMBER(E3780), IF(G3780&gt;'Bulk DivVar Analysis'!$J$9,"Pass","Fail"),"")</f>
        <v/>
      </c>
      <c r="I3780" s="338" t="str">
        <f t="shared" si="61"/>
        <v/>
      </c>
      <c r="J3780" s="339"/>
      <c r="K3780" s="339"/>
      <c r="L3780" s="339"/>
      <c r="M3780" s="339"/>
      <c r="N3780" s="339"/>
      <c r="O3780" s="339"/>
      <c r="P3780" s="339"/>
      <c r="Q3780" s="339"/>
    </row>
    <row r="3781" spans="1:17" ht="13.5" customHeight="1">
      <c r="A3781" s="481"/>
      <c r="B3781" s="481"/>
      <c r="C3781" s="481"/>
      <c r="D3781" s="481"/>
      <c r="E3781" s="481"/>
      <c r="F3781" s="339"/>
      <c r="G3781" s="340" t="str">
        <f>IF(ISNUMBER(E3781),E3781/'Bulk DivVar Analysis'!$I$7,"")</f>
        <v/>
      </c>
      <c r="H3781" s="338" t="str">
        <f>IF(ISNUMBER(E3781), IF(G3781&gt;'Bulk DivVar Analysis'!$J$9,"Pass","Fail"),"")</f>
        <v/>
      </c>
      <c r="I3781" s="338" t="str">
        <f t="shared" si="61"/>
        <v/>
      </c>
      <c r="J3781" s="339"/>
      <c r="K3781" s="339"/>
      <c r="L3781" s="339"/>
      <c r="M3781" s="339"/>
      <c r="N3781" s="339"/>
      <c r="O3781" s="339"/>
      <c r="P3781" s="339"/>
      <c r="Q3781" s="339"/>
    </row>
    <row r="3782" spans="1:17" ht="13.5" customHeight="1">
      <c r="A3782" s="481"/>
      <c r="B3782" s="481"/>
      <c r="C3782" s="481"/>
      <c r="D3782" s="481"/>
      <c r="E3782" s="481"/>
      <c r="F3782" s="339"/>
      <c r="G3782" s="340" t="str">
        <f>IF(ISNUMBER(E3782),E3782/'Bulk DivVar Analysis'!$I$7,"")</f>
        <v/>
      </c>
      <c r="H3782" s="338" t="str">
        <f>IF(ISNUMBER(E3782), IF(G3782&gt;'Bulk DivVar Analysis'!$J$9,"Pass","Fail"),"")</f>
        <v/>
      </c>
      <c r="I3782" s="338" t="str">
        <f t="shared" si="61"/>
        <v/>
      </c>
      <c r="J3782" s="339"/>
      <c r="K3782" s="339"/>
      <c r="L3782" s="339"/>
      <c r="M3782" s="339"/>
      <c r="N3782" s="339"/>
      <c r="O3782" s="339"/>
      <c r="P3782" s="339"/>
      <c r="Q3782" s="339"/>
    </row>
    <row r="3783" spans="1:17" ht="13.5" customHeight="1">
      <c r="A3783" s="481"/>
      <c r="B3783" s="481"/>
      <c r="C3783" s="481"/>
      <c r="D3783" s="481"/>
      <c r="E3783" s="481"/>
      <c r="F3783" s="339"/>
      <c r="G3783" s="340" t="str">
        <f>IF(ISNUMBER(E3783),E3783/'Bulk DivVar Analysis'!$I$7,"")</f>
        <v/>
      </c>
      <c r="H3783" s="338" t="str">
        <f>IF(ISNUMBER(E3783), IF(G3783&gt;'Bulk DivVar Analysis'!$J$9,"Pass","Fail"),"")</f>
        <v/>
      </c>
      <c r="I3783" s="338" t="str">
        <f t="shared" si="61"/>
        <v/>
      </c>
      <c r="J3783" s="339"/>
      <c r="K3783" s="339"/>
      <c r="L3783" s="339"/>
      <c r="M3783" s="339"/>
      <c r="N3783" s="339"/>
      <c r="O3783" s="339"/>
      <c r="P3783" s="339"/>
      <c r="Q3783" s="339"/>
    </row>
    <row r="3784" spans="1:17" ht="13.5" customHeight="1">
      <c r="A3784" s="481"/>
      <c r="B3784" s="481"/>
      <c r="C3784" s="481"/>
      <c r="D3784" s="481"/>
      <c r="E3784" s="481"/>
      <c r="F3784" s="339"/>
      <c r="G3784" s="340" t="str">
        <f>IF(ISNUMBER(E3784),E3784/'Bulk DivVar Analysis'!$I$7,"")</f>
        <v/>
      </c>
      <c r="H3784" s="338" t="str">
        <f>IF(ISNUMBER(E3784), IF(G3784&gt;'Bulk DivVar Analysis'!$J$9,"Pass","Fail"),"")</f>
        <v/>
      </c>
      <c r="I3784" s="338" t="str">
        <f t="shared" si="61"/>
        <v/>
      </c>
      <c r="J3784" s="339"/>
      <c r="K3784" s="339"/>
      <c r="L3784" s="339"/>
      <c r="M3784" s="339"/>
      <c r="N3784" s="339"/>
      <c r="O3784" s="339"/>
      <c r="P3784" s="339"/>
      <c r="Q3784" s="339"/>
    </row>
    <row r="3785" spans="1:17" ht="13.5" customHeight="1">
      <c r="A3785" s="481"/>
      <c r="B3785" s="481"/>
      <c r="C3785" s="481"/>
      <c r="D3785" s="481"/>
      <c r="E3785" s="481"/>
      <c r="F3785" s="339"/>
      <c r="G3785" s="340" t="str">
        <f>IF(ISNUMBER(E3785),E3785/'Bulk DivVar Analysis'!$I$7,"")</f>
        <v/>
      </c>
      <c r="H3785" s="338" t="str">
        <f>IF(ISNUMBER(E3785), IF(G3785&gt;'Bulk DivVar Analysis'!$J$9,"Pass","Fail"),"")</f>
        <v/>
      </c>
      <c r="I3785" s="338" t="str">
        <f t="shared" si="61"/>
        <v/>
      </c>
      <c r="J3785" s="339"/>
      <c r="K3785" s="339"/>
      <c r="L3785" s="339"/>
      <c r="M3785" s="339"/>
      <c r="N3785" s="339"/>
      <c r="O3785" s="339"/>
      <c r="P3785" s="339"/>
      <c r="Q3785" s="339"/>
    </row>
    <row r="3786" spans="1:17" ht="13.5" customHeight="1">
      <c r="A3786" s="481"/>
      <c r="B3786" s="481"/>
      <c r="C3786" s="481"/>
      <c r="D3786" s="481"/>
      <c r="E3786" s="481"/>
      <c r="F3786" s="339"/>
      <c r="G3786" s="340" t="str">
        <f>IF(ISNUMBER(E3786),E3786/'Bulk DivVar Analysis'!$I$7,"")</f>
        <v/>
      </c>
      <c r="H3786" s="338" t="str">
        <f>IF(ISNUMBER(E3786), IF(G3786&gt;'Bulk DivVar Analysis'!$J$9,"Pass","Fail"),"")</f>
        <v/>
      </c>
      <c r="I3786" s="338" t="str">
        <f t="shared" si="61"/>
        <v/>
      </c>
      <c r="J3786" s="339"/>
      <c r="K3786" s="339"/>
      <c r="L3786" s="339"/>
      <c r="M3786" s="339"/>
      <c r="N3786" s="339"/>
      <c r="O3786" s="339"/>
      <c r="P3786" s="339"/>
      <c r="Q3786" s="339"/>
    </row>
    <row r="3787" spans="1:17" ht="13.5" customHeight="1">
      <c r="A3787" s="481"/>
      <c r="B3787" s="481"/>
      <c r="C3787" s="481"/>
      <c r="D3787" s="481"/>
      <c r="E3787" s="481"/>
      <c r="F3787" s="339"/>
      <c r="G3787" s="340" t="str">
        <f>IF(ISNUMBER(E3787),E3787/'Bulk DivVar Analysis'!$I$7,"")</f>
        <v/>
      </c>
      <c r="H3787" s="338" t="str">
        <f>IF(ISNUMBER(E3787), IF(G3787&gt;'Bulk DivVar Analysis'!$J$9,"Pass","Fail"),"")</f>
        <v/>
      </c>
      <c r="I3787" s="338" t="str">
        <f t="shared" si="61"/>
        <v/>
      </c>
      <c r="J3787" s="339"/>
      <c r="K3787" s="339"/>
      <c r="L3787" s="339"/>
      <c r="M3787" s="339"/>
      <c r="N3787" s="339"/>
      <c r="O3787" s="339"/>
      <c r="P3787" s="339"/>
      <c r="Q3787" s="339"/>
    </row>
    <row r="3788" spans="1:17" ht="13.5" customHeight="1">
      <c r="A3788" s="481"/>
      <c r="B3788" s="481"/>
      <c r="C3788" s="481"/>
      <c r="D3788" s="481"/>
      <c r="E3788" s="481"/>
      <c r="F3788" s="339"/>
      <c r="G3788" s="340" t="str">
        <f>IF(ISNUMBER(E3788),E3788/'Bulk DivVar Analysis'!$I$7,"")</f>
        <v/>
      </c>
      <c r="H3788" s="338" t="str">
        <f>IF(ISNUMBER(E3788), IF(G3788&gt;'Bulk DivVar Analysis'!$J$9,"Pass","Fail"),"")</f>
        <v/>
      </c>
      <c r="I3788" s="338" t="str">
        <f t="shared" si="61"/>
        <v/>
      </c>
      <c r="J3788" s="339"/>
      <c r="K3788" s="339"/>
      <c r="L3788" s="339"/>
      <c r="M3788" s="339"/>
      <c r="N3788" s="339"/>
      <c r="O3788" s="339"/>
      <c r="P3788" s="339"/>
      <c r="Q3788" s="339"/>
    </row>
    <row r="3789" spans="1:17" ht="13.5" customHeight="1">
      <c r="A3789" s="481"/>
      <c r="B3789" s="481"/>
      <c r="C3789" s="481"/>
      <c r="D3789" s="481"/>
      <c r="E3789" s="481"/>
      <c r="F3789" s="339"/>
      <c r="G3789" s="340" t="str">
        <f>IF(ISNUMBER(E3789),E3789/'Bulk DivVar Analysis'!$I$7,"")</f>
        <v/>
      </c>
      <c r="H3789" s="338" t="str">
        <f>IF(ISNUMBER(E3789), IF(G3789&gt;'Bulk DivVar Analysis'!$J$9,"Pass","Fail"),"")</f>
        <v/>
      </c>
      <c r="I3789" s="338" t="str">
        <f t="shared" si="61"/>
        <v/>
      </c>
      <c r="J3789" s="339"/>
      <c r="K3789" s="339"/>
      <c r="L3789" s="339"/>
      <c r="M3789" s="339"/>
      <c r="N3789" s="339"/>
      <c r="O3789" s="339"/>
      <c r="P3789" s="339"/>
      <c r="Q3789" s="339"/>
    </row>
    <row r="3790" spans="1:17" ht="13.5" customHeight="1">
      <c r="A3790" s="481"/>
      <c r="B3790" s="481"/>
      <c r="C3790" s="481"/>
      <c r="D3790" s="481"/>
      <c r="E3790" s="481"/>
      <c r="F3790" s="339"/>
      <c r="G3790" s="340" t="str">
        <f>IF(ISNUMBER(E3790),E3790/'Bulk DivVar Analysis'!$I$7,"")</f>
        <v/>
      </c>
      <c r="H3790" s="338" t="str">
        <f>IF(ISNUMBER(E3790), IF(G3790&gt;'Bulk DivVar Analysis'!$J$9,"Pass","Fail"),"")</f>
        <v/>
      </c>
      <c r="I3790" s="338" t="str">
        <f t="shared" si="61"/>
        <v/>
      </c>
      <c r="J3790" s="339"/>
      <c r="K3790" s="339"/>
      <c r="L3790" s="339"/>
      <c r="M3790" s="339"/>
      <c r="N3790" s="339"/>
      <c r="O3790" s="339"/>
      <c r="P3790" s="339"/>
      <c r="Q3790" s="339"/>
    </row>
    <row r="3791" spans="1:17" ht="13.5" customHeight="1">
      <c r="A3791" s="481"/>
      <c r="B3791" s="481"/>
      <c r="C3791" s="481"/>
      <c r="D3791" s="481"/>
      <c r="E3791" s="481"/>
      <c r="F3791" s="339"/>
      <c r="G3791" s="340" t="str">
        <f>IF(ISNUMBER(E3791),E3791/'Bulk DivVar Analysis'!$I$7,"")</f>
        <v/>
      </c>
      <c r="H3791" s="338" t="str">
        <f>IF(ISNUMBER(E3791), IF(G3791&gt;'Bulk DivVar Analysis'!$J$9,"Pass","Fail"),"")</f>
        <v/>
      </c>
      <c r="I3791" s="338" t="str">
        <f t="shared" si="61"/>
        <v/>
      </c>
      <c r="J3791" s="339"/>
      <c r="K3791" s="339"/>
      <c r="L3791" s="339"/>
      <c r="M3791" s="339"/>
      <c r="N3791" s="339"/>
      <c r="O3791" s="339"/>
      <c r="P3791" s="339"/>
      <c r="Q3791" s="339"/>
    </row>
    <row r="3792" spans="1:17" ht="13.5" customHeight="1">
      <c r="A3792" s="481"/>
      <c r="B3792" s="481"/>
      <c r="C3792" s="481"/>
      <c r="D3792" s="481"/>
      <c r="E3792" s="481"/>
      <c r="F3792" s="339"/>
      <c r="G3792" s="340" t="str">
        <f>IF(ISNUMBER(E3792),E3792/'Bulk DivVar Analysis'!$I$7,"")</f>
        <v/>
      </c>
      <c r="H3792" s="338" t="str">
        <f>IF(ISNUMBER(E3792), IF(G3792&gt;'Bulk DivVar Analysis'!$J$9,"Pass","Fail"),"")</f>
        <v/>
      </c>
      <c r="I3792" s="338" t="str">
        <f t="shared" si="61"/>
        <v/>
      </c>
      <c r="J3792" s="339"/>
      <c r="K3792" s="339"/>
      <c r="L3792" s="339"/>
      <c r="M3792" s="339"/>
      <c r="N3792" s="339"/>
      <c r="O3792" s="339"/>
      <c r="P3792" s="339"/>
      <c r="Q3792" s="339"/>
    </row>
    <row r="3793" spans="1:17" ht="13.5" customHeight="1">
      <c r="A3793" s="481"/>
      <c r="B3793" s="481"/>
      <c r="C3793" s="481"/>
      <c r="D3793" s="481"/>
      <c r="E3793" s="481"/>
      <c r="F3793" s="339"/>
      <c r="G3793" s="340" t="str">
        <f>IF(ISNUMBER(E3793),E3793/'Bulk DivVar Analysis'!$I$7,"")</f>
        <v/>
      </c>
      <c r="H3793" s="338" t="str">
        <f>IF(ISNUMBER(E3793), IF(G3793&gt;'Bulk DivVar Analysis'!$J$9,"Pass","Fail"),"")</f>
        <v/>
      </c>
      <c r="I3793" s="338" t="str">
        <f t="shared" si="61"/>
        <v/>
      </c>
      <c r="J3793" s="339"/>
      <c r="K3793" s="339"/>
      <c r="L3793" s="339"/>
      <c r="M3793" s="339"/>
      <c r="N3793" s="339"/>
      <c r="O3793" s="339"/>
      <c r="P3793" s="339"/>
      <c r="Q3793" s="339"/>
    </row>
    <row r="3794" spans="1:17" ht="13.5" customHeight="1">
      <c r="A3794" s="481"/>
      <c r="B3794" s="481"/>
      <c r="C3794" s="481"/>
      <c r="D3794" s="481"/>
      <c r="E3794" s="481"/>
      <c r="F3794" s="339"/>
      <c r="G3794" s="340" t="str">
        <f>IF(ISNUMBER(E3794),E3794/'Bulk DivVar Analysis'!$I$7,"")</f>
        <v/>
      </c>
      <c r="H3794" s="338" t="str">
        <f>IF(ISNUMBER(E3794), IF(G3794&gt;'Bulk DivVar Analysis'!$J$9,"Pass","Fail"),"")</f>
        <v/>
      </c>
      <c r="I3794" s="338" t="str">
        <f t="shared" si="61"/>
        <v/>
      </c>
      <c r="J3794" s="339"/>
      <c r="K3794" s="339"/>
      <c r="L3794" s="339"/>
      <c r="M3794" s="339"/>
      <c r="N3794" s="339"/>
      <c r="O3794" s="339"/>
      <c r="P3794" s="339"/>
      <c r="Q3794" s="339"/>
    </row>
    <row r="3795" spans="1:17" ht="13.5" customHeight="1">
      <c r="A3795" s="481"/>
      <c r="B3795" s="481"/>
      <c r="C3795" s="481"/>
      <c r="D3795" s="481"/>
      <c r="E3795" s="481"/>
      <c r="F3795" s="339"/>
      <c r="G3795" s="340" t="str">
        <f>IF(ISNUMBER(E3795),E3795/'Bulk DivVar Analysis'!$I$7,"")</f>
        <v/>
      </c>
      <c r="H3795" s="338" t="str">
        <f>IF(ISNUMBER(E3795), IF(G3795&gt;'Bulk DivVar Analysis'!$J$9,"Pass","Fail"),"")</f>
        <v/>
      </c>
      <c r="I3795" s="338" t="str">
        <f t="shared" si="61"/>
        <v/>
      </c>
      <c r="J3795" s="339"/>
      <c r="K3795" s="339"/>
      <c r="L3795" s="339"/>
      <c r="M3795" s="339"/>
      <c r="N3795" s="339"/>
      <c r="O3795" s="339"/>
      <c r="P3795" s="339"/>
      <c r="Q3795" s="339"/>
    </row>
    <row r="3796" spans="1:17" ht="13.5" customHeight="1">
      <c r="A3796" s="481"/>
      <c r="B3796" s="481"/>
      <c r="C3796" s="481"/>
      <c r="D3796" s="481"/>
      <c r="E3796" s="481"/>
      <c r="F3796" s="339"/>
      <c r="G3796" s="340" t="str">
        <f>IF(ISNUMBER(E3796),E3796/'Bulk DivVar Analysis'!$I$7,"")</f>
        <v/>
      </c>
      <c r="H3796" s="338" t="str">
        <f>IF(ISNUMBER(E3796), IF(G3796&gt;'Bulk DivVar Analysis'!$J$9,"Pass","Fail"),"")</f>
        <v/>
      </c>
      <c r="I3796" s="338" t="str">
        <f t="shared" si="61"/>
        <v/>
      </c>
      <c r="J3796" s="339"/>
      <c r="K3796" s="339"/>
      <c r="L3796" s="339"/>
      <c r="M3796" s="339"/>
      <c r="N3796" s="339"/>
      <c r="O3796" s="339"/>
      <c r="P3796" s="339"/>
      <c r="Q3796" s="339"/>
    </row>
    <row r="3797" spans="1:17" ht="13.5" customHeight="1">
      <c r="A3797" s="481"/>
      <c r="B3797" s="481"/>
      <c r="C3797" s="481"/>
      <c r="D3797" s="481"/>
      <c r="E3797" s="481"/>
      <c r="F3797" s="339"/>
      <c r="G3797" s="340" t="str">
        <f>IF(ISNUMBER(E3797),E3797/'Bulk DivVar Analysis'!$I$7,"")</f>
        <v/>
      </c>
      <c r="H3797" s="338" t="str">
        <f>IF(ISNUMBER(E3797), IF(G3797&gt;'Bulk DivVar Analysis'!$J$9,"Pass","Fail"),"")</f>
        <v/>
      </c>
      <c r="I3797" s="338" t="str">
        <f t="shared" si="61"/>
        <v/>
      </c>
      <c r="J3797" s="339"/>
      <c r="K3797" s="339"/>
      <c r="L3797" s="339"/>
      <c r="M3797" s="339"/>
      <c r="N3797" s="339"/>
      <c r="O3797" s="339"/>
      <c r="P3797" s="339"/>
      <c r="Q3797" s="339"/>
    </row>
    <row r="3798" spans="1:17" ht="13.5" customHeight="1">
      <c r="A3798" s="481"/>
      <c r="B3798" s="481"/>
      <c r="C3798" s="481"/>
      <c r="D3798" s="481"/>
      <c r="E3798" s="481"/>
      <c r="F3798" s="339"/>
      <c r="G3798" s="340" t="str">
        <f>IF(ISNUMBER(E3798),E3798/'Bulk DivVar Analysis'!$I$7,"")</f>
        <v/>
      </c>
      <c r="H3798" s="338" t="str">
        <f>IF(ISNUMBER(E3798), IF(G3798&gt;'Bulk DivVar Analysis'!$J$9,"Pass","Fail"),"")</f>
        <v/>
      </c>
      <c r="I3798" s="338" t="str">
        <f t="shared" si="61"/>
        <v/>
      </c>
      <c r="J3798" s="339"/>
      <c r="K3798" s="339"/>
      <c r="L3798" s="339"/>
      <c r="M3798" s="339"/>
      <c r="N3798" s="339"/>
      <c r="O3798" s="339"/>
      <c r="P3798" s="339"/>
      <c r="Q3798" s="339"/>
    </row>
    <row r="3799" spans="1:17" ht="13.5" customHeight="1">
      <c r="A3799" s="481"/>
      <c r="B3799" s="481"/>
      <c r="C3799" s="481"/>
      <c r="D3799" s="481"/>
      <c r="E3799" s="481"/>
      <c r="F3799" s="339"/>
      <c r="G3799" s="340" t="str">
        <f>IF(ISNUMBER(E3799),E3799/'Bulk DivVar Analysis'!$I$7,"")</f>
        <v/>
      </c>
      <c r="H3799" s="338" t="str">
        <f>IF(ISNUMBER(E3799), IF(G3799&gt;'Bulk DivVar Analysis'!$J$9,"Pass","Fail"),"")</f>
        <v/>
      </c>
      <c r="I3799" s="338" t="str">
        <f t="shared" si="61"/>
        <v/>
      </c>
      <c r="J3799" s="339"/>
      <c r="K3799" s="339"/>
      <c r="L3799" s="339"/>
      <c r="M3799" s="339"/>
      <c r="N3799" s="339"/>
      <c r="O3799" s="339"/>
      <c r="P3799" s="339"/>
      <c r="Q3799" s="339"/>
    </row>
    <row r="3800" spans="1:17" ht="13.5" customHeight="1">
      <c r="A3800" s="481"/>
      <c r="B3800" s="481"/>
      <c r="C3800" s="481"/>
      <c r="D3800" s="481"/>
      <c r="E3800" s="481"/>
      <c r="F3800" s="339"/>
      <c r="G3800" s="340" t="str">
        <f>IF(ISNUMBER(E3800),E3800/'Bulk DivVar Analysis'!$I$7,"")</f>
        <v/>
      </c>
      <c r="H3800" s="338" t="str">
        <f>IF(ISNUMBER(E3800), IF(G3800&gt;'Bulk DivVar Analysis'!$J$9,"Pass","Fail"),"")</f>
        <v/>
      </c>
      <c r="I3800" s="338" t="str">
        <f t="shared" si="61"/>
        <v/>
      </c>
      <c r="J3800" s="339"/>
      <c r="K3800" s="339"/>
      <c r="L3800" s="339"/>
      <c r="M3800" s="339"/>
      <c r="N3800" s="339"/>
      <c r="O3800" s="339"/>
      <c r="P3800" s="339"/>
      <c r="Q3800" s="339"/>
    </row>
    <row r="3801" spans="1:17" ht="13.5" customHeight="1">
      <c r="A3801" s="481"/>
      <c r="B3801" s="481"/>
      <c r="C3801" s="481"/>
      <c r="D3801" s="481"/>
      <c r="E3801" s="481"/>
      <c r="F3801" s="339"/>
      <c r="G3801" s="340" t="str">
        <f>IF(ISNUMBER(E3801),E3801/'Bulk DivVar Analysis'!$I$7,"")</f>
        <v/>
      </c>
      <c r="H3801" s="338" t="str">
        <f>IF(ISNUMBER(E3801), IF(G3801&gt;'Bulk DivVar Analysis'!$J$9,"Pass","Fail"),"")</f>
        <v/>
      </c>
      <c r="I3801" s="338" t="str">
        <f t="shared" si="61"/>
        <v/>
      </c>
      <c r="J3801" s="339"/>
      <c r="K3801" s="339"/>
      <c r="L3801" s="339"/>
      <c r="M3801" s="339"/>
      <c r="N3801" s="339"/>
      <c r="O3801" s="339"/>
      <c r="P3801" s="339"/>
      <c r="Q3801" s="339"/>
    </row>
    <row r="3802" spans="1:17" ht="13.5" customHeight="1">
      <c r="A3802" s="481"/>
      <c r="B3802" s="481"/>
      <c r="C3802" s="481"/>
      <c r="D3802" s="481"/>
      <c r="E3802" s="481"/>
      <c r="F3802" s="339"/>
      <c r="G3802" s="340" t="str">
        <f>IF(ISNUMBER(E3802),E3802/'Bulk DivVar Analysis'!$I$7,"")</f>
        <v/>
      </c>
      <c r="H3802" s="338" t="str">
        <f>IF(ISNUMBER(E3802), IF(G3802&gt;'Bulk DivVar Analysis'!$J$9,"Pass","Fail"),"")</f>
        <v/>
      </c>
      <c r="I3802" s="338" t="str">
        <f t="shared" si="61"/>
        <v/>
      </c>
      <c r="J3802" s="339"/>
      <c r="K3802" s="339"/>
      <c r="L3802" s="339"/>
      <c r="M3802" s="339"/>
      <c r="N3802" s="339"/>
      <c r="O3802" s="339"/>
      <c r="P3802" s="339"/>
      <c r="Q3802" s="339"/>
    </row>
    <row r="3803" spans="1:17" ht="13.5" customHeight="1">
      <c r="A3803" s="481"/>
      <c r="B3803" s="481"/>
      <c r="C3803" s="481"/>
      <c r="D3803" s="481"/>
      <c r="E3803" s="481"/>
      <c r="F3803" s="339"/>
      <c r="G3803" s="340" t="str">
        <f>IF(ISNUMBER(E3803),E3803/'Bulk DivVar Analysis'!$I$7,"")</f>
        <v/>
      </c>
      <c r="H3803" s="338" t="str">
        <f>IF(ISNUMBER(E3803), IF(G3803&gt;'Bulk DivVar Analysis'!$J$9,"Pass","Fail"),"")</f>
        <v/>
      </c>
      <c r="I3803" s="338" t="str">
        <f t="shared" si="61"/>
        <v/>
      </c>
      <c r="J3803" s="339"/>
      <c r="K3803" s="339"/>
      <c r="L3803" s="339"/>
      <c r="M3803" s="339"/>
      <c r="N3803" s="339"/>
      <c r="O3803" s="339"/>
      <c r="P3803" s="339"/>
      <c r="Q3803" s="339"/>
    </row>
    <row r="3804" spans="1:17" ht="13.5" customHeight="1">
      <c r="A3804" s="481"/>
      <c r="B3804" s="481"/>
      <c r="C3804" s="481"/>
      <c r="D3804" s="481"/>
      <c r="E3804" s="481"/>
      <c r="F3804" s="339"/>
      <c r="G3804" s="340" t="str">
        <f>IF(ISNUMBER(E3804),E3804/'Bulk DivVar Analysis'!$I$7,"")</f>
        <v/>
      </c>
      <c r="H3804" s="338" t="str">
        <f>IF(ISNUMBER(E3804), IF(G3804&gt;'Bulk DivVar Analysis'!$J$9,"Pass","Fail"),"")</f>
        <v/>
      </c>
      <c r="I3804" s="338" t="str">
        <f t="shared" si="61"/>
        <v/>
      </c>
      <c r="J3804" s="339"/>
      <c r="K3804" s="339"/>
      <c r="L3804" s="339"/>
      <c r="M3804" s="339"/>
      <c r="N3804" s="339"/>
      <c r="O3804" s="339"/>
      <c r="P3804" s="339"/>
      <c r="Q3804" s="339"/>
    </row>
    <row r="3805" spans="1:17" ht="13.5" customHeight="1">
      <c r="A3805" s="481"/>
      <c r="B3805" s="481"/>
      <c r="C3805" s="481"/>
      <c r="D3805" s="481"/>
      <c r="E3805" s="481"/>
      <c r="F3805" s="339"/>
      <c r="G3805" s="340" t="str">
        <f>IF(ISNUMBER(E3805),E3805/'Bulk DivVar Analysis'!$I$7,"")</f>
        <v/>
      </c>
      <c r="H3805" s="338" t="str">
        <f>IF(ISNUMBER(E3805), IF(G3805&gt;'Bulk DivVar Analysis'!$J$9,"Pass","Fail"),"")</f>
        <v/>
      </c>
      <c r="I3805" s="338" t="str">
        <f t="shared" si="61"/>
        <v/>
      </c>
      <c r="J3805" s="339"/>
      <c r="K3805" s="339"/>
      <c r="L3805" s="339"/>
      <c r="M3805" s="339"/>
      <c r="N3805" s="339"/>
      <c r="O3805" s="339"/>
      <c r="P3805" s="339"/>
      <c r="Q3805" s="339"/>
    </row>
    <row r="3806" spans="1:17" ht="13.5" customHeight="1">
      <c r="A3806" s="481"/>
      <c r="B3806" s="481"/>
      <c r="C3806" s="481"/>
      <c r="D3806" s="481"/>
      <c r="E3806" s="481"/>
      <c r="F3806" s="339"/>
      <c r="G3806" s="340" t="str">
        <f>IF(ISNUMBER(E3806),E3806/'Bulk DivVar Analysis'!$I$7,"")</f>
        <v/>
      </c>
      <c r="H3806" s="338" t="str">
        <f>IF(ISNUMBER(E3806), IF(G3806&gt;'Bulk DivVar Analysis'!$J$9,"Pass","Fail"),"")</f>
        <v/>
      </c>
      <c r="I3806" s="338" t="str">
        <f t="shared" si="61"/>
        <v/>
      </c>
      <c r="J3806" s="339"/>
      <c r="K3806" s="339"/>
      <c r="L3806" s="339"/>
      <c r="M3806" s="339"/>
      <c r="N3806" s="339"/>
      <c r="O3806" s="339"/>
      <c r="P3806" s="339"/>
      <c r="Q3806" s="339"/>
    </row>
    <row r="3807" spans="1:17" ht="13.5" customHeight="1">
      <c r="A3807" s="481"/>
      <c r="B3807" s="481"/>
      <c r="C3807" s="481"/>
      <c r="D3807" s="481"/>
      <c r="E3807" s="481"/>
      <c r="F3807" s="339"/>
      <c r="G3807" s="340" t="str">
        <f>IF(ISNUMBER(E3807),E3807/'Bulk DivVar Analysis'!$I$7,"")</f>
        <v/>
      </c>
      <c r="H3807" s="338" t="str">
        <f>IF(ISNUMBER(E3807), IF(G3807&gt;'Bulk DivVar Analysis'!$J$9,"Pass","Fail"),"")</f>
        <v/>
      </c>
      <c r="I3807" s="338" t="str">
        <f t="shared" si="61"/>
        <v/>
      </c>
      <c r="J3807" s="339"/>
      <c r="K3807" s="339"/>
      <c r="L3807" s="339"/>
      <c r="M3807" s="339"/>
      <c r="N3807" s="339"/>
      <c r="O3807" s="339"/>
      <c r="P3807" s="339"/>
      <c r="Q3807" s="339"/>
    </row>
    <row r="3808" spans="1:17" ht="13.5" customHeight="1">
      <c r="A3808" s="481"/>
      <c r="B3808" s="481"/>
      <c r="C3808" s="481"/>
      <c r="D3808" s="481"/>
      <c r="E3808" s="481"/>
      <c r="F3808" s="339"/>
      <c r="G3808" s="340" t="str">
        <f>IF(ISNUMBER(E3808),E3808/'Bulk DivVar Analysis'!$I$7,"")</f>
        <v/>
      </c>
      <c r="H3808" s="338" t="str">
        <f>IF(ISNUMBER(E3808), IF(G3808&gt;'Bulk DivVar Analysis'!$J$9,"Pass","Fail"),"")</f>
        <v/>
      </c>
      <c r="I3808" s="338" t="str">
        <f t="shared" si="61"/>
        <v/>
      </c>
      <c r="J3808" s="339"/>
      <c r="K3808" s="339"/>
      <c r="L3808" s="339"/>
      <c r="M3808" s="339"/>
      <c r="N3808" s="339"/>
      <c r="O3808" s="339"/>
      <c r="P3808" s="339"/>
      <c r="Q3808" s="339"/>
    </row>
    <row r="3809" spans="1:17" ht="13.5" customHeight="1">
      <c r="A3809" s="481"/>
      <c r="B3809" s="481"/>
      <c r="C3809" s="481"/>
      <c r="D3809" s="481"/>
      <c r="E3809" s="481"/>
      <c r="F3809" s="339"/>
      <c r="G3809" s="340" t="str">
        <f>IF(ISNUMBER(E3809),E3809/'Bulk DivVar Analysis'!$I$7,"")</f>
        <v/>
      </c>
      <c r="H3809" s="338" t="str">
        <f>IF(ISNUMBER(E3809), IF(G3809&gt;'Bulk DivVar Analysis'!$J$9,"Pass","Fail"),"")</f>
        <v/>
      </c>
      <c r="I3809" s="338" t="str">
        <f t="shared" si="61"/>
        <v/>
      </c>
      <c r="J3809" s="339"/>
      <c r="K3809" s="339"/>
      <c r="L3809" s="339"/>
      <c r="M3809" s="339"/>
      <c r="N3809" s="339"/>
      <c r="O3809" s="339"/>
      <c r="P3809" s="339"/>
      <c r="Q3809" s="339"/>
    </row>
    <row r="3810" spans="1:17" ht="13.5" customHeight="1">
      <c r="A3810" s="481"/>
      <c r="B3810" s="481"/>
      <c r="C3810" s="481"/>
      <c r="D3810" s="481"/>
      <c r="E3810" s="481"/>
      <c r="F3810" s="339"/>
      <c r="G3810" s="340" t="str">
        <f>IF(ISNUMBER(E3810),E3810/'Bulk DivVar Analysis'!$I$7,"")</f>
        <v/>
      </c>
      <c r="H3810" s="338" t="str">
        <f>IF(ISNUMBER(E3810), IF(G3810&gt;'Bulk DivVar Analysis'!$J$9,"Pass","Fail"),"")</f>
        <v/>
      </c>
      <c r="I3810" s="338" t="str">
        <f t="shared" si="61"/>
        <v/>
      </c>
      <c r="J3810" s="339"/>
      <c r="K3810" s="339"/>
      <c r="L3810" s="339"/>
      <c r="M3810" s="339"/>
      <c r="N3810" s="339"/>
      <c r="O3810" s="339"/>
      <c r="P3810" s="339"/>
      <c r="Q3810" s="339"/>
    </row>
    <row r="3811" spans="1:17" ht="13.5" customHeight="1">
      <c r="A3811" s="481"/>
      <c r="B3811" s="481"/>
      <c r="C3811" s="481"/>
      <c r="D3811" s="481"/>
      <c r="E3811" s="481"/>
      <c r="F3811" s="339"/>
      <c r="G3811" s="340" t="str">
        <f>IF(ISNUMBER(E3811),E3811/'Bulk DivVar Analysis'!$I$7,"")</f>
        <v/>
      </c>
      <c r="H3811" s="338" t="str">
        <f>IF(ISNUMBER(E3811), IF(G3811&gt;'Bulk DivVar Analysis'!$J$9,"Pass","Fail"),"")</f>
        <v/>
      </c>
      <c r="I3811" s="338" t="str">
        <f t="shared" si="61"/>
        <v/>
      </c>
      <c r="J3811" s="339"/>
      <c r="K3811" s="339"/>
      <c r="L3811" s="339"/>
      <c r="M3811" s="339"/>
      <c r="N3811" s="339"/>
      <c r="O3811" s="339"/>
      <c r="P3811" s="339"/>
      <c r="Q3811" s="339"/>
    </row>
    <row r="3812" spans="1:17" ht="13.5" customHeight="1">
      <c r="A3812" s="481"/>
      <c r="B3812" s="481"/>
      <c r="C3812" s="481"/>
      <c r="D3812" s="481"/>
      <c r="E3812" s="481"/>
      <c r="F3812" s="339"/>
      <c r="G3812" s="340" t="str">
        <f>IF(ISNUMBER(E3812),E3812/'Bulk DivVar Analysis'!$I$7,"")</f>
        <v/>
      </c>
      <c r="H3812" s="338" t="str">
        <f>IF(ISNUMBER(E3812), IF(G3812&gt;'Bulk DivVar Analysis'!$J$9,"Pass","Fail"),"")</f>
        <v/>
      </c>
      <c r="I3812" s="338" t="str">
        <f t="shared" si="61"/>
        <v/>
      </c>
      <c r="J3812" s="339"/>
      <c r="K3812" s="339"/>
      <c r="L3812" s="339"/>
      <c r="M3812" s="339"/>
      <c r="N3812" s="339"/>
      <c r="O3812" s="339"/>
      <c r="P3812" s="339"/>
      <c r="Q3812" s="339"/>
    </row>
    <row r="3813" spans="1:17" ht="13.5" customHeight="1">
      <c r="A3813" s="481"/>
      <c r="B3813" s="481"/>
      <c r="C3813" s="481"/>
      <c r="D3813" s="481"/>
      <c r="E3813" s="481"/>
      <c r="F3813" s="339"/>
      <c r="G3813" s="340" t="str">
        <f>IF(ISNUMBER(E3813),E3813/'Bulk DivVar Analysis'!$I$7,"")</f>
        <v/>
      </c>
      <c r="H3813" s="338" t="str">
        <f>IF(ISNUMBER(E3813), IF(G3813&gt;'Bulk DivVar Analysis'!$J$9,"Pass","Fail"),"")</f>
        <v/>
      </c>
      <c r="I3813" s="338" t="str">
        <f t="shared" si="61"/>
        <v/>
      </c>
      <c r="J3813" s="339"/>
      <c r="K3813" s="339"/>
      <c r="L3813" s="339"/>
      <c r="M3813" s="339"/>
      <c r="N3813" s="339"/>
      <c r="O3813" s="339"/>
      <c r="P3813" s="339"/>
      <c r="Q3813" s="339"/>
    </row>
    <row r="3814" spans="1:17" ht="13.5" customHeight="1">
      <c r="A3814" s="481"/>
      <c r="B3814" s="481"/>
      <c r="C3814" s="481"/>
      <c r="D3814" s="481"/>
      <c r="E3814" s="481"/>
      <c r="F3814" s="339"/>
      <c r="G3814" s="340" t="str">
        <f>IF(ISNUMBER(E3814),E3814/'Bulk DivVar Analysis'!$I$7,"")</f>
        <v/>
      </c>
      <c r="H3814" s="338" t="str">
        <f>IF(ISNUMBER(E3814), IF(G3814&gt;'Bulk DivVar Analysis'!$J$9,"Pass","Fail"),"")</f>
        <v/>
      </c>
      <c r="I3814" s="338" t="str">
        <f t="shared" si="61"/>
        <v/>
      </c>
      <c r="J3814" s="339"/>
      <c r="K3814" s="339"/>
      <c r="L3814" s="339"/>
      <c r="M3814" s="339"/>
      <c r="N3814" s="339"/>
      <c r="O3814" s="339"/>
      <c r="P3814" s="339"/>
      <c r="Q3814" s="339"/>
    </row>
    <row r="3815" spans="1:17" ht="13.5" customHeight="1">
      <c r="A3815" s="481"/>
      <c r="B3815" s="481"/>
      <c r="C3815" s="481"/>
      <c r="D3815" s="481"/>
      <c r="E3815" s="481"/>
      <c r="F3815" s="339"/>
      <c r="G3815" s="340" t="str">
        <f>IF(ISNUMBER(E3815),E3815/'Bulk DivVar Analysis'!$I$7,"")</f>
        <v/>
      </c>
      <c r="H3815" s="338" t="str">
        <f>IF(ISNUMBER(E3815), IF(G3815&gt;'Bulk DivVar Analysis'!$J$9,"Pass","Fail"),"")</f>
        <v/>
      </c>
      <c r="I3815" s="338" t="str">
        <f t="shared" si="61"/>
        <v/>
      </c>
      <c r="J3815" s="339"/>
      <c r="K3815" s="339"/>
      <c r="L3815" s="339"/>
      <c r="M3815" s="339"/>
      <c r="N3815" s="339"/>
      <c r="O3815" s="339"/>
      <c r="P3815" s="339"/>
      <c r="Q3815" s="339"/>
    </row>
    <row r="3816" spans="1:17" ht="13.5" customHeight="1">
      <c r="A3816" s="481"/>
      <c r="B3816" s="481"/>
      <c r="C3816" s="481"/>
      <c r="D3816" s="481"/>
      <c r="E3816" s="481"/>
      <c r="F3816" s="339"/>
      <c r="G3816" s="340" t="str">
        <f>IF(ISNUMBER(E3816),E3816/'Bulk DivVar Analysis'!$I$7,"")</f>
        <v/>
      </c>
      <c r="H3816" s="338" t="str">
        <f>IF(ISNUMBER(E3816), IF(G3816&gt;'Bulk DivVar Analysis'!$J$9,"Pass","Fail"),"")</f>
        <v/>
      </c>
      <c r="I3816" s="338" t="str">
        <f t="shared" si="61"/>
        <v/>
      </c>
      <c r="J3816" s="339"/>
      <c r="K3816" s="339"/>
      <c r="L3816" s="339"/>
      <c r="M3816" s="339"/>
      <c r="N3816" s="339"/>
      <c r="O3816" s="339"/>
      <c r="P3816" s="339"/>
      <c r="Q3816" s="339"/>
    </row>
    <row r="3817" spans="1:17" ht="13.5" customHeight="1">
      <c r="A3817" s="481"/>
      <c r="B3817" s="481"/>
      <c r="C3817" s="481"/>
      <c r="D3817" s="481"/>
      <c r="E3817" s="481"/>
      <c r="F3817" s="339"/>
      <c r="G3817" s="340" t="str">
        <f>IF(ISNUMBER(E3817),E3817/'Bulk DivVar Analysis'!$I$7,"")</f>
        <v/>
      </c>
      <c r="H3817" s="338" t="str">
        <f>IF(ISNUMBER(E3817), IF(G3817&gt;'Bulk DivVar Analysis'!$J$9,"Pass","Fail"),"")</f>
        <v/>
      </c>
      <c r="I3817" s="338" t="str">
        <f t="shared" si="61"/>
        <v/>
      </c>
      <c r="J3817" s="339"/>
      <c r="K3817" s="339"/>
      <c r="L3817" s="339"/>
      <c r="M3817" s="339"/>
      <c r="N3817" s="339"/>
      <c r="O3817" s="339"/>
      <c r="P3817" s="339"/>
      <c r="Q3817" s="339"/>
    </row>
    <row r="3818" spans="1:17" ht="13.5" customHeight="1">
      <c r="A3818" s="481"/>
      <c r="B3818" s="481"/>
      <c r="C3818" s="481"/>
      <c r="D3818" s="481"/>
      <c r="E3818" s="481"/>
      <c r="F3818" s="339"/>
      <c r="G3818" s="340" t="str">
        <f>IF(ISNUMBER(E3818),E3818/'Bulk DivVar Analysis'!$I$7,"")</f>
        <v/>
      </c>
      <c r="H3818" s="338" t="str">
        <f>IF(ISNUMBER(E3818), IF(G3818&gt;'Bulk DivVar Analysis'!$J$9,"Pass","Fail"),"")</f>
        <v/>
      </c>
      <c r="I3818" s="338" t="str">
        <f t="shared" si="61"/>
        <v/>
      </c>
      <c r="J3818" s="339"/>
      <c r="K3818" s="339"/>
      <c r="L3818" s="339"/>
      <c r="M3818" s="339"/>
      <c r="N3818" s="339"/>
      <c r="O3818" s="339"/>
      <c r="P3818" s="339"/>
      <c r="Q3818" s="339"/>
    </row>
    <row r="3819" spans="1:17" ht="13.5" customHeight="1">
      <c r="A3819" s="481"/>
      <c r="B3819" s="481"/>
      <c r="C3819" s="481"/>
      <c r="D3819" s="481"/>
      <c r="E3819" s="481"/>
      <c r="F3819" s="339"/>
      <c r="G3819" s="340" t="str">
        <f>IF(ISNUMBER(E3819),E3819/'Bulk DivVar Analysis'!$I$7,"")</f>
        <v/>
      </c>
      <c r="H3819" s="338" t="str">
        <f>IF(ISNUMBER(E3819), IF(G3819&gt;'Bulk DivVar Analysis'!$J$9,"Pass","Fail"),"")</f>
        <v/>
      </c>
      <c r="I3819" s="338" t="str">
        <f t="shared" si="61"/>
        <v/>
      </c>
      <c r="J3819" s="339"/>
      <c r="K3819" s="339"/>
      <c r="L3819" s="339"/>
      <c r="M3819" s="339"/>
      <c r="N3819" s="339"/>
      <c r="O3819" s="339"/>
      <c r="P3819" s="339"/>
      <c r="Q3819" s="339"/>
    </row>
    <row r="3820" spans="1:17" ht="13.5" customHeight="1">
      <c r="A3820" s="481"/>
      <c r="B3820" s="481"/>
      <c r="C3820" s="481"/>
      <c r="D3820" s="481"/>
      <c r="E3820" s="481"/>
      <c r="F3820" s="339"/>
      <c r="G3820" s="340" t="str">
        <f>IF(ISNUMBER(E3820),E3820/'Bulk DivVar Analysis'!$I$7,"")</f>
        <v/>
      </c>
      <c r="H3820" s="338" t="str">
        <f>IF(ISNUMBER(E3820), IF(G3820&gt;'Bulk DivVar Analysis'!$J$9,"Pass","Fail"),"")</f>
        <v/>
      </c>
      <c r="I3820" s="338" t="str">
        <f t="shared" si="61"/>
        <v/>
      </c>
      <c r="J3820" s="339"/>
      <c r="K3820" s="339"/>
      <c r="L3820" s="339"/>
      <c r="M3820" s="339"/>
      <c r="N3820" s="339"/>
      <c r="O3820" s="339"/>
      <c r="P3820" s="339"/>
      <c r="Q3820" s="339"/>
    </row>
    <row r="3821" spans="1:17" ht="13.5" customHeight="1">
      <c r="A3821" s="481"/>
      <c r="B3821" s="481"/>
      <c r="C3821" s="481"/>
      <c r="D3821" s="481"/>
      <c r="E3821" s="481"/>
      <c r="F3821" s="339"/>
      <c r="G3821" s="340" t="str">
        <f>IF(ISNUMBER(E3821),E3821/'Bulk DivVar Analysis'!$I$7,"")</f>
        <v/>
      </c>
      <c r="H3821" s="338" t="str">
        <f>IF(ISNUMBER(E3821), IF(G3821&gt;'Bulk DivVar Analysis'!$J$9,"Pass","Fail"),"")</f>
        <v/>
      </c>
      <c r="I3821" s="338" t="str">
        <f t="shared" si="61"/>
        <v/>
      </c>
      <c r="J3821" s="339"/>
      <c r="K3821" s="339"/>
      <c r="L3821" s="339"/>
      <c r="M3821" s="339"/>
      <c r="N3821" s="339"/>
      <c r="O3821" s="339"/>
      <c r="P3821" s="339"/>
      <c r="Q3821" s="339"/>
    </row>
    <row r="3822" spans="1:17" ht="13.5" customHeight="1">
      <c r="A3822" s="481"/>
      <c r="B3822" s="481"/>
      <c r="C3822" s="481"/>
      <c r="D3822" s="481"/>
      <c r="E3822" s="481"/>
      <c r="F3822" s="339"/>
      <c r="G3822" s="340" t="str">
        <f>IF(ISNUMBER(E3822),E3822/'Bulk DivVar Analysis'!$I$7,"")</f>
        <v/>
      </c>
      <c r="H3822" s="338" t="str">
        <f>IF(ISNUMBER(E3822), IF(G3822&gt;'Bulk DivVar Analysis'!$J$9,"Pass","Fail"),"")</f>
        <v/>
      </c>
      <c r="I3822" s="338" t="str">
        <f t="shared" si="61"/>
        <v/>
      </c>
      <c r="J3822" s="339"/>
      <c r="K3822" s="339"/>
      <c r="L3822" s="339"/>
      <c r="M3822" s="339"/>
      <c r="N3822" s="339"/>
      <c r="O3822" s="339"/>
      <c r="P3822" s="339"/>
      <c r="Q3822" s="339"/>
    </row>
    <row r="3823" spans="1:17" ht="13.5" customHeight="1">
      <c r="A3823" s="481"/>
      <c r="B3823" s="481"/>
      <c r="C3823" s="481"/>
      <c r="D3823" s="481"/>
      <c r="E3823" s="481"/>
      <c r="F3823" s="339"/>
      <c r="G3823" s="340" t="str">
        <f>IF(ISNUMBER(E3823),E3823/'Bulk DivVar Analysis'!$I$7,"")</f>
        <v/>
      </c>
      <c r="H3823" s="338" t="str">
        <f>IF(ISNUMBER(E3823), IF(G3823&gt;'Bulk DivVar Analysis'!$J$9,"Pass","Fail"),"")</f>
        <v/>
      </c>
      <c r="I3823" s="338" t="str">
        <f t="shared" si="61"/>
        <v/>
      </c>
      <c r="J3823" s="339"/>
      <c r="K3823" s="339"/>
      <c r="L3823" s="339"/>
      <c r="M3823" s="339"/>
      <c r="N3823" s="339"/>
      <c r="O3823" s="339"/>
      <c r="P3823" s="339"/>
      <c r="Q3823" s="339"/>
    </row>
    <row r="3824" spans="1:17" ht="13.5" customHeight="1">
      <c r="A3824" s="481"/>
      <c r="B3824" s="481"/>
      <c r="C3824" s="481"/>
      <c r="D3824" s="481"/>
      <c r="E3824" s="481"/>
      <c r="F3824" s="339"/>
      <c r="G3824" s="340" t="str">
        <f>IF(ISNUMBER(E3824),E3824/'Bulk DivVar Analysis'!$I$7,"")</f>
        <v/>
      </c>
      <c r="H3824" s="338" t="str">
        <f>IF(ISNUMBER(E3824), IF(G3824&gt;'Bulk DivVar Analysis'!$J$9,"Pass","Fail"),"")</f>
        <v/>
      </c>
      <c r="I3824" s="338" t="str">
        <f t="shared" si="61"/>
        <v/>
      </c>
      <c r="J3824" s="339"/>
      <c r="K3824" s="339"/>
      <c r="L3824" s="339"/>
      <c r="M3824" s="339"/>
      <c r="N3824" s="339"/>
      <c r="O3824" s="339"/>
      <c r="P3824" s="339"/>
      <c r="Q3824" s="339"/>
    </row>
    <row r="3825" spans="1:17" ht="13.5" customHeight="1">
      <c r="A3825" s="481"/>
      <c r="B3825" s="481"/>
      <c r="C3825" s="481"/>
      <c r="D3825" s="481"/>
      <c r="E3825" s="481"/>
      <c r="F3825" s="339"/>
      <c r="G3825" s="340" t="str">
        <f>IF(ISNUMBER(E3825),E3825/'Bulk DivVar Analysis'!$I$7,"")</f>
        <v/>
      </c>
      <c r="H3825" s="338" t="str">
        <f>IF(ISNUMBER(E3825), IF(G3825&gt;'Bulk DivVar Analysis'!$J$9,"Pass","Fail"),"")</f>
        <v/>
      </c>
      <c r="I3825" s="338" t="str">
        <f t="shared" si="61"/>
        <v/>
      </c>
      <c r="J3825" s="339"/>
      <c r="K3825" s="339"/>
      <c r="L3825" s="339"/>
      <c r="M3825" s="339"/>
      <c r="N3825" s="339"/>
      <c r="O3825" s="339"/>
      <c r="P3825" s="339"/>
      <c r="Q3825" s="339"/>
    </row>
    <row r="3826" spans="1:17" ht="13.5" customHeight="1">
      <c r="A3826" s="481"/>
      <c r="B3826" s="481"/>
      <c r="C3826" s="481"/>
      <c r="D3826" s="481"/>
      <c r="E3826" s="481"/>
      <c r="F3826" s="339"/>
      <c r="G3826" s="340" t="str">
        <f>IF(ISNUMBER(E3826),E3826/'Bulk DivVar Analysis'!$I$7,"")</f>
        <v/>
      </c>
      <c r="H3826" s="338" t="str">
        <f>IF(ISNUMBER(E3826), IF(G3826&gt;'Bulk DivVar Analysis'!$J$9,"Pass","Fail"),"")</f>
        <v/>
      </c>
      <c r="I3826" s="338" t="str">
        <f t="shared" si="61"/>
        <v/>
      </c>
      <c r="J3826" s="339"/>
      <c r="K3826" s="339"/>
      <c r="L3826" s="339"/>
      <c r="M3826" s="339"/>
      <c r="N3826" s="339"/>
      <c r="O3826" s="339"/>
      <c r="P3826" s="339"/>
      <c r="Q3826" s="339"/>
    </row>
    <row r="3827" spans="1:17" ht="13.5" customHeight="1">
      <c r="A3827" s="481"/>
      <c r="B3827" s="481"/>
      <c r="C3827" s="481"/>
      <c r="D3827" s="481"/>
      <c r="E3827" s="481"/>
      <c r="F3827" s="339"/>
      <c r="G3827" s="340" t="str">
        <f>IF(ISNUMBER(E3827),E3827/'Bulk DivVar Analysis'!$I$7,"")</f>
        <v/>
      </c>
      <c r="H3827" s="338" t="str">
        <f>IF(ISNUMBER(E3827), IF(G3827&gt;'Bulk DivVar Analysis'!$J$9,"Pass","Fail"),"")</f>
        <v/>
      </c>
      <c r="I3827" s="338" t="str">
        <f t="shared" si="61"/>
        <v/>
      </c>
      <c r="J3827" s="339"/>
      <c r="K3827" s="339"/>
      <c r="L3827" s="339"/>
      <c r="M3827" s="339"/>
      <c r="N3827" s="339"/>
      <c r="O3827" s="339"/>
      <c r="P3827" s="339"/>
      <c r="Q3827" s="339"/>
    </row>
    <row r="3828" spans="1:17" ht="13.5" customHeight="1">
      <c r="A3828" s="481"/>
      <c r="B3828" s="481"/>
      <c r="C3828" s="481"/>
      <c r="D3828" s="481"/>
      <c r="E3828" s="481"/>
      <c r="F3828" s="339"/>
      <c r="G3828" s="340" t="str">
        <f>IF(ISNUMBER(E3828),E3828/'Bulk DivVar Analysis'!$I$7,"")</f>
        <v/>
      </c>
      <c r="H3828" s="338" t="str">
        <f>IF(ISNUMBER(E3828), IF(G3828&gt;'Bulk DivVar Analysis'!$J$9,"Pass","Fail"),"")</f>
        <v/>
      </c>
      <c r="I3828" s="338" t="str">
        <f t="shared" si="61"/>
        <v/>
      </c>
      <c r="J3828" s="339"/>
      <c r="K3828" s="339"/>
      <c r="L3828" s="339"/>
      <c r="M3828" s="339"/>
      <c r="N3828" s="339"/>
      <c r="O3828" s="339"/>
      <c r="P3828" s="339"/>
      <c r="Q3828" s="339"/>
    </row>
    <row r="3829" spans="1:17" ht="13.5" customHeight="1">
      <c r="A3829" s="481"/>
      <c r="B3829" s="481"/>
      <c r="C3829" s="481"/>
      <c r="D3829" s="481"/>
      <c r="E3829" s="481"/>
      <c r="F3829" s="339"/>
      <c r="G3829" s="340" t="str">
        <f>IF(ISNUMBER(E3829),E3829/'Bulk DivVar Analysis'!$I$7,"")</f>
        <v/>
      </c>
      <c r="H3829" s="338" t="str">
        <f>IF(ISNUMBER(E3829), IF(G3829&gt;'Bulk DivVar Analysis'!$J$9,"Pass","Fail"),"")</f>
        <v/>
      </c>
      <c r="I3829" s="338" t="str">
        <f t="shared" si="61"/>
        <v/>
      </c>
      <c r="J3829" s="339"/>
      <c r="K3829" s="339"/>
      <c r="L3829" s="339"/>
      <c r="M3829" s="339"/>
      <c r="N3829" s="339"/>
      <c r="O3829" s="339"/>
      <c r="P3829" s="339"/>
      <c r="Q3829" s="339"/>
    </row>
    <row r="3830" spans="1:17" ht="13.5" customHeight="1">
      <c r="A3830" s="481"/>
      <c r="B3830" s="481"/>
      <c r="C3830" s="481"/>
      <c r="D3830" s="481"/>
      <c r="E3830" s="481"/>
      <c r="F3830" s="339"/>
      <c r="G3830" s="340" t="str">
        <f>IF(ISNUMBER(E3830),E3830/'Bulk DivVar Analysis'!$I$7,"")</f>
        <v/>
      </c>
      <c r="H3830" s="338" t="str">
        <f>IF(ISNUMBER(E3830), IF(G3830&gt;'Bulk DivVar Analysis'!$J$9,"Pass","Fail"),"")</f>
        <v/>
      </c>
      <c r="I3830" s="338" t="str">
        <f t="shared" si="61"/>
        <v/>
      </c>
      <c r="J3830" s="339"/>
      <c r="K3830" s="339"/>
      <c r="L3830" s="339"/>
      <c r="M3830" s="339"/>
      <c r="N3830" s="339"/>
      <c r="O3830" s="339"/>
      <c r="P3830" s="339"/>
      <c r="Q3830" s="339"/>
    </row>
    <row r="3831" spans="1:17" ht="13.5" customHeight="1">
      <c r="A3831" s="481"/>
      <c r="B3831" s="481"/>
      <c r="C3831" s="481"/>
      <c r="D3831" s="481"/>
      <c r="E3831" s="481"/>
      <c r="F3831" s="339"/>
      <c r="G3831" s="340" t="str">
        <f>IF(ISNUMBER(E3831),E3831/'Bulk DivVar Analysis'!$I$7,"")</f>
        <v/>
      </c>
      <c r="H3831" s="338" t="str">
        <f>IF(ISNUMBER(E3831), IF(G3831&gt;'Bulk DivVar Analysis'!$J$9,"Pass","Fail"),"")</f>
        <v/>
      </c>
      <c r="I3831" s="338" t="str">
        <f t="shared" si="61"/>
        <v/>
      </c>
      <c r="J3831" s="339"/>
      <c r="K3831" s="339"/>
      <c r="L3831" s="339"/>
      <c r="M3831" s="339"/>
      <c r="N3831" s="339"/>
      <c r="O3831" s="339"/>
      <c r="P3831" s="339"/>
      <c r="Q3831" s="339"/>
    </row>
    <row r="3832" spans="1:17" ht="13.5" customHeight="1">
      <c r="A3832" s="481"/>
      <c r="B3832" s="481"/>
      <c r="C3832" s="481"/>
      <c r="D3832" s="481"/>
      <c r="E3832" s="481"/>
      <c r="F3832" s="339"/>
      <c r="G3832" s="340" t="str">
        <f>IF(ISNUMBER(E3832),E3832/'Bulk DivVar Analysis'!$I$7,"")</f>
        <v/>
      </c>
      <c r="H3832" s="338" t="str">
        <f>IF(ISNUMBER(E3832), IF(G3832&gt;'Bulk DivVar Analysis'!$J$9,"Pass","Fail"),"")</f>
        <v/>
      </c>
      <c r="I3832" s="338" t="str">
        <f t="shared" si="61"/>
        <v/>
      </c>
      <c r="J3832" s="339"/>
      <c r="K3832" s="339"/>
      <c r="L3832" s="339"/>
      <c r="M3832" s="339"/>
      <c r="N3832" s="339"/>
      <c r="O3832" s="339"/>
      <c r="P3832" s="339"/>
      <c r="Q3832" s="339"/>
    </row>
    <row r="3833" spans="1:17" ht="13.5" customHeight="1">
      <c r="A3833" s="481"/>
      <c r="B3833" s="481"/>
      <c r="C3833" s="481"/>
      <c r="D3833" s="481"/>
      <c r="E3833" s="481"/>
      <c r="F3833" s="339"/>
      <c r="G3833" s="340" t="str">
        <f>IF(ISNUMBER(E3833),E3833/'Bulk DivVar Analysis'!$I$7,"")</f>
        <v/>
      </c>
      <c r="H3833" s="338" t="str">
        <f>IF(ISNUMBER(E3833), IF(G3833&gt;'Bulk DivVar Analysis'!$J$9,"Pass","Fail"),"")</f>
        <v/>
      </c>
      <c r="I3833" s="338" t="str">
        <f t="shared" si="61"/>
        <v/>
      </c>
      <c r="J3833" s="339"/>
      <c r="K3833" s="339"/>
      <c r="L3833" s="339"/>
      <c r="M3833" s="339"/>
      <c r="N3833" s="339"/>
      <c r="O3833" s="339"/>
      <c r="P3833" s="339"/>
      <c r="Q3833" s="339"/>
    </row>
    <row r="3834" spans="1:17" ht="13.5" customHeight="1">
      <c r="A3834" s="481"/>
      <c r="B3834" s="481"/>
      <c r="C3834" s="481"/>
      <c r="D3834" s="481"/>
      <c r="E3834" s="481"/>
      <c r="F3834" s="339"/>
      <c r="G3834" s="340" t="str">
        <f>IF(ISNUMBER(E3834),E3834/'Bulk DivVar Analysis'!$I$7,"")</f>
        <v/>
      </c>
      <c r="H3834" s="338" t="str">
        <f>IF(ISNUMBER(E3834), IF(G3834&gt;'Bulk DivVar Analysis'!$J$9,"Pass","Fail"),"")</f>
        <v/>
      </c>
      <c r="I3834" s="338" t="str">
        <f t="shared" si="61"/>
        <v/>
      </c>
      <c r="J3834" s="339"/>
      <c r="K3834" s="339"/>
      <c r="L3834" s="339"/>
      <c r="M3834" s="339"/>
      <c r="N3834" s="339"/>
      <c r="O3834" s="339"/>
      <c r="P3834" s="339"/>
      <c r="Q3834" s="339"/>
    </row>
    <row r="3835" spans="1:17" ht="13.5" customHeight="1">
      <c r="A3835" s="481"/>
      <c r="B3835" s="481"/>
      <c r="C3835" s="481"/>
      <c r="D3835" s="481"/>
      <c r="E3835" s="481"/>
      <c r="F3835" s="339"/>
      <c r="G3835" s="340" t="str">
        <f>IF(ISNUMBER(E3835),E3835/'Bulk DivVar Analysis'!$I$7,"")</f>
        <v/>
      </c>
      <c r="H3835" s="338" t="str">
        <f>IF(ISNUMBER(E3835), IF(G3835&gt;'Bulk DivVar Analysis'!$J$9,"Pass","Fail"),"")</f>
        <v/>
      </c>
      <c r="I3835" s="338" t="str">
        <f t="shared" si="61"/>
        <v/>
      </c>
      <c r="J3835" s="339"/>
      <c r="K3835" s="339"/>
      <c r="L3835" s="339"/>
      <c r="M3835" s="339"/>
      <c r="N3835" s="339"/>
      <c r="O3835" s="339"/>
      <c r="P3835" s="339"/>
      <c r="Q3835" s="339"/>
    </row>
    <row r="3836" spans="1:17" ht="13.5" customHeight="1">
      <c r="A3836" s="481"/>
      <c r="B3836" s="481"/>
      <c r="C3836" s="481"/>
      <c r="D3836" s="481"/>
      <c r="E3836" s="481"/>
      <c r="F3836" s="339"/>
      <c r="G3836" s="340" t="str">
        <f>IF(ISNUMBER(E3836),E3836/'Bulk DivVar Analysis'!$I$7,"")</f>
        <v/>
      </c>
      <c r="H3836" s="338" t="str">
        <f>IF(ISNUMBER(E3836), IF(G3836&gt;'Bulk DivVar Analysis'!$J$9,"Pass","Fail"),"")</f>
        <v/>
      </c>
      <c r="I3836" s="338" t="str">
        <f t="shared" si="61"/>
        <v/>
      </c>
      <c r="J3836" s="339"/>
      <c r="K3836" s="339"/>
      <c r="L3836" s="339"/>
      <c r="M3836" s="339"/>
      <c r="N3836" s="339"/>
      <c r="O3836" s="339"/>
      <c r="P3836" s="339"/>
      <c r="Q3836" s="339"/>
    </row>
    <row r="3837" spans="1:17" ht="13.5" customHeight="1">
      <c r="A3837" s="481"/>
      <c r="B3837" s="481"/>
      <c r="C3837" s="481"/>
      <c r="D3837" s="481"/>
      <c r="E3837" s="481"/>
      <c r="F3837" s="339"/>
      <c r="G3837" s="340" t="str">
        <f>IF(ISNUMBER(E3837),E3837/'Bulk DivVar Analysis'!$I$7,"")</f>
        <v/>
      </c>
      <c r="H3837" s="338" t="str">
        <f>IF(ISNUMBER(E3837), IF(G3837&gt;'Bulk DivVar Analysis'!$J$9,"Pass","Fail"),"")</f>
        <v/>
      </c>
      <c r="I3837" s="338" t="str">
        <f t="shared" si="61"/>
        <v/>
      </c>
      <c r="J3837" s="339"/>
      <c r="K3837" s="339"/>
      <c r="L3837" s="339"/>
      <c r="M3837" s="339"/>
      <c r="N3837" s="339"/>
      <c r="O3837" s="339"/>
      <c r="P3837" s="339"/>
      <c r="Q3837" s="339"/>
    </row>
    <row r="3838" spans="1:17" ht="13.5" customHeight="1">
      <c r="A3838" s="481"/>
      <c r="B3838" s="481"/>
      <c r="C3838" s="481"/>
      <c r="D3838" s="481"/>
      <c r="E3838" s="481"/>
      <c r="F3838" s="339"/>
      <c r="G3838" s="340" t="str">
        <f>IF(ISNUMBER(E3838),E3838/'Bulk DivVar Analysis'!$I$7,"")</f>
        <v/>
      </c>
      <c r="H3838" s="338" t="str">
        <f>IF(ISNUMBER(E3838), IF(G3838&gt;'Bulk DivVar Analysis'!$J$9,"Pass","Fail"),"")</f>
        <v/>
      </c>
      <c r="I3838" s="338" t="str">
        <f t="shared" si="61"/>
        <v/>
      </c>
      <c r="J3838" s="339"/>
      <c r="K3838" s="339"/>
      <c r="L3838" s="339"/>
      <c r="M3838" s="339"/>
      <c r="N3838" s="339"/>
      <c r="O3838" s="339"/>
      <c r="P3838" s="339"/>
      <c r="Q3838" s="339"/>
    </row>
    <row r="3839" spans="1:17" ht="13.5" customHeight="1">
      <c r="A3839" s="481"/>
      <c r="B3839" s="481"/>
      <c r="C3839" s="481"/>
      <c r="D3839" s="481"/>
      <c r="E3839" s="481"/>
      <c r="F3839" s="339"/>
      <c r="G3839" s="340" t="str">
        <f>IF(ISNUMBER(E3839),E3839/'Bulk DivVar Analysis'!$I$7,"")</f>
        <v/>
      </c>
      <c r="H3839" s="338" t="str">
        <f>IF(ISNUMBER(E3839), IF(G3839&gt;'Bulk DivVar Analysis'!$J$9,"Pass","Fail"),"")</f>
        <v/>
      </c>
      <c r="I3839" s="338" t="str">
        <f t="shared" si="61"/>
        <v/>
      </c>
      <c r="J3839" s="339"/>
      <c r="K3839" s="339"/>
      <c r="L3839" s="339"/>
      <c r="M3839" s="339"/>
      <c r="N3839" s="339"/>
      <c r="O3839" s="339"/>
      <c r="P3839" s="339"/>
      <c r="Q3839" s="339"/>
    </row>
    <row r="3840" spans="1:17" ht="13.5" customHeight="1">
      <c r="A3840" s="481"/>
      <c r="B3840" s="481"/>
      <c r="C3840" s="481"/>
      <c r="D3840" s="481"/>
      <c r="E3840" s="481"/>
      <c r="F3840" s="339"/>
      <c r="G3840" s="340" t="str">
        <f>IF(ISNUMBER(E3840),E3840/'Bulk DivVar Analysis'!$I$7,"")</f>
        <v/>
      </c>
      <c r="H3840" s="338" t="str">
        <f>IF(ISNUMBER(E3840), IF(G3840&gt;'Bulk DivVar Analysis'!$J$9,"Pass","Fail"),"")</f>
        <v/>
      </c>
      <c r="I3840" s="338" t="str">
        <f t="shared" si="61"/>
        <v/>
      </c>
      <c r="J3840" s="339"/>
      <c r="K3840" s="339"/>
      <c r="L3840" s="339"/>
      <c r="M3840" s="339"/>
      <c r="N3840" s="339"/>
      <c r="O3840" s="339"/>
      <c r="P3840" s="339"/>
      <c r="Q3840" s="339"/>
    </row>
    <row r="3841" spans="1:17" ht="13.5" customHeight="1">
      <c r="A3841" s="481"/>
      <c r="B3841" s="481"/>
      <c r="C3841" s="481"/>
      <c r="D3841" s="481"/>
      <c r="E3841" s="481"/>
      <c r="F3841" s="339"/>
      <c r="G3841" s="340" t="str">
        <f>IF(ISNUMBER(E3841),E3841/'Bulk DivVar Analysis'!$I$7,"")</f>
        <v/>
      </c>
      <c r="H3841" s="338" t="str">
        <f>IF(ISNUMBER(E3841), IF(G3841&gt;'Bulk DivVar Analysis'!$J$9,"Pass","Fail"),"")</f>
        <v/>
      </c>
      <c r="I3841" s="338" t="str">
        <f t="shared" si="61"/>
        <v/>
      </c>
      <c r="J3841" s="339"/>
      <c r="K3841" s="339"/>
      <c r="L3841" s="339"/>
      <c r="M3841" s="339"/>
      <c r="N3841" s="339"/>
      <c r="O3841" s="339"/>
      <c r="P3841" s="339"/>
      <c r="Q3841" s="339"/>
    </row>
  </sheetData>
  <conditionalFormatting sqref="H3:H3841">
    <cfRule type="containsText" dxfId="61" priority="1" operator="containsText" text="Pass">
      <formula>NOT(ISERROR(SEARCH(("Pass"),(H3))))</formula>
    </cfRule>
  </conditionalFormatting>
  <conditionalFormatting sqref="H3:H3841">
    <cfRule type="containsText" dxfId="60" priority="2" operator="containsText" text="Fail">
      <formula>NOT(ISERROR(SEARCH(("Fail"),(H3))))</formula>
    </cfRule>
  </conditionalFormatting>
  <conditionalFormatting sqref="H2">
    <cfRule type="containsText" dxfId="59" priority="3" operator="containsText" text="Pass">
      <formula>NOT(ISERROR(SEARCH(("Pass"),(H2))))</formula>
    </cfRule>
  </conditionalFormatting>
  <conditionalFormatting sqref="H2">
    <cfRule type="containsText" dxfId="58" priority="4" operator="containsText" text="Fail">
      <formula>NOT(ISERROR(SEARCH(("Fail"),(H2))))</formula>
    </cfRule>
  </conditionalFormatting>
  <conditionalFormatting sqref="M2:M41">
    <cfRule type="containsText" dxfId="57" priority="5" operator="containsText" text="No">
      <formula>NOT(ISERROR(SEARCH(("No"),(M2))))</formula>
    </cfRule>
  </conditionalFormatting>
  <conditionalFormatting sqref="M2:M41">
    <cfRule type="containsText" dxfId="56" priority="6" operator="containsText" text="Yes">
      <formula>NOT(ISERROR(SEARCH(("Yes"),(M2))))</formula>
    </cfRule>
  </conditionalFormatting>
  <conditionalFormatting sqref="L2:L41">
    <cfRule type="colorScale" priority="7">
      <colorScale>
        <cfvo type="min"/>
        <cfvo type="percentile" val="50"/>
        <cfvo type="max"/>
        <color rgb="FF63BE7B"/>
        <color rgb="FFFCFCFF"/>
        <color rgb="FFF8696B"/>
      </colorScale>
    </cfRule>
  </conditionalFormatting>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Q3841"/>
  <sheetViews>
    <sheetView workbookViewId="0">
      <selection activeCell="F4" sqref="F4"/>
    </sheetView>
  </sheetViews>
  <sheetFormatPr defaultColWidth="12.69921875" defaultRowHeight="15" customHeight="1"/>
  <cols>
    <col min="1" max="1" width="20" customWidth="1"/>
    <col min="2" max="3" width="10.69921875" customWidth="1"/>
    <col min="4" max="4" width="13.19921875" customWidth="1"/>
    <col min="5" max="6" width="10.69921875" customWidth="1"/>
    <col min="7" max="7" width="12.19921875" customWidth="1"/>
    <col min="8" max="8" width="10.69921875" customWidth="1"/>
    <col min="9" max="9" width="15.19921875" customWidth="1"/>
    <col min="10" max="11" width="10.69921875" customWidth="1"/>
    <col min="12" max="12" width="14.19921875" customWidth="1"/>
    <col min="13" max="13" width="13.19921875" customWidth="1"/>
    <col min="15" max="15" width="10.69921875" customWidth="1"/>
    <col min="16" max="16" width="12.19921875" customWidth="1"/>
    <col min="17" max="17" width="20.69921875" customWidth="1"/>
  </cols>
  <sheetData>
    <row r="1" spans="1:17" ht="13.5" customHeight="1">
      <c r="A1" s="338" t="s">
        <v>680</v>
      </c>
      <c r="B1" s="338" t="s">
        <v>681</v>
      </c>
      <c r="C1" s="338" t="s">
        <v>682</v>
      </c>
      <c r="D1" s="338" t="s">
        <v>683</v>
      </c>
      <c r="E1" s="338" t="s">
        <v>684</v>
      </c>
      <c r="F1" s="339"/>
      <c r="G1" s="338" t="s">
        <v>685</v>
      </c>
      <c r="H1" s="338" t="str">
        <f>"&gt; "&amp;('Bulk DivVar Analysis'!P15*100)&amp;"%"</f>
        <v>&gt; 10%</v>
      </c>
      <c r="I1" s="338" t="s">
        <v>686</v>
      </c>
      <c r="J1" s="339"/>
      <c r="K1" s="338" t="s">
        <v>687</v>
      </c>
      <c r="L1" s="338" t="s">
        <v>688</v>
      </c>
      <c r="M1" s="338" t="s">
        <v>689</v>
      </c>
      <c r="N1" s="338" t="s">
        <v>690</v>
      </c>
      <c r="O1" s="338" t="s">
        <v>691</v>
      </c>
      <c r="P1" s="338" t="s">
        <v>692</v>
      </c>
      <c r="Q1" s="338" t="s">
        <v>693</v>
      </c>
    </row>
    <row r="2" spans="1:17" ht="13.5" customHeight="1">
      <c r="A2" s="481"/>
      <c r="B2" s="481"/>
      <c r="C2" s="481"/>
      <c r="D2" s="481"/>
      <c r="E2" s="481"/>
      <c r="F2" s="339"/>
      <c r="G2" s="340" t="str">
        <f>IF(ISNUMBER(E2),E2/'Bulk DivVar Analysis'!$I$60,"")</f>
        <v/>
      </c>
      <c r="H2" s="338" t="str">
        <f>IF(ISNUMBER(E2), IF(G2&gt;'Bulk DivVar Analysis'!$J$62,"Pass","Fail"),"")</f>
        <v/>
      </c>
      <c r="I2" s="338" t="str">
        <f>_xlfn.TEXTJOIN("_",TRUE,B2,C2)</f>
        <v/>
      </c>
      <c r="J2" s="339"/>
      <c r="K2" s="338" t="s">
        <v>694</v>
      </c>
      <c r="L2" s="338" t="str">
        <f t="shared" ref="L2:L41" si="0">IF(ISNUMBER($E$2),COUNTIFS($H$2:$H$3841,"Fail",$B$2:$B$3841,$K2),"")</f>
        <v/>
      </c>
      <c r="M2" s="338" t="str">
        <f>IF(ISNUMBER($E$2),IF(L2&gt;='Bulk DivVar Analysis'!$P$16,"Yes","No"),"")</f>
        <v/>
      </c>
      <c r="N2" s="338" t="s">
        <v>695</v>
      </c>
      <c r="O2" s="338" t="s">
        <v>776</v>
      </c>
      <c r="P2" s="338" t="s">
        <v>717</v>
      </c>
      <c r="Q2" s="338" t="str">
        <f t="shared" ref="Q2:Q41" si="1">N2&amp;O2&amp;P2</f>
        <v>Mavi_Tru_Nxt_BD_2.1</v>
      </c>
    </row>
    <row r="3" spans="1:17" ht="13.5" customHeight="1">
      <c r="A3" s="481"/>
      <c r="B3" s="481"/>
      <c r="C3" s="481"/>
      <c r="D3" s="481"/>
      <c r="E3" s="481"/>
      <c r="F3" s="339"/>
      <c r="G3" s="340" t="str">
        <f>IF(ISNUMBER(E3),E3/'Bulk DivVar Analysis'!$I$60,"")</f>
        <v/>
      </c>
      <c r="H3" s="338" t="str">
        <f>IF(ISNUMBER(E3), IF(G3&gt;'Bulk DivVar Analysis'!$J$62,"Pass","Fail"),"")</f>
        <v/>
      </c>
      <c r="I3" s="338" t="str">
        <f t="shared" ref="I3:I66" si="2">_xlfn.TEXTJOIN("_",TRUE,B3,C3)</f>
        <v/>
      </c>
      <c r="J3" s="339"/>
      <c r="K3" s="338" t="s">
        <v>698</v>
      </c>
      <c r="L3" s="338" t="str">
        <f t="shared" si="0"/>
        <v/>
      </c>
      <c r="M3" s="338" t="str">
        <f>IF(ISNUMBER($E$2),IF(L3&gt;='Bulk DivVar Analysis'!$P$16,"Yes","No"),"")</f>
        <v/>
      </c>
      <c r="N3" s="338" t="s">
        <v>695</v>
      </c>
      <c r="O3" s="338" t="s">
        <v>776</v>
      </c>
      <c r="P3" s="338" t="s">
        <v>719</v>
      </c>
      <c r="Q3" s="338" t="str">
        <f t="shared" si="1"/>
        <v>Mavi_Tru_Nxt_BD_2.2</v>
      </c>
    </row>
    <row r="4" spans="1:17" ht="13.5" customHeight="1">
      <c r="A4" s="481"/>
      <c r="B4" s="481"/>
      <c r="C4" s="481"/>
      <c r="D4" s="481"/>
      <c r="E4" s="481"/>
      <c r="F4" s="339"/>
      <c r="G4" s="340" t="str">
        <f>IF(ISNUMBER(E4),E4/'Bulk DivVar Analysis'!$I$60,"")</f>
        <v/>
      </c>
      <c r="H4" s="338" t="str">
        <f>IF(ISNUMBER(E4), IF(G4&gt;'Bulk DivVar Analysis'!$J$62,"Pass","Fail"),"")</f>
        <v/>
      </c>
      <c r="I4" s="338" t="str">
        <f t="shared" si="2"/>
        <v/>
      </c>
      <c r="J4" s="339"/>
      <c r="K4" s="338" t="s">
        <v>700</v>
      </c>
      <c r="L4" s="338" t="str">
        <f t="shared" si="0"/>
        <v/>
      </c>
      <c r="M4" s="338" t="str">
        <f>IF(ISNUMBER($E$2),IF(L4&gt;='Bulk DivVar Analysis'!$P$16,"Yes","No"),"")</f>
        <v/>
      </c>
      <c r="N4" s="338" t="s">
        <v>695</v>
      </c>
      <c r="O4" s="338" t="s">
        <v>776</v>
      </c>
      <c r="P4" s="338" t="s">
        <v>721</v>
      </c>
      <c r="Q4" s="338" t="str">
        <f t="shared" si="1"/>
        <v>Mavi_Tru_Nxt_BD_2.3</v>
      </c>
    </row>
    <row r="5" spans="1:17" ht="13.5" customHeight="1">
      <c r="A5" s="481"/>
      <c r="B5" s="481"/>
      <c r="C5" s="481"/>
      <c r="D5" s="481"/>
      <c r="E5" s="481"/>
      <c r="F5" s="339"/>
      <c r="G5" s="340" t="str">
        <f>IF(ISNUMBER(E5),E5/'Bulk DivVar Analysis'!$I$60,"")</f>
        <v/>
      </c>
      <c r="H5" s="338" t="str">
        <f>IF(ISNUMBER(E5), IF(G5&gt;'Bulk DivVar Analysis'!$J$62,"Pass","Fail"),"")</f>
        <v/>
      </c>
      <c r="I5" s="338" t="str">
        <f t="shared" si="2"/>
        <v/>
      </c>
      <c r="J5" s="339"/>
      <c r="K5" s="338" t="s">
        <v>702</v>
      </c>
      <c r="L5" s="338" t="str">
        <f t="shared" si="0"/>
        <v/>
      </c>
      <c r="M5" s="338" t="str">
        <f>IF(ISNUMBER($E$2),IF(L5&gt;='Bulk DivVar Analysis'!$P$16,"Yes","No"),"")</f>
        <v/>
      </c>
      <c r="N5" s="338" t="s">
        <v>695</v>
      </c>
      <c r="O5" s="338" t="s">
        <v>776</v>
      </c>
      <c r="P5" s="338" t="s">
        <v>723</v>
      </c>
      <c r="Q5" s="338" t="str">
        <f t="shared" si="1"/>
        <v>Mavi_Tru_Nxt_BD_2.4</v>
      </c>
    </row>
    <row r="6" spans="1:17" ht="13.5" customHeight="1">
      <c r="A6" s="481"/>
      <c r="B6" s="481"/>
      <c r="C6" s="481"/>
      <c r="D6" s="481"/>
      <c r="E6" s="481"/>
      <c r="F6" s="339"/>
      <c r="G6" s="340" t="str">
        <f>IF(ISNUMBER(E6),E6/'Bulk DivVar Analysis'!$I$60,"")</f>
        <v/>
      </c>
      <c r="H6" s="338" t="str">
        <f>IF(ISNUMBER(E6), IF(G6&gt;'Bulk DivVar Analysis'!$J$62,"Pass","Fail"),"")</f>
        <v/>
      </c>
      <c r="I6" s="338" t="str">
        <f t="shared" si="2"/>
        <v/>
      </c>
      <c r="J6" s="339"/>
      <c r="K6" s="338" t="s">
        <v>704</v>
      </c>
      <c r="L6" s="338" t="str">
        <f t="shared" si="0"/>
        <v/>
      </c>
      <c r="M6" s="338" t="str">
        <f>IF(ISNUMBER($E$2),IF(L6&gt;='Bulk DivVar Analysis'!$P$16,"Yes","No"),"")</f>
        <v/>
      </c>
      <c r="N6" s="338" t="s">
        <v>695</v>
      </c>
      <c r="O6" s="338" t="s">
        <v>776</v>
      </c>
      <c r="P6" s="338" t="s">
        <v>725</v>
      </c>
      <c r="Q6" s="338" t="str">
        <f t="shared" si="1"/>
        <v>Mavi_Tru_Nxt_BD_2.5</v>
      </c>
    </row>
    <row r="7" spans="1:17" ht="13.5" customHeight="1">
      <c r="A7" s="481"/>
      <c r="B7" s="481"/>
      <c r="C7" s="481"/>
      <c r="D7" s="481"/>
      <c r="E7" s="481"/>
      <c r="F7" s="339"/>
      <c r="G7" s="340" t="str">
        <f>IF(ISNUMBER(E7),E7/'Bulk DivVar Analysis'!$I$60,"")</f>
        <v/>
      </c>
      <c r="H7" s="338" t="str">
        <f>IF(ISNUMBER(E7), IF(G7&gt;'Bulk DivVar Analysis'!$J$62,"Pass","Fail"),"")</f>
        <v/>
      </c>
      <c r="I7" s="338" t="str">
        <f t="shared" si="2"/>
        <v/>
      </c>
      <c r="J7" s="339"/>
      <c r="K7" s="338" t="s">
        <v>706</v>
      </c>
      <c r="L7" s="338" t="str">
        <f t="shared" si="0"/>
        <v/>
      </c>
      <c r="M7" s="338" t="str">
        <f>IF(ISNUMBER($E$2),IF(L7&gt;='Bulk DivVar Analysis'!$P$16,"Yes","No"),"")</f>
        <v/>
      </c>
      <c r="N7" s="338" t="s">
        <v>695</v>
      </c>
      <c r="O7" s="338" t="s">
        <v>776</v>
      </c>
      <c r="P7" s="338" t="s">
        <v>727</v>
      </c>
      <c r="Q7" s="338" t="str">
        <f t="shared" si="1"/>
        <v>Mavi_Tru_Nxt_BD_2.6</v>
      </c>
    </row>
    <row r="8" spans="1:17" ht="13.5" customHeight="1">
      <c r="A8" s="481"/>
      <c r="B8" s="481"/>
      <c r="C8" s="481"/>
      <c r="D8" s="481"/>
      <c r="E8" s="481"/>
      <c r="F8" s="339"/>
      <c r="G8" s="340" t="str">
        <f>IF(ISNUMBER(E8),E8/'Bulk DivVar Analysis'!$I$60,"")</f>
        <v/>
      </c>
      <c r="H8" s="338" t="str">
        <f>IF(ISNUMBER(E8), IF(G8&gt;'Bulk DivVar Analysis'!$J$62,"Pass","Fail"),"")</f>
        <v/>
      </c>
      <c r="I8" s="338" t="str">
        <f t="shared" si="2"/>
        <v/>
      </c>
      <c r="J8" s="339"/>
      <c r="K8" s="338" t="s">
        <v>708</v>
      </c>
      <c r="L8" s="338" t="str">
        <f t="shared" si="0"/>
        <v/>
      </c>
      <c r="M8" s="338" t="str">
        <f>IF(ISNUMBER($E$2),IF(L8&gt;='Bulk DivVar Analysis'!$P$16,"Yes","No"),"")</f>
        <v/>
      </c>
      <c r="N8" s="338" t="s">
        <v>695</v>
      </c>
      <c r="O8" s="338" t="s">
        <v>776</v>
      </c>
      <c r="P8" s="338" t="s">
        <v>729</v>
      </c>
      <c r="Q8" s="338" t="str">
        <f t="shared" si="1"/>
        <v>Mavi_Tru_Nxt_BD_2.7</v>
      </c>
    </row>
    <row r="9" spans="1:17" ht="13.5" customHeight="1">
      <c r="A9" s="481"/>
      <c r="B9" s="481"/>
      <c r="C9" s="481"/>
      <c r="D9" s="481"/>
      <c r="E9" s="481"/>
      <c r="F9" s="339"/>
      <c r="G9" s="340" t="str">
        <f>IF(ISNUMBER(E9),E9/'Bulk DivVar Analysis'!$I$60,"")</f>
        <v/>
      </c>
      <c r="H9" s="338" t="str">
        <f>IF(ISNUMBER(E9), IF(G9&gt;'Bulk DivVar Analysis'!$J$62,"Pass","Fail"),"")</f>
        <v/>
      </c>
      <c r="I9" s="338" t="str">
        <f t="shared" si="2"/>
        <v/>
      </c>
      <c r="J9" s="339"/>
      <c r="K9" s="338" t="s">
        <v>710</v>
      </c>
      <c r="L9" s="338" t="str">
        <f t="shared" si="0"/>
        <v/>
      </c>
      <c r="M9" s="338" t="str">
        <f>IF(ISNUMBER($E$2),IF(L9&gt;='Bulk DivVar Analysis'!$P$16,"Yes","No"),"")</f>
        <v/>
      </c>
      <c r="N9" s="338" t="s">
        <v>695</v>
      </c>
      <c r="O9" s="338" t="s">
        <v>776</v>
      </c>
      <c r="P9" s="338" t="s">
        <v>731</v>
      </c>
      <c r="Q9" s="338" t="str">
        <f t="shared" si="1"/>
        <v>Mavi_Tru_Nxt_BD_2.8</v>
      </c>
    </row>
    <row r="10" spans="1:17" ht="13.5" customHeight="1">
      <c r="A10" s="481"/>
      <c r="B10" s="481"/>
      <c r="C10" s="481"/>
      <c r="D10" s="481"/>
      <c r="E10" s="481"/>
      <c r="F10" s="339"/>
      <c r="G10" s="340" t="str">
        <f>IF(ISNUMBER(E10),E10/'Bulk DivVar Analysis'!$I$60,"")</f>
        <v/>
      </c>
      <c r="H10" s="338" t="str">
        <f>IF(ISNUMBER(E10), IF(G10&gt;'Bulk DivVar Analysis'!$J$62,"Pass","Fail"),"")</f>
        <v/>
      </c>
      <c r="I10" s="338" t="str">
        <f t="shared" si="2"/>
        <v/>
      </c>
      <c r="J10" s="339"/>
      <c r="K10" s="338" t="s">
        <v>712</v>
      </c>
      <c r="L10" s="338" t="str">
        <f t="shared" si="0"/>
        <v/>
      </c>
      <c r="M10" s="338" t="str">
        <f>IF(ISNUMBER($E$2),IF(L10&gt;='Bulk DivVar Analysis'!$P$16,"Yes","No"),"")</f>
        <v/>
      </c>
      <c r="N10" s="338" t="s">
        <v>695</v>
      </c>
      <c r="O10" s="338" t="s">
        <v>776</v>
      </c>
      <c r="P10" s="338" t="s">
        <v>733</v>
      </c>
      <c r="Q10" s="338" t="str">
        <f t="shared" si="1"/>
        <v>Mavi_Tru_Nxt_BD_2.9</v>
      </c>
    </row>
    <row r="11" spans="1:17" ht="13.5" customHeight="1">
      <c r="A11" s="481"/>
      <c r="B11" s="481"/>
      <c r="C11" s="481"/>
      <c r="D11" s="481"/>
      <c r="E11" s="481"/>
      <c r="F11" s="339"/>
      <c r="G11" s="340" t="str">
        <f>IF(ISNUMBER(E11),E11/'Bulk DivVar Analysis'!$I$60,"")</f>
        <v/>
      </c>
      <c r="H11" s="338" t="str">
        <f>IF(ISNUMBER(E11), IF(G11&gt;'Bulk DivVar Analysis'!$J$62,"Pass","Fail"),"")</f>
        <v/>
      </c>
      <c r="I11" s="338" t="str">
        <f t="shared" si="2"/>
        <v/>
      </c>
      <c r="J11" s="339"/>
      <c r="K11" s="338" t="s">
        <v>714</v>
      </c>
      <c r="L11" s="338" t="str">
        <f t="shared" si="0"/>
        <v/>
      </c>
      <c r="M11" s="338" t="str">
        <f>IF(ISNUMBER($E$2),IF(L11&gt;='Bulk DivVar Analysis'!$P$16,"Yes","No"),"")</f>
        <v/>
      </c>
      <c r="N11" s="338" t="s">
        <v>695</v>
      </c>
      <c r="O11" s="338" t="s">
        <v>776</v>
      </c>
      <c r="P11" s="338" t="s">
        <v>735</v>
      </c>
      <c r="Q11" s="338" t="str">
        <f t="shared" si="1"/>
        <v>Mavi_Tru_Nxt_BD_2.10</v>
      </c>
    </row>
    <row r="12" spans="1:17" ht="13.5" customHeight="1">
      <c r="A12" s="481"/>
      <c r="B12" s="481"/>
      <c r="C12" s="481"/>
      <c r="D12" s="481"/>
      <c r="E12" s="481"/>
      <c r="F12" s="339"/>
      <c r="G12" s="340" t="str">
        <f>IF(ISNUMBER(E12),E12/'Bulk DivVar Analysis'!$I$60,"")</f>
        <v/>
      </c>
      <c r="H12" s="338" t="str">
        <f>IF(ISNUMBER(E12), IF(G12&gt;'Bulk DivVar Analysis'!$J$62,"Pass","Fail"),"")</f>
        <v/>
      </c>
      <c r="I12" s="338" t="str">
        <f t="shared" si="2"/>
        <v/>
      </c>
      <c r="J12" s="339"/>
      <c r="K12" s="338" t="s">
        <v>716</v>
      </c>
      <c r="L12" s="338" t="str">
        <f t="shared" si="0"/>
        <v/>
      </c>
      <c r="M12" s="338" t="str">
        <f>IF(ISNUMBER($E$2),IF(L12&gt;='Bulk DivVar Analysis'!$P$16,"Yes","No"),"")</f>
        <v/>
      </c>
      <c r="N12" s="338" t="s">
        <v>695</v>
      </c>
      <c r="O12" s="338" t="s">
        <v>776</v>
      </c>
      <c r="P12" s="338" t="s">
        <v>697</v>
      </c>
      <c r="Q12" s="338" t="str">
        <f t="shared" si="1"/>
        <v>Mavi_Tru_Nxt_BD_1.1</v>
      </c>
    </row>
    <row r="13" spans="1:17" ht="13.5" customHeight="1">
      <c r="A13" s="481"/>
      <c r="B13" s="481"/>
      <c r="C13" s="481"/>
      <c r="D13" s="481"/>
      <c r="E13" s="481"/>
      <c r="F13" s="339"/>
      <c r="G13" s="340" t="str">
        <f>IF(ISNUMBER(E13),E13/'Bulk DivVar Analysis'!$I$60,"")</f>
        <v/>
      </c>
      <c r="H13" s="338" t="str">
        <f>IF(ISNUMBER(E13), IF(G13&gt;'Bulk DivVar Analysis'!$J$62,"Pass","Fail"),"")</f>
        <v/>
      </c>
      <c r="I13" s="338" t="str">
        <f t="shared" si="2"/>
        <v/>
      </c>
      <c r="J13" s="339"/>
      <c r="K13" s="338" t="s">
        <v>718</v>
      </c>
      <c r="L13" s="338" t="str">
        <f t="shared" si="0"/>
        <v/>
      </c>
      <c r="M13" s="338" t="str">
        <f>IF(ISNUMBER($E$2),IF(L13&gt;='Bulk DivVar Analysis'!$P$16,"Yes","No"),"")</f>
        <v/>
      </c>
      <c r="N13" s="338" t="s">
        <v>695</v>
      </c>
      <c r="O13" s="338" t="s">
        <v>776</v>
      </c>
      <c r="P13" s="338" t="s">
        <v>699</v>
      </c>
      <c r="Q13" s="338" t="str">
        <f t="shared" si="1"/>
        <v>Mavi_Tru_Nxt_BD_1.2</v>
      </c>
    </row>
    <row r="14" spans="1:17" ht="13.5" customHeight="1">
      <c r="A14" s="481"/>
      <c r="B14" s="481"/>
      <c r="C14" s="481"/>
      <c r="D14" s="481"/>
      <c r="E14" s="481"/>
      <c r="F14" s="339"/>
      <c r="G14" s="340" t="str">
        <f>IF(ISNUMBER(E14),E14/'Bulk DivVar Analysis'!$I$60,"")</f>
        <v/>
      </c>
      <c r="H14" s="338" t="str">
        <f>IF(ISNUMBER(E14), IF(G14&gt;'Bulk DivVar Analysis'!$J$62,"Pass","Fail"),"")</f>
        <v/>
      </c>
      <c r="I14" s="338" t="str">
        <f t="shared" si="2"/>
        <v/>
      </c>
      <c r="J14" s="339"/>
      <c r="K14" s="338" t="s">
        <v>720</v>
      </c>
      <c r="L14" s="338" t="str">
        <f t="shared" si="0"/>
        <v/>
      </c>
      <c r="M14" s="338" t="str">
        <f>IF(ISNUMBER($E$2),IF(L14&gt;='Bulk DivVar Analysis'!$P$16,"Yes","No"),"")</f>
        <v/>
      </c>
      <c r="N14" s="338" t="s">
        <v>695</v>
      </c>
      <c r="O14" s="338" t="s">
        <v>776</v>
      </c>
      <c r="P14" s="338" t="s">
        <v>701</v>
      </c>
      <c r="Q14" s="338" t="str">
        <f t="shared" si="1"/>
        <v>Mavi_Tru_Nxt_BD_1.3</v>
      </c>
    </row>
    <row r="15" spans="1:17" ht="13.5" customHeight="1">
      <c r="A15" s="481"/>
      <c r="B15" s="481"/>
      <c r="C15" s="481"/>
      <c r="D15" s="481"/>
      <c r="E15" s="481"/>
      <c r="F15" s="339"/>
      <c r="G15" s="340" t="str">
        <f>IF(ISNUMBER(E15),E15/'Bulk DivVar Analysis'!$I$60,"")</f>
        <v/>
      </c>
      <c r="H15" s="338" t="str">
        <f>IF(ISNUMBER(E15), IF(G15&gt;'Bulk DivVar Analysis'!$J$62,"Pass","Fail"),"")</f>
        <v/>
      </c>
      <c r="I15" s="338" t="str">
        <f t="shared" si="2"/>
        <v/>
      </c>
      <c r="J15" s="339"/>
      <c r="K15" s="338" t="s">
        <v>722</v>
      </c>
      <c r="L15" s="338" t="str">
        <f t="shared" si="0"/>
        <v/>
      </c>
      <c r="M15" s="338" t="str">
        <f>IF(ISNUMBER($E$2),IF(L15&gt;='Bulk DivVar Analysis'!$P$16,"Yes","No"),"")</f>
        <v/>
      </c>
      <c r="N15" s="338" t="s">
        <v>695</v>
      </c>
      <c r="O15" s="338" t="s">
        <v>776</v>
      </c>
      <c r="P15" s="338" t="s">
        <v>703</v>
      </c>
      <c r="Q15" s="338" t="str">
        <f t="shared" si="1"/>
        <v>Mavi_Tru_Nxt_BD_1.4</v>
      </c>
    </row>
    <row r="16" spans="1:17" ht="13.5" customHeight="1">
      <c r="A16" s="481"/>
      <c r="B16" s="481"/>
      <c r="C16" s="481"/>
      <c r="D16" s="481"/>
      <c r="E16" s="481"/>
      <c r="F16" s="339"/>
      <c r="G16" s="340" t="str">
        <f>IF(ISNUMBER(E16),E16/'Bulk DivVar Analysis'!$I$60,"")</f>
        <v/>
      </c>
      <c r="H16" s="338" t="str">
        <f>IF(ISNUMBER(E16), IF(G16&gt;'Bulk DivVar Analysis'!$J$62,"Pass","Fail"),"")</f>
        <v/>
      </c>
      <c r="I16" s="338" t="str">
        <f t="shared" si="2"/>
        <v/>
      </c>
      <c r="J16" s="339"/>
      <c r="K16" s="338" t="s">
        <v>724</v>
      </c>
      <c r="L16" s="338" t="str">
        <f t="shared" si="0"/>
        <v/>
      </c>
      <c r="M16" s="338" t="str">
        <f>IF(ISNUMBER($E$2),IF(L16&gt;='Bulk DivVar Analysis'!$P$16,"Yes","No"),"")</f>
        <v/>
      </c>
      <c r="N16" s="338" t="s">
        <v>695</v>
      </c>
      <c r="O16" s="338" t="s">
        <v>776</v>
      </c>
      <c r="P16" s="338" t="s">
        <v>705</v>
      </c>
      <c r="Q16" s="338" t="str">
        <f t="shared" si="1"/>
        <v>Mavi_Tru_Nxt_BD_1.5</v>
      </c>
    </row>
    <row r="17" spans="1:17" ht="13.5" customHeight="1">
      <c r="A17" s="481"/>
      <c r="B17" s="481"/>
      <c r="C17" s="481"/>
      <c r="D17" s="481"/>
      <c r="E17" s="481"/>
      <c r="F17" s="339"/>
      <c r="G17" s="340" t="str">
        <f>IF(ISNUMBER(E17),E17/'Bulk DivVar Analysis'!$I$60,"")</f>
        <v/>
      </c>
      <c r="H17" s="338" t="str">
        <f>IF(ISNUMBER(E17), IF(G17&gt;'Bulk DivVar Analysis'!$J$62,"Pass","Fail"),"")</f>
        <v/>
      </c>
      <c r="I17" s="338" t="str">
        <f t="shared" si="2"/>
        <v/>
      </c>
      <c r="J17" s="339"/>
      <c r="K17" s="338" t="s">
        <v>726</v>
      </c>
      <c r="L17" s="338" t="str">
        <f t="shared" si="0"/>
        <v/>
      </c>
      <c r="M17" s="338" t="str">
        <f>IF(ISNUMBER($E$2),IF(L17&gt;='Bulk DivVar Analysis'!$P$16,"Yes","No"),"")</f>
        <v/>
      </c>
      <c r="N17" s="338" t="s">
        <v>695</v>
      </c>
      <c r="O17" s="338" t="s">
        <v>776</v>
      </c>
      <c r="P17" s="338" t="s">
        <v>707</v>
      </c>
      <c r="Q17" s="338" t="str">
        <f t="shared" si="1"/>
        <v>Mavi_Tru_Nxt_BD_1.6</v>
      </c>
    </row>
    <row r="18" spans="1:17" ht="13.5" customHeight="1">
      <c r="A18" s="481"/>
      <c r="B18" s="481"/>
      <c r="C18" s="481"/>
      <c r="D18" s="481"/>
      <c r="E18" s="481"/>
      <c r="F18" s="339"/>
      <c r="G18" s="340" t="str">
        <f>IF(ISNUMBER(E18),E18/'Bulk DivVar Analysis'!$I$60,"")</f>
        <v/>
      </c>
      <c r="H18" s="338" t="str">
        <f>IF(ISNUMBER(E18), IF(G18&gt;'Bulk DivVar Analysis'!$J$62,"Pass","Fail"),"")</f>
        <v/>
      </c>
      <c r="I18" s="338" t="str">
        <f t="shared" si="2"/>
        <v/>
      </c>
      <c r="J18" s="339"/>
      <c r="K18" s="338" t="s">
        <v>728</v>
      </c>
      <c r="L18" s="338" t="str">
        <f t="shared" si="0"/>
        <v/>
      </c>
      <c r="M18" s="338" t="str">
        <f>IF(ISNUMBER($E$2),IF(L18&gt;='Bulk DivVar Analysis'!$P$16,"Yes","No"),"")</f>
        <v/>
      </c>
      <c r="N18" s="338" t="s">
        <v>695</v>
      </c>
      <c r="O18" s="338" t="s">
        <v>776</v>
      </c>
      <c r="P18" s="338" t="s">
        <v>709</v>
      </c>
      <c r="Q18" s="338" t="str">
        <f t="shared" si="1"/>
        <v>Mavi_Tru_Nxt_BD_1.7</v>
      </c>
    </row>
    <row r="19" spans="1:17" ht="13.5" customHeight="1">
      <c r="A19" s="481"/>
      <c r="B19" s="481"/>
      <c r="C19" s="481"/>
      <c r="D19" s="481"/>
      <c r="E19" s="481"/>
      <c r="F19" s="339"/>
      <c r="G19" s="340" t="str">
        <f>IF(ISNUMBER(E19),E19/'Bulk DivVar Analysis'!$I$60,"")</f>
        <v/>
      </c>
      <c r="H19" s="338" t="str">
        <f>IF(ISNUMBER(E19), IF(G19&gt;'Bulk DivVar Analysis'!$J$62,"Pass","Fail"),"")</f>
        <v/>
      </c>
      <c r="I19" s="338" t="str">
        <f t="shared" si="2"/>
        <v/>
      </c>
      <c r="J19" s="339"/>
      <c r="K19" s="338" t="s">
        <v>730</v>
      </c>
      <c r="L19" s="338" t="str">
        <f t="shared" si="0"/>
        <v/>
      </c>
      <c r="M19" s="338" t="str">
        <f>IF(ISNUMBER($E$2),IF(L19&gt;='Bulk DivVar Analysis'!$P$16,"Yes","No"),"")</f>
        <v/>
      </c>
      <c r="N19" s="338" t="s">
        <v>695</v>
      </c>
      <c r="O19" s="338" t="s">
        <v>776</v>
      </c>
      <c r="P19" s="338" t="s">
        <v>711</v>
      </c>
      <c r="Q19" s="338" t="str">
        <f t="shared" si="1"/>
        <v>Mavi_Tru_Nxt_BD_1.8</v>
      </c>
    </row>
    <row r="20" spans="1:17" ht="13.5" customHeight="1">
      <c r="A20" s="481"/>
      <c r="B20" s="481"/>
      <c r="C20" s="481"/>
      <c r="D20" s="481"/>
      <c r="E20" s="481"/>
      <c r="F20" s="339"/>
      <c r="G20" s="340" t="str">
        <f>IF(ISNUMBER(E20),E20/'Bulk DivVar Analysis'!$I$60,"")</f>
        <v/>
      </c>
      <c r="H20" s="338" t="str">
        <f>IF(ISNUMBER(E20), IF(G20&gt;'Bulk DivVar Analysis'!$J$62,"Pass","Fail"),"")</f>
        <v/>
      </c>
      <c r="I20" s="338" t="str">
        <f t="shared" si="2"/>
        <v/>
      </c>
      <c r="J20" s="339"/>
      <c r="K20" s="338" t="s">
        <v>732</v>
      </c>
      <c r="L20" s="338" t="str">
        <f t="shared" si="0"/>
        <v/>
      </c>
      <c r="M20" s="338" t="str">
        <f>IF(ISNUMBER($E$2),IF(L20&gt;='Bulk DivVar Analysis'!$P$16,"Yes","No"),"")</f>
        <v/>
      </c>
      <c r="N20" s="338" t="s">
        <v>695</v>
      </c>
      <c r="O20" s="338" t="s">
        <v>776</v>
      </c>
      <c r="P20" s="338" t="s">
        <v>713</v>
      </c>
      <c r="Q20" s="338" t="str">
        <f t="shared" si="1"/>
        <v>Mavi_Tru_Nxt_BD_1.9</v>
      </c>
    </row>
    <row r="21" spans="1:17" ht="13.5" customHeight="1">
      <c r="A21" s="481"/>
      <c r="B21" s="481"/>
      <c r="C21" s="481"/>
      <c r="D21" s="481"/>
      <c r="E21" s="481"/>
      <c r="F21" s="339"/>
      <c r="G21" s="340" t="str">
        <f>IF(ISNUMBER(E21),E21/'Bulk DivVar Analysis'!$I$60,"")</f>
        <v/>
      </c>
      <c r="H21" s="338" t="str">
        <f>IF(ISNUMBER(E21), IF(G21&gt;'Bulk DivVar Analysis'!$J$62,"Pass","Fail"),"")</f>
        <v/>
      </c>
      <c r="I21" s="338" t="str">
        <f t="shared" si="2"/>
        <v/>
      </c>
      <c r="J21" s="339"/>
      <c r="K21" s="338" t="s">
        <v>734</v>
      </c>
      <c r="L21" s="338" t="str">
        <f t="shared" si="0"/>
        <v/>
      </c>
      <c r="M21" s="338" t="str">
        <f>IF(ISNUMBER($E$2),IF(L21&gt;='Bulk DivVar Analysis'!$P$16,"Yes","No"),"")</f>
        <v/>
      </c>
      <c r="N21" s="338" t="s">
        <v>695</v>
      </c>
      <c r="O21" s="338" t="s">
        <v>776</v>
      </c>
      <c r="P21" s="338" t="s">
        <v>715</v>
      </c>
      <c r="Q21" s="338" t="str">
        <f t="shared" si="1"/>
        <v>Mavi_Tru_Nxt_BD_1.10</v>
      </c>
    </row>
    <row r="22" spans="1:17" ht="13.5" customHeight="1">
      <c r="A22" s="481"/>
      <c r="B22" s="481"/>
      <c r="C22" s="481"/>
      <c r="D22" s="481"/>
      <c r="E22" s="481"/>
      <c r="F22" s="339"/>
      <c r="G22" s="340" t="str">
        <f>IF(ISNUMBER(E22),E22/'Bulk DivVar Analysis'!$I$60,"")</f>
        <v/>
      </c>
      <c r="H22" s="338" t="str">
        <f>IF(ISNUMBER(E22), IF(G22&gt;'Bulk DivVar Analysis'!$J$62,"Pass","Fail"),"")</f>
        <v/>
      </c>
      <c r="I22" s="338" t="str">
        <f t="shared" si="2"/>
        <v/>
      </c>
      <c r="J22" s="339"/>
      <c r="K22" s="338" t="s">
        <v>736</v>
      </c>
      <c r="L22" s="338" t="str">
        <f t="shared" si="0"/>
        <v/>
      </c>
      <c r="M22" s="338" t="str">
        <f>IF(ISNUMBER($E$2),IF(L22&gt;='Bulk DivVar Analysis'!$P$16,"Yes","No"),"")</f>
        <v/>
      </c>
      <c r="N22" s="338" t="s">
        <v>695</v>
      </c>
      <c r="O22" s="338" t="s">
        <v>776</v>
      </c>
      <c r="P22" s="338" t="s">
        <v>757</v>
      </c>
      <c r="Q22" s="338" t="str">
        <f t="shared" si="1"/>
        <v>Mavi_Tru_Nxt_BD_4.1</v>
      </c>
    </row>
    <row r="23" spans="1:17" ht="13.5" customHeight="1">
      <c r="A23" s="481"/>
      <c r="B23" s="481"/>
      <c r="C23" s="481"/>
      <c r="D23" s="481"/>
      <c r="E23" s="481"/>
      <c r="F23" s="339"/>
      <c r="G23" s="340" t="str">
        <f>IF(ISNUMBER(E23),E23/'Bulk DivVar Analysis'!$I$60,"")</f>
        <v/>
      </c>
      <c r="H23" s="338" t="str">
        <f>IF(ISNUMBER(E23), IF(G23&gt;'Bulk DivVar Analysis'!$J$62,"Pass","Fail"),"")</f>
        <v/>
      </c>
      <c r="I23" s="338" t="str">
        <f t="shared" si="2"/>
        <v/>
      </c>
      <c r="J23" s="339"/>
      <c r="K23" s="338" t="s">
        <v>738</v>
      </c>
      <c r="L23" s="338" t="str">
        <f t="shared" si="0"/>
        <v/>
      </c>
      <c r="M23" s="338" t="str">
        <f>IF(ISNUMBER($E$2),IF(L23&gt;='Bulk DivVar Analysis'!$P$16,"Yes","No"),"")</f>
        <v/>
      </c>
      <c r="N23" s="338" t="s">
        <v>695</v>
      </c>
      <c r="O23" s="338" t="s">
        <v>776</v>
      </c>
      <c r="P23" s="338" t="s">
        <v>759</v>
      </c>
      <c r="Q23" s="338" t="str">
        <f t="shared" si="1"/>
        <v>Mavi_Tru_Nxt_BD_4.2</v>
      </c>
    </row>
    <row r="24" spans="1:17" ht="13.5" customHeight="1">
      <c r="A24" s="481"/>
      <c r="B24" s="481"/>
      <c r="C24" s="481"/>
      <c r="D24" s="481"/>
      <c r="E24" s="481"/>
      <c r="F24" s="339"/>
      <c r="G24" s="340" t="str">
        <f>IF(ISNUMBER(E24),E24/'Bulk DivVar Analysis'!$I$60,"")</f>
        <v/>
      </c>
      <c r="H24" s="338" t="str">
        <f>IF(ISNUMBER(E24), IF(G24&gt;'Bulk DivVar Analysis'!$J$62,"Pass","Fail"),"")</f>
        <v/>
      </c>
      <c r="I24" s="338" t="str">
        <f t="shared" si="2"/>
        <v/>
      </c>
      <c r="J24" s="339"/>
      <c r="K24" s="338" t="s">
        <v>740</v>
      </c>
      <c r="L24" s="338" t="str">
        <f t="shared" si="0"/>
        <v/>
      </c>
      <c r="M24" s="338" t="str">
        <f>IF(ISNUMBER($E$2),IF(L24&gt;='Bulk DivVar Analysis'!$P$16,"Yes","No"),"")</f>
        <v/>
      </c>
      <c r="N24" s="338" t="s">
        <v>695</v>
      </c>
      <c r="O24" s="338" t="s">
        <v>776</v>
      </c>
      <c r="P24" s="338" t="s">
        <v>761</v>
      </c>
      <c r="Q24" s="338" t="str">
        <f t="shared" si="1"/>
        <v>Mavi_Tru_Nxt_BD_4.3</v>
      </c>
    </row>
    <row r="25" spans="1:17" ht="13.5" customHeight="1">
      <c r="A25" s="481"/>
      <c r="B25" s="481"/>
      <c r="C25" s="481"/>
      <c r="D25" s="481"/>
      <c r="E25" s="481"/>
      <c r="F25" s="339"/>
      <c r="G25" s="340" t="str">
        <f>IF(ISNUMBER(E25),E25/'Bulk DivVar Analysis'!$I$60,"")</f>
        <v/>
      </c>
      <c r="H25" s="338" t="str">
        <f>IF(ISNUMBER(E25), IF(G25&gt;'Bulk DivVar Analysis'!$J$62,"Pass","Fail"),"")</f>
        <v/>
      </c>
      <c r="I25" s="338" t="str">
        <f t="shared" si="2"/>
        <v/>
      </c>
      <c r="J25" s="339"/>
      <c r="K25" s="338" t="s">
        <v>742</v>
      </c>
      <c r="L25" s="338" t="str">
        <f t="shared" si="0"/>
        <v/>
      </c>
      <c r="M25" s="338" t="str">
        <f>IF(ISNUMBER($E$2),IF(L25&gt;='Bulk DivVar Analysis'!$P$16,"Yes","No"),"")</f>
        <v/>
      </c>
      <c r="N25" s="338" t="s">
        <v>695</v>
      </c>
      <c r="O25" s="338" t="s">
        <v>776</v>
      </c>
      <c r="P25" s="338" t="s">
        <v>763</v>
      </c>
      <c r="Q25" s="338" t="str">
        <f t="shared" si="1"/>
        <v>Mavi_Tru_Nxt_BD_4.4</v>
      </c>
    </row>
    <row r="26" spans="1:17" ht="13.5" customHeight="1">
      <c r="A26" s="481"/>
      <c r="B26" s="481"/>
      <c r="C26" s="481"/>
      <c r="D26" s="481"/>
      <c r="E26" s="481"/>
      <c r="F26" s="339"/>
      <c r="G26" s="340" t="str">
        <f>IF(ISNUMBER(E26),E26/'Bulk DivVar Analysis'!$I$60,"")</f>
        <v/>
      </c>
      <c r="H26" s="338" t="str">
        <f>IF(ISNUMBER(E26), IF(G26&gt;'Bulk DivVar Analysis'!$J$62,"Pass","Fail"),"")</f>
        <v/>
      </c>
      <c r="I26" s="338" t="str">
        <f t="shared" si="2"/>
        <v/>
      </c>
      <c r="J26" s="339"/>
      <c r="K26" s="338" t="s">
        <v>744</v>
      </c>
      <c r="L26" s="338" t="str">
        <f t="shared" si="0"/>
        <v/>
      </c>
      <c r="M26" s="338" t="str">
        <f>IF(ISNUMBER($E$2),IF(L26&gt;='Bulk DivVar Analysis'!$P$16,"Yes","No"),"")</f>
        <v/>
      </c>
      <c r="N26" s="338" t="s">
        <v>695</v>
      </c>
      <c r="O26" s="338" t="s">
        <v>776</v>
      </c>
      <c r="P26" s="338" t="s">
        <v>765</v>
      </c>
      <c r="Q26" s="338" t="str">
        <f t="shared" si="1"/>
        <v>Mavi_Tru_Nxt_BD_4.5</v>
      </c>
    </row>
    <row r="27" spans="1:17" ht="13.5" customHeight="1">
      <c r="A27" s="481"/>
      <c r="B27" s="481"/>
      <c r="C27" s="481"/>
      <c r="D27" s="481"/>
      <c r="E27" s="481"/>
      <c r="F27" s="339"/>
      <c r="G27" s="340" t="str">
        <f>IF(ISNUMBER(E27),E27/'Bulk DivVar Analysis'!$I$60,"")</f>
        <v/>
      </c>
      <c r="H27" s="338" t="str">
        <f>IF(ISNUMBER(E27), IF(G27&gt;'Bulk DivVar Analysis'!$J$62,"Pass","Fail"),"")</f>
        <v/>
      </c>
      <c r="I27" s="338" t="str">
        <f t="shared" si="2"/>
        <v/>
      </c>
      <c r="J27" s="339"/>
      <c r="K27" s="338" t="s">
        <v>746</v>
      </c>
      <c r="L27" s="338" t="str">
        <f t="shared" si="0"/>
        <v/>
      </c>
      <c r="M27" s="338" t="str">
        <f>IF(ISNUMBER($E$2),IF(L27&gt;='Bulk DivVar Analysis'!$P$16,"Yes","No"),"")</f>
        <v/>
      </c>
      <c r="N27" s="338" t="s">
        <v>695</v>
      </c>
      <c r="O27" s="338" t="s">
        <v>776</v>
      </c>
      <c r="P27" s="338" t="s">
        <v>767</v>
      </c>
      <c r="Q27" s="338" t="str">
        <f t="shared" si="1"/>
        <v>Mavi_Tru_Nxt_BD_4.6</v>
      </c>
    </row>
    <row r="28" spans="1:17" ht="13.5" customHeight="1">
      <c r="A28" s="481"/>
      <c r="B28" s="481"/>
      <c r="C28" s="481"/>
      <c r="D28" s="481"/>
      <c r="E28" s="481"/>
      <c r="F28" s="339"/>
      <c r="G28" s="340" t="str">
        <f>IF(ISNUMBER(E28),E28/'Bulk DivVar Analysis'!$I$60,"")</f>
        <v/>
      </c>
      <c r="H28" s="338" t="str">
        <f>IF(ISNUMBER(E28), IF(G28&gt;'Bulk DivVar Analysis'!$J$62,"Pass","Fail"),"")</f>
        <v/>
      </c>
      <c r="I28" s="338" t="str">
        <f t="shared" si="2"/>
        <v/>
      </c>
      <c r="J28" s="339"/>
      <c r="K28" s="338" t="s">
        <v>748</v>
      </c>
      <c r="L28" s="338" t="str">
        <f t="shared" si="0"/>
        <v/>
      </c>
      <c r="M28" s="338" t="str">
        <f>IF(ISNUMBER($E$2),IF(L28&gt;='Bulk DivVar Analysis'!$P$16,"Yes","No"),"")</f>
        <v/>
      </c>
      <c r="N28" s="338" t="s">
        <v>695</v>
      </c>
      <c r="O28" s="338" t="s">
        <v>776</v>
      </c>
      <c r="P28" s="338" t="s">
        <v>769</v>
      </c>
      <c r="Q28" s="338" t="str">
        <f t="shared" si="1"/>
        <v>Mavi_Tru_Nxt_BD_4.7</v>
      </c>
    </row>
    <row r="29" spans="1:17" ht="13.5" customHeight="1">
      <c r="A29" s="481"/>
      <c r="B29" s="481"/>
      <c r="C29" s="481"/>
      <c r="D29" s="481"/>
      <c r="E29" s="481"/>
      <c r="F29" s="339"/>
      <c r="G29" s="340" t="str">
        <f>IF(ISNUMBER(E29),E29/'Bulk DivVar Analysis'!$I$60,"")</f>
        <v/>
      </c>
      <c r="H29" s="338" t="str">
        <f>IF(ISNUMBER(E29), IF(G29&gt;'Bulk DivVar Analysis'!$J$62,"Pass","Fail"),"")</f>
        <v/>
      </c>
      <c r="I29" s="338" t="str">
        <f t="shared" si="2"/>
        <v/>
      </c>
      <c r="J29" s="339"/>
      <c r="K29" s="338" t="s">
        <v>750</v>
      </c>
      <c r="L29" s="338" t="str">
        <f t="shared" si="0"/>
        <v/>
      </c>
      <c r="M29" s="338" t="str">
        <f>IF(ISNUMBER($E$2),IF(L29&gt;='Bulk DivVar Analysis'!$P$16,"Yes","No"),"")</f>
        <v/>
      </c>
      <c r="N29" s="338" t="s">
        <v>695</v>
      </c>
      <c r="O29" s="338" t="s">
        <v>776</v>
      </c>
      <c r="P29" s="338" t="s">
        <v>771</v>
      </c>
      <c r="Q29" s="338" t="str">
        <f t="shared" si="1"/>
        <v>Mavi_Tru_Nxt_BD_4.8</v>
      </c>
    </row>
    <row r="30" spans="1:17" ht="13.5" customHeight="1">
      <c r="A30" s="481"/>
      <c r="B30" s="481"/>
      <c r="C30" s="481"/>
      <c r="D30" s="481"/>
      <c r="E30" s="481"/>
      <c r="F30" s="339"/>
      <c r="G30" s="340" t="str">
        <f>IF(ISNUMBER(E30),E30/'Bulk DivVar Analysis'!$I$60,"")</f>
        <v/>
      </c>
      <c r="H30" s="338" t="str">
        <f>IF(ISNUMBER(E30), IF(G30&gt;'Bulk DivVar Analysis'!$J$62,"Pass","Fail"),"")</f>
        <v/>
      </c>
      <c r="I30" s="338" t="str">
        <f t="shared" si="2"/>
        <v/>
      </c>
      <c r="J30" s="339"/>
      <c r="K30" s="338" t="s">
        <v>752</v>
      </c>
      <c r="L30" s="338" t="str">
        <f t="shared" si="0"/>
        <v/>
      </c>
      <c r="M30" s="338" t="str">
        <f>IF(ISNUMBER($E$2),IF(L30&gt;='Bulk DivVar Analysis'!$P$16,"Yes","No"),"")</f>
        <v/>
      </c>
      <c r="N30" s="338" t="s">
        <v>695</v>
      </c>
      <c r="O30" s="338" t="s">
        <v>776</v>
      </c>
      <c r="P30" s="338" t="s">
        <v>773</v>
      </c>
      <c r="Q30" s="338" t="str">
        <f t="shared" si="1"/>
        <v>Mavi_Tru_Nxt_BD_4.9</v>
      </c>
    </row>
    <row r="31" spans="1:17" ht="13.5" customHeight="1">
      <c r="A31" s="481"/>
      <c r="B31" s="481"/>
      <c r="C31" s="481"/>
      <c r="D31" s="481"/>
      <c r="E31" s="481"/>
      <c r="F31" s="339"/>
      <c r="G31" s="340" t="str">
        <f>IF(ISNUMBER(E31),E31/'Bulk DivVar Analysis'!$I$60,"")</f>
        <v/>
      </c>
      <c r="H31" s="338" t="str">
        <f>IF(ISNUMBER(E31), IF(G31&gt;'Bulk DivVar Analysis'!$J$62,"Pass","Fail"),"")</f>
        <v/>
      </c>
      <c r="I31" s="338" t="str">
        <f t="shared" si="2"/>
        <v/>
      </c>
      <c r="J31" s="339"/>
      <c r="K31" s="338" t="s">
        <v>754</v>
      </c>
      <c r="L31" s="338" t="str">
        <f t="shared" si="0"/>
        <v/>
      </c>
      <c r="M31" s="338" t="str">
        <f>IF(ISNUMBER($E$2),IF(L31&gt;='Bulk DivVar Analysis'!$P$16,"Yes","No"),"")</f>
        <v/>
      </c>
      <c r="N31" s="338" t="s">
        <v>695</v>
      </c>
      <c r="O31" s="338" t="s">
        <v>776</v>
      </c>
      <c r="P31" s="338" t="s">
        <v>775</v>
      </c>
      <c r="Q31" s="338" t="str">
        <f t="shared" si="1"/>
        <v>Mavi_Tru_Nxt_BD_4.10</v>
      </c>
    </row>
    <row r="32" spans="1:17" ht="13.5" customHeight="1">
      <c r="A32" s="481"/>
      <c r="B32" s="481"/>
      <c r="C32" s="481"/>
      <c r="D32" s="481"/>
      <c r="E32" s="481"/>
      <c r="F32" s="339"/>
      <c r="G32" s="340" t="str">
        <f>IF(ISNUMBER(E32),E32/'Bulk DivVar Analysis'!$I$60,"")</f>
        <v/>
      </c>
      <c r="H32" s="338" t="str">
        <f>IF(ISNUMBER(E32), IF(G32&gt;'Bulk DivVar Analysis'!$J$62,"Pass","Fail"),"")</f>
        <v/>
      </c>
      <c r="I32" s="338" t="str">
        <f t="shared" si="2"/>
        <v/>
      </c>
      <c r="J32" s="339"/>
      <c r="K32" s="338" t="s">
        <v>756</v>
      </c>
      <c r="L32" s="338" t="str">
        <f t="shared" si="0"/>
        <v/>
      </c>
      <c r="M32" s="338" t="str">
        <f>IF(ISNUMBER($E$2),IF(L32&gt;='Bulk DivVar Analysis'!$P$16,"Yes","No"),"")</f>
        <v/>
      </c>
      <c r="N32" s="338" t="s">
        <v>695</v>
      </c>
      <c r="O32" s="338" t="s">
        <v>776</v>
      </c>
      <c r="P32" s="338" t="s">
        <v>737</v>
      </c>
      <c r="Q32" s="338" t="str">
        <f t="shared" si="1"/>
        <v>Mavi_Tru_Nxt_BD_3.1</v>
      </c>
    </row>
    <row r="33" spans="1:17" ht="13.5" customHeight="1">
      <c r="A33" s="481"/>
      <c r="B33" s="481"/>
      <c r="C33" s="481"/>
      <c r="D33" s="481"/>
      <c r="E33" s="481"/>
      <c r="F33" s="339"/>
      <c r="G33" s="340" t="str">
        <f>IF(ISNUMBER(E33),E33/'Bulk DivVar Analysis'!$I$60,"")</f>
        <v/>
      </c>
      <c r="H33" s="338" t="str">
        <f>IF(ISNUMBER(E33), IF(G33&gt;'Bulk DivVar Analysis'!$J$62,"Pass","Fail"),"")</f>
        <v/>
      </c>
      <c r="I33" s="338" t="str">
        <f t="shared" si="2"/>
        <v/>
      </c>
      <c r="J33" s="339"/>
      <c r="K33" s="338" t="s">
        <v>758</v>
      </c>
      <c r="L33" s="338" t="str">
        <f t="shared" si="0"/>
        <v/>
      </c>
      <c r="M33" s="338" t="str">
        <f>IF(ISNUMBER($E$2),IF(L33&gt;='Bulk DivVar Analysis'!$P$16,"Yes","No"),"")</f>
        <v/>
      </c>
      <c r="N33" s="338" t="s">
        <v>695</v>
      </c>
      <c r="O33" s="338" t="s">
        <v>776</v>
      </c>
      <c r="P33" s="338" t="s">
        <v>739</v>
      </c>
      <c r="Q33" s="338" t="str">
        <f t="shared" si="1"/>
        <v>Mavi_Tru_Nxt_BD_3.2</v>
      </c>
    </row>
    <row r="34" spans="1:17" ht="13.5" customHeight="1">
      <c r="A34" s="481"/>
      <c r="B34" s="481"/>
      <c r="C34" s="481"/>
      <c r="D34" s="481"/>
      <c r="E34" s="481"/>
      <c r="F34" s="339"/>
      <c r="G34" s="340" t="str">
        <f>IF(ISNUMBER(E34),E34/'Bulk DivVar Analysis'!$I$60,"")</f>
        <v/>
      </c>
      <c r="H34" s="338" t="str">
        <f>IF(ISNUMBER(E34), IF(G34&gt;'Bulk DivVar Analysis'!$J$62,"Pass","Fail"),"")</f>
        <v/>
      </c>
      <c r="I34" s="338" t="str">
        <f t="shared" si="2"/>
        <v/>
      </c>
      <c r="J34" s="339"/>
      <c r="K34" s="338" t="s">
        <v>760</v>
      </c>
      <c r="L34" s="338" t="str">
        <f t="shared" si="0"/>
        <v/>
      </c>
      <c r="M34" s="338" t="str">
        <f>IF(ISNUMBER($E$2),IF(L34&gt;='Bulk DivVar Analysis'!$P$16,"Yes","No"),"")</f>
        <v/>
      </c>
      <c r="N34" s="338" t="s">
        <v>695</v>
      </c>
      <c r="O34" s="338" t="s">
        <v>776</v>
      </c>
      <c r="P34" s="338" t="s">
        <v>741</v>
      </c>
      <c r="Q34" s="338" t="str">
        <f t="shared" si="1"/>
        <v>Mavi_Tru_Nxt_BD_3.3</v>
      </c>
    </row>
    <row r="35" spans="1:17" ht="13.5" customHeight="1">
      <c r="A35" s="481"/>
      <c r="B35" s="481"/>
      <c r="C35" s="481"/>
      <c r="D35" s="481"/>
      <c r="E35" s="481"/>
      <c r="F35" s="339"/>
      <c r="G35" s="340" t="str">
        <f>IF(ISNUMBER(E35),E35/'Bulk DivVar Analysis'!$I$60,"")</f>
        <v/>
      </c>
      <c r="H35" s="338" t="str">
        <f>IF(ISNUMBER(E35), IF(G35&gt;'Bulk DivVar Analysis'!$J$62,"Pass","Fail"),"")</f>
        <v/>
      </c>
      <c r="I35" s="338" t="str">
        <f t="shared" si="2"/>
        <v/>
      </c>
      <c r="J35" s="339"/>
      <c r="K35" s="338" t="s">
        <v>762</v>
      </c>
      <c r="L35" s="338" t="str">
        <f t="shared" si="0"/>
        <v/>
      </c>
      <c r="M35" s="338" t="str">
        <f>IF(ISNUMBER($E$2),IF(L35&gt;='Bulk DivVar Analysis'!$P$16,"Yes","No"),"")</f>
        <v/>
      </c>
      <c r="N35" s="338" t="s">
        <v>695</v>
      </c>
      <c r="O35" s="338" t="s">
        <v>776</v>
      </c>
      <c r="P35" s="338" t="s">
        <v>743</v>
      </c>
      <c r="Q35" s="338" t="str">
        <f t="shared" si="1"/>
        <v>Mavi_Tru_Nxt_BD_3.4</v>
      </c>
    </row>
    <row r="36" spans="1:17" ht="13.5" customHeight="1">
      <c r="A36" s="481"/>
      <c r="B36" s="481"/>
      <c r="C36" s="481"/>
      <c r="D36" s="481"/>
      <c r="E36" s="481"/>
      <c r="F36" s="339"/>
      <c r="G36" s="340" t="str">
        <f>IF(ISNUMBER(E36),E36/'Bulk DivVar Analysis'!$I$60,"")</f>
        <v/>
      </c>
      <c r="H36" s="338" t="str">
        <f>IF(ISNUMBER(E36), IF(G36&gt;'Bulk DivVar Analysis'!$J$62,"Pass","Fail"),"")</f>
        <v/>
      </c>
      <c r="I36" s="338" t="str">
        <f t="shared" si="2"/>
        <v/>
      </c>
      <c r="J36" s="339"/>
      <c r="K36" s="338" t="s">
        <v>764</v>
      </c>
      <c r="L36" s="338" t="str">
        <f t="shared" si="0"/>
        <v/>
      </c>
      <c r="M36" s="338" t="str">
        <f>IF(ISNUMBER($E$2),IF(L36&gt;='Bulk DivVar Analysis'!$P$16,"Yes","No"),"")</f>
        <v/>
      </c>
      <c r="N36" s="338" t="s">
        <v>695</v>
      </c>
      <c r="O36" s="338" t="s">
        <v>776</v>
      </c>
      <c r="P36" s="338" t="s">
        <v>745</v>
      </c>
      <c r="Q36" s="338" t="str">
        <f t="shared" si="1"/>
        <v>Mavi_Tru_Nxt_BD_3.5</v>
      </c>
    </row>
    <row r="37" spans="1:17" ht="13.5" customHeight="1">
      <c r="A37" s="481"/>
      <c r="B37" s="481"/>
      <c r="C37" s="481"/>
      <c r="D37" s="481"/>
      <c r="E37" s="481"/>
      <c r="F37" s="339"/>
      <c r="G37" s="340" t="str">
        <f>IF(ISNUMBER(E37),E37/'Bulk DivVar Analysis'!$I$60,"")</f>
        <v/>
      </c>
      <c r="H37" s="338" t="str">
        <f>IF(ISNUMBER(E37), IF(G37&gt;'Bulk DivVar Analysis'!$J$62,"Pass","Fail"),"")</f>
        <v/>
      </c>
      <c r="I37" s="338" t="str">
        <f t="shared" si="2"/>
        <v/>
      </c>
      <c r="J37" s="339"/>
      <c r="K37" s="338" t="s">
        <v>766</v>
      </c>
      <c r="L37" s="338" t="str">
        <f t="shared" si="0"/>
        <v/>
      </c>
      <c r="M37" s="338" t="str">
        <f>IF(ISNUMBER($E$2),IF(L37&gt;='Bulk DivVar Analysis'!$P$16,"Yes","No"),"")</f>
        <v/>
      </c>
      <c r="N37" s="338" t="s">
        <v>695</v>
      </c>
      <c r="O37" s="338" t="s">
        <v>776</v>
      </c>
      <c r="P37" s="338" t="s">
        <v>747</v>
      </c>
      <c r="Q37" s="338" t="str">
        <f t="shared" si="1"/>
        <v>Mavi_Tru_Nxt_BD_3.6</v>
      </c>
    </row>
    <row r="38" spans="1:17" ht="13.5" customHeight="1">
      <c r="A38" s="481"/>
      <c r="B38" s="481"/>
      <c r="C38" s="481"/>
      <c r="D38" s="481"/>
      <c r="E38" s="481"/>
      <c r="F38" s="339"/>
      <c r="G38" s="340" t="str">
        <f>IF(ISNUMBER(E38),E38/'Bulk DivVar Analysis'!$I$60,"")</f>
        <v/>
      </c>
      <c r="H38" s="338" t="str">
        <f>IF(ISNUMBER(E38), IF(G38&gt;'Bulk DivVar Analysis'!$J$62,"Pass","Fail"),"")</f>
        <v/>
      </c>
      <c r="I38" s="338" t="str">
        <f t="shared" si="2"/>
        <v/>
      </c>
      <c r="J38" s="339"/>
      <c r="K38" s="338" t="s">
        <v>768</v>
      </c>
      <c r="L38" s="338" t="str">
        <f t="shared" si="0"/>
        <v/>
      </c>
      <c r="M38" s="338" t="str">
        <f>IF(ISNUMBER($E$2),IF(L38&gt;='Bulk DivVar Analysis'!$P$16,"Yes","No"),"")</f>
        <v/>
      </c>
      <c r="N38" s="338" t="s">
        <v>695</v>
      </c>
      <c r="O38" s="338" t="s">
        <v>776</v>
      </c>
      <c r="P38" s="338" t="s">
        <v>749</v>
      </c>
      <c r="Q38" s="338" t="str">
        <f t="shared" si="1"/>
        <v>Mavi_Tru_Nxt_BD_3.7</v>
      </c>
    </row>
    <row r="39" spans="1:17" ht="13.5" customHeight="1">
      <c r="A39" s="481"/>
      <c r="B39" s="481"/>
      <c r="C39" s="481"/>
      <c r="D39" s="481"/>
      <c r="E39" s="481"/>
      <c r="F39" s="339"/>
      <c r="G39" s="340" t="str">
        <f>IF(ISNUMBER(E39),E39/'Bulk DivVar Analysis'!$I$60,"")</f>
        <v/>
      </c>
      <c r="H39" s="338" t="str">
        <f>IF(ISNUMBER(E39), IF(G39&gt;'Bulk DivVar Analysis'!$J$62,"Pass","Fail"),"")</f>
        <v/>
      </c>
      <c r="I39" s="338" t="str">
        <f t="shared" si="2"/>
        <v/>
      </c>
      <c r="J39" s="339"/>
      <c r="K39" s="338" t="s">
        <v>770</v>
      </c>
      <c r="L39" s="338" t="str">
        <f t="shared" si="0"/>
        <v/>
      </c>
      <c r="M39" s="338" t="str">
        <f>IF(ISNUMBER($E$2),IF(L39&gt;='Bulk DivVar Analysis'!$P$16,"Yes","No"),"")</f>
        <v/>
      </c>
      <c r="N39" s="338" t="s">
        <v>695</v>
      </c>
      <c r="O39" s="338" t="s">
        <v>776</v>
      </c>
      <c r="P39" s="338" t="s">
        <v>751</v>
      </c>
      <c r="Q39" s="338" t="str">
        <f t="shared" si="1"/>
        <v>Mavi_Tru_Nxt_BD_3.8</v>
      </c>
    </row>
    <row r="40" spans="1:17" ht="13.5" customHeight="1">
      <c r="A40" s="481"/>
      <c r="B40" s="481"/>
      <c r="C40" s="481"/>
      <c r="D40" s="481"/>
      <c r="E40" s="481"/>
      <c r="F40" s="339"/>
      <c r="G40" s="340" t="str">
        <f>IF(ISNUMBER(E40),E40/'Bulk DivVar Analysis'!$I$60,"")</f>
        <v/>
      </c>
      <c r="H40" s="338" t="str">
        <f>IF(ISNUMBER(E40), IF(G40&gt;'Bulk DivVar Analysis'!$J$62,"Pass","Fail"),"")</f>
        <v/>
      </c>
      <c r="I40" s="338" t="str">
        <f t="shared" si="2"/>
        <v/>
      </c>
      <c r="J40" s="339"/>
      <c r="K40" s="338" t="s">
        <v>772</v>
      </c>
      <c r="L40" s="338" t="str">
        <f t="shared" si="0"/>
        <v/>
      </c>
      <c r="M40" s="338" t="str">
        <f>IF(ISNUMBER($E$2),IF(L40&gt;='Bulk DivVar Analysis'!$P$16,"Yes","No"),"")</f>
        <v/>
      </c>
      <c r="N40" s="338" t="s">
        <v>695</v>
      </c>
      <c r="O40" s="338" t="s">
        <v>776</v>
      </c>
      <c r="P40" s="338" t="s">
        <v>753</v>
      </c>
      <c r="Q40" s="338" t="str">
        <f t="shared" si="1"/>
        <v>Mavi_Tru_Nxt_BD_3.9</v>
      </c>
    </row>
    <row r="41" spans="1:17" ht="13.5" customHeight="1">
      <c r="A41" s="481"/>
      <c r="B41" s="481"/>
      <c r="C41" s="481"/>
      <c r="D41" s="481"/>
      <c r="E41" s="481"/>
      <c r="F41" s="339"/>
      <c r="G41" s="340" t="str">
        <f>IF(ISNUMBER(E41),E41/'Bulk DivVar Analysis'!$I$60,"")</f>
        <v/>
      </c>
      <c r="H41" s="338" t="str">
        <f>IF(ISNUMBER(E41), IF(G41&gt;'Bulk DivVar Analysis'!$J$62,"Pass","Fail"),"")</f>
        <v/>
      </c>
      <c r="I41" s="338" t="str">
        <f t="shared" si="2"/>
        <v/>
      </c>
      <c r="J41" s="339"/>
      <c r="K41" s="338" t="s">
        <v>774</v>
      </c>
      <c r="L41" s="338" t="str">
        <f t="shared" si="0"/>
        <v/>
      </c>
      <c r="M41" s="338" t="str">
        <f>IF(ISNUMBER($E$2),IF(L41&gt;='Bulk DivVar Analysis'!$P$16,"Yes","No"),"")</f>
        <v/>
      </c>
      <c r="N41" s="338" t="s">
        <v>695</v>
      </c>
      <c r="O41" s="338" t="s">
        <v>776</v>
      </c>
      <c r="P41" s="338" t="s">
        <v>755</v>
      </c>
      <c r="Q41" s="338" t="str">
        <f t="shared" si="1"/>
        <v>Mavi_Tru_Nxt_BD_3.10</v>
      </c>
    </row>
    <row r="42" spans="1:17" ht="13.5" customHeight="1">
      <c r="A42" s="481"/>
      <c r="B42" s="481"/>
      <c r="C42" s="481"/>
      <c r="D42" s="481"/>
      <c r="E42" s="481"/>
      <c r="F42" s="339"/>
      <c r="G42" s="340" t="str">
        <f>IF(ISNUMBER(E42),E42/'Bulk DivVar Analysis'!$I$60,"")</f>
        <v/>
      </c>
      <c r="H42" s="338" t="str">
        <f>IF(ISNUMBER(E42), IF(G42&gt;'Bulk DivVar Analysis'!$J$62,"Pass","Fail"),"")</f>
        <v/>
      </c>
      <c r="I42" s="338" t="str">
        <f t="shared" si="2"/>
        <v/>
      </c>
      <c r="J42" s="339"/>
      <c r="K42" s="339"/>
      <c r="L42" s="339"/>
      <c r="M42" s="339"/>
      <c r="N42" s="339"/>
      <c r="O42" s="339"/>
      <c r="P42" s="339"/>
      <c r="Q42" s="339"/>
    </row>
    <row r="43" spans="1:17" ht="13.5" customHeight="1">
      <c r="A43" s="481"/>
      <c r="B43" s="481"/>
      <c r="C43" s="481"/>
      <c r="D43" s="481"/>
      <c r="E43" s="481"/>
      <c r="F43" s="339"/>
      <c r="G43" s="340" t="str">
        <f>IF(ISNUMBER(E43),E43/'Bulk DivVar Analysis'!$I$60,"")</f>
        <v/>
      </c>
      <c r="H43" s="338" t="str">
        <f>IF(ISNUMBER(E43), IF(G43&gt;'Bulk DivVar Analysis'!$J$62,"Pass","Fail"),"")</f>
        <v/>
      </c>
      <c r="I43" s="338" t="str">
        <f t="shared" si="2"/>
        <v/>
      </c>
      <c r="J43" s="339"/>
      <c r="K43" s="339"/>
      <c r="L43" s="339"/>
      <c r="M43" s="339"/>
      <c r="N43" s="339"/>
      <c r="O43" s="339"/>
      <c r="P43" s="339"/>
      <c r="Q43" s="339"/>
    </row>
    <row r="44" spans="1:17" ht="13.5" customHeight="1">
      <c r="A44" s="481"/>
      <c r="B44" s="481"/>
      <c r="C44" s="481"/>
      <c r="D44" s="481"/>
      <c r="E44" s="481"/>
      <c r="F44" s="339"/>
      <c r="G44" s="340" t="str">
        <f>IF(ISNUMBER(E44),E44/'Bulk DivVar Analysis'!$I$60,"")</f>
        <v/>
      </c>
      <c r="H44" s="338" t="str">
        <f>IF(ISNUMBER(E44), IF(G44&gt;'Bulk DivVar Analysis'!$J$62,"Pass","Fail"),"")</f>
        <v/>
      </c>
      <c r="I44" s="338" t="str">
        <f t="shared" si="2"/>
        <v/>
      </c>
      <c r="J44" s="339"/>
      <c r="K44" s="339"/>
      <c r="L44" s="339"/>
      <c r="M44" s="339"/>
      <c r="N44" s="339"/>
      <c r="O44" s="339"/>
      <c r="P44" s="339"/>
      <c r="Q44" s="339"/>
    </row>
    <row r="45" spans="1:17" ht="13.5" customHeight="1">
      <c r="A45" s="481"/>
      <c r="B45" s="481"/>
      <c r="C45" s="481"/>
      <c r="D45" s="481"/>
      <c r="E45" s="481"/>
      <c r="F45" s="339"/>
      <c r="G45" s="340" t="str">
        <f>IF(ISNUMBER(E45),E45/'Bulk DivVar Analysis'!$I$60,"")</f>
        <v/>
      </c>
      <c r="H45" s="338" t="str">
        <f>IF(ISNUMBER(E45), IF(G45&gt;'Bulk DivVar Analysis'!$J$62,"Pass","Fail"),"")</f>
        <v/>
      </c>
      <c r="I45" s="338" t="str">
        <f t="shared" si="2"/>
        <v/>
      </c>
      <c r="J45" s="339"/>
      <c r="K45" s="339"/>
      <c r="L45" s="339"/>
      <c r="M45" s="339"/>
      <c r="N45" s="339"/>
      <c r="O45" s="339"/>
      <c r="P45" s="339"/>
      <c r="Q45" s="339"/>
    </row>
    <row r="46" spans="1:17" ht="13.5" customHeight="1">
      <c r="A46" s="481"/>
      <c r="B46" s="481"/>
      <c r="C46" s="481"/>
      <c r="D46" s="481"/>
      <c r="E46" s="481"/>
      <c r="F46" s="339"/>
      <c r="G46" s="340" t="str">
        <f>IF(ISNUMBER(E46),E46/'Bulk DivVar Analysis'!$I$60,"")</f>
        <v/>
      </c>
      <c r="H46" s="338" t="str">
        <f>IF(ISNUMBER(E46), IF(G46&gt;'Bulk DivVar Analysis'!$J$62,"Pass","Fail"),"")</f>
        <v/>
      </c>
      <c r="I46" s="338" t="str">
        <f t="shared" si="2"/>
        <v/>
      </c>
      <c r="J46" s="339"/>
      <c r="K46" s="339"/>
      <c r="L46" s="339"/>
      <c r="M46" s="339"/>
      <c r="N46" s="339"/>
      <c r="O46" s="339"/>
      <c r="P46" s="339"/>
      <c r="Q46" s="339"/>
    </row>
    <row r="47" spans="1:17" ht="13.5" customHeight="1">
      <c r="A47" s="481"/>
      <c r="B47" s="481"/>
      <c r="C47" s="481"/>
      <c r="D47" s="481"/>
      <c r="E47" s="481"/>
      <c r="F47" s="339"/>
      <c r="G47" s="340" t="str">
        <f>IF(ISNUMBER(E47),E47/'Bulk DivVar Analysis'!$I$60,"")</f>
        <v/>
      </c>
      <c r="H47" s="338" t="str">
        <f>IF(ISNUMBER(E47), IF(G47&gt;'Bulk DivVar Analysis'!$J$62,"Pass","Fail"),"")</f>
        <v/>
      </c>
      <c r="I47" s="338" t="str">
        <f t="shared" si="2"/>
        <v/>
      </c>
      <c r="J47" s="339"/>
      <c r="K47" s="339"/>
      <c r="L47" s="339"/>
      <c r="M47" s="339"/>
      <c r="N47" s="339"/>
      <c r="O47" s="339"/>
      <c r="P47" s="339"/>
      <c r="Q47" s="339"/>
    </row>
    <row r="48" spans="1:17" ht="13.5" customHeight="1">
      <c r="A48" s="481"/>
      <c r="B48" s="481"/>
      <c r="C48" s="481"/>
      <c r="D48" s="481"/>
      <c r="E48" s="481"/>
      <c r="F48" s="339"/>
      <c r="G48" s="340" t="str">
        <f>IF(ISNUMBER(E48),E48/'Bulk DivVar Analysis'!$I$60,"")</f>
        <v/>
      </c>
      <c r="H48" s="338" t="str">
        <f>IF(ISNUMBER(E48), IF(G48&gt;'Bulk DivVar Analysis'!$J$62,"Pass","Fail"),"")</f>
        <v/>
      </c>
      <c r="I48" s="338" t="str">
        <f t="shared" si="2"/>
        <v/>
      </c>
      <c r="J48" s="339"/>
      <c r="K48" s="339"/>
      <c r="L48" s="339"/>
      <c r="M48" s="339"/>
      <c r="N48" s="339"/>
      <c r="O48" s="339"/>
      <c r="P48" s="339"/>
      <c r="Q48" s="339"/>
    </row>
    <row r="49" spans="1:17" ht="13.5" customHeight="1">
      <c r="A49" s="481"/>
      <c r="B49" s="481"/>
      <c r="C49" s="481"/>
      <c r="D49" s="481"/>
      <c r="E49" s="481"/>
      <c r="F49" s="339"/>
      <c r="G49" s="340" t="str">
        <f>IF(ISNUMBER(E49),E49/'Bulk DivVar Analysis'!$I$60,"")</f>
        <v/>
      </c>
      <c r="H49" s="338" t="str">
        <f>IF(ISNUMBER(E49), IF(G49&gt;'Bulk DivVar Analysis'!$J$62,"Pass","Fail"),"")</f>
        <v/>
      </c>
      <c r="I49" s="338" t="str">
        <f t="shared" si="2"/>
        <v/>
      </c>
      <c r="J49" s="339"/>
      <c r="K49" s="339"/>
      <c r="L49" s="339"/>
      <c r="M49" s="339"/>
      <c r="N49" s="339"/>
      <c r="O49" s="339"/>
      <c r="P49" s="339"/>
      <c r="Q49" s="339"/>
    </row>
    <row r="50" spans="1:17" ht="13.5" customHeight="1">
      <c r="A50" s="481"/>
      <c r="B50" s="481"/>
      <c r="C50" s="481"/>
      <c r="D50" s="481"/>
      <c r="E50" s="481"/>
      <c r="F50" s="339"/>
      <c r="G50" s="340" t="str">
        <f>IF(ISNUMBER(E50),E50/'Bulk DivVar Analysis'!$I$60,"")</f>
        <v/>
      </c>
      <c r="H50" s="338" t="str">
        <f>IF(ISNUMBER(E50), IF(G50&gt;'Bulk DivVar Analysis'!$J$62,"Pass","Fail"),"")</f>
        <v/>
      </c>
      <c r="I50" s="338" t="str">
        <f t="shared" si="2"/>
        <v/>
      </c>
      <c r="J50" s="339"/>
      <c r="K50" s="339"/>
      <c r="L50" s="339"/>
      <c r="M50" s="339"/>
      <c r="N50" s="339"/>
      <c r="O50" s="339"/>
      <c r="P50" s="339"/>
      <c r="Q50" s="339"/>
    </row>
    <row r="51" spans="1:17" ht="13.5" customHeight="1">
      <c r="A51" s="481"/>
      <c r="B51" s="481"/>
      <c r="C51" s="481"/>
      <c r="D51" s="481"/>
      <c r="E51" s="481"/>
      <c r="F51" s="339"/>
      <c r="G51" s="340" t="str">
        <f>IF(ISNUMBER(E51),E51/'Bulk DivVar Analysis'!$I$60,"")</f>
        <v/>
      </c>
      <c r="H51" s="338" t="str">
        <f>IF(ISNUMBER(E51), IF(G51&gt;'Bulk DivVar Analysis'!$J$62,"Pass","Fail"),"")</f>
        <v/>
      </c>
      <c r="I51" s="338" t="str">
        <f t="shared" si="2"/>
        <v/>
      </c>
      <c r="J51" s="339"/>
      <c r="K51" s="339"/>
      <c r="L51" s="339"/>
      <c r="M51" s="339"/>
      <c r="N51" s="339"/>
      <c r="O51" s="339"/>
      <c r="P51" s="339"/>
      <c r="Q51" s="339"/>
    </row>
    <row r="52" spans="1:17" ht="13.5" customHeight="1">
      <c r="A52" s="481"/>
      <c r="B52" s="481"/>
      <c r="C52" s="481"/>
      <c r="D52" s="481"/>
      <c r="E52" s="481"/>
      <c r="F52" s="339"/>
      <c r="G52" s="340" t="str">
        <f>IF(ISNUMBER(E52),E52/'Bulk DivVar Analysis'!$I$60,"")</f>
        <v/>
      </c>
      <c r="H52" s="338" t="str">
        <f>IF(ISNUMBER(E52), IF(G52&gt;'Bulk DivVar Analysis'!$J$62,"Pass","Fail"),"")</f>
        <v/>
      </c>
      <c r="I52" s="338" t="str">
        <f t="shared" si="2"/>
        <v/>
      </c>
      <c r="J52" s="339"/>
      <c r="K52" s="339"/>
      <c r="L52" s="339"/>
      <c r="M52" s="339"/>
      <c r="N52" s="339"/>
      <c r="O52" s="339"/>
      <c r="P52" s="339"/>
      <c r="Q52" s="339"/>
    </row>
    <row r="53" spans="1:17" ht="13.5" customHeight="1">
      <c r="A53" s="481"/>
      <c r="B53" s="481"/>
      <c r="C53" s="481"/>
      <c r="D53" s="481"/>
      <c r="E53" s="481"/>
      <c r="F53" s="339"/>
      <c r="G53" s="340" t="str">
        <f>IF(ISNUMBER(E53),E53/'Bulk DivVar Analysis'!$I$60,"")</f>
        <v/>
      </c>
      <c r="H53" s="338" t="str">
        <f>IF(ISNUMBER(E53), IF(G53&gt;'Bulk DivVar Analysis'!$J$62,"Pass","Fail"),"")</f>
        <v/>
      </c>
      <c r="I53" s="338" t="str">
        <f t="shared" si="2"/>
        <v/>
      </c>
      <c r="J53" s="339"/>
      <c r="K53" s="339"/>
      <c r="L53" s="339"/>
      <c r="M53" s="339"/>
      <c r="N53" s="339"/>
      <c r="O53" s="339"/>
      <c r="P53" s="339"/>
      <c r="Q53" s="339"/>
    </row>
    <row r="54" spans="1:17" ht="13.5" customHeight="1">
      <c r="A54" s="481"/>
      <c r="B54" s="481"/>
      <c r="C54" s="481"/>
      <c r="D54" s="481"/>
      <c r="E54" s="481"/>
      <c r="F54" s="339"/>
      <c r="G54" s="340" t="str">
        <f>IF(ISNUMBER(E54),E54/'Bulk DivVar Analysis'!$I$60,"")</f>
        <v/>
      </c>
      <c r="H54" s="338" t="str">
        <f>IF(ISNUMBER(E54), IF(G54&gt;'Bulk DivVar Analysis'!$J$62,"Pass","Fail"),"")</f>
        <v/>
      </c>
      <c r="I54" s="338" t="str">
        <f t="shared" si="2"/>
        <v/>
      </c>
      <c r="J54" s="339"/>
      <c r="K54" s="339"/>
      <c r="L54" s="339"/>
      <c r="M54" s="339"/>
      <c r="N54" s="339"/>
      <c r="O54" s="339"/>
      <c r="P54" s="339"/>
      <c r="Q54" s="339"/>
    </row>
    <row r="55" spans="1:17" ht="13.5" customHeight="1">
      <c r="A55" s="481"/>
      <c r="B55" s="481"/>
      <c r="C55" s="481"/>
      <c r="D55" s="481"/>
      <c r="E55" s="481"/>
      <c r="F55" s="339"/>
      <c r="G55" s="340" t="str">
        <f>IF(ISNUMBER(E55),E55/'Bulk DivVar Analysis'!$I$60,"")</f>
        <v/>
      </c>
      <c r="H55" s="338" t="str">
        <f>IF(ISNUMBER(E55), IF(G55&gt;'Bulk DivVar Analysis'!$J$62,"Pass","Fail"),"")</f>
        <v/>
      </c>
      <c r="I55" s="338" t="str">
        <f t="shared" si="2"/>
        <v/>
      </c>
      <c r="J55" s="339"/>
      <c r="K55" s="339"/>
      <c r="L55" s="339"/>
      <c r="M55" s="339"/>
      <c r="N55" s="339"/>
      <c r="O55" s="339"/>
      <c r="P55" s="339"/>
      <c r="Q55" s="339"/>
    </row>
    <row r="56" spans="1:17" ht="13.5" customHeight="1">
      <c r="A56" s="481"/>
      <c r="B56" s="481"/>
      <c r="C56" s="481"/>
      <c r="D56" s="481"/>
      <c r="E56" s="481"/>
      <c r="F56" s="339"/>
      <c r="G56" s="340" t="str">
        <f>IF(ISNUMBER(E56),E56/'Bulk DivVar Analysis'!$I$60,"")</f>
        <v/>
      </c>
      <c r="H56" s="338" t="str">
        <f>IF(ISNUMBER(E56), IF(G56&gt;'Bulk DivVar Analysis'!$J$62,"Pass","Fail"),"")</f>
        <v/>
      </c>
      <c r="I56" s="338" t="str">
        <f t="shared" si="2"/>
        <v/>
      </c>
      <c r="J56" s="339"/>
      <c r="K56" s="339"/>
      <c r="L56" s="339"/>
      <c r="M56" s="339"/>
      <c r="N56" s="339"/>
      <c r="O56" s="339"/>
      <c r="P56" s="339"/>
      <c r="Q56" s="339"/>
    </row>
    <row r="57" spans="1:17" ht="13.5" customHeight="1">
      <c r="A57" s="481"/>
      <c r="B57" s="481"/>
      <c r="C57" s="481"/>
      <c r="D57" s="481"/>
      <c r="E57" s="481"/>
      <c r="F57" s="339"/>
      <c r="G57" s="340" t="str">
        <f>IF(ISNUMBER(E57),E57/'Bulk DivVar Analysis'!$I$60,"")</f>
        <v/>
      </c>
      <c r="H57" s="338" t="str">
        <f>IF(ISNUMBER(E57), IF(G57&gt;'Bulk DivVar Analysis'!$J$62,"Pass","Fail"),"")</f>
        <v/>
      </c>
      <c r="I57" s="338" t="str">
        <f t="shared" si="2"/>
        <v/>
      </c>
      <c r="J57" s="339"/>
      <c r="K57" s="339"/>
      <c r="L57" s="339"/>
      <c r="M57" s="339"/>
      <c r="N57" s="339"/>
      <c r="O57" s="339"/>
      <c r="P57" s="339"/>
      <c r="Q57" s="339"/>
    </row>
    <row r="58" spans="1:17" ht="13.5" customHeight="1">
      <c r="A58" s="481"/>
      <c r="B58" s="481"/>
      <c r="C58" s="481"/>
      <c r="D58" s="481"/>
      <c r="E58" s="481"/>
      <c r="F58" s="339"/>
      <c r="G58" s="340" t="str">
        <f>IF(ISNUMBER(E58),E58/'Bulk DivVar Analysis'!$I$60,"")</f>
        <v/>
      </c>
      <c r="H58" s="338" t="str">
        <f>IF(ISNUMBER(E58), IF(G58&gt;'Bulk DivVar Analysis'!$J$62,"Pass","Fail"),"")</f>
        <v/>
      </c>
      <c r="I58" s="338" t="str">
        <f t="shared" si="2"/>
        <v/>
      </c>
      <c r="J58" s="339"/>
      <c r="K58" s="339"/>
      <c r="L58" s="339"/>
      <c r="M58" s="339"/>
      <c r="N58" s="339"/>
      <c r="O58" s="339"/>
      <c r="P58" s="339"/>
      <c r="Q58" s="339"/>
    </row>
    <row r="59" spans="1:17" ht="13.5" customHeight="1">
      <c r="A59" s="481"/>
      <c r="B59" s="481"/>
      <c r="C59" s="481"/>
      <c r="D59" s="481"/>
      <c r="E59" s="481"/>
      <c r="F59" s="339"/>
      <c r="G59" s="340" t="str">
        <f>IF(ISNUMBER(E59),E59/'Bulk DivVar Analysis'!$I$60,"")</f>
        <v/>
      </c>
      <c r="H59" s="338" t="str">
        <f>IF(ISNUMBER(E59), IF(G59&gt;'Bulk DivVar Analysis'!$J$62,"Pass","Fail"),"")</f>
        <v/>
      </c>
      <c r="I59" s="338" t="str">
        <f t="shared" si="2"/>
        <v/>
      </c>
      <c r="J59" s="339"/>
      <c r="K59" s="339"/>
      <c r="L59" s="339"/>
      <c r="M59" s="339"/>
      <c r="N59" s="339"/>
      <c r="O59" s="339"/>
      <c r="P59" s="339"/>
      <c r="Q59" s="339"/>
    </row>
    <row r="60" spans="1:17" ht="13.5" customHeight="1">
      <c r="A60" s="481"/>
      <c r="B60" s="481"/>
      <c r="C60" s="481"/>
      <c r="D60" s="481"/>
      <c r="E60" s="481"/>
      <c r="F60" s="339"/>
      <c r="G60" s="340" t="str">
        <f>IF(ISNUMBER(E60),E60/'Bulk DivVar Analysis'!$I$60,"")</f>
        <v/>
      </c>
      <c r="H60" s="338" t="str">
        <f>IF(ISNUMBER(E60), IF(G60&gt;'Bulk DivVar Analysis'!$J$62,"Pass","Fail"),"")</f>
        <v/>
      </c>
      <c r="I60" s="338" t="str">
        <f t="shared" si="2"/>
        <v/>
      </c>
      <c r="J60" s="339"/>
      <c r="K60" s="339"/>
      <c r="L60" s="339"/>
      <c r="M60" s="339"/>
      <c r="N60" s="339"/>
      <c r="O60" s="339"/>
      <c r="P60" s="339"/>
      <c r="Q60" s="339"/>
    </row>
    <row r="61" spans="1:17" ht="13.5" customHeight="1">
      <c r="A61" s="481"/>
      <c r="B61" s="481"/>
      <c r="C61" s="481"/>
      <c r="D61" s="481"/>
      <c r="E61" s="481"/>
      <c r="F61" s="339"/>
      <c r="G61" s="340" t="str">
        <f>IF(ISNUMBER(E61),E61/'Bulk DivVar Analysis'!$I$60,"")</f>
        <v/>
      </c>
      <c r="H61" s="338" t="str">
        <f>IF(ISNUMBER(E61), IF(G61&gt;'Bulk DivVar Analysis'!$J$62,"Pass","Fail"),"")</f>
        <v/>
      </c>
      <c r="I61" s="338" t="str">
        <f t="shared" si="2"/>
        <v/>
      </c>
      <c r="J61" s="339"/>
      <c r="K61" s="339"/>
      <c r="L61" s="339"/>
      <c r="M61" s="339"/>
      <c r="N61" s="339"/>
      <c r="O61" s="339"/>
      <c r="P61" s="339"/>
      <c r="Q61" s="339"/>
    </row>
    <row r="62" spans="1:17" ht="13.5" customHeight="1">
      <c r="A62" s="481"/>
      <c r="B62" s="481"/>
      <c r="C62" s="481"/>
      <c r="D62" s="481"/>
      <c r="E62" s="481"/>
      <c r="F62" s="339"/>
      <c r="G62" s="340" t="str">
        <f>IF(ISNUMBER(E62),E62/'Bulk DivVar Analysis'!$I$60,"")</f>
        <v/>
      </c>
      <c r="H62" s="338" t="str">
        <f>IF(ISNUMBER(E62), IF(G62&gt;'Bulk DivVar Analysis'!$J$62,"Pass","Fail"),"")</f>
        <v/>
      </c>
      <c r="I62" s="338" t="str">
        <f t="shared" si="2"/>
        <v/>
      </c>
      <c r="J62" s="339"/>
      <c r="K62" s="339"/>
      <c r="L62" s="339"/>
      <c r="M62" s="339"/>
      <c r="N62" s="339"/>
      <c r="O62" s="339"/>
      <c r="P62" s="339"/>
      <c r="Q62" s="339"/>
    </row>
    <row r="63" spans="1:17" ht="13.5" customHeight="1">
      <c r="A63" s="481"/>
      <c r="B63" s="481"/>
      <c r="C63" s="481"/>
      <c r="D63" s="481"/>
      <c r="E63" s="481"/>
      <c r="F63" s="339"/>
      <c r="G63" s="340" t="str">
        <f>IF(ISNUMBER(E63),E63/'Bulk DivVar Analysis'!$I$60,"")</f>
        <v/>
      </c>
      <c r="H63" s="338" t="str">
        <f>IF(ISNUMBER(E63), IF(G63&gt;'Bulk DivVar Analysis'!$J$62,"Pass","Fail"),"")</f>
        <v/>
      </c>
      <c r="I63" s="338" t="str">
        <f t="shared" si="2"/>
        <v/>
      </c>
      <c r="J63" s="339"/>
      <c r="K63" s="339"/>
      <c r="L63" s="339"/>
      <c r="M63" s="339"/>
      <c r="N63" s="339"/>
      <c r="O63" s="339"/>
      <c r="P63" s="339"/>
      <c r="Q63" s="339"/>
    </row>
    <row r="64" spans="1:17" ht="13.5" customHeight="1">
      <c r="A64" s="481"/>
      <c r="B64" s="481"/>
      <c r="C64" s="481"/>
      <c r="D64" s="481"/>
      <c r="E64" s="481"/>
      <c r="F64" s="339"/>
      <c r="G64" s="340" t="str">
        <f>IF(ISNUMBER(E64),E64/'Bulk DivVar Analysis'!$I$60,"")</f>
        <v/>
      </c>
      <c r="H64" s="338" t="str">
        <f>IF(ISNUMBER(E64), IF(G64&gt;'Bulk DivVar Analysis'!$J$62,"Pass","Fail"),"")</f>
        <v/>
      </c>
      <c r="I64" s="338" t="str">
        <f t="shared" si="2"/>
        <v/>
      </c>
      <c r="J64" s="339"/>
      <c r="K64" s="339"/>
      <c r="L64" s="339"/>
      <c r="M64" s="339"/>
      <c r="N64" s="339"/>
      <c r="O64" s="339"/>
      <c r="P64" s="339"/>
      <c r="Q64" s="339"/>
    </row>
    <row r="65" spans="1:17" ht="13.5" customHeight="1">
      <c r="A65" s="481"/>
      <c r="B65" s="481"/>
      <c r="C65" s="481"/>
      <c r="D65" s="481"/>
      <c r="E65" s="481"/>
      <c r="F65" s="339"/>
      <c r="G65" s="340" t="str">
        <f>IF(ISNUMBER(E65),E65/'Bulk DivVar Analysis'!$I$60,"")</f>
        <v/>
      </c>
      <c r="H65" s="338" t="str">
        <f>IF(ISNUMBER(E65), IF(G65&gt;'Bulk DivVar Analysis'!$J$62,"Pass","Fail"),"")</f>
        <v/>
      </c>
      <c r="I65" s="338" t="str">
        <f t="shared" si="2"/>
        <v/>
      </c>
      <c r="J65" s="339"/>
      <c r="K65" s="339"/>
      <c r="L65" s="339"/>
      <c r="M65" s="339"/>
      <c r="N65" s="339"/>
      <c r="O65" s="339"/>
      <c r="P65" s="339"/>
      <c r="Q65" s="339"/>
    </row>
    <row r="66" spans="1:17" ht="13.5" customHeight="1">
      <c r="A66" s="481"/>
      <c r="B66" s="481"/>
      <c r="C66" s="481"/>
      <c r="D66" s="481"/>
      <c r="E66" s="481"/>
      <c r="F66" s="339"/>
      <c r="G66" s="340" t="str">
        <f>IF(ISNUMBER(E66),E66/'Bulk DivVar Analysis'!$I$60,"")</f>
        <v/>
      </c>
      <c r="H66" s="338" t="str">
        <f>IF(ISNUMBER(E66), IF(G66&gt;'Bulk DivVar Analysis'!$J$62,"Pass","Fail"),"")</f>
        <v/>
      </c>
      <c r="I66" s="338" t="str">
        <f t="shared" si="2"/>
        <v/>
      </c>
      <c r="J66" s="339"/>
      <c r="K66" s="339"/>
      <c r="L66" s="339"/>
      <c r="M66" s="339"/>
      <c r="N66" s="339"/>
      <c r="O66" s="339"/>
      <c r="P66" s="339"/>
      <c r="Q66" s="339"/>
    </row>
    <row r="67" spans="1:17" ht="13.5" customHeight="1">
      <c r="A67" s="481"/>
      <c r="B67" s="481"/>
      <c r="C67" s="481"/>
      <c r="D67" s="481"/>
      <c r="E67" s="481"/>
      <c r="F67" s="339"/>
      <c r="G67" s="340" t="str">
        <f>IF(ISNUMBER(E67),E67/'Bulk DivVar Analysis'!$I$60,"")</f>
        <v/>
      </c>
      <c r="H67" s="338" t="str">
        <f>IF(ISNUMBER(E67), IF(G67&gt;'Bulk DivVar Analysis'!$J$62,"Pass","Fail"),"")</f>
        <v/>
      </c>
      <c r="I67" s="338" t="str">
        <f t="shared" ref="I67:I130" si="3">_xlfn.TEXTJOIN("_",TRUE,B67,C67)</f>
        <v/>
      </c>
      <c r="J67" s="339"/>
      <c r="K67" s="339"/>
      <c r="L67" s="339"/>
      <c r="M67" s="339"/>
      <c r="N67" s="339"/>
      <c r="O67" s="339"/>
      <c r="P67" s="339"/>
      <c r="Q67" s="339"/>
    </row>
    <row r="68" spans="1:17" ht="13.5" customHeight="1">
      <c r="A68" s="481"/>
      <c r="B68" s="481"/>
      <c r="C68" s="481"/>
      <c r="D68" s="481"/>
      <c r="E68" s="481"/>
      <c r="F68" s="339"/>
      <c r="G68" s="340" t="str">
        <f>IF(ISNUMBER(E68),E68/'Bulk DivVar Analysis'!$I$60,"")</f>
        <v/>
      </c>
      <c r="H68" s="338" t="str">
        <f>IF(ISNUMBER(E68), IF(G68&gt;'Bulk DivVar Analysis'!$J$62,"Pass","Fail"),"")</f>
        <v/>
      </c>
      <c r="I68" s="338" t="str">
        <f t="shared" si="3"/>
        <v/>
      </c>
      <c r="J68" s="339"/>
      <c r="K68" s="339"/>
      <c r="L68" s="339"/>
      <c r="M68" s="339"/>
      <c r="N68" s="339"/>
      <c r="O68" s="339"/>
      <c r="P68" s="339"/>
      <c r="Q68" s="339"/>
    </row>
    <row r="69" spans="1:17" ht="13.5" customHeight="1">
      <c r="A69" s="481"/>
      <c r="B69" s="481"/>
      <c r="C69" s="481"/>
      <c r="D69" s="481"/>
      <c r="E69" s="481"/>
      <c r="F69" s="339"/>
      <c r="G69" s="340" t="str">
        <f>IF(ISNUMBER(E69),E69/'Bulk DivVar Analysis'!$I$60,"")</f>
        <v/>
      </c>
      <c r="H69" s="338" t="str">
        <f>IF(ISNUMBER(E69), IF(G69&gt;'Bulk DivVar Analysis'!$J$62,"Pass","Fail"),"")</f>
        <v/>
      </c>
      <c r="I69" s="338" t="str">
        <f t="shared" si="3"/>
        <v/>
      </c>
      <c r="J69" s="339"/>
      <c r="K69" s="339"/>
      <c r="L69" s="339"/>
      <c r="M69" s="339"/>
      <c r="N69" s="339"/>
      <c r="O69" s="339"/>
      <c r="P69" s="339"/>
      <c r="Q69" s="339"/>
    </row>
    <row r="70" spans="1:17" ht="13.5" customHeight="1">
      <c r="A70" s="481"/>
      <c r="B70" s="481"/>
      <c r="C70" s="481"/>
      <c r="D70" s="481"/>
      <c r="E70" s="481"/>
      <c r="F70" s="339"/>
      <c r="G70" s="340" t="str">
        <f>IF(ISNUMBER(E70),E70/'Bulk DivVar Analysis'!$I$60,"")</f>
        <v/>
      </c>
      <c r="H70" s="338" t="str">
        <f>IF(ISNUMBER(E70), IF(G70&gt;'Bulk DivVar Analysis'!$J$62,"Pass","Fail"),"")</f>
        <v/>
      </c>
      <c r="I70" s="338" t="str">
        <f t="shared" si="3"/>
        <v/>
      </c>
      <c r="J70" s="339"/>
      <c r="K70" s="339"/>
      <c r="L70" s="339"/>
      <c r="M70" s="339"/>
      <c r="N70" s="339"/>
      <c r="O70" s="339"/>
      <c r="P70" s="339"/>
      <c r="Q70" s="339"/>
    </row>
    <row r="71" spans="1:17" ht="13.5" customHeight="1">
      <c r="A71" s="481"/>
      <c r="B71" s="481"/>
      <c r="C71" s="481"/>
      <c r="D71" s="481"/>
      <c r="E71" s="481"/>
      <c r="F71" s="339"/>
      <c r="G71" s="340" t="str">
        <f>IF(ISNUMBER(E71),E71/'Bulk DivVar Analysis'!$I$60,"")</f>
        <v/>
      </c>
      <c r="H71" s="338" t="str">
        <f>IF(ISNUMBER(E71), IF(G71&gt;'Bulk DivVar Analysis'!$J$62,"Pass","Fail"),"")</f>
        <v/>
      </c>
      <c r="I71" s="338" t="str">
        <f t="shared" si="3"/>
        <v/>
      </c>
      <c r="J71" s="339"/>
      <c r="K71" s="339"/>
      <c r="L71" s="339"/>
      <c r="M71" s="339"/>
      <c r="N71" s="339"/>
      <c r="O71" s="339"/>
      <c r="P71" s="339"/>
      <c r="Q71" s="339"/>
    </row>
    <row r="72" spans="1:17" ht="13.5" customHeight="1">
      <c r="A72" s="481"/>
      <c r="B72" s="481"/>
      <c r="C72" s="481"/>
      <c r="D72" s="481"/>
      <c r="E72" s="481"/>
      <c r="F72" s="339"/>
      <c r="G72" s="340" t="str">
        <f>IF(ISNUMBER(E72),E72/'Bulk DivVar Analysis'!$I$60,"")</f>
        <v/>
      </c>
      <c r="H72" s="338" t="str">
        <f>IF(ISNUMBER(E72), IF(G72&gt;'Bulk DivVar Analysis'!$J$62,"Pass","Fail"),"")</f>
        <v/>
      </c>
      <c r="I72" s="338" t="str">
        <f t="shared" si="3"/>
        <v/>
      </c>
      <c r="J72" s="339"/>
      <c r="K72" s="339"/>
      <c r="L72" s="339"/>
      <c r="M72" s="339"/>
      <c r="N72" s="339"/>
      <c r="O72" s="339"/>
      <c r="P72" s="339"/>
      <c r="Q72" s="339"/>
    </row>
    <row r="73" spans="1:17" ht="13.5" customHeight="1">
      <c r="A73" s="481"/>
      <c r="B73" s="481"/>
      <c r="C73" s="481"/>
      <c r="D73" s="481"/>
      <c r="E73" s="481"/>
      <c r="F73" s="339"/>
      <c r="G73" s="340" t="str">
        <f>IF(ISNUMBER(E73),E73/'Bulk DivVar Analysis'!$I$60,"")</f>
        <v/>
      </c>
      <c r="H73" s="338" t="str">
        <f>IF(ISNUMBER(E73), IF(G73&gt;'Bulk DivVar Analysis'!$J$62,"Pass","Fail"),"")</f>
        <v/>
      </c>
      <c r="I73" s="338" t="str">
        <f t="shared" si="3"/>
        <v/>
      </c>
      <c r="J73" s="339"/>
      <c r="K73" s="339"/>
      <c r="L73" s="339"/>
      <c r="M73" s="339"/>
      <c r="N73" s="339"/>
      <c r="O73" s="339"/>
      <c r="P73" s="339"/>
      <c r="Q73" s="339"/>
    </row>
    <row r="74" spans="1:17" ht="13.5" customHeight="1">
      <c r="A74" s="481"/>
      <c r="B74" s="481"/>
      <c r="C74" s="481"/>
      <c r="D74" s="481"/>
      <c r="E74" s="481"/>
      <c r="F74" s="339"/>
      <c r="G74" s="340" t="str">
        <f>IF(ISNUMBER(E74),E74/'Bulk DivVar Analysis'!$I$60,"")</f>
        <v/>
      </c>
      <c r="H74" s="338" t="str">
        <f>IF(ISNUMBER(E74), IF(G74&gt;'Bulk DivVar Analysis'!$J$62,"Pass","Fail"),"")</f>
        <v/>
      </c>
      <c r="I74" s="338" t="str">
        <f t="shared" si="3"/>
        <v/>
      </c>
      <c r="J74" s="339"/>
      <c r="K74" s="339"/>
      <c r="L74" s="339"/>
      <c r="M74" s="339"/>
      <c r="N74" s="339"/>
      <c r="O74" s="339"/>
      <c r="P74" s="339"/>
      <c r="Q74" s="339"/>
    </row>
    <row r="75" spans="1:17" ht="13.5" customHeight="1">
      <c r="A75" s="481"/>
      <c r="B75" s="481"/>
      <c r="C75" s="481"/>
      <c r="D75" s="481"/>
      <c r="E75" s="481"/>
      <c r="F75" s="339"/>
      <c r="G75" s="340" t="str">
        <f>IF(ISNUMBER(E75),E75/'Bulk DivVar Analysis'!$I$60,"")</f>
        <v/>
      </c>
      <c r="H75" s="338" t="str">
        <f>IF(ISNUMBER(E75), IF(G75&gt;'Bulk DivVar Analysis'!$J$62,"Pass","Fail"),"")</f>
        <v/>
      </c>
      <c r="I75" s="338" t="str">
        <f t="shared" si="3"/>
        <v/>
      </c>
      <c r="J75" s="339"/>
      <c r="K75" s="339"/>
      <c r="L75" s="339"/>
      <c r="M75" s="339"/>
      <c r="N75" s="339"/>
      <c r="O75" s="339"/>
      <c r="P75" s="339"/>
      <c r="Q75" s="339"/>
    </row>
    <row r="76" spans="1:17" ht="13.5" customHeight="1">
      <c r="A76" s="481"/>
      <c r="B76" s="481"/>
      <c r="C76" s="481"/>
      <c r="D76" s="481"/>
      <c r="E76" s="481"/>
      <c r="F76" s="339"/>
      <c r="G76" s="340" t="str">
        <f>IF(ISNUMBER(E76),E76/'Bulk DivVar Analysis'!$I$60,"")</f>
        <v/>
      </c>
      <c r="H76" s="338" t="str">
        <f>IF(ISNUMBER(E76), IF(G76&gt;'Bulk DivVar Analysis'!$J$62,"Pass","Fail"),"")</f>
        <v/>
      </c>
      <c r="I76" s="338" t="str">
        <f t="shared" si="3"/>
        <v/>
      </c>
      <c r="J76" s="339"/>
      <c r="K76" s="339"/>
      <c r="L76" s="339"/>
      <c r="M76" s="339"/>
      <c r="N76" s="339"/>
      <c r="O76" s="339"/>
      <c r="P76" s="339"/>
      <c r="Q76" s="339"/>
    </row>
    <row r="77" spans="1:17" ht="13.5" customHeight="1">
      <c r="A77" s="481"/>
      <c r="B77" s="481"/>
      <c r="C77" s="481"/>
      <c r="D77" s="481"/>
      <c r="E77" s="481"/>
      <c r="F77" s="339"/>
      <c r="G77" s="340" t="str">
        <f>IF(ISNUMBER(E77),E77/'Bulk DivVar Analysis'!$I$60,"")</f>
        <v/>
      </c>
      <c r="H77" s="338" t="str">
        <f>IF(ISNUMBER(E77), IF(G77&gt;'Bulk DivVar Analysis'!$J$62,"Pass","Fail"),"")</f>
        <v/>
      </c>
      <c r="I77" s="338" t="str">
        <f t="shared" si="3"/>
        <v/>
      </c>
      <c r="J77" s="339"/>
      <c r="K77" s="339"/>
      <c r="L77" s="339"/>
      <c r="M77" s="339"/>
      <c r="N77" s="339"/>
      <c r="O77" s="339"/>
      <c r="P77" s="339"/>
      <c r="Q77" s="339"/>
    </row>
    <row r="78" spans="1:17" ht="13.5" customHeight="1">
      <c r="A78" s="481"/>
      <c r="B78" s="481"/>
      <c r="C78" s="481"/>
      <c r="D78" s="481"/>
      <c r="E78" s="481"/>
      <c r="F78" s="339"/>
      <c r="G78" s="340" t="str">
        <f>IF(ISNUMBER(E78),E78/'Bulk DivVar Analysis'!$I$60,"")</f>
        <v/>
      </c>
      <c r="H78" s="338" t="str">
        <f>IF(ISNUMBER(E78), IF(G78&gt;'Bulk DivVar Analysis'!$J$62,"Pass","Fail"),"")</f>
        <v/>
      </c>
      <c r="I78" s="338" t="str">
        <f t="shared" si="3"/>
        <v/>
      </c>
      <c r="J78" s="339"/>
      <c r="K78" s="339"/>
      <c r="L78" s="339"/>
      <c r="M78" s="339"/>
      <c r="N78" s="339"/>
      <c r="O78" s="339"/>
      <c r="P78" s="339"/>
      <c r="Q78" s="339"/>
    </row>
    <row r="79" spans="1:17" ht="13.5" customHeight="1">
      <c r="A79" s="481"/>
      <c r="B79" s="481"/>
      <c r="C79" s="481"/>
      <c r="D79" s="481"/>
      <c r="E79" s="481"/>
      <c r="F79" s="339"/>
      <c r="G79" s="340" t="str">
        <f>IF(ISNUMBER(E79),E79/'Bulk DivVar Analysis'!$I$60,"")</f>
        <v/>
      </c>
      <c r="H79" s="338" t="str">
        <f>IF(ISNUMBER(E79), IF(G79&gt;'Bulk DivVar Analysis'!$J$62,"Pass","Fail"),"")</f>
        <v/>
      </c>
      <c r="I79" s="338" t="str">
        <f t="shared" si="3"/>
        <v/>
      </c>
      <c r="J79" s="339"/>
      <c r="K79" s="339"/>
      <c r="L79" s="339"/>
      <c r="M79" s="339"/>
      <c r="N79" s="339"/>
      <c r="O79" s="339"/>
      <c r="P79" s="339"/>
      <c r="Q79" s="339"/>
    </row>
    <row r="80" spans="1:17" ht="13.5" customHeight="1">
      <c r="A80" s="481"/>
      <c r="B80" s="481"/>
      <c r="C80" s="481"/>
      <c r="D80" s="481"/>
      <c r="E80" s="481"/>
      <c r="F80" s="339"/>
      <c r="G80" s="340" t="str">
        <f>IF(ISNUMBER(E80),E80/'Bulk DivVar Analysis'!$I$60,"")</f>
        <v/>
      </c>
      <c r="H80" s="338" t="str">
        <f>IF(ISNUMBER(E80), IF(G80&gt;'Bulk DivVar Analysis'!$J$62,"Pass","Fail"),"")</f>
        <v/>
      </c>
      <c r="I80" s="338" t="str">
        <f t="shared" si="3"/>
        <v/>
      </c>
      <c r="J80" s="339"/>
      <c r="K80" s="339"/>
      <c r="L80" s="339"/>
      <c r="M80" s="339"/>
      <c r="N80" s="339"/>
      <c r="O80" s="339"/>
      <c r="P80" s="339"/>
      <c r="Q80" s="339"/>
    </row>
    <row r="81" spans="1:17" ht="13.5" customHeight="1">
      <c r="A81" s="481"/>
      <c r="B81" s="481"/>
      <c r="C81" s="481"/>
      <c r="D81" s="481"/>
      <c r="E81" s="481"/>
      <c r="F81" s="339"/>
      <c r="G81" s="340" t="str">
        <f>IF(ISNUMBER(E81),E81/'Bulk DivVar Analysis'!$I$60,"")</f>
        <v/>
      </c>
      <c r="H81" s="338" t="str">
        <f>IF(ISNUMBER(E81), IF(G81&gt;'Bulk DivVar Analysis'!$J$62,"Pass","Fail"),"")</f>
        <v/>
      </c>
      <c r="I81" s="338" t="str">
        <f t="shared" si="3"/>
        <v/>
      </c>
      <c r="J81" s="339"/>
      <c r="K81" s="339"/>
      <c r="L81" s="339"/>
      <c r="M81" s="339"/>
      <c r="N81" s="339"/>
      <c r="O81" s="339"/>
      <c r="P81" s="339"/>
      <c r="Q81" s="339"/>
    </row>
    <row r="82" spans="1:17" ht="13.5" customHeight="1">
      <c r="A82" s="481"/>
      <c r="B82" s="481"/>
      <c r="C82" s="481"/>
      <c r="D82" s="481"/>
      <c r="E82" s="481"/>
      <c r="F82" s="339"/>
      <c r="G82" s="340" t="str">
        <f>IF(ISNUMBER(E82),E82/'Bulk DivVar Analysis'!$I$60,"")</f>
        <v/>
      </c>
      <c r="H82" s="338" t="str">
        <f>IF(ISNUMBER(E82), IF(G82&gt;'Bulk DivVar Analysis'!$J$62,"Pass","Fail"),"")</f>
        <v/>
      </c>
      <c r="I82" s="338" t="str">
        <f t="shared" si="3"/>
        <v/>
      </c>
      <c r="J82" s="339"/>
      <c r="K82" s="339"/>
      <c r="L82" s="339"/>
      <c r="M82" s="339"/>
      <c r="N82" s="339"/>
      <c r="O82" s="339"/>
      <c r="P82" s="339"/>
      <c r="Q82" s="339"/>
    </row>
    <row r="83" spans="1:17" ht="13.5" customHeight="1">
      <c r="A83" s="481"/>
      <c r="B83" s="481"/>
      <c r="C83" s="481"/>
      <c r="D83" s="481"/>
      <c r="E83" s="481"/>
      <c r="F83" s="339"/>
      <c r="G83" s="340" t="str">
        <f>IF(ISNUMBER(E83),E83/'Bulk DivVar Analysis'!$I$60,"")</f>
        <v/>
      </c>
      <c r="H83" s="338" t="str">
        <f>IF(ISNUMBER(E83), IF(G83&gt;'Bulk DivVar Analysis'!$J$62,"Pass","Fail"),"")</f>
        <v/>
      </c>
      <c r="I83" s="338" t="str">
        <f t="shared" si="3"/>
        <v/>
      </c>
      <c r="J83" s="339"/>
      <c r="K83" s="339"/>
      <c r="L83" s="339"/>
      <c r="M83" s="339"/>
      <c r="N83" s="339"/>
      <c r="O83" s="339"/>
      <c r="P83" s="339"/>
      <c r="Q83" s="339"/>
    </row>
    <row r="84" spans="1:17" ht="13.5" customHeight="1">
      <c r="A84" s="481"/>
      <c r="B84" s="481"/>
      <c r="C84" s="481"/>
      <c r="D84" s="481"/>
      <c r="E84" s="481"/>
      <c r="F84" s="339"/>
      <c r="G84" s="340" t="str">
        <f>IF(ISNUMBER(E84),E84/'Bulk DivVar Analysis'!$I$60,"")</f>
        <v/>
      </c>
      <c r="H84" s="338" t="str">
        <f>IF(ISNUMBER(E84), IF(G84&gt;'Bulk DivVar Analysis'!$J$62,"Pass","Fail"),"")</f>
        <v/>
      </c>
      <c r="I84" s="338" t="str">
        <f t="shared" si="3"/>
        <v/>
      </c>
      <c r="J84" s="339"/>
      <c r="K84" s="339"/>
      <c r="L84" s="339"/>
      <c r="M84" s="339"/>
      <c r="N84" s="339"/>
      <c r="O84" s="339"/>
      <c r="P84" s="339"/>
      <c r="Q84" s="339"/>
    </row>
    <row r="85" spans="1:17" ht="13.5" customHeight="1">
      <c r="A85" s="481"/>
      <c r="B85" s="481"/>
      <c r="C85" s="481"/>
      <c r="D85" s="481"/>
      <c r="E85" s="481"/>
      <c r="F85" s="339"/>
      <c r="G85" s="340" t="str">
        <f>IF(ISNUMBER(E85),E85/'Bulk DivVar Analysis'!$I$60,"")</f>
        <v/>
      </c>
      <c r="H85" s="338" t="str">
        <f>IF(ISNUMBER(E85), IF(G85&gt;'Bulk DivVar Analysis'!$J$62,"Pass","Fail"),"")</f>
        <v/>
      </c>
      <c r="I85" s="338" t="str">
        <f t="shared" si="3"/>
        <v/>
      </c>
      <c r="J85" s="339"/>
      <c r="K85" s="339"/>
      <c r="L85" s="339"/>
      <c r="M85" s="339"/>
      <c r="N85" s="339"/>
      <c r="O85" s="339"/>
      <c r="P85" s="339"/>
      <c r="Q85" s="339"/>
    </row>
    <row r="86" spans="1:17" ht="13.5" customHeight="1">
      <c r="A86" s="481"/>
      <c r="B86" s="481"/>
      <c r="C86" s="481"/>
      <c r="D86" s="481"/>
      <c r="E86" s="481"/>
      <c r="F86" s="339"/>
      <c r="G86" s="340" t="str">
        <f>IF(ISNUMBER(E86),E86/'Bulk DivVar Analysis'!$I$60,"")</f>
        <v/>
      </c>
      <c r="H86" s="338" t="str">
        <f>IF(ISNUMBER(E86), IF(G86&gt;'Bulk DivVar Analysis'!$J$62,"Pass","Fail"),"")</f>
        <v/>
      </c>
      <c r="I86" s="338" t="str">
        <f t="shared" si="3"/>
        <v/>
      </c>
      <c r="J86" s="339"/>
      <c r="K86" s="339"/>
      <c r="L86" s="339"/>
      <c r="M86" s="339"/>
      <c r="N86" s="339"/>
      <c r="O86" s="339"/>
      <c r="P86" s="339"/>
      <c r="Q86" s="339"/>
    </row>
    <row r="87" spans="1:17" ht="13.5" customHeight="1">
      <c r="A87" s="481"/>
      <c r="B87" s="481"/>
      <c r="C87" s="481"/>
      <c r="D87" s="481"/>
      <c r="E87" s="481"/>
      <c r="F87" s="339"/>
      <c r="G87" s="340" t="str">
        <f>IF(ISNUMBER(E87),E87/'Bulk DivVar Analysis'!$I$60,"")</f>
        <v/>
      </c>
      <c r="H87" s="338" t="str">
        <f>IF(ISNUMBER(E87), IF(G87&gt;'Bulk DivVar Analysis'!$J$62,"Pass","Fail"),"")</f>
        <v/>
      </c>
      <c r="I87" s="338" t="str">
        <f t="shared" si="3"/>
        <v/>
      </c>
      <c r="J87" s="339"/>
      <c r="K87" s="339"/>
      <c r="L87" s="339"/>
      <c r="M87" s="339"/>
      <c r="N87" s="339"/>
      <c r="O87" s="339"/>
      <c r="P87" s="339"/>
      <c r="Q87" s="339"/>
    </row>
    <row r="88" spans="1:17" ht="13.5" customHeight="1">
      <c r="A88" s="481"/>
      <c r="B88" s="481"/>
      <c r="C88" s="481"/>
      <c r="D88" s="481"/>
      <c r="E88" s="481"/>
      <c r="F88" s="339"/>
      <c r="G88" s="340" t="str">
        <f>IF(ISNUMBER(E88),E88/'Bulk DivVar Analysis'!$I$60,"")</f>
        <v/>
      </c>
      <c r="H88" s="338" t="str">
        <f>IF(ISNUMBER(E88), IF(G88&gt;'Bulk DivVar Analysis'!$J$62,"Pass","Fail"),"")</f>
        <v/>
      </c>
      <c r="I88" s="338" t="str">
        <f t="shared" si="3"/>
        <v/>
      </c>
      <c r="J88" s="339"/>
      <c r="K88" s="339"/>
      <c r="L88" s="339"/>
      <c r="M88" s="339"/>
      <c r="N88" s="339"/>
      <c r="O88" s="339"/>
      <c r="P88" s="339"/>
      <c r="Q88" s="339"/>
    </row>
    <row r="89" spans="1:17" ht="13.5" customHeight="1">
      <c r="A89" s="481"/>
      <c r="B89" s="481"/>
      <c r="C89" s="481"/>
      <c r="D89" s="481"/>
      <c r="E89" s="481"/>
      <c r="F89" s="339"/>
      <c r="G89" s="340" t="str">
        <f>IF(ISNUMBER(E89),E89/'Bulk DivVar Analysis'!$I$60,"")</f>
        <v/>
      </c>
      <c r="H89" s="338" t="str">
        <f>IF(ISNUMBER(E89), IF(G89&gt;'Bulk DivVar Analysis'!$J$62,"Pass","Fail"),"")</f>
        <v/>
      </c>
      <c r="I89" s="338" t="str">
        <f t="shared" si="3"/>
        <v/>
      </c>
      <c r="J89" s="339"/>
      <c r="K89" s="339"/>
      <c r="L89" s="339"/>
      <c r="M89" s="339"/>
      <c r="N89" s="339"/>
      <c r="O89" s="339"/>
      <c r="P89" s="339"/>
      <c r="Q89" s="339"/>
    </row>
    <row r="90" spans="1:17" ht="13.5" customHeight="1">
      <c r="A90" s="481"/>
      <c r="B90" s="481"/>
      <c r="C90" s="481"/>
      <c r="D90" s="481"/>
      <c r="E90" s="481"/>
      <c r="F90" s="339"/>
      <c r="G90" s="340" t="str">
        <f>IF(ISNUMBER(E90),E90/'Bulk DivVar Analysis'!$I$60,"")</f>
        <v/>
      </c>
      <c r="H90" s="338" t="str">
        <f>IF(ISNUMBER(E90), IF(G90&gt;'Bulk DivVar Analysis'!$J$62,"Pass","Fail"),"")</f>
        <v/>
      </c>
      <c r="I90" s="338" t="str">
        <f t="shared" si="3"/>
        <v/>
      </c>
      <c r="J90" s="339"/>
      <c r="K90" s="339"/>
      <c r="L90" s="339"/>
      <c r="M90" s="339"/>
      <c r="N90" s="339"/>
      <c r="O90" s="339"/>
      <c r="P90" s="339"/>
      <c r="Q90" s="339"/>
    </row>
    <row r="91" spans="1:17" ht="13.5" customHeight="1">
      <c r="A91" s="481"/>
      <c r="B91" s="481"/>
      <c r="C91" s="481"/>
      <c r="D91" s="481"/>
      <c r="E91" s="481"/>
      <c r="F91" s="339"/>
      <c r="G91" s="340" t="str">
        <f>IF(ISNUMBER(E91),E91/'Bulk DivVar Analysis'!$I$60,"")</f>
        <v/>
      </c>
      <c r="H91" s="338" t="str">
        <f>IF(ISNUMBER(E91), IF(G91&gt;'Bulk DivVar Analysis'!$J$62,"Pass","Fail"),"")</f>
        <v/>
      </c>
      <c r="I91" s="338" t="str">
        <f t="shared" si="3"/>
        <v/>
      </c>
      <c r="J91" s="339"/>
      <c r="K91" s="339"/>
      <c r="L91" s="339"/>
      <c r="M91" s="339"/>
      <c r="N91" s="339"/>
      <c r="O91" s="339"/>
      <c r="P91" s="339"/>
      <c r="Q91" s="339"/>
    </row>
    <row r="92" spans="1:17" ht="13.5" customHeight="1">
      <c r="A92" s="481"/>
      <c r="B92" s="481"/>
      <c r="C92" s="481"/>
      <c r="D92" s="481"/>
      <c r="E92" s="481"/>
      <c r="F92" s="339"/>
      <c r="G92" s="340" t="str">
        <f>IF(ISNUMBER(E92),E92/'Bulk DivVar Analysis'!$I$60,"")</f>
        <v/>
      </c>
      <c r="H92" s="338" t="str">
        <f>IF(ISNUMBER(E92), IF(G92&gt;'Bulk DivVar Analysis'!$J$62,"Pass","Fail"),"")</f>
        <v/>
      </c>
      <c r="I92" s="338" t="str">
        <f t="shared" si="3"/>
        <v/>
      </c>
      <c r="J92" s="339"/>
      <c r="K92" s="339"/>
      <c r="L92" s="339"/>
      <c r="M92" s="339"/>
      <c r="N92" s="339"/>
      <c r="O92" s="339"/>
      <c r="P92" s="339"/>
      <c r="Q92" s="339"/>
    </row>
    <row r="93" spans="1:17" ht="13.5" customHeight="1">
      <c r="A93" s="481"/>
      <c r="B93" s="481"/>
      <c r="C93" s="481"/>
      <c r="D93" s="481"/>
      <c r="E93" s="481"/>
      <c r="F93" s="339"/>
      <c r="G93" s="340" t="str">
        <f>IF(ISNUMBER(E93),E93/'Bulk DivVar Analysis'!$I$60,"")</f>
        <v/>
      </c>
      <c r="H93" s="338" t="str">
        <f>IF(ISNUMBER(E93), IF(G93&gt;'Bulk DivVar Analysis'!$J$62,"Pass","Fail"),"")</f>
        <v/>
      </c>
      <c r="I93" s="338" t="str">
        <f t="shared" si="3"/>
        <v/>
      </c>
      <c r="J93" s="339"/>
      <c r="K93" s="339"/>
      <c r="L93" s="339"/>
      <c r="M93" s="339"/>
      <c r="N93" s="339"/>
      <c r="O93" s="339"/>
      <c r="P93" s="339"/>
      <c r="Q93" s="339"/>
    </row>
    <row r="94" spans="1:17" ht="13.5" customHeight="1">
      <c r="A94" s="481"/>
      <c r="B94" s="481"/>
      <c r="C94" s="481"/>
      <c r="D94" s="481"/>
      <c r="E94" s="481"/>
      <c r="F94" s="339"/>
      <c r="G94" s="340" t="str">
        <f>IF(ISNUMBER(E94),E94/'Bulk DivVar Analysis'!$I$60,"")</f>
        <v/>
      </c>
      <c r="H94" s="338" t="str">
        <f>IF(ISNUMBER(E94), IF(G94&gt;'Bulk DivVar Analysis'!$J$62,"Pass","Fail"),"")</f>
        <v/>
      </c>
      <c r="I94" s="338" t="str">
        <f t="shared" si="3"/>
        <v/>
      </c>
      <c r="J94" s="339"/>
      <c r="K94" s="339"/>
      <c r="L94" s="339"/>
      <c r="M94" s="339"/>
      <c r="N94" s="339"/>
      <c r="O94" s="339"/>
      <c r="P94" s="339"/>
      <c r="Q94" s="339"/>
    </row>
    <row r="95" spans="1:17" ht="13.5" customHeight="1">
      <c r="A95" s="481"/>
      <c r="B95" s="481"/>
      <c r="C95" s="481"/>
      <c r="D95" s="481"/>
      <c r="E95" s="481"/>
      <c r="F95" s="339"/>
      <c r="G95" s="340" t="str">
        <f>IF(ISNUMBER(E95),E95/'Bulk DivVar Analysis'!$I$60,"")</f>
        <v/>
      </c>
      <c r="H95" s="338" t="str">
        <f>IF(ISNUMBER(E95), IF(G95&gt;'Bulk DivVar Analysis'!$J$62,"Pass","Fail"),"")</f>
        <v/>
      </c>
      <c r="I95" s="338" t="str">
        <f t="shared" si="3"/>
        <v/>
      </c>
      <c r="J95" s="339"/>
      <c r="K95" s="339"/>
      <c r="L95" s="339"/>
      <c r="M95" s="339"/>
      <c r="N95" s="339"/>
      <c r="O95" s="339"/>
      <c r="P95" s="339"/>
      <c r="Q95" s="339"/>
    </row>
    <row r="96" spans="1:17" ht="13.5" customHeight="1">
      <c r="A96" s="481"/>
      <c r="B96" s="481"/>
      <c r="C96" s="481"/>
      <c r="D96" s="481"/>
      <c r="E96" s="481"/>
      <c r="F96" s="339"/>
      <c r="G96" s="340" t="str">
        <f>IF(ISNUMBER(E96),E96/'Bulk DivVar Analysis'!$I$60,"")</f>
        <v/>
      </c>
      <c r="H96" s="338" t="str">
        <f>IF(ISNUMBER(E96), IF(G96&gt;'Bulk DivVar Analysis'!$J$62,"Pass","Fail"),"")</f>
        <v/>
      </c>
      <c r="I96" s="338" t="str">
        <f t="shared" si="3"/>
        <v/>
      </c>
      <c r="J96" s="339"/>
      <c r="K96" s="339"/>
      <c r="L96" s="339"/>
      <c r="M96" s="339"/>
      <c r="N96" s="339"/>
      <c r="O96" s="339"/>
      <c r="P96" s="339"/>
      <c r="Q96" s="339"/>
    </row>
    <row r="97" spans="1:17" ht="13.5" customHeight="1">
      <c r="A97" s="481"/>
      <c r="B97" s="481"/>
      <c r="C97" s="481"/>
      <c r="D97" s="481"/>
      <c r="E97" s="481"/>
      <c r="F97" s="339"/>
      <c r="G97" s="340" t="str">
        <f>IF(ISNUMBER(E97),E97/'Bulk DivVar Analysis'!$I$60,"")</f>
        <v/>
      </c>
      <c r="H97" s="338" t="str">
        <f>IF(ISNUMBER(E97), IF(G97&gt;'Bulk DivVar Analysis'!$J$62,"Pass","Fail"),"")</f>
        <v/>
      </c>
      <c r="I97" s="338" t="str">
        <f t="shared" si="3"/>
        <v/>
      </c>
      <c r="J97" s="339"/>
      <c r="K97" s="339"/>
      <c r="L97" s="339"/>
      <c r="M97" s="339"/>
      <c r="N97" s="339"/>
      <c r="O97" s="339"/>
      <c r="P97" s="339"/>
      <c r="Q97" s="339"/>
    </row>
    <row r="98" spans="1:17" ht="13.5" customHeight="1">
      <c r="A98" s="481"/>
      <c r="B98" s="481"/>
      <c r="C98" s="481"/>
      <c r="D98" s="481"/>
      <c r="E98" s="481"/>
      <c r="F98" s="339"/>
      <c r="G98" s="340" t="str">
        <f>IF(ISNUMBER(E98),E98/'Bulk DivVar Analysis'!$I$60,"")</f>
        <v/>
      </c>
      <c r="H98" s="338" t="str">
        <f>IF(ISNUMBER(E98), IF(G98&gt;'Bulk DivVar Analysis'!$J$62,"Pass","Fail"),"")</f>
        <v/>
      </c>
      <c r="I98" s="338" t="str">
        <f t="shared" si="3"/>
        <v/>
      </c>
      <c r="J98" s="339"/>
      <c r="K98" s="339"/>
      <c r="L98" s="339"/>
      <c r="M98" s="339"/>
      <c r="N98" s="339"/>
      <c r="O98" s="339"/>
      <c r="P98" s="339"/>
      <c r="Q98" s="339"/>
    </row>
    <row r="99" spans="1:17" ht="13.5" customHeight="1">
      <c r="A99" s="481"/>
      <c r="B99" s="481"/>
      <c r="C99" s="481"/>
      <c r="D99" s="481"/>
      <c r="E99" s="481"/>
      <c r="F99" s="339"/>
      <c r="G99" s="340" t="str">
        <f>IF(ISNUMBER(E99),E99/'Bulk DivVar Analysis'!$I$60,"")</f>
        <v/>
      </c>
      <c r="H99" s="338" t="str">
        <f>IF(ISNUMBER(E99), IF(G99&gt;'Bulk DivVar Analysis'!$J$62,"Pass","Fail"),"")</f>
        <v/>
      </c>
      <c r="I99" s="338" t="str">
        <f t="shared" si="3"/>
        <v/>
      </c>
      <c r="J99" s="339"/>
      <c r="K99" s="339"/>
      <c r="L99" s="339"/>
      <c r="M99" s="339"/>
      <c r="N99" s="339"/>
      <c r="O99" s="339"/>
      <c r="P99" s="339"/>
      <c r="Q99" s="339"/>
    </row>
    <row r="100" spans="1:17" ht="13.5" customHeight="1">
      <c r="A100" s="481"/>
      <c r="B100" s="481"/>
      <c r="C100" s="481"/>
      <c r="D100" s="481"/>
      <c r="E100" s="481"/>
      <c r="F100" s="339"/>
      <c r="G100" s="340" t="str">
        <f>IF(ISNUMBER(E100),E100/'Bulk DivVar Analysis'!$I$60,"")</f>
        <v/>
      </c>
      <c r="H100" s="338" t="str">
        <f>IF(ISNUMBER(E100), IF(G100&gt;'Bulk DivVar Analysis'!$J$62,"Pass","Fail"),"")</f>
        <v/>
      </c>
      <c r="I100" s="338" t="str">
        <f t="shared" si="3"/>
        <v/>
      </c>
      <c r="J100" s="339"/>
      <c r="K100" s="339"/>
      <c r="L100" s="339"/>
      <c r="M100" s="339"/>
      <c r="N100" s="339"/>
      <c r="O100" s="339"/>
      <c r="P100" s="339"/>
      <c r="Q100" s="339"/>
    </row>
    <row r="101" spans="1:17" ht="13.5" customHeight="1">
      <c r="A101" s="481"/>
      <c r="B101" s="481"/>
      <c r="C101" s="481"/>
      <c r="D101" s="481"/>
      <c r="E101" s="481"/>
      <c r="F101" s="339"/>
      <c r="G101" s="340" t="str">
        <f>IF(ISNUMBER(E101),E101/'Bulk DivVar Analysis'!$I$60,"")</f>
        <v/>
      </c>
      <c r="H101" s="338" t="str">
        <f>IF(ISNUMBER(E101), IF(G101&gt;'Bulk DivVar Analysis'!$J$62,"Pass","Fail"),"")</f>
        <v/>
      </c>
      <c r="I101" s="338" t="str">
        <f t="shared" si="3"/>
        <v/>
      </c>
      <c r="J101" s="339"/>
      <c r="K101" s="339"/>
      <c r="L101" s="339"/>
      <c r="M101" s="339"/>
      <c r="N101" s="339"/>
      <c r="O101" s="339"/>
      <c r="P101" s="339"/>
      <c r="Q101" s="339"/>
    </row>
    <row r="102" spans="1:17" ht="13.5" customHeight="1">
      <c r="A102" s="481"/>
      <c r="B102" s="481"/>
      <c r="C102" s="481"/>
      <c r="D102" s="481"/>
      <c r="E102" s="481"/>
      <c r="F102" s="339"/>
      <c r="G102" s="340" t="str">
        <f>IF(ISNUMBER(E102),E102/'Bulk DivVar Analysis'!$I$60,"")</f>
        <v/>
      </c>
      <c r="H102" s="338" t="str">
        <f>IF(ISNUMBER(E102), IF(G102&gt;'Bulk DivVar Analysis'!$J$62,"Pass","Fail"),"")</f>
        <v/>
      </c>
      <c r="I102" s="338" t="str">
        <f t="shared" si="3"/>
        <v/>
      </c>
      <c r="J102" s="339"/>
      <c r="K102" s="339"/>
      <c r="L102" s="339"/>
      <c r="M102" s="339"/>
      <c r="N102" s="339"/>
      <c r="O102" s="339"/>
      <c r="P102" s="339"/>
      <c r="Q102" s="339"/>
    </row>
    <row r="103" spans="1:17" ht="13.5" customHeight="1">
      <c r="A103" s="481"/>
      <c r="B103" s="481"/>
      <c r="C103" s="481"/>
      <c r="D103" s="481"/>
      <c r="E103" s="481"/>
      <c r="F103" s="339"/>
      <c r="G103" s="340" t="str">
        <f>IF(ISNUMBER(E103),E103/'Bulk DivVar Analysis'!$I$60,"")</f>
        <v/>
      </c>
      <c r="H103" s="338" t="str">
        <f>IF(ISNUMBER(E103), IF(G103&gt;'Bulk DivVar Analysis'!$J$62,"Pass","Fail"),"")</f>
        <v/>
      </c>
      <c r="I103" s="338" t="str">
        <f t="shared" si="3"/>
        <v/>
      </c>
      <c r="J103" s="339"/>
      <c r="K103" s="339"/>
      <c r="L103" s="339"/>
      <c r="M103" s="339"/>
      <c r="N103" s="339"/>
      <c r="O103" s="339"/>
      <c r="P103" s="339"/>
      <c r="Q103" s="339"/>
    </row>
    <row r="104" spans="1:17" ht="13.5" customHeight="1">
      <c r="A104" s="481"/>
      <c r="B104" s="481"/>
      <c r="C104" s="481"/>
      <c r="D104" s="481"/>
      <c r="E104" s="481"/>
      <c r="F104" s="339"/>
      <c r="G104" s="340" t="str">
        <f>IF(ISNUMBER(E104),E104/'Bulk DivVar Analysis'!$I$60,"")</f>
        <v/>
      </c>
      <c r="H104" s="338" t="str">
        <f>IF(ISNUMBER(E104), IF(G104&gt;'Bulk DivVar Analysis'!$J$62,"Pass","Fail"),"")</f>
        <v/>
      </c>
      <c r="I104" s="338" t="str">
        <f t="shared" si="3"/>
        <v/>
      </c>
      <c r="J104" s="339"/>
      <c r="K104" s="339"/>
      <c r="L104" s="339"/>
      <c r="M104" s="339"/>
      <c r="N104" s="339"/>
      <c r="O104" s="339"/>
      <c r="P104" s="339"/>
      <c r="Q104" s="339"/>
    </row>
    <row r="105" spans="1:17" ht="13.5" customHeight="1">
      <c r="A105" s="481"/>
      <c r="B105" s="481"/>
      <c r="C105" s="481"/>
      <c r="D105" s="481"/>
      <c r="E105" s="481"/>
      <c r="F105" s="339"/>
      <c r="G105" s="340" t="str">
        <f>IF(ISNUMBER(E105),E105/'Bulk DivVar Analysis'!$I$60,"")</f>
        <v/>
      </c>
      <c r="H105" s="338" t="str">
        <f>IF(ISNUMBER(E105), IF(G105&gt;'Bulk DivVar Analysis'!$J$62,"Pass","Fail"),"")</f>
        <v/>
      </c>
      <c r="I105" s="338" t="str">
        <f t="shared" si="3"/>
        <v/>
      </c>
      <c r="J105" s="339"/>
      <c r="K105" s="339"/>
      <c r="L105" s="339"/>
      <c r="M105" s="339"/>
      <c r="N105" s="339"/>
      <c r="O105" s="339"/>
      <c r="P105" s="339"/>
      <c r="Q105" s="339"/>
    </row>
    <row r="106" spans="1:17" ht="13.5" customHeight="1">
      <c r="A106" s="481"/>
      <c r="B106" s="481"/>
      <c r="C106" s="481"/>
      <c r="D106" s="481"/>
      <c r="E106" s="481"/>
      <c r="F106" s="339"/>
      <c r="G106" s="340" t="str">
        <f>IF(ISNUMBER(E106),E106/'Bulk DivVar Analysis'!$I$60,"")</f>
        <v/>
      </c>
      <c r="H106" s="338" t="str">
        <f>IF(ISNUMBER(E106), IF(G106&gt;'Bulk DivVar Analysis'!$J$62,"Pass","Fail"),"")</f>
        <v/>
      </c>
      <c r="I106" s="338" t="str">
        <f t="shared" si="3"/>
        <v/>
      </c>
      <c r="J106" s="339"/>
      <c r="K106" s="339"/>
      <c r="L106" s="339"/>
      <c r="M106" s="339"/>
      <c r="N106" s="339"/>
      <c r="O106" s="339"/>
      <c r="P106" s="339"/>
      <c r="Q106" s="339"/>
    </row>
    <row r="107" spans="1:17" ht="13.5" customHeight="1">
      <c r="A107" s="481"/>
      <c r="B107" s="481"/>
      <c r="C107" s="481"/>
      <c r="D107" s="481"/>
      <c r="E107" s="481"/>
      <c r="F107" s="339"/>
      <c r="G107" s="340" t="str">
        <f>IF(ISNUMBER(E107),E107/'Bulk DivVar Analysis'!$I$60,"")</f>
        <v/>
      </c>
      <c r="H107" s="338" t="str">
        <f>IF(ISNUMBER(E107), IF(G107&gt;'Bulk DivVar Analysis'!$J$62,"Pass","Fail"),"")</f>
        <v/>
      </c>
      <c r="I107" s="338" t="str">
        <f t="shared" si="3"/>
        <v/>
      </c>
      <c r="J107" s="339"/>
      <c r="K107" s="339"/>
      <c r="L107" s="339"/>
      <c r="M107" s="339"/>
      <c r="N107" s="339"/>
      <c r="O107" s="339"/>
      <c r="P107" s="339"/>
      <c r="Q107" s="339"/>
    </row>
    <row r="108" spans="1:17" ht="13.5" customHeight="1">
      <c r="A108" s="481"/>
      <c r="B108" s="481"/>
      <c r="C108" s="481"/>
      <c r="D108" s="481"/>
      <c r="E108" s="481"/>
      <c r="F108" s="339"/>
      <c r="G108" s="340" t="str">
        <f>IF(ISNUMBER(E108),E108/'Bulk DivVar Analysis'!$I$60,"")</f>
        <v/>
      </c>
      <c r="H108" s="338" t="str">
        <f>IF(ISNUMBER(E108), IF(G108&gt;'Bulk DivVar Analysis'!$J$62,"Pass","Fail"),"")</f>
        <v/>
      </c>
      <c r="I108" s="338" t="str">
        <f t="shared" si="3"/>
        <v/>
      </c>
      <c r="J108" s="339"/>
      <c r="K108" s="339"/>
      <c r="L108" s="339"/>
      <c r="M108" s="339"/>
      <c r="N108" s="339"/>
      <c r="O108" s="339"/>
      <c r="P108" s="339"/>
      <c r="Q108" s="339"/>
    </row>
    <row r="109" spans="1:17" ht="13.5" customHeight="1">
      <c r="A109" s="481"/>
      <c r="B109" s="481"/>
      <c r="C109" s="481"/>
      <c r="D109" s="481"/>
      <c r="E109" s="481"/>
      <c r="F109" s="339"/>
      <c r="G109" s="340" t="str">
        <f>IF(ISNUMBER(E109),E109/'Bulk DivVar Analysis'!$I$60,"")</f>
        <v/>
      </c>
      <c r="H109" s="338" t="str">
        <f>IF(ISNUMBER(E109), IF(G109&gt;'Bulk DivVar Analysis'!$J$62,"Pass","Fail"),"")</f>
        <v/>
      </c>
      <c r="I109" s="338" t="str">
        <f t="shared" si="3"/>
        <v/>
      </c>
      <c r="J109" s="339"/>
      <c r="K109" s="339"/>
      <c r="L109" s="339"/>
      <c r="M109" s="339"/>
      <c r="N109" s="339"/>
      <c r="O109" s="339"/>
      <c r="P109" s="339"/>
      <c r="Q109" s="339"/>
    </row>
    <row r="110" spans="1:17" ht="13.5" customHeight="1">
      <c r="A110" s="481"/>
      <c r="B110" s="481"/>
      <c r="C110" s="481"/>
      <c r="D110" s="481"/>
      <c r="E110" s="481"/>
      <c r="F110" s="339"/>
      <c r="G110" s="340" t="str">
        <f>IF(ISNUMBER(E110),E110/'Bulk DivVar Analysis'!$I$60,"")</f>
        <v/>
      </c>
      <c r="H110" s="338" t="str">
        <f>IF(ISNUMBER(E110), IF(G110&gt;'Bulk DivVar Analysis'!$J$62,"Pass","Fail"),"")</f>
        <v/>
      </c>
      <c r="I110" s="338" t="str">
        <f t="shared" si="3"/>
        <v/>
      </c>
      <c r="J110" s="339"/>
      <c r="K110" s="339"/>
      <c r="L110" s="339"/>
      <c r="M110" s="339"/>
      <c r="N110" s="339"/>
      <c r="O110" s="339"/>
      <c r="P110" s="339"/>
      <c r="Q110" s="339"/>
    </row>
    <row r="111" spans="1:17" ht="13.5" customHeight="1">
      <c r="A111" s="481"/>
      <c r="B111" s="481"/>
      <c r="C111" s="481"/>
      <c r="D111" s="481"/>
      <c r="E111" s="481"/>
      <c r="F111" s="339"/>
      <c r="G111" s="340" t="str">
        <f>IF(ISNUMBER(E111),E111/'Bulk DivVar Analysis'!$I$60,"")</f>
        <v/>
      </c>
      <c r="H111" s="338" t="str">
        <f>IF(ISNUMBER(E111), IF(G111&gt;'Bulk DivVar Analysis'!$J$62,"Pass","Fail"),"")</f>
        <v/>
      </c>
      <c r="I111" s="338" t="str">
        <f t="shared" si="3"/>
        <v/>
      </c>
      <c r="J111" s="339"/>
      <c r="K111" s="339"/>
      <c r="L111" s="339"/>
      <c r="M111" s="339"/>
      <c r="N111" s="339"/>
      <c r="O111" s="339"/>
      <c r="P111" s="339"/>
      <c r="Q111" s="339"/>
    </row>
    <row r="112" spans="1:17" ht="13.5" customHeight="1">
      <c r="A112" s="481"/>
      <c r="B112" s="481"/>
      <c r="C112" s="481"/>
      <c r="D112" s="481"/>
      <c r="E112" s="481"/>
      <c r="F112" s="339"/>
      <c r="G112" s="340" t="str">
        <f>IF(ISNUMBER(E112),E112/'Bulk DivVar Analysis'!$I$60,"")</f>
        <v/>
      </c>
      <c r="H112" s="338" t="str">
        <f>IF(ISNUMBER(E112), IF(G112&gt;'Bulk DivVar Analysis'!$J$62,"Pass","Fail"),"")</f>
        <v/>
      </c>
      <c r="I112" s="338" t="str">
        <f t="shared" si="3"/>
        <v/>
      </c>
      <c r="J112" s="339"/>
      <c r="K112" s="339"/>
      <c r="L112" s="339"/>
      <c r="M112" s="339"/>
      <c r="N112" s="339"/>
      <c r="O112" s="339"/>
      <c r="P112" s="339"/>
      <c r="Q112" s="339"/>
    </row>
    <row r="113" spans="1:17" ht="13.5" customHeight="1">
      <c r="A113" s="481"/>
      <c r="B113" s="481"/>
      <c r="C113" s="481"/>
      <c r="D113" s="481"/>
      <c r="E113" s="481"/>
      <c r="F113" s="339"/>
      <c r="G113" s="340" t="str">
        <f>IF(ISNUMBER(E113),E113/'Bulk DivVar Analysis'!$I$60,"")</f>
        <v/>
      </c>
      <c r="H113" s="338" t="str">
        <f>IF(ISNUMBER(E113), IF(G113&gt;'Bulk DivVar Analysis'!$J$62,"Pass","Fail"),"")</f>
        <v/>
      </c>
      <c r="I113" s="338" t="str">
        <f t="shared" si="3"/>
        <v/>
      </c>
      <c r="J113" s="339"/>
      <c r="K113" s="339"/>
      <c r="L113" s="339"/>
      <c r="M113" s="339"/>
      <c r="N113" s="339"/>
      <c r="O113" s="339"/>
      <c r="P113" s="339"/>
      <c r="Q113" s="339"/>
    </row>
    <row r="114" spans="1:17" ht="13.5" customHeight="1">
      <c r="A114" s="481"/>
      <c r="B114" s="481"/>
      <c r="C114" s="481"/>
      <c r="D114" s="481"/>
      <c r="E114" s="481"/>
      <c r="F114" s="339"/>
      <c r="G114" s="340" t="str">
        <f>IF(ISNUMBER(E114),E114/'Bulk DivVar Analysis'!$I$60,"")</f>
        <v/>
      </c>
      <c r="H114" s="338" t="str">
        <f>IF(ISNUMBER(E114), IF(G114&gt;'Bulk DivVar Analysis'!$J$62,"Pass","Fail"),"")</f>
        <v/>
      </c>
      <c r="I114" s="338" t="str">
        <f t="shared" si="3"/>
        <v/>
      </c>
      <c r="J114" s="339"/>
      <c r="K114" s="339"/>
      <c r="L114" s="339"/>
      <c r="M114" s="339"/>
      <c r="N114" s="339"/>
      <c r="O114" s="339"/>
      <c r="P114" s="339"/>
      <c r="Q114" s="339"/>
    </row>
    <row r="115" spans="1:17" ht="13.5" customHeight="1">
      <c r="A115" s="481"/>
      <c r="B115" s="481"/>
      <c r="C115" s="481"/>
      <c r="D115" s="481"/>
      <c r="E115" s="481"/>
      <c r="F115" s="339"/>
      <c r="G115" s="340" t="str">
        <f>IF(ISNUMBER(E115),E115/'Bulk DivVar Analysis'!$I$60,"")</f>
        <v/>
      </c>
      <c r="H115" s="338" t="str">
        <f>IF(ISNUMBER(E115), IF(G115&gt;'Bulk DivVar Analysis'!$J$62,"Pass","Fail"),"")</f>
        <v/>
      </c>
      <c r="I115" s="338" t="str">
        <f t="shared" si="3"/>
        <v/>
      </c>
      <c r="J115" s="339"/>
      <c r="K115" s="339"/>
      <c r="L115" s="339"/>
      <c r="M115" s="339"/>
      <c r="N115" s="339"/>
      <c r="O115" s="339"/>
      <c r="P115" s="339"/>
      <c r="Q115" s="339"/>
    </row>
    <row r="116" spans="1:17" ht="13.5" customHeight="1">
      <c r="A116" s="481"/>
      <c r="B116" s="481"/>
      <c r="C116" s="481"/>
      <c r="D116" s="481"/>
      <c r="E116" s="481"/>
      <c r="F116" s="339"/>
      <c r="G116" s="340" t="str">
        <f>IF(ISNUMBER(E116),E116/'Bulk DivVar Analysis'!$I$60,"")</f>
        <v/>
      </c>
      <c r="H116" s="338" t="str">
        <f>IF(ISNUMBER(E116), IF(G116&gt;'Bulk DivVar Analysis'!$J$62,"Pass","Fail"),"")</f>
        <v/>
      </c>
      <c r="I116" s="338" t="str">
        <f t="shared" si="3"/>
        <v/>
      </c>
      <c r="J116" s="339"/>
      <c r="K116" s="339"/>
      <c r="L116" s="339"/>
      <c r="M116" s="339"/>
      <c r="N116" s="339"/>
      <c r="O116" s="339"/>
      <c r="P116" s="339"/>
      <c r="Q116" s="339"/>
    </row>
    <row r="117" spans="1:17" ht="13.5" customHeight="1">
      <c r="A117" s="481"/>
      <c r="B117" s="481"/>
      <c r="C117" s="481"/>
      <c r="D117" s="481"/>
      <c r="E117" s="481"/>
      <c r="F117" s="339"/>
      <c r="G117" s="340" t="str">
        <f>IF(ISNUMBER(E117),E117/'Bulk DivVar Analysis'!$I$60,"")</f>
        <v/>
      </c>
      <c r="H117" s="338" t="str">
        <f>IF(ISNUMBER(E117), IF(G117&gt;'Bulk DivVar Analysis'!$J$62,"Pass","Fail"),"")</f>
        <v/>
      </c>
      <c r="I117" s="338" t="str">
        <f t="shared" si="3"/>
        <v/>
      </c>
      <c r="J117" s="339"/>
      <c r="K117" s="339"/>
      <c r="L117" s="339"/>
      <c r="M117" s="339"/>
      <c r="N117" s="339"/>
      <c r="O117" s="339"/>
      <c r="P117" s="339"/>
      <c r="Q117" s="339"/>
    </row>
    <row r="118" spans="1:17" ht="13.5" customHeight="1">
      <c r="A118" s="481"/>
      <c r="B118" s="481"/>
      <c r="C118" s="481"/>
      <c r="D118" s="481"/>
      <c r="E118" s="481"/>
      <c r="F118" s="339"/>
      <c r="G118" s="340" t="str">
        <f>IF(ISNUMBER(E118),E118/'Bulk DivVar Analysis'!$I$60,"")</f>
        <v/>
      </c>
      <c r="H118" s="338" t="str">
        <f>IF(ISNUMBER(E118), IF(G118&gt;'Bulk DivVar Analysis'!$J$62,"Pass","Fail"),"")</f>
        <v/>
      </c>
      <c r="I118" s="338" t="str">
        <f t="shared" si="3"/>
        <v/>
      </c>
      <c r="J118" s="339"/>
      <c r="K118" s="339"/>
      <c r="L118" s="339"/>
      <c r="M118" s="339"/>
      <c r="N118" s="339"/>
      <c r="O118" s="339"/>
      <c r="P118" s="339"/>
      <c r="Q118" s="339"/>
    </row>
    <row r="119" spans="1:17" ht="13.5" customHeight="1">
      <c r="A119" s="481"/>
      <c r="B119" s="481"/>
      <c r="C119" s="481"/>
      <c r="D119" s="481"/>
      <c r="E119" s="481"/>
      <c r="F119" s="339"/>
      <c r="G119" s="340" t="str">
        <f>IF(ISNUMBER(E119),E119/'Bulk DivVar Analysis'!$I$60,"")</f>
        <v/>
      </c>
      <c r="H119" s="338" t="str">
        <f>IF(ISNUMBER(E119), IF(G119&gt;'Bulk DivVar Analysis'!$J$62,"Pass","Fail"),"")</f>
        <v/>
      </c>
      <c r="I119" s="338" t="str">
        <f t="shared" si="3"/>
        <v/>
      </c>
      <c r="J119" s="339"/>
      <c r="K119" s="339"/>
      <c r="L119" s="339"/>
      <c r="M119" s="339"/>
      <c r="N119" s="339"/>
      <c r="O119" s="339"/>
      <c r="P119" s="339"/>
      <c r="Q119" s="339"/>
    </row>
    <row r="120" spans="1:17" ht="13.5" customHeight="1">
      <c r="A120" s="481"/>
      <c r="B120" s="481"/>
      <c r="C120" s="481"/>
      <c r="D120" s="481"/>
      <c r="E120" s="481"/>
      <c r="F120" s="339"/>
      <c r="G120" s="340" t="str">
        <f>IF(ISNUMBER(E120),E120/'Bulk DivVar Analysis'!$I$60,"")</f>
        <v/>
      </c>
      <c r="H120" s="338" t="str">
        <f>IF(ISNUMBER(E120), IF(G120&gt;'Bulk DivVar Analysis'!$J$62,"Pass","Fail"),"")</f>
        <v/>
      </c>
      <c r="I120" s="338" t="str">
        <f t="shared" si="3"/>
        <v/>
      </c>
      <c r="J120" s="339"/>
      <c r="K120" s="339"/>
      <c r="L120" s="339"/>
      <c r="M120" s="339"/>
      <c r="N120" s="339"/>
      <c r="O120" s="339"/>
      <c r="P120" s="339"/>
      <c r="Q120" s="339"/>
    </row>
    <row r="121" spans="1:17" ht="13.5" customHeight="1">
      <c r="A121" s="481"/>
      <c r="B121" s="481"/>
      <c r="C121" s="481"/>
      <c r="D121" s="481"/>
      <c r="E121" s="481"/>
      <c r="F121" s="339"/>
      <c r="G121" s="340" t="str">
        <f>IF(ISNUMBER(E121),E121/'Bulk DivVar Analysis'!$I$60,"")</f>
        <v/>
      </c>
      <c r="H121" s="338" t="str">
        <f>IF(ISNUMBER(E121), IF(G121&gt;'Bulk DivVar Analysis'!$J$62,"Pass","Fail"),"")</f>
        <v/>
      </c>
      <c r="I121" s="338" t="str">
        <f t="shared" si="3"/>
        <v/>
      </c>
      <c r="J121" s="339"/>
      <c r="K121" s="339"/>
      <c r="L121" s="339"/>
      <c r="M121" s="339"/>
      <c r="N121" s="339"/>
      <c r="O121" s="339"/>
      <c r="P121" s="339"/>
      <c r="Q121" s="339"/>
    </row>
    <row r="122" spans="1:17" ht="13.5" customHeight="1">
      <c r="A122" s="481"/>
      <c r="B122" s="481"/>
      <c r="C122" s="481"/>
      <c r="D122" s="481"/>
      <c r="E122" s="481"/>
      <c r="F122" s="339"/>
      <c r="G122" s="340" t="str">
        <f>IF(ISNUMBER(E122),E122/'Bulk DivVar Analysis'!$I$60,"")</f>
        <v/>
      </c>
      <c r="H122" s="338" t="str">
        <f>IF(ISNUMBER(E122), IF(G122&gt;'Bulk DivVar Analysis'!$J$62,"Pass","Fail"),"")</f>
        <v/>
      </c>
      <c r="I122" s="338" t="str">
        <f t="shared" si="3"/>
        <v/>
      </c>
      <c r="J122" s="339"/>
      <c r="K122" s="339"/>
      <c r="L122" s="339"/>
      <c r="M122" s="339"/>
      <c r="N122" s="339"/>
      <c r="O122" s="339"/>
      <c r="P122" s="339"/>
      <c r="Q122" s="339"/>
    </row>
    <row r="123" spans="1:17" ht="13.5" customHeight="1">
      <c r="A123" s="481"/>
      <c r="B123" s="481"/>
      <c r="C123" s="481"/>
      <c r="D123" s="481"/>
      <c r="E123" s="481"/>
      <c r="F123" s="339"/>
      <c r="G123" s="340" t="str">
        <f>IF(ISNUMBER(E123),E123/'Bulk DivVar Analysis'!$I$60,"")</f>
        <v/>
      </c>
      <c r="H123" s="338" t="str">
        <f>IF(ISNUMBER(E123), IF(G123&gt;'Bulk DivVar Analysis'!$J$62,"Pass","Fail"),"")</f>
        <v/>
      </c>
      <c r="I123" s="338" t="str">
        <f t="shared" si="3"/>
        <v/>
      </c>
      <c r="J123" s="339"/>
      <c r="K123" s="339"/>
      <c r="L123" s="339"/>
      <c r="M123" s="339"/>
      <c r="N123" s="339"/>
      <c r="O123" s="339"/>
      <c r="P123" s="339"/>
      <c r="Q123" s="339"/>
    </row>
    <row r="124" spans="1:17" ht="13.5" customHeight="1">
      <c r="A124" s="481"/>
      <c r="B124" s="481"/>
      <c r="C124" s="481"/>
      <c r="D124" s="481"/>
      <c r="E124" s="481"/>
      <c r="F124" s="339"/>
      <c r="G124" s="340" t="str">
        <f>IF(ISNUMBER(E124),E124/'Bulk DivVar Analysis'!$I$60,"")</f>
        <v/>
      </c>
      <c r="H124" s="338" t="str">
        <f>IF(ISNUMBER(E124), IF(G124&gt;'Bulk DivVar Analysis'!$J$62,"Pass","Fail"),"")</f>
        <v/>
      </c>
      <c r="I124" s="338" t="str">
        <f t="shared" si="3"/>
        <v/>
      </c>
      <c r="J124" s="339"/>
      <c r="K124" s="339"/>
      <c r="L124" s="339"/>
      <c r="M124" s="339"/>
      <c r="N124" s="339"/>
      <c r="O124" s="339"/>
      <c r="P124" s="339"/>
      <c r="Q124" s="339"/>
    </row>
    <row r="125" spans="1:17" ht="13.5" customHeight="1">
      <c r="A125" s="481"/>
      <c r="B125" s="481"/>
      <c r="C125" s="481"/>
      <c r="D125" s="481"/>
      <c r="E125" s="481"/>
      <c r="F125" s="339"/>
      <c r="G125" s="340" t="str">
        <f>IF(ISNUMBER(E125),E125/'Bulk DivVar Analysis'!$I$60,"")</f>
        <v/>
      </c>
      <c r="H125" s="338" t="str">
        <f>IF(ISNUMBER(E125), IF(G125&gt;'Bulk DivVar Analysis'!$J$62,"Pass","Fail"),"")</f>
        <v/>
      </c>
      <c r="I125" s="338" t="str">
        <f t="shared" si="3"/>
        <v/>
      </c>
      <c r="J125" s="339"/>
      <c r="K125" s="339"/>
      <c r="L125" s="339"/>
      <c r="M125" s="339"/>
      <c r="N125" s="339"/>
      <c r="O125" s="339"/>
      <c r="P125" s="339"/>
      <c r="Q125" s="339"/>
    </row>
    <row r="126" spans="1:17" ht="13.5" customHeight="1">
      <c r="A126" s="481"/>
      <c r="B126" s="481"/>
      <c r="C126" s="481"/>
      <c r="D126" s="481"/>
      <c r="E126" s="481"/>
      <c r="F126" s="339"/>
      <c r="G126" s="340" t="str">
        <f>IF(ISNUMBER(E126),E126/'Bulk DivVar Analysis'!$I$60,"")</f>
        <v/>
      </c>
      <c r="H126" s="338" t="str">
        <f>IF(ISNUMBER(E126), IF(G126&gt;'Bulk DivVar Analysis'!$J$62,"Pass","Fail"),"")</f>
        <v/>
      </c>
      <c r="I126" s="338" t="str">
        <f t="shared" si="3"/>
        <v/>
      </c>
      <c r="J126" s="339"/>
      <c r="K126" s="339"/>
      <c r="L126" s="339"/>
      <c r="M126" s="339"/>
      <c r="N126" s="339"/>
      <c r="O126" s="339"/>
      <c r="P126" s="339"/>
      <c r="Q126" s="339"/>
    </row>
    <row r="127" spans="1:17" ht="13.5" customHeight="1">
      <c r="A127" s="481"/>
      <c r="B127" s="481"/>
      <c r="C127" s="481"/>
      <c r="D127" s="481"/>
      <c r="E127" s="481"/>
      <c r="F127" s="339"/>
      <c r="G127" s="340" t="str">
        <f>IF(ISNUMBER(E127),E127/'Bulk DivVar Analysis'!$I$60,"")</f>
        <v/>
      </c>
      <c r="H127" s="338" t="str">
        <f>IF(ISNUMBER(E127), IF(G127&gt;'Bulk DivVar Analysis'!$J$62,"Pass","Fail"),"")</f>
        <v/>
      </c>
      <c r="I127" s="338" t="str">
        <f t="shared" si="3"/>
        <v/>
      </c>
      <c r="J127" s="339"/>
      <c r="K127" s="339"/>
      <c r="L127" s="339"/>
      <c r="M127" s="339"/>
      <c r="N127" s="339"/>
      <c r="O127" s="339"/>
      <c r="P127" s="339"/>
      <c r="Q127" s="339"/>
    </row>
    <row r="128" spans="1:17" ht="13.5" customHeight="1">
      <c r="A128" s="481"/>
      <c r="B128" s="481"/>
      <c r="C128" s="481"/>
      <c r="D128" s="481"/>
      <c r="E128" s="481"/>
      <c r="F128" s="339"/>
      <c r="G128" s="340" t="str">
        <f>IF(ISNUMBER(E128),E128/'Bulk DivVar Analysis'!$I$60,"")</f>
        <v/>
      </c>
      <c r="H128" s="338" t="str">
        <f>IF(ISNUMBER(E128), IF(G128&gt;'Bulk DivVar Analysis'!$J$62,"Pass","Fail"),"")</f>
        <v/>
      </c>
      <c r="I128" s="338" t="str">
        <f t="shared" si="3"/>
        <v/>
      </c>
      <c r="J128" s="339"/>
      <c r="K128" s="339"/>
      <c r="L128" s="339"/>
      <c r="M128" s="339"/>
      <c r="N128" s="339"/>
      <c r="O128" s="339"/>
      <c r="P128" s="339"/>
      <c r="Q128" s="339"/>
    </row>
    <row r="129" spans="1:17" ht="13.5" customHeight="1">
      <c r="A129" s="481"/>
      <c r="B129" s="481"/>
      <c r="C129" s="481"/>
      <c r="D129" s="481"/>
      <c r="E129" s="481"/>
      <c r="F129" s="339"/>
      <c r="G129" s="340" t="str">
        <f>IF(ISNUMBER(E129),E129/'Bulk DivVar Analysis'!$I$60,"")</f>
        <v/>
      </c>
      <c r="H129" s="338" t="str">
        <f>IF(ISNUMBER(E129), IF(G129&gt;'Bulk DivVar Analysis'!$J$62,"Pass","Fail"),"")</f>
        <v/>
      </c>
      <c r="I129" s="338" t="str">
        <f t="shared" si="3"/>
        <v/>
      </c>
      <c r="J129" s="339"/>
      <c r="K129" s="339"/>
      <c r="L129" s="339"/>
      <c r="M129" s="339"/>
      <c r="N129" s="339"/>
      <c r="O129" s="339"/>
      <c r="P129" s="339"/>
      <c r="Q129" s="339"/>
    </row>
    <row r="130" spans="1:17" ht="13.5" customHeight="1">
      <c r="A130" s="481"/>
      <c r="B130" s="481"/>
      <c r="C130" s="481"/>
      <c r="D130" s="481"/>
      <c r="E130" s="481"/>
      <c r="F130" s="339"/>
      <c r="G130" s="340" t="str">
        <f>IF(ISNUMBER(E130),E130/'Bulk DivVar Analysis'!$I$60,"")</f>
        <v/>
      </c>
      <c r="H130" s="338" t="str">
        <f>IF(ISNUMBER(E130), IF(G130&gt;'Bulk DivVar Analysis'!$J$62,"Pass","Fail"),"")</f>
        <v/>
      </c>
      <c r="I130" s="338" t="str">
        <f t="shared" si="3"/>
        <v/>
      </c>
      <c r="J130" s="339"/>
      <c r="K130" s="339"/>
      <c r="L130" s="339"/>
      <c r="M130" s="339"/>
      <c r="N130" s="339"/>
      <c r="O130" s="339"/>
      <c r="P130" s="339"/>
      <c r="Q130" s="339"/>
    </row>
    <row r="131" spans="1:17" ht="13.5" customHeight="1">
      <c r="A131" s="481"/>
      <c r="B131" s="481"/>
      <c r="C131" s="481"/>
      <c r="D131" s="481"/>
      <c r="E131" s="481"/>
      <c r="F131" s="339"/>
      <c r="G131" s="340" t="str">
        <f>IF(ISNUMBER(E131),E131/'Bulk DivVar Analysis'!$I$60,"")</f>
        <v/>
      </c>
      <c r="H131" s="338" t="str">
        <f>IF(ISNUMBER(E131), IF(G131&gt;'Bulk DivVar Analysis'!$J$62,"Pass","Fail"),"")</f>
        <v/>
      </c>
      <c r="I131" s="338" t="str">
        <f t="shared" ref="I131:I194" si="4">_xlfn.TEXTJOIN("_",TRUE,B131,C131)</f>
        <v/>
      </c>
      <c r="J131" s="339"/>
      <c r="K131" s="339"/>
      <c r="L131" s="339"/>
      <c r="M131" s="339"/>
      <c r="N131" s="339"/>
      <c r="O131" s="339"/>
      <c r="P131" s="339"/>
      <c r="Q131" s="339"/>
    </row>
    <row r="132" spans="1:17" ht="13.5" customHeight="1">
      <c r="A132" s="481"/>
      <c r="B132" s="481"/>
      <c r="C132" s="481"/>
      <c r="D132" s="481"/>
      <c r="E132" s="481"/>
      <c r="F132" s="339"/>
      <c r="G132" s="340" t="str">
        <f>IF(ISNUMBER(E132),E132/'Bulk DivVar Analysis'!$I$60,"")</f>
        <v/>
      </c>
      <c r="H132" s="338" t="str">
        <f>IF(ISNUMBER(E132), IF(G132&gt;'Bulk DivVar Analysis'!$J$62,"Pass","Fail"),"")</f>
        <v/>
      </c>
      <c r="I132" s="338" t="str">
        <f t="shared" si="4"/>
        <v/>
      </c>
      <c r="J132" s="339"/>
      <c r="K132" s="339"/>
      <c r="L132" s="339"/>
      <c r="M132" s="339"/>
      <c r="N132" s="339"/>
      <c r="O132" s="339"/>
      <c r="P132" s="339"/>
      <c r="Q132" s="339"/>
    </row>
    <row r="133" spans="1:17" ht="13.5" customHeight="1">
      <c r="A133" s="481"/>
      <c r="B133" s="481"/>
      <c r="C133" s="481"/>
      <c r="D133" s="481"/>
      <c r="E133" s="481"/>
      <c r="F133" s="339"/>
      <c r="G133" s="340" t="str">
        <f>IF(ISNUMBER(E133),E133/'Bulk DivVar Analysis'!$I$60,"")</f>
        <v/>
      </c>
      <c r="H133" s="338" t="str">
        <f>IF(ISNUMBER(E133), IF(G133&gt;'Bulk DivVar Analysis'!$J$62,"Pass","Fail"),"")</f>
        <v/>
      </c>
      <c r="I133" s="338" t="str">
        <f t="shared" si="4"/>
        <v/>
      </c>
      <c r="J133" s="339"/>
      <c r="K133" s="339"/>
      <c r="L133" s="339"/>
      <c r="M133" s="339"/>
      <c r="N133" s="339"/>
      <c r="O133" s="339"/>
      <c r="P133" s="339"/>
      <c r="Q133" s="339"/>
    </row>
    <row r="134" spans="1:17" ht="13.5" customHeight="1">
      <c r="A134" s="481"/>
      <c r="B134" s="481"/>
      <c r="C134" s="481"/>
      <c r="D134" s="481"/>
      <c r="E134" s="481"/>
      <c r="F134" s="339"/>
      <c r="G134" s="340" t="str">
        <f>IF(ISNUMBER(E134),E134/'Bulk DivVar Analysis'!$I$60,"")</f>
        <v/>
      </c>
      <c r="H134" s="338" t="str">
        <f>IF(ISNUMBER(E134), IF(G134&gt;'Bulk DivVar Analysis'!$J$62,"Pass","Fail"),"")</f>
        <v/>
      </c>
      <c r="I134" s="338" t="str">
        <f t="shared" si="4"/>
        <v/>
      </c>
      <c r="J134" s="339"/>
      <c r="K134" s="339"/>
      <c r="L134" s="339"/>
      <c r="M134" s="339"/>
      <c r="N134" s="339"/>
      <c r="O134" s="339"/>
      <c r="P134" s="339"/>
      <c r="Q134" s="339"/>
    </row>
    <row r="135" spans="1:17" ht="13.5" customHeight="1">
      <c r="A135" s="481"/>
      <c r="B135" s="481"/>
      <c r="C135" s="481"/>
      <c r="D135" s="481"/>
      <c r="E135" s="481"/>
      <c r="F135" s="339"/>
      <c r="G135" s="340" t="str">
        <f>IF(ISNUMBER(E135),E135/'Bulk DivVar Analysis'!$I$60,"")</f>
        <v/>
      </c>
      <c r="H135" s="338" t="str">
        <f>IF(ISNUMBER(E135), IF(G135&gt;'Bulk DivVar Analysis'!$J$62,"Pass","Fail"),"")</f>
        <v/>
      </c>
      <c r="I135" s="338" t="str">
        <f t="shared" si="4"/>
        <v/>
      </c>
      <c r="J135" s="339"/>
      <c r="K135" s="339"/>
      <c r="L135" s="339"/>
      <c r="M135" s="339"/>
      <c r="N135" s="339"/>
      <c r="O135" s="339"/>
      <c r="P135" s="339"/>
      <c r="Q135" s="339"/>
    </row>
    <row r="136" spans="1:17" ht="13.5" customHeight="1">
      <c r="A136" s="481"/>
      <c r="B136" s="481"/>
      <c r="C136" s="481"/>
      <c r="D136" s="481"/>
      <c r="E136" s="481"/>
      <c r="F136" s="339"/>
      <c r="G136" s="340" t="str">
        <f>IF(ISNUMBER(E136),E136/'Bulk DivVar Analysis'!$I$60,"")</f>
        <v/>
      </c>
      <c r="H136" s="338" t="str">
        <f>IF(ISNUMBER(E136), IF(G136&gt;'Bulk DivVar Analysis'!$J$62,"Pass","Fail"),"")</f>
        <v/>
      </c>
      <c r="I136" s="338" t="str">
        <f t="shared" si="4"/>
        <v/>
      </c>
      <c r="J136" s="339"/>
      <c r="K136" s="339"/>
      <c r="L136" s="339"/>
      <c r="M136" s="339"/>
      <c r="N136" s="339"/>
      <c r="O136" s="339"/>
      <c r="P136" s="339"/>
      <c r="Q136" s="339"/>
    </row>
    <row r="137" spans="1:17" ht="13.5" customHeight="1">
      <c r="A137" s="481"/>
      <c r="B137" s="481"/>
      <c r="C137" s="481"/>
      <c r="D137" s="481"/>
      <c r="E137" s="481"/>
      <c r="F137" s="339"/>
      <c r="G137" s="340" t="str">
        <f>IF(ISNUMBER(E137),E137/'Bulk DivVar Analysis'!$I$60,"")</f>
        <v/>
      </c>
      <c r="H137" s="338" t="str">
        <f>IF(ISNUMBER(E137), IF(G137&gt;'Bulk DivVar Analysis'!$J$62,"Pass","Fail"),"")</f>
        <v/>
      </c>
      <c r="I137" s="338" t="str">
        <f t="shared" si="4"/>
        <v/>
      </c>
      <c r="J137" s="339"/>
      <c r="K137" s="339"/>
      <c r="L137" s="339"/>
      <c r="M137" s="339"/>
      <c r="N137" s="339"/>
      <c r="O137" s="339"/>
      <c r="P137" s="339"/>
      <c r="Q137" s="339"/>
    </row>
    <row r="138" spans="1:17" ht="13.5" customHeight="1">
      <c r="A138" s="481"/>
      <c r="B138" s="481"/>
      <c r="C138" s="481"/>
      <c r="D138" s="481"/>
      <c r="E138" s="481"/>
      <c r="F138" s="339"/>
      <c r="G138" s="340" t="str">
        <f>IF(ISNUMBER(E138),E138/'Bulk DivVar Analysis'!$I$60,"")</f>
        <v/>
      </c>
      <c r="H138" s="338" t="str">
        <f>IF(ISNUMBER(E138), IF(G138&gt;'Bulk DivVar Analysis'!$J$62,"Pass","Fail"),"")</f>
        <v/>
      </c>
      <c r="I138" s="338" t="str">
        <f t="shared" si="4"/>
        <v/>
      </c>
      <c r="J138" s="339"/>
      <c r="K138" s="339"/>
      <c r="L138" s="339"/>
      <c r="M138" s="339"/>
      <c r="N138" s="339"/>
      <c r="O138" s="339"/>
      <c r="P138" s="339"/>
      <c r="Q138" s="339"/>
    </row>
    <row r="139" spans="1:17" ht="13.5" customHeight="1">
      <c r="A139" s="481"/>
      <c r="B139" s="481"/>
      <c r="C139" s="481"/>
      <c r="D139" s="481"/>
      <c r="E139" s="481"/>
      <c r="F139" s="339"/>
      <c r="G139" s="340" t="str">
        <f>IF(ISNUMBER(E139),E139/'Bulk DivVar Analysis'!$I$60,"")</f>
        <v/>
      </c>
      <c r="H139" s="338" t="str">
        <f>IF(ISNUMBER(E139), IF(G139&gt;'Bulk DivVar Analysis'!$J$62,"Pass","Fail"),"")</f>
        <v/>
      </c>
      <c r="I139" s="338" t="str">
        <f t="shared" si="4"/>
        <v/>
      </c>
      <c r="J139" s="339"/>
      <c r="K139" s="339"/>
      <c r="L139" s="339"/>
      <c r="M139" s="339"/>
      <c r="N139" s="339"/>
      <c r="O139" s="339"/>
      <c r="P139" s="339"/>
      <c r="Q139" s="339"/>
    </row>
    <row r="140" spans="1:17" ht="13.5" customHeight="1">
      <c r="A140" s="481"/>
      <c r="B140" s="481"/>
      <c r="C140" s="481"/>
      <c r="D140" s="481"/>
      <c r="E140" s="481"/>
      <c r="F140" s="339"/>
      <c r="G140" s="340" t="str">
        <f>IF(ISNUMBER(E140),E140/'Bulk DivVar Analysis'!$I$60,"")</f>
        <v/>
      </c>
      <c r="H140" s="338" t="str">
        <f>IF(ISNUMBER(E140), IF(G140&gt;'Bulk DivVar Analysis'!$J$62,"Pass","Fail"),"")</f>
        <v/>
      </c>
      <c r="I140" s="338" t="str">
        <f t="shared" si="4"/>
        <v/>
      </c>
      <c r="J140" s="339"/>
      <c r="K140" s="339"/>
      <c r="L140" s="339"/>
      <c r="M140" s="339"/>
      <c r="N140" s="339"/>
      <c r="O140" s="339"/>
      <c r="P140" s="339"/>
      <c r="Q140" s="339"/>
    </row>
    <row r="141" spans="1:17" ht="13.5" customHeight="1">
      <c r="A141" s="481"/>
      <c r="B141" s="481"/>
      <c r="C141" s="481"/>
      <c r="D141" s="481"/>
      <c r="E141" s="481"/>
      <c r="F141" s="339"/>
      <c r="G141" s="340" t="str">
        <f>IF(ISNUMBER(E141),E141/'Bulk DivVar Analysis'!$I$60,"")</f>
        <v/>
      </c>
      <c r="H141" s="338" t="str">
        <f>IF(ISNUMBER(E141), IF(G141&gt;'Bulk DivVar Analysis'!$J$62,"Pass","Fail"),"")</f>
        <v/>
      </c>
      <c r="I141" s="338" t="str">
        <f t="shared" si="4"/>
        <v/>
      </c>
      <c r="J141" s="339"/>
      <c r="K141" s="339"/>
      <c r="L141" s="339"/>
      <c r="M141" s="339"/>
      <c r="N141" s="339"/>
      <c r="O141" s="339"/>
      <c r="P141" s="339"/>
      <c r="Q141" s="339"/>
    </row>
    <row r="142" spans="1:17" ht="13.5" customHeight="1">
      <c r="A142" s="481"/>
      <c r="B142" s="481"/>
      <c r="C142" s="481"/>
      <c r="D142" s="481"/>
      <c r="E142" s="481"/>
      <c r="F142" s="339"/>
      <c r="G142" s="340" t="str">
        <f>IF(ISNUMBER(E142),E142/'Bulk DivVar Analysis'!$I$60,"")</f>
        <v/>
      </c>
      <c r="H142" s="338" t="str">
        <f>IF(ISNUMBER(E142), IF(G142&gt;'Bulk DivVar Analysis'!$J$62,"Pass","Fail"),"")</f>
        <v/>
      </c>
      <c r="I142" s="338" t="str">
        <f t="shared" si="4"/>
        <v/>
      </c>
      <c r="J142" s="339"/>
      <c r="K142" s="339"/>
      <c r="L142" s="339"/>
      <c r="M142" s="339"/>
      <c r="N142" s="339"/>
      <c r="O142" s="339"/>
      <c r="P142" s="339"/>
      <c r="Q142" s="339"/>
    </row>
    <row r="143" spans="1:17" ht="13.5" customHeight="1">
      <c r="A143" s="481"/>
      <c r="B143" s="481"/>
      <c r="C143" s="481"/>
      <c r="D143" s="481"/>
      <c r="E143" s="481"/>
      <c r="F143" s="339"/>
      <c r="G143" s="340" t="str">
        <f>IF(ISNUMBER(E143),E143/'Bulk DivVar Analysis'!$I$60,"")</f>
        <v/>
      </c>
      <c r="H143" s="338" t="str">
        <f>IF(ISNUMBER(E143), IF(G143&gt;'Bulk DivVar Analysis'!$J$62,"Pass","Fail"),"")</f>
        <v/>
      </c>
      <c r="I143" s="338" t="str">
        <f t="shared" si="4"/>
        <v/>
      </c>
      <c r="J143" s="339"/>
      <c r="K143" s="339"/>
      <c r="L143" s="339"/>
      <c r="M143" s="339"/>
      <c r="N143" s="339"/>
      <c r="O143" s="339"/>
      <c r="P143" s="339"/>
      <c r="Q143" s="339"/>
    </row>
    <row r="144" spans="1:17" ht="13.5" customHeight="1">
      <c r="A144" s="481"/>
      <c r="B144" s="481"/>
      <c r="C144" s="481"/>
      <c r="D144" s="481"/>
      <c r="E144" s="481"/>
      <c r="F144" s="339"/>
      <c r="G144" s="340" t="str">
        <f>IF(ISNUMBER(E144),E144/'Bulk DivVar Analysis'!$I$60,"")</f>
        <v/>
      </c>
      <c r="H144" s="338" t="str">
        <f>IF(ISNUMBER(E144), IF(G144&gt;'Bulk DivVar Analysis'!$J$62,"Pass","Fail"),"")</f>
        <v/>
      </c>
      <c r="I144" s="338" t="str">
        <f t="shared" si="4"/>
        <v/>
      </c>
      <c r="J144" s="339"/>
      <c r="K144" s="339"/>
      <c r="L144" s="339"/>
      <c r="M144" s="339"/>
      <c r="N144" s="339"/>
      <c r="O144" s="339"/>
      <c r="P144" s="339"/>
      <c r="Q144" s="339"/>
    </row>
    <row r="145" spans="1:17" ht="13.5" customHeight="1">
      <c r="A145" s="481"/>
      <c r="B145" s="481"/>
      <c r="C145" s="481"/>
      <c r="D145" s="481"/>
      <c r="E145" s="481"/>
      <c r="F145" s="339"/>
      <c r="G145" s="340" t="str">
        <f>IF(ISNUMBER(E145),E145/'Bulk DivVar Analysis'!$I$60,"")</f>
        <v/>
      </c>
      <c r="H145" s="338" t="str">
        <f>IF(ISNUMBER(E145), IF(G145&gt;'Bulk DivVar Analysis'!$J$62,"Pass","Fail"),"")</f>
        <v/>
      </c>
      <c r="I145" s="338" t="str">
        <f t="shared" si="4"/>
        <v/>
      </c>
      <c r="J145" s="339"/>
      <c r="K145" s="339"/>
      <c r="L145" s="339"/>
      <c r="M145" s="339"/>
      <c r="N145" s="339"/>
      <c r="O145" s="339"/>
      <c r="P145" s="339"/>
      <c r="Q145" s="339"/>
    </row>
    <row r="146" spans="1:17" ht="13.5" customHeight="1">
      <c r="A146" s="481"/>
      <c r="B146" s="481"/>
      <c r="C146" s="481"/>
      <c r="D146" s="481"/>
      <c r="E146" s="481"/>
      <c r="F146" s="339"/>
      <c r="G146" s="340" t="str">
        <f>IF(ISNUMBER(E146),E146/'Bulk DivVar Analysis'!$I$60,"")</f>
        <v/>
      </c>
      <c r="H146" s="338" t="str">
        <f>IF(ISNUMBER(E146), IF(G146&gt;'Bulk DivVar Analysis'!$J$62,"Pass","Fail"),"")</f>
        <v/>
      </c>
      <c r="I146" s="338" t="str">
        <f t="shared" si="4"/>
        <v/>
      </c>
      <c r="J146" s="339"/>
      <c r="K146" s="339"/>
      <c r="L146" s="339"/>
      <c r="M146" s="339"/>
      <c r="N146" s="339"/>
      <c r="O146" s="339"/>
      <c r="P146" s="339"/>
      <c r="Q146" s="339"/>
    </row>
    <row r="147" spans="1:17" ht="13.5" customHeight="1">
      <c r="A147" s="481"/>
      <c r="B147" s="481"/>
      <c r="C147" s="481"/>
      <c r="D147" s="481"/>
      <c r="E147" s="481"/>
      <c r="F147" s="339"/>
      <c r="G147" s="340" t="str">
        <f>IF(ISNUMBER(E147),E147/'Bulk DivVar Analysis'!$I$60,"")</f>
        <v/>
      </c>
      <c r="H147" s="338" t="str">
        <f>IF(ISNUMBER(E147), IF(G147&gt;'Bulk DivVar Analysis'!$J$62,"Pass","Fail"),"")</f>
        <v/>
      </c>
      <c r="I147" s="338" t="str">
        <f t="shared" si="4"/>
        <v/>
      </c>
      <c r="J147" s="339"/>
      <c r="K147" s="339"/>
      <c r="L147" s="339"/>
      <c r="M147" s="339"/>
      <c r="N147" s="339"/>
      <c r="O147" s="339"/>
      <c r="P147" s="339"/>
      <c r="Q147" s="339"/>
    </row>
    <row r="148" spans="1:17" ht="13.5" customHeight="1">
      <c r="A148" s="481"/>
      <c r="B148" s="481"/>
      <c r="C148" s="481"/>
      <c r="D148" s="481"/>
      <c r="E148" s="481"/>
      <c r="F148" s="339"/>
      <c r="G148" s="340" t="str">
        <f>IF(ISNUMBER(E148),E148/'Bulk DivVar Analysis'!$I$60,"")</f>
        <v/>
      </c>
      <c r="H148" s="338" t="str">
        <f>IF(ISNUMBER(E148), IF(G148&gt;'Bulk DivVar Analysis'!$J$62,"Pass","Fail"),"")</f>
        <v/>
      </c>
      <c r="I148" s="338" t="str">
        <f t="shared" si="4"/>
        <v/>
      </c>
      <c r="J148" s="339"/>
      <c r="K148" s="339"/>
      <c r="L148" s="339"/>
      <c r="M148" s="339"/>
      <c r="N148" s="339"/>
      <c r="O148" s="339"/>
      <c r="P148" s="339"/>
      <c r="Q148" s="339"/>
    </row>
    <row r="149" spans="1:17" ht="13.5" customHeight="1">
      <c r="A149" s="481"/>
      <c r="B149" s="481"/>
      <c r="C149" s="481"/>
      <c r="D149" s="481"/>
      <c r="E149" s="481"/>
      <c r="F149" s="339"/>
      <c r="G149" s="340" t="str">
        <f>IF(ISNUMBER(E149),E149/'Bulk DivVar Analysis'!$I$60,"")</f>
        <v/>
      </c>
      <c r="H149" s="338" t="str">
        <f>IF(ISNUMBER(E149), IF(G149&gt;'Bulk DivVar Analysis'!$J$62,"Pass","Fail"),"")</f>
        <v/>
      </c>
      <c r="I149" s="338" t="str">
        <f t="shared" si="4"/>
        <v/>
      </c>
      <c r="J149" s="339"/>
      <c r="K149" s="339"/>
      <c r="L149" s="339"/>
      <c r="M149" s="339"/>
      <c r="N149" s="339"/>
      <c r="O149" s="339"/>
      <c r="P149" s="339"/>
      <c r="Q149" s="339"/>
    </row>
    <row r="150" spans="1:17" ht="13.5" customHeight="1">
      <c r="A150" s="481"/>
      <c r="B150" s="481"/>
      <c r="C150" s="481"/>
      <c r="D150" s="481"/>
      <c r="E150" s="481"/>
      <c r="F150" s="339"/>
      <c r="G150" s="340" t="str">
        <f>IF(ISNUMBER(E150),E150/'Bulk DivVar Analysis'!$I$60,"")</f>
        <v/>
      </c>
      <c r="H150" s="338" t="str">
        <f>IF(ISNUMBER(E150), IF(G150&gt;'Bulk DivVar Analysis'!$J$62,"Pass","Fail"),"")</f>
        <v/>
      </c>
      <c r="I150" s="338" t="str">
        <f t="shared" si="4"/>
        <v/>
      </c>
      <c r="J150" s="339"/>
      <c r="K150" s="339"/>
      <c r="L150" s="339"/>
      <c r="M150" s="339"/>
      <c r="N150" s="339"/>
      <c r="O150" s="339"/>
      <c r="P150" s="339"/>
      <c r="Q150" s="339"/>
    </row>
    <row r="151" spans="1:17" ht="13.5" customHeight="1">
      <c r="A151" s="481"/>
      <c r="B151" s="481"/>
      <c r="C151" s="481"/>
      <c r="D151" s="481"/>
      <c r="E151" s="481"/>
      <c r="F151" s="339"/>
      <c r="G151" s="340" t="str">
        <f>IF(ISNUMBER(E151),E151/'Bulk DivVar Analysis'!$I$60,"")</f>
        <v/>
      </c>
      <c r="H151" s="338" t="str">
        <f>IF(ISNUMBER(E151), IF(G151&gt;'Bulk DivVar Analysis'!$J$62,"Pass","Fail"),"")</f>
        <v/>
      </c>
      <c r="I151" s="338" t="str">
        <f t="shared" si="4"/>
        <v/>
      </c>
      <c r="J151" s="339"/>
      <c r="K151" s="339"/>
      <c r="L151" s="339"/>
      <c r="M151" s="339"/>
      <c r="N151" s="339"/>
      <c r="O151" s="339"/>
      <c r="P151" s="339"/>
      <c r="Q151" s="339"/>
    </row>
    <row r="152" spans="1:17" ht="13.5" customHeight="1">
      <c r="A152" s="481"/>
      <c r="B152" s="481"/>
      <c r="C152" s="481"/>
      <c r="D152" s="481"/>
      <c r="E152" s="481"/>
      <c r="F152" s="339"/>
      <c r="G152" s="340" t="str">
        <f>IF(ISNUMBER(E152),E152/'Bulk DivVar Analysis'!$I$60,"")</f>
        <v/>
      </c>
      <c r="H152" s="338" t="str">
        <f>IF(ISNUMBER(E152), IF(G152&gt;'Bulk DivVar Analysis'!$J$62,"Pass","Fail"),"")</f>
        <v/>
      </c>
      <c r="I152" s="338" t="str">
        <f t="shared" si="4"/>
        <v/>
      </c>
      <c r="J152" s="339"/>
      <c r="K152" s="339"/>
      <c r="L152" s="339"/>
      <c r="M152" s="339"/>
      <c r="N152" s="339"/>
      <c r="O152" s="339"/>
      <c r="P152" s="339"/>
      <c r="Q152" s="339"/>
    </row>
    <row r="153" spans="1:17" ht="13.5" customHeight="1">
      <c r="A153" s="481"/>
      <c r="B153" s="481"/>
      <c r="C153" s="481"/>
      <c r="D153" s="481"/>
      <c r="E153" s="481"/>
      <c r="F153" s="339"/>
      <c r="G153" s="340" t="str">
        <f>IF(ISNUMBER(E153),E153/'Bulk DivVar Analysis'!$I$60,"")</f>
        <v/>
      </c>
      <c r="H153" s="338" t="str">
        <f>IF(ISNUMBER(E153), IF(G153&gt;'Bulk DivVar Analysis'!$J$62,"Pass","Fail"),"")</f>
        <v/>
      </c>
      <c r="I153" s="338" t="str">
        <f t="shared" si="4"/>
        <v/>
      </c>
      <c r="J153" s="339"/>
      <c r="K153" s="339"/>
      <c r="L153" s="339"/>
      <c r="M153" s="339"/>
      <c r="N153" s="339"/>
      <c r="O153" s="339"/>
      <c r="P153" s="339"/>
      <c r="Q153" s="339"/>
    </row>
    <row r="154" spans="1:17" ht="13.5" customHeight="1">
      <c r="A154" s="481"/>
      <c r="B154" s="481"/>
      <c r="C154" s="481"/>
      <c r="D154" s="481"/>
      <c r="E154" s="481"/>
      <c r="F154" s="339"/>
      <c r="G154" s="340" t="str">
        <f>IF(ISNUMBER(E154),E154/'Bulk DivVar Analysis'!$I$60,"")</f>
        <v/>
      </c>
      <c r="H154" s="338" t="str">
        <f>IF(ISNUMBER(E154), IF(G154&gt;'Bulk DivVar Analysis'!$J$62,"Pass","Fail"),"")</f>
        <v/>
      </c>
      <c r="I154" s="338" t="str">
        <f t="shared" si="4"/>
        <v/>
      </c>
      <c r="J154" s="339"/>
      <c r="K154" s="339"/>
      <c r="L154" s="339"/>
      <c r="M154" s="339"/>
      <c r="N154" s="339"/>
      <c r="O154" s="339"/>
      <c r="P154" s="339"/>
      <c r="Q154" s="339"/>
    </row>
    <row r="155" spans="1:17" ht="13.5" customHeight="1">
      <c r="A155" s="481"/>
      <c r="B155" s="481"/>
      <c r="C155" s="481"/>
      <c r="D155" s="481"/>
      <c r="E155" s="481"/>
      <c r="F155" s="339"/>
      <c r="G155" s="340" t="str">
        <f>IF(ISNUMBER(E155),E155/'Bulk DivVar Analysis'!$I$60,"")</f>
        <v/>
      </c>
      <c r="H155" s="338" t="str">
        <f>IF(ISNUMBER(E155), IF(G155&gt;'Bulk DivVar Analysis'!$J$62,"Pass","Fail"),"")</f>
        <v/>
      </c>
      <c r="I155" s="338" t="str">
        <f t="shared" si="4"/>
        <v/>
      </c>
      <c r="J155" s="339"/>
      <c r="K155" s="339"/>
      <c r="L155" s="339"/>
      <c r="M155" s="339"/>
      <c r="N155" s="339"/>
      <c r="O155" s="339"/>
      <c r="P155" s="339"/>
      <c r="Q155" s="339"/>
    </row>
    <row r="156" spans="1:17" ht="13.5" customHeight="1">
      <c r="A156" s="481"/>
      <c r="B156" s="481"/>
      <c r="C156" s="481"/>
      <c r="D156" s="481"/>
      <c r="E156" s="481"/>
      <c r="F156" s="339"/>
      <c r="G156" s="340" t="str">
        <f>IF(ISNUMBER(E156),E156/'Bulk DivVar Analysis'!$I$60,"")</f>
        <v/>
      </c>
      <c r="H156" s="338" t="str">
        <f>IF(ISNUMBER(E156), IF(G156&gt;'Bulk DivVar Analysis'!$J$62,"Pass","Fail"),"")</f>
        <v/>
      </c>
      <c r="I156" s="338" t="str">
        <f t="shared" si="4"/>
        <v/>
      </c>
      <c r="J156" s="339"/>
      <c r="K156" s="339"/>
      <c r="L156" s="339"/>
      <c r="M156" s="339"/>
      <c r="N156" s="339"/>
      <c r="O156" s="339"/>
      <c r="P156" s="339"/>
      <c r="Q156" s="339"/>
    </row>
    <row r="157" spans="1:17" ht="13.5" customHeight="1">
      <c r="A157" s="481"/>
      <c r="B157" s="481"/>
      <c r="C157" s="481"/>
      <c r="D157" s="481"/>
      <c r="E157" s="481"/>
      <c r="F157" s="339"/>
      <c r="G157" s="340" t="str">
        <f>IF(ISNUMBER(E157),E157/'Bulk DivVar Analysis'!$I$60,"")</f>
        <v/>
      </c>
      <c r="H157" s="338" t="str">
        <f>IF(ISNUMBER(E157), IF(G157&gt;'Bulk DivVar Analysis'!$J$62,"Pass","Fail"),"")</f>
        <v/>
      </c>
      <c r="I157" s="338" t="str">
        <f t="shared" si="4"/>
        <v/>
      </c>
      <c r="J157" s="339"/>
      <c r="K157" s="339"/>
      <c r="L157" s="339"/>
      <c r="M157" s="339"/>
      <c r="N157" s="339"/>
      <c r="O157" s="339"/>
      <c r="P157" s="339"/>
      <c r="Q157" s="339"/>
    </row>
    <row r="158" spans="1:17" ht="13.5" customHeight="1">
      <c r="A158" s="481"/>
      <c r="B158" s="481"/>
      <c r="C158" s="481"/>
      <c r="D158" s="481"/>
      <c r="E158" s="481"/>
      <c r="F158" s="339"/>
      <c r="G158" s="340" t="str">
        <f>IF(ISNUMBER(E158),E158/'Bulk DivVar Analysis'!$I$60,"")</f>
        <v/>
      </c>
      <c r="H158" s="338" t="str">
        <f>IF(ISNUMBER(E158), IF(G158&gt;'Bulk DivVar Analysis'!$J$62,"Pass","Fail"),"")</f>
        <v/>
      </c>
      <c r="I158" s="338" t="str">
        <f t="shared" si="4"/>
        <v/>
      </c>
      <c r="J158" s="339"/>
      <c r="K158" s="339"/>
      <c r="L158" s="339"/>
      <c r="M158" s="339"/>
      <c r="N158" s="339"/>
      <c r="O158" s="339"/>
      <c r="P158" s="339"/>
      <c r="Q158" s="339"/>
    </row>
    <row r="159" spans="1:17" ht="13.5" customHeight="1">
      <c r="A159" s="481"/>
      <c r="B159" s="481"/>
      <c r="C159" s="481"/>
      <c r="D159" s="481"/>
      <c r="E159" s="481"/>
      <c r="F159" s="339"/>
      <c r="G159" s="340" t="str">
        <f>IF(ISNUMBER(E159),E159/'Bulk DivVar Analysis'!$I$60,"")</f>
        <v/>
      </c>
      <c r="H159" s="338" t="str">
        <f>IF(ISNUMBER(E159), IF(G159&gt;'Bulk DivVar Analysis'!$J$62,"Pass","Fail"),"")</f>
        <v/>
      </c>
      <c r="I159" s="338" t="str">
        <f t="shared" si="4"/>
        <v/>
      </c>
      <c r="J159" s="339"/>
      <c r="K159" s="339"/>
      <c r="L159" s="339"/>
      <c r="M159" s="339"/>
      <c r="N159" s="339"/>
      <c r="O159" s="339"/>
      <c r="P159" s="339"/>
      <c r="Q159" s="339"/>
    </row>
    <row r="160" spans="1:17" ht="13.5" customHeight="1">
      <c r="A160" s="481"/>
      <c r="B160" s="481"/>
      <c r="C160" s="481"/>
      <c r="D160" s="481"/>
      <c r="E160" s="481"/>
      <c r="F160" s="339"/>
      <c r="G160" s="340" t="str">
        <f>IF(ISNUMBER(E160),E160/'Bulk DivVar Analysis'!$I$60,"")</f>
        <v/>
      </c>
      <c r="H160" s="338" t="str">
        <f>IF(ISNUMBER(E160), IF(G160&gt;'Bulk DivVar Analysis'!$J$62,"Pass","Fail"),"")</f>
        <v/>
      </c>
      <c r="I160" s="338" t="str">
        <f t="shared" si="4"/>
        <v/>
      </c>
      <c r="J160" s="339"/>
      <c r="K160" s="339"/>
      <c r="L160" s="339"/>
      <c r="M160" s="339"/>
      <c r="N160" s="339"/>
      <c r="O160" s="339"/>
      <c r="P160" s="339"/>
      <c r="Q160" s="339"/>
    </row>
    <row r="161" spans="1:17" ht="13.5" customHeight="1">
      <c r="A161" s="481"/>
      <c r="B161" s="481"/>
      <c r="C161" s="481"/>
      <c r="D161" s="481"/>
      <c r="E161" s="481"/>
      <c r="F161" s="339"/>
      <c r="G161" s="340" t="str">
        <f>IF(ISNUMBER(E161),E161/'Bulk DivVar Analysis'!$I$60,"")</f>
        <v/>
      </c>
      <c r="H161" s="338" t="str">
        <f>IF(ISNUMBER(E161), IF(G161&gt;'Bulk DivVar Analysis'!$J$62,"Pass","Fail"),"")</f>
        <v/>
      </c>
      <c r="I161" s="338" t="str">
        <f t="shared" si="4"/>
        <v/>
      </c>
      <c r="J161" s="339"/>
      <c r="K161" s="339"/>
      <c r="L161" s="339"/>
      <c r="M161" s="339"/>
      <c r="N161" s="339"/>
      <c r="O161" s="339"/>
      <c r="P161" s="339"/>
      <c r="Q161" s="339"/>
    </row>
    <row r="162" spans="1:17" ht="13.5" customHeight="1">
      <c r="A162" s="481"/>
      <c r="B162" s="481"/>
      <c r="C162" s="481"/>
      <c r="D162" s="481"/>
      <c r="E162" s="481"/>
      <c r="F162" s="339"/>
      <c r="G162" s="340" t="str">
        <f>IF(ISNUMBER(E162),E162/'Bulk DivVar Analysis'!$I$60,"")</f>
        <v/>
      </c>
      <c r="H162" s="338" t="str">
        <f>IF(ISNUMBER(E162), IF(G162&gt;'Bulk DivVar Analysis'!$J$62,"Pass","Fail"),"")</f>
        <v/>
      </c>
      <c r="I162" s="338" t="str">
        <f t="shared" si="4"/>
        <v/>
      </c>
      <c r="J162" s="339"/>
      <c r="K162" s="339"/>
      <c r="L162" s="339"/>
      <c r="M162" s="339"/>
      <c r="N162" s="339"/>
      <c r="O162" s="339"/>
      <c r="P162" s="339"/>
      <c r="Q162" s="339"/>
    </row>
    <row r="163" spans="1:17" ht="13.5" customHeight="1">
      <c r="A163" s="481"/>
      <c r="B163" s="481"/>
      <c r="C163" s="481"/>
      <c r="D163" s="481"/>
      <c r="E163" s="481"/>
      <c r="F163" s="339"/>
      <c r="G163" s="340" t="str">
        <f>IF(ISNUMBER(E163),E163/'Bulk DivVar Analysis'!$I$60,"")</f>
        <v/>
      </c>
      <c r="H163" s="338" t="str">
        <f>IF(ISNUMBER(E163), IF(G163&gt;'Bulk DivVar Analysis'!$J$62,"Pass","Fail"),"")</f>
        <v/>
      </c>
      <c r="I163" s="338" t="str">
        <f t="shared" si="4"/>
        <v/>
      </c>
      <c r="J163" s="339"/>
      <c r="K163" s="339"/>
      <c r="L163" s="339"/>
      <c r="M163" s="339"/>
      <c r="N163" s="339"/>
      <c r="O163" s="339"/>
      <c r="P163" s="339"/>
      <c r="Q163" s="339"/>
    </row>
    <row r="164" spans="1:17" ht="13.5" customHeight="1">
      <c r="A164" s="481"/>
      <c r="B164" s="481"/>
      <c r="C164" s="481"/>
      <c r="D164" s="481"/>
      <c r="E164" s="481"/>
      <c r="F164" s="339"/>
      <c r="G164" s="340" t="str">
        <f>IF(ISNUMBER(E164),E164/'Bulk DivVar Analysis'!$I$60,"")</f>
        <v/>
      </c>
      <c r="H164" s="338" t="str">
        <f>IF(ISNUMBER(E164), IF(G164&gt;'Bulk DivVar Analysis'!$J$62,"Pass","Fail"),"")</f>
        <v/>
      </c>
      <c r="I164" s="338" t="str">
        <f t="shared" si="4"/>
        <v/>
      </c>
      <c r="J164" s="339"/>
      <c r="K164" s="339"/>
      <c r="L164" s="339"/>
      <c r="M164" s="339"/>
      <c r="N164" s="339"/>
      <c r="O164" s="339"/>
      <c r="P164" s="339"/>
      <c r="Q164" s="339"/>
    </row>
    <row r="165" spans="1:17" ht="13.5" customHeight="1">
      <c r="A165" s="481"/>
      <c r="B165" s="481"/>
      <c r="C165" s="481"/>
      <c r="D165" s="481"/>
      <c r="E165" s="481"/>
      <c r="F165" s="339"/>
      <c r="G165" s="340" t="str">
        <f>IF(ISNUMBER(E165),E165/'Bulk DivVar Analysis'!$I$60,"")</f>
        <v/>
      </c>
      <c r="H165" s="338" t="str">
        <f>IF(ISNUMBER(E165), IF(G165&gt;'Bulk DivVar Analysis'!$J$62,"Pass","Fail"),"")</f>
        <v/>
      </c>
      <c r="I165" s="338" t="str">
        <f t="shared" si="4"/>
        <v/>
      </c>
      <c r="J165" s="339"/>
      <c r="K165" s="339"/>
      <c r="L165" s="339"/>
      <c r="M165" s="339"/>
      <c r="N165" s="339"/>
      <c r="O165" s="339"/>
      <c r="P165" s="339"/>
      <c r="Q165" s="339"/>
    </row>
    <row r="166" spans="1:17" ht="13.5" customHeight="1">
      <c r="A166" s="481"/>
      <c r="B166" s="481"/>
      <c r="C166" s="481"/>
      <c r="D166" s="481"/>
      <c r="E166" s="481"/>
      <c r="F166" s="339"/>
      <c r="G166" s="340" t="str">
        <f>IF(ISNUMBER(E166),E166/'Bulk DivVar Analysis'!$I$60,"")</f>
        <v/>
      </c>
      <c r="H166" s="338" t="str">
        <f>IF(ISNUMBER(E166), IF(G166&gt;'Bulk DivVar Analysis'!$J$62,"Pass","Fail"),"")</f>
        <v/>
      </c>
      <c r="I166" s="338" t="str">
        <f t="shared" si="4"/>
        <v/>
      </c>
      <c r="J166" s="339"/>
      <c r="K166" s="339"/>
      <c r="L166" s="339"/>
      <c r="M166" s="339"/>
      <c r="N166" s="339"/>
      <c r="O166" s="339"/>
      <c r="P166" s="339"/>
      <c r="Q166" s="339"/>
    </row>
    <row r="167" spans="1:17" ht="13.5" customHeight="1">
      <c r="A167" s="481"/>
      <c r="B167" s="481"/>
      <c r="C167" s="481"/>
      <c r="D167" s="481"/>
      <c r="E167" s="481"/>
      <c r="F167" s="339"/>
      <c r="G167" s="340" t="str">
        <f>IF(ISNUMBER(E167),E167/'Bulk DivVar Analysis'!$I$60,"")</f>
        <v/>
      </c>
      <c r="H167" s="338" t="str">
        <f>IF(ISNUMBER(E167), IF(G167&gt;'Bulk DivVar Analysis'!$J$62,"Pass","Fail"),"")</f>
        <v/>
      </c>
      <c r="I167" s="338" t="str">
        <f t="shared" si="4"/>
        <v/>
      </c>
      <c r="J167" s="339"/>
      <c r="K167" s="339"/>
      <c r="L167" s="339"/>
      <c r="M167" s="339"/>
      <c r="N167" s="339"/>
      <c r="O167" s="339"/>
      <c r="P167" s="339"/>
      <c r="Q167" s="339"/>
    </row>
    <row r="168" spans="1:17" ht="13.5" customHeight="1">
      <c r="A168" s="481"/>
      <c r="B168" s="481"/>
      <c r="C168" s="481"/>
      <c r="D168" s="481"/>
      <c r="E168" s="481"/>
      <c r="F168" s="339"/>
      <c r="G168" s="340" t="str">
        <f>IF(ISNUMBER(E168),E168/'Bulk DivVar Analysis'!$I$60,"")</f>
        <v/>
      </c>
      <c r="H168" s="338" t="str">
        <f>IF(ISNUMBER(E168), IF(G168&gt;'Bulk DivVar Analysis'!$J$62,"Pass","Fail"),"")</f>
        <v/>
      </c>
      <c r="I168" s="338" t="str">
        <f t="shared" si="4"/>
        <v/>
      </c>
      <c r="J168" s="339"/>
      <c r="K168" s="339"/>
      <c r="L168" s="339"/>
      <c r="M168" s="339"/>
      <c r="N168" s="339"/>
      <c r="O168" s="339"/>
      <c r="P168" s="339"/>
      <c r="Q168" s="339"/>
    </row>
    <row r="169" spans="1:17" ht="13.5" customHeight="1">
      <c r="A169" s="481"/>
      <c r="B169" s="481"/>
      <c r="C169" s="481"/>
      <c r="D169" s="481"/>
      <c r="E169" s="481"/>
      <c r="F169" s="339"/>
      <c r="G169" s="340" t="str">
        <f>IF(ISNUMBER(E169),E169/'Bulk DivVar Analysis'!$I$60,"")</f>
        <v/>
      </c>
      <c r="H169" s="338" t="str">
        <f>IF(ISNUMBER(E169), IF(G169&gt;'Bulk DivVar Analysis'!$J$62,"Pass","Fail"),"")</f>
        <v/>
      </c>
      <c r="I169" s="338" t="str">
        <f t="shared" si="4"/>
        <v/>
      </c>
      <c r="J169" s="339"/>
      <c r="K169" s="339"/>
      <c r="L169" s="339"/>
      <c r="M169" s="339"/>
      <c r="N169" s="339"/>
      <c r="O169" s="339"/>
      <c r="P169" s="339"/>
      <c r="Q169" s="339"/>
    </row>
    <row r="170" spans="1:17" ht="13.5" customHeight="1">
      <c r="A170" s="481"/>
      <c r="B170" s="481"/>
      <c r="C170" s="481"/>
      <c r="D170" s="481"/>
      <c r="E170" s="481"/>
      <c r="F170" s="339"/>
      <c r="G170" s="340" t="str">
        <f>IF(ISNUMBER(E170),E170/'Bulk DivVar Analysis'!$I$60,"")</f>
        <v/>
      </c>
      <c r="H170" s="338" t="str">
        <f>IF(ISNUMBER(E170), IF(G170&gt;'Bulk DivVar Analysis'!$J$62,"Pass","Fail"),"")</f>
        <v/>
      </c>
      <c r="I170" s="338" t="str">
        <f t="shared" si="4"/>
        <v/>
      </c>
      <c r="J170" s="339"/>
      <c r="K170" s="339"/>
      <c r="L170" s="339"/>
      <c r="M170" s="339"/>
      <c r="N170" s="339"/>
      <c r="O170" s="339"/>
      <c r="P170" s="339"/>
      <c r="Q170" s="339"/>
    </row>
    <row r="171" spans="1:17" ht="13.5" customHeight="1">
      <c r="A171" s="481"/>
      <c r="B171" s="481"/>
      <c r="C171" s="481"/>
      <c r="D171" s="481"/>
      <c r="E171" s="481"/>
      <c r="F171" s="339"/>
      <c r="G171" s="340" t="str">
        <f>IF(ISNUMBER(E171),E171/'Bulk DivVar Analysis'!$I$60,"")</f>
        <v/>
      </c>
      <c r="H171" s="338" t="str">
        <f>IF(ISNUMBER(E171), IF(G171&gt;'Bulk DivVar Analysis'!$J$62,"Pass","Fail"),"")</f>
        <v/>
      </c>
      <c r="I171" s="338" t="str">
        <f t="shared" si="4"/>
        <v/>
      </c>
      <c r="J171" s="339"/>
      <c r="K171" s="339"/>
      <c r="L171" s="339"/>
      <c r="M171" s="339"/>
      <c r="N171" s="339"/>
      <c r="O171" s="339"/>
      <c r="P171" s="339"/>
      <c r="Q171" s="339"/>
    </row>
    <row r="172" spans="1:17" ht="13.5" customHeight="1">
      <c r="A172" s="481"/>
      <c r="B172" s="481"/>
      <c r="C172" s="481"/>
      <c r="D172" s="481"/>
      <c r="E172" s="481"/>
      <c r="F172" s="339"/>
      <c r="G172" s="340" t="str">
        <f>IF(ISNUMBER(E172),E172/'Bulk DivVar Analysis'!$I$60,"")</f>
        <v/>
      </c>
      <c r="H172" s="338" t="str">
        <f>IF(ISNUMBER(E172), IF(G172&gt;'Bulk DivVar Analysis'!$J$62,"Pass","Fail"),"")</f>
        <v/>
      </c>
      <c r="I172" s="338" t="str">
        <f t="shared" si="4"/>
        <v/>
      </c>
      <c r="J172" s="339"/>
      <c r="K172" s="339"/>
      <c r="L172" s="339"/>
      <c r="M172" s="339"/>
      <c r="N172" s="339"/>
      <c r="O172" s="339"/>
      <c r="P172" s="339"/>
      <c r="Q172" s="339"/>
    </row>
    <row r="173" spans="1:17" ht="13.5" customHeight="1">
      <c r="A173" s="481"/>
      <c r="B173" s="481"/>
      <c r="C173" s="481"/>
      <c r="D173" s="481"/>
      <c r="E173" s="481"/>
      <c r="F173" s="339"/>
      <c r="G173" s="340" t="str">
        <f>IF(ISNUMBER(E173),E173/'Bulk DivVar Analysis'!$I$60,"")</f>
        <v/>
      </c>
      <c r="H173" s="338" t="str">
        <f>IF(ISNUMBER(E173), IF(G173&gt;'Bulk DivVar Analysis'!$J$62,"Pass","Fail"),"")</f>
        <v/>
      </c>
      <c r="I173" s="338" t="str">
        <f t="shared" si="4"/>
        <v/>
      </c>
      <c r="J173" s="339"/>
      <c r="K173" s="339"/>
      <c r="L173" s="339"/>
      <c r="M173" s="339"/>
      <c r="N173" s="339"/>
      <c r="O173" s="339"/>
      <c r="P173" s="339"/>
      <c r="Q173" s="339"/>
    </row>
    <row r="174" spans="1:17" ht="13.5" customHeight="1">
      <c r="A174" s="481"/>
      <c r="B174" s="481"/>
      <c r="C174" s="481"/>
      <c r="D174" s="481"/>
      <c r="E174" s="481"/>
      <c r="F174" s="339"/>
      <c r="G174" s="340" t="str">
        <f>IF(ISNUMBER(E174),E174/'Bulk DivVar Analysis'!$I$60,"")</f>
        <v/>
      </c>
      <c r="H174" s="338" t="str">
        <f>IF(ISNUMBER(E174), IF(G174&gt;'Bulk DivVar Analysis'!$J$62,"Pass","Fail"),"")</f>
        <v/>
      </c>
      <c r="I174" s="338" t="str">
        <f t="shared" si="4"/>
        <v/>
      </c>
      <c r="J174" s="339"/>
      <c r="K174" s="339"/>
      <c r="L174" s="339"/>
      <c r="M174" s="339"/>
      <c r="N174" s="339"/>
      <c r="O174" s="339"/>
      <c r="P174" s="339"/>
      <c r="Q174" s="339"/>
    </row>
    <row r="175" spans="1:17" ht="13.5" customHeight="1">
      <c r="A175" s="481"/>
      <c r="B175" s="481"/>
      <c r="C175" s="481"/>
      <c r="D175" s="481"/>
      <c r="E175" s="481"/>
      <c r="F175" s="339"/>
      <c r="G175" s="340" t="str">
        <f>IF(ISNUMBER(E175),E175/'Bulk DivVar Analysis'!$I$60,"")</f>
        <v/>
      </c>
      <c r="H175" s="338" t="str">
        <f>IF(ISNUMBER(E175), IF(G175&gt;'Bulk DivVar Analysis'!$J$62,"Pass","Fail"),"")</f>
        <v/>
      </c>
      <c r="I175" s="338" t="str">
        <f t="shared" si="4"/>
        <v/>
      </c>
      <c r="J175" s="339"/>
      <c r="K175" s="339"/>
      <c r="L175" s="339"/>
      <c r="M175" s="339"/>
      <c r="N175" s="339"/>
      <c r="O175" s="339"/>
      <c r="P175" s="339"/>
      <c r="Q175" s="339"/>
    </row>
    <row r="176" spans="1:17" ht="13.5" customHeight="1">
      <c r="A176" s="481"/>
      <c r="B176" s="481"/>
      <c r="C176" s="481"/>
      <c r="D176" s="481"/>
      <c r="E176" s="481"/>
      <c r="F176" s="339"/>
      <c r="G176" s="340" t="str">
        <f>IF(ISNUMBER(E176),E176/'Bulk DivVar Analysis'!$I$60,"")</f>
        <v/>
      </c>
      <c r="H176" s="338" t="str">
        <f>IF(ISNUMBER(E176), IF(G176&gt;'Bulk DivVar Analysis'!$J$62,"Pass","Fail"),"")</f>
        <v/>
      </c>
      <c r="I176" s="338" t="str">
        <f t="shared" si="4"/>
        <v/>
      </c>
      <c r="J176" s="339"/>
      <c r="K176" s="339"/>
      <c r="L176" s="339"/>
      <c r="M176" s="339"/>
      <c r="N176" s="339"/>
      <c r="O176" s="339"/>
      <c r="P176" s="339"/>
      <c r="Q176" s="339"/>
    </row>
    <row r="177" spans="1:17" ht="13.5" customHeight="1">
      <c r="A177" s="481"/>
      <c r="B177" s="481"/>
      <c r="C177" s="481"/>
      <c r="D177" s="481"/>
      <c r="E177" s="481"/>
      <c r="F177" s="339"/>
      <c r="G177" s="340" t="str">
        <f>IF(ISNUMBER(E177),E177/'Bulk DivVar Analysis'!$I$60,"")</f>
        <v/>
      </c>
      <c r="H177" s="338" t="str">
        <f>IF(ISNUMBER(E177), IF(G177&gt;'Bulk DivVar Analysis'!$J$62,"Pass","Fail"),"")</f>
        <v/>
      </c>
      <c r="I177" s="338" t="str">
        <f t="shared" si="4"/>
        <v/>
      </c>
      <c r="J177" s="339"/>
      <c r="K177" s="339"/>
      <c r="L177" s="339"/>
      <c r="M177" s="339"/>
      <c r="N177" s="339"/>
      <c r="O177" s="339"/>
      <c r="P177" s="339"/>
      <c r="Q177" s="339"/>
    </row>
    <row r="178" spans="1:17" ht="13.5" customHeight="1">
      <c r="A178" s="481"/>
      <c r="B178" s="481"/>
      <c r="C178" s="481"/>
      <c r="D178" s="481"/>
      <c r="E178" s="481"/>
      <c r="F178" s="339"/>
      <c r="G178" s="340" t="str">
        <f>IF(ISNUMBER(E178),E178/'Bulk DivVar Analysis'!$I$60,"")</f>
        <v/>
      </c>
      <c r="H178" s="338" t="str">
        <f>IF(ISNUMBER(E178), IF(G178&gt;'Bulk DivVar Analysis'!$J$62,"Pass","Fail"),"")</f>
        <v/>
      </c>
      <c r="I178" s="338" t="str">
        <f t="shared" si="4"/>
        <v/>
      </c>
      <c r="J178" s="339"/>
      <c r="K178" s="339"/>
      <c r="L178" s="339"/>
      <c r="M178" s="339"/>
      <c r="N178" s="339"/>
      <c r="O178" s="339"/>
      <c r="P178" s="339"/>
      <c r="Q178" s="339"/>
    </row>
    <row r="179" spans="1:17" ht="13.5" customHeight="1">
      <c r="A179" s="481"/>
      <c r="B179" s="481"/>
      <c r="C179" s="481"/>
      <c r="D179" s="481"/>
      <c r="E179" s="481"/>
      <c r="F179" s="339"/>
      <c r="G179" s="340" t="str">
        <f>IF(ISNUMBER(E179),E179/'Bulk DivVar Analysis'!$I$60,"")</f>
        <v/>
      </c>
      <c r="H179" s="338" t="str">
        <f>IF(ISNUMBER(E179), IF(G179&gt;'Bulk DivVar Analysis'!$J$62,"Pass","Fail"),"")</f>
        <v/>
      </c>
      <c r="I179" s="338" t="str">
        <f t="shared" si="4"/>
        <v/>
      </c>
      <c r="J179" s="339"/>
      <c r="K179" s="339"/>
      <c r="L179" s="339"/>
      <c r="M179" s="339"/>
      <c r="N179" s="339"/>
      <c r="O179" s="339"/>
      <c r="P179" s="339"/>
      <c r="Q179" s="339"/>
    </row>
    <row r="180" spans="1:17" ht="13.5" customHeight="1">
      <c r="A180" s="481"/>
      <c r="B180" s="481"/>
      <c r="C180" s="481"/>
      <c r="D180" s="481"/>
      <c r="E180" s="481"/>
      <c r="F180" s="339"/>
      <c r="G180" s="340" t="str">
        <f>IF(ISNUMBER(E180),E180/'Bulk DivVar Analysis'!$I$60,"")</f>
        <v/>
      </c>
      <c r="H180" s="338" t="str">
        <f>IF(ISNUMBER(E180), IF(G180&gt;'Bulk DivVar Analysis'!$J$62,"Pass","Fail"),"")</f>
        <v/>
      </c>
      <c r="I180" s="338" t="str">
        <f t="shared" si="4"/>
        <v/>
      </c>
      <c r="J180" s="339"/>
      <c r="K180" s="339"/>
      <c r="L180" s="339"/>
      <c r="M180" s="339"/>
      <c r="N180" s="339"/>
      <c r="O180" s="339"/>
      <c r="P180" s="339"/>
      <c r="Q180" s="339"/>
    </row>
    <row r="181" spans="1:17" ht="13.5" customHeight="1">
      <c r="A181" s="481"/>
      <c r="B181" s="481"/>
      <c r="C181" s="481"/>
      <c r="D181" s="481"/>
      <c r="E181" s="481"/>
      <c r="F181" s="339"/>
      <c r="G181" s="340" t="str">
        <f>IF(ISNUMBER(E181),E181/'Bulk DivVar Analysis'!$I$60,"")</f>
        <v/>
      </c>
      <c r="H181" s="338" t="str">
        <f>IF(ISNUMBER(E181), IF(G181&gt;'Bulk DivVar Analysis'!$J$62,"Pass","Fail"),"")</f>
        <v/>
      </c>
      <c r="I181" s="338" t="str">
        <f t="shared" si="4"/>
        <v/>
      </c>
      <c r="J181" s="339"/>
      <c r="K181" s="339"/>
      <c r="L181" s="339"/>
      <c r="M181" s="339"/>
      <c r="N181" s="339"/>
      <c r="O181" s="339"/>
      <c r="P181" s="339"/>
      <c r="Q181" s="339"/>
    </row>
    <row r="182" spans="1:17" ht="13.5" customHeight="1">
      <c r="A182" s="481"/>
      <c r="B182" s="481"/>
      <c r="C182" s="481"/>
      <c r="D182" s="481"/>
      <c r="E182" s="481"/>
      <c r="F182" s="339"/>
      <c r="G182" s="340" t="str">
        <f>IF(ISNUMBER(E182),E182/'Bulk DivVar Analysis'!$I$60,"")</f>
        <v/>
      </c>
      <c r="H182" s="338" t="str">
        <f>IF(ISNUMBER(E182), IF(G182&gt;'Bulk DivVar Analysis'!$J$62,"Pass","Fail"),"")</f>
        <v/>
      </c>
      <c r="I182" s="338" t="str">
        <f t="shared" si="4"/>
        <v/>
      </c>
      <c r="J182" s="339"/>
      <c r="K182" s="339"/>
      <c r="L182" s="339"/>
      <c r="M182" s="339"/>
      <c r="N182" s="339"/>
      <c r="O182" s="339"/>
      <c r="P182" s="339"/>
      <c r="Q182" s="339"/>
    </row>
    <row r="183" spans="1:17" ht="13.5" customHeight="1">
      <c r="A183" s="481"/>
      <c r="B183" s="481"/>
      <c r="C183" s="481"/>
      <c r="D183" s="481"/>
      <c r="E183" s="481"/>
      <c r="F183" s="339"/>
      <c r="G183" s="340" t="str">
        <f>IF(ISNUMBER(E183),E183/'Bulk DivVar Analysis'!$I$60,"")</f>
        <v/>
      </c>
      <c r="H183" s="338" t="str">
        <f>IF(ISNUMBER(E183), IF(G183&gt;'Bulk DivVar Analysis'!$J$62,"Pass","Fail"),"")</f>
        <v/>
      </c>
      <c r="I183" s="338" t="str">
        <f t="shared" si="4"/>
        <v/>
      </c>
      <c r="J183" s="339"/>
      <c r="K183" s="339"/>
      <c r="L183" s="339"/>
      <c r="M183" s="339"/>
      <c r="N183" s="339"/>
      <c r="O183" s="339"/>
      <c r="P183" s="339"/>
      <c r="Q183" s="339"/>
    </row>
    <row r="184" spans="1:17" ht="13.5" customHeight="1">
      <c r="A184" s="481"/>
      <c r="B184" s="481"/>
      <c r="C184" s="481"/>
      <c r="D184" s="481"/>
      <c r="E184" s="481"/>
      <c r="F184" s="339"/>
      <c r="G184" s="340" t="str">
        <f>IF(ISNUMBER(E184),E184/'Bulk DivVar Analysis'!$I$60,"")</f>
        <v/>
      </c>
      <c r="H184" s="338" t="str">
        <f>IF(ISNUMBER(E184), IF(G184&gt;'Bulk DivVar Analysis'!$J$62,"Pass","Fail"),"")</f>
        <v/>
      </c>
      <c r="I184" s="338" t="str">
        <f t="shared" si="4"/>
        <v/>
      </c>
      <c r="J184" s="339"/>
      <c r="K184" s="339"/>
      <c r="L184" s="339"/>
      <c r="M184" s="339"/>
      <c r="N184" s="339"/>
      <c r="O184" s="339"/>
      <c r="P184" s="339"/>
      <c r="Q184" s="339"/>
    </row>
    <row r="185" spans="1:17" ht="13.5" customHeight="1">
      <c r="A185" s="481"/>
      <c r="B185" s="481"/>
      <c r="C185" s="481"/>
      <c r="D185" s="481"/>
      <c r="E185" s="481"/>
      <c r="F185" s="339"/>
      <c r="G185" s="340" t="str">
        <f>IF(ISNUMBER(E185),E185/'Bulk DivVar Analysis'!$I$60,"")</f>
        <v/>
      </c>
      <c r="H185" s="338" t="str">
        <f>IF(ISNUMBER(E185), IF(G185&gt;'Bulk DivVar Analysis'!$J$62,"Pass","Fail"),"")</f>
        <v/>
      </c>
      <c r="I185" s="338" t="str">
        <f t="shared" si="4"/>
        <v/>
      </c>
      <c r="J185" s="339"/>
      <c r="K185" s="339"/>
      <c r="L185" s="339"/>
      <c r="M185" s="339"/>
      <c r="N185" s="339"/>
      <c r="O185" s="339"/>
      <c r="P185" s="339"/>
      <c r="Q185" s="339"/>
    </row>
    <row r="186" spans="1:17" ht="13.5" customHeight="1">
      <c r="A186" s="481"/>
      <c r="B186" s="481"/>
      <c r="C186" s="481"/>
      <c r="D186" s="481"/>
      <c r="E186" s="481"/>
      <c r="F186" s="339"/>
      <c r="G186" s="340" t="str">
        <f>IF(ISNUMBER(E186),E186/'Bulk DivVar Analysis'!$I$60,"")</f>
        <v/>
      </c>
      <c r="H186" s="338" t="str">
        <f>IF(ISNUMBER(E186), IF(G186&gt;'Bulk DivVar Analysis'!$J$62,"Pass","Fail"),"")</f>
        <v/>
      </c>
      <c r="I186" s="338" t="str">
        <f t="shared" si="4"/>
        <v/>
      </c>
      <c r="J186" s="339"/>
      <c r="K186" s="339"/>
      <c r="L186" s="339"/>
      <c r="M186" s="339"/>
      <c r="N186" s="339"/>
      <c r="O186" s="339"/>
      <c r="P186" s="339"/>
      <c r="Q186" s="339"/>
    </row>
    <row r="187" spans="1:17" ht="13.5" customHeight="1">
      <c r="A187" s="481"/>
      <c r="B187" s="481"/>
      <c r="C187" s="481"/>
      <c r="D187" s="481"/>
      <c r="E187" s="481"/>
      <c r="F187" s="339"/>
      <c r="G187" s="340" t="str">
        <f>IF(ISNUMBER(E187),E187/'Bulk DivVar Analysis'!$I$60,"")</f>
        <v/>
      </c>
      <c r="H187" s="338" t="str">
        <f>IF(ISNUMBER(E187), IF(G187&gt;'Bulk DivVar Analysis'!$J$62,"Pass","Fail"),"")</f>
        <v/>
      </c>
      <c r="I187" s="338" t="str">
        <f t="shared" si="4"/>
        <v/>
      </c>
      <c r="J187" s="339"/>
      <c r="K187" s="339"/>
      <c r="L187" s="339"/>
      <c r="M187" s="339"/>
      <c r="N187" s="339"/>
      <c r="O187" s="339"/>
      <c r="P187" s="339"/>
      <c r="Q187" s="339"/>
    </row>
    <row r="188" spans="1:17" ht="13.5" customHeight="1">
      <c r="A188" s="481"/>
      <c r="B188" s="481"/>
      <c r="C188" s="481"/>
      <c r="D188" s="481"/>
      <c r="E188" s="481"/>
      <c r="F188" s="339"/>
      <c r="G188" s="340" t="str">
        <f>IF(ISNUMBER(E188),E188/'Bulk DivVar Analysis'!$I$60,"")</f>
        <v/>
      </c>
      <c r="H188" s="338" t="str">
        <f>IF(ISNUMBER(E188), IF(G188&gt;'Bulk DivVar Analysis'!$J$62,"Pass","Fail"),"")</f>
        <v/>
      </c>
      <c r="I188" s="338" t="str">
        <f t="shared" si="4"/>
        <v/>
      </c>
      <c r="J188" s="339"/>
      <c r="K188" s="339"/>
      <c r="L188" s="339"/>
      <c r="M188" s="339"/>
      <c r="N188" s="339"/>
      <c r="O188" s="339"/>
      <c r="P188" s="339"/>
      <c r="Q188" s="339"/>
    </row>
    <row r="189" spans="1:17" ht="13.5" customHeight="1">
      <c r="A189" s="481"/>
      <c r="B189" s="481"/>
      <c r="C189" s="481"/>
      <c r="D189" s="481"/>
      <c r="E189" s="481"/>
      <c r="F189" s="339"/>
      <c r="G189" s="340" t="str">
        <f>IF(ISNUMBER(E189),E189/'Bulk DivVar Analysis'!$I$60,"")</f>
        <v/>
      </c>
      <c r="H189" s="338" t="str">
        <f>IF(ISNUMBER(E189), IF(G189&gt;'Bulk DivVar Analysis'!$J$62,"Pass","Fail"),"")</f>
        <v/>
      </c>
      <c r="I189" s="338" t="str">
        <f t="shared" si="4"/>
        <v/>
      </c>
      <c r="J189" s="339"/>
      <c r="K189" s="339"/>
      <c r="L189" s="339"/>
      <c r="M189" s="339"/>
      <c r="N189" s="339"/>
      <c r="O189" s="339"/>
      <c r="P189" s="339"/>
      <c r="Q189" s="339"/>
    </row>
    <row r="190" spans="1:17" ht="13.5" customHeight="1">
      <c r="A190" s="481"/>
      <c r="B190" s="481"/>
      <c r="C190" s="481"/>
      <c r="D190" s="481"/>
      <c r="E190" s="481"/>
      <c r="F190" s="339"/>
      <c r="G190" s="340" t="str">
        <f>IF(ISNUMBER(E190),E190/'Bulk DivVar Analysis'!$I$60,"")</f>
        <v/>
      </c>
      <c r="H190" s="338" t="str">
        <f>IF(ISNUMBER(E190), IF(G190&gt;'Bulk DivVar Analysis'!$J$62,"Pass","Fail"),"")</f>
        <v/>
      </c>
      <c r="I190" s="338" t="str">
        <f t="shared" si="4"/>
        <v/>
      </c>
      <c r="J190" s="339"/>
      <c r="K190" s="339"/>
      <c r="L190" s="339"/>
      <c r="M190" s="339"/>
      <c r="N190" s="339"/>
      <c r="O190" s="339"/>
      <c r="P190" s="339"/>
      <c r="Q190" s="339"/>
    </row>
    <row r="191" spans="1:17" ht="13.5" customHeight="1">
      <c r="A191" s="481"/>
      <c r="B191" s="481"/>
      <c r="C191" s="481"/>
      <c r="D191" s="481"/>
      <c r="E191" s="481"/>
      <c r="F191" s="339"/>
      <c r="G191" s="340" t="str">
        <f>IF(ISNUMBER(E191),E191/'Bulk DivVar Analysis'!$I$60,"")</f>
        <v/>
      </c>
      <c r="H191" s="338" t="str">
        <f>IF(ISNUMBER(E191), IF(G191&gt;'Bulk DivVar Analysis'!$J$62,"Pass","Fail"),"")</f>
        <v/>
      </c>
      <c r="I191" s="338" t="str">
        <f t="shared" si="4"/>
        <v/>
      </c>
      <c r="J191" s="339"/>
      <c r="K191" s="339"/>
      <c r="L191" s="339"/>
      <c r="M191" s="339"/>
      <c r="N191" s="339"/>
      <c r="O191" s="339"/>
      <c r="P191" s="339"/>
      <c r="Q191" s="339"/>
    </row>
    <row r="192" spans="1:17" ht="13.5" customHeight="1">
      <c r="A192" s="481"/>
      <c r="B192" s="481"/>
      <c r="C192" s="481"/>
      <c r="D192" s="481"/>
      <c r="E192" s="481"/>
      <c r="F192" s="339"/>
      <c r="G192" s="340" t="str">
        <f>IF(ISNUMBER(E192),E192/'Bulk DivVar Analysis'!$I$60,"")</f>
        <v/>
      </c>
      <c r="H192" s="338" t="str">
        <f>IF(ISNUMBER(E192), IF(G192&gt;'Bulk DivVar Analysis'!$J$62,"Pass","Fail"),"")</f>
        <v/>
      </c>
      <c r="I192" s="338" t="str">
        <f t="shared" si="4"/>
        <v/>
      </c>
      <c r="J192" s="339"/>
      <c r="K192" s="339"/>
      <c r="L192" s="339"/>
      <c r="M192" s="339"/>
      <c r="N192" s="339"/>
      <c r="O192" s="339"/>
      <c r="P192" s="339"/>
      <c r="Q192" s="339"/>
    </row>
    <row r="193" spans="1:17" ht="13.5" customHeight="1">
      <c r="A193" s="481"/>
      <c r="B193" s="481"/>
      <c r="C193" s="481"/>
      <c r="D193" s="481"/>
      <c r="E193" s="481"/>
      <c r="F193" s="339"/>
      <c r="G193" s="340" t="str">
        <f>IF(ISNUMBER(E193),E193/'Bulk DivVar Analysis'!$I$60,"")</f>
        <v/>
      </c>
      <c r="H193" s="338" t="str">
        <f>IF(ISNUMBER(E193), IF(G193&gt;'Bulk DivVar Analysis'!$J$62,"Pass","Fail"),"")</f>
        <v/>
      </c>
      <c r="I193" s="338" t="str">
        <f t="shared" si="4"/>
        <v/>
      </c>
      <c r="J193" s="339"/>
      <c r="K193" s="339"/>
      <c r="L193" s="339"/>
      <c r="M193" s="339"/>
      <c r="N193" s="339"/>
      <c r="O193" s="339"/>
      <c r="P193" s="339"/>
      <c r="Q193" s="339"/>
    </row>
    <row r="194" spans="1:17" ht="13.5" customHeight="1">
      <c r="A194" s="481"/>
      <c r="B194" s="481"/>
      <c r="C194" s="481"/>
      <c r="D194" s="481"/>
      <c r="E194" s="481"/>
      <c r="F194" s="339"/>
      <c r="G194" s="340" t="str">
        <f>IF(ISNUMBER(E194),E194/'Bulk DivVar Analysis'!$I$60,"")</f>
        <v/>
      </c>
      <c r="H194" s="338" t="str">
        <f>IF(ISNUMBER(E194), IF(G194&gt;'Bulk DivVar Analysis'!$J$62,"Pass","Fail"),"")</f>
        <v/>
      </c>
      <c r="I194" s="338" t="str">
        <f t="shared" si="4"/>
        <v/>
      </c>
      <c r="J194" s="339"/>
      <c r="K194" s="339"/>
      <c r="L194" s="339"/>
      <c r="M194" s="339"/>
      <c r="N194" s="339"/>
      <c r="O194" s="339"/>
      <c r="P194" s="339"/>
      <c r="Q194" s="339"/>
    </row>
    <row r="195" spans="1:17" ht="13.5" customHeight="1">
      <c r="A195" s="481"/>
      <c r="B195" s="481"/>
      <c r="C195" s="481"/>
      <c r="D195" s="481"/>
      <c r="E195" s="481"/>
      <c r="F195" s="339"/>
      <c r="G195" s="340" t="str">
        <f>IF(ISNUMBER(E195),E195/'Bulk DivVar Analysis'!$I$60,"")</f>
        <v/>
      </c>
      <c r="H195" s="338" t="str">
        <f>IF(ISNUMBER(E195), IF(G195&gt;'Bulk DivVar Analysis'!$J$62,"Pass","Fail"),"")</f>
        <v/>
      </c>
      <c r="I195" s="338" t="str">
        <f t="shared" ref="I195:I258" si="5">_xlfn.TEXTJOIN("_",TRUE,B195,C195)</f>
        <v/>
      </c>
      <c r="J195" s="339"/>
      <c r="K195" s="339"/>
      <c r="L195" s="339"/>
      <c r="M195" s="339"/>
      <c r="N195" s="339"/>
      <c r="O195" s="339"/>
      <c r="P195" s="339"/>
      <c r="Q195" s="339"/>
    </row>
    <row r="196" spans="1:17" ht="13.5" customHeight="1">
      <c r="A196" s="481"/>
      <c r="B196" s="481"/>
      <c r="C196" s="481"/>
      <c r="D196" s="481"/>
      <c r="E196" s="481"/>
      <c r="F196" s="339"/>
      <c r="G196" s="340" t="str">
        <f>IF(ISNUMBER(E196),E196/'Bulk DivVar Analysis'!$I$60,"")</f>
        <v/>
      </c>
      <c r="H196" s="338" t="str">
        <f>IF(ISNUMBER(E196), IF(G196&gt;'Bulk DivVar Analysis'!$J$62,"Pass","Fail"),"")</f>
        <v/>
      </c>
      <c r="I196" s="338" t="str">
        <f t="shared" si="5"/>
        <v/>
      </c>
      <c r="J196" s="339"/>
      <c r="K196" s="339"/>
      <c r="L196" s="339"/>
      <c r="M196" s="339"/>
      <c r="N196" s="339"/>
      <c r="O196" s="339"/>
      <c r="P196" s="339"/>
      <c r="Q196" s="339"/>
    </row>
    <row r="197" spans="1:17" ht="13.5" customHeight="1">
      <c r="A197" s="481"/>
      <c r="B197" s="481"/>
      <c r="C197" s="481"/>
      <c r="D197" s="481"/>
      <c r="E197" s="481"/>
      <c r="F197" s="339"/>
      <c r="G197" s="340" t="str">
        <f>IF(ISNUMBER(E197),E197/'Bulk DivVar Analysis'!$I$60,"")</f>
        <v/>
      </c>
      <c r="H197" s="338" t="str">
        <f>IF(ISNUMBER(E197), IF(G197&gt;'Bulk DivVar Analysis'!$J$62,"Pass","Fail"),"")</f>
        <v/>
      </c>
      <c r="I197" s="338" t="str">
        <f t="shared" si="5"/>
        <v/>
      </c>
      <c r="J197" s="339"/>
      <c r="K197" s="339"/>
      <c r="L197" s="339"/>
      <c r="M197" s="339"/>
      <c r="N197" s="339"/>
      <c r="O197" s="339"/>
      <c r="P197" s="339"/>
      <c r="Q197" s="339"/>
    </row>
    <row r="198" spans="1:17" ht="13.5" customHeight="1">
      <c r="A198" s="481"/>
      <c r="B198" s="481"/>
      <c r="C198" s="481"/>
      <c r="D198" s="481"/>
      <c r="E198" s="481"/>
      <c r="F198" s="339"/>
      <c r="G198" s="340" t="str">
        <f>IF(ISNUMBER(E198),E198/'Bulk DivVar Analysis'!$I$60,"")</f>
        <v/>
      </c>
      <c r="H198" s="338" t="str">
        <f>IF(ISNUMBER(E198), IF(G198&gt;'Bulk DivVar Analysis'!$J$62,"Pass","Fail"),"")</f>
        <v/>
      </c>
      <c r="I198" s="338" t="str">
        <f t="shared" si="5"/>
        <v/>
      </c>
      <c r="J198" s="339"/>
      <c r="K198" s="339"/>
      <c r="L198" s="339"/>
      <c r="M198" s="339"/>
      <c r="N198" s="339"/>
      <c r="O198" s="339"/>
      <c r="P198" s="339"/>
      <c r="Q198" s="339"/>
    </row>
    <row r="199" spans="1:17" ht="13.5" customHeight="1">
      <c r="A199" s="481"/>
      <c r="B199" s="481"/>
      <c r="C199" s="481"/>
      <c r="D199" s="481"/>
      <c r="E199" s="481"/>
      <c r="F199" s="339"/>
      <c r="G199" s="340" t="str">
        <f>IF(ISNUMBER(E199),E199/'Bulk DivVar Analysis'!$I$60,"")</f>
        <v/>
      </c>
      <c r="H199" s="338" t="str">
        <f>IF(ISNUMBER(E199), IF(G199&gt;'Bulk DivVar Analysis'!$J$62,"Pass","Fail"),"")</f>
        <v/>
      </c>
      <c r="I199" s="338" t="str">
        <f t="shared" si="5"/>
        <v/>
      </c>
      <c r="J199" s="339"/>
      <c r="K199" s="339"/>
      <c r="L199" s="339"/>
      <c r="M199" s="339"/>
      <c r="N199" s="339"/>
      <c r="O199" s="339"/>
      <c r="P199" s="339"/>
      <c r="Q199" s="339"/>
    </row>
    <row r="200" spans="1:17" ht="13.5" customHeight="1">
      <c r="A200" s="481"/>
      <c r="B200" s="481"/>
      <c r="C200" s="481"/>
      <c r="D200" s="481"/>
      <c r="E200" s="481"/>
      <c r="F200" s="339"/>
      <c r="G200" s="340" t="str">
        <f>IF(ISNUMBER(E200),E200/'Bulk DivVar Analysis'!$I$60,"")</f>
        <v/>
      </c>
      <c r="H200" s="338" t="str">
        <f>IF(ISNUMBER(E200), IF(G200&gt;'Bulk DivVar Analysis'!$J$62,"Pass","Fail"),"")</f>
        <v/>
      </c>
      <c r="I200" s="338" t="str">
        <f t="shared" si="5"/>
        <v/>
      </c>
      <c r="J200" s="339"/>
      <c r="K200" s="339"/>
      <c r="L200" s="339"/>
      <c r="M200" s="339"/>
      <c r="N200" s="339"/>
      <c r="O200" s="339"/>
      <c r="P200" s="339"/>
      <c r="Q200" s="339"/>
    </row>
    <row r="201" spans="1:17" ht="13.5" customHeight="1">
      <c r="A201" s="481"/>
      <c r="B201" s="481"/>
      <c r="C201" s="481"/>
      <c r="D201" s="481"/>
      <c r="E201" s="481"/>
      <c r="F201" s="339"/>
      <c r="G201" s="340" t="str">
        <f>IF(ISNUMBER(E201),E201/'Bulk DivVar Analysis'!$I$60,"")</f>
        <v/>
      </c>
      <c r="H201" s="338" t="str">
        <f>IF(ISNUMBER(E201), IF(G201&gt;'Bulk DivVar Analysis'!$J$62,"Pass","Fail"),"")</f>
        <v/>
      </c>
      <c r="I201" s="338" t="str">
        <f t="shared" si="5"/>
        <v/>
      </c>
      <c r="J201" s="339"/>
      <c r="K201" s="339"/>
      <c r="L201" s="339"/>
      <c r="M201" s="339"/>
      <c r="N201" s="339"/>
      <c r="O201" s="339"/>
      <c r="P201" s="339"/>
      <c r="Q201" s="339"/>
    </row>
    <row r="202" spans="1:17" ht="13.5" customHeight="1">
      <c r="A202" s="481"/>
      <c r="B202" s="481"/>
      <c r="C202" s="481"/>
      <c r="D202" s="481"/>
      <c r="E202" s="481"/>
      <c r="F202" s="339"/>
      <c r="G202" s="340" t="str">
        <f>IF(ISNUMBER(E202),E202/'Bulk DivVar Analysis'!$I$60,"")</f>
        <v/>
      </c>
      <c r="H202" s="338" t="str">
        <f>IF(ISNUMBER(E202), IF(G202&gt;'Bulk DivVar Analysis'!$J$62,"Pass","Fail"),"")</f>
        <v/>
      </c>
      <c r="I202" s="338" t="str">
        <f t="shared" si="5"/>
        <v/>
      </c>
      <c r="J202" s="339"/>
      <c r="K202" s="339"/>
      <c r="L202" s="339"/>
      <c r="M202" s="339"/>
      <c r="N202" s="339"/>
      <c r="O202" s="339"/>
      <c r="P202" s="339"/>
      <c r="Q202" s="339"/>
    </row>
    <row r="203" spans="1:17" ht="13.5" customHeight="1">
      <c r="A203" s="481"/>
      <c r="B203" s="481"/>
      <c r="C203" s="481"/>
      <c r="D203" s="481"/>
      <c r="E203" s="481"/>
      <c r="F203" s="339"/>
      <c r="G203" s="340" t="str">
        <f>IF(ISNUMBER(E203),E203/'Bulk DivVar Analysis'!$I$60,"")</f>
        <v/>
      </c>
      <c r="H203" s="338" t="str">
        <f>IF(ISNUMBER(E203), IF(G203&gt;'Bulk DivVar Analysis'!$J$62,"Pass","Fail"),"")</f>
        <v/>
      </c>
      <c r="I203" s="338" t="str">
        <f t="shared" si="5"/>
        <v/>
      </c>
      <c r="J203" s="339"/>
      <c r="K203" s="339"/>
      <c r="L203" s="339"/>
      <c r="M203" s="339"/>
      <c r="N203" s="339"/>
      <c r="O203" s="339"/>
      <c r="P203" s="339"/>
      <c r="Q203" s="339"/>
    </row>
    <row r="204" spans="1:17" ht="13.5" customHeight="1">
      <c r="A204" s="481"/>
      <c r="B204" s="481"/>
      <c r="C204" s="481"/>
      <c r="D204" s="481"/>
      <c r="E204" s="481"/>
      <c r="F204" s="339"/>
      <c r="G204" s="340" t="str">
        <f>IF(ISNUMBER(E204),E204/'Bulk DivVar Analysis'!$I$60,"")</f>
        <v/>
      </c>
      <c r="H204" s="338" t="str">
        <f>IF(ISNUMBER(E204), IF(G204&gt;'Bulk DivVar Analysis'!$J$62,"Pass","Fail"),"")</f>
        <v/>
      </c>
      <c r="I204" s="338" t="str">
        <f t="shared" si="5"/>
        <v/>
      </c>
      <c r="J204" s="339"/>
      <c r="K204" s="339"/>
      <c r="L204" s="339"/>
      <c r="M204" s="339"/>
      <c r="N204" s="339"/>
      <c r="O204" s="339"/>
      <c r="P204" s="339"/>
      <c r="Q204" s="339"/>
    </row>
    <row r="205" spans="1:17" ht="13.5" customHeight="1">
      <c r="A205" s="481"/>
      <c r="B205" s="481"/>
      <c r="C205" s="481"/>
      <c r="D205" s="481"/>
      <c r="E205" s="481"/>
      <c r="F205" s="339"/>
      <c r="G205" s="340" t="str">
        <f>IF(ISNUMBER(E205),E205/'Bulk DivVar Analysis'!$I$60,"")</f>
        <v/>
      </c>
      <c r="H205" s="338" t="str">
        <f>IF(ISNUMBER(E205), IF(G205&gt;'Bulk DivVar Analysis'!$J$62,"Pass","Fail"),"")</f>
        <v/>
      </c>
      <c r="I205" s="338" t="str">
        <f t="shared" si="5"/>
        <v/>
      </c>
      <c r="J205" s="339"/>
      <c r="K205" s="339"/>
      <c r="L205" s="339"/>
      <c r="M205" s="339"/>
      <c r="N205" s="339"/>
      <c r="O205" s="339"/>
      <c r="P205" s="339"/>
      <c r="Q205" s="339"/>
    </row>
    <row r="206" spans="1:17" ht="13.5" customHeight="1">
      <c r="A206" s="481"/>
      <c r="B206" s="481"/>
      <c r="C206" s="481"/>
      <c r="D206" s="481"/>
      <c r="E206" s="481"/>
      <c r="F206" s="339"/>
      <c r="G206" s="340" t="str">
        <f>IF(ISNUMBER(E206),E206/'Bulk DivVar Analysis'!$I$60,"")</f>
        <v/>
      </c>
      <c r="H206" s="338" t="str">
        <f>IF(ISNUMBER(E206), IF(G206&gt;'Bulk DivVar Analysis'!$J$62,"Pass","Fail"),"")</f>
        <v/>
      </c>
      <c r="I206" s="338" t="str">
        <f t="shared" si="5"/>
        <v/>
      </c>
      <c r="J206" s="339"/>
      <c r="K206" s="339"/>
      <c r="L206" s="339"/>
      <c r="M206" s="339"/>
      <c r="N206" s="339"/>
      <c r="O206" s="339"/>
      <c r="P206" s="339"/>
      <c r="Q206" s="339"/>
    </row>
    <row r="207" spans="1:17" ht="13.5" customHeight="1">
      <c r="A207" s="481"/>
      <c r="B207" s="481"/>
      <c r="C207" s="481"/>
      <c r="D207" s="481"/>
      <c r="E207" s="481"/>
      <c r="F207" s="339"/>
      <c r="G207" s="340" t="str">
        <f>IF(ISNUMBER(E207),E207/'Bulk DivVar Analysis'!$I$60,"")</f>
        <v/>
      </c>
      <c r="H207" s="338" t="str">
        <f>IF(ISNUMBER(E207), IF(G207&gt;'Bulk DivVar Analysis'!$J$62,"Pass","Fail"),"")</f>
        <v/>
      </c>
      <c r="I207" s="338" t="str">
        <f t="shared" si="5"/>
        <v/>
      </c>
      <c r="J207" s="339"/>
      <c r="K207" s="339"/>
      <c r="L207" s="339"/>
      <c r="M207" s="339"/>
      <c r="N207" s="339"/>
      <c r="O207" s="339"/>
      <c r="P207" s="339"/>
      <c r="Q207" s="339"/>
    </row>
    <row r="208" spans="1:17" ht="13.5" customHeight="1">
      <c r="A208" s="481"/>
      <c r="B208" s="481"/>
      <c r="C208" s="481"/>
      <c r="D208" s="481"/>
      <c r="E208" s="481"/>
      <c r="F208" s="339"/>
      <c r="G208" s="340" t="str">
        <f>IF(ISNUMBER(E208),E208/'Bulk DivVar Analysis'!$I$60,"")</f>
        <v/>
      </c>
      <c r="H208" s="338" t="str">
        <f>IF(ISNUMBER(E208), IF(G208&gt;'Bulk DivVar Analysis'!$J$62,"Pass","Fail"),"")</f>
        <v/>
      </c>
      <c r="I208" s="338" t="str">
        <f t="shared" si="5"/>
        <v/>
      </c>
      <c r="J208" s="339"/>
      <c r="K208" s="339"/>
      <c r="L208" s="339"/>
      <c r="M208" s="339"/>
      <c r="N208" s="339"/>
      <c r="O208" s="339"/>
      <c r="P208" s="339"/>
      <c r="Q208" s="339"/>
    </row>
    <row r="209" spans="1:17" ht="13.5" customHeight="1">
      <c r="A209" s="481"/>
      <c r="B209" s="481"/>
      <c r="C209" s="481"/>
      <c r="D209" s="481"/>
      <c r="E209" s="481"/>
      <c r="F209" s="339"/>
      <c r="G209" s="340" t="str">
        <f>IF(ISNUMBER(E209),E209/'Bulk DivVar Analysis'!$I$60,"")</f>
        <v/>
      </c>
      <c r="H209" s="338" t="str">
        <f>IF(ISNUMBER(E209), IF(G209&gt;'Bulk DivVar Analysis'!$J$62,"Pass","Fail"),"")</f>
        <v/>
      </c>
      <c r="I209" s="338" t="str">
        <f t="shared" si="5"/>
        <v/>
      </c>
      <c r="J209" s="339"/>
      <c r="K209" s="339"/>
      <c r="L209" s="339"/>
      <c r="M209" s="339"/>
      <c r="N209" s="339"/>
      <c r="O209" s="339"/>
      <c r="P209" s="339"/>
      <c r="Q209" s="339"/>
    </row>
    <row r="210" spans="1:17" ht="13.5" customHeight="1">
      <c r="A210" s="481"/>
      <c r="B210" s="481"/>
      <c r="C210" s="481"/>
      <c r="D210" s="481"/>
      <c r="E210" s="481"/>
      <c r="F210" s="339"/>
      <c r="G210" s="340" t="str">
        <f>IF(ISNUMBER(E210),E210/'Bulk DivVar Analysis'!$I$60,"")</f>
        <v/>
      </c>
      <c r="H210" s="338" t="str">
        <f>IF(ISNUMBER(E210), IF(G210&gt;'Bulk DivVar Analysis'!$J$62,"Pass","Fail"),"")</f>
        <v/>
      </c>
      <c r="I210" s="338" t="str">
        <f t="shared" si="5"/>
        <v/>
      </c>
      <c r="J210" s="339"/>
      <c r="K210" s="339"/>
      <c r="L210" s="339"/>
      <c r="M210" s="339"/>
      <c r="N210" s="339"/>
      <c r="O210" s="339"/>
      <c r="P210" s="339"/>
      <c r="Q210" s="339"/>
    </row>
    <row r="211" spans="1:17" ht="13.5" customHeight="1">
      <c r="A211" s="481"/>
      <c r="B211" s="481"/>
      <c r="C211" s="481"/>
      <c r="D211" s="481"/>
      <c r="E211" s="481"/>
      <c r="F211" s="339"/>
      <c r="G211" s="340" t="str">
        <f>IF(ISNUMBER(E211),E211/'Bulk DivVar Analysis'!$I$60,"")</f>
        <v/>
      </c>
      <c r="H211" s="338" t="str">
        <f>IF(ISNUMBER(E211), IF(G211&gt;'Bulk DivVar Analysis'!$J$62,"Pass","Fail"),"")</f>
        <v/>
      </c>
      <c r="I211" s="338" t="str">
        <f t="shared" si="5"/>
        <v/>
      </c>
      <c r="J211" s="339"/>
      <c r="K211" s="339"/>
      <c r="L211" s="339"/>
      <c r="M211" s="339"/>
      <c r="N211" s="339"/>
      <c r="O211" s="339"/>
      <c r="P211" s="339"/>
      <c r="Q211" s="339"/>
    </row>
    <row r="212" spans="1:17" ht="13.5" customHeight="1">
      <c r="A212" s="481"/>
      <c r="B212" s="481"/>
      <c r="C212" s="481"/>
      <c r="D212" s="481"/>
      <c r="E212" s="481"/>
      <c r="F212" s="339"/>
      <c r="G212" s="340" t="str">
        <f>IF(ISNUMBER(E212),E212/'Bulk DivVar Analysis'!$I$60,"")</f>
        <v/>
      </c>
      <c r="H212" s="338" t="str">
        <f>IF(ISNUMBER(E212), IF(G212&gt;'Bulk DivVar Analysis'!$J$62,"Pass","Fail"),"")</f>
        <v/>
      </c>
      <c r="I212" s="338" t="str">
        <f t="shared" si="5"/>
        <v/>
      </c>
      <c r="J212" s="339"/>
      <c r="K212" s="339"/>
      <c r="L212" s="339"/>
      <c r="M212" s="339"/>
      <c r="N212" s="339"/>
      <c r="O212" s="339"/>
      <c r="P212" s="339"/>
      <c r="Q212" s="339"/>
    </row>
    <row r="213" spans="1:17" ht="13.5" customHeight="1">
      <c r="A213" s="481"/>
      <c r="B213" s="481"/>
      <c r="C213" s="481"/>
      <c r="D213" s="481"/>
      <c r="E213" s="481"/>
      <c r="F213" s="339"/>
      <c r="G213" s="340" t="str">
        <f>IF(ISNUMBER(E213),E213/'Bulk DivVar Analysis'!$I$60,"")</f>
        <v/>
      </c>
      <c r="H213" s="338" t="str">
        <f>IF(ISNUMBER(E213), IF(G213&gt;'Bulk DivVar Analysis'!$J$62,"Pass","Fail"),"")</f>
        <v/>
      </c>
      <c r="I213" s="338" t="str">
        <f t="shared" si="5"/>
        <v/>
      </c>
      <c r="J213" s="339"/>
      <c r="K213" s="339"/>
      <c r="L213" s="339"/>
      <c r="M213" s="339"/>
      <c r="N213" s="339"/>
      <c r="O213" s="339"/>
      <c r="P213" s="339"/>
      <c r="Q213" s="339"/>
    </row>
    <row r="214" spans="1:17" ht="13.5" customHeight="1">
      <c r="A214" s="481"/>
      <c r="B214" s="481"/>
      <c r="C214" s="481"/>
      <c r="D214" s="481"/>
      <c r="E214" s="481"/>
      <c r="F214" s="339"/>
      <c r="G214" s="340" t="str">
        <f>IF(ISNUMBER(E214),E214/'Bulk DivVar Analysis'!$I$60,"")</f>
        <v/>
      </c>
      <c r="H214" s="338" t="str">
        <f>IF(ISNUMBER(E214), IF(G214&gt;'Bulk DivVar Analysis'!$J$62,"Pass","Fail"),"")</f>
        <v/>
      </c>
      <c r="I214" s="338" t="str">
        <f t="shared" si="5"/>
        <v/>
      </c>
      <c r="J214" s="339"/>
      <c r="K214" s="339"/>
      <c r="L214" s="339"/>
      <c r="M214" s="339"/>
      <c r="N214" s="339"/>
      <c r="O214" s="339"/>
      <c r="P214" s="339"/>
      <c r="Q214" s="339"/>
    </row>
    <row r="215" spans="1:17" ht="13.5" customHeight="1">
      <c r="A215" s="481"/>
      <c r="B215" s="481"/>
      <c r="C215" s="481"/>
      <c r="D215" s="481"/>
      <c r="E215" s="481"/>
      <c r="F215" s="339"/>
      <c r="G215" s="340" t="str">
        <f>IF(ISNUMBER(E215),E215/'Bulk DivVar Analysis'!$I$60,"")</f>
        <v/>
      </c>
      <c r="H215" s="338" t="str">
        <f>IF(ISNUMBER(E215), IF(G215&gt;'Bulk DivVar Analysis'!$J$62,"Pass","Fail"),"")</f>
        <v/>
      </c>
      <c r="I215" s="338" t="str">
        <f t="shared" si="5"/>
        <v/>
      </c>
      <c r="J215" s="339"/>
      <c r="K215" s="339"/>
      <c r="L215" s="339"/>
      <c r="M215" s="339"/>
      <c r="N215" s="339"/>
      <c r="O215" s="339"/>
      <c r="P215" s="339"/>
      <c r="Q215" s="339"/>
    </row>
    <row r="216" spans="1:17" ht="13.5" customHeight="1">
      <c r="A216" s="481"/>
      <c r="B216" s="481"/>
      <c r="C216" s="481"/>
      <c r="D216" s="481"/>
      <c r="E216" s="481"/>
      <c r="F216" s="339"/>
      <c r="G216" s="340" t="str">
        <f>IF(ISNUMBER(E216),E216/'Bulk DivVar Analysis'!$I$60,"")</f>
        <v/>
      </c>
      <c r="H216" s="338" t="str">
        <f>IF(ISNUMBER(E216), IF(G216&gt;'Bulk DivVar Analysis'!$J$62,"Pass","Fail"),"")</f>
        <v/>
      </c>
      <c r="I216" s="338" t="str">
        <f t="shared" si="5"/>
        <v/>
      </c>
      <c r="J216" s="339"/>
      <c r="K216" s="339"/>
      <c r="L216" s="339"/>
      <c r="M216" s="339"/>
      <c r="N216" s="339"/>
      <c r="O216" s="339"/>
      <c r="P216" s="339"/>
      <c r="Q216" s="339"/>
    </row>
    <row r="217" spans="1:17" ht="13.5" customHeight="1">
      <c r="A217" s="481"/>
      <c r="B217" s="481"/>
      <c r="C217" s="481"/>
      <c r="D217" s="481"/>
      <c r="E217" s="481"/>
      <c r="F217" s="339"/>
      <c r="G217" s="340" t="str">
        <f>IF(ISNUMBER(E217),E217/'Bulk DivVar Analysis'!$I$60,"")</f>
        <v/>
      </c>
      <c r="H217" s="338" t="str">
        <f>IF(ISNUMBER(E217), IF(G217&gt;'Bulk DivVar Analysis'!$J$62,"Pass","Fail"),"")</f>
        <v/>
      </c>
      <c r="I217" s="338" t="str">
        <f t="shared" si="5"/>
        <v/>
      </c>
      <c r="J217" s="339"/>
      <c r="K217" s="339"/>
      <c r="L217" s="339"/>
      <c r="M217" s="339"/>
      <c r="N217" s="339"/>
      <c r="O217" s="339"/>
      <c r="P217" s="339"/>
      <c r="Q217" s="339"/>
    </row>
    <row r="218" spans="1:17" ht="13.5" customHeight="1">
      <c r="A218" s="481"/>
      <c r="B218" s="481"/>
      <c r="C218" s="481"/>
      <c r="D218" s="481"/>
      <c r="E218" s="481"/>
      <c r="F218" s="339"/>
      <c r="G218" s="340" t="str">
        <f>IF(ISNUMBER(E218),E218/'Bulk DivVar Analysis'!$I$60,"")</f>
        <v/>
      </c>
      <c r="H218" s="338" t="str">
        <f>IF(ISNUMBER(E218), IF(G218&gt;'Bulk DivVar Analysis'!$J$62,"Pass","Fail"),"")</f>
        <v/>
      </c>
      <c r="I218" s="338" t="str">
        <f t="shared" si="5"/>
        <v/>
      </c>
      <c r="J218" s="339"/>
      <c r="K218" s="339"/>
      <c r="L218" s="339"/>
      <c r="M218" s="339"/>
      <c r="N218" s="339"/>
      <c r="O218" s="339"/>
      <c r="P218" s="339"/>
      <c r="Q218" s="339"/>
    </row>
    <row r="219" spans="1:17" ht="13.5" customHeight="1">
      <c r="A219" s="481"/>
      <c r="B219" s="481"/>
      <c r="C219" s="481"/>
      <c r="D219" s="481"/>
      <c r="E219" s="481"/>
      <c r="F219" s="339"/>
      <c r="G219" s="340" t="str">
        <f>IF(ISNUMBER(E219),E219/'Bulk DivVar Analysis'!$I$60,"")</f>
        <v/>
      </c>
      <c r="H219" s="338" t="str">
        <f>IF(ISNUMBER(E219), IF(G219&gt;'Bulk DivVar Analysis'!$J$62,"Pass","Fail"),"")</f>
        <v/>
      </c>
      <c r="I219" s="338" t="str">
        <f t="shared" si="5"/>
        <v/>
      </c>
      <c r="J219" s="339"/>
      <c r="K219" s="339"/>
      <c r="L219" s="339"/>
      <c r="M219" s="339"/>
      <c r="N219" s="339"/>
      <c r="O219" s="339"/>
      <c r="P219" s="339"/>
      <c r="Q219" s="339"/>
    </row>
    <row r="220" spans="1:17" ht="13.5" customHeight="1">
      <c r="A220" s="481"/>
      <c r="B220" s="481"/>
      <c r="C220" s="481"/>
      <c r="D220" s="481"/>
      <c r="E220" s="481"/>
      <c r="F220" s="339"/>
      <c r="G220" s="340" t="str">
        <f>IF(ISNUMBER(E220),E220/'Bulk DivVar Analysis'!$I$60,"")</f>
        <v/>
      </c>
      <c r="H220" s="338" t="str">
        <f>IF(ISNUMBER(E220), IF(G220&gt;'Bulk DivVar Analysis'!$J$62,"Pass","Fail"),"")</f>
        <v/>
      </c>
      <c r="I220" s="338" t="str">
        <f t="shared" si="5"/>
        <v/>
      </c>
      <c r="J220" s="339"/>
      <c r="K220" s="339"/>
      <c r="L220" s="339"/>
      <c r="M220" s="339"/>
      <c r="N220" s="339"/>
      <c r="O220" s="339"/>
      <c r="P220" s="339"/>
      <c r="Q220" s="339"/>
    </row>
    <row r="221" spans="1:17" ht="13.5" customHeight="1">
      <c r="A221" s="481"/>
      <c r="B221" s="481"/>
      <c r="C221" s="481"/>
      <c r="D221" s="481"/>
      <c r="E221" s="481"/>
      <c r="F221" s="339"/>
      <c r="G221" s="340" t="str">
        <f>IF(ISNUMBER(E221),E221/'Bulk DivVar Analysis'!$I$60,"")</f>
        <v/>
      </c>
      <c r="H221" s="338" t="str">
        <f>IF(ISNUMBER(E221), IF(G221&gt;'Bulk DivVar Analysis'!$J$62,"Pass","Fail"),"")</f>
        <v/>
      </c>
      <c r="I221" s="338" t="str">
        <f t="shared" si="5"/>
        <v/>
      </c>
      <c r="J221" s="339"/>
      <c r="K221" s="339"/>
      <c r="L221" s="339"/>
      <c r="M221" s="339"/>
      <c r="N221" s="339"/>
      <c r="O221" s="339"/>
      <c r="P221" s="339"/>
      <c r="Q221" s="339"/>
    </row>
    <row r="222" spans="1:17" ht="13.5" customHeight="1">
      <c r="A222" s="481"/>
      <c r="B222" s="481"/>
      <c r="C222" s="481"/>
      <c r="D222" s="481"/>
      <c r="E222" s="481"/>
      <c r="F222" s="339"/>
      <c r="G222" s="340" t="str">
        <f>IF(ISNUMBER(E222),E222/'Bulk DivVar Analysis'!$I$60,"")</f>
        <v/>
      </c>
      <c r="H222" s="338" t="str">
        <f>IF(ISNUMBER(E222), IF(G222&gt;'Bulk DivVar Analysis'!$J$62,"Pass","Fail"),"")</f>
        <v/>
      </c>
      <c r="I222" s="338" t="str">
        <f t="shared" si="5"/>
        <v/>
      </c>
      <c r="J222" s="339"/>
      <c r="K222" s="339"/>
      <c r="L222" s="339"/>
      <c r="M222" s="339"/>
      <c r="N222" s="339"/>
      <c r="O222" s="339"/>
      <c r="P222" s="339"/>
      <c r="Q222" s="339"/>
    </row>
    <row r="223" spans="1:17" ht="13.5" customHeight="1">
      <c r="A223" s="481"/>
      <c r="B223" s="481"/>
      <c r="C223" s="481"/>
      <c r="D223" s="481"/>
      <c r="E223" s="481"/>
      <c r="F223" s="339"/>
      <c r="G223" s="340" t="str">
        <f>IF(ISNUMBER(E223),E223/'Bulk DivVar Analysis'!$I$60,"")</f>
        <v/>
      </c>
      <c r="H223" s="338" t="str">
        <f>IF(ISNUMBER(E223), IF(G223&gt;'Bulk DivVar Analysis'!$J$62,"Pass","Fail"),"")</f>
        <v/>
      </c>
      <c r="I223" s="338" t="str">
        <f t="shared" si="5"/>
        <v/>
      </c>
      <c r="J223" s="339"/>
      <c r="K223" s="339"/>
      <c r="L223" s="339"/>
      <c r="M223" s="339"/>
      <c r="N223" s="339"/>
      <c r="O223" s="339"/>
      <c r="P223" s="339"/>
      <c r="Q223" s="339"/>
    </row>
    <row r="224" spans="1:17" ht="13.5" customHeight="1">
      <c r="A224" s="481"/>
      <c r="B224" s="481"/>
      <c r="C224" s="481"/>
      <c r="D224" s="481"/>
      <c r="E224" s="481"/>
      <c r="F224" s="339"/>
      <c r="G224" s="340" t="str">
        <f>IF(ISNUMBER(E224),E224/'Bulk DivVar Analysis'!$I$60,"")</f>
        <v/>
      </c>
      <c r="H224" s="338" t="str">
        <f>IF(ISNUMBER(E224), IF(G224&gt;'Bulk DivVar Analysis'!$J$62,"Pass","Fail"),"")</f>
        <v/>
      </c>
      <c r="I224" s="338" t="str">
        <f t="shared" si="5"/>
        <v/>
      </c>
      <c r="J224" s="339"/>
      <c r="K224" s="339"/>
      <c r="L224" s="339"/>
      <c r="M224" s="339"/>
      <c r="N224" s="339"/>
      <c r="O224" s="339"/>
      <c r="P224" s="339"/>
      <c r="Q224" s="339"/>
    </row>
    <row r="225" spans="1:17" ht="13.5" customHeight="1">
      <c r="A225" s="481"/>
      <c r="B225" s="481"/>
      <c r="C225" s="481"/>
      <c r="D225" s="481"/>
      <c r="E225" s="481"/>
      <c r="F225" s="339"/>
      <c r="G225" s="340" t="str">
        <f>IF(ISNUMBER(E225),E225/'Bulk DivVar Analysis'!$I$60,"")</f>
        <v/>
      </c>
      <c r="H225" s="338" t="str">
        <f>IF(ISNUMBER(E225), IF(G225&gt;'Bulk DivVar Analysis'!$J$62,"Pass","Fail"),"")</f>
        <v/>
      </c>
      <c r="I225" s="338" t="str">
        <f t="shared" si="5"/>
        <v/>
      </c>
      <c r="J225" s="339"/>
      <c r="K225" s="339"/>
      <c r="L225" s="339"/>
      <c r="M225" s="339"/>
      <c r="N225" s="339"/>
      <c r="O225" s="339"/>
      <c r="P225" s="339"/>
      <c r="Q225" s="339"/>
    </row>
    <row r="226" spans="1:17" ht="13.5" customHeight="1">
      <c r="A226" s="481"/>
      <c r="B226" s="481"/>
      <c r="C226" s="481"/>
      <c r="D226" s="481"/>
      <c r="E226" s="481"/>
      <c r="F226" s="339"/>
      <c r="G226" s="340" t="str">
        <f>IF(ISNUMBER(E226),E226/'Bulk DivVar Analysis'!$I$60,"")</f>
        <v/>
      </c>
      <c r="H226" s="338" t="str">
        <f>IF(ISNUMBER(E226), IF(G226&gt;'Bulk DivVar Analysis'!$J$62,"Pass","Fail"),"")</f>
        <v/>
      </c>
      <c r="I226" s="338" t="str">
        <f t="shared" si="5"/>
        <v/>
      </c>
      <c r="J226" s="339"/>
      <c r="K226" s="339"/>
      <c r="L226" s="339"/>
      <c r="M226" s="339"/>
      <c r="N226" s="339"/>
      <c r="O226" s="339"/>
      <c r="P226" s="339"/>
      <c r="Q226" s="339"/>
    </row>
    <row r="227" spans="1:17" ht="13.5" customHeight="1">
      <c r="A227" s="481"/>
      <c r="B227" s="481"/>
      <c r="C227" s="481"/>
      <c r="D227" s="481"/>
      <c r="E227" s="481"/>
      <c r="F227" s="339"/>
      <c r="G227" s="340" t="str">
        <f>IF(ISNUMBER(E227),E227/'Bulk DivVar Analysis'!$I$60,"")</f>
        <v/>
      </c>
      <c r="H227" s="338" t="str">
        <f>IF(ISNUMBER(E227), IF(G227&gt;'Bulk DivVar Analysis'!$J$62,"Pass","Fail"),"")</f>
        <v/>
      </c>
      <c r="I227" s="338" t="str">
        <f t="shared" si="5"/>
        <v/>
      </c>
      <c r="J227" s="339"/>
      <c r="K227" s="339"/>
      <c r="L227" s="339"/>
      <c r="M227" s="339"/>
      <c r="N227" s="339"/>
      <c r="O227" s="339"/>
      <c r="P227" s="339"/>
      <c r="Q227" s="339"/>
    </row>
    <row r="228" spans="1:17" ht="13.5" customHeight="1">
      <c r="A228" s="481"/>
      <c r="B228" s="481"/>
      <c r="C228" s="481"/>
      <c r="D228" s="481"/>
      <c r="E228" s="481"/>
      <c r="F228" s="339"/>
      <c r="G228" s="340" t="str">
        <f>IF(ISNUMBER(E228),E228/'Bulk DivVar Analysis'!$I$60,"")</f>
        <v/>
      </c>
      <c r="H228" s="338" t="str">
        <f>IF(ISNUMBER(E228), IF(G228&gt;'Bulk DivVar Analysis'!$J$62,"Pass","Fail"),"")</f>
        <v/>
      </c>
      <c r="I228" s="338" t="str">
        <f t="shared" si="5"/>
        <v/>
      </c>
      <c r="J228" s="339"/>
      <c r="K228" s="339"/>
      <c r="L228" s="339"/>
      <c r="M228" s="339"/>
      <c r="N228" s="339"/>
      <c r="O228" s="339"/>
      <c r="P228" s="339"/>
      <c r="Q228" s="339"/>
    </row>
    <row r="229" spans="1:17" ht="13.5" customHeight="1">
      <c r="A229" s="481"/>
      <c r="B229" s="481"/>
      <c r="C229" s="481"/>
      <c r="D229" s="481"/>
      <c r="E229" s="481"/>
      <c r="F229" s="339"/>
      <c r="G229" s="340" t="str">
        <f>IF(ISNUMBER(E229),E229/'Bulk DivVar Analysis'!$I$60,"")</f>
        <v/>
      </c>
      <c r="H229" s="338" t="str">
        <f>IF(ISNUMBER(E229), IF(G229&gt;'Bulk DivVar Analysis'!$J$62,"Pass","Fail"),"")</f>
        <v/>
      </c>
      <c r="I229" s="338" t="str">
        <f t="shared" si="5"/>
        <v/>
      </c>
      <c r="J229" s="339"/>
      <c r="K229" s="339"/>
      <c r="L229" s="339"/>
      <c r="M229" s="339"/>
      <c r="N229" s="339"/>
      <c r="O229" s="339"/>
      <c r="P229" s="339"/>
      <c r="Q229" s="339"/>
    </row>
    <row r="230" spans="1:17" ht="13.5" customHeight="1">
      <c r="A230" s="481"/>
      <c r="B230" s="481"/>
      <c r="C230" s="481"/>
      <c r="D230" s="481"/>
      <c r="E230" s="481"/>
      <c r="F230" s="339"/>
      <c r="G230" s="340" t="str">
        <f>IF(ISNUMBER(E230),E230/'Bulk DivVar Analysis'!$I$60,"")</f>
        <v/>
      </c>
      <c r="H230" s="338" t="str">
        <f>IF(ISNUMBER(E230), IF(G230&gt;'Bulk DivVar Analysis'!$J$62,"Pass","Fail"),"")</f>
        <v/>
      </c>
      <c r="I230" s="338" t="str">
        <f t="shared" si="5"/>
        <v/>
      </c>
      <c r="J230" s="339"/>
      <c r="K230" s="339"/>
      <c r="L230" s="339"/>
      <c r="M230" s="339"/>
      <c r="N230" s="339"/>
      <c r="O230" s="339"/>
      <c r="P230" s="339"/>
      <c r="Q230" s="339"/>
    </row>
    <row r="231" spans="1:17" ht="13.5" customHeight="1">
      <c r="A231" s="481"/>
      <c r="B231" s="481"/>
      <c r="C231" s="481"/>
      <c r="D231" s="481"/>
      <c r="E231" s="481"/>
      <c r="F231" s="339"/>
      <c r="G231" s="340" t="str">
        <f>IF(ISNUMBER(E231),E231/'Bulk DivVar Analysis'!$I$60,"")</f>
        <v/>
      </c>
      <c r="H231" s="338" t="str">
        <f>IF(ISNUMBER(E231), IF(G231&gt;'Bulk DivVar Analysis'!$J$62,"Pass","Fail"),"")</f>
        <v/>
      </c>
      <c r="I231" s="338" t="str">
        <f t="shared" si="5"/>
        <v/>
      </c>
      <c r="J231" s="339"/>
      <c r="K231" s="339"/>
      <c r="L231" s="339"/>
      <c r="M231" s="339"/>
      <c r="N231" s="339"/>
      <c r="O231" s="339"/>
      <c r="P231" s="339"/>
      <c r="Q231" s="339"/>
    </row>
    <row r="232" spans="1:17" ht="13.5" customHeight="1">
      <c r="A232" s="481"/>
      <c r="B232" s="481"/>
      <c r="C232" s="481"/>
      <c r="D232" s="481"/>
      <c r="E232" s="481"/>
      <c r="F232" s="339"/>
      <c r="G232" s="340" t="str">
        <f>IF(ISNUMBER(E232),E232/'Bulk DivVar Analysis'!$I$60,"")</f>
        <v/>
      </c>
      <c r="H232" s="338" t="str">
        <f>IF(ISNUMBER(E232), IF(G232&gt;'Bulk DivVar Analysis'!$J$62,"Pass","Fail"),"")</f>
        <v/>
      </c>
      <c r="I232" s="338" t="str">
        <f t="shared" si="5"/>
        <v/>
      </c>
      <c r="J232" s="339"/>
      <c r="K232" s="339"/>
      <c r="L232" s="339"/>
      <c r="M232" s="339"/>
      <c r="N232" s="339"/>
      <c r="O232" s="339"/>
      <c r="P232" s="339"/>
      <c r="Q232" s="339"/>
    </row>
    <row r="233" spans="1:17" ht="13.5" customHeight="1">
      <c r="A233" s="481"/>
      <c r="B233" s="481"/>
      <c r="C233" s="481"/>
      <c r="D233" s="481"/>
      <c r="E233" s="481"/>
      <c r="F233" s="339"/>
      <c r="G233" s="340" t="str">
        <f>IF(ISNUMBER(E233),E233/'Bulk DivVar Analysis'!$I$60,"")</f>
        <v/>
      </c>
      <c r="H233" s="338" t="str">
        <f>IF(ISNUMBER(E233), IF(G233&gt;'Bulk DivVar Analysis'!$J$62,"Pass","Fail"),"")</f>
        <v/>
      </c>
      <c r="I233" s="338" t="str">
        <f t="shared" si="5"/>
        <v/>
      </c>
      <c r="J233" s="339"/>
      <c r="K233" s="339"/>
      <c r="L233" s="339"/>
      <c r="M233" s="339"/>
      <c r="N233" s="339"/>
      <c r="O233" s="339"/>
      <c r="P233" s="339"/>
      <c r="Q233" s="339"/>
    </row>
    <row r="234" spans="1:17" ht="13.5" customHeight="1">
      <c r="A234" s="481"/>
      <c r="B234" s="481"/>
      <c r="C234" s="481"/>
      <c r="D234" s="481"/>
      <c r="E234" s="481"/>
      <c r="F234" s="339"/>
      <c r="G234" s="340" t="str">
        <f>IF(ISNUMBER(E234),E234/'Bulk DivVar Analysis'!$I$60,"")</f>
        <v/>
      </c>
      <c r="H234" s="338" t="str">
        <f>IF(ISNUMBER(E234), IF(G234&gt;'Bulk DivVar Analysis'!$J$62,"Pass","Fail"),"")</f>
        <v/>
      </c>
      <c r="I234" s="338" t="str">
        <f t="shared" si="5"/>
        <v/>
      </c>
      <c r="J234" s="339"/>
      <c r="K234" s="339"/>
      <c r="L234" s="339"/>
      <c r="M234" s="339"/>
      <c r="N234" s="339"/>
      <c r="O234" s="339"/>
      <c r="P234" s="339"/>
      <c r="Q234" s="339"/>
    </row>
    <row r="235" spans="1:17" ht="13.5" customHeight="1">
      <c r="A235" s="481"/>
      <c r="B235" s="481"/>
      <c r="C235" s="481"/>
      <c r="D235" s="481"/>
      <c r="E235" s="481"/>
      <c r="F235" s="339"/>
      <c r="G235" s="340" t="str">
        <f>IF(ISNUMBER(E235),E235/'Bulk DivVar Analysis'!$I$60,"")</f>
        <v/>
      </c>
      <c r="H235" s="338" t="str">
        <f>IF(ISNUMBER(E235), IF(G235&gt;'Bulk DivVar Analysis'!$J$62,"Pass","Fail"),"")</f>
        <v/>
      </c>
      <c r="I235" s="338" t="str">
        <f t="shared" si="5"/>
        <v/>
      </c>
      <c r="J235" s="339"/>
      <c r="K235" s="339"/>
      <c r="L235" s="339"/>
      <c r="M235" s="339"/>
      <c r="N235" s="339"/>
      <c r="O235" s="339"/>
      <c r="P235" s="339"/>
      <c r="Q235" s="339"/>
    </row>
    <row r="236" spans="1:17" ht="13.5" customHeight="1">
      <c r="A236" s="481"/>
      <c r="B236" s="481"/>
      <c r="C236" s="481"/>
      <c r="D236" s="481"/>
      <c r="E236" s="481"/>
      <c r="F236" s="339"/>
      <c r="G236" s="340" t="str">
        <f>IF(ISNUMBER(E236),E236/'Bulk DivVar Analysis'!$I$60,"")</f>
        <v/>
      </c>
      <c r="H236" s="338" t="str">
        <f>IF(ISNUMBER(E236), IF(G236&gt;'Bulk DivVar Analysis'!$J$62,"Pass","Fail"),"")</f>
        <v/>
      </c>
      <c r="I236" s="338" t="str">
        <f t="shared" si="5"/>
        <v/>
      </c>
      <c r="J236" s="339"/>
      <c r="K236" s="339"/>
      <c r="L236" s="339"/>
      <c r="M236" s="339"/>
      <c r="N236" s="339"/>
      <c r="O236" s="339"/>
      <c r="P236" s="339"/>
      <c r="Q236" s="339"/>
    </row>
    <row r="237" spans="1:17" ht="13.5" customHeight="1">
      <c r="A237" s="481"/>
      <c r="B237" s="481"/>
      <c r="C237" s="481"/>
      <c r="D237" s="481"/>
      <c r="E237" s="481"/>
      <c r="F237" s="339"/>
      <c r="G237" s="340" t="str">
        <f>IF(ISNUMBER(E237),E237/'Bulk DivVar Analysis'!$I$60,"")</f>
        <v/>
      </c>
      <c r="H237" s="338" t="str">
        <f>IF(ISNUMBER(E237), IF(G237&gt;'Bulk DivVar Analysis'!$J$62,"Pass","Fail"),"")</f>
        <v/>
      </c>
      <c r="I237" s="338" t="str">
        <f t="shared" si="5"/>
        <v/>
      </c>
      <c r="J237" s="339"/>
      <c r="K237" s="339"/>
      <c r="L237" s="339"/>
      <c r="M237" s="339"/>
      <c r="N237" s="339"/>
      <c r="O237" s="339"/>
      <c r="P237" s="339"/>
      <c r="Q237" s="339"/>
    </row>
    <row r="238" spans="1:17" ht="13.5" customHeight="1">
      <c r="A238" s="481"/>
      <c r="B238" s="481"/>
      <c r="C238" s="481"/>
      <c r="D238" s="481"/>
      <c r="E238" s="481"/>
      <c r="F238" s="339"/>
      <c r="G238" s="340" t="str">
        <f>IF(ISNUMBER(E238),E238/'Bulk DivVar Analysis'!$I$60,"")</f>
        <v/>
      </c>
      <c r="H238" s="338" t="str">
        <f>IF(ISNUMBER(E238), IF(G238&gt;'Bulk DivVar Analysis'!$J$62,"Pass","Fail"),"")</f>
        <v/>
      </c>
      <c r="I238" s="338" t="str">
        <f t="shared" si="5"/>
        <v/>
      </c>
      <c r="J238" s="339"/>
      <c r="K238" s="339"/>
      <c r="L238" s="339"/>
      <c r="M238" s="339"/>
      <c r="N238" s="339"/>
      <c r="O238" s="339"/>
      <c r="P238" s="339"/>
      <c r="Q238" s="339"/>
    </row>
    <row r="239" spans="1:17" ht="13.5" customHeight="1">
      <c r="A239" s="481"/>
      <c r="B239" s="481"/>
      <c r="C239" s="481"/>
      <c r="D239" s="481"/>
      <c r="E239" s="481"/>
      <c r="F239" s="339"/>
      <c r="G239" s="340" t="str">
        <f>IF(ISNUMBER(E239),E239/'Bulk DivVar Analysis'!$I$60,"")</f>
        <v/>
      </c>
      <c r="H239" s="338" t="str">
        <f>IF(ISNUMBER(E239), IF(G239&gt;'Bulk DivVar Analysis'!$J$62,"Pass","Fail"),"")</f>
        <v/>
      </c>
      <c r="I239" s="338" t="str">
        <f t="shared" si="5"/>
        <v/>
      </c>
      <c r="J239" s="339"/>
      <c r="K239" s="339"/>
      <c r="L239" s="339"/>
      <c r="M239" s="339"/>
      <c r="N239" s="339"/>
      <c r="O239" s="339"/>
      <c r="P239" s="339"/>
      <c r="Q239" s="339"/>
    </row>
    <row r="240" spans="1:17" ht="13.5" customHeight="1">
      <c r="A240" s="481"/>
      <c r="B240" s="481"/>
      <c r="C240" s="481"/>
      <c r="D240" s="481"/>
      <c r="E240" s="481"/>
      <c r="F240" s="339"/>
      <c r="G240" s="340" t="str">
        <f>IF(ISNUMBER(E240),E240/'Bulk DivVar Analysis'!$I$60,"")</f>
        <v/>
      </c>
      <c r="H240" s="338" t="str">
        <f>IF(ISNUMBER(E240), IF(G240&gt;'Bulk DivVar Analysis'!$J$62,"Pass","Fail"),"")</f>
        <v/>
      </c>
      <c r="I240" s="338" t="str">
        <f t="shared" si="5"/>
        <v/>
      </c>
      <c r="J240" s="339"/>
      <c r="K240" s="339"/>
      <c r="L240" s="339"/>
      <c r="M240" s="339"/>
      <c r="N240" s="339"/>
      <c r="O240" s="339"/>
      <c r="P240" s="339"/>
      <c r="Q240" s="339"/>
    </row>
    <row r="241" spans="1:17" ht="13.5" customHeight="1">
      <c r="A241" s="481"/>
      <c r="B241" s="481"/>
      <c r="C241" s="481"/>
      <c r="D241" s="481"/>
      <c r="E241" s="481"/>
      <c r="F241" s="339"/>
      <c r="G241" s="340" t="str">
        <f>IF(ISNUMBER(E241),E241/'Bulk DivVar Analysis'!$I$60,"")</f>
        <v/>
      </c>
      <c r="H241" s="338" t="str">
        <f>IF(ISNUMBER(E241), IF(G241&gt;'Bulk DivVar Analysis'!$J$62,"Pass","Fail"),"")</f>
        <v/>
      </c>
      <c r="I241" s="338" t="str">
        <f t="shared" si="5"/>
        <v/>
      </c>
      <c r="J241" s="339"/>
      <c r="K241" s="339"/>
      <c r="L241" s="339"/>
      <c r="M241" s="339"/>
      <c r="N241" s="339"/>
      <c r="O241" s="339"/>
      <c r="P241" s="339"/>
      <c r="Q241" s="339"/>
    </row>
    <row r="242" spans="1:17" ht="13.5" customHeight="1">
      <c r="A242" s="481"/>
      <c r="B242" s="481"/>
      <c r="C242" s="481"/>
      <c r="D242" s="481"/>
      <c r="E242" s="481"/>
      <c r="F242" s="339"/>
      <c r="G242" s="340" t="str">
        <f>IF(ISNUMBER(E242),E242/'Bulk DivVar Analysis'!$I$60,"")</f>
        <v/>
      </c>
      <c r="H242" s="338" t="str">
        <f>IF(ISNUMBER(E242), IF(G242&gt;'Bulk DivVar Analysis'!$J$62,"Pass","Fail"),"")</f>
        <v/>
      </c>
      <c r="I242" s="338" t="str">
        <f t="shared" si="5"/>
        <v/>
      </c>
      <c r="J242" s="339"/>
      <c r="K242" s="339"/>
      <c r="L242" s="339"/>
      <c r="M242" s="339"/>
      <c r="N242" s="339"/>
      <c r="O242" s="339"/>
      <c r="P242" s="339"/>
      <c r="Q242" s="339"/>
    </row>
    <row r="243" spans="1:17" ht="13.5" customHeight="1">
      <c r="A243" s="481"/>
      <c r="B243" s="481"/>
      <c r="C243" s="481"/>
      <c r="D243" s="481"/>
      <c r="E243" s="481"/>
      <c r="F243" s="339"/>
      <c r="G243" s="340" t="str">
        <f>IF(ISNUMBER(E243),E243/'Bulk DivVar Analysis'!$I$60,"")</f>
        <v/>
      </c>
      <c r="H243" s="338" t="str">
        <f>IF(ISNUMBER(E243), IF(G243&gt;'Bulk DivVar Analysis'!$J$62,"Pass","Fail"),"")</f>
        <v/>
      </c>
      <c r="I243" s="338" t="str">
        <f t="shared" si="5"/>
        <v/>
      </c>
      <c r="J243" s="339"/>
      <c r="K243" s="339"/>
      <c r="L243" s="339"/>
      <c r="M243" s="339"/>
      <c r="N243" s="339"/>
      <c r="O243" s="339"/>
      <c r="P243" s="339"/>
      <c r="Q243" s="339"/>
    </row>
    <row r="244" spans="1:17" ht="13.5" customHeight="1">
      <c r="A244" s="481"/>
      <c r="B244" s="481"/>
      <c r="C244" s="481"/>
      <c r="D244" s="481"/>
      <c r="E244" s="481"/>
      <c r="F244" s="339"/>
      <c r="G244" s="340" t="str">
        <f>IF(ISNUMBER(E244),E244/'Bulk DivVar Analysis'!$I$60,"")</f>
        <v/>
      </c>
      <c r="H244" s="338" t="str">
        <f>IF(ISNUMBER(E244), IF(G244&gt;'Bulk DivVar Analysis'!$J$62,"Pass","Fail"),"")</f>
        <v/>
      </c>
      <c r="I244" s="338" t="str">
        <f t="shared" si="5"/>
        <v/>
      </c>
      <c r="J244" s="339"/>
      <c r="K244" s="339"/>
      <c r="L244" s="339"/>
      <c r="M244" s="339"/>
      <c r="N244" s="339"/>
      <c r="O244" s="339"/>
      <c r="P244" s="339"/>
      <c r="Q244" s="339"/>
    </row>
    <row r="245" spans="1:17" ht="13.5" customHeight="1">
      <c r="A245" s="481"/>
      <c r="B245" s="481"/>
      <c r="C245" s="481"/>
      <c r="D245" s="481"/>
      <c r="E245" s="481"/>
      <c r="F245" s="339"/>
      <c r="G245" s="340" t="str">
        <f>IF(ISNUMBER(E245),E245/'Bulk DivVar Analysis'!$I$60,"")</f>
        <v/>
      </c>
      <c r="H245" s="338" t="str">
        <f>IF(ISNUMBER(E245), IF(G245&gt;'Bulk DivVar Analysis'!$J$62,"Pass","Fail"),"")</f>
        <v/>
      </c>
      <c r="I245" s="338" t="str">
        <f t="shared" si="5"/>
        <v/>
      </c>
      <c r="J245" s="339"/>
      <c r="K245" s="339"/>
      <c r="L245" s="339"/>
      <c r="M245" s="339"/>
      <c r="N245" s="339"/>
      <c r="O245" s="339"/>
      <c r="P245" s="339"/>
      <c r="Q245" s="339"/>
    </row>
    <row r="246" spans="1:17" ht="13.5" customHeight="1">
      <c r="A246" s="481"/>
      <c r="B246" s="481"/>
      <c r="C246" s="481"/>
      <c r="D246" s="481"/>
      <c r="E246" s="481"/>
      <c r="F246" s="339"/>
      <c r="G246" s="340" t="str">
        <f>IF(ISNUMBER(E246),E246/'Bulk DivVar Analysis'!$I$60,"")</f>
        <v/>
      </c>
      <c r="H246" s="338" t="str">
        <f>IF(ISNUMBER(E246), IF(G246&gt;'Bulk DivVar Analysis'!$J$62,"Pass","Fail"),"")</f>
        <v/>
      </c>
      <c r="I246" s="338" t="str">
        <f t="shared" si="5"/>
        <v/>
      </c>
      <c r="J246" s="339"/>
      <c r="K246" s="339"/>
      <c r="L246" s="339"/>
      <c r="M246" s="339"/>
      <c r="N246" s="339"/>
      <c r="O246" s="339"/>
      <c r="P246" s="339"/>
      <c r="Q246" s="339"/>
    </row>
    <row r="247" spans="1:17" ht="13.5" customHeight="1">
      <c r="A247" s="481"/>
      <c r="B247" s="481"/>
      <c r="C247" s="481"/>
      <c r="D247" s="481"/>
      <c r="E247" s="481"/>
      <c r="F247" s="339"/>
      <c r="G247" s="340" t="str">
        <f>IF(ISNUMBER(E247),E247/'Bulk DivVar Analysis'!$I$60,"")</f>
        <v/>
      </c>
      <c r="H247" s="338" t="str">
        <f>IF(ISNUMBER(E247), IF(G247&gt;'Bulk DivVar Analysis'!$J$62,"Pass","Fail"),"")</f>
        <v/>
      </c>
      <c r="I247" s="338" t="str">
        <f t="shared" si="5"/>
        <v/>
      </c>
      <c r="J247" s="339"/>
      <c r="K247" s="339"/>
      <c r="L247" s="339"/>
      <c r="M247" s="339"/>
      <c r="N247" s="339"/>
      <c r="O247" s="339"/>
      <c r="P247" s="339"/>
      <c r="Q247" s="339"/>
    </row>
    <row r="248" spans="1:17" ht="13.5" customHeight="1">
      <c r="A248" s="481"/>
      <c r="B248" s="481"/>
      <c r="C248" s="481"/>
      <c r="D248" s="481"/>
      <c r="E248" s="481"/>
      <c r="F248" s="339"/>
      <c r="G248" s="340" t="str">
        <f>IF(ISNUMBER(E248),E248/'Bulk DivVar Analysis'!$I$60,"")</f>
        <v/>
      </c>
      <c r="H248" s="338" t="str">
        <f>IF(ISNUMBER(E248), IF(G248&gt;'Bulk DivVar Analysis'!$J$62,"Pass","Fail"),"")</f>
        <v/>
      </c>
      <c r="I248" s="338" t="str">
        <f t="shared" si="5"/>
        <v/>
      </c>
      <c r="J248" s="339"/>
      <c r="K248" s="339"/>
      <c r="L248" s="339"/>
      <c r="M248" s="339"/>
      <c r="N248" s="339"/>
      <c r="O248" s="339"/>
      <c r="P248" s="339"/>
      <c r="Q248" s="339"/>
    </row>
    <row r="249" spans="1:17" ht="13.5" customHeight="1">
      <c r="A249" s="481"/>
      <c r="B249" s="481"/>
      <c r="C249" s="481"/>
      <c r="D249" s="481"/>
      <c r="E249" s="481"/>
      <c r="F249" s="339"/>
      <c r="G249" s="340" t="str">
        <f>IF(ISNUMBER(E249),E249/'Bulk DivVar Analysis'!$I$60,"")</f>
        <v/>
      </c>
      <c r="H249" s="338" t="str">
        <f>IF(ISNUMBER(E249), IF(G249&gt;'Bulk DivVar Analysis'!$J$62,"Pass","Fail"),"")</f>
        <v/>
      </c>
      <c r="I249" s="338" t="str">
        <f t="shared" si="5"/>
        <v/>
      </c>
      <c r="J249" s="339"/>
      <c r="K249" s="339"/>
      <c r="L249" s="339"/>
      <c r="M249" s="339"/>
      <c r="N249" s="339"/>
      <c r="O249" s="339"/>
      <c r="P249" s="339"/>
      <c r="Q249" s="339"/>
    </row>
    <row r="250" spans="1:17" ht="13.5" customHeight="1">
      <c r="A250" s="481"/>
      <c r="B250" s="481"/>
      <c r="C250" s="481"/>
      <c r="D250" s="481"/>
      <c r="E250" s="481"/>
      <c r="F250" s="339"/>
      <c r="G250" s="340" t="str">
        <f>IF(ISNUMBER(E250),E250/'Bulk DivVar Analysis'!$I$60,"")</f>
        <v/>
      </c>
      <c r="H250" s="338" t="str">
        <f>IF(ISNUMBER(E250), IF(G250&gt;'Bulk DivVar Analysis'!$J$62,"Pass","Fail"),"")</f>
        <v/>
      </c>
      <c r="I250" s="338" t="str">
        <f t="shared" si="5"/>
        <v/>
      </c>
      <c r="J250" s="339"/>
      <c r="K250" s="339"/>
      <c r="L250" s="339"/>
      <c r="M250" s="339"/>
      <c r="N250" s="339"/>
      <c r="O250" s="339"/>
      <c r="P250" s="339"/>
      <c r="Q250" s="339"/>
    </row>
    <row r="251" spans="1:17" ht="13.5" customHeight="1">
      <c r="A251" s="481"/>
      <c r="B251" s="481"/>
      <c r="C251" s="481"/>
      <c r="D251" s="481"/>
      <c r="E251" s="481"/>
      <c r="F251" s="339"/>
      <c r="G251" s="340" t="str">
        <f>IF(ISNUMBER(E251),E251/'Bulk DivVar Analysis'!$I$60,"")</f>
        <v/>
      </c>
      <c r="H251" s="338" t="str">
        <f>IF(ISNUMBER(E251), IF(G251&gt;'Bulk DivVar Analysis'!$J$62,"Pass","Fail"),"")</f>
        <v/>
      </c>
      <c r="I251" s="338" t="str">
        <f t="shared" si="5"/>
        <v/>
      </c>
      <c r="J251" s="339"/>
      <c r="K251" s="339"/>
      <c r="L251" s="339"/>
      <c r="M251" s="339"/>
      <c r="N251" s="339"/>
      <c r="O251" s="339"/>
      <c r="P251" s="339"/>
      <c r="Q251" s="339"/>
    </row>
    <row r="252" spans="1:17" ht="13.5" customHeight="1">
      <c r="A252" s="481"/>
      <c r="B252" s="481"/>
      <c r="C252" s="481"/>
      <c r="D252" s="481"/>
      <c r="E252" s="481"/>
      <c r="F252" s="339"/>
      <c r="G252" s="340" t="str">
        <f>IF(ISNUMBER(E252),E252/'Bulk DivVar Analysis'!$I$60,"")</f>
        <v/>
      </c>
      <c r="H252" s="338" t="str">
        <f>IF(ISNUMBER(E252), IF(G252&gt;'Bulk DivVar Analysis'!$J$62,"Pass","Fail"),"")</f>
        <v/>
      </c>
      <c r="I252" s="338" t="str">
        <f t="shared" si="5"/>
        <v/>
      </c>
      <c r="J252" s="339"/>
      <c r="K252" s="339"/>
      <c r="L252" s="339"/>
      <c r="M252" s="339"/>
      <c r="N252" s="339"/>
      <c r="O252" s="339"/>
      <c r="P252" s="339"/>
      <c r="Q252" s="339"/>
    </row>
    <row r="253" spans="1:17" ht="13.5" customHeight="1">
      <c r="A253" s="481"/>
      <c r="B253" s="481"/>
      <c r="C253" s="481"/>
      <c r="D253" s="481"/>
      <c r="E253" s="481"/>
      <c r="F253" s="339"/>
      <c r="G253" s="340" t="str">
        <f>IF(ISNUMBER(E253),E253/'Bulk DivVar Analysis'!$I$60,"")</f>
        <v/>
      </c>
      <c r="H253" s="338" t="str">
        <f>IF(ISNUMBER(E253), IF(G253&gt;'Bulk DivVar Analysis'!$J$62,"Pass","Fail"),"")</f>
        <v/>
      </c>
      <c r="I253" s="338" t="str">
        <f t="shared" si="5"/>
        <v/>
      </c>
      <c r="J253" s="339"/>
      <c r="K253" s="339"/>
      <c r="L253" s="339"/>
      <c r="M253" s="339"/>
      <c r="N253" s="339"/>
      <c r="O253" s="339"/>
      <c r="P253" s="339"/>
      <c r="Q253" s="339"/>
    </row>
    <row r="254" spans="1:17" ht="13.5" customHeight="1">
      <c r="A254" s="481"/>
      <c r="B254" s="481"/>
      <c r="C254" s="481"/>
      <c r="D254" s="481"/>
      <c r="E254" s="481"/>
      <c r="F254" s="339"/>
      <c r="G254" s="340" t="str">
        <f>IF(ISNUMBER(E254),E254/'Bulk DivVar Analysis'!$I$60,"")</f>
        <v/>
      </c>
      <c r="H254" s="338" t="str">
        <f>IF(ISNUMBER(E254), IF(G254&gt;'Bulk DivVar Analysis'!$J$62,"Pass","Fail"),"")</f>
        <v/>
      </c>
      <c r="I254" s="338" t="str">
        <f t="shared" si="5"/>
        <v/>
      </c>
      <c r="J254" s="339"/>
      <c r="K254" s="339"/>
      <c r="L254" s="339"/>
      <c r="M254" s="339"/>
      <c r="N254" s="339"/>
      <c r="O254" s="339"/>
      <c r="P254" s="339"/>
      <c r="Q254" s="339"/>
    </row>
    <row r="255" spans="1:17" ht="13.5" customHeight="1">
      <c r="A255" s="481"/>
      <c r="B255" s="481"/>
      <c r="C255" s="481"/>
      <c r="D255" s="481"/>
      <c r="E255" s="481"/>
      <c r="F255" s="339"/>
      <c r="G255" s="340" t="str">
        <f>IF(ISNUMBER(E255),E255/'Bulk DivVar Analysis'!$I$60,"")</f>
        <v/>
      </c>
      <c r="H255" s="338" t="str">
        <f>IF(ISNUMBER(E255), IF(G255&gt;'Bulk DivVar Analysis'!$J$62,"Pass","Fail"),"")</f>
        <v/>
      </c>
      <c r="I255" s="338" t="str">
        <f t="shared" si="5"/>
        <v/>
      </c>
      <c r="J255" s="339"/>
      <c r="K255" s="339"/>
      <c r="L255" s="339"/>
      <c r="M255" s="339"/>
      <c r="N255" s="339"/>
      <c r="O255" s="339"/>
      <c r="P255" s="339"/>
      <c r="Q255" s="339"/>
    </row>
    <row r="256" spans="1:17" ht="13.5" customHeight="1">
      <c r="A256" s="481"/>
      <c r="B256" s="481"/>
      <c r="C256" s="481"/>
      <c r="D256" s="481"/>
      <c r="E256" s="481"/>
      <c r="F256" s="339"/>
      <c r="G256" s="340" t="str">
        <f>IF(ISNUMBER(E256),E256/'Bulk DivVar Analysis'!$I$60,"")</f>
        <v/>
      </c>
      <c r="H256" s="338" t="str">
        <f>IF(ISNUMBER(E256), IF(G256&gt;'Bulk DivVar Analysis'!$J$62,"Pass","Fail"),"")</f>
        <v/>
      </c>
      <c r="I256" s="338" t="str">
        <f t="shared" si="5"/>
        <v/>
      </c>
      <c r="J256" s="339"/>
      <c r="K256" s="339"/>
      <c r="L256" s="339"/>
      <c r="M256" s="339"/>
      <c r="N256" s="339"/>
      <c r="O256" s="339"/>
      <c r="P256" s="339"/>
      <c r="Q256" s="339"/>
    </row>
    <row r="257" spans="1:17" ht="13.5" customHeight="1">
      <c r="A257" s="481"/>
      <c r="B257" s="481"/>
      <c r="C257" s="481"/>
      <c r="D257" s="481"/>
      <c r="E257" s="481"/>
      <c r="F257" s="339"/>
      <c r="G257" s="340" t="str">
        <f>IF(ISNUMBER(E257),E257/'Bulk DivVar Analysis'!$I$60,"")</f>
        <v/>
      </c>
      <c r="H257" s="338" t="str">
        <f>IF(ISNUMBER(E257), IF(G257&gt;'Bulk DivVar Analysis'!$J$62,"Pass","Fail"),"")</f>
        <v/>
      </c>
      <c r="I257" s="338" t="str">
        <f t="shared" si="5"/>
        <v/>
      </c>
      <c r="J257" s="339"/>
      <c r="K257" s="339"/>
      <c r="L257" s="339"/>
      <c r="M257" s="339"/>
      <c r="N257" s="339"/>
      <c r="O257" s="339"/>
      <c r="P257" s="339"/>
      <c r="Q257" s="339"/>
    </row>
    <row r="258" spans="1:17" ht="13.5" customHeight="1">
      <c r="A258" s="481"/>
      <c r="B258" s="481"/>
      <c r="C258" s="481"/>
      <c r="D258" s="481"/>
      <c r="E258" s="481"/>
      <c r="F258" s="339"/>
      <c r="G258" s="340" t="str">
        <f>IF(ISNUMBER(E258),E258/'Bulk DivVar Analysis'!$I$60,"")</f>
        <v/>
      </c>
      <c r="H258" s="338" t="str">
        <f>IF(ISNUMBER(E258), IF(G258&gt;'Bulk DivVar Analysis'!$J$62,"Pass","Fail"),"")</f>
        <v/>
      </c>
      <c r="I258" s="338" t="str">
        <f t="shared" si="5"/>
        <v/>
      </c>
      <c r="J258" s="339"/>
      <c r="K258" s="339"/>
      <c r="L258" s="339"/>
      <c r="M258" s="339"/>
      <c r="N258" s="339"/>
      <c r="O258" s="339"/>
      <c r="P258" s="339"/>
      <c r="Q258" s="339"/>
    </row>
    <row r="259" spans="1:17" ht="13.5" customHeight="1">
      <c r="A259" s="481"/>
      <c r="B259" s="481"/>
      <c r="C259" s="481"/>
      <c r="D259" s="481"/>
      <c r="E259" s="481"/>
      <c r="F259" s="339"/>
      <c r="G259" s="340" t="str">
        <f>IF(ISNUMBER(E259),E259/'Bulk DivVar Analysis'!$I$60,"")</f>
        <v/>
      </c>
      <c r="H259" s="338" t="str">
        <f>IF(ISNUMBER(E259), IF(G259&gt;'Bulk DivVar Analysis'!$J$62,"Pass","Fail"),"")</f>
        <v/>
      </c>
      <c r="I259" s="338" t="str">
        <f t="shared" ref="I259:I322" si="6">_xlfn.TEXTJOIN("_",TRUE,B259,C259)</f>
        <v/>
      </c>
      <c r="J259" s="339"/>
      <c r="K259" s="339"/>
      <c r="L259" s="339"/>
      <c r="M259" s="339"/>
      <c r="N259" s="339"/>
      <c r="O259" s="339"/>
      <c r="P259" s="339"/>
      <c r="Q259" s="339"/>
    </row>
    <row r="260" spans="1:17" ht="13.5" customHeight="1">
      <c r="A260" s="481"/>
      <c r="B260" s="481"/>
      <c r="C260" s="481"/>
      <c r="D260" s="481"/>
      <c r="E260" s="481"/>
      <c r="F260" s="339"/>
      <c r="G260" s="340" t="str">
        <f>IF(ISNUMBER(E260),E260/'Bulk DivVar Analysis'!$I$60,"")</f>
        <v/>
      </c>
      <c r="H260" s="338" t="str">
        <f>IF(ISNUMBER(E260), IF(G260&gt;'Bulk DivVar Analysis'!$J$62,"Pass","Fail"),"")</f>
        <v/>
      </c>
      <c r="I260" s="338" t="str">
        <f t="shared" si="6"/>
        <v/>
      </c>
      <c r="J260" s="339"/>
      <c r="K260" s="339"/>
      <c r="L260" s="339"/>
      <c r="M260" s="339"/>
      <c r="N260" s="339"/>
      <c r="O260" s="339"/>
      <c r="P260" s="339"/>
      <c r="Q260" s="339"/>
    </row>
    <row r="261" spans="1:17" ht="13.5" customHeight="1">
      <c r="A261" s="481"/>
      <c r="B261" s="481"/>
      <c r="C261" s="481"/>
      <c r="D261" s="481"/>
      <c r="E261" s="481"/>
      <c r="F261" s="339"/>
      <c r="G261" s="340" t="str">
        <f>IF(ISNUMBER(E261),E261/'Bulk DivVar Analysis'!$I$60,"")</f>
        <v/>
      </c>
      <c r="H261" s="338" t="str">
        <f>IF(ISNUMBER(E261), IF(G261&gt;'Bulk DivVar Analysis'!$J$62,"Pass","Fail"),"")</f>
        <v/>
      </c>
      <c r="I261" s="338" t="str">
        <f t="shared" si="6"/>
        <v/>
      </c>
      <c r="J261" s="339"/>
      <c r="K261" s="339"/>
      <c r="L261" s="339"/>
      <c r="M261" s="339"/>
      <c r="N261" s="339"/>
      <c r="O261" s="339"/>
      <c r="P261" s="339"/>
      <c r="Q261" s="339"/>
    </row>
    <row r="262" spans="1:17" ht="13.5" customHeight="1">
      <c r="A262" s="481"/>
      <c r="B262" s="481"/>
      <c r="C262" s="481"/>
      <c r="D262" s="481"/>
      <c r="E262" s="481"/>
      <c r="F262" s="339"/>
      <c r="G262" s="340" t="str">
        <f>IF(ISNUMBER(E262),E262/'Bulk DivVar Analysis'!$I$60,"")</f>
        <v/>
      </c>
      <c r="H262" s="338" t="str">
        <f>IF(ISNUMBER(E262), IF(G262&gt;'Bulk DivVar Analysis'!$J$62,"Pass","Fail"),"")</f>
        <v/>
      </c>
      <c r="I262" s="338" t="str">
        <f t="shared" si="6"/>
        <v/>
      </c>
      <c r="J262" s="339"/>
      <c r="K262" s="339"/>
      <c r="L262" s="339"/>
      <c r="M262" s="339"/>
      <c r="N262" s="339"/>
      <c r="O262" s="339"/>
      <c r="P262" s="339"/>
      <c r="Q262" s="339"/>
    </row>
    <row r="263" spans="1:17" ht="13.5" customHeight="1">
      <c r="A263" s="481"/>
      <c r="B263" s="481"/>
      <c r="C263" s="481"/>
      <c r="D263" s="481"/>
      <c r="E263" s="481"/>
      <c r="F263" s="339"/>
      <c r="G263" s="340" t="str">
        <f>IF(ISNUMBER(E263),E263/'Bulk DivVar Analysis'!$I$60,"")</f>
        <v/>
      </c>
      <c r="H263" s="338" t="str">
        <f>IF(ISNUMBER(E263), IF(G263&gt;'Bulk DivVar Analysis'!$J$62,"Pass","Fail"),"")</f>
        <v/>
      </c>
      <c r="I263" s="338" t="str">
        <f t="shared" si="6"/>
        <v/>
      </c>
      <c r="J263" s="339"/>
      <c r="K263" s="339"/>
      <c r="L263" s="339"/>
      <c r="M263" s="339"/>
      <c r="N263" s="339"/>
      <c r="O263" s="339"/>
      <c r="P263" s="339"/>
      <c r="Q263" s="339"/>
    </row>
    <row r="264" spans="1:17" ht="13.5" customHeight="1">
      <c r="A264" s="481"/>
      <c r="B264" s="481"/>
      <c r="C264" s="481"/>
      <c r="D264" s="481"/>
      <c r="E264" s="481"/>
      <c r="F264" s="339"/>
      <c r="G264" s="340" t="str">
        <f>IF(ISNUMBER(E264),E264/'Bulk DivVar Analysis'!$I$60,"")</f>
        <v/>
      </c>
      <c r="H264" s="338" t="str">
        <f>IF(ISNUMBER(E264), IF(G264&gt;'Bulk DivVar Analysis'!$J$62,"Pass","Fail"),"")</f>
        <v/>
      </c>
      <c r="I264" s="338" t="str">
        <f t="shared" si="6"/>
        <v/>
      </c>
      <c r="J264" s="339"/>
      <c r="K264" s="339"/>
      <c r="L264" s="339"/>
      <c r="M264" s="339"/>
      <c r="N264" s="339"/>
      <c r="O264" s="339"/>
      <c r="P264" s="339"/>
      <c r="Q264" s="339"/>
    </row>
    <row r="265" spans="1:17" ht="13.5" customHeight="1">
      <c r="A265" s="481"/>
      <c r="B265" s="481"/>
      <c r="C265" s="481"/>
      <c r="D265" s="481"/>
      <c r="E265" s="481"/>
      <c r="F265" s="339"/>
      <c r="G265" s="340" t="str">
        <f>IF(ISNUMBER(E265),E265/'Bulk DivVar Analysis'!$I$60,"")</f>
        <v/>
      </c>
      <c r="H265" s="338" t="str">
        <f>IF(ISNUMBER(E265), IF(G265&gt;'Bulk DivVar Analysis'!$J$62,"Pass","Fail"),"")</f>
        <v/>
      </c>
      <c r="I265" s="338" t="str">
        <f t="shared" si="6"/>
        <v/>
      </c>
      <c r="J265" s="339"/>
      <c r="K265" s="339"/>
      <c r="L265" s="339"/>
      <c r="M265" s="339"/>
      <c r="N265" s="339"/>
      <c r="O265" s="339"/>
      <c r="P265" s="339"/>
      <c r="Q265" s="339"/>
    </row>
    <row r="266" spans="1:17" ht="13.5" customHeight="1">
      <c r="A266" s="481"/>
      <c r="B266" s="481"/>
      <c r="C266" s="481"/>
      <c r="D266" s="481"/>
      <c r="E266" s="481"/>
      <c r="F266" s="339"/>
      <c r="G266" s="340" t="str">
        <f>IF(ISNUMBER(E266),E266/'Bulk DivVar Analysis'!$I$60,"")</f>
        <v/>
      </c>
      <c r="H266" s="338" t="str">
        <f>IF(ISNUMBER(E266), IF(G266&gt;'Bulk DivVar Analysis'!$J$62,"Pass","Fail"),"")</f>
        <v/>
      </c>
      <c r="I266" s="338" t="str">
        <f t="shared" si="6"/>
        <v/>
      </c>
      <c r="J266" s="339"/>
      <c r="K266" s="339"/>
      <c r="L266" s="339"/>
      <c r="M266" s="339"/>
      <c r="N266" s="339"/>
      <c r="O266" s="339"/>
      <c r="P266" s="339"/>
      <c r="Q266" s="339"/>
    </row>
    <row r="267" spans="1:17" ht="13.5" customHeight="1">
      <c r="A267" s="481"/>
      <c r="B267" s="481"/>
      <c r="C267" s="481"/>
      <c r="D267" s="481"/>
      <c r="E267" s="481"/>
      <c r="F267" s="339"/>
      <c r="G267" s="340" t="str">
        <f>IF(ISNUMBER(E267),E267/'Bulk DivVar Analysis'!$I$60,"")</f>
        <v/>
      </c>
      <c r="H267" s="338" t="str">
        <f>IF(ISNUMBER(E267), IF(G267&gt;'Bulk DivVar Analysis'!$J$62,"Pass","Fail"),"")</f>
        <v/>
      </c>
      <c r="I267" s="338" t="str">
        <f t="shared" si="6"/>
        <v/>
      </c>
      <c r="J267" s="339"/>
      <c r="K267" s="339"/>
      <c r="L267" s="339"/>
      <c r="M267" s="339"/>
      <c r="N267" s="339"/>
      <c r="O267" s="339"/>
      <c r="P267" s="339"/>
      <c r="Q267" s="339"/>
    </row>
    <row r="268" spans="1:17" ht="13.5" customHeight="1">
      <c r="A268" s="481"/>
      <c r="B268" s="481"/>
      <c r="C268" s="481"/>
      <c r="D268" s="481"/>
      <c r="E268" s="481"/>
      <c r="F268" s="339"/>
      <c r="G268" s="340" t="str">
        <f>IF(ISNUMBER(E268),E268/'Bulk DivVar Analysis'!$I$60,"")</f>
        <v/>
      </c>
      <c r="H268" s="338" t="str">
        <f>IF(ISNUMBER(E268), IF(G268&gt;'Bulk DivVar Analysis'!$J$62,"Pass","Fail"),"")</f>
        <v/>
      </c>
      <c r="I268" s="338" t="str">
        <f t="shared" si="6"/>
        <v/>
      </c>
      <c r="J268" s="339"/>
      <c r="K268" s="339"/>
      <c r="L268" s="339"/>
      <c r="M268" s="339"/>
      <c r="N268" s="339"/>
      <c r="O268" s="339"/>
      <c r="P268" s="339"/>
      <c r="Q268" s="339"/>
    </row>
    <row r="269" spans="1:17" ht="13.5" customHeight="1">
      <c r="A269" s="481"/>
      <c r="B269" s="481"/>
      <c r="C269" s="481"/>
      <c r="D269" s="481"/>
      <c r="E269" s="481"/>
      <c r="F269" s="339"/>
      <c r="G269" s="340" t="str">
        <f>IF(ISNUMBER(E269),E269/'Bulk DivVar Analysis'!$I$60,"")</f>
        <v/>
      </c>
      <c r="H269" s="338" t="str">
        <f>IF(ISNUMBER(E269), IF(G269&gt;'Bulk DivVar Analysis'!$J$62,"Pass","Fail"),"")</f>
        <v/>
      </c>
      <c r="I269" s="338" t="str">
        <f t="shared" si="6"/>
        <v/>
      </c>
      <c r="J269" s="339"/>
      <c r="K269" s="339"/>
      <c r="L269" s="339"/>
      <c r="M269" s="339"/>
      <c r="N269" s="339"/>
      <c r="O269" s="339"/>
      <c r="P269" s="339"/>
      <c r="Q269" s="339"/>
    </row>
    <row r="270" spans="1:17" ht="13.5" customHeight="1">
      <c r="A270" s="481"/>
      <c r="B270" s="481"/>
      <c r="C270" s="481"/>
      <c r="D270" s="481"/>
      <c r="E270" s="481"/>
      <c r="F270" s="339"/>
      <c r="G270" s="340" t="str">
        <f>IF(ISNUMBER(E270),E270/'Bulk DivVar Analysis'!$I$60,"")</f>
        <v/>
      </c>
      <c r="H270" s="338" t="str">
        <f>IF(ISNUMBER(E270), IF(G270&gt;'Bulk DivVar Analysis'!$J$62,"Pass","Fail"),"")</f>
        <v/>
      </c>
      <c r="I270" s="338" t="str">
        <f t="shared" si="6"/>
        <v/>
      </c>
      <c r="J270" s="339"/>
      <c r="K270" s="339"/>
      <c r="L270" s="339"/>
      <c r="M270" s="339"/>
      <c r="N270" s="339"/>
      <c r="O270" s="339"/>
      <c r="P270" s="339"/>
      <c r="Q270" s="339"/>
    </row>
    <row r="271" spans="1:17" ht="13.5" customHeight="1">
      <c r="A271" s="481"/>
      <c r="B271" s="481"/>
      <c r="C271" s="481"/>
      <c r="D271" s="481"/>
      <c r="E271" s="481"/>
      <c r="F271" s="339"/>
      <c r="G271" s="340" t="str">
        <f>IF(ISNUMBER(E271),E271/'Bulk DivVar Analysis'!$I$60,"")</f>
        <v/>
      </c>
      <c r="H271" s="338" t="str">
        <f>IF(ISNUMBER(E271), IF(G271&gt;'Bulk DivVar Analysis'!$J$62,"Pass","Fail"),"")</f>
        <v/>
      </c>
      <c r="I271" s="338" t="str">
        <f t="shared" si="6"/>
        <v/>
      </c>
      <c r="J271" s="339"/>
      <c r="K271" s="339"/>
      <c r="L271" s="339"/>
      <c r="M271" s="339"/>
      <c r="N271" s="339"/>
      <c r="O271" s="339"/>
      <c r="P271" s="339"/>
      <c r="Q271" s="339"/>
    </row>
    <row r="272" spans="1:17" ht="13.5" customHeight="1">
      <c r="A272" s="481"/>
      <c r="B272" s="481"/>
      <c r="C272" s="481"/>
      <c r="D272" s="481"/>
      <c r="E272" s="481"/>
      <c r="F272" s="339"/>
      <c r="G272" s="340" t="str">
        <f>IF(ISNUMBER(E272),E272/'Bulk DivVar Analysis'!$I$60,"")</f>
        <v/>
      </c>
      <c r="H272" s="338" t="str">
        <f>IF(ISNUMBER(E272), IF(G272&gt;'Bulk DivVar Analysis'!$J$62,"Pass","Fail"),"")</f>
        <v/>
      </c>
      <c r="I272" s="338" t="str">
        <f t="shared" si="6"/>
        <v/>
      </c>
      <c r="J272" s="339"/>
      <c r="K272" s="339"/>
      <c r="L272" s="339"/>
      <c r="M272" s="339"/>
      <c r="N272" s="339"/>
      <c r="O272" s="339"/>
      <c r="P272" s="339"/>
      <c r="Q272" s="339"/>
    </row>
    <row r="273" spans="1:17" ht="13.5" customHeight="1">
      <c r="A273" s="481"/>
      <c r="B273" s="481"/>
      <c r="C273" s="481"/>
      <c r="D273" s="481"/>
      <c r="E273" s="481"/>
      <c r="F273" s="339"/>
      <c r="G273" s="340" t="str">
        <f>IF(ISNUMBER(E273),E273/'Bulk DivVar Analysis'!$I$60,"")</f>
        <v/>
      </c>
      <c r="H273" s="338" t="str">
        <f>IF(ISNUMBER(E273), IF(G273&gt;'Bulk DivVar Analysis'!$J$62,"Pass","Fail"),"")</f>
        <v/>
      </c>
      <c r="I273" s="338" t="str">
        <f t="shared" si="6"/>
        <v/>
      </c>
      <c r="J273" s="339"/>
      <c r="K273" s="339"/>
      <c r="L273" s="339"/>
      <c r="M273" s="339"/>
      <c r="N273" s="339"/>
      <c r="O273" s="339"/>
      <c r="P273" s="339"/>
      <c r="Q273" s="339"/>
    </row>
    <row r="274" spans="1:17" ht="13.5" customHeight="1">
      <c r="A274" s="481"/>
      <c r="B274" s="481"/>
      <c r="C274" s="481"/>
      <c r="D274" s="481"/>
      <c r="E274" s="481"/>
      <c r="F274" s="339"/>
      <c r="G274" s="340" t="str">
        <f>IF(ISNUMBER(E274),E274/'Bulk DivVar Analysis'!$I$60,"")</f>
        <v/>
      </c>
      <c r="H274" s="338" t="str">
        <f>IF(ISNUMBER(E274), IF(G274&gt;'Bulk DivVar Analysis'!$J$62,"Pass","Fail"),"")</f>
        <v/>
      </c>
      <c r="I274" s="338" t="str">
        <f t="shared" si="6"/>
        <v/>
      </c>
      <c r="J274" s="339"/>
      <c r="K274" s="339"/>
      <c r="L274" s="339"/>
      <c r="M274" s="339"/>
      <c r="N274" s="339"/>
      <c r="O274" s="339"/>
      <c r="P274" s="339"/>
      <c r="Q274" s="339"/>
    </row>
    <row r="275" spans="1:17" ht="13.5" customHeight="1">
      <c r="A275" s="481"/>
      <c r="B275" s="481"/>
      <c r="C275" s="481"/>
      <c r="D275" s="481"/>
      <c r="E275" s="481"/>
      <c r="F275" s="339"/>
      <c r="G275" s="340" t="str">
        <f>IF(ISNUMBER(E275),E275/'Bulk DivVar Analysis'!$I$60,"")</f>
        <v/>
      </c>
      <c r="H275" s="338" t="str">
        <f>IF(ISNUMBER(E275), IF(G275&gt;'Bulk DivVar Analysis'!$J$62,"Pass","Fail"),"")</f>
        <v/>
      </c>
      <c r="I275" s="338" t="str">
        <f t="shared" si="6"/>
        <v/>
      </c>
      <c r="J275" s="339"/>
      <c r="K275" s="339"/>
      <c r="L275" s="339"/>
      <c r="M275" s="339"/>
      <c r="N275" s="339"/>
      <c r="O275" s="339"/>
      <c r="P275" s="339"/>
      <c r="Q275" s="339"/>
    </row>
    <row r="276" spans="1:17" ht="13.5" customHeight="1">
      <c r="A276" s="481"/>
      <c r="B276" s="481"/>
      <c r="C276" s="481"/>
      <c r="D276" s="481"/>
      <c r="E276" s="481"/>
      <c r="F276" s="339"/>
      <c r="G276" s="340" t="str">
        <f>IF(ISNUMBER(E276),E276/'Bulk DivVar Analysis'!$I$60,"")</f>
        <v/>
      </c>
      <c r="H276" s="338" t="str">
        <f>IF(ISNUMBER(E276), IF(G276&gt;'Bulk DivVar Analysis'!$J$62,"Pass","Fail"),"")</f>
        <v/>
      </c>
      <c r="I276" s="338" t="str">
        <f t="shared" si="6"/>
        <v/>
      </c>
      <c r="J276" s="339"/>
      <c r="K276" s="339"/>
      <c r="L276" s="339"/>
      <c r="M276" s="339"/>
      <c r="N276" s="339"/>
      <c r="O276" s="339"/>
      <c r="P276" s="339"/>
      <c r="Q276" s="339"/>
    </row>
    <row r="277" spans="1:17" ht="13.5" customHeight="1">
      <c r="A277" s="481"/>
      <c r="B277" s="481"/>
      <c r="C277" s="481"/>
      <c r="D277" s="481"/>
      <c r="E277" s="481"/>
      <c r="F277" s="339"/>
      <c r="G277" s="340" t="str">
        <f>IF(ISNUMBER(E277),E277/'Bulk DivVar Analysis'!$I$60,"")</f>
        <v/>
      </c>
      <c r="H277" s="338" t="str">
        <f>IF(ISNUMBER(E277), IF(G277&gt;'Bulk DivVar Analysis'!$J$62,"Pass","Fail"),"")</f>
        <v/>
      </c>
      <c r="I277" s="338" t="str">
        <f t="shared" si="6"/>
        <v/>
      </c>
      <c r="J277" s="339"/>
      <c r="K277" s="339"/>
      <c r="L277" s="339"/>
      <c r="M277" s="339"/>
      <c r="N277" s="339"/>
      <c r="O277" s="339"/>
      <c r="P277" s="339"/>
      <c r="Q277" s="339"/>
    </row>
    <row r="278" spans="1:17" ht="13.5" customHeight="1">
      <c r="A278" s="481"/>
      <c r="B278" s="481"/>
      <c r="C278" s="481"/>
      <c r="D278" s="481"/>
      <c r="E278" s="481"/>
      <c r="F278" s="339"/>
      <c r="G278" s="340" t="str">
        <f>IF(ISNUMBER(E278),E278/'Bulk DivVar Analysis'!$I$60,"")</f>
        <v/>
      </c>
      <c r="H278" s="338" t="str">
        <f>IF(ISNUMBER(E278), IF(G278&gt;'Bulk DivVar Analysis'!$J$62,"Pass","Fail"),"")</f>
        <v/>
      </c>
      <c r="I278" s="338" t="str">
        <f t="shared" si="6"/>
        <v/>
      </c>
      <c r="J278" s="339"/>
      <c r="K278" s="339"/>
      <c r="L278" s="339"/>
      <c r="M278" s="339"/>
      <c r="N278" s="339"/>
      <c r="O278" s="339"/>
      <c r="P278" s="339"/>
      <c r="Q278" s="339"/>
    </row>
    <row r="279" spans="1:17" ht="13.5" customHeight="1">
      <c r="A279" s="481"/>
      <c r="B279" s="481"/>
      <c r="C279" s="481"/>
      <c r="D279" s="481"/>
      <c r="E279" s="481"/>
      <c r="F279" s="339"/>
      <c r="G279" s="340" t="str">
        <f>IF(ISNUMBER(E279),E279/'Bulk DivVar Analysis'!$I$60,"")</f>
        <v/>
      </c>
      <c r="H279" s="338" t="str">
        <f>IF(ISNUMBER(E279), IF(G279&gt;'Bulk DivVar Analysis'!$J$62,"Pass","Fail"),"")</f>
        <v/>
      </c>
      <c r="I279" s="338" t="str">
        <f t="shared" si="6"/>
        <v/>
      </c>
      <c r="J279" s="339"/>
      <c r="K279" s="339"/>
      <c r="L279" s="339"/>
      <c r="M279" s="339"/>
      <c r="N279" s="339"/>
      <c r="O279" s="339"/>
      <c r="P279" s="339"/>
      <c r="Q279" s="339"/>
    </row>
    <row r="280" spans="1:17" ht="13.5" customHeight="1">
      <c r="A280" s="481"/>
      <c r="B280" s="481"/>
      <c r="C280" s="481"/>
      <c r="D280" s="481"/>
      <c r="E280" s="481"/>
      <c r="F280" s="339"/>
      <c r="G280" s="340" t="str">
        <f>IF(ISNUMBER(E280),E280/'Bulk DivVar Analysis'!$I$60,"")</f>
        <v/>
      </c>
      <c r="H280" s="338" t="str">
        <f>IF(ISNUMBER(E280), IF(G280&gt;'Bulk DivVar Analysis'!$J$62,"Pass","Fail"),"")</f>
        <v/>
      </c>
      <c r="I280" s="338" t="str">
        <f t="shared" si="6"/>
        <v/>
      </c>
      <c r="J280" s="339"/>
      <c r="K280" s="339"/>
      <c r="L280" s="339"/>
      <c r="M280" s="339"/>
      <c r="N280" s="339"/>
      <c r="O280" s="339"/>
      <c r="P280" s="339"/>
      <c r="Q280" s="339"/>
    </row>
    <row r="281" spans="1:17" ht="13.5" customHeight="1">
      <c r="A281" s="481"/>
      <c r="B281" s="481"/>
      <c r="C281" s="481"/>
      <c r="D281" s="481"/>
      <c r="E281" s="481"/>
      <c r="F281" s="339"/>
      <c r="G281" s="340" t="str">
        <f>IF(ISNUMBER(E281),E281/'Bulk DivVar Analysis'!$I$60,"")</f>
        <v/>
      </c>
      <c r="H281" s="338" t="str">
        <f>IF(ISNUMBER(E281), IF(G281&gt;'Bulk DivVar Analysis'!$J$62,"Pass","Fail"),"")</f>
        <v/>
      </c>
      <c r="I281" s="338" t="str">
        <f t="shared" si="6"/>
        <v/>
      </c>
      <c r="J281" s="339"/>
      <c r="K281" s="339"/>
      <c r="L281" s="339"/>
      <c r="M281" s="339"/>
      <c r="N281" s="339"/>
      <c r="O281" s="339"/>
      <c r="P281" s="339"/>
      <c r="Q281" s="339"/>
    </row>
    <row r="282" spans="1:17" ht="13.5" customHeight="1">
      <c r="A282" s="481"/>
      <c r="B282" s="481"/>
      <c r="C282" s="481"/>
      <c r="D282" s="481"/>
      <c r="E282" s="481"/>
      <c r="F282" s="339"/>
      <c r="G282" s="340" t="str">
        <f>IF(ISNUMBER(E282),E282/'Bulk DivVar Analysis'!$I$60,"")</f>
        <v/>
      </c>
      <c r="H282" s="338" t="str">
        <f>IF(ISNUMBER(E282), IF(G282&gt;'Bulk DivVar Analysis'!$J$62,"Pass","Fail"),"")</f>
        <v/>
      </c>
      <c r="I282" s="338" t="str">
        <f t="shared" si="6"/>
        <v/>
      </c>
      <c r="J282" s="339"/>
      <c r="K282" s="339"/>
      <c r="L282" s="339"/>
      <c r="M282" s="339"/>
      <c r="N282" s="339"/>
      <c r="O282" s="339"/>
      <c r="P282" s="339"/>
      <c r="Q282" s="339"/>
    </row>
    <row r="283" spans="1:17" ht="13.5" customHeight="1">
      <c r="A283" s="481"/>
      <c r="B283" s="481"/>
      <c r="C283" s="481"/>
      <c r="D283" s="481"/>
      <c r="E283" s="481"/>
      <c r="F283" s="339"/>
      <c r="G283" s="340" t="str">
        <f>IF(ISNUMBER(E283),E283/'Bulk DivVar Analysis'!$I$60,"")</f>
        <v/>
      </c>
      <c r="H283" s="338" t="str">
        <f>IF(ISNUMBER(E283), IF(G283&gt;'Bulk DivVar Analysis'!$J$62,"Pass","Fail"),"")</f>
        <v/>
      </c>
      <c r="I283" s="338" t="str">
        <f t="shared" si="6"/>
        <v/>
      </c>
      <c r="J283" s="339"/>
      <c r="K283" s="339"/>
      <c r="L283" s="339"/>
      <c r="M283" s="339"/>
      <c r="N283" s="339"/>
      <c r="O283" s="339"/>
      <c r="P283" s="339"/>
      <c r="Q283" s="339"/>
    </row>
    <row r="284" spans="1:17" ht="13.5" customHeight="1">
      <c r="A284" s="481"/>
      <c r="B284" s="481"/>
      <c r="C284" s="481"/>
      <c r="D284" s="481"/>
      <c r="E284" s="481"/>
      <c r="F284" s="339"/>
      <c r="G284" s="340" t="str">
        <f>IF(ISNUMBER(E284),E284/'Bulk DivVar Analysis'!$I$60,"")</f>
        <v/>
      </c>
      <c r="H284" s="338" t="str">
        <f>IF(ISNUMBER(E284), IF(G284&gt;'Bulk DivVar Analysis'!$J$62,"Pass","Fail"),"")</f>
        <v/>
      </c>
      <c r="I284" s="338" t="str">
        <f t="shared" si="6"/>
        <v/>
      </c>
      <c r="J284" s="339"/>
      <c r="K284" s="339"/>
      <c r="L284" s="339"/>
      <c r="M284" s="339"/>
      <c r="N284" s="339"/>
      <c r="O284" s="339"/>
      <c r="P284" s="339"/>
      <c r="Q284" s="339"/>
    </row>
    <row r="285" spans="1:17" ht="13.5" customHeight="1">
      <c r="A285" s="481"/>
      <c r="B285" s="481"/>
      <c r="C285" s="481"/>
      <c r="D285" s="481"/>
      <c r="E285" s="481"/>
      <c r="F285" s="339"/>
      <c r="G285" s="340" t="str">
        <f>IF(ISNUMBER(E285),E285/'Bulk DivVar Analysis'!$I$60,"")</f>
        <v/>
      </c>
      <c r="H285" s="338" t="str">
        <f>IF(ISNUMBER(E285), IF(G285&gt;'Bulk DivVar Analysis'!$J$62,"Pass","Fail"),"")</f>
        <v/>
      </c>
      <c r="I285" s="338" t="str">
        <f t="shared" si="6"/>
        <v/>
      </c>
      <c r="J285" s="339"/>
      <c r="K285" s="339"/>
      <c r="L285" s="339"/>
      <c r="M285" s="339"/>
      <c r="N285" s="339"/>
      <c r="O285" s="339"/>
      <c r="P285" s="339"/>
      <c r="Q285" s="339"/>
    </row>
    <row r="286" spans="1:17" ht="13.5" customHeight="1">
      <c r="A286" s="481"/>
      <c r="B286" s="481"/>
      <c r="C286" s="481"/>
      <c r="D286" s="481"/>
      <c r="E286" s="481"/>
      <c r="F286" s="339"/>
      <c r="G286" s="340" t="str">
        <f>IF(ISNUMBER(E286),E286/'Bulk DivVar Analysis'!$I$60,"")</f>
        <v/>
      </c>
      <c r="H286" s="338" t="str">
        <f>IF(ISNUMBER(E286), IF(G286&gt;'Bulk DivVar Analysis'!$J$62,"Pass","Fail"),"")</f>
        <v/>
      </c>
      <c r="I286" s="338" t="str">
        <f t="shared" si="6"/>
        <v/>
      </c>
      <c r="J286" s="339"/>
      <c r="K286" s="339"/>
      <c r="L286" s="339"/>
      <c r="M286" s="339"/>
      <c r="N286" s="339"/>
      <c r="O286" s="339"/>
      <c r="P286" s="339"/>
      <c r="Q286" s="339"/>
    </row>
    <row r="287" spans="1:17" ht="13.5" customHeight="1">
      <c r="A287" s="481"/>
      <c r="B287" s="481"/>
      <c r="C287" s="481"/>
      <c r="D287" s="481"/>
      <c r="E287" s="481"/>
      <c r="F287" s="339"/>
      <c r="G287" s="340" t="str">
        <f>IF(ISNUMBER(E287),E287/'Bulk DivVar Analysis'!$I$60,"")</f>
        <v/>
      </c>
      <c r="H287" s="338" t="str">
        <f>IF(ISNUMBER(E287), IF(G287&gt;'Bulk DivVar Analysis'!$J$62,"Pass","Fail"),"")</f>
        <v/>
      </c>
      <c r="I287" s="338" t="str">
        <f t="shared" si="6"/>
        <v/>
      </c>
      <c r="J287" s="339"/>
      <c r="K287" s="339"/>
      <c r="L287" s="339"/>
      <c r="M287" s="339"/>
      <c r="N287" s="339"/>
      <c r="O287" s="339"/>
      <c r="P287" s="339"/>
      <c r="Q287" s="339"/>
    </row>
    <row r="288" spans="1:17" ht="13.5" customHeight="1">
      <c r="A288" s="481"/>
      <c r="B288" s="481"/>
      <c r="C288" s="481"/>
      <c r="D288" s="481"/>
      <c r="E288" s="481"/>
      <c r="F288" s="339"/>
      <c r="G288" s="340" t="str">
        <f>IF(ISNUMBER(E288),E288/'Bulk DivVar Analysis'!$I$60,"")</f>
        <v/>
      </c>
      <c r="H288" s="338" t="str">
        <f>IF(ISNUMBER(E288), IF(G288&gt;'Bulk DivVar Analysis'!$J$62,"Pass","Fail"),"")</f>
        <v/>
      </c>
      <c r="I288" s="338" t="str">
        <f t="shared" si="6"/>
        <v/>
      </c>
      <c r="J288" s="339"/>
      <c r="K288" s="339"/>
      <c r="L288" s="339"/>
      <c r="M288" s="339"/>
      <c r="N288" s="339"/>
      <c r="O288" s="339"/>
      <c r="P288" s="339"/>
      <c r="Q288" s="339"/>
    </row>
    <row r="289" spans="1:17" ht="13.5" customHeight="1">
      <c r="A289" s="481"/>
      <c r="B289" s="481"/>
      <c r="C289" s="481"/>
      <c r="D289" s="481"/>
      <c r="E289" s="481"/>
      <c r="F289" s="339"/>
      <c r="G289" s="340" t="str">
        <f>IF(ISNUMBER(E289),E289/'Bulk DivVar Analysis'!$I$60,"")</f>
        <v/>
      </c>
      <c r="H289" s="338" t="str">
        <f>IF(ISNUMBER(E289), IF(G289&gt;'Bulk DivVar Analysis'!$J$62,"Pass","Fail"),"")</f>
        <v/>
      </c>
      <c r="I289" s="338" t="str">
        <f t="shared" si="6"/>
        <v/>
      </c>
      <c r="J289" s="339"/>
      <c r="K289" s="339"/>
      <c r="L289" s="339"/>
      <c r="M289" s="339"/>
      <c r="N289" s="339"/>
      <c r="O289" s="339"/>
      <c r="P289" s="339"/>
      <c r="Q289" s="339"/>
    </row>
    <row r="290" spans="1:17" ht="13.5" customHeight="1">
      <c r="A290" s="481"/>
      <c r="B290" s="481"/>
      <c r="C290" s="481"/>
      <c r="D290" s="481"/>
      <c r="E290" s="481"/>
      <c r="F290" s="339"/>
      <c r="G290" s="340" t="str">
        <f>IF(ISNUMBER(E290),E290/'Bulk DivVar Analysis'!$I$60,"")</f>
        <v/>
      </c>
      <c r="H290" s="338" t="str">
        <f>IF(ISNUMBER(E290), IF(G290&gt;'Bulk DivVar Analysis'!$J$62,"Pass","Fail"),"")</f>
        <v/>
      </c>
      <c r="I290" s="338" t="str">
        <f t="shared" si="6"/>
        <v/>
      </c>
      <c r="J290" s="339"/>
      <c r="K290" s="339"/>
      <c r="L290" s="339"/>
      <c r="M290" s="339"/>
      <c r="N290" s="339"/>
      <c r="O290" s="339"/>
      <c r="P290" s="339"/>
      <c r="Q290" s="339"/>
    </row>
    <row r="291" spans="1:17" ht="13.5" customHeight="1">
      <c r="A291" s="481"/>
      <c r="B291" s="481"/>
      <c r="C291" s="481"/>
      <c r="D291" s="481"/>
      <c r="E291" s="481"/>
      <c r="F291" s="339"/>
      <c r="G291" s="340" t="str">
        <f>IF(ISNUMBER(E291),E291/'Bulk DivVar Analysis'!$I$60,"")</f>
        <v/>
      </c>
      <c r="H291" s="338" t="str">
        <f>IF(ISNUMBER(E291), IF(G291&gt;'Bulk DivVar Analysis'!$J$62,"Pass","Fail"),"")</f>
        <v/>
      </c>
      <c r="I291" s="338" t="str">
        <f t="shared" si="6"/>
        <v/>
      </c>
      <c r="J291" s="339"/>
      <c r="K291" s="339"/>
      <c r="L291" s="339"/>
      <c r="M291" s="339"/>
      <c r="N291" s="339"/>
      <c r="O291" s="339"/>
      <c r="P291" s="339"/>
      <c r="Q291" s="339"/>
    </row>
    <row r="292" spans="1:17" ht="13.5" customHeight="1">
      <c r="A292" s="481"/>
      <c r="B292" s="481"/>
      <c r="C292" s="481"/>
      <c r="D292" s="481"/>
      <c r="E292" s="481"/>
      <c r="F292" s="339"/>
      <c r="G292" s="340" t="str">
        <f>IF(ISNUMBER(E292),E292/'Bulk DivVar Analysis'!$I$60,"")</f>
        <v/>
      </c>
      <c r="H292" s="338" t="str">
        <f>IF(ISNUMBER(E292), IF(G292&gt;'Bulk DivVar Analysis'!$J$62,"Pass","Fail"),"")</f>
        <v/>
      </c>
      <c r="I292" s="338" t="str">
        <f t="shared" si="6"/>
        <v/>
      </c>
      <c r="J292" s="339"/>
      <c r="K292" s="339"/>
      <c r="L292" s="339"/>
      <c r="M292" s="339"/>
      <c r="N292" s="339"/>
      <c r="O292" s="339"/>
      <c r="P292" s="339"/>
      <c r="Q292" s="339"/>
    </row>
    <row r="293" spans="1:17" ht="13.5" customHeight="1">
      <c r="A293" s="481"/>
      <c r="B293" s="481"/>
      <c r="C293" s="481"/>
      <c r="D293" s="481"/>
      <c r="E293" s="481"/>
      <c r="F293" s="339"/>
      <c r="G293" s="340" t="str">
        <f>IF(ISNUMBER(E293),E293/'Bulk DivVar Analysis'!$I$60,"")</f>
        <v/>
      </c>
      <c r="H293" s="338" t="str">
        <f>IF(ISNUMBER(E293), IF(G293&gt;'Bulk DivVar Analysis'!$J$62,"Pass","Fail"),"")</f>
        <v/>
      </c>
      <c r="I293" s="338" t="str">
        <f t="shared" si="6"/>
        <v/>
      </c>
      <c r="J293" s="339"/>
      <c r="K293" s="339"/>
      <c r="L293" s="339"/>
      <c r="M293" s="339"/>
      <c r="N293" s="339"/>
      <c r="O293" s="339"/>
      <c r="P293" s="339"/>
      <c r="Q293" s="339"/>
    </row>
    <row r="294" spans="1:17" ht="13.5" customHeight="1">
      <c r="A294" s="481"/>
      <c r="B294" s="481"/>
      <c r="C294" s="481"/>
      <c r="D294" s="481"/>
      <c r="E294" s="481"/>
      <c r="F294" s="339"/>
      <c r="G294" s="340" t="str">
        <f>IF(ISNUMBER(E294),E294/'Bulk DivVar Analysis'!$I$60,"")</f>
        <v/>
      </c>
      <c r="H294" s="338" t="str">
        <f>IF(ISNUMBER(E294), IF(G294&gt;'Bulk DivVar Analysis'!$J$62,"Pass","Fail"),"")</f>
        <v/>
      </c>
      <c r="I294" s="338" t="str">
        <f t="shared" si="6"/>
        <v/>
      </c>
      <c r="J294" s="339"/>
      <c r="K294" s="339"/>
      <c r="L294" s="339"/>
      <c r="M294" s="339"/>
      <c r="N294" s="339"/>
      <c r="O294" s="339"/>
      <c r="P294" s="339"/>
      <c r="Q294" s="339"/>
    </row>
    <row r="295" spans="1:17" ht="13.5" customHeight="1">
      <c r="A295" s="481"/>
      <c r="B295" s="481"/>
      <c r="C295" s="481"/>
      <c r="D295" s="481"/>
      <c r="E295" s="481"/>
      <c r="F295" s="339"/>
      <c r="G295" s="340" t="str">
        <f>IF(ISNUMBER(E295),E295/'Bulk DivVar Analysis'!$I$60,"")</f>
        <v/>
      </c>
      <c r="H295" s="338" t="str">
        <f>IF(ISNUMBER(E295), IF(G295&gt;'Bulk DivVar Analysis'!$J$62,"Pass","Fail"),"")</f>
        <v/>
      </c>
      <c r="I295" s="338" t="str">
        <f t="shared" si="6"/>
        <v/>
      </c>
      <c r="J295" s="339"/>
      <c r="K295" s="339"/>
      <c r="L295" s="339"/>
      <c r="M295" s="339"/>
      <c r="N295" s="339"/>
      <c r="O295" s="339"/>
      <c r="P295" s="339"/>
      <c r="Q295" s="339"/>
    </row>
    <row r="296" spans="1:17" ht="13.5" customHeight="1">
      <c r="A296" s="481"/>
      <c r="B296" s="481"/>
      <c r="C296" s="481"/>
      <c r="D296" s="481"/>
      <c r="E296" s="481"/>
      <c r="F296" s="339"/>
      <c r="G296" s="340" t="str">
        <f>IF(ISNUMBER(E296),E296/'Bulk DivVar Analysis'!$I$60,"")</f>
        <v/>
      </c>
      <c r="H296" s="338" t="str">
        <f>IF(ISNUMBER(E296), IF(G296&gt;'Bulk DivVar Analysis'!$J$62,"Pass","Fail"),"")</f>
        <v/>
      </c>
      <c r="I296" s="338" t="str">
        <f t="shared" si="6"/>
        <v/>
      </c>
      <c r="J296" s="339"/>
      <c r="K296" s="339"/>
      <c r="L296" s="339"/>
      <c r="M296" s="339"/>
      <c r="N296" s="339"/>
      <c r="O296" s="339"/>
      <c r="P296" s="339"/>
      <c r="Q296" s="339"/>
    </row>
    <row r="297" spans="1:17" ht="13.5" customHeight="1">
      <c r="A297" s="481"/>
      <c r="B297" s="481"/>
      <c r="C297" s="481"/>
      <c r="D297" s="481"/>
      <c r="E297" s="481"/>
      <c r="F297" s="339"/>
      <c r="G297" s="340" t="str">
        <f>IF(ISNUMBER(E297),E297/'Bulk DivVar Analysis'!$I$60,"")</f>
        <v/>
      </c>
      <c r="H297" s="338" t="str">
        <f>IF(ISNUMBER(E297), IF(G297&gt;'Bulk DivVar Analysis'!$J$62,"Pass","Fail"),"")</f>
        <v/>
      </c>
      <c r="I297" s="338" t="str">
        <f t="shared" si="6"/>
        <v/>
      </c>
      <c r="J297" s="339"/>
      <c r="K297" s="339"/>
      <c r="L297" s="339"/>
      <c r="M297" s="339"/>
      <c r="N297" s="339"/>
      <c r="O297" s="339"/>
      <c r="P297" s="339"/>
      <c r="Q297" s="339"/>
    </row>
    <row r="298" spans="1:17" ht="13.5" customHeight="1">
      <c r="A298" s="481"/>
      <c r="B298" s="481"/>
      <c r="C298" s="481"/>
      <c r="D298" s="481"/>
      <c r="E298" s="481"/>
      <c r="F298" s="339"/>
      <c r="G298" s="340" t="str">
        <f>IF(ISNUMBER(E298),E298/'Bulk DivVar Analysis'!$I$60,"")</f>
        <v/>
      </c>
      <c r="H298" s="338" t="str">
        <f>IF(ISNUMBER(E298), IF(G298&gt;'Bulk DivVar Analysis'!$J$62,"Pass","Fail"),"")</f>
        <v/>
      </c>
      <c r="I298" s="338" t="str">
        <f t="shared" si="6"/>
        <v/>
      </c>
      <c r="J298" s="339"/>
      <c r="K298" s="339"/>
      <c r="L298" s="339"/>
      <c r="M298" s="339"/>
      <c r="N298" s="339"/>
      <c r="O298" s="339"/>
      <c r="P298" s="339"/>
      <c r="Q298" s="339"/>
    </row>
    <row r="299" spans="1:17" ht="13.5" customHeight="1">
      <c r="A299" s="481"/>
      <c r="B299" s="481"/>
      <c r="C299" s="481"/>
      <c r="D299" s="481"/>
      <c r="E299" s="481"/>
      <c r="F299" s="339"/>
      <c r="G299" s="340" t="str">
        <f>IF(ISNUMBER(E299),E299/'Bulk DivVar Analysis'!$I$60,"")</f>
        <v/>
      </c>
      <c r="H299" s="338" t="str">
        <f>IF(ISNUMBER(E299), IF(G299&gt;'Bulk DivVar Analysis'!$J$62,"Pass","Fail"),"")</f>
        <v/>
      </c>
      <c r="I299" s="338" t="str">
        <f t="shared" si="6"/>
        <v/>
      </c>
      <c r="J299" s="339"/>
      <c r="K299" s="339"/>
      <c r="L299" s="339"/>
      <c r="M299" s="339"/>
      <c r="N299" s="339"/>
      <c r="O299" s="339"/>
      <c r="P299" s="339"/>
      <c r="Q299" s="339"/>
    </row>
    <row r="300" spans="1:17" ht="13.5" customHeight="1">
      <c r="A300" s="481"/>
      <c r="B300" s="481"/>
      <c r="C300" s="481"/>
      <c r="D300" s="481"/>
      <c r="E300" s="481"/>
      <c r="F300" s="339"/>
      <c r="G300" s="340" t="str">
        <f>IF(ISNUMBER(E300),E300/'Bulk DivVar Analysis'!$I$60,"")</f>
        <v/>
      </c>
      <c r="H300" s="338" t="str">
        <f>IF(ISNUMBER(E300), IF(G300&gt;'Bulk DivVar Analysis'!$J$62,"Pass","Fail"),"")</f>
        <v/>
      </c>
      <c r="I300" s="338" t="str">
        <f t="shared" si="6"/>
        <v/>
      </c>
      <c r="J300" s="339"/>
      <c r="K300" s="339"/>
      <c r="L300" s="339"/>
      <c r="M300" s="339"/>
      <c r="N300" s="339"/>
      <c r="O300" s="339"/>
      <c r="P300" s="339"/>
      <c r="Q300" s="339"/>
    </row>
    <row r="301" spans="1:17" ht="13.5" customHeight="1">
      <c r="A301" s="481"/>
      <c r="B301" s="481"/>
      <c r="C301" s="481"/>
      <c r="D301" s="481"/>
      <c r="E301" s="481"/>
      <c r="F301" s="339"/>
      <c r="G301" s="340" t="str">
        <f>IF(ISNUMBER(E301),E301/'Bulk DivVar Analysis'!$I$60,"")</f>
        <v/>
      </c>
      <c r="H301" s="338" t="str">
        <f>IF(ISNUMBER(E301), IF(G301&gt;'Bulk DivVar Analysis'!$J$62,"Pass","Fail"),"")</f>
        <v/>
      </c>
      <c r="I301" s="338" t="str">
        <f t="shared" si="6"/>
        <v/>
      </c>
      <c r="J301" s="339"/>
      <c r="K301" s="339"/>
      <c r="L301" s="339"/>
      <c r="M301" s="339"/>
      <c r="N301" s="339"/>
      <c r="O301" s="339"/>
      <c r="P301" s="339"/>
      <c r="Q301" s="339"/>
    </row>
    <row r="302" spans="1:17" ht="13.5" customHeight="1">
      <c r="A302" s="481"/>
      <c r="B302" s="481"/>
      <c r="C302" s="481"/>
      <c r="D302" s="481"/>
      <c r="E302" s="481"/>
      <c r="F302" s="339"/>
      <c r="G302" s="340" t="str">
        <f>IF(ISNUMBER(E302),E302/'Bulk DivVar Analysis'!$I$60,"")</f>
        <v/>
      </c>
      <c r="H302" s="338" t="str">
        <f>IF(ISNUMBER(E302), IF(G302&gt;'Bulk DivVar Analysis'!$J$62,"Pass","Fail"),"")</f>
        <v/>
      </c>
      <c r="I302" s="338" t="str">
        <f t="shared" si="6"/>
        <v/>
      </c>
      <c r="J302" s="339"/>
      <c r="K302" s="339"/>
      <c r="L302" s="339"/>
      <c r="M302" s="339"/>
      <c r="N302" s="339"/>
      <c r="O302" s="339"/>
      <c r="P302" s="339"/>
      <c r="Q302" s="339"/>
    </row>
    <row r="303" spans="1:17" ht="13.5" customHeight="1">
      <c r="A303" s="481"/>
      <c r="B303" s="481"/>
      <c r="C303" s="481"/>
      <c r="D303" s="481"/>
      <c r="E303" s="481"/>
      <c r="F303" s="339"/>
      <c r="G303" s="340" t="str">
        <f>IF(ISNUMBER(E303),E303/'Bulk DivVar Analysis'!$I$60,"")</f>
        <v/>
      </c>
      <c r="H303" s="338" t="str">
        <f>IF(ISNUMBER(E303), IF(G303&gt;'Bulk DivVar Analysis'!$J$62,"Pass","Fail"),"")</f>
        <v/>
      </c>
      <c r="I303" s="338" t="str">
        <f t="shared" si="6"/>
        <v/>
      </c>
      <c r="J303" s="339"/>
      <c r="K303" s="339"/>
      <c r="L303" s="339"/>
      <c r="M303" s="339"/>
      <c r="N303" s="339"/>
      <c r="O303" s="339"/>
      <c r="P303" s="339"/>
      <c r="Q303" s="339"/>
    </row>
    <row r="304" spans="1:17" ht="13.5" customHeight="1">
      <c r="A304" s="481"/>
      <c r="B304" s="481"/>
      <c r="C304" s="481"/>
      <c r="D304" s="481"/>
      <c r="E304" s="481"/>
      <c r="F304" s="339"/>
      <c r="G304" s="340" t="str">
        <f>IF(ISNUMBER(E304),E304/'Bulk DivVar Analysis'!$I$60,"")</f>
        <v/>
      </c>
      <c r="H304" s="338" t="str">
        <f>IF(ISNUMBER(E304), IF(G304&gt;'Bulk DivVar Analysis'!$J$62,"Pass","Fail"),"")</f>
        <v/>
      </c>
      <c r="I304" s="338" t="str">
        <f t="shared" si="6"/>
        <v/>
      </c>
      <c r="J304" s="339"/>
      <c r="K304" s="339"/>
      <c r="L304" s="339"/>
      <c r="M304" s="339"/>
      <c r="N304" s="339"/>
      <c r="O304" s="339"/>
      <c r="P304" s="339"/>
      <c r="Q304" s="339"/>
    </row>
    <row r="305" spans="1:17" ht="13.5" customHeight="1">
      <c r="A305" s="481"/>
      <c r="B305" s="481"/>
      <c r="C305" s="481"/>
      <c r="D305" s="481"/>
      <c r="E305" s="481"/>
      <c r="F305" s="339"/>
      <c r="G305" s="340" t="str">
        <f>IF(ISNUMBER(E305),E305/'Bulk DivVar Analysis'!$I$60,"")</f>
        <v/>
      </c>
      <c r="H305" s="338" t="str">
        <f>IF(ISNUMBER(E305), IF(G305&gt;'Bulk DivVar Analysis'!$J$62,"Pass","Fail"),"")</f>
        <v/>
      </c>
      <c r="I305" s="338" t="str">
        <f t="shared" si="6"/>
        <v/>
      </c>
      <c r="J305" s="339"/>
      <c r="K305" s="339"/>
      <c r="L305" s="339"/>
      <c r="M305" s="339"/>
      <c r="N305" s="339"/>
      <c r="O305" s="339"/>
      <c r="P305" s="339"/>
      <c r="Q305" s="339"/>
    </row>
    <row r="306" spans="1:17" ht="13.5" customHeight="1">
      <c r="A306" s="481"/>
      <c r="B306" s="481"/>
      <c r="C306" s="481"/>
      <c r="D306" s="481"/>
      <c r="E306" s="481"/>
      <c r="F306" s="339"/>
      <c r="G306" s="340" t="str">
        <f>IF(ISNUMBER(E306),E306/'Bulk DivVar Analysis'!$I$60,"")</f>
        <v/>
      </c>
      <c r="H306" s="338" t="str">
        <f>IF(ISNUMBER(E306), IF(G306&gt;'Bulk DivVar Analysis'!$J$62,"Pass","Fail"),"")</f>
        <v/>
      </c>
      <c r="I306" s="338" t="str">
        <f t="shared" si="6"/>
        <v/>
      </c>
      <c r="J306" s="339"/>
      <c r="K306" s="339"/>
      <c r="L306" s="339"/>
      <c r="M306" s="339"/>
      <c r="N306" s="339"/>
      <c r="O306" s="339"/>
      <c r="P306" s="339"/>
      <c r="Q306" s="339"/>
    </row>
    <row r="307" spans="1:17" ht="13.5" customHeight="1">
      <c r="A307" s="481"/>
      <c r="B307" s="481"/>
      <c r="C307" s="481"/>
      <c r="D307" s="481"/>
      <c r="E307" s="481"/>
      <c r="F307" s="339"/>
      <c r="G307" s="340" t="str">
        <f>IF(ISNUMBER(E307),E307/'Bulk DivVar Analysis'!$I$60,"")</f>
        <v/>
      </c>
      <c r="H307" s="338" t="str">
        <f>IF(ISNUMBER(E307), IF(G307&gt;'Bulk DivVar Analysis'!$J$62,"Pass","Fail"),"")</f>
        <v/>
      </c>
      <c r="I307" s="338" t="str">
        <f t="shared" si="6"/>
        <v/>
      </c>
      <c r="J307" s="339"/>
      <c r="K307" s="339"/>
      <c r="L307" s="339"/>
      <c r="M307" s="339"/>
      <c r="N307" s="339"/>
      <c r="O307" s="339"/>
      <c r="P307" s="339"/>
      <c r="Q307" s="339"/>
    </row>
    <row r="308" spans="1:17" ht="13.5" customHeight="1">
      <c r="A308" s="481"/>
      <c r="B308" s="481"/>
      <c r="C308" s="481"/>
      <c r="D308" s="481"/>
      <c r="E308" s="481"/>
      <c r="F308" s="339"/>
      <c r="G308" s="340" t="str">
        <f>IF(ISNUMBER(E308),E308/'Bulk DivVar Analysis'!$I$60,"")</f>
        <v/>
      </c>
      <c r="H308" s="338" t="str">
        <f>IF(ISNUMBER(E308), IF(G308&gt;'Bulk DivVar Analysis'!$J$62,"Pass","Fail"),"")</f>
        <v/>
      </c>
      <c r="I308" s="338" t="str">
        <f t="shared" si="6"/>
        <v/>
      </c>
      <c r="J308" s="339"/>
      <c r="K308" s="339"/>
      <c r="L308" s="339"/>
      <c r="M308" s="339"/>
      <c r="N308" s="339"/>
      <c r="O308" s="339"/>
      <c r="P308" s="339"/>
      <c r="Q308" s="339"/>
    </row>
    <row r="309" spans="1:17" ht="13.5" customHeight="1">
      <c r="A309" s="481"/>
      <c r="B309" s="481"/>
      <c r="C309" s="481"/>
      <c r="D309" s="481"/>
      <c r="E309" s="481"/>
      <c r="F309" s="339"/>
      <c r="G309" s="340" t="str">
        <f>IF(ISNUMBER(E309),E309/'Bulk DivVar Analysis'!$I$60,"")</f>
        <v/>
      </c>
      <c r="H309" s="338" t="str">
        <f>IF(ISNUMBER(E309), IF(G309&gt;'Bulk DivVar Analysis'!$J$62,"Pass","Fail"),"")</f>
        <v/>
      </c>
      <c r="I309" s="338" t="str">
        <f t="shared" si="6"/>
        <v/>
      </c>
      <c r="J309" s="339"/>
      <c r="K309" s="339"/>
      <c r="L309" s="339"/>
      <c r="M309" s="339"/>
      <c r="N309" s="339"/>
      <c r="O309" s="339"/>
      <c r="P309" s="339"/>
      <c r="Q309" s="339"/>
    </row>
    <row r="310" spans="1:17" ht="13.5" customHeight="1">
      <c r="A310" s="481"/>
      <c r="B310" s="481"/>
      <c r="C310" s="481"/>
      <c r="D310" s="481"/>
      <c r="E310" s="481"/>
      <c r="F310" s="339"/>
      <c r="G310" s="340" t="str">
        <f>IF(ISNUMBER(E310),E310/'Bulk DivVar Analysis'!$I$60,"")</f>
        <v/>
      </c>
      <c r="H310" s="338" t="str">
        <f>IF(ISNUMBER(E310), IF(G310&gt;'Bulk DivVar Analysis'!$J$62,"Pass","Fail"),"")</f>
        <v/>
      </c>
      <c r="I310" s="338" t="str">
        <f t="shared" si="6"/>
        <v/>
      </c>
      <c r="J310" s="339"/>
      <c r="K310" s="339"/>
      <c r="L310" s="339"/>
      <c r="M310" s="339"/>
      <c r="N310" s="339"/>
      <c r="O310" s="339"/>
      <c r="P310" s="339"/>
      <c r="Q310" s="339"/>
    </row>
    <row r="311" spans="1:17" ht="13.5" customHeight="1">
      <c r="A311" s="481"/>
      <c r="B311" s="481"/>
      <c r="C311" s="481"/>
      <c r="D311" s="481"/>
      <c r="E311" s="481"/>
      <c r="F311" s="339"/>
      <c r="G311" s="340" t="str">
        <f>IF(ISNUMBER(E311),E311/'Bulk DivVar Analysis'!$I$60,"")</f>
        <v/>
      </c>
      <c r="H311" s="338" t="str">
        <f>IF(ISNUMBER(E311), IF(G311&gt;'Bulk DivVar Analysis'!$J$62,"Pass","Fail"),"")</f>
        <v/>
      </c>
      <c r="I311" s="338" t="str">
        <f t="shared" si="6"/>
        <v/>
      </c>
      <c r="J311" s="339"/>
      <c r="K311" s="339"/>
      <c r="L311" s="339"/>
      <c r="M311" s="339"/>
      <c r="N311" s="339"/>
      <c r="O311" s="339"/>
      <c r="P311" s="339"/>
      <c r="Q311" s="339"/>
    </row>
    <row r="312" spans="1:17" ht="13.5" customHeight="1">
      <c r="A312" s="481"/>
      <c r="B312" s="481"/>
      <c r="C312" s="481"/>
      <c r="D312" s="481"/>
      <c r="E312" s="481"/>
      <c r="F312" s="339"/>
      <c r="G312" s="340" t="str">
        <f>IF(ISNUMBER(E312),E312/'Bulk DivVar Analysis'!$I$60,"")</f>
        <v/>
      </c>
      <c r="H312" s="338" t="str">
        <f>IF(ISNUMBER(E312), IF(G312&gt;'Bulk DivVar Analysis'!$J$62,"Pass","Fail"),"")</f>
        <v/>
      </c>
      <c r="I312" s="338" t="str">
        <f t="shared" si="6"/>
        <v/>
      </c>
      <c r="J312" s="339"/>
      <c r="K312" s="339"/>
      <c r="L312" s="339"/>
      <c r="M312" s="339"/>
      <c r="N312" s="339"/>
      <c r="O312" s="339"/>
      <c r="P312" s="339"/>
      <c r="Q312" s="339"/>
    </row>
    <row r="313" spans="1:17" ht="13.5" customHeight="1">
      <c r="A313" s="481"/>
      <c r="B313" s="481"/>
      <c r="C313" s="481"/>
      <c r="D313" s="481"/>
      <c r="E313" s="481"/>
      <c r="F313" s="339"/>
      <c r="G313" s="340" t="str">
        <f>IF(ISNUMBER(E313),E313/'Bulk DivVar Analysis'!$I$60,"")</f>
        <v/>
      </c>
      <c r="H313" s="338" t="str">
        <f>IF(ISNUMBER(E313), IF(G313&gt;'Bulk DivVar Analysis'!$J$62,"Pass","Fail"),"")</f>
        <v/>
      </c>
      <c r="I313" s="338" t="str">
        <f t="shared" si="6"/>
        <v/>
      </c>
      <c r="J313" s="339"/>
      <c r="K313" s="339"/>
      <c r="L313" s="339"/>
      <c r="M313" s="339"/>
      <c r="N313" s="339"/>
      <c r="O313" s="339"/>
      <c r="P313" s="339"/>
      <c r="Q313" s="339"/>
    </row>
    <row r="314" spans="1:17" ht="13.5" customHeight="1">
      <c r="A314" s="481"/>
      <c r="B314" s="481"/>
      <c r="C314" s="481"/>
      <c r="D314" s="481"/>
      <c r="E314" s="481"/>
      <c r="F314" s="339"/>
      <c r="G314" s="340" t="str">
        <f>IF(ISNUMBER(E314),E314/'Bulk DivVar Analysis'!$I$60,"")</f>
        <v/>
      </c>
      <c r="H314" s="338" t="str">
        <f>IF(ISNUMBER(E314), IF(G314&gt;'Bulk DivVar Analysis'!$J$62,"Pass","Fail"),"")</f>
        <v/>
      </c>
      <c r="I314" s="338" t="str">
        <f t="shared" si="6"/>
        <v/>
      </c>
      <c r="J314" s="339"/>
      <c r="K314" s="339"/>
      <c r="L314" s="339"/>
      <c r="M314" s="339"/>
      <c r="N314" s="339"/>
      <c r="O314" s="339"/>
      <c r="P314" s="339"/>
      <c r="Q314" s="339"/>
    </row>
    <row r="315" spans="1:17" ht="13.5" customHeight="1">
      <c r="A315" s="481"/>
      <c r="B315" s="481"/>
      <c r="C315" s="481"/>
      <c r="D315" s="481"/>
      <c r="E315" s="481"/>
      <c r="F315" s="339"/>
      <c r="G315" s="340" t="str">
        <f>IF(ISNUMBER(E315),E315/'Bulk DivVar Analysis'!$I$60,"")</f>
        <v/>
      </c>
      <c r="H315" s="338" t="str">
        <f>IF(ISNUMBER(E315), IF(G315&gt;'Bulk DivVar Analysis'!$J$62,"Pass","Fail"),"")</f>
        <v/>
      </c>
      <c r="I315" s="338" t="str">
        <f t="shared" si="6"/>
        <v/>
      </c>
      <c r="J315" s="339"/>
      <c r="K315" s="339"/>
      <c r="L315" s="339"/>
      <c r="M315" s="339"/>
      <c r="N315" s="339"/>
      <c r="O315" s="339"/>
      <c r="P315" s="339"/>
      <c r="Q315" s="339"/>
    </row>
    <row r="316" spans="1:17" ht="13.5" customHeight="1">
      <c r="A316" s="481"/>
      <c r="B316" s="481"/>
      <c r="C316" s="481"/>
      <c r="D316" s="481"/>
      <c r="E316" s="481"/>
      <c r="F316" s="339"/>
      <c r="G316" s="340" t="str">
        <f>IF(ISNUMBER(E316),E316/'Bulk DivVar Analysis'!$I$60,"")</f>
        <v/>
      </c>
      <c r="H316" s="338" t="str">
        <f>IF(ISNUMBER(E316), IF(G316&gt;'Bulk DivVar Analysis'!$J$62,"Pass","Fail"),"")</f>
        <v/>
      </c>
      <c r="I316" s="338" t="str">
        <f t="shared" si="6"/>
        <v/>
      </c>
      <c r="J316" s="339"/>
      <c r="K316" s="339"/>
      <c r="L316" s="339"/>
      <c r="M316" s="339"/>
      <c r="N316" s="339"/>
      <c r="O316" s="339"/>
      <c r="P316" s="339"/>
      <c r="Q316" s="339"/>
    </row>
    <row r="317" spans="1:17" ht="13.5" customHeight="1">
      <c r="A317" s="481"/>
      <c r="B317" s="481"/>
      <c r="C317" s="481"/>
      <c r="D317" s="481"/>
      <c r="E317" s="481"/>
      <c r="F317" s="339"/>
      <c r="G317" s="340" t="str">
        <f>IF(ISNUMBER(E317),E317/'Bulk DivVar Analysis'!$I$60,"")</f>
        <v/>
      </c>
      <c r="H317" s="338" t="str">
        <f>IF(ISNUMBER(E317), IF(G317&gt;'Bulk DivVar Analysis'!$J$62,"Pass","Fail"),"")</f>
        <v/>
      </c>
      <c r="I317" s="338" t="str">
        <f t="shared" si="6"/>
        <v/>
      </c>
      <c r="J317" s="339"/>
      <c r="K317" s="339"/>
      <c r="L317" s="339"/>
      <c r="M317" s="339"/>
      <c r="N317" s="339"/>
      <c r="O317" s="339"/>
      <c r="P317" s="339"/>
      <c r="Q317" s="339"/>
    </row>
    <row r="318" spans="1:17" ht="13.5" customHeight="1">
      <c r="A318" s="481"/>
      <c r="B318" s="481"/>
      <c r="C318" s="481"/>
      <c r="D318" s="481"/>
      <c r="E318" s="481"/>
      <c r="F318" s="339"/>
      <c r="G318" s="340" t="str">
        <f>IF(ISNUMBER(E318),E318/'Bulk DivVar Analysis'!$I$60,"")</f>
        <v/>
      </c>
      <c r="H318" s="338" t="str">
        <f>IF(ISNUMBER(E318), IF(G318&gt;'Bulk DivVar Analysis'!$J$62,"Pass","Fail"),"")</f>
        <v/>
      </c>
      <c r="I318" s="338" t="str">
        <f t="shared" si="6"/>
        <v/>
      </c>
      <c r="J318" s="339"/>
      <c r="K318" s="339"/>
      <c r="L318" s="339"/>
      <c r="M318" s="339"/>
      <c r="N318" s="339"/>
      <c r="O318" s="339"/>
      <c r="P318" s="339"/>
      <c r="Q318" s="339"/>
    </row>
    <row r="319" spans="1:17" ht="13.5" customHeight="1">
      <c r="A319" s="481"/>
      <c r="B319" s="481"/>
      <c r="C319" s="481"/>
      <c r="D319" s="481"/>
      <c r="E319" s="481"/>
      <c r="F319" s="339"/>
      <c r="G319" s="340" t="str">
        <f>IF(ISNUMBER(E319),E319/'Bulk DivVar Analysis'!$I$60,"")</f>
        <v/>
      </c>
      <c r="H319" s="338" t="str">
        <f>IF(ISNUMBER(E319), IF(G319&gt;'Bulk DivVar Analysis'!$J$62,"Pass","Fail"),"")</f>
        <v/>
      </c>
      <c r="I319" s="338" t="str">
        <f t="shared" si="6"/>
        <v/>
      </c>
      <c r="J319" s="339"/>
      <c r="K319" s="339"/>
      <c r="L319" s="339"/>
      <c r="M319" s="339"/>
      <c r="N319" s="339"/>
      <c r="O319" s="339"/>
      <c r="P319" s="339"/>
      <c r="Q319" s="339"/>
    </row>
    <row r="320" spans="1:17" ht="13.5" customHeight="1">
      <c r="A320" s="481"/>
      <c r="B320" s="481"/>
      <c r="C320" s="481"/>
      <c r="D320" s="481"/>
      <c r="E320" s="481"/>
      <c r="F320" s="339"/>
      <c r="G320" s="340" t="str">
        <f>IF(ISNUMBER(E320),E320/'Bulk DivVar Analysis'!$I$60,"")</f>
        <v/>
      </c>
      <c r="H320" s="338" t="str">
        <f>IF(ISNUMBER(E320), IF(G320&gt;'Bulk DivVar Analysis'!$J$62,"Pass","Fail"),"")</f>
        <v/>
      </c>
      <c r="I320" s="338" t="str">
        <f t="shared" si="6"/>
        <v/>
      </c>
      <c r="J320" s="339"/>
      <c r="K320" s="339"/>
      <c r="L320" s="339"/>
      <c r="M320" s="339"/>
      <c r="N320" s="339"/>
      <c r="O320" s="339"/>
      <c r="P320" s="339"/>
      <c r="Q320" s="339"/>
    </row>
    <row r="321" spans="1:17" ht="13.5" customHeight="1">
      <c r="A321" s="481"/>
      <c r="B321" s="481"/>
      <c r="C321" s="481"/>
      <c r="D321" s="481"/>
      <c r="E321" s="481"/>
      <c r="F321" s="339"/>
      <c r="G321" s="340" t="str">
        <f>IF(ISNUMBER(E321),E321/'Bulk DivVar Analysis'!$I$60,"")</f>
        <v/>
      </c>
      <c r="H321" s="338" t="str">
        <f>IF(ISNUMBER(E321), IF(G321&gt;'Bulk DivVar Analysis'!$J$62,"Pass","Fail"),"")</f>
        <v/>
      </c>
      <c r="I321" s="338" t="str">
        <f t="shared" si="6"/>
        <v/>
      </c>
      <c r="J321" s="339"/>
      <c r="K321" s="339"/>
      <c r="L321" s="339"/>
      <c r="M321" s="339"/>
      <c r="N321" s="339"/>
      <c r="O321" s="339"/>
      <c r="P321" s="339"/>
      <c r="Q321" s="339"/>
    </row>
    <row r="322" spans="1:17" ht="13.5" customHeight="1">
      <c r="A322" s="481"/>
      <c r="B322" s="481"/>
      <c r="C322" s="481"/>
      <c r="D322" s="481"/>
      <c r="E322" s="481"/>
      <c r="F322" s="339"/>
      <c r="G322" s="340" t="str">
        <f>IF(ISNUMBER(E322),E322/'Bulk DivVar Analysis'!$I$60,"")</f>
        <v/>
      </c>
      <c r="H322" s="338" t="str">
        <f>IF(ISNUMBER(E322), IF(G322&gt;'Bulk DivVar Analysis'!$J$62,"Pass","Fail"),"")</f>
        <v/>
      </c>
      <c r="I322" s="338" t="str">
        <f t="shared" si="6"/>
        <v/>
      </c>
      <c r="J322" s="339"/>
      <c r="K322" s="339"/>
      <c r="L322" s="339"/>
      <c r="M322" s="339"/>
      <c r="N322" s="339"/>
      <c r="O322" s="339"/>
      <c r="P322" s="339"/>
      <c r="Q322" s="339"/>
    </row>
    <row r="323" spans="1:17" ht="13.5" customHeight="1">
      <c r="A323" s="481"/>
      <c r="B323" s="481"/>
      <c r="C323" s="481"/>
      <c r="D323" s="481"/>
      <c r="E323" s="481"/>
      <c r="F323" s="339"/>
      <c r="G323" s="340" t="str">
        <f>IF(ISNUMBER(E323),E323/'Bulk DivVar Analysis'!$I$60,"")</f>
        <v/>
      </c>
      <c r="H323" s="338" t="str">
        <f>IF(ISNUMBER(E323), IF(G323&gt;'Bulk DivVar Analysis'!$J$62,"Pass","Fail"),"")</f>
        <v/>
      </c>
      <c r="I323" s="338" t="str">
        <f t="shared" ref="I323:I386" si="7">_xlfn.TEXTJOIN("_",TRUE,B323,C323)</f>
        <v/>
      </c>
      <c r="J323" s="339"/>
      <c r="K323" s="339"/>
      <c r="L323" s="339"/>
      <c r="M323" s="339"/>
      <c r="N323" s="339"/>
      <c r="O323" s="339"/>
      <c r="P323" s="339"/>
      <c r="Q323" s="339"/>
    </row>
    <row r="324" spans="1:17" ht="13.5" customHeight="1">
      <c r="A324" s="481"/>
      <c r="B324" s="481"/>
      <c r="C324" s="481"/>
      <c r="D324" s="481"/>
      <c r="E324" s="481"/>
      <c r="F324" s="339"/>
      <c r="G324" s="340" t="str">
        <f>IF(ISNUMBER(E324),E324/'Bulk DivVar Analysis'!$I$60,"")</f>
        <v/>
      </c>
      <c r="H324" s="338" t="str">
        <f>IF(ISNUMBER(E324), IF(G324&gt;'Bulk DivVar Analysis'!$J$62,"Pass","Fail"),"")</f>
        <v/>
      </c>
      <c r="I324" s="338" t="str">
        <f t="shared" si="7"/>
        <v/>
      </c>
      <c r="J324" s="339"/>
      <c r="K324" s="339"/>
      <c r="L324" s="339"/>
      <c r="M324" s="339"/>
      <c r="N324" s="339"/>
      <c r="O324" s="339"/>
      <c r="P324" s="339"/>
      <c r="Q324" s="339"/>
    </row>
    <row r="325" spans="1:17" ht="13.5" customHeight="1">
      <c r="A325" s="481"/>
      <c r="B325" s="481"/>
      <c r="C325" s="481"/>
      <c r="D325" s="481"/>
      <c r="E325" s="481"/>
      <c r="F325" s="339"/>
      <c r="G325" s="340" t="str">
        <f>IF(ISNUMBER(E325),E325/'Bulk DivVar Analysis'!$I$60,"")</f>
        <v/>
      </c>
      <c r="H325" s="338" t="str">
        <f>IF(ISNUMBER(E325), IF(G325&gt;'Bulk DivVar Analysis'!$J$62,"Pass","Fail"),"")</f>
        <v/>
      </c>
      <c r="I325" s="338" t="str">
        <f t="shared" si="7"/>
        <v/>
      </c>
      <c r="J325" s="339"/>
      <c r="K325" s="339"/>
      <c r="L325" s="339"/>
      <c r="M325" s="339"/>
      <c r="N325" s="339"/>
      <c r="O325" s="339"/>
      <c r="P325" s="339"/>
      <c r="Q325" s="339"/>
    </row>
    <row r="326" spans="1:17" ht="13.5" customHeight="1">
      <c r="A326" s="481"/>
      <c r="B326" s="481"/>
      <c r="C326" s="481"/>
      <c r="D326" s="481"/>
      <c r="E326" s="481"/>
      <c r="F326" s="339"/>
      <c r="G326" s="340" t="str">
        <f>IF(ISNUMBER(E326),E326/'Bulk DivVar Analysis'!$I$60,"")</f>
        <v/>
      </c>
      <c r="H326" s="338" t="str">
        <f>IF(ISNUMBER(E326), IF(G326&gt;'Bulk DivVar Analysis'!$J$62,"Pass","Fail"),"")</f>
        <v/>
      </c>
      <c r="I326" s="338" t="str">
        <f t="shared" si="7"/>
        <v/>
      </c>
      <c r="J326" s="339"/>
      <c r="K326" s="339"/>
      <c r="L326" s="339"/>
      <c r="M326" s="339"/>
      <c r="N326" s="339"/>
      <c r="O326" s="339"/>
      <c r="P326" s="339"/>
      <c r="Q326" s="339"/>
    </row>
    <row r="327" spans="1:17" ht="13.5" customHeight="1">
      <c r="A327" s="481"/>
      <c r="B327" s="481"/>
      <c r="C327" s="481"/>
      <c r="D327" s="481"/>
      <c r="E327" s="481"/>
      <c r="F327" s="339"/>
      <c r="G327" s="340" t="str">
        <f>IF(ISNUMBER(E327),E327/'Bulk DivVar Analysis'!$I$60,"")</f>
        <v/>
      </c>
      <c r="H327" s="338" t="str">
        <f>IF(ISNUMBER(E327), IF(G327&gt;'Bulk DivVar Analysis'!$J$62,"Pass","Fail"),"")</f>
        <v/>
      </c>
      <c r="I327" s="338" t="str">
        <f t="shared" si="7"/>
        <v/>
      </c>
      <c r="J327" s="339"/>
      <c r="K327" s="339"/>
      <c r="L327" s="339"/>
      <c r="M327" s="339"/>
      <c r="N327" s="339"/>
      <c r="O327" s="339"/>
      <c r="P327" s="339"/>
      <c r="Q327" s="339"/>
    </row>
    <row r="328" spans="1:17" ht="13.5" customHeight="1">
      <c r="A328" s="481"/>
      <c r="B328" s="481"/>
      <c r="C328" s="481"/>
      <c r="D328" s="481"/>
      <c r="E328" s="481"/>
      <c r="F328" s="339"/>
      <c r="G328" s="340" t="str">
        <f>IF(ISNUMBER(E328),E328/'Bulk DivVar Analysis'!$I$60,"")</f>
        <v/>
      </c>
      <c r="H328" s="338" t="str">
        <f>IF(ISNUMBER(E328), IF(G328&gt;'Bulk DivVar Analysis'!$J$62,"Pass","Fail"),"")</f>
        <v/>
      </c>
      <c r="I328" s="338" t="str">
        <f t="shared" si="7"/>
        <v/>
      </c>
      <c r="J328" s="339"/>
      <c r="K328" s="339"/>
      <c r="L328" s="339"/>
      <c r="M328" s="339"/>
      <c r="N328" s="339"/>
      <c r="O328" s="339"/>
      <c r="P328" s="339"/>
      <c r="Q328" s="339"/>
    </row>
    <row r="329" spans="1:17" ht="13.5" customHeight="1">
      <c r="A329" s="481"/>
      <c r="B329" s="481"/>
      <c r="C329" s="481"/>
      <c r="D329" s="481"/>
      <c r="E329" s="481"/>
      <c r="F329" s="339"/>
      <c r="G329" s="340" t="str">
        <f>IF(ISNUMBER(E329),E329/'Bulk DivVar Analysis'!$I$60,"")</f>
        <v/>
      </c>
      <c r="H329" s="338" t="str">
        <f>IF(ISNUMBER(E329), IF(G329&gt;'Bulk DivVar Analysis'!$J$62,"Pass","Fail"),"")</f>
        <v/>
      </c>
      <c r="I329" s="338" t="str">
        <f t="shared" si="7"/>
        <v/>
      </c>
      <c r="J329" s="339"/>
      <c r="K329" s="339"/>
      <c r="L329" s="339"/>
      <c r="M329" s="339"/>
      <c r="N329" s="339"/>
      <c r="O329" s="339"/>
      <c r="P329" s="339"/>
      <c r="Q329" s="339"/>
    </row>
    <row r="330" spans="1:17" ht="13.5" customHeight="1">
      <c r="A330" s="481"/>
      <c r="B330" s="481"/>
      <c r="C330" s="481"/>
      <c r="D330" s="481"/>
      <c r="E330" s="481"/>
      <c r="F330" s="339"/>
      <c r="G330" s="340" t="str">
        <f>IF(ISNUMBER(E330),E330/'Bulk DivVar Analysis'!$I$60,"")</f>
        <v/>
      </c>
      <c r="H330" s="338" t="str">
        <f>IF(ISNUMBER(E330), IF(G330&gt;'Bulk DivVar Analysis'!$J$62,"Pass","Fail"),"")</f>
        <v/>
      </c>
      <c r="I330" s="338" t="str">
        <f t="shared" si="7"/>
        <v/>
      </c>
      <c r="J330" s="339"/>
      <c r="K330" s="339"/>
      <c r="L330" s="339"/>
      <c r="M330" s="339"/>
      <c r="N330" s="339"/>
      <c r="O330" s="339"/>
      <c r="P330" s="339"/>
      <c r="Q330" s="339"/>
    </row>
    <row r="331" spans="1:17" ht="13.5" customHeight="1">
      <c r="A331" s="481"/>
      <c r="B331" s="481"/>
      <c r="C331" s="481"/>
      <c r="D331" s="481"/>
      <c r="E331" s="481"/>
      <c r="F331" s="339"/>
      <c r="G331" s="340" t="str">
        <f>IF(ISNUMBER(E331),E331/'Bulk DivVar Analysis'!$I$60,"")</f>
        <v/>
      </c>
      <c r="H331" s="338" t="str">
        <f>IF(ISNUMBER(E331), IF(G331&gt;'Bulk DivVar Analysis'!$J$62,"Pass","Fail"),"")</f>
        <v/>
      </c>
      <c r="I331" s="338" t="str">
        <f t="shared" si="7"/>
        <v/>
      </c>
      <c r="J331" s="339"/>
      <c r="K331" s="339"/>
      <c r="L331" s="339"/>
      <c r="M331" s="339"/>
      <c r="N331" s="339"/>
      <c r="O331" s="339"/>
      <c r="P331" s="339"/>
      <c r="Q331" s="339"/>
    </row>
    <row r="332" spans="1:17" ht="13.5" customHeight="1">
      <c r="A332" s="481"/>
      <c r="B332" s="481"/>
      <c r="C332" s="481"/>
      <c r="D332" s="481"/>
      <c r="E332" s="481"/>
      <c r="F332" s="339"/>
      <c r="G332" s="340" t="str">
        <f>IF(ISNUMBER(E332),E332/'Bulk DivVar Analysis'!$I$60,"")</f>
        <v/>
      </c>
      <c r="H332" s="338" t="str">
        <f>IF(ISNUMBER(E332), IF(G332&gt;'Bulk DivVar Analysis'!$J$62,"Pass","Fail"),"")</f>
        <v/>
      </c>
      <c r="I332" s="338" t="str">
        <f t="shared" si="7"/>
        <v/>
      </c>
      <c r="J332" s="339"/>
      <c r="K332" s="339"/>
      <c r="L332" s="339"/>
      <c r="M332" s="339"/>
      <c r="N332" s="339"/>
      <c r="O332" s="339"/>
      <c r="P332" s="339"/>
      <c r="Q332" s="339"/>
    </row>
    <row r="333" spans="1:17" ht="13.5" customHeight="1">
      <c r="A333" s="481"/>
      <c r="B333" s="481"/>
      <c r="C333" s="481"/>
      <c r="D333" s="481"/>
      <c r="E333" s="481"/>
      <c r="F333" s="339"/>
      <c r="G333" s="340" t="str">
        <f>IF(ISNUMBER(E333),E333/'Bulk DivVar Analysis'!$I$60,"")</f>
        <v/>
      </c>
      <c r="H333" s="338" t="str">
        <f>IF(ISNUMBER(E333), IF(G333&gt;'Bulk DivVar Analysis'!$J$62,"Pass","Fail"),"")</f>
        <v/>
      </c>
      <c r="I333" s="338" t="str">
        <f t="shared" si="7"/>
        <v/>
      </c>
      <c r="J333" s="339"/>
      <c r="K333" s="339"/>
      <c r="L333" s="339"/>
      <c r="M333" s="339"/>
      <c r="N333" s="339"/>
      <c r="O333" s="339"/>
      <c r="P333" s="339"/>
      <c r="Q333" s="339"/>
    </row>
    <row r="334" spans="1:17" ht="13.5" customHeight="1">
      <c r="A334" s="481"/>
      <c r="B334" s="481"/>
      <c r="C334" s="481"/>
      <c r="D334" s="481"/>
      <c r="E334" s="481"/>
      <c r="F334" s="339"/>
      <c r="G334" s="340" t="str">
        <f>IF(ISNUMBER(E334),E334/'Bulk DivVar Analysis'!$I$60,"")</f>
        <v/>
      </c>
      <c r="H334" s="338" t="str">
        <f>IF(ISNUMBER(E334), IF(G334&gt;'Bulk DivVar Analysis'!$J$62,"Pass","Fail"),"")</f>
        <v/>
      </c>
      <c r="I334" s="338" t="str">
        <f t="shared" si="7"/>
        <v/>
      </c>
      <c r="J334" s="339"/>
      <c r="K334" s="339"/>
      <c r="L334" s="339"/>
      <c r="M334" s="339"/>
      <c r="N334" s="339"/>
      <c r="O334" s="339"/>
      <c r="P334" s="339"/>
      <c r="Q334" s="339"/>
    </row>
    <row r="335" spans="1:17" ht="13.5" customHeight="1">
      <c r="A335" s="481"/>
      <c r="B335" s="481"/>
      <c r="C335" s="481"/>
      <c r="D335" s="481"/>
      <c r="E335" s="481"/>
      <c r="F335" s="339"/>
      <c r="G335" s="340" t="str">
        <f>IF(ISNUMBER(E335),E335/'Bulk DivVar Analysis'!$I$60,"")</f>
        <v/>
      </c>
      <c r="H335" s="338" t="str">
        <f>IF(ISNUMBER(E335), IF(G335&gt;'Bulk DivVar Analysis'!$J$62,"Pass","Fail"),"")</f>
        <v/>
      </c>
      <c r="I335" s="338" t="str">
        <f t="shared" si="7"/>
        <v/>
      </c>
      <c r="J335" s="339"/>
      <c r="K335" s="339"/>
      <c r="L335" s="339"/>
      <c r="M335" s="339"/>
      <c r="N335" s="339"/>
      <c r="O335" s="339"/>
      <c r="P335" s="339"/>
      <c r="Q335" s="339"/>
    </row>
    <row r="336" spans="1:17" ht="13.5" customHeight="1">
      <c r="A336" s="481"/>
      <c r="B336" s="481"/>
      <c r="C336" s="481"/>
      <c r="D336" s="481"/>
      <c r="E336" s="481"/>
      <c r="F336" s="339"/>
      <c r="G336" s="340" t="str">
        <f>IF(ISNUMBER(E336),E336/'Bulk DivVar Analysis'!$I$60,"")</f>
        <v/>
      </c>
      <c r="H336" s="338" t="str">
        <f>IF(ISNUMBER(E336), IF(G336&gt;'Bulk DivVar Analysis'!$J$62,"Pass","Fail"),"")</f>
        <v/>
      </c>
      <c r="I336" s="338" t="str">
        <f t="shared" si="7"/>
        <v/>
      </c>
      <c r="J336" s="339"/>
      <c r="K336" s="339"/>
      <c r="L336" s="339"/>
      <c r="M336" s="339"/>
      <c r="N336" s="339"/>
      <c r="O336" s="339"/>
      <c r="P336" s="339"/>
      <c r="Q336" s="339"/>
    </row>
    <row r="337" spans="1:17" ht="13.5" customHeight="1">
      <c r="A337" s="481"/>
      <c r="B337" s="481"/>
      <c r="C337" s="481"/>
      <c r="D337" s="481"/>
      <c r="E337" s="481"/>
      <c r="F337" s="339"/>
      <c r="G337" s="340" t="str">
        <f>IF(ISNUMBER(E337),E337/'Bulk DivVar Analysis'!$I$60,"")</f>
        <v/>
      </c>
      <c r="H337" s="338" t="str">
        <f>IF(ISNUMBER(E337), IF(G337&gt;'Bulk DivVar Analysis'!$J$62,"Pass","Fail"),"")</f>
        <v/>
      </c>
      <c r="I337" s="338" t="str">
        <f t="shared" si="7"/>
        <v/>
      </c>
      <c r="J337" s="339"/>
      <c r="K337" s="339"/>
      <c r="L337" s="339"/>
      <c r="M337" s="339"/>
      <c r="N337" s="339"/>
      <c r="O337" s="339"/>
      <c r="P337" s="339"/>
      <c r="Q337" s="339"/>
    </row>
    <row r="338" spans="1:17" ht="13.5" customHeight="1">
      <c r="A338" s="481"/>
      <c r="B338" s="481"/>
      <c r="C338" s="481"/>
      <c r="D338" s="481"/>
      <c r="E338" s="481"/>
      <c r="F338" s="339"/>
      <c r="G338" s="340" t="str">
        <f>IF(ISNUMBER(E338),E338/'Bulk DivVar Analysis'!$I$60,"")</f>
        <v/>
      </c>
      <c r="H338" s="338" t="str">
        <f>IF(ISNUMBER(E338), IF(G338&gt;'Bulk DivVar Analysis'!$J$62,"Pass","Fail"),"")</f>
        <v/>
      </c>
      <c r="I338" s="338" t="str">
        <f t="shared" si="7"/>
        <v/>
      </c>
      <c r="J338" s="339"/>
      <c r="K338" s="339"/>
      <c r="L338" s="339"/>
      <c r="M338" s="339"/>
      <c r="N338" s="339"/>
      <c r="O338" s="339"/>
      <c r="P338" s="339"/>
      <c r="Q338" s="339"/>
    </row>
    <row r="339" spans="1:17" ht="13.5" customHeight="1">
      <c r="A339" s="481"/>
      <c r="B339" s="481"/>
      <c r="C339" s="481"/>
      <c r="D339" s="481"/>
      <c r="E339" s="481"/>
      <c r="F339" s="339"/>
      <c r="G339" s="340" t="str">
        <f>IF(ISNUMBER(E339),E339/'Bulk DivVar Analysis'!$I$60,"")</f>
        <v/>
      </c>
      <c r="H339" s="338" t="str">
        <f>IF(ISNUMBER(E339), IF(G339&gt;'Bulk DivVar Analysis'!$J$62,"Pass","Fail"),"")</f>
        <v/>
      </c>
      <c r="I339" s="338" t="str">
        <f t="shared" si="7"/>
        <v/>
      </c>
      <c r="J339" s="339"/>
      <c r="K339" s="339"/>
      <c r="L339" s="339"/>
      <c r="M339" s="339"/>
      <c r="N339" s="339"/>
      <c r="O339" s="339"/>
      <c r="P339" s="339"/>
      <c r="Q339" s="339"/>
    </row>
    <row r="340" spans="1:17" ht="13.5" customHeight="1">
      <c r="A340" s="481"/>
      <c r="B340" s="481"/>
      <c r="C340" s="481"/>
      <c r="D340" s="481"/>
      <c r="E340" s="481"/>
      <c r="F340" s="339"/>
      <c r="G340" s="340" t="str">
        <f>IF(ISNUMBER(E340),E340/'Bulk DivVar Analysis'!$I$60,"")</f>
        <v/>
      </c>
      <c r="H340" s="338" t="str">
        <f>IF(ISNUMBER(E340), IF(G340&gt;'Bulk DivVar Analysis'!$J$62,"Pass","Fail"),"")</f>
        <v/>
      </c>
      <c r="I340" s="338" t="str">
        <f t="shared" si="7"/>
        <v/>
      </c>
      <c r="J340" s="339"/>
      <c r="K340" s="339"/>
      <c r="L340" s="339"/>
      <c r="M340" s="339"/>
      <c r="N340" s="339"/>
      <c r="O340" s="339"/>
      <c r="P340" s="339"/>
      <c r="Q340" s="339"/>
    </row>
    <row r="341" spans="1:17" ht="13.5" customHeight="1">
      <c r="A341" s="481"/>
      <c r="B341" s="481"/>
      <c r="C341" s="481"/>
      <c r="D341" s="481"/>
      <c r="E341" s="481"/>
      <c r="F341" s="339"/>
      <c r="G341" s="340" t="str">
        <f>IF(ISNUMBER(E341),E341/'Bulk DivVar Analysis'!$I$60,"")</f>
        <v/>
      </c>
      <c r="H341" s="338" t="str">
        <f>IF(ISNUMBER(E341), IF(G341&gt;'Bulk DivVar Analysis'!$J$62,"Pass","Fail"),"")</f>
        <v/>
      </c>
      <c r="I341" s="338" t="str">
        <f t="shared" si="7"/>
        <v/>
      </c>
      <c r="J341" s="339"/>
      <c r="K341" s="339"/>
      <c r="L341" s="339"/>
      <c r="M341" s="339"/>
      <c r="N341" s="339"/>
      <c r="O341" s="339"/>
      <c r="P341" s="339"/>
      <c r="Q341" s="339"/>
    </row>
    <row r="342" spans="1:17" ht="13.5" customHeight="1">
      <c r="A342" s="481"/>
      <c r="B342" s="481"/>
      <c r="C342" s="481"/>
      <c r="D342" s="481"/>
      <c r="E342" s="481"/>
      <c r="F342" s="339"/>
      <c r="G342" s="340" t="str">
        <f>IF(ISNUMBER(E342),E342/'Bulk DivVar Analysis'!$I$60,"")</f>
        <v/>
      </c>
      <c r="H342" s="338" t="str">
        <f>IF(ISNUMBER(E342), IF(G342&gt;'Bulk DivVar Analysis'!$J$62,"Pass","Fail"),"")</f>
        <v/>
      </c>
      <c r="I342" s="338" t="str">
        <f t="shared" si="7"/>
        <v/>
      </c>
      <c r="J342" s="339"/>
      <c r="K342" s="339"/>
      <c r="L342" s="339"/>
      <c r="M342" s="339"/>
      <c r="N342" s="339"/>
      <c r="O342" s="339"/>
      <c r="P342" s="339"/>
      <c r="Q342" s="339"/>
    </row>
    <row r="343" spans="1:17" ht="13.5" customHeight="1">
      <c r="A343" s="481"/>
      <c r="B343" s="481"/>
      <c r="C343" s="481"/>
      <c r="D343" s="481"/>
      <c r="E343" s="481"/>
      <c r="F343" s="339"/>
      <c r="G343" s="340" t="str">
        <f>IF(ISNUMBER(E343),E343/'Bulk DivVar Analysis'!$I$60,"")</f>
        <v/>
      </c>
      <c r="H343" s="338" t="str">
        <f>IF(ISNUMBER(E343), IF(G343&gt;'Bulk DivVar Analysis'!$J$62,"Pass","Fail"),"")</f>
        <v/>
      </c>
      <c r="I343" s="338" t="str">
        <f t="shared" si="7"/>
        <v/>
      </c>
      <c r="J343" s="339"/>
      <c r="K343" s="339"/>
      <c r="L343" s="339"/>
      <c r="M343" s="339"/>
      <c r="N343" s="339"/>
      <c r="O343" s="339"/>
      <c r="P343" s="339"/>
      <c r="Q343" s="339"/>
    </row>
    <row r="344" spans="1:17" ht="13.5" customHeight="1">
      <c r="A344" s="481"/>
      <c r="B344" s="481"/>
      <c r="C344" s="481"/>
      <c r="D344" s="481"/>
      <c r="E344" s="481"/>
      <c r="F344" s="339"/>
      <c r="G344" s="340" t="str">
        <f>IF(ISNUMBER(E344),E344/'Bulk DivVar Analysis'!$I$60,"")</f>
        <v/>
      </c>
      <c r="H344" s="338" t="str">
        <f>IF(ISNUMBER(E344), IF(G344&gt;'Bulk DivVar Analysis'!$J$62,"Pass","Fail"),"")</f>
        <v/>
      </c>
      <c r="I344" s="338" t="str">
        <f t="shared" si="7"/>
        <v/>
      </c>
      <c r="J344" s="339"/>
      <c r="K344" s="339"/>
      <c r="L344" s="339"/>
      <c r="M344" s="339"/>
      <c r="N344" s="339"/>
      <c r="O344" s="339"/>
      <c r="P344" s="339"/>
      <c r="Q344" s="339"/>
    </row>
    <row r="345" spans="1:17" ht="13.5" customHeight="1">
      <c r="A345" s="481"/>
      <c r="B345" s="481"/>
      <c r="C345" s="481"/>
      <c r="D345" s="481"/>
      <c r="E345" s="481"/>
      <c r="F345" s="339"/>
      <c r="G345" s="340" t="str">
        <f>IF(ISNUMBER(E345),E345/'Bulk DivVar Analysis'!$I$60,"")</f>
        <v/>
      </c>
      <c r="H345" s="338" t="str">
        <f>IF(ISNUMBER(E345), IF(G345&gt;'Bulk DivVar Analysis'!$J$62,"Pass","Fail"),"")</f>
        <v/>
      </c>
      <c r="I345" s="338" t="str">
        <f t="shared" si="7"/>
        <v/>
      </c>
      <c r="J345" s="339"/>
      <c r="K345" s="339"/>
      <c r="L345" s="339"/>
      <c r="M345" s="339"/>
      <c r="N345" s="339"/>
      <c r="O345" s="339"/>
      <c r="P345" s="339"/>
      <c r="Q345" s="339"/>
    </row>
    <row r="346" spans="1:17" ht="13.5" customHeight="1">
      <c r="A346" s="481"/>
      <c r="B346" s="481"/>
      <c r="C346" s="481"/>
      <c r="D346" s="481"/>
      <c r="E346" s="481"/>
      <c r="F346" s="339"/>
      <c r="G346" s="340" t="str">
        <f>IF(ISNUMBER(E346),E346/'Bulk DivVar Analysis'!$I$60,"")</f>
        <v/>
      </c>
      <c r="H346" s="338" t="str">
        <f>IF(ISNUMBER(E346), IF(G346&gt;'Bulk DivVar Analysis'!$J$62,"Pass","Fail"),"")</f>
        <v/>
      </c>
      <c r="I346" s="338" t="str">
        <f t="shared" si="7"/>
        <v/>
      </c>
      <c r="J346" s="339"/>
      <c r="K346" s="339"/>
      <c r="L346" s="339"/>
      <c r="M346" s="339"/>
      <c r="N346" s="339"/>
      <c r="O346" s="339"/>
      <c r="P346" s="339"/>
      <c r="Q346" s="339"/>
    </row>
    <row r="347" spans="1:17" ht="13.5" customHeight="1">
      <c r="A347" s="481"/>
      <c r="B347" s="481"/>
      <c r="C347" s="481"/>
      <c r="D347" s="481"/>
      <c r="E347" s="481"/>
      <c r="F347" s="339"/>
      <c r="G347" s="340" t="str">
        <f>IF(ISNUMBER(E347),E347/'Bulk DivVar Analysis'!$I$60,"")</f>
        <v/>
      </c>
      <c r="H347" s="338" t="str">
        <f>IF(ISNUMBER(E347), IF(G347&gt;'Bulk DivVar Analysis'!$J$62,"Pass","Fail"),"")</f>
        <v/>
      </c>
      <c r="I347" s="338" t="str">
        <f t="shared" si="7"/>
        <v/>
      </c>
      <c r="J347" s="339"/>
      <c r="K347" s="339"/>
      <c r="L347" s="339"/>
      <c r="M347" s="339"/>
      <c r="N347" s="339"/>
      <c r="O347" s="339"/>
      <c r="P347" s="339"/>
      <c r="Q347" s="339"/>
    </row>
    <row r="348" spans="1:17" ht="13.5" customHeight="1">
      <c r="A348" s="481"/>
      <c r="B348" s="481"/>
      <c r="C348" s="481"/>
      <c r="D348" s="481"/>
      <c r="E348" s="481"/>
      <c r="F348" s="339"/>
      <c r="G348" s="340" t="str">
        <f>IF(ISNUMBER(E348),E348/'Bulk DivVar Analysis'!$I$60,"")</f>
        <v/>
      </c>
      <c r="H348" s="338" t="str">
        <f>IF(ISNUMBER(E348), IF(G348&gt;'Bulk DivVar Analysis'!$J$62,"Pass","Fail"),"")</f>
        <v/>
      </c>
      <c r="I348" s="338" t="str">
        <f t="shared" si="7"/>
        <v/>
      </c>
      <c r="J348" s="339"/>
      <c r="K348" s="339"/>
      <c r="L348" s="339"/>
      <c r="M348" s="339"/>
      <c r="N348" s="339"/>
      <c r="O348" s="339"/>
      <c r="P348" s="339"/>
      <c r="Q348" s="339"/>
    </row>
    <row r="349" spans="1:17" ht="13.5" customHeight="1">
      <c r="A349" s="481"/>
      <c r="B349" s="481"/>
      <c r="C349" s="481"/>
      <c r="D349" s="481"/>
      <c r="E349" s="481"/>
      <c r="F349" s="339"/>
      <c r="G349" s="340" t="str">
        <f>IF(ISNUMBER(E349),E349/'Bulk DivVar Analysis'!$I$60,"")</f>
        <v/>
      </c>
      <c r="H349" s="338" t="str">
        <f>IF(ISNUMBER(E349), IF(G349&gt;'Bulk DivVar Analysis'!$J$62,"Pass","Fail"),"")</f>
        <v/>
      </c>
      <c r="I349" s="338" t="str">
        <f t="shared" si="7"/>
        <v/>
      </c>
      <c r="J349" s="339"/>
      <c r="K349" s="339"/>
      <c r="L349" s="339"/>
      <c r="M349" s="339"/>
      <c r="N349" s="339"/>
      <c r="O349" s="339"/>
      <c r="P349" s="339"/>
      <c r="Q349" s="339"/>
    </row>
    <row r="350" spans="1:17" ht="13.5" customHeight="1">
      <c r="A350" s="481"/>
      <c r="B350" s="481"/>
      <c r="C350" s="481"/>
      <c r="D350" s="481"/>
      <c r="E350" s="481"/>
      <c r="F350" s="339"/>
      <c r="G350" s="340" t="str">
        <f>IF(ISNUMBER(E350),E350/'Bulk DivVar Analysis'!$I$60,"")</f>
        <v/>
      </c>
      <c r="H350" s="338" t="str">
        <f>IF(ISNUMBER(E350), IF(G350&gt;'Bulk DivVar Analysis'!$J$62,"Pass","Fail"),"")</f>
        <v/>
      </c>
      <c r="I350" s="338" t="str">
        <f t="shared" si="7"/>
        <v/>
      </c>
      <c r="J350" s="339"/>
      <c r="K350" s="339"/>
      <c r="L350" s="339"/>
      <c r="M350" s="339"/>
      <c r="N350" s="339"/>
      <c r="O350" s="339"/>
      <c r="P350" s="339"/>
      <c r="Q350" s="339"/>
    </row>
    <row r="351" spans="1:17" ht="13.5" customHeight="1">
      <c r="A351" s="481"/>
      <c r="B351" s="481"/>
      <c r="C351" s="481"/>
      <c r="D351" s="481"/>
      <c r="E351" s="481"/>
      <c r="F351" s="339"/>
      <c r="G351" s="340" t="str">
        <f>IF(ISNUMBER(E351),E351/'Bulk DivVar Analysis'!$I$60,"")</f>
        <v/>
      </c>
      <c r="H351" s="338" t="str">
        <f>IF(ISNUMBER(E351), IF(G351&gt;'Bulk DivVar Analysis'!$J$62,"Pass","Fail"),"")</f>
        <v/>
      </c>
      <c r="I351" s="338" t="str">
        <f t="shared" si="7"/>
        <v/>
      </c>
      <c r="J351" s="339"/>
      <c r="K351" s="339"/>
      <c r="L351" s="339"/>
      <c r="M351" s="339"/>
      <c r="N351" s="339"/>
      <c r="O351" s="339"/>
      <c r="P351" s="339"/>
      <c r="Q351" s="339"/>
    </row>
    <row r="352" spans="1:17" ht="13.5" customHeight="1">
      <c r="A352" s="481"/>
      <c r="B352" s="481"/>
      <c r="C352" s="481"/>
      <c r="D352" s="481"/>
      <c r="E352" s="481"/>
      <c r="F352" s="339"/>
      <c r="G352" s="340" t="str">
        <f>IF(ISNUMBER(E352),E352/'Bulk DivVar Analysis'!$I$60,"")</f>
        <v/>
      </c>
      <c r="H352" s="338" t="str">
        <f>IF(ISNUMBER(E352), IF(G352&gt;'Bulk DivVar Analysis'!$J$62,"Pass","Fail"),"")</f>
        <v/>
      </c>
      <c r="I352" s="338" t="str">
        <f t="shared" si="7"/>
        <v/>
      </c>
      <c r="J352" s="339"/>
      <c r="K352" s="339"/>
      <c r="L352" s="339"/>
      <c r="M352" s="339"/>
      <c r="N352" s="339"/>
      <c r="O352" s="339"/>
      <c r="P352" s="339"/>
      <c r="Q352" s="339"/>
    </row>
    <row r="353" spans="1:17" ht="13.5" customHeight="1">
      <c r="A353" s="481"/>
      <c r="B353" s="481"/>
      <c r="C353" s="481"/>
      <c r="D353" s="481"/>
      <c r="E353" s="481"/>
      <c r="F353" s="339"/>
      <c r="G353" s="340" t="str">
        <f>IF(ISNUMBER(E353),E353/'Bulk DivVar Analysis'!$I$60,"")</f>
        <v/>
      </c>
      <c r="H353" s="338" t="str">
        <f>IF(ISNUMBER(E353), IF(G353&gt;'Bulk DivVar Analysis'!$J$62,"Pass","Fail"),"")</f>
        <v/>
      </c>
      <c r="I353" s="338" t="str">
        <f t="shared" si="7"/>
        <v/>
      </c>
      <c r="J353" s="339"/>
      <c r="K353" s="339"/>
      <c r="L353" s="339"/>
      <c r="M353" s="339"/>
      <c r="N353" s="339"/>
      <c r="O353" s="339"/>
      <c r="P353" s="339"/>
      <c r="Q353" s="339"/>
    </row>
    <row r="354" spans="1:17" ht="13.5" customHeight="1">
      <c r="A354" s="481"/>
      <c r="B354" s="481"/>
      <c r="C354" s="481"/>
      <c r="D354" s="481"/>
      <c r="E354" s="481"/>
      <c r="F354" s="339"/>
      <c r="G354" s="340" t="str">
        <f>IF(ISNUMBER(E354),E354/'Bulk DivVar Analysis'!$I$60,"")</f>
        <v/>
      </c>
      <c r="H354" s="338" t="str">
        <f>IF(ISNUMBER(E354), IF(G354&gt;'Bulk DivVar Analysis'!$J$62,"Pass","Fail"),"")</f>
        <v/>
      </c>
      <c r="I354" s="338" t="str">
        <f t="shared" si="7"/>
        <v/>
      </c>
      <c r="J354" s="339"/>
      <c r="K354" s="339"/>
      <c r="L354" s="339"/>
      <c r="M354" s="339"/>
      <c r="N354" s="339"/>
      <c r="O354" s="339"/>
      <c r="P354" s="339"/>
      <c r="Q354" s="339"/>
    </row>
    <row r="355" spans="1:17" ht="13.5" customHeight="1">
      <c r="A355" s="481"/>
      <c r="B355" s="481"/>
      <c r="C355" s="481"/>
      <c r="D355" s="481"/>
      <c r="E355" s="481"/>
      <c r="F355" s="339"/>
      <c r="G355" s="340" t="str">
        <f>IF(ISNUMBER(E355),E355/'Bulk DivVar Analysis'!$I$60,"")</f>
        <v/>
      </c>
      <c r="H355" s="338" t="str">
        <f>IF(ISNUMBER(E355), IF(G355&gt;'Bulk DivVar Analysis'!$J$62,"Pass","Fail"),"")</f>
        <v/>
      </c>
      <c r="I355" s="338" t="str">
        <f t="shared" si="7"/>
        <v/>
      </c>
      <c r="J355" s="339"/>
      <c r="K355" s="339"/>
      <c r="L355" s="339"/>
      <c r="M355" s="339"/>
      <c r="N355" s="339"/>
      <c r="O355" s="339"/>
      <c r="P355" s="339"/>
      <c r="Q355" s="339"/>
    </row>
    <row r="356" spans="1:17" ht="13.5" customHeight="1">
      <c r="A356" s="481"/>
      <c r="B356" s="481"/>
      <c r="C356" s="481"/>
      <c r="D356" s="481"/>
      <c r="E356" s="481"/>
      <c r="F356" s="339"/>
      <c r="G356" s="340" t="str">
        <f>IF(ISNUMBER(E356),E356/'Bulk DivVar Analysis'!$I$60,"")</f>
        <v/>
      </c>
      <c r="H356" s="338" t="str">
        <f>IF(ISNUMBER(E356), IF(G356&gt;'Bulk DivVar Analysis'!$J$62,"Pass","Fail"),"")</f>
        <v/>
      </c>
      <c r="I356" s="338" t="str">
        <f t="shared" si="7"/>
        <v/>
      </c>
      <c r="J356" s="339"/>
      <c r="K356" s="339"/>
      <c r="L356" s="339"/>
      <c r="M356" s="339"/>
      <c r="N356" s="339"/>
      <c r="O356" s="339"/>
      <c r="P356" s="339"/>
      <c r="Q356" s="339"/>
    </row>
    <row r="357" spans="1:17" ht="13.5" customHeight="1">
      <c r="A357" s="481"/>
      <c r="B357" s="481"/>
      <c r="C357" s="481"/>
      <c r="D357" s="481"/>
      <c r="E357" s="481"/>
      <c r="F357" s="339"/>
      <c r="G357" s="340" t="str">
        <f>IF(ISNUMBER(E357),E357/'Bulk DivVar Analysis'!$I$60,"")</f>
        <v/>
      </c>
      <c r="H357" s="338" t="str">
        <f>IF(ISNUMBER(E357), IF(G357&gt;'Bulk DivVar Analysis'!$J$62,"Pass","Fail"),"")</f>
        <v/>
      </c>
      <c r="I357" s="338" t="str">
        <f t="shared" si="7"/>
        <v/>
      </c>
      <c r="J357" s="339"/>
      <c r="K357" s="339"/>
      <c r="L357" s="339"/>
      <c r="M357" s="339"/>
      <c r="N357" s="339"/>
      <c r="O357" s="339"/>
      <c r="P357" s="339"/>
      <c r="Q357" s="339"/>
    </row>
    <row r="358" spans="1:17" ht="13.5" customHeight="1">
      <c r="A358" s="481"/>
      <c r="B358" s="481"/>
      <c r="C358" s="481"/>
      <c r="D358" s="481"/>
      <c r="E358" s="481"/>
      <c r="F358" s="339"/>
      <c r="G358" s="340" t="str">
        <f>IF(ISNUMBER(E358),E358/'Bulk DivVar Analysis'!$I$60,"")</f>
        <v/>
      </c>
      <c r="H358" s="338" t="str">
        <f>IF(ISNUMBER(E358), IF(G358&gt;'Bulk DivVar Analysis'!$J$62,"Pass","Fail"),"")</f>
        <v/>
      </c>
      <c r="I358" s="338" t="str">
        <f t="shared" si="7"/>
        <v/>
      </c>
      <c r="J358" s="339"/>
      <c r="K358" s="339"/>
      <c r="L358" s="339"/>
      <c r="M358" s="339"/>
      <c r="N358" s="339"/>
      <c r="O358" s="339"/>
      <c r="P358" s="339"/>
      <c r="Q358" s="339"/>
    </row>
    <row r="359" spans="1:17" ht="13.5" customHeight="1">
      <c r="A359" s="481"/>
      <c r="B359" s="481"/>
      <c r="C359" s="481"/>
      <c r="D359" s="481"/>
      <c r="E359" s="481"/>
      <c r="F359" s="339"/>
      <c r="G359" s="340" t="str">
        <f>IF(ISNUMBER(E359),E359/'Bulk DivVar Analysis'!$I$60,"")</f>
        <v/>
      </c>
      <c r="H359" s="338" t="str">
        <f>IF(ISNUMBER(E359), IF(G359&gt;'Bulk DivVar Analysis'!$J$62,"Pass","Fail"),"")</f>
        <v/>
      </c>
      <c r="I359" s="338" t="str">
        <f t="shared" si="7"/>
        <v/>
      </c>
      <c r="J359" s="339"/>
      <c r="K359" s="339"/>
      <c r="L359" s="339"/>
      <c r="M359" s="339"/>
      <c r="N359" s="339"/>
      <c r="O359" s="339"/>
      <c r="P359" s="339"/>
      <c r="Q359" s="339"/>
    </row>
    <row r="360" spans="1:17" ht="13.5" customHeight="1">
      <c r="A360" s="481"/>
      <c r="B360" s="481"/>
      <c r="C360" s="481"/>
      <c r="D360" s="481"/>
      <c r="E360" s="481"/>
      <c r="F360" s="339"/>
      <c r="G360" s="340" t="str">
        <f>IF(ISNUMBER(E360),E360/'Bulk DivVar Analysis'!$I$60,"")</f>
        <v/>
      </c>
      <c r="H360" s="338" t="str">
        <f>IF(ISNUMBER(E360), IF(G360&gt;'Bulk DivVar Analysis'!$J$62,"Pass","Fail"),"")</f>
        <v/>
      </c>
      <c r="I360" s="338" t="str">
        <f t="shared" si="7"/>
        <v/>
      </c>
      <c r="J360" s="339"/>
      <c r="K360" s="339"/>
      <c r="L360" s="339"/>
      <c r="M360" s="339"/>
      <c r="N360" s="339"/>
      <c r="O360" s="339"/>
      <c r="P360" s="339"/>
      <c r="Q360" s="339"/>
    </row>
    <row r="361" spans="1:17" ht="13.5" customHeight="1">
      <c r="A361" s="481"/>
      <c r="B361" s="481"/>
      <c r="C361" s="481"/>
      <c r="D361" s="481"/>
      <c r="E361" s="481"/>
      <c r="F361" s="339"/>
      <c r="G361" s="340" t="str">
        <f>IF(ISNUMBER(E361),E361/'Bulk DivVar Analysis'!$I$60,"")</f>
        <v/>
      </c>
      <c r="H361" s="338" t="str">
        <f>IF(ISNUMBER(E361), IF(G361&gt;'Bulk DivVar Analysis'!$J$62,"Pass","Fail"),"")</f>
        <v/>
      </c>
      <c r="I361" s="338" t="str">
        <f t="shared" si="7"/>
        <v/>
      </c>
      <c r="J361" s="339"/>
      <c r="K361" s="339"/>
      <c r="L361" s="339"/>
      <c r="M361" s="339"/>
      <c r="N361" s="339"/>
      <c r="O361" s="339"/>
      <c r="P361" s="339"/>
      <c r="Q361" s="339"/>
    </row>
    <row r="362" spans="1:17" ht="13.5" customHeight="1">
      <c r="A362" s="481"/>
      <c r="B362" s="481"/>
      <c r="C362" s="481"/>
      <c r="D362" s="481"/>
      <c r="E362" s="481"/>
      <c r="F362" s="339"/>
      <c r="G362" s="340" t="str">
        <f>IF(ISNUMBER(E362),E362/'Bulk DivVar Analysis'!$I$60,"")</f>
        <v/>
      </c>
      <c r="H362" s="338" t="str">
        <f>IF(ISNUMBER(E362), IF(G362&gt;'Bulk DivVar Analysis'!$J$62,"Pass","Fail"),"")</f>
        <v/>
      </c>
      <c r="I362" s="338" t="str">
        <f t="shared" si="7"/>
        <v/>
      </c>
      <c r="J362" s="339"/>
      <c r="K362" s="339"/>
      <c r="L362" s="339"/>
      <c r="M362" s="339"/>
      <c r="N362" s="339"/>
      <c r="O362" s="339"/>
      <c r="P362" s="339"/>
      <c r="Q362" s="339"/>
    </row>
    <row r="363" spans="1:17" ht="13.5" customHeight="1">
      <c r="A363" s="481"/>
      <c r="B363" s="481"/>
      <c r="C363" s="481"/>
      <c r="D363" s="481"/>
      <c r="E363" s="481"/>
      <c r="F363" s="339"/>
      <c r="G363" s="340" t="str">
        <f>IF(ISNUMBER(E363),E363/'Bulk DivVar Analysis'!$I$60,"")</f>
        <v/>
      </c>
      <c r="H363" s="338" t="str">
        <f>IF(ISNUMBER(E363), IF(G363&gt;'Bulk DivVar Analysis'!$J$62,"Pass","Fail"),"")</f>
        <v/>
      </c>
      <c r="I363" s="338" t="str">
        <f t="shared" si="7"/>
        <v/>
      </c>
      <c r="J363" s="339"/>
      <c r="K363" s="339"/>
      <c r="L363" s="339"/>
      <c r="M363" s="339"/>
      <c r="N363" s="339"/>
      <c r="O363" s="339"/>
      <c r="P363" s="339"/>
      <c r="Q363" s="339"/>
    </row>
    <row r="364" spans="1:17" ht="13.5" customHeight="1">
      <c r="A364" s="481"/>
      <c r="B364" s="481"/>
      <c r="C364" s="481"/>
      <c r="D364" s="481"/>
      <c r="E364" s="481"/>
      <c r="F364" s="339"/>
      <c r="G364" s="340" t="str">
        <f>IF(ISNUMBER(E364),E364/'Bulk DivVar Analysis'!$I$60,"")</f>
        <v/>
      </c>
      <c r="H364" s="338" t="str">
        <f>IF(ISNUMBER(E364), IF(G364&gt;'Bulk DivVar Analysis'!$J$62,"Pass","Fail"),"")</f>
        <v/>
      </c>
      <c r="I364" s="338" t="str">
        <f t="shared" si="7"/>
        <v/>
      </c>
      <c r="J364" s="339"/>
      <c r="K364" s="339"/>
      <c r="L364" s="339"/>
      <c r="M364" s="339"/>
      <c r="N364" s="339"/>
      <c r="O364" s="339"/>
      <c r="P364" s="339"/>
      <c r="Q364" s="339"/>
    </row>
    <row r="365" spans="1:17" ht="13.5" customHeight="1">
      <c r="A365" s="481"/>
      <c r="B365" s="481"/>
      <c r="C365" s="481"/>
      <c r="D365" s="481"/>
      <c r="E365" s="481"/>
      <c r="F365" s="339"/>
      <c r="G365" s="340" t="str">
        <f>IF(ISNUMBER(E365),E365/'Bulk DivVar Analysis'!$I$60,"")</f>
        <v/>
      </c>
      <c r="H365" s="338" t="str">
        <f>IF(ISNUMBER(E365), IF(G365&gt;'Bulk DivVar Analysis'!$J$62,"Pass","Fail"),"")</f>
        <v/>
      </c>
      <c r="I365" s="338" t="str">
        <f t="shared" si="7"/>
        <v/>
      </c>
      <c r="J365" s="339"/>
      <c r="K365" s="339"/>
      <c r="L365" s="339"/>
      <c r="M365" s="339"/>
      <c r="N365" s="339"/>
      <c r="O365" s="339"/>
      <c r="P365" s="339"/>
      <c r="Q365" s="339"/>
    </row>
    <row r="366" spans="1:17" ht="13.5" customHeight="1">
      <c r="A366" s="481"/>
      <c r="B366" s="481"/>
      <c r="C366" s="481"/>
      <c r="D366" s="481"/>
      <c r="E366" s="481"/>
      <c r="F366" s="339"/>
      <c r="G366" s="340" t="str">
        <f>IF(ISNUMBER(E366),E366/'Bulk DivVar Analysis'!$I$60,"")</f>
        <v/>
      </c>
      <c r="H366" s="338" t="str">
        <f>IF(ISNUMBER(E366), IF(G366&gt;'Bulk DivVar Analysis'!$J$62,"Pass","Fail"),"")</f>
        <v/>
      </c>
      <c r="I366" s="338" t="str">
        <f t="shared" si="7"/>
        <v/>
      </c>
      <c r="J366" s="339"/>
      <c r="K366" s="339"/>
      <c r="L366" s="339"/>
      <c r="M366" s="339"/>
      <c r="N366" s="339"/>
      <c r="O366" s="339"/>
      <c r="P366" s="339"/>
      <c r="Q366" s="339"/>
    </row>
    <row r="367" spans="1:17" ht="13.5" customHeight="1">
      <c r="A367" s="481"/>
      <c r="B367" s="481"/>
      <c r="C367" s="481"/>
      <c r="D367" s="481"/>
      <c r="E367" s="481"/>
      <c r="F367" s="339"/>
      <c r="G367" s="340" t="str">
        <f>IF(ISNUMBER(E367),E367/'Bulk DivVar Analysis'!$I$60,"")</f>
        <v/>
      </c>
      <c r="H367" s="338" t="str">
        <f>IF(ISNUMBER(E367), IF(G367&gt;'Bulk DivVar Analysis'!$J$62,"Pass","Fail"),"")</f>
        <v/>
      </c>
      <c r="I367" s="338" t="str">
        <f t="shared" si="7"/>
        <v/>
      </c>
      <c r="J367" s="339"/>
      <c r="K367" s="339"/>
      <c r="L367" s="339"/>
      <c r="M367" s="339"/>
      <c r="N367" s="339"/>
      <c r="O367" s="339"/>
      <c r="P367" s="339"/>
      <c r="Q367" s="339"/>
    </row>
    <row r="368" spans="1:17" ht="13.5" customHeight="1">
      <c r="A368" s="481"/>
      <c r="B368" s="481"/>
      <c r="C368" s="481"/>
      <c r="D368" s="481"/>
      <c r="E368" s="481"/>
      <c r="F368" s="339"/>
      <c r="G368" s="340" t="str">
        <f>IF(ISNUMBER(E368),E368/'Bulk DivVar Analysis'!$I$60,"")</f>
        <v/>
      </c>
      <c r="H368" s="338" t="str">
        <f>IF(ISNUMBER(E368), IF(G368&gt;'Bulk DivVar Analysis'!$J$62,"Pass","Fail"),"")</f>
        <v/>
      </c>
      <c r="I368" s="338" t="str">
        <f t="shared" si="7"/>
        <v/>
      </c>
      <c r="J368" s="339"/>
      <c r="K368" s="339"/>
      <c r="L368" s="339"/>
      <c r="M368" s="339"/>
      <c r="N368" s="339"/>
      <c r="O368" s="339"/>
      <c r="P368" s="339"/>
      <c r="Q368" s="339"/>
    </row>
    <row r="369" spans="1:17" ht="13.5" customHeight="1">
      <c r="A369" s="481"/>
      <c r="B369" s="481"/>
      <c r="C369" s="481"/>
      <c r="D369" s="481"/>
      <c r="E369" s="481"/>
      <c r="F369" s="339"/>
      <c r="G369" s="340" t="str">
        <f>IF(ISNUMBER(E369),E369/'Bulk DivVar Analysis'!$I$60,"")</f>
        <v/>
      </c>
      <c r="H369" s="338" t="str">
        <f>IF(ISNUMBER(E369), IF(G369&gt;'Bulk DivVar Analysis'!$J$62,"Pass","Fail"),"")</f>
        <v/>
      </c>
      <c r="I369" s="338" t="str">
        <f t="shared" si="7"/>
        <v/>
      </c>
      <c r="J369" s="339"/>
      <c r="K369" s="339"/>
      <c r="L369" s="339"/>
      <c r="M369" s="339"/>
      <c r="N369" s="339"/>
      <c r="O369" s="339"/>
      <c r="P369" s="339"/>
      <c r="Q369" s="339"/>
    </row>
    <row r="370" spans="1:17" ht="13.5" customHeight="1">
      <c r="A370" s="481"/>
      <c r="B370" s="481"/>
      <c r="C370" s="481"/>
      <c r="D370" s="481"/>
      <c r="E370" s="481"/>
      <c r="F370" s="339"/>
      <c r="G370" s="340" t="str">
        <f>IF(ISNUMBER(E370),E370/'Bulk DivVar Analysis'!$I$60,"")</f>
        <v/>
      </c>
      <c r="H370" s="338" t="str">
        <f>IF(ISNUMBER(E370), IF(G370&gt;'Bulk DivVar Analysis'!$J$62,"Pass","Fail"),"")</f>
        <v/>
      </c>
      <c r="I370" s="338" t="str">
        <f t="shared" si="7"/>
        <v/>
      </c>
      <c r="J370" s="339"/>
      <c r="K370" s="339"/>
      <c r="L370" s="339"/>
      <c r="M370" s="339"/>
      <c r="N370" s="339"/>
      <c r="O370" s="339"/>
      <c r="P370" s="339"/>
      <c r="Q370" s="339"/>
    </row>
    <row r="371" spans="1:17" ht="13.5" customHeight="1">
      <c r="A371" s="481"/>
      <c r="B371" s="481"/>
      <c r="C371" s="481"/>
      <c r="D371" s="481"/>
      <c r="E371" s="481"/>
      <c r="F371" s="339"/>
      <c r="G371" s="340" t="str">
        <f>IF(ISNUMBER(E371),E371/'Bulk DivVar Analysis'!$I$60,"")</f>
        <v/>
      </c>
      <c r="H371" s="338" t="str">
        <f>IF(ISNUMBER(E371), IF(G371&gt;'Bulk DivVar Analysis'!$J$62,"Pass","Fail"),"")</f>
        <v/>
      </c>
      <c r="I371" s="338" t="str">
        <f t="shared" si="7"/>
        <v/>
      </c>
      <c r="J371" s="339"/>
      <c r="K371" s="339"/>
      <c r="L371" s="339"/>
      <c r="M371" s="339"/>
      <c r="N371" s="339"/>
      <c r="O371" s="339"/>
      <c r="P371" s="339"/>
      <c r="Q371" s="339"/>
    </row>
    <row r="372" spans="1:17" ht="13.5" customHeight="1">
      <c r="A372" s="481"/>
      <c r="B372" s="481"/>
      <c r="C372" s="481"/>
      <c r="D372" s="481"/>
      <c r="E372" s="481"/>
      <c r="F372" s="339"/>
      <c r="G372" s="340" t="str">
        <f>IF(ISNUMBER(E372),E372/'Bulk DivVar Analysis'!$I$60,"")</f>
        <v/>
      </c>
      <c r="H372" s="338" t="str">
        <f>IF(ISNUMBER(E372), IF(G372&gt;'Bulk DivVar Analysis'!$J$62,"Pass","Fail"),"")</f>
        <v/>
      </c>
      <c r="I372" s="338" t="str">
        <f t="shared" si="7"/>
        <v/>
      </c>
      <c r="J372" s="339"/>
      <c r="K372" s="339"/>
      <c r="L372" s="339"/>
      <c r="M372" s="339"/>
      <c r="N372" s="339"/>
      <c r="O372" s="339"/>
      <c r="P372" s="339"/>
      <c r="Q372" s="339"/>
    </row>
    <row r="373" spans="1:17" ht="13.5" customHeight="1">
      <c r="A373" s="481"/>
      <c r="B373" s="481"/>
      <c r="C373" s="481"/>
      <c r="D373" s="481"/>
      <c r="E373" s="481"/>
      <c r="F373" s="339"/>
      <c r="G373" s="340" t="str">
        <f>IF(ISNUMBER(E373),E373/'Bulk DivVar Analysis'!$I$60,"")</f>
        <v/>
      </c>
      <c r="H373" s="338" t="str">
        <f>IF(ISNUMBER(E373), IF(G373&gt;'Bulk DivVar Analysis'!$J$62,"Pass","Fail"),"")</f>
        <v/>
      </c>
      <c r="I373" s="338" t="str">
        <f t="shared" si="7"/>
        <v/>
      </c>
      <c r="J373" s="339"/>
      <c r="K373" s="339"/>
      <c r="L373" s="339"/>
      <c r="M373" s="339"/>
      <c r="N373" s="339"/>
      <c r="O373" s="339"/>
      <c r="P373" s="339"/>
      <c r="Q373" s="339"/>
    </row>
    <row r="374" spans="1:17" ht="13.5" customHeight="1">
      <c r="A374" s="481"/>
      <c r="B374" s="481"/>
      <c r="C374" s="481"/>
      <c r="D374" s="481"/>
      <c r="E374" s="481"/>
      <c r="F374" s="339"/>
      <c r="G374" s="340" t="str">
        <f>IF(ISNUMBER(E374),E374/'Bulk DivVar Analysis'!$I$60,"")</f>
        <v/>
      </c>
      <c r="H374" s="338" t="str">
        <f>IF(ISNUMBER(E374), IF(G374&gt;'Bulk DivVar Analysis'!$J$62,"Pass","Fail"),"")</f>
        <v/>
      </c>
      <c r="I374" s="338" t="str">
        <f t="shared" si="7"/>
        <v/>
      </c>
      <c r="J374" s="339"/>
      <c r="K374" s="339"/>
      <c r="L374" s="339"/>
      <c r="M374" s="339"/>
      <c r="N374" s="339"/>
      <c r="O374" s="339"/>
      <c r="P374" s="339"/>
      <c r="Q374" s="339"/>
    </row>
    <row r="375" spans="1:17" ht="13.5" customHeight="1">
      <c r="A375" s="481"/>
      <c r="B375" s="481"/>
      <c r="C375" s="481"/>
      <c r="D375" s="481"/>
      <c r="E375" s="481"/>
      <c r="F375" s="339"/>
      <c r="G375" s="340" t="str">
        <f>IF(ISNUMBER(E375),E375/'Bulk DivVar Analysis'!$I$60,"")</f>
        <v/>
      </c>
      <c r="H375" s="338" t="str">
        <f>IF(ISNUMBER(E375), IF(G375&gt;'Bulk DivVar Analysis'!$J$62,"Pass","Fail"),"")</f>
        <v/>
      </c>
      <c r="I375" s="338" t="str">
        <f t="shared" si="7"/>
        <v/>
      </c>
      <c r="J375" s="339"/>
      <c r="K375" s="339"/>
      <c r="L375" s="339"/>
      <c r="M375" s="339"/>
      <c r="N375" s="339"/>
      <c r="O375" s="339"/>
      <c r="P375" s="339"/>
      <c r="Q375" s="339"/>
    </row>
    <row r="376" spans="1:17" ht="13.5" customHeight="1">
      <c r="A376" s="481"/>
      <c r="B376" s="481"/>
      <c r="C376" s="481"/>
      <c r="D376" s="481"/>
      <c r="E376" s="481"/>
      <c r="F376" s="339"/>
      <c r="G376" s="340" t="str">
        <f>IF(ISNUMBER(E376),E376/'Bulk DivVar Analysis'!$I$60,"")</f>
        <v/>
      </c>
      <c r="H376" s="338" t="str">
        <f>IF(ISNUMBER(E376), IF(G376&gt;'Bulk DivVar Analysis'!$J$62,"Pass","Fail"),"")</f>
        <v/>
      </c>
      <c r="I376" s="338" t="str">
        <f t="shared" si="7"/>
        <v/>
      </c>
      <c r="J376" s="339"/>
      <c r="K376" s="339"/>
      <c r="L376" s="339"/>
      <c r="M376" s="339"/>
      <c r="N376" s="339"/>
      <c r="O376" s="339"/>
      <c r="P376" s="339"/>
      <c r="Q376" s="339"/>
    </row>
    <row r="377" spans="1:17" ht="13.5" customHeight="1">
      <c r="A377" s="481"/>
      <c r="B377" s="481"/>
      <c r="C377" s="481"/>
      <c r="D377" s="481"/>
      <c r="E377" s="481"/>
      <c r="F377" s="339"/>
      <c r="G377" s="340" t="str">
        <f>IF(ISNUMBER(E377),E377/'Bulk DivVar Analysis'!$I$60,"")</f>
        <v/>
      </c>
      <c r="H377" s="338" t="str">
        <f>IF(ISNUMBER(E377), IF(G377&gt;'Bulk DivVar Analysis'!$J$62,"Pass","Fail"),"")</f>
        <v/>
      </c>
      <c r="I377" s="338" t="str">
        <f t="shared" si="7"/>
        <v/>
      </c>
      <c r="J377" s="339"/>
      <c r="K377" s="339"/>
      <c r="L377" s="339"/>
      <c r="M377" s="339"/>
      <c r="N377" s="339"/>
      <c r="O377" s="339"/>
      <c r="P377" s="339"/>
      <c r="Q377" s="339"/>
    </row>
    <row r="378" spans="1:17" ht="13.5" customHeight="1">
      <c r="A378" s="481"/>
      <c r="B378" s="481"/>
      <c r="C378" s="481"/>
      <c r="D378" s="481"/>
      <c r="E378" s="481"/>
      <c r="F378" s="339"/>
      <c r="G378" s="340" t="str">
        <f>IF(ISNUMBER(E378),E378/'Bulk DivVar Analysis'!$I$60,"")</f>
        <v/>
      </c>
      <c r="H378" s="338" t="str">
        <f>IF(ISNUMBER(E378), IF(G378&gt;'Bulk DivVar Analysis'!$J$62,"Pass","Fail"),"")</f>
        <v/>
      </c>
      <c r="I378" s="338" t="str">
        <f t="shared" si="7"/>
        <v/>
      </c>
      <c r="J378" s="339"/>
      <c r="K378" s="339"/>
      <c r="L378" s="339"/>
      <c r="M378" s="339"/>
      <c r="N378" s="339"/>
      <c r="O378" s="339"/>
      <c r="P378" s="339"/>
      <c r="Q378" s="339"/>
    </row>
    <row r="379" spans="1:17" ht="13.5" customHeight="1">
      <c r="A379" s="481"/>
      <c r="B379" s="481"/>
      <c r="C379" s="481"/>
      <c r="D379" s="481"/>
      <c r="E379" s="481"/>
      <c r="F379" s="339"/>
      <c r="G379" s="340" t="str">
        <f>IF(ISNUMBER(E379),E379/'Bulk DivVar Analysis'!$I$60,"")</f>
        <v/>
      </c>
      <c r="H379" s="338" t="str">
        <f>IF(ISNUMBER(E379), IF(G379&gt;'Bulk DivVar Analysis'!$J$62,"Pass","Fail"),"")</f>
        <v/>
      </c>
      <c r="I379" s="338" t="str">
        <f t="shared" si="7"/>
        <v/>
      </c>
      <c r="J379" s="339"/>
      <c r="K379" s="339"/>
      <c r="L379" s="339"/>
      <c r="M379" s="339"/>
      <c r="N379" s="339"/>
      <c r="O379" s="339"/>
      <c r="P379" s="339"/>
      <c r="Q379" s="339"/>
    </row>
    <row r="380" spans="1:17" ht="13.5" customHeight="1">
      <c r="A380" s="481"/>
      <c r="B380" s="481"/>
      <c r="C380" s="481"/>
      <c r="D380" s="481"/>
      <c r="E380" s="481"/>
      <c r="F380" s="339"/>
      <c r="G380" s="340" t="str">
        <f>IF(ISNUMBER(E380),E380/'Bulk DivVar Analysis'!$I$60,"")</f>
        <v/>
      </c>
      <c r="H380" s="338" t="str">
        <f>IF(ISNUMBER(E380), IF(G380&gt;'Bulk DivVar Analysis'!$J$62,"Pass","Fail"),"")</f>
        <v/>
      </c>
      <c r="I380" s="338" t="str">
        <f t="shared" si="7"/>
        <v/>
      </c>
      <c r="J380" s="339"/>
      <c r="K380" s="339"/>
      <c r="L380" s="339"/>
      <c r="M380" s="339"/>
      <c r="N380" s="339"/>
      <c r="O380" s="339"/>
      <c r="P380" s="339"/>
      <c r="Q380" s="339"/>
    </row>
    <row r="381" spans="1:17" ht="13.5" customHeight="1">
      <c r="A381" s="481"/>
      <c r="B381" s="481"/>
      <c r="C381" s="481"/>
      <c r="D381" s="481"/>
      <c r="E381" s="481"/>
      <c r="F381" s="339"/>
      <c r="G381" s="340" t="str">
        <f>IF(ISNUMBER(E381),E381/'Bulk DivVar Analysis'!$I$60,"")</f>
        <v/>
      </c>
      <c r="H381" s="338" t="str">
        <f>IF(ISNUMBER(E381), IF(G381&gt;'Bulk DivVar Analysis'!$J$62,"Pass","Fail"),"")</f>
        <v/>
      </c>
      <c r="I381" s="338" t="str">
        <f t="shared" si="7"/>
        <v/>
      </c>
      <c r="J381" s="339"/>
      <c r="K381" s="339"/>
      <c r="L381" s="339"/>
      <c r="M381" s="339"/>
      <c r="N381" s="339"/>
      <c r="O381" s="339"/>
      <c r="P381" s="339"/>
      <c r="Q381" s="339"/>
    </row>
    <row r="382" spans="1:17" ht="13.5" customHeight="1">
      <c r="A382" s="481"/>
      <c r="B382" s="481"/>
      <c r="C382" s="481"/>
      <c r="D382" s="481"/>
      <c r="E382" s="481"/>
      <c r="F382" s="339"/>
      <c r="G382" s="340" t="str">
        <f>IF(ISNUMBER(E382),E382/'Bulk DivVar Analysis'!$I$60,"")</f>
        <v/>
      </c>
      <c r="H382" s="338" t="str">
        <f>IF(ISNUMBER(E382), IF(G382&gt;'Bulk DivVar Analysis'!$J$62,"Pass","Fail"),"")</f>
        <v/>
      </c>
      <c r="I382" s="338" t="str">
        <f t="shared" si="7"/>
        <v/>
      </c>
      <c r="J382" s="339"/>
      <c r="K382" s="339"/>
      <c r="L382" s="339"/>
      <c r="M382" s="339"/>
      <c r="N382" s="339"/>
      <c r="O382" s="339"/>
      <c r="P382" s="339"/>
      <c r="Q382" s="339"/>
    </row>
    <row r="383" spans="1:17" ht="13.5" customHeight="1">
      <c r="A383" s="481"/>
      <c r="B383" s="481"/>
      <c r="C383" s="481"/>
      <c r="D383" s="481"/>
      <c r="E383" s="481"/>
      <c r="F383" s="339"/>
      <c r="G383" s="340" t="str">
        <f>IF(ISNUMBER(E383),E383/'Bulk DivVar Analysis'!$I$60,"")</f>
        <v/>
      </c>
      <c r="H383" s="338" t="str">
        <f>IF(ISNUMBER(E383), IF(G383&gt;'Bulk DivVar Analysis'!$J$62,"Pass","Fail"),"")</f>
        <v/>
      </c>
      <c r="I383" s="338" t="str">
        <f t="shared" si="7"/>
        <v/>
      </c>
      <c r="J383" s="339"/>
      <c r="K383" s="339"/>
      <c r="L383" s="339"/>
      <c r="M383" s="339"/>
      <c r="N383" s="339"/>
      <c r="O383" s="339"/>
      <c r="P383" s="339"/>
      <c r="Q383" s="339"/>
    </row>
    <row r="384" spans="1:17" ht="13.5" customHeight="1">
      <c r="A384" s="481"/>
      <c r="B384" s="481"/>
      <c r="C384" s="481"/>
      <c r="D384" s="481"/>
      <c r="E384" s="481"/>
      <c r="F384" s="339"/>
      <c r="G384" s="340" t="str">
        <f>IF(ISNUMBER(E384),E384/'Bulk DivVar Analysis'!$I$60,"")</f>
        <v/>
      </c>
      <c r="H384" s="338" t="str">
        <f>IF(ISNUMBER(E384), IF(G384&gt;'Bulk DivVar Analysis'!$J$62,"Pass","Fail"),"")</f>
        <v/>
      </c>
      <c r="I384" s="338" t="str">
        <f t="shared" si="7"/>
        <v/>
      </c>
      <c r="J384" s="339"/>
      <c r="K384" s="339"/>
      <c r="L384" s="339"/>
      <c r="M384" s="339"/>
      <c r="N384" s="339"/>
      <c r="O384" s="339"/>
      <c r="P384" s="339"/>
      <c r="Q384" s="339"/>
    </row>
    <row r="385" spans="1:17" ht="13.5" customHeight="1">
      <c r="A385" s="481"/>
      <c r="B385" s="481"/>
      <c r="C385" s="481"/>
      <c r="D385" s="481"/>
      <c r="E385" s="481"/>
      <c r="F385" s="339"/>
      <c r="G385" s="340" t="str">
        <f>IF(ISNUMBER(E385),E385/'Bulk DivVar Analysis'!$I$60,"")</f>
        <v/>
      </c>
      <c r="H385" s="338" t="str">
        <f>IF(ISNUMBER(E385), IF(G385&gt;'Bulk DivVar Analysis'!$J$62,"Pass","Fail"),"")</f>
        <v/>
      </c>
      <c r="I385" s="338" t="str">
        <f t="shared" si="7"/>
        <v/>
      </c>
      <c r="J385" s="339"/>
      <c r="K385" s="339"/>
      <c r="L385" s="339"/>
      <c r="M385" s="339"/>
      <c r="N385" s="339"/>
      <c r="O385" s="339"/>
      <c r="P385" s="339"/>
      <c r="Q385" s="339"/>
    </row>
    <row r="386" spans="1:17" ht="13.5" customHeight="1">
      <c r="A386" s="481"/>
      <c r="B386" s="481"/>
      <c r="C386" s="481"/>
      <c r="D386" s="481"/>
      <c r="E386" s="481"/>
      <c r="F386" s="339"/>
      <c r="G386" s="340" t="str">
        <f>IF(ISNUMBER(E386),E386/'Bulk DivVar Analysis'!$I$60,"")</f>
        <v/>
      </c>
      <c r="H386" s="338" t="str">
        <f>IF(ISNUMBER(E386), IF(G386&gt;'Bulk DivVar Analysis'!$J$62,"Pass","Fail"),"")</f>
        <v/>
      </c>
      <c r="I386" s="338" t="str">
        <f t="shared" si="7"/>
        <v/>
      </c>
      <c r="J386" s="339"/>
      <c r="K386" s="339"/>
      <c r="L386" s="339"/>
      <c r="M386" s="339"/>
      <c r="N386" s="339"/>
      <c r="O386" s="339"/>
      <c r="P386" s="339"/>
      <c r="Q386" s="339"/>
    </row>
    <row r="387" spans="1:17" ht="13.5" customHeight="1">
      <c r="A387" s="481"/>
      <c r="B387" s="481"/>
      <c r="C387" s="481"/>
      <c r="D387" s="481"/>
      <c r="E387" s="481"/>
      <c r="F387" s="339"/>
      <c r="G387" s="340" t="str">
        <f>IF(ISNUMBER(E387),E387/'Bulk DivVar Analysis'!$I$60,"")</f>
        <v/>
      </c>
      <c r="H387" s="338" t="str">
        <f>IF(ISNUMBER(E387), IF(G387&gt;'Bulk DivVar Analysis'!$J$62,"Pass","Fail"),"")</f>
        <v/>
      </c>
      <c r="I387" s="338" t="str">
        <f t="shared" ref="I387:I450" si="8">_xlfn.TEXTJOIN("_",TRUE,B387,C387)</f>
        <v/>
      </c>
      <c r="J387" s="339"/>
      <c r="K387" s="339"/>
      <c r="L387" s="339"/>
      <c r="M387" s="339"/>
      <c r="N387" s="339"/>
      <c r="O387" s="339"/>
      <c r="P387" s="339"/>
      <c r="Q387" s="339"/>
    </row>
    <row r="388" spans="1:17" ht="13.5" customHeight="1">
      <c r="A388" s="481"/>
      <c r="B388" s="481"/>
      <c r="C388" s="481"/>
      <c r="D388" s="481"/>
      <c r="E388" s="481"/>
      <c r="F388" s="339"/>
      <c r="G388" s="340" t="str">
        <f>IF(ISNUMBER(E388),E388/'Bulk DivVar Analysis'!$I$60,"")</f>
        <v/>
      </c>
      <c r="H388" s="338" t="str">
        <f>IF(ISNUMBER(E388), IF(G388&gt;'Bulk DivVar Analysis'!$J$62,"Pass","Fail"),"")</f>
        <v/>
      </c>
      <c r="I388" s="338" t="str">
        <f t="shared" si="8"/>
        <v/>
      </c>
      <c r="J388" s="339"/>
      <c r="K388" s="339"/>
      <c r="L388" s="339"/>
      <c r="M388" s="339"/>
      <c r="N388" s="339"/>
      <c r="O388" s="339"/>
      <c r="P388" s="339"/>
      <c r="Q388" s="339"/>
    </row>
    <row r="389" spans="1:17" ht="13.5" customHeight="1">
      <c r="A389" s="481"/>
      <c r="B389" s="481"/>
      <c r="C389" s="481"/>
      <c r="D389" s="481"/>
      <c r="E389" s="481"/>
      <c r="F389" s="339"/>
      <c r="G389" s="340" t="str">
        <f>IF(ISNUMBER(E389),E389/'Bulk DivVar Analysis'!$I$60,"")</f>
        <v/>
      </c>
      <c r="H389" s="338" t="str">
        <f>IF(ISNUMBER(E389), IF(G389&gt;'Bulk DivVar Analysis'!$J$62,"Pass","Fail"),"")</f>
        <v/>
      </c>
      <c r="I389" s="338" t="str">
        <f t="shared" si="8"/>
        <v/>
      </c>
      <c r="J389" s="339"/>
      <c r="K389" s="339"/>
      <c r="L389" s="339"/>
      <c r="M389" s="339"/>
      <c r="N389" s="339"/>
      <c r="O389" s="339"/>
      <c r="P389" s="339"/>
      <c r="Q389" s="339"/>
    </row>
    <row r="390" spans="1:17" ht="13.5" customHeight="1">
      <c r="A390" s="481"/>
      <c r="B390" s="481"/>
      <c r="C390" s="481"/>
      <c r="D390" s="481"/>
      <c r="E390" s="481"/>
      <c r="F390" s="339"/>
      <c r="G390" s="340" t="str">
        <f>IF(ISNUMBER(E390),E390/'Bulk DivVar Analysis'!$I$60,"")</f>
        <v/>
      </c>
      <c r="H390" s="338" t="str">
        <f>IF(ISNUMBER(E390), IF(G390&gt;'Bulk DivVar Analysis'!$J$62,"Pass","Fail"),"")</f>
        <v/>
      </c>
      <c r="I390" s="338" t="str">
        <f t="shared" si="8"/>
        <v/>
      </c>
      <c r="J390" s="339"/>
      <c r="K390" s="339"/>
      <c r="L390" s="339"/>
      <c r="M390" s="339"/>
      <c r="N390" s="339"/>
      <c r="O390" s="339"/>
      <c r="P390" s="339"/>
      <c r="Q390" s="339"/>
    </row>
    <row r="391" spans="1:17" ht="13.5" customHeight="1">
      <c r="A391" s="481"/>
      <c r="B391" s="481"/>
      <c r="C391" s="481"/>
      <c r="D391" s="481"/>
      <c r="E391" s="481"/>
      <c r="F391" s="339"/>
      <c r="G391" s="340" t="str">
        <f>IF(ISNUMBER(E391),E391/'Bulk DivVar Analysis'!$I$60,"")</f>
        <v/>
      </c>
      <c r="H391" s="338" t="str">
        <f>IF(ISNUMBER(E391), IF(G391&gt;'Bulk DivVar Analysis'!$J$62,"Pass","Fail"),"")</f>
        <v/>
      </c>
      <c r="I391" s="338" t="str">
        <f t="shared" si="8"/>
        <v/>
      </c>
      <c r="J391" s="339"/>
      <c r="K391" s="339"/>
      <c r="L391" s="339"/>
      <c r="M391" s="339"/>
      <c r="N391" s="339"/>
      <c r="O391" s="339"/>
      <c r="P391" s="339"/>
      <c r="Q391" s="339"/>
    </row>
    <row r="392" spans="1:17" ht="13.5" customHeight="1">
      <c r="A392" s="481"/>
      <c r="B392" s="481"/>
      <c r="C392" s="481"/>
      <c r="D392" s="481"/>
      <c r="E392" s="481"/>
      <c r="F392" s="339"/>
      <c r="G392" s="340" t="str">
        <f>IF(ISNUMBER(E392),E392/'Bulk DivVar Analysis'!$I$60,"")</f>
        <v/>
      </c>
      <c r="H392" s="338" t="str">
        <f>IF(ISNUMBER(E392), IF(G392&gt;'Bulk DivVar Analysis'!$J$62,"Pass","Fail"),"")</f>
        <v/>
      </c>
      <c r="I392" s="338" t="str">
        <f t="shared" si="8"/>
        <v/>
      </c>
      <c r="J392" s="339"/>
      <c r="K392" s="339"/>
      <c r="L392" s="339"/>
      <c r="M392" s="339"/>
      <c r="N392" s="339"/>
      <c r="O392" s="339"/>
      <c r="P392" s="339"/>
      <c r="Q392" s="339"/>
    </row>
    <row r="393" spans="1:17" ht="13.5" customHeight="1">
      <c r="A393" s="481"/>
      <c r="B393" s="481"/>
      <c r="C393" s="481"/>
      <c r="D393" s="481"/>
      <c r="E393" s="481"/>
      <c r="F393" s="339"/>
      <c r="G393" s="340" t="str">
        <f>IF(ISNUMBER(E393),E393/'Bulk DivVar Analysis'!$I$60,"")</f>
        <v/>
      </c>
      <c r="H393" s="338" t="str">
        <f>IF(ISNUMBER(E393), IF(G393&gt;'Bulk DivVar Analysis'!$J$62,"Pass","Fail"),"")</f>
        <v/>
      </c>
      <c r="I393" s="338" t="str">
        <f t="shared" si="8"/>
        <v/>
      </c>
      <c r="J393" s="339"/>
      <c r="K393" s="339"/>
      <c r="L393" s="339"/>
      <c r="M393" s="339"/>
      <c r="N393" s="339"/>
      <c r="O393" s="339"/>
      <c r="P393" s="339"/>
      <c r="Q393" s="339"/>
    </row>
    <row r="394" spans="1:17" ht="13.5" customHeight="1">
      <c r="A394" s="481"/>
      <c r="B394" s="481"/>
      <c r="C394" s="481"/>
      <c r="D394" s="481"/>
      <c r="E394" s="481"/>
      <c r="F394" s="339"/>
      <c r="G394" s="340" t="str">
        <f>IF(ISNUMBER(E394),E394/'Bulk DivVar Analysis'!$I$60,"")</f>
        <v/>
      </c>
      <c r="H394" s="338" t="str">
        <f>IF(ISNUMBER(E394), IF(G394&gt;'Bulk DivVar Analysis'!$J$62,"Pass","Fail"),"")</f>
        <v/>
      </c>
      <c r="I394" s="338" t="str">
        <f t="shared" si="8"/>
        <v/>
      </c>
      <c r="J394" s="339"/>
      <c r="K394" s="339"/>
      <c r="L394" s="339"/>
      <c r="M394" s="339"/>
      <c r="N394" s="339"/>
      <c r="O394" s="339"/>
      <c r="P394" s="339"/>
      <c r="Q394" s="339"/>
    </row>
    <row r="395" spans="1:17" ht="13.5" customHeight="1">
      <c r="A395" s="481"/>
      <c r="B395" s="481"/>
      <c r="C395" s="481"/>
      <c r="D395" s="481"/>
      <c r="E395" s="481"/>
      <c r="F395" s="339"/>
      <c r="G395" s="340" t="str">
        <f>IF(ISNUMBER(E395),E395/'Bulk DivVar Analysis'!$I$60,"")</f>
        <v/>
      </c>
      <c r="H395" s="338" t="str">
        <f>IF(ISNUMBER(E395), IF(G395&gt;'Bulk DivVar Analysis'!$J$62,"Pass","Fail"),"")</f>
        <v/>
      </c>
      <c r="I395" s="338" t="str">
        <f t="shared" si="8"/>
        <v/>
      </c>
      <c r="J395" s="339"/>
      <c r="K395" s="339"/>
      <c r="L395" s="339"/>
      <c r="M395" s="339"/>
      <c r="N395" s="339"/>
      <c r="O395" s="339"/>
      <c r="P395" s="339"/>
      <c r="Q395" s="339"/>
    </row>
    <row r="396" spans="1:17" ht="13.5" customHeight="1">
      <c r="A396" s="481"/>
      <c r="B396" s="481"/>
      <c r="C396" s="481"/>
      <c r="D396" s="481"/>
      <c r="E396" s="481"/>
      <c r="F396" s="339"/>
      <c r="G396" s="340" t="str">
        <f>IF(ISNUMBER(E396),E396/'Bulk DivVar Analysis'!$I$60,"")</f>
        <v/>
      </c>
      <c r="H396" s="338" t="str">
        <f>IF(ISNUMBER(E396), IF(G396&gt;'Bulk DivVar Analysis'!$J$62,"Pass","Fail"),"")</f>
        <v/>
      </c>
      <c r="I396" s="338" t="str">
        <f t="shared" si="8"/>
        <v/>
      </c>
      <c r="J396" s="339"/>
      <c r="K396" s="339"/>
      <c r="L396" s="339"/>
      <c r="M396" s="339"/>
      <c r="N396" s="339"/>
      <c r="O396" s="339"/>
      <c r="P396" s="339"/>
      <c r="Q396" s="339"/>
    </row>
    <row r="397" spans="1:17" ht="13.5" customHeight="1">
      <c r="A397" s="481"/>
      <c r="B397" s="481"/>
      <c r="C397" s="481"/>
      <c r="D397" s="481"/>
      <c r="E397" s="481"/>
      <c r="F397" s="339"/>
      <c r="G397" s="340" t="str">
        <f>IF(ISNUMBER(E397),E397/'Bulk DivVar Analysis'!$I$60,"")</f>
        <v/>
      </c>
      <c r="H397" s="338" t="str">
        <f>IF(ISNUMBER(E397), IF(G397&gt;'Bulk DivVar Analysis'!$J$62,"Pass","Fail"),"")</f>
        <v/>
      </c>
      <c r="I397" s="338" t="str">
        <f t="shared" si="8"/>
        <v/>
      </c>
      <c r="J397" s="339"/>
      <c r="K397" s="339"/>
      <c r="L397" s="339"/>
      <c r="M397" s="339"/>
      <c r="N397" s="339"/>
      <c r="O397" s="339"/>
      <c r="P397" s="339"/>
      <c r="Q397" s="339"/>
    </row>
    <row r="398" spans="1:17" ht="13.5" customHeight="1">
      <c r="A398" s="481"/>
      <c r="B398" s="481"/>
      <c r="C398" s="481"/>
      <c r="D398" s="481"/>
      <c r="E398" s="481"/>
      <c r="F398" s="339"/>
      <c r="G398" s="340" t="str">
        <f>IF(ISNUMBER(E398),E398/'Bulk DivVar Analysis'!$I$60,"")</f>
        <v/>
      </c>
      <c r="H398" s="338" t="str">
        <f>IF(ISNUMBER(E398), IF(G398&gt;'Bulk DivVar Analysis'!$J$62,"Pass","Fail"),"")</f>
        <v/>
      </c>
      <c r="I398" s="338" t="str">
        <f t="shared" si="8"/>
        <v/>
      </c>
      <c r="J398" s="339"/>
      <c r="K398" s="339"/>
      <c r="L398" s="339"/>
      <c r="M398" s="339"/>
      <c r="N398" s="339"/>
      <c r="O398" s="339"/>
      <c r="P398" s="339"/>
      <c r="Q398" s="339"/>
    </row>
    <row r="399" spans="1:17" ht="13.5" customHeight="1">
      <c r="A399" s="481"/>
      <c r="B399" s="481"/>
      <c r="C399" s="481"/>
      <c r="D399" s="481"/>
      <c r="E399" s="481"/>
      <c r="F399" s="339"/>
      <c r="G399" s="340" t="str">
        <f>IF(ISNUMBER(E399),E399/'Bulk DivVar Analysis'!$I$60,"")</f>
        <v/>
      </c>
      <c r="H399" s="338" t="str">
        <f>IF(ISNUMBER(E399), IF(G399&gt;'Bulk DivVar Analysis'!$J$62,"Pass","Fail"),"")</f>
        <v/>
      </c>
      <c r="I399" s="338" t="str">
        <f t="shared" si="8"/>
        <v/>
      </c>
      <c r="J399" s="339"/>
      <c r="K399" s="339"/>
      <c r="L399" s="339"/>
      <c r="M399" s="339"/>
      <c r="N399" s="339"/>
      <c r="O399" s="339"/>
      <c r="P399" s="339"/>
      <c r="Q399" s="339"/>
    </row>
    <row r="400" spans="1:17" ht="13.5" customHeight="1">
      <c r="A400" s="481"/>
      <c r="B400" s="481"/>
      <c r="C400" s="481"/>
      <c r="D400" s="481"/>
      <c r="E400" s="481"/>
      <c r="F400" s="339"/>
      <c r="G400" s="340" t="str">
        <f>IF(ISNUMBER(E400),E400/'Bulk DivVar Analysis'!$I$60,"")</f>
        <v/>
      </c>
      <c r="H400" s="338" t="str">
        <f>IF(ISNUMBER(E400), IF(G400&gt;'Bulk DivVar Analysis'!$J$62,"Pass","Fail"),"")</f>
        <v/>
      </c>
      <c r="I400" s="338" t="str">
        <f t="shared" si="8"/>
        <v/>
      </c>
      <c r="J400" s="339"/>
      <c r="K400" s="339"/>
      <c r="L400" s="339"/>
      <c r="M400" s="339"/>
      <c r="N400" s="339"/>
      <c r="O400" s="339"/>
      <c r="P400" s="339"/>
      <c r="Q400" s="339"/>
    </row>
    <row r="401" spans="1:17" ht="13.5" customHeight="1">
      <c r="A401" s="481"/>
      <c r="B401" s="481"/>
      <c r="C401" s="481"/>
      <c r="D401" s="481"/>
      <c r="E401" s="481"/>
      <c r="F401" s="339"/>
      <c r="G401" s="340" t="str">
        <f>IF(ISNUMBER(E401),E401/'Bulk DivVar Analysis'!$I$60,"")</f>
        <v/>
      </c>
      <c r="H401" s="338" t="str">
        <f>IF(ISNUMBER(E401), IF(G401&gt;'Bulk DivVar Analysis'!$J$62,"Pass","Fail"),"")</f>
        <v/>
      </c>
      <c r="I401" s="338" t="str">
        <f t="shared" si="8"/>
        <v/>
      </c>
      <c r="J401" s="339"/>
      <c r="K401" s="339"/>
      <c r="L401" s="339"/>
      <c r="M401" s="339"/>
      <c r="N401" s="339"/>
      <c r="O401" s="339"/>
      <c r="P401" s="339"/>
      <c r="Q401" s="339"/>
    </row>
    <row r="402" spans="1:17" ht="13.5" customHeight="1">
      <c r="A402" s="481"/>
      <c r="B402" s="481"/>
      <c r="C402" s="481"/>
      <c r="D402" s="481"/>
      <c r="E402" s="481"/>
      <c r="F402" s="339"/>
      <c r="G402" s="340" t="str">
        <f>IF(ISNUMBER(E402),E402/'Bulk DivVar Analysis'!$I$60,"")</f>
        <v/>
      </c>
      <c r="H402" s="338" t="str">
        <f>IF(ISNUMBER(E402), IF(G402&gt;'Bulk DivVar Analysis'!$J$62,"Pass","Fail"),"")</f>
        <v/>
      </c>
      <c r="I402" s="338" t="str">
        <f t="shared" si="8"/>
        <v/>
      </c>
      <c r="J402" s="339"/>
      <c r="K402" s="339"/>
      <c r="L402" s="339"/>
      <c r="M402" s="339"/>
      <c r="N402" s="339"/>
      <c r="O402" s="339"/>
      <c r="P402" s="339"/>
      <c r="Q402" s="339"/>
    </row>
    <row r="403" spans="1:17" ht="13.5" customHeight="1">
      <c r="A403" s="481"/>
      <c r="B403" s="481"/>
      <c r="C403" s="481"/>
      <c r="D403" s="481"/>
      <c r="E403" s="481"/>
      <c r="F403" s="339"/>
      <c r="G403" s="340" t="str">
        <f>IF(ISNUMBER(E403),E403/'Bulk DivVar Analysis'!$I$60,"")</f>
        <v/>
      </c>
      <c r="H403" s="338" t="str">
        <f>IF(ISNUMBER(E403), IF(G403&gt;'Bulk DivVar Analysis'!$J$62,"Pass","Fail"),"")</f>
        <v/>
      </c>
      <c r="I403" s="338" t="str">
        <f t="shared" si="8"/>
        <v/>
      </c>
      <c r="J403" s="339"/>
      <c r="K403" s="339"/>
      <c r="L403" s="339"/>
      <c r="M403" s="339"/>
      <c r="N403" s="339"/>
      <c r="O403" s="339"/>
      <c r="P403" s="339"/>
      <c r="Q403" s="339"/>
    </row>
    <row r="404" spans="1:17" ht="13.5" customHeight="1">
      <c r="A404" s="481"/>
      <c r="B404" s="481"/>
      <c r="C404" s="481"/>
      <c r="D404" s="481"/>
      <c r="E404" s="481"/>
      <c r="F404" s="339"/>
      <c r="G404" s="340" t="str">
        <f>IF(ISNUMBER(E404),E404/'Bulk DivVar Analysis'!$I$60,"")</f>
        <v/>
      </c>
      <c r="H404" s="338" t="str">
        <f>IF(ISNUMBER(E404), IF(G404&gt;'Bulk DivVar Analysis'!$J$62,"Pass","Fail"),"")</f>
        <v/>
      </c>
      <c r="I404" s="338" t="str">
        <f t="shared" si="8"/>
        <v/>
      </c>
      <c r="J404" s="339"/>
      <c r="K404" s="339"/>
      <c r="L404" s="339"/>
      <c r="M404" s="339"/>
      <c r="N404" s="339"/>
      <c r="O404" s="339"/>
      <c r="P404" s="339"/>
      <c r="Q404" s="339"/>
    </row>
    <row r="405" spans="1:17" ht="13.5" customHeight="1">
      <c r="A405" s="481"/>
      <c r="B405" s="481"/>
      <c r="C405" s="481"/>
      <c r="D405" s="481"/>
      <c r="E405" s="481"/>
      <c r="F405" s="339"/>
      <c r="G405" s="340" t="str">
        <f>IF(ISNUMBER(E405),E405/'Bulk DivVar Analysis'!$I$60,"")</f>
        <v/>
      </c>
      <c r="H405" s="338" t="str">
        <f>IF(ISNUMBER(E405), IF(G405&gt;'Bulk DivVar Analysis'!$J$62,"Pass","Fail"),"")</f>
        <v/>
      </c>
      <c r="I405" s="338" t="str">
        <f t="shared" si="8"/>
        <v/>
      </c>
      <c r="J405" s="339"/>
      <c r="K405" s="339"/>
      <c r="L405" s="339"/>
      <c r="M405" s="339"/>
      <c r="N405" s="339"/>
      <c r="O405" s="339"/>
      <c r="P405" s="339"/>
      <c r="Q405" s="339"/>
    </row>
    <row r="406" spans="1:17" ht="13.5" customHeight="1">
      <c r="A406" s="481"/>
      <c r="B406" s="481"/>
      <c r="C406" s="481"/>
      <c r="D406" s="481"/>
      <c r="E406" s="481"/>
      <c r="F406" s="339"/>
      <c r="G406" s="340" t="str">
        <f>IF(ISNUMBER(E406),E406/'Bulk DivVar Analysis'!$I$60,"")</f>
        <v/>
      </c>
      <c r="H406" s="338" t="str">
        <f>IF(ISNUMBER(E406), IF(G406&gt;'Bulk DivVar Analysis'!$J$62,"Pass","Fail"),"")</f>
        <v/>
      </c>
      <c r="I406" s="338" t="str">
        <f t="shared" si="8"/>
        <v/>
      </c>
      <c r="J406" s="339"/>
      <c r="K406" s="339"/>
      <c r="L406" s="339"/>
      <c r="M406" s="339"/>
      <c r="N406" s="339"/>
      <c r="O406" s="339"/>
      <c r="P406" s="339"/>
      <c r="Q406" s="339"/>
    </row>
    <row r="407" spans="1:17" ht="13.5" customHeight="1">
      <c r="A407" s="481"/>
      <c r="B407" s="481"/>
      <c r="C407" s="481"/>
      <c r="D407" s="481"/>
      <c r="E407" s="481"/>
      <c r="F407" s="339"/>
      <c r="G407" s="340" t="str">
        <f>IF(ISNUMBER(E407),E407/'Bulk DivVar Analysis'!$I$60,"")</f>
        <v/>
      </c>
      <c r="H407" s="338" t="str">
        <f>IF(ISNUMBER(E407), IF(G407&gt;'Bulk DivVar Analysis'!$J$62,"Pass","Fail"),"")</f>
        <v/>
      </c>
      <c r="I407" s="338" t="str">
        <f t="shared" si="8"/>
        <v/>
      </c>
      <c r="J407" s="339"/>
      <c r="K407" s="339"/>
      <c r="L407" s="339"/>
      <c r="M407" s="339"/>
      <c r="N407" s="339"/>
      <c r="O407" s="339"/>
      <c r="P407" s="339"/>
      <c r="Q407" s="339"/>
    </row>
    <row r="408" spans="1:17" ht="13.5" customHeight="1">
      <c r="A408" s="481"/>
      <c r="B408" s="481"/>
      <c r="C408" s="481"/>
      <c r="D408" s="481"/>
      <c r="E408" s="481"/>
      <c r="F408" s="339"/>
      <c r="G408" s="340" t="str">
        <f>IF(ISNUMBER(E408),E408/'Bulk DivVar Analysis'!$I$60,"")</f>
        <v/>
      </c>
      <c r="H408" s="338" t="str">
        <f>IF(ISNUMBER(E408), IF(G408&gt;'Bulk DivVar Analysis'!$J$62,"Pass","Fail"),"")</f>
        <v/>
      </c>
      <c r="I408" s="338" t="str">
        <f t="shared" si="8"/>
        <v/>
      </c>
      <c r="J408" s="339"/>
      <c r="K408" s="339"/>
      <c r="L408" s="339"/>
      <c r="M408" s="339"/>
      <c r="N408" s="339"/>
      <c r="O408" s="339"/>
      <c r="P408" s="339"/>
      <c r="Q408" s="339"/>
    </row>
    <row r="409" spans="1:17" ht="13.5" customHeight="1">
      <c r="A409" s="481"/>
      <c r="B409" s="481"/>
      <c r="C409" s="481"/>
      <c r="D409" s="481"/>
      <c r="E409" s="481"/>
      <c r="F409" s="339"/>
      <c r="G409" s="340" t="str">
        <f>IF(ISNUMBER(E409),E409/'Bulk DivVar Analysis'!$I$60,"")</f>
        <v/>
      </c>
      <c r="H409" s="338" t="str">
        <f>IF(ISNUMBER(E409), IF(G409&gt;'Bulk DivVar Analysis'!$J$62,"Pass","Fail"),"")</f>
        <v/>
      </c>
      <c r="I409" s="338" t="str">
        <f t="shared" si="8"/>
        <v/>
      </c>
      <c r="J409" s="339"/>
      <c r="K409" s="339"/>
      <c r="L409" s="339"/>
      <c r="M409" s="339"/>
      <c r="N409" s="339"/>
      <c r="O409" s="339"/>
      <c r="P409" s="339"/>
      <c r="Q409" s="339"/>
    </row>
    <row r="410" spans="1:17" ht="13.5" customHeight="1">
      <c r="A410" s="481"/>
      <c r="B410" s="481"/>
      <c r="C410" s="481"/>
      <c r="D410" s="481"/>
      <c r="E410" s="481"/>
      <c r="F410" s="339"/>
      <c r="G410" s="340" t="str">
        <f>IF(ISNUMBER(E410),E410/'Bulk DivVar Analysis'!$I$60,"")</f>
        <v/>
      </c>
      <c r="H410" s="338" t="str">
        <f>IF(ISNUMBER(E410), IF(G410&gt;'Bulk DivVar Analysis'!$J$62,"Pass","Fail"),"")</f>
        <v/>
      </c>
      <c r="I410" s="338" t="str">
        <f t="shared" si="8"/>
        <v/>
      </c>
      <c r="J410" s="339"/>
      <c r="K410" s="339"/>
      <c r="L410" s="339"/>
      <c r="M410" s="339"/>
      <c r="N410" s="339"/>
      <c r="O410" s="339"/>
      <c r="P410" s="339"/>
      <c r="Q410" s="339"/>
    </row>
    <row r="411" spans="1:17" ht="13.5" customHeight="1">
      <c r="A411" s="481"/>
      <c r="B411" s="481"/>
      <c r="C411" s="481"/>
      <c r="D411" s="481"/>
      <c r="E411" s="481"/>
      <c r="F411" s="339"/>
      <c r="G411" s="340" t="str">
        <f>IF(ISNUMBER(E411),E411/'Bulk DivVar Analysis'!$I$60,"")</f>
        <v/>
      </c>
      <c r="H411" s="338" t="str">
        <f>IF(ISNUMBER(E411), IF(G411&gt;'Bulk DivVar Analysis'!$J$62,"Pass","Fail"),"")</f>
        <v/>
      </c>
      <c r="I411" s="338" t="str">
        <f t="shared" si="8"/>
        <v/>
      </c>
      <c r="J411" s="339"/>
      <c r="K411" s="339"/>
      <c r="L411" s="339"/>
      <c r="M411" s="339"/>
      <c r="N411" s="339"/>
      <c r="O411" s="339"/>
      <c r="P411" s="339"/>
      <c r="Q411" s="339"/>
    </row>
    <row r="412" spans="1:17" ht="13.5" customHeight="1">
      <c r="A412" s="481"/>
      <c r="B412" s="481"/>
      <c r="C412" s="481"/>
      <c r="D412" s="481"/>
      <c r="E412" s="481"/>
      <c r="F412" s="339"/>
      <c r="G412" s="340" t="str">
        <f>IF(ISNUMBER(E412),E412/'Bulk DivVar Analysis'!$I$60,"")</f>
        <v/>
      </c>
      <c r="H412" s="338" t="str">
        <f>IF(ISNUMBER(E412), IF(G412&gt;'Bulk DivVar Analysis'!$J$62,"Pass","Fail"),"")</f>
        <v/>
      </c>
      <c r="I412" s="338" t="str">
        <f t="shared" si="8"/>
        <v/>
      </c>
      <c r="J412" s="339"/>
      <c r="K412" s="339"/>
      <c r="L412" s="339"/>
      <c r="M412" s="339"/>
      <c r="N412" s="339"/>
      <c r="O412" s="339"/>
      <c r="P412" s="339"/>
      <c r="Q412" s="339"/>
    </row>
    <row r="413" spans="1:17" ht="13.5" customHeight="1">
      <c r="A413" s="481"/>
      <c r="B413" s="481"/>
      <c r="C413" s="481"/>
      <c r="D413" s="481"/>
      <c r="E413" s="481"/>
      <c r="F413" s="339"/>
      <c r="G413" s="340" t="str">
        <f>IF(ISNUMBER(E413),E413/'Bulk DivVar Analysis'!$I$60,"")</f>
        <v/>
      </c>
      <c r="H413" s="338" t="str">
        <f>IF(ISNUMBER(E413), IF(G413&gt;'Bulk DivVar Analysis'!$J$62,"Pass","Fail"),"")</f>
        <v/>
      </c>
      <c r="I413" s="338" t="str">
        <f t="shared" si="8"/>
        <v/>
      </c>
      <c r="J413" s="339"/>
      <c r="K413" s="339"/>
      <c r="L413" s="339"/>
      <c r="M413" s="339"/>
      <c r="N413" s="339"/>
      <c r="O413" s="339"/>
      <c r="P413" s="339"/>
      <c r="Q413" s="339"/>
    </row>
    <row r="414" spans="1:17" ht="13.5" customHeight="1">
      <c r="A414" s="481"/>
      <c r="B414" s="481"/>
      <c r="C414" s="481"/>
      <c r="D414" s="481"/>
      <c r="E414" s="481"/>
      <c r="F414" s="339"/>
      <c r="G414" s="340" t="str">
        <f>IF(ISNUMBER(E414),E414/'Bulk DivVar Analysis'!$I$60,"")</f>
        <v/>
      </c>
      <c r="H414" s="338" t="str">
        <f>IF(ISNUMBER(E414), IF(G414&gt;'Bulk DivVar Analysis'!$J$62,"Pass","Fail"),"")</f>
        <v/>
      </c>
      <c r="I414" s="338" t="str">
        <f t="shared" si="8"/>
        <v/>
      </c>
      <c r="J414" s="339"/>
      <c r="K414" s="339"/>
      <c r="L414" s="339"/>
      <c r="M414" s="339"/>
      <c r="N414" s="339"/>
      <c r="O414" s="339"/>
      <c r="P414" s="339"/>
      <c r="Q414" s="339"/>
    </row>
    <row r="415" spans="1:17" ht="13.5" customHeight="1">
      <c r="A415" s="481"/>
      <c r="B415" s="481"/>
      <c r="C415" s="481"/>
      <c r="D415" s="481"/>
      <c r="E415" s="481"/>
      <c r="F415" s="339"/>
      <c r="G415" s="340" t="str">
        <f>IF(ISNUMBER(E415),E415/'Bulk DivVar Analysis'!$I$60,"")</f>
        <v/>
      </c>
      <c r="H415" s="338" t="str">
        <f>IF(ISNUMBER(E415), IF(G415&gt;'Bulk DivVar Analysis'!$J$62,"Pass","Fail"),"")</f>
        <v/>
      </c>
      <c r="I415" s="338" t="str">
        <f t="shared" si="8"/>
        <v/>
      </c>
      <c r="J415" s="339"/>
      <c r="K415" s="339"/>
      <c r="L415" s="339"/>
      <c r="M415" s="339"/>
      <c r="N415" s="339"/>
      <c r="O415" s="339"/>
      <c r="P415" s="339"/>
      <c r="Q415" s="339"/>
    </row>
    <row r="416" spans="1:17" ht="13.5" customHeight="1">
      <c r="A416" s="481"/>
      <c r="B416" s="481"/>
      <c r="C416" s="481"/>
      <c r="D416" s="481"/>
      <c r="E416" s="481"/>
      <c r="F416" s="339"/>
      <c r="G416" s="340" t="str">
        <f>IF(ISNUMBER(E416),E416/'Bulk DivVar Analysis'!$I$60,"")</f>
        <v/>
      </c>
      <c r="H416" s="338" t="str">
        <f>IF(ISNUMBER(E416), IF(G416&gt;'Bulk DivVar Analysis'!$J$62,"Pass","Fail"),"")</f>
        <v/>
      </c>
      <c r="I416" s="338" t="str">
        <f t="shared" si="8"/>
        <v/>
      </c>
      <c r="J416" s="339"/>
      <c r="K416" s="339"/>
      <c r="L416" s="339"/>
      <c r="M416" s="339"/>
      <c r="N416" s="339"/>
      <c r="O416" s="339"/>
      <c r="P416" s="339"/>
      <c r="Q416" s="339"/>
    </row>
    <row r="417" spans="1:17" ht="13.5" customHeight="1">
      <c r="A417" s="481"/>
      <c r="B417" s="481"/>
      <c r="C417" s="481"/>
      <c r="D417" s="481"/>
      <c r="E417" s="481"/>
      <c r="F417" s="339"/>
      <c r="G417" s="340" t="str">
        <f>IF(ISNUMBER(E417),E417/'Bulk DivVar Analysis'!$I$60,"")</f>
        <v/>
      </c>
      <c r="H417" s="338" t="str">
        <f>IF(ISNUMBER(E417), IF(G417&gt;'Bulk DivVar Analysis'!$J$62,"Pass","Fail"),"")</f>
        <v/>
      </c>
      <c r="I417" s="338" t="str">
        <f t="shared" si="8"/>
        <v/>
      </c>
      <c r="J417" s="339"/>
      <c r="K417" s="339"/>
      <c r="L417" s="339"/>
      <c r="M417" s="339"/>
      <c r="N417" s="339"/>
      <c r="O417" s="339"/>
      <c r="P417" s="339"/>
      <c r="Q417" s="339"/>
    </row>
    <row r="418" spans="1:17" ht="13.5" customHeight="1">
      <c r="A418" s="481"/>
      <c r="B418" s="481"/>
      <c r="C418" s="481"/>
      <c r="D418" s="481"/>
      <c r="E418" s="481"/>
      <c r="F418" s="339"/>
      <c r="G418" s="340" t="str">
        <f>IF(ISNUMBER(E418),E418/'Bulk DivVar Analysis'!$I$60,"")</f>
        <v/>
      </c>
      <c r="H418" s="338" t="str">
        <f>IF(ISNUMBER(E418), IF(G418&gt;'Bulk DivVar Analysis'!$J$62,"Pass","Fail"),"")</f>
        <v/>
      </c>
      <c r="I418" s="338" t="str">
        <f t="shared" si="8"/>
        <v/>
      </c>
      <c r="J418" s="339"/>
      <c r="K418" s="339"/>
      <c r="L418" s="339"/>
      <c r="M418" s="339"/>
      <c r="N418" s="339"/>
      <c r="O418" s="339"/>
      <c r="P418" s="339"/>
      <c r="Q418" s="339"/>
    </row>
    <row r="419" spans="1:17" ht="13.5" customHeight="1">
      <c r="A419" s="481"/>
      <c r="B419" s="481"/>
      <c r="C419" s="481"/>
      <c r="D419" s="481"/>
      <c r="E419" s="481"/>
      <c r="F419" s="339"/>
      <c r="G419" s="340" t="str">
        <f>IF(ISNUMBER(E419),E419/'Bulk DivVar Analysis'!$I$60,"")</f>
        <v/>
      </c>
      <c r="H419" s="338" t="str">
        <f>IF(ISNUMBER(E419), IF(G419&gt;'Bulk DivVar Analysis'!$J$62,"Pass","Fail"),"")</f>
        <v/>
      </c>
      <c r="I419" s="338" t="str">
        <f t="shared" si="8"/>
        <v/>
      </c>
      <c r="J419" s="339"/>
      <c r="K419" s="339"/>
      <c r="L419" s="339"/>
      <c r="M419" s="339"/>
      <c r="N419" s="339"/>
      <c r="O419" s="339"/>
      <c r="P419" s="339"/>
      <c r="Q419" s="339"/>
    </row>
    <row r="420" spans="1:17" ht="13.5" customHeight="1">
      <c r="A420" s="481"/>
      <c r="B420" s="481"/>
      <c r="C420" s="481"/>
      <c r="D420" s="481"/>
      <c r="E420" s="481"/>
      <c r="F420" s="339"/>
      <c r="G420" s="340" t="str">
        <f>IF(ISNUMBER(E420),E420/'Bulk DivVar Analysis'!$I$60,"")</f>
        <v/>
      </c>
      <c r="H420" s="338" t="str">
        <f>IF(ISNUMBER(E420), IF(G420&gt;'Bulk DivVar Analysis'!$J$62,"Pass","Fail"),"")</f>
        <v/>
      </c>
      <c r="I420" s="338" t="str">
        <f t="shared" si="8"/>
        <v/>
      </c>
      <c r="J420" s="339"/>
      <c r="K420" s="339"/>
      <c r="L420" s="339"/>
      <c r="M420" s="339"/>
      <c r="N420" s="339"/>
      <c r="O420" s="339"/>
      <c r="P420" s="339"/>
      <c r="Q420" s="339"/>
    </row>
    <row r="421" spans="1:17" ht="13.5" customHeight="1">
      <c r="A421" s="481"/>
      <c r="B421" s="481"/>
      <c r="C421" s="481"/>
      <c r="D421" s="481"/>
      <c r="E421" s="481"/>
      <c r="F421" s="339"/>
      <c r="G421" s="340" t="str">
        <f>IF(ISNUMBER(E421),E421/'Bulk DivVar Analysis'!$I$60,"")</f>
        <v/>
      </c>
      <c r="H421" s="338" t="str">
        <f>IF(ISNUMBER(E421), IF(G421&gt;'Bulk DivVar Analysis'!$J$62,"Pass","Fail"),"")</f>
        <v/>
      </c>
      <c r="I421" s="338" t="str">
        <f t="shared" si="8"/>
        <v/>
      </c>
      <c r="J421" s="339"/>
      <c r="K421" s="339"/>
      <c r="L421" s="339"/>
      <c r="M421" s="339"/>
      <c r="N421" s="339"/>
      <c r="O421" s="339"/>
      <c r="P421" s="339"/>
      <c r="Q421" s="339"/>
    </row>
    <row r="422" spans="1:17" ht="13.5" customHeight="1">
      <c r="A422" s="481"/>
      <c r="B422" s="481"/>
      <c r="C422" s="481"/>
      <c r="D422" s="481"/>
      <c r="E422" s="481"/>
      <c r="F422" s="339"/>
      <c r="G422" s="340" t="str">
        <f>IF(ISNUMBER(E422),E422/'Bulk DivVar Analysis'!$I$60,"")</f>
        <v/>
      </c>
      <c r="H422" s="338" t="str">
        <f>IF(ISNUMBER(E422), IF(G422&gt;'Bulk DivVar Analysis'!$J$62,"Pass","Fail"),"")</f>
        <v/>
      </c>
      <c r="I422" s="338" t="str">
        <f t="shared" si="8"/>
        <v/>
      </c>
      <c r="J422" s="339"/>
      <c r="K422" s="339"/>
      <c r="L422" s="339"/>
      <c r="M422" s="339"/>
      <c r="N422" s="339"/>
      <c r="O422" s="339"/>
      <c r="P422" s="339"/>
      <c r="Q422" s="339"/>
    </row>
    <row r="423" spans="1:17" ht="13.5" customHeight="1">
      <c r="A423" s="481"/>
      <c r="B423" s="481"/>
      <c r="C423" s="481"/>
      <c r="D423" s="481"/>
      <c r="E423" s="481"/>
      <c r="F423" s="339"/>
      <c r="G423" s="340" t="str">
        <f>IF(ISNUMBER(E423),E423/'Bulk DivVar Analysis'!$I$60,"")</f>
        <v/>
      </c>
      <c r="H423" s="338" t="str">
        <f>IF(ISNUMBER(E423), IF(G423&gt;'Bulk DivVar Analysis'!$J$62,"Pass","Fail"),"")</f>
        <v/>
      </c>
      <c r="I423" s="338" t="str">
        <f t="shared" si="8"/>
        <v/>
      </c>
      <c r="J423" s="339"/>
      <c r="K423" s="339"/>
      <c r="L423" s="339"/>
      <c r="M423" s="339"/>
      <c r="N423" s="339"/>
      <c r="O423" s="339"/>
      <c r="P423" s="339"/>
      <c r="Q423" s="339"/>
    </row>
    <row r="424" spans="1:17" ht="13.5" customHeight="1">
      <c r="A424" s="481"/>
      <c r="B424" s="481"/>
      <c r="C424" s="481"/>
      <c r="D424" s="481"/>
      <c r="E424" s="481"/>
      <c r="F424" s="339"/>
      <c r="G424" s="340" t="str">
        <f>IF(ISNUMBER(E424),E424/'Bulk DivVar Analysis'!$I$60,"")</f>
        <v/>
      </c>
      <c r="H424" s="338" t="str">
        <f>IF(ISNUMBER(E424), IF(G424&gt;'Bulk DivVar Analysis'!$J$62,"Pass","Fail"),"")</f>
        <v/>
      </c>
      <c r="I424" s="338" t="str">
        <f t="shared" si="8"/>
        <v/>
      </c>
      <c r="J424" s="339"/>
      <c r="K424" s="339"/>
      <c r="L424" s="339"/>
      <c r="M424" s="339"/>
      <c r="N424" s="339"/>
      <c r="O424" s="339"/>
      <c r="P424" s="339"/>
      <c r="Q424" s="339"/>
    </row>
    <row r="425" spans="1:17" ht="13.5" customHeight="1">
      <c r="A425" s="481"/>
      <c r="B425" s="481"/>
      <c r="C425" s="481"/>
      <c r="D425" s="481"/>
      <c r="E425" s="481"/>
      <c r="F425" s="339"/>
      <c r="G425" s="340" t="str">
        <f>IF(ISNUMBER(E425),E425/'Bulk DivVar Analysis'!$I$60,"")</f>
        <v/>
      </c>
      <c r="H425" s="338" t="str">
        <f>IF(ISNUMBER(E425), IF(G425&gt;'Bulk DivVar Analysis'!$J$62,"Pass","Fail"),"")</f>
        <v/>
      </c>
      <c r="I425" s="338" t="str">
        <f t="shared" si="8"/>
        <v/>
      </c>
      <c r="J425" s="339"/>
      <c r="K425" s="339"/>
      <c r="L425" s="339"/>
      <c r="M425" s="339"/>
      <c r="N425" s="339"/>
      <c r="O425" s="339"/>
      <c r="P425" s="339"/>
      <c r="Q425" s="339"/>
    </row>
    <row r="426" spans="1:17" ht="13.5" customHeight="1">
      <c r="A426" s="481"/>
      <c r="B426" s="481"/>
      <c r="C426" s="481"/>
      <c r="D426" s="481"/>
      <c r="E426" s="481"/>
      <c r="F426" s="339"/>
      <c r="G426" s="340" t="str">
        <f>IF(ISNUMBER(E426),E426/'Bulk DivVar Analysis'!$I$60,"")</f>
        <v/>
      </c>
      <c r="H426" s="338" t="str">
        <f>IF(ISNUMBER(E426), IF(G426&gt;'Bulk DivVar Analysis'!$J$62,"Pass","Fail"),"")</f>
        <v/>
      </c>
      <c r="I426" s="338" t="str">
        <f t="shared" si="8"/>
        <v/>
      </c>
      <c r="J426" s="339"/>
      <c r="K426" s="339"/>
      <c r="L426" s="339"/>
      <c r="M426" s="339"/>
      <c r="N426" s="339"/>
      <c r="O426" s="339"/>
      <c r="P426" s="339"/>
      <c r="Q426" s="339"/>
    </row>
    <row r="427" spans="1:17" ht="13.5" customHeight="1">
      <c r="A427" s="481"/>
      <c r="B427" s="481"/>
      <c r="C427" s="481"/>
      <c r="D427" s="481"/>
      <c r="E427" s="481"/>
      <c r="F427" s="339"/>
      <c r="G427" s="340" t="str">
        <f>IF(ISNUMBER(E427),E427/'Bulk DivVar Analysis'!$I$60,"")</f>
        <v/>
      </c>
      <c r="H427" s="338" t="str">
        <f>IF(ISNUMBER(E427), IF(G427&gt;'Bulk DivVar Analysis'!$J$62,"Pass","Fail"),"")</f>
        <v/>
      </c>
      <c r="I427" s="338" t="str">
        <f t="shared" si="8"/>
        <v/>
      </c>
      <c r="J427" s="339"/>
      <c r="K427" s="339"/>
      <c r="L427" s="339"/>
      <c r="M427" s="339"/>
      <c r="N427" s="339"/>
      <c r="O427" s="339"/>
      <c r="P427" s="339"/>
      <c r="Q427" s="339"/>
    </row>
    <row r="428" spans="1:17" ht="13.5" customHeight="1">
      <c r="A428" s="481"/>
      <c r="B428" s="481"/>
      <c r="C428" s="481"/>
      <c r="D428" s="481"/>
      <c r="E428" s="481"/>
      <c r="F428" s="339"/>
      <c r="G428" s="340" t="str">
        <f>IF(ISNUMBER(E428),E428/'Bulk DivVar Analysis'!$I$60,"")</f>
        <v/>
      </c>
      <c r="H428" s="338" t="str">
        <f>IF(ISNUMBER(E428), IF(G428&gt;'Bulk DivVar Analysis'!$J$62,"Pass","Fail"),"")</f>
        <v/>
      </c>
      <c r="I428" s="338" t="str">
        <f t="shared" si="8"/>
        <v/>
      </c>
      <c r="J428" s="339"/>
      <c r="K428" s="339"/>
      <c r="L428" s="339"/>
      <c r="M428" s="339"/>
      <c r="N428" s="339"/>
      <c r="O428" s="339"/>
      <c r="P428" s="339"/>
      <c r="Q428" s="339"/>
    </row>
    <row r="429" spans="1:17" ht="13.5" customHeight="1">
      <c r="A429" s="481"/>
      <c r="B429" s="481"/>
      <c r="C429" s="481"/>
      <c r="D429" s="481"/>
      <c r="E429" s="481"/>
      <c r="F429" s="339"/>
      <c r="G429" s="340" t="str">
        <f>IF(ISNUMBER(E429),E429/'Bulk DivVar Analysis'!$I$60,"")</f>
        <v/>
      </c>
      <c r="H429" s="338" t="str">
        <f>IF(ISNUMBER(E429), IF(G429&gt;'Bulk DivVar Analysis'!$J$62,"Pass","Fail"),"")</f>
        <v/>
      </c>
      <c r="I429" s="338" t="str">
        <f t="shared" si="8"/>
        <v/>
      </c>
      <c r="J429" s="339"/>
      <c r="K429" s="339"/>
      <c r="L429" s="339"/>
      <c r="M429" s="339"/>
      <c r="N429" s="339"/>
      <c r="O429" s="339"/>
      <c r="P429" s="339"/>
      <c r="Q429" s="339"/>
    </row>
    <row r="430" spans="1:17" ht="13.5" customHeight="1">
      <c r="A430" s="481"/>
      <c r="B430" s="481"/>
      <c r="C430" s="481"/>
      <c r="D430" s="481"/>
      <c r="E430" s="481"/>
      <c r="F430" s="339"/>
      <c r="G430" s="340" t="str">
        <f>IF(ISNUMBER(E430),E430/'Bulk DivVar Analysis'!$I$60,"")</f>
        <v/>
      </c>
      <c r="H430" s="338" t="str">
        <f>IF(ISNUMBER(E430), IF(G430&gt;'Bulk DivVar Analysis'!$J$62,"Pass","Fail"),"")</f>
        <v/>
      </c>
      <c r="I430" s="338" t="str">
        <f t="shared" si="8"/>
        <v/>
      </c>
      <c r="J430" s="339"/>
      <c r="K430" s="339"/>
      <c r="L430" s="339"/>
      <c r="M430" s="339"/>
      <c r="N430" s="339"/>
      <c r="O430" s="339"/>
      <c r="P430" s="339"/>
      <c r="Q430" s="339"/>
    </row>
    <row r="431" spans="1:17" ht="13.5" customHeight="1">
      <c r="A431" s="481"/>
      <c r="B431" s="481"/>
      <c r="C431" s="481"/>
      <c r="D431" s="481"/>
      <c r="E431" s="481"/>
      <c r="F431" s="339"/>
      <c r="G431" s="340" t="str">
        <f>IF(ISNUMBER(E431),E431/'Bulk DivVar Analysis'!$I$60,"")</f>
        <v/>
      </c>
      <c r="H431" s="338" t="str">
        <f>IF(ISNUMBER(E431), IF(G431&gt;'Bulk DivVar Analysis'!$J$62,"Pass","Fail"),"")</f>
        <v/>
      </c>
      <c r="I431" s="338" t="str">
        <f t="shared" si="8"/>
        <v/>
      </c>
      <c r="J431" s="339"/>
      <c r="K431" s="339"/>
      <c r="L431" s="339"/>
      <c r="M431" s="339"/>
      <c r="N431" s="339"/>
      <c r="O431" s="339"/>
      <c r="P431" s="339"/>
      <c r="Q431" s="339"/>
    </row>
    <row r="432" spans="1:17" ht="13.5" customHeight="1">
      <c r="A432" s="481"/>
      <c r="B432" s="481"/>
      <c r="C432" s="481"/>
      <c r="D432" s="481"/>
      <c r="E432" s="481"/>
      <c r="F432" s="339"/>
      <c r="G432" s="340" t="str">
        <f>IF(ISNUMBER(E432),E432/'Bulk DivVar Analysis'!$I$60,"")</f>
        <v/>
      </c>
      <c r="H432" s="338" t="str">
        <f>IF(ISNUMBER(E432), IF(G432&gt;'Bulk DivVar Analysis'!$J$62,"Pass","Fail"),"")</f>
        <v/>
      </c>
      <c r="I432" s="338" t="str">
        <f t="shared" si="8"/>
        <v/>
      </c>
      <c r="J432" s="339"/>
      <c r="K432" s="339"/>
      <c r="L432" s="339"/>
      <c r="M432" s="339"/>
      <c r="N432" s="339"/>
      <c r="O432" s="339"/>
      <c r="P432" s="339"/>
      <c r="Q432" s="339"/>
    </row>
    <row r="433" spans="1:17" ht="13.5" customHeight="1">
      <c r="A433" s="481"/>
      <c r="B433" s="481"/>
      <c r="C433" s="481"/>
      <c r="D433" s="481"/>
      <c r="E433" s="481"/>
      <c r="F433" s="339"/>
      <c r="G433" s="340" t="str">
        <f>IF(ISNUMBER(E433),E433/'Bulk DivVar Analysis'!$I$60,"")</f>
        <v/>
      </c>
      <c r="H433" s="338" t="str">
        <f>IF(ISNUMBER(E433), IF(G433&gt;'Bulk DivVar Analysis'!$J$62,"Pass","Fail"),"")</f>
        <v/>
      </c>
      <c r="I433" s="338" t="str">
        <f t="shared" si="8"/>
        <v/>
      </c>
      <c r="J433" s="339"/>
      <c r="K433" s="339"/>
      <c r="L433" s="339"/>
      <c r="M433" s="339"/>
      <c r="N433" s="339"/>
      <c r="O433" s="339"/>
      <c r="P433" s="339"/>
      <c r="Q433" s="339"/>
    </row>
    <row r="434" spans="1:17" ht="13.5" customHeight="1">
      <c r="A434" s="481"/>
      <c r="B434" s="481"/>
      <c r="C434" s="481"/>
      <c r="D434" s="481"/>
      <c r="E434" s="481"/>
      <c r="F434" s="339"/>
      <c r="G434" s="340" t="str">
        <f>IF(ISNUMBER(E434),E434/'Bulk DivVar Analysis'!$I$60,"")</f>
        <v/>
      </c>
      <c r="H434" s="338" t="str">
        <f>IF(ISNUMBER(E434), IF(G434&gt;'Bulk DivVar Analysis'!$J$62,"Pass","Fail"),"")</f>
        <v/>
      </c>
      <c r="I434" s="338" t="str">
        <f t="shared" si="8"/>
        <v/>
      </c>
      <c r="J434" s="339"/>
      <c r="K434" s="339"/>
      <c r="L434" s="339"/>
      <c r="M434" s="339"/>
      <c r="N434" s="339"/>
      <c r="O434" s="339"/>
      <c r="P434" s="339"/>
      <c r="Q434" s="339"/>
    </row>
    <row r="435" spans="1:17" ht="13.5" customHeight="1">
      <c r="A435" s="481"/>
      <c r="B435" s="481"/>
      <c r="C435" s="481"/>
      <c r="D435" s="481"/>
      <c r="E435" s="481"/>
      <c r="F435" s="339"/>
      <c r="G435" s="340" t="str">
        <f>IF(ISNUMBER(E435),E435/'Bulk DivVar Analysis'!$I$60,"")</f>
        <v/>
      </c>
      <c r="H435" s="338" t="str">
        <f>IF(ISNUMBER(E435), IF(G435&gt;'Bulk DivVar Analysis'!$J$62,"Pass","Fail"),"")</f>
        <v/>
      </c>
      <c r="I435" s="338" t="str">
        <f t="shared" si="8"/>
        <v/>
      </c>
      <c r="J435" s="339"/>
      <c r="K435" s="339"/>
      <c r="L435" s="339"/>
      <c r="M435" s="339"/>
      <c r="N435" s="339"/>
      <c r="O435" s="339"/>
      <c r="P435" s="339"/>
      <c r="Q435" s="339"/>
    </row>
    <row r="436" spans="1:17" ht="13.5" customHeight="1">
      <c r="A436" s="481"/>
      <c r="B436" s="481"/>
      <c r="C436" s="481"/>
      <c r="D436" s="481"/>
      <c r="E436" s="481"/>
      <c r="F436" s="339"/>
      <c r="G436" s="340" t="str">
        <f>IF(ISNUMBER(E436),E436/'Bulk DivVar Analysis'!$I$60,"")</f>
        <v/>
      </c>
      <c r="H436" s="338" t="str">
        <f>IF(ISNUMBER(E436), IF(G436&gt;'Bulk DivVar Analysis'!$J$62,"Pass","Fail"),"")</f>
        <v/>
      </c>
      <c r="I436" s="338" t="str">
        <f t="shared" si="8"/>
        <v/>
      </c>
      <c r="J436" s="339"/>
      <c r="K436" s="339"/>
      <c r="L436" s="339"/>
      <c r="M436" s="339"/>
      <c r="N436" s="339"/>
      <c r="O436" s="339"/>
      <c r="P436" s="339"/>
      <c r="Q436" s="339"/>
    </row>
    <row r="437" spans="1:17" ht="13.5" customHeight="1">
      <c r="A437" s="481"/>
      <c r="B437" s="481"/>
      <c r="C437" s="481"/>
      <c r="D437" s="481"/>
      <c r="E437" s="481"/>
      <c r="F437" s="339"/>
      <c r="G437" s="340" t="str">
        <f>IF(ISNUMBER(E437),E437/'Bulk DivVar Analysis'!$I$60,"")</f>
        <v/>
      </c>
      <c r="H437" s="338" t="str">
        <f>IF(ISNUMBER(E437), IF(G437&gt;'Bulk DivVar Analysis'!$J$62,"Pass","Fail"),"")</f>
        <v/>
      </c>
      <c r="I437" s="338" t="str">
        <f t="shared" si="8"/>
        <v/>
      </c>
      <c r="J437" s="339"/>
      <c r="K437" s="339"/>
      <c r="L437" s="339"/>
      <c r="M437" s="339"/>
      <c r="N437" s="339"/>
      <c r="O437" s="339"/>
      <c r="P437" s="339"/>
      <c r="Q437" s="339"/>
    </row>
    <row r="438" spans="1:17" ht="13.5" customHeight="1">
      <c r="A438" s="481"/>
      <c r="B438" s="481"/>
      <c r="C438" s="481"/>
      <c r="D438" s="481"/>
      <c r="E438" s="481"/>
      <c r="F438" s="339"/>
      <c r="G438" s="340" t="str">
        <f>IF(ISNUMBER(E438),E438/'Bulk DivVar Analysis'!$I$60,"")</f>
        <v/>
      </c>
      <c r="H438" s="338" t="str">
        <f>IF(ISNUMBER(E438), IF(G438&gt;'Bulk DivVar Analysis'!$J$62,"Pass","Fail"),"")</f>
        <v/>
      </c>
      <c r="I438" s="338" t="str">
        <f t="shared" si="8"/>
        <v/>
      </c>
      <c r="J438" s="339"/>
      <c r="K438" s="339"/>
      <c r="L438" s="339"/>
      <c r="M438" s="339"/>
      <c r="N438" s="339"/>
      <c r="O438" s="339"/>
      <c r="P438" s="339"/>
      <c r="Q438" s="339"/>
    </row>
    <row r="439" spans="1:17" ht="13.5" customHeight="1">
      <c r="A439" s="481"/>
      <c r="B439" s="481"/>
      <c r="C439" s="481"/>
      <c r="D439" s="481"/>
      <c r="E439" s="481"/>
      <c r="F439" s="339"/>
      <c r="G439" s="340" t="str">
        <f>IF(ISNUMBER(E439),E439/'Bulk DivVar Analysis'!$I$60,"")</f>
        <v/>
      </c>
      <c r="H439" s="338" t="str">
        <f>IF(ISNUMBER(E439), IF(G439&gt;'Bulk DivVar Analysis'!$J$62,"Pass","Fail"),"")</f>
        <v/>
      </c>
      <c r="I439" s="338" t="str">
        <f t="shared" si="8"/>
        <v/>
      </c>
      <c r="J439" s="339"/>
      <c r="K439" s="339"/>
      <c r="L439" s="339"/>
      <c r="M439" s="339"/>
      <c r="N439" s="339"/>
      <c r="O439" s="339"/>
      <c r="P439" s="339"/>
      <c r="Q439" s="339"/>
    </row>
    <row r="440" spans="1:17" ht="13.5" customHeight="1">
      <c r="A440" s="481"/>
      <c r="B440" s="481"/>
      <c r="C440" s="481"/>
      <c r="D440" s="481"/>
      <c r="E440" s="481"/>
      <c r="F440" s="339"/>
      <c r="G440" s="340" t="str">
        <f>IF(ISNUMBER(E440),E440/'Bulk DivVar Analysis'!$I$60,"")</f>
        <v/>
      </c>
      <c r="H440" s="338" t="str">
        <f>IF(ISNUMBER(E440), IF(G440&gt;'Bulk DivVar Analysis'!$J$62,"Pass","Fail"),"")</f>
        <v/>
      </c>
      <c r="I440" s="338" t="str">
        <f t="shared" si="8"/>
        <v/>
      </c>
      <c r="J440" s="339"/>
      <c r="K440" s="339"/>
      <c r="L440" s="339"/>
      <c r="M440" s="339"/>
      <c r="N440" s="339"/>
      <c r="O440" s="339"/>
      <c r="P440" s="339"/>
      <c r="Q440" s="339"/>
    </row>
    <row r="441" spans="1:17" ht="13.5" customHeight="1">
      <c r="A441" s="481"/>
      <c r="B441" s="481"/>
      <c r="C441" s="481"/>
      <c r="D441" s="481"/>
      <c r="E441" s="481"/>
      <c r="F441" s="339"/>
      <c r="G441" s="340" t="str">
        <f>IF(ISNUMBER(E441),E441/'Bulk DivVar Analysis'!$I$60,"")</f>
        <v/>
      </c>
      <c r="H441" s="338" t="str">
        <f>IF(ISNUMBER(E441), IF(G441&gt;'Bulk DivVar Analysis'!$J$62,"Pass","Fail"),"")</f>
        <v/>
      </c>
      <c r="I441" s="338" t="str">
        <f t="shared" si="8"/>
        <v/>
      </c>
      <c r="J441" s="339"/>
      <c r="K441" s="339"/>
      <c r="L441" s="339"/>
      <c r="M441" s="339"/>
      <c r="N441" s="339"/>
      <c r="O441" s="339"/>
      <c r="P441" s="339"/>
      <c r="Q441" s="339"/>
    </row>
    <row r="442" spans="1:17" ht="13.5" customHeight="1">
      <c r="A442" s="481"/>
      <c r="B442" s="481"/>
      <c r="C442" s="481"/>
      <c r="D442" s="481"/>
      <c r="E442" s="481"/>
      <c r="F442" s="339"/>
      <c r="G442" s="340" t="str">
        <f>IF(ISNUMBER(E442),E442/'Bulk DivVar Analysis'!$I$60,"")</f>
        <v/>
      </c>
      <c r="H442" s="338" t="str">
        <f>IF(ISNUMBER(E442), IF(G442&gt;'Bulk DivVar Analysis'!$J$62,"Pass","Fail"),"")</f>
        <v/>
      </c>
      <c r="I442" s="338" t="str">
        <f t="shared" si="8"/>
        <v/>
      </c>
      <c r="J442" s="339"/>
      <c r="K442" s="339"/>
      <c r="L442" s="339"/>
      <c r="M442" s="339"/>
      <c r="N442" s="339"/>
      <c r="O442" s="339"/>
      <c r="P442" s="339"/>
      <c r="Q442" s="339"/>
    </row>
    <row r="443" spans="1:17" ht="13.5" customHeight="1">
      <c r="A443" s="481"/>
      <c r="B443" s="481"/>
      <c r="C443" s="481"/>
      <c r="D443" s="481"/>
      <c r="E443" s="481"/>
      <c r="F443" s="339"/>
      <c r="G443" s="340" t="str">
        <f>IF(ISNUMBER(E443),E443/'Bulk DivVar Analysis'!$I$60,"")</f>
        <v/>
      </c>
      <c r="H443" s="338" t="str">
        <f>IF(ISNUMBER(E443), IF(G443&gt;'Bulk DivVar Analysis'!$J$62,"Pass","Fail"),"")</f>
        <v/>
      </c>
      <c r="I443" s="338" t="str">
        <f t="shared" si="8"/>
        <v/>
      </c>
      <c r="J443" s="339"/>
      <c r="K443" s="339"/>
      <c r="L443" s="339"/>
      <c r="M443" s="339"/>
      <c r="N443" s="339"/>
      <c r="O443" s="339"/>
      <c r="P443" s="339"/>
      <c r="Q443" s="339"/>
    </row>
    <row r="444" spans="1:17" ht="13.5" customHeight="1">
      <c r="A444" s="481"/>
      <c r="B444" s="481"/>
      <c r="C444" s="481"/>
      <c r="D444" s="481"/>
      <c r="E444" s="481"/>
      <c r="F444" s="339"/>
      <c r="G444" s="340" t="str">
        <f>IF(ISNUMBER(E444),E444/'Bulk DivVar Analysis'!$I$60,"")</f>
        <v/>
      </c>
      <c r="H444" s="338" t="str">
        <f>IF(ISNUMBER(E444), IF(G444&gt;'Bulk DivVar Analysis'!$J$62,"Pass","Fail"),"")</f>
        <v/>
      </c>
      <c r="I444" s="338" t="str">
        <f t="shared" si="8"/>
        <v/>
      </c>
      <c r="J444" s="339"/>
      <c r="K444" s="339"/>
      <c r="L444" s="339"/>
      <c r="M444" s="339"/>
      <c r="N444" s="339"/>
      <c r="O444" s="339"/>
      <c r="P444" s="339"/>
      <c r="Q444" s="339"/>
    </row>
    <row r="445" spans="1:17" ht="13.5" customHeight="1">
      <c r="A445" s="481"/>
      <c r="B445" s="481"/>
      <c r="C445" s="481"/>
      <c r="D445" s="481"/>
      <c r="E445" s="481"/>
      <c r="F445" s="339"/>
      <c r="G445" s="340" t="str">
        <f>IF(ISNUMBER(E445),E445/'Bulk DivVar Analysis'!$I$60,"")</f>
        <v/>
      </c>
      <c r="H445" s="338" t="str">
        <f>IF(ISNUMBER(E445), IF(G445&gt;'Bulk DivVar Analysis'!$J$62,"Pass","Fail"),"")</f>
        <v/>
      </c>
      <c r="I445" s="338" t="str">
        <f t="shared" si="8"/>
        <v/>
      </c>
      <c r="J445" s="339"/>
      <c r="K445" s="339"/>
      <c r="L445" s="339"/>
      <c r="M445" s="339"/>
      <c r="N445" s="339"/>
      <c r="O445" s="339"/>
      <c r="P445" s="339"/>
      <c r="Q445" s="339"/>
    </row>
    <row r="446" spans="1:17" ht="13.5" customHeight="1">
      <c r="A446" s="481"/>
      <c r="B446" s="481"/>
      <c r="C446" s="481"/>
      <c r="D446" s="481"/>
      <c r="E446" s="481"/>
      <c r="F446" s="339"/>
      <c r="G446" s="340" t="str">
        <f>IF(ISNUMBER(E446),E446/'Bulk DivVar Analysis'!$I$60,"")</f>
        <v/>
      </c>
      <c r="H446" s="338" t="str">
        <f>IF(ISNUMBER(E446), IF(G446&gt;'Bulk DivVar Analysis'!$J$62,"Pass","Fail"),"")</f>
        <v/>
      </c>
      <c r="I446" s="338" t="str">
        <f t="shared" si="8"/>
        <v/>
      </c>
      <c r="J446" s="339"/>
      <c r="K446" s="339"/>
      <c r="L446" s="339"/>
      <c r="M446" s="339"/>
      <c r="N446" s="339"/>
      <c r="O446" s="339"/>
      <c r="P446" s="339"/>
      <c r="Q446" s="339"/>
    </row>
    <row r="447" spans="1:17" ht="13.5" customHeight="1">
      <c r="A447" s="481"/>
      <c r="B447" s="481"/>
      <c r="C447" s="481"/>
      <c r="D447" s="481"/>
      <c r="E447" s="481"/>
      <c r="F447" s="339"/>
      <c r="G447" s="340" t="str">
        <f>IF(ISNUMBER(E447),E447/'Bulk DivVar Analysis'!$I$60,"")</f>
        <v/>
      </c>
      <c r="H447" s="338" t="str">
        <f>IF(ISNUMBER(E447), IF(G447&gt;'Bulk DivVar Analysis'!$J$62,"Pass","Fail"),"")</f>
        <v/>
      </c>
      <c r="I447" s="338" t="str">
        <f t="shared" si="8"/>
        <v/>
      </c>
      <c r="J447" s="339"/>
      <c r="K447" s="339"/>
      <c r="L447" s="339"/>
      <c r="M447" s="339"/>
      <c r="N447" s="339"/>
      <c r="O447" s="339"/>
      <c r="P447" s="339"/>
      <c r="Q447" s="339"/>
    </row>
    <row r="448" spans="1:17" ht="13.5" customHeight="1">
      <c r="A448" s="481"/>
      <c r="B448" s="481"/>
      <c r="C448" s="481"/>
      <c r="D448" s="481"/>
      <c r="E448" s="481"/>
      <c r="F448" s="339"/>
      <c r="G448" s="340" t="str">
        <f>IF(ISNUMBER(E448),E448/'Bulk DivVar Analysis'!$I$60,"")</f>
        <v/>
      </c>
      <c r="H448" s="338" t="str">
        <f>IF(ISNUMBER(E448), IF(G448&gt;'Bulk DivVar Analysis'!$J$62,"Pass","Fail"),"")</f>
        <v/>
      </c>
      <c r="I448" s="338" t="str">
        <f t="shared" si="8"/>
        <v/>
      </c>
      <c r="J448" s="339"/>
      <c r="K448" s="339"/>
      <c r="L448" s="339"/>
      <c r="M448" s="339"/>
      <c r="N448" s="339"/>
      <c r="O448" s="339"/>
      <c r="P448" s="339"/>
      <c r="Q448" s="339"/>
    </row>
    <row r="449" spans="1:17" ht="13.5" customHeight="1">
      <c r="A449" s="481"/>
      <c r="B449" s="481"/>
      <c r="C449" s="481"/>
      <c r="D449" s="481"/>
      <c r="E449" s="481"/>
      <c r="F449" s="339"/>
      <c r="G449" s="340" t="str">
        <f>IF(ISNUMBER(E449),E449/'Bulk DivVar Analysis'!$I$60,"")</f>
        <v/>
      </c>
      <c r="H449" s="338" t="str">
        <f>IF(ISNUMBER(E449), IF(G449&gt;'Bulk DivVar Analysis'!$J$62,"Pass","Fail"),"")</f>
        <v/>
      </c>
      <c r="I449" s="338" t="str">
        <f t="shared" si="8"/>
        <v/>
      </c>
      <c r="J449" s="339"/>
      <c r="K449" s="339"/>
      <c r="L449" s="339"/>
      <c r="M449" s="339"/>
      <c r="N449" s="339"/>
      <c r="O449" s="339"/>
      <c r="P449" s="339"/>
      <c r="Q449" s="339"/>
    </row>
    <row r="450" spans="1:17" ht="13.5" customHeight="1">
      <c r="A450" s="481"/>
      <c r="B450" s="481"/>
      <c r="C450" s="481"/>
      <c r="D450" s="481"/>
      <c r="E450" s="481"/>
      <c r="F450" s="339"/>
      <c r="G450" s="340" t="str">
        <f>IF(ISNUMBER(E450),E450/'Bulk DivVar Analysis'!$I$60,"")</f>
        <v/>
      </c>
      <c r="H450" s="338" t="str">
        <f>IF(ISNUMBER(E450), IF(G450&gt;'Bulk DivVar Analysis'!$J$62,"Pass","Fail"),"")</f>
        <v/>
      </c>
      <c r="I450" s="338" t="str">
        <f t="shared" si="8"/>
        <v/>
      </c>
      <c r="J450" s="339"/>
      <c r="K450" s="339"/>
      <c r="L450" s="339"/>
      <c r="M450" s="339"/>
      <c r="N450" s="339"/>
      <c r="O450" s="339"/>
      <c r="P450" s="339"/>
      <c r="Q450" s="339"/>
    </row>
    <row r="451" spans="1:17" ht="13.5" customHeight="1">
      <c r="A451" s="481"/>
      <c r="B451" s="481"/>
      <c r="C451" s="481"/>
      <c r="D451" s="481"/>
      <c r="E451" s="481"/>
      <c r="F451" s="339"/>
      <c r="G451" s="340" t="str">
        <f>IF(ISNUMBER(E451),E451/'Bulk DivVar Analysis'!$I$60,"")</f>
        <v/>
      </c>
      <c r="H451" s="338" t="str">
        <f>IF(ISNUMBER(E451), IF(G451&gt;'Bulk DivVar Analysis'!$J$62,"Pass","Fail"),"")</f>
        <v/>
      </c>
      <c r="I451" s="338" t="str">
        <f t="shared" ref="I451:I514" si="9">_xlfn.TEXTJOIN("_",TRUE,B451,C451)</f>
        <v/>
      </c>
      <c r="J451" s="339"/>
      <c r="K451" s="339"/>
      <c r="L451" s="339"/>
      <c r="M451" s="339"/>
      <c r="N451" s="339"/>
      <c r="O451" s="339"/>
      <c r="P451" s="339"/>
      <c r="Q451" s="339"/>
    </row>
    <row r="452" spans="1:17" ht="13.5" customHeight="1">
      <c r="A452" s="481"/>
      <c r="B452" s="481"/>
      <c r="C452" s="481"/>
      <c r="D452" s="481"/>
      <c r="E452" s="481"/>
      <c r="F452" s="339"/>
      <c r="G452" s="340" t="str">
        <f>IF(ISNUMBER(E452),E452/'Bulk DivVar Analysis'!$I$60,"")</f>
        <v/>
      </c>
      <c r="H452" s="338" t="str">
        <f>IF(ISNUMBER(E452), IF(G452&gt;'Bulk DivVar Analysis'!$J$62,"Pass","Fail"),"")</f>
        <v/>
      </c>
      <c r="I452" s="338" t="str">
        <f t="shared" si="9"/>
        <v/>
      </c>
      <c r="J452" s="339"/>
      <c r="K452" s="339"/>
      <c r="L452" s="339"/>
      <c r="M452" s="339"/>
      <c r="N452" s="339"/>
      <c r="O452" s="339"/>
      <c r="P452" s="339"/>
      <c r="Q452" s="339"/>
    </row>
    <row r="453" spans="1:17" ht="13.5" customHeight="1">
      <c r="A453" s="481"/>
      <c r="B453" s="481"/>
      <c r="C453" s="481"/>
      <c r="D453" s="481"/>
      <c r="E453" s="481"/>
      <c r="F453" s="339"/>
      <c r="G453" s="340" t="str">
        <f>IF(ISNUMBER(E453),E453/'Bulk DivVar Analysis'!$I$60,"")</f>
        <v/>
      </c>
      <c r="H453" s="338" t="str">
        <f>IF(ISNUMBER(E453), IF(G453&gt;'Bulk DivVar Analysis'!$J$62,"Pass","Fail"),"")</f>
        <v/>
      </c>
      <c r="I453" s="338" t="str">
        <f t="shared" si="9"/>
        <v/>
      </c>
      <c r="J453" s="339"/>
      <c r="K453" s="339"/>
      <c r="L453" s="339"/>
      <c r="M453" s="339"/>
      <c r="N453" s="339"/>
      <c r="O453" s="339"/>
      <c r="P453" s="339"/>
      <c r="Q453" s="339"/>
    </row>
    <row r="454" spans="1:17" ht="13.5" customHeight="1">
      <c r="A454" s="481"/>
      <c r="B454" s="481"/>
      <c r="C454" s="481"/>
      <c r="D454" s="481"/>
      <c r="E454" s="481"/>
      <c r="F454" s="339"/>
      <c r="G454" s="340" t="str">
        <f>IF(ISNUMBER(E454),E454/'Bulk DivVar Analysis'!$I$60,"")</f>
        <v/>
      </c>
      <c r="H454" s="338" t="str">
        <f>IF(ISNUMBER(E454), IF(G454&gt;'Bulk DivVar Analysis'!$J$62,"Pass","Fail"),"")</f>
        <v/>
      </c>
      <c r="I454" s="338" t="str">
        <f t="shared" si="9"/>
        <v/>
      </c>
      <c r="J454" s="339"/>
      <c r="K454" s="339"/>
      <c r="L454" s="339"/>
      <c r="M454" s="339"/>
      <c r="N454" s="339"/>
      <c r="O454" s="339"/>
      <c r="P454" s="339"/>
      <c r="Q454" s="339"/>
    </row>
    <row r="455" spans="1:17" ht="13.5" customHeight="1">
      <c r="A455" s="481"/>
      <c r="B455" s="481"/>
      <c r="C455" s="481"/>
      <c r="D455" s="481"/>
      <c r="E455" s="481"/>
      <c r="F455" s="339"/>
      <c r="G455" s="340" t="str">
        <f>IF(ISNUMBER(E455),E455/'Bulk DivVar Analysis'!$I$60,"")</f>
        <v/>
      </c>
      <c r="H455" s="338" t="str">
        <f>IF(ISNUMBER(E455), IF(G455&gt;'Bulk DivVar Analysis'!$J$62,"Pass","Fail"),"")</f>
        <v/>
      </c>
      <c r="I455" s="338" t="str">
        <f t="shared" si="9"/>
        <v/>
      </c>
      <c r="J455" s="339"/>
      <c r="K455" s="339"/>
      <c r="L455" s="339"/>
      <c r="M455" s="339"/>
      <c r="N455" s="339"/>
      <c r="O455" s="339"/>
      <c r="P455" s="339"/>
      <c r="Q455" s="339"/>
    </row>
    <row r="456" spans="1:17" ht="13.5" customHeight="1">
      <c r="A456" s="481"/>
      <c r="B456" s="481"/>
      <c r="C456" s="481"/>
      <c r="D456" s="481"/>
      <c r="E456" s="481"/>
      <c r="F456" s="339"/>
      <c r="G456" s="340" t="str">
        <f>IF(ISNUMBER(E456),E456/'Bulk DivVar Analysis'!$I$60,"")</f>
        <v/>
      </c>
      <c r="H456" s="338" t="str">
        <f>IF(ISNUMBER(E456), IF(G456&gt;'Bulk DivVar Analysis'!$J$62,"Pass","Fail"),"")</f>
        <v/>
      </c>
      <c r="I456" s="338" t="str">
        <f t="shared" si="9"/>
        <v/>
      </c>
      <c r="J456" s="339"/>
      <c r="K456" s="339"/>
      <c r="L456" s="339"/>
      <c r="M456" s="339"/>
      <c r="N456" s="339"/>
      <c r="O456" s="339"/>
      <c r="P456" s="339"/>
      <c r="Q456" s="339"/>
    </row>
    <row r="457" spans="1:17" ht="13.5" customHeight="1">
      <c r="A457" s="481"/>
      <c r="B457" s="481"/>
      <c r="C457" s="481"/>
      <c r="D457" s="481"/>
      <c r="E457" s="481"/>
      <c r="F457" s="339"/>
      <c r="G457" s="340" t="str">
        <f>IF(ISNUMBER(E457),E457/'Bulk DivVar Analysis'!$I$60,"")</f>
        <v/>
      </c>
      <c r="H457" s="338" t="str">
        <f>IF(ISNUMBER(E457), IF(G457&gt;'Bulk DivVar Analysis'!$J$62,"Pass","Fail"),"")</f>
        <v/>
      </c>
      <c r="I457" s="338" t="str">
        <f t="shared" si="9"/>
        <v/>
      </c>
      <c r="J457" s="339"/>
      <c r="K457" s="339"/>
      <c r="L457" s="339"/>
      <c r="M457" s="339"/>
      <c r="N457" s="339"/>
      <c r="O457" s="339"/>
      <c r="P457" s="339"/>
      <c r="Q457" s="339"/>
    </row>
    <row r="458" spans="1:17" ht="13.5" customHeight="1">
      <c r="A458" s="481"/>
      <c r="B458" s="481"/>
      <c r="C458" s="481"/>
      <c r="D458" s="481"/>
      <c r="E458" s="481"/>
      <c r="F458" s="339"/>
      <c r="G458" s="340" t="str">
        <f>IF(ISNUMBER(E458),E458/'Bulk DivVar Analysis'!$I$60,"")</f>
        <v/>
      </c>
      <c r="H458" s="338" t="str">
        <f>IF(ISNUMBER(E458), IF(G458&gt;'Bulk DivVar Analysis'!$J$62,"Pass","Fail"),"")</f>
        <v/>
      </c>
      <c r="I458" s="338" t="str">
        <f t="shared" si="9"/>
        <v/>
      </c>
      <c r="J458" s="339"/>
      <c r="K458" s="339"/>
      <c r="L458" s="339"/>
      <c r="M458" s="339"/>
      <c r="N458" s="339"/>
      <c r="O458" s="339"/>
      <c r="P458" s="339"/>
      <c r="Q458" s="339"/>
    </row>
    <row r="459" spans="1:17" ht="13.5" customHeight="1">
      <c r="A459" s="481"/>
      <c r="B459" s="481"/>
      <c r="C459" s="481"/>
      <c r="D459" s="481"/>
      <c r="E459" s="481"/>
      <c r="F459" s="339"/>
      <c r="G459" s="340" t="str">
        <f>IF(ISNUMBER(E459),E459/'Bulk DivVar Analysis'!$I$60,"")</f>
        <v/>
      </c>
      <c r="H459" s="338" t="str">
        <f>IF(ISNUMBER(E459), IF(G459&gt;'Bulk DivVar Analysis'!$J$62,"Pass","Fail"),"")</f>
        <v/>
      </c>
      <c r="I459" s="338" t="str">
        <f t="shared" si="9"/>
        <v/>
      </c>
      <c r="J459" s="339"/>
      <c r="K459" s="339"/>
      <c r="L459" s="339"/>
      <c r="M459" s="339"/>
      <c r="N459" s="339"/>
      <c r="O459" s="339"/>
      <c r="P459" s="339"/>
      <c r="Q459" s="339"/>
    </row>
    <row r="460" spans="1:17" ht="13.5" customHeight="1">
      <c r="A460" s="481"/>
      <c r="B460" s="481"/>
      <c r="C460" s="481"/>
      <c r="D460" s="481"/>
      <c r="E460" s="481"/>
      <c r="F460" s="339"/>
      <c r="G460" s="340" t="str">
        <f>IF(ISNUMBER(E460),E460/'Bulk DivVar Analysis'!$I$60,"")</f>
        <v/>
      </c>
      <c r="H460" s="338" t="str">
        <f>IF(ISNUMBER(E460), IF(G460&gt;'Bulk DivVar Analysis'!$J$62,"Pass","Fail"),"")</f>
        <v/>
      </c>
      <c r="I460" s="338" t="str">
        <f t="shared" si="9"/>
        <v/>
      </c>
      <c r="J460" s="339"/>
      <c r="K460" s="339"/>
      <c r="L460" s="339"/>
      <c r="M460" s="339"/>
      <c r="N460" s="339"/>
      <c r="O460" s="339"/>
      <c r="P460" s="339"/>
      <c r="Q460" s="339"/>
    </row>
    <row r="461" spans="1:17" ht="13.5" customHeight="1">
      <c r="A461" s="481"/>
      <c r="B461" s="481"/>
      <c r="C461" s="481"/>
      <c r="D461" s="481"/>
      <c r="E461" s="481"/>
      <c r="F461" s="339"/>
      <c r="G461" s="340" t="str">
        <f>IF(ISNUMBER(E461),E461/'Bulk DivVar Analysis'!$I$60,"")</f>
        <v/>
      </c>
      <c r="H461" s="338" t="str">
        <f>IF(ISNUMBER(E461), IF(G461&gt;'Bulk DivVar Analysis'!$J$62,"Pass","Fail"),"")</f>
        <v/>
      </c>
      <c r="I461" s="338" t="str">
        <f t="shared" si="9"/>
        <v/>
      </c>
      <c r="J461" s="339"/>
      <c r="K461" s="339"/>
      <c r="L461" s="339"/>
      <c r="M461" s="339"/>
      <c r="N461" s="339"/>
      <c r="O461" s="339"/>
      <c r="P461" s="339"/>
      <c r="Q461" s="339"/>
    </row>
    <row r="462" spans="1:17" ht="13.5" customHeight="1">
      <c r="A462" s="481"/>
      <c r="B462" s="481"/>
      <c r="C462" s="481"/>
      <c r="D462" s="481"/>
      <c r="E462" s="481"/>
      <c r="F462" s="339"/>
      <c r="G462" s="340" t="str">
        <f>IF(ISNUMBER(E462),E462/'Bulk DivVar Analysis'!$I$60,"")</f>
        <v/>
      </c>
      <c r="H462" s="338" t="str">
        <f>IF(ISNUMBER(E462), IF(G462&gt;'Bulk DivVar Analysis'!$J$62,"Pass","Fail"),"")</f>
        <v/>
      </c>
      <c r="I462" s="338" t="str">
        <f t="shared" si="9"/>
        <v/>
      </c>
      <c r="J462" s="339"/>
      <c r="K462" s="339"/>
      <c r="L462" s="339"/>
      <c r="M462" s="339"/>
      <c r="N462" s="339"/>
      <c r="O462" s="339"/>
      <c r="P462" s="339"/>
      <c r="Q462" s="339"/>
    </row>
    <row r="463" spans="1:17" ht="13.5" customHeight="1">
      <c r="A463" s="481"/>
      <c r="B463" s="481"/>
      <c r="C463" s="481"/>
      <c r="D463" s="481"/>
      <c r="E463" s="481"/>
      <c r="F463" s="339"/>
      <c r="G463" s="340" t="str">
        <f>IF(ISNUMBER(E463),E463/'Bulk DivVar Analysis'!$I$60,"")</f>
        <v/>
      </c>
      <c r="H463" s="338" t="str">
        <f>IF(ISNUMBER(E463), IF(G463&gt;'Bulk DivVar Analysis'!$J$62,"Pass","Fail"),"")</f>
        <v/>
      </c>
      <c r="I463" s="338" t="str">
        <f t="shared" si="9"/>
        <v/>
      </c>
      <c r="J463" s="339"/>
      <c r="K463" s="339"/>
      <c r="L463" s="339"/>
      <c r="M463" s="339"/>
      <c r="N463" s="339"/>
      <c r="O463" s="339"/>
      <c r="P463" s="339"/>
      <c r="Q463" s="339"/>
    </row>
    <row r="464" spans="1:17" ht="13.5" customHeight="1">
      <c r="A464" s="481"/>
      <c r="B464" s="481"/>
      <c r="C464" s="481"/>
      <c r="D464" s="481"/>
      <c r="E464" s="481"/>
      <c r="F464" s="339"/>
      <c r="G464" s="340" t="str">
        <f>IF(ISNUMBER(E464),E464/'Bulk DivVar Analysis'!$I$60,"")</f>
        <v/>
      </c>
      <c r="H464" s="338" t="str">
        <f>IF(ISNUMBER(E464), IF(G464&gt;'Bulk DivVar Analysis'!$J$62,"Pass","Fail"),"")</f>
        <v/>
      </c>
      <c r="I464" s="338" t="str">
        <f t="shared" si="9"/>
        <v/>
      </c>
      <c r="J464" s="339"/>
      <c r="K464" s="339"/>
      <c r="L464" s="339"/>
      <c r="M464" s="339"/>
      <c r="N464" s="339"/>
      <c r="O464" s="339"/>
      <c r="P464" s="339"/>
      <c r="Q464" s="339"/>
    </row>
    <row r="465" spans="1:17" ht="13.5" customHeight="1">
      <c r="A465" s="481"/>
      <c r="B465" s="481"/>
      <c r="C465" s="481"/>
      <c r="D465" s="481"/>
      <c r="E465" s="481"/>
      <c r="F465" s="339"/>
      <c r="G465" s="340" t="str">
        <f>IF(ISNUMBER(E465),E465/'Bulk DivVar Analysis'!$I$60,"")</f>
        <v/>
      </c>
      <c r="H465" s="338" t="str">
        <f>IF(ISNUMBER(E465), IF(G465&gt;'Bulk DivVar Analysis'!$J$62,"Pass","Fail"),"")</f>
        <v/>
      </c>
      <c r="I465" s="338" t="str">
        <f t="shared" si="9"/>
        <v/>
      </c>
      <c r="J465" s="339"/>
      <c r="K465" s="339"/>
      <c r="L465" s="339"/>
      <c r="M465" s="339"/>
      <c r="N465" s="339"/>
      <c r="O465" s="339"/>
      <c r="P465" s="339"/>
      <c r="Q465" s="339"/>
    </row>
    <row r="466" spans="1:17" ht="13.5" customHeight="1">
      <c r="A466" s="481"/>
      <c r="B466" s="481"/>
      <c r="C466" s="481"/>
      <c r="D466" s="481"/>
      <c r="E466" s="481"/>
      <c r="F466" s="339"/>
      <c r="G466" s="340" t="str">
        <f>IF(ISNUMBER(E466),E466/'Bulk DivVar Analysis'!$I$60,"")</f>
        <v/>
      </c>
      <c r="H466" s="338" t="str">
        <f>IF(ISNUMBER(E466), IF(G466&gt;'Bulk DivVar Analysis'!$J$62,"Pass","Fail"),"")</f>
        <v/>
      </c>
      <c r="I466" s="338" t="str">
        <f t="shared" si="9"/>
        <v/>
      </c>
      <c r="J466" s="339"/>
      <c r="K466" s="339"/>
      <c r="L466" s="339"/>
      <c r="M466" s="339"/>
      <c r="N466" s="339"/>
      <c r="O466" s="339"/>
      <c r="P466" s="339"/>
      <c r="Q466" s="339"/>
    </row>
    <row r="467" spans="1:17" ht="13.5" customHeight="1">
      <c r="A467" s="481"/>
      <c r="B467" s="481"/>
      <c r="C467" s="481"/>
      <c r="D467" s="481"/>
      <c r="E467" s="481"/>
      <c r="F467" s="339"/>
      <c r="G467" s="340" t="str">
        <f>IF(ISNUMBER(E467),E467/'Bulk DivVar Analysis'!$I$60,"")</f>
        <v/>
      </c>
      <c r="H467" s="338" t="str">
        <f>IF(ISNUMBER(E467), IF(G467&gt;'Bulk DivVar Analysis'!$J$62,"Pass","Fail"),"")</f>
        <v/>
      </c>
      <c r="I467" s="338" t="str">
        <f t="shared" si="9"/>
        <v/>
      </c>
      <c r="J467" s="339"/>
      <c r="K467" s="339"/>
      <c r="L467" s="339"/>
      <c r="M467" s="339"/>
      <c r="N467" s="339"/>
      <c r="O467" s="339"/>
      <c r="P467" s="339"/>
      <c r="Q467" s="339"/>
    </row>
    <row r="468" spans="1:17" ht="13.5" customHeight="1">
      <c r="A468" s="481"/>
      <c r="B468" s="481"/>
      <c r="C468" s="481"/>
      <c r="D468" s="481"/>
      <c r="E468" s="481"/>
      <c r="F468" s="339"/>
      <c r="G468" s="340" t="str">
        <f>IF(ISNUMBER(E468),E468/'Bulk DivVar Analysis'!$I$60,"")</f>
        <v/>
      </c>
      <c r="H468" s="338" t="str">
        <f>IF(ISNUMBER(E468), IF(G468&gt;'Bulk DivVar Analysis'!$J$62,"Pass","Fail"),"")</f>
        <v/>
      </c>
      <c r="I468" s="338" t="str">
        <f t="shared" si="9"/>
        <v/>
      </c>
      <c r="J468" s="339"/>
      <c r="K468" s="339"/>
      <c r="L468" s="339"/>
      <c r="M468" s="339"/>
      <c r="N468" s="339"/>
      <c r="O468" s="339"/>
      <c r="P468" s="339"/>
      <c r="Q468" s="339"/>
    </row>
    <row r="469" spans="1:17" ht="13.5" customHeight="1">
      <c r="A469" s="481"/>
      <c r="B469" s="481"/>
      <c r="C469" s="481"/>
      <c r="D469" s="481"/>
      <c r="E469" s="481"/>
      <c r="F469" s="339"/>
      <c r="G469" s="340" t="str">
        <f>IF(ISNUMBER(E469),E469/'Bulk DivVar Analysis'!$I$60,"")</f>
        <v/>
      </c>
      <c r="H469" s="338" t="str">
        <f>IF(ISNUMBER(E469), IF(G469&gt;'Bulk DivVar Analysis'!$J$62,"Pass","Fail"),"")</f>
        <v/>
      </c>
      <c r="I469" s="338" t="str">
        <f t="shared" si="9"/>
        <v/>
      </c>
      <c r="J469" s="339"/>
      <c r="K469" s="339"/>
      <c r="L469" s="339"/>
      <c r="M469" s="339"/>
      <c r="N469" s="339"/>
      <c r="O469" s="339"/>
      <c r="P469" s="339"/>
      <c r="Q469" s="339"/>
    </row>
    <row r="470" spans="1:17" ht="13.5" customHeight="1">
      <c r="A470" s="481"/>
      <c r="B470" s="481"/>
      <c r="C470" s="481"/>
      <c r="D470" s="481"/>
      <c r="E470" s="481"/>
      <c r="F470" s="339"/>
      <c r="G470" s="340" t="str">
        <f>IF(ISNUMBER(E470),E470/'Bulk DivVar Analysis'!$I$60,"")</f>
        <v/>
      </c>
      <c r="H470" s="338" t="str">
        <f>IF(ISNUMBER(E470), IF(G470&gt;'Bulk DivVar Analysis'!$J$62,"Pass","Fail"),"")</f>
        <v/>
      </c>
      <c r="I470" s="338" t="str">
        <f t="shared" si="9"/>
        <v/>
      </c>
      <c r="J470" s="339"/>
      <c r="K470" s="339"/>
      <c r="L470" s="339"/>
      <c r="M470" s="339"/>
      <c r="N470" s="339"/>
      <c r="O470" s="339"/>
      <c r="P470" s="339"/>
      <c r="Q470" s="339"/>
    </row>
    <row r="471" spans="1:17" ht="13.5" customHeight="1">
      <c r="A471" s="481"/>
      <c r="B471" s="481"/>
      <c r="C471" s="481"/>
      <c r="D471" s="481"/>
      <c r="E471" s="481"/>
      <c r="F471" s="339"/>
      <c r="G471" s="340" t="str">
        <f>IF(ISNUMBER(E471),E471/'Bulk DivVar Analysis'!$I$60,"")</f>
        <v/>
      </c>
      <c r="H471" s="338" t="str">
        <f>IF(ISNUMBER(E471), IF(G471&gt;'Bulk DivVar Analysis'!$J$62,"Pass","Fail"),"")</f>
        <v/>
      </c>
      <c r="I471" s="338" t="str">
        <f t="shared" si="9"/>
        <v/>
      </c>
      <c r="J471" s="339"/>
      <c r="K471" s="339"/>
      <c r="L471" s="339"/>
      <c r="M471" s="339"/>
      <c r="N471" s="339"/>
      <c r="O471" s="339"/>
      <c r="P471" s="339"/>
      <c r="Q471" s="339"/>
    </row>
    <row r="472" spans="1:17" ht="13.5" customHeight="1">
      <c r="A472" s="481"/>
      <c r="B472" s="481"/>
      <c r="C472" s="481"/>
      <c r="D472" s="481"/>
      <c r="E472" s="481"/>
      <c r="F472" s="339"/>
      <c r="G472" s="340" t="str">
        <f>IF(ISNUMBER(E472),E472/'Bulk DivVar Analysis'!$I$60,"")</f>
        <v/>
      </c>
      <c r="H472" s="338" t="str">
        <f>IF(ISNUMBER(E472), IF(G472&gt;'Bulk DivVar Analysis'!$J$62,"Pass","Fail"),"")</f>
        <v/>
      </c>
      <c r="I472" s="338" t="str">
        <f t="shared" si="9"/>
        <v/>
      </c>
      <c r="J472" s="339"/>
      <c r="K472" s="339"/>
      <c r="L472" s="339"/>
      <c r="M472" s="339"/>
      <c r="N472" s="339"/>
      <c r="O472" s="339"/>
      <c r="P472" s="339"/>
      <c r="Q472" s="339"/>
    </row>
    <row r="473" spans="1:17" ht="13.5" customHeight="1">
      <c r="A473" s="481"/>
      <c r="B473" s="481"/>
      <c r="C473" s="481"/>
      <c r="D473" s="481"/>
      <c r="E473" s="481"/>
      <c r="F473" s="339"/>
      <c r="G473" s="340" t="str">
        <f>IF(ISNUMBER(E473),E473/'Bulk DivVar Analysis'!$I$60,"")</f>
        <v/>
      </c>
      <c r="H473" s="338" t="str">
        <f>IF(ISNUMBER(E473), IF(G473&gt;'Bulk DivVar Analysis'!$J$62,"Pass","Fail"),"")</f>
        <v/>
      </c>
      <c r="I473" s="338" t="str">
        <f t="shared" si="9"/>
        <v/>
      </c>
      <c r="J473" s="339"/>
      <c r="K473" s="339"/>
      <c r="L473" s="339"/>
      <c r="M473" s="339"/>
      <c r="N473" s="339"/>
      <c r="O473" s="339"/>
      <c r="P473" s="339"/>
      <c r="Q473" s="339"/>
    </row>
    <row r="474" spans="1:17" ht="13.5" customHeight="1">
      <c r="A474" s="481"/>
      <c r="B474" s="481"/>
      <c r="C474" s="481"/>
      <c r="D474" s="481"/>
      <c r="E474" s="481"/>
      <c r="F474" s="339"/>
      <c r="G474" s="340" t="str">
        <f>IF(ISNUMBER(E474),E474/'Bulk DivVar Analysis'!$I$60,"")</f>
        <v/>
      </c>
      <c r="H474" s="338" t="str">
        <f>IF(ISNUMBER(E474), IF(G474&gt;'Bulk DivVar Analysis'!$J$62,"Pass","Fail"),"")</f>
        <v/>
      </c>
      <c r="I474" s="338" t="str">
        <f t="shared" si="9"/>
        <v/>
      </c>
      <c r="J474" s="339"/>
      <c r="K474" s="339"/>
      <c r="L474" s="339"/>
      <c r="M474" s="339"/>
      <c r="N474" s="339"/>
      <c r="O474" s="339"/>
      <c r="P474" s="339"/>
      <c r="Q474" s="339"/>
    </row>
    <row r="475" spans="1:17" ht="13.5" customHeight="1">
      <c r="A475" s="481"/>
      <c r="B475" s="481"/>
      <c r="C475" s="481"/>
      <c r="D475" s="481"/>
      <c r="E475" s="481"/>
      <c r="F475" s="339"/>
      <c r="G475" s="340" t="str">
        <f>IF(ISNUMBER(E475),E475/'Bulk DivVar Analysis'!$I$60,"")</f>
        <v/>
      </c>
      <c r="H475" s="338" t="str">
        <f>IF(ISNUMBER(E475), IF(G475&gt;'Bulk DivVar Analysis'!$J$62,"Pass","Fail"),"")</f>
        <v/>
      </c>
      <c r="I475" s="338" t="str">
        <f t="shared" si="9"/>
        <v/>
      </c>
      <c r="J475" s="339"/>
      <c r="K475" s="339"/>
      <c r="L475" s="339"/>
      <c r="M475" s="339"/>
      <c r="N475" s="339"/>
      <c r="O475" s="339"/>
      <c r="P475" s="339"/>
      <c r="Q475" s="339"/>
    </row>
    <row r="476" spans="1:17" ht="13.5" customHeight="1">
      <c r="A476" s="481"/>
      <c r="B476" s="481"/>
      <c r="C476" s="481"/>
      <c r="D476" s="481"/>
      <c r="E476" s="481"/>
      <c r="F476" s="339"/>
      <c r="G476" s="340" t="str">
        <f>IF(ISNUMBER(E476),E476/'Bulk DivVar Analysis'!$I$60,"")</f>
        <v/>
      </c>
      <c r="H476" s="338" t="str">
        <f>IF(ISNUMBER(E476), IF(G476&gt;'Bulk DivVar Analysis'!$J$62,"Pass","Fail"),"")</f>
        <v/>
      </c>
      <c r="I476" s="338" t="str">
        <f t="shared" si="9"/>
        <v/>
      </c>
      <c r="J476" s="339"/>
      <c r="K476" s="339"/>
      <c r="L476" s="339"/>
      <c r="M476" s="339"/>
      <c r="N476" s="339"/>
      <c r="O476" s="339"/>
      <c r="P476" s="339"/>
      <c r="Q476" s="339"/>
    </row>
    <row r="477" spans="1:17" ht="13.5" customHeight="1">
      <c r="A477" s="481"/>
      <c r="B477" s="481"/>
      <c r="C477" s="481"/>
      <c r="D477" s="481"/>
      <c r="E477" s="481"/>
      <c r="F477" s="339"/>
      <c r="G477" s="340" t="str">
        <f>IF(ISNUMBER(E477),E477/'Bulk DivVar Analysis'!$I$60,"")</f>
        <v/>
      </c>
      <c r="H477" s="338" t="str">
        <f>IF(ISNUMBER(E477), IF(G477&gt;'Bulk DivVar Analysis'!$J$62,"Pass","Fail"),"")</f>
        <v/>
      </c>
      <c r="I477" s="338" t="str">
        <f t="shared" si="9"/>
        <v/>
      </c>
      <c r="J477" s="339"/>
      <c r="K477" s="339"/>
      <c r="L477" s="339"/>
      <c r="M477" s="339"/>
      <c r="N477" s="339"/>
      <c r="O477" s="339"/>
      <c r="P477" s="339"/>
      <c r="Q477" s="339"/>
    </row>
    <row r="478" spans="1:17" ht="13.5" customHeight="1">
      <c r="A478" s="481"/>
      <c r="B478" s="481"/>
      <c r="C478" s="481"/>
      <c r="D478" s="481"/>
      <c r="E478" s="481"/>
      <c r="F478" s="339"/>
      <c r="G478" s="340" t="str">
        <f>IF(ISNUMBER(E478),E478/'Bulk DivVar Analysis'!$I$60,"")</f>
        <v/>
      </c>
      <c r="H478" s="338" t="str">
        <f>IF(ISNUMBER(E478), IF(G478&gt;'Bulk DivVar Analysis'!$J$62,"Pass","Fail"),"")</f>
        <v/>
      </c>
      <c r="I478" s="338" t="str">
        <f t="shared" si="9"/>
        <v/>
      </c>
      <c r="J478" s="339"/>
      <c r="K478" s="339"/>
      <c r="L478" s="339"/>
      <c r="M478" s="339"/>
      <c r="N478" s="339"/>
      <c r="O478" s="339"/>
      <c r="P478" s="339"/>
      <c r="Q478" s="339"/>
    </row>
    <row r="479" spans="1:17" ht="13.5" customHeight="1">
      <c r="A479" s="481"/>
      <c r="B479" s="481"/>
      <c r="C479" s="481"/>
      <c r="D479" s="481"/>
      <c r="E479" s="481"/>
      <c r="F479" s="339"/>
      <c r="G479" s="340" t="str">
        <f>IF(ISNUMBER(E479),E479/'Bulk DivVar Analysis'!$I$60,"")</f>
        <v/>
      </c>
      <c r="H479" s="338" t="str">
        <f>IF(ISNUMBER(E479), IF(G479&gt;'Bulk DivVar Analysis'!$J$62,"Pass","Fail"),"")</f>
        <v/>
      </c>
      <c r="I479" s="338" t="str">
        <f t="shared" si="9"/>
        <v/>
      </c>
      <c r="J479" s="339"/>
      <c r="K479" s="339"/>
      <c r="L479" s="339"/>
      <c r="M479" s="339"/>
      <c r="N479" s="339"/>
      <c r="O479" s="339"/>
      <c r="P479" s="339"/>
      <c r="Q479" s="339"/>
    </row>
    <row r="480" spans="1:17" ht="13.5" customHeight="1">
      <c r="A480" s="481"/>
      <c r="B480" s="481"/>
      <c r="C480" s="481"/>
      <c r="D480" s="481"/>
      <c r="E480" s="481"/>
      <c r="F480" s="339"/>
      <c r="G480" s="340" t="str">
        <f>IF(ISNUMBER(E480),E480/'Bulk DivVar Analysis'!$I$60,"")</f>
        <v/>
      </c>
      <c r="H480" s="338" t="str">
        <f>IF(ISNUMBER(E480), IF(G480&gt;'Bulk DivVar Analysis'!$J$62,"Pass","Fail"),"")</f>
        <v/>
      </c>
      <c r="I480" s="338" t="str">
        <f t="shared" si="9"/>
        <v/>
      </c>
      <c r="J480" s="339"/>
      <c r="K480" s="339"/>
      <c r="L480" s="339"/>
      <c r="M480" s="339"/>
      <c r="N480" s="339"/>
      <c r="O480" s="339"/>
      <c r="P480" s="339"/>
      <c r="Q480" s="339"/>
    </row>
    <row r="481" spans="1:17" ht="13.5" customHeight="1">
      <c r="A481" s="481"/>
      <c r="B481" s="481"/>
      <c r="C481" s="481"/>
      <c r="D481" s="481"/>
      <c r="E481" s="481"/>
      <c r="F481" s="339"/>
      <c r="G481" s="340" t="str">
        <f>IF(ISNUMBER(E481),E481/'Bulk DivVar Analysis'!$I$60,"")</f>
        <v/>
      </c>
      <c r="H481" s="338" t="str">
        <f>IF(ISNUMBER(E481), IF(G481&gt;'Bulk DivVar Analysis'!$J$62,"Pass","Fail"),"")</f>
        <v/>
      </c>
      <c r="I481" s="338" t="str">
        <f t="shared" si="9"/>
        <v/>
      </c>
      <c r="J481" s="339"/>
      <c r="K481" s="339"/>
      <c r="L481" s="339"/>
      <c r="M481" s="339"/>
      <c r="N481" s="339"/>
      <c r="O481" s="339"/>
      <c r="P481" s="339"/>
      <c r="Q481" s="339"/>
    </row>
    <row r="482" spans="1:17" ht="13.5" customHeight="1">
      <c r="A482" s="481"/>
      <c r="B482" s="481"/>
      <c r="C482" s="481"/>
      <c r="D482" s="481"/>
      <c r="E482" s="481"/>
      <c r="F482" s="339"/>
      <c r="G482" s="340" t="str">
        <f>IF(ISNUMBER(E482),E482/'Bulk DivVar Analysis'!$I$60,"")</f>
        <v/>
      </c>
      <c r="H482" s="338" t="str">
        <f>IF(ISNUMBER(E482), IF(G482&gt;'Bulk DivVar Analysis'!$J$62,"Pass","Fail"),"")</f>
        <v/>
      </c>
      <c r="I482" s="338" t="str">
        <f t="shared" si="9"/>
        <v/>
      </c>
      <c r="J482" s="339"/>
      <c r="K482" s="339"/>
      <c r="L482" s="339"/>
      <c r="M482" s="339"/>
      <c r="N482" s="339"/>
      <c r="O482" s="339"/>
      <c r="P482" s="339"/>
      <c r="Q482" s="339"/>
    </row>
    <row r="483" spans="1:17" ht="13.5" customHeight="1">
      <c r="A483" s="481"/>
      <c r="B483" s="481"/>
      <c r="C483" s="481"/>
      <c r="D483" s="481"/>
      <c r="E483" s="481"/>
      <c r="F483" s="339"/>
      <c r="G483" s="340" t="str">
        <f>IF(ISNUMBER(E483),E483/'Bulk DivVar Analysis'!$I$60,"")</f>
        <v/>
      </c>
      <c r="H483" s="338" t="str">
        <f>IF(ISNUMBER(E483), IF(G483&gt;'Bulk DivVar Analysis'!$J$62,"Pass","Fail"),"")</f>
        <v/>
      </c>
      <c r="I483" s="338" t="str">
        <f t="shared" si="9"/>
        <v/>
      </c>
      <c r="J483" s="339"/>
      <c r="K483" s="339"/>
      <c r="L483" s="339"/>
      <c r="M483" s="339"/>
      <c r="N483" s="339"/>
      <c r="O483" s="339"/>
      <c r="P483" s="339"/>
      <c r="Q483" s="339"/>
    </row>
    <row r="484" spans="1:17" ht="13.5" customHeight="1">
      <c r="A484" s="481"/>
      <c r="B484" s="481"/>
      <c r="C484" s="481"/>
      <c r="D484" s="481"/>
      <c r="E484" s="481"/>
      <c r="F484" s="339"/>
      <c r="G484" s="340" t="str">
        <f>IF(ISNUMBER(E484),E484/'Bulk DivVar Analysis'!$I$60,"")</f>
        <v/>
      </c>
      <c r="H484" s="338" t="str">
        <f>IF(ISNUMBER(E484), IF(G484&gt;'Bulk DivVar Analysis'!$J$62,"Pass","Fail"),"")</f>
        <v/>
      </c>
      <c r="I484" s="338" t="str">
        <f t="shared" si="9"/>
        <v/>
      </c>
      <c r="J484" s="339"/>
      <c r="K484" s="339"/>
      <c r="L484" s="339"/>
      <c r="M484" s="339"/>
      <c r="N484" s="339"/>
      <c r="O484" s="339"/>
      <c r="P484" s="339"/>
      <c r="Q484" s="339"/>
    </row>
    <row r="485" spans="1:17" ht="13.5" customHeight="1">
      <c r="A485" s="481"/>
      <c r="B485" s="481"/>
      <c r="C485" s="481"/>
      <c r="D485" s="481"/>
      <c r="E485" s="481"/>
      <c r="F485" s="339"/>
      <c r="G485" s="340" t="str">
        <f>IF(ISNUMBER(E485),E485/'Bulk DivVar Analysis'!$I$60,"")</f>
        <v/>
      </c>
      <c r="H485" s="338" t="str">
        <f>IF(ISNUMBER(E485), IF(G485&gt;'Bulk DivVar Analysis'!$J$62,"Pass","Fail"),"")</f>
        <v/>
      </c>
      <c r="I485" s="338" t="str">
        <f t="shared" si="9"/>
        <v/>
      </c>
      <c r="J485" s="339"/>
      <c r="K485" s="339"/>
      <c r="L485" s="339"/>
      <c r="M485" s="339"/>
      <c r="N485" s="339"/>
      <c r="O485" s="339"/>
      <c r="P485" s="339"/>
      <c r="Q485" s="339"/>
    </row>
    <row r="486" spans="1:17" ht="13.5" customHeight="1">
      <c r="A486" s="481"/>
      <c r="B486" s="481"/>
      <c r="C486" s="481"/>
      <c r="D486" s="481"/>
      <c r="E486" s="481"/>
      <c r="F486" s="339"/>
      <c r="G486" s="340" t="str">
        <f>IF(ISNUMBER(E486),E486/'Bulk DivVar Analysis'!$I$60,"")</f>
        <v/>
      </c>
      <c r="H486" s="338" t="str">
        <f>IF(ISNUMBER(E486), IF(G486&gt;'Bulk DivVar Analysis'!$J$62,"Pass","Fail"),"")</f>
        <v/>
      </c>
      <c r="I486" s="338" t="str">
        <f t="shared" si="9"/>
        <v/>
      </c>
      <c r="J486" s="339"/>
      <c r="K486" s="339"/>
      <c r="L486" s="339"/>
      <c r="M486" s="339"/>
      <c r="N486" s="339"/>
      <c r="O486" s="339"/>
      <c r="P486" s="339"/>
      <c r="Q486" s="339"/>
    </row>
    <row r="487" spans="1:17" ht="13.5" customHeight="1">
      <c r="A487" s="481"/>
      <c r="B487" s="481"/>
      <c r="C487" s="481"/>
      <c r="D487" s="481"/>
      <c r="E487" s="481"/>
      <c r="F487" s="339"/>
      <c r="G487" s="340" t="str">
        <f>IF(ISNUMBER(E487),E487/'Bulk DivVar Analysis'!$I$60,"")</f>
        <v/>
      </c>
      <c r="H487" s="338" t="str">
        <f>IF(ISNUMBER(E487), IF(G487&gt;'Bulk DivVar Analysis'!$J$62,"Pass","Fail"),"")</f>
        <v/>
      </c>
      <c r="I487" s="338" t="str">
        <f t="shared" si="9"/>
        <v/>
      </c>
      <c r="J487" s="339"/>
      <c r="K487" s="339"/>
      <c r="L487" s="339"/>
      <c r="M487" s="339"/>
      <c r="N487" s="339"/>
      <c r="O487" s="339"/>
      <c r="P487" s="339"/>
      <c r="Q487" s="339"/>
    </row>
    <row r="488" spans="1:17" ht="13.5" customHeight="1">
      <c r="A488" s="481"/>
      <c r="B488" s="481"/>
      <c r="C488" s="481"/>
      <c r="D488" s="481"/>
      <c r="E488" s="481"/>
      <c r="F488" s="339"/>
      <c r="G488" s="340" t="str">
        <f>IF(ISNUMBER(E488),E488/'Bulk DivVar Analysis'!$I$60,"")</f>
        <v/>
      </c>
      <c r="H488" s="338" t="str">
        <f>IF(ISNUMBER(E488), IF(G488&gt;'Bulk DivVar Analysis'!$J$62,"Pass","Fail"),"")</f>
        <v/>
      </c>
      <c r="I488" s="338" t="str">
        <f t="shared" si="9"/>
        <v/>
      </c>
      <c r="J488" s="339"/>
      <c r="K488" s="339"/>
      <c r="L488" s="339"/>
      <c r="M488" s="339"/>
      <c r="N488" s="339"/>
      <c r="O488" s="339"/>
      <c r="P488" s="339"/>
      <c r="Q488" s="339"/>
    </row>
    <row r="489" spans="1:17" ht="13.5" customHeight="1">
      <c r="A489" s="481"/>
      <c r="B489" s="481"/>
      <c r="C489" s="481"/>
      <c r="D489" s="481"/>
      <c r="E489" s="481"/>
      <c r="F489" s="339"/>
      <c r="G489" s="340" t="str">
        <f>IF(ISNUMBER(E489),E489/'Bulk DivVar Analysis'!$I$60,"")</f>
        <v/>
      </c>
      <c r="H489" s="338" t="str">
        <f>IF(ISNUMBER(E489), IF(G489&gt;'Bulk DivVar Analysis'!$J$62,"Pass","Fail"),"")</f>
        <v/>
      </c>
      <c r="I489" s="338" t="str">
        <f t="shared" si="9"/>
        <v/>
      </c>
      <c r="J489" s="339"/>
      <c r="K489" s="339"/>
      <c r="L489" s="339"/>
      <c r="M489" s="339"/>
      <c r="N489" s="339"/>
      <c r="O489" s="339"/>
      <c r="P489" s="339"/>
      <c r="Q489" s="339"/>
    </row>
    <row r="490" spans="1:17" ht="13.5" customHeight="1">
      <c r="A490" s="481"/>
      <c r="B490" s="481"/>
      <c r="C490" s="481"/>
      <c r="D490" s="481"/>
      <c r="E490" s="481"/>
      <c r="F490" s="339"/>
      <c r="G490" s="340" t="str">
        <f>IF(ISNUMBER(E490),E490/'Bulk DivVar Analysis'!$I$60,"")</f>
        <v/>
      </c>
      <c r="H490" s="338" t="str">
        <f>IF(ISNUMBER(E490), IF(G490&gt;'Bulk DivVar Analysis'!$J$62,"Pass","Fail"),"")</f>
        <v/>
      </c>
      <c r="I490" s="338" t="str">
        <f t="shared" si="9"/>
        <v/>
      </c>
      <c r="J490" s="339"/>
      <c r="K490" s="339"/>
      <c r="L490" s="339"/>
      <c r="M490" s="339"/>
      <c r="N490" s="339"/>
      <c r="O490" s="339"/>
      <c r="P490" s="339"/>
      <c r="Q490" s="339"/>
    </row>
    <row r="491" spans="1:17" ht="13.5" customHeight="1">
      <c r="A491" s="481"/>
      <c r="B491" s="481"/>
      <c r="C491" s="481"/>
      <c r="D491" s="481"/>
      <c r="E491" s="481"/>
      <c r="F491" s="339"/>
      <c r="G491" s="340" t="str">
        <f>IF(ISNUMBER(E491),E491/'Bulk DivVar Analysis'!$I$60,"")</f>
        <v/>
      </c>
      <c r="H491" s="338" t="str">
        <f>IF(ISNUMBER(E491), IF(G491&gt;'Bulk DivVar Analysis'!$J$62,"Pass","Fail"),"")</f>
        <v/>
      </c>
      <c r="I491" s="338" t="str">
        <f t="shared" si="9"/>
        <v/>
      </c>
      <c r="J491" s="339"/>
      <c r="K491" s="339"/>
      <c r="L491" s="339"/>
      <c r="M491" s="339"/>
      <c r="N491" s="339"/>
      <c r="O491" s="339"/>
      <c r="P491" s="339"/>
      <c r="Q491" s="339"/>
    </row>
    <row r="492" spans="1:17" ht="13.5" customHeight="1">
      <c r="A492" s="481"/>
      <c r="B492" s="481"/>
      <c r="C492" s="481"/>
      <c r="D492" s="481"/>
      <c r="E492" s="481"/>
      <c r="F492" s="339"/>
      <c r="G492" s="340" t="str">
        <f>IF(ISNUMBER(E492),E492/'Bulk DivVar Analysis'!$I$60,"")</f>
        <v/>
      </c>
      <c r="H492" s="338" t="str">
        <f>IF(ISNUMBER(E492), IF(G492&gt;'Bulk DivVar Analysis'!$J$62,"Pass","Fail"),"")</f>
        <v/>
      </c>
      <c r="I492" s="338" t="str">
        <f t="shared" si="9"/>
        <v/>
      </c>
      <c r="J492" s="339"/>
      <c r="K492" s="339"/>
      <c r="L492" s="339"/>
      <c r="M492" s="339"/>
      <c r="N492" s="339"/>
      <c r="O492" s="339"/>
      <c r="P492" s="339"/>
      <c r="Q492" s="339"/>
    </row>
    <row r="493" spans="1:17" ht="13.5" customHeight="1">
      <c r="A493" s="481"/>
      <c r="B493" s="481"/>
      <c r="C493" s="481"/>
      <c r="D493" s="481"/>
      <c r="E493" s="481"/>
      <c r="F493" s="339"/>
      <c r="G493" s="340" t="str">
        <f>IF(ISNUMBER(E493),E493/'Bulk DivVar Analysis'!$I$60,"")</f>
        <v/>
      </c>
      <c r="H493" s="338" t="str">
        <f>IF(ISNUMBER(E493), IF(G493&gt;'Bulk DivVar Analysis'!$J$62,"Pass","Fail"),"")</f>
        <v/>
      </c>
      <c r="I493" s="338" t="str">
        <f t="shared" si="9"/>
        <v/>
      </c>
      <c r="J493" s="339"/>
      <c r="K493" s="339"/>
      <c r="L493" s="339"/>
      <c r="M493" s="339"/>
      <c r="N493" s="339"/>
      <c r="O493" s="339"/>
      <c r="P493" s="339"/>
      <c r="Q493" s="339"/>
    </row>
    <row r="494" spans="1:17" ht="13.5" customHeight="1">
      <c r="A494" s="481"/>
      <c r="B494" s="481"/>
      <c r="C494" s="481"/>
      <c r="D494" s="481"/>
      <c r="E494" s="481"/>
      <c r="F494" s="339"/>
      <c r="G494" s="340" t="str">
        <f>IF(ISNUMBER(E494),E494/'Bulk DivVar Analysis'!$I$60,"")</f>
        <v/>
      </c>
      <c r="H494" s="338" t="str">
        <f>IF(ISNUMBER(E494), IF(G494&gt;'Bulk DivVar Analysis'!$J$62,"Pass","Fail"),"")</f>
        <v/>
      </c>
      <c r="I494" s="338" t="str">
        <f t="shared" si="9"/>
        <v/>
      </c>
      <c r="J494" s="339"/>
      <c r="K494" s="339"/>
      <c r="L494" s="339"/>
      <c r="M494" s="339"/>
      <c r="N494" s="339"/>
      <c r="O494" s="339"/>
      <c r="P494" s="339"/>
      <c r="Q494" s="339"/>
    </row>
    <row r="495" spans="1:17" ht="13.5" customHeight="1">
      <c r="A495" s="481"/>
      <c r="B495" s="481"/>
      <c r="C495" s="481"/>
      <c r="D495" s="481"/>
      <c r="E495" s="481"/>
      <c r="F495" s="339"/>
      <c r="G495" s="340" t="str">
        <f>IF(ISNUMBER(E495),E495/'Bulk DivVar Analysis'!$I$60,"")</f>
        <v/>
      </c>
      <c r="H495" s="338" t="str">
        <f>IF(ISNUMBER(E495), IF(G495&gt;'Bulk DivVar Analysis'!$J$62,"Pass","Fail"),"")</f>
        <v/>
      </c>
      <c r="I495" s="338" t="str">
        <f t="shared" si="9"/>
        <v/>
      </c>
      <c r="J495" s="339"/>
      <c r="K495" s="339"/>
      <c r="L495" s="339"/>
      <c r="M495" s="339"/>
      <c r="N495" s="339"/>
      <c r="O495" s="339"/>
      <c r="P495" s="339"/>
      <c r="Q495" s="339"/>
    </row>
    <row r="496" spans="1:17" ht="13.5" customHeight="1">
      <c r="A496" s="481"/>
      <c r="B496" s="481"/>
      <c r="C496" s="481"/>
      <c r="D496" s="481"/>
      <c r="E496" s="481"/>
      <c r="F496" s="339"/>
      <c r="G496" s="340" t="str">
        <f>IF(ISNUMBER(E496),E496/'Bulk DivVar Analysis'!$I$60,"")</f>
        <v/>
      </c>
      <c r="H496" s="338" t="str">
        <f>IF(ISNUMBER(E496), IF(G496&gt;'Bulk DivVar Analysis'!$J$62,"Pass","Fail"),"")</f>
        <v/>
      </c>
      <c r="I496" s="338" t="str">
        <f t="shared" si="9"/>
        <v/>
      </c>
      <c r="J496" s="339"/>
      <c r="K496" s="339"/>
      <c r="L496" s="339"/>
      <c r="M496" s="339"/>
      <c r="N496" s="339"/>
      <c r="O496" s="339"/>
      <c r="P496" s="339"/>
      <c r="Q496" s="339"/>
    </row>
    <row r="497" spans="1:17" ht="13.5" customHeight="1">
      <c r="A497" s="481"/>
      <c r="B497" s="481"/>
      <c r="C497" s="481"/>
      <c r="D497" s="481"/>
      <c r="E497" s="481"/>
      <c r="F497" s="339"/>
      <c r="G497" s="340" t="str">
        <f>IF(ISNUMBER(E497),E497/'Bulk DivVar Analysis'!$I$60,"")</f>
        <v/>
      </c>
      <c r="H497" s="338" t="str">
        <f>IF(ISNUMBER(E497), IF(G497&gt;'Bulk DivVar Analysis'!$J$62,"Pass","Fail"),"")</f>
        <v/>
      </c>
      <c r="I497" s="338" t="str">
        <f t="shared" si="9"/>
        <v/>
      </c>
      <c r="J497" s="339"/>
      <c r="K497" s="339"/>
      <c r="L497" s="339"/>
      <c r="M497" s="339"/>
      <c r="N497" s="339"/>
      <c r="O497" s="339"/>
      <c r="P497" s="339"/>
      <c r="Q497" s="339"/>
    </row>
    <row r="498" spans="1:17" ht="13.5" customHeight="1">
      <c r="A498" s="481"/>
      <c r="B498" s="481"/>
      <c r="C498" s="481"/>
      <c r="D498" s="481"/>
      <c r="E498" s="481"/>
      <c r="F498" s="339"/>
      <c r="G498" s="340" t="str">
        <f>IF(ISNUMBER(E498),E498/'Bulk DivVar Analysis'!$I$60,"")</f>
        <v/>
      </c>
      <c r="H498" s="338" t="str">
        <f>IF(ISNUMBER(E498), IF(G498&gt;'Bulk DivVar Analysis'!$J$62,"Pass","Fail"),"")</f>
        <v/>
      </c>
      <c r="I498" s="338" t="str">
        <f t="shared" si="9"/>
        <v/>
      </c>
      <c r="J498" s="339"/>
      <c r="K498" s="339"/>
      <c r="L498" s="339"/>
      <c r="M498" s="339"/>
      <c r="N498" s="339"/>
      <c r="O498" s="339"/>
      <c r="P498" s="339"/>
      <c r="Q498" s="339"/>
    </row>
    <row r="499" spans="1:17" ht="13.5" customHeight="1">
      <c r="A499" s="481"/>
      <c r="B499" s="481"/>
      <c r="C499" s="481"/>
      <c r="D499" s="481"/>
      <c r="E499" s="481"/>
      <c r="F499" s="339"/>
      <c r="G499" s="340" t="str">
        <f>IF(ISNUMBER(E499),E499/'Bulk DivVar Analysis'!$I$60,"")</f>
        <v/>
      </c>
      <c r="H499" s="338" t="str">
        <f>IF(ISNUMBER(E499), IF(G499&gt;'Bulk DivVar Analysis'!$J$62,"Pass","Fail"),"")</f>
        <v/>
      </c>
      <c r="I499" s="338" t="str">
        <f t="shared" si="9"/>
        <v/>
      </c>
      <c r="J499" s="339"/>
      <c r="K499" s="339"/>
      <c r="L499" s="339"/>
      <c r="M499" s="339"/>
      <c r="N499" s="339"/>
      <c r="O499" s="339"/>
      <c r="P499" s="339"/>
      <c r="Q499" s="339"/>
    </row>
    <row r="500" spans="1:17" ht="13.5" customHeight="1">
      <c r="A500" s="481"/>
      <c r="B500" s="481"/>
      <c r="C500" s="481"/>
      <c r="D500" s="481"/>
      <c r="E500" s="481"/>
      <c r="F500" s="339"/>
      <c r="G500" s="340" t="str">
        <f>IF(ISNUMBER(E500),E500/'Bulk DivVar Analysis'!$I$60,"")</f>
        <v/>
      </c>
      <c r="H500" s="338" t="str">
        <f>IF(ISNUMBER(E500), IF(G500&gt;'Bulk DivVar Analysis'!$J$62,"Pass","Fail"),"")</f>
        <v/>
      </c>
      <c r="I500" s="338" t="str">
        <f t="shared" si="9"/>
        <v/>
      </c>
      <c r="J500" s="339"/>
      <c r="K500" s="339"/>
      <c r="L500" s="339"/>
      <c r="M500" s="339"/>
      <c r="N500" s="339"/>
      <c r="O500" s="339"/>
      <c r="P500" s="339"/>
      <c r="Q500" s="339"/>
    </row>
    <row r="501" spans="1:17" ht="13.5" customHeight="1">
      <c r="A501" s="481"/>
      <c r="B501" s="481"/>
      <c r="C501" s="481"/>
      <c r="D501" s="481"/>
      <c r="E501" s="481"/>
      <c r="F501" s="339"/>
      <c r="G501" s="340" t="str">
        <f>IF(ISNUMBER(E501),E501/'Bulk DivVar Analysis'!$I$60,"")</f>
        <v/>
      </c>
      <c r="H501" s="338" t="str">
        <f>IF(ISNUMBER(E501), IF(G501&gt;'Bulk DivVar Analysis'!$J$62,"Pass","Fail"),"")</f>
        <v/>
      </c>
      <c r="I501" s="338" t="str">
        <f t="shared" si="9"/>
        <v/>
      </c>
      <c r="J501" s="339"/>
      <c r="K501" s="339"/>
      <c r="L501" s="339"/>
      <c r="M501" s="339"/>
      <c r="N501" s="339"/>
      <c r="O501" s="339"/>
      <c r="P501" s="339"/>
      <c r="Q501" s="339"/>
    </row>
    <row r="502" spans="1:17" ht="13.5" customHeight="1">
      <c r="A502" s="481"/>
      <c r="B502" s="481"/>
      <c r="C502" s="481"/>
      <c r="D502" s="481"/>
      <c r="E502" s="481"/>
      <c r="F502" s="339"/>
      <c r="G502" s="340" t="str">
        <f>IF(ISNUMBER(E502),E502/'Bulk DivVar Analysis'!$I$60,"")</f>
        <v/>
      </c>
      <c r="H502" s="338" t="str">
        <f>IF(ISNUMBER(E502), IF(G502&gt;'Bulk DivVar Analysis'!$J$62,"Pass","Fail"),"")</f>
        <v/>
      </c>
      <c r="I502" s="338" t="str">
        <f t="shared" si="9"/>
        <v/>
      </c>
      <c r="J502" s="339"/>
      <c r="K502" s="339"/>
      <c r="L502" s="339"/>
      <c r="M502" s="339"/>
      <c r="N502" s="339"/>
      <c r="O502" s="339"/>
      <c r="P502" s="339"/>
      <c r="Q502" s="339"/>
    </row>
    <row r="503" spans="1:17" ht="13.5" customHeight="1">
      <c r="A503" s="481"/>
      <c r="B503" s="481"/>
      <c r="C503" s="481"/>
      <c r="D503" s="481"/>
      <c r="E503" s="481"/>
      <c r="F503" s="339"/>
      <c r="G503" s="340" t="str">
        <f>IF(ISNUMBER(E503),E503/'Bulk DivVar Analysis'!$I$60,"")</f>
        <v/>
      </c>
      <c r="H503" s="338" t="str">
        <f>IF(ISNUMBER(E503), IF(G503&gt;'Bulk DivVar Analysis'!$J$62,"Pass","Fail"),"")</f>
        <v/>
      </c>
      <c r="I503" s="338" t="str">
        <f t="shared" si="9"/>
        <v/>
      </c>
      <c r="J503" s="339"/>
      <c r="K503" s="339"/>
      <c r="L503" s="339"/>
      <c r="M503" s="339"/>
      <c r="N503" s="339"/>
      <c r="O503" s="339"/>
      <c r="P503" s="339"/>
      <c r="Q503" s="339"/>
    </row>
    <row r="504" spans="1:17" ht="13.5" customHeight="1">
      <c r="A504" s="481"/>
      <c r="B504" s="481"/>
      <c r="C504" s="481"/>
      <c r="D504" s="481"/>
      <c r="E504" s="481"/>
      <c r="F504" s="339"/>
      <c r="G504" s="340" t="str">
        <f>IF(ISNUMBER(E504),E504/'Bulk DivVar Analysis'!$I$60,"")</f>
        <v/>
      </c>
      <c r="H504" s="338" t="str">
        <f>IF(ISNUMBER(E504), IF(G504&gt;'Bulk DivVar Analysis'!$J$62,"Pass","Fail"),"")</f>
        <v/>
      </c>
      <c r="I504" s="338" t="str">
        <f t="shared" si="9"/>
        <v/>
      </c>
      <c r="J504" s="339"/>
      <c r="K504" s="339"/>
      <c r="L504" s="339"/>
      <c r="M504" s="339"/>
      <c r="N504" s="339"/>
      <c r="O504" s="339"/>
      <c r="P504" s="339"/>
      <c r="Q504" s="339"/>
    </row>
    <row r="505" spans="1:17" ht="13.5" customHeight="1">
      <c r="A505" s="481"/>
      <c r="B505" s="481"/>
      <c r="C505" s="481"/>
      <c r="D505" s="481"/>
      <c r="E505" s="481"/>
      <c r="F505" s="339"/>
      <c r="G505" s="340" t="str">
        <f>IF(ISNUMBER(E505),E505/'Bulk DivVar Analysis'!$I$60,"")</f>
        <v/>
      </c>
      <c r="H505" s="338" t="str">
        <f>IF(ISNUMBER(E505), IF(G505&gt;'Bulk DivVar Analysis'!$J$62,"Pass","Fail"),"")</f>
        <v/>
      </c>
      <c r="I505" s="338" t="str">
        <f t="shared" si="9"/>
        <v/>
      </c>
      <c r="J505" s="339"/>
      <c r="K505" s="339"/>
      <c r="L505" s="339"/>
      <c r="M505" s="339"/>
      <c r="N505" s="339"/>
      <c r="O505" s="339"/>
      <c r="P505" s="339"/>
      <c r="Q505" s="339"/>
    </row>
    <row r="506" spans="1:17" ht="13.5" customHeight="1">
      <c r="A506" s="481"/>
      <c r="B506" s="481"/>
      <c r="C506" s="481"/>
      <c r="D506" s="481"/>
      <c r="E506" s="481"/>
      <c r="F506" s="339"/>
      <c r="G506" s="340" t="str">
        <f>IF(ISNUMBER(E506),E506/'Bulk DivVar Analysis'!$I$60,"")</f>
        <v/>
      </c>
      <c r="H506" s="338" t="str">
        <f>IF(ISNUMBER(E506), IF(G506&gt;'Bulk DivVar Analysis'!$J$62,"Pass","Fail"),"")</f>
        <v/>
      </c>
      <c r="I506" s="338" t="str">
        <f t="shared" si="9"/>
        <v/>
      </c>
      <c r="J506" s="339"/>
      <c r="K506" s="339"/>
      <c r="L506" s="339"/>
      <c r="M506" s="339"/>
      <c r="N506" s="339"/>
      <c r="O506" s="339"/>
      <c r="P506" s="339"/>
      <c r="Q506" s="339"/>
    </row>
    <row r="507" spans="1:17" ht="13.5" customHeight="1">
      <c r="A507" s="481"/>
      <c r="B507" s="481"/>
      <c r="C507" s="481"/>
      <c r="D507" s="481"/>
      <c r="E507" s="481"/>
      <c r="F507" s="339"/>
      <c r="G507" s="340" t="str">
        <f>IF(ISNUMBER(E507),E507/'Bulk DivVar Analysis'!$I$60,"")</f>
        <v/>
      </c>
      <c r="H507" s="338" t="str">
        <f>IF(ISNUMBER(E507), IF(G507&gt;'Bulk DivVar Analysis'!$J$62,"Pass","Fail"),"")</f>
        <v/>
      </c>
      <c r="I507" s="338" t="str">
        <f t="shared" si="9"/>
        <v/>
      </c>
      <c r="J507" s="339"/>
      <c r="K507" s="339"/>
      <c r="L507" s="339"/>
      <c r="M507" s="339"/>
      <c r="N507" s="339"/>
      <c r="O507" s="339"/>
      <c r="P507" s="339"/>
      <c r="Q507" s="339"/>
    </row>
    <row r="508" spans="1:17" ht="13.5" customHeight="1">
      <c r="A508" s="481"/>
      <c r="B508" s="481"/>
      <c r="C508" s="481"/>
      <c r="D508" s="481"/>
      <c r="E508" s="481"/>
      <c r="F508" s="339"/>
      <c r="G508" s="340" t="str">
        <f>IF(ISNUMBER(E508),E508/'Bulk DivVar Analysis'!$I$60,"")</f>
        <v/>
      </c>
      <c r="H508" s="338" t="str">
        <f>IF(ISNUMBER(E508), IF(G508&gt;'Bulk DivVar Analysis'!$J$62,"Pass","Fail"),"")</f>
        <v/>
      </c>
      <c r="I508" s="338" t="str">
        <f t="shared" si="9"/>
        <v/>
      </c>
      <c r="J508" s="339"/>
      <c r="K508" s="339"/>
      <c r="L508" s="339"/>
      <c r="M508" s="339"/>
      <c r="N508" s="339"/>
      <c r="O508" s="339"/>
      <c r="P508" s="339"/>
      <c r="Q508" s="339"/>
    </row>
    <row r="509" spans="1:17" ht="13.5" customHeight="1">
      <c r="A509" s="481"/>
      <c r="B509" s="481"/>
      <c r="C509" s="481"/>
      <c r="D509" s="481"/>
      <c r="E509" s="481"/>
      <c r="F509" s="339"/>
      <c r="G509" s="340" t="str">
        <f>IF(ISNUMBER(E509),E509/'Bulk DivVar Analysis'!$I$60,"")</f>
        <v/>
      </c>
      <c r="H509" s="338" t="str">
        <f>IF(ISNUMBER(E509), IF(G509&gt;'Bulk DivVar Analysis'!$J$62,"Pass","Fail"),"")</f>
        <v/>
      </c>
      <c r="I509" s="338" t="str">
        <f t="shared" si="9"/>
        <v/>
      </c>
      <c r="J509" s="339"/>
      <c r="K509" s="339"/>
      <c r="L509" s="339"/>
      <c r="M509" s="339"/>
      <c r="N509" s="339"/>
      <c r="O509" s="339"/>
      <c r="P509" s="339"/>
      <c r="Q509" s="339"/>
    </row>
    <row r="510" spans="1:17" ht="13.5" customHeight="1">
      <c r="A510" s="481"/>
      <c r="B510" s="481"/>
      <c r="C510" s="481"/>
      <c r="D510" s="481"/>
      <c r="E510" s="481"/>
      <c r="F510" s="339"/>
      <c r="G510" s="340" t="str">
        <f>IF(ISNUMBER(E510),E510/'Bulk DivVar Analysis'!$I$60,"")</f>
        <v/>
      </c>
      <c r="H510" s="338" t="str">
        <f>IF(ISNUMBER(E510), IF(G510&gt;'Bulk DivVar Analysis'!$J$62,"Pass","Fail"),"")</f>
        <v/>
      </c>
      <c r="I510" s="338" t="str">
        <f t="shared" si="9"/>
        <v/>
      </c>
      <c r="J510" s="339"/>
      <c r="K510" s="339"/>
      <c r="L510" s="339"/>
      <c r="M510" s="339"/>
      <c r="N510" s="339"/>
      <c r="O510" s="339"/>
      <c r="P510" s="339"/>
      <c r="Q510" s="339"/>
    </row>
    <row r="511" spans="1:17" ht="13.5" customHeight="1">
      <c r="A511" s="481"/>
      <c r="B511" s="481"/>
      <c r="C511" s="481"/>
      <c r="D511" s="481"/>
      <c r="E511" s="481"/>
      <c r="F511" s="339"/>
      <c r="G511" s="340" t="str">
        <f>IF(ISNUMBER(E511),E511/'Bulk DivVar Analysis'!$I$60,"")</f>
        <v/>
      </c>
      <c r="H511" s="338" t="str">
        <f>IF(ISNUMBER(E511), IF(G511&gt;'Bulk DivVar Analysis'!$J$62,"Pass","Fail"),"")</f>
        <v/>
      </c>
      <c r="I511" s="338" t="str">
        <f t="shared" si="9"/>
        <v/>
      </c>
      <c r="J511" s="339"/>
      <c r="K511" s="339"/>
      <c r="L511" s="339"/>
      <c r="M511" s="339"/>
      <c r="N511" s="339"/>
      <c r="O511" s="339"/>
      <c r="P511" s="339"/>
      <c r="Q511" s="339"/>
    </row>
    <row r="512" spans="1:17" ht="13.5" customHeight="1">
      <c r="A512" s="481"/>
      <c r="B512" s="481"/>
      <c r="C512" s="481"/>
      <c r="D512" s="481"/>
      <c r="E512" s="481"/>
      <c r="F512" s="339"/>
      <c r="G512" s="340" t="str">
        <f>IF(ISNUMBER(E512),E512/'Bulk DivVar Analysis'!$I$60,"")</f>
        <v/>
      </c>
      <c r="H512" s="338" t="str">
        <f>IF(ISNUMBER(E512), IF(G512&gt;'Bulk DivVar Analysis'!$J$62,"Pass","Fail"),"")</f>
        <v/>
      </c>
      <c r="I512" s="338" t="str">
        <f t="shared" si="9"/>
        <v/>
      </c>
      <c r="J512" s="339"/>
      <c r="K512" s="339"/>
      <c r="L512" s="339"/>
      <c r="M512" s="339"/>
      <c r="N512" s="339"/>
      <c r="O512" s="339"/>
      <c r="P512" s="339"/>
      <c r="Q512" s="339"/>
    </row>
    <row r="513" spans="1:17" ht="13.5" customHeight="1">
      <c r="A513" s="481"/>
      <c r="B513" s="481"/>
      <c r="C513" s="481"/>
      <c r="D513" s="481"/>
      <c r="E513" s="481"/>
      <c r="F513" s="339"/>
      <c r="G513" s="340" t="str">
        <f>IF(ISNUMBER(E513),E513/'Bulk DivVar Analysis'!$I$60,"")</f>
        <v/>
      </c>
      <c r="H513" s="338" t="str">
        <f>IF(ISNUMBER(E513), IF(G513&gt;'Bulk DivVar Analysis'!$J$62,"Pass","Fail"),"")</f>
        <v/>
      </c>
      <c r="I513" s="338" t="str">
        <f t="shared" si="9"/>
        <v/>
      </c>
      <c r="J513" s="339"/>
      <c r="K513" s="339"/>
      <c r="L513" s="339"/>
      <c r="M513" s="339"/>
      <c r="N513" s="339"/>
      <c r="O513" s="339"/>
      <c r="P513" s="339"/>
      <c r="Q513" s="339"/>
    </row>
    <row r="514" spans="1:17" ht="13.5" customHeight="1">
      <c r="A514" s="481"/>
      <c r="B514" s="481"/>
      <c r="C514" s="481"/>
      <c r="D514" s="481"/>
      <c r="E514" s="481"/>
      <c r="F514" s="339"/>
      <c r="G514" s="340" t="str">
        <f>IF(ISNUMBER(E514),E514/'Bulk DivVar Analysis'!$I$60,"")</f>
        <v/>
      </c>
      <c r="H514" s="338" t="str">
        <f>IF(ISNUMBER(E514), IF(G514&gt;'Bulk DivVar Analysis'!$J$62,"Pass","Fail"),"")</f>
        <v/>
      </c>
      <c r="I514" s="338" t="str">
        <f t="shared" si="9"/>
        <v/>
      </c>
      <c r="J514" s="339"/>
      <c r="K514" s="339"/>
      <c r="L514" s="339"/>
      <c r="M514" s="339"/>
      <c r="N514" s="339"/>
      <c r="O514" s="339"/>
      <c r="P514" s="339"/>
      <c r="Q514" s="339"/>
    </row>
    <row r="515" spans="1:17" ht="13.5" customHeight="1">
      <c r="A515" s="481"/>
      <c r="B515" s="481"/>
      <c r="C515" s="481"/>
      <c r="D515" s="481"/>
      <c r="E515" s="481"/>
      <c r="F515" s="339"/>
      <c r="G515" s="340" t="str">
        <f>IF(ISNUMBER(E515),E515/'Bulk DivVar Analysis'!$I$60,"")</f>
        <v/>
      </c>
      <c r="H515" s="338" t="str">
        <f>IF(ISNUMBER(E515), IF(G515&gt;'Bulk DivVar Analysis'!$J$62,"Pass","Fail"),"")</f>
        <v/>
      </c>
      <c r="I515" s="338" t="str">
        <f t="shared" ref="I515:I578" si="10">_xlfn.TEXTJOIN("_",TRUE,B515,C515)</f>
        <v/>
      </c>
      <c r="J515" s="339"/>
      <c r="K515" s="339"/>
      <c r="L515" s="339"/>
      <c r="M515" s="339"/>
      <c r="N515" s="339"/>
      <c r="O515" s="339"/>
      <c r="P515" s="339"/>
      <c r="Q515" s="339"/>
    </row>
    <row r="516" spans="1:17" ht="13.5" customHeight="1">
      <c r="A516" s="481"/>
      <c r="B516" s="481"/>
      <c r="C516" s="481"/>
      <c r="D516" s="481"/>
      <c r="E516" s="481"/>
      <c r="F516" s="339"/>
      <c r="G516" s="340" t="str">
        <f>IF(ISNUMBER(E516),E516/'Bulk DivVar Analysis'!$I$60,"")</f>
        <v/>
      </c>
      <c r="H516" s="338" t="str">
        <f>IF(ISNUMBER(E516), IF(G516&gt;'Bulk DivVar Analysis'!$J$62,"Pass","Fail"),"")</f>
        <v/>
      </c>
      <c r="I516" s="338" t="str">
        <f t="shared" si="10"/>
        <v/>
      </c>
      <c r="J516" s="339"/>
      <c r="K516" s="339"/>
      <c r="L516" s="339"/>
      <c r="M516" s="339"/>
      <c r="N516" s="339"/>
      <c r="O516" s="339"/>
      <c r="P516" s="339"/>
      <c r="Q516" s="339"/>
    </row>
    <row r="517" spans="1:17" ht="13.5" customHeight="1">
      <c r="A517" s="481"/>
      <c r="B517" s="481"/>
      <c r="C517" s="481"/>
      <c r="D517" s="481"/>
      <c r="E517" s="481"/>
      <c r="F517" s="339"/>
      <c r="G517" s="340" t="str">
        <f>IF(ISNUMBER(E517),E517/'Bulk DivVar Analysis'!$I$60,"")</f>
        <v/>
      </c>
      <c r="H517" s="338" t="str">
        <f>IF(ISNUMBER(E517), IF(G517&gt;'Bulk DivVar Analysis'!$J$62,"Pass","Fail"),"")</f>
        <v/>
      </c>
      <c r="I517" s="338" t="str">
        <f t="shared" si="10"/>
        <v/>
      </c>
      <c r="J517" s="339"/>
      <c r="K517" s="339"/>
      <c r="L517" s="339"/>
      <c r="M517" s="339"/>
      <c r="N517" s="339"/>
      <c r="O517" s="339"/>
      <c r="P517" s="339"/>
      <c r="Q517" s="339"/>
    </row>
    <row r="518" spans="1:17" ht="13.5" customHeight="1">
      <c r="A518" s="481"/>
      <c r="B518" s="481"/>
      <c r="C518" s="481"/>
      <c r="D518" s="481"/>
      <c r="E518" s="481"/>
      <c r="F518" s="339"/>
      <c r="G518" s="340" t="str">
        <f>IF(ISNUMBER(E518),E518/'Bulk DivVar Analysis'!$I$60,"")</f>
        <v/>
      </c>
      <c r="H518" s="338" t="str">
        <f>IF(ISNUMBER(E518), IF(G518&gt;'Bulk DivVar Analysis'!$J$62,"Pass","Fail"),"")</f>
        <v/>
      </c>
      <c r="I518" s="338" t="str">
        <f t="shared" si="10"/>
        <v/>
      </c>
      <c r="J518" s="339"/>
      <c r="K518" s="339"/>
      <c r="L518" s="339"/>
      <c r="M518" s="339"/>
      <c r="N518" s="339"/>
      <c r="O518" s="339"/>
      <c r="P518" s="339"/>
      <c r="Q518" s="339"/>
    </row>
    <row r="519" spans="1:17" ht="13.5" customHeight="1">
      <c r="A519" s="481"/>
      <c r="B519" s="481"/>
      <c r="C519" s="481"/>
      <c r="D519" s="481"/>
      <c r="E519" s="481"/>
      <c r="F519" s="339"/>
      <c r="G519" s="340" t="str">
        <f>IF(ISNUMBER(E519),E519/'Bulk DivVar Analysis'!$I$60,"")</f>
        <v/>
      </c>
      <c r="H519" s="338" t="str">
        <f>IF(ISNUMBER(E519), IF(G519&gt;'Bulk DivVar Analysis'!$J$62,"Pass","Fail"),"")</f>
        <v/>
      </c>
      <c r="I519" s="338" t="str">
        <f t="shared" si="10"/>
        <v/>
      </c>
      <c r="J519" s="339"/>
      <c r="K519" s="339"/>
      <c r="L519" s="339"/>
      <c r="M519" s="339"/>
      <c r="N519" s="339"/>
      <c r="O519" s="339"/>
      <c r="P519" s="339"/>
      <c r="Q519" s="339"/>
    </row>
    <row r="520" spans="1:17" ht="13.5" customHeight="1">
      <c r="A520" s="481"/>
      <c r="B520" s="481"/>
      <c r="C520" s="481"/>
      <c r="D520" s="481"/>
      <c r="E520" s="481"/>
      <c r="F520" s="339"/>
      <c r="G520" s="340" t="str">
        <f>IF(ISNUMBER(E520),E520/'Bulk DivVar Analysis'!$I$60,"")</f>
        <v/>
      </c>
      <c r="H520" s="338" t="str">
        <f>IF(ISNUMBER(E520), IF(G520&gt;'Bulk DivVar Analysis'!$J$62,"Pass","Fail"),"")</f>
        <v/>
      </c>
      <c r="I520" s="338" t="str">
        <f t="shared" si="10"/>
        <v/>
      </c>
      <c r="J520" s="339"/>
      <c r="K520" s="339"/>
      <c r="L520" s="339"/>
      <c r="M520" s="339"/>
      <c r="N520" s="339"/>
      <c r="O520" s="339"/>
      <c r="P520" s="339"/>
      <c r="Q520" s="339"/>
    </row>
    <row r="521" spans="1:17" ht="13.5" customHeight="1">
      <c r="A521" s="481"/>
      <c r="B521" s="481"/>
      <c r="C521" s="481"/>
      <c r="D521" s="481"/>
      <c r="E521" s="481"/>
      <c r="F521" s="339"/>
      <c r="G521" s="340" t="str">
        <f>IF(ISNUMBER(E521),E521/'Bulk DivVar Analysis'!$I$60,"")</f>
        <v/>
      </c>
      <c r="H521" s="338" t="str">
        <f>IF(ISNUMBER(E521), IF(G521&gt;'Bulk DivVar Analysis'!$J$62,"Pass","Fail"),"")</f>
        <v/>
      </c>
      <c r="I521" s="338" t="str">
        <f t="shared" si="10"/>
        <v/>
      </c>
      <c r="J521" s="339"/>
      <c r="K521" s="339"/>
      <c r="L521" s="339"/>
      <c r="M521" s="339"/>
      <c r="N521" s="339"/>
      <c r="O521" s="339"/>
      <c r="P521" s="339"/>
      <c r="Q521" s="339"/>
    </row>
    <row r="522" spans="1:17" ht="13.5" customHeight="1">
      <c r="A522" s="481"/>
      <c r="B522" s="481"/>
      <c r="C522" s="481"/>
      <c r="D522" s="481"/>
      <c r="E522" s="481"/>
      <c r="F522" s="339"/>
      <c r="G522" s="340" t="str">
        <f>IF(ISNUMBER(E522),E522/'Bulk DivVar Analysis'!$I$60,"")</f>
        <v/>
      </c>
      <c r="H522" s="338" t="str">
        <f>IF(ISNUMBER(E522), IF(G522&gt;'Bulk DivVar Analysis'!$J$62,"Pass","Fail"),"")</f>
        <v/>
      </c>
      <c r="I522" s="338" t="str">
        <f t="shared" si="10"/>
        <v/>
      </c>
      <c r="J522" s="339"/>
      <c r="K522" s="339"/>
      <c r="L522" s="339"/>
      <c r="M522" s="339"/>
      <c r="N522" s="339"/>
      <c r="O522" s="339"/>
      <c r="P522" s="339"/>
      <c r="Q522" s="339"/>
    </row>
    <row r="523" spans="1:17" ht="13.5" customHeight="1">
      <c r="A523" s="481"/>
      <c r="B523" s="481"/>
      <c r="C523" s="481"/>
      <c r="D523" s="481"/>
      <c r="E523" s="481"/>
      <c r="F523" s="339"/>
      <c r="G523" s="340" t="str">
        <f>IF(ISNUMBER(E523),E523/'Bulk DivVar Analysis'!$I$60,"")</f>
        <v/>
      </c>
      <c r="H523" s="338" t="str">
        <f>IF(ISNUMBER(E523), IF(G523&gt;'Bulk DivVar Analysis'!$J$62,"Pass","Fail"),"")</f>
        <v/>
      </c>
      <c r="I523" s="338" t="str">
        <f t="shared" si="10"/>
        <v/>
      </c>
      <c r="J523" s="339"/>
      <c r="K523" s="339"/>
      <c r="L523" s="339"/>
      <c r="M523" s="339"/>
      <c r="N523" s="339"/>
      <c r="O523" s="339"/>
      <c r="P523" s="339"/>
      <c r="Q523" s="339"/>
    </row>
    <row r="524" spans="1:17" ht="13.5" customHeight="1">
      <c r="A524" s="481"/>
      <c r="B524" s="481"/>
      <c r="C524" s="481"/>
      <c r="D524" s="481"/>
      <c r="E524" s="481"/>
      <c r="F524" s="339"/>
      <c r="G524" s="340" t="str">
        <f>IF(ISNUMBER(E524),E524/'Bulk DivVar Analysis'!$I$60,"")</f>
        <v/>
      </c>
      <c r="H524" s="338" t="str">
        <f>IF(ISNUMBER(E524), IF(G524&gt;'Bulk DivVar Analysis'!$J$62,"Pass","Fail"),"")</f>
        <v/>
      </c>
      <c r="I524" s="338" t="str">
        <f t="shared" si="10"/>
        <v/>
      </c>
      <c r="J524" s="339"/>
      <c r="K524" s="339"/>
      <c r="L524" s="339"/>
      <c r="M524" s="339"/>
      <c r="N524" s="339"/>
      <c r="O524" s="339"/>
      <c r="P524" s="339"/>
      <c r="Q524" s="339"/>
    </row>
    <row r="525" spans="1:17" ht="13.5" customHeight="1">
      <c r="A525" s="481"/>
      <c r="B525" s="481"/>
      <c r="C525" s="481"/>
      <c r="D525" s="481"/>
      <c r="E525" s="481"/>
      <c r="F525" s="339"/>
      <c r="G525" s="340" t="str">
        <f>IF(ISNUMBER(E525),E525/'Bulk DivVar Analysis'!$I$60,"")</f>
        <v/>
      </c>
      <c r="H525" s="338" t="str">
        <f>IF(ISNUMBER(E525), IF(G525&gt;'Bulk DivVar Analysis'!$J$62,"Pass","Fail"),"")</f>
        <v/>
      </c>
      <c r="I525" s="338" t="str">
        <f t="shared" si="10"/>
        <v/>
      </c>
      <c r="J525" s="339"/>
      <c r="K525" s="339"/>
      <c r="L525" s="339"/>
      <c r="M525" s="339"/>
      <c r="N525" s="339"/>
      <c r="O525" s="339"/>
      <c r="P525" s="339"/>
      <c r="Q525" s="339"/>
    </row>
    <row r="526" spans="1:17" ht="13.5" customHeight="1">
      <c r="A526" s="481"/>
      <c r="B526" s="481"/>
      <c r="C526" s="481"/>
      <c r="D526" s="481"/>
      <c r="E526" s="481"/>
      <c r="F526" s="339"/>
      <c r="G526" s="340" t="str">
        <f>IF(ISNUMBER(E526),E526/'Bulk DivVar Analysis'!$I$60,"")</f>
        <v/>
      </c>
      <c r="H526" s="338" t="str">
        <f>IF(ISNUMBER(E526), IF(G526&gt;'Bulk DivVar Analysis'!$J$62,"Pass","Fail"),"")</f>
        <v/>
      </c>
      <c r="I526" s="338" t="str">
        <f t="shared" si="10"/>
        <v/>
      </c>
      <c r="J526" s="339"/>
      <c r="K526" s="339"/>
      <c r="L526" s="339"/>
      <c r="M526" s="339"/>
      <c r="N526" s="339"/>
      <c r="O526" s="339"/>
      <c r="P526" s="339"/>
      <c r="Q526" s="339"/>
    </row>
    <row r="527" spans="1:17" ht="13.5" customHeight="1">
      <c r="A527" s="481"/>
      <c r="B527" s="481"/>
      <c r="C527" s="481"/>
      <c r="D527" s="481"/>
      <c r="E527" s="481"/>
      <c r="F527" s="339"/>
      <c r="G527" s="340" t="str">
        <f>IF(ISNUMBER(E527),E527/'Bulk DivVar Analysis'!$I$60,"")</f>
        <v/>
      </c>
      <c r="H527" s="338" t="str">
        <f>IF(ISNUMBER(E527), IF(G527&gt;'Bulk DivVar Analysis'!$J$62,"Pass","Fail"),"")</f>
        <v/>
      </c>
      <c r="I527" s="338" t="str">
        <f t="shared" si="10"/>
        <v/>
      </c>
      <c r="J527" s="339"/>
      <c r="K527" s="339"/>
      <c r="L527" s="339"/>
      <c r="M527" s="339"/>
      <c r="N527" s="339"/>
      <c r="O527" s="339"/>
      <c r="P527" s="339"/>
      <c r="Q527" s="339"/>
    </row>
    <row r="528" spans="1:17" ht="13.5" customHeight="1">
      <c r="A528" s="481"/>
      <c r="B528" s="481"/>
      <c r="C528" s="481"/>
      <c r="D528" s="481"/>
      <c r="E528" s="481"/>
      <c r="F528" s="339"/>
      <c r="G528" s="340" t="str">
        <f>IF(ISNUMBER(E528),E528/'Bulk DivVar Analysis'!$I$60,"")</f>
        <v/>
      </c>
      <c r="H528" s="338" t="str">
        <f>IF(ISNUMBER(E528), IF(G528&gt;'Bulk DivVar Analysis'!$J$62,"Pass","Fail"),"")</f>
        <v/>
      </c>
      <c r="I528" s="338" t="str">
        <f t="shared" si="10"/>
        <v/>
      </c>
      <c r="J528" s="339"/>
      <c r="K528" s="339"/>
      <c r="L528" s="339"/>
      <c r="M528" s="339"/>
      <c r="N528" s="339"/>
      <c r="O528" s="339"/>
      <c r="P528" s="339"/>
      <c r="Q528" s="339"/>
    </row>
    <row r="529" spans="1:17" ht="13.5" customHeight="1">
      <c r="A529" s="481"/>
      <c r="B529" s="481"/>
      <c r="C529" s="481"/>
      <c r="D529" s="481"/>
      <c r="E529" s="481"/>
      <c r="F529" s="339"/>
      <c r="G529" s="340" t="str">
        <f>IF(ISNUMBER(E529),E529/'Bulk DivVar Analysis'!$I$60,"")</f>
        <v/>
      </c>
      <c r="H529" s="338" t="str">
        <f>IF(ISNUMBER(E529), IF(G529&gt;'Bulk DivVar Analysis'!$J$62,"Pass","Fail"),"")</f>
        <v/>
      </c>
      <c r="I529" s="338" t="str">
        <f t="shared" si="10"/>
        <v/>
      </c>
      <c r="J529" s="339"/>
      <c r="K529" s="339"/>
      <c r="L529" s="339"/>
      <c r="M529" s="339"/>
      <c r="N529" s="339"/>
      <c r="O529" s="339"/>
      <c r="P529" s="339"/>
      <c r="Q529" s="339"/>
    </row>
    <row r="530" spans="1:17" ht="13.5" customHeight="1">
      <c r="A530" s="481"/>
      <c r="B530" s="481"/>
      <c r="C530" s="481"/>
      <c r="D530" s="481"/>
      <c r="E530" s="481"/>
      <c r="F530" s="339"/>
      <c r="G530" s="340" t="str">
        <f>IF(ISNUMBER(E530),E530/'Bulk DivVar Analysis'!$I$60,"")</f>
        <v/>
      </c>
      <c r="H530" s="338" t="str">
        <f>IF(ISNUMBER(E530), IF(G530&gt;'Bulk DivVar Analysis'!$J$62,"Pass","Fail"),"")</f>
        <v/>
      </c>
      <c r="I530" s="338" t="str">
        <f t="shared" si="10"/>
        <v/>
      </c>
      <c r="J530" s="339"/>
      <c r="K530" s="339"/>
      <c r="L530" s="339"/>
      <c r="M530" s="339"/>
      <c r="N530" s="339"/>
      <c r="O530" s="339"/>
      <c r="P530" s="339"/>
      <c r="Q530" s="339"/>
    </row>
    <row r="531" spans="1:17" ht="13.5" customHeight="1">
      <c r="A531" s="481"/>
      <c r="B531" s="481"/>
      <c r="C531" s="481"/>
      <c r="D531" s="481"/>
      <c r="E531" s="481"/>
      <c r="F531" s="339"/>
      <c r="G531" s="340" t="str">
        <f>IF(ISNUMBER(E531),E531/'Bulk DivVar Analysis'!$I$60,"")</f>
        <v/>
      </c>
      <c r="H531" s="338" t="str">
        <f>IF(ISNUMBER(E531), IF(G531&gt;'Bulk DivVar Analysis'!$J$62,"Pass","Fail"),"")</f>
        <v/>
      </c>
      <c r="I531" s="338" t="str">
        <f t="shared" si="10"/>
        <v/>
      </c>
      <c r="J531" s="339"/>
      <c r="K531" s="339"/>
      <c r="L531" s="339"/>
      <c r="M531" s="339"/>
      <c r="N531" s="339"/>
      <c r="O531" s="339"/>
      <c r="P531" s="339"/>
      <c r="Q531" s="339"/>
    </row>
    <row r="532" spans="1:17" ht="13.5" customHeight="1">
      <c r="A532" s="481"/>
      <c r="B532" s="481"/>
      <c r="C532" s="481"/>
      <c r="D532" s="481"/>
      <c r="E532" s="481"/>
      <c r="F532" s="339"/>
      <c r="G532" s="340" t="str">
        <f>IF(ISNUMBER(E532),E532/'Bulk DivVar Analysis'!$I$60,"")</f>
        <v/>
      </c>
      <c r="H532" s="338" t="str">
        <f>IF(ISNUMBER(E532), IF(G532&gt;'Bulk DivVar Analysis'!$J$62,"Pass","Fail"),"")</f>
        <v/>
      </c>
      <c r="I532" s="338" t="str">
        <f t="shared" si="10"/>
        <v/>
      </c>
      <c r="J532" s="339"/>
      <c r="K532" s="339"/>
      <c r="L532" s="339"/>
      <c r="M532" s="339"/>
      <c r="N532" s="339"/>
      <c r="O532" s="339"/>
      <c r="P532" s="339"/>
      <c r="Q532" s="339"/>
    </row>
    <row r="533" spans="1:17" ht="13.5" customHeight="1">
      <c r="A533" s="481"/>
      <c r="B533" s="481"/>
      <c r="C533" s="481"/>
      <c r="D533" s="481"/>
      <c r="E533" s="481"/>
      <c r="F533" s="339"/>
      <c r="G533" s="340" t="str">
        <f>IF(ISNUMBER(E533),E533/'Bulk DivVar Analysis'!$I$60,"")</f>
        <v/>
      </c>
      <c r="H533" s="338" t="str">
        <f>IF(ISNUMBER(E533), IF(G533&gt;'Bulk DivVar Analysis'!$J$62,"Pass","Fail"),"")</f>
        <v/>
      </c>
      <c r="I533" s="338" t="str">
        <f t="shared" si="10"/>
        <v/>
      </c>
      <c r="J533" s="339"/>
      <c r="K533" s="339"/>
      <c r="L533" s="339"/>
      <c r="M533" s="339"/>
      <c r="N533" s="339"/>
      <c r="O533" s="339"/>
      <c r="P533" s="339"/>
      <c r="Q533" s="339"/>
    </row>
    <row r="534" spans="1:17" ht="13.5" customHeight="1">
      <c r="A534" s="481"/>
      <c r="B534" s="481"/>
      <c r="C534" s="481"/>
      <c r="D534" s="481"/>
      <c r="E534" s="481"/>
      <c r="F534" s="339"/>
      <c r="G534" s="340" t="str">
        <f>IF(ISNUMBER(E534),E534/'Bulk DivVar Analysis'!$I$60,"")</f>
        <v/>
      </c>
      <c r="H534" s="338" t="str">
        <f>IF(ISNUMBER(E534), IF(G534&gt;'Bulk DivVar Analysis'!$J$62,"Pass","Fail"),"")</f>
        <v/>
      </c>
      <c r="I534" s="338" t="str">
        <f t="shared" si="10"/>
        <v/>
      </c>
      <c r="J534" s="339"/>
      <c r="K534" s="339"/>
      <c r="L534" s="339"/>
      <c r="M534" s="339"/>
      <c r="N534" s="339"/>
      <c r="O534" s="339"/>
      <c r="P534" s="339"/>
      <c r="Q534" s="339"/>
    </row>
    <row r="535" spans="1:17" ht="13.5" customHeight="1">
      <c r="A535" s="481"/>
      <c r="B535" s="481"/>
      <c r="C535" s="481"/>
      <c r="D535" s="481"/>
      <c r="E535" s="481"/>
      <c r="F535" s="339"/>
      <c r="G535" s="340" t="str">
        <f>IF(ISNUMBER(E535),E535/'Bulk DivVar Analysis'!$I$60,"")</f>
        <v/>
      </c>
      <c r="H535" s="338" t="str">
        <f>IF(ISNUMBER(E535), IF(G535&gt;'Bulk DivVar Analysis'!$J$62,"Pass","Fail"),"")</f>
        <v/>
      </c>
      <c r="I535" s="338" t="str">
        <f t="shared" si="10"/>
        <v/>
      </c>
      <c r="J535" s="339"/>
      <c r="K535" s="339"/>
      <c r="L535" s="339"/>
      <c r="M535" s="339"/>
      <c r="N535" s="339"/>
      <c r="O535" s="339"/>
      <c r="P535" s="339"/>
      <c r="Q535" s="339"/>
    </row>
    <row r="536" spans="1:17" ht="13.5" customHeight="1">
      <c r="A536" s="481"/>
      <c r="B536" s="481"/>
      <c r="C536" s="481"/>
      <c r="D536" s="481"/>
      <c r="E536" s="481"/>
      <c r="F536" s="339"/>
      <c r="G536" s="340" t="str">
        <f>IF(ISNUMBER(E536),E536/'Bulk DivVar Analysis'!$I$60,"")</f>
        <v/>
      </c>
      <c r="H536" s="338" t="str">
        <f>IF(ISNUMBER(E536), IF(G536&gt;'Bulk DivVar Analysis'!$J$62,"Pass","Fail"),"")</f>
        <v/>
      </c>
      <c r="I536" s="338" t="str">
        <f t="shared" si="10"/>
        <v/>
      </c>
      <c r="J536" s="339"/>
      <c r="K536" s="339"/>
      <c r="L536" s="339"/>
      <c r="M536" s="339"/>
      <c r="N536" s="339"/>
      <c r="O536" s="339"/>
      <c r="P536" s="339"/>
      <c r="Q536" s="339"/>
    </row>
    <row r="537" spans="1:17" ht="13.5" customHeight="1">
      <c r="A537" s="481"/>
      <c r="B537" s="481"/>
      <c r="C537" s="481"/>
      <c r="D537" s="481"/>
      <c r="E537" s="481"/>
      <c r="F537" s="339"/>
      <c r="G537" s="340" t="str">
        <f>IF(ISNUMBER(E537),E537/'Bulk DivVar Analysis'!$I$60,"")</f>
        <v/>
      </c>
      <c r="H537" s="338" t="str">
        <f>IF(ISNUMBER(E537), IF(G537&gt;'Bulk DivVar Analysis'!$J$62,"Pass","Fail"),"")</f>
        <v/>
      </c>
      <c r="I537" s="338" t="str">
        <f t="shared" si="10"/>
        <v/>
      </c>
      <c r="J537" s="339"/>
      <c r="K537" s="339"/>
      <c r="L537" s="339"/>
      <c r="M537" s="339"/>
      <c r="N537" s="339"/>
      <c r="O537" s="339"/>
      <c r="P537" s="339"/>
      <c r="Q537" s="339"/>
    </row>
    <row r="538" spans="1:17" ht="13.5" customHeight="1">
      <c r="A538" s="481"/>
      <c r="B538" s="481"/>
      <c r="C538" s="481"/>
      <c r="D538" s="481"/>
      <c r="E538" s="481"/>
      <c r="F538" s="339"/>
      <c r="G538" s="340" t="str">
        <f>IF(ISNUMBER(E538),E538/'Bulk DivVar Analysis'!$I$60,"")</f>
        <v/>
      </c>
      <c r="H538" s="338" t="str">
        <f>IF(ISNUMBER(E538), IF(G538&gt;'Bulk DivVar Analysis'!$J$62,"Pass","Fail"),"")</f>
        <v/>
      </c>
      <c r="I538" s="338" t="str">
        <f t="shared" si="10"/>
        <v/>
      </c>
      <c r="J538" s="339"/>
      <c r="K538" s="339"/>
      <c r="L538" s="339"/>
      <c r="M538" s="339"/>
      <c r="N538" s="339"/>
      <c r="O538" s="339"/>
      <c r="P538" s="339"/>
      <c r="Q538" s="339"/>
    </row>
    <row r="539" spans="1:17" ht="13.5" customHeight="1">
      <c r="A539" s="481"/>
      <c r="B539" s="481"/>
      <c r="C539" s="481"/>
      <c r="D539" s="481"/>
      <c r="E539" s="481"/>
      <c r="F539" s="339"/>
      <c r="G539" s="340" t="str">
        <f>IF(ISNUMBER(E539),E539/'Bulk DivVar Analysis'!$I$60,"")</f>
        <v/>
      </c>
      <c r="H539" s="338" t="str">
        <f>IF(ISNUMBER(E539), IF(G539&gt;'Bulk DivVar Analysis'!$J$62,"Pass","Fail"),"")</f>
        <v/>
      </c>
      <c r="I539" s="338" t="str">
        <f t="shared" si="10"/>
        <v/>
      </c>
      <c r="J539" s="339"/>
      <c r="K539" s="339"/>
      <c r="L539" s="339"/>
      <c r="M539" s="339"/>
      <c r="N539" s="339"/>
      <c r="O539" s="339"/>
      <c r="P539" s="339"/>
      <c r="Q539" s="339"/>
    </row>
    <row r="540" spans="1:17" ht="13.5" customHeight="1">
      <c r="A540" s="481"/>
      <c r="B540" s="481"/>
      <c r="C540" s="481"/>
      <c r="D540" s="481"/>
      <c r="E540" s="481"/>
      <c r="F540" s="339"/>
      <c r="G540" s="340" t="str">
        <f>IF(ISNUMBER(E540),E540/'Bulk DivVar Analysis'!$I$60,"")</f>
        <v/>
      </c>
      <c r="H540" s="338" t="str">
        <f>IF(ISNUMBER(E540), IF(G540&gt;'Bulk DivVar Analysis'!$J$62,"Pass","Fail"),"")</f>
        <v/>
      </c>
      <c r="I540" s="338" t="str">
        <f t="shared" si="10"/>
        <v/>
      </c>
      <c r="J540" s="339"/>
      <c r="K540" s="339"/>
      <c r="L540" s="339"/>
      <c r="M540" s="339"/>
      <c r="N540" s="339"/>
      <c r="O540" s="339"/>
      <c r="P540" s="339"/>
      <c r="Q540" s="339"/>
    </row>
    <row r="541" spans="1:17" ht="13.5" customHeight="1">
      <c r="A541" s="481"/>
      <c r="B541" s="481"/>
      <c r="C541" s="481"/>
      <c r="D541" s="481"/>
      <c r="E541" s="481"/>
      <c r="F541" s="339"/>
      <c r="G541" s="340" t="str">
        <f>IF(ISNUMBER(E541),E541/'Bulk DivVar Analysis'!$I$60,"")</f>
        <v/>
      </c>
      <c r="H541" s="338" t="str">
        <f>IF(ISNUMBER(E541), IF(G541&gt;'Bulk DivVar Analysis'!$J$62,"Pass","Fail"),"")</f>
        <v/>
      </c>
      <c r="I541" s="338" t="str">
        <f t="shared" si="10"/>
        <v/>
      </c>
      <c r="J541" s="339"/>
      <c r="K541" s="339"/>
      <c r="L541" s="339"/>
      <c r="M541" s="339"/>
      <c r="N541" s="339"/>
      <c r="O541" s="339"/>
      <c r="P541" s="339"/>
      <c r="Q541" s="339"/>
    </row>
    <row r="542" spans="1:17" ht="13.5" customHeight="1">
      <c r="A542" s="481"/>
      <c r="B542" s="481"/>
      <c r="C542" s="481"/>
      <c r="D542" s="481"/>
      <c r="E542" s="481"/>
      <c r="F542" s="339"/>
      <c r="G542" s="340" t="str">
        <f>IF(ISNUMBER(E542),E542/'Bulk DivVar Analysis'!$I$60,"")</f>
        <v/>
      </c>
      <c r="H542" s="338" t="str">
        <f>IF(ISNUMBER(E542), IF(G542&gt;'Bulk DivVar Analysis'!$J$62,"Pass","Fail"),"")</f>
        <v/>
      </c>
      <c r="I542" s="338" t="str">
        <f t="shared" si="10"/>
        <v/>
      </c>
      <c r="J542" s="339"/>
      <c r="K542" s="339"/>
      <c r="L542" s="339"/>
      <c r="M542" s="339"/>
      <c r="N542" s="339"/>
      <c r="O542" s="339"/>
      <c r="P542" s="339"/>
      <c r="Q542" s="339"/>
    </row>
    <row r="543" spans="1:17" ht="13.5" customHeight="1">
      <c r="A543" s="481"/>
      <c r="B543" s="481"/>
      <c r="C543" s="481"/>
      <c r="D543" s="481"/>
      <c r="E543" s="481"/>
      <c r="F543" s="339"/>
      <c r="G543" s="340" t="str">
        <f>IF(ISNUMBER(E543),E543/'Bulk DivVar Analysis'!$I$60,"")</f>
        <v/>
      </c>
      <c r="H543" s="338" t="str">
        <f>IF(ISNUMBER(E543), IF(G543&gt;'Bulk DivVar Analysis'!$J$62,"Pass","Fail"),"")</f>
        <v/>
      </c>
      <c r="I543" s="338" t="str">
        <f t="shared" si="10"/>
        <v/>
      </c>
      <c r="J543" s="339"/>
      <c r="K543" s="339"/>
      <c r="L543" s="339"/>
      <c r="M543" s="339"/>
      <c r="N543" s="339"/>
      <c r="O543" s="339"/>
      <c r="P543" s="339"/>
      <c r="Q543" s="339"/>
    </row>
    <row r="544" spans="1:17" ht="13.5" customHeight="1">
      <c r="A544" s="481"/>
      <c r="B544" s="481"/>
      <c r="C544" s="481"/>
      <c r="D544" s="481"/>
      <c r="E544" s="481"/>
      <c r="F544" s="339"/>
      <c r="G544" s="340" t="str">
        <f>IF(ISNUMBER(E544),E544/'Bulk DivVar Analysis'!$I$60,"")</f>
        <v/>
      </c>
      <c r="H544" s="338" t="str">
        <f>IF(ISNUMBER(E544), IF(G544&gt;'Bulk DivVar Analysis'!$J$62,"Pass","Fail"),"")</f>
        <v/>
      </c>
      <c r="I544" s="338" t="str">
        <f t="shared" si="10"/>
        <v/>
      </c>
      <c r="J544" s="339"/>
      <c r="K544" s="339"/>
      <c r="L544" s="339"/>
      <c r="M544" s="339"/>
      <c r="N544" s="339"/>
      <c r="O544" s="339"/>
      <c r="P544" s="339"/>
      <c r="Q544" s="339"/>
    </row>
    <row r="545" spans="1:17" ht="13.5" customHeight="1">
      <c r="A545" s="481"/>
      <c r="B545" s="481"/>
      <c r="C545" s="481"/>
      <c r="D545" s="481"/>
      <c r="E545" s="481"/>
      <c r="F545" s="339"/>
      <c r="G545" s="340" t="str">
        <f>IF(ISNUMBER(E545),E545/'Bulk DivVar Analysis'!$I$60,"")</f>
        <v/>
      </c>
      <c r="H545" s="338" t="str">
        <f>IF(ISNUMBER(E545), IF(G545&gt;'Bulk DivVar Analysis'!$J$62,"Pass","Fail"),"")</f>
        <v/>
      </c>
      <c r="I545" s="338" t="str">
        <f t="shared" si="10"/>
        <v/>
      </c>
      <c r="J545" s="339"/>
      <c r="K545" s="339"/>
      <c r="L545" s="339"/>
      <c r="M545" s="339"/>
      <c r="N545" s="339"/>
      <c r="O545" s="339"/>
      <c r="P545" s="339"/>
      <c r="Q545" s="339"/>
    </row>
    <row r="546" spans="1:17" ht="13.5" customHeight="1">
      <c r="A546" s="481"/>
      <c r="B546" s="481"/>
      <c r="C546" s="481"/>
      <c r="D546" s="481"/>
      <c r="E546" s="481"/>
      <c r="F546" s="339"/>
      <c r="G546" s="340" t="str">
        <f>IF(ISNUMBER(E546),E546/'Bulk DivVar Analysis'!$I$60,"")</f>
        <v/>
      </c>
      <c r="H546" s="338" t="str">
        <f>IF(ISNUMBER(E546), IF(G546&gt;'Bulk DivVar Analysis'!$J$62,"Pass","Fail"),"")</f>
        <v/>
      </c>
      <c r="I546" s="338" t="str">
        <f t="shared" si="10"/>
        <v/>
      </c>
      <c r="J546" s="339"/>
      <c r="K546" s="339"/>
      <c r="L546" s="339"/>
      <c r="M546" s="339"/>
      <c r="N546" s="339"/>
      <c r="O546" s="339"/>
      <c r="P546" s="339"/>
      <c r="Q546" s="339"/>
    </row>
    <row r="547" spans="1:17" ht="13.5" customHeight="1">
      <c r="A547" s="481"/>
      <c r="B547" s="481"/>
      <c r="C547" s="481"/>
      <c r="D547" s="481"/>
      <c r="E547" s="481"/>
      <c r="F547" s="339"/>
      <c r="G547" s="340" t="str">
        <f>IF(ISNUMBER(E547),E547/'Bulk DivVar Analysis'!$I$60,"")</f>
        <v/>
      </c>
      <c r="H547" s="338" t="str">
        <f>IF(ISNUMBER(E547), IF(G547&gt;'Bulk DivVar Analysis'!$J$62,"Pass","Fail"),"")</f>
        <v/>
      </c>
      <c r="I547" s="338" t="str">
        <f t="shared" si="10"/>
        <v/>
      </c>
      <c r="J547" s="339"/>
      <c r="K547" s="339"/>
      <c r="L547" s="339"/>
      <c r="M547" s="339"/>
      <c r="N547" s="339"/>
      <c r="O547" s="339"/>
      <c r="P547" s="339"/>
      <c r="Q547" s="339"/>
    </row>
    <row r="548" spans="1:17" ht="13.5" customHeight="1">
      <c r="A548" s="481"/>
      <c r="B548" s="481"/>
      <c r="C548" s="481"/>
      <c r="D548" s="481"/>
      <c r="E548" s="481"/>
      <c r="F548" s="339"/>
      <c r="G548" s="340" t="str">
        <f>IF(ISNUMBER(E548),E548/'Bulk DivVar Analysis'!$I$60,"")</f>
        <v/>
      </c>
      <c r="H548" s="338" t="str">
        <f>IF(ISNUMBER(E548), IF(G548&gt;'Bulk DivVar Analysis'!$J$62,"Pass","Fail"),"")</f>
        <v/>
      </c>
      <c r="I548" s="338" t="str">
        <f t="shared" si="10"/>
        <v/>
      </c>
      <c r="J548" s="339"/>
      <c r="K548" s="339"/>
      <c r="L548" s="339"/>
      <c r="M548" s="339"/>
      <c r="N548" s="339"/>
      <c r="O548" s="339"/>
      <c r="P548" s="339"/>
      <c r="Q548" s="339"/>
    </row>
    <row r="549" spans="1:17" ht="13.5" customHeight="1">
      <c r="A549" s="481"/>
      <c r="B549" s="481"/>
      <c r="C549" s="481"/>
      <c r="D549" s="481"/>
      <c r="E549" s="481"/>
      <c r="F549" s="339"/>
      <c r="G549" s="340" t="str">
        <f>IF(ISNUMBER(E549),E549/'Bulk DivVar Analysis'!$I$60,"")</f>
        <v/>
      </c>
      <c r="H549" s="338" t="str">
        <f>IF(ISNUMBER(E549), IF(G549&gt;'Bulk DivVar Analysis'!$J$62,"Pass","Fail"),"")</f>
        <v/>
      </c>
      <c r="I549" s="338" t="str">
        <f t="shared" si="10"/>
        <v/>
      </c>
      <c r="J549" s="339"/>
      <c r="K549" s="339"/>
      <c r="L549" s="339"/>
      <c r="M549" s="339"/>
      <c r="N549" s="339"/>
      <c r="O549" s="339"/>
      <c r="P549" s="339"/>
      <c r="Q549" s="339"/>
    </row>
    <row r="550" spans="1:17" ht="13.5" customHeight="1">
      <c r="A550" s="481"/>
      <c r="B550" s="481"/>
      <c r="C550" s="481"/>
      <c r="D550" s="481"/>
      <c r="E550" s="481"/>
      <c r="F550" s="339"/>
      <c r="G550" s="340" t="str">
        <f>IF(ISNUMBER(E550),E550/'Bulk DivVar Analysis'!$I$60,"")</f>
        <v/>
      </c>
      <c r="H550" s="338" t="str">
        <f>IF(ISNUMBER(E550), IF(G550&gt;'Bulk DivVar Analysis'!$J$62,"Pass","Fail"),"")</f>
        <v/>
      </c>
      <c r="I550" s="338" t="str">
        <f t="shared" si="10"/>
        <v/>
      </c>
      <c r="J550" s="339"/>
      <c r="K550" s="339"/>
      <c r="L550" s="339"/>
      <c r="M550" s="339"/>
      <c r="N550" s="339"/>
      <c r="O550" s="339"/>
      <c r="P550" s="339"/>
      <c r="Q550" s="339"/>
    </row>
    <row r="551" spans="1:17" ht="13.5" customHeight="1">
      <c r="A551" s="481"/>
      <c r="B551" s="481"/>
      <c r="C551" s="481"/>
      <c r="D551" s="481"/>
      <c r="E551" s="481"/>
      <c r="F551" s="339"/>
      <c r="G551" s="340" t="str">
        <f>IF(ISNUMBER(E551),E551/'Bulk DivVar Analysis'!$I$60,"")</f>
        <v/>
      </c>
      <c r="H551" s="338" t="str">
        <f>IF(ISNUMBER(E551), IF(G551&gt;'Bulk DivVar Analysis'!$J$62,"Pass","Fail"),"")</f>
        <v/>
      </c>
      <c r="I551" s="338" t="str">
        <f t="shared" si="10"/>
        <v/>
      </c>
      <c r="J551" s="339"/>
      <c r="K551" s="339"/>
      <c r="L551" s="339"/>
      <c r="M551" s="339"/>
      <c r="N551" s="339"/>
      <c r="O551" s="339"/>
      <c r="P551" s="339"/>
      <c r="Q551" s="339"/>
    </row>
    <row r="552" spans="1:17" ht="13.5" customHeight="1">
      <c r="A552" s="481"/>
      <c r="B552" s="481"/>
      <c r="C552" s="481"/>
      <c r="D552" s="481"/>
      <c r="E552" s="481"/>
      <c r="F552" s="339"/>
      <c r="G552" s="340" t="str">
        <f>IF(ISNUMBER(E552),E552/'Bulk DivVar Analysis'!$I$60,"")</f>
        <v/>
      </c>
      <c r="H552" s="338" t="str">
        <f>IF(ISNUMBER(E552), IF(G552&gt;'Bulk DivVar Analysis'!$J$62,"Pass","Fail"),"")</f>
        <v/>
      </c>
      <c r="I552" s="338" t="str">
        <f t="shared" si="10"/>
        <v/>
      </c>
      <c r="J552" s="339"/>
      <c r="K552" s="339"/>
      <c r="L552" s="339"/>
      <c r="M552" s="339"/>
      <c r="N552" s="339"/>
      <c r="O552" s="339"/>
      <c r="P552" s="339"/>
      <c r="Q552" s="339"/>
    </row>
    <row r="553" spans="1:17" ht="13.5" customHeight="1">
      <c r="A553" s="481"/>
      <c r="B553" s="481"/>
      <c r="C553" s="481"/>
      <c r="D553" s="481"/>
      <c r="E553" s="481"/>
      <c r="F553" s="339"/>
      <c r="G553" s="340" t="str">
        <f>IF(ISNUMBER(E553),E553/'Bulk DivVar Analysis'!$I$60,"")</f>
        <v/>
      </c>
      <c r="H553" s="338" t="str">
        <f>IF(ISNUMBER(E553), IF(G553&gt;'Bulk DivVar Analysis'!$J$62,"Pass","Fail"),"")</f>
        <v/>
      </c>
      <c r="I553" s="338" t="str">
        <f t="shared" si="10"/>
        <v/>
      </c>
      <c r="J553" s="339"/>
      <c r="K553" s="339"/>
      <c r="L553" s="339"/>
      <c r="M553" s="339"/>
      <c r="N553" s="339"/>
      <c r="O553" s="339"/>
      <c r="P553" s="339"/>
      <c r="Q553" s="339"/>
    </row>
    <row r="554" spans="1:17" ht="13.5" customHeight="1">
      <c r="A554" s="481"/>
      <c r="B554" s="481"/>
      <c r="C554" s="481"/>
      <c r="D554" s="481"/>
      <c r="E554" s="481"/>
      <c r="F554" s="339"/>
      <c r="G554" s="340" t="str">
        <f>IF(ISNUMBER(E554),E554/'Bulk DivVar Analysis'!$I$60,"")</f>
        <v/>
      </c>
      <c r="H554" s="338" t="str">
        <f>IF(ISNUMBER(E554), IF(G554&gt;'Bulk DivVar Analysis'!$J$62,"Pass","Fail"),"")</f>
        <v/>
      </c>
      <c r="I554" s="338" t="str">
        <f t="shared" si="10"/>
        <v/>
      </c>
      <c r="J554" s="339"/>
      <c r="K554" s="339"/>
      <c r="L554" s="339"/>
      <c r="M554" s="339"/>
      <c r="N554" s="339"/>
      <c r="O554" s="339"/>
      <c r="P554" s="339"/>
      <c r="Q554" s="339"/>
    </row>
    <row r="555" spans="1:17" ht="13.5" customHeight="1">
      <c r="A555" s="481"/>
      <c r="B555" s="481"/>
      <c r="C555" s="481"/>
      <c r="D555" s="481"/>
      <c r="E555" s="481"/>
      <c r="F555" s="339"/>
      <c r="G555" s="340" t="str">
        <f>IF(ISNUMBER(E555),E555/'Bulk DivVar Analysis'!$I$60,"")</f>
        <v/>
      </c>
      <c r="H555" s="338" t="str">
        <f>IF(ISNUMBER(E555), IF(G555&gt;'Bulk DivVar Analysis'!$J$62,"Pass","Fail"),"")</f>
        <v/>
      </c>
      <c r="I555" s="338" t="str">
        <f t="shared" si="10"/>
        <v/>
      </c>
      <c r="J555" s="339"/>
      <c r="K555" s="339"/>
      <c r="L555" s="339"/>
      <c r="M555" s="339"/>
      <c r="N555" s="339"/>
      <c r="O555" s="339"/>
      <c r="P555" s="339"/>
      <c r="Q555" s="339"/>
    </row>
    <row r="556" spans="1:17" ht="13.5" customHeight="1">
      <c r="A556" s="481"/>
      <c r="B556" s="481"/>
      <c r="C556" s="481"/>
      <c r="D556" s="481"/>
      <c r="E556" s="481"/>
      <c r="F556" s="339"/>
      <c r="G556" s="340" t="str">
        <f>IF(ISNUMBER(E556),E556/'Bulk DivVar Analysis'!$I$60,"")</f>
        <v/>
      </c>
      <c r="H556" s="338" t="str">
        <f>IF(ISNUMBER(E556), IF(G556&gt;'Bulk DivVar Analysis'!$J$62,"Pass","Fail"),"")</f>
        <v/>
      </c>
      <c r="I556" s="338" t="str">
        <f t="shared" si="10"/>
        <v/>
      </c>
      <c r="J556" s="339"/>
      <c r="K556" s="339"/>
      <c r="L556" s="339"/>
      <c r="M556" s="339"/>
      <c r="N556" s="339"/>
      <c r="O556" s="339"/>
      <c r="P556" s="339"/>
      <c r="Q556" s="339"/>
    </row>
    <row r="557" spans="1:17" ht="13.5" customHeight="1">
      <c r="A557" s="481"/>
      <c r="B557" s="481"/>
      <c r="C557" s="481"/>
      <c r="D557" s="481"/>
      <c r="E557" s="481"/>
      <c r="F557" s="339"/>
      <c r="G557" s="340" t="str">
        <f>IF(ISNUMBER(E557),E557/'Bulk DivVar Analysis'!$I$60,"")</f>
        <v/>
      </c>
      <c r="H557" s="338" t="str">
        <f>IF(ISNUMBER(E557), IF(G557&gt;'Bulk DivVar Analysis'!$J$62,"Pass","Fail"),"")</f>
        <v/>
      </c>
      <c r="I557" s="338" t="str">
        <f t="shared" si="10"/>
        <v/>
      </c>
      <c r="J557" s="339"/>
      <c r="K557" s="339"/>
      <c r="L557" s="339"/>
      <c r="M557" s="339"/>
      <c r="N557" s="339"/>
      <c r="O557" s="339"/>
      <c r="P557" s="339"/>
      <c r="Q557" s="339"/>
    </row>
    <row r="558" spans="1:17" ht="13.5" customHeight="1">
      <c r="A558" s="481"/>
      <c r="B558" s="481"/>
      <c r="C558" s="481"/>
      <c r="D558" s="481"/>
      <c r="E558" s="481"/>
      <c r="F558" s="339"/>
      <c r="G558" s="340" t="str">
        <f>IF(ISNUMBER(E558),E558/'Bulk DivVar Analysis'!$I$60,"")</f>
        <v/>
      </c>
      <c r="H558" s="338" t="str">
        <f>IF(ISNUMBER(E558), IF(G558&gt;'Bulk DivVar Analysis'!$J$62,"Pass","Fail"),"")</f>
        <v/>
      </c>
      <c r="I558" s="338" t="str">
        <f t="shared" si="10"/>
        <v/>
      </c>
      <c r="J558" s="339"/>
      <c r="K558" s="339"/>
      <c r="L558" s="339"/>
      <c r="M558" s="339"/>
      <c r="N558" s="339"/>
      <c r="O558" s="339"/>
      <c r="P558" s="339"/>
      <c r="Q558" s="339"/>
    </row>
    <row r="559" spans="1:17" ht="13.5" customHeight="1">
      <c r="A559" s="481"/>
      <c r="B559" s="481"/>
      <c r="C559" s="481"/>
      <c r="D559" s="481"/>
      <c r="E559" s="481"/>
      <c r="F559" s="339"/>
      <c r="G559" s="340" t="str">
        <f>IF(ISNUMBER(E559),E559/'Bulk DivVar Analysis'!$I$60,"")</f>
        <v/>
      </c>
      <c r="H559" s="338" t="str">
        <f>IF(ISNUMBER(E559), IF(G559&gt;'Bulk DivVar Analysis'!$J$62,"Pass","Fail"),"")</f>
        <v/>
      </c>
      <c r="I559" s="338" t="str">
        <f t="shared" si="10"/>
        <v/>
      </c>
      <c r="J559" s="339"/>
      <c r="K559" s="339"/>
      <c r="L559" s="339"/>
      <c r="M559" s="339"/>
      <c r="N559" s="339"/>
      <c r="O559" s="339"/>
      <c r="P559" s="339"/>
      <c r="Q559" s="339"/>
    </row>
    <row r="560" spans="1:17" ht="13.5" customHeight="1">
      <c r="A560" s="481"/>
      <c r="B560" s="481"/>
      <c r="C560" s="481"/>
      <c r="D560" s="481"/>
      <c r="E560" s="481"/>
      <c r="F560" s="339"/>
      <c r="G560" s="340" t="str">
        <f>IF(ISNUMBER(E560),E560/'Bulk DivVar Analysis'!$I$60,"")</f>
        <v/>
      </c>
      <c r="H560" s="338" t="str">
        <f>IF(ISNUMBER(E560), IF(G560&gt;'Bulk DivVar Analysis'!$J$62,"Pass","Fail"),"")</f>
        <v/>
      </c>
      <c r="I560" s="338" t="str">
        <f t="shared" si="10"/>
        <v/>
      </c>
      <c r="J560" s="339"/>
      <c r="K560" s="339"/>
      <c r="L560" s="339"/>
      <c r="M560" s="339"/>
      <c r="N560" s="339"/>
      <c r="O560" s="339"/>
      <c r="P560" s="339"/>
      <c r="Q560" s="339"/>
    </row>
    <row r="561" spans="1:17" ht="13.5" customHeight="1">
      <c r="A561" s="481"/>
      <c r="B561" s="481"/>
      <c r="C561" s="481"/>
      <c r="D561" s="481"/>
      <c r="E561" s="481"/>
      <c r="F561" s="339"/>
      <c r="G561" s="340" t="str">
        <f>IF(ISNUMBER(E561),E561/'Bulk DivVar Analysis'!$I$60,"")</f>
        <v/>
      </c>
      <c r="H561" s="338" t="str">
        <f>IF(ISNUMBER(E561), IF(G561&gt;'Bulk DivVar Analysis'!$J$62,"Pass","Fail"),"")</f>
        <v/>
      </c>
      <c r="I561" s="338" t="str">
        <f t="shared" si="10"/>
        <v/>
      </c>
      <c r="J561" s="339"/>
      <c r="K561" s="339"/>
      <c r="L561" s="339"/>
      <c r="M561" s="339"/>
      <c r="N561" s="339"/>
      <c r="O561" s="339"/>
      <c r="P561" s="339"/>
      <c r="Q561" s="339"/>
    </row>
    <row r="562" spans="1:17" ht="13.5" customHeight="1">
      <c r="A562" s="481"/>
      <c r="B562" s="481"/>
      <c r="C562" s="481"/>
      <c r="D562" s="481"/>
      <c r="E562" s="481"/>
      <c r="F562" s="339"/>
      <c r="G562" s="340" t="str">
        <f>IF(ISNUMBER(E562),E562/'Bulk DivVar Analysis'!$I$60,"")</f>
        <v/>
      </c>
      <c r="H562" s="338" t="str">
        <f>IF(ISNUMBER(E562), IF(G562&gt;'Bulk DivVar Analysis'!$J$62,"Pass","Fail"),"")</f>
        <v/>
      </c>
      <c r="I562" s="338" t="str">
        <f t="shared" si="10"/>
        <v/>
      </c>
      <c r="J562" s="339"/>
      <c r="K562" s="339"/>
      <c r="L562" s="339"/>
      <c r="M562" s="339"/>
      <c r="N562" s="339"/>
      <c r="O562" s="339"/>
      <c r="P562" s="339"/>
      <c r="Q562" s="339"/>
    </row>
    <row r="563" spans="1:17" ht="13.5" customHeight="1">
      <c r="A563" s="481"/>
      <c r="B563" s="481"/>
      <c r="C563" s="481"/>
      <c r="D563" s="481"/>
      <c r="E563" s="481"/>
      <c r="F563" s="339"/>
      <c r="G563" s="340" t="str">
        <f>IF(ISNUMBER(E563),E563/'Bulk DivVar Analysis'!$I$60,"")</f>
        <v/>
      </c>
      <c r="H563" s="338" t="str">
        <f>IF(ISNUMBER(E563), IF(G563&gt;'Bulk DivVar Analysis'!$J$62,"Pass","Fail"),"")</f>
        <v/>
      </c>
      <c r="I563" s="338" t="str">
        <f t="shared" si="10"/>
        <v/>
      </c>
      <c r="J563" s="339"/>
      <c r="K563" s="339"/>
      <c r="L563" s="339"/>
      <c r="M563" s="339"/>
      <c r="N563" s="339"/>
      <c r="O563" s="339"/>
      <c r="P563" s="339"/>
      <c r="Q563" s="339"/>
    </row>
    <row r="564" spans="1:17" ht="13.5" customHeight="1">
      <c r="A564" s="481"/>
      <c r="B564" s="481"/>
      <c r="C564" s="481"/>
      <c r="D564" s="481"/>
      <c r="E564" s="481"/>
      <c r="F564" s="339"/>
      <c r="G564" s="340" t="str">
        <f>IF(ISNUMBER(E564),E564/'Bulk DivVar Analysis'!$I$60,"")</f>
        <v/>
      </c>
      <c r="H564" s="338" t="str">
        <f>IF(ISNUMBER(E564), IF(G564&gt;'Bulk DivVar Analysis'!$J$62,"Pass","Fail"),"")</f>
        <v/>
      </c>
      <c r="I564" s="338" t="str">
        <f t="shared" si="10"/>
        <v/>
      </c>
      <c r="J564" s="339"/>
      <c r="K564" s="339"/>
      <c r="L564" s="339"/>
      <c r="M564" s="339"/>
      <c r="N564" s="339"/>
      <c r="O564" s="339"/>
      <c r="P564" s="339"/>
      <c r="Q564" s="339"/>
    </row>
    <row r="565" spans="1:17" ht="13.5" customHeight="1">
      <c r="A565" s="481"/>
      <c r="B565" s="481"/>
      <c r="C565" s="481"/>
      <c r="D565" s="481"/>
      <c r="E565" s="481"/>
      <c r="F565" s="339"/>
      <c r="G565" s="340" t="str">
        <f>IF(ISNUMBER(E565),E565/'Bulk DivVar Analysis'!$I$60,"")</f>
        <v/>
      </c>
      <c r="H565" s="338" t="str">
        <f>IF(ISNUMBER(E565), IF(G565&gt;'Bulk DivVar Analysis'!$J$62,"Pass","Fail"),"")</f>
        <v/>
      </c>
      <c r="I565" s="338" t="str">
        <f t="shared" si="10"/>
        <v/>
      </c>
      <c r="J565" s="339"/>
      <c r="K565" s="339"/>
      <c r="L565" s="339"/>
      <c r="M565" s="339"/>
      <c r="N565" s="339"/>
      <c r="O565" s="339"/>
      <c r="P565" s="339"/>
      <c r="Q565" s="339"/>
    </row>
    <row r="566" spans="1:17" ht="13.5" customHeight="1">
      <c r="A566" s="481"/>
      <c r="B566" s="481"/>
      <c r="C566" s="481"/>
      <c r="D566" s="481"/>
      <c r="E566" s="481"/>
      <c r="F566" s="339"/>
      <c r="G566" s="340" t="str">
        <f>IF(ISNUMBER(E566),E566/'Bulk DivVar Analysis'!$I$60,"")</f>
        <v/>
      </c>
      <c r="H566" s="338" t="str">
        <f>IF(ISNUMBER(E566), IF(G566&gt;'Bulk DivVar Analysis'!$J$62,"Pass","Fail"),"")</f>
        <v/>
      </c>
      <c r="I566" s="338" t="str">
        <f t="shared" si="10"/>
        <v/>
      </c>
      <c r="J566" s="339"/>
      <c r="K566" s="339"/>
      <c r="L566" s="339"/>
      <c r="M566" s="339"/>
      <c r="N566" s="339"/>
      <c r="O566" s="339"/>
      <c r="P566" s="339"/>
      <c r="Q566" s="339"/>
    </row>
    <row r="567" spans="1:17" ht="13.5" customHeight="1">
      <c r="A567" s="481"/>
      <c r="B567" s="481"/>
      <c r="C567" s="481"/>
      <c r="D567" s="481"/>
      <c r="E567" s="481"/>
      <c r="F567" s="339"/>
      <c r="G567" s="340" t="str">
        <f>IF(ISNUMBER(E567),E567/'Bulk DivVar Analysis'!$I$60,"")</f>
        <v/>
      </c>
      <c r="H567" s="338" t="str">
        <f>IF(ISNUMBER(E567), IF(G567&gt;'Bulk DivVar Analysis'!$J$62,"Pass","Fail"),"")</f>
        <v/>
      </c>
      <c r="I567" s="338" t="str">
        <f t="shared" si="10"/>
        <v/>
      </c>
      <c r="J567" s="339"/>
      <c r="K567" s="339"/>
      <c r="L567" s="339"/>
      <c r="M567" s="339"/>
      <c r="N567" s="339"/>
      <c r="O567" s="339"/>
      <c r="P567" s="339"/>
      <c r="Q567" s="339"/>
    </row>
    <row r="568" spans="1:17" ht="13.5" customHeight="1">
      <c r="A568" s="481"/>
      <c r="B568" s="481"/>
      <c r="C568" s="481"/>
      <c r="D568" s="481"/>
      <c r="E568" s="481"/>
      <c r="F568" s="339"/>
      <c r="G568" s="340" t="str">
        <f>IF(ISNUMBER(E568),E568/'Bulk DivVar Analysis'!$I$60,"")</f>
        <v/>
      </c>
      <c r="H568" s="338" t="str">
        <f>IF(ISNUMBER(E568), IF(G568&gt;'Bulk DivVar Analysis'!$J$62,"Pass","Fail"),"")</f>
        <v/>
      </c>
      <c r="I568" s="338" t="str">
        <f t="shared" si="10"/>
        <v/>
      </c>
      <c r="J568" s="339"/>
      <c r="K568" s="339"/>
      <c r="L568" s="339"/>
      <c r="M568" s="339"/>
      <c r="N568" s="339"/>
      <c r="O568" s="339"/>
      <c r="P568" s="339"/>
      <c r="Q568" s="339"/>
    </row>
    <row r="569" spans="1:17" ht="13.5" customHeight="1">
      <c r="A569" s="481"/>
      <c r="B569" s="481"/>
      <c r="C569" s="481"/>
      <c r="D569" s="481"/>
      <c r="E569" s="481"/>
      <c r="F569" s="339"/>
      <c r="G569" s="340" t="str">
        <f>IF(ISNUMBER(E569),E569/'Bulk DivVar Analysis'!$I$60,"")</f>
        <v/>
      </c>
      <c r="H569" s="338" t="str">
        <f>IF(ISNUMBER(E569), IF(G569&gt;'Bulk DivVar Analysis'!$J$62,"Pass","Fail"),"")</f>
        <v/>
      </c>
      <c r="I569" s="338" t="str">
        <f t="shared" si="10"/>
        <v/>
      </c>
      <c r="J569" s="339"/>
      <c r="K569" s="339"/>
      <c r="L569" s="339"/>
      <c r="M569" s="339"/>
      <c r="N569" s="339"/>
      <c r="O569" s="339"/>
      <c r="P569" s="339"/>
      <c r="Q569" s="339"/>
    </row>
    <row r="570" spans="1:17" ht="13.5" customHeight="1">
      <c r="A570" s="481"/>
      <c r="B570" s="481"/>
      <c r="C570" s="481"/>
      <c r="D570" s="481"/>
      <c r="E570" s="481"/>
      <c r="F570" s="339"/>
      <c r="G570" s="340" t="str">
        <f>IF(ISNUMBER(E570),E570/'Bulk DivVar Analysis'!$I$60,"")</f>
        <v/>
      </c>
      <c r="H570" s="338" t="str">
        <f>IF(ISNUMBER(E570), IF(G570&gt;'Bulk DivVar Analysis'!$J$62,"Pass","Fail"),"")</f>
        <v/>
      </c>
      <c r="I570" s="338" t="str">
        <f t="shared" si="10"/>
        <v/>
      </c>
      <c r="J570" s="339"/>
      <c r="K570" s="339"/>
      <c r="L570" s="339"/>
      <c r="M570" s="339"/>
      <c r="N570" s="339"/>
      <c r="O570" s="339"/>
      <c r="P570" s="339"/>
      <c r="Q570" s="339"/>
    </row>
    <row r="571" spans="1:17" ht="13.5" customHeight="1">
      <c r="A571" s="481"/>
      <c r="B571" s="481"/>
      <c r="C571" s="481"/>
      <c r="D571" s="481"/>
      <c r="E571" s="481"/>
      <c r="F571" s="339"/>
      <c r="G571" s="340" t="str">
        <f>IF(ISNUMBER(E571),E571/'Bulk DivVar Analysis'!$I$60,"")</f>
        <v/>
      </c>
      <c r="H571" s="338" t="str">
        <f>IF(ISNUMBER(E571), IF(G571&gt;'Bulk DivVar Analysis'!$J$62,"Pass","Fail"),"")</f>
        <v/>
      </c>
      <c r="I571" s="338" t="str">
        <f t="shared" si="10"/>
        <v/>
      </c>
      <c r="J571" s="339"/>
      <c r="K571" s="339"/>
      <c r="L571" s="339"/>
      <c r="M571" s="339"/>
      <c r="N571" s="339"/>
      <c r="O571" s="339"/>
      <c r="P571" s="339"/>
      <c r="Q571" s="339"/>
    </row>
    <row r="572" spans="1:17" ht="13.5" customHeight="1">
      <c r="A572" s="481"/>
      <c r="B572" s="481"/>
      <c r="C572" s="481"/>
      <c r="D572" s="481"/>
      <c r="E572" s="481"/>
      <c r="F572" s="339"/>
      <c r="G572" s="340" t="str">
        <f>IF(ISNUMBER(E572),E572/'Bulk DivVar Analysis'!$I$60,"")</f>
        <v/>
      </c>
      <c r="H572" s="338" t="str">
        <f>IF(ISNUMBER(E572), IF(G572&gt;'Bulk DivVar Analysis'!$J$62,"Pass","Fail"),"")</f>
        <v/>
      </c>
      <c r="I572" s="338" t="str">
        <f t="shared" si="10"/>
        <v/>
      </c>
      <c r="J572" s="339"/>
      <c r="K572" s="339"/>
      <c r="L572" s="339"/>
      <c r="M572" s="339"/>
      <c r="N572" s="339"/>
      <c r="O572" s="339"/>
      <c r="P572" s="339"/>
      <c r="Q572" s="339"/>
    </row>
    <row r="573" spans="1:17" ht="13.5" customHeight="1">
      <c r="A573" s="481"/>
      <c r="B573" s="481"/>
      <c r="C573" s="481"/>
      <c r="D573" s="481"/>
      <c r="E573" s="481"/>
      <c r="F573" s="339"/>
      <c r="G573" s="340" t="str">
        <f>IF(ISNUMBER(E573),E573/'Bulk DivVar Analysis'!$I$60,"")</f>
        <v/>
      </c>
      <c r="H573" s="338" t="str">
        <f>IF(ISNUMBER(E573), IF(G573&gt;'Bulk DivVar Analysis'!$J$62,"Pass","Fail"),"")</f>
        <v/>
      </c>
      <c r="I573" s="338" t="str">
        <f t="shared" si="10"/>
        <v/>
      </c>
      <c r="J573" s="339"/>
      <c r="K573" s="339"/>
      <c r="L573" s="339"/>
      <c r="M573" s="339"/>
      <c r="N573" s="339"/>
      <c r="O573" s="339"/>
      <c r="P573" s="339"/>
      <c r="Q573" s="339"/>
    </row>
    <row r="574" spans="1:17" ht="13.5" customHeight="1">
      <c r="A574" s="481"/>
      <c r="B574" s="481"/>
      <c r="C574" s="481"/>
      <c r="D574" s="481"/>
      <c r="E574" s="481"/>
      <c r="F574" s="339"/>
      <c r="G574" s="340" t="str">
        <f>IF(ISNUMBER(E574),E574/'Bulk DivVar Analysis'!$I$60,"")</f>
        <v/>
      </c>
      <c r="H574" s="338" t="str">
        <f>IF(ISNUMBER(E574), IF(G574&gt;'Bulk DivVar Analysis'!$J$62,"Pass","Fail"),"")</f>
        <v/>
      </c>
      <c r="I574" s="338" t="str">
        <f t="shared" si="10"/>
        <v/>
      </c>
      <c r="J574" s="339"/>
      <c r="K574" s="339"/>
      <c r="L574" s="339"/>
      <c r="M574" s="339"/>
      <c r="N574" s="339"/>
      <c r="O574" s="339"/>
      <c r="P574" s="339"/>
      <c r="Q574" s="339"/>
    </row>
    <row r="575" spans="1:17" ht="13.5" customHeight="1">
      <c r="A575" s="481"/>
      <c r="B575" s="481"/>
      <c r="C575" s="481"/>
      <c r="D575" s="481"/>
      <c r="E575" s="481"/>
      <c r="F575" s="339"/>
      <c r="G575" s="340" t="str">
        <f>IF(ISNUMBER(E575),E575/'Bulk DivVar Analysis'!$I$60,"")</f>
        <v/>
      </c>
      <c r="H575" s="338" t="str">
        <f>IF(ISNUMBER(E575), IF(G575&gt;'Bulk DivVar Analysis'!$J$62,"Pass","Fail"),"")</f>
        <v/>
      </c>
      <c r="I575" s="338" t="str">
        <f t="shared" si="10"/>
        <v/>
      </c>
      <c r="J575" s="339"/>
      <c r="K575" s="339"/>
      <c r="L575" s="339"/>
      <c r="M575" s="339"/>
      <c r="N575" s="339"/>
      <c r="O575" s="339"/>
      <c r="P575" s="339"/>
      <c r="Q575" s="339"/>
    </row>
    <row r="576" spans="1:17" ht="13.5" customHeight="1">
      <c r="A576" s="481"/>
      <c r="B576" s="481"/>
      <c r="C576" s="481"/>
      <c r="D576" s="481"/>
      <c r="E576" s="481"/>
      <c r="F576" s="339"/>
      <c r="G576" s="340" t="str">
        <f>IF(ISNUMBER(E576),E576/'Bulk DivVar Analysis'!$I$60,"")</f>
        <v/>
      </c>
      <c r="H576" s="338" t="str">
        <f>IF(ISNUMBER(E576), IF(G576&gt;'Bulk DivVar Analysis'!$J$62,"Pass","Fail"),"")</f>
        <v/>
      </c>
      <c r="I576" s="338" t="str">
        <f t="shared" si="10"/>
        <v/>
      </c>
      <c r="J576" s="339"/>
      <c r="K576" s="339"/>
      <c r="L576" s="339"/>
      <c r="M576" s="339"/>
      <c r="N576" s="339"/>
      <c r="O576" s="339"/>
      <c r="P576" s="339"/>
      <c r="Q576" s="339"/>
    </row>
    <row r="577" spans="1:17" ht="13.5" customHeight="1">
      <c r="A577" s="481"/>
      <c r="B577" s="481"/>
      <c r="C577" s="481"/>
      <c r="D577" s="481"/>
      <c r="E577" s="481"/>
      <c r="F577" s="339"/>
      <c r="G577" s="340" t="str">
        <f>IF(ISNUMBER(E577),E577/'Bulk DivVar Analysis'!$I$60,"")</f>
        <v/>
      </c>
      <c r="H577" s="338" t="str">
        <f>IF(ISNUMBER(E577), IF(G577&gt;'Bulk DivVar Analysis'!$J$62,"Pass","Fail"),"")</f>
        <v/>
      </c>
      <c r="I577" s="338" t="str">
        <f t="shared" si="10"/>
        <v/>
      </c>
      <c r="J577" s="339"/>
      <c r="K577" s="339"/>
      <c r="L577" s="339"/>
      <c r="M577" s="339"/>
      <c r="N577" s="339"/>
      <c r="O577" s="339"/>
      <c r="P577" s="339"/>
      <c r="Q577" s="339"/>
    </row>
    <row r="578" spans="1:17" ht="13.5" customHeight="1">
      <c r="A578" s="481"/>
      <c r="B578" s="481"/>
      <c r="C578" s="481"/>
      <c r="D578" s="481"/>
      <c r="E578" s="481"/>
      <c r="F578" s="339"/>
      <c r="G578" s="340" t="str">
        <f>IF(ISNUMBER(E578),E578/'Bulk DivVar Analysis'!$I$60,"")</f>
        <v/>
      </c>
      <c r="H578" s="338" t="str">
        <f>IF(ISNUMBER(E578), IF(G578&gt;'Bulk DivVar Analysis'!$J$62,"Pass","Fail"),"")</f>
        <v/>
      </c>
      <c r="I578" s="338" t="str">
        <f t="shared" si="10"/>
        <v/>
      </c>
      <c r="J578" s="339"/>
      <c r="K578" s="339"/>
      <c r="L578" s="339"/>
      <c r="M578" s="339"/>
      <c r="N578" s="339"/>
      <c r="O578" s="339"/>
      <c r="P578" s="339"/>
      <c r="Q578" s="339"/>
    </row>
    <row r="579" spans="1:17" ht="13.5" customHeight="1">
      <c r="A579" s="481"/>
      <c r="B579" s="481"/>
      <c r="C579" s="481"/>
      <c r="D579" s="481"/>
      <c r="E579" s="481"/>
      <c r="F579" s="339"/>
      <c r="G579" s="340" t="str">
        <f>IF(ISNUMBER(E579),E579/'Bulk DivVar Analysis'!$I$60,"")</f>
        <v/>
      </c>
      <c r="H579" s="338" t="str">
        <f>IF(ISNUMBER(E579), IF(G579&gt;'Bulk DivVar Analysis'!$J$62,"Pass","Fail"),"")</f>
        <v/>
      </c>
      <c r="I579" s="338" t="str">
        <f t="shared" ref="I579:I642" si="11">_xlfn.TEXTJOIN("_",TRUE,B579,C579)</f>
        <v/>
      </c>
      <c r="J579" s="339"/>
      <c r="K579" s="339"/>
      <c r="L579" s="339"/>
      <c r="M579" s="339"/>
      <c r="N579" s="339"/>
      <c r="O579" s="339"/>
      <c r="P579" s="339"/>
      <c r="Q579" s="339"/>
    </row>
    <row r="580" spans="1:17" ht="13.5" customHeight="1">
      <c r="A580" s="481"/>
      <c r="B580" s="481"/>
      <c r="C580" s="481"/>
      <c r="D580" s="481"/>
      <c r="E580" s="481"/>
      <c r="F580" s="339"/>
      <c r="G580" s="340" t="str">
        <f>IF(ISNUMBER(E580),E580/'Bulk DivVar Analysis'!$I$60,"")</f>
        <v/>
      </c>
      <c r="H580" s="338" t="str">
        <f>IF(ISNUMBER(E580), IF(G580&gt;'Bulk DivVar Analysis'!$J$62,"Pass","Fail"),"")</f>
        <v/>
      </c>
      <c r="I580" s="338" t="str">
        <f t="shared" si="11"/>
        <v/>
      </c>
      <c r="J580" s="339"/>
      <c r="K580" s="339"/>
      <c r="L580" s="339"/>
      <c r="M580" s="339"/>
      <c r="N580" s="339"/>
      <c r="O580" s="339"/>
      <c r="P580" s="339"/>
      <c r="Q580" s="339"/>
    </row>
    <row r="581" spans="1:17" ht="13.5" customHeight="1">
      <c r="A581" s="481"/>
      <c r="B581" s="481"/>
      <c r="C581" s="481"/>
      <c r="D581" s="481"/>
      <c r="E581" s="481"/>
      <c r="F581" s="339"/>
      <c r="G581" s="340" t="str">
        <f>IF(ISNUMBER(E581),E581/'Bulk DivVar Analysis'!$I$60,"")</f>
        <v/>
      </c>
      <c r="H581" s="338" t="str">
        <f>IF(ISNUMBER(E581), IF(G581&gt;'Bulk DivVar Analysis'!$J$62,"Pass","Fail"),"")</f>
        <v/>
      </c>
      <c r="I581" s="338" t="str">
        <f t="shared" si="11"/>
        <v/>
      </c>
      <c r="J581" s="339"/>
      <c r="K581" s="339"/>
      <c r="L581" s="339"/>
      <c r="M581" s="339"/>
      <c r="N581" s="339"/>
      <c r="O581" s="339"/>
      <c r="P581" s="339"/>
      <c r="Q581" s="339"/>
    </row>
    <row r="582" spans="1:17" ht="13.5" customHeight="1">
      <c r="A582" s="481"/>
      <c r="B582" s="481"/>
      <c r="C582" s="481"/>
      <c r="D582" s="481"/>
      <c r="E582" s="481"/>
      <c r="F582" s="339"/>
      <c r="G582" s="340" t="str">
        <f>IF(ISNUMBER(E582),E582/'Bulk DivVar Analysis'!$I$60,"")</f>
        <v/>
      </c>
      <c r="H582" s="338" t="str">
        <f>IF(ISNUMBER(E582), IF(G582&gt;'Bulk DivVar Analysis'!$J$62,"Pass","Fail"),"")</f>
        <v/>
      </c>
      <c r="I582" s="338" t="str">
        <f t="shared" si="11"/>
        <v/>
      </c>
      <c r="J582" s="339"/>
      <c r="K582" s="339"/>
      <c r="L582" s="339"/>
      <c r="M582" s="339"/>
      <c r="N582" s="339"/>
      <c r="O582" s="339"/>
      <c r="P582" s="339"/>
      <c r="Q582" s="339"/>
    </row>
    <row r="583" spans="1:17" ht="13.5" customHeight="1">
      <c r="A583" s="481"/>
      <c r="B583" s="481"/>
      <c r="C583" s="481"/>
      <c r="D583" s="481"/>
      <c r="E583" s="481"/>
      <c r="F583" s="339"/>
      <c r="G583" s="340" t="str">
        <f>IF(ISNUMBER(E583),E583/'Bulk DivVar Analysis'!$I$60,"")</f>
        <v/>
      </c>
      <c r="H583" s="338" t="str">
        <f>IF(ISNUMBER(E583), IF(G583&gt;'Bulk DivVar Analysis'!$J$62,"Pass","Fail"),"")</f>
        <v/>
      </c>
      <c r="I583" s="338" t="str">
        <f t="shared" si="11"/>
        <v/>
      </c>
      <c r="J583" s="339"/>
      <c r="K583" s="339"/>
      <c r="L583" s="339"/>
      <c r="M583" s="339"/>
      <c r="N583" s="339"/>
      <c r="O583" s="339"/>
      <c r="P583" s="339"/>
      <c r="Q583" s="339"/>
    </row>
    <row r="584" spans="1:17" ht="13.5" customHeight="1">
      <c r="A584" s="481"/>
      <c r="B584" s="481"/>
      <c r="C584" s="481"/>
      <c r="D584" s="481"/>
      <c r="E584" s="481"/>
      <c r="F584" s="339"/>
      <c r="G584" s="340" t="str">
        <f>IF(ISNUMBER(E584),E584/'Bulk DivVar Analysis'!$I$60,"")</f>
        <v/>
      </c>
      <c r="H584" s="338" t="str">
        <f>IF(ISNUMBER(E584), IF(G584&gt;'Bulk DivVar Analysis'!$J$62,"Pass","Fail"),"")</f>
        <v/>
      </c>
      <c r="I584" s="338" t="str">
        <f t="shared" si="11"/>
        <v/>
      </c>
      <c r="J584" s="339"/>
      <c r="K584" s="339"/>
      <c r="L584" s="339"/>
      <c r="M584" s="339"/>
      <c r="N584" s="339"/>
      <c r="O584" s="339"/>
      <c r="P584" s="339"/>
      <c r="Q584" s="339"/>
    </row>
    <row r="585" spans="1:17" ht="13.5" customHeight="1">
      <c r="A585" s="481"/>
      <c r="B585" s="481"/>
      <c r="C585" s="481"/>
      <c r="D585" s="481"/>
      <c r="E585" s="481"/>
      <c r="F585" s="339"/>
      <c r="G585" s="340" t="str">
        <f>IF(ISNUMBER(E585),E585/'Bulk DivVar Analysis'!$I$60,"")</f>
        <v/>
      </c>
      <c r="H585" s="338" t="str">
        <f>IF(ISNUMBER(E585), IF(G585&gt;'Bulk DivVar Analysis'!$J$62,"Pass","Fail"),"")</f>
        <v/>
      </c>
      <c r="I585" s="338" t="str">
        <f t="shared" si="11"/>
        <v/>
      </c>
      <c r="J585" s="339"/>
      <c r="K585" s="339"/>
      <c r="L585" s="339"/>
      <c r="M585" s="339"/>
      <c r="N585" s="339"/>
      <c r="O585" s="339"/>
      <c r="P585" s="339"/>
      <c r="Q585" s="339"/>
    </row>
    <row r="586" spans="1:17" ht="13.5" customHeight="1">
      <c r="A586" s="481"/>
      <c r="B586" s="481"/>
      <c r="C586" s="481"/>
      <c r="D586" s="481"/>
      <c r="E586" s="481"/>
      <c r="F586" s="339"/>
      <c r="G586" s="340" t="str">
        <f>IF(ISNUMBER(E586),E586/'Bulk DivVar Analysis'!$I$60,"")</f>
        <v/>
      </c>
      <c r="H586" s="338" t="str">
        <f>IF(ISNUMBER(E586), IF(G586&gt;'Bulk DivVar Analysis'!$J$62,"Pass","Fail"),"")</f>
        <v/>
      </c>
      <c r="I586" s="338" t="str">
        <f t="shared" si="11"/>
        <v/>
      </c>
      <c r="J586" s="339"/>
      <c r="K586" s="339"/>
      <c r="L586" s="339"/>
      <c r="M586" s="339"/>
      <c r="N586" s="339"/>
      <c r="O586" s="339"/>
      <c r="P586" s="339"/>
      <c r="Q586" s="339"/>
    </row>
    <row r="587" spans="1:17" ht="13.5" customHeight="1">
      <c r="A587" s="481"/>
      <c r="B587" s="481"/>
      <c r="C587" s="481"/>
      <c r="D587" s="481"/>
      <c r="E587" s="481"/>
      <c r="F587" s="339"/>
      <c r="G587" s="340" t="str">
        <f>IF(ISNUMBER(E587),E587/'Bulk DivVar Analysis'!$I$60,"")</f>
        <v/>
      </c>
      <c r="H587" s="338" t="str">
        <f>IF(ISNUMBER(E587), IF(G587&gt;'Bulk DivVar Analysis'!$J$62,"Pass","Fail"),"")</f>
        <v/>
      </c>
      <c r="I587" s="338" t="str">
        <f t="shared" si="11"/>
        <v/>
      </c>
      <c r="J587" s="339"/>
      <c r="K587" s="339"/>
      <c r="L587" s="339"/>
      <c r="M587" s="339"/>
      <c r="N587" s="339"/>
      <c r="O587" s="339"/>
      <c r="P587" s="339"/>
      <c r="Q587" s="339"/>
    </row>
    <row r="588" spans="1:17" ht="13.5" customHeight="1">
      <c r="A588" s="481"/>
      <c r="B588" s="481"/>
      <c r="C588" s="481"/>
      <c r="D588" s="481"/>
      <c r="E588" s="481"/>
      <c r="F588" s="339"/>
      <c r="G588" s="340" t="str">
        <f>IF(ISNUMBER(E588),E588/'Bulk DivVar Analysis'!$I$60,"")</f>
        <v/>
      </c>
      <c r="H588" s="338" t="str">
        <f>IF(ISNUMBER(E588), IF(G588&gt;'Bulk DivVar Analysis'!$J$62,"Pass","Fail"),"")</f>
        <v/>
      </c>
      <c r="I588" s="338" t="str">
        <f t="shared" si="11"/>
        <v/>
      </c>
      <c r="J588" s="339"/>
      <c r="K588" s="339"/>
      <c r="L588" s="339"/>
      <c r="M588" s="339"/>
      <c r="N588" s="339"/>
      <c r="O588" s="339"/>
      <c r="P588" s="339"/>
      <c r="Q588" s="339"/>
    </row>
    <row r="589" spans="1:17" ht="13.5" customHeight="1">
      <c r="A589" s="481"/>
      <c r="B589" s="481"/>
      <c r="C589" s="481"/>
      <c r="D589" s="481"/>
      <c r="E589" s="481"/>
      <c r="F589" s="339"/>
      <c r="G589" s="340" t="str">
        <f>IF(ISNUMBER(E589),E589/'Bulk DivVar Analysis'!$I$60,"")</f>
        <v/>
      </c>
      <c r="H589" s="338" t="str">
        <f>IF(ISNUMBER(E589), IF(G589&gt;'Bulk DivVar Analysis'!$J$62,"Pass","Fail"),"")</f>
        <v/>
      </c>
      <c r="I589" s="338" t="str">
        <f t="shared" si="11"/>
        <v/>
      </c>
      <c r="J589" s="339"/>
      <c r="K589" s="339"/>
      <c r="L589" s="339"/>
      <c r="M589" s="339"/>
      <c r="N589" s="339"/>
      <c r="O589" s="339"/>
      <c r="P589" s="339"/>
      <c r="Q589" s="339"/>
    </row>
    <row r="590" spans="1:17" ht="13.5" customHeight="1">
      <c r="A590" s="481"/>
      <c r="B590" s="481"/>
      <c r="C590" s="481"/>
      <c r="D590" s="481"/>
      <c r="E590" s="481"/>
      <c r="F590" s="339"/>
      <c r="G590" s="340" t="str">
        <f>IF(ISNUMBER(E590),E590/'Bulk DivVar Analysis'!$I$60,"")</f>
        <v/>
      </c>
      <c r="H590" s="338" t="str">
        <f>IF(ISNUMBER(E590), IF(G590&gt;'Bulk DivVar Analysis'!$J$62,"Pass","Fail"),"")</f>
        <v/>
      </c>
      <c r="I590" s="338" t="str">
        <f t="shared" si="11"/>
        <v/>
      </c>
      <c r="J590" s="339"/>
      <c r="K590" s="339"/>
      <c r="L590" s="339"/>
      <c r="M590" s="339"/>
      <c r="N590" s="339"/>
      <c r="O590" s="339"/>
      <c r="P590" s="339"/>
      <c r="Q590" s="339"/>
    </row>
    <row r="591" spans="1:17" ht="13.5" customHeight="1">
      <c r="A591" s="481"/>
      <c r="B591" s="481"/>
      <c r="C591" s="481"/>
      <c r="D591" s="481"/>
      <c r="E591" s="481"/>
      <c r="F591" s="339"/>
      <c r="G591" s="340" t="str">
        <f>IF(ISNUMBER(E591),E591/'Bulk DivVar Analysis'!$I$60,"")</f>
        <v/>
      </c>
      <c r="H591" s="338" t="str">
        <f>IF(ISNUMBER(E591), IF(G591&gt;'Bulk DivVar Analysis'!$J$62,"Pass","Fail"),"")</f>
        <v/>
      </c>
      <c r="I591" s="338" t="str">
        <f t="shared" si="11"/>
        <v/>
      </c>
      <c r="J591" s="339"/>
      <c r="K591" s="339"/>
      <c r="L591" s="339"/>
      <c r="M591" s="339"/>
      <c r="N591" s="339"/>
      <c r="O591" s="339"/>
      <c r="P591" s="339"/>
      <c r="Q591" s="339"/>
    </row>
    <row r="592" spans="1:17" ht="13.5" customHeight="1">
      <c r="A592" s="481"/>
      <c r="B592" s="481"/>
      <c r="C592" s="481"/>
      <c r="D592" s="481"/>
      <c r="E592" s="481"/>
      <c r="F592" s="339"/>
      <c r="G592" s="340" t="str">
        <f>IF(ISNUMBER(E592),E592/'Bulk DivVar Analysis'!$I$60,"")</f>
        <v/>
      </c>
      <c r="H592" s="338" t="str">
        <f>IF(ISNUMBER(E592), IF(G592&gt;'Bulk DivVar Analysis'!$J$62,"Pass","Fail"),"")</f>
        <v/>
      </c>
      <c r="I592" s="338" t="str">
        <f t="shared" si="11"/>
        <v/>
      </c>
      <c r="J592" s="339"/>
      <c r="K592" s="339"/>
      <c r="L592" s="339"/>
      <c r="M592" s="339"/>
      <c r="N592" s="339"/>
      <c r="O592" s="339"/>
      <c r="P592" s="339"/>
      <c r="Q592" s="339"/>
    </row>
    <row r="593" spans="1:17" ht="13.5" customHeight="1">
      <c r="A593" s="481"/>
      <c r="B593" s="481"/>
      <c r="C593" s="481"/>
      <c r="D593" s="481"/>
      <c r="E593" s="481"/>
      <c r="F593" s="339"/>
      <c r="G593" s="340" t="str">
        <f>IF(ISNUMBER(E593),E593/'Bulk DivVar Analysis'!$I$60,"")</f>
        <v/>
      </c>
      <c r="H593" s="338" t="str">
        <f>IF(ISNUMBER(E593), IF(G593&gt;'Bulk DivVar Analysis'!$J$62,"Pass","Fail"),"")</f>
        <v/>
      </c>
      <c r="I593" s="338" t="str">
        <f t="shared" si="11"/>
        <v/>
      </c>
      <c r="J593" s="339"/>
      <c r="K593" s="339"/>
      <c r="L593" s="339"/>
      <c r="M593" s="339"/>
      <c r="N593" s="339"/>
      <c r="O593" s="339"/>
      <c r="P593" s="339"/>
      <c r="Q593" s="339"/>
    </row>
    <row r="594" spans="1:17" ht="13.5" customHeight="1">
      <c r="A594" s="481"/>
      <c r="B594" s="481"/>
      <c r="C594" s="481"/>
      <c r="D594" s="481"/>
      <c r="E594" s="481"/>
      <c r="F594" s="339"/>
      <c r="G594" s="340" t="str">
        <f>IF(ISNUMBER(E594),E594/'Bulk DivVar Analysis'!$I$60,"")</f>
        <v/>
      </c>
      <c r="H594" s="338" t="str">
        <f>IF(ISNUMBER(E594), IF(G594&gt;'Bulk DivVar Analysis'!$J$62,"Pass","Fail"),"")</f>
        <v/>
      </c>
      <c r="I594" s="338" t="str">
        <f t="shared" si="11"/>
        <v/>
      </c>
      <c r="J594" s="339"/>
      <c r="K594" s="339"/>
      <c r="L594" s="339"/>
      <c r="M594" s="339"/>
      <c r="N594" s="339"/>
      <c r="O594" s="339"/>
      <c r="P594" s="339"/>
      <c r="Q594" s="339"/>
    </row>
    <row r="595" spans="1:17" ht="13.5" customHeight="1">
      <c r="A595" s="481"/>
      <c r="B595" s="481"/>
      <c r="C595" s="481"/>
      <c r="D595" s="481"/>
      <c r="E595" s="481"/>
      <c r="F595" s="339"/>
      <c r="G595" s="340" t="str">
        <f>IF(ISNUMBER(E595),E595/'Bulk DivVar Analysis'!$I$60,"")</f>
        <v/>
      </c>
      <c r="H595" s="338" t="str">
        <f>IF(ISNUMBER(E595), IF(G595&gt;'Bulk DivVar Analysis'!$J$62,"Pass","Fail"),"")</f>
        <v/>
      </c>
      <c r="I595" s="338" t="str">
        <f t="shared" si="11"/>
        <v/>
      </c>
      <c r="J595" s="339"/>
      <c r="K595" s="339"/>
      <c r="L595" s="339"/>
      <c r="M595" s="339"/>
      <c r="N595" s="339"/>
      <c r="O595" s="339"/>
      <c r="P595" s="339"/>
      <c r="Q595" s="339"/>
    </row>
    <row r="596" spans="1:17" ht="13.5" customHeight="1">
      <c r="A596" s="481"/>
      <c r="B596" s="481"/>
      <c r="C596" s="481"/>
      <c r="D596" s="481"/>
      <c r="E596" s="481"/>
      <c r="F596" s="339"/>
      <c r="G596" s="340" t="str">
        <f>IF(ISNUMBER(E596),E596/'Bulk DivVar Analysis'!$I$60,"")</f>
        <v/>
      </c>
      <c r="H596" s="338" t="str">
        <f>IF(ISNUMBER(E596), IF(G596&gt;'Bulk DivVar Analysis'!$J$62,"Pass","Fail"),"")</f>
        <v/>
      </c>
      <c r="I596" s="338" t="str">
        <f t="shared" si="11"/>
        <v/>
      </c>
      <c r="J596" s="339"/>
      <c r="K596" s="339"/>
      <c r="L596" s="339"/>
      <c r="M596" s="339"/>
      <c r="N596" s="339"/>
      <c r="O596" s="339"/>
      <c r="P596" s="339"/>
      <c r="Q596" s="339"/>
    </row>
    <row r="597" spans="1:17" ht="13.5" customHeight="1">
      <c r="A597" s="481"/>
      <c r="B597" s="481"/>
      <c r="C597" s="481"/>
      <c r="D597" s="481"/>
      <c r="E597" s="481"/>
      <c r="F597" s="339"/>
      <c r="G597" s="340" t="str">
        <f>IF(ISNUMBER(E597),E597/'Bulk DivVar Analysis'!$I$60,"")</f>
        <v/>
      </c>
      <c r="H597" s="338" t="str">
        <f>IF(ISNUMBER(E597), IF(G597&gt;'Bulk DivVar Analysis'!$J$62,"Pass","Fail"),"")</f>
        <v/>
      </c>
      <c r="I597" s="338" t="str">
        <f t="shared" si="11"/>
        <v/>
      </c>
      <c r="J597" s="339"/>
      <c r="K597" s="339"/>
      <c r="L597" s="339"/>
      <c r="M597" s="339"/>
      <c r="N597" s="339"/>
      <c r="O597" s="339"/>
      <c r="P597" s="339"/>
      <c r="Q597" s="339"/>
    </row>
    <row r="598" spans="1:17" ht="13.5" customHeight="1">
      <c r="A598" s="481"/>
      <c r="B598" s="481"/>
      <c r="C598" s="481"/>
      <c r="D598" s="481"/>
      <c r="E598" s="481"/>
      <c r="F598" s="339"/>
      <c r="G598" s="340" t="str">
        <f>IF(ISNUMBER(E598),E598/'Bulk DivVar Analysis'!$I$60,"")</f>
        <v/>
      </c>
      <c r="H598" s="338" t="str">
        <f>IF(ISNUMBER(E598), IF(G598&gt;'Bulk DivVar Analysis'!$J$62,"Pass","Fail"),"")</f>
        <v/>
      </c>
      <c r="I598" s="338" t="str">
        <f t="shared" si="11"/>
        <v/>
      </c>
      <c r="J598" s="339"/>
      <c r="K598" s="339"/>
      <c r="L598" s="339"/>
      <c r="M598" s="339"/>
      <c r="N598" s="339"/>
      <c r="O598" s="339"/>
      <c r="P598" s="339"/>
      <c r="Q598" s="339"/>
    </row>
    <row r="599" spans="1:17" ht="13.5" customHeight="1">
      <c r="A599" s="481"/>
      <c r="B599" s="481"/>
      <c r="C599" s="481"/>
      <c r="D599" s="481"/>
      <c r="E599" s="481"/>
      <c r="F599" s="339"/>
      <c r="G599" s="340" t="str">
        <f>IF(ISNUMBER(E599),E599/'Bulk DivVar Analysis'!$I$60,"")</f>
        <v/>
      </c>
      <c r="H599" s="338" t="str">
        <f>IF(ISNUMBER(E599), IF(G599&gt;'Bulk DivVar Analysis'!$J$62,"Pass","Fail"),"")</f>
        <v/>
      </c>
      <c r="I599" s="338" t="str">
        <f t="shared" si="11"/>
        <v/>
      </c>
      <c r="J599" s="339"/>
      <c r="K599" s="339"/>
      <c r="L599" s="339"/>
      <c r="M599" s="339"/>
      <c r="N599" s="339"/>
      <c r="O599" s="339"/>
      <c r="P599" s="339"/>
      <c r="Q599" s="339"/>
    </row>
    <row r="600" spans="1:17" ht="13.5" customHeight="1">
      <c r="A600" s="481"/>
      <c r="B600" s="481"/>
      <c r="C600" s="481"/>
      <c r="D600" s="481"/>
      <c r="E600" s="481"/>
      <c r="F600" s="339"/>
      <c r="G600" s="340" t="str">
        <f>IF(ISNUMBER(E600),E600/'Bulk DivVar Analysis'!$I$60,"")</f>
        <v/>
      </c>
      <c r="H600" s="338" t="str">
        <f>IF(ISNUMBER(E600), IF(G600&gt;'Bulk DivVar Analysis'!$J$62,"Pass","Fail"),"")</f>
        <v/>
      </c>
      <c r="I600" s="338" t="str">
        <f t="shared" si="11"/>
        <v/>
      </c>
      <c r="J600" s="339"/>
      <c r="K600" s="339"/>
      <c r="L600" s="339"/>
      <c r="M600" s="339"/>
      <c r="N600" s="339"/>
      <c r="O600" s="339"/>
      <c r="P600" s="339"/>
      <c r="Q600" s="339"/>
    </row>
    <row r="601" spans="1:17" ht="13.5" customHeight="1">
      <c r="A601" s="481"/>
      <c r="B601" s="481"/>
      <c r="C601" s="481"/>
      <c r="D601" s="481"/>
      <c r="E601" s="481"/>
      <c r="F601" s="339"/>
      <c r="G601" s="340" t="str">
        <f>IF(ISNUMBER(E601),E601/'Bulk DivVar Analysis'!$I$60,"")</f>
        <v/>
      </c>
      <c r="H601" s="338" t="str">
        <f>IF(ISNUMBER(E601), IF(G601&gt;'Bulk DivVar Analysis'!$J$62,"Pass","Fail"),"")</f>
        <v/>
      </c>
      <c r="I601" s="338" t="str">
        <f t="shared" si="11"/>
        <v/>
      </c>
      <c r="J601" s="339"/>
      <c r="K601" s="339"/>
      <c r="L601" s="339"/>
      <c r="M601" s="339"/>
      <c r="N601" s="339"/>
      <c r="O601" s="339"/>
      <c r="P601" s="339"/>
      <c r="Q601" s="339"/>
    </row>
    <row r="602" spans="1:17" ht="13.5" customHeight="1">
      <c r="A602" s="481"/>
      <c r="B602" s="481"/>
      <c r="C602" s="481"/>
      <c r="D602" s="481"/>
      <c r="E602" s="481"/>
      <c r="F602" s="339"/>
      <c r="G602" s="340" t="str">
        <f>IF(ISNUMBER(E602),E602/'Bulk DivVar Analysis'!$I$60,"")</f>
        <v/>
      </c>
      <c r="H602" s="338" t="str">
        <f>IF(ISNUMBER(E602), IF(G602&gt;'Bulk DivVar Analysis'!$J$62,"Pass","Fail"),"")</f>
        <v/>
      </c>
      <c r="I602" s="338" t="str">
        <f t="shared" si="11"/>
        <v/>
      </c>
      <c r="J602" s="339"/>
      <c r="K602" s="339"/>
      <c r="L602" s="339"/>
      <c r="M602" s="339"/>
      <c r="N602" s="339"/>
      <c r="O602" s="339"/>
      <c r="P602" s="339"/>
      <c r="Q602" s="339"/>
    </row>
    <row r="603" spans="1:17" ht="13.5" customHeight="1">
      <c r="A603" s="481"/>
      <c r="B603" s="481"/>
      <c r="C603" s="481"/>
      <c r="D603" s="481"/>
      <c r="E603" s="481"/>
      <c r="F603" s="339"/>
      <c r="G603" s="340" t="str">
        <f>IF(ISNUMBER(E603),E603/'Bulk DivVar Analysis'!$I$60,"")</f>
        <v/>
      </c>
      <c r="H603" s="338" t="str">
        <f>IF(ISNUMBER(E603), IF(G603&gt;'Bulk DivVar Analysis'!$J$62,"Pass","Fail"),"")</f>
        <v/>
      </c>
      <c r="I603" s="338" t="str">
        <f t="shared" si="11"/>
        <v/>
      </c>
      <c r="J603" s="339"/>
      <c r="K603" s="339"/>
      <c r="L603" s="339"/>
      <c r="M603" s="339"/>
      <c r="N603" s="339"/>
      <c r="O603" s="339"/>
      <c r="P603" s="339"/>
      <c r="Q603" s="339"/>
    </row>
    <row r="604" spans="1:17" ht="13.5" customHeight="1">
      <c r="A604" s="481"/>
      <c r="B604" s="481"/>
      <c r="C604" s="481"/>
      <c r="D604" s="481"/>
      <c r="E604" s="481"/>
      <c r="F604" s="339"/>
      <c r="G604" s="340" t="str">
        <f>IF(ISNUMBER(E604),E604/'Bulk DivVar Analysis'!$I$60,"")</f>
        <v/>
      </c>
      <c r="H604" s="338" t="str">
        <f>IF(ISNUMBER(E604), IF(G604&gt;'Bulk DivVar Analysis'!$J$62,"Pass","Fail"),"")</f>
        <v/>
      </c>
      <c r="I604" s="338" t="str">
        <f t="shared" si="11"/>
        <v/>
      </c>
      <c r="J604" s="339"/>
      <c r="K604" s="339"/>
      <c r="L604" s="339"/>
      <c r="M604" s="339"/>
      <c r="N604" s="339"/>
      <c r="O604" s="339"/>
      <c r="P604" s="339"/>
      <c r="Q604" s="339"/>
    </row>
    <row r="605" spans="1:17" ht="13.5" customHeight="1">
      <c r="A605" s="481"/>
      <c r="B605" s="481"/>
      <c r="C605" s="481"/>
      <c r="D605" s="481"/>
      <c r="E605" s="481"/>
      <c r="F605" s="339"/>
      <c r="G605" s="340" t="str">
        <f>IF(ISNUMBER(E605),E605/'Bulk DivVar Analysis'!$I$60,"")</f>
        <v/>
      </c>
      <c r="H605" s="338" t="str">
        <f>IF(ISNUMBER(E605), IF(G605&gt;'Bulk DivVar Analysis'!$J$62,"Pass","Fail"),"")</f>
        <v/>
      </c>
      <c r="I605" s="338" t="str">
        <f t="shared" si="11"/>
        <v/>
      </c>
      <c r="J605" s="339"/>
      <c r="K605" s="339"/>
      <c r="L605" s="339"/>
      <c r="M605" s="339"/>
      <c r="N605" s="339"/>
      <c r="O605" s="339"/>
      <c r="P605" s="339"/>
      <c r="Q605" s="339"/>
    </row>
    <row r="606" spans="1:17" ht="13.5" customHeight="1">
      <c r="A606" s="481"/>
      <c r="B606" s="481"/>
      <c r="C606" s="481"/>
      <c r="D606" s="481"/>
      <c r="E606" s="481"/>
      <c r="F606" s="339"/>
      <c r="G606" s="340" t="str">
        <f>IF(ISNUMBER(E606),E606/'Bulk DivVar Analysis'!$I$60,"")</f>
        <v/>
      </c>
      <c r="H606" s="338" t="str">
        <f>IF(ISNUMBER(E606), IF(G606&gt;'Bulk DivVar Analysis'!$J$62,"Pass","Fail"),"")</f>
        <v/>
      </c>
      <c r="I606" s="338" t="str">
        <f t="shared" si="11"/>
        <v/>
      </c>
      <c r="J606" s="339"/>
      <c r="K606" s="339"/>
      <c r="L606" s="339"/>
      <c r="M606" s="339"/>
      <c r="N606" s="339"/>
      <c r="O606" s="339"/>
      <c r="P606" s="339"/>
      <c r="Q606" s="339"/>
    </row>
    <row r="607" spans="1:17" ht="13.5" customHeight="1">
      <c r="A607" s="481"/>
      <c r="B607" s="481"/>
      <c r="C607" s="481"/>
      <c r="D607" s="481"/>
      <c r="E607" s="481"/>
      <c r="F607" s="339"/>
      <c r="G607" s="340" t="str">
        <f>IF(ISNUMBER(E607),E607/'Bulk DivVar Analysis'!$I$60,"")</f>
        <v/>
      </c>
      <c r="H607" s="338" t="str">
        <f>IF(ISNUMBER(E607), IF(G607&gt;'Bulk DivVar Analysis'!$J$62,"Pass","Fail"),"")</f>
        <v/>
      </c>
      <c r="I607" s="338" t="str">
        <f t="shared" si="11"/>
        <v/>
      </c>
      <c r="J607" s="339"/>
      <c r="K607" s="339"/>
      <c r="L607" s="339"/>
      <c r="M607" s="339"/>
      <c r="N607" s="339"/>
      <c r="O607" s="339"/>
      <c r="P607" s="339"/>
      <c r="Q607" s="339"/>
    </row>
    <row r="608" spans="1:17" ht="13.5" customHeight="1">
      <c r="A608" s="481"/>
      <c r="B608" s="481"/>
      <c r="C608" s="481"/>
      <c r="D608" s="481"/>
      <c r="E608" s="481"/>
      <c r="F608" s="339"/>
      <c r="G608" s="340" t="str">
        <f>IF(ISNUMBER(E608),E608/'Bulk DivVar Analysis'!$I$60,"")</f>
        <v/>
      </c>
      <c r="H608" s="338" t="str">
        <f>IF(ISNUMBER(E608), IF(G608&gt;'Bulk DivVar Analysis'!$J$62,"Pass","Fail"),"")</f>
        <v/>
      </c>
      <c r="I608" s="338" t="str">
        <f t="shared" si="11"/>
        <v/>
      </c>
      <c r="J608" s="339"/>
      <c r="K608" s="339"/>
      <c r="L608" s="339"/>
      <c r="M608" s="339"/>
      <c r="N608" s="339"/>
      <c r="O608" s="339"/>
      <c r="P608" s="339"/>
      <c r="Q608" s="339"/>
    </row>
    <row r="609" spans="1:17" ht="13.5" customHeight="1">
      <c r="A609" s="481"/>
      <c r="B609" s="481"/>
      <c r="C609" s="481"/>
      <c r="D609" s="481"/>
      <c r="E609" s="481"/>
      <c r="F609" s="339"/>
      <c r="G609" s="340" t="str">
        <f>IF(ISNUMBER(E609),E609/'Bulk DivVar Analysis'!$I$60,"")</f>
        <v/>
      </c>
      <c r="H609" s="338" t="str">
        <f>IF(ISNUMBER(E609), IF(G609&gt;'Bulk DivVar Analysis'!$J$62,"Pass","Fail"),"")</f>
        <v/>
      </c>
      <c r="I609" s="338" t="str">
        <f t="shared" si="11"/>
        <v/>
      </c>
      <c r="J609" s="339"/>
      <c r="K609" s="339"/>
      <c r="L609" s="339"/>
      <c r="M609" s="339"/>
      <c r="N609" s="339"/>
      <c r="O609" s="339"/>
      <c r="P609" s="339"/>
      <c r="Q609" s="339"/>
    </row>
    <row r="610" spans="1:17" ht="13.5" customHeight="1">
      <c r="A610" s="481"/>
      <c r="B610" s="481"/>
      <c r="C610" s="481"/>
      <c r="D610" s="481"/>
      <c r="E610" s="481"/>
      <c r="F610" s="339"/>
      <c r="G610" s="340" t="str">
        <f>IF(ISNUMBER(E610),E610/'Bulk DivVar Analysis'!$I$60,"")</f>
        <v/>
      </c>
      <c r="H610" s="338" t="str">
        <f>IF(ISNUMBER(E610), IF(G610&gt;'Bulk DivVar Analysis'!$J$62,"Pass","Fail"),"")</f>
        <v/>
      </c>
      <c r="I610" s="338" t="str">
        <f t="shared" si="11"/>
        <v/>
      </c>
      <c r="J610" s="339"/>
      <c r="K610" s="339"/>
      <c r="L610" s="339"/>
      <c r="M610" s="339"/>
      <c r="N610" s="339"/>
      <c r="O610" s="339"/>
      <c r="P610" s="339"/>
      <c r="Q610" s="339"/>
    </row>
    <row r="611" spans="1:17" ht="13.5" customHeight="1">
      <c r="A611" s="481"/>
      <c r="B611" s="481"/>
      <c r="C611" s="481"/>
      <c r="D611" s="481"/>
      <c r="E611" s="481"/>
      <c r="F611" s="339"/>
      <c r="G611" s="340" t="str">
        <f>IF(ISNUMBER(E611),E611/'Bulk DivVar Analysis'!$I$60,"")</f>
        <v/>
      </c>
      <c r="H611" s="338" t="str">
        <f>IF(ISNUMBER(E611), IF(G611&gt;'Bulk DivVar Analysis'!$J$62,"Pass","Fail"),"")</f>
        <v/>
      </c>
      <c r="I611" s="338" t="str">
        <f t="shared" si="11"/>
        <v/>
      </c>
      <c r="J611" s="339"/>
      <c r="K611" s="339"/>
      <c r="L611" s="339"/>
      <c r="M611" s="339"/>
      <c r="N611" s="339"/>
      <c r="O611" s="339"/>
      <c r="P611" s="339"/>
      <c r="Q611" s="339"/>
    </row>
    <row r="612" spans="1:17" ht="13.5" customHeight="1">
      <c r="A612" s="481"/>
      <c r="B612" s="481"/>
      <c r="C612" s="481"/>
      <c r="D612" s="481"/>
      <c r="E612" s="481"/>
      <c r="F612" s="339"/>
      <c r="G612" s="340" t="str">
        <f>IF(ISNUMBER(E612),E612/'Bulk DivVar Analysis'!$I$60,"")</f>
        <v/>
      </c>
      <c r="H612" s="338" t="str">
        <f>IF(ISNUMBER(E612), IF(G612&gt;'Bulk DivVar Analysis'!$J$62,"Pass","Fail"),"")</f>
        <v/>
      </c>
      <c r="I612" s="338" t="str">
        <f t="shared" si="11"/>
        <v/>
      </c>
      <c r="J612" s="339"/>
      <c r="K612" s="339"/>
      <c r="L612" s="339"/>
      <c r="M612" s="339"/>
      <c r="N612" s="339"/>
      <c r="O612" s="339"/>
      <c r="P612" s="339"/>
      <c r="Q612" s="339"/>
    </row>
    <row r="613" spans="1:17" ht="13.5" customHeight="1">
      <c r="A613" s="481"/>
      <c r="B613" s="481"/>
      <c r="C613" s="481"/>
      <c r="D613" s="481"/>
      <c r="E613" s="481"/>
      <c r="F613" s="339"/>
      <c r="G613" s="340" t="str">
        <f>IF(ISNUMBER(E613),E613/'Bulk DivVar Analysis'!$I$60,"")</f>
        <v/>
      </c>
      <c r="H613" s="338" t="str">
        <f>IF(ISNUMBER(E613), IF(G613&gt;'Bulk DivVar Analysis'!$J$62,"Pass","Fail"),"")</f>
        <v/>
      </c>
      <c r="I613" s="338" t="str">
        <f t="shared" si="11"/>
        <v/>
      </c>
      <c r="J613" s="339"/>
      <c r="K613" s="339"/>
      <c r="L613" s="339"/>
      <c r="M613" s="339"/>
      <c r="N613" s="339"/>
      <c r="O613" s="339"/>
      <c r="P613" s="339"/>
      <c r="Q613" s="339"/>
    </row>
    <row r="614" spans="1:17" ht="13.5" customHeight="1">
      <c r="A614" s="481"/>
      <c r="B614" s="481"/>
      <c r="C614" s="481"/>
      <c r="D614" s="481"/>
      <c r="E614" s="481"/>
      <c r="F614" s="339"/>
      <c r="G614" s="340" t="str">
        <f>IF(ISNUMBER(E614),E614/'Bulk DivVar Analysis'!$I$60,"")</f>
        <v/>
      </c>
      <c r="H614" s="338" t="str">
        <f>IF(ISNUMBER(E614), IF(G614&gt;'Bulk DivVar Analysis'!$J$62,"Pass","Fail"),"")</f>
        <v/>
      </c>
      <c r="I614" s="338" t="str">
        <f t="shared" si="11"/>
        <v/>
      </c>
      <c r="J614" s="339"/>
      <c r="K614" s="339"/>
      <c r="L614" s="339"/>
      <c r="M614" s="339"/>
      <c r="N614" s="339"/>
      <c r="O614" s="339"/>
      <c r="P614" s="339"/>
      <c r="Q614" s="339"/>
    </row>
    <row r="615" spans="1:17" ht="13.5" customHeight="1">
      <c r="A615" s="481"/>
      <c r="B615" s="481"/>
      <c r="C615" s="481"/>
      <c r="D615" s="481"/>
      <c r="E615" s="481"/>
      <c r="F615" s="339"/>
      <c r="G615" s="340" t="str">
        <f>IF(ISNUMBER(E615),E615/'Bulk DivVar Analysis'!$I$60,"")</f>
        <v/>
      </c>
      <c r="H615" s="338" t="str">
        <f>IF(ISNUMBER(E615), IF(G615&gt;'Bulk DivVar Analysis'!$J$62,"Pass","Fail"),"")</f>
        <v/>
      </c>
      <c r="I615" s="338" t="str">
        <f t="shared" si="11"/>
        <v/>
      </c>
      <c r="J615" s="339"/>
      <c r="K615" s="339"/>
      <c r="L615" s="339"/>
      <c r="M615" s="339"/>
      <c r="N615" s="339"/>
      <c r="O615" s="339"/>
      <c r="P615" s="339"/>
      <c r="Q615" s="339"/>
    </row>
    <row r="616" spans="1:17" ht="13.5" customHeight="1">
      <c r="A616" s="481"/>
      <c r="B616" s="481"/>
      <c r="C616" s="481"/>
      <c r="D616" s="481"/>
      <c r="E616" s="481"/>
      <c r="F616" s="339"/>
      <c r="G616" s="340" t="str">
        <f>IF(ISNUMBER(E616),E616/'Bulk DivVar Analysis'!$I$60,"")</f>
        <v/>
      </c>
      <c r="H616" s="338" t="str">
        <f>IF(ISNUMBER(E616), IF(G616&gt;'Bulk DivVar Analysis'!$J$62,"Pass","Fail"),"")</f>
        <v/>
      </c>
      <c r="I616" s="338" t="str">
        <f t="shared" si="11"/>
        <v/>
      </c>
      <c r="J616" s="339"/>
      <c r="K616" s="339"/>
      <c r="L616" s="339"/>
      <c r="M616" s="339"/>
      <c r="N616" s="339"/>
      <c r="O616" s="339"/>
      <c r="P616" s="339"/>
      <c r="Q616" s="339"/>
    </row>
    <row r="617" spans="1:17" ht="13.5" customHeight="1">
      <c r="A617" s="481"/>
      <c r="B617" s="481"/>
      <c r="C617" s="481"/>
      <c r="D617" s="481"/>
      <c r="E617" s="481"/>
      <c r="F617" s="339"/>
      <c r="G617" s="340" t="str">
        <f>IF(ISNUMBER(E617),E617/'Bulk DivVar Analysis'!$I$60,"")</f>
        <v/>
      </c>
      <c r="H617" s="338" t="str">
        <f>IF(ISNUMBER(E617), IF(G617&gt;'Bulk DivVar Analysis'!$J$62,"Pass","Fail"),"")</f>
        <v/>
      </c>
      <c r="I617" s="338" t="str">
        <f t="shared" si="11"/>
        <v/>
      </c>
      <c r="J617" s="339"/>
      <c r="K617" s="339"/>
      <c r="L617" s="339"/>
      <c r="M617" s="339"/>
      <c r="N617" s="339"/>
      <c r="O617" s="339"/>
      <c r="P617" s="339"/>
      <c r="Q617" s="339"/>
    </row>
    <row r="618" spans="1:17" ht="13.5" customHeight="1">
      <c r="A618" s="481"/>
      <c r="B618" s="481"/>
      <c r="C618" s="481"/>
      <c r="D618" s="481"/>
      <c r="E618" s="481"/>
      <c r="F618" s="339"/>
      <c r="G618" s="340" t="str">
        <f>IF(ISNUMBER(E618),E618/'Bulk DivVar Analysis'!$I$60,"")</f>
        <v/>
      </c>
      <c r="H618" s="338" t="str">
        <f>IF(ISNUMBER(E618), IF(G618&gt;'Bulk DivVar Analysis'!$J$62,"Pass","Fail"),"")</f>
        <v/>
      </c>
      <c r="I618" s="338" t="str">
        <f t="shared" si="11"/>
        <v/>
      </c>
      <c r="J618" s="339"/>
      <c r="K618" s="339"/>
      <c r="L618" s="339"/>
      <c r="M618" s="339"/>
      <c r="N618" s="339"/>
      <c r="O618" s="339"/>
      <c r="P618" s="339"/>
      <c r="Q618" s="339"/>
    </row>
    <row r="619" spans="1:17" ht="13.5" customHeight="1">
      <c r="A619" s="481"/>
      <c r="B619" s="481"/>
      <c r="C619" s="481"/>
      <c r="D619" s="481"/>
      <c r="E619" s="481"/>
      <c r="F619" s="339"/>
      <c r="G619" s="340" t="str">
        <f>IF(ISNUMBER(E619),E619/'Bulk DivVar Analysis'!$I$60,"")</f>
        <v/>
      </c>
      <c r="H619" s="338" t="str">
        <f>IF(ISNUMBER(E619), IF(G619&gt;'Bulk DivVar Analysis'!$J$62,"Pass","Fail"),"")</f>
        <v/>
      </c>
      <c r="I619" s="338" t="str">
        <f t="shared" si="11"/>
        <v/>
      </c>
      <c r="J619" s="339"/>
      <c r="K619" s="339"/>
      <c r="L619" s="339"/>
      <c r="M619" s="339"/>
      <c r="N619" s="339"/>
      <c r="O619" s="339"/>
      <c r="P619" s="339"/>
      <c r="Q619" s="339"/>
    </row>
    <row r="620" spans="1:17" ht="13.5" customHeight="1">
      <c r="A620" s="481"/>
      <c r="B620" s="481"/>
      <c r="C620" s="481"/>
      <c r="D620" s="481"/>
      <c r="E620" s="481"/>
      <c r="F620" s="339"/>
      <c r="G620" s="340" t="str">
        <f>IF(ISNUMBER(E620),E620/'Bulk DivVar Analysis'!$I$60,"")</f>
        <v/>
      </c>
      <c r="H620" s="338" t="str">
        <f>IF(ISNUMBER(E620), IF(G620&gt;'Bulk DivVar Analysis'!$J$62,"Pass","Fail"),"")</f>
        <v/>
      </c>
      <c r="I620" s="338" t="str">
        <f t="shared" si="11"/>
        <v/>
      </c>
      <c r="J620" s="339"/>
      <c r="K620" s="339"/>
      <c r="L620" s="339"/>
      <c r="M620" s="339"/>
      <c r="N620" s="339"/>
      <c r="O620" s="339"/>
      <c r="P620" s="339"/>
      <c r="Q620" s="339"/>
    </row>
    <row r="621" spans="1:17" ht="13.5" customHeight="1">
      <c r="A621" s="481"/>
      <c r="B621" s="481"/>
      <c r="C621" s="481"/>
      <c r="D621" s="481"/>
      <c r="E621" s="481"/>
      <c r="F621" s="339"/>
      <c r="G621" s="340" t="str">
        <f>IF(ISNUMBER(E621),E621/'Bulk DivVar Analysis'!$I$60,"")</f>
        <v/>
      </c>
      <c r="H621" s="338" t="str">
        <f>IF(ISNUMBER(E621), IF(G621&gt;'Bulk DivVar Analysis'!$J$62,"Pass","Fail"),"")</f>
        <v/>
      </c>
      <c r="I621" s="338" t="str">
        <f t="shared" si="11"/>
        <v/>
      </c>
      <c r="J621" s="339"/>
      <c r="K621" s="339"/>
      <c r="L621" s="339"/>
      <c r="M621" s="339"/>
      <c r="N621" s="339"/>
      <c r="O621" s="339"/>
      <c r="P621" s="339"/>
      <c r="Q621" s="339"/>
    </row>
    <row r="622" spans="1:17" ht="13.5" customHeight="1">
      <c r="A622" s="481"/>
      <c r="B622" s="481"/>
      <c r="C622" s="481"/>
      <c r="D622" s="481"/>
      <c r="E622" s="481"/>
      <c r="F622" s="339"/>
      <c r="G622" s="340" t="str">
        <f>IF(ISNUMBER(E622),E622/'Bulk DivVar Analysis'!$I$60,"")</f>
        <v/>
      </c>
      <c r="H622" s="338" t="str">
        <f>IF(ISNUMBER(E622), IF(G622&gt;'Bulk DivVar Analysis'!$J$62,"Pass","Fail"),"")</f>
        <v/>
      </c>
      <c r="I622" s="338" t="str">
        <f t="shared" si="11"/>
        <v/>
      </c>
      <c r="J622" s="339"/>
      <c r="K622" s="339"/>
      <c r="L622" s="339"/>
      <c r="M622" s="339"/>
      <c r="N622" s="339"/>
      <c r="O622" s="339"/>
      <c r="P622" s="339"/>
      <c r="Q622" s="339"/>
    </row>
    <row r="623" spans="1:17" ht="13.5" customHeight="1">
      <c r="A623" s="481"/>
      <c r="B623" s="481"/>
      <c r="C623" s="481"/>
      <c r="D623" s="481"/>
      <c r="E623" s="481"/>
      <c r="F623" s="339"/>
      <c r="G623" s="340" t="str">
        <f>IF(ISNUMBER(E623),E623/'Bulk DivVar Analysis'!$I$60,"")</f>
        <v/>
      </c>
      <c r="H623" s="338" t="str">
        <f>IF(ISNUMBER(E623), IF(G623&gt;'Bulk DivVar Analysis'!$J$62,"Pass","Fail"),"")</f>
        <v/>
      </c>
      <c r="I623" s="338" t="str">
        <f t="shared" si="11"/>
        <v/>
      </c>
      <c r="J623" s="339"/>
      <c r="K623" s="339"/>
      <c r="L623" s="339"/>
      <c r="M623" s="339"/>
      <c r="N623" s="339"/>
      <c r="O623" s="339"/>
      <c r="P623" s="339"/>
      <c r="Q623" s="339"/>
    </row>
    <row r="624" spans="1:17" ht="13.5" customHeight="1">
      <c r="A624" s="481"/>
      <c r="B624" s="481"/>
      <c r="C624" s="481"/>
      <c r="D624" s="481"/>
      <c r="E624" s="481"/>
      <c r="F624" s="339"/>
      <c r="G624" s="340" t="str">
        <f>IF(ISNUMBER(E624),E624/'Bulk DivVar Analysis'!$I$60,"")</f>
        <v/>
      </c>
      <c r="H624" s="338" t="str">
        <f>IF(ISNUMBER(E624), IF(G624&gt;'Bulk DivVar Analysis'!$J$62,"Pass","Fail"),"")</f>
        <v/>
      </c>
      <c r="I624" s="338" t="str">
        <f t="shared" si="11"/>
        <v/>
      </c>
      <c r="J624" s="339"/>
      <c r="K624" s="339"/>
      <c r="L624" s="339"/>
      <c r="M624" s="339"/>
      <c r="N624" s="339"/>
      <c r="O624" s="339"/>
      <c r="P624" s="339"/>
      <c r="Q624" s="339"/>
    </row>
    <row r="625" spans="1:17" ht="13.5" customHeight="1">
      <c r="A625" s="481"/>
      <c r="B625" s="481"/>
      <c r="C625" s="481"/>
      <c r="D625" s="481"/>
      <c r="E625" s="481"/>
      <c r="F625" s="339"/>
      <c r="G625" s="340" t="str">
        <f>IF(ISNUMBER(E625),E625/'Bulk DivVar Analysis'!$I$60,"")</f>
        <v/>
      </c>
      <c r="H625" s="338" t="str">
        <f>IF(ISNUMBER(E625), IF(G625&gt;'Bulk DivVar Analysis'!$J$62,"Pass","Fail"),"")</f>
        <v/>
      </c>
      <c r="I625" s="338" t="str">
        <f t="shared" si="11"/>
        <v/>
      </c>
      <c r="J625" s="339"/>
      <c r="K625" s="339"/>
      <c r="L625" s="339"/>
      <c r="M625" s="339"/>
      <c r="N625" s="339"/>
      <c r="O625" s="339"/>
      <c r="P625" s="339"/>
      <c r="Q625" s="339"/>
    </row>
    <row r="626" spans="1:17" ht="13.5" customHeight="1">
      <c r="A626" s="481"/>
      <c r="B626" s="481"/>
      <c r="C626" s="481"/>
      <c r="D626" s="481"/>
      <c r="E626" s="481"/>
      <c r="F626" s="339"/>
      <c r="G626" s="340" t="str">
        <f>IF(ISNUMBER(E626),E626/'Bulk DivVar Analysis'!$I$60,"")</f>
        <v/>
      </c>
      <c r="H626" s="338" t="str">
        <f>IF(ISNUMBER(E626), IF(G626&gt;'Bulk DivVar Analysis'!$J$62,"Pass","Fail"),"")</f>
        <v/>
      </c>
      <c r="I626" s="338" t="str">
        <f t="shared" si="11"/>
        <v/>
      </c>
      <c r="J626" s="339"/>
      <c r="K626" s="339"/>
      <c r="L626" s="339"/>
      <c r="M626" s="339"/>
      <c r="N626" s="339"/>
      <c r="O626" s="339"/>
      <c r="P626" s="339"/>
      <c r="Q626" s="339"/>
    </row>
    <row r="627" spans="1:17" ht="13.5" customHeight="1">
      <c r="A627" s="481"/>
      <c r="B627" s="481"/>
      <c r="C627" s="481"/>
      <c r="D627" s="481"/>
      <c r="E627" s="481"/>
      <c r="F627" s="339"/>
      <c r="G627" s="340" t="str">
        <f>IF(ISNUMBER(E627),E627/'Bulk DivVar Analysis'!$I$60,"")</f>
        <v/>
      </c>
      <c r="H627" s="338" t="str">
        <f>IF(ISNUMBER(E627), IF(G627&gt;'Bulk DivVar Analysis'!$J$62,"Pass","Fail"),"")</f>
        <v/>
      </c>
      <c r="I627" s="338" t="str">
        <f t="shared" si="11"/>
        <v/>
      </c>
      <c r="J627" s="339"/>
      <c r="K627" s="339"/>
      <c r="L627" s="339"/>
      <c r="M627" s="339"/>
      <c r="N627" s="339"/>
      <c r="O627" s="339"/>
      <c r="P627" s="339"/>
      <c r="Q627" s="339"/>
    </row>
    <row r="628" spans="1:17" ht="13.5" customHeight="1">
      <c r="A628" s="481"/>
      <c r="B628" s="481"/>
      <c r="C628" s="481"/>
      <c r="D628" s="481"/>
      <c r="E628" s="481"/>
      <c r="F628" s="339"/>
      <c r="G628" s="340" t="str">
        <f>IF(ISNUMBER(E628),E628/'Bulk DivVar Analysis'!$I$60,"")</f>
        <v/>
      </c>
      <c r="H628" s="338" t="str">
        <f>IF(ISNUMBER(E628), IF(G628&gt;'Bulk DivVar Analysis'!$J$62,"Pass","Fail"),"")</f>
        <v/>
      </c>
      <c r="I628" s="338" t="str">
        <f t="shared" si="11"/>
        <v/>
      </c>
      <c r="J628" s="339"/>
      <c r="K628" s="339"/>
      <c r="L628" s="339"/>
      <c r="M628" s="339"/>
      <c r="N628" s="339"/>
      <c r="O628" s="339"/>
      <c r="P628" s="339"/>
      <c r="Q628" s="339"/>
    </row>
    <row r="629" spans="1:17" ht="13.5" customHeight="1">
      <c r="A629" s="481"/>
      <c r="B629" s="481"/>
      <c r="C629" s="481"/>
      <c r="D629" s="481"/>
      <c r="E629" s="481"/>
      <c r="F629" s="339"/>
      <c r="G629" s="340" t="str">
        <f>IF(ISNUMBER(E629),E629/'Bulk DivVar Analysis'!$I$60,"")</f>
        <v/>
      </c>
      <c r="H629" s="338" t="str">
        <f>IF(ISNUMBER(E629), IF(G629&gt;'Bulk DivVar Analysis'!$J$62,"Pass","Fail"),"")</f>
        <v/>
      </c>
      <c r="I629" s="338" t="str">
        <f t="shared" si="11"/>
        <v/>
      </c>
      <c r="J629" s="339"/>
      <c r="K629" s="339"/>
      <c r="L629" s="339"/>
      <c r="M629" s="339"/>
      <c r="N629" s="339"/>
      <c r="O629" s="339"/>
      <c r="P629" s="339"/>
      <c r="Q629" s="339"/>
    </row>
    <row r="630" spans="1:17" ht="13.5" customHeight="1">
      <c r="A630" s="481"/>
      <c r="B630" s="481"/>
      <c r="C630" s="481"/>
      <c r="D630" s="481"/>
      <c r="E630" s="481"/>
      <c r="F630" s="339"/>
      <c r="G630" s="340" t="str">
        <f>IF(ISNUMBER(E630),E630/'Bulk DivVar Analysis'!$I$60,"")</f>
        <v/>
      </c>
      <c r="H630" s="338" t="str">
        <f>IF(ISNUMBER(E630), IF(G630&gt;'Bulk DivVar Analysis'!$J$62,"Pass","Fail"),"")</f>
        <v/>
      </c>
      <c r="I630" s="338" t="str">
        <f t="shared" si="11"/>
        <v/>
      </c>
      <c r="J630" s="339"/>
      <c r="K630" s="339"/>
      <c r="L630" s="339"/>
      <c r="M630" s="339"/>
      <c r="N630" s="339"/>
      <c r="O630" s="339"/>
      <c r="P630" s="339"/>
      <c r="Q630" s="339"/>
    </row>
    <row r="631" spans="1:17" ht="13.5" customHeight="1">
      <c r="A631" s="481"/>
      <c r="B631" s="481"/>
      <c r="C631" s="481"/>
      <c r="D631" s="481"/>
      <c r="E631" s="481"/>
      <c r="F631" s="339"/>
      <c r="G631" s="340" t="str">
        <f>IF(ISNUMBER(E631),E631/'Bulk DivVar Analysis'!$I$60,"")</f>
        <v/>
      </c>
      <c r="H631" s="338" t="str">
        <f>IF(ISNUMBER(E631), IF(G631&gt;'Bulk DivVar Analysis'!$J$62,"Pass","Fail"),"")</f>
        <v/>
      </c>
      <c r="I631" s="338" t="str">
        <f t="shared" si="11"/>
        <v/>
      </c>
      <c r="J631" s="339"/>
      <c r="K631" s="339"/>
      <c r="L631" s="339"/>
      <c r="M631" s="339"/>
      <c r="N631" s="339"/>
      <c r="O631" s="339"/>
      <c r="P631" s="339"/>
      <c r="Q631" s="339"/>
    </row>
    <row r="632" spans="1:17" ht="13.5" customHeight="1">
      <c r="A632" s="481"/>
      <c r="B632" s="481"/>
      <c r="C632" s="481"/>
      <c r="D632" s="481"/>
      <c r="E632" s="481"/>
      <c r="F632" s="339"/>
      <c r="G632" s="340" t="str">
        <f>IF(ISNUMBER(E632),E632/'Bulk DivVar Analysis'!$I$60,"")</f>
        <v/>
      </c>
      <c r="H632" s="338" t="str">
        <f>IF(ISNUMBER(E632), IF(G632&gt;'Bulk DivVar Analysis'!$J$62,"Pass","Fail"),"")</f>
        <v/>
      </c>
      <c r="I632" s="338" t="str">
        <f t="shared" si="11"/>
        <v/>
      </c>
      <c r="J632" s="339"/>
      <c r="K632" s="339"/>
      <c r="L632" s="339"/>
      <c r="M632" s="339"/>
      <c r="N632" s="339"/>
      <c r="O632" s="339"/>
      <c r="P632" s="339"/>
      <c r="Q632" s="339"/>
    </row>
    <row r="633" spans="1:17" ht="13.5" customHeight="1">
      <c r="A633" s="481"/>
      <c r="B633" s="481"/>
      <c r="C633" s="481"/>
      <c r="D633" s="481"/>
      <c r="E633" s="481"/>
      <c r="F633" s="339"/>
      <c r="G633" s="340" t="str">
        <f>IF(ISNUMBER(E633),E633/'Bulk DivVar Analysis'!$I$60,"")</f>
        <v/>
      </c>
      <c r="H633" s="338" t="str">
        <f>IF(ISNUMBER(E633), IF(G633&gt;'Bulk DivVar Analysis'!$J$62,"Pass","Fail"),"")</f>
        <v/>
      </c>
      <c r="I633" s="338" t="str">
        <f t="shared" si="11"/>
        <v/>
      </c>
      <c r="J633" s="339"/>
      <c r="K633" s="339"/>
      <c r="L633" s="339"/>
      <c r="M633" s="339"/>
      <c r="N633" s="339"/>
      <c r="O633" s="339"/>
      <c r="P633" s="339"/>
      <c r="Q633" s="339"/>
    </row>
    <row r="634" spans="1:17" ht="13.5" customHeight="1">
      <c r="A634" s="481"/>
      <c r="B634" s="481"/>
      <c r="C634" s="481"/>
      <c r="D634" s="481"/>
      <c r="E634" s="481"/>
      <c r="F634" s="339"/>
      <c r="G634" s="340" t="str">
        <f>IF(ISNUMBER(E634),E634/'Bulk DivVar Analysis'!$I$60,"")</f>
        <v/>
      </c>
      <c r="H634" s="338" t="str">
        <f>IF(ISNUMBER(E634), IF(G634&gt;'Bulk DivVar Analysis'!$J$62,"Pass","Fail"),"")</f>
        <v/>
      </c>
      <c r="I634" s="338" t="str">
        <f t="shared" si="11"/>
        <v/>
      </c>
      <c r="J634" s="339"/>
      <c r="K634" s="339"/>
      <c r="L634" s="339"/>
      <c r="M634" s="339"/>
      <c r="N634" s="339"/>
      <c r="O634" s="339"/>
      <c r="P634" s="339"/>
      <c r="Q634" s="339"/>
    </row>
    <row r="635" spans="1:17" ht="13.5" customHeight="1">
      <c r="A635" s="481"/>
      <c r="B635" s="481"/>
      <c r="C635" s="481"/>
      <c r="D635" s="481"/>
      <c r="E635" s="481"/>
      <c r="F635" s="339"/>
      <c r="G635" s="340" t="str">
        <f>IF(ISNUMBER(E635),E635/'Bulk DivVar Analysis'!$I$60,"")</f>
        <v/>
      </c>
      <c r="H635" s="338" t="str">
        <f>IF(ISNUMBER(E635), IF(G635&gt;'Bulk DivVar Analysis'!$J$62,"Pass","Fail"),"")</f>
        <v/>
      </c>
      <c r="I635" s="338" t="str">
        <f t="shared" si="11"/>
        <v/>
      </c>
      <c r="J635" s="339"/>
      <c r="K635" s="339"/>
      <c r="L635" s="339"/>
      <c r="M635" s="339"/>
      <c r="N635" s="339"/>
      <c r="O635" s="339"/>
      <c r="P635" s="339"/>
      <c r="Q635" s="339"/>
    </row>
    <row r="636" spans="1:17" ht="13.5" customHeight="1">
      <c r="A636" s="481"/>
      <c r="B636" s="481"/>
      <c r="C636" s="481"/>
      <c r="D636" s="481"/>
      <c r="E636" s="481"/>
      <c r="F636" s="339"/>
      <c r="G636" s="340" t="str">
        <f>IF(ISNUMBER(E636),E636/'Bulk DivVar Analysis'!$I$60,"")</f>
        <v/>
      </c>
      <c r="H636" s="338" t="str">
        <f>IF(ISNUMBER(E636), IF(G636&gt;'Bulk DivVar Analysis'!$J$62,"Pass","Fail"),"")</f>
        <v/>
      </c>
      <c r="I636" s="338" t="str">
        <f t="shared" si="11"/>
        <v/>
      </c>
      <c r="J636" s="339"/>
      <c r="K636" s="339"/>
      <c r="L636" s="339"/>
      <c r="M636" s="339"/>
      <c r="N636" s="339"/>
      <c r="O636" s="339"/>
      <c r="P636" s="339"/>
      <c r="Q636" s="339"/>
    </row>
    <row r="637" spans="1:17" ht="13.5" customHeight="1">
      <c r="A637" s="481"/>
      <c r="B637" s="481"/>
      <c r="C637" s="481"/>
      <c r="D637" s="481"/>
      <c r="E637" s="481"/>
      <c r="F637" s="339"/>
      <c r="G637" s="340" t="str">
        <f>IF(ISNUMBER(E637),E637/'Bulk DivVar Analysis'!$I$60,"")</f>
        <v/>
      </c>
      <c r="H637" s="338" t="str">
        <f>IF(ISNUMBER(E637), IF(G637&gt;'Bulk DivVar Analysis'!$J$62,"Pass","Fail"),"")</f>
        <v/>
      </c>
      <c r="I637" s="338" t="str">
        <f t="shared" si="11"/>
        <v/>
      </c>
      <c r="J637" s="339"/>
      <c r="K637" s="339"/>
      <c r="L637" s="339"/>
      <c r="M637" s="339"/>
      <c r="N637" s="339"/>
      <c r="O637" s="339"/>
      <c r="P637" s="339"/>
      <c r="Q637" s="339"/>
    </row>
    <row r="638" spans="1:17" ht="13.5" customHeight="1">
      <c r="A638" s="481"/>
      <c r="B638" s="481"/>
      <c r="C638" s="481"/>
      <c r="D638" s="481"/>
      <c r="E638" s="481"/>
      <c r="F638" s="339"/>
      <c r="G638" s="340" t="str">
        <f>IF(ISNUMBER(E638),E638/'Bulk DivVar Analysis'!$I$60,"")</f>
        <v/>
      </c>
      <c r="H638" s="338" t="str">
        <f>IF(ISNUMBER(E638), IF(G638&gt;'Bulk DivVar Analysis'!$J$62,"Pass","Fail"),"")</f>
        <v/>
      </c>
      <c r="I638" s="338" t="str">
        <f t="shared" si="11"/>
        <v/>
      </c>
      <c r="J638" s="339"/>
      <c r="K638" s="339"/>
      <c r="L638" s="339"/>
      <c r="M638" s="339"/>
      <c r="N638" s="339"/>
      <c r="O638" s="339"/>
      <c r="P638" s="339"/>
      <c r="Q638" s="339"/>
    </row>
    <row r="639" spans="1:17" ht="13.5" customHeight="1">
      <c r="A639" s="481"/>
      <c r="B639" s="481"/>
      <c r="C639" s="481"/>
      <c r="D639" s="481"/>
      <c r="E639" s="481"/>
      <c r="F639" s="339"/>
      <c r="G639" s="340" t="str">
        <f>IF(ISNUMBER(E639),E639/'Bulk DivVar Analysis'!$I$60,"")</f>
        <v/>
      </c>
      <c r="H639" s="338" t="str">
        <f>IF(ISNUMBER(E639), IF(G639&gt;'Bulk DivVar Analysis'!$J$62,"Pass","Fail"),"")</f>
        <v/>
      </c>
      <c r="I639" s="338" t="str">
        <f t="shared" si="11"/>
        <v/>
      </c>
      <c r="J639" s="339"/>
      <c r="K639" s="339"/>
      <c r="L639" s="339"/>
      <c r="M639" s="339"/>
      <c r="N639" s="339"/>
      <c r="O639" s="339"/>
      <c r="P639" s="339"/>
      <c r="Q639" s="339"/>
    </row>
    <row r="640" spans="1:17" ht="13.5" customHeight="1">
      <c r="A640" s="481"/>
      <c r="B640" s="481"/>
      <c r="C640" s="481"/>
      <c r="D640" s="481"/>
      <c r="E640" s="481"/>
      <c r="F640" s="339"/>
      <c r="G640" s="340" t="str">
        <f>IF(ISNUMBER(E640),E640/'Bulk DivVar Analysis'!$I$60,"")</f>
        <v/>
      </c>
      <c r="H640" s="338" t="str">
        <f>IF(ISNUMBER(E640), IF(G640&gt;'Bulk DivVar Analysis'!$J$62,"Pass","Fail"),"")</f>
        <v/>
      </c>
      <c r="I640" s="338" t="str">
        <f t="shared" si="11"/>
        <v/>
      </c>
      <c r="J640" s="339"/>
      <c r="K640" s="339"/>
      <c r="L640" s="339"/>
      <c r="M640" s="339"/>
      <c r="N640" s="339"/>
      <c r="O640" s="339"/>
      <c r="P640" s="339"/>
      <c r="Q640" s="339"/>
    </row>
    <row r="641" spans="1:17" ht="13.5" customHeight="1">
      <c r="A641" s="481"/>
      <c r="B641" s="481"/>
      <c r="C641" s="481"/>
      <c r="D641" s="481"/>
      <c r="E641" s="481"/>
      <c r="F641" s="339"/>
      <c r="G641" s="340" t="str">
        <f>IF(ISNUMBER(E641),E641/'Bulk DivVar Analysis'!$I$60,"")</f>
        <v/>
      </c>
      <c r="H641" s="338" t="str">
        <f>IF(ISNUMBER(E641), IF(G641&gt;'Bulk DivVar Analysis'!$J$62,"Pass","Fail"),"")</f>
        <v/>
      </c>
      <c r="I641" s="338" t="str">
        <f t="shared" si="11"/>
        <v/>
      </c>
      <c r="J641" s="339"/>
      <c r="K641" s="339"/>
      <c r="L641" s="339"/>
      <c r="M641" s="339"/>
      <c r="N641" s="339"/>
      <c r="O641" s="339"/>
      <c r="P641" s="339"/>
      <c r="Q641" s="339"/>
    </row>
    <row r="642" spans="1:17" ht="13.5" customHeight="1">
      <c r="A642" s="481"/>
      <c r="B642" s="481"/>
      <c r="C642" s="481"/>
      <c r="D642" s="481"/>
      <c r="E642" s="481"/>
      <c r="F642" s="339"/>
      <c r="G642" s="340" t="str">
        <f>IF(ISNUMBER(E642),E642/'Bulk DivVar Analysis'!$I$60,"")</f>
        <v/>
      </c>
      <c r="H642" s="338" t="str">
        <f>IF(ISNUMBER(E642), IF(G642&gt;'Bulk DivVar Analysis'!$J$62,"Pass","Fail"),"")</f>
        <v/>
      </c>
      <c r="I642" s="338" t="str">
        <f t="shared" si="11"/>
        <v/>
      </c>
      <c r="J642" s="339"/>
      <c r="K642" s="339"/>
      <c r="L642" s="339"/>
      <c r="M642" s="339"/>
      <c r="N642" s="339"/>
      <c r="O642" s="339"/>
      <c r="P642" s="339"/>
      <c r="Q642" s="339"/>
    </row>
    <row r="643" spans="1:17" ht="13.5" customHeight="1">
      <c r="A643" s="481"/>
      <c r="B643" s="481"/>
      <c r="C643" s="481"/>
      <c r="D643" s="481"/>
      <c r="E643" s="481"/>
      <c r="F643" s="339"/>
      <c r="G643" s="340" t="str">
        <f>IF(ISNUMBER(E643),E643/'Bulk DivVar Analysis'!$I$60,"")</f>
        <v/>
      </c>
      <c r="H643" s="338" t="str">
        <f>IF(ISNUMBER(E643), IF(G643&gt;'Bulk DivVar Analysis'!$J$62,"Pass","Fail"),"")</f>
        <v/>
      </c>
      <c r="I643" s="338" t="str">
        <f t="shared" ref="I643:I706" si="12">_xlfn.TEXTJOIN("_",TRUE,B643,C643)</f>
        <v/>
      </c>
      <c r="J643" s="339"/>
      <c r="K643" s="339"/>
      <c r="L643" s="339"/>
      <c r="M643" s="339"/>
      <c r="N643" s="339"/>
      <c r="O643" s="339"/>
      <c r="P643" s="339"/>
      <c r="Q643" s="339"/>
    </row>
    <row r="644" spans="1:17" ht="13.5" customHeight="1">
      <c r="A644" s="481"/>
      <c r="B644" s="481"/>
      <c r="C644" s="481"/>
      <c r="D644" s="481"/>
      <c r="E644" s="481"/>
      <c r="F644" s="339"/>
      <c r="G644" s="340" t="str">
        <f>IF(ISNUMBER(E644),E644/'Bulk DivVar Analysis'!$I$60,"")</f>
        <v/>
      </c>
      <c r="H644" s="338" t="str">
        <f>IF(ISNUMBER(E644), IF(G644&gt;'Bulk DivVar Analysis'!$J$62,"Pass","Fail"),"")</f>
        <v/>
      </c>
      <c r="I644" s="338" t="str">
        <f t="shared" si="12"/>
        <v/>
      </c>
      <c r="J644" s="339"/>
      <c r="K644" s="339"/>
      <c r="L644" s="339"/>
      <c r="M644" s="339"/>
      <c r="N644" s="339"/>
      <c r="O644" s="339"/>
      <c r="P644" s="339"/>
      <c r="Q644" s="339"/>
    </row>
    <row r="645" spans="1:17" ht="13.5" customHeight="1">
      <c r="A645" s="481"/>
      <c r="B645" s="481"/>
      <c r="C645" s="481"/>
      <c r="D645" s="481"/>
      <c r="E645" s="481"/>
      <c r="F645" s="339"/>
      <c r="G645" s="340" t="str">
        <f>IF(ISNUMBER(E645),E645/'Bulk DivVar Analysis'!$I$60,"")</f>
        <v/>
      </c>
      <c r="H645" s="338" t="str">
        <f>IF(ISNUMBER(E645), IF(G645&gt;'Bulk DivVar Analysis'!$J$62,"Pass","Fail"),"")</f>
        <v/>
      </c>
      <c r="I645" s="338" t="str">
        <f t="shared" si="12"/>
        <v/>
      </c>
      <c r="J645" s="339"/>
      <c r="K645" s="339"/>
      <c r="L645" s="339"/>
      <c r="M645" s="339"/>
      <c r="N645" s="339"/>
      <c r="O645" s="339"/>
      <c r="P645" s="339"/>
      <c r="Q645" s="339"/>
    </row>
    <row r="646" spans="1:17" ht="13.5" customHeight="1">
      <c r="A646" s="481"/>
      <c r="B646" s="481"/>
      <c r="C646" s="481"/>
      <c r="D646" s="481"/>
      <c r="E646" s="481"/>
      <c r="F646" s="339"/>
      <c r="G646" s="340" t="str">
        <f>IF(ISNUMBER(E646),E646/'Bulk DivVar Analysis'!$I$60,"")</f>
        <v/>
      </c>
      <c r="H646" s="338" t="str">
        <f>IF(ISNUMBER(E646), IF(G646&gt;'Bulk DivVar Analysis'!$J$62,"Pass","Fail"),"")</f>
        <v/>
      </c>
      <c r="I646" s="338" t="str">
        <f t="shared" si="12"/>
        <v/>
      </c>
      <c r="J646" s="339"/>
      <c r="K646" s="339"/>
      <c r="L646" s="339"/>
      <c r="M646" s="339"/>
      <c r="N646" s="339"/>
      <c r="O646" s="339"/>
      <c r="P646" s="339"/>
      <c r="Q646" s="339"/>
    </row>
    <row r="647" spans="1:17" ht="13.5" customHeight="1">
      <c r="A647" s="481"/>
      <c r="B647" s="481"/>
      <c r="C647" s="481"/>
      <c r="D647" s="481"/>
      <c r="E647" s="481"/>
      <c r="F647" s="339"/>
      <c r="G647" s="340" t="str">
        <f>IF(ISNUMBER(E647),E647/'Bulk DivVar Analysis'!$I$60,"")</f>
        <v/>
      </c>
      <c r="H647" s="338" t="str">
        <f>IF(ISNUMBER(E647), IF(G647&gt;'Bulk DivVar Analysis'!$J$62,"Pass","Fail"),"")</f>
        <v/>
      </c>
      <c r="I647" s="338" t="str">
        <f t="shared" si="12"/>
        <v/>
      </c>
      <c r="J647" s="339"/>
      <c r="K647" s="339"/>
      <c r="L647" s="339"/>
      <c r="M647" s="339"/>
      <c r="N647" s="339"/>
      <c r="O647" s="339"/>
      <c r="P647" s="339"/>
      <c r="Q647" s="339"/>
    </row>
    <row r="648" spans="1:17" ht="13.5" customHeight="1">
      <c r="A648" s="481"/>
      <c r="B648" s="481"/>
      <c r="C648" s="481"/>
      <c r="D648" s="481"/>
      <c r="E648" s="481"/>
      <c r="F648" s="339"/>
      <c r="G648" s="340" t="str">
        <f>IF(ISNUMBER(E648),E648/'Bulk DivVar Analysis'!$I$60,"")</f>
        <v/>
      </c>
      <c r="H648" s="338" t="str">
        <f>IF(ISNUMBER(E648), IF(G648&gt;'Bulk DivVar Analysis'!$J$62,"Pass","Fail"),"")</f>
        <v/>
      </c>
      <c r="I648" s="338" t="str">
        <f t="shared" si="12"/>
        <v/>
      </c>
      <c r="J648" s="339"/>
      <c r="K648" s="339"/>
      <c r="L648" s="339"/>
      <c r="M648" s="339"/>
      <c r="N648" s="339"/>
      <c r="O648" s="339"/>
      <c r="P648" s="339"/>
      <c r="Q648" s="339"/>
    </row>
    <row r="649" spans="1:17" ht="13.5" customHeight="1">
      <c r="A649" s="481"/>
      <c r="B649" s="481"/>
      <c r="C649" s="481"/>
      <c r="D649" s="481"/>
      <c r="E649" s="481"/>
      <c r="F649" s="339"/>
      <c r="G649" s="340" t="str">
        <f>IF(ISNUMBER(E649),E649/'Bulk DivVar Analysis'!$I$60,"")</f>
        <v/>
      </c>
      <c r="H649" s="338" t="str">
        <f>IF(ISNUMBER(E649), IF(G649&gt;'Bulk DivVar Analysis'!$J$62,"Pass","Fail"),"")</f>
        <v/>
      </c>
      <c r="I649" s="338" t="str">
        <f t="shared" si="12"/>
        <v/>
      </c>
      <c r="J649" s="339"/>
      <c r="K649" s="339"/>
      <c r="L649" s="339"/>
      <c r="M649" s="339"/>
      <c r="N649" s="339"/>
      <c r="O649" s="339"/>
      <c r="P649" s="339"/>
      <c r="Q649" s="339"/>
    </row>
    <row r="650" spans="1:17" ht="13.5" customHeight="1">
      <c r="A650" s="481"/>
      <c r="B650" s="481"/>
      <c r="C650" s="481"/>
      <c r="D650" s="481"/>
      <c r="E650" s="481"/>
      <c r="F650" s="339"/>
      <c r="G650" s="340" t="str">
        <f>IF(ISNUMBER(E650),E650/'Bulk DivVar Analysis'!$I$60,"")</f>
        <v/>
      </c>
      <c r="H650" s="338" t="str">
        <f>IF(ISNUMBER(E650), IF(G650&gt;'Bulk DivVar Analysis'!$J$62,"Pass","Fail"),"")</f>
        <v/>
      </c>
      <c r="I650" s="338" t="str">
        <f t="shared" si="12"/>
        <v/>
      </c>
      <c r="J650" s="339"/>
      <c r="K650" s="339"/>
      <c r="L650" s="339"/>
      <c r="M650" s="339"/>
      <c r="N650" s="339"/>
      <c r="O650" s="339"/>
      <c r="P650" s="339"/>
      <c r="Q650" s="339"/>
    </row>
    <row r="651" spans="1:17" ht="13.5" customHeight="1">
      <c r="A651" s="481"/>
      <c r="B651" s="481"/>
      <c r="C651" s="481"/>
      <c r="D651" s="481"/>
      <c r="E651" s="481"/>
      <c r="F651" s="339"/>
      <c r="G651" s="340" t="str">
        <f>IF(ISNUMBER(E651),E651/'Bulk DivVar Analysis'!$I$60,"")</f>
        <v/>
      </c>
      <c r="H651" s="338" t="str">
        <f>IF(ISNUMBER(E651), IF(G651&gt;'Bulk DivVar Analysis'!$J$62,"Pass","Fail"),"")</f>
        <v/>
      </c>
      <c r="I651" s="338" t="str">
        <f t="shared" si="12"/>
        <v/>
      </c>
      <c r="J651" s="339"/>
      <c r="K651" s="339"/>
      <c r="L651" s="339"/>
      <c r="M651" s="339"/>
      <c r="N651" s="339"/>
      <c r="O651" s="339"/>
      <c r="P651" s="339"/>
      <c r="Q651" s="339"/>
    </row>
    <row r="652" spans="1:17" ht="13.5" customHeight="1">
      <c r="A652" s="481"/>
      <c r="B652" s="481"/>
      <c r="C652" s="481"/>
      <c r="D652" s="481"/>
      <c r="E652" s="481"/>
      <c r="F652" s="339"/>
      <c r="G652" s="340" t="str">
        <f>IF(ISNUMBER(E652),E652/'Bulk DivVar Analysis'!$I$60,"")</f>
        <v/>
      </c>
      <c r="H652" s="338" t="str">
        <f>IF(ISNUMBER(E652), IF(G652&gt;'Bulk DivVar Analysis'!$J$62,"Pass","Fail"),"")</f>
        <v/>
      </c>
      <c r="I652" s="338" t="str">
        <f t="shared" si="12"/>
        <v/>
      </c>
      <c r="J652" s="339"/>
      <c r="K652" s="339"/>
      <c r="L652" s="339"/>
      <c r="M652" s="339"/>
      <c r="N652" s="339"/>
      <c r="O652" s="339"/>
      <c r="P652" s="339"/>
      <c r="Q652" s="339"/>
    </row>
    <row r="653" spans="1:17" ht="13.5" customHeight="1">
      <c r="A653" s="481"/>
      <c r="B653" s="481"/>
      <c r="C653" s="481"/>
      <c r="D653" s="481"/>
      <c r="E653" s="481"/>
      <c r="F653" s="339"/>
      <c r="G653" s="340" t="str">
        <f>IF(ISNUMBER(E653),E653/'Bulk DivVar Analysis'!$I$60,"")</f>
        <v/>
      </c>
      <c r="H653" s="338" t="str">
        <f>IF(ISNUMBER(E653), IF(G653&gt;'Bulk DivVar Analysis'!$J$62,"Pass","Fail"),"")</f>
        <v/>
      </c>
      <c r="I653" s="338" t="str">
        <f t="shared" si="12"/>
        <v/>
      </c>
      <c r="J653" s="339"/>
      <c r="K653" s="339"/>
      <c r="L653" s="339"/>
      <c r="M653" s="339"/>
      <c r="N653" s="339"/>
      <c r="O653" s="339"/>
      <c r="P653" s="339"/>
      <c r="Q653" s="339"/>
    </row>
    <row r="654" spans="1:17" ht="13.5" customHeight="1">
      <c r="A654" s="481"/>
      <c r="B654" s="481"/>
      <c r="C654" s="481"/>
      <c r="D654" s="481"/>
      <c r="E654" s="481"/>
      <c r="F654" s="339"/>
      <c r="G654" s="340" t="str">
        <f>IF(ISNUMBER(E654),E654/'Bulk DivVar Analysis'!$I$60,"")</f>
        <v/>
      </c>
      <c r="H654" s="338" t="str">
        <f>IF(ISNUMBER(E654), IF(G654&gt;'Bulk DivVar Analysis'!$J$62,"Pass","Fail"),"")</f>
        <v/>
      </c>
      <c r="I654" s="338" t="str">
        <f t="shared" si="12"/>
        <v/>
      </c>
      <c r="J654" s="339"/>
      <c r="K654" s="339"/>
      <c r="L654" s="339"/>
      <c r="M654" s="339"/>
      <c r="N654" s="339"/>
      <c r="O654" s="339"/>
      <c r="P654" s="339"/>
      <c r="Q654" s="339"/>
    </row>
    <row r="655" spans="1:17" ht="13.5" customHeight="1">
      <c r="A655" s="481"/>
      <c r="B655" s="481"/>
      <c r="C655" s="481"/>
      <c r="D655" s="481"/>
      <c r="E655" s="481"/>
      <c r="F655" s="339"/>
      <c r="G655" s="340" t="str">
        <f>IF(ISNUMBER(E655),E655/'Bulk DivVar Analysis'!$I$60,"")</f>
        <v/>
      </c>
      <c r="H655" s="338" t="str">
        <f>IF(ISNUMBER(E655), IF(G655&gt;'Bulk DivVar Analysis'!$J$62,"Pass","Fail"),"")</f>
        <v/>
      </c>
      <c r="I655" s="338" t="str">
        <f t="shared" si="12"/>
        <v/>
      </c>
      <c r="J655" s="339"/>
      <c r="K655" s="339"/>
      <c r="L655" s="339"/>
      <c r="M655" s="339"/>
      <c r="N655" s="339"/>
      <c r="O655" s="339"/>
      <c r="P655" s="339"/>
      <c r="Q655" s="339"/>
    </row>
    <row r="656" spans="1:17" ht="13.5" customHeight="1">
      <c r="A656" s="481"/>
      <c r="B656" s="481"/>
      <c r="C656" s="481"/>
      <c r="D656" s="481"/>
      <c r="E656" s="481"/>
      <c r="F656" s="339"/>
      <c r="G656" s="340" t="str">
        <f>IF(ISNUMBER(E656),E656/'Bulk DivVar Analysis'!$I$60,"")</f>
        <v/>
      </c>
      <c r="H656" s="338" t="str">
        <f>IF(ISNUMBER(E656), IF(G656&gt;'Bulk DivVar Analysis'!$J$62,"Pass","Fail"),"")</f>
        <v/>
      </c>
      <c r="I656" s="338" t="str">
        <f t="shared" si="12"/>
        <v/>
      </c>
      <c r="J656" s="339"/>
      <c r="K656" s="339"/>
      <c r="L656" s="339"/>
      <c r="M656" s="339"/>
      <c r="N656" s="339"/>
      <c r="O656" s="339"/>
      <c r="P656" s="339"/>
      <c r="Q656" s="339"/>
    </row>
    <row r="657" spans="1:17" ht="13.5" customHeight="1">
      <c r="A657" s="481"/>
      <c r="B657" s="481"/>
      <c r="C657" s="481"/>
      <c r="D657" s="481"/>
      <c r="E657" s="481"/>
      <c r="F657" s="339"/>
      <c r="G657" s="340" t="str">
        <f>IF(ISNUMBER(E657),E657/'Bulk DivVar Analysis'!$I$60,"")</f>
        <v/>
      </c>
      <c r="H657" s="338" t="str">
        <f>IF(ISNUMBER(E657), IF(G657&gt;'Bulk DivVar Analysis'!$J$62,"Pass","Fail"),"")</f>
        <v/>
      </c>
      <c r="I657" s="338" t="str">
        <f t="shared" si="12"/>
        <v/>
      </c>
      <c r="J657" s="339"/>
      <c r="K657" s="339"/>
      <c r="L657" s="339"/>
      <c r="M657" s="339"/>
      <c r="N657" s="339"/>
      <c r="O657" s="339"/>
      <c r="P657" s="339"/>
      <c r="Q657" s="339"/>
    </row>
    <row r="658" spans="1:17" ht="13.5" customHeight="1">
      <c r="A658" s="481"/>
      <c r="B658" s="481"/>
      <c r="C658" s="481"/>
      <c r="D658" s="481"/>
      <c r="E658" s="481"/>
      <c r="F658" s="339"/>
      <c r="G658" s="340" t="str">
        <f>IF(ISNUMBER(E658),E658/'Bulk DivVar Analysis'!$I$60,"")</f>
        <v/>
      </c>
      <c r="H658" s="338" t="str">
        <f>IF(ISNUMBER(E658), IF(G658&gt;'Bulk DivVar Analysis'!$J$62,"Pass","Fail"),"")</f>
        <v/>
      </c>
      <c r="I658" s="338" t="str">
        <f t="shared" si="12"/>
        <v/>
      </c>
      <c r="J658" s="339"/>
      <c r="K658" s="339"/>
      <c r="L658" s="339"/>
      <c r="M658" s="339"/>
      <c r="N658" s="339"/>
      <c r="O658" s="339"/>
      <c r="P658" s="339"/>
      <c r="Q658" s="339"/>
    </row>
    <row r="659" spans="1:17" ht="13.5" customHeight="1">
      <c r="A659" s="481"/>
      <c r="B659" s="481"/>
      <c r="C659" s="481"/>
      <c r="D659" s="481"/>
      <c r="E659" s="481"/>
      <c r="F659" s="339"/>
      <c r="G659" s="340" t="str">
        <f>IF(ISNUMBER(E659),E659/'Bulk DivVar Analysis'!$I$60,"")</f>
        <v/>
      </c>
      <c r="H659" s="338" t="str">
        <f>IF(ISNUMBER(E659), IF(G659&gt;'Bulk DivVar Analysis'!$J$62,"Pass","Fail"),"")</f>
        <v/>
      </c>
      <c r="I659" s="338" t="str">
        <f t="shared" si="12"/>
        <v/>
      </c>
      <c r="J659" s="339"/>
      <c r="K659" s="339"/>
      <c r="L659" s="339"/>
      <c r="M659" s="339"/>
      <c r="N659" s="339"/>
      <c r="O659" s="339"/>
      <c r="P659" s="339"/>
      <c r="Q659" s="339"/>
    </row>
    <row r="660" spans="1:17" ht="13.5" customHeight="1">
      <c r="A660" s="481"/>
      <c r="B660" s="481"/>
      <c r="C660" s="481"/>
      <c r="D660" s="481"/>
      <c r="E660" s="481"/>
      <c r="F660" s="339"/>
      <c r="G660" s="340" t="str">
        <f>IF(ISNUMBER(E660),E660/'Bulk DivVar Analysis'!$I$60,"")</f>
        <v/>
      </c>
      <c r="H660" s="338" t="str">
        <f>IF(ISNUMBER(E660), IF(G660&gt;'Bulk DivVar Analysis'!$J$62,"Pass","Fail"),"")</f>
        <v/>
      </c>
      <c r="I660" s="338" t="str">
        <f t="shared" si="12"/>
        <v/>
      </c>
      <c r="J660" s="339"/>
      <c r="K660" s="339"/>
      <c r="L660" s="339"/>
      <c r="M660" s="339"/>
      <c r="N660" s="339"/>
      <c r="O660" s="339"/>
      <c r="P660" s="339"/>
      <c r="Q660" s="339"/>
    </row>
    <row r="661" spans="1:17" ht="13.5" customHeight="1">
      <c r="A661" s="481"/>
      <c r="B661" s="481"/>
      <c r="C661" s="481"/>
      <c r="D661" s="481"/>
      <c r="E661" s="481"/>
      <c r="F661" s="339"/>
      <c r="G661" s="340" t="str">
        <f>IF(ISNUMBER(E661),E661/'Bulk DivVar Analysis'!$I$60,"")</f>
        <v/>
      </c>
      <c r="H661" s="338" t="str">
        <f>IF(ISNUMBER(E661), IF(G661&gt;'Bulk DivVar Analysis'!$J$62,"Pass","Fail"),"")</f>
        <v/>
      </c>
      <c r="I661" s="338" t="str">
        <f t="shared" si="12"/>
        <v/>
      </c>
      <c r="J661" s="339"/>
      <c r="K661" s="339"/>
      <c r="L661" s="339"/>
      <c r="M661" s="339"/>
      <c r="N661" s="339"/>
      <c r="O661" s="339"/>
      <c r="P661" s="339"/>
      <c r="Q661" s="339"/>
    </row>
    <row r="662" spans="1:17" ht="13.5" customHeight="1">
      <c r="A662" s="481"/>
      <c r="B662" s="481"/>
      <c r="C662" s="481"/>
      <c r="D662" s="481"/>
      <c r="E662" s="481"/>
      <c r="F662" s="339"/>
      <c r="G662" s="340" t="str">
        <f>IF(ISNUMBER(E662),E662/'Bulk DivVar Analysis'!$I$60,"")</f>
        <v/>
      </c>
      <c r="H662" s="338" t="str">
        <f>IF(ISNUMBER(E662), IF(G662&gt;'Bulk DivVar Analysis'!$J$62,"Pass","Fail"),"")</f>
        <v/>
      </c>
      <c r="I662" s="338" t="str">
        <f t="shared" si="12"/>
        <v/>
      </c>
      <c r="J662" s="339"/>
      <c r="K662" s="339"/>
      <c r="L662" s="339"/>
      <c r="M662" s="339"/>
      <c r="N662" s="339"/>
      <c r="O662" s="339"/>
      <c r="P662" s="339"/>
      <c r="Q662" s="339"/>
    </row>
    <row r="663" spans="1:17" ht="13.5" customHeight="1">
      <c r="A663" s="481"/>
      <c r="B663" s="481"/>
      <c r="C663" s="481"/>
      <c r="D663" s="481"/>
      <c r="E663" s="481"/>
      <c r="F663" s="339"/>
      <c r="G663" s="340" t="str">
        <f>IF(ISNUMBER(E663),E663/'Bulk DivVar Analysis'!$I$60,"")</f>
        <v/>
      </c>
      <c r="H663" s="338" t="str">
        <f>IF(ISNUMBER(E663), IF(G663&gt;'Bulk DivVar Analysis'!$J$62,"Pass","Fail"),"")</f>
        <v/>
      </c>
      <c r="I663" s="338" t="str">
        <f t="shared" si="12"/>
        <v/>
      </c>
      <c r="J663" s="339"/>
      <c r="K663" s="339"/>
      <c r="L663" s="339"/>
      <c r="M663" s="339"/>
      <c r="N663" s="339"/>
      <c r="O663" s="339"/>
      <c r="P663" s="339"/>
      <c r="Q663" s="339"/>
    </row>
    <row r="664" spans="1:17" ht="13.5" customHeight="1">
      <c r="A664" s="481"/>
      <c r="B664" s="481"/>
      <c r="C664" s="481"/>
      <c r="D664" s="481"/>
      <c r="E664" s="481"/>
      <c r="F664" s="339"/>
      <c r="G664" s="340" t="str">
        <f>IF(ISNUMBER(E664),E664/'Bulk DivVar Analysis'!$I$60,"")</f>
        <v/>
      </c>
      <c r="H664" s="338" t="str">
        <f>IF(ISNUMBER(E664), IF(G664&gt;'Bulk DivVar Analysis'!$J$62,"Pass","Fail"),"")</f>
        <v/>
      </c>
      <c r="I664" s="338" t="str">
        <f t="shared" si="12"/>
        <v/>
      </c>
      <c r="J664" s="339"/>
      <c r="K664" s="339"/>
      <c r="L664" s="339"/>
      <c r="M664" s="339"/>
      <c r="N664" s="339"/>
      <c r="O664" s="339"/>
      <c r="P664" s="339"/>
      <c r="Q664" s="339"/>
    </row>
    <row r="665" spans="1:17" ht="13.5" customHeight="1">
      <c r="A665" s="481"/>
      <c r="B665" s="481"/>
      <c r="C665" s="481"/>
      <c r="D665" s="481"/>
      <c r="E665" s="481"/>
      <c r="F665" s="339"/>
      <c r="G665" s="340" t="str">
        <f>IF(ISNUMBER(E665),E665/'Bulk DivVar Analysis'!$I$60,"")</f>
        <v/>
      </c>
      <c r="H665" s="338" t="str">
        <f>IF(ISNUMBER(E665), IF(G665&gt;'Bulk DivVar Analysis'!$J$62,"Pass","Fail"),"")</f>
        <v/>
      </c>
      <c r="I665" s="338" t="str">
        <f t="shared" si="12"/>
        <v/>
      </c>
      <c r="J665" s="339"/>
      <c r="K665" s="339"/>
      <c r="L665" s="339"/>
      <c r="M665" s="339"/>
      <c r="N665" s="339"/>
      <c r="O665" s="339"/>
      <c r="P665" s="339"/>
      <c r="Q665" s="339"/>
    </row>
    <row r="666" spans="1:17" ht="13.5" customHeight="1">
      <c r="A666" s="481"/>
      <c r="B666" s="481"/>
      <c r="C666" s="481"/>
      <c r="D666" s="481"/>
      <c r="E666" s="481"/>
      <c r="F666" s="339"/>
      <c r="G666" s="340" t="str">
        <f>IF(ISNUMBER(E666),E666/'Bulk DivVar Analysis'!$I$60,"")</f>
        <v/>
      </c>
      <c r="H666" s="338" t="str">
        <f>IF(ISNUMBER(E666), IF(G666&gt;'Bulk DivVar Analysis'!$J$62,"Pass","Fail"),"")</f>
        <v/>
      </c>
      <c r="I666" s="338" t="str">
        <f t="shared" si="12"/>
        <v/>
      </c>
      <c r="J666" s="339"/>
      <c r="K666" s="339"/>
      <c r="L666" s="339"/>
      <c r="M666" s="339"/>
      <c r="N666" s="339"/>
      <c r="O666" s="339"/>
      <c r="P666" s="339"/>
      <c r="Q666" s="339"/>
    </row>
    <row r="667" spans="1:17" ht="13.5" customHeight="1">
      <c r="A667" s="481"/>
      <c r="B667" s="481"/>
      <c r="C667" s="481"/>
      <c r="D667" s="481"/>
      <c r="E667" s="481"/>
      <c r="F667" s="339"/>
      <c r="G667" s="340" t="str">
        <f>IF(ISNUMBER(E667),E667/'Bulk DivVar Analysis'!$I$60,"")</f>
        <v/>
      </c>
      <c r="H667" s="338" t="str">
        <f>IF(ISNUMBER(E667), IF(G667&gt;'Bulk DivVar Analysis'!$J$62,"Pass","Fail"),"")</f>
        <v/>
      </c>
      <c r="I667" s="338" t="str">
        <f t="shared" si="12"/>
        <v/>
      </c>
      <c r="J667" s="339"/>
      <c r="K667" s="339"/>
      <c r="L667" s="339"/>
      <c r="M667" s="339"/>
      <c r="N667" s="339"/>
      <c r="O667" s="339"/>
      <c r="P667" s="339"/>
      <c r="Q667" s="339"/>
    </row>
    <row r="668" spans="1:17" ht="13.5" customHeight="1">
      <c r="A668" s="481"/>
      <c r="B668" s="481"/>
      <c r="C668" s="481"/>
      <c r="D668" s="481"/>
      <c r="E668" s="481"/>
      <c r="F668" s="339"/>
      <c r="G668" s="340" t="str">
        <f>IF(ISNUMBER(E668),E668/'Bulk DivVar Analysis'!$I$60,"")</f>
        <v/>
      </c>
      <c r="H668" s="338" t="str">
        <f>IF(ISNUMBER(E668), IF(G668&gt;'Bulk DivVar Analysis'!$J$62,"Pass","Fail"),"")</f>
        <v/>
      </c>
      <c r="I668" s="338" t="str">
        <f t="shared" si="12"/>
        <v/>
      </c>
      <c r="J668" s="339"/>
      <c r="K668" s="339"/>
      <c r="L668" s="339"/>
      <c r="M668" s="339"/>
      <c r="N668" s="339"/>
      <c r="O668" s="339"/>
      <c r="P668" s="339"/>
      <c r="Q668" s="339"/>
    </row>
    <row r="669" spans="1:17" ht="13.5" customHeight="1">
      <c r="A669" s="481"/>
      <c r="B669" s="481"/>
      <c r="C669" s="481"/>
      <c r="D669" s="481"/>
      <c r="E669" s="481"/>
      <c r="F669" s="339"/>
      <c r="G669" s="340" t="str">
        <f>IF(ISNUMBER(E669),E669/'Bulk DivVar Analysis'!$I$60,"")</f>
        <v/>
      </c>
      <c r="H669" s="338" t="str">
        <f>IF(ISNUMBER(E669), IF(G669&gt;'Bulk DivVar Analysis'!$J$62,"Pass","Fail"),"")</f>
        <v/>
      </c>
      <c r="I669" s="338" t="str">
        <f t="shared" si="12"/>
        <v/>
      </c>
      <c r="J669" s="339"/>
      <c r="K669" s="339"/>
      <c r="L669" s="339"/>
      <c r="M669" s="339"/>
      <c r="N669" s="339"/>
      <c r="O669" s="339"/>
      <c r="P669" s="339"/>
      <c r="Q669" s="339"/>
    </row>
    <row r="670" spans="1:17" ht="13.5" customHeight="1">
      <c r="A670" s="481"/>
      <c r="B670" s="481"/>
      <c r="C670" s="481"/>
      <c r="D670" s="481"/>
      <c r="E670" s="481"/>
      <c r="F670" s="339"/>
      <c r="G670" s="340" t="str">
        <f>IF(ISNUMBER(E670),E670/'Bulk DivVar Analysis'!$I$60,"")</f>
        <v/>
      </c>
      <c r="H670" s="338" t="str">
        <f>IF(ISNUMBER(E670), IF(G670&gt;'Bulk DivVar Analysis'!$J$62,"Pass","Fail"),"")</f>
        <v/>
      </c>
      <c r="I670" s="338" t="str">
        <f t="shared" si="12"/>
        <v/>
      </c>
      <c r="J670" s="339"/>
      <c r="K670" s="339"/>
      <c r="L670" s="339"/>
      <c r="M670" s="339"/>
      <c r="N670" s="339"/>
      <c r="O670" s="339"/>
      <c r="P670" s="339"/>
      <c r="Q670" s="339"/>
    </row>
    <row r="671" spans="1:17" ht="13.5" customHeight="1">
      <c r="A671" s="481"/>
      <c r="B671" s="481"/>
      <c r="C671" s="481"/>
      <c r="D671" s="481"/>
      <c r="E671" s="481"/>
      <c r="F671" s="339"/>
      <c r="G671" s="340" t="str">
        <f>IF(ISNUMBER(E671),E671/'Bulk DivVar Analysis'!$I$60,"")</f>
        <v/>
      </c>
      <c r="H671" s="338" t="str">
        <f>IF(ISNUMBER(E671), IF(G671&gt;'Bulk DivVar Analysis'!$J$62,"Pass","Fail"),"")</f>
        <v/>
      </c>
      <c r="I671" s="338" t="str">
        <f t="shared" si="12"/>
        <v/>
      </c>
      <c r="J671" s="339"/>
      <c r="K671" s="339"/>
      <c r="L671" s="339"/>
      <c r="M671" s="339"/>
      <c r="N671" s="339"/>
      <c r="O671" s="339"/>
      <c r="P671" s="339"/>
      <c r="Q671" s="339"/>
    </row>
    <row r="672" spans="1:17" ht="13.5" customHeight="1">
      <c r="A672" s="481"/>
      <c r="B672" s="481"/>
      <c r="C672" s="481"/>
      <c r="D672" s="481"/>
      <c r="E672" s="481"/>
      <c r="F672" s="339"/>
      <c r="G672" s="340" t="str">
        <f>IF(ISNUMBER(E672),E672/'Bulk DivVar Analysis'!$I$60,"")</f>
        <v/>
      </c>
      <c r="H672" s="338" t="str">
        <f>IF(ISNUMBER(E672), IF(G672&gt;'Bulk DivVar Analysis'!$J$62,"Pass","Fail"),"")</f>
        <v/>
      </c>
      <c r="I672" s="338" t="str">
        <f t="shared" si="12"/>
        <v/>
      </c>
      <c r="J672" s="339"/>
      <c r="K672" s="339"/>
      <c r="L672" s="339"/>
      <c r="M672" s="339"/>
      <c r="N672" s="339"/>
      <c r="O672" s="339"/>
      <c r="P672" s="339"/>
      <c r="Q672" s="339"/>
    </row>
    <row r="673" spans="1:17" ht="13.5" customHeight="1">
      <c r="A673" s="481"/>
      <c r="B673" s="481"/>
      <c r="C673" s="481"/>
      <c r="D673" s="481"/>
      <c r="E673" s="481"/>
      <c r="F673" s="339"/>
      <c r="G673" s="340" t="str">
        <f>IF(ISNUMBER(E673),E673/'Bulk DivVar Analysis'!$I$60,"")</f>
        <v/>
      </c>
      <c r="H673" s="338" t="str">
        <f>IF(ISNUMBER(E673), IF(G673&gt;'Bulk DivVar Analysis'!$J$62,"Pass","Fail"),"")</f>
        <v/>
      </c>
      <c r="I673" s="338" t="str">
        <f t="shared" si="12"/>
        <v/>
      </c>
      <c r="J673" s="339"/>
      <c r="K673" s="339"/>
      <c r="L673" s="339"/>
      <c r="M673" s="339"/>
      <c r="N673" s="339"/>
      <c r="O673" s="339"/>
      <c r="P673" s="339"/>
      <c r="Q673" s="339"/>
    </row>
    <row r="674" spans="1:17" ht="13.5" customHeight="1">
      <c r="A674" s="481"/>
      <c r="B674" s="481"/>
      <c r="C674" s="481"/>
      <c r="D674" s="481"/>
      <c r="E674" s="481"/>
      <c r="F674" s="339"/>
      <c r="G674" s="340" t="str">
        <f>IF(ISNUMBER(E674),E674/'Bulk DivVar Analysis'!$I$60,"")</f>
        <v/>
      </c>
      <c r="H674" s="338" t="str">
        <f>IF(ISNUMBER(E674), IF(G674&gt;'Bulk DivVar Analysis'!$J$62,"Pass","Fail"),"")</f>
        <v/>
      </c>
      <c r="I674" s="338" t="str">
        <f t="shared" si="12"/>
        <v/>
      </c>
      <c r="J674" s="339"/>
      <c r="K674" s="339"/>
      <c r="L674" s="339"/>
      <c r="M674" s="339"/>
      <c r="N674" s="339"/>
      <c r="O674" s="339"/>
      <c r="P674" s="339"/>
      <c r="Q674" s="339"/>
    </row>
    <row r="675" spans="1:17" ht="13.5" customHeight="1">
      <c r="A675" s="481"/>
      <c r="B675" s="481"/>
      <c r="C675" s="481"/>
      <c r="D675" s="481"/>
      <c r="E675" s="481"/>
      <c r="F675" s="339"/>
      <c r="G675" s="340" t="str">
        <f>IF(ISNUMBER(E675),E675/'Bulk DivVar Analysis'!$I$60,"")</f>
        <v/>
      </c>
      <c r="H675" s="338" t="str">
        <f>IF(ISNUMBER(E675), IF(G675&gt;'Bulk DivVar Analysis'!$J$62,"Pass","Fail"),"")</f>
        <v/>
      </c>
      <c r="I675" s="338" t="str">
        <f t="shared" si="12"/>
        <v/>
      </c>
      <c r="J675" s="339"/>
      <c r="K675" s="339"/>
      <c r="L675" s="339"/>
      <c r="M675" s="339"/>
      <c r="N675" s="339"/>
      <c r="O675" s="339"/>
      <c r="P675" s="339"/>
      <c r="Q675" s="339"/>
    </row>
    <row r="676" spans="1:17" ht="13.5" customHeight="1">
      <c r="A676" s="481"/>
      <c r="B676" s="481"/>
      <c r="C676" s="481"/>
      <c r="D676" s="481"/>
      <c r="E676" s="481"/>
      <c r="F676" s="339"/>
      <c r="G676" s="340" t="str">
        <f>IF(ISNUMBER(E676),E676/'Bulk DivVar Analysis'!$I$60,"")</f>
        <v/>
      </c>
      <c r="H676" s="338" t="str">
        <f>IF(ISNUMBER(E676), IF(G676&gt;'Bulk DivVar Analysis'!$J$62,"Pass","Fail"),"")</f>
        <v/>
      </c>
      <c r="I676" s="338" t="str">
        <f t="shared" si="12"/>
        <v/>
      </c>
      <c r="J676" s="339"/>
      <c r="K676" s="339"/>
      <c r="L676" s="339"/>
      <c r="M676" s="339"/>
      <c r="N676" s="339"/>
      <c r="O676" s="339"/>
      <c r="P676" s="339"/>
      <c r="Q676" s="339"/>
    </row>
    <row r="677" spans="1:17" ht="13.5" customHeight="1">
      <c r="A677" s="481"/>
      <c r="B677" s="481"/>
      <c r="C677" s="481"/>
      <c r="D677" s="481"/>
      <c r="E677" s="481"/>
      <c r="F677" s="339"/>
      <c r="G677" s="340" t="str">
        <f>IF(ISNUMBER(E677),E677/'Bulk DivVar Analysis'!$I$60,"")</f>
        <v/>
      </c>
      <c r="H677" s="338" t="str">
        <f>IF(ISNUMBER(E677), IF(G677&gt;'Bulk DivVar Analysis'!$J$62,"Pass","Fail"),"")</f>
        <v/>
      </c>
      <c r="I677" s="338" t="str">
        <f t="shared" si="12"/>
        <v/>
      </c>
      <c r="J677" s="339"/>
      <c r="K677" s="339"/>
      <c r="L677" s="339"/>
      <c r="M677" s="339"/>
      <c r="N677" s="339"/>
      <c r="O677" s="339"/>
      <c r="P677" s="339"/>
      <c r="Q677" s="339"/>
    </row>
    <row r="678" spans="1:17" ht="13.5" customHeight="1">
      <c r="A678" s="481"/>
      <c r="B678" s="481"/>
      <c r="C678" s="481"/>
      <c r="D678" s="481"/>
      <c r="E678" s="481"/>
      <c r="F678" s="339"/>
      <c r="G678" s="340" t="str">
        <f>IF(ISNUMBER(E678),E678/'Bulk DivVar Analysis'!$I$60,"")</f>
        <v/>
      </c>
      <c r="H678" s="338" t="str">
        <f>IF(ISNUMBER(E678), IF(G678&gt;'Bulk DivVar Analysis'!$J$62,"Pass","Fail"),"")</f>
        <v/>
      </c>
      <c r="I678" s="338" t="str">
        <f t="shared" si="12"/>
        <v/>
      </c>
      <c r="J678" s="339"/>
      <c r="K678" s="339"/>
      <c r="L678" s="339"/>
      <c r="M678" s="339"/>
      <c r="N678" s="339"/>
      <c r="O678" s="339"/>
      <c r="P678" s="339"/>
      <c r="Q678" s="339"/>
    </row>
    <row r="679" spans="1:17" ht="13.5" customHeight="1">
      <c r="A679" s="481"/>
      <c r="B679" s="481"/>
      <c r="C679" s="481"/>
      <c r="D679" s="481"/>
      <c r="E679" s="481"/>
      <c r="F679" s="339"/>
      <c r="G679" s="340" t="str">
        <f>IF(ISNUMBER(E679),E679/'Bulk DivVar Analysis'!$I$60,"")</f>
        <v/>
      </c>
      <c r="H679" s="338" t="str">
        <f>IF(ISNUMBER(E679), IF(G679&gt;'Bulk DivVar Analysis'!$J$62,"Pass","Fail"),"")</f>
        <v/>
      </c>
      <c r="I679" s="338" t="str">
        <f t="shared" si="12"/>
        <v/>
      </c>
      <c r="J679" s="339"/>
      <c r="K679" s="339"/>
      <c r="L679" s="339"/>
      <c r="M679" s="339"/>
      <c r="N679" s="339"/>
      <c r="O679" s="339"/>
      <c r="P679" s="339"/>
      <c r="Q679" s="339"/>
    </row>
    <row r="680" spans="1:17" ht="13.5" customHeight="1">
      <c r="A680" s="481"/>
      <c r="B680" s="481"/>
      <c r="C680" s="481"/>
      <c r="D680" s="481"/>
      <c r="E680" s="481"/>
      <c r="F680" s="339"/>
      <c r="G680" s="340" t="str">
        <f>IF(ISNUMBER(E680),E680/'Bulk DivVar Analysis'!$I$60,"")</f>
        <v/>
      </c>
      <c r="H680" s="338" t="str">
        <f>IF(ISNUMBER(E680), IF(G680&gt;'Bulk DivVar Analysis'!$J$62,"Pass","Fail"),"")</f>
        <v/>
      </c>
      <c r="I680" s="338" t="str">
        <f t="shared" si="12"/>
        <v/>
      </c>
      <c r="J680" s="339"/>
      <c r="K680" s="339"/>
      <c r="L680" s="339"/>
      <c r="M680" s="339"/>
      <c r="N680" s="339"/>
      <c r="O680" s="339"/>
      <c r="P680" s="339"/>
      <c r="Q680" s="339"/>
    </row>
    <row r="681" spans="1:17" ht="13.5" customHeight="1">
      <c r="A681" s="481"/>
      <c r="B681" s="481"/>
      <c r="C681" s="481"/>
      <c r="D681" s="481"/>
      <c r="E681" s="481"/>
      <c r="F681" s="339"/>
      <c r="G681" s="340" t="str">
        <f>IF(ISNUMBER(E681),E681/'Bulk DivVar Analysis'!$I$60,"")</f>
        <v/>
      </c>
      <c r="H681" s="338" t="str">
        <f>IF(ISNUMBER(E681), IF(G681&gt;'Bulk DivVar Analysis'!$J$62,"Pass","Fail"),"")</f>
        <v/>
      </c>
      <c r="I681" s="338" t="str">
        <f t="shared" si="12"/>
        <v/>
      </c>
      <c r="J681" s="339"/>
      <c r="K681" s="339"/>
      <c r="L681" s="339"/>
      <c r="M681" s="339"/>
      <c r="N681" s="339"/>
      <c r="O681" s="339"/>
      <c r="P681" s="339"/>
      <c r="Q681" s="339"/>
    </row>
    <row r="682" spans="1:17" ht="13.5" customHeight="1">
      <c r="A682" s="481"/>
      <c r="B682" s="481"/>
      <c r="C682" s="481"/>
      <c r="D682" s="481"/>
      <c r="E682" s="481"/>
      <c r="F682" s="339"/>
      <c r="G682" s="340" t="str">
        <f>IF(ISNUMBER(E682),E682/'Bulk DivVar Analysis'!$I$60,"")</f>
        <v/>
      </c>
      <c r="H682" s="338" t="str">
        <f>IF(ISNUMBER(E682), IF(G682&gt;'Bulk DivVar Analysis'!$J$62,"Pass","Fail"),"")</f>
        <v/>
      </c>
      <c r="I682" s="338" t="str">
        <f t="shared" si="12"/>
        <v/>
      </c>
      <c r="J682" s="339"/>
      <c r="K682" s="339"/>
      <c r="L682" s="339"/>
      <c r="M682" s="339"/>
      <c r="N682" s="339"/>
      <c r="O682" s="339"/>
      <c r="P682" s="339"/>
      <c r="Q682" s="339"/>
    </row>
    <row r="683" spans="1:17" ht="13.5" customHeight="1">
      <c r="A683" s="481"/>
      <c r="B683" s="481"/>
      <c r="C683" s="481"/>
      <c r="D683" s="481"/>
      <c r="E683" s="481"/>
      <c r="F683" s="339"/>
      <c r="G683" s="340" t="str">
        <f>IF(ISNUMBER(E683),E683/'Bulk DivVar Analysis'!$I$60,"")</f>
        <v/>
      </c>
      <c r="H683" s="338" t="str">
        <f>IF(ISNUMBER(E683), IF(G683&gt;'Bulk DivVar Analysis'!$J$62,"Pass","Fail"),"")</f>
        <v/>
      </c>
      <c r="I683" s="338" t="str">
        <f t="shared" si="12"/>
        <v/>
      </c>
      <c r="J683" s="339"/>
      <c r="K683" s="339"/>
      <c r="L683" s="339"/>
      <c r="M683" s="339"/>
      <c r="N683" s="339"/>
      <c r="O683" s="339"/>
      <c r="P683" s="339"/>
      <c r="Q683" s="339"/>
    </row>
    <row r="684" spans="1:17" ht="13.5" customHeight="1">
      <c r="A684" s="481"/>
      <c r="B684" s="481"/>
      <c r="C684" s="481"/>
      <c r="D684" s="481"/>
      <c r="E684" s="481"/>
      <c r="F684" s="339"/>
      <c r="G684" s="340" t="str">
        <f>IF(ISNUMBER(E684),E684/'Bulk DivVar Analysis'!$I$60,"")</f>
        <v/>
      </c>
      <c r="H684" s="338" t="str">
        <f>IF(ISNUMBER(E684), IF(G684&gt;'Bulk DivVar Analysis'!$J$62,"Pass","Fail"),"")</f>
        <v/>
      </c>
      <c r="I684" s="338" t="str">
        <f t="shared" si="12"/>
        <v/>
      </c>
      <c r="J684" s="339"/>
      <c r="K684" s="339"/>
      <c r="L684" s="339"/>
      <c r="M684" s="339"/>
      <c r="N684" s="339"/>
      <c r="O684" s="339"/>
      <c r="P684" s="339"/>
      <c r="Q684" s="339"/>
    </row>
    <row r="685" spans="1:17" ht="13.5" customHeight="1">
      <c r="A685" s="481"/>
      <c r="B685" s="481"/>
      <c r="C685" s="481"/>
      <c r="D685" s="481"/>
      <c r="E685" s="481"/>
      <c r="F685" s="339"/>
      <c r="G685" s="340" t="str">
        <f>IF(ISNUMBER(E685),E685/'Bulk DivVar Analysis'!$I$60,"")</f>
        <v/>
      </c>
      <c r="H685" s="338" t="str">
        <f>IF(ISNUMBER(E685), IF(G685&gt;'Bulk DivVar Analysis'!$J$62,"Pass","Fail"),"")</f>
        <v/>
      </c>
      <c r="I685" s="338" t="str">
        <f t="shared" si="12"/>
        <v/>
      </c>
      <c r="J685" s="339"/>
      <c r="K685" s="339"/>
      <c r="L685" s="339"/>
      <c r="M685" s="339"/>
      <c r="N685" s="339"/>
      <c r="O685" s="339"/>
      <c r="P685" s="339"/>
      <c r="Q685" s="339"/>
    </row>
    <row r="686" spans="1:17" ht="13.5" customHeight="1">
      <c r="A686" s="481"/>
      <c r="B686" s="481"/>
      <c r="C686" s="481"/>
      <c r="D686" s="481"/>
      <c r="E686" s="481"/>
      <c r="F686" s="339"/>
      <c r="G686" s="340" t="str">
        <f>IF(ISNUMBER(E686),E686/'Bulk DivVar Analysis'!$I$60,"")</f>
        <v/>
      </c>
      <c r="H686" s="338" t="str">
        <f>IF(ISNUMBER(E686), IF(G686&gt;'Bulk DivVar Analysis'!$J$62,"Pass","Fail"),"")</f>
        <v/>
      </c>
      <c r="I686" s="338" t="str">
        <f t="shared" si="12"/>
        <v/>
      </c>
      <c r="J686" s="339"/>
      <c r="K686" s="339"/>
      <c r="L686" s="339"/>
      <c r="M686" s="339"/>
      <c r="N686" s="339"/>
      <c r="O686" s="339"/>
      <c r="P686" s="339"/>
      <c r="Q686" s="339"/>
    </row>
    <row r="687" spans="1:17" ht="13.5" customHeight="1">
      <c r="A687" s="481"/>
      <c r="B687" s="481"/>
      <c r="C687" s="481"/>
      <c r="D687" s="481"/>
      <c r="E687" s="481"/>
      <c r="F687" s="339"/>
      <c r="G687" s="340" t="str">
        <f>IF(ISNUMBER(E687),E687/'Bulk DivVar Analysis'!$I$60,"")</f>
        <v/>
      </c>
      <c r="H687" s="338" t="str">
        <f>IF(ISNUMBER(E687), IF(G687&gt;'Bulk DivVar Analysis'!$J$62,"Pass","Fail"),"")</f>
        <v/>
      </c>
      <c r="I687" s="338" t="str">
        <f t="shared" si="12"/>
        <v/>
      </c>
      <c r="J687" s="339"/>
      <c r="K687" s="339"/>
      <c r="L687" s="339"/>
      <c r="M687" s="339"/>
      <c r="N687" s="339"/>
      <c r="O687" s="339"/>
      <c r="P687" s="339"/>
      <c r="Q687" s="339"/>
    </row>
    <row r="688" spans="1:17" ht="13.5" customHeight="1">
      <c r="A688" s="481"/>
      <c r="B688" s="481"/>
      <c r="C688" s="481"/>
      <c r="D688" s="481"/>
      <c r="E688" s="481"/>
      <c r="F688" s="339"/>
      <c r="G688" s="340" t="str">
        <f>IF(ISNUMBER(E688),E688/'Bulk DivVar Analysis'!$I$60,"")</f>
        <v/>
      </c>
      <c r="H688" s="338" t="str">
        <f>IF(ISNUMBER(E688), IF(G688&gt;'Bulk DivVar Analysis'!$J$62,"Pass","Fail"),"")</f>
        <v/>
      </c>
      <c r="I688" s="338" t="str">
        <f t="shared" si="12"/>
        <v/>
      </c>
      <c r="J688" s="339"/>
      <c r="K688" s="339"/>
      <c r="L688" s="339"/>
      <c r="M688" s="339"/>
      <c r="N688" s="339"/>
      <c r="O688" s="339"/>
      <c r="P688" s="339"/>
      <c r="Q688" s="339"/>
    </row>
    <row r="689" spans="1:17" ht="13.5" customHeight="1">
      <c r="A689" s="481"/>
      <c r="B689" s="481"/>
      <c r="C689" s="481"/>
      <c r="D689" s="481"/>
      <c r="E689" s="481"/>
      <c r="F689" s="339"/>
      <c r="G689" s="340" t="str">
        <f>IF(ISNUMBER(E689),E689/'Bulk DivVar Analysis'!$I$60,"")</f>
        <v/>
      </c>
      <c r="H689" s="338" t="str">
        <f>IF(ISNUMBER(E689), IF(G689&gt;'Bulk DivVar Analysis'!$J$62,"Pass","Fail"),"")</f>
        <v/>
      </c>
      <c r="I689" s="338" t="str">
        <f t="shared" si="12"/>
        <v/>
      </c>
      <c r="J689" s="339"/>
      <c r="K689" s="339"/>
      <c r="L689" s="339"/>
      <c r="M689" s="339"/>
      <c r="N689" s="339"/>
      <c r="O689" s="339"/>
      <c r="P689" s="339"/>
      <c r="Q689" s="339"/>
    </row>
    <row r="690" spans="1:17" ht="13.5" customHeight="1">
      <c r="A690" s="481"/>
      <c r="B690" s="481"/>
      <c r="C690" s="481"/>
      <c r="D690" s="481"/>
      <c r="E690" s="481"/>
      <c r="F690" s="339"/>
      <c r="G690" s="340" t="str">
        <f>IF(ISNUMBER(E690),E690/'Bulk DivVar Analysis'!$I$60,"")</f>
        <v/>
      </c>
      <c r="H690" s="338" t="str">
        <f>IF(ISNUMBER(E690), IF(G690&gt;'Bulk DivVar Analysis'!$J$62,"Pass","Fail"),"")</f>
        <v/>
      </c>
      <c r="I690" s="338" t="str">
        <f t="shared" si="12"/>
        <v/>
      </c>
      <c r="J690" s="339"/>
      <c r="K690" s="339"/>
      <c r="L690" s="339"/>
      <c r="M690" s="339"/>
      <c r="N690" s="339"/>
      <c r="O690" s="339"/>
      <c r="P690" s="339"/>
      <c r="Q690" s="339"/>
    </row>
    <row r="691" spans="1:17" ht="13.5" customHeight="1">
      <c r="A691" s="481"/>
      <c r="B691" s="481"/>
      <c r="C691" s="481"/>
      <c r="D691" s="481"/>
      <c r="E691" s="481"/>
      <c r="F691" s="339"/>
      <c r="G691" s="340" t="str">
        <f>IF(ISNUMBER(E691),E691/'Bulk DivVar Analysis'!$I$60,"")</f>
        <v/>
      </c>
      <c r="H691" s="338" t="str">
        <f>IF(ISNUMBER(E691), IF(G691&gt;'Bulk DivVar Analysis'!$J$62,"Pass","Fail"),"")</f>
        <v/>
      </c>
      <c r="I691" s="338" t="str">
        <f t="shared" si="12"/>
        <v/>
      </c>
      <c r="J691" s="339"/>
      <c r="K691" s="339"/>
      <c r="L691" s="339"/>
      <c r="M691" s="339"/>
      <c r="N691" s="339"/>
      <c r="O691" s="339"/>
      <c r="P691" s="339"/>
      <c r="Q691" s="339"/>
    </row>
    <row r="692" spans="1:17" ht="13.5" customHeight="1">
      <c r="A692" s="481"/>
      <c r="B692" s="481"/>
      <c r="C692" s="481"/>
      <c r="D692" s="481"/>
      <c r="E692" s="481"/>
      <c r="F692" s="339"/>
      <c r="G692" s="340" t="str">
        <f>IF(ISNUMBER(E692),E692/'Bulk DivVar Analysis'!$I$60,"")</f>
        <v/>
      </c>
      <c r="H692" s="338" t="str">
        <f>IF(ISNUMBER(E692), IF(G692&gt;'Bulk DivVar Analysis'!$J$62,"Pass","Fail"),"")</f>
        <v/>
      </c>
      <c r="I692" s="338" t="str">
        <f t="shared" si="12"/>
        <v/>
      </c>
      <c r="J692" s="339"/>
      <c r="K692" s="339"/>
      <c r="L692" s="339"/>
      <c r="M692" s="339"/>
      <c r="N692" s="339"/>
      <c r="O692" s="339"/>
      <c r="P692" s="339"/>
      <c r="Q692" s="339"/>
    </row>
    <row r="693" spans="1:17" ht="13.5" customHeight="1">
      <c r="A693" s="481"/>
      <c r="B693" s="481"/>
      <c r="C693" s="481"/>
      <c r="D693" s="481"/>
      <c r="E693" s="481"/>
      <c r="F693" s="339"/>
      <c r="G693" s="340" t="str">
        <f>IF(ISNUMBER(E693),E693/'Bulk DivVar Analysis'!$I$60,"")</f>
        <v/>
      </c>
      <c r="H693" s="338" t="str">
        <f>IF(ISNUMBER(E693), IF(G693&gt;'Bulk DivVar Analysis'!$J$62,"Pass","Fail"),"")</f>
        <v/>
      </c>
      <c r="I693" s="338" t="str">
        <f t="shared" si="12"/>
        <v/>
      </c>
      <c r="J693" s="339"/>
      <c r="K693" s="339"/>
      <c r="L693" s="339"/>
      <c r="M693" s="339"/>
      <c r="N693" s="339"/>
      <c r="O693" s="339"/>
      <c r="P693" s="339"/>
      <c r="Q693" s="339"/>
    </row>
    <row r="694" spans="1:17" ht="13.5" customHeight="1">
      <c r="A694" s="481"/>
      <c r="B694" s="481"/>
      <c r="C694" s="481"/>
      <c r="D694" s="481"/>
      <c r="E694" s="481"/>
      <c r="F694" s="339"/>
      <c r="G694" s="340" t="str">
        <f>IF(ISNUMBER(E694),E694/'Bulk DivVar Analysis'!$I$60,"")</f>
        <v/>
      </c>
      <c r="H694" s="338" t="str">
        <f>IF(ISNUMBER(E694), IF(G694&gt;'Bulk DivVar Analysis'!$J$62,"Pass","Fail"),"")</f>
        <v/>
      </c>
      <c r="I694" s="338" t="str">
        <f t="shared" si="12"/>
        <v/>
      </c>
      <c r="J694" s="339"/>
      <c r="K694" s="339"/>
      <c r="L694" s="339"/>
      <c r="M694" s="339"/>
      <c r="N694" s="339"/>
      <c r="O694" s="339"/>
      <c r="P694" s="339"/>
      <c r="Q694" s="339"/>
    </row>
    <row r="695" spans="1:17" ht="13.5" customHeight="1">
      <c r="A695" s="481"/>
      <c r="B695" s="481"/>
      <c r="C695" s="481"/>
      <c r="D695" s="481"/>
      <c r="E695" s="481"/>
      <c r="F695" s="339"/>
      <c r="G695" s="340" t="str">
        <f>IF(ISNUMBER(E695),E695/'Bulk DivVar Analysis'!$I$60,"")</f>
        <v/>
      </c>
      <c r="H695" s="338" t="str">
        <f>IF(ISNUMBER(E695), IF(G695&gt;'Bulk DivVar Analysis'!$J$62,"Pass","Fail"),"")</f>
        <v/>
      </c>
      <c r="I695" s="338" t="str">
        <f t="shared" si="12"/>
        <v/>
      </c>
      <c r="J695" s="339"/>
      <c r="K695" s="339"/>
      <c r="L695" s="339"/>
      <c r="M695" s="339"/>
      <c r="N695" s="339"/>
      <c r="O695" s="339"/>
      <c r="P695" s="339"/>
      <c r="Q695" s="339"/>
    </row>
    <row r="696" spans="1:17" ht="13.5" customHeight="1">
      <c r="A696" s="481"/>
      <c r="B696" s="481"/>
      <c r="C696" s="481"/>
      <c r="D696" s="481"/>
      <c r="E696" s="481"/>
      <c r="F696" s="339"/>
      <c r="G696" s="340" t="str">
        <f>IF(ISNUMBER(E696),E696/'Bulk DivVar Analysis'!$I$60,"")</f>
        <v/>
      </c>
      <c r="H696" s="338" t="str">
        <f>IF(ISNUMBER(E696), IF(G696&gt;'Bulk DivVar Analysis'!$J$62,"Pass","Fail"),"")</f>
        <v/>
      </c>
      <c r="I696" s="338" t="str">
        <f t="shared" si="12"/>
        <v/>
      </c>
      <c r="J696" s="339"/>
      <c r="K696" s="339"/>
      <c r="L696" s="339"/>
      <c r="M696" s="339"/>
      <c r="N696" s="339"/>
      <c r="O696" s="339"/>
      <c r="P696" s="339"/>
      <c r="Q696" s="339"/>
    </row>
    <row r="697" spans="1:17" ht="13.5" customHeight="1">
      <c r="A697" s="481"/>
      <c r="B697" s="481"/>
      <c r="C697" s="481"/>
      <c r="D697" s="481"/>
      <c r="E697" s="481"/>
      <c r="F697" s="339"/>
      <c r="G697" s="340" t="str">
        <f>IF(ISNUMBER(E697),E697/'Bulk DivVar Analysis'!$I$60,"")</f>
        <v/>
      </c>
      <c r="H697" s="338" t="str">
        <f>IF(ISNUMBER(E697), IF(G697&gt;'Bulk DivVar Analysis'!$J$62,"Pass","Fail"),"")</f>
        <v/>
      </c>
      <c r="I697" s="338" t="str">
        <f t="shared" si="12"/>
        <v/>
      </c>
      <c r="J697" s="339"/>
      <c r="K697" s="339"/>
      <c r="L697" s="339"/>
      <c r="M697" s="339"/>
      <c r="N697" s="339"/>
      <c r="O697" s="339"/>
      <c r="P697" s="339"/>
      <c r="Q697" s="339"/>
    </row>
    <row r="698" spans="1:17" ht="13.5" customHeight="1">
      <c r="A698" s="481"/>
      <c r="B698" s="481"/>
      <c r="C698" s="481"/>
      <c r="D698" s="481"/>
      <c r="E698" s="481"/>
      <c r="F698" s="339"/>
      <c r="G698" s="340" t="str">
        <f>IF(ISNUMBER(E698),E698/'Bulk DivVar Analysis'!$I$60,"")</f>
        <v/>
      </c>
      <c r="H698" s="338" t="str">
        <f>IF(ISNUMBER(E698), IF(G698&gt;'Bulk DivVar Analysis'!$J$62,"Pass","Fail"),"")</f>
        <v/>
      </c>
      <c r="I698" s="338" t="str">
        <f t="shared" si="12"/>
        <v/>
      </c>
      <c r="J698" s="339"/>
      <c r="K698" s="339"/>
      <c r="L698" s="339"/>
      <c r="M698" s="339"/>
      <c r="N698" s="339"/>
      <c r="O698" s="339"/>
      <c r="P698" s="339"/>
      <c r="Q698" s="339"/>
    </row>
    <row r="699" spans="1:17" ht="13.5" customHeight="1">
      <c r="A699" s="481"/>
      <c r="B699" s="481"/>
      <c r="C699" s="481"/>
      <c r="D699" s="481"/>
      <c r="E699" s="481"/>
      <c r="F699" s="339"/>
      <c r="G699" s="340" t="str">
        <f>IF(ISNUMBER(E699),E699/'Bulk DivVar Analysis'!$I$60,"")</f>
        <v/>
      </c>
      <c r="H699" s="338" t="str">
        <f>IF(ISNUMBER(E699), IF(G699&gt;'Bulk DivVar Analysis'!$J$62,"Pass","Fail"),"")</f>
        <v/>
      </c>
      <c r="I699" s="338" t="str">
        <f t="shared" si="12"/>
        <v/>
      </c>
      <c r="J699" s="339"/>
      <c r="K699" s="339"/>
      <c r="L699" s="339"/>
      <c r="M699" s="339"/>
      <c r="N699" s="339"/>
      <c r="O699" s="339"/>
      <c r="P699" s="339"/>
      <c r="Q699" s="339"/>
    </row>
    <row r="700" spans="1:17" ht="13.5" customHeight="1">
      <c r="A700" s="481"/>
      <c r="B700" s="481"/>
      <c r="C700" s="481"/>
      <c r="D700" s="481"/>
      <c r="E700" s="481"/>
      <c r="F700" s="339"/>
      <c r="G700" s="340" t="str">
        <f>IF(ISNUMBER(E700),E700/'Bulk DivVar Analysis'!$I$60,"")</f>
        <v/>
      </c>
      <c r="H700" s="338" t="str">
        <f>IF(ISNUMBER(E700), IF(G700&gt;'Bulk DivVar Analysis'!$J$62,"Pass","Fail"),"")</f>
        <v/>
      </c>
      <c r="I700" s="338" t="str">
        <f t="shared" si="12"/>
        <v/>
      </c>
      <c r="J700" s="339"/>
      <c r="K700" s="339"/>
      <c r="L700" s="339"/>
      <c r="M700" s="339"/>
      <c r="N700" s="339"/>
      <c r="O700" s="339"/>
      <c r="P700" s="339"/>
      <c r="Q700" s="339"/>
    </row>
    <row r="701" spans="1:17" ht="13.5" customHeight="1">
      <c r="A701" s="481"/>
      <c r="B701" s="481"/>
      <c r="C701" s="481"/>
      <c r="D701" s="481"/>
      <c r="E701" s="481"/>
      <c r="F701" s="339"/>
      <c r="G701" s="340" t="str">
        <f>IF(ISNUMBER(E701),E701/'Bulk DivVar Analysis'!$I$60,"")</f>
        <v/>
      </c>
      <c r="H701" s="338" t="str">
        <f>IF(ISNUMBER(E701), IF(G701&gt;'Bulk DivVar Analysis'!$J$62,"Pass","Fail"),"")</f>
        <v/>
      </c>
      <c r="I701" s="338" t="str">
        <f t="shared" si="12"/>
        <v/>
      </c>
      <c r="J701" s="339"/>
      <c r="K701" s="339"/>
      <c r="L701" s="339"/>
      <c r="M701" s="339"/>
      <c r="N701" s="339"/>
      <c r="O701" s="339"/>
      <c r="P701" s="339"/>
      <c r="Q701" s="339"/>
    </row>
    <row r="702" spans="1:17" ht="13.5" customHeight="1">
      <c r="A702" s="481"/>
      <c r="B702" s="481"/>
      <c r="C702" s="481"/>
      <c r="D702" s="481"/>
      <c r="E702" s="481"/>
      <c r="F702" s="339"/>
      <c r="G702" s="340" t="str">
        <f>IF(ISNUMBER(E702),E702/'Bulk DivVar Analysis'!$I$60,"")</f>
        <v/>
      </c>
      <c r="H702" s="338" t="str">
        <f>IF(ISNUMBER(E702), IF(G702&gt;'Bulk DivVar Analysis'!$J$62,"Pass","Fail"),"")</f>
        <v/>
      </c>
      <c r="I702" s="338" t="str">
        <f t="shared" si="12"/>
        <v/>
      </c>
      <c r="J702" s="339"/>
      <c r="K702" s="339"/>
      <c r="L702" s="339"/>
      <c r="M702" s="339"/>
      <c r="N702" s="339"/>
      <c r="O702" s="339"/>
      <c r="P702" s="339"/>
      <c r="Q702" s="339"/>
    </row>
    <row r="703" spans="1:17" ht="13.5" customHeight="1">
      <c r="A703" s="481"/>
      <c r="B703" s="481"/>
      <c r="C703" s="481"/>
      <c r="D703" s="481"/>
      <c r="E703" s="481"/>
      <c r="F703" s="339"/>
      <c r="G703" s="340" t="str">
        <f>IF(ISNUMBER(E703),E703/'Bulk DivVar Analysis'!$I$60,"")</f>
        <v/>
      </c>
      <c r="H703" s="338" t="str">
        <f>IF(ISNUMBER(E703), IF(G703&gt;'Bulk DivVar Analysis'!$J$62,"Pass","Fail"),"")</f>
        <v/>
      </c>
      <c r="I703" s="338" t="str">
        <f t="shared" si="12"/>
        <v/>
      </c>
      <c r="J703" s="339"/>
      <c r="K703" s="339"/>
      <c r="L703" s="339"/>
      <c r="M703" s="339"/>
      <c r="N703" s="339"/>
      <c r="O703" s="339"/>
      <c r="P703" s="339"/>
      <c r="Q703" s="339"/>
    </row>
    <row r="704" spans="1:17" ht="13.5" customHeight="1">
      <c r="A704" s="481"/>
      <c r="B704" s="481"/>
      <c r="C704" s="481"/>
      <c r="D704" s="481"/>
      <c r="E704" s="481"/>
      <c r="F704" s="339"/>
      <c r="G704" s="340" t="str">
        <f>IF(ISNUMBER(E704),E704/'Bulk DivVar Analysis'!$I$60,"")</f>
        <v/>
      </c>
      <c r="H704" s="338" t="str">
        <f>IF(ISNUMBER(E704), IF(G704&gt;'Bulk DivVar Analysis'!$J$62,"Pass","Fail"),"")</f>
        <v/>
      </c>
      <c r="I704" s="338" t="str">
        <f t="shared" si="12"/>
        <v/>
      </c>
      <c r="J704" s="339"/>
      <c r="K704" s="339"/>
      <c r="L704" s="339"/>
      <c r="M704" s="339"/>
      <c r="N704" s="339"/>
      <c r="O704" s="339"/>
      <c r="P704" s="339"/>
      <c r="Q704" s="339"/>
    </row>
    <row r="705" spans="1:17" ht="13.5" customHeight="1">
      <c r="A705" s="481"/>
      <c r="B705" s="481"/>
      <c r="C705" s="481"/>
      <c r="D705" s="481"/>
      <c r="E705" s="481"/>
      <c r="F705" s="339"/>
      <c r="G705" s="340" t="str">
        <f>IF(ISNUMBER(E705),E705/'Bulk DivVar Analysis'!$I$60,"")</f>
        <v/>
      </c>
      <c r="H705" s="338" t="str">
        <f>IF(ISNUMBER(E705), IF(G705&gt;'Bulk DivVar Analysis'!$J$62,"Pass","Fail"),"")</f>
        <v/>
      </c>
      <c r="I705" s="338" t="str">
        <f t="shared" si="12"/>
        <v/>
      </c>
      <c r="J705" s="339"/>
      <c r="K705" s="339"/>
      <c r="L705" s="339"/>
      <c r="M705" s="339"/>
      <c r="N705" s="339"/>
      <c r="O705" s="339"/>
      <c r="P705" s="339"/>
      <c r="Q705" s="339"/>
    </row>
    <row r="706" spans="1:17" ht="13.5" customHeight="1">
      <c r="A706" s="481"/>
      <c r="B706" s="481"/>
      <c r="C706" s="481"/>
      <c r="D706" s="481"/>
      <c r="E706" s="481"/>
      <c r="F706" s="339"/>
      <c r="G706" s="340" t="str">
        <f>IF(ISNUMBER(E706),E706/'Bulk DivVar Analysis'!$I$60,"")</f>
        <v/>
      </c>
      <c r="H706" s="338" t="str">
        <f>IF(ISNUMBER(E706), IF(G706&gt;'Bulk DivVar Analysis'!$J$62,"Pass","Fail"),"")</f>
        <v/>
      </c>
      <c r="I706" s="338" t="str">
        <f t="shared" si="12"/>
        <v/>
      </c>
      <c r="J706" s="339"/>
      <c r="K706" s="339"/>
      <c r="L706" s="339"/>
      <c r="M706" s="339"/>
      <c r="N706" s="339"/>
      <c r="O706" s="339"/>
      <c r="P706" s="339"/>
      <c r="Q706" s="339"/>
    </row>
    <row r="707" spans="1:17" ht="13.5" customHeight="1">
      <c r="A707" s="481"/>
      <c r="B707" s="481"/>
      <c r="C707" s="481"/>
      <c r="D707" s="481"/>
      <c r="E707" s="481"/>
      <c r="F707" s="339"/>
      <c r="G707" s="340" t="str">
        <f>IF(ISNUMBER(E707),E707/'Bulk DivVar Analysis'!$I$60,"")</f>
        <v/>
      </c>
      <c r="H707" s="338" t="str">
        <f>IF(ISNUMBER(E707), IF(G707&gt;'Bulk DivVar Analysis'!$J$62,"Pass","Fail"),"")</f>
        <v/>
      </c>
      <c r="I707" s="338" t="str">
        <f t="shared" ref="I707:I770" si="13">_xlfn.TEXTJOIN("_",TRUE,B707,C707)</f>
        <v/>
      </c>
      <c r="J707" s="339"/>
      <c r="K707" s="339"/>
      <c r="L707" s="339"/>
      <c r="M707" s="339"/>
      <c r="N707" s="339"/>
      <c r="O707" s="339"/>
      <c r="P707" s="339"/>
      <c r="Q707" s="339"/>
    </row>
    <row r="708" spans="1:17" ht="13.5" customHeight="1">
      <c r="A708" s="481"/>
      <c r="B708" s="481"/>
      <c r="C708" s="481"/>
      <c r="D708" s="481"/>
      <c r="E708" s="481"/>
      <c r="F708" s="339"/>
      <c r="G708" s="340" t="str">
        <f>IF(ISNUMBER(E708),E708/'Bulk DivVar Analysis'!$I$60,"")</f>
        <v/>
      </c>
      <c r="H708" s="338" t="str">
        <f>IF(ISNUMBER(E708), IF(G708&gt;'Bulk DivVar Analysis'!$J$62,"Pass","Fail"),"")</f>
        <v/>
      </c>
      <c r="I708" s="338" t="str">
        <f t="shared" si="13"/>
        <v/>
      </c>
      <c r="J708" s="339"/>
      <c r="K708" s="339"/>
      <c r="L708" s="339"/>
      <c r="M708" s="339"/>
      <c r="N708" s="339"/>
      <c r="O708" s="339"/>
      <c r="P708" s="339"/>
      <c r="Q708" s="339"/>
    </row>
    <row r="709" spans="1:17" ht="13.5" customHeight="1">
      <c r="A709" s="481"/>
      <c r="B709" s="481"/>
      <c r="C709" s="481"/>
      <c r="D709" s="481"/>
      <c r="E709" s="481"/>
      <c r="F709" s="339"/>
      <c r="G709" s="340" t="str">
        <f>IF(ISNUMBER(E709),E709/'Bulk DivVar Analysis'!$I$60,"")</f>
        <v/>
      </c>
      <c r="H709" s="338" t="str">
        <f>IF(ISNUMBER(E709), IF(G709&gt;'Bulk DivVar Analysis'!$J$62,"Pass","Fail"),"")</f>
        <v/>
      </c>
      <c r="I709" s="338" t="str">
        <f t="shared" si="13"/>
        <v/>
      </c>
      <c r="J709" s="339"/>
      <c r="K709" s="339"/>
      <c r="L709" s="339"/>
      <c r="M709" s="339"/>
      <c r="N709" s="339"/>
      <c r="O709" s="339"/>
      <c r="P709" s="339"/>
      <c r="Q709" s="339"/>
    </row>
    <row r="710" spans="1:17" ht="13.5" customHeight="1">
      <c r="A710" s="481"/>
      <c r="B710" s="481"/>
      <c r="C710" s="481"/>
      <c r="D710" s="481"/>
      <c r="E710" s="481"/>
      <c r="F710" s="339"/>
      <c r="G710" s="340" t="str">
        <f>IF(ISNUMBER(E710),E710/'Bulk DivVar Analysis'!$I$60,"")</f>
        <v/>
      </c>
      <c r="H710" s="338" t="str">
        <f>IF(ISNUMBER(E710), IF(G710&gt;'Bulk DivVar Analysis'!$J$62,"Pass","Fail"),"")</f>
        <v/>
      </c>
      <c r="I710" s="338" t="str">
        <f t="shared" si="13"/>
        <v/>
      </c>
      <c r="J710" s="339"/>
      <c r="K710" s="339"/>
      <c r="L710" s="339"/>
      <c r="M710" s="339"/>
      <c r="N710" s="339"/>
      <c r="O710" s="339"/>
      <c r="P710" s="339"/>
      <c r="Q710" s="339"/>
    </row>
    <row r="711" spans="1:17" ht="13.5" customHeight="1">
      <c r="A711" s="481"/>
      <c r="B711" s="481"/>
      <c r="C711" s="481"/>
      <c r="D711" s="481"/>
      <c r="E711" s="481"/>
      <c r="F711" s="339"/>
      <c r="G711" s="340" t="str">
        <f>IF(ISNUMBER(E711),E711/'Bulk DivVar Analysis'!$I$60,"")</f>
        <v/>
      </c>
      <c r="H711" s="338" t="str">
        <f>IF(ISNUMBER(E711), IF(G711&gt;'Bulk DivVar Analysis'!$J$62,"Pass","Fail"),"")</f>
        <v/>
      </c>
      <c r="I711" s="338" t="str">
        <f t="shared" si="13"/>
        <v/>
      </c>
      <c r="J711" s="339"/>
      <c r="K711" s="339"/>
      <c r="L711" s="339"/>
      <c r="M711" s="339"/>
      <c r="N711" s="339"/>
      <c r="O711" s="339"/>
      <c r="P711" s="339"/>
      <c r="Q711" s="339"/>
    </row>
    <row r="712" spans="1:17" ht="13.5" customHeight="1">
      <c r="A712" s="481"/>
      <c r="B712" s="481"/>
      <c r="C712" s="481"/>
      <c r="D712" s="481"/>
      <c r="E712" s="481"/>
      <c r="F712" s="339"/>
      <c r="G712" s="340" t="str">
        <f>IF(ISNUMBER(E712),E712/'Bulk DivVar Analysis'!$I$60,"")</f>
        <v/>
      </c>
      <c r="H712" s="338" t="str">
        <f>IF(ISNUMBER(E712), IF(G712&gt;'Bulk DivVar Analysis'!$J$62,"Pass","Fail"),"")</f>
        <v/>
      </c>
      <c r="I712" s="338" t="str">
        <f t="shared" si="13"/>
        <v/>
      </c>
      <c r="J712" s="339"/>
      <c r="K712" s="339"/>
      <c r="L712" s="339"/>
      <c r="M712" s="339"/>
      <c r="N712" s="339"/>
      <c r="O712" s="339"/>
      <c r="P712" s="339"/>
      <c r="Q712" s="339"/>
    </row>
    <row r="713" spans="1:17" ht="13.5" customHeight="1">
      <c r="A713" s="481"/>
      <c r="B713" s="481"/>
      <c r="C713" s="481"/>
      <c r="D713" s="481"/>
      <c r="E713" s="481"/>
      <c r="F713" s="339"/>
      <c r="G713" s="340" t="str">
        <f>IF(ISNUMBER(E713),E713/'Bulk DivVar Analysis'!$I$60,"")</f>
        <v/>
      </c>
      <c r="H713" s="338" t="str">
        <f>IF(ISNUMBER(E713), IF(G713&gt;'Bulk DivVar Analysis'!$J$62,"Pass","Fail"),"")</f>
        <v/>
      </c>
      <c r="I713" s="338" t="str">
        <f t="shared" si="13"/>
        <v/>
      </c>
      <c r="J713" s="339"/>
      <c r="K713" s="339"/>
      <c r="L713" s="339"/>
      <c r="M713" s="339"/>
      <c r="N713" s="339"/>
      <c r="O713" s="339"/>
      <c r="P713" s="339"/>
      <c r="Q713" s="339"/>
    </row>
    <row r="714" spans="1:17" ht="13.5" customHeight="1">
      <c r="A714" s="481"/>
      <c r="B714" s="481"/>
      <c r="C714" s="481"/>
      <c r="D714" s="481"/>
      <c r="E714" s="481"/>
      <c r="F714" s="339"/>
      <c r="G714" s="340" t="str">
        <f>IF(ISNUMBER(E714),E714/'Bulk DivVar Analysis'!$I$60,"")</f>
        <v/>
      </c>
      <c r="H714" s="338" t="str">
        <f>IF(ISNUMBER(E714), IF(G714&gt;'Bulk DivVar Analysis'!$J$62,"Pass","Fail"),"")</f>
        <v/>
      </c>
      <c r="I714" s="338" t="str">
        <f t="shared" si="13"/>
        <v/>
      </c>
      <c r="J714" s="339"/>
      <c r="K714" s="339"/>
      <c r="L714" s="339"/>
      <c r="M714" s="339"/>
      <c r="N714" s="339"/>
      <c r="O714" s="339"/>
      <c r="P714" s="339"/>
      <c r="Q714" s="339"/>
    </row>
    <row r="715" spans="1:17" ht="13.5" customHeight="1">
      <c r="A715" s="481"/>
      <c r="B715" s="481"/>
      <c r="C715" s="481"/>
      <c r="D715" s="481"/>
      <c r="E715" s="481"/>
      <c r="F715" s="339"/>
      <c r="G715" s="340" t="str">
        <f>IF(ISNUMBER(E715),E715/'Bulk DivVar Analysis'!$I$60,"")</f>
        <v/>
      </c>
      <c r="H715" s="338" t="str">
        <f>IF(ISNUMBER(E715), IF(G715&gt;'Bulk DivVar Analysis'!$J$62,"Pass","Fail"),"")</f>
        <v/>
      </c>
      <c r="I715" s="338" t="str">
        <f t="shared" si="13"/>
        <v/>
      </c>
      <c r="J715" s="339"/>
      <c r="K715" s="339"/>
      <c r="L715" s="339"/>
      <c r="M715" s="339"/>
      <c r="N715" s="339"/>
      <c r="O715" s="339"/>
      <c r="P715" s="339"/>
      <c r="Q715" s="339"/>
    </row>
    <row r="716" spans="1:17" ht="13.5" customHeight="1">
      <c r="A716" s="481"/>
      <c r="B716" s="481"/>
      <c r="C716" s="481"/>
      <c r="D716" s="481"/>
      <c r="E716" s="481"/>
      <c r="F716" s="339"/>
      <c r="G716" s="340" t="str">
        <f>IF(ISNUMBER(E716),E716/'Bulk DivVar Analysis'!$I$60,"")</f>
        <v/>
      </c>
      <c r="H716" s="338" t="str">
        <f>IF(ISNUMBER(E716), IF(G716&gt;'Bulk DivVar Analysis'!$J$62,"Pass","Fail"),"")</f>
        <v/>
      </c>
      <c r="I716" s="338" t="str">
        <f t="shared" si="13"/>
        <v/>
      </c>
      <c r="J716" s="339"/>
      <c r="K716" s="339"/>
      <c r="L716" s="339"/>
      <c r="M716" s="339"/>
      <c r="N716" s="339"/>
      <c r="O716" s="339"/>
      <c r="P716" s="339"/>
      <c r="Q716" s="339"/>
    </row>
    <row r="717" spans="1:17" ht="13.5" customHeight="1">
      <c r="A717" s="481"/>
      <c r="B717" s="481"/>
      <c r="C717" s="481"/>
      <c r="D717" s="481"/>
      <c r="E717" s="481"/>
      <c r="F717" s="339"/>
      <c r="G717" s="340" t="str">
        <f>IF(ISNUMBER(E717),E717/'Bulk DivVar Analysis'!$I$60,"")</f>
        <v/>
      </c>
      <c r="H717" s="338" t="str">
        <f>IF(ISNUMBER(E717), IF(G717&gt;'Bulk DivVar Analysis'!$J$62,"Pass","Fail"),"")</f>
        <v/>
      </c>
      <c r="I717" s="338" t="str">
        <f t="shared" si="13"/>
        <v/>
      </c>
      <c r="J717" s="339"/>
      <c r="K717" s="339"/>
      <c r="L717" s="339"/>
      <c r="M717" s="339"/>
      <c r="N717" s="339"/>
      <c r="O717" s="339"/>
      <c r="P717" s="339"/>
      <c r="Q717" s="339"/>
    </row>
    <row r="718" spans="1:17" ht="13.5" customHeight="1">
      <c r="A718" s="481"/>
      <c r="B718" s="481"/>
      <c r="C718" s="481"/>
      <c r="D718" s="481"/>
      <c r="E718" s="481"/>
      <c r="F718" s="339"/>
      <c r="G718" s="340" t="str">
        <f>IF(ISNUMBER(E718),E718/'Bulk DivVar Analysis'!$I$60,"")</f>
        <v/>
      </c>
      <c r="H718" s="338" t="str">
        <f>IF(ISNUMBER(E718), IF(G718&gt;'Bulk DivVar Analysis'!$J$62,"Pass","Fail"),"")</f>
        <v/>
      </c>
      <c r="I718" s="338" t="str">
        <f t="shared" si="13"/>
        <v/>
      </c>
      <c r="J718" s="339"/>
      <c r="K718" s="339"/>
      <c r="L718" s="339"/>
      <c r="M718" s="339"/>
      <c r="N718" s="339"/>
      <c r="O718" s="339"/>
      <c r="P718" s="339"/>
      <c r="Q718" s="339"/>
    </row>
    <row r="719" spans="1:17" ht="13.5" customHeight="1">
      <c r="A719" s="481"/>
      <c r="B719" s="481"/>
      <c r="C719" s="481"/>
      <c r="D719" s="481"/>
      <c r="E719" s="481"/>
      <c r="F719" s="339"/>
      <c r="G719" s="340" t="str">
        <f>IF(ISNUMBER(E719),E719/'Bulk DivVar Analysis'!$I$60,"")</f>
        <v/>
      </c>
      <c r="H719" s="338" t="str">
        <f>IF(ISNUMBER(E719), IF(G719&gt;'Bulk DivVar Analysis'!$J$62,"Pass","Fail"),"")</f>
        <v/>
      </c>
      <c r="I719" s="338" t="str">
        <f t="shared" si="13"/>
        <v/>
      </c>
      <c r="J719" s="339"/>
      <c r="K719" s="339"/>
      <c r="L719" s="339"/>
      <c r="M719" s="339"/>
      <c r="N719" s="339"/>
      <c r="O719" s="339"/>
      <c r="P719" s="339"/>
      <c r="Q719" s="339"/>
    </row>
    <row r="720" spans="1:17" ht="13.5" customHeight="1">
      <c r="A720" s="481"/>
      <c r="B720" s="481"/>
      <c r="C720" s="481"/>
      <c r="D720" s="481"/>
      <c r="E720" s="481"/>
      <c r="F720" s="339"/>
      <c r="G720" s="340" t="str">
        <f>IF(ISNUMBER(E720),E720/'Bulk DivVar Analysis'!$I$60,"")</f>
        <v/>
      </c>
      <c r="H720" s="338" t="str">
        <f>IF(ISNUMBER(E720), IF(G720&gt;'Bulk DivVar Analysis'!$J$62,"Pass","Fail"),"")</f>
        <v/>
      </c>
      <c r="I720" s="338" t="str">
        <f t="shared" si="13"/>
        <v/>
      </c>
      <c r="J720" s="339"/>
      <c r="K720" s="339"/>
      <c r="L720" s="339"/>
      <c r="M720" s="339"/>
      <c r="N720" s="339"/>
      <c r="O720" s="339"/>
      <c r="P720" s="339"/>
      <c r="Q720" s="339"/>
    </row>
    <row r="721" spans="1:17" ht="13.5" customHeight="1">
      <c r="A721" s="481"/>
      <c r="B721" s="481"/>
      <c r="C721" s="481"/>
      <c r="D721" s="481"/>
      <c r="E721" s="481"/>
      <c r="F721" s="339"/>
      <c r="G721" s="340" t="str">
        <f>IF(ISNUMBER(E721),E721/'Bulk DivVar Analysis'!$I$60,"")</f>
        <v/>
      </c>
      <c r="H721" s="338" t="str">
        <f>IF(ISNUMBER(E721), IF(G721&gt;'Bulk DivVar Analysis'!$J$62,"Pass","Fail"),"")</f>
        <v/>
      </c>
      <c r="I721" s="338" t="str">
        <f t="shared" si="13"/>
        <v/>
      </c>
      <c r="J721" s="339"/>
      <c r="K721" s="339"/>
      <c r="L721" s="339"/>
      <c r="M721" s="339"/>
      <c r="N721" s="339"/>
      <c r="O721" s="339"/>
      <c r="P721" s="339"/>
      <c r="Q721" s="339"/>
    </row>
    <row r="722" spans="1:17" ht="13.5" customHeight="1">
      <c r="A722" s="481"/>
      <c r="B722" s="481"/>
      <c r="C722" s="481"/>
      <c r="D722" s="481"/>
      <c r="E722" s="481"/>
      <c r="F722" s="339"/>
      <c r="G722" s="340" t="str">
        <f>IF(ISNUMBER(E722),E722/'Bulk DivVar Analysis'!$I$60,"")</f>
        <v/>
      </c>
      <c r="H722" s="338" t="str">
        <f>IF(ISNUMBER(E722), IF(G722&gt;'Bulk DivVar Analysis'!$J$62,"Pass","Fail"),"")</f>
        <v/>
      </c>
      <c r="I722" s="338" t="str">
        <f t="shared" si="13"/>
        <v/>
      </c>
      <c r="J722" s="339"/>
      <c r="K722" s="339"/>
      <c r="L722" s="339"/>
      <c r="M722" s="339"/>
      <c r="N722" s="339"/>
      <c r="O722" s="339"/>
      <c r="P722" s="339"/>
      <c r="Q722" s="339"/>
    </row>
    <row r="723" spans="1:17" ht="13.5" customHeight="1">
      <c r="A723" s="481"/>
      <c r="B723" s="481"/>
      <c r="C723" s="481"/>
      <c r="D723" s="481"/>
      <c r="E723" s="481"/>
      <c r="F723" s="339"/>
      <c r="G723" s="340" t="str">
        <f>IF(ISNUMBER(E723),E723/'Bulk DivVar Analysis'!$I$60,"")</f>
        <v/>
      </c>
      <c r="H723" s="338" t="str">
        <f>IF(ISNUMBER(E723), IF(G723&gt;'Bulk DivVar Analysis'!$J$62,"Pass","Fail"),"")</f>
        <v/>
      </c>
      <c r="I723" s="338" t="str">
        <f t="shared" si="13"/>
        <v/>
      </c>
      <c r="J723" s="339"/>
      <c r="K723" s="339"/>
      <c r="L723" s="339"/>
      <c r="M723" s="339"/>
      <c r="N723" s="339"/>
      <c r="O723" s="339"/>
      <c r="P723" s="339"/>
      <c r="Q723" s="339"/>
    </row>
    <row r="724" spans="1:17" ht="13.5" customHeight="1">
      <c r="A724" s="481"/>
      <c r="B724" s="481"/>
      <c r="C724" s="481"/>
      <c r="D724" s="481"/>
      <c r="E724" s="481"/>
      <c r="F724" s="339"/>
      <c r="G724" s="340" t="str">
        <f>IF(ISNUMBER(E724),E724/'Bulk DivVar Analysis'!$I$60,"")</f>
        <v/>
      </c>
      <c r="H724" s="338" t="str">
        <f>IF(ISNUMBER(E724), IF(G724&gt;'Bulk DivVar Analysis'!$J$62,"Pass","Fail"),"")</f>
        <v/>
      </c>
      <c r="I724" s="338" t="str">
        <f t="shared" si="13"/>
        <v/>
      </c>
      <c r="J724" s="339"/>
      <c r="K724" s="339"/>
      <c r="L724" s="339"/>
      <c r="M724" s="339"/>
      <c r="N724" s="339"/>
      <c r="O724" s="339"/>
      <c r="P724" s="339"/>
      <c r="Q724" s="339"/>
    </row>
    <row r="725" spans="1:17" ht="13.5" customHeight="1">
      <c r="A725" s="481"/>
      <c r="B725" s="481"/>
      <c r="C725" s="481"/>
      <c r="D725" s="481"/>
      <c r="E725" s="481"/>
      <c r="F725" s="339"/>
      <c r="G725" s="340" t="str">
        <f>IF(ISNUMBER(E725),E725/'Bulk DivVar Analysis'!$I$60,"")</f>
        <v/>
      </c>
      <c r="H725" s="338" t="str">
        <f>IF(ISNUMBER(E725), IF(G725&gt;'Bulk DivVar Analysis'!$J$62,"Pass","Fail"),"")</f>
        <v/>
      </c>
      <c r="I725" s="338" t="str">
        <f t="shared" si="13"/>
        <v/>
      </c>
      <c r="J725" s="339"/>
      <c r="K725" s="339"/>
      <c r="L725" s="339"/>
      <c r="M725" s="339"/>
      <c r="N725" s="339"/>
      <c r="O725" s="339"/>
      <c r="P725" s="339"/>
      <c r="Q725" s="339"/>
    </row>
    <row r="726" spans="1:17" ht="13.5" customHeight="1">
      <c r="A726" s="481"/>
      <c r="B726" s="481"/>
      <c r="C726" s="481"/>
      <c r="D726" s="481"/>
      <c r="E726" s="481"/>
      <c r="F726" s="339"/>
      <c r="G726" s="340" t="str">
        <f>IF(ISNUMBER(E726),E726/'Bulk DivVar Analysis'!$I$60,"")</f>
        <v/>
      </c>
      <c r="H726" s="338" t="str">
        <f>IF(ISNUMBER(E726), IF(G726&gt;'Bulk DivVar Analysis'!$J$62,"Pass","Fail"),"")</f>
        <v/>
      </c>
      <c r="I726" s="338" t="str">
        <f t="shared" si="13"/>
        <v/>
      </c>
      <c r="J726" s="339"/>
      <c r="K726" s="339"/>
      <c r="L726" s="339"/>
      <c r="M726" s="339"/>
      <c r="N726" s="339"/>
      <c r="O726" s="339"/>
      <c r="P726" s="339"/>
      <c r="Q726" s="339"/>
    </row>
    <row r="727" spans="1:17" ht="13.5" customHeight="1">
      <c r="A727" s="481"/>
      <c r="B727" s="481"/>
      <c r="C727" s="481"/>
      <c r="D727" s="481"/>
      <c r="E727" s="481"/>
      <c r="F727" s="339"/>
      <c r="G727" s="340" t="str">
        <f>IF(ISNUMBER(E727),E727/'Bulk DivVar Analysis'!$I$60,"")</f>
        <v/>
      </c>
      <c r="H727" s="338" t="str">
        <f>IF(ISNUMBER(E727), IF(G727&gt;'Bulk DivVar Analysis'!$J$62,"Pass","Fail"),"")</f>
        <v/>
      </c>
      <c r="I727" s="338" t="str">
        <f t="shared" si="13"/>
        <v/>
      </c>
      <c r="J727" s="339"/>
      <c r="K727" s="339"/>
      <c r="L727" s="339"/>
      <c r="M727" s="339"/>
      <c r="N727" s="339"/>
      <c r="O727" s="339"/>
      <c r="P727" s="339"/>
      <c r="Q727" s="339"/>
    </row>
    <row r="728" spans="1:17" ht="13.5" customHeight="1">
      <c r="A728" s="481"/>
      <c r="B728" s="481"/>
      <c r="C728" s="481"/>
      <c r="D728" s="481"/>
      <c r="E728" s="481"/>
      <c r="F728" s="339"/>
      <c r="G728" s="340" t="str">
        <f>IF(ISNUMBER(E728),E728/'Bulk DivVar Analysis'!$I$60,"")</f>
        <v/>
      </c>
      <c r="H728" s="338" t="str">
        <f>IF(ISNUMBER(E728), IF(G728&gt;'Bulk DivVar Analysis'!$J$62,"Pass","Fail"),"")</f>
        <v/>
      </c>
      <c r="I728" s="338" t="str">
        <f t="shared" si="13"/>
        <v/>
      </c>
      <c r="J728" s="339"/>
      <c r="K728" s="339"/>
      <c r="L728" s="339"/>
      <c r="M728" s="339"/>
      <c r="N728" s="339"/>
      <c r="O728" s="339"/>
      <c r="P728" s="339"/>
      <c r="Q728" s="339"/>
    </row>
    <row r="729" spans="1:17" ht="13.5" customHeight="1">
      <c r="A729" s="481"/>
      <c r="B729" s="481"/>
      <c r="C729" s="481"/>
      <c r="D729" s="481"/>
      <c r="E729" s="481"/>
      <c r="F729" s="339"/>
      <c r="G729" s="340" t="str">
        <f>IF(ISNUMBER(E729),E729/'Bulk DivVar Analysis'!$I$60,"")</f>
        <v/>
      </c>
      <c r="H729" s="338" t="str">
        <f>IF(ISNUMBER(E729), IF(G729&gt;'Bulk DivVar Analysis'!$J$62,"Pass","Fail"),"")</f>
        <v/>
      </c>
      <c r="I729" s="338" t="str">
        <f t="shared" si="13"/>
        <v/>
      </c>
      <c r="J729" s="339"/>
      <c r="K729" s="339"/>
      <c r="L729" s="339"/>
      <c r="M729" s="339"/>
      <c r="N729" s="339"/>
      <c r="O729" s="339"/>
      <c r="P729" s="339"/>
      <c r="Q729" s="339"/>
    </row>
    <row r="730" spans="1:17" ht="13.5" customHeight="1">
      <c r="A730" s="481"/>
      <c r="B730" s="481"/>
      <c r="C730" s="481"/>
      <c r="D730" s="481"/>
      <c r="E730" s="481"/>
      <c r="F730" s="339"/>
      <c r="G730" s="340" t="str">
        <f>IF(ISNUMBER(E730),E730/'Bulk DivVar Analysis'!$I$60,"")</f>
        <v/>
      </c>
      <c r="H730" s="338" t="str">
        <f>IF(ISNUMBER(E730), IF(G730&gt;'Bulk DivVar Analysis'!$J$62,"Pass","Fail"),"")</f>
        <v/>
      </c>
      <c r="I730" s="338" t="str">
        <f t="shared" si="13"/>
        <v/>
      </c>
      <c r="J730" s="339"/>
      <c r="K730" s="339"/>
      <c r="L730" s="339"/>
      <c r="M730" s="339"/>
      <c r="N730" s="339"/>
      <c r="O730" s="339"/>
      <c r="P730" s="339"/>
      <c r="Q730" s="339"/>
    </row>
    <row r="731" spans="1:17" ht="13.5" customHeight="1">
      <c r="A731" s="481"/>
      <c r="B731" s="481"/>
      <c r="C731" s="481"/>
      <c r="D731" s="481"/>
      <c r="E731" s="481"/>
      <c r="F731" s="339"/>
      <c r="G731" s="340" t="str">
        <f>IF(ISNUMBER(E731),E731/'Bulk DivVar Analysis'!$I$60,"")</f>
        <v/>
      </c>
      <c r="H731" s="338" t="str">
        <f>IF(ISNUMBER(E731), IF(G731&gt;'Bulk DivVar Analysis'!$J$62,"Pass","Fail"),"")</f>
        <v/>
      </c>
      <c r="I731" s="338" t="str">
        <f t="shared" si="13"/>
        <v/>
      </c>
      <c r="J731" s="339"/>
      <c r="K731" s="339"/>
      <c r="L731" s="339"/>
      <c r="M731" s="339"/>
      <c r="N731" s="339"/>
      <c r="O731" s="339"/>
      <c r="P731" s="339"/>
      <c r="Q731" s="339"/>
    </row>
    <row r="732" spans="1:17" ht="13.5" customHeight="1">
      <c r="A732" s="481"/>
      <c r="B732" s="481"/>
      <c r="C732" s="481"/>
      <c r="D732" s="481"/>
      <c r="E732" s="481"/>
      <c r="F732" s="339"/>
      <c r="G732" s="340" t="str">
        <f>IF(ISNUMBER(E732),E732/'Bulk DivVar Analysis'!$I$60,"")</f>
        <v/>
      </c>
      <c r="H732" s="338" t="str">
        <f>IF(ISNUMBER(E732), IF(G732&gt;'Bulk DivVar Analysis'!$J$62,"Pass","Fail"),"")</f>
        <v/>
      </c>
      <c r="I732" s="338" t="str">
        <f t="shared" si="13"/>
        <v/>
      </c>
      <c r="J732" s="339"/>
      <c r="K732" s="339"/>
      <c r="L732" s="339"/>
      <c r="M732" s="339"/>
      <c r="N732" s="339"/>
      <c r="O732" s="339"/>
      <c r="P732" s="339"/>
      <c r="Q732" s="339"/>
    </row>
    <row r="733" spans="1:17" ht="13.5" customHeight="1">
      <c r="A733" s="481"/>
      <c r="B733" s="481"/>
      <c r="C733" s="481"/>
      <c r="D733" s="481"/>
      <c r="E733" s="481"/>
      <c r="F733" s="339"/>
      <c r="G733" s="340" t="str">
        <f>IF(ISNUMBER(E733),E733/'Bulk DivVar Analysis'!$I$60,"")</f>
        <v/>
      </c>
      <c r="H733" s="338" t="str">
        <f>IF(ISNUMBER(E733), IF(G733&gt;'Bulk DivVar Analysis'!$J$62,"Pass","Fail"),"")</f>
        <v/>
      </c>
      <c r="I733" s="338" t="str">
        <f t="shared" si="13"/>
        <v/>
      </c>
      <c r="J733" s="339"/>
      <c r="K733" s="339"/>
      <c r="L733" s="339"/>
      <c r="M733" s="339"/>
      <c r="N733" s="339"/>
      <c r="O733" s="339"/>
      <c r="P733" s="339"/>
      <c r="Q733" s="339"/>
    </row>
    <row r="734" spans="1:17" ht="13.5" customHeight="1">
      <c r="A734" s="481"/>
      <c r="B734" s="481"/>
      <c r="C734" s="481"/>
      <c r="D734" s="481"/>
      <c r="E734" s="481"/>
      <c r="F734" s="339"/>
      <c r="G734" s="340" t="str">
        <f>IF(ISNUMBER(E734),E734/'Bulk DivVar Analysis'!$I$60,"")</f>
        <v/>
      </c>
      <c r="H734" s="338" t="str">
        <f>IF(ISNUMBER(E734), IF(G734&gt;'Bulk DivVar Analysis'!$J$62,"Pass","Fail"),"")</f>
        <v/>
      </c>
      <c r="I734" s="338" t="str">
        <f t="shared" si="13"/>
        <v/>
      </c>
      <c r="J734" s="339"/>
      <c r="K734" s="339"/>
      <c r="L734" s="339"/>
      <c r="M734" s="339"/>
      <c r="N734" s="339"/>
      <c r="O734" s="339"/>
      <c r="P734" s="339"/>
      <c r="Q734" s="339"/>
    </row>
    <row r="735" spans="1:17" ht="13.5" customHeight="1">
      <c r="A735" s="481"/>
      <c r="B735" s="481"/>
      <c r="C735" s="481"/>
      <c r="D735" s="481"/>
      <c r="E735" s="481"/>
      <c r="F735" s="339"/>
      <c r="G735" s="340" t="str">
        <f>IF(ISNUMBER(E735),E735/'Bulk DivVar Analysis'!$I$60,"")</f>
        <v/>
      </c>
      <c r="H735" s="338" t="str">
        <f>IF(ISNUMBER(E735), IF(G735&gt;'Bulk DivVar Analysis'!$J$62,"Pass","Fail"),"")</f>
        <v/>
      </c>
      <c r="I735" s="338" t="str">
        <f t="shared" si="13"/>
        <v/>
      </c>
      <c r="J735" s="339"/>
      <c r="K735" s="339"/>
      <c r="L735" s="339"/>
      <c r="M735" s="339"/>
      <c r="N735" s="339"/>
      <c r="O735" s="339"/>
      <c r="P735" s="339"/>
      <c r="Q735" s="339"/>
    </row>
    <row r="736" spans="1:17" ht="13.5" customHeight="1">
      <c r="A736" s="481"/>
      <c r="B736" s="481"/>
      <c r="C736" s="481"/>
      <c r="D736" s="481"/>
      <c r="E736" s="481"/>
      <c r="F736" s="339"/>
      <c r="G736" s="340" t="str">
        <f>IF(ISNUMBER(E736),E736/'Bulk DivVar Analysis'!$I$60,"")</f>
        <v/>
      </c>
      <c r="H736" s="338" t="str">
        <f>IF(ISNUMBER(E736), IF(G736&gt;'Bulk DivVar Analysis'!$J$62,"Pass","Fail"),"")</f>
        <v/>
      </c>
      <c r="I736" s="338" t="str">
        <f t="shared" si="13"/>
        <v/>
      </c>
      <c r="J736" s="339"/>
      <c r="K736" s="339"/>
      <c r="L736" s="339"/>
      <c r="M736" s="339"/>
      <c r="N736" s="339"/>
      <c r="O736" s="339"/>
      <c r="P736" s="339"/>
      <c r="Q736" s="339"/>
    </row>
    <row r="737" spans="1:17" ht="13.5" customHeight="1">
      <c r="A737" s="481"/>
      <c r="B737" s="481"/>
      <c r="C737" s="481"/>
      <c r="D737" s="481"/>
      <c r="E737" s="481"/>
      <c r="F737" s="339"/>
      <c r="G737" s="340" t="str">
        <f>IF(ISNUMBER(E737),E737/'Bulk DivVar Analysis'!$I$60,"")</f>
        <v/>
      </c>
      <c r="H737" s="338" t="str">
        <f>IF(ISNUMBER(E737), IF(G737&gt;'Bulk DivVar Analysis'!$J$62,"Pass","Fail"),"")</f>
        <v/>
      </c>
      <c r="I737" s="338" t="str">
        <f t="shared" si="13"/>
        <v/>
      </c>
      <c r="J737" s="339"/>
      <c r="K737" s="339"/>
      <c r="L737" s="339"/>
      <c r="M737" s="339"/>
      <c r="N737" s="339"/>
      <c r="O737" s="339"/>
      <c r="P737" s="339"/>
      <c r="Q737" s="339"/>
    </row>
    <row r="738" spans="1:17" ht="13.5" customHeight="1">
      <c r="A738" s="481"/>
      <c r="B738" s="481"/>
      <c r="C738" s="481"/>
      <c r="D738" s="481"/>
      <c r="E738" s="481"/>
      <c r="F738" s="339"/>
      <c r="G738" s="340" t="str">
        <f>IF(ISNUMBER(E738),E738/'Bulk DivVar Analysis'!$I$60,"")</f>
        <v/>
      </c>
      <c r="H738" s="338" t="str">
        <f>IF(ISNUMBER(E738), IF(G738&gt;'Bulk DivVar Analysis'!$J$62,"Pass","Fail"),"")</f>
        <v/>
      </c>
      <c r="I738" s="338" t="str">
        <f t="shared" si="13"/>
        <v/>
      </c>
      <c r="J738" s="339"/>
      <c r="K738" s="339"/>
      <c r="L738" s="339"/>
      <c r="M738" s="339"/>
      <c r="N738" s="339"/>
      <c r="O738" s="339"/>
      <c r="P738" s="339"/>
      <c r="Q738" s="339"/>
    </row>
    <row r="739" spans="1:17" ht="13.5" customHeight="1">
      <c r="A739" s="481"/>
      <c r="B739" s="481"/>
      <c r="C739" s="481"/>
      <c r="D739" s="481"/>
      <c r="E739" s="481"/>
      <c r="F739" s="339"/>
      <c r="G739" s="340" t="str">
        <f>IF(ISNUMBER(E739),E739/'Bulk DivVar Analysis'!$I$60,"")</f>
        <v/>
      </c>
      <c r="H739" s="338" t="str">
        <f>IF(ISNUMBER(E739), IF(G739&gt;'Bulk DivVar Analysis'!$J$62,"Pass","Fail"),"")</f>
        <v/>
      </c>
      <c r="I739" s="338" t="str">
        <f t="shared" si="13"/>
        <v/>
      </c>
      <c r="J739" s="339"/>
      <c r="K739" s="339"/>
      <c r="L739" s="339"/>
      <c r="M739" s="339"/>
      <c r="N739" s="339"/>
      <c r="O739" s="339"/>
      <c r="P739" s="339"/>
      <c r="Q739" s="339"/>
    </row>
    <row r="740" spans="1:17" ht="13.5" customHeight="1">
      <c r="A740" s="481"/>
      <c r="B740" s="481"/>
      <c r="C740" s="481"/>
      <c r="D740" s="481"/>
      <c r="E740" s="481"/>
      <c r="F740" s="339"/>
      <c r="G740" s="340" t="str">
        <f>IF(ISNUMBER(E740),E740/'Bulk DivVar Analysis'!$I$60,"")</f>
        <v/>
      </c>
      <c r="H740" s="338" t="str">
        <f>IF(ISNUMBER(E740), IF(G740&gt;'Bulk DivVar Analysis'!$J$62,"Pass","Fail"),"")</f>
        <v/>
      </c>
      <c r="I740" s="338" t="str">
        <f t="shared" si="13"/>
        <v/>
      </c>
      <c r="J740" s="339"/>
      <c r="K740" s="339"/>
      <c r="L740" s="339"/>
      <c r="M740" s="339"/>
      <c r="N740" s="339"/>
      <c r="O740" s="339"/>
      <c r="P740" s="339"/>
      <c r="Q740" s="339"/>
    </row>
    <row r="741" spans="1:17" ht="13.5" customHeight="1">
      <c r="A741" s="481"/>
      <c r="B741" s="481"/>
      <c r="C741" s="481"/>
      <c r="D741" s="481"/>
      <c r="E741" s="481"/>
      <c r="F741" s="339"/>
      <c r="G741" s="340" t="str">
        <f>IF(ISNUMBER(E741),E741/'Bulk DivVar Analysis'!$I$60,"")</f>
        <v/>
      </c>
      <c r="H741" s="338" t="str">
        <f>IF(ISNUMBER(E741), IF(G741&gt;'Bulk DivVar Analysis'!$J$62,"Pass","Fail"),"")</f>
        <v/>
      </c>
      <c r="I741" s="338" t="str">
        <f t="shared" si="13"/>
        <v/>
      </c>
      <c r="J741" s="339"/>
      <c r="K741" s="339"/>
      <c r="L741" s="339"/>
      <c r="M741" s="339"/>
      <c r="N741" s="339"/>
      <c r="O741" s="339"/>
      <c r="P741" s="339"/>
      <c r="Q741" s="339"/>
    </row>
    <row r="742" spans="1:17" ht="13.5" customHeight="1">
      <c r="A742" s="481"/>
      <c r="B742" s="481"/>
      <c r="C742" s="481"/>
      <c r="D742" s="481"/>
      <c r="E742" s="481"/>
      <c r="F742" s="339"/>
      <c r="G742" s="340" t="str">
        <f>IF(ISNUMBER(E742),E742/'Bulk DivVar Analysis'!$I$60,"")</f>
        <v/>
      </c>
      <c r="H742" s="338" t="str">
        <f>IF(ISNUMBER(E742), IF(G742&gt;'Bulk DivVar Analysis'!$J$62,"Pass","Fail"),"")</f>
        <v/>
      </c>
      <c r="I742" s="338" t="str">
        <f t="shared" si="13"/>
        <v/>
      </c>
      <c r="J742" s="339"/>
      <c r="K742" s="339"/>
      <c r="L742" s="339"/>
      <c r="M742" s="339"/>
      <c r="N742" s="339"/>
      <c r="O742" s="339"/>
      <c r="P742" s="339"/>
      <c r="Q742" s="339"/>
    </row>
    <row r="743" spans="1:17" ht="13.5" customHeight="1">
      <c r="A743" s="481"/>
      <c r="B743" s="481"/>
      <c r="C743" s="481"/>
      <c r="D743" s="481"/>
      <c r="E743" s="481"/>
      <c r="F743" s="339"/>
      <c r="G743" s="340" t="str">
        <f>IF(ISNUMBER(E743),E743/'Bulk DivVar Analysis'!$I$60,"")</f>
        <v/>
      </c>
      <c r="H743" s="338" t="str">
        <f>IF(ISNUMBER(E743), IF(G743&gt;'Bulk DivVar Analysis'!$J$62,"Pass","Fail"),"")</f>
        <v/>
      </c>
      <c r="I743" s="338" t="str">
        <f t="shared" si="13"/>
        <v/>
      </c>
      <c r="J743" s="339"/>
      <c r="K743" s="339"/>
      <c r="L743" s="339"/>
      <c r="M743" s="339"/>
      <c r="N743" s="339"/>
      <c r="O743" s="339"/>
      <c r="P743" s="339"/>
      <c r="Q743" s="339"/>
    </row>
    <row r="744" spans="1:17" ht="13.5" customHeight="1">
      <c r="A744" s="481"/>
      <c r="B744" s="481"/>
      <c r="C744" s="481"/>
      <c r="D744" s="481"/>
      <c r="E744" s="481"/>
      <c r="F744" s="339"/>
      <c r="G744" s="340" t="str">
        <f>IF(ISNUMBER(E744),E744/'Bulk DivVar Analysis'!$I$60,"")</f>
        <v/>
      </c>
      <c r="H744" s="338" t="str">
        <f>IF(ISNUMBER(E744), IF(G744&gt;'Bulk DivVar Analysis'!$J$62,"Pass","Fail"),"")</f>
        <v/>
      </c>
      <c r="I744" s="338" t="str">
        <f t="shared" si="13"/>
        <v/>
      </c>
      <c r="J744" s="339"/>
      <c r="K744" s="339"/>
      <c r="L744" s="339"/>
      <c r="M744" s="339"/>
      <c r="N744" s="339"/>
      <c r="O744" s="339"/>
      <c r="P744" s="339"/>
      <c r="Q744" s="339"/>
    </row>
    <row r="745" spans="1:17" ht="13.5" customHeight="1">
      <c r="A745" s="481"/>
      <c r="B745" s="481"/>
      <c r="C745" s="481"/>
      <c r="D745" s="481"/>
      <c r="E745" s="481"/>
      <c r="F745" s="339"/>
      <c r="G745" s="340" t="str">
        <f>IF(ISNUMBER(E745),E745/'Bulk DivVar Analysis'!$I$60,"")</f>
        <v/>
      </c>
      <c r="H745" s="338" t="str">
        <f>IF(ISNUMBER(E745), IF(G745&gt;'Bulk DivVar Analysis'!$J$62,"Pass","Fail"),"")</f>
        <v/>
      </c>
      <c r="I745" s="338" t="str">
        <f t="shared" si="13"/>
        <v/>
      </c>
      <c r="J745" s="339"/>
      <c r="K745" s="339"/>
      <c r="L745" s="339"/>
      <c r="M745" s="339"/>
      <c r="N745" s="339"/>
      <c r="O745" s="339"/>
      <c r="P745" s="339"/>
      <c r="Q745" s="339"/>
    </row>
    <row r="746" spans="1:17" ht="13.5" customHeight="1">
      <c r="A746" s="481"/>
      <c r="B746" s="481"/>
      <c r="C746" s="481"/>
      <c r="D746" s="481"/>
      <c r="E746" s="481"/>
      <c r="F746" s="339"/>
      <c r="G746" s="340" t="str">
        <f>IF(ISNUMBER(E746),E746/'Bulk DivVar Analysis'!$I$60,"")</f>
        <v/>
      </c>
      <c r="H746" s="338" t="str">
        <f>IF(ISNUMBER(E746), IF(G746&gt;'Bulk DivVar Analysis'!$J$62,"Pass","Fail"),"")</f>
        <v/>
      </c>
      <c r="I746" s="338" t="str">
        <f t="shared" si="13"/>
        <v/>
      </c>
      <c r="J746" s="339"/>
      <c r="K746" s="339"/>
      <c r="L746" s="339"/>
      <c r="M746" s="339"/>
      <c r="N746" s="339"/>
      <c r="O746" s="339"/>
      <c r="P746" s="339"/>
      <c r="Q746" s="339"/>
    </row>
    <row r="747" spans="1:17" ht="13.5" customHeight="1">
      <c r="A747" s="481"/>
      <c r="B747" s="481"/>
      <c r="C747" s="481"/>
      <c r="D747" s="481"/>
      <c r="E747" s="481"/>
      <c r="F747" s="339"/>
      <c r="G747" s="340" t="str">
        <f>IF(ISNUMBER(E747),E747/'Bulk DivVar Analysis'!$I$60,"")</f>
        <v/>
      </c>
      <c r="H747" s="338" t="str">
        <f>IF(ISNUMBER(E747), IF(G747&gt;'Bulk DivVar Analysis'!$J$62,"Pass","Fail"),"")</f>
        <v/>
      </c>
      <c r="I747" s="338" t="str">
        <f t="shared" si="13"/>
        <v/>
      </c>
      <c r="J747" s="339"/>
      <c r="K747" s="339"/>
      <c r="L747" s="339"/>
      <c r="M747" s="339"/>
      <c r="N747" s="339"/>
      <c r="O747" s="339"/>
      <c r="P747" s="339"/>
      <c r="Q747" s="339"/>
    </row>
    <row r="748" spans="1:17" ht="13.5" customHeight="1">
      <c r="A748" s="481"/>
      <c r="B748" s="481"/>
      <c r="C748" s="481"/>
      <c r="D748" s="481"/>
      <c r="E748" s="481"/>
      <c r="F748" s="339"/>
      <c r="G748" s="340" t="str">
        <f>IF(ISNUMBER(E748),E748/'Bulk DivVar Analysis'!$I$60,"")</f>
        <v/>
      </c>
      <c r="H748" s="338" t="str">
        <f>IF(ISNUMBER(E748), IF(G748&gt;'Bulk DivVar Analysis'!$J$62,"Pass","Fail"),"")</f>
        <v/>
      </c>
      <c r="I748" s="338" t="str">
        <f t="shared" si="13"/>
        <v/>
      </c>
      <c r="J748" s="339"/>
      <c r="K748" s="339"/>
      <c r="L748" s="339"/>
      <c r="M748" s="339"/>
      <c r="N748" s="339"/>
      <c r="O748" s="339"/>
      <c r="P748" s="339"/>
      <c r="Q748" s="339"/>
    </row>
    <row r="749" spans="1:17" ht="13.5" customHeight="1">
      <c r="A749" s="481"/>
      <c r="B749" s="481"/>
      <c r="C749" s="481"/>
      <c r="D749" s="481"/>
      <c r="E749" s="481"/>
      <c r="F749" s="339"/>
      <c r="G749" s="340" t="str">
        <f>IF(ISNUMBER(E749),E749/'Bulk DivVar Analysis'!$I$60,"")</f>
        <v/>
      </c>
      <c r="H749" s="338" t="str">
        <f>IF(ISNUMBER(E749), IF(G749&gt;'Bulk DivVar Analysis'!$J$62,"Pass","Fail"),"")</f>
        <v/>
      </c>
      <c r="I749" s="338" t="str">
        <f t="shared" si="13"/>
        <v/>
      </c>
      <c r="J749" s="339"/>
      <c r="K749" s="339"/>
      <c r="L749" s="339"/>
      <c r="M749" s="339"/>
      <c r="N749" s="339"/>
      <c r="O749" s="339"/>
      <c r="P749" s="339"/>
      <c r="Q749" s="339"/>
    </row>
    <row r="750" spans="1:17" ht="13.5" customHeight="1">
      <c r="A750" s="481"/>
      <c r="B750" s="481"/>
      <c r="C750" s="481"/>
      <c r="D750" s="481"/>
      <c r="E750" s="481"/>
      <c r="F750" s="339"/>
      <c r="G750" s="340" t="str">
        <f>IF(ISNUMBER(E750),E750/'Bulk DivVar Analysis'!$I$60,"")</f>
        <v/>
      </c>
      <c r="H750" s="338" t="str">
        <f>IF(ISNUMBER(E750), IF(G750&gt;'Bulk DivVar Analysis'!$J$62,"Pass","Fail"),"")</f>
        <v/>
      </c>
      <c r="I750" s="338" t="str">
        <f t="shared" si="13"/>
        <v/>
      </c>
      <c r="J750" s="339"/>
      <c r="K750" s="339"/>
      <c r="L750" s="339"/>
      <c r="M750" s="339"/>
      <c r="N750" s="339"/>
      <c r="O750" s="339"/>
      <c r="P750" s="339"/>
      <c r="Q750" s="339"/>
    </row>
    <row r="751" spans="1:17" ht="13.5" customHeight="1">
      <c r="A751" s="481"/>
      <c r="B751" s="481"/>
      <c r="C751" s="481"/>
      <c r="D751" s="481"/>
      <c r="E751" s="481"/>
      <c r="F751" s="339"/>
      <c r="G751" s="340" t="str">
        <f>IF(ISNUMBER(E751),E751/'Bulk DivVar Analysis'!$I$60,"")</f>
        <v/>
      </c>
      <c r="H751" s="338" t="str">
        <f>IF(ISNUMBER(E751), IF(G751&gt;'Bulk DivVar Analysis'!$J$62,"Pass","Fail"),"")</f>
        <v/>
      </c>
      <c r="I751" s="338" t="str">
        <f t="shared" si="13"/>
        <v/>
      </c>
      <c r="J751" s="339"/>
      <c r="K751" s="339"/>
      <c r="L751" s="339"/>
      <c r="M751" s="339"/>
      <c r="N751" s="339"/>
      <c r="O751" s="339"/>
      <c r="P751" s="339"/>
      <c r="Q751" s="339"/>
    </row>
    <row r="752" spans="1:17" ht="13.5" customHeight="1">
      <c r="A752" s="481"/>
      <c r="B752" s="481"/>
      <c r="C752" s="481"/>
      <c r="D752" s="481"/>
      <c r="E752" s="481"/>
      <c r="F752" s="339"/>
      <c r="G752" s="340" t="str">
        <f>IF(ISNUMBER(E752),E752/'Bulk DivVar Analysis'!$I$60,"")</f>
        <v/>
      </c>
      <c r="H752" s="338" t="str">
        <f>IF(ISNUMBER(E752), IF(G752&gt;'Bulk DivVar Analysis'!$J$62,"Pass","Fail"),"")</f>
        <v/>
      </c>
      <c r="I752" s="338" t="str">
        <f t="shared" si="13"/>
        <v/>
      </c>
      <c r="J752" s="339"/>
      <c r="K752" s="339"/>
      <c r="L752" s="339"/>
      <c r="M752" s="339"/>
      <c r="N752" s="339"/>
      <c r="O752" s="339"/>
      <c r="P752" s="339"/>
      <c r="Q752" s="339"/>
    </row>
    <row r="753" spans="1:17" ht="13.5" customHeight="1">
      <c r="A753" s="481"/>
      <c r="B753" s="481"/>
      <c r="C753" s="481"/>
      <c r="D753" s="481"/>
      <c r="E753" s="481"/>
      <c r="F753" s="339"/>
      <c r="G753" s="340" t="str">
        <f>IF(ISNUMBER(E753),E753/'Bulk DivVar Analysis'!$I$60,"")</f>
        <v/>
      </c>
      <c r="H753" s="338" t="str">
        <f>IF(ISNUMBER(E753), IF(G753&gt;'Bulk DivVar Analysis'!$J$62,"Pass","Fail"),"")</f>
        <v/>
      </c>
      <c r="I753" s="338" t="str">
        <f t="shared" si="13"/>
        <v/>
      </c>
      <c r="J753" s="339"/>
      <c r="K753" s="339"/>
      <c r="L753" s="339"/>
      <c r="M753" s="339"/>
      <c r="N753" s="339"/>
      <c r="O753" s="339"/>
      <c r="P753" s="339"/>
      <c r="Q753" s="339"/>
    </row>
    <row r="754" spans="1:17" ht="13.5" customHeight="1">
      <c r="A754" s="481"/>
      <c r="B754" s="481"/>
      <c r="C754" s="481"/>
      <c r="D754" s="481"/>
      <c r="E754" s="481"/>
      <c r="F754" s="339"/>
      <c r="G754" s="340" t="str">
        <f>IF(ISNUMBER(E754),E754/'Bulk DivVar Analysis'!$I$60,"")</f>
        <v/>
      </c>
      <c r="H754" s="338" t="str">
        <f>IF(ISNUMBER(E754), IF(G754&gt;'Bulk DivVar Analysis'!$J$62,"Pass","Fail"),"")</f>
        <v/>
      </c>
      <c r="I754" s="338" t="str">
        <f t="shared" si="13"/>
        <v/>
      </c>
      <c r="J754" s="339"/>
      <c r="K754" s="339"/>
      <c r="L754" s="339"/>
      <c r="M754" s="339"/>
      <c r="N754" s="339"/>
      <c r="O754" s="339"/>
      <c r="P754" s="339"/>
      <c r="Q754" s="339"/>
    </row>
    <row r="755" spans="1:17" ht="13.5" customHeight="1">
      <c r="A755" s="481"/>
      <c r="B755" s="481"/>
      <c r="C755" s="481"/>
      <c r="D755" s="481"/>
      <c r="E755" s="481"/>
      <c r="F755" s="339"/>
      <c r="G755" s="340" t="str">
        <f>IF(ISNUMBER(E755),E755/'Bulk DivVar Analysis'!$I$60,"")</f>
        <v/>
      </c>
      <c r="H755" s="338" t="str">
        <f>IF(ISNUMBER(E755), IF(G755&gt;'Bulk DivVar Analysis'!$J$62,"Pass","Fail"),"")</f>
        <v/>
      </c>
      <c r="I755" s="338" t="str">
        <f t="shared" si="13"/>
        <v/>
      </c>
      <c r="J755" s="339"/>
      <c r="K755" s="339"/>
      <c r="L755" s="339"/>
      <c r="M755" s="339"/>
      <c r="N755" s="339"/>
      <c r="O755" s="339"/>
      <c r="P755" s="339"/>
      <c r="Q755" s="339"/>
    </row>
    <row r="756" spans="1:17" ht="13.5" customHeight="1">
      <c r="A756" s="481"/>
      <c r="B756" s="481"/>
      <c r="C756" s="481"/>
      <c r="D756" s="481"/>
      <c r="E756" s="481"/>
      <c r="F756" s="339"/>
      <c r="G756" s="340" t="str">
        <f>IF(ISNUMBER(E756),E756/'Bulk DivVar Analysis'!$I$60,"")</f>
        <v/>
      </c>
      <c r="H756" s="338" t="str">
        <f>IF(ISNUMBER(E756), IF(G756&gt;'Bulk DivVar Analysis'!$J$62,"Pass","Fail"),"")</f>
        <v/>
      </c>
      <c r="I756" s="338" t="str">
        <f t="shared" si="13"/>
        <v/>
      </c>
      <c r="J756" s="339"/>
      <c r="K756" s="339"/>
      <c r="L756" s="339"/>
      <c r="M756" s="339"/>
      <c r="N756" s="339"/>
      <c r="O756" s="339"/>
      <c r="P756" s="339"/>
      <c r="Q756" s="339"/>
    </row>
    <row r="757" spans="1:17" ht="13.5" customHeight="1">
      <c r="A757" s="481"/>
      <c r="B757" s="481"/>
      <c r="C757" s="481"/>
      <c r="D757" s="481"/>
      <c r="E757" s="481"/>
      <c r="F757" s="339"/>
      <c r="G757" s="340" t="str">
        <f>IF(ISNUMBER(E757),E757/'Bulk DivVar Analysis'!$I$60,"")</f>
        <v/>
      </c>
      <c r="H757" s="338" t="str">
        <f>IF(ISNUMBER(E757), IF(G757&gt;'Bulk DivVar Analysis'!$J$62,"Pass","Fail"),"")</f>
        <v/>
      </c>
      <c r="I757" s="338" t="str">
        <f t="shared" si="13"/>
        <v/>
      </c>
      <c r="J757" s="339"/>
      <c r="K757" s="339"/>
      <c r="L757" s="339"/>
      <c r="M757" s="339"/>
      <c r="N757" s="339"/>
      <c r="O757" s="339"/>
      <c r="P757" s="339"/>
      <c r="Q757" s="339"/>
    </row>
    <row r="758" spans="1:17" ht="13.5" customHeight="1">
      <c r="A758" s="481"/>
      <c r="B758" s="481"/>
      <c r="C758" s="481"/>
      <c r="D758" s="481"/>
      <c r="E758" s="481"/>
      <c r="F758" s="339"/>
      <c r="G758" s="340" t="str">
        <f>IF(ISNUMBER(E758),E758/'Bulk DivVar Analysis'!$I$60,"")</f>
        <v/>
      </c>
      <c r="H758" s="338" t="str">
        <f>IF(ISNUMBER(E758), IF(G758&gt;'Bulk DivVar Analysis'!$J$62,"Pass","Fail"),"")</f>
        <v/>
      </c>
      <c r="I758" s="338" t="str">
        <f t="shared" si="13"/>
        <v/>
      </c>
      <c r="J758" s="339"/>
      <c r="K758" s="339"/>
      <c r="L758" s="339"/>
      <c r="M758" s="339"/>
      <c r="N758" s="339"/>
      <c r="O758" s="339"/>
      <c r="P758" s="339"/>
      <c r="Q758" s="339"/>
    </row>
    <row r="759" spans="1:17" ht="13.5" customHeight="1">
      <c r="A759" s="481"/>
      <c r="B759" s="481"/>
      <c r="C759" s="481"/>
      <c r="D759" s="481"/>
      <c r="E759" s="481"/>
      <c r="F759" s="339"/>
      <c r="G759" s="340" t="str">
        <f>IF(ISNUMBER(E759),E759/'Bulk DivVar Analysis'!$I$60,"")</f>
        <v/>
      </c>
      <c r="H759" s="338" t="str">
        <f>IF(ISNUMBER(E759), IF(G759&gt;'Bulk DivVar Analysis'!$J$62,"Pass","Fail"),"")</f>
        <v/>
      </c>
      <c r="I759" s="338" t="str">
        <f t="shared" si="13"/>
        <v/>
      </c>
      <c r="J759" s="339"/>
      <c r="K759" s="339"/>
      <c r="L759" s="339"/>
      <c r="M759" s="339"/>
      <c r="N759" s="339"/>
      <c r="O759" s="339"/>
      <c r="P759" s="339"/>
      <c r="Q759" s="339"/>
    </row>
    <row r="760" spans="1:17" ht="13.5" customHeight="1">
      <c r="A760" s="481"/>
      <c r="B760" s="481"/>
      <c r="C760" s="481"/>
      <c r="D760" s="481"/>
      <c r="E760" s="481"/>
      <c r="F760" s="339"/>
      <c r="G760" s="340" t="str">
        <f>IF(ISNUMBER(E760),E760/'Bulk DivVar Analysis'!$I$60,"")</f>
        <v/>
      </c>
      <c r="H760" s="338" t="str">
        <f>IF(ISNUMBER(E760), IF(G760&gt;'Bulk DivVar Analysis'!$J$62,"Pass","Fail"),"")</f>
        <v/>
      </c>
      <c r="I760" s="338" t="str">
        <f t="shared" si="13"/>
        <v/>
      </c>
      <c r="J760" s="339"/>
      <c r="K760" s="339"/>
      <c r="L760" s="339"/>
      <c r="M760" s="339"/>
      <c r="N760" s="339"/>
      <c r="O760" s="339"/>
      <c r="P760" s="339"/>
      <c r="Q760" s="339"/>
    </row>
    <row r="761" spans="1:17" ht="13.5" customHeight="1">
      <c r="A761" s="481"/>
      <c r="B761" s="481"/>
      <c r="C761" s="481"/>
      <c r="D761" s="481"/>
      <c r="E761" s="481"/>
      <c r="F761" s="339"/>
      <c r="G761" s="340" t="str">
        <f>IF(ISNUMBER(E761),E761/'Bulk DivVar Analysis'!$I$60,"")</f>
        <v/>
      </c>
      <c r="H761" s="338" t="str">
        <f>IF(ISNUMBER(E761), IF(G761&gt;'Bulk DivVar Analysis'!$J$62,"Pass","Fail"),"")</f>
        <v/>
      </c>
      <c r="I761" s="338" t="str">
        <f t="shared" si="13"/>
        <v/>
      </c>
      <c r="J761" s="339"/>
      <c r="K761" s="339"/>
      <c r="L761" s="339"/>
      <c r="M761" s="339"/>
      <c r="N761" s="339"/>
      <c r="O761" s="339"/>
      <c r="P761" s="339"/>
      <c r="Q761" s="339"/>
    </row>
    <row r="762" spans="1:17" ht="13.5" customHeight="1">
      <c r="A762" s="481"/>
      <c r="B762" s="481"/>
      <c r="C762" s="481"/>
      <c r="D762" s="481"/>
      <c r="E762" s="481"/>
      <c r="F762" s="339"/>
      <c r="G762" s="340" t="str">
        <f>IF(ISNUMBER(E762),E762/'Bulk DivVar Analysis'!$I$60,"")</f>
        <v/>
      </c>
      <c r="H762" s="338" t="str">
        <f>IF(ISNUMBER(E762), IF(G762&gt;'Bulk DivVar Analysis'!$J$62,"Pass","Fail"),"")</f>
        <v/>
      </c>
      <c r="I762" s="338" t="str">
        <f t="shared" si="13"/>
        <v/>
      </c>
      <c r="J762" s="339"/>
      <c r="K762" s="339"/>
      <c r="L762" s="339"/>
      <c r="M762" s="339"/>
      <c r="N762" s="339"/>
      <c r="O762" s="339"/>
      <c r="P762" s="339"/>
      <c r="Q762" s="339"/>
    </row>
    <row r="763" spans="1:17" ht="13.5" customHeight="1">
      <c r="A763" s="481"/>
      <c r="B763" s="481"/>
      <c r="C763" s="481"/>
      <c r="D763" s="481"/>
      <c r="E763" s="481"/>
      <c r="F763" s="339"/>
      <c r="G763" s="340" t="str">
        <f>IF(ISNUMBER(E763),E763/'Bulk DivVar Analysis'!$I$60,"")</f>
        <v/>
      </c>
      <c r="H763" s="338" t="str">
        <f>IF(ISNUMBER(E763), IF(G763&gt;'Bulk DivVar Analysis'!$J$62,"Pass","Fail"),"")</f>
        <v/>
      </c>
      <c r="I763" s="338" t="str">
        <f t="shared" si="13"/>
        <v/>
      </c>
      <c r="J763" s="339"/>
      <c r="K763" s="339"/>
      <c r="L763" s="339"/>
      <c r="M763" s="339"/>
      <c r="N763" s="339"/>
      <c r="O763" s="339"/>
      <c r="P763" s="339"/>
      <c r="Q763" s="339"/>
    </row>
    <row r="764" spans="1:17" ht="13.5" customHeight="1">
      <c r="A764" s="481"/>
      <c r="B764" s="481"/>
      <c r="C764" s="481"/>
      <c r="D764" s="481"/>
      <c r="E764" s="481"/>
      <c r="F764" s="339"/>
      <c r="G764" s="340" t="str">
        <f>IF(ISNUMBER(E764),E764/'Bulk DivVar Analysis'!$I$60,"")</f>
        <v/>
      </c>
      <c r="H764" s="338" t="str">
        <f>IF(ISNUMBER(E764), IF(G764&gt;'Bulk DivVar Analysis'!$J$62,"Pass","Fail"),"")</f>
        <v/>
      </c>
      <c r="I764" s="338" t="str">
        <f t="shared" si="13"/>
        <v/>
      </c>
      <c r="J764" s="339"/>
      <c r="K764" s="339"/>
      <c r="L764" s="339"/>
      <c r="M764" s="339"/>
      <c r="N764" s="339"/>
      <c r="O764" s="339"/>
      <c r="P764" s="339"/>
      <c r="Q764" s="339"/>
    </row>
    <row r="765" spans="1:17" ht="13.5" customHeight="1">
      <c r="A765" s="481"/>
      <c r="B765" s="481"/>
      <c r="C765" s="481"/>
      <c r="D765" s="481"/>
      <c r="E765" s="481"/>
      <c r="F765" s="339"/>
      <c r="G765" s="340" t="str">
        <f>IF(ISNUMBER(E765),E765/'Bulk DivVar Analysis'!$I$60,"")</f>
        <v/>
      </c>
      <c r="H765" s="338" t="str">
        <f>IF(ISNUMBER(E765), IF(G765&gt;'Bulk DivVar Analysis'!$J$62,"Pass","Fail"),"")</f>
        <v/>
      </c>
      <c r="I765" s="338" t="str">
        <f t="shared" si="13"/>
        <v/>
      </c>
      <c r="J765" s="339"/>
      <c r="K765" s="339"/>
      <c r="L765" s="339"/>
      <c r="M765" s="339"/>
      <c r="N765" s="339"/>
      <c r="O765" s="339"/>
      <c r="P765" s="339"/>
      <c r="Q765" s="339"/>
    </row>
    <row r="766" spans="1:17" ht="13.5" customHeight="1">
      <c r="A766" s="481"/>
      <c r="B766" s="481"/>
      <c r="C766" s="481"/>
      <c r="D766" s="481"/>
      <c r="E766" s="481"/>
      <c r="F766" s="339"/>
      <c r="G766" s="340" t="str">
        <f>IF(ISNUMBER(E766),E766/'Bulk DivVar Analysis'!$I$60,"")</f>
        <v/>
      </c>
      <c r="H766" s="338" t="str">
        <f>IF(ISNUMBER(E766), IF(G766&gt;'Bulk DivVar Analysis'!$J$62,"Pass","Fail"),"")</f>
        <v/>
      </c>
      <c r="I766" s="338" t="str">
        <f t="shared" si="13"/>
        <v/>
      </c>
      <c r="J766" s="339"/>
      <c r="K766" s="339"/>
      <c r="L766" s="339"/>
      <c r="M766" s="339"/>
      <c r="N766" s="339"/>
      <c r="O766" s="339"/>
      <c r="P766" s="339"/>
      <c r="Q766" s="339"/>
    </row>
    <row r="767" spans="1:17" ht="13.5" customHeight="1">
      <c r="A767" s="481"/>
      <c r="B767" s="481"/>
      <c r="C767" s="481"/>
      <c r="D767" s="481"/>
      <c r="E767" s="481"/>
      <c r="F767" s="339"/>
      <c r="G767" s="340" t="str">
        <f>IF(ISNUMBER(E767),E767/'Bulk DivVar Analysis'!$I$60,"")</f>
        <v/>
      </c>
      <c r="H767" s="338" t="str">
        <f>IF(ISNUMBER(E767), IF(G767&gt;'Bulk DivVar Analysis'!$J$62,"Pass","Fail"),"")</f>
        <v/>
      </c>
      <c r="I767" s="338" t="str">
        <f t="shared" si="13"/>
        <v/>
      </c>
      <c r="J767" s="339"/>
      <c r="K767" s="339"/>
      <c r="L767" s="339"/>
      <c r="M767" s="339"/>
      <c r="N767" s="339"/>
      <c r="O767" s="339"/>
      <c r="P767" s="339"/>
      <c r="Q767" s="339"/>
    </row>
    <row r="768" spans="1:17" ht="13.5" customHeight="1">
      <c r="A768" s="481"/>
      <c r="B768" s="481"/>
      <c r="C768" s="481"/>
      <c r="D768" s="481"/>
      <c r="E768" s="481"/>
      <c r="F768" s="339"/>
      <c r="G768" s="340" t="str">
        <f>IF(ISNUMBER(E768),E768/'Bulk DivVar Analysis'!$I$60,"")</f>
        <v/>
      </c>
      <c r="H768" s="338" t="str">
        <f>IF(ISNUMBER(E768), IF(G768&gt;'Bulk DivVar Analysis'!$J$62,"Pass","Fail"),"")</f>
        <v/>
      </c>
      <c r="I768" s="338" t="str">
        <f t="shared" si="13"/>
        <v/>
      </c>
      <c r="J768" s="339"/>
      <c r="K768" s="339"/>
      <c r="L768" s="339"/>
      <c r="M768" s="339"/>
      <c r="N768" s="339"/>
      <c r="O768" s="339"/>
      <c r="P768" s="339"/>
      <c r="Q768" s="339"/>
    </row>
    <row r="769" spans="1:17" ht="13.5" customHeight="1">
      <c r="A769" s="481"/>
      <c r="B769" s="481"/>
      <c r="C769" s="481"/>
      <c r="D769" s="481"/>
      <c r="E769" s="481"/>
      <c r="F769" s="339"/>
      <c r="G769" s="340" t="str">
        <f>IF(ISNUMBER(E769),E769/'Bulk DivVar Analysis'!$I$60,"")</f>
        <v/>
      </c>
      <c r="H769" s="338" t="str">
        <f>IF(ISNUMBER(E769), IF(G769&gt;'Bulk DivVar Analysis'!$J$62,"Pass","Fail"),"")</f>
        <v/>
      </c>
      <c r="I769" s="338" t="str">
        <f t="shared" si="13"/>
        <v/>
      </c>
      <c r="J769" s="339"/>
      <c r="K769" s="339"/>
      <c r="L769" s="339"/>
      <c r="M769" s="339"/>
      <c r="N769" s="339"/>
      <c r="O769" s="339"/>
      <c r="P769" s="339"/>
      <c r="Q769" s="339"/>
    </row>
    <row r="770" spans="1:17" ht="13.5" customHeight="1">
      <c r="A770" s="481"/>
      <c r="B770" s="481"/>
      <c r="C770" s="481"/>
      <c r="D770" s="481"/>
      <c r="E770" s="481"/>
      <c r="F770" s="339"/>
      <c r="G770" s="340" t="str">
        <f>IF(ISNUMBER(E770),E770/'Bulk DivVar Analysis'!$I$60,"")</f>
        <v/>
      </c>
      <c r="H770" s="338" t="str">
        <f>IF(ISNUMBER(E770), IF(G770&gt;'Bulk DivVar Analysis'!$J$62,"Pass","Fail"),"")</f>
        <v/>
      </c>
      <c r="I770" s="338" t="str">
        <f t="shared" si="13"/>
        <v/>
      </c>
      <c r="J770" s="339"/>
      <c r="K770" s="339"/>
      <c r="L770" s="339"/>
      <c r="M770" s="339"/>
      <c r="N770" s="339"/>
      <c r="O770" s="339"/>
      <c r="P770" s="339"/>
      <c r="Q770" s="339"/>
    </row>
    <row r="771" spans="1:17" ht="13.5" customHeight="1">
      <c r="A771" s="481"/>
      <c r="B771" s="481"/>
      <c r="C771" s="481"/>
      <c r="D771" s="481"/>
      <c r="E771" s="481"/>
      <c r="F771" s="339"/>
      <c r="G771" s="340" t="str">
        <f>IF(ISNUMBER(E771),E771/'Bulk DivVar Analysis'!$I$60,"")</f>
        <v/>
      </c>
      <c r="H771" s="338" t="str">
        <f>IF(ISNUMBER(E771), IF(G771&gt;'Bulk DivVar Analysis'!$J$62,"Pass","Fail"),"")</f>
        <v/>
      </c>
      <c r="I771" s="338" t="str">
        <f t="shared" ref="I771:I834" si="14">_xlfn.TEXTJOIN("_",TRUE,B771,C771)</f>
        <v/>
      </c>
      <c r="J771" s="339"/>
      <c r="K771" s="339"/>
      <c r="L771" s="339"/>
      <c r="M771" s="339"/>
      <c r="N771" s="339"/>
      <c r="O771" s="339"/>
      <c r="P771" s="339"/>
      <c r="Q771" s="339"/>
    </row>
    <row r="772" spans="1:17" ht="13.5" customHeight="1">
      <c r="A772" s="481"/>
      <c r="B772" s="481"/>
      <c r="C772" s="481"/>
      <c r="D772" s="481"/>
      <c r="E772" s="481"/>
      <c r="F772" s="339"/>
      <c r="G772" s="340" t="str">
        <f>IF(ISNUMBER(E772),E772/'Bulk DivVar Analysis'!$I$60,"")</f>
        <v/>
      </c>
      <c r="H772" s="338" t="str">
        <f>IF(ISNUMBER(E772), IF(G772&gt;'Bulk DivVar Analysis'!$J$62,"Pass","Fail"),"")</f>
        <v/>
      </c>
      <c r="I772" s="338" t="str">
        <f t="shared" si="14"/>
        <v/>
      </c>
      <c r="J772" s="339"/>
      <c r="K772" s="339"/>
      <c r="L772" s="339"/>
      <c r="M772" s="339"/>
      <c r="N772" s="339"/>
      <c r="O772" s="339"/>
      <c r="P772" s="339"/>
      <c r="Q772" s="339"/>
    </row>
    <row r="773" spans="1:17" ht="13.5" customHeight="1">
      <c r="A773" s="481"/>
      <c r="B773" s="481"/>
      <c r="C773" s="481"/>
      <c r="D773" s="481"/>
      <c r="E773" s="481"/>
      <c r="F773" s="339"/>
      <c r="G773" s="340" t="str">
        <f>IF(ISNUMBER(E773),E773/'Bulk DivVar Analysis'!$I$60,"")</f>
        <v/>
      </c>
      <c r="H773" s="338" t="str">
        <f>IF(ISNUMBER(E773), IF(G773&gt;'Bulk DivVar Analysis'!$J$62,"Pass","Fail"),"")</f>
        <v/>
      </c>
      <c r="I773" s="338" t="str">
        <f t="shared" si="14"/>
        <v/>
      </c>
      <c r="J773" s="339"/>
      <c r="K773" s="339"/>
      <c r="L773" s="339"/>
      <c r="M773" s="339"/>
      <c r="N773" s="339"/>
      <c r="O773" s="339"/>
      <c r="P773" s="339"/>
      <c r="Q773" s="339"/>
    </row>
    <row r="774" spans="1:17" ht="13.5" customHeight="1">
      <c r="A774" s="481"/>
      <c r="B774" s="481"/>
      <c r="C774" s="481"/>
      <c r="D774" s="481"/>
      <c r="E774" s="481"/>
      <c r="F774" s="339"/>
      <c r="G774" s="340" t="str">
        <f>IF(ISNUMBER(E774),E774/'Bulk DivVar Analysis'!$I$60,"")</f>
        <v/>
      </c>
      <c r="H774" s="338" t="str">
        <f>IF(ISNUMBER(E774), IF(G774&gt;'Bulk DivVar Analysis'!$J$62,"Pass","Fail"),"")</f>
        <v/>
      </c>
      <c r="I774" s="338" t="str">
        <f t="shared" si="14"/>
        <v/>
      </c>
      <c r="J774" s="339"/>
      <c r="K774" s="339"/>
      <c r="L774" s="339"/>
      <c r="M774" s="339"/>
      <c r="N774" s="339"/>
      <c r="O774" s="339"/>
      <c r="P774" s="339"/>
      <c r="Q774" s="339"/>
    </row>
    <row r="775" spans="1:17" ht="13.5" customHeight="1">
      <c r="A775" s="481"/>
      <c r="B775" s="481"/>
      <c r="C775" s="481"/>
      <c r="D775" s="481"/>
      <c r="E775" s="481"/>
      <c r="F775" s="339"/>
      <c r="G775" s="340" t="str">
        <f>IF(ISNUMBER(E775),E775/'Bulk DivVar Analysis'!$I$60,"")</f>
        <v/>
      </c>
      <c r="H775" s="338" t="str">
        <f>IF(ISNUMBER(E775), IF(G775&gt;'Bulk DivVar Analysis'!$J$62,"Pass","Fail"),"")</f>
        <v/>
      </c>
      <c r="I775" s="338" t="str">
        <f t="shared" si="14"/>
        <v/>
      </c>
      <c r="J775" s="339"/>
      <c r="K775" s="339"/>
      <c r="L775" s="339"/>
      <c r="M775" s="339"/>
      <c r="N775" s="339"/>
      <c r="O775" s="339"/>
      <c r="P775" s="339"/>
      <c r="Q775" s="339"/>
    </row>
    <row r="776" spans="1:17" ht="13.5" customHeight="1">
      <c r="A776" s="481"/>
      <c r="B776" s="481"/>
      <c r="C776" s="481"/>
      <c r="D776" s="481"/>
      <c r="E776" s="481"/>
      <c r="F776" s="339"/>
      <c r="G776" s="340" t="str">
        <f>IF(ISNUMBER(E776),E776/'Bulk DivVar Analysis'!$I$60,"")</f>
        <v/>
      </c>
      <c r="H776" s="338" t="str">
        <f>IF(ISNUMBER(E776), IF(G776&gt;'Bulk DivVar Analysis'!$J$62,"Pass","Fail"),"")</f>
        <v/>
      </c>
      <c r="I776" s="338" t="str">
        <f t="shared" si="14"/>
        <v/>
      </c>
      <c r="J776" s="339"/>
      <c r="K776" s="339"/>
      <c r="L776" s="339"/>
      <c r="M776" s="339"/>
      <c r="N776" s="339"/>
      <c r="O776" s="339"/>
      <c r="P776" s="339"/>
      <c r="Q776" s="339"/>
    </row>
    <row r="777" spans="1:17" ht="13.5" customHeight="1">
      <c r="A777" s="481"/>
      <c r="B777" s="481"/>
      <c r="C777" s="481"/>
      <c r="D777" s="481"/>
      <c r="E777" s="481"/>
      <c r="F777" s="339"/>
      <c r="G777" s="340" t="str">
        <f>IF(ISNUMBER(E777),E777/'Bulk DivVar Analysis'!$I$60,"")</f>
        <v/>
      </c>
      <c r="H777" s="338" t="str">
        <f>IF(ISNUMBER(E777), IF(G777&gt;'Bulk DivVar Analysis'!$J$62,"Pass","Fail"),"")</f>
        <v/>
      </c>
      <c r="I777" s="338" t="str">
        <f t="shared" si="14"/>
        <v/>
      </c>
      <c r="J777" s="339"/>
      <c r="K777" s="339"/>
      <c r="L777" s="339"/>
      <c r="M777" s="339"/>
      <c r="N777" s="339"/>
      <c r="O777" s="339"/>
      <c r="P777" s="339"/>
      <c r="Q777" s="339"/>
    </row>
    <row r="778" spans="1:17" ht="13.5" customHeight="1">
      <c r="A778" s="481"/>
      <c r="B778" s="481"/>
      <c r="C778" s="481"/>
      <c r="D778" s="481"/>
      <c r="E778" s="481"/>
      <c r="F778" s="339"/>
      <c r="G778" s="340" t="str">
        <f>IF(ISNUMBER(E778),E778/'Bulk DivVar Analysis'!$I$60,"")</f>
        <v/>
      </c>
      <c r="H778" s="338" t="str">
        <f>IF(ISNUMBER(E778), IF(G778&gt;'Bulk DivVar Analysis'!$J$62,"Pass","Fail"),"")</f>
        <v/>
      </c>
      <c r="I778" s="338" t="str">
        <f t="shared" si="14"/>
        <v/>
      </c>
      <c r="J778" s="339"/>
      <c r="K778" s="339"/>
      <c r="L778" s="339"/>
      <c r="M778" s="339"/>
      <c r="N778" s="339"/>
      <c r="O778" s="339"/>
      <c r="P778" s="339"/>
      <c r="Q778" s="339"/>
    </row>
    <row r="779" spans="1:17" ht="13.5" customHeight="1">
      <c r="A779" s="481"/>
      <c r="B779" s="481"/>
      <c r="C779" s="481"/>
      <c r="D779" s="481"/>
      <c r="E779" s="481"/>
      <c r="F779" s="339"/>
      <c r="G779" s="340" t="str">
        <f>IF(ISNUMBER(E779),E779/'Bulk DivVar Analysis'!$I$60,"")</f>
        <v/>
      </c>
      <c r="H779" s="338" t="str">
        <f>IF(ISNUMBER(E779), IF(G779&gt;'Bulk DivVar Analysis'!$J$62,"Pass","Fail"),"")</f>
        <v/>
      </c>
      <c r="I779" s="338" t="str">
        <f t="shared" si="14"/>
        <v/>
      </c>
      <c r="J779" s="339"/>
      <c r="K779" s="339"/>
      <c r="L779" s="339"/>
      <c r="M779" s="339"/>
      <c r="N779" s="339"/>
      <c r="O779" s="339"/>
      <c r="P779" s="339"/>
      <c r="Q779" s="339"/>
    </row>
    <row r="780" spans="1:17" ht="13.5" customHeight="1">
      <c r="A780" s="481"/>
      <c r="B780" s="481"/>
      <c r="C780" s="481"/>
      <c r="D780" s="481"/>
      <c r="E780" s="481"/>
      <c r="F780" s="339"/>
      <c r="G780" s="340" t="str">
        <f>IF(ISNUMBER(E780),E780/'Bulk DivVar Analysis'!$I$60,"")</f>
        <v/>
      </c>
      <c r="H780" s="338" t="str">
        <f>IF(ISNUMBER(E780), IF(G780&gt;'Bulk DivVar Analysis'!$J$62,"Pass","Fail"),"")</f>
        <v/>
      </c>
      <c r="I780" s="338" t="str">
        <f t="shared" si="14"/>
        <v/>
      </c>
      <c r="J780" s="339"/>
      <c r="K780" s="339"/>
      <c r="L780" s="339"/>
      <c r="M780" s="339"/>
      <c r="N780" s="339"/>
      <c r="O780" s="339"/>
      <c r="P780" s="339"/>
      <c r="Q780" s="339"/>
    </row>
    <row r="781" spans="1:17" ht="13.5" customHeight="1">
      <c r="A781" s="481"/>
      <c r="B781" s="481"/>
      <c r="C781" s="481"/>
      <c r="D781" s="481"/>
      <c r="E781" s="481"/>
      <c r="F781" s="339"/>
      <c r="G781" s="340" t="str">
        <f>IF(ISNUMBER(E781),E781/'Bulk DivVar Analysis'!$I$60,"")</f>
        <v/>
      </c>
      <c r="H781" s="338" t="str">
        <f>IF(ISNUMBER(E781), IF(G781&gt;'Bulk DivVar Analysis'!$J$62,"Pass","Fail"),"")</f>
        <v/>
      </c>
      <c r="I781" s="338" t="str">
        <f t="shared" si="14"/>
        <v/>
      </c>
      <c r="J781" s="339"/>
      <c r="K781" s="339"/>
      <c r="L781" s="339"/>
      <c r="M781" s="339"/>
      <c r="N781" s="339"/>
      <c r="O781" s="339"/>
      <c r="P781" s="339"/>
      <c r="Q781" s="339"/>
    </row>
    <row r="782" spans="1:17" ht="13.5" customHeight="1">
      <c r="A782" s="481"/>
      <c r="B782" s="481"/>
      <c r="C782" s="481"/>
      <c r="D782" s="481"/>
      <c r="E782" s="481"/>
      <c r="F782" s="339"/>
      <c r="G782" s="340" t="str">
        <f>IF(ISNUMBER(E782),E782/'Bulk DivVar Analysis'!$I$60,"")</f>
        <v/>
      </c>
      <c r="H782" s="338" t="str">
        <f>IF(ISNUMBER(E782), IF(G782&gt;'Bulk DivVar Analysis'!$J$62,"Pass","Fail"),"")</f>
        <v/>
      </c>
      <c r="I782" s="338" t="str">
        <f t="shared" si="14"/>
        <v/>
      </c>
      <c r="J782" s="339"/>
      <c r="K782" s="339"/>
      <c r="L782" s="339"/>
      <c r="M782" s="339"/>
      <c r="N782" s="339"/>
      <c r="O782" s="339"/>
      <c r="P782" s="339"/>
      <c r="Q782" s="339"/>
    </row>
    <row r="783" spans="1:17" ht="13.5" customHeight="1">
      <c r="A783" s="481"/>
      <c r="B783" s="481"/>
      <c r="C783" s="481"/>
      <c r="D783" s="481"/>
      <c r="E783" s="481"/>
      <c r="F783" s="339"/>
      <c r="G783" s="340" t="str">
        <f>IF(ISNUMBER(E783),E783/'Bulk DivVar Analysis'!$I$60,"")</f>
        <v/>
      </c>
      <c r="H783" s="338" t="str">
        <f>IF(ISNUMBER(E783), IF(G783&gt;'Bulk DivVar Analysis'!$J$62,"Pass","Fail"),"")</f>
        <v/>
      </c>
      <c r="I783" s="338" t="str">
        <f t="shared" si="14"/>
        <v/>
      </c>
      <c r="J783" s="339"/>
      <c r="K783" s="339"/>
      <c r="L783" s="339"/>
      <c r="M783" s="339"/>
      <c r="N783" s="339"/>
      <c r="O783" s="339"/>
      <c r="P783" s="339"/>
      <c r="Q783" s="339"/>
    </row>
    <row r="784" spans="1:17" ht="13.5" customHeight="1">
      <c r="A784" s="481"/>
      <c r="B784" s="481"/>
      <c r="C784" s="481"/>
      <c r="D784" s="481"/>
      <c r="E784" s="481"/>
      <c r="F784" s="339"/>
      <c r="G784" s="340" t="str">
        <f>IF(ISNUMBER(E784),E784/'Bulk DivVar Analysis'!$I$60,"")</f>
        <v/>
      </c>
      <c r="H784" s="338" t="str">
        <f>IF(ISNUMBER(E784), IF(G784&gt;'Bulk DivVar Analysis'!$J$62,"Pass","Fail"),"")</f>
        <v/>
      </c>
      <c r="I784" s="338" t="str">
        <f t="shared" si="14"/>
        <v/>
      </c>
      <c r="J784" s="339"/>
      <c r="K784" s="339"/>
      <c r="L784" s="339"/>
      <c r="M784" s="339"/>
      <c r="N784" s="339"/>
      <c r="O784" s="339"/>
      <c r="P784" s="339"/>
      <c r="Q784" s="339"/>
    </row>
    <row r="785" spans="1:17" ht="13.5" customHeight="1">
      <c r="A785" s="481"/>
      <c r="B785" s="481"/>
      <c r="C785" s="481"/>
      <c r="D785" s="481"/>
      <c r="E785" s="481"/>
      <c r="F785" s="339"/>
      <c r="G785" s="340" t="str">
        <f>IF(ISNUMBER(E785),E785/'Bulk DivVar Analysis'!$I$60,"")</f>
        <v/>
      </c>
      <c r="H785" s="338" t="str">
        <f>IF(ISNUMBER(E785), IF(G785&gt;'Bulk DivVar Analysis'!$J$62,"Pass","Fail"),"")</f>
        <v/>
      </c>
      <c r="I785" s="338" t="str">
        <f t="shared" si="14"/>
        <v/>
      </c>
      <c r="J785" s="339"/>
      <c r="K785" s="339"/>
      <c r="L785" s="339"/>
      <c r="M785" s="339"/>
      <c r="N785" s="339"/>
      <c r="O785" s="339"/>
      <c r="P785" s="339"/>
      <c r="Q785" s="339"/>
    </row>
    <row r="786" spans="1:17" ht="13.5" customHeight="1">
      <c r="A786" s="481"/>
      <c r="B786" s="481"/>
      <c r="C786" s="481"/>
      <c r="D786" s="481"/>
      <c r="E786" s="481"/>
      <c r="F786" s="339"/>
      <c r="G786" s="340" t="str">
        <f>IF(ISNUMBER(E786),E786/'Bulk DivVar Analysis'!$I$60,"")</f>
        <v/>
      </c>
      <c r="H786" s="338" t="str">
        <f>IF(ISNUMBER(E786), IF(G786&gt;'Bulk DivVar Analysis'!$J$62,"Pass","Fail"),"")</f>
        <v/>
      </c>
      <c r="I786" s="338" t="str">
        <f t="shared" si="14"/>
        <v/>
      </c>
      <c r="J786" s="339"/>
      <c r="K786" s="339"/>
      <c r="L786" s="339"/>
      <c r="M786" s="339"/>
      <c r="N786" s="339"/>
      <c r="O786" s="339"/>
      <c r="P786" s="339"/>
      <c r="Q786" s="339"/>
    </row>
    <row r="787" spans="1:17" ht="13.5" customHeight="1">
      <c r="A787" s="481"/>
      <c r="B787" s="481"/>
      <c r="C787" s="481"/>
      <c r="D787" s="481"/>
      <c r="E787" s="481"/>
      <c r="F787" s="339"/>
      <c r="G787" s="340" t="str">
        <f>IF(ISNUMBER(E787),E787/'Bulk DivVar Analysis'!$I$60,"")</f>
        <v/>
      </c>
      <c r="H787" s="338" t="str">
        <f>IF(ISNUMBER(E787), IF(G787&gt;'Bulk DivVar Analysis'!$J$62,"Pass","Fail"),"")</f>
        <v/>
      </c>
      <c r="I787" s="338" t="str">
        <f t="shared" si="14"/>
        <v/>
      </c>
      <c r="J787" s="339"/>
      <c r="K787" s="339"/>
      <c r="L787" s="339"/>
      <c r="M787" s="339"/>
      <c r="N787" s="339"/>
      <c r="O787" s="339"/>
      <c r="P787" s="339"/>
      <c r="Q787" s="339"/>
    </row>
    <row r="788" spans="1:17" ht="13.5" customHeight="1">
      <c r="A788" s="481"/>
      <c r="B788" s="481"/>
      <c r="C788" s="481"/>
      <c r="D788" s="481"/>
      <c r="E788" s="481"/>
      <c r="F788" s="339"/>
      <c r="G788" s="340" t="str">
        <f>IF(ISNUMBER(E788),E788/'Bulk DivVar Analysis'!$I$60,"")</f>
        <v/>
      </c>
      <c r="H788" s="338" t="str">
        <f>IF(ISNUMBER(E788), IF(G788&gt;'Bulk DivVar Analysis'!$J$62,"Pass","Fail"),"")</f>
        <v/>
      </c>
      <c r="I788" s="338" t="str">
        <f t="shared" si="14"/>
        <v/>
      </c>
      <c r="J788" s="339"/>
      <c r="K788" s="339"/>
      <c r="L788" s="339"/>
      <c r="M788" s="339"/>
      <c r="N788" s="339"/>
      <c r="O788" s="339"/>
      <c r="P788" s="339"/>
      <c r="Q788" s="339"/>
    </row>
    <row r="789" spans="1:17" ht="13.5" customHeight="1">
      <c r="A789" s="481"/>
      <c r="B789" s="481"/>
      <c r="C789" s="481"/>
      <c r="D789" s="481"/>
      <c r="E789" s="481"/>
      <c r="F789" s="339"/>
      <c r="G789" s="340" t="str">
        <f>IF(ISNUMBER(E789),E789/'Bulk DivVar Analysis'!$I$60,"")</f>
        <v/>
      </c>
      <c r="H789" s="338" t="str">
        <f>IF(ISNUMBER(E789), IF(G789&gt;'Bulk DivVar Analysis'!$J$62,"Pass","Fail"),"")</f>
        <v/>
      </c>
      <c r="I789" s="338" t="str">
        <f t="shared" si="14"/>
        <v/>
      </c>
      <c r="J789" s="339"/>
      <c r="K789" s="339"/>
      <c r="L789" s="339"/>
      <c r="M789" s="339"/>
      <c r="N789" s="339"/>
      <c r="O789" s="339"/>
      <c r="P789" s="339"/>
      <c r="Q789" s="339"/>
    </row>
    <row r="790" spans="1:17" ht="13.5" customHeight="1">
      <c r="A790" s="481"/>
      <c r="B790" s="481"/>
      <c r="C790" s="481"/>
      <c r="D790" s="481"/>
      <c r="E790" s="481"/>
      <c r="F790" s="339"/>
      <c r="G790" s="340" t="str">
        <f>IF(ISNUMBER(E790),E790/'Bulk DivVar Analysis'!$I$60,"")</f>
        <v/>
      </c>
      <c r="H790" s="338" t="str">
        <f>IF(ISNUMBER(E790), IF(G790&gt;'Bulk DivVar Analysis'!$J$62,"Pass","Fail"),"")</f>
        <v/>
      </c>
      <c r="I790" s="338" t="str">
        <f t="shared" si="14"/>
        <v/>
      </c>
      <c r="J790" s="339"/>
      <c r="K790" s="339"/>
      <c r="L790" s="339"/>
      <c r="M790" s="339"/>
      <c r="N790" s="339"/>
      <c r="O790" s="339"/>
      <c r="P790" s="339"/>
      <c r="Q790" s="339"/>
    </row>
    <row r="791" spans="1:17" ht="13.5" customHeight="1">
      <c r="A791" s="481"/>
      <c r="B791" s="481"/>
      <c r="C791" s="481"/>
      <c r="D791" s="481"/>
      <c r="E791" s="481"/>
      <c r="F791" s="339"/>
      <c r="G791" s="340" t="str">
        <f>IF(ISNUMBER(E791),E791/'Bulk DivVar Analysis'!$I$60,"")</f>
        <v/>
      </c>
      <c r="H791" s="338" t="str">
        <f>IF(ISNUMBER(E791), IF(G791&gt;'Bulk DivVar Analysis'!$J$62,"Pass","Fail"),"")</f>
        <v/>
      </c>
      <c r="I791" s="338" t="str">
        <f t="shared" si="14"/>
        <v/>
      </c>
      <c r="J791" s="339"/>
      <c r="K791" s="339"/>
      <c r="L791" s="339"/>
      <c r="M791" s="339"/>
      <c r="N791" s="339"/>
      <c r="O791" s="339"/>
      <c r="P791" s="339"/>
      <c r="Q791" s="339"/>
    </row>
    <row r="792" spans="1:17" ht="13.5" customHeight="1">
      <c r="A792" s="481"/>
      <c r="B792" s="481"/>
      <c r="C792" s="481"/>
      <c r="D792" s="481"/>
      <c r="E792" s="481"/>
      <c r="F792" s="339"/>
      <c r="G792" s="340" t="str">
        <f>IF(ISNUMBER(E792),E792/'Bulk DivVar Analysis'!$I$60,"")</f>
        <v/>
      </c>
      <c r="H792" s="338" t="str">
        <f>IF(ISNUMBER(E792), IF(G792&gt;'Bulk DivVar Analysis'!$J$62,"Pass","Fail"),"")</f>
        <v/>
      </c>
      <c r="I792" s="338" t="str">
        <f t="shared" si="14"/>
        <v/>
      </c>
      <c r="J792" s="339"/>
      <c r="K792" s="339"/>
      <c r="L792" s="339"/>
      <c r="M792" s="339"/>
      <c r="N792" s="339"/>
      <c r="O792" s="339"/>
      <c r="P792" s="339"/>
      <c r="Q792" s="339"/>
    </row>
    <row r="793" spans="1:17" ht="13.5" customHeight="1">
      <c r="A793" s="481"/>
      <c r="B793" s="481"/>
      <c r="C793" s="481"/>
      <c r="D793" s="481"/>
      <c r="E793" s="481"/>
      <c r="F793" s="339"/>
      <c r="G793" s="340" t="str">
        <f>IF(ISNUMBER(E793),E793/'Bulk DivVar Analysis'!$I$60,"")</f>
        <v/>
      </c>
      <c r="H793" s="338" t="str">
        <f>IF(ISNUMBER(E793), IF(G793&gt;'Bulk DivVar Analysis'!$J$62,"Pass","Fail"),"")</f>
        <v/>
      </c>
      <c r="I793" s="338" t="str">
        <f t="shared" si="14"/>
        <v/>
      </c>
      <c r="J793" s="339"/>
      <c r="K793" s="339"/>
      <c r="L793" s="339"/>
      <c r="M793" s="339"/>
      <c r="N793" s="339"/>
      <c r="O793" s="339"/>
      <c r="P793" s="339"/>
      <c r="Q793" s="339"/>
    </row>
    <row r="794" spans="1:17" ht="13.5" customHeight="1">
      <c r="A794" s="481"/>
      <c r="B794" s="481"/>
      <c r="C794" s="481"/>
      <c r="D794" s="481"/>
      <c r="E794" s="481"/>
      <c r="F794" s="339"/>
      <c r="G794" s="340" t="str">
        <f>IF(ISNUMBER(E794),E794/'Bulk DivVar Analysis'!$I$60,"")</f>
        <v/>
      </c>
      <c r="H794" s="338" t="str">
        <f>IF(ISNUMBER(E794), IF(G794&gt;'Bulk DivVar Analysis'!$J$62,"Pass","Fail"),"")</f>
        <v/>
      </c>
      <c r="I794" s="338" t="str">
        <f t="shared" si="14"/>
        <v/>
      </c>
      <c r="J794" s="339"/>
      <c r="K794" s="339"/>
      <c r="L794" s="339"/>
      <c r="M794" s="339"/>
      <c r="N794" s="339"/>
      <c r="O794" s="339"/>
      <c r="P794" s="339"/>
      <c r="Q794" s="339"/>
    </row>
    <row r="795" spans="1:17" ht="13.5" customHeight="1">
      <c r="A795" s="481"/>
      <c r="B795" s="481"/>
      <c r="C795" s="481"/>
      <c r="D795" s="481"/>
      <c r="E795" s="481"/>
      <c r="F795" s="339"/>
      <c r="G795" s="340" t="str">
        <f>IF(ISNUMBER(E795),E795/'Bulk DivVar Analysis'!$I$60,"")</f>
        <v/>
      </c>
      <c r="H795" s="338" t="str">
        <f>IF(ISNUMBER(E795), IF(G795&gt;'Bulk DivVar Analysis'!$J$62,"Pass","Fail"),"")</f>
        <v/>
      </c>
      <c r="I795" s="338" t="str">
        <f t="shared" si="14"/>
        <v/>
      </c>
      <c r="J795" s="339"/>
      <c r="K795" s="339"/>
      <c r="L795" s="339"/>
      <c r="M795" s="339"/>
      <c r="N795" s="339"/>
      <c r="O795" s="339"/>
      <c r="P795" s="339"/>
      <c r="Q795" s="339"/>
    </row>
    <row r="796" spans="1:17" ht="13.5" customHeight="1">
      <c r="A796" s="481"/>
      <c r="B796" s="481"/>
      <c r="C796" s="481"/>
      <c r="D796" s="481"/>
      <c r="E796" s="481"/>
      <c r="F796" s="339"/>
      <c r="G796" s="340" t="str">
        <f>IF(ISNUMBER(E796),E796/'Bulk DivVar Analysis'!$I$60,"")</f>
        <v/>
      </c>
      <c r="H796" s="338" t="str">
        <f>IF(ISNUMBER(E796), IF(G796&gt;'Bulk DivVar Analysis'!$J$62,"Pass","Fail"),"")</f>
        <v/>
      </c>
      <c r="I796" s="338" t="str">
        <f t="shared" si="14"/>
        <v/>
      </c>
      <c r="J796" s="339"/>
      <c r="K796" s="339"/>
      <c r="L796" s="339"/>
      <c r="M796" s="339"/>
      <c r="N796" s="339"/>
      <c r="O796" s="339"/>
      <c r="P796" s="339"/>
      <c r="Q796" s="339"/>
    </row>
    <row r="797" spans="1:17" ht="13.5" customHeight="1">
      <c r="A797" s="481"/>
      <c r="B797" s="481"/>
      <c r="C797" s="481"/>
      <c r="D797" s="481"/>
      <c r="E797" s="481"/>
      <c r="F797" s="339"/>
      <c r="G797" s="340" t="str">
        <f>IF(ISNUMBER(E797),E797/'Bulk DivVar Analysis'!$I$60,"")</f>
        <v/>
      </c>
      <c r="H797" s="338" t="str">
        <f>IF(ISNUMBER(E797), IF(G797&gt;'Bulk DivVar Analysis'!$J$62,"Pass","Fail"),"")</f>
        <v/>
      </c>
      <c r="I797" s="338" t="str">
        <f t="shared" si="14"/>
        <v/>
      </c>
      <c r="J797" s="339"/>
      <c r="K797" s="339"/>
      <c r="L797" s="339"/>
      <c r="M797" s="339"/>
      <c r="N797" s="339"/>
      <c r="O797" s="339"/>
      <c r="P797" s="339"/>
      <c r="Q797" s="339"/>
    </row>
    <row r="798" spans="1:17" ht="13.5" customHeight="1">
      <c r="A798" s="481"/>
      <c r="B798" s="481"/>
      <c r="C798" s="481"/>
      <c r="D798" s="481"/>
      <c r="E798" s="481"/>
      <c r="F798" s="339"/>
      <c r="G798" s="340" t="str">
        <f>IF(ISNUMBER(E798),E798/'Bulk DivVar Analysis'!$I$60,"")</f>
        <v/>
      </c>
      <c r="H798" s="338" t="str">
        <f>IF(ISNUMBER(E798), IF(G798&gt;'Bulk DivVar Analysis'!$J$62,"Pass","Fail"),"")</f>
        <v/>
      </c>
      <c r="I798" s="338" t="str">
        <f t="shared" si="14"/>
        <v/>
      </c>
      <c r="J798" s="339"/>
      <c r="K798" s="339"/>
      <c r="L798" s="339"/>
      <c r="M798" s="339"/>
      <c r="N798" s="339"/>
      <c r="O798" s="339"/>
      <c r="P798" s="339"/>
      <c r="Q798" s="339"/>
    </row>
    <row r="799" spans="1:17" ht="13.5" customHeight="1">
      <c r="A799" s="481"/>
      <c r="B799" s="481"/>
      <c r="C799" s="481"/>
      <c r="D799" s="481"/>
      <c r="E799" s="481"/>
      <c r="F799" s="339"/>
      <c r="G799" s="340" t="str">
        <f>IF(ISNUMBER(E799),E799/'Bulk DivVar Analysis'!$I$60,"")</f>
        <v/>
      </c>
      <c r="H799" s="338" t="str">
        <f>IF(ISNUMBER(E799), IF(G799&gt;'Bulk DivVar Analysis'!$J$62,"Pass","Fail"),"")</f>
        <v/>
      </c>
      <c r="I799" s="338" t="str">
        <f t="shared" si="14"/>
        <v/>
      </c>
      <c r="J799" s="339"/>
      <c r="K799" s="339"/>
      <c r="L799" s="339"/>
      <c r="M799" s="339"/>
      <c r="N799" s="339"/>
      <c r="O799" s="339"/>
      <c r="P799" s="339"/>
      <c r="Q799" s="339"/>
    </row>
    <row r="800" spans="1:17" ht="13.5" customHeight="1">
      <c r="A800" s="481"/>
      <c r="B800" s="481"/>
      <c r="C800" s="481"/>
      <c r="D800" s="481"/>
      <c r="E800" s="481"/>
      <c r="F800" s="339"/>
      <c r="G800" s="340" t="str">
        <f>IF(ISNUMBER(E800),E800/'Bulk DivVar Analysis'!$I$60,"")</f>
        <v/>
      </c>
      <c r="H800" s="338" t="str">
        <f>IF(ISNUMBER(E800), IF(G800&gt;'Bulk DivVar Analysis'!$J$62,"Pass","Fail"),"")</f>
        <v/>
      </c>
      <c r="I800" s="338" t="str">
        <f t="shared" si="14"/>
        <v/>
      </c>
      <c r="J800" s="339"/>
      <c r="K800" s="339"/>
      <c r="L800" s="339"/>
      <c r="M800" s="339"/>
      <c r="N800" s="339"/>
      <c r="O800" s="339"/>
      <c r="P800" s="339"/>
      <c r="Q800" s="339"/>
    </row>
    <row r="801" spans="1:17" ht="13.5" customHeight="1">
      <c r="A801" s="481"/>
      <c r="B801" s="481"/>
      <c r="C801" s="481"/>
      <c r="D801" s="481"/>
      <c r="E801" s="481"/>
      <c r="F801" s="339"/>
      <c r="G801" s="340" t="str">
        <f>IF(ISNUMBER(E801),E801/'Bulk DivVar Analysis'!$I$60,"")</f>
        <v/>
      </c>
      <c r="H801" s="338" t="str">
        <f>IF(ISNUMBER(E801), IF(G801&gt;'Bulk DivVar Analysis'!$J$62,"Pass","Fail"),"")</f>
        <v/>
      </c>
      <c r="I801" s="338" t="str">
        <f t="shared" si="14"/>
        <v/>
      </c>
      <c r="J801" s="339"/>
      <c r="K801" s="339"/>
      <c r="L801" s="339"/>
      <c r="M801" s="339"/>
      <c r="N801" s="339"/>
      <c r="O801" s="339"/>
      <c r="P801" s="339"/>
      <c r="Q801" s="339"/>
    </row>
    <row r="802" spans="1:17" ht="13.5" customHeight="1">
      <c r="A802" s="481"/>
      <c r="B802" s="481"/>
      <c r="C802" s="481"/>
      <c r="D802" s="481"/>
      <c r="E802" s="481"/>
      <c r="F802" s="339"/>
      <c r="G802" s="340" t="str">
        <f>IF(ISNUMBER(E802),E802/'Bulk DivVar Analysis'!$I$60,"")</f>
        <v/>
      </c>
      <c r="H802" s="338" t="str">
        <f>IF(ISNUMBER(E802), IF(G802&gt;'Bulk DivVar Analysis'!$J$62,"Pass","Fail"),"")</f>
        <v/>
      </c>
      <c r="I802" s="338" t="str">
        <f t="shared" si="14"/>
        <v/>
      </c>
      <c r="J802" s="339"/>
      <c r="K802" s="339"/>
      <c r="L802" s="339"/>
      <c r="M802" s="339"/>
      <c r="N802" s="339"/>
      <c r="O802" s="339"/>
      <c r="P802" s="339"/>
      <c r="Q802" s="339"/>
    </row>
    <row r="803" spans="1:17" ht="13.5" customHeight="1">
      <c r="A803" s="481"/>
      <c r="B803" s="481"/>
      <c r="C803" s="481"/>
      <c r="D803" s="481"/>
      <c r="E803" s="481"/>
      <c r="F803" s="339"/>
      <c r="G803" s="340" t="str">
        <f>IF(ISNUMBER(E803),E803/'Bulk DivVar Analysis'!$I$60,"")</f>
        <v/>
      </c>
      <c r="H803" s="338" t="str">
        <f>IF(ISNUMBER(E803), IF(G803&gt;'Bulk DivVar Analysis'!$J$62,"Pass","Fail"),"")</f>
        <v/>
      </c>
      <c r="I803" s="338" t="str">
        <f t="shared" si="14"/>
        <v/>
      </c>
      <c r="J803" s="339"/>
      <c r="K803" s="339"/>
      <c r="L803" s="339"/>
      <c r="M803" s="339"/>
      <c r="N803" s="339"/>
      <c r="O803" s="339"/>
      <c r="P803" s="339"/>
      <c r="Q803" s="339"/>
    </row>
    <row r="804" spans="1:17" ht="13.5" customHeight="1">
      <c r="A804" s="481"/>
      <c r="B804" s="481"/>
      <c r="C804" s="481"/>
      <c r="D804" s="481"/>
      <c r="E804" s="481"/>
      <c r="F804" s="339"/>
      <c r="G804" s="340" t="str">
        <f>IF(ISNUMBER(E804),E804/'Bulk DivVar Analysis'!$I$60,"")</f>
        <v/>
      </c>
      <c r="H804" s="338" t="str">
        <f>IF(ISNUMBER(E804), IF(G804&gt;'Bulk DivVar Analysis'!$J$62,"Pass","Fail"),"")</f>
        <v/>
      </c>
      <c r="I804" s="338" t="str">
        <f t="shared" si="14"/>
        <v/>
      </c>
      <c r="J804" s="339"/>
      <c r="K804" s="339"/>
      <c r="L804" s="339"/>
      <c r="M804" s="339"/>
      <c r="N804" s="339"/>
      <c r="O804" s="339"/>
      <c r="P804" s="339"/>
      <c r="Q804" s="339"/>
    </row>
    <row r="805" spans="1:17" ht="13.5" customHeight="1">
      <c r="A805" s="481"/>
      <c r="B805" s="481"/>
      <c r="C805" s="481"/>
      <c r="D805" s="481"/>
      <c r="E805" s="481"/>
      <c r="F805" s="339"/>
      <c r="G805" s="340" t="str">
        <f>IF(ISNUMBER(E805),E805/'Bulk DivVar Analysis'!$I$60,"")</f>
        <v/>
      </c>
      <c r="H805" s="338" t="str">
        <f>IF(ISNUMBER(E805), IF(G805&gt;'Bulk DivVar Analysis'!$J$62,"Pass","Fail"),"")</f>
        <v/>
      </c>
      <c r="I805" s="338" t="str">
        <f t="shared" si="14"/>
        <v/>
      </c>
      <c r="J805" s="339"/>
      <c r="K805" s="339"/>
      <c r="L805" s="339"/>
      <c r="M805" s="339"/>
      <c r="N805" s="339"/>
      <c r="O805" s="339"/>
      <c r="P805" s="339"/>
      <c r="Q805" s="339"/>
    </row>
    <row r="806" spans="1:17" ht="13.5" customHeight="1">
      <c r="A806" s="481"/>
      <c r="B806" s="481"/>
      <c r="C806" s="481"/>
      <c r="D806" s="481"/>
      <c r="E806" s="481"/>
      <c r="F806" s="339"/>
      <c r="G806" s="340" t="str">
        <f>IF(ISNUMBER(E806),E806/'Bulk DivVar Analysis'!$I$60,"")</f>
        <v/>
      </c>
      <c r="H806" s="338" t="str">
        <f>IF(ISNUMBER(E806), IF(G806&gt;'Bulk DivVar Analysis'!$J$62,"Pass","Fail"),"")</f>
        <v/>
      </c>
      <c r="I806" s="338" t="str">
        <f t="shared" si="14"/>
        <v/>
      </c>
      <c r="J806" s="339"/>
      <c r="K806" s="339"/>
      <c r="L806" s="339"/>
      <c r="M806" s="339"/>
      <c r="N806" s="339"/>
      <c r="O806" s="339"/>
      <c r="P806" s="339"/>
      <c r="Q806" s="339"/>
    </row>
    <row r="807" spans="1:17" ht="13.5" customHeight="1">
      <c r="A807" s="481"/>
      <c r="B807" s="481"/>
      <c r="C807" s="481"/>
      <c r="D807" s="481"/>
      <c r="E807" s="481"/>
      <c r="F807" s="339"/>
      <c r="G807" s="340" t="str">
        <f>IF(ISNUMBER(E807),E807/'Bulk DivVar Analysis'!$I$60,"")</f>
        <v/>
      </c>
      <c r="H807" s="338" t="str">
        <f>IF(ISNUMBER(E807), IF(G807&gt;'Bulk DivVar Analysis'!$J$62,"Pass","Fail"),"")</f>
        <v/>
      </c>
      <c r="I807" s="338" t="str">
        <f t="shared" si="14"/>
        <v/>
      </c>
      <c r="J807" s="339"/>
      <c r="K807" s="339"/>
      <c r="L807" s="339"/>
      <c r="M807" s="339"/>
      <c r="N807" s="339"/>
      <c r="O807" s="339"/>
      <c r="P807" s="339"/>
      <c r="Q807" s="339"/>
    </row>
    <row r="808" spans="1:17" ht="13.5" customHeight="1">
      <c r="A808" s="481"/>
      <c r="B808" s="481"/>
      <c r="C808" s="481"/>
      <c r="D808" s="481"/>
      <c r="E808" s="481"/>
      <c r="F808" s="339"/>
      <c r="G808" s="340" t="str">
        <f>IF(ISNUMBER(E808),E808/'Bulk DivVar Analysis'!$I$60,"")</f>
        <v/>
      </c>
      <c r="H808" s="338" t="str">
        <f>IF(ISNUMBER(E808), IF(G808&gt;'Bulk DivVar Analysis'!$J$62,"Pass","Fail"),"")</f>
        <v/>
      </c>
      <c r="I808" s="338" t="str">
        <f t="shared" si="14"/>
        <v/>
      </c>
      <c r="J808" s="339"/>
      <c r="K808" s="339"/>
      <c r="L808" s="339"/>
      <c r="M808" s="339"/>
      <c r="N808" s="339"/>
      <c r="O808" s="339"/>
      <c r="P808" s="339"/>
      <c r="Q808" s="339"/>
    </row>
    <row r="809" spans="1:17" ht="13.5" customHeight="1">
      <c r="A809" s="481"/>
      <c r="B809" s="481"/>
      <c r="C809" s="481"/>
      <c r="D809" s="481"/>
      <c r="E809" s="481"/>
      <c r="F809" s="339"/>
      <c r="G809" s="340" t="str">
        <f>IF(ISNUMBER(E809),E809/'Bulk DivVar Analysis'!$I$60,"")</f>
        <v/>
      </c>
      <c r="H809" s="338" t="str">
        <f>IF(ISNUMBER(E809), IF(G809&gt;'Bulk DivVar Analysis'!$J$62,"Pass","Fail"),"")</f>
        <v/>
      </c>
      <c r="I809" s="338" t="str">
        <f t="shared" si="14"/>
        <v/>
      </c>
      <c r="J809" s="339"/>
      <c r="K809" s="339"/>
      <c r="L809" s="339"/>
      <c r="M809" s="339"/>
      <c r="N809" s="339"/>
      <c r="O809" s="339"/>
      <c r="P809" s="339"/>
      <c r="Q809" s="339"/>
    </row>
    <row r="810" spans="1:17" ht="13.5" customHeight="1">
      <c r="A810" s="481"/>
      <c r="B810" s="481"/>
      <c r="C810" s="481"/>
      <c r="D810" s="481"/>
      <c r="E810" s="481"/>
      <c r="F810" s="339"/>
      <c r="G810" s="340" t="str">
        <f>IF(ISNUMBER(E810),E810/'Bulk DivVar Analysis'!$I$60,"")</f>
        <v/>
      </c>
      <c r="H810" s="338" t="str">
        <f>IF(ISNUMBER(E810), IF(G810&gt;'Bulk DivVar Analysis'!$J$62,"Pass","Fail"),"")</f>
        <v/>
      </c>
      <c r="I810" s="338" t="str">
        <f t="shared" si="14"/>
        <v/>
      </c>
      <c r="J810" s="339"/>
      <c r="K810" s="339"/>
      <c r="L810" s="339"/>
      <c r="M810" s="339"/>
      <c r="N810" s="339"/>
      <c r="O810" s="339"/>
      <c r="P810" s="339"/>
      <c r="Q810" s="339"/>
    </row>
    <row r="811" spans="1:17" ht="13.5" customHeight="1">
      <c r="A811" s="481"/>
      <c r="B811" s="481"/>
      <c r="C811" s="481"/>
      <c r="D811" s="481"/>
      <c r="E811" s="481"/>
      <c r="F811" s="339"/>
      <c r="G811" s="340" t="str">
        <f>IF(ISNUMBER(E811),E811/'Bulk DivVar Analysis'!$I$60,"")</f>
        <v/>
      </c>
      <c r="H811" s="338" t="str">
        <f>IF(ISNUMBER(E811), IF(G811&gt;'Bulk DivVar Analysis'!$J$62,"Pass","Fail"),"")</f>
        <v/>
      </c>
      <c r="I811" s="338" t="str">
        <f t="shared" si="14"/>
        <v/>
      </c>
      <c r="J811" s="339"/>
      <c r="K811" s="339"/>
      <c r="L811" s="339"/>
      <c r="M811" s="339"/>
      <c r="N811" s="339"/>
      <c r="O811" s="339"/>
      <c r="P811" s="339"/>
      <c r="Q811" s="339"/>
    </row>
    <row r="812" spans="1:17" ht="13.5" customHeight="1">
      <c r="A812" s="481"/>
      <c r="B812" s="481"/>
      <c r="C812" s="481"/>
      <c r="D812" s="481"/>
      <c r="E812" s="481"/>
      <c r="F812" s="339"/>
      <c r="G812" s="340" t="str">
        <f>IF(ISNUMBER(E812),E812/'Bulk DivVar Analysis'!$I$60,"")</f>
        <v/>
      </c>
      <c r="H812" s="338" t="str">
        <f>IF(ISNUMBER(E812), IF(G812&gt;'Bulk DivVar Analysis'!$J$62,"Pass","Fail"),"")</f>
        <v/>
      </c>
      <c r="I812" s="338" t="str">
        <f t="shared" si="14"/>
        <v/>
      </c>
      <c r="J812" s="339"/>
      <c r="K812" s="339"/>
      <c r="L812" s="339"/>
      <c r="M812" s="339"/>
      <c r="N812" s="339"/>
      <c r="O812" s="339"/>
      <c r="P812" s="339"/>
      <c r="Q812" s="339"/>
    </row>
    <row r="813" spans="1:17" ht="13.5" customHeight="1">
      <c r="A813" s="481"/>
      <c r="B813" s="481"/>
      <c r="C813" s="481"/>
      <c r="D813" s="481"/>
      <c r="E813" s="481"/>
      <c r="F813" s="339"/>
      <c r="G813" s="340" t="str">
        <f>IF(ISNUMBER(E813),E813/'Bulk DivVar Analysis'!$I$60,"")</f>
        <v/>
      </c>
      <c r="H813" s="338" t="str">
        <f>IF(ISNUMBER(E813), IF(G813&gt;'Bulk DivVar Analysis'!$J$62,"Pass","Fail"),"")</f>
        <v/>
      </c>
      <c r="I813" s="338" t="str">
        <f t="shared" si="14"/>
        <v/>
      </c>
      <c r="J813" s="339"/>
      <c r="K813" s="339"/>
      <c r="L813" s="339"/>
      <c r="M813" s="339"/>
      <c r="N813" s="339"/>
      <c r="O813" s="339"/>
      <c r="P813" s="339"/>
      <c r="Q813" s="339"/>
    </row>
    <row r="814" spans="1:17" ht="13.5" customHeight="1">
      <c r="A814" s="481"/>
      <c r="B814" s="481"/>
      <c r="C814" s="481"/>
      <c r="D814" s="481"/>
      <c r="E814" s="481"/>
      <c r="F814" s="339"/>
      <c r="G814" s="340" t="str">
        <f>IF(ISNUMBER(E814),E814/'Bulk DivVar Analysis'!$I$60,"")</f>
        <v/>
      </c>
      <c r="H814" s="338" t="str">
        <f>IF(ISNUMBER(E814), IF(G814&gt;'Bulk DivVar Analysis'!$J$62,"Pass","Fail"),"")</f>
        <v/>
      </c>
      <c r="I814" s="338" t="str">
        <f t="shared" si="14"/>
        <v/>
      </c>
      <c r="J814" s="339"/>
      <c r="K814" s="339"/>
      <c r="L814" s="339"/>
      <c r="M814" s="339"/>
      <c r="N814" s="339"/>
      <c r="O814" s="339"/>
      <c r="P814" s="339"/>
      <c r="Q814" s="339"/>
    </row>
    <row r="815" spans="1:17" ht="13.5" customHeight="1">
      <c r="A815" s="481"/>
      <c r="B815" s="481"/>
      <c r="C815" s="481"/>
      <c r="D815" s="481"/>
      <c r="E815" s="481"/>
      <c r="F815" s="339"/>
      <c r="G815" s="340" t="str">
        <f>IF(ISNUMBER(E815),E815/'Bulk DivVar Analysis'!$I$60,"")</f>
        <v/>
      </c>
      <c r="H815" s="338" t="str">
        <f>IF(ISNUMBER(E815), IF(G815&gt;'Bulk DivVar Analysis'!$J$62,"Pass","Fail"),"")</f>
        <v/>
      </c>
      <c r="I815" s="338" t="str">
        <f t="shared" si="14"/>
        <v/>
      </c>
      <c r="J815" s="339"/>
      <c r="K815" s="339"/>
      <c r="L815" s="339"/>
      <c r="M815" s="339"/>
      <c r="N815" s="339"/>
      <c r="O815" s="339"/>
      <c r="P815" s="339"/>
      <c r="Q815" s="339"/>
    </row>
    <row r="816" spans="1:17" ht="13.5" customHeight="1">
      <c r="A816" s="481"/>
      <c r="B816" s="481"/>
      <c r="C816" s="481"/>
      <c r="D816" s="481"/>
      <c r="E816" s="481"/>
      <c r="F816" s="339"/>
      <c r="G816" s="340" t="str">
        <f>IF(ISNUMBER(E816),E816/'Bulk DivVar Analysis'!$I$60,"")</f>
        <v/>
      </c>
      <c r="H816" s="338" t="str">
        <f>IF(ISNUMBER(E816), IF(G816&gt;'Bulk DivVar Analysis'!$J$62,"Pass","Fail"),"")</f>
        <v/>
      </c>
      <c r="I816" s="338" t="str">
        <f t="shared" si="14"/>
        <v/>
      </c>
      <c r="J816" s="339"/>
      <c r="K816" s="339"/>
      <c r="L816" s="339"/>
      <c r="M816" s="339"/>
      <c r="N816" s="339"/>
      <c r="O816" s="339"/>
      <c r="P816" s="339"/>
      <c r="Q816" s="339"/>
    </row>
    <row r="817" spans="1:17" ht="13.5" customHeight="1">
      <c r="A817" s="481"/>
      <c r="B817" s="481"/>
      <c r="C817" s="481"/>
      <c r="D817" s="481"/>
      <c r="E817" s="481"/>
      <c r="F817" s="339"/>
      <c r="G817" s="340" t="str">
        <f>IF(ISNUMBER(E817),E817/'Bulk DivVar Analysis'!$I$60,"")</f>
        <v/>
      </c>
      <c r="H817" s="338" t="str">
        <f>IF(ISNUMBER(E817), IF(G817&gt;'Bulk DivVar Analysis'!$J$62,"Pass","Fail"),"")</f>
        <v/>
      </c>
      <c r="I817" s="338" t="str">
        <f t="shared" si="14"/>
        <v/>
      </c>
      <c r="J817" s="339"/>
      <c r="K817" s="339"/>
      <c r="L817" s="339"/>
      <c r="M817" s="339"/>
      <c r="N817" s="339"/>
      <c r="O817" s="339"/>
      <c r="P817" s="339"/>
      <c r="Q817" s="339"/>
    </row>
    <row r="818" spans="1:17" ht="13.5" customHeight="1">
      <c r="A818" s="481"/>
      <c r="B818" s="481"/>
      <c r="C818" s="481"/>
      <c r="D818" s="481"/>
      <c r="E818" s="481"/>
      <c r="F818" s="339"/>
      <c r="G818" s="340" t="str">
        <f>IF(ISNUMBER(E818),E818/'Bulk DivVar Analysis'!$I$60,"")</f>
        <v/>
      </c>
      <c r="H818" s="338" t="str">
        <f>IF(ISNUMBER(E818), IF(G818&gt;'Bulk DivVar Analysis'!$J$62,"Pass","Fail"),"")</f>
        <v/>
      </c>
      <c r="I818" s="338" t="str">
        <f t="shared" si="14"/>
        <v/>
      </c>
      <c r="J818" s="339"/>
      <c r="K818" s="339"/>
      <c r="L818" s="339"/>
      <c r="M818" s="339"/>
      <c r="N818" s="339"/>
      <c r="O818" s="339"/>
      <c r="P818" s="339"/>
      <c r="Q818" s="339"/>
    </row>
    <row r="819" spans="1:17" ht="13.5" customHeight="1">
      <c r="A819" s="481"/>
      <c r="B819" s="481"/>
      <c r="C819" s="481"/>
      <c r="D819" s="481"/>
      <c r="E819" s="481"/>
      <c r="F819" s="339"/>
      <c r="G819" s="340" t="str">
        <f>IF(ISNUMBER(E819),E819/'Bulk DivVar Analysis'!$I$60,"")</f>
        <v/>
      </c>
      <c r="H819" s="338" t="str">
        <f>IF(ISNUMBER(E819), IF(G819&gt;'Bulk DivVar Analysis'!$J$62,"Pass","Fail"),"")</f>
        <v/>
      </c>
      <c r="I819" s="338" t="str">
        <f t="shared" si="14"/>
        <v/>
      </c>
      <c r="J819" s="339"/>
      <c r="K819" s="339"/>
      <c r="L819" s="339"/>
      <c r="M819" s="339"/>
      <c r="N819" s="339"/>
      <c r="O819" s="339"/>
      <c r="P819" s="339"/>
      <c r="Q819" s="339"/>
    </row>
    <row r="820" spans="1:17" ht="13.5" customHeight="1">
      <c r="A820" s="481"/>
      <c r="B820" s="481"/>
      <c r="C820" s="481"/>
      <c r="D820" s="481"/>
      <c r="E820" s="481"/>
      <c r="F820" s="339"/>
      <c r="G820" s="340" t="str">
        <f>IF(ISNUMBER(E820),E820/'Bulk DivVar Analysis'!$I$60,"")</f>
        <v/>
      </c>
      <c r="H820" s="338" t="str">
        <f>IF(ISNUMBER(E820), IF(G820&gt;'Bulk DivVar Analysis'!$J$62,"Pass","Fail"),"")</f>
        <v/>
      </c>
      <c r="I820" s="338" t="str">
        <f t="shared" si="14"/>
        <v/>
      </c>
      <c r="J820" s="339"/>
      <c r="K820" s="339"/>
      <c r="L820" s="339"/>
      <c r="M820" s="339"/>
      <c r="N820" s="339"/>
      <c r="O820" s="339"/>
      <c r="P820" s="339"/>
      <c r="Q820" s="339"/>
    </row>
    <row r="821" spans="1:17" ht="13.5" customHeight="1">
      <c r="A821" s="481"/>
      <c r="B821" s="481"/>
      <c r="C821" s="481"/>
      <c r="D821" s="481"/>
      <c r="E821" s="481"/>
      <c r="F821" s="339"/>
      <c r="G821" s="340" t="str">
        <f>IF(ISNUMBER(E821),E821/'Bulk DivVar Analysis'!$I$60,"")</f>
        <v/>
      </c>
      <c r="H821" s="338" t="str">
        <f>IF(ISNUMBER(E821), IF(G821&gt;'Bulk DivVar Analysis'!$J$62,"Pass","Fail"),"")</f>
        <v/>
      </c>
      <c r="I821" s="338" t="str">
        <f t="shared" si="14"/>
        <v/>
      </c>
      <c r="J821" s="339"/>
      <c r="K821" s="339"/>
      <c r="L821" s="339"/>
      <c r="M821" s="339"/>
      <c r="N821" s="339"/>
      <c r="O821" s="339"/>
      <c r="P821" s="339"/>
      <c r="Q821" s="339"/>
    </row>
    <row r="822" spans="1:17" ht="13.5" customHeight="1">
      <c r="A822" s="481"/>
      <c r="B822" s="481"/>
      <c r="C822" s="481"/>
      <c r="D822" s="481"/>
      <c r="E822" s="481"/>
      <c r="F822" s="339"/>
      <c r="G822" s="340" t="str">
        <f>IF(ISNUMBER(E822),E822/'Bulk DivVar Analysis'!$I$60,"")</f>
        <v/>
      </c>
      <c r="H822" s="338" t="str">
        <f>IF(ISNUMBER(E822), IF(G822&gt;'Bulk DivVar Analysis'!$J$62,"Pass","Fail"),"")</f>
        <v/>
      </c>
      <c r="I822" s="338" t="str">
        <f t="shared" si="14"/>
        <v/>
      </c>
      <c r="J822" s="339"/>
      <c r="K822" s="339"/>
      <c r="L822" s="339"/>
      <c r="M822" s="339"/>
      <c r="N822" s="339"/>
      <c r="O822" s="339"/>
      <c r="P822" s="339"/>
      <c r="Q822" s="339"/>
    </row>
    <row r="823" spans="1:17" ht="13.5" customHeight="1">
      <c r="A823" s="481"/>
      <c r="B823" s="481"/>
      <c r="C823" s="481"/>
      <c r="D823" s="481"/>
      <c r="E823" s="481"/>
      <c r="F823" s="339"/>
      <c r="G823" s="340" t="str">
        <f>IF(ISNUMBER(E823),E823/'Bulk DivVar Analysis'!$I$60,"")</f>
        <v/>
      </c>
      <c r="H823" s="338" t="str">
        <f>IF(ISNUMBER(E823), IF(G823&gt;'Bulk DivVar Analysis'!$J$62,"Pass","Fail"),"")</f>
        <v/>
      </c>
      <c r="I823" s="338" t="str">
        <f t="shared" si="14"/>
        <v/>
      </c>
      <c r="J823" s="339"/>
      <c r="K823" s="339"/>
      <c r="L823" s="339"/>
      <c r="M823" s="339"/>
      <c r="N823" s="339"/>
      <c r="O823" s="339"/>
      <c r="P823" s="339"/>
      <c r="Q823" s="339"/>
    </row>
    <row r="824" spans="1:17" ht="13.5" customHeight="1">
      <c r="A824" s="481"/>
      <c r="B824" s="481"/>
      <c r="C824" s="481"/>
      <c r="D824" s="481"/>
      <c r="E824" s="481"/>
      <c r="F824" s="339"/>
      <c r="G824" s="340" t="str">
        <f>IF(ISNUMBER(E824),E824/'Bulk DivVar Analysis'!$I$60,"")</f>
        <v/>
      </c>
      <c r="H824" s="338" t="str">
        <f>IF(ISNUMBER(E824), IF(G824&gt;'Bulk DivVar Analysis'!$J$62,"Pass","Fail"),"")</f>
        <v/>
      </c>
      <c r="I824" s="338" t="str">
        <f t="shared" si="14"/>
        <v/>
      </c>
      <c r="J824" s="339"/>
      <c r="K824" s="339"/>
      <c r="L824" s="339"/>
      <c r="M824" s="339"/>
      <c r="N824" s="339"/>
      <c r="O824" s="339"/>
      <c r="P824" s="339"/>
      <c r="Q824" s="339"/>
    </row>
    <row r="825" spans="1:17" ht="13.5" customHeight="1">
      <c r="A825" s="481"/>
      <c r="B825" s="481"/>
      <c r="C825" s="481"/>
      <c r="D825" s="481"/>
      <c r="E825" s="481"/>
      <c r="F825" s="339"/>
      <c r="G825" s="340" t="str">
        <f>IF(ISNUMBER(E825),E825/'Bulk DivVar Analysis'!$I$60,"")</f>
        <v/>
      </c>
      <c r="H825" s="338" t="str">
        <f>IF(ISNUMBER(E825), IF(G825&gt;'Bulk DivVar Analysis'!$J$62,"Pass","Fail"),"")</f>
        <v/>
      </c>
      <c r="I825" s="338" t="str">
        <f t="shared" si="14"/>
        <v/>
      </c>
      <c r="J825" s="339"/>
      <c r="K825" s="339"/>
      <c r="L825" s="339"/>
      <c r="M825" s="339"/>
      <c r="N825" s="339"/>
      <c r="O825" s="339"/>
      <c r="P825" s="339"/>
      <c r="Q825" s="339"/>
    </row>
    <row r="826" spans="1:17" ht="13.5" customHeight="1">
      <c r="A826" s="481"/>
      <c r="B826" s="481"/>
      <c r="C826" s="481"/>
      <c r="D826" s="481"/>
      <c r="E826" s="481"/>
      <c r="F826" s="339"/>
      <c r="G826" s="340" t="str">
        <f>IF(ISNUMBER(E826),E826/'Bulk DivVar Analysis'!$I$60,"")</f>
        <v/>
      </c>
      <c r="H826" s="338" t="str">
        <f>IF(ISNUMBER(E826), IF(G826&gt;'Bulk DivVar Analysis'!$J$62,"Pass","Fail"),"")</f>
        <v/>
      </c>
      <c r="I826" s="338" t="str">
        <f t="shared" si="14"/>
        <v/>
      </c>
      <c r="J826" s="339"/>
      <c r="K826" s="339"/>
      <c r="L826" s="339"/>
      <c r="M826" s="339"/>
      <c r="N826" s="339"/>
      <c r="O826" s="339"/>
      <c r="P826" s="339"/>
      <c r="Q826" s="339"/>
    </row>
    <row r="827" spans="1:17" ht="13.5" customHeight="1">
      <c r="A827" s="481"/>
      <c r="B827" s="481"/>
      <c r="C827" s="481"/>
      <c r="D827" s="481"/>
      <c r="E827" s="481"/>
      <c r="F827" s="339"/>
      <c r="G827" s="340" t="str">
        <f>IF(ISNUMBER(E827),E827/'Bulk DivVar Analysis'!$I$60,"")</f>
        <v/>
      </c>
      <c r="H827" s="338" t="str">
        <f>IF(ISNUMBER(E827), IF(G827&gt;'Bulk DivVar Analysis'!$J$62,"Pass","Fail"),"")</f>
        <v/>
      </c>
      <c r="I827" s="338" t="str">
        <f t="shared" si="14"/>
        <v/>
      </c>
      <c r="J827" s="339"/>
      <c r="K827" s="339"/>
      <c r="L827" s="339"/>
      <c r="M827" s="339"/>
      <c r="N827" s="339"/>
      <c r="O827" s="339"/>
      <c r="P827" s="339"/>
      <c r="Q827" s="339"/>
    </row>
    <row r="828" spans="1:17" ht="13.5" customHeight="1">
      <c r="A828" s="481"/>
      <c r="B828" s="481"/>
      <c r="C828" s="481"/>
      <c r="D828" s="481"/>
      <c r="E828" s="481"/>
      <c r="F828" s="339"/>
      <c r="G828" s="340" t="str">
        <f>IF(ISNUMBER(E828),E828/'Bulk DivVar Analysis'!$I$60,"")</f>
        <v/>
      </c>
      <c r="H828" s="338" t="str">
        <f>IF(ISNUMBER(E828), IF(G828&gt;'Bulk DivVar Analysis'!$J$62,"Pass","Fail"),"")</f>
        <v/>
      </c>
      <c r="I828" s="338" t="str">
        <f t="shared" si="14"/>
        <v/>
      </c>
      <c r="J828" s="339"/>
      <c r="K828" s="339"/>
      <c r="L828" s="339"/>
      <c r="M828" s="339"/>
      <c r="N828" s="339"/>
      <c r="O828" s="339"/>
      <c r="P828" s="339"/>
      <c r="Q828" s="339"/>
    </row>
    <row r="829" spans="1:17" ht="13.5" customHeight="1">
      <c r="A829" s="481"/>
      <c r="B829" s="481"/>
      <c r="C829" s="481"/>
      <c r="D829" s="481"/>
      <c r="E829" s="481"/>
      <c r="F829" s="339"/>
      <c r="G829" s="340" t="str">
        <f>IF(ISNUMBER(E829),E829/'Bulk DivVar Analysis'!$I$60,"")</f>
        <v/>
      </c>
      <c r="H829" s="338" t="str">
        <f>IF(ISNUMBER(E829), IF(G829&gt;'Bulk DivVar Analysis'!$J$62,"Pass","Fail"),"")</f>
        <v/>
      </c>
      <c r="I829" s="338" t="str">
        <f t="shared" si="14"/>
        <v/>
      </c>
      <c r="J829" s="339"/>
      <c r="K829" s="339"/>
      <c r="L829" s="339"/>
      <c r="M829" s="339"/>
      <c r="N829" s="339"/>
      <c r="O829" s="339"/>
      <c r="P829" s="339"/>
      <c r="Q829" s="339"/>
    </row>
    <row r="830" spans="1:17" ht="13.5" customHeight="1">
      <c r="A830" s="481"/>
      <c r="B830" s="481"/>
      <c r="C830" s="481"/>
      <c r="D830" s="481"/>
      <c r="E830" s="481"/>
      <c r="F830" s="339"/>
      <c r="G830" s="340" t="str">
        <f>IF(ISNUMBER(E830),E830/'Bulk DivVar Analysis'!$I$60,"")</f>
        <v/>
      </c>
      <c r="H830" s="338" t="str">
        <f>IF(ISNUMBER(E830), IF(G830&gt;'Bulk DivVar Analysis'!$J$62,"Pass","Fail"),"")</f>
        <v/>
      </c>
      <c r="I830" s="338" t="str">
        <f t="shared" si="14"/>
        <v/>
      </c>
      <c r="J830" s="339"/>
      <c r="K830" s="339"/>
      <c r="L830" s="339"/>
      <c r="M830" s="339"/>
      <c r="N830" s="339"/>
      <c r="O830" s="339"/>
      <c r="P830" s="339"/>
      <c r="Q830" s="339"/>
    </row>
    <row r="831" spans="1:17" ht="13.5" customHeight="1">
      <c r="A831" s="481"/>
      <c r="B831" s="481"/>
      <c r="C831" s="481"/>
      <c r="D831" s="481"/>
      <c r="E831" s="481"/>
      <c r="F831" s="339"/>
      <c r="G831" s="340" t="str">
        <f>IF(ISNUMBER(E831),E831/'Bulk DivVar Analysis'!$I$60,"")</f>
        <v/>
      </c>
      <c r="H831" s="338" t="str">
        <f>IF(ISNUMBER(E831), IF(G831&gt;'Bulk DivVar Analysis'!$J$62,"Pass","Fail"),"")</f>
        <v/>
      </c>
      <c r="I831" s="338" t="str">
        <f t="shared" si="14"/>
        <v/>
      </c>
      <c r="J831" s="339"/>
      <c r="K831" s="339"/>
      <c r="L831" s="339"/>
      <c r="M831" s="339"/>
      <c r="N831" s="339"/>
      <c r="O831" s="339"/>
      <c r="P831" s="339"/>
      <c r="Q831" s="339"/>
    </row>
    <row r="832" spans="1:17" ht="13.5" customHeight="1">
      <c r="A832" s="481"/>
      <c r="B832" s="481"/>
      <c r="C832" s="481"/>
      <c r="D832" s="481"/>
      <c r="E832" s="481"/>
      <c r="F832" s="339"/>
      <c r="G832" s="340" t="str">
        <f>IF(ISNUMBER(E832),E832/'Bulk DivVar Analysis'!$I$60,"")</f>
        <v/>
      </c>
      <c r="H832" s="338" t="str">
        <f>IF(ISNUMBER(E832), IF(G832&gt;'Bulk DivVar Analysis'!$J$62,"Pass","Fail"),"")</f>
        <v/>
      </c>
      <c r="I832" s="338" t="str">
        <f t="shared" si="14"/>
        <v/>
      </c>
      <c r="J832" s="339"/>
      <c r="K832" s="339"/>
      <c r="L832" s="339"/>
      <c r="M832" s="339"/>
      <c r="N832" s="339"/>
      <c r="O832" s="339"/>
      <c r="P832" s="339"/>
      <c r="Q832" s="339"/>
    </row>
    <row r="833" spans="1:17" ht="13.5" customHeight="1">
      <c r="A833" s="481"/>
      <c r="B833" s="481"/>
      <c r="C833" s="481"/>
      <c r="D833" s="481"/>
      <c r="E833" s="481"/>
      <c r="F833" s="339"/>
      <c r="G833" s="340" t="str">
        <f>IF(ISNUMBER(E833),E833/'Bulk DivVar Analysis'!$I$60,"")</f>
        <v/>
      </c>
      <c r="H833" s="338" t="str">
        <f>IF(ISNUMBER(E833), IF(G833&gt;'Bulk DivVar Analysis'!$J$62,"Pass","Fail"),"")</f>
        <v/>
      </c>
      <c r="I833" s="338" t="str">
        <f t="shared" si="14"/>
        <v/>
      </c>
      <c r="J833" s="339"/>
      <c r="K833" s="339"/>
      <c r="L833" s="339"/>
      <c r="M833" s="339"/>
      <c r="N833" s="339"/>
      <c r="O833" s="339"/>
      <c r="P833" s="339"/>
      <c r="Q833" s="339"/>
    </row>
    <row r="834" spans="1:17" ht="13.5" customHeight="1">
      <c r="A834" s="481"/>
      <c r="B834" s="481"/>
      <c r="C834" s="481"/>
      <c r="D834" s="481"/>
      <c r="E834" s="481"/>
      <c r="F834" s="339"/>
      <c r="G834" s="340" t="str">
        <f>IF(ISNUMBER(E834),E834/'Bulk DivVar Analysis'!$I$60,"")</f>
        <v/>
      </c>
      <c r="H834" s="338" t="str">
        <f>IF(ISNUMBER(E834), IF(G834&gt;'Bulk DivVar Analysis'!$J$62,"Pass","Fail"),"")</f>
        <v/>
      </c>
      <c r="I834" s="338" t="str">
        <f t="shared" si="14"/>
        <v/>
      </c>
      <c r="J834" s="339"/>
      <c r="K834" s="339"/>
      <c r="L834" s="339"/>
      <c r="M834" s="339"/>
      <c r="N834" s="339"/>
      <c r="O834" s="339"/>
      <c r="P834" s="339"/>
      <c r="Q834" s="339"/>
    </row>
    <row r="835" spans="1:17" ht="13.5" customHeight="1">
      <c r="A835" s="481"/>
      <c r="B835" s="481"/>
      <c r="C835" s="481"/>
      <c r="D835" s="481"/>
      <c r="E835" s="481"/>
      <c r="F835" s="339"/>
      <c r="G835" s="340" t="str">
        <f>IF(ISNUMBER(E835),E835/'Bulk DivVar Analysis'!$I$60,"")</f>
        <v/>
      </c>
      <c r="H835" s="338" t="str">
        <f>IF(ISNUMBER(E835), IF(G835&gt;'Bulk DivVar Analysis'!$J$62,"Pass","Fail"),"")</f>
        <v/>
      </c>
      <c r="I835" s="338" t="str">
        <f t="shared" ref="I835:I898" si="15">_xlfn.TEXTJOIN("_",TRUE,B835,C835)</f>
        <v/>
      </c>
      <c r="J835" s="339"/>
      <c r="K835" s="339"/>
      <c r="L835" s="339"/>
      <c r="M835" s="339"/>
      <c r="N835" s="339"/>
      <c r="O835" s="339"/>
      <c r="P835" s="339"/>
      <c r="Q835" s="339"/>
    </row>
    <row r="836" spans="1:17" ht="13.5" customHeight="1">
      <c r="A836" s="481"/>
      <c r="B836" s="481"/>
      <c r="C836" s="481"/>
      <c r="D836" s="481"/>
      <c r="E836" s="481"/>
      <c r="F836" s="339"/>
      <c r="G836" s="340" t="str">
        <f>IF(ISNUMBER(E836),E836/'Bulk DivVar Analysis'!$I$60,"")</f>
        <v/>
      </c>
      <c r="H836" s="338" t="str">
        <f>IF(ISNUMBER(E836), IF(G836&gt;'Bulk DivVar Analysis'!$J$62,"Pass","Fail"),"")</f>
        <v/>
      </c>
      <c r="I836" s="338" t="str">
        <f t="shared" si="15"/>
        <v/>
      </c>
      <c r="J836" s="339"/>
      <c r="K836" s="339"/>
      <c r="L836" s="339"/>
      <c r="M836" s="339"/>
      <c r="N836" s="339"/>
      <c r="O836" s="339"/>
      <c r="P836" s="339"/>
      <c r="Q836" s="339"/>
    </row>
    <row r="837" spans="1:17" ht="13.5" customHeight="1">
      <c r="A837" s="481"/>
      <c r="B837" s="481"/>
      <c r="C837" s="481"/>
      <c r="D837" s="481"/>
      <c r="E837" s="481"/>
      <c r="F837" s="339"/>
      <c r="G837" s="340" t="str">
        <f>IF(ISNUMBER(E837),E837/'Bulk DivVar Analysis'!$I$60,"")</f>
        <v/>
      </c>
      <c r="H837" s="338" t="str">
        <f>IF(ISNUMBER(E837), IF(G837&gt;'Bulk DivVar Analysis'!$J$62,"Pass","Fail"),"")</f>
        <v/>
      </c>
      <c r="I837" s="338" t="str">
        <f t="shared" si="15"/>
        <v/>
      </c>
      <c r="J837" s="339"/>
      <c r="K837" s="339"/>
      <c r="L837" s="339"/>
      <c r="M837" s="339"/>
      <c r="N837" s="339"/>
      <c r="O837" s="339"/>
      <c r="P837" s="339"/>
      <c r="Q837" s="339"/>
    </row>
    <row r="838" spans="1:17" ht="13.5" customHeight="1">
      <c r="A838" s="481"/>
      <c r="B838" s="481"/>
      <c r="C838" s="481"/>
      <c r="D838" s="481"/>
      <c r="E838" s="481"/>
      <c r="F838" s="339"/>
      <c r="G838" s="340" t="str">
        <f>IF(ISNUMBER(E838),E838/'Bulk DivVar Analysis'!$I$60,"")</f>
        <v/>
      </c>
      <c r="H838" s="338" t="str">
        <f>IF(ISNUMBER(E838), IF(G838&gt;'Bulk DivVar Analysis'!$J$62,"Pass","Fail"),"")</f>
        <v/>
      </c>
      <c r="I838" s="338" t="str">
        <f t="shared" si="15"/>
        <v/>
      </c>
      <c r="J838" s="339"/>
      <c r="K838" s="339"/>
      <c r="L838" s="339"/>
      <c r="M838" s="339"/>
      <c r="N838" s="339"/>
      <c r="O838" s="339"/>
      <c r="P838" s="339"/>
      <c r="Q838" s="339"/>
    </row>
    <row r="839" spans="1:17" ht="13.5" customHeight="1">
      <c r="A839" s="481"/>
      <c r="B839" s="481"/>
      <c r="C839" s="481"/>
      <c r="D839" s="481"/>
      <c r="E839" s="481"/>
      <c r="F839" s="339"/>
      <c r="G839" s="340" t="str">
        <f>IF(ISNUMBER(E839),E839/'Bulk DivVar Analysis'!$I$60,"")</f>
        <v/>
      </c>
      <c r="H839" s="338" t="str">
        <f>IF(ISNUMBER(E839), IF(G839&gt;'Bulk DivVar Analysis'!$J$62,"Pass","Fail"),"")</f>
        <v/>
      </c>
      <c r="I839" s="338" t="str">
        <f t="shared" si="15"/>
        <v/>
      </c>
      <c r="J839" s="339"/>
      <c r="K839" s="339"/>
      <c r="L839" s="339"/>
      <c r="M839" s="339"/>
      <c r="N839" s="339"/>
      <c r="O839" s="339"/>
      <c r="P839" s="339"/>
      <c r="Q839" s="339"/>
    </row>
    <row r="840" spans="1:17" ht="13.5" customHeight="1">
      <c r="A840" s="481"/>
      <c r="B840" s="481"/>
      <c r="C840" s="481"/>
      <c r="D840" s="481"/>
      <c r="E840" s="481"/>
      <c r="F840" s="339"/>
      <c r="G840" s="340" t="str">
        <f>IF(ISNUMBER(E840),E840/'Bulk DivVar Analysis'!$I$60,"")</f>
        <v/>
      </c>
      <c r="H840" s="338" t="str">
        <f>IF(ISNUMBER(E840), IF(G840&gt;'Bulk DivVar Analysis'!$J$62,"Pass","Fail"),"")</f>
        <v/>
      </c>
      <c r="I840" s="338" t="str">
        <f t="shared" si="15"/>
        <v/>
      </c>
      <c r="J840" s="339"/>
      <c r="K840" s="339"/>
      <c r="L840" s="339"/>
      <c r="M840" s="339"/>
      <c r="N840" s="339"/>
      <c r="O840" s="339"/>
      <c r="P840" s="339"/>
      <c r="Q840" s="339"/>
    </row>
    <row r="841" spans="1:17" ht="13.5" customHeight="1">
      <c r="A841" s="481"/>
      <c r="B841" s="481"/>
      <c r="C841" s="481"/>
      <c r="D841" s="481"/>
      <c r="E841" s="481"/>
      <c r="F841" s="339"/>
      <c r="G841" s="340" t="str">
        <f>IF(ISNUMBER(E841),E841/'Bulk DivVar Analysis'!$I$60,"")</f>
        <v/>
      </c>
      <c r="H841" s="338" t="str">
        <f>IF(ISNUMBER(E841), IF(G841&gt;'Bulk DivVar Analysis'!$J$62,"Pass","Fail"),"")</f>
        <v/>
      </c>
      <c r="I841" s="338" t="str">
        <f t="shared" si="15"/>
        <v/>
      </c>
      <c r="J841" s="339"/>
      <c r="K841" s="339"/>
      <c r="L841" s="339"/>
      <c r="M841" s="339"/>
      <c r="N841" s="339"/>
      <c r="O841" s="339"/>
      <c r="P841" s="339"/>
      <c r="Q841" s="339"/>
    </row>
    <row r="842" spans="1:17" ht="13.5" customHeight="1">
      <c r="A842" s="481"/>
      <c r="B842" s="481"/>
      <c r="C842" s="481"/>
      <c r="D842" s="481"/>
      <c r="E842" s="481"/>
      <c r="F842" s="339"/>
      <c r="G842" s="340" t="str">
        <f>IF(ISNUMBER(E842),E842/'Bulk DivVar Analysis'!$I$60,"")</f>
        <v/>
      </c>
      <c r="H842" s="338" t="str">
        <f>IF(ISNUMBER(E842), IF(G842&gt;'Bulk DivVar Analysis'!$J$62,"Pass","Fail"),"")</f>
        <v/>
      </c>
      <c r="I842" s="338" t="str">
        <f t="shared" si="15"/>
        <v/>
      </c>
      <c r="J842" s="339"/>
      <c r="K842" s="339"/>
      <c r="L842" s="339"/>
      <c r="M842" s="339"/>
      <c r="N842" s="339"/>
      <c r="O842" s="339"/>
      <c r="P842" s="339"/>
      <c r="Q842" s="339"/>
    </row>
    <row r="843" spans="1:17" ht="13.5" customHeight="1">
      <c r="A843" s="481"/>
      <c r="B843" s="481"/>
      <c r="C843" s="481"/>
      <c r="D843" s="481"/>
      <c r="E843" s="481"/>
      <c r="F843" s="339"/>
      <c r="G843" s="340" t="str">
        <f>IF(ISNUMBER(E843),E843/'Bulk DivVar Analysis'!$I$60,"")</f>
        <v/>
      </c>
      <c r="H843" s="338" t="str">
        <f>IF(ISNUMBER(E843), IF(G843&gt;'Bulk DivVar Analysis'!$J$62,"Pass","Fail"),"")</f>
        <v/>
      </c>
      <c r="I843" s="338" t="str">
        <f t="shared" si="15"/>
        <v/>
      </c>
      <c r="J843" s="339"/>
      <c r="K843" s="339"/>
      <c r="L843" s="339"/>
      <c r="M843" s="339"/>
      <c r="N843" s="339"/>
      <c r="O843" s="339"/>
      <c r="P843" s="339"/>
      <c r="Q843" s="339"/>
    </row>
    <row r="844" spans="1:17" ht="13.5" customHeight="1">
      <c r="A844" s="481"/>
      <c r="B844" s="481"/>
      <c r="C844" s="481"/>
      <c r="D844" s="481"/>
      <c r="E844" s="481"/>
      <c r="F844" s="339"/>
      <c r="G844" s="340" t="str">
        <f>IF(ISNUMBER(E844),E844/'Bulk DivVar Analysis'!$I$60,"")</f>
        <v/>
      </c>
      <c r="H844" s="338" t="str">
        <f>IF(ISNUMBER(E844), IF(G844&gt;'Bulk DivVar Analysis'!$J$62,"Pass","Fail"),"")</f>
        <v/>
      </c>
      <c r="I844" s="338" t="str">
        <f t="shared" si="15"/>
        <v/>
      </c>
      <c r="J844" s="339"/>
      <c r="K844" s="339"/>
      <c r="L844" s="339"/>
      <c r="M844" s="339"/>
      <c r="N844" s="339"/>
      <c r="O844" s="339"/>
      <c r="P844" s="339"/>
      <c r="Q844" s="339"/>
    </row>
    <row r="845" spans="1:17" ht="13.5" customHeight="1">
      <c r="A845" s="481"/>
      <c r="B845" s="481"/>
      <c r="C845" s="481"/>
      <c r="D845" s="481"/>
      <c r="E845" s="481"/>
      <c r="F845" s="339"/>
      <c r="G845" s="340" t="str">
        <f>IF(ISNUMBER(E845),E845/'Bulk DivVar Analysis'!$I$60,"")</f>
        <v/>
      </c>
      <c r="H845" s="338" t="str">
        <f>IF(ISNUMBER(E845), IF(G845&gt;'Bulk DivVar Analysis'!$J$62,"Pass","Fail"),"")</f>
        <v/>
      </c>
      <c r="I845" s="338" t="str">
        <f t="shared" si="15"/>
        <v/>
      </c>
      <c r="J845" s="339"/>
      <c r="K845" s="339"/>
      <c r="L845" s="339"/>
      <c r="M845" s="339"/>
      <c r="N845" s="339"/>
      <c r="O845" s="339"/>
      <c r="P845" s="339"/>
      <c r="Q845" s="339"/>
    </row>
    <row r="846" spans="1:17" ht="13.5" customHeight="1">
      <c r="A846" s="481"/>
      <c r="B846" s="481"/>
      <c r="C846" s="481"/>
      <c r="D846" s="481"/>
      <c r="E846" s="481"/>
      <c r="F846" s="339"/>
      <c r="G846" s="340" t="str">
        <f>IF(ISNUMBER(E846),E846/'Bulk DivVar Analysis'!$I$60,"")</f>
        <v/>
      </c>
      <c r="H846" s="338" t="str">
        <f>IF(ISNUMBER(E846), IF(G846&gt;'Bulk DivVar Analysis'!$J$62,"Pass","Fail"),"")</f>
        <v/>
      </c>
      <c r="I846" s="338" t="str">
        <f t="shared" si="15"/>
        <v/>
      </c>
      <c r="J846" s="339"/>
      <c r="K846" s="339"/>
      <c r="L846" s="339"/>
      <c r="M846" s="339"/>
      <c r="N846" s="339"/>
      <c r="O846" s="339"/>
      <c r="P846" s="339"/>
      <c r="Q846" s="339"/>
    </row>
    <row r="847" spans="1:17" ht="13.5" customHeight="1">
      <c r="A847" s="481"/>
      <c r="B847" s="481"/>
      <c r="C847" s="481"/>
      <c r="D847" s="481"/>
      <c r="E847" s="481"/>
      <c r="F847" s="339"/>
      <c r="G847" s="340" t="str">
        <f>IF(ISNUMBER(E847),E847/'Bulk DivVar Analysis'!$I$60,"")</f>
        <v/>
      </c>
      <c r="H847" s="338" t="str">
        <f>IF(ISNUMBER(E847), IF(G847&gt;'Bulk DivVar Analysis'!$J$62,"Pass","Fail"),"")</f>
        <v/>
      </c>
      <c r="I847" s="338" t="str">
        <f t="shared" si="15"/>
        <v/>
      </c>
      <c r="J847" s="339"/>
      <c r="K847" s="339"/>
      <c r="L847" s="339"/>
      <c r="M847" s="339"/>
      <c r="N847" s="339"/>
      <c r="O847" s="339"/>
      <c r="P847" s="339"/>
      <c r="Q847" s="339"/>
    </row>
    <row r="848" spans="1:17" ht="13.5" customHeight="1">
      <c r="A848" s="481"/>
      <c r="B848" s="481"/>
      <c r="C848" s="481"/>
      <c r="D848" s="481"/>
      <c r="E848" s="481"/>
      <c r="F848" s="339"/>
      <c r="G848" s="340" t="str">
        <f>IF(ISNUMBER(E848),E848/'Bulk DivVar Analysis'!$I$60,"")</f>
        <v/>
      </c>
      <c r="H848" s="338" t="str">
        <f>IF(ISNUMBER(E848), IF(G848&gt;'Bulk DivVar Analysis'!$J$62,"Pass","Fail"),"")</f>
        <v/>
      </c>
      <c r="I848" s="338" t="str">
        <f t="shared" si="15"/>
        <v/>
      </c>
      <c r="J848" s="339"/>
      <c r="K848" s="339"/>
      <c r="L848" s="339"/>
      <c r="M848" s="339"/>
      <c r="N848" s="339"/>
      <c r="O848" s="339"/>
      <c r="P848" s="339"/>
      <c r="Q848" s="339"/>
    </row>
    <row r="849" spans="1:17" ht="13.5" customHeight="1">
      <c r="A849" s="481"/>
      <c r="B849" s="481"/>
      <c r="C849" s="481"/>
      <c r="D849" s="481"/>
      <c r="E849" s="481"/>
      <c r="F849" s="339"/>
      <c r="G849" s="340" t="str">
        <f>IF(ISNUMBER(E849),E849/'Bulk DivVar Analysis'!$I$60,"")</f>
        <v/>
      </c>
      <c r="H849" s="338" t="str">
        <f>IF(ISNUMBER(E849), IF(G849&gt;'Bulk DivVar Analysis'!$J$62,"Pass","Fail"),"")</f>
        <v/>
      </c>
      <c r="I849" s="338" t="str">
        <f t="shared" si="15"/>
        <v/>
      </c>
      <c r="J849" s="339"/>
      <c r="K849" s="339"/>
      <c r="L849" s="339"/>
      <c r="M849" s="339"/>
      <c r="N849" s="339"/>
      <c r="O849" s="339"/>
      <c r="P849" s="339"/>
      <c r="Q849" s="339"/>
    </row>
    <row r="850" spans="1:17" ht="13.5" customHeight="1">
      <c r="A850" s="481"/>
      <c r="B850" s="481"/>
      <c r="C850" s="481"/>
      <c r="D850" s="481"/>
      <c r="E850" s="481"/>
      <c r="F850" s="339"/>
      <c r="G850" s="340" t="str">
        <f>IF(ISNUMBER(E850),E850/'Bulk DivVar Analysis'!$I$60,"")</f>
        <v/>
      </c>
      <c r="H850" s="338" t="str">
        <f>IF(ISNUMBER(E850), IF(G850&gt;'Bulk DivVar Analysis'!$J$62,"Pass","Fail"),"")</f>
        <v/>
      </c>
      <c r="I850" s="338" t="str">
        <f t="shared" si="15"/>
        <v/>
      </c>
      <c r="J850" s="339"/>
      <c r="K850" s="339"/>
      <c r="L850" s="339"/>
      <c r="M850" s="339"/>
      <c r="N850" s="339"/>
      <c r="O850" s="339"/>
      <c r="P850" s="339"/>
      <c r="Q850" s="339"/>
    </row>
    <row r="851" spans="1:17" ht="13.5" customHeight="1">
      <c r="A851" s="481"/>
      <c r="B851" s="481"/>
      <c r="C851" s="481"/>
      <c r="D851" s="481"/>
      <c r="E851" s="481"/>
      <c r="F851" s="339"/>
      <c r="G851" s="340" t="str">
        <f>IF(ISNUMBER(E851),E851/'Bulk DivVar Analysis'!$I$60,"")</f>
        <v/>
      </c>
      <c r="H851" s="338" t="str">
        <f>IF(ISNUMBER(E851), IF(G851&gt;'Bulk DivVar Analysis'!$J$62,"Pass","Fail"),"")</f>
        <v/>
      </c>
      <c r="I851" s="338" t="str">
        <f t="shared" si="15"/>
        <v/>
      </c>
      <c r="J851" s="339"/>
      <c r="K851" s="339"/>
      <c r="L851" s="339"/>
      <c r="M851" s="339"/>
      <c r="N851" s="339"/>
      <c r="O851" s="339"/>
      <c r="P851" s="339"/>
      <c r="Q851" s="339"/>
    </row>
    <row r="852" spans="1:17" ht="13.5" customHeight="1">
      <c r="A852" s="481"/>
      <c r="B852" s="481"/>
      <c r="C852" s="481"/>
      <c r="D852" s="481"/>
      <c r="E852" s="481"/>
      <c r="F852" s="339"/>
      <c r="G852" s="340" t="str">
        <f>IF(ISNUMBER(E852),E852/'Bulk DivVar Analysis'!$I$60,"")</f>
        <v/>
      </c>
      <c r="H852" s="338" t="str">
        <f>IF(ISNUMBER(E852), IF(G852&gt;'Bulk DivVar Analysis'!$J$62,"Pass","Fail"),"")</f>
        <v/>
      </c>
      <c r="I852" s="338" t="str">
        <f t="shared" si="15"/>
        <v/>
      </c>
      <c r="J852" s="339"/>
      <c r="K852" s="339"/>
      <c r="L852" s="339"/>
      <c r="M852" s="339"/>
      <c r="N852" s="339"/>
      <c r="O852" s="339"/>
      <c r="P852" s="339"/>
      <c r="Q852" s="339"/>
    </row>
    <row r="853" spans="1:17" ht="13.5" customHeight="1">
      <c r="A853" s="481"/>
      <c r="B853" s="481"/>
      <c r="C853" s="481"/>
      <c r="D853" s="481"/>
      <c r="E853" s="481"/>
      <c r="F853" s="339"/>
      <c r="G853" s="340" t="str">
        <f>IF(ISNUMBER(E853),E853/'Bulk DivVar Analysis'!$I$60,"")</f>
        <v/>
      </c>
      <c r="H853" s="338" t="str">
        <f>IF(ISNUMBER(E853), IF(G853&gt;'Bulk DivVar Analysis'!$J$62,"Pass","Fail"),"")</f>
        <v/>
      </c>
      <c r="I853" s="338" t="str">
        <f t="shared" si="15"/>
        <v/>
      </c>
      <c r="J853" s="339"/>
      <c r="K853" s="339"/>
      <c r="L853" s="339"/>
      <c r="M853" s="339"/>
      <c r="N853" s="339"/>
      <c r="O853" s="339"/>
      <c r="P853" s="339"/>
      <c r="Q853" s="339"/>
    </row>
    <row r="854" spans="1:17" ht="13.5" customHeight="1">
      <c r="A854" s="481"/>
      <c r="B854" s="481"/>
      <c r="C854" s="481"/>
      <c r="D854" s="481"/>
      <c r="E854" s="481"/>
      <c r="F854" s="339"/>
      <c r="G854" s="340" t="str">
        <f>IF(ISNUMBER(E854),E854/'Bulk DivVar Analysis'!$I$60,"")</f>
        <v/>
      </c>
      <c r="H854" s="338" t="str">
        <f>IF(ISNUMBER(E854), IF(G854&gt;'Bulk DivVar Analysis'!$J$62,"Pass","Fail"),"")</f>
        <v/>
      </c>
      <c r="I854" s="338" t="str">
        <f t="shared" si="15"/>
        <v/>
      </c>
      <c r="J854" s="339"/>
      <c r="K854" s="339"/>
      <c r="L854" s="339"/>
      <c r="M854" s="339"/>
      <c r="N854" s="339"/>
      <c r="O854" s="339"/>
      <c r="P854" s="339"/>
      <c r="Q854" s="339"/>
    </row>
    <row r="855" spans="1:17" ht="13.5" customHeight="1">
      <c r="A855" s="481"/>
      <c r="B855" s="481"/>
      <c r="C855" s="481"/>
      <c r="D855" s="481"/>
      <c r="E855" s="481"/>
      <c r="F855" s="339"/>
      <c r="G855" s="340" t="str">
        <f>IF(ISNUMBER(E855),E855/'Bulk DivVar Analysis'!$I$60,"")</f>
        <v/>
      </c>
      <c r="H855" s="338" t="str">
        <f>IF(ISNUMBER(E855), IF(G855&gt;'Bulk DivVar Analysis'!$J$62,"Pass","Fail"),"")</f>
        <v/>
      </c>
      <c r="I855" s="338" t="str">
        <f t="shared" si="15"/>
        <v/>
      </c>
      <c r="J855" s="339"/>
      <c r="K855" s="339"/>
      <c r="L855" s="339"/>
      <c r="M855" s="339"/>
      <c r="N855" s="339"/>
      <c r="O855" s="339"/>
      <c r="P855" s="339"/>
      <c r="Q855" s="339"/>
    </row>
    <row r="856" spans="1:17" ht="13.5" customHeight="1">
      <c r="A856" s="481"/>
      <c r="B856" s="481"/>
      <c r="C856" s="481"/>
      <c r="D856" s="481"/>
      <c r="E856" s="481"/>
      <c r="F856" s="339"/>
      <c r="G856" s="340" t="str">
        <f>IF(ISNUMBER(E856),E856/'Bulk DivVar Analysis'!$I$60,"")</f>
        <v/>
      </c>
      <c r="H856" s="338" t="str">
        <f>IF(ISNUMBER(E856), IF(G856&gt;'Bulk DivVar Analysis'!$J$62,"Pass","Fail"),"")</f>
        <v/>
      </c>
      <c r="I856" s="338" t="str">
        <f t="shared" si="15"/>
        <v/>
      </c>
      <c r="J856" s="339"/>
      <c r="K856" s="339"/>
      <c r="L856" s="339"/>
      <c r="M856" s="339"/>
      <c r="N856" s="339"/>
      <c r="O856" s="339"/>
      <c r="P856" s="339"/>
      <c r="Q856" s="339"/>
    </row>
    <row r="857" spans="1:17" ht="13.5" customHeight="1">
      <c r="A857" s="481"/>
      <c r="B857" s="481"/>
      <c r="C857" s="481"/>
      <c r="D857" s="481"/>
      <c r="E857" s="481"/>
      <c r="F857" s="339"/>
      <c r="G857" s="340" t="str">
        <f>IF(ISNUMBER(E857),E857/'Bulk DivVar Analysis'!$I$60,"")</f>
        <v/>
      </c>
      <c r="H857" s="338" t="str">
        <f>IF(ISNUMBER(E857), IF(G857&gt;'Bulk DivVar Analysis'!$J$62,"Pass","Fail"),"")</f>
        <v/>
      </c>
      <c r="I857" s="338" t="str">
        <f t="shared" si="15"/>
        <v/>
      </c>
      <c r="J857" s="339"/>
      <c r="K857" s="339"/>
      <c r="L857" s="339"/>
      <c r="M857" s="339"/>
      <c r="N857" s="339"/>
      <c r="O857" s="339"/>
      <c r="P857" s="339"/>
      <c r="Q857" s="339"/>
    </row>
    <row r="858" spans="1:17" ht="13.5" customHeight="1">
      <c r="A858" s="481"/>
      <c r="B858" s="481"/>
      <c r="C858" s="481"/>
      <c r="D858" s="481"/>
      <c r="E858" s="481"/>
      <c r="F858" s="339"/>
      <c r="G858" s="340" t="str">
        <f>IF(ISNUMBER(E858),E858/'Bulk DivVar Analysis'!$I$60,"")</f>
        <v/>
      </c>
      <c r="H858" s="338" t="str">
        <f>IF(ISNUMBER(E858), IF(G858&gt;'Bulk DivVar Analysis'!$J$62,"Pass","Fail"),"")</f>
        <v/>
      </c>
      <c r="I858" s="338" t="str">
        <f t="shared" si="15"/>
        <v/>
      </c>
      <c r="J858" s="339"/>
      <c r="K858" s="339"/>
      <c r="L858" s="339"/>
      <c r="M858" s="339"/>
      <c r="N858" s="339"/>
      <c r="O858" s="339"/>
      <c r="P858" s="339"/>
      <c r="Q858" s="339"/>
    </row>
    <row r="859" spans="1:17" ht="13.5" customHeight="1">
      <c r="A859" s="481"/>
      <c r="B859" s="481"/>
      <c r="C859" s="481"/>
      <c r="D859" s="481"/>
      <c r="E859" s="481"/>
      <c r="F859" s="339"/>
      <c r="G859" s="340" t="str">
        <f>IF(ISNUMBER(E859),E859/'Bulk DivVar Analysis'!$I$60,"")</f>
        <v/>
      </c>
      <c r="H859" s="338" t="str">
        <f>IF(ISNUMBER(E859), IF(G859&gt;'Bulk DivVar Analysis'!$J$62,"Pass","Fail"),"")</f>
        <v/>
      </c>
      <c r="I859" s="338" t="str">
        <f t="shared" si="15"/>
        <v/>
      </c>
      <c r="J859" s="339"/>
      <c r="K859" s="339"/>
      <c r="L859" s="339"/>
      <c r="M859" s="339"/>
      <c r="N859" s="339"/>
      <c r="O859" s="339"/>
      <c r="P859" s="339"/>
      <c r="Q859" s="339"/>
    </row>
    <row r="860" spans="1:17" ht="13.5" customHeight="1">
      <c r="A860" s="481"/>
      <c r="B860" s="481"/>
      <c r="C860" s="481"/>
      <c r="D860" s="481"/>
      <c r="E860" s="481"/>
      <c r="F860" s="339"/>
      <c r="G860" s="340" t="str">
        <f>IF(ISNUMBER(E860),E860/'Bulk DivVar Analysis'!$I$60,"")</f>
        <v/>
      </c>
      <c r="H860" s="338" t="str">
        <f>IF(ISNUMBER(E860), IF(G860&gt;'Bulk DivVar Analysis'!$J$62,"Pass","Fail"),"")</f>
        <v/>
      </c>
      <c r="I860" s="338" t="str">
        <f t="shared" si="15"/>
        <v/>
      </c>
      <c r="J860" s="339"/>
      <c r="K860" s="339"/>
      <c r="L860" s="339"/>
      <c r="M860" s="339"/>
      <c r="N860" s="339"/>
      <c r="O860" s="339"/>
      <c r="P860" s="339"/>
      <c r="Q860" s="339"/>
    </row>
    <row r="861" spans="1:17" ht="13.5" customHeight="1">
      <c r="A861" s="481"/>
      <c r="B861" s="481"/>
      <c r="C861" s="481"/>
      <c r="D861" s="481"/>
      <c r="E861" s="481"/>
      <c r="F861" s="339"/>
      <c r="G861" s="340" t="str">
        <f>IF(ISNUMBER(E861),E861/'Bulk DivVar Analysis'!$I$60,"")</f>
        <v/>
      </c>
      <c r="H861" s="338" t="str">
        <f>IF(ISNUMBER(E861), IF(G861&gt;'Bulk DivVar Analysis'!$J$62,"Pass","Fail"),"")</f>
        <v/>
      </c>
      <c r="I861" s="338" t="str">
        <f t="shared" si="15"/>
        <v/>
      </c>
      <c r="J861" s="339"/>
      <c r="K861" s="339"/>
      <c r="L861" s="339"/>
      <c r="M861" s="339"/>
      <c r="N861" s="339"/>
      <c r="O861" s="339"/>
      <c r="P861" s="339"/>
      <c r="Q861" s="339"/>
    </row>
    <row r="862" spans="1:17" ht="13.5" customHeight="1">
      <c r="A862" s="481"/>
      <c r="B862" s="481"/>
      <c r="C862" s="481"/>
      <c r="D862" s="481"/>
      <c r="E862" s="481"/>
      <c r="F862" s="339"/>
      <c r="G862" s="340" t="str">
        <f>IF(ISNUMBER(E862),E862/'Bulk DivVar Analysis'!$I$60,"")</f>
        <v/>
      </c>
      <c r="H862" s="338" t="str">
        <f>IF(ISNUMBER(E862), IF(G862&gt;'Bulk DivVar Analysis'!$J$62,"Pass","Fail"),"")</f>
        <v/>
      </c>
      <c r="I862" s="338" t="str">
        <f t="shared" si="15"/>
        <v/>
      </c>
      <c r="J862" s="339"/>
      <c r="K862" s="339"/>
      <c r="L862" s="339"/>
      <c r="M862" s="339"/>
      <c r="N862" s="339"/>
      <c r="O862" s="339"/>
      <c r="P862" s="339"/>
      <c r="Q862" s="339"/>
    </row>
    <row r="863" spans="1:17" ht="13.5" customHeight="1">
      <c r="A863" s="481"/>
      <c r="B863" s="481"/>
      <c r="C863" s="481"/>
      <c r="D863" s="481"/>
      <c r="E863" s="481"/>
      <c r="F863" s="339"/>
      <c r="G863" s="340" t="str">
        <f>IF(ISNUMBER(E863),E863/'Bulk DivVar Analysis'!$I$60,"")</f>
        <v/>
      </c>
      <c r="H863" s="338" t="str">
        <f>IF(ISNUMBER(E863), IF(G863&gt;'Bulk DivVar Analysis'!$J$62,"Pass","Fail"),"")</f>
        <v/>
      </c>
      <c r="I863" s="338" t="str">
        <f t="shared" si="15"/>
        <v/>
      </c>
      <c r="J863" s="339"/>
      <c r="K863" s="339"/>
      <c r="L863" s="339"/>
      <c r="M863" s="339"/>
      <c r="N863" s="339"/>
      <c r="O863" s="339"/>
      <c r="P863" s="339"/>
      <c r="Q863" s="339"/>
    </row>
    <row r="864" spans="1:17" ht="13.5" customHeight="1">
      <c r="A864" s="481"/>
      <c r="B864" s="481"/>
      <c r="C864" s="481"/>
      <c r="D864" s="481"/>
      <c r="E864" s="481"/>
      <c r="F864" s="339"/>
      <c r="G864" s="340" t="str">
        <f>IF(ISNUMBER(E864),E864/'Bulk DivVar Analysis'!$I$60,"")</f>
        <v/>
      </c>
      <c r="H864" s="338" t="str">
        <f>IF(ISNUMBER(E864), IF(G864&gt;'Bulk DivVar Analysis'!$J$62,"Pass","Fail"),"")</f>
        <v/>
      </c>
      <c r="I864" s="338" t="str">
        <f t="shared" si="15"/>
        <v/>
      </c>
      <c r="J864" s="339"/>
      <c r="K864" s="339"/>
      <c r="L864" s="339"/>
      <c r="M864" s="339"/>
      <c r="N864" s="339"/>
      <c r="O864" s="339"/>
      <c r="P864" s="339"/>
      <c r="Q864" s="339"/>
    </row>
    <row r="865" spans="1:17" ht="13.5" customHeight="1">
      <c r="A865" s="481"/>
      <c r="B865" s="481"/>
      <c r="C865" s="481"/>
      <c r="D865" s="481"/>
      <c r="E865" s="481"/>
      <c r="F865" s="339"/>
      <c r="G865" s="340" t="str">
        <f>IF(ISNUMBER(E865),E865/'Bulk DivVar Analysis'!$I$60,"")</f>
        <v/>
      </c>
      <c r="H865" s="338" t="str">
        <f>IF(ISNUMBER(E865), IF(G865&gt;'Bulk DivVar Analysis'!$J$62,"Pass","Fail"),"")</f>
        <v/>
      </c>
      <c r="I865" s="338" t="str">
        <f t="shared" si="15"/>
        <v/>
      </c>
      <c r="J865" s="339"/>
      <c r="K865" s="339"/>
      <c r="L865" s="339"/>
      <c r="M865" s="339"/>
      <c r="N865" s="339"/>
      <c r="O865" s="339"/>
      <c r="P865" s="339"/>
      <c r="Q865" s="339"/>
    </row>
    <row r="866" spans="1:17" ht="13.5" customHeight="1">
      <c r="A866" s="481"/>
      <c r="B866" s="481"/>
      <c r="C866" s="481"/>
      <c r="D866" s="481"/>
      <c r="E866" s="481"/>
      <c r="F866" s="339"/>
      <c r="G866" s="340" t="str">
        <f>IF(ISNUMBER(E866),E866/'Bulk DivVar Analysis'!$I$60,"")</f>
        <v/>
      </c>
      <c r="H866" s="338" t="str">
        <f>IF(ISNUMBER(E866), IF(G866&gt;'Bulk DivVar Analysis'!$J$62,"Pass","Fail"),"")</f>
        <v/>
      </c>
      <c r="I866" s="338" t="str">
        <f t="shared" si="15"/>
        <v/>
      </c>
      <c r="J866" s="339"/>
      <c r="K866" s="339"/>
      <c r="L866" s="339"/>
      <c r="M866" s="339"/>
      <c r="N866" s="339"/>
      <c r="O866" s="339"/>
      <c r="P866" s="339"/>
      <c r="Q866" s="339"/>
    </row>
    <row r="867" spans="1:17" ht="13.5" customHeight="1">
      <c r="A867" s="481"/>
      <c r="B867" s="481"/>
      <c r="C867" s="481"/>
      <c r="D867" s="481"/>
      <c r="E867" s="481"/>
      <c r="F867" s="339"/>
      <c r="G867" s="340" t="str">
        <f>IF(ISNUMBER(E867),E867/'Bulk DivVar Analysis'!$I$60,"")</f>
        <v/>
      </c>
      <c r="H867" s="338" t="str">
        <f>IF(ISNUMBER(E867), IF(G867&gt;'Bulk DivVar Analysis'!$J$62,"Pass","Fail"),"")</f>
        <v/>
      </c>
      <c r="I867" s="338" t="str">
        <f t="shared" si="15"/>
        <v/>
      </c>
      <c r="J867" s="339"/>
      <c r="K867" s="339"/>
      <c r="L867" s="339"/>
      <c r="M867" s="339"/>
      <c r="N867" s="339"/>
      <c r="O867" s="339"/>
      <c r="P867" s="339"/>
      <c r="Q867" s="339"/>
    </row>
    <row r="868" spans="1:17" ht="13.5" customHeight="1">
      <c r="A868" s="481"/>
      <c r="B868" s="481"/>
      <c r="C868" s="481"/>
      <c r="D868" s="481"/>
      <c r="E868" s="481"/>
      <c r="F868" s="339"/>
      <c r="G868" s="340" t="str">
        <f>IF(ISNUMBER(E868),E868/'Bulk DivVar Analysis'!$I$60,"")</f>
        <v/>
      </c>
      <c r="H868" s="338" t="str">
        <f>IF(ISNUMBER(E868), IF(G868&gt;'Bulk DivVar Analysis'!$J$62,"Pass","Fail"),"")</f>
        <v/>
      </c>
      <c r="I868" s="338" t="str">
        <f t="shared" si="15"/>
        <v/>
      </c>
      <c r="J868" s="339"/>
      <c r="K868" s="339"/>
      <c r="L868" s="339"/>
      <c r="M868" s="339"/>
      <c r="N868" s="339"/>
      <c r="O868" s="339"/>
      <c r="P868" s="339"/>
      <c r="Q868" s="339"/>
    </row>
    <row r="869" spans="1:17" ht="13.5" customHeight="1">
      <c r="A869" s="481"/>
      <c r="B869" s="481"/>
      <c r="C869" s="481"/>
      <c r="D869" s="481"/>
      <c r="E869" s="481"/>
      <c r="F869" s="339"/>
      <c r="G869" s="340" t="str">
        <f>IF(ISNUMBER(E869),E869/'Bulk DivVar Analysis'!$I$60,"")</f>
        <v/>
      </c>
      <c r="H869" s="338" t="str">
        <f>IF(ISNUMBER(E869), IF(G869&gt;'Bulk DivVar Analysis'!$J$62,"Pass","Fail"),"")</f>
        <v/>
      </c>
      <c r="I869" s="338" t="str">
        <f t="shared" si="15"/>
        <v/>
      </c>
      <c r="J869" s="339"/>
      <c r="K869" s="339"/>
      <c r="L869" s="339"/>
      <c r="M869" s="339"/>
      <c r="N869" s="339"/>
      <c r="O869" s="339"/>
      <c r="P869" s="339"/>
      <c r="Q869" s="339"/>
    </row>
    <row r="870" spans="1:17" ht="13.5" customHeight="1">
      <c r="A870" s="481"/>
      <c r="B870" s="481"/>
      <c r="C870" s="481"/>
      <c r="D870" s="481"/>
      <c r="E870" s="481"/>
      <c r="F870" s="339"/>
      <c r="G870" s="340" t="str">
        <f>IF(ISNUMBER(E870),E870/'Bulk DivVar Analysis'!$I$60,"")</f>
        <v/>
      </c>
      <c r="H870" s="338" t="str">
        <f>IF(ISNUMBER(E870), IF(G870&gt;'Bulk DivVar Analysis'!$J$62,"Pass","Fail"),"")</f>
        <v/>
      </c>
      <c r="I870" s="338" t="str">
        <f t="shared" si="15"/>
        <v/>
      </c>
      <c r="J870" s="339"/>
      <c r="K870" s="339"/>
      <c r="L870" s="339"/>
      <c r="M870" s="339"/>
      <c r="N870" s="339"/>
      <c r="O870" s="339"/>
      <c r="P870" s="339"/>
      <c r="Q870" s="339"/>
    </row>
    <row r="871" spans="1:17" ht="13.5" customHeight="1">
      <c r="A871" s="481"/>
      <c r="B871" s="481"/>
      <c r="C871" s="481"/>
      <c r="D871" s="481"/>
      <c r="E871" s="481"/>
      <c r="F871" s="339"/>
      <c r="G871" s="340" t="str">
        <f>IF(ISNUMBER(E871),E871/'Bulk DivVar Analysis'!$I$60,"")</f>
        <v/>
      </c>
      <c r="H871" s="338" t="str">
        <f>IF(ISNUMBER(E871), IF(G871&gt;'Bulk DivVar Analysis'!$J$62,"Pass","Fail"),"")</f>
        <v/>
      </c>
      <c r="I871" s="338" t="str">
        <f t="shared" si="15"/>
        <v/>
      </c>
      <c r="J871" s="339"/>
      <c r="K871" s="339"/>
      <c r="L871" s="339"/>
      <c r="M871" s="339"/>
      <c r="N871" s="339"/>
      <c r="O871" s="339"/>
      <c r="P871" s="339"/>
      <c r="Q871" s="339"/>
    </row>
    <row r="872" spans="1:17" ht="13.5" customHeight="1">
      <c r="A872" s="481"/>
      <c r="B872" s="481"/>
      <c r="C872" s="481"/>
      <c r="D872" s="481"/>
      <c r="E872" s="481"/>
      <c r="F872" s="339"/>
      <c r="G872" s="340" t="str">
        <f>IF(ISNUMBER(E872),E872/'Bulk DivVar Analysis'!$I$60,"")</f>
        <v/>
      </c>
      <c r="H872" s="338" t="str">
        <f>IF(ISNUMBER(E872), IF(G872&gt;'Bulk DivVar Analysis'!$J$62,"Pass","Fail"),"")</f>
        <v/>
      </c>
      <c r="I872" s="338" t="str">
        <f t="shared" si="15"/>
        <v/>
      </c>
      <c r="J872" s="339"/>
      <c r="K872" s="339"/>
      <c r="L872" s="339"/>
      <c r="M872" s="339"/>
      <c r="N872" s="339"/>
      <c r="O872" s="339"/>
      <c r="P872" s="339"/>
      <c r="Q872" s="339"/>
    </row>
    <row r="873" spans="1:17" ht="13.5" customHeight="1">
      <c r="A873" s="481"/>
      <c r="B873" s="481"/>
      <c r="C873" s="481"/>
      <c r="D873" s="481"/>
      <c r="E873" s="481"/>
      <c r="F873" s="339"/>
      <c r="G873" s="340" t="str">
        <f>IF(ISNUMBER(E873),E873/'Bulk DivVar Analysis'!$I$60,"")</f>
        <v/>
      </c>
      <c r="H873" s="338" t="str">
        <f>IF(ISNUMBER(E873), IF(G873&gt;'Bulk DivVar Analysis'!$J$62,"Pass","Fail"),"")</f>
        <v/>
      </c>
      <c r="I873" s="338" t="str">
        <f t="shared" si="15"/>
        <v/>
      </c>
      <c r="J873" s="339"/>
      <c r="K873" s="339"/>
      <c r="L873" s="339"/>
      <c r="M873" s="339"/>
      <c r="N873" s="339"/>
      <c r="O873" s="339"/>
      <c r="P873" s="339"/>
      <c r="Q873" s="339"/>
    </row>
    <row r="874" spans="1:17" ht="13.5" customHeight="1">
      <c r="A874" s="481"/>
      <c r="B874" s="481"/>
      <c r="C874" s="481"/>
      <c r="D874" s="481"/>
      <c r="E874" s="481"/>
      <c r="F874" s="339"/>
      <c r="G874" s="340" t="str">
        <f>IF(ISNUMBER(E874),E874/'Bulk DivVar Analysis'!$I$60,"")</f>
        <v/>
      </c>
      <c r="H874" s="338" t="str">
        <f>IF(ISNUMBER(E874), IF(G874&gt;'Bulk DivVar Analysis'!$J$62,"Pass","Fail"),"")</f>
        <v/>
      </c>
      <c r="I874" s="338" t="str">
        <f t="shared" si="15"/>
        <v/>
      </c>
      <c r="J874" s="339"/>
      <c r="K874" s="339"/>
      <c r="L874" s="339"/>
      <c r="M874" s="339"/>
      <c r="N874" s="339"/>
      <c r="O874" s="339"/>
      <c r="P874" s="339"/>
      <c r="Q874" s="339"/>
    </row>
    <row r="875" spans="1:17" ht="13.5" customHeight="1">
      <c r="A875" s="481"/>
      <c r="B875" s="481"/>
      <c r="C875" s="481"/>
      <c r="D875" s="481"/>
      <c r="E875" s="481"/>
      <c r="F875" s="339"/>
      <c r="G875" s="340" t="str">
        <f>IF(ISNUMBER(E875),E875/'Bulk DivVar Analysis'!$I$60,"")</f>
        <v/>
      </c>
      <c r="H875" s="338" t="str">
        <f>IF(ISNUMBER(E875), IF(G875&gt;'Bulk DivVar Analysis'!$J$62,"Pass","Fail"),"")</f>
        <v/>
      </c>
      <c r="I875" s="338" t="str">
        <f t="shared" si="15"/>
        <v/>
      </c>
      <c r="J875" s="339"/>
      <c r="K875" s="339"/>
      <c r="L875" s="339"/>
      <c r="M875" s="339"/>
      <c r="N875" s="339"/>
      <c r="O875" s="339"/>
      <c r="P875" s="339"/>
      <c r="Q875" s="339"/>
    </row>
    <row r="876" spans="1:17" ht="13.5" customHeight="1">
      <c r="A876" s="481"/>
      <c r="B876" s="481"/>
      <c r="C876" s="481"/>
      <c r="D876" s="481"/>
      <c r="E876" s="481"/>
      <c r="F876" s="339"/>
      <c r="G876" s="340" t="str">
        <f>IF(ISNUMBER(E876),E876/'Bulk DivVar Analysis'!$I$60,"")</f>
        <v/>
      </c>
      <c r="H876" s="338" t="str">
        <f>IF(ISNUMBER(E876), IF(G876&gt;'Bulk DivVar Analysis'!$J$62,"Pass","Fail"),"")</f>
        <v/>
      </c>
      <c r="I876" s="338" t="str">
        <f t="shared" si="15"/>
        <v/>
      </c>
      <c r="J876" s="339"/>
      <c r="K876" s="339"/>
      <c r="L876" s="339"/>
      <c r="M876" s="339"/>
      <c r="N876" s="339"/>
      <c r="O876" s="339"/>
      <c r="P876" s="339"/>
      <c r="Q876" s="339"/>
    </row>
    <row r="877" spans="1:17" ht="13.5" customHeight="1">
      <c r="A877" s="481"/>
      <c r="B877" s="481"/>
      <c r="C877" s="481"/>
      <c r="D877" s="481"/>
      <c r="E877" s="481"/>
      <c r="F877" s="339"/>
      <c r="G877" s="340" t="str">
        <f>IF(ISNUMBER(E877),E877/'Bulk DivVar Analysis'!$I$60,"")</f>
        <v/>
      </c>
      <c r="H877" s="338" t="str">
        <f>IF(ISNUMBER(E877), IF(G877&gt;'Bulk DivVar Analysis'!$J$62,"Pass","Fail"),"")</f>
        <v/>
      </c>
      <c r="I877" s="338" t="str">
        <f t="shared" si="15"/>
        <v/>
      </c>
      <c r="J877" s="339"/>
      <c r="K877" s="339"/>
      <c r="L877" s="339"/>
      <c r="M877" s="339"/>
      <c r="N877" s="339"/>
      <c r="O877" s="339"/>
      <c r="P877" s="339"/>
      <c r="Q877" s="339"/>
    </row>
    <row r="878" spans="1:17" ht="13.5" customHeight="1">
      <c r="A878" s="481"/>
      <c r="B878" s="481"/>
      <c r="C878" s="481"/>
      <c r="D878" s="481"/>
      <c r="E878" s="481"/>
      <c r="F878" s="339"/>
      <c r="G878" s="340" t="str">
        <f>IF(ISNUMBER(E878),E878/'Bulk DivVar Analysis'!$I$60,"")</f>
        <v/>
      </c>
      <c r="H878" s="338" t="str">
        <f>IF(ISNUMBER(E878), IF(G878&gt;'Bulk DivVar Analysis'!$J$62,"Pass","Fail"),"")</f>
        <v/>
      </c>
      <c r="I878" s="338" t="str">
        <f t="shared" si="15"/>
        <v/>
      </c>
      <c r="J878" s="339"/>
      <c r="K878" s="339"/>
      <c r="L878" s="339"/>
      <c r="M878" s="339"/>
      <c r="N878" s="339"/>
      <c r="O878" s="339"/>
      <c r="P878" s="339"/>
      <c r="Q878" s="339"/>
    </row>
    <row r="879" spans="1:17" ht="13.5" customHeight="1">
      <c r="A879" s="481"/>
      <c r="B879" s="481"/>
      <c r="C879" s="481"/>
      <c r="D879" s="481"/>
      <c r="E879" s="481"/>
      <c r="F879" s="339"/>
      <c r="G879" s="340" t="str">
        <f>IF(ISNUMBER(E879),E879/'Bulk DivVar Analysis'!$I$60,"")</f>
        <v/>
      </c>
      <c r="H879" s="338" t="str">
        <f>IF(ISNUMBER(E879), IF(G879&gt;'Bulk DivVar Analysis'!$J$62,"Pass","Fail"),"")</f>
        <v/>
      </c>
      <c r="I879" s="338" t="str">
        <f t="shared" si="15"/>
        <v/>
      </c>
      <c r="J879" s="339"/>
      <c r="K879" s="339"/>
      <c r="L879" s="339"/>
      <c r="M879" s="339"/>
      <c r="N879" s="339"/>
      <c r="O879" s="339"/>
      <c r="P879" s="339"/>
      <c r="Q879" s="339"/>
    </row>
    <row r="880" spans="1:17" ht="13.5" customHeight="1">
      <c r="A880" s="481"/>
      <c r="B880" s="481"/>
      <c r="C880" s="481"/>
      <c r="D880" s="481"/>
      <c r="E880" s="481"/>
      <c r="F880" s="339"/>
      <c r="G880" s="340" t="str">
        <f>IF(ISNUMBER(E880),E880/'Bulk DivVar Analysis'!$I$60,"")</f>
        <v/>
      </c>
      <c r="H880" s="338" t="str">
        <f>IF(ISNUMBER(E880), IF(G880&gt;'Bulk DivVar Analysis'!$J$62,"Pass","Fail"),"")</f>
        <v/>
      </c>
      <c r="I880" s="338" t="str">
        <f t="shared" si="15"/>
        <v/>
      </c>
      <c r="J880" s="339"/>
      <c r="K880" s="339"/>
      <c r="L880" s="339"/>
      <c r="M880" s="339"/>
      <c r="N880" s="339"/>
      <c r="O880" s="339"/>
      <c r="P880" s="339"/>
      <c r="Q880" s="339"/>
    </row>
    <row r="881" spans="1:17" ht="13.5" customHeight="1">
      <c r="A881" s="481"/>
      <c r="B881" s="481"/>
      <c r="C881" s="481"/>
      <c r="D881" s="481"/>
      <c r="E881" s="481"/>
      <c r="F881" s="339"/>
      <c r="G881" s="340" t="str">
        <f>IF(ISNUMBER(E881),E881/'Bulk DivVar Analysis'!$I$60,"")</f>
        <v/>
      </c>
      <c r="H881" s="338" t="str">
        <f>IF(ISNUMBER(E881), IF(G881&gt;'Bulk DivVar Analysis'!$J$62,"Pass","Fail"),"")</f>
        <v/>
      </c>
      <c r="I881" s="338" t="str">
        <f t="shared" si="15"/>
        <v/>
      </c>
      <c r="J881" s="339"/>
      <c r="K881" s="339"/>
      <c r="L881" s="339"/>
      <c r="M881" s="339"/>
      <c r="N881" s="339"/>
      <c r="O881" s="339"/>
      <c r="P881" s="339"/>
      <c r="Q881" s="339"/>
    </row>
    <row r="882" spans="1:17" ht="13.5" customHeight="1">
      <c r="A882" s="481"/>
      <c r="B882" s="481"/>
      <c r="C882" s="481"/>
      <c r="D882" s="481"/>
      <c r="E882" s="481"/>
      <c r="F882" s="339"/>
      <c r="G882" s="340" t="str">
        <f>IF(ISNUMBER(E882),E882/'Bulk DivVar Analysis'!$I$60,"")</f>
        <v/>
      </c>
      <c r="H882" s="338" t="str">
        <f>IF(ISNUMBER(E882), IF(G882&gt;'Bulk DivVar Analysis'!$J$62,"Pass","Fail"),"")</f>
        <v/>
      </c>
      <c r="I882" s="338" t="str">
        <f t="shared" si="15"/>
        <v/>
      </c>
      <c r="J882" s="339"/>
      <c r="K882" s="339"/>
      <c r="L882" s="339"/>
      <c r="M882" s="339"/>
      <c r="N882" s="339"/>
      <c r="O882" s="339"/>
      <c r="P882" s="339"/>
      <c r="Q882" s="339"/>
    </row>
    <row r="883" spans="1:17" ht="13.5" customHeight="1">
      <c r="A883" s="481"/>
      <c r="B883" s="481"/>
      <c r="C883" s="481"/>
      <c r="D883" s="481"/>
      <c r="E883" s="481"/>
      <c r="F883" s="339"/>
      <c r="G883" s="340" t="str">
        <f>IF(ISNUMBER(E883),E883/'Bulk DivVar Analysis'!$I$60,"")</f>
        <v/>
      </c>
      <c r="H883" s="338" t="str">
        <f>IF(ISNUMBER(E883), IF(G883&gt;'Bulk DivVar Analysis'!$J$62,"Pass","Fail"),"")</f>
        <v/>
      </c>
      <c r="I883" s="338" t="str">
        <f t="shared" si="15"/>
        <v/>
      </c>
      <c r="J883" s="339"/>
      <c r="K883" s="339"/>
      <c r="L883" s="339"/>
      <c r="M883" s="339"/>
      <c r="N883" s="339"/>
      <c r="O883" s="339"/>
      <c r="P883" s="339"/>
      <c r="Q883" s="339"/>
    </row>
    <row r="884" spans="1:17" ht="13.5" customHeight="1">
      <c r="A884" s="481"/>
      <c r="B884" s="481"/>
      <c r="C884" s="481"/>
      <c r="D884" s="481"/>
      <c r="E884" s="481"/>
      <c r="F884" s="339"/>
      <c r="G884" s="340" t="str">
        <f>IF(ISNUMBER(E884),E884/'Bulk DivVar Analysis'!$I$60,"")</f>
        <v/>
      </c>
      <c r="H884" s="338" t="str">
        <f>IF(ISNUMBER(E884), IF(G884&gt;'Bulk DivVar Analysis'!$J$62,"Pass","Fail"),"")</f>
        <v/>
      </c>
      <c r="I884" s="338" t="str">
        <f t="shared" si="15"/>
        <v/>
      </c>
      <c r="J884" s="339"/>
      <c r="K884" s="339"/>
      <c r="L884" s="339"/>
      <c r="M884" s="339"/>
      <c r="N884" s="339"/>
      <c r="O884" s="339"/>
      <c r="P884" s="339"/>
      <c r="Q884" s="339"/>
    </row>
    <row r="885" spans="1:17" ht="13.5" customHeight="1">
      <c r="A885" s="481"/>
      <c r="B885" s="481"/>
      <c r="C885" s="481"/>
      <c r="D885" s="481"/>
      <c r="E885" s="481"/>
      <c r="F885" s="339"/>
      <c r="G885" s="340" t="str">
        <f>IF(ISNUMBER(E885),E885/'Bulk DivVar Analysis'!$I$60,"")</f>
        <v/>
      </c>
      <c r="H885" s="338" t="str">
        <f>IF(ISNUMBER(E885), IF(G885&gt;'Bulk DivVar Analysis'!$J$62,"Pass","Fail"),"")</f>
        <v/>
      </c>
      <c r="I885" s="338" t="str">
        <f t="shared" si="15"/>
        <v/>
      </c>
      <c r="J885" s="339"/>
      <c r="K885" s="339"/>
      <c r="L885" s="339"/>
      <c r="M885" s="339"/>
      <c r="N885" s="339"/>
      <c r="O885" s="339"/>
      <c r="P885" s="339"/>
      <c r="Q885" s="339"/>
    </row>
    <row r="886" spans="1:17" ht="13.5" customHeight="1">
      <c r="A886" s="481"/>
      <c r="B886" s="481"/>
      <c r="C886" s="481"/>
      <c r="D886" s="481"/>
      <c r="E886" s="481"/>
      <c r="F886" s="339"/>
      <c r="G886" s="340" t="str">
        <f>IF(ISNUMBER(E886),E886/'Bulk DivVar Analysis'!$I$60,"")</f>
        <v/>
      </c>
      <c r="H886" s="338" t="str">
        <f>IF(ISNUMBER(E886), IF(G886&gt;'Bulk DivVar Analysis'!$J$62,"Pass","Fail"),"")</f>
        <v/>
      </c>
      <c r="I886" s="338" t="str">
        <f t="shared" si="15"/>
        <v/>
      </c>
      <c r="J886" s="339"/>
      <c r="K886" s="339"/>
      <c r="L886" s="339"/>
      <c r="M886" s="339"/>
      <c r="N886" s="339"/>
      <c r="O886" s="339"/>
      <c r="P886" s="339"/>
      <c r="Q886" s="339"/>
    </row>
    <row r="887" spans="1:17" ht="13.5" customHeight="1">
      <c r="A887" s="481"/>
      <c r="B887" s="481"/>
      <c r="C887" s="481"/>
      <c r="D887" s="481"/>
      <c r="E887" s="481"/>
      <c r="F887" s="339"/>
      <c r="G887" s="340" t="str">
        <f>IF(ISNUMBER(E887),E887/'Bulk DivVar Analysis'!$I$60,"")</f>
        <v/>
      </c>
      <c r="H887" s="338" t="str">
        <f>IF(ISNUMBER(E887), IF(G887&gt;'Bulk DivVar Analysis'!$J$62,"Pass","Fail"),"")</f>
        <v/>
      </c>
      <c r="I887" s="338" t="str">
        <f t="shared" si="15"/>
        <v/>
      </c>
      <c r="J887" s="339"/>
      <c r="K887" s="339"/>
      <c r="L887" s="339"/>
      <c r="M887" s="339"/>
      <c r="N887" s="339"/>
      <c r="O887" s="339"/>
      <c r="P887" s="339"/>
      <c r="Q887" s="339"/>
    </row>
    <row r="888" spans="1:17" ht="13.5" customHeight="1">
      <c r="A888" s="481"/>
      <c r="B888" s="481"/>
      <c r="C888" s="481"/>
      <c r="D888" s="481"/>
      <c r="E888" s="481"/>
      <c r="F888" s="339"/>
      <c r="G888" s="340" t="str">
        <f>IF(ISNUMBER(E888),E888/'Bulk DivVar Analysis'!$I$60,"")</f>
        <v/>
      </c>
      <c r="H888" s="338" t="str">
        <f>IF(ISNUMBER(E888), IF(G888&gt;'Bulk DivVar Analysis'!$J$62,"Pass","Fail"),"")</f>
        <v/>
      </c>
      <c r="I888" s="338" t="str">
        <f t="shared" si="15"/>
        <v/>
      </c>
      <c r="J888" s="339"/>
      <c r="K888" s="339"/>
      <c r="L888" s="339"/>
      <c r="M888" s="339"/>
      <c r="N888" s="339"/>
      <c r="O888" s="339"/>
      <c r="P888" s="339"/>
      <c r="Q888" s="339"/>
    </row>
    <row r="889" spans="1:17" ht="13.5" customHeight="1">
      <c r="A889" s="481"/>
      <c r="B889" s="481"/>
      <c r="C889" s="481"/>
      <c r="D889" s="481"/>
      <c r="E889" s="481"/>
      <c r="F889" s="339"/>
      <c r="G889" s="340" t="str">
        <f>IF(ISNUMBER(E889),E889/'Bulk DivVar Analysis'!$I$60,"")</f>
        <v/>
      </c>
      <c r="H889" s="338" t="str">
        <f>IF(ISNUMBER(E889), IF(G889&gt;'Bulk DivVar Analysis'!$J$62,"Pass","Fail"),"")</f>
        <v/>
      </c>
      <c r="I889" s="338" t="str">
        <f t="shared" si="15"/>
        <v/>
      </c>
      <c r="J889" s="339"/>
      <c r="K889" s="339"/>
      <c r="L889" s="339"/>
      <c r="M889" s="339"/>
      <c r="N889" s="339"/>
      <c r="O889" s="339"/>
      <c r="P889" s="339"/>
      <c r="Q889" s="339"/>
    </row>
    <row r="890" spans="1:17" ht="13.5" customHeight="1">
      <c r="A890" s="481"/>
      <c r="B890" s="481"/>
      <c r="C890" s="481"/>
      <c r="D890" s="481"/>
      <c r="E890" s="481"/>
      <c r="F890" s="339"/>
      <c r="G890" s="340" t="str">
        <f>IF(ISNUMBER(E890),E890/'Bulk DivVar Analysis'!$I$60,"")</f>
        <v/>
      </c>
      <c r="H890" s="338" t="str">
        <f>IF(ISNUMBER(E890), IF(G890&gt;'Bulk DivVar Analysis'!$J$62,"Pass","Fail"),"")</f>
        <v/>
      </c>
      <c r="I890" s="338" t="str">
        <f t="shared" si="15"/>
        <v/>
      </c>
      <c r="J890" s="339"/>
      <c r="K890" s="339"/>
      <c r="L890" s="339"/>
      <c r="M890" s="339"/>
      <c r="N890" s="339"/>
      <c r="O890" s="339"/>
      <c r="P890" s="339"/>
      <c r="Q890" s="339"/>
    </row>
    <row r="891" spans="1:17" ht="13.5" customHeight="1">
      <c r="A891" s="481"/>
      <c r="B891" s="481"/>
      <c r="C891" s="481"/>
      <c r="D891" s="481"/>
      <c r="E891" s="481"/>
      <c r="F891" s="339"/>
      <c r="G891" s="340" t="str">
        <f>IF(ISNUMBER(E891),E891/'Bulk DivVar Analysis'!$I$60,"")</f>
        <v/>
      </c>
      <c r="H891" s="338" t="str">
        <f>IF(ISNUMBER(E891), IF(G891&gt;'Bulk DivVar Analysis'!$J$62,"Pass","Fail"),"")</f>
        <v/>
      </c>
      <c r="I891" s="338" t="str">
        <f t="shared" si="15"/>
        <v/>
      </c>
      <c r="J891" s="339"/>
      <c r="K891" s="339"/>
      <c r="L891" s="339"/>
      <c r="M891" s="339"/>
      <c r="N891" s="339"/>
      <c r="O891" s="339"/>
      <c r="P891" s="339"/>
      <c r="Q891" s="339"/>
    </row>
    <row r="892" spans="1:17" ht="13.5" customHeight="1">
      <c r="A892" s="481"/>
      <c r="B892" s="481"/>
      <c r="C892" s="481"/>
      <c r="D892" s="481"/>
      <c r="E892" s="481"/>
      <c r="F892" s="339"/>
      <c r="G892" s="340" t="str">
        <f>IF(ISNUMBER(E892),E892/'Bulk DivVar Analysis'!$I$60,"")</f>
        <v/>
      </c>
      <c r="H892" s="338" t="str">
        <f>IF(ISNUMBER(E892), IF(G892&gt;'Bulk DivVar Analysis'!$J$62,"Pass","Fail"),"")</f>
        <v/>
      </c>
      <c r="I892" s="338" t="str">
        <f t="shared" si="15"/>
        <v/>
      </c>
      <c r="J892" s="339"/>
      <c r="K892" s="339"/>
      <c r="L892" s="339"/>
      <c r="M892" s="339"/>
      <c r="N892" s="339"/>
      <c r="O892" s="339"/>
      <c r="P892" s="339"/>
      <c r="Q892" s="339"/>
    </row>
    <row r="893" spans="1:17" ht="13.5" customHeight="1">
      <c r="A893" s="481"/>
      <c r="B893" s="481"/>
      <c r="C893" s="481"/>
      <c r="D893" s="481"/>
      <c r="E893" s="481"/>
      <c r="F893" s="339"/>
      <c r="G893" s="340" t="str">
        <f>IF(ISNUMBER(E893),E893/'Bulk DivVar Analysis'!$I$60,"")</f>
        <v/>
      </c>
      <c r="H893" s="338" t="str">
        <f>IF(ISNUMBER(E893), IF(G893&gt;'Bulk DivVar Analysis'!$J$62,"Pass","Fail"),"")</f>
        <v/>
      </c>
      <c r="I893" s="338" t="str">
        <f t="shared" si="15"/>
        <v/>
      </c>
      <c r="J893" s="339"/>
      <c r="K893" s="339"/>
      <c r="L893" s="339"/>
      <c r="M893" s="339"/>
      <c r="N893" s="339"/>
      <c r="O893" s="339"/>
      <c r="P893" s="339"/>
      <c r="Q893" s="339"/>
    </row>
    <row r="894" spans="1:17" ht="13.5" customHeight="1">
      <c r="A894" s="481"/>
      <c r="B894" s="481"/>
      <c r="C894" s="481"/>
      <c r="D894" s="481"/>
      <c r="E894" s="481"/>
      <c r="F894" s="339"/>
      <c r="G894" s="340" t="str">
        <f>IF(ISNUMBER(E894),E894/'Bulk DivVar Analysis'!$I$60,"")</f>
        <v/>
      </c>
      <c r="H894" s="338" t="str">
        <f>IF(ISNUMBER(E894), IF(G894&gt;'Bulk DivVar Analysis'!$J$62,"Pass","Fail"),"")</f>
        <v/>
      </c>
      <c r="I894" s="338" t="str">
        <f t="shared" si="15"/>
        <v/>
      </c>
      <c r="J894" s="339"/>
      <c r="K894" s="339"/>
      <c r="L894" s="339"/>
      <c r="M894" s="339"/>
      <c r="N894" s="339"/>
      <c r="O894" s="339"/>
      <c r="P894" s="339"/>
      <c r="Q894" s="339"/>
    </row>
    <row r="895" spans="1:17" ht="13.5" customHeight="1">
      <c r="A895" s="481"/>
      <c r="B895" s="481"/>
      <c r="C895" s="481"/>
      <c r="D895" s="481"/>
      <c r="E895" s="481"/>
      <c r="F895" s="339"/>
      <c r="G895" s="340" t="str">
        <f>IF(ISNUMBER(E895),E895/'Bulk DivVar Analysis'!$I$60,"")</f>
        <v/>
      </c>
      <c r="H895" s="338" t="str">
        <f>IF(ISNUMBER(E895), IF(G895&gt;'Bulk DivVar Analysis'!$J$62,"Pass","Fail"),"")</f>
        <v/>
      </c>
      <c r="I895" s="338" t="str">
        <f t="shared" si="15"/>
        <v/>
      </c>
      <c r="J895" s="339"/>
      <c r="K895" s="339"/>
      <c r="L895" s="339"/>
      <c r="M895" s="339"/>
      <c r="N895" s="339"/>
      <c r="O895" s="339"/>
      <c r="P895" s="339"/>
      <c r="Q895" s="339"/>
    </row>
    <row r="896" spans="1:17" ht="13.5" customHeight="1">
      <c r="A896" s="481"/>
      <c r="B896" s="481"/>
      <c r="C896" s="481"/>
      <c r="D896" s="481"/>
      <c r="E896" s="481"/>
      <c r="F896" s="339"/>
      <c r="G896" s="340" t="str">
        <f>IF(ISNUMBER(E896),E896/'Bulk DivVar Analysis'!$I$60,"")</f>
        <v/>
      </c>
      <c r="H896" s="338" t="str">
        <f>IF(ISNUMBER(E896), IF(G896&gt;'Bulk DivVar Analysis'!$J$62,"Pass","Fail"),"")</f>
        <v/>
      </c>
      <c r="I896" s="338" t="str">
        <f t="shared" si="15"/>
        <v/>
      </c>
      <c r="J896" s="339"/>
      <c r="K896" s="339"/>
      <c r="L896" s="339"/>
      <c r="M896" s="339"/>
      <c r="N896" s="339"/>
      <c r="O896" s="339"/>
      <c r="P896" s="339"/>
      <c r="Q896" s="339"/>
    </row>
    <row r="897" spans="1:17" ht="13.5" customHeight="1">
      <c r="A897" s="481"/>
      <c r="B897" s="481"/>
      <c r="C897" s="481"/>
      <c r="D897" s="481"/>
      <c r="E897" s="481"/>
      <c r="F897" s="339"/>
      <c r="G897" s="340" t="str">
        <f>IF(ISNUMBER(E897),E897/'Bulk DivVar Analysis'!$I$60,"")</f>
        <v/>
      </c>
      <c r="H897" s="338" t="str">
        <f>IF(ISNUMBER(E897), IF(G897&gt;'Bulk DivVar Analysis'!$J$62,"Pass","Fail"),"")</f>
        <v/>
      </c>
      <c r="I897" s="338" t="str">
        <f t="shared" si="15"/>
        <v/>
      </c>
      <c r="J897" s="339"/>
      <c r="K897" s="339"/>
      <c r="L897" s="339"/>
      <c r="M897" s="339"/>
      <c r="N897" s="339"/>
      <c r="O897" s="339"/>
      <c r="P897" s="339"/>
      <c r="Q897" s="339"/>
    </row>
    <row r="898" spans="1:17" ht="13.5" customHeight="1">
      <c r="A898" s="481"/>
      <c r="B898" s="481"/>
      <c r="C898" s="481"/>
      <c r="D898" s="481"/>
      <c r="E898" s="481"/>
      <c r="F898" s="339"/>
      <c r="G898" s="340" t="str">
        <f>IF(ISNUMBER(E898),E898/'Bulk DivVar Analysis'!$I$60,"")</f>
        <v/>
      </c>
      <c r="H898" s="338" t="str">
        <f>IF(ISNUMBER(E898), IF(G898&gt;'Bulk DivVar Analysis'!$J$62,"Pass","Fail"),"")</f>
        <v/>
      </c>
      <c r="I898" s="338" t="str">
        <f t="shared" si="15"/>
        <v/>
      </c>
      <c r="J898" s="339"/>
      <c r="K898" s="339"/>
      <c r="L898" s="339"/>
      <c r="M898" s="339"/>
      <c r="N898" s="339"/>
      <c r="O898" s="339"/>
      <c r="P898" s="339"/>
      <c r="Q898" s="339"/>
    </row>
    <row r="899" spans="1:17" ht="13.5" customHeight="1">
      <c r="A899" s="481"/>
      <c r="B899" s="481"/>
      <c r="C899" s="481"/>
      <c r="D899" s="481"/>
      <c r="E899" s="481"/>
      <c r="F899" s="339"/>
      <c r="G899" s="340" t="str">
        <f>IF(ISNUMBER(E899),E899/'Bulk DivVar Analysis'!$I$60,"")</f>
        <v/>
      </c>
      <c r="H899" s="338" t="str">
        <f>IF(ISNUMBER(E899), IF(G899&gt;'Bulk DivVar Analysis'!$J$62,"Pass","Fail"),"")</f>
        <v/>
      </c>
      <c r="I899" s="338" t="str">
        <f t="shared" ref="I899:I962" si="16">_xlfn.TEXTJOIN("_",TRUE,B899,C899)</f>
        <v/>
      </c>
      <c r="J899" s="339"/>
      <c r="K899" s="339"/>
      <c r="L899" s="339"/>
      <c r="M899" s="339"/>
      <c r="N899" s="339"/>
      <c r="O899" s="339"/>
      <c r="P899" s="339"/>
      <c r="Q899" s="339"/>
    </row>
    <row r="900" spans="1:17" ht="13.5" customHeight="1">
      <c r="A900" s="481"/>
      <c r="B900" s="481"/>
      <c r="C900" s="481"/>
      <c r="D900" s="481"/>
      <c r="E900" s="481"/>
      <c r="F900" s="339"/>
      <c r="G900" s="340" t="str">
        <f>IF(ISNUMBER(E900),E900/'Bulk DivVar Analysis'!$I$60,"")</f>
        <v/>
      </c>
      <c r="H900" s="338" t="str">
        <f>IF(ISNUMBER(E900), IF(G900&gt;'Bulk DivVar Analysis'!$J$62,"Pass","Fail"),"")</f>
        <v/>
      </c>
      <c r="I900" s="338" t="str">
        <f t="shared" si="16"/>
        <v/>
      </c>
      <c r="J900" s="339"/>
      <c r="K900" s="339"/>
      <c r="L900" s="339"/>
      <c r="M900" s="339"/>
      <c r="N900" s="339"/>
      <c r="O900" s="339"/>
      <c r="P900" s="339"/>
      <c r="Q900" s="339"/>
    </row>
    <row r="901" spans="1:17" ht="13.5" customHeight="1">
      <c r="A901" s="481"/>
      <c r="B901" s="481"/>
      <c r="C901" s="481"/>
      <c r="D901" s="481"/>
      <c r="E901" s="481"/>
      <c r="F901" s="339"/>
      <c r="G901" s="340" t="str">
        <f>IF(ISNUMBER(E901),E901/'Bulk DivVar Analysis'!$I$60,"")</f>
        <v/>
      </c>
      <c r="H901" s="338" t="str">
        <f>IF(ISNUMBER(E901), IF(G901&gt;'Bulk DivVar Analysis'!$J$62,"Pass","Fail"),"")</f>
        <v/>
      </c>
      <c r="I901" s="338" t="str">
        <f t="shared" si="16"/>
        <v/>
      </c>
      <c r="J901" s="339"/>
      <c r="K901" s="339"/>
      <c r="L901" s="339"/>
      <c r="M901" s="339"/>
      <c r="N901" s="339"/>
      <c r="O901" s="339"/>
      <c r="P901" s="339"/>
      <c r="Q901" s="339"/>
    </row>
    <row r="902" spans="1:17" ht="13.5" customHeight="1">
      <c r="A902" s="481"/>
      <c r="B902" s="481"/>
      <c r="C902" s="481"/>
      <c r="D902" s="481"/>
      <c r="E902" s="481"/>
      <c r="F902" s="339"/>
      <c r="G902" s="340" t="str">
        <f>IF(ISNUMBER(E902),E902/'Bulk DivVar Analysis'!$I$60,"")</f>
        <v/>
      </c>
      <c r="H902" s="338" t="str">
        <f>IF(ISNUMBER(E902), IF(G902&gt;'Bulk DivVar Analysis'!$J$62,"Pass","Fail"),"")</f>
        <v/>
      </c>
      <c r="I902" s="338" t="str">
        <f t="shared" si="16"/>
        <v/>
      </c>
      <c r="J902" s="339"/>
      <c r="K902" s="339"/>
      <c r="L902" s="339"/>
      <c r="M902" s="339"/>
      <c r="N902" s="339"/>
      <c r="O902" s="339"/>
      <c r="P902" s="339"/>
      <c r="Q902" s="339"/>
    </row>
    <row r="903" spans="1:17" ht="13.5" customHeight="1">
      <c r="A903" s="481"/>
      <c r="B903" s="481"/>
      <c r="C903" s="481"/>
      <c r="D903" s="481"/>
      <c r="E903" s="481"/>
      <c r="F903" s="339"/>
      <c r="G903" s="340" t="str">
        <f>IF(ISNUMBER(E903),E903/'Bulk DivVar Analysis'!$I$60,"")</f>
        <v/>
      </c>
      <c r="H903" s="338" t="str">
        <f>IF(ISNUMBER(E903), IF(G903&gt;'Bulk DivVar Analysis'!$J$62,"Pass","Fail"),"")</f>
        <v/>
      </c>
      <c r="I903" s="338" t="str">
        <f t="shared" si="16"/>
        <v/>
      </c>
      <c r="J903" s="339"/>
      <c r="K903" s="339"/>
      <c r="L903" s="339"/>
      <c r="M903" s="339"/>
      <c r="N903" s="339"/>
      <c r="O903" s="339"/>
      <c r="P903" s="339"/>
      <c r="Q903" s="339"/>
    </row>
    <row r="904" spans="1:17" ht="13.5" customHeight="1">
      <c r="A904" s="481"/>
      <c r="B904" s="481"/>
      <c r="C904" s="481"/>
      <c r="D904" s="481"/>
      <c r="E904" s="481"/>
      <c r="F904" s="339"/>
      <c r="G904" s="340" t="str">
        <f>IF(ISNUMBER(E904),E904/'Bulk DivVar Analysis'!$I$60,"")</f>
        <v/>
      </c>
      <c r="H904" s="338" t="str">
        <f>IF(ISNUMBER(E904), IF(G904&gt;'Bulk DivVar Analysis'!$J$62,"Pass","Fail"),"")</f>
        <v/>
      </c>
      <c r="I904" s="338" t="str">
        <f t="shared" si="16"/>
        <v/>
      </c>
      <c r="J904" s="339"/>
      <c r="K904" s="339"/>
      <c r="L904" s="339"/>
      <c r="M904" s="339"/>
      <c r="N904" s="339"/>
      <c r="O904" s="339"/>
      <c r="P904" s="339"/>
      <c r="Q904" s="339"/>
    </row>
    <row r="905" spans="1:17" ht="13.5" customHeight="1">
      <c r="A905" s="481"/>
      <c r="B905" s="481"/>
      <c r="C905" s="481"/>
      <c r="D905" s="481"/>
      <c r="E905" s="481"/>
      <c r="F905" s="339"/>
      <c r="G905" s="340" t="str">
        <f>IF(ISNUMBER(E905),E905/'Bulk DivVar Analysis'!$I$60,"")</f>
        <v/>
      </c>
      <c r="H905" s="338" t="str">
        <f>IF(ISNUMBER(E905), IF(G905&gt;'Bulk DivVar Analysis'!$J$62,"Pass","Fail"),"")</f>
        <v/>
      </c>
      <c r="I905" s="338" t="str">
        <f t="shared" si="16"/>
        <v/>
      </c>
      <c r="J905" s="339"/>
      <c r="K905" s="339"/>
      <c r="L905" s="339"/>
      <c r="M905" s="339"/>
      <c r="N905" s="339"/>
      <c r="O905" s="339"/>
      <c r="P905" s="339"/>
      <c r="Q905" s="339"/>
    </row>
    <row r="906" spans="1:17" ht="13.5" customHeight="1">
      <c r="A906" s="481"/>
      <c r="B906" s="481"/>
      <c r="C906" s="481"/>
      <c r="D906" s="481"/>
      <c r="E906" s="481"/>
      <c r="F906" s="339"/>
      <c r="G906" s="340" t="str">
        <f>IF(ISNUMBER(E906),E906/'Bulk DivVar Analysis'!$I$60,"")</f>
        <v/>
      </c>
      <c r="H906" s="338" t="str">
        <f>IF(ISNUMBER(E906), IF(G906&gt;'Bulk DivVar Analysis'!$J$62,"Pass","Fail"),"")</f>
        <v/>
      </c>
      <c r="I906" s="338" t="str">
        <f t="shared" si="16"/>
        <v/>
      </c>
      <c r="J906" s="339"/>
      <c r="K906" s="339"/>
      <c r="L906" s="339"/>
      <c r="M906" s="339"/>
      <c r="N906" s="339"/>
      <c r="O906" s="339"/>
      <c r="P906" s="339"/>
      <c r="Q906" s="339"/>
    </row>
    <row r="907" spans="1:17" ht="13.5" customHeight="1">
      <c r="A907" s="481"/>
      <c r="B907" s="481"/>
      <c r="C907" s="481"/>
      <c r="D907" s="481"/>
      <c r="E907" s="481"/>
      <c r="F907" s="339"/>
      <c r="G907" s="340" t="str">
        <f>IF(ISNUMBER(E907),E907/'Bulk DivVar Analysis'!$I$60,"")</f>
        <v/>
      </c>
      <c r="H907" s="338" t="str">
        <f>IF(ISNUMBER(E907), IF(G907&gt;'Bulk DivVar Analysis'!$J$62,"Pass","Fail"),"")</f>
        <v/>
      </c>
      <c r="I907" s="338" t="str">
        <f t="shared" si="16"/>
        <v/>
      </c>
      <c r="J907" s="339"/>
      <c r="K907" s="339"/>
      <c r="L907" s="339"/>
      <c r="M907" s="339"/>
      <c r="N907" s="339"/>
      <c r="O907" s="339"/>
      <c r="P907" s="339"/>
      <c r="Q907" s="339"/>
    </row>
    <row r="908" spans="1:17" ht="13.5" customHeight="1">
      <c r="A908" s="481"/>
      <c r="B908" s="481"/>
      <c r="C908" s="481"/>
      <c r="D908" s="481"/>
      <c r="E908" s="481"/>
      <c r="F908" s="339"/>
      <c r="G908" s="340" t="str">
        <f>IF(ISNUMBER(E908),E908/'Bulk DivVar Analysis'!$I$60,"")</f>
        <v/>
      </c>
      <c r="H908" s="338" t="str">
        <f>IF(ISNUMBER(E908), IF(G908&gt;'Bulk DivVar Analysis'!$J$62,"Pass","Fail"),"")</f>
        <v/>
      </c>
      <c r="I908" s="338" t="str">
        <f t="shared" si="16"/>
        <v/>
      </c>
      <c r="J908" s="339"/>
      <c r="K908" s="339"/>
      <c r="L908" s="339"/>
      <c r="M908" s="339"/>
      <c r="N908" s="339"/>
      <c r="O908" s="339"/>
      <c r="P908" s="339"/>
      <c r="Q908" s="339"/>
    </row>
    <row r="909" spans="1:17" ht="13.5" customHeight="1">
      <c r="A909" s="481"/>
      <c r="B909" s="481"/>
      <c r="C909" s="481"/>
      <c r="D909" s="481"/>
      <c r="E909" s="481"/>
      <c r="F909" s="339"/>
      <c r="G909" s="340" t="str">
        <f>IF(ISNUMBER(E909),E909/'Bulk DivVar Analysis'!$I$60,"")</f>
        <v/>
      </c>
      <c r="H909" s="338" t="str">
        <f>IF(ISNUMBER(E909), IF(G909&gt;'Bulk DivVar Analysis'!$J$62,"Pass","Fail"),"")</f>
        <v/>
      </c>
      <c r="I909" s="338" t="str">
        <f t="shared" si="16"/>
        <v/>
      </c>
      <c r="J909" s="339"/>
      <c r="K909" s="339"/>
      <c r="L909" s="339"/>
      <c r="M909" s="339"/>
      <c r="N909" s="339"/>
      <c r="O909" s="339"/>
      <c r="P909" s="339"/>
      <c r="Q909" s="339"/>
    </row>
    <row r="910" spans="1:17" ht="13.5" customHeight="1">
      <c r="A910" s="481"/>
      <c r="B910" s="481"/>
      <c r="C910" s="481"/>
      <c r="D910" s="481"/>
      <c r="E910" s="481"/>
      <c r="F910" s="339"/>
      <c r="G910" s="340" t="str">
        <f>IF(ISNUMBER(E910),E910/'Bulk DivVar Analysis'!$I$60,"")</f>
        <v/>
      </c>
      <c r="H910" s="338" t="str">
        <f>IF(ISNUMBER(E910), IF(G910&gt;'Bulk DivVar Analysis'!$J$62,"Pass","Fail"),"")</f>
        <v/>
      </c>
      <c r="I910" s="338" t="str">
        <f t="shared" si="16"/>
        <v/>
      </c>
      <c r="J910" s="339"/>
      <c r="K910" s="339"/>
      <c r="L910" s="339"/>
      <c r="M910" s="339"/>
      <c r="N910" s="339"/>
      <c r="O910" s="339"/>
      <c r="P910" s="339"/>
      <c r="Q910" s="339"/>
    </row>
    <row r="911" spans="1:17" ht="13.5" customHeight="1">
      <c r="A911" s="481"/>
      <c r="B911" s="481"/>
      <c r="C911" s="481"/>
      <c r="D911" s="481"/>
      <c r="E911" s="481"/>
      <c r="F911" s="339"/>
      <c r="G911" s="340" t="str">
        <f>IF(ISNUMBER(E911),E911/'Bulk DivVar Analysis'!$I$60,"")</f>
        <v/>
      </c>
      <c r="H911" s="338" t="str">
        <f>IF(ISNUMBER(E911), IF(G911&gt;'Bulk DivVar Analysis'!$J$62,"Pass","Fail"),"")</f>
        <v/>
      </c>
      <c r="I911" s="338" t="str">
        <f t="shared" si="16"/>
        <v/>
      </c>
      <c r="J911" s="339"/>
      <c r="K911" s="339"/>
      <c r="L911" s="339"/>
      <c r="M911" s="339"/>
      <c r="N911" s="339"/>
      <c r="O911" s="339"/>
      <c r="P911" s="339"/>
      <c r="Q911" s="339"/>
    </row>
    <row r="912" spans="1:17" ht="13.5" customHeight="1">
      <c r="A912" s="481"/>
      <c r="B912" s="481"/>
      <c r="C912" s="481"/>
      <c r="D912" s="481"/>
      <c r="E912" s="481"/>
      <c r="F912" s="339"/>
      <c r="G912" s="340" t="str">
        <f>IF(ISNUMBER(E912),E912/'Bulk DivVar Analysis'!$I$60,"")</f>
        <v/>
      </c>
      <c r="H912" s="338" t="str">
        <f>IF(ISNUMBER(E912), IF(G912&gt;'Bulk DivVar Analysis'!$J$62,"Pass","Fail"),"")</f>
        <v/>
      </c>
      <c r="I912" s="338" t="str">
        <f t="shared" si="16"/>
        <v/>
      </c>
      <c r="J912" s="339"/>
      <c r="K912" s="339"/>
      <c r="L912" s="339"/>
      <c r="M912" s="339"/>
      <c r="N912" s="339"/>
      <c r="O912" s="339"/>
      <c r="P912" s="339"/>
      <c r="Q912" s="339"/>
    </row>
    <row r="913" spans="1:17" ht="13.5" customHeight="1">
      <c r="A913" s="481"/>
      <c r="B913" s="481"/>
      <c r="C913" s="481"/>
      <c r="D913" s="481"/>
      <c r="E913" s="481"/>
      <c r="F913" s="339"/>
      <c r="G913" s="340" t="str">
        <f>IF(ISNUMBER(E913),E913/'Bulk DivVar Analysis'!$I$60,"")</f>
        <v/>
      </c>
      <c r="H913" s="338" t="str">
        <f>IF(ISNUMBER(E913), IF(G913&gt;'Bulk DivVar Analysis'!$J$62,"Pass","Fail"),"")</f>
        <v/>
      </c>
      <c r="I913" s="338" t="str">
        <f t="shared" si="16"/>
        <v/>
      </c>
      <c r="J913" s="339"/>
      <c r="K913" s="339"/>
      <c r="L913" s="339"/>
      <c r="M913" s="339"/>
      <c r="N913" s="339"/>
      <c r="O913" s="339"/>
      <c r="P913" s="339"/>
      <c r="Q913" s="339"/>
    </row>
    <row r="914" spans="1:17" ht="13.5" customHeight="1">
      <c r="A914" s="481"/>
      <c r="B914" s="481"/>
      <c r="C914" s="481"/>
      <c r="D914" s="481"/>
      <c r="E914" s="481"/>
      <c r="F914" s="339"/>
      <c r="G914" s="340" t="str">
        <f>IF(ISNUMBER(E914),E914/'Bulk DivVar Analysis'!$I$60,"")</f>
        <v/>
      </c>
      <c r="H914" s="338" t="str">
        <f>IF(ISNUMBER(E914), IF(G914&gt;'Bulk DivVar Analysis'!$J$62,"Pass","Fail"),"")</f>
        <v/>
      </c>
      <c r="I914" s="338" t="str">
        <f t="shared" si="16"/>
        <v/>
      </c>
      <c r="J914" s="339"/>
      <c r="K914" s="339"/>
      <c r="L914" s="339"/>
      <c r="M914" s="339"/>
      <c r="N914" s="339"/>
      <c r="O914" s="339"/>
      <c r="P914" s="339"/>
      <c r="Q914" s="339"/>
    </row>
    <row r="915" spans="1:17" ht="13.5" customHeight="1">
      <c r="A915" s="481"/>
      <c r="B915" s="481"/>
      <c r="C915" s="481"/>
      <c r="D915" s="481"/>
      <c r="E915" s="481"/>
      <c r="F915" s="339"/>
      <c r="G915" s="340" t="str">
        <f>IF(ISNUMBER(E915),E915/'Bulk DivVar Analysis'!$I$60,"")</f>
        <v/>
      </c>
      <c r="H915" s="338" t="str">
        <f>IF(ISNUMBER(E915), IF(G915&gt;'Bulk DivVar Analysis'!$J$62,"Pass","Fail"),"")</f>
        <v/>
      </c>
      <c r="I915" s="338" t="str">
        <f t="shared" si="16"/>
        <v/>
      </c>
      <c r="J915" s="339"/>
      <c r="K915" s="339"/>
      <c r="L915" s="339"/>
      <c r="M915" s="339"/>
      <c r="N915" s="339"/>
      <c r="O915" s="339"/>
      <c r="P915" s="339"/>
      <c r="Q915" s="339"/>
    </row>
    <row r="916" spans="1:17" ht="13.5" customHeight="1">
      <c r="A916" s="481"/>
      <c r="B916" s="481"/>
      <c r="C916" s="481"/>
      <c r="D916" s="481"/>
      <c r="E916" s="481"/>
      <c r="F916" s="339"/>
      <c r="G916" s="340" t="str">
        <f>IF(ISNUMBER(E916),E916/'Bulk DivVar Analysis'!$I$60,"")</f>
        <v/>
      </c>
      <c r="H916" s="338" t="str">
        <f>IF(ISNUMBER(E916), IF(G916&gt;'Bulk DivVar Analysis'!$J$62,"Pass","Fail"),"")</f>
        <v/>
      </c>
      <c r="I916" s="338" t="str">
        <f t="shared" si="16"/>
        <v/>
      </c>
      <c r="J916" s="339"/>
      <c r="K916" s="339"/>
      <c r="L916" s="339"/>
      <c r="M916" s="339"/>
      <c r="N916" s="339"/>
      <c r="O916" s="339"/>
      <c r="P916" s="339"/>
      <c r="Q916" s="339"/>
    </row>
    <row r="917" spans="1:17" ht="13.5" customHeight="1">
      <c r="A917" s="481"/>
      <c r="B917" s="481"/>
      <c r="C917" s="481"/>
      <c r="D917" s="481"/>
      <c r="E917" s="481"/>
      <c r="F917" s="339"/>
      <c r="G917" s="340" t="str">
        <f>IF(ISNUMBER(E917),E917/'Bulk DivVar Analysis'!$I$60,"")</f>
        <v/>
      </c>
      <c r="H917" s="338" t="str">
        <f>IF(ISNUMBER(E917), IF(G917&gt;'Bulk DivVar Analysis'!$J$62,"Pass","Fail"),"")</f>
        <v/>
      </c>
      <c r="I917" s="338" t="str">
        <f t="shared" si="16"/>
        <v/>
      </c>
      <c r="J917" s="339"/>
      <c r="K917" s="339"/>
      <c r="L917" s="339"/>
      <c r="M917" s="339"/>
      <c r="N917" s="339"/>
      <c r="O917" s="339"/>
      <c r="P917" s="339"/>
      <c r="Q917" s="339"/>
    </row>
    <row r="918" spans="1:17" ht="13.5" customHeight="1">
      <c r="A918" s="481"/>
      <c r="B918" s="481"/>
      <c r="C918" s="481"/>
      <c r="D918" s="481"/>
      <c r="E918" s="481"/>
      <c r="F918" s="339"/>
      <c r="G918" s="340" t="str">
        <f>IF(ISNUMBER(E918),E918/'Bulk DivVar Analysis'!$I$60,"")</f>
        <v/>
      </c>
      <c r="H918" s="338" t="str">
        <f>IF(ISNUMBER(E918), IF(G918&gt;'Bulk DivVar Analysis'!$J$62,"Pass","Fail"),"")</f>
        <v/>
      </c>
      <c r="I918" s="338" t="str">
        <f t="shared" si="16"/>
        <v/>
      </c>
      <c r="J918" s="339"/>
      <c r="K918" s="339"/>
      <c r="L918" s="339"/>
      <c r="M918" s="339"/>
      <c r="N918" s="339"/>
      <c r="O918" s="339"/>
      <c r="P918" s="339"/>
      <c r="Q918" s="339"/>
    </row>
    <row r="919" spans="1:17" ht="13.5" customHeight="1">
      <c r="A919" s="481"/>
      <c r="B919" s="481"/>
      <c r="C919" s="481"/>
      <c r="D919" s="481"/>
      <c r="E919" s="481"/>
      <c r="F919" s="339"/>
      <c r="G919" s="340" t="str">
        <f>IF(ISNUMBER(E919),E919/'Bulk DivVar Analysis'!$I$60,"")</f>
        <v/>
      </c>
      <c r="H919" s="338" t="str">
        <f>IF(ISNUMBER(E919), IF(G919&gt;'Bulk DivVar Analysis'!$J$62,"Pass","Fail"),"")</f>
        <v/>
      </c>
      <c r="I919" s="338" t="str">
        <f t="shared" si="16"/>
        <v/>
      </c>
      <c r="J919" s="339"/>
      <c r="K919" s="339"/>
      <c r="L919" s="339"/>
      <c r="M919" s="339"/>
      <c r="N919" s="339"/>
      <c r="O919" s="339"/>
      <c r="P919" s="339"/>
      <c r="Q919" s="339"/>
    </row>
    <row r="920" spans="1:17" ht="13.5" customHeight="1">
      <c r="A920" s="481"/>
      <c r="B920" s="481"/>
      <c r="C920" s="481"/>
      <c r="D920" s="481"/>
      <c r="E920" s="481"/>
      <c r="F920" s="339"/>
      <c r="G920" s="340" t="str">
        <f>IF(ISNUMBER(E920),E920/'Bulk DivVar Analysis'!$I$60,"")</f>
        <v/>
      </c>
      <c r="H920" s="338" t="str">
        <f>IF(ISNUMBER(E920), IF(G920&gt;'Bulk DivVar Analysis'!$J$62,"Pass","Fail"),"")</f>
        <v/>
      </c>
      <c r="I920" s="338" t="str">
        <f t="shared" si="16"/>
        <v/>
      </c>
      <c r="J920" s="339"/>
      <c r="K920" s="339"/>
      <c r="L920" s="339"/>
      <c r="M920" s="339"/>
      <c r="N920" s="339"/>
      <c r="O920" s="339"/>
      <c r="P920" s="339"/>
      <c r="Q920" s="339"/>
    </row>
    <row r="921" spans="1:17" ht="13.5" customHeight="1">
      <c r="A921" s="481"/>
      <c r="B921" s="481"/>
      <c r="C921" s="481"/>
      <c r="D921" s="481"/>
      <c r="E921" s="481"/>
      <c r="F921" s="339"/>
      <c r="G921" s="340" t="str">
        <f>IF(ISNUMBER(E921),E921/'Bulk DivVar Analysis'!$I$60,"")</f>
        <v/>
      </c>
      <c r="H921" s="338" t="str">
        <f>IF(ISNUMBER(E921), IF(G921&gt;'Bulk DivVar Analysis'!$J$62,"Pass","Fail"),"")</f>
        <v/>
      </c>
      <c r="I921" s="338" t="str">
        <f t="shared" si="16"/>
        <v/>
      </c>
      <c r="J921" s="339"/>
      <c r="K921" s="339"/>
      <c r="L921" s="339"/>
      <c r="M921" s="339"/>
      <c r="N921" s="339"/>
      <c r="O921" s="339"/>
      <c r="P921" s="339"/>
      <c r="Q921" s="339"/>
    </row>
    <row r="922" spans="1:17" ht="13.5" customHeight="1">
      <c r="A922" s="481"/>
      <c r="B922" s="481"/>
      <c r="C922" s="481"/>
      <c r="D922" s="481"/>
      <c r="E922" s="481"/>
      <c r="F922" s="339"/>
      <c r="G922" s="340" t="str">
        <f>IF(ISNUMBER(E922),E922/'Bulk DivVar Analysis'!$I$60,"")</f>
        <v/>
      </c>
      <c r="H922" s="338" t="str">
        <f>IF(ISNUMBER(E922), IF(G922&gt;'Bulk DivVar Analysis'!$J$62,"Pass","Fail"),"")</f>
        <v/>
      </c>
      <c r="I922" s="338" t="str">
        <f t="shared" si="16"/>
        <v/>
      </c>
      <c r="J922" s="339"/>
      <c r="K922" s="339"/>
      <c r="L922" s="339"/>
      <c r="M922" s="339"/>
      <c r="N922" s="339"/>
      <c r="O922" s="339"/>
      <c r="P922" s="339"/>
      <c r="Q922" s="339"/>
    </row>
    <row r="923" spans="1:17" ht="13.5" customHeight="1">
      <c r="A923" s="481"/>
      <c r="B923" s="481"/>
      <c r="C923" s="481"/>
      <c r="D923" s="481"/>
      <c r="E923" s="481"/>
      <c r="F923" s="339"/>
      <c r="G923" s="340" t="str">
        <f>IF(ISNUMBER(E923),E923/'Bulk DivVar Analysis'!$I$60,"")</f>
        <v/>
      </c>
      <c r="H923" s="338" t="str">
        <f>IF(ISNUMBER(E923), IF(G923&gt;'Bulk DivVar Analysis'!$J$62,"Pass","Fail"),"")</f>
        <v/>
      </c>
      <c r="I923" s="338" t="str">
        <f t="shared" si="16"/>
        <v/>
      </c>
      <c r="J923" s="339"/>
      <c r="K923" s="339"/>
      <c r="L923" s="339"/>
      <c r="M923" s="339"/>
      <c r="N923" s="339"/>
      <c r="O923" s="339"/>
      <c r="P923" s="339"/>
      <c r="Q923" s="339"/>
    </row>
    <row r="924" spans="1:17" ht="13.5" customHeight="1">
      <c r="A924" s="481"/>
      <c r="B924" s="481"/>
      <c r="C924" s="481"/>
      <c r="D924" s="481"/>
      <c r="E924" s="481"/>
      <c r="F924" s="339"/>
      <c r="G924" s="340" t="str">
        <f>IF(ISNUMBER(E924),E924/'Bulk DivVar Analysis'!$I$60,"")</f>
        <v/>
      </c>
      <c r="H924" s="338" t="str">
        <f>IF(ISNUMBER(E924), IF(G924&gt;'Bulk DivVar Analysis'!$J$62,"Pass","Fail"),"")</f>
        <v/>
      </c>
      <c r="I924" s="338" t="str">
        <f t="shared" si="16"/>
        <v/>
      </c>
      <c r="J924" s="339"/>
      <c r="K924" s="339"/>
      <c r="L924" s="339"/>
      <c r="M924" s="339"/>
      <c r="N924" s="339"/>
      <c r="O924" s="339"/>
      <c r="P924" s="339"/>
      <c r="Q924" s="339"/>
    </row>
    <row r="925" spans="1:17" ht="13.5" customHeight="1">
      <c r="A925" s="481"/>
      <c r="B925" s="481"/>
      <c r="C925" s="481"/>
      <c r="D925" s="481"/>
      <c r="E925" s="481"/>
      <c r="F925" s="339"/>
      <c r="G925" s="340" t="str">
        <f>IF(ISNUMBER(E925),E925/'Bulk DivVar Analysis'!$I$60,"")</f>
        <v/>
      </c>
      <c r="H925" s="338" t="str">
        <f>IF(ISNUMBER(E925), IF(G925&gt;'Bulk DivVar Analysis'!$J$62,"Pass","Fail"),"")</f>
        <v/>
      </c>
      <c r="I925" s="338" t="str">
        <f t="shared" si="16"/>
        <v/>
      </c>
      <c r="J925" s="339"/>
      <c r="K925" s="339"/>
      <c r="L925" s="339"/>
      <c r="M925" s="339"/>
      <c r="N925" s="339"/>
      <c r="O925" s="339"/>
      <c r="P925" s="339"/>
      <c r="Q925" s="339"/>
    </row>
    <row r="926" spans="1:17" ht="13.5" customHeight="1">
      <c r="A926" s="481"/>
      <c r="B926" s="481"/>
      <c r="C926" s="481"/>
      <c r="D926" s="481"/>
      <c r="E926" s="481"/>
      <c r="F926" s="339"/>
      <c r="G926" s="340" t="str">
        <f>IF(ISNUMBER(E926),E926/'Bulk DivVar Analysis'!$I$60,"")</f>
        <v/>
      </c>
      <c r="H926" s="338" t="str">
        <f>IF(ISNUMBER(E926), IF(G926&gt;'Bulk DivVar Analysis'!$J$62,"Pass","Fail"),"")</f>
        <v/>
      </c>
      <c r="I926" s="338" t="str">
        <f t="shared" si="16"/>
        <v/>
      </c>
      <c r="J926" s="339"/>
      <c r="K926" s="339"/>
      <c r="L926" s="339"/>
      <c r="M926" s="339"/>
      <c r="N926" s="339"/>
      <c r="O926" s="339"/>
      <c r="P926" s="339"/>
      <c r="Q926" s="339"/>
    </row>
    <row r="927" spans="1:17" ht="13.5" customHeight="1">
      <c r="A927" s="481"/>
      <c r="B927" s="481"/>
      <c r="C927" s="481"/>
      <c r="D927" s="481"/>
      <c r="E927" s="481"/>
      <c r="F927" s="339"/>
      <c r="G927" s="340" t="str">
        <f>IF(ISNUMBER(E927),E927/'Bulk DivVar Analysis'!$I$60,"")</f>
        <v/>
      </c>
      <c r="H927" s="338" t="str">
        <f>IF(ISNUMBER(E927), IF(G927&gt;'Bulk DivVar Analysis'!$J$62,"Pass","Fail"),"")</f>
        <v/>
      </c>
      <c r="I927" s="338" t="str">
        <f t="shared" si="16"/>
        <v/>
      </c>
      <c r="J927" s="339"/>
      <c r="K927" s="339"/>
      <c r="L927" s="339"/>
      <c r="M927" s="339"/>
      <c r="N927" s="339"/>
      <c r="O927" s="339"/>
      <c r="P927" s="339"/>
      <c r="Q927" s="339"/>
    </row>
    <row r="928" spans="1:17" ht="13.5" customHeight="1">
      <c r="A928" s="481"/>
      <c r="B928" s="481"/>
      <c r="C928" s="481"/>
      <c r="D928" s="481"/>
      <c r="E928" s="481"/>
      <c r="F928" s="339"/>
      <c r="G928" s="340" t="str">
        <f>IF(ISNUMBER(E928),E928/'Bulk DivVar Analysis'!$I$60,"")</f>
        <v/>
      </c>
      <c r="H928" s="338" t="str">
        <f>IF(ISNUMBER(E928), IF(G928&gt;'Bulk DivVar Analysis'!$J$62,"Pass","Fail"),"")</f>
        <v/>
      </c>
      <c r="I928" s="338" t="str">
        <f t="shared" si="16"/>
        <v/>
      </c>
      <c r="J928" s="339"/>
      <c r="K928" s="339"/>
      <c r="L928" s="339"/>
      <c r="M928" s="339"/>
      <c r="N928" s="339"/>
      <c r="O928" s="339"/>
      <c r="P928" s="339"/>
      <c r="Q928" s="339"/>
    </row>
    <row r="929" spans="1:17" ht="13.5" customHeight="1">
      <c r="A929" s="481"/>
      <c r="B929" s="481"/>
      <c r="C929" s="481"/>
      <c r="D929" s="481"/>
      <c r="E929" s="481"/>
      <c r="F929" s="339"/>
      <c r="G929" s="340" t="str">
        <f>IF(ISNUMBER(E929),E929/'Bulk DivVar Analysis'!$I$60,"")</f>
        <v/>
      </c>
      <c r="H929" s="338" t="str">
        <f>IF(ISNUMBER(E929), IF(G929&gt;'Bulk DivVar Analysis'!$J$62,"Pass","Fail"),"")</f>
        <v/>
      </c>
      <c r="I929" s="338" t="str">
        <f t="shared" si="16"/>
        <v/>
      </c>
      <c r="J929" s="339"/>
      <c r="K929" s="339"/>
      <c r="L929" s="339"/>
      <c r="M929" s="339"/>
      <c r="N929" s="339"/>
      <c r="O929" s="339"/>
      <c r="P929" s="339"/>
      <c r="Q929" s="339"/>
    </row>
    <row r="930" spans="1:17" ht="13.5" customHeight="1">
      <c r="A930" s="481"/>
      <c r="B930" s="481"/>
      <c r="C930" s="481"/>
      <c r="D930" s="481"/>
      <c r="E930" s="481"/>
      <c r="F930" s="339"/>
      <c r="G930" s="340" t="str">
        <f>IF(ISNUMBER(E930),E930/'Bulk DivVar Analysis'!$I$60,"")</f>
        <v/>
      </c>
      <c r="H930" s="338" t="str">
        <f>IF(ISNUMBER(E930), IF(G930&gt;'Bulk DivVar Analysis'!$J$62,"Pass","Fail"),"")</f>
        <v/>
      </c>
      <c r="I930" s="338" t="str">
        <f t="shared" si="16"/>
        <v/>
      </c>
      <c r="J930" s="339"/>
      <c r="K930" s="339"/>
      <c r="L930" s="339"/>
      <c r="M930" s="339"/>
      <c r="N930" s="339"/>
      <c r="O930" s="339"/>
      <c r="P930" s="339"/>
      <c r="Q930" s="339"/>
    </row>
    <row r="931" spans="1:17" ht="13.5" customHeight="1">
      <c r="A931" s="481"/>
      <c r="B931" s="481"/>
      <c r="C931" s="481"/>
      <c r="D931" s="481"/>
      <c r="E931" s="481"/>
      <c r="F931" s="339"/>
      <c r="G931" s="340" t="str">
        <f>IF(ISNUMBER(E931),E931/'Bulk DivVar Analysis'!$I$60,"")</f>
        <v/>
      </c>
      <c r="H931" s="338" t="str">
        <f>IF(ISNUMBER(E931), IF(G931&gt;'Bulk DivVar Analysis'!$J$62,"Pass","Fail"),"")</f>
        <v/>
      </c>
      <c r="I931" s="338" t="str">
        <f t="shared" si="16"/>
        <v/>
      </c>
      <c r="J931" s="339"/>
      <c r="K931" s="339"/>
      <c r="L931" s="339"/>
      <c r="M931" s="339"/>
      <c r="N931" s="339"/>
      <c r="O931" s="339"/>
      <c r="P931" s="339"/>
      <c r="Q931" s="339"/>
    </row>
    <row r="932" spans="1:17" ht="13.5" customHeight="1">
      <c r="A932" s="481"/>
      <c r="B932" s="481"/>
      <c r="C932" s="481"/>
      <c r="D932" s="481"/>
      <c r="E932" s="481"/>
      <c r="F932" s="339"/>
      <c r="G932" s="340" t="str">
        <f>IF(ISNUMBER(E932),E932/'Bulk DivVar Analysis'!$I$60,"")</f>
        <v/>
      </c>
      <c r="H932" s="338" t="str">
        <f>IF(ISNUMBER(E932), IF(G932&gt;'Bulk DivVar Analysis'!$J$62,"Pass","Fail"),"")</f>
        <v/>
      </c>
      <c r="I932" s="338" t="str">
        <f t="shared" si="16"/>
        <v/>
      </c>
      <c r="J932" s="339"/>
      <c r="K932" s="339"/>
      <c r="L932" s="339"/>
      <c r="M932" s="339"/>
      <c r="N932" s="339"/>
      <c r="O932" s="339"/>
      <c r="P932" s="339"/>
      <c r="Q932" s="339"/>
    </row>
    <row r="933" spans="1:17" ht="13.5" customHeight="1">
      <c r="A933" s="481"/>
      <c r="B933" s="481"/>
      <c r="C933" s="481"/>
      <c r="D933" s="481"/>
      <c r="E933" s="481"/>
      <c r="F933" s="339"/>
      <c r="G933" s="340" t="str">
        <f>IF(ISNUMBER(E933),E933/'Bulk DivVar Analysis'!$I$60,"")</f>
        <v/>
      </c>
      <c r="H933" s="338" t="str">
        <f>IF(ISNUMBER(E933), IF(G933&gt;'Bulk DivVar Analysis'!$J$62,"Pass","Fail"),"")</f>
        <v/>
      </c>
      <c r="I933" s="338" t="str">
        <f t="shared" si="16"/>
        <v/>
      </c>
      <c r="J933" s="339"/>
      <c r="K933" s="339"/>
      <c r="L933" s="339"/>
      <c r="M933" s="339"/>
      <c r="N933" s="339"/>
      <c r="O933" s="339"/>
      <c r="P933" s="339"/>
      <c r="Q933" s="339"/>
    </row>
    <row r="934" spans="1:17" ht="13.5" customHeight="1">
      <c r="A934" s="481"/>
      <c r="B934" s="481"/>
      <c r="C934" s="481"/>
      <c r="D934" s="481"/>
      <c r="E934" s="481"/>
      <c r="F934" s="339"/>
      <c r="G934" s="340" t="str">
        <f>IF(ISNUMBER(E934),E934/'Bulk DivVar Analysis'!$I$60,"")</f>
        <v/>
      </c>
      <c r="H934" s="338" t="str">
        <f>IF(ISNUMBER(E934), IF(G934&gt;'Bulk DivVar Analysis'!$J$62,"Pass","Fail"),"")</f>
        <v/>
      </c>
      <c r="I934" s="338" t="str">
        <f t="shared" si="16"/>
        <v/>
      </c>
      <c r="J934" s="339"/>
      <c r="K934" s="339"/>
      <c r="L934" s="339"/>
      <c r="M934" s="339"/>
      <c r="N934" s="339"/>
      <c r="O934" s="339"/>
      <c r="P934" s="339"/>
      <c r="Q934" s="339"/>
    </row>
    <row r="935" spans="1:17" ht="13.5" customHeight="1">
      <c r="A935" s="481"/>
      <c r="B935" s="481"/>
      <c r="C935" s="481"/>
      <c r="D935" s="481"/>
      <c r="E935" s="481"/>
      <c r="F935" s="339"/>
      <c r="G935" s="340" t="str">
        <f>IF(ISNUMBER(E935),E935/'Bulk DivVar Analysis'!$I$60,"")</f>
        <v/>
      </c>
      <c r="H935" s="338" t="str">
        <f>IF(ISNUMBER(E935), IF(G935&gt;'Bulk DivVar Analysis'!$J$62,"Pass","Fail"),"")</f>
        <v/>
      </c>
      <c r="I935" s="338" t="str">
        <f t="shared" si="16"/>
        <v/>
      </c>
      <c r="J935" s="339"/>
      <c r="K935" s="339"/>
      <c r="L935" s="339"/>
      <c r="M935" s="339"/>
      <c r="N935" s="339"/>
      <c r="O935" s="339"/>
      <c r="P935" s="339"/>
      <c r="Q935" s="339"/>
    </row>
    <row r="936" spans="1:17" ht="13.5" customHeight="1">
      <c r="A936" s="481"/>
      <c r="B936" s="481"/>
      <c r="C936" s="481"/>
      <c r="D936" s="481"/>
      <c r="E936" s="481"/>
      <c r="F936" s="339"/>
      <c r="G936" s="340" t="str">
        <f>IF(ISNUMBER(E936),E936/'Bulk DivVar Analysis'!$I$60,"")</f>
        <v/>
      </c>
      <c r="H936" s="338" t="str">
        <f>IF(ISNUMBER(E936), IF(G936&gt;'Bulk DivVar Analysis'!$J$62,"Pass","Fail"),"")</f>
        <v/>
      </c>
      <c r="I936" s="338" t="str">
        <f t="shared" si="16"/>
        <v/>
      </c>
      <c r="J936" s="339"/>
      <c r="K936" s="339"/>
      <c r="L936" s="339"/>
      <c r="M936" s="339"/>
      <c r="N936" s="339"/>
      <c r="O936" s="339"/>
      <c r="P936" s="339"/>
      <c r="Q936" s="339"/>
    </row>
    <row r="937" spans="1:17" ht="13.5" customHeight="1">
      <c r="A937" s="481"/>
      <c r="B937" s="481"/>
      <c r="C937" s="481"/>
      <c r="D937" s="481"/>
      <c r="E937" s="481"/>
      <c r="F937" s="339"/>
      <c r="G937" s="340" t="str">
        <f>IF(ISNUMBER(E937),E937/'Bulk DivVar Analysis'!$I$60,"")</f>
        <v/>
      </c>
      <c r="H937" s="338" t="str">
        <f>IF(ISNUMBER(E937), IF(G937&gt;'Bulk DivVar Analysis'!$J$62,"Pass","Fail"),"")</f>
        <v/>
      </c>
      <c r="I937" s="338" t="str">
        <f t="shared" si="16"/>
        <v/>
      </c>
      <c r="J937" s="339"/>
      <c r="K937" s="339"/>
      <c r="L937" s="339"/>
      <c r="M937" s="339"/>
      <c r="N937" s="339"/>
      <c r="O937" s="339"/>
      <c r="P937" s="339"/>
      <c r="Q937" s="339"/>
    </row>
    <row r="938" spans="1:17" ht="13.5" customHeight="1">
      <c r="A938" s="481"/>
      <c r="B938" s="481"/>
      <c r="C938" s="481"/>
      <c r="D938" s="481"/>
      <c r="E938" s="481"/>
      <c r="F938" s="339"/>
      <c r="G938" s="340" t="str">
        <f>IF(ISNUMBER(E938),E938/'Bulk DivVar Analysis'!$I$60,"")</f>
        <v/>
      </c>
      <c r="H938" s="338" t="str">
        <f>IF(ISNUMBER(E938), IF(G938&gt;'Bulk DivVar Analysis'!$J$62,"Pass","Fail"),"")</f>
        <v/>
      </c>
      <c r="I938" s="338" t="str">
        <f t="shared" si="16"/>
        <v/>
      </c>
      <c r="J938" s="339"/>
      <c r="K938" s="339"/>
      <c r="L938" s="339"/>
      <c r="M938" s="339"/>
      <c r="N938" s="339"/>
      <c r="O938" s="339"/>
      <c r="P938" s="339"/>
      <c r="Q938" s="339"/>
    </row>
    <row r="939" spans="1:17" ht="13.5" customHeight="1">
      <c r="A939" s="481"/>
      <c r="B939" s="481"/>
      <c r="C939" s="481"/>
      <c r="D939" s="481"/>
      <c r="E939" s="481"/>
      <c r="F939" s="339"/>
      <c r="G939" s="340" t="str">
        <f>IF(ISNUMBER(E939),E939/'Bulk DivVar Analysis'!$I$60,"")</f>
        <v/>
      </c>
      <c r="H939" s="338" t="str">
        <f>IF(ISNUMBER(E939), IF(G939&gt;'Bulk DivVar Analysis'!$J$62,"Pass","Fail"),"")</f>
        <v/>
      </c>
      <c r="I939" s="338" t="str">
        <f t="shared" si="16"/>
        <v/>
      </c>
      <c r="J939" s="339"/>
      <c r="K939" s="339"/>
      <c r="L939" s="339"/>
      <c r="M939" s="339"/>
      <c r="N939" s="339"/>
      <c r="O939" s="339"/>
      <c r="P939" s="339"/>
      <c r="Q939" s="339"/>
    </row>
    <row r="940" spans="1:17" ht="13.5" customHeight="1">
      <c r="A940" s="481"/>
      <c r="B940" s="481"/>
      <c r="C940" s="481"/>
      <c r="D940" s="481"/>
      <c r="E940" s="481"/>
      <c r="F940" s="339"/>
      <c r="G940" s="340" t="str">
        <f>IF(ISNUMBER(E940),E940/'Bulk DivVar Analysis'!$I$60,"")</f>
        <v/>
      </c>
      <c r="H940" s="338" t="str">
        <f>IF(ISNUMBER(E940), IF(G940&gt;'Bulk DivVar Analysis'!$J$62,"Pass","Fail"),"")</f>
        <v/>
      </c>
      <c r="I940" s="338" t="str">
        <f t="shared" si="16"/>
        <v/>
      </c>
      <c r="J940" s="339"/>
      <c r="K940" s="339"/>
      <c r="L940" s="339"/>
      <c r="M940" s="339"/>
      <c r="N940" s="339"/>
      <c r="O940" s="339"/>
      <c r="P940" s="339"/>
      <c r="Q940" s="339"/>
    </row>
    <row r="941" spans="1:17" ht="13.5" customHeight="1">
      <c r="A941" s="481"/>
      <c r="B941" s="481"/>
      <c r="C941" s="481"/>
      <c r="D941" s="481"/>
      <c r="E941" s="481"/>
      <c r="F941" s="339"/>
      <c r="G941" s="340" t="str">
        <f>IF(ISNUMBER(E941),E941/'Bulk DivVar Analysis'!$I$60,"")</f>
        <v/>
      </c>
      <c r="H941" s="338" t="str">
        <f>IF(ISNUMBER(E941), IF(G941&gt;'Bulk DivVar Analysis'!$J$62,"Pass","Fail"),"")</f>
        <v/>
      </c>
      <c r="I941" s="338" t="str">
        <f t="shared" si="16"/>
        <v/>
      </c>
      <c r="J941" s="339"/>
      <c r="K941" s="339"/>
      <c r="L941" s="339"/>
      <c r="M941" s="339"/>
      <c r="N941" s="339"/>
      <c r="O941" s="339"/>
      <c r="P941" s="339"/>
      <c r="Q941" s="339"/>
    </row>
    <row r="942" spans="1:17" ht="13.5" customHeight="1">
      <c r="A942" s="481"/>
      <c r="B942" s="481"/>
      <c r="C942" s="481"/>
      <c r="D942" s="481"/>
      <c r="E942" s="481"/>
      <c r="F942" s="339"/>
      <c r="G942" s="340" t="str">
        <f>IF(ISNUMBER(E942),E942/'Bulk DivVar Analysis'!$I$60,"")</f>
        <v/>
      </c>
      <c r="H942" s="338" t="str">
        <f>IF(ISNUMBER(E942), IF(G942&gt;'Bulk DivVar Analysis'!$J$62,"Pass","Fail"),"")</f>
        <v/>
      </c>
      <c r="I942" s="338" t="str">
        <f t="shared" si="16"/>
        <v/>
      </c>
      <c r="J942" s="339"/>
      <c r="K942" s="339"/>
      <c r="L942" s="339"/>
      <c r="M942" s="339"/>
      <c r="N942" s="339"/>
      <c r="O942" s="339"/>
      <c r="P942" s="339"/>
      <c r="Q942" s="339"/>
    </row>
    <row r="943" spans="1:17" ht="13.5" customHeight="1">
      <c r="A943" s="481"/>
      <c r="B943" s="481"/>
      <c r="C943" s="481"/>
      <c r="D943" s="481"/>
      <c r="E943" s="481"/>
      <c r="F943" s="339"/>
      <c r="G943" s="340" t="str">
        <f>IF(ISNUMBER(E943),E943/'Bulk DivVar Analysis'!$I$60,"")</f>
        <v/>
      </c>
      <c r="H943" s="338" t="str">
        <f>IF(ISNUMBER(E943), IF(G943&gt;'Bulk DivVar Analysis'!$J$62,"Pass","Fail"),"")</f>
        <v/>
      </c>
      <c r="I943" s="338" t="str">
        <f t="shared" si="16"/>
        <v/>
      </c>
      <c r="J943" s="339"/>
      <c r="K943" s="339"/>
      <c r="L943" s="339"/>
      <c r="M943" s="339"/>
      <c r="N943" s="339"/>
      <c r="O943" s="339"/>
      <c r="P943" s="339"/>
      <c r="Q943" s="339"/>
    </row>
    <row r="944" spans="1:17" ht="13.5" customHeight="1">
      <c r="A944" s="481"/>
      <c r="B944" s="481"/>
      <c r="C944" s="481"/>
      <c r="D944" s="481"/>
      <c r="E944" s="481"/>
      <c r="F944" s="339"/>
      <c r="G944" s="340" t="str">
        <f>IF(ISNUMBER(E944),E944/'Bulk DivVar Analysis'!$I$60,"")</f>
        <v/>
      </c>
      <c r="H944" s="338" t="str">
        <f>IF(ISNUMBER(E944), IF(G944&gt;'Bulk DivVar Analysis'!$J$62,"Pass","Fail"),"")</f>
        <v/>
      </c>
      <c r="I944" s="338" t="str">
        <f t="shared" si="16"/>
        <v/>
      </c>
      <c r="J944" s="339"/>
      <c r="K944" s="339"/>
      <c r="L944" s="339"/>
      <c r="M944" s="339"/>
      <c r="N944" s="339"/>
      <c r="O944" s="339"/>
      <c r="P944" s="339"/>
      <c r="Q944" s="339"/>
    </row>
    <row r="945" spans="1:17" ht="13.5" customHeight="1">
      <c r="A945" s="481"/>
      <c r="B945" s="481"/>
      <c r="C945" s="481"/>
      <c r="D945" s="481"/>
      <c r="E945" s="481"/>
      <c r="F945" s="339"/>
      <c r="G945" s="340" t="str">
        <f>IF(ISNUMBER(E945),E945/'Bulk DivVar Analysis'!$I$60,"")</f>
        <v/>
      </c>
      <c r="H945" s="338" t="str">
        <f>IF(ISNUMBER(E945), IF(G945&gt;'Bulk DivVar Analysis'!$J$62,"Pass","Fail"),"")</f>
        <v/>
      </c>
      <c r="I945" s="338" t="str">
        <f t="shared" si="16"/>
        <v/>
      </c>
      <c r="J945" s="339"/>
      <c r="K945" s="339"/>
      <c r="L945" s="339"/>
      <c r="M945" s="339"/>
      <c r="N945" s="339"/>
      <c r="O945" s="339"/>
      <c r="P945" s="339"/>
      <c r="Q945" s="339"/>
    </row>
    <row r="946" spans="1:17" ht="13.5" customHeight="1">
      <c r="A946" s="481"/>
      <c r="B946" s="481"/>
      <c r="C946" s="481"/>
      <c r="D946" s="481"/>
      <c r="E946" s="481"/>
      <c r="F946" s="339"/>
      <c r="G946" s="340" t="str">
        <f>IF(ISNUMBER(E946),E946/'Bulk DivVar Analysis'!$I$60,"")</f>
        <v/>
      </c>
      <c r="H946" s="338" t="str">
        <f>IF(ISNUMBER(E946), IF(G946&gt;'Bulk DivVar Analysis'!$J$62,"Pass","Fail"),"")</f>
        <v/>
      </c>
      <c r="I946" s="338" t="str">
        <f t="shared" si="16"/>
        <v/>
      </c>
      <c r="J946" s="339"/>
      <c r="K946" s="339"/>
      <c r="L946" s="339"/>
      <c r="M946" s="339"/>
      <c r="N946" s="339"/>
      <c r="O946" s="339"/>
      <c r="P946" s="339"/>
      <c r="Q946" s="339"/>
    </row>
    <row r="947" spans="1:17" ht="13.5" customHeight="1">
      <c r="A947" s="481"/>
      <c r="B947" s="481"/>
      <c r="C947" s="481"/>
      <c r="D947" s="481"/>
      <c r="E947" s="481"/>
      <c r="F947" s="339"/>
      <c r="G947" s="340" t="str">
        <f>IF(ISNUMBER(E947),E947/'Bulk DivVar Analysis'!$I$60,"")</f>
        <v/>
      </c>
      <c r="H947" s="338" t="str">
        <f>IF(ISNUMBER(E947), IF(G947&gt;'Bulk DivVar Analysis'!$J$62,"Pass","Fail"),"")</f>
        <v/>
      </c>
      <c r="I947" s="338" t="str">
        <f t="shared" si="16"/>
        <v/>
      </c>
      <c r="J947" s="339"/>
      <c r="K947" s="339"/>
      <c r="L947" s="339"/>
      <c r="M947" s="339"/>
      <c r="N947" s="339"/>
      <c r="O947" s="339"/>
      <c r="P947" s="339"/>
      <c r="Q947" s="339"/>
    </row>
    <row r="948" spans="1:17" ht="13.5" customHeight="1">
      <c r="A948" s="481"/>
      <c r="B948" s="481"/>
      <c r="C948" s="481"/>
      <c r="D948" s="481"/>
      <c r="E948" s="481"/>
      <c r="F948" s="339"/>
      <c r="G948" s="340" t="str">
        <f>IF(ISNUMBER(E948),E948/'Bulk DivVar Analysis'!$I$60,"")</f>
        <v/>
      </c>
      <c r="H948" s="338" t="str">
        <f>IF(ISNUMBER(E948), IF(G948&gt;'Bulk DivVar Analysis'!$J$62,"Pass","Fail"),"")</f>
        <v/>
      </c>
      <c r="I948" s="338" t="str">
        <f t="shared" si="16"/>
        <v/>
      </c>
      <c r="J948" s="339"/>
      <c r="K948" s="339"/>
      <c r="L948" s="339"/>
      <c r="M948" s="339"/>
      <c r="N948" s="339"/>
      <c r="O948" s="339"/>
      <c r="P948" s="339"/>
      <c r="Q948" s="339"/>
    </row>
    <row r="949" spans="1:17" ht="13.5" customHeight="1">
      <c r="A949" s="481"/>
      <c r="B949" s="481"/>
      <c r="C949" s="481"/>
      <c r="D949" s="481"/>
      <c r="E949" s="481"/>
      <c r="F949" s="339"/>
      <c r="G949" s="340" t="str">
        <f>IF(ISNUMBER(E949),E949/'Bulk DivVar Analysis'!$I$60,"")</f>
        <v/>
      </c>
      <c r="H949" s="338" t="str">
        <f>IF(ISNUMBER(E949), IF(G949&gt;'Bulk DivVar Analysis'!$J$62,"Pass","Fail"),"")</f>
        <v/>
      </c>
      <c r="I949" s="338" t="str">
        <f t="shared" si="16"/>
        <v/>
      </c>
      <c r="J949" s="339"/>
      <c r="K949" s="339"/>
      <c r="L949" s="339"/>
      <c r="M949" s="339"/>
      <c r="N949" s="339"/>
      <c r="O949" s="339"/>
      <c r="P949" s="339"/>
      <c r="Q949" s="339"/>
    </row>
    <row r="950" spans="1:17" ht="13.5" customHeight="1">
      <c r="A950" s="481"/>
      <c r="B950" s="481"/>
      <c r="C950" s="481"/>
      <c r="D950" s="481"/>
      <c r="E950" s="481"/>
      <c r="F950" s="339"/>
      <c r="G950" s="340" t="str">
        <f>IF(ISNUMBER(E950),E950/'Bulk DivVar Analysis'!$I$60,"")</f>
        <v/>
      </c>
      <c r="H950" s="338" t="str">
        <f>IF(ISNUMBER(E950), IF(G950&gt;'Bulk DivVar Analysis'!$J$62,"Pass","Fail"),"")</f>
        <v/>
      </c>
      <c r="I950" s="338" t="str">
        <f t="shared" si="16"/>
        <v/>
      </c>
      <c r="J950" s="339"/>
      <c r="K950" s="339"/>
      <c r="L950" s="339"/>
      <c r="M950" s="339"/>
      <c r="N950" s="339"/>
      <c r="O950" s="339"/>
      <c r="P950" s="339"/>
      <c r="Q950" s="339"/>
    </row>
    <row r="951" spans="1:17" ht="13.5" customHeight="1">
      <c r="A951" s="481"/>
      <c r="B951" s="481"/>
      <c r="C951" s="481"/>
      <c r="D951" s="481"/>
      <c r="E951" s="481"/>
      <c r="F951" s="339"/>
      <c r="G951" s="340" t="str">
        <f>IF(ISNUMBER(E951),E951/'Bulk DivVar Analysis'!$I$60,"")</f>
        <v/>
      </c>
      <c r="H951" s="338" t="str">
        <f>IF(ISNUMBER(E951), IF(G951&gt;'Bulk DivVar Analysis'!$J$62,"Pass","Fail"),"")</f>
        <v/>
      </c>
      <c r="I951" s="338" t="str">
        <f t="shared" si="16"/>
        <v/>
      </c>
      <c r="J951" s="339"/>
      <c r="K951" s="339"/>
      <c r="L951" s="339"/>
      <c r="M951" s="339"/>
      <c r="N951" s="339"/>
      <c r="O951" s="339"/>
      <c r="P951" s="339"/>
      <c r="Q951" s="339"/>
    </row>
    <row r="952" spans="1:17" ht="13.5" customHeight="1">
      <c r="A952" s="481"/>
      <c r="B952" s="481"/>
      <c r="C952" s="481"/>
      <c r="D952" s="481"/>
      <c r="E952" s="481"/>
      <c r="F952" s="339"/>
      <c r="G952" s="340" t="str">
        <f>IF(ISNUMBER(E952),E952/'Bulk DivVar Analysis'!$I$60,"")</f>
        <v/>
      </c>
      <c r="H952" s="338" t="str">
        <f>IF(ISNUMBER(E952), IF(G952&gt;'Bulk DivVar Analysis'!$J$62,"Pass","Fail"),"")</f>
        <v/>
      </c>
      <c r="I952" s="338" t="str">
        <f t="shared" si="16"/>
        <v/>
      </c>
      <c r="J952" s="339"/>
      <c r="K952" s="339"/>
      <c r="L952" s="339"/>
      <c r="M952" s="339"/>
      <c r="N952" s="339"/>
      <c r="O952" s="339"/>
      <c r="P952" s="339"/>
      <c r="Q952" s="339"/>
    </row>
    <row r="953" spans="1:17" ht="13.5" customHeight="1">
      <c r="A953" s="481"/>
      <c r="B953" s="481"/>
      <c r="C953" s="481"/>
      <c r="D953" s="481"/>
      <c r="E953" s="481"/>
      <c r="F953" s="339"/>
      <c r="G953" s="340" t="str">
        <f>IF(ISNUMBER(E953),E953/'Bulk DivVar Analysis'!$I$60,"")</f>
        <v/>
      </c>
      <c r="H953" s="338" t="str">
        <f>IF(ISNUMBER(E953), IF(G953&gt;'Bulk DivVar Analysis'!$J$62,"Pass","Fail"),"")</f>
        <v/>
      </c>
      <c r="I953" s="338" t="str">
        <f t="shared" si="16"/>
        <v/>
      </c>
      <c r="J953" s="339"/>
      <c r="K953" s="339"/>
      <c r="L953" s="339"/>
      <c r="M953" s="339"/>
      <c r="N953" s="339"/>
      <c r="O953" s="339"/>
      <c r="P953" s="339"/>
      <c r="Q953" s="339"/>
    </row>
    <row r="954" spans="1:17" ht="13.5" customHeight="1">
      <c r="A954" s="481"/>
      <c r="B954" s="481"/>
      <c r="C954" s="481"/>
      <c r="D954" s="481"/>
      <c r="E954" s="481"/>
      <c r="F954" s="339"/>
      <c r="G954" s="340" t="str">
        <f>IF(ISNUMBER(E954),E954/'Bulk DivVar Analysis'!$I$60,"")</f>
        <v/>
      </c>
      <c r="H954" s="338" t="str">
        <f>IF(ISNUMBER(E954), IF(G954&gt;'Bulk DivVar Analysis'!$J$62,"Pass","Fail"),"")</f>
        <v/>
      </c>
      <c r="I954" s="338" t="str">
        <f t="shared" si="16"/>
        <v/>
      </c>
      <c r="J954" s="339"/>
      <c r="K954" s="339"/>
      <c r="L954" s="339"/>
      <c r="M954" s="339"/>
      <c r="N954" s="339"/>
      <c r="O954" s="339"/>
      <c r="P954" s="339"/>
      <c r="Q954" s="339"/>
    </row>
    <row r="955" spans="1:17" ht="13.5" customHeight="1">
      <c r="A955" s="481"/>
      <c r="B955" s="481"/>
      <c r="C955" s="481"/>
      <c r="D955" s="481"/>
      <c r="E955" s="481"/>
      <c r="F955" s="339"/>
      <c r="G955" s="340" t="str">
        <f>IF(ISNUMBER(E955),E955/'Bulk DivVar Analysis'!$I$60,"")</f>
        <v/>
      </c>
      <c r="H955" s="338" t="str">
        <f>IF(ISNUMBER(E955), IF(G955&gt;'Bulk DivVar Analysis'!$J$62,"Pass","Fail"),"")</f>
        <v/>
      </c>
      <c r="I955" s="338" t="str">
        <f t="shared" si="16"/>
        <v/>
      </c>
      <c r="J955" s="339"/>
      <c r="K955" s="339"/>
      <c r="L955" s="339"/>
      <c r="M955" s="339"/>
      <c r="N955" s="339"/>
      <c r="O955" s="339"/>
      <c r="P955" s="339"/>
      <c r="Q955" s="339"/>
    </row>
    <row r="956" spans="1:17" ht="13.5" customHeight="1">
      <c r="A956" s="481"/>
      <c r="B956" s="481"/>
      <c r="C956" s="481"/>
      <c r="D956" s="481"/>
      <c r="E956" s="481"/>
      <c r="F956" s="339"/>
      <c r="G956" s="340" t="str">
        <f>IF(ISNUMBER(E956),E956/'Bulk DivVar Analysis'!$I$60,"")</f>
        <v/>
      </c>
      <c r="H956" s="338" t="str">
        <f>IF(ISNUMBER(E956), IF(G956&gt;'Bulk DivVar Analysis'!$J$62,"Pass","Fail"),"")</f>
        <v/>
      </c>
      <c r="I956" s="338" t="str">
        <f t="shared" si="16"/>
        <v/>
      </c>
      <c r="J956" s="339"/>
      <c r="K956" s="339"/>
      <c r="L956" s="339"/>
      <c r="M956" s="339"/>
      <c r="N956" s="339"/>
      <c r="O956" s="339"/>
      <c r="P956" s="339"/>
      <c r="Q956" s="339"/>
    </row>
    <row r="957" spans="1:17" ht="13.5" customHeight="1">
      <c r="A957" s="481"/>
      <c r="B957" s="481"/>
      <c r="C957" s="481"/>
      <c r="D957" s="481"/>
      <c r="E957" s="481"/>
      <c r="F957" s="339"/>
      <c r="G957" s="340" t="str">
        <f>IF(ISNUMBER(E957),E957/'Bulk DivVar Analysis'!$I$60,"")</f>
        <v/>
      </c>
      <c r="H957" s="338" t="str">
        <f>IF(ISNUMBER(E957), IF(G957&gt;'Bulk DivVar Analysis'!$J$62,"Pass","Fail"),"")</f>
        <v/>
      </c>
      <c r="I957" s="338" t="str">
        <f t="shared" si="16"/>
        <v/>
      </c>
      <c r="J957" s="339"/>
      <c r="K957" s="339"/>
      <c r="L957" s="339"/>
      <c r="M957" s="339"/>
      <c r="N957" s="339"/>
      <c r="O957" s="339"/>
      <c r="P957" s="339"/>
      <c r="Q957" s="339"/>
    </row>
    <row r="958" spans="1:17" ht="13.5" customHeight="1">
      <c r="A958" s="481"/>
      <c r="B958" s="481"/>
      <c r="C958" s="481"/>
      <c r="D958" s="481"/>
      <c r="E958" s="481"/>
      <c r="F958" s="339"/>
      <c r="G958" s="340" t="str">
        <f>IF(ISNUMBER(E958),E958/'Bulk DivVar Analysis'!$I$60,"")</f>
        <v/>
      </c>
      <c r="H958" s="338" t="str">
        <f>IF(ISNUMBER(E958), IF(G958&gt;'Bulk DivVar Analysis'!$J$62,"Pass","Fail"),"")</f>
        <v/>
      </c>
      <c r="I958" s="338" t="str">
        <f t="shared" si="16"/>
        <v/>
      </c>
      <c r="J958" s="339"/>
      <c r="K958" s="339"/>
      <c r="L958" s="339"/>
      <c r="M958" s="339"/>
      <c r="N958" s="339"/>
      <c r="O958" s="339"/>
      <c r="P958" s="339"/>
      <c r="Q958" s="339"/>
    </row>
    <row r="959" spans="1:17" ht="13.5" customHeight="1">
      <c r="A959" s="481"/>
      <c r="B959" s="481"/>
      <c r="C959" s="481"/>
      <c r="D959" s="481"/>
      <c r="E959" s="481"/>
      <c r="F959" s="339"/>
      <c r="G959" s="340" t="str">
        <f>IF(ISNUMBER(E959),E959/'Bulk DivVar Analysis'!$I$60,"")</f>
        <v/>
      </c>
      <c r="H959" s="338" t="str">
        <f>IF(ISNUMBER(E959), IF(G959&gt;'Bulk DivVar Analysis'!$J$62,"Pass","Fail"),"")</f>
        <v/>
      </c>
      <c r="I959" s="338" t="str">
        <f t="shared" si="16"/>
        <v/>
      </c>
      <c r="J959" s="339"/>
      <c r="K959" s="339"/>
      <c r="L959" s="339"/>
      <c r="M959" s="339"/>
      <c r="N959" s="339"/>
      <c r="O959" s="339"/>
      <c r="P959" s="339"/>
      <c r="Q959" s="339"/>
    </row>
    <row r="960" spans="1:17" ht="13.5" customHeight="1">
      <c r="A960" s="481"/>
      <c r="B960" s="481"/>
      <c r="C960" s="481"/>
      <c r="D960" s="481"/>
      <c r="E960" s="481"/>
      <c r="F960" s="339"/>
      <c r="G960" s="340" t="str">
        <f>IF(ISNUMBER(E960),E960/'Bulk DivVar Analysis'!$I$60,"")</f>
        <v/>
      </c>
      <c r="H960" s="338" t="str">
        <f>IF(ISNUMBER(E960), IF(G960&gt;'Bulk DivVar Analysis'!$J$62,"Pass","Fail"),"")</f>
        <v/>
      </c>
      <c r="I960" s="338" t="str">
        <f t="shared" si="16"/>
        <v/>
      </c>
      <c r="J960" s="339"/>
      <c r="K960" s="339"/>
      <c r="L960" s="339"/>
      <c r="M960" s="339"/>
      <c r="N960" s="339"/>
      <c r="O960" s="339"/>
      <c r="P960" s="339"/>
      <c r="Q960" s="339"/>
    </row>
    <row r="961" spans="1:17" ht="13.5" customHeight="1">
      <c r="A961" s="481"/>
      <c r="B961" s="481"/>
      <c r="C961" s="481"/>
      <c r="D961" s="481"/>
      <c r="E961" s="481"/>
      <c r="F961" s="339"/>
      <c r="G961" s="340" t="str">
        <f>IF(ISNUMBER(E961),E961/'Bulk DivVar Analysis'!$I$60,"")</f>
        <v/>
      </c>
      <c r="H961" s="338" t="str">
        <f>IF(ISNUMBER(E961), IF(G961&gt;'Bulk DivVar Analysis'!$J$62,"Pass","Fail"),"")</f>
        <v/>
      </c>
      <c r="I961" s="338" t="str">
        <f t="shared" si="16"/>
        <v/>
      </c>
      <c r="J961" s="339"/>
      <c r="K961" s="339"/>
      <c r="L961" s="339"/>
      <c r="M961" s="339"/>
      <c r="N961" s="339"/>
      <c r="O961" s="339"/>
      <c r="P961" s="339"/>
      <c r="Q961" s="339"/>
    </row>
    <row r="962" spans="1:17" ht="13.5" customHeight="1">
      <c r="A962" s="481"/>
      <c r="B962" s="481"/>
      <c r="C962" s="481"/>
      <c r="D962" s="481"/>
      <c r="E962" s="481"/>
      <c r="F962" s="339"/>
      <c r="G962" s="340" t="str">
        <f>IF(ISNUMBER(E962),E962/'Bulk DivVar Analysis'!$I$60,"")</f>
        <v/>
      </c>
      <c r="H962" s="338" t="str">
        <f>IF(ISNUMBER(E962), IF(G962&gt;'Bulk DivVar Analysis'!$J$62,"Pass","Fail"),"")</f>
        <v/>
      </c>
      <c r="I962" s="338" t="str">
        <f t="shared" si="16"/>
        <v/>
      </c>
      <c r="J962" s="339"/>
      <c r="K962" s="339"/>
      <c r="L962" s="339"/>
      <c r="M962" s="339"/>
      <c r="N962" s="339"/>
      <c r="O962" s="339"/>
      <c r="P962" s="339"/>
      <c r="Q962" s="339"/>
    </row>
    <row r="963" spans="1:17" ht="13.5" customHeight="1">
      <c r="A963" s="481"/>
      <c r="B963" s="481"/>
      <c r="C963" s="481"/>
      <c r="D963" s="481"/>
      <c r="E963" s="481"/>
      <c r="F963" s="339"/>
      <c r="G963" s="340" t="str">
        <f>IF(ISNUMBER(E963),E963/'Bulk DivVar Analysis'!$I$60,"")</f>
        <v/>
      </c>
      <c r="H963" s="338" t="str">
        <f>IF(ISNUMBER(E963), IF(G963&gt;'Bulk DivVar Analysis'!$J$62,"Pass","Fail"),"")</f>
        <v/>
      </c>
      <c r="I963" s="338" t="str">
        <f t="shared" ref="I963:I1026" si="17">_xlfn.TEXTJOIN("_",TRUE,B963,C963)</f>
        <v/>
      </c>
      <c r="J963" s="339"/>
      <c r="K963" s="339"/>
      <c r="L963" s="339"/>
      <c r="M963" s="339"/>
      <c r="N963" s="339"/>
      <c r="O963" s="339"/>
      <c r="P963" s="339"/>
      <c r="Q963" s="339"/>
    </row>
    <row r="964" spans="1:17" ht="13.5" customHeight="1">
      <c r="A964" s="481"/>
      <c r="B964" s="481"/>
      <c r="C964" s="481"/>
      <c r="D964" s="481"/>
      <c r="E964" s="481"/>
      <c r="F964" s="339"/>
      <c r="G964" s="340" t="str">
        <f>IF(ISNUMBER(E964),E964/'Bulk DivVar Analysis'!$I$60,"")</f>
        <v/>
      </c>
      <c r="H964" s="338" t="str">
        <f>IF(ISNUMBER(E964), IF(G964&gt;'Bulk DivVar Analysis'!$J$62,"Pass","Fail"),"")</f>
        <v/>
      </c>
      <c r="I964" s="338" t="str">
        <f t="shared" si="17"/>
        <v/>
      </c>
      <c r="J964" s="339"/>
      <c r="K964" s="339"/>
      <c r="L964" s="339"/>
      <c r="M964" s="339"/>
      <c r="N964" s="339"/>
      <c r="O964" s="339"/>
      <c r="P964" s="339"/>
      <c r="Q964" s="339"/>
    </row>
    <row r="965" spans="1:17" ht="13.5" customHeight="1">
      <c r="A965" s="481"/>
      <c r="B965" s="481"/>
      <c r="C965" s="481"/>
      <c r="D965" s="481"/>
      <c r="E965" s="481"/>
      <c r="F965" s="339"/>
      <c r="G965" s="340" t="str">
        <f>IF(ISNUMBER(E965),E965/'Bulk DivVar Analysis'!$I$60,"")</f>
        <v/>
      </c>
      <c r="H965" s="338" t="str">
        <f>IF(ISNUMBER(E965), IF(G965&gt;'Bulk DivVar Analysis'!$J$62,"Pass","Fail"),"")</f>
        <v/>
      </c>
      <c r="I965" s="338" t="str">
        <f t="shared" si="17"/>
        <v/>
      </c>
      <c r="J965" s="339"/>
      <c r="K965" s="339"/>
      <c r="L965" s="339"/>
      <c r="M965" s="339"/>
      <c r="N965" s="339"/>
      <c r="O965" s="339"/>
      <c r="P965" s="339"/>
      <c r="Q965" s="339"/>
    </row>
    <row r="966" spans="1:17" ht="13.5" customHeight="1">
      <c r="A966" s="481"/>
      <c r="B966" s="481"/>
      <c r="C966" s="481"/>
      <c r="D966" s="481"/>
      <c r="E966" s="481"/>
      <c r="F966" s="339"/>
      <c r="G966" s="340" t="str">
        <f>IF(ISNUMBER(E966),E966/'Bulk DivVar Analysis'!$I$60,"")</f>
        <v/>
      </c>
      <c r="H966" s="338" t="str">
        <f>IF(ISNUMBER(E966), IF(G966&gt;'Bulk DivVar Analysis'!$J$62,"Pass","Fail"),"")</f>
        <v/>
      </c>
      <c r="I966" s="338" t="str">
        <f t="shared" si="17"/>
        <v/>
      </c>
      <c r="J966" s="339"/>
      <c r="K966" s="339"/>
      <c r="L966" s="339"/>
      <c r="M966" s="339"/>
      <c r="N966" s="339"/>
      <c r="O966" s="339"/>
      <c r="P966" s="339"/>
      <c r="Q966" s="339"/>
    </row>
    <row r="967" spans="1:17" ht="13.5" customHeight="1">
      <c r="A967" s="481"/>
      <c r="B967" s="481"/>
      <c r="C967" s="481"/>
      <c r="D967" s="481"/>
      <c r="E967" s="481"/>
      <c r="F967" s="339"/>
      <c r="G967" s="340" t="str">
        <f>IF(ISNUMBER(E967),E967/'Bulk DivVar Analysis'!$I$60,"")</f>
        <v/>
      </c>
      <c r="H967" s="338" t="str">
        <f>IF(ISNUMBER(E967), IF(G967&gt;'Bulk DivVar Analysis'!$J$62,"Pass","Fail"),"")</f>
        <v/>
      </c>
      <c r="I967" s="338" t="str">
        <f t="shared" si="17"/>
        <v/>
      </c>
      <c r="J967" s="339"/>
      <c r="K967" s="339"/>
      <c r="L967" s="339"/>
      <c r="M967" s="339"/>
      <c r="N967" s="339"/>
      <c r="O967" s="339"/>
      <c r="P967" s="339"/>
      <c r="Q967" s="339"/>
    </row>
    <row r="968" spans="1:17" ht="13.5" customHeight="1">
      <c r="A968" s="481"/>
      <c r="B968" s="481"/>
      <c r="C968" s="481"/>
      <c r="D968" s="481"/>
      <c r="E968" s="481"/>
      <c r="F968" s="339"/>
      <c r="G968" s="340" t="str">
        <f>IF(ISNUMBER(E968),E968/'Bulk DivVar Analysis'!$I$60,"")</f>
        <v/>
      </c>
      <c r="H968" s="338" t="str">
        <f>IF(ISNUMBER(E968), IF(G968&gt;'Bulk DivVar Analysis'!$J$62,"Pass","Fail"),"")</f>
        <v/>
      </c>
      <c r="I968" s="338" t="str">
        <f t="shared" si="17"/>
        <v/>
      </c>
      <c r="J968" s="339"/>
      <c r="K968" s="339"/>
      <c r="L968" s="339"/>
      <c r="M968" s="339"/>
      <c r="N968" s="339"/>
      <c r="O968" s="339"/>
      <c r="P968" s="339"/>
      <c r="Q968" s="339"/>
    </row>
    <row r="969" spans="1:17" ht="13.5" customHeight="1">
      <c r="A969" s="481"/>
      <c r="B969" s="481"/>
      <c r="C969" s="481"/>
      <c r="D969" s="481"/>
      <c r="E969" s="481"/>
      <c r="F969" s="339"/>
      <c r="G969" s="340" t="str">
        <f>IF(ISNUMBER(E969),E969/'Bulk DivVar Analysis'!$I$60,"")</f>
        <v/>
      </c>
      <c r="H969" s="338" t="str">
        <f>IF(ISNUMBER(E969), IF(G969&gt;'Bulk DivVar Analysis'!$J$62,"Pass","Fail"),"")</f>
        <v/>
      </c>
      <c r="I969" s="338" t="str">
        <f t="shared" si="17"/>
        <v/>
      </c>
      <c r="J969" s="339"/>
      <c r="K969" s="339"/>
      <c r="L969" s="339"/>
      <c r="M969" s="339"/>
      <c r="N969" s="339"/>
      <c r="O969" s="339"/>
      <c r="P969" s="339"/>
      <c r="Q969" s="339"/>
    </row>
    <row r="970" spans="1:17" ht="13.5" customHeight="1">
      <c r="A970" s="481"/>
      <c r="B970" s="481"/>
      <c r="C970" s="481"/>
      <c r="D970" s="481"/>
      <c r="E970" s="481"/>
      <c r="F970" s="339"/>
      <c r="G970" s="340" t="str">
        <f>IF(ISNUMBER(E970),E970/'Bulk DivVar Analysis'!$I$60,"")</f>
        <v/>
      </c>
      <c r="H970" s="338" t="str">
        <f>IF(ISNUMBER(E970), IF(G970&gt;'Bulk DivVar Analysis'!$J$62,"Pass","Fail"),"")</f>
        <v/>
      </c>
      <c r="I970" s="338" t="str">
        <f t="shared" si="17"/>
        <v/>
      </c>
      <c r="J970" s="339"/>
      <c r="K970" s="339"/>
      <c r="L970" s="339"/>
      <c r="M970" s="339"/>
      <c r="N970" s="339"/>
      <c r="O970" s="339"/>
      <c r="P970" s="339"/>
      <c r="Q970" s="339"/>
    </row>
    <row r="971" spans="1:17" ht="13.5" customHeight="1">
      <c r="A971" s="481"/>
      <c r="B971" s="481"/>
      <c r="C971" s="481"/>
      <c r="D971" s="481"/>
      <c r="E971" s="481"/>
      <c r="F971" s="339"/>
      <c r="G971" s="340" t="str">
        <f>IF(ISNUMBER(E971),E971/'Bulk DivVar Analysis'!$I$60,"")</f>
        <v/>
      </c>
      <c r="H971" s="338" t="str">
        <f>IF(ISNUMBER(E971), IF(G971&gt;'Bulk DivVar Analysis'!$J$62,"Pass","Fail"),"")</f>
        <v/>
      </c>
      <c r="I971" s="338" t="str">
        <f t="shared" si="17"/>
        <v/>
      </c>
      <c r="J971" s="339"/>
      <c r="K971" s="339"/>
      <c r="L971" s="339"/>
      <c r="M971" s="339"/>
      <c r="N971" s="339"/>
      <c r="O971" s="339"/>
      <c r="P971" s="339"/>
      <c r="Q971" s="339"/>
    </row>
    <row r="972" spans="1:17" ht="13.5" customHeight="1">
      <c r="A972" s="481"/>
      <c r="B972" s="481"/>
      <c r="C972" s="481"/>
      <c r="D972" s="481"/>
      <c r="E972" s="481"/>
      <c r="F972" s="339"/>
      <c r="G972" s="340" t="str">
        <f>IF(ISNUMBER(E972),E972/'Bulk DivVar Analysis'!$I$60,"")</f>
        <v/>
      </c>
      <c r="H972" s="338" t="str">
        <f>IF(ISNUMBER(E972), IF(G972&gt;'Bulk DivVar Analysis'!$J$62,"Pass","Fail"),"")</f>
        <v/>
      </c>
      <c r="I972" s="338" t="str">
        <f t="shared" si="17"/>
        <v/>
      </c>
      <c r="J972" s="339"/>
      <c r="K972" s="339"/>
      <c r="L972" s="339"/>
      <c r="M972" s="339"/>
      <c r="N972" s="339"/>
      <c r="O972" s="339"/>
      <c r="P972" s="339"/>
      <c r="Q972" s="339"/>
    </row>
    <row r="973" spans="1:17" ht="13.5" customHeight="1">
      <c r="A973" s="481"/>
      <c r="B973" s="481"/>
      <c r="C973" s="481"/>
      <c r="D973" s="481"/>
      <c r="E973" s="481"/>
      <c r="F973" s="339"/>
      <c r="G973" s="340" t="str">
        <f>IF(ISNUMBER(E973),E973/'Bulk DivVar Analysis'!$I$60,"")</f>
        <v/>
      </c>
      <c r="H973" s="338" t="str">
        <f>IF(ISNUMBER(E973), IF(G973&gt;'Bulk DivVar Analysis'!$J$62,"Pass","Fail"),"")</f>
        <v/>
      </c>
      <c r="I973" s="338" t="str">
        <f t="shared" si="17"/>
        <v/>
      </c>
      <c r="J973" s="339"/>
      <c r="K973" s="339"/>
      <c r="L973" s="339"/>
      <c r="M973" s="339"/>
      <c r="N973" s="339"/>
      <c r="O973" s="339"/>
      <c r="P973" s="339"/>
      <c r="Q973" s="339"/>
    </row>
    <row r="974" spans="1:17" ht="13.5" customHeight="1">
      <c r="A974" s="481"/>
      <c r="B974" s="481"/>
      <c r="C974" s="481"/>
      <c r="D974" s="481"/>
      <c r="E974" s="481"/>
      <c r="F974" s="339"/>
      <c r="G974" s="340" t="str">
        <f>IF(ISNUMBER(E974),E974/'Bulk DivVar Analysis'!$I$60,"")</f>
        <v/>
      </c>
      <c r="H974" s="338" t="str">
        <f>IF(ISNUMBER(E974), IF(G974&gt;'Bulk DivVar Analysis'!$J$62,"Pass","Fail"),"")</f>
        <v/>
      </c>
      <c r="I974" s="338" t="str">
        <f t="shared" si="17"/>
        <v/>
      </c>
      <c r="J974" s="339"/>
      <c r="K974" s="339"/>
      <c r="L974" s="339"/>
      <c r="M974" s="339"/>
      <c r="N974" s="339"/>
      <c r="O974" s="339"/>
      <c r="P974" s="339"/>
      <c r="Q974" s="339"/>
    </row>
    <row r="975" spans="1:17" ht="13.5" customHeight="1">
      <c r="A975" s="481"/>
      <c r="B975" s="481"/>
      <c r="C975" s="481"/>
      <c r="D975" s="481"/>
      <c r="E975" s="481"/>
      <c r="F975" s="339"/>
      <c r="G975" s="340" t="str">
        <f>IF(ISNUMBER(E975),E975/'Bulk DivVar Analysis'!$I$60,"")</f>
        <v/>
      </c>
      <c r="H975" s="338" t="str">
        <f>IF(ISNUMBER(E975), IF(G975&gt;'Bulk DivVar Analysis'!$J$62,"Pass","Fail"),"")</f>
        <v/>
      </c>
      <c r="I975" s="338" t="str">
        <f t="shared" si="17"/>
        <v/>
      </c>
      <c r="J975" s="339"/>
      <c r="K975" s="339"/>
      <c r="L975" s="339"/>
      <c r="M975" s="339"/>
      <c r="N975" s="339"/>
      <c r="O975" s="339"/>
      <c r="P975" s="339"/>
      <c r="Q975" s="339"/>
    </row>
    <row r="976" spans="1:17" ht="13.5" customHeight="1">
      <c r="A976" s="481"/>
      <c r="B976" s="481"/>
      <c r="C976" s="481"/>
      <c r="D976" s="481"/>
      <c r="E976" s="481"/>
      <c r="F976" s="339"/>
      <c r="G976" s="340" t="str">
        <f>IF(ISNUMBER(E976),E976/'Bulk DivVar Analysis'!$I$60,"")</f>
        <v/>
      </c>
      <c r="H976" s="338" t="str">
        <f>IF(ISNUMBER(E976), IF(G976&gt;'Bulk DivVar Analysis'!$J$62,"Pass","Fail"),"")</f>
        <v/>
      </c>
      <c r="I976" s="338" t="str">
        <f t="shared" si="17"/>
        <v/>
      </c>
      <c r="J976" s="339"/>
      <c r="K976" s="339"/>
      <c r="L976" s="339"/>
      <c r="M976" s="339"/>
      <c r="N976" s="339"/>
      <c r="O976" s="339"/>
      <c r="P976" s="339"/>
      <c r="Q976" s="339"/>
    </row>
    <row r="977" spans="1:17" ht="13.5" customHeight="1">
      <c r="A977" s="481"/>
      <c r="B977" s="481"/>
      <c r="C977" s="481"/>
      <c r="D977" s="481"/>
      <c r="E977" s="481"/>
      <c r="F977" s="339"/>
      <c r="G977" s="340" t="str">
        <f>IF(ISNUMBER(E977),E977/'Bulk DivVar Analysis'!$I$60,"")</f>
        <v/>
      </c>
      <c r="H977" s="338" t="str">
        <f>IF(ISNUMBER(E977), IF(G977&gt;'Bulk DivVar Analysis'!$J$62,"Pass","Fail"),"")</f>
        <v/>
      </c>
      <c r="I977" s="338" t="str">
        <f t="shared" si="17"/>
        <v/>
      </c>
      <c r="J977" s="339"/>
      <c r="K977" s="339"/>
      <c r="L977" s="339"/>
      <c r="M977" s="339"/>
      <c r="N977" s="339"/>
      <c r="O977" s="339"/>
      <c r="P977" s="339"/>
      <c r="Q977" s="339"/>
    </row>
    <row r="978" spans="1:17" ht="13.5" customHeight="1">
      <c r="A978" s="481"/>
      <c r="B978" s="481"/>
      <c r="C978" s="481"/>
      <c r="D978" s="481"/>
      <c r="E978" s="481"/>
      <c r="F978" s="339"/>
      <c r="G978" s="340" t="str">
        <f>IF(ISNUMBER(E978),E978/'Bulk DivVar Analysis'!$I$60,"")</f>
        <v/>
      </c>
      <c r="H978" s="338" t="str">
        <f>IF(ISNUMBER(E978), IF(G978&gt;'Bulk DivVar Analysis'!$J$62,"Pass","Fail"),"")</f>
        <v/>
      </c>
      <c r="I978" s="338" t="str">
        <f t="shared" si="17"/>
        <v/>
      </c>
      <c r="J978" s="339"/>
      <c r="K978" s="339"/>
      <c r="L978" s="339"/>
      <c r="M978" s="339"/>
      <c r="N978" s="339"/>
      <c r="O978" s="339"/>
      <c r="P978" s="339"/>
      <c r="Q978" s="339"/>
    </row>
    <row r="979" spans="1:17" ht="13.5" customHeight="1">
      <c r="A979" s="481"/>
      <c r="B979" s="481"/>
      <c r="C979" s="481"/>
      <c r="D979" s="481"/>
      <c r="E979" s="481"/>
      <c r="F979" s="339"/>
      <c r="G979" s="340" t="str">
        <f>IF(ISNUMBER(E979),E979/'Bulk DivVar Analysis'!$I$60,"")</f>
        <v/>
      </c>
      <c r="H979" s="338" t="str">
        <f>IF(ISNUMBER(E979), IF(G979&gt;'Bulk DivVar Analysis'!$J$62,"Pass","Fail"),"")</f>
        <v/>
      </c>
      <c r="I979" s="338" t="str">
        <f t="shared" si="17"/>
        <v/>
      </c>
      <c r="J979" s="339"/>
      <c r="K979" s="339"/>
      <c r="L979" s="339"/>
      <c r="M979" s="339"/>
      <c r="N979" s="339"/>
      <c r="O979" s="339"/>
      <c r="P979" s="339"/>
      <c r="Q979" s="339"/>
    </row>
    <row r="980" spans="1:17" ht="13.5" customHeight="1">
      <c r="A980" s="481"/>
      <c r="B980" s="481"/>
      <c r="C980" s="481"/>
      <c r="D980" s="481"/>
      <c r="E980" s="481"/>
      <c r="F980" s="339"/>
      <c r="G980" s="340" t="str">
        <f>IF(ISNUMBER(E980),E980/'Bulk DivVar Analysis'!$I$60,"")</f>
        <v/>
      </c>
      <c r="H980" s="338" t="str">
        <f>IF(ISNUMBER(E980), IF(G980&gt;'Bulk DivVar Analysis'!$J$62,"Pass","Fail"),"")</f>
        <v/>
      </c>
      <c r="I980" s="338" t="str">
        <f t="shared" si="17"/>
        <v/>
      </c>
      <c r="J980" s="339"/>
      <c r="K980" s="339"/>
      <c r="L980" s="339"/>
      <c r="M980" s="339"/>
      <c r="N980" s="339"/>
      <c r="O980" s="339"/>
      <c r="P980" s="339"/>
      <c r="Q980" s="339"/>
    </row>
    <row r="981" spans="1:17" ht="13.5" customHeight="1">
      <c r="A981" s="481"/>
      <c r="B981" s="481"/>
      <c r="C981" s="481"/>
      <c r="D981" s="481"/>
      <c r="E981" s="481"/>
      <c r="F981" s="339"/>
      <c r="G981" s="340" t="str">
        <f>IF(ISNUMBER(E981),E981/'Bulk DivVar Analysis'!$I$60,"")</f>
        <v/>
      </c>
      <c r="H981" s="338" t="str">
        <f>IF(ISNUMBER(E981), IF(G981&gt;'Bulk DivVar Analysis'!$J$62,"Pass","Fail"),"")</f>
        <v/>
      </c>
      <c r="I981" s="338" t="str">
        <f t="shared" si="17"/>
        <v/>
      </c>
      <c r="J981" s="339"/>
      <c r="K981" s="339"/>
      <c r="L981" s="339"/>
      <c r="M981" s="339"/>
      <c r="N981" s="339"/>
      <c r="O981" s="339"/>
      <c r="P981" s="339"/>
      <c r="Q981" s="339"/>
    </row>
    <row r="982" spans="1:17" ht="13.5" customHeight="1">
      <c r="A982" s="481"/>
      <c r="B982" s="481"/>
      <c r="C982" s="481"/>
      <c r="D982" s="481"/>
      <c r="E982" s="481"/>
      <c r="F982" s="339"/>
      <c r="G982" s="340" t="str">
        <f>IF(ISNUMBER(E982),E982/'Bulk DivVar Analysis'!$I$60,"")</f>
        <v/>
      </c>
      <c r="H982" s="338" t="str">
        <f>IF(ISNUMBER(E982), IF(G982&gt;'Bulk DivVar Analysis'!$J$62,"Pass","Fail"),"")</f>
        <v/>
      </c>
      <c r="I982" s="338" t="str">
        <f t="shared" si="17"/>
        <v/>
      </c>
      <c r="J982" s="339"/>
      <c r="K982" s="339"/>
      <c r="L982" s="339"/>
      <c r="M982" s="339"/>
      <c r="N982" s="339"/>
      <c r="O982" s="339"/>
      <c r="P982" s="339"/>
      <c r="Q982" s="339"/>
    </row>
    <row r="983" spans="1:17" ht="13.5" customHeight="1">
      <c r="A983" s="481"/>
      <c r="B983" s="481"/>
      <c r="C983" s="481"/>
      <c r="D983" s="481"/>
      <c r="E983" s="481"/>
      <c r="F983" s="339"/>
      <c r="G983" s="340" t="str">
        <f>IF(ISNUMBER(E983),E983/'Bulk DivVar Analysis'!$I$60,"")</f>
        <v/>
      </c>
      <c r="H983" s="338" t="str">
        <f>IF(ISNUMBER(E983), IF(G983&gt;'Bulk DivVar Analysis'!$J$62,"Pass","Fail"),"")</f>
        <v/>
      </c>
      <c r="I983" s="338" t="str">
        <f t="shared" si="17"/>
        <v/>
      </c>
      <c r="J983" s="339"/>
      <c r="K983" s="339"/>
      <c r="L983" s="339"/>
      <c r="M983" s="339"/>
      <c r="N983" s="339"/>
      <c r="O983" s="339"/>
      <c r="P983" s="339"/>
      <c r="Q983" s="339"/>
    </row>
    <row r="984" spans="1:17" ht="13.5" customHeight="1">
      <c r="A984" s="481"/>
      <c r="B984" s="481"/>
      <c r="C984" s="481"/>
      <c r="D984" s="481"/>
      <c r="E984" s="481"/>
      <c r="F984" s="339"/>
      <c r="G984" s="340" t="str">
        <f>IF(ISNUMBER(E984),E984/'Bulk DivVar Analysis'!$I$60,"")</f>
        <v/>
      </c>
      <c r="H984" s="338" t="str">
        <f>IF(ISNUMBER(E984), IF(G984&gt;'Bulk DivVar Analysis'!$J$62,"Pass","Fail"),"")</f>
        <v/>
      </c>
      <c r="I984" s="338" t="str">
        <f t="shared" si="17"/>
        <v/>
      </c>
      <c r="J984" s="339"/>
      <c r="K984" s="339"/>
      <c r="L984" s="339"/>
      <c r="M984" s="339"/>
      <c r="N984" s="339"/>
      <c r="O984" s="339"/>
      <c r="P984" s="339"/>
      <c r="Q984" s="339"/>
    </row>
    <row r="985" spans="1:17" ht="13.5" customHeight="1">
      <c r="A985" s="481"/>
      <c r="B985" s="481"/>
      <c r="C985" s="481"/>
      <c r="D985" s="481"/>
      <c r="E985" s="481"/>
      <c r="F985" s="339"/>
      <c r="G985" s="340" t="str">
        <f>IF(ISNUMBER(E985),E985/'Bulk DivVar Analysis'!$I$60,"")</f>
        <v/>
      </c>
      <c r="H985" s="338" t="str">
        <f>IF(ISNUMBER(E985), IF(G985&gt;'Bulk DivVar Analysis'!$J$62,"Pass","Fail"),"")</f>
        <v/>
      </c>
      <c r="I985" s="338" t="str">
        <f t="shared" si="17"/>
        <v/>
      </c>
      <c r="J985" s="339"/>
      <c r="K985" s="339"/>
      <c r="L985" s="339"/>
      <c r="M985" s="339"/>
      <c r="N985" s="339"/>
      <c r="O985" s="339"/>
      <c r="P985" s="339"/>
      <c r="Q985" s="339"/>
    </row>
    <row r="986" spans="1:17" ht="13.5" customHeight="1">
      <c r="A986" s="481"/>
      <c r="B986" s="481"/>
      <c r="C986" s="481"/>
      <c r="D986" s="481"/>
      <c r="E986" s="481"/>
      <c r="F986" s="339"/>
      <c r="G986" s="340" t="str">
        <f>IF(ISNUMBER(E986),E986/'Bulk DivVar Analysis'!$I$60,"")</f>
        <v/>
      </c>
      <c r="H986" s="338" t="str">
        <f>IF(ISNUMBER(E986), IF(G986&gt;'Bulk DivVar Analysis'!$J$62,"Pass","Fail"),"")</f>
        <v/>
      </c>
      <c r="I986" s="338" t="str">
        <f t="shared" si="17"/>
        <v/>
      </c>
      <c r="J986" s="339"/>
      <c r="K986" s="339"/>
      <c r="L986" s="339"/>
      <c r="M986" s="339"/>
      <c r="N986" s="339"/>
      <c r="O986" s="339"/>
      <c r="P986" s="339"/>
      <c r="Q986" s="339"/>
    </row>
    <row r="987" spans="1:17" ht="13.5" customHeight="1">
      <c r="A987" s="481"/>
      <c r="B987" s="481"/>
      <c r="C987" s="481"/>
      <c r="D987" s="481"/>
      <c r="E987" s="481"/>
      <c r="F987" s="339"/>
      <c r="G987" s="340" t="str">
        <f>IF(ISNUMBER(E987),E987/'Bulk DivVar Analysis'!$I$60,"")</f>
        <v/>
      </c>
      <c r="H987" s="338" t="str">
        <f>IF(ISNUMBER(E987), IF(G987&gt;'Bulk DivVar Analysis'!$J$62,"Pass","Fail"),"")</f>
        <v/>
      </c>
      <c r="I987" s="338" t="str">
        <f t="shared" si="17"/>
        <v/>
      </c>
      <c r="J987" s="339"/>
      <c r="K987" s="339"/>
      <c r="L987" s="339"/>
      <c r="M987" s="339"/>
      <c r="N987" s="339"/>
      <c r="O987" s="339"/>
      <c r="P987" s="339"/>
      <c r="Q987" s="339"/>
    </row>
    <row r="988" spans="1:17" ht="13.5" customHeight="1">
      <c r="A988" s="481"/>
      <c r="B988" s="481"/>
      <c r="C988" s="481"/>
      <c r="D988" s="481"/>
      <c r="E988" s="481"/>
      <c r="F988" s="339"/>
      <c r="G988" s="340" t="str">
        <f>IF(ISNUMBER(E988),E988/'Bulk DivVar Analysis'!$I$60,"")</f>
        <v/>
      </c>
      <c r="H988" s="338" t="str">
        <f>IF(ISNUMBER(E988), IF(G988&gt;'Bulk DivVar Analysis'!$J$62,"Pass","Fail"),"")</f>
        <v/>
      </c>
      <c r="I988" s="338" t="str">
        <f t="shared" si="17"/>
        <v/>
      </c>
      <c r="J988" s="339"/>
      <c r="K988" s="339"/>
      <c r="L988" s="339"/>
      <c r="M988" s="339"/>
      <c r="N988" s="339"/>
      <c r="O988" s="339"/>
      <c r="P988" s="339"/>
      <c r="Q988" s="339"/>
    </row>
    <row r="989" spans="1:17" ht="13.5" customHeight="1">
      <c r="A989" s="481"/>
      <c r="B989" s="481"/>
      <c r="C989" s="481"/>
      <c r="D989" s="481"/>
      <c r="E989" s="481"/>
      <c r="F989" s="339"/>
      <c r="G989" s="340" t="str">
        <f>IF(ISNUMBER(E989),E989/'Bulk DivVar Analysis'!$I$60,"")</f>
        <v/>
      </c>
      <c r="H989" s="338" t="str">
        <f>IF(ISNUMBER(E989), IF(G989&gt;'Bulk DivVar Analysis'!$J$62,"Pass","Fail"),"")</f>
        <v/>
      </c>
      <c r="I989" s="338" t="str">
        <f t="shared" si="17"/>
        <v/>
      </c>
      <c r="J989" s="339"/>
      <c r="K989" s="339"/>
      <c r="L989" s="339"/>
      <c r="M989" s="339"/>
      <c r="N989" s="339"/>
      <c r="O989" s="339"/>
      <c r="P989" s="339"/>
      <c r="Q989" s="339"/>
    </row>
    <row r="990" spans="1:17" ht="13.5" customHeight="1">
      <c r="A990" s="481"/>
      <c r="B990" s="481"/>
      <c r="C990" s="481"/>
      <c r="D990" s="481"/>
      <c r="E990" s="481"/>
      <c r="F990" s="339"/>
      <c r="G990" s="340" t="str">
        <f>IF(ISNUMBER(E990),E990/'Bulk DivVar Analysis'!$I$60,"")</f>
        <v/>
      </c>
      <c r="H990" s="338" t="str">
        <f>IF(ISNUMBER(E990), IF(G990&gt;'Bulk DivVar Analysis'!$J$62,"Pass","Fail"),"")</f>
        <v/>
      </c>
      <c r="I990" s="338" t="str">
        <f t="shared" si="17"/>
        <v/>
      </c>
      <c r="J990" s="339"/>
      <c r="K990" s="339"/>
      <c r="L990" s="339"/>
      <c r="M990" s="339"/>
      <c r="N990" s="339"/>
      <c r="O990" s="339"/>
      <c r="P990" s="339"/>
      <c r="Q990" s="339"/>
    </row>
    <row r="991" spans="1:17" ht="13.5" customHeight="1">
      <c r="A991" s="481"/>
      <c r="B991" s="481"/>
      <c r="C991" s="481"/>
      <c r="D991" s="481"/>
      <c r="E991" s="481"/>
      <c r="F991" s="339"/>
      <c r="G991" s="340" t="str">
        <f>IF(ISNUMBER(E991),E991/'Bulk DivVar Analysis'!$I$60,"")</f>
        <v/>
      </c>
      <c r="H991" s="338" t="str">
        <f>IF(ISNUMBER(E991), IF(G991&gt;'Bulk DivVar Analysis'!$J$62,"Pass","Fail"),"")</f>
        <v/>
      </c>
      <c r="I991" s="338" t="str">
        <f t="shared" si="17"/>
        <v/>
      </c>
      <c r="J991" s="339"/>
      <c r="K991" s="339"/>
      <c r="L991" s="339"/>
      <c r="M991" s="339"/>
      <c r="N991" s="339"/>
      <c r="O991" s="339"/>
      <c r="P991" s="339"/>
      <c r="Q991" s="339"/>
    </row>
    <row r="992" spans="1:17" ht="13.5" customHeight="1">
      <c r="A992" s="481"/>
      <c r="B992" s="481"/>
      <c r="C992" s="481"/>
      <c r="D992" s="481"/>
      <c r="E992" s="481"/>
      <c r="F992" s="339"/>
      <c r="G992" s="340" t="str">
        <f>IF(ISNUMBER(E992),E992/'Bulk DivVar Analysis'!$I$60,"")</f>
        <v/>
      </c>
      <c r="H992" s="338" t="str">
        <f>IF(ISNUMBER(E992), IF(G992&gt;'Bulk DivVar Analysis'!$J$62,"Pass","Fail"),"")</f>
        <v/>
      </c>
      <c r="I992" s="338" t="str">
        <f t="shared" si="17"/>
        <v/>
      </c>
      <c r="J992" s="339"/>
      <c r="K992" s="339"/>
      <c r="L992" s="339"/>
      <c r="M992" s="339"/>
      <c r="N992" s="339"/>
      <c r="O992" s="339"/>
      <c r="P992" s="339"/>
      <c r="Q992" s="339"/>
    </row>
    <row r="993" spans="1:17" ht="13.5" customHeight="1">
      <c r="A993" s="481"/>
      <c r="B993" s="481"/>
      <c r="C993" s="481"/>
      <c r="D993" s="481"/>
      <c r="E993" s="481"/>
      <c r="F993" s="339"/>
      <c r="G993" s="340" t="str">
        <f>IF(ISNUMBER(E993),E993/'Bulk DivVar Analysis'!$I$60,"")</f>
        <v/>
      </c>
      <c r="H993" s="338" t="str">
        <f>IF(ISNUMBER(E993), IF(G993&gt;'Bulk DivVar Analysis'!$J$62,"Pass","Fail"),"")</f>
        <v/>
      </c>
      <c r="I993" s="338" t="str">
        <f t="shared" si="17"/>
        <v/>
      </c>
      <c r="J993" s="339"/>
      <c r="K993" s="339"/>
      <c r="L993" s="339"/>
      <c r="M993" s="339"/>
      <c r="N993" s="339"/>
      <c r="O993" s="339"/>
      <c r="P993" s="339"/>
      <c r="Q993" s="339"/>
    </row>
    <row r="994" spans="1:17" ht="13.5" customHeight="1">
      <c r="A994" s="481"/>
      <c r="B994" s="481"/>
      <c r="C994" s="481"/>
      <c r="D994" s="481"/>
      <c r="E994" s="481"/>
      <c r="F994" s="339"/>
      <c r="G994" s="340" t="str">
        <f>IF(ISNUMBER(E994),E994/'Bulk DivVar Analysis'!$I$60,"")</f>
        <v/>
      </c>
      <c r="H994" s="338" t="str">
        <f>IF(ISNUMBER(E994), IF(G994&gt;'Bulk DivVar Analysis'!$J$62,"Pass","Fail"),"")</f>
        <v/>
      </c>
      <c r="I994" s="338" t="str">
        <f t="shared" si="17"/>
        <v/>
      </c>
      <c r="J994" s="339"/>
      <c r="K994" s="339"/>
      <c r="L994" s="339"/>
      <c r="M994" s="339"/>
      <c r="N994" s="339"/>
      <c r="O994" s="339"/>
      <c r="P994" s="339"/>
      <c r="Q994" s="339"/>
    </row>
    <row r="995" spans="1:17" ht="13.5" customHeight="1">
      <c r="A995" s="481"/>
      <c r="B995" s="481"/>
      <c r="C995" s="481"/>
      <c r="D995" s="481"/>
      <c r="E995" s="481"/>
      <c r="F995" s="339"/>
      <c r="G995" s="340" t="str">
        <f>IF(ISNUMBER(E995),E995/'Bulk DivVar Analysis'!$I$60,"")</f>
        <v/>
      </c>
      <c r="H995" s="338" t="str">
        <f>IF(ISNUMBER(E995), IF(G995&gt;'Bulk DivVar Analysis'!$J$62,"Pass","Fail"),"")</f>
        <v/>
      </c>
      <c r="I995" s="338" t="str">
        <f t="shared" si="17"/>
        <v/>
      </c>
      <c r="J995" s="339"/>
      <c r="K995" s="339"/>
      <c r="L995" s="339"/>
      <c r="M995" s="339"/>
      <c r="N995" s="339"/>
      <c r="O995" s="339"/>
      <c r="P995" s="339"/>
      <c r="Q995" s="339"/>
    </row>
    <row r="996" spans="1:17" ht="13.5" customHeight="1">
      <c r="A996" s="481"/>
      <c r="B996" s="481"/>
      <c r="C996" s="481"/>
      <c r="D996" s="481"/>
      <c r="E996" s="481"/>
      <c r="F996" s="339"/>
      <c r="G996" s="340" t="str">
        <f>IF(ISNUMBER(E996),E996/'Bulk DivVar Analysis'!$I$60,"")</f>
        <v/>
      </c>
      <c r="H996" s="338" t="str">
        <f>IF(ISNUMBER(E996), IF(G996&gt;'Bulk DivVar Analysis'!$J$62,"Pass","Fail"),"")</f>
        <v/>
      </c>
      <c r="I996" s="338" t="str">
        <f t="shared" si="17"/>
        <v/>
      </c>
      <c r="J996" s="339"/>
      <c r="K996" s="339"/>
      <c r="L996" s="339"/>
      <c r="M996" s="339"/>
      <c r="N996" s="339"/>
      <c r="O996" s="339"/>
      <c r="P996" s="339"/>
      <c r="Q996" s="339"/>
    </row>
    <row r="997" spans="1:17" ht="13.5" customHeight="1">
      <c r="A997" s="481"/>
      <c r="B997" s="481"/>
      <c r="C997" s="481"/>
      <c r="D997" s="481"/>
      <c r="E997" s="481"/>
      <c r="F997" s="339"/>
      <c r="G997" s="340" t="str">
        <f>IF(ISNUMBER(E997),E997/'Bulk DivVar Analysis'!$I$60,"")</f>
        <v/>
      </c>
      <c r="H997" s="338" t="str">
        <f>IF(ISNUMBER(E997), IF(G997&gt;'Bulk DivVar Analysis'!$J$62,"Pass","Fail"),"")</f>
        <v/>
      </c>
      <c r="I997" s="338" t="str">
        <f t="shared" si="17"/>
        <v/>
      </c>
      <c r="J997" s="339"/>
      <c r="K997" s="339"/>
      <c r="L997" s="339"/>
      <c r="M997" s="339"/>
      <c r="N997" s="339"/>
      <c r="O997" s="339"/>
      <c r="P997" s="339"/>
      <c r="Q997" s="339"/>
    </row>
    <row r="998" spans="1:17" ht="13.5" customHeight="1">
      <c r="A998" s="481"/>
      <c r="B998" s="481"/>
      <c r="C998" s="481"/>
      <c r="D998" s="481"/>
      <c r="E998" s="481"/>
      <c r="F998" s="339"/>
      <c r="G998" s="340" t="str">
        <f>IF(ISNUMBER(E998),E998/'Bulk DivVar Analysis'!$I$60,"")</f>
        <v/>
      </c>
      <c r="H998" s="338" t="str">
        <f>IF(ISNUMBER(E998), IF(G998&gt;'Bulk DivVar Analysis'!$J$62,"Pass","Fail"),"")</f>
        <v/>
      </c>
      <c r="I998" s="338" t="str">
        <f t="shared" si="17"/>
        <v/>
      </c>
      <c r="J998" s="339"/>
      <c r="K998" s="339"/>
      <c r="L998" s="339"/>
      <c r="M998" s="339"/>
      <c r="N998" s="339"/>
      <c r="O998" s="339"/>
      <c r="P998" s="339"/>
      <c r="Q998" s="339"/>
    </row>
    <row r="999" spans="1:17" ht="13.5" customHeight="1">
      <c r="A999" s="481"/>
      <c r="B999" s="481"/>
      <c r="C999" s="481"/>
      <c r="D999" s="481"/>
      <c r="E999" s="481"/>
      <c r="F999" s="339"/>
      <c r="G999" s="340" t="str">
        <f>IF(ISNUMBER(E999),E999/'Bulk DivVar Analysis'!$I$60,"")</f>
        <v/>
      </c>
      <c r="H999" s="338" t="str">
        <f>IF(ISNUMBER(E999), IF(G999&gt;'Bulk DivVar Analysis'!$J$62,"Pass","Fail"),"")</f>
        <v/>
      </c>
      <c r="I999" s="338" t="str">
        <f t="shared" si="17"/>
        <v/>
      </c>
      <c r="J999" s="339"/>
      <c r="K999" s="339"/>
      <c r="L999" s="339"/>
      <c r="M999" s="339"/>
      <c r="N999" s="339"/>
      <c r="O999" s="339"/>
      <c r="P999" s="339"/>
      <c r="Q999" s="339"/>
    </row>
    <row r="1000" spans="1:17" ht="13.5" customHeight="1">
      <c r="A1000" s="481"/>
      <c r="B1000" s="481"/>
      <c r="C1000" s="481"/>
      <c r="D1000" s="481"/>
      <c r="E1000" s="481"/>
      <c r="F1000" s="339"/>
      <c r="G1000" s="340" t="str">
        <f>IF(ISNUMBER(E1000),E1000/'Bulk DivVar Analysis'!$I$60,"")</f>
        <v/>
      </c>
      <c r="H1000" s="338" t="str">
        <f>IF(ISNUMBER(E1000), IF(G1000&gt;'Bulk DivVar Analysis'!$J$62,"Pass","Fail"),"")</f>
        <v/>
      </c>
      <c r="I1000" s="338" t="str">
        <f t="shared" si="17"/>
        <v/>
      </c>
      <c r="J1000" s="339"/>
      <c r="K1000" s="339"/>
      <c r="L1000" s="339"/>
      <c r="M1000" s="339"/>
      <c r="N1000" s="339"/>
      <c r="O1000" s="339"/>
      <c r="P1000" s="339"/>
      <c r="Q1000" s="339"/>
    </row>
    <row r="1001" spans="1:17" ht="13.5" customHeight="1">
      <c r="A1001" s="481"/>
      <c r="B1001" s="481"/>
      <c r="C1001" s="481"/>
      <c r="D1001" s="481"/>
      <c r="E1001" s="481"/>
      <c r="F1001" s="339"/>
      <c r="G1001" s="340" t="str">
        <f>IF(ISNUMBER(E1001),E1001/'Bulk DivVar Analysis'!$I$60,"")</f>
        <v/>
      </c>
      <c r="H1001" s="338" t="str">
        <f>IF(ISNUMBER(E1001), IF(G1001&gt;'Bulk DivVar Analysis'!$J$62,"Pass","Fail"),"")</f>
        <v/>
      </c>
      <c r="I1001" s="338" t="str">
        <f t="shared" si="17"/>
        <v/>
      </c>
      <c r="J1001" s="339"/>
      <c r="K1001" s="339"/>
      <c r="L1001" s="339"/>
      <c r="M1001" s="339"/>
      <c r="N1001" s="339"/>
      <c r="O1001" s="339"/>
      <c r="P1001" s="339"/>
      <c r="Q1001" s="339"/>
    </row>
    <row r="1002" spans="1:17" ht="13.5" customHeight="1">
      <c r="A1002" s="481"/>
      <c r="B1002" s="481"/>
      <c r="C1002" s="481"/>
      <c r="D1002" s="481"/>
      <c r="E1002" s="481"/>
      <c r="F1002" s="339"/>
      <c r="G1002" s="340" t="str">
        <f>IF(ISNUMBER(E1002),E1002/'Bulk DivVar Analysis'!$I$60,"")</f>
        <v/>
      </c>
      <c r="H1002" s="338" t="str">
        <f>IF(ISNUMBER(E1002), IF(G1002&gt;'Bulk DivVar Analysis'!$J$62,"Pass","Fail"),"")</f>
        <v/>
      </c>
      <c r="I1002" s="338" t="str">
        <f t="shared" si="17"/>
        <v/>
      </c>
      <c r="J1002" s="339"/>
      <c r="K1002" s="339"/>
      <c r="L1002" s="339"/>
      <c r="M1002" s="339"/>
      <c r="N1002" s="339"/>
      <c r="O1002" s="339"/>
      <c r="P1002" s="339"/>
      <c r="Q1002" s="339"/>
    </row>
    <row r="1003" spans="1:17" ht="13.5" customHeight="1">
      <c r="A1003" s="481"/>
      <c r="B1003" s="481"/>
      <c r="C1003" s="481"/>
      <c r="D1003" s="481"/>
      <c r="E1003" s="481"/>
      <c r="F1003" s="339"/>
      <c r="G1003" s="340" t="str">
        <f>IF(ISNUMBER(E1003),E1003/'Bulk DivVar Analysis'!$I$60,"")</f>
        <v/>
      </c>
      <c r="H1003" s="338" t="str">
        <f>IF(ISNUMBER(E1003), IF(G1003&gt;'Bulk DivVar Analysis'!$J$62,"Pass","Fail"),"")</f>
        <v/>
      </c>
      <c r="I1003" s="338" t="str">
        <f t="shared" si="17"/>
        <v/>
      </c>
      <c r="J1003" s="339"/>
      <c r="K1003" s="339"/>
      <c r="L1003" s="339"/>
      <c r="M1003" s="339"/>
      <c r="N1003" s="339"/>
      <c r="O1003" s="339"/>
      <c r="P1003" s="339"/>
      <c r="Q1003" s="339"/>
    </row>
    <row r="1004" spans="1:17" ht="13.5" customHeight="1">
      <c r="A1004" s="481"/>
      <c r="B1004" s="481"/>
      <c r="C1004" s="481"/>
      <c r="D1004" s="481"/>
      <c r="E1004" s="481"/>
      <c r="F1004" s="339"/>
      <c r="G1004" s="340" t="str">
        <f>IF(ISNUMBER(E1004),E1004/'Bulk DivVar Analysis'!$I$60,"")</f>
        <v/>
      </c>
      <c r="H1004" s="338" t="str">
        <f>IF(ISNUMBER(E1004), IF(G1004&gt;'Bulk DivVar Analysis'!$J$62,"Pass","Fail"),"")</f>
        <v/>
      </c>
      <c r="I1004" s="338" t="str">
        <f t="shared" si="17"/>
        <v/>
      </c>
      <c r="J1004" s="339"/>
      <c r="K1004" s="339"/>
      <c r="L1004" s="339"/>
      <c r="M1004" s="339"/>
      <c r="N1004" s="339"/>
      <c r="O1004" s="339"/>
      <c r="P1004" s="339"/>
      <c r="Q1004" s="339"/>
    </row>
    <row r="1005" spans="1:17" ht="13.5" customHeight="1">
      <c r="A1005" s="481"/>
      <c r="B1005" s="481"/>
      <c r="C1005" s="481"/>
      <c r="D1005" s="481"/>
      <c r="E1005" s="481"/>
      <c r="F1005" s="339"/>
      <c r="G1005" s="340" t="str">
        <f>IF(ISNUMBER(E1005),E1005/'Bulk DivVar Analysis'!$I$60,"")</f>
        <v/>
      </c>
      <c r="H1005" s="338" t="str">
        <f>IF(ISNUMBER(E1005), IF(G1005&gt;'Bulk DivVar Analysis'!$J$62,"Pass","Fail"),"")</f>
        <v/>
      </c>
      <c r="I1005" s="338" t="str">
        <f t="shared" si="17"/>
        <v/>
      </c>
      <c r="J1005" s="339"/>
      <c r="K1005" s="339"/>
      <c r="L1005" s="339"/>
      <c r="M1005" s="339"/>
      <c r="N1005" s="339"/>
      <c r="O1005" s="339"/>
      <c r="P1005" s="339"/>
      <c r="Q1005" s="339"/>
    </row>
    <row r="1006" spans="1:17" ht="13.5" customHeight="1">
      <c r="A1006" s="481"/>
      <c r="B1006" s="481"/>
      <c r="C1006" s="481"/>
      <c r="D1006" s="481"/>
      <c r="E1006" s="481"/>
      <c r="F1006" s="339"/>
      <c r="G1006" s="340" t="str">
        <f>IF(ISNUMBER(E1006),E1006/'Bulk DivVar Analysis'!$I$60,"")</f>
        <v/>
      </c>
      <c r="H1006" s="338" t="str">
        <f>IF(ISNUMBER(E1006), IF(G1006&gt;'Bulk DivVar Analysis'!$J$62,"Pass","Fail"),"")</f>
        <v/>
      </c>
      <c r="I1006" s="338" t="str">
        <f t="shared" si="17"/>
        <v/>
      </c>
      <c r="J1006" s="339"/>
      <c r="K1006" s="339"/>
      <c r="L1006" s="339"/>
      <c r="M1006" s="339"/>
      <c r="N1006" s="339"/>
      <c r="O1006" s="339"/>
      <c r="P1006" s="339"/>
      <c r="Q1006" s="339"/>
    </row>
    <row r="1007" spans="1:17" ht="13.5" customHeight="1">
      <c r="A1007" s="481"/>
      <c r="B1007" s="481"/>
      <c r="C1007" s="481"/>
      <c r="D1007" s="481"/>
      <c r="E1007" s="481"/>
      <c r="F1007" s="339"/>
      <c r="G1007" s="340" t="str">
        <f>IF(ISNUMBER(E1007),E1007/'Bulk DivVar Analysis'!$I$60,"")</f>
        <v/>
      </c>
      <c r="H1007" s="338" t="str">
        <f>IF(ISNUMBER(E1007), IF(G1007&gt;'Bulk DivVar Analysis'!$J$62,"Pass","Fail"),"")</f>
        <v/>
      </c>
      <c r="I1007" s="338" t="str">
        <f t="shared" si="17"/>
        <v/>
      </c>
      <c r="J1007" s="339"/>
      <c r="K1007" s="339"/>
      <c r="L1007" s="339"/>
      <c r="M1007" s="339"/>
      <c r="N1007" s="339"/>
      <c r="O1007" s="339"/>
      <c r="P1007" s="339"/>
      <c r="Q1007" s="339"/>
    </row>
    <row r="1008" spans="1:17" ht="13.5" customHeight="1">
      <c r="A1008" s="481"/>
      <c r="B1008" s="481"/>
      <c r="C1008" s="481"/>
      <c r="D1008" s="481"/>
      <c r="E1008" s="481"/>
      <c r="F1008" s="339"/>
      <c r="G1008" s="340" t="str">
        <f>IF(ISNUMBER(E1008),E1008/'Bulk DivVar Analysis'!$I$60,"")</f>
        <v/>
      </c>
      <c r="H1008" s="338" t="str">
        <f>IF(ISNUMBER(E1008), IF(G1008&gt;'Bulk DivVar Analysis'!$J$62,"Pass","Fail"),"")</f>
        <v/>
      </c>
      <c r="I1008" s="338" t="str">
        <f t="shared" si="17"/>
        <v/>
      </c>
      <c r="J1008" s="339"/>
      <c r="K1008" s="339"/>
      <c r="L1008" s="339"/>
      <c r="M1008" s="339"/>
      <c r="N1008" s="339"/>
      <c r="O1008" s="339"/>
      <c r="P1008" s="339"/>
      <c r="Q1008" s="339"/>
    </row>
    <row r="1009" spans="1:17" ht="13.5" customHeight="1">
      <c r="A1009" s="481"/>
      <c r="B1009" s="481"/>
      <c r="C1009" s="481"/>
      <c r="D1009" s="481"/>
      <c r="E1009" s="481"/>
      <c r="F1009" s="339"/>
      <c r="G1009" s="340" t="str">
        <f>IF(ISNUMBER(E1009),E1009/'Bulk DivVar Analysis'!$I$60,"")</f>
        <v/>
      </c>
      <c r="H1009" s="338" t="str">
        <f>IF(ISNUMBER(E1009), IF(G1009&gt;'Bulk DivVar Analysis'!$J$62,"Pass","Fail"),"")</f>
        <v/>
      </c>
      <c r="I1009" s="338" t="str">
        <f t="shared" si="17"/>
        <v/>
      </c>
      <c r="J1009" s="339"/>
      <c r="K1009" s="339"/>
      <c r="L1009" s="339"/>
      <c r="M1009" s="339"/>
      <c r="N1009" s="339"/>
      <c r="O1009" s="339"/>
      <c r="P1009" s="339"/>
      <c r="Q1009" s="339"/>
    </row>
    <row r="1010" spans="1:17" ht="13.5" customHeight="1">
      <c r="A1010" s="481"/>
      <c r="B1010" s="481"/>
      <c r="C1010" s="481"/>
      <c r="D1010" s="481"/>
      <c r="E1010" s="481"/>
      <c r="F1010" s="339"/>
      <c r="G1010" s="340" t="str">
        <f>IF(ISNUMBER(E1010),E1010/'Bulk DivVar Analysis'!$I$60,"")</f>
        <v/>
      </c>
      <c r="H1010" s="338" t="str">
        <f>IF(ISNUMBER(E1010), IF(G1010&gt;'Bulk DivVar Analysis'!$J$62,"Pass","Fail"),"")</f>
        <v/>
      </c>
      <c r="I1010" s="338" t="str">
        <f t="shared" si="17"/>
        <v/>
      </c>
      <c r="J1010" s="339"/>
      <c r="K1010" s="339"/>
      <c r="L1010" s="339"/>
      <c r="M1010" s="339"/>
      <c r="N1010" s="339"/>
      <c r="O1010" s="339"/>
      <c r="P1010" s="339"/>
      <c r="Q1010" s="339"/>
    </row>
    <row r="1011" spans="1:17" ht="13.5" customHeight="1">
      <c r="A1011" s="481"/>
      <c r="B1011" s="481"/>
      <c r="C1011" s="481"/>
      <c r="D1011" s="481"/>
      <c r="E1011" s="481"/>
      <c r="F1011" s="339"/>
      <c r="G1011" s="340" t="str">
        <f>IF(ISNUMBER(E1011),E1011/'Bulk DivVar Analysis'!$I$60,"")</f>
        <v/>
      </c>
      <c r="H1011" s="338" t="str">
        <f>IF(ISNUMBER(E1011), IF(G1011&gt;'Bulk DivVar Analysis'!$J$62,"Pass","Fail"),"")</f>
        <v/>
      </c>
      <c r="I1011" s="338" t="str">
        <f t="shared" si="17"/>
        <v/>
      </c>
      <c r="J1011" s="339"/>
      <c r="K1011" s="339"/>
      <c r="L1011" s="339"/>
      <c r="M1011" s="339"/>
      <c r="N1011" s="339"/>
      <c r="O1011" s="339"/>
      <c r="P1011" s="339"/>
      <c r="Q1011" s="339"/>
    </row>
    <row r="1012" spans="1:17" ht="13.5" customHeight="1">
      <c r="A1012" s="481"/>
      <c r="B1012" s="481"/>
      <c r="C1012" s="481"/>
      <c r="D1012" s="481"/>
      <c r="E1012" s="481"/>
      <c r="F1012" s="339"/>
      <c r="G1012" s="340" t="str">
        <f>IF(ISNUMBER(E1012),E1012/'Bulk DivVar Analysis'!$I$60,"")</f>
        <v/>
      </c>
      <c r="H1012" s="338" t="str">
        <f>IF(ISNUMBER(E1012), IF(G1012&gt;'Bulk DivVar Analysis'!$J$62,"Pass","Fail"),"")</f>
        <v/>
      </c>
      <c r="I1012" s="338" t="str">
        <f t="shared" si="17"/>
        <v/>
      </c>
      <c r="J1012" s="339"/>
      <c r="K1012" s="339"/>
      <c r="L1012" s="339"/>
      <c r="M1012" s="339"/>
      <c r="N1012" s="339"/>
      <c r="O1012" s="339"/>
      <c r="P1012" s="339"/>
      <c r="Q1012" s="339"/>
    </row>
    <row r="1013" spans="1:17" ht="13.5" customHeight="1">
      <c r="A1013" s="481"/>
      <c r="B1013" s="481"/>
      <c r="C1013" s="481"/>
      <c r="D1013" s="481"/>
      <c r="E1013" s="481"/>
      <c r="F1013" s="339"/>
      <c r="G1013" s="340" t="str">
        <f>IF(ISNUMBER(E1013),E1013/'Bulk DivVar Analysis'!$I$60,"")</f>
        <v/>
      </c>
      <c r="H1013" s="338" t="str">
        <f>IF(ISNUMBER(E1013), IF(G1013&gt;'Bulk DivVar Analysis'!$J$62,"Pass","Fail"),"")</f>
        <v/>
      </c>
      <c r="I1013" s="338" t="str">
        <f t="shared" si="17"/>
        <v/>
      </c>
      <c r="J1013" s="339"/>
      <c r="K1013" s="339"/>
      <c r="L1013" s="339"/>
      <c r="M1013" s="339"/>
      <c r="N1013" s="339"/>
      <c r="O1013" s="339"/>
      <c r="P1013" s="339"/>
      <c r="Q1013" s="339"/>
    </row>
    <row r="1014" spans="1:17" ht="13.5" customHeight="1">
      <c r="A1014" s="481"/>
      <c r="B1014" s="481"/>
      <c r="C1014" s="481"/>
      <c r="D1014" s="481"/>
      <c r="E1014" s="481"/>
      <c r="F1014" s="339"/>
      <c r="G1014" s="340" t="str">
        <f>IF(ISNUMBER(E1014),E1014/'Bulk DivVar Analysis'!$I$60,"")</f>
        <v/>
      </c>
      <c r="H1014" s="338" t="str">
        <f>IF(ISNUMBER(E1014), IF(G1014&gt;'Bulk DivVar Analysis'!$J$62,"Pass","Fail"),"")</f>
        <v/>
      </c>
      <c r="I1014" s="338" t="str">
        <f t="shared" si="17"/>
        <v/>
      </c>
      <c r="J1014" s="339"/>
      <c r="K1014" s="339"/>
      <c r="L1014" s="339"/>
      <c r="M1014" s="339"/>
      <c r="N1014" s="339"/>
      <c r="O1014" s="339"/>
      <c r="P1014" s="339"/>
      <c r="Q1014" s="339"/>
    </row>
    <row r="1015" spans="1:17" ht="13.5" customHeight="1">
      <c r="A1015" s="481"/>
      <c r="B1015" s="481"/>
      <c r="C1015" s="481"/>
      <c r="D1015" s="481"/>
      <c r="E1015" s="481"/>
      <c r="F1015" s="339"/>
      <c r="G1015" s="340" t="str">
        <f>IF(ISNUMBER(E1015),E1015/'Bulk DivVar Analysis'!$I$60,"")</f>
        <v/>
      </c>
      <c r="H1015" s="338" t="str">
        <f>IF(ISNUMBER(E1015), IF(G1015&gt;'Bulk DivVar Analysis'!$J$62,"Pass","Fail"),"")</f>
        <v/>
      </c>
      <c r="I1015" s="338" t="str">
        <f t="shared" si="17"/>
        <v/>
      </c>
      <c r="J1015" s="339"/>
      <c r="K1015" s="339"/>
      <c r="L1015" s="339"/>
      <c r="M1015" s="339"/>
      <c r="N1015" s="339"/>
      <c r="O1015" s="339"/>
      <c r="P1015" s="339"/>
      <c r="Q1015" s="339"/>
    </row>
    <row r="1016" spans="1:17" ht="13.5" customHeight="1">
      <c r="A1016" s="481"/>
      <c r="B1016" s="481"/>
      <c r="C1016" s="481"/>
      <c r="D1016" s="481"/>
      <c r="E1016" s="481"/>
      <c r="F1016" s="339"/>
      <c r="G1016" s="340" t="str">
        <f>IF(ISNUMBER(E1016),E1016/'Bulk DivVar Analysis'!$I$60,"")</f>
        <v/>
      </c>
      <c r="H1016" s="338" t="str">
        <f>IF(ISNUMBER(E1016), IF(G1016&gt;'Bulk DivVar Analysis'!$J$62,"Pass","Fail"),"")</f>
        <v/>
      </c>
      <c r="I1016" s="338" t="str">
        <f t="shared" si="17"/>
        <v/>
      </c>
      <c r="J1016" s="339"/>
      <c r="K1016" s="339"/>
      <c r="L1016" s="339"/>
      <c r="M1016" s="339"/>
      <c r="N1016" s="339"/>
      <c r="O1016" s="339"/>
      <c r="P1016" s="339"/>
      <c r="Q1016" s="339"/>
    </row>
    <row r="1017" spans="1:17" ht="13.5" customHeight="1">
      <c r="A1017" s="481"/>
      <c r="B1017" s="481"/>
      <c r="C1017" s="481"/>
      <c r="D1017" s="481"/>
      <c r="E1017" s="481"/>
      <c r="F1017" s="339"/>
      <c r="G1017" s="340" t="str">
        <f>IF(ISNUMBER(E1017),E1017/'Bulk DivVar Analysis'!$I$60,"")</f>
        <v/>
      </c>
      <c r="H1017" s="338" t="str">
        <f>IF(ISNUMBER(E1017), IF(G1017&gt;'Bulk DivVar Analysis'!$J$62,"Pass","Fail"),"")</f>
        <v/>
      </c>
      <c r="I1017" s="338" t="str">
        <f t="shared" si="17"/>
        <v/>
      </c>
      <c r="J1017" s="339"/>
      <c r="K1017" s="339"/>
      <c r="L1017" s="339"/>
      <c r="M1017" s="339"/>
      <c r="N1017" s="339"/>
      <c r="O1017" s="339"/>
      <c r="P1017" s="339"/>
      <c r="Q1017" s="339"/>
    </row>
    <row r="1018" spans="1:17" ht="13.5" customHeight="1">
      <c r="A1018" s="481"/>
      <c r="B1018" s="481"/>
      <c r="C1018" s="481"/>
      <c r="D1018" s="481"/>
      <c r="E1018" s="481"/>
      <c r="F1018" s="339"/>
      <c r="G1018" s="340" t="str">
        <f>IF(ISNUMBER(E1018),E1018/'Bulk DivVar Analysis'!$I$60,"")</f>
        <v/>
      </c>
      <c r="H1018" s="338" t="str">
        <f>IF(ISNUMBER(E1018), IF(G1018&gt;'Bulk DivVar Analysis'!$J$62,"Pass","Fail"),"")</f>
        <v/>
      </c>
      <c r="I1018" s="338" t="str">
        <f t="shared" si="17"/>
        <v/>
      </c>
      <c r="J1018" s="339"/>
      <c r="K1018" s="339"/>
      <c r="L1018" s="339"/>
      <c r="M1018" s="339"/>
      <c r="N1018" s="339"/>
      <c r="O1018" s="339"/>
      <c r="P1018" s="339"/>
      <c r="Q1018" s="339"/>
    </row>
    <row r="1019" spans="1:17" ht="13.5" customHeight="1">
      <c r="A1019" s="481"/>
      <c r="B1019" s="481"/>
      <c r="C1019" s="481"/>
      <c r="D1019" s="481"/>
      <c r="E1019" s="481"/>
      <c r="F1019" s="339"/>
      <c r="G1019" s="340" t="str">
        <f>IF(ISNUMBER(E1019),E1019/'Bulk DivVar Analysis'!$I$60,"")</f>
        <v/>
      </c>
      <c r="H1019" s="338" t="str">
        <f>IF(ISNUMBER(E1019), IF(G1019&gt;'Bulk DivVar Analysis'!$J$62,"Pass","Fail"),"")</f>
        <v/>
      </c>
      <c r="I1019" s="338" t="str">
        <f t="shared" si="17"/>
        <v/>
      </c>
      <c r="J1019" s="339"/>
      <c r="K1019" s="339"/>
      <c r="L1019" s="339"/>
      <c r="M1019" s="339"/>
      <c r="N1019" s="339"/>
      <c r="O1019" s="339"/>
      <c r="P1019" s="339"/>
      <c r="Q1019" s="339"/>
    </row>
    <row r="1020" spans="1:17" ht="13.5" customHeight="1">
      <c r="A1020" s="481"/>
      <c r="B1020" s="481"/>
      <c r="C1020" s="481"/>
      <c r="D1020" s="481"/>
      <c r="E1020" s="481"/>
      <c r="F1020" s="339"/>
      <c r="G1020" s="340" t="str">
        <f>IF(ISNUMBER(E1020),E1020/'Bulk DivVar Analysis'!$I$60,"")</f>
        <v/>
      </c>
      <c r="H1020" s="338" t="str">
        <f>IF(ISNUMBER(E1020), IF(G1020&gt;'Bulk DivVar Analysis'!$J$62,"Pass","Fail"),"")</f>
        <v/>
      </c>
      <c r="I1020" s="338" t="str">
        <f t="shared" si="17"/>
        <v/>
      </c>
      <c r="J1020" s="339"/>
      <c r="K1020" s="339"/>
      <c r="L1020" s="339"/>
      <c r="M1020" s="339"/>
      <c r="N1020" s="339"/>
      <c r="O1020" s="339"/>
      <c r="P1020" s="339"/>
      <c r="Q1020" s="339"/>
    </row>
    <row r="1021" spans="1:17" ht="13.5" customHeight="1">
      <c r="A1021" s="481"/>
      <c r="B1021" s="481"/>
      <c r="C1021" s="481"/>
      <c r="D1021" s="481"/>
      <c r="E1021" s="481"/>
      <c r="F1021" s="339"/>
      <c r="G1021" s="340" t="str">
        <f>IF(ISNUMBER(E1021),E1021/'Bulk DivVar Analysis'!$I$60,"")</f>
        <v/>
      </c>
      <c r="H1021" s="338" t="str">
        <f>IF(ISNUMBER(E1021), IF(G1021&gt;'Bulk DivVar Analysis'!$J$62,"Pass","Fail"),"")</f>
        <v/>
      </c>
      <c r="I1021" s="338" t="str">
        <f t="shared" si="17"/>
        <v/>
      </c>
      <c r="J1021" s="339"/>
      <c r="K1021" s="339"/>
      <c r="L1021" s="339"/>
      <c r="M1021" s="339"/>
      <c r="N1021" s="339"/>
      <c r="O1021" s="339"/>
      <c r="P1021" s="339"/>
      <c r="Q1021" s="339"/>
    </row>
    <row r="1022" spans="1:17" ht="13.5" customHeight="1">
      <c r="A1022" s="481"/>
      <c r="B1022" s="481"/>
      <c r="C1022" s="481"/>
      <c r="D1022" s="481"/>
      <c r="E1022" s="481"/>
      <c r="F1022" s="339"/>
      <c r="G1022" s="340" t="str">
        <f>IF(ISNUMBER(E1022),E1022/'Bulk DivVar Analysis'!$I$60,"")</f>
        <v/>
      </c>
      <c r="H1022" s="338" t="str">
        <f>IF(ISNUMBER(E1022), IF(G1022&gt;'Bulk DivVar Analysis'!$J$62,"Pass","Fail"),"")</f>
        <v/>
      </c>
      <c r="I1022" s="338" t="str">
        <f t="shared" si="17"/>
        <v/>
      </c>
      <c r="J1022" s="339"/>
      <c r="K1022" s="339"/>
      <c r="L1022" s="339"/>
      <c r="M1022" s="339"/>
      <c r="N1022" s="339"/>
      <c r="O1022" s="339"/>
      <c r="P1022" s="339"/>
      <c r="Q1022" s="339"/>
    </row>
    <row r="1023" spans="1:17" ht="13.5" customHeight="1">
      <c r="A1023" s="481"/>
      <c r="B1023" s="481"/>
      <c r="C1023" s="481"/>
      <c r="D1023" s="481"/>
      <c r="E1023" s="481"/>
      <c r="F1023" s="339"/>
      <c r="G1023" s="340" t="str">
        <f>IF(ISNUMBER(E1023),E1023/'Bulk DivVar Analysis'!$I$60,"")</f>
        <v/>
      </c>
      <c r="H1023" s="338" t="str">
        <f>IF(ISNUMBER(E1023), IF(G1023&gt;'Bulk DivVar Analysis'!$J$62,"Pass","Fail"),"")</f>
        <v/>
      </c>
      <c r="I1023" s="338" t="str">
        <f t="shared" si="17"/>
        <v/>
      </c>
      <c r="J1023" s="339"/>
      <c r="K1023" s="339"/>
      <c r="L1023" s="339"/>
      <c r="M1023" s="339"/>
      <c r="N1023" s="339"/>
      <c r="O1023" s="339"/>
      <c r="P1023" s="339"/>
      <c r="Q1023" s="339"/>
    </row>
    <row r="1024" spans="1:17" ht="13.5" customHeight="1">
      <c r="A1024" s="481"/>
      <c r="B1024" s="481"/>
      <c r="C1024" s="481"/>
      <c r="D1024" s="481"/>
      <c r="E1024" s="481"/>
      <c r="F1024" s="339"/>
      <c r="G1024" s="340" t="str">
        <f>IF(ISNUMBER(E1024),E1024/'Bulk DivVar Analysis'!$I$60,"")</f>
        <v/>
      </c>
      <c r="H1024" s="338" t="str">
        <f>IF(ISNUMBER(E1024), IF(G1024&gt;'Bulk DivVar Analysis'!$J$62,"Pass","Fail"),"")</f>
        <v/>
      </c>
      <c r="I1024" s="338" t="str">
        <f t="shared" si="17"/>
        <v/>
      </c>
      <c r="J1024" s="339"/>
      <c r="K1024" s="339"/>
      <c r="L1024" s="339"/>
      <c r="M1024" s="339"/>
      <c r="N1024" s="339"/>
      <c r="O1024" s="339"/>
      <c r="P1024" s="339"/>
      <c r="Q1024" s="339"/>
    </row>
    <row r="1025" spans="1:17" ht="13.5" customHeight="1">
      <c r="A1025" s="481"/>
      <c r="B1025" s="481"/>
      <c r="C1025" s="481"/>
      <c r="D1025" s="481"/>
      <c r="E1025" s="481"/>
      <c r="F1025" s="339"/>
      <c r="G1025" s="340" t="str">
        <f>IF(ISNUMBER(E1025),E1025/'Bulk DivVar Analysis'!$I$60,"")</f>
        <v/>
      </c>
      <c r="H1025" s="338" t="str">
        <f>IF(ISNUMBER(E1025), IF(G1025&gt;'Bulk DivVar Analysis'!$J$62,"Pass","Fail"),"")</f>
        <v/>
      </c>
      <c r="I1025" s="338" t="str">
        <f t="shared" si="17"/>
        <v/>
      </c>
      <c r="J1025" s="339"/>
      <c r="K1025" s="339"/>
      <c r="L1025" s="339"/>
      <c r="M1025" s="339"/>
      <c r="N1025" s="339"/>
      <c r="O1025" s="339"/>
      <c r="P1025" s="339"/>
      <c r="Q1025" s="339"/>
    </row>
    <row r="1026" spans="1:17" ht="13.5" customHeight="1">
      <c r="A1026" s="481"/>
      <c r="B1026" s="481"/>
      <c r="C1026" s="481"/>
      <c r="D1026" s="481"/>
      <c r="E1026" s="481"/>
      <c r="F1026" s="339"/>
      <c r="G1026" s="340" t="str">
        <f>IF(ISNUMBER(E1026),E1026/'Bulk DivVar Analysis'!$I$60,"")</f>
        <v/>
      </c>
      <c r="H1026" s="338" t="str">
        <f>IF(ISNUMBER(E1026), IF(G1026&gt;'Bulk DivVar Analysis'!$J$62,"Pass","Fail"),"")</f>
        <v/>
      </c>
      <c r="I1026" s="338" t="str">
        <f t="shared" si="17"/>
        <v/>
      </c>
      <c r="J1026" s="339"/>
      <c r="K1026" s="339"/>
      <c r="L1026" s="339"/>
      <c r="M1026" s="339"/>
      <c r="N1026" s="339"/>
      <c r="O1026" s="339"/>
      <c r="P1026" s="339"/>
      <c r="Q1026" s="339"/>
    </row>
    <row r="1027" spans="1:17" ht="13.5" customHeight="1">
      <c r="A1027" s="481"/>
      <c r="B1027" s="481"/>
      <c r="C1027" s="481"/>
      <c r="D1027" s="481"/>
      <c r="E1027" s="481"/>
      <c r="F1027" s="339"/>
      <c r="G1027" s="340" t="str">
        <f>IF(ISNUMBER(E1027),E1027/'Bulk DivVar Analysis'!$I$60,"")</f>
        <v/>
      </c>
      <c r="H1027" s="338" t="str">
        <f>IF(ISNUMBER(E1027), IF(G1027&gt;'Bulk DivVar Analysis'!$J$62,"Pass","Fail"),"")</f>
        <v/>
      </c>
      <c r="I1027" s="338" t="str">
        <f t="shared" ref="I1027:I1090" si="18">_xlfn.TEXTJOIN("_",TRUE,B1027,C1027)</f>
        <v/>
      </c>
      <c r="J1027" s="339"/>
      <c r="K1027" s="339"/>
      <c r="L1027" s="339"/>
      <c r="M1027" s="339"/>
      <c r="N1027" s="339"/>
      <c r="O1027" s="339"/>
      <c r="P1027" s="339"/>
      <c r="Q1027" s="339"/>
    </row>
    <row r="1028" spans="1:17" ht="13.5" customHeight="1">
      <c r="A1028" s="481"/>
      <c r="B1028" s="481"/>
      <c r="C1028" s="481"/>
      <c r="D1028" s="481"/>
      <c r="E1028" s="481"/>
      <c r="F1028" s="339"/>
      <c r="G1028" s="340" t="str">
        <f>IF(ISNUMBER(E1028),E1028/'Bulk DivVar Analysis'!$I$60,"")</f>
        <v/>
      </c>
      <c r="H1028" s="338" t="str">
        <f>IF(ISNUMBER(E1028), IF(G1028&gt;'Bulk DivVar Analysis'!$J$62,"Pass","Fail"),"")</f>
        <v/>
      </c>
      <c r="I1028" s="338" t="str">
        <f t="shared" si="18"/>
        <v/>
      </c>
      <c r="J1028" s="339"/>
      <c r="K1028" s="339"/>
      <c r="L1028" s="339"/>
      <c r="M1028" s="339"/>
      <c r="N1028" s="339"/>
      <c r="O1028" s="339"/>
      <c r="P1028" s="339"/>
      <c r="Q1028" s="339"/>
    </row>
    <row r="1029" spans="1:17" ht="13.5" customHeight="1">
      <c r="A1029" s="481"/>
      <c r="B1029" s="481"/>
      <c r="C1029" s="481"/>
      <c r="D1029" s="481"/>
      <c r="E1029" s="481"/>
      <c r="F1029" s="339"/>
      <c r="G1029" s="340" t="str">
        <f>IF(ISNUMBER(E1029),E1029/'Bulk DivVar Analysis'!$I$60,"")</f>
        <v/>
      </c>
      <c r="H1029" s="338" t="str">
        <f>IF(ISNUMBER(E1029), IF(G1029&gt;'Bulk DivVar Analysis'!$J$62,"Pass","Fail"),"")</f>
        <v/>
      </c>
      <c r="I1029" s="338" t="str">
        <f t="shared" si="18"/>
        <v/>
      </c>
      <c r="J1029" s="339"/>
      <c r="K1029" s="339"/>
      <c r="L1029" s="339"/>
      <c r="M1029" s="339"/>
      <c r="N1029" s="339"/>
      <c r="O1029" s="339"/>
      <c r="P1029" s="339"/>
      <c r="Q1029" s="339"/>
    </row>
    <row r="1030" spans="1:17" ht="13.5" customHeight="1">
      <c r="A1030" s="481"/>
      <c r="B1030" s="481"/>
      <c r="C1030" s="481"/>
      <c r="D1030" s="481"/>
      <c r="E1030" s="481"/>
      <c r="F1030" s="339"/>
      <c r="G1030" s="340" t="str">
        <f>IF(ISNUMBER(E1030),E1030/'Bulk DivVar Analysis'!$I$60,"")</f>
        <v/>
      </c>
      <c r="H1030" s="338" t="str">
        <f>IF(ISNUMBER(E1030), IF(G1030&gt;'Bulk DivVar Analysis'!$J$62,"Pass","Fail"),"")</f>
        <v/>
      </c>
      <c r="I1030" s="338" t="str">
        <f t="shared" si="18"/>
        <v/>
      </c>
      <c r="J1030" s="339"/>
      <c r="K1030" s="339"/>
      <c r="L1030" s="339"/>
      <c r="M1030" s="339"/>
      <c r="N1030" s="339"/>
      <c r="O1030" s="339"/>
      <c r="P1030" s="339"/>
      <c r="Q1030" s="339"/>
    </row>
    <row r="1031" spans="1:17" ht="13.5" customHeight="1">
      <c r="A1031" s="481"/>
      <c r="B1031" s="481"/>
      <c r="C1031" s="481"/>
      <c r="D1031" s="481"/>
      <c r="E1031" s="481"/>
      <c r="F1031" s="339"/>
      <c r="G1031" s="340" t="str">
        <f>IF(ISNUMBER(E1031),E1031/'Bulk DivVar Analysis'!$I$60,"")</f>
        <v/>
      </c>
      <c r="H1031" s="338" t="str">
        <f>IF(ISNUMBER(E1031), IF(G1031&gt;'Bulk DivVar Analysis'!$J$62,"Pass","Fail"),"")</f>
        <v/>
      </c>
      <c r="I1031" s="338" t="str">
        <f t="shared" si="18"/>
        <v/>
      </c>
      <c r="J1031" s="339"/>
      <c r="K1031" s="339"/>
      <c r="L1031" s="339"/>
      <c r="M1031" s="339"/>
      <c r="N1031" s="339"/>
      <c r="O1031" s="339"/>
      <c r="P1031" s="339"/>
      <c r="Q1031" s="339"/>
    </row>
    <row r="1032" spans="1:17" ht="13.5" customHeight="1">
      <c r="A1032" s="481"/>
      <c r="B1032" s="481"/>
      <c r="C1032" s="481"/>
      <c r="D1032" s="481"/>
      <c r="E1032" s="481"/>
      <c r="F1032" s="339"/>
      <c r="G1032" s="340" t="str">
        <f>IF(ISNUMBER(E1032),E1032/'Bulk DivVar Analysis'!$I$60,"")</f>
        <v/>
      </c>
      <c r="H1032" s="338" t="str">
        <f>IF(ISNUMBER(E1032), IF(G1032&gt;'Bulk DivVar Analysis'!$J$62,"Pass","Fail"),"")</f>
        <v/>
      </c>
      <c r="I1032" s="338" t="str">
        <f t="shared" si="18"/>
        <v/>
      </c>
      <c r="J1032" s="339"/>
      <c r="K1032" s="339"/>
      <c r="L1032" s="339"/>
      <c r="M1032" s="339"/>
      <c r="N1032" s="339"/>
      <c r="O1032" s="339"/>
      <c r="P1032" s="339"/>
      <c r="Q1032" s="339"/>
    </row>
    <row r="1033" spans="1:17" ht="13.5" customHeight="1">
      <c r="A1033" s="481"/>
      <c r="B1033" s="481"/>
      <c r="C1033" s="481"/>
      <c r="D1033" s="481"/>
      <c r="E1033" s="481"/>
      <c r="F1033" s="339"/>
      <c r="G1033" s="340" t="str">
        <f>IF(ISNUMBER(E1033),E1033/'Bulk DivVar Analysis'!$I$60,"")</f>
        <v/>
      </c>
      <c r="H1033" s="338" t="str">
        <f>IF(ISNUMBER(E1033), IF(G1033&gt;'Bulk DivVar Analysis'!$J$62,"Pass","Fail"),"")</f>
        <v/>
      </c>
      <c r="I1033" s="338" t="str">
        <f t="shared" si="18"/>
        <v/>
      </c>
      <c r="J1033" s="339"/>
      <c r="K1033" s="339"/>
      <c r="L1033" s="339"/>
      <c r="M1033" s="339"/>
      <c r="N1033" s="339"/>
      <c r="O1033" s="339"/>
      <c r="P1033" s="339"/>
      <c r="Q1033" s="339"/>
    </row>
    <row r="1034" spans="1:17" ht="13.5" customHeight="1">
      <c r="A1034" s="481"/>
      <c r="B1034" s="481"/>
      <c r="C1034" s="481"/>
      <c r="D1034" s="481"/>
      <c r="E1034" s="481"/>
      <c r="F1034" s="339"/>
      <c r="G1034" s="340" t="str">
        <f>IF(ISNUMBER(E1034),E1034/'Bulk DivVar Analysis'!$I$60,"")</f>
        <v/>
      </c>
      <c r="H1034" s="338" t="str">
        <f>IF(ISNUMBER(E1034), IF(G1034&gt;'Bulk DivVar Analysis'!$J$62,"Pass","Fail"),"")</f>
        <v/>
      </c>
      <c r="I1034" s="338" t="str">
        <f t="shared" si="18"/>
        <v/>
      </c>
      <c r="J1034" s="339"/>
      <c r="K1034" s="339"/>
      <c r="L1034" s="339"/>
      <c r="M1034" s="339"/>
      <c r="N1034" s="339"/>
      <c r="O1034" s="339"/>
      <c r="P1034" s="339"/>
      <c r="Q1034" s="339"/>
    </row>
    <row r="1035" spans="1:17" ht="13.5" customHeight="1">
      <c r="A1035" s="481"/>
      <c r="B1035" s="481"/>
      <c r="C1035" s="481"/>
      <c r="D1035" s="481"/>
      <c r="E1035" s="481"/>
      <c r="F1035" s="339"/>
      <c r="G1035" s="340" t="str">
        <f>IF(ISNUMBER(E1035),E1035/'Bulk DivVar Analysis'!$I$60,"")</f>
        <v/>
      </c>
      <c r="H1035" s="338" t="str">
        <f>IF(ISNUMBER(E1035), IF(G1035&gt;'Bulk DivVar Analysis'!$J$62,"Pass","Fail"),"")</f>
        <v/>
      </c>
      <c r="I1035" s="338" t="str">
        <f t="shared" si="18"/>
        <v/>
      </c>
      <c r="J1035" s="339"/>
      <c r="K1035" s="339"/>
      <c r="L1035" s="339"/>
      <c r="M1035" s="339"/>
      <c r="N1035" s="339"/>
      <c r="O1035" s="339"/>
      <c r="P1035" s="339"/>
      <c r="Q1035" s="339"/>
    </row>
    <row r="1036" spans="1:17" ht="13.5" customHeight="1">
      <c r="A1036" s="481"/>
      <c r="B1036" s="481"/>
      <c r="C1036" s="481"/>
      <c r="D1036" s="481"/>
      <c r="E1036" s="481"/>
      <c r="F1036" s="339"/>
      <c r="G1036" s="340" t="str">
        <f>IF(ISNUMBER(E1036),E1036/'Bulk DivVar Analysis'!$I$60,"")</f>
        <v/>
      </c>
      <c r="H1036" s="338" t="str">
        <f>IF(ISNUMBER(E1036), IF(G1036&gt;'Bulk DivVar Analysis'!$J$62,"Pass","Fail"),"")</f>
        <v/>
      </c>
      <c r="I1036" s="338" t="str">
        <f t="shared" si="18"/>
        <v/>
      </c>
      <c r="J1036" s="339"/>
      <c r="K1036" s="339"/>
      <c r="L1036" s="339"/>
      <c r="M1036" s="339"/>
      <c r="N1036" s="339"/>
      <c r="O1036" s="339"/>
      <c r="P1036" s="339"/>
      <c r="Q1036" s="339"/>
    </row>
    <row r="1037" spans="1:17" ht="13.5" customHeight="1">
      <c r="A1037" s="481"/>
      <c r="B1037" s="481"/>
      <c r="C1037" s="481"/>
      <c r="D1037" s="481"/>
      <c r="E1037" s="481"/>
      <c r="F1037" s="339"/>
      <c r="G1037" s="340" t="str">
        <f>IF(ISNUMBER(E1037),E1037/'Bulk DivVar Analysis'!$I$60,"")</f>
        <v/>
      </c>
      <c r="H1037" s="338" t="str">
        <f>IF(ISNUMBER(E1037), IF(G1037&gt;'Bulk DivVar Analysis'!$J$62,"Pass","Fail"),"")</f>
        <v/>
      </c>
      <c r="I1037" s="338" t="str">
        <f t="shared" si="18"/>
        <v/>
      </c>
      <c r="J1037" s="339"/>
      <c r="K1037" s="339"/>
      <c r="L1037" s="339"/>
      <c r="M1037" s="339"/>
      <c r="N1037" s="339"/>
      <c r="O1037" s="339"/>
      <c r="P1037" s="339"/>
      <c r="Q1037" s="339"/>
    </row>
    <row r="1038" spans="1:17" ht="13.5" customHeight="1">
      <c r="A1038" s="481"/>
      <c r="B1038" s="481"/>
      <c r="C1038" s="481"/>
      <c r="D1038" s="481"/>
      <c r="E1038" s="481"/>
      <c r="F1038" s="339"/>
      <c r="G1038" s="340" t="str">
        <f>IF(ISNUMBER(E1038),E1038/'Bulk DivVar Analysis'!$I$60,"")</f>
        <v/>
      </c>
      <c r="H1038" s="338" t="str">
        <f>IF(ISNUMBER(E1038), IF(G1038&gt;'Bulk DivVar Analysis'!$J$62,"Pass","Fail"),"")</f>
        <v/>
      </c>
      <c r="I1038" s="338" t="str">
        <f t="shared" si="18"/>
        <v/>
      </c>
      <c r="J1038" s="339"/>
      <c r="K1038" s="339"/>
      <c r="L1038" s="339"/>
      <c r="M1038" s="339"/>
      <c r="N1038" s="339"/>
      <c r="O1038" s="339"/>
      <c r="P1038" s="339"/>
      <c r="Q1038" s="339"/>
    </row>
    <row r="1039" spans="1:17" ht="13.5" customHeight="1">
      <c r="A1039" s="481"/>
      <c r="B1039" s="481"/>
      <c r="C1039" s="481"/>
      <c r="D1039" s="481"/>
      <c r="E1039" s="481"/>
      <c r="F1039" s="339"/>
      <c r="G1039" s="340" t="str">
        <f>IF(ISNUMBER(E1039),E1039/'Bulk DivVar Analysis'!$I$60,"")</f>
        <v/>
      </c>
      <c r="H1039" s="338" t="str">
        <f>IF(ISNUMBER(E1039), IF(G1039&gt;'Bulk DivVar Analysis'!$J$62,"Pass","Fail"),"")</f>
        <v/>
      </c>
      <c r="I1039" s="338" t="str">
        <f t="shared" si="18"/>
        <v/>
      </c>
      <c r="J1039" s="339"/>
      <c r="K1039" s="339"/>
      <c r="L1039" s="339"/>
      <c r="M1039" s="339"/>
      <c r="N1039" s="339"/>
      <c r="O1039" s="339"/>
      <c r="P1039" s="339"/>
      <c r="Q1039" s="339"/>
    </row>
    <row r="1040" spans="1:17" ht="13.5" customHeight="1">
      <c r="A1040" s="481"/>
      <c r="B1040" s="481"/>
      <c r="C1040" s="481"/>
      <c r="D1040" s="481"/>
      <c r="E1040" s="481"/>
      <c r="F1040" s="339"/>
      <c r="G1040" s="340" t="str">
        <f>IF(ISNUMBER(E1040),E1040/'Bulk DivVar Analysis'!$I$60,"")</f>
        <v/>
      </c>
      <c r="H1040" s="338" t="str">
        <f>IF(ISNUMBER(E1040), IF(G1040&gt;'Bulk DivVar Analysis'!$J$62,"Pass","Fail"),"")</f>
        <v/>
      </c>
      <c r="I1040" s="338" t="str">
        <f t="shared" si="18"/>
        <v/>
      </c>
      <c r="J1040" s="339"/>
      <c r="K1040" s="339"/>
      <c r="L1040" s="339"/>
      <c r="M1040" s="339"/>
      <c r="N1040" s="339"/>
      <c r="O1040" s="339"/>
      <c r="P1040" s="339"/>
      <c r="Q1040" s="339"/>
    </row>
    <row r="1041" spans="1:17" ht="13.5" customHeight="1">
      <c r="A1041" s="481"/>
      <c r="B1041" s="481"/>
      <c r="C1041" s="481"/>
      <c r="D1041" s="481"/>
      <c r="E1041" s="481"/>
      <c r="F1041" s="339"/>
      <c r="G1041" s="340" t="str">
        <f>IF(ISNUMBER(E1041),E1041/'Bulk DivVar Analysis'!$I$60,"")</f>
        <v/>
      </c>
      <c r="H1041" s="338" t="str">
        <f>IF(ISNUMBER(E1041), IF(G1041&gt;'Bulk DivVar Analysis'!$J$62,"Pass","Fail"),"")</f>
        <v/>
      </c>
      <c r="I1041" s="338" t="str">
        <f t="shared" si="18"/>
        <v/>
      </c>
      <c r="J1041" s="339"/>
      <c r="K1041" s="339"/>
      <c r="L1041" s="339"/>
      <c r="M1041" s="339"/>
      <c r="N1041" s="339"/>
      <c r="O1041" s="339"/>
      <c r="P1041" s="339"/>
      <c r="Q1041" s="339"/>
    </row>
    <row r="1042" spans="1:17" ht="13.5" customHeight="1">
      <c r="A1042" s="481"/>
      <c r="B1042" s="481"/>
      <c r="C1042" s="481"/>
      <c r="D1042" s="481"/>
      <c r="E1042" s="481"/>
      <c r="F1042" s="339"/>
      <c r="G1042" s="340" t="str">
        <f>IF(ISNUMBER(E1042),E1042/'Bulk DivVar Analysis'!$I$60,"")</f>
        <v/>
      </c>
      <c r="H1042" s="338" t="str">
        <f>IF(ISNUMBER(E1042), IF(G1042&gt;'Bulk DivVar Analysis'!$J$62,"Pass","Fail"),"")</f>
        <v/>
      </c>
      <c r="I1042" s="338" t="str">
        <f t="shared" si="18"/>
        <v/>
      </c>
      <c r="J1042" s="339"/>
      <c r="K1042" s="339"/>
      <c r="L1042" s="339"/>
      <c r="M1042" s="339"/>
      <c r="N1042" s="339"/>
      <c r="O1042" s="339"/>
      <c r="P1042" s="339"/>
      <c r="Q1042" s="339"/>
    </row>
    <row r="1043" spans="1:17" ht="13.5" customHeight="1">
      <c r="A1043" s="481"/>
      <c r="B1043" s="481"/>
      <c r="C1043" s="481"/>
      <c r="D1043" s="481"/>
      <c r="E1043" s="481"/>
      <c r="F1043" s="339"/>
      <c r="G1043" s="340" t="str">
        <f>IF(ISNUMBER(E1043),E1043/'Bulk DivVar Analysis'!$I$60,"")</f>
        <v/>
      </c>
      <c r="H1043" s="338" t="str">
        <f>IF(ISNUMBER(E1043), IF(G1043&gt;'Bulk DivVar Analysis'!$J$62,"Pass","Fail"),"")</f>
        <v/>
      </c>
      <c r="I1043" s="338" t="str">
        <f t="shared" si="18"/>
        <v/>
      </c>
      <c r="J1043" s="339"/>
      <c r="K1043" s="339"/>
      <c r="L1043" s="339"/>
      <c r="M1043" s="339"/>
      <c r="N1043" s="339"/>
      <c r="O1043" s="339"/>
      <c r="P1043" s="339"/>
      <c r="Q1043" s="339"/>
    </row>
    <row r="1044" spans="1:17" ht="13.5" customHeight="1">
      <c r="A1044" s="481"/>
      <c r="B1044" s="481"/>
      <c r="C1044" s="481"/>
      <c r="D1044" s="481"/>
      <c r="E1044" s="481"/>
      <c r="F1044" s="339"/>
      <c r="G1044" s="340" t="str">
        <f>IF(ISNUMBER(E1044),E1044/'Bulk DivVar Analysis'!$I$60,"")</f>
        <v/>
      </c>
      <c r="H1044" s="338" t="str">
        <f>IF(ISNUMBER(E1044), IF(G1044&gt;'Bulk DivVar Analysis'!$J$62,"Pass","Fail"),"")</f>
        <v/>
      </c>
      <c r="I1044" s="338" t="str">
        <f t="shared" si="18"/>
        <v/>
      </c>
      <c r="J1044" s="339"/>
      <c r="K1044" s="339"/>
      <c r="L1044" s="339"/>
      <c r="M1044" s="339"/>
      <c r="N1044" s="339"/>
      <c r="O1044" s="339"/>
      <c r="P1044" s="339"/>
      <c r="Q1044" s="339"/>
    </row>
    <row r="1045" spans="1:17" ht="13.5" customHeight="1">
      <c r="A1045" s="481"/>
      <c r="B1045" s="481"/>
      <c r="C1045" s="481"/>
      <c r="D1045" s="481"/>
      <c r="E1045" s="481"/>
      <c r="F1045" s="339"/>
      <c r="G1045" s="340" t="str">
        <f>IF(ISNUMBER(E1045),E1045/'Bulk DivVar Analysis'!$I$60,"")</f>
        <v/>
      </c>
      <c r="H1045" s="338" t="str">
        <f>IF(ISNUMBER(E1045), IF(G1045&gt;'Bulk DivVar Analysis'!$J$62,"Pass","Fail"),"")</f>
        <v/>
      </c>
      <c r="I1045" s="338" t="str">
        <f t="shared" si="18"/>
        <v/>
      </c>
      <c r="J1045" s="339"/>
      <c r="K1045" s="339"/>
      <c r="L1045" s="339"/>
      <c r="M1045" s="339"/>
      <c r="N1045" s="339"/>
      <c r="O1045" s="339"/>
      <c r="P1045" s="339"/>
      <c r="Q1045" s="339"/>
    </row>
    <row r="1046" spans="1:17" ht="13.5" customHeight="1">
      <c r="A1046" s="481"/>
      <c r="B1046" s="481"/>
      <c r="C1046" s="481"/>
      <c r="D1046" s="481"/>
      <c r="E1046" s="481"/>
      <c r="F1046" s="339"/>
      <c r="G1046" s="340" t="str">
        <f>IF(ISNUMBER(E1046),E1046/'Bulk DivVar Analysis'!$I$60,"")</f>
        <v/>
      </c>
      <c r="H1046" s="338" t="str">
        <f>IF(ISNUMBER(E1046), IF(G1046&gt;'Bulk DivVar Analysis'!$J$62,"Pass","Fail"),"")</f>
        <v/>
      </c>
      <c r="I1046" s="338" t="str">
        <f t="shared" si="18"/>
        <v/>
      </c>
      <c r="J1046" s="339"/>
      <c r="K1046" s="339"/>
      <c r="L1046" s="339"/>
      <c r="M1046" s="339"/>
      <c r="N1046" s="339"/>
      <c r="O1046" s="339"/>
      <c r="P1046" s="339"/>
      <c r="Q1046" s="339"/>
    </row>
    <row r="1047" spans="1:17" ht="13.5" customHeight="1">
      <c r="A1047" s="481"/>
      <c r="B1047" s="481"/>
      <c r="C1047" s="481"/>
      <c r="D1047" s="481"/>
      <c r="E1047" s="481"/>
      <c r="F1047" s="339"/>
      <c r="G1047" s="340" t="str">
        <f>IF(ISNUMBER(E1047),E1047/'Bulk DivVar Analysis'!$I$60,"")</f>
        <v/>
      </c>
      <c r="H1047" s="338" t="str">
        <f>IF(ISNUMBER(E1047), IF(G1047&gt;'Bulk DivVar Analysis'!$J$62,"Pass","Fail"),"")</f>
        <v/>
      </c>
      <c r="I1047" s="338" t="str">
        <f t="shared" si="18"/>
        <v/>
      </c>
      <c r="J1047" s="339"/>
      <c r="K1047" s="339"/>
      <c r="L1047" s="339"/>
      <c r="M1047" s="339"/>
      <c r="N1047" s="339"/>
      <c r="O1047" s="339"/>
      <c r="P1047" s="339"/>
      <c r="Q1047" s="339"/>
    </row>
    <row r="1048" spans="1:17" ht="13.5" customHeight="1">
      <c r="A1048" s="481"/>
      <c r="B1048" s="481"/>
      <c r="C1048" s="481"/>
      <c r="D1048" s="481"/>
      <c r="E1048" s="481"/>
      <c r="F1048" s="339"/>
      <c r="G1048" s="340" t="str">
        <f>IF(ISNUMBER(E1048),E1048/'Bulk DivVar Analysis'!$I$60,"")</f>
        <v/>
      </c>
      <c r="H1048" s="338" t="str">
        <f>IF(ISNUMBER(E1048), IF(G1048&gt;'Bulk DivVar Analysis'!$J$62,"Pass","Fail"),"")</f>
        <v/>
      </c>
      <c r="I1048" s="338" t="str">
        <f t="shared" si="18"/>
        <v/>
      </c>
      <c r="J1048" s="339"/>
      <c r="K1048" s="339"/>
      <c r="L1048" s="339"/>
      <c r="M1048" s="339"/>
      <c r="N1048" s="339"/>
      <c r="O1048" s="339"/>
      <c r="P1048" s="339"/>
      <c r="Q1048" s="339"/>
    </row>
    <row r="1049" spans="1:17" ht="13.5" customHeight="1">
      <c r="A1049" s="481"/>
      <c r="B1049" s="481"/>
      <c r="C1049" s="481"/>
      <c r="D1049" s="481"/>
      <c r="E1049" s="481"/>
      <c r="F1049" s="339"/>
      <c r="G1049" s="340" t="str">
        <f>IF(ISNUMBER(E1049),E1049/'Bulk DivVar Analysis'!$I$60,"")</f>
        <v/>
      </c>
      <c r="H1049" s="338" t="str">
        <f>IF(ISNUMBER(E1049), IF(G1049&gt;'Bulk DivVar Analysis'!$J$62,"Pass","Fail"),"")</f>
        <v/>
      </c>
      <c r="I1049" s="338" t="str">
        <f t="shared" si="18"/>
        <v/>
      </c>
      <c r="J1049" s="339"/>
      <c r="K1049" s="339"/>
      <c r="L1049" s="339"/>
      <c r="M1049" s="339"/>
      <c r="N1049" s="339"/>
      <c r="O1049" s="339"/>
      <c r="P1049" s="339"/>
      <c r="Q1049" s="339"/>
    </row>
    <row r="1050" spans="1:17" ht="13.5" customHeight="1">
      <c r="A1050" s="481"/>
      <c r="B1050" s="481"/>
      <c r="C1050" s="481"/>
      <c r="D1050" s="481"/>
      <c r="E1050" s="481"/>
      <c r="F1050" s="339"/>
      <c r="G1050" s="340" t="str">
        <f>IF(ISNUMBER(E1050),E1050/'Bulk DivVar Analysis'!$I$60,"")</f>
        <v/>
      </c>
      <c r="H1050" s="338" t="str">
        <f>IF(ISNUMBER(E1050), IF(G1050&gt;'Bulk DivVar Analysis'!$J$62,"Pass","Fail"),"")</f>
        <v/>
      </c>
      <c r="I1050" s="338" t="str">
        <f t="shared" si="18"/>
        <v/>
      </c>
      <c r="J1050" s="339"/>
      <c r="K1050" s="339"/>
      <c r="L1050" s="339"/>
      <c r="M1050" s="339"/>
      <c r="N1050" s="339"/>
      <c r="O1050" s="339"/>
      <c r="P1050" s="339"/>
      <c r="Q1050" s="339"/>
    </row>
    <row r="1051" spans="1:17" ht="13.5" customHeight="1">
      <c r="A1051" s="481"/>
      <c r="B1051" s="481"/>
      <c r="C1051" s="481"/>
      <c r="D1051" s="481"/>
      <c r="E1051" s="481"/>
      <c r="F1051" s="339"/>
      <c r="G1051" s="340" t="str">
        <f>IF(ISNUMBER(E1051),E1051/'Bulk DivVar Analysis'!$I$60,"")</f>
        <v/>
      </c>
      <c r="H1051" s="338" t="str">
        <f>IF(ISNUMBER(E1051), IF(G1051&gt;'Bulk DivVar Analysis'!$J$62,"Pass","Fail"),"")</f>
        <v/>
      </c>
      <c r="I1051" s="338" t="str">
        <f t="shared" si="18"/>
        <v/>
      </c>
      <c r="J1051" s="339"/>
      <c r="K1051" s="339"/>
      <c r="L1051" s="339"/>
      <c r="M1051" s="339"/>
      <c r="N1051" s="339"/>
      <c r="O1051" s="339"/>
      <c r="P1051" s="339"/>
      <c r="Q1051" s="339"/>
    </row>
    <row r="1052" spans="1:17" ht="13.5" customHeight="1">
      <c r="A1052" s="481"/>
      <c r="B1052" s="481"/>
      <c r="C1052" s="481"/>
      <c r="D1052" s="481"/>
      <c r="E1052" s="481"/>
      <c r="F1052" s="339"/>
      <c r="G1052" s="340" t="str">
        <f>IF(ISNUMBER(E1052),E1052/'Bulk DivVar Analysis'!$I$60,"")</f>
        <v/>
      </c>
      <c r="H1052" s="338" t="str">
        <f>IF(ISNUMBER(E1052), IF(G1052&gt;'Bulk DivVar Analysis'!$J$62,"Pass","Fail"),"")</f>
        <v/>
      </c>
      <c r="I1052" s="338" t="str">
        <f t="shared" si="18"/>
        <v/>
      </c>
      <c r="J1052" s="339"/>
      <c r="K1052" s="339"/>
      <c r="L1052" s="339"/>
      <c r="M1052" s="339"/>
      <c r="N1052" s="339"/>
      <c r="O1052" s="339"/>
      <c r="P1052" s="339"/>
      <c r="Q1052" s="339"/>
    </row>
    <row r="1053" spans="1:17" ht="13.5" customHeight="1">
      <c r="A1053" s="481"/>
      <c r="B1053" s="481"/>
      <c r="C1053" s="481"/>
      <c r="D1053" s="481"/>
      <c r="E1053" s="481"/>
      <c r="F1053" s="339"/>
      <c r="G1053" s="340" t="str">
        <f>IF(ISNUMBER(E1053),E1053/'Bulk DivVar Analysis'!$I$60,"")</f>
        <v/>
      </c>
      <c r="H1053" s="338" t="str">
        <f>IF(ISNUMBER(E1053), IF(G1053&gt;'Bulk DivVar Analysis'!$J$62,"Pass","Fail"),"")</f>
        <v/>
      </c>
      <c r="I1053" s="338" t="str">
        <f t="shared" si="18"/>
        <v/>
      </c>
      <c r="J1053" s="339"/>
      <c r="K1053" s="339"/>
      <c r="L1053" s="339"/>
      <c r="M1053" s="339"/>
      <c r="N1053" s="339"/>
      <c r="O1053" s="339"/>
      <c r="P1053" s="339"/>
      <c r="Q1053" s="339"/>
    </row>
    <row r="1054" spans="1:17" ht="13.5" customHeight="1">
      <c r="A1054" s="481"/>
      <c r="B1054" s="481"/>
      <c r="C1054" s="481"/>
      <c r="D1054" s="481"/>
      <c r="E1054" s="481"/>
      <c r="F1054" s="339"/>
      <c r="G1054" s="340" t="str">
        <f>IF(ISNUMBER(E1054),E1054/'Bulk DivVar Analysis'!$I$60,"")</f>
        <v/>
      </c>
      <c r="H1054" s="338" t="str">
        <f>IF(ISNUMBER(E1054), IF(G1054&gt;'Bulk DivVar Analysis'!$J$62,"Pass","Fail"),"")</f>
        <v/>
      </c>
      <c r="I1054" s="338" t="str">
        <f t="shared" si="18"/>
        <v/>
      </c>
      <c r="J1054" s="339"/>
      <c r="K1054" s="339"/>
      <c r="L1054" s="339"/>
      <c r="M1054" s="339"/>
      <c r="N1054" s="339"/>
      <c r="O1054" s="339"/>
      <c r="P1054" s="339"/>
      <c r="Q1054" s="339"/>
    </row>
    <row r="1055" spans="1:17" ht="13.5" customHeight="1">
      <c r="A1055" s="481"/>
      <c r="B1055" s="481"/>
      <c r="C1055" s="481"/>
      <c r="D1055" s="481"/>
      <c r="E1055" s="481"/>
      <c r="F1055" s="339"/>
      <c r="G1055" s="340" t="str">
        <f>IF(ISNUMBER(E1055),E1055/'Bulk DivVar Analysis'!$I$60,"")</f>
        <v/>
      </c>
      <c r="H1055" s="338" t="str">
        <f>IF(ISNUMBER(E1055), IF(G1055&gt;'Bulk DivVar Analysis'!$J$62,"Pass","Fail"),"")</f>
        <v/>
      </c>
      <c r="I1055" s="338" t="str">
        <f t="shared" si="18"/>
        <v/>
      </c>
      <c r="J1055" s="339"/>
      <c r="K1055" s="339"/>
      <c r="L1055" s="339"/>
      <c r="M1055" s="339"/>
      <c r="N1055" s="339"/>
      <c r="O1055" s="339"/>
      <c r="P1055" s="339"/>
      <c r="Q1055" s="339"/>
    </row>
    <row r="1056" spans="1:17" ht="13.5" customHeight="1">
      <c r="A1056" s="481"/>
      <c r="B1056" s="481"/>
      <c r="C1056" s="481"/>
      <c r="D1056" s="481"/>
      <c r="E1056" s="481"/>
      <c r="F1056" s="339"/>
      <c r="G1056" s="340" t="str">
        <f>IF(ISNUMBER(E1056),E1056/'Bulk DivVar Analysis'!$I$60,"")</f>
        <v/>
      </c>
      <c r="H1056" s="338" t="str">
        <f>IF(ISNUMBER(E1056), IF(G1056&gt;'Bulk DivVar Analysis'!$J$62,"Pass","Fail"),"")</f>
        <v/>
      </c>
      <c r="I1056" s="338" t="str">
        <f t="shared" si="18"/>
        <v/>
      </c>
      <c r="J1056" s="339"/>
      <c r="K1056" s="339"/>
      <c r="L1056" s="339"/>
      <c r="M1056" s="339"/>
      <c r="N1056" s="339"/>
      <c r="O1056" s="339"/>
      <c r="P1056" s="339"/>
      <c r="Q1056" s="339"/>
    </row>
    <row r="1057" spans="1:17" ht="13.5" customHeight="1">
      <c r="A1057" s="481"/>
      <c r="B1057" s="481"/>
      <c r="C1057" s="481"/>
      <c r="D1057" s="481"/>
      <c r="E1057" s="481"/>
      <c r="F1057" s="339"/>
      <c r="G1057" s="340" t="str">
        <f>IF(ISNUMBER(E1057),E1057/'Bulk DivVar Analysis'!$I$60,"")</f>
        <v/>
      </c>
      <c r="H1057" s="338" t="str">
        <f>IF(ISNUMBER(E1057), IF(G1057&gt;'Bulk DivVar Analysis'!$J$62,"Pass","Fail"),"")</f>
        <v/>
      </c>
      <c r="I1057" s="338" t="str">
        <f t="shared" si="18"/>
        <v/>
      </c>
      <c r="J1057" s="339"/>
      <c r="K1057" s="339"/>
      <c r="L1057" s="339"/>
      <c r="M1057" s="339"/>
      <c r="N1057" s="339"/>
      <c r="O1057" s="339"/>
      <c r="P1057" s="339"/>
      <c r="Q1057" s="339"/>
    </row>
    <row r="1058" spans="1:17" ht="13.5" customHeight="1">
      <c r="A1058" s="481"/>
      <c r="B1058" s="481"/>
      <c r="C1058" s="481"/>
      <c r="D1058" s="481"/>
      <c r="E1058" s="481"/>
      <c r="F1058" s="339"/>
      <c r="G1058" s="340" t="str">
        <f>IF(ISNUMBER(E1058),E1058/'Bulk DivVar Analysis'!$I$60,"")</f>
        <v/>
      </c>
      <c r="H1058" s="338" t="str">
        <f>IF(ISNUMBER(E1058), IF(G1058&gt;'Bulk DivVar Analysis'!$J$62,"Pass","Fail"),"")</f>
        <v/>
      </c>
      <c r="I1058" s="338" t="str">
        <f t="shared" si="18"/>
        <v/>
      </c>
      <c r="J1058" s="339"/>
      <c r="K1058" s="339"/>
      <c r="L1058" s="339"/>
      <c r="M1058" s="339"/>
      <c r="N1058" s="339"/>
      <c r="O1058" s="339"/>
      <c r="P1058" s="339"/>
      <c r="Q1058" s="339"/>
    </row>
    <row r="1059" spans="1:17" ht="13.5" customHeight="1">
      <c r="A1059" s="481"/>
      <c r="B1059" s="481"/>
      <c r="C1059" s="481"/>
      <c r="D1059" s="481"/>
      <c r="E1059" s="481"/>
      <c r="F1059" s="339"/>
      <c r="G1059" s="340" t="str">
        <f>IF(ISNUMBER(E1059),E1059/'Bulk DivVar Analysis'!$I$60,"")</f>
        <v/>
      </c>
      <c r="H1059" s="338" t="str">
        <f>IF(ISNUMBER(E1059), IF(G1059&gt;'Bulk DivVar Analysis'!$J$62,"Pass","Fail"),"")</f>
        <v/>
      </c>
      <c r="I1059" s="338" t="str">
        <f t="shared" si="18"/>
        <v/>
      </c>
      <c r="J1059" s="339"/>
      <c r="K1059" s="339"/>
      <c r="L1059" s="339"/>
      <c r="M1059" s="339"/>
      <c r="N1059" s="339"/>
      <c r="O1059" s="339"/>
      <c r="P1059" s="339"/>
      <c r="Q1059" s="339"/>
    </row>
    <row r="1060" spans="1:17" ht="13.5" customHeight="1">
      <c r="A1060" s="481"/>
      <c r="B1060" s="481"/>
      <c r="C1060" s="481"/>
      <c r="D1060" s="481"/>
      <c r="E1060" s="481"/>
      <c r="F1060" s="339"/>
      <c r="G1060" s="340" t="str">
        <f>IF(ISNUMBER(E1060),E1060/'Bulk DivVar Analysis'!$I$60,"")</f>
        <v/>
      </c>
      <c r="H1060" s="338" t="str">
        <f>IF(ISNUMBER(E1060), IF(G1060&gt;'Bulk DivVar Analysis'!$J$62,"Pass","Fail"),"")</f>
        <v/>
      </c>
      <c r="I1060" s="338" t="str">
        <f t="shared" si="18"/>
        <v/>
      </c>
      <c r="J1060" s="339"/>
      <c r="K1060" s="339"/>
      <c r="L1060" s="339"/>
      <c r="M1060" s="339"/>
      <c r="N1060" s="339"/>
      <c r="O1060" s="339"/>
      <c r="P1060" s="339"/>
      <c r="Q1060" s="339"/>
    </row>
    <row r="1061" spans="1:17" ht="13.5" customHeight="1">
      <c r="A1061" s="481"/>
      <c r="B1061" s="481"/>
      <c r="C1061" s="481"/>
      <c r="D1061" s="481"/>
      <c r="E1061" s="481"/>
      <c r="F1061" s="339"/>
      <c r="G1061" s="340" t="str">
        <f>IF(ISNUMBER(E1061),E1061/'Bulk DivVar Analysis'!$I$60,"")</f>
        <v/>
      </c>
      <c r="H1061" s="338" t="str">
        <f>IF(ISNUMBER(E1061), IF(G1061&gt;'Bulk DivVar Analysis'!$J$62,"Pass","Fail"),"")</f>
        <v/>
      </c>
      <c r="I1061" s="338" t="str">
        <f t="shared" si="18"/>
        <v/>
      </c>
      <c r="J1061" s="339"/>
      <c r="K1061" s="339"/>
      <c r="L1061" s="339"/>
      <c r="M1061" s="339"/>
      <c r="N1061" s="339"/>
      <c r="O1061" s="339"/>
      <c r="P1061" s="339"/>
      <c r="Q1061" s="339"/>
    </row>
    <row r="1062" spans="1:17" ht="13.5" customHeight="1">
      <c r="A1062" s="481"/>
      <c r="B1062" s="481"/>
      <c r="C1062" s="481"/>
      <c r="D1062" s="481"/>
      <c r="E1062" s="481"/>
      <c r="F1062" s="339"/>
      <c r="G1062" s="340" t="str">
        <f>IF(ISNUMBER(E1062),E1062/'Bulk DivVar Analysis'!$I$60,"")</f>
        <v/>
      </c>
      <c r="H1062" s="338" t="str">
        <f>IF(ISNUMBER(E1062), IF(G1062&gt;'Bulk DivVar Analysis'!$J$62,"Pass","Fail"),"")</f>
        <v/>
      </c>
      <c r="I1062" s="338" t="str">
        <f t="shared" si="18"/>
        <v/>
      </c>
      <c r="J1062" s="339"/>
      <c r="K1062" s="339"/>
      <c r="L1062" s="339"/>
      <c r="M1062" s="339"/>
      <c r="N1062" s="339"/>
      <c r="O1062" s="339"/>
      <c r="P1062" s="339"/>
      <c r="Q1062" s="339"/>
    </row>
    <row r="1063" spans="1:17" ht="13.5" customHeight="1">
      <c r="A1063" s="481"/>
      <c r="B1063" s="481"/>
      <c r="C1063" s="481"/>
      <c r="D1063" s="481"/>
      <c r="E1063" s="481"/>
      <c r="F1063" s="339"/>
      <c r="G1063" s="340" t="str">
        <f>IF(ISNUMBER(E1063),E1063/'Bulk DivVar Analysis'!$I$60,"")</f>
        <v/>
      </c>
      <c r="H1063" s="338" t="str">
        <f>IF(ISNUMBER(E1063), IF(G1063&gt;'Bulk DivVar Analysis'!$J$62,"Pass","Fail"),"")</f>
        <v/>
      </c>
      <c r="I1063" s="338" t="str">
        <f t="shared" si="18"/>
        <v/>
      </c>
      <c r="J1063" s="339"/>
      <c r="K1063" s="339"/>
      <c r="L1063" s="339"/>
      <c r="M1063" s="339"/>
      <c r="N1063" s="339"/>
      <c r="O1063" s="339"/>
      <c r="P1063" s="339"/>
      <c r="Q1063" s="339"/>
    </row>
    <row r="1064" spans="1:17" ht="13.5" customHeight="1">
      <c r="A1064" s="481"/>
      <c r="B1064" s="481"/>
      <c r="C1064" s="481"/>
      <c r="D1064" s="481"/>
      <c r="E1064" s="481"/>
      <c r="F1064" s="339"/>
      <c r="G1064" s="340" t="str">
        <f>IF(ISNUMBER(E1064),E1064/'Bulk DivVar Analysis'!$I$60,"")</f>
        <v/>
      </c>
      <c r="H1064" s="338" t="str">
        <f>IF(ISNUMBER(E1064), IF(G1064&gt;'Bulk DivVar Analysis'!$J$62,"Pass","Fail"),"")</f>
        <v/>
      </c>
      <c r="I1064" s="338" t="str">
        <f t="shared" si="18"/>
        <v/>
      </c>
      <c r="J1064" s="339"/>
      <c r="K1064" s="339"/>
      <c r="L1064" s="339"/>
      <c r="M1064" s="339"/>
      <c r="N1064" s="339"/>
      <c r="O1064" s="339"/>
      <c r="P1064" s="339"/>
      <c r="Q1064" s="339"/>
    </row>
    <row r="1065" spans="1:17" ht="13.5" customHeight="1">
      <c r="A1065" s="481"/>
      <c r="B1065" s="481"/>
      <c r="C1065" s="481"/>
      <c r="D1065" s="481"/>
      <c r="E1065" s="481"/>
      <c r="F1065" s="339"/>
      <c r="G1065" s="340" t="str">
        <f>IF(ISNUMBER(E1065),E1065/'Bulk DivVar Analysis'!$I$60,"")</f>
        <v/>
      </c>
      <c r="H1065" s="338" t="str">
        <f>IF(ISNUMBER(E1065), IF(G1065&gt;'Bulk DivVar Analysis'!$J$62,"Pass","Fail"),"")</f>
        <v/>
      </c>
      <c r="I1065" s="338" t="str">
        <f t="shared" si="18"/>
        <v/>
      </c>
      <c r="J1065" s="339"/>
      <c r="K1065" s="339"/>
      <c r="L1065" s="339"/>
      <c r="M1065" s="339"/>
      <c r="N1065" s="339"/>
      <c r="O1065" s="339"/>
      <c r="P1065" s="339"/>
      <c r="Q1065" s="339"/>
    </row>
    <row r="1066" spans="1:17" ht="13.5" customHeight="1">
      <c r="A1066" s="481"/>
      <c r="B1066" s="481"/>
      <c r="C1066" s="481"/>
      <c r="D1066" s="481"/>
      <c r="E1066" s="481"/>
      <c r="F1066" s="339"/>
      <c r="G1066" s="340" t="str">
        <f>IF(ISNUMBER(E1066),E1066/'Bulk DivVar Analysis'!$I$60,"")</f>
        <v/>
      </c>
      <c r="H1066" s="338" t="str">
        <f>IF(ISNUMBER(E1066), IF(G1066&gt;'Bulk DivVar Analysis'!$J$62,"Pass","Fail"),"")</f>
        <v/>
      </c>
      <c r="I1066" s="338" t="str">
        <f t="shared" si="18"/>
        <v/>
      </c>
      <c r="J1066" s="339"/>
      <c r="K1066" s="339"/>
      <c r="L1066" s="339"/>
      <c r="M1066" s="339"/>
      <c r="N1066" s="339"/>
      <c r="O1066" s="339"/>
      <c r="P1066" s="339"/>
      <c r="Q1066" s="339"/>
    </row>
    <row r="1067" spans="1:17" ht="13.5" customHeight="1">
      <c r="A1067" s="481"/>
      <c r="B1067" s="481"/>
      <c r="C1067" s="481"/>
      <c r="D1067" s="481"/>
      <c r="E1067" s="481"/>
      <c r="F1067" s="339"/>
      <c r="G1067" s="340" t="str">
        <f>IF(ISNUMBER(E1067),E1067/'Bulk DivVar Analysis'!$I$60,"")</f>
        <v/>
      </c>
      <c r="H1067" s="338" t="str">
        <f>IF(ISNUMBER(E1067), IF(G1067&gt;'Bulk DivVar Analysis'!$J$62,"Pass","Fail"),"")</f>
        <v/>
      </c>
      <c r="I1067" s="338" t="str">
        <f t="shared" si="18"/>
        <v/>
      </c>
      <c r="J1067" s="339"/>
      <c r="K1067" s="339"/>
      <c r="L1067" s="339"/>
      <c r="M1067" s="339"/>
      <c r="N1067" s="339"/>
      <c r="O1067" s="339"/>
      <c r="P1067" s="339"/>
      <c r="Q1067" s="339"/>
    </row>
    <row r="1068" spans="1:17" ht="13.5" customHeight="1">
      <c r="A1068" s="481"/>
      <c r="B1068" s="481"/>
      <c r="C1068" s="481"/>
      <c r="D1068" s="481"/>
      <c r="E1068" s="481"/>
      <c r="F1068" s="339"/>
      <c r="G1068" s="340" t="str">
        <f>IF(ISNUMBER(E1068),E1068/'Bulk DivVar Analysis'!$I$60,"")</f>
        <v/>
      </c>
      <c r="H1068" s="338" t="str">
        <f>IF(ISNUMBER(E1068), IF(G1068&gt;'Bulk DivVar Analysis'!$J$62,"Pass","Fail"),"")</f>
        <v/>
      </c>
      <c r="I1068" s="338" t="str">
        <f t="shared" si="18"/>
        <v/>
      </c>
      <c r="J1068" s="339"/>
      <c r="K1068" s="339"/>
      <c r="L1068" s="339"/>
      <c r="M1068" s="339"/>
      <c r="N1068" s="339"/>
      <c r="O1068" s="339"/>
      <c r="P1068" s="339"/>
      <c r="Q1068" s="339"/>
    </row>
    <row r="1069" spans="1:17" ht="13.5" customHeight="1">
      <c r="A1069" s="481"/>
      <c r="B1069" s="481"/>
      <c r="C1069" s="481"/>
      <c r="D1069" s="481"/>
      <c r="E1069" s="481"/>
      <c r="F1069" s="339"/>
      <c r="G1069" s="340" t="str">
        <f>IF(ISNUMBER(E1069),E1069/'Bulk DivVar Analysis'!$I$60,"")</f>
        <v/>
      </c>
      <c r="H1069" s="338" t="str">
        <f>IF(ISNUMBER(E1069), IF(G1069&gt;'Bulk DivVar Analysis'!$J$62,"Pass","Fail"),"")</f>
        <v/>
      </c>
      <c r="I1069" s="338" t="str">
        <f t="shared" si="18"/>
        <v/>
      </c>
      <c r="J1069" s="339"/>
      <c r="K1069" s="339"/>
      <c r="L1069" s="339"/>
      <c r="M1069" s="339"/>
      <c r="N1069" s="339"/>
      <c r="O1069" s="339"/>
      <c r="P1069" s="339"/>
      <c r="Q1069" s="339"/>
    </row>
    <row r="1070" spans="1:17" ht="13.5" customHeight="1">
      <c r="A1070" s="481"/>
      <c r="B1070" s="481"/>
      <c r="C1070" s="481"/>
      <c r="D1070" s="481"/>
      <c r="E1070" s="481"/>
      <c r="F1070" s="339"/>
      <c r="G1070" s="340" t="str">
        <f>IF(ISNUMBER(E1070),E1070/'Bulk DivVar Analysis'!$I$60,"")</f>
        <v/>
      </c>
      <c r="H1070" s="338" t="str">
        <f>IF(ISNUMBER(E1070), IF(G1070&gt;'Bulk DivVar Analysis'!$J$62,"Pass","Fail"),"")</f>
        <v/>
      </c>
      <c r="I1070" s="338" t="str">
        <f t="shared" si="18"/>
        <v/>
      </c>
      <c r="J1070" s="339"/>
      <c r="K1070" s="339"/>
      <c r="L1070" s="339"/>
      <c r="M1070" s="339"/>
      <c r="N1070" s="339"/>
      <c r="O1070" s="339"/>
      <c r="P1070" s="339"/>
      <c r="Q1070" s="339"/>
    </row>
    <row r="1071" spans="1:17" ht="13.5" customHeight="1">
      <c r="A1071" s="481"/>
      <c r="B1071" s="481"/>
      <c r="C1071" s="481"/>
      <c r="D1071" s="481"/>
      <c r="E1071" s="481"/>
      <c r="F1071" s="339"/>
      <c r="G1071" s="340" t="str">
        <f>IF(ISNUMBER(E1071),E1071/'Bulk DivVar Analysis'!$I$60,"")</f>
        <v/>
      </c>
      <c r="H1071" s="338" t="str">
        <f>IF(ISNUMBER(E1071), IF(G1071&gt;'Bulk DivVar Analysis'!$J$62,"Pass","Fail"),"")</f>
        <v/>
      </c>
      <c r="I1071" s="338" t="str">
        <f t="shared" si="18"/>
        <v/>
      </c>
      <c r="J1071" s="339"/>
      <c r="K1071" s="339"/>
      <c r="L1071" s="339"/>
      <c r="M1071" s="339"/>
      <c r="N1071" s="339"/>
      <c r="O1071" s="339"/>
      <c r="P1071" s="339"/>
      <c r="Q1071" s="339"/>
    </row>
    <row r="1072" spans="1:17" ht="13.5" customHeight="1">
      <c r="A1072" s="481"/>
      <c r="B1072" s="481"/>
      <c r="C1072" s="481"/>
      <c r="D1072" s="481"/>
      <c r="E1072" s="481"/>
      <c r="F1072" s="339"/>
      <c r="G1072" s="340" t="str">
        <f>IF(ISNUMBER(E1072),E1072/'Bulk DivVar Analysis'!$I$60,"")</f>
        <v/>
      </c>
      <c r="H1072" s="338" t="str">
        <f>IF(ISNUMBER(E1072), IF(G1072&gt;'Bulk DivVar Analysis'!$J$62,"Pass","Fail"),"")</f>
        <v/>
      </c>
      <c r="I1072" s="338" t="str">
        <f t="shared" si="18"/>
        <v/>
      </c>
      <c r="J1072" s="339"/>
      <c r="K1072" s="339"/>
      <c r="L1072" s="339"/>
      <c r="M1072" s="339"/>
      <c r="N1072" s="339"/>
      <c r="O1072" s="339"/>
      <c r="P1072" s="339"/>
      <c r="Q1072" s="339"/>
    </row>
    <row r="1073" spans="1:17" ht="13.5" customHeight="1">
      <c r="A1073" s="481"/>
      <c r="B1073" s="481"/>
      <c r="C1073" s="481"/>
      <c r="D1073" s="481"/>
      <c r="E1073" s="481"/>
      <c r="F1073" s="339"/>
      <c r="G1073" s="340" t="str">
        <f>IF(ISNUMBER(E1073),E1073/'Bulk DivVar Analysis'!$I$60,"")</f>
        <v/>
      </c>
      <c r="H1073" s="338" t="str">
        <f>IF(ISNUMBER(E1073), IF(G1073&gt;'Bulk DivVar Analysis'!$J$62,"Pass","Fail"),"")</f>
        <v/>
      </c>
      <c r="I1073" s="338" t="str">
        <f t="shared" si="18"/>
        <v/>
      </c>
      <c r="J1073" s="339"/>
      <c r="K1073" s="339"/>
      <c r="L1073" s="339"/>
      <c r="M1073" s="339"/>
      <c r="N1073" s="339"/>
      <c r="O1073" s="339"/>
      <c r="P1073" s="339"/>
      <c r="Q1073" s="339"/>
    </row>
    <row r="1074" spans="1:17" ht="13.5" customHeight="1">
      <c r="A1074" s="481"/>
      <c r="B1074" s="481"/>
      <c r="C1074" s="481"/>
      <c r="D1074" s="481"/>
      <c r="E1074" s="481"/>
      <c r="F1074" s="339"/>
      <c r="G1074" s="340" t="str">
        <f>IF(ISNUMBER(E1074),E1074/'Bulk DivVar Analysis'!$I$60,"")</f>
        <v/>
      </c>
      <c r="H1074" s="338" t="str">
        <f>IF(ISNUMBER(E1074), IF(G1074&gt;'Bulk DivVar Analysis'!$J$62,"Pass","Fail"),"")</f>
        <v/>
      </c>
      <c r="I1074" s="338" t="str">
        <f t="shared" si="18"/>
        <v/>
      </c>
      <c r="J1074" s="339"/>
      <c r="K1074" s="339"/>
      <c r="L1074" s="339"/>
      <c r="M1074" s="339"/>
      <c r="N1074" s="339"/>
      <c r="O1074" s="339"/>
      <c r="P1074" s="339"/>
      <c r="Q1074" s="339"/>
    </row>
    <row r="1075" spans="1:17" ht="13.5" customHeight="1">
      <c r="A1075" s="481"/>
      <c r="B1075" s="481"/>
      <c r="C1075" s="481"/>
      <c r="D1075" s="481"/>
      <c r="E1075" s="481"/>
      <c r="F1075" s="339"/>
      <c r="G1075" s="340" t="str">
        <f>IF(ISNUMBER(E1075),E1075/'Bulk DivVar Analysis'!$I$60,"")</f>
        <v/>
      </c>
      <c r="H1075" s="338" t="str">
        <f>IF(ISNUMBER(E1075), IF(G1075&gt;'Bulk DivVar Analysis'!$J$62,"Pass","Fail"),"")</f>
        <v/>
      </c>
      <c r="I1075" s="338" t="str">
        <f t="shared" si="18"/>
        <v/>
      </c>
      <c r="J1075" s="339"/>
      <c r="K1075" s="339"/>
      <c r="L1075" s="339"/>
      <c r="M1075" s="339"/>
      <c r="N1075" s="339"/>
      <c r="O1075" s="339"/>
      <c r="P1075" s="339"/>
      <c r="Q1075" s="339"/>
    </row>
    <row r="1076" spans="1:17" ht="13.5" customHeight="1">
      <c r="A1076" s="481"/>
      <c r="B1076" s="481"/>
      <c r="C1076" s="481"/>
      <c r="D1076" s="481"/>
      <c r="E1076" s="481"/>
      <c r="F1076" s="339"/>
      <c r="G1076" s="340" t="str">
        <f>IF(ISNUMBER(E1076),E1076/'Bulk DivVar Analysis'!$I$60,"")</f>
        <v/>
      </c>
      <c r="H1076" s="338" t="str">
        <f>IF(ISNUMBER(E1076), IF(G1076&gt;'Bulk DivVar Analysis'!$J$62,"Pass","Fail"),"")</f>
        <v/>
      </c>
      <c r="I1076" s="338" t="str">
        <f t="shared" si="18"/>
        <v/>
      </c>
      <c r="J1076" s="339"/>
      <c r="K1076" s="339"/>
      <c r="L1076" s="339"/>
      <c r="M1076" s="339"/>
      <c r="N1076" s="339"/>
      <c r="O1076" s="339"/>
      <c r="P1076" s="339"/>
      <c r="Q1076" s="339"/>
    </row>
    <row r="1077" spans="1:17" ht="13.5" customHeight="1">
      <c r="A1077" s="481"/>
      <c r="B1077" s="481"/>
      <c r="C1077" s="481"/>
      <c r="D1077" s="481"/>
      <c r="E1077" s="481"/>
      <c r="F1077" s="339"/>
      <c r="G1077" s="340" t="str">
        <f>IF(ISNUMBER(E1077),E1077/'Bulk DivVar Analysis'!$I$60,"")</f>
        <v/>
      </c>
      <c r="H1077" s="338" t="str">
        <f>IF(ISNUMBER(E1077), IF(G1077&gt;'Bulk DivVar Analysis'!$J$62,"Pass","Fail"),"")</f>
        <v/>
      </c>
      <c r="I1077" s="338" t="str">
        <f t="shared" si="18"/>
        <v/>
      </c>
      <c r="J1077" s="339"/>
      <c r="K1077" s="339"/>
      <c r="L1077" s="339"/>
      <c r="M1077" s="339"/>
      <c r="N1077" s="339"/>
      <c r="O1077" s="339"/>
      <c r="P1077" s="339"/>
      <c r="Q1077" s="339"/>
    </row>
    <row r="1078" spans="1:17" ht="13.5" customHeight="1">
      <c r="A1078" s="481"/>
      <c r="B1078" s="481"/>
      <c r="C1078" s="481"/>
      <c r="D1078" s="481"/>
      <c r="E1078" s="481"/>
      <c r="F1078" s="339"/>
      <c r="G1078" s="340" t="str">
        <f>IF(ISNUMBER(E1078),E1078/'Bulk DivVar Analysis'!$I$60,"")</f>
        <v/>
      </c>
      <c r="H1078" s="338" t="str">
        <f>IF(ISNUMBER(E1078), IF(G1078&gt;'Bulk DivVar Analysis'!$J$62,"Pass","Fail"),"")</f>
        <v/>
      </c>
      <c r="I1078" s="338" t="str">
        <f t="shared" si="18"/>
        <v/>
      </c>
      <c r="J1078" s="339"/>
      <c r="K1078" s="339"/>
      <c r="L1078" s="339"/>
      <c r="M1078" s="339"/>
      <c r="N1078" s="339"/>
      <c r="O1078" s="339"/>
      <c r="P1078" s="339"/>
      <c r="Q1078" s="339"/>
    </row>
    <row r="1079" spans="1:17" ht="13.5" customHeight="1">
      <c r="A1079" s="481"/>
      <c r="B1079" s="481"/>
      <c r="C1079" s="481"/>
      <c r="D1079" s="481"/>
      <c r="E1079" s="481"/>
      <c r="F1079" s="339"/>
      <c r="G1079" s="340" t="str">
        <f>IF(ISNUMBER(E1079),E1079/'Bulk DivVar Analysis'!$I$60,"")</f>
        <v/>
      </c>
      <c r="H1079" s="338" t="str">
        <f>IF(ISNUMBER(E1079), IF(G1079&gt;'Bulk DivVar Analysis'!$J$62,"Pass","Fail"),"")</f>
        <v/>
      </c>
      <c r="I1079" s="338" t="str">
        <f t="shared" si="18"/>
        <v/>
      </c>
      <c r="J1079" s="339"/>
      <c r="K1079" s="339"/>
      <c r="L1079" s="339"/>
      <c r="M1079" s="339"/>
      <c r="N1079" s="339"/>
      <c r="O1079" s="339"/>
      <c r="P1079" s="339"/>
      <c r="Q1079" s="339"/>
    </row>
    <row r="1080" spans="1:17" ht="13.5" customHeight="1">
      <c r="A1080" s="481"/>
      <c r="B1080" s="481"/>
      <c r="C1080" s="481"/>
      <c r="D1080" s="481"/>
      <c r="E1080" s="481"/>
      <c r="F1080" s="339"/>
      <c r="G1080" s="340" t="str">
        <f>IF(ISNUMBER(E1080),E1080/'Bulk DivVar Analysis'!$I$60,"")</f>
        <v/>
      </c>
      <c r="H1080" s="338" t="str">
        <f>IF(ISNUMBER(E1080), IF(G1080&gt;'Bulk DivVar Analysis'!$J$62,"Pass","Fail"),"")</f>
        <v/>
      </c>
      <c r="I1080" s="338" t="str">
        <f t="shared" si="18"/>
        <v/>
      </c>
      <c r="J1080" s="339"/>
      <c r="K1080" s="339"/>
      <c r="L1080" s="339"/>
      <c r="M1080" s="339"/>
      <c r="N1080" s="339"/>
      <c r="O1080" s="339"/>
      <c r="P1080" s="339"/>
      <c r="Q1080" s="339"/>
    </row>
    <row r="1081" spans="1:17" ht="13.5" customHeight="1">
      <c r="A1081" s="481"/>
      <c r="B1081" s="481"/>
      <c r="C1081" s="481"/>
      <c r="D1081" s="481"/>
      <c r="E1081" s="481"/>
      <c r="F1081" s="339"/>
      <c r="G1081" s="340" t="str">
        <f>IF(ISNUMBER(E1081),E1081/'Bulk DivVar Analysis'!$I$60,"")</f>
        <v/>
      </c>
      <c r="H1081" s="338" t="str">
        <f>IF(ISNUMBER(E1081), IF(G1081&gt;'Bulk DivVar Analysis'!$J$62,"Pass","Fail"),"")</f>
        <v/>
      </c>
      <c r="I1081" s="338" t="str">
        <f t="shared" si="18"/>
        <v/>
      </c>
      <c r="J1081" s="339"/>
      <c r="K1081" s="339"/>
      <c r="L1081" s="339"/>
      <c r="M1081" s="339"/>
      <c r="N1081" s="339"/>
      <c r="O1081" s="339"/>
      <c r="P1081" s="339"/>
      <c r="Q1081" s="339"/>
    </row>
    <row r="1082" spans="1:17" ht="13.5" customHeight="1">
      <c r="A1082" s="481"/>
      <c r="B1082" s="481"/>
      <c r="C1082" s="481"/>
      <c r="D1082" s="481"/>
      <c r="E1082" s="481"/>
      <c r="F1082" s="339"/>
      <c r="G1082" s="340" t="str">
        <f>IF(ISNUMBER(E1082),E1082/'Bulk DivVar Analysis'!$I$60,"")</f>
        <v/>
      </c>
      <c r="H1082" s="338" t="str">
        <f>IF(ISNUMBER(E1082), IF(G1082&gt;'Bulk DivVar Analysis'!$J$62,"Pass","Fail"),"")</f>
        <v/>
      </c>
      <c r="I1082" s="338" t="str">
        <f t="shared" si="18"/>
        <v/>
      </c>
      <c r="J1082" s="339"/>
      <c r="K1082" s="339"/>
      <c r="L1082" s="339"/>
      <c r="M1082" s="339"/>
      <c r="N1082" s="339"/>
      <c r="O1082" s="339"/>
      <c r="P1082" s="339"/>
      <c r="Q1082" s="339"/>
    </row>
    <row r="1083" spans="1:17" ht="13.5" customHeight="1">
      <c r="A1083" s="481"/>
      <c r="B1083" s="481"/>
      <c r="C1083" s="481"/>
      <c r="D1083" s="481"/>
      <c r="E1083" s="481"/>
      <c r="F1083" s="339"/>
      <c r="G1083" s="340" t="str">
        <f>IF(ISNUMBER(E1083),E1083/'Bulk DivVar Analysis'!$I$60,"")</f>
        <v/>
      </c>
      <c r="H1083" s="338" t="str">
        <f>IF(ISNUMBER(E1083), IF(G1083&gt;'Bulk DivVar Analysis'!$J$62,"Pass","Fail"),"")</f>
        <v/>
      </c>
      <c r="I1083" s="338" t="str">
        <f t="shared" si="18"/>
        <v/>
      </c>
      <c r="J1083" s="339"/>
      <c r="K1083" s="339"/>
      <c r="L1083" s="339"/>
      <c r="M1083" s="339"/>
      <c r="N1083" s="339"/>
      <c r="O1083" s="339"/>
      <c r="P1083" s="339"/>
      <c r="Q1083" s="339"/>
    </row>
    <row r="1084" spans="1:17" ht="13.5" customHeight="1">
      <c r="A1084" s="481"/>
      <c r="B1084" s="481"/>
      <c r="C1084" s="481"/>
      <c r="D1084" s="481"/>
      <c r="E1084" s="481"/>
      <c r="F1084" s="339"/>
      <c r="G1084" s="340" t="str">
        <f>IF(ISNUMBER(E1084),E1084/'Bulk DivVar Analysis'!$I$60,"")</f>
        <v/>
      </c>
      <c r="H1084" s="338" t="str">
        <f>IF(ISNUMBER(E1084), IF(G1084&gt;'Bulk DivVar Analysis'!$J$62,"Pass","Fail"),"")</f>
        <v/>
      </c>
      <c r="I1084" s="338" t="str">
        <f t="shared" si="18"/>
        <v/>
      </c>
      <c r="J1084" s="339"/>
      <c r="K1084" s="339"/>
      <c r="L1084" s="339"/>
      <c r="M1084" s="339"/>
      <c r="N1084" s="339"/>
      <c r="O1084" s="339"/>
      <c r="P1084" s="339"/>
      <c r="Q1084" s="339"/>
    </row>
    <row r="1085" spans="1:17" ht="13.5" customHeight="1">
      <c r="A1085" s="481"/>
      <c r="B1085" s="481"/>
      <c r="C1085" s="481"/>
      <c r="D1085" s="481"/>
      <c r="E1085" s="481"/>
      <c r="F1085" s="339"/>
      <c r="G1085" s="340" t="str">
        <f>IF(ISNUMBER(E1085),E1085/'Bulk DivVar Analysis'!$I$60,"")</f>
        <v/>
      </c>
      <c r="H1085" s="338" t="str">
        <f>IF(ISNUMBER(E1085), IF(G1085&gt;'Bulk DivVar Analysis'!$J$62,"Pass","Fail"),"")</f>
        <v/>
      </c>
      <c r="I1085" s="338" t="str">
        <f t="shared" si="18"/>
        <v/>
      </c>
      <c r="J1085" s="339"/>
      <c r="K1085" s="339"/>
      <c r="L1085" s="339"/>
      <c r="M1085" s="339"/>
      <c r="N1085" s="339"/>
      <c r="O1085" s="339"/>
      <c r="P1085" s="339"/>
      <c r="Q1085" s="339"/>
    </row>
    <row r="1086" spans="1:17" ht="13.5" customHeight="1">
      <c r="A1086" s="481"/>
      <c r="B1086" s="481"/>
      <c r="C1086" s="481"/>
      <c r="D1086" s="481"/>
      <c r="E1086" s="481"/>
      <c r="F1086" s="339"/>
      <c r="G1086" s="340" t="str">
        <f>IF(ISNUMBER(E1086),E1086/'Bulk DivVar Analysis'!$I$60,"")</f>
        <v/>
      </c>
      <c r="H1086" s="338" t="str">
        <f>IF(ISNUMBER(E1086), IF(G1086&gt;'Bulk DivVar Analysis'!$J$62,"Pass","Fail"),"")</f>
        <v/>
      </c>
      <c r="I1086" s="338" t="str">
        <f t="shared" si="18"/>
        <v/>
      </c>
      <c r="J1086" s="339"/>
      <c r="K1086" s="339"/>
      <c r="L1086" s="339"/>
      <c r="M1086" s="339"/>
      <c r="N1086" s="339"/>
      <c r="O1086" s="339"/>
      <c r="P1086" s="339"/>
      <c r="Q1086" s="339"/>
    </row>
    <row r="1087" spans="1:17" ht="13.5" customHeight="1">
      <c r="A1087" s="481"/>
      <c r="B1087" s="481"/>
      <c r="C1087" s="481"/>
      <c r="D1087" s="481"/>
      <c r="E1087" s="481"/>
      <c r="F1087" s="339"/>
      <c r="G1087" s="340" t="str">
        <f>IF(ISNUMBER(E1087),E1087/'Bulk DivVar Analysis'!$I$60,"")</f>
        <v/>
      </c>
      <c r="H1087" s="338" t="str">
        <f>IF(ISNUMBER(E1087), IF(G1087&gt;'Bulk DivVar Analysis'!$J$62,"Pass","Fail"),"")</f>
        <v/>
      </c>
      <c r="I1087" s="338" t="str">
        <f t="shared" si="18"/>
        <v/>
      </c>
      <c r="J1087" s="339"/>
      <c r="K1087" s="339"/>
      <c r="L1087" s="339"/>
      <c r="M1087" s="339"/>
      <c r="N1087" s="339"/>
      <c r="O1087" s="339"/>
      <c r="P1087" s="339"/>
      <c r="Q1087" s="339"/>
    </row>
    <row r="1088" spans="1:17" ht="13.5" customHeight="1">
      <c r="A1088" s="481"/>
      <c r="B1088" s="481"/>
      <c r="C1088" s="481"/>
      <c r="D1088" s="481"/>
      <c r="E1088" s="481"/>
      <c r="F1088" s="339"/>
      <c r="G1088" s="340" t="str">
        <f>IF(ISNUMBER(E1088),E1088/'Bulk DivVar Analysis'!$I$60,"")</f>
        <v/>
      </c>
      <c r="H1088" s="338" t="str">
        <f>IF(ISNUMBER(E1088), IF(G1088&gt;'Bulk DivVar Analysis'!$J$62,"Pass","Fail"),"")</f>
        <v/>
      </c>
      <c r="I1088" s="338" t="str">
        <f t="shared" si="18"/>
        <v/>
      </c>
      <c r="J1088" s="339"/>
      <c r="K1088" s="339"/>
      <c r="L1088" s="339"/>
      <c r="M1088" s="339"/>
      <c r="N1088" s="339"/>
      <c r="O1088" s="339"/>
      <c r="P1088" s="339"/>
      <c r="Q1088" s="339"/>
    </row>
    <row r="1089" spans="1:17" ht="13.5" customHeight="1">
      <c r="A1089" s="481"/>
      <c r="B1089" s="481"/>
      <c r="C1089" s="481"/>
      <c r="D1089" s="481"/>
      <c r="E1089" s="481"/>
      <c r="F1089" s="339"/>
      <c r="G1089" s="340" t="str">
        <f>IF(ISNUMBER(E1089),E1089/'Bulk DivVar Analysis'!$I$60,"")</f>
        <v/>
      </c>
      <c r="H1089" s="338" t="str">
        <f>IF(ISNUMBER(E1089), IF(G1089&gt;'Bulk DivVar Analysis'!$J$62,"Pass","Fail"),"")</f>
        <v/>
      </c>
      <c r="I1089" s="338" t="str">
        <f t="shared" si="18"/>
        <v/>
      </c>
      <c r="J1089" s="339"/>
      <c r="K1089" s="339"/>
      <c r="L1089" s="339"/>
      <c r="M1089" s="339"/>
      <c r="N1089" s="339"/>
      <c r="O1089" s="339"/>
      <c r="P1089" s="339"/>
      <c r="Q1089" s="339"/>
    </row>
    <row r="1090" spans="1:17" ht="13.5" customHeight="1">
      <c r="A1090" s="481"/>
      <c r="B1090" s="481"/>
      <c r="C1090" s="481"/>
      <c r="D1090" s="481"/>
      <c r="E1090" s="481"/>
      <c r="F1090" s="339"/>
      <c r="G1090" s="340" t="str">
        <f>IF(ISNUMBER(E1090),E1090/'Bulk DivVar Analysis'!$I$60,"")</f>
        <v/>
      </c>
      <c r="H1090" s="338" t="str">
        <f>IF(ISNUMBER(E1090), IF(G1090&gt;'Bulk DivVar Analysis'!$J$62,"Pass","Fail"),"")</f>
        <v/>
      </c>
      <c r="I1090" s="338" t="str">
        <f t="shared" si="18"/>
        <v/>
      </c>
      <c r="J1090" s="339"/>
      <c r="K1090" s="339"/>
      <c r="L1090" s="339"/>
      <c r="M1090" s="339"/>
      <c r="N1090" s="339"/>
      <c r="O1090" s="339"/>
      <c r="P1090" s="339"/>
      <c r="Q1090" s="339"/>
    </row>
    <row r="1091" spans="1:17" ht="13.5" customHeight="1">
      <c r="A1091" s="481"/>
      <c r="B1091" s="481"/>
      <c r="C1091" s="481"/>
      <c r="D1091" s="481"/>
      <c r="E1091" s="481"/>
      <c r="F1091" s="339"/>
      <c r="G1091" s="340" t="str">
        <f>IF(ISNUMBER(E1091),E1091/'Bulk DivVar Analysis'!$I$60,"")</f>
        <v/>
      </c>
      <c r="H1091" s="338" t="str">
        <f>IF(ISNUMBER(E1091), IF(G1091&gt;'Bulk DivVar Analysis'!$J$62,"Pass","Fail"),"")</f>
        <v/>
      </c>
      <c r="I1091" s="338" t="str">
        <f t="shared" ref="I1091:I1154" si="19">_xlfn.TEXTJOIN("_",TRUE,B1091,C1091)</f>
        <v/>
      </c>
      <c r="J1091" s="339"/>
      <c r="K1091" s="339"/>
      <c r="L1091" s="339"/>
      <c r="M1091" s="339"/>
      <c r="N1091" s="339"/>
      <c r="O1091" s="339"/>
      <c r="P1091" s="339"/>
      <c r="Q1091" s="339"/>
    </row>
    <row r="1092" spans="1:17" ht="13.5" customHeight="1">
      <c r="A1092" s="481"/>
      <c r="B1092" s="481"/>
      <c r="C1092" s="481"/>
      <c r="D1092" s="481"/>
      <c r="E1092" s="481"/>
      <c r="F1092" s="339"/>
      <c r="G1092" s="340" t="str">
        <f>IF(ISNUMBER(E1092),E1092/'Bulk DivVar Analysis'!$I$60,"")</f>
        <v/>
      </c>
      <c r="H1092" s="338" t="str">
        <f>IF(ISNUMBER(E1092), IF(G1092&gt;'Bulk DivVar Analysis'!$J$62,"Pass","Fail"),"")</f>
        <v/>
      </c>
      <c r="I1092" s="338" t="str">
        <f t="shared" si="19"/>
        <v/>
      </c>
      <c r="J1092" s="339"/>
      <c r="K1092" s="339"/>
      <c r="L1092" s="339"/>
      <c r="M1092" s="339"/>
      <c r="N1092" s="339"/>
      <c r="O1092" s="339"/>
      <c r="P1092" s="339"/>
      <c r="Q1092" s="339"/>
    </row>
    <row r="1093" spans="1:17" ht="13.5" customHeight="1">
      <c r="A1093" s="481"/>
      <c r="B1093" s="481"/>
      <c r="C1093" s="481"/>
      <c r="D1093" s="481"/>
      <c r="E1093" s="481"/>
      <c r="F1093" s="339"/>
      <c r="G1093" s="340" t="str">
        <f>IF(ISNUMBER(E1093),E1093/'Bulk DivVar Analysis'!$I$60,"")</f>
        <v/>
      </c>
      <c r="H1093" s="338" t="str">
        <f>IF(ISNUMBER(E1093), IF(G1093&gt;'Bulk DivVar Analysis'!$J$62,"Pass","Fail"),"")</f>
        <v/>
      </c>
      <c r="I1093" s="338" t="str">
        <f t="shared" si="19"/>
        <v/>
      </c>
      <c r="J1093" s="339"/>
      <c r="K1093" s="339"/>
      <c r="L1093" s="339"/>
      <c r="M1093" s="339"/>
      <c r="N1093" s="339"/>
      <c r="O1093" s="339"/>
      <c r="P1093" s="339"/>
      <c r="Q1093" s="339"/>
    </row>
    <row r="1094" spans="1:17" ht="13.5" customHeight="1">
      <c r="A1094" s="481"/>
      <c r="B1094" s="481"/>
      <c r="C1094" s="481"/>
      <c r="D1094" s="481"/>
      <c r="E1094" s="481"/>
      <c r="F1094" s="339"/>
      <c r="G1094" s="340" t="str">
        <f>IF(ISNUMBER(E1094),E1094/'Bulk DivVar Analysis'!$I$60,"")</f>
        <v/>
      </c>
      <c r="H1094" s="338" t="str">
        <f>IF(ISNUMBER(E1094), IF(G1094&gt;'Bulk DivVar Analysis'!$J$62,"Pass","Fail"),"")</f>
        <v/>
      </c>
      <c r="I1094" s="338" t="str">
        <f t="shared" si="19"/>
        <v/>
      </c>
      <c r="J1094" s="339"/>
      <c r="K1094" s="339"/>
      <c r="L1094" s="339"/>
      <c r="M1094" s="339"/>
      <c r="N1094" s="339"/>
      <c r="O1094" s="339"/>
      <c r="P1094" s="339"/>
      <c r="Q1094" s="339"/>
    </row>
    <row r="1095" spans="1:17" ht="13.5" customHeight="1">
      <c r="A1095" s="481"/>
      <c r="B1095" s="481"/>
      <c r="C1095" s="481"/>
      <c r="D1095" s="481"/>
      <c r="E1095" s="481"/>
      <c r="F1095" s="339"/>
      <c r="G1095" s="340" t="str">
        <f>IF(ISNUMBER(E1095),E1095/'Bulk DivVar Analysis'!$I$60,"")</f>
        <v/>
      </c>
      <c r="H1095" s="338" t="str">
        <f>IF(ISNUMBER(E1095), IF(G1095&gt;'Bulk DivVar Analysis'!$J$62,"Pass","Fail"),"")</f>
        <v/>
      </c>
      <c r="I1095" s="338" t="str">
        <f t="shared" si="19"/>
        <v/>
      </c>
      <c r="J1095" s="339"/>
      <c r="K1095" s="339"/>
      <c r="L1095" s="339"/>
      <c r="M1095" s="339"/>
      <c r="N1095" s="339"/>
      <c r="O1095" s="339"/>
      <c r="P1095" s="339"/>
      <c r="Q1095" s="339"/>
    </row>
    <row r="1096" spans="1:17" ht="13.5" customHeight="1">
      <c r="A1096" s="481"/>
      <c r="B1096" s="481"/>
      <c r="C1096" s="481"/>
      <c r="D1096" s="481"/>
      <c r="E1096" s="481"/>
      <c r="F1096" s="339"/>
      <c r="G1096" s="340" t="str">
        <f>IF(ISNUMBER(E1096),E1096/'Bulk DivVar Analysis'!$I$60,"")</f>
        <v/>
      </c>
      <c r="H1096" s="338" t="str">
        <f>IF(ISNUMBER(E1096), IF(G1096&gt;'Bulk DivVar Analysis'!$J$62,"Pass","Fail"),"")</f>
        <v/>
      </c>
      <c r="I1096" s="338" t="str">
        <f t="shared" si="19"/>
        <v/>
      </c>
      <c r="J1096" s="339"/>
      <c r="K1096" s="339"/>
      <c r="L1096" s="339"/>
      <c r="M1096" s="339"/>
      <c r="N1096" s="339"/>
      <c r="O1096" s="339"/>
      <c r="P1096" s="339"/>
      <c r="Q1096" s="339"/>
    </row>
    <row r="1097" spans="1:17" ht="13.5" customHeight="1">
      <c r="A1097" s="481"/>
      <c r="B1097" s="481"/>
      <c r="C1097" s="481"/>
      <c r="D1097" s="481"/>
      <c r="E1097" s="481"/>
      <c r="F1097" s="339"/>
      <c r="G1097" s="340" t="str">
        <f>IF(ISNUMBER(E1097),E1097/'Bulk DivVar Analysis'!$I$60,"")</f>
        <v/>
      </c>
      <c r="H1097" s="338" t="str">
        <f>IF(ISNUMBER(E1097), IF(G1097&gt;'Bulk DivVar Analysis'!$J$62,"Pass","Fail"),"")</f>
        <v/>
      </c>
      <c r="I1097" s="338" t="str">
        <f t="shared" si="19"/>
        <v/>
      </c>
      <c r="J1097" s="339"/>
      <c r="K1097" s="339"/>
      <c r="L1097" s="339"/>
      <c r="M1097" s="339"/>
      <c r="N1097" s="339"/>
      <c r="O1097" s="339"/>
      <c r="P1097" s="339"/>
      <c r="Q1097" s="339"/>
    </row>
    <row r="1098" spans="1:17" ht="13.5" customHeight="1">
      <c r="A1098" s="481"/>
      <c r="B1098" s="481"/>
      <c r="C1098" s="481"/>
      <c r="D1098" s="481"/>
      <c r="E1098" s="481"/>
      <c r="F1098" s="339"/>
      <c r="G1098" s="340" t="str">
        <f>IF(ISNUMBER(E1098),E1098/'Bulk DivVar Analysis'!$I$60,"")</f>
        <v/>
      </c>
      <c r="H1098" s="338" t="str">
        <f>IF(ISNUMBER(E1098), IF(G1098&gt;'Bulk DivVar Analysis'!$J$62,"Pass","Fail"),"")</f>
        <v/>
      </c>
      <c r="I1098" s="338" t="str">
        <f t="shared" si="19"/>
        <v/>
      </c>
      <c r="J1098" s="339"/>
      <c r="K1098" s="339"/>
      <c r="L1098" s="339"/>
      <c r="M1098" s="339"/>
      <c r="N1098" s="339"/>
      <c r="O1098" s="339"/>
      <c r="P1098" s="339"/>
      <c r="Q1098" s="339"/>
    </row>
    <row r="1099" spans="1:17" ht="13.5" customHeight="1">
      <c r="A1099" s="481"/>
      <c r="B1099" s="481"/>
      <c r="C1099" s="481"/>
      <c r="D1099" s="481"/>
      <c r="E1099" s="481"/>
      <c r="F1099" s="339"/>
      <c r="G1099" s="340" t="str">
        <f>IF(ISNUMBER(E1099),E1099/'Bulk DivVar Analysis'!$I$60,"")</f>
        <v/>
      </c>
      <c r="H1099" s="338" t="str">
        <f>IF(ISNUMBER(E1099), IF(G1099&gt;'Bulk DivVar Analysis'!$J$62,"Pass","Fail"),"")</f>
        <v/>
      </c>
      <c r="I1099" s="338" t="str">
        <f t="shared" si="19"/>
        <v/>
      </c>
      <c r="J1099" s="339"/>
      <c r="K1099" s="339"/>
      <c r="L1099" s="339"/>
      <c r="M1099" s="339"/>
      <c r="N1099" s="339"/>
      <c r="O1099" s="339"/>
      <c r="P1099" s="339"/>
      <c r="Q1099" s="339"/>
    </row>
    <row r="1100" spans="1:17" ht="13.5" customHeight="1">
      <c r="A1100" s="481"/>
      <c r="B1100" s="481"/>
      <c r="C1100" s="481"/>
      <c r="D1100" s="481"/>
      <c r="E1100" s="481"/>
      <c r="F1100" s="339"/>
      <c r="G1100" s="340" t="str">
        <f>IF(ISNUMBER(E1100),E1100/'Bulk DivVar Analysis'!$I$60,"")</f>
        <v/>
      </c>
      <c r="H1100" s="338" t="str">
        <f>IF(ISNUMBER(E1100), IF(G1100&gt;'Bulk DivVar Analysis'!$J$62,"Pass","Fail"),"")</f>
        <v/>
      </c>
      <c r="I1100" s="338" t="str">
        <f t="shared" si="19"/>
        <v/>
      </c>
      <c r="J1100" s="339"/>
      <c r="K1100" s="339"/>
      <c r="L1100" s="339"/>
      <c r="M1100" s="339"/>
      <c r="N1100" s="339"/>
      <c r="O1100" s="339"/>
      <c r="P1100" s="339"/>
      <c r="Q1100" s="339"/>
    </row>
    <row r="1101" spans="1:17" ht="13.5" customHeight="1">
      <c r="A1101" s="481"/>
      <c r="B1101" s="481"/>
      <c r="C1101" s="481"/>
      <c r="D1101" s="481"/>
      <c r="E1101" s="481"/>
      <c r="F1101" s="339"/>
      <c r="G1101" s="340" t="str">
        <f>IF(ISNUMBER(E1101),E1101/'Bulk DivVar Analysis'!$I$60,"")</f>
        <v/>
      </c>
      <c r="H1101" s="338" t="str">
        <f>IF(ISNUMBER(E1101), IF(G1101&gt;'Bulk DivVar Analysis'!$J$62,"Pass","Fail"),"")</f>
        <v/>
      </c>
      <c r="I1101" s="338" t="str">
        <f t="shared" si="19"/>
        <v/>
      </c>
      <c r="J1101" s="339"/>
      <c r="K1101" s="339"/>
      <c r="L1101" s="339"/>
      <c r="M1101" s="339"/>
      <c r="N1101" s="339"/>
      <c r="O1101" s="339"/>
      <c r="P1101" s="339"/>
      <c r="Q1101" s="339"/>
    </row>
    <row r="1102" spans="1:17" ht="13.5" customHeight="1">
      <c r="A1102" s="481"/>
      <c r="B1102" s="481"/>
      <c r="C1102" s="481"/>
      <c r="D1102" s="481"/>
      <c r="E1102" s="481"/>
      <c r="F1102" s="339"/>
      <c r="G1102" s="340" t="str">
        <f>IF(ISNUMBER(E1102),E1102/'Bulk DivVar Analysis'!$I$60,"")</f>
        <v/>
      </c>
      <c r="H1102" s="338" t="str">
        <f>IF(ISNUMBER(E1102), IF(G1102&gt;'Bulk DivVar Analysis'!$J$62,"Pass","Fail"),"")</f>
        <v/>
      </c>
      <c r="I1102" s="338" t="str">
        <f t="shared" si="19"/>
        <v/>
      </c>
      <c r="J1102" s="339"/>
      <c r="K1102" s="339"/>
      <c r="L1102" s="339"/>
      <c r="M1102" s="339"/>
      <c r="N1102" s="339"/>
      <c r="O1102" s="339"/>
      <c r="P1102" s="339"/>
      <c r="Q1102" s="339"/>
    </row>
    <row r="1103" spans="1:17" ht="13.5" customHeight="1">
      <c r="A1103" s="481"/>
      <c r="B1103" s="481"/>
      <c r="C1103" s="481"/>
      <c r="D1103" s="481"/>
      <c r="E1103" s="481"/>
      <c r="F1103" s="339"/>
      <c r="G1103" s="340" t="str">
        <f>IF(ISNUMBER(E1103),E1103/'Bulk DivVar Analysis'!$I$60,"")</f>
        <v/>
      </c>
      <c r="H1103" s="338" t="str">
        <f>IF(ISNUMBER(E1103), IF(G1103&gt;'Bulk DivVar Analysis'!$J$62,"Pass","Fail"),"")</f>
        <v/>
      </c>
      <c r="I1103" s="338" t="str">
        <f t="shared" si="19"/>
        <v/>
      </c>
      <c r="J1103" s="339"/>
      <c r="K1103" s="339"/>
      <c r="L1103" s="339"/>
      <c r="M1103" s="339"/>
      <c r="N1103" s="339"/>
      <c r="O1103" s="339"/>
      <c r="P1103" s="339"/>
      <c r="Q1103" s="339"/>
    </row>
    <row r="1104" spans="1:17" ht="13.5" customHeight="1">
      <c r="A1104" s="481"/>
      <c r="B1104" s="481"/>
      <c r="C1104" s="481"/>
      <c r="D1104" s="481"/>
      <c r="E1104" s="481"/>
      <c r="F1104" s="339"/>
      <c r="G1104" s="340" t="str">
        <f>IF(ISNUMBER(E1104),E1104/'Bulk DivVar Analysis'!$I$60,"")</f>
        <v/>
      </c>
      <c r="H1104" s="338" t="str">
        <f>IF(ISNUMBER(E1104), IF(G1104&gt;'Bulk DivVar Analysis'!$J$62,"Pass","Fail"),"")</f>
        <v/>
      </c>
      <c r="I1104" s="338" t="str">
        <f t="shared" si="19"/>
        <v/>
      </c>
      <c r="J1104" s="339"/>
      <c r="K1104" s="339"/>
      <c r="L1104" s="339"/>
      <c r="M1104" s="339"/>
      <c r="N1104" s="339"/>
      <c r="O1104" s="339"/>
      <c r="P1104" s="339"/>
      <c r="Q1104" s="339"/>
    </row>
    <row r="1105" spans="1:17" ht="13.5" customHeight="1">
      <c r="A1105" s="481"/>
      <c r="B1105" s="481"/>
      <c r="C1105" s="481"/>
      <c r="D1105" s="481"/>
      <c r="E1105" s="481"/>
      <c r="F1105" s="339"/>
      <c r="G1105" s="340" t="str">
        <f>IF(ISNUMBER(E1105),E1105/'Bulk DivVar Analysis'!$I$60,"")</f>
        <v/>
      </c>
      <c r="H1105" s="338" t="str">
        <f>IF(ISNUMBER(E1105), IF(G1105&gt;'Bulk DivVar Analysis'!$J$62,"Pass","Fail"),"")</f>
        <v/>
      </c>
      <c r="I1105" s="338" t="str">
        <f t="shared" si="19"/>
        <v/>
      </c>
      <c r="J1105" s="339"/>
      <c r="K1105" s="339"/>
      <c r="L1105" s="339"/>
      <c r="M1105" s="339"/>
      <c r="N1105" s="339"/>
      <c r="O1105" s="339"/>
      <c r="P1105" s="339"/>
      <c r="Q1105" s="339"/>
    </row>
    <row r="1106" spans="1:17" ht="13.5" customHeight="1">
      <c r="A1106" s="481"/>
      <c r="B1106" s="481"/>
      <c r="C1106" s="481"/>
      <c r="D1106" s="481"/>
      <c r="E1106" s="481"/>
      <c r="F1106" s="339"/>
      <c r="G1106" s="340" t="str">
        <f>IF(ISNUMBER(E1106),E1106/'Bulk DivVar Analysis'!$I$60,"")</f>
        <v/>
      </c>
      <c r="H1106" s="338" t="str">
        <f>IF(ISNUMBER(E1106), IF(G1106&gt;'Bulk DivVar Analysis'!$J$62,"Pass","Fail"),"")</f>
        <v/>
      </c>
      <c r="I1106" s="338" t="str">
        <f t="shared" si="19"/>
        <v/>
      </c>
      <c r="J1106" s="339"/>
      <c r="K1106" s="339"/>
      <c r="L1106" s="339"/>
      <c r="M1106" s="339"/>
      <c r="N1106" s="339"/>
      <c r="O1106" s="339"/>
      <c r="P1106" s="339"/>
      <c r="Q1106" s="339"/>
    </row>
    <row r="1107" spans="1:17" ht="13.5" customHeight="1">
      <c r="A1107" s="481"/>
      <c r="B1107" s="481"/>
      <c r="C1107" s="481"/>
      <c r="D1107" s="481"/>
      <c r="E1107" s="481"/>
      <c r="F1107" s="339"/>
      <c r="G1107" s="340" t="str">
        <f>IF(ISNUMBER(E1107),E1107/'Bulk DivVar Analysis'!$I$60,"")</f>
        <v/>
      </c>
      <c r="H1107" s="338" t="str">
        <f>IF(ISNUMBER(E1107), IF(G1107&gt;'Bulk DivVar Analysis'!$J$62,"Pass","Fail"),"")</f>
        <v/>
      </c>
      <c r="I1107" s="338" t="str">
        <f t="shared" si="19"/>
        <v/>
      </c>
      <c r="J1107" s="339"/>
      <c r="K1107" s="339"/>
      <c r="L1107" s="339"/>
      <c r="M1107" s="339"/>
      <c r="N1107" s="339"/>
      <c r="O1107" s="339"/>
      <c r="P1107" s="339"/>
      <c r="Q1107" s="339"/>
    </row>
    <row r="1108" spans="1:17" ht="13.5" customHeight="1">
      <c r="A1108" s="481"/>
      <c r="B1108" s="481"/>
      <c r="C1108" s="481"/>
      <c r="D1108" s="481"/>
      <c r="E1108" s="481"/>
      <c r="F1108" s="339"/>
      <c r="G1108" s="340" t="str">
        <f>IF(ISNUMBER(E1108),E1108/'Bulk DivVar Analysis'!$I$60,"")</f>
        <v/>
      </c>
      <c r="H1108" s="338" t="str">
        <f>IF(ISNUMBER(E1108), IF(G1108&gt;'Bulk DivVar Analysis'!$J$62,"Pass","Fail"),"")</f>
        <v/>
      </c>
      <c r="I1108" s="338" t="str">
        <f t="shared" si="19"/>
        <v/>
      </c>
      <c r="J1108" s="339"/>
      <c r="K1108" s="339"/>
      <c r="L1108" s="339"/>
      <c r="M1108" s="339"/>
      <c r="N1108" s="339"/>
      <c r="O1108" s="339"/>
      <c r="P1108" s="339"/>
      <c r="Q1108" s="339"/>
    </row>
    <row r="1109" spans="1:17" ht="13.5" customHeight="1">
      <c r="A1109" s="481"/>
      <c r="B1109" s="481"/>
      <c r="C1109" s="481"/>
      <c r="D1109" s="481"/>
      <c r="E1109" s="481"/>
      <c r="F1109" s="339"/>
      <c r="G1109" s="340" t="str">
        <f>IF(ISNUMBER(E1109),E1109/'Bulk DivVar Analysis'!$I$60,"")</f>
        <v/>
      </c>
      <c r="H1109" s="338" t="str">
        <f>IF(ISNUMBER(E1109), IF(G1109&gt;'Bulk DivVar Analysis'!$J$62,"Pass","Fail"),"")</f>
        <v/>
      </c>
      <c r="I1109" s="338" t="str">
        <f t="shared" si="19"/>
        <v/>
      </c>
      <c r="J1109" s="339"/>
      <c r="K1109" s="339"/>
      <c r="L1109" s="339"/>
      <c r="M1109" s="339"/>
      <c r="N1109" s="339"/>
      <c r="O1109" s="339"/>
      <c r="P1109" s="339"/>
      <c r="Q1109" s="339"/>
    </row>
    <row r="1110" spans="1:17" ht="13.5" customHeight="1">
      <c r="A1110" s="481"/>
      <c r="B1110" s="481"/>
      <c r="C1110" s="481"/>
      <c r="D1110" s="481"/>
      <c r="E1110" s="481"/>
      <c r="F1110" s="339"/>
      <c r="G1110" s="340" t="str">
        <f>IF(ISNUMBER(E1110),E1110/'Bulk DivVar Analysis'!$I$60,"")</f>
        <v/>
      </c>
      <c r="H1110" s="338" t="str">
        <f>IF(ISNUMBER(E1110), IF(G1110&gt;'Bulk DivVar Analysis'!$J$62,"Pass","Fail"),"")</f>
        <v/>
      </c>
      <c r="I1110" s="338" t="str">
        <f t="shared" si="19"/>
        <v/>
      </c>
      <c r="J1110" s="339"/>
      <c r="K1110" s="339"/>
      <c r="L1110" s="339"/>
      <c r="M1110" s="339"/>
      <c r="N1110" s="339"/>
      <c r="O1110" s="339"/>
      <c r="P1110" s="339"/>
      <c r="Q1110" s="339"/>
    </row>
    <row r="1111" spans="1:17" ht="13.5" customHeight="1">
      <c r="A1111" s="481"/>
      <c r="B1111" s="481"/>
      <c r="C1111" s="481"/>
      <c r="D1111" s="481"/>
      <c r="E1111" s="481"/>
      <c r="F1111" s="339"/>
      <c r="G1111" s="340" t="str">
        <f>IF(ISNUMBER(E1111),E1111/'Bulk DivVar Analysis'!$I$60,"")</f>
        <v/>
      </c>
      <c r="H1111" s="338" t="str">
        <f>IF(ISNUMBER(E1111), IF(G1111&gt;'Bulk DivVar Analysis'!$J$62,"Pass","Fail"),"")</f>
        <v/>
      </c>
      <c r="I1111" s="338" t="str">
        <f t="shared" si="19"/>
        <v/>
      </c>
      <c r="J1111" s="339"/>
      <c r="K1111" s="339"/>
      <c r="L1111" s="339"/>
      <c r="M1111" s="339"/>
      <c r="N1111" s="339"/>
      <c r="O1111" s="339"/>
      <c r="P1111" s="339"/>
      <c r="Q1111" s="339"/>
    </row>
    <row r="1112" spans="1:17" ht="13.5" customHeight="1">
      <c r="A1112" s="481"/>
      <c r="B1112" s="481"/>
      <c r="C1112" s="481"/>
      <c r="D1112" s="481"/>
      <c r="E1112" s="481"/>
      <c r="F1112" s="339"/>
      <c r="G1112" s="340" t="str">
        <f>IF(ISNUMBER(E1112),E1112/'Bulk DivVar Analysis'!$I$60,"")</f>
        <v/>
      </c>
      <c r="H1112" s="338" t="str">
        <f>IF(ISNUMBER(E1112), IF(G1112&gt;'Bulk DivVar Analysis'!$J$62,"Pass","Fail"),"")</f>
        <v/>
      </c>
      <c r="I1112" s="338" t="str">
        <f t="shared" si="19"/>
        <v/>
      </c>
      <c r="J1112" s="339"/>
      <c r="K1112" s="339"/>
      <c r="L1112" s="339"/>
      <c r="M1112" s="339"/>
      <c r="N1112" s="339"/>
      <c r="O1112" s="339"/>
      <c r="P1112" s="339"/>
      <c r="Q1112" s="339"/>
    </row>
    <row r="1113" spans="1:17" ht="13.5" customHeight="1">
      <c r="A1113" s="481"/>
      <c r="B1113" s="481"/>
      <c r="C1113" s="481"/>
      <c r="D1113" s="481"/>
      <c r="E1113" s="481"/>
      <c r="F1113" s="339"/>
      <c r="G1113" s="340" t="str">
        <f>IF(ISNUMBER(E1113),E1113/'Bulk DivVar Analysis'!$I$60,"")</f>
        <v/>
      </c>
      <c r="H1113" s="338" t="str">
        <f>IF(ISNUMBER(E1113), IF(G1113&gt;'Bulk DivVar Analysis'!$J$62,"Pass","Fail"),"")</f>
        <v/>
      </c>
      <c r="I1113" s="338" t="str">
        <f t="shared" si="19"/>
        <v/>
      </c>
      <c r="J1113" s="339"/>
      <c r="K1113" s="339"/>
      <c r="L1113" s="339"/>
      <c r="M1113" s="339"/>
      <c r="N1113" s="339"/>
      <c r="O1113" s="339"/>
      <c r="P1113" s="339"/>
      <c r="Q1113" s="339"/>
    </row>
    <row r="1114" spans="1:17" ht="13.5" customHeight="1">
      <c r="A1114" s="481"/>
      <c r="B1114" s="481"/>
      <c r="C1114" s="481"/>
      <c r="D1114" s="481"/>
      <c r="E1114" s="481"/>
      <c r="F1114" s="339"/>
      <c r="G1114" s="340" t="str">
        <f>IF(ISNUMBER(E1114),E1114/'Bulk DivVar Analysis'!$I$60,"")</f>
        <v/>
      </c>
      <c r="H1114" s="338" t="str">
        <f>IF(ISNUMBER(E1114), IF(G1114&gt;'Bulk DivVar Analysis'!$J$62,"Pass","Fail"),"")</f>
        <v/>
      </c>
      <c r="I1114" s="338" t="str">
        <f t="shared" si="19"/>
        <v/>
      </c>
      <c r="J1114" s="339"/>
      <c r="K1114" s="339"/>
      <c r="L1114" s="339"/>
      <c r="M1114" s="339"/>
      <c r="N1114" s="339"/>
      <c r="O1114" s="339"/>
      <c r="P1114" s="339"/>
      <c r="Q1114" s="339"/>
    </row>
    <row r="1115" spans="1:17" ht="13.5" customHeight="1">
      <c r="A1115" s="481"/>
      <c r="B1115" s="481"/>
      <c r="C1115" s="481"/>
      <c r="D1115" s="481"/>
      <c r="E1115" s="481"/>
      <c r="F1115" s="339"/>
      <c r="G1115" s="340" t="str">
        <f>IF(ISNUMBER(E1115),E1115/'Bulk DivVar Analysis'!$I$60,"")</f>
        <v/>
      </c>
      <c r="H1115" s="338" t="str">
        <f>IF(ISNUMBER(E1115), IF(G1115&gt;'Bulk DivVar Analysis'!$J$62,"Pass","Fail"),"")</f>
        <v/>
      </c>
      <c r="I1115" s="338" t="str">
        <f t="shared" si="19"/>
        <v/>
      </c>
      <c r="J1115" s="339"/>
      <c r="K1115" s="339"/>
      <c r="L1115" s="339"/>
      <c r="M1115" s="339"/>
      <c r="N1115" s="339"/>
      <c r="O1115" s="339"/>
      <c r="P1115" s="339"/>
      <c r="Q1115" s="339"/>
    </row>
    <row r="1116" spans="1:17" ht="13.5" customHeight="1">
      <c r="A1116" s="481"/>
      <c r="B1116" s="481"/>
      <c r="C1116" s="481"/>
      <c r="D1116" s="481"/>
      <c r="E1116" s="481"/>
      <c r="F1116" s="339"/>
      <c r="G1116" s="340" t="str">
        <f>IF(ISNUMBER(E1116),E1116/'Bulk DivVar Analysis'!$I$60,"")</f>
        <v/>
      </c>
      <c r="H1116" s="338" t="str">
        <f>IF(ISNUMBER(E1116), IF(G1116&gt;'Bulk DivVar Analysis'!$J$62,"Pass","Fail"),"")</f>
        <v/>
      </c>
      <c r="I1116" s="338" t="str">
        <f t="shared" si="19"/>
        <v/>
      </c>
      <c r="J1116" s="339"/>
      <c r="K1116" s="339"/>
      <c r="L1116" s="339"/>
      <c r="M1116" s="339"/>
      <c r="N1116" s="339"/>
      <c r="O1116" s="339"/>
      <c r="P1116" s="339"/>
      <c r="Q1116" s="339"/>
    </row>
    <row r="1117" spans="1:17" ht="13.5" customHeight="1">
      <c r="A1117" s="481"/>
      <c r="B1117" s="481"/>
      <c r="C1117" s="481"/>
      <c r="D1117" s="481"/>
      <c r="E1117" s="481"/>
      <c r="F1117" s="339"/>
      <c r="G1117" s="340" t="str">
        <f>IF(ISNUMBER(E1117),E1117/'Bulk DivVar Analysis'!$I$60,"")</f>
        <v/>
      </c>
      <c r="H1117" s="338" t="str">
        <f>IF(ISNUMBER(E1117), IF(G1117&gt;'Bulk DivVar Analysis'!$J$62,"Pass","Fail"),"")</f>
        <v/>
      </c>
      <c r="I1117" s="338" t="str">
        <f t="shared" si="19"/>
        <v/>
      </c>
      <c r="J1117" s="339"/>
      <c r="K1117" s="339"/>
      <c r="L1117" s="339"/>
      <c r="M1117" s="339"/>
      <c r="N1117" s="339"/>
      <c r="O1117" s="339"/>
      <c r="P1117" s="339"/>
      <c r="Q1117" s="339"/>
    </row>
    <row r="1118" spans="1:17" ht="13.5" customHeight="1">
      <c r="A1118" s="481"/>
      <c r="B1118" s="481"/>
      <c r="C1118" s="481"/>
      <c r="D1118" s="481"/>
      <c r="E1118" s="481"/>
      <c r="F1118" s="339"/>
      <c r="G1118" s="340" t="str">
        <f>IF(ISNUMBER(E1118),E1118/'Bulk DivVar Analysis'!$I$60,"")</f>
        <v/>
      </c>
      <c r="H1118" s="338" t="str">
        <f>IF(ISNUMBER(E1118), IF(G1118&gt;'Bulk DivVar Analysis'!$J$62,"Pass","Fail"),"")</f>
        <v/>
      </c>
      <c r="I1118" s="338" t="str">
        <f t="shared" si="19"/>
        <v/>
      </c>
      <c r="J1118" s="339"/>
      <c r="K1118" s="339"/>
      <c r="L1118" s="339"/>
      <c r="M1118" s="339"/>
      <c r="N1118" s="339"/>
      <c r="O1118" s="339"/>
      <c r="P1118" s="339"/>
      <c r="Q1118" s="339"/>
    </row>
    <row r="1119" spans="1:17" ht="13.5" customHeight="1">
      <c r="A1119" s="481"/>
      <c r="B1119" s="481"/>
      <c r="C1119" s="481"/>
      <c r="D1119" s="481"/>
      <c r="E1119" s="481"/>
      <c r="F1119" s="339"/>
      <c r="G1119" s="340" t="str">
        <f>IF(ISNUMBER(E1119),E1119/'Bulk DivVar Analysis'!$I$60,"")</f>
        <v/>
      </c>
      <c r="H1119" s="338" t="str">
        <f>IF(ISNUMBER(E1119), IF(G1119&gt;'Bulk DivVar Analysis'!$J$62,"Pass","Fail"),"")</f>
        <v/>
      </c>
      <c r="I1119" s="338" t="str">
        <f t="shared" si="19"/>
        <v/>
      </c>
      <c r="J1119" s="339"/>
      <c r="K1119" s="339"/>
      <c r="L1119" s="339"/>
      <c r="M1119" s="339"/>
      <c r="N1119" s="339"/>
      <c r="O1119" s="339"/>
      <c r="P1119" s="339"/>
      <c r="Q1119" s="339"/>
    </row>
    <row r="1120" spans="1:17" ht="13.5" customHeight="1">
      <c r="A1120" s="481"/>
      <c r="B1120" s="481"/>
      <c r="C1120" s="481"/>
      <c r="D1120" s="481"/>
      <c r="E1120" s="481"/>
      <c r="F1120" s="339"/>
      <c r="G1120" s="340" t="str">
        <f>IF(ISNUMBER(E1120),E1120/'Bulk DivVar Analysis'!$I$60,"")</f>
        <v/>
      </c>
      <c r="H1120" s="338" t="str">
        <f>IF(ISNUMBER(E1120), IF(G1120&gt;'Bulk DivVar Analysis'!$J$62,"Pass","Fail"),"")</f>
        <v/>
      </c>
      <c r="I1120" s="338" t="str">
        <f t="shared" si="19"/>
        <v/>
      </c>
      <c r="J1120" s="339"/>
      <c r="K1120" s="339"/>
      <c r="L1120" s="339"/>
      <c r="M1120" s="339"/>
      <c r="N1120" s="339"/>
      <c r="O1120" s="339"/>
      <c r="P1120" s="339"/>
      <c r="Q1120" s="339"/>
    </row>
    <row r="1121" spans="1:17" ht="13.5" customHeight="1">
      <c r="A1121" s="481"/>
      <c r="B1121" s="481"/>
      <c r="C1121" s="481"/>
      <c r="D1121" s="481"/>
      <c r="E1121" s="481"/>
      <c r="F1121" s="339"/>
      <c r="G1121" s="340" t="str">
        <f>IF(ISNUMBER(E1121),E1121/'Bulk DivVar Analysis'!$I$60,"")</f>
        <v/>
      </c>
      <c r="H1121" s="338" t="str">
        <f>IF(ISNUMBER(E1121), IF(G1121&gt;'Bulk DivVar Analysis'!$J$62,"Pass","Fail"),"")</f>
        <v/>
      </c>
      <c r="I1121" s="338" t="str">
        <f t="shared" si="19"/>
        <v/>
      </c>
      <c r="J1121" s="339"/>
      <c r="K1121" s="339"/>
      <c r="L1121" s="339"/>
      <c r="M1121" s="339"/>
      <c r="N1121" s="339"/>
      <c r="O1121" s="339"/>
      <c r="P1121" s="339"/>
      <c r="Q1121" s="339"/>
    </row>
    <row r="1122" spans="1:17" ht="13.5" customHeight="1">
      <c r="A1122" s="481"/>
      <c r="B1122" s="481"/>
      <c r="C1122" s="481"/>
      <c r="D1122" s="481"/>
      <c r="E1122" s="481"/>
      <c r="F1122" s="339"/>
      <c r="G1122" s="340" t="str">
        <f>IF(ISNUMBER(E1122),E1122/'Bulk DivVar Analysis'!$I$60,"")</f>
        <v/>
      </c>
      <c r="H1122" s="338" t="str">
        <f>IF(ISNUMBER(E1122), IF(G1122&gt;'Bulk DivVar Analysis'!$J$62,"Pass","Fail"),"")</f>
        <v/>
      </c>
      <c r="I1122" s="338" t="str">
        <f t="shared" si="19"/>
        <v/>
      </c>
      <c r="J1122" s="339"/>
      <c r="K1122" s="339"/>
      <c r="L1122" s="339"/>
      <c r="M1122" s="339"/>
      <c r="N1122" s="339"/>
      <c r="O1122" s="339"/>
      <c r="P1122" s="339"/>
      <c r="Q1122" s="339"/>
    </row>
    <row r="1123" spans="1:17" ht="13.5" customHeight="1">
      <c r="A1123" s="481"/>
      <c r="B1123" s="481"/>
      <c r="C1123" s="481"/>
      <c r="D1123" s="481"/>
      <c r="E1123" s="481"/>
      <c r="F1123" s="339"/>
      <c r="G1123" s="340" t="str">
        <f>IF(ISNUMBER(E1123),E1123/'Bulk DivVar Analysis'!$I$60,"")</f>
        <v/>
      </c>
      <c r="H1123" s="338" t="str">
        <f>IF(ISNUMBER(E1123), IF(G1123&gt;'Bulk DivVar Analysis'!$J$62,"Pass","Fail"),"")</f>
        <v/>
      </c>
      <c r="I1123" s="338" t="str">
        <f t="shared" si="19"/>
        <v/>
      </c>
      <c r="J1123" s="339"/>
      <c r="K1123" s="339"/>
      <c r="L1123" s="339"/>
      <c r="M1123" s="339"/>
      <c r="N1123" s="339"/>
      <c r="O1123" s="339"/>
      <c r="P1123" s="339"/>
      <c r="Q1123" s="339"/>
    </row>
    <row r="1124" spans="1:17" ht="13.5" customHeight="1">
      <c r="A1124" s="481"/>
      <c r="B1124" s="481"/>
      <c r="C1124" s="481"/>
      <c r="D1124" s="481"/>
      <c r="E1124" s="481"/>
      <c r="F1124" s="339"/>
      <c r="G1124" s="340" t="str">
        <f>IF(ISNUMBER(E1124),E1124/'Bulk DivVar Analysis'!$I$60,"")</f>
        <v/>
      </c>
      <c r="H1124" s="338" t="str">
        <f>IF(ISNUMBER(E1124), IF(G1124&gt;'Bulk DivVar Analysis'!$J$62,"Pass","Fail"),"")</f>
        <v/>
      </c>
      <c r="I1124" s="338" t="str">
        <f t="shared" si="19"/>
        <v/>
      </c>
      <c r="J1124" s="339"/>
      <c r="K1124" s="339"/>
      <c r="L1124" s="339"/>
      <c r="M1124" s="339"/>
      <c r="N1124" s="339"/>
      <c r="O1124" s="339"/>
      <c r="P1124" s="339"/>
      <c r="Q1124" s="339"/>
    </row>
    <row r="1125" spans="1:17" ht="13.5" customHeight="1">
      <c r="A1125" s="481"/>
      <c r="B1125" s="481"/>
      <c r="C1125" s="481"/>
      <c r="D1125" s="481"/>
      <c r="E1125" s="481"/>
      <c r="F1125" s="339"/>
      <c r="G1125" s="340" t="str">
        <f>IF(ISNUMBER(E1125),E1125/'Bulk DivVar Analysis'!$I$60,"")</f>
        <v/>
      </c>
      <c r="H1125" s="338" t="str">
        <f>IF(ISNUMBER(E1125), IF(G1125&gt;'Bulk DivVar Analysis'!$J$62,"Pass","Fail"),"")</f>
        <v/>
      </c>
      <c r="I1125" s="338" t="str">
        <f t="shared" si="19"/>
        <v/>
      </c>
      <c r="J1125" s="339"/>
      <c r="K1125" s="339"/>
      <c r="L1125" s="339"/>
      <c r="M1125" s="339"/>
      <c r="N1125" s="339"/>
      <c r="O1125" s="339"/>
      <c r="P1125" s="339"/>
      <c r="Q1125" s="339"/>
    </row>
    <row r="1126" spans="1:17" ht="13.5" customHeight="1">
      <c r="A1126" s="481"/>
      <c r="B1126" s="481"/>
      <c r="C1126" s="481"/>
      <c r="D1126" s="481"/>
      <c r="E1126" s="481"/>
      <c r="F1126" s="339"/>
      <c r="G1126" s="340" t="str">
        <f>IF(ISNUMBER(E1126),E1126/'Bulk DivVar Analysis'!$I$60,"")</f>
        <v/>
      </c>
      <c r="H1126" s="338" t="str">
        <f>IF(ISNUMBER(E1126), IF(G1126&gt;'Bulk DivVar Analysis'!$J$62,"Pass","Fail"),"")</f>
        <v/>
      </c>
      <c r="I1126" s="338" t="str">
        <f t="shared" si="19"/>
        <v/>
      </c>
      <c r="J1126" s="339"/>
      <c r="K1126" s="339"/>
      <c r="L1126" s="339"/>
      <c r="M1126" s="339"/>
      <c r="N1126" s="339"/>
      <c r="O1126" s="339"/>
      <c r="P1126" s="339"/>
      <c r="Q1126" s="339"/>
    </row>
    <row r="1127" spans="1:17" ht="13.5" customHeight="1">
      <c r="A1127" s="481"/>
      <c r="B1127" s="481"/>
      <c r="C1127" s="481"/>
      <c r="D1127" s="481"/>
      <c r="E1127" s="481"/>
      <c r="F1127" s="339"/>
      <c r="G1127" s="340" t="str">
        <f>IF(ISNUMBER(E1127),E1127/'Bulk DivVar Analysis'!$I$60,"")</f>
        <v/>
      </c>
      <c r="H1127" s="338" t="str">
        <f>IF(ISNUMBER(E1127), IF(G1127&gt;'Bulk DivVar Analysis'!$J$62,"Pass","Fail"),"")</f>
        <v/>
      </c>
      <c r="I1127" s="338" t="str">
        <f t="shared" si="19"/>
        <v/>
      </c>
      <c r="J1127" s="339"/>
      <c r="K1127" s="339"/>
      <c r="L1127" s="339"/>
      <c r="M1127" s="339"/>
      <c r="N1127" s="339"/>
      <c r="O1127" s="339"/>
      <c r="P1127" s="339"/>
      <c r="Q1127" s="339"/>
    </row>
    <row r="1128" spans="1:17" ht="13.5" customHeight="1">
      <c r="A1128" s="481"/>
      <c r="B1128" s="481"/>
      <c r="C1128" s="481"/>
      <c r="D1128" s="481"/>
      <c r="E1128" s="481"/>
      <c r="F1128" s="339"/>
      <c r="G1128" s="340" t="str">
        <f>IF(ISNUMBER(E1128),E1128/'Bulk DivVar Analysis'!$I$60,"")</f>
        <v/>
      </c>
      <c r="H1128" s="338" t="str">
        <f>IF(ISNUMBER(E1128), IF(G1128&gt;'Bulk DivVar Analysis'!$J$62,"Pass","Fail"),"")</f>
        <v/>
      </c>
      <c r="I1128" s="338" t="str">
        <f t="shared" si="19"/>
        <v/>
      </c>
      <c r="J1128" s="339"/>
      <c r="K1128" s="339"/>
      <c r="L1128" s="339"/>
      <c r="M1128" s="339"/>
      <c r="N1128" s="339"/>
      <c r="O1128" s="339"/>
      <c r="P1128" s="339"/>
      <c r="Q1128" s="339"/>
    </row>
    <row r="1129" spans="1:17" ht="13.5" customHeight="1">
      <c r="A1129" s="481"/>
      <c r="B1129" s="481"/>
      <c r="C1129" s="481"/>
      <c r="D1129" s="481"/>
      <c r="E1129" s="481"/>
      <c r="F1129" s="339"/>
      <c r="G1129" s="340" t="str">
        <f>IF(ISNUMBER(E1129),E1129/'Bulk DivVar Analysis'!$I$60,"")</f>
        <v/>
      </c>
      <c r="H1129" s="338" t="str">
        <f>IF(ISNUMBER(E1129), IF(G1129&gt;'Bulk DivVar Analysis'!$J$62,"Pass","Fail"),"")</f>
        <v/>
      </c>
      <c r="I1129" s="338" t="str">
        <f t="shared" si="19"/>
        <v/>
      </c>
      <c r="J1129" s="339"/>
      <c r="K1129" s="339"/>
      <c r="L1129" s="339"/>
      <c r="M1129" s="339"/>
      <c r="N1129" s="339"/>
      <c r="O1129" s="339"/>
      <c r="P1129" s="339"/>
      <c r="Q1129" s="339"/>
    </row>
    <row r="1130" spans="1:17" ht="13.5" customHeight="1">
      <c r="A1130" s="481"/>
      <c r="B1130" s="481"/>
      <c r="C1130" s="481"/>
      <c r="D1130" s="481"/>
      <c r="E1130" s="481"/>
      <c r="F1130" s="339"/>
      <c r="G1130" s="340" t="str">
        <f>IF(ISNUMBER(E1130),E1130/'Bulk DivVar Analysis'!$I$60,"")</f>
        <v/>
      </c>
      <c r="H1130" s="338" t="str">
        <f>IF(ISNUMBER(E1130), IF(G1130&gt;'Bulk DivVar Analysis'!$J$62,"Pass","Fail"),"")</f>
        <v/>
      </c>
      <c r="I1130" s="338" t="str">
        <f t="shared" si="19"/>
        <v/>
      </c>
      <c r="J1130" s="339"/>
      <c r="K1130" s="339"/>
      <c r="L1130" s="339"/>
      <c r="M1130" s="339"/>
      <c r="N1130" s="339"/>
      <c r="O1130" s="339"/>
      <c r="P1130" s="339"/>
      <c r="Q1130" s="339"/>
    </row>
    <row r="1131" spans="1:17" ht="13.5" customHeight="1">
      <c r="A1131" s="481"/>
      <c r="B1131" s="481"/>
      <c r="C1131" s="481"/>
      <c r="D1131" s="481"/>
      <c r="E1131" s="481"/>
      <c r="F1131" s="339"/>
      <c r="G1131" s="340" t="str">
        <f>IF(ISNUMBER(E1131),E1131/'Bulk DivVar Analysis'!$I$60,"")</f>
        <v/>
      </c>
      <c r="H1131" s="338" t="str">
        <f>IF(ISNUMBER(E1131), IF(G1131&gt;'Bulk DivVar Analysis'!$J$62,"Pass","Fail"),"")</f>
        <v/>
      </c>
      <c r="I1131" s="338" t="str">
        <f t="shared" si="19"/>
        <v/>
      </c>
      <c r="J1131" s="339"/>
      <c r="K1131" s="339"/>
      <c r="L1131" s="339"/>
      <c r="M1131" s="339"/>
      <c r="N1131" s="339"/>
      <c r="O1131" s="339"/>
      <c r="P1131" s="339"/>
      <c r="Q1131" s="339"/>
    </row>
    <row r="1132" spans="1:17" ht="13.5" customHeight="1">
      <c r="A1132" s="481"/>
      <c r="B1132" s="481"/>
      <c r="C1132" s="481"/>
      <c r="D1132" s="481"/>
      <c r="E1132" s="481"/>
      <c r="F1132" s="339"/>
      <c r="G1132" s="340" t="str">
        <f>IF(ISNUMBER(E1132),E1132/'Bulk DivVar Analysis'!$I$60,"")</f>
        <v/>
      </c>
      <c r="H1132" s="338" t="str">
        <f>IF(ISNUMBER(E1132), IF(G1132&gt;'Bulk DivVar Analysis'!$J$62,"Pass","Fail"),"")</f>
        <v/>
      </c>
      <c r="I1132" s="338" t="str">
        <f t="shared" si="19"/>
        <v/>
      </c>
      <c r="J1132" s="339"/>
      <c r="K1132" s="339"/>
      <c r="L1132" s="339"/>
      <c r="M1132" s="339"/>
      <c r="N1132" s="339"/>
      <c r="O1132" s="339"/>
      <c r="P1132" s="339"/>
      <c r="Q1132" s="339"/>
    </row>
    <row r="1133" spans="1:17" ht="13.5" customHeight="1">
      <c r="A1133" s="481"/>
      <c r="B1133" s="481"/>
      <c r="C1133" s="481"/>
      <c r="D1133" s="481"/>
      <c r="E1133" s="481"/>
      <c r="F1133" s="339"/>
      <c r="G1133" s="340" t="str">
        <f>IF(ISNUMBER(E1133),E1133/'Bulk DivVar Analysis'!$I$60,"")</f>
        <v/>
      </c>
      <c r="H1133" s="338" t="str">
        <f>IF(ISNUMBER(E1133), IF(G1133&gt;'Bulk DivVar Analysis'!$J$62,"Pass","Fail"),"")</f>
        <v/>
      </c>
      <c r="I1133" s="338" t="str">
        <f t="shared" si="19"/>
        <v/>
      </c>
      <c r="J1133" s="339"/>
      <c r="K1133" s="339"/>
      <c r="L1133" s="339"/>
      <c r="M1133" s="339"/>
      <c r="N1133" s="339"/>
      <c r="O1133" s="339"/>
      <c r="P1133" s="339"/>
      <c r="Q1133" s="339"/>
    </row>
    <row r="1134" spans="1:17" ht="13.5" customHeight="1">
      <c r="A1134" s="481"/>
      <c r="B1134" s="481"/>
      <c r="C1134" s="481"/>
      <c r="D1134" s="481"/>
      <c r="E1134" s="481"/>
      <c r="F1134" s="339"/>
      <c r="G1134" s="340" t="str">
        <f>IF(ISNUMBER(E1134),E1134/'Bulk DivVar Analysis'!$I$60,"")</f>
        <v/>
      </c>
      <c r="H1134" s="338" t="str">
        <f>IF(ISNUMBER(E1134), IF(G1134&gt;'Bulk DivVar Analysis'!$J$62,"Pass","Fail"),"")</f>
        <v/>
      </c>
      <c r="I1134" s="338" t="str">
        <f t="shared" si="19"/>
        <v/>
      </c>
      <c r="J1134" s="339"/>
      <c r="K1134" s="339"/>
      <c r="L1134" s="339"/>
      <c r="M1134" s="339"/>
      <c r="N1134" s="339"/>
      <c r="O1134" s="339"/>
      <c r="P1134" s="339"/>
      <c r="Q1134" s="339"/>
    </row>
    <row r="1135" spans="1:17" ht="13.5" customHeight="1">
      <c r="A1135" s="481"/>
      <c r="B1135" s="481"/>
      <c r="C1135" s="481"/>
      <c r="D1135" s="481"/>
      <c r="E1135" s="481"/>
      <c r="F1135" s="339"/>
      <c r="G1135" s="340" t="str">
        <f>IF(ISNUMBER(E1135),E1135/'Bulk DivVar Analysis'!$I$60,"")</f>
        <v/>
      </c>
      <c r="H1135" s="338" t="str">
        <f>IF(ISNUMBER(E1135), IF(G1135&gt;'Bulk DivVar Analysis'!$J$62,"Pass","Fail"),"")</f>
        <v/>
      </c>
      <c r="I1135" s="338" t="str">
        <f t="shared" si="19"/>
        <v/>
      </c>
      <c r="J1135" s="339"/>
      <c r="K1135" s="339"/>
      <c r="L1135" s="339"/>
      <c r="M1135" s="339"/>
      <c r="N1135" s="339"/>
      <c r="O1135" s="339"/>
      <c r="P1135" s="339"/>
      <c r="Q1135" s="339"/>
    </row>
    <row r="1136" spans="1:17" ht="13.5" customHeight="1">
      <c r="A1136" s="481"/>
      <c r="B1136" s="481"/>
      <c r="C1136" s="481"/>
      <c r="D1136" s="481"/>
      <c r="E1136" s="481"/>
      <c r="F1136" s="339"/>
      <c r="G1136" s="340" t="str">
        <f>IF(ISNUMBER(E1136),E1136/'Bulk DivVar Analysis'!$I$60,"")</f>
        <v/>
      </c>
      <c r="H1136" s="338" t="str">
        <f>IF(ISNUMBER(E1136), IF(G1136&gt;'Bulk DivVar Analysis'!$J$62,"Pass","Fail"),"")</f>
        <v/>
      </c>
      <c r="I1136" s="338" t="str">
        <f t="shared" si="19"/>
        <v/>
      </c>
      <c r="J1136" s="339"/>
      <c r="K1136" s="339"/>
      <c r="L1136" s="339"/>
      <c r="M1136" s="339"/>
      <c r="N1136" s="339"/>
      <c r="O1136" s="339"/>
      <c r="P1136" s="339"/>
      <c r="Q1136" s="339"/>
    </row>
    <row r="1137" spans="1:17" ht="13.5" customHeight="1">
      <c r="A1137" s="481"/>
      <c r="B1137" s="481"/>
      <c r="C1137" s="481"/>
      <c r="D1137" s="481"/>
      <c r="E1137" s="481"/>
      <c r="F1137" s="339"/>
      <c r="G1137" s="340" t="str">
        <f>IF(ISNUMBER(E1137),E1137/'Bulk DivVar Analysis'!$I$60,"")</f>
        <v/>
      </c>
      <c r="H1137" s="338" t="str">
        <f>IF(ISNUMBER(E1137), IF(G1137&gt;'Bulk DivVar Analysis'!$J$62,"Pass","Fail"),"")</f>
        <v/>
      </c>
      <c r="I1137" s="338" t="str">
        <f t="shared" si="19"/>
        <v/>
      </c>
      <c r="J1137" s="339"/>
      <c r="K1137" s="339"/>
      <c r="L1137" s="339"/>
      <c r="M1137" s="339"/>
      <c r="N1137" s="339"/>
      <c r="O1137" s="339"/>
      <c r="P1137" s="339"/>
      <c r="Q1137" s="339"/>
    </row>
    <row r="1138" spans="1:17" ht="13.5" customHeight="1">
      <c r="A1138" s="481"/>
      <c r="B1138" s="481"/>
      <c r="C1138" s="481"/>
      <c r="D1138" s="481"/>
      <c r="E1138" s="481"/>
      <c r="F1138" s="339"/>
      <c r="G1138" s="340" t="str">
        <f>IF(ISNUMBER(E1138),E1138/'Bulk DivVar Analysis'!$I$60,"")</f>
        <v/>
      </c>
      <c r="H1138" s="338" t="str">
        <f>IF(ISNUMBER(E1138), IF(G1138&gt;'Bulk DivVar Analysis'!$J$62,"Pass","Fail"),"")</f>
        <v/>
      </c>
      <c r="I1138" s="338" t="str">
        <f t="shared" si="19"/>
        <v/>
      </c>
      <c r="J1138" s="339"/>
      <c r="K1138" s="339"/>
      <c r="L1138" s="339"/>
      <c r="M1138" s="339"/>
      <c r="N1138" s="339"/>
      <c r="O1138" s="339"/>
      <c r="P1138" s="339"/>
      <c r="Q1138" s="339"/>
    </row>
    <row r="1139" spans="1:17" ht="13.5" customHeight="1">
      <c r="A1139" s="481"/>
      <c r="B1139" s="481"/>
      <c r="C1139" s="481"/>
      <c r="D1139" s="481"/>
      <c r="E1139" s="481"/>
      <c r="F1139" s="339"/>
      <c r="G1139" s="340" t="str">
        <f>IF(ISNUMBER(E1139),E1139/'Bulk DivVar Analysis'!$I$60,"")</f>
        <v/>
      </c>
      <c r="H1139" s="338" t="str">
        <f>IF(ISNUMBER(E1139), IF(G1139&gt;'Bulk DivVar Analysis'!$J$62,"Pass","Fail"),"")</f>
        <v/>
      </c>
      <c r="I1139" s="338" t="str">
        <f t="shared" si="19"/>
        <v/>
      </c>
      <c r="J1139" s="339"/>
      <c r="K1139" s="339"/>
      <c r="L1139" s="339"/>
      <c r="M1139" s="339"/>
      <c r="N1139" s="339"/>
      <c r="O1139" s="339"/>
      <c r="P1139" s="339"/>
      <c r="Q1139" s="339"/>
    </row>
    <row r="1140" spans="1:17" ht="13.5" customHeight="1">
      <c r="A1140" s="481"/>
      <c r="B1140" s="481"/>
      <c r="C1140" s="481"/>
      <c r="D1140" s="481"/>
      <c r="E1140" s="481"/>
      <c r="F1140" s="339"/>
      <c r="G1140" s="340" t="str">
        <f>IF(ISNUMBER(E1140),E1140/'Bulk DivVar Analysis'!$I$60,"")</f>
        <v/>
      </c>
      <c r="H1140" s="338" t="str">
        <f>IF(ISNUMBER(E1140), IF(G1140&gt;'Bulk DivVar Analysis'!$J$62,"Pass","Fail"),"")</f>
        <v/>
      </c>
      <c r="I1140" s="338" t="str">
        <f t="shared" si="19"/>
        <v/>
      </c>
      <c r="J1140" s="339"/>
      <c r="K1140" s="339"/>
      <c r="L1140" s="339"/>
      <c r="M1140" s="339"/>
      <c r="N1140" s="339"/>
      <c r="O1140" s="339"/>
      <c r="P1140" s="339"/>
      <c r="Q1140" s="339"/>
    </row>
    <row r="1141" spans="1:17" ht="13.5" customHeight="1">
      <c r="A1141" s="481"/>
      <c r="B1141" s="481"/>
      <c r="C1141" s="481"/>
      <c r="D1141" s="481"/>
      <c r="E1141" s="481"/>
      <c r="F1141" s="339"/>
      <c r="G1141" s="340" t="str">
        <f>IF(ISNUMBER(E1141),E1141/'Bulk DivVar Analysis'!$I$60,"")</f>
        <v/>
      </c>
      <c r="H1141" s="338" t="str">
        <f>IF(ISNUMBER(E1141), IF(G1141&gt;'Bulk DivVar Analysis'!$J$62,"Pass","Fail"),"")</f>
        <v/>
      </c>
      <c r="I1141" s="338" t="str">
        <f t="shared" si="19"/>
        <v/>
      </c>
      <c r="J1141" s="339"/>
      <c r="K1141" s="339"/>
      <c r="L1141" s="339"/>
      <c r="M1141" s="339"/>
      <c r="N1141" s="339"/>
      <c r="O1141" s="339"/>
      <c r="P1141" s="339"/>
      <c r="Q1141" s="339"/>
    </row>
    <row r="1142" spans="1:17" ht="13.5" customHeight="1">
      <c r="A1142" s="481"/>
      <c r="B1142" s="481"/>
      <c r="C1142" s="481"/>
      <c r="D1142" s="481"/>
      <c r="E1142" s="481"/>
      <c r="F1142" s="339"/>
      <c r="G1142" s="340" t="str">
        <f>IF(ISNUMBER(E1142),E1142/'Bulk DivVar Analysis'!$I$60,"")</f>
        <v/>
      </c>
      <c r="H1142" s="338" t="str">
        <f>IF(ISNUMBER(E1142), IF(G1142&gt;'Bulk DivVar Analysis'!$J$62,"Pass","Fail"),"")</f>
        <v/>
      </c>
      <c r="I1142" s="338" t="str">
        <f t="shared" si="19"/>
        <v/>
      </c>
      <c r="J1142" s="339"/>
      <c r="K1142" s="339"/>
      <c r="L1142" s="339"/>
      <c r="M1142" s="339"/>
      <c r="N1142" s="339"/>
      <c r="O1142" s="339"/>
      <c r="P1142" s="339"/>
      <c r="Q1142" s="339"/>
    </row>
    <row r="1143" spans="1:17" ht="13.5" customHeight="1">
      <c r="A1143" s="481"/>
      <c r="B1143" s="481"/>
      <c r="C1143" s="481"/>
      <c r="D1143" s="481"/>
      <c r="E1143" s="481"/>
      <c r="F1143" s="339"/>
      <c r="G1143" s="340" t="str">
        <f>IF(ISNUMBER(E1143),E1143/'Bulk DivVar Analysis'!$I$60,"")</f>
        <v/>
      </c>
      <c r="H1143" s="338" t="str">
        <f>IF(ISNUMBER(E1143), IF(G1143&gt;'Bulk DivVar Analysis'!$J$62,"Pass","Fail"),"")</f>
        <v/>
      </c>
      <c r="I1143" s="338" t="str">
        <f t="shared" si="19"/>
        <v/>
      </c>
      <c r="J1143" s="339"/>
      <c r="K1143" s="339"/>
      <c r="L1143" s="339"/>
      <c r="M1143" s="339"/>
      <c r="N1143" s="339"/>
      <c r="O1143" s="339"/>
      <c r="P1143" s="339"/>
      <c r="Q1143" s="339"/>
    </row>
    <row r="1144" spans="1:17" ht="13.5" customHeight="1">
      <c r="A1144" s="481"/>
      <c r="B1144" s="481"/>
      <c r="C1144" s="481"/>
      <c r="D1144" s="481"/>
      <c r="E1144" s="481"/>
      <c r="F1144" s="339"/>
      <c r="G1144" s="340" t="str">
        <f>IF(ISNUMBER(E1144),E1144/'Bulk DivVar Analysis'!$I$60,"")</f>
        <v/>
      </c>
      <c r="H1144" s="338" t="str">
        <f>IF(ISNUMBER(E1144), IF(G1144&gt;'Bulk DivVar Analysis'!$J$62,"Pass","Fail"),"")</f>
        <v/>
      </c>
      <c r="I1144" s="338" t="str">
        <f t="shared" si="19"/>
        <v/>
      </c>
      <c r="J1144" s="339"/>
      <c r="K1144" s="339"/>
      <c r="L1144" s="339"/>
      <c r="M1144" s="339"/>
      <c r="N1144" s="339"/>
      <c r="O1144" s="339"/>
      <c r="P1144" s="339"/>
      <c r="Q1144" s="339"/>
    </row>
    <row r="1145" spans="1:17" ht="13.5" customHeight="1">
      <c r="A1145" s="481"/>
      <c r="B1145" s="481"/>
      <c r="C1145" s="481"/>
      <c r="D1145" s="481"/>
      <c r="E1145" s="481"/>
      <c r="F1145" s="339"/>
      <c r="G1145" s="340" t="str">
        <f>IF(ISNUMBER(E1145),E1145/'Bulk DivVar Analysis'!$I$60,"")</f>
        <v/>
      </c>
      <c r="H1145" s="338" t="str">
        <f>IF(ISNUMBER(E1145), IF(G1145&gt;'Bulk DivVar Analysis'!$J$62,"Pass","Fail"),"")</f>
        <v/>
      </c>
      <c r="I1145" s="338" t="str">
        <f t="shared" si="19"/>
        <v/>
      </c>
      <c r="J1145" s="339"/>
      <c r="K1145" s="339"/>
      <c r="L1145" s="339"/>
      <c r="M1145" s="339"/>
      <c r="N1145" s="339"/>
      <c r="O1145" s="339"/>
      <c r="P1145" s="339"/>
      <c r="Q1145" s="339"/>
    </row>
    <row r="1146" spans="1:17" ht="13.5" customHeight="1">
      <c r="A1146" s="481"/>
      <c r="B1146" s="481"/>
      <c r="C1146" s="481"/>
      <c r="D1146" s="481"/>
      <c r="E1146" s="481"/>
      <c r="F1146" s="339"/>
      <c r="G1146" s="340" t="str">
        <f>IF(ISNUMBER(E1146),E1146/'Bulk DivVar Analysis'!$I$60,"")</f>
        <v/>
      </c>
      <c r="H1146" s="338" t="str">
        <f>IF(ISNUMBER(E1146), IF(G1146&gt;'Bulk DivVar Analysis'!$J$62,"Pass","Fail"),"")</f>
        <v/>
      </c>
      <c r="I1146" s="338" t="str">
        <f t="shared" si="19"/>
        <v/>
      </c>
      <c r="J1146" s="339"/>
      <c r="K1146" s="339"/>
      <c r="L1146" s="339"/>
      <c r="M1146" s="339"/>
      <c r="N1146" s="339"/>
      <c r="O1146" s="339"/>
      <c r="P1146" s="339"/>
      <c r="Q1146" s="339"/>
    </row>
    <row r="1147" spans="1:17" ht="13.5" customHeight="1">
      <c r="A1147" s="481"/>
      <c r="B1147" s="481"/>
      <c r="C1147" s="481"/>
      <c r="D1147" s="481"/>
      <c r="E1147" s="481"/>
      <c r="F1147" s="339"/>
      <c r="G1147" s="340" t="str">
        <f>IF(ISNUMBER(E1147),E1147/'Bulk DivVar Analysis'!$I$60,"")</f>
        <v/>
      </c>
      <c r="H1147" s="338" t="str">
        <f>IF(ISNUMBER(E1147), IF(G1147&gt;'Bulk DivVar Analysis'!$J$62,"Pass","Fail"),"")</f>
        <v/>
      </c>
      <c r="I1147" s="338" t="str">
        <f t="shared" si="19"/>
        <v/>
      </c>
      <c r="J1147" s="339"/>
      <c r="K1147" s="339"/>
      <c r="L1147" s="339"/>
      <c r="M1147" s="339"/>
      <c r="N1147" s="339"/>
      <c r="O1147" s="339"/>
      <c r="P1147" s="339"/>
      <c r="Q1147" s="339"/>
    </row>
    <row r="1148" spans="1:17" ht="13.5" customHeight="1">
      <c r="A1148" s="481"/>
      <c r="B1148" s="481"/>
      <c r="C1148" s="481"/>
      <c r="D1148" s="481"/>
      <c r="E1148" s="481"/>
      <c r="F1148" s="339"/>
      <c r="G1148" s="340" t="str">
        <f>IF(ISNUMBER(E1148),E1148/'Bulk DivVar Analysis'!$I$60,"")</f>
        <v/>
      </c>
      <c r="H1148" s="338" t="str">
        <f>IF(ISNUMBER(E1148), IF(G1148&gt;'Bulk DivVar Analysis'!$J$62,"Pass","Fail"),"")</f>
        <v/>
      </c>
      <c r="I1148" s="338" t="str">
        <f t="shared" si="19"/>
        <v/>
      </c>
      <c r="J1148" s="339"/>
      <c r="K1148" s="339"/>
      <c r="L1148" s="339"/>
      <c r="M1148" s="339"/>
      <c r="N1148" s="339"/>
      <c r="O1148" s="339"/>
      <c r="P1148" s="339"/>
      <c r="Q1148" s="339"/>
    </row>
    <row r="1149" spans="1:17" ht="13.5" customHeight="1">
      <c r="A1149" s="481"/>
      <c r="B1149" s="481"/>
      <c r="C1149" s="481"/>
      <c r="D1149" s="481"/>
      <c r="E1149" s="481"/>
      <c r="F1149" s="339"/>
      <c r="G1149" s="340" t="str">
        <f>IF(ISNUMBER(E1149),E1149/'Bulk DivVar Analysis'!$I$60,"")</f>
        <v/>
      </c>
      <c r="H1149" s="338" t="str">
        <f>IF(ISNUMBER(E1149), IF(G1149&gt;'Bulk DivVar Analysis'!$J$62,"Pass","Fail"),"")</f>
        <v/>
      </c>
      <c r="I1149" s="338" t="str">
        <f t="shared" si="19"/>
        <v/>
      </c>
      <c r="J1149" s="339"/>
      <c r="K1149" s="339"/>
      <c r="L1149" s="339"/>
      <c r="M1149" s="339"/>
      <c r="N1149" s="339"/>
      <c r="O1149" s="339"/>
      <c r="P1149" s="339"/>
      <c r="Q1149" s="339"/>
    </row>
    <row r="1150" spans="1:17" ht="13.5" customHeight="1">
      <c r="A1150" s="481"/>
      <c r="B1150" s="481"/>
      <c r="C1150" s="481"/>
      <c r="D1150" s="481"/>
      <c r="E1150" s="481"/>
      <c r="F1150" s="339"/>
      <c r="G1150" s="340" t="str">
        <f>IF(ISNUMBER(E1150),E1150/'Bulk DivVar Analysis'!$I$60,"")</f>
        <v/>
      </c>
      <c r="H1150" s="338" t="str">
        <f>IF(ISNUMBER(E1150), IF(G1150&gt;'Bulk DivVar Analysis'!$J$62,"Pass","Fail"),"")</f>
        <v/>
      </c>
      <c r="I1150" s="338" t="str">
        <f t="shared" si="19"/>
        <v/>
      </c>
      <c r="J1150" s="339"/>
      <c r="K1150" s="339"/>
      <c r="L1150" s="339"/>
      <c r="M1150" s="339"/>
      <c r="N1150" s="339"/>
      <c r="O1150" s="339"/>
      <c r="P1150" s="339"/>
      <c r="Q1150" s="339"/>
    </row>
    <row r="1151" spans="1:17" ht="13.5" customHeight="1">
      <c r="A1151" s="481"/>
      <c r="B1151" s="481"/>
      <c r="C1151" s="481"/>
      <c r="D1151" s="481"/>
      <c r="E1151" s="481"/>
      <c r="F1151" s="339"/>
      <c r="G1151" s="340" t="str">
        <f>IF(ISNUMBER(E1151),E1151/'Bulk DivVar Analysis'!$I$60,"")</f>
        <v/>
      </c>
      <c r="H1151" s="338" t="str">
        <f>IF(ISNUMBER(E1151), IF(G1151&gt;'Bulk DivVar Analysis'!$J$62,"Pass","Fail"),"")</f>
        <v/>
      </c>
      <c r="I1151" s="338" t="str">
        <f t="shared" si="19"/>
        <v/>
      </c>
      <c r="J1151" s="339"/>
      <c r="K1151" s="339"/>
      <c r="L1151" s="339"/>
      <c r="M1151" s="339"/>
      <c r="N1151" s="339"/>
      <c r="O1151" s="339"/>
      <c r="P1151" s="339"/>
      <c r="Q1151" s="339"/>
    </row>
    <row r="1152" spans="1:17" ht="13.5" customHeight="1">
      <c r="A1152" s="481"/>
      <c r="B1152" s="481"/>
      <c r="C1152" s="481"/>
      <c r="D1152" s="481"/>
      <c r="E1152" s="481"/>
      <c r="F1152" s="339"/>
      <c r="G1152" s="340" t="str">
        <f>IF(ISNUMBER(E1152),E1152/'Bulk DivVar Analysis'!$I$60,"")</f>
        <v/>
      </c>
      <c r="H1152" s="338" t="str">
        <f>IF(ISNUMBER(E1152), IF(G1152&gt;'Bulk DivVar Analysis'!$J$62,"Pass","Fail"),"")</f>
        <v/>
      </c>
      <c r="I1152" s="338" t="str">
        <f t="shared" si="19"/>
        <v/>
      </c>
      <c r="J1152" s="339"/>
      <c r="K1152" s="339"/>
      <c r="L1152" s="339"/>
      <c r="M1152" s="339"/>
      <c r="N1152" s="339"/>
      <c r="O1152" s="339"/>
      <c r="P1152" s="339"/>
      <c r="Q1152" s="339"/>
    </row>
    <row r="1153" spans="1:17" ht="13.5" customHeight="1">
      <c r="A1153" s="481"/>
      <c r="B1153" s="481"/>
      <c r="C1153" s="481"/>
      <c r="D1153" s="481"/>
      <c r="E1153" s="481"/>
      <c r="F1153" s="339"/>
      <c r="G1153" s="340" t="str">
        <f>IF(ISNUMBER(E1153),E1153/'Bulk DivVar Analysis'!$I$60,"")</f>
        <v/>
      </c>
      <c r="H1153" s="338" t="str">
        <f>IF(ISNUMBER(E1153), IF(G1153&gt;'Bulk DivVar Analysis'!$J$62,"Pass","Fail"),"")</f>
        <v/>
      </c>
      <c r="I1153" s="338" t="str">
        <f t="shared" si="19"/>
        <v/>
      </c>
      <c r="J1153" s="339"/>
      <c r="K1153" s="339"/>
      <c r="L1153" s="339"/>
      <c r="M1153" s="339"/>
      <c r="N1153" s="339"/>
      <c r="O1153" s="339"/>
      <c r="P1153" s="339"/>
      <c r="Q1153" s="339"/>
    </row>
    <row r="1154" spans="1:17" ht="13.5" customHeight="1">
      <c r="A1154" s="481"/>
      <c r="B1154" s="481"/>
      <c r="C1154" s="481"/>
      <c r="D1154" s="481"/>
      <c r="E1154" s="481"/>
      <c r="F1154" s="339"/>
      <c r="G1154" s="340" t="str">
        <f>IF(ISNUMBER(E1154),E1154/'Bulk DivVar Analysis'!$I$60,"")</f>
        <v/>
      </c>
      <c r="H1154" s="338" t="str">
        <f>IF(ISNUMBER(E1154), IF(G1154&gt;'Bulk DivVar Analysis'!$J$62,"Pass","Fail"),"")</f>
        <v/>
      </c>
      <c r="I1154" s="338" t="str">
        <f t="shared" si="19"/>
        <v/>
      </c>
      <c r="J1154" s="339"/>
      <c r="K1154" s="339"/>
      <c r="L1154" s="339"/>
      <c r="M1154" s="339"/>
      <c r="N1154" s="339"/>
      <c r="O1154" s="339"/>
      <c r="P1154" s="339"/>
      <c r="Q1154" s="339"/>
    </row>
    <row r="1155" spans="1:17" ht="13.5" customHeight="1">
      <c r="A1155" s="481"/>
      <c r="B1155" s="481"/>
      <c r="C1155" s="481"/>
      <c r="D1155" s="481"/>
      <c r="E1155" s="481"/>
      <c r="F1155" s="339"/>
      <c r="G1155" s="340" t="str">
        <f>IF(ISNUMBER(E1155),E1155/'Bulk DivVar Analysis'!$I$60,"")</f>
        <v/>
      </c>
      <c r="H1155" s="338" t="str">
        <f>IF(ISNUMBER(E1155), IF(G1155&gt;'Bulk DivVar Analysis'!$J$62,"Pass","Fail"),"")</f>
        <v/>
      </c>
      <c r="I1155" s="338" t="str">
        <f t="shared" ref="I1155:I1218" si="20">_xlfn.TEXTJOIN("_",TRUE,B1155,C1155)</f>
        <v/>
      </c>
      <c r="J1155" s="339"/>
      <c r="K1155" s="339"/>
      <c r="L1155" s="339"/>
      <c r="M1155" s="339"/>
      <c r="N1155" s="339"/>
      <c r="O1155" s="339"/>
      <c r="P1155" s="339"/>
      <c r="Q1155" s="339"/>
    </row>
    <row r="1156" spans="1:17" ht="13.5" customHeight="1">
      <c r="A1156" s="481"/>
      <c r="B1156" s="481"/>
      <c r="C1156" s="481"/>
      <c r="D1156" s="481"/>
      <c r="E1156" s="481"/>
      <c r="F1156" s="339"/>
      <c r="G1156" s="340" t="str">
        <f>IF(ISNUMBER(E1156),E1156/'Bulk DivVar Analysis'!$I$60,"")</f>
        <v/>
      </c>
      <c r="H1156" s="338" t="str">
        <f>IF(ISNUMBER(E1156), IF(G1156&gt;'Bulk DivVar Analysis'!$J$62,"Pass","Fail"),"")</f>
        <v/>
      </c>
      <c r="I1156" s="338" t="str">
        <f t="shared" si="20"/>
        <v/>
      </c>
      <c r="J1156" s="339"/>
      <c r="K1156" s="339"/>
      <c r="L1156" s="339"/>
      <c r="M1156" s="339"/>
      <c r="N1156" s="339"/>
      <c r="O1156" s="339"/>
      <c r="P1156" s="339"/>
      <c r="Q1156" s="339"/>
    </row>
    <row r="1157" spans="1:17" ht="13.5" customHeight="1">
      <c r="A1157" s="481"/>
      <c r="B1157" s="481"/>
      <c r="C1157" s="481"/>
      <c r="D1157" s="481"/>
      <c r="E1157" s="481"/>
      <c r="F1157" s="339"/>
      <c r="G1157" s="340" t="str">
        <f>IF(ISNUMBER(E1157),E1157/'Bulk DivVar Analysis'!$I$60,"")</f>
        <v/>
      </c>
      <c r="H1157" s="338" t="str">
        <f>IF(ISNUMBER(E1157), IF(G1157&gt;'Bulk DivVar Analysis'!$J$62,"Pass","Fail"),"")</f>
        <v/>
      </c>
      <c r="I1157" s="338" t="str">
        <f t="shared" si="20"/>
        <v/>
      </c>
      <c r="J1157" s="339"/>
      <c r="K1157" s="339"/>
      <c r="L1157" s="339"/>
      <c r="M1157" s="339"/>
      <c r="N1157" s="339"/>
      <c r="O1157" s="339"/>
      <c r="P1157" s="339"/>
      <c r="Q1157" s="339"/>
    </row>
    <row r="1158" spans="1:17" ht="13.5" customHeight="1">
      <c r="A1158" s="481"/>
      <c r="B1158" s="481"/>
      <c r="C1158" s="481"/>
      <c r="D1158" s="481"/>
      <c r="E1158" s="481"/>
      <c r="F1158" s="339"/>
      <c r="G1158" s="340" t="str">
        <f>IF(ISNUMBER(E1158),E1158/'Bulk DivVar Analysis'!$I$60,"")</f>
        <v/>
      </c>
      <c r="H1158" s="338" t="str">
        <f>IF(ISNUMBER(E1158), IF(G1158&gt;'Bulk DivVar Analysis'!$J$62,"Pass","Fail"),"")</f>
        <v/>
      </c>
      <c r="I1158" s="338" t="str">
        <f t="shared" si="20"/>
        <v/>
      </c>
      <c r="J1158" s="339"/>
      <c r="K1158" s="339"/>
      <c r="L1158" s="339"/>
      <c r="M1158" s="339"/>
      <c r="N1158" s="339"/>
      <c r="O1158" s="339"/>
      <c r="P1158" s="339"/>
      <c r="Q1158" s="339"/>
    </row>
    <row r="1159" spans="1:17" ht="13.5" customHeight="1">
      <c r="A1159" s="481"/>
      <c r="B1159" s="481"/>
      <c r="C1159" s="481"/>
      <c r="D1159" s="481"/>
      <c r="E1159" s="481"/>
      <c r="F1159" s="339"/>
      <c r="G1159" s="340" t="str">
        <f>IF(ISNUMBER(E1159),E1159/'Bulk DivVar Analysis'!$I$60,"")</f>
        <v/>
      </c>
      <c r="H1159" s="338" t="str">
        <f>IF(ISNUMBER(E1159), IF(G1159&gt;'Bulk DivVar Analysis'!$J$62,"Pass","Fail"),"")</f>
        <v/>
      </c>
      <c r="I1159" s="338" t="str">
        <f t="shared" si="20"/>
        <v/>
      </c>
      <c r="J1159" s="339"/>
      <c r="K1159" s="339"/>
      <c r="L1159" s="339"/>
      <c r="M1159" s="339"/>
      <c r="N1159" s="339"/>
      <c r="O1159" s="339"/>
      <c r="P1159" s="339"/>
      <c r="Q1159" s="339"/>
    </row>
    <row r="1160" spans="1:17" ht="13.5" customHeight="1">
      <c r="A1160" s="481"/>
      <c r="B1160" s="481"/>
      <c r="C1160" s="481"/>
      <c r="D1160" s="481"/>
      <c r="E1160" s="481"/>
      <c r="F1160" s="339"/>
      <c r="G1160" s="340" t="str">
        <f>IF(ISNUMBER(E1160),E1160/'Bulk DivVar Analysis'!$I$60,"")</f>
        <v/>
      </c>
      <c r="H1160" s="338" t="str">
        <f>IF(ISNUMBER(E1160), IF(G1160&gt;'Bulk DivVar Analysis'!$J$62,"Pass","Fail"),"")</f>
        <v/>
      </c>
      <c r="I1160" s="338" t="str">
        <f t="shared" si="20"/>
        <v/>
      </c>
      <c r="J1160" s="339"/>
      <c r="K1160" s="339"/>
      <c r="L1160" s="339"/>
      <c r="M1160" s="339"/>
      <c r="N1160" s="339"/>
      <c r="O1160" s="339"/>
      <c r="P1160" s="339"/>
      <c r="Q1160" s="339"/>
    </row>
    <row r="1161" spans="1:17" ht="13.5" customHeight="1">
      <c r="A1161" s="481"/>
      <c r="B1161" s="481"/>
      <c r="C1161" s="481"/>
      <c r="D1161" s="481"/>
      <c r="E1161" s="481"/>
      <c r="F1161" s="339"/>
      <c r="G1161" s="340" t="str">
        <f>IF(ISNUMBER(E1161),E1161/'Bulk DivVar Analysis'!$I$60,"")</f>
        <v/>
      </c>
      <c r="H1161" s="338" t="str">
        <f>IF(ISNUMBER(E1161), IF(G1161&gt;'Bulk DivVar Analysis'!$J$62,"Pass","Fail"),"")</f>
        <v/>
      </c>
      <c r="I1161" s="338" t="str">
        <f t="shared" si="20"/>
        <v/>
      </c>
      <c r="J1161" s="339"/>
      <c r="K1161" s="339"/>
      <c r="L1161" s="339"/>
      <c r="M1161" s="339"/>
      <c r="N1161" s="339"/>
      <c r="O1161" s="339"/>
      <c r="P1161" s="339"/>
      <c r="Q1161" s="339"/>
    </row>
    <row r="1162" spans="1:17" ht="13.5" customHeight="1">
      <c r="A1162" s="481"/>
      <c r="B1162" s="481"/>
      <c r="C1162" s="481"/>
      <c r="D1162" s="481"/>
      <c r="E1162" s="481"/>
      <c r="F1162" s="339"/>
      <c r="G1162" s="340" t="str">
        <f>IF(ISNUMBER(E1162),E1162/'Bulk DivVar Analysis'!$I$60,"")</f>
        <v/>
      </c>
      <c r="H1162" s="338" t="str">
        <f>IF(ISNUMBER(E1162), IF(G1162&gt;'Bulk DivVar Analysis'!$J$62,"Pass","Fail"),"")</f>
        <v/>
      </c>
      <c r="I1162" s="338" t="str">
        <f t="shared" si="20"/>
        <v/>
      </c>
      <c r="J1162" s="339"/>
      <c r="K1162" s="339"/>
      <c r="L1162" s="339"/>
      <c r="M1162" s="339"/>
      <c r="N1162" s="339"/>
      <c r="O1162" s="339"/>
      <c r="P1162" s="339"/>
      <c r="Q1162" s="339"/>
    </row>
    <row r="1163" spans="1:17" ht="13.5" customHeight="1">
      <c r="A1163" s="481"/>
      <c r="B1163" s="481"/>
      <c r="C1163" s="481"/>
      <c r="D1163" s="481"/>
      <c r="E1163" s="481"/>
      <c r="F1163" s="339"/>
      <c r="G1163" s="340" t="str">
        <f>IF(ISNUMBER(E1163),E1163/'Bulk DivVar Analysis'!$I$60,"")</f>
        <v/>
      </c>
      <c r="H1163" s="338" t="str">
        <f>IF(ISNUMBER(E1163), IF(G1163&gt;'Bulk DivVar Analysis'!$J$62,"Pass","Fail"),"")</f>
        <v/>
      </c>
      <c r="I1163" s="338" t="str">
        <f t="shared" si="20"/>
        <v/>
      </c>
      <c r="J1163" s="339"/>
      <c r="K1163" s="339"/>
      <c r="L1163" s="339"/>
      <c r="M1163" s="339"/>
      <c r="N1163" s="339"/>
      <c r="O1163" s="339"/>
      <c r="P1163" s="339"/>
      <c r="Q1163" s="339"/>
    </row>
    <row r="1164" spans="1:17" ht="13.5" customHeight="1">
      <c r="A1164" s="481"/>
      <c r="B1164" s="481"/>
      <c r="C1164" s="481"/>
      <c r="D1164" s="481"/>
      <c r="E1164" s="481"/>
      <c r="F1164" s="339"/>
      <c r="G1164" s="340" t="str">
        <f>IF(ISNUMBER(E1164),E1164/'Bulk DivVar Analysis'!$I$60,"")</f>
        <v/>
      </c>
      <c r="H1164" s="338" t="str">
        <f>IF(ISNUMBER(E1164), IF(G1164&gt;'Bulk DivVar Analysis'!$J$62,"Pass","Fail"),"")</f>
        <v/>
      </c>
      <c r="I1164" s="338" t="str">
        <f t="shared" si="20"/>
        <v/>
      </c>
      <c r="J1164" s="339"/>
      <c r="K1164" s="339"/>
      <c r="L1164" s="339"/>
      <c r="M1164" s="339"/>
      <c r="N1164" s="339"/>
      <c r="O1164" s="339"/>
      <c r="P1164" s="339"/>
      <c r="Q1164" s="339"/>
    </row>
    <row r="1165" spans="1:17" ht="13.5" customHeight="1">
      <c r="A1165" s="481"/>
      <c r="B1165" s="481"/>
      <c r="C1165" s="481"/>
      <c r="D1165" s="481"/>
      <c r="E1165" s="481"/>
      <c r="F1165" s="339"/>
      <c r="G1165" s="340" t="str">
        <f>IF(ISNUMBER(E1165),E1165/'Bulk DivVar Analysis'!$I$60,"")</f>
        <v/>
      </c>
      <c r="H1165" s="338" t="str">
        <f>IF(ISNUMBER(E1165), IF(G1165&gt;'Bulk DivVar Analysis'!$J$62,"Pass","Fail"),"")</f>
        <v/>
      </c>
      <c r="I1165" s="338" t="str">
        <f t="shared" si="20"/>
        <v/>
      </c>
      <c r="J1165" s="339"/>
      <c r="K1165" s="339"/>
      <c r="L1165" s="339"/>
      <c r="M1165" s="339"/>
      <c r="N1165" s="339"/>
      <c r="O1165" s="339"/>
      <c r="P1165" s="339"/>
      <c r="Q1165" s="339"/>
    </row>
    <row r="1166" spans="1:17" ht="13.5" customHeight="1">
      <c r="A1166" s="481"/>
      <c r="B1166" s="481"/>
      <c r="C1166" s="481"/>
      <c r="D1166" s="481"/>
      <c r="E1166" s="481"/>
      <c r="F1166" s="339"/>
      <c r="G1166" s="340" t="str">
        <f>IF(ISNUMBER(E1166),E1166/'Bulk DivVar Analysis'!$I$60,"")</f>
        <v/>
      </c>
      <c r="H1166" s="338" t="str">
        <f>IF(ISNUMBER(E1166), IF(G1166&gt;'Bulk DivVar Analysis'!$J$62,"Pass","Fail"),"")</f>
        <v/>
      </c>
      <c r="I1166" s="338" t="str">
        <f t="shared" si="20"/>
        <v/>
      </c>
      <c r="J1166" s="339"/>
      <c r="K1166" s="339"/>
      <c r="L1166" s="339"/>
      <c r="M1166" s="339"/>
      <c r="N1166" s="339"/>
      <c r="O1166" s="339"/>
      <c r="P1166" s="339"/>
      <c r="Q1166" s="339"/>
    </row>
    <row r="1167" spans="1:17" ht="13.5" customHeight="1">
      <c r="A1167" s="481"/>
      <c r="B1167" s="481"/>
      <c r="C1167" s="481"/>
      <c r="D1167" s="481"/>
      <c r="E1167" s="481"/>
      <c r="F1167" s="339"/>
      <c r="G1167" s="340" t="str">
        <f>IF(ISNUMBER(E1167),E1167/'Bulk DivVar Analysis'!$I$60,"")</f>
        <v/>
      </c>
      <c r="H1167" s="338" t="str">
        <f>IF(ISNUMBER(E1167), IF(G1167&gt;'Bulk DivVar Analysis'!$J$62,"Pass","Fail"),"")</f>
        <v/>
      </c>
      <c r="I1167" s="338" t="str">
        <f t="shared" si="20"/>
        <v/>
      </c>
      <c r="J1167" s="339"/>
      <c r="K1167" s="339"/>
      <c r="L1167" s="339"/>
      <c r="M1167" s="339"/>
      <c r="N1167" s="339"/>
      <c r="O1167" s="339"/>
      <c r="P1167" s="339"/>
      <c r="Q1167" s="339"/>
    </row>
    <row r="1168" spans="1:17" ht="13.5" customHeight="1">
      <c r="A1168" s="481"/>
      <c r="B1168" s="481"/>
      <c r="C1168" s="481"/>
      <c r="D1168" s="481"/>
      <c r="E1168" s="481"/>
      <c r="F1168" s="339"/>
      <c r="G1168" s="340" t="str">
        <f>IF(ISNUMBER(E1168),E1168/'Bulk DivVar Analysis'!$I$60,"")</f>
        <v/>
      </c>
      <c r="H1168" s="338" t="str">
        <f>IF(ISNUMBER(E1168), IF(G1168&gt;'Bulk DivVar Analysis'!$J$62,"Pass","Fail"),"")</f>
        <v/>
      </c>
      <c r="I1168" s="338" t="str">
        <f t="shared" si="20"/>
        <v/>
      </c>
      <c r="J1168" s="339"/>
      <c r="K1168" s="339"/>
      <c r="L1168" s="339"/>
      <c r="M1168" s="339"/>
      <c r="N1168" s="339"/>
      <c r="O1168" s="339"/>
      <c r="P1168" s="339"/>
      <c r="Q1168" s="339"/>
    </row>
    <row r="1169" spans="1:17" ht="13.5" customHeight="1">
      <c r="A1169" s="481"/>
      <c r="B1169" s="481"/>
      <c r="C1169" s="481"/>
      <c r="D1169" s="481"/>
      <c r="E1169" s="481"/>
      <c r="F1169" s="339"/>
      <c r="G1169" s="340" t="str">
        <f>IF(ISNUMBER(E1169),E1169/'Bulk DivVar Analysis'!$I$60,"")</f>
        <v/>
      </c>
      <c r="H1169" s="338" t="str">
        <f>IF(ISNUMBER(E1169), IF(G1169&gt;'Bulk DivVar Analysis'!$J$62,"Pass","Fail"),"")</f>
        <v/>
      </c>
      <c r="I1169" s="338" t="str">
        <f t="shared" si="20"/>
        <v/>
      </c>
      <c r="J1169" s="339"/>
      <c r="K1169" s="339"/>
      <c r="L1169" s="339"/>
      <c r="M1169" s="339"/>
      <c r="N1169" s="339"/>
      <c r="O1169" s="339"/>
      <c r="P1169" s="339"/>
      <c r="Q1169" s="339"/>
    </row>
    <row r="1170" spans="1:17" ht="13.5" customHeight="1">
      <c r="A1170" s="481"/>
      <c r="B1170" s="481"/>
      <c r="C1170" s="481"/>
      <c r="D1170" s="481"/>
      <c r="E1170" s="481"/>
      <c r="F1170" s="339"/>
      <c r="G1170" s="340" t="str">
        <f>IF(ISNUMBER(E1170),E1170/'Bulk DivVar Analysis'!$I$60,"")</f>
        <v/>
      </c>
      <c r="H1170" s="338" t="str">
        <f>IF(ISNUMBER(E1170), IF(G1170&gt;'Bulk DivVar Analysis'!$J$62,"Pass","Fail"),"")</f>
        <v/>
      </c>
      <c r="I1170" s="338" t="str">
        <f t="shared" si="20"/>
        <v/>
      </c>
      <c r="J1170" s="339"/>
      <c r="K1170" s="339"/>
      <c r="L1170" s="339"/>
      <c r="M1170" s="339"/>
      <c r="N1170" s="339"/>
      <c r="O1170" s="339"/>
      <c r="P1170" s="339"/>
      <c r="Q1170" s="339"/>
    </row>
    <row r="1171" spans="1:17" ht="13.5" customHeight="1">
      <c r="A1171" s="481"/>
      <c r="B1171" s="481"/>
      <c r="C1171" s="481"/>
      <c r="D1171" s="481"/>
      <c r="E1171" s="481"/>
      <c r="F1171" s="339"/>
      <c r="G1171" s="340" t="str">
        <f>IF(ISNUMBER(E1171),E1171/'Bulk DivVar Analysis'!$I$60,"")</f>
        <v/>
      </c>
      <c r="H1171" s="338" t="str">
        <f>IF(ISNUMBER(E1171), IF(G1171&gt;'Bulk DivVar Analysis'!$J$62,"Pass","Fail"),"")</f>
        <v/>
      </c>
      <c r="I1171" s="338" t="str">
        <f t="shared" si="20"/>
        <v/>
      </c>
      <c r="J1171" s="339"/>
      <c r="K1171" s="339"/>
      <c r="L1171" s="339"/>
      <c r="M1171" s="339"/>
      <c r="N1171" s="339"/>
      <c r="O1171" s="339"/>
      <c r="P1171" s="339"/>
      <c r="Q1171" s="339"/>
    </row>
    <row r="1172" spans="1:17" ht="13.5" customHeight="1">
      <c r="A1172" s="481"/>
      <c r="B1172" s="481"/>
      <c r="C1172" s="481"/>
      <c r="D1172" s="481"/>
      <c r="E1172" s="481"/>
      <c r="F1172" s="339"/>
      <c r="G1172" s="340" t="str">
        <f>IF(ISNUMBER(E1172),E1172/'Bulk DivVar Analysis'!$I$60,"")</f>
        <v/>
      </c>
      <c r="H1172" s="338" t="str">
        <f>IF(ISNUMBER(E1172), IF(G1172&gt;'Bulk DivVar Analysis'!$J$62,"Pass","Fail"),"")</f>
        <v/>
      </c>
      <c r="I1172" s="338" t="str">
        <f t="shared" si="20"/>
        <v/>
      </c>
      <c r="J1172" s="339"/>
      <c r="K1172" s="339"/>
      <c r="L1172" s="339"/>
      <c r="M1172" s="339"/>
      <c r="N1172" s="339"/>
      <c r="O1172" s="339"/>
      <c r="P1172" s="339"/>
      <c r="Q1172" s="339"/>
    </row>
    <row r="1173" spans="1:17" ht="13.5" customHeight="1">
      <c r="A1173" s="481"/>
      <c r="B1173" s="481"/>
      <c r="C1173" s="481"/>
      <c r="D1173" s="481"/>
      <c r="E1173" s="481"/>
      <c r="F1173" s="339"/>
      <c r="G1173" s="340" t="str">
        <f>IF(ISNUMBER(E1173),E1173/'Bulk DivVar Analysis'!$I$60,"")</f>
        <v/>
      </c>
      <c r="H1173" s="338" t="str">
        <f>IF(ISNUMBER(E1173), IF(G1173&gt;'Bulk DivVar Analysis'!$J$62,"Pass","Fail"),"")</f>
        <v/>
      </c>
      <c r="I1173" s="338" t="str">
        <f t="shared" si="20"/>
        <v/>
      </c>
      <c r="J1173" s="339"/>
      <c r="K1173" s="339"/>
      <c r="L1173" s="339"/>
      <c r="M1173" s="339"/>
      <c r="N1173" s="339"/>
      <c r="O1173" s="339"/>
      <c r="P1173" s="339"/>
      <c r="Q1173" s="339"/>
    </row>
    <row r="1174" spans="1:17" ht="13.5" customHeight="1">
      <c r="A1174" s="481"/>
      <c r="B1174" s="481"/>
      <c r="C1174" s="481"/>
      <c r="D1174" s="481"/>
      <c r="E1174" s="481"/>
      <c r="F1174" s="339"/>
      <c r="G1174" s="340" t="str">
        <f>IF(ISNUMBER(E1174),E1174/'Bulk DivVar Analysis'!$I$60,"")</f>
        <v/>
      </c>
      <c r="H1174" s="338" t="str">
        <f>IF(ISNUMBER(E1174), IF(G1174&gt;'Bulk DivVar Analysis'!$J$62,"Pass","Fail"),"")</f>
        <v/>
      </c>
      <c r="I1174" s="338" t="str">
        <f t="shared" si="20"/>
        <v/>
      </c>
      <c r="J1174" s="339"/>
      <c r="K1174" s="339"/>
      <c r="L1174" s="339"/>
      <c r="M1174" s="339"/>
      <c r="N1174" s="339"/>
      <c r="O1174" s="339"/>
      <c r="P1174" s="339"/>
      <c r="Q1174" s="339"/>
    </row>
    <row r="1175" spans="1:17" ht="13.5" customHeight="1">
      <c r="A1175" s="481"/>
      <c r="B1175" s="481"/>
      <c r="C1175" s="481"/>
      <c r="D1175" s="481"/>
      <c r="E1175" s="481"/>
      <c r="F1175" s="339"/>
      <c r="G1175" s="340" t="str">
        <f>IF(ISNUMBER(E1175),E1175/'Bulk DivVar Analysis'!$I$60,"")</f>
        <v/>
      </c>
      <c r="H1175" s="338" t="str">
        <f>IF(ISNUMBER(E1175), IF(G1175&gt;'Bulk DivVar Analysis'!$J$62,"Pass","Fail"),"")</f>
        <v/>
      </c>
      <c r="I1175" s="338" t="str">
        <f t="shared" si="20"/>
        <v/>
      </c>
      <c r="J1175" s="339"/>
      <c r="K1175" s="339"/>
      <c r="L1175" s="339"/>
      <c r="M1175" s="339"/>
      <c r="N1175" s="339"/>
      <c r="O1175" s="339"/>
      <c r="P1175" s="339"/>
      <c r="Q1175" s="339"/>
    </row>
    <row r="1176" spans="1:17" ht="13.5" customHeight="1">
      <c r="A1176" s="481"/>
      <c r="B1176" s="481"/>
      <c r="C1176" s="481"/>
      <c r="D1176" s="481"/>
      <c r="E1176" s="481"/>
      <c r="F1176" s="339"/>
      <c r="G1176" s="340" t="str">
        <f>IF(ISNUMBER(E1176),E1176/'Bulk DivVar Analysis'!$I$60,"")</f>
        <v/>
      </c>
      <c r="H1176" s="338" t="str">
        <f>IF(ISNUMBER(E1176), IF(G1176&gt;'Bulk DivVar Analysis'!$J$62,"Pass","Fail"),"")</f>
        <v/>
      </c>
      <c r="I1176" s="338" t="str">
        <f t="shared" si="20"/>
        <v/>
      </c>
      <c r="J1176" s="339"/>
      <c r="K1176" s="339"/>
      <c r="L1176" s="339"/>
      <c r="M1176" s="339"/>
      <c r="N1176" s="339"/>
      <c r="O1176" s="339"/>
      <c r="P1176" s="339"/>
      <c r="Q1176" s="339"/>
    </row>
    <row r="1177" spans="1:17" ht="13.5" customHeight="1">
      <c r="A1177" s="481"/>
      <c r="B1177" s="481"/>
      <c r="C1177" s="481"/>
      <c r="D1177" s="481"/>
      <c r="E1177" s="481"/>
      <c r="F1177" s="339"/>
      <c r="G1177" s="340" t="str">
        <f>IF(ISNUMBER(E1177),E1177/'Bulk DivVar Analysis'!$I$60,"")</f>
        <v/>
      </c>
      <c r="H1177" s="338" t="str">
        <f>IF(ISNUMBER(E1177), IF(G1177&gt;'Bulk DivVar Analysis'!$J$62,"Pass","Fail"),"")</f>
        <v/>
      </c>
      <c r="I1177" s="338" t="str">
        <f t="shared" si="20"/>
        <v/>
      </c>
      <c r="J1177" s="339"/>
      <c r="K1177" s="339"/>
      <c r="L1177" s="339"/>
      <c r="M1177" s="339"/>
      <c r="N1177" s="339"/>
      <c r="O1177" s="339"/>
      <c r="P1177" s="339"/>
      <c r="Q1177" s="339"/>
    </row>
    <row r="1178" spans="1:17" ht="13.5" customHeight="1">
      <c r="A1178" s="481"/>
      <c r="B1178" s="481"/>
      <c r="C1178" s="481"/>
      <c r="D1178" s="481"/>
      <c r="E1178" s="481"/>
      <c r="F1178" s="339"/>
      <c r="G1178" s="340" t="str">
        <f>IF(ISNUMBER(E1178),E1178/'Bulk DivVar Analysis'!$I$60,"")</f>
        <v/>
      </c>
      <c r="H1178" s="338" t="str">
        <f>IF(ISNUMBER(E1178), IF(G1178&gt;'Bulk DivVar Analysis'!$J$62,"Pass","Fail"),"")</f>
        <v/>
      </c>
      <c r="I1178" s="338" t="str">
        <f t="shared" si="20"/>
        <v/>
      </c>
      <c r="J1178" s="339"/>
      <c r="K1178" s="339"/>
      <c r="L1178" s="339"/>
      <c r="M1178" s="339"/>
      <c r="N1178" s="339"/>
      <c r="O1178" s="339"/>
      <c r="P1178" s="339"/>
      <c r="Q1178" s="339"/>
    </row>
    <row r="1179" spans="1:17" ht="13.5" customHeight="1">
      <c r="A1179" s="481"/>
      <c r="B1179" s="481"/>
      <c r="C1179" s="481"/>
      <c r="D1179" s="481"/>
      <c r="E1179" s="481"/>
      <c r="F1179" s="339"/>
      <c r="G1179" s="340" t="str">
        <f>IF(ISNUMBER(E1179),E1179/'Bulk DivVar Analysis'!$I$60,"")</f>
        <v/>
      </c>
      <c r="H1179" s="338" t="str">
        <f>IF(ISNUMBER(E1179), IF(G1179&gt;'Bulk DivVar Analysis'!$J$62,"Pass","Fail"),"")</f>
        <v/>
      </c>
      <c r="I1179" s="338" t="str">
        <f t="shared" si="20"/>
        <v/>
      </c>
      <c r="J1179" s="339"/>
      <c r="K1179" s="339"/>
      <c r="L1179" s="339"/>
      <c r="M1179" s="339"/>
      <c r="N1179" s="339"/>
      <c r="O1179" s="339"/>
      <c r="P1179" s="339"/>
      <c r="Q1179" s="339"/>
    </row>
    <row r="1180" spans="1:17" ht="13.5" customHeight="1">
      <c r="A1180" s="481"/>
      <c r="B1180" s="481"/>
      <c r="C1180" s="481"/>
      <c r="D1180" s="481"/>
      <c r="E1180" s="481"/>
      <c r="F1180" s="339"/>
      <c r="G1180" s="340" t="str">
        <f>IF(ISNUMBER(E1180),E1180/'Bulk DivVar Analysis'!$I$60,"")</f>
        <v/>
      </c>
      <c r="H1180" s="338" t="str">
        <f>IF(ISNUMBER(E1180), IF(G1180&gt;'Bulk DivVar Analysis'!$J$62,"Pass","Fail"),"")</f>
        <v/>
      </c>
      <c r="I1180" s="338" t="str">
        <f t="shared" si="20"/>
        <v/>
      </c>
      <c r="J1180" s="339"/>
      <c r="K1180" s="339"/>
      <c r="L1180" s="339"/>
      <c r="M1180" s="339"/>
      <c r="N1180" s="339"/>
      <c r="O1180" s="339"/>
      <c r="P1180" s="339"/>
      <c r="Q1180" s="339"/>
    </row>
    <row r="1181" spans="1:17" ht="13.5" customHeight="1">
      <c r="A1181" s="481"/>
      <c r="B1181" s="481"/>
      <c r="C1181" s="481"/>
      <c r="D1181" s="481"/>
      <c r="E1181" s="481"/>
      <c r="F1181" s="339"/>
      <c r="G1181" s="340" t="str">
        <f>IF(ISNUMBER(E1181),E1181/'Bulk DivVar Analysis'!$I$60,"")</f>
        <v/>
      </c>
      <c r="H1181" s="338" t="str">
        <f>IF(ISNUMBER(E1181), IF(G1181&gt;'Bulk DivVar Analysis'!$J$62,"Pass","Fail"),"")</f>
        <v/>
      </c>
      <c r="I1181" s="338" t="str">
        <f t="shared" si="20"/>
        <v/>
      </c>
      <c r="J1181" s="339"/>
      <c r="K1181" s="339"/>
      <c r="L1181" s="339"/>
      <c r="M1181" s="339"/>
      <c r="N1181" s="339"/>
      <c r="O1181" s="339"/>
      <c r="P1181" s="339"/>
      <c r="Q1181" s="339"/>
    </row>
    <row r="1182" spans="1:17" ht="13.5" customHeight="1">
      <c r="A1182" s="481"/>
      <c r="B1182" s="481"/>
      <c r="C1182" s="481"/>
      <c r="D1182" s="481"/>
      <c r="E1182" s="481"/>
      <c r="F1182" s="339"/>
      <c r="G1182" s="340" t="str">
        <f>IF(ISNUMBER(E1182),E1182/'Bulk DivVar Analysis'!$I$60,"")</f>
        <v/>
      </c>
      <c r="H1182" s="338" t="str">
        <f>IF(ISNUMBER(E1182), IF(G1182&gt;'Bulk DivVar Analysis'!$J$62,"Pass","Fail"),"")</f>
        <v/>
      </c>
      <c r="I1182" s="338" t="str">
        <f t="shared" si="20"/>
        <v/>
      </c>
      <c r="J1182" s="339"/>
      <c r="K1182" s="339"/>
      <c r="L1182" s="339"/>
      <c r="M1182" s="339"/>
      <c r="N1182" s="339"/>
      <c r="O1182" s="339"/>
      <c r="P1182" s="339"/>
      <c r="Q1182" s="339"/>
    </row>
    <row r="1183" spans="1:17" ht="13.5" customHeight="1">
      <c r="A1183" s="481"/>
      <c r="B1183" s="481"/>
      <c r="C1183" s="481"/>
      <c r="D1183" s="481"/>
      <c r="E1183" s="481"/>
      <c r="F1183" s="339"/>
      <c r="G1183" s="340" t="str">
        <f>IF(ISNUMBER(E1183),E1183/'Bulk DivVar Analysis'!$I$60,"")</f>
        <v/>
      </c>
      <c r="H1183" s="338" t="str">
        <f>IF(ISNUMBER(E1183), IF(G1183&gt;'Bulk DivVar Analysis'!$J$62,"Pass","Fail"),"")</f>
        <v/>
      </c>
      <c r="I1183" s="338" t="str">
        <f t="shared" si="20"/>
        <v/>
      </c>
      <c r="J1183" s="339"/>
      <c r="K1183" s="339"/>
      <c r="L1183" s="339"/>
      <c r="M1183" s="339"/>
      <c r="N1183" s="339"/>
      <c r="O1183" s="339"/>
      <c r="P1183" s="339"/>
      <c r="Q1183" s="339"/>
    </row>
    <row r="1184" spans="1:17" ht="13.5" customHeight="1">
      <c r="A1184" s="481"/>
      <c r="B1184" s="481"/>
      <c r="C1184" s="481"/>
      <c r="D1184" s="481"/>
      <c r="E1184" s="481"/>
      <c r="F1184" s="339"/>
      <c r="G1184" s="340" t="str">
        <f>IF(ISNUMBER(E1184),E1184/'Bulk DivVar Analysis'!$I$60,"")</f>
        <v/>
      </c>
      <c r="H1184" s="338" t="str">
        <f>IF(ISNUMBER(E1184), IF(G1184&gt;'Bulk DivVar Analysis'!$J$62,"Pass","Fail"),"")</f>
        <v/>
      </c>
      <c r="I1184" s="338" t="str">
        <f t="shared" si="20"/>
        <v/>
      </c>
      <c r="J1184" s="339"/>
      <c r="K1184" s="339"/>
      <c r="L1184" s="339"/>
      <c r="M1184" s="339"/>
      <c r="N1184" s="339"/>
      <c r="O1184" s="339"/>
      <c r="P1184" s="339"/>
      <c r="Q1184" s="339"/>
    </row>
    <row r="1185" spans="1:17" ht="13.5" customHeight="1">
      <c r="A1185" s="481"/>
      <c r="B1185" s="481"/>
      <c r="C1185" s="481"/>
      <c r="D1185" s="481"/>
      <c r="E1185" s="481"/>
      <c r="F1185" s="339"/>
      <c r="G1185" s="340" t="str">
        <f>IF(ISNUMBER(E1185),E1185/'Bulk DivVar Analysis'!$I$60,"")</f>
        <v/>
      </c>
      <c r="H1185" s="338" t="str">
        <f>IF(ISNUMBER(E1185), IF(G1185&gt;'Bulk DivVar Analysis'!$J$62,"Pass","Fail"),"")</f>
        <v/>
      </c>
      <c r="I1185" s="338" t="str">
        <f t="shared" si="20"/>
        <v/>
      </c>
      <c r="J1185" s="339"/>
      <c r="K1185" s="339"/>
      <c r="L1185" s="339"/>
      <c r="M1185" s="339"/>
      <c r="N1185" s="339"/>
      <c r="O1185" s="339"/>
      <c r="P1185" s="339"/>
      <c r="Q1185" s="339"/>
    </row>
    <row r="1186" spans="1:17" ht="13.5" customHeight="1">
      <c r="A1186" s="481"/>
      <c r="B1186" s="481"/>
      <c r="C1186" s="481"/>
      <c r="D1186" s="481"/>
      <c r="E1186" s="481"/>
      <c r="F1186" s="339"/>
      <c r="G1186" s="340" t="str">
        <f>IF(ISNUMBER(E1186),E1186/'Bulk DivVar Analysis'!$I$60,"")</f>
        <v/>
      </c>
      <c r="H1186" s="338" t="str">
        <f>IF(ISNUMBER(E1186), IF(G1186&gt;'Bulk DivVar Analysis'!$J$62,"Pass","Fail"),"")</f>
        <v/>
      </c>
      <c r="I1186" s="338" t="str">
        <f t="shared" si="20"/>
        <v/>
      </c>
      <c r="J1186" s="339"/>
      <c r="K1186" s="339"/>
      <c r="L1186" s="339"/>
      <c r="M1186" s="339"/>
      <c r="N1186" s="339"/>
      <c r="O1186" s="339"/>
      <c r="P1186" s="339"/>
      <c r="Q1186" s="339"/>
    </row>
    <row r="1187" spans="1:17" ht="13.5" customHeight="1">
      <c r="A1187" s="481"/>
      <c r="B1187" s="481"/>
      <c r="C1187" s="481"/>
      <c r="D1187" s="481"/>
      <c r="E1187" s="481"/>
      <c r="F1187" s="339"/>
      <c r="G1187" s="340" t="str">
        <f>IF(ISNUMBER(E1187),E1187/'Bulk DivVar Analysis'!$I$60,"")</f>
        <v/>
      </c>
      <c r="H1187" s="338" t="str">
        <f>IF(ISNUMBER(E1187), IF(G1187&gt;'Bulk DivVar Analysis'!$J$62,"Pass","Fail"),"")</f>
        <v/>
      </c>
      <c r="I1187" s="338" t="str">
        <f t="shared" si="20"/>
        <v/>
      </c>
      <c r="J1187" s="339"/>
      <c r="K1187" s="339"/>
      <c r="L1187" s="339"/>
      <c r="M1187" s="339"/>
      <c r="N1187" s="339"/>
      <c r="O1187" s="339"/>
      <c r="P1187" s="339"/>
      <c r="Q1187" s="339"/>
    </row>
    <row r="1188" spans="1:17" ht="13.5" customHeight="1">
      <c r="A1188" s="481"/>
      <c r="B1188" s="481"/>
      <c r="C1188" s="481"/>
      <c r="D1188" s="481"/>
      <c r="E1188" s="481"/>
      <c r="F1188" s="339"/>
      <c r="G1188" s="340" t="str">
        <f>IF(ISNUMBER(E1188),E1188/'Bulk DivVar Analysis'!$I$60,"")</f>
        <v/>
      </c>
      <c r="H1188" s="338" t="str">
        <f>IF(ISNUMBER(E1188), IF(G1188&gt;'Bulk DivVar Analysis'!$J$62,"Pass","Fail"),"")</f>
        <v/>
      </c>
      <c r="I1188" s="338" t="str">
        <f t="shared" si="20"/>
        <v/>
      </c>
      <c r="J1188" s="339"/>
      <c r="K1188" s="339"/>
      <c r="L1188" s="339"/>
      <c r="M1188" s="339"/>
      <c r="N1188" s="339"/>
      <c r="O1188" s="339"/>
      <c r="P1188" s="339"/>
      <c r="Q1188" s="339"/>
    </row>
    <row r="1189" spans="1:17" ht="13.5" customHeight="1">
      <c r="A1189" s="481"/>
      <c r="B1189" s="481"/>
      <c r="C1189" s="481"/>
      <c r="D1189" s="481"/>
      <c r="E1189" s="481"/>
      <c r="F1189" s="339"/>
      <c r="G1189" s="340" t="str">
        <f>IF(ISNUMBER(E1189),E1189/'Bulk DivVar Analysis'!$I$60,"")</f>
        <v/>
      </c>
      <c r="H1189" s="338" t="str">
        <f>IF(ISNUMBER(E1189), IF(G1189&gt;'Bulk DivVar Analysis'!$J$62,"Pass","Fail"),"")</f>
        <v/>
      </c>
      <c r="I1189" s="338" t="str">
        <f t="shared" si="20"/>
        <v/>
      </c>
      <c r="J1189" s="339"/>
      <c r="K1189" s="339"/>
      <c r="L1189" s="339"/>
      <c r="M1189" s="339"/>
      <c r="N1189" s="339"/>
      <c r="O1189" s="339"/>
      <c r="P1189" s="339"/>
      <c r="Q1189" s="339"/>
    </row>
    <row r="1190" spans="1:17" ht="13.5" customHeight="1">
      <c r="A1190" s="481"/>
      <c r="B1190" s="481"/>
      <c r="C1190" s="481"/>
      <c r="D1190" s="481"/>
      <c r="E1190" s="481"/>
      <c r="F1190" s="339"/>
      <c r="G1190" s="340" t="str">
        <f>IF(ISNUMBER(E1190),E1190/'Bulk DivVar Analysis'!$I$60,"")</f>
        <v/>
      </c>
      <c r="H1190" s="338" t="str">
        <f>IF(ISNUMBER(E1190), IF(G1190&gt;'Bulk DivVar Analysis'!$J$62,"Pass","Fail"),"")</f>
        <v/>
      </c>
      <c r="I1190" s="338" t="str">
        <f t="shared" si="20"/>
        <v/>
      </c>
      <c r="J1190" s="339"/>
      <c r="K1190" s="339"/>
      <c r="L1190" s="339"/>
      <c r="M1190" s="339"/>
      <c r="N1190" s="339"/>
      <c r="O1190" s="339"/>
      <c r="P1190" s="339"/>
      <c r="Q1190" s="339"/>
    </row>
    <row r="1191" spans="1:17" ht="13.5" customHeight="1">
      <c r="A1191" s="481"/>
      <c r="B1191" s="481"/>
      <c r="C1191" s="481"/>
      <c r="D1191" s="481"/>
      <c r="E1191" s="481"/>
      <c r="F1191" s="339"/>
      <c r="G1191" s="340" t="str">
        <f>IF(ISNUMBER(E1191),E1191/'Bulk DivVar Analysis'!$I$60,"")</f>
        <v/>
      </c>
      <c r="H1191" s="338" t="str">
        <f>IF(ISNUMBER(E1191), IF(G1191&gt;'Bulk DivVar Analysis'!$J$62,"Pass","Fail"),"")</f>
        <v/>
      </c>
      <c r="I1191" s="338" t="str">
        <f t="shared" si="20"/>
        <v/>
      </c>
      <c r="J1191" s="339"/>
      <c r="K1191" s="339"/>
      <c r="L1191" s="339"/>
      <c r="M1191" s="339"/>
      <c r="N1191" s="339"/>
      <c r="O1191" s="339"/>
      <c r="P1191" s="339"/>
      <c r="Q1191" s="339"/>
    </row>
    <row r="1192" spans="1:17" ht="13.5" customHeight="1">
      <c r="A1192" s="481"/>
      <c r="B1192" s="481"/>
      <c r="C1192" s="481"/>
      <c r="D1192" s="481"/>
      <c r="E1192" s="481"/>
      <c r="F1192" s="339"/>
      <c r="G1192" s="340" t="str">
        <f>IF(ISNUMBER(E1192),E1192/'Bulk DivVar Analysis'!$I$60,"")</f>
        <v/>
      </c>
      <c r="H1192" s="338" t="str">
        <f>IF(ISNUMBER(E1192), IF(G1192&gt;'Bulk DivVar Analysis'!$J$62,"Pass","Fail"),"")</f>
        <v/>
      </c>
      <c r="I1192" s="338" t="str">
        <f t="shared" si="20"/>
        <v/>
      </c>
      <c r="J1192" s="339"/>
      <c r="K1192" s="339"/>
      <c r="L1192" s="339"/>
      <c r="M1192" s="339"/>
      <c r="N1192" s="339"/>
      <c r="O1192" s="339"/>
      <c r="P1192" s="339"/>
      <c r="Q1192" s="339"/>
    </row>
    <row r="1193" spans="1:17" ht="13.5" customHeight="1">
      <c r="A1193" s="481"/>
      <c r="B1193" s="481"/>
      <c r="C1193" s="481"/>
      <c r="D1193" s="481"/>
      <c r="E1193" s="481"/>
      <c r="F1193" s="339"/>
      <c r="G1193" s="340" t="str">
        <f>IF(ISNUMBER(E1193),E1193/'Bulk DivVar Analysis'!$I$60,"")</f>
        <v/>
      </c>
      <c r="H1193" s="338" t="str">
        <f>IF(ISNUMBER(E1193), IF(G1193&gt;'Bulk DivVar Analysis'!$J$62,"Pass","Fail"),"")</f>
        <v/>
      </c>
      <c r="I1193" s="338" t="str">
        <f t="shared" si="20"/>
        <v/>
      </c>
      <c r="J1193" s="339"/>
      <c r="K1193" s="339"/>
      <c r="L1193" s="339"/>
      <c r="M1193" s="339"/>
      <c r="N1193" s="339"/>
      <c r="O1193" s="339"/>
      <c r="P1193" s="339"/>
      <c r="Q1193" s="339"/>
    </row>
    <row r="1194" spans="1:17" ht="13.5" customHeight="1">
      <c r="A1194" s="481"/>
      <c r="B1194" s="481"/>
      <c r="C1194" s="481"/>
      <c r="D1194" s="481"/>
      <c r="E1194" s="481"/>
      <c r="F1194" s="339"/>
      <c r="G1194" s="340" t="str">
        <f>IF(ISNUMBER(E1194),E1194/'Bulk DivVar Analysis'!$I$60,"")</f>
        <v/>
      </c>
      <c r="H1194" s="338" t="str">
        <f>IF(ISNUMBER(E1194), IF(G1194&gt;'Bulk DivVar Analysis'!$J$62,"Pass","Fail"),"")</f>
        <v/>
      </c>
      <c r="I1194" s="338" t="str">
        <f t="shared" si="20"/>
        <v/>
      </c>
      <c r="J1194" s="339"/>
      <c r="K1194" s="339"/>
      <c r="L1194" s="339"/>
      <c r="M1194" s="339"/>
      <c r="N1194" s="339"/>
      <c r="O1194" s="339"/>
      <c r="P1194" s="339"/>
      <c r="Q1194" s="339"/>
    </row>
    <row r="1195" spans="1:17" ht="13.5" customHeight="1">
      <c r="A1195" s="481"/>
      <c r="B1195" s="481"/>
      <c r="C1195" s="481"/>
      <c r="D1195" s="481"/>
      <c r="E1195" s="481"/>
      <c r="F1195" s="339"/>
      <c r="G1195" s="340" t="str">
        <f>IF(ISNUMBER(E1195),E1195/'Bulk DivVar Analysis'!$I$60,"")</f>
        <v/>
      </c>
      <c r="H1195" s="338" t="str">
        <f>IF(ISNUMBER(E1195), IF(G1195&gt;'Bulk DivVar Analysis'!$J$62,"Pass","Fail"),"")</f>
        <v/>
      </c>
      <c r="I1195" s="338" t="str">
        <f t="shared" si="20"/>
        <v/>
      </c>
      <c r="J1195" s="339"/>
      <c r="K1195" s="339"/>
      <c r="L1195" s="339"/>
      <c r="M1195" s="339"/>
      <c r="N1195" s="339"/>
      <c r="O1195" s="339"/>
      <c r="P1195" s="339"/>
      <c r="Q1195" s="339"/>
    </row>
    <row r="1196" spans="1:17" ht="13.5" customHeight="1">
      <c r="A1196" s="481"/>
      <c r="B1196" s="481"/>
      <c r="C1196" s="481"/>
      <c r="D1196" s="481"/>
      <c r="E1196" s="481"/>
      <c r="F1196" s="339"/>
      <c r="G1196" s="340" t="str">
        <f>IF(ISNUMBER(E1196),E1196/'Bulk DivVar Analysis'!$I$60,"")</f>
        <v/>
      </c>
      <c r="H1196" s="338" t="str">
        <f>IF(ISNUMBER(E1196), IF(G1196&gt;'Bulk DivVar Analysis'!$J$62,"Pass","Fail"),"")</f>
        <v/>
      </c>
      <c r="I1196" s="338" t="str">
        <f t="shared" si="20"/>
        <v/>
      </c>
      <c r="J1196" s="339"/>
      <c r="K1196" s="339"/>
      <c r="L1196" s="339"/>
      <c r="M1196" s="339"/>
      <c r="N1196" s="339"/>
      <c r="O1196" s="339"/>
      <c r="P1196" s="339"/>
      <c r="Q1196" s="339"/>
    </row>
    <row r="1197" spans="1:17" ht="13.5" customHeight="1">
      <c r="A1197" s="481"/>
      <c r="B1197" s="481"/>
      <c r="C1197" s="481"/>
      <c r="D1197" s="481"/>
      <c r="E1197" s="481"/>
      <c r="F1197" s="339"/>
      <c r="G1197" s="340" t="str">
        <f>IF(ISNUMBER(E1197),E1197/'Bulk DivVar Analysis'!$I$60,"")</f>
        <v/>
      </c>
      <c r="H1197" s="338" t="str">
        <f>IF(ISNUMBER(E1197), IF(G1197&gt;'Bulk DivVar Analysis'!$J$62,"Pass","Fail"),"")</f>
        <v/>
      </c>
      <c r="I1197" s="338" t="str">
        <f t="shared" si="20"/>
        <v/>
      </c>
      <c r="J1197" s="339"/>
      <c r="K1197" s="339"/>
      <c r="L1197" s="339"/>
      <c r="M1197" s="339"/>
      <c r="N1197" s="339"/>
      <c r="O1197" s="339"/>
      <c r="P1197" s="339"/>
      <c r="Q1197" s="339"/>
    </row>
    <row r="1198" spans="1:17" ht="13.5" customHeight="1">
      <c r="A1198" s="481"/>
      <c r="B1198" s="481"/>
      <c r="C1198" s="481"/>
      <c r="D1198" s="481"/>
      <c r="E1198" s="481"/>
      <c r="F1198" s="339"/>
      <c r="G1198" s="340" t="str">
        <f>IF(ISNUMBER(E1198),E1198/'Bulk DivVar Analysis'!$I$60,"")</f>
        <v/>
      </c>
      <c r="H1198" s="338" t="str">
        <f>IF(ISNUMBER(E1198), IF(G1198&gt;'Bulk DivVar Analysis'!$J$62,"Pass","Fail"),"")</f>
        <v/>
      </c>
      <c r="I1198" s="338" t="str">
        <f t="shared" si="20"/>
        <v/>
      </c>
      <c r="J1198" s="339"/>
      <c r="K1198" s="339"/>
      <c r="L1198" s="339"/>
      <c r="M1198" s="339"/>
      <c r="N1198" s="339"/>
      <c r="O1198" s="339"/>
      <c r="P1198" s="339"/>
      <c r="Q1198" s="339"/>
    </row>
    <row r="1199" spans="1:17" ht="13.5" customHeight="1">
      <c r="A1199" s="481"/>
      <c r="B1199" s="481"/>
      <c r="C1199" s="481"/>
      <c r="D1199" s="481"/>
      <c r="E1199" s="481"/>
      <c r="F1199" s="339"/>
      <c r="G1199" s="340" t="str">
        <f>IF(ISNUMBER(E1199),E1199/'Bulk DivVar Analysis'!$I$60,"")</f>
        <v/>
      </c>
      <c r="H1199" s="338" t="str">
        <f>IF(ISNUMBER(E1199), IF(G1199&gt;'Bulk DivVar Analysis'!$J$62,"Pass","Fail"),"")</f>
        <v/>
      </c>
      <c r="I1199" s="338" t="str">
        <f t="shared" si="20"/>
        <v/>
      </c>
      <c r="J1199" s="339"/>
      <c r="K1199" s="339"/>
      <c r="L1199" s="339"/>
      <c r="M1199" s="339"/>
      <c r="N1199" s="339"/>
      <c r="O1199" s="339"/>
      <c r="P1199" s="339"/>
      <c r="Q1199" s="339"/>
    </row>
    <row r="1200" spans="1:17" ht="13.5" customHeight="1">
      <c r="A1200" s="481"/>
      <c r="B1200" s="481"/>
      <c r="C1200" s="481"/>
      <c r="D1200" s="481"/>
      <c r="E1200" s="481"/>
      <c r="F1200" s="339"/>
      <c r="G1200" s="340" t="str">
        <f>IF(ISNUMBER(E1200),E1200/'Bulk DivVar Analysis'!$I$60,"")</f>
        <v/>
      </c>
      <c r="H1200" s="338" t="str">
        <f>IF(ISNUMBER(E1200), IF(G1200&gt;'Bulk DivVar Analysis'!$J$62,"Pass","Fail"),"")</f>
        <v/>
      </c>
      <c r="I1200" s="338" t="str">
        <f t="shared" si="20"/>
        <v/>
      </c>
      <c r="J1200" s="339"/>
      <c r="K1200" s="339"/>
      <c r="L1200" s="339"/>
      <c r="M1200" s="339"/>
      <c r="N1200" s="339"/>
      <c r="O1200" s="339"/>
      <c r="P1200" s="339"/>
      <c r="Q1200" s="339"/>
    </row>
    <row r="1201" spans="1:17" ht="13.5" customHeight="1">
      <c r="A1201" s="481"/>
      <c r="B1201" s="481"/>
      <c r="C1201" s="481"/>
      <c r="D1201" s="481"/>
      <c r="E1201" s="481"/>
      <c r="F1201" s="339"/>
      <c r="G1201" s="340" t="str">
        <f>IF(ISNUMBER(E1201),E1201/'Bulk DivVar Analysis'!$I$60,"")</f>
        <v/>
      </c>
      <c r="H1201" s="338" t="str">
        <f>IF(ISNUMBER(E1201), IF(G1201&gt;'Bulk DivVar Analysis'!$J$62,"Pass","Fail"),"")</f>
        <v/>
      </c>
      <c r="I1201" s="338" t="str">
        <f t="shared" si="20"/>
        <v/>
      </c>
      <c r="J1201" s="339"/>
      <c r="K1201" s="339"/>
      <c r="L1201" s="339"/>
      <c r="M1201" s="339"/>
      <c r="N1201" s="339"/>
      <c r="O1201" s="339"/>
      <c r="P1201" s="339"/>
      <c r="Q1201" s="339"/>
    </row>
    <row r="1202" spans="1:17" ht="13.5" customHeight="1">
      <c r="A1202" s="481"/>
      <c r="B1202" s="481"/>
      <c r="C1202" s="481"/>
      <c r="D1202" s="481"/>
      <c r="E1202" s="481"/>
      <c r="F1202" s="339"/>
      <c r="G1202" s="340" t="str">
        <f>IF(ISNUMBER(E1202),E1202/'Bulk DivVar Analysis'!$I$60,"")</f>
        <v/>
      </c>
      <c r="H1202" s="338" t="str">
        <f>IF(ISNUMBER(E1202), IF(G1202&gt;'Bulk DivVar Analysis'!$J$62,"Pass","Fail"),"")</f>
        <v/>
      </c>
      <c r="I1202" s="338" t="str">
        <f t="shared" si="20"/>
        <v/>
      </c>
      <c r="J1202" s="339"/>
      <c r="K1202" s="339"/>
      <c r="L1202" s="339"/>
      <c r="M1202" s="339"/>
      <c r="N1202" s="339"/>
      <c r="O1202" s="339"/>
      <c r="P1202" s="339"/>
      <c r="Q1202" s="339"/>
    </row>
    <row r="1203" spans="1:17" ht="13.5" customHeight="1">
      <c r="A1203" s="481"/>
      <c r="B1203" s="481"/>
      <c r="C1203" s="481"/>
      <c r="D1203" s="481"/>
      <c r="E1203" s="481"/>
      <c r="F1203" s="339"/>
      <c r="G1203" s="340" t="str">
        <f>IF(ISNUMBER(E1203),E1203/'Bulk DivVar Analysis'!$I$60,"")</f>
        <v/>
      </c>
      <c r="H1203" s="338" t="str">
        <f>IF(ISNUMBER(E1203), IF(G1203&gt;'Bulk DivVar Analysis'!$J$62,"Pass","Fail"),"")</f>
        <v/>
      </c>
      <c r="I1203" s="338" t="str">
        <f t="shared" si="20"/>
        <v/>
      </c>
      <c r="J1203" s="339"/>
      <c r="K1203" s="339"/>
      <c r="L1203" s="339"/>
      <c r="M1203" s="339"/>
      <c r="N1203" s="339"/>
      <c r="O1203" s="339"/>
      <c r="P1203" s="339"/>
      <c r="Q1203" s="339"/>
    </row>
    <row r="1204" spans="1:17" ht="13.5" customHeight="1">
      <c r="A1204" s="481"/>
      <c r="B1204" s="481"/>
      <c r="C1204" s="481"/>
      <c r="D1204" s="481"/>
      <c r="E1204" s="481"/>
      <c r="F1204" s="339"/>
      <c r="G1204" s="340" t="str">
        <f>IF(ISNUMBER(E1204),E1204/'Bulk DivVar Analysis'!$I$60,"")</f>
        <v/>
      </c>
      <c r="H1204" s="338" t="str">
        <f>IF(ISNUMBER(E1204), IF(G1204&gt;'Bulk DivVar Analysis'!$J$62,"Pass","Fail"),"")</f>
        <v/>
      </c>
      <c r="I1204" s="338" t="str">
        <f t="shared" si="20"/>
        <v/>
      </c>
      <c r="J1204" s="339"/>
      <c r="K1204" s="339"/>
      <c r="L1204" s="339"/>
      <c r="M1204" s="339"/>
      <c r="N1204" s="339"/>
      <c r="O1204" s="339"/>
      <c r="P1204" s="339"/>
      <c r="Q1204" s="339"/>
    </row>
    <row r="1205" spans="1:17" ht="13.5" customHeight="1">
      <c r="A1205" s="481"/>
      <c r="B1205" s="481"/>
      <c r="C1205" s="481"/>
      <c r="D1205" s="481"/>
      <c r="E1205" s="481"/>
      <c r="F1205" s="339"/>
      <c r="G1205" s="340" t="str">
        <f>IF(ISNUMBER(E1205),E1205/'Bulk DivVar Analysis'!$I$60,"")</f>
        <v/>
      </c>
      <c r="H1205" s="338" t="str">
        <f>IF(ISNUMBER(E1205), IF(G1205&gt;'Bulk DivVar Analysis'!$J$62,"Pass","Fail"),"")</f>
        <v/>
      </c>
      <c r="I1205" s="338" t="str">
        <f t="shared" si="20"/>
        <v/>
      </c>
      <c r="J1205" s="339"/>
      <c r="K1205" s="339"/>
      <c r="L1205" s="339"/>
      <c r="M1205" s="339"/>
      <c r="N1205" s="339"/>
      <c r="O1205" s="339"/>
      <c r="P1205" s="339"/>
      <c r="Q1205" s="339"/>
    </row>
    <row r="1206" spans="1:17" ht="13.5" customHeight="1">
      <c r="A1206" s="481"/>
      <c r="B1206" s="481"/>
      <c r="C1206" s="481"/>
      <c r="D1206" s="481"/>
      <c r="E1206" s="481"/>
      <c r="F1206" s="339"/>
      <c r="G1206" s="340" t="str">
        <f>IF(ISNUMBER(E1206),E1206/'Bulk DivVar Analysis'!$I$60,"")</f>
        <v/>
      </c>
      <c r="H1206" s="338" t="str">
        <f>IF(ISNUMBER(E1206), IF(G1206&gt;'Bulk DivVar Analysis'!$J$62,"Pass","Fail"),"")</f>
        <v/>
      </c>
      <c r="I1206" s="338" t="str">
        <f t="shared" si="20"/>
        <v/>
      </c>
      <c r="J1206" s="339"/>
      <c r="K1206" s="339"/>
      <c r="L1206" s="339"/>
      <c r="M1206" s="339"/>
      <c r="N1206" s="339"/>
      <c r="O1206" s="339"/>
      <c r="P1206" s="339"/>
      <c r="Q1206" s="339"/>
    </row>
    <row r="1207" spans="1:17" ht="13.5" customHeight="1">
      <c r="A1207" s="481"/>
      <c r="B1207" s="481"/>
      <c r="C1207" s="481"/>
      <c r="D1207" s="481"/>
      <c r="E1207" s="481"/>
      <c r="F1207" s="339"/>
      <c r="G1207" s="340" t="str">
        <f>IF(ISNUMBER(E1207),E1207/'Bulk DivVar Analysis'!$I$60,"")</f>
        <v/>
      </c>
      <c r="H1207" s="338" t="str">
        <f>IF(ISNUMBER(E1207), IF(G1207&gt;'Bulk DivVar Analysis'!$J$62,"Pass","Fail"),"")</f>
        <v/>
      </c>
      <c r="I1207" s="338" t="str">
        <f t="shared" si="20"/>
        <v/>
      </c>
      <c r="J1207" s="339"/>
      <c r="K1207" s="339"/>
      <c r="L1207" s="339"/>
      <c r="M1207" s="339"/>
      <c r="N1207" s="339"/>
      <c r="O1207" s="339"/>
      <c r="P1207" s="339"/>
      <c r="Q1207" s="339"/>
    </row>
    <row r="1208" spans="1:17" ht="13.5" customHeight="1">
      <c r="A1208" s="481"/>
      <c r="B1208" s="481"/>
      <c r="C1208" s="481"/>
      <c r="D1208" s="481"/>
      <c r="E1208" s="481"/>
      <c r="F1208" s="339"/>
      <c r="G1208" s="340" t="str">
        <f>IF(ISNUMBER(E1208),E1208/'Bulk DivVar Analysis'!$I$60,"")</f>
        <v/>
      </c>
      <c r="H1208" s="338" t="str">
        <f>IF(ISNUMBER(E1208), IF(G1208&gt;'Bulk DivVar Analysis'!$J$62,"Pass","Fail"),"")</f>
        <v/>
      </c>
      <c r="I1208" s="338" t="str">
        <f t="shared" si="20"/>
        <v/>
      </c>
      <c r="J1208" s="339"/>
      <c r="K1208" s="339"/>
      <c r="L1208" s="339"/>
      <c r="M1208" s="339"/>
      <c r="N1208" s="339"/>
      <c r="O1208" s="339"/>
      <c r="P1208" s="339"/>
      <c r="Q1208" s="339"/>
    </row>
    <row r="1209" spans="1:17" ht="13.5" customHeight="1">
      <c r="A1209" s="481"/>
      <c r="B1209" s="481"/>
      <c r="C1209" s="481"/>
      <c r="D1209" s="481"/>
      <c r="E1209" s="481"/>
      <c r="F1209" s="339"/>
      <c r="G1209" s="340" t="str">
        <f>IF(ISNUMBER(E1209),E1209/'Bulk DivVar Analysis'!$I$60,"")</f>
        <v/>
      </c>
      <c r="H1209" s="338" t="str">
        <f>IF(ISNUMBER(E1209), IF(G1209&gt;'Bulk DivVar Analysis'!$J$62,"Pass","Fail"),"")</f>
        <v/>
      </c>
      <c r="I1209" s="338" t="str">
        <f t="shared" si="20"/>
        <v/>
      </c>
      <c r="J1209" s="339"/>
      <c r="K1209" s="339"/>
      <c r="L1209" s="339"/>
      <c r="M1209" s="339"/>
      <c r="N1209" s="339"/>
      <c r="O1209" s="339"/>
      <c r="P1209" s="339"/>
      <c r="Q1209" s="339"/>
    </row>
    <row r="1210" spans="1:17" ht="13.5" customHeight="1">
      <c r="A1210" s="481"/>
      <c r="B1210" s="481"/>
      <c r="C1210" s="481"/>
      <c r="D1210" s="481"/>
      <c r="E1210" s="481"/>
      <c r="F1210" s="339"/>
      <c r="G1210" s="340" t="str">
        <f>IF(ISNUMBER(E1210),E1210/'Bulk DivVar Analysis'!$I$60,"")</f>
        <v/>
      </c>
      <c r="H1210" s="338" t="str">
        <f>IF(ISNUMBER(E1210), IF(G1210&gt;'Bulk DivVar Analysis'!$J$62,"Pass","Fail"),"")</f>
        <v/>
      </c>
      <c r="I1210" s="338" t="str">
        <f t="shared" si="20"/>
        <v/>
      </c>
      <c r="J1210" s="339"/>
      <c r="K1210" s="339"/>
      <c r="L1210" s="339"/>
      <c r="M1210" s="339"/>
      <c r="N1210" s="339"/>
      <c r="O1210" s="339"/>
      <c r="P1210" s="339"/>
      <c r="Q1210" s="339"/>
    </row>
    <row r="1211" spans="1:17" ht="13.5" customHeight="1">
      <c r="A1211" s="481"/>
      <c r="B1211" s="481"/>
      <c r="C1211" s="481"/>
      <c r="D1211" s="481"/>
      <c r="E1211" s="481"/>
      <c r="F1211" s="339"/>
      <c r="G1211" s="340" t="str">
        <f>IF(ISNUMBER(E1211),E1211/'Bulk DivVar Analysis'!$I$60,"")</f>
        <v/>
      </c>
      <c r="H1211" s="338" t="str">
        <f>IF(ISNUMBER(E1211), IF(G1211&gt;'Bulk DivVar Analysis'!$J$62,"Pass","Fail"),"")</f>
        <v/>
      </c>
      <c r="I1211" s="338" t="str">
        <f t="shared" si="20"/>
        <v/>
      </c>
      <c r="J1211" s="339"/>
      <c r="K1211" s="339"/>
      <c r="L1211" s="339"/>
      <c r="M1211" s="339"/>
      <c r="N1211" s="339"/>
      <c r="O1211" s="339"/>
      <c r="P1211" s="339"/>
      <c r="Q1211" s="339"/>
    </row>
    <row r="1212" spans="1:17" ht="13.5" customHeight="1">
      <c r="A1212" s="481"/>
      <c r="B1212" s="481"/>
      <c r="C1212" s="481"/>
      <c r="D1212" s="481"/>
      <c r="E1212" s="481"/>
      <c r="F1212" s="339"/>
      <c r="G1212" s="340" t="str">
        <f>IF(ISNUMBER(E1212),E1212/'Bulk DivVar Analysis'!$I$60,"")</f>
        <v/>
      </c>
      <c r="H1212" s="338" t="str">
        <f>IF(ISNUMBER(E1212), IF(G1212&gt;'Bulk DivVar Analysis'!$J$62,"Pass","Fail"),"")</f>
        <v/>
      </c>
      <c r="I1212" s="338" t="str">
        <f t="shared" si="20"/>
        <v/>
      </c>
      <c r="J1212" s="339"/>
      <c r="K1212" s="339"/>
      <c r="L1212" s="339"/>
      <c r="M1212" s="339"/>
      <c r="N1212" s="339"/>
      <c r="O1212" s="339"/>
      <c r="P1212" s="339"/>
      <c r="Q1212" s="339"/>
    </row>
    <row r="1213" spans="1:17" ht="13.5" customHeight="1">
      <c r="A1213" s="481"/>
      <c r="B1213" s="481"/>
      <c r="C1213" s="481"/>
      <c r="D1213" s="481"/>
      <c r="E1213" s="481"/>
      <c r="F1213" s="339"/>
      <c r="G1213" s="340" t="str">
        <f>IF(ISNUMBER(E1213),E1213/'Bulk DivVar Analysis'!$I$60,"")</f>
        <v/>
      </c>
      <c r="H1213" s="338" t="str">
        <f>IF(ISNUMBER(E1213), IF(G1213&gt;'Bulk DivVar Analysis'!$J$62,"Pass","Fail"),"")</f>
        <v/>
      </c>
      <c r="I1213" s="338" t="str">
        <f t="shared" si="20"/>
        <v/>
      </c>
      <c r="J1213" s="339"/>
      <c r="K1213" s="339"/>
      <c r="L1213" s="339"/>
      <c r="M1213" s="339"/>
      <c r="N1213" s="339"/>
      <c r="O1213" s="339"/>
      <c r="P1213" s="339"/>
      <c r="Q1213" s="339"/>
    </row>
    <row r="1214" spans="1:17" ht="13.5" customHeight="1">
      <c r="A1214" s="481"/>
      <c r="B1214" s="481"/>
      <c r="C1214" s="481"/>
      <c r="D1214" s="481"/>
      <c r="E1214" s="481"/>
      <c r="F1214" s="339"/>
      <c r="G1214" s="340" t="str">
        <f>IF(ISNUMBER(E1214),E1214/'Bulk DivVar Analysis'!$I$60,"")</f>
        <v/>
      </c>
      <c r="H1214" s="338" t="str">
        <f>IF(ISNUMBER(E1214), IF(G1214&gt;'Bulk DivVar Analysis'!$J$62,"Pass","Fail"),"")</f>
        <v/>
      </c>
      <c r="I1214" s="338" t="str">
        <f t="shared" si="20"/>
        <v/>
      </c>
      <c r="J1214" s="339"/>
      <c r="K1214" s="339"/>
      <c r="L1214" s="339"/>
      <c r="M1214" s="339"/>
      <c r="N1214" s="339"/>
      <c r="O1214" s="339"/>
      <c r="P1214" s="339"/>
      <c r="Q1214" s="339"/>
    </row>
    <row r="1215" spans="1:17" ht="13.5" customHeight="1">
      <c r="A1215" s="481"/>
      <c r="B1215" s="481"/>
      <c r="C1215" s="481"/>
      <c r="D1215" s="481"/>
      <c r="E1215" s="481"/>
      <c r="F1215" s="339"/>
      <c r="G1215" s="340" t="str">
        <f>IF(ISNUMBER(E1215),E1215/'Bulk DivVar Analysis'!$I$60,"")</f>
        <v/>
      </c>
      <c r="H1215" s="338" t="str">
        <f>IF(ISNUMBER(E1215), IF(G1215&gt;'Bulk DivVar Analysis'!$J$62,"Pass","Fail"),"")</f>
        <v/>
      </c>
      <c r="I1215" s="338" t="str">
        <f t="shared" si="20"/>
        <v/>
      </c>
      <c r="J1215" s="339"/>
      <c r="K1215" s="339"/>
      <c r="L1215" s="339"/>
      <c r="M1215" s="339"/>
      <c r="N1215" s="339"/>
      <c r="O1215" s="339"/>
      <c r="P1215" s="339"/>
      <c r="Q1215" s="339"/>
    </row>
    <row r="1216" spans="1:17" ht="13.5" customHeight="1">
      <c r="A1216" s="481"/>
      <c r="B1216" s="481"/>
      <c r="C1216" s="481"/>
      <c r="D1216" s="481"/>
      <c r="E1216" s="481"/>
      <c r="F1216" s="339"/>
      <c r="G1216" s="340" t="str">
        <f>IF(ISNUMBER(E1216),E1216/'Bulk DivVar Analysis'!$I$60,"")</f>
        <v/>
      </c>
      <c r="H1216" s="338" t="str">
        <f>IF(ISNUMBER(E1216), IF(G1216&gt;'Bulk DivVar Analysis'!$J$62,"Pass","Fail"),"")</f>
        <v/>
      </c>
      <c r="I1216" s="338" t="str">
        <f t="shared" si="20"/>
        <v/>
      </c>
      <c r="J1216" s="339"/>
      <c r="K1216" s="339"/>
      <c r="L1216" s="339"/>
      <c r="M1216" s="339"/>
      <c r="N1216" s="339"/>
      <c r="O1216" s="339"/>
      <c r="P1216" s="339"/>
      <c r="Q1216" s="339"/>
    </row>
    <row r="1217" spans="1:17" ht="13.5" customHeight="1">
      <c r="A1217" s="481"/>
      <c r="B1217" s="481"/>
      <c r="C1217" s="481"/>
      <c r="D1217" s="481"/>
      <c r="E1217" s="481"/>
      <c r="F1217" s="339"/>
      <c r="G1217" s="340" t="str">
        <f>IF(ISNUMBER(E1217),E1217/'Bulk DivVar Analysis'!$I$60,"")</f>
        <v/>
      </c>
      <c r="H1217" s="338" t="str">
        <f>IF(ISNUMBER(E1217), IF(G1217&gt;'Bulk DivVar Analysis'!$J$62,"Pass","Fail"),"")</f>
        <v/>
      </c>
      <c r="I1217" s="338" t="str">
        <f t="shared" si="20"/>
        <v/>
      </c>
      <c r="J1217" s="339"/>
      <c r="K1217" s="339"/>
      <c r="L1217" s="339"/>
      <c r="M1217" s="339"/>
      <c r="N1217" s="339"/>
      <c r="O1217" s="339"/>
      <c r="P1217" s="339"/>
      <c r="Q1217" s="339"/>
    </row>
    <row r="1218" spans="1:17" ht="13.5" customHeight="1">
      <c r="A1218" s="481"/>
      <c r="B1218" s="481"/>
      <c r="C1218" s="481"/>
      <c r="D1218" s="481"/>
      <c r="E1218" s="481"/>
      <c r="F1218" s="339"/>
      <c r="G1218" s="340" t="str">
        <f>IF(ISNUMBER(E1218),E1218/'Bulk DivVar Analysis'!$I$60,"")</f>
        <v/>
      </c>
      <c r="H1218" s="338" t="str">
        <f>IF(ISNUMBER(E1218), IF(G1218&gt;'Bulk DivVar Analysis'!$J$62,"Pass","Fail"),"")</f>
        <v/>
      </c>
      <c r="I1218" s="338" t="str">
        <f t="shared" si="20"/>
        <v/>
      </c>
      <c r="J1218" s="339"/>
      <c r="K1218" s="339"/>
      <c r="L1218" s="339"/>
      <c r="M1218" s="339"/>
      <c r="N1218" s="339"/>
      <c r="O1218" s="339"/>
      <c r="P1218" s="339"/>
      <c r="Q1218" s="339"/>
    </row>
    <row r="1219" spans="1:17" ht="13.5" customHeight="1">
      <c r="A1219" s="481"/>
      <c r="B1219" s="481"/>
      <c r="C1219" s="481"/>
      <c r="D1219" s="481"/>
      <c r="E1219" s="481"/>
      <c r="F1219" s="339"/>
      <c r="G1219" s="340" t="str">
        <f>IF(ISNUMBER(E1219),E1219/'Bulk DivVar Analysis'!$I$60,"")</f>
        <v/>
      </c>
      <c r="H1219" s="338" t="str">
        <f>IF(ISNUMBER(E1219), IF(G1219&gt;'Bulk DivVar Analysis'!$J$62,"Pass","Fail"),"")</f>
        <v/>
      </c>
      <c r="I1219" s="338" t="str">
        <f t="shared" ref="I1219:I1282" si="21">_xlfn.TEXTJOIN("_",TRUE,B1219,C1219)</f>
        <v/>
      </c>
      <c r="J1219" s="339"/>
      <c r="K1219" s="339"/>
      <c r="L1219" s="339"/>
      <c r="M1219" s="339"/>
      <c r="N1219" s="339"/>
      <c r="O1219" s="339"/>
      <c r="P1219" s="339"/>
      <c r="Q1219" s="339"/>
    </row>
    <row r="1220" spans="1:17" ht="13.5" customHeight="1">
      <c r="A1220" s="481"/>
      <c r="B1220" s="481"/>
      <c r="C1220" s="481"/>
      <c r="D1220" s="481"/>
      <c r="E1220" s="481"/>
      <c r="F1220" s="339"/>
      <c r="G1220" s="340" t="str">
        <f>IF(ISNUMBER(E1220),E1220/'Bulk DivVar Analysis'!$I$60,"")</f>
        <v/>
      </c>
      <c r="H1220" s="338" t="str">
        <f>IF(ISNUMBER(E1220), IF(G1220&gt;'Bulk DivVar Analysis'!$J$62,"Pass","Fail"),"")</f>
        <v/>
      </c>
      <c r="I1220" s="338" t="str">
        <f t="shared" si="21"/>
        <v/>
      </c>
      <c r="J1220" s="339"/>
      <c r="K1220" s="339"/>
      <c r="L1220" s="339"/>
      <c r="M1220" s="339"/>
      <c r="N1220" s="339"/>
      <c r="O1220" s="339"/>
      <c r="P1220" s="339"/>
      <c r="Q1220" s="339"/>
    </row>
    <row r="1221" spans="1:17" ht="13.5" customHeight="1">
      <c r="A1221" s="481"/>
      <c r="B1221" s="481"/>
      <c r="C1221" s="481"/>
      <c r="D1221" s="481"/>
      <c r="E1221" s="481"/>
      <c r="F1221" s="339"/>
      <c r="G1221" s="340" t="str">
        <f>IF(ISNUMBER(E1221),E1221/'Bulk DivVar Analysis'!$I$60,"")</f>
        <v/>
      </c>
      <c r="H1221" s="338" t="str">
        <f>IF(ISNUMBER(E1221), IF(G1221&gt;'Bulk DivVar Analysis'!$J$62,"Pass","Fail"),"")</f>
        <v/>
      </c>
      <c r="I1221" s="338" t="str">
        <f t="shared" si="21"/>
        <v/>
      </c>
      <c r="J1221" s="339"/>
      <c r="K1221" s="339"/>
      <c r="L1221" s="339"/>
      <c r="M1221" s="339"/>
      <c r="N1221" s="339"/>
      <c r="O1221" s="339"/>
      <c r="P1221" s="339"/>
      <c r="Q1221" s="339"/>
    </row>
    <row r="1222" spans="1:17" ht="13.5" customHeight="1">
      <c r="A1222" s="481"/>
      <c r="B1222" s="481"/>
      <c r="C1222" s="481"/>
      <c r="D1222" s="481"/>
      <c r="E1222" s="481"/>
      <c r="F1222" s="339"/>
      <c r="G1222" s="340" t="str">
        <f>IF(ISNUMBER(E1222),E1222/'Bulk DivVar Analysis'!$I$60,"")</f>
        <v/>
      </c>
      <c r="H1222" s="338" t="str">
        <f>IF(ISNUMBER(E1222), IF(G1222&gt;'Bulk DivVar Analysis'!$J$62,"Pass","Fail"),"")</f>
        <v/>
      </c>
      <c r="I1222" s="338" t="str">
        <f t="shared" si="21"/>
        <v/>
      </c>
      <c r="J1222" s="339"/>
      <c r="K1222" s="339"/>
      <c r="L1222" s="339"/>
      <c r="M1222" s="339"/>
      <c r="N1222" s="339"/>
      <c r="O1222" s="339"/>
      <c r="P1222" s="339"/>
      <c r="Q1222" s="339"/>
    </row>
    <row r="1223" spans="1:17" ht="13.5" customHeight="1">
      <c r="A1223" s="481"/>
      <c r="B1223" s="481"/>
      <c r="C1223" s="481"/>
      <c r="D1223" s="481"/>
      <c r="E1223" s="481"/>
      <c r="F1223" s="339"/>
      <c r="G1223" s="340" t="str">
        <f>IF(ISNUMBER(E1223),E1223/'Bulk DivVar Analysis'!$I$60,"")</f>
        <v/>
      </c>
      <c r="H1223" s="338" t="str">
        <f>IF(ISNUMBER(E1223), IF(G1223&gt;'Bulk DivVar Analysis'!$J$62,"Pass","Fail"),"")</f>
        <v/>
      </c>
      <c r="I1223" s="338" t="str">
        <f t="shared" si="21"/>
        <v/>
      </c>
      <c r="J1223" s="339"/>
      <c r="K1223" s="339"/>
      <c r="L1223" s="339"/>
      <c r="M1223" s="339"/>
      <c r="N1223" s="339"/>
      <c r="O1223" s="339"/>
      <c r="P1223" s="339"/>
      <c r="Q1223" s="339"/>
    </row>
    <row r="1224" spans="1:17" ht="13.5" customHeight="1">
      <c r="A1224" s="481"/>
      <c r="B1224" s="481"/>
      <c r="C1224" s="481"/>
      <c r="D1224" s="481"/>
      <c r="E1224" s="481"/>
      <c r="F1224" s="339"/>
      <c r="G1224" s="340" t="str">
        <f>IF(ISNUMBER(E1224),E1224/'Bulk DivVar Analysis'!$I$60,"")</f>
        <v/>
      </c>
      <c r="H1224" s="338" t="str">
        <f>IF(ISNUMBER(E1224), IF(G1224&gt;'Bulk DivVar Analysis'!$J$62,"Pass","Fail"),"")</f>
        <v/>
      </c>
      <c r="I1224" s="338" t="str">
        <f t="shared" si="21"/>
        <v/>
      </c>
      <c r="J1224" s="339"/>
      <c r="K1224" s="339"/>
      <c r="L1224" s="339"/>
      <c r="M1224" s="339"/>
      <c r="N1224" s="339"/>
      <c r="O1224" s="339"/>
      <c r="P1224" s="339"/>
      <c r="Q1224" s="339"/>
    </row>
    <row r="1225" spans="1:17" ht="13.5" customHeight="1">
      <c r="A1225" s="481"/>
      <c r="B1225" s="481"/>
      <c r="C1225" s="481"/>
      <c r="D1225" s="481"/>
      <c r="E1225" s="481"/>
      <c r="F1225" s="339"/>
      <c r="G1225" s="340" t="str">
        <f>IF(ISNUMBER(E1225),E1225/'Bulk DivVar Analysis'!$I$60,"")</f>
        <v/>
      </c>
      <c r="H1225" s="338" t="str">
        <f>IF(ISNUMBER(E1225), IF(G1225&gt;'Bulk DivVar Analysis'!$J$62,"Pass","Fail"),"")</f>
        <v/>
      </c>
      <c r="I1225" s="338" t="str">
        <f t="shared" si="21"/>
        <v/>
      </c>
      <c r="J1225" s="339"/>
      <c r="K1225" s="339"/>
      <c r="L1225" s="339"/>
      <c r="M1225" s="339"/>
      <c r="N1225" s="339"/>
      <c r="O1225" s="339"/>
      <c r="P1225" s="339"/>
      <c r="Q1225" s="339"/>
    </row>
    <row r="1226" spans="1:17" ht="13.5" customHeight="1">
      <c r="A1226" s="481"/>
      <c r="B1226" s="481"/>
      <c r="C1226" s="481"/>
      <c r="D1226" s="481"/>
      <c r="E1226" s="481"/>
      <c r="F1226" s="339"/>
      <c r="G1226" s="340" t="str">
        <f>IF(ISNUMBER(E1226),E1226/'Bulk DivVar Analysis'!$I$60,"")</f>
        <v/>
      </c>
      <c r="H1226" s="338" t="str">
        <f>IF(ISNUMBER(E1226), IF(G1226&gt;'Bulk DivVar Analysis'!$J$62,"Pass","Fail"),"")</f>
        <v/>
      </c>
      <c r="I1226" s="338" t="str">
        <f t="shared" si="21"/>
        <v/>
      </c>
      <c r="J1226" s="339"/>
      <c r="K1226" s="339"/>
      <c r="L1226" s="339"/>
      <c r="M1226" s="339"/>
      <c r="N1226" s="339"/>
      <c r="O1226" s="339"/>
      <c r="P1226" s="339"/>
      <c r="Q1226" s="339"/>
    </row>
    <row r="1227" spans="1:17" ht="13.5" customHeight="1">
      <c r="A1227" s="481"/>
      <c r="B1227" s="481"/>
      <c r="C1227" s="481"/>
      <c r="D1227" s="481"/>
      <c r="E1227" s="481"/>
      <c r="F1227" s="339"/>
      <c r="G1227" s="340" t="str">
        <f>IF(ISNUMBER(E1227),E1227/'Bulk DivVar Analysis'!$I$60,"")</f>
        <v/>
      </c>
      <c r="H1227" s="338" t="str">
        <f>IF(ISNUMBER(E1227), IF(G1227&gt;'Bulk DivVar Analysis'!$J$62,"Pass","Fail"),"")</f>
        <v/>
      </c>
      <c r="I1227" s="338" t="str">
        <f t="shared" si="21"/>
        <v/>
      </c>
      <c r="J1227" s="339"/>
      <c r="K1227" s="339"/>
      <c r="L1227" s="339"/>
      <c r="M1227" s="339"/>
      <c r="N1227" s="339"/>
      <c r="O1227" s="339"/>
      <c r="P1227" s="339"/>
      <c r="Q1227" s="339"/>
    </row>
    <row r="1228" spans="1:17" ht="13.5" customHeight="1">
      <c r="A1228" s="481"/>
      <c r="B1228" s="481"/>
      <c r="C1228" s="481"/>
      <c r="D1228" s="481"/>
      <c r="E1228" s="481"/>
      <c r="F1228" s="339"/>
      <c r="G1228" s="340" t="str">
        <f>IF(ISNUMBER(E1228),E1228/'Bulk DivVar Analysis'!$I$60,"")</f>
        <v/>
      </c>
      <c r="H1228" s="338" t="str">
        <f>IF(ISNUMBER(E1228), IF(G1228&gt;'Bulk DivVar Analysis'!$J$62,"Pass","Fail"),"")</f>
        <v/>
      </c>
      <c r="I1228" s="338" t="str">
        <f t="shared" si="21"/>
        <v/>
      </c>
      <c r="J1228" s="339"/>
      <c r="K1228" s="339"/>
      <c r="L1228" s="339"/>
      <c r="M1228" s="339"/>
      <c r="N1228" s="339"/>
      <c r="O1228" s="339"/>
      <c r="P1228" s="339"/>
      <c r="Q1228" s="339"/>
    </row>
    <row r="1229" spans="1:17" ht="13.5" customHeight="1">
      <c r="A1229" s="481"/>
      <c r="B1229" s="481"/>
      <c r="C1229" s="481"/>
      <c r="D1229" s="481"/>
      <c r="E1229" s="481"/>
      <c r="F1229" s="339"/>
      <c r="G1229" s="340" t="str">
        <f>IF(ISNUMBER(E1229),E1229/'Bulk DivVar Analysis'!$I$60,"")</f>
        <v/>
      </c>
      <c r="H1229" s="338" t="str">
        <f>IF(ISNUMBER(E1229), IF(G1229&gt;'Bulk DivVar Analysis'!$J$62,"Pass","Fail"),"")</f>
        <v/>
      </c>
      <c r="I1229" s="338" t="str">
        <f t="shared" si="21"/>
        <v/>
      </c>
      <c r="J1229" s="339"/>
      <c r="K1229" s="339"/>
      <c r="L1229" s="339"/>
      <c r="M1229" s="339"/>
      <c r="N1229" s="339"/>
      <c r="O1229" s="339"/>
      <c r="P1229" s="339"/>
      <c r="Q1229" s="339"/>
    </row>
    <row r="1230" spans="1:17" ht="13.5" customHeight="1">
      <c r="A1230" s="481"/>
      <c r="B1230" s="481"/>
      <c r="C1230" s="481"/>
      <c r="D1230" s="481"/>
      <c r="E1230" s="481"/>
      <c r="F1230" s="339"/>
      <c r="G1230" s="340" t="str">
        <f>IF(ISNUMBER(E1230),E1230/'Bulk DivVar Analysis'!$I$60,"")</f>
        <v/>
      </c>
      <c r="H1230" s="338" t="str">
        <f>IF(ISNUMBER(E1230), IF(G1230&gt;'Bulk DivVar Analysis'!$J$62,"Pass","Fail"),"")</f>
        <v/>
      </c>
      <c r="I1230" s="338" t="str">
        <f t="shared" si="21"/>
        <v/>
      </c>
      <c r="J1230" s="339"/>
      <c r="K1230" s="339"/>
      <c r="L1230" s="339"/>
      <c r="M1230" s="339"/>
      <c r="N1230" s="339"/>
      <c r="O1230" s="339"/>
      <c r="P1230" s="339"/>
      <c r="Q1230" s="339"/>
    </row>
    <row r="1231" spans="1:17" ht="13.5" customHeight="1">
      <c r="A1231" s="481"/>
      <c r="B1231" s="481"/>
      <c r="C1231" s="481"/>
      <c r="D1231" s="481"/>
      <c r="E1231" s="481"/>
      <c r="F1231" s="339"/>
      <c r="G1231" s="340" t="str">
        <f>IF(ISNUMBER(E1231),E1231/'Bulk DivVar Analysis'!$I$60,"")</f>
        <v/>
      </c>
      <c r="H1231" s="338" t="str">
        <f>IF(ISNUMBER(E1231), IF(G1231&gt;'Bulk DivVar Analysis'!$J$62,"Pass","Fail"),"")</f>
        <v/>
      </c>
      <c r="I1231" s="338" t="str">
        <f t="shared" si="21"/>
        <v/>
      </c>
      <c r="J1231" s="339"/>
      <c r="K1231" s="339"/>
      <c r="L1231" s="339"/>
      <c r="M1231" s="339"/>
      <c r="N1231" s="339"/>
      <c r="O1231" s="339"/>
      <c r="P1231" s="339"/>
      <c r="Q1231" s="339"/>
    </row>
    <row r="1232" spans="1:17" ht="13.5" customHeight="1">
      <c r="A1232" s="481"/>
      <c r="B1232" s="481"/>
      <c r="C1232" s="481"/>
      <c r="D1232" s="481"/>
      <c r="E1232" s="481"/>
      <c r="F1232" s="339"/>
      <c r="G1232" s="340" t="str">
        <f>IF(ISNUMBER(E1232),E1232/'Bulk DivVar Analysis'!$I$60,"")</f>
        <v/>
      </c>
      <c r="H1232" s="338" t="str">
        <f>IF(ISNUMBER(E1232), IF(G1232&gt;'Bulk DivVar Analysis'!$J$62,"Pass","Fail"),"")</f>
        <v/>
      </c>
      <c r="I1232" s="338" t="str">
        <f t="shared" si="21"/>
        <v/>
      </c>
      <c r="J1232" s="339"/>
      <c r="K1232" s="339"/>
      <c r="L1232" s="339"/>
      <c r="M1232" s="339"/>
      <c r="N1232" s="339"/>
      <c r="O1232" s="339"/>
      <c r="P1232" s="339"/>
      <c r="Q1232" s="339"/>
    </row>
    <row r="1233" spans="1:17" ht="13.5" customHeight="1">
      <c r="A1233" s="481"/>
      <c r="B1233" s="481"/>
      <c r="C1233" s="481"/>
      <c r="D1233" s="481"/>
      <c r="E1233" s="481"/>
      <c r="F1233" s="339"/>
      <c r="G1233" s="340" t="str">
        <f>IF(ISNUMBER(E1233),E1233/'Bulk DivVar Analysis'!$I$60,"")</f>
        <v/>
      </c>
      <c r="H1233" s="338" t="str">
        <f>IF(ISNUMBER(E1233), IF(G1233&gt;'Bulk DivVar Analysis'!$J$62,"Pass","Fail"),"")</f>
        <v/>
      </c>
      <c r="I1233" s="338" t="str">
        <f t="shared" si="21"/>
        <v/>
      </c>
      <c r="J1233" s="339"/>
      <c r="K1233" s="339"/>
      <c r="L1233" s="339"/>
      <c r="M1233" s="339"/>
      <c r="N1233" s="339"/>
      <c r="O1233" s="339"/>
      <c r="P1233" s="339"/>
      <c r="Q1233" s="339"/>
    </row>
    <row r="1234" spans="1:17" ht="13.5" customHeight="1">
      <c r="A1234" s="481"/>
      <c r="B1234" s="481"/>
      <c r="C1234" s="481"/>
      <c r="D1234" s="481"/>
      <c r="E1234" s="481"/>
      <c r="F1234" s="339"/>
      <c r="G1234" s="340" t="str">
        <f>IF(ISNUMBER(E1234),E1234/'Bulk DivVar Analysis'!$I$60,"")</f>
        <v/>
      </c>
      <c r="H1234" s="338" t="str">
        <f>IF(ISNUMBER(E1234), IF(G1234&gt;'Bulk DivVar Analysis'!$J$62,"Pass","Fail"),"")</f>
        <v/>
      </c>
      <c r="I1234" s="338" t="str">
        <f t="shared" si="21"/>
        <v/>
      </c>
      <c r="J1234" s="339"/>
      <c r="K1234" s="339"/>
      <c r="L1234" s="339"/>
      <c r="M1234" s="339"/>
      <c r="N1234" s="339"/>
      <c r="O1234" s="339"/>
      <c r="P1234" s="339"/>
      <c r="Q1234" s="339"/>
    </row>
    <row r="1235" spans="1:17" ht="13.5" customHeight="1">
      <c r="A1235" s="481"/>
      <c r="B1235" s="481"/>
      <c r="C1235" s="481"/>
      <c r="D1235" s="481"/>
      <c r="E1235" s="481"/>
      <c r="F1235" s="339"/>
      <c r="G1235" s="340" t="str">
        <f>IF(ISNUMBER(E1235),E1235/'Bulk DivVar Analysis'!$I$60,"")</f>
        <v/>
      </c>
      <c r="H1235" s="338" t="str">
        <f>IF(ISNUMBER(E1235), IF(G1235&gt;'Bulk DivVar Analysis'!$J$62,"Pass","Fail"),"")</f>
        <v/>
      </c>
      <c r="I1235" s="338" t="str">
        <f t="shared" si="21"/>
        <v/>
      </c>
      <c r="J1235" s="339"/>
      <c r="K1235" s="339"/>
      <c r="L1235" s="339"/>
      <c r="M1235" s="339"/>
      <c r="N1235" s="339"/>
      <c r="O1235" s="339"/>
      <c r="P1235" s="339"/>
      <c r="Q1235" s="339"/>
    </row>
    <row r="1236" spans="1:17" ht="13.5" customHeight="1">
      <c r="A1236" s="481"/>
      <c r="B1236" s="481"/>
      <c r="C1236" s="481"/>
      <c r="D1236" s="481"/>
      <c r="E1236" s="481"/>
      <c r="F1236" s="339"/>
      <c r="G1236" s="340" t="str">
        <f>IF(ISNUMBER(E1236),E1236/'Bulk DivVar Analysis'!$I$60,"")</f>
        <v/>
      </c>
      <c r="H1236" s="338" t="str">
        <f>IF(ISNUMBER(E1236), IF(G1236&gt;'Bulk DivVar Analysis'!$J$62,"Pass","Fail"),"")</f>
        <v/>
      </c>
      <c r="I1236" s="338" t="str">
        <f t="shared" si="21"/>
        <v/>
      </c>
      <c r="J1236" s="339"/>
      <c r="K1236" s="339"/>
      <c r="L1236" s="339"/>
      <c r="M1236" s="339"/>
      <c r="N1236" s="339"/>
      <c r="O1236" s="339"/>
      <c r="P1236" s="339"/>
      <c r="Q1236" s="339"/>
    </row>
    <row r="1237" spans="1:17" ht="13.5" customHeight="1">
      <c r="A1237" s="481"/>
      <c r="B1237" s="481"/>
      <c r="C1237" s="481"/>
      <c r="D1237" s="481"/>
      <c r="E1237" s="481"/>
      <c r="F1237" s="339"/>
      <c r="G1237" s="340" t="str">
        <f>IF(ISNUMBER(E1237),E1237/'Bulk DivVar Analysis'!$I$60,"")</f>
        <v/>
      </c>
      <c r="H1237" s="338" t="str">
        <f>IF(ISNUMBER(E1237), IF(G1237&gt;'Bulk DivVar Analysis'!$J$62,"Pass","Fail"),"")</f>
        <v/>
      </c>
      <c r="I1237" s="338" t="str">
        <f t="shared" si="21"/>
        <v/>
      </c>
      <c r="J1237" s="339"/>
      <c r="K1237" s="339"/>
      <c r="L1237" s="339"/>
      <c r="M1237" s="339"/>
      <c r="N1237" s="339"/>
      <c r="O1237" s="339"/>
      <c r="P1237" s="339"/>
      <c r="Q1237" s="339"/>
    </row>
    <row r="1238" spans="1:17" ht="13.5" customHeight="1">
      <c r="A1238" s="481"/>
      <c r="B1238" s="481"/>
      <c r="C1238" s="481"/>
      <c r="D1238" s="481"/>
      <c r="E1238" s="481"/>
      <c r="F1238" s="339"/>
      <c r="G1238" s="340" t="str">
        <f>IF(ISNUMBER(E1238),E1238/'Bulk DivVar Analysis'!$I$60,"")</f>
        <v/>
      </c>
      <c r="H1238" s="338" t="str">
        <f>IF(ISNUMBER(E1238), IF(G1238&gt;'Bulk DivVar Analysis'!$J$62,"Pass","Fail"),"")</f>
        <v/>
      </c>
      <c r="I1238" s="338" t="str">
        <f t="shared" si="21"/>
        <v/>
      </c>
      <c r="J1238" s="339"/>
      <c r="K1238" s="339"/>
      <c r="L1238" s="339"/>
      <c r="M1238" s="339"/>
      <c r="N1238" s="339"/>
      <c r="O1238" s="339"/>
      <c r="P1238" s="339"/>
      <c r="Q1238" s="339"/>
    </row>
    <row r="1239" spans="1:17" ht="13.5" customHeight="1">
      <c r="A1239" s="481"/>
      <c r="B1239" s="481"/>
      <c r="C1239" s="481"/>
      <c r="D1239" s="481"/>
      <c r="E1239" s="481"/>
      <c r="F1239" s="339"/>
      <c r="G1239" s="340" t="str">
        <f>IF(ISNUMBER(E1239),E1239/'Bulk DivVar Analysis'!$I$60,"")</f>
        <v/>
      </c>
      <c r="H1239" s="338" t="str">
        <f>IF(ISNUMBER(E1239), IF(G1239&gt;'Bulk DivVar Analysis'!$J$62,"Pass","Fail"),"")</f>
        <v/>
      </c>
      <c r="I1239" s="338" t="str">
        <f t="shared" si="21"/>
        <v/>
      </c>
      <c r="J1239" s="339"/>
      <c r="K1239" s="339"/>
      <c r="L1239" s="339"/>
      <c r="M1239" s="339"/>
      <c r="N1239" s="339"/>
      <c r="O1239" s="339"/>
      <c r="P1239" s="339"/>
      <c r="Q1239" s="339"/>
    </row>
    <row r="1240" spans="1:17" ht="13.5" customHeight="1">
      <c r="A1240" s="481"/>
      <c r="B1240" s="481"/>
      <c r="C1240" s="481"/>
      <c r="D1240" s="481"/>
      <c r="E1240" s="481"/>
      <c r="F1240" s="339"/>
      <c r="G1240" s="340" t="str">
        <f>IF(ISNUMBER(E1240),E1240/'Bulk DivVar Analysis'!$I$60,"")</f>
        <v/>
      </c>
      <c r="H1240" s="338" t="str">
        <f>IF(ISNUMBER(E1240), IF(G1240&gt;'Bulk DivVar Analysis'!$J$62,"Pass","Fail"),"")</f>
        <v/>
      </c>
      <c r="I1240" s="338" t="str">
        <f t="shared" si="21"/>
        <v/>
      </c>
      <c r="J1240" s="339"/>
      <c r="K1240" s="339"/>
      <c r="L1240" s="339"/>
      <c r="M1240" s="339"/>
      <c r="N1240" s="339"/>
      <c r="O1240" s="339"/>
      <c r="P1240" s="339"/>
      <c r="Q1240" s="339"/>
    </row>
    <row r="1241" spans="1:17" ht="13.5" customHeight="1">
      <c r="A1241" s="481"/>
      <c r="B1241" s="481"/>
      <c r="C1241" s="481"/>
      <c r="D1241" s="481"/>
      <c r="E1241" s="481"/>
      <c r="F1241" s="339"/>
      <c r="G1241" s="340" t="str">
        <f>IF(ISNUMBER(E1241),E1241/'Bulk DivVar Analysis'!$I$60,"")</f>
        <v/>
      </c>
      <c r="H1241" s="338" t="str">
        <f>IF(ISNUMBER(E1241), IF(G1241&gt;'Bulk DivVar Analysis'!$J$62,"Pass","Fail"),"")</f>
        <v/>
      </c>
      <c r="I1241" s="338" t="str">
        <f t="shared" si="21"/>
        <v/>
      </c>
      <c r="J1241" s="339"/>
      <c r="K1241" s="339"/>
      <c r="L1241" s="339"/>
      <c r="M1241" s="339"/>
      <c r="N1241" s="339"/>
      <c r="O1241" s="339"/>
      <c r="P1241" s="339"/>
      <c r="Q1241" s="339"/>
    </row>
    <row r="1242" spans="1:17" ht="13.5" customHeight="1">
      <c r="A1242" s="481"/>
      <c r="B1242" s="481"/>
      <c r="C1242" s="481"/>
      <c r="D1242" s="481"/>
      <c r="E1242" s="481"/>
      <c r="F1242" s="339"/>
      <c r="G1242" s="340" t="str">
        <f>IF(ISNUMBER(E1242),E1242/'Bulk DivVar Analysis'!$I$60,"")</f>
        <v/>
      </c>
      <c r="H1242" s="338" t="str">
        <f>IF(ISNUMBER(E1242), IF(G1242&gt;'Bulk DivVar Analysis'!$J$62,"Pass","Fail"),"")</f>
        <v/>
      </c>
      <c r="I1242" s="338" t="str">
        <f t="shared" si="21"/>
        <v/>
      </c>
      <c r="J1242" s="339"/>
      <c r="K1242" s="339"/>
      <c r="L1242" s="339"/>
      <c r="M1242" s="339"/>
      <c r="N1242" s="339"/>
      <c r="O1242" s="339"/>
      <c r="P1242" s="339"/>
      <c r="Q1242" s="339"/>
    </row>
    <row r="1243" spans="1:17" ht="13.5" customHeight="1">
      <c r="A1243" s="481"/>
      <c r="B1243" s="481"/>
      <c r="C1243" s="481"/>
      <c r="D1243" s="481"/>
      <c r="E1243" s="481"/>
      <c r="F1243" s="339"/>
      <c r="G1243" s="340" t="str">
        <f>IF(ISNUMBER(E1243),E1243/'Bulk DivVar Analysis'!$I$60,"")</f>
        <v/>
      </c>
      <c r="H1243" s="338" t="str">
        <f>IF(ISNUMBER(E1243), IF(G1243&gt;'Bulk DivVar Analysis'!$J$62,"Pass","Fail"),"")</f>
        <v/>
      </c>
      <c r="I1243" s="338" t="str">
        <f t="shared" si="21"/>
        <v/>
      </c>
      <c r="J1243" s="339"/>
      <c r="K1243" s="339"/>
      <c r="L1243" s="339"/>
      <c r="M1243" s="339"/>
      <c r="N1243" s="339"/>
      <c r="O1243" s="339"/>
      <c r="P1243" s="339"/>
      <c r="Q1243" s="339"/>
    </row>
    <row r="1244" spans="1:17" ht="13.5" customHeight="1">
      <c r="A1244" s="481"/>
      <c r="B1244" s="481"/>
      <c r="C1244" s="481"/>
      <c r="D1244" s="481"/>
      <c r="E1244" s="481"/>
      <c r="F1244" s="339"/>
      <c r="G1244" s="340" t="str">
        <f>IF(ISNUMBER(E1244),E1244/'Bulk DivVar Analysis'!$I$60,"")</f>
        <v/>
      </c>
      <c r="H1244" s="338" t="str">
        <f>IF(ISNUMBER(E1244), IF(G1244&gt;'Bulk DivVar Analysis'!$J$62,"Pass","Fail"),"")</f>
        <v/>
      </c>
      <c r="I1244" s="338" t="str">
        <f t="shared" si="21"/>
        <v/>
      </c>
      <c r="J1244" s="339"/>
      <c r="K1244" s="339"/>
      <c r="L1244" s="339"/>
      <c r="M1244" s="339"/>
      <c r="N1244" s="339"/>
      <c r="O1244" s="339"/>
      <c r="P1244" s="339"/>
      <c r="Q1244" s="339"/>
    </row>
    <row r="1245" spans="1:17" ht="13.5" customHeight="1">
      <c r="A1245" s="481"/>
      <c r="B1245" s="481"/>
      <c r="C1245" s="481"/>
      <c r="D1245" s="481"/>
      <c r="E1245" s="481"/>
      <c r="F1245" s="339"/>
      <c r="G1245" s="340" t="str">
        <f>IF(ISNUMBER(E1245),E1245/'Bulk DivVar Analysis'!$I$60,"")</f>
        <v/>
      </c>
      <c r="H1245" s="338" t="str">
        <f>IF(ISNUMBER(E1245), IF(G1245&gt;'Bulk DivVar Analysis'!$J$62,"Pass","Fail"),"")</f>
        <v/>
      </c>
      <c r="I1245" s="338" t="str">
        <f t="shared" si="21"/>
        <v/>
      </c>
      <c r="J1245" s="339"/>
      <c r="K1245" s="339"/>
      <c r="L1245" s="339"/>
      <c r="M1245" s="339"/>
      <c r="N1245" s="339"/>
      <c r="O1245" s="339"/>
      <c r="P1245" s="339"/>
      <c r="Q1245" s="339"/>
    </row>
    <row r="1246" spans="1:17" ht="13.5" customHeight="1">
      <c r="A1246" s="481"/>
      <c r="B1246" s="481"/>
      <c r="C1246" s="481"/>
      <c r="D1246" s="481"/>
      <c r="E1246" s="481"/>
      <c r="F1246" s="339"/>
      <c r="G1246" s="340" t="str">
        <f>IF(ISNUMBER(E1246),E1246/'Bulk DivVar Analysis'!$I$60,"")</f>
        <v/>
      </c>
      <c r="H1246" s="338" t="str">
        <f>IF(ISNUMBER(E1246), IF(G1246&gt;'Bulk DivVar Analysis'!$J$62,"Pass","Fail"),"")</f>
        <v/>
      </c>
      <c r="I1246" s="338" t="str">
        <f t="shared" si="21"/>
        <v/>
      </c>
      <c r="J1246" s="339"/>
      <c r="K1246" s="339"/>
      <c r="L1246" s="339"/>
      <c r="M1246" s="339"/>
      <c r="N1246" s="339"/>
      <c r="O1246" s="339"/>
      <c r="P1246" s="339"/>
      <c r="Q1246" s="339"/>
    </row>
    <row r="1247" spans="1:17" ht="13.5" customHeight="1">
      <c r="A1247" s="481"/>
      <c r="B1247" s="481"/>
      <c r="C1247" s="481"/>
      <c r="D1247" s="481"/>
      <c r="E1247" s="481"/>
      <c r="F1247" s="339"/>
      <c r="G1247" s="340" t="str">
        <f>IF(ISNUMBER(E1247),E1247/'Bulk DivVar Analysis'!$I$60,"")</f>
        <v/>
      </c>
      <c r="H1247" s="338" t="str">
        <f>IF(ISNUMBER(E1247), IF(G1247&gt;'Bulk DivVar Analysis'!$J$62,"Pass","Fail"),"")</f>
        <v/>
      </c>
      <c r="I1247" s="338" t="str">
        <f t="shared" si="21"/>
        <v/>
      </c>
      <c r="J1247" s="339"/>
      <c r="K1247" s="339"/>
      <c r="L1247" s="339"/>
      <c r="M1247" s="339"/>
      <c r="N1247" s="339"/>
      <c r="O1247" s="339"/>
      <c r="P1247" s="339"/>
      <c r="Q1247" s="339"/>
    </row>
    <row r="1248" spans="1:17" ht="13.5" customHeight="1">
      <c r="A1248" s="481"/>
      <c r="B1248" s="481"/>
      <c r="C1248" s="481"/>
      <c r="D1248" s="481"/>
      <c r="E1248" s="481"/>
      <c r="F1248" s="339"/>
      <c r="G1248" s="340" t="str">
        <f>IF(ISNUMBER(E1248),E1248/'Bulk DivVar Analysis'!$I$60,"")</f>
        <v/>
      </c>
      <c r="H1248" s="338" t="str">
        <f>IF(ISNUMBER(E1248), IF(G1248&gt;'Bulk DivVar Analysis'!$J$62,"Pass","Fail"),"")</f>
        <v/>
      </c>
      <c r="I1248" s="338" t="str">
        <f t="shared" si="21"/>
        <v/>
      </c>
      <c r="J1248" s="339"/>
      <c r="K1248" s="339"/>
      <c r="L1248" s="339"/>
      <c r="M1248" s="339"/>
      <c r="N1248" s="339"/>
      <c r="O1248" s="339"/>
      <c r="P1248" s="339"/>
      <c r="Q1248" s="339"/>
    </row>
    <row r="1249" spans="1:17" ht="13.5" customHeight="1">
      <c r="A1249" s="481"/>
      <c r="B1249" s="481"/>
      <c r="C1249" s="481"/>
      <c r="D1249" s="481"/>
      <c r="E1249" s="481"/>
      <c r="F1249" s="339"/>
      <c r="G1249" s="340" t="str">
        <f>IF(ISNUMBER(E1249),E1249/'Bulk DivVar Analysis'!$I$60,"")</f>
        <v/>
      </c>
      <c r="H1249" s="338" t="str">
        <f>IF(ISNUMBER(E1249), IF(G1249&gt;'Bulk DivVar Analysis'!$J$62,"Pass","Fail"),"")</f>
        <v/>
      </c>
      <c r="I1249" s="338" t="str">
        <f t="shared" si="21"/>
        <v/>
      </c>
      <c r="J1249" s="339"/>
      <c r="K1249" s="339"/>
      <c r="L1249" s="339"/>
      <c r="M1249" s="339"/>
      <c r="N1249" s="339"/>
      <c r="O1249" s="339"/>
      <c r="P1249" s="339"/>
      <c r="Q1249" s="339"/>
    </row>
    <row r="1250" spans="1:17" ht="13.5" customHeight="1">
      <c r="A1250" s="481"/>
      <c r="B1250" s="481"/>
      <c r="C1250" s="481"/>
      <c r="D1250" s="481"/>
      <c r="E1250" s="481"/>
      <c r="F1250" s="339"/>
      <c r="G1250" s="340" t="str">
        <f>IF(ISNUMBER(E1250),E1250/'Bulk DivVar Analysis'!$I$60,"")</f>
        <v/>
      </c>
      <c r="H1250" s="338" t="str">
        <f>IF(ISNUMBER(E1250), IF(G1250&gt;'Bulk DivVar Analysis'!$J$62,"Pass","Fail"),"")</f>
        <v/>
      </c>
      <c r="I1250" s="338" t="str">
        <f t="shared" si="21"/>
        <v/>
      </c>
      <c r="J1250" s="339"/>
      <c r="K1250" s="339"/>
      <c r="L1250" s="339"/>
      <c r="M1250" s="339"/>
      <c r="N1250" s="339"/>
      <c r="O1250" s="339"/>
      <c r="P1250" s="339"/>
      <c r="Q1250" s="339"/>
    </row>
    <row r="1251" spans="1:17" ht="13.5" customHeight="1">
      <c r="A1251" s="481"/>
      <c r="B1251" s="481"/>
      <c r="C1251" s="481"/>
      <c r="D1251" s="481"/>
      <c r="E1251" s="481"/>
      <c r="F1251" s="339"/>
      <c r="G1251" s="340" t="str">
        <f>IF(ISNUMBER(E1251),E1251/'Bulk DivVar Analysis'!$I$60,"")</f>
        <v/>
      </c>
      <c r="H1251" s="338" t="str">
        <f>IF(ISNUMBER(E1251), IF(G1251&gt;'Bulk DivVar Analysis'!$J$62,"Pass","Fail"),"")</f>
        <v/>
      </c>
      <c r="I1251" s="338" t="str">
        <f t="shared" si="21"/>
        <v/>
      </c>
      <c r="J1251" s="339"/>
      <c r="K1251" s="339"/>
      <c r="L1251" s="339"/>
      <c r="M1251" s="339"/>
      <c r="N1251" s="339"/>
      <c r="O1251" s="339"/>
      <c r="P1251" s="339"/>
      <c r="Q1251" s="339"/>
    </row>
    <row r="1252" spans="1:17" ht="13.5" customHeight="1">
      <c r="A1252" s="481"/>
      <c r="B1252" s="481"/>
      <c r="C1252" s="481"/>
      <c r="D1252" s="481"/>
      <c r="E1252" s="481"/>
      <c r="F1252" s="339"/>
      <c r="G1252" s="340" t="str">
        <f>IF(ISNUMBER(E1252),E1252/'Bulk DivVar Analysis'!$I$60,"")</f>
        <v/>
      </c>
      <c r="H1252" s="338" t="str">
        <f>IF(ISNUMBER(E1252), IF(G1252&gt;'Bulk DivVar Analysis'!$J$62,"Pass","Fail"),"")</f>
        <v/>
      </c>
      <c r="I1252" s="338" t="str">
        <f t="shared" si="21"/>
        <v/>
      </c>
      <c r="J1252" s="339"/>
      <c r="K1252" s="339"/>
      <c r="L1252" s="339"/>
      <c r="M1252" s="339"/>
      <c r="N1252" s="339"/>
      <c r="O1252" s="339"/>
      <c r="P1252" s="339"/>
      <c r="Q1252" s="339"/>
    </row>
    <row r="1253" spans="1:17" ht="13.5" customHeight="1">
      <c r="A1253" s="481"/>
      <c r="B1253" s="481"/>
      <c r="C1253" s="481"/>
      <c r="D1253" s="481"/>
      <c r="E1253" s="481"/>
      <c r="F1253" s="339"/>
      <c r="G1253" s="340" t="str">
        <f>IF(ISNUMBER(E1253),E1253/'Bulk DivVar Analysis'!$I$60,"")</f>
        <v/>
      </c>
      <c r="H1253" s="338" t="str">
        <f>IF(ISNUMBER(E1253), IF(G1253&gt;'Bulk DivVar Analysis'!$J$62,"Pass","Fail"),"")</f>
        <v/>
      </c>
      <c r="I1253" s="338" t="str">
        <f t="shared" si="21"/>
        <v/>
      </c>
      <c r="J1253" s="339"/>
      <c r="K1253" s="339"/>
      <c r="L1253" s="339"/>
      <c r="M1253" s="339"/>
      <c r="N1253" s="339"/>
      <c r="O1253" s="339"/>
      <c r="P1253" s="339"/>
      <c r="Q1253" s="339"/>
    </row>
    <row r="1254" spans="1:17" ht="13.5" customHeight="1">
      <c r="A1254" s="481"/>
      <c r="B1254" s="481"/>
      <c r="C1254" s="481"/>
      <c r="D1254" s="481"/>
      <c r="E1254" s="481"/>
      <c r="F1254" s="339"/>
      <c r="G1254" s="340" t="str">
        <f>IF(ISNUMBER(E1254),E1254/'Bulk DivVar Analysis'!$I$60,"")</f>
        <v/>
      </c>
      <c r="H1254" s="338" t="str">
        <f>IF(ISNUMBER(E1254), IF(G1254&gt;'Bulk DivVar Analysis'!$J$62,"Pass","Fail"),"")</f>
        <v/>
      </c>
      <c r="I1254" s="338" t="str">
        <f t="shared" si="21"/>
        <v/>
      </c>
      <c r="J1254" s="339"/>
      <c r="K1254" s="339"/>
      <c r="L1254" s="339"/>
      <c r="M1254" s="339"/>
      <c r="N1254" s="339"/>
      <c r="O1254" s="339"/>
      <c r="P1254" s="339"/>
      <c r="Q1254" s="339"/>
    </row>
    <row r="1255" spans="1:17" ht="13.5" customHeight="1">
      <c r="A1255" s="481"/>
      <c r="B1255" s="481"/>
      <c r="C1255" s="481"/>
      <c r="D1255" s="481"/>
      <c r="E1255" s="481"/>
      <c r="F1255" s="339"/>
      <c r="G1255" s="340" t="str">
        <f>IF(ISNUMBER(E1255),E1255/'Bulk DivVar Analysis'!$I$60,"")</f>
        <v/>
      </c>
      <c r="H1255" s="338" t="str">
        <f>IF(ISNUMBER(E1255), IF(G1255&gt;'Bulk DivVar Analysis'!$J$62,"Pass","Fail"),"")</f>
        <v/>
      </c>
      <c r="I1255" s="338" t="str">
        <f t="shared" si="21"/>
        <v/>
      </c>
      <c r="J1255" s="339"/>
      <c r="K1255" s="339"/>
      <c r="L1255" s="339"/>
      <c r="M1255" s="339"/>
      <c r="N1255" s="339"/>
      <c r="O1255" s="339"/>
      <c r="P1255" s="339"/>
      <c r="Q1255" s="339"/>
    </row>
    <row r="1256" spans="1:17" ht="13.5" customHeight="1">
      <c r="A1256" s="481"/>
      <c r="B1256" s="481"/>
      <c r="C1256" s="481"/>
      <c r="D1256" s="481"/>
      <c r="E1256" s="481"/>
      <c r="F1256" s="339"/>
      <c r="G1256" s="340" t="str">
        <f>IF(ISNUMBER(E1256),E1256/'Bulk DivVar Analysis'!$I$60,"")</f>
        <v/>
      </c>
      <c r="H1256" s="338" t="str">
        <f>IF(ISNUMBER(E1256), IF(G1256&gt;'Bulk DivVar Analysis'!$J$62,"Pass","Fail"),"")</f>
        <v/>
      </c>
      <c r="I1256" s="338" t="str">
        <f t="shared" si="21"/>
        <v/>
      </c>
      <c r="J1256" s="339"/>
      <c r="K1256" s="339"/>
      <c r="L1256" s="339"/>
      <c r="M1256" s="339"/>
      <c r="N1256" s="339"/>
      <c r="O1256" s="339"/>
      <c r="P1256" s="339"/>
      <c r="Q1256" s="339"/>
    </row>
    <row r="1257" spans="1:17" ht="13.5" customHeight="1">
      <c r="A1257" s="481"/>
      <c r="B1257" s="481"/>
      <c r="C1257" s="481"/>
      <c r="D1257" s="481"/>
      <c r="E1257" s="481"/>
      <c r="F1257" s="339"/>
      <c r="G1257" s="340" t="str">
        <f>IF(ISNUMBER(E1257),E1257/'Bulk DivVar Analysis'!$I$60,"")</f>
        <v/>
      </c>
      <c r="H1257" s="338" t="str">
        <f>IF(ISNUMBER(E1257), IF(G1257&gt;'Bulk DivVar Analysis'!$J$62,"Pass","Fail"),"")</f>
        <v/>
      </c>
      <c r="I1257" s="338" t="str">
        <f t="shared" si="21"/>
        <v/>
      </c>
      <c r="J1257" s="339"/>
      <c r="K1257" s="339"/>
      <c r="L1257" s="339"/>
      <c r="M1257" s="339"/>
      <c r="N1257" s="339"/>
      <c r="O1257" s="339"/>
      <c r="P1257" s="339"/>
      <c r="Q1257" s="339"/>
    </row>
    <row r="1258" spans="1:17" ht="13.5" customHeight="1">
      <c r="A1258" s="481"/>
      <c r="B1258" s="481"/>
      <c r="C1258" s="481"/>
      <c r="D1258" s="481"/>
      <c r="E1258" s="481"/>
      <c r="F1258" s="339"/>
      <c r="G1258" s="340" t="str">
        <f>IF(ISNUMBER(E1258),E1258/'Bulk DivVar Analysis'!$I$60,"")</f>
        <v/>
      </c>
      <c r="H1258" s="338" t="str">
        <f>IF(ISNUMBER(E1258), IF(G1258&gt;'Bulk DivVar Analysis'!$J$62,"Pass","Fail"),"")</f>
        <v/>
      </c>
      <c r="I1258" s="338" t="str">
        <f t="shared" si="21"/>
        <v/>
      </c>
      <c r="J1258" s="339"/>
      <c r="K1258" s="339"/>
      <c r="L1258" s="339"/>
      <c r="M1258" s="339"/>
      <c r="N1258" s="339"/>
      <c r="O1258" s="339"/>
      <c r="P1258" s="339"/>
      <c r="Q1258" s="339"/>
    </row>
    <row r="1259" spans="1:17" ht="13.5" customHeight="1">
      <c r="A1259" s="481"/>
      <c r="B1259" s="481"/>
      <c r="C1259" s="481"/>
      <c r="D1259" s="481"/>
      <c r="E1259" s="481"/>
      <c r="F1259" s="339"/>
      <c r="G1259" s="340" t="str">
        <f>IF(ISNUMBER(E1259),E1259/'Bulk DivVar Analysis'!$I$60,"")</f>
        <v/>
      </c>
      <c r="H1259" s="338" t="str">
        <f>IF(ISNUMBER(E1259), IF(G1259&gt;'Bulk DivVar Analysis'!$J$62,"Pass","Fail"),"")</f>
        <v/>
      </c>
      <c r="I1259" s="338" t="str">
        <f t="shared" si="21"/>
        <v/>
      </c>
      <c r="J1259" s="339"/>
      <c r="K1259" s="339"/>
      <c r="L1259" s="339"/>
      <c r="M1259" s="339"/>
      <c r="N1259" s="339"/>
      <c r="O1259" s="339"/>
      <c r="P1259" s="339"/>
      <c r="Q1259" s="339"/>
    </row>
    <row r="1260" spans="1:17" ht="13.5" customHeight="1">
      <c r="A1260" s="481"/>
      <c r="B1260" s="481"/>
      <c r="C1260" s="481"/>
      <c r="D1260" s="481"/>
      <c r="E1260" s="481"/>
      <c r="F1260" s="339"/>
      <c r="G1260" s="340" t="str">
        <f>IF(ISNUMBER(E1260),E1260/'Bulk DivVar Analysis'!$I$60,"")</f>
        <v/>
      </c>
      <c r="H1260" s="338" t="str">
        <f>IF(ISNUMBER(E1260), IF(G1260&gt;'Bulk DivVar Analysis'!$J$62,"Pass","Fail"),"")</f>
        <v/>
      </c>
      <c r="I1260" s="338" t="str">
        <f t="shared" si="21"/>
        <v/>
      </c>
      <c r="J1260" s="339"/>
      <c r="K1260" s="339"/>
      <c r="L1260" s="339"/>
      <c r="M1260" s="339"/>
      <c r="N1260" s="339"/>
      <c r="O1260" s="339"/>
      <c r="P1260" s="339"/>
      <c r="Q1260" s="339"/>
    </row>
    <row r="1261" spans="1:17" ht="13.5" customHeight="1">
      <c r="A1261" s="481"/>
      <c r="B1261" s="481"/>
      <c r="C1261" s="481"/>
      <c r="D1261" s="481"/>
      <c r="E1261" s="481"/>
      <c r="F1261" s="339"/>
      <c r="G1261" s="340" t="str">
        <f>IF(ISNUMBER(E1261),E1261/'Bulk DivVar Analysis'!$I$60,"")</f>
        <v/>
      </c>
      <c r="H1261" s="338" t="str">
        <f>IF(ISNUMBER(E1261), IF(G1261&gt;'Bulk DivVar Analysis'!$J$62,"Pass","Fail"),"")</f>
        <v/>
      </c>
      <c r="I1261" s="338" t="str">
        <f t="shared" si="21"/>
        <v/>
      </c>
      <c r="J1261" s="339"/>
      <c r="K1261" s="339"/>
      <c r="L1261" s="339"/>
      <c r="M1261" s="339"/>
      <c r="N1261" s="339"/>
      <c r="O1261" s="339"/>
      <c r="P1261" s="339"/>
      <c r="Q1261" s="339"/>
    </row>
    <row r="1262" spans="1:17" ht="13.5" customHeight="1">
      <c r="A1262" s="481"/>
      <c r="B1262" s="481"/>
      <c r="C1262" s="481"/>
      <c r="D1262" s="481"/>
      <c r="E1262" s="481"/>
      <c r="F1262" s="339"/>
      <c r="G1262" s="340" t="str">
        <f>IF(ISNUMBER(E1262),E1262/'Bulk DivVar Analysis'!$I$60,"")</f>
        <v/>
      </c>
      <c r="H1262" s="338" t="str">
        <f>IF(ISNUMBER(E1262), IF(G1262&gt;'Bulk DivVar Analysis'!$J$62,"Pass","Fail"),"")</f>
        <v/>
      </c>
      <c r="I1262" s="338" t="str">
        <f t="shared" si="21"/>
        <v/>
      </c>
      <c r="J1262" s="339"/>
      <c r="K1262" s="339"/>
      <c r="L1262" s="339"/>
      <c r="M1262" s="339"/>
      <c r="N1262" s="339"/>
      <c r="O1262" s="339"/>
      <c r="P1262" s="339"/>
      <c r="Q1262" s="339"/>
    </row>
    <row r="1263" spans="1:17" ht="13.5" customHeight="1">
      <c r="A1263" s="481"/>
      <c r="B1263" s="481"/>
      <c r="C1263" s="481"/>
      <c r="D1263" s="481"/>
      <c r="E1263" s="481"/>
      <c r="F1263" s="339"/>
      <c r="G1263" s="340" t="str">
        <f>IF(ISNUMBER(E1263),E1263/'Bulk DivVar Analysis'!$I$60,"")</f>
        <v/>
      </c>
      <c r="H1263" s="338" t="str">
        <f>IF(ISNUMBER(E1263), IF(G1263&gt;'Bulk DivVar Analysis'!$J$62,"Pass","Fail"),"")</f>
        <v/>
      </c>
      <c r="I1263" s="338" t="str">
        <f t="shared" si="21"/>
        <v/>
      </c>
      <c r="J1263" s="339"/>
      <c r="K1263" s="339"/>
      <c r="L1263" s="339"/>
      <c r="M1263" s="339"/>
      <c r="N1263" s="339"/>
      <c r="O1263" s="339"/>
      <c r="P1263" s="339"/>
      <c r="Q1263" s="339"/>
    </row>
    <row r="1264" spans="1:17" ht="13.5" customHeight="1">
      <c r="A1264" s="481"/>
      <c r="B1264" s="481"/>
      <c r="C1264" s="481"/>
      <c r="D1264" s="481"/>
      <c r="E1264" s="481"/>
      <c r="F1264" s="339"/>
      <c r="G1264" s="340" t="str">
        <f>IF(ISNUMBER(E1264),E1264/'Bulk DivVar Analysis'!$I$60,"")</f>
        <v/>
      </c>
      <c r="H1264" s="338" t="str">
        <f>IF(ISNUMBER(E1264), IF(G1264&gt;'Bulk DivVar Analysis'!$J$62,"Pass","Fail"),"")</f>
        <v/>
      </c>
      <c r="I1264" s="338" t="str">
        <f t="shared" si="21"/>
        <v/>
      </c>
      <c r="J1264" s="339"/>
      <c r="K1264" s="339"/>
      <c r="L1264" s="339"/>
      <c r="M1264" s="339"/>
      <c r="N1264" s="339"/>
      <c r="O1264" s="339"/>
      <c r="P1264" s="339"/>
      <c r="Q1264" s="339"/>
    </row>
    <row r="1265" spans="1:17" ht="13.5" customHeight="1">
      <c r="A1265" s="481"/>
      <c r="B1265" s="481"/>
      <c r="C1265" s="481"/>
      <c r="D1265" s="481"/>
      <c r="E1265" s="481"/>
      <c r="F1265" s="339"/>
      <c r="G1265" s="340" t="str">
        <f>IF(ISNUMBER(E1265),E1265/'Bulk DivVar Analysis'!$I$60,"")</f>
        <v/>
      </c>
      <c r="H1265" s="338" t="str">
        <f>IF(ISNUMBER(E1265), IF(G1265&gt;'Bulk DivVar Analysis'!$J$62,"Pass","Fail"),"")</f>
        <v/>
      </c>
      <c r="I1265" s="338" t="str">
        <f t="shared" si="21"/>
        <v/>
      </c>
      <c r="J1265" s="339"/>
      <c r="K1265" s="339"/>
      <c r="L1265" s="339"/>
      <c r="M1265" s="339"/>
      <c r="N1265" s="339"/>
      <c r="O1265" s="339"/>
      <c r="P1265" s="339"/>
      <c r="Q1265" s="339"/>
    </row>
    <row r="1266" spans="1:17" ht="13.5" customHeight="1">
      <c r="A1266" s="481"/>
      <c r="B1266" s="481"/>
      <c r="C1266" s="481"/>
      <c r="D1266" s="481"/>
      <c r="E1266" s="481"/>
      <c r="F1266" s="339"/>
      <c r="G1266" s="340" t="str">
        <f>IF(ISNUMBER(E1266),E1266/'Bulk DivVar Analysis'!$I$60,"")</f>
        <v/>
      </c>
      <c r="H1266" s="338" t="str">
        <f>IF(ISNUMBER(E1266), IF(G1266&gt;'Bulk DivVar Analysis'!$J$62,"Pass","Fail"),"")</f>
        <v/>
      </c>
      <c r="I1266" s="338" t="str">
        <f t="shared" si="21"/>
        <v/>
      </c>
      <c r="J1266" s="339"/>
      <c r="K1266" s="339"/>
      <c r="L1266" s="339"/>
      <c r="M1266" s="339"/>
      <c r="N1266" s="339"/>
      <c r="O1266" s="339"/>
      <c r="P1266" s="339"/>
      <c r="Q1266" s="339"/>
    </row>
    <row r="1267" spans="1:17" ht="13.5" customHeight="1">
      <c r="A1267" s="481"/>
      <c r="B1267" s="481"/>
      <c r="C1267" s="481"/>
      <c r="D1267" s="481"/>
      <c r="E1267" s="481"/>
      <c r="F1267" s="339"/>
      <c r="G1267" s="340" t="str">
        <f>IF(ISNUMBER(E1267),E1267/'Bulk DivVar Analysis'!$I$60,"")</f>
        <v/>
      </c>
      <c r="H1267" s="338" t="str">
        <f>IF(ISNUMBER(E1267), IF(G1267&gt;'Bulk DivVar Analysis'!$J$62,"Pass","Fail"),"")</f>
        <v/>
      </c>
      <c r="I1267" s="338" t="str">
        <f t="shared" si="21"/>
        <v/>
      </c>
      <c r="J1267" s="339"/>
      <c r="K1267" s="339"/>
      <c r="L1267" s="339"/>
      <c r="M1267" s="339"/>
      <c r="N1267" s="339"/>
      <c r="O1267" s="339"/>
      <c r="P1267" s="339"/>
      <c r="Q1267" s="339"/>
    </row>
    <row r="1268" spans="1:17" ht="13.5" customHeight="1">
      <c r="A1268" s="481"/>
      <c r="B1268" s="481"/>
      <c r="C1268" s="481"/>
      <c r="D1268" s="481"/>
      <c r="E1268" s="481"/>
      <c r="F1268" s="339"/>
      <c r="G1268" s="340" t="str">
        <f>IF(ISNUMBER(E1268),E1268/'Bulk DivVar Analysis'!$I$60,"")</f>
        <v/>
      </c>
      <c r="H1268" s="338" t="str">
        <f>IF(ISNUMBER(E1268), IF(G1268&gt;'Bulk DivVar Analysis'!$J$62,"Pass","Fail"),"")</f>
        <v/>
      </c>
      <c r="I1268" s="338" t="str">
        <f t="shared" si="21"/>
        <v/>
      </c>
      <c r="J1268" s="339"/>
      <c r="K1268" s="339"/>
      <c r="L1268" s="339"/>
      <c r="M1268" s="339"/>
      <c r="N1268" s="339"/>
      <c r="O1268" s="339"/>
      <c r="P1268" s="339"/>
      <c r="Q1268" s="339"/>
    </row>
    <row r="1269" spans="1:17" ht="13.5" customHeight="1">
      <c r="A1269" s="481"/>
      <c r="B1269" s="481"/>
      <c r="C1269" s="481"/>
      <c r="D1269" s="481"/>
      <c r="E1269" s="481"/>
      <c r="F1269" s="339"/>
      <c r="G1269" s="340" t="str">
        <f>IF(ISNUMBER(E1269),E1269/'Bulk DivVar Analysis'!$I$60,"")</f>
        <v/>
      </c>
      <c r="H1269" s="338" t="str">
        <f>IF(ISNUMBER(E1269), IF(G1269&gt;'Bulk DivVar Analysis'!$J$62,"Pass","Fail"),"")</f>
        <v/>
      </c>
      <c r="I1269" s="338" t="str">
        <f t="shared" si="21"/>
        <v/>
      </c>
      <c r="J1269" s="339"/>
      <c r="K1269" s="339"/>
      <c r="L1269" s="339"/>
      <c r="M1269" s="339"/>
      <c r="N1269" s="339"/>
      <c r="O1269" s="339"/>
      <c r="P1269" s="339"/>
      <c r="Q1269" s="339"/>
    </row>
    <row r="1270" spans="1:17" ht="13.5" customHeight="1">
      <c r="A1270" s="481"/>
      <c r="B1270" s="481"/>
      <c r="C1270" s="481"/>
      <c r="D1270" s="481"/>
      <c r="E1270" s="481"/>
      <c r="F1270" s="339"/>
      <c r="G1270" s="340" t="str">
        <f>IF(ISNUMBER(E1270),E1270/'Bulk DivVar Analysis'!$I$60,"")</f>
        <v/>
      </c>
      <c r="H1270" s="338" t="str">
        <f>IF(ISNUMBER(E1270), IF(G1270&gt;'Bulk DivVar Analysis'!$J$62,"Pass","Fail"),"")</f>
        <v/>
      </c>
      <c r="I1270" s="338" t="str">
        <f t="shared" si="21"/>
        <v/>
      </c>
      <c r="J1270" s="339"/>
      <c r="K1270" s="339"/>
      <c r="L1270" s="339"/>
      <c r="M1270" s="339"/>
      <c r="N1270" s="339"/>
      <c r="O1270" s="339"/>
      <c r="P1270" s="339"/>
      <c r="Q1270" s="339"/>
    </row>
    <row r="1271" spans="1:17" ht="13.5" customHeight="1">
      <c r="A1271" s="481"/>
      <c r="B1271" s="481"/>
      <c r="C1271" s="481"/>
      <c r="D1271" s="481"/>
      <c r="E1271" s="481"/>
      <c r="F1271" s="339"/>
      <c r="G1271" s="340" t="str">
        <f>IF(ISNUMBER(E1271),E1271/'Bulk DivVar Analysis'!$I$60,"")</f>
        <v/>
      </c>
      <c r="H1271" s="338" t="str">
        <f>IF(ISNUMBER(E1271), IF(G1271&gt;'Bulk DivVar Analysis'!$J$62,"Pass","Fail"),"")</f>
        <v/>
      </c>
      <c r="I1271" s="338" t="str">
        <f t="shared" si="21"/>
        <v/>
      </c>
      <c r="J1271" s="339"/>
      <c r="K1271" s="339"/>
      <c r="L1271" s="339"/>
      <c r="M1271" s="339"/>
      <c r="N1271" s="339"/>
      <c r="O1271" s="339"/>
      <c r="P1271" s="339"/>
      <c r="Q1271" s="339"/>
    </row>
    <row r="1272" spans="1:17" ht="13.5" customHeight="1">
      <c r="A1272" s="481"/>
      <c r="B1272" s="481"/>
      <c r="C1272" s="481"/>
      <c r="D1272" s="481"/>
      <c r="E1272" s="481"/>
      <c r="F1272" s="339"/>
      <c r="G1272" s="340" t="str">
        <f>IF(ISNUMBER(E1272),E1272/'Bulk DivVar Analysis'!$I$60,"")</f>
        <v/>
      </c>
      <c r="H1272" s="338" t="str">
        <f>IF(ISNUMBER(E1272), IF(G1272&gt;'Bulk DivVar Analysis'!$J$62,"Pass","Fail"),"")</f>
        <v/>
      </c>
      <c r="I1272" s="338" t="str">
        <f t="shared" si="21"/>
        <v/>
      </c>
      <c r="J1272" s="339"/>
      <c r="K1272" s="339"/>
      <c r="L1272" s="339"/>
      <c r="M1272" s="339"/>
      <c r="N1272" s="339"/>
      <c r="O1272" s="339"/>
      <c r="P1272" s="339"/>
      <c r="Q1272" s="339"/>
    </row>
    <row r="1273" spans="1:17" ht="13.5" customHeight="1">
      <c r="A1273" s="481"/>
      <c r="B1273" s="481"/>
      <c r="C1273" s="481"/>
      <c r="D1273" s="481"/>
      <c r="E1273" s="481"/>
      <c r="F1273" s="339"/>
      <c r="G1273" s="340" t="str">
        <f>IF(ISNUMBER(E1273),E1273/'Bulk DivVar Analysis'!$I$60,"")</f>
        <v/>
      </c>
      <c r="H1273" s="338" t="str">
        <f>IF(ISNUMBER(E1273), IF(G1273&gt;'Bulk DivVar Analysis'!$J$62,"Pass","Fail"),"")</f>
        <v/>
      </c>
      <c r="I1273" s="338" t="str">
        <f t="shared" si="21"/>
        <v/>
      </c>
      <c r="J1273" s="339"/>
      <c r="K1273" s="339"/>
      <c r="L1273" s="339"/>
      <c r="M1273" s="339"/>
      <c r="N1273" s="339"/>
      <c r="O1273" s="339"/>
      <c r="P1273" s="339"/>
      <c r="Q1273" s="339"/>
    </row>
    <row r="1274" spans="1:17" ht="13.5" customHeight="1">
      <c r="A1274" s="481"/>
      <c r="B1274" s="481"/>
      <c r="C1274" s="481"/>
      <c r="D1274" s="481"/>
      <c r="E1274" s="481"/>
      <c r="F1274" s="339"/>
      <c r="G1274" s="340" t="str">
        <f>IF(ISNUMBER(E1274),E1274/'Bulk DivVar Analysis'!$I$60,"")</f>
        <v/>
      </c>
      <c r="H1274" s="338" t="str">
        <f>IF(ISNUMBER(E1274), IF(G1274&gt;'Bulk DivVar Analysis'!$J$62,"Pass","Fail"),"")</f>
        <v/>
      </c>
      <c r="I1274" s="338" t="str">
        <f t="shared" si="21"/>
        <v/>
      </c>
      <c r="J1274" s="339"/>
      <c r="K1274" s="339"/>
      <c r="L1274" s="339"/>
      <c r="M1274" s="339"/>
      <c r="N1274" s="339"/>
      <c r="O1274" s="339"/>
      <c r="P1274" s="339"/>
      <c r="Q1274" s="339"/>
    </row>
    <row r="1275" spans="1:17" ht="13.5" customHeight="1">
      <c r="A1275" s="481"/>
      <c r="B1275" s="481"/>
      <c r="C1275" s="481"/>
      <c r="D1275" s="481"/>
      <c r="E1275" s="481"/>
      <c r="F1275" s="339"/>
      <c r="G1275" s="340" t="str">
        <f>IF(ISNUMBER(E1275),E1275/'Bulk DivVar Analysis'!$I$60,"")</f>
        <v/>
      </c>
      <c r="H1275" s="338" t="str">
        <f>IF(ISNUMBER(E1275), IF(G1275&gt;'Bulk DivVar Analysis'!$J$62,"Pass","Fail"),"")</f>
        <v/>
      </c>
      <c r="I1275" s="338" t="str">
        <f t="shared" si="21"/>
        <v/>
      </c>
      <c r="J1275" s="339"/>
      <c r="K1275" s="339"/>
      <c r="L1275" s="339"/>
      <c r="M1275" s="339"/>
      <c r="N1275" s="339"/>
      <c r="O1275" s="339"/>
      <c r="P1275" s="339"/>
      <c r="Q1275" s="339"/>
    </row>
    <row r="1276" spans="1:17" ht="13.5" customHeight="1">
      <c r="A1276" s="481"/>
      <c r="B1276" s="481"/>
      <c r="C1276" s="481"/>
      <c r="D1276" s="481"/>
      <c r="E1276" s="481"/>
      <c r="F1276" s="339"/>
      <c r="G1276" s="340" t="str">
        <f>IF(ISNUMBER(E1276),E1276/'Bulk DivVar Analysis'!$I$60,"")</f>
        <v/>
      </c>
      <c r="H1276" s="338" t="str">
        <f>IF(ISNUMBER(E1276), IF(G1276&gt;'Bulk DivVar Analysis'!$J$62,"Pass","Fail"),"")</f>
        <v/>
      </c>
      <c r="I1276" s="338" t="str">
        <f t="shared" si="21"/>
        <v/>
      </c>
      <c r="J1276" s="339"/>
      <c r="K1276" s="339"/>
      <c r="L1276" s="339"/>
      <c r="M1276" s="339"/>
      <c r="N1276" s="339"/>
      <c r="O1276" s="339"/>
      <c r="P1276" s="339"/>
      <c r="Q1276" s="339"/>
    </row>
    <row r="1277" spans="1:17" ht="13.5" customHeight="1">
      <c r="A1277" s="481"/>
      <c r="B1277" s="481"/>
      <c r="C1277" s="481"/>
      <c r="D1277" s="481"/>
      <c r="E1277" s="481"/>
      <c r="F1277" s="339"/>
      <c r="G1277" s="340" t="str">
        <f>IF(ISNUMBER(E1277),E1277/'Bulk DivVar Analysis'!$I$60,"")</f>
        <v/>
      </c>
      <c r="H1277" s="338" t="str">
        <f>IF(ISNUMBER(E1277), IF(G1277&gt;'Bulk DivVar Analysis'!$J$62,"Pass","Fail"),"")</f>
        <v/>
      </c>
      <c r="I1277" s="338" t="str">
        <f t="shared" si="21"/>
        <v/>
      </c>
      <c r="J1277" s="339"/>
      <c r="K1277" s="339"/>
      <c r="L1277" s="339"/>
      <c r="M1277" s="339"/>
      <c r="N1277" s="339"/>
      <c r="O1277" s="339"/>
      <c r="P1277" s="339"/>
      <c r="Q1277" s="339"/>
    </row>
    <row r="1278" spans="1:17" ht="13.5" customHeight="1">
      <c r="A1278" s="481"/>
      <c r="B1278" s="481"/>
      <c r="C1278" s="481"/>
      <c r="D1278" s="481"/>
      <c r="E1278" s="481"/>
      <c r="F1278" s="339"/>
      <c r="G1278" s="340" t="str">
        <f>IF(ISNUMBER(E1278),E1278/'Bulk DivVar Analysis'!$I$60,"")</f>
        <v/>
      </c>
      <c r="H1278" s="338" t="str">
        <f>IF(ISNUMBER(E1278), IF(G1278&gt;'Bulk DivVar Analysis'!$J$62,"Pass","Fail"),"")</f>
        <v/>
      </c>
      <c r="I1278" s="338" t="str">
        <f t="shared" si="21"/>
        <v/>
      </c>
      <c r="J1278" s="339"/>
      <c r="K1278" s="339"/>
      <c r="L1278" s="339"/>
      <c r="M1278" s="339"/>
      <c r="N1278" s="339"/>
      <c r="O1278" s="339"/>
      <c r="P1278" s="339"/>
      <c r="Q1278" s="339"/>
    </row>
    <row r="1279" spans="1:17" ht="13.5" customHeight="1">
      <c r="A1279" s="481"/>
      <c r="B1279" s="481"/>
      <c r="C1279" s="481"/>
      <c r="D1279" s="481"/>
      <c r="E1279" s="481"/>
      <c r="F1279" s="339"/>
      <c r="G1279" s="340" t="str">
        <f>IF(ISNUMBER(E1279),E1279/'Bulk DivVar Analysis'!$I$60,"")</f>
        <v/>
      </c>
      <c r="H1279" s="338" t="str">
        <f>IF(ISNUMBER(E1279), IF(G1279&gt;'Bulk DivVar Analysis'!$J$62,"Pass","Fail"),"")</f>
        <v/>
      </c>
      <c r="I1279" s="338" t="str">
        <f t="shared" si="21"/>
        <v/>
      </c>
      <c r="J1279" s="339"/>
      <c r="K1279" s="339"/>
      <c r="L1279" s="339"/>
      <c r="M1279" s="339"/>
      <c r="N1279" s="339"/>
      <c r="O1279" s="339"/>
      <c r="P1279" s="339"/>
      <c r="Q1279" s="339"/>
    </row>
    <row r="1280" spans="1:17" ht="13.5" customHeight="1">
      <c r="A1280" s="481"/>
      <c r="B1280" s="481"/>
      <c r="C1280" s="481"/>
      <c r="D1280" s="481"/>
      <c r="E1280" s="481"/>
      <c r="F1280" s="339"/>
      <c r="G1280" s="340" t="str">
        <f>IF(ISNUMBER(E1280),E1280/'Bulk DivVar Analysis'!$I$60,"")</f>
        <v/>
      </c>
      <c r="H1280" s="338" t="str">
        <f>IF(ISNUMBER(E1280), IF(G1280&gt;'Bulk DivVar Analysis'!$J$62,"Pass","Fail"),"")</f>
        <v/>
      </c>
      <c r="I1280" s="338" t="str">
        <f t="shared" si="21"/>
        <v/>
      </c>
      <c r="J1280" s="339"/>
      <c r="K1280" s="339"/>
      <c r="L1280" s="339"/>
      <c r="M1280" s="339"/>
      <c r="N1280" s="339"/>
      <c r="O1280" s="339"/>
      <c r="P1280" s="339"/>
      <c r="Q1280" s="339"/>
    </row>
    <row r="1281" spans="1:17" ht="13.5" customHeight="1">
      <c r="A1281" s="481"/>
      <c r="B1281" s="481"/>
      <c r="C1281" s="481"/>
      <c r="D1281" s="481"/>
      <c r="E1281" s="481"/>
      <c r="F1281" s="339"/>
      <c r="G1281" s="340" t="str">
        <f>IF(ISNUMBER(E1281),E1281/'Bulk DivVar Analysis'!$I$60,"")</f>
        <v/>
      </c>
      <c r="H1281" s="338" t="str">
        <f>IF(ISNUMBER(E1281), IF(G1281&gt;'Bulk DivVar Analysis'!$J$62,"Pass","Fail"),"")</f>
        <v/>
      </c>
      <c r="I1281" s="338" t="str">
        <f t="shared" si="21"/>
        <v/>
      </c>
      <c r="J1281" s="339"/>
      <c r="K1281" s="339"/>
      <c r="L1281" s="339"/>
      <c r="M1281" s="339"/>
      <c r="N1281" s="339"/>
      <c r="O1281" s="339"/>
      <c r="P1281" s="339"/>
      <c r="Q1281" s="339"/>
    </row>
    <row r="1282" spans="1:17" ht="13.5" customHeight="1">
      <c r="A1282" s="481"/>
      <c r="B1282" s="481"/>
      <c r="C1282" s="481"/>
      <c r="D1282" s="481"/>
      <c r="E1282" s="481"/>
      <c r="F1282" s="339"/>
      <c r="G1282" s="340" t="str">
        <f>IF(ISNUMBER(E1282),E1282/'Bulk DivVar Analysis'!$I$60,"")</f>
        <v/>
      </c>
      <c r="H1282" s="338" t="str">
        <f>IF(ISNUMBER(E1282), IF(G1282&gt;'Bulk DivVar Analysis'!$J$62,"Pass","Fail"),"")</f>
        <v/>
      </c>
      <c r="I1282" s="338" t="str">
        <f t="shared" si="21"/>
        <v/>
      </c>
      <c r="J1282" s="339"/>
      <c r="K1282" s="339"/>
      <c r="L1282" s="339"/>
      <c r="M1282" s="339"/>
      <c r="N1282" s="339"/>
      <c r="O1282" s="339"/>
      <c r="P1282" s="339"/>
      <c r="Q1282" s="339"/>
    </row>
    <row r="1283" spans="1:17" ht="13.5" customHeight="1">
      <c r="A1283" s="481"/>
      <c r="B1283" s="481"/>
      <c r="C1283" s="481"/>
      <c r="D1283" s="481"/>
      <c r="E1283" s="481"/>
      <c r="F1283" s="339"/>
      <c r="G1283" s="340" t="str">
        <f>IF(ISNUMBER(E1283),E1283/'Bulk DivVar Analysis'!$I$60,"")</f>
        <v/>
      </c>
      <c r="H1283" s="338" t="str">
        <f>IF(ISNUMBER(E1283), IF(G1283&gt;'Bulk DivVar Analysis'!$J$62,"Pass","Fail"),"")</f>
        <v/>
      </c>
      <c r="I1283" s="338" t="str">
        <f t="shared" ref="I1283:I1346" si="22">_xlfn.TEXTJOIN("_",TRUE,B1283,C1283)</f>
        <v/>
      </c>
      <c r="J1283" s="339"/>
      <c r="K1283" s="339"/>
      <c r="L1283" s="339"/>
      <c r="M1283" s="339"/>
      <c r="N1283" s="339"/>
      <c r="O1283" s="339"/>
      <c r="P1283" s="339"/>
      <c r="Q1283" s="339"/>
    </row>
    <row r="1284" spans="1:17" ht="13.5" customHeight="1">
      <c r="A1284" s="481"/>
      <c r="B1284" s="481"/>
      <c r="C1284" s="481"/>
      <c r="D1284" s="481"/>
      <c r="E1284" s="481"/>
      <c r="F1284" s="339"/>
      <c r="G1284" s="340" t="str">
        <f>IF(ISNUMBER(E1284),E1284/'Bulk DivVar Analysis'!$I$60,"")</f>
        <v/>
      </c>
      <c r="H1284" s="338" t="str">
        <f>IF(ISNUMBER(E1284), IF(G1284&gt;'Bulk DivVar Analysis'!$J$62,"Pass","Fail"),"")</f>
        <v/>
      </c>
      <c r="I1284" s="338" t="str">
        <f t="shared" si="22"/>
        <v/>
      </c>
      <c r="J1284" s="339"/>
      <c r="K1284" s="339"/>
      <c r="L1284" s="339"/>
      <c r="M1284" s="339"/>
      <c r="N1284" s="339"/>
      <c r="O1284" s="339"/>
      <c r="P1284" s="339"/>
      <c r="Q1284" s="339"/>
    </row>
    <row r="1285" spans="1:17" ht="13.5" customHeight="1">
      <c r="A1285" s="481"/>
      <c r="B1285" s="481"/>
      <c r="C1285" s="481"/>
      <c r="D1285" s="481"/>
      <c r="E1285" s="481"/>
      <c r="F1285" s="339"/>
      <c r="G1285" s="340" t="str">
        <f>IF(ISNUMBER(E1285),E1285/'Bulk DivVar Analysis'!$I$60,"")</f>
        <v/>
      </c>
      <c r="H1285" s="338" t="str">
        <f>IF(ISNUMBER(E1285), IF(G1285&gt;'Bulk DivVar Analysis'!$J$62,"Pass","Fail"),"")</f>
        <v/>
      </c>
      <c r="I1285" s="338" t="str">
        <f t="shared" si="22"/>
        <v/>
      </c>
      <c r="J1285" s="339"/>
      <c r="K1285" s="339"/>
      <c r="L1285" s="339"/>
      <c r="M1285" s="339"/>
      <c r="N1285" s="339"/>
      <c r="O1285" s="339"/>
      <c r="P1285" s="339"/>
      <c r="Q1285" s="339"/>
    </row>
    <row r="1286" spans="1:17" ht="13.5" customHeight="1">
      <c r="A1286" s="481"/>
      <c r="B1286" s="481"/>
      <c r="C1286" s="481"/>
      <c r="D1286" s="481"/>
      <c r="E1286" s="481"/>
      <c r="F1286" s="339"/>
      <c r="G1286" s="340" t="str">
        <f>IF(ISNUMBER(E1286),E1286/'Bulk DivVar Analysis'!$I$60,"")</f>
        <v/>
      </c>
      <c r="H1286" s="338" t="str">
        <f>IF(ISNUMBER(E1286), IF(G1286&gt;'Bulk DivVar Analysis'!$J$62,"Pass","Fail"),"")</f>
        <v/>
      </c>
      <c r="I1286" s="338" t="str">
        <f t="shared" si="22"/>
        <v/>
      </c>
      <c r="J1286" s="339"/>
      <c r="K1286" s="339"/>
      <c r="L1286" s="339"/>
      <c r="M1286" s="339"/>
      <c r="N1286" s="339"/>
      <c r="O1286" s="339"/>
      <c r="P1286" s="339"/>
      <c r="Q1286" s="339"/>
    </row>
    <row r="1287" spans="1:17" ht="13.5" customHeight="1">
      <c r="A1287" s="481"/>
      <c r="B1287" s="481"/>
      <c r="C1287" s="481"/>
      <c r="D1287" s="481"/>
      <c r="E1287" s="481"/>
      <c r="F1287" s="339"/>
      <c r="G1287" s="340" t="str">
        <f>IF(ISNUMBER(E1287),E1287/'Bulk DivVar Analysis'!$I$60,"")</f>
        <v/>
      </c>
      <c r="H1287" s="338" t="str">
        <f>IF(ISNUMBER(E1287), IF(G1287&gt;'Bulk DivVar Analysis'!$J$62,"Pass","Fail"),"")</f>
        <v/>
      </c>
      <c r="I1287" s="338" t="str">
        <f t="shared" si="22"/>
        <v/>
      </c>
      <c r="J1287" s="339"/>
      <c r="K1287" s="339"/>
      <c r="L1287" s="339"/>
      <c r="M1287" s="339"/>
      <c r="N1287" s="339"/>
      <c r="O1287" s="339"/>
      <c r="P1287" s="339"/>
      <c r="Q1287" s="339"/>
    </row>
    <row r="1288" spans="1:17" ht="13.5" customHeight="1">
      <c r="A1288" s="481"/>
      <c r="B1288" s="481"/>
      <c r="C1288" s="481"/>
      <c r="D1288" s="481"/>
      <c r="E1288" s="481"/>
      <c r="F1288" s="339"/>
      <c r="G1288" s="340" t="str">
        <f>IF(ISNUMBER(E1288),E1288/'Bulk DivVar Analysis'!$I$60,"")</f>
        <v/>
      </c>
      <c r="H1288" s="338" t="str">
        <f>IF(ISNUMBER(E1288), IF(G1288&gt;'Bulk DivVar Analysis'!$J$62,"Pass","Fail"),"")</f>
        <v/>
      </c>
      <c r="I1288" s="338" t="str">
        <f t="shared" si="22"/>
        <v/>
      </c>
      <c r="J1288" s="339"/>
      <c r="K1288" s="339"/>
      <c r="L1288" s="339"/>
      <c r="M1288" s="339"/>
      <c r="N1288" s="339"/>
      <c r="O1288" s="339"/>
      <c r="P1288" s="339"/>
      <c r="Q1288" s="339"/>
    </row>
    <row r="1289" spans="1:17" ht="13.5" customHeight="1">
      <c r="A1289" s="481"/>
      <c r="B1289" s="481"/>
      <c r="C1289" s="481"/>
      <c r="D1289" s="481"/>
      <c r="E1289" s="481"/>
      <c r="F1289" s="339"/>
      <c r="G1289" s="340" t="str">
        <f>IF(ISNUMBER(E1289),E1289/'Bulk DivVar Analysis'!$I$60,"")</f>
        <v/>
      </c>
      <c r="H1289" s="338" t="str">
        <f>IF(ISNUMBER(E1289), IF(G1289&gt;'Bulk DivVar Analysis'!$J$62,"Pass","Fail"),"")</f>
        <v/>
      </c>
      <c r="I1289" s="338" t="str">
        <f t="shared" si="22"/>
        <v/>
      </c>
      <c r="J1289" s="339"/>
      <c r="K1289" s="339"/>
      <c r="L1289" s="339"/>
      <c r="M1289" s="339"/>
      <c r="N1289" s="339"/>
      <c r="O1289" s="339"/>
      <c r="P1289" s="339"/>
      <c r="Q1289" s="339"/>
    </row>
    <row r="1290" spans="1:17" ht="13.5" customHeight="1">
      <c r="A1290" s="481"/>
      <c r="B1290" s="481"/>
      <c r="C1290" s="481"/>
      <c r="D1290" s="481"/>
      <c r="E1290" s="481"/>
      <c r="F1290" s="339"/>
      <c r="G1290" s="340" t="str">
        <f>IF(ISNUMBER(E1290),E1290/'Bulk DivVar Analysis'!$I$60,"")</f>
        <v/>
      </c>
      <c r="H1290" s="338" t="str">
        <f>IF(ISNUMBER(E1290), IF(G1290&gt;'Bulk DivVar Analysis'!$J$62,"Pass","Fail"),"")</f>
        <v/>
      </c>
      <c r="I1290" s="338" t="str">
        <f t="shared" si="22"/>
        <v/>
      </c>
      <c r="J1290" s="339"/>
      <c r="K1290" s="339"/>
      <c r="L1290" s="339"/>
      <c r="M1290" s="339"/>
      <c r="N1290" s="339"/>
      <c r="O1290" s="339"/>
      <c r="P1290" s="339"/>
      <c r="Q1290" s="339"/>
    </row>
    <row r="1291" spans="1:17" ht="13.5" customHeight="1">
      <c r="A1291" s="481"/>
      <c r="B1291" s="481"/>
      <c r="C1291" s="481"/>
      <c r="D1291" s="481"/>
      <c r="E1291" s="481"/>
      <c r="F1291" s="339"/>
      <c r="G1291" s="340" t="str">
        <f>IF(ISNUMBER(E1291),E1291/'Bulk DivVar Analysis'!$I$60,"")</f>
        <v/>
      </c>
      <c r="H1291" s="338" t="str">
        <f>IF(ISNUMBER(E1291), IF(G1291&gt;'Bulk DivVar Analysis'!$J$62,"Pass","Fail"),"")</f>
        <v/>
      </c>
      <c r="I1291" s="338" t="str">
        <f t="shared" si="22"/>
        <v/>
      </c>
      <c r="J1291" s="339"/>
      <c r="K1291" s="339"/>
      <c r="L1291" s="339"/>
      <c r="M1291" s="339"/>
      <c r="N1291" s="339"/>
      <c r="O1291" s="339"/>
      <c r="P1291" s="339"/>
      <c r="Q1291" s="339"/>
    </row>
    <row r="1292" spans="1:17" ht="13.5" customHeight="1">
      <c r="A1292" s="481"/>
      <c r="B1292" s="481"/>
      <c r="C1292" s="481"/>
      <c r="D1292" s="481"/>
      <c r="E1292" s="481"/>
      <c r="F1292" s="339"/>
      <c r="G1292" s="340" t="str">
        <f>IF(ISNUMBER(E1292),E1292/'Bulk DivVar Analysis'!$I$60,"")</f>
        <v/>
      </c>
      <c r="H1292" s="338" t="str">
        <f>IF(ISNUMBER(E1292), IF(G1292&gt;'Bulk DivVar Analysis'!$J$62,"Pass","Fail"),"")</f>
        <v/>
      </c>
      <c r="I1292" s="338" t="str">
        <f t="shared" si="22"/>
        <v/>
      </c>
      <c r="J1292" s="339"/>
      <c r="K1292" s="339"/>
      <c r="L1292" s="339"/>
      <c r="M1292" s="339"/>
      <c r="N1292" s="339"/>
      <c r="O1292" s="339"/>
      <c r="P1292" s="339"/>
      <c r="Q1292" s="339"/>
    </row>
    <row r="1293" spans="1:17" ht="13.5" customHeight="1">
      <c r="A1293" s="481"/>
      <c r="B1293" s="481"/>
      <c r="C1293" s="481"/>
      <c r="D1293" s="481"/>
      <c r="E1293" s="481"/>
      <c r="F1293" s="339"/>
      <c r="G1293" s="340" t="str">
        <f>IF(ISNUMBER(E1293),E1293/'Bulk DivVar Analysis'!$I$60,"")</f>
        <v/>
      </c>
      <c r="H1293" s="338" t="str">
        <f>IF(ISNUMBER(E1293), IF(G1293&gt;'Bulk DivVar Analysis'!$J$62,"Pass","Fail"),"")</f>
        <v/>
      </c>
      <c r="I1293" s="338" t="str">
        <f t="shared" si="22"/>
        <v/>
      </c>
      <c r="J1293" s="339"/>
      <c r="K1293" s="339"/>
      <c r="L1293" s="339"/>
      <c r="M1293" s="339"/>
      <c r="N1293" s="339"/>
      <c r="O1293" s="339"/>
      <c r="P1293" s="339"/>
      <c r="Q1293" s="339"/>
    </row>
    <row r="1294" spans="1:17" ht="13.5" customHeight="1">
      <c r="A1294" s="481"/>
      <c r="B1294" s="481"/>
      <c r="C1294" s="481"/>
      <c r="D1294" s="481"/>
      <c r="E1294" s="481"/>
      <c r="F1294" s="339"/>
      <c r="G1294" s="340" t="str">
        <f>IF(ISNUMBER(E1294),E1294/'Bulk DivVar Analysis'!$I$60,"")</f>
        <v/>
      </c>
      <c r="H1294" s="338" t="str">
        <f>IF(ISNUMBER(E1294), IF(G1294&gt;'Bulk DivVar Analysis'!$J$62,"Pass","Fail"),"")</f>
        <v/>
      </c>
      <c r="I1294" s="338" t="str">
        <f t="shared" si="22"/>
        <v/>
      </c>
      <c r="J1294" s="339"/>
      <c r="K1294" s="339"/>
      <c r="L1294" s="339"/>
      <c r="M1294" s="339"/>
      <c r="N1294" s="339"/>
      <c r="O1294" s="339"/>
      <c r="P1294" s="339"/>
      <c r="Q1294" s="339"/>
    </row>
    <row r="1295" spans="1:17" ht="13.5" customHeight="1">
      <c r="A1295" s="481"/>
      <c r="B1295" s="481"/>
      <c r="C1295" s="481"/>
      <c r="D1295" s="481"/>
      <c r="E1295" s="481"/>
      <c r="F1295" s="339"/>
      <c r="G1295" s="340" t="str">
        <f>IF(ISNUMBER(E1295),E1295/'Bulk DivVar Analysis'!$I$60,"")</f>
        <v/>
      </c>
      <c r="H1295" s="338" t="str">
        <f>IF(ISNUMBER(E1295), IF(G1295&gt;'Bulk DivVar Analysis'!$J$62,"Pass","Fail"),"")</f>
        <v/>
      </c>
      <c r="I1295" s="338" t="str">
        <f t="shared" si="22"/>
        <v/>
      </c>
      <c r="J1295" s="339"/>
      <c r="K1295" s="339"/>
      <c r="L1295" s="339"/>
      <c r="M1295" s="339"/>
      <c r="N1295" s="339"/>
      <c r="O1295" s="339"/>
      <c r="P1295" s="339"/>
      <c r="Q1295" s="339"/>
    </row>
    <row r="1296" spans="1:17" ht="13.5" customHeight="1">
      <c r="A1296" s="481"/>
      <c r="B1296" s="481"/>
      <c r="C1296" s="481"/>
      <c r="D1296" s="481"/>
      <c r="E1296" s="481"/>
      <c r="F1296" s="339"/>
      <c r="G1296" s="340" t="str">
        <f>IF(ISNUMBER(E1296),E1296/'Bulk DivVar Analysis'!$I$60,"")</f>
        <v/>
      </c>
      <c r="H1296" s="338" t="str">
        <f>IF(ISNUMBER(E1296), IF(G1296&gt;'Bulk DivVar Analysis'!$J$62,"Pass","Fail"),"")</f>
        <v/>
      </c>
      <c r="I1296" s="338" t="str">
        <f t="shared" si="22"/>
        <v/>
      </c>
      <c r="J1296" s="339"/>
      <c r="K1296" s="339"/>
      <c r="L1296" s="339"/>
      <c r="M1296" s="339"/>
      <c r="N1296" s="339"/>
      <c r="O1296" s="339"/>
      <c r="P1296" s="339"/>
      <c r="Q1296" s="339"/>
    </row>
    <row r="1297" spans="1:17" ht="13.5" customHeight="1">
      <c r="A1297" s="481"/>
      <c r="B1297" s="481"/>
      <c r="C1297" s="481"/>
      <c r="D1297" s="481"/>
      <c r="E1297" s="481"/>
      <c r="F1297" s="339"/>
      <c r="G1297" s="340" t="str">
        <f>IF(ISNUMBER(E1297),E1297/'Bulk DivVar Analysis'!$I$60,"")</f>
        <v/>
      </c>
      <c r="H1297" s="338" t="str">
        <f>IF(ISNUMBER(E1297), IF(G1297&gt;'Bulk DivVar Analysis'!$J$62,"Pass","Fail"),"")</f>
        <v/>
      </c>
      <c r="I1297" s="338" t="str">
        <f t="shared" si="22"/>
        <v/>
      </c>
      <c r="J1297" s="339"/>
      <c r="K1297" s="339"/>
      <c r="L1297" s="339"/>
      <c r="M1297" s="339"/>
      <c r="N1297" s="339"/>
      <c r="O1297" s="339"/>
      <c r="P1297" s="339"/>
      <c r="Q1297" s="339"/>
    </row>
    <row r="1298" spans="1:17" ht="13.5" customHeight="1">
      <c r="A1298" s="481"/>
      <c r="B1298" s="481"/>
      <c r="C1298" s="481"/>
      <c r="D1298" s="481"/>
      <c r="E1298" s="481"/>
      <c r="F1298" s="339"/>
      <c r="G1298" s="340" t="str">
        <f>IF(ISNUMBER(E1298),E1298/'Bulk DivVar Analysis'!$I$60,"")</f>
        <v/>
      </c>
      <c r="H1298" s="338" t="str">
        <f>IF(ISNUMBER(E1298), IF(G1298&gt;'Bulk DivVar Analysis'!$J$62,"Pass","Fail"),"")</f>
        <v/>
      </c>
      <c r="I1298" s="338" t="str">
        <f t="shared" si="22"/>
        <v/>
      </c>
      <c r="J1298" s="339"/>
      <c r="K1298" s="339"/>
      <c r="L1298" s="339"/>
      <c r="M1298" s="339"/>
      <c r="N1298" s="339"/>
      <c r="O1298" s="339"/>
      <c r="P1298" s="339"/>
      <c r="Q1298" s="339"/>
    </row>
    <row r="1299" spans="1:17" ht="13.5" customHeight="1">
      <c r="A1299" s="481"/>
      <c r="B1299" s="481"/>
      <c r="C1299" s="481"/>
      <c r="D1299" s="481"/>
      <c r="E1299" s="481"/>
      <c r="F1299" s="339"/>
      <c r="G1299" s="340" t="str">
        <f>IF(ISNUMBER(E1299),E1299/'Bulk DivVar Analysis'!$I$60,"")</f>
        <v/>
      </c>
      <c r="H1299" s="338" t="str">
        <f>IF(ISNUMBER(E1299), IF(G1299&gt;'Bulk DivVar Analysis'!$J$62,"Pass","Fail"),"")</f>
        <v/>
      </c>
      <c r="I1299" s="338" t="str">
        <f t="shared" si="22"/>
        <v/>
      </c>
      <c r="J1299" s="339"/>
      <c r="K1299" s="339"/>
      <c r="L1299" s="339"/>
      <c r="M1299" s="339"/>
      <c r="N1299" s="339"/>
      <c r="O1299" s="339"/>
      <c r="P1299" s="339"/>
      <c r="Q1299" s="339"/>
    </row>
    <row r="1300" spans="1:17" ht="13.5" customHeight="1">
      <c r="A1300" s="481"/>
      <c r="B1300" s="481"/>
      <c r="C1300" s="481"/>
      <c r="D1300" s="481"/>
      <c r="E1300" s="481"/>
      <c r="F1300" s="339"/>
      <c r="G1300" s="340" t="str">
        <f>IF(ISNUMBER(E1300),E1300/'Bulk DivVar Analysis'!$I$60,"")</f>
        <v/>
      </c>
      <c r="H1300" s="338" t="str">
        <f>IF(ISNUMBER(E1300), IF(G1300&gt;'Bulk DivVar Analysis'!$J$62,"Pass","Fail"),"")</f>
        <v/>
      </c>
      <c r="I1300" s="338" t="str">
        <f t="shared" si="22"/>
        <v/>
      </c>
      <c r="J1300" s="339"/>
      <c r="K1300" s="339"/>
      <c r="L1300" s="339"/>
      <c r="M1300" s="339"/>
      <c r="N1300" s="339"/>
      <c r="O1300" s="339"/>
      <c r="P1300" s="339"/>
      <c r="Q1300" s="339"/>
    </row>
    <row r="1301" spans="1:17" ht="13.5" customHeight="1">
      <c r="A1301" s="481"/>
      <c r="B1301" s="481"/>
      <c r="C1301" s="481"/>
      <c r="D1301" s="481"/>
      <c r="E1301" s="481"/>
      <c r="F1301" s="339"/>
      <c r="G1301" s="340" t="str">
        <f>IF(ISNUMBER(E1301),E1301/'Bulk DivVar Analysis'!$I$60,"")</f>
        <v/>
      </c>
      <c r="H1301" s="338" t="str">
        <f>IF(ISNUMBER(E1301), IF(G1301&gt;'Bulk DivVar Analysis'!$J$62,"Pass","Fail"),"")</f>
        <v/>
      </c>
      <c r="I1301" s="338" t="str">
        <f t="shared" si="22"/>
        <v/>
      </c>
      <c r="J1301" s="339"/>
      <c r="K1301" s="339"/>
      <c r="L1301" s="339"/>
      <c r="M1301" s="339"/>
      <c r="N1301" s="339"/>
      <c r="O1301" s="339"/>
      <c r="P1301" s="339"/>
      <c r="Q1301" s="339"/>
    </row>
    <row r="1302" spans="1:17" ht="13.5" customHeight="1">
      <c r="A1302" s="481"/>
      <c r="B1302" s="481"/>
      <c r="C1302" s="481"/>
      <c r="D1302" s="481"/>
      <c r="E1302" s="481"/>
      <c r="F1302" s="339"/>
      <c r="G1302" s="340" t="str">
        <f>IF(ISNUMBER(E1302),E1302/'Bulk DivVar Analysis'!$I$60,"")</f>
        <v/>
      </c>
      <c r="H1302" s="338" t="str">
        <f>IF(ISNUMBER(E1302), IF(G1302&gt;'Bulk DivVar Analysis'!$J$62,"Pass","Fail"),"")</f>
        <v/>
      </c>
      <c r="I1302" s="338" t="str">
        <f t="shared" si="22"/>
        <v/>
      </c>
      <c r="J1302" s="339"/>
      <c r="K1302" s="339"/>
      <c r="L1302" s="339"/>
      <c r="M1302" s="339"/>
      <c r="N1302" s="339"/>
      <c r="O1302" s="339"/>
      <c r="P1302" s="339"/>
      <c r="Q1302" s="339"/>
    </row>
    <row r="1303" spans="1:17" ht="13.5" customHeight="1">
      <c r="A1303" s="481"/>
      <c r="B1303" s="481"/>
      <c r="C1303" s="481"/>
      <c r="D1303" s="481"/>
      <c r="E1303" s="481"/>
      <c r="F1303" s="339"/>
      <c r="G1303" s="340" t="str">
        <f>IF(ISNUMBER(E1303),E1303/'Bulk DivVar Analysis'!$I$60,"")</f>
        <v/>
      </c>
      <c r="H1303" s="338" t="str">
        <f>IF(ISNUMBER(E1303), IF(G1303&gt;'Bulk DivVar Analysis'!$J$62,"Pass","Fail"),"")</f>
        <v/>
      </c>
      <c r="I1303" s="338" t="str">
        <f t="shared" si="22"/>
        <v/>
      </c>
      <c r="J1303" s="339"/>
      <c r="K1303" s="339"/>
      <c r="L1303" s="339"/>
      <c r="M1303" s="339"/>
      <c r="N1303" s="339"/>
      <c r="O1303" s="339"/>
      <c r="P1303" s="339"/>
      <c r="Q1303" s="339"/>
    </row>
    <row r="1304" spans="1:17" ht="13.5" customHeight="1">
      <c r="A1304" s="481"/>
      <c r="B1304" s="481"/>
      <c r="C1304" s="481"/>
      <c r="D1304" s="481"/>
      <c r="E1304" s="481"/>
      <c r="F1304" s="339"/>
      <c r="G1304" s="340" t="str">
        <f>IF(ISNUMBER(E1304),E1304/'Bulk DivVar Analysis'!$I$60,"")</f>
        <v/>
      </c>
      <c r="H1304" s="338" t="str">
        <f>IF(ISNUMBER(E1304), IF(G1304&gt;'Bulk DivVar Analysis'!$J$62,"Pass","Fail"),"")</f>
        <v/>
      </c>
      <c r="I1304" s="338" t="str">
        <f t="shared" si="22"/>
        <v/>
      </c>
      <c r="J1304" s="339"/>
      <c r="K1304" s="339"/>
      <c r="L1304" s="339"/>
      <c r="M1304" s="339"/>
      <c r="N1304" s="339"/>
      <c r="O1304" s="339"/>
      <c r="P1304" s="339"/>
      <c r="Q1304" s="339"/>
    </row>
    <row r="1305" spans="1:17" ht="13.5" customHeight="1">
      <c r="A1305" s="481"/>
      <c r="B1305" s="481"/>
      <c r="C1305" s="481"/>
      <c r="D1305" s="481"/>
      <c r="E1305" s="481"/>
      <c r="F1305" s="339"/>
      <c r="G1305" s="340" t="str">
        <f>IF(ISNUMBER(E1305),E1305/'Bulk DivVar Analysis'!$I$60,"")</f>
        <v/>
      </c>
      <c r="H1305" s="338" t="str">
        <f>IF(ISNUMBER(E1305), IF(G1305&gt;'Bulk DivVar Analysis'!$J$62,"Pass","Fail"),"")</f>
        <v/>
      </c>
      <c r="I1305" s="338" t="str">
        <f t="shared" si="22"/>
        <v/>
      </c>
      <c r="J1305" s="339"/>
      <c r="K1305" s="339"/>
      <c r="L1305" s="339"/>
      <c r="M1305" s="339"/>
      <c r="N1305" s="339"/>
      <c r="O1305" s="339"/>
      <c r="P1305" s="339"/>
      <c r="Q1305" s="339"/>
    </row>
    <row r="1306" spans="1:17" ht="13.5" customHeight="1">
      <c r="A1306" s="481"/>
      <c r="B1306" s="481"/>
      <c r="C1306" s="481"/>
      <c r="D1306" s="481"/>
      <c r="E1306" s="481"/>
      <c r="F1306" s="339"/>
      <c r="G1306" s="340" t="str">
        <f>IF(ISNUMBER(E1306),E1306/'Bulk DivVar Analysis'!$I$60,"")</f>
        <v/>
      </c>
      <c r="H1306" s="338" t="str">
        <f>IF(ISNUMBER(E1306), IF(G1306&gt;'Bulk DivVar Analysis'!$J$62,"Pass","Fail"),"")</f>
        <v/>
      </c>
      <c r="I1306" s="338" t="str">
        <f t="shared" si="22"/>
        <v/>
      </c>
      <c r="J1306" s="339"/>
      <c r="K1306" s="339"/>
      <c r="L1306" s="339"/>
      <c r="M1306" s="339"/>
      <c r="N1306" s="339"/>
      <c r="O1306" s="339"/>
      <c r="P1306" s="339"/>
      <c r="Q1306" s="339"/>
    </row>
    <row r="1307" spans="1:17" ht="13.5" customHeight="1">
      <c r="A1307" s="481"/>
      <c r="B1307" s="481"/>
      <c r="C1307" s="481"/>
      <c r="D1307" s="481"/>
      <c r="E1307" s="481"/>
      <c r="F1307" s="339"/>
      <c r="G1307" s="340" t="str">
        <f>IF(ISNUMBER(E1307),E1307/'Bulk DivVar Analysis'!$I$60,"")</f>
        <v/>
      </c>
      <c r="H1307" s="338" t="str">
        <f>IF(ISNUMBER(E1307), IF(G1307&gt;'Bulk DivVar Analysis'!$J$62,"Pass","Fail"),"")</f>
        <v/>
      </c>
      <c r="I1307" s="338" t="str">
        <f t="shared" si="22"/>
        <v/>
      </c>
      <c r="J1307" s="339"/>
      <c r="K1307" s="339"/>
      <c r="L1307" s="339"/>
      <c r="M1307" s="339"/>
      <c r="N1307" s="339"/>
      <c r="O1307" s="339"/>
      <c r="P1307" s="339"/>
      <c r="Q1307" s="339"/>
    </row>
    <row r="1308" spans="1:17" ht="13.5" customHeight="1">
      <c r="A1308" s="481"/>
      <c r="B1308" s="481"/>
      <c r="C1308" s="481"/>
      <c r="D1308" s="481"/>
      <c r="E1308" s="481"/>
      <c r="F1308" s="339"/>
      <c r="G1308" s="340" t="str">
        <f>IF(ISNUMBER(E1308),E1308/'Bulk DivVar Analysis'!$I$60,"")</f>
        <v/>
      </c>
      <c r="H1308" s="338" t="str">
        <f>IF(ISNUMBER(E1308), IF(G1308&gt;'Bulk DivVar Analysis'!$J$62,"Pass","Fail"),"")</f>
        <v/>
      </c>
      <c r="I1308" s="338" t="str">
        <f t="shared" si="22"/>
        <v/>
      </c>
      <c r="J1308" s="339"/>
      <c r="K1308" s="339"/>
      <c r="L1308" s="339"/>
      <c r="M1308" s="339"/>
      <c r="N1308" s="339"/>
      <c r="O1308" s="339"/>
      <c r="P1308" s="339"/>
      <c r="Q1308" s="339"/>
    </row>
    <row r="1309" spans="1:17" ht="13.5" customHeight="1">
      <c r="A1309" s="481"/>
      <c r="B1309" s="481"/>
      <c r="C1309" s="481"/>
      <c r="D1309" s="481"/>
      <c r="E1309" s="481"/>
      <c r="F1309" s="339"/>
      <c r="G1309" s="340" t="str">
        <f>IF(ISNUMBER(E1309),E1309/'Bulk DivVar Analysis'!$I$60,"")</f>
        <v/>
      </c>
      <c r="H1309" s="338" t="str">
        <f>IF(ISNUMBER(E1309), IF(G1309&gt;'Bulk DivVar Analysis'!$J$62,"Pass","Fail"),"")</f>
        <v/>
      </c>
      <c r="I1309" s="338" t="str">
        <f t="shared" si="22"/>
        <v/>
      </c>
      <c r="J1309" s="339"/>
      <c r="K1309" s="339"/>
      <c r="L1309" s="339"/>
      <c r="M1309" s="339"/>
      <c r="N1309" s="339"/>
      <c r="O1309" s="339"/>
      <c r="P1309" s="339"/>
      <c r="Q1309" s="339"/>
    </row>
    <row r="1310" spans="1:17" ht="13.5" customHeight="1">
      <c r="A1310" s="481"/>
      <c r="B1310" s="481"/>
      <c r="C1310" s="481"/>
      <c r="D1310" s="481"/>
      <c r="E1310" s="481"/>
      <c r="F1310" s="339"/>
      <c r="G1310" s="340" t="str">
        <f>IF(ISNUMBER(E1310),E1310/'Bulk DivVar Analysis'!$I$60,"")</f>
        <v/>
      </c>
      <c r="H1310" s="338" t="str">
        <f>IF(ISNUMBER(E1310), IF(G1310&gt;'Bulk DivVar Analysis'!$J$62,"Pass","Fail"),"")</f>
        <v/>
      </c>
      <c r="I1310" s="338" t="str">
        <f t="shared" si="22"/>
        <v/>
      </c>
      <c r="J1310" s="339"/>
      <c r="K1310" s="339"/>
      <c r="L1310" s="339"/>
      <c r="M1310" s="339"/>
      <c r="N1310" s="339"/>
      <c r="O1310" s="339"/>
      <c r="P1310" s="339"/>
      <c r="Q1310" s="339"/>
    </row>
    <row r="1311" spans="1:17" ht="13.5" customHeight="1">
      <c r="A1311" s="481"/>
      <c r="B1311" s="481"/>
      <c r="C1311" s="481"/>
      <c r="D1311" s="481"/>
      <c r="E1311" s="481"/>
      <c r="F1311" s="339"/>
      <c r="G1311" s="340" t="str">
        <f>IF(ISNUMBER(E1311),E1311/'Bulk DivVar Analysis'!$I$60,"")</f>
        <v/>
      </c>
      <c r="H1311" s="338" t="str">
        <f>IF(ISNUMBER(E1311), IF(G1311&gt;'Bulk DivVar Analysis'!$J$62,"Pass","Fail"),"")</f>
        <v/>
      </c>
      <c r="I1311" s="338" t="str">
        <f t="shared" si="22"/>
        <v/>
      </c>
      <c r="J1311" s="339"/>
      <c r="K1311" s="339"/>
      <c r="L1311" s="339"/>
      <c r="M1311" s="339"/>
      <c r="N1311" s="339"/>
      <c r="O1311" s="339"/>
      <c r="P1311" s="339"/>
      <c r="Q1311" s="339"/>
    </row>
    <row r="1312" spans="1:17" ht="13.5" customHeight="1">
      <c r="A1312" s="481"/>
      <c r="B1312" s="481"/>
      <c r="C1312" s="481"/>
      <c r="D1312" s="481"/>
      <c r="E1312" s="481"/>
      <c r="F1312" s="339"/>
      <c r="G1312" s="340" t="str">
        <f>IF(ISNUMBER(E1312),E1312/'Bulk DivVar Analysis'!$I$60,"")</f>
        <v/>
      </c>
      <c r="H1312" s="338" t="str">
        <f>IF(ISNUMBER(E1312), IF(G1312&gt;'Bulk DivVar Analysis'!$J$62,"Pass","Fail"),"")</f>
        <v/>
      </c>
      <c r="I1312" s="338" t="str">
        <f t="shared" si="22"/>
        <v/>
      </c>
      <c r="J1312" s="339"/>
      <c r="K1312" s="339"/>
      <c r="L1312" s="339"/>
      <c r="M1312" s="339"/>
      <c r="N1312" s="339"/>
      <c r="O1312" s="339"/>
      <c r="P1312" s="339"/>
      <c r="Q1312" s="339"/>
    </row>
    <row r="1313" spans="1:17" ht="13.5" customHeight="1">
      <c r="A1313" s="481"/>
      <c r="B1313" s="481"/>
      <c r="C1313" s="481"/>
      <c r="D1313" s="481"/>
      <c r="E1313" s="481"/>
      <c r="F1313" s="339"/>
      <c r="G1313" s="340" t="str">
        <f>IF(ISNUMBER(E1313),E1313/'Bulk DivVar Analysis'!$I$60,"")</f>
        <v/>
      </c>
      <c r="H1313" s="338" t="str">
        <f>IF(ISNUMBER(E1313), IF(G1313&gt;'Bulk DivVar Analysis'!$J$62,"Pass","Fail"),"")</f>
        <v/>
      </c>
      <c r="I1313" s="338" t="str">
        <f t="shared" si="22"/>
        <v/>
      </c>
      <c r="J1313" s="339"/>
      <c r="K1313" s="339"/>
      <c r="L1313" s="339"/>
      <c r="M1313" s="339"/>
      <c r="N1313" s="339"/>
      <c r="O1313" s="339"/>
      <c r="P1313" s="339"/>
      <c r="Q1313" s="339"/>
    </row>
    <row r="1314" spans="1:17" ht="13.5" customHeight="1">
      <c r="A1314" s="481"/>
      <c r="B1314" s="481"/>
      <c r="C1314" s="481"/>
      <c r="D1314" s="481"/>
      <c r="E1314" s="481"/>
      <c r="F1314" s="339"/>
      <c r="G1314" s="340" t="str">
        <f>IF(ISNUMBER(E1314),E1314/'Bulk DivVar Analysis'!$I$60,"")</f>
        <v/>
      </c>
      <c r="H1314" s="338" t="str">
        <f>IF(ISNUMBER(E1314), IF(G1314&gt;'Bulk DivVar Analysis'!$J$62,"Pass","Fail"),"")</f>
        <v/>
      </c>
      <c r="I1314" s="338" t="str">
        <f t="shared" si="22"/>
        <v/>
      </c>
      <c r="J1314" s="339"/>
      <c r="K1314" s="339"/>
      <c r="L1314" s="339"/>
      <c r="M1314" s="339"/>
      <c r="N1314" s="339"/>
      <c r="O1314" s="339"/>
      <c r="P1314" s="339"/>
      <c r="Q1314" s="339"/>
    </row>
    <row r="1315" spans="1:17" ht="13.5" customHeight="1">
      <c r="A1315" s="481"/>
      <c r="B1315" s="481"/>
      <c r="C1315" s="481"/>
      <c r="D1315" s="481"/>
      <c r="E1315" s="481"/>
      <c r="F1315" s="339"/>
      <c r="G1315" s="340" t="str">
        <f>IF(ISNUMBER(E1315),E1315/'Bulk DivVar Analysis'!$I$60,"")</f>
        <v/>
      </c>
      <c r="H1315" s="338" t="str">
        <f>IF(ISNUMBER(E1315), IF(G1315&gt;'Bulk DivVar Analysis'!$J$62,"Pass","Fail"),"")</f>
        <v/>
      </c>
      <c r="I1315" s="338" t="str">
        <f t="shared" si="22"/>
        <v/>
      </c>
      <c r="J1315" s="339"/>
      <c r="K1315" s="339"/>
      <c r="L1315" s="339"/>
      <c r="M1315" s="339"/>
      <c r="N1315" s="339"/>
      <c r="O1315" s="339"/>
      <c r="P1315" s="339"/>
      <c r="Q1315" s="339"/>
    </row>
    <row r="1316" spans="1:17" ht="13.5" customHeight="1">
      <c r="A1316" s="481"/>
      <c r="B1316" s="481"/>
      <c r="C1316" s="481"/>
      <c r="D1316" s="481"/>
      <c r="E1316" s="481"/>
      <c r="F1316" s="339"/>
      <c r="G1316" s="340" t="str">
        <f>IF(ISNUMBER(E1316),E1316/'Bulk DivVar Analysis'!$I$60,"")</f>
        <v/>
      </c>
      <c r="H1316" s="338" t="str">
        <f>IF(ISNUMBER(E1316), IF(G1316&gt;'Bulk DivVar Analysis'!$J$62,"Pass","Fail"),"")</f>
        <v/>
      </c>
      <c r="I1316" s="338" t="str">
        <f t="shared" si="22"/>
        <v/>
      </c>
      <c r="J1316" s="339"/>
      <c r="K1316" s="339"/>
      <c r="L1316" s="339"/>
      <c r="M1316" s="339"/>
      <c r="N1316" s="339"/>
      <c r="O1316" s="339"/>
      <c r="P1316" s="339"/>
      <c r="Q1316" s="339"/>
    </row>
    <row r="1317" spans="1:17" ht="13.5" customHeight="1">
      <c r="A1317" s="481"/>
      <c r="B1317" s="481"/>
      <c r="C1317" s="481"/>
      <c r="D1317" s="481"/>
      <c r="E1317" s="481"/>
      <c r="F1317" s="339"/>
      <c r="G1317" s="340" t="str">
        <f>IF(ISNUMBER(E1317),E1317/'Bulk DivVar Analysis'!$I$60,"")</f>
        <v/>
      </c>
      <c r="H1317" s="338" t="str">
        <f>IF(ISNUMBER(E1317), IF(G1317&gt;'Bulk DivVar Analysis'!$J$62,"Pass","Fail"),"")</f>
        <v/>
      </c>
      <c r="I1317" s="338" t="str">
        <f t="shared" si="22"/>
        <v/>
      </c>
      <c r="J1317" s="339"/>
      <c r="K1317" s="339"/>
      <c r="L1317" s="339"/>
      <c r="M1317" s="339"/>
      <c r="N1317" s="339"/>
      <c r="O1317" s="339"/>
      <c r="P1317" s="339"/>
      <c r="Q1317" s="339"/>
    </row>
    <row r="1318" spans="1:17" ht="13.5" customHeight="1">
      <c r="A1318" s="481"/>
      <c r="B1318" s="481"/>
      <c r="C1318" s="481"/>
      <c r="D1318" s="481"/>
      <c r="E1318" s="481"/>
      <c r="F1318" s="339"/>
      <c r="G1318" s="340" t="str">
        <f>IF(ISNUMBER(E1318),E1318/'Bulk DivVar Analysis'!$I$60,"")</f>
        <v/>
      </c>
      <c r="H1318" s="338" t="str">
        <f>IF(ISNUMBER(E1318), IF(G1318&gt;'Bulk DivVar Analysis'!$J$62,"Pass","Fail"),"")</f>
        <v/>
      </c>
      <c r="I1318" s="338" t="str">
        <f t="shared" si="22"/>
        <v/>
      </c>
      <c r="J1318" s="339"/>
      <c r="K1318" s="339"/>
      <c r="L1318" s="339"/>
      <c r="M1318" s="339"/>
      <c r="N1318" s="339"/>
      <c r="O1318" s="339"/>
      <c r="P1318" s="339"/>
      <c r="Q1318" s="339"/>
    </row>
    <row r="1319" spans="1:17" ht="13.5" customHeight="1">
      <c r="A1319" s="481"/>
      <c r="B1319" s="481"/>
      <c r="C1319" s="481"/>
      <c r="D1319" s="481"/>
      <c r="E1319" s="481"/>
      <c r="F1319" s="339"/>
      <c r="G1319" s="340" t="str">
        <f>IF(ISNUMBER(E1319),E1319/'Bulk DivVar Analysis'!$I$60,"")</f>
        <v/>
      </c>
      <c r="H1319" s="338" t="str">
        <f>IF(ISNUMBER(E1319), IF(G1319&gt;'Bulk DivVar Analysis'!$J$62,"Pass","Fail"),"")</f>
        <v/>
      </c>
      <c r="I1319" s="338" t="str">
        <f t="shared" si="22"/>
        <v/>
      </c>
      <c r="J1319" s="339"/>
      <c r="K1319" s="339"/>
      <c r="L1319" s="339"/>
      <c r="M1319" s="339"/>
      <c r="N1319" s="339"/>
      <c r="O1319" s="339"/>
      <c r="P1319" s="339"/>
      <c r="Q1319" s="339"/>
    </row>
    <row r="1320" spans="1:17" ht="13.5" customHeight="1">
      <c r="A1320" s="481"/>
      <c r="B1320" s="481"/>
      <c r="C1320" s="481"/>
      <c r="D1320" s="481"/>
      <c r="E1320" s="481"/>
      <c r="F1320" s="339"/>
      <c r="G1320" s="340" t="str">
        <f>IF(ISNUMBER(E1320),E1320/'Bulk DivVar Analysis'!$I$60,"")</f>
        <v/>
      </c>
      <c r="H1320" s="338" t="str">
        <f>IF(ISNUMBER(E1320), IF(G1320&gt;'Bulk DivVar Analysis'!$J$62,"Pass","Fail"),"")</f>
        <v/>
      </c>
      <c r="I1320" s="338" t="str">
        <f t="shared" si="22"/>
        <v/>
      </c>
      <c r="J1320" s="339"/>
      <c r="K1320" s="339"/>
      <c r="L1320" s="339"/>
      <c r="M1320" s="339"/>
      <c r="N1320" s="339"/>
      <c r="O1320" s="339"/>
      <c r="P1320" s="339"/>
      <c r="Q1320" s="339"/>
    </row>
    <row r="1321" spans="1:17" ht="13.5" customHeight="1">
      <c r="A1321" s="481"/>
      <c r="B1321" s="481"/>
      <c r="C1321" s="481"/>
      <c r="D1321" s="481"/>
      <c r="E1321" s="481"/>
      <c r="F1321" s="339"/>
      <c r="G1321" s="340" t="str">
        <f>IF(ISNUMBER(E1321),E1321/'Bulk DivVar Analysis'!$I$60,"")</f>
        <v/>
      </c>
      <c r="H1321" s="338" t="str">
        <f>IF(ISNUMBER(E1321), IF(G1321&gt;'Bulk DivVar Analysis'!$J$62,"Pass","Fail"),"")</f>
        <v/>
      </c>
      <c r="I1321" s="338" t="str">
        <f t="shared" si="22"/>
        <v/>
      </c>
      <c r="J1321" s="339"/>
      <c r="K1321" s="339"/>
      <c r="L1321" s="339"/>
      <c r="M1321" s="339"/>
      <c r="N1321" s="339"/>
      <c r="O1321" s="339"/>
      <c r="P1321" s="339"/>
      <c r="Q1321" s="339"/>
    </row>
    <row r="1322" spans="1:17" ht="13.5" customHeight="1">
      <c r="A1322" s="481"/>
      <c r="B1322" s="481"/>
      <c r="C1322" s="481"/>
      <c r="D1322" s="481"/>
      <c r="E1322" s="481"/>
      <c r="F1322" s="339"/>
      <c r="G1322" s="340" t="str">
        <f>IF(ISNUMBER(E1322),E1322/'Bulk DivVar Analysis'!$I$60,"")</f>
        <v/>
      </c>
      <c r="H1322" s="338" t="str">
        <f>IF(ISNUMBER(E1322), IF(G1322&gt;'Bulk DivVar Analysis'!$J$62,"Pass","Fail"),"")</f>
        <v/>
      </c>
      <c r="I1322" s="338" t="str">
        <f t="shared" si="22"/>
        <v/>
      </c>
      <c r="J1322" s="339"/>
      <c r="K1322" s="339"/>
      <c r="L1322" s="339"/>
      <c r="M1322" s="339"/>
      <c r="N1322" s="339"/>
      <c r="O1322" s="339"/>
      <c r="P1322" s="339"/>
      <c r="Q1322" s="339"/>
    </row>
    <row r="1323" spans="1:17" ht="13.5" customHeight="1">
      <c r="A1323" s="481"/>
      <c r="B1323" s="481"/>
      <c r="C1323" s="481"/>
      <c r="D1323" s="481"/>
      <c r="E1323" s="481"/>
      <c r="F1323" s="339"/>
      <c r="G1323" s="340" t="str">
        <f>IF(ISNUMBER(E1323),E1323/'Bulk DivVar Analysis'!$I$60,"")</f>
        <v/>
      </c>
      <c r="H1323" s="338" t="str">
        <f>IF(ISNUMBER(E1323), IF(G1323&gt;'Bulk DivVar Analysis'!$J$62,"Pass","Fail"),"")</f>
        <v/>
      </c>
      <c r="I1323" s="338" t="str">
        <f t="shared" si="22"/>
        <v/>
      </c>
      <c r="J1323" s="339"/>
      <c r="K1323" s="339"/>
      <c r="L1323" s="339"/>
      <c r="M1323" s="339"/>
      <c r="N1323" s="339"/>
      <c r="O1323" s="339"/>
      <c r="P1323" s="339"/>
      <c r="Q1323" s="339"/>
    </row>
    <row r="1324" spans="1:17" ht="13.5" customHeight="1">
      <c r="A1324" s="481"/>
      <c r="B1324" s="481"/>
      <c r="C1324" s="481"/>
      <c r="D1324" s="481"/>
      <c r="E1324" s="481"/>
      <c r="F1324" s="339"/>
      <c r="G1324" s="340" t="str">
        <f>IF(ISNUMBER(E1324),E1324/'Bulk DivVar Analysis'!$I$60,"")</f>
        <v/>
      </c>
      <c r="H1324" s="338" t="str">
        <f>IF(ISNUMBER(E1324), IF(G1324&gt;'Bulk DivVar Analysis'!$J$62,"Pass","Fail"),"")</f>
        <v/>
      </c>
      <c r="I1324" s="338" t="str">
        <f t="shared" si="22"/>
        <v/>
      </c>
      <c r="J1324" s="339"/>
      <c r="K1324" s="339"/>
      <c r="L1324" s="339"/>
      <c r="M1324" s="339"/>
      <c r="N1324" s="339"/>
      <c r="O1324" s="339"/>
      <c r="P1324" s="339"/>
      <c r="Q1324" s="339"/>
    </row>
    <row r="1325" spans="1:17" ht="13.5" customHeight="1">
      <c r="A1325" s="481"/>
      <c r="B1325" s="481"/>
      <c r="C1325" s="481"/>
      <c r="D1325" s="481"/>
      <c r="E1325" s="481"/>
      <c r="F1325" s="339"/>
      <c r="G1325" s="340" t="str">
        <f>IF(ISNUMBER(E1325),E1325/'Bulk DivVar Analysis'!$I$60,"")</f>
        <v/>
      </c>
      <c r="H1325" s="338" t="str">
        <f>IF(ISNUMBER(E1325), IF(G1325&gt;'Bulk DivVar Analysis'!$J$62,"Pass","Fail"),"")</f>
        <v/>
      </c>
      <c r="I1325" s="338" t="str">
        <f t="shared" si="22"/>
        <v/>
      </c>
      <c r="J1325" s="339"/>
      <c r="K1325" s="339"/>
      <c r="L1325" s="339"/>
      <c r="M1325" s="339"/>
      <c r="N1325" s="339"/>
      <c r="O1325" s="339"/>
      <c r="P1325" s="339"/>
      <c r="Q1325" s="339"/>
    </row>
    <row r="1326" spans="1:17" ht="13.5" customHeight="1">
      <c r="A1326" s="481"/>
      <c r="B1326" s="481"/>
      <c r="C1326" s="481"/>
      <c r="D1326" s="481"/>
      <c r="E1326" s="481"/>
      <c r="F1326" s="339"/>
      <c r="G1326" s="340" t="str">
        <f>IF(ISNUMBER(E1326),E1326/'Bulk DivVar Analysis'!$I$60,"")</f>
        <v/>
      </c>
      <c r="H1326" s="338" t="str">
        <f>IF(ISNUMBER(E1326), IF(G1326&gt;'Bulk DivVar Analysis'!$J$62,"Pass","Fail"),"")</f>
        <v/>
      </c>
      <c r="I1326" s="338" t="str">
        <f t="shared" si="22"/>
        <v/>
      </c>
      <c r="J1326" s="339"/>
      <c r="K1326" s="339"/>
      <c r="L1326" s="339"/>
      <c r="M1326" s="339"/>
      <c r="N1326" s="339"/>
      <c r="O1326" s="339"/>
      <c r="P1326" s="339"/>
      <c r="Q1326" s="339"/>
    </row>
    <row r="1327" spans="1:17" ht="13.5" customHeight="1">
      <c r="A1327" s="481"/>
      <c r="B1327" s="481"/>
      <c r="C1327" s="481"/>
      <c r="D1327" s="481"/>
      <c r="E1327" s="481"/>
      <c r="F1327" s="339"/>
      <c r="G1327" s="340" t="str">
        <f>IF(ISNUMBER(E1327),E1327/'Bulk DivVar Analysis'!$I$60,"")</f>
        <v/>
      </c>
      <c r="H1327" s="338" t="str">
        <f>IF(ISNUMBER(E1327), IF(G1327&gt;'Bulk DivVar Analysis'!$J$62,"Pass","Fail"),"")</f>
        <v/>
      </c>
      <c r="I1327" s="338" t="str">
        <f t="shared" si="22"/>
        <v/>
      </c>
      <c r="J1327" s="339"/>
      <c r="K1327" s="339"/>
      <c r="L1327" s="339"/>
      <c r="M1327" s="339"/>
      <c r="N1327" s="339"/>
      <c r="O1327" s="339"/>
      <c r="P1327" s="339"/>
      <c r="Q1327" s="339"/>
    </row>
    <row r="1328" spans="1:17" ht="13.5" customHeight="1">
      <c r="A1328" s="481"/>
      <c r="B1328" s="481"/>
      <c r="C1328" s="481"/>
      <c r="D1328" s="481"/>
      <c r="E1328" s="481"/>
      <c r="F1328" s="339"/>
      <c r="G1328" s="340" t="str">
        <f>IF(ISNUMBER(E1328),E1328/'Bulk DivVar Analysis'!$I$60,"")</f>
        <v/>
      </c>
      <c r="H1328" s="338" t="str">
        <f>IF(ISNUMBER(E1328), IF(G1328&gt;'Bulk DivVar Analysis'!$J$62,"Pass","Fail"),"")</f>
        <v/>
      </c>
      <c r="I1328" s="338" t="str">
        <f t="shared" si="22"/>
        <v/>
      </c>
      <c r="J1328" s="339"/>
      <c r="K1328" s="339"/>
      <c r="L1328" s="339"/>
      <c r="M1328" s="339"/>
      <c r="N1328" s="339"/>
      <c r="O1328" s="339"/>
      <c r="P1328" s="339"/>
      <c r="Q1328" s="339"/>
    </row>
    <row r="1329" spans="1:17" ht="13.5" customHeight="1">
      <c r="A1329" s="481"/>
      <c r="B1329" s="481"/>
      <c r="C1329" s="481"/>
      <c r="D1329" s="481"/>
      <c r="E1329" s="481"/>
      <c r="F1329" s="339"/>
      <c r="G1329" s="340" t="str">
        <f>IF(ISNUMBER(E1329),E1329/'Bulk DivVar Analysis'!$I$60,"")</f>
        <v/>
      </c>
      <c r="H1329" s="338" t="str">
        <f>IF(ISNUMBER(E1329), IF(G1329&gt;'Bulk DivVar Analysis'!$J$62,"Pass","Fail"),"")</f>
        <v/>
      </c>
      <c r="I1329" s="338" t="str">
        <f t="shared" si="22"/>
        <v/>
      </c>
      <c r="J1329" s="339"/>
      <c r="K1329" s="339"/>
      <c r="L1329" s="339"/>
      <c r="M1329" s="339"/>
      <c r="N1329" s="339"/>
      <c r="O1329" s="339"/>
      <c r="P1329" s="339"/>
      <c r="Q1329" s="339"/>
    </row>
    <row r="1330" spans="1:17" ht="13.5" customHeight="1">
      <c r="A1330" s="481"/>
      <c r="B1330" s="481"/>
      <c r="C1330" s="481"/>
      <c r="D1330" s="481"/>
      <c r="E1330" s="481"/>
      <c r="F1330" s="339"/>
      <c r="G1330" s="340" t="str">
        <f>IF(ISNUMBER(E1330),E1330/'Bulk DivVar Analysis'!$I$60,"")</f>
        <v/>
      </c>
      <c r="H1330" s="338" t="str">
        <f>IF(ISNUMBER(E1330), IF(G1330&gt;'Bulk DivVar Analysis'!$J$62,"Pass","Fail"),"")</f>
        <v/>
      </c>
      <c r="I1330" s="338" t="str">
        <f t="shared" si="22"/>
        <v/>
      </c>
      <c r="J1330" s="339"/>
      <c r="K1330" s="339"/>
      <c r="L1330" s="339"/>
      <c r="M1330" s="339"/>
      <c r="N1330" s="339"/>
      <c r="O1330" s="339"/>
      <c r="P1330" s="339"/>
      <c r="Q1330" s="339"/>
    </row>
    <row r="1331" spans="1:17" ht="13.5" customHeight="1">
      <c r="A1331" s="481"/>
      <c r="B1331" s="481"/>
      <c r="C1331" s="481"/>
      <c r="D1331" s="481"/>
      <c r="E1331" s="481"/>
      <c r="F1331" s="339"/>
      <c r="G1331" s="340" t="str">
        <f>IF(ISNUMBER(E1331),E1331/'Bulk DivVar Analysis'!$I$60,"")</f>
        <v/>
      </c>
      <c r="H1331" s="338" t="str">
        <f>IF(ISNUMBER(E1331), IF(G1331&gt;'Bulk DivVar Analysis'!$J$62,"Pass","Fail"),"")</f>
        <v/>
      </c>
      <c r="I1331" s="338" t="str">
        <f t="shared" si="22"/>
        <v/>
      </c>
      <c r="J1331" s="339"/>
      <c r="K1331" s="339"/>
      <c r="L1331" s="339"/>
      <c r="M1331" s="339"/>
      <c r="N1331" s="339"/>
      <c r="O1331" s="339"/>
      <c r="P1331" s="339"/>
      <c r="Q1331" s="339"/>
    </row>
    <row r="1332" spans="1:17" ht="13.5" customHeight="1">
      <c r="A1332" s="481"/>
      <c r="B1332" s="481"/>
      <c r="C1332" s="481"/>
      <c r="D1332" s="481"/>
      <c r="E1332" s="481"/>
      <c r="F1332" s="339"/>
      <c r="G1332" s="340" t="str">
        <f>IF(ISNUMBER(E1332),E1332/'Bulk DivVar Analysis'!$I$60,"")</f>
        <v/>
      </c>
      <c r="H1332" s="338" t="str">
        <f>IF(ISNUMBER(E1332), IF(G1332&gt;'Bulk DivVar Analysis'!$J$62,"Pass","Fail"),"")</f>
        <v/>
      </c>
      <c r="I1332" s="338" t="str">
        <f t="shared" si="22"/>
        <v/>
      </c>
      <c r="J1332" s="339"/>
      <c r="K1332" s="339"/>
      <c r="L1332" s="339"/>
      <c r="M1332" s="339"/>
      <c r="N1332" s="339"/>
      <c r="O1332" s="339"/>
      <c r="P1332" s="339"/>
      <c r="Q1332" s="339"/>
    </row>
    <row r="1333" spans="1:17" ht="13.5" customHeight="1">
      <c r="A1333" s="481"/>
      <c r="B1333" s="481"/>
      <c r="C1333" s="481"/>
      <c r="D1333" s="481"/>
      <c r="E1333" s="481"/>
      <c r="F1333" s="339"/>
      <c r="G1333" s="340" t="str">
        <f>IF(ISNUMBER(E1333),E1333/'Bulk DivVar Analysis'!$I$60,"")</f>
        <v/>
      </c>
      <c r="H1333" s="338" t="str">
        <f>IF(ISNUMBER(E1333), IF(G1333&gt;'Bulk DivVar Analysis'!$J$62,"Pass","Fail"),"")</f>
        <v/>
      </c>
      <c r="I1333" s="338" t="str">
        <f t="shared" si="22"/>
        <v/>
      </c>
      <c r="J1333" s="339"/>
      <c r="K1333" s="339"/>
      <c r="L1333" s="339"/>
      <c r="M1333" s="339"/>
      <c r="N1333" s="339"/>
      <c r="O1333" s="339"/>
      <c r="P1333" s="339"/>
      <c r="Q1333" s="339"/>
    </row>
    <row r="1334" spans="1:17" ht="13.5" customHeight="1">
      <c r="A1334" s="481"/>
      <c r="B1334" s="481"/>
      <c r="C1334" s="481"/>
      <c r="D1334" s="481"/>
      <c r="E1334" s="481"/>
      <c r="F1334" s="339"/>
      <c r="G1334" s="340" t="str">
        <f>IF(ISNUMBER(E1334),E1334/'Bulk DivVar Analysis'!$I$60,"")</f>
        <v/>
      </c>
      <c r="H1334" s="338" t="str">
        <f>IF(ISNUMBER(E1334), IF(G1334&gt;'Bulk DivVar Analysis'!$J$62,"Pass","Fail"),"")</f>
        <v/>
      </c>
      <c r="I1334" s="338" t="str">
        <f t="shared" si="22"/>
        <v/>
      </c>
      <c r="J1334" s="339"/>
      <c r="K1334" s="339"/>
      <c r="L1334" s="339"/>
      <c r="M1334" s="339"/>
      <c r="N1334" s="339"/>
      <c r="O1334" s="339"/>
      <c r="P1334" s="339"/>
      <c r="Q1334" s="339"/>
    </row>
    <row r="1335" spans="1:17" ht="13.5" customHeight="1">
      <c r="A1335" s="481"/>
      <c r="B1335" s="481"/>
      <c r="C1335" s="481"/>
      <c r="D1335" s="481"/>
      <c r="E1335" s="481"/>
      <c r="F1335" s="339"/>
      <c r="G1335" s="340" t="str">
        <f>IF(ISNUMBER(E1335),E1335/'Bulk DivVar Analysis'!$I$60,"")</f>
        <v/>
      </c>
      <c r="H1335" s="338" t="str">
        <f>IF(ISNUMBER(E1335), IF(G1335&gt;'Bulk DivVar Analysis'!$J$62,"Pass","Fail"),"")</f>
        <v/>
      </c>
      <c r="I1335" s="338" t="str">
        <f t="shared" si="22"/>
        <v/>
      </c>
      <c r="J1335" s="339"/>
      <c r="K1335" s="339"/>
      <c r="L1335" s="339"/>
      <c r="M1335" s="339"/>
      <c r="N1335" s="339"/>
      <c r="O1335" s="339"/>
      <c r="P1335" s="339"/>
      <c r="Q1335" s="339"/>
    </row>
    <row r="1336" spans="1:17" ht="13.5" customHeight="1">
      <c r="A1336" s="481"/>
      <c r="B1336" s="481"/>
      <c r="C1336" s="481"/>
      <c r="D1336" s="481"/>
      <c r="E1336" s="481"/>
      <c r="F1336" s="339"/>
      <c r="G1336" s="340" t="str">
        <f>IF(ISNUMBER(E1336),E1336/'Bulk DivVar Analysis'!$I$60,"")</f>
        <v/>
      </c>
      <c r="H1336" s="338" t="str">
        <f>IF(ISNUMBER(E1336), IF(G1336&gt;'Bulk DivVar Analysis'!$J$62,"Pass","Fail"),"")</f>
        <v/>
      </c>
      <c r="I1336" s="338" t="str">
        <f t="shared" si="22"/>
        <v/>
      </c>
      <c r="J1336" s="339"/>
      <c r="K1336" s="339"/>
      <c r="L1336" s="339"/>
      <c r="M1336" s="339"/>
      <c r="N1336" s="339"/>
      <c r="O1336" s="339"/>
      <c r="P1336" s="339"/>
      <c r="Q1336" s="339"/>
    </row>
    <row r="1337" spans="1:17" ht="13.5" customHeight="1">
      <c r="A1337" s="481"/>
      <c r="B1337" s="481"/>
      <c r="C1337" s="481"/>
      <c r="D1337" s="481"/>
      <c r="E1337" s="481"/>
      <c r="F1337" s="339"/>
      <c r="G1337" s="340" t="str">
        <f>IF(ISNUMBER(E1337),E1337/'Bulk DivVar Analysis'!$I$60,"")</f>
        <v/>
      </c>
      <c r="H1337" s="338" t="str">
        <f>IF(ISNUMBER(E1337), IF(G1337&gt;'Bulk DivVar Analysis'!$J$62,"Pass","Fail"),"")</f>
        <v/>
      </c>
      <c r="I1337" s="338" t="str">
        <f t="shared" si="22"/>
        <v/>
      </c>
      <c r="J1337" s="339"/>
      <c r="K1337" s="339"/>
      <c r="L1337" s="339"/>
      <c r="M1337" s="339"/>
      <c r="N1337" s="339"/>
      <c r="O1337" s="339"/>
      <c r="P1337" s="339"/>
      <c r="Q1337" s="339"/>
    </row>
    <row r="1338" spans="1:17" ht="13.5" customHeight="1">
      <c r="A1338" s="481"/>
      <c r="B1338" s="481"/>
      <c r="C1338" s="481"/>
      <c r="D1338" s="481"/>
      <c r="E1338" s="481"/>
      <c r="F1338" s="339"/>
      <c r="G1338" s="340" t="str">
        <f>IF(ISNUMBER(E1338),E1338/'Bulk DivVar Analysis'!$I$60,"")</f>
        <v/>
      </c>
      <c r="H1338" s="338" t="str">
        <f>IF(ISNUMBER(E1338), IF(G1338&gt;'Bulk DivVar Analysis'!$J$62,"Pass","Fail"),"")</f>
        <v/>
      </c>
      <c r="I1338" s="338" t="str">
        <f t="shared" si="22"/>
        <v/>
      </c>
      <c r="J1338" s="339"/>
      <c r="K1338" s="339"/>
      <c r="L1338" s="339"/>
      <c r="M1338" s="339"/>
      <c r="N1338" s="339"/>
      <c r="O1338" s="339"/>
      <c r="P1338" s="339"/>
      <c r="Q1338" s="339"/>
    </row>
    <row r="1339" spans="1:17" ht="13.5" customHeight="1">
      <c r="A1339" s="481"/>
      <c r="B1339" s="481"/>
      <c r="C1339" s="481"/>
      <c r="D1339" s="481"/>
      <c r="E1339" s="481"/>
      <c r="F1339" s="339"/>
      <c r="G1339" s="340" t="str">
        <f>IF(ISNUMBER(E1339),E1339/'Bulk DivVar Analysis'!$I$60,"")</f>
        <v/>
      </c>
      <c r="H1339" s="338" t="str">
        <f>IF(ISNUMBER(E1339), IF(G1339&gt;'Bulk DivVar Analysis'!$J$62,"Pass","Fail"),"")</f>
        <v/>
      </c>
      <c r="I1339" s="338" t="str">
        <f t="shared" si="22"/>
        <v/>
      </c>
      <c r="J1339" s="339"/>
      <c r="K1339" s="339"/>
      <c r="L1339" s="339"/>
      <c r="M1339" s="339"/>
      <c r="N1339" s="339"/>
      <c r="O1339" s="339"/>
      <c r="P1339" s="339"/>
      <c r="Q1339" s="339"/>
    </row>
    <row r="1340" spans="1:17" ht="13.5" customHeight="1">
      <c r="A1340" s="481"/>
      <c r="B1340" s="481"/>
      <c r="C1340" s="481"/>
      <c r="D1340" s="481"/>
      <c r="E1340" s="481"/>
      <c r="F1340" s="339"/>
      <c r="G1340" s="340" t="str">
        <f>IF(ISNUMBER(E1340),E1340/'Bulk DivVar Analysis'!$I$60,"")</f>
        <v/>
      </c>
      <c r="H1340" s="338" t="str">
        <f>IF(ISNUMBER(E1340), IF(G1340&gt;'Bulk DivVar Analysis'!$J$62,"Pass","Fail"),"")</f>
        <v/>
      </c>
      <c r="I1340" s="338" t="str">
        <f t="shared" si="22"/>
        <v/>
      </c>
      <c r="J1340" s="339"/>
      <c r="K1340" s="339"/>
      <c r="L1340" s="339"/>
      <c r="M1340" s="339"/>
      <c r="N1340" s="339"/>
      <c r="O1340" s="339"/>
      <c r="P1340" s="339"/>
      <c r="Q1340" s="339"/>
    </row>
    <row r="1341" spans="1:17" ht="13.5" customHeight="1">
      <c r="A1341" s="481"/>
      <c r="B1341" s="481"/>
      <c r="C1341" s="481"/>
      <c r="D1341" s="481"/>
      <c r="E1341" s="481"/>
      <c r="F1341" s="339"/>
      <c r="G1341" s="340" t="str">
        <f>IF(ISNUMBER(E1341),E1341/'Bulk DivVar Analysis'!$I$60,"")</f>
        <v/>
      </c>
      <c r="H1341" s="338" t="str">
        <f>IF(ISNUMBER(E1341), IF(G1341&gt;'Bulk DivVar Analysis'!$J$62,"Pass","Fail"),"")</f>
        <v/>
      </c>
      <c r="I1341" s="338" t="str">
        <f t="shared" si="22"/>
        <v/>
      </c>
      <c r="J1341" s="339"/>
      <c r="K1341" s="339"/>
      <c r="L1341" s="339"/>
      <c r="M1341" s="339"/>
      <c r="N1341" s="339"/>
      <c r="O1341" s="339"/>
      <c r="P1341" s="339"/>
      <c r="Q1341" s="339"/>
    </row>
    <row r="1342" spans="1:17" ht="13.5" customHeight="1">
      <c r="A1342" s="481"/>
      <c r="B1342" s="481"/>
      <c r="C1342" s="481"/>
      <c r="D1342" s="481"/>
      <c r="E1342" s="481"/>
      <c r="F1342" s="339"/>
      <c r="G1342" s="340" t="str">
        <f>IF(ISNUMBER(E1342),E1342/'Bulk DivVar Analysis'!$I$60,"")</f>
        <v/>
      </c>
      <c r="H1342" s="338" t="str">
        <f>IF(ISNUMBER(E1342), IF(G1342&gt;'Bulk DivVar Analysis'!$J$62,"Pass","Fail"),"")</f>
        <v/>
      </c>
      <c r="I1342" s="338" t="str">
        <f t="shared" si="22"/>
        <v/>
      </c>
      <c r="J1342" s="339"/>
      <c r="K1342" s="339"/>
      <c r="L1342" s="339"/>
      <c r="M1342" s="339"/>
      <c r="N1342" s="339"/>
      <c r="O1342" s="339"/>
      <c r="P1342" s="339"/>
      <c r="Q1342" s="339"/>
    </row>
    <row r="1343" spans="1:17" ht="13.5" customHeight="1">
      <c r="A1343" s="481"/>
      <c r="B1343" s="481"/>
      <c r="C1343" s="481"/>
      <c r="D1343" s="481"/>
      <c r="E1343" s="481"/>
      <c r="F1343" s="339"/>
      <c r="G1343" s="340" t="str">
        <f>IF(ISNUMBER(E1343),E1343/'Bulk DivVar Analysis'!$I$60,"")</f>
        <v/>
      </c>
      <c r="H1343" s="338" t="str">
        <f>IF(ISNUMBER(E1343), IF(G1343&gt;'Bulk DivVar Analysis'!$J$62,"Pass","Fail"),"")</f>
        <v/>
      </c>
      <c r="I1343" s="338" t="str">
        <f t="shared" si="22"/>
        <v/>
      </c>
      <c r="J1343" s="339"/>
      <c r="K1343" s="339"/>
      <c r="L1343" s="339"/>
      <c r="M1343" s="339"/>
      <c r="N1343" s="339"/>
      <c r="O1343" s="339"/>
      <c r="P1343" s="339"/>
      <c r="Q1343" s="339"/>
    </row>
    <row r="1344" spans="1:17" ht="13.5" customHeight="1">
      <c r="A1344" s="481"/>
      <c r="B1344" s="481"/>
      <c r="C1344" s="481"/>
      <c r="D1344" s="481"/>
      <c r="E1344" s="481"/>
      <c r="F1344" s="339"/>
      <c r="G1344" s="340" t="str">
        <f>IF(ISNUMBER(E1344),E1344/'Bulk DivVar Analysis'!$I$60,"")</f>
        <v/>
      </c>
      <c r="H1344" s="338" t="str">
        <f>IF(ISNUMBER(E1344), IF(G1344&gt;'Bulk DivVar Analysis'!$J$62,"Pass","Fail"),"")</f>
        <v/>
      </c>
      <c r="I1344" s="338" t="str">
        <f t="shared" si="22"/>
        <v/>
      </c>
      <c r="J1344" s="339"/>
      <c r="K1344" s="339"/>
      <c r="L1344" s="339"/>
      <c r="M1344" s="339"/>
      <c r="N1344" s="339"/>
      <c r="O1344" s="339"/>
      <c r="P1344" s="339"/>
      <c r="Q1344" s="339"/>
    </row>
    <row r="1345" spans="1:17" ht="13.5" customHeight="1">
      <c r="A1345" s="481"/>
      <c r="B1345" s="481"/>
      <c r="C1345" s="481"/>
      <c r="D1345" s="481"/>
      <c r="E1345" s="481"/>
      <c r="F1345" s="339"/>
      <c r="G1345" s="340" t="str">
        <f>IF(ISNUMBER(E1345),E1345/'Bulk DivVar Analysis'!$I$60,"")</f>
        <v/>
      </c>
      <c r="H1345" s="338" t="str">
        <f>IF(ISNUMBER(E1345), IF(G1345&gt;'Bulk DivVar Analysis'!$J$62,"Pass","Fail"),"")</f>
        <v/>
      </c>
      <c r="I1345" s="338" t="str">
        <f t="shared" si="22"/>
        <v/>
      </c>
      <c r="J1345" s="339"/>
      <c r="K1345" s="339"/>
      <c r="L1345" s="339"/>
      <c r="M1345" s="339"/>
      <c r="N1345" s="339"/>
      <c r="O1345" s="339"/>
      <c r="P1345" s="339"/>
      <c r="Q1345" s="339"/>
    </row>
    <row r="1346" spans="1:17" ht="13.5" customHeight="1">
      <c r="A1346" s="481"/>
      <c r="B1346" s="481"/>
      <c r="C1346" s="481"/>
      <c r="D1346" s="481"/>
      <c r="E1346" s="481"/>
      <c r="F1346" s="339"/>
      <c r="G1346" s="340" t="str">
        <f>IF(ISNUMBER(E1346),E1346/'Bulk DivVar Analysis'!$I$60,"")</f>
        <v/>
      </c>
      <c r="H1346" s="338" t="str">
        <f>IF(ISNUMBER(E1346), IF(G1346&gt;'Bulk DivVar Analysis'!$J$62,"Pass","Fail"),"")</f>
        <v/>
      </c>
      <c r="I1346" s="338" t="str">
        <f t="shared" si="22"/>
        <v/>
      </c>
      <c r="J1346" s="339"/>
      <c r="K1346" s="339"/>
      <c r="L1346" s="339"/>
      <c r="M1346" s="339"/>
      <c r="N1346" s="339"/>
      <c r="O1346" s="339"/>
      <c r="P1346" s="339"/>
      <c r="Q1346" s="339"/>
    </row>
    <row r="1347" spans="1:17" ht="13.5" customHeight="1">
      <c r="A1347" s="481"/>
      <c r="B1347" s="481"/>
      <c r="C1347" s="481"/>
      <c r="D1347" s="481"/>
      <c r="E1347" s="481"/>
      <c r="F1347" s="339"/>
      <c r="G1347" s="340" t="str">
        <f>IF(ISNUMBER(E1347),E1347/'Bulk DivVar Analysis'!$I$60,"")</f>
        <v/>
      </c>
      <c r="H1347" s="338" t="str">
        <f>IF(ISNUMBER(E1347), IF(G1347&gt;'Bulk DivVar Analysis'!$J$62,"Pass","Fail"),"")</f>
        <v/>
      </c>
      <c r="I1347" s="338" t="str">
        <f t="shared" ref="I1347:I1410" si="23">_xlfn.TEXTJOIN("_",TRUE,B1347,C1347)</f>
        <v/>
      </c>
      <c r="J1347" s="339"/>
      <c r="K1347" s="339"/>
      <c r="L1347" s="339"/>
      <c r="M1347" s="339"/>
      <c r="N1347" s="339"/>
      <c r="O1347" s="339"/>
      <c r="P1347" s="339"/>
      <c r="Q1347" s="339"/>
    </row>
    <row r="1348" spans="1:17" ht="13.5" customHeight="1">
      <c r="A1348" s="481"/>
      <c r="B1348" s="481"/>
      <c r="C1348" s="481"/>
      <c r="D1348" s="481"/>
      <c r="E1348" s="481"/>
      <c r="F1348" s="339"/>
      <c r="G1348" s="340" t="str">
        <f>IF(ISNUMBER(E1348),E1348/'Bulk DivVar Analysis'!$I$60,"")</f>
        <v/>
      </c>
      <c r="H1348" s="338" t="str">
        <f>IF(ISNUMBER(E1348), IF(G1348&gt;'Bulk DivVar Analysis'!$J$62,"Pass","Fail"),"")</f>
        <v/>
      </c>
      <c r="I1348" s="338" t="str">
        <f t="shared" si="23"/>
        <v/>
      </c>
      <c r="J1348" s="339"/>
      <c r="K1348" s="339"/>
      <c r="L1348" s="339"/>
      <c r="M1348" s="339"/>
      <c r="N1348" s="339"/>
      <c r="O1348" s="339"/>
      <c r="P1348" s="339"/>
      <c r="Q1348" s="339"/>
    </row>
    <row r="1349" spans="1:17" ht="13.5" customHeight="1">
      <c r="A1349" s="481"/>
      <c r="B1349" s="481"/>
      <c r="C1349" s="481"/>
      <c r="D1349" s="481"/>
      <c r="E1349" s="481"/>
      <c r="F1349" s="339"/>
      <c r="G1349" s="340" t="str">
        <f>IF(ISNUMBER(E1349),E1349/'Bulk DivVar Analysis'!$I$60,"")</f>
        <v/>
      </c>
      <c r="H1349" s="338" t="str">
        <f>IF(ISNUMBER(E1349), IF(G1349&gt;'Bulk DivVar Analysis'!$J$62,"Pass","Fail"),"")</f>
        <v/>
      </c>
      <c r="I1349" s="338" t="str">
        <f t="shared" si="23"/>
        <v/>
      </c>
      <c r="J1349" s="339"/>
      <c r="K1349" s="339"/>
      <c r="L1349" s="339"/>
      <c r="M1349" s="339"/>
      <c r="N1349" s="339"/>
      <c r="O1349" s="339"/>
      <c r="P1349" s="339"/>
      <c r="Q1349" s="339"/>
    </row>
    <row r="1350" spans="1:17" ht="13.5" customHeight="1">
      <c r="A1350" s="481"/>
      <c r="B1350" s="481"/>
      <c r="C1350" s="481"/>
      <c r="D1350" s="481"/>
      <c r="E1350" s="481"/>
      <c r="F1350" s="339"/>
      <c r="G1350" s="340" t="str">
        <f>IF(ISNUMBER(E1350),E1350/'Bulk DivVar Analysis'!$I$60,"")</f>
        <v/>
      </c>
      <c r="H1350" s="338" t="str">
        <f>IF(ISNUMBER(E1350), IF(G1350&gt;'Bulk DivVar Analysis'!$J$62,"Pass","Fail"),"")</f>
        <v/>
      </c>
      <c r="I1350" s="338" t="str">
        <f t="shared" si="23"/>
        <v/>
      </c>
      <c r="J1350" s="339"/>
      <c r="K1350" s="339"/>
      <c r="L1350" s="339"/>
      <c r="M1350" s="339"/>
      <c r="N1350" s="339"/>
      <c r="O1350" s="339"/>
      <c r="P1350" s="339"/>
      <c r="Q1350" s="339"/>
    </row>
    <row r="1351" spans="1:17" ht="13.5" customHeight="1">
      <c r="A1351" s="481"/>
      <c r="B1351" s="481"/>
      <c r="C1351" s="481"/>
      <c r="D1351" s="481"/>
      <c r="E1351" s="481"/>
      <c r="F1351" s="339"/>
      <c r="G1351" s="340" t="str">
        <f>IF(ISNUMBER(E1351),E1351/'Bulk DivVar Analysis'!$I$60,"")</f>
        <v/>
      </c>
      <c r="H1351" s="338" t="str">
        <f>IF(ISNUMBER(E1351), IF(G1351&gt;'Bulk DivVar Analysis'!$J$62,"Pass","Fail"),"")</f>
        <v/>
      </c>
      <c r="I1351" s="338" t="str">
        <f t="shared" si="23"/>
        <v/>
      </c>
      <c r="J1351" s="339"/>
      <c r="K1351" s="339"/>
      <c r="L1351" s="339"/>
      <c r="M1351" s="339"/>
      <c r="N1351" s="339"/>
      <c r="O1351" s="339"/>
      <c r="P1351" s="339"/>
      <c r="Q1351" s="339"/>
    </row>
    <row r="1352" spans="1:17" ht="13.5" customHeight="1">
      <c r="A1352" s="481"/>
      <c r="B1352" s="481"/>
      <c r="C1352" s="481"/>
      <c r="D1352" s="481"/>
      <c r="E1352" s="481"/>
      <c r="F1352" s="339"/>
      <c r="G1352" s="340" t="str">
        <f>IF(ISNUMBER(E1352),E1352/'Bulk DivVar Analysis'!$I$60,"")</f>
        <v/>
      </c>
      <c r="H1352" s="338" t="str">
        <f>IF(ISNUMBER(E1352), IF(G1352&gt;'Bulk DivVar Analysis'!$J$62,"Pass","Fail"),"")</f>
        <v/>
      </c>
      <c r="I1352" s="338" t="str">
        <f t="shared" si="23"/>
        <v/>
      </c>
      <c r="J1352" s="339"/>
      <c r="K1352" s="339"/>
      <c r="L1352" s="339"/>
      <c r="M1352" s="339"/>
      <c r="N1352" s="339"/>
      <c r="O1352" s="339"/>
      <c r="P1352" s="339"/>
      <c r="Q1352" s="339"/>
    </row>
    <row r="1353" spans="1:17" ht="13.5" customHeight="1">
      <c r="A1353" s="481"/>
      <c r="B1353" s="481"/>
      <c r="C1353" s="481"/>
      <c r="D1353" s="481"/>
      <c r="E1353" s="481"/>
      <c r="F1353" s="339"/>
      <c r="G1353" s="340" t="str">
        <f>IF(ISNUMBER(E1353),E1353/'Bulk DivVar Analysis'!$I$60,"")</f>
        <v/>
      </c>
      <c r="H1353" s="338" t="str">
        <f>IF(ISNUMBER(E1353), IF(G1353&gt;'Bulk DivVar Analysis'!$J$62,"Pass","Fail"),"")</f>
        <v/>
      </c>
      <c r="I1353" s="338" t="str">
        <f t="shared" si="23"/>
        <v/>
      </c>
      <c r="J1353" s="339"/>
      <c r="K1353" s="339"/>
      <c r="L1353" s="339"/>
      <c r="M1353" s="339"/>
      <c r="N1353" s="339"/>
      <c r="O1353" s="339"/>
      <c r="P1353" s="339"/>
      <c r="Q1353" s="339"/>
    </row>
    <row r="1354" spans="1:17" ht="13.5" customHeight="1">
      <c r="A1354" s="481"/>
      <c r="B1354" s="481"/>
      <c r="C1354" s="481"/>
      <c r="D1354" s="481"/>
      <c r="E1354" s="481"/>
      <c r="F1354" s="339"/>
      <c r="G1354" s="340" t="str">
        <f>IF(ISNUMBER(E1354),E1354/'Bulk DivVar Analysis'!$I$60,"")</f>
        <v/>
      </c>
      <c r="H1354" s="338" t="str">
        <f>IF(ISNUMBER(E1354), IF(G1354&gt;'Bulk DivVar Analysis'!$J$62,"Pass","Fail"),"")</f>
        <v/>
      </c>
      <c r="I1354" s="338" t="str">
        <f t="shared" si="23"/>
        <v/>
      </c>
      <c r="J1354" s="339"/>
      <c r="K1354" s="339"/>
      <c r="L1354" s="339"/>
      <c r="M1354" s="339"/>
      <c r="N1354" s="339"/>
      <c r="O1354" s="339"/>
      <c r="P1354" s="339"/>
      <c r="Q1354" s="339"/>
    </row>
    <row r="1355" spans="1:17" ht="13.5" customHeight="1">
      <c r="A1355" s="481"/>
      <c r="B1355" s="481"/>
      <c r="C1355" s="481"/>
      <c r="D1355" s="481"/>
      <c r="E1355" s="481"/>
      <c r="F1355" s="339"/>
      <c r="G1355" s="340" t="str">
        <f>IF(ISNUMBER(E1355),E1355/'Bulk DivVar Analysis'!$I$60,"")</f>
        <v/>
      </c>
      <c r="H1355" s="338" t="str">
        <f>IF(ISNUMBER(E1355), IF(G1355&gt;'Bulk DivVar Analysis'!$J$62,"Pass","Fail"),"")</f>
        <v/>
      </c>
      <c r="I1355" s="338" t="str">
        <f t="shared" si="23"/>
        <v/>
      </c>
      <c r="J1355" s="339"/>
      <c r="K1355" s="339"/>
      <c r="L1355" s="339"/>
      <c r="M1355" s="339"/>
      <c r="N1355" s="339"/>
      <c r="O1355" s="339"/>
      <c r="P1355" s="339"/>
      <c r="Q1355" s="339"/>
    </row>
    <row r="1356" spans="1:17" ht="13.5" customHeight="1">
      <c r="A1356" s="481"/>
      <c r="B1356" s="481"/>
      <c r="C1356" s="481"/>
      <c r="D1356" s="481"/>
      <c r="E1356" s="481"/>
      <c r="F1356" s="339"/>
      <c r="G1356" s="340" t="str">
        <f>IF(ISNUMBER(E1356),E1356/'Bulk DivVar Analysis'!$I$60,"")</f>
        <v/>
      </c>
      <c r="H1356" s="338" t="str">
        <f>IF(ISNUMBER(E1356), IF(G1356&gt;'Bulk DivVar Analysis'!$J$62,"Pass","Fail"),"")</f>
        <v/>
      </c>
      <c r="I1356" s="338" t="str">
        <f t="shared" si="23"/>
        <v/>
      </c>
      <c r="J1356" s="339"/>
      <c r="K1356" s="339"/>
      <c r="L1356" s="339"/>
      <c r="M1356" s="339"/>
      <c r="N1356" s="339"/>
      <c r="O1356" s="339"/>
      <c r="P1356" s="339"/>
      <c r="Q1356" s="339"/>
    </row>
    <row r="1357" spans="1:17" ht="13.5" customHeight="1">
      <c r="A1357" s="481"/>
      <c r="B1357" s="481"/>
      <c r="C1357" s="481"/>
      <c r="D1357" s="481"/>
      <c r="E1357" s="481"/>
      <c r="F1357" s="339"/>
      <c r="G1357" s="340" t="str">
        <f>IF(ISNUMBER(E1357),E1357/'Bulk DivVar Analysis'!$I$60,"")</f>
        <v/>
      </c>
      <c r="H1357" s="338" t="str">
        <f>IF(ISNUMBER(E1357), IF(G1357&gt;'Bulk DivVar Analysis'!$J$62,"Pass","Fail"),"")</f>
        <v/>
      </c>
      <c r="I1357" s="338" t="str">
        <f t="shared" si="23"/>
        <v/>
      </c>
      <c r="J1357" s="339"/>
      <c r="K1357" s="339"/>
      <c r="L1357" s="339"/>
      <c r="M1357" s="339"/>
      <c r="N1357" s="339"/>
      <c r="O1357" s="339"/>
      <c r="P1357" s="339"/>
      <c r="Q1357" s="339"/>
    </row>
    <row r="1358" spans="1:17" ht="13.5" customHeight="1">
      <c r="A1358" s="481"/>
      <c r="B1358" s="481"/>
      <c r="C1358" s="481"/>
      <c r="D1358" s="481"/>
      <c r="E1358" s="481"/>
      <c r="F1358" s="339"/>
      <c r="G1358" s="340" t="str">
        <f>IF(ISNUMBER(E1358),E1358/'Bulk DivVar Analysis'!$I$60,"")</f>
        <v/>
      </c>
      <c r="H1358" s="338" t="str">
        <f>IF(ISNUMBER(E1358), IF(G1358&gt;'Bulk DivVar Analysis'!$J$62,"Pass","Fail"),"")</f>
        <v/>
      </c>
      <c r="I1358" s="338" t="str">
        <f t="shared" si="23"/>
        <v/>
      </c>
      <c r="J1358" s="339"/>
      <c r="K1358" s="339"/>
      <c r="L1358" s="339"/>
      <c r="M1358" s="339"/>
      <c r="N1358" s="339"/>
      <c r="O1358" s="339"/>
      <c r="P1358" s="339"/>
      <c r="Q1358" s="339"/>
    </row>
    <row r="1359" spans="1:17" ht="13.5" customHeight="1">
      <c r="A1359" s="481"/>
      <c r="B1359" s="481"/>
      <c r="C1359" s="481"/>
      <c r="D1359" s="481"/>
      <c r="E1359" s="481"/>
      <c r="F1359" s="339"/>
      <c r="G1359" s="340" t="str">
        <f>IF(ISNUMBER(E1359),E1359/'Bulk DivVar Analysis'!$I$60,"")</f>
        <v/>
      </c>
      <c r="H1359" s="338" t="str">
        <f>IF(ISNUMBER(E1359), IF(G1359&gt;'Bulk DivVar Analysis'!$J$62,"Pass","Fail"),"")</f>
        <v/>
      </c>
      <c r="I1359" s="338" t="str">
        <f t="shared" si="23"/>
        <v/>
      </c>
      <c r="J1359" s="339"/>
      <c r="K1359" s="339"/>
      <c r="L1359" s="339"/>
      <c r="M1359" s="339"/>
      <c r="N1359" s="339"/>
      <c r="O1359" s="339"/>
      <c r="P1359" s="339"/>
      <c r="Q1359" s="339"/>
    </row>
    <row r="1360" spans="1:17" ht="13.5" customHeight="1">
      <c r="A1360" s="481"/>
      <c r="B1360" s="481"/>
      <c r="C1360" s="481"/>
      <c r="D1360" s="481"/>
      <c r="E1360" s="481"/>
      <c r="F1360" s="339"/>
      <c r="G1360" s="340" t="str">
        <f>IF(ISNUMBER(E1360),E1360/'Bulk DivVar Analysis'!$I$60,"")</f>
        <v/>
      </c>
      <c r="H1360" s="338" t="str">
        <f>IF(ISNUMBER(E1360), IF(G1360&gt;'Bulk DivVar Analysis'!$J$62,"Pass","Fail"),"")</f>
        <v/>
      </c>
      <c r="I1360" s="338" t="str">
        <f t="shared" si="23"/>
        <v/>
      </c>
      <c r="J1360" s="339"/>
      <c r="K1360" s="339"/>
      <c r="L1360" s="339"/>
      <c r="M1360" s="339"/>
      <c r="N1360" s="339"/>
      <c r="O1360" s="339"/>
      <c r="P1360" s="339"/>
      <c r="Q1360" s="339"/>
    </row>
    <row r="1361" spans="1:17" ht="13.5" customHeight="1">
      <c r="A1361" s="481"/>
      <c r="B1361" s="481"/>
      <c r="C1361" s="481"/>
      <c r="D1361" s="481"/>
      <c r="E1361" s="481"/>
      <c r="F1361" s="339"/>
      <c r="G1361" s="340" t="str">
        <f>IF(ISNUMBER(E1361),E1361/'Bulk DivVar Analysis'!$I$60,"")</f>
        <v/>
      </c>
      <c r="H1361" s="338" t="str">
        <f>IF(ISNUMBER(E1361), IF(G1361&gt;'Bulk DivVar Analysis'!$J$62,"Pass","Fail"),"")</f>
        <v/>
      </c>
      <c r="I1361" s="338" t="str">
        <f t="shared" si="23"/>
        <v/>
      </c>
      <c r="J1361" s="339"/>
      <c r="K1361" s="339"/>
      <c r="L1361" s="339"/>
      <c r="M1361" s="339"/>
      <c r="N1361" s="339"/>
      <c r="O1361" s="339"/>
      <c r="P1361" s="339"/>
      <c r="Q1361" s="339"/>
    </row>
    <row r="1362" spans="1:17" ht="13.5" customHeight="1">
      <c r="A1362" s="481"/>
      <c r="B1362" s="481"/>
      <c r="C1362" s="481"/>
      <c r="D1362" s="481"/>
      <c r="E1362" s="481"/>
      <c r="F1362" s="339"/>
      <c r="G1362" s="340" t="str">
        <f>IF(ISNUMBER(E1362),E1362/'Bulk DivVar Analysis'!$I$60,"")</f>
        <v/>
      </c>
      <c r="H1362" s="338" t="str">
        <f>IF(ISNUMBER(E1362), IF(G1362&gt;'Bulk DivVar Analysis'!$J$62,"Pass","Fail"),"")</f>
        <v/>
      </c>
      <c r="I1362" s="338" t="str">
        <f t="shared" si="23"/>
        <v/>
      </c>
      <c r="J1362" s="339"/>
      <c r="K1362" s="339"/>
      <c r="L1362" s="339"/>
      <c r="M1362" s="339"/>
      <c r="N1362" s="339"/>
      <c r="O1362" s="339"/>
      <c r="P1362" s="339"/>
      <c r="Q1362" s="339"/>
    </row>
    <row r="1363" spans="1:17" ht="13.5" customHeight="1">
      <c r="A1363" s="481"/>
      <c r="B1363" s="481"/>
      <c r="C1363" s="481"/>
      <c r="D1363" s="481"/>
      <c r="E1363" s="481"/>
      <c r="F1363" s="339"/>
      <c r="G1363" s="340" t="str">
        <f>IF(ISNUMBER(E1363),E1363/'Bulk DivVar Analysis'!$I$60,"")</f>
        <v/>
      </c>
      <c r="H1363" s="338" t="str">
        <f>IF(ISNUMBER(E1363), IF(G1363&gt;'Bulk DivVar Analysis'!$J$62,"Pass","Fail"),"")</f>
        <v/>
      </c>
      <c r="I1363" s="338" t="str">
        <f t="shared" si="23"/>
        <v/>
      </c>
      <c r="J1363" s="339"/>
      <c r="K1363" s="339"/>
      <c r="L1363" s="339"/>
      <c r="M1363" s="339"/>
      <c r="N1363" s="339"/>
      <c r="O1363" s="339"/>
      <c r="P1363" s="339"/>
      <c r="Q1363" s="339"/>
    </row>
    <row r="1364" spans="1:17" ht="13.5" customHeight="1">
      <c r="A1364" s="481"/>
      <c r="B1364" s="481"/>
      <c r="C1364" s="481"/>
      <c r="D1364" s="481"/>
      <c r="E1364" s="481"/>
      <c r="F1364" s="339"/>
      <c r="G1364" s="340" t="str">
        <f>IF(ISNUMBER(E1364),E1364/'Bulk DivVar Analysis'!$I$60,"")</f>
        <v/>
      </c>
      <c r="H1364" s="338" t="str">
        <f>IF(ISNUMBER(E1364), IF(G1364&gt;'Bulk DivVar Analysis'!$J$62,"Pass","Fail"),"")</f>
        <v/>
      </c>
      <c r="I1364" s="338" t="str">
        <f t="shared" si="23"/>
        <v/>
      </c>
      <c r="J1364" s="339"/>
      <c r="K1364" s="339"/>
      <c r="L1364" s="339"/>
      <c r="M1364" s="339"/>
      <c r="N1364" s="339"/>
      <c r="O1364" s="339"/>
      <c r="P1364" s="339"/>
      <c r="Q1364" s="339"/>
    </row>
    <row r="1365" spans="1:17" ht="13.5" customHeight="1">
      <c r="A1365" s="481"/>
      <c r="B1365" s="481"/>
      <c r="C1365" s="481"/>
      <c r="D1365" s="481"/>
      <c r="E1365" s="481"/>
      <c r="F1365" s="339"/>
      <c r="G1365" s="340" t="str">
        <f>IF(ISNUMBER(E1365),E1365/'Bulk DivVar Analysis'!$I$60,"")</f>
        <v/>
      </c>
      <c r="H1365" s="338" t="str">
        <f>IF(ISNUMBER(E1365), IF(G1365&gt;'Bulk DivVar Analysis'!$J$62,"Pass","Fail"),"")</f>
        <v/>
      </c>
      <c r="I1365" s="338" t="str">
        <f t="shared" si="23"/>
        <v/>
      </c>
      <c r="J1365" s="339"/>
      <c r="K1365" s="339"/>
      <c r="L1365" s="339"/>
      <c r="M1365" s="339"/>
      <c r="N1365" s="339"/>
      <c r="O1365" s="339"/>
      <c r="P1365" s="339"/>
      <c r="Q1365" s="339"/>
    </row>
    <row r="1366" spans="1:17" ht="13.5" customHeight="1">
      <c r="A1366" s="481"/>
      <c r="B1366" s="481"/>
      <c r="C1366" s="481"/>
      <c r="D1366" s="481"/>
      <c r="E1366" s="481"/>
      <c r="F1366" s="339"/>
      <c r="G1366" s="340" t="str">
        <f>IF(ISNUMBER(E1366),E1366/'Bulk DivVar Analysis'!$I$60,"")</f>
        <v/>
      </c>
      <c r="H1366" s="338" t="str">
        <f>IF(ISNUMBER(E1366), IF(G1366&gt;'Bulk DivVar Analysis'!$J$62,"Pass","Fail"),"")</f>
        <v/>
      </c>
      <c r="I1366" s="338" t="str">
        <f t="shared" si="23"/>
        <v/>
      </c>
      <c r="J1366" s="339"/>
      <c r="K1366" s="339"/>
      <c r="L1366" s="339"/>
      <c r="M1366" s="339"/>
      <c r="N1366" s="339"/>
      <c r="O1366" s="339"/>
      <c r="P1366" s="339"/>
      <c r="Q1366" s="339"/>
    </row>
    <row r="1367" spans="1:17" ht="13.5" customHeight="1">
      <c r="A1367" s="481"/>
      <c r="B1367" s="481"/>
      <c r="C1367" s="481"/>
      <c r="D1367" s="481"/>
      <c r="E1367" s="481"/>
      <c r="F1367" s="339"/>
      <c r="G1367" s="340" t="str">
        <f>IF(ISNUMBER(E1367),E1367/'Bulk DivVar Analysis'!$I$60,"")</f>
        <v/>
      </c>
      <c r="H1367" s="338" t="str">
        <f>IF(ISNUMBER(E1367), IF(G1367&gt;'Bulk DivVar Analysis'!$J$62,"Pass","Fail"),"")</f>
        <v/>
      </c>
      <c r="I1367" s="338" t="str">
        <f t="shared" si="23"/>
        <v/>
      </c>
      <c r="J1367" s="339"/>
      <c r="K1367" s="339"/>
      <c r="L1367" s="339"/>
      <c r="M1367" s="339"/>
      <c r="N1367" s="339"/>
      <c r="O1367" s="339"/>
      <c r="P1367" s="339"/>
      <c r="Q1367" s="339"/>
    </row>
    <row r="1368" spans="1:17" ht="13.5" customHeight="1">
      <c r="A1368" s="481"/>
      <c r="B1368" s="481"/>
      <c r="C1368" s="481"/>
      <c r="D1368" s="481"/>
      <c r="E1368" s="481"/>
      <c r="F1368" s="339"/>
      <c r="G1368" s="340" t="str">
        <f>IF(ISNUMBER(E1368),E1368/'Bulk DivVar Analysis'!$I$60,"")</f>
        <v/>
      </c>
      <c r="H1368" s="338" t="str">
        <f>IF(ISNUMBER(E1368), IF(G1368&gt;'Bulk DivVar Analysis'!$J$62,"Pass","Fail"),"")</f>
        <v/>
      </c>
      <c r="I1368" s="338" t="str">
        <f t="shared" si="23"/>
        <v/>
      </c>
      <c r="J1368" s="339"/>
      <c r="K1368" s="339"/>
      <c r="L1368" s="339"/>
      <c r="M1368" s="339"/>
      <c r="N1368" s="339"/>
      <c r="O1368" s="339"/>
      <c r="P1368" s="339"/>
      <c r="Q1368" s="339"/>
    </row>
    <row r="1369" spans="1:17" ht="13.5" customHeight="1">
      <c r="A1369" s="481"/>
      <c r="B1369" s="481"/>
      <c r="C1369" s="481"/>
      <c r="D1369" s="481"/>
      <c r="E1369" s="481"/>
      <c r="F1369" s="339"/>
      <c r="G1369" s="340" t="str">
        <f>IF(ISNUMBER(E1369),E1369/'Bulk DivVar Analysis'!$I$60,"")</f>
        <v/>
      </c>
      <c r="H1369" s="338" t="str">
        <f>IF(ISNUMBER(E1369), IF(G1369&gt;'Bulk DivVar Analysis'!$J$62,"Pass","Fail"),"")</f>
        <v/>
      </c>
      <c r="I1369" s="338" t="str">
        <f t="shared" si="23"/>
        <v/>
      </c>
      <c r="J1369" s="339"/>
      <c r="K1369" s="339"/>
      <c r="L1369" s="339"/>
      <c r="M1369" s="339"/>
      <c r="N1369" s="339"/>
      <c r="O1369" s="339"/>
      <c r="P1369" s="339"/>
      <c r="Q1369" s="339"/>
    </row>
    <row r="1370" spans="1:17" ht="13.5" customHeight="1">
      <c r="A1370" s="481"/>
      <c r="B1370" s="481"/>
      <c r="C1370" s="481"/>
      <c r="D1370" s="481"/>
      <c r="E1370" s="481"/>
      <c r="F1370" s="339"/>
      <c r="G1370" s="340" t="str">
        <f>IF(ISNUMBER(E1370),E1370/'Bulk DivVar Analysis'!$I$60,"")</f>
        <v/>
      </c>
      <c r="H1370" s="338" t="str">
        <f>IF(ISNUMBER(E1370), IF(G1370&gt;'Bulk DivVar Analysis'!$J$62,"Pass","Fail"),"")</f>
        <v/>
      </c>
      <c r="I1370" s="338" t="str">
        <f t="shared" si="23"/>
        <v/>
      </c>
      <c r="J1370" s="339"/>
      <c r="K1370" s="339"/>
      <c r="L1370" s="339"/>
      <c r="M1370" s="339"/>
      <c r="N1370" s="339"/>
      <c r="O1370" s="339"/>
      <c r="P1370" s="339"/>
      <c r="Q1370" s="339"/>
    </row>
    <row r="1371" spans="1:17" ht="13.5" customHeight="1">
      <c r="A1371" s="481"/>
      <c r="B1371" s="481"/>
      <c r="C1371" s="481"/>
      <c r="D1371" s="481"/>
      <c r="E1371" s="481"/>
      <c r="F1371" s="339"/>
      <c r="G1371" s="340" t="str">
        <f>IF(ISNUMBER(E1371),E1371/'Bulk DivVar Analysis'!$I$60,"")</f>
        <v/>
      </c>
      <c r="H1371" s="338" t="str">
        <f>IF(ISNUMBER(E1371), IF(G1371&gt;'Bulk DivVar Analysis'!$J$62,"Pass","Fail"),"")</f>
        <v/>
      </c>
      <c r="I1371" s="338" t="str">
        <f t="shared" si="23"/>
        <v/>
      </c>
      <c r="J1371" s="339"/>
      <c r="K1371" s="339"/>
      <c r="L1371" s="339"/>
      <c r="M1371" s="339"/>
      <c r="N1371" s="339"/>
      <c r="O1371" s="339"/>
      <c r="P1371" s="339"/>
      <c r="Q1371" s="339"/>
    </row>
    <row r="1372" spans="1:17" ht="13.5" customHeight="1">
      <c r="A1372" s="481"/>
      <c r="B1372" s="481"/>
      <c r="C1372" s="481"/>
      <c r="D1372" s="481"/>
      <c r="E1372" s="481"/>
      <c r="F1372" s="339"/>
      <c r="G1372" s="340" t="str">
        <f>IF(ISNUMBER(E1372),E1372/'Bulk DivVar Analysis'!$I$60,"")</f>
        <v/>
      </c>
      <c r="H1372" s="338" t="str">
        <f>IF(ISNUMBER(E1372), IF(G1372&gt;'Bulk DivVar Analysis'!$J$62,"Pass","Fail"),"")</f>
        <v/>
      </c>
      <c r="I1372" s="338" t="str">
        <f t="shared" si="23"/>
        <v/>
      </c>
      <c r="J1372" s="339"/>
      <c r="K1372" s="339"/>
      <c r="L1372" s="339"/>
      <c r="M1372" s="339"/>
      <c r="N1372" s="339"/>
      <c r="O1372" s="339"/>
      <c r="P1372" s="339"/>
      <c r="Q1372" s="339"/>
    </row>
    <row r="1373" spans="1:17" ht="13.5" customHeight="1">
      <c r="A1373" s="481"/>
      <c r="B1373" s="481"/>
      <c r="C1373" s="481"/>
      <c r="D1373" s="481"/>
      <c r="E1373" s="481"/>
      <c r="F1373" s="339"/>
      <c r="G1373" s="340" t="str">
        <f>IF(ISNUMBER(E1373),E1373/'Bulk DivVar Analysis'!$I$60,"")</f>
        <v/>
      </c>
      <c r="H1373" s="338" t="str">
        <f>IF(ISNUMBER(E1373), IF(G1373&gt;'Bulk DivVar Analysis'!$J$62,"Pass","Fail"),"")</f>
        <v/>
      </c>
      <c r="I1373" s="338" t="str">
        <f t="shared" si="23"/>
        <v/>
      </c>
      <c r="J1373" s="339"/>
      <c r="K1373" s="339"/>
      <c r="L1373" s="339"/>
      <c r="M1373" s="339"/>
      <c r="N1373" s="339"/>
      <c r="O1373" s="339"/>
      <c r="P1373" s="339"/>
      <c r="Q1373" s="339"/>
    </row>
    <row r="1374" spans="1:17" ht="13.5" customHeight="1">
      <c r="A1374" s="481"/>
      <c r="B1374" s="481"/>
      <c r="C1374" s="481"/>
      <c r="D1374" s="481"/>
      <c r="E1374" s="481"/>
      <c r="F1374" s="339"/>
      <c r="G1374" s="340" t="str">
        <f>IF(ISNUMBER(E1374),E1374/'Bulk DivVar Analysis'!$I$60,"")</f>
        <v/>
      </c>
      <c r="H1374" s="338" t="str">
        <f>IF(ISNUMBER(E1374), IF(G1374&gt;'Bulk DivVar Analysis'!$J$62,"Pass","Fail"),"")</f>
        <v/>
      </c>
      <c r="I1374" s="338" t="str">
        <f t="shared" si="23"/>
        <v/>
      </c>
      <c r="J1374" s="339"/>
      <c r="K1374" s="339"/>
      <c r="L1374" s="339"/>
      <c r="M1374" s="339"/>
      <c r="N1374" s="339"/>
      <c r="O1374" s="339"/>
      <c r="P1374" s="339"/>
      <c r="Q1374" s="339"/>
    </row>
    <row r="1375" spans="1:17" ht="13.5" customHeight="1">
      <c r="A1375" s="481"/>
      <c r="B1375" s="481"/>
      <c r="C1375" s="481"/>
      <c r="D1375" s="481"/>
      <c r="E1375" s="481"/>
      <c r="F1375" s="339"/>
      <c r="G1375" s="340" t="str">
        <f>IF(ISNUMBER(E1375),E1375/'Bulk DivVar Analysis'!$I$60,"")</f>
        <v/>
      </c>
      <c r="H1375" s="338" t="str">
        <f>IF(ISNUMBER(E1375), IF(G1375&gt;'Bulk DivVar Analysis'!$J$62,"Pass","Fail"),"")</f>
        <v/>
      </c>
      <c r="I1375" s="338" t="str">
        <f t="shared" si="23"/>
        <v/>
      </c>
      <c r="J1375" s="339"/>
      <c r="K1375" s="339"/>
      <c r="L1375" s="339"/>
      <c r="M1375" s="339"/>
      <c r="N1375" s="339"/>
      <c r="O1375" s="339"/>
      <c r="P1375" s="339"/>
      <c r="Q1375" s="339"/>
    </row>
    <row r="1376" spans="1:17" ht="13.5" customHeight="1">
      <c r="A1376" s="481"/>
      <c r="B1376" s="481"/>
      <c r="C1376" s="481"/>
      <c r="D1376" s="481"/>
      <c r="E1376" s="481"/>
      <c r="F1376" s="339"/>
      <c r="G1376" s="340" t="str">
        <f>IF(ISNUMBER(E1376),E1376/'Bulk DivVar Analysis'!$I$60,"")</f>
        <v/>
      </c>
      <c r="H1376" s="338" t="str">
        <f>IF(ISNUMBER(E1376), IF(G1376&gt;'Bulk DivVar Analysis'!$J$62,"Pass","Fail"),"")</f>
        <v/>
      </c>
      <c r="I1376" s="338" t="str">
        <f t="shared" si="23"/>
        <v/>
      </c>
      <c r="J1376" s="339"/>
      <c r="K1376" s="339"/>
      <c r="L1376" s="339"/>
      <c r="M1376" s="339"/>
      <c r="N1376" s="339"/>
      <c r="O1376" s="339"/>
      <c r="P1376" s="339"/>
      <c r="Q1376" s="339"/>
    </row>
    <row r="1377" spans="1:17" ht="13.5" customHeight="1">
      <c r="A1377" s="481"/>
      <c r="B1377" s="481"/>
      <c r="C1377" s="481"/>
      <c r="D1377" s="481"/>
      <c r="E1377" s="481"/>
      <c r="F1377" s="339"/>
      <c r="G1377" s="340" t="str">
        <f>IF(ISNUMBER(E1377),E1377/'Bulk DivVar Analysis'!$I$60,"")</f>
        <v/>
      </c>
      <c r="H1377" s="338" t="str">
        <f>IF(ISNUMBER(E1377), IF(G1377&gt;'Bulk DivVar Analysis'!$J$62,"Pass","Fail"),"")</f>
        <v/>
      </c>
      <c r="I1377" s="338" t="str">
        <f t="shared" si="23"/>
        <v/>
      </c>
      <c r="J1377" s="339"/>
      <c r="K1377" s="339"/>
      <c r="L1377" s="339"/>
      <c r="M1377" s="339"/>
      <c r="N1377" s="339"/>
      <c r="O1377" s="339"/>
      <c r="P1377" s="339"/>
      <c r="Q1377" s="339"/>
    </row>
    <row r="1378" spans="1:17" ht="13.5" customHeight="1">
      <c r="A1378" s="481"/>
      <c r="B1378" s="481"/>
      <c r="C1378" s="481"/>
      <c r="D1378" s="481"/>
      <c r="E1378" s="481"/>
      <c r="F1378" s="339"/>
      <c r="G1378" s="340" t="str">
        <f>IF(ISNUMBER(E1378),E1378/'Bulk DivVar Analysis'!$I$60,"")</f>
        <v/>
      </c>
      <c r="H1378" s="338" t="str">
        <f>IF(ISNUMBER(E1378), IF(G1378&gt;'Bulk DivVar Analysis'!$J$62,"Pass","Fail"),"")</f>
        <v/>
      </c>
      <c r="I1378" s="338" t="str">
        <f t="shared" si="23"/>
        <v/>
      </c>
      <c r="J1378" s="339"/>
      <c r="K1378" s="339"/>
      <c r="L1378" s="339"/>
      <c r="M1378" s="339"/>
      <c r="N1378" s="339"/>
      <c r="O1378" s="339"/>
      <c r="P1378" s="339"/>
      <c r="Q1378" s="339"/>
    </row>
    <row r="1379" spans="1:17" ht="13.5" customHeight="1">
      <c r="A1379" s="481"/>
      <c r="B1379" s="481"/>
      <c r="C1379" s="481"/>
      <c r="D1379" s="481"/>
      <c r="E1379" s="481"/>
      <c r="F1379" s="339"/>
      <c r="G1379" s="340" t="str">
        <f>IF(ISNUMBER(E1379),E1379/'Bulk DivVar Analysis'!$I$60,"")</f>
        <v/>
      </c>
      <c r="H1379" s="338" t="str">
        <f>IF(ISNUMBER(E1379), IF(G1379&gt;'Bulk DivVar Analysis'!$J$62,"Pass","Fail"),"")</f>
        <v/>
      </c>
      <c r="I1379" s="338" t="str">
        <f t="shared" si="23"/>
        <v/>
      </c>
      <c r="J1379" s="339"/>
      <c r="K1379" s="339"/>
      <c r="L1379" s="339"/>
      <c r="M1379" s="339"/>
      <c r="N1379" s="339"/>
      <c r="O1379" s="339"/>
      <c r="P1379" s="339"/>
      <c r="Q1379" s="339"/>
    </row>
    <row r="1380" spans="1:17" ht="13.5" customHeight="1">
      <c r="A1380" s="481"/>
      <c r="B1380" s="481"/>
      <c r="C1380" s="481"/>
      <c r="D1380" s="481"/>
      <c r="E1380" s="481"/>
      <c r="F1380" s="339"/>
      <c r="G1380" s="340" t="str">
        <f>IF(ISNUMBER(E1380),E1380/'Bulk DivVar Analysis'!$I$60,"")</f>
        <v/>
      </c>
      <c r="H1380" s="338" t="str">
        <f>IF(ISNUMBER(E1380), IF(G1380&gt;'Bulk DivVar Analysis'!$J$62,"Pass","Fail"),"")</f>
        <v/>
      </c>
      <c r="I1380" s="338" t="str">
        <f t="shared" si="23"/>
        <v/>
      </c>
      <c r="J1380" s="339"/>
      <c r="K1380" s="339"/>
      <c r="L1380" s="339"/>
      <c r="M1380" s="339"/>
      <c r="N1380" s="339"/>
      <c r="O1380" s="339"/>
      <c r="P1380" s="339"/>
      <c r="Q1380" s="339"/>
    </row>
    <row r="1381" spans="1:17" ht="13.5" customHeight="1">
      <c r="A1381" s="481"/>
      <c r="B1381" s="481"/>
      <c r="C1381" s="481"/>
      <c r="D1381" s="481"/>
      <c r="E1381" s="481"/>
      <c r="F1381" s="339"/>
      <c r="G1381" s="340" t="str">
        <f>IF(ISNUMBER(E1381),E1381/'Bulk DivVar Analysis'!$I$60,"")</f>
        <v/>
      </c>
      <c r="H1381" s="338" t="str">
        <f>IF(ISNUMBER(E1381), IF(G1381&gt;'Bulk DivVar Analysis'!$J$62,"Pass","Fail"),"")</f>
        <v/>
      </c>
      <c r="I1381" s="338" t="str">
        <f t="shared" si="23"/>
        <v/>
      </c>
      <c r="J1381" s="339"/>
      <c r="K1381" s="339"/>
      <c r="L1381" s="339"/>
      <c r="M1381" s="339"/>
      <c r="N1381" s="339"/>
      <c r="O1381" s="339"/>
      <c r="P1381" s="339"/>
      <c r="Q1381" s="339"/>
    </row>
    <row r="1382" spans="1:17" ht="13.5" customHeight="1">
      <c r="A1382" s="481"/>
      <c r="B1382" s="481"/>
      <c r="C1382" s="481"/>
      <c r="D1382" s="481"/>
      <c r="E1382" s="481"/>
      <c r="F1382" s="339"/>
      <c r="G1382" s="340" t="str">
        <f>IF(ISNUMBER(E1382),E1382/'Bulk DivVar Analysis'!$I$60,"")</f>
        <v/>
      </c>
      <c r="H1382" s="338" t="str">
        <f>IF(ISNUMBER(E1382), IF(G1382&gt;'Bulk DivVar Analysis'!$J$62,"Pass","Fail"),"")</f>
        <v/>
      </c>
      <c r="I1382" s="338" t="str">
        <f t="shared" si="23"/>
        <v/>
      </c>
      <c r="J1382" s="339"/>
      <c r="K1382" s="339"/>
      <c r="L1382" s="339"/>
      <c r="M1382" s="339"/>
      <c r="N1382" s="339"/>
      <c r="O1382" s="339"/>
      <c r="P1382" s="339"/>
      <c r="Q1382" s="339"/>
    </row>
    <row r="1383" spans="1:17" ht="13.5" customHeight="1">
      <c r="A1383" s="481"/>
      <c r="B1383" s="481"/>
      <c r="C1383" s="481"/>
      <c r="D1383" s="481"/>
      <c r="E1383" s="481"/>
      <c r="F1383" s="339"/>
      <c r="G1383" s="340" t="str">
        <f>IF(ISNUMBER(E1383),E1383/'Bulk DivVar Analysis'!$I$60,"")</f>
        <v/>
      </c>
      <c r="H1383" s="338" t="str">
        <f>IF(ISNUMBER(E1383), IF(G1383&gt;'Bulk DivVar Analysis'!$J$62,"Pass","Fail"),"")</f>
        <v/>
      </c>
      <c r="I1383" s="338" t="str">
        <f t="shared" si="23"/>
        <v/>
      </c>
      <c r="J1383" s="339"/>
      <c r="K1383" s="339"/>
      <c r="L1383" s="339"/>
      <c r="M1383" s="339"/>
      <c r="N1383" s="339"/>
      <c r="O1383" s="339"/>
      <c r="P1383" s="339"/>
      <c r="Q1383" s="339"/>
    </row>
    <row r="1384" spans="1:17" ht="13.5" customHeight="1">
      <c r="A1384" s="481"/>
      <c r="B1384" s="481"/>
      <c r="C1384" s="481"/>
      <c r="D1384" s="481"/>
      <c r="E1384" s="481"/>
      <c r="F1384" s="339"/>
      <c r="G1384" s="340" t="str">
        <f>IF(ISNUMBER(E1384),E1384/'Bulk DivVar Analysis'!$I$60,"")</f>
        <v/>
      </c>
      <c r="H1384" s="338" t="str">
        <f>IF(ISNUMBER(E1384), IF(G1384&gt;'Bulk DivVar Analysis'!$J$62,"Pass","Fail"),"")</f>
        <v/>
      </c>
      <c r="I1384" s="338" t="str">
        <f t="shared" si="23"/>
        <v/>
      </c>
      <c r="J1384" s="339"/>
      <c r="K1384" s="339"/>
      <c r="L1384" s="339"/>
      <c r="M1384" s="339"/>
      <c r="N1384" s="339"/>
      <c r="O1384" s="339"/>
      <c r="P1384" s="339"/>
      <c r="Q1384" s="339"/>
    </row>
    <row r="1385" spans="1:17" ht="13.5" customHeight="1">
      <c r="A1385" s="481"/>
      <c r="B1385" s="481"/>
      <c r="C1385" s="481"/>
      <c r="D1385" s="481"/>
      <c r="E1385" s="481"/>
      <c r="F1385" s="339"/>
      <c r="G1385" s="340" t="str">
        <f>IF(ISNUMBER(E1385),E1385/'Bulk DivVar Analysis'!$I$60,"")</f>
        <v/>
      </c>
      <c r="H1385" s="338" t="str">
        <f>IF(ISNUMBER(E1385), IF(G1385&gt;'Bulk DivVar Analysis'!$J$62,"Pass","Fail"),"")</f>
        <v/>
      </c>
      <c r="I1385" s="338" t="str">
        <f t="shared" si="23"/>
        <v/>
      </c>
      <c r="J1385" s="339"/>
      <c r="K1385" s="339"/>
      <c r="L1385" s="339"/>
      <c r="M1385" s="339"/>
      <c r="N1385" s="339"/>
      <c r="O1385" s="339"/>
      <c r="P1385" s="339"/>
      <c r="Q1385" s="339"/>
    </row>
    <row r="1386" spans="1:17" ht="13.5" customHeight="1">
      <c r="A1386" s="481"/>
      <c r="B1386" s="481"/>
      <c r="C1386" s="481"/>
      <c r="D1386" s="481"/>
      <c r="E1386" s="481"/>
      <c r="F1386" s="339"/>
      <c r="G1386" s="340" t="str">
        <f>IF(ISNUMBER(E1386),E1386/'Bulk DivVar Analysis'!$I$60,"")</f>
        <v/>
      </c>
      <c r="H1386" s="338" t="str">
        <f>IF(ISNUMBER(E1386), IF(G1386&gt;'Bulk DivVar Analysis'!$J$62,"Pass","Fail"),"")</f>
        <v/>
      </c>
      <c r="I1386" s="338" t="str">
        <f t="shared" si="23"/>
        <v/>
      </c>
      <c r="J1386" s="339"/>
      <c r="K1386" s="339"/>
      <c r="L1386" s="339"/>
      <c r="M1386" s="339"/>
      <c r="N1386" s="339"/>
      <c r="O1386" s="339"/>
      <c r="P1386" s="339"/>
      <c r="Q1386" s="339"/>
    </row>
    <row r="1387" spans="1:17" ht="13.5" customHeight="1">
      <c r="A1387" s="481"/>
      <c r="B1387" s="481"/>
      <c r="C1387" s="481"/>
      <c r="D1387" s="481"/>
      <c r="E1387" s="481"/>
      <c r="F1387" s="339"/>
      <c r="G1387" s="340" t="str">
        <f>IF(ISNUMBER(E1387),E1387/'Bulk DivVar Analysis'!$I$60,"")</f>
        <v/>
      </c>
      <c r="H1387" s="338" t="str">
        <f>IF(ISNUMBER(E1387), IF(G1387&gt;'Bulk DivVar Analysis'!$J$62,"Pass","Fail"),"")</f>
        <v/>
      </c>
      <c r="I1387" s="338" t="str">
        <f t="shared" si="23"/>
        <v/>
      </c>
      <c r="J1387" s="339"/>
      <c r="K1387" s="339"/>
      <c r="L1387" s="339"/>
      <c r="M1387" s="339"/>
      <c r="N1387" s="339"/>
      <c r="O1387" s="339"/>
      <c r="P1387" s="339"/>
      <c r="Q1387" s="339"/>
    </row>
    <row r="1388" spans="1:17" ht="13.5" customHeight="1">
      <c r="A1388" s="481"/>
      <c r="B1388" s="481"/>
      <c r="C1388" s="481"/>
      <c r="D1388" s="481"/>
      <c r="E1388" s="481"/>
      <c r="F1388" s="339"/>
      <c r="G1388" s="340" t="str">
        <f>IF(ISNUMBER(E1388),E1388/'Bulk DivVar Analysis'!$I$60,"")</f>
        <v/>
      </c>
      <c r="H1388" s="338" t="str">
        <f>IF(ISNUMBER(E1388), IF(G1388&gt;'Bulk DivVar Analysis'!$J$62,"Pass","Fail"),"")</f>
        <v/>
      </c>
      <c r="I1388" s="338" t="str">
        <f t="shared" si="23"/>
        <v/>
      </c>
      <c r="J1388" s="339"/>
      <c r="K1388" s="339"/>
      <c r="L1388" s="339"/>
      <c r="M1388" s="339"/>
      <c r="N1388" s="339"/>
      <c r="O1388" s="339"/>
      <c r="P1388" s="339"/>
      <c r="Q1388" s="339"/>
    </row>
    <row r="1389" spans="1:17" ht="13.5" customHeight="1">
      <c r="A1389" s="481"/>
      <c r="B1389" s="481"/>
      <c r="C1389" s="481"/>
      <c r="D1389" s="481"/>
      <c r="E1389" s="481"/>
      <c r="F1389" s="339"/>
      <c r="G1389" s="340" t="str">
        <f>IF(ISNUMBER(E1389),E1389/'Bulk DivVar Analysis'!$I$60,"")</f>
        <v/>
      </c>
      <c r="H1389" s="338" t="str">
        <f>IF(ISNUMBER(E1389), IF(G1389&gt;'Bulk DivVar Analysis'!$J$62,"Pass","Fail"),"")</f>
        <v/>
      </c>
      <c r="I1389" s="338" t="str">
        <f t="shared" si="23"/>
        <v/>
      </c>
      <c r="J1389" s="339"/>
      <c r="K1389" s="339"/>
      <c r="L1389" s="339"/>
      <c r="M1389" s="339"/>
      <c r="N1389" s="339"/>
      <c r="O1389" s="339"/>
      <c r="P1389" s="339"/>
      <c r="Q1389" s="339"/>
    </row>
    <row r="1390" spans="1:17" ht="13.5" customHeight="1">
      <c r="A1390" s="481"/>
      <c r="B1390" s="481"/>
      <c r="C1390" s="481"/>
      <c r="D1390" s="481"/>
      <c r="E1390" s="481"/>
      <c r="F1390" s="339"/>
      <c r="G1390" s="340" t="str">
        <f>IF(ISNUMBER(E1390),E1390/'Bulk DivVar Analysis'!$I$60,"")</f>
        <v/>
      </c>
      <c r="H1390" s="338" t="str">
        <f>IF(ISNUMBER(E1390), IF(G1390&gt;'Bulk DivVar Analysis'!$J$62,"Pass","Fail"),"")</f>
        <v/>
      </c>
      <c r="I1390" s="338" t="str">
        <f t="shared" si="23"/>
        <v/>
      </c>
      <c r="J1390" s="339"/>
      <c r="K1390" s="339"/>
      <c r="L1390" s="339"/>
      <c r="M1390" s="339"/>
      <c r="N1390" s="339"/>
      <c r="O1390" s="339"/>
      <c r="P1390" s="339"/>
      <c r="Q1390" s="339"/>
    </row>
    <row r="1391" spans="1:17" ht="13.5" customHeight="1">
      <c r="A1391" s="481"/>
      <c r="B1391" s="481"/>
      <c r="C1391" s="481"/>
      <c r="D1391" s="481"/>
      <c r="E1391" s="481"/>
      <c r="F1391" s="339"/>
      <c r="G1391" s="340" t="str">
        <f>IF(ISNUMBER(E1391),E1391/'Bulk DivVar Analysis'!$I$60,"")</f>
        <v/>
      </c>
      <c r="H1391" s="338" t="str">
        <f>IF(ISNUMBER(E1391), IF(G1391&gt;'Bulk DivVar Analysis'!$J$62,"Pass","Fail"),"")</f>
        <v/>
      </c>
      <c r="I1391" s="338" t="str">
        <f t="shared" si="23"/>
        <v/>
      </c>
      <c r="J1391" s="339"/>
      <c r="K1391" s="339"/>
      <c r="L1391" s="339"/>
      <c r="M1391" s="339"/>
      <c r="N1391" s="339"/>
      <c r="O1391" s="339"/>
      <c r="P1391" s="339"/>
      <c r="Q1391" s="339"/>
    </row>
    <row r="1392" spans="1:17" ht="13.5" customHeight="1">
      <c r="A1392" s="481"/>
      <c r="B1392" s="481"/>
      <c r="C1392" s="481"/>
      <c r="D1392" s="481"/>
      <c r="E1392" s="481"/>
      <c r="F1392" s="339"/>
      <c r="G1392" s="340" t="str">
        <f>IF(ISNUMBER(E1392),E1392/'Bulk DivVar Analysis'!$I$60,"")</f>
        <v/>
      </c>
      <c r="H1392" s="338" t="str">
        <f>IF(ISNUMBER(E1392), IF(G1392&gt;'Bulk DivVar Analysis'!$J$62,"Pass","Fail"),"")</f>
        <v/>
      </c>
      <c r="I1392" s="338" t="str">
        <f t="shared" si="23"/>
        <v/>
      </c>
      <c r="J1392" s="339"/>
      <c r="K1392" s="339"/>
      <c r="L1392" s="339"/>
      <c r="M1392" s="339"/>
      <c r="N1392" s="339"/>
      <c r="O1392" s="339"/>
      <c r="P1392" s="339"/>
      <c r="Q1392" s="339"/>
    </row>
    <row r="1393" spans="1:17" ht="13.5" customHeight="1">
      <c r="A1393" s="481"/>
      <c r="B1393" s="481"/>
      <c r="C1393" s="481"/>
      <c r="D1393" s="481"/>
      <c r="E1393" s="481"/>
      <c r="F1393" s="339"/>
      <c r="G1393" s="340" t="str">
        <f>IF(ISNUMBER(E1393),E1393/'Bulk DivVar Analysis'!$I$60,"")</f>
        <v/>
      </c>
      <c r="H1393" s="338" t="str">
        <f>IF(ISNUMBER(E1393), IF(G1393&gt;'Bulk DivVar Analysis'!$J$62,"Pass","Fail"),"")</f>
        <v/>
      </c>
      <c r="I1393" s="338" t="str">
        <f t="shared" si="23"/>
        <v/>
      </c>
      <c r="J1393" s="339"/>
      <c r="K1393" s="339"/>
      <c r="L1393" s="339"/>
      <c r="M1393" s="339"/>
      <c r="N1393" s="339"/>
      <c r="O1393" s="339"/>
      <c r="P1393" s="339"/>
      <c r="Q1393" s="339"/>
    </row>
    <row r="1394" spans="1:17" ht="13.5" customHeight="1">
      <c r="A1394" s="481"/>
      <c r="B1394" s="481"/>
      <c r="C1394" s="481"/>
      <c r="D1394" s="481"/>
      <c r="E1394" s="481"/>
      <c r="F1394" s="339"/>
      <c r="G1394" s="340" t="str">
        <f>IF(ISNUMBER(E1394),E1394/'Bulk DivVar Analysis'!$I$60,"")</f>
        <v/>
      </c>
      <c r="H1394" s="338" t="str">
        <f>IF(ISNUMBER(E1394), IF(G1394&gt;'Bulk DivVar Analysis'!$J$62,"Pass","Fail"),"")</f>
        <v/>
      </c>
      <c r="I1394" s="338" t="str">
        <f t="shared" si="23"/>
        <v/>
      </c>
      <c r="J1394" s="339"/>
      <c r="K1394" s="339"/>
      <c r="L1394" s="339"/>
      <c r="M1394" s="339"/>
      <c r="N1394" s="339"/>
      <c r="O1394" s="339"/>
      <c r="P1394" s="339"/>
      <c r="Q1394" s="339"/>
    </row>
    <row r="1395" spans="1:17" ht="13.5" customHeight="1">
      <c r="A1395" s="481"/>
      <c r="B1395" s="481"/>
      <c r="C1395" s="481"/>
      <c r="D1395" s="481"/>
      <c r="E1395" s="481"/>
      <c r="F1395" s="339"/>
      <c r="G1395" s="340" t="str">
        <f>IF(ISNUMBER(E1395),E1395/'Bulk DivVar Analysis'!$I$60,"")</f>
        <v/>
      </c>
      <c r="H1395" s="338" t="str">
        <f>IF(ISNUMBER(E1395), IF(G1395&gt;'Bulk DivVar Analysis'!$J$62,"Pass","Fail"),"")</f>
        <v/>
      </c>
      <c r="I1395" s="338" t="str">
        <f t="shared" si="23"/>
        <v/>
      </c>
      <c r="J1395" s="339"/>
      <c r="K1395" s="339"/>
      <c r="L1395" s="339"/>
      <c r="M1395" s="339"/>
      <c r="N1395" s="339"/>
      <c r="O1395" s="339"/>
      <c r="P1395" s="339"/>
      <c r="Q1395" s="339"/>
    </row>
    <row r="1396" spans="1:17" ht="13.5" customHeight="1">
      <c r="A1396" s="481"/>
      <c r="B1396" s="481"/>
      <c r="C1396" s="481"/>
      <c r="D1396" s="481"/>
      <c r="E1396" s="481"/>
      <c r="F1396" s="339"/>
      <c r="G1396" s="340" t="str">
        <f>IF(ISNUMBER(E1396),E1396/'Bulk DivVar Analysis'!$I$60,"")</f>
        <v/>
      </c>
      <c r="H1396" s="338" t="str">
        <f>IF(ISNUMBER(E1396), IF(G1396&gt;'Bulk DivVar Analysis'!$J$62,"Pass","Fail"),"")</f>
        <v/>
      </c>
      <c r="I1396" s="338" t="str">
        <f t="shared" si="23"/>
        <v/>
      </c>
      <c r="J1396" s="339"/>
      <c r="K1396" s="339"/>
      <c r="L1396" s="339"/>
      <c r="M1396" s="339"/>
      <c r="N1396" s="339"/>
      <c r="O1396" s="339"/>
      <c r="P1396" s="339"/>
      <c r="Q1396" s="339"/>
    </row>
    <row r="1397" spans="1:17" ht="13.5" customHeight="1">
      <c r="A1397" s="481"/>
      <c r="B1397" s="481"/>
      <c r="C1397" s="481"/>
      <c r="D1397" s="481"/>
      <c r="E1397" s="481"/>
      <c r="F1397" s="339"/>
      <c r="G1397" s="340" t="str">
        <f>IF(ISNUMBER(E1397),E1397/'Bulk DivVar Analysis'!$I$60,"")</f>
        <v/>
      </c>
      <c r="H1397" s="338" t="str">
        <f>IF(ISNUMBER(E1397), IF(G1397&gt;'Bulk DivVar Analysis'!$J$62,"Pass","Fail"),"")</f>
        <v/>
      </c>
      <c r="I1397" s="338" t="str">
        <f t="shared" si="23"/>
        <v/>
      </c>
      <c r="J1397" s="339"/>
      <c r="K1397" s="339"/>
      <c r="L1397" s="339"/>
      <c r="M1397" s="339"/>
      <c r="N1397" s="339"/>
      <c r="O1397" s="339"/>
      <c r="P1397" s="339"/>
      <c r="Q1397" s="339"/>
    </row>
    <row r="1398" spans="1:17" ht="13.5" customHeight="1">
      <c r="A1398" s="481"/>
      <c r="B1398" s="481"/>
      <c r="C1398" s="481"/>
      <c r="D1398" s="481"/>
      <c r="E1398" s="481"/>
      <c r="F1398" s="339"/>
      <c r="G1398" s="340" t="str">
        <f>IF(ISNUMBER(E1398),E1398/'Bulk DivVar Analysis'!$I$60,"")</f>
        <v/>
      </c>
      <c r="H1398" s="338" t="str">
        <f>IF(ISNUMBER(E1398), IF(G1398&gt;'Bulk DivVar Analysis'!$J$62,"Pass","Fail"),"")</f>
        <v/>
      </c>
      <c r="I1398" s="338" t="str">
        <f t="shared" si="23"/>
        <v/>
      </c>
      <c r="J1398" s="339"/>
      <c r="K1398" s="339"/>
      <c r="L1398" s="339"/>
      <c r="M1398" s="339"/>
      <c r="N1398" s="339"/>
      <c r="O1398" s="339"/>
      <c r="P1398" s="339"/>
      <c r="Q1398" s="339"/>
    </row>
    <row r="1399" spans="1:17" ht="13.5" customHeight="1">
      <c r="A1399" s="481"/>
      <c r="B1399" s="481"/>
      <c r="C1399" s="481"/>
      <c r="D1399" s="481"/>
      <c r="E1399" s="481"/>
      <c r="F1399" s="339"/>
      <c r="G1399" s="340" t="str">
        <f>IF(ISNUMBER(E1399),E1399/'Bulk DivVar Analysis'!$I$60,"")</f>
        <v/>
      </c>
      <c r="H1399" s="338" t="str">
        <f>IF(ISNUMBER(E1399), IF(G1399&gt;'Bulk DivVar Analysis'!$J$62,"Pass","Fail"),"")</f>
        <v/>
      </c>
      <c r="I1399" s="338" t="str">
        <f t="shared" si="23"/>
        <v/>
      </c>
      <c r="J1399" s="339"/>
      <c r="K1399" s="339"/>
      <c r="L1399" s="339"/>
      <c r="M1399" s="339"/>
      <c r="N1399" s="339"/>
      <c r="O1399" s="339"/>
      <c r="P1399" s="339"/>
      <c r="Q1399" s="339"/>
    </row>
    <row r="1400" spans="1:17" ht="13.5" customHeight="1">
      <c r="A1400" s="481"/>
      <c r="B1400" s="481"/>
      <c r="C1400" s="481"/>
      <c r="D1400" s="481"/>
      <c r="E1400" s="481"/>
      <c r="F1400" s="339"/>
      <c r="G1400" s="340" t="str">
        <f>IF(ISNUMBER(E1400),E1400/'Bulk DivVar Analysis'!$I$60,"")</f>
        <v/>
      </c>
      <c r="H1400" s="338" t="str">
        <f>IF(ISNUMBER(E1400), IF(G1400&gt;'Bulk DivVar Analysis'!$J$62,"Pass","Fail"),"")</f>
        <v/>
      </c>
      <c r="I1400" s="338" t="str">
        <f t="shared" si="23"/>
        <v/>
      </c>
      <c r="J1400" s="339"/>
      <c r="K1400" s="339"/>
      <c r="L1400" s="339"/>
      <c r="M1400" s="339"/>
      <c r="N1400" s="339"/>
      <c r="O1400" s="339"/>
      <c r="P1400" s="339"/>
      <c r="Q1400" s="339"/>
    </row>
    <row r="1401" spans="1:17" ht="13.5" customHeight="1">
      <c r="A1401" s="481"/>
      <c r="B1401" s="481"/>
      <c r="C1401" s="481"/>
      <c r="D1401" s="481"/>
      <c r="E1401" s="481"/>
      <c r="F1401" s="339"/>
      <c r="G1401" s="340" t="str">
        <f>IF(ISNUMBER(E1401),E1401/'Bulk DivVar Analysis'!$I$60,"")</f>
        <v/>
      </c>
      <c r="H1401" s="338" t="str">
        <f>IF(ISNUMBER(E1401), IF(G1401&gt;'Bulk DivVar Analysis'!$J$62,"Pass","Fail"),"")</f>
        <v/>
      </c>
      <c r="I1401" s="338" t="str">
        <f t="shared" si="23"/>
        <v/>
      </c>
      <c r="J1401" s="339"/>
      <c r="K1401" s="339"/>
      <c r="L1401" s="339"/>
      <c r="M1401" s="339"/>
      <c r="N1401" s="339"/>
      <c r="O1401" s="339"/>
      <c r="P1401" s="339"/>
      <c r="Q1401" s="339"/>
    </row>
    <row r="1402" spans="1:17" ht="13.5" customHeight="1">
      <c r="A1402" s="481"/>
      <c r="B1402" s="481"/>
      <c r="C1402" s="481"/>
      <c r="D1402" s="481"/>
      <c r="E1402" s="481"/>
      <c r="F1402" s="339"/>
      <c r="G1402" s="340" t="str">
        <f>IF(ISNUMBER(E1402),E1402/'Bulk DivVar Analysis'!$I$60,"")</f>
        <v/>
      </c>
      <c r="H1402" s="338" t="str">
        <f>IF(ISNUMBER(E1402), IF(G1402&gt;'Bulk DivVar Analysis'!$J$62,"Pass","Fail"),"")</f>
        <v/>
      </c>
      <c r="I1402" s="338" t="str">
        <f t="shared" si="23"/>
        <v/>
      </c>
      <c r="J1402" s="339"/>
      <c r="K1402" s="339"/>
      <c r="L1402" s="339"/>
      <c r="M1402" s="339"/>
      <c r="N1402" s="339"/>
      <c r="O1402" s="339"/>
      <c r="P1402" s="339"/>
      <c r="Q1402" s="339"/>
    </row>
    <row r="1403" spans="1:17" ht="13.5" customHeight="1">
      <c r="A1403" s="481"/>
      <c r="B1403" s="481"/>
      <c r="C1403" s="481"/>
      <c r="D1403" s="481"/>
      <c r="E1403" s="481"/>
      <c r="F1403" s="339"/>
      <c r="G1403" s="340" t="str">
        <f>IF(ISNUMBER(E1403),E1403/'Bulk DivVar Analysis'!$I$60,"")</f>
        <v/>
      </c>
      <c r="H1403" s="338" t="str">
        <f>IF(ISNUMBER(E1403), IF(G1403&gt;'Bulk DivVar Analysis'!$J$62,"Pass","Fail"),"")</f>
        <v/>
      </c>
      <c r="I1403" s="338" t="str">
        <f t="shared" si="23"/>
        <v/>
      </c>
      <c r="J1403" s="339"/>
      <c r="K1403" s="339"/>
      <c r="L1403" s="339"/>
      <c r="M1403" s="339"/>
      <c r="N1403" s="339"/>
      <c r="O1403" s="339"/>
      <c r="P1403" s="339"/>
      <c r="Q1403" s="339"/>
    </row>
    <row r="1404" spans="1:17" ht="13.5" customHeight="1">
      <c r="A1404" s="481"/>
      <c r="B1404" s="481"/>
      <c r="C1404" s="481"/>
      <c r="D1404" s="481"/>
      <c r="E1404" s="481"/>
      <c r="F1404" s="339"/>
      <c r="G1404" s="340" t="str">
        <f>IF(ISNUMBER(E1404),E1404/'Bulk DivVar Analysis'!$I$60,"")</f>
        <v/>
      </c>
      <c r="H1404" s="338" t="str">
        <f>IF(ISNUMBER(E1404), IF(G1404&gt;'Bulk DivVar Analysis'!$J$62,"Pass","Fail"),"")</f>
        <v/>
      </c>
      <c r="I1404" s="338" t="str">
        <f t="shared" si="23"/>
        <v/>
      </c>
      <c r="J1404" s="339"/>
      <c r="K1404" s="339"/>
      <c r="L1404" s="339"/>
      <c r="M1404" s="339"/>
      <c r="N1404" s="339"/>
      <c r="O1404" s="339"/>
      <c r="P1404" s="339"/>
      <c r="Q1404" s="339"/>
    </row>
    <row r="1405" spans="1:17" ht="13.5" customHeight="1">
      <c r="A1405" s="481"/>
      <c r="B1405" s="481"/>
      <c r="C1405" s="481"/>
      <c r="D1405" s="481"/>
      <c r="E1405" s="481"/>
      <c r="F1405" s="339"/>
      <c r="G1405" s="340" t="str">
        <f>IF(ISNUMBER(E1405),E1405/'Bulk DivVar Analysis'!$I$60,"")</f>
        <v/>
      </c>
      <c r="H1405" s="338" t="str">
        <f>IF(ISNUMBER(E1405), IF(G1405&gt;'Bulk DivVar Analysis'!$J$62,"Pass","Fail"),"")</f>
        <v/>
      </c>
      <c r="I1405" s="338" t="str">
        <f t="shared" si="23"/>
        <v/>
      </c>
      <c r="J1405" s="339"/>
      <c r="K1405" s="339"/>
      <c r="L1405" s="339"/>
      <c r="M1405" s="339"/>
      <c r="N1405" s="339"/>
      <c r="O1405" s="339"/>
      <c r="P1405" s="339"/>
      <c r="Q1405" s="339"/>
    </row>
    <row r="1406" spans="1:17" ht="13.5" customHeight="1">
      <c r="A1406" s="481"/>
      <c r="B1406" s="481"/>
      <c r="C1406" s="481"/>
      <c r="D1406" s="481"/>
      <c r="E1406" s="481"/>
      <c r="F1406" s="339"/>
      <c r="G1406" s="340" t="str">
        <f>IF(ISNUMBER(E1406),E1406/'Bulk DivVar Analysis'!$I$60,"")</f>
        <v/>
      </c>
      <c r="H1406" s="338" t="str">
        <f>IF(ISNUMBER(E1406), IF(G1406&gt;'Bulk DivVar Analysis'!$J$62,"Pass","Fail"),"")</f>
        <v/>
      </c>
      <c r="I1406" s="338" t="str">
        <f t="shared" si="23"/>
        <v/>
      </c>
      <c r="J1406" s="339"/>
      <c r="K1406" s="339"/>
      <c r="L1406" s="339"/>
      <c r="M1406" s="339"/>
      <c r="N1406" s="339"/>
      <c r="O1406" s="339"/>
      <c r="P1406" s="339"/>
      <c r="Q1406" s="339"/>
    </row>
    <row r="1407" spans="1:17" ht="13.5" customHeight="1">
      <c r="A1407" s="481"/>
      <c r="B1407" s="481"/>
      <c r="C1407" s="481"/>
      <c r="D1407" s="481"/>
      <c r="E1407" s="481"/>
      <c r="F1407" s="339"/>
      <c r="G1407" s="340" t="str">
        <f>IF(ISNUMBER(E1407),E1407/'Bulk DivVar Analysis'!$I$60,"")</f>
        <v/>
      </c>
      <c r="H1407" s="338" t="str">
        <f>IF(ISNUMBER(E1407), IF(G1407&gt;'Bulk DivVar Analysis'!$J$62,"Pass","Fail"),"")</f>
        <v/>
      </c>
      <c r="I1407" s="338" t="str">
        <f t="shared" si="23"/>
        <v/>
      </c>
      <c r="J1407" s="339"/>
      <c r="K1407" s="339"/>
      <c r="L1407" s="339"/>
      <c r="M1407" s="339"/>
      <c r="N1407" s="339"/>
      <c r="O1407" s="339"/>
      <c r="P1407" s="339"/>
      <c r="Q1407" s="339"/>
    </row>
    <row r="1408" spans="1:17" ht="13.5" customHeight="1">
      <c r="A1408" s="481"/>
      <c r="B1408" s="481"/>
      <c r="C1408" s="481"/>
      <c r="D1408" s="481"/>
      <c r="E1408" s="481"/>
      <c r="F1408" s="339"/>
      <c r="G1408" s="340" t="str">
        <f>IF(ISNUMBER(E1408),E1408/'Bulk DivVar Analysis'!$I$60,"")</f>
        <v/>
      </c>
      <c r="H1408" s="338" t="str">
        <f>IF(ISNUMBER(E1408), IF(G1408&gt;'Bulk DivVar Analysis'!$J$62,"Pass","Fail"),"")</f>
        <v/>
      </c>
      <c r="I1408" s="338" t="str">
        <f t="shared" si="23"/>
        <v/>
      </c>
      <c r="J1408" s="339"/>
      <c r="K1408" s="339"/>
      <c r="L1408" s="339"/>
      <c r="M1408" s="339"/>
      <c r="N1408" s="339"/>
      <c r="O1408" s="339"/>
      <c r="P1408" s="339"/>
      <c r="Q1408" s="339"/>
    </row>
    <row r="1409" spans="1:17" ht="13.5" customHeight="1">
      <c r="A1409" s="481"/>
      <c r="B1409" s="481"/>
      <c r="C1409" s="481"/>
      <c r="D1409" s="481"/>
      <c r="E1409" s="481"/>
      <c r="F1409" s="339"/>
      <c r="G1409" s="340" t="str">
        <f>IF(ISNUMBER(E1409),E1409/'Bulk DivVar Analysis'!$I$60,"")</f>
        <v/>
      </c>
      <c r="H1409" s="338" t="str">
        <f>IF(ISNUMBER(E1409), IF(G1409&gt;'Bulk DivVar Analysis'!$J$62,"Pass","Fail"),"")</f>
        <v/>
      </c>
      <c r="I1409" s="338" t="str">
        <f t="shared" si="23"/>
        <v/>
      </c>
      <c r="J1409" s="339"/>
      <c r="K1409" s="339"/>
      <c r="L1409" s="339"/>
      <c r="M1409" s="339"/>
      <c r="N1409" s="339"/>
      <c r="O1409" s="339"/>
      <c r="P1409" s="339"/>
      <c r="Q1409" s="339"/>
    </row>
    <row r="1410" spans="1:17" ht="13.5" customHeight="1">
      <c r="A1410" s="481"/>
      <c r="B1410" s="481"/>
      <c r="C1410" s="481"/>
      <c r="D1410" s="481"/>
      <c r="E1410" s="481"/>
      <c r="F1410" s="339"/>
      <c r="G1410" s="340" t="str">
        <f>IF(ISNUMBER(E1410),E1410/'Bulk DivVar Analysis'!$I$60,"")</f>
        <v/>
      </c>
      <c r="H1410" s="338" t="str">
        <f>IF(ISNUMBER(E1410), IF(G1410&gt;'Bulk DivVar Analysis'!$J$62,"Pass","Fail"),"")</f>
        <v/>
      </c>
      <c r="I1410" s="338" t="str">
        <f t="shared" si="23"/>
        <v/>
      </c>
      <c r="J1410" s="339"/>
      <c r="K1410" s="339"/>
      <c r="L1410" s="339"/>
      <c r="M1410" s="339"/>
      <c r="N1410" s="339"/>
      <c r="O1410" s="339"/>
      <c r="P1410" s="339"/>
      <c r="Q1410" s="339"/>
    </row>
    <row r="1411" spans="1:17" ht="13.5" customHeight="1">
      <c r="A1411" s="481"/>
      <c r="B1411" s="481"/>
      <c r="C1411" s="481"/>
      <c r="D1411" s="481"/>
      <c r="E1411" s="481"/>
      <c r="F1411" s="339"/>
      <c r="G1411" s="340" t="str">
        <f>IF(ISNUMBER(E1411),E1411/'Bulk DivVar Analysis'!$I$60,"")</f>
        <v/>
      </c>
      <c r="H1411" s="338" t="str">
        <f>IF(ISNUMBER(E1411), IF(G1411&gt;'Bulk DivVar Analysis'!$J$62,"Pass","Fail"),"")</f>
        <v/>
      </c>
      <c r="I1411" s="338" t="str">
        <f t="shared" ref="I1411:I1474" si="24">_xlfn.TEXTJOIN("_",TRUE,B1411,C1411)</f>
        <v/>
      </c>
      <c r="J1411" s="339"/>
      <c r="K1411" s="339"/>
      <c r="L1411" s="339"/>
      <c r="M1411" s="339"/>
      <c r="N1411" s="339"/>
      <c r="O1411" s="339"/>
      <c r="P1411" s="339"/>
      <c r="Q1411" s="339"/>
    </row>
    <row r="1412" spans="1:17" ht="13.5" customHeight="1">
      <c r="A1412" s="481"/>
      <c r="B1412" s="481"/>
      <c r="C1412" s="481"/>
      <c r="D1412" s="481"/>
      <c r="E1412" s="481"/>
      <c r="F1412" s="339"/>
      <c r="G1412" s="340" t="str">
        <f>IF(ISNUMBER(E1412),E1412/'Bulk DivVar Analysis'!$I$60,"")</f>
        <v/>
      </c>
      <c r="H1412" s="338" t="str">
        <f>IF(ISNUMBER(E1412), IF(G1412&gt;'Bulk DivVar Analysis'!$J$62,"Pass","Fail"),"")</f>
        <v/>
      </c>
      <c r="I1412" s="338" t="str">
        <f t="shared" si="24"/>
        <v/>
      </c>
      <c r="J1412" s="339"/>
      <c r="K1412" s="339"/>
      <c r="L1412" s="339"/>
      <c r="M1412" s="339"/>
      <c r="N1412" s="339"/>
      <c r="O1412" s="339"/>
      <c r="P1412" s="339"/>
      <c r="Q1412" s="339"/>
    </row>
    <row r="1413" spans="1:17" ht="13.5" customHeight="1">
      <c r="A1413" s="481"/>
      <c r="B1413" s="481"/>
      <c r="C1413" s="481"/>
      <c r="D1413" s="481"/>
      <c r="E1413" s="481"/>
      <c r="F1413" s="339"/>
      <c r="G1413" s="340" t="str">
        <f>IF(ISNUMBER(E1413),E1413/'Bulk DivVar Analysis'!$I$60,"")</f>
        <v/>
      </c>
      <c r="H1413" s="338" t="str">
        <f>IF(ISNUMBER(E1413), IF(G1413&gt;'Bulk DivVar Analysis'!$J$62,"Pass","Fail"),"")</f>
        <v/>
      </c>
      <c r="I1413" s="338" t="str">
        <f t="shared" si="24"/>
        <v/>
      </c>
      <c r="J1413" s="339"/>
      <c r="K1413" s="339"/>
      <c r="L1413" s="339"/>
      <c r="M1413" s="339"/>
      <c r="N1413" s="339"/>
      <c r="O1413" s="339"/>
      <c r="P1413" s="339"/>
      <c r="Q1413" s="339"/>
    </row>
    <row r="1414" spans="1:17" ht="13.5" customHeight="1">
      <c r="A1414" s="481"/>
      <c r="B1414" s="481"/>
      <c r="C1414" s="481"/>
      <c r="D1414" s="481"/>
      <c r="E1414" s="481"/>
      <c r="F1414" s="339"/>
      <c r="G1414" s="340" t="str">
        <f>IF(ISNUMBER(E1414),E1414/'Bulk DivVar Analysis'!$I$60,"")</f>
        <v/>
      </c>
      <c r="H1414" s="338" t="str">
        <f>IF(ISNUMBER(E1414), IF(G1414&gt;'Bulk DivVar Analysis'!$J$62,"Pass","Fail"),"")</f>
        <v/>
      </c>
      <c r="I1414" s="338" t="str">
        <f t="shared" si="24"/>
        <v/>
      </c>
      <c r="J1414" s="339"/>
      <c r="K1414" s="339"/>
      <c r="L1414" s="339"/>
      <c r="M1414" s="339"/>
      <c r="N1414" s="339"/>
      <c r="O1414" s="339"/>
      <c r="P1414" s="339"/>
      <c r="Q1414" s="339"/>
    </row>
    <row r="1415" spans="1:17" ht="13.5" customHeight="1">
      <c r="A1415" s="481"/>
      <c r="B1415" s="481"/>
      <c r="C1415" s="481"/>
      <c r="D1415" s="481"/>
      <c r="E1415" s="481"/>
      <c r="F1415" s="339"/>
      <c r="G1415" s="340" t="str">
        <f>IF(ISNUMBER(E1415),E1415/'Bulk DivVar Analysis'!$I$60,"")</f>
        <v/>
      </c>
      <c r="H1415" s="338" t="str">
        <f>IF(ISNUMBER(E1415), IF(G1415&gt;'Bulk DivVar Analysis'!$J$62,"Pass","Fail"),"")</f>
        <v/>
      </c>
      <c r="I1415" s="338" t="str">
        <f t="shared" si="24"/>
        <v/>
      </c>
      <c r="J1415" s="339"/>
      <c r="K1415" s="339"/>
      <c r="L1415" s="339"/>
      <c r="M1415" s="339"/>
      <c r="N1415" s="339"/>
      <c r="O1415" s="339"/>
      <c r="P1415" s="339"/>
      <c r="Q1415" s="339"/>
    </row>
    <row r="1416" spans="1:17" ht="13.5" customHeight="1">
      <c r="A1416" s="481"/>
      <c r="B1416" s="481"/>
      <c r="C1416" s="481"/>
      <c r="D1416" s="481"/>
      <c r="E1416" s="481"/>
      <c r="F1416" s="339"/>
      <c r="G1416" s="340" t="str">
        <f>IF(ISNUMBER(E1416),E1416/'Bulk DivVar Analysis'!$I$60,"")</f>
        <v/>
      </c>
      <c r="H1416" s="338" t="str">
        <f>IF(ISNUMBER(E1416), IF(G1416&gt;'Bulk DivVar Analysis'!$J$62,"Pass","Fail"),"")</f>
        <v/>
      </c>
      <c r="I1416" s="338" t="str">
        <f t="shared" si="24"/>
        <v/>
      </c>
      <c r="J1416" s="339"/>
      <c r="K1416" s="339"/>
      <c r="L1416" s="339"/>
      <c r="M1416" s="339"/>
      <c r="N1416" s="339"/>
      <c r="O1416" s="339"/>
      <c r="P1416" s="339"/>
      <c r="Q1416" s="339"/>
    </row>
    <row r="1417" spans="1:17" ht="13.5" customHeight="1">
      <c r="A1417" s="481"/>
      <c r="B1417" s="481"/>
      <c r="C1417" s="481"/>
      <c r="D1417" s="481"/>
      <c r="E1417" s="481"/>
      <c r="F1417" s="339"/>
      <c r="G1417" s="340" t="str">
        <f>IF(ISNUMBER(E1417),E1417/'Bulk DivVar Analysis'!$I$60,"")</f>
        <v/>
      </c>
      <c r="H1417" s="338" t="str">
        <f>IF(ISNUMBER(E1417), IF(G1417&gt;'Bulk DivVar Analysis'!$J$62,"Pass","Fail"),"")</f>
        <v/>
      </c>
      <c r="I1417" s="338" t="str">
        <f t="shared" si="24"/>
        <v/>
      </c>
      <c r="J1417" s="339"/>
      <c r="K1417" s="339"/>
      <c r="L1417" s="339"/>
      <c r="M1417" s="339"/>
      <c r="N1417" s="339"/>
      <c r="O1417" s="339"/>
      <c r="P1417" s="339"/>
      <c r="Q1417" s="339"/>
    </row>
    <row r="1418" spans="1:17" ht="13.5" customHeight="1">
      <c r="A1418" s="481"/>
      <c r="B1418" s="481"/>
      <c r="C1418" s="481"/>
      <c r="D1418" s="481"/>
      <c r="E1418" s="481"/>
      <c r="F1418" s="339"/>
      <c r="G1418" s="340" t="str">
        <f>IF(ISNUMBER(E1418),E1418/'Bulk DivVar Analysis'!$I$60,"")</f>
        <v/>
      </c>
      <c r="H1418" s="338" t="str">
        <f>IF(ISNUMBER(E1418), IF(G1418&gt;'Bulk DivVar Analysis'!$J$62,"Pass","Fail"),"")</f>
        <v/>
      </c>
      <c r="I1418" s="338" t="str">
        <f t="shared" si="24"/>
        <v/>
      </c>
      <c r="J1418" s="339"/>
      <c r="K1418" s="339"/>
      <c r="L1418" s="339"/>
      <c r="M1418" s="339"/>
      <c r="N1418" s="339"/>
      <c r="O1418" s="339"/>
      <c r="P1418" s="339"/>
      <c r="Q1418" s="339"/>
    </row>
    <row r="1419" spans="1:17" ht="13.5" customHeight="1">
      <c r="A1419" s="481"/>
      <c r="B1419" s="481"/>
      <c r="C1419" s="481"/>
      <c r="D1419" s="481"/>
      <c r="E1419" s="481"/>
      <c r="F1419" s="339"/>
      <c r="G1419" s="340" t="str">
        <f>IF(ISNUMBER(E1419),E1419/'Bulk DivVar Analysis'!$I$60,"")</f>
        <v/>
      </c>
      <c r="H1419" s="338" t="str">
        <f>IF(ISNUMBER(E1419), IF(G1419&gt;'Bulk DivVar Analysis'!$J$62,"Pass","Fail"),"")</f>
        <v/>
      </c>
      <c r="I1419" s="338" t="str">
        <f t="shared" si="24"/>
        <v/>
      </c>
      <c r="J1419" s="339"/>
      <c r="K1419" s="339"/>
      <c r="L1419" s="339"/>
      <c r="M1419" s="339"/>
      <c r="N1419" s="339"/>
      <c r="O1419" s="339"/>
      <c r="P1419" s="339"/>
      <c r="Q1419" s="339"/>
    </row>
    <row r="1420" spans="1:17" ht="13.5" customHeight="1">
      <c r="A1420" s="481"/>
      <c r="B1420" s="481"/>
      <c r="C1420" s="481"/>
      <c r="D1420" s="481"/>
      <c r="E1420" s="481"/>
      <c r="F1420" s="339"/>
      <c r="G1420" s="340" t="str">
        <f>IF(ISNUMBER(E1420),E1420/'Bulk DivVar Analysis'!$I$60,"")</f>
        <v/>
      </c>
      <c r="H1420" s="338" t="str">
        <f>IF(ISNUMBER(E1420), IF(G1420&gt;'Bulk DivVar Analysis'!$J$62,"Pass","Fail"),"")</f>
        <v/>
      </c>
      <c r="I1420" s="338" t="str">
        <f t="shared" si="24"/>
        <v/>
      </c>
      <c r="J1420" s="339"/>
      <c r="K1420" s="339"/>
      <c r="L1420" s="339"/>
      <c r="M1420" s="339"/>
      <c r="N1420" s="339"/>
      <c r="O1420" s="339"/>
      <c r="P1420" s="339"/>
      <c r="Q1420" s="339"/>
    </row>
    <row r="1421" spans="1:17" ht="13.5" customHeight="1">
      <c r="A1421" s="481"/>
      <c r="B1421" s="481"/>
      <c r="C1421" s="481"/>
      <c r="D1421" s="481"/>
      <c r="E1421" s="481"/>
      <c r="F1421" s="339"/>
      <c r="G1421" s="340" t="str">
        <f>IF(ISNUMBER(E1421),E1421/'Bulk DivVar Analysis'!$I$60,"")</f>
        <v/>
      </c>
      <c r="H1421" s="338" t="str">
        <f>IF(ISNUMBER(E1421), IF(G1421&gt;'Bulk DivVar Analysis'!$J$62,"Pass","Fail"),"")</f>
        <v/>
      </c>
      <c r="I1421" s="338" t="str">
        <f t="shared" si="24"/>
        <v/>
      </c>
      <c r="J1421" s="339"/>
      <c r="K1421" s="339"/>
      <c r="L1421" s="339"/>
      <c r="M1421" s="339"/>
      <c r="N1421" s="339"/>
      <c r="O1421" s="339"/>
      <c r="P1421" s="339"/>
      <c r="Q1421" s="339"/>
    </row>
    <row r="1422" spans="1:17" ht="13.5" customHeight="1">
      <c r="A1422" s="481"/>
      <c r="B1422" s="481"/>
      <c r="C1422" s="481"/>
      <c r="D1422" s="481"/>
      <c r="E1422" s="481"/>
      <c r="F1422" s="339"/>
      <c r="G1422" s="340" t="str">
        <f>IF(ISNUMBER(E1422),E1422/'Bulk DivVar Analysis'!$I$60,"")</f>
        <v/>
      </c>
      <c r="H1422" s="338" t="str">
        <f>IF(ISNUMBER(E1422), IF(G1422&gt;'Bulk DivVar Analysis'!$J$62,"Pass","Fail"),"")</f>
        <v/>
      </c>
      <c r="I1422" s="338" t="str">
        <f t="shared" si="24"/>
        <v/>
      </c>
      <c r="J1422" s="339"/>
      <c r="K1422" s="339"/>
      <c r="L1422" s="339"/>
      <c r="M1422" s="339"/>
      <c r="N1422" s="339"/>
      <c r="O1422" s="339"/>
      <c r="P1422" s="339"/>
      <c r="Q1422" s="339"/>
    </row>
    <row r="1423" spans="1:17" ht="13.5" customHeight="1">
      <c r="A1423" s="481"/>
      <c r="B1423" s="481"/>
      <c r="C1423" s="481"/>
      <c r="D1423" s="481"/>
      <c r="E1423" s="481"/>
      <c r="F1423" s="339"/>
      <c r="G1423" s="340" t="str">
        <f>IF(ISNUMBER(E1423),E1423/'Bulk DivVar Analysis'!$I$60,"")</f>
        <v/>
      </c>
      <c r="H1423" s="338" t="str">
        <f>IF(ISNUMBER(E1423), IF(G1423&gt;'Bulk DivVar Analysis'!$J$62,"Pass","Fail"),"")</f>
        <v/>
      </c>
      <c r="I1423" s="338" t="str">
        <f t="shared" si="24"/>
        <v/>
      </c>
      <c r="J1423" s="339"/>
      <c r="K1423" s="339"/>
      <c r="L1423" s="339"/>
      <c r="M1423" s="339"/>
      <c r="N1423" s="339"/>
      <c r="O1423" s="339"/>
      <c r="P1423" s="339"/>
      <c r="Q1423" s="339"/>
    </row>
    <row r="1424" spans="1:17" ht="13.5" customHeight="1">
      <c r="A1424" s="481"/>
      <c r="B1424" s="481"/>
      <c r="C1424" s="481"/>
      <c r="D1424" s="481"/>
      <c r="E1424" s="481"/>
      <c r="F1424" s="339"/>
      <c r="G1424" s="340" t="str">
        <f>IF(ISNUMBER(E1424),E1424/'Bulk DivVar Analysis'!$I$60,"")</f>
        <v/>
      </c>
      <c r="H1424" s="338" t="str">
        <f>IF(ISNUMBER(E1424), IF(G1424&gt;'Bulk DivVar Analysis'!$J$62,"Pass","Fail"),"")</f>
        <v/>
      </c>
      <c r="I1424" s="338" t="str">
        <f t="shared" si="24"/>
        <v/>
      </c>
      <c r="J1424" s="339"/>
      <c r="K1424" s="339"/>
      <c r="L1424" s="339"/>
      <c r="M1424" s="339"/>
      <c r="N1424" s="339"/>
      <c r="O1424" s="339"/>
      <c r="P1424" s="339"/>
      <c r="Q1424" s="339"/>
    </row>
    <row r="1425" spans="1:17" ht="13.5" customHeight="1">
      <c r="A1425" s="481"/>
      <c r="B1425" s="481"/>
      <c r="C1425" s="481"/>
      <c r="D1425" s="481"/>
      <c r="E1425" s="481"/>
      <c r="F1425" s="339"/>
      <c r="G1425" s="340" t="str">
        <f>IF(ISNUMBER(E1425),E1425/'Bulk DivVar Analysis'!$I$60,"")</f>
        <v/>
      </c>
      <c r="H1425" s="338" t="str">
        <f>IF(ISNUMBER(E1425), IF(G1425&gt;'Bulk DivVar Analysis'!$J$62,"Pass","Fail"),"")</f>
        <v/>
      </c>
      <c r="I1425" s="338" t="str">
        <f t="shared" si="24"/>
        <v/>
      </c>
      <c r="J1425" s="339"/>
      <c r="K1425" s="339"/>
      <c r="L1425" s="339"/>
      <c r="M1425" s="339"/>
      <c r="N1425" s="339"/>
      <c r="O1425" s="339"/>
      <c r="P1425" s="339"/>
      <c r="Q1425" s="339"/>
    </row>
    <row r="1426" spans="1:17" ht="13.5" customHeight="1">
      <c r="A1426" s="481"/>
      <c r="B1426" s="481"/>
      <c r="C1426" s="481"/>
      <c r="D1426" s="481"/>
      <c r="E1426" s="481"/>
      <c r="F1426" s="339"/>
      <c r="G1426" s="340" t="str">
        <f>IF(ISNUMBER(E1426),E1426/'Bulk DivVar Analysis'!$I$60,"")</f>
        <v/>
      </c>
      <c r="H1426" s="338" t="str">
        <f>IF(ISNUMBER(E1426), IF(G1426&gt;'Bulk DivVar Analysis'!$J$62,"Pass","Fail"),"")</f>
        <v/>
      </c>
      <c r="I1426" s="338" t="str">
        <f t="shared" si="24"/>
        <v/>
      </c>
      <c r="J1426" s="339"/>
      <c r="K1426" s="339"/>
      <c r="L1426" s="339"/>
      <c r="M1426" s="339"/>
      <c r="N1426" s="339"/>
      <c r="O1426" s="339"/>
      <c r="P1426" s="339"/>
      <c r="Q1426" s="339"/>
    </row>
    <row r="1427" spans="1:17" ht="13.5" customHeight="1">
      <c r="A1427" s="481"/>
      <c r="B1427" s="481"/>
      <c r="C1427" s="481"/>
      <c r="D1427" s="481"/>
      <c r="E1427" s="481"/>
      <c r="F1427" s="339"/>
      <c r="G1427" s="340" t="str">
        <f>IF(ISNUMBER(E1427),E1427/'Bulk DivVar Analysis'!$I$60,"")</f>
        <v/>
      </c>
      <c r="H1427" s="338" t="str">
        <f>IF(ISNUMBER(E1427), IF(G1427&gt;'Bulk DivVar Analysis'!$J$62,"Pass","Fail"),"")</f>
        <v/>
      </c>
      <c r="I1427" s="338" t="str">
        <f t="shared" si="24"/>
        <v/>
      </c>
      <c r="J1427" s="339"/>
      <c r="K1427" s="339"/>
      <c r="L1427" s="339"/>
      <c r="M1427" s="339"/>
      <c r="N1427" s="339"/>
      <c r="O1427" s="339"/>
      <c r="P1427" s="339"/>
      <c r="Q1427" s="339"/>
    </row>
    <row r="1428" spans="1:17" ht="13.5" customHeight="1">
      <c r="A1428" s="481"/>
      <c r="B1428" s="481"/>
      <c r="C1428" s="481"/>
      <c r="D1428" s="481"/>
      <c r="E1428" s="481"/>
      <c r="F1428" s="339"/>
      <c r="G1428" s="340" t="str">
        <f>IF(ISNUMBER(E1428),E1428/'Bulk DivVar Analysis'!$I$60,"")</f>
        <v/>
      </c>
      <c r="H1428" s="338" t="str">
        <f>IF(ISNUMBER(E1428), IF(G1428&gt;'Bulk DivVar Analysis'!$J$62,"Pass","Fail"),"")</f>
        <v/>
      </c>
      <c r="I1428" s="338" t="str">
        <f t="shared" si="24"/>
        <v/>
      </c>
      <c r="J1428" s="339"/>
      <c r="K1428" s="339"/>
      <c r="L1428" s="339"/>
      <c r="M1428" s="339"/>
      <c r="N1428" s="339"/>
      <c r="O1428" s="339"/>
      <c r="P1428" s="339"/>
      <c r="Q1428" s="339"/>
    </row>
    <row r="1429" spans="1:17" ht="13.5" customHeight="1">
      <c r="A1429" s="481"/>
      <c r="B1429" s="481"/>
      <c r="C1429" s="481"/>
      <c r="D1429" s="481"/>
      <c r="E1429" s="481"/>
      <c r="F1429" s="339"/>
      <c r="G1429" s="340" t="str">
        <f>IF(ISNUMBER(E1429),E1429/'Bulk DivVar Analysis'!$I$60,"")</f>
        <v/>
      </c>
      <c r="H1429" s="338" t="str">
        <f>IF(ISNUMBER(E1429), IF(G1429&gt;'Bulk DivVar Analysis'!$J$62,"Pass","Fail"),"")</f>
        <v/>
      </c>
      <c r="I1429" s="338" t="str">
        <f t="shared" si="24"/>
        <v/>
      </c>
      <c r="J1429" s="339"/>
      <c r="K1429" s="339"/>
      <c r="L1429" s="339"/>
      <c r="M1429" s="339"/>
      <c r="N1429" s="339"/>
      <c r="O1429" s="339"/>
      <c r="P1429" s="339"/>
      <c r="Q1429" s="339"/>
    </row>
    <row r="1430" spans="1:17" ht="13.5" customHeight="1">
      <c r="A1430" s="481"/>
      <c r="B1430" s="481"/>
      <c r="C1430" s="481"/>
      <c r="D1430" s="481"/>
      <c r="E1430" s="481"/>
      <c r="F1430" s="339"/>
      <c r="G1430" s="340" t="str">
        <f>IF(ISNUMBER(E1430),E1430/'Bulk DivVar Analysis'!$I$60,"")</f>
        <v/>
      </c>
      <c r="H1430" s="338" t="str">
        <f>IF(ISNUMBER(E1430), IF(G1430&gt;'Bulk DivVar Analysis'!$J$62,"Pass","Fail"),"")</f>
        <v/>
      </c>
      <c r="I1430" s="338" t="str">
        <f t="shared" si="24"/>
        <v/>
      </c>
      <c r="J1430" s="339"/>
      <c r="K1430" s="339"/>
      <c r="L1430" s="339"/>
      <c r="M1430" s="339"/>
      <c r="N1430" s="339"/>
      <c r="O1430" s="339"/>
      <c r="P1430" s="339"/>
      <c r="Q1430" s="339"/>
    </row>
    <row r="1431" spans="1:17" ht="13.5" customHeight="1">
      <c r="A1431" s="481"/>
      <c r="B1431" s="481"/>
      <c r="C1431" s="481"/>
      <c r="D1431" s="481"/>
      <c r="E1431" s="481"/>
      <c r="F1431" s="339"/>
      <c r="G1431" s="340" t="str">
        <f>IF(ISNUMBER(E1431),E1431/'Bulk DivVar Analysis'!$I$60,"")</f>
        <v/>
      </c>
      <c r="H1431" s="338" t="str">
        <f>IF(ISNUMBER(E1431), IF(G1431&gt;'Bulk DivVar Analysis'!$J$62,"Pass","Fail"),"")</f>
        <v/>
      </c>
      <c r="I1431" s="338" t="str">
        <f t="shared" si="24"/>
        <v/>
      </c>
      <c r="J1431" s="339"/>
      <c r="K1431" s="339"/>
      <c r="L1431" s="339"/>
      <c r="M1431" s="339"/>
      <c r="N1431" s="339"/>
      <c r="O1431" s="339"/>
      <c r="P1431" s="339"/>
      <c r="Q1431" s="339"/>
    </row>
    <row r="1432" spans="1:17" ht="13.5" customHeight="1">
      <c r="A1432" s="481"/>
      <c r="B1432" s="481"/>
      <c r="C1432" s="481"/>
      <c r="D1432" s="481"/>
      <c r="E1432" s="481"/>
      <c r="F1432" s="339"/>
      <c r="G1432" s="340" t="str">
        <f>IF(ISNUMBER(E1432),E1432/'Bulk DivVar Analysis'!$I$60,"")</f>
        <v/>
      </c>
      <c r="H1432" s="338" t="str">
        <f>IF(ISNUMBER(E1432), IF(G1432&gt;'Bulk DivVar Analysis'!$J$62,"Pass","Fail"),"")</f>
        <v/>
      </c>
      <c r="I1432" s="338" t="str">
        <f t="shared" si="24"/>
        <v/>
      </c>
      <c r="J1432" s="339"/>
      <c r="K1432" s="339"/>
      <c r="L1432" s="339"/>
      <c r="M1432" s="339"/>
      <c r="N1432" s="339"/>
      <c r="O1432" s="339"/>
      <c r="P1432" s="339"/>
      <c r="Q1432" s="339"/>
    </row>
    <row r="1433" spans="1:17" ht="13.5" customHeight="1">
      <c r="A1433" s="481"/>
      <c r="B1433" s="481"/>
      <c r="C1433" s="481"/>
      <c r="D1433" s="481"/>
      <c r="E1433" s="481"/>
      <c r="F1433" s="339"/>
      <c r="G1433" s="340" t="str">
        <f>IF(ISNUMBER(E1433),E1433/'Bulk DivVar Analysis'!$I$60,"")</f>
        <v/>
      </c>
      <c r="H1433" s="338" t="str">
        <f>IF(ISNUMBER(E1433), IF(G1433&gt;'Bulk DivVar Analysis'!$J$62,"Pass","Fail"),"")</f>
        <v/>
      </c>
      <c r="I1433" s="338" t="str">
        <f t="shared" si="24"/>
        <v/>
      </c>
      <c r="J1433" s="339"/>
      <c r="K1433" s="339"/>
      <c r="L1433" s="339"/>
      <c r="M1433" s="339"/>
      <c r="N1433" s="339"/>
      <c r="O1433" s="339"/>
      <c r="P1433" s="339"/>
      <c r="Q1433" s="339"/>
    </row>
    <row r="1434" spans="1:17" ht="13.5" customHeight="1">
      <c r="A1434" s="481"/>
      <c r="B1434" s="481"/>
      <c r="C1434" s="481"/>
      <c r="D1434" s="481"/>
      <c r="E1434" s="481"/>
      <c r="F1434" s="339"/>
      <c r="G1434" s="340" t="str">
        <f>IF(ISNUMBER(E1434),E1434/'Bulk DivVar Analysis'!$I$60,"")</f>
        <v/>
      </c>
      <c r="H1434" s="338" t="str">
        <f>IF(ISNUMBER(E1434), IF(G1434&gt;'Bulk DivVar Analysis'!$J$62,"Pass","Fail"),"")</f>
        <v/>
      </c>
      <c r="I1434" s="338" t="str">
        <f t="shared" si="24"/>
        <v/>
      </c>
      <c r="J1434" s="339"/>
      <c r="K1434" s="339"/>
      <c r="L1434" s="339"/>
      <c r="M1434" s="339"/>
      <c r="N1434" s="339"/>
      <c r="O1434" s="339"/>
      <c r="P1434" s="339"/>
      <c r="Q1434" s="339"/>
    </row>
    <row r="1435" spans="1:17" ht="13.5" customHeight="1">
      <c r="A1435" s="481"/>
      <c r="B1435" s="481"/>
      <c r="C1435" s="481"/>
      <c r="D1435" s="481"/>
      <c r="E1435" s="481"/>
      <c r="F1435" s="339"/>
      <c r="G1435" s="340" t="str">
        <f>IF(ISNUMBER(E1435),E1435/'Bulk DivVar Analysis'!$I$60,"")</f>
        <v/>
      </c>
      <c r="H1435" s="338" t="str">
        <f>IF(ISNUMBER(E1435), IF(G1435&gt;'Bulk DivVar Analysis'!$J$62,"Pass","Fail"),"")</f>
        <v/>
      </c>
      <c r="I1435" s="338" t="str">
        <f t="shared" si="24"/>
        <v/>
      </c>
      <c r="J1435" s="339"/>
      <c r="K1435" s="339"/>
      <c r="L1435" s="339"/>
      <c r="M1435" s="339"/>
      <c r="N1435" s="339"/>
      <c r="O1435" s="339"/>
      <c r="P1435" s="339"/>
      <c r="Q1435" s="339"/>
    </row>
    <row r="1436" spans="1:17" ht="13.5" customHeight="1">
      <c r="A1436" s="481"/>
      <c r="B1436" s="481"/>
      <c r="C1436" s="481"/>
      <c r="D1436" s="481"/>
      <c r="E1436" s="481"/>
      <c r="F1436" s="339"/>
      <c r="G1436" s="340" t="str">
        <f>IF(ISNUMBER(E1436),E1436/'Bulk DivVar Analysis'!$I$60,"")</f>
        <v/>
      </c>
      <c r="H1436" s="338" t="str">
        <f>IF(ISNUMBER(E1436), IF(G1436&gt;'Bulk DivVar Analysis'!$J$62,"Pass","Fail"),"")</f>
        <v/>
      </c>
      <c r="I1436" s="338" t="str">
        <f t="shared" si="24"/>
        <v/>
      </c>
      <c r="J1436" s="339"/>
      <c r="K1436" s="339"/>
      <c r="L1436" s="339"/>
      <c r="M1436" s="339"/>
      <c r="N1436" s="339"/>
      <c r="O1436" s="339"/>
      <c r="P1436" s="339"/>
      <c r="Q1436" s="339"/>
    </row>
    <row r="1437" spans="1:17" ht="13.5" customHeight="1">
      <c r="A1437" s="481"/>
      <c r="B1437" s="481"/>
      <c r="C1437" s="481"/>
      <c r="D1437" s="481"/>
      <c r="E1437" s="481"/>
      <c r="F1437" s="339"/>
      <c r="G1437" s="340" t="str">
        <f>IF(ISNUMBER(E1437),E1437/'Bulk DivVar Analysis'!$I$60,"")</f>
        <v/>
      </c>
      <c r="H1437" s="338" t="str">
        <f>IF(ISNUMBER(E1437), IF(G1437&gt;'Bulk DivVar Analysis'!$J$62,"Pass","Fail"),"")</f>
        <v/>
      </c>
      <c r="I1437" s="338" t="str">
        <f t="shared" si="24"/>
        <v/>
      </c>
      <c r="J1437" s="339"/>
      <c r="K1437" s="339"/>
      <c r="L1437" s="339"/>
      <c r="M1437" s="339"/>
      <c r="N1437" s="339"/>
      <c r="O1437" s="339"/>
      <c r="P1437" s="339"/>
      <c r="Q1437" s="339"/>
    </row>
    <row r="1438" spans="1:17" ht="13.5" customHeight="1">
      <c r="A1438" s="481"/>
      <c r="B1438" s="481"/>
      <c r="C1438" s="481"/>
      <c r="D1438" s="481"/>
      <c r="E1438" s="481"/>
      <c r="F1438" s="339"/>
      <c r="G1438" s="340" t="str">
        <f>IF(ISNUMBER(E1438),E1438/'Bulk DivVar Analysis'!$I$60,"")</f>
        <v/>
      </c>
      <c r="H1438" s="338" t="str">
        <f>IF(ISNUMBER(E1438), IF(G1438&gt;'Bulk DivVar Analysis'!$J$62,"Pass","Fail"),"")</f>
        <v/>
      </c>
      <c r="I1438" s="338" t="str">
        <f t="shared" si="24"/>
        <v/>
      </c>
      <c r="J1438" s="339"/>
      <c r="K1438" s="339"/>
      <c r="L1438" s="339"/>
      <c r="M1438" s="339"/>
      <c r="N1438" s="339"/>
      <c r="O1438" s="339"/>
      <c r="P1438" s="339"/>
      <c r="Q1438" s="339"/>
    </row>
    <row r="1439" spans="1:17" ht="13.5" customHeight="1">
      <c r="A1439" s="481"/>
      <c r="B1439" s="481"/>
      <c r="C1439" s="481"/>
      <c r="D1439" s="481"/>
      <c r="E1439" s="481"/>
      <c r="F1439" s="339"/>
      <c r="G1439" s="340" t="str">
        <f>IF(ISNUMBER(E1439),E1439/'Bulk DivVar Analysis'!$I$60,"")</f>
        <v/>
      </c>
      <c r="H1439" s="338" t="str">
        <f>IF(ISNUMBER(E1439), IF(G1439&gt;'Bulk DivVar Analysis'!$J$62,"Pass","Fail"),"")</f>
        <v/>
      </c>
      <c r="I1439" s="338" t="str">
        <f t="shared" si="24"/>
        <v/>
      </c>
      <c r="J1439" s="339"/>
      <c r="K1439" s="339"/>
      <c r="L1439" s="339"/>
      <c r="M1439" s="339"/>
      <c r="N1439" s="339"/>
      <c r="O1439" s="339"/>
      <c r="P1439" s="339"/>
      <c r="Q1439" s="339"/>
    </row>
    <row r="1440" spans="1:17" ht="13.5" customHeight="1">
      <c r="A1440" s="481"/>
      <c r="B1440" s="481"/>
      <c r="C1440" s="481"/>
      <c r="D1440" s="481"/>
      <c r="E1440" s="481"/>
      <c r="F1440" s="339"/>
      <c r="G1440" s="340" t="str">
        <f>IF(ISNUMBER(E1440),E1440/'Bulk DivVar Analysis'!$I$60,"")</f>
        <v/>
      </c>
      <c r="H1440" s="338" t="str">
        <f>IF(ISNUMBER(E1440), IF(G1440&gt;'Bulk DivVar Analysis'!$J$62,"Pass","Fail"),"")</f>
        <v/>
      </c>
      <c r="I1440" s="338" t="str">
        <f t="shared" si="24"/>
        <v/>
      </c>
      <c r="J1440" s="339"/>
      <c r="K1440" s="339"/>
      <c r="L1440" s="339"/>
      <c r="M1440" s="339"/>
      <c r="N1440" s="339"/>
      <c r="O1440" s="339"/>
      <c r="P1440" s="339"/>
      <c r="Q1440" s="339"/>
    </row>
    <row r="1441" spans="1:17" ht="13.5" customHeight="1">
      <c r="A1441" s="481"/>
      <c r="B1441" s="481"/>
      <c r="C1441" s="481"/>
      <c r="D1441" s="481"/>
      <c r="E1441" s="481"/>
      <c r="F1441" s="339"/>
      <c r="G1441" s="340" t="str">
        <f>IF(ISNUMBER(E1441),E1441/'Bulk DivVar Analysis'!$I$60,"")</f>
        <v/>
      </c>
      <c r="H1441" s="338" t="str">
        <f>IF(ISNUMBER(E1441), IF(G1441&gt;'Bulk DivVar Analysis'!$J$62,"Pass","Fail"),"")</f>
        <v/>
      </c>
      <c r="I1441" s="338" t="str">
        <f t="shared" si="24"/>
        <v/>
      </c>
      <c r="J1441" s="339"/>
      <c r="K1441" s="339"/>
      <c r="L1441" s="339"/>
      <c r="M1441" s="339"/>
      <c r="N1441" s="339"/>
      <c r="O1441" s="339"/>
      <c r="P1441" s="339"/>
      <c r="Q1441" s="339"/>
    </row>
    <row r="1442" spans="1:17" ht="13.5" customHeight="1">
      <c r="A1442" s="481"/>
      <c r="B1442" s="481"/>
      <c r="C1442" s="481"/>
      <c r="D1442" s="481"/>
      <c r="E1442" s="481"/>
      <c r="F1442" s="339"/>
      <c r="G1442" s="340" t="str">
        <f>IF(ISNUMBER(E1442),E1442/'Bulk DivVar Analysis'!$I$60,"")</f>
        <v/>
      </c>
      <c r="H1442" s="338" t="str">
        <f>IF(ISNUMBER(E1442), IF(G1442&gt;'Bulk DivVar Analysis'!$J$62,"Pass","Fail"),"")</f>
        <v/>
      </c>
      <c r="I1442" s="338" t="str">
        <f t="shared" si="24"/>
        <v/>
      </c>
      <c r="J1442" s="339"/>
      <c r="K1442" s="339"/>
      <c r="L1442" s="339"/>
      <c r="M1442" s="339"/>
      <c r="N1442" s="339"/>
      <c r="O1442" s="339"/>
      <c r="P1442" s="339"/>
      <c r="Q1442" s="339"/>
    </row>
    <row r="1443" spans="1:17" ht="13.5" customHeight="1">
      <c r="A1443" s="481"/>
      <c r="B1443" s="481"/>
      <c r="C1443" s="481"/>
      <c r="D1443" s="481"/>
      <c r="E1443" s="481"/>
      <c r="F1443" s="339"/>
      <c r="G1443" s="340" t="str">
        <f>IF(ISNUMBER(E1443),E1443/'Bulk DivVar Analysis'!$I$60,"")</f>
        <v/>
      </c>
      <c r="H1443" s="338" t="str">
        <f>IF(ISNUMBER(E1443), IF(G1443&gt;'Bulk DivVar Analysis'!$J$62,"Pass","Fail"),"")</f>
        <v/>
      </c>
      <c r="I1443" s="338" t="str">
        <f t="shared" si="24"/>
        <v/>
      </c>
      <c r="J1443" s="339"/>
      <c r="K1443" s="339"/>
      <c r="L1443" s="339"/>
      <c r="M1443" s="339"/>
      <c r="N1443" s="339"/>
      <c r="O1443" s="339"/>
      <c r="P1443" s="339"/>
      <c r="Q1443" s="339"/>
    </row>
    <row r="1444" spans="1:17" ht="13.5" customHeight="1">
      <c r="A1444" s="481"/>
      <c r="B1444" s="481"/>
      <c r="C1444" s="481"/>
      <c r="D1444" s="481"/>
      <c r="E1444" s="481"/>
      <c r="F1444" s="339"/>
      <c r="G1444" s="340" t="str">
        <f>IF(ISNUMBER(E1444),E1444/'Bulk DivVar Analysis'!$I$60,"")</f>
        <v/>
      </c>
      <c r="H1444" s="338" t="str">
        <f>IF(ISNUMBER(E1444), IF(G1444&gt;'Bulk DivVar Analysis'!$J$62,"Pass","Fail"),"")</f>
        <v/>
      </c>
      <c r="I1444" s="338" t="str">
        <f t="shared" si="24"/>
        <v/>
      </c>
      <c r="J1444" s="339"/>
      <c r="K1444" s="339"/>
      <c r="L1444" s="339"/>
      <c r="M1444" s="339"/>
      <c r="N1444" s="339"/>
      <c r="O1444" s="339"/>
      <c r="P1444" s="339"/>
      <c r="Q1444" s="339"/>
    </row>
    <row r="1445" spans="1:17" ht="13.5" customHeight="1">
      <c r="A1445" s="481"/>
      <c r="B1445" s="481"/>
      <c r="C1445" s="481"/>
      <c r="D1445" s="481"/>
      <c r="E1445" s="481"/>
      <c r="F1445" s="339"/>
      <c r="G1445" s="340" t="str">
        <f>IF(ISNUMBER(E1445),E1445/'Bulk DivVar Analysis'!$I$60,"")</f>
        <v/>
      </c>
      <c r="H1445" s="338" t="str">
        <f>IF(ISNUMBER(E1445), IF(G1445&gt;'Bulk DivVar Analysis'!$J$62,"Pass","Fail"),"")</f>
        <v/>
      </c>
      <c r="I1445" s="338" t="str">
        <f t="shared" si="24"/>
        <v/>
      </c>
      <c r="J1445" s="339"/>
      <c r="K1445" s="339"/>
      <c r="L1445" s="339"/>
      <c r="M1445" s="339"/>
      <c r="N1445" s="339"/>
      <c r="O1445" s="339"/>
      <c r="P1445" s="339"/>
      <c r="Q1445" s="339"/>
    </row>
    <row r="1446" spans="1:17" ht="13.5" customHeight="1">
      <c r="A1446" s="481"/>
      <c r="B1446" s="481"/>
      <c r="C1446" s="481"/>
      <c r="D1446" s="481"/>
      <c r="E1446" s="481"/>
      <c r="F1446" s="339"/>
      <c r="G1446" s="340" t="str">
        <f>IF(ISNUMBER(E1446),E1446/'Bulk DivVar Analysis'!$I$60,"")</f>
        <v/>
      </c>
      <c r="H1446" s="338" t="str">
        <f>IF(ISNUMBER(E1446), IF(G1446&gt;'Bulk DivVar Analysis'!$J$62,"Pass","Fail"),"")</f>
        <v/>
      </c>
      <c r="I1446" s="338" t="str">
        <f t="shared" si="24"/>
        <v/>
      </c>
      <c r="J1446" s="339"/>
      <c r="K1446" s="339"/>
      <c r="L1446" s="339"/>
      <c r="M1446" s="339"/>
      <c r="N1446" s="339"/>
      <c r="O1446" s="339"/>
      <c r="P1446" s="339"/>
      <c r="Q1446" s="339"/>
    </row>
    <row r="1447" spans="1:17" ht="13.5" customHeight="1">
      <c r="A1447" s="481"/>
      <c r="B1447" s="481"/>
      <c r="C1447" s="481"/>
      <c r="D1447" s="481"/>
      <c r="E1447" s="481"/>
      <c r="F1447" s="339"/>
      <c r="G1447" s="340" t="str">
        <f>IF(ISNUMBER(E1447),E1447/'Bulk DivVar Analysis'!$I$60,"")</f>
        <v/>
      </c>
      <c r="H1447" s="338" t="str">
        <f>IF(ISNUMBER(E1447), IF(G1447&gt;'Bulk DivVar Analysis'!$J$62,"Pass","Fail"),"")</f>
        <v/>
      </c>
      <c r="I1447" s="338" t="str">
        <f t="shared" si="24"/>
        <v/>
      </c>
      <c r="J1447" s="339"/>
      <c r="K1447" s="339"/>
      <c r="L1447" s="339"/>
      <c r="M1447" s="339"/>
      <c r="N1447" s="339"/>
      <c r="O1447" s="339"/>
      <c r="P1447" s="339"/>
      <c r="Q1447" s="339"/>
    </row>
    <row r="1448" spans="1:17" ht="13.5" customHeight="1">
      <c r="A1448" s="481"/>
      <c r="B1448" s="481"/>
      <c r="C1448" s="481"/>
      <c r="D1448" s="481"/>
      <c r="E1448" s="481"/>
      <c r="F1448" s="339"/>
      <c r="G1448" s="340" t="str">
        <f>IF(ISNUMBER(E1448),E1448/'Bulk DivVar Analysis'!$I$60,"")</f>
        <v/>
      </c>
      <c r="H1448" s="338" t="str">
        <f>IF(ISNUMBER(E1448), IF(G1448&gt;'Bulk DivVar Analysis'!$J$62,"Pass","Fail"),"")</f>
        <v/>
      </c>
      <c r="I1448" s="338" t="str">
        <f t="shared" si="24"/>
        <v/>
      </c>
      <c r="J1448" s="339"/>
      <c r="K1448" s="339"/>
      <c r="L1448" s="339"/>
      <c r="M1448" s="339"/>
      <c r="N1448" s="339"/>
      <c r="O1448" s="339"/>
      <c r="P1448" s="339"/>
      <c r="Q1448" s="339"/>
    </row>
    <row r="1449" spans="1:17" ht="13.5" customHeight="1">
      <c r="A1449" s="481"/>
      <c r="B1449" s="481"/>
      <c r="C1449" s="481"/>
      <c r="D1449" s="481"/>
      <c r="E1449" s="481"/>
      <c r="F1449" s="339"/>
      <c r="G1449" s="340" t="str">
        <f>IF(ISNUMBER(E1449),E1449/'Bulk DivVar Analysis'!$I$60,"")</f>
        <v/>
      </c>
      <c r="H1449" s="338" t="str">
        <f>IF(ISNUMBER(E1449), IF(G1449&gt;'Bulk DivVar Analysis'!$J$62,"Pass","Fail"),"")</f>
        <v/>
      </c>
      <c r="I1449" s="338" t="str">
        <f t="shared" si="24"/>
        <v/>
      </c>
      <c r="J1449" s="339"/>
      <c r="K1449" s="339"/>
      <c r="L1449" s="339"/>
      <c r="M1449" s="339"/>
      <c r="N1449" s="339"/>
      <c r="O1449" s="339"/>
      <c r="P1449" s="339"/>
      <c r="Q1449" s="339"/>
    </row>
    <row r="1450" spans="1:17" ht="13.5" customHeight="1">
      <c r="A1450" s="481"/>
      <c r="B1450" s="481"/>
      <c r="C1450" s="481"/>
      <c r="D1450" s="481"/>
      <c r="E1450" s="481"/>
      <c r="F1450" s="339"/>
      <c r="G1450" s="340" t="str">
        <f>IF(ISNUMBER(E1450),E1450/'Bulk DivVar Analysis'!$I$60,"")</f>
        <v/>
      </c>
      <c r="H1450" s="338" t="str">
        <f>IF(ISNUMBER(E1450), IF(G1450&gt;'Bulk DivVar Analysis'!$J$62,"Pass","Fail"),"")</f>
        <v/>
      </c>
      <c r="I1450" s="338" t="str">
        <f t="shared" si="24"/>
        <v/>
      </c>
      <c r="J1450" s="339"/>
      <c r="K1450" s="339"/>
      <c r="L1450" s="339"/>
      <c r="M1450" s="339"/>
      <c r="N1450" s="339"/>
      <c r="O1450" s="339"/>
      <c r="P1450" s="339"/>
      <c r="Q1450" s="339"/>
    </row>
    <row r="1451" spans="1:17" ht="13.5" customHeight="1">
      <c r="A1451" s="481"/>
      <c r="B1451" s="481"/>
      <c r="C1451" s="481"/>
      <c r="D1451" s="481"/>
      <c r="E1451" s="481"/>
      <c r="F1451" s="339"/>
      <c r="G1451" s="340" t="str">
        <f>IF(ISNUMBER(E1451),E1451/'Bulk DivVar Analysis'!$I$60,"")</f>
        <v/>
      </c>
      <c r="H1451" s="338" t="str">
        <f>IF(ISNUMBER(E1451), IF(G1451&gt;'Bulk DivVar Analysis'!$J$62,"Pass","Fail"),"")</f>
        <v/>
      </c>
      <c r="I1451" s="338" t="str">
        <f t="shared" si="24"/>
        <v/>
      </c>
      <c r="J1451" s="339"/>
      <c r="K1451" s="339"/>
      <c r="L1451" s="339"/>
      <c r="M1451" s="339"/>
      <c r="N1451" s="339"/>
      <c r="O1451" s="339"/>
      <c r="P1451" s="339"/>
      <c r="Q1451" s="339"/>
    </row>
    <row r="1452" spans="1:17" ht="13.5" customHeight="1">
      <c r="A1452" s="481"/>
      <c r="B1452" s="481"/>
      <c r="C1452" s="481"/>
      <c r="D1452" s="481"/>
      <c r="E1452" s="481"/>
      <c r="F1452" s="339"/>
      <c r="G1452" s="340" t="str">
        <f>IF(ISNUMBER(E1452),E1452/'Bulk DivVar Analysis'!$I$60,"")</f>
        <v/>
      </c>
      <c r="H1452" s="338" t="str">
        <f>IF(ISNUMBER(E1452), IF(G1452&gt;'Bulk DivVar Analysis'!$J$62,"Pass","Fail"),"")</f>
        <v/>
      </c>
      <c r="I1452" s="338" t="str">
        <f t="shared" si="24"/>
        <v/>
      </c>
      <c r="J1452" s="339"/>
      <c r="K1452" s="339"/>
      <c r="L1452" s="339"/>
      <c r="M1452" s="339"/>
      <c r="N1452" s="339"/>
      <c r="O1452" s="339"/>
      <c r="P1452" s="339"/>
      <c r="Q1452" s="339"/>
    </row>
    <row r="1453" spans="1:17" ht="13.5" customHeight="1">
      <c r="A1453" s="481"/>
      <c r="B1453" s="481"/>
      <c r="C1453" s="481"/>
      <c r="D1453" s="481"/>
      <c r="E1453" s="481"/>
      <c r="F1453" s="339"/>
      <c r="G1453" s="340" t="str">
        <f>IF(ISNUMBER(E1453),E1453/'Bulk DivVar Analysis'!$I$60,"")</f>
        <v/>
      </c>
      <c r="H1453" s="338" t="str">
        <f>IF(ISNUMBER(E1453), IF(G1453&gt;'Bulk DivVar Analysis'!$J$62,"Pass","Fail"),"")</f>
        <v/>
      </c>
      <c r="I1453" s="338" t="str">
        <f t="shared" si="24"/>
        <v/>
      </c>
      <c r="J1453" s="339"/>
      <c r="K1453" s="339"/>
      <c r="L1453" s="339"/>
      <c r="M1453" s="339"/>
      <c r="N1453" s="339"/>
      <c r="O1453" s="339"/>
      <c r="P1453" s="339"/>
      <c r="Q1453" s="339"/>
    </row>
    <row r="1454" spans="1:17" ht="13.5" customHeight="1">
      <c r="A1454" s="481"/>
      <c r="B1454" s="481"/>
      <c r="C1454" s="481"/>
      <c r="D1454" s="481"/>
      <c r="E1454" s="481"/>
      <c r="F1454" s="339"/>
      <c r="G1454" s="340" t="str">
        <f>IF(ISNUMBER(E1454),E1454/'Bulk DivVar Analysis'!$I$60,"")</f>
        <v/>
      </c>
      <c r="H1454" s="338" t="str">
        <f>IF(ISNUMBER(E1454), IF(G1454&gt;'Bulk DivVar Analysis'!$J$62,"Pass","Fail"),"")</f>
        <v/>
      </c>
      <c r="I1454" s="338" t="str">
        <f t="shared" si="24"/>
        <v/>
      </c>
      <c r="J1454" s="339"/>
      <c r="K1454" s="339"/>
      <c r="L1454" s="339"/>
      <c r="M1454" s="339"/>
      <c r="N1454" s="339"/>
      <c r="O1454" s="339"/>
      <c r="P1454" s="339"/>
      <c r="Q1454" s="339"/>
    </row>
    <row r="1455" spans="1:17" ht="13.5" customHeight="1">
      <c r="A1455" s="481"/>
      <c r="B1455" s="481"/>
      <c r="C1455" s="481"/>
      <c r="D1455" s="481"/>
      <c r="E1455" s="481"/>
      <c r="F1455" s="339"/>
      <c r="G1455" s="340" t="str">
        <f>IF(ISNUMBER(E1455),E1455/'Bulk DivVar Analysis'!$I$60,"")</f>
        <v/>
      </c>
      <c r="H1455" s="338" t="str">
        <f>IF(ISNUMBER(E1455), IF(G1455&gt;'Bulk DivVar Analysis'!$J$62,"Pass","Fail"),"")</f>
        <v/>
      </c>
      <c r="I1455" s="338" t="str">
        <f t="shared" si="24"/>
        <v/>
      </c>
      <c r="J1455" s="339"/>
      <c r="K1455" s="339"/>
      <c r="L1455" s="339"/>
      <c r="M1455" s="339"/>
      <c r="N1455" s="339"/>
      <c r="O1455" s="339"/>
      <c r="P1455" s="339"/>
      <c r="Q1455" s="339"/>
    </row>
    <row r="1456" spans="1:17" ht="13.5" customHeight="1">
      <c r="A1456" s="481"/>
      <c r="B1456" s="481"/>
      <c r="C1456" s="481"/>
      <c r="D1456" s="481"/>
      <c r="E1456" s="481"/>
      <c r="F1456" s="339"/>
      <c r="G1456" s="340" t="str">
        <f>IF(ISNUMBER(E1456),E1456/'Bulk DivVar Analysis'!$I$60,"")</f>
        <v/>
      </c>
      <c r="H1456" s="338" t="str">
        <f>IF(ISNUMBER(E1456), IF(G1456&gt;'Bulk DivVar Analysis'!$J$62,"Pass","Fail"),"")</f>
        <v/>
      </c>
      <c r="I1456" s="338" t="str">
        <f t="shared" si="24"/>
        <v/>
      </c>
      <c r="J1456" s="339"/>
      <c r="K1456" s="339"/>
      <c r="L1456" s="339"/>
      <c r="M1456" s="339"/>
      <c r="N1456" s="339"/>
      <c r="O1456" s="339"/>
      <c r="P1456" s="339"/>
      <c r="Q1456" s="339"/>
    </row>
    <row r="1457" spans="1:17" ht="13.5" customHeight="1">
      <c r="A1457" s="481"/>
      <c r="B1457" s="481"/>
      <c r="C1457" s="481"/>
      <c r="D1457" s="481"/>
      <c r="E1457" s="481"/>
      <c r="F1457" s="339"/>
      <c r="G1457" s="340" t="str">
        <f>IF(ISNUMBER(E1457),E1457/'Bulk DivVar Analysis'!$I$60,"")</f>
        <v/>
      </c>
      <c r="H1457" s="338" t="str">
        <f>IF(ISNUMBER(E1457), IF(G1457&gt;'Bulk DivVar Analysis'!$J$62,"Pass","Fail"),"")</f>
        <v/>
      </c>
      <c r="I1457" s="338" t="str">
        <f t="shared" si="24"/>
        <v/>
      </c>
      <c r="J1457" s="339"/>
      <c r="K1457" s="339"/>
      <c r="L1457" s="339"/>
      <c r="M1457" s="339"/>
      <c r="N1457" s="339"/>
      <c r="O1457" s="339"/>
      <c r="P1457" s="339"/>
      <c r="Q1457" s="339"/>
    </row>
    <row r="1458" spans="1:17" ht="13.5" customHeight="1">
      <c r="A1458" s="481"/>
      <c r="B1458" s="481"/>
      <c r="C1458" s="481"/>
      <c r="D1458" s="481"/>
      <c r="E1458" s="481"/>
      <c r="F1458" s="339"/>
      <c r="G1458" s="340" t="str">
        <f>IF(ISNUMBER(E1458),E1458/'Bulk DivVar Analysis'!$I$60,"")</f>
        <v/>
      </c>
      <c r="H1458" s="338" t="str">
        <f>IF(ISNUMBER(E1458), IF(G1458&gt;'Bulk DivVar Analysis'!$J$62,"Pass","Fail"),"")</f>
        <v/>
      </c>
      <c r="I1458" s="338" t="str">
        <f t="shared" si="24"/>
        <v/>
      </c>
      <c r="J1458" s="339"/>
      <c r="K1458" s="339"/>
      <c r="L1458" s="339"/>
      <c r="M1458" s="339"/>
      <c r="N1458" s="339"/>
      <c r="O1458" s="339"/>
      <c r="P1458" s="339"/>
      <c r="Q1458" s="339"/>
    </row>
    <row r="1459" spans="1:17" ht="13.5" customHeight="1">
      <c r="A1459" s="481"/>
      <c r="B1459" s="481"/>
      <c r="C1459" s="481"/>
      <c r="D1459" s="481"/>
      <c r="E1459" s="481"/>
      <c r="F1459" s="339"/>
      <c r="G1459" s="340" t="str">
        <f>IF(ISNUMBER(E1459),E1459/'Bulk DivVar Analysis'!$I$60,"")</f>
        <v/>
      </c>
      <c r="H1459" s="338" t="str">
        <f>IF(ISNUMBER(E1459), IF(G1459&gt;'Bulk DivVar Analysis'!$J$62,"Pass","Fail"),"")</f>
        <v/>
      </c>
      <c r="I1459" s="338" t="str">
        <f t="shared" si="24"/>
        <v/>
      </c>
      <c r="J1459" s="339"/>
      <c r="K1459" s="339"/>
      <c r="L1459" s="339"/>
      <c r="M1459" s="339"/>
      <c r="N1459" s="339"/>
      <c r="O1459" s="339"/>
      <c r="P1459" s="339"/>
      <c r="Q1459" s="339"/>
    </row>
    <row r="1460" spans="1:17" ht="13.5" customHeight="1">
      <c r="A1460" s="481"/>
      <c r="B1460" s="481"/>
      <c r="C1460" s="481"/>
      <c r="D1460" s="481"/>
      <c r="E1460" s="481"/>
      <c r="F1460" s="339"/>
      <c r="G1460" s="340" t="str">
        <f>IF(ISNUMBER(E1460),E1460/'Bulk DivVar Analysis'!$I$60,"")</f>
        <v/>
      </c>
      <c r="H1460" s="338" t="str">
        <f>IF(ISNUMBER(E1460), IF(G1460&gt;'Bulk DivVar Analysis'!$J$62,"Pass","Fail"),"")</f>
        <v/>
      </c>
      <c r="I1460" s="338" t="str">
        <f t="shared" si="24"/>
        <v/>
      </c>
      <c r="J1460" s="339"/>
      <c r="K1460" s="339"/>
      <c r="L1460" s="339"/>
      <c r="M1460" s="339"/>
      <c r="N1460" s="339"/>
      <c r="O1460" s="339"/>
      <c r="P1460" s="339"/>
      <c r="Q1460" s="339"/>
    </row>
    <row r="1461" spans="1:17" ht="13.5" customHeight="1">
      <c r="A1461" s="481"/>
      <c r="B1461" s="481"/>
      <c r="C1461" s="481"/>
      <c r="D1461" s="481"/>
      <c r="E1461" s="481"/>
      <c r="F1461" s="339"/>
      <c r="G1461" s="340" t="str">
        <f>IF(ISNUMBER(E1461),E1461/'Bulk DivVar Analysis'!$I$60,"")</f>
        <v/>
      </c>
      <c r="H1461" s="338" t="str">
        <f>IF(ISNUMBER(E1461), IF(G1461&gt;'Bulk DivVar Analysis'!$J$62,"Pass","Fail"),"")</f>
        <v/>
      </c>
      <c r="I1461" s="338" t="str">
        <f t="shared" si="24"/>
        <v/>
      </c>
      <c r="J1461" s="339"/>
      <c r="K1461" s="339"/>
      <c r="L1461" s="339"/>
      <c r="M1461" s="339"/>
      <c r="N1461" s="339"/>
      <c r="O1461" s="339"/>
      <c r="P1461" s="339"/>
      <c r="Q1461" s="339"/>
    </row>
    <row r="1462" spans="1:17" ht="13.5" customHeight="1">
      <c r="A1462" s="481"/>
      <c r="B1462" s="481"/>
      <c r="C1462" s="481"/>
      <c r="D1462" s="481"/>
      <c r="E1462" s="481"/>
      <c r="F1462" s="339"/>
      <c r="G1462" s="340" t="str">
        <f>IF(ISNUMBER(E1462),E1462/'Bulk DivVar Analysis'!$I$60,"")</f>
        <v/>
      </c>
      <c r="H1462" s="338" t="str">
        <f>IF(ISNUMBER(E1462), IF(G1462&gt;'Bulk DivVar Analysis'!$J$62,"Pass","Fail"),"")</f>
        <v/>
      </c>
      <c r="I1462" s="338" t="str">
        <f t="shared" si="24"/>
        <v/>
      </c>
      <c r="J1462" s="339"/>
      <c r="K1462" s="339"/>
      <c r="L1462" s="339"/>
      <c r="M1462" s="339"/>
      <c r="N1462" s="339"/>
      <c r="O1462" s="339"/>
      <c r="P1462" s="339"/>
      <c r="Q1462" s="339"/>
    </row>
    <row r="1463" spans="1:17" ht="13.5" customHeight="1">
      <c r="A1463" s="481"/>
      <c r="B1463" s="481"/>
      <c r="C1463" s="481"/>
      <c r="D1463" s="481"/>
      <c r="E1463" s="481"/>
      <c r="F1463" s="339"/>
      <c r="G1463" s="340" t="str">
        <f>IF(ISNUMBER(E1463),E1463/'Bulk DivVar Analysis'!$I$60,"")</f>
        <v/>
      </c>
      <c r="H1463" s="338" t="str">
        <f>IF(ISNUMBER(E1463), IF(G1463&gt;'Bulk DivVar Analysis'!$J$62,"Pass","Fail"),"")</f>
        <v/>
      </c>
      <c r="I1463" s="338" t="str">
        <f t="shared" si="24"/>
        <v/>
      </c>
      <c r="J1463" s="339"/>
      <c r="K1463" s="339"/>
      <c r="L1463" s="339"/>
      <c r="M1463" s="339"/>
      <c r="N1463" s="339"/>
      <c r="O1463" s="339"/>
      <c r="P1463" s="339"/>
      <c r="Q1463" s="339"/>
    </row>
    <row r="1464" spans="1:17" ht="13.5" customHeight="1">
      <c r="A1464" s="481"/>
      <c r="B1464" s="481"/>
      <c r="C1464" s="481"/>
      <c r="D1464" s="481"/>
      <c r="E1464" s="481"/>
      <c r="F1464" s="339"/>
      <c r="G1464" s="340" t="str">
        <f>IF(ISNUMBER(E1464),E1464/'Bulk DivVar Analysis'!$I$60,"")</f>
        <v/>
      </c>
      <c r="H1464" s="338" t="str">
        <f>IF(ISNUMBER(E1464), IF(G1464&gt;'Bulk DivVar Analysis'!$J$62,"Pass","Fail"),"")</f>
        <v/>
      </c>
      <c r="I1464" s="338" t="str">
        <f t="shared" si="24"/>
        <v/>
      </c>
      <c r="J1464" s="339"/>
      <c r="K1464" s="339"/>
      <c r="L1464" s="339"/>
      <c r="M1464" s="339"/>
      <c r="N1464" s="339"/>
      <c r="O1464" s="339"/>
      <c r="P1464" s="339"/>
      <c r="Q1464" s="339"/>
    </row>
    <row r="1465" spans="1:17" ht="13.5" customHeight="1">
      <c r="A1465" s="481"/>
      <c r="B1465" s="481"/>
      <c r="C1465" s="481"/>
      <c r="D1465" s="481"/>
      <c r="E1465" s="481"/>
      <c r="F1465" s="339"/>
      <c r="G1465" s="340" t="str">
        <f>IF(ISNUMBER(E1465),E1465/'Bulk DivVar Analysis'!$I$60,"")</f>
        <v/>
      </c>
      <c r="H1465" s="338" t="str">
        <f>IF(ISNUMBER(E1465), IF(G1465&gt;'Bulk DivVar Analysis'!$J$62,"Pass","Fail"),"")</f>
        <v/>
      </c>
      <c r="I1465" s="338" t="str">
        <f t="shared" si="24"/>
        <v/>
      </c>
      <c r="J1465" s="339"/>
      <c r="K1465" s="339"/>
      <c r="L1465" s="339"/>
      <c r="M1465" s="339"/>
      <c r="N1465" s="339"/>
      <c r="O1465" s="339"/>
      <c r="P1465" s="339"/>
      <c r="Q1465" s="339"/>
    </row>
    <row r="1466" spans="1:17" ht="13.5" customHeight="1">
      <c r="A1466" s="481"/>
      <c r="B1466" s="481"/>
      <c r="C1466" s="481"/>
      <c r="D1466" s="481"/>
      <c r="E1466" s="481"/>
      <c r="F1466" s="339"/>
      <c r="G1466" s="340" t="str">
        <f>IF(ISNUMBER(E1466),E1466/'Bulk DivVar Analysis'!$I$60,"")</f>
        <v/>
      </c>
      <c r="H1466" s="338" t="str">
        <f>IF(ISNUMBER(E1466), IF(G1466&gt;'Bulk DivVar Analysis'!$J$62,"Pass","Fail"),"")</f>
        <v/>
      </c>
      <c r="I1466" s="338" t="str">
        <f t="shared" si="24"/>
        <v/>
      </c>
      <c r="J1466" s="339"/>
      <c r="K1466" s="339"/>
      <c r="L1466" s="339"/>
      <c r="M1466" s="339"/>
      <c r="N1466" s="339"/>
      <c r="O1466" s="339"/>
      <c r="P1466" s="339"/>
      <c r="Q1466" s="339"/>
    </row>
    <row r="1467" spans="1:17" ht="13.5" customHeight="1">
      <c r="A1467" s="481"/>
      <c r="B1467" s="481"/>
      <c r="C1467" s="481"/>
      <c r="D1467" s="481"/>
      <c r="E1467" s="481"/>
      <c r="F1467" s="339"/>
      <c r="G1467" s="340" t="str">
        <f>IF(ISNUMBER(E1467),E1467/'Bulk DivVar Analysis'!$I$60,"")</f>
        <v/>
      </c>
      <c r="H1467" s="338" t="str">
        <f>IF(ISNUMBER(E1467), IF(G1467&gt;'Bulk DivVar Analysis'!$J$62,"Pass","Fail"),"")</f>
        <v/>
      </c>
      <c r="I1467" s="338" t="str">
        <f t="shared" si="24"/>
        <v/>
      </c>
      <c r="J1467" s="339"/>
      <c r="K1467" s="339"/>
      <c r="L1467" s="339"/>
      <c r="M1467" s="339"/>
      <c r="N1467" s="339"/>
      <c r="O1467" s="339"/>
      <c r="P1467" s="339"/>
      <c r="Q1467" s="339"/>
    </row>
    <row r="1468" spans="1:17" ht="13.5" customHeight="1">
      <c r="A1468" s="481"/>
      <c r="B1468" s="481"/>
      <c r="C1468" s="481"/>
      <c r="D1468" s="481"/>
      <c r="E1468" s="481"/>
      <c r="F1468" s="339"/>
      <c r="G1468" s="340" t="str">
        <f>IF(ISNUMBER(E1468),E1468/'Bulk DivVar Analysis'!$I$60,"")</f>
        <v/>
      </c>
      <c r="H1468" s="338" t="str">
        <f>IF(ISNUMBER(E1468), IF(G1468&gt;'Bulk DivVar Analysis'!$J$62,"Pass","Fail"),"")</f>
        <v/>
      </c>
      <c r="I1468" s="338" t="str">
        <f t="shared" si="24"/>
        <v/>
      </c>
      <c r="J1468" s="339"/>
      <c r="K1468" s="339"/>
      <c r="L1468" s="339"/>
      <c r="M1468" s="339"/>
      <c r="N1468" s="339"/>
      <c r="O1468" s="339"/>
      <c r="P1468" s="339"/>
      <c r="Q1468" s="339"/>
    </row>
    <row r="1469" spans="1:17" ht="13.5" customHeight="1">
      <c r="A1469" s="481"/>
      <c r="B1469" s="481"/>
      <c r="C1469" s="481"/>
      <c r="D1469" s="481"/>
      <c r="E1469" s="481"/>
      <c r="F1469" s="339"/>
      <c r="G1469" s="340" t="str">
        <f>IF(ISNUMBER(E1469),E1469/'Bulk DivVar Analysis'!$I$60,"")</f>
        <v/>
      </c>
      <c r="H1469" s="338" t="str">
        <f>IF(ISNUMBER(E1469), IF(G1469&gt;'Bulk DivVar Analysis'!$J$62,"Pass","Fail"),"")</f>
        <v/>
      </c>
      <c r="I1469" s="338" t="str">
        <f t="shared" si="24"/>
        <v/>
      </c>
      <c r="J1469" s="339"/>
      <c r="K1469" s="339"/>
      <c r="L1469" s="339"/>
      <c r="M1469" s="339"/>
      <c r="N1469" s="339"/>
      <c r="O1469" s="339"/>
      <c r="P1469" s="339"/>
      <c r="Q1469" s="339"/>
    </row>
    <row r="1470" spans="1:17" ht="13.5" customHeight="1">
      <c r="A1470" s="481"/>
      <c r="B1470" s="481"/>
      <c r="C1470" s="481"/>
      <c r="D1470" s="481"/>
      <c r="E1470" s="481"/>
      <c r="F1470" s="339"/>
      <c r="G1470" s="340" t="str">
        <f>IF(ISNUMBER(E1470),E1470/'Bulk DivVar Analysis'!$I$60,"")</f>
        <v/>
      </c>
      <c r="H1470" s="338" t="str">
        <f>IF(ISNUMBER(E1470), IF(G1470&gt;'Bulk DivVar Analysis'!$J$62,"Pass","Fail"),"")</f>
        <v/>
      </c>
      <c r="I1470" s="338" t="str">
        <f t="shared" si="24"/>
        <v/>
      </c>
      <c r="J1470" s="339"/>
      <c r="K1470" s="339"/>
      <c r="L1470" s="339"/>
      <c r="M1470" s="339"/>
      <c r="N1470" s="339"/>
      <c r="O1470" s="339"/>
      <c r="P1470" s="339"/>
      <c r="Q1470" s="339"/>
    </row>
    <row r="1471" spans="1:17" ht="13.5" customHeight="1">
      <c r="A1471" s="481"/>
      <c r="B1471" s="481"/>
      <c r="C1471" s="481"/>
      <c r="D1471" s="481"/>
      <c r="E1471" s="481"/>
      <c r="F1471" s="339"/>
      <c r="G1471" s="340" t="str">
        <f>IF(ISNUMBER(E1471),E1471/'Bulk DivVar Analysis'!$I$60,"")</f>
        <v/>
      </c>
      <c r="H1471" s="338" t="str">
        <f>IF(ISNUMBER(E1471), IF(G1471&gt;'Bulk DivVar Analysis'!$J$62,"Pass","Fail"),"")</f>
        <v/>
      </c>
      <c r="I1471" s="338" t="str">
        <f t="shared" si="24"/>
        <v/>
      </c>
      <c r="J1471" s="339"/>
      <c r="K1471" s="339"/>
      <c r="L1471" s="339"/>
      <c r="M1471" s="339"/>
      <c r="N1471" s="339"/>
      <c r="O1471" s="339"/>
      <c r="P1471" s="339"/>
      <c r="Q1471" s="339"/>
    </row>
    <row r="1472" spans="1:17" ht="13.5" customHeight="1">
      <c r="A1472" s="481"/>
      <c r="B1472" s="481"/>
      <c r="C1472" s="481"/>
      <c r="D1472" s="481"/>
      <c r="E1472" s="481"/>
      <c r="F1472" s="339"/>
      <c r="G1472" s="340" t="str">
        <f>IF(ISNUMBER(E1472),E1472/'Bulk DivVar Analysis'!$I$60,"")</f>
        <v/>
      </c>
      <c r="H1472" s="338" t="str">
        <f>IF(ISNUMBER(E1472), IF(G1472&gt;'Bulk DivVar Analysis'!$J$62,"Pass","Fail"),"")</f>
        <v/>
      </c>
      <c r="I1472" s="338" t="str">
        <f t="shared" si="24"/>
        <v/>
      </c>
      <c r="J1472" s="339"/>
      <c r="K1472" s="339"/>
      <c r="L1472" s="339"/>
      <c r="M1472" s="339"/>
      <c r="N1472" s="339"/>
      <c r="O1472" s="339"/>
      <c r="P1472" s="339"/>
      <c r="Q1472" s="339"/>
    </row>
    <row r="1473" spans="1:17" ht="13.5" customHeight="1">
      <c r="A1473" s="481"/>
      <c r="B1473" s="481"/>
      <c r="C1473" s="481"/>
      <c r="D1473" s="481"/>
      <c r="E1473" s="481"/>
      <c r="F1473" s="339"/>
      <c r="G1473" s="340" t="str">
        <f>IF(ISNUMBER(E1473),E1473/'Bulk DivVar Analysis'!$I$60,"")</f>
        <v/>
      </c>
      <c r="H1473" s="338" t="str">
        <f>IF(ISNUMBER(E1473), IF(G1473&gt;'Bulk DivVar Analysis'!$J$62,"Pass","Fail"),"")</f>
        <v/>
      </c>
      <c r="I1473" s="338" t="str">
        <f t="shared" si="24"/>
        <v/>
      </c>
      <c r="J1473" s="339"/>
      <c r="K1473" s="339"/>
      <c r="L1473" s="339"/>
      <c r="M1473" s="339"/>
      <c r="N1473" s="339"/>
      <c r="O1473" s="339"/>
      <c r="P1473" s="339"/>
      <c r="Q1473" s="339"/>
    </row>
    <row r="1474" spans="1:17" ht="13.5" customHeight="1">
      <c r="A1474" s="481"/>
      <c r="B1474" s="481"/>
      <c r="C1474" s="481"/>
      <c r="D1474" s="481"/>
      <c r="E1474" s="481"/>
      <c r="F1474" s="339"/>
      <c r="G1474" s="340" t="str">
        <f>IF(ISNUMBER(E1474),E1474/'Bulk DivVar Analysis'!$I$60,"")</f>
        <v/>
      </c>
      <c r="H1474" s="338" t="str">
        <f>IF(ISNUMBER(E1474), IF(G1474&gt;'Bulk DivVar Analysis'!$J$62,"Pass","Fail"),"")</f>
        <v/>
      </c>
      <c r="I1474" s="338" t="str">
        <f t="shared" si="24"/>
        <v/>
      </c>
      <c r="J1474" s="339"/>
      <c r="K1474" s="339"/>
      <c r="L1474" s="339"/>
      <c r="M1474" s="339"/>
      <c r="N1474" s="339"/>
      <c r="O1474" s="339"/>
      <c r="P1474" s="339"/>
      <c r="Q1474" s="339"/>
    </row>
    <row r="1475" spans="1:17" ht="13.5" customHeight="1">
      <c r="A1475" s="481"/>
      <c r="B1475" s="481"/>
      <c r="C1475" s="481"/>
      <c r="D1475" s="481"/>
      <c r="E1475" s="481"/>
      <c r="F1475" s="339"/>
      <c r="G1475" s="340" t="str">
        <f>IF(ISNUMBER(E1475),E1475/'Bulk DivVar Analysis'!$I$60,"")</f>
        <v/>
      </c>
      <c r="H1475" s="338" t="str">
        <f>IF(ISNUMBER(E1475), IF(G1475&gt;'Bulk DivVar Analysis'!$J$62,"Pass","Fail"),"")</f>
        <v/>
      </c>
      <c r="I1475" s="338" t="str">
        <f t="shared" ref="I1475:I1538" si="25">_xlfn.TEXTJOIN("_",TRUE,B1475,C1475)</f>
        <v/>
      </c>
      <c r="J1475" s="339"/>
      <c r="K1475" s="339"/>
      <c r="L1475" s="339"/>
      <c r="M1475" s="339"/>
      <c r="N1475" s="339"/>
      <c r="O1475" s="339"/>
      <c r="P1475" s="339"/>
      <c r="Q1475" s="339"/>
    </row>
    <row r="1476" spans="1:17" ht="13.5" customHeight="1">
      <c r="A1476" s="481"/>
      <c r="B1476" s="481"/>
      <c r="C1476" s="481"/>
      <c r="D1476" s="481"/>
      <c r="E1476" s="481"/>
      <c r="F1476" s="339"/>
      <c r="G1476" s="340" t="str">
        <f>IF(ISNUMBER(E1476),E1476/'Bulk DivVar Analysis'!$I$60,"")</f>
        <v/>
      </c>
      <c r="H1476" s="338" t="str">
        <f>IF(ISNUMBER(E1476), IF(G1476&gt;'Bulk DivVar Analysis'!$J$62,"Pass","Fail"),"")</f>
        <v/>
      </c>
      <c r="I1476" s="338" t="str">
        <f t="shared" si="25"/>
        <v/>
      </c>
      <c r="J1476" s="339"/>
      <c r="K1476" s="339"/>
      <c r="L1476" s="339"/>
      <c r="M1476" s="339"/>
      <c r="N1476" s="339"/>
      <c r="O1476" s="339"/>
      <c r="P1476" s="339"/>
      <c r="Q1476" s="339"/>
    </row>
    <row r="1477" spans="1:17" ht="13.5" customHeight="1">
      <c r="A1477" s="481"/>
      <c r="B1477" s="481"/>
      <c r="C1477" s="481"/>
      <c r="D1477" s="481"/>
      <c r="E1477" s="481"/>
      <c r="F1477" s="339"/>
      <c r="G1477" s="340" t="str">
        <f>IF(ISNUMBER(E1477),E1477/'Bulk DivVar Analysis'!$I$60,"")</f>
        <v/>
      </c>
      <c r="H1477" s="338" t="str">
        <f>IF(ISNUMBER(E1477), IF(G1477&gt;'Bulk DivVar Analysis'!$J$62,"Pass","Fail"),"")</f>
        <v/>
      </c>
      <c r="I1477" s="338" t="str">
        <f t="shared" si="25"/>
        <v/>
      </c>
      <c r="J1477" s="339"/>
      <c r="K1477" s="339"/>
      <c r="L1477" s="339"/>
      <c r="M1477" s="339"/>
      <c r="N1477" s="339"/>
      <c r="O1477" s="339"/>
      <c r="P1477" s="339"/>
      <c r="Q1477" s="339"/>
    </row>
    <row r="1478" spans="1:17" ht="13.5" customHeight="1">
      <c r="A1478" s="481"/>
      <c r="B1478" s="481"/>
      <c r="C1478" s="481"/>
      <c r="D1478" s="481"/>
      <c r="E1478" s="481"/>
      <c r="F1478" s="339"/>
      <c r="G1478" s="340" t="str">
        <f>IF(ISNUMBER(E1478),E1478/'Bulk DivVar Analysis'!$I$60,"")</f>
        <v/>
      </c>
      <c r="H1478" s="338" t="str">
        <f>IF(ISNUMBER(E1478), IF(G1478&gt;'Bulk DivVar Analysis'!$J$62,"Pass","Fail"),"")</f>
        <v/>
      </c>
      <c r="I1478" s="338" t="str">
        <f t="shared" si="25"/>
        <v/>
      </c>
      <c r="J1478" s="339"/>
      <c r="K1478" s="339"/>
      <c r="L1478" s="339"/>
      <c r="M1478" s="339"/>
      <c r="N1478" s="339"/>
      <c r="O1478" s="339"/>
      <c r="P1478" s="339"/>
      <c r="Q1478" s="339"/>
    </row>
    <row r="1479" spans="1:17" ht="13.5" customHeight="1">
      <c r="A1479" s="481"/>
      <c r="B1479" s="481"/>
      <c r="C1479" s="481"/>
      <c r="D1479" s="481"/>
      <c r="E1479" s="481"/>
      <c r="F1479" s="339"/>
      <c r="G1479" s="340" t="str">
        <f>IF(ISNUMBER(E1479),E1479/'Bulk DivVar Analysis'!$I$60,"")</f>
        <v/>
      </c>
      <c r="H1479" s="338" t="str">
        <f>IF(ISNUMBER(E1479), IF(G1479&gt;'Bulk DivVar Analysis'!$J$62,"Pass","Fail"),"")</f>
        <v/>
      </c>
      <c r="I1479" s="338" t="str">
        <f t="shared" si="25"/>
        <v/>
      </c>
      <c r="J1479" s="339"/>
      <c r="K1479" s="339"/>
      <c r="L1479" s="339"/>
      <c r="M1479" s="339"/>
      <c r="N1479" s="339"/>
      <c r="O1479" s="339"/>
      <c r="P1479" s="339"/>
      <c r="Q1479" s="339"/>
    </row>
    <row r="1480" spans="1:17" ht="13.5" customHeight="1">
      <c r="A1480" s="481"/>
      <c r="B1480" s="481"/>
      <c r="C1480" s="481"/>
      <c r="D1480" s="481"/>
      <c r="E1480" s="481"/>
      <c r="F1480" s="339"/>
      <c r="G1480" s="340" t="str">
        <f>IF(ISNUMBER(E1480),E1480/'Bulk DivVar Analysis'!$I$60,"")</f>
        <v/>
      </c>
      <c r="H1480" s="338" t="str">
        <f>IF(ISNUMBER(E1480), IF(G1480&gt;'Bulk DivVar Analysis'!$J$62,"Pass","Fail"),"")</f>
        <v/>
      </c>
      <c r="I1480" s="338" t="str">
        <f t="shared" si="25"/>
        <v/>
      </c>
      <c r="J1480" s="339"/>
      <c r="K1480" s="339"/>
      <c r="L1480" s="339"/>
      <c r="M1480" s="339"/>
      <c r="N1480" s="339"/>
      <c r="O1480" s="339"/>
      <c r="P1480" s="339"/>
      <c r="Q1480" s="339"/>
    </row>
    <row r="1481" spans="1:17" ht="13.5" customHeight="1">
      <c r="A1481" s="481"/>
      <c r="B1481" s="481"/>
      <c r="C1481" s="481"/>
      <c r="D1481" s="481"/>
      <c r="E1481" s="481"/>
      <c r="F1481" s="339"/>
      <c r="G1481" s="340" t="str">
        <f>IF(ISNUMBER(E1481),E1481/'Bulk DivVar Analysis'!$I$60,"")</f>
        <v/>
      </c>
      <c r="H1481" s="338" t="str">
        <f>IF(ISNUMBER(E1481), IF(G1481&gt;'Bulk DivVar Analysis'!$J$62,"Pass","Fail"),"")</f>
        <v/>
      </c>
      <c r="I1481" s="338" t="str">
        <f t="shared" si="25"/>
        <v/>
      </c>
      <c r="J1481" s="339"/>
      <c r="K1481" s="339"/>
      <c r="L1481" s="339"/>
      <c r="M1481" s="339"/>
      <c r="N1481" s="339"/>
      <c r="O1481" s="339"/>
      <c r="P1481" s="339"/>
      <c r="Q1481" s="339"/>
    </row>
    <row r="1482" spans="1:17" ht="13.5" customHeight="1">
      <c r="A1482" s="481"/>
      <c r="B1482" s="481"/>
      <c r="C1482" s="481"/>
      <c r="D1482" s="481"/>
      <c r="E1482" s="481"/>
      <c r="F1482" s="339"/>
      <c r="G1482" s="340" t="str">
        <f>IF(ISNUMBER(E1482),E1482/'Bulk DivVar Analysis'!$I$60,"")</f>
        <v/>
      </c>
      <c r="H1482" s="338" t="str">
        <f>IF(ISNUMBER(E1482), IF(G1482&gt;'Bulk DivVar Analysis'!$J$62,"Pass","Fail"),"")</f>
        <v/>
      </c>
      <c r="I1482" s="338" t="str">
        <f t="shared" si="25"/>
        <v/>
      </c>
      <c r="J1482" s="339"/>
      <c r="K1482" s="339"/>
      <c r="L1482" s="339"/>
      <c r="M1482" s="339"/>
      <c r="N1482" s="339"/>
      <c r="O1482" s="339"/>
      <c r="P1482" s="339"/>
      <c r="Q1482" s="339"/>
    </row>
    <row r="1483" spans="1:17" ht="13.5" customHeight="1">
      <c r="A1483" s="481"/>
      <c r="B1483" s="481"/>
      <c r="C1483" s="481"/>
      <c r="D1483" s="481"/>
      <c r="E1483" s="481"/>
      <c r="F1483" s="339"/>
      <c r="G1483" s="340" t="str">
        <f>IF(ISNUMBER(E1483),E1483/'Bulk DivVar Analysis'!$I$60,"")</f>
        <v/>
      </c>
      <c r="H1483" s="338" t="str">
        <f>IF(ISNUMBER(E1483), IF(G1483&gt;'Bulk DivVar Analysis'!$J$62,"Pass","Fail"),"")</f>
        <v/>
      </c>
      <c r="I1483" s="338" t="str">
        <f t="shared" si="25"/>
        <v/>
      </c>
      <c r="J1483" s="339"/>
      <c r="K1483" s="339"/>
      <c r="L1483" s="339"/>
      <c r="M1483" s="339"/>
      <c r="N1483" s="339"/>
      <c r="O1483" s="339"/>
      <c r="P1483" s="339"/>
      <c r="Q1483" s="339"/>
    </row>
    <row r="1484" spans="1:17" ht="13.5" customHeight="1">
      <c r="A1484" s="481"/>
      <c r="B1484" s="481"/>
      <c r="C1484" s="481"/>
      <c r="D1484" s="481"/>
      <c r="E1484" s="481"/>
      <c r="F1484" s="339"/>
      <c r="G1484" s="340" t="str">
        <f>IF(ISNUMBER(E1484),E1484/'Bulk DivVar Analysis'!$I$60,"")</f>
        <v/>
      </c>
      <c r="H1484" s="338" t="str">
        <f>IF(ISNUMBER(E1484), IF(G1484&gt;'Bulk DivVar Analysis'!$J$62,"Pass","Fail"),"")</f>
        <v/>
      </c>
      <c r="I1484" s="338" t="str">
        <f t="shared" si="25"/>
        <v/>
      </c>
      <c r="J1484" s="339"/>
      <c r="K1484" s="339"/>
      <c r="L1484" s="339"/>
      <c r="M1484" s="339"/>
      <c r="N1484" s="339"/>
      <c r="O1484" s="339"/>
      <c r="P1484" s="339"/>
      <c r="Q1484" s="339"/>
    </row>
    <row r="1485" spans="1:17" ht="13.5" customHeight="1">
      <c r="A1485" s="481"/>
      <c r="B1485" s="481"/>
      <c r="C1485" s="481"/>
      <c r="D1485" s="481"/>
      <c r="E1485" s="481"/>
      <c r="F1485" s="339"/>
      <c r="G1485" s="340" t="str">
        <f>IF(ISNUMBER(E1485),E1485/'Bulk DivVar Analysis'!$I$60,"")</f>
        <v/>
      </c>
      <c r="H1485" s="338" t="str">
        <f>IF(ISNUMBER(E1485), IF(G1485&gt;'Bulk DivVar Analysis'!$J$62,"Pass","Fail"),"")</f>
        <v/>
      </c>
      <c r="I1485" s="338" t="str">
        <f t="shared" si="25"/>
        <v/>
      </c>
      <c r="J1485" s="339"/>
      <c r="K1485" s="339"/>
      <c r="L1485" s="339"/>
      <c r="M1485" s="339"/>
      <c r="N1485" s="339"/>
      <c r="O1485" s="339"/>
      <c r="P1485" s="339"/>
      <c r="Q1485" s="339"/>
    </row>
    <row r="1486" spans="1:17" ht="13.5" customHeight="1">
      <c r="A1486" s="481"/>
      <c r="B1486" s="481"/>
      <c r="C1486" s="481"/>
      <c r="D1486" s="481"/>
      <c r="E1486" s="481"/>
      <c r="F1486" s="339"/>
      <c r="G1486" s="340" t="str">
        <f>IF(ISNUMBER(E1486),E1486/'Bulk DivVar Analysis'!$I$60,"")</f>
        <v/>
      </c>
      <c r="H1486" s="338" t="str">
        <f>IF(ISNUMBER(E1486), IF(G1486&gt;'Bulk DivVar Analysis'!$J$62,"Pass","Fail"),"")</f>
        <v/>
      </c>
      <c r="I1486" s="338" t="str">
        <f t="shared" si="25"/>
        <v/>
      </c>
      <c r="J1486" s="339"/>
      <c r="K1486" s="339"/>
      <c r="L1486" s="339"/>
      <c r="M1486" s="339"/>
      <c r="N1486" s="339"/>
      <c r="O1486" s="339"/>
      <c r="P1486" s="339"/>
      <c r="Q1486" s="339"/>
    </row>
    <row r="1487" spans="1:17" ht="13.5" customHeight="1">
      <c r="A1487" s="481"/>
      <c r="B1487" s="481"/>
      <c r="C1487" s="481"/>
      <c r="D1487" s="481"/>
      <c r="E1487" s="481"/>
      <c r="F1487" s="339"/>
      <c r="G1487" s="340" t="str">
        <f>IF(ISNUMBER(E1487),E1487/'Bulk DivVar Analysis'!$I$60,"")</f>
        <v/>
      </c>
      <c r="H1487" s="338" t="str">
        <f>IF(ISNUMBER(E1487), IF(G1487&gt;'Bulk DivVar Analysis'!$J$62,"Pass","Fail"),"")</f>
        <v/>
      </c>
      <c r="I1487" s="338" t="str">
        <f t="shared" si="25"/>
        <v/>
      </c>
      <c r="J1487" s="339"/>
      <c r="K1487" s="339"/>
      <c r="L1487" s="339"/>
      <c r="M1487" s="339"/>
      <c r="N1487" s="339"/>
      <c r="O1487" s="339"/>
      <c r="P1487" s="339"/>
      <c r="Q1487" s="339"/>
    </row>
    <row r="1488" spans="1:17" ht="13.5" customHeight="1">
      <c r="A1488" s="481"/>
      <c r="B1488" s="481"/>
      <c r="C1488" s="481"/>
      <c r="D1488" s="481"/>
      <c r="E1488" s="481"/>
      <c r="F1488" s="339"/>
      <c r="G1488" s="340" t="str">
        <f>IF(ISNUMBER(E1488),E1488/'Bulk DivVar Analysis'!$I$60,"")</f>
        <v/>
      </c>
      <c r="H1488" s="338" t="str">
        <f>IF(ISNUMBER(E1488), IF(G1488&gt;'Bulk DivVar Analysis'!$J$62,"Pass","Fail"),"")</f>
        <v/>
      </c>
      <c r="I1488" s="338" t="str">
        <f t="shared" si="25"/>
        <v/>
      </c>
      <c r="J1488" s="339"/>
      <c r="K1488" s="339"/>
      <c r="L1488" s="339"/>
      <c r="M1488" s="339"/>
      <c r="N1488" s="339"/>
      <c r="O1488" s="339"/>
      <c r="P1488" s="339"/>
      <c r="Q1488" s="339"/>
    </row>
    <row r="1489" spans="1:17" ht="13.5" customHeight="1">
      <c r="A1489" s="481"/>
      <c r="B1489" s="481"/>
      <c r="C1489" s="481"/>
      <c r="D1489" s="481"/>
      <c r="E1489" s="481"/>
      <c r="F1489" s="339"/>
      <c r="G1489" s="340" t="str">
        <f>IF(ISNUMBER(E1489),E1489/'Bulk DivVar Analysis'!$I$60,"")</f>
        <v/>
      </c>
      <c r="H1489" s="338" t="str">
        <f>IF(ISNUMBER(E1489), IF(G1489&gt;'Bulk DivVar Analysis'!$J$62,"Pass","Fail"),"")</f>
        <v/>
      </c>
      <c r="I1489" s="338" t="str">
        <f t="shared" si="25"/>
        <v/>
      </c>
      <c r="J1489" s="339"/>
      <c r="K1489" s="339"/>
      <c r="L1489" s="339"/>
      <c r="M1489" s="339"/>
      <c r="N1489" s="339"/>
      <c r="O1489" s="339"/>
      <c r="P1489" s="339"/>
      <c r="Q1489" s="339"/>
    </row>
    <row r="1490" spans="1:17" ht="13.5" customHeight="1">
      <c r="A1490" s="481"/>
      <c r="B1490" s="481"/>
      <c r="C1490" s="481"/>
      <c r="D1490" s="481"/>
      <c r="E1490" s="481"/>
      <c r="F1490" s="339"/>
      <c r="G1490" s="340" t="str">
        <f>IF(ISNUMBER(E1490),E1490/'Bulk DivVar Analysis'!$I$60,"")</f>
        <v/>
      </c>
      <c r="H1490" s="338" t="str">
        <f>IF(ISNUMBER(E1490), IF(G1490&gt;'Bulk DivVar Analysis'!$J$62,"Pass","Fail"),"")</f>
        <v/>
      </c>
      <c r="I1490" s="338" t="str">
        <f t="shared" si="25"/>
        <v/>
      </c>
      <c r="J1490" s="339"/>
      <c r="K1490" s="339"/>
      <c r="L1490" s="339"/>
      <c r="M1490" s="339"/>
      <c r="N1490" s="339"/>
      <c r="O1490" s="339"/>
      <c r="P1490" s="339"/>
      <c r="Q1490" s="339"/>
    </row>
    <row r="1491" spans="1:17" ht="13.5" customHeight="1">
      <c r="A1491" s="481"/>
      <c r="B1491" s="481"/>
      <c r="C1491" s="481"/>
      <c r="D1491" s="481"/>
      <c r="E1491" s="481"/>
      <c r="F1491" s="339"/>
      <c r="G1491" s="340" t="str">
        <f>IF(ISNUMBER(E1491),E1491/'Bulk DivVar Analysis'!$I$60,"")</f>
        <v/>
      </c>
      <c r="H1491" s="338" t="str">
        <f>IF(ISNUMBER(E1491), IF(G1491&gt;'Bulk DivVar Analysis'!$J$62,"Pass","Fail"),"")</f>
        <v/>
      </c>
      <c r="I1491" s="338" t="str">
        <f t="shared" si="25"/>
        <v/>
      </c>
      <c r="J1491" s="339"/>
      <c r="K1491" s="339"/>
      <c r="L1491" s="339"/>
      <c r="M1491" s="339"/>
      <c r="N1491" s="339"/>
      <c r="O1491" s="339"/>
      <c r="P1491" s="339"/>
      <c r="Q1491" s="339"/>
    </row>
    <row r="1492" spans="1:17" ht="13.5" customHeight="1">
      <c r="A1492" s="481"/>
      <c r="B1492" s="481"/>
      <c r="C1492" s="481"/>
      <c r="D1492" s="481"/>
      <c r="E1492" s="481"/>
      <c r="F1492" s="339"/>
      <c r="G1492" s="340" t="str">
        <f>IF(ISNUMBER(E1492),E1492/'Bulk DivVar Analysis'!$I$60,"")</f>
        <v/>
      </c>
      <c r="H1492" s="338" t="str">
        <f>IF(ISNUMBER(E1492), IF(G1492&gt;'Bulk DivVar Analysis'!$J$62,"Pass","Fail"),"")</f>
        <v/>
      </c>
      <c r="I1492" s="338" t="str">
        <f t="shared" si="25"/>
        <v/>
      </c>
      <c r="J1492" s="339"/>
      <c r="K1492" s="339"/>
      <c r="L1492" s="339"/>
      <c r="M1492" s="339"/>
      <c r="N1492" s="339"/>
      <c r="O1492" s="339"/>
      <c r="P1492" s="339"/>
      <c r="Q1492" s="339"/>
    </row>
    <row r="1493" spans="1:17" ht="13.5" customHeight="1">
      <c r="A1493" s="481"/>
      <c r="B1493" s="481"/>
      <c r="C1493" s="481"/>
      <c r="D1493" s="481"/>
      <c r="E1493" s="481"/>
      <c r="F1493" s="339"/>
      <c r="G1493" s="340" t="str">
        <f>IF(ISNUMBER(E1493),E1493/'Bulk DivVar Analysis'!$I$60,"")</f>
        <v/>
      </c>
      <c r="H1493" s="338" t="str">
        <f>IF(ISNUMBER(E1493), IF(G1493&gt;'Bulk DivVar Analysis'!$J$62,"Pass","Fail"),"")</f>
        <v/>
      </c>
      <c r="I1493" s="338" t="str">
        <f t="shared" si="25"/>
        <v/>
      </c>
      <c r="J1493" s="339"/>
      <c r="K1493" s="339"/>
      <c r="L1493" s="339"/>
      <c r="M1493" s="339"/>
      <c r="N1493" s="339"/>
      <c r="O1493" s="339"/>
      <c r="P1493" s="339"/>
      <c r="Q1493" s="339"/>
    </row>
    <row r="1494" spans="1:17" ht="13.5" customHeight="1">
      <c r="A1494" s="481"/>
      <c r="B1494" s="481"/>
      <c r="C1494" s="481"/>
      <c r="D1494" s="481"/>
      <c r="E1494" s="481"/>
      <c r="F1494" s="339"/>
      <c r="G1494" s="340" t="str">
        <f>IF(ISNUMBER(E1494),E1494/'Bulk DivVar Analysis'!$I$60,"")</f>
        <v/>
      </c>
      <c r="H1494" s="338" t="str">
        <f>IF(ISNUMBER(E1494), IF(G1494&gt;'Bulk DivVar Analysis'!$J$62,"Pass","Fail"),"")</f>
        <v/>
      </c>
      <c r="I1494" s="338" t="str">
        <f t="shared" si="25"/>
        <v/>
      </c>
      <c r="J1494" s="339"/>
      <c r="K1494" s="339"/>
      <c r="L1494" s="339"/>
      <c r="M1494" s="339"/>
      <c r="N1494" s="339"/>
      <c r="O1494" s="339"/>
      <c r="P1494" s="339"/>
      <c r="Q1494" s="339"/>
    </row>
    <row r="1495" spans="1:17" ht="13.5" customHeight="1">
      <c r="A1495" s="481"/>
      <c r="B1495" s="481"/>
      <c r="C1495" s="481"/>
      <c r="D1495" s="481"/>
      <c r="E1495" s="481"/>
      <c r="F1495" s="339"/>
      <c r="G1495" s="340" t="str">
        <f>IF(ISNUMBER(E1495),E1495/'Bulk DivVar Analysis'!$I$60,"")</f>
        <v/>
      </c>
      <c r="H1495" s="338" t="str">
        <f>IF(ISNUMBER(E1495), IF(G1495&gt;'Bulk DivVar Analysis'!$J$62,"Pass","Fail"),"")</f>
        <v/>
      </c>
      <c r="I1495" s="338" t="str">
        <f t="shared" si="25"/>
        <v/>
      </c>
      <c r="J1495" s="339"/>
      <c r="K1495" s="339"/>
      <c r="L1495" s="339"/>
      <c r="M1495" s="339"/>
      <c r="N1495" s="339"/>
      <c r="O1495" s="339"/>
      <c r="P1495" s="339"/>
      <c r="Q1495" s="339"/>
    </row>
    <row r="1496" spans="1:17" ht="13.5" customHeight="1">
      <c r="A1496" s="481"/>
      <c r="B1496" s="481"/>
      <c r="C1496" s="481"/>
      <c r="D1496" s="481"/>
      <c r="E1496" s="481"/>
      <c r="F1496" s="339"/>
      <c r="G1496" s="340" t="str">
        <f>IF(ISNUMBER(E1496),E1496/'Bulk DivVar Analysis'!$I$60,"")</f>
        <v/>
      </c>
      <c r="H1496" s="338" t="str">
        <f>IF(ISNUMBER(E1496), IF(G1496&gt;'Bulk DivVar Analysis'!$J$62,"Pass","Fail"),"")</f>
        <v/>
      </c>
      <c r="I1496" s="338" t="str">
        <f t="shared" si="25"/>
        <v/>
      </c>
      <c r="J1496" s="339"/>
      <c r="K1496" s="339"/>
      <c r="L1496" s="339"/>
      <c r="M1496" s="339"/>
      <c r="N1496" s="339"/>
      <c r="O1496" s="339"/>
      <c r="P1496" s="339"/>
      <c r="Q1496" s="339"/>
    </row>
    <row r="1497" spans="1:17" ht="13.5" customHeight="1">
      <c r="A1497" s="481"/>
      <c r="B1497" s="481"/>
      <c r="C1497" s="481"/>
      <c r="D1497" s="481"/>
      <c r="E1497" s="481"/>
      <c r="F1497" s="339"/>
      <c r="G1497" s="340" t="str">
        <f>IF(ISNUMBER(E1497),E1497/'Bulk DivVar Analysis'!$I$60,"")</f>
        <v/>
      </c>
      <c r="H1497" s="338" t="str">
        <f>IF(ISNUMBER(E1497), IF(G1497&gt;'Bulk DivVar Analysis'!$J$62,"Pass","Fail"),"")</f>
        <v/>
      </c>
      <c r="I1497" s="338" t="str">
        <f t="shared" si="25"/>
        <v/>
      </c>
      <c r="J1497" s="339"/>
      <c r="K1497" s="339"/>
      <c r="L1497" s="339"/>
      <c r="M1497" s="339"/>
      <c r="N1497" s="339"/>
      <c r="O1497" s="339"/>
      <c r="P1497" s="339"/>
      <c r="Q1497" s="339"/>
    </row>
    <row r="1498" spans="1:17" ht="13.5" customHeight="1">
      <c r="A1498" s="481"/>
      <c r="B1498" s="481"/>
      <c r="C1498" s="481"/>
      <c r="D1498" s="481"/>
      <c r="E1498" s="481"/>
      <c r="F1498" s="339"/>
      <c r="G1498" s="340" t="str">
        <f>IF(ISNUMBER(E1498),E1498/'Bulk DivVar Analysis'!$I$60,"")</f>
        <v/>
      </c>
      <c r="H1498" s="338" t="str">
        <f>IF(ISNUMBER(E1498), IF(G1498&gt;'Bulk DivVar Analysis'!$J$62,"Pass","Fail"),"")</f>
        <v/>
      </c>
      <c r="I1498" s="338" t="str">
        <f t="shared" si="25"/>
        <v/>
      </c>
      <c r="J1498" s="339"/>
      <c r="K1498" s="339"/>
      <c r="L1498" s="339"/>
      <c r="M1498" s="339"/>
      <c r="N1498" s="339"/>
      <c r="O1498" s="339"/>
      <c r="P1498" s="339"/>
      <c r="Q1498" s="339"/>
    </row>
    <row r="1499" spans="1:17" ht="13.5" customHeight="1">
      <c r="A1499" s="481"/>
      <c r="B1499" s="481"/>
      <c r="C1499" s="481"/>
      <c r="D1499" s="481"/>
      <c r="E1499" s="481"/>
      <c r="F1499" s="339"/>
      <c r="G1499" s="340" t="str">
        <f>IF(ISNUMBER(E1499),E1499/'Bulk DivVar Analysis'!$I$60,"")</f>
        <v/>
      </c>
      <c r="H1499" s="338" t="str">
        <f>IF(ISNUMBER(E1499), IF(G1499&gt;'Bulk DivVar Analysis'!$J$62,"Pass","Fail"),"")</f>
        <v/>
      </c>
      <c r="I1499" s="338" t="str">
        <f t="shared" si="25"/>
        <v/>
      </c>
      <c r="J1499" s="339"/>
      <c r="K1499" s="339"/>
      <c r="L1499" s="339"/>
      <c r="M1499" s="339"/>
      <c r="N1499" s="339"/>
      <c r="O1499" s="339"/>
      <c r="P1499" s="339"/>
      <c r="Q1499" s="339"/>
    </row>
    <row r="1500" spans="1:17" ht="13.5" customHeight="1">
      <c r="A1500" s="481"/>
      <c r="B1500" s="481"/>
      <c r="C1500" s="481"/>
      <c r="D1500" s="481"/>
      <c r="E1500" s="481"/>
      <c r="F1500" s="339"/>
      <c r="G1500" s="340" t="str">
        <f>IF(ISNUMBER(E1500),E1500/'Bulk DivVar Analysis'!$I$60,"")</f>
        <v/>
      </c>
      <c r="H1500" s="338" t="str">
        <f>IF(ISNUMBER(E1500), IF(G1500&gt;'Bulk DivVar Analysis'!$J$62,"Pass","Fail"),"")</f>
        <v/>
      </c>
      <c r="I1500" s="338" t="str">
        <f t="shared" si="25"/>
        <v/>
      </c>
      <c r="J1500" s="339"/>
      <c r="K1500" s="339"/>
      <c r="L1500" s="339"/>
      <c r="M1500" s="339"/>
      <c r="N1500" s="339"/>
      <c r="O1500" s="339"/>
      <c r="P1500" s="339"/>
      <c r="Q1500" s="339"/>
    </row>
    <row r="1501" spans="1:17" ht="13.5" customHeight="1">
      <c r="A1501" s="481"/>
      <c r="B1501" s="481"/>
      <c r="C1501" s="481"/>
      <c r="D1501" s="481"/>
      <c r="E1501" s="481"/>
      <c r="F1501" s="339"/>
      <c r="G1501" s="340" t="str">
        <f>IF(ISNUMBER(E1501),E1501/'Bulk DivVar Analysis'!$I$60,"")</f>
        <v/>
      </c>
      <c r="H1501" s="338" t="str">
        <f>IF(ISNUMBER(E1501), IF(G1501&gt;'Bulk DivVar Analysis'!$J$62,"Pass","Fail"),"")</f>
        <v/>
      </c>
      <c r="I1501" s="338" t="str">
        <f t="shared" si="25"/>
        <v/>
      </c>
      <c r="J1501" s="339"/>
      <c r="K1501" s="339"/>
      <c r="L1501" s="339"/>
      <c r="M1501" s="339"/>
      <c r="N1501" s="339"/>
      <c r="O1501" s="339"/>
      <c r="P1501" s="339"/>
      <c r="Q1501" s="339"/>
    </row>
    <row r="1502" spans="1:17" ht="13.5" customHeight="1">
      <c r="A1502" s="481"/>
      <c r="B1502" s="481"/>
      <c r="C1502" s="481"/>
      <c r="D1502" s="481"/>
      <c r="E1502" s="481"/>
      <c r="F1502" s="339"/>
      <c r="G1502" s="340" t="str">
        <f>IF(ISNUMBER(E1502),E1502/'Bulk DivVar Analysis'!$I$60,"")</f>
        <v/>
      </c>
      <c r="H1502" s="338" t="str">
        <f>IF(ISNUMBER(E1502), IF(G1502&gt;'Bulk DivVar Analysis'!$J$62,"Pass","Fail"),"")</f>
        <v/>
      </c>
      <c r="I1502" s="338" t="str">
        <f t="shared" si="25"/>
        <v/>
      </c>
      <c r="J1502" s="339"/>
      <c r="K1502" s="339"/>
      <c r="L1502" s="339"/>
      <c r="M1502" s="339"/>
      <c r="N1502" s="339"/>
      <c r="O1502" s="339"/>
      <c r="P1502" s="339"/>
      <c r="Q1502" s="339"/>
    </row>
    <row r="1503" spans="1:17" ht="13.5" customHeight="1">
      <c r="A1503" s="481"/>
      <c r="B1503" s="481"/>
      <c r="C1503" s="481"/>
      <c r="D1503" s="481"/>
      <c r="E1503" s="481"/>
      <c r="F1503" s="339"/>
      <c r="G1503" s="340" t="str">
        <f>IF(ISNUMBER(E1503),E1503/'Bulk DivVar Analysis'!$I$60,"")</f>
        <v/>
      </c>
      <c r="H1503" s="338" t="str">
        <f>IF(ISNUMBER(E1503), IF(G1503&gt;'Bulk DivVar Analysis'!$J$62,"Pass","Fail"),"")</f>
        <v/>
      </c>
      <c r="I1503" s="338" t="str">
        <f t="shared" si="25"/>
        <v/>
      </c>
      <c r="J1503" s="339"/>
      <c r="K1503" s="339"/>
      <c r="L1503" s="339"/>
      <c r="M1503" s="339"/>
      <c r="N1503" s="339"/>
      <c r="O1503" s="339"/>
      <c r="P1503" s="339"/>
      <c r="Q1503" s="339"/>
    </row>
    <row r="1504" spans="1:17" ht="13.5" customHeight="1">
      <c r="A1504" s="481"/>
      <c r="B1504" s="481"/>
      <c r="C1504" s="481"/>
      <c r="D1504" s="481"/>
      <c r="E1504" s="481"/>
      <c r="F1504" s="339"/>
      <c r="G1504" s="340" t="str">
        <f>IF(ISNUMBER(E1504),E1504/'Bulk DivVar Analysis'!$I$60,"")</f>
        <v/>
      </c>
      <c r="H1504" s="338" t="str">
        <f>IF(ISNUMBER(E1504), IF(G1504&gt;'Bulk DivVar Analysis'!$J$62,"Pass","Fail"),"")</f>
        <v/>
      </c>
      <c r="I1504" s="338" t="str">
        <f t="shared" si="25"/>
        <v/>
      </c>
      <c r="J1504" s="339"/>
      <c r="K1504" s="339"/>
      <c r="L1504" s="339"/>
      <c r="M1504" s="339"/>
      <c r="N1504" s="339"/>
      <c r="O1504" s="339"/>
      <c r="P1504" s="339"/>
      <c r="Q1504" s="339"/>
    </row>
    <row r="1505" spans="1:17" ht="13.5" customHeight="1">
      <c r="A1505" s="481"/>
      <c r="B1505" s="481"/>
      <c r="C1505" s="481"/>
      <c r="D1505" s="481"/>
      <c r="E1505" s="481"/>
      <c r="F1505" s="339"/>
      <c r="G1505" s="340" t="str">
        <f>IF(ISNUMBER(E1505),E1505/'Bulk DivVar Analysis'!$I$60,"")</f>
        <v/>
      </c>
      <c r="H1505" s="338" t="str">
        <f>IF(ISNUMBER(E1505), IF(G1505&gt;'Bulk DivVar Analysis'!$J$62,"Pass","Fail"),"")</f>
        <v/>
      </c>
      <c r="I1505" s="338" t="str">
        <f t="shared" si="25"/>
        <v/>
      </c>
      <c r="J1505" s="339"/>
      <c r="K1505" s="339"/>
      <c r="L1505" s="339"/>
      <c r="M1505" s="339"/>
      <c r="N1505" s="339"/>
      <c r="O1505" s="339"/>
      <c r="P1505" s="339"/>
      <c r="Q1505" s="339"/>
    </row>
    <row r="1506" spans="1:17" ht="13.5" customHeight="1">
      <c r="A1506" s="481"/>
      <c r="B1506" s="481"/>
      <c r="C1506" s="481"/>
      <c r="D1506" s="481"/>
      <c r="E1506" s="481"/>
      <c r="F1506" s="339"/>
      <c r="G1506" s="340" t="str">
        <f>IF(ISNUMBER(E1506),E1506/'Bulk DivVar Analysis'!$I$60,"")</f>
        <v/>
      </c>
      <c r="H1506" s="338" t="str">
        <f>IF(ISNUMBER(E1506), IF(G1506&gt;'Bulk DivVar Analysis'!$J$62,"Pass","Fail"),"")</f>
        <v/>
      </c>
      <c r="I1506" s="338" t="str">
        <f t="shared" si="25"/>
        <v/>
      </c>
      <c r="J1506" s="339"/>
      <c r="K1506" s="339"/>
      <c r="L1506" s="339"/>
      <c r="M1506" s="339"/>
      <c r="N1506" s="339"/>
      <c r="O1506" s="339"/>
      <c r="P1506" s="339"/>
      <c r="Q1506" s="339"/>
    </row>
    <row r="1507" spans="1:17" ht="13.5" customHeight="1">
      <c r="A1507" s="481"/>
      <c r="B1507" s="481"/>
      <c r="C1507" s="481"/>
      <c r="D1507" s="481"/>
      <c r="E1507" s="481"/>
      <c r="F1507" s="339"/>
      <c r="G1507" s="340" t="str">
        <f>IF(ISNUMBER(E1507),E1507/'Bulk DivVar Analysis'!$I$60,"")</f>
        <v/>
      </c>
      <c r="H1507" s="338" t="str">
        <f>IF(ISNUMBER(E1507), IF(G1507&gt;'Bulk DivVar Analysis'!$J$62,"Pass","Fail"),"")</f>
        <v/>
      </c>
      <c r="I1507" s="338" t="str">
        <f t="shared" si="25"/>
        <v/>
      </c>
      <c r="J1507" s="339"/>
      <c r="K1507" s="339"/>
      <c r="L1507" s="339"/>
      <c r="M1507" s="339"/>
      <c r="N1507" s="339"/>
      <c r="O1507" s="339"/>
      <c r="P1507" s="339"/>
      <c r="Q1507" s="339"/>
    </row>
    <row r="1508" spans="1:17" ht="13.5" customHeight="1">
      <c r="A1508" s="481"/>
      <c r="B1508" s="481"/>
      <c r="C1508" s="481"/>
      <c r="D1508" s="481"/>
      <c r="E1508" s="481"/>
      <c r="F1508" s="339"/>
      <c r="G1508" s="340" t="str">
        <f>IF(ISNUMBER(E1508),E1508/'Bulk DivVar Analysis'!$I$60,"")</f>
        <v/>
      </c>
      <c r="H1508" s="338" t="str">
        <f>IF(ISNUMBER(E1508), IF(G1508&gt;'Bulk DivVar Analysis'!$J$62,"Pass","Fail"),"")</f>
        <v/>
      </c>
      <c r="I1508" s="338" t="str">
        <f t="shared" si="25"/>
        <v/>
      </c>
      <c r="J1508" s="339"/>
      <c r="K1508" s="339"/>
      <c r="L1508" s="339"/>
      <c r="M1508" s="339"/>
      <c r="N1508" s="339"/>
      <c r="O1508" s="339"/>
      <c r="P1508" s="339"/>
      <c r="Q1508" s="339"/>
    </row>
    <row r="1509" spans="1:17" ht="13.5" customHeight="1">
      <c r="A1509" s="481"/>
      <c r="B1509" s="481"/>
      <c r="C1509" s="481"/>
      <c r="D1509" s="481"/>
      <c r="E1509" s="481"/>
      <c r="F1509" s="339"/>
      <c r="G1509" s="340" t="str">
        <f>IF(ISNUMBER(E1509),E1509/'Bulk DivVar Analysis'!$I$60,"")</f>
        <v/>
      </c>
      <c r="H1509" s="338" t="str">
        <f>IF(ISNUMBER(E1509), IF(G1509&gt;'Bulk DivVar Analysis'!$J$62,"Pass","Fail"),"")</f>
        <v/>
      </c>
      <c r="I1509" s="338" t="str">
        <f t="shared" si="25"/>
        <v/>
      </c>
      <c r="J1509" s="339"/>
      <c r="K1509" s="339"/>
      <c r="L1509" s="339"/>
      <c r="M1509" s="339"/>
      <c r="N1509" s="339"/>
      <c r="O1509" s="339"/>
      <c r="P1509" s="339"/>
      <c r="Q1509" s="339"/>
    </row>
    <row r="1510" spans="1:17" ht="13.5" customHeight="1">
      <c r="A1510" s="481"/>
      <c r="B1510" s="481"/>
      <c r="C1510" s="481"/>
      <c r="D1510" s="481"/>
      <c r="E1510" s="481"/>
      <c r="F1510" s="339"/>
      <c r="G1510" s="340" t="str">
        <f>IF(ISNUMBER(E1510),E1510/'Bulk DivVar Analysis'!$I$60,"")</f>
        <v/>
      </c>
      <c r="H1510" s="338" t="str">
        <f>IF(ISNUMBER(E1510), IF(G1510&gt;'Bulk DivVar Analysis'!$J$62,"Pass","Fail"),"")</f>
        <v/>
      </c>
      <c r="I1510" s="338" t="str">
        <f t="shared" si="25"/>
        <v/>
      </c>
      <c r="J1510" s="339"/>
      <c r="K1510" s="339"/>
      <c r="L1510" s="339"/>
      <c r="M1510" s="339"/>
      <c r="N1510" s="339"/>
      <c r="O1510" s="339"/>
      <c r="P1510" s="339"/>
      <c r="Q1510" s="339"/>
    </row>
    <row r="1511" spans="1:17" ht="13.5" customHeight="1">
      <c r="A1511" s="481"/>
      <c r="B1511" s="481"/>
      <c r="C1511" s="481"/>
      <c r="D1511" s="481"/>
      <c r="E1511" s="481"/>
      <c r="F1511" s="339"/>
      <c r="G1511" s="340" t="str">
        <f>IF(ISNUMBER(E1511),E1511/'Bulk DivVar Analysis'!$I$60,"")</f>
        <v/>
      </c>
      <c r="H1511" s="338" t="str">
        <f>IF(ISNUMBER(E1511), IF(G1511&gt;'Bulk DivVar Analysis'!$J$62,"Pass","Fail"),"")</f>
        <v/>
      </c>
      <c r="I1511" s="338" t="str">
        <f t="shared" si="25"/>
        <v/>
      </c>
      <c r="J1511" s="339"/>
      <c r="K1511" s="339"/>
      <c r="L1511" s="339"/>
      <c r="M1511" s="339"/>
      <c r="N1511" s="339"/>
      <c r="O1511" s="339"/>
      <c r="P1511" s="339"/>
      <c r="Q1511" s="339"/>
    </row>
    <row r="1512" spans="1:17" ht="13.5" customHeight="1">
      <c r="A1512" s="481"/>
      <c r="B1512" s="481"/>
      <c r="C1512" s="481"/>
      <c r="D1512" s="481"/>
      <c r="E1512" s="481"/>
      <c r="F1512" s="339"/>
      <c r="G1512" s="340" t="str">
        <f>IF(ISNUMBER(E1512),E1512/'Bulk DivVar Analysis'!$I$60,"")</f>
        <v/>
      </c>
      <c r="H1512" s="338" t="str">
        <f>IF(ISNUMBER(E1512), IF(G1512&gt;'Bulk DivVar Analysis'!$J$62,"Pass","Fail"),"")</f>
        <v/>
      </c>
      <c r="I1512" s="338" t="str">
        <f t="shared" si="25"/>
        <v/>
      </c>
      <c r="J1512" s="339"/>
      <c r="K1512" s="339"/>
      <c r="L1512" s="339"/>
      <c r="M1512" s="339"/>
      <c r="N1512" s="339"/>
      <c r="O1512" s="339"/>
      <c r="P1512" s="339"/>
      <c r="Q1512" s="339"/>
    </row>
    <row r="1513" spans="1:17" ht="13.5" customHeight="1">
      <c r="A1513" s="481"/>
      <c r="B1513" s="481"/>
      <c r="C1513" s="481"/>
      <c r="D1513" s="481"/>
      <c r="E1513" s="481"/>
      <c r="F1513" s="339"/>
      <c r="G1513" s="340" t="str">
        <f>IF(ISNUMBER(E1513),E1513/'Bulk DivVar Analysis'!$I$60,"")</f>
        <v/>
      </c>
      <c r="H1513" s="338" t="str">
        <f>IF(ISNUMBER(E1513), IF(G1513&gt;'Bulk DivVar Analysis'!$J$62,"Pass","Fail"),"")</f>
        <v/>
      </c>
      <c r="I1513" s="338" t="str">
        <f t="shared" si="25"/>
        <v/>
      </c>
      <c r="J1513" s="339"/>
      <c r="K1513" s="339"/>
      <c r="L1513" s="339"/>
      <c r="M1513" s="339"/>
      <c r="N1513" s="339"/>
      <c r="O1513" s="339"/>
      <c r="P1513" s="339"/>
      <c r="Q1513" s="339"/>
    </row>
    <row r="1514" spans="1:17" ht="13.5" customHeight="1">
      <c r="A1514" s="481"/>
      <c r="B1514" s="481"/>
      <c r="C1514" s="481"/>
      <c r="D1514" s="481"/>
      <c r="E1514" s="481"/>
      <c r="F1514" s="339"/>
      <c r="G1514" s="340" t="str">
        <f>IF(ISNUMBER(E1514),E1514/'Bulk DivVar Analysis'!$I$60,"")</f>
        <v/>
      </c>
      <c r="H1514" s="338" t="str">
        <f>IF(ISNUMBER(E1514), IF(G1514&gt;'Bulk DivVar Analysis'!$J$62,"Pass","Fail"),"")</f>
        <v/>
      </c>
      <c r="I1514" s="338" t="str">
        <f t="shared" si="25"/>
        <v/>
      </c>
      <c r="J1514" s="339"/>
      <c r="K1514" s="339"/>
      <c r="L1514" s="339"/>
      <c r="M1514" s="339"/>
      <c r="N1514" s="339"/>
      <c r="O1514" s="339"/>
      <c r="P1514" s="339"/>
      <c r="Q1514" s="339"/>
    </row>
    <row r="1515" spans="1:17" ht="13.5" customHeight="1">
      <c r="A1515" s="481"/>
      <c r="B1515" s="481"/>
      <c r="C1515" s="481"/>
      <c r="D1515" s="481"/>
      <c r="E1515" s="481"/>
      <c r="F1515" s="339"/>
      <c r="G1515" s="340" t="str">
        <f>IF(ISNUMBER(E1515),E1515/'Bulk DivVar Analysis'!$I$60,"")</f>
        <v/>
      </c>
      <c r="H1515" s="338" t="str">
        <f>IF(ISNUMBER(E1515), IF(G1515&gt;'Bulk DivVar Analysis'!$J$62,"Pass","Fail"),"")</f>
        <v/>
      </c>
      <c r="I1515" s="338" t="str">
        <f t="shared" si="25"/>
        <v/>
      </c>
      <c r="J1515" s="339"/>
      <c r="K1515" s="339"/>
      <c r="L1515" s="339"/>
      <c r="M1515" s="339"/>
      <c r="N1515" s="339"/>
      <c r="O1515" s="339"/>
      <c r="P1515" s="339"/>
      <c r="Q1515" s="339"/>
    </row>
    <row r="1516" spans="1:17" ht="13.5" customHeight="1">
      <c r="A1516" s="481"/>
      <c r="B1516" s="481"/>
      <c r="C1516" s="481"/>
      <c r="D1516" s="481"/>
      <c r="E1516" s="481"/>
      <c r="F1516" s="339"/>
      <c r="G1516" s="340" t="str">
        <f>IF(ISNUMBER(E1516),E1516/'Bulk DivVar Analysis'!$I$60,"")</f>
        <v/>
      </c>
      <c r="H1516" s="338" t="str">
        <f>IF(ISNUMBER(E1516), IF(G1516&gt;'Bulk DivVar Analysis'!$J$62,"Pass","Fail"),"")</f>
        <v/>
      </c>
      <c r="I1516" s="338" t="str">
        <f t="shared" si="25"/>
        <v/>
      </c>
      <c r="J1516" s="339"/>
      <c r="K1516" s="339"/>
      <c r="L1516" s="339"/>
      <c r="M1516" s="339"/>
      <c r="N1516" s="339"/>
      <c r="O1516" s="339"/>
      <c r="P1516" s="339"/>
      <c r="Q1516" s="339"/>
    </row>
    <row r="1517" spans="1:17" ht="13.5" customHeight="1">
      <c r="A1517" s="481"/>
      <c r="B1517" s="481"/>
      <c r="C1517" s="481"/>
      <c r="D1517" s="481"/>
      <c r="E1517" s="481"/>
      <c r="F1517" s="339"/>
      <c r="G1517" s="340" t="str">
        <f>IF(ISNUMBER(E1517),E1517/'Bulk DivVar Analysis'!$I$60,"")</f>
        <v/>
      </c>
      <c r="H1517" s="338" t="str">
        <f>IF(ISNUMBER(E1517), IF(G1517&gt;'Bulk DivVar Analysis'!$J$62,"Pass","Fail"),"")</f>
        <v/>
      </c>
      <c r="I1517" s="338" t="str">
        <f t="shared" si="25"/>
        <v/>
      </c>
      <c r="J1517" s="339"/>
      <c r="K1517" s="339"/>
      <c r="L1517" s="339"/>
      <c r="M1517" s="339"/>
      <c r="N1517" s="339"/>
      <c r="O1517" s="339"/>
      <c r="P1517" s="339"/>
      <c r="Q1517" s="339"/>
    </row>
    <row r="1518" spans="1:17" ht="13.5" customHeight="1">
      <c r="A1518" s="481"/>
      <c r="B1518" s="481"/>
      <c r="C1518" s="481"/>
      <c r="D1518" s="481"/>
      <c r="E1518" s="481"/>
      <c r="F1518" s="339"/>
      <c r="G1518" s="340" t="str">
        <f>IF(ISNUMBER(E1518),E1518/'Bulk DivVar Analysis'!$I$60,"")</f>
        <v/>
      </c>
      <c r="H1518" s="338" t="str">
        <f>IF(ISNUMBER(E1518), IF(G1518&gt;'Bulk DivVar Analysis'!$J$62,"Pass","Fail"),"")</f>
        <v/>
      </c>
      <c r="I1518" s="338" t="str">
        <f t="shared" si="25"/>
        <v/>
      </c>
      <c r="J1518" s="339"/>
      <c r="K1518" s="339"/>
      <c r="L1518" s="339"/>
      <c r="M1518" s="339"/>
      <c r="N1518" s="339"/>
      <c r="O1518" s="339"/>
      <c r="P1518" s="339"/>
      <c r="Q1518" s="339"/>
    </row>
    <row r="1519" spans="1:17" ht="13.5" customHeight="1">
      <c r="A1519" s="481"/>
      <c r="B1519" s="481"/>
      <c r="C1519" s="481"/>
      <c r="D1519" s="481"/>
      <c r="E1519" s="481"/>
      <c r="F1519" s="339"/>
      <c r="G1519" s="340" t="str">
        <f>IF(ISNUMBER(E1519),E1519/'Bulk DivVar Analysis'!$I$60,"")</f>
        <v/>
      </c>
      <c r="H1519" s="338" t="str">
        <f>IF(ISNUMBER(E1519), IF(G1519&gt;'Bulk DivVar Analysis'!$J$62,"Pass","Fail"),"")</f>
        <v/>
      </c>
      <c r="I1519" s="338" t="str">
        <f t="shared" si="25"/>
        <v/>
      </c>
      <c r="J1519" s="339"/>
      <c r="K1519" s="339"/>
      <c r="L1519" s="339"/>
      <c r="M1519" s="339"/>
      <c r="N1519" s="339"/>
      <c r="O1519" s="339"/>
      <c r="P1519" s="339"/>
      <c r="Q1519" s="339"/>
    </row>
    <row r="1520" spans="1:17" ht="13.5" customHeight="1">
      <c r="A1520" s="481"/>
      <c r="B1520" s="481"/>
      <c r="C1520" s="481"/>
      <c r="D1520" s="481"/>
      <c r="E1520" s="481"/>
      <c r="F1520" s="339"/>
      <c r="G1520" s="340" t="str">
        <f>IF(ISNUMBER(E1520),E1520/'Bulk DivVar Analysis'!$I$60,"")</f>
        <v/>
      </c>
      <c r="H1520" s="338" t="str">
        <f>IF(ISNUMBER(E1520), IF(G1520&gt;'Bulk DivVar Analysis'!$J$62,"Pass","Fail"),"")</f>
        <v/>
      </c>
      <c r="I1520" s="338" t="str">
        <f t="shared" si="25"/>
        <v/>
      </c>
      <c r="J1520" s="339"/>
      <c r="K1520" s="339"/>
      <c r="L1520" s="339"/>
      <c r="M1520" s="339"/>
      <c r="N1520" s="339"/>
      <c r="O1520" s="339"/>
      <c r="P1520" s="339"/>
      <c r="Q1520" s="339"/>
    </row>
    <row r="1521" spans="1:17" ht="13.5" customHeight="1">
      <c r="A1521" s="481"/>
      <c r="B1521" s="481"/>
      <c r="C1521" s="481"/>
      <c r="D1521" s="481"/>
      <c r="E1521" s="481"/>
      <c r="F1521" s="339"/>
      <c r="G1521" s="340" t="str">
        <f>IF(ISNUMBER(E1521),E1521/'Bulk DivVar Analysis'!$I$60,"")</f>
        <v/>
      </c>
      <c r="H1521" s="338" t="str">
        <f>IF(ISNUMBER(E1521), IF(G1521&gt;'Bulk DivVar Analysis'!$J$62,"Pass","Fail"),"")</f>
        <v/>
      </c>
      <c r="I1521" s="338" t="str">
        <f t="shared" si="25"/>
        <v/>
      </c>
      <c r="J1521" s="339"/>
      <c r="K1521" s="339"/>
      <c r="L1521" s="339"/>
      <c r="M1521" s="339"/>
      <c r="N1521" s="339"/>
      <c r="O1521" s="339"/>
      <c r="P1521" s="339"/>
      <c r="Q1521" s="339"/>
    </row>
    <row r="1522" spans="1:17" ht="13.5" customHeight="1">
      <c r="A1522" s="481"/>
      <c r="B1522" s="481"/>
      <c r="C1522" s="481"/>
      <c r="D1522" s="481"/>
      <c r="E1522" s="481"/>
      <c r="F1522" s="339"/>
      <c r="G1522" s="340" t="str">
        <f>IF(ISNUMBER(E1522),E1522/'Bulk DivVar Analysis'!$I$60,"")</f>
        <v/>
      </c>
      <c r="H1522" s="338" t="str">
        <f>IF(ISNUMBER(E1522), IF(G1522&gt;'Bulk DivVar Analysis'!$J$62,"Pass","Fail"),"")</f>
        <v/>
      </c>
      <c r="I1522" s="338" t="str">
        <f t="shared" si="25"/>
        <v/>
      </c>
      <c r="J1522" s="339"/>
      <c r="K1522" s="339"/>
      <c r="L1522" s="339"/>
      <c r="M1522" s="339"/>
      <c r="N1522" s="339"/>
      <c r="O1522" s="339"/>
      <c r="P1522" s="339"/>
      <c r="Q1522" s="339"/>
    </row>
    <row r="1523" spans="1:17" ht="13.5" customHeight="1">
      <c r="A1523" s="481"/>
      <c r="B1523" s="481"/>
      <c r="C1523" s="481"/>
      <c r="D1523" s="481"/>
      <c r="E1523" s="481"/>
      <c r="F1523" s="339"/>
      <c r="G1523" s="340" t="str">
        <f>IF(ISNUMBER(E1523),E1523/'Bulk DivVar Analysis'!$I$60,"")</f>
        <v/>
      </c>
      <c r="H1523" s="338" t="str">
        <f>IF(ISNUMBER(E1523), IF(G1523&gt;'Bulk DivVar Analysis'!$J$62,"Pass","Fail"),"")</f>
        <v/>
      </c>
      <c r="I1523" s="338" t="str">
        <f t="shared" si="25"/>
        <v/>
      </c>
      <c r="J1523" s="339"/>
      <c r="K1523" s="339"/>
      <c r="L1523" s="339"/>
      <c r="M1523" s="339"/>
      <c r="N1523" s="339"/>
      <c r="O1523" s="339"/>
      <c r="P1523" s="339"/>
      <c r="Q1523" s="339"/>
    </row>
    <row r="1524" spans="1:17" ht="13.5" customHeight="1">
      <c r="A1524" s="481"/>
      <c r="B1524" s="481"/>
      <c r="C1524" s="481"/>
      <c r="D1524" s="481"/>
      <c r="E1524" s="481"/>
      <c r="F1524" s="339"/>
      <c r="G1524" s="340" t="str">
        <f>IF(ISNUMBER(E1524),E1524/'Bulk DivVar Analysis'!$I$60,"")</f>
        <v/>
      </c>
      <c r="H1524" s="338" t="str">
        <f>IF(ISNUMBER(E1524), IF(G1524&gt;'Bulk DivVar Analysis'!$J$62,"Pass","Fail"),"")</f>
        <v/>
      </c>
      <c r="I1524" s="338" t="str">
        <f t="shared" si="25"/>
        <v/>
      </c>
      <c r="J1524" s="339"/>
      <c r="K1524" s="339"/>
      <c r="L1524" s="339"/>
      <c r="M1524" s="339"/>
      <c r="N1524" s="339"/>
      <c r="O1524" s="339"/>
      <c r="P1524" s="339"/>
      <c r="Q1524" s="339"/>
    </row>
    <row r="1525" spans="1:17" ht="13.5" customHeight="1">
      <c r="A1525" s="481"/>
      <c r="B1525" s="481"/>
      <c r="C1525" s="481"/>
      <c r="D1525" s="481"/>
      <c r="E1525" s="481"/>
      <c r="F1525" s="339"/>
      <c r="G1525" s="340" t="str">
        <f>IF(ISNUMBER(E1525),E1525/'Bulk DivVar Analysis'!$I$60,"")</f>
        <v/>
      </c>
      <c r="H1525" s="338" t="str">
        <f>IF(ISNUMBER(E1525), IF(G1525&gt;'Bulk DivVar Analysis'!$J$62,"Pass","Fail"),"")</f>
        <v/>
      </c>
      <c r="I1525" s="338" t="str">
        <f t="shared" si="25"/>
        <v/>
      </c>
      <c r="J1525" s="339"/>
      <c r="K1525" s="339"/>
      <c r="L1525" s="339"/>
      <c r="M1525" s="339"/>
      <c r="N1525" s="339"/>
      <c r="O1525" s="339"/>
      <c r="P1525" s="339"/>
      <c r="Q1525" s="339"/>
    </row>
    <row r="1526" spans="1:17" ht="13.5" customHeight="1">
      <c r="A1526" s="481"/>
      <c r="B1526" s="481"/>
      <c r="C1526" s="481"/>
      <c r="D1526" s="481"/>
      <c r="E1526" s="481"/>
      <c r="F1526" s="339"/>
      <c r="G1526" s="340" t="str">
        <f>IF(ISNUMBER(E1526),E1526/'Bulk DivVar Analysis'!$I$60,"")</f>
        <v/>
      </c>
      <c r="H1526" s="338" t="str">
        <f>IF(ISNUMBER(E1526), IF(G1526&gt;'Bulk DivVar Analysis'!$J$62,"Pass","Fail"),"")</f>
        <v/>
      </c>
      <c r="I1526" s="338" t="str">
        <f t="shared" si="25"/>
        <v/>
      </c>
      <c r="J1526" s="339"/>
      <c r="K1526" s="339"/>
      <c r="L1526" s="339"/>
      <c r="M1526" s="339"/>
      <c r="N1526" s="339"/>
      <c r="O1526" s="339"/>
      <c r="P1526" s="339"/>
      <c r="Q1526" s="339"/>
    </row>
    <row r="1527" spans="1:17" ht="13.5" customHeight="1">
      <c r="A1527" s="481"/>
      <c r="B1527" s="481"/>
      <c r="C1527" s="481"/>
      <c r="D1527" s="481"/>
      <c r="E1527" s="481"/>
      <c r="F1527" s="339"/>
      <c r="G1527" s="340" t="str">
        <f>IF(ISNUMBER(E1527),E1527/'Bulk DivVar Analysis'!$I$60,"")</f>
        <v/>
      </c>
      <c r="H1527" s="338" t="str">
        <f>IF(ISNUMBER(E1527), IF(G1527&gt;'Bulk DivVar Analysis'!$J$62,"Pass","Fail"),"")</f>
        <v/>
      </c>
      <c r="I1527" s="338" t="str">
        <f t="shared" si="25"/>
        <v/>
      </c>
      <c r="J1527" s="339"/>
      <c r="K1527" s="339"/>
      <c r="L1527" s="339"/>
      <c r="M1527" s="339"/>
      <c r="N1527" s="339"/>
      <c r="O1527" s="339"/>
      <c r="P1527" s="339"/>
      <c r="Q1527" s="339"/>
    </row>
    <row r="1528" spans="1:17" ht="13.5" customHeight="1">
      <c r="A1528" s="481"/>
      <c r="B1528" s="481"/>
      <c r="C1528" s="481"/>
      <c r="D1528" s="481"/>
      <c r="E1528" s="481"/>
      <c r="F1528" s="339"/>
      <c r="G1528" s="340" t="str">
        <f>IF(ISNUMBER(E1528),E1528/'Bulk DivVar Analysis'!$I$60,"")</f>
        <v/>
      </c>
      <c r="H1528" s="338" t="str">
        <f>IF(ISNUMBER(E1528), IF(G1528&gt;'Bulk DivVar Analysis'!$J$62,"Pass","Fail"),"")</f>
        <v/>
      </c>
      <c r="I1528" s="338" t="str">
        <f t="shared" si="25"/>
        <v/>
      </c>
      <c r="J1528" s="339"/>
      <c r="K1528" s="339"/>
      <c r="L1528" s="339"/>
      <c r="M1528" s="339"/>
      <c r="N1528" s="339"/>
      <c r="O1528" s="339"/>
      <c r="P1528" s="339"/>
      <c r="Q1528" s="339"/>
    </row>
    <row r="1529" spans="1:17" ht="13.5" customHeight="1">
      <c r="A1529" s="481"/>
      <c r="B1529" s="481"/>
      <c r="C1529" s="481"/>
      <c r="D1529" s="481"/>
      <c r="E1529" s="481"/>
      <c r="F1529" s="339"/>
      <c r="G1529" s="340" t="str">
        <f>IF(ISNUMBER(E1529),E1529/'Bulk DivVar Analysis'!$I$60,"")</f>
        <v/>
      </c>
      <c r="H1529" s="338" t="str">
        <f>IF(ISNUMBER(E1529), IF(G1529&gt;'Bulk DivVar Analysis'!$J$62,"Pass","Fail"),"")</f>
        <v/>
      </c>
      <c r="I1529" s="338" t="str">
        <f t="shared" si="25"/>
        <v/>
      </c>
      <c r="J1529" s="339"/>
      <c r="K1529" s="339"/>
      <c r="L1529" s="339"/>
      <c r="M1529" s="339"/>
      <c r="N1529" s="339"/>
      <c r="O1529" s="339"/>
      <c r="P1529" s="339"/>
      <c r="Q1529" s="339"/>
    </row>
    <row r="1530" spans="1:17" ht="13.5" customHeight="1">
      <c r="A1530" s="481"/>
      <c r="B1530" s="481"/>
      <c r="C1530" s="481"/>
      <c r="D1530" s="481"/>
      <c r="E1530" s="481"/>
      <c r="F1530" s="339"/>
      <c r="G1530" s="340" t="str">
        <f>IF(ISNUMBER(E1530),E1530/'Bulk DivVar Analysis'!$I$60,"")</f>
        <v/>
      </c>
      <c r="H1530" s="338" t="str">
        <f>IF(ISNUMBER(E1530), IF(G1530&gt;'Bulk DivVar Analysis'!$J$62,"Pass","Fail"),"")</f>
        <v/>
      </c>
      <c r="I1530" s="338" t="str">
        <f t="shared" si="25"/>
        <v/>
      </c>
      <c r="J1530" s="339"/>
      <c r="K1530" s="339"/>
      <c r="L1530" s="339"/>
      <c r="M1530" s="339"/>
      <c r="N1530" s="339"/>
      <c r="O1530" s="339"/>
      <c r="P1530" s="339"/>
      <c r="Q1530" s="339"/>
    </row>
    <row r="1531" spans="1:17" ht="13.5" customHeight="1">
      <c r="A1531" s="481"/>
      <c r="B1531" s="481"/>
      <c r="C1531" s="481"/>
      <c r="D1531" s="481"/>
      <c r="E1531" s="481"/>
      <c r="F1531" s="339"/>
      <c r="G1531" s="340" t="str">
        <f>IF(ISNUMBER(E1531),E1531/'Bulk DivVar Analysis'!$I$60,"")</f>
        <v/>
      </c>
      <c r="H1531" s="338" t="str">
        <f>IF(ISNUMBER(E1531), IF(G1531&gt;'Bulk DivVar Analysis'!$J$62,"Pass","Fail"),"")</f>
        <v/>
      </c>
      <c r="I1531" s="338" t="str">
        <f t="shared" si="25"/>
        <v/>
      </c>
      <c r="J1531" s="339"/>
      <c r="K1531" s="339"/>
      <c r="L1531" s="339"/>
      <c r="M1531" s="339"/>
      <c r="N1531" s="339"/>
      <c r="O1531" s="339"/>
      <c r="P1531" s="339"/>
      <c r="Q1531" s="339"/>
    </row>
    <row r="1532" spans="1:17" ht="13.5" customHeight="1">
      <c r="A1532" s="481"/>
      <c r="B1532" s="481"/>
      <c r="C1532" s="481"/>
      <c r="D1532" s="481"/>
      <c r="E1532" s="481"/>
      <c r="F1532" s="339"/>
      <c r="G1532" s="340" t="str">
        <f>IF(ISNUMBER(E1532),E1532/'Bulk DivVar Analysis'!$I$60,"")</f>
        <v/>
      </c>
      <c r="H1532" s="338" t="str">
        <f>IF(ISNUMBER(E1532), IF(G1532&gt;'Bulk DivVar Analysis'!$J$62,"Pass","Fail"),"")</f>
        <v/>
      </c>
      <c r="I1532" s="338" t="str">
        <f t="shared" si="25"/>
        <v/>
      </c>
      <c r="J1532" s="339"/>
      <c r="K1532" s="339"/>
      <c r="L1532" s="339"/>
      <c r="M1532" s="339"/>
      <c r="N1532" s="339"/>
      <c r="O1532" s="339"/>
      <c r="P1532" s="339"/>
      <c r="Q1532" s="339"/>
    </row>
    <row r="1533" spans="1:17" ht="13.5" customHeight="1">
      <c r="A1533" s="481"/>
      <c r="B1533" s="481"/>
      <c r="C1533" s="481"/>
      <c r="D1533" s="481"/>
      <c r="E1533" s="481"/>
      <c r="F1533" s="339"/>
      <c r="G1533" s="340" t="str">
        <f>IF(ISNUMBER(E1533),E1533/'Bulk DivVar Analysis'!$I$60,"")</f>
        <v/>
      </c>
      <c r="H1533" s="338" t="str">
        <f>IF(ISNUMBER(E1533), IF(G1533&gt;'Bulk DivVar Analysis'!$J$62,"Pass","Fail"),"")</f>
        <v/>
      </c>
      <c r="I1533" s="338" t="str">
        <f t="shared" si="25"/>
        <v/>
      </c>
      <c r="J1533" s="339"/>
      <c r="K1533" s="339"/>
      <c r="L1533" s="339"/>
      <c r="M1533" s="339"/>
      <c r="N1533" s="339"/>
      <c r="O1533" s="339"/>
      <c r="P1533" s="339"/>
      <c r="Q1533" s="339"/>
    </row>
    <row r="1534" spans="1:17" ht="13.5" customHeight="1">
      <c r="A1534" s="481"/>
      <c r="B1534" s="481"/>
      <c r="C1534" s="481"/>
      <c r="D1534" s="481"/>
      <c r="E1534" s="481"/>
      <c r="F1534" s="339"/>
      <c r="G1534" s="340" t="str">
        <f>IF(ISNUMBER(E1534),E1534/'Bulk DivVar Analysis'!$I$60,"")</f>
        <v/>
      </c>
      <c r="H1534" s="338" t="str">
        <f>IF(ISNUMBER(E1534), IF(G1534&gt;'Bulk DivVar Analysis'!$J$62,"Pass","Fail"),"")</f>
        <v/>
      </c>
      <c r="I1534" s="338" t="str">
        <f t="shared" si="25"/>
        <v/>
      </c>
      <c r="J1534" s="339"/>
      <c r="K1534" s="339"/>
      <c r="L1534" s="339"/>
      <c r="M1534" s="339"/>
      <c r="N1534" s="339"/>
      <c r="O1534" s="339"/>
      <c r="P1534" s="339"/>
      <c r="Q1534" s="339"/>
    </row>
    <row r="1535" spans="1:17" ht="13.5" customHeight="1">
      <c r="A1535" s="481"/>
      <c r="B1535" s="481"/>
      <c r="C1535" s="481"/>
      <c r="D1535" s="481"/>
      <c r="E1535" s="481"/>
      <c r="F1535" s="339"/>
      <c r="G1535" s="340" t="str">
        <f>IF(ISNUMBER(E1535),E1535/'Bulk DivVar Analysis'!$I$60,"")</f>
        <v/>
      </c>
      <c r="H1535" s="338" t="str">
        <f>IF(ISNUMBER(E1535), IF(G1535&gt;'Bulk DivVar Analysis'!$J$62,"Pass","Fail"),"")</f>
        <v/>
      </c>
      <c r="I1535" s="338" t="str">
        <f t="shared" si="25"/>
        <v/>
      </c>
      <c r="J1535" s="339"/>
      <c r="K1535" s="339"/>
      <c r="L1535" s="339"/>
      <c r="M1535" s="339"/>
      <c r="N1535" s="339"/>
      <c r="O1535" s="339"/>
      <c r="P1535" s="339"/>
      <c r="Q1535" s="339"/>
    </row>
    <row r="1536" spans="1:17" ht="13.5" customHeight="1">
      <c r="A1536" s="481"/>
      <c r="B1536" s="481"/>
      <c r="C1536" s="481"/>
      <c r="D1536" s="481"/>
      <c r="E1536" s="481"/>
      <c r="F1536" s="339"/>
      <c r="G1536" s="340" t="str">
        <f>IF(ISNUMBER(E1536),E1536/'Bulk DivVar Analysis'!$I$60,"")</f>
        <v/>
      </c>
      <c r="H1536" s="338" t="str">
        <f>IF(ISNUMBER(E1536), IF(G1536&gt;'Bulk DivVar Analysis'!$J$62,"Pass","Fail"),"")</f>
        <v/>
      </c>
      <c r="I1536" s="338" t="str">
        <f t="shared" si="25"/>
        <v/>
      </c>
      <c r="J1536" s="339"/>
      <c r="K1536" s="339"/>
      <c r="L1536" s="339"/>
      <c r="M1536" s="339"/>
      <c r="N1536" s="339"/>
      <c r="O1536" s="339"/>
      <c r="P1536" s="339"/>
      <c r="Q1536" s="339"/>
    </row>
    <row r="1537" spans="1:17" ht="13.5" customHeight="1">
      <c r="A1537" s="481"/>
      <c r="B1537" s="481"/>
      <c r="C1537" s="481"/>
      <c r="D1537" s="481"/>
      <c r="E1537" s="481"/>
      <c r="F1537" s="339"/>
      <c r="G1537" s="340" t="str">
        <f>IF(ISNUMBER(E1537),E1537/'Bulk DivVar Analysis'!$I$60,"")</f>
        <v/>
      </c>
      <c r="H1537" s="338" t="str">
        <f>IF(ISNUMBER(E1537), IF(G1537&gt;'Bulk DivVar Analysis'!$J$62,"Pass","Fail"),"")</f>
        <v/>
      </c>
      <c r="I1537" s="338" t="str">
        <f t="shared" si="25"/>
        <v/>
      </c>
      <c r="J1537" s="339"/>
      <c r="K1537" s="339"/>
      <c r="L1537" s="339"/>
      <c r="M1537" s="339"/>
      <c r="N1537" s="339"/>
      <c r="O1537" s="339"/>
      <c r="P1537" s="339"/>
      <c r="Q1537" s="339"/>
    </row>
    <row r="1538" spans="1:17" ht="13.5" customHeight="1">
      <c r="A1538" s="481"/>
      <c r="B1538" s="481"/>
      <c r="C1538" s="481"/>
      <c r="D1538" s="481"/>
      <c r="E1538" s="481"/>
      <c r="F1538" s="339"/>
      <c r="G1538" s="340" t="str">
        <f>IF(ISNUMBER(E1538),E1538/'Bulk DivVar Analysis'!$I$60,"")</f>
        <v/>
      </c>
      <c r="H1538" s="338" t="str">
        <f>IF(ISNUMBER(E1538), IF(G1538&gt;'Bulk DivVar Analysis'!$J$62,"Pass","Fail"),"")</f>
        <v/>
      </c>
      <c r="I1538" s="338" t="str">
        <f t="shared" si="25"/>
        <v/>
      </c>
      <c r="J1538" s="339"/>
      <c r="K1538" s="339"/>
      <c r="L1538" s="339"/>
      <c r="M1538" s="339"/>
      <c r="N1538" s="339"/>
      <c r="O1538" s="339"/>
      <c r="P1538" s="339"/>
      <c r="Q1538" s="339"/>
    </row>
    <row r="1539" spans="1:17" ht="13.5" customHeight="1">
      <c r="A1539" s="481"/>
      <c r="B1539" s="481"/>
      <c r="C1539" s="481"/>
      <c r="D1539" s="481"/>
      <c r="E1539" s="481"/>
      <c r="F1539" s="339"/>
      <c r="G1539" s="340" t="str">
        <f>IF(ISNUMBER(E1539),E1539/'Bulk DivVar Analysis'!$I$60,"")</f>
        <v/>
      </c>
      <c r="H1539" s="338" t="str">
        <f>IF(ISNUMBER(E1539), IF(G1539&gt;'Bulk DivVar Analysis'!$J$62,"Pass","Fail"),"")</f>
        <v/>
      </c>
      <c r="I1539" s="338" t="str">
        <f t="shared" ref="I1539:I1602" si="26">_xlfn.TEXTJOIN("_",TRUE,B1539,C1539)</f>
        <v/>
      </c>
      <c r="J1539" s="339"/>
      <c r="K1539" s="339"/>
      <c r="L1539" s="339"/>
      <c r="M1539" s="339"/>
      <c r="N1539" s="339"/>
      <c r="O1539" s="339"/>
      <c r="P1539" s="339"/>
      <c r="Q1539" s="339"/>
    </row>
    <row r="1540" spans="1:17" ht="13.5" customHeight="1">
      <c r="A1540" s="481"/>
      <c r="B1540" s="481"/>
      <c r="C1540" s="481"/>
      <c r="D1540" s="481"/>
      <c r="E1540" s="481"/>
      <c r="F1540" s="339"/>
      <c r="G1540" s="340" t="str">
        <f>IF(ISNUMBER(E1540),E1540/'Bulk DivVar Analysis'!$I$60,"")</f>
        <v/>
      </c>
      <c r="H1540" s="338" t="str">
        <f>IF(ISNUMBER(E1540), IF(G1540&gt;'Bulk DivVar Analysis'!$J$62,"Pass","Fail"),"")</f>
        <v/>
      </c>
      <c r="I1540" s="338" t="str">
        <f t="shared" si="26"/>
        <v/>
      </c>
      <c r="J1540" s="339"/>
      <c r="K1540" s="339"/>
      <c r="L1540" s="339"/>
      <c r="M1540" s="339"/>
      <c r="N1540" s="339"/>
      <c r="O1540" s="339"/>
      <c r="P1540" s="339"/>
      <c r="Q1540" s="339"/>
    </row>
    <row r="1541" spans="1:17" ht="13.5" customHeight="1">
      <c r="A1541" s="481"/>
      <c r="B1541" s="481"/>
      <c r="C1541" s="481"/>
      <c r="D1541" s="481"/>
      <c r="E1541" s="481"/>
      <c r="F1541" s="339"/>
      <c r="G1541" s="340" t="str">
        <f>IF(ISNUMBER(E1541),E1541/'Bulk DivVar Analysis'!$I$60,"")</f>
        <v/>
      </c>
      <c r="H1541" s="338" t="str">
        <f>IF(ISNUMBER(E1541), IF(G1541&gt;'Bulk DivVar Analysis'!$J$62,"Pass","Fail"),"")</f>
        <v/>
      </c>
      <c r="I1541" s="338" t="str">
        <f t="shared" si="26"/>
        <v/>
      </c>
      <c r="J1541" s="339"/>
      <c r="K1541" s="339"/>
      <c r="L1541" s="339"/>
      <c r="M1541" s="339"/>
      <c r="N1541" s="339"/>
      <c r="O1541" s="339"/>
      <c r="P1541" s="339"/>
      <c r="Q1541" s="339"/>
    </row>
    <row r="1542" spans="1:17" ht="13.5" customHeight="1">
      <c r="A1542" s="481"/>
      <c r="B1542" s="481"/>
      <c r="C1542" s="481"/>
      <c r="D1542" s="481"/>
      <c r="E1542" s="481"/>
      <c r="F1542" s="339"/>
      <c r="G1542" s="340" t="str">
        <f>IF(ISNUMBER(E1542),E1542/'Bulk DivVar Analysis'!$I$60,"")</f>
        <v/>
      </c>
      <c r="H1542" s="338" t="str">
        <f>IF(ISNUMBER(E1542), IF(G1542&gt;'Bulk DivVar Analysis'!$J$62,"Pass","Fail"),"")</f>
        <v/>
      </c>
      <c r="I1542" s="338" t="str">
        <f t="shared" si="26"/>
        <v/>
      </c>
      <c r="J1542" s="339"/>
      <c r="K1542" s="339"/>
      <c r="L1542" s="339"/>
      <c r="M1542" s="339"/>
      <c r="N1542" s="339"/>
      <c r="O1542" s="339"/>
      <c r="P1542" s="339"/>
      <c r="Q1542" s="339"/>
    </row>
    <row r="1543" spans="1:17" ht="13.5" customHeight="1">
      <c r="A1543" s="481"/>
      <c r="B1543" s="481"/>
      <c r="C1543" s="481"/>
      <c r="D1543" s="481"/>
      <c r="E1543" s="481"/>
      <c r="F1543" s="339"/>
      <c r="G1543" s="340" t="str">
        <f>IF(ISNUMBER(E1543),E1543/'Bulk DivVar Analysis'!$I$60,"")</f>
        <v/>
      </c>
      <c r="H1543" s="338" t="str">
        <f>IF(ISNUMBER(E1543), IF(G1543&gt;'Bulk DivVar Analysis'!$J$62,"Pass","Fail"),"")</f>
        <v/>
      </c>
      <c r="I1543" s="338" t="str">
        <f t="shared" si="26"/>
        <v/>
      </c>
      <c r="J1543" s="339"/>
      <c r="K1543" s="339"/>
      <c r="L1543" s="339"/>
      <c r="M1543" s="339"/>
      <c r="N1543" s="339"/>
      <c r="O1543" s="339"/>
      <c r="P1543" s="339"/>
      <c r="Q1543" s="339"/>
    </row>
    <row r="1544" spans="1:17" ht="13.5" customHeight="1">
      <c r="A1544" s="481"/>
      <c r="B1544" s="481"/>
      <c r="C1544" s="481"/>
      <c r="D1544" s="481"/>
      <c r="E1544" s="481"/>
      <c r="F1544" s="339"/>
      <c r="G1544" s="340" t="str">
        <f>IF(ISNUMBER(E1544),E1544/'Bulk DivVar Analysis'!$I$60,"")</f>
        <v/>
      </c>
      <c r="H1544" s="338" t="str">
        <f>IF(ISNUMBER(E1544), IF(G1544&gt;'Bulk DivVar Analysis'!$J$62,"Pass","Fail"),"")</f>
        <v/>
      </c>
      <c r="I1544" s="338" t="str">
        <f t="shared" si="26"/>
        <v/>
      </c>
      <c r="J1544" s="339"/>
      <c r="K1544" s="339"/>
      <c r="L1544" s="339"/>
      <c r="M1544" s="339"/>
      <c r="N1544" s="339"/>
      <c r="O1544" s="339"/>
      <c r="P1544" s="339"/>
      <c r="Q1544" s="339"/>
    </row>
    <row r="1545" spans="1:17" ht="13.5" customHeight="1">
      <c r="A1545" s="481"/>
      <c r="B1545" s="481"/>
      <c r="C1545" s="481"/>
      <c r="D1545" s="481"/>
      <c r="E1545" s="481"/>
      <c r="F1545" s="339"/>
      <c r="G1545" s="340" t="str">
        <f>IF(ISNUMBER(E1545),E1545/'Bulk DivVar Analysis'!$I$60,"")</f>
        <v/>
      </c>
      <c r="H1545" s="338" t="str">
        <f>IF(ISNUMBER(E1545), IF(G1545&gt;'Bulk DivVar Analysis'!$J$62,"Pass","Fail"),"")</f>
        <v/>
      </c>
      <c r="I1545" s="338" t="str">
        <f t="shared" si="26"/>
        <v/>
      </c>
      <c r="J1545" s="339"/>
      <c r="K1545" s="339"/>
      <c r="L1545" s="339"/>
      <c r="M1545" s="339"/>
      <c r="N1545" s="339"/>
      <c r="O1545" s="339"/>
      <c r="P1545" s="339"/>
      <c r="Q1545" s="339"/>
    </row>
    <row r="1546" spans="1:17" ht="13.5" customHeight="1">
      <c r="A1546" s="481"/>
      <c r="B1546" s="481"/>
      <c r="C1546" s="481"/>
      <c r="D1546" s="481"/>
      <c r="E1546" s="481"/>
      <c r="F1546" s="339"/>
      <c r="G1546" s="340" t="str">
        <f>IF(ISNUMBER(E1546),E1546/'Bulk DivVar Analysis'!$I$60,"")</f>
        <v/>
      </c>
      <c r="H1546" s="338" t="str">
        <f>IF(ISNUMBER(E1546), IF(G1546&gt;'Bulk DivVar Analysis'!$J$62,"Pass","Fail"),"")</f>
        <v/>
      </c>
      <c r="I1546" s="338" t="str">
        <f t="shared" si="26"/>
        <v/>
      </c>
      <c r="J1546" s="339"/>
      <c r="K1546" s="339"/>
      <c r="L1546" s="339"/>
      <c r="M1546" s="339"/>
      <c r="N1546" s="339"/>
      <c r="O1546" s="339"/>
      <c r="P1546" s="339"/>
      <c r="Q1546" s="339"/>
    </row>
    <row r="1547" spans="1:17" ht="13.5" customHeight="1">
      <c r="A1547" s="481"/>
      <c r="B1547" s="481"/>
      <c r="C1547" s="481"/>
      <c r="D1547" s="481"/>
      <c r="E1547" s="481"/>
      <c r="F1547" s="339"/>
      <c r="G1547" s="340" t="str">
        <f>IF(ISNUMBER(E1547),E1547/'Bulk DivVar Analysis'!$I$60,"")</f>
        <v/>
      </c>
      <c r="H1547" s="338" t="str">
        <f>IF(ISNUMBER(E1547), IF(G1547&gt;'Bulk DivVar Analysis'!$J$62,"Pass","Fail"),"")</f>
        <v/>
      </c>
      <c r="I1547" s="338" t="str">
        <f t="shared" si="26"/>
        <v/>
      </c>
      <c r="J1547" s="339"/>
      <c r="K1547" s="339"/>
      <c r="L1547" s="339"/>
      <c r="M1547" s="339"/>
      <c r="N1547" s="339"/>
      <c r="O1547" s="339"/>
      <c r="P1547" s="339"/>
      <c r="Q1547" s="339"/>
    </row>
    <row r="1548" spans="1:17" ht="13.5" customHeight="1">
      <c r="A1548" s="481"/>
      <c r="B1548" s="481"/>
      <c r="C1548" s="481"/>
      <c r="D1548" s="481"/>
      <c r="E1548" s="481"/>
      <c r="F1548" s="339"/>
      <c r="G1548" s="340" t="str">
        <f>IF(ISNUMBER(E1548),E1548/'Bulk DivVar Analysis'!$I$60,"")</f>
        <v/>
      </c>
      <c r="H1548" s="338" t="str">
        <f>IF(ISNUMBER(E1548), IF(G1548&gt;'Bulk DivVar Analysis'!$J$62,"Pass","Fail"),"")</f>
        <v/>
      </c>
      <c r="I1548" s="338" t="str">
        <f t="shared" si="26"/>
        <v/>
      </c>
      <c r="J1548" s="339"/>
      <c r="K1548" s="339"/>
      <c r="L1548" s="339"/>
      <c r="M1548" s="339"/>
      <c r="N1548" s="339"/>
      <c r="O1548" s="339"/>
      <c r="P1548" s="339"/>
      <c r="Q1548" s="339"/>
    </row>
    <row r="1549" spans="1:17" ht="13.5" customHeight="1">
      <c r="A1549" s="481"/>
      <c r="B1549" s="481"/>
      <c r="C1549" s="481"/>
      <c r="D1549" s="481"/>
      <c r="E1549" s="481"/>
      <c r="F1549" s="339"/>
      <c r="G1549" s="340" t="str">
        <f>IF(ISNUMBER(E1549),E1549/'Bulk DivVar Analysis'!$I$60,"")</f>
        <v/>
      </c>
      <c r="H1549" s="338" t="str">
        <f>IF(ISNUMBER(E1549), IF(G1549&gt;'Bulk DivVar Analysis'!$J$62,"Pass","Fail"),"")</f>
        <v/>
      </c>
      <c r="I1549" s="338" t="str">
        <f t="shared" si="26"/>
        <v/>
      </c>
      <c r="J1549" s="339"/>
      <c r="K1549" s="339"/>
      <c r="L1549" s="339"/>
      <c r="M1549" s="339"/>
      <c r="N1549" s="339"/>
      <c r="O1549" s="339"/>
      <c r="P1549" s="339"/>
      <c r="Q1549" s="339"/>
    </row>
    <row r="1550" spans="1:17" ht="13.5" customHeight="1">
      <c r="A1550" s="481"/>
      <c r="B1550" s="481"/>
      <c r="C1550" s="481"/>
      <c r="D1550" s="481"/>
      <c r="E1550" s="481"/>
      <c r="F1550" s="339"/>
      <c r="G1550" s="340" t="str">
        <f>IF(ISNUMBER(E1550),E1550/'Bulk DivVar Analysis'!$I$60,"")</f>
        <v/>
      </c>
      <c r="H1550" s="338" t="str">
        <f>IF(ISNUMBER(E1550), IF(G1550&gt;'Bulk DivVar Analysis'!$J$62,"Pass","Fail"),"")</f>
        <v/>
      </c>
      <c r="I1550" s="338" t="str">
        <f t="shared" si="26"/>
        <v/>
      </c>
      <c r="J1550" s="339"/>
      <c r="K1550" s="339"/>
      <c r="L1550" s="339"/>
      <c r="M1550" s="339"/>
      <c r="N1550" s="339"/>
      <c r="O1550" s="339"/>
      <c r="P1550" s="339"/>
      <c r="Q1550" s="339"/>
    </row>
    <row r="1551" spans="1:17" ht="13.5" customHeight="1">
      <c r="A1551" s="481"/>
      <c r="B1551" s="481"/>
      <c r="C1551" s="481"/>
      <c r="D1551" s="481"/>
      <c r="E1551" s="481"/>
      <c r="F1551" s="339"/>
      <c r="G1551" s="340" t="str">
        <f>IF(ISNUMBER(E1551),E1551/'Bulk DivVar Analysis'!$I$60,"")</f>
        <v/>
      </c>
      <c r="H1551" s="338" t="str">
        <f>IF(ISNUMBER(E1551), IF(G1551&gt;'Bulk DivVar Analysis'!$J$62,"Pass","Fail"),"")</f>
        <v/>
      </c>
      <c r="I1551" s="338" t="str">
        <f t="shared" si="26"/>
        <v/>
      </c>
      <c r="J1551" s="339"/>
      <c r="K1551" s="339"/>
      <c r="L1551" s="339"/>
      <c r="M1551" s="339"/>
      <c r="N1551" s="339"/>
      <c r="O1551" s="339"/>
      <c r="P1551" s="339"/>
      <c r="Q1551" s="339"/>
    </row>
    <row r="1552" spans="1:17" ht="13.5" customHeight="1">
      <c r="A1552" s="481"/>
      <c r="B1552" s="481"/>
      <c r="C1552" s="481"/>
      <c r="D1552" s="481"/>
      <c r="E1552" s="481"/>
      <c r="F1552" s="339"/>
      <c r="G1552" s="340" t="str">
        <f>IF(ISNUMBER(E1552),E1552/'Bulk DivVar Analysis'!$I$60,"")</f>
        <v/>
      </c>
      <c r="H1552" s="338" t="str">
        <f>IF(ISNUMBER(E1552), IF(G1552&gt;'Bulk DivVar Analysis'!$J$62,"Pass","Fail"),"")</f>
        <v/>
      </c>
      <c r="I1552" s="338" t="str">
        <f t="shared" si="26"/>
        <v/>
      </c>
      <c r="J1552" s="339"/>
      <c r="K1552" s="339"/>
      <c r="L1552" s="339"/>
      <c r="M1552" s="339"/>
      <c r="N1552" s="339"/>
      <c r="O1552" s="339"/>
      <c r="P1552" s="339"/>
      <c r="Q1552" s="339"/>
    </row>
    <row r="1553" spans="1:17" ht="13.5" customHeight="1">
      <c r="A1553" s="481"/>
      <c r="B1553" s="481"/>
      <c r="C1553" s="481"/>
      <c r="D1553" s="481"/>
      <c r="E1553" s="481"/>
      <c r="F1553" s="339"/>
      <c r="G1553" s="340" t="str">
        <f>IF(ISNUMBER(E1553),E1553/'Bulk DivVar Analysis'!$I$60,"")</f>
        <v/>
      </c>
      <c r="H1553" s="338" t="str">
        <f>IF(ISNUMBER(E1553), IF(G1553&gt;'Bulk DivVar Analysis'!$J$62,"Pass","Fail"),"")</f>
        <v/>
      </c>
      <c r="I1553" s="338" t="str">
        <f t="shared" si="26"/>
        <v/>
      </c>
      <c r="J1553" s="339"/>
      <c r="K1553" s="339"/>
      <c r="L1553" s="339"/>
      <c r="M1553" s="339"/>
      <c r="N1553" s="339"/>
      <c r="O1553" s="339"/>
      <c r="P1553" s="339"/>
      <c r="Q1553" s="339"/>
    </row>
    <row r="1554" spans="1:17" ht="13.5" customHeight="1">
      <c r="A1554" s="481"/>
      <c r="B1554" s="481"/>
      <c r="C1554" s="481"/>
      <c r="D1554" s="481"/>
      <c r="E1554" s="481"/>
      <c r="F1554" s="339"/>
      <c r="G1554" s="340" t="str">
        <f>IF(ISNUMBER(E1554),E1554/'Bulk DivVar Analysis'!$I$60,"")</f>
        <v/>
      </c>
      <c r="H1554" s="338" t="str">
        <f>IF(ISNUMBER(E1554), IF(G1554&gt;'Bulk DivVar Analysis'!$J$62,"Pass","Fail"),"")</f>
        <v/>
      </c>
      <c r="I1554" s="338" t="str">
        <f t="shared" si="26"/>
        <v/>
      </c>
      <c r="J1554" s="339"/>
      <c r="K1554" s="339"/>
      <c r="L1554" s="339"/>
      <c r="M1554" s="339"/>
      <c r="N1554" s="339"/>
      <c r="O1554" s="339"/>
      <c r="P1554" s="339"/>
      <c r="Q1554" s="339"/>
    </row>
    <row r="1555" spans="1:17" ht="13.5" customHeight="1">
      <c r="A1555" s="481"/>
      <c r="B1555" s="481"/>
      <c r="C1555" s="481"/>
      <c r="D1555" s="481"/>
      <c r="E1555" s="481"/>
      <c r="F1555" s="339"/>
      <c r="G1555" s="340" t="str">
        <f>IF(ISNUMBER(E1555),E1555/'Bulk DivVar Analysis'!$I$60,"")</f>
        <v/>
      </c>
      <c r="H1555" s="338" t="str">
        <f>IF(ISNUMBER(E1555), IF(G1555&gt;'Bulk DivVar Analysis'!$J$62,"Pass","Fail"),"")</f>
        <v/>
      </c>
      <c r="I1555" s="338" t="str">
        <f t="shared" si="26"/>
        <v/>
      </c>
      <c r="J1555" s="339"/>
      <c r="K1555" s="339"/>
      <c r="L1555" s="339"/>
      <c r="M1555" s="339"/>
      <c r="N1555" s="339"/>
      <c r="O1555" s="339"/>
      <c r="P1555" s="339"/>
      <c r="Q1555" s="339"/>
    </row>
    <row r="1556" spans="1:17" ht="13.5" customHeight="1">
      <c r="A1556" s="481"/>
      <c r="B1556" s="481"/>
      <c r="C1556" s="481"/>
      <c r="D1556" s="481"/>
      <c r="E1556" s="481"/>
      <c r="F1556" s="339"/>
      <c r="G1556" s="340" t="str">
        <f>IF(ISNUMBER(E1556),E1556/'Bulk DivVar Analysis'!$I$60,"")</f>
        <v/>
      </c>
      <c r="H1556" s="338" t="str">
        <f>IF(ISNUMBER(E1556), IF(G1556&gt;'Bulk DivVar Analysis'!$J$62,"Pass","Fail"),"")</f>
        <v/>
      </c>
      <c r="I1556" s="338" t="str">
        <f t="shared" si="26"/>
        <v/>
      </c>
      <c r="J1556" s="339"/>
      <c r="K1556" s="339"/>
      <c r="L1556" s="339"/>
      <c r="M1556" s="339"/>
      <c r="N1556" s="339"/>
      <c r="O1556" s="339"/>
      <c r="P1556" s="339"/>
      <c r="Q1556" s="339"/>
    </row>
    <row r="1557" spans="1:17" ht="13.5" customHeight="1">
      <c r="A1557" s="481"/>
      <c r="B1557" s="481"/>
      <c r="C1557" s="481"/>
      <c r="D1557" s="481"/>
      <c r="E1557" s="481"/>
      <c r="F1557" s="339"/>
      <c r="G1557" s="340" t="str">
        <f>IF(ISNUMBER(E1557),E1557/'Bulk DivVar Analysis'!$I$60,"")</f>
        <v/>
      </c>
      <c r="H1557" s="338" t="str">
        <f>IF(ISNUMBER(E1557), IF(G1557&gt;'Bulk DivVar Analysis'!$J$62,"Pass","Fail"),"")</f>
        <v/>
      </c>
      <c r="I1557" s="338" t="str">
        <f t="shared" si="26"/>
        <v/>
      </c>
      <c r="J1557" s="339"/>
      <c r="K1557" s="339"/>
      <c r="L1557" s="339"/>
      <c r="M1557" s="339"/>
      <c r="N1557" s="339"/>
      <c r="O1557" s="339"/>
      <c r="P1557" s="339"/>
      <c r="Q1557" s="339"/>
    </row>
    <row r="1558" spans="1:17" ht="13.5" customHeight="1">
      <c r="A1558" s="481"/>
      <c r="B1558" s="481"/>
      <c r="C1558" s="481"/>
      <c r="D1558" s="481"/>
      <c r="E1558" s="481"/>
      <c r="F1558" s="339"/>
      <c r="G1558" s="340" t="str">
        <f>IF(ISNUMBER(E1558),E1558/'Bulk DivVar Analysis'!$I$60,"")</f>
        <v/>
      </c>
      <c r="H1558" s="338" t="str">
        <f>IF(ISNUMBER(E1558), IF(G1558&gt;'Bulk DivVar Analysis'!$J$62,"Pass","Fail"),"")</f>
        <v/>
      </c>
      <c r="I1558" s="338" t="str">
        <f t="shared" si="26"/>
        <v/>
      </c>
      <c r="J1558" s="339"/>
      <c r="K1558" s="339"/>
      <c r="L1558" s="339"/>
      <c r="M1558" s="339"/>
      <c r="N1558" s="339"/>
      <c r="O1558" s="339"/>
      <c r="P1558" s="339"/>
      <c r="Q1558" s="339"/>
    </row>
    <row r="1559" spans="1:17" ht="13.5" customHeight="1">
      <c r="A1559" s="481"/>
      <c r="B1559" s="481"/>
      <c r="C1559" s="481"/>
      <c r="D1559" s="481"/>
      <c r="E1559" s="481"/>
      <c r="F1559" s="339"/>
      <c r="G1559" s="340" t="str">
        <f>IF(ISNUMBER(E1559),E1559/'Bulk DivVar Analysis'!$I$60,"")</f>
        <v/>
      </c>
      <c r="H1559" s="338" t="str">
        <f>IF(ISNUMBER(E1559), IF(G1559&gt;'Bulk DivVar Analysis'!$J$62,"Pass","Fail"),"")</f>
        <v/>
      </c>
      <c r="I1559" s="338" t="str">
        <f t="shared" si="26"/>
        <v/>
      </c>
      <c r="J1559" s="339"/>
      <c r="K1559" s="339"/>
      <c r="L1559" s="339"/>
      <c r="M1559" s="339"/>
      <c r="N1559" s="339"/>
      <c r="O1559" s="339"/>
      <c r="P1559" s="339"/>
      <c r="Q1559" s="339"/>
    </row>
    <row r="1560" spans="1:17" ht="13.5" customHeight="1">
      <c r="A1560" s="481"/>
      <c r="B1560" s="481"/>
      <c r="C1560" s="481"/>
      <c r="D1560" s="481"/>
      <c r="E1560" s="481"/>
      <c r="F1560" s="339"/>
      <c r="G1560" s="340" t="str">
        <f>IF(ISNUMBER(E1560),E1560/'Bulk DivVar Analysis'!$I$60,"")</f>
        <v/>
      </c>
      <c r="H1560" s="338" t="str">
        <f>IF(ISNUMBER(E1560), IF(G1560&gt;'Bulk DivVar Analysis'!$J$62,"Pass","Fail"),"")</f>
        <v/>
      </c>
      <c r="I1560" s="338" t="str">
        <f t="shared" si="26"/>
        <v/>
      </c>
      <c r="J1560" s="339"/>
      <c r="K1560" s="339"/>
      <c r="L1560" s="339"/>
      <c r="M1560" s="339"/>
      <c r="N1560" s="339"/>
      <c r="O1560" s="339"/>
      <c r="P1560" s="339"/>
      <c r="Q1560" s="339"/>
    </row>
    <row r="1561" spans="1:17" ht="13.5" customHeight="1">
      <c r="A1561" s="481"/>
      <c r="B1561" s="481"/>
      <c r="C1561" s="481"/>
      <c r="D1561" s="481"/>
      <c r="E1561" s="481"/>
      <c r="F1561" s="339"/>
      <c r="G1561" s="340" t="str">
        <f>IF(ISNUMBER(E1561),E1561/'Bulk DivVar Analysis'!$I$60,"")</f>
        <v/>
      </c>
      <c r="H1561" s="338" t="str">
        <f>IF(ISNUMBER(E1561), IF(G1561&gt;'Bulk DivVar Analysis'!$J$62,"Pass","Fail"),"")</f>
        <v/>
      </c>
      <c r="I1561" s="338" t="str">
        <f t="shared" si="26"/>
        <v/>
      </c>
      <c r="J1561" s="339"/>
      <c r="K1561" s="339"/>
      <c r="L1561" s="339"/>
      <c r="M1561" s="339"/>
      <c r="N1561" s="339"/>
      <c r="O1561" s="339"/>
      <c r="P1561" s="339"/>
      <c r="Q1561" s="339"/>
    </row>
    <row r="1562" spans="1:17" ht="13.5" customHeight="1">
      <c r="A1562" s="481"/>
      <c r="B1562" s="481"/>
      <c r="C1562" s="481"/>
      <c r="D1562" s="481"/>
      <c r="E1562" s="481"/>
      <c r="F1562" s="339"/>
      <c r="G1562" s="340" t="str">
        <f>IF(ISNUMBER(E1562),E1562/'Bulk DivVar Analysis'!$I$60,"")</f>
        <v/>
      </c>
      <c r="H1562" s="338" t="str">
        <f>IF(ISNUMBER(E1562), IF(G1562&gt;'Bulk DivVar Analysis'!$J$62,"Pass","Fail"),"")</f>
        <v/>
      </c>
      <c r="I1562" s="338" t="str">
        <f t="shared" si="26"/>
        <v/>
      </c>
      <c r="J1562" s="339"/>
      <c r="K1562" s="339"/>
      <c r="L1562" s="339"/>
      <c r="M1562" s="339"/>
      <c r="N1562" s="339"/>
      <c r="O1562" s="339"/>
      <c r="P1562" s="339"/>
      <c r="Q1562" s="339"/>
    </row>
    <row r="1563" spans="1:17" ht="13.5" customHeight="1">
      <c r="A1563" s="481"/>
      <c r="B1563" s="481"/>
      <c r="C1563" s="481"/>
      <c r="D1563" s="481"/>
      <c r="E1563" s="481"/>
      <c r="F1563" s="339"/>
      <c r="G1563" s="340" t="str">
        <f>IF(ISNUMBER(E1563),E1563/'Bulk DivVar Analysis'!$I$60,"")</f>
        <v/>
      </c>
      <c r="H1563" s="338" t="str">
        <f>IF(ISNUMBER(E1563), IF(G1563&gt;'Bulk DivVar Analysis'!$J$62,"Pass","Fail"),"")</f>
        <v/>
      </c>
      <c r="I1563" s="338" t="str">
        <f t="shared" si="26"/>
        <v/>
      </c>
      <c r="J1563" s="339"/>
      <c r="K1563" s="339"/>
      <c r="L1563" s="339"/>
      <c r="M1563" s="339"/>
      <c r="N1563" s="339"/>
      <c r="O1563" s="339"/>
      <c r="P1563" s="339"/>
      <c r="Q1563" s="339"/>
    </row>
    <row r="1564" spans="1:17" ht="13.5" customHeight="1">
      <c r="A1564" s="481"/>
      <c r="B1564" s="481"/>
      <c r="C1564" s="481"/>
      <c r="D1564" s="481"/>
      <c r="E1564" s="481"/>
      <c r="F1564" s="339"/>
      <c r="G1564" s="340" t="str">
        <f>IF(ISNUMBER(E1564),E1564/'Bulk DivVar Analysis'!$I$60,"")</f>
        <v/>
      </c>
      <c r="H1564" s="338" t="str">
        <f>IF(ISNUMBER(E1564), IF(G1564&gt;'Bulk DivVar Analysis'!$J$62,"Pass","Fail"),"")</f>
        <v/>
      </c>
      <c r="I1564" s="338" t="str">
        <f t="shared" si="26"/>
        <v/>
      </c>
      <c r="J1564" s="339"/>
      <c r="K1564" s="339"/>
      <c r="L1564" s="339"/>
      <c r="M1564" s="339"/>
      <c r="N1564" s="339"/>
      <c r="O1564" s="339"/>
      <c r="P1564" s="339"/>
      <c r="Q1564" s="339"/>
    </row>
    <row r="1565" spans="1:17" ht="13.5" customHeight="1">
      <c r="A1565" s="481"/>
      <c r="B1565" s="481"/>
      <c r="C1565" s="481"/>
      <c r="D1565" s="481"/>
      <c r="E1565" s="481"/>
      <c r="F1565" s="339"/>
      <c r="G1565" s="340" t="str">
        <f>IF(ISNUMBER(E1565),E1565/'Bulk DivVar Analysis'!$I$60,"")</f>
        <v/>
      </c>
      <c r="H1565" s="338" t="str">
        <f>IF(ISNUMBER(E1565), IF(G1565&gt;'Bulk DivVar Analysis'!$J$62,"Pass","Fail"),"")</f>
        <v/>
      </c>
      <c r="I1565" s="338" t="str">
        <f t="shared" si="26"/>
        <v/>
      </c>
      <c r="J1565" s="339"/>
      <c r="K1565" s="339"/>
      <c r="L1565" s="339"/>
      <c r="M1565" s="339"/>
      <c r="N1565" s="339"/>
      <c r="O1565" s="339"/>
      <c r="P1565" s="339"/>
      <c r="Q1565" s="339"/>
    </row>
    <row r="1566" spans="1:17" ht="13.5" customHeight="1">
      <c r="A1566" s="481"/>
      <c r="B1566" s="481"/>
      <c r="C1566" s="481"/>
      <c r="D1566" s="481"/>
      <c r="E1566" s="481"/>
      <c r="F1566" s="339"/>
      <c r="G1566" s="340" t="str">
        <f>IF(ISNUMBER(E1566),E1566/'Bulk DivVar Analysis'!$I$60,"")</f>
        <v/>
      </c>
      <c r="H1566" s="338" t="str">
        <f>IF(ISNUMBER(E1566), IF(G1566&gt;'Bulk DivVar Analysis'!$J$62,"Pass","Fail"),"")</f>
        <v/>
      </c>
      <c r="I1566" s="338" t="str">
        <f t="shared" si="26"/>
        <v/>
      </c>
      <c r="J1566" s="339"/>
      <c r="K1566" s="339"/>
      <c r="L1566" s="339"/>
      <c r="M1566" s="339"/>
      <c r="N1566" s="339"/>
      <c r="O1566" s="339"/>
      <c r="P1566" s="339"/>
      <c r="Q1566" s="339"/>
    </row>
    <row r="1567" spans="1:17" ht="13.5" customHeight="1">
      <c r="A1567" s="481"/>
      <c r="B1567" s="481"/>
      <c r="C1567" s="481"/>
      <c r="D1567" s="481"/>
      <c r="E1567" s="481"/>
      <c r="F1567" s="339"/>
      <c r="G1567" s="340" t="str">
        <f>IF(ISNUMBER(E1567),E1567/'Bulk DivVar Analysis'!$I$60,"")</f>
        <v/>
      </c>
      <c r="H1567" s="338" t="str">
        <f>IF(ISNUMBER(E1567), IF(G1567&gt;'Bulk DivVar Analysis'!$J$62,"Pass","Fail"),"")</f>
        <v/>
      </c>
      <c r="I1567" s="338" t="str">
        <f t="shared" si="26"/>
        <v/>
      </c>
      <c r="J1567" s="339"/>
      <c r="K1567" s="339"/>
      <c r="L1567" s="339"/>
      <c r="M1567" s="339"/>
      <c r="N1567" s="339"/>
      <c r="O1567" s="339"/>
      <c r="P1567" s="339"/>
      <c r="Q1567" s="339"/>
    </row>
    <row r="1568" spans="1:17" ht="13.5" customHeight="1">
      <c r="A1568" s="481"/>
      <c r="B1568" s="481"/>
      <c r="C1568" s="481"/>
      <c r="D1568" s="481"/>
      <c r="E1568" s="481"/>
      <c r="F1568" s="339"/>
      <c r="G1568" s="340" t="str">
        <f>IF(ISNUMBER(E1568),E1568/'Bulk DivVar Analysis'!$I$60,"")</f>
        <v/>
      </c>
      <c r="H1568" s="338" t="str">
        <f>IF(ISNUMBER(E1568), IF(G1568&gt;'Bulk DivVar Analysis'!$J$62,"Pass","Fail"),"")</f>
        <v/>
      </c>
      <c r="I1568" s="338" t="str">
        <f t="shared" si="26"/>
        <v/>
      </c>
      <c r="J1568" s="339"/>
      <c r="K1568" s="339"/>
      <c r="L1568" s="339"/>
      <c r="M1568" s="339"/>
      <c r="N1568" s="339"/>
      <c r="O1568" s="339"/>
      <c r="P1568" s="339"/>
      <c r="Q1568" s="339"/>
    </row>
    <row r="1569" spans="1:17" ht="13.5" customHeight="1">
      <c r="A1569" s="481"/>
      <c r="B1569" s="481"/>
      <c r="C1569" s="481"/>
      <c r="D1569" s="481"/>
      <c r="E1569" s="481"/>
      <c r="F1569" s="339"/>
      <c r="G1569" s="340" t="str">
        <f>IF(ISNUMBER(E1569),E1569/'Bulk DivVar Analysis'!$I$60,"")</f>
        <v/>
      </c>
      <c r="H1569" s="338" t="str">
        <f>IF(ISNUMBER(E1569), IF(G1569&gt;'Bulk DivVar Analysis'!$J$62,"Pass","Fail"),"")</f>
        <v/>
      </c>
      <c r="I1569" s="338" t="str">
        <f t="shared" si="26"/>
        <v/>
      </c>
      <c r="J1569" s="339"/>
      <c r="K1569" s="339"/>
      <c r="L1569" s="339"/>
      <c r="M1569" s="339"/>
      <c r="N1569" s="339"/>
      <c r="O1569" s="339"/>
      <c r="P1569" s="339"/>
      <c r="Q1569" s="339"/>
    </row>
    <row r="1570" spans="1:17" ht="13.5" customHeight="1">
      <c r="A1570" s="481"/>
      <c r="B1570" s="481"/>
      <c r="C1570" s="481"/>
      <c r="D1570" s="481"/>
      <c r="E1570" s="481"/>
      <c r="F1570" s="339"/>
      <c r="G1570" s="340" t="str">
        <f>IF(ISNUMBER(E1570),E1570/'Bulk DivVar Analysis'!$I$60,"")</f>
        <v/>
      </c>
      <c r="H1570" s="338" t="str">
        <f>IF(ISNUMBER(E1570), IF(G1570&gt;'Bulk DivVar Analysis'!$J$62,"Pass","Fail"),"")</f>
        <v/>
      </c>
      <c r="I1570" s="338" t="str">
        <f t="shared" si="26"/>
        <v/>
      </c>
      <c r="J1570" s="339"/>
      <c r="K1570" s="339"/>
      <c r="L1570" s="339"/>
      <c r="M1570" s="339"/>
      <c r="N1570" s="339"/>
      <c r="O1570" s="339"/>
      <c r="P1570" s="339"/>
      <c r="Q1570" s="339"/>
    </row>
    <row r="1571" spans="1:17" ht="13.5" customHeight="1">
      <c r="A1571" s="481"/>
      <c r="B1571" s="481"/>
      <c r="C1571" s="481"/>
      <c r="D1571" s="481"/>
      <c r="E1571" s="481"/>
      <c r="F1571" s="339"/>
      <c r="G1571" s="340" t="str">
        <f>IF(ISNUMBER(E1571),E1571/'Bulk DivVar Analysis'!$I$60,"")</f>
        <v/>
      </c>
      <c r="H1571" s="338" t="str">
        <f>IF(ISNUMBER(E1571), IF(G1571&gt;'Bulk DivVar Analysis'!$J$62,"Pass","Fail"),"")</f>
        <v/>
      </c>
      <c r="I1571" s="338" t="str">
        <f t="shared" si="26"/>
        <v/>
      </c>
      <c r="J1571" s="339"/>
      <c r="K1571" s="339"/>
      <c r="L1571" s="339"/>
      <c r="M1571" s="339"/>
      <c r="N1571" s="339"/>
      <c r="O1571" s="339"/>
      <c r="P1571" s="339"/>
      <c r="Q1571" s="339"/>
    </row>
    <row r="1572" spans="1:17" ht="13.5" customHeight="1">
      <c r="A1572" s="481"/>
      <c r="B1572" s="481"/>
      <c r="C1572" s="481"/>
      <c r="D1572" s="481"/>
      <c r="E1572" s="481"/>
      <c r="F1572" s="339"/>
      <c r="G1572" s="340" t="str">
        <f>IF(ISNUMBER(E1572),E1572/'Bulk DivVar Analysis'!$I$60,"")</f>
        <v/>
      </c>
      <c r="H1572" s="338" t="str">
        <f>IF(ISNUMBER(E1572), IF(G1572&gt;'Bulk DivVar Analysis'!$J$62,"Pass","Fail"),"")</f>
        <v/>
      </c>
      <c r="I1572" s="338" t="str">
        <f t="shared" si="26"/>
        <v/>
      </c>
      <c r="J1572" s="339"/>
      <c r="K1572" s="339"/>
      <c r="L1572" s="339"/>
      <c r="M1572" s="339"/>
      <c r="N1572" s="339"/>
      <c r="O1572" s="339"/>
      <c r="P1572" s="339"/>
      <c r="Q1572" s="339"/>
    </row>
    <row r="1573" spans="1:17" ht="13.5" customHeight="1">
      <c r="A1573" s="481"/>
      <c r="B1573" s="481"/>
      <c r="C1573" s="481"/>
      <c r="D1573" s="481"/>
      <c r="E1573" s="481"/>
      <c r="F1573" s="339"/>
      <c r="G1573" s="340" t="str">
        <f>IF(ISNUMBER(E1573),E1573/'Bulk DivVar Analysis'!$I$60,"")</f>
        <v/>
      </c>
      <c r="H1573" s="338" t="str">
        <f>IF(ISNUMBER(E1573), IF(G1573&gt;'Bulk DivVar Analysis'!$J$62,"Pass","Fail"),"")</f>
        <v/>
      </c>
      <c r="I1573" s="338" t="str">
        <f t="shared" si="26"/>
        <v/>
      </c>
      <c r="J1573" s="339"/>
      <c r="K1573" s="339"/>
      <c r="L1573" s="339"/>
      <c r="M1573" s="339"/>
      <c r="N1573" s="339"/>
      <c r="O1573" s="339"/>
      <c r="P1573" s="339"/>
      <c r="Q1573" s="339"/>
    </row>
    <row r="1574" spans="1:17" ht="13.5" customHeight="1">
      <c r="A1574" s="481"/>
      <c r="B1574" s="481"/>
      <c r="C1574" s="481"/>
      <c r="D1574" s="481"/>
      <c r="E1574" s="481"/>
      <c r="F1574" s="339"/>
      <c r="G1574" s="340" t="str">
        <f>IF(ISNUMBER(E1574),E1574/'Bulk DivVar Analysis'!$I$60,"")</f>
        <v/>
      </c>
      <c r="H1574" s="338" t="str">
        <f>IF(ISNUMBER(E1574), IF(G1574&gt;'Bulk DivVar Analysis'!$J$62,"Pass","Fail"),"")</f>
        <v/>
      </c>
      <c r="I1574" s="338" t="str">
        <f t="shared" si="26"/>
        <v/>
      </c>
      <c r="J1574" s="339"/>
      <c r="K1574" s="339"/>
      <c r="L1574" s="339"/>
      <c r="M1574" s="339"/>
      <c r="N1574" s="339"/>
      <c r="O1574" s="339"/>
      <c r="P1574" s="339"/>
      <c r="Q1574" s="339"/>
    </row>
    <row r="1575" spans="1:17" ht="13.5" customHeight="1">
      <c r="A1575" s="481"/>
      <c r="B1575" s="481"/>
      <c r="C1575" s="481"/>
      <c r="D1575" s="481"/>
      <c r="E1575" s="481"/>
      <c r="F1575" s="339"/>
      <c r="G1575" s="340" t="str">
        <f>IF(ISNUMBER(E1575),E1575/'Bulk DivVar Analysis'!$I$60,"")</f>
        <v/>
      </c>
      <c r="H1575" s="338" t="str">
        <f>IF(ISNUMBER(E1575), IF(G1575&gt;'Bulk DivVar Analysis'!$J$62,"Pass","Fail"),"")</f>
        <v/>
      </c>
      <c r="I1575" s="338" t="str">
        <f t="shared" si="26"/>
        <v/>
      </c>
      <c r="J1575" s="339"/>
      <c r="K1575" s="339"/>
      <c r="L1575" s="339"/>
      <c r="M1575" s="339"/>
      <c r="N1575" s="339"/>
      <c r="O1575" s="339"/>
      <c r="P1575" s="339"/>
      <c r="Q1575" s="339"/>
    </row>
    <row r="1576" spans="1:17" ht="13.5" customHeight="1">
      <c r="A1576" s="481"/>
      <c r="B1576" s="481"/>
      <c r="C1576" s="481"/>
      <c r="D1576" s="481"/>
      <c r="E1576" s="481"/>
      <c r="F1576" s="339"/>
      <c r="G1576" s="340" t="str">
        <f>IF(ISNUMBER(E1576),E1576/'Bulk DivVar Analysis'!$I$60,"")</f>
        <v/>
      </c>
      <c r="H1576" s="338" t="str">
        <f>IF(ISNUMBER(E1576), IF(G1576&gt;'Bulk DivVar Analysis'!$J$62,"Pass","Fail"),"")</f>
        <v/>
      </c>
      <c r="I1576" s="338" t="str">
        <f t="shared" si="26"/>
        <v/>
      </c>
      <c r="J1576" s="339"/>
      <c r="K1576" s="339"/>
      <c r="L1576" s="339"/>
      <c r="M1576" s="339"/>
      <c r="N1576" s="339"/>
      <c r="O1576" s="339"/>
      <c r="P1576" s="339"/>
      <c r="Q1576" s="339"/>
    </row>
    <row r="1577" spans="1:17" ht="13.5" customHeight="1">
      <c r="A1577" s="481"/>
      <c r="B1577" s="481"/>
      <c r="C1577" s="481"/>
      <c r="D1577" s="481"/>
      <c r="E1577" s="481"/>
      <c r="F1577" s="339"/>
      <c r="G1577" s="340" t="str">
        <f>IF(ISNUMBER(E1577),E1577/'Bulk DivVar Analysis'!$I$60,"")</f>
        <v/>
      </c>
      <c r="H1577" s="338" t="str">
        <f>IF(ISNUMBER(E1577), IF(G1577&gt;'Bulk DivVar Analysis'!$J$62,"Pass","Fail"),"")</f>
        <v/>
      </c>
      <c r="I1577" s="338" t="str">
        <f t="shared" si="26"/>
        <v/>
      </c>
      <c r="J1577" s="339"/>
      <c r="K1577" s="339"/>
      <c r="L1577" s="339"/>
      <c r="M1577" s="339"/>
      <c r="N1577" s="339"/>
      <c r="O1577" s="339"/>
      <c r="P1577" s="339"/>
      <c r="Q1577" s="339"/>
    </row>
    <row r="1578" spans="1:17" ht="13.5" customHeight="1">
      <c r="A1578" s="481"/>
      <c r="B1578" s="481"/>
      <c r="C1578" s="481"/>
      <c r="D1578" s="481"/>
      <c r="E1578" s="481"/>
      <c r="F1578" s="339"/>
      <c r="G1578" s="340" t="str">
        <f>IF(ISNUMBER(E1578),E1578/'Bulk DivVar Analysis'!$I$60,"")</f>
        <v/>
      </c>
      <c r="H1578" s="338" t="str">
        <f>IF(ISNUMBER(E1578), IF(G1578&gt;'Bulk DivVar Analysis'!$J$62,"Pass","Fail"),"")</f>
        <v/>
      </c>
      <c r="I1578" s="338" t="str">
        <f t="shared" si="26"/>
        <v/>
      </c>
      <c r="J1578" s="339"/>
      <c r="K1578" s="339"/>
      <c r="L1578" s="339"/>
      <c r="M1578" s="339"/>
      <c r="N1578" s="339"/>
      <c r="O1578" s="339"/>
      <c r="P1578" s="339"/>
      <c r="Q1578" s="339"/>
    </row>
    <row r="1579" spans="1:17" ht="13.5" customHeight="1">
      <c r="A1579" s="481"/>
      <c r="B1579" s="481"/>
      <c r="C1579" s="481"/>
      <c r="D1579" s="481"/>
      <c r="E1579" s="481"/>
      <c r="F1579" s="339"/>
      <c r="G1579" s="340" t="str">
        <f>IF(ISNUMBER(E1579),E1579/'Bulk DivVar Analysis'!$I$60,"")</f>
        <v/>
      </c>
      <c r="H1579" s="338" t="str">
        <f>IF(ISNUMBER(E1579), IF(G1579&gt;'Bulk DivVar Analysis'!$J$62,"Pass","Fail"),"")</f>
        <v/>
      </c>
      <c r="I1579" s="338" t="str">
        <f t="shared" si="26"/>
        <v/>
      </c>
      <c r="J1579" s="339"/>
      <c r="K1579" s="339"/>
      <c r="L1579" s="339"/>
      <c r="M1579" s="339"/>
      <c r="N1579" s="339"/>
      <c r="O1579" s="339"/>
      <c r="P1579" s="339"/>
      <c r="Q1579" s="339"/>
    </row>
    <row r="1580" spans="1:17" ht="13.5" customHeight="1">
      <c r="A1580" s="481"/>
      <c r="B1580" s="481"/>
      <c r="C1580" s="481"/>
      <c r="D1580" s="481"/>
      <c r="E1580" s="481"/>
      <c r="F1580" s="339"/>
      <c r="G1580" s="340" t="str">
        <f>IF(ISNUMBER(E1580),E1580/'Bulk DivVar Analysis'!$I$60,"")</f>
        <v/>
      </c>
      <c r="H1580" s="338" t="str">
        <f>IF(ISNUMBER(E1580), IF(G1580&gt;'Bulk DivVar Analysis'!$J$62,"Pass","Fail"),"")</f>
        <v/>
      </c>
      <c r="I1580" s="338" t="str">
        <f t="shared" si="26"/>
        <v/>
      </c>
      <c r="J1580" s="339"/>
      <c r="K1580" s="339"/>
      <c r="L1580" s="339"/>
      <c r="M1580" s="339"/>
      <c r="N1580" s="339"/>
      <c r="O1580" s="339"/>
      <c r="P1580" s="339"/>
      <c r="Q1580" s="339"/>
    </row>
    <row r="1581" spans="1:17" ht="13.5" customHeight="1">
      <c r="A1581" s="481"/>
      <c r="B1581" s="481"/>
      <c r="C1581" s="481"/>
      <c r="D1581" s="481"/>
      <c r="E1581" s="481"/>
      <c r="F1581" s="339"/>
      <c r="G1581" s="340" t="str">
        <f>IF(ISNUMBER(E1581),E1581/'Bulk DivVar Analysis'!$I$60,"")</f>
        <v/>
      </c>
      <c r="H1581" s="338" t="str">
        <f>IF(ISNUMBER(E1581), IF(G1581&gt;'Bulk DivVar Analysis'!$J$62,"Pass","Fail"),"")</f>
        <v/>
      </c>
      <c r="I1581" s="338" t="str">
        <f t="shared" si="26"/>
        <v/>
      </c>
      <c r="J1581" s="339"/>
      <c r="K1581" s="339"/>
      <c r="L1581" s="339"/>
      <c r="M1581" s="339"/>
      <c r="N1581" s="339"/>
      <c r="O1581" s="339"/>
      <c r="P1581" s="339"/>
      <c r="Q1581" s="339"/>
    </row>
    <row r="1582" spans="1:17" ht="13.5" customHeight="1">
      <c r="A1582" s="481"/>
      <c r="B1582" s="481"/>
      <c r="C1582" s="481"/>
      <c r="D1582" s="481"/>
      <c r="E1582" s="481"/>
      <c r="F1582" s="339"/>
      <c r="G1582" s="340" t="str">
        <f>IF(ISNUMBER(E1582),E1582/'Bulk DivVar Analysis'!$I$60,"")</f>
        <v/>
      </c>
      <c r="H1582" s="338" t="str">
        <f>IF(ISNUMBER(E1582), IF(G1582&gt;'Bulk DivVar Analysis'!$J$62,"Pass","Fail"),"")</f>
        <v/>
      </c>
      <c r="I1582" s="338" t="str">
        <f t="shared" si="26"/>
        <v/>
      </c>
      <c r="J1582" s="339"/>
      <c r="K1582" s="339"/>
      <c r="L1582" s="339"/>
      <c r="M1582" s="339"/>
      <c r="N1582" s="339"/>
      <c r="O1582" s="339"/>
      <c r="P1582" s="339"/>
      <c r="Q1582" s="339"/>
    </row>
    <row r="1583" spans="1:17" ht="13.5" customHeight="1">
      <c r="A1583" s="481"/>
      <c r="B1583" s="481"/>
      <c r="C1583" s="481"/>
      <c r="D1583" s="481"/>
      <c r="E1583" s="481"/>
      <c r="F1583" s="339"/>
      <c r="G1583" s="340" t="str">
        <f>IF(ISNUMBER(E1583),E1583/'Bulk DivVar Analysis'!$I$60,"")</f>
        <v/>
      </c>
      <c r="H1583" s="338" t="str">
        <f>IF(ISNUMBER(E1583), IF(G1583&gt;'Bulk DivVar Analysis'!$J$62,"Pass","Fail"),"")</f>
        <v/>
      </c>
      <c r="I1583" s="338" t="str">
        <f t="shared" si="26"/>
        <v/>
      </c>
      <c r="J1583" s="339"/>
      <c r="K1583" s="339"/>
      <c r="L1583" s="339"/>
      <c r="M1583" s="339"/>
      <c r="N1583" s="339"/>
      <c r="O1583" s="339"/>
      <c r="P1583" s="339"/>
      <c r="Q1583" s="339"/>
    </row>
    <row r="1584" spans="1:17" ht="13.5" customHeight="1">
      <c r="A1584" s="481"/>
      <c r="B1584" s="481"/>
      <c r="C1584" s="481"/>
      <c r="D1584" s="481"/>
      <c r="E1584" s="481"/>
      <c r="F1584" s="339"/>
      <c r="G1584" s="340" t="str">
        <f>IF(ISNUMBER(E1584),E1584/'Bulk DivVar Analysis'!$I$60,"")</f>
        <v/>
      </c>
      <c r="H1584" s="338" t="str">
        <f>IF(ISNUMBER(E1584), IF(G1584&gt;'Bulk DivVar Analysis'!$J$62,"Pass","Fail"),"")</f>
        <v/>
      </c>
      <c r="I1584" s="338" t="str">
        <f t="shared" si="26"/>
        <v/>
      </c>
      <c r="J1584" s="339"/>
      <c r="K1584" s="339"/>
      <c r="L1584" s="339"/>
      <c r="M1584" s="339"/>
      <c r="N1584" s="339"/>
      <c r="O1584" s="339"/>
      <c r="P1584" s="339"/>
      <c r="Q1584" s="339"/>
    </row>
    <row r="1585" spans="1:17" ht="13.5" customHeight="1">
      <c r="A1585" s="481"/>
      <c r="B1585" s="481"/>
      <c r="C1585" s="481"/>
      <c r="D1585" s="481"/>
      <c r="E1585" s="481"/>
      <c r="F1585" s="339"/>
      <c r="G1585" s="340" t="str">
        <f>IF(ISNUMBER(E1585),E1585/'Bulk DivVar Analysis'!$I$60,"")</f>
        <v/>
      </c>
      <c r="H1585" s="338" t="str">
        <f>IF(ISNUMBER(E1585), IF(G1585&gt;'Bulk DivVar Analysis'!$J$62,"Pass","Fail"),"")</f>
        <v/>
      </c>
      <c r="I1585" s="338" t="str">
        <f t="shared" si="26"/>
        <v/>
      </c>
      <c r="J1585" s="339"/>
      <c r="K1585" s="339"/>
      <c r="L1585" s="339"/>
      <c r="M1585" s="339"/>
      <c r="N1585" s="339"/>
      <c r="O1585" s="339"/>
      <c r="P1585" s="339"/>
      <c r="Q1585" s="339"/>
    </row>
    <row r="1586" spans="1:17" ht="13.5" customHeight="1">
      <c r="A1586" s="481"/>
      <c r="B1586" s="481"/>
      <c r="C1586" s="481"/>
      <c r="D1586" s="481"/>
      <c r="E1586" s="481"/>
      <c r="F1586" s="339"/>
      <c r="G1586" s="340" t="str">
        <f>IF(ISNUMBER(E1586),E1586/'Bulk DivVar Analysis'!$I$60,"")</f>
        <v/>
      </c>
      <c r="H1586" s="338" t="str">
        <f>IF(ISNUMBER(E1586), IF(G1586&gt;'Bulk DivVar Analysis'!$J$62,"Pass","Fail"),"")</f>
        <v/>
      </c>
      <c r="I1586" s="338" t="str">
        <f t="shared" si="26"/>
        <v/>
      </c>
      <c r="J1586" s="339"/>
      <c r="K1586" s="339"/>
      <c r="L1586" s="339"/>
      <c r="M1586" s="339"/>
      <c r="N1586" s="339"/>
      <c r="O1586" s="339"/>
      <c r="P1586" s="339"/>
      <c r="Q1586" s="339"/>
    </row>
    <row r="1587" spans="1:17" ht="13.5" customHeight="1">
      <c r="A1587" s="481"/>
      <c r="B1587" s="481"/>
      <c r="C1587" s="481"/>
      <c r="D1587" s="481"/>
      <c r="E1587" s="481"/>
      <c r="F1587" s="339"/>
      <c r="G1587" s="340" t="str">
        <f>IF(ISNUMBER(E1587),E1587/'Bulk DivVar Analysis'!$I$60,"")</f>
        <v/>
      </c>
      <c r="H1587" s="338" t="str">
        <f>IF(ISNUMBER(E1587), IF(G1587&gt;'Bulk DivVar Analysis'!$J$62,"Pass","Fail"),"")</f>
        <v/>
      </c>
      <c r="I1587" s="338" t="str">
        <f t="shared" si="26"/>
        <v/>
      </c>
      <c r="J1587" s="339"/>
      <c r="K1587" s="339"/>
      <c r="L1587" s="339"/>
      <c r="M1587" s="339"/>
      <c r="N1587" s="339"/>
      <c r="O1587" s="339"/>
      <c r="P1587" s="339"/>
      <c r="Q1587" s="339"/>
    </row>
    <row r="1588" spans="1:17" ht="13.5" customHeight="1">
      <c r="A1588" s="481"/>
      <c r="B1588" s="481"/>
      <c r="C1588" s="481"/>
      <c r="D1588" s="481"/>
      <c r="E1588" s="481"/>
      <c r="F1588" s="339"/>
      <c r="G1588" s="340" t="str">
        <f>IF(ISNUMBER(E1588),E1588/'Bulk DivVar Analysis'!$I$60,"")</f>
        <v/>
      </c>
      <c r="H1588" s="338" t="str">
        <f>IF(ISNUMBER(E1588), IF(G1588&gt;'Bulk DivVar Analysis'!$J$62,"Pass","Fail"),"")</f>
        <v/>
      </c>
      <c r="I1588" s="338" t="str">
        <f t="shared" si="26"/>
        <v/>
      </c>
      <c r="J1588" s="339"/>
      <c r="K1588" s="339"/>
      <c r="L1588" s="339"/>
      <c r="M1588" s="339"/>
      <c r="N1588" s="339"/>
      <c r="O1588" s="339"/>
      <c r="P1588" s="339"/>
      <c r="Q1588" s="339"/>
    </row>
    <row r="1589" spans="1:17" ht="13.5" customHeight="1">
      <c r="A1589" s="481"/>
      <c r="B1589" s="481"/>
      <c r="C1589" s="481"/>
      <c r="D1589" s="481"/>
      <c r="E1589" s="481"/>
      <c r="F1589" s="339"/>
      <c r="G1589" s="340" t="str">
        <f>IF(ISNUMBER(E1589),E1589/'Bulk DivVar Analysis'!$I$60,"")</f>
        <v/>
      </c>
      <c r="H1589" s="338" t="str">
        <f>IF(ISNUMBER(E1589), IF(G1589&gt;'Bulk DivVar Analysis'!$J$62,"Pass","Fail"),"")</f>
        <v/>
      </c>
      <c r="I1589" s="338" t="str">
        <f t="shared" si="26"/>
        <v/>
      </c>
      <c r="J1589" s="339"/>
      <c r="K1589" s="339"/>
      <c r="L1589" s="339"/>
      <c r="M1589" s="339"/>
      <c r="N1589" s="339"/>
      <c r="O1589" s="339"/>
      <c r="P1589" s="339"/>
      <c r="Q1589" s="339"/>
    </row>
    <row r="1590" spans="1:17" ht="13.5" customHeight="1">
      <c r="A1590" s="481"/>
      <c r="B1590" s="481"/>
      <c r="C1590" s="481"/>
      <c r="D1590" s="481"/>
      <c r="E1590" s="481"/>
      <c r="F1590" s="339"/>
      <c r="G1590" s="340" t="str">
        <f>IF(ISNUMBER(E1590),E1590/'Bulk DivVar Analysis'!$I$60,"")</f>
        <v/>
      </c>
      <c r="H1590" s="338" t="str">
        <f>IF(ISNUMBER(E1590), IF(G1590&gt;'Bulk DivVar Analysis'!$J$62,"Pass","Fail"),"")</f>
        <v/>
      </c>
      <c r="I1590" s="338" t="str">
        <f t="shared" si="26"/>
        <v/>
      </c>
      <c r="J1590" s="339"/>
      <c r="K1590" s="339"/>
      <c r="L1590" s="339"/>
      <c r="M1590" s="339"/>
      <c r="N1590" s="339"/>
      <c r="O1590" s="339"/>
      <c r="P1590" s="339"/>
      <c r="Q1590" s="339"/>
    </row>
    <row r="1591" spans="1:17" ht="13.5" customHeight="1">
      <c r="A1591" s="481"/>
      <c r="B1591" s="481"/>
      <c r="C1591" s="481"/>
      <c r="D1591" s="481"/>
      <c r="E1591" s="481"/>
      <c r="F1591" s="339"/>
      <c r="G1591" s="340" t="str">
        <f>IF(ISNUMBER(E1591),E1591/'Bulk DivVar Analysis'!$I$60,"")</f>
        <v/>
      </c>
      <c r="H1591" s="338" t="str">
        <f>IF(ISNUMBER(E1591), IF(G1591&gt;'Bulk DivVar Analysis'!$J$62,"Pass","Fail"),"")</f>
        <v/>
      </c>
      <c r="I1591" s="338" t="str">
        <f t="shared" si="26"/>
        <v/>
      </c>
      <c r="J1591" s="339"/>
      <c r="K1591" s="339"/>
      <c r="L1591" s="339"/>
      <c r="M1591" s="339"/>
      <c r="N1591" s="339"/>
      <c r="O1591" s="339"/>
      <c r="P1591" s="339"/>
      <c r="Q1591" s="339"/>
    </row>
    <row r="1592" spans="1:17" ht="13.5" customHeight="1">
      <c r="A1592" s="481"/>
      <c r="B1592" s="481"/>
      <c r="C1592" s="481"/>
      <c r="D1592" s="481"/>
      <c r="E1592" s="481"/>
      <c r="F1592" s="339"/>
      <c r="G1592" s="340" t="str">
        <f>IF(ISNUMBER(E1592),E1592/'Bulk DivVar Analysis'!$I$60,"")</f>
        <v/>
      </c>
      <c r="H1592" s="338" t="str">
        <f>IF(ISNUMBER(E1592), IF(G1592&gt;'Bulk DivVar Analysis'!$J$62,"Pass","Fail"),"")</f>
        <v/>
      </c>
      <c r="I1592" s="338" t="str">
        <f t="shared" si="26"/>
        <v/>
      </c>
      <c r="J1592" s="339"/>
      <c r="K1592" s="339"/>
      <c r="L1592" s="339"/>
      <c r="M1592" s="339"/>
      <c r="N1592" s="339"/>
      <c r="O1592" s="339"/>
      <c r="P1592" s="339"/>
      <c r="Q1592" s="339"/>
    </row>
    <row r="1593" spans="1:17" ht="13.5" customHeight="1">
      <c r="A1593" s="481"/>
      <c r="B1593" s="481"/>
      <c r="C1593" s="481"/>
      <c r="D1593" s="481"/>
      <c r="E1593" s="481"/>
      <c r="F1593" s="339"/>
      <c r="G1593" s="340" t="str">
        <f>IF(ISNUMBER(E1593),E1593/'Bulk DivVar Analysis'!$I$60,"")</f>
        <v/>
      </c>
      <c r="H1593" s="338" t="str">
        <f>IF(ISNUMBER(E1593), IF(G1593&gt;'Bulk DivVar Analysis'!$J$62,"Pass","Fail"),"")</f>
        <v/>
      </c>
      <c r="I1593" s="338" t="str">
        <f t="shared" si="26"/>
        <v/>
      </c>
      <c r="J1593" s="339"/>
      <c r="K1593" s="339"/>
      <c r="L1593" s="339"/>
      <c r="M1593" s="339"/>
      <c r="N1593" s="339"/>
      <c r="O1593" s="339"/>
      <c r="P1593" s="339"/>
      <c r="Q1593" s="339"/>
    </row>
    <row r="1594" spans="1:17" ht="13.5" customHeight="1">
      <c r="A1594" s="481"/>
      <c r="B1594" s="481"/>
      <c r="C1594" s="481"/>
      <c r="D1594" s="481"/>
      <c r="E1594" s="481"/>
      <c r="F1594" s="339"/>
      <c r="G1594" s="340" t="str">
        <f>IF(ISNUMBER(E1594),E1594/'Bulk DivVar Analysis'!$I$60,"")</f>
        <v/>
      </c>
      <c r="H1594" s="338" t="str">
        <f>IF(ISNUMBER(E1594), IF(G1594&gt;'Bulk DivVar Analysis'!$J$62,"Pass","Fail"),"")</f>
        <v/>
      </c>
      <c r="I1594" s="338" t="str">
        <f t="shared" si="26"/>
        <v/>
      </c>
      <c r="J1594" s="339"/>
      <c r="K1594" s="339"/>
      <c r="L1594" s="339"/>
      <c r="M1594" s="339"/>
      <c r="N1594" s="339"/>
      <c r="O1594" s="339"/>
      <c r="P1594" s="339"/>
      <c r="Q1594" s="339"/>
    </row>
    <row r="1595" spans="1:17" ht="13.5" customHeight="1">
      <c r="A1595" s="481"/>
      <c r="B1595" s="481"/>
      <c r="C1595" s="481"/>
      <c r="D1595" s="481"/>
      <c r="E1595" s="481"/>
      <c r="F1595" s="339"/>
      <c r="G1595" s="340" t="str">
        <f>IF(ISNUMBER(E1595),E1595/'Bulk DivVar Analysis'!$I$60,"")</f>
        <v/>
      </c>
      <c r="H1595" s="338" t="str">
        <f>IF(ISNUMBER(E1595), IF(G1595&gt;'Bulk DivVar Analysis'!$J$62,"Pass","Fail"),"")</f>
        <v/>
      </c>
      <c r="I1595" s="338" t="str">
        <f t="shared" si="26"/>
        <v/>
      </c>
      <c r="J1595" s="339"/>
      <c r="K1595" s="339"/>
      <c r="L1595" s="339"/>
      <c r="M1595" s="339"/>
      <c r="N1595" s="339"/>
      <c r="O1595" s="339"/>
      <c r="P1595" s="339"/>
      <c r="Q1595" s="339"/>
    </row>
    <row r="1596" spans="1:17" ht="13.5" customHeight="1">
      <c r="A1596" s="481"/>
      <c r="B1596" s="481"/>
      <c r="C1596" s="481"/>
      <c r="D1596" s="481"/>
      <c r="E1596" s="481"/>
      <c r="F1596" s="339"/>
      <c r="G1596" s="340" t="str">
        <f>IF(ISNUMBER(E1596),E1596/'Bulk DivVar Analysis'!$I$60,"")</f>
        <v/>
      </c>
      <c r="H1596" s="338" t="str">
        <f>IF(ISNUMBER(E1596), IF(G1596&gt;'Bulk DivVar Analysis'!$J$62,"Pass","Fail"),"")</f>
        <v/>
      </c>
      <c r="I1596" s="338" t="str">
        <f t="shared" si="26"/>
        <v/>
      </c>
      <c r="J1596" s="339"/>
      <c r="K1596" s="339"/>
      <c r="L1596" s="339"/>
      <c r="M1596" s="339"/>
      <c r="N1596" s="339"/>
      <c r="O1596" s="339"/>
      <c r="P1596" s="339"/>
      <c r="Q1596" s="339"/>
    </row>
    <row r="1597" spans="1:17" ht="13.5" customHeight="1">
      <c r="A1597" s="481"/>
      <c r="B1597" s="481"/>
      <c r="C1597" s="481"/>
      <c r="D1597" s="481"/>
      <c r="E1597" s="481"/>
      <c r="F1597" s="339"/>
      <c r="G1597" s="340" t="str">
        <f>IF(ISNUMBER(E1597),E1597/'Bulk DivVar Analysis'!$I$60,"")</f>
        <v/>
      </c>
      <c r="H1597" s="338" t="str">
        <f>IF(ISNUMBER(E1597), IF(G1597&gt;'Bulk DivVar Analysis'!$J$62,"Pass","Fail"),"")</f>
        <v/>
      </c>
      <c r="I1597" s="338" t="str">
        <f t="shared" si="26"/>
        <v/>
      </c>
      <c r="J1597" s="339"/>
      <c r="K1597" s="339"/>
      <c r="L1597" s="339"/>
      <c r="M1597" s="339"/>
      <c r="N1597" s="339"/>
      <c r="O1597" s="339"/>
      <c r="P1597" s="339"/>
      <c r="Q1597" s="339"/>
    </row>
    <row r="1598" spans="1:17" ht="13.5" customHeight="1">
      <c r="A1598" s="481"/>
      <c r="B1598" s="481"/>
      <c r="C1598" s="481"/>
      <c r="D1598" s="481"/>
      <c r="E1598" s="481"/>
      <c r="F1598" s="339"/>
      <c r="G1598" s="340" t="str">
        <f>IF(ISNUMBER(E1598),E1598/'Bulk DivVar Analysis'!$I$60,"")</f>
        <v/>
      </c>
      <c r="H1598" s="338" t="str">
        <f>IF(ISNUMBER(E1598), IF(G1598&gt;'Bulk DivVar Analysis'!$J$62,"Pass","Fail"),"")</f>
        <v/>
      </c>
      <c r="I1598" s="338" t="str">
        <f t="shared" si="26"/>
        <v/>
      </c>
      <c r="J1598" s="339"/>
      <c r="K1598" s="339"/>
      <c r="L1598" s="339"/>
      <c r="M1598" s="339"/>
      <c r="N1598" s="339"/>
      <c r="O1598" s="339"/>
      <c r="P1598" s="339"/>
      <c r="Q1598" s="339"/>
    </row>
    <row r="1599" spans="1:17" ht="13.5" customHeight="1">
      <c r="A1599" s="481"/>
      <c r="B1599" s="481"/>
      <c r="C1599" s="481"/>
      <c r="D1599" s="481"/>
      <c r="E1599" s="481"/>
      <c r="F1599" s="339"/>
      <c r="G1599" s="340" t="str">
        <f>IF(ISNUMBER(E1599),E1599/'Bulk DivVar Analysis'!$I$60,"")</f>
        <v/>
      </c>
      <c r="H1599" s="338" t="str">
        <f>IF(ISNUMBER(E1599), IF(G1599&gt;'Bulk DivVar Analysis'!$J$62,"Pass","Fail"),"")</f>
        <v/>
      </c>
      <c r="I1599" s="338" t="str">
        <f t="shared" si="26"/>
        <v/>
      </c>
      <c r="J1599" s="339"/>
      <c r="K1599" s="339"/>
      <c r="L1599" s="339"/>
      <c r="M1599" s="339"/>
      <c r="N1599" s="339"/>
      <c r="O1599" s="339"/>
      <c r="P1599" s="339"/>
      <c r="Q1599" s="339"/>
    </row>
    <row r="1600" spans="1:17" ht="13.5" customHeight="1">
      <c r="A1600" s="481"/>
      <c r="B1600" s="481"/>
      <c r="C1600" s="481"/>
      <c r="D1600" s="481"/>
      <c r="E1600" s="481"/>
      <c r="F1600" s="339"/>
      <c r="G1600" s="340" t="str">
        <f>IF(ISNUMBER(E1600),E1600/'Bulk DivVar Analysis'!$I$60,"")</f>
        <v/>
      </c>
      <c r="H1600" s="338" t="str">
        <f>IF(ISNUMBER(E1600), IF(G1600&gt;'Bulk DivVar Analysis'!$J$62,"Pass","Fail"),"")</f>
        <v/>
      </c>
      <c r="I1600" s="338" t="str">
        <f t="shared" si="26"/>
        <v/>
      </c>
      <c r="J1600" s="339"/>
      <c r="K1600" s="339"/>
      <c r="L1600" s="339"/>
      <c r="M1600" s="339"/>
      <c r="N1600" s="339"/>
      <c r="O1600" s="339"/>
      <c r="P1600" s="339"/>
      <c r="Q1600" s="339"/>
    </row>
    <row r="1601" spans="1:17" ht="13.5" customHeight="1">
      <c r="A1601" s="481"/>
      <c r="B1601" s="481"/>
      <c r="C1601" s="481"/>
      <c r="D1601" s="481"/>
      <c r="E1601" s="481"/>
      <c r="F1601" s="339"/>
      <c r="G1601" s="340" t="str">
        <f>IF(ISNUMBER(E1601),E1601/'Bulk DivVar Analysis'!$I$60,"")</f>
        <v/>
      </c>
      <c r="H1601" s="338" t="str">
        <f>IF(ISNUMBER(E1601), IF(G1601&gt;'Bulk DivVar Analysis'!$J$62,"Pass","Fail"),"")</f>
        <v/>
      </c>
      <c r="I1601" s="338" t="str">
        <f t="shared" si="26"/>
        <v/>
      </c>
      <c r="J1601" s="339"/>
      <c r="K1601" s="339"/>
      <c r="L1601" s="339"/>
      <c r="M1601" s="339"/>
      <c r="N1601" s="339"/>
      <c r="O1601" s="339"/>
      <c r="P1601" s="339"/>
      <c r="Q1601" s="339"/>
    </row>
    <row r="1602" spans="1:17" ht="13.5" customHeight="1">
      <c r="A1602" s="481"/>
      <c r="B1602" s="481"/>
      <c r="C1602" s="481"/>
      <c r="D1602" s="481"/>
      <c r="E1602" s="481"/>
      <c r="F1602" s="339"/>
      <c r="G1602" s="340" t="str">
        <f>IF(ISNUMBER(E1602),E1602/'Bulk DivVar Analysis'!$I$60,"")</f>
        <v/>
      </c>
      <c r="H1602" s="338" t="str">
        <f>IF(ISNUMBER(E1602), IF(G1602&gt;'Bulk DivVar Analysis'!$J$62,"Pass","Fail"),"")</f>
        <v/>
      </c>
      <c r="I1602" s="338" t="str">
        <f t="shared" si="26"/>
        <v/>
      </c>
      <c r="J1602" s="339"/>
      <c r="K1602" s="339"/>
      <c r="L1602" s="339"/>
      <c r="M1602" s="339"/>
      <c r="N1602" s="339"/>
      <c r="O1602" s="339"/>
      <c r="P1602" s="339"/>
      <c r="Q1602" s="339"/>
    </row>
    <row r="1603" spans="1:17" ht="13.5" customHeight="1">
      <c r="A1603" s="481"/>
      <c r="B1603" s="481"/>
      <c r="C1603" s="481"/>
      <c r="D1603" s="481"/>
      <c r="E1603" s="481"/>
      <c r="F1603" s="339"/>
      <c r="G1603" s="340" t="str">
        <f>IF(ISNUMBER(E1603),E1603/'Bulk DivVar Analysis'!$I$60,"")</f>
        <v/>
      </c>
      <c r="H1603" s="338" t="str">
        <f>IF(ISNUMBER(E1603), IF(G1603&gt;'Bulk DivVar Analysis'!$J$62,"Pass","Fail"),"")</f>
        <v/>
      </c>
      <c r="I1603" s="338" t="str">
        <f t="shared" ref="I1603:I1666" si="27">_xlfn.TEXTJOIN("_",TRUE,B1603,C1603)</f>
        <v/>
      </c>
      <c r="J1603" s="339"/>
      <c r="K1603" s="339"/>
      <c r="L1603" s="339"/>
      <c r="M1603" s="339"/>
      <c r="N1603" s="339"/>
      <c r="O1603" s="339"/>
      <c r="P1603" s="339"/>
      <c r="Q1603" s="339"/>
    </row>
    <row r="1604" spans="1:17" ht="13.5" customHeight="1">
      <c r="A1604" s="481"/>
      <c r="B1604" s="481"/>
      <c r="C1604" s="481"/>
      <c r="D1604" s="481"/>
      <c r="E1604" s="481"/>
      <c r="F1604" s="339"/>
      <c r="G1604" s="340" t="str">
        <f>IF(ISNUMBER(E1604),E1604/'Bulk DivVar Analysis'!$I$60,"")</f>
        <v/>
      </c>
      <c r="H1604" s="338" t="str">
        <f>IF(ISNUMBER(E1604), IF(G1604&gt;'Bulk DivVar Analysis'!$J$62,"Pass","Fail"),"")</f>
        <v/>
      </c>
      <c r="I1604" s="338" t="str">
        <f t="shared" si="27"/>
        <v/>
      </c>
      <c r="J1604" s="339"/>
      <c r="K1604" s="339"/>
      <c r="L1604" s="339"/>
      <c r="M1604" s="339"/>
      <c r="N1604" s="339"/>
      <c r="O1604" s="339"/>
      <c r="P1604" s="339"/>
      <c r="Q1604" s="339"/>
    </row>
    <row r="1605" spans="1:17" ht="13.5" customHeight="1">
      <c r="A1605" s="481"/>
      <c r="B1605" s="481"/>
      <c r="C1605" s="481"/>
      <c r="D1605" s="481"/>
      <c r="E1605" s="481"/>
      <c r="F1605" s="339"/>
      <c r="G1605" s="340" t="str">
        <f>IF(ISNUMBER(E1605),E1605/'Bulk DivVar Analysis'!$I$60,"")</f>
        <v/>
      </c>
      <c r="H1605" s="338" t="str">
        <f>IF(ISNUMBER(E1605), IF(G1605&gt;'Bulk DivVar Analysis'!$J$62,"Pass","Fail"),"")</f>
        <v/>
      </c>
      <c r="I1605" s="338" t="str">
        <f t="shared" si="27"/>
        <v/>
      </c>
      <c r="J1605" s="339"/>
      <c r="K1605" s="339"/>
      <c r="L1605" s="339"/>
      <c r="M1605" s="339"/>
      <c r="N1605" s="339"/>
      <c r="O1605" s="339"/>
      <c r="P1605" s="339"/>
      <c r="Q1605" s="339"/>
    </row>
    <row r="1606" spans="1:17" ht="13.5" customHeight="1">
      <c r="A1606" s="481"/>
      <c r="B1606" s="481"/>
      <c r="C1606" s="481"/>
      <c r="D1606" s="481"/>
      <c r="E1606" s="481"/>
      <c r="F1606" s="339"/>
      <c r="G1606" s="340" t="str">
        <f>IF(ISNUMBER(E1606),E1606/'Bulk DivVar Analysis'!$I$60,"")</f>
        <v/>
      </c>
      <c r="H1606" s="338" t="str">
        <f>IF(ISNUMBER(E1606), IF(G1606&gt;'Bulk DivVar Analysis'!$J$62,"Pass","Fail"),"")</f>
        <v/>
      </c>
      <c r="I1606" s="338" t="str">
        <f t="shared" si="27"/>
        <v/>
      </c>
      <c r="J1606" s="339"/>
      <c r="K1606" s="339"/>
      <c r="L1606" s="339"/>
      <c r="M1606" s="339"/>
      <c r="N1606" s="339"/>
      <c r="O1606" s="339"/>
      <c r="P1606" s="339"/>
      <c r="Q1606" s="339"/>
    </row>
    <row r="1607" spans="1:17" ht="13.5" customHeight="1">
      <c r="A1607" s="481"/>
      <c r="B1607" s="481"/>
      <c r="C1607" s="481"/>
      <c r="D1607" s="481"/>
      <c r="E1607" s="481"/>
      <c r="F1607" s="339"/>
      <c r="G1607" s="340" t="str">
        <f>IF(ISNUMBER(E1607),E1607/'Bulk DivVar Analysis'!$I$60,"")</f>
        <v/>
      </c>
      <c r="H1607" s="338" t="str">
        <f>IF(ISNUMBER(E1607), IF(G1607&gt;'Bulk DivVar Analysis'!$J$62,"Pass","Fail"),"")</f>
        <v/>
      </c>
      <c r="I1607" s="338" t="str">
        <f t="shared" si="27"/>
        <v/>
      </c>
      <c r="J1607" s="339"/>
      <c r="K1607" s="339"/>
      <c r="L1607" s="339"/>
      <c r="M1607" s="339"/>
      <c r="N1607" s="339"/>
      <c r="O1607" s="339"/>
      <c r="P1607" s="339"/>
      <c r="Q1607" s="339"/>
    </row>
    <row r="1608" spans="1:17" ht="13.5" customHeight="1">
      <c r="A1608" s="481"/>
      <c r="B1608" s="481"/>
      <c r="C1608" s="481"/>
      <c r="D1608" s="481"/>
      <c r="E1608" s="481"/>
      <c r="F1608" s="339"/>
      <c r="G1608" s="340" t="str">
        <f>IF(ISNUMBER(E1608),E1608/'Bulk DivVar Analysis'!$I$60,"")</f>
        <v/>
      </c>
      <c r="H1608" s="338" t="str">
        <f>IF(ISNUMBER(E1608), IF(G1608&gt;'Bulk DivVar Analysis'!$J$62,"Pass","Fail"),"")</f>
        <v/>
      </c>
      <c r="I1608" s="338" t="str">
        <f t="shared" si="27"/>
        <v/>
      </c>
      <c r="J1608" s="339"/>
      <c r="K1608" s="339"/>
      <c r="L1608" s="339"/>
      <c r="M1608" s="339"/>
      <c r="N1608" s="339"/>
      <c r="O1608" s="339"/>
      <c r="P1608" s="339"/>
      <c r="Q1608" s="339"/>
    </row>
    <row r="1609" spans="1:17" ht="13.5" customHeight="1">
      <c r="A1609" s="481"/>
      <c r="B1609" s="481"/>
      <c r="C1609" s="481"/>
      <c r="D1609" s="481"/>
      <c r="E1609" s="481"/>
      <c r="F1609" s="339"/>
      <c r="G1609" s="340" t="str">
        <f>IF(ISNUMBER(E1609),E1609/'Bulk DivVar Analysis'!$I$60,"")</f>
        <v/>
      </c>
      <c r="H1609" s="338" t="str">
        <f>IF(ISNUMBER(E1609), IF(G1609&gt;'Bulk DivVar Analysis'!$J$62,"Pass","Fail"),"")</f>
        <v/>
      </c>
      <c r="I1609" s="338" t="str">
        <f t="shared" si="27"/>
        <v/>
      </c>
      <c r="J1609" s="339"/>
      <c r="K1609" s="339"/>
      <c r="L1609" s="339"/>
      <c r="M1609" s="339"/>
      <c r="N1609" s="339"/>
      <c r="O1609" s="339"/>
      <c r="P1609" s="339"/>
      <c r="Q1609" s="339"/>
    </row>
    <row r="1610" spans="1:17" ht="13.5" customHeight="1">
      <c r="A1610" s="481"/>
      <c r="B1610" s="481"/>
      <c r="C1610" s="481"/>
      <c r="D1610" s="481"/>
      <c r="E1610" s="481"/>
      <c r="F1610" s="339"/>
      <c r="G1610" s="340" t="str">
        <f>IF(ISNUMBER(E1610),E1610/'Bulk DivVar Analysis'!$I$60,"")</f>
        <v/>
      </c>
      <c r="H1610" s="338" t="str">
        <f>IF(ISNUMBER(E1610), IF(G1610&gt;'Bulk DivVar Analysis'!$J$62,"Pass","Fail"),"")</f>
        <v/>
      </c>
      <c r="I1610" s="338" t="str">
        <f t="shared" si="27"/>
        <v/>
      </c>
      <c r="J1610" s="339"/>
      <c r="K1610" s="339"/>
      <c r="L1610" s="339"/>
      <c r="M1610" s="339"/>
      <c r="N1610" s="339"/>
      <c r="O1610" s="339"/>
      <c r="P1610" s="339"/>
      <c r="Q1610" s="339"/>
    </row>
    <row r="1611" spans="1:17" ht="13.5" customHeight="1">
      <c r="A1611" s="481"/>
      <c r="B1611" s="481"/>
      <c r="C1611" s="481"/>
      <c r="D1611" s="481"/>
      <c r="E1611" s="481"/>
      <c r="F1611" s="339"/>
      <c r="G1611" s="340" t="str">
        <f>IF(ISNUMBER(E1611),E1611/'Bulk DivVar Analysis'!$I$60,"")</f>
        <v/>
      </c>
      <c r="H1611" s="338" t="str">
        <f>IF(ISNUMBER(E1611), IF(G1611&gt;'Bulk DivVar Analysis'!$J$62,"Pass","Fail"),"")</f>
        <v/>
      </c>
      <c r="I1611" s="338" t="str">
        <f t="shared" si="27"/>
        <v/>
      </c>
      <c r="J1611" s="339"/>
      <c r="K1611" s="339"/>
      <c r="L1611" s="339"/>
      <c r="M1611" s="339"/>
      <c r="N1611" s="339"/>
      <c r="O1611" s="339"/>
      <c r="P1611" s="339"/>
      <c r="Q1611" s="339"/>
    </row>
    <row r="1612" spans="1:17" ht="13.5" customHeight="1">
      <c r="A1612" s="481"/>
      <c r="B1612" s="481"/>
      <c r="C1612" s="481"/>
      <c r="D1612" s="481"/>
      <c r="E1612" s="481"/>
      <c r="F1612" s="339"/>
      <c r="G1612" s="340" t="str">
        <f>IF(ISNUMBER(E1612),E1612/'Bulk DivVar Analysis'!$I$60,"")</f>
        <v/>
      </c>
      <c r="H1612" s="338" t="str">
        <f>IF(ISNUMBER(E1612), IF(G1612&gt;'Bulk DivVar Analysis'!$J$62,"Pass","Fail"),"")</f>
        <v/>
      </c>
      <c r="I1612" s="338" t="str">
        <f t="shared" si="27"/>
        <v/>
      </c>
      <c r="J1612" s="339"/>
      <c r="K1612" s="339"/>
      <c r="L1612" s="339"/>
      <c r="M1612" s="339"/>
      <c r="N1612" s="339"/>
      <c r="O1612" s="339"/>
      <c r="P1612" s="339"/>
      <c r="Q1612" s="339"/>
    </row>
    <row r="1613" spans="1:17" ht="13.5" customHeight="1">
      <c r="A1613" s="481"/>
      <c r="B1613" s="481"/>
      <c r="C1613" s="481"/>
      <c r="D1613" s="481"/>
      <c r="E1613" s="481"/>
      <c r="F1613" s="339"/>
      <c r="G1613" s="340" t="str">
        <f>IF(ISNUMBER(E1613),E1613/'Bulk DivVar Analysis'!$I$60,"")</f>
        <v/>
      </c>
      <c r="H1613" s="338" t="str">
        <f>IF(ISNUMBER(E1613), IF(G1613&gt;'Bulk DivVar Analysis'!$J$62,"Pass","Fail"),"")</f>
        <v/>
      </c>
      <c r="I1613" s="338" t="str">
        <f t="shared" si="27"/>
        <v/>
      </c>
      <c r="J1613" s="339"/>
      <c r="K1613" s="339"/>
      <c r="L1613" s="339"/>
      <c r="M1613" s="339"/>
      <c r="N1613" s="339"/>
      <c r="O1613" s="339"/>
      <c r="P1613" s="339"/>
      <c r="Q1613" s="339"/>
    </row>
    <row r="1614" spans="1:17" ht="13.5" customHeight="1">
      <c r="A1614" s="481"/>
      <c r="B1614" s="481"/>
      <c r="C1614" s="481"/>
      <c r="D1614" s="481"/>
      <c r="E1614" s="481"/>
      <c r="F1614" s="339"/>
      <c r="G1614" s="340" t="str">
        <f>IF(ISNUMBER(E1614),E1614/'Bulk DivVar Analysis'!$I$60,"")</f>
        <v/>
      </c>
      <c r="H1614" s="338" t="str">
        <f>IF(ISNUMBER(E1614), IF(G1614&gt;'Bulk DivVar Analysis'!$J$62,"Pass","Fail"),"")</f>
        <v/>
      </c>
      <c r="I1614" s="338" t="str">
        <f t="shared" si="27"/>
        <v/>
      </c>
      <c r="J1614" s="339"/>
      <c r="K1614" s="339"/>
      <c r="L1614" s="339"/>
      <c r="M1614" s="339"/>
      <c r="N1614" s="339"/>
      <c r="O1614" s="339"/>
      <c r="P1614" s="339"/>
      <c r="Q1614" s="339"/>
    </row>
    <row r="1615" spans="1:17" ht="13.5" customHeight="1">
      <c r="A1615" s="481"/>
      <c r="B1615" s="481"/>
      <c r="C1615" s="481"/>
      <c r="D1615" s="481"/>
      <c r="E1615" s="481"/>
      <c r="F1615" s="339"/>
      <c r="G1615" s="340" t="str">
        <f>IF(ISNUMBER(E1615),E1615/'Bulk DivVar Analysis'!$I$60,"")</f>
        <v/>
      </c>
      <c r="H1615" s="338" t="str">
        <f>IF(ISNUMBER(E1615), IF(G1615&gt;'Bulk DivVar Analysis'!$J$62,"Pass","Fail"),"")</f>
        <v/>
      </c>
      <c r="I1615" s="338" t="str">
        <f t="shared" si="27"/>
        <v/>
      </c>
      <c r="J1615" s="339"/>
      <c r="K1615" s="339"/>
      <c r="L1615" s="339"/>
      <c r="M1615" s="339"/>
      <c r="N1615" s="339"/>
      <c r="O1615" s="339"/>
      <c r="P1615" s="339"/>
      <c r="Q1615" s="339"/>
    </row>
    <row r="1616" spans="1:17" ht="13.5" customHeight="1">
      <c r="A1616" s="481"/>
      <c r="B1616" s="481"/>
      <c r="C1616" s="481"/>
      <c r="D1616" s="481"/>
      <c r="E1616" s="481"/>
      <c r="F1616" s="339"/>
      <c r="G1616" s="340" t="str">
        <f>IF(ISNUMBER(E1616),E1616/'Bulk DivVar Analysis'!$I$60,"")</f>
        <v/>
      </c>
      <c r="H1616" s="338" t="str">
        <f>IF(ISNUMBER(E1616), IF(G1616&gt;'Bulk DivVar Analysis'!$J$62,"Pass","Fail"),"")</f>
        <v/>
      </c>
      <c r="I1616" s="338" t="str">
        <f t="shared" si="27"/>
        <v/>
      </c>
      <c r="J1616" s="339"/>
      <c r="K1616" s="339"/>
      <c r="L1616" s="339"/>
      <c r="M1616" s="339"/>
      <c r="N1616" s="339"/>
      <c r="O1616" s="339"/>
      <c r="P1616" s="339"/>
      <c r="Q1616" s="339"/>
    </row>
    <row r="1617" spans="1:17" ht="13.5" customHeight="1">
      <c r="A1617" s="481"/>
      <c r="B1617" s="481"/>
      <c r="C1617" s="481"/>
      <c r="D1617" s="481"/>
      <c r="E1617" s="481"/>
      <c r="F1617" s="339"/>
      <c r="G1617" s="340" t="str">
        <f>IF(ISNUMBER(E1617),E1617/'Bulk DivVar Analysis'!$I$60,"")</f>
        <v/>
      </c>
      <c r="H1617" s="338" t="str">
        <f>IF(ISNUMBER(E1617), IF(G1617&gt;'Bulk DivVar Analysis'!$J$62,"Pass","Fail"),"")</f>
        <v/>
      </c>
      <c r="I1617" s="338" t="str">
        <f t="shared" si="27"/>
        <v/>
      </c>
      <c r="J1617" s="339"/>
      <c r="K1617" s="339"/>
      <c r="L1617" s="339"/>
      <c r="M1617" s="339"/>
      <c r="N1617" s="339"/>
      <c r="O1617" s="339"/>
      <c r="P1617" s="339"/>
      <c r="Q1617" s="339"/>
    </row>
    <row r="1618" spans="1:17" ht="13.5" customHeight="1">
      <c r="A1618" s="481"/>
      <c r="B1618" s="481"/>
      <c r="C1618" s="481"/>
      <c r="D1618" s="481"/>
      <c r="E1618" s="481"/>
      <c r="F1618" s="339"/>
      <c r="G1618" s="340" t="str">
        <f>IF(ISNUMBER(E1618),E1618/'Bulk DivVar Analysis'!$I$60,"")</f>
        <v/>
      </c>
      <c r="H1618" s="338" t="str">
        <f>IF(ISNUMBER(E1618), IF(G1618&gt;'Bulk DivVar Analysis'!$J$62,"Pass","Fail"),"")</f>
        <v/>
      </c>
      <c r="I1618" s="338" t="str">
        <f t="shared" si="27"/>
        <v/>
      </c>
      <c r="J1618" s="339"/>
      <c r="K1618" s="339"/>
      <c r="L1618" s="339"/>
      <c r="M1618" s="339"/>
      <c r="N1618" s="339"/>
      <c r="O1618" s="339"/>
      <c r="P1618" s="339"/>
      <c r="Q1618" s="339"/>
    </row>
    <row r="1619" spans="1:17" ht="13.5" customHeight="1">
      <c r="A1619" s="481"/>
      <c r="B1619" s="481"/>
      <c r="C1619" s="481"/>
      <c r="D1619" s="481"/>
      <c r="E1619" s="481"/>
      <c r="F1619" s="339"/>
      <c r="G1619" s="340" t="str">
        <f>IF(ISNUMBER(E1619),E1619/'Bulk DivVar Analysis'!$I$60,"")</f>
        <v/>
      </c>
      <c r="H1619" s="338" t="str">
        <f>IF(ISNUMBER(E1619), IF(G1619&gt;'Bulk DivVar Analysis'!$J$62,"Pass","Fail"),"")</f>
        <v/>
      </c>
      <c r="I1619" s="338" t="str">
        <f t="shared" si="27"/>
        <v/>
      </c>
      <c r="J1619" s="339"/>
      <c r="K1619" s="339"/>
      <c r="L1619" s="339"/>
      <c r="M1619" s="339"/>
      <c r="N1619" s="339"/>
      <c r="O1619" s="339"/>
      <c r="P1619" s="339"/>
      <c r="Q1619" s="339"/>
    </row>
    <row r="1620" spans="1:17" ht="13.5" customHeight="1">
      <c r="A1620" s="481"/>
      <c r="B1620" s="481"/>
      <c r="C1620" s="481"/>
      <c r="D1620" s="481"/>
      <c r="E1620" s="481"/>
      <c r="F1620" s="339"/>
      <c r="G1620" s="340" t="str">
        <f>IF(ISNUMBER(E1620),E1620/'Bulk DivVar Analysis'!$I$60,"")</f>
        <v/>
      </c>
      <c r="H1620" s="338" t="str">
        <f>IF(ISNUMBER(E1620), IF(G1620&gt;'Bulk DivVar Analysis'!$J$62,"Pass","Fail"),"")</f>
        <v/>
      </c>
      <c r="I1620" s="338" t="str">
        <f t="shared" si="27"/>
        <v/>
      </c>
      <c r="J1620" s="339"/>
      <c r="K1620" s="339"/>
      <c r="L1620" s="339"/>
      <c r="M1620" s="339"/>
      <c r="N1620" s="339"/>
      <c r="O1620" s="339"/>
      <c r="P1620" s="339"/>
      <c r="Q1620" s="339"/>
    </row>
    <row r="1621" spans="1:17" ht="13.5" customHeight="1">
      <c r="A1621" s="481"/>
      <c r="B1621" s="481"/>
      <c r="C1621" s="481"/>
      <c r="D1621" s="481"/>
      <c r="E1621" s="481"/>
      <c r="F1621" s="339"/>
      <c r="G1621" s="340" t="str">
        <f>IF(ISNUMBER(E1621),E1621/'Bulk DivVar Analysis'!$I$60,"")</f>
        <v/>
      </c>
      <c r="H1621" s="338" t="str">
        <f>IF(ISNUMBER(E1621), IF(G1621&gt;'Bulk DivVar Analysis'!$J$62,"Pass","Fail"),"")</f>
        <v/>
      </c>
      <c r="I1621" s="338" t="str">
        <f t="shared" si="27"/>
        <v/>
      </c>
      <c r="J1621" s="339"/>
      <c r="K1621" s="339"/>
      <c r="L1621" s="339"/>
      <c r="M1621" s="339"/>
      <c r="N1621" s="339"/>
      <c r="O1621" s="339"/>
      <c r="P1621" s="339"/>
      <c r="Q1621" s="339"/>
    </row>
    <row r="1622" spans="1:17" ht="13.5" customHeight="1">
      <c r="A1622" s="481"/>
      <c r="B1622" s="481"/>
      <c r="C1622" s="481"/>
      <c r="D1622" s="481"/>
      <c r="E1622" s="481"/>
      <c r="F1622" s="339"/>
      <c r="G1622" s="340" t="str">
        <f>IF(ISNUMBER(E1622),E1622/'Bulk DivVar Analysis'!$I$60,"")</f>
        <v/>
      </c>
      <c r="H1622" s="338" t="str">
        <f>IF(ISNUMBER(E1622), IF(G1622&gt;'Bulk DivVar Analysis'!$J$62,"Pass","Fail"),"")</f>
        <v/>
      </c>
      <c r="I1622" s="338" t="str">
        <f t="shared" si="27"/>
        <v/>
      </c>
      <c r="J1622" s="339"/>
      <c r="K1622" s="339"/>
      <c r="L1622" s="339"/>
      <c r="M1622" s="339"/>
      <c r="N1622" s="339"/>
      <c r="O1622" s="339"/>
      <c r="P1622" s="339"/>
      <c r="Q1622" s="339"/>
    </row>
    <row r="1623" spans="1:17" ht="13.5" customHeight="1">
      <c r="A1623" s="481"/>
      <c r="B1623" s="481"/>
      <c r="C1623" s="481"/>
      <c r="D1623" s="481"/>
      <c r="E1623" s="481"/>
      <c r="F1623" s="339"/>
      <c r="G1623" s="340" t="str">
        <f>IF(ISNUMBER(E1623),E1623/'Bulk DivVar Analysis'!$I$60,"")</f>
        <v/>
      </c>
      <c r="H1623" s="338" t="str">
        <f>IF(ISNUMBER(E1623), IF(G1623&gt;'Bulk DivVar Analysis'!$J$62,"Pass","Fail"),"")</f>
        <v/>
      </c>
      <c r="I1623" s="338" t="str">
        <f t="shared" si="27"/>
        <v/>
      </c>
      <c r="J1623" s="339"/>
      <c r="K1623" s="339"/>
      <c r="L1623" s="339"/>
      <c r="M1623" s="339"/>
      <c r="N1623" s="339"/>
      <c r="O1623" s="339"/>
      <c r="P1623" s="339"/>
      <c r="Q1623" s="339"/>
    </row>
    <row r="1624" spans="1:17" ht="13.5" customHeight="1">
      <c r="A1624" s="481"/>
      <c r="B1624" s="481"/>
      <c r="C1624" s="481"/>
      <c r="D1624" s="481"/>
      <c r="E1624" s="481"/>
      <c r="F1624" s="339"/>
      <c r="G1624" s="340" t="str">
        <f>IF(ISNUMBER(E1624),E1624/'Bulk DivVar Analysis'!$I$60,"")</f>
        <v/>
      </c>
      <c r="H1624" s="338" t="str">
        <f>IF(ISNUMBER(E1624), IF(G1624&gt;'Bulk DivVar Analysis'!$J$62,"Pass","Fail"),"")</f>
        <v/>
      </c>
      <c r="I1624" s="338" t="str">
        <f t="shared" si="27"/>
        <v/>
      </c>
      <c r="J1624" s="339"/>
      <c r="K1624" s="339"/>
      <c r="L1624" s="339"/>
      <c r="M1624" s="339"/>
      <c r="N1624" s="339"/>
      <c r="O1624" s="339"/>
      <c r="P1624" s="339"/>
      <c r="Q1624" s="339"/>
    </row>
    <row r="1625" spans="1:17" ht="13.5" customHeight="1">
      <c r="A1625" s="481"/>
      <c r="B1625" s="481"/>
      <c r="C1625" s="481"/>
      <c r="D1625" s="481"/>
      <c r="E1625" s="481"/>
      <c r="F1625" s="339"/>
      <c r="G1625" s="340" t="str">
        <f>IF(ISNUMBER(E1625),E1625/'Bulk DivVar Analysis'!$I$60,"")</f>
        <v/>
      </c>
      <c r="H1625" s="338" t="str">
        <f>IF(ISNUMBER(E1625), IF(G1625&gt;'Bulk DivVar Analysis'!$J$62,"Pass","Fail"),"")</f>
        <v/>
      </c>
      <c r="I1625" s="338" t="str">
        <f t="shared" si="27"/>
        <v/>
      </c>
      <c r="J1625" s="339"/>
      <c r="K1625" s="339"/>
      <c r="L1625" s="339"/>
      <c r="M1625" s="339"/>
      <c r="N1625" s="339"/>
      <c r="O1625" s="339"/>
      <c r="P1625" s="339"/>
      <c r="Q1625" s="339"/>
    </row>
    <row r="1626" spans="1:17" ht="13.5" customHeight="1">
      <c r="A1626" s="481"/>
      <c r="B1626" s="481"/>
      <c r="C1626" s="481"/>
      <c r="D1626" s="481"/>
      <c r="E1626" s="481"/>
      <c r="F1626" s="339"/>
      <c r="G1626" s="340" t="str">
        <f>IF(ISNUMBER(E1626),E1626/'Bulk DivVar Analysis'!$I$60,"")</f>
        <v/>
      </c>
      <c r="H1626" s="338" t="str">
        <f>IF(ISNUMBER(E1626), IF(G1626&gt;'Bulk DivVar Analysis'!$J$62,"Pass","Fail"),"")</f>
        <v/>
      </c>
      <c r="I1626" s="338" t="str">
        <f t="shared" si="27"/>
        <v/>
      </c>
      <c r="J1626" s="339"/>
      <c r="K1626" s="339"/>
      <c r="L1626" s="339"/>
      <c r="M1626" s="339"/>
      <c r="N1626" s="339"/>
      <c r="O1626" s="339"/>
      <c r="P1626" s="339"/>
      <c r="Q1626" s="339"/>
    </row>
    <row r="1627" spans="1:17" ht="13.5" customHeight="1">
      <c r="A1627" s="481"/>
      <c r="B1627" s="481"/>
      <c r="C1627" s="481"/>
      <c r="D1627" s="481"/>
      <c r="E1627" s="481"/>
      <c r="F1627" s="339"/>
      <c r="G1627" s="340" t="str">
        <f>IF(ISNUMBER(E1627),E1627/'Bulk DivVar Analysis'!$I$60,"")</f>
        <v/>
      </c>
      <c r="H1627" s="338" t="str">
        <f>IF(ISNUMBER(E1627), IF(G1627&gt;'Bulk DivVar Analysis'!$J$62,"Pass","Fail"),"")</f>
        <v/>
      </c>
      <c r="I1627" s="338" t="str">
        <f t="shared" si="27"/>
        <v/>
      </c>
      <c r="J1627" s="339"/>
      <c r="K1627" s="339"/>
      <c r="L1627" s="339"/>
      <c r="M1627" s="339"/>
      <c r="N1627" s="339"/>
      <c r="O1627" s="339"/>
      <c r="P1627" s="339"/>
      <c r="Q1627" s="339"/>
    </row>
    <row r="1628" spans="1:17" ht="13.5" customHeight="1">
      <c r="A1628" s="481"/>
      <c r="B1628" s="481"/>
      <c r="C1628" s="481"/>
      <c r="D1628" s="481"/>
      <c r="E1628" s="481"/>
      <c r="F1628" s="339"/>
      <c r="G1628" s="340" t="str">
        <f>IF(ISNUMBER(E1628),E1628/'Bulk DivVar Analysis'!$I$60,"")</f>
        <v/>
      </c>
      <c r="H1628" s="338" t="str">
        <f>IF(ISNUMBER(E1628), IF(G1628&gt;'Bulk DivVar Analysis'!$J$62,"Pass","Fail"),"")</f>
        <v/>
      </c>
      <c r="I1628" s="338" t="str">
        <f t="shared" si="27"/>
        <v/>
      </c>
      <c r="J1628" s="339"/>
      <c r="K1628" s="339"/>
      <c r="L1628" s="339"/>
      <c r="M1628" s="339"/>
      <c r="N1628" s="339"/>
      <c r="O1628" s="339"/>
      <c r="P1628" s="339"/>
      <c r="Q1628" s="339"/>
    </row>
    <row r="1629" spans="1:17" ht="13.5" customHeight="1">
      <c r="A1629" s="481"/>
      <c r="B1629" s="481"/>
      <c r="C1629" s="481"/>
      <c r="D1629" s="481"/>
      <c r="E1629" s="481"/>
      <c r="F1629" s="339"/>
      <c r="G1629" s="340" t="str">
        <f>IF(ISNUMBER(E1629),E1629/'Bulk DivVar Analysis'!$I$60,"")</f>
        <v/>
      </c>
      <c r="H1629" s="338" t="str">
        <f>IF(ISNUMBER(E1629), IF(G1629&gt;'Bulk DivVar Analysis'!$J$62,"Pass","Fail"),"")</f>
        <v/>
      </c>
      <c r="I1629" s="338" t="str">
        <f t="shared" si="27"/>
        <v/>
      </c>
      <c r="J1629" s="339"/>
      <c r="K1629" s="339"/>
      <c r="L1629" s="339"/>
      <c r="M1629" s="339"/>
      <c r="N1629" s="339"/>
      <c r="O1629" s="339"/>
      <c r="P1629" s="339"/>
      <c r="Q1629" s="339"/>
    </row>
    <row r="1630" spans="1:17" ht="13.5" customHeight="1">
      <c r="A1630" s="481"/>
      <c r="B1630" s="481"/>
      <c r="C1630" s="481"/>
      <c r="D1630" s="481"/>
      <c r="E1630" s="481"/>
      <c r="F1630" s="339"/>
      <c r="G1630" s="340" t="str">
        <f>IF(ISNUMBER(E1630),E1630/'Bulk DivVar Analysis'!$I$60,"")</f>
        <v/>
      </c>
      <c r="H1630" s="338" t="str">
        <f>IF(ISNUMBER(E1630), IF(G1630&gt;'Bulk DivVar Analysis'!$J$62,"Pass","Fail"),"")</f>
        <v/>
      </c>
      <c r="I1630" s="338" t="str">
        <f t="shared" si="27"/>
        <v/>
      </c>
      <c r="J1630" s="339"/>
      <c r="K1630" s="339"/>
      <c r="L1630" s="339"/>
      <c r="M1630" s="339"/>
      <c r="N1630" s="339"/>
      <c r="O1630" s="339"/>
      <c r="P1630" s="339"/>
      <c r="Q1630" s="339"/>
    </row>
    <row r="1631" spans="1:17" ht="13.5" customHeight="1">
      <c r="A1631" s="481"/>
      <c r="B1631" s="481"/>
      <c r="C1631" s="481"/>
      <c r="D1631" s="481"/>
      <c r="E1631" s="481"/>
      <c r="F1631" s="339"/>
      <c r="G1631" s="340" t="str">
        <f>IF(ISNUMBER(E1631),E1631/'Bulk DivVar Analysis'!$I$60,"")</f>
        <v/>
      </c>
      <c r="H1631" s="338" t="str">
        <f>IF(ISNUMBER(E1631), IF(G1631&gt;'Bulk DivVar Analysis'!$J$62,"Pass","Fail"),"")</f>
        <v/>
      </c>
      <c r="I1631" s="338" t="str">
        <f t="shared" si="27"/>
        <v/>
      </c>
      <c r="J1631" s="339"/>
      <c r="K1631" s="339"/>
      <c r="L1631" s="339"/>
      <c r="M1631" s="339"/>
      <c r="N1631" s="339"/>
      <c r="O1631" s="339"/>
      <c r="P1631" s="339"/>
      <c r="Q1631" s="339"/>
    </row>
    <row r="1632" spans="1:17" ht="13.5" customHeight="1">
      <c r="A1632" s="481"/>
      <c r="B1632" s="481"/>
      <c r="C1632" s="481"/>
      <c r="D1632" s="481"/>
      <c r="E1632" s="481"/>
      <c r="F1632" s="339"/>
      <c r="G1632" s="340" t="str">
        <f>IF(ISNUMBER(E1632),E1632/'Bulk DivVar Analysis'!$I$60,"")</f>
        <v/>
      </c>
      <c r="H1632" s="338" t="str">
        <f>IF(ISNUMBER(E1632), IF(G1632&gt;'Bulk DivVar Analysis'!$J$62,"Pass","Fail"),"")</f>
        <v/>
      </c>
      <c r="I1632" s="338" t="str">
        <f t="shared" si="27"/>
        <v/>
      </c>
      <c r="J1632" s="339"/>
      <c r="K1632" s="339"/>
      <c r="L1632" s="339"/>
      <c r="M1632" s="339"/>
      <c r="N1632" s="339"/>
      <c r="O1632" s="339"/>
      <c r="P1632" s="339"/>
      <c r="Q1632" s="339"/>
    </row>
    <row r="1633" spans="1:17" ht="13.5" customHeight="1">
      <c r="A1633" s="481"/>
      <c r="B1633" s="481"/>
      <c r="C1633" s="481"/>
      <c r="D1633" s="481"/>
      <c r="E1633" s="481"/>
      <c r="F1633" s="339"/>
      <c r="G1633" s="340" t="str">
        <f>IF(ISNUMBER(E1633),E1633/'Bulk DivVar Analysis'!$I$60,"")</f>
        <v/>
      </c>
      <c r="H1633" s="338" t="str">
        <f>IF(ISNUMBER(E1633), IF(G1633&gt;'Bulk DivVar Analysis'!$J$62,"Pass","Fail"),"")</f>
        <v/>
      </c>
      <c r="I1633" s="338" t="str">
        <f t="shared" si="27"/>
        <v/>
      </c>
      <c r="J1633" s="339"/>
      <c r="K1633" s="339"/>
      <c r="L1633" s="339"/>
      <c r="M1633" s="339"/>
      <c r="N1633" s="339"/>
      <c r="O1633" s="339"/>
      <c r="P1633" s="339"/>
      <c r="Q1633" s="339"/>
    </row>
    <row r="1634" spans="1:17" ht="13.5" customHeight="1">
      <c r="A1634" s="481"/>
      <c r="B1634" s="481"/>
      <c r="C1634" s="481"/>
      <c r="D1634" s="481"/>
      <c r="E1634" s="481"/>
      <c r="F1634" s="339"/>
      <c r="G1634" s="340" t="str">
        <f>IF(ISNUMBER(E1634),E1634/'Bulk DivVar Analysis'!$I$60,"")</f>
        <v/>
      </c>
      <c r="H1634" s="338" t="str">
        <f>IF(ISNUMBER(E1634), IF(G1634&gt;'Bulk DivVar Analysis'!$J$62,"Pass","Fail"),"")</f>
        <v/>
      </c>
      <c r="I1634" s="338" t="str">
        <f t="shared" si="27"/>
        <v/>
      </c>
      <c r="J1634" s="339"/>
      <c r="K1634" s="339"/>
      <c r="L1634" s="339"/>
      <c r="M1634" s="339"/>
      <c r="N1634" s="339"/>
      <c r="O1634" s="339"/>
      <c r="P1634" s="339"/>
      <c r="Q1634" s="339"/>
    </row>
    <row r="1635" spans="1:17" ht="13.5" customHeight="1">
      <c r="A1635" s="481"/>
      <c r="B1635" s="481"/>
      <c r="C1635" s="481"/>
      <c r="D1635" s="481"/>
      <c r="E1635" s="481"/>
      <c r="F1635" s="339"/>
      <c r="G1635" s="340" t="str">
        <f>IF(ISNUMBER(E1635),E1635/'Bulk DivVar Analysis'!$I$60,"")</f>
        <v/>
      </c>
      <c r="H1635" s="338" t="str">
        <f>IF(ISNUMBER(E1635), IF(G1635&gt;'Bulk DivVar Analysis'!$J$62,"Pass","Fail"),"")</f>
        <v/>
      </c>
      <c r="I1635" s="338" t="str">
        <f t="shared" si="27"/>
        <v/>
      </c>
      <c r="J1635" s="339"/>
      <c r="K1635" s="339"/>
      <c r="L1635" s="339"/>
      <c r="M1635" s="339"/>
      <c r="N1635" s="339"/>
      <c r="O1635" s="339"/>
      <c r="P1635" s="339"/>
      <c r="Q1635" s="339"/>
    </row>
    <row r="1636" spans="1:17" ht="13.5" customHeight="1">
      <c r="A1636" s="481"/>
      <c r="B1636" s="481"/>
      <c r="C1636" s="481"/>
      <c r="D1636" s="481"/>
      <c r="E1636" s="481"/>
      <c r="F1636" s="339"/>
      <c r="G1636" s="340" t="str">
        <f>IF(ISNUMBER(E1636),E1636/'Bulk DivVar Analysis'!$I$60,"")</f>
        <v/>
      </c>
      <c r="H1636" s="338" t="str">
        <f>IF(ISNUMBER(E1636), IF(G1636&gt;'Bulk DivVar Analysis'!$J$62,"Pass","Fail"),"")</f>
        <v/>
      </c>
      <c r="I1636" s="338" t="str">
        <f t="shared" si="27"/>
        <v/>
      </c>
      <c r="J1636" s="339"/>
      <c r="K1636" s="339"/>
      <c r="L1636" s="339"/>
      <c r="M1636" s="339"/>
      <c r="N1636" s="339"/>
      <c r="O1636" s="339"/>
      <c r="P1636" s="339"/>
      <c r="Q1636" s="339"/>
    </row>
    <row r="1637" spans="1:17" ht="13.5" customHeight="1">
      <c r="A1637" s="481"/>
      <c r="B1637" s="481"/>
      <c r="C1637" s="481"/>
      <c r="D1637" s="481"/>
      <c r="E1637" s="481"/>
      <c r="F1637" s="339"/>
      <c r="G1637" s="340" t="str">
        <f>IF(ISNUMBER(E1637),E1637/'Bulk DivVar Analysis'!$I$60,"")</f>
        <v/>
      </c>
      <c r="H1637" s="338" t="str">
        <f>IF(ISNUMBER(E1637), IF(G1637&gt;'Bulk DivVar Analysis'!$J$62,"Pass","Fail"),"")</f>
        <v/>
      </c>
      <c r="I1637" s="338" t="str">
        <f t="shared" si="27"/>
        <v/>
      </c>
      <c r="J1637" s="339"/>
      <c r="K1637" s="339"/>
      <c r="L1637" s="339"/>
      <c r="M1637" s="339"/>
      <c r="N1637" s="339"/>
      <c r="O1637" s="339"/>
      <c r="P1637" s="339"/>
      <c r="Q1637" s="339"/>
    </row>
    <row r="1638" spans="1:17" ht="13.5" customHeight="1">
      <c r="A1638" s="481"/>
      <c r="B1638" s="481"/>
      <c r="C1638" s="481"/>
      <c r="D1638" s="481"/>
      <c r="E1638" s="481"/>
      <c r="F1638" s="339"/>
      <c r="G1638" s="340" t="str">
        <f>IF(ISNUMBER(E1638),E1638/'Bulk DivVar Analysis'!$I$60,"")</f>
        <v/>
      </c>
      <c r="H1638" s="338" t="str">
        <f>IF(ISNUMBER(E1638), IF(G1638&gt;'Bulk DivVar Analysis'!$J$62,"Pass","Fail"),"")</f>
        <v/>
      </c>
      <c r="I1638" s="338" t="str">
        <f t="shared" si="27"/>
        <v/>
      </c>
      <c r="J1638" s="339"/>
      <c r="K1638" s="339"/>
      <c r="L1638" s="339"/>
      <c r="M1638" s="339"/>
      <c r="N1638" s="339"/>
      <c r="O1638" s="339"/>
      <c r="P1638" s="339"/>
      <c r="Q1638" s="339"/>
    </row>
    <row r="1639" spans="1:17" ht="13.5" customHeight="1">
      <c r="A1639" s="481"/>
      <c r="B1639" s="481"/>
      <c r="C1639" s="481"/>
      <c r="D1639" s="481"/>
      <c r="E1639" s="481"/>
      <c r="F1639" s="339"/>
      <c r="G1639" s="340" t="str">
        <f>IF(ISNUMBER(E1639),E1639/'Bulk DivVar Analysis'!$I$60,"")</f>
        <v/>
      </c>
      <c r="H1639" s="338" t="str">
        <f>IF(ISNUMBER(E1639), IF(G1639&gt;'Bulk DivVar Analysis'!$J$62,"Pass","Fail"),"")</f>
        <v/>
      </c>
      <c r="I1639" s="338" t="str">
        <f t="shared" si="27"/>
        <v/>
      </c>
      <c r="J1639" s="339"/>
      <c r="K1639" s="339"/>
      <c r="L1639" s="339"/>
      <c r="M1639" s="339"/>
      <c r="N1639" s="339"/>
      <c r="O1639" s="339"/>
      <c r="P1639" s="339"/>
      <c r="Q1639" s="339"/>
    </row>
    <row r="1640" spans="1:17" ht="13.5" customHeight="1">
      <c r="A1640" s="481"/>
      <c r="B1640" s="481"/>
      <c r="C1640" s="481"/>
      <c r="D1640" s="481"/>
      <c r="E1640" s="481"/>
      <c r="F1640" s="339"/>
      <c r="G1640" s="340" t="str">
        <f>IF(ISNUMBER(E1640),E1640/'Bulk DivVar Analysis'!$I$60,"")</f>
        <v/>
      </c>
      <c r="H1640" s="338" t="str">
        <f>IF(ISNUMBER(E1640), IF(G1640&gt;'Bulk DivVar Analysis'!$J$62,"Pass","Fail"),"")</f>
        <v/>
      </c>
      <c r="I1640" s="338" t="str">
        <f t="shared" si="27"/>
        <v/>
      </c>
      <c r="J1640" s="339"/>
      <c r="K1640" s="339"/>
      <c r="L1640" s="339"/>
      <c r="M1640" s="339"/>
      <c r="N1640" s="339"/>
      <c r="O1640" s="339"/>
      <c r="P1640" s="339"/>
      <c r="Q1640" s="339"/>
    </row>
    <row r="1641" spans="1:17" ht="13.5" customHeight="1">
      <c r="A1641" s="481"/>
      <c r="B1641" s="481"/>
      <c r="C1641" s="481"/>
      <c r="D1641" s="481"/>
      <c r="E1641" s="481"/>
      <c r="F1641" s="339"/>
      <c r="G1641" s="340" t="str">
        <f>IF(ISNUMBER(E1641),E1641/'Bulk DivVar Analysis'!$I$60,"")</f>
        <v/>
      </c>
      <c r="H1641" s="338" t="str">
        <f>IF(ISNUMBER(E1641), IF(G1641&gt;'Bulk DivVar Analysis'!$J$62,"Pass","Fail"),"")</f>
        <v/>
      </c>
      <c r="I1641" s="338" t="str">
        <f t="shared" si="27"/>
        <v/>
      </c>
      <c r="J1641" s="339"/>
      <c r="K1641" s="339"/>
      <c r="L1641" s="339"/>
      <c r="M1641" s="339"/>
      <c r="N1641" s="339"/>
      <c r="O1641" s="339"/>
      <c r="P1641" s="339"/>
      <c r="Q1641" s="339"/>
    </row>
    <row r="1642" spans="1:17" ht="13.5" customHeight="1">
      <c r="A1642" s="481"/>
      <c r="B1642" s="481"/>
      <c r="C1642" s="481"/>
      <c r="D1642" s="481"/>
      <c r="E1642" s="481"/>
      <c r="F1642" s="339"/>
      <c r="G1642" s="340" t="str">
        <f>IF(ISNUMBER(E1642),E1642/'Bulk DivVar Analysis'!$I$60,"")</f>
        <v/>
      </c>
      <c r="H1642" s="338" t="str">
        <f>IF(ISNUMBER(E1642), IF(G1642&gt;'Bulk DivVar Analysis'!$J$62,"Pass","Fail"),"")</f>
        <v/>
      </c>
      <c r="I1642" s="338" t="str">
        <f t="shared" si="27"/>
        <v/>
      </c>
      <c r="J1642" s="339"/>
      <c r="K1642" s="339"/>
      <c r="L1642" s="339"/>
      <c r="M1642" s="339"/>
      <c r="N1642" s="339"/>
      <c r="O1642" s="339"/>
      <c r="P1642" s="339"/>
      <c r="Q1642" s="339"/>
    </row>
    <row r="1643" spans="1:17" ht="13.5" customHeight="1">
      <c r="A1643" s="481"/>
      <c r="B1643" s="481"/>
      <c r="C1643" s="481"/>
      <c r="D1643" s="481"/>
      <c r="E1643" s="481"/>
      <c r="F1643" s="339"/>
      <c r="G1643" s="340" t="str">
        <f>IF(ISNUMBER(E1643),E1643/'Bulk DivVar Analysis'!$I$60,"")</f>
        <v/>
      </c>
      <c r="H1643" s="338" t="str">
        <f>IF(ISNUMBER(E1643), IF(G1643&gt;'Bulk DivVar Analysis'!$J$62,"Pass","Fail"),"")</f>
        <v/>
      </c>
      <c r="I1643" s="338" t="str">
        <f t="shared" si="27"/>
        <v/>
      </c>
      <c r="J1643" s="339"/>
      <c r="K1643" s="339"/>
      <c r="L1643" s="339"/>
      <c r="M1643" s="339"/>
      <c r="N1643" s="339"/>
      <c r="O1643" s="339"/>
      <c r="P1643" s="339"/>
      <c r="Q1643" s="339"/>
    </row>
    <row r="1644" spans="1:17" ht="13.5" customHeight="1">
      <c r="A1644" s="481"/>
      <c r="B1644" s="481"/>
      <c r="C1644" s="481"/>
      <c r="D1644" s="481"/>
      <c r="E1644" s="481"/>
      <c r="F1644" s="339"/>
      <c r="G1644" s="340" t="str">
        <f>IF(ISNUMBER(E1644),E1644/'Bulk DivVar Analysis'!$I$60,"")</f>
        <v/>
      </c>
      <c r="H1644" s="338" t="str">
        <f>IF(ISNUMBER(E1644), IF(G1644&gt;'Bulk DivVar Analysis'!$J$62,"Pass","Fail"),"")</f>
        <v/>
      </c>
      <c r="I1644" s="338" t="str">
        <f t="shared" si="27"/>
        <v/>
      </c>
      <c r="J1644" s="339"/>
      <c r="K1644" s="339"/>
      <c r="L1644" s="339"/>
      <c r="M1644" s="339"/>
      <c r="N1644" s="339"/>
      <c r="O1644" s="339"/>
      <c r="P1644" s="339"/>
      <c r="Q1644" s="339"/>
    </row>
    <row r="1645" spans="1:17" ht="13.5" customHeight="1">
      <c r="A1645" s="481"/>
      <c r="B1645" s="481"/>
      <c r="C1645" s="481"/>
      <c r="D1645" s="481"/>
      <c r="E1645" s="481"/>
      <c r="F1645" s="339"/>
      <c r="G1645" s="340" t="str">
        <f>IF(ISNUMBER(E1645),E1645/'Bulk DivVar Analysis'!$I$60,"")</f>
        <v/>
      </c>
      <c r="H1645" s="338" t="str">
        <f>IF(ISNUMBER(E1645), IF(G1645&gt;'Bulk DivVar Analysis'!$J$62,"Pass","Fail"),"")</f>
        <v/>
      </c>
      <c r="I1645" s="338" t="str">
        <f t="shared" si="27"/>
        <v/>
      </c>
      <c r="J1645" s="339"/>
      <c r="K1645" s="339"/>
      <c r="L1645" s="339"/>
      <c r="M1645" s="339"/>
      <c r="N1645" s="339"/>
      <c r="O1645" s="339"/>
      <c r="P1645" s="339"/>
      <c r="Q1645" s="339"/>
    </row>
    <row r="1646" spans="1:17" ht="13.5" customHeight="1">
      <c r="A1646" s="481"/>
      <c r="B1646" s="481"/>
      <c r="C1646" s="481"/>
      <c r="D1646" s="481"/>
      <c r="E1646" s="481"/>
      <c r="F1646" s="339"/>
      <c r="G1646" s="340" t="str">
        <f>IF(ISNUMBER(E1646),E1646/'Bulk DivVar Analysis'!$I$60,"")</f>
        <v/>
      </c>
      <c r="H1646" s="338" t="str">
        <f>IF(ISNUMBER(E1646), IF(G1646&gt;'Bulk DivVar Analysis'!$J$62,"Pass","Fail"),"")</f>
        <v/>
      </c>
      <c r="I1646" s="338" t="str">
        <f t="shared" si="27"/>
        <v/>
      </c>
      <c r="J1646" s="339"/>
      <c r="K1646" s="339"/>
      <c r="L1646" s="339"/>
      <c r="M1646" s="339"/>
      <c r="N1646" s="339"/>
      <c r="O1646" s="339"/>
      <c r="P1646" s="339"/>
      <c r="Q1646" s="339"/>
    </row>
    <row r="1647" spans="1:17" ht="13.5" customHeight="1">
      <c r="A1647" s="481"/>
      <c r="B1647" s="481"/>
      <c r="C1647" s="481"/>
      <c r="D1647" s="481"/>
      <c r="E1647" s="481"/>
      <c r="F1647" s="339"/>
      <c r="G1647" s="340" t="str">
        <f>IF(ISNUMBER(E1647),E1647/'Bulk DivVar Analysis'!$I$60,"")</f>
        <v/>
      </c>
      <c r="H1647" s="338" t="str">
        <f>IF(ISNUMBER(E1647), IF(G1647&gt;'Bulk DivVar Analysis'!$J$62,"Pass","Fail"),"")</f>
        <v/>
      </c>
      <c r="I1647" s="338" t="str">
        <f t="shared" si="27"/>
        <v/>
      </c>
      <c r="J1647" s="339"/>
      <c r="K1647" s="339"/>
      <c r="L1647" s="339"/>
      <c r="M1647" s="339"/>
      <c r="N1647" s="339"/>
      <c r="O1647" s="339"/>
      <c r="P1647" s="339"/>
      <c r="Q1647" s="339"/>
    </row>
    <row r="1648" spans="1:17" ht="13.5" customHeight="1">
      <c r="A1648" s="481"/>
      <c r="B1648" s="481"/>
      <c r="C1648" s="481"/>
      <c r="D1648" s="481"/>
      <c r="E1648" s="481"/>
      <c r="F1648" s="339"/>
      <c r="G1648" s="340" t="str">
        <f>IF(ISNUMBER(E1648),E1648/'Bulk DivVar Analysis'!$I$60,"")</f>
        <v/>
      </c>
      <c r="H1648" s="338" t="str">
        <f>IF(ISNUMBER(E1648), IF(G1648&gt;'Bulk DivVar Analysis'!$J$62,"Pass","Fail"),"")</f>
        <v/>
      </c>
      <c r="I1648" s="338" t="str">
        <f t="shared" si="27"/>
        <v/>
      </c>
      <c r="J1648" s="339"/>
      <c r="K1648" s="339"/>
      <c r="L1648" s="339"/>
      <c r="M1648" s="339"/>
      <c r="N1648" s="339"/>
      <c r="O1648" s="339"/>
      <c r="P1648" s="339"/>
      <c r="Q1648" s="339"/>
    </row>
    <row r="1649" spans="1:17" ht="13.5" customHeight="1">
      <c r="A1649" s="481"/>
      <c r="B1649" s="481"/>
      <c r="C1649" s="481"/>
      <c r="D1649" s="481"/>
      <c r="E1649" s="481"/>
      <c r="F1649" s="339"/>
      <c r="G1649" s="340" t="str">
        <f>IF(ISNUMBER(E1649),E1649/'Bulk DivVar Analysis'!$I$60,"")</f>
        <v/>
      </c>
      <c r="H1649" s="338" t="str">
        <f>IF(ISNUMBER(E1649), IF(G1649&gt;'Bulk DivVar Analysis'!$J$62,"Pass","Fail"),"")</f>
        <v/>
      </c>
      <c r="I1649" s="338" t="str">
        <f t="shared" si="27"/>
        <v/>
      </c>
      <c r="J1649" s="339"/>
      <c r="K1649" s="339"/>
      <c r="L1649" s="339"/>
      <c r="M1649" s="339"/>
      <c r="N1649" s="339"/>
      <c r="O1649" s="339"/>
      <c r="P1649" s="339"/>
      <c r="Q1649" s="339"/>
    </row>
    <row r="1650" spans="1:17" ht="13.5" customHeight="1">
      <c r="A1650" s="481"/>
      <c r="B1650" s="481"/>
      <c r="C1650" s="481"/>
      <c r="D1650" s="481"/>
      <c r="E1650" s="481"/>
      <c r="F1650" s="339"/>
      <c r="G1650" s="340" t="str">
        <f>IF(ISNUMBER(E1650),E1650/'Bulk DivVar Analysis'!$I$60,"")</f>
        <v/>
      </c>
      <c r="H1650" s="338" t="str">
        <f>IF(ISNUMBER(E1650), IF(G1650&gt;'Bulk DivVar Analysis'!$J$62,"Pass","Fail"),"")</f>
        <v/>
      </c>
      <c r="I1650" s="338" t="str">
        <f t="shared" si="27"/>
        <v/>
      </c>
      <c r="J1650" s="339"/>
      <c r="K1650" s="339"/>
      <c r="L1650" s="339"/>
      <c r="M1650" s="339"/>
      <c r="N1650" s="339"/>
      <c r="O1650" s="339"/>
      <c r="P1650" s="339"/>
      <c r="Q1650" s="339"/>
    </row>
    <row r="1651" spans="1:17" ht="13.5" customHeight="1">
      <c r="A1651" s="481"/>
      <c r="B1651" s="481"/>
      <c r="C1651" s="481"/>
      <c r="D1651" s="481"/>
      <c r="E1651" s="481"/>
      <c r="F1651" s="339"/>
      <c r="G1651" s="340" t="str">
        <f>IF(ISNUMBER(E1651),E1651/'Bulk DivVar Analysis'!$I$60,"")</f>
        <v/>
      </c>
      <c r="H1651" s="338" t="str">
        <f>IF(ISNUMBER(E1651), IF(G1651&gt;'Bulk DivVar Analysis'!$J$62,"Pass","Fail"),"")</f>
        <v/>
      </c>
      <c r="I1651" s="338" t="str">
        <f t="shared" si="27"/>
        <v/>
      </c>
      <c r="J1651" s="339"/>
      <c r="K1651" s="339"/>
      <c r="L1651" s="339"/>
      <c r="M1651" s="339"/>
      <c r="N1651" s="339"/>
      <c r="O1651" s="339"/>
      <c r="P1651" s="339"/>
      <c r="Q1651" s="339"/>
    </row>
    <row r="1652" spans="1:17" ht="13.5" customHeight="1">
      <c r="A1652" s="481"/>
      <c r="B1652" s="481"/>
      <c r="C1652" s="481"/>
      <c r="D1652" s="481"/>
      <c r="E1652" s="481"/>
      <c r="F1652" s="339"/>
      <c r="G1652" s="340" t="str">
        <f>IF(ISNUMBER(E1652),E1652/'Bulk DivVar Analysis'!$I$60,"")</f>
        <v/>
      </c>
      <c r="H1652" s="338" t="str">
        <f>IF(ISNUMBER(E1652), IF(G1652&gt;'Bulk DivVar Analysis'!$J$62,"Pass","Fail"),"")</f>
        <v/>
      </c>
      <c r="I1652" s="338" t="str">
        <f t="shared" si="27"/>
        <v/>
      </c>
      <c r="J1652" s="339"/>
      <c r="K1652" s="339"/>
      <c r="L1652" s="339"/>
      <c r="M1652" s="339"/>
      <c r="N1652" s="339"/>
      <c r="O1652" s="339"/>
      <c r="P1652" s="339"/>
      <c r="Q1652" s="339"/>
    </row>
    <row r="1653" spans="1:17" ht="13.5" customHeight="1">
      <c r="A1653" s="481"/>
      <c r="B1653" s="481"/>
      <c r="C1653" s="481"/>
      <c r="D1653" s="481"/>
      <c r="E1653" s="481"/>
      <c r="F1653" s="339"/>
      <c r="G1653" s="340" t="str">
        <f>IF(ISNUMBER(E1653),E1653/'Bulk DivVar Analysis'!$I$60,"")</f>
        <v/>
      </c>
      <c r="H1653" s="338" t="str">
        <f>IF(ISNUMBER(E1653), IF(G1653&gt;'Bulk DivVar Analysis'!$J$62,"Pass","Fail"),"")</f>
        <v/>
      </c>
      <c r="I1653" s="338" t="str">
        <f t="shared" si="27"/>
        <v/>
      </c>
      <c r="J1653" s="339"/>
      <c r="K1653" s="339"/>
      <c r="L1653" s="339"/>
      <c r="M1653" s="339"/>
      <c r="N1653" s="339"/>
      <c r="O1653" s="339"/>
      <c r="P1653" s="339"/>
      <c r="Q1653" s="339"/>
    </row>
    <row r="1654" spans="1:17" ht="13.5" customHeight="1">
      <c r="A1654" s="481"/>
      <c r="B1654" s="481"/>
      <c r="C1654" s="481"/>
      <c r="D1654" s="481"/>
      <c r="E1654" s="481"/>
      <c r="F1654" s="339"/>
      <c r="G1654" s="340" t="str">
        <f>IF(ISNUMBER(E1654),E1654/'Bulk DivVar Analysis'!$I$60,"")</f>
        <v/>
      </c>
      <c r="H1654" s="338" t="str">
        <f>IF(ISNUMBER(E1654), IF(G1654&gt;'Bulk DivVar Analysis'!$J$62,"Pass","Fail"),"")</f>
        <v/>
      </c>
      <c r="I1654" s="338" t="str">
        <f t="shared" si="27"/>
        <v/>
      </c>
      <c r="J1654" s="339"/>
      <c r="K1654" s="339"/>
      <c r="L1654" s="339"/>
      <c r="M1654" s="339"/>
      <c r="N1654" s="339"/>
      <c r="O1654" s="339"/>
      <c r="P1654" s="339"/>
      <c r="Q1654" s="339"/>
    </row>
    <row r="1655" spans="1:17" ht="13.5" customHeight="1">
      <c r="A1655" s="481"/>
      <c r="B1655" s="481"/>
      <c r="C1655" s="481"/>
      <c r="D1655" s="481"/>
      <c r="E1655" s="481"/>
      <c r="F1655" s="339"/>
      <c r="G1655" s="340" t="str">
        <f>IF(ISNUMBER(E1655),E1655/'Bulk DivVar Analysis'!$I$60,"")</f>
        <v/>
      </c>
      <c r="H1655" s="338" t="str">
        <f>IF(ISNUMBER(E1655), IF(G1655&gt;'Bulk DivVar Analysis'!$J$62,"Pass","Fail"),"")</f>
        <v/>
      </c>
      <c r="I1655" s="338" t="str">
        <f t="shared" si="27"/>
        <v/>
      </c>
      <c r="J1655" s="339"/>
      <c r="K1655" s="339"/>
      <c r="L1655" s="339"/>
      <c r="M1655" s="339"/>
      <c r="N1655" s="339"/>
      <c r="O1655" s="339"/>
      <c r="P1655" s="339"/>
      <c r="Q1655" s="339"/>
    </row>
    <row r="1656" spans="1:17" ht="13.5" customHeight="1">
      <c r="A1656" s="481"/>
      <c r="B1656" s="481"/>
      <c r="C1656" s="481"/>
      <c r="D1656" s="481"/>
      <c r="E1656" s="481"/>
      <c r="F1656" s="339"/>
      <c r="G1656" s="340" t="str">
        <f>IF(ISNUMBER(E1656),E1656/'Bulk DivVar Analysis'!$I$60,"")</f>
        <v/>
      </c>
      <c r="H1656" s="338" t="str">
        <f>IF(ISNUMBER(E1656), IF(G1656&gt;'Bulk DivVar Analysis'!$J$62,"Pass","Fail"),"")</f>
        <v/>
      </c>
      <c r="I1656" s="338" t="str">
        <f t="shared" si="27"/>
        <v/>
      </c>
      <c r="J1656" s="339"/>
      <c r="K1656" s="339"/>
      <c r="L1656" s="339"/>
      <c r="M1656" s="339"/>
      <c r="N1656" s="339"/>
      <c r="O1656" s="339"/>
      <c r="P1656" s="339"/>
      <c r="Q1656" s="339"/>
    </row>
    <row r="1657" spans="1:17" ht="13.5" customHeight="1">
      <c r="A1657" s="481"/>
      <c r="B1657" s="481"/>
      <c r="C1657" s="481"/>
      <c r="D1657" s="481"/>
      <c r="E1657" s="481"/>
      <c r="F1657" s="339"/>
      <c r="G1657" s="340" t="str">
        <f>IF(ISNUMBER(E1657),E1657/'Bulk DivVar Analysis'!$I$60,"")</f>
        <v/>
      </c>
      <c r="H1657" s="338" t="str">
        <f>IF(ISNUMBER(E1657), IF(G1657&gt;'Bulk DivVar Analysis'!$J$62,"Pass","Fail"),"")</f>
        <v/>
      </c>
      <c r="I1657" s="338" t="str">
        <f t="shared" si="27"/>
        <v/>
      </c>
      <c r="J1657" s="339"/>
      <c r="K1657" s="339"/>
      <c r="L1657" s="339"/>
      <c r="M1657" s="339"/>
      <c r="N1657" s="339"/>
      <c r="O1657" s="339"/>
      <c r="P1657" s="339"/>
      <c r="Q1657" s="339"/>
    </row>
    <row r="1658" spans="1:17" ht="13.5" customHeight="1">
      <c r="A1658" s="481"/>
      <c r="B1658" s="481"/>
      <c r="C1658" s="481"/>
      <c r="D1658" s="481"/>
      <c r="E1658" s="481"/>
      <c r="F1658" s="339"/>
      <c r="G1658" s="340" t="str">
        <f>IF(ISNUMBER(E1658),E1658/'Bulk DivVar Analysis'!$I$60,"")</f>
        <v/>
      </c>
      <c r="H1658" s="338" t="str">
        <f>IF(ISNUMBER(E1658), IF(G1658&gt;'Bulk DivVar Analysis'!$J$62,"Pass","Fail"),"")</f>
        <v/>
      </c>
      <c r="I1658" s="338" t="str">
        <f t="shared" si="27"/>
        <v/>
      </c>
      <c r="J1658" s="339"/>
      <c r="K1658" s="339"/>
      <c r="L1658" s="339"/>
      <c r="M1658" s="339"/>
      <c r="N1658" s="339"/>
      <c r="O1658" s="339"/>
      <c r="P1658" s="339"/>
      <c r="Q1658" s="339"/>
    </row>
    <row r="1659" spans="1:17" ht="13.5" customHeight="1">
      <c r="A1659" s="481"/>
      <c r="B1659" s="481"/>
      <c r="C1659" s="481"/>
      <c r="D1659" s="481"/>
      <c r="E1659" s="481"/>
      <c r="F1659" s="339"/>
      <c r="G1659" s="340" t="str">
        <f>IF(ISNUMBER(E1659),E1659/'Bulk DivVar Analysis'!$I$60,"")</f>
        <v/>
      </c>
      <c r="H1659" s="338" t="str">
        <f>IF(ISNUMBER(E1659), IF(G1659&gt;'Bulk DivVar Analysis'!$J$62,"Pass","Fail"),"")</f>
        <v/>
      </c>
      <c r="I1659" s="338" t="str">
        <f t="shared" si="27"/>
        <v/>
      </c>
      <c r="J1659" s="339"/>
      <c r="K1659" s="339"/>
      <c r="L1659" s="339"/>
      <c r="M1659" s="339"/>
      <c r="N1659" s="339"/>
      <c r="O1659" s="339"/>
      <c r="P1659" s="339"/>
      <c r="Q1659" s="339"/>
    </row>
    <row r="1660" spans="1:17" ht="13.5" customHeight="1">
      <c r="A1660" s="481"/>
      <c r="B1660" s="481"/>
      <c r="C1660" s="481"/>
      <c r="D1660" s="481"/>
      <c r="E1660" s="481"/>
      <c r="F1660" s="339"/>
      <c r="G1660" s="340" t="str">
        <f>IF(ISNUMBER(E1660),E1660/'Bulk DivVar Analysis'!$I$60,"")</f>
        <v/>
      </c>
      <c r="H1660" s="338" t="str">
        <f>IF(ISNUMBER(E1660), IF(G1660&gt;'Bulk DivVar Analysis'!$J$62,"Pass","Fail"),"")</f>
        <v/>
      </c>
      <c r="I1660" s="338" t="str">
        <f t="shared" si="27"/>
        <v/>
      </c>
      <c r="J1660" s="339"/>
      <c r="K1660" s="339"/>
      <c r="L1660" s="339"/>
      <c r="M1660" s="339"/>
      <c r="N1660" s="339"/>
      <c r="O1660" s="339"/>
      <c r="P1660" s="339"/>
      <c r="Q1660" s="339"/>
    </row>
    <row r="1661" spans="1:17" ht="13.5" customHeight="1">
      <c r="A1661" s="481"/>
      <c r="B1661" s="481"/>
      <c r="C1661" s="481"/>
      <c r="D1661" s="481"/>
      <c r="E1661" s="481"/>
      <c r="F1661" s="339"/>
      <c r="G1661" s="340" t="str">
        <f>IF(ISNUMBER(E1661),E1661/'Bulk DivVar Analysis'!$I$60,"")</f>
        <v/>
      </c>
      <c r="H1661" s="338" t="str">
        <f>IF(ISNUMBER(E1661), IF(G1661&gt;'Bulk DivVar Analysis'!$J$62,"Pass","Fail"),"")</f>
        <v/>
      </c>
      <c r="I1661" s="338" t="str">
        <f t="shared" si="27"/>
        <v/>
      </c>
      <c r="J1661" s="339"/>
      <c r="K1661" s="339"/>
      <c r="L1661" s="339"/>
      <c r="M1661" s="339"/>
      <c r="N1661" s="339"/>
      <c r="O1661" s="339"/>
      <c r="P1661" s="339"/>
      <c r="Q1661" s="339"/>
    </row>
    <row r="1662" spans="1:17" ht="13.5" customHeight="1">
      <c r="A1662" s="481"/>
      <c r="B1662" s="481"/>
      <c r="C1662" s="481"/>
      <c r="D1662" s="481"/>
      <c r="E1662" s="481"/>
      <c r="F1662" s="339"/>
      <c r="G1662" s="340" t="str">
        <f>IF(ISNUMBER(E1662),E1662/'Bulk DivVar Analysis'!$I$60,"")</f>
        <v/>
      </c>
      <c r="H1662" s="338" t="str">
        <f>IF(ISNUMBER(E1662), IF(G1662&gt;'Bulk DivVar Analysis'!$J$62,"Pass","Fail"),"")</f>
        <v/>
      </c>
      <c r="I1662" s="338" t="str">
        <f t="shared" si="27"/>
        <v/>
      </c>
      <c r="J1662" s="339"/>
      <c r="K1662" s="339"/>
      <c r="L1662" s="339"/>
      <c r="M1662" s="339"/>
      <c r="N1662" s="339"/>
      <c r="O1662" s="339"/>
      <c r="P1662" s="339"/>
      <c r="Q1662" s="339"/>
    </row>
    <row r="1663" spans="1:17" ht="13.5" customHeight="1">
      <c r="A1663" s="481"/>
      <c r="B1663" s="481"/>
      <c r="C1663" s="481"/>
      <c r="D1663" s="481"/>
      <c r="E1663" s="481"/>
      <c r="F1663" s="339"/>
      <c r="G1663" s="340" t="str">
        <f>IF(ISNUMBER(E1663),E1663/'Bulk DivVar Analysis'!$I$60,"")</f>
        <v/>
      </c>
      <c r="H1663" s="338" t="str">
        <f>IF(ISNUMBER(E1663), IF(G1663&gt;'Bulk DivVar Analysis'!$J$62,"Pass","Fail"),"")</f>
        <v/>
      </c>
      <c r="I1663" s="338" t="str">
        <f t="shared" si="27"/>
        <v/>
      </c>
      <c r="J1663" s="339"/>
      <c r="K1663" s="339"/>
      <c r="L1663" s="339"/>
      <c r="M1663" s="339"/>
      <c r="N1663" s="339"/>
      <c r="O1663" s="339"/>
      <c r="P1663" s="339"/>
      <c r="Q1663" s="339"/>
    </row>
    <row r="1664" spans="1:17" ht="13.5" customHeight="1">
      <c r="A1664" s="481"/>
      <c r="B1664" s="481"/>
      <c r="C1664" s="481"/>
      <c r="D1664" s="481"/>
      <c r="E1664" s="481"/>
      <c r="F1664" s="339"/>
      <c r="G1664" s="340" t="str">
        <f>IF(ISNUMBER(E1664),E1664/'Bulk DivVar Analysis'!$I$60,"")</f>
        <v/>
      </c>
      <c r="H1664" s="338" t="str">
        <f>IF(ISNUMBER(E1664), IF(G1664&gt;'Bulk DivVar Analysis'!$J$62,"Pass","Fail"),"")</f>
        <v/>
      </c>
      <c r="I1664" s="338" t="str">
        <f t="shared" si="27"/>
        <v/>
      </c>
      <c r="J1664" s="339"/>
      <c r="K1664" s="339"/>
      <c r="L1664" s="339"/>
      <c r="M1664" s="339"/>
      <c r="N1664" s="339"/>
      <c r="O1664" s="339"/>
      <c r="P1664" s="339"/>
      <c r="Q1664" s="339"/>
    </row>
    <row r="1665" spans="1:17" ht="13.5" customHeight="1">
      <c r="A1665" s="481"/>
      <c r="B1665" s="481"/>
      <c r="C1665" s="481"/>
      <c r="D1665" s="481"/>
      <c r="E1665" s="481"/>
      <c r="F1665" s="339"/>
      <c r="G1665" s="340" t="str">
        <f>IF(ISNUMBER(E1665),E1665/'Bulk DivVar Analysis'!$I$60,"")</f>
        <v/>
      </c>
      <c r="H1665" s="338" t="str">
        <f>IF(ISNUMBER(E1665), IF(G1665&gt;'Bulk DivVar Analysis'!$J$62,"Pass","Fail"),"")</f>
        <v/>
      </c>
      <c r="I1665" s="338" t="str">
        <f t="shared" si="27"/>
        <v/>
      </c>
      <c r="J1665" s="339"/>
      <c r="K1665" s="339"/>
      <c r="L1665" s="339"/>
      <c r="M1665" s="339"/>
      <c r="N1665" s="339"/>
      <c r="O1665" s="339"/>
      <c r="P1665" s="339"/>
      <c r="Q1665" s="339"/>
    </row>
    <row r="1666" spans="1:17" ht="13.5" customHeight="1">
      <c r="A1666" s="481"/>
      <c r="B1666" s="481"/>
      <c r="C1666" s="481"/>
      <c r="D1666" s="481"/>
      <c r="E1666" s="481"/>
      <c r="F1666" s="339"/>
      <c r="G1666" s="340" t="str">
        <f>IF(ISNUMBER(E1666),E1666/'Bulk DivVar Analysis'!$I$60,"")</f>
        <v/>
      </c>
      <c r="H1666" s="338" t="str">
        <f>IF(ISNUMBER(E1666), IF(G1666&gt;'Bulk DivVar Analysis'!$J$62,"Pass","Fail"),"")</f>
        <v/>
      </c>
      <c r="I1666" s="338" t="str">
        <f t="shared" si="27"/>
        <v/>
      </c>
      <c r="J1666" s="339"/>
      <c r="K1666" s="339"/>
      <c r="L1666" s="339"/>
      <c r="M1666" s="339"/>
      <c r="N1666" s="339"/>
      <c r="O1666" s="339"/>
      <c r="P1666" s="339"/>
      <c r="Q1666" s="339"/>
    </row>
    <row r="1667" spans="1:17" ht="13.5" customHeight="1">
      <c r="A1667" s="481"/>
      <c r="B1667" s="481"/>
      <c r="C1667" s="481"/>
      <c r="D1667" s="481"/>
      <c r="E1667" s="481"/>
      <c r="F1667" s="339"/>
      <c r="G1667" s="340" t="str">
        <f>IF(ISNUMBER(E1667),E1667/'Bulk DivVar Analysis'!$I$60,"")</f>
        <v/>
      </c>
      <c r="H1667" s="338" t="str">
        <f>IF(ISNUMBER(E1667), IF(G1667&gt;'Bulk DivVar Analysis'!$J$62,"Pass","Fail"),"")</f>
        <v/>
      </c>
      <c r="I1667" s="338" t="str">
        <f t="shared" ref="I1667:I1730" si="28">_xlfn.TEXTJOIN("_",TRUE,B1667,C1667)</f>
        <v/>
      </c>
      <c r="J1667" s="339"/>
      <c r="K1667" s="339"/>
      <c r="L1667" s="339"/>
      <c r="M1667" s="339"/>
      <c r="N1667" s="339"/>
      <c r="O1667" s="339"/>
      <c r="P1667" s="339"/>
      <c r="Q1667" s="339"/>
    </row>
    <row r="1668" spans="1:17" ht="13.5" customHeight="1">
      <c r="A1668" s="481"/>
      <c r="B1668" s="481"/>
      <c r="C1668" s="481"/>
      <c r="D1668" s="481"/>
      <c r="E1668" s="481"/>
      <c r="F1668" s="339"/>
      <c r="G1668" s="340" t="str">
        <f>IF(ISNUMBER(E1668),E1668/'Bulk DivVar Analysis'!$I$60,"")</f>
        <v/>
      </c>
      <c r="H1668" s="338" t="str">
        <f>IF(ISNUMBER(E1668), IF(G1668&gt;'Bulk DivVar Analysis'!$J$62,"Pass","Fail"),"")</f>
        <v/>
      </c>
      <c r="I1668" s="338" t="str">
        <f t="shared" si="28"/>
        <v/>
      </c>
      <c r="J1668" s="339"/>
      <c r="K1668" s="339"/>
      <c r="L1668" s="339"/>
      <c r="M1668" s="339"/>
      <c r="N1668" s="339"/>
      <c r="O1668" s="339"/>
      <c r="P1668" s="339"/>
      <c r="Q1668" s="339"/>
    </row>
    <row r="1669" spans="1:17" ht="13.5" customHeight="1">
      <c r="A1669" s="481"/>
      <c r="B1669" s="481"/>
      <c r="C1669" s="481"/>
      <c r="D1669" s="481"/>
      <c r="E1669" s="481"/>
      <c r="F1669" s="339"/>
      <c r="G1669" s="340" t="str">
        <f>IF(ISNUMBER(E1669),E1669/'Bulk DivVar Analysis'!$I$60,"")</f>
        <v/>
      </c>
      <c r="H1669" s="338" t="str">
        <f>IF(ISNUMBER(E1669), IF(G1669&gt;'Bulk DivVar Analysis'!$J$62,"Pass","Fail"),"")</f>
        <v/>
      </c>
      <c r="I1669" s="338" t="str">
        <f t="shared" si="28"/>
        <v/>
      </c>
      <c r="J1669" s="339"/>
      <c r="K1669" s="339"/>
      <c r="L1669" s="339"/>
      <c r="M1669" s="339"/>
      <c r="N1669" s="339"/>
      <c r="O1669" s="339"/>
      <c r="P1669" s="339"/>
      <c r="Q1669" s="339"/>
    </row>
    <row r="1670" spans="1:17" ht="13.5" customHeight="1">
      <c r="A1670" s="481"/>
      <c r="B1670" s="481"/>
      <c r="C1670" s="481"/>
      <c r="D1670" s="481"/>
      <c r="E1670" s="481"/>
      <c r="F1670" s="339"/>
      <c r="G1670" s="340" t="str">
        <f>IF(ISNUMBER(E1670),E1670/'Bulk DivVar Analysis'!$I$60,"")</f>
        <v/>
      </c>
      <c r="H1670" s="338" t="str">
        <f>IF(ISNUMBER(E1670), IF(G1670&gt;'Bulk DivVar Analysis'!$J$62,"Pass","Fail"),"")</f>
        <v/>
      </c>
      <c r="I1670" s="338" t="str">
        <f t="shared" si="28"/>
        <v/>
      </c>
      <c r="J1670" s="339"/>
      <c r="K1670" s="339"/>
      <c r="L1670" s="339"/>
      <c r="M1670" s="339"/>
      <c r="N1670" s="339"/>
      <c r="O1670" s="339"/>
      <c r="P1670" s="339"/>
      <c r="Q1670" s="339"/>
    </row>
    <row r="1671" spans="1:17" ht="13.5" customHeight="1">
      <c r="A1671" s="481"/>
      <c r="B1671" s="481"/>
      <c r="C1671" s="481"/>
      <c r="D1671" s="481"/>
      <c r="E1671" s="481"/>
      <c r="F1671" s="339"/>
      <c r="G1671" s="340" t="str">
        <f>IF(ISNUMBER(E1671),E1671/'Bulk DivVar Analysis'!$I$60,"")</f>
        <v/>
      </c>
      <c r="H1671" s="338" t="str">
        <f>IF(ISNUMBER(E1671), IF(G1671&gt;'Bulk DivVar Analysis'!$J$62,"Pass","Fail"),"")</f>
        <v/>
      </c>
      <c r="I1671" s="338" t="str">
        <f t="shared" si="28"/>
        <v/>
      </c>
      <c r="J1671" s="339"/>
      <c r="K1671" s="339"/>
      <c r="L1671" s="339"/>
      <c r="M1671" s="339"/>
      <c r="N1671" s="339"/>
      <c r="O1671" s="339"/>
      <c r="P1671" s="339"/>
      <c r="Q1671" s="339"/>
    </row>
    <row r="1672" spans="1:17" ht="13.5" customHeight="1">
      <c r="A1672" s="481"/>
      <c r="B1672" s="481"/>
      <c r="C1672" s="481"/>
      <c r="D1672" s="481"/>
      <c r="E1672" s="481"/>
      <c r="F1672" s="339"/>
      <c r="G1672" s="340" t="str">
        <f>IF(ISNUMBER(E1672),E1672/'Bulk DivVar Analysis'!$I$60,"")</f>
        <v/>
      </c>
      <c r="H1672" s="338" t="str">
        <f>IF(ISNUMBER(E1672), IF(G1672&gt;'Bulk DivVar Analysis'!$J$62,"Pass","Fail"),"")</f>
        <v/>
      </c>
      <c r="I1672" s="338" t="str">
        <f t="shared" si="28"/>
        <v/>
      </c>
      <c r="J1672" s="339"/>
      <c r="K1672" s="339"/>
      <c r="L1672" s="339"/>
      <c r="M1672" s="339"/>
      <c r="N1672" s="339"/>
      <c r="O1672" s="339"/>
      <c r="P1672" s="339"/>
      <c r="Q1672" s="339"/>
    </row>
    <row r="1673" spans="1:17" ht="13.5" customHeight="1">
      <c r="A1673" s="481"/>
      <c r="B1673" s="481"/>
      <c r="C1673" s="481"/>
      <c r="D1673" s="481"/>
      <c r="E1673" s="481"/>
      <c r="F1673" s="339"/>
      <c r="G1673" s="340" t="str">
        <f>IF(ISNUMBER(E1673),E1673/'Bulk DivVar Analysis'!$I$60,"")</f>
        <v/>
      </c>
      <c r="H1673" s="338" t="str">
        <f>IF(ISNUMBER(E1673), IF(G1673&gt;'Bulk DivVar Analysis'!$J$62,"Pass","Fail"),"")</f>
        <v/>
      </c>
      <c r="I1673" s="338" t="str">
        <f t="shared" si="28"/>
        <v/>
      </c>
      <c r="J1673" s="339"/>
      <c r="K1673" s="339"/>
      <c r="L1673" s="339"/>
      <c r="M1673" s="339"/>
      <c r="N1673" s="339"/>
      <c r="O1673" s="339"/>
      <c r="P1673" s="339"/>
      <c r="Q1673" s="339"/>
    </row>
    <row r="1674" spans="1:17" ht="13.5" customHeight="1">
      <c r="A1674" s="481"/>
      <c r="B1674" s="481"/>
      <c r="C1674" s="481"/>
      <c r="D1674" s="481"/>
      <c r="E1674" s="481"/>
      <c r="F1674" s="339"/>
      <c r="G1674" s="340" t="str">
        <f>IF(ISNUMBER(E1674),E1674/'Bulk DivVar Analysis'!$I$60,"")</f>
        <v/>
      </c>
      <c r="H1674" s="338" t="str">
        <f>IF(ISNUMBER(E1674), IF(G1674&gt;'Bulk DivVar Analysis'!$J$62,"Pass","Fail"),"")</f>
        <v/>
      </c>
      <c r="I1674" s="338" t="str">
        <f t="shared" si="28"/>
        <v/>
      </c>
      <c r="J1674" s="339"/>
      <c r="K1674" s="339"/>
      <c r="L1674" s="339"/>
      <c r="M1674" s="339"/>
      <c r="N1674" s="339"/>
      <c r="O1674" s="339"/>
      <c r="P1674" s="339"/>
      <c r="Q1674" s="339"/>
    </row>
    <row r="1675" spans="1:17" ht="13.5" customHeight="1">
      <c r="A1675" s="481"/>
      <c r="B1675" s="481"/>
      <c r="C1675" s="481"/>
      <c r="D1675" s="481"/>
      <c r="E1675" s="481"/>
      <c r="F1675" s="339"/>
      <c r="G1675" s="340" t="str">
        <f>IF(ISNUMBER(E1675),E1675/'Bulk DivVar Analysis'!$I$60,"")</f>
        <v/>
      </c>
      <c r="H1675" s="338" t="str">
        <f>IF(ISNUMBER(E1675), IF(G1675&gt;'Bulk DivVar Analysis'!$J$62,"Pass","Fail"),"")</f>
        <v/>
      </c>
      <c r="I1675" s="338" t="str">
        <f t="shared" si="28"/>
        <v/>
      </c>
      <c r="J1675" s="339"/>
      <c r="K1675" s="339"/>
      <c r="L1675" s="339"/>
      <c r="M1675" s="339"/>
      <c r="N1675" s="339"/>
      <c r="O1675" s="339"/>
      <c r="P1675" s="339"/>
      <c r="Q1675" s="339"/>
    </row>
    <row r="1676" spans="1:17" ht="13.5" customHeight="1">
      <c r="A1676" s="481"/>
      <c r="B1676" s="481"/>
      <c r="C1676" s="481"/>
      <c r="D1676" s="481"/>
      <c r="E1676" s="481"/>
      <c r="F1676" s="339"/>
      <c r="G1676" s="340" t="str">
        <f>IF(ISNUMBER(E1676),E1676/'Bulk DivVar Analysis'!$I$60,"")</f>
        <v/>
      </c>
      <c r="H1676" s="338" t="str">
        <f>IF(ISNUMBER(E1676), IF(G1676&gt;'Bulk DivVar Analysis'!$J$62,"Pass","Fail"),"")</f>
        <v/>
      </c>
      <c r="I1676" s="338" t="str">
        <f t="shared" si="28"/>
        <v/>
      </c>
      <c r="J1676" s="339"/>
      <c r="K1676" s="339"/>
      <c r="L1676" s="339"/>
      <c r="M1676" s="339"/>
      <c r="N1676" s="339"/>
      <c r="O1676" s="339"/>
      <c r="P1676" s="339"/>
      <c r="Q1676" s="339"/>
    </row>
    <row r="1677" spans="1:17" ht="13.5" customHeight="1">
      <c r="A1677" s="481"/>
      <c r="B1677" s="481"/>
      <c r="C1677" s="481"/>
      <c r="D1677" s="481"/>
      <c r="E1677" s="481"/>
      <c r="F1677" s="339"/>
      <c r="G1677" s="340" t="str">
        <f>IF(ISNUMBER(E1677),E1677/'Bulk DivVar Analysis'!$I$60,"")</f>
        <v/>
      </c>
      <c r="H1677" s="338" t="str">
        <f>IF(ISNUMBER(E1677), IF(G1677&gt;'Bulk DivVar Analysis'!$J$62,"Pass","Fail"),"")</f>
        <v/>
      </c>
      <c r="I1677" s="338" t="str">
        <f t="shared" si="28"/>
        <v/>
      </c>
      <c r="J1677" s="339"/>
      <c r="K1677" s="339"/>
      <c r="L1677" s="339"/>
      <c r="M1677" s="339"/>
      <c r="N1677" s="339"/>
      <c r="O1677" s="339"/>
      <c r="P1677" s="339"/>
      <c r="Q1677" s="339"/>
    </row>
    <row r="1678" spans="1:17" ht="13.5" customHeight="1">
      <c r="A1678" s="481"/>
      <c r="B1678" s="481"/>
      <c r="C1678" s="481"/>
      <c r="D1678" s="481"/>
      <c r="E1678" s="481"/>
      <c r="F1678" s="339"/>
      <c r="G1678" s="340" t="str">
        <f>IF(ISNUMBER(E1678),E1678/'Bulk DivVar Analysis'!$I$60,"")</f>
        <v/>
      </c>
      <c r="H1678" s="338" t="str">
        <f>IF(ISNUMBER(E1678), IF(G1678&gt;'Bulk DivVar Analysis'!$J$62,"Pass","Fail"),"")</f>
        <v/>
      </c>
      <c r="I1678" s="338" t="str">
        <f t="shared" si="28"/>
        <v/>
      </c>
      <c r="J1678" s="339"/>
      <c r="K1678" s="339"/>
      <c r="L1678" s="339"/>
      <c r="M1678" s="339"/>
      <c r="N1678" s="339"/>
      <c r="O1678" s="339"/>
      <c r="P1678" s="339"/>
      <c r="Q1678" s="339"/>
    </row>
    <row r="1679" spans="1:17" ht="13.5" customHeight="1">
      <c r="A1679" s="481"/>
      <c r="B1679" s="481"/>
      <c r="C1679" s="481"/>
      <c r="D1679" s="481"/>
      <c r="E1679" s="481"/>
      <c r="F1679" s="339"/>
      <c r="G1679" s="340" t="str">
        <f>IF(ISNUMBER(E1679),E1679/'Bulk DivVar Analysis'!$I$60,"")</f>
        <v/>
      </c>
      <c r="H1679" s="338" t="str">
        <f>IF(ISNUMBER(E1679), IF(G1679&gt;'Bulk DivVar Analysis'!$J$62,"Pass","Fail"),"")</f>
        <v/>
      </c>
      <c r="I1679" s="338" t="str">
        <f t="shared" si="28"/>
        <v/>
      </c>
      <c r="J1679" s="339"/>
      <c r="K1679" s="339"/>
      <c r="L1679" s="339"/>
      <c r="M1679" s="339"/>
      <c r="N1679" s="339"/>
      <c r="O1679" s="339"/>
      <c r="P1679" s="339"/>
      <c r="Q1679" s="339"/>
    </row>
    <row r="1680" spans="1:17" ht="13.5" customHeight="1">
      <c r="A1680" s="481"/>
      <c r="B1680" s="481"/>
      <c r="C1680" s="481"/>
      <c r="D1680" s="481"/>
      <c r="E1680" s="481"/>
      <c r="F1680" s="339"/>
      <c r="G1680" s="340" t="str">
        <f>IF(ISNUMBER(E1680),E1680/'Bulk DivVar Analysis'!$I$60,"")</f>
        <v/>
      </c>
      <c r="H1680" s="338" t="str">
        <f>IF(ISNUMBER(E1680), IF(G1680&gt;'Bulk DivVar Analysis'!$J$62,"Pass","Fail"),"")</f>
        <v/>
      </c>
      <c r="I1680" s="338" t="str">
        <f t="shared" si="28"/>
        <v/>
      </c>
      <c r="J1680" s="339"/>
      <c r="K1680" s="339"/>
      <c r="L1680" s="339"/>
      <c r="M1680" s="339"/>
      <c r="N1680" s="339"/>
      <c r="O1680" s="339"/>
      <c r="P1680" s="339"/>
      <c r="Q1680" s="339"/>
    </row>
    <row r="1681" spans="1:17" ht="13.5" customHeight="1">
      <c r="A1681" s="481"/>
      <c r="B1681" s="481"/>
      <c r="C1681" s="481"/>
      <c r="D1681" s="481"/>
      <c r="E1681" s="481"/>
      <c r="F1681" s="339"/>
      <c r="G1681" s="340" t="str">
        <f>IF(ISNUMBER(E1681),E1681/'Bulk DivVar Analysis'!$I$60,"")</f>
        <v/>
      </c>
      <c r="H1681" s="338" t="str">
        <f>IF(ISNUMBER(E1681), IF(G1681&gt;'Bulk DivVar Analysis'!$J$62,"Pass","Fail"),"")</f>
        <v/>
      </c>
      <c r="I1681" s="338" t="str">
        <f t="shared" si="28"/>
        <v/>
      </c>
      <c r="J1681" s="339"/>
      <c r="K1681" s="339"/>
      <c r="L1681" s="339"/>
      <c r="M1681" s="339"/>
      <c r="N1681" s="339"/>
      <c r="O1681" s="339"/>
      <c r="P1681" s="339"/>
      <c r="Q1681" s="339"/>
    </row>
    <row r="1682" spans="1:17" ht="13.5" customHeight="1">
      <c r="A1682" s="481"/>
      <c r="B1682" s="481"/>
      <c r="C1682" s="481"/>
      <c r="D1682" s="481"/>
      <c r="E1682" s="481"/>
      <c r="F1682" s="339"/>
      <c r="G1682" s="340" t="str">
        <f>IF(ISNUMBER(E1682),E1682/'Bulk DivVar Analysis'!$I$60,"")</f>
        <v/>
      </c>
      <c r="H1682" s="338" t="str">
        <f>IF(ISNUMBER(E1682), IF(G1682&gt;'Bulk DivVar Analysis'!$J$62,"Pass","Fail"),"")</f>
        <v/>
      </c>
      <c r="I1682" s="338" t="str">
        <f t="shared" si="28"/>
        <v/>
      </c>
      <c r="J1682" s="339"/>
      <c r="K1682" s="339"/>
      <c r="L1682" s="339"/>
      <c r="M1682" s="339"/>
      <c r="N1682" s="339"/>
      <c r="O1682" s="339"/>
      <c r="P1682" s="339"/>
      <c r="Q1682" s="339"/>
    </row>
    <row r="1683" spans="1:17" ht="13.5" customHeight="1">
      <c r="A1683" s="481"/>
      <c r="B1683" s="481"/>
      <c r="C1683" s="481"/>
      <c r="D1683" s="481"/>
      <c r="E1683" s="481"/>
      <c r="F1683" s="339"/>
      <c r="G1683" s="340" t="str">
        <f>IF(ISNUMBER(E1683),E1683/'Bulk DivVar Analysis'!$I$60,"")</f>
        <v/>
      </c>
      <c r="H1683" s="338" t="str">
        <f>IF(ISNUMBER(E1683), IF(G1683&gt;'Bulk DivVar Analysis'!$J$62,"Pass","Fail"),"")</f>
        <v/>
      </c>
      <c r="I1683" s="338" t="str">
        <f t="shared" si="28"/>
        <v/>
      </c>
      <c r="J1683" s="339"/>
      <c r="K1683" s="339"/>
      <c r="L1683" s="339"/>
      <c r="M1683" s="339"/>
      <c r="N1683" s="339"/>
      <c r="O1683" s="339"/>
      <c r="P1683" s="339"/>
      <c r="Q1683" s="339"/>
    </row>
    <row r="1684" spans="1:17" ht="13.5" customHeight="1">
      <c r="A1684" s="481"/>
      <c r="B1684" s="481"/>
      <c r="C1684" s="481"/>
      <c r="D1684" s="481"/>
      <c r="E1684" s="481"/>
      <c r="F1684" s="339"/>
      <c r="G1684" s="340" t="str">
        <f>IF(ISNUMBER(E1684),E1684/'Bulk DivVar Analysis'!$I$60,"")</f>
        <v/>
      </c>
      <c r="H1684" s="338" t="str">
        <f>IF(ISNUMBER(E1684), IF(G1684&gt;'Bulk DivVar Analysis'!$J$62,"Pass","Fail"),"")</f>
        <v/>
      </c>
      <c r="I1684" s="338" t="str">
        <f t="shared" si="28"/>
        <v/>
      </c>
      <c r="J1684" s="339"/>
      <c r="K1684" s="339"/>
      <c r="L1684" s="339"/>
      <c r="M1684" s="339"/>
      <c r="N1684" s="339"/>
      <c r="O1684" s="339"/>
      <c r="P1684" s="339"/>
      <c r="Q1684" s="339"/>
    </row>
    <row r="1685" spans="1:17" ht="13.5" customHeight="1">
      <c r="A1685" s="481"/>
      <c r="B1685" s="481"/>
      <c r="C1685" s="481"/>
      <c r="D1685" s="481"/>
      <c r="E1685" s="481"/>
      <c r="F1685" s="339"/>
      <c r="G1685" s="340" t="str">
        <f>IF(ISNUMBER(E1685),E1685/'Bulk DivVar Analysis'!$I$60,"")</f>
        <v/>
      </c>
      <c r="H1685" s="338" t="str">
        <f>IF(ISNUMBER(E1685), IF(G1685&gt;'Bulk DivVar Analysis'!$J$62,"Pass","Fail"),"")</f>
        <v/>
      </c>
      <c r="I1685" s="338" t="str">
        <f t="shared" si="28"/>
        <v/>
      </c>
      <c r="J1685" s="339"/>
      <c r="K1685" s="339"/>
      <c r="L1685" s="339"/>
      <c r="M1685" s="339"/>
      <c r="N1685" s="339"/>
      <c r="O1685" s="339"/>
      <c r="P1685" s="339"/>
      <c r="Q1685" s="339"/>
    </row>
    <row r="1686" spans="1:17" ht="13.5" customHeight="1">
      <c r="A1686" s="481"/>
      <c r="B1686" s="481"/>
      <c r="C1686" s="481"/>
      <c r="D1686" s="481"/>
      <c r="E1686" s="481"/>
      <c r="F1686" s="339"/>
      <c r="G1686" s="340" t="str">
        <f>IF(ISNUMBER(E1686),E1686/'Bulk DivVar Analysis'!$I$60,"")</f>
        <v/>
      </c>
      <c r="H1686" s="338" t="str">
        <f>IF(ISNUMBER(E1686), IF(G1686&gt;'Bulk DivVar Analysis'!$J$62,"Pass","Fail"),"")</f>
        <v/>
      </c>
      <c r="I1686" s="338" t="str">
        <f t="shared" si="28"/>
        <v/>
      </c>
      <c r="J1686" s="339"/>
      <c r="K1686" s="339"/>
      <c r="L1686" s="339"/>
      <c r="M1686" s="339"/>
      <c r="N1686" s="339"/>
      <c r="O1686" s="339"/>
      <c r="P1686" s="339"/>
      <c r="Q1686" s="339"/>
    </row>
    <row r="1687" spans="1:17" ht="13.5" customHeight="1">
      <c r="A1687" s="481"/>
      <c r="B1687" s="481"/>
      <c r="C1687" s="481"/>
      <c r="D1687" s="481"/>
      <c r="E1687" s="481"/>
      <c r="F1687" s="339"/>
      <c r="G1687" s="340" t="str">
        <f>IF(ISNUMBER(E1687),E1687/'Bulk DivVar Analysis'!$I$60,"")</f>
        <v/>
      </c>
      <c r="H1687" s="338" t="str">
        <f>IF(ISNUMBER(E1687), IF(G1687&gt;'Bulk DivVar Analysis'!$J$62,"Pass","Fail"),"")</f>
        <v/>
      </c>
      <c r="I1687" s="338" t="str">
        <f t="shared" si="28"/>
        <v/>
      </c>
      <c r="J1687" s="339"/>
      <c r="K1687" s="339"/>
      <c r="L1687" s="339"/>
      <c r="M1687" s="339"/>
      <c r="N1687" s="339"/>
      <c r="O1687" s="339"/>
      <c r="P1687" s="339"/>
      <c r="Q1687" s="339"/>
    </row>
    <row r="1688" spans="1:17" ht="13.5" customHeight="1">
      <c r="A1688" s="481"/>
      <c r="B1688" s="481"/>
      <c r="C1688" s="481"/>
      <c r="D1688" s="481"/>
      <c r="E1688" s="481"/>
      <c r="F1688" s="339"/>
      <c r="G1688" s="340" t="str">
        <f>IF(ISNUMBER(E1688),E1688/'Bulk DivVar Analysis'!$I$60,"")</f>
        <v/>
      </c>
      <c r="H1688" s="338" t="str">
        <f>IF(ISNUMBER(E1688), IF(G1688&gt;'Bulk DivVar Analysis'!$J$62,"Pass","Fail"),"")</f>
        <v/>
      </c>
      <c r="I1688" s="338" t="str">
        <f t="shared" si="28"/>
        <v/>
      </c>
      <c r="J1688" s="339"/>
      <c r="K1688" s="339"/>
      <c r="L1688" s="339"/>
      <c r="M1688" s="339"/>
      <c r="N1688" s="339"/>
      <c r="O1688" s="339"/>
      <c r="P1688" s="339"/>
      <c r="Q1688" s="339"/>
    </row>
    <row r="1689" spans="1:17" ht="13.5" customHeight="1">
      <c r="A1689" s="481"/>
      <c r="B1689" s="481"/>
      <c r="C1689" s="481"/>
      <c r="D1689" s="481"/>
      <c r="E1689" s="481"/>
      <c r="F1689" s="339"/>
      <c r="G1689" s="340" t="str">
        <f>IF(ISNUMBER(E1689),E1689/'Bulk DivVar Analysis'!$I$60,"")</f>
        <v/>
      </c>
      <c r="H1689" s="338" t="str">
        <f>IF(ISNUMBER(E1689), IF(G1689&gt;'Bulk DivVar Analysis'!$J$62,"Pass","Fail"),"")</f>
        <v/>
      </c>
      <c r="I1689" s="338" t="str">
        <f t="shared" si="28"/>
        <v/>
      </c>
      <c r="J1689" s="339"/>
      <c r="K1689" s="339"/>
      <c r="L1689" s="339"/>
      <c r="M1689" s="339"/>
      <c r="N1689" s="339"/>
      <c r="O1689" s="339"/>
      <c r="P1689" s="339"/>
      <c r="Q1689" s="339"/>
    </row>
    <row r="1690" spans="1:17" ht="13.5" customHeight="1">
      <c r="A1690" s="481"/>
      <c r="B1690" s="481"/>
      <c r="C1690" s="481"/>
      <c r="D1690" s="481"/>
      <c r="E1690" s="481"/>
      <c r="F1690" s="339"/>
      <c r="G1690" s="340" t="str">
        <f>IF(ISNUMBER(E1690),E1690/'Bulk DivVar Analysis'!$I$60,"")</f>
        <v/>
      </c>
      <c r="H1690" s="338" t="str">
        <f>IF(ISNUMBER(E1690), IF(G1690&gt;'Bulk DivVar Analysis'!$J$62,"Pass","Fail"),"")</f>
        <v/>
      </c>
      <c r="I1690" s="338" t="str">
        <f t="shared" si="28"/>
        <v/>
      </c>
      <c r="J1690" s="339"/>
      <c r="K1690" s="339"/>
      <c r="L1690" s="339"/>
      <c r="M1690" s="339"/>
      <c r="N1690" s="339"/>
      <c r="O1690" s="339"/>
      <c r="P1690" s="339"/>
      <c r="Q1690" s="339"/>
    </row>
    <row r="1691" spans="1:17" ht="13.5" customHeight="1">
      <c r="A1691" s="481"/>
      <c r="B1691" s="481"/>
      <c r="C1691" s="481"/>
      <c r="D1691" s="481"/>
      <c r="E1691" s="481"/>
      <c r="F1691" s="339"/>
      <c r="G1691" s="340" t="str">
        <f>IF(ISNUMBER(E1691),E1691/'Bulk DivVar Analysis'!$I$60,"")</f>
        <v/>
      </c>
      <c r="H1691" s="338" t="str">
        <f>IF(ISNUMBER(E1691), IF(G1691&gt;'Bulk DivVar Analysis'!$J$62,"Pass","Fail"),"")</f>
        <v/>
      </c>
      <c r="I1691" s="338" t="str">
        <f t="shared" si="28"/>
        <v/>
      </c>
      <c r="J1691" s="339"/>
      <c r="K1691" s="339"/>
      <c r="L1691" s="339"/>
      <c r="M1691" s="339"/>
      <c r="N1691" s="339"/>
      <c r="O1691" s="339"/>
      <c r="P1691" s="339"/>
      <c r="Q1691" s="339"/>
    </row>
    <row r="1692" spans="1:17" ht="13.5" customHeight="1">
      <c r="A1692" s="481"/>
      <c r="B1692" s="481"/>
      <c r="C1692" s="481"/>
      <c r="D1692" s="481"/>
      <c r="E1692" s="481"/>
      <c r="F1692" s="339"/>
      <c r="G1692" s="340" t="str">
        <f>IF(ISNUMBER(E1692),E1692/'Bulk DivVar Analysis'!$I$60,"")</f>
        <v/>
      </c>
      <c r="H1692" s="338" t="str">
        <f>IF(ISNUMBER(E1692), IF(G1692&gt;'Bulk DivVar Analysis'!$J$62,"Pass","Fail"),"")</f>
        <v/>
      </c>
      <c r="I1692" s="338" t="str">
        <f t="shared" si="28"/>
        <v/>
      </c>
      <c r="J1692" s="339"/>
      <c r="K1692" s="339"/>
      <c r="L1692" s="339"/>
      <c r="M1692" s="339"/>
      <c r="N1692" s="339"/>
      <c r="O1692" s="339"/>
      <c r="P1692" s="339"/>
      <c r="Q1692" s="339"/>
    </row>
    <row r="1693" spans="1:17" ht="13.5" customHeight="1">
      <c r="A1693" s="481"/>
      <c r="B1693" s="481"/>
      <c r="C1693" s="481"/>
      <c r="D1693" s="481"/>
      <c r="E1693" s="481"/>
      <c r="F1693" s="339"/>
      <c r="G1693" s="340" t="str">
        <f>IF(ISNUMBER(E1693),E1693/'Bulk DivVar Analysis'!$I$60,"")</f>
        <v/>
      </c>
      <c r="H1693" s="338" t="str">
        <f>IF(ISNUMBER(E1693), IF(G1693&gt;'Bulk DivVar Analysis'!$J$62,"Pass","Fail"),"")</f>
        <v/>
      </c>
      <c r="I1693" s="338" t="str">
        <f t="shared" si="28"/>
        <v/>
      </c>
      <c r="J1693" s="339"/>
      <c r="K1693" s="339"/>
      <c r="L1693" s="339"/>
      <c r="M1693" s="339"/>
      <c r="N1693" s="339"/>
      <c r="O1693" s="339"/>
      <c r="P1693" s="339"/>
      <c r="Q1693" s="339"/>
    </row>
    <row r="1694" spans="1:17" ht="13.5" customHeight="1">
      <c r="A1694" s="481"/>
      <c r="B1694" s="481"/>
      <c r="C1694" s="481"/>
      <c r="D1694" s="481"/>
      <c r="E1694" s="481"/>
      <c r="F1694" s="339"/>
      <c r="G1694" s="340" t="str">
        <f>IF(ISNUMBER(E1694),E1694/'Bulk DivVar Analysis'!$I$60,"")</f>
        <v/>
      </c>
      <c r="H1694" s="338" t="str">
        <f>IF(ISNUMBER(E1694), IF(G1694&gt;'Bulk DivVar Analysis'!$J$62,"Pass","Fail"),"")</f>
        <v/>
      </c>
      <c r="I1694" s="338" t="str">
        <f t="shared" si="28"/>
        <v/>
      </c>
      <c r="J1694" s="339"/>
      <c r="K1694" s="339"/>
      <c r="L1694" s="339"/>
      <c r="M1694" s="339"/>
      <c r="N1694" s="339"/>
      <c r="O1694" s="339"/>
      <c r="P1694" s="339"/>
      <c r="Q1694" s="339"/>
    </row>
    <row r="1695" spans="1:17" ht="13.5" customHeight="1">
      <c r="A1695" s="481"/>
      <c r="B1695" s="481"/>
      <c r="C1695" s="481"/>
      <c r="D1695" s="481"/>
      <c r="E1695" s="481"/>
      <c r="F1695" s="339"/>
      <c r="G1695" s="340" t="str">
        <f>IF(ISNUMBER(E1695),E1695/'Bulk DivVar Analysis'!$I$60,"")</f>
        <v/>
      </c>
      <c r="H1695" s="338" t="str">
        <f>IF(ISNUMBER(E1695), IF(G1695&gt;'Bulk DivVar Analysis'!$J$62,"Pass","Fail"),"")</f>
        <v/>
      </c>
      <c r="I1695" s="338" t="str">
        <f t="shared" si="28"/>
        <v/>
      </c>
      <c r="J1695" s="339"/>
      <c r="K1695" s="339"/>
      <c r="L1695" s="339"/>
      <c r="M1695" s="339"/>
      <c r="N1695" s="339"/>
      <c r="O1695" s="339"/>
      <c r="P1695" s="339"/>
      <c r="Q1695" s="339"/>
    </row>
    <row r="1696" spans="1:17" ht="13.5" customHeight="1">
      <c r="A1696" s="481"/>
      <c r="B1696" s="481"/>
      <c r="C1696" s="481"/>
      <c r="D1696" s="481"/>
      <c r="E1696" s="481"/>
      <c r="F1696" s="339"/>
      <c r="G1696" s="340" t="str">
        <f>IF(ISNUMBER(E1696),E1696/'Bulk DivVar Analysis'!$I$60,"")</f>
        <v/>
      </c>
      <c r="H1696" s="338" t="str">
        <f>IF(ISNUMBER(E1696), IF(G1696&gt;'Bulk DivVar Analysis'!$J$62,"Pass","Fail"),"")</f>
        <v/>
      </c>
      <c r="I1696" s="338" t="str">
        <f t="shared" si="28"/>
        <v/>
      </c>
      <c r="J1696" s="339"/>
      <c r="K1696" s="339"/>
      <c r="L1696" s="339"/>
      <c r="M1696" s="339"/>
      <c r="N1696" s="339"/>
      <c r="O1696" s="339"/>
      <c r="P1696" s="339"/>
      <c r="Q1696" s="339"/>
    </row>
    <row r="1697" spans="1:17" ht="13.5" customHeight="1">
      <c r="A1697" s="481"/>
      <c r="B1697" s="481"/>
      <c r="C1697" s="481"/>
      <c r="D1697" s="481"/>
      <c r="E1697" s="481"/>
      <c r="F1697" s="339"/>
      <c r="G1697" s="340" t="str">
        <f>IF(ISNUMBER(E1697),E1697/'Bulk DivVar Analysis'!$I$60,"")</f>
        <v/>
      </c>
      <c r="H1697" s="338" t="str">
        <f>IF(ISNUMBER(E1697), IF(G1697&gt;'Bulk DivVar Analysis'!$J$62,"Pass","Fail"),"")</f>
        <v/>
      </c>
      <c r="I1697" s="338" t="str">
        <f t="shared" si="28"/>
        <v/>
      </c>
      <c r="J1697" s="339"/>
      <c r="K1697" s="339"/>
      <c r="L1697" s="339"/>
      <c r="M1697" s="339"/>
      <c r="N1697" s="339"/>
      <c r="O1697" s="339"/>
      <c r="P1697" s="339"/>
      <c r="Q1697" s="339"/>
    </row>
    <row r="1698" spans="1:17" ht="13.5" customHeight="1">
      <c r="A1698" s="481"/>
      <c r="B1698" s="481"/>
      <c r="C1698" s="481"/>
      <c r="D1698" s="481"/>
      <c r="E1698" s="481"/>
      <c r="F1698" s="339"/>
      <c r="G1698" s="340" t="str">
        <f>IF(ISNUMBER(E1698),E1698/'Bulk DivVar Analysis'!$I$60,"")</f>
        <v/>
      </c>
      <c r="H1698" s="338" t="str">
        <f>IF(ISNUMBER(E1698), IF(G1698&gt;'Bulk DivVar Analysis'!$J$62,"Pass","Fail"),"")</f>
        <v/>
      </c>
      <c r="I1698" s="338" t="str">
        <f t="shared" si="28"/>
        <v/>
      </c>
      <c r="J1698" s="339"/>
      <c r="K1698" s="339"/>
      <c r="L1698" s="339"/>
      <c r="M1698" s="339"/>
      <c r="N1698" s="339"/>
      <c r="O1698" s="339"/>
      <c r="P1698" s="339"/>
      <c r="Q1698" s="339"/>
    </row>
    <row r="1699" spans="1:17" ht="13.5" customHeight="1">
      <c r="A1699" s="481"/>
      <c r="B1699" s="481"/>
      <c r="C1699" s="481"/>
      <c r="D1699" s="481"/>
      <c r="E1699" s="481"/>
      <c r="F1699" s="339"/>
      <c r="G1699" s="340" t="str">
        <f>IF(ISNUMBER(E1699),E1699/'Bulk DivVar Analysis'!$I$60,"")</f>
        <v/>
      </c>
      <c r="H1699" s="338" t="str">
        <f>IF(ISNUMBER(E1699), IF(G1699&gt;'Bulk DivVar Analysis'!$J$62,"Pass","Fail"),"")</f>
        <v/>
      </c>
      <c r="I1699" s="338" t="str">
        <f t="shared" si="28"/>
        <v/>
      </c>
      <c r="J1699" s="339"/>
      <c r="K1699" s="339"/>
      <c r="L1699" s="339"/>
      <c r="M1699" s="339"/>
      <c r="N1699" s="339"/>
      <c r="O1699" s="339"/>
      <c r="P1699" s="339"/>
      <c r="Q1699" s="339"/>
    </row>
    <row r="1700" spans="1:17" ht="13.5" customHeight="1">
      <c r="A1700" s="481"/>
      <c r="B1700" s="481"/>
      <c r="C1700" s="481"/>
      <c r="D1700" s="481"/>
      <c r="E1700" s="481"/>
      <c r="F1700" s="339"/>
      <c r="G1700" s="340" t="str">
        <f>IF(ISNUMBER(E1700),E1700/'Bulk DivVar Analysis'!$I$60,"")</f>
        <v/>
      </c>
      <c r="H1700" s="338" t="str">
        <f>IF(ISNUMBER(E1700), IF(G1700&gt;'Bulk DivVar Analysis'!$J$62,"Pass","Fail"),"")</f>
        <v/>
      </c>
      <c r="I1700" s="338" t="str">
        <f t="shared" si="28"/>
        <v/>
      </c>
      <c r="J1700" s="339"/>
      <c r="K1700" s="339"/>
      <c r="L1700" s="339"/>
      <c r="M1700" s="339"/>
      <c r="N1700" s="339"/>
      <c r="O1700" s="339"/>
      <c r="P1700" s="339"/>
      <c r="Q1700" s="339"/>
    </row>
    <row r="1701" spans="1:17" ht="13.5" customHeight="1">
      <c r="A1701" s="481"/>
      <c r="B1701" s="481"/>
      <c r="C1701" s="481"/>
      <c r="D1701" s="481"/>
      <c r="E1701" s="481"/>
      <c r="F1701" s="339"/>
      <c r="G1701" s="340" t="str">
        <f>IF(ISNUMBER(E1701),E1701/'Bulk DivVar Analysis'!$I$60,"")</f>
        <v/>
      </c>
      <c r="H1701" s="338" t="str">
        <f>IF(ISNUMBER(E1701), IF(G1701&gt;'Bulk DivVar Analysis'!$J$62,"Pass","Fail"),"")</f>
        <v/>
      </c>
      <c r="I1701" s="338" t="str">
        <f t="shared" si="28"/>
        <v/>
      </c>
      <c r="J1701" s="339"/>
      <c r="K1701" s="339"/>
      <c r="L1701" s="339"/>
      <c r="M1701" s="339"/>
      <c r="N1701" s="339"/>
      <c r="O1701" s="339"/>
      <c r="P1701" s="339"/>
      <c r="Q1701" s="339"/>
    </row>
    <row r="1702" spans="1:17" ht="13.5" customHeight="1">
      <c r="A1702" s="481"/>
      <c r="B1702" s="481"/>
      <c r="C1702" s="481"/>
      <c r="D1702" s="481"/>
      <c r="E1702" s="481"/>
      <c r="F1702" s="339"/>
      <c r="G1702" s="340" t="str">
        <f>IF(ISNUMBER(E1702),E1702/'Bulk DivVar Analysis'!$I$60,"")</f>
        <v/>
      </c>
      <c r="H1702" s="338" t="str">
        <f>IF(ISNUMBER(E1702), IF(G1702&gt;'Bulk DivVar Analysis'!$J$62,"Pass","Fail"),"")</f>
        <v/>
      </c>
      <c r="I1702" s="338" t="str">
        <f t="shared" si="28"/>
        <v/>
      </c>
      <c r="J1702" s="339"/>
      <c r="K1702" s="339"/>
      <c r="L1702" s="339"/>
      <c r="M1702" s="339"/>
      <c r="N1702" s="339"/>
      <c r="O1702" s="339"/>
      <c r="P1702" s="339"/>
      <c r="Q1702" s="339"/>
    </row>
    <row r="1703" spans="1:17" ht="13.5" customHeight="1">
      <c r="A1703" s="481"/>
      <c r="B1703" s="481"/>
      <c r="C1703" s="481"/>
      <c r="D1703" s="481"/>
      <c r="E1703" s="481"/>
      <c r="F1703" s="339"/>
      <c r="G1703" s="340" t="str">
        <f>IF(ISNUMBER(E1703),E1703/'Bulk DivVar Analysis'!$I$60,"")</f>
        <v/>
      </c>
      <c r="H1703" s="338" t="str">
        <f>IF(ISNUMBER(E1703), IF(G1703&gt;'Bulk DivVar Analysis'!$J$62,"Pass","Fail"),"")</f>
        <v/>
      </c>
      <c r="I1703" s="338" t="str">
        <f t="shared" si="28"/>
        <v/>
      </c>
      <c r="J1703" s="339"/>
      <c r="K1703" s="339"/>
      <c r="L1703" s="339"/>
      <c r="M1703" s="339"/>
      <c r="N1703" s="339"/>
      <c r="O1703" s="339"/>
      <c r="P1703" s="339"/>
      <c r="Q1703" s="339"/>
    </row>
    <row r="1704" spans="1:17" ht="13.5" customHeight="1">
      <c r="A1704" s="481"/>
      <c r="B1704" s="481"/>
      <c r="C1704" s="481"/>
      <c r="D1704" s="481"/>
      <c r="E1704" s="481"/>
      <c r="F1704" s="339"/>
      <c r="G1704" s="340" t="str">
        <f>IF(ISNUMBER(E1704),E1704/'Bulk DivVar Analysis'!$I$60,"")</f>
        <v/>
      </c>
      <c r="H1704" s="338" t="str">
        <f>IF(ISNUMBER(E1704), IF(G1704&gt;'Bulk DivVar Analysis'!$J$62,"Pass","Fail"),"")</f>
        <v/>
      </c>
      <c r="I1704" s="338" t="str">
        <f t="shared" si="28"/>
        <v/>
      </c>
      <c r="J1704" s="339"/>
      <c r="K1704" s="339"/>
      <c r="L1704" s="339"/>
      <c r="M1704" s="339"/>
      <c r="N1704" s="339"/>
      <c r="O1704" s="339"/>
      <c r="P1704" s="339"/>
      <c r="Q1704" s="339"/>
    </row>
    <row r="1705" spans="1:17" ht="13.5" customHeight="1">
      <c r="A1705" s="481"/>
      <c r="B1705" s="481"/>
      <c r="C1705" s="481"/>
      <c r="D1705" s="481"/>
      <c r="E1705" s="481"/>
      <c r="F1705" s="339"/>
      <c r="G1705" s="340" t="str">
        <f>IF(ISNUMBER(E1705),E1705/'Bulk DivVar Analysis'!$I$60,"")</f>
        <v/>
      </c>
      <c r="H1705" s="338" t="str">
        <f>IF(ISNUMBER(E1705), IF(G1705&gt;'Bulk DivVar Analysis'!$J$62,"Pass","Fail"),"")</f>
        <v/>
      </c>
      <c r="I1705" s="338" t="str">
        <f t="shared" si="28"/>
        <v/>
      </c>
      <c r="J1705" s="339"/>
      <c r="K1705" s="339"/>
      <c r="L1705" s="339"/>
      <c r="M1705" s="339"/>
      <c r="N1705" s="339"/>
      <c r="O1705" s="339"/>
      <c r="P1705" s="339"/>
      <c r="Q1705" s="339"/>
    </row>
    <row r="1706" spans="1:17" ht="13.5" customHeight="1">
      <c r="A1706" s="481"/>
      <c r="B1706" s="481"/>
      <c r="C1706" s="481"/>
      <c r="D1706" s="481"/>
      <c r="E1706" s="481"/>
      <c r="F1706" s="339"/>
      <c r="G1706" s="340" t="str">
        <f>IF(ISNUMBER(E1706),E1706/'Bulk DivVar Analysis'!$I$60,"")</f>
        <v/>
      </c>
      <c r="H1706" s="338" t="str">
        <f>IF(ISNUMBER(E1706), IF(G1706&gt;'Bulk DivVar Analysis'!$J$62,"Pass","Fail"),"")</f>
        <v/>
      </c>
      <c r="I1706" s="338" t="str">
        <f t="shared" si="28"/>
        <v/>
      </c>
      <c r="J1706" s="339"/>
      <c r="K1706" s="339"/>
      <c r="L1706" s="339"/>
      <c r="M1706" s="339"/>
      <c r="N1706" s="339"/>
      <c r="O1706" s="339"/>
      <c r="P1706" s="339"/>
      <c r="Q1706" s="339"/>
    </row>
    <row r="1707" spans="1:17" ht="13.5" customHeight="1">
      <c r="A1707" s="481"/>
      <c r="B1707" s="481"/>
      <c r="C1707" s="481"/>
      <c r="D1707" s="481"/>
      <c r="E1707" s="481"/>
      <c r="F1707" s="339"/>
      <c r="G1707" s="340" t="str">
        <f>IF(ISNUMBER(E1707),E1707/'Bulk DivVar Analysis'!$I$60,"")</f>
        <v/>
      </c>
      <c r="H1707" s="338" t="str">
        <f>IF(ISNUMBER(E1707), IF(G1707&gt;'Bulk DivVar Analysis'!$J$62,"Pass","Fail"),"")</f>
        <v/>
      </c>
      <c r="I1707" s="338" t="str">
        <f t="shared" si="28"/>
        <v/>
      </c>
      <c r="J1707" s="339"/>
      <c r="K1707" s="339"/>
      <c r="L1707" s="339"/>
      <c r="M1707" s="339"/>
      <c r="N1707" s="339"/>
      <c r="O1707" s="339"/>
      <c r="P1707" s="339"/>
      <c r="Q1707" s="339"/>
    </row>
    <row r="1708" spans="1:17" ht="13.5" customHeight="1">
      <c r="A1708" s="481"/>
      <c r="B1708" s="481"/>
      <c r="C1708" s="481"/>
      <c r="D1708" s="481"/>
      <c r="E1708" s="481"/>
      <c r="F1708" s="339"/>
      <c r="G1708" s="340" t="str">
        <f>IF(ISNUMBER(E1708),E1708/'Bulk DivVar Analysis'!$I$60,"")</f>
        <v/>
      </c>
      <c r="H1708" s="338" t="str">
        <f>IF(ISNUMBER(E1708), IF(G1708&gt;'Bulk DivVar Analysis'!$J$62,"Pass","Fail"),"")</f>
        <v/>
      </c>
      <c r="I1708" s="338" t="str">
        <f t="shared" si="28"/>
        <v/>
      </c>
      <c r="J1708" s="339"/>
      <c r="K1708" s="339"/>
      <c r="L1708" s="339"/>
      <c r="M1708" s="339"/>
      <c r="N1708" s="339"/>
      <c r="O1708" s="339"/>
      <c r="P1708" s="339"/>
      <c r="Q1708" s="339"/>
    </row>
    <row r="1709" spans="1:17" ht="13.5" customHeight="1">
      <c r="A1709" s="481"/>
      <c r="B1709" s="481"/>
      <c r="C1709" s="481"/>
      <c r="D1709" s="481"/>
      <c r="E1709" s="481"/>
      <c r="F1709" s="339"/>
      <c r="G1709" s="340" t="str">
        <f>IF(ISNUMBER(E1709),E1709/'Bulk DivVar Analysis'!$I$60,"")</f>
        <v/>
      </c>
      <c r="H1709" s="338" t="str">
        <f>IF(ISNUMBER(E1709), IF(G1709&gt;'Bulk DivVar Analysis'!$J$62,"Pass","Fail"),"")</f>
        <v/>
      </c>
      <c r="I1709" s="338" t="str">
        <f t="shared" si="28"/>
        <v/>
      </c>
      <c r="J1709" s="339"/>
      <c r="K1709" s="339"/>
      <c r="L1709" s="339"/>
      <c r="M1709" s="339"/>
      <c r="N1709" s="339"/>
      <c r="O1709" s="339"/>
      <c r="P1709" s="339"/>
      <c r="Q1709" s="339"/>
    </row>
    <row r="1710" spans="1:17" ht="13.5" customHeight="1">
      <c r="A1710" s="481"/>
      <c r="B1710" s="481"/>
      <c r="C1710" s="481"/>
      <c r="D1710" s="481"/>
      <c r="E1710" s="481"/>
      <c r="F1710" s="339"/>
      <c r="G1710" s="340" t="str">
        <f>IF(ISNUMBER(E1710),E1710/'Bulk DivVar Analysis'!$I$60,"")</f>
        <v/>
      </c>
      <c r="H1710" s="338" t="str">
        <f>IF(ISNUMBER(E1710), IF(G1710&gt;'Bulk DivVar Analysis'!$J$62,"Pass","Fail"),"")</f>
        <v/>
      </c>
      <c r="I1710" s="338" t="str">
        <f t="shared" si="28"/>
        <v/>
      </c>
      <c r="J1710" s="339"/>
      <c r="K1710" s="339"/>
      <c r="L1710" s="339"/>
      <c r="M1710" s="339"/>
      <c r="N1710" s="339"/>
      <c r="O1710" s="339"/>
      <c r="P1710" s="339"/>
      <c r="Q1710" s="339"/>
    </row>
    <row r="1711" spans="1:17" ht="13.5" customHeight="1">
      <c r="A1711" s="481"/>
      <c r="B1711" s="481"/>
      <c r="C1711" s="481"/>
      <c r="D1711" s="481"/>
      <c r="E1711" s="481"/>
      <c r="F1711" s="339"/>
      <c r="G1711" s="340" t="str">
        <f>IF(ISNUMBER(E1711),E1711/'Bulk DivVar Analysis'!$I$60,"")</f>
        <v/>
      </c>
      <c r="H1711" s="338" t="str">
        <f>IF(ISNUMBER(E1711), IF(G1711&gt;'Bulk DivVar Analysis'!$J$62,"Pass","Fail"),"")</f>
        <v/>
      </c>
      <c r="I1711" s="338" t="str">
        <f t="shared" si="28"/>
        <v/>
      </c>
      <c r="J1711" s="339"/>
      <c r="K1711" s="339"/>
      <c r="L1711" s="339"/>
      <c r="M1711" s="339"/>
      <c r="N1711" s="339"/>
      <c r="O1711" s="339"/>
      <c r="P1711" s="339"/>
      <c r="Q1711" s="339"/>
    </row>
    <row r="1712" spans="1:17" ht="13.5" customHeight="1">
      <c r="A1712" s="481"/>
      <c r="B1712" s="481"/>
      <c r="C1712" s="481"/>
      <c r="D1712" s="481"/>
      <c r="E1712" s="481"/>
      <c r="F1712" s="339"/>
      <c r="G1712" s="340" t="str">
        <f>IF(ISNUMBER(E1712),E1712/'Bulk DivVar Analysis'!$I$60,"")</f>
        <v/>
      </c>
      <c r="H1712" s="338" t="str">
        <f>IF(ISNUMBER(E1712), IF(G1712&gt;'Bulk DivVar Analysis'!$J$62,"Pass","Fail"),"")</f>
        <v/>
      </c>
      <c r="I1712" s="338" t="str">
        <f t="shared" si="28"/>
        <v/>
      </c>
      <c r="J1712" s="339"/>
      <c r="K1712" s="339"/>
      <c r="L1712" s="339"/>
      <c r="M1712" s="339"/>
      <c r="N1712" s="339"/>
      <c r="O1712" s="339"/>
      <c r="P1712" s="339"/>
      <c r="Q1712" s="339"/>
    </row>
    <row r="1713" spans="1:17" ht="13.5" customHeight="1">
      <c r="A1713" s="481"/>
      <c r="B1713" s="481"/>
      <c r="C1713" s="481"/>
      <c r="D1713" s="481"/>
      <c r="E1713" s="481"/>
      <c r="F1713" s="339"/>
      <c r="G1713" s="340" t="str">
        <f>IF(ISNUMBER(E1713),E1713/'Bulk DivVar Analysis'!$I$60,"")</f>
        <v/>
      </c>
      <c r="H1713" s="338" t="str">
        <f>IF(ISNUMBER(E1713), IF(G1713&gt;'Bulk DivVar Analysis'!$J$62,"Pass","Fail"),"")</f>
        <v/>
      </c>
      <c r="I1713" s="338" t="str">
        <f t="shared" si="28"/>
        <v/>
      </c>
      <c r="J1713" s="339"/>
      <c r="K1713" s="339"/>
      <c r="L1713" s="339"/>
      <c r="M1713" s="339"/>
      <c r="N1713" s="339"/>
      <c r="O1713" s="339"/>
      <c r="P1713" s="339"/>
      <c r="Q1713" s="339"/>
    </row>
    <row r="1714" spans="1:17" ht="13.5" customHeight="1">
      <c r="A1714" s="481"/>
      <c r="B1714" s="481"/>
      <c r="C1714" s="481"/>
      <c r="D1714" s="481"/>
      <c r="E1714" s="481"/>
      <c r="F1714" s="339"/>
      <c r="G1714" s="340" t="str">
        <f>IF(ISNUMBER(E1714),E1714/'Bulk DivVar Analysis'!$I$60,"")</f>
        <v/>
      </c>
      <c r="H1714" s="338" t="str">
        <f>IF(ISNUMBER(E1714), IF(G1714&gt;'Bulk DivVar Analysis'!$J$62,"Pass","Fail"),"")</f>
        <v/>
      </c>
      <c r="I1714" s="338" t="str">
        <f t="shared" si="28"/>
        <v/>
      </c>
      <c r="J1714" s="339"/>
      <c r="K1714" s="339"/>
      <c r="L1714" s="339"/>
      <c r="M1714" s="339"/>
      <c r="N1714" s="339"/>
      <c r="O1714" s="339"/>
      <c r="P1714" s="339"/>
      <c r="Q1714" s="339"/>
    </row>
    <row r="1715" spans="1:17" ht="13.5" customHeight="1">
      <c r="A1715" s="481"/>
      <c r="B1715" s="481"/>
      <c r="C1715" s="481"/>
      <c r="D1715" s="481"/>
      <c r="E1715" s="481"/>
      <c r="F1715" s="339"/>
      <c r="G1715" s="340" t="str">
        <f>IF(ISNUMBER(E1715),E1715/'Bulk DivVar Analysis'!$I$60,"")</f>
        <v/>
      </c>
      <c r="H1715" s="338" t="str">
        <f>IF(ISNUMBER(E1715), IF(G1715&gt;'Bulk DivVar Analysis'!$J$62,"Pass","Fail"),"")</f>
        <v/>
      </c>
      <c r="I1715" s="338" t="str">
        <f t="shared" si="28"/>
        <v/>
      </c>
      <c r="J1715" s="339"/>
      <c r="K1715" s="339"/>
      <c r="L1715" s="339"/>
      <c r="M1715" s="339"/>
      <c r="N1715" s="339"/>
      <c r="O1715" s="339"/>
      <c r="P1715" s="339"/>
      <c r="Q1715" s="339"/>
    </row>
    <row r="1716" spans="1:17" ht="13.5" customHeight="1">
      <c r="A1716" s="481"/>
      <c r="B1716" s="481"/>
      <c r="C1716" s="481"/>
      <c r="D1716" s="481"/>
      <c r="E1716" s="481"/>
      <c r="F1716" s="339"/>
      <c r="G1716" s="340" t="str">
        <f>IF(ISNUMBER(E1716),E1716/'Bulk DivVar Analysis'!$I$60,"")</f>
        <v/>
      </c>
      <c r="H1716" s="338" t="str">
        <f>IF(ISNUMBER(E1716), IF(G1716&gt;'Bulk DivVar Analysis'!$J$62,"Pass","Fail"),"")</f>
        <v/>
      </c>
      <c r="I1716" s="338" t="str">
        <f t="shared" si="28"/>
        <v/>
      </c>
      <c r="J1716" s="339"/>
      <c r="K1716" s="339"/>
      <c r="L1716" s="339"/>
      <c r="M1716" s="339"/>
      <c r="N1716" s="339"/>
      <c r="O1716" s="339"/>
      <c r="P1716" s="339"/>
      <c r="Q1716" s="339"/>
    </row>
    <row r="1717" spans="1:17" ht="13.5" customHeight="1">
      <c r="A1717" s="481"/>
      <c r="B1717" s="481"/>
      <c r="C1717" s="481"/>
      <c r="D1717" s="481"/>
      <c r="E1717" s="481"/>
      <c r="F1717" s="339"/>
      <c r="G1717" s="340" t="str">
        <f>IF(ISNUMBER(E1717),E1717/'Bulk DivVar Analysis'!$I$60,"")</f>
        <v/>
      </c>
      <c r="H1717" s="338" t="str">
        <f>IF(ISNUMBER(E1717), IF(G1717&gt;'Bulk DivVar Analysis'!$J$62,"Pass","Fail"),"")</f>
        <v/>
      </c>
      <c r="I1717" s="338" t="str">
        <f t="shared" si="28"/>
        <v/>
      </c>
      <c r="J1717" s="339"/>
      <c r="K1717" s="339"/>
      <c r="L1717" s="339"/>
      <c r="M1717" s="339"/>
      <c r="N1717" s="339"/>
      <c r="O1717" s="339"/>
      <c r="P1717" s="339"/>
      <c r="Q1717" s="339"/>
    </row>
    <row r="1718" spans="1:17" ht="13.5" customHeight="1">
      <c r="A1718" s="481"/>
      <c r="B1718" s="481"/>
      <c r="C1718" s="481"/>
      <c r="D1718" s="481"/>
      <c r="E1718" s="481"/>
      <c r="F1718" s="339"/>
      <c r="G1718" s="340" t="str">
        <f>IF(ISNUMBER(E1718),E1718/'Bulk DivVar Analysis'!$I$60,"")</f>
        <v/>
      </c>
      <c r="H1718" s="338" t="str">
        <f>IF(ISNUMBER(E1718), IF(G1718&gt;'Bulk DivVar Analysis'!$J$62,"Pass","Fail"),"")</f>
        <v/>
      </c>
      <c r="I1718" s="338" t="str">
        <f t="shared" si="28"/>
        <v/>
      </c>
      <c r="J1718" s="339"/>
      <c r="K1718" s="339"/>
      <c r="L1718" s="339"/>
      <c r="M1718" s="339"/>
      <c r="N1718" s="339"/>
      <c r="O1718" s="339"/>
      <c r="P1718" s="339"/>
      <c r="Q1718" s="339"/>
    </row>
    <row r="1719" spans="1:17" ht="13.5" customHeight="1">
      <c r="A1719" s="481"/>
      <c r="B1719" s="481"/>
      <c r="C1719" s="481"/>
      <c r="D1719" s="481"/>
      <c r="E1719" s="481"/>
      <c r="F1719" s="339"/>
      <c r="G1719" s="340" t="str">
        <f>IF(ISNUMBER(E1719),E1719/'Bulk DivVar Analysis'!$I$60,"")</f>
        <v/>
      </c>
      <c r="H1719" s="338" t="str">
        <f>IF(ISNUMBER(E1719), IF(G1719&gt;'Bulk DivVar Analysis'!$J$62,"Pass","Fail"),"")</f>
        <v/>
      </c>
      <c r="I1719" s="338" t="str">
        <f t="shared" si="28"/>
        <v/>
      </c>
      <c r="J1719" s="339"/>
      <c r="K1719" s="339"/>
      <c r="L1719" s="339"/>
      <c r="M1719" s="339"/>
      <c r="N1719" s="339"/>
      <c r="O1719" s="339"/>
      <c r="P1719" s="339"/>
      <c r="Q1719" s="339"/>
    </row>
    <row r="1720" spans="1:17" ht="13.5" customHeight="1">
      <c r="A1720" s="481"/>
      <c r="B1720" s="481"/>
      <c r="C1720" s="481"/>
      <c r="D1720" s="481"/>
      <c r="E1720" s="481"/>
      <c r="F1720" s="339"/>
      <c r="G1720" s="340" t="str">
        <f>IF(ISNUMBER(E1720),E1720/'Bulk DivVar Analysis'!$I$60,"")</f>
        <v/>
      </c>
      <c r="H1720" s="338" t="str">
        <f>IF(ISNUMBER(E1720), IF(G1720&gt;'Bulk DivVar Analysis'!$J$62,"Pass","Fail"),"")</f>
        <v/>
      </c>
      <c r="I1720" s="338" t="str">
        <f t="shared" si="28"/>
        <v/>
      </c>
      <c r="J1720" s="339"/>
      <c r="K1720" s="339"/>
      <c r="L1720" s="339"/>
      <c r="M1720" s="339"/>
      <c r="N1720" s="339"/>
      <c r="O1720" s="339"/>
      <c r="P1720" s="339"/>
      <c r="Q1720" s="339"/>
    </row>
    <row r="1721" spans="1:17" ht="13.5" customHeight="1">
      <c r="A1721" s="481"/>
      <c r="B1721" s="481"/>
      <c r="C1721" s="481"/>
      <c r="D1721" s="481"/>
      <c r="E1721" s="481"/>
      <c r="F1721" s="339"/>
      <c r="G1721" s="340" t="str">
        <f>IF(ISNUMBER(E1721),E1721/'Bulk DivVar Analysis'!$I$60,"")</f>
        <v/>
      </c>
      <c r="H1721" s="338" t="str">
        <f>IF(ISNUMBER(E1721), IF(G1721&gt;'Bulk DivVar Analysis'!$J$62,"Pass","Fail"),"")</f>
        <v/>
      </c>
      <c r="I1721" s="338" t="str">
        <f t="shared" si="28"/>
        <v/>
      </c>
      <c r="J1721" s="339"/>
      <c r="K1721" s="339"/>
      <c r="L1721" s="339"/>
      <c r="M1721" s="339"/>
      <c r="N1721" s="339"/>
      <c r="O1721" s="339"/>
      <c r="P1721" s="339"/>
      <c r="Q1721" s="339"/>
    </row>
    <row r="1722" spans="1:17" ht="13.5" customHeight="1">
      <c r="A1722" s="481"/>
      <c r="B1722" s="481"/>
      <c r="C1722" s="481"/>
      <c r="D1722" s="481"/>
      <c r="E1722" s="481"/>
      <c r="F1722" s="339"/>
      <c r="G1722" s="340" t="str">
        <f>IF(ISNUMBER(E1722),E1722/'Bulk DivVar Analysis'!$I$60,"")</f>
        <v/>
      </c>
      <c r="H1722" s="338" t="str">
        <f>IF(ISNUMBER(E1722), IF(G1722&gt;'Bulk DivVar Analysis'!$J$62,"Pass","Fail"),"")</f>
        <v/>
      </c>
      <c r="I1722" s="338" t="str">
        <f t="shared" si="28"/>
        <v/>
      </c>
      <c r="J1722" s="339"/>
      <c r="K1722" s="339"/>
      <c r="L1722" s="339"/>
      <c r="M1722" s="339"/>
      <c r="N1722" s="339"/>
      <c r="O1722" s="339"/>
      <c r="P1722" s="339"/>
      <c r="Q1722" s="339"/>
    </row>
    <row r="1723" spans="1:17" ht="13.5" customHeight="1">
      <c r="A1723" s="481"/>
      <c r="B1723" s="481"/>
      <c r="C1723" s="481"/>
      <c r="D1723" s="481"/>
      <c r="E1723" s="481"/>
      <c r="F1723" s="339"/>
      <c r="G1723" s="340" t="str">
        <f>IF(ISNUMBER(E1723),E1723/'Bulk DivVar Analysis'!$I$60,"")</f>
        <v/>
      </c>
      <c r="H1723" s="338" t="str">
        <f>IF(ISNUMBER(E1723), IF(G1723&gt;'Bulk DivVar Analysis'!$J$62,"Pass","Fail"),"")</f>
        <v/>
      </c>
      <c r="I1723" s="338" t="str">
        <f t="shared" si="28"/>
        <v/>
      </c>
      <c r="J1723" s="339"/>
      <c r="K1723" s="339"/>
      <c r="L1723" s="339"/>
      <c r="M1723" s="339"/>
      <c r="N1723" s="339"/>
      <c r="O1723" s="339"/>
      <c r="P1723" s="339"/>
      <c r="Q1723" s="339"/>
    </row>
    <row r="1724" spans="1:17" ht="13.5" customHeight="1">
      <c r="A1724" s="481"/>
      <c r="B1724" s="481"/>
      <c r="C1724" s="481"/>
      <c r="D1724" s="481"/>
      <c r="E1724" s="481"/>
      <c r="F1724" s="339"/>
      <c r="G1724" s="340" t="str">
        <f>IF(ISNUMBER(E1724),E1724/'Bulk DivVar Analysis'!$I$60,"")</f>
        <v/>
      </c>
      <c r="H1724" s="338" t="str">
        <f>IF(ISNUMBER(E1724), IF(G1724&gt;'Bulk DivVar Analysis'!$J$62,"Pass","Fail"),"")</f>
        <v/>
      </c>
      <c r="I1724" s="338" t="str">
        <f t="shared" si="28"/>
        <v/>
      </c>
      <c r="J1724" s="339"/>
      <c r="K1724" s="339"/>
      <c r="L1724" s="339"/>
      <c r="M1724" s="339"/>
      <c r="N1724" s="339"/>
      <c r="O1724" s="339"/>
      <c r="P1724" s="339"/>
      <c r="Q1724" s="339"/>
    </row>
    <row r="1725" spans="1:17" ht="13.5" customHeight="1">
      <c r="A1725" s="481"/>
      <c r="B1725" s="481"/>
      <c r="C1725" s="481"/>
      <c r="D1725" s="481"/>
      <c r="E1725" s="481"/>
      <c r="F1725" s="339"/>
      <c r="G1725" s="340" t="str">
        <f>IF(ISNUMBER(E1725),E1725/'Bulk DivVar Analysis'!$I$60,"")</f>
        <v/>
      </c>
      <c r="H1725" s="338" t="str">
        <f>IF(ISNUMBER(E1725), IF(G1725&gt;'Bulk DivVar Analysis'!$J$62,"Pass","Fail"),"")</f>
        <v/>
      </c>
      <c r="I1725" s="338" t="str">
        <f t="shared" si="28"/>
        <v/>
      </c>
      <c r="J1725" s="339"/>
      <c r="K1725" s="339"/>
      <c r="L1725" s="339"/>
      <c r="M1725" s="339"/>
      <c r="N1725" s="339"/>
      <c r="O1725" s="339"/>
      <c r="P1725" s="339"/>
      <c r="Q1725" s="339"/>
    </row>
    <row r="1726" spans="1:17" ht="13.5" customHeight="1">
      <c r="A1726" s="481"/>
      <c r="B1726" s="481"/>
      <c r="C1726" s="481"/>
      <c r="D1726" s="481"/>
      <c r="E1726" s="481"/>
      <c r="F1726" s="339"/>
      <c r="G1726" s="340" t="str">
        <f>IF(ISNUMBER(E1726),E1726/'Bulk DivVar Analysis'!$I$60,"")</f>
        <v/>
      </c>
      <c r="H1726" s="338" t="str">
        <f>IF(ISNUMBER(E1726), IF(G1726&gt;'Bulk DivVar Analysis'!$J$62,"Pass","Fail"),"")</f>
        <v/>
      </c>
      <c r="I1726" s="338" t="str">
        <f t="shared" si="28"/>
        <v/>
      </c>
      <c r="J1726" s="339"/>
      <c r="K1726" s="339"/>
      <c r="L1726" s="339"/>
      <c r="M1726" s="339"/>
      <c r="N1726" s="339"/>
      <c r="O1726" s="339"/>
      <c r="P1726" s="339"/>
      <c r="Q1726" s="339"/>
    </row>
    <row r="1727" spans="1:17" ht="13.5" customHeight="1">
      <c r="A1727" s="481"/>
      <c r="B1727" s="481"/>
      <c r="C1727" s="481"/>
      <c r="D1727" s="481"/>
      <c r="E1727" s="481"/>
      <c r="F1727" s="339"/>
      <c r="G1727" s="340" t="str">
        <f>IF(ISNUMBER(E1727),E1727/'Bulk DivVar Analysis'!$I$60,"")</f>
        <v/>
      </c>
      <c r="H1727" s="338" t="str">
        <f>IF(ISNUMBER(E1727), IF(G1727&gt;'Bulk DivVar Analysis'!$J$62,"Pass","Fail"),"")</f>
        <v/>
      </c>
      <c r="I1727" s="338" t="str">
        <f t="shared" si="28"/>
        <v/>
      </c>
      <c r="J1727" s="339"/>
      <c r="K1727" s="339"/>
      <c r="L1727" s="339"/>
      <c r="M1727" s="339"/>
      <c r="N1727" s="339"/>
      <c r="O1727" s="339"/>
      <c r="P1727" s="339"/>
      <c r="Q1727" s="339"/>
    </row>
    <row r="1728" spans="1:17" ht="13.5" customHeight="1">
      <c r="A1728" s="481"/>
      <c r="B1728" s="481"/>
      <c r="C1728" s="481"/>
      <c r="D1728" s="481"/>
      <c r="E1728" s="481"/>
      <c r="F1728" s="339"/>
      <c r="G1728" s="340" t="str">
        <f>IF(ISNUMBER(E1728),E1728/'Bulk DivVar Analysis'!$I$60,"")</f>
        <v/>
      </c>
      <c r="H1728" s="338" t="str">
        <f>IF(ISNUMBER(E1728), IF(G1728&gt;'Bulk DivVar Analysis'!$J$62,"Pass","Fail"),"")</f>
        <v/>
      </c>
      <c r="I1728" s="338" t="str">
        <f t="shared" si="28"/>
        <v/>
      </c>
      <c r="J1728" s="339"/>
      <c r="K1728" s="339"/>
      <c r="L1728" s="339"/>
      <c r="M1728" s="339"/>
      <c r="N1728" s="339"/>
      <c r="O1728" s="339"/>
      <c r="P1728" s="339"/>
      <c r="Q1728" s="339"/>
    </row>
    <row r="1729" spans="1:17" ht="13.5" customHeight="1">
      <c r="A1729" s="481"/>
      <c r="B1729" s="481"/>
      <c r="C1729" s="481"/>
      <c r="D1729" s="481"/>
      <c r="E1729" s="481"/>
      <c r="F1729" s="339"/>
      <c r="G1729" s="340" t="str">
        <f>IF(ISNUMBER(E1729),E1729/'Bulk DivVar Analysis'!$I$60,"")</f>
        <v/>
      </c>
      <c r="H1729" s="338" t="str">
        <f>IF(ISNUMBER(E1729), IF(G1729&gt;'Bulk DivVar Analysis'!$J$62,"Pass","Fail"),"")</f>
        <v/>
      </c>
      <c r="I1729" s="338" t="str">
        <f t="shared" si="28"/>
        <v/>
      </c>
      <c r="J1729" s="339"/>
      <c r="K1729" s="339"/>
      <c r="L1729" s="339"/>
      <c r="M1729" s="339"/>
      <c r="N1729" s="339"/>
      <c r="O1729" s="339"/>
      <c r="P1729" s="339"/>
      <c r="Q1729" s="339"/>
    </row>
    <row r="1730" spans="1:17" ht="13.5" customHeight="1">
      <c r="A1730" s="481"/>
      <c r="B1730" s="481"/>
      <c r="C1730" s="481"/>
      <c r="D1730" s="481"/>
      <c r="E1730" s="481"/>
      <c r="F1730" s="339"/>
      <c r="G1730" s="340" t="str">
        <f>IF(ISNUMBER(E1730),E1730/'Bulk DivVar Analysis'!$I$60,"")</f>
        <v/>
      </c>
      <c r="H1730" s="338" t="str">
        <f>IF(ISNUMBER(E1730), IF(G1730&gt;'Bulk DivVar Analysis'!$J$62,"Pass","Fail"),"")</f>
        <v/>
      </c>
      <c r="I1730" s="338" t="str">
        <f t="shared" si="28"/>
        <v/>
      </c>
      <c r="J1730" s="339"/>
      <c r="K1730" s="339"/>
      <c r="L1730" s="339"/>
      <c r="M1730" s="339"/>
      <c r="N1730" s="339"/>
      <c r="O1730" s="339"/>
      <c r="P1730" s="339"/>
      <c r="Q1730" s="339"/>
    </row>
    <row r="1731" spans="1:17" ht="13.5" customHeight="1">
      <c r="A1731" s="481"/>
      <c r="B1731" s="481"/>
      <c r="C1731" s="481"/>
      <c r="D1731" s="481"/>
      <c r="E1731" s="481"/>
      <c r="F1731" s="339"/>
      <c r="G1731" s="340" t="str">
        <f>IF(ISNUMBER(E1731),E1731/'Bulk DivVar Analysis'!$I$60,"")</f>
        <v/>
      </c>
      <c r="H1731" s="338" t="str">
        <f>IF(ISNUMBER(E1731), IF(G1731&gt;'Bulk DivVar Analysis'!$J$62,"Pass","Fail"),"")</f>
        <v/>
      </c>
      <c r="I1731" s="338" t="str">
        <f t="shared" ref="I1731:I1794" si="29">_xlfn.TEXTJOIN("_",TRUE,B1731,C1731)</f>
        <v/>
      </c>
      <c r="J1731" s="339"/>
      <c r="K1731" s="339"/>
      <c r="L1731" s="339"/>
      <c r="M1731" s="339"/>
      <c r="N1731" s="339"/>
      <c r="O1731" s="339"/>
      <c r="P1731" s="339"/>
      <c r="Q1731" s="339"/>
    </row>
    <row r="1732" spans="1:17" ht="13.5" customHeight="1">
      <c r="A1732" s="481"/>
      <c r="B1732" s="481"/>
      <c r="C1732" s="481"/>
      <c r="D1732" s="481"/>
      <c r="E1732" s="481"/>
      <c r="F1732" s="339"/>
      <c r="G1732" s="340" t="str">
        <f>IF(ISNUMBER(E1732),E1732/'Bulk DivVar Analysis'!$I$60,"")</f>
        <v/>
      </c>
      <c r="H1732" s="338" t="str">
        <f>IF(ISNUMBER(E1732), IF(G1732&gt;'Bulk DivVar Analysis'!$J$62,"Pass","Fail"),"")</f>
        <v/>
      </c>
      <c r="I1732" s="338" t="str">
        <f t="shared" si="29"/>
        <v/>
      </c>
      <c r="J1732" s="339"/>
      <c r="K1732" s="339"/>
      <c r="L1732" s="339"/>
      <c r="M1732" s="339"/>
      <c r="N1732" s="339"/>
      <c r="O1732" s="339"/>
      <c r="P1732" s="339"/>
      <c r="Q1732" s="339"/>
    </row>
    <row r="1733" spans="1:17" ht="13.5" customHeight="1">
      <c r="A1733" s="481"/>
      <c r="B1733" s="481"/>
      <c r="C1733" s="481"/>
      <c r="D1733" s="481"/>
      <c r="E1733" s="481"/>
      <c r="F1733" s="339"/>
      <c r="G1733" s="340" t="str">
        <f>IF(ISNUMBER(E1733),E1733/'Bulk DivVar Analysis'!$I$60,"")</f>
        <v/>
      </c>
      <c r="H1733" s="338" t="str">
        <f>IF(ISNUMBER(E1733), IF(G1733&gt;'Bulk DivVar Analysis'!$J$62,"Pass","Fail"),"")</f>
        <v/>
      </c>
      <c r="I1733" s="338" t="str">
        <f t="shared" si="29"/>
        <v/>
      </c>
      <c r="J1733" s="339"/>
      <c r="K1733" s="339"/>
      <c r="L1733" s="339"/>
      <c r="M1733" s="339"/>
      <c r="N1733" s="339"/>
      <c r="O1733" s="339"/>
      <c r="P1733" s="339"/>
      <c r="Q1733" s="339"/>
    </row>
    <row r="1734" spans="1:17" ht="13.5" customHeight="1">
      <c r="A1734" s="481"/>
      <c r="B1734" s="481"/>
      <c r="C1734" s="481"/>
      <c r="D1734" s="481"/>
      <c r="E1734" s="481"/>
      <c r="F1734" s="339"/>
      <c r="G1734" s="340" t="str">
        <f>IF(ISNUMBER(E1734),E1734/'Bulk DivVar Analysis'!$I$60,"")</f>
        <v/>
      </c>
      <c r="H1734" s="338" t="str">
        <f>IF(ISNUMBER(E1734), IF(G1734&gt;'Bulk DivVar Analysis'!$J$62,"Pass","Fail"),"")</f>
        <v/>
      </c>
      <c r="I1734" s="338" t="str">
        <f t="shared" si="29"/>
        <v/>
      </c>
      <c r="J1734" s="339"/>
      <c r="K1734" s="339"/>
      <c r="L1734" s="339"/>
      <c r="M1734" s="339"/>
      <c r="N1734" s="339"/>
      <c r="O1734" s="339"/>
      <c r="P1734" s="339"/>
      <c r="Q1734" s="339"/>
    </row>
    <row r="1735" spans="1:17" ht="13.5" customHeight="1">
      <c r="A1735" s="481"/>
      <c r="B1735" s="481"/>
      <c r="C1735" s="481"/>
      <c r="D1735" s="481"/>
      <c r="E1735" s="481"/>
      <c r="F1735" s="339"/>
      <c r="G1735" s="340" t="str">
        <f>IF(ISNUMBER(E1735),E1735/'Bulk DivVar Analysis'!$I$60,"")</f>
        <v/>
      </c>
      <c r="H1735" s="338" t="str">
        <f>IF(ISNUMBER(E1735), IF(G1735&gt;'Bulk DivVar Analysis'!$J$62,"Pass","Fail"),"")</f>
        <v/>
      </c>
      <c r="I1735" s="338" t="str">
        <f t="shared" si="29"/>
        <v/>
      </c>
      <c r="J1735" s="339"/>
      <c r="K1735" s="339"/>
      <c r="L1735" s="339"/>
      <c r="M1735" s="339"/>
      <c r="N1735" s="339"/>
      <c r="O1735" s="339"/>
      <c r="P1735" s="339"/>
      <c r="Q1735" s="339"/>
    </row>
    <row r="1736" spans="1:17" ht="13.5" customHeight="1">
      <c r="A1736" s="481"/>
      <c r="B1736" s="481"/>
      <c r="C1736" s="481"/>
      <c r="D1736" s="481"/>
      <c r="E1736" s="481"/>
      <c r="F1736" s="339"/>
      <c r="G1736" s="340" t="str">
        <f>IF(ISNUMBER(E1736),E1736/'Bulk DivVar Analysis'!$I$60,"")</f>
        <v/>
      </c>
      <c r="H1736" s="338" t="str">
        <f>IF(ISNUMBER(E1736), IF(G1736&gt;'Bulk DivVar Analysis'!$J$62,"Pass","Fail"),"")</f>
        <v/>
      </c>
      <c r="I1736" s="338" t="str">
        <f t="shared" si="29"/>
        <v/>
      </c>
      <c r="J1736" s="339"/>
      <c r="K1736" s="339"/>
      <c r="L1736" s="339"/>
      <c r="M1736" s="339"/>
      <c r="N1736" s="339"/>
      <c r="O1736" s="339"/>
      <c r="P1736" s="339"/>
      <c r="Q1736" s="339"/>
    </row>
    <row r="1737" spans="1:17" ht="13.5" customHeight="1">
      <c r="A1737" s="481"/>
      <c r="B1737" s="481"/>
      <c r="C1737" s="481"/>
      <c r="D1737" s="481"/>
      <c r="E1737" s="481"/>
      <c r="F1737" s="339"/>
      <c r="G1737" s="340" t="str">
        <f>IF(ISNUMBER(E1737),E1737/'Bulk DivVar Analysis'!$I$60,"")</f>
        <v/>
      </c>
      <c r="H1737" s="338" t="str">
        <f>IF(ISNUMBER(E1737), IF(G1737&gt;'Bulk DivVar Analysis'!$J$62,"Pass","Fail"),"")</f>
        <v/>
      </c>
      <c r="I1737" s="338" t="str">
        <f t="shared" si="29"/>
        <v/>
      </c>
      <c r="J1737" s="339"/>
      <c r="K1737" s="339"/>
      <c r="L1737" s="339"/>
      <c r="M1737" s="339"/>
      <c r="N1737" s="339"/>
      <c r="O1737" s="339"/>
      <c r="P1737" s="339"/>
      <c r="Q1737" s="339"/>
    </row>
    <row r="1738" spans="1:17" ht="13.5" customHeight="1">
      <c r="A1738" s="481"/>
      <c r="B1738" s="481"/>
      <c r="C1738" s="481"/>
      <c r="D1738" s="481"/>
      <c r="E1738" s="481"/>
      <c r="F1738" s="339"/>
      <c r="G1738" s="340" t="str">
        <f>IF(ISNUMBER(E1738),E1738/'Bulk DivVar Analysis'!$I$60,"")</f>
        <v/>
      </c>
      <c r="H1738" s="338" t="str">
        <f>IF(ISNUMBER(E1738), IF(G1738&gt;'Bulk DivVar Analysis'!$J$62,"Pass","Fail"),"")</f>
        <v/>
      </c>
      <c r="I1738" s="338" t="str">
        <f t="shared" si="29"/>
        <v/>
      </c>
      <c r="J1738" s="339"/>
      <c r="K1738" s="339"/>
      <c r="L1738" s="339"/>
      <c r="M1738" s="339"/>
      <c r="N1738" s="339"/>
      <c r="O1738" s="339"/>
      <c r="P1738" s="339"/>
      <c r="Q1738" s="339"/>
    </row>
    <row r="1739" spans="1:17" ht="13.5" customHeight="1">
      <c r="A1739" s="481"/>
      <c r="B1739" s="481"/>
      <c r="C1739" s="481"/>
      <c r="D1739" s="481"/>
      <c r="E1739" s="481"/>
      <c r="F1739" s="339"/>
      <c r="G1739" s="340" t="str">
        <f>IF(ISNUMBER(E1739),E1739/'Bulk DivVar Analysis'!$I$60,"")</f>
        <v/>
      </c>
      <c r="H1739" s="338" t="str">
        <f>IF(ISNUMBER(E1739), IF(G1739&gt;'Bulk DivVar Analysis'!$J$62,"Pass","Fail"),"")</f>
        <v/>
      </c>
      <c r="I1739" s="338" t="str">
        <f t="shared" si="29"/>
        <v/>
      </c>
      <c r="J1739" s="339"/>
      <c r="K1739" s="339"/>
      <c r="L1739" s="339"/>
      <c r="M1739" s="339"/>
      <c r="N1739" s="339"/>
      <c r="O1739" s="339"/>
      <c r="P1739" s="339"/>
      <c r="Q1739" s="339"/>
    </row>
    <row r="1740" spans="1:17" ht="13.5" customHeight="1">
      <c r="A1740" s="481"/>
      <c r="B1740" s="481"/>
      <c r="C1740" s="481"/>
      <c r="D1740" s="481"/>
      <c r="E1740" s="481"/>
      <c r="F1740" s="339"/>
      <c r="G1740" s="340" t="str">
        <f>IF(ISNUMBER(E1740),E1740/'Bulk DivVar Analysis'!$I$60,"")</f>
        <v/>
      </c>
      <c r="H1740" s="338" t="str">
        <f>IF(ISNUMBER(E1740), IF(G1740&gt;'Bulk DivVar Analysis'!$J$62,"Pass","Fail"),"")</f>
        <v/>
      </c>
      <c r="I1740" s="338" t="str">
        <f t="shared" si="29"/>
        <v/>
      </c>
      <c r="J1740" s="339"/>
      <c r="K1740" s="339"/>
      <c r="L1740" s="339"/>
      <c r="M1740" s="339"/>
      <c r="N1740" s="339"/>
      <c r="O1740" s="339"/>
      <c r="P1740" s="339"/>
      <c r="Q1740" s="339"/>
    </row>
    <row r="1741" spans="1:17" ht="13.5" customHeight="1">
      <c r="A1741" s="481"/>
      <c r="B1741" s="481"/>
      <c r="C1741" s="481"/>
      <c r="D1741" s="481"/>
      <c r="E1741" s="481"/>
      <c r="F1741" s="339"/>
      <c r="G1741" s="340" t="str">
        <f>IF(ISNUMBER(E1741),E1741/'Bulk DivVar Analysis'!$I$60,"")</f>
        <v/>
      </c>
      <c r="H1741" s="338" t="str">
        <f>IF(ISNUMBER(E1741), IF(G1741&gt;'Bulk DivVar Analysis'!$J$62,"Pass","Fail"),"")</f>
        <v/>
      </c>
      <c r="I1741" s="338" t="str">
        <f t="shared" si="29"/>
        <v/>
      </c>
      <c r="J1741" s="339"/>
      <c r="K1741" s="339"/>
      <c r="L1741" s="339"/>
      <c r="M1741" s="339"/>
      <c r="N1741" s="339"/>
      <c r="O1741" s="339"/>
      <c r="P1741" s="339"/>
      <c r="Q1741" s="339"/>
    </row>
    <row r="1742" spans="1:17" ht="13.5" customHeight="1">
      <c r="A1742" s="481"/>
      <c r="B1742" s="481"/>
      <c r="C1742" s="481"/>
      <c r="D1742" s="481"/>
      <c r="E1742" s="481"/>
      <c r="F1742" s="339"/>
      <c r="G1742" s="340" t="str">
        <f>IF(ISNUMBER(E1742),E1742/'Bulk DivVar Analysis'!$I$60,"")</f>
        <v/>
      </c>
      <c r="H1742" s="338" t="str">
        <f>IF(ISNUMBER(E1742), IF(G1742&gt;'Bulk DivVar Analysis'!$J$62,"Pass","Fail"),"")</f>
        <v/>
      </c>
      <c r="I1742" s="338" t="str">
        <f t="shared" si="29"/>
        <v/>
      </c>
      <c r="J1742" s="339"/>
      <c r="K1742" s="339"/>
      <c r="L1742" s="339"/>
      <c r="M1742" s="339"/>
      <c r="N1742" s="339"/>
      <c r="O1742" s="339"/>
      <c r="P1742" s="339"/>
      <c r="Q1742" s="339"/>
    </row>
    <row r="1743" spans="1:17" ht="13.5" customHeight="1">
      <c r="A1743" s="481"/>
      <c r="B1743" s="481"/>
      <c r="C1743" s="481"/>
      <c r="D1743" s="481"/>
      <c r="E1743" s="481"/>
      <c r="F1743" s="339"/>
      <c r="G1743" s="340" t="str">
        <f>IF(ISNUMBER(E1743),E1743/'Bulk DivVar Analysis'!$I$60,"")</f>
        <v/>
      </c>
      <c r="H1743" s="338" t="str">
        <f>IF(ISNUMBER(E1743), IF(G1743&gt;'Bulk DivVar Analysis'!$J$62,"Pass","Fail"),"")</f>
        <v/>
      </c>
      <c r="I1743" s="338" t="str">
        <f t="shared" si="29"/>
        <v/>
      </c>
      <c r="J1743" s="339"/>
      <c r="K1743" s="339"/>
      <c r="L1743" s="339"/>
      <c r="M1743" s="339"/>
      <c r="N1743" s="339"/>
      <c r="O1743" s="339"/>
      <c r="P1743" s="339"/>
      <c r="Q1743" s="339"/>
    </row>
    <row r="1744" spans="1:17" ht="13.5" customHeight="1">
      <c r="A1744" s="481"/>
      <c r="B1744" s="481"/>
      <c r="C1744" s="481"/>
      <c r="D1744" s="481"/>
      <c r="E1744" s="481"/>
      <c r="F1744" s="339"/>
      <c r="G1744" s="340" t="str">
        <f>IF(ISNUMBER(E1744),E1744/'Bulk DivVar Analysis'!$I$60,"")</f>
        <v/>
      </c>
      <c r="H1744" s="338" t="str">
        <f>IF(ISNUMBER(E1744), IF(G1744&gt;'Bulk DivVar Analysis'!$J$62,"Pass","Fail"),"")</f>
        <v/>
      </c>
      <c r="I1744" s="338" t="str">
        <f t="shared" si="29"/>
        <v/>
      </c>
      <c r="J1744" s="339"/>
      <c r="K1744" s="339"/>
      <c r="L1744" s="339"/>
      <c r="M1744" s="339"/>
      <c r="N1744" s="339"/>
      <c r="O1744" s="339"/>
      <c r="P1744" s="339"/>
      <c r="Q1744" s="339"/>
    </row>
    <row r="1745" spans="1:17" ht="13.5" customHeight="1">
      <c r="A1745" s="481"/>
      <c r="B1745" s="481"/>
      <c r="C1745" s="481"/>
      <c r="D1745" s="481"/>
      <c r="E1745" s="481"/>
      <c r="F1745" s="339"/>
      <c r="G1745" s="340" t="str">
        <f>IF(ISNUMBER(E1745),E1745/'Bulk DivVar Analysis'!$I$60,"")</f>
        <v/>
      </c>
      <c r="H1745" s="338" t="str">
        <f>IF(ISNUMBER(E1745), IF(G1745&gt;'Bulk DivVar Analysis'!$J$62,"Pass","Fail"),"")</f>
        <v/>
      </c>
      <c r="I1745" s="338" t="str">
        <f t="shared" si="29"/>
        <v/>
      </c>
      <c r="J1745" s="339"/>
      <c r="K1745" s="339"/>
      <c r="L1745" s="339"/>
      <c r="M1745" s="339"/>
      <c r="N1745" s="339"/>
      <c r="O1745" s="339"/>
      <c r="P1745" s="339"/>
      <c r="Q1745" s="339"/>
    </row>
    <row r="1746" spans="1:17" ht="13.5" customHeight="1">
      <c r="A1746" s="481"/>
      <c r="B1746" s="481"/>
      <c r="C1746" s="481"/>
      <c r="D1746" s="481"/>
      <c r="E1746" s="481"/>
      <c r="F1746" s="339"/>
      <c r="G1746" s="340" t="str">
        <f>IF(ISNUMBER(E1746),E1746/'Bulk DivVar Analysis'!$I$60,"")</f>
        <v/>
      </c>
      <c r="H1746" s="338" t="str">
        <f>IF(ISNUMBER(E1746), IF(G1746&gt;'Bulk DivVar Analysis'!$J$62,"Pass","Fail"),"")</f>
        <v/>
      </c>
      <c r="I1746" s="338" t="str">
        <f t="shared" si="29"/>
        <v/>
      </c>
      <c r="J1746" s="339"/>
      <c r="K1746" s="339"/>
      <c r="L1746" s="339"/>
      <c r="M1746" s="339"/>
      <c r="N1746" s="339"/>
      <c r="O1746" s="339"/>
      <c r="P1746" s="339"/>
      <c r="Q1746" s="339"/>
    </row>
    <row r="1747" spans="1:17" ht="13.5" customHeight="1">
      <c r="A1747" s="481"/>
      <c r="B1747" s="481"/>
      <c r="C1747" s="481"/>
      <c r="D1747" s="481"/>
      <c r="E1747" s="481"/>
      <c r="F1747" s="339"/>
      <c r="G1747" s="340" t="str">
        <f>IF(ISNUMBER(E1747),E1747/'Bulk DivVar Analysis'!$I$60,"")</f>
        <v/>
      </c>
      <c r="H1747" s="338" t="str">
        <f>IF(ISNUMBER(E1747), IF(G1747&gt;'Bulk DivVar Analysis'!$J$62,"Pass","Fail"),"")</f>
        <v/>
      </c>
      <c r="I1747" s="338" t="str">
        <f t="shared" si="29"/>
        <v/>
      </c>
      <c r="J1747" s="339"/>
      <c r="K1747" s="339"/>
      <c r="L1747" s="339"/>
      <c r="M1747" s="339"/>
      <c r="N1747" s="339"/>
      <c r="O1747" s="339"/>
      <c r="P1747" s="339"/>
      <c r="Q1747" s="339"/>
    </row>
    <row r="1748" spans="1:17" ht="13.5" customHeight="1">
      <c r="A1748" s="481"/>
      <c r="B1748" s="481"/>
      <c r="C1748" s="481"/>
      <c r="D1748" s="481"/>
      <c r="E1748" s="481"/>
      <c r="F1748" s="339"/>
      <c r="G1748" s="340" t="str">
        <f>IF(ISNUMBER(E1748),E1748/'Bulk DivVar Analysis'!$I$60,"")</f>
        <v/>
      </c>
      <c r="H1748" s="338" t="str">
        <f>IF(ISNUMBER(E1748), IF(G1748&gt;'Bulk DivVar Analysis'!$J$62,"Pass","Fail"),"")</f>
        <v/>
      </c>
      <c r="I1748" s="338" t="str">
        <f t="shared" si="29"/>
        <v/>
      </c>
      <c r="J1748" s="339"/>
      <c r="K1748" s="339"/>
      <c r="L1748" s="339"/>
      <c r="M1748" s="339"/>
      <c r="N1748" s="339"/>
      <c r="O1748" s="339"/>
      <c r="P1748" s="339"/>
      <c r="Q1748" s="339"/>
    </row>
    <row r="1749" spans="1:17" ht="13.5" customHeight="1">
      <c r="A1749" s="481"/>
      <c r="B1749" s="481"/>
      <c r="C1749" s="481"/>
      <c r="D1749" s="481"/>
      <c r="E1749" s="481"/>
      <c r="F1749" s="339"/>
      <c r="G1749" s="340" t="str">
        <f>IF(ISNUMBER(E1749),E1749/'Bulk DivVar Analysis'!$I$60,"")</f>
        <v/>
      </c>
      <c r="H1749" s="338" t="str">
        <f>IF(ISNUMBER(E1749), IF(G1749&gt;'Bulk DivVar Analysis'!$J$62,"Pass","Fail"),"")</f>
        <v/>
      </c>
      <c r="I1749" s="338" t="str">
        <f t="shared" si="29"/>
        <v/>
      </c>
      <c r="J1749" s="339"/>
      <c r="K1749" s="339"/>
      <c r="L1749" s="339"/>
      <c r="M1749" s="339"/>
      <c r="N1749" s="339"/>
      <c r="O1749" s="339"/>
      <c r="P1749" s="339"/>
      <c r="Q1749" s="339"/>
    </row>
    <row r="1750" spans="1:17" ht="13.5" customHeight="1">
      <c r="A1750" s="481"/>
      <c r="B1750" s="481"/>
      <c r="C1750" s="481"/>
      <c r="D1750" s="481"/>
      <c r="E1750" s="481"/>
      <c r="F1750" s="339"/>
      <c r="G1750" s="340" t="str">
        <f>IF(ISNUMBER(E1750),E1750/'Bulk DivVar Analysis'!$I$60,"")</f>
        <v/>
      </c>
      <c r="H1750" s="338" t="str">
        <f>IF(ISNUMBER(E1750), IF(G1750&gt;'Bulk DivVar Analysis'!$J$62,"Pass","Fail"),"")</f>
        <v/>
      </c>
      <c r="I1750" s="338" t="str">
        <f t="shared" si="29"/>
        <v/>
      </c>
      <c r="J1750" s="339"/>
      <c r="K1750" s="339"/>
      <c r="L1750" s="339"/>
      <c r="M1750" s="339"/>
      <c r="N1750" s="339"/>
      <c r="O1750" s="339"/>
      <c r="P1750" s="339"/>
      <c r="Q1750" s="339"/>
    </row>
    <row r="1751" spans="1:17" ht="13.5" customHeight="1">
      <c r="A1751" s="481"/>
      <c r="B1751" s="481"/>
      <c r="C1751" s="481"/>
      <c r="D1751" s="481"/>
      <c r="E1751" s="481"/>
      <c r="F1751" s="339"/>
      <c r="G1751" s="340" t="str">
        <f>IF(ISNUMBER(E1751),E1751/'Bulk DivVar Analysis'!$I$60,"")</f>
        <v/>
      </c>
      <c r="H1751" s="338" t="str">
        <f>IF(ISNUMBER(E1751), IF(G1751&gt;'Bulk DivVar Analysis'!$J$62,"Pass","Fail"),"")</f>
        <v/>
      </c>
      <c r="I1751" s="338" t="str">
        <f t="shared" si="29"/>
        <v/>
      </c>
      <c r="J1751" s="339"/>
      <c r="K1751" s="339"/>
      <c r="L1751" s="339"/>
      <c r="M1751" s="339"/>
      <c r="N1751" s="339"/>
      <c r="O1751" s="339"/>
      <c r="P1751" s="339"/>
      <c r="Q1751" s="339"/>
    </row>
    <row r="1752" spans="1:17" ht="13.5" customHeight="1">
      <c r="A1752" s="481"/>
      <c r="B1752" s="481"/>
      <c r="C1752" s="481"/>
      <c r="D1752" s="481"/>
      <c r="E1752" s="481"/>
      <c r="F1752" s="339"/>
      <c r="G1752" s="340" t="str">
        <f>IF(ISNUMBER(E1752),E1752/'Bulk DivVar Analysis'!$I$60,"")</f>
        <v/>
      </c>
      <c r="H1752" s="338" t="str">
        <f>IF(ISNUMBER(E1752), IF(G1752&gt;'Bulk DivVar Analysis'!$J$62,"Pass","Fail"),"")</f>
        <v/>
      </c>
      <c r="I1752" s="338" t="str">
        <f t="shared" si="29"/>
        <v/>
      </c>
      <c r="J1752" s="339"/>
      <c r="K1752" s="339"/>
      <c r="L1752" s="339"/>
      <c r="M1752" s="339"/>
      <c r="N1752" s="339"/>
      <c r="O1752" s="339"/>
      <c r="P1752" s="339"/>
      <c r="Q1752" s="339"/>
    </row>
    <row r="1753" spans="1:17" ht="13.5" customHeight="1">
      <c r="A1753" s="481"/>
      <c r="B1753" s="481"/>
      <c r="C1753" s="481"/>
      <c r="D1753" s="481"/>
      <c r="E1753" s="481"/>
      <c r="F1753" s="339"/>
      <c r="G1753" s="340" t="str">
        <f>IF(ISNUMBER(E1753),E1753/'Bulk DivVar Analysis'!$I$60,"")</f>
        <v/>
      </c>
      <c r="H1753" s="338" t="str">
        <f>IF(ISNUMBER(E1753), IF(G1753&gt;'Bulk DivVar Analysis'!$J$62,"Pass","Fail"),"")</f>
        <v/>
      </c>
      <c r="I1753" s="338" t="str">
        <f t="shared" si="29"/>
        <v/>
      </c>
      <c r="J1753" s="339"/>
      <c r="K1753" s="339"/>
      <c r="L1753" s="339"/>
      <c r="M1753" s="339"/>
      <c r="N1753" s="339"/>
      <c r="O1753" s="339"/>
      <c r="P1753" s="339"/>
      <c r="Q1753" s="339"/>
    </row>
    <row r="1754" spans="1:17" ht="13.5" customHeight="1">
      <c r="A1754" s="481"/>
      <c r="B1754" s="481"/>
      <c r="C1754" s="481"/>
      <c r="D1754" s="481"/>
      <c r="E1754" s="481"/>
      <c r="F1754" s="339"/>
      <c r="G1754" s="340" t="str">
        <f>IF(ISNUMBER(E1754),E1754/'Bulk DivVar Analysis'!$I$60,"")</f>
        <v/>
      </c>
      <c r="H1754" s="338" t="str">
        <f>IF(ISNUMBER(E1754), IF(G1754&gt;'Bulk DivVar Analysis'!$J$62,"Pass","Fail"),"")</f>
        <v/>
      </c>
      <c r="I1754" s="338" t="str">
        <f t="shared" si="29"/>
        <v/>
      </c>
      <c r="J1754" s="339"/>
      <c r="K1754" s="339"/>
      <c r="L1754" s="339"/>
      <c r="M1754" s="339"/>
      <c r="N1754" s="339"/>
      <c r="O1754" s="339"/>
      <c r="P1754" s="339"/>
      <c r="Q1754" s="339"/>
    </row>
    <row r="1755" spans="1:17" ht="13.5" customHeight="1">
      <c r="A1755" s="481"/>
      <c r="B1755" s="481"/>
      <c r="C1755" s="481"/>
      <c r="D1755" s="481"/>
      <c r="E1755" s="481"/>
      <c r="F1755" s="339"/>
      <c r="G1755" s="340" t="str">
        <f>IF(ISNUMBER(E1755),E1755/'Bulk DivVar Analysis'!$I$60,"")</f>
        <v/>
      </c>
      <c r="H1755" s="338" t="str">
        <f>IF(ISNUMBER(E1755), IF(G1755&gt;'Bulk DivVar Analysis'!$J$62,"Pass","Fail"),"")</f>
        <v/>
      </c>
      <c r="I1755" s="338" t="str">
        <f t="shared" si="29"/>
        <v/>
      </c>
      <c r="J1755" s="339"/>
      <c r="K1755" s="339"/>
      <c r="L1755" s="339"/>
      <c r="M1755" s="339"/>
      <c r="N1755" s="339"/>
      <c r="O1755" s="339"/>
      <c r="P1755" s="339"/>
      <c r="Q1755" s="339"/>
    </row>
    <row r="1756" spans="1:17" ht="13.5" customHeight="1">
      <c r="A1756" s="481"/>
      <c r="B1756" s="481"/>
      <c r="C1756" s="481"/>
      <c r="D1756" s="481"/>
      <c r="E1756" s="481"/>
      <c r="F1756" s="339"/>
      <c r="G1756" s="340" t="str">
        <f>IF(ISNUMBER(E1756),E1756/'Bulk DivVar Analysis'!$I$60,"")</f>
        <v/>
      </c>
      <c r="H1756" s="338" t="str">
        <f>IF(ISNUMBER(E1756), IF(G1756&gt;'Bulk DivVar Analysis'!$J$62,"Pass","Fail"),"")</f>
        <v/>
      </c>
      <c r="I1756" s="338" t="str">
        <f t="shared" si="29"/>
        <v/>
      </c>
      <c r="J1756" s="339"/>
      <c r="K1756" s="339"/>
      <c r="L1756" s="339"/>
      <c r="M1756" s="339"/>
      <c r="N1756" s="339"/>
      <c r="O1756" s="339"/>
      <c r="P1756" s="339"/>
      <c r="Q1756" s="339"/>
    </row>
    <row r="1757" spans="1:17" ht="13.5" customHeight="1">
      <c r="A1757" s="481"/>
      <c r="B1757" s="481"/>
      <c r="C1757" s="481"/>
      <c r="D1757" s="481"/>
      <c r="E1757" s="481"/>
      <c r="F1757" s="339"/>
      <c r="G1757" s="340" t="str">
        <f>IF(ISNUMBER(E1757),E1757/'Bulk DivVar Analysis'!$I$60,"")</f>
        <v/>
      </c>
      <c r="H1757" s="338" t="str">
        <f>IF(ISNUMBER(E1757), IF(G1757&gt;'Bulk DivVar Analysis'!$J$62,"Pass","Fail"),"")</f>
        <v/>
      </c>
      <c r="I1757" s="338" t="str">
        <f t="shared" si="29"/>
        <v/>
      </c>
      <c r="J1757" s="339"/>
      <c r="K1757" s="339"/>
      <c r="L1757" s="339"/>
      <c r="M1757" s="339"/>
      <c r="N1757" s="339"/>
      <c r="O1757" s="339"/>
      <c r="P1757" s="339"/>
      <c r="Q1757" s="339"/>
    </row>
    <row r="1758" spans="1:17" ht="13.5" customHeight="1">
      <c r="A1758" s="481"/>
      <c r="B1758" s="481"/>
      <c r="C1758" s="481"/>
      <c r="D1758" s="481"/>
      <c r="E1758" s="481"/>
      <c r="F1758" s="339"/>
      <c r="G1758" s="340" t="str">
        <f>IF(ISNUMBER(E1758),E1758/'Bulk DivVar Analysis'!$I$60,"")</f>
        <v/>
      </c>
      <c r="H1758" s="338" t="str">
        <f>IF(ISNUMBER(E1758), IF(G1758&gt;'Bulk DivVar Analysis'!$J$62,"Pass","Fail"),"")</f>
        <v/>
      </c>
      <c r="I1758" s="338" t="str">
        <f t="shared" si="29"/>
        <v/>
      </c>
      <c r="J1758" s="339"/>
      <c r="K1758" s="339"/>
      <c r="L1758" s="339"/>
      <c r="M1758" s="339"/>
      <c r="N1758" s="339"/>
      <c r="O1758" s="339"/>
      <c r="P1758" s="339"/>
      <c r="Q1758" s="339"/>
    </row>
    <row r="1759" spans="1:17" ht="13.5" customHeight="1">
      <c r="A1759" s="481"/>
      <c r="B1759" s="481"/>
      <c r="C1759" s="481"/>
      <c r="D1759" s="481"/>
      <c r="E1759" s="481"/>
      <c r="F1759" s="339"/>
      <c r="G1759" s="340" t="str">
        <f>IF(ISNUMBER(E1759),E1759/'Bulk DivVar Analysis'!$I$60,"")</f>
        <v/>
      </c>
      <c r="H1759" s="338" t="str">
        <f>IF(ISNUMBER(E1759), IF(G1759&gt;'Bulk DivVar Analysis'!$J$62,"Pass","Fail"),"")</f>
        <v/>
      </c>
      <c r="I1759" s="338" t="str">
        <f t="shared" si="29"/>
        <v/>
      </c>
      <c r="J1759" s="339"/>
      <c r="K1759" s="339"/>
      <c r="L1759" s="339"/>
      <c r="M1759" s="339"/>
      <c r="N1759" s="339"/>
      <c r="O1759" s="339"/>
      <c r="P1759" s="339"/>
      <c r="Q1759" s="339"/>
    </row>
    <row r="1760" spans="1:17" ht="13.5" customHeight="1">
      <c r="A1760" s="481"/>
      <c r="B1760" s="481"/>
      <c r="C1760" s="481"/>
      <c r="D1760" s="481"/>
      <c r="E1760" s="481"/>
      <c r="F1760" s="339"/>
      <c r="G1760" s="340" t="str">
        <f>IF(ISNUMBER(E1760),E1760/'Bulk DivVar Analysis'!$I$60,"")</f>
        <v/>
      </c>
      <c r="H1760" s="338" t="str">
        <f>IF(ISNUMBER(E1760), IF(G1760&gt;'Bulk DivVar Analysis'!$J$62,"Pass","Fail"),"")</f>
        <v/>
      </c>
      <c r="I1760" s="338" t="str">
        <f t="shared" si="29"/>
        <v/>
      </c>
      <c r="J1760" s="339"/>
      <c r="K1760" s="339"/>
      <c r="L1760" s="339"/>
      <c r="M1760" s="339"/>
      <c r="N1760" s="339"/>
      <c r="O1760" s="339"/>
      <c r="P1760" s="339"/>
      <c r="Q1760" s="339"/>
    </row>
    <row r="1761" spans="1:17" ht="13.5" customHeight="1">
      <c r="A1761" s="481"/>
      <c r="B1761" s="481"/>
      <c r="C1761" s="481"/>
      <c r="D1761" s="481"/>
      <c r="E1761" s="481"/>
      <c r="F1761" s="339"/>
      <c r="G1761" s="340" t="str">
        <f>IF(ISNUMBER(E1761),E1761/'Bulk DivVar Analysis'!$I$60,"")</f>
        <v/>
      </c>
      <c r="H1761" s="338" t="str">
        <f>IF(ISNUMBER(E1761), IF(G1761&gt;'Bulk DivVar Analysis'!$J$62,"Pass","Fail"),"")</f>
        <v/>
      </c>
      <c r="I1761" s="338" t="str">
        <f t="shared" si="29"/>
        <v/>
      </c>
      <c r="J1761" s="339"/>
      <c r="K1761" s="339"/>
      <c r="L1761" s="339"/>
      <c r="M1761" s="339"/>
      <c r="N1761" s="339"/>
      <c r="O1761" s="339"/>
      <c r="P1761" s="339"/>
      <c r="Q1761" s="339"/>
    </row>
    <row r="1762" spans="1:17" ht="13.5" customHeight="1">
      <c r="A1762" s="481"/>
      <c r="B1762" s="481"/>
      <c r="C1762" s="481"/>
      <c r="D1762" s="481"/>
      <c r="E1762" s="481"/>
      <c r="F1762" s="339"/>
      <c r="G1762" s="340" t="str">
        <f>IF(ISNUMBER(E1762),E1762/'Bulk DivVar Analysis'!$I$60,"")</f>
        <v/>
      </c>
      <c r="H1762" s="338" t="str">
        <f>IF(ISNUMBER(E1762), IF(G1762&gt;'Bulk DivVar Analysis'!$J$62,"Pass","Fail"),"")</f>
        <v/>
      </c>
      <c r="I1762" s="338" t="str">
        <f t="shared" si="29"/>
        <v/>
      </c>
      <c r="J1762" s="339"/>
      <c r="K1762" s="339"/>
      <c r="L1762" s="339"/>
      <c r="M1762" s="339"/>
      <c r="N1762" s="339"/>
      <c r="O1762" s="339"/>
      <c r="P1762" s="339"/>
      <c r="Q1762" s="339"/>
    </row>
    <row r="1763" spans="1:17" ht="13.5" customHeight="1">
      <c r="A1763" s="481"/>
      <c r="B1763" s="481"/>
      <c r="C1763" s="481"/>
      <c r="D1763" s="481"/>
      <c r="E1763" s="481"/>
      <c r="F1763" s="339"/>
      <c r="G1763" s="340" t="str">
        <f>IF(ISNUMBER(E1763),E1763/'Bulk DivVar Analysis'!$I$60,"")</f>
        <v/>
      </c>
      <c r="H1763" s="338" t="str">
        <f>IF(ISNUMBER(E1763), IF(G1763&gt;'Bulk DivVar Analysis'!$J$62,"Pass","Fail"),"")</f>
        <v/>
      </c>
      <c r="I1763" s="338" t="str">
        <f t="shared" si="29"/>
        <v/>
      </c>
      <c r="J1763" s="339"/>
      <c r="K1763" s="339"/>
      <c r="L1763" s="339"/>
      <c r="M1763" s="339"/>
      <c r="N1763" s="339"/>
      <c r="O1763" s="339"/>
      <c r="P1763" s="339"/>
      <c r="Q1763" s="339"/>
    </row>
    <row r="1764" spans="1:17" ht="13.5" customHeight="1">
      <c r="A1764" s="481"/>
      <c r="B1764" s="481"/>
      <c r="C1764" s="481"/>
      <c r="D1764" s="481"/>
      <c r="E1764" s="481"/>
      <c r="F1764" s="339"/>
      <c r="G1764" s="340" t="str">
        <f>IF(ISNUMBER(E1764),E1764/'Bulk DivVar Analysis'!$I$60,"")</f>
        <v/>
      </c>
      <c r="H1764" s="338" t="str">
        <f>IF(ISNUMBER(E1764), IF(G1764&gt;'Bulk DivVar Analysis'!$J$62,"Pass","Fail"),"")</f>
        <v/>
      </c>
      <c r="I1764" s="338" t="str">
        <f t="shared" si="29"/>
        <v/>
      </c>
      <c r="J1764" s="339"/>
      <c r="K1764" s="339"/>
      <c r="L1764" s="339"/>
      <c r="M1764" s="339"/>
      <c r="N1764" s="339"/>
      <c r="O1764" s="339"/>
      <c r="P1764" s="339"/>
      <c r="Q1764" s="339"/>
    </row>
    <row r="1765" spans="1:17" ht="13.5" customHeight="1">
      <c r="A1765" s="481"/>
      <c r="B1765" s="481"/>
      <c r="C1765" s="481"/>
      <c r="D1765" s="481"/>
      <c r="E1765" s="481"/>
      <c r="F1765" s="339"/>
      <c r="G1765" s="340" t="str">
        <f>IF(ISNUMBER(E1765),E1765/'Bulk DivVar Analysis'!$I$60,"")</f>
        <v/>
      </c>
      <c r="H1765" s="338" t="str">
        <f>IF(ISNUMBER(E1765), IF(G1765&gt;'Bulk DivVar Analysis'!$J$62,"Pass","Fail"),"")</f>
        <v/>
      </c>
      <c r="I1765" s="338" t="str">
        <f t="shared" si="29"/>
        <v/>
      </c>
      <c r="J1765" s="339"/>
      <c r="K1765" s="339"/>
      <c r="L1765" s="339"/>
      <c r="M1765" s="339"/>
      <c r="N1765" s="339"/>
      <c r="O1765" s="339"/>
      <c r="P1765" s="339"/>
      <c r="Q1765" s="339"/>
    </row>
    <row r="1766" spans="1:17" ht="13.5" customHeight="1">
      <c r="A1766" s="481"/>
      <c r="B1766" s="481"/>
      <c r="C1766" s="481"/>
      <c r="D1766" s="481"/>
      <c r="E1766" s="481"/>
      <c r="F1766" s="339"/>
      <c r="G1766" s="340" t="str">
        <f>IF(ISNUMBER(E1766),E1766/'Bulk DivVar Analysis'!$I$60,"")</f>
        <v/>
      </c>
      <c r="H1766" s="338" t="str">
        <f>IF(ISNUMBER(E1766), IF(G1766&gt;'Bulk DivVar Analysis'!$J$62,"Pass","Fail"),"")</f>
        <v/>
      </c>
      <c r="I1766" s="338" t="str">
        <f t="shared" si="29"/>
        <v/>
      </c>
      <c r="J1766" s="339"/>
      <c r="K1766" s="339"/>
      <c r="L1766" s="339"/>
      <c r="M1766" s="339"/>
      <c r="N1766" s="339"/>
      <c r="O1766" s="339"/>
      <c r="P1766" s="339"/>
      <c r="Q1766" s="339"/>
    </row>
    <row r="1767" spans="1:17" ht="13.5" customHeight="1">
      <c r="A1767" s="481"/>
      <c r="B1767" s="481"/>
      <c r="C1767" s="481"/>
      <c r="D1767" s="481"/>
      <c r="E1767" s="481"/>
      <c r="F1767" s="339"/>
      <c r="G1767" s="340" t="str">
        <f>IF(ISNUMBER(E1767),E1767/'Bulk DivVar Analysis'!$I$60,"")</f>
        <v/>
      </c>
      <c r="H1767" s="338" t="str">
        <f>IF(ISNUMBER(E1767), IF(G1767&gt;'Bulk DivVar Analysis'!$J$62,"Pass","Fail"),"")</f>
        <v/>
      </c>
      <c r="I1767" s="338" t="str">
        <f t="shared" si="29"/>
        <v/>
      </c>
      <c r="J1767" s="339"/>
      <c r="K1767" s="339"/>
      <c r="L1767" s="339"/>
      <c r="M1767" s="339"/>
      <c r="N1767" s="339"/>
      <c r="O1767" s="339"/>
      <c r="P1767" s="339"/>
      <c r="Q1767" s="339"/>
    </row>
    <row r="1768" spans="1:17" ht="13.5" customHeight="1">
      <c r="A1768" s="481"/>
      <c r="B1768" s="481"/>
      <c r="C1768" s="481"/>
      <c r="D1768" s="481"/>
      <c r="E1768" s="481"/>
      <c r="F1768" s="339"/>
      <c r="G1768" s="340" t="str">
        <f>IF(ISNUMBER(E1768),E1768/'Bulk DivVar Analysis'!$I$60,"")</f>
        <v/>
      </c>
      <c r="H1768" s="338" t="str">
        <f>IF(ISNUMBER(E1768), IF(G1768&gt;'Bulk DivVar Analysis'!$J$62,"Pass","Fail"),"")</f>
        <v/>
      </c>
      <c r="I1768" s="338" t="str">
        <f t="shared" si="29"/>
        <v/>
      </c>
      <c r="J1768" s="339"/>
      <c r="K1768" s="339"/>
      <c r="L1768" s="339"/>
      <c r="M1768" s="339"/>
      <c r="N1768" s="339"/>
      <c r="O1768" s="339"/>
      <c r="P1768" s="339"/>
      <c r="Q1768" s="339"/>
    </row>
    <row r="1769" spans="1:17" ht="13.5" customHeight="1">
      <c r="A1769" s="481"/>
      <c r="B1769" s="481"/>
      <c r="C1769" s="481"/>
      <c r="D1769" s="481"/>
      <c r="E1769" s="481"/>
      <c r="F1769" s="339"/>
      <c r="G1769" s="340" t="str">
        <f>IF(ISNUMBER(E1769),E1769/'Bulk DivVar Analysis'!$I$60,"")</f>
        <v/>
      </c>
      <c r="H1769" s="338" t="str">
        <f>IF(ISNUMBER(E1769), IF(G1769&gt;'Bulk DivVar Analysis'!$J$62,"Pass","Fail"),"")</f>
        <v/>
      </c>
      <c r="I1769" s="338" t="str">
        <f t="shared" si="29"/>
        <v/>
      </c>
      <c r="J1769" s="339"/>
      <c r="K1769" s="339"/>
      <c r="L1769" s="339"/>
      <c r="M1769" s="339"/>
      <c r="N1769" s="339"/>
      <c r="O1769" s="339"/>
      <c r="P1769" s="339"/>
      <c r="Q1769" s="339"/>
    </row>
    <row r="1770" spans="1:17" ht="13.5" customHeight="1">
      <c r="A1770" s="481"/>
      <c r="B1770" s="481"/>
      <c r="C1770" s="481"/>
      <c r="D1770" s="481"/>
      <c r="E1770" s="481"/>
      <c r="F1770" s="339"/>
      <c r="G1770" s="340" t="str">
        <f>IF(ISNUMBER(E1770),E1770/'Bulk DivVar Analysis'!$I$60,"")</f>
        <v/>
      </c>
      <c r="H1770" s="338" t="str">
        <f>IF(ISNUMBER(E1770), IF(G1770&gt;'Bulk DivVar Analysis'!$J$62,"Pass","Fail"),"")</f>
        <v/>
      </c>
      <c r="I1770" s="338" t="str">
        <f t="shared" si="29"/>
        <v/>
      </c>
      <c r="J1770" s="339"/>
      <c r="K1770" s="339"/>
      <c r="L1770" s="339"/>
      <c r="M1770" s="339"/>
      <c r="N1770" s="339"/>
      <c r="O1770" s="339"/>
      <c r="P1770" s="339"/>
      <c r="Q1770" s="339"/>
    </row>
    <row r="1771" spans="1:17" ht="13.5" customHeight="1">
      <c r="A1771" s="481"/>
      <c r="B1771" s="481"/>
      <c r="C1771" s="481"/>
      <c r="D1771" s="481"/>
      <c r="E1771" s="481"/>
      <c r="F1771" s="339"/>
      <c r="G1771" s="340" t="str">
        <f>IF(ISNUMBER(E1771),E1771/'Bulk DivVar Analysis'!$I$60,"")</f>
        <v/>
      </c>
      <c r="H1771" s="338" t="str">
        <f>IF(ISNUMBER(E1771), IF(G1771&gt;'Bulk DivVar Analysis'!$J$62,"Pass","Fail"),"")</f>
        <v/>
      </c>
      <c r="I1771" s="338" t="str">
        <f t="shared" si="29"/>
        <v/>
      </c>
      <c r="J1771" s="339"/>
      <c r="K1771" s="339"/>
      <c r="L1771" s="339"/>
      <c r="M1771" s="339"/>
      <c r="N1771" s="339"/>
      <c r="O1771" s="339"/>
      <c r="P1771" s="339"/>
      <c r="Q1771" s="339"/>
    </row>
    <row r="1772" spans="1:17" ht="13.5" customHeight="1">
      <c r="A1772" s="481"/>
      <c r="B1772" s="481"/>
      <c r="C1772" s="481"/>
      <c r="D1772" s="481"/>
      <c r="E1772" s="481"/>
      <c r="F1772" s="339"/>
      <c r="G1772" s="340" t="str">
        <f>IF(ISNUMBER(E1772),E1772/'Bulk DivVar Analysis'!$I$60,"")</f>
        <v/>
      </c>
      <c r="H1772" s="338" t="str">
        <f>IF(ISNUMBER(E1772), IF(G1772&gt;'Bulk DivVar Analysis'!$J$62,"Pass","Fail"),"")</f>
        <v/>
      </c>
      <c r="I1772" s="338" t="str">
        <f t="shared" si="29"/>
        <v/>
      </c>
      <c r="J1772" s="339"/>
      <c r="K1772" s="339"/>
      <c r="L1772" s="339"/>
      <c r="M1772" s="339"/>
      <c r="N1772" s="339"/>
      <c r="O1772" s="339"/>
      <c r="P1772" s="339"/>
      <c r="Q1772" s="339"/>
    </row>
    <row r="1773" spans="1:17" ht="13.5" customHeight="1">
      <c r="A1773" s="481"/>
      <c r="B1773" s="481"/>
      <c r="C1773" s="481"/>
      <c r="D1773" s="481"/>
      <c r="E1773" s="481"/>
      <c r="F1773" s="339"/>
      <c r="G1773" s="340" t="str">
        <f>IF(ISNUMBER(E1773),E1773/'Bulk DivVar Analysis'!$I$60,"")</f>
        <v/>
      </c>
      <c r="H1773" s="338" t="str">
        <f>IF(ISNUMBER(E1773), IF(G1773&gt;'Bulk DivVar Analysis'!$J$62,"Pass","Fail"),"")</f>
        <v/>
      </c>
      <c r="I1773" s="338" t="str">
        <f t="shared" si="29"/>
        <v/>
      </c>
      <c r="J1773" s="339"/>
      <c r="K1773" s="339"/>
      <c r="L1773" s="339"/>
      <c r="M1773" s="339"/>
      <c r="N1773" s="339"/>
      <c r="O1773" s="339"/>
      <c r="P1773" s="339"/>
      <c r="Q1773" s="339"/>
    </row>
    <row r="1774" spans="1:17" ht="13.5" customHeight="1">
      <c r="A1774" s="481"/>
      <c r="B1774" s="481"/>
      <c r="C1774" s="481"/>
      <c r="D1774" s="481"/>
      <c r="E1774" s="481"/>
      <c r="F1774" s="339"/>
      <c r="G1774" s="340" t="str">
        <f>IF(ISNUMBER(E1774),E1774/'Bulk DivVar Analysis'!$I$60,"")</f>
        <v/>
      </c>
      <c r="H1774" s="338" t="str">
        <f>IF(ISNUMBER(E1774), IF(G1774&gt;'Bulk DivVar Analysis'!$J$62,"Pass","Fail"),"")</f>
        <v/>
      </c>
      <c r="I1774" s="338" t="str">
        <f t="shared" si="29"/>
        <v/>
      </c>
      <c r="J1774" s="339"/>
      <c r="K1774" s="339"/>
      <c r="L1774" s="339"/>
      <c r="M1774" s="339"/>
      <c r="N1774" s="339"/>
      <c r="O1774" s="339"/>
      <c r="P1774" s="339"/>
      <c r="Q1774" s="339"/>
    </row>
    <row r="1775" spans="1:17" ht="13.5" customHeight="1">
      <c r="A1775" s="481"/>
      <c r="B1775" s="481"/>
      <c r="C1775" s="481"/>
      <c r="D1775" s="481"/>
      <c r="E1775" s="481"/>
      <c r="F1775" s="339"/>
      <c r="G1775" s="340" t="str">
        <f>IF(ISNUMBER(E1775),E1775/'Bulk DivVar Analysis'!$I$60,"")</f>
        <v/>
      </c>
      <c r="H1775" s="338" t="str">
        <f>IF(ISNUMBER(E1775), IF(G1775&gt;'Bulk DivVar Analysis'!$J$62,"Pass","Fail"),"")</f>
        <v/>
      </c>
      <c r="I1775" s="338" t="str">
        <f t="shared" si="29"/>
        <v/>
      </c>
      <c r="J1775" s="339"/>
      <c r="K1775" s="339"/>
      <c r="L1775" s="339"/>
      <c r="M1775" s="339"/>
      <c r="N1775" s="339"/>
      <c r="O1775" s="339"/>
      <c r="P1775" s="339"/>
      <c r="Q1775" s="339"/>
    </row>
    <row r="1776" spans="1:17" ht="13.5" customHeight="1">
      <c r="A1776" s="481"/>
      <c r="B1776" s="481"/>
      <c r="C1776" s="481"/>
      <c r="D1776" s="481"/>
      <c r="E1776" s="481"/>
      <c r="F1776" s="339"/>
      <c r="G1776" s="340" t="str">
        <f>IF(ISNUMBER(E1776),E1776/'Bulk DivVar Analysis'!$I$60,"")</f>
        <v/>
      </c>
      <c r="H1776" s="338" t="str">
        <f>IF(ISNUMBER(E1776), IF(G1776&gt;'Bulk DivVar Analysis'!$J$62,"Pass","Fail"),"")</f>
        <v/>
      </c>
      <c r="I1776" s="338" t="str">
        <f t="shared" si="29"/>
        <v/>
      </c>
      <c r="J1776" s="339"/>
      <c r="K1776" s="339"/>
      <c r="L1776" s="339"/>
      <c r="M1776" s="339"/>
      <c r="N1776" s="339"/>
      <c r="O1776" s="339"/>
      <c r="P1776" s="339"/>
      <c r="Q1776" s="339"/>
    </row>
    <row r="1777" spans="1:17" ht="13.5" customHeight="1">
      <c r="A1777" s="481"/>
      <c r="B1777" s="481"/>
      <c r="C1777" s="481"/>
      <c r="D1777" s="481"/>
      <c r="E1777" s="481"/>
      <c r="F1777" s="339"/>
      <c r="G1777" s="340" t="str">
        <f>IF(ISNUMBER(E1777),E1777/'Bulk DivVar Analysis'!$I$60,"")</f>
        <v/>
      </c>
      <c r="H1777" s="338" t="str">
        <f>IF(ISNUMBER(E1777), IF(G1777&gt;'Bulk DivVar Analysis'!$J$62,"Pass","Fail"),"")</f>
        <v/>
      </c>
      <c r="I1777" s="338" t="str">
        <f t="shared" si="29"/>
        <v/>
      </c>
      <c r="J1777" s="339"/>
      <c r="K1777" s="339"/>
      <c r="L1777" s="339"/>
      <c r="M1777" s="339"/>
      <c r="N1777" s="339"/>
      <c r="O1777" s="339"/>
      <c r="P1777" s="339"/>
      <c r="Q1777" s="339"/>
    </row>
    <row r="1778" spans="1:17" ht="13.5" customHeight="1">
      <c r="A1778" s="481"/>
      <c r="B1778" s="481"/>
      <c r="C1778" s="481"/>
      <c r="D1778" s="481"/>
      <c r="E1778" s="481"/>
      <c r="F1778" s="339"/>
      <c r="G1778" s="340" t="str">
        <f>IF(ISNUMBER(E1778),E1778/'Bulk DivVar Analysis'!$I$60,"")</f>
        <v/>
      </c>
      <c r="H1778" s="338" t="str">
        <f>IF(ISNUMBER(E1778), IF(G1778&gt;'Bulk DivVar Analysis'!$J$62,"Pass","Fail"),"")</f>
        <v/>
      </c>
      <c r="I1778" s="338" t="str">
        <f t="shared" si="29"/>
        <v/>
      </c>
      <c r="J1778" s="339"/>
      <c r="K1778" s="339"/>
      <c r="L1778" s="339"/>
      <c r="M1778" s="339"/>
      <c r="N1778" s="339"/>
      <c r="O1778" s="339"/>
      <c r="P1778" s="339"/>
      <c r="Q1778" s="339"/>
    </row>
    <row r="1779" spans="1:17" ht="13.5" customHeight="1">
      <c r="A1779" s="481"/>
      <c r="B1779" s="481"/>
      <c r="C1779" s="481"/>
      <c r="D1779" s="481"/>
      <c r="E1779" s="481"/>
      <c r="F1779" s="339"/>
      <c r="G1779" s="340" t="str">
        <f>IF(ISNUMBER(E1779),E1779/'Bulk DivVar Analysis'!$I$60,"")</f>
        <v/>
      </c>
      <c r="H1779" s="338" t="str">
        <f>IF(ISNUMBER(E1779), IF(G1779&gt;'Bulk DivVar Analysis'!$J$62,"Pass","Fail"),"")</f>
        <v/>
      </c>
      <c r="I1779" s="338" t="str">
        <f t="shared" si="29"/>
        <v/>
      </c>
      <c r="J1779" s="339"/>
      <c r="K1779" s="339"/>
      <c r="L1779" s="339"/>
      <c r="M1779" s="339"/>
      <c r="N1779" s="339"/>
      <c r="O1779" s="339"/>
      <c r="P1779" s="339"/>
      <c r="Q1779" s="339"/>
    </row>
    <row r="1780" spans="1:17" ht="13.5" customHeight="1">
      <c r="A1780" s="481"/>
      <c r="B1780" s="481"/>
      <c r="C1780" s="481"/>
      <c r="D1780" s="481"/>
      <c r="E1780" s="481"/>
      <c r="F1780" s="339"/>
      <c r="G1780" s="340" t="str">
        <f>IF(ISNUMBER(E1780),E1780/'Bulk DivVar Analysis'!$I$60,"")</f>
        <v/>
      </c>
      <c r="H1780" s="338" t="str">
        <f>IF(ISNUMBER(E1780), IF(G1780&gt;'Bulk DivVar Analysis'!$J$62,"Pass","Fail"),"")</f>
        <v/>
      </c>
      <c r="I1780" s="338" t="str">
        <f t="shared" si="29"/>
        <v/>
      </c>
      <c r="J1780" s="339"/>
      <c r="K1780" s="339"/>
      <c r="L1780" s="339"/>
      <c r="M1780" s="339"/>
      <c r="N1780" s="339"/>
      <c r="O1780" s="339"/>
      <c r="P1780" s="339"/>
      <c r="Q1780" s="339"/>
    </row>
    <row r="1781" spans="1:17" ht="13.5" customHeight="1">
      <c r="A1781" s="481"/>
      <c r="B1781" s="481"/>
      <c r="C1781" s="481"/>
      <c r="D1781" s="481"/>
      <c r="E1781" s="481"/>
      <c r="F1781" s="339"/>
      <c r="G1781" s="340" t="str">
        <f>IF(ISNUMBER(E1781),E1781/'Bulk DivVar Analysis'!$I$60,"")</f>
        <v/>
      </c>
      <c r="H1781" s="338" t="str">
        <f>IF(ISNUMBER(E1781), IF(G1781&gt;'Bulk DivVar Analysis'!$J$62,"Pass","Fail"),"")</f>
        <v/>
      </c>
      <c r="I1781" s="338" t="str">
        <f t="shared" si="29"/>
        <v/>
      </c>
      <c r="J1781" s="339"/>
      <c r="K1781" s="339"/>
      <c r="L1781" s="339"/>
      <c r="M1781" s="339"/>
      <c r="N1781" s="339"/>
      <c r="O1781" s="339"/>
      <c r="P1781" s="339"/>
      <c r="Q1781" s="339"/>
    </row>
    <row r="1782" spans="1:17" ht="13.5" customHeight="1">
      <c r="A1782" s="481"/>
      <c r="B1782" s="481"/>
      <c r="C1782" s="481"/>
      <c r="D1782" s="481"/>
      <c r="E1782" s="481"/>
      <c r="F1782" s="339"/>
      <c r="G1782" s="340" t="str">
        <f>IF(ISNUMBER(E1782),E1782/'Bulk DivVar Analysis'!$I$60,"")</f>
        <v/>
      </c>
      <c r="H1782" s="338" t="str">
        <f>IF(ISNUMBER(E1782), IF(G1782&gt;'Bulk DivVar Analysis'!$J$62,"Pass","Fail"),"")</f>
        <v/>
      </c>
      <c r="I1782" s="338" t="str">
        <f t="shared" si="29"/>
        <v/>
      </c>
      <c r="J1782" s="339"/>
      <c r="K1782" s="339"/>
      <c r="L1782" s="339"/>
      <c r="M1782" s="339"/>
      <c r="N1782" s="339"/>
      <c r="O1782" s="339"/>
      <c r="P1782" s="339"/>
      <c r="Q1782" s="339"/>
    </row>
    <row r="1783" spans="1:17" ht="13.5" customHeight="1">
      <c r="A1783" s="481"/>
      <c r="B1783" s="481"/>
      <c r="C1783" s="481"/>
      <c r="D1783" s="481"/>
      <c r="E1783" s="481"/>
      <c r="F1783" s="339"/>
      <c r="G1783" s="340" t="str">
        <f>IF(ISNUMBER(E1783),E1783/'Bulk DivVar Analysis'!$I$60,"")</f>
        <v/>
      </c>
      <c r="H1783" s="338" t="str">
        <f>IF(ISNUMBER(E1783), IF(G1783&gt;'Bulk DivVar Analysis'!$J$62,"Pass","Fail"),"")</f>
        <v/>
      </c>
      <c r="I1783" s="338" t="str">
        <f t="shared" si="29"/>
        <v/>
      </c>
      <c r="J1783" s="339"/>
      <c r="K1783" s="339"/>
      <c r="L1783" s="339"/>
      <c r="M1783" s="339"/>
      <c r="N1783" s="339"/>
      <c r="O1783" s="339"/>
      <c r="P1783" s="339"/>
      <c r="Q1783" s="339"/>
    </row>
    <row r="1784" spans="1:17" ht="13.5" customHeight="1">
      <c r="A1784" s="481"/>
      <c r="B1784" s="481"/>
      <c r="C1784" s="481"/>
      <c r="D1784" s="481"/>
      <c r="E1784" s="481"/>
      <c r="F1784" s="339"/>
      <c r="G1784" s="340" t="str">
        <f>IF(ISNUMBER(E1784),E1784/'Bulk DivVar Analysis'!$I$60,"")</f>
        <v/>
      </c>
      <c r="H1784" s="338" t="str">
        <f>IF(ISNUMBER(E1784), IF(G1784&gt;'Bulk DivVar Analysis'!$J$62,"Pass","Fail"),"")</f>
        <v/>
      </c>
      <c r="I1784" s="338" t="str">
        <f t="shared" si="29"/>
        <v/>
      </c>
      <c r="J1784" s="339"/>
      <c r="K1784" s="339"/>
      <c r="L1784" s="339"/>
      <c r="M1784" s="339"/>
      <c r="N1784" s="339"/>
      <c r="O1784" s="339"/>
      <c r="P1784" s="339"/>
      <c r="Q1784" s="339"/>
    </row>
    <row r="1785" spans="1:17" ht="13.5" customHeight="1">
      <c r="A1785" s="481"/>
      <c r="B1785" s="481"/>
      <c r="C1785" s="481"/>
      <c r="D1785" s="481"/>
      <c r="E1785" s="481"/>
      <c r="F1785" s="339"/>
      <c r="G1785" s="340" t="str">
        <f>IF(ISNUMBER(E1785),E1785/'Bulk DivVar Analysis'!$I$60,"")</f>
        <v/>
      </c>
      <c r="H1785" s="338" t="str">
        <f>IF(ISNUMBER(E1785), IF(G1785&gt;'Bulk DivVar Analysis'!$J$62,"Pass","Fail"),"")</f>
        <v/>
      </c>
      <c r="I1785" s="338" t="str">
        <f t="shared" si="29"/>
        <v/>
      </c>
      <c r="J1785" s="339"/>
      <c r="K1785" s="339"/>
      <c r="L1785" s="339"/>
      <c r="M1785" s="339"/>
      <c r="N1785" s="339"/>
      <c r="O1785" s="339"/>
      <c r="P1785" s="339"/>
      <c r="Q1785" s="339"/>
    </row>
    <row r="1786" spans="1:17" ht="13.5" customHeight="1">
      <c r="A1786" s="481"/>
      <c r="B1786" s="481"/>
      <c r="C1786" s="481"/>
      <c r="D1786" s="481"/>
      <c r="E1786" s="481"/>
      <c r="F1786" s="339"/>
      <c r="G1786" s="340" t="str">
        <f>IF(ISNUMBER(E1786),E1786/'Bulk DivVar Analysis'!$I$60,"")</f>
        <v/>
      </c>
      <c r="H1786" s="338" t="str">
        <f>IF(ISNUMBER(E1786), IF(G1786&gt;'Bulk DivVar Analysis'!$J$62,"Pass","Fail"),"")</f>
        <v/>
      </c>
      <c r="I1786" s="338" t="str">
        <f t="shared" si="29"/>
        <v/>
      </c>
      <c r="J1786" s="339"/>
      <c r="K1786" s="339"/>
      <c r="L1786" s="339"/>
      <c r="M1786" s="339"/>
      <c r="N1786" s="339"/>
      <c r="O1786" s="339"/>
      <c r="P1786" s="339"/>
      <c r="Q1786" s="339"/>
    </row>
    <row r="1787" spans="1:17" ht="13.5" customHeight="1">
      <c r="A1787" s="481"/>
      <c r="B1787" s="481"/>
      <c r="C1787" s="481"/>
      <c r="D1787" s="481"/>
      <c r="E1787" s="481"/>
      <c r="F1787" s="339"/>
      <c r="G1787" s="340" t="str">
        <f>IF(ISNUMBER(E1787),E1787/'Bulk DivVar Analysis'!$I$60,"")</f>
        <v/>
      </c>
      <c r="H1787" s="338" t="str">
        <f>IF(ISNUMBER(E1787), IF(G1787&gt;'Bulk DivVar Analysis'!$J$62,"Pass","Fail"),"")</f>
        <v/>
      </c>
      <c r="I1787" s="338" t="str">
        <f t="shared" si="29"/>
        <v/>
      </c>
      <c r="J1787" s="339"/>
      <c r="K1787" s="339"/>
      <c r="L1787" s="339"/>
      <c r="M1787" s="339"/>
      <c r="N1787" s="339"/>
      <c r="O1787" s="339"/>
      <c r="P1787" s="339"/>
      <c r="Q1787" s="339"/>
    </row>
    <row r="1788" spans="1:17" ht="13.5" customHeight="1">
      <c r="A1788" s="481"/>
      <c r="B1788" s="481"/>
      <c r="C1788" s="481"/>
      <c r="D1788" s="481"/>
      <c r="E1788" s="481"/>
      <c r="F1788" s="339"/>
      <c r="G1788" s="340" t="str">
        <f>IF(ISNUMBER(E1788),E1788/'Bulk DivVar Analysis'!$I$60,"")</f>
        <v/>
      </c>
      <c r="H1788" s="338" t="str">
        <f>IF(ISNUMBER(E1788), IF(G1788&gt;'Bulk DivVar Analysis'!$J$62,"Pass","Fail"),"")</f>
        <v/>
      </c>
      <c r="I1788" s="338" t="str">
        <f t="shared" si="29"/>
        <v/>
      </c>
      <c r="J1788" s="339"/>
      <c r="K1788" s="339"/>
      <c r="L1788" s="339"/>
      <c r="M1788" s="339"/>
      <c r="N1788" s="339"/>
      <c r="O1788" s="339"/>
      <c r="P1788" s="339"/>
      <c r="Q1788" s="339"/>
    </row>
    <row r="1789" spans="1:17" ht="13.5" customHeight="1">
      <c r="A1789" s="481"/>
      <c r="B1789" s="481"/>
      <c r="C1789" s="481"/>
      <c r="D1789" s="481"/>
      <c r="E1789" s="481"/>
      <c r="F1789" s="339"/>
      <c r="G1789" s="340" t="str">
        <f>IF(ISNUMBER(E1789),E1789/'Bulk DivVar Analysis'!$I$60,"")</f>
        <v/>
      </c>
      <c r="H1789" s="338" t="str">
        <f>IF(ISNUMBER(E1789), IF(G1789&gt;'Bulk DivVar Analysis'!$J$62,"Pass","Fail"),"")</f>
        <v/>
      </c>
      <c r="I1789" s="338" t="str">
        <f t="shared" si="29"/>
        <v/>
      </c>
      <c r="J1789" s="339"/>
      <c r="K1789" s="339"/>
      <c r="L1789" s="339"/>
      <c r="M1789" s="339"/>
      <c r="N1789" s="339"/>
      <c r="O1789" s="339"/>
      <c r="P1789" s="339"/>
      <c r="Q1789" s="339"/>
    </row>
    <row r="1790" spans="1:17" ht="13.5" customHeight="1">
      <c r="A1790" s="481"/>
      <c r="B1790" s="481"/>
      <c r="C1790" s="481"/>
      <c r="D1790" s="481"/>
      <c r="E1790" s="481"/>
      <c r="F1790" s="339"/>
      <c r="G1790" s="340" t="str">
        <f>IF(ISNUMBER(E1790),E1790/'Bulk DivVar Analysis'!$I$60,"")</f>
        <v/>
      </c>
      <c r="H1790" s="338" t="str">
        <f>IF(ISNUMBER(E1790), IF(G1790&gt;'Bulk DivVar Analysis'!$J$62,"Pass","Fail"),"")</f>
        <v/>
      </c>
      <c r="I1790" s="338" t="str">
        <f t="shared" si="29"/>
        <v/>
      </c>
      <c r="J1790" s="339"/>
      <c r="K1790" s="339"/>
      <c r="L1790" s="339"/>
      <c r="M1790" s="339"/>
      <c r="N1790" s="339"/>
      <c r="O1790" s="339"/>
      <c r="P1790" s="339"/>
      <c r="Q1790" s="339"/>
    </row>
    <row r="1791" spans="1:17" ht="13.5" customHeight="1">
      <c r="A1791" s="481"/>
      <c r="B1791" s="481"/>
      <c r="C1791" s="481"/>
      <c r="D1791" s="481"/>
      <c r="E1791" s="481"/>
      <c r="F1791" s="339"/>
      <c r="G1791" s="340" t="str">
        <f>IF(ISNUMBER(E1791),E1791/'Bulk DivVar Analysis'!$I$60,"")</f>
        <v/>
      </c>
      <c r="H1791" s="338" t="str">
        <f>IF(ISNUMBER(E1791), IF(G1791&gt;'Bulk DivVar Analysis'!$J$62,"Pass","Fail"),"")</f>
        <v/>
      </c>
      <c r="I1791" s="338" t="str">
        <f t="shared" si="29"/>
        <v/>
      </c>
      <c r="J1791" s="339"/>
      <c r="K1791" s="339"/>
      <c r="L1791" s="339"/>
      <c r="M1791" s="339"/>
      <c r="N1791" s="339"/>
      <c r="O1791" s="339"/>
      <c r="P1791" s="339"/>
      <c r="Q1791" s="339"/>
    </row>
    <row r="1792" spans="1:17" ht="13.5" customHeight="1">
      <c r="A1792" s="481"/>
      <c r="B1792" s="481"/>
      <c r="C1792" s="481"/>
      <c r="D1792" s="481"/>
      <c r="E1792" s="481"/>
      <c r="F1792" s="339"/>
      <c r="G1792" s="340" t="str">
        <f>IF(ISNUMBER(E1792),E1792/'Bulk DivVar Analysis'!$I$60,"")</f>
        <v/>
      </c>
      <c r="H1792" s="338" t="str">
        <f>IF(ISNUMBER(E1792), IF(G1792&gt;'Bulk DivVar Analysis'!$J$62,"Pass","Fail"),"")</f>
        <v/>
      </c>
      <c r="I1792" s="338" t="str">
        <f t="shared" si="29"/>
        <v/>
      </c>
      <c r="J1792" s="339"/>
      <c r="K1792" s="339"/>
      <c r="L1792" s="339"/>
      <c r="M1792" s="339"/>
      <c r="N1792" s="339"/>
      <c r="O1792" s="339"/>
      <c r="P1792" s="339"/>
      <c r="Q1792" s="339"/>
    </row>
    <row r="1793" spans="1:17" ht="13.5" customHeight="1">
      <c r="A1793" s="481"/>
      <c r="B1793" s="481"/>
      <c r="C1793" s="481"/>
      <c r="D1793" s="481"/>
      <c r="E1793" s="481"/>
      <c r="F1793" s="339"/>
      <c r="G1793" s="340" t="str">
        <f>IF(ISNUMBER(E1793),E1793/'Bulk DivVar Analysis'!$I$60,"")</f>
        <v/>
      </c>
      <c r="H1793" s="338" t="str">
        <f>IF(ISNUMBER(E1793), IF(G1793&gt;'Bulk DivVar Analysis'!$J$62,"Pass","Fail"),"")</f>
        <v/>
      </c>
      <c r="I1793" s="338" t="str">
        <f t="shared" si="29"/>
        <v/>
      </c>
      <c r="J1793" s="339"/>
      <c r="K1793" s="339"/>
      <c r="L1793" s="339"/>
      <c r="M1793" s="339"/>
      <c r="N1793" s="339"/>
      <c r="O1793" s="339"/>
      <c r="P1793" s="339"/>
      <c r="Q1793" s="339"/>
    </row>
    <row r="1794" spans="1:17" ht="13.5" customHeight="1">
      <c r="A1794" s="481"/>
      <c r="B1794" s="481"/>
      <c r="C1794" s="481"/>
      <c r="D1794" s="481"/>
      <c r="E1794" s="481"/>
      <c r="F1794" s="339"/>
      <c r="G1794" s="340" t="str">
        <f>IF(ISNUMBER(E1794),E1794/'Bulk DivVar Analysis'!$I$60,"")</f>
        <v/>
      </c>
      <c r="H1794" s="338" t="str">
        <f>IF(ISNUMBER(E1794), IF(G1794&gt;'Bulk DivVar Analysis'!$J$62,"Pass","Fail"),"")</f>
        <v/>
      </c>
      <c r="I1794" s="338" t="str">
        <f t="shared" si="29"/>
        <v/>
      </c>
      <c r="J1794" s="339"/>
      <c r="K1794" s="339"/>
      <c r="L1794" s="339"/>
      <c r="M1794" s="339"/>
      <c r="N1794" s="339"/>
      <c r="O1794" s="339"/>
      <c r="P1794" s="339"/>
      <c r="Q1794" s="339"/>
    </row>
    <row r="1795" spans="1:17" ht="13.5" customHeight="1">
      <c r="A1795" s="481"/>
      <c r="B1795" s="481"/>
      <c r="C1795" s="481"/>
      <c r="D1795" s="481"/>
      <c r="E1795" s="481"/>
      <c r="F1795" s="339"/>
      <c r="G1795" s="340" t="str">
        <f>IF(ISNUMBER(E1795),E1795/'Bulk DivVar Analysis'!$I$60,"")</f>
        <v/>
      </c>
      <c r="H1795" s="338" t="str">
        <f>IF(ISNUMBER(E1795), IF(G1795&gt;'Bulk DivVar Analysis'!$J$62,"Pass","Fail"),"")</f>
        <v/>
      </c>
      <c r="I1795" s="338" t="str">
        <f t="shared" ref="I1795:I1858" si="30">_xlfn.TEXTJOIN("_",TRUE,B1795,C1795)</f>
        <v/>
      </c>
      <c r="J1795" s="339"/>
      <c r="K1795" s="339"/>
      <c r="L1795" s="339"/>
      <c r="M1795" s="339"/>
      <c r="N1795" s="339"/>
      <c r="O1795" s="339"/>
      <c r="P1795" s="339"/>
      <c r="Q1795" s="339"/>
    </row>
    <row r="1796" spans="1:17" ht="13.5" customHeight="1">
      <c r="A1796" s="481"/>
      <c r="B1796" s="481"/>
      <c r="C1796" s="481"/>
      <c r="D1796" s="481"/>
      <c r="E1796" s="481"/>
      <c r="F1796" s="339"/>
      <c r="G1796" s="340" t="str">
        <f>IF(ISNUMBER(E1796),E1796/'Bulk DivVar Analysis'!$I$60,"")</f>
        <v/>
      </c>
      <c r="H1796" s="338" t="str">
        <f>IF(ISNUMBER(E1796), IF(G1796&gt;'Bulk DivVar Analysis'!$J$62,"Pass","Fail"),"")</f>
        <v/>
      </c>
      <c r="I1796" s="338" t="str">
        <f t="shared" si="30"/>
        <v/>
      </c>
      <c r="J1796" s="339"/>
      <c r="K1796" s="339"/>
      <c r="L1796" s="339"/>
      <c r="M1796" s="339"/>
      <c r="N1796" s="339"/>
      <c r="O1796" s="339"/>
      <c r="P1796" s="339"/>
      <c r="Q1796" s="339"/>
    </row>
    <row r="1797" spans="1:17" ht="13.5" customHeight="1">
      <c r="A1797" s="481"/>
      <c r="B1797" s="481"/>
      <c r="C1797" s="481"/>
      <c r="D1797" s="481"/>
      <c r="E1797" s="481"/>
      <c r="F1797" s="339"/>
      <c r="G1797" s="340" t="str">
        <f>IF(ISNUMBER(E1797),E1797/'Bulk DivVar Analysis'!$I$60,"")</f>
        <v/>
      </c>
      <c r="H1797" s="338" t="str">
        <f>IF(ISNUMBER(E1797), IF(G1797&gt;'Bulk DivVar Analysis'!$J$62,"Pass","Fail"),"")</f>
        <v/>
      </c>
      <c r="I1797" s="338" t="str">
        <f t="shared" si="30"/>
        <v/>
      </c>
      <c r="J1797" s="339"/>
      <c r="K1797" s="339"/>
      <c r="L1797" s="339"/>
      <c r="M1797" s="339"/>
      <c r="N1797" s="339"/>
      <c r="O1797" s="339"/>
      <c r="P1797" s="339"/>
      <c r="Q1797" s="339"/>
    </row>
    <row r="1798" spans="1:17" ht="13.5" customHeight="1">
      <c r="A1798" s="481"/>
      <c r="B1798" s="481"/>
      <c r="C1798" s="481"/>
      <c r="D1798" s="481"/>
      <c r="E1798" s="481"/>
      <c r="F1798" s="339"/>
      <c r="G1798" s="340" t="str">
        <f>IF(ISNUMBER(E1798),E1798/'Bulk DivVar Analysis'!$I$60,"")</f>
        <v/>
      </c>
      <c r="H1798" s="338" t="str">
        <f>IF(ISNUMBER(E1798), IF(G1798&gt;'Bulk DivVar Analysis'!$J$62,"Pass","Fail"),"")</f>
        <v/>
      </c>
      <c r="I1798" s="338" t="str">
        <f t="shared" si="30"/>
        <v/>
      </c>
      <c r="J1798" s="339"/>
      <c r="K1798" s="339"/>
      <c r="L1798" s="339"/>
      <c r="M1798" s="339"/>
      <c r="N1798" s="339"/>
      <c r="O1798" s="339"/>
      <c r="P1798" s="339"/>
      <c r="Q1798" s="339"/>
    </row>
    <row r="1799" spans="1:17" ht="13.5" customHeight="1">
      <c r="A1799" s="481"/>
      <c r="B1799" s="481"/>
      <c r="C1799" s="481"/>
      <c r="D1799" s="481"/>
      <c r="E1799" s="481"/>
      <c r="F1799" s="339"/>
      <c r="G1799" s="340" t="str">
        <f>IF(ISNUMBER(E1799),E1799/'Bulk DivVar Analysis'!$I$60,"")</f>
        <v/>
      </c>
      <c r="H1799" s="338" t="str">
        <f>IF(ISNUMBER(E1799), IF(G1799&gt;'Bulk DivVar Analysis'!$J$62,"Pass","Fail"),"")</f>
        <v/>
      </c>
      <c r="I1799" s="338" t="str">
        <f t="shared" si="30"/>
        <v/>
      </c>
      <c r="J1799" s="339"/>
      <c r="K1799" s="339"/>
      <c r="L1799" s="339"/>
      <c r="M1799" s="339"/>
      <c r="N1799" s="339"/>
      <c r="O1799" s="339"/>
      <c r="P1799" s="339"/>
      <c r="Q1799" s="339"/>
    </row>
    <row r="1800" spans="1:17" ht="13.5" customHeight="1">
      <c r="A1800" s="481"/>
      <c r="B1800" s="481"/>
      <c r="C1800" s="481"/>
      <c r="D1800" s="481"/>
      <c r="E1800" s="481"/>
      <c r="F1800" s="339"/>
      <c r="G1800" s="340" t="str">
        <f>IF(ISNUMBER(E1800),E1800/'Bulk DivVar Analysis'!$I$60,"")</f>
        <v/>
      </c>
      <c r="H1800" s="338" t="str">
        <f>IF(ISNUMBER(E1800), IF(G1800&gt;'Bulk DivVar Analysis'!$J$62,"Pass","Fail"),"")</f>
        <v/>
      </c>
      <c r="I1800" s="338" t="str">
        <f t="shared" si="30"/>
        <v/>
      </c>
      <c r="J1800" s="339"/>
      <c r="K1800" s="339"/>
      <c r="L1800" s="339"/>
      <c r="M1800" s="339"/>
      <c r="N1800" s="339"/>
      <c r="O1800" s="339"/>
      <c r="P1800" s="339"/>
      <c r="Q1800" s="339"/>
    </row>
    <row r="1801" spans="1:17" ht="13.5" customHeight="1">
      <c r="A1801" s="481"/>
      <c r="B1801" s="481"/>
      <c r="C1801" s="481"/>
      <c r="D1801" s="481"/>
      <c r="E1801" s="481"/>
      <c r="F1801" s="339"/>
      <c r="G1801" s="340" t="str">
        <f>IF(ISNUMBER(E1801),E1801/'Bulk DivVar Analysis'!$I$60,"")</f>
        <v/>
      </c>
      <c r="H1801" s="338" t="str">
        <f>IF(ISNUMBER(E1801), IF(G1801&gt;'Bulk DivVar Analysis'!$J$62,"Pass","Fail"),"")</f>
        <v/>
      </c>
      <c r="I1801" s="338" t="str">
        <f t="shared" si="30"/>
        <v/>
      </c>
      <c r="J1801" s="339"/>
      <c r="K1801" s="339"/>
      <c r="L1801" s="339"/>
      <c r="M1801" s="339"/>
      <c r="N1801" s="339"/>
      <c r="O1801" s="339"/>
      <c r="P1801" s="339"/>
      <c r="Q1801" s="339"/>
    </row>
    <row r="1802" spans="1:17" ht="13.5" customHeight="1">
      <c r="A1802" s="481"/>
      <c r="B1802" s="481"/>
      <c r="C1802" s="481"/>
      <c r="D1802" s="481"/>
      <c r="E1802" s="481"/>
      <c r="F1802" s="339"/>
      <c r="G1802" s="340" t="str">
        <f>IF(ISNUMBER(E1802),E1802/'Bulk DivVar Analysis'!$I$60,"")</f>
        <v/>
      </c>
      <c r="H1802" s="338" t="str">
        <f>IF(ISNUMBER(E1802), IF(G1802&gt;'Bulk DivVar Analysis'!$J$62,"Pass","Fail"),"")</f>
        <v/>
      </c>
      <c r="I1802" s="338" t="str">
        <f t="shared" si="30"/>
        <v/>
      </c>
      <c r="J1802" s="339"/>
      <c r="K1802" s="339"/>
      <c r="L1802" s="339"/>
      <c r="M1802" s="339"/>
      <c r="N1802" s="339"/>
      <c r="O1802" s="339"/>
      <c r="P1802" s="339"/>
      <c r="Q1802" s="339"/>
    </row>
    <row r="1803" spans="1:17" ht="13.5" customHeight="1">
      <c r="A1803" s="481"/>
      <c r="B1803" s="481"/>
      <c r="C1803" s="481"/>
      <c r="D1803" s="481"/>
      <c r="E1803" s="481"/>
      <c r="F1803" s="339"/>
      <c r="G1803" s="340" t="str">
        <f>IF(ISNUMBER(E1803),E1803/'Bulk DivVar Analysis'!$I$60,"")</f>
        <v/>
      </c>
      <c r="H1803" s="338" t="str">
        <f>IF(ISNUMBER(E1803), IF(G1803&gt;'Bulk DivVar Analysis'!$J$62,"Pass","Fail"),"")</f>
        <v/>
      </c>
      <c r="I1803" s="338" t="str">
        <f t="shared" si="30"/>
        <v/>
      </c>
      <c r="J1803" s="339"/>
      <c r="K1803" s="339"/>
      <c r="L1803" s="339"/>
      <c r="M1803" s="339"/>
      <c r="N1803" s="339"/>
      <c r="O1803" s="339"/>
      <c r="P1803" s="339"/>
      <c r="Q1803" s="339"/>
    </row>
    <row r="1804" spans="1:17" ht="13.5" customHeight="1">
      <c r="A1804" s="481"/>
      <c r="B1804" s="481"/>
      <c r="C1804" s="481"/>
      <c r="D1804" s="481"/>
      <c r="E1804" s="481"/>
      <c r="F1804" s="339"/>
      <c r="G1804" s="340" t="str">
        <f>IF(ISNUMBER(E1804),E1804/'Bulk DivVar Analysis'!$I$60,"")</f>
        <v/>
      </c>
      <c r="H1804" s="338" t="str">
        <f>IF(ISNUMBER(E1804), IF(G1804&gt;'Bulk DivVar Analysis'!$J$62,"Pass","Fail"),"")</f>
        <v/>
      </c>
      <c r="I1804" s="338" t="str">
        <f t="shared" si="30"/>
        <v/>
      </c>
      <c r="J1804" s="339"/>
      <c r="K1804" s="339"/>
      <c r="L1804" s="339"/>
      <c r="M1804" s="339"/>
      <c r="N1804" s="339"/>
      <c r="O1804" s="339"/>
      <c r="P1804" s="339"/>
      <c r="Q1804" s="339"/>
    </row>
    <row r="1805" spans="1:17" ht="13.5" customHeight="1">
      <c r="A1805" s="481"/>
      <c r="B1805" s="481"/>
      <c r="C1805" s="481"/>
      <c r="D1805" s="481"/>
      <c r="E1805" s="481"/>
      <c r="F1805" s="339"/>
      <c r="G1805" s="340" t="str">
        <f>IF(ISNUMBER(E1805),E1805/'Bulk DivVar Analysis'!$I$60,"")</f>
        <v/>
      </c>
      <c r="H1805" s="338" t="str">
        <f>IF(ISNUMBER(E1805), IF(G1805&gt;'Bulk DivVar Analysis'!$J$62,"Pass","Fail"),"")</f>
        <v/>
      </c>
      <c r="I1805" s="338" t="str">
        <f t="shared" si="30"/>
        <v/>
      </c>
      <c r="J1805" s="339"/>
      <c r="K1805" s="339"/>
      <c r="L1805" s="339"/>
      <c r="M1805" s="339"/>
      <c r="N1805" s="339"/>
      <c r="O1805" s="339"/>
      <c r="P1805" s="339"/>
      <c r="Q1805" s="339"/>
    </row>
    <row r="1806" spans="1:17" ht="13.5" customHeight="1">
      <c r="A1806" s="481"/>
      <c r="B1806" s="481"/>
      <c r="C1806" s="481"/>
      <c r="D1806" s="481"/>
      <c r="E1806" s="481"/>
      <c r="F1806" s="339"/>
      <c r="G1806" s="340" t="str">
        <f>IF(ISNUMBER(E1806),E1806/'Bulk DivVar Analysis'!$I$60,"")</f>
        <v/>
      </c>
      <c r="H1806" s="338" t="str">
        <f>IF(ISNUMBER(E1806), IF(G1806&gt;'Bulk DivVar Analysis'!$J$62,"Pass","Fail"),"")</f>
        <v/>
      </c>
      <c r="I1806" s="338" t="str">
        <f t="shared" si="30"/>
        <v/>
      </c>
      <c r="J1806" s="339"/>
      <c r="K1806" s="339"/>
      <c r="L1806" s="339"/>
      <c r="M1806" s="339"/>
      <c r="N1806" s="339"/>
      <c r="O1806" s="339"/>
      <c r="P1806" s="339"/>
      <c r="Q1806" s="339"/>
    </row>
    <row r="1807" spans="1:17" ht="13.5" customHeight="1">
      <c r="A1807" s="481"/>
      <c r="B1807" s="481"/>
      <c r="C1807" s="481"/>
      <c r="D1807" s="481"/>
      <c r="E1807" s="481"/>
      <c r="F1807" s="339"/>
      <c r="G1807" s="340" t="str">
        <f>IF(ISNUMBER(E1807),E1807/'Bulk DivVar Analysis'!$I$60,"")</f>
        <v/>
      </c>
      <c r="H1807" s="338" t="str">
        <f>IF(ISNUMBER(E1807), IF(G1807&gt;'Bulk DivVar Analysis'!$J$62,"Pass","Fail"),"")</f>
        <v/>
      </c>
      <c r="I1807" s="338" t="str">
        <f t="shared" si="30"/>
        <v/>
      </c>
      <c r="J1807" s="339"/>
      <c r="K1807" s="339"/>
      <c r="L1807" s="339"/>
      <c r="M1807" s="339"/>
      <c r="N1807" s="339"/>
      <c r="O1807" s="339"/>
      <c r="P1807" s="339"/>
      <c r="Q1807" s="339"/>
    </row>
    <row r="1808" spans="1:17" ht="13.5" customHeight="1">
      <c r="A1808" s="481"/>
      <c r="B1808" s="481"/>
      <c r="C1808" s="481"/>
      <c r="D1808" s="481"/>
      <c r="E1808" s="481"/>
      <c r="F1808" s="339"/>
      <c r="G1808" s="340" t="str">
        <f>IF(ISNUMBER(E1808),E1808/'Bulk DivVar Analysis'!$I$60,"")</f>
        <v/>
      </c>
      <c r="H1808" s="338" t="str">
        <f>IF(ISNUMBER(E1808), IF(G1808&gt;'Bulk DivVar Analysis'!$J$62,"Pass","Fail"),"")</f>
        <v/>
      </c>
      <c r="I1808" s="338" t="str">
        <f t="shared" si="30"/>
        <v/>
      </c>
      <c r="J1808" s="339"/>
      <c r="K1808" s="339"/>
      <c r="L1808" s="339"/>
      <c r="M1808" s="339"/>
      <c r="N1808" s="339"/>
      <c r="O1808" s="339"/>
      <c r="P1808" s="339"/>
      <c r="Q1808" s="339"/>
    </row>
    <row r="1809" spans="1:17" ht="13.5" customHeight="1">
      <c r="A1809" s="481"/>
      <c r="B1809" s="481"/>
      <c r="C1809" s="481"/>
      <c r="D1809" s="481"/>
      <c r="E1809" s="481"/>
      <c r="F1809" s="339"/>
      <c r="G1809" s="340" t="str">
        <f>IF(ISNUMBER(E1809),E1809/'Bulk DivVar Analysis'!$I$60,"")</f>
        <v/>
      </c>
      <c r="H1809" s="338" t="str">
        <f>IF(ISNUMBER(E1809), IF(G1809&gt;'Bulk DivVar Analysis'!$J$62,"Pass","Fail"),"")</f>
        <v/>
      </c>
      <c r="I1809" s="338" t="str">
        <f t="shared" si="30"/>
        <v/>
      </c>
      <c r="J1809" s="339"/>
      <c r="K1809" s="339"/>
      <c r="L1809" s="339"/>
      <c r="M1809" s="339"/>
      <c r="N1809" s="339"/>
      <c r="O1809" s="339"/>
      <c r="P1809" s="339"/>
      <c r="Q1809" s="339"/>
    </row>
    <row r="1810" spans="1:17" ht="13.5" customHeight="1">
      <c r="A1810" s="481"/>
      <c r="B1810" s="481"/>
      <c r="C1810" s="481"/>
      <c r="D1810" s="481"/>
      <c r="E1810" s="481"/>
      <c r="F1810" s="339"/>
      <c r="G1810" s="340" t="str">
        <f>IF(ISNUMBER(E1810),E1810/'Bulk DivVar Analysis'!$I$60,"")</f>
        <v/>
      </c>
      <c r="H1810" s="338" t="str">
        <f>IF(ISNUMBER(E1810), IF(G1810&gt;'Bulk DivVar Analysis'!$J$62,"Pass","Fail"),"")</f>
        <v/>
      </c>
      <c r="I1810" s="338" t="str">
        <f t="shared" si="30"/>
        <v/>
      </c>
      <c r="J1810" s="339"/>
      <c r="K1810" s="339"/>
      <c r="L1810" s="339"/>
      <c r="M1810" s="339"/>
      <c r="N1810" s="339"/>
      <c r="O1810" s="339"/>
      <c r="P1810" s="339"/>
      <c r="Q1810" s="339"/>
    </row>
    <row r="1811" spans="1:17" ht="13.5" customHeight="1">
      <c r="A1811" s="481"/>
      <c r="B1811" s="481"/>
      <c r="C1811" s="481"/>
      <c r="D1811" s="481"/>
      <c r="E1811" s="481"/>
      <c r="F1811" s="339"/>
      <c r="G1811" s="340" t="str">
        <f>IF(ISNUMBER(E1811),E1811/'Bulk DivVar Analysis'!$I$60,"")</f>
        <v/>
      </c>
      <c r="H1811" s="338" t="str">
        <f>IF(ISNUMBER(E1811), IF(G1811&gt;'Bulk DivVar Analysis'!$J$62,"Pass","Fail"),"")</f>
        <v/>
      </c>
      <c r="I1811" s="338" t="str">
        <f t="shared" si="30"/>
        <v/>
      </c>
      <c r="J1811" s="339"/>
      <c r="K1811" s="339"/>
      <c r="L1811" s="339"/>
      <c r="M1811" s="339"/>
      <c r="N1811" s="339"/>
      <c r="O1811" s="339"/>
      <c r="P1811" s="339"/>
      <c r="Q1811" s="339"/>
    </row>
    <row r="1812" spans="1:17" ht="13.5" customHeight="1">
      <c r="A1812" s="481"/>
      <c r="B1812" s="481"/>
      <c r="C1812" s="481"/>
      <c r="D1812" s="481"/>
      <c r="E1812" s="481"/>
      <c r="F1812" s="339"/>
      <c r="G1812" s="340" t="str">
        <f>IF(ISNUMBER(E1812),E1812/'Bulk DivVar Analysis'!$I$60,"")</f>
        <v/>
      </c>
      <c r="H1812" s="338" t="str">
        <f>IF(ISNUMBER(E1812), IF(G1812&gt;'Bulk DivVar Analysis'!$J$62,"Pass","Fail"),"")</f>
        <v/>
      </c>
      <c r="I1812" s="338" t="str">
        <f t="shared" si="30"/>
        <v/>
      </c>
      <c r="J1812" s="339"/>
      <c r="K1812" s="339"/>
      <c r="L1812" s="339"/>
      <c r="M1812" s="339"/>
      <c r="N1812" s="339"/>
      <c r="O1812" s="339"/>
      <c r="P1812" s="339"/>
      <c r="Q1812" s="339"/>
    </row>
    <row r="1813" spans="1:17" ht="13.5" customHeight="1">
      <c r="A1813" s="481"/>
      <c r="B1813" s="481"/>
      <c r="C1813" s="481"/>
      <c r="D1813" s="481"/>
      <c r="E1813" s="481"/>
      <c r="F1813" s="339"/>
      <c r="G1813" s="340" t="str">
        <f>IF(ISNUMBER(E1813),E1813/'Bulk DivVar Analysis'!$I$60,"")</f>
        <v/>
      </c>
      <c r="H1813" s="338" t="str">
        <f>IF(ISNUMBER(E1813), IF(G1813&gt;'Bulk DivVar Analysis'!$J$62,"Pass","Fail"),"")</f>
        <v/>
      </c>
      <c r="I1813" s="338" t="str">
        <f t="shared" si="30"/>
        <v/>
      </c>
      <c r="J1813" s="339"/>
      <c r="K1813" s="339"/>
      <c r="L1813" s="339"/>
      <c r="M1813" s="339"/>
      <c r="N1813" s="339"/>
      <c r="O1813" s="339"/>
      <c r="P1813" s="339"/>
      <c r="Q1813" s="339"/>
    </row>
    <row r="1814" spans="1:17" ht="13.5" customHeight="1">
      <c r="A1814" s="481"/>
      <c r="B1814" s="481"/>
      <c r="C1814" s="481"/>
      <c r="D1814" s="481"/>
      <c r="E1814" s="481"/>
      <c r="F1814" s="339"/>
      <c r="G1814" s="340" t="str">
        <f>IF(ISNUMBER(E1814),E1814/'Bulk DivVar Analysis'!$I$60,"")</f>
        <v/>
      </c>
      <c r="H1814" s="338" t="str">
        <f>IF(ISNUMBER(E1814), IF(G1814&gt;'Bulk DivVar Analysis'!$J$62,"Pass","Fail"),"")</f>
        <v/>
      </c>
      <c r="I1814" s="338" t="str">
        <f t="shared" si="30"/>
        <v/>
      </c>
      <c r="J1814" s="339"/>
      <c r="K1814" s="339"/>
      <c r="L1814" s="339"/>
      <c r="M1814" s="339"/>
      <c r="N1814" s="339"/>
      <c r="O1814" s="339"/>
      <c r="P1814" s="339"/>
      <c r="Q1814" s="339"/>
    </row>
    <row r="1815" spans="1:17" ht="13.5" customHeight="1">
      <c r="A1815" s="481"/>
      <c r="B1815" s="481"/>
      <c r="C1815" s="481"/>
      <c r="D1815" s="481"/>
      <c r="E1815" s="481"/>
      <c r="F1815" s="339"/>
      <c r="G1815" s="340" t="str">
        <f>IF(ISNUMBER(E1815),E1815/'Bulk DivVar Analysis'!$I$60,"")</f>
        <v/>
      </c>
      <c r="H1815" s="338" t="str">
        <f>IF(ISNUMBER(E1815), IF(G1815&gt;'Bulk DivVar Analysis'!$J$62,"Pass","Fail"),"")</f>
        <v/>
      </c>
      <c r="I1815" s="338" t="str">
        <f t="shared" si="30"/>
        <v/>
      </c>
      <c r="J1815" s="339"/>
      <c r="K1815" s="339"/>
      <c r="L1815" s="339"/>
      <c r="M1815" s="339"/>
      <c r="N1815" s="339"/>
      <c r="O1815" s="339"/>
      <c r="P1815" s="339"/>
      <c r="Q1815" s="339"/>
    </row>
    <row r="1816" spans="1:17" ht="13.5" customHeight="1">
      <c r="A1816" s="481"/>
      <c r="B1816" s="481"/>
      <c r="C1816" s="481"/>
      <c r="D1816" s="481"/>
      <c r="E1816" s="481"/>
      <c r="F1816" s="339"/>
      <c r="G1816" s="340" t="str">
        <f>IF(ISNUMBER(E1816),E1816/'Bulk DivVar Analysis'!$I$60,"")</f>
        <v/>
      </c>
      <c r="H1816" s="338" t="str">
        <f>IF(ISNUMBER(E1816), IF(G1816&gt;'Bulk DivVar Analysis'!$J$62,"Pass","Fail"),"")</f>
        <v/>
      </c>
      <c r="I1816" s="338" t="str">
        <f t="shared" si="30"/>
        <v/>
      </c>
      <c r="J1816" s="339"/>
      <c r="K1816" s="339"/>
      <c r="L1816" s="339"/>
      <c r="M1816" s="339"/>
      <c r="N1816" s="339"/>
      <c r="O1816" s="339"/>
      <c r="P1816" s="339"/>
      <c r="Q1816" s="339"/>
    </row>
    <row r="1817" spans="1:17" ht="13.5" customHeight="1">
      <c r="A1817" s="481"/>
      <c r="B1817" s="481"/>
      <c r="C1817" s="481"/>
      <c r="D1817" s="481"/>
      <c r="E1817" s="481"/>
      <c r="F1817" s="339"/>
      <c r="G1817" s="340" t="str">
        <f>IF(ISNUMBER(E1817),E1817/'Bulk DivVar Analysis'!$I$60,"")</f>
        <v/>
      </c>
      <c r="H1817" s="338" t="str">
        <f>IF(ISNUMBER(E1817), IF(G1817&gt;'Bulk DivVar Analysis'!$J$62,"Pass","Fail"),"")</f>
        <v/>
      </c>
      <c r="I1817" s="338" t="str">
        <f t="shared" si="30"/>
        <v/>
      </c>
      <c r="J1817" s="339"/>
      <c r="K1817" s="339"/>
      <c r="L1817" s="339"/>
      <c r="M1817" s="339"/>
      <c r="N1817" s="339"/>
      <c r="O1817" s="339"/>
      <c r="P1817" s="339"/>
      <c r="Q1817" s="339"/>
    </row>
    <row r="1818" spans="1:17" ht="13.5" customHeight="1">
      <c r="A1818" s="481"/>
      <c r="B1818" s="481"/>
      <c r="C1818" s="481"/>
      <c r="D1818" s="481"/>
      <c r="E1818" s="481"/>
      <c r="F1818" s="339"/>
      <c r="G1818" s="340" t="str">
        <f>IF(ISNUMBER(E1818),E1818/'Bulk DivVar Analysis'!$I$60,"")</f>
        <v/>
      </c>
      <c r="H1818" s="338" t="str">
        <f>IF(ISNUMBER(E1818), IF(G1818&gt;'Bulk DivVar Analysis'!$J$62,"Pass","Fail"),"")</f>
        <v/>
      </c>
      <c r="I1818" s="338" t="str">
        <f t="shared" si="30"/>
        <v/>
      </c>
      <c r="J1818" s="339"/>
      <c r="K1818" s="339"/>
      <c r="L1818" s="339"/>
      <c r="M1818" s="339"/>
      <c r="N1818" s="339"/>
      <c r="O1818" s="339"/>
      <c r="P1818" s="339"/>
      <c r="Q1818" s="339"/>
    </row>
    <row r="1819" spans="1:17" ht="13.5" customHeight="1">
      <c r="A1819" s="481"/>
      <c r="B1819" s="481"/>
      <c r="C1819" s="481"/>
      <c r="D1819" s="481"/>
      <c r="E1819" s="481"/>
      <c r="F1819" s="339"/>
      <c r="G1819" s="340" t="str">
        <f>IF(ISNUMBER(E1819),E1819/'Bulk DivVar Analysis'!$I$60,"")</f>
        <v/>
      </c>
      <c r="H1819" s="338" t="str">
        <f>IF(ISNUMBER(E1819), IF(G1819&gt;'Bulk DivVar Analysis'!$J$62,"Pass","Fail"),"")</f>
        <v/>
      </c>
      <c r="I1819" s="338" t="str">
        <f t="shared" si="30"/>
        <v/>
      </c>
      <c r="J1819" s="339"/>
      <c r="K1819" s="339"/>
      <c r="L1819" s="339"/>
      <c r="M1819" s="339"/>
      <c r="N1819" s="339"/>
      <c r="O1819" s="339"/>
      <c r="P1819" s="339"/>
      <c r="Q1819" s="339"/>
    </row>
    <row r="1820" spans="1:17" ht="13.5" customHeight="1">
      <c r="A1820" s="481"/>
      <c r="B1820" s="481"/>
      <c r="C1820" s="481"/>
      <c r="D1820" s="481"/>
      <c r="E1820" s="481"/>
      <c r="F1820" s="339"/>
      <c r="G1820" s="340" t="str">
        <f>IF(ISNUMBER(E1820),E1820/'Bulk DivVar Analysis'!$I$60,"")</f>
        <v/>
      </c>
      <c r="H1820" s="338" t="str">
        <f>IF(ISNUMBER(E1820), IF(G1820&gt;'Bulk DivVar Analysis'!$J$62,"Pass","Fail"),"")</f>
        <v/>
      </c>
      <c r="I1820" s="338" t="str">
        <f t="shared" si="30"/>
        <v/>
      </c>
      <c r="J1820" s="339"/>
      <c r="K1820" s="339"/>
      <c r="L1820" s="339"/>
      <c r="M1820" s="339"/>
      <c r="N1820" s="339"/>
      <c r="O1820" s="339"/>
      <c r="P1820" s="339"/>
      <c r="Q1820" s="339"/>
    </row>
    <row r="1821" spans="1:17" ht="13.5" customHeight="1">
      <c r="A1821" s="481"/>
      <c r="B1821" s="481"/>
      <c r="C1821" s="481"/>
      <c r="D1821" s="481"/>
      <c r="E1821" s="481"/>
      <c r="F1821" s="339"/>
      <c r="G1821" s="340" t="str">
        <f>IF(ISNUMBER(E1821),E1821/'Bulk DivVar Analysis'!$I$60,"")</f>
        <v/>
      </c>
      <c r="H1821" s="338" t="str">
        <f>IF(ISNUMBER(E1821), IF(G1821&gt;'Bulk DivVar Analysis'!$J$62,"Pass","Fail"),"")</f>
        <v/>
      </c>
      <c r="I1821" s="338" t="str">
        <f t="shared" si="30"/>
        <v/>
      </c>
      <c r="J1821" s="339"/>
      <c r="K1821" s="339"/>
      <c r="L1821" s="339"/>
      <c r="M1821" s="339"/>
      <c r="N1821" s="339"/>
      <c r="O1821" s="339"/>
      <c r="P1821" s="339"/>
      <c r="Q1821" s="339"/>
    </row>
    <row r="1822" spans="1:17" ht="13.5" customHeight="1">
      <c r="A1822" s="481"/>
      <c r="B1822" s="481"/>
      <c r="C1822" s="481"/>
      <c r="D1822" s="481"/>
      <c r="E1822" s="481"/>
      <c r="F1822" s="339"/>
      <c r="G1822" s="340" t="str">
        <f>IF(ISNUMBER(E1822),E1822/'Bulk DivVar Analysis'!$I$60,"")</f>
        <v/>
      </c>
      <c r="H1822" s="338" t="str">
        <f>IF(ISNUMBER(E1822), IF(G1822&gt;'Bulk DivVar Analysis'!$J$62,"Pass","Fail"),"")</f>
        <v/>
      </c>
      <c r="I1822" s="338" t="str">
        <f t="shared" si="30"/>
        <v/>
      </c>
      <c r="J1822" s="339"/>
      <c r="K1822" s="339"/>
      <c r="L1822" s="339"/>
      <c r="M1822" s="339"/>
      <c r="N1822" s="339"/>
      <c r="O1822" s="339"/>
      <c r="P1822" s="339"/>
      <c r="Q1822" s="339"/>
    </row>
    <row r="1823" spans="1:17" ht="13.5" customHeight="1">
      <c r="A1823" s="481"/>
      <c r="B1823" s="481"/>
      <c r="C1823" s="481"/>
      <c r="D1823" s="481"/>
      <c r="E1823" s="481"/>
      <c r="F1823" s="339"/>
      <c r="G1823" s="340" t="str">
        <f>IF(ISNUMBER(E1823),E1823/'Bulk DivVar Analysis'!$I$60,"")</f>
        <v/>
      </c>
      <c r="H1823" s="338" t="str">
        <f>IF(ISNUMBER(E1823), IF(G1823&gt;'Bulk DivVar Analysis'!$J$62,"Pass","Fail"),"")</f>
        <v/>
      </c>
      <c r="I1823" s="338" t="str">
        <f t="shared" si="30"/>
        <v/>
      </c>
      <c r="J1823" s="339"/>
      <c r="K1823" s="339"/>
      <c r="L1823" s="339"/>
      <c r="M1823" s="339"/>
      <c r="N1823" s="339"/>
      <c r="O1823" s="339"/>
      <c r="P1823" s="339"/>
      <c r="Q1823" s="339"/>
    </row>
    <row r="1824" spans="1:17" ht="13.5" customHeight="1">
      <c r="A1824" s="481"/>
      <c r="B1824" s="481"/>
      <c r="C1824" s="481"/>
      <c r="D1824" s="481"/>
      <c r="E1824" s="481"/>
      <c r="F1824" s="339"/>
      <c r="G1824" s="340" t="str">
        <f>IF(ISNUMBER(E1824),E1824/'Bulk DivVar Analysis'!$I$60,"")</f>
        <v/>
      </c>
      <c r="H1824" s="338" t="str">
        <f>IF(ISNUMBER(E1824), IF(G1824&gt;'Bulk DivVar Analysis'!$J$62,"Pass","Fail"),"")</f>
        <v/>
      </c>
      <c r="I1824" s="338" t="str">
        <f t="shared" si="30"/>
        <v/>
      </c>
      <c r="J1824" s="339"/>
      <c r="K1824" s="339"/>
      <c r="L1824" s="339"/>
      <c r="M1824" s="339"/>
      <c r="N1824" s="339"/>
      <c r="O1824" s="339"/>
      <c r="P1824" s="339"/>
      <c r="Q1824" s="339"/>
    </row>
    <row r="1825" spans="1:17" ht="13.5" customHeight="1">
      <c r="A1825" s="481"/>
      <c r="B1825" s="481"/>
      <c r="C1825" s="481"/>
      <c r="D1825" s="481"/>
      <c r="E1825" s="481"/>
      <c r="F1825" s="339"/>
      <c r="G1825" s="340" t="str">
        <f>IF(ISNUMBER(E1825),E1825/'Bulk DivVar Analysis'!$I$60,"")</f>
        <v/>
      </c>
      <c r="H1825" s="338" t="str">
        <f>IF(ISNUMBER(E1825), IF(G1825&gt;'Bulk DivVar Analysis'!$J$62,"Pass","Fail"),"")</f>
        <v/>
      </c>
      <c r="I1825" s="338" t="str">
        <f t="shared" si="30"/>
        <v/>
      </c>
      <c r="J1825" s="339"/>
      <c r="K1825" s="339"/>
      <c r="L1825" s="339"/>
      <c r="M1825" s="339"/>
      <c r="N1825" s="339"/>
      <c r="O1825" s="339"/>
      <c r="P1825" s="339"/>
      <c r="Q1825" s="339"/>
    </row>
    <row r="1826" spans="1:17" ht="13.5" customHeight="1">
      <c r="A1826" s="481"/>
      <c r="B1826" s="481"/>
      <c r="C1826" s="481"/>
      <c r="D1826" s="481"/>
      <c r="E1826" s="481"/>
      <c r="F1826" s="339"/>
      <c r="G1826" s="340" t="str">
        <f>IF(ISNUMBER(E1826),E1826/'Bulk DivVar Analysis'!$I$60,"")</f>
        <v/>
      </c>
      <c r="H1826" s="338" t="str">
        <f>IF(ISNUMBER(E1826), IF(G1826&gt;'Bulk DivVar Analysis'!$J$62,"Pass","Fail"),"")</f>
        <v/>
      </c>
      <c r="I1826" s="338" t="str">
        <f t="shared" si="30"/>
        <v/>
      </c>
      <c r="J1826" s="339"/>
      <c r="K1826" s="339"/>
      <c r="L1826" s="339"/>
      <c r="M1826" s="339"/>
      <c r="N1826" s="339"/>
      <c r="O1826" s="339"/>
      <c r="P1826" s="339"/>
      <c r="Q1826" s="339"/>
    </row>
    <row r="1827" spans="1:17" ht="13.5" customHeight="1">
      <c r="A1827" s="481"/>
      <c r="B1827" s="481"/>
      <c r="C1827" s="481"/>
      <c r="D1827" s="481"/>
      <c r="E1827" s="481"/>
      <c r="F1827" s="339"/>
      <c r="G1827" s="340" t="str">
        <f>IF(ISNUMBER(E1827),E1827/'Bulk DivVar Analysis'!$I$60,"")</f>
        <v/>
      </c>
      <c r="H1827" s="338" t="str">
        <f>IF(ISNUMBER(E1827), IF(G1827&gt;'Bulk DivVar Analysis'!$J$62,"Pass","Fail"),"")</f>
        <v/>
      </c>
      <c r="I1827" s="338" t="str">
        <f t="shared" si="30"/>
        <v/>
      </c>
      <c r="J1827" s="339"/>
      <c r="K1827" s="339"/>
      <c r="L1827" s="339"/>
      <c r="M1827" s="339"/>
      <c r="N1827" s="339"/>
      <c r="O1827" s="339"/>
      <c r="P1827" s="339"/>
      <c r="Q1827" s="339"/>
    </row>
    <row r="1828" spans="1:17" ht="13.5" customHeight="1">
      <c r="A1828" s="481"/>
      <c r="B1828" s="481"/>
      <c r="C1828" s="481"/>
      <c r="D1828" s="481"/>
      <c r="E1828" s="481"/>
      <c r="F1828" s="339"/>
      <c r="G1828" s="340" t="str">
        <f>IF(ISNUMBER(E1828),E1828/'Bulk DivVar Analysis'!$I$60,"")</f>
        <v/>
      </c>
      <c r="H1828" s="338" t="str">
        <f>IF(ISNUMBER(E1828), IF(G1828&gt;'Bulk DivVar Analysis'!$J$62,"Pass","Fail"),"")</f>
        <v/>
      </c>
      <c r="I1828" s="338" t="str">
        <f t="shared" si="30"/>
        <v/>
      </c>
      <c r="J1828" s="339"/>
      <c r="K1828" s="339"/>
      <c r="L1828" s="339"/>
      <c r="M1828" s="339"/>
      <c r="N1828" s="339"/>
      <c r="O1828" s="339"/>
      <c r="P1828" s="339"/>
      <c r="Q1828" s="339"/>
    </row>
    <row r="1829" spans="1:17" ht="13.5" customHeight="1">
      <c r="A1829" s="481"/>
      <c r="B1829" s="481"/>
      <c r="C1829" s="481"/>
      <c r="D1829" s="481"/>
      <c r="E1829" s="481"/>
      <c r="F1829" s="339"/>
      <c r="G1829" s="340" t="str">
        <f>IF(ISNUMBER(E1829),E1829/'Bulk DivVar Analysis'!$I$60,"")</f>
        <v/>
      </c>
      <c r="H1829" s="338" t="str">
        <f>IF(ISNUMBER(E1829), IF(G1829&gt;'Bulk DivVar Analysis'!$J$62,"Pass","Fail"),"")</f>
        <v/>
      </c>
      <c r="I1829" s="338" t="str">
        <f t="shared" si="30"/>
        <v/>
      </c>
      <c r="J1829" s="339"/>
      <c r="K1829" s="339"/>
      <c r="L1829" s="339"/>
      <c r="M1829" s="339"/>
      <c r="N1829" s="339"/>
      <c r="O1829" s="339"/>
      <c r="P1829" s="339"/>
      <c r="Q1829" s="339"/>
    </row>
    <row r="1830" spans="1:17" ht="13.5" customHeight="1">
      <c r="A1830" s="481"/>
      <c r="B1830" s="481"/>
      <c r="C1830" s="481"/>
      <c r="D1830" s="481"/>
      <c r="E1830" s="481"/>
      <c r="F1830" s="339"/>
      <c r="G1830" s="340" t="str">
        <f>IF(ISNUMBER(E1830),E1830/'Bulk DivVar Analysis'!$I$60,"")</f>
        <v/>
      </c>
      <c r="H1830" s="338" t="str">
        <f>IF(ISNUMBER(E1830), IF(G1830&gt;'Bulk DivVar Analysis'!$J$62,"Pass","Fail"),"")</f>
        <v/>
      </c>
      <c r="I1830" s="338" t="str">
        <f t="shared" si="30"/>
        <v/>
      </c>
      <c r="J1830" s="339"/>
      <c r="K1830" s="339"/>
      <c r="L1830" s="339"/>
      <c r="M1830" s="339"/>
      <c r="N1830" s="339"/>
      <c r="O1830" s="339"/>
      <c r="P1830" s="339"/>
      <c r="Q1830" s="339"/>
    </row>
    <row r="1831" spans="1:17" ht="13.5" customHeight="1">
      <c r="A1831" s="481"/>
      <c r="B1831" s="481"/>
      <c r="C1831" s="481"/>
      <c r="D1831" s="481"/>
      <c r="E1831" s="481"/>
      <c r="F1831" s="339"/>
      <c r="G1831" s="340" t="str">
        <f>IF(ISNUMBER(E1831),E1831/'Bulk DivVar Analysis'!$I$60,"")</f>
        <v/>
      </c>
      <c r="H1831" s="338" t="str">
        <f>IF(ISNUMBER(E1831), IF(G1831&gt;'Bulk DivVar Analysis'!$J$62,"Pass","Fail"),"")</f>
        <v/>
      </c>
      <c r="I1831" s="338" t="str">
        <f t="shared" si="30"/>
        <v/>
      </c>
      <c r="J1831" s="339"/>
      <c r="K1831" s="339"/>
      <c r="L1831" s="339"/>
      <c r="M1831" s="339"/>
      <c r="N1831" s="339"/>
      <c r="O1831" s="339"/>
      <c r="P1831" s="339"/>
      <c r="Q1831" s="339"/>
    </row>
    <row r="1832" spans="1:17" ht="13.5" customHeight="1">
      <c r="A1832" s="481"/>
      <c r="B1832" s="481"/>
      <c r="C1832" s="481"/>
      <c r="D1832" s="481"/>
      <c r="E1832" s="481"/>
      <c r="F1832" s="339"/>
      <c r="G1832" s="340" t="str">
        <f>IF(ISNUMBER(E1832),E1832/'Bulk DivVar Analysis'!$I$60,"")</f>
        <v/>
      </c>
      <c r="H1832" s="338" t="str">
        <f>IF(ISNUMBER(E1832), IF(G1832&gt;'Bulk DivVar Analysis'!$J$62,"Pass","Fail"),"")</f>
        <v/>
      </c>
      <c r="I1832" s="338" t="str">
        <f t="shared" si="30"/>
        <v/>
      </c>
      <c r="J1832" s="339"/>
      <c r="K1832" s="339"/>
      <c r="L1832" s="339"/>
      <c r="M1832" s="339"/>
      <c r="N1832" s="339"/>
      <c r="O1832" s="339"/>
      <c r="P1832" s="339"/>
      <c r="Q1832" s="339"/>
    </row>
    <row r="1833" spans="1:17" ht="13.5" customHeight="1">
      <c r="A1833" s="481"/>
      <c r="B1833" s="481"/>
      <c r="C1833" s="481"/>
      <c r="D1833" s="481"/>
      <c r="E1833" s="481"/>
      <c r="F1833" s="339"/>
      <c r="G1833" s="340" t="str">
        <f>IF(ISNUMBER(E1833),E1833/'Bulk DivVar Analysis'!$I$60,"")</f>
        <v/>
      </c>
      <c r="H1833" s="338" t="str">
        <f>IF(ISNUMBER(E1833), IF(G1833&gt;'Bulk DivVar Analysis'!$J$62,"Pass","Fail"),"")</f>
        <v/>
      </c>
      <c r="I1833" s="338" t="str">
        <f t="shared" si="30"/>
        <v/>
      </c>
      <c r="J1833" s="339"/>
      <c r="K1833" s="339"/>
      <c r="L1833" s="339"/>
      <c r="M1833" s="339"/>
      <c r="N1833" s="339"/>
      <c r="O1833" s="339"/>
      <c r="P1833" s="339"/>
      <c r="Q1833" s="339"/>
    </row>
    <row r="1834" spans="1:17" ht="13.5" customHeight="1">
      <c r="A1834" s="481"/>
      <c r="B1834" s="481"/>
      <c r="C1834" s="481"/>
      <c r="D1834" s="481"/>
      <c r="E1834" s="481"/>
      <c r="F1834" s="339"/>
      <c r="G1834" s="340" t="str">
        <f>IF(ISNUMBER(E1834),E1834/'Bulk DivVar Analysis'!$I$60,"")</f>
        <v/>
      </c>
      <c r="H1834" s="338" t="str">
        <f>IF(ISNUMBER(E1834), IF(G1834&gt;'Bulk DivVar Analysis'!$J$62,"Pass","Fail"),"")</f>
        <v/>
      </c>
      <c r="I1834" s="338" t="str">
        <f t="shared" si="30"/>
        <v/>
      </c>
      <c r="J1834" s="339"/>
      <c r="K1834" s="339"/>
      <c r="L1834" s="339"/>
      <c r="M1834" s="339"/>
      <c r="N1834" s="339"/>
      <c r="O1834" s="339"/>
      <c r="P1834" s="339"/>
      <c r="Q1834" s="339"/>
    </row>
    <row r="1835" spans="1:17" ht="13.5" customHeight="1">
      <c r="A1835" s="481"/>
      <c r="B1835" s="481"/>
      <c r="C1835" s="481"/>
      <c r="D1835" s="481"/>
      <c r="E1835" s="481"/>
      <c r="F1835" s="339"/>
      <c r="G1835" s="340" t="str">
        <f>IF(ISNUMBER(E1835),E1835/'Bulk DivVar Analysis'!$I$60,"")</f>
        <v/>
      </c>
      <c r="H1835" s="338" t="str">
        <f>IF(ISNUMBER(E1835), IF(G1835&gt;'Bulk DivVar Analysis'!$J$62,"Pass","Fail"),"")</f>
        <v/>
      </c>
      <c r="I1835" s="338" t="str">
        <f t="shared" si="30"/>
        <v/>
      </c>
      <c r="J1835" s="339"/>
      <c r="K1835" s="339"/>
      <c r="L1835" s="339"/>
      <c r="M1835" s="339"/>
      <c r="N1835" s="339"/>
      <c r="O1835" s="339"/>
      <c r="P1835" s="339"/>
      <c r="Q1835" s="339"/>
    </row>
    <row r="1836" spans="1:17" ht="13.5" customHeight="1">
      <c r="A1836" s="481"/>
      <c r="B1836" s="481"/>
      <c r="C1836" s="481"/>
      <c r="D1836" s="481"/>
      <c r="E1836" s="481"/>
      <c r="F1836" s="339"/>
      <c r="G1836" s="340" t="str">
        <f>IF(ISNUMBER(E1836),E1836/'Bulk DivVar Analysis'!$I$60,"")</f>
        <v/>
      </c>
      <c r="H1836" s="338" t="str">
        <f>IF(ISNUMBER(E1836), IF(G1836&gt;'Bulk DivVar Analysis'!$J$62,"Pass","Fail"),"")</f>
        <v/>
      </c>
      <c r="I1836" s="338" t="str">
        <f t="shared" si="30"/>
        <v/>
      </c>
      <c r="J1836" s="339"/>
      <c r="K1836" s="339"/>
      <c r="L1836" s="339"/>
      <c r="M1836" s="339"/>
      <c r="N1836" s="339"/>
      <c r="O1836" s="339"/>
      <c r="P1836" s="339"/>
      <c r="Q1836" s="339"/>
    </row>
    <row r="1837" spans="1:17" ht="13.5" customHeight="1">
      <c r="A1837" s="481"/>
      <c r="B1837" s="481"/>
      <c r="C1837" s="481"/>
      <c r="D1837" s="481"/>
      <c r="E1837" s="481"/>
      <c r="F1837" s="339"/>
      <c r="G1837" s="340" t="str">
        <f>IF(ISNUMBER(E1837),E1837/'Bulk DivVar Analysis'!$I$60,"")</f>
        <v/>
      </c>
      <c r="H1837" s="338" t="str">
        <f>IF(ISNUMBER(E1837), IF(G1837&gt;'Bulk DivVar Analysis'!$J$62,"Pass","Fail"),"")</f>
        <v/>
      </c>
      <c r="I1837" s="338" t="str">
        <f t="shared" si="30"/>
        <v/>
      </c>
      <c r="J1837" s="339"/>
      <c r="K1837" s="339"/>
      <c r="L1837" s="339"/>
      <c r="M1837" s="339"/>
      <c r="N1837" s="339"/>
      <c r="O1837" s="339"/>
      <c r="P1837" s="339"/>
      <c r="Q1837" s="339"/>
    </row>
    <row r="1838" spans="1:17" ht="13.5" customHeight="1">
      <c r="A1838" s="481"/>
      <c r="B1838" s="481"/>
      <c r="C1838" s="481"/>
      <c r="D1838" s="481"/>
      <c r="E1838" s="481"/>
      <c r="F1838" s="339"/>
      <c r="G1838" s="340" t="str">
        <f>IF(ISNUMBER(E1838),E1838/'Bulk DivVar Analysis'!$I$60,"")</f>
        <v/>
      </c>
      <c r="H1838" s="338" t="str">
        <f>IF(ISNUMBER(E1838), IF(G1838&gt;'Bulk DivVar Analysis'!$J$62,"Pass","Fail"),"")</f>
        <v/>
      </c>
      <c r="I1838" s="338" t="str">
        <f t="shared" si="30"/>
        <v/>
      </c>
      <c r="J1838" s="339"/>
      <c r="K1838" s="339"/>
      <c r="L1838" s="339"/>
      <c r="M1838" s="339"/>
      <c r="N1838" s="339"/>
      <c r="O1838" s="339"/>
      <c r="P1838" s="339"/>
      <c r="Q1838" s="339"/>
    </row>
    <row r="1839" spans="1:17" ht="13.5" customHeight="1">
      <c r="A1839" s="481"/>
      <c r="B1839" s="481"/>
      <c r="C1839" s="481"/>
      <c r="D1839" s="481"/>
      <c r="E1839" s="481"/>
      <c r="F1839" s="339"/>
      <c r="G1839" s="340" t="str">
        <f>IF(ISNUMBER(E1839),E1839/'Bulk DivVar Analysis'!$I$60,"")</f>
        <v/>
      </c>
      <c r="H1839" s="338" t="str">
        <f>IF(ISNUMBER(E1839), IF(G1839&gt;'Bulk DivVar Analysis'!$J$62,"Pass","Fail"),"")</f>
        <v/>
      </c>
      <c r="I1839" s="338" t="str">
        <f t="shared" si="30"/>
        <v/>
      </c>
      <c r="J1839" s="339"/>
      <c r="K1839" s="339"/>
      <c r="L1839" s="339"/>
      <c r="M1839" s="339"/>
      <c r="N1839" s="339"/>
      <c r="O1839" s="339"/>
      <c r="P1839" s="339"/>
      <c r="Q1839" s="339"/>
    </row>
    <row r="1840" spans="1:17" ht="13.5" customHeight="1">
      <c r="A1840" s="481"/>
      <c r="B1840" s="481"/>
      <c r="C1840" s="481"/>
      <c r="D1840" s="481"/>
      <c r="E1840" s="481"/>
      <c r="F1840" s="339"/>
      <c r="G1840" s="340" t="str">
        <f>IF(ISNUMBER(E1840),E1840/'Bulk DivVar Analysis'!$I$60,"")</f>
        <v/>
      </c>
      <c r="H1840" s="338" t="str">
        <f>IF(ISNUMBER(E1840), IF(G1840&gt;'Bulk DivVar Analysis'!$J$62,"Pass","Fail"),"")</f>
        <v/>
      </c>
      <c r="I1840" s="338" t="str">
        <f t="shared" si="30"/>
        <v/>
      </c>
      <c r="J1840" s="339"/>
      <c r="K1840" s="339"/>
      <c r="L1840" s="339"/>
      <c r="M1840" s="339"/>
      <c r="N1840" s="339"/>
      <c r="O1840" s="339"/>
      <c r="P1840" s="339"/>
      <c r="Q1840" s="339"/>
    </row>
    <row r="1841" spans="1:17" ht="13.5" customHeight="1">
      <c r="A1841" s="481"/>
      <c r="B1841" s="481"/>
      <c r="C1841" s="481"/>
      <c r="D1841" s="481"/>
      <c r="E1841" s="481"/>
      <c r="F1841" s="339"/>
      <c r="G1841" s="340" t="str">
        <f>IF(ISNUMBER(E1841),E1841/'Bulk DivVar Analysis'!$I$60,"")</f>
        <v/>
      </c>
      <c r="H1841" s="338" t="str">
        <f>IF(ISNUMBER(E1841), IF(G1841&gt;'Bulk DivVar Analysis'!$J$62,"Pass","Fail"),"")</f>
        <v/>
      </c>
      <c r="I1841" s="338" t="str">
        <f t="shared" si="30"/>
        <v/>
      </c>
      <c r="J1841" s="339"/>
      <c r="K1841" s="339"/>
      <c r="L1841" s="339"/>
      <c r="M1841" s="339"/>
      <c r="N1841" s="339"/>
      <c r="O1841" s="339"/>
      <c r="P1841" s="339"/>
      <c r="Q1841" s="339"/>
    </row>
    <row r="1842" spans="1:17" ht="13.5" customHeight="1">
      <c r="A1842" s="481"/>
      <c r="B1842" s="481"/>
      <c r="C1842" s="481"/>
      <c r="D1842" s="481"/>
      <c r="E1842" s="481"/>
      <c r="F1842" s="339"/>
      <c r="G1842" s="340" t="str">
        <f>IF(ISNUMBER(E1842),E1842/'Bulk DivVar Analysis'!$I$60,"")</f>
        <v/>
      </c>
      <c r="H1842" s="338" t="str">
        <f>IF(ISNUMBER(E1842), IF(G1842&gt;'Bulk DivVar Analysis'!$J$62,"Pass","Fail"),"")</f>
        <v/>
      </c>
      <c r="I1842" s="338" t="str">
        <f t="shared" si="30"/>
        <v/>
      </c>
      <c r="J1842" s="339"/>
      <c r="K1842" s="339"/>
      <c r="L1842" s="339"/>
      <c r="M1842" s="339"/>
      <c r="N1842" s="339"/>
      <c r="O1842" s="339"/>
      <c r="P1842" s="339"/>
      <c r="Q1842" s="339"/>
    </row>
    <row r="1843" spans="1:17" ht="13.5" customHeight="1">
      <c r="A1843" s="481"/>
      <c r="B1843" s="481"/>
      <c r="C1843" s="481"/>
      <c r="D1843" s="481"/>
      <c r="E1843" s="481"/>
      <c r="F1843" s="339"/>
      <c r="G1843" s="340" t="str">
        <f>IF(ISNUMBER(E1843),E1843/'Bulk DivVar Analysis'!$I$60,"")</f>
        <v/>
      </c>
      <c r="H1843" s="338" t="str">
        <f>IF(ISNUMBER(E1843), IF(G1843&gt;'Bulk DivVar Analysis'!$J$62,"Pass","Fail"),"")</f>
        <v/>
      </c>
      <c r="I1843" s="338" t="str">
        <f t="shared" si="30"/>
        <v/>
      </c>
      <c r="J1843" s="339"/>
      <c r="K1843" s="339"/>
      <c r="L1843" s="339"/>
      <c r="M1843" s="339"/>
      <c r="N1843" s="339"/>
      <c r="O1843" s="339"/>
      <c r="P1843" s="339"/>
      <c r="Q1843" s="339"/>
    </row>
    <row r="1844" spans="1:17" ht="13.5" customHeight="1">
      <c r="A1844" s="481"/>
      <c r="B1844" s="481"/>
      <c r="C1844" s="481"/>
      <c r="D1844" s="481"/>
      <c r="E1844" s="481"/>
      <c r="F1844" s="339"/>
      <c r="G1844" s="340" t="str">
        <f>IF(ISNUMBER(E1844),E1844/'Bulk DivVar Analysis'!$I$60,"")</f>
        <v/>
      </c>
      <c r="H1844" s="338" t="str">
        <f>IF(ISNUMBER(E1844), IF(G1844&gt;'Bulk DivVar Analysis'!$J$62,"Pass","Fail"),"")</f>
        <v/>
      </c>
      <c r="I1844" s="338" t="str">
        <f t="shared" si="30"/>
        <v/>
      </c>
      <c r="J1844" s="339"/>
      <c r="K1844" s="339"/>
      <c r="L1844" s="339"/>
      <c r="M1844" s="339"/>
      <c r="N1844" s="339"/>
      <c r="O1844" s="339"/>
      <c r="P1844" s="339"/>
      <c r="Q1844" s="339"/>
    </row>
    <row r="1845" spans="1:17" ht="13.5" customHeight="1">
      <c r="A1845" s="481"/>
      <c r="B1845" s="481"/>
      <c r="C1845" s="481"/>
      <c r="D1845" s="481"/>
      <c r="E1845" s="481"/>
      <c r="F1845" s="339"/>
      <c r="G1845" s="340" t="str">
        <f>IF(ISNUMBER(E1845),E1845/'Bulk DivVar Analysis'!$I$60,"")</f>
        <v/>
      </c>
      <c r="H1845" s="338" t="str">
        <f>IF(ISNUMBER(E1845), IF(G1845&gt;'Bulk DivVar Analysis'!$J$62,"Pass","Fail"),"")</f>
        <v/>
      </c>
      <c r="I1845" s="338" t="str">
        <f t="shared" si="30"/>
        <v/>
      </c>
      <c r="J1845" s="339"/>
      <c r="K1845" s="339"/>
      <c r="L1845" s="339"/>
      <c r="M1845" s="339"/>
      <c r="N1845" s="339"/>
      <c r="O1845" s="339"/>
      <c r="P1845" s="339"/>
      <c r="Q1845" s="339"/>
    </row>
    <row r="1846" spans="1:17" ht="13.5" customHeight="1">
      <c r="A1846" s="481"/>
      <c r="B1846" s="481"/>
      <c r="C1846" s="481"/>
      <c r="D1846" s="481"/>
      <c r="E1846" s="481"/>
      <c r="F1846" s="339"/>
      <c r="G1846" s="340" t="str">
        <f>IF(ISNUMBER(E1846),E1846/'Bulk DivVar Analysis'!$I$60,"")</f>
        <v/>
      </c>
      <c r="H1846" s="338" t="str">
        <f>IF(ISNUMBER(E1846), IF(G1846&gt;'Bulk DivVar Analysis'!$J$62,"Pass","Fail"),"")</f>
        <v/>
      </c>
      <c r="I1846" s="338" t="str">
        <f t="shared" si="30"/>
        <v/>
      </c>
      <c r="J1846" s="339"/>
      <c r="K1846" s="339"/>
      <c r="L1846" s="339"/>
      <c r="M1846" s="339"/>
      <c r="N1846" s="339"/>
      <c r="O1846" s="339"/>
      <c r="P1846" s="339"/>
      <c r="Q1846" s="339"/>
    </row>
    <row r="1847" spans="1:17" ht="13.5" customHeight="1">
      <c r="A1847" s="481"/>
      <c r="B1847" s="481"/>
      <c r="C1847" s="481"/>
      <c r="D1847" s="481"/>
      <c r="E1847" s="481"/>
      <c r="F1847" s="339"/>
      <c r="G1847" s="340" t="str">
        <f>IF(ISNUMBER(E1847),E1847/'Bulk DivVar Analysis'!$I$60,"")</f>
        <v/>
      </c>
      <c r="H1847" s="338" t="str">
        <f>IF(ISNUMBER(E1847), IF(G1847&gt;'Bulk DivVar Analysis'!$J$62,"Pass","Fail"),"")</f>
        <v/>
      </c>
      <c r="I1847" s="338" t="str">
        <f t="shared" si="30"/>
        <v/>
      </c>
      <c r="J1847" s="339"/>
      <c r="K1847" s="339"/>
      <c r="L1847" s="339"/>
      <c r="M1847" s="339"/>
      <c r="N1847" s="339"/>
      <c r="O1847" s="339"/>
      <c r="P1847" s="339"/>
      <c r="Q1847" s="339"/>
    </row>
    <row r="1848" spans="1:17" ht="13.5" customHeight="1">
      <c r="A1848" s="481"/>
      <c r="B1848" s="481"/>
      <c r="C1848" s="481"/>
      <c r="D1848" s="481"/>
      <c r="E1848" s="481"/>
      <c r="F1848" s="339"/>
      <c r="G1848" s="340" t="str">
        <f>IF(ISNUMBER(E1848),E1848/'Bulk DivVar Analysis'!$I$60,"")</f>
        <v/>
      </c>
      <c r="H1848" s="338" t="str">
        <f>IF(ISNUMBER(E1848), IF(G1848&gt;'Bulk DivVar Analysis'!$J$62,"Pass","Fail"),"")</f>
        <v/>
      </c>
      <c r="I1848" s="338" t="str">
        <f t="shared" si="30"/>
        <v/>
      </c>
      <c r="J1848" s="339"/>
      <c r="K1848" s="339"/>
      <c r="L1848" s="339"/>
      <c r="M1848" s="339"/>
      <c r="N1848" s="339"/>
      <c r="O1848" s="339"/>
      <c r="P1848" s="339"/>
      <c r="Q1848" s="339"/>
    </row>
    <row r="1849" spans="1:17" ht="13.5" customHeight="1">
      <c r="A1849" s="481"/>
      <c r="B1849" s="481"/>
      <c r="C1849" s="481"/>
      <c r="D1849" s="481"/>
      <c r="E1849" s="481"/>
      <c r="F1849" s="339"/>
      <c r="G1849" s="340" t="str">
        <f>IF(ISNUMBER(E1849),E1849/'Bulk DivVar Analysis'!$I$60,"")</f>
        <v/>
      </c>
      <c r="H1849" s="338" t="str">
        <f>IF(ISNUMBER(E1849), IF(G1849&gt;'Bulk DivVar Analysis'!$J$62,"Pass","Fail"),"")</f>
        <v/>
      </c>
      <c r="I1849" s="338" t="str">
        <f t="shared" si="30"/>
        <v/>
      </c>
      <c r="J1849" s="339"/>
      <c r="K1849" s="339"/>
      <c r="L1849" s="339"/>
      <c r="M1849" s="339"/>
      <c r="N1849" s="339"/>
      <c r="O1849" s="339"/>
      <c r="P1849" s="339"/>
      <c r="Q1849" s="339"/>
    </row>
    <row r="1850" spans="1:17" ht="13.5" customHeight="1">
      <c r="A1850" s="481"/>
      <c r="B1850" s="481"/>
      <c r="C1850" s="481"/>
      <c r="D1850" s="481"/>
      <c r="E1850" s="481"/>
      <c r="F1850" s="339"/>
      <c r="G1850" s="340" t="str">
        <f>IF(ISNUMBER(E1850),E1850/'Bulk DivVar Analysis'!$I$60,"")</f>
        <v/>
      </c>
      <c r="H1850" s="338" t="str">
        <f>IF(ISNUMBER(E1850), IF(G1850&gt;'Bulk DivVar Analysis'!$J$62,"Pass","Fail"),"")</f>
        <v/>
      </c>
      <c r="I1850" s="338" t="str">
        <f t="shared" si="30"/>
        <v/>
      </c>
      <c r="J1850" s="339"/>
      <c r="K1850" s="339"/>
      <c r="L1850" s="339"/>
      <c r="M1850" s="339"/>
      <c r="N1850" s="339"/>
      <c r="O1850" s="339"/>
      <c r="P1850" s="339"/>
      <c r="Q1850" s="339"/>
    </row>
    <row r="1851" spans="1:17" ht="13.5" customHeight="1">
      <c r="A1851" s="481"/>
      <c r="B1851" s="481"/>
      <c r="C1851" s="481"/>
      <c r="D1851" s="481"/>
      <c r="E1851" s="481"/>
      <c r="F1851" s="339"/>
      <c r="G1851" s="340" t="str">
        <f>IF(ISNUMBER(E1851),E1851/'Bulk DivVar Analysis'!$I$60,"")</f>
        <v/>
      </c>
      <c r="H1851" s="338" t="str">
        <f>IF(ISNUMBER(E1851), IF(G1851&gt;'Bulk DivVar Analysis'!$J$62,"Pass","Fail"),"")</f>
        <v/>
      </c>
      <c r="I1851" s="338" t="str">
        <f t="shared" si="30"/>
        <v/>
      </c>
      <c r="J1851" s="339"/>
      <c r="K1851" s="339"/>
      <c r="L1851" s="339"/>
      <c r="M1851" s="339"/>
      <c r="N1851" s="339"/>
      <c r="O1851" s="339"/>
      <c r="P1851" s="339"/>
      <c r="Q1851" s="339"/>
    </row>
    <row r="1852" spans="1:17" ht="13.5" customHeight="1">
      <c r="A1852" s="481"/>
      <c r="B1852" s="481"/>
      <c r="C1852" s="481"/>
      <c r="D1852" s="481"/>
      <c r="E1852" s="481"/>
      <c r="F1852" s="339"/>
      <c r="G1852" s="340" t="str">
        <f>IF(ISNUMBER(E1852),E1852/'Bulk DivVar Analysis'!$I$60,"")</f>
        <v/>
      </c>
      <c r="H1852" s="338" t="str">
        <f>IF(ISNUMBER(E1852), IF(G1852&gt;'Bulk DivVar Analysis'!$J$62,"Pass","Fail"),"")</f>
        <v/>
      </c>
      <c r="I1852" s="338" t="str">
        <f t="shared" si="30"/>
        <v/>
      </c>
      <c r="J1852" s="339"/>
      <c r="K1852" s="339"/>
      <c r="L1852" s="339"/>
      <c r="M1852" s="339"/>
      <c r="N1852" s="339"/>
      <c r="O1852" s="339"/>
      <c r="P1852" s="339"/>
      <c r="Q1852" s="339"/>
    </row>
    <row r="1853" spans="1:17" ht="13.5" customHeight="1">
      <c r="A1853" s="481"/>
      <c r="B1853" s="481"/>
      <c r="C1853" s="481"/>
      <c r="D1853" s="481"/>
      <c r="E1853" s="481"/>
      <c r="F1853" s="339"/>
      <c r="G1853" s="340" t="str">
        <f>IF(ISNUMBER(E1853),E1853/'Bulk DivVar Analysis'!$I$60,"")</f>
        <v/>
      </c>
      <c r="H1853" s="338" t="str">
        <f>IF(ISNUMBER(E1853), IF(G1853&gt;'Bulk DivVar Analysis'!$J$62,"Pass","Fail"),"")</f>
        <v/>
      </c>
      <c r="I1853" s="338" t="str">
        <f t="shared" si="30"/>
        <v/>
      </c>
      <c r="J1853" s="339"/>
      <c r="K1853" s="339"/>
      <c r="L1853" s="339"/>
      <c r="M1853" s="339"/>
      <c r="N1853" s="339"/>
      <c r="O1853" s="339"/>
      <c r="P1853" s="339"/>
      <c r="Q1853" s="339"/>
    </row>
    <row r="1854" spans="1:17" ht="13.5" customHeight="1">
      <c r="A1854" s="481"/>
      <c r="B1854" s="481"/>
      <c r="C1854" s="481"/>
      <c r="D1854" s="481"/>
      <c r="E1854" s="481"/>
      <c r="F1854" s="339"/>
      <c r="G1854" s="340" t="str">
        <f>IF(ISNUMBER(E1854),E1854/'Bulk DivVar Analysis'!$I$60,"")</f>
        <v/>
      </c>
      <c r="H1854" s="338" t="str">
        <f>IF(ISNUMBER(E1854), IF(G1854&gt;'Bulk DivVar Analysis'!$J$62,"Pass","Fail"),"")</f>
        <v/>
      </c>
      <c r="I1854" s="338" t="str">
        <f t="shared" si="30"/>
        <v/>
      </c>
      <c r="J1854" s="339"/>
      <c r="K1854" s="339"/>
      <c r="L1854" s="339"/>
      <c r="M1854" s="339"/>
      <c r="N1854" s="339"/>
      <c r="O1854" s="339"/>
      <c r="P1854" s="339"/>
      <c r="Q1854" s="339"/>
    </row>
    <row r="1855" spans="1:17" ht="13.5" customHeight="1">
      <c r="A1855" s="481"/>
      <c r="B1855" s="481"/>
      <c r="C1855" s="481"/>
      <c r="D1855" s="481"/>
      <c r="E1855" s="481"/>
      <c r="F1855" s="339"/>
      <c r="G1855" s="340" t="str">
        <f>IF(ISNUMBER(E1855),E1855/'Bulk DivVar Analysis'!$I$60,"")</f>
        <v/>
      </c>
      <c r="H1855" s="338" t="str">
        <f>IF(ISNUMBER(E1855), IF(G1855&gt;'Bulk DivVar Analysis'!$J$62,"Pass","Fail"),"")</f>
        <v/>
      </c>
      <c r="I1855" s="338" t="str">
        <f t="shared" si="30"/>
        <v/>
      </c>
      <c r="J1855" s="339"/>
      <c r="K1855" s="339"/>
      <c r="L1855" s="339"/>
      <c r="M1855" s="339"/>
      <c r="N1855" s="339"/>
      <c r="O1855" s="339"/>
      <c r="P1855" s="339"/>
      <c r="Q1855" s="339"/>
    </row>
    <row r="1856" spans="1:17" ht="13.5" customHeight="1">
      <c r="A1856" s="481"/>
      <c r="B1856" s="481"/>
      <c r="C1856" s="481"/>
      <c r="D1856" s="481"/>
      <c r="E1856" s="481"/>
      <c r="F1856" s="339"/>
      <c r="G1856" s="340" t="str">
        <f>IF(ISNUMBER(E1856),E1856/'Bulk DivVar Analysis'!$I$60,"")</f>
        <v/>
      </c>
      <c r="H1856" s="338" t="str">
        <f>IF(ISNUMBER(E1856), IF(G1856&gt;'Bulk DivVar Analysis'!$J$62,"Pass","Fail"),"")</f>
        <v/>
      </c>
      <c r="I1856" s="338" t="str">
        <f t="shared" si="30"/>
        <v/>
      </c>
      <c r="J1856" s="339"/>
      <c r="K1856" s="339"/>
      <c r="L1856" s="339"/>
      <c r="M1856" s="339"/>
      <c r="N1856" s="339"/>
      <c r="O1856" s="339"/>
      <c r="P1856" s="339"/>
      <c r="Q1856" s="339"/>
    </row>
    <row r="1857" spans="1:17" ht="13.5" customHeight="1">
      <c r="A1857" s="481"/>
      <c r="B1857" s="481"/>
      <c r="C1857" s="481"/>
      <c r="D1857" s="481"/>
      <c r="E1857" s="481"/>
      <c r="F1857" s="339"/>
      <c r="G1857" s="340" t="str">
        <f>IF(ISNUMBER(E1857),E1857/'Bulk DivVar Analysis'!$I$60,"")</f>
        <v/>
      </c>
      <c r="H1857" s="338" t="str">
        <f>IF(ISNUMBER(E1857), IF(G1857&gt;'Bulk DivVar Analysis'!$J$62,"Pass","Fail"),"")</f>
        <v/>
      </c>
      <c r="I1857" s="338" t="str">
        <f t="shared" si="30"/>
        <v/>
      </c>
      <c r="J1857" s="339"/>
      <c r="K1857" s="339"/>
      <c r="L1857" s="339"/>
      <c r="M1857" s="339"/>
      <c r="N1857" s="339"/>
      <c r="O1857" s="339"/>
      <c r="P1857" s="339"/>
      <c r="Q1857" s="339"/>
    </row>
    <row r="1858" spans="1:17" ht="13.5" customHeight="1">
      <c r="A1858" s="481"/>
      <c r="B1858" s="481"/>
      <c r="C1858" s="481"/>
      <c r="D1858" s="481"/>
      <c r="E1858" s="481"/>
      <c r="F1858" s="339"/>
      <c r="G1858" s="340" t="str">
        <f>IF(ISNUMBER(E1858),E1858/'Bulk DivVar Analysis'!$I$60,"")</f>
        <v/>
      </c>
      <c r="H1858" s="338" t="str">
        <f>IF(ISNUMBER(E1858), IF(G1858&gt;'Bulk DivVar Analysis'!$J$62,"Pass","Fail"),"")</f>
        <v/>
      </c>
      <c r="I1858" s="338" t="str">
        <f t="shared" si="30"/>
        <v/>
      </c>
      <c r="J1858" s="339"/>
      <c r="K1858" s="339"/>
      <c r="L1858" s="339"/>
      <c r="M1858" s="339"/>
      <c r="N1858" s="339"/>
      <c r="O1858" s="339"/>
      <c r="P1858" s="339"/>
      <c r="Q1858" s="339"/>
    </row>
    <row r="1859" spans="1:17" ht="13.5" customHeight="1">
      <c r="A1859" s="481"/>
      <c r="B1859" s="481"/>
      <c r="C1859" s="481"/>
      <c r="D1859" s="481"/>
      <c r="E1859" s="481"/>
      <c r="F1859" s="339"/>
      <c r="G1859" s="340" t="str">
        <f>IF(ISNUMBER(E1859),E1859/'Bulk DivVar Analysis'!$I$60,"")</f>
        <v/>
      </c>
      <c r="H1859" s="338" t="str">
        <f>IF(ISNUMBER(E1859), IF(G1859&gt;'Bulk DivVar Analysis'!$J$62,"Pass","Fail"),"")</f>
        <v/>
      </c>
      <c r="I1859" s="338" t="str">
        <f t="shared" ref="I1859:I1922" si="31">_xlfn.TEXTJOIN("_",TRUE,B1859,C1859)</f>
        <v/>
      </c>
      <c r="J1859" s="339"/>
      <c r="K1859" s="339"/>
      <c r="L1859" s="339"/>
      <c r="M1859" s="339"/>
      <c r="N1859" s="339"/>
      <c r="O1859" s="339"/>
      <c r="P1859" s="339"/>
      <c r="Q1859" s="339"/>
    </row>
    <row r="1860" spans="1:17" ht="13.5" customHeight="1">
      <c r="A1860" s="481"/>
      <c r="B1860" s="481"/>
      <c r="C1860" s="481"/>
      <c r="D1860" s="481"/>
      <c r="E1860" s="481"/>
      <c r="F1860" s="339"/>
      <c r="G1860" s="340" t="str">
        <f>IF(ISNUMBER(E1860),E1860/'Bulk DivVar Analysis'!$I$60,"")</f>
        <v/>
      </c>
      <c r="H1860" s="338" t="str">
        <f>IF(ISNUMBER(E1860), IF(G1860&gt;'Bulk DivVar Analysis'!$J$62,"Pass","Fail"),"")</f>
        <v/>
      </c>
      <c r="I1860" s="338" t="str">
        <f t="shared" si="31"/>
        <v/>
      </c>
      <c r="J1860" s="339"/>
      <c r="K1860" s="339"/>
      <c r="L1860" s="339"/>
      <c r="M1860" s="339"/>
      <c r="N1860" s="339"/>
      <c r="O1860" s="339"/>
      <c r="P1860" s="339"/>
      <c r="Q1860" s="339"/>
    </row>
    <row r="1861" spans="1:17" ht="13.5" customHeight="1">
      <c r="A1861" s="481"/>
      <c r="B1861" s="481"/>
      <c r="C1861" s="481"/>
      <c r="D1861" s="481"/>
      <c r="E1861" s="481"/>
      <c r="F1861" s="339"/>
      <c r="G1861" s="340" t="str">
        <f>IF(ISNUMBER(E1861),E1861/'Bulk DivVar Analysis'!$I$60,"")</f>
        <v/>
      </c>
      <c r="H1861" s="338" t="str">
        <f>IF(ISNUMBER(E1861), IF(G1861&gt;'Bulk DivVar Analysis'!$J$62,"Pass","Fail"),"")</f>
        <v/>
      </c>
      <c r="I1861" s="338" t="str">
        <f t="shared" si="31"/>
        <v/>
      </c>
      <c r="J1861" s="339"/>
      <c r="K1861" s="339"/>
      <c r="L1861" s="339"/>
      <c r="M1861" s="339"/>
      <c r="N1861" s="339"/>
      <c r="O1861" s="339"/>
      <c r="P1861" s="339"/>
      <c r="Q1861" s="339"/>
    </row>
    <row r="1862" spans="1:17" ht="13.5" customHeight="1">
      <c r="A1862" s="481"/>
      <c r="B1862" s="481"/>
      <c r="C1862" s="481"/>
      <c r="D1862" s="481"/>
      <c r="E1862" s="481"/>
      <c r="F1862" s="339"/>
      <c r="G1862" s="340" t="str">
        <f>IF(ISNUMBER(E1862),E1862/'Bulk DivVar Analysis'!$I$60,"")</f>
        <v/>
      </c>
      <c r="H1862" s="338" t="str">
        <f>IF(ISNUMBER(E1862), IF(G1862&gt;'Bulk DivVar Analysis'!$J$62,"Pass","Fail"),"")</f>
        <v/>
      </c>
      <c r="I1862" s="338" t="str">
        <f t="shared" si="31"/>
        <v/>
      </c>
      <c r="J1862" s="339"/>
      <c r="K1862" s="339"/>
      <c r="L1862" s="339"/>
      <c r="M1862" s="339"/>
      <c r="N1862" s="339"/>
      <c r="O1862" s="339"/>
      <c r="P1862" s="339"/>
      <c r="Q1862" s="339"/>
    </row>
    <row r="1863" spans="1:17" ht="13.5" customHeight="1">
      <c r="A1863" s="481"/>
      <c r="B1863" s="481"/>
      <c r="C1863" s="481"/>
      <c r="D1863" s="481"/>
      <c r="E1863" s="481"/>
      <c r="F1863" s="339"/>
      <c r="G1863" s="340" t="str">
        <f>IF(ISNUMBER(E1863),E1863/'Bulk DivVar Analysis'!$I$60,"")</f>
        <v/>
      </c>
      <c r="H1863" s="338" t="str">
        <f>IF(ISNUMBER(E1863), IF(G1863&gt;'Bulk DivVar Analysis'!$J$62,"Pass","Fail"),"")</f>
        <v/>
      </c>
      <c r="I1863" s="338" t="str">
        <f t="shared" si="31"/>
        <v/>
      </c>
      <c r="J1863" s="339"/>
      <c r="K1863" s="339"/>
      <c r="L1863" s="339"/>
      <c r="M1863" s="339"/>
      <c r="N1863" s="339"/>
      <c r="O1863" s="339"/>
      <c r="P1863" s="339"/>
      <c r="Q1863" s="339"/>
    </row>
    <row r="1864" spans="1:17" ht="13.5" customHeight="1">
      <c r="A1864" s="481"/>
      <c r="B1864" s="481"/>
      <c r="C1864" s="481"/>
      <c r="D1864" s="481"/>
      <c r="E1864" s="481"/>
      <c r="F1864" s="339"/>
      <c r="G1864" s="340" t="str">
        <f>IF(ISNUMBER(E1864),E1864/'Bulk DivVar Analysis'!$I$60,"")</f>
        <v/>
      </c>
      <c r="H1864" s="338" t="str">
        <f>IF(ISNUMBER(E1864), IF(G1864&gt;'Bulk DivVar Analysis'!$J$62,"Pass","Fail"),"")</f>
        <v/>
      </c>
      <c r="I1864" s="338" t="str">
        <f t="shared" si="31"/>
        <v/>
      </c>
      <c r="J1864" s="339"/>
      <c r="K1864" s="339"/>
      <c r="L1864" s="339"/>
      <c r="M1864" s="339"/>
      <c r="N1864" s="339"/>
      <c r="O1864" s="339"/>
      <c r="P1864" s="339"/>
      <c r="Q1864" s="339"/>
    </row>
    <row r="1865" spans="1:17" ht="13.5" customHeight="1">
      <c r="A1865" s="481"/>
      <c r="B1865" s="481"/>
      <c r="C1865" s="481"/>
      <c r="D1865" s="481"/>
      <c r="E1865" s="481"/>
      <c r="F1865" s="339"/>
      <c r="G1865" s="340" t="str">
        <f>IF(ISNUMBER(E1865),E1865/'Bulk DivVar Analysis'!$I$60,"")</f>
        <v/>
      </c>
      <c r="H1865" s="338" t="str">
        <f>IF(ISNUMBER(E1865), IF(G1865&gt;'Bulk DivVar Analysis'!$J$62,"Pass","Fail"),"")</f>
        <v/>
      </c>
      <c r="I1865" s="338" t="str">
        <f t="shared" si="31"/>
        <v/>
      </c>
      <c r="J1865" s="339"/>
      <c r="K1865" s="339"/>
      <c r="L1865" s="339"/>
      <c r="M1865" s="339"/>
      <c r="N1865" s="339"/>
      <c r="O1865" s="339"/>
      <c r="P1865" s="339"/>
      <c r="Q1865" s="339"/>
    </row>
    <row r="1866" spans="1:17" ht="13.5" customHeight="1">
      <c r="A1866" s="481"/>
      <c r="B1866" s="481"/>
      <c r="C1866" s="481"/>
      <c r="D1866" s="481"/>
      <c r="E1866" s="481"/>
      <c r="F1866" s="339"/>
      <c r="G1866" s="340" t="str">
        <f>IF(ISNUMBER(E1866),E1866/'Bulk DivVar Analysis'!$I$60,"")</f>
        <v/>
      </c>
      <c r="H1866" s="338" t="str">
        <f>IF(ISNUMBER(E1866), IF(G1866&gt;'Bulk DivVar Analysis'!$J$62,"Pass","Fail"),"")</f>
        <v/>
      </c>
      <c r="I1866" s="338" t="str">
        <f t="shared" si="31"/>
        <v/>
      </c>
      <c r="J1866" s="339"/>
      <c r="K1866" s="339"/>
      <c r="L1866" s="339"/>
      <c r="M1866" s="339"/>
      <c r="N1866" s="339"/>
      <c r="O1866" s="339"/>
      <c r="P1866" s="339"/>
      <c r="Q1866" s="339"/>
    </row>
    <row r="1867" spans="1:17" ht="13.5" customHeight="1">
      <c r="A1867" s="481"/>
      <c r="B1867" s="481"/>
      <c r="C1867" s="481"/>
      <c r="D1867" s="481"/>
      <c r="E1867" s="481"/>
      <c r="F1867" s="339"/>
      <c r="G1867" s="340" t="str">
        <f>IF(ISNUMBER(E1867),E1867/'Bulk DivVar Analysis'!$I$60,"")</f>
        <v/>
      </c>
      <c r="H1867" s="338" t="str">
        <f>IF(ISNUMBER(E1867), IF(G1867&gt;'Bulk DivVar Analysis'!$J$62,"Pass","Fail"),"")</f>
        <v/>
      </c>
      <c r="I1867" s="338" t="str">
        <f t="shared" si="31"/>
        <v/>
      </c>
      <c r="J1867" s="339"/>
      <c r="K1867" s="339"/>
      <c r="L1867" s="339"/>
      <c r="M1867" s="339"/>
      <c r="N1867" s="339"/>
      <c r="O1867" s="339"/>
      <c r="P1867" s="339"/>
      <c r="Q1867" s="339"/>
    </row>
    <row r="1868" spans="1:17" ht="13.5" customHeight="1">
      <c r="A1868" s="481"/>
      <c r="B1868" s="481"/>
      <c r="C1868" s="481"/>
      <c r="D1868" s="481"/>
      <c r="E1868" s="481"/>
      <c r="F1868" s="339"/>
      <c r="G1868" s="340" t="str">
        <f>IF(ISNUMBER(E1868),E1868/'Bulk DivVar Analysis'!$I$60,"")</f>
        <v/>
      </c>
      <c r="H1868" s="338" t="str">
        <f>IF(ISNUMBER(E1868), IF(G1868&gt;'Bulk DivVar Analysis'!$J$62,"Pass","Fail"),"")</f>
        <v/>
      </c>
      <c r="I1868" s="338" t="str">
        <f t="shared" si="31"/>
        <v/>
      </c>
      <c r="J1868" s="339"/>
      <c r="K1868" s="339"/>
      <c r="L1868" s="339"/>
      <c r="M1868" s="339"/>
      <c r="N1868" s="339"/>
      <c r="O1868" s="339"/>
      <c r="P1868" s="339"/>
      <c r="Q1868" s="339"/>
    </row>
    <row r="1869" spans="1:17" ht="13.5" customHeight="1">
      <c r="A1869" s="481"/>
      <c r="B1869" s="481"/>
      <c r="C1869" s="481"/>
      <c r="D1869" s="481"/>
      <c r="E1869" s="481"/>
      <c r="F1869" s="339"/>
      <c r="G1869" s="340" t="str">
        <f>IF(ISNUMBER(E1869),E1869/'Bulk DivVar Analysis'!$I$60,"")</f>
        <v/>
      </c>
      <c r="H1869" s="338" t="str">
        <f>IF(ISNUMBER(E1869), IF(G1869&gt;'Bulk DivVar Analysis'!$J$62,"Pass","Fail"),"")</f>
        <v/>
      </c>
      <c r="I1869" s="338" t="str">
        <f t="shared" si="31"/>
        <v/>
      </c>
      <c r="J1869" s="339"/>
      <c r="K1869" s="339"/>
      <c r="L1869" s="339"/>
      <c r="M1869" s="339"/>
      <c r="N1869" s="339"/>
      <c r="O1869" s="339"/>
      <c r="P1869" s="339"/>
      <c r="Q1869" s="339"/>
    </row>
    <row r="1870" spans="1:17" ht="13.5" customHeight="1">
      <c r="A1870" s="481"/>
      <c r="B1870" s="481"/>
      <c r="C1870" s="481"/>
      <c r="D1870" s="481"/>
      <c r="E1870" s="481"/>
      <c r="F1870" s="339"/>
      <c r="G1870" s="340" t="str">
        <f>IF(ISNUMBER(E1870),E1870/'Bulk DivVar Analysis'!$I$60,"")</f>
        <v/>
      </c>
      <c r="H1870" s="338" t="str">
        <f>IF(ISNUMBER(E1870), IF(G1870&gt;'Bulk DivVar Analysis'!$J$62,"Pass","Fail"),"")</f>
        <v/>
      </c>
      <c r="I1870" s="338" t="str">
        <f t="shared" si="31"/>
        <v/>
      </c>
      <c r="J1870" s="339"/>
      <c r="K1870" s="339"/>
      <c r="L1870" s="339"/>
      <c r="M1870" s="339"/>
      <c r="N1870" s="339"/>
      <c r="O1870" s="339"/>
      <c r="P1870" s="339"/>
      <c r="Q1870" s="339"/>
    </row>
    <row r="1871" spans="1:17" ht="13.5" customHeight="1">
      <c r="A1871" s="481"/>
      <c r="B1871" s="481"/>
      <c r="C1871" s="481"/>
      <c r="D1871" s="481"/>
      <c r="E1871" s="481"/>
      <c r="F1871" s="339"/>
      <c r="G1871" s="340" t="str">
        <f>IF(ISNUMBER(E1871),E1871/'Bulk DivVar Analysis'!$I$60,"")</f>
        <v/>
      </c>
      <c r="H1871" s="338" t="str">
        <f>IF(ISNUMBER(E1871), IF(G1871&gt;'Bulk DivVar Analysis'!$J$62,"Pass","Fail"),"")</f>
        <v/>
      </c>
      <c r="I1871" s="338" t="str">
        <f t="shared" si="31"/>
        <v/>
      </c>
      <c r="J1871" s="339"/>
      <c r="K1871" s="339"/>
      <c r="L1871" s="339"/>
      <c r="M1871" s="339"/>
      <c r="N1871" s="339"/>
      <c r="O1871" s="339"/>
      <c r="P1871" s="339"/>
      <c r="Q1871" s="339"/>
    </row>
    <row r="1872" spans="1:17" ht="13.5" customHeight="1">
      <c r="A1872" s="481"/>
      <c r="B1872" s="481"/>
      <c r="C1872" s="481"/>
      <c r="D1872" s="481"/>
      <c r="E1872" s="481"/>
      <c r="F1872" s="339"/>
      <c r="G1872" s="340" t="str">
        <f>IF(ISNUMBER(E1872),E1872/'Bulk DivVar Analysis'!$I$60,"")</f>
        <v/>
      </c>
      <c r="H1872" s="338" t="str">
        <f>IF(ISNUMBER(E1872), IF(G1872&gt;'Bulk DivVar Analysis'!$J$62,"Pass","Fail"),"")</f>
        <v/>
      </c>
      <c r="I1872" s="338" t="str">
        <f t="shared" si="31"/>
        <v/>
      </c>
      <c r="J1872" s="339"/>
      <c r="K1872" s="339"/>
      <c r="L1872" s="339"/>
      <c r="M1872" s="339"/>
      <c r="N1872" s="339"/>
      <c r="O1872" s="339"/>
      <c r="P1872" s="339"/>
      <c r="Q1872" s="339"/>
    </row>
    <row r="1873" spans="1:17" ht="13.5" customHeight="1">
      <c r="A1873" s="481"/>
      <c r="B1873" s="481"/>
      <c r="C1873" s="481"/>
      <c r="D1873" s="481"/>
      <c r="E1873" s="481"/>
      <c r="F1873" s="339"/>
      <c r="G1873" s="340" t="str">
        <f>IF(ISNUMBER(E1873),E1873/'Bulk DivVar Analysis'!$I$60,"")</f>
        <v/>
      </c>
      <c r="H1873" s="338" t="str">
        <f>IF(ISNUMBER(E1873), IF(G1873&gt;'Bulk DivVar Analysis'!$J$62,"Pass","Fail"),"")</f>
        <v/>
      </c>
      <c r="I1873" s="338" t="str">
        <f t="shared" si="31"/>
        <v/>
      </c>
      <c r="J1873" s="339"/>
      <c r="K1873" s="339"/>
      <c r="L1873" s="339"/>
      <c r="M1873" s="339"/>
      <c r="N1873" s="339"/>
      <c r="O1873" s="339"/>
      <c r="P1873" s="339"/>
      <c r="Q1873" s="339"/>
    </row>
    <row r="1874" spans="1:17" ht="13.5" customHeight="1">
      <c r="A1874" s="481"/>
      <c r="B1874" s="481"/>
      <c r="C1874" s="481"/>
      <c r="D1874" s="481"/>
      <c r="E1874" s="481"/>
      <c r="F1874" s="339"/>
      <c r="G1874" s="340" t="str">
        <f>IF(ISNUMBER(E1874),E1874/'Bulk DivVar Analysis'!$I$60,"")</f>
        <v/>
      </c>
      <c r="H1874" s="338" t="str">
        <f>IF(ISNUMBER(E1874), IF(G1874&gt;'Bulk DivVar Analysis'!$J$62,"Pass","Fail"),"")</f>
        <v/>
      </c>
      <c r="I1874" s="338" t="str">
        <f t="shared" si="31"/>
        <v/>
      </c>
      <c r="J1874" s="339"/>
      <c r="K1874" s="339"/>
      <c r="L1874" s="339"/>
      <c r="M1874" s="339"/>
      <c r="N1874" s="339"/>
      <c r="O1874" s="339"/>
      <c r="P1874" s="339"/>
      <c r="Q1874" s="339"/>
    </row>
    <row r="1875" spans="1:17" ht="13.5" customHeight="1">
      <c r="A1875" s="481"/>
      <c r="B1875" s="481"/>
      <c r="C1875" s="481"/>
      <c r="D1875" s="481"/>
      <c r="E1875" s="481"/>
      <c r="F1875" s="339"/>
      <c r="G1875" s="340" t="str">
        <f>IF(ISNUMBER(E1875),E1875/'Bulk DivVar Analysis'!$I$60,"")</f>
        <v/>
      </c>
      <c r="H1875" s="338" t="str">
        <f>IF(ISNUMBER(E1875), IF(G1875&gt;'Bulk DivVar Analysis'!$J$62,"Pass","Fail"),"")</f>
        <v/>
      </c>
      <c r="I1875" s="338" t="str">
        <f t="shared" si="31"/>
        <v/>
      </c>
      <c r="J1875" s="339"/>
      <c r="K1875" s="339"/>
      <c r="L1875" s="339"/>
      <c r="M1875" s="339"/>
      <c r="N1875" s="339"/>
      <c r="O1875" s="339"/>
      <c r="P1875" s="339"/>
      <c r="Q1875" s="339"/>
    </row>
    <row r="1876" spans="1:17" ht="13.5" customHeight="1">
      <c r="A1876" s="481"/>
      <c r="B1876" s="481"/>
      <c r="C1876" s="481"/>
      <c r="D1876" s="481"/>
      <c r="E1876" s="481"/>
      <c r="F1876" s="339"/>
      <c r="G1876" s="340" t="str">
        <f>IF(ISNUMBER(E1876),E1876/'Bulk DivVar Analysis'!$I$60,"")</f>
        <v/>
      </c>
      <c r="H1876" s="338" t="str">
        <f>IF(ISNUMBER(E1876), IF(G1876&gt;'Bulk DivVar Analysis'!$J$62,"Pass","Fail"),"")</f>
        <v/>
      </c>
      <c r="I1876" s="338" t="str">
        <f t="shared" si="31"/>
        <v/>
      </c>
      <c r="J1876" s="339"/>
      <c r="K1876" s="339"/>
      <c r="L1876" s="339"/>
      <c r="M1876" s="339"/>
      <c r="N1876" s="339"/>
      <c r="O1876" s="339"/>
      <c r="P1876" s="339"/>
      <c r="Q1876" s="339"/>
    </row>
    <row r="1877" spans="1:17" ht="13.5" customHeight="1">
      <c r="A1877" s="481"/>
      <c r="B1877" s="481"/>
      <c r="C1877" s="481"/>
      <c r="D1877" s="481"/>
      <c r="E1877" s="481"/>
      <c r="F1877" s="339"/>
      <c r="G1877" s="340" t="str">
        <f>IF(ISNUMBER(E1877),E1877/'Bulk DivVar Analysis'!$I$60,"")</f>
        <v/>
      </c>
      <c r="H1877" s="338" t="str">
        <f>IF(ISNUMBER(E1877), IF(G1877&gt;'Bulk DivVar Analysis'!$J$62,"Pass","Fail"),"")</f>
        <v/>
      </c>
      <c r="I1877" s="338" t="str">
        <f t="shared" si="31"/>
        <v/>
      </c>
      <c r="J1877" s="339"/>
      <c r="K1877" s="339"/>
      <c r="L1877" s="339"/>
      <c r="M1877" s="339"/>
      <c r="N1877" s="339"/>
      <c r="O1877" s="339"/>
      <c r="P1877" s="339"/>
      <c r="Q1877" s="339"/>
    </row>
    <row r="1878" spans="1:17" ht="13.5" customHeight="1">
      <c r="A1878" s="481"/>
      <c r="B1878" s="481"/>
      <c r="C1878" s="481"/>
      <c r="D1878" s="481"/>
      <c r="E1878" s="481"/>
      <c r="F1878" s="339"/>
      <c r="G1878" s="340" t="str">
        <f>IF(ISNUMBER(E1878),E1878/'Bulk DivVar Analysis'!$I$60,"")</f>
        <v/>
      </c>
      <c r="H1878" s="338" t="str">
        <f>IF(ISNUMBER(E1878), IF(G1878&gt;'Bulk DivVar Analysis'!$J$62,"Pass","Fail"),"")</f>
        <v/>
      </c>
      <c r="I1878" s="338" t="str">
        <f t="shared" si="31"/>
        <v/>
      </c>
      <c r="J1878" s="339"/>
      <c r="K1878" s="339"/>
      <c r="L1878" s="339"/>
      <c r="M1878" s="339"/>
      <c r="N1878" s="339"/>
      <c r="O1878" s="339"/>
      <c r="P1878" s="339"/>
      <c r="Q1878" s="339"/>
    </row>
    <row r="1879" spans="1:17" ht="13.5" customHeight="1">
      <c r="A1879" s="481"/>
      <c r="B1879" s="481"/>
      <c r="C1879" s="481"/>
      <c r="D1879" s="481"/>
      <c r="E1879" s="481"/>
      <c r="F1879" s="339"/>
      <c r="G1879" s="340" t="str">
        <f>IF(ISNUMBER(E1879),E1879/'Bulk DivVar Analysis'!$I$60,"")</f>
        <v/>
      </c>
      <c r="H1879" s="338" t="str">
        <f>IF(ISNUMBER(E1879), IF(G1879&gt;'Bulk DivVar Analysis'!$J$62,"Pass","Fail"),"")</f>
        <v/>
      </c>
      <c r="I1879" s="338" t="str">
        <f t="shared" si="31"/>
        <v/>
      </c>
      <c r="J1879" s="339"/>
      <c r="K1879" s="339"/>
      <c r="L1879" s="339"/>
      <c r="M1879" s="339"/>
      <c r="N1879" s="339"/>
      <c r="O1879" s="339"/>
      <c r="P1879" s="339"/>
      <c r="Q1879" s="339"/>
    </row>
    <row r="1880" spans="1:17" ht="13.5" customHeight="1">
      <c r="A1880" s="481"/>
      <c r="B1880" s="481"/>
      <c r="C1880" s="481"/>
      <c r="D1880" s="481"/>
      <c r="E1880" s="481"/>
      <c r="F1880" s="339"/>
      <c r="G1880" s="340" t="str">
        <f>IF(ISNUMBER(E1880),E1880/'Bulk DivVar Analysis'!$I$60,"")</f>
        <v/>
      </c>
      <c r="H1880" s="338" t="str">
        <f>IF(ISNUMBER(E1880), IF(G1880&gt;'Bulk DivVar Analysis'!$J$62,"Pass","Fail"),"")</f>
        <v/>
      </c>
      <c r="I1880" s="338" t="str">
        <f t="shared" si="31"/>
        <v/>
      </c>
      <c r="J1880" s="339"/>
      <c r="K1880" s="339"/>
      <c r="L1880" s="339"/>
      <c r="M1880" s="339"/>
      <c r="N1880" s="339"/>
      <c r="O1880" s="339"/>
      <c r="P1880" s="339"/>
      <c r="Q1880" s="339"/>
    </row>
    <row r="1881" spans="1:17" ht="13.5" customHeight="1">
      <c r="A1881" s="481"/>
      <c r="B1881" s="481"/>
      <c r="C1881" s="481"/>
      <c r="D1881" s="481"/>
      <c r="E1881" s="481"/>
      <c r="F1881" s="339"/>
      <c r="G1881" s="340" t="str">
        <f>IF(ISNUMBER(E1881),E1881/'Bulk DivVar Analysis'!$I$60,"")</f>
        <v/>
      </c>
      <c r="H1881" s="338" t="str">
        <f>IF(ISNUMBER(E1881), IF(G1881&gt;'Bulk DivVar Analysis'!$J$62,"Pass","Fail"),"")</f>
        <v/>
      </c>
      <c r="I1881" s="338" t="str">
        <f t="shared" si="31"/>
        <v/>
      </c>
      <c r="J1881" s="339"/>
      <c r="K1881" s="339"/>
      <c r="L1881" s="339"/>
      <c r="M1881" s="339"/>
      <c r="N1881" s="339"/>
      <c r="O1881" s="339"/>
      <c r="P1881" s="339"/>
      <c r="Q1881" s="339"/>
    </row>
    <row r="1882" spans="1:17" ht="13.5" customHeight="1">
      <c r="A1882" s="481"/>
      <c r="B1882" s="481"/>
      <c r="C1882" s="481"/>
      <c r="D1882" s="481"/>
      <c r="E1882" s="481"/>
      <c r="F1882" s="339"/>
      <c r="G1882" s="340" t="str">
        <f>IF(ISNUMBER(E1882),E1882/'Bulk DivVar Analysis'!$I$60,"")</f>
        <v/>
      </c>
      <c r="H1882" s="338" t="str">
        <f>IF(ISNUMBER(E1882), IF(G1882&gt;'Bulk DivVar Analysis'!$J$62,"Pass","Fail"),"")</f>
        <v/>
      </c>
      <c r="I1882" s="338" t="str">
        <f t="shared" si="31"/>
        <v/>
      </c>
      <c r="J1882" s="339"/>
      <c r="K1882" s="339"/>
      <c r="L1882" s="339"/>
      <c r="M1882" s="339"/>
      <c r="N1882" s="339"/>
      <c r="O1882" s="339"/>
      <c r="P1882" s="339"/>
      <c r="Q1882" s="339"/>
    </row>
    <row r="1883" spans="1:17" ht="13.5" customHeight="1">
      <c r="A1883" s="481"/>
      <c r="B1883" s="481"/>
      <c r="C1883" s="481"/>
      <c r="D1883" s="481"/>
      <c r="E1883" s="481"/>
      <c r="F1883" s="339"/>
      <c r="G1883" s="340" t="str">
        <f>IF(ISNUMBER(E1883),E1883/'Bulk DivVar Analysis'!$I$60,"")</f>
        <v/>
      </c>
      <c r="H1883" s="338" t="str">
        <f>IF(ISNUMBER(E1883), IF(G1883&gt;'Bulk DivVar Analysis'!$J$62,"Pass","Fail"),"")</f>
        <v/>
      </c>
      <c r="I1883" s="338" t="str">
        <f t="shared" si="31"/>
        <v/>
      </c>
      <c r="J1883" s="339"/>
      <c r="K1883" s="339"/>
      <c r="L1883" s="339"/>
      <c r="M1883" s="339"/>
      <c r="N1883" s="339"/>
      <c r="O1883" s="339"/>
      <c r="P1883" s="339"/>
      <c r="Q1883" s="339"/>
    </row>
    <row r="1884" spans="1:17" ht="13.5" customHeight="1">
      <c r="A1884" s="481"/>
      <c r="B1884" s="481"/>
      <c r="C1884" s="481"/>
      <c r="D1884" s="481"/>
      <c r="E1884" s="481"/>
      <c r="F1884" s="339"/>
      <c r="G1884" s="340" t="str">
        <f>IF(ISNUMBER(E1884),E1884/'Bulk DivVar Analysis'!$I$60,"")</f>
        <v/>
      </c>
      <c r="H1884" s="338" t="str">
        <f>IF(ISNUMBER(E1884), IF(G1884&gt;'Bulk DivVar Analysis'!$J$62,"Pass","Fail"),"")</f>
        <v/>
      </c>
      <c r="I1884" s="338" t="str">
        <f t="shared" si="31"/>
        <v/>
      </c>
      <c r="J1884" s="339"/>
      <c r="K1884" s="339"/>
      <c r="L1884" s="339"/>
      <c r="M1884" s="339"/>
      <c r="N1884" s="339"/>
      <c r="O1884" s="339"/>
      <c r="P1884" s="339"/>
      <c r="Q1884" s="339"/>
    </row>
    <row r="1885" spans="1:17" ht="13.5" customHeight="1">
      <c r="A1885" s="481"/>
      <c r="B1885" s="481"/>
      <c r="C1885" s="481"/>
      <c r="D1885" s="481"/>
      <c r="E1885" s="481"/>
      <c r="F1885" s="339"/>
      <c r="G1885" s="340" t="str">
        <f>IF(ISNUMBER(E1885),E1885/'Bulk DivVar Analysis'!$I$60,"")</f>
        <v/>
      </c>
      <c r="H1885" s="338" t="str">
        <f>IF(ISNUMBER(E1885), IF(G1885&gt;'Bulk DivVar Analysis'!$J$62,"Pass","Fail"),"")</f>
        <v/>
      </c>
      <c r="I1885" s="338" t="str">
        <f t="shared" si="31"/>
        <v/>
      </c>
      <c r="J1885" s="339"/>
      <c r="K1885" s="339"/>
      <c r="L1885" s="339"/>
      <c r="M1885" s="339"/>
      <c r="N1885" s="339"/>
      <c r="O1885" s="339"/>
      <c r="P1885" s="339"/>
      <c r="Q1885" s="339"/>
    </row>
    <row r="1886" spans="1:17" ht="13.5" customHeight="1">
      <c r="A1886" s="481"/>
      <c r="B1886" s="481"/>
      <c r="C1886" s="481"/>
      <c r="D1886" s="481"/>
      <c r="E1886" s="481"/>
      <c r="F1886" s="339"/>
      <c r="G1886" s="340" t="str">
        <f>IF(ISNUMBER(E1886),E1886/'Bulk DivVar Analysis'!$I$60,"")</f>
        <v/>
      </c>
      <c r="H1886" s="338" t="str">
        <f>IF(ISNUMBER(E1886), IF(G1886&gt;'Bulk DivVar Analysis'!$J$62,"Pass","Fail"),"")</f>
        <v/>
      </c>
      <c r="I1886" s="338" t="str">
        <f t="shared" si="31"/>
        <v/>
      </c>
      <c r="J1886" s="339"/>
      <c r="K1886" s="339"/>
      <c r="L1886" s="339"/>
      <c r="M1886" s="339"/>
      <c r="N1886" s="339"/>
      <c r="O1886" s="339"/>
      <c r="P1886" s="339"/>
      <c r="Q1886" s="339"/>
    </row>
    <row r="1887" spans="1:17" ht="13.5" customHeight="1">
      <c r="A1887" s="481"/>
      <c r="B1887" s="481"/>
      <c r="C1887" s="481"/>
      <c r="D1887" s="481"/>
      <c r="E1887" s="481"/>
      <c r="F1887" s="339"/>
      <c r="G1887" s="340" t="str">
        <f>IF(ISNUMBER(E1887),E1887/'Bulk DivVar Analysis'!$I$60,"")</f>
        <v/>
      </c>
      <c r="H1887" s="338" t="str">
        <f>IF(ISNUMBER(E1887), IF(G1887&gt;'Bulk DivVar Analysis'!$J$62,"Pass","Fail"),"")</f>
        <v/>
      </c>
      <c r="I1887" s="338" t="str">
        <f t="shared" si="31"/>
        <v/>
      </c>
      <c r="J1887" s="339"/>
      <c r="K1887" s="339"/>
      <c r="L1887" s="339"/>
      <c r="M1887" s="339"/>
      <c r="N1887" s="339"/>
      <c r="O1887" s="339"/>
      <c r="P1887" s="339"/>
      <c r="Q1887" s="339"/>
    </row>
    <row r="1888" spans="1:17" ht="13.5" customHeight="1">
      <c r="A1888" s="481"/>
      <c r="B1888" s="481"/>
      <c r="C1888" s="481"/>
      <c r="D1888" s="481"/>
      <c r="E1888" s="481"/>
      <c r="F1888" s="339"/>
      <c r="G1888" s="340" t="str">
        <f>IF(ISNUMBER(E1888),E1888/'Bulk DivVar Analysis'!$I$60,"")</f>
        <v/>
      </c>
      <c r="H1888" s="338" t="str">
        <f>IF(ISNUMBER(E1888), IF(G1888&gt;'Bulk DivVar Analysis'!$J$62,"Pass","Fail"),"")</f>
        <v/>
      </c>
      <c r="I1888" s="338" t="str">
        <f t="shared" si="31"/>
        <v/>
      </c>
      <c r="J1888" s="339"/>
      <c r="K1888" s="339"/>
      <c r="L1888" s="339"/>
      <c r="M1888" s="339"/>
      <c r="N1888" s="339"/>
      <c r="O1888" s="339"/>
      <c r="P1888" s="339"/>
      <c r="Q1888" s="339"/>
    </row>
    <row r="1889" spans="1:17" ht="13.5" customHeight="1">
      <c r="A1889" s="481"/>
      <c r="B1889" s="481"/>
      <c r="C1889" s="481"/>
      <c r="D1889" s="481"/>
      <c r="E1889" s="481"/>
      <c r="F1889" s="339"/>
      <c r="G1889" s="340" t="str">
        <f>IF(ISNUMBER(E1889),E1889/'Bulk DivVar Analysis'!$I$60,"")</f>
        <v/>
      </c>
      <c r="H1889" s="338" t="str">
        <f>IF(ISNUMBER(E1889), IF(G1889&gt;'Bulk DivVar Analysis'!$J$62,"Pass","Fail"),"")</f>
        <v/>
      </c>
      <c r="I1889" s="338" t="str">
        <f t="shared" si="31"/>
        <v/>
      </c>
      <c r="J1889" s="339"/>
      <c r="K1889" s="339"/>
      <c r="L1889" s="339"/>
      <c r="M1889" s="339"/>
      <c r="N1889" s="339"/>
      <c r="O1889" s="339"/>
      <c r="P1889" s="339"/>
      <c r="Q1889" s="339"/>
    </row>
    <row r="1890" spans="1:17" ht="13.5" customHeight="1">
      <c r="A1890" s="481"/>
      <c r="B1890" s="481"/>
      <c r="C1890" s="481"/>
      <c r="D1890" s="481"/>
      <c r="E1890" s="481"/>
      <c r="F1890" s="339"/>
      <c r="G1890" s="340" t="str">
        <f>IF(ISNUMBER(E1890),E1890/'Bulk DivVar Analysis'!$I$60,"")</f>
        <v/>
      </c>
      <c r="H1890" s="338" t="str">
        <f>IF(ISNUMBER(E1890), IF(G1890&gt;'Bulk DivVar Analysis'!$J$62,"Pass","Fail"),"")</f>
        <v/>
      </c>
      <c r="I1890" s="338" t="str">
        <f t="shared" si="31"/>
        <v/>
      </c>
      <c r="J1890" s="339"/>
      <c r="K1890" s="339"/>
      <c r="L1890" s="339"/>
      <c r="M1890" s="339"/>
      <c r="N1890" s="339"/>
      <c r="O1890" s="339"/>
      <c r="P1890" s="339"/>
      <c r="Q1890" s="339"/>
    </row>
    <row r="1891" spans="1:17" ht="13.5" customHeight="1">
      <c r="A1891" s="481"/>
      <c r="B1891" s="481"/>
      <c r="C1891" s="481"/>
      <c r="D1891" s="481"/>
      <c r="E1891" s="481"/>
      <c r="F1891" s="339"/>
      <c r="G1891" s="340" t="str">
        <f>IF(ISNUMBER(E1891),E1891/'Bulk DivVar Analysis'!$I$60,"")</f>
        <v/>
      </c>
      <c r="H1891" s="338" t="str">
        <f>IF(ISNUMBER(E1891), IF(G1891&gt;'Bulk DivVar Analysis'!$J$62,"Pass","Fail"),"")</f>
        <v/>
      </c>
      <c r="I1891" s="338" t="str">
        <f t="shared" si="31"/>
        <v/>
      </c>
      <c r="J1891" s="339"/>
      <c r="K1891" s="339"/>
      <c r="L1891" s="339"/>
      <c r="M1891" s="339"/>
      <c r="N1891" s="339"/>
      <c r="O1891" s="339"/>
      <c r="P1891" s="339"/>
      <c r="Q1891" s="339"/>
    </row>
    <row r="1892" spans="1:17" ht="13.5" customHeight="1">
      <c r="A1892" s="481"/>
      <c r="B1892" s="481"/>
      <c r="C1892" s="481"/>
      <c r="D1892" s="481"/>
      <c r="E1892" s="481"/>
      <c r="F1892" s="339"/>
      <c r="G1892" s="340" t="str">
        <f>IF(ISNUMBER(E1892),E1892/'Bulk DivVar Analysis'!$I$60,"")</f>
        <v/>
      </c>
      <c r="H1892" s="338" t="str">
        <f>IF(ISNUMBER(E1892), IF(G1892&gt;'Bulk DivVar Analysis'!$J$62,"Pass","Fail"),"")</f>
        <v/>
      </c>
      <c r="I1892" s="338" t="str">
        <f t="shared" si="31"/>
        <v/>
      </c>
      <c r="J1892" s="339"/>
      <c r="K1892" s="339"/>
      <c r="L1892" s="339"/>
      <c r="M1892" s="339"/>
      <c r="N1892" s="339"/>
      <c r="O1892" s="339"/>
      <c r="P1892" s="339"/>
      <c r="Q1892" s="339"/>
    </row>
    <row r="1893" spans="1:17" ht="13.5" customHeight="1">
      <c r="A1893" s="481"/>
      <c r="B1893" s="481"/>
      <c r="C1893" s="481"/>
      <c r="D1893" s="481"/>
      <c r="E1893" s="481"/>
      <c r="F1893" s="339"/>
      <c r="G1893" s="340" t="str">
        <f>IF(ISNUMBER(E1893),E1893/'Bulk DivVar Analysis'!$I$60,"")</f>
        <v/>
      </c>
      <c r="H1893" s="338" t="str">
        <f>IF(ISNUMBER(E1893), IF(G1893&gt;'Bulk DivVar Analysis'!$J$62,"Pass","Fail"),"")</f>
        <v/>
      </c>
      <c r="I1893" s="338" t="str">
        <f t="shared" si="31"/>
        <v/>
      </c>
      <c r="J1893" s="339"/>
      <c r="K1893" s="339"/>
      <c r="L1893" s="339"/>
      <c r="M1893" s="339"/>
      <c r="N1893" s="339"/>
      <c r="O1893" s="339"/>
      <c r="P1893" s="339"/>
      <c r="Q1893" s="339"/>
    </row>
    <row r="1894" spans="1:17" ht="13.5" customHeight="1">
      <c r="A1894" s="481"/>
      <c r="B1894" s="481"/>
      <c r="C1894" s="481"/>
      <c r="D1894" s="481"/>
      <c r="E1894" s="481"/>
      <c r="F1894" s="339"/>
      <c r="G1894" s="340" t="str">
        <f>IF(ISNUMBER(E1894),E1894/'Bulk DivVar Analysis'!$I$60,"")</f>
        <v/>
      </c>
      <c r="H1894" s="338" t="str">
        <f>IF(ISNUMBER(E1894), IF(G1894&gt;'Bulk DivVar Analysis'!$J$62,"Pass","Fail"),"")</f>
        <v/>
      </c>
      <c r="I1894" s="338" t="str">
        <f t="shared" si="31"/>
        <v/>
      </c>
      <c r="J1894" s="339"/>
      <c r="K1894" s="339"/>
      <c r="L1894" s="339"/>
      <c r="M1894" s="339"/>
      <c r="N1894" s="339"/>
      <c r="O1894" s="339"/>
      <c r="P1894" s="339"/>
      <c r="Q1894" s="339"/>
    </row>
    <row r="1895" spans="1:17" ht="13.5" customHeight="1">
      <c r="A1895" s="481"/>
      <c r="B1895" s="481"/>
      <c r="C1895" s="481"/>
      <c r="D1895" s="481"/>
      <c r="E1895" s="481"/>
      <c r="F1895" s="339"/>
      <c r="G1895" s="340" t="str">
        <f>IF(ISNUMBER(E1895),E1895/'Bulk DivVar Analysis'!$I$60,"")</f>
        <v/>
      </c>
      <c r="H1895" s="338" t="str">
        <f>IF(ISNUMBER(E1895), IF(G1895&gt;'Bulk DivVar Analysis'!$J$62,"Pass","Fail"),"")</f>
        <v/>
      </c>
      <c r="I1895" s="338" t="str">
        <f t="shared" si="31"/>
        <v/>
      </c>
      <c r="J1895" s="339"/>
      <c r="K1895" s="339"/>
      <c r="L1895" s="339"/>
      <c r="M1895" s="339"/>
      <c r="N1895" s="339"/>
      <c r="O1895" s="339"/>
      <c r="P1895" s="339"/>
      <c r="Q1895" s="339"/>
    </row>
    <row r="1896" spans="1:17" ht="13.5" customHeight="1">
      <c r="A1896" s="481"/>
      <c r="B1896" s="481"/>
      <c r="C1896" s="481"/>
      <c r="D1896" s="481"/>
      <c r="E1896" s="481"/>
      <c r="F1896" s="339"/>
      <c r="G1896" s="340" t="str">
        <f>IF(ISNUMBER(E1896),E1896/'Bulk DivVar Analysis'!$I$60,"")</f>
        <v/>
      </c>
      <c r="H1896" s="338" t="str">
        <f>IF(ISNUMBER(E1896), IF(G1896&gt;'Bulk DivVar Analysis'!$J$62,"Pass","Fail"),"")</f>
        <v/>
      </c>
      <c r="I1896" s="338" t="str">
        <f t="shared" si="31"/>
        <v/>
      </c>
      <c r="J1896" s="339"/>
      <c r="K1896" s="339"/>
      <c r="L1896" s="339"/>
      <c r="M1896" s="339"/>
      <c r="N1896" s="339"/>
      <c r="O1896" s="339"/>
      <c r="P1896" s="339"/>
      <c r="Q1896" s="339"/>
    </row>
    <row r="1897" spans="1:17" ht="13.5" customHeight="1">
      <c r="A1897" s="481"/>
      <c r="B1897" s="481"/>
      <c r="C1897" s="481"/>
      <c r="D1897" s="481"/>
      <c r="E1897" s="481"/>
      <c r="F1897" s="339"/>
      <c r="G1897" s="340" t="str">
        <f>IF(ISNUMBER(E1897),E1897/'Bulk DivVar Analysis'!$I$60,"")</f>
        <v/>
      </c>
      <c r="H1897" s="338" t="str">
        <f>IF(ISNUMBER(E1897), IF(G1897&gt;'Bulk DivVar Analysis'!$J$62,"Pass","Fail"),"")</f>
        <v/>
      </c>
      <c r="I1897" s="338" t="str">
        <f t="shared" si="31"/>
        <v/>
      </c>
      <c r="J1897" s="339"/>
      <c r="K1897" s="339"/>
      <c r="L1897" s="339"/>
      <c r="M1897" s="339"/>
      <c r="N1897" s="339"/>
      <c r="O1897" s="339"/>
      <c r="P1897" s="339"/>
      <c r="Q1897" s="339"/>
    </row>
    <row r="1898" spans="1:17" ht="13.5" customHeight="1">
      <c r="A1898" s="481"/>
      <c r="B1898" s="481"/>
      <c r="C1898" s="481"/>
      <c r="D1898" s="481"/>
      <c r="E1898" s="481"/>
      <c r="F1898" s="339"/>
      <c r="G1898" s="340" t="str">
        <f>IF(ISNUMBER(E1898),E1898/'Bulk DivVar Analysis'!$I$60,"")</f>
        <v/>
      </c>
      <c r="H1898" s="338" t="str">
        <f>IF(ISNUMBER(E1898), IF(G1898&gt;'Bulk DivVar Analysis'!$J$62,"Pass","Fail"),"")</f>
        <v/>
      </c>
      <c r="I1898" s="338" t="str">
        <f t="shared" si="31"/>
        <v/>
      </c>
      <c r="J1898" s="339"/>
      <c r="K1898" s="339"/>
      <c r="L1898" s="339"/>
      <c r="M1898" s="339"/>
      <c r="N1898" s="339"/>
      <c r="O1898" s="339"/>
      <c r="P1898" s="339"/>
      <c r="Q1898" s="339"/>
    </row>
    <row r="1899" spans="1:17" ht="13.5" customHeight="1">
      <c r="A1899" s="481"/>
      <c r="B1899" s="481"/>
      <c r="C1899" s="481"/>
      <c r="D1899" s="481"/>
      <c r="E1899" s="481"/>
      <c r="F1899" s="339"/>
      <c r="G1899" s="340" t="str">
        <f>IF(ISNUMBER(E1899),E1899/'Bulk DivVar Analysis'!$I$60,"")</f>
        <v/>
      </c>
      <c r="H1899" s="338" t="str">
        <f>IF(ISNUMBER(E1899), IF(G1899&gt;'Bulk DivVar Analysis'!$J$62,"Pass","Fail"),"")</f>
        <v/>
      </c>
      <c r="I1899" s="338" t="str">
        <f t="shared" si="31"/>
        <v/>
      </c>
      <c r="J1899" s="339"/>
      <c r="K1899" s="339"/>
      <c r="L1899" s="339"/>
      <c r="M1899" s="339"/>
      <c r="N1899" s="339"/>
      <c r="O1899" s="339"/>
      <c r="P1899" s="339"/>
      <c r="Q1899" s="339"/>
    </row>
    <row r="1900" spans="1:17" ht="13.5" customHeight="1">
      <c r="A1900" s="481"/>
      <c r="B1900" s="481"/>
      <c r="C1900" s="481"/>
      <c r="D1900" s="481"/>
      <c r="E1900" s="481"/>
      <c r="F1900" s="339"/>
      <c r="G1900" s="340" t="str">
        <f>IF(ISNUMBER(E1900),E1900/'Bulk DivVar Analysis'!$I$60,"")</f>
        <v/>
      </c>
      <c r="H1900" s="338" t="str">
        <f>IF(ISNUMBER(E1900), IF(G1900&gt;'Bulk DivVar Analysis'!$J$62,"Pass","Fail"),"")</f>
        <v/>
      </c>
      <c r="I1900" s="338" t="str">
        <f t="shared" si="31"/>
        <v/>
      </c>
      <c r="J1900" s="339"/>
      <c r="K1900" s="339"/>
      <c r="L1900" s="339"/>
      <c r="M1900" s="339"/>
      <c r="N1900" s="339"/>
      <c r="O1900" s="339"/>
      <c r="P1900" s="339"/>
      <c r="Q1900" s="339"/>
    </row>
    <row r="1901" spans="1:17" ht="13.5" customHeight="1">
      <c r="A1901" s="481"/>
      <c r="B1901" s="481"/>
      <c r="C1901" s="481"/>
      <c r="D1901" s="481"/>
      <c r="E1901" s="481"/>
      <c r="F1901" s="339"/>
      <c r="G1901" s="340" t="str">
        <f>IF(ISNUMBER(E1901),E1901/'Bulk DivVar Analysis'!$I$60,"")</f>
        <v/>
      </c>
      <c r="H1901" s="338" t="str">
        <f>IF(ISNUMBER(E1901), IF(G1901&gt;'Bulk DivVar Analysis'!$J$62,"Pass","Fail"),"")</f>
        <v/>
      </c>
      <c r="I1901" s="338" t="str">
        <f t="shared" si="31"/>
        <v/>
      </c>
      <c r="J1901" s="339"/>
      <c r="K1901" s="339"/>
      <c r="L1901" s="339"/>
      <c r="M1901" s="339"/>
      <c r="N1901" s="339"/>
      <c r="O1901" s="339"/>
      <c r="P1901" s="339"/>
      <c r="Q1901" s="339"/>
    </row>
    <row r="1902" spans="1:17" ht="13.5" customHeight="1">
      <c r="A1902" s="481"/>
      <c r="B1902" s="481"/>
      <c r="C1902" s="481"/>
      <c r="D1902" s="481"/>
      <c r="E1902" s="481"/>
      <c r="F1902" s="339"/>
      <c r="G1902" s="340" t="str">
        <f>IF(ISNUMBER(E1902),E1902/'Bulk DivVar Analysis'!$I$60,"")</f>
        <v/>
      </c>
      <c r="H1902" s="338" t="str">
        <f>IF(ISNUMBER(E1902), IF(G1902&gt;'Bulk DivVar Analysis'!$J$62,"Pass","Fail"),"")</f>
        <v/>
      </c>
      <c r="I1902" s="338" t="str">
        <f t="shared" si="31"/>
        <v/>
      </c>
      <c r="J1902" s="339"/>
      <c r="K1902" s="339"/>
      <c r="L1902" s="339"/>
      <c r="M1902" s="339"/>
      <c r="N1902" s="339"/>
      <c r="O1902" s="339"/>
      <c r="P1902" s="339"/>
      <c r="Q1902" s="339"/>
    </row>
    <row r="1903" spans="1:17" ht="13.5" customHeight="1">
      <c r="A1903" s="481"/>
      <c r="B1903" s="481"/>
      <c r="C1903" s="481"/>
      <c r="D1903" s="481"/>
      <c r="E1903" s="481"/>
      <c r="F1903" s="339"/>
      <c r="G1903" s="340" t="str">
        <f>IF(ISNUMBER(E1903),E1903/'Bulk DivVar Analysis'!$I$60,"")</f>
        <v/>
      </c>
      <c r="H1903" s="338" t="str">
        <f>IF(ISNUMBER(E1903), IF(G1903&gt;'Bulk DivVar Analysis'!$J$62,"Pass","Fail"),"")</f>
        <v/>
      </c>
      <c r="I1903" s="338" t="str">
        <f t="shared" si="31"/>
        <v/>
      </c>
      <c r="J1903" s="339"/>
      <c r="K1903" s="339"/>
      <c r="L1903" s="339"/>
      <c r="M1903" s="339"/>
      <c r="N1903" s="339"/>
      <c r="O1903" s="339"/>
      <c r="P1903" s="339"/>
      <c r="Q1903" s="339"/>
    </row>
    <row r="1904" spans="1:17" ht="13.5" customHeight="1">
      <c r="A1904" s="481"/>
      <c r="B1904" s="481"/>
      <c r="C1904" s="481"/>
      <c r="D1904" s="481"/>
      <c r="E1904" s="481"/>
      <c r="F1904" s="339"/>
      <c r="G1904" s="340" t="str">
        <f>IF(ISNUMBER(E1904),E1904/'Bulk DivVar Analysis'!$I$60,"")</f>
        <v/>
      </c>
      <c r="H1904" s="338" t="str">
        <f>IF(ISNUMBER(E1904), IF(G1904&gt;'Bulk DivVar Analysis'!$J$62,"Pass","Fail"),"")</f>
        <v/>
      </c>
      <c r="I1904" s="338" t="str">
        <f t="shared" si="31"/>
        <v/>
      </c>
      <c r="J1904" s="339"/>
      <c r="K1904" s="339"/>
      <c r="L1904" s="339"/>
      <c r="M1904" s="339"/>
      <c r="N1904" s="339"/>
      <c r="O1904" s="339"/>
      <c r="P1904" s="339"/>
      <c r="Q1904" s="339"/>
    </row>
    <row r="1905" spans="1:17" ht="13.5" customHeight="1">
      <c r="A1905" s="481"/>
      <c r="B1905" s="481"/>
      <c r="C1905" s="481"/>
      <c r="D1905" s="481"/>
      <c r="E1905" s="481"/>
      <c r="F1905" s="339"/>
      <c r="G1905" s="340" t="str">
        <f>IF(ISNUMBER(E1905),E1905/'Bulk DivVar Analysis'!$I$60,"")</f>
        <v/>
      </c>
      <c r="H1905" s="338" t="str">
        <f>IF(ISNUMBER(E1905), IF(G1905&gt;'Bulk DivVar Analysis'!$J$62,"Pass","Fail"),"")</f>
        <v/>
      </c>
      <c r="I1905" s="338" t="str">
        <f t="shared" si="31"/>
        <v/>
      </c>
      <c r="J1905" s="339"/>
      <c r="K1905" s="339"/>
      <c r="L1905" s="339"/>
      <c r="M1905" s="339"/>
      <c r="N1905" s="339"/>
      <c r="O1905" s="339"/>
      <c r="P1905" s="339"/>
      <c r="Q1905" s="339"/>
    </row>
    <row r="1906" spans="1:17" ht="13.5" customHeight="1">
      <c r="A1906" s="481"/>
      <c r="B1906" s="481"/>
      <c r="C1906" s="481"/>
      <c r="D1906" s="481"/>
      <c r="E1906" s="481"/>
      <c r="F1906" s="339"/>
      <c r="G1906" s="340" t="str">
        <f>IF(ISNUMBER(E1906),E1906/'Bulk DivVar Analysis'!$I$60,"")</f>
        <v/>
      </c>
      <c r="H1906" s="338" t="str">
        <f>IF(ISNUMBER(E1906), IF(G1906&gt;'Bulk DivVar Analysis'!$J$62,"Pass","Fail"),"")</f>
        <v/>
      </c>
      <c r="I1906" s="338" t="str">
        <f t="shared" si="31"/>
        <v/>
      </c>
      <c r="J1906" s="339"/>
      <c r="K1906" s="339"/>
      <c r="L1906" s="339"/>
      <c r="M1906" s="339"/>
      <c r="N1906" s="339"/>
      <c r="O1906" s="339"/>
      <c r="P1906" s="339"/>
      <c r="Q1906" s="339"/>
    </row>
    <row r="1907" spans="1:17" ht="13.5" customHeight="1">
      <c r="A1907" s="481"/>
      <c r="B1907" s="481"/>
      <c r="C1907" s="481"/>
      <c r="D1907" s="481"/>
      <c r="E1907" s="481"/>
      <c r="F1907" s="339"/>
      <c r="G1907" s="340" t="str">
        <f>IF(ISNUMBER(E1907),E1907/'Bulk DivVar Analysis'!$I$60,"")</f>
        <v/>
      </c>
      <c r="H1907" s="338" t="str">
        <f>IF(ISNUMBER(E1907), IF(G1907&gt;'Bulk DivVar Analysis'!$J$62,"Pass","Fail"),"")</f>
        <v/>
      </c>
      <c r="I1907" s="338" t="str">
        <f t="shared" si="31"/>
        <v/>
      </c>
      <c r="J1907" s="339"/>
      <c r="K1907" s="339"/>
      <c r="L1907" s="339"/>
      <c r="M1907" s="339"/>
      <c r="N1907" s="339"/>
      <c r="O1907" s="339"/>
      <c r="P1907" s="339"/>
      <c r="Q1907" s="339"/>
    </row>
    <row r="1908" spans="1:17" ht="13.5" customHeight="1">
      <c r="A1908" s="481"/>
      <c r="B1908" s="481"/>
      <c r="C1908" s="481"/>
      <c r="D1908" s="481"/>
      <c r="E1908" s="481"/>
      <c r="F1908" s="339"/>
      <c r="G1908" s="340" t="str">
        <f>IF(ISNUMBER(E1908),E1908/'Bulk DivVar Analysis'!$I$60,"")</f>
        <v/>
      </c>
      <c r="H1908" s="338" t="str">
        <f>IF(ISNUMBER(E1908), IF(G1908&gt;'Bulk DivVar Analysis'!$J$62,"Pass","Fail"),"")</f>
        <v/>
      </c>
      <c r="I1908" s="338" t="str">
        <f t="shared" si="31"/>
        <v/>
      </c>
      <c r="J1908" s="339"/>
      <c r="K1908" s="339"/>
      <c r="L1908" s="339"/>
      <c r="M1908" s="339"/>
      <c r="N1908" s="339"/>
      <c r="O1908" s="339"/>
      <c r="P1908" s="339"/>
      <c r="Q1908" s="339"/>
    </row>
    <row r="1909" spans="1:17" ht="13.5" customHeight="1">
      <c r="A1909" s="481"/>
      <c r="B1909" s="481"/>
      <c r="C1909" s="481"/>
      <c r="D1909" s="481"/>
      <c r="E1909" s="481"/>
      <c r="F1909" s="339"/>
      <c r="G1909" s="340" t="str">
        <f>IF(ISNUMBER(E1909),E1909/'Bulk DivVar Analysis'!$I$60,"")</f>
        <v/>
      </c>
      <c r="H1909" s="338" t="str">
        <f>IF(ISNUMBER(E1909), IF(G1909&gt;'Bulk DivVar Analysis'!$J$62,"Pass","Fail"),"")</f>
        <v/>
      </c>
      <c r="I1909" s="338" t="str">
        <f t="shared" si="31"/>
        <v/>
      </c>
      <c r="J1909" s="339"/>
      <c r="K1909" s="339"/>
      <c r="L1909" s="339"/>
      <c r="M1909" s="339"/>
      <c r="N1909" s="339"/>
      <c r="O1909" s="339"/>
      <c r="P1909" s="339"/>
      <c r="Q1909" s="339"/>
    </row>
    <row r="1910" spans="1:17" ht="13.5" customHeight="1">
      <c r="A1910" s="481"/>
      <c r="B1910" s="481"/>
      <c r="C1910" s="481"/>
      <c r="D1910" s="481"/>
      <c r="E1910" s="481"/>
      <c r="F1910" s="339"/>
      <c r="G1910" s="340" t="str">
        <f>IF(ISNUMBER(E1910),E1910/'Bulk DivVar Analysis'!$I$60,"")</f>
        <v/>
      </c>
      <c r="H1910" s="338" t="str">
        <f>IF(ISNUMBER(E1910), IF(G1910&gt;'Bulk DivVar Analysis'!$J$62,"Pass","Fail"),"")</f>
        <v/>
      </c>
      <c r="I1910" s="338" t="str">
        <f t="shared" si="31"/>
        <v/>
      </c>
      <c r="J1910" s="339"/>
      <c r="K1910" s="339"/>
      <c r="L1910" s="339"/>
      <c r="M1910" s="339"/>
      <c r="N1910" s="339"/>
      <c r="O1910" s="339"/>
      <c r="P1910" s="339"/>
      <c r="Q1910" s="339"/>
    </row>
    <row r="1911" spans="1:17" ht="13.5" customHeight="1">
      <c r="A1911" s="481"/>
      <c r="B1911" s="481"/>
      <c r="C1911" s="481"/>
      <c r="D1911" s="481"/>
      <c r="E1911" s="481"/>
      <c r="F1911" s="339"/>
      <c r="G1911" s="340" t="str">
        <f>IF(ISNUMBER(E1911),E1911/'Bulk DivVar Analysis'!$I$60,"")</f>
        <v/>
      </c>
      <c r="H1911" s="338" t="str">
        <f>IF(ISNUMBER(E1911), IF(G1911&gt;'Bulk DivVar Analysis'!$J$62,"Pass","Fail"),"")</f>
        <v/>
      </c>
      <c r="I1911" s="338" t="str">
        <f t="shared" si="31"/>
        <v/>
      </c>
      <c r="J1911" s="339"/>
      <c r="K1911" s="339"/>
      <c r="L1911" s="339"/>
      <c r="M1911" s="339"/>
      <c r="N1911" s="339"/>
      <c r="O1911" s="339"/>
      <c r="P1911" s="339"/>
      <c r="Q1911" s="339"/>
    </row>
    <row r="1912" spans="1:17" ht="13.5" customHeight="1">
      <c r="A1912" s="481"/>
      <c r="B1912" s="481"/>
      <c r="C1912" s="481"/>
      <c r="D1912" s="481"/>
      <c r="E1912" s="481"/>
      <c r="F1912" s="339"/>
      <c r="G1912" s="340" t="str">
        <f>IF(ISNUMBER(E1912),E1912/'Bulk DivVar Analysis'!$I$60,"")</f>
        <v/>
      </c>
      <c r="H1912" s="338" t="str">
        <f>IF(ISNUMBER(E1912), IF(G1912&gt;'Bulk DivVar Analysis'!$J$62,"Pass","Fail"),"")</f>
        <v/>
      </c>
      <c r="I1912" s="338" t="str">
        <f t="shared" si="31"/>
        <v/>
      </c>
      <c r="J1912" s="339"/>
      <c r="K1912" s="339"/>
      <c r="L1912" s="339"/>
      <c r="M1912" s="339"/>
      <c r="N1912" s="339"/>
      <c r="O1912" s="339"/>
      <c r="P1912" s="339"/>
      <c r="Q1912" s="339"/>
    </row>
    <row r="1913" spans="1:17" ht="13.5" customHeight="1">
      <c r="A1913" s="481"/>
      <c r="B1913" s="481"/>
      <c r="C1913" s="481"/>
      <c r="D1913" s="481"/>
      <c r="E1913" s="481"/>
      <c r="F1913" s="339"/>
      <c r="G1913" s="340" t="str">
        <f>IF(ISNUMBER(E1913),E1913/'Bulk DivVar Analysis'!$I$60,"")</f>
        <v/>
      </c>
      <c r="H1913" s="338" t="str">
        <f>IF(ISNUMBER(E1913), IF(G1913&gt;'Bulk DivVar Analysis'!$J$62,"Pass","Fail"),"")</f>
        <v/>
      </c>
      <c r="I1913" s="338" t="str">
        <f t="shared" si="31"/>
        <v/>
      </c>
      <c r="J1913" s="339"/>
      <c r="K1913" s="339"/>
      <c r="L1913" s="339"/>
      <c r="M1913" s="339"/>
      <c r="N1913" s="339"/>
      <c r="O1913" s="339"/>
      <c r="P1913" s="339"/>
      <c r="Q1913" s="339"/>
    </row>
    <row r="1914" spans="1:17" ht="13.5" customHeight="1">
      <c r="A1914" s="481"/>
      <c r="B1914" s="481"/>
      <c r="C1914" s="481"/>
      <c r="D1914" s="481"/>
      <c r="E1914" s="481"/>
      <c r="F1914" s="339"/>
      <c r="G1914" s="340" t="str">
        <f>IF(ISNUMBER(E1914),E1914/'Bulk DivVar Analysis'!$I$60,"")</f>
        <v/>
      </c>
      <c r="H1914" s="338" t="str">
        <f>IF(ISNUMBER(E1914), IF(G1914&gt;'Bulk DivVar Analysis'!$J$62,"Pass","Fail"),"")</f>
        <v/>
      </c>
      <c r="I1914" s="338" t="str">
        <f t="shared" si="31"/>
        <v/>
      </c>
      <c r="J1914" s="339"/>
      <c r="K1914" s="339"/>
      <c r="L1914" s="339"/>
      <c r="M1914" s="339"/>
      <c r="N1914" s="339"/>
      <c r="O1914" s="339"/>
      <c r="P1914" s="339"/>
      <c r="Q1914" s="339"/>
    </row>
    <row r="1915" spans="1:17" ht="13.5" customHeight="1">
      <c r="A1915" s="481"/>
      <c r="B1915" s="481"/>
      <c r="C1915" s="481"/>
      <c r="D1915" s="481"/>
      <c r="E1915" s="481"/>
      <c r="F1915" s="339"/>
      <c r="G1915" s="340" t="str">
        <f>IF(ISNUMBER(E1915),E1915/'Bulk DivVar Analysis'!$I$60,"")</f>
        <v/>
      </c>
      <c r="H1915" s="338" t="str">
        <f>IF(ISNUMBER(E1915), IF(G1915&gt;'Bulk DivVar Analysis'!$J$62,"Pass","Fail"),"")</f>
        <v/>
      </c>
      <c r="I1915" s="338" t="str">
        <f t="shared" si="31"/>
        <v/>
      </c>
      <c r="J1915" s="339"/>
      <c r="K1915" s="339"/>
      <c r="L1915" s="339"/>
      <c r="M1915" s="339"/>
      <c r="N1915" s="339"/>
      <c r="O1915" s="339"/>
      <c r="P1915" s="339"/>
      <c r="Q1915" s="339"/>
    </row>
    <row r="1916" spans="1:17" ht="13.5" customHeight="1">
      <c r="A1916" s="481"/>
      <c r="B1916" s="481"/>
      <c r="C1916" s="481"/>
      <c r="D1916" s="481"/>
      <c r="E1916" s="481"/>
      <c r="F1916" s="339"/>
      <c r="G1916" s="340" t="str">
        <f>IF(ISNUMBER(E1916),E1916/'Bulk DivVar Analysis'!$I$60,"")</f>
        <v/>
      </c>
      <c r="H1916" s="338" t="str">
        <f>IF(ISNUMBER(E1916), IF(G1916&gt;'Bulk DivVar Analysis'!$J$62,"Pass","Fail"),"")</f>
        <v/>
      </c>
      <c r="I1916" s="338" t="str">
        <f t="shared" si="31"/>
        <v/>
      </c>
      <c r="J1916" s="339"/>
      <c r="K1916" s="339"/>
      <c r="L1916" s="339"/>
      <c r="M1916" s="339"/>
      <c r="N1916" s="339"/>
      <c r="O1916" s="339"/>
      <c r="P1916" s="339"/>
      <c r="Q1916" s="339"/>
    </row>
    <row r="1917" spans="1:17" ht="13.5" customHeight="1">
      <c r="A1917" s="481"/>
      <c r="B1917" s="481"/>
      <c r="C1917" s="481"/>
      <c r="D1917" s="481"/>
      <c r="E1917" s="481"/>
      <c r="F1917" s="339"/>
      <c r="G1917" s="340" t="str">
        <f>IF(ISNUMBER(E1917),E1917/'Bulk DivVar Analysis'!$I$60,"")</f>
        <v/>
      </c>
      <c r="H1917" s="338" t="str">
        <f>IF(ISNUMBER(E1917), IF(G1917&gt;'Bulk DivVar Analysis'!$J$62,"Pass","Fail"),"")</f>
        <v/>
      </c>
      <c r="I1917" s="338" t="str">
        <f t="shared" si="31"/>
        <v/>
      </c>
      <c r="J1917" s="339"/>
      <c r="K1917" s="339"/>
      <c r="L1917" s="339"/>
      <c r="M1917" s="339"/>
      <c r="N1917" s="339"/>
      <c r="O1917" s="339"/>
      <c r="P1917" s="339"/>
      <c r="Q1917" s="339"/>
    </row>
    <row r="1918" spans="1:17" ht="13.5" customHeight="1">
      <c r="A1918" s="481"/>
      <c r="B1918" s="481"/>
      <c r="C1918" s="481"/>
      <c r="D1918" s="481"/>
      <c r="E1918" s="481"/>
      <c r="F1918" s="339"/>
      <c r="G1918" s="340" t="str">
        <f>IF(ISNUMBER(E1918),E1918/'Bulk DivVar Analysis'!$I$60,"")</f>
        <v/>
      </c>
      <c r="H1918" s="338" t="str">
        <f>IF(ISNUMBER(E1918), IF(G1918&gt;'Bulk DivVar Analysis'!$J$62,"Pass","Fail"),"")</f>
        <v/>
      </c>
      <c r="I1918" s="338" t="str">
        <f t="shared" si="31"/>
        <v/>
      </c>
      <c r="J1918" s="339"/>
      <c r="K1918" s="339"/>
      <c r="L1918" s="339"/>
      <c r="M1918" s="339"/>
      <c r="N1918" s="339"/>
      <c r="O1918" s="339"/>
      <c r="P1918" s="339"/>
      <c r="Q1918" s="339"/>
    </row>
    <row r="1919" spans="1:17" ht="13.5" customHeight="1">
      <c r="A1919" s="481"/>
      <c r="B1919" s="481"/>
      <c r="C1919" s="481"/>
      <c r="D1919" s="481"/>
      <c r="E1919" s="481"/>
      <c r="F1919" s="339"/>
      <c r="G1919" s="340" t="str">
        <f>IF(ISNUMBER(E1919),E1919/'Bulk DivVar Analysis'!$I$60,"")</f>
        <v/>
      </c>
      <c r="H1919" s="338" t="str">
        <f>IF(ISNUMBER(E1919), IF(G1919&gt;'Bulk DivVar Analysis'!$J$62,"Pass","Fail"),"")</f>
        <v/>
      </c>
      <c r="I1919" s="338" t="str">
        <f t="shared" si="31"/>
        <v/>
      </c>
      <c r="J1919" s="339"/>
      <c r="K1919" s="339"/>
      <c r="L1919" s="339"/>
      <c r="M1919" s="339"/>
      <c r="N1919" s="339"/>
      <c r="O1919" s="339"/>
      <c r="P1919" s="339"/>
      <c r="Q1919" s="339"/>
    </row>
    <row r="1920" spans="1:17" ht="13.5" customHeight="1">
      <c r="A1920" s="481"/>
      <c r="B1920" s="481"/>
      <c r="C1920" s="481"/>
      <c r="D1920" s="481"/>
      <c r="E1920" s="481"/>
      <c r="F1920" s="339"/>
      <c r="G1920" s="340" t="str">
        <f>IF(ISNUMBER(E1920),E1920/'Bulk DivVar Analysis'!$I$60,"")</f>
        <v/>
      </c>
      <c r="H1920" s="338" t="str">
        <f>IF(ISNUMBER(E1920), IF(G1920&gt;'Bulk DivVar Analysis'!$J$62,"Pass","Fail"),"")</f>
        <v/>
      </c>
      <c r="I1920" s="338" t="str">
        <f t="shared" si="31"/>
        <v/>
      </c>
      <c r="J1920" s="339"/>
      <c r="K1920" s="339"/>
      <c r="L1920" s="339"/>
      <c r="M1920" s="339"/>
      <c r="N1920" s="339"/>
      <c r="O1920" s="339"/>
      <c r="P1920" s="339"/>
      <c r="Q1920" s="339"/>
    </row>
    <row r="1921" spans="1:17" ht="13.5" customHeight="1">
      <c r="A1921" s="481"/>
      <c r="B1921" s="481"/>
      <c r="C1921" s="481"/>
      <c r="D1921" s="481"/>
      <c r="E1921" s="481"/>
      <c r="F1921" s="339"/>
      <c r="G1921" s="340" t="str">
        <f>IF(ISNUMBER(E1921),E1921/'Bulk DivVar Analysis'!$I$60,"")</f>
        <v/>
      </c>
      <c r="H1921" s="338" t="str">
        <f>IF(ISNUMBER(E1921), IF(G1921&gt;'Bulk DivVar Analysis'!$J$62,"Pass","Fail"),"")</f>
        <v/>
      </c>
      <c r="I1921" s="338" t="str">
        <f t="shared" si="31"/>
        <v/>
      </c>
      <c r="J1921" s="339"/>
      <c r="K1921" s="339"/>
      <c r="L1921" s="339"/>
      <c r="M1921" s="339"/>
      <c r="N1921" s="339"/>
      <c r="O1921" s="339"/>
      <c r="P1921" s="339"/>
      <c r="Q1921" s="339"/>
    </row>
    <row r="1922" spans="1:17" ht="13.5" customHeight="1">
      <c r="A1922" s="481"/>
      <c r="B1922" s="481"/>
      <c r="C1922" s="481"/>
      <c r="D1922" s="481"/>
      <c r="E1922" s="481"/>
      <c r="F1922" s="339"/>
      <c r="G1922" s="340" t="str">
        <f>IF(ISNUMBER(E1922),E1922/'Bulk DivVar Analysis'!$I$60,"")</f>
        <v/>
      </c>
      <c r="H1922" s="338" t="str">
        <f>IF(ISNUMBER(E1922), IF(G1922&gt;'Bulk DivVar Analysis'!$J$62,"Pass","Fail"),"")</f>
        <v/>
      </c>
      <c r="I1922" s="338" t="str">
        <f t="shared" si="31"/>
        <v/>
      </c>
      <c r="J1922" s="339"/>
      <c r="K1922" s="339"/>
      <c r="L1922" s="339"/>
      <c r="M1922" s="339"/>
      <c r="N1922" s="339"/>
      <c r="O1922" s="339"/>
      <c r="P1922" s="339"/>
      <c r="Q1922" s="339"/>
    </row>
    <row r="1923" spans="1:17" ht="13.5" customHeight="1">
      <c r="A1923" s="481"/>
      <c r="B1923" s="481"/>
      <c r="C1923" s="481"/>
      <c r="D1923" s="481"/>
      <c r="E1923" s="481"/>
      <c r="F1923" s="339"/>
      <c r="G1923" s="340" t="str">
        <f>IF(ISNUMBER(E1923),E1923/'Bulk DivVar Analysis'!$I$60,"")</f>
        <v/>
      </c>
      <c r="H1923" s="338" t="str">
        <f>IF(ISNUMBER(E1923), IF(G1923&gt;'Bulk DivVar Analysis'!$J$62,"Pass","Fail"),"")</f>
        <v/>
      </c>
      <c r="I1923" s="338" t="str">
        <f t="shared" ref="I1923:I1986" si="32">_xlfn.TEXTJOIN("_",TRUE,B1923,C1923)</f>
        <v/>
      </c>
      <c r="J1923" s="339"/>
      <c r="K1923" s="339"/>
      <c r="L1923" s="339"/>
      <c r="M1923" s="339"/>
      <c r="N1923" s="339"/>
      <c r="O1923" s="339"/>
      <c r="P1923" s="339"/>
      <c r="Q1923" s="339"/>
    </row>
    <row r="1924" spans="1:17" ht="13.5" customHeight="1">
      <c r="A1924" s="481"/>
      <c r="B1924" s="481"/>
      <c r="C1924" s="481"/>
      <c r="D1924" s="481"/>
      <c r="E1924" s="481"/>
      <c r="F1924" s="339"/>
      <c r="G1924" s="340" t="str">
        <f>IF(ISNUMBER(E1924),E1924/'Bulk DivVar Analysis'!$I$60,"")</f>
        <v/>
      </c>
      <c r="H1924" s="338" t="str">
        <f>IF(ISNUMBER(E1924), IF(G1924&gt;'Bulk DivVar Analysis'!$J$62,"Pass","Fail"),"")</f>
        <v/>
      </c>
      <c r="I1924" s="338" t="str">
        <f t="shared" si="32"/>
        <v/>
      </c>
      <c r="J1924" s="339"/>
      <c r="K1924" s="339"/>
      <c r="L1924" s="339"/>
      <c r="M1924" s="339"/>
      <c r="N1924" s="339"/>
      <c r="O1924" s="339"/>
      <c r="P1924" s="339"/>
      <c r="Q1924" s="339"/>
    </row>
    <row r="1925" spans="1:17" ht="13.5" customHeight="1">
      <c r="A1925" s="481"/>
      <c r="B1925" s="481"/>
      <c r="C1925" s="481"/>
      <c r="D1925" s="481"/>
      <c r="E1925" s="481"/>
      <c r="F1925" s="339"/>
      <c r="G1925" s="340" t="str">
        <f>IF(ISNUMBER(E1925),E1925/'Bulk DivVar Analysis'!$I$60,"")</f>
        <v/>
      </c>
      <c r="H1925" s="338" t="str">
        <f>IF(ISNUMBER(E1925), IF(G1925&gt;'Bulk DivVar Analysis'!$J$62,"Pass","Fail"),"")</f>
        <v/>
      </c>
      <c r="I1925" s="338" t="str">
        <f t="shared" si="32"/>
        <v/>
      </c>
      <c r="J1925" s="339"/>
      <c r="K1925" s="339"/>
      <c r="L1925" s="339"/>
      <c r="M1925" s="339"/>
      <c r="N1925" s="339"/>
      <c r="O1925" s="339"/>
      <c r="P1925" s="339"/>
      <c r="Q1925" s="339"/>
    </row>
    <row r="1926" spans="1:17" ht="13.5" customHeight="1">
      <c r="A1926" s="481"/>
      <c r="B1926" s="481"/>
      <c r="C1926" s="481"/>
      <c r="D1926" s="481"/>
      <c r="E1926" s="481"/>
      <c r="F1926" s="339"/>
      <c r="G1926" s="340" t="str">
        <f>IF(ISNUMBER(E1926),E1926/'Bulk DivVar Analysis'!$I$60,"")</f>
        <v/>
      </c>
      <c r="H1926" s="338" t="str">
        <f>IF(ISNUMBER(E1926), IF(G1926&gt;'Bulk DivVar Analysis'!$J$62,"Pass","Fail"),"")</f>
        <v/>
      </c>
      <c r="I1926" s="338" t="str">
        <f t="shared" si="32"/>
        <v/>
      </c>
      <c r="J1926" s="339"/>
      <c r="K1926" s="339"/>
      <c r="L1926" s="339"/>
      <c r="M1926" s="339"/>
      <c r="N1926" s="339"/>
      <c r="O1926" s="339"/>
      <c r="P1926" s="339"/>
      <c r="Q1926" s="339"/>
    </row>
    <row r="1927" spans="1:17" ht="13.5" customHeight="1">
      <c r="A1927" s="481"/>
      <c r="B1927" s="481"/>
      <c r="C1927" s="481"/>
      <c r="D1927" s="481"/>
      <c r="E1927" s="481"/>
      <c r="F1927" s="339"/>
      <c r="G1927" s="340" t="str">
        <f>IF(ISNUMBER(E1927),E1927/'Bulk DivVar Analysis'!$I$60,"")</f>
        <v/>
      </c>
      <c r="H1927" s="338" t="str">
        <f>IF(ISNUMBER(E1927), IF(G1927&gt;'Bulk DivVar Analysis'!$J$62,"Pass","Fail"),"")</f>
        <v/>
      </c>
      <c r="I1927" s="338" t="str">
        <f t="shared" si="32"/>
        <v/>
      </c>
      <c r="J1927" s="339"/>
      <c r="K1927" s="339"/>
      <c r="L1927" s="339"/>
      <c r="M1927" s="339"/>
      <c r="N1927" s="339"/>
      <c r="O1927" s="339"/>
      <c r="P1927" s="339"/>
      <c r="Q1927" s="339"/>
    </row>
    <row r="1928" spans="1:17" ht="13.5" customHeight="1">
      <c r="A1928" s="481"/>
      <c r="B1928" s="481"/>
      <c r="C1928" s="481"/>
      <c r="D1928" s="481"/>
      <c r="E1928" s="481"/>
      <c r="F1928" s="339"/>
      <c r="G1928" s="340" t="str">
        <f>IF(ISNUMBER(E1928),E1928/'Bulk DivVar Analysis'!$I$60,"")</f>
        <v/>
      </c>
      <c r="H1928" s="338" t="str">
        <f>IF(ISNUMBER(E1928), IF(G1928&gt;'Bulk DivVar Analysis'!$J$62,"Pass","Fail"),"")</f>
        <v/>
      </c>
      <c r="I1928" s="338" t="str">
        <f t="shared" si="32"/>
        <v/>
      </c>
      <c r="J1928" s="339"/>
      <c r="K1928" s="339"/>
      <c r="L1928" s="339"/>
      <c r="M1928" s="339"/>
      <c r="N1928" s="339"/>
      <c r="O1928" s="339"/>
      <c r="P1928" s="339"/>
      <c r="Q1928" s="339"/>
    </row>
    <row r="1929" spans="1:17" ht="13.5" customHeight="1">
      <c r="A1929" s="481"/>
      <c r="B1929" s="481"/>
      <c r="C1929" s="481"/>
      <c r="D1929" s="481"/>
      <c r="E1929" s="481"/>
      <c r="F1929" s="339"/>
      <c r="G1929" s="340" t="str">
        <f>IF(ISNUMBER(E1929),E1929/'Bulk DivVar Analysis'!$I$60,"")</f>
        <v/>
      </c>
      <c r="H1929" s="338" t="str">
        <f>IF(ISNUMBER(E1929), IF(G1929&gt;'Bulk DivVar Analysis'!$J$62,"Pass","Fail"),"")</f>
        <v/>
      </c>
      <c r="I1929" s="338" t="str">
        <f t="shared" si="32"/>
        <v/>
      </c>
      <c r="J1929" s="339"/>
      <c r="K1929" s="339"/>
      <c r="L1929" s="339"/>
      <c r="M1929" s="339"/>
      <c r="N1929" s="339"/>
      <c r="O1929" s="339"/>
      <c r="P1929" s="339"/>
      <c r="Q1929" s="339"/>
    </row>
    <row r="1930" spans="1:17" ht="13.5" customHeight="1">
      <c r="A1930" s="481"/>
      <c r="B1930" s="481"/>
      <c r="C1930" s="481"/>
      <c r="D1930" s="481"/>
      <c r="E1930" s="481"/>
      <c r="F1930" s="339"/>
      <c r="G1930" s="340" t="str">
        <f>IF(ISNUMBER(E1930),E1930/'Bulk DivVar Analysis'!$I$60,"")</f>
        <v/>
      </c>
      <c r="H1930" s="338" t="str">
        <f>IF(ISNUMBER(E1930), IF(G1930&gt;'Bulk DivVar Analysis'!$J$62,"Pass","Fail"),"")</f>
        <v/>
      </c>
      <c r="I1930" s="338" t="str">
        <f t="shared" si="32"/>
        <v/>
      </c>
      <c r="J1930" s="339"/>
      <c r="K1930" s="339"/>
      <c r="L1930" s="339"/>
      <c r="M1930" s="339"/>
      <c r="N1930" s="339"/>
      <c r="O1930" s="339"/>
      <c r="P1930" s="339"/>
      <c r="Q1930" s="339"/>
    </row>
    <row r="1931" spans="1:17" ht="13.5" customHeight="1">
      <c r="A1931" s="481"/>
      <c r="B1931" s="481"/>
      <c r="C1931" s="481"/>
      <c r="D1931" s="481"/>
      <c r="E1931" s="481"/>
      <c r="F1931" s="339"/>
      <c r="G1931" s="340" t="str">
        <f>IF(ISNUMBER(E1931),E1931/'Bulk DivVar Analysis'!$I$60,"")</f>
        <v/>
      </c>
      <c r="H1931" s="338" t="str">
        <f>IF(ISNUMBER(E1931), IF(G1931&gt;'Bulk DivVar Analysis'!$J$62,"Pass","Fail"),"")</f>
        <v/>
      </c>
      <c r="I1931" s="338" t="str">
        <f t="shared" si="32"/>
        <v/>
      </c>
      <c r="J1931" s="339"/>
      <c r="K1931" s="339"/>
      <c r="L1931" s="339"/>
      <c r="M1931" s="339"/>
      <c r="N1931" s="339"/>
      <c r="O1931" s="339"/>
      <c r="P1931" s="339"/>
      <c r="Q1931" s="339"/>
    </row>
    <row r="1932" spans="1:17" ht="13.5" customHeight="1">
      <c r="A1932" s="481"/>
      <c r="B1932" s="481"/>
      <c r="C1932" s="481"/>
      <c r="D1932" s="481"/>
      <c r="E1932" s="481"/>
      <c r="F1932" s="339"/>
      <c r="G1932" s="340" t="str">
        <f>IF(ISNUMBER(E1932),E1932/'Bulk DivVar Analysis'!$I$60,"")</f>
        <v/>
      </c>
      <c r="H1932" s="338" t="str">
        <f>IF(ISNUMBER(E1932), IF(G1932&gt;'Bulk DivVar Analysis'!$J$62,"Pass","Fail"),"")</f>
        <v/>
      </c>
      <c r="I1932" s="338" t="str">
        <f t="shared" si="32"/>
        <v/>
      </c>
      <c r="J1932" s="339"/>
      <c r="K1932" s="339"/>
      <c r="L1932" s="339"/>
      <c r="M1932" s="339"/>
      <c r="N1932" s="339"/>
      <c r="O1932" s="339"/>
      <c r="P1932" s="339"/>
      <c r="Q1932" s="339"/>
    </row>
    <row r="1933" spans="1:17" ht="13.5" customHeight="1">
      <c r="A1933" s="481"/>
      <c r="B1933" s="481"/>
      <c r="C1933" s="481"/>
      <c r="D1933" s="481"/>
      <c r="E1933" s="481"/>
      <c r="F1933" s="339"/>
      <c r="G1933" s="340" t="str">
        <f>IF(ISNUMBER(E1933),E1933/'Bulk DivVar Analysis'!$I$60,"")</f>
        <v/>
      </c>
      <c r="H1933" s="338" t="str">
        <f>IF(ISNUMBER(E1933), IF(G1933&gt;'Bulk DivVar Analysis'!$J$62,"Pass","Fail"),"")</f>
        <v/>
      </c>
      <c r="I1933" s="338" t="str">
        <f t="shared" si="32"/>
        <v/>
      </c>
      <c r="J1933" s="339"/>
      <c r="K1933" s="339"/>
      <c r="L1933" s="339"/>
      <c r="M1933" s="339"/>
      <c r="N1933" s="339"/>
      <c r="O1933" s="339"/>
      <c r="P1933" s="339"/>
      <c r="Q1933" s="339"/>
    </row>
    <row r="1934" spans="1:17" ht="13.5" customHeight="1">
      <c r="A1934" s="481"/>
      <c r="B1934" s="481"/>
      <c r="C1934" s="481"/>
      <c r="D1934" s="481"/>
      <c r="E1934" s="481"/>
      <c r="F1934" s="339"/>
      <c r="G1934" s="340" t="str">
        <f>IF(ISNUMBER(E1934),E1934/'Bulk DivVar Analysis'!$I$60,"")</f>
        <v/>
      </c>
      <c r="H1934" s="338" t="str">
        <f>IF(ISNUMBER(E1934), IF(G1934&gt;'Bulk DivVar Analysis'!$J$62,"Pass","Fail"),"")</f>
        <v/>
      </c>
      <c r="I1934" s="338" t="str">
        <f t="shared" si="32"/>
        <v/>
      </c>
      <c r="J1934" s="339"/>
      <c r="K1934" s="339"/>
      <c r="L1934" s="339"/>
      <c r="M1934" s="339"/>
      <c r="N1934" s="339"/>
      <c r="O1934" s="339"/>
      <c r="P1934" s="339"/>
      <c r="Q1934" s="339"/>
    </row>
    <row r="1935" spans="1:17" ht="13.5" customHeight="1">
      <c r="A1935" s="481"/>
      <c r="B1935" s="481"/>
      <c r="C1935" s="481"/>
      <c r="D1935" s="481"/>
      <c r="E1935" s="481"/>
      <c r="F1935" s="339"/>
      <c r="G1935" s="340" t="str">
        <f>IF(ISNUMBER(E1935),E1935/'Bulk DivVar Analysis'!$I$60,"")</f>
        <v/>
      </c>
      <c r="H1935" s="338" t="str">
        <f>IF(ISNUMBER(E1935), IF(G1935&gt;'Bulk DivVar Analysis'!$J$62,"Pass","Fail"),"")</f>
        <v/>
      </c>
      <c r="I1935" s="338" t="str">
        <f t="shared" si="32"/>
        <v/>
      </c>
      <c r="J1935" s="339"/>
      <c r="K1935" s="339"/>
      <c r="L1935" s="339"/>
      <c r="M1935" s="339"/>
      <c r="N1935" s="339"/>
      <c r="O1935" s="339"/>
      <c r="P1935" s="339"/>
      <c r="Q1935" s="339"/>
    </row>
    <row r="1936" spans="1:17" ht="13.5" customHeight="1">
      <c r="A1936" s="481"/>
      <c r="B1936" s="481"/>
      <c r="C1936" s="481"/>
      <c r="D1936" s="481"/>
      <c r="E1936" s="481"/>
      <c r="F1936" s="339"/>
      <c r="G1936" s="340" t="str">
        <f>IF(ISNUMBER(E1936),E1936/'Bulk DivVar Analysis'!$I$60,"")</f>
        <v/>
      </c>
      <c r="H1936" s="338" t="str">
        <f>IF(ISNUMBER(E1936), IF(G1936&gt;'Bulk DivVar Analysis'!$J$62,"Pass","Fail"),"")</f>
        <v/>
      </c>
      <c r="I1936" s="338" t="str">
        <f t="shared" si="32"/>
        <v/>
      </c>
      <c r="J1936" s="339"/>
      <c r="K1936" s="339"/>
      <c r="L1936" s="339"/>
      <c r="M1936" s="339"/>
      <c r="N1936" s="339"/>
      <c r="O1936" s="339"/>
      <c r="P1936" s="339"/>
      <c r="Q1936" s="339"/>
    </row>
    <row r="1937" spans="1:17" ht="13.5" customHeight="1">
      <c r="A1937" s="481"/>
      <c r="B1937" s="481"/>
      <c r="C1937" s="481"/>
      <c r="D1937" s="481"/>
      <c r="E1937" s="481"/>
      <c r="F1937" s="339"/>
      <c r="G1937" s="340" t="str">
        <f>IF(ISNUMBER(E1937),E1937/'Bulk DivVar Analysis'!$I$60,"")</f>
        <v/>
      </c>
      <c r="H1937" s="338" t="str">
        <f>IF(ISNUMBER(E1937), IF(G1937&gt;'Bulk DivVar Analysis'!$J$62,"Pass","Fail"),"")</f>
        <v/>
      </c>
      <c r="I1937" s="338" t="str">
        <f t="shared" si="32"/>
        <v/>
      </c>
      <c r="J1937" s="339"/>
      <c r="K1937" s="339"/>
      <c r="L1937" s="339"/>
      <c r="M1937" s="339"/>
      <c r="N1937" s="339"/>
      <c r="O1937" s="339"/>
      <c r="P1937" s="339"/>
      <c r="Q1937" s="339"/>
    </row>
    <row r="1938" spans="1:17" ht="13.5" customHeight="1">
      <c r="A1938" s="481"/>
      <c r="B1938" s="481"/>
      <c r="C1938" s="481"/>
      <c r="D1938" s="481"/>
      <c r="E1938" s="481"/>
      <c r="F1938" s="339"/>
      <c r="G1938" s="340" t="str">
        <f>IF(ISNUMBER(E1938),E1938/'Bulk DivVar Analysis'!$I$60,"")</f>
        <v/>
      </c>
      <c r="H1938" s="338" t="str">
        <f>IF(ISNUMBER(E1938), IF(G1938&gt;'Bulk DivVar Analysis'!$J$62,"Pass","Fail"),"")</f>
        <v/>
      </c>
      <c r="I1938" s="338" t="str">
        <f t="shared" si="32"/>
        <v/>
      </c>
      <c r="J1938" s="339"/>
      <c r="K1938" s="339"/>
      <c r="L1938" s="339"/>
      <c r="M1938" s="339"/>
      <c r="N1938" s="339"/>
      <c r="O1938" s="339"/>
      <c r="P1938" s="339"/>
      <c r="Q1938" s="339"/>
    </row>
    <row r="1939" spans="1:17" ht="13.5" customHeight="1">
      <c r="A1939" s="481"/>
      <c r="B1939" s="481"/>
      <c r="C1939" s="481"/>
      <c r="D1939" s="481"/>
      <c r="E1939" s="481"/>
      <c r="F1939" s="339"/>
      <c r="G1939" s="340" t="str">
        <f>IF(ISNUMBER(E1939),E1939/'Bulk DivVar Analysis'!$I$60,"")</f>
        <v/>
      </c>
      <c r="H1939" s="338" t="str">
        <f>IF(ISNUMBER(E1939), IF(G1939&gt;'Bulk DivVar Analysis'!$J$62,"Pass","Fail"),"")</f>
        <v/>
      </c>
      <c r="I1939" s="338" t="str">
        <f t="shared" si="32"/>
        <v/>
      </c>
      <c r="J1939" s="339"/>
      <c r="K1939" s="339"/>
      <c r="L1939" s="339"/>
      <c r="M1939" s="339"/>
      <c r="N1939" s="339"/>
      <c r="O1939" s="339"/>
      <c r="P1939" s="339"/>
      <c r="Q1939" s="339"/>
    </row>
    <row r="1940" spans="1:17" ht="13.5" customHeight="1">
      <c r="A1940" s="481"/>
      <c r="B1940" s="481"/>
      <c r="C1940" s="481"/>
      <c r="D1940" s="481"/>
      <c r="E1940" s="481"/>
      <c r="F1940" s="339"/>
      <c r="G1940" s="340" t="str">
        <f>IF(ISNUMBER(E1940),E1940/'Bulk DivVar Analysis'!$I$60,"")</f>
        <v/>
      </c>
      <c r="H1940" s="338" t="str">
        <f>IF(ISNUMBER(E1940), IF(G1940&gt;'Bulk DivVar Analysis'!$J$62,"Pass","Fail"),"")</f>
        <v/>
      </c>
      <c r="I1940" s="338" t="str">
        <f t="shared" si="32"/>
        <v/>
      </c>
      <c r="J1940" s="339"/>
      <c r="K1940" s="339"/>
      <c r="L1940" s="339"/>
      <c r="M1940" s="339"/>
      <c r="N1940" s="339"/>
      <c r="O1940" s="339"/>
      <c r="P1940" s="339"/>
      <c r="Q1940" s="339"/>
    </row>
    <row r="1941" spans="1:17" ht="13.5" customHeight="1">
      <c r="A1941" s="481"/>
      <c r="B1941" s="481"/>
      <c r="C1941" s="481"/>
      <c r="D1941" s="481"/>
      <c r="E1941" s="481"/>
      <c r="F1941" s="339"/>
      <c r="G1941" s="340" t="str">
        <f>IF(ISNUMBER(E1941),E1941/'Bulk DivVar Analysis'!$I$60,"")</f>
        <v/>
      </c>
      <c r="H1941" s="338" t="str">
        <f>IF(ISNUMBER(E1941), IF(G1941&gt;'Bulk DivVar Analysis'!$J$62,"Pass","Fail"),"")</f>
        <v/>
      </c>
      <c r="I1941" s="338" t="str">
        <f t="shared" si="32"/>
        <v/>
      </c>
      <c r="J1941" s="339"/>
      <c r="K1941" s="339"/>
      <c r="L1941" s="339"/>
      <c r="M1941" s="339"/>
      <c r="N1941" s="339"/>
      <c r="O1941" s="339"/>
      <c r="P1941" s="339"/>
      <c r="Q1941" s="339"/>
    </row>
    <row r="1942" spans="1:17" ht="13.5" customHeight="1">
      <c r="A1942" s="481"/>
      <c r="B1942" s="481"/>
      <c r="C1942" s="481"/>
      <c r="D1942" s="481"/>
      <c r="E1942" s="481"/>
      <c r="F1942" s="339"/>
      <c r="G1942" s="340" t="str">
        <f>IF(ISNUMBER(E1942),E1942/'Bulk DivVar Analysis'!$I$60,"")</f>
        <v/>
      </c>
      <c r="H1942" s="338" t="str">
        <f>IF(ISNUMBER(E1942), IF(G1942&gt;'Bulk DivVar Analysis'!$J$62,"Pass","Fail"),"")</f>
        <v/>
      </c>
      <c r="I1942" s="338" t="str">
        <f t="shared" si="32"/>
        <v/>
      </c>
      <c r="J1942" s="339"/>
      <c r="K1942" s="339"/>
      <c r="L1942" s="339"/>
      <c r="M1942" s="339"/>
      <c r="N1942" s="339"/>
      <c r="O1942" s="339"/>
      <c r="P1942" s="339"/>
      <c r="Q1942" s="339"/>
    </row>
    <row r="1943" spans="1:17" ht="13.5" customHeight="1">
      <c r="A1943" s="481"/>
      <c r="B1943" s="481"/>
      <c r="C1943" s="481"/>
      <c r="D1943" s="481"/>
      <c r="E1943" s="481"/>
      <c r="F1943" s="339"/>
      <c r="G1943" s="340" t="str">
        <f>IF(ISNUMBER(E1943),E1943/'Bulk DivVar Analysis'!$I$60,"")</f>
        <v/>
      </c>
      <c r="H1943" s="338" t="str">
        <f>IF(ISNUMBER(E1943), IF(G1943&gt;'Bulk DivVar Analysis'!$J$62,"Pass","Fail"),"")</f>
        <v/>
      </c>
      <c r="I1943" s="338" t="str">
        <f t="shared" si="32"/>
        <v/>
      </c>
      <c r="J1943" s="339"/>
      <c r="K1943" s="339"/>
      <c r="L1943" s="339"/>
      <c r="M1943" s="339"/>
      <c r="N1943" s="339"/>
      <c r="O1943" s="339"/>
      <c r="P1943" s="339"/>
      <c r="Q1943" s="339"/>
    </row>
    <row r="1944" spans="1:17" ht="13.5" customHeight="1">
      <c r="A1944" s="481"/>
      <c r="B1944" s="481"/>
      <c r="C1944" s="481"/>
      <c r="D1944" s="481"/>
      <c r="E1944" s="481"/>
      <c r="F1944" s="339"/>
      <c r="G1944" s="340" t="str">
        <f>IF(ISNUMBER(E1944),E1944/'Bulk DivVar Analysis'!$I$60,"")</f>
        <v/>
      </c>
      <c r="H1944" s="338" t="str">
        <f>IF(ISNUMBER(E1944), IF(G1944&gt;'Bulk DivVar Analysis'!$J$62,"Pass","Fail"),"")</f>
        <v/>
      </c>
      <c r="I1944" s="338" t="str">
        <f t="shared" si="32"/>
        <v/>
      </c>
      <c r="J1944" s="339"/>
      <c r="K1944" s="339"/>
      <c r="L1944" s="339"/>
      <c r="M1944" s="339"/>
      <c r="N1944" s="339"/>
      <c r="O1944" s="339"/>
      <c r="P1944" s="339"/>
      <c r="Q1944" s="339"/>
    </row>
    <row r="1945" spans="1:17" ht="13.5" customHeight="1">
      <c r="A1945" s="481"/>
      <c r="B1945" s="481"/>
      <c r="C1945" s="481"/>
      <c r="D1945" s="481"/>
      <c r="E1945" s="481"/>
      <c r="F1945" s="339"/>
      <c r="G1945" s="340" t="str">
        <f>IF(ISNUMBER(E1945),E1945/'Bulk DivVar Analysis'!$I$60,"")</f>
        <v/>
      </c>
      <c r="H1945" s="338" t="str">
        <f>IF(ISNUMBER(E1945), IF(G1945&gt;'Bulk DivVar Analysis'!$J$62,"Pass","Fail"),"")</f>
        <v/>
      </c>
      <c r="I1945" s="338" t="str">
        <f t="shared" si="32"/>
        <v/>
      </c>
      <c r="J1945" s="339"/>
      <c r="K1945" s="339"/>
      <c r="L1945" s="339"/>
      <c r="M1945" s="339"/>
      <c r="N1945" s="339"/>
      <c r="O1945" s="339"/>
      <c r="P1945" s="339"/>
      <c r="Q1945" s="339"/>
    </row>
    <row r="1946" spans="1:17" ht="13.5" customHeight="1">
      <c r="A1946" s="481"/>
      <c r="B1946" s="481"/>
      <c r="C1946" s="481"/>
      <c r="D1946" s="481"/>
      <c r="E1946" s="481"/>
      <c r="F1946" s="339"/>
      <c r="G1946" s="340" t="str">
        <f>IF(ISNUMBER(E1946),E1946/'Bulk DivVar Analysis'!$I$60,"")</f>
        <v/>
      </c>
      <c r="H1946" s="338" t="str">
        <f>IF(ISNUMBER(E1946), IF(G1946&gt;'Bulk DivVar Analysis'!$J$62,"Pass","Fail"),"")</f>
        <v/>
      </c>
      <c r="I1946" s="338" t="str">
        <f t="shared" si="32"/>
        <v/>
      </c>
      <c r="J1946" s="339"/>
      <c r="K1946" s="339"/>
      <c r="L1946" s="339"/>
      <c r="M1946" s="339"/>
      <c r="N1946" s="339"/>
      <c r="O1946" s="339"/>
      <c r="P1946" s="339"/>
      <c r="Q1946" s="339"/>
    </row>
    <row r="1947" spans="1:17" ht="13.5" customHeight="1">
      <c r="A1947" s="481"/>
      <c r="B1947" s="481"/>
      <c r="C1947" s="481"/>
      <c r="D1947" s="481"/>
      <c r="E1947" s="481"/>
      <c r="F1947" s="339"/>
      <c r="G1947" s="340" t="str">
        <f>IF(ISNUMBER(E1947),E1947/'Bulk DivVar Analysis'!$I$60,"")</f>
        <v/>
      </c>
      <c r="H1947" s="338" t="str">
        <f>IF(ISNUMBER(E1947), IF(G1947&gt;'Bulk DivVar Analysis'!$J$62,"Pass","Fail"),"")</f>
        <v/>
      </c>
      <c r="I1947" s="338" t="str">
        <f t="shared" si="32"/>
        <v/>
      </c>
      <c r="J1947" s="339"/>
      <c r="K1947" s="339"/>
      <c r="L1947" s="339"/>
      <c r="M1947" s="339"/>
      <c r="N1947" s="339"/>
      <c r="O1947" s="339"/>
      <c r="P1947" s="339"/>
      <c r="Q1947" s="339"/>
    </row>
    <row r="1948" spans="1:17" ht="13.5" customHeight="1">
      <c r="A1948" s="481"/>
      <c r="B1948" s="481"/>
      <c r="C1948" s="481"/>
      <c r="D1948" s="481"/>
      <c r="E1948" s="481"/>
      <c r="F1948" s="339"/>
      <c r="G1948" s="340" t="str">
        <f>IF(ISNUMBER(E1948),E1948/'Bulk DivVar Analysis'!$I$60,"")</f>
        <v/>
      </c>
      <c r="H1948" s="338" t="str">
        <f>IF(ISNUMBER(E1948), IF(G1948&gt;'Bulk DivVar Analysis'!$J$62,"Pass","Fail"),"")</f>
        <v/>
      </c>
      <c r="I1948" s="338" t="str">
        <f t="shared" si="32"/>
        <v/>
      </c>
      <c r="J1948" s="339"/>
      <c r="K1948" s="339"/>
      <c r="L1948" s="339"/>
      <c r="M1948" s="339"/>
      <c r="N1948" s="339"/>
      <c r="O1948" s="339"/>
      <c r="P1948" s="339"/>
      <c r="Q1948" s="339"/>
    </row>
    <row r="1949" spans="1:17" ht="13.5" customHeight="1">
      <c r="A1949" s="481"/>
      <c r="B1949" s="481"/>
      <c r="C1949" s="481"/>
      <c r="D1949" s="481"/>
      <c r="E1949" s="481"/>
      <c r="F1949" s="339"/>
      <c r="G1949" s="340" t="str">
        <f>IF(ISNUMBER(E1949),E1949/'Bulk DivVar Analysis'!$I$60,"")</f>
        <v/>
      </c>
      <c r="H1949" s="338" t="str">
        <f>IF(ISNUMBER(E1949), IF(G1949&gt;'Bulk DivVar Analysis'!$J$62,"Pass","Fail"),"")</f>
        <v/>
      </c>
      <c r="I1949" s="338" t="str">
        <f t="shared" si="32"/>
        <v/>
      </c>
      <c r="J1949" s="339"/>
      <c r="K1949" s="339"/>
      <c r="L1949" s="339"/>
      <c r="M1949" s="339"/>
      <c r="N1949" s="339"/>
      <c r="O1949" s="339"/>
      <c r="P1949" s="339"/>
      <c r="Q1949" s="339"/>
    </row>
    <row r="1950" spans="1:17" ht="13.5" customHeight="1">
      <c r="A1950" s="481"/>
      <c r="B1950" s="481"/>
      <c r="C1950" s="481"/>
      <c r="D1950" s="481"/>
      <c r="E1950" s="481"/>
      <c r="F1950" s="339"/>
      <c r="G1950" s="340" t="str">
        <f>IF(ISNUMBER(E1950),E1950/'Bulk DivVar Analysis'!$I$60,"")</f>
        <v/>
      </c>
      <c r="H1950" s="338" t="str">
        <f>IF(ISNUMBER(E1950), IF(G1950&gt;'Bulk DivVar Analysis'!$J$62,"Pass","Fail"),"")</f>
        <v/>
      </c>
      <c r="I1950" s="338" t="str">
        <f t="shared" si="32"/>
        <v/>
      </c>
      <c r="J1950" s="339"/>
      <c r="K1950" s="339"/>
      <c r="L1950" s="339"/>
      <c r="M1950" s="339"/>
      <c r="N1950" s="339"/>
      <c r="O1950" s="339"/>
      <c r="P1950" s="339"/>
      <c r="Q1950" s="339"/>
    </row>
    <row r="1951" spans="1:17" ht="13.5" customHeight="1">
      <c r="A1951" s="481"/>
      <c r="B1951" s="481"/>
      <c r="C1951" s="481"/>
      <c r="D1951" s="481"/>
      <c r="E1951" s="481"/>
      <c r="F1951" s="339"/>
      <c r="G1951" s="340" t="str">
        <f>IF(ISNUMBER(E1951),E1951/'Bulk DivVar Analysis'!$I$60,"")</f>
        <v/>
      </c>
      <c r="H1951" s="338" t="str">
        <f>IF(ISNUMBER(E1951), IF(G1951&gt;'Bulk DivVar Analysis'!$J$62,"Pass","Fail"),"")</f>
        <v/>
      </c>
      <c r="I1951" s="338" t="str">
        <f t="shared" si="32"/>
        <v/>
      </c>
      <c r="J1951" s="339"/>
      <c r="K1951" s="339"/>
      <c r="L1951" s="339"/>
      <c r="M1951" s="339"/>
      <c r="N1951" s="339"/>
      <c r="O1951" s="339"/>
      <c r="P1951" s="339"/>
      <c r="Q1951" s="339"/>
    </row>
    <row r="1952" spans="1:17" ht="13.5" customHeight="1">
      <c r="A1952" s="481"/>
      <c r="B1952" s="481"/>
      <c r="C1952" s="481"/>
      <c r="D1952" s="481"/>
      <c r="E1952" s="481"/>
      <c r="F1952" s="339"/>
      <c r="G1952" s="340" t="str">
        <f>IF(ISNUMBER(E1952),E1952/'Bulk DivVar Analysis'!$I$60,"")</f>
        <v/>
      </c>
      <c r="H1952" s="338" t="str">
        <f>IF(ISNUMBER(E1952), IF(G1952&gt;'Bulk DivVar Analysis'!$J$62,"Pass","Fail"),"")</f>
        <v/>
      </c>
      <c r="I1952" s="338" t="str">
        <f t="shared" si="32"/>
        <v/>
      </c>
      <c r="J1952" s="339"/>
      <c r="K1952" s="339"/>
      <c r="L1952" s="339"/>
      <c r="M1952" s="339"/>
      <c r="N1952" s="339"/>
      <c r="O1952" s="339"/>
      <c r="P1952" s="339"/>
      <c r="Q1952" s="339"/>
    </row>
    <row r="1953" spans="1:17" ht="13.5" customHeight="1">
      <c r="A1953" s="481"/>
      <c r="B1953" s="481"/>
      <c r="C1953" s="481"/>
      <c r="D1953" s="481"/>
      <c r="E1953" s="481"/>
      <c r="F1953" s="339"/>
      <c r="G1953" s="340" t="str">
        <f>IF(ISNUMBER(E1953),E1953/'Bulk DivVar Analysis'!$I$60,"")</f>
        <v/>
      </c>
      <c r="H1953" s="338" t="str">
        <f>IF(ISNUMBER(E1953), IF(G1953&gt;'Bulk DivVar Analysis'!$J$62,"Pass","Fail"),"")</f>
        <v/>
      </c>
      <c r="I1953" s="338" t="str">
        <f t="shared" si="32"/>
        <v/>
      </c>
      <c r="J1953" s="339"/>
      <c r="K1953" s="339"/>
      <c r="L1953" s="339"/>
      <c r="M1953" s="339"/>
      <c r="N1953" s="339"/>
      <c r="O1953" s="339"/>
      <c r="P1953" s="339"/>
      <c r="Q1953" s="339"/>
    </row>
    <row r="1954" spans="1:17" ht="13.5" customHeight="1">
      <c r="A1954" s="481"/>
      <c r="B1954" s="481"/>
      <c r="C1954" s="481"/>
      <c r="D1954" s="481"/>
      <c r="E1954" s="481"/>
      <c r="F1954" s="339"/>
      <c r="G1954" s="340" t="str">
        <f>IF(ISNUMBER(E1954),E1954/'Bulk DivVar Analysis'!$I$60,"")</f>
        <v/>
      </c>
      <c r="H1954" s="338" t="str">
        <f>IF(ISNUMBER(E1954), IF(G1954&gt;'Bulk DivVar Analysis'!$J$62,"Pass","Fail"),"")</f>
        <v/>
      </c>
      <c r="I1954" s="338" t="str">
        <f t="shared" si="32"/>
        <v/>
      </c>
      <c r="J1954" s="339"/>
      <c r="K1954" s="339"/>
      <c r="L1954" s="339"/>
      <c r="M1954" s="339"/>
      <c r="N1954" s="339"/>
      <c r="O1954" s="339"/>
      <c r="P1954" s="339"/>
      <c r="Q1954" s="339"/>
    </row>
    <row r="1955" spans="1:17" ht="13.5" customHeight="1">
      <c r="A1955" s="481"/>
      <c r="B1955" s="481"/>
      <c r="C1955" s="481"/>
      <c r="D1955" s="481"/>
      <c r="E1955" s="481"/>
      <c r="F1955" s="339"/>
      <c r="G1955" s="340" t="str">
        <f>IF(ISNUMBER(E1955),E1955/'Bulk DivVar Analysis'!$I$60,"")</f>
        <v/>
      </c>
      <c r="H1955" s="338" t="str">
        <f>IF(ISNUMBER(E1955), IF(G1955&gt;'Bulk DivVar Analysis'!$J$62,"Pass","Fail"),"")</f>
        <v/>
      </c>
      <c r="I1955" s="338" t="str">
        <f t="shared" si="32"/>
        <v/>
      </c>
      <c r="J1955" s="339"/>
      <c r="K1955" s="339"/>
      <c r="L1955" s="339"/>
      <c r="M1955" s="339"/>
      <c r="N1955" s="339"/>
      <c r="O1955" s="339"/>
      <c r="P1955" s="339"/>
      <c r="Q1955" s="339"/>
    </row>
    <row r="1956" spans="1:17" ht="13.5" customHeight="1">
      <c r="A1956" s="481"/>
      <c r="B1956" s="481"/>
      <c r="C1956" s="481"/>
      <c r="D1956" s="481"/>
      <c r="E1956" s="481"/>
      <c r="F1956" s="339"/>
      <c r="G1956" s="340" t="str">
        <f>IF(ISNUMBER(E1956),E1956/'Bulk DivVar Analysis'!$I$60,"")</f>
        <v/>
      </c>
      <c r="H1956" s="338" t="str">
        <f>IF(ISNUMBER(E1956), IF(G1956&gt;'Bulk DivVar Analysis'!$J$62,"Pass","Fail"),"")</f>
        <v/>
      </c>
      <c r="I1956" s="338" t="str">
        <f t="shared" si="32"/>
        <v/>
      </c>
      <c r="J1956" s="339"/>
      <c r="K1956" s="339"/>
      <c r="L1956" s="339"/>
      <c r="M1956" s="339"/>
      <c r="N1956" s="339"/>
      <c r="O1956" s="339"/>
      <c r="P1956" s="339"/>
      <c r="Q1956" s="339"/>
    </row>
    <row r="1957" spans="1:17" ht="13.5" customHeight="1">
      <c r="A1957" s="481"/>
      <c r="B1957" s="481"/>
      <c r="C1957" s="481"/>
      <c r="D1957" s="481"/>
      <c r="E1957" s="481"/>
      <c r="F1957" s="339"/>
      <c r="G1957" s="340" t="str">
        <f>IF(ISNUMBER(E1957),E1957/'Bulk DivVar Analysis'!$I$60,"")</f>
        <v/>
      </c>
      <c r="H1957" s="338" t="str">
        <f>IF(ISNUMBER(E1957), IF(G1957&gt;'Bulk DivVar Analysis'!$J$62,"Pass","Fail"),"")</f>
        <v/>
      </c>
      <c r="I1957" s="338" t="str">
        <f t="shared" si="32"/>
        <v/>
      </c>
      <c r="J1957" s="339"/>
      <c r="K1957" s="339"/>
      <c r="L1957" s="339"/>
      <c r="M1957" s="339"/>
      <c r="N1957" s="339"/>
      <c r="O1957" s="339"/>
      <c r="P1957" s="339"/>
      <c r="Q1957" s="339"/>
    </row>
    <row r="1958" spans="1:17" ht="13.5" customHeight="1">
      <c r="A1958" s="481"/>
      <c r="B1958" s="481"/>
      <c r="C1958" s="481"/>
      <c r="D1958" s="481"/>
      <c r="E1958" s="481"/>
      <c r="F1958" s="339"/>
      <c r="G1958" s="340" t="str">
        <f>IF(ISNUMBER(E1958),E1958/'Bulk DivVar Analysis'!$I$60,"")</f>
        <v/>
      </c>
      <c r="H1958" s="338" t="str">
        <f>IF(ISNUMBER(E1958), IF(G1958&gt;'Bulk DivVar Analysis'!$J$62,"Pass","Fail"),"")</f>
        <v/>
      </c>
      <c r="I1958" s="338" t="str">
        <f t="shared" si="32"/>
        <v/>
      </c>
      <c r="J1958" s="339"/>
      <c r="K1958" s="339"/>
      <c r="L1958" s="339"/>
      <c r="M1958" s="339"/>
      <c r="N1958" s="339"/>
      <c r="O1958" s="339"/>
      <c r="P1958" s="339"/>
      <c r="Q1958" s="339"/>
    </row>
    <row r="1959" spans="1:17" ht="13.5" customHeight="1">
      <c r="A1959" s="481"/>
      <c r="B1959" s="481"/>
      <c r="C1959" s="481"/>
      <c r="D1959" s="481"/>
      <c r="E1959" s="481"/>
      <c r="F1959" s="339"/>
      <c r="G1959" s="340" t="str">
        <f>IF(ISNUMBER(E1959),E1959/'Bulk DivVar Analysis'!$I$60,"")</f>
        <v/>
      </c>
      <c r="H1959" s="338" t="str">
        <f>IF(ISNUMBER(E1959), IF(G1959&gt;'Bulk DivVar Analysis'!$J$62,"Pass","Fail"),"")</f>
        <v/>
      </c>
      <c r="I1959" s="338" t="str">
        <f t="shared" si="32"/>
        <v/>
      </c>
      <c r="J1959" s="339"/>
      <c r="K1959" s="339"/>
      <c r="L1959" s="339"/>
      <c r="M1959" s="339"/>
      <c r="N1959" s="339"/>
      <c r="O1959" s="339"/>
      <c r="P1959" s="339"/>
      <c r="Q1959" s="339"/>
    </row>
    <row r="1960" spans="1:17" ht="13.5" customHeight="1">
      <c r="A1960" s="481"/>
      <c r="B1960" s="481"/>
      <c r="C1960" s="481"/>
      <c r="D1960" s="481"/>
      <c r="E1960" s="481"/>
      <c r="F1960" s="339"/>
      <c r="G1960" s="340" t="str">
        <f>IF(ISNUMBER(E1960),E1960/'Bulk DivVar Analysis'!$I$60,"")</f>
        <v/>
      </c>
      <c r="H1960" s="338" t="str">
        <f>IF(ISNUMBER(E1960), IF(G1960&gt;'Bulk DivVar Analysis'!$J$62,"Pass","Fail"),"")</f>
        <v/>
      </c>
      <c r="I1960" s="338" t="str">
        <f t="shared" si="32"/>
        <v/>
      </c>
      <c r="J1960" s="339"/>
      <c r="K1960" s="339"/>
      <c r="L1960" s="339"/>
      <c r="M1960" s="339"/>
      <c r="N1960" s="339"/>
      <c r="O1960" s="339"/>
      <c r="P1960" s="339"/>
      <c r="Q1960" s="339"/>
    </row>
    <row r="1961" spans="1:17" ht="13.5" customHeight="1">
      <c r="A1961" s="481"/>
      <c r="B1961" s="481"/>
      <c r="C1961" s="481"/>
      <c r="D1961" s="481"/>
      <c r="E1961" s="481"/>
      <c r="F1961" s="339"/>
      <c r="G1961" s="340" t="str">
        <f>IF(ISNUMBER(E1961),E1961/'Bulk DivVar Analysis'!$I$60,"")</f>
        <v/>
      </c>
      <c r="H1961" s="338" t="str">
        <f>IF(ISNUMBER(E1961), IF(G1961&gt;'Bulk DivVar Analysis'!$J$62,"Pass","Fail"),"")</f>
        <v/>
      </c>
      <c r="I1961" s="338" t="str">
        <f t="shared" si="32"/>
        <v/>
      </c>
      <c r="J1961" s="339"/>
      <c r="K1961" s="339"/>
      <c r="L1961" s="339"/>
      <c r="M1961" s="339"/>
      <c r="N1961" s="339"/>
      <c r="O1961" s="339"/>
      <c r="P1961" s="339"/>
      <c r="Q1961" s="339"/>
    </row>
    <row r="1962" spans="1:17" ht="13.5" customHeight="1">
      <c r="A1962" s="481"/>
      <c r="B1962" s="481"/>
      <c r="C1962" s="481"/>
      <c r="D1962" s="481"/>
      <c r="E1962" s="481"/>
      <c r="F1962" s="339"/>
      <c r="G1962" s="340" t="str">
        <f>IF(ISNUMBER(E1962),E1962/'Bulk DivVar Analysis'!$I$60,"")</f>
        <v/>
      </c>
      <c r="H1962" s="338" t="str">
        <f>IF(ISNUMBER(E1962), IF(G1962&gt;'Bulk DivVar Analysis'!$J$62,"Pass","Fail"),"")</f>
        <v/>
      </c>
      <c r="I1962" s="338" t="str">
        <f t="shared" si="32"/>
        <v/>
      </c>
      <c r="J1962" s="339"/>
      <c r="K1962" s="339"/>
      <c r="L1962" s="339"/>
      <c r="M1962" s="339"/>
      <c r="N1962" s="339"/>
      <c r="O1962" s="339"/>
      <c r="P1962" s="339"/>
      <c r="Q1962" s="339"/>
    </row>
    <row r="1963" spans="1:17" ht="13.5" customHeight="1">
      <c r="A1963" s="481"/>
      <c r="B1963" s="481"/>
      <c r="C1963" s="481"/>
      <c r="D1963" s="481"/>
      <c r="E1963" s="481"/>
      <c r="F1963" s="339"/>
      <c r="G1963" s="340" t="str">
        <f>IF(ISNUMBER(E1963),E1963/'Bulk DivVar Analysis'!$I$60,"")</f>
        <v/>
      </c>
      <c r="H1963" s="338" t="str">
        <f>IF(ISNUMBER(E1963), IF(G1963&gt;'Bulk DivVar Analysis'!$J$62,"Pass","Fail"),"")</f>
        <v/>
      </c>
      <c r="I1963" s="338" t="str">
        <f t="shared" si="32"/>
        <v/>
      </c>
      <c r="J1963" s="339"/>
      <c r="K1963" s="339"/>
      <c r="L1963" s="339"/>
      <c r="M1963" s="339"/>
      <c r="N1963" s="339"/>
      <c r="O1963" s="339"/>
      <c r="P1963" s="339"/>
      <c r="Q1963" s="339"/>
    </row>
    <row r="1964" spans="1:17" ht="13.5" customHeight="1">
      <c r="A1964" s="481"/>
      <c r="B1964" s="481"/>
      <c r="C1964" s="481"/>
      <c r="D1964" s="481"/>
      <c r="E1964" s="481"/>
      <c r="F1964" s="339"/>
      <c r="G1964" s="340" t="str">
        <f>IF(ISNUMBER(E1964),E1964/'Bulk DivVar Analysis'!$I$60,"")</f>
        <v/>
      </c>
      <c r="H1964" s="338" t="str">
        <f>IF(ISNUMBER(E1964), IF(G1964&gt;'Bulk DivVar Analysis'!$J$62,"Pass","Fail"),"")</f>
        <v/>
      </c>
      <c r="I1964" s="338" t="str">
        <f t="shared" si="32"/>
        <v/>
      </c>
      <c r="J1964" s="339"/>
      <c r="K1964" s="339"/>
      <c r="L1964" s="339"/>
      <c r="M1964" s="339"/>
      <c r="N1964" s="339"/>
      <c r="O1964" s="339"/>
      <c r="P1964" s="339"/>
      <c r="Q1964" s="339"/>
    </row>
    <row r="1965" spans="1:17" ht="13.5" customHeight="1">
      <c r="A1965" s="481"/>
      <c r="B1965" s="481"/>
      <c r="C1965" s="481"/>
      <c r="D1965" s="481"/>
      <c r="E1965" s="481"/>
      <c r="F1965" s="339"/>
      <c r="G1965" s="340" t="str">
        <f>IF(ISNUMBER(E1965),E1965/'Bulk DivVar Analysis'!$I$60,"")</f>
        <v/>
      </c>
      <c r="H1965" s="338" t="str">
        <f>IF(ISNUMBER(E1965), IF(G1965&gt;'Bulk DivVar Analysis'!$J$62,"Pass","Fail"),"")</f>
        <v/>
      </c>
      <c r="I1965" s="338" t="str">
        <f t="shared" si="32"/>
        <v/>
      </c>
      <c r="J1965" s="339"/>
      <c r="K1965" s="339"/>
      <c r="L1965" s="339"/>
      <c r="M1965" s="339"/>
      <c r="N1965" s="339"/>
      <c r="O1965" s="339"/>
      <c r="P1965" s="339"/>
      <c r="Q1965" s="339"/>
    </row>
    <row r="1966" spans="1:17" ht="13.5" customHeight="1">
      <c r="A1966" s="481"/>
      <c r="B1966" s="481"/>
      <c r="C1966" s="481"/>
      <c r="D1966" s="481"/>
      <c r="E1966" s="481"/>
      <c r="F1966" s="339"/>
      <c r="G1966" s="340" t="str">
        <f>IF(ISNUMBER(E1966),E1966/'Bulk DivVar Analysis'!$I$60,"")</f>
        <v/>
      </c>
      <c r="H1966" s="338" t="str">
        <f>IF(ISNUMBER(E1966), IF(G1966&gt;'Bulk DivVar Analysis'!$J$62,"Pass","Fail"),"")</f>
        <v/>
      </c>
      <c r="I1966" s="338" t="str">
        <f t="shared" si="32"/>
        <v/>
      </c>
      <c r="J1966" s="339"/>
      <c r="K1966" s="339"/>
      <c r="L1966" s="339"/>
      <c r="M1966" s="339"/>
      <c r="N1966" s="339"/>
      <c r="O1966" s="339"/>
      <c r="P1966" s="339"/>
      <c r="Q1966" s="339"/>
    </row>
    <row r="1967" spans="1:17" ht="13.5" customHeight="1">
      <c r="A1967" s="481"/>
      <c r="B1967" s="481"/>
      <c r="C1967" s="481"/>
      <c r="D1967" s="481"/>
      <c r="E1967" s="481"/>
      <c r="F1967" s="339"/>
      <c r="G1967" s="340" t="str">
        <f>IF(ISNUMBER(E1967),E1967/'Bulk DivVar Analysis'!$I$60,"")</f>
        <v/>
      </c>
      <c r="H1967" s="338" t="str">
        <f>IF(ISNUMBER(E1967), IF(G1967&gt;'Bulk DivVar Analysis'!$J$62,"Pass","Fail"),"")</f>
        <v/>
      </c>
      <c r="I1967" s="338" t="str">
        <f t="shared" si="32"/>
        <v/>
      </c>
      <c r="J1967" s="339"/>
      <c r="K1967" s="339"/>
      <c r="L1967" s="339"/>
      <c r="M1967" s="339"/>
      <c r="N1967" s="339"/>
      <c r="O1967" s="339"/>
      <c r="P1967" s="339"/>
      <c r="Q1967" s="339"/>
    </row>
    <row r="1968" spans="1:17" ht="13.5" customHeight="1">
      <c r="A1968" s="481"/>
      <c r="B1968" s="481"/>
      <c r="C1968" s="481"/>
      <c r="D1968" s="481"/>
      <c r="E1968" s="481"/>
      <c r="F1968" s="339"/>
      <c r="G1968" s="340" t="str">
        <f>IF(ISNUMBER(E1968),E1968/'Bulk DivVar Analysis'!$I$60,"")</f>
        <v/>
      </c>
      <c r="H1968" s="338" t="str">
        <f>IF(ISNUMBER(E1968), IF(G1968&gt;'Bulk DivVar Analysis'!$J$62,"Pass","Fail"),"")</f>
        <v/>
      </c>
      <c r="I1968" s="338" t="str">
        <f t="shared" si="32"/>
        <v/>
      </c>
      <c r="J1968" s="339"/>
      <c r="K1968" s="339"/>
      <c r="L1968" s="339"/>
      <c r="M1968" s="339"/>
      <c r="N1968" s="339"/>
      <c r="O1968" s="339"/>
      <c r="P1968" s="339"/>
      <c r="Q1968" s="339"/>
    </row>
    <row r="1969" spans="1:17" ht="13.5" customHeight="1">
      <c r="A1969" s="481"/>
      <c r="B1969" s="481"/>
      <c r="C1969" s="481"/>
      <c r="D1969" s="481"/>
      <c r="E1969" s="481"/>
      <c r="F1969" s="339"/>
      <c r="G1969" s="340" t="str">
        <f>IF(ISNUMBER(E1969),E1969/'Bulk DivVar Analysis'!$I$60,"")</f>
        <v/>
      </c>
      <c r="H1969" s="338" t="str">
        <f>IF(ISNUMBER(E1969), IF(G1969&gt;'Bulk DivVar Analysis'!$J$62,"Pass","Fail"),"")</f>
        <v/>
      </c>
      <c r="I1969" s="338" t="str">
        <f t="shared" si="32"/>
        <v/>
      </c>
      <c r="J1969" s="339"/>
      <c r="K1969" s="339"/>
      <c r="L1969" s="339"/>
      <c r="M1969" s="339"/>
      <c r="N1969" s="339"/>
      <c r="O1969" s="339"/>
      <c r="P1969" s="339"/>
      <c r="Q1969" s="339"/>
    </row>
    <row r="1970" spans="1:17" ht="13.5" customHeight="1">
      <c r="A1970" s="481"/>
      <c r="B1970" s="481"/>
      <c r="C1970" s="481"/>
      <c r="D1970" s="481"/>
      <c r="E1970" s="481"/>
      <c r="F1970" s="339"/>
      <c r="G1970" s="340" t="str">
        <f>IF(ISNUMBER(E1970),E1970/'Bulk DivVar Analysis'!$I$60,"")</f>
        <v/>
      </c>
      <c r="H1970" s="338" t="str">
        <f>IF(ISNUMBER(E1970), IF(G1970&gt;'Bulk DivVar Analysis'!$J$62,"Pass","Fail"),"")</f>
        <v/>
      </c>
      <c r="I1970" s="338" t="str">
        <f t="shared" si="32"/>
        <v/>
      </c>
      <c r="J1970" s="339"/>
      <c r="K1970" s="339"/>
      <c r="L1970" s="339"/>
      <c r="M1970" s="339"/>
      <c r="N1970" s="339"/>
      <c r="O1970" s="339"/>
      <c r="P1970" s="339"/>
      <c r="Q1970" s="339"/>
    </row>
    <row r="1971" spans="1:17" ht="13.5" customHeight="1">
      <c r="A1971" s="481"/>
      <c r="B1971" s="481"/>
      <c r="C1971" s="481"/>
      <c r="D1971" s="481"/>
      <c r="E1971" s="481"/>
      <c r="F1971" s="339"/>
      <c r="G1971" s="340" t="str">
        <f>IF(ISNUMBER(E1971),E1971/'Bulk DivVar Analysis'!$I$60,"")</f>
        <v/>
      </c>
      <c r="H1971" s="338" t="str">
        <f>IF(ISNUMBER(E1971), IF(G1971&gt;'Bulk DivVar Analysis'!$J$62,"Pass","Fail"),"")</f>
        <v/>
      </c>
      <c r="I1971" s="338" t="str">
        <f t="shared" si="32"/>
        <v/>
      </c>
      <c r="J1971" s="339"/>
      <c r="K1971" s="339"/>
      <c r="L1971" s="339"/>
      <c r="M1971" s="339"/>
      <c r="N1971" s="339"/>
      <c r="O1971" s="339"/>
      <c r="P1971" s="339"/>
      <c r="Q1971" s="339"/>
    </row>
    <row r="1972" spans="1:17" ht="13.5" customHeight="1">
      <c r="A1972" s="481"/>
      <c r="B1972" s="481"/>
      <c r="C1972" s="481"/>
      <c r="D1972" s="481"/>
      <c r="E1972" s="481"/>
      <c r="F1972" s="339"/>
      <c r="G1972" s="340" t="str">
        <f>IF(ISNUMBER(E1972),E1972/'Bulk DivVar Analysis'!$I$60,"")</f>
        <v/>
      </c>
      <c r="H1972" s="338" t="str">
        <f>IF(ISNUMBER(E1972), IF(G1972&gt;'Bulk DivVar Analysis'!$J$62,"Pass","Fail"),"")</f>
        <v/>
      </c>
      <c r="I1972" s="338" t="str">
        <f t="shared" si="32"/>
        <v/>
      </c>
      <c r="J1972" s="339"/>
      <c r="K1972" s="339"/>
      <c r="L1972" s="339"/>
      <c r="M1972" s="339"/>
      <c r="N1972" s="339"/>
      <c r="O1972" s="339"/>
      <c r="P1972" s="339"/>
      <c r="Q1972" s="339"/>
    </row>
    <row r="1973" spans="1:17" ht="13.5" customHeight="1">
      <c r="A1973" s="481"/>
      <c r="B1973" s="481"/>
      <c r="C1973" s="481"/>
      <c r="D1973" s="481"/>
      <c r="E1973" s="481"/>
      <c r="F1973" s="339"/>
      <c r="G1973" s="340" t="str">
        <f>IF(ISNUMBER(E1973),E1973/'Bulk DivVar Analysis'!$I$60,"")</f>
        <v/>
      </c>
      <c r="H1973" s="338" t="str">
        <f>IF(ISNUMBER(E1973), IF(G1973&gt;'Bulk DivVar Analysis'!$J$62,"Pass","Fail"),"")</f>
        <v/>
      </c>
      <c r="I1973" s="338" t="str">
        <f t="shared" si="32"/>
        <v/>
      </c>
      <c r="J1973" s="339"/>
      <c r="K1973" s="339"/>
      <c r="L1973" s="339"/>
      <c r="M1973" s="339"/>
      <c r="N1973" s="339"/>
      <c r="O1973" s="339"/>
      <c r="P1973" s="339"/>
      <c r="Q1973" s="339"/>
    </row>
    <row r="1974" spans="1:17" ht="13.5" customHeight="1">
      <c r="A1974" s="481"/>
      <c r="B1974" s="481"/>
      <c r="C1974" s="481"/>
      <c r="D1974" s="481"/>
      <c r="E1974" s="481"/>
      <c r="F1974" s="339"/>
      <c r="G1974" s="340" t="str">
        <f>IF(ISNUMBER(E1974),E1974/'Bulk DivVar Analysis'!$I$60,"")</f>
        <v/>
      </c>
      <c r="H1974" s="338" t="str">
        <f>IF(ISNUMBER(E1974), IF(G1974&gt;'Bulk DivVar Analysis'!$J$62,"Pass","Fail"),"")</f>
        <v/>
      </c>
      <c r="I1974" s="338" t="str">
        <f t="shared" si="32"/>
        <v/>
      </c>
      <c r="J1974" s="339"/>
      <c r="K1974" s="339"/>
      <c r="L1974" s="339"/>
      <c r="M1974" s="339"/>
      <c r="N1974" s="339"/>
      <c r="O1974" s="339"/>
      <c r="P1974" s="339"/>
      <c r="Q1974" s="339"/>
    </row>
    <row r="1975" spans="1:17" ht="13.5" customHeight="1">
      <c r="A1975" s="481"/>
      <c r="B1975" s="481"/>
      <c r="C1975" s="481"/>
      <c r="D1975" s="481"/>
      <c r="E1975" s="481"/>
      <c r="F1975" s="339"/>
      <c r="G1975" s="340" t="str">
        <f>IF(ISNUMBER(E1975),E1975/'Bulk DivVar Analysis'!$I$60,"")</f>
        <v/>
      </c>
      <c r="H1975" s="338" t="str">
        <f>IF(ISNUMBER(E1975), IF(G1975&gt;'Bulk DivVar Analysis'!$J$62,"Pass","Fail"),"")</f>
        <v/>
      </c>
      <c r="I1975" s="338" t="str">
        <f t="shared" si="32"/>
        <v/>
      </c>
      <c r="J1975" s="339"/>
      <c r="K1975" s="339"/>
      <c r="L1975" s="339"/>
      <c r="M1975" s="339"/>
      <c r="N1975" s="339"/>
      <c r="O1975" s="339"/>
      <c r="P1975" s="339"/>
      <c r="Q1975" s="339"/>
    </row>
    <row r="1976" spans="1:17" ht="13.5" customHeight="1">
      <c r="A1976" s="481"/>
      <c r="B1976" s="481"/>
      <c r="C1976" s="481"/>
      <c r="D1976" s="481"/>
      <c r="E1976" s="481"/>
      <c r="F1976" s="339"/>
      <c r="G1976" s="340" t="str">
        <f>IF(ISNUMBER(E1976),E1976/'Bulk DivVar Analysis'!$I$60,"")</f>
        <v/>
      </c>
      <c r="H1976" s="338" t="str">
        <f>IF(ISNUMBER(E1976), IF(G1976&gt;'Bulk DivVar Analysis'!$J$62,"Pass","Fail"),"")</f>
        <v/>
      </c>
      <c r="I1976" s="338" t="str">
        <f t="shared" si="32"/>
        <v/>
      </c>
      <c r="J1976" s="339"/>
      <c r="K1976" s="339"/>
      <c r="L1976" s="339"/>
      <c r="M1976" s="339"/>
      <c r="N1976" s="339"/>
      <c r="O1976" s="339"/>
      <c r="P1976" s="339"/>
      <c r="Q1976" s="339"/>
    </row>
    <row r="1977" spans="1:17" ht="13.5" customHeight="1">
      <c r="A1977" s="481"/>
      <c r="B1977" s="481"/>
      <c r="C1977" s="481"/>
      <c r="D1977" s="481"/>
      <c r="E1977" s="481"/>
      <c r="F1977" s="339"/>
      <c r="G1977" s="340" t="str">
        <f>IF(ISNUMBER(E1977),E1977/'Bulk DivVar Analysis'!$I$60,"")</f>
        <v/>
      </c>
      <c r="H1977" s="338" t="str">
        <f>IF(ISNUMBER(E1977), IF(G1977&gt;'Bulk DivVar Analysis'!$J$62,"Pass","Fail"),"")</f>
        <v/>
      </c>
      <c r="I1977" s="338" t="str">
        <f t="shared" si="32"/>
        <v/>
      </c>
      <c r="J1977" s="339"/>
      <c r="K1977" s="339"/>
      <c r="L1977" s="339"/>
      <c r="M1977" s="339"/>
      <c r="N1977" s="339"/>
      <c r="O1977" s="339"/>
      <c r="P1977" s="339"/>
      <c r="Q1977" s="339"/>
    </row>
    <row r="1978" spans="1:17" ht="13.5" customHeight="1">
      <c r="A1978" s="481"/>
      <c r="B1978" s="481"/>
      <c r="C1978" s="481"/>
      <c r="D1978" s="481"/>
      <c r="E1978" s="481"/>
      <c r="F1978" s="339"/>
      <c r="G1978" s="340" t="str">
        <f>IF(ISNUMBER(E1978),E1978/'Bulk DivVar Analysis'!$I$60,"")</f>
        <v/>
      </c>
      <c r="H1978" s="338" t="str">
        <f>IF(ISNUMBER(E1978), IF(G1978&gt;'Bulk DivVar Analysis'!$J$62,"Pass","Fail"),"")</f>
        <v/>
      </c>
      <c r="I1978" s="338" t="str">
        <f t="shared" si="32"/>
        <v/>
      </c>
      <c r="J1978" s="339"/>
      <c r="K1978" s="339"/>
      <c r="L1978" s="339"/>
      <c r="M1978" s="339"/>
      <c r="N1978" s="339"/>
      <c r="O1978" s="339"/>
      <c r="P1978" s="339"/>
      <c r="Q1978" s="339"/>
    </row>
    <row r="1979" spans="1:17" ht="13.5" customHeight="1">
      <c r="A1979" s="481"/>
      <c r="B1979" s="481"/>
      <c r="C1979" s="481"/>
      <c r="D1979" s="481"/>
      <c r="E1979" s="481"/>
      <c r="F1979" s="339"/>
      <c r="G1979" s="340" t="str">
        <f>IF(ISNUMBER(E1979),E1979/'Bulk DivVar Analysis'!$I$60,"")</f>
        <v/>
      </c>
      <c r="H1979" s="338" t="str">
        <f>IF(ISNUMBER(E1979), IF(G1979&gt;'Bulk DivVar Analysis'!$J$62,"Pass","Fail"),"")</f>
        <v/>
      </c>
      <c r="I1979" s="338" t="str">
        <f t="shared" si="32"/>
        <v/>
      </c>
      <c r="J1979" s="339"/>
      <c r="K1979" s="339"/>
      <c r="L1979" s="339"/>
      <c r="M1979" s="339"/>
      <c r="N1979" s="339"/>
      <c r="O1979" s="339"/>
      <c r="P1979" s="339"/>
      <c r="Q1979" s="339"/>
    </row>
    <row r="1980" spans="1:17" ht="13.5" customHeight="1">
      <c r="A1980" s="481"/>
      <c r="B1980" s="481"/>
      <c r="C1980" s="481"/>
      <c r="D1980" s="481"/>
      <c r="E1980" s="481"/>
      <c r="F1980" s="339"/>
      <c r="G1980" s="340" t="str">
        <f>IF(ISNUMBER(E1980),E1980/'Bulk DivVar Analysis'!$I$60,"")</f>
        <v/>
      </c>
      <c r="H1980" s="338" t="str">
        <f>IF(ISNUMBER(E1980), IF(G1980&gt;'Bulk DivVar Analysis'!$J$62,"Pass","Fail"),"")</f>
        <v/>
      </c>
      <c r="I1980" s="338" t="str">
        <f t="shared" si="32"/>
        <v/>
      </c>
      <c r="J1980" s="339"/>
      <c r="K1980" s="339"/>
      <c r="L1980" s="339"/>
      <c r="M1980" s="339"/>
      <c r="N1980" s="339"/>
      <c r="O1980" s="339"/>
      <c r="P1980" s="339"/>
      <c r="Q1980" s="339"/>
    </row>
    <row r="1981" spans="1:17" ht="13.5" customHeight="1">
      <c r="A1981" s="481"/>
      <c r="B1981" s="481"/>
      <c r="C1981" s="481"/>
      <c r="D1981" s="481"/>
      <c r="E1981" s="481"/>
      <c r="F1981" s="339"/>
      <c r="G1981" s="340" t="str">
        <f>IF(ISNUMBER(E1981),E1981/'Bulk DivVar Analysis'!$I$60,"")</f>
        <v/>
      </c>
      <c r="H1981" s="338" t="str">
        <f>IF(ISNUMBER(E1981), IF(G1981&gt;'Bulk DivVar Analysis'!$J$62,"Pass","Fail"),"")</f>
        <v/>
      </c>
      <c r="I1981" s="338" t="str">
        <f t="shared" si="32"/>
        <v/>
      </c>
      <c r="J1981" s="339"/>
      <c r="K1981" s="339"/>
      <c r="L1981" s="339"/>
      <c r="M1981" s="339"/>
      <c r="N1981" s="339"/>
      <c r="O1981" s="339"/>
      <c r="P1981" s="339"/>
      <c r="Q1981" s="339"/>
    </row>
    <row r="1982" spans="1:17" ht="13.5" customHeight="1">
      <c r="A1982" s="481"/>
      <c r="B1982" s="481"/>
      <c r="C1982" s="481"/>
      <c r="D1982" s="481"/>
      <c r="E1982" s="481"/>
      <c r="F1982" s="339"/>
      <c r="G1982" s="340" t="str">
        <f>IF(ISNUMBER(E1982),E1982/'Bulk DivVar Analysis'!$I$60,"")</f>
        <v/>
      </c>
      <c r="H1982" s="338" t="str">
        <f>IF(ISNUMBER(E1982), IF(G1982&gt;'Bulk DivVar Analysis'!$J$62,"Pass","Fail"),"")</f>
        <v/>
      </c>
      <c r="I1982" s="338" t="str">
        <f t="shared" si="32"/>
        <v/>
      </c>
      <c r="J1982" s="339"/>
      <c r="K1982" s="339"/>
      <c r="L1982" s="339"/>
      <c r="M1982" s="339"/>
      <c r="N1982" s="339"/>
      <c r="O1982" s="339"/>
      <c r="P1982" s="339"/>
      <c r="Q1982" s="339"/>
    </row>
    <row r="1983" spans="1:17" ht="13.5" customHeight="1">
      <c r="A1983" s="481"/>
      <c r="B1983" s="481"/>
      <c r="C1983" s="481"/>
      <c r="D1983" s="481"/>
      <c r="E1983" s="481"/>
      <c r="F1983" s="339"/>
      <c r="G1983" s="340" t="str">
        <f>IF(ISNUMBER(E1983),E1983/'Bulk DivVar Analysis'!$I$60,"")</f>
        <v/>
      </c>
      <c r="H1983" s="338" t="str">
        <f>IF(ISNUMBER(E1983), IF(G1983&gt;'Bulk DivVar Analysis'!$J$62,"Pass","Fail"),"")</f>
        <v/>
      </c>
      <c r="I1983" s="338" t="str">
        <f t="shared" si="32"/>
        <v/>
      </c>
      <c r="J1983" s="339"/>
      <c r="K1983" s="339"/>
      <c r="L1983" s="339"/>
      <c r="M1983" s="339"/>
      <c r="N1983" s="339"/>
      <c r="O1983" s="339"/>
      <c r="P1983" s="339"/>
      <c r="Q1983" s="339"/>
    </row>
    <row r="1984" spans="1:17" ht="13.5" customHeight="1">
      <c r="A1984" s="481"/>
      <c r="B1984" s="481"/>
      <c r="C1984" s="481"/>
      <c r="D1984" s="481"/>
      <c r="E1984" s="481"/>
      <c r="F1984" s="339"/>
      <c r="G1984" s="340" t="str">
        <f>IF(ISNUMBER(E1984),E1984/'Bulk DivVar Analysis'!$I$60,"")</f>
        <v/>
      </c>
      <c r="H1984" s="338" t="str">
        <f>IF(ISNUMBER(E1984), IF(G1984&gt;'Bulk DivVar Analysis'!$J$62,"Pass","Fail"),"")</f>
        <v/>
      </c>
      <c r="I1984" s="338" t="str">
        <f t="shared" si="32"/>
        <v/>
      </c>
      <c r="J1984" s="339"/>
      <c r="K1984" s="339"/>
      <c r="L1984" s="339"/>
      <c r="M1984" s="339"/>
      <c r="N1984" s="339"/>
      <c r="O1984" s="339"/>
      <c r="P1984" s="339"/>
      <c r="Q1984" s="339"/>
    </row>
    <row r="1985" spans="1:17" ht="13.5" customHeight="1">
      <c r="A1985" s="481"/>
      <c r="B1985" s="481"/>
      <c r="C1985" s="481"/>
      <c r="D1985" s="481"/>
      <c r="E1985" s="481"/>
      <c r="F1985" s="339"/>
      <c r="G1985" s="340" t="str">
        <f>IF(ISNUMBER(E1985),E1985/'Bulk DivVar Analysis'!$I$60,"")</f>
        <v/>
      </c>
      <c r="H1985" s="338" t="str">
        <f>IF(ISNUMBER(E1985), IF(G1985&gt;'Bulk DivVar Analysis'!$J$62,"Pass","Fail"),"")</f>
        <v/>
      </c>
      <c r="I1985" s="338" t="str">
        <f t="shared" si="32"/>
        <v/>
      </c>
      <c r="J1985" s="339"/>
      <c r="K1985" s="339"/>
      <c r="L1985" s="339"/>
      <c r="M1985" s="339"/>
      <c r="N1985" s="339"/>
      <c r="O1985" s="339"/>
      <c r="P1985" s="339"/>
      <c r="Q1985" s="339"/>
    </row>
    <row r="1986" spans="1:17" ht="13.5" customHeight="1">
      <c r="A1986" s="481"/>
      <c r="B1986" s="481"/>
      <c r="C1986" s="481"/>
      <c r="D1986" s="481"/>
      <c r="E1986" s="481"/>
      <c r="F1986" s="339"/>
      <c r="G1986" s="340" t="str">
        <f>IF(ISNUMBER(E1986),E1986/'Bulk DivVar Analysis'!$I$60,"")</f>
        <v/>
      </c>
      <c r="H1986" s="338" t="str">
        <f>IF(ISNUMBER(E1986), IF(G1986&gt;'Bulk DivVar Analysis'!$J$62,"Pass","Fail"),"")</f>
        <v/>
      </c>
      <c r="I1986" s="338" t="str">
        <f t="shared" si="32"/>
        <v/>
      </c>
      <c r="J1986" s="339"/>
      <c r="K1986" s="339"/>
      <c r="L1986" s="339"/>
      <c r="M1986" s="339"/>
      <c r="N1986" s="339"/>
      <c r="O1986" s="339"/>
      <c r="P1986" s="339"/>
      <c r="Q1986" s="339"/>
    </row>
    <row r="1987" spans="1:17" ht="13.5" customHeight="1">
      <c r="A1987" s="481"/>
      <c r="B1987" s="481"/>
      <c r="C1987" s="481"/>
      <c r="D1987" s="481"/>
      <c r="E1987" s="481"/>
      <c r="F1987" s="339"/>
      <c r="G1987" s="340" t="str">
        <f>IF(ISNUMBER(E1987),E1987/'Bulk DivVar Analysis'!$I$60,"")</f>
        <v/>
      </c>
      <c r="H1987" s="338" t="str">
        <f>IF(ISNUMBER(E1987), IF(G1987&gt;'Bulk DivVar Analysis'!$J$62,"Pass","Fail"),"")</f>
        <v/>
      </c>
      <c r="I1987" s="338" t="str">
        <f t="shared" ref="I1987:I2050" si="33">_xlfn.TEXTJOIN("_",TRUE,B1987,C1987)</f>
        <v/>
      </c>
      <c r="J1987" s="339"/>
      <c r="K1987" s="339"/>
      <c r="L1987" s="339"/>
      <c r="M1987" s="339"/>
      <c r="N1987" s="339"/>
      <c r="O1987" s="339"/>
      <c r="P1987" s="339"/>
      <c r="Q1987" s="339"/>
    </row>
    <row r="1988" spans="1:17" ht="13.5" customHeight="1">
      <c r="A1988" s="481"/>
      <c r="B1988" s="481"/>
      <c r="C1988" s="481"/>
      <c r="D1988" s="481"/>
      <c r="E1988" s="481"/>
      <c r="F1988" s="339"/>
      <c r="G1988" s="340" t="str">
        <f>IF(ISNUMBER(E1988),E1988/'Bulk DivVar Analysis'!$I$60,"")</f>
        <v/>
      </c>
      <c r="H1988" s="338" t="str">
        <f>IF(ISNUMBER(E1988), IF(G1988&gt;'Bulk DivVar Analysis'!$J$62,"Pass","Fail"),"")</f>
        <v/>
      </c>
      <c r="I1988" s="338" t="str">
        <f t="shared" si="33"/>
        <v/>
      </c>
      <c r="J1988" s="339"/>
      <c r="K1988" s="339"/>
      <c r="L1988" s="339"/>
      <c r="M1988" s="339"/>
      <c r="N1988" s="339"/>
      <c r="O1988" s="339"/>
      <c r="P1988" s="339"/>
      <c r="Q1988" s="339"/>
    </row>
    <row r="1989" spans="1:17" ht="13.5" customHeight="1">
      <c r="A1989" s="481"/>
      <c r="B1989" s="481"/>
      <c r="C1989" s="481"/>
      <c r="D1989" s="481"/>
      <c r="E1989" s="481"/>
      <c r="F1989" s="339"/>
      <c r="G1989" s="340" t="str">
        <f>IF(ISNUMBER(E1989),E1989/'Bulk DivVar Analysis'!$I$60,"")</f>
        <v/>
      </c>
      <c r="H1989" s="338" t="str">
        <f>IF(ISNUMBER(E1989), IF(G1989&gt;'Bulk DivVar Analysis'!$J$62,"Pass","Fail"),"")</f>
        <v/>
      </c>
      <c r="I1989" s="338" t="str">
        <f t="shared" si="33"/>
        <v/>
      </c>
      <c r="J1989" s="339"/>
      <c r="K1989" s="339"/>
      <c r="L1989" s="339"/>
      <c r="M1989" s="339"/>
      <c r="N1989" s="339"/>
      <c r="O1989" s="339"/>
      <c r="P1989" s="339"/>
      <c r="Q1989" s="339"/>
    </row>
    <row r="1990" spans="1:17" ht="13.5" customHeight="1">
      <c r="A1990" s="481"/>
      <c r="B1990" s="481"/>
      <c r="C1990" s="481"/>
      <c r="D1990" s="481"/>
      <c r="E1990" s="481"/>
      <c r="F1990" s="339"/>
      <c r="G1990" s="340" t="str">
        <f>IF(ISNUMBER(E1990),E1990/'Bulk DivVar Analysis'!$I$60,"")</f>
        <v/>
      </c>
      <c r="H1990" s="338" t="str">
        <f>IF(ISNUMBER(E1990), IF(G1990&gt;'Bulk DivVar Analysis'!$J$62,"Pass","Fail"),"")</f>
        <v/>
      </c>
      <c r="I1990" s="338" t="str">
        <f t="shared" si="33"/>
        <v/>
      </c>
      <c r="J1990" s="339"/>
      <c r="K1990" s="339"/>
      <c r="L1990" s="339"/>
      <c r="M1990" s="339"/>
      <c r="N1990" s="339"/>
      <c r="O1990" s="339"/>
      <c r="P1990" s="339"/>
      <c r="Q1990" s="339"/>
    </row>
    <row r="1991" spans="1:17" ht="13.5" customHeight="1">
      <c r="A1991" s="481"/>
      <c r="B1991" s="481"/>
      <c r="C1991" s="481"/>
      <c r="D1991" s="481"/>
      <c r="E1991" s="481"/>
      <c r="F1991" s="339"/>
      <c r="G1991" s="340" t="str">
        <f>IF(ISNUMBER(E1991),E1991/'Bulk DivVar Analysis'!$I$60,"")</f>
        <v/>
      </c>
      <c r="H1991" s="338" t="str">
        <f>IF(ISNUMBER(E1991), IF(G1991&gt;'Bulk DivVar Analysis'!$J$62,"Pass","Fail"),"")</f>
        <v/>
      </c>
      <c r="I1991" s="338" t="str">
        <f t="shared" si="33"/>
        <v/>
      </c>
      <c r="J1991" s="339"/>
      <c r="K1991" s="339"/>
      <c r="L1991" s="339"/>
      <c r="M1991" s="339"/>
      <c r="N1991" s="339"/>
      <c r="O1991" s="339"/>
      <c r="P1991" s="339"/>
      <c r="Q1991" s="339"/>
    </row>
    <row r="1992" spans="1:17" ht="13.5" customHeight="1">
      <c r="A1992" s="481"/>
      <c r="B1992" s="481"/>
      <c r="C1992" s="481"/>
      <c r="D1992" s="481"/>
      <c r="E1992" s="481"/>
      <c r="F1992" s="339"/>
      <c r="G1992" s="340" t="str">
        <f>IF(ISNUMBER(E1992),E1992/'Bulk DivVar Analysis'!$I$60,"")</f>
        <v/>
      </c>
      <c r="H1992" s="338" t="str">
        <f>IF(ISNUMBER(E1992), IF(G1992&gt;'Bulk DivVar Analysis'!$J$62,"Pass","Fail"),"")</f>
        <v/>
      </c>
      <c r="I1992" s="338" t="str">
        <f t="shared" si="33"/>
        <v/>
      </c>
      <c r="J1992" s="339"/>
      <c r="K1992" s="339"/>
      <c r="L1992" s="339"/>
      <c r="M1992" s="339"/>
      <c r="N1992" s="339"/>
      <c r="O1992" s="339"/>
      <c r="P1992" s="339"/>
      <c r="Q1992" s="339"/>
    </row>
    <row r="1993" spans="1:17" ht="13.5" customHeight="1">
      <c r="A1993" s="481"/>
      <c r="B1993" s="481"/>
      <c r="C1993" s="481"/>
      <c r="D1993" s="481"/>
      <c r="E1993" s="481"/>
      <c r="F1993" s="339"/>
      <c r="G1993" s="340" t="str">
        <f>IF(ISNUMBER(E1993),E1993/'Bulk DivVar Analysis'!$I$60,"")</f>
        <v/>
      </c>
      <c r="H1993" s="338" t="str">
        <f>IF(ISNUMBER(E1993), IF(G1993&gt;'Bulk DivVar Analysis'!$J$62,"Pass","Fail"),"")</f>
        <v/>
      </c>
      <c r="I1993" s="338" t="str">
        <f t="shared" si="33"/>
        <v/>
      </c>
      <c r="J1993" s="339"/>
      <c r="K1993" s="339"/>
      <c r="L1993" s="339"/>
      <c r="M1993" s="339"/>
      <c r="N1993" s="339"/>
      <c r="O1993" s="339"/>
      <c r="P1993" s="339"/>
      <c r="Q1993" s="339"/>
    </row>
    <row r="1994" spans="1:17" ht="13.5" customHeight="1">
      <c r="A1994" s="481"/>
      <c r="B1994" s="481"/>
      <c r="C1994" s="481"/>
      <c r="D1994" s="481"/>
      <c r="E1994" s="481"/>
      <c r="F1994" s="339"/>
      <c r="G1994" s="340" t="str">
        <f>IF(ISNUMBER(E1994),E1994/'Bulk DivVar Analysis'!$I$60,"")</f>
        <v/>
      </c>
      <c r="H1994" s="338" t="str">
        <f>IF(ISNUMBER(E1994), IF(G1994&gt;'Bulk DivVar Analysis'!$J$62,"Pass","Fail"),"")</f>
        <v/>
      </c>
      <c r="I1994" s="338" t="str">
        <f t="shared" si="33"/>
        <v/>
      </c>
      <c r="J1994" s="339"/>
      <c r="K1994" s="339"/>
      <c r="L1994" s="339"/>
      <c r="M1994" s="339"/>
      <c r="N1994" s="339"/>
      <c r="O1994" s="339"/>
      <c r="P1994" s="339"/>
      <c r="Q1994" s="339"/>
    </row>
    <row r="1995" spans="1:17" ht="13.5" customHeight="1">
      <c r="A1995" s="481"/>
      <c r="B1995" s="481"/>
      <c r="C1995" s="481"/>
      <c r="D1995" s="481"/>
      <c r="E1995" s="481"/>
      <c r="F1995" s="339"/>
      <c r="G1995" s="340" t="str">
        <f>IF(ISNUMBER(E1995),E1995/'Bulk DivVar Analysis'!$I$60,"")</f>
        <v/>
      </c>
      <c r="H1995" s="338" t="str">
        <f>IF(ISNUMBER(E1995), IF(G1995&gt;'Bulk DivVar Analysis'!$J$62,"Pass","Fail"),"")</f>
        <v/>
      </c>
      <c r="I1995" s="338" t="str">
        <f t="shared" si="33"/>
        <v/>
      </c>
      <c r="J1995" s="339"/>
      <c r="K1995" s="339"/>
      <c r="L1995" s="339"/>
      <c r="M1995" s="339"/>
      <c r="N1995" s="339"/>
      <c r="O1995" s="339"/>
      <c r="P1995" s="339"/>
      <c r="Q1995" s="339"/>
    </row>
    <row r="1996" spans="1:17" ht="13.5" customHeight="1">
      <c r="A1996" s="481"/>
      <c r="B1996" s="481"/>
      <c r="C1996" s="481"/>
      <c r="D1996" s="481"/>
      <c r="E1996" s="481"/>
      <c r="F1996" s="339"/>
      <c r="G1996" s="340" t="str">
        <f>IF(ISNUMBER(E1996),E1996/'Bulk DivVar Analysis'!$I$60,"")</f>
        <v/>
      </c>
      <c r="H1996" s="338" t="str">
        <f>IF(ISNUMBER(E1996), IF(G1996&gt;'Bulk DivVar Analysis'!$J$62,"Pass","Fail"),"")</f>
        <v/>
      </c>
      <c r="I1996" s="338" t="str">
        <f t="shared" si="33"/>
        <v/>
      </c>
      <c r="J1996" s="339"/>
      <c r="K1996" s="339"/>
      <c r="L1996" s="339"/>
      <c r="M1996" s="339"/>
      <c r="N1996" s="339"/>
      <c r="O1996" s="339"/>
      <c r="P1996" s="339"/>
      <c r="Q1996" s="339"/>
    </row>
    <row r="1997" spans="1:17" ht="13.5" customHeight="1">
      <c r="A1997" s="481"/>
      <c r="B1997" s="481"/>
      <c r="C1997" s="481"/>
      <c r="D1997" s="481"/>
      <c r="E1997" s="481"/>
      <c r="F1997" s="339"/>
      <c r="G1997" s="340" t="str">
        <f>IF(ISNUMBER(E1997),E1997/'Bulk DivVar Analysis'!$I$60,"")</f>
        <v/>
      </c>
      <c r="H1997" s="338" t="str">
        <f>IF(ISNUMBER(E1997), IF(G1997&gt;'Bulk DivVar Analysis'!$J$62,"Pass","Fail"),"")</f>
        <v/>
      </c>
      <c r="I1997" s="338" t="str">
        <f t="shared" si="33"/>
        <v/>
      </c>
      <c r="J1997" s="339"/>
      <c r="K1997" s="339"/>
      <c r="L1997" s="339"/>
      <c r="M1997" s="339"/>
      <c r="N1997" s="339"/>
      <c r="O1997" s="339"/>
      <c r="P1997" s="339"/>
      <c r="Q1997" s="339"/>
    </row>
    <row r="1998" spans="1:17" ht="13.5" customHeight="1">
      <c r="A1998" s="481"/>
      <c r="B1998" s="481"/>
      <c r="C1998" s="481"/>
      <c r="D1998" s="481"/>
      <c r="E1998" s="481"/>
      <c r="F1998" s="339"/>
      <c r="G1998" s="340" t="str">
        <f>IF(ISNUMBER(E1998),E1998/'Bulk DivVar Analysis'!$I$60,"")</f>
        <v/>
      </c>
      <c r="H1998" s="338" t="str">
        <f>IF(ISNUMBER(E1998), IF(G1998&gt;'Bulk DivVar Analysis'!$J$62,"Pass","Fail"),"")</f>
        <v/>
      </c>
      <c r="I1998" s="338" t="str">
        <f t="shared" si="33"/>
        <v/>
      </c>
      <c r="J1998" s="339"/>
      <c r="K1998" s="339"/>
      <c r="L1998" s="339"/>
      <c r="M1998" s="339"/>
      <c r="N1998" s="339"/>
      <c r="O1998" s="339"/>
      <c r="P1998" s="339"/>
      <c r="Q1998" s="339"/>
    </row>
    <row r="1999" spans="1:17" ht="13.5" customHeight="1">
      <c r="A1999" s="481"/>
      <c r="B1999" s="481"/>
      <c r="C1999" s="481"/>
      <c r="D1999" s="481"/>
      <c r="E1999" s="481"/>
      <c r="F1999" s="339"/>
      <c r="G1999" s="340" t="str">
        <f>IF(ISNUMBER(E1999),E1999/'Bulk DivVar Analysis'!$I$60,"")</f>
        <v/>
      </c>
      <c r="H1999" s="338" t="str">
        <f>IF(ISNUMBER(E1999), IF(G1999&gt;'Bulk DivVar Analysis'!$J$62,"Pass","Fail"),"")</f>
        <v/>
      </c>
      <c r="I1999" s="338" t="str">
        <f t="shared" si="33"/>
        <v/>
      </c>
      <c r="J1999" s="339"/>
      <c r="K1999" s="339"/>
      <c r="L1999" s="339"/>
      <c r="M1999" s="339"/>
      <c r="N1999" s="339"/>
      <c r="O1999" s="339"/>
      <c r="P1999" s="339"/>
      <c r="Q1999" s="339"/>
    </row>
    <row r="2000" spans="1:17" ht="13.5" customHeight="1">
      <c r="A2000" s="481"/>
      <c r="B2000" s="481"/>
      <c r="C2000" s="481"/>
      <c r="D2000" s="481"/>
      <c r="E2000" s="481"/>
      <c r="F2000" s="339"/>
      <c r="G2000" s="340" t="str">
        <f>IF(ISNUMBER(E2000),E2000/'Bulk DivVar Analysis'!$I$60,"")</f>
        <v/>
      </c>
      <c r="H2000" s="338" t="str">
        <f>IF(ISNUMBER(E2000), IF(G2000&gt;'Bulk DivVar Analysis'!$J$62,"Pass","Fail"),"")</f>
        <v/>
      </c>
      <c r="I2000" s="338" t="str">
        <f t="shared" si="33"/>
        <v/>
      </c>
      <c r="J2000" s="339"/>
      <c r="K2000" s="339"/>
      <c r="L2000" s="339"/>
      <c r="M2000" s="339"/>
      <c r="N2000" s="339"/>
      <c r="O2000" s="339"/>
      <c r="P2000" s="339"/>
      <c r="Q2000" s="339"/>
    </row>
    <row r="2001" spans="1:17" ht="13.5" customHeight="1">
      <c r="A2001" s="481"/>
      <c r="B2001" s="481"/>
      <c r="C2001" s="481"/>
      <c r="D2001" s="481"/>
      <c r="E2001" s="481"/>
      <c r="F2001" s="339"/>
      <c r="G2001" s="340" t="str">
        <f>IF(ISNUMBER(E2001),E2001/'Bulk DivVar Analysis'!$I$60,"")</f>
        <v/>
      </c>
      <c r="H2001" s="338" t="str">
        <f>IF(ISNUMBER(E2001), IF(G2001&gt;'Bulk DivVar Analysis'!$J$62,"Pass","Fail"),"")</f>
        <v/>
      </c>
      <c r="I2001" s="338" t="str">
        <f t="shared" si="33"/>
        <v/>
      </c>
      <c r="J2001" s="339"/>
      <c r="K2001" s="339"/>
      <c r="L2001" s="339"/>
      <c r="M2001" s="339"/>
      <c r="N2001" s="339"/>
      <c r="O2001" s="339"/>
      <c r="P2001" s="339"/>
      <c r="Q2001" s="339"/>
    </row>
    <row r="2002" spans="1:17" ht="13.5" customHeight="1">
      <c r="A2002" s="481"/>
      <c r="B2002" s="481"/>
      <c r="C2002" s="481"/>
      <c r="D2002" s="481"/>
      <c r="E2002" s="481"/>
      <c r="F2002" s="339"/>
      <c r="G2002" s="340" t="str">
        <f>IF(ISNUMBER(E2002),E2002/'Bulk DivVar Analysis'!$I$60,"")</f>
        <v/>
      </c>
      <c r="H2002" s="338" t="str">
        <f>IF(ISNUMBER(E2002), IF(G2002&gt;'Bulk DivVar Analysis'!$J$62,"Pass","Fail"),"")</f>
        <v/>
      </c>
      <c r="I2002" s="338" t="str">
        <f t="shared" si="33"/>
        <v/>
      </c>
      <c r="J2002" s="339"/>
      <c r="K2002" s="339"/>
      <c r="L2002" s="339"/>
      <c r="M2002" s="339"/>
      <c r="N2002" s="339"/>
      <c r="O2002" s="339"/>
      <c r="P2002" s="339"/>
      <c r="Q2002" s="339"/>
    </row>
    <row r="2003" spans="1:17" ht="13.5" customHeight="1">
      <c r="A2003" s="481"/>
      <c r="B2003" s="481"/>
      <c r="C2003" s="481"/>
      <c r="D2003" s="481"/>
      <c r="E2003" s="481"/>
      <c r="F2003" s="339"/>
      <c r="G2003" s="340" t="str">
        <f>IF(ISNUMBER(E2003),E2003/'Bulk DivVar Analysis'!$I$60,"")</f>
        <v/>
      </c>
      <c r="H2003" s="338" t="str">
        <f>IF(ISNUMBER(E2003), IF(G2003&gt;'Bulk DivVar Analysis'!$J$62,"Pass","Fail"),"")</f>
        <v/>
      </c>
      <c r="I2003" s="338" t="str">
        <f t="shared" si="33"/>
        <v/>
      </c>
      <c r="J2003" s="339"/>
      <c r="K2003" s="339"/>
      <c r="L2003" s="339"/>
      <c r="M2003" s="339"/>
      <c r="N2003" s="339"/>
      <c r="O2003" s="339"/>
      <c r="P2003" s="339"/>
      <c r="Q2003" s="339"/>
    </row>
    <row r="2004" spans="1:17" ht="13.5" customHeight="1">
      <c r="A2004" s="481"/>
      <c r="B2004" s="481"/>
      <c r="C2004" s="481"/>
      <c r="D2004" s="481"/>
      <c r="E2004" s="481"/>
      <c r="F2004" s="339"/>
      <c r="G2004" s="340" t="str">
        <f>IF(ISNUMBER(E2004),E2004/'Bulk DivVar Analysis'!$I$60,"")</f>
        <v/>
      </c>
      <c r="H2004" s="338" t="str">
        <f>IF(ISNUMBER(E2004), IF(G2004&gt;'Bulk DivVar Analysis'!$J$62,"Pass","Fail"),"")</f>
        <v/>
      </c>
      <c r="I2004" s="338" t="str">
        <f t="shared" si="33"/>
        <v/>
      </c>
      <c r="J2004" s="339"/>
      <c r="K2004" s="339"/>
      <c r="L2004" s="339"/>
      <c r="M2004" s="339"/>
      <c r="N2004" s="339"/>
      <c r="O2004" s="339"/>
      <c r="P2004" s="339"/>
      <c r="Q2004" s="339"/>
    </row>
    <row r="2005" spans="1:17" ht="13.5" customHeight="1">
      <c r="A2005" s="481"/>
      <c r="B2005" s="481"/>
      <c r="C2005" s="481"/>
      <c r="D2005" s="481"/>
      <c r="E2005" s="481"/>
      <c r="F2005" s="339"/>
      <c r="G2005" s="340" t="str">
        <f>IF(ISNUMBER(E2005),E2005/'Bulk DivVar Analysis'!$I$60,"")</f>
        <v/>
      </c>
      <c r="H2005" s="338" t="str">
        <f>IF(ISNUMBER(E2005), IF(G2005&gt;'Bulk DivVar Analysis'!$J$62,"Pass","Fail"),"")</f>
        <v/>
      </c>
      <c r="I2005" s="338" t="str">
        <f t="shared" si="33"/>
        <v/>
      </c>
      <c r="J2005" s="339"/>
      <c r="K2005" s="339"/>
      <c r="L2005" s="339"/>
      <c r="M2005" s="339"/>
      <c r="N2005" s="339"/>
      <c r="O2005" s="339"/>
      <c r="P2005" s="339"/>
      <c r="Q2005" s="339"/>
    </row>
    <row r="2006" spans="1:17" ht="13.5" customHeight="1">
      <c r="A2006" s="481"/>
      <c r="B2006" s="481"/>
      <c r="C2006" s="481"/>
      <c r="D2006" s="481"/>
      <c r="E2006" s="481"/>
      <c r="F2006" s="339"/>
      <c r="G2006" s="340" t="str">
        <f>IF(ISNUMBER(E2006),E2006/'Bulk DivVar Analysis'!$I$60,"")</f>
        <v/>
      </c>
      <c r="H2006" s="338" t="str">
        <f>IF(ISNUMBER(E2006), IF(G2006&gt;'Bulk DivVar Analysis'!$J$62,"Pass","Fail"),"")</f>
        <v/>
      </c>
      <c r="I2006" s="338" t="str">
        <f t="shared" si="33"/>
        <v/>
      </c>
      <c r="J2006" s="339"/>
      <c r="K2006" s="339"/>
      <c r="L2006" s="339"/>
      <c r="M2006" s="339"/>
      <c r="N2006" s="339"/>
      <c r="O2006" s="339"/>
      <c r="P2006" s="339"/>
      <c r="Q2006" s="339"/>
    </row>
    <row r="2007" spans="1:17" ht="13.5" customHeight="1">
      <c r="A2007" s="481"/>
      <c r="B2007" s="481"/>
      <c r="C2007" s="481"/>
      <c r="D2007" s="481"/>
      <c r="E2007" s="481"/>
      <c r="F2007" s="339"/>
      <c r="G2007" s="340" t="str">
        <f>IF(ISNUMBER(E2007),E2007/'Bulk DivVar Analysis'!$I$60,"")</f>
        <v/>
      </c>
      <c r="H2007" s="338" t="str">
        <f>IF(ISNUMBER(E2007), IF(G2007&gt;'Bulk DivVar Analysis'!$J$62,"Pass","Fail"),"")</f>
        <v/>
      </c>
      <c r="I2007" s="338" t="str">
        <f t="shared" si="33"/>
        <v/>
      </c>
      <c r="J2007" s="339"/>
      <c r="K2007" s="339"/>
      <c r="L2007" s="339"/>
      <c r="M2007" s="339"/>
      <c r="N2007" s="339"/>
      <c r="O2007" s="339"/>
      <c r="P2007" s="339"/>
      <c r="Q2007" s="339"/>
    </row>
    <row r="2008" spans="1:17" ht="13.5" customHeight="1">
      <c r="A2008" s="481"/>
      <c r="B2008" s="481"/>
      <c r="C2008" s="481"/>
      <c r="D2008" s="481"/>
      <c r="E2008" s="481"/>
      <c r="F2008" s="339"/>
      <c r="G2008" s="340" t="str">
        <f>IF(ISNUMBER(E2008),E2008/'Bulk DivVar Analysis'!$I$60,"")</f>
        <v/>
      </c>
      <c r="H2008" s="338" t="str">
        <f>IF(ISNUMBER(E2008), IF(G2008&gt;'Bulk DivVar Analysis'!$J$62,"Pass","Fail"),"")</f>
        <v/>
      </c>
      <c r="I2008" s="338" t="str">
        <f t="shared" si="33"/>
        <v/>
      </c>
      <c r="J2008" s="339"/>
      <c r="K2008" s="339"/>
      <c r="L2008" s="339"/>
      <c r="M2008" s="339"/>
      <c r="N2008" s="339"/>
      <c r="O2008" s="339"/>
      <c r="P2008" s="339"/>
      <c r="Q2008" s="339"/>
    </row>
    <row r="2009" spans="1:17" ht="13.5" customHeight="1">
      <c r="A2009" s="481"/>
      <c r="B2009" s="481"/>
      <c r="C2009" s="481"/>
      <c r="D2009" s="481"/>
      <c r="E2009" s="481"/>
      <c r="F2009" s="339"/>
      <c r="G2009" s="340" t="str">
        <f>IF(ISNUMBER(E2009),E2009/'Bulk DivVar Analysis'!$I$60,"")</f>
        <v/>
      </c>
      <c r="H2009" s="338" t="str">
        <f>IF(ISNUMBER(E2009), IF(G2009&gt;'Bulk DivVar Analysis'!$J$62,"Pass","Fail"),"")</f>
        <v/>
      </c>
      <c r="I2009" s="338" t="str">
        <f t="shared" si="33"/>
        <v/>
      </c>
      <c r="J2009" s="339"/>
      <c r="K2009" s="339"/>
      <c r="L2009" s="339"/>
      <c r="M2009" s="339"/>
      <c r="N2009" s="339"/>
      <c r="O2009" s="339"/>
      <c r="P2009" s="339"/>
      <c r="Q2009" s="339"/>
    </row>
    <row r="2010" spans="1:17" ht="13.5" customHeight="1">
      <c r="A2010" s="481"/>
      <c r="B2010" s="481"/>
      <c r="C2010" s="481"/>
      <c r="D2010" s="481"/>
      <c r="E2010" s="481"/>
      <c r="F2010" s="339"/>
      <c r="G2010" s="340" t="str">
        <f>IF(ISNUMBER(E2010),E2010/'Bulk DivVar Analysis'!$I$60,"")</f>
        <v/>
      </c>
      <c r="H2010" s="338" t="str">
        <f>IF(ISNUMBER(E2010), IF(G2010&gt;'Bulk DivVar Analysis'!$J$62,"Pass","Fail"),"")</f>
        <v/>
      </c>
      <c r="I2010" s="338" t="str">
        <f t="shared" si="33"/>
        <v/>
      </c>
      <c r="J2010" s="339"/>
      <c r="K2010" s="339"/>
      <c r="L2010" s="339"/>
      <c r="M2010" s="339"/>
      <c r="N2010" s="339"/>
      <c r="O2010" s="339"/>
      <c r="P2010" s="339"/>
      <c r="Q2010" s="339"/>
    </row>
    <row r="2011" spans="1:17" ht="13.5" customHeight="1">
      <c r="A2011" s="481"/>
      <c r="B2011" s="481"/>
      <c r="C2011" s="481"/>
      <c r="D2011" s="481"/>
      <c r="E2011" s="481"/>
      <c r="F2011" s="339"/>
      <c r="G2011" s="340" t="str">
        <f>IF(ISNUMBER(E2011),E2011/'Bulk DivVar Analysis'!$I$60,"")</f>
        <v/>
      </c>
      <c r="H2011" s="338" t="str">
        <f>IF(ISNUMBER(E2011), IF(G2011&gt;'Bulk DivVar Analysis'!$J$62,"Pass","Fail"),"")</f>
        <v/>
      </c>
      <c r="I2011" s="338" t="str">
        <f t="shared" si="33"/>
        <v/>
      </c>
      <c r="J2011" s="339"/>
      <c r="K2011" s="339"/>
      <c r="L2011" s="339"/>
      <c r="M2011" s="339"/>
      <c r="N2011" s="339"/>
      <c r="O2011" s="339"/>
      <c r="P2011" s="339"/>
      <c r="Q2011" s="339"/>
    </row>
    <row r="2012" spans="1:17" ht="13.5" customHeight="1">
      <c r="A2012" s="481"/>
      <c r="B2012" s="481"/>
      <c r="C2012" s="481"/>
      <c r="D2012" s="481"/>
      <c r="E2012" s="481"/>
      <c r="F2012" s="339"/>
      <c r="G2012" s="340" t="str">
        <f>IF(ISNUMBER(E2012),E2012/'Bulk DivVar Analysis'!$I$60,"")</f>
        <v/>
      </c>
      <c r="H2012" s="338" t="str">
        <f>IF(ISNUMBER(E2012), IF(G2012&gt;'Bulk DivVar Analysis'!$J$62,"Pass","Fail"),"")</f>
        <v/>
      </c>
      <c r="I2012" s="338" t="str">
        <f t="shared" si="33"/>
        <v/>
      </c>
      <c r="J2012" s="339"/>
      <c r="K2012" s="339"/>
      <c r="L2012" s="339"/>
      <c r="M2012" s="339"/>
      <c r="N2012" s="339"/>
      <c r="O2012" s="339"/>
      <c r="P2012" s="339"/>
      <c r="Q2012" s="339"/>
    </row>
    <row r="2013" spans="1:17" ht="13.5" customHeight="1">
      <c r="A2013" s="481"/>
      <c r="B2013" s="481"/>
      <c r="C2013" s="481"/>
      <c r="D2013" s="481"/>
      <c r="E2013" s="481"/>
      <c r="F2013" s="339"/>
      <c r="G2013" s="340" t="str">
        <f>IF(ISNUMBER(E2013),E2013/'Bulk DivVar Analysis'!$I$60,"")</f>
        <v/>
      </c>
      <c r="H2013" s="338" t="str">
        <f>IF(ISNUMBER(E2013), IF(G2013&gt;'Bulk DivVar Analysis'!$J$62,"Pass","Fail"),"")</f>
        <v/>
      </c>
      <c r="I2013" s="338" t="str">
        <f t="shared" si="33"/>
        <v/>
      </c>
      <c r="J2013" s="339"/>
      <c r="K2013" s="339"/>
      <c r="L2013" s="339"/>
      <c r="M2013" s="339"/>
      <c r="N2013" s="339"/>
      <c r="O2013" s="339"/>
      <c r="P2013" s="339"/>
      <c r="Q2013" s="339"/>
    </row>
    <row r="2014" spans="1:17" ht="13.5" customHeight="1">
      <c r="A2014" s="481"/>
      <c r="B2014" s="481"/>
      <c r="C2014" s="481"/>
      <c r="D2014" s="481"/>
      <c r="E2014" s="481"/>
      <c r="F2014" s="339"/>
      <c r="G2014" s="340" t="str">
        <f>IF(ISNUMBER(E2014),E2014/'Bulk DivVar Analysis'!$I$60,"")</f>
        <v/>
      </c>
      <c r="H2014" s="338" t="str">
        <f>IF(ISNUMBER(E2014), IF(G2014&gt;'Bulk DivVar Analysis'!$J$62,"Pass","Fail"),"")</f>
        <v/>
      </c>
      <c r="I2014" s="338" t="str">
        <f t="shared" si="33"/>
        <v/>
      </c>
      <c r="J2014" s="339"/>
      <c r="K2014" s="339"/>
      <c r="L2014" s="339"/>
      <c r="M2014" s="339"/>
      <c r="N2014" s="339"/>
      <c r="O2014" s="339"/>
      <c r="P2014" s="339"/>
      <c r="Q2014" s="339"/>
    </row>
    <row r="2015" spans="1:17" ht="13.5" customHeight="1">
      <c r="A2015" s="481"/>
      <c r="B2015" s="481"/>
      <c r="C2015" s="481"/>
      <c r="D2015" s="481"/>
      <c r="E2015" s="481"/>
      <c r="F2015" s="339"/>
      <c r="G2015" s="340" t="str">
        <f>IF(ISNUMBER(E2015),E2015/'Bulk DivVar Analysis'!$I$60,"")</f>
        <v/>
      </c>
      <c r="H2015" s="338" t="str">
        <f>IF(ISNUMBER(E2015), IF(G2015&gt;'Bulk DivVar Analysis'!$J$62,"Pass","Fail"),"")</f>
        <v/>
      </c>
      <c r="I2015" s="338" t="str">
        <f t="shared" si="33"/>
        <v/>
      </c>
      <c r="J2015" s="339"/>
      <c r="K2015" s="339"/>
      <c r="L2015" s="339"/>
      <c r="M2015" s="339"/>
      <c r="N2015" s="339"/>
      <c r="O2015" s="339"/>
      <c r="P2015" s="339"/>
      <c r="Q2015" s="339"/>
    </row>
    <row r="2016" spans="1:17" ht="13.5" customHeight="1">
      <c r="A2016" s="481"/>
      <c r="B2016" s="481"/>
      <c r="C2016" s="481"/>
      <c r="D2016" s="481"/>
      <c r="E2016" s="481"/>
      <c r="F2016" s="339"/>
      <c r="G2016" s="340" t="str">
        <f>IF(ISNUMBER(E2016),E2016/'Bulk DivVar Analysis'!$I$60,"")</f>
        <v/>
      </c>
      <c r="H2016" s="338" t="str">
        <f>IF(ISNUMBER(E2016), IF(G2016&gt;'Bulk DivVar Analysis'!$J$62,"Pass","Fail"),"")</f>
        <v/>
      </c>
      <c r="I2016" s="338" t="str">
        <f t="shared" si="33"/>
        <v/>
      </c>
      <c r="J2016" s="339"/>
      <c r="K2016" s="339"/>
      <c r="L2016" s="339"/>
      <c r="M2016" s="339"/>
      <c r="N2016" s="339"/>
      <c r="O2016" s="339"/>
      <c r="P2016" s="339"/>
      <c r="Q2016" s="339"/>
    </row>
    <row r="2017" spans="1:17" ht="13.5" customHeight="1">
      <c r="A2017" s="481"/>
      <c r="B2017" s="481"/>
      <c r="C2017" s="481"/>
      <c r="D2017" s="481"/>
      <c r="E2017" s="481"/>
      <c r="F2017" s="339"/>
      <c r="G2017" s="340" t="str">
        <f>IF(ISNUMBER(E2017),E2017/'Bulk DivVar Analysis'!$I$60,"")</f>
        <v/>
      </c>
      <c r="H2017" s="338" t="str">
        <f>IF(ISNUMBER(E2017), IF(G2017&gt;'Bulk DivVar Analysis'!$J$62,"Pass","Fail"),"")</f>
        <v/>
      </c>
      <c r="I2017" s="338" t="str">
        <f t="shared" si="33"/>
        <v/>
      </c>
      <c r="J2017" s="339"/>
      <c r="K2017" s="339"/>
      <c r="L2017" s="339"/>
      <c r="M2017" s="339"/>
      <c r="N2017" s="339"/>
      <c r="O2017" s="339"/>
      <c r="P2017" s="339"/>
      <c r="Q2017" s="339"/>
    </row>
    <row r="2018" spans="1:17" ht="13.5" customHeight="1">
      <c r="A2018" s="481"/>
      <c r="B2018" s="481"/>
      <c r="C2018" s="481"/>
      <c r="D2018" s="481"/>
      <c r="E2018" s="481"/>
      <c r="F2018" s="339"/>
      <c r="G2018" s="340" t="str">
        <f>IF(ISNUMBER(E2018),E2018/'Bulk DivVar Analysis'!$I$60,"")</f>
        <v/>
      </c>
      <c r="H2018" s="338" t="str">
        <f>IF(ISNUMBER(E2018), IF(G2018&gt;'Bulk DivVar Analysis'!$J$62,"Pass","Fail"),"")</f>
        <v/>
      </c>
      <c r="I2018" s="338" t="str">
        <f t="shared" si="33"/>
        <v/>
      </c>
      <c r="J2018" s="339"/>
      <c r="K2018" s="339"/>
      <c r="L2018" s="339"/>
      <c r="M2018" s="339"/>
      <c r="N2018" s="339"/>
      <c r="O2018" s="339"/>
      <c r="P2018" s="339"/>
      <c r="Q2018" s="339"/>
    </row>
    <row r="2019" spans="1:17" ht="13.5" customHeight="1">
      <c r="A2019" s="481"/>
      <c r="B2019" s="481"/>
      <c r="C2019" s="481"/>
      <c r="D2019" s="481"/>
      <c r="E2019" s="481"/>
      <c r="F2019" s="339"/>
      <c r="G2019" s="340" t="str">
        <f>IF(ISNUMBER(E2019),E2019/'Bulk DivVar Analysis'!$I$60,"")</f>
        <v/>
      </c>
      <c r="H2019" s="338" t="str">
        <f>IF(ISNUMBER(E2019), IF(G2019&gt;'Bulk DivVar Analysis'!$J$62,"Pass","Fail"),"")</f>
        <v/>
      </c>
      <c r="I2019" s="338" t="str">
        <f t="shared" si="33"/>
        <v/>
      </c>
      <c r="J2019" s="339"/>
      <c r="K2019" s="339"/>
      <c r="L2019" s="339"/>
      <c r="M2019" s="339"/>
      <c r="N2019" s="339"/>
      <c r="O2019" s="339"/>
      <c r="P2019" s="339"/>
      <c r="Q2019" s="339"/>
    </row>
    <row r="2020" spans="1:17" ht="13.5" customHeight="1">
      <c r="A2020" s="481"/>
      <c r="B2020" s="481"/>
      <c r="C2020" s="481"/>
      <c r="D2020" s="481"/>
      <c r="E2020" s="481"/>
      <c r="F2020" s="339"/>
      <c r="G2020" s="340" t="str">
        <f>IF(ISNUMBER(E2020),E2020/'Bulk DivVar Analysis'!$I$60,"")</f>
        <v/>
      </c>
      <c r="H2020" s="338" t="str">
        <f>IF(ISNUMBER(E2020), IF(G2020&gt;'Bulk DivVar Analysis'!$J$62,"Pass","Fail"),"")</f>
        <v/>
      </c>
      <c r="I2020" s="338" t="str">
        <f t="shared" si="33"/>
        <v/>
      </c>
      <c r="J2020" s="339"/>
      <c r="K2020" s="339"/>
      <c r="L2020" s="339"/>
      <c r="M2020" s="339"/>
      <c r="N2020" s="339"/>
      <c r="O2020" s="339"/>
      <c r="P2020" s="339"/>
      <c r="Q2020" s="339"/>
    </row>
    <row r="2021" spans="1:17" ht="13.5" customHeight="1">
      <c r="A2021" s="481"/>
      <c r="B2021" s="481"/>
      <c r="C2021" s="481"/>
      <c r="D2021" s="481"/>
      <c r="E2021" s="481"/>
      <c r="F2021" s="339"/>
      <c r="G2021" s="340" t="str">
        <f>IF(ISNUMBER(E2021),E2021/'Bulk DivVar Analysis'!$I$60,"")</f>
        <v/>
      </c>
      <c r="H2021" s="338" t="str">
        <f>IF(ISNUMBER(E2021), IF(G2021&gt;'Bulk DivVar Analysis'!$J$62,"Pass","Fail"),"")</f>
        <v/>
      </c>
      <c r="I2021" s="338" t="str">
        <f t="shared" si="33"/>
        <v/>
      </c>
      <c r="J2021" s="339"/>
      <c r="K2021" s="339"/>
      <c r="L2021" s="339"/>
      <c r="M2021" s="339"/>
      <c r="N2021" s="339"/>
      <c r="O2021" s="339"/>
      <c r="P2021" s="339"/>
      <c r="Q2021" s="339"/>
    </row>
    <row r="2022" spans="1:17" ht="13.5" customHeight="1">
      <c r="A2022" s="481"/>
      <c r="B2022" s="481"/>
      <c r="C2022" s="481"/>
      <c r="D2022" s="481"/>
      <c r="E2022" s="481"/>
      <c r="F2022" s="339"/>
      <c r="G2022" s="340" t="str">
        <f>IF(ISNUMBER(E2022),E2022/'Bulk DivVar Analysis'!$I$60,"")</f>
        <v/>
      </c>
      <c r="H2022" s="338" t="str">
        <f>IF(ISNUMBER(E2022), IF(G2022&gt;'Bulk DivVar Analysis'!$J$62,"Pass","Fail"),"")</f>
        <v/>
      </c>
      <c r="I2022" s="338" t="str">
        <f t="shared" si="33"/>
        <v/>
      </c>
      <c r="J2022" s="339"/>
      <c r="K2022" s="339"/>
      <c r="L2022" s="339"/>
      <c r="M2022" s="339"/>
      <c r="N2022" s="339"/>
      <c r="O2022" s="339"/>
      <c r="P2022" s="339"/>
      <c r="Q2022" s="339"/>
    </row>
    <row r="2023" spans="1:17" ht="13.5" customHeight="1">
      <c r="A2023" s="481"/>
      <c r="B2023" s="481"/>
      <c r="C2023" s="481"/>
      <c r="D2023" s="481"/>
      <c r="E2023" s="481"/>
      <c r="F2023" s="339"/>
      <c r="G2023" s="340" t="str">
        <f>IF(ISNUMBER(E2023),E2023/'Bulk DivVar Analysis'!$I$60,"")</f>
        <v/>
      </c>
      <c r="H2023" s="338" t="str">
        <f>IF(ISNUMBER(E2023), IF(G2023&gt;'Bulk DivVar Analysis'!$J$62,"Pass","Fail"),"")</f>
        <v/>
      </c>
      <c r="I2023" s="338" t="str">
        <f t="shared" si="33"/>
        <v/>
      </c>
      <c r="J2023" s="339"/>
      <c r="K2023" s="339"/>
      <c r="L2023" s="339"/>
      <c r="M2023" s="339"/>
      <c r="N2023" s="339"/>
      <c r="O2023" s="339"/>
      <c r="P2023" s="339"/>
      <c r="Q2023" s="339"/>
    </row>
    <row r="2024" spans="1:17" ht="13.5" customHeight="1">
      <c r="A2024" s="481"/>
      <c r="B2024" s="481"/>
      <c r="C2024" s="481"/>
      <c r="D2024" s="481"/>
      <c r="E2024" s="481"/>
      <c r="F2024" s="339"/>
      <c r="G2024" s="340" t="str">
        <f>IF(ISNUMBER(E2024),E2024/'Bulk DivVar Analysis'!$I$60,"")</f>
        <v/>
      </c>
      <c r="H2024" s="338" t="str">
        <f>IF(ISNUMBER(E2024), IF(G2024&gt;'Bulk DivVar Analysis'!$J$62,"Pass","Fail"),"")</f>
        <v/>
      </c>
      <c r="I2024" s="338" t="str">
        <f t="shared" si="33"/>
        <v/>
      </c>
      <c r="J2024" s="339"/>
      <c r="K2024" s="339"/>
      <c r="L2024" s="339"/>
      <c r="M2024" s="339"/>
      <c r="N2024" s="339"/>
      <c r="O2024" s="339"/>
      <c r="P2024" s="339"/>
      <c r="Q2024" s="339"/>
    </row>
    <row r="2025" spans="1:17" ht="13.5" customHeight="1">
      <c r="A2025" s="481"/>
      <c r="B2025" s="481"/>
      <c r="C2025" s="481"/>
      <c r="D2025" s="481"/>
      <c r="E2025" s="481"/>
      <c r="F2025" s="339"/>
      <c r="G2025" s="340" t="str">
        <f>IF(ISNUMBER(E2025),E2025/'Bulk DivVar Analysis'!$I$60,"")</f>
        <v/>
      </c>
      <c r="H2025" s="338" t="str">
        <f>IF(ISNUMBER(E2025), IF(G2025&gt;'Bulk DivVar Analysis'!$J$62,"Pass","Fail"),"")</f>
        <v/>
      </c>
      <c r="I2025" s="338" t="str">
        <f t="shared" si="33"/>
        <v/>
      </c>
      <c r="J2025" s="339"/>
      <c r="K2025" s="339"/>
      <c r="L2025" s="339"/>
      <c r="M2025" s="339"/>
      <c r="N2025" s="339"/>
      <c r="O2025" s="339"/>
      <c r="P2025" s="339"/>
      <c r="Q2025" s="339"/>
    </row>
    <row r="2026" spans="1:17" ht="13.5" customHeight="1">
      <c r="A2026" s="481"/>
      <c r="B2026" s="481"/>
      <c r="C2026" s="481"/>
      <c r="D2026" s="481"/>
      <c r="E2026" s="481"/>
      <c r="F2026" s="339"/>
      <c r="G2026" s="340" t="str">
        <f>IF(ISNUMBER(E2026),E2026/'Bulk DivVar Analysis'!$I$60,"")</f>
        <v/>
      </c>
      <c r="H2026" s="338" t="str">
        <f>IF(ISNUMBER(E2026), IF(G2026&gt;'Bulk DivVar Analysis'!$J$62,"Pass","Fail"),"")</f>
        <v/>
      </c>
      <c r="I2026" s="338" t="str">
        <f t="shared" si="33"/>
        <v/>
      </c>
      <c r="J2026" s="339"/>
      <c r="K2026" s="339"/>
      <c r="L2026" s="339"/>
      <c r="M2026" s="339"/>
      <c r="N2026" s="339"/>
      <c r="O2026" s="339"/>
      <c r="P2026" s="339"/>
      <c r="Q2026" s="339"/>
    </row>
    <row r="2027" spans="1:17" ht="13.5" customHeight="1">
      <c r="A2027" s="481"/>
      <c r="B2027" s="481"/>
      <c r="C2027" s="481"/>
      <c r="D2027" s="481"/>
      <c r="E2027" s="481"/>
      <c r="F2027" s="339"/>
      <c r="G2027" s="340" t="str">
        <f>IF(ISNUMBER(E2027),E2027/'Bulk DivVar Analysis'!$I$60,"")</f>
        <v/>
      </c>
      <c r="H2027" s="338" t="str">
        <f>IF(ISNUMBER(E2027), IF(G2027&gt;'Bulk DivVar Analysis'!$J$62,"Pass","Fail"),"")</f>
        <v/>
      </c>
      <c r="I2027" s="338" t="str">
        <f t="shared" si="33"/>
        <v/>
      </c>
      <c r="J2027" s="339"/>
      <c r="K2027" s="339"/>
      <c r="L2027" s="339"/>
      <c r="M2027" s="339"/>
      <c r="N2027" s="339"/>
      <c r="O2027" s="339"/>
      <c r="P2027" s="339"/>
      <c r="Q2027" s="339"/>
    </row>
    <row r="2028" spans="1:17" ht="13.5" customHeight="1">
      <c r="A2028" s="481"/>
      <c r="B2028" s="481"/>
      <c r="C2028" s="481"/>
      <c r="D2028" s="481"/>
      <c r="E2028" s="481"/>
      <c r="F2028" s="339"/>
      <c r="G2028" s="340" t="str">
        <f>IF(ISNUMBER(E2028),E2028/'Bulk DivVar Analysis'!$I$60,"")</f>
        <v/>
      </c>
      <c r="H2028" s="338" t="str">
        <f>IF(ISNUMBER(E2028), IF(G2028&gt;'Bulk DivVar Analysis'!$J$62,"Pass","Fail"),"")</f>
        <v/>
      </c>
      <c r="I2028" s="338" t="str">
        <f t="shared" si="33"/>
        <v/>
      </c>
      <c r="J2028" s="339"/>
      <c r="K2028" s="339"/>
      <c r="L2028" s="339"/>
      <c r="M2028" s="339"/>
      <c r="N2028" s="339"/>
      <c r="O2028" s="339"/>
      <c r="P2028" s="339"/>
      <c r="Q2028" s="339"/>
    </row>
    <row r="2029" spans="1:17" ht="13.5" customHeight="1">
      <c r="A2029" s="481"/>
      <c r="B2029" s="481"/>
      <c r="C2029" s="481"/>
      <c r="D2029" s="481"/>
      <c r="E2029" s="481"/>
      <c r="F2029" s="339"/>
      <c r="G2029" s="340" t="str">
        <f>IF(ISNUMBER(E2029),E2029/'Bulk DivVar Analysis'!$I$60,"")</f>
        <v/>
      </c>
      <c r="H2029" s="338" t="str">
        <f>IF(ISNUMBER(E2029), IF(G2029&gt;'Bulk DivVar Analysis'!$J$62,"Pass","Fail"),"")</f>
        <v/>
      </c>
      <c r="I2029" s="338" t="str">
        <f t="shared" si="33"/>
        <v/>
      </c>
      <c r="J2029" s="339"/>
      <c r="K2029" s="339"/>
      <c r="L2029" s="339"/>
      <c r="M2029" s="339"/>
      <c r="N2029" s="339"/>
      <c r="O2029" s="339"/>
      <c r="P2029" s="339"/>
      <c r="Q2029" s="339"/>
    </row>
    <row r="2030" spans="1:17" ht="13.5" customHeight="1">
      <c r="A2030" s="481"/>
      <c r="B2030" s="481"/>
      <c r="C2030" s="481"/>
      <c r="D2030" s="481"/>
      <c r="E2030" s="481"/>
      <c r="F2030" s="339"/>
      <c r="G2030" s="340" t="str">
        <f>IF(ISNUMBER(E2030),E2030/'Bulk DivVar Analysis'!$I$60,"")</f>
        <v/>
      </c>
      <c r="H2030" s="338" t="str">
        <f>IF(ISNUMBER(E2030), IF(G2030&gt;'Bulk DivVar Analysis'!$J$62,"Pass","Fail"),"")</f>
        <v/>
      </c>
      <c r="I2030" s="338" t="str">
        <f t="shared" si="33"/>
        <v/>
      </c>
      <c r="J2030" s="339"/>
      <c r="K2030" s="339"/>
      <c r="L2030" s="339"/>
      <c r="M2030" s="339"/>
      <c r="N2030" s="339"/>
      <c r="O2030" s="339"/>
      <c r="P2030" s="339"/>
      <c r="Q2030" s="339"/>
    </row>
    <row r="2031" spans="1:17" ht="13.5" customHeight="1">
      <c r="A2031" s="481"/>
      <c r="B2031" s="481"/>
      <c r="C2031" s="481"/>
      <c r="D2031" s="481"/>
      <c r="E2031" s="481"/>
      <c r="F2031" s="339"/>
      <c r="G2031" s="340" t="str">
        <f>IF(ISNUMBER(E2031),E2031/'Bulk DivVar Analysis'!$I$60,"")</f>
        <v/>
      </c>
      <c r="H2031" s="338" t="str">
        <f>IF(ISNUMBER(E2031), IF(G2031&gt;'Bulk DivVar Analysis'!$J$62,"Pass","Fail"),"")</f>
        <v/>
      </c>
      <c r="I2031" s="338" t="str">
        <f t="shared" si="33"/>
        <v/>
      </c>
      <c r="J2031" s="339"/>
      <c r="K2031" s="339"/>
      <c r="L2031" s="339"/>
      <c r="M2031" s="339"/>
      <c r="N2031" s="339"/>
      <c r="O2031" s="339"/>
      <c r="P2031" s="339"/>
      <c r="Q2031" s="339"/>
    </row>
    <row r="2032" spans="1:17" ht="13.5" customHeight="1">
      <c r="A2032" s="481"/>
      <c r="B2032" s="481"/>
      <c r="C2032" s="481"/>
      <c r="D2032" s="481"/>
      <c r="E2032" s="481"/>
      <c r="F2032" s="339"/>
      <c r="G2032" s="340" t="str">
        <f>IF(ISNUMBER(E2032),E2032/'Bulk DivVar Analysis'!$I$60,"")</f>
        <v/>
      </c>
      <c r="H2032" s="338" t="str">
        <f>IF(ISNUMBER(E2032), IF(G2032&gt;'Bulk DivVar Analysis'!$J$62,"Pass","Fail"),"")</f>
        <v/>
      </c>
      <c r="I2032" s="338" t="str">
        <f t="shared" si="33"/>
        <v/>
      </c>
      <c r="J2032" s="339"/>
      <c r="K2032" s="339"/>
      <c r="L2032" s="339"/>
      <c r="M2032" s="339"/>
      <c r="N2032" s="339"/>
      <c r="O2032" s="339"/>
      <c r="P2032" s="339"/>
      <c r="Q2032" s="339"/>
    </row>
    <row r="2033" spans="1:17" ht="13.5" customHeight="1">
      <c r="A2033" s="481"/>
      <c r="B2033" s="481"/>
      <c r="C2033" s="481"/>
      <c r="D2033" s="481"/>
      <c r="E2033" s="481"/>
      <c r="F2033" s="339"/>
      <c r="G2033" s="340" t="str">
        <f>IF(ISNUMBER(E2033),E2033/'Bulk DivVar Analysis'!$I$60,"")</f>
        <v/>
      </c>
      <c r="H2033" s="338" t="str">
        <f>IF(ISNUMBER(E2033), IF(G2033&gt;'Bulk DivVar Analysis'!$J$62,"Pass","Fail"),"")</f>
        <v/>
      </c>
      <c r="I2033" s="338" t="str">
        <f t="shared" si="33"/>
        <v/>
      </c>
      <c r="J2033" s="339"/>
      <c r="K2033" s="339"/>
      <c r="L2033" s="339"/>
      <c r="M2033" s="339"/>
      <c r="N2033" s="339"/>
      <c r="O2033" s="339"/>
      <c r="P2033" s="339"/>
      <c r="Q2033" s="339"/>
    </row>
    <row r="2034" spans="1:17" ht="13.5" customHeight="1">
      <c r="A2034" s="481"/>
      <c r="B2034" s="481"/>
      <c r="C2034" s="481"/>
      <c r="D2034" s="481"/>
      <c r="E2034" s="481"/>
      <c r="F2034" s="339"/>
      <c r="G2034" s="340" t="str">
        <f>IF(ISNUMBER(E2034),E2034/'Bulk DivVar Analysis'!$I$60,"")</f>
        <v/>
      </c>
      <c r="H2034" s="338" t="str">
        <f>IF(ISNUMBER(E2034), IF(G2034&gt;'Bulk DivVar Analysis'!$J$62,"Pass","Fail"),"")</f>
        <v/>
      </c>
      <c r="I2034" s="338" t="str">
        <f t="shared" si="33"/>
        <v/>
      </c>
      <c r="J2034" s="339"/>
      <c r="K2034" s="339"/>
      <c r="L2034" s="339"/>
      <c r="M2034" s="339"/>
      <c r="N2034" s="339"/>
      <c r="O2034" s="339"/>
      <c r="P2034" s="339"/>
      <c r="Q2034" s="339"/>
    </row>
    <row r="2035" spans="1:17" ht="13.5" customHeight="1">
      <c r="A2035" s="481"/>
      <c r="B2035" s="481"/>
      <c r="C2035" s="481"/>
      <c r="D2035" s="481"/>
      <c r="E2035" s="481"/>
      <c r="F2035" s="339"/>
      <c r="G2035" s="340" t="str">
        <f>IF(ISNUMBER(E2035),E2035/'Bulk DivVar Analysis'!$I$60,"")</f>
        <v/>
      </c>
      <c r="H2035" s="338" t="str">
        <f>IF(ISNUMBER(E2035), IF(G2035&gt;'Bulk DivVar Analysis'!$J$62,"Pass","Fail"),"")</f>
        <v/>
      </c>
      <c r="I2035" s="338" t="str">
        <f t="shared" si="33"/>
        <v/>
      </c>
      <c r="J2035" s="339"/>
      <c r="K2035" s="339"/>
      <c r="L2035" s="339"/>
      <c r="M2035" s="339"/>
      <c r="N2035" s="339"/>
      <c r="O2035" s="339"/>
      <c r="P2035" s="339"/>
      <c r="Q2035" s="339"/>
    </row>
    <row r="2036" spans="1:17" ht="13.5" customHeight="1">
      <c r="A2036" s="481"/>
      <c r="B2036" s="481"/>
      <c r="C2036" s="481"/>
      <c r="D2036" s="481"/>
      <c r="E2036" s="481"/>
      <c r="F2036" s="339"/>
      <c r="G2036" s="340" t="str">
        <f>IF(ISNUMBER(E2036),E2036/'Bulk DivVar Analysis'!$I$60,"")</f>
        <v/>
      </c>
      <c r="H2036" s="338" t="str">
        <f>IF(ISNUMBER(E2036), IF(G2036&gt;'Bulk DivVar Analysis'!$J$62,"Pass","Fail"),"")</f>
        <v/>
      </c>
      <c r="I2036" s="338" t="str">
        <f t="shared" si="33"/>
        <v/>
      </c>
      <c r="J2036" s="339"/>
      <c r="K2036" s="339"/>
      <c r="L2036" s="339"/>
      <c r="M2036" s="339"/>
      <c r="N2036" s="339"/>
      <c r="O2036" s="339"/>
      <c r="P2036" s="339"/>
      <c r="Q2036" s="339"/>
    </row>
    <row r="2037" spans="1:17" ht="13.5" customHeight="1">
      <c r="A2037" s="481"/>
      <c r="B2037" s="481"/>
      <c r="C2037" s="481"/>
      <c r="D2037" s="481"/>
      <c r="E2037" s="481"/>
      <c r="F2037" s="339"/>
      <c r="G2037" s="340" t="str">
        <f>IF(ISNUMBER(E2037),E2037/'Bulk DivVar Analysis'!$I$60,"")</f>
        <v/>
      </c>
      <c r="H2037" s="338" t="str">
        <f>IF(ISNUMBER(E2037), IF(G2037&gt;'Bulk DivVar Analysis'!$J$62,"Pass","Fail"),"")</f>
        <v/>
      </c>
      <c r="I2037" s="338" t="str">
        <f t="shared" si="33"/>
        <v/>
      </c>
      <c r="J2037" s="339"/>
      <c r="K2037" s="339"/>
      <c r="L2037" s="339"/>
      <c r="M2037" s="339"/>
      <c r="N2037" s="339"/>
      <c r="O2037" s="339"/>
      <c r="P2037" s="339"/>
      <c r="Q2037" s="339"/>
    </row>
    <row r="2038" spans="1:17" ht="13.5" customHeight="1">
      <c r="A2038" s="481"/>
      <c r="B2038" s="481"/>
      <c r="C2038" s="481"/>
      <c r="D2038" s="481"/>
      <c r="E2038" s="481"/>
      <c r="F2038" s="339"/>
      <c r="G2038" s="340" t="str">
        <f>IF(ISNUMBER(E2038),E2038/'Bulk DivVar Analysis'!$I$60,"")</f>
        <v/>
      </c>
      <c r="H2038" s="338" t="str">
        <f>IF(ISNUMBER(E2038), IF(G2038&gt;'Bulk DivVar Analysis'!$J$62,"Pass","Fail"),"")</f>
        <v/>
      </c>
      <c r="I2038" s="338" t="str">
        <f t="shared" si="33"/>
        <v/>
      </c>
      <c r="J2038" s="339"/>
      <c r="K2038" s="339"/>
      <c r="L2038" s="339"/>
      <c r="M2038" s="339"/>
      <c r="N2038" s="339"/>
      <c r="O2038" s="339"/>
      <c r="P2038" s="339"/>
      <c r="Q2038" s="339"/>
    </row>
    <row r="2039" spans="1:17" ht="13.5" customHeight="1">
      <c r="A2039" s="481"/>
      <c r="B2039" s="481"/>
      <c r="C2039" s="481"/>
      <c r="D2039" s="481"/>
      <c r="E2039" s="481"/>
      <c r="F2039" s="339"/>
      <c r="G2039" s="340" t="str">
        <f>IF(ISNUMBER(E2039),E2039/'Bulk DivVar Analysis'!$I$60,"")</f>
        <v/>
      </c>
      <c r="H2039" s="338" t="str">
        <f>IF(ISNUMBER(E2039), IF(G2039&gt;'Bulk DivVar Analysis'!$J$62,"Pass","Fail"),"")</f>
        <v/>
      </c>
      <c r="I2039" s="338" t="str">
        <f t="shared" si="33"/>
        <v/>
      </c>
      <c r="J2039" s="339"/>
      <c r="K2039" s="339"/>
      <c r="L2039" s="339"/>
      <c r="M2039" s="339"/>
      <c r="N2039" s="339"/>
      <c r="O2039" s="339"/>
      <c r="P2039" s="339"/>
      <c r="Q2039" s="339"/>
    </row>
    <row r="2040" spans="1:17" ht="13.5" customHeight="1">
      <c r="A2040" s="481"/>
      <c r="B2040" s="481"/>
      <c r="C2040" s="481"/>
      <c r="D2040" s="481"/>
      <c r="E2040" s="481"/>
      <c r="F2040" s="339"/>
      <c r="G2040" s="340" t="str">
        <f>IF(ISNUMBER(E2040),E2040/'Bulk DivVar Analysis'!$I$60,"")</f>
        <v/>
      </c>
      <c r="H2040" s="338" t="str">
        <f>IF(ISNUMBER(E2040), IF(G2040&gt;'Bulk DivVar Analysis'!$J$62,"Pass","Fail"),"")</f>
        <v/>
      </c>
      <c r="I2040" s="338" t="str">
        <f t="shared" si="33"/>
        <v/>
      </c>
      <c r="J2040" s="339"/>
      <c r="K2040" s="339"/>
      <c r="L2040" s="339"/>
      <c r="M2040" s="339"/>
      <c r="N2040" s="339"/>
      <c r="O2040" s="339"/>
      <c r="P2040" s="339"/>
      <c r="Q2040" s="339"/>
    </row>
    <row r="2041" spans="1:17" ht="13.5" customHeight="1">
      <c r="A2041" s="481"/>
      <c r="B2041" s="481"/>
      <c r="C2041" s="481"/>
      <c r="D2041" s="481"/>
      <c r="E2041" s="481"/>
      <c r="F2041" s="339"/>
      <c r="G2041" s="340" t="str">
        <f>IF(ISNUMBER(E2041),E2041/'Bulk DivVar Analysis'!$I$60,"")</f>
        <v/>
      </c>
      <c r="H2041" s="338" t="str">
        <f>IF(ISNUMBER(E2041), IF(G2041&gt;'Bulk DivVar Analysis'!$J$62,"Pass","Fail"),"")</f>
        <v/>
      </c>
      <c r="I2041" s="338" t="str">
        <f t="shared" si="33"/>
        <v/>
      </c>
      <c r="J2041" s="339"/>
      <c r="K2041" s="339"/>
      <c r="L2041" s="339"/>
      <c r="M2041" s="339"/>
      <c r="N2041" s="339"/>
      <c r="O2041" s="339"/>
      <c r="P2041" s="339"/>
      <c r="Q2041" s="339"/>
    </row>
    <row r="2042" spans="1:17" ht="13.5" customHeight="1">
      <c r="A2042" s="481"/>
      <c r="B2042" s="481"/>
      <c r="C2042" s="481"/>
      <c r="D2042" s="481"/>
      <c r="E2042" s="481"/>
      <c r="F2042" s="339"/>
      <c r="G2042" s="340" t="str">
        <f>IF(ISNUMBER(E2042),E2042/'Bulk DivVar Analysis'!$I$60,"")</f>
        <v/>
      </c>
      <c r="H2042" s="338" t="str">
        <f>IF(ISNUMBER(E2042), IF(G2042&gt;'Bulk DivVar Analysis'!$J$62,"Pass","Fail"),"")</f>
        <v/>
      </c>
      <c r="I2042" s="338" t="str">
        <f t="shared" si="33"/>
        <v/>
      </c>
      <c r="J2042" s="339"/>
      <c r="K2042" s="339"/>
      <c r="L2042" s="339"/>
      <c r="M2042" s="339"/>
      <c r="N2042" s="339"/>
      <c r="O2042" s="339"/>
      <c r="P2042" s="339"/>
      <c r="Q2042" s="339"/>
    </row>
    <row r="2043" spans="1:17" ht="13.5" customHeight="1">
      <c r="A2043" s="481"/>
      <c r="B2043" s="481"/>
      <c r="C2043" s="481"/>
      <c r="D2043" s="481"/>
      <c r="E2043" s="481"/>
      <c r="F2043" s="339"/>
      <c r="G2043" s="340" t="str">
        <f>IF(ISNUMBER(E2043),E2043/'Bulk DivVar Analysis'!$I$60,"")</f>
        <v/>
      </c>
      <c r="H2043" s="338" t="str">
        <f>IF(ISNUMBER(E2043), IF(G2043&gt;'Bulk DivVar Analysis'!$J$62,"Pass","Fail"),"")</f>
        <v/>
      </c>
      <c r="I2043" s="338" t="str">
        <f t="shared" si="33"/>
        <v/>
      </c>
      <c r="J2043" s="339"/>
      <c r="K2043" s="339"/>
      <c r="L2043" s="339"/>
      <c r="M2043" s="339"/>
      <c r="N2043" s="339"/>
      <c r="O2043" s="339"/>
      <c r="P2043" s="339"/>
      <c r="Q2043" s="339"/>
    </row>
    <row r="2044" spans="1:17" ht="13.5" customHeight="1">
      <c r="A2044" s="481"/>
      <c r="B2044" s="481"/>
      <c r="C2044" s="481"/>
      <c r="D2044" s="481"/>
      <c r="E2044" s="481"/>
      <c r="F2044" s="339"/>
      <c r="G2044" s="340" t="str">
        <f>IF(ISNUMBER(E2044),E2044/'Bulk DivVar Analysis'!$I$60,"")</f>
        <v/>
      </c>
      <c r="H2044" s="338" t="str">
        <f>IF(ISNUMBER(E2044), IF(G2044&gt;'Bulk DivVar Analysis'!$J$62,"Pass","Fail"),"")</f>
        <v/>
      </c>
      <c r="I2044" s="338" t="str">
        <f t="shared" si="33"/>
        <v/>
      </c>
      <c r="J2044" s="339"/>
      <c r="K2044" s="339"/>
      <c r="L2044" s="339"/>
      <c r="M2044" s="339"/>
      <c r="N2044" s="339"/>
      <c r="O2044" s="339"/>
      <c r="P2044" s="339"/>
      <c r="Q2044" s="339"/>
    </row>
    <row r="2045" spans="1:17" ht="13.5" customHeight="1">
      <c r="A2045" s="481"/>
      <c r="B2045" s="481"/>
      <c r="C2045" s="481"/>
      <c r="D2045" s="481"/>
      <c r="E2045" s="481"/>
      <c r="F2045" s="339"/>
      <c r="G2045" s="340" t="str">
        <f>IF(ISNUMBER(E2045),E2045/'Bulk DivVar Analysis'!$I$60,"")</f>
        <v/>
      </c>
      <c r="H2045" s="338" t="str">
        <f>IF(ISNUMBER(E2045), IF(G2045&gt;'Bulk DivVar Analysis'!$J$62,"Pass","Fail"),"")</f>
        <v/>
      </c>
      <c r="I2045" s="338" t="str">
        <f t="shared" si="33"/>
        <v/>
      </c>
      <c r="J2045" s="339"/>
      <c r="K2045" s="339"/>
      <c r="L2045" s="339"/>
      <c r="M2045" s="339"/>
      <c r="N2045" s="339"/>
      <c r="O2045" s="339"/>
      <c r="P2045" s="339"/>
      <c r="Q2045" s="339"/>
    </row>
    <row r="2046" spans="1:17" ht="13.5" customHeight="1">
      <c r="A2046" s="481"/>
      <c r="B2046" s="481"/>
      <c r="C2046" s="481"/>
      <c r="D2046" s="481"/>
      <c r="E2046" s="481"/>
      <c r="F2046" s="339"/>
      <c r="G2046" s="340" t="str">
        <f>IF(ISNUMBER(E2046),E2046/'Bulk DivVar Analysis'!$I$60,"")</f>
        <v/>
      </c>
      <c r="H2046" s="338" t="str">
        <f>IF(ISNUMBER(E2046), IF(G2046&gt;'Bulk DivVar Analysis'!$J$62,"Pass","Fail"),"")</f>
        <v/>
      </c>
      <c r="I2046" s="338" t="str">
        <f t="shared" si="33"/>
        <v/>
      </c>
      <c r="J2046" s="339"/>
      <c r="K2046" s="339"/>
      <c r="L2046" s="339"/>
      <c r="M2046" s="339"/>
      <c r="N2046" s="339"/>
      <c r="O2046" s="339"/>
      <c r="P2046" s="339"/>
      <c r="Q2046" s="339"/>
    </row>
    <row r="2047" spans="1:17" ht="13.5" customHeight="1">
      <c r="A2047" s="481"/>
      <c r="B2047" s="481"/>
      <c r="C2047" s="481"/>
      <c r="D2047" s="481"/>
      <c r="E2047" s="481"/>
      <c r="F2047" s="339"/>
      <c r="G2047" s="340" t="str">
        <f>IF(ISNUMBER(E2047),E2047/'Bulk DivVar Analysis'!$I$60,"")</f>
        <v/>
      </c>
      <c r="H2047" s="338" t="str">
        <f>IF(ISNUMBER(E2047), IF(G2047&gt;'Bulk DivVar Analysis'!$J$62,"Pass","Fail"),"")</f>
        <v/>
      </c>
      <c r="I2047" s="338" t="str">
        <f t="shared" si="33"/>
        <v/>
      </c>
      <c r="J2047" s="339"/>
      <c r="K2047" s="339"/>
      <c r="L2047" s="339"/>
      <c r="M2047" s="339"/>
      <c r="N2047" s="339"/>
      <c r="O2047" s="339"/>
      <c r="P2047" s="339"/>
      <c r="Q2047" s="339"/>
    </row>
    <row r="2048" spans="1:17" ht="13.5" customHeight="1">
      <c r="A2048" s="481"/>
      <c r="B2048" s="481"/>
      <c r="C2048" s="481"/>
      <c r="D2048" s="481"/>
      <c r="E2048" s="481"/>
      <c r="F2048" s="339"/>
      <c r="G2048" s="340" t="str">
        <f>IF(ISNUMBER(E2048),E2048/'Bulk DivVar Analysis'!$I$60,"")</f>
        <v/>
      </c>
      <c r="H2048" s="338" t="str">
        <f>IF(ISNUMBER(E2048), IF(G2048&gt;'Bulk DivVar Analysis'!$J$62,"Pass","Fail"),"")</f>
        <v/>
      </c>
      <c r="I2048" s="338" t="str">
        <f t="shared" si="33"/>
        <v/>
      </c>
      <c r="J2048" s="339"/>
      <c r="K2048" s="339"/>
      <c r="L2048" s="339"/>
      <c r="M2048" s="339"/>
      <c r="N2048" s="339"/>
      <c r="O2048" s="339"/>
      <c r="P2048" s="339"/>
      <c r="Q2048" s="339"/>
    </row>
    <row r="2049" spans="1:17" ht="13.5" customHeight="1">
      <c r="A2049" s="481"/>
      <c r="B2049" s="481"/>
      <c r="C2049" s="481"/>
      <c r="D2049" s="481"/>
      <c r="E2049" s="481"/>
      <c r="F2049" s="339"/>
      <c r="G2049" s="340" t="str">
        <f>IF(ISNUMBER(E2049),E2049/'Bulk DivVar Analysis'!$I$60,"")</f>
        <v/>
      </c>
      <c r="H2049" s="338" t="str">
        <f>IF(ISNUMBER(E2049), IF(G2049&gt;'Bulk DivVar Analysis'!$J$62,"Pass","Fail"),"")</f>
        <v/>
      </c>
      <c r="I2049" s="338" t="str">
        <f t="shared" si="33"/>
        <v/>
      </c>
      <c r="J2049" s="339"/>
      <c r="K2049" s="339"/>
      <c r="L2049" s="339"/>
      <c r="M2049" s="339"/>
      <c r="N2049" s="339"/>
      <c r="O2049" s="339"/>
      <c r="P2049" s="339"/>
      <c r="Q2049" s="339"/>
    </row>
    <row r="2050" spans="1:17" ht="13.5" customHeight="1">
      <c r="A2050" s="481"/>
      <c r="B2050" s="481"/>
      <c r="C2050" s="481"/>
      <c r="D2050" s="481"/>
      <c r="E2050" s="481"/>
      <c r="F2050" s="339"/>
      <c r="G2050" s="340" t="str">
        <f>IF(ISNUMBER(E2050),E2050/'Bulk DivVar Analysis'!$I$60,"")</f>
        <v/>
      </c>
      <c r="H2050" s="338" t="str">
        <f>IF(ISNUMBER(E2050), IF(G2050&gt;'Bulk DivVar Analysis'!$J$62,"Pass","Fail"),"")</f>
        <v/>
      </c>
      <c r="I2050" s="338" t="str">
        <f t="shared" si="33"/>
        <v/>
      </c>
      <c r="J2050" s="339"/>
      <c r="K2050" s="339"/>
      <c r="L2050" s="339"/>
      <c r="M2050" s="339"/>
      <c r="N2050" s="339"/>
      <c r="O2050" s="339"/>
      <c r="P2050" s="339"/>
      <c r="Q2050" s="339"/>
    </row>
    <row r="2051" spans="1:17" ht="13.5" customHeight="1">
      <c r="A2051" s="481"/>
      <c r="B2051" s="481"/>
      <c r="C2051" s="481"/>
      <c r="D2051" s="481"/>
      <c r="E2051" s="481"/>
      <c r="F2051" s="339"/>
      <c r="G2051" s="340" t="str">
        <f>IF(ISNUMBER(E2051),E2051/'Bulk DivVar Analysis'!$I$60,"")</f>
        <v/>
      </c>
      <c r="H2051" s="338" t="str">
        <f>IF(ISNUMBER(E2051), IF(G2051&gt;'Bulk DivVar Analysis'!$J$62,"Pass","Fail"),"")</f>
        <v/>
      </c>
      <c r="I2051" s="338" t="str">
        <f t="shared" ref="I2051:I2114" si="34">_xlfn.TEXTJOIN("_",TRUE,B2051,C2051)</f>
        <v/>
      </c>
      <c r="J2051" s="339"/>
      <c r="K2051" s="339"/>
      <c r="L2051" s="339"/>
      <c r="M2051" s="339"/>
      <c r="N2051" s="339"/>
      <c r="O2051" s="339"/>
      <c r="P2051" s="339"/>
      <c r="Q2051" s="339"/>
    </row>
    <row r="2052" spans="1:17" ht="13.5" customHeight="1">
      <c r="A2052" s="481"/>
      <c r="B2052" s="481"/>
      <c r="C2052" s="481"/>
      <c r="D2052" s="481"/>
      <c r="E2052" s="481"/>
      <c r="F2052" s="339"/>
      <c r="G2052" s="340" t="str">
        <f>IF(ISNUMBER(E2052),E2052/'Bulk DivVar Analysis'!$I$60,"")</f>
        <v/>
      </c>
      <c r="H2052" s="338" t="str">
        <f>IF(ISNUMBER(E2052), IF(G2052&gt;'Bulk DivVar Analysis'!$J$62,"Pass","Fail"),"")</f>
        <v/>
      </c>
      <c r="I2052" s="338" t="str">
        <f t="shared" si="34"/>
        <v/>
      </c>
      <c r="J2052" s="339"/>
      <c r="K2052" s="339"/>
      <c r="L2052" s="339"/>
      <c r="M2052" s="339"/>
      <c r="N2052" s="339"/>
      <c r="O2052" s="339"/>
      <c r="P2052" s="339"/>
      <c r="Q2052" s="339"/>
    </row>
    <row r="2053" spans="1:17" ht="13.5" customHeight="1">
      <c r="A2053" s="481"/>
      <c r="B2053" s="481"/>
      <c r="C2053" s="481"/>
      <c r="D2053" s="481"/>
      <c r="E2053" s="481"/>
      <c r="F2053" s="339"/>
      <c r="G2053" s="340" t="str">
        <f>IF(ISNUMBER(E2053),E2053/'Bulk DivVar Analysis'!$I$60,"")</f>
        <v/>
      </c>
      <c r="H2053" s="338" t="str">
        <f>IF(ISNUMBER(E2053), IF(G2053&gt;'Bulk DivVar Analysis'!$J$62,"Pass","Fail"),"")</f>
        <v/>
      </c>
      <c r="I2053" s="338" t="str">
        <f t="shared" si="34"/>
        <v/>
      </c>
      <c r="J2053" s="339"/>
      <c r="K2053" s="339"/>
      <c r="L2053" s="339"/>
      <c r="M2053" s="339"/>
      <c r="N2053" s="339"/>
      <c r="O2053" s="339"/>
      <c r="P2053" s="339"/>
      <c r="Q2053" s="339"/>
    </row>
    <row r="2054" spans="1:17" ht="13.5" customHeight="1">
      <c r="A2054" s="481"/>
      <c r="B2054" s="481"/>
      <c r="C2054" s="481"/>
      <c r="D2054" s="481"/>
      <c r="E2054" s="481"/>
      <c r="F2054" s="339"/>
      <c r="G2054" s="340" t="str">
        <f>IF(ISNUMBER(E2054),E2054/'Bulk DivVar Analysis'!$I$60,"")</f>
        <v/>
      </c>
      <c r="H2054" s="338" t="str">
        <f>IF(ISNUMBER(E2054), IF(G2054&gt;'Bulk DivVar Analysis'!$J$62,"Pass","Fail"),"")</f>
        <v/>
      </c>
      <c r="I2054" s="338" t="str">
        <f t="shared" si="34"/>
        <v/>
      </c>
      <c r="J2054" s="339"/>
      <c r="K2054" s="339"/>
      <c r="L2054" s="339"/>
      <c r="M2054" s="339"/>
      <c r="N2054" s="339"/>
      <c r="O2054" s="339"/>
      <c r="P2054" s="339"/>
      <c r="Q2054" s="339"/>
    </row>
    <row r="2055" spans="1:17" ht="13.5" customHeight="1">
      <c r="A2055" s="481"/>
      <c r="B2055" s="481"/>
      <c r="C2055" s="481"/>
      <c r="D2055" s="481"/>
      <c r="E2055" s="481"/>
      <c r="F2055" s="339"/>
      <c r="G2055" s="340" t="str">
        <f>IF(ISNUMBER(E2055),E2055/'Bulk DivVar Analysis'!$I$60,"")</f>
        <v/>
      </c>
      <c r="H2055" s="338" t="str">
        <f>IF(ISNUMBER(E2055), IF(G2055&gt;'Bulk DivVar Analysis'!$J$62,"Pass","Fail"),"")</f>
        <v/>
      </c>
      <c r="I2055" s="338" t="str">
        <f t="shared" si="34"/>
        <v/>
      </c>
      <c r="J2055" s="339"/>
      <c r="K2055" s="339"/>
      <c r="L2055" s="339"/>
      <c r="M2055" s="339"/>
      <c r="N2055" s="339"/>
      <c r="O2055" s="339"/>
      <c r="P2055" s="339"/>
      <c r="Q2055" s="339"/>
    </row>
    <row r="2056" spans="1:17" ht="13.5" customHeight="1">
      <c r="A2056" s="481"/>
      <c r="B2056" s="481"/>
      <c r="C2056" s="481"/>
      <c r="D2056" s="481"/>
      <c r="E2056" s="481"/>
      <c r="F2056" s="339"/>
      <c r="G2056" s="340" t="str">
        <f>IF(ISNUMBER(E2056),E2056/'Bulk DivVar Analysis'!$I$60,"")</f>
        <v/>
      </c>
      <c r="H2056" s="338" t="str">
        <f>IF(ISNUMBER(E2056), IF(G2056&gt;'Bulk DivVar Analysis'!$J$62,"Pass","Fail"),"")</f>
        <v/>
      </c>
      <c r="I2056" s="338" t="str">
        <f t="shared" si="34"/>
        <v/>
      </c>
      <c r="J2056" s="339"/>
      <c r="K2056" s="339"/>
      <c r="L2056" s="339"/>
      <c r="M2056" s="339"/>
      <c r="N2056" s="339"/>
      <c r="O2056" s="339"/>
      <c r="P2056" s="339"/>
      <c r="Q2056" s="339"/>
    </row>
    <row r="2057" spans="1:17" ht="13.5" customHeight="1">
      <c r="A2057" s="481"/>
      <c r="B2057" s="481"/>
      <c r="C2057" s="481"/>
      <c r="D2057" s="481"/>
      <c r="E2057" s="481"/>
      <c r="F2057" s="339"/>
      <c r="G2057" s="340" t="str">
        <f>IF(ISNUMBER(E2057),E2057/'Bulk DivVar Analysis'!$I$60,"")</f>
        <v/>
      </c>
      <c r="H2057" s="338" t="str">
        <f>IF(ISNUMBER(E2057), IF(G2057&gt;'Bulk DivVar Analysis'!$J$62,"Pass","Fail"),"")</f>
        <v/>
      </c>
      <c r="I2057" s="338" t="str">
        <f t="shared" si="34"/>
        <v/>
      </c>
      <c r="J2057" s="339"/>
      <c r="K2057" s="339"/>
      <c r="L2057" s="339"/>
      <c r="M2057" s="339"/>
      <c r="N2057" s="339"/>
      <c r="O2057" s="339"/>
      <c r="P2057" s="339"/>
      <c r="Q2057" s="339"/>
    </row>
    <row r="2058" spans="1:17" ht="13.5" customHeight="1">
      <c r="A2058" s="481"/>
      <c r="B2058" s="481"/>
      <c r="C2058" s="481"/>
      <c r="D2058" s="481"/>
      <c r="E2058" s="481"/>
      <c r="F2058" s="339"/>
      <c r="G2058" s="340" t="str">
        <f>IF(ISNUMBER(E2058),E2058/'Bulk DivVar Analysis'!$I$60,"")</f>
        <v/>
      </c>
      <c r="H2058" s="338" t="str">
        <f>IF(ISNUMBER(E2058), IF(G2058&gt;'Bulk DivVar Analysis'!$J$62,"Pass","Fail"),"")</f>
        <v/>
      </c>
      <c r="I2058" s="338" t="str">
        <f t="shared" si="34"/>
        <v/>
      </c>
      <c r="J2058" s="339"/>
      <c r="K2058" s="339"/>
      <c r="L2058" s="339"/>
      <c r="M2058" s="339"/>
      <c r="N2058" s="339"/>
      <c r="O2058" s="339"/>
      <c r="P2058" s="339"/>
      <c r="Q2058" s="339"/>
    </row>
    <row r="2059" spans="1:17" ht="13.5" customHeight="1">
      <c r="A2059" s="481"/>
      <c r="B2059" s="481"/>
      <c r="C2059" s="481"/>
      <c r="D2059" s="481"/>
      <c r="E2059" s="481"/>
      <c r="F2059" s="339"/>
      <c r="G2059" s="340" t="str">
        <f>IF(ISNUMBER(E2059),E2059/'Bulk DivVar Analysis'!$I$60,"")</f>
        <v/>
      </c>
      <c r="H2059" s="338" t="str">
        <f>IF(ISNUMBER(E2059), IF(G2059&gt;'Bulk DivVar Analysis'!$J$62,"Pass","Fail"),"")</f>
        <v/>
      </c>
      <c r="I2059" s="338" t="str">
        <f t="shared" si="34"/>
        <v/>
      </c>
      <c r="J2059" s="339"/>
      <c r="K2059" s="339"/>
      <c r="L2059" s="339"/>
      <c r="M2059" s="339"/>
      <c r="N2059" s="339"/>
      <c r="O2059" s="339"/>
      <c r="P2059" s="339"/>
      <c r="Q2059" s="339"/>
    </row>
    <row r="2060" spans="1:17" ht="13.5" customHeight="1">
      <c r="A2060" s="481"/>
      <c r="B2060" s="481"/>
      <c r="C2060" s="481"/>
      <c r="D2060" s="481"/>
      <c r="E2060" s="481"/>
      <c r="F2060" s="339"/>
      <c r="G2060" s="340" t="str">
        <f>IF(ISNUMBER(E2060),E2060/'Bulk DivVar Analysis'!$I$60,"")</f>
        <v/>
      </c>
      <c r="H2060" s="338" t="str">
        <f>IF(ISNUMBER(E2060), IF(G2060&gt;'Bulk DivVar Analysis'!$J$62,"Pass","Fail"),"")</f>
        <v/>
      </c>
      <c r="I2060" s="338" t="str">
        <f t="shared" si="34"/>
        <v/>
      </c>
      <c r="J2060" s="339"/>
      <c r="K2060" s="339"/>
      <c r="L2060" s="339"/>
      <c r="M2060" s="339"/>
      <c r="N2060" s="339"/>
      <c r="O2060" s="339"/>
      <c r="P2060" s="339"/>
      <c r="Q2060" s="339"/>
    </row>
    <row r="2061" spans="1:17" ht="13.5" customHeight="1">
      <c r="A2061" s="481"/>
      <c r="B2061" s="481"/>
      <c r="C2061" s="481"/>
      <c r="D2061" s="481"/>
      <c r="E2061" s="481"/>
      <c r="F2061" s="339"/>
      <c r="G2061" s="340" t="str">
        <f>IF(ISNUMBER(E2061),E2061/'Bulk DivVar Analysis'!$I$60,"")</f>
        <v/>
      </c>
      <c r="H2061" s="338" t="str">
        <f>IF(ISNUMBER(E2061), IF(G2061&gt;'Bulk DivVar Analysis'!$J$62,"Pass","Fail"),"")</f>
        <v/>
      </c>
      <c r="I2061" s="338" t="str">
        <f t="shared" si="34"/>
        <v/>
      </c>
      <c r="J2061" s="339"/>
      <c r="K2061" s="339"/>
      <c r="L2061" s="339"/>
      <c r="M2061" s="339"/>
      <c r="N2061" s="339"/>
      <c r="O2061" s="339"/>
      <c r="P2061" s="339"/>
      <c r="Q2061" s="339"/>
    </row>
    <row r="2062" spans="1:17" ht="13.5" customHeight="1">
      <c r="A2062" s="481"/>
      <c r="B2062" s="481"/>
      <c r="C2062" s="481"/>
      <c r="D2062" s="481"/>
      <c r="E2062" s="481"/>
      <c r="F2062" s="339"/>
      <c r="G2062" s="340" t="str">
        <f>IF(ISNUMBER(E2062),E2062/'Bulk DivVar Analysis'!$I$60,"")</f>
        <v/>
      </c>
      <c r="H2062" s="338" t="str">
        <f>IF(ISNUMBER(E2062), IF(G2062&gt;'Bulk DivVar Analysis'!$J$62,"Pass","Fail"),"")</f>
        <v/>
      </c>
      <c r="I2062" s="338" t="str">
        <f t="shared" si="34"/>
        <v/>
      </c>
      <c r="J2062" s="339"/>
      <c r="K2062" s="339"/>
      <c r="L2062" s="339"/>
      <c r="M2062" s="339"/>
      <c r="N2062" s="339"/>
      <c r="O2062" s="339"/>
      <c r="P2062" s="339"/>
      <c r="Q2062" s="339"/>
    </row>
    <row r="2063" spans="1:17" ht="13.5" customHeight="1">
      <c r="A2063" s="481"/>
      <c r="B2063" s="481"/>
      <c r="C2063" s="481"/>
      <c r="D2063" s="481"/>
      <c r="E2063" s="481"/>
      <c r="F2063" s="339"/>
      <c r="G2063" s="340" t="str">
        <f>IF(ISNUMBER(E2063),E2063/'Bulk DivVar Analysis'!$I$60,"")</f>
        <v/>
      </c>
      <c r="H2063" s="338" t="str">
        <f>IF(ISNUMBER(E2063), IF(G2063&gt;'Bulk DivVar Analysis'!$J$62,"Pass","Fail"),"")</f>
        <v/>
      </c>
      <c r="I2063" s="338" t="str">
        <f t="shared" si="34"/>
        <v/>
      </c>
      <c r="J2063" s="339"/>
      <c r="K2063" s="339"/>
      <c r="L2063" s="339"/>
      <c r="M2063" s="339"/>
      <c r="N2063" s="339"/>
      <c r="O2063" s="339"/>
      <c r="P2063" s="339"/>
      <c r="Q2063" s="339"/>
    </row>
    <row r="2064" spans="1:17" ht="13.5" customHeight="1">
      <c r="A2064" s="481"/>
      <c r="B2064" s="481"/>
      <c r="C2064" s="481"/>
      <c r="D2064" s="481"/>
      <c r="E2064" s="481"/>
      <c r="F2064" s="339"/>
      <c r="G2064" s="340" t="str">
        <f>IF(ISNUMBER(E2064),E2064/'Bulk DivVar Analysis'!$I$60,"")</f>
        <v/>
      </c>
      <c r="H2064" s="338" t="str">
        <f>IF(ISNUMBER(E2064), IF(G2064&gt;'Bulk DivVar Analysis'!$J$62,"Pass","Fail"),"")</f>
        <v/>
      </c>
      <c r="I2064" s="338" t="str">
        <f t="shared" si="34"/>
        <v/>
      </c>
      <c r="J2064" s="339"/>
      <c r="K2064" s="339"/>
      <c r="L2064" s="339"/>
      <c r="M2064" s="339"/>
      <c r="N2064" s="339"/>
      <c r="O2064" s="339"/>
      <c r="P2064" s="339"/>
      <c r="Q2064" s="339"/>
    </row>
    <row r="2065" spans="1:17" ht="13.5" customHeight="1">
      <c r="A2065" s="481"/>
      <c r="B2065" s="481"/>
      <c r="C2065" s="481"/>
      <c r="D2065" s="481"/>
      <c r="E2065" s="481"/>
      <c r="F2065" s="339"/>
      <c r="G2065" s="340" t="str">
        <f>IF(ISNUMBER(E2065),E2065/'Bulk DivVar Analysis'!$I$60,"")</f>
        <v/>
      </c>
      <c r="H2065" s="338" t="str">
        <f>IF(ISNUMBER(E2065), IF(G2065&gt;'Bulk DivVar Analysis'!$J$62,"Pass","Fail"),"")</f>
        <v/>
      </c>
      <c r="I2065" s="338" t="str">
        <f t="shared" si="34"/>
        <v/>
      </c>
      <c r="J2065" s="339"/>
      <c r="K2065" s="339"/>
      <c r="L2065" s="339"/>
      <c r="M2065" s="339"/>
      <c r="N2065" s="339"/>
      <c r="O2065" s="339"/>
      <c r="P2065" s="339"/>
      <c r="Q2065" s="339"/>
    </row>
    <row r="2066" spans="1:17" ht="13.5" customHeight="1">
      <c r="A2066" s="481"/>
      <c r="B2066" s="481"/>
      <c r="C2066" s="481"/>
      <c r="D2066" s="481"/>
      <c r="E2066" s="481"/>
      <c r="F2066" s="339"/>
      <c r="G2066" s="340" t="str">
        <f>IF(ISNUMBER(E2066),E2066/'Bulk DivVar Analysis'!$I$60,"")</f>
        <v/>
      </c>
      <c r="H2066" s="338" t="str">
        <f>IF(ISNUMBER(E2066), IF(G2066&gt;'Bulk DivVar Analysis'!$J$62,"Pass","Fail"),"")</f>
        <v/>
      </c>
      <c r="I2066" s="338" t="str">
        <f t="shared" si="34"/>
        <v/>
      </c>
      <c r="J2066" s="339"/>
      <c r="K2066" s="339"/>
      <c r="L2066" s="339"/>
      <c r="M2066" s="339"/>
      <c r="N2066" s="339"/>
      <c r="O2066" s="339"/>
      <c r="P2066" s="339"/>
      <c r="Q2066" s="339"/>
    </row>
    <row r="2067" spans="1:17" ht="13.5" customHeight="1">
      <c r="A2067" s="481"/>
      <c r="B2067" s="481"/>
      <c r="C2067" s="481"/>
      <c r="D2067" s="481"/>
      <c r="E2067" s="481"/>
      <c r="F2067" s="339"/>
      <c r="G2067" s="340" t="str">
        <f>IF(ISNUMBER(E2067),E2067/'Bulk DivVar Analysis'!$I$60,"")</f>
        <v/>
      </c>
      <c r="H2067" s="338" t="str">
        <f>IF(ISNUMBER(E2067), IF(G2067&gt;'Bulk DivVar Analysis'!$J$62,"Pass","Fail"),"")</f>
        <v/>
      </c>
      <c r="I2067" s="338" t="str">
        <f t="shared" si="34"/>
        <v/>
      </c>
      <c r="J2067" s="339"/>
      <c r="K2067" s="339"/>
      <c r="L2067" s="339"/>
      <c r="M2067" s="339"/>
      <c r="N2067" s="339"/>
      <c r="O2067" s="339"/>
      <c r="P2067" s="339"/>
      <c r="Q2067" s="339"/>
    </row>
    <row r="2068" spans="1:17" ht="13.5" customHeight="1">
      <c r="A2068" s="481"/>
      <c r="B2068" s="481"/>
      <c r="C2068" s="481"/>
      <c r="D2068" s="481"/>
      <c r="E2068" s="481"/>
      <c r="F2068" s="339"/>
      <c r="G2068" s="340" t="str">
        <f>IF(ISNUMBER(E2068),E2068/'Bulk DivVar Analysis'!$I$60,"")</f>
        <v/>
      </c>
      <c r="H2068" s="338" t="str">
        <f>IF(ISNUMBER(E2068), IF(G2068&gt;'Bulk DivVar Analysis'!$J$62,"Pass","Fail"),"")</f>
        <v/>
      </c>
      <c r="I2068" s="338" t="str">
        <f t="shared" si="34"/>
        <v/>
      </c>
      <c r="J2068" s="339"/>
      <c r="K2068" s="339"/>
      <c r="L2068" s="339"/>
      <c r="M2068" s="339"/>
      <c r="N2068" s="339"/>
      <c r="O2068" s="339"/>
      <c r="P2068" s="339"/>
      <c r="Q2068" s="339"/>
    </row>
    <row r="2069" spans="1:17" ht="13.5" customHeight="1">
      <c r="A2069" s="481"/>
      <c r="B2069" s="481"/>
      <c r="C2069" s="481"/>
      <c r="D2069" s="481"/>
      <c r="E2069" s="481"/>
      <c r="F2069" s="339"/>
      <c r="G2069" s="340" t="str">
        <f>IF(ISNUMBER(E2069),E2069/'Bulk DivVar Analysis'!$I$60,"")</f>
        <v/>
      </c>
      <c r="H2069" s="338" t="str">
        <f>IF(ISNUMBER(E2069), IF(G2069&gt;'Bulk DivVar Analysis'!$J$62,"Pass","Fail"),"")</f>
        <v/>
      </c>
      <c r="I2069" s="338" t="str">
        <f t="shared" si="34"/>
        <v/>
      </c>
      <c r="J2069" s="339"/>
      <c r="K2069" s="339"/>
      <c r="L2069" s="339"/>
      <c r="M2069" s="339"/>
      <c r="N2069" s="339"/>
      <c r="O2069" s="339"/>
      <c r="P2069" s="339"/>
      <c r="Q2069" s="339"/>
    </row>
    <row r="2070" spans="1:17" ht="13.5" customHeight="1">
      <c r="A2070" s="481"/>
      <c r="B2070" s="481"/>
      <c r="C2070" s="481"/>
      <c r="D2070" s="481"/>
      <c r="E2070" s="481"/>
      <c r="F2070" s="339"/>
      <c r="G2070" s="340" t="str">
        <f>IF(ISNUMBER(E2070),E2070/'Bulk DivVar Analysis'!$I$60,"")</f>
        <v/>
      </c>
      <c r="H2070" s="338" t="str">
        <f>IF(ISNUMBER(E2070), IF(G2070&gt;'Bulk DivVar Analysis'!$J$62,"Pass","Fail"),"")</f>
        <v/>
      </c>
      <c r="I2070" s="338" t="str">
        <f t="shared" si="34"/>
        <v/>
      </c>
      <c r="J2070" s="339"/>
      <c r="K2070" s="339"/>
      <c r="L2070" s="339"/>
      <c r="M2070" s="339"/>
      <c r="N2070" s="339"/>
      <c r="O2070" s="339"/>
      <c r="P2070" s="339"/>
      <c r="Q2070" s="339"/>
    </row>
    <row r="2071" spans="1:17" ht="13.5" customHeight="1">
      <c r="A2071" s="481"/>
      <c r="B2071" s="481"/>
      <c r="C2071" s="481"/>
      <c r="D2071" s="481"/>
      <c r="E2071" s="481"/>
      <c r="F2071" s="339"/>
      <c r="G2071" s="340" t="str">
        <f>IF(ISNUMBER(E2071),E2071/'Bulk DivVar Analysis'!$I$60,"")</f>
        <v/>
      </c>
      <c r="H2071" s="338" t="str">
        <f>IF(ISNUMBER(E2071), IF(G2071&gt;'Bulk DivVar Analysis'!$J$62,"Pass","Fail"),"")</f>
        <v/>
      </c>
      <c r="I2071" s="338" t="str">
        <f t="shared" si="34"/>
        <v/>
      </c>
      <c r="J2071" s="339"/>
      <c r="K2071" s="339"/>
      <c r="L2071" s="339"/>
      <c r="M2071" s="339"/>
      <c r="N2071" s="339"/>
      <c r="O2071" s="339"/>
      <c r="P2071" s="339"/>
      <c r="Q2071" s="339"/>
    </row>
    <row r="2072" spans="1:17" ht="13.5" customHeight="1">
      <c r="A2072" s="481"/>
      <c r="B2072" s="481"/>
      <c r="C2072" s="481"/>
      <c r="D2072" s="481"/>
      <c r="E2072" s="481"/>
      <c r="F2072" s="339"/>
      <c r="G2072" s="340" t="str">
        <f>IF(ISNUMBER(E2072),E2072/'Bulk DivVar Analysis'!$I$60,"")</f>
        <v/>
      </c>
      <c r="H2072" s="338" t="str">
        <f>IF(ISNUMBER(E2072), IF(G2072&gt;'Bulk DivVar Analysis'!$J$62,"Pass","Fail"),"")</f>
        <v/>
      </c>
      <c r="I2072" s="338" t="str">
        <f t="shared" si="34"/>
        <v/>
      </c>
      <c r="J2072" s="339"/>
      <c r="K2072" s="339"/>
      <c r="L2072" s="339"/>
      <c r="M2072" s="339"/>
      <c r="N2072" s="339"/>
      <c r="O2072" s="339"/>
      <c r="P2072" s="339"/>
      <c r="Q2072" s="339"/>
    </row>
    <row r="2073" spans="1:17" ht="13.5" customHeight="1">
      <c r="A2073" s="481"/>
      <c r="B2073" s="481"/>
      <c r="C2073" s="481"/>
      <c r="D2073" s="481"/>
      <c r="E2073" s="481"/>
      <c r="F2073" s="339"/>
      <c r="G2073" s="340" t="str">
        <f>IF(ISNUMBER(E2073),E2073/'Bulk DivVar Analysis'!$I$60,"")</f>
        <v/>
      </c>
      <c r="H2073" s="338" t="str">
        <f>IF(ISNUMBER(E2073), IF(G2073&gt;'Bulk DivVar Analysis'!$J$62,"Pass","Fail"),"")</f>
        <v/>
      </c>
      <c r="I2073" s="338" t="str">
        <f t="shared" si="34"/>
        <v/>
      </c>
      <c r="J2073" s="339"/>
      <c r="K2073" s="339"/>
      <c r="L2073" s="339"/>
      <c r="M2073" s="339"/>
      <c r="N2073" s="339"/>
      <c r="O2073" s="339"/>
      <c r="P2073" s="339"/>
      <c r="Q2073" s="339"/>
    </row>
    <row r="2074" spans="1:17" ht="13.5" customHeight="1">
      <c r="A2074" s="481"/>
      <c r="B2074" s="481"/>
      <c r="C2074" s="481"/>
      <c r="D2074" s="481"/>
      <c r="E2074" s="481"/>
      <c r="F2074" s="339"/>
      <c r="G2074" s="340" t="str">
        <f>IF(ISNUMBER(E2074),E2074/'Bulk DivVar Analysis'!$I$60,"")</f>
        <v/>
      </c>
      <c r="H2074" s="338" t="str">
        <f>IF(ISNUMBER(E2074), IF(G2074&gt;'Bulk DivVar Analysis'!$J$62,"Pass","Fail"),"")</f>
        <v/>
      </c>
      <c r="I2074" s="338" t="str">
        <f t="shared" si="34"/>
        <v/>
      </c>
      <c r="J2074" s="339"/>
      <c r="K2074" s="339"/>
      <c r="L2074" s="339"/>
      <c r="M2074" s="339"/>
      <c r="N2074" s="339"/>
      <c r="O2074" s="339"/>
      <c r="P2074" s="339"/>
      <c r="Q2074" s="339"/>
    </row>
    <row r="2075" spans="1:17" ht="13.5" customHeight="1">
      <c r="A2075" s="481"/>
      <c r="B2075" s="481"/>
      <c r="C2075" s="481"/>
      <c r="D2075" s="481"/>
      <c r="E2075" s="481"/>
      <c r="F2075" s="339"/>
      <c r="G2075" s="340" t="str">
        <f>IF(ISNUMBER(E2075),E2075/'Bulk DivVar Analysis'!$I$60,"")</f>
        <v/>
      </c>
      <c r="H2075" s="338" t="str">
        <f>IF(ISNUMBER(E2075), IF(G2075&gt;'Bulk DivVar Analysis'!$J$62,"Pass","Fail"),"")</f>
        <v/>
      </c>
      <c r="I2075" s="338" t="str">
        <f t="shared" si="34"/>
        <v/>
      </c>
      <c r="J2075" s="339"/>
      <c r="K2075" s="339"/>
      <c r="L2075" s="339"/>
      <c r="M2075" s="339"/>
      <c r="N2075" s="339"/>
      <c r="O2075" s="339"/>
      <c r="P2075" s="339"/>
      <c r="Q2075" s="339"/>
    </row>
    <row r="2076" spans="1:17" ht="13.5" customHeight="1">
      <c r="A2076" s="481"/>
      <c r="B2076" s="481"/>
      <c r="C2076" s="481"/>
      <c r="D2076" s="481"/>
      <c r="E2076" s="481"/>
      <c r="F2076" s="339"/>
      <c r="G2076" s="340" t="str">
        <f>IF(ISNUMBER(E2076),E2076/'Bulk DivVar Analysis'!$I$60,"")</f>
        <v/>
      </c>
      <c r="H2076" s="338" t="str">
        <f>IF(ISNUMBER(E2076), IF(G2076&gt;'Bulk DivVar Analysis'!$J$62,"Pass","Fail"),"")</f>
        <v/>
      </c>
      <c r="I2076" s="338" t="str">
        <f t="shared" si="34"/>
        <v/>
      </c>
      <c r="J2076" s="339"/>
      <c r="K2076" s="339"/>
      <c r="L2076" s="339"/>
      <c r="M2076" s="339"/>
      <c r="N2076" s="339"/>
      <c r="O2076" s="339"/>
      <c r="P2076" s="339"/>
      <c r="Q2076" s="339"/>
    </row>
    <row r="2077" spans="1:17" ht="13.5" customHeight="1">
      <c r="A2077" s="481"/>
      <c r="B2077" s="481"/>
      <c r="C2077" s="481"/>
      <c r="D2077" s="481"/>
      <c r="E2077" s="481"/>
      <c r="F2077" s="339"/>
      <c r="G2077" s="340" t="str">
        <f>IF(ISNUMBER(E2077),E2077/'Bulk DivVar Analysis'!$I$60,"")</f>
        <v/>
      </c>
      <c r="H2077" s="338" t="str">
        <f>IF(ISNUMBER(E2077), IF(G2077&gt;'Bulk DivVar Analysis'!$J$62,"Pass","Fail"),"")</f>
        <v/>
      </c>
      <c r="I2077" s="338" t="str">
        <f t="shared" si="34"/>
        <v/>
      </c>
      <c r="J2077" s="339"/>
      <c r="K2077" s="339"/>
      <c r="L2077" s="339"/>
      <c r="M2077" s="339"/>
      <c r="N2077" s="339"/>
      <c r="O2077" s="339"/>
      <c r="P2077" s="339"/>
      <c r="Q2077" s="339"/>
    </row>
    <row r="2078" spans="1:17" ht="13.5" customHeight="1">
      <c r="A2078" s="481"/>
      <c r="B2078" s="481"/>
      <c r="C2078" s="481"/>
      <c r="D2078" s="481"/>
      <c r="E2078" s="481"/>
      <c r="F2078" s="339"/>
      <c r="G2078" s="340" t="str">
        <f>IF(ISNUMBER(E2078),E2078/'Bulk DivVar Analysis'!$I$60,"")</f>
        <v/>
      </c>
      <c r="H2078" s="338" t="str">
        <f>IF(ISNUMBER(E2078), IF(G2078&gt;'Bulk DivVar Analysis'!$J$62,"Pass","Fail"),"")</f>
        <v/>
      </c>
      <c r="I2078" s="338" t="str">
        <f t="shared" si="34"/>
        <v/>
      </c>
      <c r="J2078" s="339"/>
      <c r="K2078" s="339"/>
      <c r="L2078" s="339"/>
      <c r="M2078" s="339"/>
      <c r="N2078" s="339"/>
      <c r="O2078" s="339"/>
      <c r="P2078" s="339"/>
      <c r="Q2078" s="339"/>
    </row>
    <row r="2079" spans="1:17" ht="13.5" customHeight="1">
      <c r="A2079" s="481"/>
      <c r="B2079" s="481"/>
      <c r="C2079" s="481"/>
      <c r="D2079" s="481"/>
      <c r="E2079" s="481"/>
      <c r="F2079" s="339"/>
      <c r="G2079" s="340" t="str">
        <f>IF(ISNUMBER(E2079),E2079/'Bulk DivVar Analysis'!$I$60,"")</f>
        <v/>
      </c>
      <c r="H2079" s="338" t="str">
        <f>IF(ISNUMBER(E2079), IF(G2079&gt;'Bulk DivVar Analysis'!$J$62,"Pass","Fail"),"")</f>
        <v/>
      </c>
      <c r="I2079" s="338" t="str">
        <f t="shared" si="34"/>
        <v/>
      </c>
      <c r="J2079" s="339"/>
      <c r="K2079" s="339"/>
      <c r="L2079" s="339"/>
      <c r="M2079" s="339"/>
      <c r="N2079" s="339"/>
      <c r="O2079" s="339"/>
      <c r="P2079" s="339"/>
      <c r="Q2079" s="339"/>
    </row>
    <row r="2080" spans="1:17" ht="13.5" customHeight="1">
      <c r="A2080" s="481"/>
      <c r="B2080" s="481"/>
      <c r="C2080" s="481"/>
      <c r="D2080" s="481"/>
      <c r="E2080" s="481"/>
      <c r="F2080" s="339"/>
      <c r="G2080" s="340" t="str">
        <f>IF(ISNUMBER(E2080),E2080/'Bulk DivVar Analysis'!$I$60,"")</f>
        <v/>
      </c>
      <c r="H2080" s="338" t="str">
        <f>IF(ISNUMBER(E2080), IF(G2080&gt;'Bulk DivVar Analysis'!$J$62,"Pass","Fail"),"")</f>
        <v/>
      </c>
      <c r="I2080" s="338" t="str">
        <f t="shared" si="34"/>
        <v/>
      </c>
      <c r="J2080" s="339"/>
      <c r="K2080" s="339"/>
      <c r="L2080" s="339"/>
      <c r="M2080" s="339"/>
      <c r="N2080" s="339"/>
      <c r="O2080" s="339"/>
      <c r="P2080" s="339"/>
      <c r="Q2080" s="339"/>
    </row>
    <row r="2081" spans="1:17" ht="13.5" customHeight="1">
      <c r="A2081" s="481"/>
      <c r="B2081" s="481"/>
      <c r="C2081" s="481"/>
      <c r="D2081" s="481"/>
      <c r="E2081" s="481"/>
      <c r="F2081" s="339"/>
      <c r="G2081" s="340" t="str">
        <f>IF(ISNUMBER(E2081),E2081/'Bulk DivVar Analysis'!$I$60,"")</f>
        <v/>
      </c>
      <c r="H2081" s="338" t="str">
        <f>IF(ISNUMBER(E2081), IF(G2081&gt;'Bulk DivVar Analysis'!$J$62,"Pass","Fail"),"")</f>
        <v/>
      </c>
      <c r="I2081" s="338" t="str">
        <f t="shared" si="34"/>
        <v/>
      </c>
      <c r="J2081" s="339"/>
      <c r="K2081" s="339"/>
      <c r="L2081" s="339"/>
      <c r="M2081" s="339"/>
      <c r="N2081" s="339"/>
      <c r="O2081" s="339"/>
      <c r="P2081" s="339"/>
      <c r="Q2081" s="339"/>
    </row>
    <row r="2082" spans="1:17" ht="13.5" customHeight="1">
      <c r="A2082" s="481"/>
      <c r="B2082" s="481"/>
      <c r="C2082" s="481"/>
      <c r="D2082" s="481"/>
      <c r="E2082" s="481"/>
      <c r="F2082" s="339"/>
      <c r="G2082" s="340" t="str">
        <f>IF(ISNUMBER(E2082),E2082/'Bulk DivVar Analysis'!$I$60,"")</f>
        <v/>
      </c>
      <c r="H2082" s="338" t="str">
        <f>IF(ISNUMBER(E2082), IF(G2082&gt;'Bulk DivVar Analysis'!$J$62,"Pass","Fail"),"")</f>
        <v/>
      </c>
      <c r="I2082" s="338" t="str">
        <f t="shared" si="34"/>
        <v/>
      </c>
      <c r="J2082" s="339"/>
      <c r="K2082" s="339"/>
      <c r="L2082" s="339"/>
      <c r="M2082" s="339"/>
      <c r="N2082" s="339"/>
      <c r="O2082" s="339"/>
      <c r="P2082" s="339"/>
      <c r="Q2082" s="339"/>
    </row>
    <row r="2083" spans="1:17" ht="13.5" customHeight="1">
      <c r="A2083" s="481"/>
      <c r="B2083" s="481"/>
      <c r="C2083" s="481"/>
      <c r="D2083" s="481"/>
      <c r="E2083" s="481"/>
      <c r="F2083" s="339"/>
      <c r="G2083" s="340" t="str">
        <f>IF(ISNUMBER(E2083),E2083/'Bulk DivVar Analysis'!$I$60,"")</f>
        <v/>
      </c>
      <c r="H2083" s="338" t="str">
        <f>IF(ISNUMBER(E2083), IF(G2083&gt;'Bulk DivVar Analysis'!$J$62,"Pass","Fail"),"")</f>
        <v/>
      </c>
      <c r="I2083" s="338" t="str">
        <f t="shared" si="34"/>
        <v/>
      </c>
      <c r="J2083" s="339"/>
      <c r="K2083" s="339"/>
      <c r="L2083" s="339"/>
      <c r="M2083" s="339"/>
      <c r="N2083" s="339"/>
      <c r="O2083" s="339"/>
      <c r="P2083" s="339"/>
      <c r="Q2083" s="339"/>
    </row>
    <row r="2084" spans="1:17" ht="13.5" customHeight="1">
      <c r="A2084" s="481"/>
      <c r="B2084" s="481"/>
      <c r="C2084" s="481"/>
      <c r="D2084" s="481"/>
      <c r="E2084" s="481"/>
      <c r="F2084" s="339"/>
      <c r="G2084" s="340" t="str">
        <f>IF(ISNUMBER(E2084),E2084/'Bulk DivVar Analysis'!$I$60,"")</f>
        <v/>
      </c>
      <c r="H2084" s="338" t="str">
        <f>IF(ISNUMBER(E2084), IF(G2084&gt;'Bulk DivVar Analysis'!$J$62,"Pass","Fail"),"")</f>
        <v/>
      </c>
      <c r="I2084" s="338" t="str">
        <f t="shared" si="34"/>
        <v/>
      </c>
      <c r="J2084" s="339"/>
      <c r="K2084" s="339"/>
      <c r="L2084" s="339"/>
      <c r="M2084" s="339"/>
      <c r="N2084" s="339"/>
      <c r="O2084" s="339"/>
      <c r="P2084" s="339"/>
      <c r="Q2084" s="339"/>
    </row>
    <row r="2085" spans="1:17" ht="13.5" customHeight="1">
      <c r="A2085" s="481"/>
      <c r="B2085" s="481"/>
      <c r="C2085" s="481"/>
      <c r="D2085" s="481"/>
      <c r="E2085" s="481"/>
      <c r="F2085" s="339"/>
      <c r="G2085" s="340" t="str">
        <f>IF(ISNUMBER(E2085),E2085/'Bulk DivVar Analysis'!$I$60,"")</f>
        <v/>
      </c>
      <c r="H2085" s="338" t="str">
        <f>IF(ISNUMBER(E2085), IF(G2085&gt;'Bulk DivVar Analysis'!$J$62,"Pass","Fail"),"")</f>
        <v/>
      </c>
      <c r="I2085" s="338" t="str">
        <f t="shared" si="34"/>
        <v/>
      </c>
      <c r="J2085" s="339"/>
      <c r="K2085" s="339"/>
      <c r="L2085" s="339"/>
      <c r="M2085" s="339"/>
      <c r="N2085" s="339"/>
      <c r="O2085" s="339"/>
      <c r="P2085" s="339"/>
      <c r="Q2085" s="339"/>
    </row>
    <row r="2086" spans="1:17" ht="13.5" customHeight="1">
      <c r="A2086" s="481"/>
      <c r="B2086" s="481"/>
      <c r="C2086" s="481"/>
      <c r="D2086" s="481"/>
      <c r="E2086" s="481"/>
      <c r="F2086" s="339"/>
      <c r="G2086" s="340" t="str">
        <f>IF(ISNUMBER(E2086),E2086/'Bulk DivVar Analysis'!$I$60,"")</f>
        <v/>
      </c>
      <c r="H2086" s="338" t="str">
        <f>IF(ISNUMBER(E2086), IF(G2086&gt;'Bulk DivVar Analysis'!$J$62,"Pass","Fail"),"")</f>
        <v/>
      </c>
      <c r="I2086" s="338" t="str">
        <f t="shared" si="34"/>
        <v/>
      </c>
      <c r="J2086" s="339"/>
      <c r="K2086" s="339"/>
      <c r="L2086" s="339"/>
      <c r="M2086" s="339"/>
      <c r="N2086" s="339"/>
      <c r="O2086" s="339"/>
      <c r="P2086" s="339"/>
      <c r="Q2086" s="339"/>
    </row>
    <row r="2087" spans="1:17" ht="13.5" customHeight="1">
      <c r="A2087" s="481"/>
      <c r="B2087" s="481"/>
      <c r="C2087" s="481"/>
      <c r="D2087" s="481"/>
      <c r="E2087" s="481"/>
      <c r="F2087" s="339"/>
      <c r="G2087" s="340" t="str">
        <f>IF(ISNUMBER(E2087),E2087/'Bulk DivVar Analysis'!$I$60,"")</f>
        <v/>
      </c>
      <c r="H2087" s="338" t="str">
        <f>IF(ISNUMBER(E2087), IF(G2087&gt;'Bulk DivVar Analysis'!$J$62,"Pass","Fail"),"")</f>
        <v/>
      </c>
      <c r="I2087" s="338" t="str">
        <f t="shared" si="34"/>
        <v/>
      </c>
      <c r="J2087" s="339"/>
      <c r="K2087" s="339"/>
      <c r="L2087" s="339"/>
      <c r="M2087" s="339"/>
      <c r="N2087" s="339"/>
      <c r="O2087" s="339"/>
      <c r="P2087" s="339"/>
      <c r="Q2087" s="339"/>
    </row>
    <row r="2088" spans="1:17" ht="13.5" customHeight="1">
      <c r="A2088" s="481"/>
      <c r="B2088" s="481"/>
      <c r="C2088" s="481"/>
      <c r="D2088" s="481"/>
      <c r="E2088" s="481"/>
      <c r="F2088" s="339"/>
      <c r="G2088" s="340" t="str">
        <f>IF(ISNUMBER(E2088),E2088/'Bulk DivVar Analysis'!$I$60,"")</f>
        <v/>
      </c>
      <c r="H2088" s="338" t="str">
        <f>IF(ISNUMBER(E2088), IF(G2088&gt;'Bulk DivVar Analysis'!$J$62,"Pass","Fail"),"")</f>
        <v/>
      </c>
      <c r="I2088" s="338" t="str">
        <f t="shared" si="34"/>
        <v/>
      </c>
      <c r="J2088" s="339"/>
      <c r="K2088" s="339"/>
      <c r="L2088" s="339"/>
      <c r="M2088" s="339"/>
      <c r="N2088" s="339"/>
      <c r="O2088" s="339"/>
      <c r="P2088" s="339"/>
      <c r="Q2088" s="339"/>
    </row>
    <row r="2089" spans="1:17" ht="13.5" customHeight="1">
      <c r="A2089" s="481"/>
      <c r="B2089" s="481"/>
      <c r="C2089" s="481"/>
      <c r="D2089" s="481"/>
      <c r="E2089" s="481"/>
      <c r="F2089" s="339"/>
      <c r="G2089" s="340" t="str">
        <f>IF(ISNUMBER(E2089),E2089/'Bulk DivVar Analysis'!$I$60,"")</f>
        <v/>
      </c>
      <c r="H2089" s="338" t="str">
        <f>IF(ISNUMBER(E2089), IF(G2089&gt;'Bulk DivVar Analysis'!$J$62,"Pass","Fail"),"")</f>
        <v/>
      </c>
      <c r="I2089" s="338" t="str">
        <f t="shared" si="34"/>
        <v/>
      </c>
      <c r="J2089" s="339"/>
      <c r="K2089" s="339"/>
      <c r="L2089" s="339"/>
      <c r="M2089" s="339"/>
      <c r="N2089" s="339"/>
      <c r="O2089" s="339"/>
      <c r="P2089" s="339"/>
      <c r="Q2089" s="339"/>
    </row>
    <row r="2090" spans="1:17" ht="13.5" customHeight="1">
      <c r="A2090" s="481"/>
      <c r="B2090" s="481"/>
      <c r="C2090" s="481"/>
      <c r="D2090" s="481"/>
      <c r="E2090" s="481"/>
      <c r="F2090" s="339"/>
      <c r="G2090" s="340" t="str">
        <f>IF(ISNUMBER(E2090),E2090/'Bulk DivVar Analysis'!$I$60,"")</f>
        <v/>
      </c>
      <c r="H2090" s="338" t="str">
        <f>IF(ISNUMBER(E2090), IF(G2090&gt;'Bulk DivVar Analysis'!$J$62,"Pass","Fail"),"")</f>
        <v/>
      </c>
      <c r="I2090" s="338" t="str">
        <f t="shared" si="34"/>
        <v/>
      </c>
      <c r="J2090" s="339"/>
      <c r="K2090" s="339"/>
      <c r="L2090" s="339"/>
      <c r="M2090" s="339"/>
      <c r="N2090" s="339"/>
      <c r="O2090" s="339"/>
      <c r="P2090" s="339"/>
      <c r="Q2090" s="339"/>
    </row>
    <row r="2091" spans="1:17" ht="13.5" customHeight="1">
      <c r="A2091" s="481"/>
      <c r="B2091" s="481"/>
      <c r="C2091" s="481"/>
      <c r="D2091" s="481"/>
      <c r="E2091" s="481"/>
      <c r="F2091" s="339"/>
      <c r="G2091" s="340" t="str">
        <f>IF(ISNUMBER(E2091),E2091/'Bulk DivVar Analysis'!$I$60,"")</f>
        <v/>
      </c>
      <c r="H2091" s="338" t="str">
        <f>IF(ISNUMBER(E2091), IF(G2091&gt;'Bulk DivVar Analysis'!$J$62,"Pass","Fail"),"")</f>
        <v/>
      </c>
      <c r="I2091" s="338" t="str">
        <f t="shared" si="34"/>
        <v/>
      </c>
      <c r="J2091" s="339"/>
      <c r="K2091" s="339"/>
      <c r="L2091" s="339"/>
      <c r="M2091" s="339"/>
      <c r="N2091" s="339"/>
      <c r="O2091" s="339"/>
      <c r="P2091" s="339"/>
      <c r="Q2091" s="339"/>
    </row>
    <row r="2092" spans="1:17" ht="13.5" customHeight="1">
      <c r="A2092" s="481"/>
      <c r="B2092" s="481"/>
      <c r="C2092" s="481"/>
      <c r="D2092" s="481"/>
      <c r="E2092" s="481"/>
      <c r="F2092" s="339"/>
      <c r="G2092" s="340" t="str">
        <f>IF(ISNUMBER(E2092),E2092/'Bulk DivVar Analysis'!$I$60,"")</f>
        <v/>
      </c>
      <c r="H2092" s="338" t="str">
        <f>IF(ISNUMBER(E2092), IF(G2092&gt;'Bulk DivVar Analysis'!$J$62,"Pass","Fail"),"")</f>
        <v/>
      </c>
      <c r="I2092" s="338" t="str">
        <f t="shared" si="34"/>
        <v/>
      </c>
      <c r="J2092" s="339"/>
      <c r="K2092" s="339"/>
      <c r="L2092" s="339"/>
      <c r="M2092" s="339"/>
      <c r="N2092" s="339"/>
      <c r="O2092" s="339"/>
      <c r="P2092" s="339"/>
      <c r="Q2092" s="339"/>
    </row>
    <row r="2093" spans="1:17" ht="13.5" customHeight="1">
      <c r="A2093" s="481"/>
      <c r="B2093" s="481"/>
      <c r="C2093" s="481"/>
      <c r="D2093" s="481"/>
      <c r="E2093" s="481"/>
      <c r="F2093" s="339"/>
      <c r="G2093" s="340" t="str">
        <f>IF(ISNUMBER(E2093),E2093/'Bulk DivVar Analysis'!$I$60,"")</f>
        <v/>
      </c>
      <c r="H2093" s="338" t="str">
        <f>IF(ISNUMBER(E2093), IF(G2093&gt;'Bulk DivVar Analysis'!$J$62,"Pass","Fail"),"")</f>
        <v/>
      </c>
      <c r="I2093" s="338" t="str">
        <f t="shared" si="34"/>
        <v/>
      </c>
      <c r="J2093" s="339"/>
      <c r="K2093" s="339"/>
      <c r="L2093" s="339"/>
      <c r="M2093" s="339"/>
      <c r="N2093" s="339"/>
      <c r="O2093" s="339"/>
      <c r="P2093" s="339"/>
      <c r="Q2093" s="339"/>
    </row>
    <row r="2094" spans="1:17" ht="13.5" customHeight="1">
      <c r="A2094" s="481"/>
      <c r="B2094" s="481"/>
      <c r="C2094" s="481"/>
      <c r="D2094" s="481"/>
      <c r="E2094" s="481"/>
      <c r="F2094" s="339"/>
      <c r="G2094" s="340" t="str">
        <f>IF(ISNUMBER(E2094),E2094/'Bulk DivVar Analysis'!$I$60,"")</f>
        <v/>
      </c>
      <c r="H2094" s="338" t="str">
        <f>IF(ISNUMBER(E2094), IF(G2094&gt;'Bulk DivVar Analysis'!$J$62,"Pass","Fail"),"")</f>
        <v/>
      </c>
      <c r="I2094" s="338" t="str">
        <f t="shared" si="34"/>
        <v/>
      </c>
      <c r="J2094" s="339"/>
      <c r="K2094" s="339"/>
      <c r="L2094" s="339"/>
      <c r="M2094" s="339"/>
      <c r="N2094" s="339"/>
      <c r="O2094" s="339"/>
      <c r="P2094" s="339"/>
      <c r="Q2094" s="339"/>
    </row>
    <row r="2095" spans="1:17" ht="13.5" customHeight="1">
      <c r="A2095" s="481"/>
      <c r="B2095" s="481"/>
      <c r="C2095" s="481"/>
      <c r="D2095" s="481"/>
      <c r="E2095" s="481"/>
      <c r="F2095" s="339"/>
      <c r="G2095" s="340" t="str">
        <f>IF(ISNUMBER(E2095),E2095/'Bulk DivVar Analysis'!$I$60,"")</f>
        <v/>
      </c>
      <c r="H2095" s="338" t="str">
        <f>IF(ISNUMBER(E2095), IF(G2095&gt;'Bulk DivVar Analysis'!$J$62,"Pass","Fail"),"")</f>
        <v/>
      </c>
      <c r="I2095" s="338" t="str">
        <f t="shared" si="34"/>
        <v/>
      </c>
      <c r="J2095" s="339"/>
      <c r="K2095" s="339"/>
      <c r="L2095" s="339"/>
      <c r="M2095" s="339"/>
      <c r="N2095" s="339"/>
      <c r="O2095" s="339"/>
      <c r="P2095" s="339"/>
      <c r="Q2095" s="339"/>
    </row>
    <row r="2096" spans="1:17" ht="13.5" customHeight="1">
      <c r="A2096" s="481"/>
      <c r="B2096" s="481"/>
      <c r="C2096" s="481"/>
      <c r="D2096" s="481"/>
      <c r="E2096" s="481"/>
      <c r="F2096" s="339"/>
      <c r="G2096" s="340" t="str">
        <f>IF(ISNUMBER(E2096),E2096/'Bulk DivVar Analysis'!$I$60,"")</f>
        <v/>
      </c>
      <c r="H2096" s="338" t="str">
        <f>IF(ISNUMBER(E2096), IF(G2096&gt;'Bulk DivVar Analysis'!$J$62,"Pass","Fail"),"")</f>
        <v/>
      </c>
      <c r="I2096" s="338" t="str">
        <f t="shared" si="34"/>
        <v/>
      </c>
      <c r="J2096" s="339"/>
      <c r="K2096" s="339"/>
      <c r="L2096" s="339"/>
      <c r="M2096" s="339"/>
      <c r="N2096" s="339"/>
      <c r="O2096" s="339"/>
      <c r="P2096" s="339"/>
      <c r="Q2096" s="339"/>
    </row>
    <row r="2097" spans="1:17" ht="13.5" customHeight="1">
      <c r="A2097" s="481"/>
      <c r="B2097" s="481"/>
      <c r="C2097" s="481"/>
      <c r="D2097" s="481"/>
      <c r="E2097" s="481"/>
      <c r="F2097" s="339"/>
      <c r="G2097" s="340" t="str">
        <f>IF(ISNUMBER(E2097),E2097/'Bulk DivVar Analysis'!$I$60,"")</f>
        <v/>
      </c>
      <c r="H2097" s="338" t="str">
        <f>IF(ISNUMBER(E2097), IF(G2097&gt;'Bulk DivVar Analysis'!$J$62,"Pass","Fail"),"")</f>
        <v/>
      </c>
      <c r="I2097" s="338" t="str">
        <f t="shared" si="34"/>
        <v/>
      </c>
      <c r="J2097" s="339"/>
      <c r="K2097" s="339"/>
      <c r="L2097" s="339"/>
      <c r="M2097" s="339"/>
      <c r="N2097" s="339"/>
      <c r="O2097" s="339"/>
      <c r="P2097" s="339"/>
      <c r="Q2097" s="339"/>
    </row>
    <row r="2098" spans="1:17" ht="13.5" customHeight="1">
      <c r="A2098" s="481"/>
      <c r="B2098" s="481"/>
      <c r="C2098" s="481"/>
      <c r="D2098" s="481"/>
      <c r="E2098" s="481"/>
      <c r="F2098" s="339"/>
      <c r="G2098" s="340" t="str">
        <f>IF(ISNUMBER(E2098),E2098/'Bulk DivVar Analysis'!$I$60,"")</f>
        <v/>
      </c>
      <c r="H2098" s="338" t="str">
        <f>IF(ISNUMBER(E2098), IF(G2098&gt;'Bulk DivVar Analysis'!$J$62,"Pass","Fail"),"")</f>
        <v/>
      </c>
      <c r="I2098" s="338" t="str">
        <f t="shared" si="34"/>
        <v/>
      </c>
      <c r="J2098" s="339"/>
      <c r="K2098" s="339"/>
      <c r="L2098" s="339"/>
      <c r="M2098" s="339"/>
      <c r="N2098" s="339"/>
      <c r="O2098" s="339"/>
      <c r="P2098" s="339"/>
      <c r="Q2098" s="339"/>
    </row>
    <row r="2099" spans="1:17" ht="13.5" customHeight="1">
      <c r="A2099" s="481"/>
      <c r="B2099" s="481"/>
      <c r="C2099" s="481"/>
      <c r="D2099" s="481"/>
      <c r="E2099" s="481"/>
      <c r="F2099" s="339"/>
      <c r="G2099" s="340" t="str">
        <f>IF(ISNUMBER(E2099),E2099/'Bulk DivVar Analysis'!$I$60,"")</f>
        <v/>
      </c>
      <c r="H2099" s="338" t="str">
        <f>IF(ISNUMBER(E2099), IF(G2099&gt;'Bulk DivVar Analysis'!$J$62,"Pass","Fail"),"")</f>
        <v/>
      </c>
      <c r="I2099" s="338" t="str">
        <f t="shared" si="34"/>
        <v/>
      </c>
      <c r="J2099" s="339"/>
      <c r="K2099" s="339"/>
      <c r="L2099" s="339"/>
      <c r="M2099" s="339"/>
      <c r="N2099" s="339"/>
      <c r="O2099" s="339"/>
      <c r="P2099" s="339"/>
      <c r="Q2099" s="339"/>
    </row>
    <row r="2100" spans="1:17" ht="13.5" customHeight="1">
      <c r="A2100" s="481"/>
      <c r="B2100" s="481"/>
      <c r="C2100" s="481"/>
      <c r="D2100" s="481"/>
      <c r="E2100" s="481"/>
      <c r="F2100" s="339"/>
      <c r="G2100" s="340" t="str">
        <f>IF(ISNUMBER(E2100),E2100/'Bulk DivVar Analysis'!$I$60,"")</f>
        <v/>
      </c>
      <c r="H2100" s="338" t="str">
        <f>IF(ISNUMBER(E2100), IF(G2100&gt;'Bulk DivVar Analysis'!$J$62,"Pass","Fail"),"")</f>
        <v/>
      </c>
      <c r="I2100" s="338" t="str">
        <f t="shared" si="34"/>
        <v/>
      </c>
      <c r="J2100" s="339"/>
      <c r="K2100" s="339"/>
      <c r="L2100" s="339"/>
      <c r="M2100" s="339"/>
      <c r="N2100" s="339"/>
      <c r="O2100" s="339"/>
      <c r="P2100" s="339"/>
      <c r="Q2100" s="339"/>
    </row>
    <row r="2101" spans="1:17" ht="13.5" customHeight="1">
      <c r="A2101" s="481"/>
      <c r="B2101" s="481"/>
      <c r="C2101" s="481"/>
      <c r="D2101" s="481"/>
      <c r="E2101" s="481"/>
      <c r="F2101" s="339"/>
      <c r="G2101" s="340" t="str">
        <f>IF(ISNUMBER(E2101),E2101/'Bulk DivVar Analysis'!$I$60,"")</f>
        <v/>
      </c>
      <c r="H2101" s="338" t="str">
        <f>IF(ISNUMBER(E2101), IF(G2101&gt;'Bulk DivVar Analysis'!$J$62,"Pass","Fail"),"")</f>
        <v/>
      </c>
      <c r="I2101" s="338" t="str">
        <f t="shared" si="34"/>
        <v/>
      </c>
      <c r="J2101" s="339"/>
      <c r="K2101" s="339"/>
      <c r="L2101" s="339"/>
      <c r="M2101" s="339"/>
      <c r="N2101" s="339"/>
      <c r="O2101" s="339"/>
      <c r="P2101" s="339"/>
      <c r="Q2101" s="339"/>
    </row>
    <row r="2102" spans="1:17" ht="13.5" customHeight="1">
      <c r="A2102" s="481"/>
      <c r="B2102" s="481"/>
      <c r="C2102" s="481"/>
      <c r="D2102" s="481"/>
      <c r="E2102" s="481"/>
      <c r="F2102" s="339"/>
      <c r="G2102" s="340" t="str">
        <f>IF(ISNUMBER(E2102),E2102/'Bulk DivVar Analysis'!$I$60,"")</f>
        <v/>
      </c>
      <c r="H2102" s="338" t="str">
        <f>IF(ISNUMBER(E2102), IF(G2102&gt;'Bulk DivVar Analysis'!$J$62,"Pass","Fail"),"")</f>
        <v/>
      </c>
      <c r="I2102" s="338" t="str">
        <f t="shared" si="34"/>
        <v/>
      </c>
      <c r="J2102" s="339"/>
      <c r="K2102" s="339"/>
      <c r="L2102" s="339"/>
      <c r="M2102" s="339"/>
      <c r="N2102" s="339"/>
      <c r="O2102" s="339"/>
      <c r="P2102" s="339"/>
      <c r="Q2102" s="339"/>
    </row>
    <row r="2103" spans="1:17" ht="13.5" customHeight="1">
      <c r="A2103" s="481"/>
      <c r="B2103" s="481"/>
      <c r="C2103" s="481"/>
      <c r="D2103" s="481"/>
      <c r="E2103" s="481"/>
      <c r="F2103" s="339"/>
      <c r="G2103" s="340" t="str">
        <f>IF(ISNUMBER(E2103),E2103/'Bulk DivVar Analysis'!$I$60,"")</f>
        <v/>
      </c>
      <c r="H2103" s="338" t="str">
        <f>IF(ISNUMBER(E2103), IF(G2103&gt;'Bulk DivVar Analysis'!$J$62,"Pass","Fail"),"")</f>
        <v/>
      </c>
      <c r="I2103" s="338" t="str">
        <f t="shared" si="34"/>
        <v/>
      </c>
      <c r="J2103" s="339"/>
      <c r="K2103" s="339"/>
      <c r="L2103" s="339"/>
      <c r="M2103" s="339"/>
      <c r="N2103" s="339"/>
      <c r="O2103" s="339"/>
      <c r="P2103" s="339"/>
      <c r="Q2103" s="339"/>
    </row>
    <row r="2104" spans="1:17" ht="13.5" customHeight="1">
      <c r="A2104" s="481"/>
      <c r="B2104" s="481"/>
      <c r="C2104" s="481"/>
      <c r="D2104" s="481"/>
      <c r="E2104" s="481"/>
      <c r="F2104" s="339"/>
      <c r="G2104" s="340" t="str">
        <f>IF(ISNUMBER(E2104),E2104/'Bulk DivVar Analysis'!$I$60,"")</f>
        <v/>
      </c>
      <c r="H2104" s="338" t="str">
        <f>IF(ISNUMBER(E2104), IF(G2104&gt;'Bulk DivVar Analysis'!$J$62,"Pass","Fail"),"")</f>
        <v/>
      </c>
      <c r="I2104" s="338" t="str">
        <f t="shared" si="34"/>
        <v/>
      </c>
      <c r="J2104" s="339"/>
      <c r="K2104" s="339"/>
      <c r="L2104" s="339"/>
      <c r="M2104" s="339"/>
      <c r="N2104" s="339"/>
      <c r="O2104" s="339"/>
      <c r="P2104" s="339"/>
      <c r="Q2104" s="339"/>
    </row>
    <row r="2105" spans="1:17" ht="13.5" customHeight="1">
      <c r="A2105" s="481"/>
      <c r="B2105" s="481"/>
      <c r="C2105" s="481"/>
      <c r="D2105" s="481"/>
      <c r="E2105" s="481"/>
      <c r="F2105" s="339"/>
      <c r="G2105" s="340" t="str">
        <f>IF(ISNUMBER(E2105),E2105/'Bulk DivVar Analysis'!$I$60,"")</f>
        <v/>
      </c>
      <c r="H2105" s="338" t="str">
        <f>IF(ISNUMBER(E2105), IF(G2105&gt;'Bulk DivVar Analysis'!$J$62,"Pass","Fail"),"")</f>
        <v/>
      </c>
      <c r="I2105" s="338" t="str">
        <f t="shared" si="34"/>
        <v/>
      </c>
      <c r="J2105" s="339"/>
      <c r="K2105" s="339"/>
      <c r="L2105" s="339"/>
      <c r="M2105" s="339"/>
      <c r="N2105" s="339"/>
      <c r="O2105" s="339"/>
      <c r="P2105" s="339"/>
      <c r="Q2105" s="339"/>
    </row>
    <row r="2106" spans="1:17" ht="13.5" customHeight="1">
      <c r="A2106" s="481"/>
      <c r="B2106" s="481"/>
      <c r="C2106" s="481"/>
      <c r="D2106" s="481"/>
      <c r="E2106" s="481"/>
      <c r="F2106" s="339"/>
      <c r="G2106" s="340" t="str">
        <f>IF(ISNUMBER(E2106),E2106/'Bulk DivVar Analysis'!$I$60,"")</f>
        <v/>
      </c>
      <c r="H2106" s="338" t="str">
        <f>IF(ISNUMBER(E2106), IF(G2106&gt;'Bulk DivVar Analysis'!$J$62,"Pass","Fail"),"")</f>
        <v/>
      </c>
      <c r="I2106" s="338" t="str">
        <f t="shared" si="34"/>
        <v/>
      </c>
      <c r="J2106" s="339"/>
      <c r="K2106" s="339"/>
      <c r="L2106" s="339"/>
      <c r="M2106" s="339"/>
      <c r="N2106" s="339"/>
      <c r="O2106" s="339"/>
      <c r="P2106" s="339"/>
      <c r="Q2106" s="339"/>
    </row>
    <row r="2107" spans="1:17" ht="13.5" customHeight="1">
      <c r="A2107" s="481"/>
      <c r="B2107" s="481"/>
      <c r="C2107" s="481"/>
      <c r="D2107" s="481"/>
      <c r="E2107" s="481"/>
      <c r="F2107" s="339"/>
      <c r="G2107" s="340" t="str">
        <f>IF(ISNUMBER(E2107),E2107/'Bulk DivVar Analysis'!$I$60,"")</f>
        <v/>
      </c>
      <c r="H2107" s="338" t="str">
        <f>IF(ISNUMBER(E2107), IF(G2107&gt;'Bulk DivVar Analysis'!$J$62,"Pass","Fail"),"")</f>
        <v/>
      </c>
      <c r="I2107" s="338" t="str">
        <f t="shared" si="34"/>
        <v/>
      </c>
      <c r="J2107" s="339"/>
      <c r="K2107" s="339"/>
      <c r="L2107" s="339"/>
      <c r="M2107" s="339"/>
      <c r="N2107" s="339"/>
      <c r="O2107" s="339"/>
      <c r="P2107" s="339"/>
      <c r="Q2107" s="339"/>
    </row>
    <row r="2108" spans="1:17" ht="13.5" customHeight="1">
      <c r="A2108" s="481"/>
      <c r="B2108" s="481"/>
      <c r="C2108" s="481"/>
      <c r="D2108" s="481"/>
      <c r="E2108" s="481"/>
      <c r="F2108" s="339"/>
      <c r="G2108" s="340" t="str">
        <f>IF(ISNUMBER(E2108),E2108/'Bulk DivVar Analysis'!$I$60,"")</f>
        <v/>
      </c>
      <c r="H2108" s="338" t="str">
        <f>IF(ISNUMBER(E2108), IF(G2108&gt;'Bulk DivVar Analysis'!$J$62,"Pass","Fail"),"")</f>
        <v/>
      </c>
      <c r="I2108" s="338" t="str">
        <f t="shared" si="34"/>
        <v/>
      </c>
      <c r="J2108" s="339"/>
      <c r="K2108" s="339"/>
      <c r="L2108" s="339"/>
      <c r="M2108" s="339"/>
      <c r="N2108" s="339"/>
      <c r="O2108" s="339"/>
      <c r="P2108" s="339"/>
      <c r="Q2108" s="339"/>
    </row>
    <row r="2109" spans="1:17" ht="13.5" customHeight="1">
      <c r="A2109" s="481"/>
      <c r="B2109" s="481"/>
      <c r="C2109" s="481"/>
      <c r="D2109" s="481"/>
      <c r="E2109" s="481"/>
      <c r="F2109" s="339"/>
      <c r="G2109" s="340" t="str">
        <f>IF(ISNUMBER(E2109),E2109/'Bulk DivVar Analysis'!$I$60,"")</f>
        <v/>
      </c>
      <c r="H2109" s="338" t="str">
        <f>IF(ISNUMBER(E2109), IF(G2109&gt;'Bulk DivVar Analysis'!$J$62,"Pass","Fail"),"")</f>
        <v/>
      </c>
      <c r="I2109" s="338" t="str">
        <f t="shared" si="34"/>
        <v/>
      </c>
      <c r="J2109" s="339"/>
      <c r="K2109" s="339"/>
      <c r="L2109" s="339"/>
      <c r="M2109" s="339"/>
      <c r="N2109" s="339"/>
      <c r="O2109" s="339"/>
      <c r="P2109" s="339"/>
      <c r="Q2109" s="339"/>
    </row>
    <row r="2110" spans="1:17" ht="13.5" customHeight="1">
      <c r="A2110" s="481"/>
      <c r="B2110" s="481"/>
      <c r="C2110" s="481"/>
      <c r="D2110" s="481"/>
      <c r="E2110" s="481"/>
      <c r="F2110" s="339"/>
      <c r="G2110" s="340" t="str">
        <f>IF(ISNUMBER(E2110),E2110/'Bulk DivVar Analysis'!$I$60,"")</f>
        <v/>
      </c>
      <c r="H2110" s="338" t="str">
        <f>IF(ISNUMBER(E2110), IF(G2110&gt;'Bulk DivVar Analysis'!$J$62,"Pass","Fail"),"")</f>
        <v/>
      </c>
      <c r="I2110" s="338" t="str">
        <f t="shared" si="34"/>
        <v/>
      </c>
      <c r="J2110" s="339"/>
      <c r="K2110" s="339"/>
      <c r="L2110" s="339"/>
      <c r="M2110" s="339"/>
      <c r="N2110" s="339"/>
      <c r="O2110" s="339"/>
      <c r="P2110" s="339"/>
      <c r="Q2110" s="339"/>
    </row>
    <row r="2111" spans="1:17" ht="13.5" customHeight="1">
      <c r="A2111" s="481"/>
      <c r="B2111" s="481"/>
      <c r="C2111" s="481"/>
      <c r="D2111" s="481"/>
      <c r="E2111" s="481"/>
      <c r="F2111" s="339"/>
      <c r="G2111" s="340" t="str">
        <f>IF(ISNUMBER(E2111),E2111/'Bulk DivVar Analysis'!$I$60,"")</f>
        <v/>
      </c>
      <c r="H2111" s="338" t="str">
        <f>IF(ISNUMBER(E2111), IF(G2111&gt;'Bulk DivVar Analysis'!$J$62,"Pass","Fail"),"")</f>
        <v/>
      </c>
      <c r="I2111" s="338" t="str">
        <f t="shared" si="34"/>
        <v/>
      </c>
      <c r="J2111" s="339"/>
      <c r="K2111" s="339"/>
      <c r="L2111" s="339"/>
      <c r="M2111" s="339"/>
      <c r="N2111" s="339"/>
      <c r="O2111" s="339"/>
      <c r="P2111" s="339"/>
      <c r="Q2111" s="339"/>
    </row>
    <row r="2112" spans="1:17" ht="13.5" customHeight="1">
      <c r="A2112" s="481"/>
      <c r="B2112" s="481"/>
      <c r="C2112" s="481"/>
      <c r="D2112" s="481"/>
      <c r="E2112" s="481"/>
      <c r="F2112" s="339"/>
      <c r="G2112" s="340" t="str">
        <f>IF(ISNUMBER(E2112),E2112/'Bulk DivVar Analysis'!$I$60,"")</f>
        <v/>
      </c>
      <c r="H2112" s="338" t="str">
        <f>IF(ISNUMBER(E2112), IF(G2112&gt;'Bulk DivVar Analysis'!$J$62,"Pass","Fail"),"")</f>
        <v/>
      </c>
      <c r="I2112" s="338" t="str">
        <f t="shared" si="34"/>
        <v/>
      </c>
      <c r="J2112" s="339"/>
      <c r="K2112" s="339"/>
      <c r="L2112" s="339"/>
      <c r="M2112" s="339"/>
      <c r="N2112" s="339"/>
      <c r="O2112" s="339"/>
      <c r="P2112" s="339"/>
      <c r="Q2112" s="339"/>
    </row>
    <row r="2113" spans="1:17" ht="13.5" customHeight="1">
      <c r="A2113" s="481"/>
      <c r="B2113" s="481"/>
      <c r="C2113" s="481"/>
      <c r="D2113" s="481"/>
      <c r="E2113" s="481"/>
      <c r="F2113" s="339"/>
      <c r="G2113" s="340" t="str">
        <f>IF(ISNUMBER(E2113),E2113/'Bulk DivVar Analysis'!$I$60,"")</f>
        <v/>
      </c>
      <c r="H2113" s="338" t="str">
        <f>IF(ISNUMBER(E2113), IF(G2113&gt;'Bulk DivVar Analysis'!$J$62,"Pass","Fail"),"")</f>
        <v/>
      </c>
      <c r="I2113" s="338" t="str">
        <f t="shared" si="34"/>
        <v/>
      </c>
      <c r="J2113" s="339"/>
      <c r="K2113" s="339"/>
      <c r="L2113" s="339"/>
      <c r="M2113" s="339"/>
      <c r="N2113" s="339"/>
      <c r="O2113" s="339"/>
      <c r="P2113" s="339"/>
      <c r="Q2113" s="339"/>
    </row>
    <row r="2114" spans="1:17" ht="13.5" customHeight="1">
      <c r="A2114" s="481"/>
      <c r="B2114" s="481"/>
      <c r="C2114" s="481"/>
      <c r="D2114" s="481"/>
      <c r="E2114" s="481"/>
      <c r="F2114" s="339"/>
      <c r="G2114" s="340" t="str">
        <f>IF(ISNUMBER(E2114),E2114/'Bulk DivVar Analysis'!$I$60,"")</f>
        <v/>
      </c>
      <c r="H2114" s="338" t="str">
        <f>IF(ISNUMBER(E2114), IF(G2114&gt;'Bulk DivVar Analysis'!$J$62,"Pass","Fail"),"")</f>
        <v/>
      </c>
      <c r="I2114" s="338" t="str">
        <f t="shared" si="34"/>
        <v/>
      </c>
      <c r="J2114" s="339"/>
      <c r="K2114" s="339"/>
      <c r="L2114" s="339"/>
      <c r="M2114" s="339"/>
      <c r="N2114" s="339"/>
      <c r="O2114" s="339"/>
      <c r="P2114" s="339"/>
      <c r="Q2114" s="339"/>
    </row>
    <row r="2115" spans="1:17" ht="13.5" customHeight="1">
      <c r="A2115" s="481"/>
      <c r="B2115" s="481"/>
      <c r="C2115" s="481"/>
      <c r="D2115" s="481"/>
      <c r="E2115" s="481"/>
      <c r="F2115" s="339"/>
      <c r="G2115" s="340" t="str">
        <f>IF(ISNUMBER(E2115),E2115/'Bulk DivVar Analysis'!$I$60,"")</f>
        <v/>
      </c>
      <c r="H2115" s="338" t="str">
        <f>IF(ISNUMBER(E2115), IF(G2115&gt;'Bulk DivVar Analysis'!$J$62,"Pass","Fail"),"")</f>
        <v/>
      </c>
      <c r="I2115" s="338" t="str">
        <f t="shared" ref="I2115:I2178" si="35">_xlfn.TEXTJOIN("_",TRUE,B2115,C2115)</f>
        <v/>
      </c>
      <c r="J2115" s="339"/>
      <c r="K2115" s="339"/>
      <c r="L2115" s="339"/>
      <c r="M2115" s="339"/>
      <c r="N2115" s="339"/>
      <c r="O2115" s="339"/>
      <c r="P2115" s="339"/>
      <c r="Q2115" s="339"/>
    </row>
    <row r="2116" spans="1:17" ht="13.5" customHeight="1">
      <c r="A2116" s="481"/>
      <c r="B2116" s="481"/>
      <c r="C2116" s="481"/>
      <c r="D2116" s="481"/>
      <c r="E2116" s="481"/>
      <c r="F2116" s="339"/>
      <c r="G2116" s="340" t="str">
        <f>IF(ISNUMBER(E2116),E2116/'Bulk DivVar Analysis'!$I$60,"")</f>
        <v/>
      </c>
      <c r="H2116" s="338" t="str">
        <f>IF(ISNUMBER(E2116), IF(G2116&gt;'Bulk DivVar Analysis'!$J$62,"Pass","Fail"),"")</f>
        <v/>
      </c>
      <c r="I2116" s="338" t="str">
        <f t="shared" si="35"/>
        <v/>
      </c>
      <c r="J2116" s="339"/>
      <c r="K2116" s="339"/>
      <c r="L2116" s="339"/>
      <c r="M2116" s="339"/>
      <c r="N2116" s="339"/>
      <c r="O2116" s="339"/>
      <c r="P2116" s="339"/>
      <c r="Q2116" s="339"/>
    </row>
    <row r="2117" spans="1:17" ht="13.5" customHeight="1">
      <c r="A2117" s="481"/>
      <c r="B2117" s="481"/>
      <c r="C2117" s="481"/>
      <c r="D2117" s="481"/>
      <c r="E2117" s="481"/>
      <c r="F2117" s="339"/>
      <c r="G2117" s="340" t="str">
        <f>IF(ISNUMBER(E2117),E2117/'Bulk DivVar Analysis'!$I$60,"")</f>
        <v/>
      </c>
      <c r="H2117" s="338" t="str">
        <f>IF(ISNUMBER(E2117), IF(G2117&gt;'Bulk DivVar Analysis'!$J$62,"Pass","Fail"),"")</f>
        <v/>
      </c>
      <c r="I2117" s="338" t="str">
        <f t="shared" si="35"/>
        <v/>
      </c>
      <c r="J2117" s="339"/>
      <c r="K2117" s="339"/>
      <c r="L2117" s="339"/>
      <c r="M2117" s="339"/>
      <c r="N2117" s="339"/>
      <c r="O2117" s="339"/>
      <c r="P2117" s="339"/>
      <c r="Q2117" s="339"/>
    </row>
    <row r="2118" spans="1:17" ht="13.5" customHeight="1">
      <c r="A2118" s="481"/>
      <c r="B2118" s="481"/>
      <c r="C2118" s="481"/>
      <c r="D2118" s="481"/>
      <c r="E2118" s="481"/>
      <c r="F2118" s="339"/>
      <c r="G2118" s="340" t="str">
        <f>IF(ISNUMBER(E2118),E2118/'Bulk DivVar Analysis'!$I$60,"")</f>
        <v/>
      </c>
      <c r="H2118" s="338" t="str">
        <f>IF(ISNUMBER(E2118), IF(G2118&gt;'Bulk DivVar Analysis'!$J$62,"Pass","Fail"),"")</f>
        <v/>
      </c>
      <c r="I2118" s="338" t="str">
        <f t="shared" si="35"/>
        <v/>
      </c>
      <c r="J2118" s="339"/>
      <c r="K2118" s="339"/>
      <c r="L2118" s="339"/>
      <c r="M2118" s="339"/>
      <c r="N2118" s="339"/>
      <c r="O2118" s="339"/>
      <c r="P2118" s="339"/>
      <c r="Q2118" s="339"/>
    </row>
    <row r="2119" spans="1:17" ht="13.5" customHeight="1">
      <c r="A2119" s="481"/>
      <c r="B2119" s="481"/>
      <c r="C2119" s="481"/>
      <c r="D2119" s="481"/>
      <c r="E2119" s="481"/>
      <c r="F2119" s="339"/>
      <c r="G2119" s="340" t="str">
        <f>IF(ISNUMBER(E2119),E2119/'Bulk DivVar Analysis'!$I$60,"")</f>
        <v/>
      </c>
      <c r="H2119" s="338" t="str">
        <f>IF(ISNUMBER(E2119), IF(G2119&gt;'Bulk DivVar Analysis'!$J$62,"Pass","Fail"),"")</f>
        <v/>
      </c>
      <c r="I2119" s="338" t="str">
        <f t="shared" si="35"/>
        <v/>
      </c>
      <c r="J2119" s="339"/>
      <c r="K2119" s="339"/>
      <c r="L2119" s="339"/>
      <c r="M2119" s="339"/>
      <c r="N2119" s="339"/>
      <c r="O2119" s="339"/>
      <c r="P2119" s="339"/>
      <c r="Q2119" s="339"/>
    </row>
    <row r="2120" spans="1:17" ht="13.5" customHeight="1">
      <c r="A2120" s="481"/>
      <c r="B2120" s="481"/>
      <c r="C2120" s="481"/>
      <c r="D2120" s="481"/>
      <c r="E2120" s="481"/>
      <c r="F2120" s="339"/>
      <c r="G2120" s="340" t="str">
        <f>IF(ISNUMBER(E2120),E2120/'Bulk DivVar Analysis'!$I$60,"")</f>
        <v/>
      </c>
      <c r="H2120" s="338" t="str">
        <f>IF(ISNUMBER(E2120), IF(G2120&gt;'Bulk DivVar Analysis'!$J$62,"Pass","Fail"),"")</f>
        <v/>
      </c>
      <c r="I2120" s="338" t="str">
        <f t="shared" si="35"/>
        <v/>
      </c>
      <c r="J2120" s="339"/>
      <c r="K2120" s="339"/>
      <c r="L2120" s="339"/>
      <c r="M2120" s="339"/>
      <c r="N2120" s="339"/>
      <c r="O2120" s="339"/>
      <c r="P2120" s="339"/>
      <c r="Q2120" s="339"/>
    </row>
    <row r="2121" spans="1:17" ht="13.5" customHeight="1">
      <c r="A2121" s="481"/>
      <c r="B2121" s="481"/>
      <c r="C2121" s="481"/>
      <c r="D2121" s="481"/>
      <c r="E2121" s="481"/>
      <c r="F2121" s="339"/>
      <c r="G2121" s="340" t="str">
        <f>IF(ISNUMBER(E2121),E2121/'Bulk DivVar Analysis'!$I$60,"")</f>
        <v/>
      </c>
      <c r="H2121" s="338" t="str">
        <f>IF(ISNUMBER(E2121), IF(G2121&gt;'Bulk DivVar Analysis'!$J$62,"Pass","Fail"),"")</f>
        <v/>
      </c>
      <c r="I2121" s="338" t="str">
        <f t="shared" si="35"/>
        <v/>
      </c>
      <c r="J2121" s="339"/>
      <c r="K2121" s="339"/>
      <c r="L2121" s="339"/>
      <c r="M2121" s="339"/>
      <c r="N2121" s="339"/>
      <c r="O2121" s="339"/>
      <c r="P2121" s="339"/>
      <c r="Q2121" s="339"/>
    </row>
    <row r="2122" spans="1:17" ht="13.5" customHeight="1">
      <c r="A2122" s="481"/>
      <c r="B2122" s="481"/>
      <c r="C2122" s="481"/>
      <c r="D2122" s="481"/>
      <c r="E2122" s="481"/>
      <c r="F2122" s="339"/>
      <c r="G2122" s="340" t="str">
        <f>IF(ISNUMBER(E2122),E2122/'Bulk DivVar Analysis'!$I$60,"")</f>
        <v/>
      </c>
      <c r="H2122" s="338" t="str">
        <f>IF(ISNUMBER(E2122), IF(G2122&gt;'Bulk DivVar Analysis'!$J$62,"Pass","Fail"),"")</f>
        <v/>
      </c>
      <c r="I2122" s="338" t="str">
        <f t="shared" si="35"/>
        <v/>
      </c>
      <c r="J2122" s="339"/>
      <c r="K2122" s="339"/>
      <c r="L2122" s="339"/>
      <c r="M2122" s="339"/>
      <c r="N2122" s="339"/>
      <c r="O2122" s="339"/>
      <c r="P2122" s="339"/>
      <c r="Q2122" s="339"/>
    </row>
    <row r="2123" spans="1:17" ht="13.5" customHeight="1">
      <c r="A2123" s="481"/>
      <c r="B2123" s="481"/>
      <c r="C2123" s="481"/>
      <c r="D2123" s="481"/>
      <c r="E2123" s="481"/>
      <c r="F2123" s="339"/>
      <c r="G2123" s="340" t="str">
        <f>IF(ISNUMBER(E2123),E2123/'Bulk DivVar Analysis'!$I$60,"")</f>
        <v/>
      </c>
      <c r="H2123" s="338" t="str">
        <f>IF(ISNUMBER(E2123), IF(G2123&gt;'Bulk DivVar Analysis'!$J$62,"Pass","Fail"),"")</f>
        <v/>
      </c>
      <c r="I2123" s="338" t="str">
        <f t="shared" si="35"/>
        <v/>
      </c>
      <c r="J2123" s="339"/>
      <c r="K2123" s="339"/>
      <c r="L2123" s="339"/>
      <c r="M2123" s="339"/>
      <c r="N2123" s="339"/>
      <c r="O2123" s="339"/>
      <c r="P2123" s="339"/>
      <c r="Q2123" s="339"/>
    </row>
    <row r="2124" spans="1:17" ht="13.5" customHeight="1">
      <c r="A2124" s="481"/>
      <c r="B2124" s="481"/>
      <c r="C2124" s="481"/>
      <c r="D2124" s="481"/>
      <c r="E2124" s="481"/>
      <c r="F2124" s="339"/>
      <c r="G2124" s="340" t="str">
        <f>IF(ISNUMBER(E2124),E2124/'Bulk DivVar Analysis'!$I$60,"")</f>
        <v/>
      </c>
      <c r="H2124" s="338" t="str">
        <f>IF(ISNUMBER(E2124), IF(G2124&gt;'Bulk DivVar Analysis'!$J$62,"Pass","Fail"),"")</f>
        <v/>
      </c>
      <c r="I2124" s="338" t="str">
        <f t="shared" si="35"/>
        <v/>
      </c>
      <c r="J2124" s="339"/>
      <c r="K2124" s="339"/>
      <c r="L2124" s="339"/>
      <c r="M2124" s="339"/>
      <c r="N2124" s="339"/>
      <c r="O2124" s="339"/>
      <c r="P2124" s="339"/>
      <c r="Q2124" s="339"/>
    </row>
    <row r="2125" spans="1:17" ht="13.5" customHeight="1">
      <c r="A2125" s="481"/>
      <c r="B2125" s="481"/>
      <c r="C2125" s="481"/>
      <c r="D2125" s="481"/>
      <c r="E2125" s="481"/>
      <c r="F2125" s="339"/>
      <c r="G2125" s="340" t="str">
        <f>IF(ISNUMBER(E2125),E2125/'Bulk DivVar Analysis'!$I$60,"")</f>
        <v/>
      </c>
      <c r="H2125" s="338" t="str">
        <f>IF(ISNUMBER(E2125), IF(G2125&gt;'Bulk DivVar Analysis'!$J$62,"Pass","Fail"),"")</f>
        <v/>
      </c>
      <c r="I2125" s="338" t="str">
        <f t="shared" si="35"/>
        <v/>
      </c>
      <c r="J2125" s="339"/>
      <c r="K2125" s="339"/>
      <c r="L2125" s="339"/>
      <c r="M2125" s="339"/>
      <c r="N2125" s="339"/>
      <c r="O2125" s="339"/>
      <c r="P2125" s="339"/>
      <c r="Q2125" s="339"/>
    </row>
    <row r="2126" spans="1:17" ht="13.5" customHeight="1">
      <c r="A2126" s="481"/>
      <c r="B2126" s="481"/>
      <c r="C2126" s="481"/>
      <c r="D2126" s="481"/>
      <c r="E2126" s="481"/>
      <c r="F2126" s="339"/>
      <c r="G2126" s="340" t="str">
        <f>IF(ISNUMBER(E2126),E2126/'Bulk DivVar Analysis'!$I$60,"")</f>
        <v/>
      </c>
      <c r="H2126" s="338" t="str">
        <f>IF(ISNUMBER(E2126), IF(G2126&gt;'Bulk DivVar Analysis'!$J$62,"Pass","Fail"),"")</f>
        <v/>
      </c>
      <c r="I2126" s="338" t="str">
        <f t="shared" si="35"/>
        <v/>
      </c>
      <c r="J2126" s="339"/>
      <c r="K2126" s="339"/>
      <c r="L2126" s="339"/>
      <c r="M2126" s="339"/>
      <c r="N2126" s="339"/>
      <c r="O2126" s="339"/>
      <c r="P2126" s="339"/>
      <c r="Q2126" s="339"/>
    </row>
    <row r="2127" spans="1:17" ht="13.5" customHeight="1">
      <c r="A2127" s="481"/>
      <c r="B2127" s="481"/>
      <c r="C2127" s="481"/>
      <c r="D2127" s="481"/>
      <c r="E2127" s="481"/>
      <c r="F2127" s="339"/>
      <c r="G2127" s="340" t="str">
        <f>IF(ISNUMBER(E2127),E2127/'Bulk DivVar Analysis'!$I$60,"")</f>
        <v/>
      </c>
      <c r="H2127" s="338" t="str">
        <f>IF(ISNUMBER(E2127), IF(G2127&gt;'Bulk DivVar Analysis'!$J$62,"Pass","Fail"),"")</f>
        <v/>
      </c>
      <c r="I2127" s="338" t="str">
        <f t="shared" si="35"/>
        <v/>
      </c>
      <c r="J2127" s="339"/>
      <c r="K2127" s="339"/>
      <c r="L2127" s="339"/>
      <c r="M2127" s="339"/>
      <c r="N2127" s="339"/>
      <c r="O2127" s="339"/>
      <c r="P2127" s="339"/>
      <c r="Q2127" s="339"/>
    </row>
    <row r="2128" spans="1:17" ht="13.5" customHeight="1">
      <c r="A2128" s="481"/>
      <c r="B2128" s="481"/>
      <c r="C2128" s="481"/>
      <c r="D2128" s="481"/>
      <c r="E2128" s="481"/>
      <c r="F2128" s="339"/>
      <c r="G2128" s="340" t="str">
        <f>IF(ISNUMBER(E2128),E2128/'Bulk DivVar Analysis'!$I$60,"")</f>
        <v/>
      </c>
      <c r="H2128" s="338" t="str">
        <f>IF(ISNUMBER(E2128), IF(G2128&gt;'Bulk DivVar Analysis'!$J$62,"Pass","Fail"),"")</f>
        <v/>
      </c>
      <c r="I2128" s="338" t="str">
        <f t="shared" si="35"/>
        <v/>
      </c>
      <c r="J2128" s="339"/>
      <c r="K2128" s="339"/>
      <c r="L2128" s="339"/>
      <c r="M2128" s="339"/>
      <c r="N2128" s="339"/>
      <c r="O2128" s="339"/>
      <c r="P2128" s="339"/>
      <c r="Q2128" s="339"/>
    </row>
    <row r="2129" spans="1:17" ht="13.5" customHeight="1">
      <c r="A2129" s="481"/>
      <c r="B2129" s="481"/>
      <c r="C2129" s="481"/>
      <c r="D2129" s="481"/>
      <c r="E2129" s="481"/>
      <c r="F2129" s="339"/>
      <c r="G2129" s="340" t="str">
        <f>IF(ISNUMBER(E2129),E2129/'Bulk DivVar Analysis'!$I$60,"")</f>
        <v/>
      </c>
      <c r="H2129" s="338" t="str">
        <f>IF(ISNUMBER(E2129), IF(G2129&gt;'Bulk DivVar Analysis'!$J$62,"Pass","Fail"),"")</f>
        <v/>
      </c>
      <c r="I2129" s="338" t="str">
        <f t="shared" si="35"/>
        <v/>
      </c>
      <c r="J2129" s="339"/>
      <c r="K2129" s="339"/>
      <c r="L2129" s="339"/>
      <c r="M2129" s="339"/>
      <c r="N2129" s="339"/>
      <c r="O2129" s="339"/>
      <c r="P2129" s="339"/>
      <c r="Q2129" s="339"/>
    </row>
    <row r="2130" spans="1:17" ht="13.5" customHeight="1">
      <c r="A2130" s="481"/>
      <c r="B2130" s="481"/>
      <c r="C2130" s="481"/>
      <c r="D2130" s="481"/>
      <c r="E2130" s="481"/>
      <c r="F2130" s="339"/>
      <c r="G2130" s="340" t="str">
        <f>IF(ISNUMBER(E2130),E2130/'Bulk DivVar Analysis'!$I$60,"")</f>
        <v/>
      </c>
      <c r="H2130" s="338" t="str">
        <f>IF(ISNUMBER(E2130), IF(G2130&gt;'Bulk DivVar Analysis'!$J$62,"Pass","Fail"),"")</f>
        <v/>
      </c>
      <c r="I2130" s="338" t="str">
        <f t="shared" si="35"/>
        <v/>
      </c>
      <c r="J2130" s="339"/>
      <c r="K2130" s="339"/>
      <c r="L2130" s="339"/>
      <c r="M2130" s="339"/>
      <c r="N2130" s="339"/>
      <c r="O2130" s="339"/>
      <c r="P2130" s="339"/>
      <c r="Q2130" s="339"/>
    </row>
    <row r="2131" spans="1:17" ht="13.5" customHeight="1">
      <c r="A2131" s="481"/>
      <c r="B2131" s="481"/>
      <c r="C2131" s="481"/>
      <c r="D2131" s="481"/>
      <c r="E2131" s="481"/>
      <c r="F2131" s="339"/>
      <c r="G2131" s="340" t="str">
        <f>IF(ISNUMBER(E2131),E2131/'Bulk DivVar Analysis'!$I$60,"")</f>
        <v/>
      </c>
      <c r="H2131" s="338" t="str">
        <f>IF(ISNUMBER(E2131), IF(G2131&gt;'Bulk DivVar Analysis'!$J$62,"Pass","Fail"),"")</f>
        <v/>
      </c>
      <c r="I2131" s="338" t="str">
        <f t="shared" si="35"/>
        <v/>
      </c>
      <c r="J2131" s="339"/>
      <c r="K2131" s="339"/>
      <c r="L2131" s="339"/>
      <c r="M2131" s="339"/>
      <c r="N2131" s="339"/>
      <c r="O2131" s="339"/>
      <c r="P2131" s="339"/>
      <c r="Q2131" s="339"/>
    </row>
    <row r="2132" spans="1:17" ht="13.5" customHeight="1">
      <c r="A2132" s="481"/>
      <c r="B2132" s="481"/>
      <c r="C2132" s="481"/>
      <c r="D2132" s="481"/>
      <c r="E2132" s="481"/>
      <c r="F2132" s="339"/>
      <c r="G2132" s="340" t="str">
        <f>IF(ISNUMBER(E2132),E2132/'Bulk DivVar Analysis'!$I$60,"")</f>
        <v/>
      </c>
      <c r="H2132" s="338" t="str">
        <f>IF(ISNUMBER(E2132), IF(G2132&gt;'Bulk DivVar Analysis'!$J$62,"Pass","Fail"),"")</f>
        <v/>
      </c>
      <c r="I2132" s="338" t="str">
        <f t="shared" si="35"/>
        <v/>
      </c>
      <c r="J2132" s="339"/>
      <c r="K2132" s="339"/>
      <c r="L2132" s="339"/>
      <c r="M2132" s="339"/>
      <c r="N2132" s="339"/>
      <c r="O2132" s="339"/>
      <c r="P2132" s="339"/>
      <c r="Q2132" s="339"/>
    </row>
    <row r="2133" spans="1:17" ht="13.5" customHeight="1">
      <c r="A2133" s="481"/>
      <c r="B2133" s="481"/>
      <c r="C2133" s="481"/>
      <c r="D2133" s="481"/>
      <c r="E2133" s="481"/>
      <c r="F2133" s="339"/>
      <c r="G2133" s="340" t="str">
        <f>IF(ISNUMBER(E2133),E2133/'Bulk DivVar Analysis'!$I$60,"")</f>
        <v/>
      </c>
      <c r="H2133" s="338" t="str">
        <f>IF(ISNUMBER(E2133), IF(G2133&gt;'Bulk DivVar Analysis'!$J$62,"Pass","Fail"),"")</f>
        <v/>
      </c>
      <c r="I2133" s="338" t="str">
        <f t="shared" si="35"/>
        <v/>
      </c>
      <c r="J2133" s="339"/>
      <c r="K2133" s="339"/>
      <c r="L2133" s="339"/>
      <c r="M2133" s="339"/>
      <c r="N2133" s="339"/>
      <c r="O2133" s="339"/>
      <c r="P2133" s="339"/>
      <c r="Q2133" s="339"/>
    </row>
    <row r="2134" spans="1:17" ht="13.5" customHeight="1">
      <c r="A2134" s="481"/>
      <c r="B2134" s="481"/>
      <c r="C2134" s="481"/>
      <c r="D2134" s="481"/>
      <c r="E2134" s="481"/>
      <c r="F2134" s="339"/>
      <c r="G2134" s="340" t="str">
        <f>IF(ISNUMBER(E2134),E2134/'Bulk DivVar Analysis'!$I$60,"")</f>
        <v/>
      </c>
      <c r="H2134" s="338" t="str">
        <f>IF(ISNUMBER(E2134), IF(G2134&gt;'Bulk DivVar Analysis'!$J$62,"Pass","Fail"),"")</f>
        <v/>
      </c>
      <c r="I2134" s="338" t="str">
        <f t="shared" si="35"/>
        <v/>
      </c>
      <c r="J2134" s="339"/>
      <c r="K2134" s="339"/>
      <c r="L2134" s="339"/>
      <c r="M2134" s="339"/>
      <c r="N2134" s="339"/>
      <c r="O2134" s="339"/>
      <c r="P2134" s="339"/>
      <c r="Q2134" s="339"/>
    </row>
    <row r="2135" spans="1:17" ht="13.5" customHeight="1">
      <c r="A2135" s="481"/>
      <c r="B2135" s="481"/>
      <c r="C2135" s="481"/>
      <c r="D2135" s="481"/>
      <c r="E2135" s="481"/>
      <c r="F2135" s="339"/>
      <c r="G2135" s="340" t="str">
        <f>IF(ISNUMBER(E2135),E2135/'Bulk DivVar Analysis'!$I$60,"")</f>
        <v/>
      </c>
      <c r="H2135" s="338" t="str">
        <f>IF(ISNUMBER(E2135), IF(G2135&gt;'Bulk DivVar Analysis'!$J$62,"Pass","Fail"),"")</f>
        <v/>
      </c>
      <c r="I2135" s="338" t="str">
        <f t="shared" si="35"/>
        <v/>
      </c>
      <c r="J2135" s="339"/>
      <c r="K2135" s="339"/>
      <c r="L2135" s="339"/>
      <c r="M2135" s="339"/>
      <c r="N2135" s="339"/>
      <c r="O2135" s="339"/>
      <c r="P2135" s="339"/>
      <c r="Q2135" s="339"/>
    </row>
    <row r="2136" spans="1:17" ht="13.5" customHeight="1">
      <c r="A2136" s="481"/>
      <c r="B2136" s="481"/>
      <c r="C2136" s="481"/>
      <c r="D2136" s="481"/>
      <c r="E2136" s="481"/>
      <c r="F2136" s="339"/>
      <c r="G2136" s="340" t="str">
        <f>IF(ISNUMBER(E2136),E2136/'Bulk DivVar Analysis'!$I$60,"")</f>
        <v/>
      </c>
      <c r="H2136" s="338" t="str">
        <f>IF(ISNUMBER(E2136), IF(G2136&gt;'Bulk DivVar Analysis'!$J$62,"Pass","Fail"),"")</f>
        <v/>
      </c>
      <c r="I2136" s="338" t="str">
        <f t="shared" si="35"/>
        <v/>
      </c>
      <c r="J2136" s="339"/>
      <c r="K2136" s="339"/>
      <c r="L2136" s="339"/>
      <c r="M2136" s="339"/>
      <c r="N2136" s="339"/>
      <c r="O2136" s="339"/>
      <c r="P2136" s="339"/>
      <c r="Q2136" s="339"/>
    </row>
    <row r="2137" spans="1:17" ht="13.5" customHeight="1">
      <c r="A2137" s="481"/>
      <c r="B2137" s="481"/>
      <c r="C2137" s="481"/>
      <c r="D2137" s="481"/>
      <c r="E2137" s="481"/>
      <c r="F2137" s="339"/>
      <c r="G2137" s="340" t="str">
        <f>IF(ISNUMBER(E2137),E2137/'Bulk DivVar Analysis'!$I$60,"")</f>
        <v/>
      </c>
      <c r="H2137" s="338" t="str">
        <f>IF(ISNUMBER(E2137), IF(G2137&gt;'Bulk DivVar Analysis'!$J$62,"Pass","Fail"),"")</f>
        <v/>
      </c>
      <c r="I2137" s="338" t="str">
        <f t="shared" si="35"/>
        <v/>
      </c>
      <c r="J2137" s="339"/>
      <c r="K2137" s="339"/>
      <c r="L2137" s="339"/>
      <c r="M2137" s="339"/>
      <c r="N2137" s="339"/>
      <c r="O2137" s="339"/>
      <c r="P2137" s="339"/>
      <c r="Q2137" s="339"/>
    </row>
    <row r="2138" spans="1:17" ht="13.5" customHeight="1">
      <c r="A2138" s="481"/>
      <c r="B2138" s="481"/>
      <c r="C2138" s="481"/>
      <c r="D2138" s="481"/>
      <c r="E2138" s="481"/>
      <c r="F2138" s="339"/>
      <c r="G2138" s="340" t="str">
        <f>IF(ISNUMBER(E2138),E2138/'Bulk DivVar Analysis'!$I$60,"")</f>
        <v/>
      </c>
      <c r="H2138" s="338" t="str">
        <f>IF(ISNUMBER(E2138), IF(G2138&gt;'Bulk DivVar Analysis'!$J$62,"Pass","Fail"),"")</f>
        <v/>
      </c>
      <c r="I2138" s="338" t="str">
        <f t="shared" si="35"/>
        <v/>
      </c>
      <c r="J2138" s="339"/>
      <c r="K2138" s="339"/>
      <c r="L2138" s="339"/>
      <c r="M2138" s="339"/>
      <c r="N2138" s="339"/>
      <c r="O2138" s="339"/>
      <c r="P2138" s="339"/>
      <c r="Q2138" s="339"/>
    </row>
    <row r="2139" spans="1:17" ht="13.5" customHeight="1">
      <c r="A2139" s="481"/>
      <c r="B2139" s="481"/>
      <c r="C2139" s="481"/>
      <c r="D2139" s="481"/>
      <c r="E2139" s="481"/>
      <c r="F2139" s="339"/>
      <c r="G2139" s="340" t="str">
        <f>IF(ISNUMBER(E2139),E2139/'Bulk DivVar Analysis'!$I$60,"")</f>
        <v/>
      </c>
      <c r="H2139" s="338" t="str">
        <f>IF(ISNUMBER(E2139), IF(G2139&gt;'Bulk DivVar Analysis'!$J$62,"Pass","Fail"),"")</f>
        <v/>
      </c>
      <c r="I2139" s="338" t="str">
        <f t="shared" si="35"/>
        <v/>
      </c>
      <c r="J2139" s="339"/>
      <c r="K2139" s="339"/>
      <c r="L2139" s="339"/>
      <c r="M2139" s="339"/>
      <c r="N2139" s="339"/>
      <c r="O2139" s="339"/>
      <c r="P2139" s="339"/>
      <c r="Q2139" s="339"/>
    </row>
    <row r="2140" spans="1:17" ht="13.5" customHeight="1">
      <c r="A2140" s="481"/>
      <c r="B2140" s="481"/>
      <c r="C2140" s="481"/>
      <c r="D2140" s="481"/>
      <c r="E2140" s="481"/>
      <c r="F2140" s="339"/>
      <c r="G2140" s="340" t="str">
        <f>IF(ISNUMBER(E2140),E2140/'Bulk DivVar Analysis'!$I$60,"")</f>
        <v/>
      </c>
      <c r="H2140" s="338" t="str">
        <f>IF(ISNUMBER(E2140), IF(G2140&gt;'Bulk DivVar Analysis'!$J$62,"Pass","Fail"),"")</f>
        <v/>
      </c>
      <c r="I2140" s="338" t="str">
        <f t="shared" si="35"/>
        <v/>
      </c>
      <c r="J2140" s="339"/>
      <c r="K2140" s="339"/>
      <c r="L2140" s="339"/>
      <c r="M2140" s="339"/>
      <c r="N2140" s="339"/>
      <c r="O2140" s="339"/>
      <c r="P2140" s="339"/>
      <c r="Q2140" s="339"/>
    </row>
    <row r="2141" spans="1:17" ht="13.5" customHeight="1">
      <c r="A2141" s="481"/>
      <c r="B2141" s="481"/>
      <c r="C2141" s="481"/>
      <c r="D2141" s="481"/>
      <c r="E2141" s="481"/>
      <c r="F2141" s="339"/>
      <c r="G2141" s="340" t="str">
        <f>IF(ISNUMBER(E2141),E2141/'Bulk DivVar Analysis'!$I$60,"")</f>
        <v/>
      </c>
      <c r="H2141" s="338" t="str">
        <f>IF(ISNUMBER(E2141), IF(G2141&gt;'Bulk DivVar Analysis'!$J$62,"Pass","Fail"),"")</f>
        <v/>
      </c>
      <c r="I2141" s="338" t="str">
        <f t="shared" si="35"/>
        <v/>
      </c>
      <c r="J2141" s="339"/>
      <c r="K2141" s="339"/>
      <c r="L2141" s="339"/>
      <c r="M2141" s="339"/>
      <c r="N2141" s="339"/>
      <c r="O2141" s="339"/>
      <c r="P2141" s="339"/>
      <c r="Q2141" s="339"/>
    </row>
    <row r="2142" spans="1:17" ht="13.5" customHeight="1">
      <c r="A2142" s="481"/>
      <c r="B2142" s="481"/>
      <c r="C2142" s="481"/>
      <c r="D2142" s="481"/>
      <c r="E2142" s="481"/>
      <c r="F2142" s="339"/>
      <c r="G2142" s="340" t="str">
        <f>IF(ISNUMBER(E2142),E2142/'Bulk DivVar Analysis'!$I$60,"")</f>
        <v/>
      </c>
      <c r="H2142" s="338" t="str">
        <f>IF(ISNUMBER(E2142), IF(G2142&gt;'Bulk DivVar Analysis'!$J$62,"Pass","Fail"),"")</f>
        <v/>
      </c>
      <c r="I2142" s="338" t="str">
        <f t="shared" si="35"/>
        <v/>
      </c>
      <c r="J2142" s="339"/>
      <c r="K2142" s="339"/>
      <c r="L2142" s="339"/>
      <c r="M2142" s="339"/>
      <c r="N2142" s="339"/>
      <c r="O2142" s="339"/>
      <c r="P2142" s="339"/>
      <c r="Q2142" s="339"/>
    </row>
    <row r="2143" spans="1:17" ht="13.5" customHeight="1">
      <c r="A2143" s="481"/>
      <c r="B2143" s="481"/>
      <c r="C2143" s="481"/>
      <c r="D2143" s="481"/>
      <c r="E2143" s="481"/>
      <c r="F2143" s="339"/>
      <c r="G2143" s="340" t="str">
        <f>IF(ISNUMBER(E2143),E2143/'Bulk DivVar Analysis'!$I$60,"")</f>
        <v/>
      </c>
      <c r="H2143" s="338" t="str">
        <f>IF(ISNUMBER(E2143), IF(G2143&gt;'Bulk DivVar Analysis'!$J$62,"Pass","Fail"),"")</f>
        <v/>
      </c>
      <c r="I2143" s="338" t="str">
        <f t="shared" si="35"/>
        <v/>
      </c>
      <c r="J2143" s="339"/>
      <c r="K2143" s="339"/>
      <c r="L2143" s="339"/>
      <c r="M2143" s="339"/>
      <c r="N2143" s="339"/>
      <c r="O2143" s="339"/>
      <c r="P2143" s="339"/>
      <c r="Q2143" s="339"/>
    </row>
    <row r="2144" spans="1:17" ht="13.5" customHeight="1">
      <c r="A2144" s="481"/>
      <c r="B2144" s="481"/>
      <c r="C2144" s="481"/>
      <c r="D2144" s="481"/>
      <c r="E2144" s="481"/>
      <c r="F2144" s="339"/>
      <c r="G2144" s="340" t="str">
        <f>IF(ISNUMBER(E2144),E2144/'Bulk DivVar Analysis'!$I$60,"")</f>
        <v/>
      </c>
      <c r="H2144" s="338" t="str">
        <f>IF(ISNUMBER(E2144), IF(G2144&gt;'Bulk DivVar Analysis'!$J$62,"Pass","Fail"),"")</f>
        <v/>
      </c>
      <c r="I2144" s="338" t="str">
        <f t="shared" si="35"/>
        <v/>
      </c>
      <c r="J2144" s="339"/>
      <c r="K2144" s="339"/>
      <c r="L2144" s="339"/>
      <c r="M2144" s="339"/>
      <c r="N2144" s="339"/>
      <c r="O2144" s="339"/>
      <c r="P2144" s="339"/>
      <c r="Q2144" s="339"/>
    </row>
    <row r="2145" spans="1:17" ht="13.5" customHeight="1">
      <c r="A2145" s="481"/>
      <c r="B2145" s="481"/>
      <c r="C2145" s="481"/>
      <c r="D2145" s="481"/>
      <c r="E2145" s="481"/>
      <c r="F2145" s="339"/>
      <c r="G2145" s="340" t="str">
        <f>IF(ISNUMBER(E2145),E2145/'Bulk DivVar Analysis'!$I$60,"")</f>
        <v/>
      </c>
      <c r="H2145" s="338" t="str">
        <f>IF(ISNUMBER(E2145), IF(G2145&gt;'Bulk DivVar Analysis'!$J$62,"Pass","Fail"),"")</f>
        <v/>
      </c>
      <c r="I2145" s="338" t="str">
        <f t="shared" si="35"/>
        <v/>
      </c>
      <c r="J2145" s="339"/>
      <c r="K2145" s="339"/>
      <c r="L2145" s="339"/>
      <c r="M2145" s="339"/>
      <c r="N2145" s="339"/>
      <c r="O2145" s="339"/>
      <c r="P2145" s="339"/>
      <c r="Q2145" s="339"/>
    </row>
    <row r="2146" spans="1:17" ht="13.5" customHeight="1">
      <c r="A2146" s="481"/>
      <c r="B2146" s="481"/>
      <c r="C2146" s="481"/>
      <c r="D2146" s="481"/>
      <c r="E2146" s="481"/>
      <c r="F2146" s="339"/>
      <c r="G2146" s="340" t="str">
        <f>IF(ISNUMBER(E2146),E2146/'Bulk DivVar Analysis'!$I$60,"")</f>
        <v/>
      </c>
      <c r="H2146" s="338" t="str">
        <f>IF(ISNUMBER(E2146), IF(G2146&gt;'Bulk DivVar Analysis'!$J$62,"Pass","Fail"),"")</f>
        <v/>
      </c>
      <c r="I2146" s="338" t="str">
        <f t="shared" si="35"/>
        <v/>
      </c>
      <c r="J2146" s="339"/>
      <c r="K2146" s="339"/>
      <c r="L2146" s="339"/>
      <c r="M2146" s="339"/>
      <c r="N2146" s="339"/>
      <c r="O2146" s="339"/>
      <c r="P2146" s="339"/>
      <c r="Q2146" s="339"/>
    </row>
    <row r="2147" spans="1:17" ht="13.5" customHeight="1">
      <c r="A2147" s="481"/>
      <c r="B2147" s="481"/>
      <c r="C2147" s="481"/>
      <c r="D2147" s="481"/>
      <c r="E2147" s="481"/>
      <c r="F2147" s="339"/>
      <c r="G2147" s="340" t="str">
        <f>IF(ISNUMBER(E2147),E2147/'Bulk DivVar Analysis'!$I$60,"")</f>
        <v/>
      </c>
      <c r="H2147" s="338" t="str">
        <f>IF(ISNUMBER(E2147), IF(G2147&gt;'Bulk DivVar Analysis'!$J$62,"Pass","Fail"),"")</f>
        <v/>
      </c>
      <c r="I2147" s="338" t="str">
        <f t="shared" si="35"/>
        <v/>
      </c>
      <c r="J2147" s="339"/>
      <c r="K2147" s="339"/>
      <c r="L2147" s="339"/>
      <c r="M2147" s="339"/>
      <c r="N2147" s="339"/>
      <c r="O2147" s="339"/>
      <c r="P2147" s="339"/>
      <c r="Q2147" s="339"/>
    </row>
    <row r="2148" spans="1:17" ht="13.5" customHeight="1">
      <c r="A2148" s="481"/>
      <c r="B2148" s="481"/>
      <c r="C2148" s="481"/>
      <c r="D2148" s="481"/>
      <c r="E2148" s="481"/>
      <c r="F2148" s="339"/>
      <c r="G2148" s="340" t="str">
        <f>IF(ISNUMBER(E2148),E2148/'Bulk DivVar Analysis'!$I$60,"")</f>
        <v/>
      </c>
      <c r="H2148" s="338" t="str">
        <f>IF(ISNUMBER(E2148), IF(G2148&gt;'Bulk DivVar Analysis'!$J$62,"Pass","Fail"),"")</f>
        <v/>
      </c>
      <c r="I2148" s="338" t="str">
        <f t="shared" si="35"/>
        <v/>
      </c>
      <c r="J2148" s="339"/>
      <c r="K2148" s="339"/>
      <c r="L2148" s="339"/>
      <c r="M2148" s="339"/>
      <c r="N2148" s="339"/>
      <c r="O2148" s="339"/>
      <c r="P2148" s="339"/>
      <c r="Q2148" s="339"/>
    </row>
    <row r="2149" spans="1:17" ht="13.5" customHeight="1">
      <c r="A2149" s="481"/>
      <c r="B2149" s="481"/>
      <c r="C2149" s="481"/>
      <c r="D2149" s="481"/>
      <c r="E2149" s="481"/>
      <c r="F2149" s="339"/>
      <c r="G2149" s="340" t="str">
        <f>IF(ISNUMBER(E2149),E2149/'Bulk DivVar Analysis'!$I$60,"")</f>
        <v/>
      </c>
      <c r="H2149" s="338" t="str">
        <f>IF(ISNUMBER(E2149), IF(G2149&gt;'Bulk DivVar Analysis'!$J$62,"Pass","Fail"),"")</f>
        <v/>
      </c>
      <c r="I2149" s="338" t="str">
        <f t="shared" si="35"/>
        <v/>
      </c>
      <c r="J2149" s="339"/>
      <c r="K2149" s="339"/>
      <c r="L2149" s="339"/>
      <c r="M2149" s="339"/>
      <c r="N2149" s="339"/>
      <c r="O2149" s="339"/>
      <c r="P2149" s="339"/>
      <c r="Q2149" s="339"/>
    </row>
    <row r="2150" spans="1:17" ht="13.5" customHeight="1">
      <c r="A2150" s="481"/>
      <c r="B2150" s="481"/>
      <c r="C2150" s="481"/>
      <c r="D2150" s="481"/>
      <c r="E2150" s="481"/>
      <c r="F2150" s="339"/>
      <c r="G2150" s="340" t="str">
        <f>IF(ISNUMBER(E2150),E2150/'Bulk DivVar Analysis'!$I$60,"")</f>
        <v/>
      </c>
      <c r="H2150" s="338" t="str">
        <f>IF(ISNUMBER(E2150), IF(G2150&gt;'Bulk DivVar Analysis'!$J$62,"Pass","Fail"),"")</f>
        <v/>
      </c>
      <c r="I2150" s="338" t="str">
        <f t="shared" si="35"/>
        <v/>
      </c>
      <c r="J2150" s="339"/>
      <c r="K2150" s="339"/>
      <c r="L2150" s="339"/>
      <c r="M2150" s="339"/>
      <c r="N2150" s="339"/>
      <c r="O2150" s="339"/>
      <c r="P2150" s="339"/>
      <c r="Q2150" s="339"/>
    </row>
    <row r="2151" spans="1:17" ht="13.5" customHeight="1">
      <c r="A2151" s="481"/>
      <c r="B2151" s="481"/>
      <c r="C2151" s="481"/>
      <c r="D2151" s="481"/>
      <c r="E2151" s="481"/>
      <c r="F2151" s="339"/>
      <c r="G2151" s="340" t="str">
        <f>IF(ISNUMBER(E2151),E2151/'Bulk DivVar Analysis'!$I$60,"")</f>
        <v/>
      </c>
      <c r="H2151" s="338" t="str">
        <f>IF(ISNUMBER(E2151), IF(G2151&gt;'Bulk DivVar Analysis'!$J$62,"Pass","Fail"),"")</f>
        <v/>
      </c>
      <c r="I2151" s="338" t="str">
        <f t="shared" si="35"/>
        <v/>
      </c>
      <c r="J2151" s="339"/>
      <c r="K2151" s="339"/>
      <c r="L2151" s="339"/>
      <c r="M2151" s="339"/>
      <c r="N2151" s="339"/>
      <c r="O2151" s="339"/>
      <c r="P2151" s="339"/>
      <c r="Q2151" s="339"/>
    </row>
    <row r="2152" spans="1:17" ht="13.5" customHeight="1">
      <c r="A2152" s="481"/>
      <c r="B2152" s="481"/>
      <c r="C2152" s="481"/>
      <c r="D2152" s="481"/>
      <c r="E2152" s="481"/>
      <c r="F2152" s="339"/>
      <c r="G2152" s="340" t="str">
        <f>IF(ISNUMBER(E2152),E2152/'Bulk DivVar Analysis'!$I$60,"")</f>
        <v/>
      </c>
      <c r="H2152" s="338" t="str">
        <f>IF(ISNUMBER(E2152), IF(G2152&gt;'Bulk DivVar Analysis'!$J$62,"Pass","Fail"),"")</f>
        <v/>
      </c>
      <c r="I2152" s="338" t="str">
        <f t="shared" si="35"/>
        <v/>
      </c>
      <c r="J2152" s="339"/>
      <c r="K2152" s="339"/>
      <c r="L2152" s="339"/>
      <c r="M2152" s="339"/>
      <c r="N2152" s="339"/>
      <c r="O2152" s="339"/>
      <c r="P2152" s="339"/>
      <c r="Q2152" s="339"/>
    </row>
    <row r="2153" spans="1:17" ht="13.5" customHeight="1">
      <c r="A2153" s="481"/>
      <c r="B2153" s="481"/>
      <c r="C2153" s="481"/>
      <c r="D2153" s="481"/>
      <c r="E2153" s="481"/>
      <c r="F2153" s="339"/>
      <c r="G2153" s="340" t="str">
        <f>IF(ISNUMBER(E2153),E2153/'Bulk DivVar Analysis'!$I$60,"")</f>
        <v/>
      </c>
      <c r="H2153" s="338" t="str">
        <f>IF(ISNUMBER(E2153), IF(G2153&gt;'Bulk DivVar Analysis'!$J$62,"Pass","Fail"),"")</f>
        <v/>
      </c>
      <c r="I2153" s="338" t="str">
        <f t="shared" si="35"/>
        <v/>
      </c>
      <c r="J2153" s="339"/>
      <c r="K2153" s="339"/>
      <c r="L2153" s="339"/>
      <c r="M2153" s="339"/>
      <c r="N2153" s="339"/>
      <c r="O2153" s="339"/>
      <c r="P2153" s="339"/>
      <c r="Q2153" s="339"/>
    </row>
    <row r="2154" spans="1:17" ht="13.5" customHeight="1">
      <c r="A2154" s="481"/>
      <c r="B2154" s="481"/>
      <c r="C2154" s="481"/>
      <c r="D2154" s="481"/>
      <c r="E2154" s="481"/>
      <c r="F2154" s="339"/>
      <c r="G2154" s="340" t="str">
        <f>IF(ISNUMBER(E2154),E2154/'Bulk DivVar Analysis'!$I$60,"")</f>
        <v/>
      </c>
      <c r="H2154" s="338" t="str">
        <f>IF(ISNUMBER(E2154), IF(G2154&gt;'Bulk DivVar Analysis'!$J$62,"Pass","Fail"),"")</f>
        <v/>
      </c>
      <c r="I2154" s="338" t="str">
        <f t="shared" si="35"/>
        <v/>
      </c>
      <c r="J2154" s="339"/>
      <c r="K2154" s="339"/>
      <c r="L2154" s="339"/>
      <c r="M2154" s="339"/>
      <c r="N2154" s="339"/>
      <c r="O2154" s="339"/>
      <c r="P2154" s="339"/>
      <c r="Q2154" s="339"/>
    </row>
    <row r="2155" spans="1:17" ht="13.5" customHeight="1">
      <c r="A2155" s="481"/>
      <c r="B2155" s="481"/>
      <c r="C2155" s="481"/>
      <c r="D2155" s="481"/>
      <c r="E2155" s="481"/>
      <c r="F2155" s="339"/>
      <c r="G2155" s="340" t="str">
        <f>IF(ISNUMBER(E2155),E2155/'Bulk DivVar Analysis'!$I$60,"")</f>
        <v/>
      </c>
      <c r="H2155" s="338" t="str">
        <f>IF(ISNUMBER(E2155), IF(G2155&gt;'Bulk DivVar Analysis'!$J$62,"Pass","Fail"),"")</f>
        <v/>
      </c>
      <c r="I2155" s="338" t="str">
        <f t="shared" si="35"/>
        <v/>
      </c>
      <c r="J2155" s="339"/>
      <c r="K2155" s="339"/>
      <c r="L2155" s="339"/>
      <c r="M2155" s="339"/>
      <c r="N2155" s="339"/>
      <c r="O2155" s="339"/>
      <c r="P2155" s="339"/>
      <c r="Q2155" s="339"/>
    </row>
    <row r="2156" spans="1:17" ht="13.5" customHeight="1">
      <c r="A2156" s="481"/>
      <c r="B2156" s="481"/>
      <c r="C2156" s="481"/>
      <c r="D2156" s="481"/>
      <c r="E2156" s="481"/>
      <c r="F2156" s="339"/>
      <c r="G2156" s="340" t="str">
        <f>IF(ISNUMBER(E2156),E2156/'Bulk DivVar Analysis'!$I$60,"")</f>
        <v/>
      </c>
      <c r="H2156" s="338" t="str">
        <f>IF(ISNUMBER(E2156), IF(G2156&gt;'Bulk DivVar Analysis'!$J$62,"Pass","Fail"),"")</f>
        <v/>
      </c>
      <c r="I2156" s="338" t="str">
        <f t="shared" si="35"/>
        <v/>
      </c>
      <c r="J2156" s="339"/>
      <c r="K2156" s="339"/>
      <c r="L2156" s="339"/>
      <c r="M2156" s="339"/>
      <c r="N2156" s="339"/>
      <c r="O2156" s="339"/>
      <c r="P2156" s="339"/>
      <c r="Q2156" s="339"/>
    </row>
    <row r="2157" spans="1:17" ht="13.5" customHeight="1">
      <c r="A2157" s="481"/>
      <c r="B2157" s="481"/>
      <c r="C2157" s="481"/>
      <c r="D2157" s="481"/>
      <c r="E2157" s="481"/>
      <c r="F2157" s="339"/>
      <c r="G2157" s="340" t="str">
        <f>IF(ISNUMBER(E2157),E2157/'Bulk DivVar Analysis'!$I$60,"")</f>
        <v/>
      </c>
      <c r="H2157" s="338" t="str">
        <f>IF(ISNUMBER(E2157), IF(G2157&gt;'Bulk DivVar Analysis'!$J$62,"Pass","Fail"),"")</f>
        <v/>
      </c>
      <c r="I2157" s="338" t="str">
        <f t="shared" si="35"/>
        <v/>
      </c>
      <c r="J2157" s="339"/>
      <c r="K2157" s="339"/>
      <c r="L2157" s="339"/>
      <c r="M2157" s="339"/>
      <c r="N2157" s="339"/>
      <c r="O2157" s="339"/>
      <c r="P2157" s="339"/>
      <c r="Q2157" s="339"/>
    </row>
    <row r="2158" spans="1:17" ht="13.5" customHeight="1">
      <c r="A2158" s="481"/>
      <c r="B2158" s="481"/>
      <c r="C2158" s="481"/>
      <c r="D2158" s="481"/>
      <c r="E2158" s="481"/>
      <c r="F2158" s="339"/>
      <c r="G2158" s="340" t="str">
        <f>IF(ISNUMBER(E2158),E2158/'Bulk DivVar Analysis'!$I$60,"")</f>
        <v/>
      </c>
      <c r="H2158" s="338" t="str">
        <f>IF(ISNUMBER(E2158), IF(G2158&gt;'Bulk DivVar Analysis'!$J$62,"Pass","Fail"),"")</f>
        <v/>
      </c>
      <c r="I2158" s="338" t="str">
        <f t="shared" si="35"/>
        <v/>
      </c>
      <c r="J2158" s="339"/>
      <c r="K2158" s="339"/>
      <c r="L2158" s="339"/>
      <c r="M2158" s="339"/>
      <c r="N2158" s="339"/>
      <c r="O2158" s="339"/>
      <c r="P2158" s="339"/>
      <c r="Q2158" s="339"/>
    </row>
    <row r="2159" spans="1:17" ht="13.5" customHeight="1">
      <c r="A2159" s="481"/>
      <c r="B2159" s="481"/>
      <c r="C2159" s="481"/>
      <c r="D2159" s="481"/>
      <c r="E2159" s="481"/>
      <c r="F2159" s="339"/>
      <c r="G2159" s="340" t="str">
        <f>IF(ISNUMBER(E2159),E2159/'Bulk DivVar Analysis'!$I$60,"")</f>
        <v/>
      </c>
      <c r="H2159" s="338" t="str">
        <f>IF(ISNUMBER(E2159), IF(G2159&gt;'Bulk DivVar Analysis'!$J$62,"Pass","Fail"),"")</f>
        <v/>
      </c>
      <c r="I2159" s="338" t="str">
        <f t="shared" si="35"/>
        <v/>
      </c>
      <c r="J2159" s="339"/>
      <c r="K2159" s="339"/>
      <c r="L2159" s="339"/>
      <c r="M2159" s="339"/>
      <c r="N2159" s="339"/>
      <c r="O2159" s="339"/>
      <c r="P2159" s="339"/>
      <c r="Q2159" s="339"/>
    </row>
    <row r="2160" spans="1:17" ht="13.5" customHeight="1">
      <c r="A2160" s="481"/>
      <c r="B2160" s="481"/>
      <c r="C2160" s="481"/>
      <c r="D2160" s="481"/>
      <c r="E2160" s="481"/>
      <c r="F2160" s="339"/>
      <c r="G2160" s="340" t="str">
        <f>IF(ISNUMBER(E2160),E2160/'Bulk DivVar Analysis'!$I$60,"")</f>
        <v/>
      </c>
      <c r="H2160" s="338" t="str">
        <f>IF(ISNUMBER(E2160), IF(G2160&gt;'Bulk DivVar Analysis'!$J$62,"Pass","Fail"),"")</f>
        <v/>
      </c>
      <c r="I2160" s="338" t="str">
        <f t="shared" si="35"/>
        <v/>
      </c>
      <c r="J2160" s="339"/>
      <c r="K2160" s="339"/>
      <c r="L2160" s="339"/>
      <c r="M2160" s="339"/>
      <c r="N2160" s="339"/>
      <c r="O2160" s="339"/>
      <c r="P2160" s="339"/>
      <c r="Q2160" s="339"/>
    </row>
    <row r="2161" spans="1:17" ht="13.5" customHeight="1">
      <c r="A2161" s="481"/>
      <c r="B2161" s="481"/>
      <c r="C2161" s="481"/>
      <c r="D2161" s="481"/>
      <c r="E2161" s="481"/>
      <c r="F2161" s="339"/>
      <c r="G2161" s="340" t="str">
        <f>IF(ISNUMBER(E2161),E2161/'Bulk DivVar Analysis'!$I$60,"")</f>
        <v/>
      </c>
      <c r="H2161" s="338" t="str">
        <f>IF(ISNUMBER(E2161), IF(G2161&gt;'Bulk DivVar Analysis'!$J$62,"Pass","Fail"),"")</f>
        <v/>
      </c>
      <c r="I2161" s="338" t="str">
        <f t="shared" si="35"/>
        <v/>
      </c>
      <c r="J2161" s="339"/>
      <c r="K2161" s="339"/>
      <c r="L2161" s="339"/>
      <c r="M2161" s="339"/>
      <c r="N2161" s="339"/>
      <c r="O2161" s="339"/>
      <c r="P2161" s="339"/>
      <c r="Q2161" s="339"/>
    </row>
    <row r="2162" spans="1:17" ht="13.5" customHeight="1">
      <c r="A2162" s="481"/>
      <c r="B2162" s="481"/>
      <c r="C2162" s="481"/>
      <c r="D2162" s="481"/>
      <c r="E2162" s="481"/>
      <c r="F2162" s="339"/>
      <c r="G2162" s="340" t="str">
        <f>IF(ISNUMBER(E2162),E2162/'Bulk DivVar Analysis'!$I$60,"")</f>
        <v/>
      </c>
      <c r="H2162" s="338" t="str">
        <f>IF(ISNUMBER(E2162), IF(G2162&gt;'Bulk DivVar Analysis'!$J$62,"Pass","Fail"),"")</f>
        <v/>
      </c>
      <c r="I2162" s="338" t="str">
        <f t="shared" si="35"/>
        <v/>
      </c>
      <c r="J2162" s="339"/>
      <c r="K2162" s="339"/>
      <c r="L2162" s="339"/>
      <c r="M2162" s="339"/>
      <c r="N2162" s="339"/>
      <c r="O2162" s="339"/>
      <c r="P2162" s="339"/>
      <c r="Q2162" s="339"/>
    </row>
    <row r="2163" spans="1:17" ht="13.5" customHeight="1">
      <c r="A2163" s="481"/>
      <c r="B2163" s="481"/>
      <c r="C2163" s="481"/>
      <c r="D2163" s="481"/>
      <c r="E2163" s="481"/>
      <c r="F2163" s="339"/>
      <c r="G2163" s="340" t="str">
        <f>IF(ISNUMBER(E2163),E2163/'Bulk DivVar Analysis'!$I$60,"")</f>
        <v/>
      </c>
      <c r="H2163" s="338" t="str">
        <f>IF(ISNUMBER(E2163), IF(G2163&gt;'Bulk DivVar Analysis'!$J$62,"Pass","Fail"),"")</f>
        <v/>
      </c>
      <c r="I2163" s="338" t="str">
        <f t="shared" si="35"/>
        <v/>
      </c>
      <c r="J2163" s="339"/>
      <c r="K2163" s="339"/>
      <c r="L2163" s="339"/>
      <c r="M2163" s="339"/>
      <c r="N2163" s="339"/>
      <c r="O2163" s="339"/>
      <c r="P2163" s="339"/>
      <c r="Q2163" s="339"/>
    </row>
    <row r="2164" spans="1:17" ht="13.5" customHeight="1">
      <c r="A2164" s="481"/>
      <c r="B2164" s="481"/>
      <c r="C2164" s="481"/>
      <c r="D2164" s="481"/>
      <c r="E2164" s="481"/>
      <c r="F2164" s="339"/>
      <c r="G2164" s="340" t="str">
        <f>IF(ISNUMBER(E2164),E2164/'Bulk DivVar Analysis'!$I$60,"")</f>
        <v/>
      </c>
      <c r="H2164" s="338" t="str">
        <f>IF(ISNUMBER(E2164), IF(G2164&gt;'Bulk DivVar Analysis'!$J$62,"Pass","Fail"),"")</f>
        <v/>
      </c>
      <c r="I2164" s="338" t="str">
        <f t="shared" si="35"/>
        <v/>
      </c>
      <c r="J2164" s="339"/>
      <c r="K2164" s="339"/>
      <c r="L2164" s="339"/>
      <c r="M2164" s="339"/>
      <c r="N2164" s="339"/>
      <c r="O2164" s="339"/>
      <c r="P2164" s="339"/>
      <c r="Q2164" s="339"/>
    </row>
    <row r="2165" spans="1:17" ht="13.5" customHeight="1">
      <c r="A2165" s="481"/>
      <c r="B2165" s="481"/>
      <c r="C2165" s="481"/>
      <c r="D2165" s="481"/>
      <c r="E2165" s="481"/>
      <c r="F2165" s="339"/>
      <c r="G2165" s="340" t="str">
        <f>IF(ISNUMBER(E2165),E2165/'Bulk DivVar Analysis'!$I$60,"")</f>
        <v/>
      </c>
      <c r="H2165" s="338" t="str">
        <f>IF(ISNUMBER(E2165), IF(G2165&gt;'Bulk DivVar Analysis'!$J$62,"Pass","Fail"),"")</f>
        <v/>
      </c>
      <c r="I2165" s="338" t="str">
        <f t="shared" si="35"/>
        <v/>
      </c>
      <c r="J2165" s="339"/>
      <c r="K2165" s="339"/>
      <c r="L2165" s="339"/>
      <c r="M2165" s="339"/>
      <c r="N2165" s="339"/>
      <c r="O2165" s="339"/>
      <c r="P2165" s="339"/>
      <c r="Q2165" s="339"/>
    </row>
    <row r="2166" spans="1:17" ht="13.5" customHeight="1">
      <c r="A2166" s="481"/>
      <c r="B2166" s="481"/>
      <c r="C2166" s="481"/>
      <c r="D2166" s="481"/>
      <c r="E2166" s="481"/>
      <c r="F2166" s="339"/>
      <c r="G2166" s="340" t="str">
        <f>IF(ISNUMBER(E2166),E2166/'Bulk DivVar Analysis'!$I$60,"")</f>
        <v/>
      </c>
      <c r="H2166" s="338" t="str">
        <f>IF(ISNUMBER(E2166), IF(G2166&gt;'Bulk DivVar Analysis'!$J$62,"Pass","Fail"),"")</f>
        <v/>
      </c>
      <c r="I2166" s="338" t="str">
        <f t="shared" si="35"/>
        <v/>
      </c>
      <c r="J2166" s="339"/>
      <c r="K2166" s="339"/>
      <c r="L2166" s="339"/>
      <c r="M2166" s="339"/>
      <c r="N2166" s="339"/>
      <c r="O2166" s="339"/>
      <c r="P2166" s="339"/>
      <c r="Q2166" s="339"/>
    </row>
    <row r="2167" spans="1:17" ht="13.5" customHeight="1">
      <c r="A2167" s="481"/>
      <c r="B2167" s="481"/>
      <c r="C2167" s="481"/>
      <c r="D2167" s="481"/>
      <c r="E2167" s="481"/>
      <c r="F2167" s="339"/>
      <c r="G2167" s="340" t="str">
        <f>IF(ISNUMBER(E2167),E2167/'Bulk DivVar Analysis'!$I$60,"")</f>
        <v/>
      </c>
      <c r="H2167" s="338" t="str">
        <f>IF(ISNUMBER(E2167), IF(G2167&gt;'Bulk DivVar Analysis'!$J$62,"Pass","Fail"),"")</f>
        <v/>
      </c>
      <c r="I2167" s="338" t="str">
        <f t="shared" si="35"/>
        <v/>
      </c>
      <c r="J2167" s="339"/>
      <c r="K2167" s="339"/>
      <c r="L2167" s="339"/>
      <c r="M2167" s="339"/>
      <c r="N2167" s="339"/>
      <c r="O2167" s="339"/>
      <c r="P2167" s="339"/>
      <c r="Q2167" s="339"/>
    </row>
    <row r="2168" spans="1:17" ht="13.5" customHeight="1">
      <c r="A2168" s="481"/>
      <c r="B2168" s="481"/>
      <c r="C2168" s="481"/>
      <c r="D2168" s="481"/>
      <c r="E2168" s="481"/>
      <c r="F2168" s="339"/>
      <c r="G2168" s="340" t="str">
        <f>IF(ISNUMBER(E2168),E2168/'Bulk DivVar Analysis'!$I$60,"")</f>
        <v/>
      </c>
      <c r="H2168" s="338" t="str">
        <f>IF(ISNUMBER(E2168), IF(G2168&gt;'Bulk DivVar Analysis'!$J$62,"Pass","Fail"),"")</f>
        <v/>
      </c>
      <c r="I2168" s="338" t="str">
        <f t="shared" si="35"/>
        <v/>
      </c>
      <c r="J2168" s="339"/>
      <c r="K2168" s="339"/>
      <c r="L2168" s="339"/>
      <c r="M2168" s="339"/>
      <c r="N2168" s="339"/>
      <c r="O2168" s="339"/>
      <c r="P2168" s="339"/>
      <c r="Q2168" s="339"/>
    </row>
    <row r="2169" spans="1:17" ht="13.5" customHeight="1">
      <c r="A2169" s="481"/>
      <c r="B2169" s="481"/>
      <c r="C2169" s="481"/>
      <c r="D2169" s="481"/>
      <c r="E2169" s="481"/>
      <c r="F2169" s="339"/>
      <c r="G2169" s="340" t="str">
        <f>IF(ISNUMBER(E2169),E2169/'Bulk DivVar Analysis'!$I$60,"")</f>
        <v/>
      </c>
      <c r="H2169" s="338" t="str">
        <f>IF(ISNUMBER(E2169), IF(G2169&gt;'Bulk DivVar Analysis'!$J$62,"Pass","Fail"),"")</f>
        <v/>
      </c>
      <c r="I2169" s="338" t="str">
        <f t="shared" si="35"/>
        <v/>
      </c>
      <c r="J2169" s="339"/>
      <c r="K2169" s="339"/>
      <c r="L2169" s="339"/>
      <c r="M2169" s="339"/>
      <c r="N2169" s="339"/>
      <c r="O2169" s="339"/>
      <c r="P2169" s="339"/>
      <c r="Q2169" s="339"/>
    </row>
    <row r="2170" spans="1:17" ht="13.5" customHeight="1">
      <c r="A2170" s="481"/>
      <c r="B2170" s="481"/>
      <c r="C2170" s="481"/>
      <c r="D2170" s="481"/>
      <c r="E2170" s="481"/>
      <c r="F2170" s="339"/>
      <c r="G2170" s="340" t="str">
        <f>IF(ISNUMBER(E2170),E2170/'Bulk DivVar Analysis'!$I$60,"")</f>
        <v/>
      </c>
      <c r="H2170" s="338" t="str">
        <f>IF(ISNUMBER(E2170), IF(G2170&gt;'Bulk DivVar Analysis'!$J$62,"Pass","Fail"),"")</f>
        <v/>
      </c>
      <c r="I2170" s="338" t="str">
        <f t="shared" si="35"/>
        <v/>
      </c>
      <c r="J2170" s="339"/>
      <c r="K2170" s="339"/>
      <c r="L2170" s="339"/>
      <c r="M2170" s="339"/>
      <c r="N2170" s="339"/>
      <c r="O2170" s="339"/>
      <c r="P2170" s="339"/>
      <c r="Q2170" s="339"/>
    </row>
    <row r="2171" spans="1:17" ht="13.5" customHeight="1">
      <c r="A2171" s="481"/>
      <c r="B2171" s="481"/>
      <c r="C2171" s="481"/>
      <c r="D2171" s="481"/>
      <c r="E2171" s="481"/>
      <c r="F2171" s="339"/>
      <c r="G2171" s="340" t="str">
        <f>IF(ISNUMBER(E2171),E2171/'Bulk DivVar Analysis'!$I$60,"")</f>
        <v/>
      </c>
      <c r="H2171" s="338" t="str">
        <f>IF(ISNUMBER(E2171), IF(G2171&gt;'Bulk DivVar Analysis'!$J$62,"Pass","Fail"),"")</f>
        <v/>
      </c>
      <c r="I2171" s="338" t="str">
        <f t="shared" si="35"/>
        <v/>
      </c>
      <c r="J2171" s="339"/>
      <c r="K2171" s="339"/>
      <c r="L2171" s="339"/>
      <c r="M2171" s="339"/>
      <c r="N2171" s="339"/>
      <c r="O2171" s="339"/>
      <c r="P2171" s="339"/>
      <c r="Q2171" s="339"/>
    </row>
    <row r="2172" spans="1:17" ht="13.5" customHeight="1">
      <c r="A2172" s="481"/>
      <c r="B2172" s="481"/>
      <c r="C2172" s="481"/>
      <c r="D2172" s="481"/>
      <c r="E2172" s="481"/>
      <c r="F2172" s="339"/>
      <c r="G2172" s="340" t="str">
        <f>IF(ISNUMBER(E2172),E2172/'Bulk DivVar Analysis'!$I$60,"")</f>
        <v/>
      </c>
      <c r="H2172" s="338" t="str">
        <f>IF(ISNUMBER(E2172), IF(G2172&gt;'Bulk DivVar Analysis'!$J$62,"Pass","Fail"),"")</f>
        <v/>
      </c>
      <c r="I2172" s="338" t="str">
        <f t="shared" si="35"/>
        <v/>
      </c>
      <c r="J2172" s="339"/>
      <c r="K2172" s="339"/>
      <c r="L2172" s="339"/>
      <c r="M2172" s="339"/>
      <c r="N2172" s="339"/>
      <c r="O2172" s="339"/>
      <c r="P2172" s="339"/>
      <c r="Q2172" s="339"/>
    </row>
    <row r="2173" spans="1:17" ht="13.5" customHeight="1">
      <c r="A2173" s="481"/>
      <c r="B2173" s="481"/>
      <c r="C2173" s="481"/>
      <c r="D2173" s="481"/>
      <c r="E2173" s="481"/>
      <c r="F2173" s="339"/>
      <c r="G2173" s="340" t="str">
        <f>IF(ISNUMBER(E2173),E2173/'Bulk DivVar Analysis'!$I$60,"")</f>
        <v/>
      </c>
      <c r="H2173" s="338" t="str">
        <f>IF(ISNUMBER(E2173), IF(G2173&gt;'Bulk DivVar Analysis'!$J$62,"Pass","Fail"),"")</f>
        <v/>
      </c>
      <c r="I2173" s="338" t="str">
        <f t="shared" si="35"/>
        <v/>
      </c>
      <c r="J2173" s="339"/>
      <c r="K2173" s="339"/>
      <c r="L2173" s="339"/>
      <c r="M2173" s="339"/>
      <c r="N2173" s="339"/>
      <c r="O2173" s="339"/>
      <c r="P2173" s="339"/>
      <c r="Q2173" s="339"/>
    </row>
    <row r="2174" spans="1:17" ht="13.5" customHeight="1">
      <c r="A2174" s="481"/>
      <c r="B2174" s="481"/>
      <c r="C2174" s="481"/>
      <c r="D2174" s="481"/>
      <c r="E2174" s="481"/>
      <c r="F2174" s="339"/>
      <c r="G2174" s="340" t="str">
        <f>IF(ISNUMBER(E2174),E2174/'Bulk DivVar Analysis'!$I$60,"")</f>
        <v/>
      </c>
      <c r="H2174" s="338" t="str">
        <f>IF(ISNUMBER(E2174), IF(G2174&gt;'Bulk DivVar Analysis'!$J$62,"Pass","Fail"),"")</f>
        <v/>
      </c>
      <c r="I2174" s="338" t="str">
        <f t="shared" si="35"/>
        <v/>
      </c>
      <c r="J2174" s="339"/>
      <c r="K2174" s="339"/>
      <c r="L2174" s="339"/>
      <c r="M2174" s="339"/>
      <c r="N2174" s="339"/>
      <c r="O2174" s="339"/>
      <c r="P2174" s="339"/>
      <c r="Q2174" s="339"/>
    </row>
    <row r="2175" spans="1:17" ht="13.5" customHeight="1">
      <c r="A2175" s="481"/>
      <c r="B2175" s="481"/>
      <c r="C2175" s="481"/>
      <c r="D2175" s="481"/>
      <c r="E2175" s="481"/>
      <c r="F2175" s="339"/>
      <c r="G2175" s="340" t="str">
        <f>IF(ISNUMBER(E2175),E2175/'Bulk DivVar Analysis'!$I$60,"")</f>
        <v/>
      </c>
      <c r="H2175" s="338" t="str">
        <f>IF(ISNUMBER(E2175), IF(G2175&gt;'Bulk DivVar Analysis'!$J$62,"Pass","Fail"),"")</f>
        <v/>
      </c>
      <c r="I2175" s="338" t="str">
        <f t="shared" si="35"/>
        <v/>
      </c>
      <c r="J2175" s="339"/>
      <c r="K2175" s="339"/>
      <c r="L2175" s="339"/>
      <c r="M2175" s="339"/>
      <c r="N2175" s="339"/>
      <c r="O2175" s="339"/>
      <c r="P2175" s="339"/>
      <c r="Q2175" s="339"/>
    </row>
    <row r="2176" spans="1:17" ht="13.5" customHeight="1">
      <c r="A2176" s="481"/>
      <c r="B2176" s="481"/>
      <c r="C2176" s="481"/>
      <c r="D2176" s="481"/>
      <c r="E2176" s="481"/>
      <c r="F2176" s="339"/>
      <c r="G2176" s="340" t="str">
        <f>IF(ISNUMBER(E2176),E2176/'Bulk DivVar Analysis'!$I$60,"")</f>
        <v/>
      </c>
      <c r="H2176" s="338" t="str">
        <f>IF(ISNUMBER(E2176), IF(G2176&gt;'Bulk DivVar Analysis'!$J$62,"Pass","Fail"),"")</f>
        <v/>
      </c>
      <c r="I2176" s="338" t="str">
        <f t="shared" si="35"/>
        <v/>
      </c>
      <c r="J2176" s="339"/>
      <c r="K2176" s="339"/>
      <c r="L2176" s="339"/>
      <c r="M2176" s="339"/>
      <c r="N2176" s="339"/>
      <c r="O2176" s="339"/>
      <c r="P2176" s="339"/>
      <c r="Q2176" s="339"/>
    </row>
    <row r="2177" spans="1:17" ht="13.5" customHeight="1">
      <c r="A2177" s="481"/>
      <c r="B2177" s="481"/>
      <c r="C2177" s="481"/>
      <c r="D2177" s="481"/>
      <c r="E2177" s="481"/>
      <c r="F2177" s="339"/>
      <c r="G2177" s="340" t="str">
        <f>IF(ISNUMBER(E2177),E2177/'Bulk DivVar Analysis'!$I$60,"")</f>
        <v/>
      </c>
      <c r="H2177" s="338" t="str">
        <f>IF(ISNUMBER(E2177), IF(G2177&gt;'Bulk DivVar Analysis'!$J$62,"Pass","Fail"),"")</f>
        <v/>
      </c>
      <c r="I2177" s="338" t="str">
        <f t="shared" si="35"/>
        <v/>
      </c>
      <c r="J2177" s="339"/>
      <c r="K2177" s="339"/>
      <c r="L2177" s="339"/>
      <c r="M2177" s="339"/>
      <c r="N2177" s="339"/>
      <c r="O2177" s="339"/>
      <c r="P2177" s="339"/>
      <c r="Q2177" s="339"/>
    </row>
    <row r="2178" spans="1:17" ht="13.5" customHeight="1">
      <c r="A2178" s="481"/>
      <c r="B2178" s="481"/>
      <c r="C2178" s="481"/>
      <c r="D2178" s="481"/>
      <c r="E2178" s="481"/>
      <c r="F2178" s="339"/>
      <c r="G2178" s="340" t="str">
        <f>IF(ISNUMBER(E2178),E2178/'Bulk DivVar Analysis'!$I$60,"")</f>
        <v/>
      </c>
      <c r="H2178" s="338" t="str">
        <f>IF(ISNUMBER(E2178), IF(G2178&gt;'Bulk DivVar Analysis'!$J$62,"Pass","Fail"),"")</f>
        <v/>
      </c>
      <c r="I2178" s="338" t="str">
        <f t="shared" si="35"/>
        <v/>
      </c>
      <c r="J2178" s="339"/>
      <c r="K2178" s="339"/>
      <c r="L2178" s="339"/>
      <c r="M2178" s="339"/>
      <c r="N2178" s="339"/>
      <c r="O2178" s="339"/>
      <c r="P2178" s="339"/>
      <c r="Q2178" s="339"/>
    </row>
    <row r="2179" spans="1:17" ht="13.5" customHeight="1">
      <c r="A2179" s="481"/>
      <c r="B2179" s="481"/>
      <c r="C2179" s="481"/>
      <c r="D2179" s="481"/>
      <c r="E2179" s="481"/>
      <c r="F2179" s="339"/>
      <c r="G2179" s="340" t="str">
        <f>IF(ISNUMBER(E2179),E2179/'Bulk DivVar Analysis'!$I$60,"")</f>
        <v/>
      </c>
      <c r="H2179" s="338" t="str">
        <f>IF(ISNUMBER(E2179), IF(G2179&gt;'Bulk DivVar Analysis'!$J$62,"Pass","Fail"),"")</f>
        <v/>
      </c>
      <c r="I2179" s="338" t="str">
        <f t="shared" ref="I2179:I2242" si="36">_xlfn.TEXTJOIN("_",TRUE,B2179,C2179)</f>
        <v/>
      </c>
      <c r="J2179" s="339"/>
      <c r="K2179" s="339"/>
      <c r="L2179" s="339"/>
      <c r="M2179" s="339"/>
      <c r="N2179" s="339"/>
      <c r="O2179" s="339"/>
      <c r="P2179" s="339"/>
      <c r="Q2179" s="339"/>
    </row>
    <row r="2180" spans="1:17" ht="13.5" customHeight="1">
      <c r="A2180" s="481"/>
      <c r="B2180" s="481"/>
      <c r="C2180" s="481"/>
      <c r="D2180" s="481"/>
      <c r="E2180" s="481"/>
      <c r="F2180" s="339"/>
      <c r="G2180" s="340" t="str">
        <f>IF(ISNUMBER(E2180),E2180/'Bulk DivVar Analysis'!$I$60,"")</f>
        <v/>
      </c>
      <c r="H2180" s="338" t="str">
        <f>IF(ISNUMBER(E2180), IF(G2180&gt;'Bulk DivVar Analysis'!$J$62,"Pass","Fail"),"")</f>
        <v/>
      </c>
      <c r="I2180" s="338" t="str">
        <f t="shared" si="36"/>
        <v/>
      </c>
      <c r="J2180" s="339"/>
      <c r="K2180" s="339"/>
      <c r="L2180" s="339"/>
      <c r="M2180" s="339"/>
      <c r="N2180" s="339"/>
      <c r="O2180" s="339"/>
      <c r="P2180" s="339"/>
      <c r="Q2180" s="339"/>
    </row>
    <row r="2181" spans="1:17" ht="13.5" customHeight="1">
      <c r="A2181" s="481"/>
      <c r="B2181" s="481"/>
      <c r="C2181" s="481"/>
      <c r="D2181" s="481"/>
      <c r="E2181" s="481"/>
      <c r="F2181" s="339"/>
      <c r="G2181" s="340" t="str">
        <f>IF(ISNUMBER(E2181),E2181/'Bulk DivVar Analysis'!$I$60,"")</f>
        <v/>
      </c>
      <c r="H2181" s="338" t="str">
        <f>IF(ISNUMBER(E2181), IF(G2181&gt;'Bulk DivVar Analysis'!$J$62,"Pass","Fail"),"")</f>
        <v/>
      </c>
      <c r="I2181" s="338" t="str">
        <f t="shared" si="36"/>
        <v/>
      </c>
      <c r="J2181" s="339"/>
      <c r="K2181" s="339"/>
      <c r="L2181" s="339"/>
      <c r="M2181" s="339"/>
      <c r="N2181" s="339"/>
      <c r="O2181" s="339"/>
      <c r="P2181" s="339"/>
      <c r="Q2181" s="339"/>
    </row>
    <row r="2182" spans="1:17" ht="13.5" customHeight="1">
      <c r="A2182" s="481"/>
      <c r="B2182" s="481"/>
      <c r="C2182" s="481"/>
      <c r="D2182" s="481"/>
      <c r="E2182" s="481"/>
      <c r="F2182" s="339"/>
      <c r="G2182" s="340" t="str">
        <f>IF(ISNUMBER(E2182),E2182/'Bulk DivVar Analysis'!$I$60,"")</f>
        <v/>
      </c>
      <c r="H2182" s="338" t="str">
        <f>IF(ISNUMBER(E2182), IF(G2182&gt;'Bulk DivVar Analysis'!$J$62,"Pass","Fail"),"")</f>
        <v/>
      </c>
      <c r="I2182" s="338" t="str">
        <f t="shared" si="36"/>
        <v/>
      </c>
      <c r="J2182" s="339"/>
      <c r="K2182" s="339"/>
      <c r="L2182" s="339"/>
      <c r="M2182" s="339"/>
      <c r="N2182" s="339"/>
      <c r="O2182" s="339"/>
      <c r="P2182" s="339"/>
      <c r="Q2182" s="339"/>
    </row>
    <row r="2183" spans="1:17" ht="13.5" customHeight="1">
      <c r="A2183" s="481"/>
      <c r="B2183" s="481"/>
      <c r="C2183" s="481"/>
      <c r="D2183" s="481"/>
      <c r="E2183" s="481"/>
      <c r="F2183" s="339"/>
      <c r="G2183" s="340" t="str">
        <f>IF(ISNUMBER(E2183),E2183/'Bulk DivVar Analysis'!$I$60,"")</f>
        <v/>
      </c>
      <c r="H2183" s="338" t="str">
        <f>IF(ISNUMBER(E2183), IF(G2183&gt;'Bulk DivVar Analysis'!$J$62,"Pass","Fail"),"")</f>
        <v/>
      </c>
      <c r="I2183" s="338" t="str">
        <f t="shared" si="36"/>
        <v/>
      </c>
      <c r="J2183" s="339"/>
      <c r="K2183" s="339"/>
      <c r="L2183" s="339"/>
      <c r="M2183" s="339"/>
      <c r="N2183" s="339"/>
      <c r="O2183" s="339"/>
      <c r="P2183" s="339"/>
      <c r="Q2183" s="339"/>
    </row>
    <row r="2184" spans="1:17" ht="13.5" customHeight="1">
      <c r="A2184" s="481"/>
      <c r="B2184" s="481"/>
      <c r="C2184" s="481"/>
      <c r="D2184" s="481"/>
      <c r="E2184" s="481"/>
      <c r="F2184" s="339"/>
      <c r="G2184" s="340" t="str">
        <f>IF(ISNUMBER(E2184),E2184/'Bulk DivVar Analysis'!$I$60,"")</f>
        <v/>
      </c>
      <c r="H2184" s="338" t="str">
        <f>IF(ISNUMBER(E2184), IF(G2184&gt;'Bulk DivVar Analysis'!$J$62,"Pass","Fail"),"")</f>
        <v/>
      </c>
      <c r="I2184" s="338" t="str">
        <f t="shared" si="36"/>
        <v/>
      </c>
      <c r="J2184" s="339"/>
      <c r="K2184" s="339"/>
      <c r="L2184" s="339"/>
      <c r="M2184" s="339"/>
      <c r="N2184" s="339"/>
      <c r="O2184" s="339"/>
      <c r="P2184" s="339"/>
      <c r="Q2184" s="339"/>
    </row>
    <row r="2185" spans="1:17" ht="13.5" customHeight="1">
      <c r="A2185" s="481"/>
      <c r="B2185" s="481"/>
      <c r="C2185" s="481"/>
      <c r="D2185" s="481"/>
      <c r="E2185" s="481"/>
      <c r="F2185" s="339"/>
      <c r="G2185" s="340" t="str">
        <f>IF(ISNUMBER(E2185),E2185/'Bulk DivVar Analysis'!$I$60,"")</f>
        <v/>
      </c>
      <c r="H2185" s="338" t="str">
        <f>IF(ISNUMBER(E2185), IF(G2185&gt;'Bulk DivVar Analysis'!$J$62,"Pass","Fail"),"")</f>
        <v/>
      </c>
      <c r="I2185" s="338" t="str">
        <f t="shared" si="36"/>
        <v/>
      </c>
      <c r="J2185" s="339"/>
      <c r="K2185" s="339"/>
      <c r="L2185" s="339"/>
      <c r="M2185" s="339"/>
      <c r="N2185" s="339"/>
      <c r="O2185" s="339"/>
      <c r="P2185" s="339"/>
      <c r="Q2185" s="339"/>
    </row>
    <row r="2186" spans="1:17" ht="13.5" customHeight="1">
      <c r="A2186" s="481"/>
      <c r="B2186" s="481"/>
      <c r="C2186" s="481"/>
      <c r="D2186" s="481"/>
      <c r="E2186" s="481"/>
      <c r="F2186" s="339"/>
      <c r="G2186" s="340" t="str">
        <f>IF(ISNUMBER(E2186),E2186/'Bulk DivVar Analysis'!$I$60,"")</f>
        <v/>
      </c>
      <c r="H2186" s="338" t="str">
        <f>IF(ISNUMBER(E2186), IF(G2186&gt;'Bulk DivVar Analysis'!$J$62,"Pass","Fail"),"")</f>
        <v/>
      </c>
      <c r="I2186" s="338" t="str">
        <f t="shared" si="36"/>
        <v/>
      </c>
      <c r="J2186" s="339"/>
      <c r="K2186" s="339"/>
      <c r="L2186" s="339"/>
      <c r="M2186" s="339"/>
      <c r="N2186" s="339"/>
      <c r="O2186" s="339"/>
      <c r="P2186" s="339"/>
      <c r="Q2186" s="339"/>
    </row>
    <row r="2187" spans="1:17" ht="13.5" customHeight="1">
      <c r="A2187" s="481"/>
      <c r="B2187" s="481"/>
      <c r="C2187" s="481"/>
      <c r="D2187" s="481"/>
      <c r="E2187" s="481"/>
      <c r="F2187" s="339"/>
      <c r="G2187" s="340" t="str">
        <f>IF(ISNUMBER(E2187),E2187/'Bulk DivVar Analysis'!$I$60,"")</f>
        <v/>
      </c>
      <c r="H2187" s="338" t="str">
        <f>IF(ISNUMBER(E2187), IF(G2187&gt;'Bulk DivVar Analysis'!$J$62,"Pass","Fail"),"")</f>
        <v/>
      </c>
      <c r="I2187" s="338" t="str">
        <f t="shared" si="36"/>
        <v/>
      </c>
      <c r="J2187" s="339"/>
      <c r="K2187" s="339"/>
      <c r="L2187" s="339"/>
      <c r="M2187" s="339"/>
      <c r="N2187" s="339"/>
      <c r="O2187" s="339"/>
      <c r="P2187" s="339"/>
      <c r="Q2187" s="339"/>
    </row>
    <row r="2188" spans="1:17" ht="13.5" customHeight="1">
      <c r="A2188" s="481"/>
      <c r="B2188" s="481"/>
      <c r="C2188" s="481"/>
      <c r="D2188" s="481"/>
      <c r="E2188" s="481"/>
      <c r="F2188" s="339"/>
      <c r="G2188" s="340" t="str">
        <f>IF(ISNUMBER(E2188),E2188/'Bulk DivVar Analysis'!$I$60,"")</f>
        <v/>
      </c>
      <c r="H2188" s="338" t="str">
        <f>IF(ISNUMBER(E2188), IF(G2188&gt;'Bulk DivVar Analysis'!$J$62,"Pass","Fail"),"")</f>
        <v/>
      </c>
      <c r="I2188" s="338" t="str">
        <f t="shared" si="36"/>
        <v/>
      </c>
      <c r="J2188" s="339"/>
      <c r="K2188" s="339"/>
      <c r="L2188" s="339"/>
      <c r="M2188" s="339"/>
      <c r="N2188" s="339"/>
      <c r="O2188" s="339"/>
      <c r="P2188" s="339"/>
      <c r="Q2188" s="339"/>
    </row>
    <row r="2189" spans="1:17" ht="13.5" customHeight="1">
      <c r="A2189" s="481"/>
      <c r="B2189" s="481"/>
      <c r="C2189" s="481"/>
      <c r="D2189" s="481"/>
      <c r="E2189" s="481"/>
      <c r="F2189" s="339"/>
      <c r="G2189" s="340" t="str">
        <f>IF(ISNUMBER(E2189),E2189/'Bulk DivVar Analysis'!$I$60,"")</f>
        <v/>
      </c>
      <c r="H2189" s="338" t="str">
        <f>IF(ISNUMBER(E2189), IF(G2189&gt;'Bulk DivVar Analysis'!$J$62,"Pass","Fail"),"")</f>
        <v/>
      </c>
      <c r="I2189" s="338" t="str">
        <f t="shared" si="36"/>
        <v/>
      </c>
      <c r="J2189" s="339"/>
      <c r="K2189" s="339"/>
      <c r="L2189" s="339"/>
      <c r="M2189" s="339"/>
      <c r="N2189" s="339"/>
      <c r="O2189" s="339"/>
      <c r="P2189" s="339"/>
      <c r="Q2189" s="339"/>
    </row>
    <row r="2190" spans="1:17" ht="13.5" customHeight="1">
      <c r="A2190" s="481"/>
      <c r="B2190" s="481"/>
      <c r="C2190" s="481"/>
      <c r="D2190" s="481"/>
      <c r="E2190" s="481"/>
      <c r="F2190" s="339"/>
      <c r="G2190" s="340" t="str">
        <f>IF(ISNUMBER(E2190),E2190/'Bulk DivVar Analysis'!$I$60,"")</f>
        <v/>
      </c>
      <c r="H2190" s="338" t="str">
        <f>IF(ISNUMBER(E2190), IF(G2190&gt;'Bulk DivVar Analysis'!$J$62,"Pass","Fail"),"")</f>
        <v/>
      </c>
      <c r="I2190" s="338" t="str">
        <f t="shared" si="36"/>
        <v/>
      </c>
      <c r="J2190" s="339"/>
      <c r="K2190" s="339"/>
      <c r="L2190" s="339"/>
      <c r="M2190" s="339"/>
      <c r="N2190" s="339"/>
      <c r="O2190" s="339"/>
      <c r="P2190" s="339"/>
      <c r="Q2190" s="339"/>
    </row>
    <row r="2191" spans="1:17" ht="13.5" customHeight="1">
      <c r="A2191" s="481"/>
      <c r="B2191" s="481"/>
      <c r="C2191" s="481"/>
      <c r="D2191" s="481"/>
      <c r="E2191" s="481"/>
      <c r="F2191" s="339"/>
      <c r="G2191" s="340" t="str">
        <f>IF(ISNUMBER(E2191),E2191/'Bulk DivVar Analysis'!$I$60,"")</f>
        <v/>
      </c>
      <c r="H2191" s="338" t="str">
        <f>IF(ISNUMBER(E2191), IF(G2191&gt;'Bulk DivVar Analysis'!$J$62,"Pass","Fail"),"")</f>
        <v/>
      </c>
      <c r="I2191" s="338" t="str">
        <f t="shared" si="36"/>
        <v/>
      </c>
      <c r="J2191" s="339"/>
      <c r="K2191" s="339"/>
      <c r="L2191" s="339"/>
      <c r="M2191" s="339"/>
      <c r="N2191" s="339"/>
      <c r="O2191" s="339"/>
      <c r="P2191" s="339"/>
      <c r="Q2191" s="339"/>
    </row>
    <row r="2192" spans="1:17" ht="13.5" customHeight="1">
      <c r="A2192" s="481"/>
      <c r="B2192" s="481"/>
      <c r="C2192" s="481"/>
      <c r="D2192" s="481"/>
      <c r="E2192" s="481"/>
      <c r="F2192" s="339"/>
      <c r="G2192" s="340" t="str">
        <f>IF(ISNUMBER(E2192),E2192/'Bulk DivVar Analysis'!$I$60,"")</f>
        <v/>
      </c>
      <c r="H2192" s="338" t="str">
        <f>IF(ISNUMBER(E2192), IF(G2192&gt;'Bulk DivVar Analysis'!$J$62,"Pass","Fail"),"")</f>
        <v/>
      </c>
      <c r="I2192" s="338" t="str">
        <f t="shared" si="36"/>
        <v/>
      </c>
      <c r="J2192" s="339"/>
      <c r="K2192" s="339"/>
      <c r="L2192" s="339"/>
      <c r="M2192" s="339"/>
      <c r="N2192" s="339"/>
      <c r="O2192" s="339"/>
      <c r="P2192" s="339"/>
      <c r="Q2192" s="339"/>
    </row>
    <row r="2193" spans="1:17" ht="13.5" customHeight="1">
      <c r="A2193" s="481"/>
      <c r="B2193" s="481"/>
      <c r="C2193" s="481"/>
      <c r="D2193" s="481"/>
      <c r="E2193" s="481"/>
      <c r="F2193" s="339"/>
      <c r="G2193" s="340" t="str">
        <f>IF(ISNUMBER(E2193),E2193/'Bulk DivVar Analysis'!$I$60,"")</f>
        <v/>
      </c>
      <c r="H2193" s="338" t="str">
        <f>IF(ISNUMBER(E2193), IF(G2193&gt;'Bulk DivVar Analysis'!$J$62,"Pass","Fail"),"")</f>
        <v/>
      </c>
      <c r="I2193" s="338" t="str">
        <f t="shared" si="36"/>
        <v/>
      </c>
      <c r="J2193" s="339"/>
      <c r="K2193" s="339"/>
      <c r="L2193" s="339"/>
      <c r="M2193" s="339"/>
      <c r="N2193" s="339"/>
      <c r="O2193" s="339"/>
      <c r="P2193" s="339"/>
      <c r="Q2193" s="339"/>
    </row>
    <row r="2194" spans="1:17" ht="13.5" customHeight="1">
      <c r="A2194" s="481"/>
      <c r="B2194" s="481"/>
      <c r="C2194" s="481"/>
      <c r="D2194" s="481"/>
      <c r="E2194" s="481"/>
      <c r="F2194" s="339"/>
      <c r="G2194" s="340" t="str">
        <f>IF(ISNUMBER(E2194),E2194/'Bulk DivVar Analysis'!$I$60,"")</f>
        <v/>
      </c>
      <c r="H2194" s="338" t="str">
        <f>IF(ISNUMBER(E2194), IF(G2194&gt;'Bulk DivVar Analysis'!$J$62,"Pass","Fail"),"")</f>
        <v/>
      </c>
      <c r="I2194" s="338" t="str">
        <f t="shared" si="36"/>
        <v/>
      </c>
      <c r="J2194" s="339"/>
      <c r="K2194" s="339"/>
      <c r="L2194" s="339"/>
      <c r="M2194" s="339"/>
      <c r="N2194" s="339"/>
      <c r="O2194" s="339"/>
      <c r="P2194" s="339"/>
      <c r="Q2194" s="339"/>
    </row>
    <row r="2195" spans="1:17" ht="13.5" customHeight="1">
      <c r="A2195" s="481"/>
      <c r="B2195" s="481"/>
      <c r="C2195" s="481"/>
      <c r="D2195" s="481"/>
      <c r="E2195" s="481"/>
      <c r="F2195" s="339"/>
      <c r="G2195" s="340" t="str">
        <f>IF(ISNUMBER(E2195),E2195/'Bulk DivVar Analysis'!$I$60,"")</f>
        <v/>
      </c>
      <c r="H2195" s="338" t="str">
        <f>IF(ISNUMBER(E2195), IF(G2195&gt;'Bulk DivVar Analysis'!$J$62,"Pass","Fail"),"")</f>
        <v/>
      </c>
      <c r="I2195" s="338" t="str">
        <f t="shared" si="36"/>
        <v/>
      </c>
      <c r="J2195" s="339"/>
      <c r="K2195" s="339"/>
      <c r="L2195" s="339"/>
      <c r="M2195" s="339"/>
      <c r="N2195" s="339"/>
      <c r="O2195" s="339"/>
      <c r="P2195" s="339"/>
      <c r="Q2195" s="339"/>
    </row>
    <row r="2196" spans="1:17" ht="13.5" customHeight="1">
      <c r="A2196" s="481"/>
      <c r="B2196" s="481"/>
      <c r="C2196" s="481"/>
      <c r="D2196" s="481"/>
      <c r="E2196" s="481"/>
      <c r="F2196" s="339"/>
      <c r="G2196" s="340" t="str">
        <f>IF(ISNUMBER(E2196),E2196/'Bulk DivVar Analysis'!$I$60,"")</f>
        <v/>
      </c>
      <c r="H2196" s="338" t="str">
        <f>IF(ISNUMBER(E2196), IF(G2196&gt;'Bulk DivVar Analysis'!$J$62,"Pass","Fail"),"")</f>
        <v/>
      </c>
      <c r="I2196" s="338" t="str">
        <f t="shared" si="36"/>
        <v/>
      </c>
      <c r="J2196" s="339"/>
      <c r="K2196" s="339"/>
      <c r="L2196" s="339"/>
      <c r="M2196" s="339"/>
      <c r="N2196" s="339"/>
      <c r="O2196" s="339"/>
      <c r="P2196" s="339"/>
      <c r="Q2196" s="339"/>
    </row>
    <row r="2197" spans="1:17" ht="13.5" customHeight="1">
      <c r="A2197" s="481"/>
      <c r="B2197" s="481"/>
      <c r="C2197" s="481"/>
      <c r="D2197" s="481"/>
      <c r="E2197" s="481"/>
      <c r="F2197" s="339"/>
      <c r="G2197" s="340" t="str">
        <f>IF(ISNUMBER(E2197),E2197/'Bulk DivVar Analysis'!$I$60,"")</f>
        <v/>
      </c>
      <c r="H2197" s="338" t="str">
        <f>IF(ISNUMBER(E2197), IF(G2197&gt;'Bulk DivVar Analysis'!$J$62,"Pass","Fail"),"")</f>
        <v/>
      </c>
      <c r="I2197" s="338" t="str">
        <f t="shared" si="36"/>
        <v/>
      </c>
      <c r="J2197" s="339"/>
      <c r="K2197" s="339"/>
      <c r="L2197" s="339"/>
      <c r="M2197" s="339"/>
      <c r="N2197" s="339"/>
      <c r="O2197" s="339"/>
      <c r="P2197" s="339"/>
      <c r="Q2197" s="339"/>
    </row>
    <row r="2198" spans="1:17" ht="13.5" customHeight="1">
      <c r="A2198" s="481"/>
      <c r="B2198" s="481"/>
      <c r="C2198" s="481"/>
      <c r="D2198" s="481"/>
      <c r="E2198" s="481"/>
      <c r="F2198" s="339"/>
      <c r="G2198" s="340" t="str">
        <f>IF(ISNUMBER(E2198),E2198/'Bulk DivVar Analysis'!$I$60,"")</f>
        <v/>
      </c>
      <c r="H2198" s="338" t="str">
        <f>IF(ISNUMBER(E2198), IF(G2198&gt;'Bulk DivVar Analysis'!$J$62,"Pass","Fail"),"")</f>
        <v/>
      </c>
      <c r="I2198" s="338" t="str">
        <f t="shared" si="36"/>
        <v/>
      </c>
      <c r="J2198" s="339"/>
      <c r="K2198" s="339"/>
      <c r="L2198" s="339"/>
      <c r="M2198" s="339"/>
      <c r="N2198" s="339"/>
      <c r="O2198" s="339"/>
      <c r="P2198" s="339"/>
      <c r="Q2198" s="339"/>
    </row>
    <row r="2199" spans="1:17" ht="13.5" customHeight="1">
      <c r="A2199" s="481"/>
      <c r="B2199" s="481"/>
      <c r="C2199" s="481"/>
      <c r="D2199" s="481"/>
      <c r="E2199" s="481"/>
      <c r="F2199" s="339"/>
      <c r="G2199" s="340" t="str">
        <f>IF(ISNUMBER(E2199),E2199/'Bulk DivVar Analysis'!$I$60,"")</f>
        <v/>
      </c>
      <c r="H2199" s="338" t="str">
        <f>IF(ISNUMBER(E2199), IF(G2199&gt;'Bulk DivVar Analysis'!$J$62,"Pass","Fail"),"")</f>
        <v/>
      </c>
      <c r="I2199" s="338" t="str">
        <f t="shared" si="36"/>
        <v/>
      </c>
      <c r="J2199" s="339"/>
      <c r="K2199" s="339"/>
      <c r="L2199" s="339"/>
      <c r="M2199" s="339"/>
      <c r="N2199" s="339"/>
      <c r="O2199" s="339"/>
      <c r="P2199" s="339"/>
      <c r="Q2199" s="339"/>
    </row>
    <row r="2200" spans="1:17" ht="13.5" customHeight="1">
      <c r="A2200" s="481"/>
      <c r="B2200" s="481"/>
      <c r="C2200" s="481"/>
      <c r="D2200" s="481"/>
      <c r="E2200" s="481"/>
      <c r="F2200" s="339"/>
      <c r="G2200" s="340" t="str">
        <f>IF(ISNUMBER(E2200),E2200/'Bulk DivVar Analysis'!$I$60,"")</f>
        <v/>
      </c>
      <c r="H2200" s="338" t="str">
        <f>IF(ISNUMBER(E2200), IF(G2200&gt;'Bulk DivVar Analysis'!$J$62,"Pass","Fail"),"")</f>
        <v/>
      </c>
      <c r="I2200" s="338" t="str">
        <f t="shared" si="36"/>
        <v/>
      </c>
      <c r="J2200" s="339"/>
      <c r="K2200" s="339"/>
      <c r="L2200" s="339"/>
      <c r="M2200" s="339"/>
      <c r="N2200" s="339"/>
      <c r="O2200" s="339"/>
      <c r="P2200" s="339"/>
      <c r="Q2200" s="339"/>
    </row>
    <row r="2201" spans="1:17" ht="13.5" customHeight="1">
      <c r="A2201" s="481"/>
      <c r="B2201" s="481"/>
      <c r="C2201" s="481"/>
      <c r="D2201" s="481"/>
      <c r="E2201" s="481"/>
      <c r="F2201" s="339"/>
      <c r="G2201" s="340" t="str">
        <f>IF(ISNUMBER(E2201),E2201/'Bulk DivVar Analysis'!$I$60,"")</f>
        <v/>
      </c>
      <c r="H2201" s="338" t="str">
        <f>IF(ISNUMBER(E2201), IF(G2201&gt;'Bulk DivVar Analysis'!$J$62,"Pass","Fail"),"")</f>
        <v/>
      </c>
      <c r="I2201" s="338" t="str">
        <f t="shared" si="36"/>
        <v/>
      </c>
      <c r="J2201" s="339"/>
      <c r="K2201" s="339"/>
      <c r="L2201" s="339"/>
      <c r="M2201" s="339"/>
      <c r="N2201" s="339"/>
      <c r="O2201" s="339"/>
      <c r="P2201" s="339"/>
      <c r="Q2201" s="339"/>
    </row>
    <row r="2202" spans="1:17" ht="13.5" customHeight="1">
      <c r="A2202" s="481"/>
      <c r="B2202" s="481"/>
      <c r="C2202" s="481"/>
      <c r="D2202" s="481"/>
      <c r="E2202" s="481"/>
      <c r="F2202" s="339"/>
      <c r="G2202" s="340" t="str">
        <f>IF(ISNUMBER(E2202),E2202/'Bulk DivVar Analysis'!$I$60,"")</f>
        <v/>
      </c>
      <c r="H2202" s="338" t="str">
        <f>IF(ISNUMBER(E2202), IF(G2202&gt;'Bulk DivVar Analysis'!$J$62,"Pass","Fail"),"")</f>
        <v/>
      </c>
      <c r="I2202" s="338" t="str">
        <f t="shared" si="36"/>
        <v/>
      </c>
      <c r="J2202" s="339"/>
      <c r="K2202" s="339"/>
      <c r="L2202" s="339"/>
      <c r="M2202" s="339"/>
      <c r="N2202" s="339"/>
      <c r="O2202" s="339"/>
      <c r="P2202" s="339"/>
      <c r="Q2202" s="339"/>
    </row>
    <row r="2203" spans="1:17" ht="13.5" customHeight="1">
      <c r="A2203" s="481"/>
      <c r="B2203" s="481"/>
      <c r="C2203" s="481"/>
      <c r="D2203" s="481"/>
      <c r="E2203" s="481"/>
      <c r="F2203" s="339"/>
      <c r="G2203" s="340" t="str">
        <f>IF(ISNUMBER(E2203),E2203/'Bulk DivVar Analysis'!$I$60,"")</f>
        <v/>
      </c>
      <c r="H2203" s="338" t="str">
        <f>IF(ISNUMBER(E2203), IF(G2203&gt;'Bulk DivVar Analysis'!$J$62,"Pass","Fail"),"")</f>
        <v/>
      </c>
      <c r="I2203" s="338" t="str">
        <f t="shared" si="36"/>
        <v/>
      </c>
      <c r="J2203" s="339"/>
      <c r="K2203" s="339"/>
      <c r="L2203" s="339"/>
      <c r="M2203" s="339"/>
      <c r="N2203" s="339"/>
      <c r="O2203" s="339"/>
      <c r="P2203" s="339"/>
      <c r="Q2203" s="339"/>
    </row>
    <row r="2204" spans="1:17" ht="13.5" customHeight="1">
      <c r="A2204" s="481"/>
      <c r="B2204" s="481"/>
      <c r="C2204" s="481"/>
      <c r="D2204" s="481"/>
      <c r="E2204" s="481"/>
      <c r="F2204" s="339"/>
      <c r="G2204" s="340" t="str">
        <f>IF(ISNUMBER(E2204),E2204/'Bulk DivVar Analysis'!$I$60,"")</f>
        <v/>
      </c>
      <c r="H2204" s="338" t="str">
        <f>IF(ISNUMBER(E2204), IF(G2204&gt;'Bulk DivVar Analysis'!$J$62,"Pass","Fail"),"")</f>
        <v/>
      </c>
      <c r="I2204" s="338" t="str">
        <f t="shared" si="36"/>
        <v/>
      </c>
      <c r="J2204" s="339"/>
      <c r="K2204" s="339"/>
      <c r="L2204" s="339"/>
      <c r="M2204" s="339"/>
      <c r="N2204" s="339"/>
      <c r="O2204" s="339"/>
      <c r="P2204" s="339"/>
      <c r="Q2204" s="339"/>
    </row>
    <row r="2205" spans="1:17" ht="13.5" customHeight="1">
      <c r="A2205" s="481"/>
      <c r="B2205" s="481"/>
      <c r="C2205" s="481"/>
      <c r="D2205" s="481"/>
      <c r="E2205" s="481"/>
      <c r="F2205" s="339"/>
      <c r="G2205" s="340" t="str">
        <f>IF(ISNUMBER(E2205),E2205/'Bulk DivVar Analysis'!$I$60,"")</f>
        <v/>
      </c>
      <c r="H2205" s="338" t="str">
        <f>IF(ISNUMBER(E2205), IF(G2205&gt;'Bulk DivVar Analysis'!$J$62,"Pass","Fail"),"")</f>
        <v/>
      </c>
      <c r="I2205" s="338" t="str">
        <f t="shared" si="36"/>
        <v/>
      </c>
      <c r="J2205" s="339"/>
      <c r="K2205" s="339"/>
      <c r="L2205" s="339"/>
      <c r="M2205" s="339"/>
      <c r="N2205" s="339"/>
      <c r="O2205" s="339"/>
      <c r="P2205" s="339"/>
      <c r="Q2205" s="339"/>
    </row>
    <row r="2206" spans="1:17" ht="13.5" customHeight="1">
      <c r="A2206" s="481"/>
      <c r="B2206" s="481"/>
      <c r="C2206" s="481"/>
      <c r="D2206" s="481"/>
      <c r="E2206" s="481"/>
      <c r="F2206" s="339"/>
      <c r="G2206" s="340" t="str">
        <f>IF(ISNUMBER(E2206),E2206/'Bulk DivVar Analysis'!$I$60,"")</f>
        <v/>
      </c>
      <c r="H2206" s="338" t="str">
        <f>IF(ISNUMBER(E2206), IF(G2206&gt;'Bulk DivVar Analysis'!$J$62,"Pass","Fail"),"")</f>
        <v/>
      </c>
      <c r="I2206" s="338" t="str">
        <f t="shared" si="36"/>
        <v/>
      </c>
      <c r="J2206" s="339"/>
      <c r="K2206" s="339"/>
      <c r="L2206" s="339"/>
      <c r="M2206" s="339"/>
      <c r="N2206" s="339"/>
      <c r="O2206" s="339"/>
      <c r="P2206" s="339"/>
      <c r="Q2206" s="339"/>
    </row>
    <row r="2207" spans="1:17" ht="13.5" customHeight="1">
      <c r="A2207" s="481"/>
      <c r="B2207" s="481"/>
      <c r="C2207" s="481"/>
      <c r="D2207" s="481"/>
      <c r="E2207" s="481"/>
      <c r="F2207" s="339"/>
      <c r="G2207" s="340" t="str">
        <f>IF(ISNUMBER(E2207),E2207/'Bulk DivVar Analysis'!$I$60,"")</f>
        <v/>
      </c>
      <c r="H2207" s="338" t="str">
        <f>IF(ISNUMBER(E2207), IF(G2207&gt;'Bulk DivVar Analysis'!$J$62,"Pass","Fail"),"")</f>
        <v/>
      </c>
      <c r="I2207" s="338" t="str">
        <f t="shared" si="36"/>
        <v/>
      </c>
      <c r="J2207" s="339"/>
      <c r="K2207" s="339"/>
      <c r="L2207" s="339"/>
      <c r="M2207" s="339"/>
      <c r="N2207" s="339"/>
      <c r="O2207" s="339"/>
      <c r="P2207" s="339"/>
      <c r="Q2207" s="339"/>
    </row>
    <row r="2208" spans="1:17" ht="13.5" customHeight="1">
      <c r="A2208" s="481"/>
      <c r="B2208" s="481"/>
      <c r="C2208" s="481"/>
      <c r="D2208" s="481"/>
      <c r="E2208" s="481"/>
      <c r="F2208" s="339"/>
      <c r="G2208" s="340" t="str">
        <f>IF(ISNUMBER(E2208),E2208/'Bulk DivVar Analysis'!$I$60,"")</f>
        <v/>
      </c>
      <c r="H2208" s="338" t="str">
        <f>IF(ISNUMBER(E2208), IF(G2208&gt;'Bulk DivVar Analysis'!$J$62,"Pass","Fail"),"")</f>
        <v/>
      </c>
      <c r="I2208" s="338" t="str">
        <f t="shared" si="36"/>
        <v/>
      </c>
      <c r="J2208" s="339"/>
      <c r="K2208" s="339"/>
      <c r="L2208" s="339"/>
      <c r="M2208" s="339"/>
      <c r="N2208" s="339"/>
      <c r="O2208" s="339"/>
      <c r="P2208" s="339"/>
      <c r="Q2208" s="339"/>
    </row>
    <row r="2209" spans="1:17" ht="13.5" customHeight="1">
      <c r="A2209" s="481"/>
      <c r="B2209" s="481"/>
      <c r="C2209" s="481"/>
      <c r="D2209" s="481"/>
      <c r="E2209" s="481"/>
      <c r="F2209" s="339"/>
      <c r="G2209" s="340" t="str">
        <f>IF(ISNUMBER(E2209),E2209/'Bulk DivVar Analysis'!$I$60,"")</f>
        <v/>
      </c>
      <c r="H2209" s="338" t="str">
        <f>IF(ISNUMBER(E2209), IF(G2209&gt;'Bulk DivVar Analysis'!$J$62,"Pass","Fail"),"")</f>
        <v/>
      </c>
      <c r="I2209" s="338" t="str">
        <f t="shared" si="36"/>
        <v/>
      </c>
      <c r="J2209" s="339"/>
      <c r="K2209" s="339"/>
      <c r="L2209" s="339"/>
      <c r="M2209" s="339"/>
      <c r="N2209" s="339"/>
      <c r="O2209" s="339"/>
      <c r="P2209" s="339"/>
      <c r="Q2209" s="339"/>
    </row>
    <row r="2210" spans="1:17" ht="13.5" customHeight="1">
      <c r="A2210" s="481"/>
      <c r="B2210" s="481"/>
      <c r="C2210" s="481"/>
      <c r="D2210" s="481"/>
      <c r="E2210" s="481"/>
      <c r="F2210" s="339"/>
      <c r="G2210" s="340" t="str">
        <f>IF(ISNUMBER(E2210),E2210/'Bulk DivVar Analysis'!$I$60,"")</f>
        <v/>
      </c>
      <c r="H2210" s="338" t="str">
        <f>IF(ISNUMBER(E2210), IF(G2210&gt;'Bulk DivVar Analysis'!$J$62,"Pass","Fail"),"")</f>
        <v/>
      </c>
      <c r="I2210" s="338" t="str">
        <f t="shared" si="36"/>
        <v/>
      </c>
      <c r="J2210" s="339"/>
      <c r="K2210" s="339"/>
      <c r="L2210" s="339"/>
      <c r="M2210" s="339"/>
      <c r="N2210" s="339"/>
      <c r="O2210" s="339"/>
      <c r="P2210" s="339"/>
      <c r="Q2210" s="339"/>
    </row>
    <row r="2211" spans="1:17" ht="13.5" customHeight="1">
      <c r="A2211" s="481"/>
      <c r="B2211" s="481"/>
      <c r="C2211" s="481"/>
      <c r="D2211" s="481"/>
      <c r="E2211" s="481"/>
      <c r="F2211" s="339"/>
      <c r="G2211" s="340" t="str">
        <f>IF(ISNUMBER(E2211),E2211/'Bulk DivVar Analysis'!$I$60,"")</f>
        <v/>
      </c>
      <c r="H2211" s="338" t="str">
        <f>IF(ISNUMBER(E2211), IF(G2211&gt;'Bulk DivVar Analysis'!$J$62,"Pass","Fail"),"")</f>
        <v/>
      </c>
      <c r="I2211" s="338" t="str">
        <f t="shared" si="36"/>
        <v/>
      </c>
      <c r="J2211" s="339"/>
      <c r="K2211" s="339"/>
      <c r="L2211" s="339"/>
      <c r="M2211" s="339"/>
      <c r="N2211" s="339"/>
      <c r="O2211" s="339"/>
      <c r="P2211" s="339"/>
      <c r="Q2211" s="339"/>
    </row>
    <row r="2212" spans="1:17" ht="13.5" customHeight="1">
      <c r="A2212" s="481"/>
      <c r="B2212" s="481"/>
      <c r="C2212" s="481"/>
      <c r="D2212" s="481"/>
      <c r="E2212" s="481"/>
      <c r="F2212" s="339"/>
      <c r="G2212" s="340" t="str">
        <f>IF(ISNUMBER(E2212),E2212/'Bulk DivVar Analysis'!$I$60,"")</f>
        <v/>
      </c>
      <c r="H2212" s="338" t="str">
        <f>IF(ISNUMBER(E2212), IF(G2212&gt;'Bulk DivVar Analysis'!$J$62,"Pass","Fail"),"")</f>
        <v/>
      </c>
      <c r="I2212" s="338" t="str">
        <f t="shared" si="36"/>
        <v/>
      </c>
      <c r="J2212" s="339"/>
      <c r="K2212" s="339"/>
      <c r="L2212" s="339"/>
      <c r="M2212" s="339"/>
      <c r="N2212" s="339"/>
      <c r="O2212" s="339"/>
      <c r="P2212" s="339"/>
      <c r="Q2212" s="339"/>
    </row>
    <row r="2213" spans="1:17" ht="13.5" customHeight="1">
      <c r="A2213" s="481"/>
      <c r="B2213" s="481"/>
      <c r="C2213" s="481"/>
      <c r="D2213" s="481"/>
      <c r="E2213" s="481"/>
      <c r="F2213" s="339"/>
      <c r="G2213" s="340" t="str">
        <f>IF(ISNUMBER(E2213),E2213/'Bulk DivVar Analysis'!$I$60,"")</f>
        <v/>
      </c>
      <c r="H2213" s="338" t="str">
        <f>IF(ISNUMBER(E2213), IF(G2213&gt;'Bulk DivVar Analysis'!$J$62,"Pass","Fail"),"")</f>
        <v/>
      </c>
      <c r="I2213" s="338" t="str">
        <f t="shared" si="36"/>
        <v/>
      </c>
      <c r="J2213" s="339"/>
      <c r="K2213" s="339"/>
      <c r="L2213" s="339"/>
      <c r="M2213" s="339"/>
      <c r="N2213" s="339"/>
      <c r="O2213" s="339"/>
      <c r="P2213" s="339"/>
      <c r="Q2213" s="339"/>
    </row>
    <row r="2214" spans="1:17" ht="13.5" customHeight="1">
      <c r="A2214" s="481"/>
      <c r="B2214" s="481"/>
      <c r="C2214" s="481"/>
      <c r="D2214" s="481"/>
      <c r="E2214" s="481"/>
      <c r="F2214" s="339"/>
      <c r="G2214" s="340" t="str">
        <f>IF(ISNUMBER(E2214),E2214/'Bulk DivVar Analysis'!$I$60,"")</f>
        <v/>
      </c>
      <c r="H2214" s="338" t="str">
        <f>IF(ISNUMBER(E2214), IF(G2214&gt;'Bulk DivVar Analysis'!$J$62,"Pass","Fail"),"")</f>
        <v/>
      </c>
      <c r="I2214" s="338" t="str">
        <f t="shared" si="36"/>
        <v/>
      </c>
      <c r="J2214" s="339"/>
      <c r="K2214" s="339"/>
      <c r="L2214" s="339"/>
      <c r="M2214" s="339"/>
      <c r="N2214" s="339"/>
      <c r="O2214" s="339"/>
      <c r="P2214" s="339"/>
      <c r="Q2214" s="339"/>
    </row>
    <row r="2215" spans="1:17" ht="13.5" customHeight="1">
      <c r="A2215" s="481"/>
      <c r="B2215" s="481"/>
      <c r="C2215" s="481"/>
      <c r="D2215" s="481"/>
      <c r="E2215" s="481"/>
      <c r="F2215" s="339"/>
      <c r="G2215" s="340" t="str">
        <f>IF(ISNUMBER(E2215),E2215/'Bulk DivVar Analysis'!$I$60,"")</f>
        <v/>
      </c>
      <c r="H2215" s="338" t="str">
        <f>IF(ISNUMBER(E2215), IF(G2215&gt;'Bulk DivVar Analysis'!$J$62,"Pass","Fail"),"")</f>
        <v/>
      </c>
      <c r="I2215" s="338" t="str">
        <f t="shared" si="36"/>
        <v/>
      </c>
      <c r="J2215" s="339"/>
      <c r="K2215" s="339"/>
      <c r="L2215" s="339"/>
      <c r="M2215" s="339"/>
      <c r="N2215" s="339"/>
      <c r="O2215" s="339"/>
      <c r="P2215" s="339"/>
      <c r="Q2215" s="339"/>
    </row>
    <row r="2216" spans="1:17" ht="13.5" customHeight="1">
      <c r="A2216" s="481"/>
      <c r="B2216" s="481"/>
      <c r="C2216" s="481"/>
      <c r="D2216" s="481"/>
      <c r="E2216" s="481"/>
      <c r="F2216" s="339"/>
      <c r="G2216" s="340" t="str">
        <f>IF(ISNUMBER(E2216),E2216/'Bulk DivVar Analysis'!$I$60,"")</f>
        <v/>
      </c>
      <c r="H2216" s="338" t="str">
        <f>IF(ISNUMBER(E2216), IF(G2216&gt;'Bulk DivVar Analysis'!$J$62,"Pass","Fail"),"")</f>
        <v/>
      </c>
      <c r="I2216" s="338" t="str">
        <f t="shared" si="36"/>
        <v/>
      </c>
      <c r="J2216" s="339"/>
      <c r="K2216" s="339"/>
      <c r="L2216" s="339"/>
      <c r="M2216" s="339"/>
      <c r="N2216" s="339"/>
      <c r="O2216" s="339"/>
      <c r="P2216" s="339"/>
      <c r="Q2216" s="339"/>
    </row>
    <row r="2217" spans="1:17" ht="13.5" customHeight="1">
      <c r="A2217" s="481"/>
      <c r="B2217" s="481"/>
      <c r="C2217" s="481"/>
      <c r="D2217" s="481"/>
      <c r="E2217" s="481"/>
      <c r="F2217" s="339"/>
      <c r="G2217" s="340" t="str">
        <f>IF(ISNUMBER(E2217),E2217/'Bulk DivVar Analysis'!$I$60,"")</f>
        <v/>
      </c>
      <c r="H2217" s="338" t="str">
        <f>IF(ISNUMBER(E2217), IF(G2217&gt;'Bulk DivVar Analysis'!$J$62,"Pass","Fail"),"")</f>
        <v/>
      </c>
      <c r="I2217" s="338" t="str">
        <f t="shared" si="36"/>
        <v/>
      </c>
      <c r="J2217" s="339"/>
      <c r="K2217" s="339"/>
      <c r="L2217" s="339"/>
      <c r="M2217" s="339"/>
      <c r="N2217" s="339"/>
      <c r="O2217" s="339"/>
      <c r="P2217" s="339"/>
      <c r="Q2217" s="339"/>
    </row>
    <row r="2218" spans="1:17" ht="13.5" customHeight="1">
      <c r="A2218" s="481"/>
      <c r="B2218" s="481"/>
      <c r="C2218" s="481"/>
      <c r="D2218" s="481"/>
      <c r="E2218" s="481"/>
      <c r="F2218" s="339"/>
      <c r="G2218" s="340" t="str">
        <f>IF(ISNUMBER(E2218),E2218/'Bulk DivVar Analysis'!$I$60,"")</f>
        <v/>
      </c>
      <c r="H2218" s="338" t="str">
        <f>IF(ISNUMBER(E2218), IF(G2218&gt;'Bulk DivVar Analysis'!$J$62,"Pass","Fail"),"")</f>
        <v/>
      </c>
      <c r="I2218" s="338" t="str">
        <f t="shared" si="36"/>
        <v/>
      </c>
      <c r="J2218" s="339"/>
      <c r="K2218" s="339"/>
      <c r="L2218" s="339"/>
      <c r="M2218" s="339"/>
      <c r="N2218" s="339"/>
      <c r="O2218" s="339"/>
      <c r="P2218" s="339"/>
      <c r="Q2218" s="339"/>
    </row>
    <row r="2219" spans="1:17" ht="13.5" customHeight="1">
      <c r="A2219" s="481"/>
      <c r="B2219" s="481"/>
      <c r="C2219" s="481"/>
      <c r="D2219" s="481"/>
      <c r="E2219" s="481"/>
      <c r="F2219" s="339"/>
      <c r="G2219" s="340" t="str">
        <f>IF(ISNUMBER(E2219),E2219/'Bulk DivVar Analysis'!$I$60,"")</f>
        <v/>
      </c>
      <c r="H2219" s="338" t="str">
        <f>IF(ISNUMBER(E2219), IF(G2219&gt;'Bulk DivVar Analysis'!$J$62,"Pass","Fail"),"")</f>
        <v/>
      </c>
      <c r="I2219" s="338" t="str">
        <f t="shared" si="36"/>
        <v/>
      </c>
      <c r="J2219" s="339"/>
      <c r="K2219" s="339"/>
      <c r="L2219" s="339"/>
      <c r="M2219" s="339"/>
      <c r="N2219" s="339"/>
      <c r="O2219" s="339"/>
      <c r="P2219" s="339"/>
      <c r="Q2219" s="339"/>
    </row>
    <row r="2220" spans="1:17" ht="13.5" customHeight="1">
      <c r="A2220" s="481"/>
      <c r="B2220" s="481"/>
      <c r="C2220" s="481"/>
      <c r="D2220" s="481"/>
      <c r="E2220" s="481"/>
      <c r="F2220" s="339"/>
      <c r="G2220" s="340" t="str">
        <f>IF(ISNUMBER(E2220),E2220/'Bulk DivVar Analysis'!$I$60,"")</f>
        <v/>
      </c>
      <c r="H2220" s="338" t="str">
        <f>IF(ISNUMBER(E2220), IF(G2220&gt;'Bulk DivVar Analysis'!$J$62,"Pass","Fail"),"")</f>
        <v/>
      </c>
      <c r="I2220" s="338" t="str">
        <f t="shared" si="36"/>
        <v/>
      </c>
      <c r="J2220" s="339"/>
      <c r="K2220" s="339"/>
      <c r="L2220" s="339"/>
      <c r="M2220" s="339"/>
      <c r="N2220" s="339"/>
      <c r="O2220" s="339"/>
      <c r="P2220" s="339"/>
      <c r="Q2220" s="339"/>
    </row>
    <row r="2221" spans="1:17" ht="13.5" customHeight="1">
      <c r="A2221" s="481"/>
      <c r="B2221" s="481"/>
      <c r="C2221" s="481"/>
      <c r="D2221" s="481"/>
      <c r="E2221" s="481"/>
      <c r="F2221" s="339"/>
      <c r="G2221" s="340" t="str">
        <f>IF(ISNUMBER(E2221),E2221/'Bulk DivVar Analysis'!$I$60,"")</f>
        <v/>
      </c>
      <c r="H2221" s="338" t="str">
        <f>IF(ISNUMBER(E2221), IF(G2221&gt;'Bulk DivVar Analysis'!$J$62,"Pass","Fail"),"")</f>
        <v/>
      </c>
      <c r="I2221" s="338" t="str">
        <f t="shared" si="36"/>
        <v/>
      </c>
      <c r="J2221" s="339"/>
      <c r="K2221" s="339"/>
      <c r="L2221" s="339"/>
      <c r="M2221" s="339"/>
      <c r="N2221" s="339"/>
      <c r="O2221" s="339"/>
      <c r="P2221" s="339"/>
      <c r="Q2221" s="339"/>
    </row>
    <row r="2222" spans="1:17" ht="13.5" customHeight="1">
      <c r="A2222" s="481"/>
      <c r="B2222" s="481"/>
      <c r="C2222" s="481"/>
      <c r="D2222" s="481"/>
      <c r="E2222" s="481"/>
      <c r="F2222" s="339"/>
      <c r="G2222" s="340" t="str">
        <f>IF(ISNUMBER(E2222),E2222/'Bulk DivVar Analysis'!$I$60,"")</f>
        <v/>
      </c>
      <c r="H2222" s="338" t="str">
        <f>IF(ISNUMBER(E2222), IF(G2222&gt;'Bulk DivVar Analysis'!$J$62,"Pass","Fail"),"")</f>
        <v/>
      </c>
      <c r="I2222" s="338" t="str">
        <f t="shared" si="36"/>
        <v/>
      </c>
      <c r="J2222" s="339"/>
      <c r="K2222" s="339"/>
      <c r="L2222" s="339"/>
      <c r="M2222" s="339"/>
      <c r="N2222" s="339"/>
      <c r="O2222" s="339"/>
      <c r="P2222" s="339"/>
      <c r="Q2222" s="339"/>
    </row>
    <row r="2223" spans="1:17" ht="13.5" customHeight="1">
      <c r="A2223" s="481"/>
      <c r="B2223" s="481"/>
      <c r="C2223" s="481"/>
      <c r="D2223" s="481"/>
      <c r="E2223" s="481"/>
      <c r="F2223" s="339"/>
      <c r="G2223" s="340" t="str">
        <f>IF(ISNUMBER(E2223),E2223/'Bulk DivVar Analysis'!$I$60,"")</f>
        <v/>
      </c>
      <c r="H2223" s="338" t="str">
        <f>IF(ISNUMBER(E2223), IF(G2223&gt;'Bulk DivVar Analysis'!$J$62,"Pass","Fail"),"")</f>
        <v/>
      </c>
      <c r="I2223" s="338" t="str">
        <f t="shared" si="36"/>
        <v/>
      </c>
      <c r="J2223" s="339"/>
      <c r="K2223" s="339"/>
      <c r="L2223" s="339"/>
      <c r="M2223" s="339"/>
      <c r="N2223" s="339"/>
      <c r="O2223" s="339"/>
      <c r="P2223" s="339"/>
      <c r="Q2223" s="339"/>
    </row>
    <row r="2224" spans="1:17" ht="13.5" customHeight="1">
      <c r="A2224" s="481"/>
      <c r="B2224" s="481"/>
      <c r="C2224" s="481"/>
      <c r="D2224" s="481"/>
      <c r="E2224" s="481"/>
      <c r="F2224" s="339"/>
      <c r="G2224" s="340" t="str">
        <f>IF(ISNUMBER(E2224),E2224/'Bulk DivVar Analysis'!$I$60,"")</f>
        <v/>
      </c>
      <c r="H2224" s="338" t="str">
        <f>IF(ISNUMBER(E2224), IF(G2224&gt;'Bulk DivVar Analysis'!$J$62,"Pass","Fail"),"")</f>
        <v/>
      </c>
      <c r="I2224" s="338" t="str">
        <f t="shared" si="36"/>
        <v/>
      </c>
      <c r="J2224" s="339"/>
      <c r="K2224" s="339"/>
      <c r="L2224" s="339"/>
      <c r="M2224" s="339"/>
      <c r="N2224" s="339"/>
      <c r="O2224" s="339"/>
      <c r="P2224" s="339"/>
      <c r="Q2224" s="339"/>
    </row>
    <row r="2225" spans="1:17" ht="13.5" customHeight="1">
      <c r="A2225" s="481"/>
      <c r="B2225" s="481"/>
      <c r="C2225" s="481"/>
      <c r="D2225" s="481"/>
      <c r="E2225" s="481"/>
      <c r="F2225" s="339"/>
      <c r="G2225" s="340" t="str">
        <f>IF(ISNUMBER(E2225),E2225/'Bulk DivVar Analysis'!$I$60,"")</f>
        <v/>
      </c>
      <c r="H2225" s="338" t="str">
        <f>IF(ISNUMBER(E2225), IF(G2225&gt;'Bulk DivVar Analysis'!$J$62,"Pass","Fail"),"")</f>
        <v/>
      </c>
      <c r="I2225" s="338" t="str">
        <f t="shared" si="36"/>
        <v/>
      </c>
      <c r="J2225" s="339"/>
      <c r="K2225" s="339"/>
      <c r="L2225" s="339"/>
      <c r="M2225" s="339"/>
      <c r="N2225" s="339"/>
      <c r="O2225" s="339"/>
      <c r="P2225" s="339"/>
      <c r="Q2225" s="339"/>
    </row>
    <row r="2226" spans="1:17" ht="13.5" customHeight="1">
      <c r="A2226" s="481"/>
      <c r="B2226" s="481"/>
      <c r="C2226" s="481"/>
      <c r="D2226" s="481"/>
      <c r="E2226" s="481"/>
      <c r="F2226" s="339"/>
      <c r="G2226" s="340" t="str">
        <f>IF(ISNUMBER(E2226),E2226/'Bulk DivVar Analysis'!$I$60,"")</f>
        <v/>
      </c>
      <c r="H2226" s="338" t="str">
        <f>IF(ISNUMBER(E2226), IF(G2226&gt;'Bulk DivVar Analysis'!$J$62,"Pass","Fail"),"")</f>
        <v/>
      </c>
      <c r="I2226" s="338" t="str">
        <f t="shared" si="36"/>
        <v/>
      </c>
      <c r="J2226" s="339"/>
      <c r="K2226" s="339"/>
      <c r="L2226" s="339"/>
      <c r="M2226" s="339"/>
      <c r="N2226" s="339"/>
      <c r="O2226" s="339"/>
      <c r="P2226" s="339"/>
      <c r="Q2226" s="339"/>
    </row>
    <row r="2227" spans="1:17" ht="13.5" customHeight="1">
      <c r="A2227" s="481"/>
      <c r="B2227" s="481"/>
      <c r="C2227" s="481"/>
      <c r="D2227" s="481"/>
      <c r="E2227" s="481"/>
      <c r="F2227" s="339"/>
      <c r="G2227" s="340" t="str">
        <f>IF(ISNUMBER(E2227),E2227/'Bulk DivVar Analysis'!$I$60,"")</f>
        <v/>
      </c>
      <c r="H2227" s="338" t="str">
        <f>IF(ISNUMBER(E2227), IF(G2227&gt;'Bulk DivVar Analysis'!$J$62,"Pass","Fail"),"")</f>
        <v/>
      </c>
      <c r="I2227" s="338" t="str">
        <f t="shared" si="36"/>
        <v/>
      </c>
      <c r="J2227" s="339"/>
      <c r="K2227" s="339"/>
      <c r="L2227" s="339"/>
      <c r="M2227" s="339"/>
      <c r="N2227" s="339"/>
      <c r="O2227" s="339"/>
      <c r="P2227" s="339"/>
      <c r="Q2227" s="339"/>
    </row>
    <row r="2228" spans="1:17" ht="13.5" customHeight="1">
      <c r="A2228" s="481"/>
      <c r="B2228" s="481"/>
      <c r="C2228" s="481"/>
      <c r="D2228" s="481"/>
      <c r="E2228" s="481"/>
      <c r="F2228" s="339"/>
      <c r="G2228" s="340" t="str">
        <f>IF(ISNUMBER(E2228),E2228/'Bulk DivVar Analysis'!$I$60,"")</f>
        <v/>
      </c>
      <c r="H2228" s="338" t="str">
        <f>IF(ISNUMBER(E2228), IF(G2228&gt;'Bulk DivVar Analysis'!$J$62,"Pass","Fail"),"")</f>
        <v/>
      </c>
      <c r="I2228" s="338" t="str">
        <f t="shared" si="36"/>
        <v/>
      </c>
      <c r="J2228" s="339"/>
      <c r="K2228" s="339"/>
      <c r="L2228" s="339"/>
      <c r="M2228" s="339"/>
      <c r="N2228" s="339"/>
      <c r="O2228" s="339"/>
      <c r="P2228" s="339"/>
      <c r="Q2228" s="339"/>
    </row>
    <row r="2229" spans="1:17" ht="13.5" customHeight="1">
      <c r="A2229" s="481"/>
      <c r="B2229" s="481"/>
      <c r="C2229" s="481"/>
      <c r="D2229" s="481"/>
      <c r="E2229" s="481"/>
      <c r="F2229" s="339"/>
      <c r="G2229" s="340" t="str">
        <f>IF(ISNUMBER(E2229),E2229/'Bulk DivVar Analysis'!$I$60,"")</f>
        <v/>
      </c>
      <c r="H2229" s="338" t="str">
        <f>IF(ISNUMBER(E2229), IF(G2229&gt;'Bulk DivVar Analysis'!$J$62,"Pass","Fail"),"")</f>
        <v/>
      </c>
      <c r="I2229" s="338" t="str">
        <f t="shared" si="36"/>
        <v/>
      </c>
      <c r="J2229" s="339"/>
      <c r="K2229" s="339"/>
      <c r="L2229" s="339"/>
      <c r="M2229" s="339"/>
      <c r="N2229" s="339"/>
      <c r="O2229" s="339"/>
      <c r="P2229" s="339"/>
      <c r="Q2229" s="339"/>
    </row>
    <row r="2230" spans="1:17" ht="13.5" customHeight="1">
      <c r="A2230" s="481"/>
      <c r="B2230" s="481"/>
      <c r="C2230" s="481"/>
      <c r="D2230" s="481"/>
      <c r="E2230" s="481"/>
      <c r="F2230" s="339"/>
      <c r="G2230" s="340" t="str">
        <f>IF(ISNUMBER(E2230),E2230/'Bulk DivVar Analysis'!$I$60,"")</f>
        <v/>
      </c>
      <c r="H2230" s="338" t="str">
        <f>IF(ISNUMBER(E2230), IF(G2230&gt;'Bulk DivVar Analysis'!$J$62,"Pass","Fail"),"")</f>
        <v/>
      </c>
      <c r="I2230" s="338" t="str">
        <f t="shared" si="36"/>
        <v/>
      </c>
      <c r="J2230" s="339"/>
      <c r="K2230" s="339"/>
      <c r="L2230" s="339"/>
      <c r="M2230" s="339"/>
      <c r="N2230" s="339"/>
      <c r="O2230" s="339"/>
      <c r="P2230" s="339"/>
      <c r="Q2230" s="339"/>
    </row>
    <row r="2231" spans="1:17" ht="13.5" customHeight="1">
      <c r="A2231" s="481"/>
      <c r="B2231" s="481"/>
      <c r="C2231" s="481"/>
      <c r="D2231" s="481"/>
      <c r="E2231" s="481"/>
      <c r="F2231" s="339"/>
      <c r="G2231" s="340" t="str">
        <f>IF(ISNUMBER(E2231),E2231/'Bulk DivVar Analysis'!$I$60,"")</f>
        <v/>
      </c>
      <c r="H2231" s="338" t="str">
        <f>IF(ISNUMBER(E2231), IF(G2231&gt;'Bulk DivVar Analysis'!$J$62,"Pass","Fail"),"")</f>
        <v/>
      </c>
      <c r="I2231" s="338" t="str">
        <f t="shared" si="36"/>
        <v/>
      </c>
      <c r="J2231" s="339"/>
      <c r="K2231" s="339"/>
      <c r="L2231" s="339"/>
      <c r="M2231" s="339"/>
      <c r="N2231" s="339"/>
      <c r="O2231" s="339"/>
      <c r="P2231" s="339"/>
      <c r="Q2231" s="339"/>
    </row>
    <row r="2232" spans="1:17" ht="13.5" customHeight="1">
      <c r="A2232" s="481"/>
      <c r="B2232" s="481"/>
      <c r="C2232" s="481"/>
      <c r="D2232" s="481"/>
      <c r="E2232" s="481"/>
      <c r="F2232" s="339"/>
      <c r="G2232" s="340" t="str">
        <f>IF(ISNUMBER(E2232),E2232/'Bulk DivVar Analysis'!$I$60,"")</f>
        <v/>
      </c>
      <c r="H2232" s="338" t="str">
        <f>IF(ISNUMBER(E2232), IF(G2232&gt;'Bulk DivVar Analysis'!$J$62,"Pass","Fail"),"")</f>
        <v/>
      </c>
      <c r="I2232" s="338" t="str">
        <f t="shared" si="36"/>
        <v/>
      </c>
      <c r="J2232" s="339"/>
      <c r="K2232" s="339"/>
      <c r="L2232" s="339"/>
      <c r="M2232" s="339"/>
      <c r="N2232" s="339"/>
      <c r="O2232" s="339"/>
      <c r="P2232" s="339"/>
      <c r="Q2232" s="339"/>
    </row>
    <row r="2233" spans="1:17" ht="13.5" customHeight="1">
      <c r="A2233" s="481"/>
      <c r="B2233" s="481"/>
      <c r="C2233" s="481"/>
      <c r="D2233" s="481"/>
      <c r="E2233" s="481"/>
      <c r="F2233" s="339"/>
      <c r="G2233" s="340" t="str">
        <f>IF(ISNUMBER(E2233),E2233/'Bulk DivVar Analysis'!$I$60,"")</f>
        <v/>
      </c>
      <c r="H2233" s="338" t="str">
        <f>IF(ISNUMBER(E2233), IF(G2233&gt;'Bulk DivVar Analysis'!$J$62,"Pass","Fail"),"")</f>
        <v/>
      </c>
      <c r="I2233" s="338" t="str">
        <f t="shared" si="36"/>
        <v/>
      </c>
      <c r="J2233" s="339"/>
      <c r="K2233" s="339"/>
      <c r="L2233" s="339"/>
      <c r="M2233" s="339"/>
      <c r="N2233" s="339"/>
      <c r="O2233" s="339"/>
      <c r="P2233" s="339"/>
      <c r="Q2233" s="339"/>
    </row>
    <row r="2234" spans="1:17" ht="13.5" customHeight="1">
      <c r="A2234" s="481"/>
      <c r="B2234" s="481"/>
      <c r="C2234" s="481"/>
      <c r="D2234" s="481"/>
      <c r="E2234" s="481"/>
      <c r="F2234" s="339"/>
      <c r="G2234" s="340" t="str">
        <f>IF(ISNUMBER(E2234),E2234/'Bulk DivVar Analysis'!$I$60,"")</f>
        <v/>
      </c>
      <c r="H2234" s="338" t="str">
        <f>IF(ISNUMBER(E2234), IF(G2234&gt;'Bulk DivVar Analysis'!$J$62,"Pass","Fail"),"")</f>
        <v/>
      </c>
      <c r="I2234" s="338" t="str">
        <f t="shared" si="36"/>
        <v/>
      </c>
      <c r="J2234" s="339"/>
      <c r="K2234" s="339"/>
      <c r="L2234" s="339"/>
      <c r="M2234" s="339"/>
      <c r="N2234" s="339"/>
      <c r="O2234" s="339"/>
      <c r="P2234" s="339"/>
      <c r="Q2234" s="339"/>
    </row>
    <row r="2235" spans="1:17" ht="13.5" customHeight="1">
      <c r="A2235" s="481"/>
      <c r="B2235" s="481"/>
      <c r="C2235" s="481"/>
      <c r="D2235" s="481"/>
      <c r="E2235" s="481"/>
      <c r="F2235" s="339"/>
      <c r="G2235" s="340" t="str">
        <f>IF(ISNUMBER(E2235),E2235/'Bulk DivVar Analysis'!$I$60,"")</f>
        <v/>
      </c>
      <c r="H2235" s="338" t="str">
        <f>IF(ISNUMBER(E2235), IF(G2235&gt;'Bulk DivVar Analysis'!$J$62,"Pass","Fail"),"")</f>
        <v/>
      </c>
      <c r="I2235" s="338" t="str">
        <f t="shared" si="36"/>
        <v/>
      </c>
      <c r="J2235" s="339"/>
      <c r="K2235" s="339"/>
      <c r="L2235" s="339"/>
      <c r="M2235" s="339"/>
      <c r="N2235" s="339"/>
      <c r="O2235" s="339"/>
      <c r="P2235" s="339"/>
      <c r="Q2235" s="339"/>
    </row>
    <row r="2236" spans="1:17" ht="13.5" customHeight="1">
      <c r="A2236" s="481"/>
      <c r="B2236" s="481"/>
      <c r="C2236" s="481"/>
      <c r="D2236" s="481"/>
      <c r="E2236" s="481"/>
      <c r="F2236" s="339"/>
      <c r="G2236" s="340" t="str">
        <f>IF(ISNUMBER(E2236),E2236/'Bulk DivVar Analysis'!$I$60,"")</f>
        <v/>
      </c>
      <c r="H2236" s="338" t="str">
        <f>IF(ISNUMBER(E2236), IF(G2236&gt;'Bulk DivVar Analysis'!$J$62,"Pass","Fail"),"")</f>
        <v/>
      </c>
      <c r="I2236" s="338" t="str">
        <f t="shared" si="36"/>
        <v/>
      </c>
      <c r="J2236" s="339"/>
      <c r="K2236" s="339"/>
      <c r="L2236" s="339"/>
      <c r="M2236" s="339"/>
      <c r="N2236" s="339"/>
      <c r="O2236" s="339"/>
      <c r="P2236" s="339"/>
      <c r="Q2236" s="339"/>
    </row>
    <row r="2237" spans="1:17" ht="13.5" customHeight="1">
      <c r="A2237" s="481"/>
      <c r="B2237" s="481"/>
      <c r="C2237" s="481"/>
      <c r="D2237" s="481"/>
      <c r="E2237" s="481"/>
      <c r="F2237" s="339"/>
      <c r="G2237" s="340" t="str">
        <f>IF(ISNUMBER(E2237),E2237/'Bulk DivVar Analysis'!$I$60,"")</f>
        <v/>
      </c>
      <c r="H2237" s="338" t="str">
        <f>IF(ISNUMBER(E2237), IF(G2237&gt;'Bulk DivVar Analysis'!$J$62,"Pass","Fail"),"")</f>
        <v/>
      </c>
      <c r="I2237" s="338" t="str">
        <f t="shared" si="36"/>
        <v/>
      </c>
      <c r="J2237" s="339"/>
      <c r="K2237" s="339"/>
      <c r="L2237" s="339"/>
      <c r="M2237" s="339"/>
      <c r="N2237" s="339"/>
      <c r="O2237" s="339"/>
      <c r="P2237" s="339"/>
      <c r="Q2237" s="339"/>
    </row>
    <row r="2238" spans="1:17" ht="13.5" customHeight="1">
      <c r="A2238" s="481"/>
      <c r="B2238" s="481"/>
      <c r="C2238" s="481"/>
      <c r="D2238" s="481"/>
      <c r="E2238" s="481"/>
      <c r="F2238" s="339"/>
      <c r="G2238" s="340" t="str">
        <f>IF(ISNUMBER(E2238),E2238/'Bulk DivVar Analysis'!$I$60,"")</f>
        <v/>
      </c>
      <c r="H2238" s="338" t="str">
        <f>IF(ISNUMBER(E2238), IF(G2238&gt;'Bulk DivVar Analysis'!$J$62,"Pass","Fail"),"")</f>
        <v/>
      </c>
      <c r="I2238" s="338" t="str">
        <f t="shared" si="36"/>
        <v/>
      </c>
      <c r="J2238" s="339"/>
      <c r="K2238" s="339"/>
      <c r="L2238" s="339"/>
      <c r="M2238" s="339"/>
      <c r="N2238" s="339"/>
      <c r="O2238" s="339"/>
      <c r="P2238" s="339"/>
      <c r="Q2238" s="339"/>
    </row>
    <row r="2239" spans="1:17" ht="13.5" customHeight="1">
      <c r="A2239" s="481"/>
      <c r="B2239" s="481"/>
      <c r="C2239" s="481"/>
      <c r="D2239" s="481"/>
      <c r="E2239" s="481"/>
      <c r="F2239" s="339"/>
      <c r="G2239" s="340" t="str">
        <f>IF(ISNUMBER(E2239),E2239/'Bulk DivVar Analysis'!$I$60,"")</f>
        <v/>
      </c>
      <c r="H2239" s="338" t="str">
        <f>IF(ISNUMBER(E2239), IF(G2239&gt;'Bulk DivVar Analysis'!$J$62,"Pass","Fail"),"")</f>
        <v/>
      </c>
      <c r="I2239" s="338" t="str">
        <f t="shared" si="36"/>
        <v/>
      </c>
      <c r="J2239" s="339"/>
      <c r="K2239" s="339"/>
      <c r="L2239" s="339"/>
      <c r="M2239" s="339"/>
      <c r="N2239" s="339"/>
      <c r="O2239" s="339"/>
      <c r="P2239" s="339"/>
      <c r="Q2239" s="339"/>
    </row>
    <row r="2240" spans="1:17" ht="13.5" customHeight="1">
      <c r="A2240" s="481"/>
      <c r="B2240" s="481"/>
      <c r="C2240" s="481"/>
      <c r="D2240" s="481"/>
      <c r="E2240" s="481"/>
      <c r="F2240" s="339"/>
      <c r="G2240" s="340" t="str">
        <f>IF(ISNUMBER(E2240),E2240/'Bulk DivVar Analysis'!$I$60,"")</f>
        <v/>
      </c>
      <c r="H2240" s="338" t="str">
        <f>IF(ISNUMBER(E2240), IF(G2240&gt;'Bulk DivVar Analysis'!$J$62,"Pass","Fail"),"")</f>
        <v/>
      </c>
      <c r="I2240" s="338" t="str">
        <f t="shared" si="36"/>
        <v/>
      </c>
      <c r="J2240" s="339"/>
      <c r="K2240" s="339"/>
      <c r="L2240" s="339"/>
      <c r="M2240" s="339"/>
      <c r="N2240" s="339"/>
      <c r="O2240" s="339"/>
      <c r="P2240" s="339"/>
      <c r="Q2240" s="339"/>
    </row>
    <row r="2241" spans="1:17" ht="13.5" customHeight="1">
      <c r="A2241" s="481"/>
      <c r="B2241" s="481"/>
      <c r="C2241" s="481"/>
      <c r="D2241" s="481"/>
      <c r="E2241" s="481"/>
      <c r="F2241" s="339"/>
      <c r="G2241" s="340" t="str">
        <f>IF(ISNUMBER(E2241),E2241/'Bulk DivVar Analysis'!$I$60,"")</f>
        <v/>
      </c>
      <c r="H2241" s="338" t="str">
        <f>IF(ISNUMBER(E2241), IF(G2241&gt;'Bulk DivVar Analysis'!$J$62,"Pass","Fail"),"")</f>
        <v/>
      </c>
      <c r="I2241" s="338" t="str">
        <f t="shared" si="36"/>
        <v/>
      </c>
      <c r="J2241" s="339"/>
      <c r="K2241" s="339"/>
      <c r="L2241" s="339"/>
      <c r="M2241" s="339"/>
      <c r="N2241" s="339"/>
      <c r="O2241" s="339"/>
      <c r="P2241" s="339"/>
      <c r="Q2241" s="339"/>
    </row>
    <row r="2242" spans="1:17" ht="13.5" customHeight="1">
      <c r="A2242" s="481"/>
      <c r="B2242" s="481"/>
      <c r="C2242" s="481"/>
      <c r="D2242" s="481"/>
      <c r="E2242" s="481"/>
      <c r="F2242" s="339"/>
      <c r="G2242" s="340" t="str">
        <f>IF(ISNUMBER(E2242),E2242/'Bulk DivVar Analysis'!$I$60,"")</f>
        <v/>
      </c>
      <c r="H2242" s="338" t="str">
        <f>IF(ISNUMBER(E2242), IF(G2242&gt;'Bulk DivVar Analysis'!$J$62,"Pass","Fail"),"")</f>
        <v/>
      </c>
      <c r="I2242" s="338" t="str">
        <f t="shared" si="36"/>
        <v/>
      </c>
      <c r="J2242" s="339"/>
      <c r="K2242" s="339"/>
      <c r="L2242" s="339"/>
      <c r="M2242" s="339"/>
      <c r="N2242" s="339"/>
      <c r="O2242" s="339"/>
      <c r="P2242" s="339"/>
      <c r="Q2242" s="339"/>
    </row>
    <row r="2243" spans="1:17" ht="13.5" customHeight="1">
      <c r="A2243" s="481"/>
      <c r="B2243" s="481"/>
      <c r="C2243" s="481"/>
      <c r="D2243" s="481"/>
      <c r="E2243" s="481"/>
      <c r="F2243" s="339"/>
      <c r="G2243" s="340" t="str">
        <f>IF(ISNUMBER(E2243),E2243/'Bulk DivVar Analysis'!$I$60,"")</f>
        <v/>
      </c>
      <c r="H2243" s="338" t="str">
        <f>IF(ISNUMBER(E2243), IF(G2243&gt;'Bulk DivVar Analysis'!$J$62,"Pass","Fail"),"")</f>
        <v/>
      </c>
      <c r="I2243" s="338" t="str">
        <f t="shared" ref="I2243:I2306" si="37">_xlfn.TEXTJOIN("_",TRUE,B2243,C2243)</f>
        <v/>
      </c>
      <c r="J2243" s="339"/>
      <c r="K2243" s="339"/>
      <c r="L2243" s="339"/>
      <c r="M2243" s="339"/>
      <c r="N2243" s="339"/>
      <c r="O2243" s="339"/>
      <c r="P2243" s="339"/>
      <c r="Q2243" s="339"/>
    </row>
    <row r="2244" spans="1:17" ht="13.5" customHeight="1">
      <c r="A2244" s="481"/>
      <c r="B2244" s="481"/>
      <c r="C2244" s="481"/>
      <c r="D2244" s="481"/>
      <c r="E2244" s="481"/>
      <c r="F2244" s="339"/>
      <c r="G2244" s="340" t="str">
        <f>IF(ISNUMBER(E2244),E2244/'Bulk DivVar Analysis'!$I$60,"")</f>
        <v/>
      </c>
      <c r="H2244" s="338" t="str">
        <f>IF(ISNUMBER(E2244), IF(G2244&gt;'Bulk DivVar Analysis'!$J$62,"Pass","Fail"),"")</f>
        <v/>
      </c>
      <c r="I2244" s="338" t="str">
        <f t="shared" si="37"/>
        <v/>
      </c>
      <c r="J2244" s="339"/>
      <c r="K2244" s="339"/>
      <c r="L2244" s="339"/>
      <c r="M2244" s="339"/>
      <c r="N2244" s="339"/>
      <c r="O2244" s="339"/>
      <c r="P2244" s="339"/>
      <c r="Q2244" s="339"/>
    </row>
    <row r="2245" spans="1:17" ht="13.5" customHeight="1">
      <c r="A2245" s="481"/>
      <c r="B2245" s="481"/>
      <c r="C2245" s="481"/>
      <c r="D2245" s="481"/>
      <c r="E2245" s="481"/>
      <c r="F2245" s="339"/>
      <c r="G2245" s="340" t="str">
        <f>IF(ISNUMBER(E2245),E2245/'Bulk DivVar Analysis'!$I$60,"")</f>
        <v/>
      </c>
      <c r="H2245" s="338" t="str">
        <f>IF(ISNUMBER(E2245), IF(G2245&gt;'Bulk DivVar Analysis'!$J$62,"Pass","Fail"),"")</f>
        <v/>
      </c>
      <c r="I2245" s="338" t="str">
        <f t="shared" si="37"/>
        <v/>
      </c>
      <c r="J2245" s="339"/>
      <c r="K2245" s="339"/>
      <c r="L2245" s="339"/>
      <c r="M2245" s="339"/>
      <c r="N2245" s="339"/>
      <c r="O2245" s="339"/>
      <c r="P2245" s="339"/>
      <c r="Q2245" s="339"/>
    </row>
    <row r="2246" spans="1:17" ht="13.5" customHeight="1">
      <c r="A2246" s="481"/>
      <c r="B2246" s="481"/>
      <c r="C2246" s="481"/>
      <c r="D2246" s="481"/>
      <c r="E2246" s="481"/>
      <c r="F2246" s="339"/>
      <c r="G2246" s="340" t="str">
        <f>IF(ISNUMBER(E2246),E2246/'Bulk DivVar Analysis'!$I$60,"")</f>
        <v/>
      </c>
      <c r="H2246" s="338" t="str">
        <f>IF(ISNUMBER(E2246), IF(G2246&gt;'Bulk DivVar Analysis'!$J$62,"Pass","Fail"),"")</f>
        <v/>
      </c>
      <c r="I2246" s="338" t="str">
        <f t="shared" si="37"/>
        <v/>
      </c>
      <c r="J2246" s="339"/>
      <c r="K2246" s="339"/>
      <c r="L2246" s="339"/>
      <c r="M2246" s="339"/>
      <c r="N2246" s="339"/>
      <c r="O2246" s="339"/>
      <c r="P2246" s="339"/>
      <c r="Q2246" s="339"/>
    </row>
    <row r="2247" spans="1:17" ht="13.5" customHeight="1">
      <c r="A2247" s="481"/>
      <c r="B2247" s="481"/>
      <c r="C2247" s="481"/>
      <c r="D2247" s="481"/>
      <c r="E2247" s="481"/>
      <c r="F2247" s="339"/>
      <c r="G2247" s="340" t="str">
        <f>IF(ISNUMBER(E2247),E2247/'Bulk DivVar Analysis'!$I$60,"")</f>
        <v/>
      </c>
      <c r="H2247" s="338" t="str">
        <f>IF(ISNUMBER(E2247), IF(G2247&gt;'Bulk DivVar Analysis'!$J$62,"Pass","Fail"),"")</f>
        <v/>
      </c>
      <c r="I2247" s="338" t="str">
        <f t="shared" si="37"/>
        <v/>
      </c>
      <c r="J2247" s="339"/>
      <c r="K2247" s="339"/>
      <c r="L2247" s="339"/>
      <c r="M2247" s="339"/>
      <c r="N2247" s="339"/>
      <c r="O2247" s="339"/>
      <c r="P2247" s="339"/>
      <c r="Q2247" s="339"/>
    </row>
    <row r="2248" spans="1:17" ht="13.5" customHeight="1">
      <c r="A2248" s="481"/>
      <c r="B2248" s="481"/>
      <c r="C2248" s="481"/>
      <c r="D2248" s="481"/>
      <c r="E2248" s="481"/>
      <c r="F2248" s="339"/>
      <c r="G2248" s="340" t="str">
        <f>IF(ISNUMBER(E2248),E2248/'Bulk DivVar Analysis'!$I$60,"")</f>
        <v/>
      </c>
      <c r="H2248" s="338" t="str">
        <f>IF(ISNUMBER(E2248), IF(G2248&gt;'Bulk DivVar Analysis'!$J$62,"Pass","Fail"),"")</f>
        <v/>
      </c>
      <c r="I2248" s="338" t="str">
        <f t="shared" si="37"/>
        <v/>
      </c>
      <c r="J2248" s="339"/>
      <c r="K2248" s="339"/>
      <c r="L2248" s="339"/>
      <c r="M2248" s="339"/>
      <c r="N2248" s="339"/>
      <c r="O2248" s="339"/>
      <c r="P2248" s="339"/>
      <c r="Q2248" s="339"/>
    </row>
    <row r="2249" spans="1:17" ht="13.5" customHeight="1">
      <c r="A2249" s="481"/>
      <c r="B2249" s="481"/>
      <c r="C2249" s="481"/>
      <c r="D2249" s="481"/>
      <c r="E2249" s="481"/>
      <c r="F2249" s="339"/>
      <c r="G2249" s="340" t="str">
        <f>IF(ISNUMBER(E2249),E2249/'Bulk DivVar Analysis'!$I$60,"")</f>
        <v/>
      </c>
      <c r="H2249" s="338" t="str">
        <f>IF(ISNUMBER(E2249), IF(G2249&gt;'Bulk DivVar Analysis'!$J$62,"Pass","Fail"),"")</f>
        <v/>
      </c>
      <c r="I2249" s="338" t="str">
        <f t="shared" si="37"/>
        <v/>
      </c>
      <c r="J2249" s="339"/>
      <c r="K2249" s="339"/>
      <c r="L2249" s="339"/>
      <c r="M2249" s="339"/>
      <c r="N2249" s="339"/>
      <c r="O2249" s="339"/>
      <c r="P2249" s="339"/>
      <c r="Q2249" s="339"/>
    </row>
    <row r="2250" spans="1:17" ht="13.5" customHeight="1">
      <c r="A2250" s="481"/>
      <c r="B2250" s="481"/>
      <c r="C2250" s="481"/>
      <c r="D2250" s="481"/>
      <c r="E2250" s="481"/>
      <c r="F2250" s="339"/>
      <c r="G2250" s="340" t="str">
        <f>IF(ISNUMBER(E2250),E2250/'Bulk DivVar Analysis'!$I$60,"")</f>
        <v/>
      </c>
      <c r="H2250" s="338" t="str">
        <f>IF(ISNUMBER(E2250), IF(G2250&gt;'Bulk DivVar Analysis'!$J$62,"Pass","Fail"),"")</f>
        <v/>
      </c>
      <c r="I2250" s="338" t="str">
        <f t="shared" si="37"/>
        <v/>
      </c>
      <c r="J2250" s="339"/>
      <c r="K2250" s="339"/>
      <c r="L2250" s="339"/>
      <c r="M2250" s="339"/>
      <c r="N2250" s="339"/>
      <c r="O2250" s="339"/>
      <c r="P2250" s="339"/>
      <c r="Q2250" s="339"/>
    </row>
    <row r="2251" spans="1:17" ht="13.5" customHeight="1">
      <c r="A2251" s="481"/>
      <c r="B2251" s="481"/>
      <c r="C2251" s="481"/>
      <c r="D2251" s="481"/>
      <c r="E2251" s="481"/>
      <c r="F2251" s="339"/>
      <c r="G2251" s="340" t="str">
        <f>IF(ISNUMBER(E2251),E2251/'Bulk DivVar Analysis'!$I$60,"")</f>
        <v/>
      </c>
      <c r="H2251" s="338" t="str">
        <f>IF(ISNUMBER(E2251), IF(G2251&gt;'Bulk DivVar Analysis'!$J$62,"Pass","Fail"),"")</f>
        <v/>
      </c>
      <c r="I2251" s="338" t="str">
        <f t="shared" si="37"/>
        <v/>
      </c>
      <c r="J2251" s="339"/>
      <c r="K2251" s="339"/>
      <c r="L2251" s="339"/>
      <c r="M2251" s="339"/>
      <c r="N2251" s="339"/>
      <c r="O2251" s="339"/>
      <c r="P2251" s="339"/>
      <c r="Q2251" s="339"/>
    </row>
    <row r="2252" spans="1:17" ht="13.5" customHeight="1">
      <c r="A2252" s="481"/>
      <c r="B2252" s="481"/>
      <c r="C2252" s="481"/>
      <c r="D2252" s="481"/>
      <c r="E2252" s="481"/>
      <c r="F2252" s="339"/>
      <c r="G2252" s="340" t="str">
        <f>IF(ISNUMBER(E2252),E2252/'Bulk DivVar Analysis'!$I$60,"")</f>
        <v/>
      </c>
      <c r="H2252" s="338" t="str">
        <f>IF(ISNUMBER(E2252), IF(G2252&gt;'Bulk DivVar Analysis'!$J$62,"Pass","Fail"),"")</f>
        <v/>
      </c>
      <c r="I2252" s="338" t="str">
        <f t="shared" si="37"/>
        <v/>
      </c>
      <c r="J2252" s="339"/>
      <c r="K2252" s="339"/>
      <c r="L2252" s="339"/>
      <c r="M2252" s="339"/>
      <c r="N2252" s="339"/>
      <c r="O2252" s="339"/>
      <c r="P2252" s="339"/>
      <c r="Q2252" s="339"/>
    </row>
    <row r="2253" spans="1:17" ht="13.5" customHeight="1">
      <c r="A2253" s="481"/>
      <c r="B2253" s="481"/>
      <c r="C2253" s="481"/>
      <c r="D2253" s="481"/>
      <c r="E2253" s="481"/>
      <c r="F2253" s="339"/>
      <c r="G2253" s="340" t="str">
        <f>IF(ISNUMBER(E2253),E2253/'Bulk DivVar Analysis'!$I$60,"")</f>
        <v/>
      </c>
      <c r="H2253" s="338" t="str">
        <f>IF(ISNUMBER(E2253), IF(G2253&gt;'Bulk DivVar Analysis'!$J$62,"Pass","Fail"),"")</f>
        <v/>
      </c>
      <c r="I2253" s="338" t="str">
        <f t="shared" si="37"/>
        <v/>
      </c>
      <c r="J2253" s="339"/>
      <c r="K2253" s="339"/>
      <c r="L2253" s="339"/>
      <c r="M2253" s="339"/>
      <c r="N2253" s="339"/>
      <c r="O2253" s="339"/>
      <c r="P2253" s="339"/>
      <c r="Q2253" s="339"/>
    </row>
    <row r="2254" spans="1:17" ht="13.5" customHeight="1">
      <c r="A2254" s="481"/>
      <c r="B2254" s="481"/>
      <c r="C2254" s="481"/>
      <c r="D2254" s="481"/>
      <c r="E2254" s="481"/>
      <c r="F2254" s="339"/>
      <c r="G2254" s="340" t="str">
        <f>IF(ISNUMBER(E2254),E2254/'Bulk DivVar Analysis'!$I$60,"")</f>
        <v/>
      </c>
      <c r="H2254" s="338" t="str">
        <f>IF(ISNUMBER(E2254), IF(G2254&gt;'Bulk DivVar Analysis'!$J$62,"Pass","Fail"),"")</f>
        <v/>
      </c>
      <c r="I2254" s="338" t="str">
        <f t="shared" si="37"/>
        <v/>
      </c>
      <c r="J2254" s="339"/>
      <c r="K2254" s="339"/>
      <c r="L2254" s="339"/>
      <c r="M2254" s="339"/>
      <c r="N2254" s="339"/>
      <c r="O2254" s="339"/>
      <c r="P2254" s="339"/>
      <c r="Q2254" s="339"/>
    </row>
    <row r="2255" spans="1:17" ht="13.5" customHeight="1">
      <c r="A2255" s="481"/>
      <c r="B2255" s="481"/>
      <c r="C2255" s="481"/>
      <c r="D2255" s="481"/>
      <c r="E2255" s="481"/>
      <c r="F2255" s="339"/>
      <c r="G2255" s="340" t="str">
        <f>IF(ISNUMBER(E2255),E2255/'Bulk DivVar Analysis'!$I$60,"")</f>
        <v/>
      </c>
      <c r="H2255" s="338" t="str">
        <f>IF(ISNUMBER(E2255), IF(G2255&gt;'Bulk DivVar Analysis'!$J$62,"Pass","Fail"),"")</f>
        <v/>
      </c>
      <c r="I2255" s="338" t="str">
        <f t="shared" si="37"/>
        <v/>
      </c>
      <c r="J2255" s="339"/>
      <c r="K2255" s="339"/>
      <c r="L2255" s="339"/>
      <c r="M2255" s="339"/>
      <c r="N2255" s="339"/>
      <c r="O2255" s="339"/>
      <c r="P2255" s="339"/>
      <c r="Q2255" s="339"/>
    </row>
    <row r="2256" spans="1:17" ht="13.5" customHeight="1">
      <c r="A2256" s="481"/>
      <c r="B2256" s="481"/>
      <c r="C2256" s="481"/>
      <c r="D2256" s="481"/>
      <c r="E2256" s="481"/>
      <c r="F2256" s="339"/>
      <c r="G2256" s="340" t="str">
        <f>IF(ISNUMBER(E2256),E2256/'Bulk DivVar Analysis'!$I$60,"")</f>
        <v/>
      </c>
      <c r="H2256" s="338" t="str">
        <f>IF(ISNUMBER(E2256), IF(G2256&gt;'Bulk DivVar Analysis'!$J$62,"Pass","Fail"),"")</f>
        <v/>
      </c>
      <c r="I2256" s="338" t="str">
        <f t="shared" si="37"/>
        <v/>
      </c>
      <c r="J2256" s="339"/>
      <c r="K2256" s="339"/>
      <c r="L2256" s="339"/>
      <c r="M2256" s="339"/>
      <c r="N2256" s="339"/>
      <c r="O2256" s="339"/>
      <c r="P2256" s="339"/>
      <c r="Q2256" s="339"/>
    </row>
    <row r="2257" spans="1:17" ht="13.5" customHeight="1">
      <c r="A2257" s="481"/>
      <c r="B2257" s="481"/>
      <c r="C2257" s="481"/>
      <c r="D2257" s="481"/>
      <c r="E2257" s="481"/>
      <c r="F2257" s="339"/>
      <c r="G2257" s="340" t="str">
        <f>IF(ISNUMBER(E2257),E2257/'Bulk DivVar Analysis'!$I$60,"")</f>
        <v/>
      </c>
      <c r="H2257" s="338" t="str">
        <f>IF(ISNUMBER(E2257), IF(G2257&gt;'Bulk DivVar Analysis'!$J$62,"Pass","Fail"),"")</f>
        <v/>
      </c>
      <c r="I2257" s="338" t="str">
        <f t="shared" si="37"/>
        <v/>
      </c>
      <c r="J2257" s="339"/>
      <c r="K2257" s="339"/>
      <c r="L2257" s="339"/>
      <c r="M2257" s="339"/>
      <c r="N2257" s="339"/>
      <c r="O2257" s="339"/>
      <c r="P2257" s="339"/>
      <c r="Q2257" s="339"/>
    </row>
    <row r="2258" spans="1:17" ht="13.5" customHeight="1">
      <c r="A2258" s="481"/>
      <c r="B2258" s="481"/>
      <c r="C2258" s="481"/>
      <c r="D2258" s="481"/>
      <c r="E2258" s="481"/>
      <c r="F2258" s="339"/>
      <c r="G2258" s="340" t="str">
        <f>IF(ISNUMBER(E2258),E2258/'Bulk DivVar Analysis'!$I$60,"")</f>
        <v/>
      </c>
      <c r="H2258" s="338" t="str">
        <f>IF(ISNUMBER(E2258), IF(G2258&gt;'Bulk DivVar Analysis'!$J$62,"Pass","Fail"),"")</f>
        <v/>
      </c>
      <c r="I2258" s="338" t="str">
        <f t="shared" si="37"/>
        <v/>
      </c>
      <c r="J2258" s="339"/>
      <c r="K2258" s="339"/>
      <c r="L2258" s="339"/>
      <c r="M2258" s="339"/>
      <c r="N2258" s="339"/>
      <c r="O2258" s="339"/>
      <c r="P2258" s="339"/>
      <c r="Q2258" s="339"/>
    </row>
    <row r="2259" spans="1:17" ht="13.5" customHeight="1">
      <c r="A2259" s="481"/>
      <c r="B2259" s="481"/>
      <c r="C2259" s="481"/>
      <c r="D2259" s="481"/>
      <c r="E2259" s="481"/>
      <c r="F2259" s="339"/>
      <c r="G2259" s="340" t="str">
        <f>IF(ISNUMBER(E2259),E2259/'Bulk DivVar Analysis'!$I$60,"")</f>
        <v/>
      </c>
      <c r="H2259" s="338" t="str">
        <f>IF(ISNUMBER(E2259), IF(G2259&gt;'Bulk DivVar Analysis'!$J$62,"Pass","Fail"),"")</f>
        <v/>
      </c>
      <c r="I2259" s="338" t="str">
        <f t="shared" si="37"/>
        <v/>
      </c>
      <c r="J2259" s="339"/>
      <c r="K2259" s="339"/>
      <c r="L2259" s="339"/>
      <c r="M2259" s="339"/>
      <c r="N2259" s="339"/>
      <c r="O2259" s="339"/>
      <c r="P2259" s="339"/>
      <c r="Q2259" s="339"/>
    </row>
    <row r="2260" spans="1:17" ht="13.5" customHeight="1">
      <c r="A2260" s="481"/>
      <c r="B2260" s="481"/>
      <c r="C2260" s="481"/>
      <c r="D2260" s="481"/>
      <c r="E2260" s="481"/>
      <c r="F2260" s="339"/>
      <c r="G2260" s="340" t="str">
        <f>IF(ISNUMBER(E2260),E2260/'Bulk DivVar Analysis'!$I$60,"")</f>
        <v/>
      </c>
      <c r="H2260" s="338" t="str">
        <f>IF(ISNUMBER(E2260), IF(G2260&gt;'Bulk DivVar Analysis'!$J$62,"Pass","Fail"),"")</f>
        <v/>
      </c>
      <c r="I2260" s="338" t="str">
        <f t="shared" si="37"/>
        <v/>
      </c>
      <c r="J2260" s="339"/>
      <c r="K2260" s="339"/>
      <c r="L2260" s="339"/>
      <c r="M2260" s="339"/>
      <c r="N2260" s="339"/>
      <c r="O2260" s="339"/>
      <c r="P2260" s="339"/>
      <c r="Q2260" s="339"/>
    </row>
    <row r="2261" spans="1:17" ht="13.5" customHeight="1">
      <c r="A2261" s="481"/>
      <c r="B2261" s="481"/>
      <c r="C2261" s="481"/>
      <c r="D2261" s="481"/>
      <c r="E2261" s="481"/>
      <c r="F2261" s="339"/>
      <c r="G2261" s="340" t="str">
        <f>IF(ISNUMBER(E2261),E2261/'Bulk DivVar Analysis'!$I$60,"")</f>
        <v/>
      </c>
      <c r="H2261" s="338" t="str">
        <f>IF(ISNUMBER(E2261), IF(G2261&gt;'Bulk DivVar Analysis'!$J$62,"Pass","Fail"),"")</f>
        <v/>
      </c>
      <c r="I2261" s="338" t="str">
        <f t="shared" si="37"/>
        <v/>
      </c>
      <c r="J2261" s="339"/>
      <c r="K2261" s="339"/>
      <c r="L2261" s="339"/>
      <c r="M2261" s="339"/>
      <c r="N2261" s="339"/>
      <c r="O2261" s="339"/>
      <c r="P2261" s="339"/>
      <c r="Q2261" s="339"/>
    </row>
    <row r="2262" spans="1:17" ht="13.5" customHeight="1">
      <c r="A2262" s="481"/>
      <c r="B2262" s="481"/>
      <c r="C2262" s="481"/>
      <c r="D2262" s="481"/>
      <c r="E2262" s="481"/>
      <c r="F2262" s="339"/>
      <c r="G2262" s="340" t="str">
        <f>IF(ISNUMBER(E2262),E2262/'Bulk DivVar Analysis'!$I$60,"")</f>
        <v/>
      </c>
      <c r="H2262" s="338" t="str">
        <f>IF(ISNUMBER(E2262), IF(G2262&gt;'Bulk DivVar Analysis'!$J$62,"Pass","Fail"),"")</f>
        <v/>
      </c>
      <c r="I2262" s="338" t="str">
        <f t="shared" si="37"/>
        <v/>
      </c>
      <c r="J2262" s="339"/>
      <c r="K2262" s="339"/>
      <c r="L2262" s="339"/>
      <c r="M2262" s="339"/>
      <c r="N2262" s="339"/>
      <c r="O2262" s="339"/>
      <c r="P2262" s="339"/>
      <c r="Q2262" s="339"/>
    </row>
    <row r="2263" spans="1:17" ht="13.5" customHeight="1">
      <c r="A2263" s="481"/>
      <c r="B2263" s="481"/>
      <c r="C2263" s="481"/>
      <c r="D2263" s="481"/>
      <c r="E2263" s="481"/>
      <c r="F2263" s="339"/>
      <c r="G2263" s="340" t="str">
        <f>IF(ISNUMBER(E2263),E2263/'Bulk DivVar Analysis'!$I$60,"")</f>
        <v/>
      </c>
      <c r="H2263" s="338" t="str">
        <f>IF(ISNUMBER(E2263), IF(G2263&gt;'Bulk DivVar Analysis'!$J$62,"Pass","Fail"),"")</f>
        <v/>
      </c>
      <c r="I2263" s="338" t="str">
        <f t="shared" si="37"/>
        <v/>
      </c>
      <c r="J2263" s="339"/>
      <c r="K2263" s="339"/>
      <c r="L2263" s="339"/>
      <c r="M2263" s="339"/>
      <c r="N2263" s="339"/>
      <c r="O2263" s="339"/>
      <c r="P2263" s="339"/>
      <c r="Q2263" s="339"/>
    </row>
    <row r="2264" spans="1:17" ht="13.5" customHeight="1">
      <c r="A2264" s="481"/>
      <c r="B2264" s="481"/>
      <c r="C2264" s="481"/>
      <c r="D2264" s="481"/>
      <c r="E2264" s="481"/>
      <c r="F2264" s="339"/>
      <c r="G2264" s="340" t="str">
        <f>IF(ISNUMBER(E2264),E2264/'Bulk DivVar Analysis'!$I$60,"")</f>
        <v/>
      </c>
      <c r="H2264" s="338" t="str">
        <f>IF(ISNUMBER(E2264), IF(G2264&gt;'Bulk DivVar Analysis'!$J$62,"Pass","Fail"),"")</f>
        <v/>
      </c>
      <c r="I2264" s="338" t="str">
        <f t="shared" si="37"/>
        <v/>
      </c>
      <c r="J2264" s="339"/>
      <c r="K2264" s="339"/>
      <c r="L2264" s="339"/>
      <c r="M2264" s="339"/>
      <c r="N2264" s="339"/>
      <c r="O2264" s="339"/>
      <c r="P2264" s="339"/>
      <c r="Q2264" s="339"/>
    </row>
    <row r="2265" spans="1:17" ht="13.5" customHeight="1">
      <c r="A2265" s="481"/>
      <c r="B2265" s="481"/>
      <c r="C2265" s="481"/>
      <c r="D2265" s="481"/>
      <c r="E2265" s="481"/>
      <c r="F2265" s="339"/>
      <c r="G2265" s="340" t="str">
        <f>IF(ISNUMBER(E2265),E2265/'Bulk DivVar Analysis'!$I$60,"")</f>
        <v/>
      </c>
      <c r="H2265" s="338" t="str">
        <f>IF(ISNUMBER(E2265), IF(G2265&gt;'Bulk DivVar Analysis'!$J$62,"Pass","Fail"),"")</f>
        <v/>
      </c>
      <c r="I2265" s="338" t="str">
        <f t="shared" si="37"/>
        <v/>
      </c>
      <c r="J2265" s="339"/>
      <c r="K2265" s="339"/>
      <c r="L2265" s="339"/>
      <c r="M2265" s="339"/>
      <c r="N2265" s="339"/>
      <c r="O2265" s="339"/>
      <c r="P2265" s="339"/>
      <c r="Q2265" s="339"/>
    </row>
    <row r="2266" spans="1:17" ht="13.5" customHeight="1">
      <c r="A2266" s="481"/>
      <c r="B2266" s="481"/>
      <c r="C2266" s="481"/>
      <c r="D2266" s="481"/>
      <c r="E2266" s="481"/>
      <c r="F2266" s="339"/>
      <c r="G2266" s="340" t="str">
        <f>IF(ISNUMBER(E2266),E2266/'Bulk DivVar Analysis'!$I$60,"")</f>
        <v/>
      </c>
      <c r="H2266" s="338" t="str">
        <f>IF(ISNUMBER(E2266), IF(G2266&gt;'Bulk DivVar Analysis'!$J$62,"Pass","Fail"),"")</f>
        <v/>
      </c>
      <c r="I2266" s="338" t="str">
        <f t="shared" si="37"/>
        <v/>
      </c>
      <c r="J2266" s="339"/>
      <c r="K2266" s="339"/>
      <c r="L2266" s="339"/>
      <c r="M2266" s="339"/>
      <c r="N2266" s="339"/>
      <c r="O2266" s="339"/>
      <c r="P2266" s="339"/>
      <c r="Q2266" s="339"/>
    </row>
    <row r="2267" spans="1:17" ht="13.5" customHeight="1">
      <c r="A2267" s="481"/>
      <c r="B2267" s="481"/>
      <c r="C2267" s="481"/>
      <c r="D2267" s="481"/>
      <c r="E2267" s="481"/>
      <c r="F2267" s="339"/>
      <c r="G2267" s="340" t="str">
        <f>IF(ISNUMBER(E2267),E2267/'Bulk DivVar Analysis'!$I$60,"")</f>
        <v/>
      </c>
      <c r="H2267" s="338" t="str">
        <f>IF(ISNUMBER(E2267), IF(G2267&gt;'Bulk DivVar Analysis'!$J$62,"Pass","Fail"),"")</f>
        <v/>
      </c>
      <c r="I2267" s="338" t="str">
        <f t="shared" si="37"/>
        <v/>
      </c>
      <c r="J2267" s="339"/>
      <c r="K2267" s="339"/>
      <c r="L2267" s="339"/>
      <c r="M2267" s="339"/>
      <c r="N2267" s="339"/>
      <c r="O2267" s="339"/>
      <c r="P2267" s="339"/>
      <c r="Q2267" s="339"/>
    </row>
    <row r="2268" spans="1:17" ht="13.5" customHeight="1">
      <c r="A2268" s="481"/>
      <c r="B2268" s="481"/>
      <c r="C2268" s="481"/>
      <c r="D2268" s="481"/>
      <c r="E2268" s="481"/>
      <c r="F2268" s="339"/>
      <c r="G2268" s="340" t="str">
        <f>IF(ISNUMBER(E2268),E2268/'Bulk DivVar Analysis'!$I$60,"")</f>
        <v/>
      </c>
      <c r="H2268" s="338" t="str">
        <f>IF(ISNUMBER(E2268), IF(G2268&gt;'Bulk DivVar Analysis'!$J$62,"Pass","Fail"),"")</f>
        <v/>
      </c>
      <c r="I2268" s="338" t="str">
        <f t="shared" si="37"/>
        <v/>
      </c>
      <c r="J2268" s="339"/>
      <c r="K2268" s="339"/>
      <c r="L2268" s="339"/>
      <c r="M2268" s="339"/>
      <c r="N2268" s="339"/>
      <c r="O2268" s="339"/>
      <c r="P2268" s="339"/>
      <c r="Q2268" s="339"/>
    </row>
    <row r="2269" spans="1:17" ht="13.5" customHeight="1">
      <c r="A2269" s="481"/>
      <c r="B2269" s="481"/>
      <c r="C2269" s="481"/>
      <c r="D2269" s="481"/>
      <c r="E2269" s="481"/>
      <c r="F2269" s="339"/>
      <c r="G2269" s="340" t="str">
        <f>IF(ISNUMBER(E2269),E2269/'Bulk DivVar Analysis'!$I$60,"")</f>
        <v/>
      </c>
      <c r="H2269" s="338" t="str">
        <f>IF(ISNUMBER(E2269), IF(G2269&gt;'Bulk DivVar Analysis'!$J$62,"Pass","Fail"),"")</f>
        <v/>
      </c>
      <c r="I2269" s="338" t="str">
        <f t="shared" si="37"/>
        <v/>
      </c>
      <c r="J2269" s="339"/>
      <c r="K2269" s="339"/>
      <c r="L2269" s="339"/>
      <c r="M2269" s="339"/>
      <c r="N2269" s="339"/>
      <c r="O2269" s="339"/>
      <c r="P2269" s="339"/>
      <c r="Q2269" s="339"/>
    </row>
    <row r="2270" spans="1:17" ht="13.5" customHeight="1">
      <c r="A2270" s="481"/>
      <c r="B2270" s="481"/>
      <c r="C2270" s="481"/>
      <c r="D2270" s="481"/>
      <c r="E2270" s="481"/>
      <c r="F2270" s="339"/>
      <c r="G2270" s="340" t="str">
        <f>IF(ISNUMBER(E2270),E2270/'Bulk DivVar Analysis'!$I$60,"")</f>
        <v/>
      </c>
      <c r="H2270" s="338" t="str">
        <f>IF(ISNUMBER(E2270), IF(G2270&gt;'Bulk DivVar Analysis'!$J$62,"Pass","Fail"),"")</f>
        <v/>
      </c>
      <c r="I2270" s="338" t="str">
        <f t="shared" si="37"/>
        <v/>
      </c>
      <c r="J2270" s="339"/>
      <c r="K2270" s="339"/>
      <c r="L2270" s="339"/>
      <c r="M2270" s="339"/>
      <c r="N2270" s="339"/>
      <c r="O2270" s="339"/>
      <c r="P2270" s="339"/>
      <c r="Q2270" s="339"/>
    </row>
    <row r="2271" spans="1:17" ht="13.5" customHeight="1">
      <c r="A2271" s="481"/>
      <c r="B2271" s="481"/>
      <c r="C2271" s="481"/>
      <c r="D2271" s="481"/>
      <c r="E2271" s="481"/>
      <c r="F2271" s="339"/>
      <c r="G2271" s="340" t="str">
        <f>IF(ISNUMBER(E2271),E2271/'Bulk DivVar Analysis'!$I$60,"")</f>
        <v/>
      </c>
      <c r="H2271" s="338" t="str">
        <f>IF(ISNUMBER(E2271), IF(G2271&gt;'Bulk DivVar Analysis'!$J$62,"Pass","Fail"),"")</f>
        <v/>
      </c>
      <c r="I2271" s="338" t="str">
        <f t="shared" si="37"/>
        <v/>
      </c>
      <c r="J2271" s="339"/>
      <c r="K2271" s="339"/>
      <c r="L2271" s="339"/>
      <c r="M2271" s="339"/>
      <c r="N2271" s="339"/>
      <c r="O2271" s="339"/>
      <c r="P2271" s="339"/>
      <c r="Q2271" s="339"/>
    </row>
    <row r="2272" spans="1:17" ht="13.5" customHeight="1">
      <c r="A2272" s="481"/>
      <c r="B2272" s="481"/>
      <c r="C2272" s="481"/>
      <c r="D2272" s="481"/>
      <c r="E2272" s="481"/>
      <c r="F2272" s="339"/>
      <c r="G2272" s="340" t="str">
        <f>IF(ISNUMBER(E2272),E2272/'Bulk DivVar Analysis'!$I$60,"")</f>
        <v/>
      </c>
      <c r="H2272" s="338" t="str">
        <f>IF(ISNUMBER(E2272), IF(G2272&gt;'Bulk DivVar Analysis'!$J$62,"Pass","Fail"),"")</f>
        <v/>
      </c>
      <c r="I2272" s="338" t="str">
        <f t="shared" si="37"/>
        <v/>
      </c>
      <c r="J2272" s="339"/>
      <c r="K2272" s="339"/>
      <c r="L2272" s="339"/>
      <c r="M2272" s="339"/>
      <c r="N2272" s="339"/>
      <c r="O2272" s="339"/>
      <c r="P2272" s="339"/>
      <c r="Q2272" s="339"/>
    </row>
    <row r="2273" spans="1:17" ht="13.5" customHeight="1">
      <c r="A2273" s="481"/>
      <c r="B2273" s="481"/>
      <c r="C2273" s="481"/>
      <c r="D2273" s="481"/>
      <c r="E2273" s="481"/>
      <c r="F2273" s="339"/>
      <c r="G2273" s="340" t="str">
        <f>IF(ISNUMBER(E2273),E2273/'Bulk DivVar Analysis'!$I$60,"")</f>
        <v/>
      </c>
      <c r="H2273" s="338" t="str">
        <f>IF(ISNUMBER(E2273), IF(G2273&gt;'Bulk DivVar Analysis'!$J$62,"Pass","Fail"),"")</f>
        <v/>
      </c>
      <c r="I2273" s="338" t="str">
        <f t="shared" si="37"/>
        <v/>
      </c>
      <c r="J2273" s="339"/>
      <c r="K2273" s="339"/>
      <c r="L2273" s="339"/>
      <c r="M2273" s="339"/>
      <c r="N2273" s="339"/>
      <c r="O2273" s="339"/>
      <c r="P2273" s="339"/>
      <c r="Q2273" s="339"/>
    </row>
    <row r="2274" spans="1:17" ht="13.5" customHeight="1">
      <c r="A2274" s="481"/>
      <c r="B2274" s="481"/>
      <c r="C2274" s="481"/>
      <c r="D2274" s="481"/>
      <c r="E2274" s="481"/>
      <c r="F2274" s="339"/>
      <c r="G2274" s="340" t="str">
        <f>IF(ISNUMBER(E2274),E2274/'Bulk DivVar Analysis'!$I$60,"")</f>
        <v/>
      </c>
      <c r="H2274" s="338" t="str">
        <f>IF(ISNUMBER(E2274), IF(G2274&gt;'Bulk DivVar Analysis'!$J$62,"Pass","Fail"),"")</f>
        <v/>
      </c>
      <c r="I2274" s="338" t="str">
        <f t="shared" si="37"/>
        <v/>
      </c>
      <c r="J2274" s="339"/>
      <c r="K2274" s="339"/>
      <c r="L2274" s="339"/>
      <c r="M2274" s="339"/>
      <c r="N2274" s="339"/>
      <c r="O2274" s="339"/>
      <c r="P2274" s="339"/>
      <c r="Q2274" s="339"/>
    </row>
    <row r="2275" spans="1:17" ht="13.5" customHeight="1">
      <c r="A2275" s="481"/>
      <c r="B2275" s="481"/>
      <c r="C2275" s="481"/>
      <c r="D2275" s="481"/>
      <c r="E2275" s="481"/>
      <c r="F2275" s="339"/>
      <c r="G2275" s="340" t="str">
        <f>IF(ISNUMBER(E2275),E2275/'Bulk DivVar Analysis'!$I$60,"")</f>
        <v/>
      </c>
      <c r="H2275" s="338" t="str">
        <f>IF(ISNUMBER(E2275), IF(G2275&gt;'Bulk DivVar Analysis'!$J$62,"Pass","Fail"),"")</f>
        <v/>
      </c>
      <c r="I2275" s="338" t="str">
        <f t="shared" si="37"/>
        <v/>
      </c>
      <c r="J2275" s="339"/>
      <c r="K2275" s="339"/>
      <c r="L2275" s="339"/>
      <c r="M2275" s="339"/>
      <c r="N2275" s="339"/>
      <c r="O2275" s="339"/>
      <c r="P2275" s="339"/>
      <c r="Q2275" s="339"/>
    </row>
    <row r="2276" spans="1:17" ht="13.5" customHeight="1">
      <c r="A2276" s="481"/>
      <c r="B2276" s="481"/>
      <c r="C2276" s="481"/>
      <c r="D2276" s="481"/>
      <c r="E2276" s="481"/>
      <c r="F2276" s="339"/>
      <c r="G2276" s="340" t="str">
        <f>IF(ISNUMBER(E2276),E2276/'Bulk DivVar Analysis'!$I$60,"")</f>
        <v/>
      </c>
      <c r="H2276" s="338" t="str">
        <f>IF(ISNUMBER(E2276), IF(G2276&gt;'Bulk DivVar Analysis'!$J$62,"Pass","Fail"),"")</f>
        <v/>
      </c>
      <c r="I2276" s="338" t="str">
        <f t="shared" si="37"/>
        <v/>
      </c>
      <c r="J2276" s="339"/>
      <c r="K2276" s="339"/>
      <c r="L2276" s="339"/>
      <c r="M2276" s="339"/>
      <c r="N2276" s="339"/>
      <c r="O2276" s="339"/>
      <c r="P2276" s="339"/>
      <c r="Q2276" s="339"/>
    </row>
    <row r="2277" spans="1:17" ht="13.5" customHeight="1">
      <c r="A2277" s="481"/>
      <c r="B2277" s="481"/>
      <c r="C2277" s="481"/>
      <c r="D2277" s="481"/>
      <c r="E2277" s="481"/>
      <c r="F2277" s="339"/>
      <c r="G2277" s="340" t="str">
        <f>IF(ISNUMBER(E2277),E2277/'Bulk DivVar Analysis'!$I$60,"")</f>
        <v/>
      </c>
      <c r="H2277" s="338" t="str">
        <f>IF(ISNUMBER(E2277), IF(G2277&gt;'Bulk DivVar Analysis'!$J$62,"Pass","Fail"),"")</f>
        <v/>
      </c>
      <c r="I2277" s="338" t="str">
        <f t="shared" si="37"/>
        <v/>
      </c>
      <c r="J2277" s="339"/>
      <c r="K2277" s="339"/>
      <c r="L2277" s="339"/>
      <c r="M2277" s="339"/>
      <c r="N2277" s="339"/>
      <c r="O2277" s="339"/>
      <c r="P2277" s="339"/>
      <c r="Q2277" s="339"/>
    </row>
    <row r="2278" spans="1:17" ht="13.5" customHeight="1">
      <c r="A2278" s="481"/>
      <c r="B2278" s="481"/>
      <c r="C2278" s="481"/>
      <c r="D2278" s="481"/>
      <c r="E2278" s="481"/>
      <c r="F2278" s="339"/>
      <c r="G2278" s="340" t="str">
        <f>IF(ISNUMBER(E2278),E2278/'Bulk DivVar Analysis'!$I$60,"")</f>
        <v/>
      </c>
      <c r="H2278" s="338" t="str">
        <f>IF(ISNUMBER(E2278), IF(G2278&gt;'Bulk DivVar Analysis'!$J$62,"Pass","Fail"),"")</f>
        <v/>
      </c>
      <c r="I2278" s="338" t="str">
        <f t="shared" si="37"/>
        <v/>
      </c>
      <c r="J2278" s="339"/>
      <c r="K2278" s="339"/>
      <c r="L2278" s="339"/>
      <c r="M2278" s="339"/>
      <c r="N2278" s="339"/>
      <c r="O2278" s="339"/>
      <c r="P2278" s="339"/>
      <c r="Q2278" s="339"/>
    </row>
    <row r="2279" spans="1:17" ht="13.5" customHeight="1">
      <c r="A2279" s="481"/>
      <c r="B2279" s="481"/>
      <c r="C2279" s="481"/>
      <c r="D2279" s="481"/>
      <c r="E2279" s="481"/>
      <c r="F2279" s="339"/>
      <c r="G2279" s="340" t="str">
        <f>IF(ISNUMBER(E2279),E2279/'Bulk DivVar Analysis'!$I$60,"")</f>
        <v/>
      </c>
      <c r="H2279" s="338" t="str">
        <f>IF(ISNUMBER(E2279), IF(G2279&gt;'Bulk DivVar Analysis'!$J$62,"Pass","Fail"),"")</f>
        <v/>
      </c>
      <c r="I2279" s="338" t="str">
        <f t="shared" si="37"/>
        <v/>
      </c>
      <c r="J2279" s="339"/>
      <c r="K2279" s="339"/>
      <c r="L2279" s="339"/>
      <c r="M2279" s="339"/>
      <c r="N2279" s="339"/>
      <c r="O2279" s="339"/>
      <c r="P2279" s="339"/>
      <c r="Q2279" s="339"/>
    </row>
    <row r="2280" spans="1:17" ht="13.5" customHeight="1">
      <c r="A2280" s="481"/>
      <c r="B2280" s="481"/>
      <c r="C2280" s="481"/>
      <c r="D2280" s="481"/>
      <c r="E2280" s="481"/>
      <c r="F2280" s="339"/>
      <c r="G2280" s="340" t="str">
        <f>IF(ISNUMBER(E2280),E2280/'Bulk DivVar Analysis'!$I$60,"")</f>
        <v/>
      </c>
      <c r="H2280" s="338" t="str">
        <f>IF(ISNUMBER(E2280), IF(G2280&gt;'Bulk DivVar Analysis'!$J$62,"Pass","Fail"),"")</f>
        <v/>
      </c>
      <c r="I2280" s="338" t="str">
        <f t="shared" si="37"/>
        <v/>
      </c>
      <c r="J2280" s="339"/>
      <c r="K2280" s="339"/>
      <c r="L2280" s="339"/>
      <c r="M2280" s="339"/>
      <c r="N2280" s="339"/>
      <c r="O2280" s="339"/>
      <c r="P2280" s="339"/>
      <c r="Q2280" s="339"/>
    </row>
    <row r="2281" spans="1:17" ht="13.5" customHeight="1">
      <c r="A2281" s="481"/>
      <c r="B2281" s="481"/>
      <c r="C2281" s="481"/>
      <c r="D2281" s="481"/>
      <c r="E2281" s="481"/>
      <c r="F2281" s="339"/>
      <c r="G2281" s="340" t="str">
        <f>IF(ISNUMBER(E2281),E2281/'Bulk DivVar Analysis'!$I$60,"")</f>
        <v/>
      </c>
      <c r="H2281" s="338" t="str">
        <f>IF(ISNUMBER(E2281), IF(G2281&gt;'Bulk DivVar Analysis'!$J$62,"Pass","Fail"),"")</f>
        <v/>
      </c>
      <c r="I2281" s="338" t="str">
        <f t="shared" si="37"/>
        <v/>
      </c>
      <c r="J2281" s="339"/>
      <c r="K2281" s="339"/>
      <c r="L2281" s="339"/>
      <c r="M2281" s="339"/>
      <c r="N2281" s="339"/>
      <c r="O2281" s="339"/>
      <c r="P2281" s="339"/>
      <c r="Q2281" s="339"/>
    </row>
    <row r="2282" spans="1:17" ht="13.5" customHeight="1">
      <c r="A2282" s="481"/>
      <c r="B2282" s="481"/>
      <c r="C2282" s="481"/>
      <c r="D2282" s="481"/>
      <c r="E2282" s="481"/>
      <c r="F2282" s="339"/>
      <c r="G2282" s="340" t="str">
        <f>IF(ISNUMBER(E2282),E2282/'Bulk DivVar Analysis'!$I$60,"")</f>
        <v/>
      </c>
      <c r="H2282" s="338" t="str">
        <f>IF(ISNUMBER(E2282), IF(G2282&gt;'Bulk DivVar Analysis'!$J$62,"Pass","Fail"),"")</f>
        <v/>
      </c>
      <c r="I2282" s="338" t="str">
        <f t="shared" si="37"/>
        <v/>
      </c>
      <c r="J2282" s="339"/>
      <c r="K2282" s="339"/>
      <c r="L2282" s="339"/>
      <c r="M2282" s="339"/>
      <c r="N2282" s="339"/>
      <c r="O2282" s="339"/>
      <c r="P2282" s="339"/>
      <c r="Q2282" s="339"/>
    </row>
    <row r="2283" spans="1:17" ht="13.5" customHeight="1">
      <c r="A2283" s="481"/>
      <c r="B2283" s="481"/>
      <c r="C2283" s="481"/>
      <c r="D2283" s="481"/>
      <c r="E2283" s="481"/>
      <c r="F2283" s="339"/>
      <c r="G2283" s="340" t="str">
        <f>IF(ISNUMBER(E2283),E2283/'Bulk DivVar Analysis'!$I$60,"")</f>
        <v/>
      </c>
      <c r="H2283" s="338" t="str">
        <f>IF(ISNUMBER(E2283), IF(G2283&gt;'Bulk DivVar Analysis'!$J$62,"Pass","Fail"),"")</f>
        <v/>
      </c>
      <c r="I2283" s="338" t="str">
        <f t="shared" si="37"/>
        <v/>
      </c>
      <c r="J2283" s="339"/>
      <c r="K2283" s="339"/>
      <c r="L2283" s="339"/>
      <c r="M2283" s="339"/>
      <c r="N2283" s="339"/>
      <c r="O2283" s="339"/>
      <c r="P2283" s="339"/>
      <c r="Q2283" s="339"/>
    </row>
    <row r="2284" spans="1:17" ht="13.5" customHeight="1">
      <c r="A2284" s="481"/>
      <c r="B2284" s="481"/>
      <c r="C2284" s="481"/>
      <c r="D2284" s="481"/>
      <c r="E2284" s="481"/>
      <c r="F2284" s="339"/>
      <c r="G2284" s="340" t="str">
        <f>IF(ISNUMBER(E2284),E2284/'Bulk DivVar Analysis'!$I$60,"")</f>
        <v/>
      </c>
      <c r="H2284" s="338" t="str">
        <f>IF(ISNUMBER(E2284), IF(G2284&gt;'Bulk DivVar Analysis'!$J$62,"Pass","Fail"),"")</f>
        <v/>
      </c>
      <c r="I2284" s="338" t="str">
        <f t="shared" si="37"/>
        <v/>
      </c>
      <c r="J2284" s="339"/>
      <c r="K2284" s="339"/>
      <c r="L2284" s="339"/>
      <c r="M2284" s="339"/>
      <c r="N2284" s="339"/>
      <c r="O2284" s="339"/>
      <c r="P2284" s="339"/>
      <c r="Q2284" s="339"/>
    </row>
    <row r="2285" spans="1:17" ht="13.5" customHeight="1">
      <c r="A2285" s="481"/>
      <c r="B2285" s="481"/>
      <c r="C2285" s="481"/>
      <c r="D2285" s="481"/>
      <c r="E2285" s="481"/>
      <c r="F2285" s="339"/>
      <c r="G2285" s="340" t="str">
        <f>IF(ISNUMBER(E2285),E2285/'Bulk DivVar Analysis'!$I$60,"")</f>
        <v/>
      </c>
      <c r="H2285" s="338" t="str">
        <f>IF(ISNUMBER(E2285), IF(G2285&gt;'Bulk DivVar Analysis'!$J$62,"Pass","Fail"),"")</f>
        <v/>
      </c>
      <c r="I2285" s="338" t="str">
        <f t="shared" si="37"/>
        <v/>
      </c>
      <c r="J2285" s="339"/>
      <c r="K2285" s="339"/>
      <c r="L2285" s="339"/>
      <c r="M2285" s="339"/>
      <c r="N2285" s="339"/>
      <c r="O2285" s="339"/>
      <c r="P2285" s="339"/>
      <c r="Q2285" s="339"/>
    </row>
    <row r="2286" spans="1:17" ht="13.5" customHeight="1">
      <c r="A2286" s="481"/>
      <c r="B2286" s="481"/>
      <c r="C2286" s="481"/>
      <c r="D2286" s="481"/>
      <c r="E2286" s="481"/>
      <c r="F2286" s="339"/>
      <c r="G2286" s="340" t="str">
        <f>IF(ISNUMBER(E2286),E2286/'Bulk DivVar Analysis'!$I$60,"")</f>
        <v/>
      </c>
      <c r="H2286" s="338" t="str">
        <f>IF(ISNUMBER(E2286), IF(G2286&gt;'Bulk DivVar Analysis'!$J$62,"Pass","Fail"),"")</f>
        <v/>
      </c>
      <c r="I2286" s="338" t="str">
        <f t="shared" si="37"/>
        <v/>
      </c>
      <c r="J2286" s="339"/>
      <c r="K2286" s="339"/>
      <c r="L2286" s="339"/>
      <c r="M2286" s="339"/>
      <c r="N2286" s="339"/>
      <c r="O2286" s="339"/>
      <c r="P2286" s="339"/>
      <c r="Q2286" s="339"/>
    </row>
    <row r="2287" spans="1:17" ht="13.5" customHeight="1">
      <c r="A2287" s="481"/>
      <c r="B2287" s="481"/>
      <c r="C2287" s="481"/>
      <c r="D2287" s="481"/>
      <c r="E2287" s="481"/>
      <c r="F2287" s="339"/>
      <c r="G2287" s="340" t="str">
        <f>IF(ISNUMBER(E2287),E2287/'Bulk DivVar Analysis'!$I$60,"")</f>
        <v/>
      </c>
      <c r="H2287" s="338" t="str">
        <f>IF(ISNUMBER(E2287), IF(G2287&gt;'Bulk DivVar Analysis'!$J$62,"Pass","Fail"),"")</f>
        <v/>
      </c>
      <c r="I2287" s="338" t="str">
        <f t="shared" si="37"/>
        <v/>
      </c>
      <c r="J2287" s="339"/>
      <c r="K2287" s="339"/>
      <c r="L2287" s="339"/>
      <c r="M2287" s="339"/>
      <c r="N2287" s="339"/>
      <c r="O2287" s="339"/>
      <c r="P2287" s="339"/>
      <c r="Q2287" s="339"/>
    </row>
    <row r="2288" spans="1:17" ht="13.5" customHeight="1">
      <c r="A2288" s="481"/>
      <c r="B2288" s="481"/>
      <c r="C2288" s="481"/>
      <c r="D2288" s="481"/>
      <c r="E2288" s="481"/>
      <c r="F2288" s="339"/>
      <c r="G2288" s="340" t="str">
        <f>IF(ISNUMBER(E2288),E2288/'Bulk DivVar Analysis'!$I$60,"")</f>
        <v/>
      </c>
      <c r="H2288" s="338" t="str">
        <f>IF(ISNUMBER(E2288), IF(G2288&gt;'Bulk DivVar Analysis'!$J$62,"Pass","Fail"),"")</f>
        <v/>
      </c>
      <c r="I2288" s="338" t="str">
        <f t="shared" si="37"/>
        <v/>
      </c>
      <c r="J2288" s="339"/>
      <c r="K2288" s="339"/>
      <c r="L2288" s="339"/>
      <c r="M2288" s="339"/>
      <c r="N2288" s="339"/>
      <c r="O2288" s="339"/>
      <c r="P2288" s="339"/>
      <c r="Q2288" s="339"/>
    </row>
    <row r="2289" spans="1:17" ht="13.5" customHeight="1">
      <c r="A2289" s="481"/>
      <c r="B2289" s="481"/>
      <c r="C2289" s="481"/>
      <c r="D2289" s="481"/>
      <c r="E2289" s="481"/>
      <c r="F2289" s="339"/>
      <c r="G2289" s="340" t="str">
        <f>IF(ISNUMBER(E2289),E2289/'Bulk DivVar Analysis'!$I$60,"")</f>
        <v/>
      </c>
      <c r="H2289" s="338" t="str">
        <f>IF(ISNUMBER(E2289), IF(G2289&gt;'Bulk DivVar Analysis'!$J$62,"Pass","Fail"),"")</f>
        <v/>
      </c>
      <c r="I2289" s="338" t="str">
        <f t="shared" si="37"/>
        <v/>
      </c>
      <c r="J2289" s="339"/>
      <c r="K2289" s="339"/>
      <c r="L2289" s="339"/>
      <c r="M2289" s="339"/>
      <c r="N2289" s="339"/>
      <c r="O2289" s="339"/>
      <c r="P2289" s="339"/>
      <c r="Q2289" s="339"/>
    </row>
    <row r="2290" spans="1:17" ht="13.5" customHeight="1">
      <c r="A2290" s="481"/>
      <c r="B2290" s="481"/>
      <c r="C2290" s="481"/>
      <c r="D2290" s="481"/>
      <c r="E2290" s="481"/>
      <c r="F2290" s="339"/>
      <c r="G2290" s="340" t="str">
        <f>IF(ISNUMBER(E2290),E2290/'Bulk DivVar Analysis'!$I$60,"")</f>
        <v/>
      </c>
      <c r="H2290" s="338" t="str">
        <f>IF(ISNUMBER(E2290), IF(G2290&gt;'Bulk DivVar Analysis'!$J$62,"Pass","Fail"),"")</f>
        <v/>
      </c>
      <c r="I2290" s="338" t="str">
        <f t="shared" si="37"/>
        <v/>
      </c>
      <c r="J2290" s="339"/>
      <c r="K2290" s="339"/>
      <c r="L2290" s="339"/>
      <c r="M2290" s="339"/>
      <c r="N2290" s="339"/>
      <c r="O2290" s="339"/>
      <c r="P2290" s="339"/>
      <c r="Q2290" s="339"/>
    </row>
    <row r="2291" spans="1:17" ht="13.5" customHeight="1">
      <c r="A2291" s="481"/>
      <c r="B2291" s="481"/>
      <c r="C2291" s="481"/>
      <c r="D2291" s="481"/>
      <c r="E2291" s="481"/>
      <c r="F2291" s="339"/>
      <c r="G2291" s="340" t="str">
        <f>IF(ISNUMBER(E2291),E2291/'Bulk DivVar Analysis'!$I$60,"")</f>
        <v/>
      </c>
      <c r="H2291" s="338" t="str">
        <f>IF(ISNUMBER(E2291), IF(G2291&gt;'Bulk DivVar Analysis'!$J$62,"Pass","Fail"),"")</f>
        <v/>
      </c>
      <c r="I2291" s="338" t="str">
        <f t="shared" si="37"/>
        <v/>
      </c>
      <c r="J2291" s="339"/>
      <c r="K2291" s="339"/>
      <c r="L2291" s="339"/>
      <c r="M2291" s="339"/>
      <c r="N2291" s="339"/>
      <c r="O2291" s="339"/>
      <c r="P2291" s="339"/>
      <c r="Q2291" s="339"/>
    </row>
    <row r="2292" spans="1:17" ht="13.5" customHeight="1">
      <c r="A2292" s="481"/>
      <c r="B2292" s="481"/>
      <c r="C2292" s="481"/>
      <c r="D2292" s="481"/>
      <c r="E2292" s="481"/>
      <c r="F2292" s="339"/>
      <c r="G2292" s="340" t="str">
        <f>IF(ISNUMBER(E2292),E2292/'Bulk DivVar Analysis'!$I$60,"")</f>
        <v/>
      </c>
      <c r="H2292" s="338" t="str">
        <f>IF(ISNUMBER(E2292), IF(G2292&gt;'Bulk DivVar Analysis'!$J$62,"Pass","Fail"),"")</f>
        <v/>
      </c>
      <c r="I2292" s="338" t="str">
        <f t="shared" si="37"/>
        <v/>
      </c>
      <c r="J2292" s="339"/>
      <c r="K2292" s="339"/>
      <c r="L2292" s="339"/>
      <c r="M2292" s="339"/>
      <c r="N2292" s="339"/>
      <c r="O2292" s="339"/>
      <c r="P2292" s="339"/>
      <c r="Q2292" s="339"/>
    </row>
    <row r="2293" spans="1:17" ht="13.5" customHeight="1">
      <c r="A2293" s="481"/>
      <c r="B2293" s="481"/>
      <c r="C2293" s="481"/>
      <c r="D2293" s="481"/>
      <c r="E2293" s="481"/>
      <c r="F2293" s="339"/>
      <c r="G2293" s="340" t="str">
        <f>IF(ISNUMBER(E2293),E2293/'Bulk DivVar Analysis'!$I$60,"")</f>
        <v/>
      </c>
      <c r="H2293" s="338" t="str">
        <f>IF(ISNUMBER(E2293), IF(G2293&gt;'Bulk DivVar Analysis'!$J$62,"Pass","Fail"),"")</f>
        <v/>
      </c>
      <c r="I2293" s="338" t="str">
        <f t="shared" si="37"/>
        <v/>
      </c>
      <c r="J2293" s="339"/>
      <c r="K2293" s="339"/>
      <c r="L2293" s="339"/>
      <c r="M2293" s="339"/>
      <c r="N2293" s="339"/>
      <c r="O2293" s="339"/>
      <c r="P2293" s="339"/>
      <c r="Q2293" s="339"/>
    </row>
    <row r="2294" spans="1:17" ht="13.5" customHeight="1">
      <c r="A2294" s="481"/>
      <c r="B2294" s="481"/>
      <c r="C2294" s="481"/>
      <c r="D2294" s="481"/>
      <c r="E2294" s="481"/>
      <c r="F2294" s="339"/>
      <c r="G2294" s="340" t="str">
        <f>IF(ISNUMBER(E2294),E2294/'Bulk DivVar Analysis'!$I$60,"")</f>
        <v/>
      </c>
      <c r="H2294" s="338" t="str">
        <f>IF(ISNUMBER(E2294), IF(G2294&gt;'Bulk DivVar Analysis'!$J$62,"Pass","Fail"),"")</f>
        <v/>
      </c>
      <c r="I2294" s="338" t="str">
        <f t="shared" si="37"/>
        <v/>
      </c>
      <c r="J2294" s="339"/>
      <c r="K2294" s="339"/>
      <c r="L2294" s="339"/>
      <c r="M2294" s="339"/>
      <c r="N2294" s="339"/>
      <c r="O2294" s="339"/>
      <c r="P2294" s="339"/>
      <c r="Q2294" s="339"/>
    </row>
    <row r="2295" spans="1:17" ht="13.5" customHeight="1">
      <c r="A2295" s="481"/>
      <c r="B2295" s="481"/>
      <c r="C2295" s="481"/>
      <c r="D2295" s="481"/>
      <c r="E2295" s="481"/>
      <c r="F2295" s="339"/>
      <c r="G2295" s="340" t="str">
        <f>IF(ISNUMBER(E2295),E2295/'Bulk DivVar Analysis'!$I$60,"")</f>
        <v/>
      </c>
      <c r="H2295" s="338" t="str">
        <f>IF(ISNUMBER(E2295), IF(G2295&gt;'Bulk DivVar Analysis'!$J$62,"Pass","Fail"),"")</f>
        <v/>
      </c>
      <c r="I2295" s="338" t="str">
        <f t="shared" si="37"/>
        <v/>
      </c>
      <c r="J2295" s="339"/>
      <c r="K2295" s="339"/>
      <c r="L2295" s="339"/>
      <c r="M2295" s="339"/>
      <c r="N2295" s="339"/>
      <c r="O2295" s="339"/>
      <c r="P2295" s="339"/>
      <c r="Q2295" s="339"/>
    </row>
    <row r="2296" spans="1:17" ht="13.5" customHeight="1">
      <c r="A2296" s="481"/>
      <c r="B2296" s="481"/>
      <c r="C2296" s="481"/>
      <c r="D2296" s="481"/>
      <c r="E2296" s="481"/>
      <c r="F2296" s="339"/>
      <c r="G2296" s="340" t="str">
        <f>IF(ISNUMBER(E2296),E2296/'Bulk DivVar Analysis'!$I$60,"")</f>
        <v/>
      </c>
      <c r="H2296" s="338" t="str">
        <f>IF(ISNUMBER(E2296), IF(G2296&gt;'Bulk DivVar Analysis'!$J$62,"Pass","Fail"),"")</f>
        <v/>
      </c>
      <c r="I2296" s="338" t="str">
        <f t="shared" si="37"/>
        <v/>
      </c>
      <c r="J2296" s="339"/>
      <c r="K2296" s="339"/>
      <c r="L2296" s="339"/>
      <c r="M2296" s="339"/>
      <c r="N2296" s="339"/>
      <c r="O2296" s="339"/>
      <c r="P2296" s="339"/>
      <c r="Q2296" s="339"/>
    </row>
    <row r="2297" spans="1:17" ht="13.5" customHeight="1">
      <c r="A2297" s="481"/>
      <c r="B2297" s="481"/>
      <c r="C2297" s="481"/>
      <c r="D2297" s="481"/>
      <c r="E2297" s="481"/>
      <c r="F2297" s="339"/>
      <c r="G2297" s="340" t="str">
        <f>IF(ISNUMBER(E2297),E2297/'Bulk DivVar Analysis'!$I$60,"")</f>
        <v/>
      </c>
      <c r="H2297" s="338" t="str">
        <f>IF(ISNUMBER(E2297), IF(G2297&gt;'Bulk DivVar Analysis'!$J$62,"Pass","Fail"),"")</f>
        <v/>
      </c>
      <c r="I2297" s="338" t="str">
        <f t="shared" si="37"/>
        <v/>
      </c>
      <c r="J2297" s="339"/>
      <c r="K2297" s="339"/>
      <c r="L2297" s="339"/>
      <c r="M2297" s="339"/>
      <c r="N2297" s="339"/>
      <c r="O2297" s="339"/>
      <c r="P2297" s="339"/>
      <c r="Q2297" s="339"/>
    </row>
    <row r="2298" spans="1:17" ht="13.5" customHeight="1">
      <c r="A2298" s="481"/>
      <c r="B2298" s="481"/>
      <c r="C2298" s="481"/>
      <c r="D2298" s="481"/>
      <c r="E2298" s="481"/>
      <c r="F2298" s="339"/>
      <c r="G2298" s="340" t="str">
        <f>IF(ISNUMBER(E2298),E2298/'Bulk DivVar Analysis'!$I$60,"")</f>
        <v/>
      </c>
      <c r="H2298" s="338" t="str">
        <f>IF(ISNUMBER(E2298), IF(G2298&gt;'Bulk DivVar Analysis'!$J$62,"Pass","Fail"),"")</f>
        <v/>
      </c>
      <c r="I2298" s="338" t="str">
        <f t="shared" si="37"/>
        <v/>
      </c>
      <c r="J2298" s="339"/>
      <c r="K2298" s="339"/>
      <c r="L2298" s="339"/>
      <c r="M2298" s="339"/>
      <c r="N2298" s="339"/>
      <c r="O2298" s="339"/>
      <c r="P2298" s="339"/>
      <c r="Q2298" s="339"/>
    </row>
    <row r="2299" spans="1:17" ht="13.5" customHeight="1">
      <c r="A2299" s="481"/>
      <c r="B2299" s="481"/>
      <c r="C2299" s="481"/>
      <c r="D2299" s="481"/>
      <c r="E2299" s="481"/>
      <c r="F2299" s="339"/>
      <c r="G2299" s="340" t="str">
        <f>IF(ISNUMBER(E2299),E2299/'Bulk DivVar Analysis'!$I$60,"")</f>
        <v/>
      </c>
      <c r="H2299" s="338" t="str">
        <f>IF(ISNUMBER(E2299), IF(G2299&gt;'Bulk DivVar Analysis'!$J$62,"Pass","Fail"),"")</f>
        <v/>
      </c>
      <c r="I2299" s="338" t="str">
        <f t="shared" si="37"/>
        <v/>
      </c>
      <c r="J2299" s="339"/>
      <c r="K2299" s="339"/>
      <c r="L2299" s="339"/>
      <c r="M2299" s="339"/>
      <c r="N2299" s="339"/>
      <c r="O2299" s="339"/>
      <c r="P2299" s="339"/>
      <c r="Q2299" s="339"/>
    </row>
    <row r="2300" spans="1:17" ht="13.5" customHeight="1">
      <c r="A2300" s="481"/>
      <c r="B2300" s="481"/>
      <c r="C2300" s="481"/>
      <c r="D2300" s="481"/>
      <c r="E2300" s="481"/>
      <c r="F2300" s="339"/>
      <c r="G2300" s="340" t="str">
        <f>IF(ISNUMBER(E2300),E2300/'Bulk DivVar Analysis'!$I$60,"")</f>
        <v/>
      </c>
      <c r="H2300" s="338" t="str">
        <f>IF(ISNUMBER(E2300), IF(G2300&gt;'Bulk DivVar Analysis'!$J$62,"Pass","Fail"),"")</f>
        <v/>
      </c>
      <c r="I2300" s="338" t="str">
        <f t="shared" si="37"/>
        <v/>
      </c>
      <c r="J2300" s="339"/>
      <c r="K2300" s="339"/>
      <c r="L2300" s="339"/>
      <c r="M2300" s="339"/>
      <c r="N2300" s="339"/>
      <c r="O2300" s="339"/>
      <c r="P2300" s="339"/>
      <c r="Q2300" s="339"/>
    </row>
    <row r="2301" spans="1:17" ht="13.5" customHeight="1">
      <c r="A2301" s="481"/>
      <c r="B2301" s="481"/>
      <c r="C2301" s="481"/>
      <c r="D2301" s="481"/>
      <c r="E2301" s="481"/>
      <c r="F2301" s="339"/>
      <c r="G2301" s="340" t="str">
        <f>IF(ISNUMBER(E2301),E2301/'Bulk DivVar Analysis'!$I$60,"")</f>
        <v/>
      </c>
      <c r="H2301" s="338" t="str">
        <f>IF(ISNUMBER(E2301), IF(G2301&gt;'Bulk DivVar Analysis'!$J$62,"Pass","Fail"),"")</f>
        <v/>
      </c>
      <c r="I2301" s="338" t="str">
        <f t="shared" si="37"/>
        <v/>
      </c>
      <c r="J2301" s="339"/>
      <c r="K2301" s="339"/>
      <c r="L2301" s="339"/>
      <c r="M2301" s="339"/>
      <c r="N2301" s="339"/>
      <c r="O2301" s="339"/>
      <c r="P2301" s="339"/>
      <c r="Q2301" s="339"/>
    </row>
    <row r="2302" spans="1:17" ht="13.5" customHeight="1">
      <c r="A2302" s="481"/>
      <c r="B2302" s="481"/>
      <c r="C2302" s="481"/>
      <c r="D2302" s="481"/>
      <c r="E2302" s="481"/>
      <c r="F2302" s="339"/>
      <c r="G2302" s="340" t="str">
        <f>IF(ISNUMBER(E2302),E2302/'Bulk DivVar Analysis'!$I$60,"")</f>
        <v/>
      </c>
      <c r="H2302" s="338" t="str">
        <f>IF(ISNUMBER(E2302), IF(G2302&gt;'Bulk DivVar Analysis'!$J$62,"Pass","Fail"),"")</f>
        <v/>
      </c>
      <c r="I2302" s="338" t="str">
        <f t="shared" si="37"/>
        <v/>
      </c>
      <c r="J2302" s="339"/>
      <c r="K2302" s="339"/>
      <c r="L2302" s="339"/>
      <c r="M2302" s="339"/>
      <c r="N2302" s="339"/>
      <c r="O2302" s="339"/>
      <c r="P2302" s="339"/>
      <c r="Q2302" s="339"/>
    </row>
    <row r="2303" spans="1:17" ht="13.5" customHeight="1">
      <c r="A2303" s="481"/>
      <c r="B2303" s="481"/>
      <c r="C2303" s="481"/>
      <c r="D2303" s="481"/>
      <c r="E2303" s="481"/>
      <c r="F2303" s="339"/>
      <c r="G2303" s="340" t="str">
        <f>IF(ISNUMBER(E2303),E2303/'Bulk DivVar Analysis'!$I$60,"")</f>
        <v/>
      </c>
      <c r="H2303" s="338" t="str">
        <f>IF(ISNUMBER(E2303), IF(G2303&gt;'Bulk DivVar Analysis'!$J$62,"Pass","Fail"),"")</f>
        <v/>
      </c>
      <c r="I2303" s="338" t="str">
        <f t="shared" si="37"/>
        <v/>
      </c>
      <c r="J2303" s="339"/>
      <c r="K2303" s="339"/>
      <c r="L2303" s="339"/>
      <c r="M2303" s="339"/>
      <c r="N2303" s="339"/>
      <c r="O2303" s="339"/>
      <c r="P2303" s="339"/>
      <c r="Q2303" s="339"/>
    </row>
    <row r="2304" spans="1:17" ht="13.5" customHeight="1">
      <c r="A2304" s="481"/>
      <c r="B2304" s="481"/>
      <c r="C2304" s="481"/>
      <c r="D2304" s="481"/>
      <c r="E2304" s="481"/>
      <c r="F2304" s="339"/>
      <c r="G2304" s="340" t="str">
        <f>IF(ISNUMBER(E2304),E2304/'Bulk DivVar Analysis'!$I$60,"")</f>
        <v/>
      </c>
      <c r="H2304" s="338" t="str">
        <f>IF(ISNUMBER(E2304), IF(G2304&gt;'Bulk DivVar Analysis'!$J$62,"Pass","Fail"),"")</f>
        <v/>
      </c>
      <c r="I2304" s="338" t="str">
        <f t="shared" si="37"/>
        <v/>
      </c>
      <c r="J2304" s="339"/>
      <c r="K2304" s="339"/>
      <c r="L2304" s="339"/>
      <c r="M2304" s="339"/>
      <c r="N2304" s="339"/>
      <c r="O2304" s="339"/>
      <c r="P2304" s="339"/>
      <c r="Q2304" s="339"/>
    </row>
    <row r="2305" spans="1:17" ht="13.5" customHeight="1">
      <c r="A2305" s="481"/>
      <c r="B2305" s="481"/>
      <c r="C2305" s="481"/>
      <c r="D2305" s="481"/>
      <c r="E2305" s="481"/>
      <c r="F2305" s="339"/>
      <c r="G2305" s="340" t="str">
        <f>IF(ISNUMBER(E2305),E2305/'Bulk DivVar Analysis'!$I$60,"")</f>
        <v/>
      </c>
      <c r="H2305" s="338" t="str">
        <f>IF(ISNUMBER(E2305), IF(G2305&gt;'Bulk DivVar Analysis'!$J$62,"Pass","Fail"),"")</f>
        <v/>
      </c>
      <c r="I2305" s="338" t="str">
        <f t="shared" si="37"/>
        <v/>
      </c>
      <c r="J2305" s="339"/>
      <c r="K2305" s="339"/>
      <c r="L2305" s="339"/>
      <c r="M2305" s="339"/>
      <c r="N2305" s="339"/>
      <c r="O2305" s="339"/>
      <c r="P2305" s="339"/>
      <c r="Q2305" s="339"/>
    </row>
    <row r="2306" spans="1:17" ht="13.5" customHeight="1">
      <c r="A2306" s="481"/>
      <c r="B2306" s="481"/>
      <c r="C2306" s="481"/>
      <c r="D2306" s="481"/>
      <c r="E2306" s="481"/>
      <c r="F2306" s="339"/>
      <c r="G2306" s="340" t="str">
        <f>IF(ISNUMBER(E2306),E2306/'Bulk DivVar Analysis'!$I$60,"")</f>
        <v/>
      </c>
      <c r="H2306" s="338" t="str">
        <f>IF(ISNUMBER(E2306), IF(G2306&gt;'Bulk DivVar Analysis'!$J$62,"Pass","Fail"),"")</f>
        <v/>
      </c>
      <c r="I2306" s="338" t="str">
        <f t="shared" si="37"/>
        <v/>
      </c>
      <c r="J2306" s="339"/>
      <c r="K2306" s="339"/>
      <c r="L2306" s="339"/>
      <c r="M2306" s="339"/>
      <c r="N2306" s="339"/>
      <c r="O2306" s="339"/>
      <c r="P2306" s="339"/>
      <c r="Q2306" s="339"/>
    </row>
    <row r="2307" spans="1:17" ht="13.5" customHeight="1">
      <c r="A2307" s="481"/>
      <c r="B2307" s="481"/>
      <c r="C2307" s="481"/>
      <c r="D2307" s="481"/>
      <c r="E2307" s="481"/>
      <c r="F2307" s="339"/>
      <c r="G2307" s="340" t="str">
        <f>IF(ISNUMBER(E2307),E2307/'Bulk DivVar Analysis'!$I$60,"")</f>
        <v/>
      </c>
      <c r="H2307" s="338" t="str">
        <f>IF(ISNUMBER(E2307), IF(G2307&gt;'Bulk DivVar Analysis'!$J$62,"Pass","Fail"),"")</f>
        <v/>
      </c>
      <c r="I2307" s="338" t="str">
        <f t="shared" ref="I2307:I2370" si="38">_xlfn.TEXTJOIN("_",TRUE,B2307,C2307)</f>
        <v/>
      </c>
      <c r="J2307" s="339"/>
      <c r="K2307" s="339"/>
      <c r="L2307" s="339"/>
      <c r="M2307" s="339"/>
      <c r="N2307" s="339"/>
      <c r="O2307" s="339"/>
      <c r="P2307" s="339"/>
      <c r="Q2307" s="339"/>
    </row>
    <row r="2308" spans="1:17" ht="13.5" customHeight="1">
      <c r="A2308" s="481"/>
      <c r="B2308" s="481"/>
      <c r="C2308" s="481"/>
      <c r="D2308" s="481"/>
      <c r="E2308" s="481"/>
      <c r="F2308" s="339"/>
      <c r="G2308" s="340" t="str">
        <f>IF(ISNUMBER(E2308),E2308/'Bulk DivVar Analysis'!$I$60,"")</f>
        <v/>
      </c>
      <c r="H2308" s="338" t="str">
        <f>IF(ISNUMBER(E2308), IF(G2308&gt;'Bulk DivVar Analysis'!$J$62,"Pass","Fail"),"")</f>
        <v/>
      </c>
      <c r="I2308" s="338" t="str">
        <f t="shared" si="38"/>
        <v/>
      </c>
      <c r="J2308" s="339"/>
      <c r="K2308" s="339"/>
      <c r="L2308" s="339"/>
      <c r="M2308" s="339"/>
      <c r="N2308" s="339"/>
      <c r="O2308" s="339"/>
      <c r="P2308" s="339"/>
      <c r="Q2308" s="339"/>
    </row>
    <row r="2309" spans="1:17" ht="13.5" customHeight="1">
      <c r="A2309" s="481"/>
      <c r="B2309" s="481"/>
      <c r="C2309" s="481"/>
      <c r="D2309" s="481"/>
      <c r="E2309" s="481"/>
      <c r="F2309" s="339"/>
      <c r="G2309" s="340" t="str">
        <f>IF(ISNUMBER(E2309),E2309/'Bulk DivVar Analysis'!$I$60,"")</f>
        <v/>
      </c>
      <c r="H2309" s="338" t="str">
        <f>IF(ISNUMBER(E2309), IF(G2309&gt;'Bulk DivVar Analysis'!$J$62,"Pass","Fail"),"")</f>
        <v/>
      </c>
      <c r="I2309" s="338" t="str">
        <f t="shared" si="38"/>
        <v/>
      </c>
      <c r="J2309" s="339"/>
      <c r="K2309" s="339"/>
      <c r="L2309" s="339"/>
      <c r="M2309" s="339"/>
      <c r="N2309" s="339"/>
      <c r="O2309" s="339"/>
      <c r="P2309" s="339"/>
      <c r="Q2309" s="339"/>
    </row>
    <row r="2310" spans="1:17" ht="13.5" customHeight="1">
      <c r="A2310" s="481"/>
      <c r="B2310" s="481"/>
      <c r="C2310" s="481"/>
      <c r="D2310" s="481"/>
      <c r="E2310" s="481"/>
      <c r="F2310" s="339"/>
      <c r="G2310" s="340" t="str">
        <f>IF(ISNUMBER(E2310),E2310/'Bulk DivVar Analysis'!$I$60,"")</f>
        <v/>
      </c>
      <c r="H2310" s="338" t="str">
        <f>IF(ISNUMBER(E2310), IF(G2310&gt;'Bulk DivVar Analysis'!$J$62,"Pass","Fail"),"")</f>
        <v/>
      </c>
      <c r="I2310" s="338" t="str">
        <f t="shared" si="38"/>
        <v/>
      </c>
      <c r="J2310" s="339"/>
      <c r="K2310" s="339"/>
      <c r="L2310" s="339"/>
      <c r="M2310" s="339"/>
      <c r="N2310" s="339"/>
      <c r="O2310" s="339"/>
      <c r="P2310" s="339"/>
      <c r="Q2310" s="339"/>
    </row>
    <row r="2311" spans="1:17" ht="13.5" customHeight="1">
      <c r="A2311" s="481"/>
      <c r="B2311" s="481"/>
      <c r="C2311" s="481"/>
      <c r="D2311" s="481"/>
      <c r="E2311" s="481"/>
      <c r="F2311" s="339"/>
      <c r="G2311" s="340" t="str">
        <f>IF(ISNUMBER(E2311),E2311/'Bulk DivVar Analysis'!$I$60,"")</f>
        <v/>
      </c>
      <c r="H2311" s="338" t="str">
        <f>IF(ISNUMBER(E2311), IF(G2311&gt;'Bulk DivVar Analysis'!$J$62,"Pass","Fail"),"")</f>
        <v/>
      </c>
      <c r="I2311" s="338" t="str">
        <f t="shared" si="38"/>
        <v/>
      </c>
      <c r="J2311" s="339"/>
      <c r="K2311" s="339"/>
      <c r="L2311" s="339"/>
      <c r="M2311" s="339"/>
      <c r="N2311" s="339"/>
      <c r="O2311" s="339"/>
      <c r="P2311" s="339"/>
      <c r="Q2311" s="339"/>
    </row>
    <row r="2312" spans="1:17" ht="13.5" customHeight="1">
      <c r="A2312" s="481"/>
      <c r="B2312" s="481"/>
      <c r="C2312" s="481"/>
      <c r="D2312" s="481"/>
      <c r="E2312" s="481"/>
      <c r="F2312" s="339"/>
      <c r="G2312" s="340" t="str">
        <f>IF(ISNUMBER(E2312),E2312/'Bulk DivVar Analysis'!$I$60,"")</f>
        <v/>
      </c>
      <c r="H2312" s="338" t="str">
        <f>IF(ISNUMBER(E2312), IF(G2312&gt;'Bulk DivVar Analysis'!$J$62,"Pass","Fail"),"")</f>
        <v/>
      </c>
      <c r="I2312" s="338" t="str">
        <f t="shared" si="38"/>
        <v/>
      </c>
      <c r="J2312" s="339"/>
      <c r="K2312" s="339"/>
      <c r="L2312" s="339"/>
      <c r="M2312" s="339"/>
      <c r="N2312" s="339"/>
      <c r="O2312" s="339"/>
      <c r="P2312" s="339"/>
      <c r="Q2312" s="339"/>
    </row>
    <row r="2313" spans="1:17" ht="13.5" customHeight="1">
      <c r="A2313" s="481"/>
      <c r="B2313" s="481"/>
      <c r="C2313" s="481"/>
      <c r="D2313" s="481"/>
      <c r="E2313" s="481"/>
      <c r="F2313" s="339"/>
      <c r="G2313" s="340" t="str">
        <f>IF(ISNUMBER(E2313),E2313/'Bulk DivVar Analysis'!$I$60,"")</f>
        <v/>
      </c>
      <c r="H2313" s="338" t="str">
        <f>IF(ISNUMBER(E2313), IF(G2313&gt;'Bulk DivVar Analysis'!$J$62,"Pass","Fail"),"")</f>
        <v/>
      </c>
      <c r="I2313" s="338" t="str">
        <f t="shared" si="38"/>
        <v/>
      </c>
      <c r="J2313" s="339"/>
      <c r="K2313" s="339"/>
      <c r="L2313" s="339"/>
      <c r="M2313" s="339"/>
      <c r="N2313" s="339"/>
      <c r="O2313" s="339"/>
      <c r="P2313" s="339"/>
      <c r="Q2313" s="339"/>
    </row>
    <row r="2314" spans="1:17" ht="13.5" customHeight="1">
      <c r="A2314" s="481"/>
      <c r="B2314" s="481"/>
      <c r="C2314" s="481"/>
      <c r="D2314" s="481"/>
      <c r="E2314" s="481"/>
      <c r="F2314" s="339"/>
      <c r="G2314" s="340" t="str">
        <f>IF(ISNUMBER(E2314),E2314/'Bulk DivVar Analysis'!$I$60,"")</f>
        <v/>
      </c>
      <c r="H2314" s="338" t="str">
        <f>IF(ISNUMBER(E2314), IF(G2314&gt;'Bulk DivVar Analysis'!$J$62,"Pass","Fail"),"")</f>
        <v/>
      </c>
      <c r="I2314" s="338" t="str">
        <f t="shared" si="38"/>
        <v/>
      </c>
      <c r="J2314" s="339"/>
      <c r="K2314" s="339"/>
      <c r="L2314" s="339"/>
      <c r="M2314" s="339"/>
      <c r="N2314" s="339"/>
      <c r="O2314" s="339"/>
      <c r="P2314" s="339"/>
      <c r="Q2314" s="339"/>
    </row>
    <row r="2315" spans="1:17" ht="13.5" customHeight="1">
      <c r="A2315" s="481"/>
      <c r="B2315" s="481"/>
      <c r="C2315" s="481"/>
      <c r="D2315" s="481"/>
      <c r="E2315" s="481"/>
      <c r="F2315" s="339"/>
      <c r="G2315" s="340" t="str">
        <f>IF(ISNUMBER(E2315),E2315/'Bulk DivVar Analysis'!$I$60,"")</f>
        <v/>
      </c>
      <c r="H2315" s="338" t="str">
        <f>IF(ISNUMBER(E2315), IF(G2315&gt;'Bulk DivVar Analysis'!$J$62,"Pass","Fail"),"")</f>
        <v/>
      </c>
      <c r="I2315" s="338" t="str">
        <f t="shared" si="38"/>
        <v/>
      </c>
      <c r="J2315" s="339"/>
      <c r="K2315" s="339"/>
      <c r="L2315" s="339"/>
      <c r="M2315" s="339"/>
      <c r="N2315" s="339"/>
      <c r="O2315" s="339"/>
      <c r="P2315" s="339"/>
      <c r="Q2315" s="339"/>
    </row>
    <row r="2316" spans="1:17" ht="13.5" customHeight="1">
      <c r="A2316" s="481"/>
      <c r="B2316" s="481"/>
      <c r="C2316" s="481"/>
      <c r="D2316" s="481"/>
      <c r="E2316" s="481"/>
      <c r="F2316" s="339"/>
      <c r="G2316" s="340" t="str">
        <f>IF(ISNUMBER(E2316),E2316/'Bulk DivVar Analysis'!$I$60,"")</f>
        <v/>
      </c>
      <c r="H2316" s="338" t="str">
        <f>IF(ISNUMBER(E2316), IF(G2316&gt;'Bulk DivVar Analysis'!$J$62,"Pass","Fail"),"")</f>
        <v/>
      </c>
      <c r="I2316" s="338" t="str">
        <f t="shared" si="38"/>
        <v/>
      </c>
      <c r="J2316" s="339"/>
      <c r="K2316" s="339"/>
      <c r="L2316" s="339"/>
      <c r="M2316" s="339"/>
      <c r="N2316" s="339"/>
      <c r="O2316" s="339"/>
      <c r="P2316" s="339"/>
      <c r="Q2316" s="339"/>
    </row>
    <row r="2317" spans="1:17" ht="13.5" customHeight="1">
      <c r="A2317" s="481"/>
      <c r="B2317" s="481"/>
      <c r="C2317" s="481"/>
      <c r="D2317" s="481"/>
      <c r="E2317" s="481"/>
      <c r="F2317" s="339"/>
      <c r="G2317" s="340" t="str">
        <f>IF(ISNUMBER(E2317),E2317/'Bulk DivVar Analysis'!$I$60,"")</f>
        <v/>
      </c>
      <c r="H2317" s="338" t="str">
        <f>IF(ISNUMBER(E2317), IF(G2317&gt;'Bulk DivVar Analysis'!$J$62,"Pass","Fail"),"")</f>
        <v/>
      </c>
      <c r="I2317" s="338" t="str">
        <f t="shared" si="38"/>
        <v/>
      </c>
      <c r="J2317" s="339"/>
      <c r="K2317" s="339"/>
      <c r="L2317" s="339"/>
      <c r="M2317" s="339"/>
      <c r="N2317" s="339"/>
      <c r="O2317" s="339"/>
      <c r="P2317" s="339"/>
      <c r="Q2317" s="339"/>
    </row>
    <row r="2318" spans="1:17" ht="13.5" customHeight="1">
      <c r="A2318" s="481"/>
      <c r="B2318" s="481"/>
      <c r="C2318" s="481"/>
      <c r="D2318" s="481"/>
      <c r="E2318" s="481"/>
      <c r="F2318" s="339"/>
      <c r="G2318" s="340" t="str">
        <f>IF(ISNUMBER(E2318),E2318/'Bulk DivVar Analysis'!$I$60,"")</f>
        <v/>
      </c>
      <c r="H2318" s="338" t="str">
        <f>IF(ISNUMBER(E2318), IF(G2318&gt;'Bulk DivVar Analysis'!$J$62,"Pass","Fail"),"")</f>
        <v/>
      </c>
      <c r="I2318" s="338" t="str">
        <f t="shared" si="38"/>
        <v/>
      </c>
      <c r="J2318" s="339"/>
      <c r="K2318" s="339"/>
      <c r="L2318" s="339"/>
      <c r="M2318" s="339"/>
      <c r="N2318" s="339"/>
      <c r="O2318" s="339"/>
      <c r="P2318" s="339"/>
      <c r="Q2318" s="339"/>
    </row>
    <row r="2319" spans="1:17" ht="13.5" customHeight="1">
      <c r="A2319" s="481"/>
      <c r="B2319" s="481"/>
      <c r="C2319" s="481"/>
      <c r="D2319" s="481"/>
      <c r="E2319" s="481"/>
      <c r="F2319" s="339"/>
      <c r="G2319" s="340" t="str">
        <f>IF(ISNUMBER(E2319),E2319/'Bulk DivVar Analysis'!$I$60,"")</f>
        <v/>
      </c>
      <c r="H2319" s="338" t="str">
        <f>IF(ISNUMBER(E2319), IF(G2319&gt;'Bulk DivVar Analysis'!$J$62,"Pass","Fail"),"")</f>
        <v/>
      </c>
      <c r="I2319" s="338" t="str">
        <f t="shared" si="38"/>
        <v/>
      </c>
      <c r="J2319" s="339"/>
      <c r="K2319" s="339"/>
      <c r="L2319" s="339"/>
      <c r="M2319" s="339"/>
      <c r="N2319" s="339"/>
      <c r="O2319" s="339"/>
      <c r="P2319" s="339"/>
      <c r="Q2319" s="339"/>
    </row>
    <row r="2320" spans="1:17" ht="13.5" customHeight="1">
      <c r="A2320" s="481"/>
      <c r="B2320" s="481"/>
      <c r="C2320" s="481"/>
      <c r="D2320" s="481"/>
      <c r="E2320" s="481"/>
      <c r="F2320" s="339"/>
      <c r="G2320" s="340" t="str">
        <f>IF(ISNUMBER(E2320),E2320/'Bulk DivVar Analysis'!$I$60,"")</f>
        <v/>
      </c>
      <c r="H2320" s="338" t="str">
        <f>IF(ISNUMBER(E2320), IF(G2320&gt;'Bulk DivVar Analysis'!$J$62,"Pass","Fail"),"")</f>
        <v/>
      </c>
      <c r="I2320" s="338" t="str">
        <f t="shared" si="38"/>
        <v/>
      </c>
      <c r="J2320" s="339"/>
      <c r="K2320" s="339"/>
      <c r="L2320" s="339"/>
      <c r="M2320" s="339"/>
      <c r="N2320" s="339"/>
      <c r="O2320" s="339"/>
      <c r="P2320" s="339"/>
      <c r="Q2320" s="339"/>
    </row>
    <row r="2321" spans="1:17" ht="13.5" customHeight="1">
      <c r="A2321" s="481"/>
      <c r="B2321" s="481"/>
      <c r="C2321" s="481"/>
      <c r="D2321" s="481"/>
      <c r="E2321" s="481"/>
      <c r="F2321" s="339"/>
      <c r="G2321" s="340" t="str">
        <f>IF(ISNUMBER(E2321),E2321/'Bulk DivVar Analysis'!$I$60,"")</f>
        <v/>
      </c>
      <c r="H2321" s="338" t="str">
        <f>IF(ISNUMBER(E2321), IF(G2321&gt;'Bulk DivVar Analysis'!$J$62,"Pass","Fail"),"")</f>
        <v/>
      </c>
      <c r="I2321" s="338" t="str">
        <f t="shared" si="38"/>
        <v/>
      </c>
      <c r="J2321" s="339"/>
      <c r="K2321" s="339"/>
      <c r="L2321" s="339"/>
      <c r="M2321" s="339"/>
      <c r="N2321" s="339"/>
      <c r="O2321" s="339"/>
      <c r="P2321" s="339"/>
      <c r="Q2321" s="339"/>
    </row>
    <row r="2322" spans="1:17" ht="13.5" customHeight="1">
      <c r="A2322" s="481"/>
      <c r="B2322" s="481"/>
      <c r="C2322" s="481"/>
      <c r="D2322" s="481"/>
      <c r="E2322" s="481"/>
      <c r="F2322" s="339"/>
      <c r="G2322" s="340" t="str">
        <f>IF(ISNUMBER(E2322),E2322/'Bulk DivVar Analysis'!$I$60,"")</f>
        <v/>
      </c>
      <c r="H2322" s="338" t="str">
        <f>IF(ISNUMBER(E2322), IF(G2322&gt;'Bulk DivVar Analysis'!$J$62,"Pass","Fail"),"")</f>
        <v/>
      </c>
      <c r="I2322" s="338" t="str">
        <f t="shared" si="38"/>
        <v/>
      </c>
      <c r="J2322" s="339"/>
      <c r="K2322" s="339"/>
      <c r="L2322" s="339"/>
      <c r="M2322" s="339"/>
      <c r="N2322" s="339"/>
      <c r="O2322" s="339"/>
      <c r="P2322" s="339"/>
      <c r="Q2322" s="339"/>
    </row>
    <row r="2323" spans="1:17" ht="13.5" customHeight="1">
      <c r="A2323" s="481"/>
      <c r="B2323" s="481"/>
      <c r="C2323" s="481"/>
      <c r="D2323" s="481"/>
      <c r="E2323" s="481"/>
      <c r="F2323" s="339"/>
      <c r="G2323" s="340" t="str">
        <f>IF(ISNUMBER(E2323),E2323/'Bulk DivVar Analysis'!$I$60,"")</f>
        <v/>
      </c>
      <c r="H2323" s="338" t="str">
        <f>IF(ISNUMBER(E2323), IF(G2323&gt;'Bulk DivVar Analysis'!$J$62,"Pass","Fail"),"")</f>
        <v/>
      </c>
      <c r="I2323" s="338" t="str">
        <f t="shared" si="38"/>
        <v/>
      </c>
      <c r="J2323" s="339"/>
      <c r="K2323" s="339"/>
      <c r="L2323" s="339"/>
      <c r="M2323" s="339"/>
      <c r="N2323" s="339"/>
      <c r="O2323" s="339"/>
      <c r="P2323" s="339"/>
      <c r="Q2323" s="339"/>
    </row>
    <row r="2324" spans="1:17" ht="13.5" customHeight="1">
      <c r="A2324" s="481"/>
      <c r="B2324" s="481"/>
      <c r="C2324" s="481"/>
      <c r="D2324" s="481"/>
      <c r="E2324" s="481"/>
      <c r="F2324" s="339"/>
      <c r="G2324" s="340" t="str">
        <f>IF(ISNUMBER(E2324),E2324/'Bulk DivVar Analysis'!$I$60,"")</f>
        <v/>
      </c>
      <c r="H2324" s="338" t="str">
        <f>IF(ISNUMBER(E2324), IF(G2324&gt;'Bulk DivVar Analysis'!$J$62,"Pass","Fail"),"")</f>
        <v/>
      </c>
      <c r="I2324" s="338" t="str">
        <f t="shared" si="38"/>
        <v/>
      </c>
      <c r="J2324" s="339"/>
      <c r="K2324" s="339"/>
      <c r="L2324" s="339"/>
      <c r="M2324" s="339"/>
      <c r="N2324" s="339"/>
      <c r="O2324" s="339"/>
      <c r="P2324" s="339"/>
      <c r="Q2324" s="339"/>
    </row>
    <row r="2325" spans="1:17" ht="13.5" customHeight="1">
      <c r="A2325" s="481"/>
      <c r="B2325" s="481"/>
      <c r="C2325" s="481"/>
      <c r="D2325" s="481"/>
      <c r="E2325" s="481"/>
      <c r="F2325" s="339"/>
      <c r="G2325" s="340" t="str">
        <f>IF(ISNUMBER(E2325),E2325/'Bulk DivVar Analysis'!$I$60,"")</f>
        <v/>
      </c>
      <c r="H2325" s="338" t="str">
        <f>IF(ISNUMBER(E2325), IF(G2325&gt;'Bulk DivVar Analysis'!$J$62,"Pass","Fail"),"")</f>
        <v/>
      </c>
      <c r="I2325" s="338" t="str">
        <f t="shared" si="38"/>
        <v/>
      </c>
      <c r="J2325" s="339"/>
      <c r="K2325" s="339"/>
      <c r="L2325" s="339"/>
      <c r="M2325" s="339"/>
      <c r="N2325" s="339"/>
      <c r="O2325" s="339"/>
      <c r="P2325" s="339"/>
      <c r="Q2325" s="339"/>
    </row>
    <row r="2326" spans="1:17" ht="13.5" customHeight="1">
      <c r="A2326" s="481"/>
      <c r="B2326" s="481"/>
      <c r="C2326" s="481"/>
      <c r="D2326" s="481"/>
      <c r="E2326" s="481"/>
      <c r="F2326" s="339"/>
      <c r="G2326" s="340" t="str">
        <f>IF(ISNUMBER(E2326),E2326/'Bulk DivVar Analysis'!$I$60,"")</f>
        <v/>
      </c>
      <c r="H2326" s="338" t="str">
        <f>IF(ISNUMBER(E2326), IF(G2326&gt;'Bulk DivVar Analysis'!$J$62,"Pass","Fail"),"")</f>
        <v/>
      </c>
      <c r="I2326" s="338" t="str">
        <f t="shared" si="38"/>
        <v/>
      </c>
      <c r="J2326" s="339"/>
      <c r="K2326" s="339"/>
      <c r="L2326" s="339"/>
      <c r="M2326" s="339"/>
      <c r="N2326" s="339"/>
      <c r="O2326" s="339"/>
      <c r="P2326" s="339"/>
      <c r="Q2326" s="339"/>
    </row>
    <row r="2327" spans="1:17" ht="13.5" customHeight="1">
      <c r="A2327" s="481"/>
      <c r="B2327" s="481"/>
      <c r="C2327" s="481"/>
      <c r="D2327" s="481"/>
      <c r="E2327" s="481"/>
      <c r="F2327" s="339"/>
      <c r="G2327" s="340" t="str">
        <f>IF(ISNUMBER(E2327),E2327/'Bulk DivVar Analysis'!$I$60,"")</f>
        <v/>
      </c>
      <c r="H2327" s="338" t="str">
        <f>IF(ISNUMBER(E2327), IF(G2327&gt;'Bulk DivVar Analysis'!$J$62,"Pass","Fail"),"")</f>
        <v/>
      </c>
      <c r="I2327" s="338" t="str">
        <f t="shared" si="38"/>
        <v/>
      </c>
      <c r="J2327" s="339"/>
      <c r="K2327" s="339"/>
      <c r="L2327" s="339"/>
      <c r="M2327" s="339"/>
      <c r="N2327" s="339"/>
      <c r="O2327" s="339"/>
      <c r="P2327" s="339"/>
      <c r="Q2327" s="339"/>
    </row>
    <row r="2328" spans="1:17" ht="13.5" customHeight="1">
      <c r="A2328" s="481"/>
      <c r="B2328" s="481"/>
      <c r="C2328" s="481"/>
      <c r="D2328" s="481"/>
      <c r="E2328" s="481"/>
      <c r="F2328" s="339"/>
      <c r="G2328" s="340" t="str">
        <f>IF(ISNUMBER(E2328),E2328/'Bulk DivVar Analysis'!$I$60,"")</f>
        <v/>
      </c>
      <c r="H2328" s="338" t="str">
        <f>IF(ISNUMBER(E2328), IF(G2328&gt;'Bulk DivVar Analysis'!$J$62,"Pass","Fail"),"")</f>
        <v/>
      </c>
      <c r="I2328" s="338" t="str">
        <f t="shared" si="38"/>
        <v/>
      </c>
      <c r="J2328" s="339"/>
      <c r="K2328" s="339"/>
      <c r="L2328" s="339"/>
      <c r="M2328" s="339"/>
      <c r="N2328" s="339"/>
      <c r="O2328" s="339"/>
      <c r="P2328" s="339"/>
      <c r="Q2328" s="339"/>
    </row>
    <row r="2329" spans="1:17" ht="13.5" customHeight="1">
      <c r="A2329" s="481"/>
      <c r="B2329" s="481"/>
      <c r="C2329" s="481"/>
      <c r="D2329" s="481"/>
      <c r="E2329" s="481"/>
      <c r="F2329" s="339"/>
      <c r="G2329" s="340" t="str">
        <f>IF(ISNUMBER(E2329),E2329/'Bulk DivVar Analysis'!$I$60,"")</f>
        <v/>
      </c>
      <c r="H2329" s="338" t="str">
        <f>IF(ISNUMBER(E2329), IF(G2329&gt;'Bulk DivVar Analysis'!$J$62,"Pass","Fail"),"")</f>
        <v/>
      </c>
      <c r="I2329" s="338" t="str">
        <f t="shared" si="38"/>
        <v/>
      </c>
      <c r="J2329" s="339"/>
      <c r="K2329" s="339"/>
      <c r="L2329" s="339"/>
      <c r="M2329" s="339"/>
      <c r="N2329" s="339"/>
      <c r="O2329" s="339"/>
      <c r="P2329" s="339"/>
      <c r="Q2329" s="339"/>
    </row>
    <row r="2330" spans="1:17" ht="13.5" customHeight="1">
      <c r="A2330" s="481"/>
      <c r="B2330" s="481"/>
      <c r="C2330" s="481"/>
      <c r="D2330" s="481"/>
      <c r="E2330" s="481"/>
      <c r="F2330" s="339"/>
      <c r="G2330" s="340" t="str">
        <f>IF(ISNUMBER(E2330),E2330/'Bulk DivVar Analysis'!$I$60,"")</f>
        <v/>
      </c>
      <c r="H2330" s="338" t="str">
        <f>IF(ISNUMBER(E2330), IF(G2330&gt;'Bulk DivVar Analysis'!$J$62,"Pass","Fail"),"")</f>
        <v/>
      </c>
      <c r="I2330" s="338" t="str">
        <f t="shared" si="38"/>
        <v/>
      </c>
      <c r="J2330" s="339"/>
      <c r="K2330" s="339"/>
      <c r="L2330" s="339"/>
      <c r="M2330" s="339"/>
      <c r="N2330" s="339"/>
      <c r="O2330" s="339"/>
      <c r="P2330" s="339"/>
      <c r="Q2330" s="339"/>
    </row>
    <row r="2331" spans="1:17" ht="13.5" customHeight="1">
      <c r="A2331" s="481"/>
      <c r="B2331" s="481"/>
      <c r="C2331" s="481"/>
      <c r="D2331" s="481"/>
      <c r="E2331" s="481"/>
      <c r="F2331" s="339"/>
      <c r="G2331" s="340" t="str">
        <f>IF(ISNUMBER(E2331),E2331/'Bulk DivVar Analysis'!$I$60,"")</f>
        <v/>
      </c>
      <c r="H2331" s="338" t="str">
        <f>IF(ISNUMBER(E2331), IF(G2331&gt;'Bulk DivVar Analysis'!$J$62,"Pass","Fail"),"")</f>
        <v/>
      </c>
      <c r="I2331" s="338" t="str">
        <f t="shared" si="38"/>
        <v/>
      </c>
      <c r="J2331" s="339"/>
      <c r="K2331" s="339"/>
      <c r="L2331" s="339"/>
      <c r="M2331" s="339"/>
      <c r="N2331" s="339"/>
      <c r="O2331" s="339"/>
      <c r="P2331" s="339"/>
      <c r="Q2331" s="339"/>
    </row>
    <row r="2332" spans="1:17" ht="13.5" customHeight="1">
      <c r="A2332" s="481"/>
      <c r="B2332" s="481"/>
      <c r="C2332" s="481"/>
      <c r="D2332" s="481"/>
      <c r="E2332" s="481"/>
      <c r="F2332" s="339"/>
      <c r="G2332" s="340" t="str">
        <f>IF(ISNUMBER(E2332),E2332/'Bulk DivVar Analysis'!$I$60,"")</f>
        <v/>
      </c>
      <c r="H2332" s="338" t="str">
        <f>IF(ISNUMBER(E2332), IF(G2332&gt;'Bulk DivVar Analysis'!$J$62,"Pass","Fail"),"")</f>
        <v/>
      </c>
      <c r="I2332" s="338" t="str">
        <f t="shared" si="38"/>
        <v/>
      </c>
      <c r="J2332" s="339"/>
      <c r="K2332" s="339"/>
      <c r="L2332" s="339"/>
      <c r="M2332" s="339"/>
      <c r="N2332" s="339"/>
      <c r="O2332" s="339"/>
      <c r="P2332" s="339"/>
      <c r="Q2332" s="339"/>
    </row>
    <row r="2333" spans="1:17" ht="13.5" customHeight="1">
      <c r="A2333" s="481"/>
      <c r="B2333" s="481"/>
      <c r="C2333" s="481"/>
      <c r="D2333" s="481"/>
      <c r="E2333" s="481"/>
      <c r="F2333" s="339"/>
      <c r="G2333" s="340" t="str">
        <f>IF(ISNUMBER(E2333),E2333/'Bulk DivVar Analysis'!$I$60,"")</f>
        <v/>
      </c>
      <c r="H2333" s="338" t="str">
        <f>IF(ISNUMBER(E2333), IF(G2333&gt;'Bulk DivVar Analysis'!$J$62,"Pass","Fail"),"")</f>
        <v/>
      </c>
      <c r="I2333" s="338" t="str">
        <f t="shared" si="38"/>
        <v/>
      </c>
      <c r="J2333" s="339"/>
      <c r="K2333" s="339"/>
      <c r="L2333" s="339"/>
      <c r="M2333" s="339"/>
      <c r="N2333" s="339"/>
      <c r="O2333" s="339"/>
      <c r="P2333" s="339"/>
      <c r="Q2333" s="339"/>
    </row>
    <row r="2334" spans="1:17" ht="13.5" customHeight="1">
      <c r="A2334" s="481"/>
      <c r="B2334" s="481"/>
      <c r="C2334" s="481"/>
      <c r="D2334" s="481"/>
      <c r="E2334" s="481"/>
      <c r="F2334" s="339"/>
      <c r="G2334" s="340" t="str">
        <f>IF(ISNUMBER(E2334),E2334/'Bulk DivVar Analysis'!$I$60,"")</f>
        <v/>
      </c>
      <c r="H2334" s="338" t="str">
        <f>IF(ISNUMBER(E2334), IF(G2334&gt;'Bulk DivVar Analysis'!$J$62,"Pass","Fail"),"")</f>
        <v/>
      </c>
      <c r="I2334" s="338" t="str">
        <f t="shared" si="38"/>
        <v/>
      </c>
      <c r="J2334" s="339"/>
      <c r="K2334" s="339"/>
      <c r="L2334" s="339"/>
      <c r="M2334" s="339"/>
      <c r="N2334" s="339"/>
      <c r="O2334" s="339"/>
      <c r="P2334" s="339"/>
      <c r="Q2334" s="339"/>
    </row>
    <row r="2335" spans="1:17" ht="13.5" customHeight="1">
      <c r="A2335" s="481"/>
      <c r="B2335" s="481"/>
      <c r="C2335" s="481"/>
      <c r="D2335" s="481"/>
      <c r="E2335" s="481"/>
      <c r="F2335" s="339"/>
      <c r="G2335" s="340" t="str">
        <f>IF(ISNUMBER(E2335),E2335/'Bulk DivVar Analysis'!$I$60,"")</f>
        <v/>
      </c>
      <c r="H2335" s="338" t="str">
        <f>IF(ISNUMBER(E2335), IF(G2335&gt;'Bulk DivVar Analysis'!$J$62,"Pass","Fail"),"")</f>
        <v/>
      </c>
      <c r="I2335" s="338" t="str">
        <f t="shared" si="38"/>
        <v/>
      </c>
      <c r="J2335" s="339"/>
      <c r="K2335" s="339"/>
      <c r="L2335" s="339"/>
      <c r="M2335" s="339"/>
      <c r="N2335" s="339"/>
      <c r="O2335" s="339"/>
      <c r="P2335" s="339"/>
      <c r="Q2335" s="339"/>
    </row>
    <row r="2336" spans="1:17" ht="13.5" customHeight="1">
      <c r="A2336" s="481"/>
      <c r="B2336" s="481"/>
      <c r="C2336" s="481"/>
      <c r="D2336" s="481"/>
      <c r="E2336" s="481"/>
      <c r="F2336" s="339"/>
      <c r="G2336" s="340" t="str">
        <f>IF(ISNUMBER(E2336),E2336/'Bulk DivVar Analysis'!$I$60,"")</f>
        <v/>
      </c>
      <c r="H2336" s="338" t="str">
        <f>IF(ISNUMBER(E2336), IF(G2336&gt;'Bulk DivVar Analysis'!$J$62,"Pass","Fail"),"")</f>
        <v/>
      </c>
      <c r="I2336" s="338" t="str">
        <f t="shared" si="38"/>
        <v/>
      </c>
      <c r="J2336" s="339"/>
      <c r="K2336" s="339"/>
      <c r="L2336" s="339"/>
      <c r="M2336" s="339"/>
      <c r="N2336" s="339"/>
      <c r="O2336" s="339"/>
      <c r="P2336" s="339"/>
      <c r="Q2336" s="339"/>
    </row>
    <row r="2337" spans="1:17" ht="13.5" customHeight="1">
      <c r="A2337" s="481"/>
      <c r="B2337" s="481"/>
      <c r="C2337" s="481"/>
      <c r="D2337" s="481"/>
      <c r="E2337" s="481"/>
      <c r="F2337" s="339"/>
      <c r="G2337" s="340" t="str">
        <f>IF(ISNUMBER(E2337),E2337/'Bulk DivVar Analysis'!$I$60,"")</f>
        <v/>
      </c>
      <c r="H2337" s="338" t="str">
        <f>IF(ISNUMBER(E2337), IF(G2337&gt;'Bulk DivVar Analysis'!$J$62,"Pass","Fail"),"")</f>
        <v/>
      </c>
      <c r="I2337" s="338" t="str">
        <f t="shared" si="38"/>
        <v/>
      </c>
      <c r="J2337" s="339"/>
      <c r="K2337" s="339"/>
      <c r="L2337" s="339"/>
      <c r="M2337" s="339"/>
      <c r="N2337" s="339"/>
      <c r="O2337" s="339"/>
      <c r="P2337" s="339"/>
      <c r="Q2337" s="339"/>
    </row>
    <row r="2338" spans="1:17" ht="13.5" customHeight="1">
      <c r="A2338" s="481"/>
      <c r="B2338" s="481"/>
      <c r="C2338" s="481"/>
      <c r="D2338" s="481"/>
      <c r="E2338" s="481"/>
      <c r="F2338" s="339"/>
      <c r="G2338" s="340" t="str">
        <f>IF(ISNUMBER(E2338),E2338/'Bulk DivVar Analysis'!$I$60,"")</f>
        <v/>
      </c>
      <c r="H2338" s="338" t="str">
        <f>IF(ISNUMBER(E2338), IF(G2338&gt;'Bulk DivVar Analysis'!$J$62,"Pass","Fail"),"")</f>
        <v/>
      </c>
      <c r="I2338" s="338" t="str">
        <f t="shared" si="38"/>
        <v/>
      </c>
      <c r="J2338" s="339"/>
      <c r="K2338" s="339"/>
      <c r="L2338" s="339"/>
      <c r="M2338" s="339"/>
      <c r="N2338" s="339"/>
      <c r="O2338" s="339"/>
      <c r="P2338" s="339"/>
      <c r="Q2338" s="339"/>
    </row>
    <row r="2339" spans="1:17" ht="13.5" customHeight="1">
      <c r="A2339" s="481"/>
      <c r="B2339" s="481"/>
      <c r="C2339" s="481"/>
      <c r="D2339" s="481"/>
      <c r="E2339" s="481"/>
      <c r="F2339" s="339"/>
      <c r="G2339" s="340" t="str">
        <f>IF(ISNUMBER(E2339),E2339/'Bulk DivVar Analysis'!$I$60,"")</f>
        <v/>
      </c>
      <c r="H2339" s="338" t="str">
        <f>IF(ISNUMBER(E2339), IF(G2339&gt;'Bulk DivVar Analysis'!$J$62,"Pass","Fail"),"")</f>
        <v/>
      </c>
      <c r="I2339" s="338" t="str">
        <f t="shared" si="38"/>
        <v/>
      </c>
      <c r="J2339" s="339"/>
      <c r="K2339" s="339"/>
      <c r="L2339" s="339"/>
      <c r="M2339" s="339"/>
      <c r="N2339" s="339"/>
      <c r="O2339" s="339"/>
      <c r="P2339" s="339"/>
      <c r="Q2339" s="339"/>
    </row>
    <row r="2340" spans="1:17" ht="13.5" customHeight="1">
      <c r="A2340" s="481"/>
      <c r="B2340" s="481"/>
      <c r="C2340" s="481"/>
      <c r="D2340" s="481"/>
      <c r="E2340" s="481"/>
      <c r="F2340" s="339"/>
      <c r="G2340" s="340" t="str">
        <f>IF(ISNUMBER(E2340),E2340/'Bulk DivVar Analysis'!$I$60,"")</f>
        <v/>
      </c>
      <c r="H2340" s="338" t="str">
        <f>IF(ISNUMBER(E2340), IF(G2340&gt;'Bulk DivVar Analysis'!$J$62,"Pass","Fail"),"")</f>
        <v/>
      </c>
      <c r="I2340" s="338" t="str">
        <f t="shared" si="38"/>
        <v/>
      </c>
      <c r="J2340" s="339"/>
      <c r="K2340" s="339"/>
      <c r="L2340" s="339"/>
      <c r="M2340" s="339"/>
      <c r="N2340" s="339"/>
      <c r="O2340" s="339"/>
      <c r="P2340" s="339"/>
      <c r="Q2340" s="339"/>
    </row>
    <row r="2341" spans="1:17" ht="13.5" customHeight="1">
      <c r="A2341" s="481"/>
      <c r="B2341" s="481"/>
      <c r="C2341" s="481"/>
      <c r="D2341" s="481"/>
      <c r="E2341" s="481"/>
      <c r="F2341" s="339"/>
      <c r="G2341" s="340" t="str">
        <f>IF(ISNUMBER(E2341),E2341/'Bulk DivVar Analysis'!$I$60,"")</f>
        <v/>
      </c>
      <c r="H2341" s="338" t="str">
        <f>IF(ISNUMBER(E2341), IF(G2341&gt;'Bulk DivVar Analysis'!$J$62,"Pass","Fail"),"")</f>
        <v/>
      </c>
      <c r="I2341" s="338" t="str">
        <f t="shared" si="38"/>
        <v/>
      </c>
      <c r="J2341" s="339"/>
      <c r="K2341" s="339"/>
      <c r="L2341" s="339"/>
      <c r="M2341" s="339"/>
      <c r="N2341" s="339"/>
      <c r="O2341" s="339"/>
      <c r="P2341" s="339"/>
      <c r="Q2341" s="339"/>
    </row>
    <row r="2342" spans="1:17" ht="13.5" customHeight="1">
      <c r="A2342" s="481"/>
      <c r="B2342" s="481"/>
      <c r="C2342" s="481"/>
      <c r="D2342" s="481"/>
      <c r="E2342" s="481"/>
      <c r="F2342" s="339"/>
      <c r="G2342" s="340" t="str">
        <f>IF(ISNUMBER(E2342),E2342/'Bulk DivVar Analysis'!$I$60,"")</f>
        <v/>
      </c>
      <c r="H2342" s="338" t="str">
        <f>IF(ISNUMBER(E2342), IF(G2342&gt;'Bulk DivVar Analysis'!$J$62,"Pass","Fail"),"")</f>
        <v/>
      </c>
      <c r="I2342" s="338" t="str">
        <f t="shared" si="38"/>
        <v/>
      </c>
      <c r="J2342" s="339"/>
      <c r="K2342" s="339"/>
      <c r="L2342" s="339"/>
      <c r="M2342" s="339"/>
      <c r="N2342" s="339"/>
      <c r="O2342" s="339"/>
      <c r="P2342" s="339"/>
      <c r="Q2342" s="339"/>
    </row>
    <row r="2343" spans="1:17" ht="13.5" customHeight="1">
      <c r="A2343" s="481"/>
      <c r="B2343" s="481"/>
      <c r="C2343" s="481"/>
      <c r="D2343" s="481"/>
      <c r="E2343" s="481"/>
      <c r="F2343" s="339"/>
      <c r="G2343" s="340" t="str">
        <f>IF(ISNUMBER(E2343),E2343/'Bulk DivVar Analysis'!$I$60,"")</f>
        <v/>
      </c>
      <c r="H2343" s="338" t="str">
        <f>IF(ISNUMBER(E2343), IF(G2343&gt;'Bulk DivVar Analysis'!$J$62,"Pass","Fail"),"")</f>
        <v/>
      </c>
      <c r="I2343" s="338" t="str">
        <f t="shared" si="38"/>
        <v/>
      </c>
      <c r="J2343" s="339"/>
      <c r="K2343" s="339"/>
      <c r="L2343" s="339"/>
      <c r="M2343" s="339"/>
      <c r="N2343" s="339"/>
      <c r="O2343" s="339"/>
      <c r="P2343" s="339"/>
      <c r="Q2343" s="339"/>
    </row>
    <row r="2344" spans="1:17" ht="13.5" customHeight="1">
      <c r="A2344" s="481"/>
      <c r="B2344" s="481"/>
      <c r="C2344" s="481"/>
      <c r="D2344" s="481"/>
      <c r="E2344" s="481"/>
      <c r="F2344" s="339"/>
      <c r="G2344" s="340" t="str">
        <f>IF(ISNUMBER(E2344),E2344/'Bulk DivVar Analysis'!$I$60,"")</f>
        <v/>
      </c>
      <c r="H2344" s="338" t="str">
        <f>IF(ISNUMBER(E2344), IF(G2344&gt;'Bulk DivVar Analysis'!$J$62,"Pass","Fail"),"")</f>
        <v/>
      </c>
      <c r="I2344" s="338" t="str">
        <f t="shared" si="38"/>
        <v/>
      </c>
      <c r="J2344" s="339"/>
      <c r="K2344" s="339"/>
      <c r="L2344" s="339"/>
      <c r="M2344" s="339"/>
      <c r="N2344" s="339"/>
      <c r="O2344" s="339"/>
      <c r="P2344" s="339"/>
      <c r="Q2344" s="339"/>
    </row>
    <row r="2345" spans="1:17" ht="13.5" customHeight="1">
      <c r="A2345" s="481"/>
      <c r="B2345" s="481"/>
      <c r="C2345" s="481"/>
      <c r="D2345" s="481"/>
      <c r="E2345" s="481"/>
      <c r="F2345" s="339"/>
      <c r="G2345" s="340" t="str">
        <f>IF(ISNUMBER(E2345),E2345/'Bulk DivVar Analysis'!$I$60,"")</f>
        <v/>
      </c>
      <c r="H2345" s="338" t="str">
        <f>IF(ISNUMBER(E2345), IF(G2345&gt;'Bulk DivVar Analysis'!$J$62,"Pass","Fail"),"")</f>
        <v/>
      </c>
      <c r="I2345" s="338" t="str">
        <f t="shared" si="38"/>
        <v/>
      </c>
      <c r="J2345" s="339"/>
      <c r="K2345" s="339"/>
      <c r="L2345" s="339"/>
      <c r="M2345" s="339"/>
      <c r="N2345" s="339"/>
      <c r="O2345" s="339"/>
      <c r="P2345" s="339"/>
      <c r="Q2345" s="339"/>
    </row>
    <row r="2346" spans="1:17" ht="13.5" customHeight="1">
      <c r="A2346" s="481"/>
      <c r="B2346" s="481"/>
      <c r="C2346" s="481"/>
      <c r="D2346" s="481"/>
      <c r="E2346" s="481"/>
      <c r="F2346" s="339"/>
      <c r="G2346" s="340" t="str">
        <f>IF(ISNUMBER(E2346),E2346/'Bulk DivVar Analysis'!$I$60,"")</f>
        <v/>
      </c>
      <c r="H2346" s="338" t="str">
        <f>IF(ISNUMBER(E2346), IF(G2346&gt;'Bulk DivVar Analysis'!$J$62,"Pass","Fail"),"")</f>
        <v/>
      </c>
      <c r="I2346" s="338" t="str">
        <f t="shared" si="38"/>
        <v/>
      </c>
      <c r="J2346" s="339"/>
      <c r="K2346" s="339"/>
      <c r="L2346" s="339"/>
      <c r="M2346" s="339"/>
      <c r="N2346" s="339"/>
      <c r="O2346" s="339"/>
      <c r="P2346" s="339"/>
      <c r="Q2346" s="339"/>
    </row>
    <row r="2347" spans="1:17" ht="13.5" customHeight="1">
      <c r="A2347" s="481"/>
      <c r="B2347" s="481"/>
      <c r="C2347" s="481"/>
      <c r="D2347" s="481"/>
      <c r="E2347" s="481"/>
      <c r="F2347" s="339"/>
      <c r="G2347" s="340" t="str">
        <f>IF(ISNUMBER(E2347),E2347/'Bulk DivVar Analysis'!$I$60,"")</f>
        <v/>
      </c>
      <c r="H2347" s="338" t="str">
        <f>IF(ISNUMBER(E2347), IF(G2347&gt;'Bulk DivVar Analysis'!$J$62,"Pass","Fail"),"")</f>
        <v/>
      </c>
      <c r="I2347" s="338" t="str">
        <f t="shared" si="38"/>
        <v/>
      </c>
      <c r="J2347" s="339"/>
      <c r="K2347" s="339"/>
      <c r="L2347" s="339"/>
      <c r="M2347" s="339"/>
      <c r="N2347" s="339"/>
      <c r="O2347" s="339"/>
      <c r="P2347" s="339"/>
      <c r="Q2347" s="339"/>
    </row>
    <row r="2348" spans="1:17" ht="13.5" customHeight="1">
      <c r="A2348" s="481"/>
      <c r="B2348" s="481"/>
      <c r="C2348" s="481"/>
      <c r="D2348" s="481"/>
      <c r="E2348" s="481"/>
      <c r="F2348" s="339"/>
      <c r="G2348" s="340" t="str">
        <f>IF(ISNUMBER(E2348),E2348/'Bulk DivVar Analysis'!$I$60,"")</f>
        <v/>
      </c>
      <c r="H2348" s="338" t="str">
        <f>IF(ISNUMBER(E2348), IF(G2348&gt;'Bulk DivVar Analysis'!$J$62,"Pass","Fail"),"")</f>
        <v/>
      </c>
      <c r="I2348" s="338" t="str">
        <f t="shared" si="38"/>
        <v/>
      </c>
      <c r="J2348" s="339"/>
      <c r="K2348" s="339"/>
      <c r="L2348" s="339"/>
      <c r="M2348" s="339"/>
      <c r="N2348" s="339"/>
      <c r="O2348" s="339"/>
      <c r="P2348" s="339"/>
      <c r="Q2348" s="339"/>
    </row>
    <row r="2349" spans="1:17" ht="13.5" customHeight="1">
      <c r="A2349" s="481"/>
      <c r="B2349" s="481"/>
      <c r="C2349" s="481"/>
      <c r="D2349" s="481"/>
      <c r="E2349" s="481"/>
      <c r="F2349" s="339"/>
      <c r="G2349" s="340" t="str">
        <f>IF(ISNUMBER(E2349),E2349/'Bulk DivVar Analysis'!$I$60,"")</f>
        <v/>
      </c>
      <c r="H2349" s="338" t="str">
        <f>IF(ISNUMBER(E2349), IF(G2349&gt;'Bulk DivVar Analysis'!$J$62,"Pass","Fail"),"")</f>
        <v/>
      </c>
      <c r="I2349" s="338" t="str">
        <f t="shared" si="38"/>
        <v/>
      </c>
      <c r="J2349" s="339"/>
      <c r="K2349" s="339"/>
      <c r="L2349" s="339"/>
      <c r="M2349" s="339"/>
      <c r="N2349" s="339"/>
      <c r="O2349" s="339"/>
      <c r="P2349" s="339"/>
      <c r="Q2349" s="339"/>
    </row>
    <row r="2350" spans="1:17" ht="13.5" customHeight="1">
      <c r="A2350" s="481"/>
      <c r="B2350" s="481"/>
      <c r="C2350" s="481"/>
      <c r="D2350" s="481"/>
      <c r="E2350" s="481"/>
      <c r="F2350" s="339"/>
      <c r="G2350" s="340" t="str">
        <f>IF(ISNUMBER(E2350),E2350/'Bulk DivVar Analysis'!$I$60,"")</f>
        <v/>
      </c>
      <c r="H2350" s="338" t="str">
        <f>IF(ISNUMBER(E2350), IF(G2350&gt;'Bulk DivVar Analysis'!$J$62,"Pass","Fail"),"")</f>
        <v/>
      </c>
      <c r="I2350" s="338" t="str">
        <f t="shared" si="38"/>
        <v/>
      </c>
      <c r="J2350" s="339"/>
      <c r="K2350" s="339"/>
      <c r="L2350" s="339"/>
      <c r="M2350" s="339"/>
      <c r="N2350" s="339"/>
      <c r="O2350" s="339"/>
      <c r="P2350" s="339"/>
      <c r="Q2350" s="339"/>
    </row>
    <row r="2351" spans="1:17" ht="13.5" customHeight="1">
      <c r="A2351" s="481"/>
      <c r="B2351" s="481"/>
      <c r="C2351" s="481"/>
      <c r="D2351" s="481"/>
      <c r="E2351" s="481"/>
      <c r="F2351" s="339"/>
      <c r="G2351" s="340" t="str">
        <f>IF(ISNUMBER(E2351),E2351/'Bulk DivVar Analysis'!$I$60,"")</f>
        <v/>
      </c>
      <c r="H2351" s="338" t="str">
        <f>IF(ISNUMBER(E2351), IF(G2351&gt;'Bulk DivVar Analysis'!$J$62,"Pass","Fail"),"")</f>
        <v/>
      </c>
      <c r="I2351" s="338" t="str">
        <f t="shared" si="38"/>
        <v/>
      </c>
      <c r="J2351" s="339"/>
      <c r="K2351" s="339"/>
      <c r="L2351" s="339"/>
      <c r="M2351" s="339"/>
      <c r="N2351" s="339"/>
      <c r="O2351" s="339"/>
      <c r="P2351" s="339"/>
      <c r="Q2351" s="339"/>
    </row>
    <row r="2352" spans="1:17" ht="13.5" customHeight="1">
      <c r="A2352" s="481"/>
      <c r="B2352" s="481"/>
      <c r="C2352" s="481"/>
      <c r="D2352" s="481"/>
      <c r="E2352" s="481"/>
      <c r="F2352" s="339"/>
      <c r="G2352" s="340" t="str">
        <f>IF(ISNUMBER(E2352),E2352/'Bulk DivVar Analysis'!$I$60,"")</f>
        <v/>
      </c>
      <c r="H2352" s="338" t="str">
        <f>IF(ISNUMBER(E2352), IF(G2352&gt;'Bulk DivVar Analysis'!$J$62,"Pass","Fail"),"")</f>
        <v/>
      </c>
      <c r="I2352" s="338" t="str">
        <f t="shared" si="38"/>
        <v/>
      </c>
      <c r="J2352" s="339"/>
      <c r="K2352" s="339"/>
      <c r="L2352" s="339"/>
      <c r="M2352" s="339"/>
      <c r="N2352" s="339"/>
      <c r="O2352" s="339"/>
      <c r="P2352" s="339"/>
      <c r="Q2352" s="339"/>
    </row>
    <row r="2353" spans="1:17" ht="13.5" customHeight="1">
      <c r="A2353" s="481"/>
      <c r="B2353" s="481"/>
      <c r="C2353" s="481"/>
      <c r="D2353" s="481"/>
      <c r="E2353" s="481"/>
      <c r="F2353" s="339"/>
      <c r="G2353" s="340" t="str">
        <f>IF(ISNUMBER(E2353),E2353/'Bulk DivVar Analysis'!$I$60,"")</f>
        <v/>
      </c>
      <c r="H2353" s="338" t="str">
        <f>IF(ISNUMBER(E2353), IF(G2353&gt;'Bulk DivVar Analysis'!$J$62,"Pass","Fail"),"")</f>
        <v/>
      </c>
      <c r="I2353" s="338" t="str">
        <f t="shared" si="38"/>
        <v/>
      </c>
      <c r="J2353" s="339"/>
      <c r="K2353" s="339"/>
      <c r="L2353" s="339"/>
      <c r="M2353" s="339"/>
      <c r="N2353" s="339"/>
      <c r="O2353" s="339"/>
      <c r="P2353" s="339"/>
      <c r="Q2353" s="339"/>
    </row>
    <row r="2354" spans="1:17" ht="13.5" customHeight="1">
      <c r="A2354" s="481"/>
      <c r="B2354" s="481"/>
      <c r="C2354" s="481"/>
      <c r="D2354" s="481"/>
      <c r="E2354" s="481"/>
      <c r="F2354" s="339"/>
      <c r="G2354" s="340" t="str">
        <f>IF(ISNUMBER(E2354),E2354/'Bulk DivVar Analysis'!$I$60,"")</f>
        <v/>
      </c>
      <c r="H2354" s="338" t="str">
        <f>IF(ISNUMBER(E2354), IF(G2354&gt;'Bulk DivVar Analysis'!$J$62,"Pass","Fail"),"")</f>
        <v/>
      </c>
      <c r="I2354" s="338" t="str">
        <f t="shared" si="38"/>
        <v/>
      </c>
      <c r="J2354" s="339"/>
      <c r="K2354" s="339"/>
      <c r="L2354" s="339"/>
      <c r="M2354" s="339"/>
      <c r="N2354" s="339"/>
      <c r="O2354" s="339"/>
      <c r="P2354" s="339"/>
      <c r="Q2354" s="339"/>
    </row>
    <row r="2355" spans="1:17" ht="13.5" customHeight="1">
      <c r="A2355" s="481"/>
      <c r="B2355" s="481"/>
      <c r="C2355" s="481"/>
      <c r="D2355" s="481"/>
      <c r="E2355" s="481"/>
      <c r="F2355" s="339"/>
      <c r="G2355" s="340" t="str">
        <f>IF(ISNUMBER(E2355),E2355/'Bulk DivVar Analysis'!$I$60,"")</f>
        <v/>
      </c>
      <c r="H2355" s="338" t="str">
        <f>IF(ISNUMBER(E2355), IF(G2355&gt;'Bulk DivVar Analysis'!$J$62,"Pass","Fail"),"")</f>
        <v/>
      </c>
      <c r="I2355" s="338" t="str">
        <f t="shared" si="38"/>
        <v/>
      </c>
      <c r="J2355" s="339"/>
      <c r="K2355" s="339"/>
      <c r="L2355" s="339"/>
      <c r="M2355" s="339"/>
      <c r="N2355" s="339"/>
      <c r="O2355" s="339"/>
      <c r="P2355" s="339"/>
      <c r="Q2355" s="339"/>
    </row>
    <row r="2356" spans="1:17" ht="13.5" customHeight="1">
      <c r="A2356" s="481"/>
      <c r="B2356" s="481"/>
      <c r="C2356" s="481"/>
      <c r="D2356" s="481"/>
      <c r="E2356" s="481"/>
      <c r="F2356" s="339"/>
      <c r="G2356" s="340" t="str">
        <f>IF(ISNUMBER(E2356),E2356/'Bulk DivVar Analysis'!$I$60,"")</f>
        <v/>
      </c>
      <c r="H2356" s="338" t="str">
        <f>IF(ISNUMBER(E2356), IF(G2356&gt;'Bulk DivVar Analysis'!$J$62,"Pass","Fail"),"")</f>
        <v/>
      </c>
      <c r="I2356" s="338" t="str">
        <f t="shared" si="38"/>
        <v/>
      </c>
      <c r="J2356" s="339"/>
      <c r="K2356" s="339"/>
      <c r="L2356" s="339"/>
      <c r="M2356" s="339"/>
      <c r="N2356" s="339"/>
      <c r="O2356" s="339"/>
      <c r="P2356" s="339"/>
      <c r="Q2356" s="339"/>
    </row>
    <row r="2357" spans="1:17" ht="13.5" customHeight="1">
      <c r="A2357" s="481"/>
      <c r="B2357" s="481"/>
      <c r="C2357" s="481"/>
      <c r="D2357" s="481"/>
      <c r="E2357" s="481"/>
      <c r="F2357" s="339"/>
      <c r="G2357" s="340" t="str">
        <f>IF(ISNUMBER(E2357),E2357/'Bulk DivVar Analysis'!$I$60,"")</f>
        <v/>
      </c>
      <c r="H2357" s="338" t="str">
        <f>IF(ISNUMBER(E2357), IF(G2357&gt;'Bulk DivVar Analysis'!$J$62,"Pass","Fail"),"")</f>
        <v/>
      </c>
      <c r="I2357" s="338" t="str">
        <f t="shared" si="38"/>
        <v/>
      </c>
      <c r="J2357" s="339"/>
      <c r="K2357" s="339"/>
      <c r="L2357" s="339"/>
      <c r="M2357" s="339"/>
      <c r="N2357" s="339"/>
      <c r="O2357" s="339"/>
      <c r="P2357" s="339"/>
      <c r="Q2357" s="339"/>
    </row>
    <row r="2358" spans="1:17" ht="13.5" customHeight="1">
      <c r="A2358" s="481"/>
      <c r="B2358" s="481"/>
      <c r="C2358" s="481"/>
      <c r="D2358" s="481"/>
      <c r="E2358" s="481"/>
      <c r="F2358" s="339"/>
      <c r="G2358" s="340" t="str">
        <f>IF(ISNUMBER(E2358),E2358/'Bulk DivVar Analysis'!$I$60,"")</f>
        <v/>
      </c>
      <c r="H2358" s="338" t="str">
        <f>IF(ISNUMBER(E2358), IF(G2358&gt;'Bulk DivVar Analysis'!$J$62,"Pass","Fail"),"")</f>
        <v/>
      </c>
      <c r="I2358" s="338" t="str">
        <f t="shared" si="38"/>
        <v/>
      </c>
      <c r="J2358" s="339"/>
      <c r="K2358" s="339"/>
      <c r="L2358" s="339"/>
      <c r="M2358" s="339"/>
      <c r="N2358" s="339"/>
      <c r="O2358" s="339"/>
      <c r="P2358" s="339"/>
      <c r="Q2358" s="339"/>
    </row>
    <row r="2359" spans="1:17" ht="13.5" customHeight="1">
      <c r="A2359" s="481"/>
      <c r="B2359" s="481"/>
      <c r="C2359" s="481"/>
      <c r="D2359" s="481"/>
      <c r="E2359" s="481"/>
      <c r="F2359" s="339"/>
      <c r="G2359" s="340" t="str">
        <f>IF(ISNUMBER(E2359),E2359/'Bulk DivVar Analysis'!$I$60,"")</f>
        <v/>
      </c>
      <c r="H2359" s="338" t="str">
        <f>IF(ISNUMBER(E2359), IF(G2359&gt;'Bulk DivVar Analysis'!$J$62,"Pass","Fail"),"")</f>
        <v/>
      </c>
      <c r="I2359" s="338" t="str">
        <f t="shared" si="38"/>
        <v/>
      </c>
      <c r="J2359" s="339"/>
      <c r="K2359" s="339"/>
      <c r="L2359" s="339"/>
      <c r="M2359" s="339"/>
      <c r="N2359" s="339"/>
      <c r="O2359" s="339"/>
      <c r="P2359" s="339"/>
      <c r="Q2359" s="339"/>
    </row>
    <row r="2360" spans="1:17" ht="13.5" customHeight="1">
      <c r="A2360" s="481"/>
      <c r="B2360" s="481"/>
      <c r="C2360" s="481"/>
      <c r="D2360" s="481"/>
      <c r="E2360" s="481"/>
      <c r="F2360" s="339"/>
      <c r="G2360" s="340" t="str">
        <f>IF(ISNUMBER(E2360),E2360/'Bulk DivVar Analysis'!$I$60,"")</f>
        <v/>
      </c>
      <c r="H2360" s="338" t="str">
        <f>IF(ISNUMBER(E2360), IF(G2360&gt;'Bulk DivVar Analysis'!$J$62,"Pass","Fail"),"")</f>
        <v/>
      </c>
      <c r="I2360" s="338" t="str">
        <f t="shared" si="38"/>
        <v/>
      </c>
      <c r="J2360" s="339"/>
      <c r="K2360" s="339"/>
      <c r="L2360" s="339"/>
      <c r="M2360" s="339"/>
      <c r="N2360" s="339"/>
      <c r="O2360" s="339"/>
      <c r="P2360" s="339"/>
      <c r="Q2360" s="339"/>
    </row>
    <row r="2361" spans="1:17" ht="13.5" customHeight="1">
      <c r="A2361" s="481"/>
      <c r="B2361" s="481"/>
      <c r="C2361" s="481"/>
      <c r="D2361" s="481"/>
      <c r="E2361" s="481"/>
      <c r="F2361" s="339"/>
      <c r="G2361" s="340" t="str">
        <f>IF(ISNUMBER(E2361),E2361/'Bulk DivVar Analysis'!$I$60,"")</f>
        <v/>
      </c>
      <c r="H2361" s="338" t="str">
        <f>IF(ISNUMBER(E2361), IF(G2361&gt;'Bulk DivVar Analysis'!$J$62,"Pass","Fail"),"")</f>
        <v/>
      </c>
      <c r="I2361" s="338" t="str">
        <f t="shared" si="38"/>
        <v/>
      </c>
      <c r="J2361" s="339"/>
      <c r="K2361" s="339"/>
      <c r="L2361" s="339"/>
      <c r="M2361" s="339"/>
      <c r="N2361" s="339"/>
      <c r="O2361" s="339"/>
      <c r="P2361" s="339"/>
      <c r="Q2361" s="339"/>
    </row>
    <row r="2362" spans="1:17" ht="13.5" customHeight="1">
      <c r="A2362" s="481"/>
      <c r="B2362" s="481"/>
      <c r="C2362" s="481"/>
      <c r="D2362" s="481"/>
      <c r="E2362" s="481"/>
      <c r="F2362" s="339"/>
      <c r="G2362" s="340" t="str">
        <f>IF(ISNUMBER(E2362),E2362/'Bulk DivVar Analysis'!$I$60,"")</f>
        <v/>
      </c>
      <c r="H2362" s="338" t="str">
        <f>IF(ISNUMBER(E2362), IF(G2362&gt;'Bulk DivVar Analysis'!$J$62,"Pass","Fail"),"")</f>
        <v/>
      </c>
      <c r="I2362" s="338" t="str">
        <f t="shared" si="38"/>
        <v/>
      </c>
      <c r="J2362" s="339"/>
      <c r="K2362" s="339"/>
      <c r="L2362" s="339"/>
      <c r="M2362" s="339"/>
      <c r="N2362" s="339"/>
      <c r="O2362" s="339"/>
      <c r="P2362" s="339"/>
      <c r="Q2362" s="339"/>
    </row>
    <row r="2363" spans="1:17" ht="13.5" customHeight="1">
      <c r="A2363" s="481"/>
      <c r="B2363" s="481"/>
      <c r="C2363" s="481"/>
      <c r="D2363" s="481"/>
      <c r="E2363" s="481"/>
      <c r="F2363" s="339"/>
      <c r="G2363" s="340" t="str">
        <f>IF(ISNUMBER(E2363),E2363/'Bulk DivVar Analysis'!$I$60,"")</f>
        <v/>
      </c>
      <c r="H2363" s="338" t="str">
        <f>IF(ISNUMBER(E2363), IF(G2363&gt;'Bulk DivVar Analysis'!$J$62,"Pass","Fail"),"")</f>
        <v/>
      </c>
      <c r="I2363" s="338" t="str">
        <f t="shared" si="38"/>
        <v/>
      </c>
      <c r="J2363" s="339"/>
      <c r="K2363" s="339"/>
      <c r="L2363" s="339"/>
      <c r="M2363" s="339"/>
      <c r="N2363" s="339"/>
      <c r="O2363" s="339"/>
      <c r="P2363" s="339"/>
      <c r="Q2363" s="339"/>
    </row>
    <row r="2364" spans="1:17" ht="13.5" customHeight="1">
      <c r="A2364" s="481"/>
      <c r="B2364" s="481"/>
      <c r="C2364" s="481"/>
      <c r="D2364" s="481"/>
      <c r="E2364" s="481"/>
      <c r="F2364" s="339"/>
      <c r="G2364" s="340" t="str">
        <f>IF(ISNUMBER(E2364),E2364/'Bulk DivVar Analysis'!$I$60,"")</f>
        <v/>
      </c>
      <c r="H2364" s="338" t="str">
        <f>IF(ISNUMBER(E2364), IF(G2364&gt;'Bulk DivVar Analysis'!$J$62,"Pass","Fail"),"")</f>
        <v/>
      </c>
      <c r="I2364" s="338" t="str">
        <f t="shared" si="38"/>
        <v/>
      </c>
      <c r="J2364" s="339"/>
      <c r="K2364" s="339"/>
      <c r="L2364" s="339"/>
      <c r="M2364" s="339"/>
      <c r="N2364" s="339"/>
      <c r="O2364" s="339"/>
      <c r="P2364" s="339"/>
      <c r="Q2364" s="339"/>
    </row>
    <row r="2365" spans="1:17" ht="13.5" customHeight="1">
      <c r="A2365" s="481"/>
      <c r="B2365" s="481"/>
      <c r="C2365" s="481"/>
      <c r="D2365" s="481"/>
      <c r="E2365" s="481"/>
      <c r="F2365" s="339"/>
      <c r="G2365" s="340" t="str">
        <f>IF(ISNUMBER(E2365),E2365/'Bulk DivVar Analysis'!$I$60,"")</f>
        <v/>
      </c>
      <c r="H2365" s="338" t="str">
        <f>IF(ISNUMBER(E2365), IF(G2365&gt;'Bulk DivVar Analysis'!$J$62,"Pass","Fail"),"")</f>
        <v/>
      </c>
      <c r="I2365" s="338" t="str">
        <f t="shared" si="38"/>
        <v/>
      </c>
      <c r="J2365" s="339"/>
      <c r="K2365" s="339"/>
      <c r="L2365" s="339"/>
      <c r="M2365" s="339"/>
      <c r="N2365" s="339"/>
      <c r="O2365" s="339"/>
      <c r="P2365" s="339"/>
      <c r="Q2365" s="339"/>
    </row>
    <row r="2366" spans="1:17" ht="13.5" customHeight="1">
      <c r="A2366" s="481"/>
      <c r="B2366" s="481"/>
      <c r="C2366" s="481"/>
      <c r="D2366" s="481"/>
      <c r="E2366" s="481"/>
      <c r="F2366" s="339"/>
      <c r="G2366" s="340" t="str">
        <f>IF(ISNUMBER(E2366),E2366/'Bulk DivVar Analysis'!$I$60,"")</f>
        <v/>
      </c>
      <c r="H2366" s="338" t="str">
        <f>IF(ISNUMBER(E2366), IF(G2366&gt;'Bulk DivVar Analysis'!$J$62,"Pass","Fail"),"")</f>
        <v/>
      </c>
      <c r="I2366" s="338" t="str">
        <f t="shared" si="38"/>
        <v/>
      </c>
      <c r="J2366" s="339"/>
      <c r="K2366" s="339"/>
      <c r="L2366" s="339"/>
      <c r="M2366" s="339"/>
      <c r="N2366" s="339"/>
      <c r="O2366" s="339"/>
      <c r="P2366" s="339"/>
      <c r="Q2366" s="339"/>
    </row>
    <row r="2367" spans="1:17" ht="13.5" customHeight="1">
      <c r="A2367" s="481"/>
      <c r="B2367" s="481"/>
      <c r="C2367" s="481"/>
      <c r="D2367" s="481"/>
      <c r="E2367" s="481"/>
      <c r="F2367" s="339"/>
      <c r="G2367" s="340" t="str">
        <f>IF(ISNUMBER(E2367),E2367/'Bulk DivVar Analysis'!$I$60,"")</f>
        <v/>
      </c>
      <c r="H2367" s="338" t="str">
        <f>IF(ISNUMBER(E2367), IF(G2367&gt;'Bulk DivVar Analysis'!$J$62,"Pass","Fail"),"")</f>
        <v/>
      </c>
      <c r="I2367" s="338" t="str">
        <f t="shared" si="38"/>
        <v/>
      </c>
      <c r="J2367" s="339"/>
      <c r="K2367" s="339"/>
      <c r="L2367" s="339"/>
      <c r="M2367" s="339"/>
      <c r="N2367" s="339"/>
      <c r="O2367" s="339"/>
      <c r="P2367" s="339"/>
      <c r="Q2367" s="339"/>
    </row>
    <row r="2368" spans="1:17" ht="13.5" customHeight="1">
      <c r="A2368" s="481"/>
      <c r="B2368" s="481"/>
      <c r="C2368" s="481"/>
      <c r="D2368" s="481"/>
      <c r="E2368" s="481"/>
      <c r="F2368" s="339"/>
      <c r="G2368" s="340" t="str">
        <f>IF(ISNUMBER(E2368),E2368/'Bulk DivVar Analysis'!$I$60,"")</f>
        <v/>
      </c>
      <c r="H2368" s="338" t="str">
        <f>IF(ISNUMBER(E2368), IF(G2368&gt;'Bulk DivVar Analysis'!$J$62,"Pass","Fail"),"")</f>
        <v/>
      </c>
      <c r="I2368" s="338" t="str">
        <f t="shared" si="38"/>
        <v/>
      </c>
      <c r="J2368" s="339"/>
      <c r="K2368" s="339"/>
      <c r="L2368" s="339"/>
      <c r="M2368" s="339"/>
      <c r="N2368" s="339"/>
      <c r="O2368" s="339"/>
      <c r="P2368" s="339"/>
      <c r="Q2368" s="339"/>
    </row>
    <row r="2369" spans="1:17" ht="13.5" customHeight="1">
      <c r="A2369" s="481"/>
      <c r="B2369" s="481"/>
      <c r="C2369" s="481"/>
      <c r="D2369" s="481"/>
      <c r="E2369" s="481"/>
      <c r="F2369" s="339"/>
      <c r="G2369" s="340" t="str">
        <f>IF(ISNUMBER(E2369),E2369/'Bulk DivVar Analysis'!$I$60,"")</f>
        <v/>
      </c>
      <c r="H2369" s="338" t="str">
        <f>IF(ISNUMBER(E2369), IF(G2369&gt;'Bulk DivVar Analysis'!$J$62,"Pass","Fail"),"")</f>
        <v/>
      </c>
      <c r="I2369" s="338" t="str">
        <f t="shared" si="38"/>
        <v/>
      </c>
      <c r="J2369" s="339"/>
      <c r="K2369" s="339"/>
      <c r="L2369" s="339"/>
      <c r="M2369" s="339"/>
      <c r="N2369" s="339"/>
      <c r="O2369" s="339"/>
      <c r="P2369" s="339"/>
      <c r="Q2369" s="339"/>
    </row>
    <row r="2370" spans="1:17" ht="13.5" customHeight="1">
      <c r="A2370" s="481"/>
      <c r="B2370" s="481"/>
      <c r="C2370" s="481"/>
      <c r="D2370" s="481"/>
      <c r="E2370" s="481"/>
      <c r="F2370" s="339"/>
      <c r="G2370" s="340" t="str">
        <f>IF(ISNUMBER(E2370),E2370/'Bulk DivVar Analysis'!$I$60,"")</f>
        <v/>
      </c>
      <c r="H2370" s="338" t="str">
        <f>IF(ISNUMBER(E2370), IF(G2370&gt;'Bulk DivVar Analysis'!$J$62,"Pass","Fail"),"")</f>
        <v/>
      </c>
      <c r="I2370" s="338" t="str">
        <f t="shared" si="38"/>
        <v/>
      </c>
      <c r="J2370" s="339"/>
      <c r="K2370" s="339"/>
      <c r="L2370" s="339"/>
      <c r="M2370" s="339"/>
      <c r="N2370" s="339"/>
      <c r="O2370" s="339"/>
      <c r="P2370" s="339"/>
      <c r="Q2370" s="339"/>
    </row>
    <row r="2371" spans="1:17" ht="13.5" customHeight="1">
      <c r="A2371" s="481"/>
      <c r="B2371" s="481"/>
      <c r="C2371" s="481"/>
      <c r="D2371" s="481"/>
      <c r="E2371" s="481"/>
      <c r="F2371" s="339"/>
      <c r="G2371" s="340" t="str">
        <f>IF(ISNUMBER(E2371),E2371/'Bulk DivVar Analysis'!$I$60,"")</f>
        <v/>
      </c>
      <c r="H2371" s="338" t="str">
        <f>IF(ISNUMBER(E2371), IF(G2371&gt;'Bulk DivVar Analysis'!$J$62,"Pass","Fail"),"")</f>
        <v/>
      </c>
      <c r="I2371" s="338" t="str">
        <f t="shared" ref="I2371:I2434" si="39">_xlfn.TEXTJOIN("_",TRUE,B2371,C2371)</f>
        <v/>
      </c>
      <c r="J2371" s="339"/>
      <c r="K2371" s="339"/>
      <c r="L2371" s="339"/>
      <c r="M2371" s="339"/>
      <c r="N2371" s="339"/>
      <c r="O2371" s="339"/>
      <c r="P2371" s="339"/>
      <c r="Q2371" s="339"/>
    </row>
    <row r="2372" spans="1:17" ht="13.5" customHeight="1">
      <c r="A2372" s="481"/>
      <c r="B2372" s="481"/>
      <c r="C2372" s="481"/>
      <c r="D2372" s="481"/>
      <c r="E2372" s="481"/>
      <c r="F2372" s="339"/>
      <c r="G2372" s="340" t="str">
        <f>IF(ISNUMBER(E2372),E2372/'Bulk DivVar Analysis'!$I$60,"")</f>
        <v/>
      </c>
      <c r="H2372" s="338" t="str">
        <f>IF(ISNUMBER(E2372), IF(G2372&gt;'Bulk DivVar Analysis'!$J$62,"Pass","Fail"),"")</f>
        <v/>
      </c>
      <c r="I2372" s="338" t="str">
        <f t="shared" si="39"/>
        <v/>
      </c>
      <c r="J2372" s="339"/>
      <c r="K2372" s="339"/>
      <c r="L2372" s="339"/>
      <c r="M2372" s="339"/>
      <c r="N2372" s="339"/>
      <c r="O2372" s="339"/>
      <c r="P2372" s="339"/>
      <c r="Q2372" s="339"/>
    </row>
    <row r="2373" spans="1:17" ht="13.5" customHeight="1">
      <c r="A2373" s="481"/>
      <c r="B2373" s="481"/>
      <c r="C2373" s="481"/>
      <c r="D2373" s="481"/>
      <c r="E2373" s="481"/>
      <c r="F2373" s="339"/>
      <c r="G2373" s="340" t="str">
        <f>IF(ISNUMBER(E2373),E2373/'Bulk DivVar Analysis'!$I$60,"")</f>
        <v/>
      </c>
      <c r="H2373" s="338" t="str">
        <f>IF(ISNUMBER(E2373), IF(G2373&gt;'Bulk DivVar Analysis'!$J$62,"Pass","Fail"),"")</f>
        <v/>
      </c>
      <c r="I2373" s="338" t="str">
        <f t="shared" si="39"/>
        <v/>
      </c>
      <c r="J2373" s="339"/>
      <c r="K2373" s="339"/>
      <c r="L2373" s="339"/>
      <c r="M2373" s="339"/>
      <c r="N2373" s="339"/>
      <c r="O2373" s="339"/>
      <c r="P2373" s="339"/>
      <c r="Q2373" s="339"/>
    </row>
    <row r="2374" spans="1:17" ht="13.5" customHeight="1">
      <c r="A2374" s="481"/>
      <c r="B2374" s="481"/>
      <c r="C2374" s="481"/>
      <c r="D2374" s="481"/>
      <c r="E2374" s="481"/>
      <c r="F2374" s="339"/>
      <c r="G2374" s="340" t="str">
        <f>IF(ISNUMBER(E2374),E2374/'Bulk DivVar Analysis'!$I$60,"")</f>
        <v/>
      </c>
      <c r="H2374" s="338" t="str">
        <f>IF(ISNUMBER(E2374), IF(G2374&gt;'Bulk DivVar Analysis'!$J$62,"Pass","Fail"),"")</f>
        <v/>
      </c>
      <c r="I2374" s="338" t="str">
        <f t="shared" si="39"/>
        <v/>
      </c>
      <c r="J2374" s="339"/>
      <c r="K2374" s="339"/>
      <c r="L2374" s="339"/>
      <c r="M2374" s="339"/>
      <c r="N2374" s="339"/>
      <c r="O2374" s="339"/>
      <c r="P2374" s="339"/>
      <c r="Q2374" s="339"/>
    </row>
    <row r="2375" spans="1:17" ht="13.5" customHeight="1">
      <c r="A2375" s="481"/>
      <c r="B2375" s="481"/>
      <c r="C2375" s="481"/>
      <c r="D2375" s="481"/>
      <c r="E2375" s="481"/>
      <c r="F2375" s="339"/>
      <c r="G2375" s="340" t="str">
        <f>IF(ISNUMBER(E2375),E2375/'Bulk DivVar Analysis'!$I$60,"")</f>
        <v/>
      </c>
      <c r="H2375" s="338" t="str">
        <f>IF(ISNUMBER(E2375), IF(G2375&gt;'Bulk DivVar Analysis'!$J$62,"Pass","Fail"),"")</f>
        <v/>
      </c>
      <c r="I2375" s="338" t="str">
        <f t="shared" si="39"/>
        <v/>
      </c>
      <c r="J2375" s="339"/>
      <c r="K2375" s="339"/>
      <c r="L2375" s="339"/>
      <c r="M2375" s="339"/>
      <c r="N2375" s="339"/>
      <c r="O2375" s="339"/>
      <c r="P2375" s="339"/>
      <c r="Q2375" s="339"/>
    </row>
    <row r="2376" spans="1:17" ht="13.5" customHeight="1">
      <c r="A2376" s="481"/>
      <c r="B2376" s="481"/>
      <c r="C2376" s="481"/>
      <c r="D2376" s="481"/>
      <c r="E2376" s="481"/>
      <c r="F2376" s="339"/>
      <c r="G2376" s="340" t="str">
        <f>IF(ISNUMBER(E2376),E2376/'Bulk DivVar Analysis'!$I$60,"")</f>
        <v/>
      </c>
      <c r="H2376" s="338" t="str">
        <f>IF(ISNUMBER(E2376), IF(G2376&gt;'Bulk DivVar Analysis'!$J$62,"Pass","Fail"),"")</f>
        <v/>
      </c>
      <c r="I2376" s="338" t="str">
        <f t="shared" si="39"/>
        <v/>
      </c>
      <c r="J2376" s="339"/>
      <c r="K2376" s="339"/>
      <c r="L2376" s="339"/>
      <c r="M2376" s="339"/>
      <c r="N2376" s="339"/>
      <c r="O2376" s="339"/>
      <c r="P2376" s="339"/>
      <c r="Q2376" s="339"/>
    </row>
    <row r="2377" spans="1:17" ht="13.5" customHeight="1">
      <c r="A2377" s="481"/>
      <c r="B2377" s="481"/>
      <c r="C2377" s="481"/>
      <c r="D2377" s="481"/>
      <c r="E2377" s="481"/>
      <c r="F2377" s="339"/>
      <c r="G2377" s="340" t="str">
        <f>IF(ISNUMBER(E2377),E2377/'Bulk DivVar Analysis'!$I$60,"")</f>
        <v/>
      </c>
      <c r="H2377" s="338" t="str">
        <f>IF(ISNUMBER(E2377), IF(G2377&gt;'Bulk DivVar Analysis'!$J$62,"Pass","Fail"),"")</f>
        <v/>
      </c>
      <c r="I2377" s="338" t="str">
        <f t="shared" si="39"/>
        <v/>
      </c>
      <c r="J2377" s="339"/>
      <c r="K2377" s="339"/>
      <c r="L2377" s="339"/>
      <c r="M2377" s="339"/>
      <c r="N2377" s="339"/>
      <c r="O2377" s="339"/>
      <c r="P2377" s="339"/>
      <c r="Q2377" s="339"/>
    </row>
    <row r="2378" spans="1:17" ht="13.5" customHeight="1">
      <c r="A2378" s="481"/>
      <c r="B2378" s="481"/>
      <c r="C2378" s="481"/>
      <c r="D2378" s="481"/>
      <c r="E2378" s="481"/>
      <c r="F2378" s="339"/>
      <c r="G2378" s="340" t="str">
        <f>IF(ISNUMBER(E2378),E2378/'Bulk DivVar Analysis'!$I$60,"")</f>
        <v/>
      </c>
      <c r="H2378" s="338" t="str">
        <f>IF(ISNUMBER(E2378), IF(G2378&gt;'Bulk DivVar Analysis'!$J$62,"Pass","Fail"),"")</f>
        <v/>
      </c>
      <c r="I2378" s="338" t="str">
        <f t="shared" si="39"/>
        <v/>
      </c>
      <c r="J2378" s="339"/>
      <c r="K2378" s="339"/>
      <c r="L2378" s="339"/>
      <c r="M2378" s="339"/>
      <c r="N2378" s="339"/>
      <c r="O2378" s="339"/>
      <c r="P2378" s="339"/>
      <c r="Q2378" s="339"/>
    </row>
    <row r="2379" spans="1:17" ht="13.5" customHeight="1">
      <c r="A2379" s="481"/>
      <c r="B2379" s="481"/>
      <c r="C2379" s="481"/>
      <c r="D2379" s="481"/>
      <c r="E2379" s="481"/>
      <c r="F2379" s="339"/>
      <c r="G2379" s="340" t="str">
        <f>IF(ISNUMBER(E2379),E2379/'Bulk DivVar Analysis'!$I$60,"")</f>
        <v/>
      </c>
      <c r="H2379" s="338" t="str">
        <f>IF(ISNUMBER(E2379), IF(G2379&gt;'Bulk DivVar Analysis'!$J$62,"Pass","Fail"),"")</f>
        <v/>
      </c>
      <c r="I2379" s="338" t="str">
        <f t="shared" si="39"/>
        <v/>
      </c>
      <c r="J2379" s="339"/>
      <c r="K2379" s="339"/>
      <c r="L2379" s="339"/>
      <c r="M2379" s="339"/>
      <c r="N2379" s="339"/>
      <c r="O2379" s="339"/>
      <c r="P2379" s="339"/>
      <c r="Q2379" s="339"/>
    </row>
    <row r="2380" spans="1:17" ht="13.5" customHeight="1">
      <c r="A2380" s="481"/>
      <c r="B2380" s="481"/>
      <c r="C2380" s="481"/>
      <c r="D2380" s="481"/>
      <c r="E2380" s="481"/>
      <c r="F2380" s="339"/>
      <c r="G2380" s="340" t="str">
        <f>IF(ISNUMBER(E2380),E2380/'Bulk DivVar Analysis'!$I$60,"")</f>
        <v/>
      </c>
      <c r="H2380" s="338" t="str">
        <f>IF(ISNUMBER(E2380), IF(G2380&gt;'Bulk DivVar Analysis'!$J$62,"Pass","Fail"),"")</f>
        <v/>
      </c>
      <c r="I2380" s="338" t="str">
        <f t="shared" si="39"/>
        <v/>
      </c>
      <c r="J2380" s="339"/>
      <c r="K2380" s="339"/>
      <c r="L2380" s="339"/>
      <c r="M2380" s="339"/>
      <c r="N2380" s="339"/>
      <c r="O2380" s="339"/>
      <c r="P2380" s="339"/>
      <c r="Q2380" s="339"/>
    </row>
    <row r="2381" spans="1:17" ht="13.5" customHeight="1">
      <c r="A2381" s="481"/>
      <c r="B2381" s="481"/>
      <c r="C2381" s="481"/>
      <c r="D2381" s="481"/>
      <c r="E2381" s="481"/>
      <c r="F2381" s="339"/>
      <c r="G2381" s="340" t="str">
        <f>IF(ISNUMBER(E2381),E2381/'Bulk DivVar Analysis'!$I$60,"")</f>
        <v/>
      </c>
      <c r="H2381" s="338" t="str">
        <f>IF(ISNUMBER(E2381), IF(G2381&gt;'Bulk DivVar Analysis'!$J$62,"Pass","Fail"),"")</f>
        <v/>
      </c>
      <c r="I2381" s="338" t="str">
        <f t="shared" si="39"/>
        <v/>
      </c>
      <c r="J2381" s="339"/>
      <c r="K2381" s="339"/>
      <c r="L2381" s="339"/>
      <c r="M2381" s="339"/>
      <c r="N2381" s="339"/>
      <c r="O2381" s="339"/>
      <c r="P2381" s="339"/>
      <c r="Q2381" s="339"/>
    </row>
    <row r="2382" spans="1:17" ht="13.5" customHeight="1">
      <c r="A2382" s="481"/>
      <c r="B2382" s="481"/>
      <c r="C2382" s="481"/>
      <c r="D2382" s="481"/>
      <c r="E2382" s="481"/>
      <c r="F2382" s="339"/>
      <c r="G2382" s="340" t="str">
        <f>IF(ISNUMBER(E2382),E2382/'Bulk DivVar Analysis'!$I$60,"")</f>
        <v/>
      </c>
      <c r="H2382" s="338" t="str">
        <f>IF(ISNUMBER(E2382), IF(G2382&gt;'Bulk DivVar Analysis'!$J$62,"Pass","Fail"),"")</f>
        <v/>
      </c>
      <c r="I2382" s="338" t="str">
        <f t="shared" si="39"/>
        <v/>
      </c>
      <c r="J2382" s="339"/>
      <c r="K2382" s="339"/>
      <c r="L2382" s="339"/>
      <c r="M2382" s="339"/>
      <c r="N2382" s="339"/>
      <c r="O2382" s="339"/>
      <c r="P2382" s="339"/>
      <c r="Q2382" s="339"/>
    </row>
    <row r="2383" spans="1:17" ht="13.5" customHeight="1">
      <c r="A2383" s="481"/>
      <c r="B2383" s="481"/>
      <c r="C2383" s="481"/>
      <c r="D2383" s="481"/>
      <c r="E2383" s="481"/>
      <c r="F2383" s="339"/>
      <c r="G2383" s="340" t="str">
        <f>IF(ISNUMBER(E2383),E2383/'Bulk DivVar Analysis'!$I$60,"")</f>
        <v/>
      </c>
      <c r="H2383" s="338" t="str">
        <f>IF(ISNUMBER(E2383), IF(G2383&gt;'Bulk DivVar Analysis'!$J$62,"Pass","Fail"),"")</f>
        <v/>
      </c>
      <c r="I2383" s="338" t="str">
        <f t="shared" si="39"/>
        <v/>
      </c>
      <c r="J2383" s="339"/>
      <c r="K2383" s="339"/>
      <c r="L2383" s="339"/>
      <c r="M2383" s="339"/>
      <c r="N2383" s="339"/>
      <c r="O2383" s="339"/>
      <c r="P2383" s="339"/>
      <c r="Q2383" s="339"/>
    </row>
    <row r="2384" spans="1:17" ht="13.5" customHeight="1">
      <c r="A2384" s="481"/>
      <c r="B2384" s="481"/>
      <c r="C2384" s="481"/>
      <c r="D2384" s="481"/>
      <c r="E2384" s="481"/>
      <c r="F2384" s="339"/>
      <c r="G2384" s="340" t="str">
        <f>IF(ISNUMBER(E2384),E2384/'Bulk DivVar Analysis'!$I$60,"")</f>
        <v/>
      </c>
      <c r="H2384" s="338" t="str">
        <f>IF(ISNUMBER(E2384), IF(G2384&gt;'Bulk DivVar Analysis'!$J$62,"Pass","Fail"),"")</f>
        <v/>
      </c>
      <c r="I2384" s="338" t="str">
        <f t="shared" si="39"/>
        <v/>
      </c>
      <c r="J2384" s="339"/>
      <c r="K2384" s="339"/>
      <c r="L2384" s="339"/>
      <c r="M2384" s="339"/>
      <c r="N2384" s="339"/>
      <c r="O2384" s="339"/>
      <c r="P2384" s="339"/>
      <c r="Q2384" s="339"/>
    </row>
    <row r="2385" spans="1:17" ht="13.5" customHeight="1">
      <c r="A2385" s="481"/>
      <c r="B2385" s="481"/>
      <c r="C2385" s="481"/>
      <c r="D2385" s="481"/>
      <c r="E2385" s="481"/>
      <c r="F2385" s="339"/>
      <c r="G2385" s="340" t="str">
        <f>IF(ISNUMBER(E2385),E2385/'Bulk DivVar Analysis'!$I$60,"")</f>
        <v/>
      </c>
      <c r="H2385" s="338" t="str">
        <f>IF(ISNUMBER(E2385), IF(G2385&gt;'Bulk DivVar Analysis'!$J$62,"Pass","Fail"),"")</f>
        <v/>
      </c>
      <c r="I2385" s="338" t="str">
        <f t="shared" si="39"/>
        <v/>
      </c>
      <c r="J2385" s="339"/>
      <c r="K2385" s="339"/>
      <c r="L2385" s="339"/>
      <c r="M2385" s="339"/>
      <c r="N2385" s="339"/>
      <c r="O2385" s="339"/>
      <c r="P2385" s="339"/>
      <c r="Q2385" s="339"/>
    </row>
    <row r="2386" spans="1:17" ht="13.5" customHeight="1">
      <c r="A2386" s="481"/>
      <c r="B2386" s="481"/>
      <c r="C2386" s="481"/>
      <c r="D2386" s="481"/>
      <c r="E2386" s="481"/>
      <c r="F2386" s="339"/>
      <c r="G2386" s="340" t="str">
        <f>IF(ISNUMBER(E2386),E2386/'Bulk DivVar Analysis'!$I$60,"")</f>
        <v/>
      </c>
      <c r="H2386" s="338" t="str">
        <f>IF(ISNUMBER(E2386), IF(G2386&gt;'Bulk DivVar Analysis'!$J$62,"Pass","Fail"),"")</f>
        <v/>
      </c>
      <c r="I2386" s="338" t="str">
        <f t="shared" si="39"/>
        <v/>
      </c>
      <c r="J2386" s="339"/>
      <c r="K2386" s="339"/>
      <c r="L2386" s="339"/>
      <c r="M2386" s="339"/>
      <c r="N2386" s="339"/>
      <c r="O2386" s="339"/>
      <c r="P2386" s="339"/>
      <c r="Q2386" s="339"/>
    </row>
    <row r="2387" spans="1:17" ht="13.5" customHeight="1">
      <c r="A2387" s="481"/>
      <c r="B2387" s="481"/>
      <c r="C2387" s="481"/>
      <c r="D2387" s="481"/>
      <c r="E2387" s="481"/>
      <c r="F2387" s="339"/>
      <c r="G2387" s="340" t="str">
        <f>IF(ISNUMBER(E2387),E2387/'Bulk DivVar Analysis'!$I$60,"")</f>
        <v/>
      </c>
      <c r="H2387" s="338" t="str">
        <f>IF(ISNUMBER(E2387), IF(G2387&gt;'Bulk DivVar Analysis'!$J$62,"Pass","Fail"),"")</f>
        <v/>
      </c>
      <c r="I2387" s="338" t="str">
        <f t="shared" si="39"/>
        <v/>
      </c>
      <c r="J2387" s="339"/>
      <c r="K2387" s="339"/>
      <c r="L2387" s="339"/>
      <c r="M2387" s="339"/>
      <c r="N2387" s="339"/>
      <c r="O2387" s="339"/>
      <c r="P2387" s="339"/>
      <c r="Q2387" s="339"/>
    </row>
    <row r="2388" spans="1:17" ht="13.5" customHeight="1">
      <c r="A2388" s="481"/>
      <c r="B2388" s="481"/>
      <c r="C2388" s="481"/>
      <c r="D2388" s="481"/>
      <c r="E2388" s="481"/>
      <c r="F2388" s="339"/>
      <c r="G2388" s="340" t="str">
        <f>IF(ISNUMBER(E2388),E2388/'Bulk DivVar Analysis'!$I$60,"")</f>
        <v/>
      </c>
      <c r="H2388" s="338" t="str">
        <f>IF(ISNUMBER(E2388), IF(G2388&gt;'Bulk DivVar Analysis'!$J$62,"Pass","Fail"),"")</f>
        <v/>
      </c>
      <c r="I2388" s="338" t="str">
        <f t="shared" si="39"/>
        <v/>
      </c>
      <c r="J2388" s="339"/>
      <c r="K2388" s="339"/>
      <c r="L2388" s="339"/>
      <c r="M2388" s="339"/>
      <c r="N2388" s="339"/>
      <c r="O2388" s="339"/>
      <c r="P2388" s="339"/>
      <c r="Q2388" s="339"/>
    </row>
    <row r="2389" spans="1:17" ht="13.5" customHeight="1">
      <c r="A2389" s="481"/>
      <c r="B2389" s="481"/>
      <c r="C2389" s="481"/>
      <c r="D2389" s="481"/>
      <c r="E2389" s="481"/>
      <c r="F2389" s="339"/>
      <c r="G2389" s="340" t="str">
        <f>IF(ISNUMBER(E2389),E2389/'Bulk DivVar Analysis'!$I$60,"")</f>
        <v/>
      </c>
      <c r="H2389" s="338" t="str">
        <f>IF(ISNUMBER(E2389), IF(G2389&gt;'Bulk DivVar Analysis'!$J$62,"Pass","Fail"),"")</f>
        <v/>
      </c>
      <c r="I2389" s="338" t="str">
        <f t="shared" si="39"/>
        <v/>
      </c>
      <c r="J2389" s="339"/>
      <c r="K2389" s="339"/>
      <c r="L2389" s="339"/>
      <c r="M2389" s="339"/>
      <c r="N2389" s="339"/>
      <c r="O2389" s="339"/>
      <c r="P2389" s="339"/>
      <c r="Q2389" s="339"/>
    </row>
    <row r="2390" spans="1:17" ht="13.5" customHeight="1">
      <c r="A2390" s="481"/>
      <c r="B2390" s="481"/>
      <c r="C2390" s="481"/>
      <c r="D2390" s="481"/>
      <c r="E2390" s="481"/>
      <c r="F2390" s="339"/>
      <c r="G2390" s="340" t="str">
        <f>IF(ISNUMBER(E2390),E2390/'Bulk DivVar Analysis'!$I$60,"")</f>
        <v/>
      </c>
      <c r="H2390" s="338" t="str">
        <f>IF(ISNUMBER(E2390), IF(G2390&gt;'Bulk DivVar Analysis'!$J$62,"Pass","Fail"),"")</f>
        <v/>
      </c>
      <c r="I2390" s="338" t="str">
        <f t="shared" si="39"/>
        <v/>
      </c>
      <c r="J2390" s="339"/>
      <c r="K2390" s="339"/>
      <c r="L2390" s="339"/>
      <c r="M2390" s="339"/>
      <c r="N2390" s="339"/>
      <c r="O2390" s="339"/>
      <c r="P2390" s="339"/>
      <c r="Q2390" s="339"/>
    </row>
    <row r="2391" spans="1:17" ht="13.5" customHeight="1">
      <c r="A2391" s="481"/>
      <c r="B2391" s="481"/>
      <c r="C2391" s="481"/>
      <c r="D2391" s="481"/>
      <c r="E2391" s="481"/>
      <c r="F2391" s="339"/>
      <c r="G2391" s="340" t="str">
        <f>IF(ISNUMBER(E2391),E2391/'Bulk DivVar Analysis'!$I$60,"")</f>
        <v/>
      </c>
      <c r="H2391" s="338" t="str">
        <f>IF(ISNUMBER(E2391), IF(G2391&gt;'Bulk DivVar Analysis'!$J$62,"Pass","Fail"),"")</f>
        <v/>
      </c>
      <c r="I2391" s="338" t="str">
        <f t="shared" si="39"/>
        <v/>
      </c>
      <c r="J2391" s="339"/>
      <c r="K2391" s="339"/>
      <c r="L2391" s="339"/>
      <c r="M2391" s="339"/>
      <c r="N2391" s="339"/>
      <c r="O2391" s="339"/>
      <c r="P2391" s="339"/>
      <c r="Q2391" s="339"/>
    </row>
    <row r="2392" spans="1:17" ht="13.5" customHeight="1">
      <c r="A2392" s="481"/>
      <c r="B2392" s="481"/>
      <c r="C2392" s="481"/>
      <c r="D2392" s="481"/>
      <c r="E2392" s="481"/>
      <c r="F2392" s="339"/>
      <c r="G2392" s="340" t="str">
        <f>IF(ISNUMBER(E2392),E2392/'Bulk DivVar Analysis'!$I$60,"")</f>
        <v/>
      </c>
      <c r="H2392" s="338" t="str">
        <f>IF(ISNUMBER(E2392), IF(G2392&gt;'Bulk DivVar Analysis'!$J$62,"Pass","Fail"),"")</f>
        <v/>
      </c>
      <c r="I2392" s="338" t="str">
        <f t="shared" si="39"/>
        <v/>
      </c>
      <c r="J2392" s="339"/>
      <c r="K2392" s="339"/>
      <c r="L2392" s="339"/>
      <c r="M2392" s="339"/>
      <c r="N2392" s="339"/>
      <c r="O2392" s="339"/>
      <c r="P2392" s="339"/>
      <c r="Q2392" s="339"/>
    </row>
    <row r="2393" spans="1:17" ht="13.5" customHeight="1">
      <c r="A2393" s="481"/>
      <c r="B2393" s="481"/>
      <c r="C2393" s="481"/>
      <c r="D2393" s="481"/>
      <c r="E2393" s="481"/>
      <c r="F2393" s="339"/>
      <c r="G2393" s="340" t="str">
        <f>IF(ISNUMBER(E2393),E2393/'Bulk DivVar Analysis'!$I$60,"")</f>
        <v/>
      </c>
      <c r="H2393" s="338" t="str">
        <f>IF(ISNUMBER(E2393), IF(G2393&gt;'Bulk DivVar Analysis'!$J$62,"Pass","Fail"),"")</f>
        <v/>
      </c>
      <c r="I2393" s="338" t="str">
        <f t="shared" si="39"/>
        <v/>
      </c>
      <c r="J2393" s="339"/>
      <c r="K2393" s="339"/>
      <c r="L2393" s="339"/>
      <c r="M2393" s="339"/>
      <c r="N2393" s="339"/>
      <c r="O2393" s="339"/>
      <c r="P2393" s="339"/>
      <c r="Q2393" s="339"/>
    </row>
    <row r="2394" spans="1:17" ht="13.5" customHeight="1">
      <c r="A2394" s="481"/>
      <c r="B2394" s="481"/>
      <c r="C2394" s="481"/>
      <c r="D2394" s="481"/>
      <c r="E2394" s="481"/>
      <c r="F2394" s="339"/>
      <c r="G2394" s="340" t="str">
        <f>IF(ISNUMBER(E2394),E2394/'Bulk DivVar Analysis'!$I$60,"")</f>
        <v/>
      </c>
      <c r="H2394" s="338" t="str">
        <f>IF(ISNUMBER(E2394), IF(G2394&gt;'Bulk DivVar Analysis'!$J$62,"Pass","Fail"),"")</f>
        <v/>
      </c>
      <c r="I2394" s="338" t="str">
        <f t="shared" si="39"/>
        <v/>
      </c>
      <c r="J2394" s="339"/>
      <c r="K2394" s="339"/>
      <c r="L2394" s="339"/>
      <c r="M2394" s="339"/>
      <c r="N2394" s="339"/>
      <c r="O2394" s="339"/>
      <c r="P2394" s="339"/>
      <c r="Q2394" s="339"/>
    </row>
    <row r="2395" spans="1:17" ht="13.5" customHeight="1">
      <c r="A2395" s="481"/>
      <c r="B2395" s="481"/>
      <c r="C2395" s="481"/>
      <c r="D2395" s="481"/>
      <c r="E2395" s="481"/>
      <c r="F2395" s="339"/>
      <c r="G2395" s="340" t="str">
        <f>IF(ISNUMBER(E2395),E2395/'Bulk DivVar Analysis'!$I$60,"")</f>
        <v/>
      </c>
      <c r="H2395" s="338" t="str">
        <f>IF(ISNUMBER(E2395), IF(G2395&gt;'Bulk DivVar Analysis'!$J$62,"Pass","Fail"),"")</f>
        <v/>
      </c>
      <c r="I2395" s="338" t="str">
        <f t="shared" si="39"/>
        <v/>
      </c>
      <c r="J2395" s="339"/>
      <c r="K2395" s="339"/>
      <c r="L2395" s="339"/>
      <c r="M2395" s="339"/>
      <c r="N2395" s="339"/>
      <c r="O2395" s="339"/>
      <c r="P2395" s="339"/>
      <c r="Q2395" s="339"/>
    </row>
    <row r="2396" spans="1:17" ht="13.5" customHeight="1">
      <c r="A2396" s="481"/>
      <c r="B2396" s="481"/>
      <c r="C2396" s="481"/>
      <c r="D2396" s="481"/>
      <c r="E2396" s="481"/>
      <c r="F2396" s="339"/>
      <c r="G2396" s="340" t="str">
        <f>IF(ISNUMBER(E2396),E2396/'Bulk DivVar Analysis'!$I$60,"")</f>
        <v/>
      </c>
      <c r="H2396" s="338" t="str">
        <f>IF(ISNUMBER(E2396), IF(G2396&gt;'Bulk DivVar Analysis'!$J$62,"Pass","Fail"),"")</f>
        <v/>
      </c>
      <c r="I2396" s="338" t="str">
        <f t="shared" si="39"/>
        <v/>
      </c>
      <c r="J2396" s="339"/>
      <c r="K2396" s="339"/>
      <c r="L2396" s="339"/>
      <c r="M2396" s="339"/>
      <c r="N2396" s="339"/>
      <c r="O2396" s="339"/>
      <c r="P2396" s="339"/>
      <c r="Q2396" s="339"/>
    </row>
    <row r="2397" spans="1:17" ht="13.5" customHeight="1">
      <c r="A2397" s="481"/>
      <c r="B2397" s="481"/>
      <c r="C2397" s="481"/>
      <c r="D2397" s="481"/>
      <c r="E2397" s="481"/>
      <c r="F2397" s="339"/>
      <c r="G2397" s="340" t="str">
        <f>IF(ISNUMBER(E2397),E2397/'Bulk DivVar Analysis'!$I$60,"")</f>
        <v/>
      </c>
      <c r="H2397" s="338" t="str">
        <f>IF(ISNUMBER(E2397), IF(G2397&gt;'Bulk DivVar Analysis'!$J$62,"Pass","Fail"),"")</f>
        <v/>
      </c>
      <c r="I2397" s="338" t="str">
        <f t="shared" si="39"/>
        <v/>
      </c>
      <c r="J2397" s="339"/>
      <c r="K2397" s="339"/>
      <c r="L2397" s="339"/>
      <c r="M2397" s="339"/>
      <c r="N2397" s="339"/>
      <c r="O2397" s="339"/>
      <c r="P2397" s="339"/>
      <c r="Q2397" s="339"/>
    </row>
    <row r="2398" spans="1:17" ht="13.5" customHeight="1">
      <c r="A2398" s="481"/>
      <c r="B2398" s="481"/>
      <c r="C2398" s="481"/>
      <c r="D2398" s="481"/>
      <c r="E2398" s="481"/>
      <c r="F2398" s="339"/>
      <c r="G2398" s="340" t="str">
        <f>IF(ISNUMBER(E2398),E2398/'Bulk DivVar Analysis'!$I$60,"")</f>
        <v/>
      </c>
      <c r="H2398" s="338" t="str">
        <f>IF(ISNUMBER(E2398), IF(G2398&gt;'Bulk DivVar Analysis'!$J$62,"Pass","Fail"),"")</f>
        <v/>
      </c>
      <c r="I2398" s="338" t="str">
        <f t="shared" si="39"/>
        <v/>
      </c>
      <c r="J2398" s="339"/>
      <c r="K2398" s="339"/>
      <c r="L2398" s="339"/>
      <c r="M2398" s="339"/>
      <c r="N2398" s="339"/>
      <c r="O2398" s="339"/>
      <c r="P2398" s="339"/>
      <c r="Q2398" s="339"/>
    </row>
    <row r="2399" spans="1:17" ht="13.5" customHeight="1">
      <c r="A2399" s="481"/>
      <c r="B2399" s="481"/>
      <c r="C2399" s="481"/>
      <c r="D2399" s="481"/>
      <c r="E2399" s="481"/>
      <c r="F2399" s="339"/>
      <c r="G2399" s="340" t="str">
        <f>IF(ISNUMBER(E2399),E2399/'Bulk DivVar Analysis'!$I$60,"")</f>
        <v/>
      </c>
      <c r="H2399" s="338" t="str">
        <f>IF(ISNUMBER(E2399), IF(G2399&gt;'Bulk DivVar Analysis'!$J$62,"Pass","Fail"),"")</f>
        <v/>
      </c>
      <c r="I2399" s="338" t="str">
        <f t="shared" si="39"/>
        <v/>
      </c>
      <c r="J2399" s="339"/>
      <c r="K2399" s="339"/>
      <c r="L2399" s="339"/>
      <c r="M2399" s="339"/>
      <c r="N2399" s="339"/>
      <c r="O2399" s="339"/>
      <c r="P2399" s="339"/>
      <c r="Q2399" s="339"/>
    </row>
    <row r="2400" spans="1:17" ht="13.5" customHeight="1">
      <c r="A2400" s="481"/>
      <c r="B2400" s="481"/>
      <c r="C2400" s="481"/>
      <c r="D2400" s="481"/>
      <c r="E2400" s="481"/>
      <c r="F2400" s="339"/>
      <c r="G2400" s="340" t="str">
        <f>IF(ISNUMBER(E2400),E2400/'Bulk DivVar Analysis'!$I$60,"")</f>
        <v/>
      </c>
      <c r="H2400" s="338" t="str">
        <f>IF(ISNUMBER(E2400), IF(G2400&gt;'Bulk DivVar Analysis'!$J$62,"Pass","Fail"),"")</f>
        <v/>
      </c>
      <c r="I2400" s="338" t="str">
        <f t="shared" si="39"/>
        <v/>
      </c>
      <c r="J2400" s="339"/>
      <c r="K2400" s="339"/>
      <c r="L2400" s="339"/>
      <c r="M2400" s="339"/>
      <c r="N2400" s="339"/>
      <c r="O2400" s="339"/>
      <c r="P2400" s="339"/>
      <c r="Q2400" s="339"/>
    </row>
    <row r="2401" spans="1:17" ht="13.5" customHeight="1">
      <c r="A2401" s="481"/>
      <c r="B2401" s="481"/>
      <c r="C2401" s="481"/>
      <c r="D2401" s="481"/>
      <c r="E2401" s="481"/>
      <c r="F2401" s="339"/>
      <c r="G2401" s="340" t="str">
        <f>IF(ISNUMBER(E2401),E2401/'Bulk DivVar Analysis'!$I$60,"")</f>
        <v/>
      </c>
      <c r="H2401" s="338" t="str">
        <f>IF(ISNUMBER(E2401), IF(G2401&gt;'Bulk DivVar Analysis'!$J$62,"Pass","Fail"),"")</f>
        <v/>
      </c>
      <c r="I2401" s="338" t="str">
        <f t="shared" si="39"/>
        <v/>
      </c>
      <c r="J2401" s="339"/>
      <c r="K2401" s="339"/>
      <c r="L2401" s="339"/>
      <c r="M2401" s="339"/>
      <c r="N2401" s="339"/>
      <c r="O2401" s="339"/>
      <c r="P2401" s="339"/>
      <c r="Q2401" s="339"/>
    </row>
    <row r="2402" spans="1:17" ht="13.5" customHeight="1">
      <c r="A2402" s="481"/>
      <c r="B2402" s="481"/>
      <c r="C2402" s="481"/>
      <c r="D2402" s="481"/>
      <c r="E2402" s="481"/>
      <c r="F2402" s="339"/>
      <c r="G2402" s="340" t="str">
        <f>IF(ISNUMBER(E2402),E2402/'Bulk DivVar Analysis'!$I$60,"")</f>
        <v/>
      </c>
      <c r="H2402" s="338" t="str">
        <f>IF(ISNUMBER(E2402), IF(G2402&gt;'Bulk DivVar Analysis'!$J$62,"Pass","Fail"),"")</f>
        <v/>
      </c>
      <c r="I2402" s="338" t="str">
        <f t="shared" si="39"/>
        <v/>
      </c>
      <c r="J2402" s="339"/>
      <c r="K2402" s="339"/>
      <c r="L2402" s="339"/>
      <c r="M2402" s="339"/>
      <c r="N2402" s="339"/>
      <c r="O2402" s="339"/>
      <c r="P2402" s="339"/>
      <c r="Q2402" s="339"/>
    </row>
    <row r="2403" spans="1:17" ht="13.5" customHeight="1">
      <c r="A2403" s="481"/>
      <c r="B2403" s="481"/>
      <c r="C2403" s="481"/>
      <c r="D2403" s="481"/>
      <c r="E2403" s="481"/>
      <c r="F2403" s="339"/>
      <c r="G2403" s="340" t="str">
        <f>IF(ISNUMBER(E2403),E2403/'Bulk DivVar Analysis'!$I$60,"")</f>
        <v/>
      </c>
      <c r="H2403" s="338" t="str">
        <f>IF(ISNUMBER(E2403), IF(G2403&gt;'Bulk DivVar Analysis'!$J$62,"Pass","Fail"),"")</f>
        <v/>
      </c>
      <c r="I2403" s="338" t="str">
        <f t="shared" si="39"/>
        <v/>
      </c>
      <c r="J2403" s="339"/>
      <c r="K2403" s="339"/>
      <c r="L2403" s="339"/>
      <c r="M2403" s="339"/>
      <c r="N2403" s="339"/>
      <c r="O2403" s="339"/>
      <c r="P2403" s="339"/>
      <c r="Q2403" s="339"/>
    </row>
    <row r="2404" spans="1:17" ht="13.5" customHeight="1">
      <c r="A2404" s="481"/>
      <c r="B2404" s="481"/>
      <c r="C2404" s="481"/>
      <c r="D2404" s="481"/>
      <c r="E2404" s="481"/>
      <c r="F2404" s="339"/>
      <c r="G2404" s="340" t="str">
        <f>IF(ISNUMBER(E2404),E2404/'Bulk DivVar Analysis'!$I$60,"")</f>
        <v/>
      </c>
      <c r="H2404" s="338" t="str">
        <f>IF(ISNUMBER(E2404), IF(G2404&gt;'Bulk DivVar Analysis'!$J$62,"Pass","Fail"),"")</f>
        <v/>
      </c>
      <c r="I2404" s="338" t="str">
        <f t="shared" si="39"/>
        <v/>
      </c>
      <c r="J2404" s="339"/>
      <c r="K2404" s="339"/>
      <c r="L2404" s="339"/>
      <c r="M2404" s="339"/>
      <c r="N2404" s="339"/>
      <c r="O2404" s="339"/>
      <c r="P2404" s="339"/>
      <c r="Q2404" s="339"/>
    </row>
    <row r="2405" spans="1:17" ht="13.5" customHeight="1">
      <c r="A2405" s="481"/>
      <c r="B2405" s="481"/>
      <c r="C2405" s="481"/>
      <c r="D2405" s="481"/>
      <c r="E2405" s="481"/>
      <c r="F2405" s="339"/>
      <c r="G2405" s="340" t="str">
        <f>IF(ISNUMBER(E2405),E2405/'Bulk DivVar Analysis'!$I$60,"")</f>
        <v/>
      </c>
      <c r="H2405" s="338" t="str">
        <f>IF(ISNUMBER(E2405), IF(G2405&gt;'Bulk DivVar Analysis'!$J$62,"Pass","Fail"),"")</f>
        <v/>
      </c>
      <c r="I2405" s="338" t="str">
        <f t="shared" si="39"/>
        <v/>
      </c>
      <c r="J2405" s="339"/>
      <c r="K2405" s="339"/>
      <c r="L2405" s="339"/>
      <c r="M2405" s="339"/>
      <c r="N2405" s="339"/>
      <c r="O2405" s="339"/>
      <c r="P2405" s="339"/>
      <c r="Q2405" s="339"/>
    </row>
    <row r="2406" spans="1:17" ht="13.5" customHeight="1">
      <c r="A2406" s="481"/>
      <c r="B2406" s="481"/>
      <c r="C2406" s="481"/>
      <c r="D2406" s="481"/>
      <c r="E2406" s="481"/>
      <c r="F2406" s="339"/>
      <c r="G2406" s="340" t="str">
        <f>IF(ISNUMBER(E2406),E2406/'Bulk DivVar Analysis'!$I$60,"")</f>
        <v/>
      </c>
      <c r="H2406" s="338" t="str">
        <f>IF(ISNUMBER(E2406), IF(G2406&gt;'Bulk DivVar Analysis'!$J$62,"Pass","Fail"),"")</f>
        <v/>
      </c>
      <c r="I2406" s="338" t="str">
        <f t="shared" si="39"/>
        <v/>
      </c>
      <c r="J2406" s="339"/>
      <c r="K2406" s="339"/>
      <c r="L2406" s="339"/>
      <c r="M2406" s="339"/>
      <c r="N2406" s="339"/>
      <c r="O2406" s="339"/>
      <c r="P2406" s="339"/>
      <c r="Q2406" s="339"/>
    </row>
    <row r="2407" spans="1:17" ht="13.5" customHeight="1">
      <c r="A2407" s="481"/>
      <c r="B2407" s="481"/>
      <c r="C2407" s="481"/>
      <c r="D2407" s="481"/>
      <c r="E2407" s="481"/>
      <c r="F2407" s="339"/>
      <c r="G2407" s="340" t="str">
        <f>IF(ISNUMBER(E2407),E2407/'Bulk DivVar Analysis'!$I$60,"")</f>
        <v/>
      </c>
      <c r="H2407" s="338" t="str">
        <f>IF(ISNUMBER(E2407), IF(G2407&gt;'Bulk DivVar Analysis'!$J$62,"Pass","Fail"),"")</f>
        <v/>
      </c>
      <c r="I2407" s="338" t="str">
        <f t="shared" si="39"/>
        <v/>
      </c>
      <c r="J2407" s="339"/>
      <c r="K2407" s="339"/>
      <c r="L2407" s="339"/>
      <c r="M2407" s="339"/>
      <c r="N2407" s="339"/>
      <c r="O2407" s="339"/>
      <c r="P2407" s="339"/>
      <c r="Q2407" s="339"/>
    </row>
    <row r="2408" spans="1:17" ht="13.5" customHeight="1">
      <c r="A2408" s="481"/>
      <c r="B2408" s="481"/>
      <c r="C2408" s="481"/>
      <c r="D2408" s="481"/>
      <c r="E2408" s="481"/>
      <c r="F2408" s="339"/>
      <c r="G2408" s="340" t="str">
        <f>IF(ISNUMBER(E2408),E2408/'Bulk DivVar Analysis'!$I$60,"")</f>
        <v/>
      </c>
      <c r="H2408" s="338" t="str">
        <f>IF(ISNUMBER(E2408), IF(G2408&gt;'Bulk DivVar Analysis'!$J$62,"Pass","Fail"),"")</f>
        <v/>
      </c>
      <c r="I2408" s="338" t="str">
        <f t="shared" si="39"/>
        <v/>
      </c>
      <c r="J2408" s="339"/>
      <c r="K2408" s="339"/>
      <c r="L2408" s="339"/>
      <c r="M2408" s="339"/>
      <c r="N2408" s="339"/>
      <c r="O2408" s="339"/>
      <c r="P2408" s="339"/>
      <c r="Q2408" s="339"/>
    </row>
    <row r="2409" spans="1:17" ht="13.5" customHeight="1">
      <c r="A2409" s="481"/>
      <c r="B2409" s="481"/>
      <c r="C2409" s="481"/>
      <c r="D2409" s="481"/>
      <c r="E2409" s="481"/>
      <c r="F2409" s="339"/>
      <c r="G2409" s="340" t="str">
        <f>IF(ISNUMBER(E2409),E2409/'Bulk DivVar Analysis'!$I$60,"")</f>
        <v/>
      </c>
      <c r="H2409" s="338" t="str">
        <f>IF(ISNUMBER(E2409), IF(G2409&gt;'Bulk DivVar Analysis'!$J$62,"Pass","Fail"),"")</f>
        <v/>
      </c>
      <c r="I2409" s="338" t="str">
        <f t="shared" si="39"/>
        <v/>
      </c>
      <c r="J2409" s="339"/>
      <c r="K2409" s="339"/>
      <c r="L2409" s="339"/>
      <c r="M2409" s="339"/>
      <c r="N2409" s="339"/>
      <c r="O2409" s="339"/>
      <c r="P2409" s="339"/>
      <c r="Q2409" s="339"/>
    </row>
    <row r="2410" spans="1:17" ht="13.5" customHeight="1">
      <c r="A2410" s="481"/>
      <c r="B2410" s="481"/>
      <c r="C2410" s="481"/>
      <c r="D2410" s="481"/>
      <c r="E2410" s="481"/>
      <c r="F2410" s="339"/>
      <c r="G2410" s="340" t="str">
        <f>IF(ISNUMBER(E2410),E2410/'Bulk DivVar Analysis'!$I$60,"")</f>
        <v/>
      </c>
      <c r="H2410" s="338" t="str">
        <f>IF(ISNUMBER(E2410), IF(G2410&gt;'Bulk DivVar Analysis'!$J$62,"Pass","Fail"),"")</f>
        <v/>
      </c>
      <c r="I2410" s="338" t="str">
        <f t="shared" si="39"/>
        <v/>
      </c>
      <c r="J2410" s="339"/>
      <c r="K2410" s="339"/>
      <c r="L2410" s="339"/>
      <c r="M2410" s="339"/>
      <c r="N2410" s="339"/>
      <c r="O2410" s="339"/>
      <c r="P2410" s="339"/>
      <c r="Q2410" s="339"/>
    </row>
    <row r="2411" spans="1:17" ht="13.5" customHeight="1">
      <c r="A2411" s="481"/>
      <c r="B2411" s="481"/>
      <c r="C2411" s="481"/>
      <c r="D2411" s="481"/>
      <c r="E2411" s="481"/>
      <c r="F2411" s="339"/>
      <c r="G2411" s="340" t="str">
        <f>IF(ISNUMBER(E2411),E2411/'Bulk DivVar Analysis'!$I$60,"")</f>
        <v/>
      </c>
      <c r="H2411" s="338" t="str">
        <f>IF(ISNUMBER(E2411), IF(G2411&gt;'Bulk DivVar Analysis'!$J$62,"Pass","Fail"),"")</f>
        <v/>
      </c>
      <c r="I2411" s="338" t="str">
        <f t="shared" si="39"/>
        <v/>
      </c>
      <c r="J2411" s="339"/>
      <c r="K2411" s="339"/>
      <c r="L2411" s="339"/>
      <c r="M2411" s="339"/>
      <c r="N2411" s="339"/>
      <c r="O2411" s="339"/>
      <c r="P2411" s="339"/>
      <c r="Q2411" s="339"/>
    </row>
    <row r="2412" spans="1:17" ht="13.5" customHeight="1">
      <c r="A2412" s="481"/>
      <c r="B2412" s="481"/>
      <c r="C2412" s="481"/>
      <c r="D2412" s="481"/>
      <c r="E2412" s="481"/>
      <c r="F2412" s="339"/>
      <c r="G2412" s="340" t="str">
        <f>IF(ISNUMBER(E2412),E2412/'Bulk DivVar Analysis'!$I$60,"")</f>
        <v/>
      </c>
      <c r="H2412" s="338" t="str">
        <f>IF(ISNUMBER(E2412), IF(G2412&gt;'Bulk DivVar Analysis'!$J$62,"Pass","Fail"),"")</f>
        <v/>
      </c>
      <c r="I2412" s="338" t="str">
        <f t="shared" si="39"/>
        <v/>
      </c>
      <c r="J2412" s="339"/>
      <c r="K2412" s="339"/>
      <c r="L2412" s="339"/>
      <c r="M2412" s="339"/>
      <c r="N2412" s="339"/>
      <c r="O2412" s="339"/>
      <c r="P2412" s="339"/>
      <c r="Q2412" s="339"/>
    </row>
    <row r="2413" spans="1:17" ht="13.5" customHeight="1">
      <c r="A2413" s="481"/>
      <c r="B2413" s="481"/>
      <c r="C2413" s="481"/>
      <c r="D2413" s="481"/>
      <c r="E2413" s="481"/>
      <c r="F2413" s="339"/>
      <c r="G2413" s="340" t="str">
        <f>IF(ISNUMBER(E2413),E2413/'Bulk DivVar Analysis'!$I$60,"")</f>
        <v/>
      </c>
      <c r="H2413" s="338" t="str">
        <f>IF(ISNUMBER(E2413), IF(G2413&gt;'Bulk DivVar Analysis'!$J$62,"Pass","Fail"),"")</f>
        <v/>
      </c>
      <c r="I2413" s="338" t="str">
        <f t="shared" si="39"/>
        <v/>
      </c>
      <c r="J2413" s="339"/>
      <c r="K2413" s="339"/>
      <c r="L2413" s="339"/>
      <c r="M2413" s="339"/>
      <c r="N2413" s="339"/>
      <c r="O2413" s="339"/>
      <c r="P2413" s="339"/>
      <c r="Q2413" s="339"/>
    </row>
    <row r="2414" spans="1:17" ht="13.5" customHeight="1">
      <c r="A2414" s="481"/>
      <c r="B2414" s="481"/>
      <c r="C2414" s="481"/>
      <c r="D2414" s="481"/>
      <c r="E2414" s="481"/>
      <c r="F2414" s="339"/>
      <c r="G2414" s="340" t="str">
        <f>IF(ISNUMBER(E2414),E2414/'Bulk DivVar Analysis'!$I$60,"")</f>
        <v/>
      </c>
      <c r="H2414" s="338" t="str">
        <f>IF(ISNUMBER(E2414), IF(G2414&gt;'Bulk DivVar Analysis'!$J$62,"Pass","Fail"),"")</f>
        <v/>
      </c>
      <c r="I2414" s="338" t="str">
        <f t="shared" si="39"/>
        <v/>
      </c>
      <c r="J2414" s="339"/>
      <c r="K2414" s="339"/>
      <c r="L2414" s="339"/>
      <c r="M2414" s="339"/>
      <c r="N2414" s="339"/>
      <c r="O2414" s="339"/>
      <c r="P2414" s="339"/>
      <c r="Q2414" s="339"/>
    </row>
    <row r="2415" spans="1:17" ht="13.5" customHeight="1">
      <c r="A2415" s="481"/>
      <c r="B2415" s="481"/>
      <c r="C2415" s="481"/>
      <c r="D2415" s="481"/>
      <c r="E2415" s="481"/>
      <c r="F2415" s="339"/>
      <c r="G2415" s="340" t="str">
        <f>IF(ISNUMBER(E2415),E2415/'Bulk DivVar Analysis'!$I$60,"")</f>
        <v/>
      </c>
      <c r="H2415" s="338" t="str">
        <f>IF(ISNUMBER(E2415), IF(G2415&gt;'Bulk DivVar Analysis'!$J$62,"Pass","Fail"),"")</f>
        <v/>
      </c>
      <c r="I2415" s="338" t="str">
        <f t="shared" si="39"/>
        <v/>
      </c>
      <c r="J2415" s="339"/>
      <c r="K2415" s="339"/>
      <c r="L2415" s="339"/>
      <c r="M2415" s="339"/>
      <c r="N2415" s="339"/>
      <c r="O2415" s="339"/>
      <c r="P2415" s="339"/>
      <c r="Q2415" s="339"/>
    </row>
    <row r="2416" spans="1:17" ht="13.5" customHeight="1">
      <c r="A2416" s="481"/>
      <c r="B2416" s="481"/>
      <c r="C2416" s="481"/>
      <c r="D2416" s="481"/>
      <c r="E2416" s="481"/>
      <c r="F2416" s="339"/>
      <c r="G2416" s="340" t="str">
        <f>IF(ISNUMBER(E2416),E2416/'Bulk DivVar Analysis'!$I$60,"")</f>
        <v/>
      </c>
      <c r="H2416" s="338" t="str">
        <f>IF(ISNUMBER(E2416), IF(G2416&gt;'Bulk DivVar Analysis'!$J$62,"Pass","Fail"),"")</f>
        <v/>
      </c>
      <c r="I2416" s="338" t="str">
        <f t="shared" si="39"/>
        <v/>
      </c>
      <c r="J2416" s="339"/>
      <c r="K2416" s="339"/>
      <c r="L2416" s="339"/>
      <c r="M2416" s="339"/>
      <c r="N2416" s="339"/>
      <c r="O2416" s="339"/>
      <c r="P2416" s="339"/>
      <c r="Q2416" s="339"/>
    </row>
    <row r="2417" spans="1:17" ht="13.5" customHeight="1">
      <c r="A2417" s="481"/>
      <c r="B2417" s="481"/>
      <c r="C2417" s="481"/>
      <c r="D2417" s="481"/>
      <c r="E2417" s="481"/>
      <c r="F2417" s="339"/>
      <c r="G2417" s="340" t="str">
        <f>IF(ISNUMBER(E2417),E2417/'Bulk DivVar Analysis'!$I$60,"")</f>
        <v/>
      </c>
      <c r="H2417" s="338" t="str">
        <f>IF(ISNUMBER(E2417), IF(G2417&gt;'Bulk DivVar Analysis'!$J$62,"Pass","Fail"),"")</f>
        <v/>
      </c>
      <c r="I2417" s="338" t="str">
        <f t="shared" si="39"/>
        <v/>
      </c>
      <c r="J2417" s="339"/>
      <c r="K2417" s="339"/>
      <c r="L2417" s="339"/>
      <c r="M2417" s="339"/>
      <c r="N2417" s="339"/>
      <c r="O2417" s="339"/>
      <c r="P2417" s="339"/>
      <c r="Q2417" s="339"/>
    </row>
    <row r="2418" spans="1:17" ht="13.5" customHeight="1">
      <c r="A2418" s="481"/>
      <c r="B2418" s="481"/>
      <c r="C2418" s="481"/>
      <c r="D2418" s="481"/>
      <c r="E2418" s="481"/>
      <c r="F2418" s="339"/>
      <c r="G2418" s="340" t="str">
        <f>IF(ISNUMBER(E2418),E2418/'Bulk DivVar Analysis'!$I$60,"")</f>
        <v/>
      </c>
      <c r="H2418" s="338" t="str">
        <f>IF(ISNUMBER(E2418), IF(G2418&gt;'Bulk DivVar Analysis'!$J$62,"Pass","Fail"),"")</f>
        <v/>
      </c>
      <c r="I2418" s="338" t="str">
        <f t="shared" si="39"/>
        <v/>
      </c>
      <c r="J2418" s="339"/>
      <c r="K2418" s="339"/>
      <c r="L2418" s="339"/>
      <c r="M2418" s="339"/>
      <c r="N2418" s="339"/>
      <c r="O2418" s="339"/>
      <c r="P2418" s="339"/>
      <c r="Q2418" s="339"/>
    </row>
    <row r="2419" spans="1:17" ht="13.5" customHeight="1">
      <c r="A2419" s="481"/>
      <c r="B2419" s="481"/>
      <c r="C2419" s="481"/>
      <c r="D2419" s="481"/>
      <c r="E2419" s="481"/>
      <c r="F2419" s="339"/>
      <c r="G2419" s="340" t="str">
        <f>IF(ISNUMBER(E2419),E2419/'Bulk DivVar Analysis'!$I$60,"")</f>
        <v/>
      </c>
      <c r="H2419" s="338" t="str">
        <f>IF(ISNUMBER(E2419), IF(G2419&gt;'Bulk DivVar Analysis'!$J$62,"Pass","Fail"),"")</f>
        <v/>
      </c>
      <c r="I2419" s="338" t="str">
        <f t="shared" si="39"/>
        <v/>
      </c>
      <c r="J2419" s="339"/>
      <c r="K2419" s="339"/>
      <c r="L2419" s="339"/>
      <c r="M2419" s="339"/>
      <c r="N2419" s="339"/>
      <c r="O2419" s="339"/>
      <c r="P2419" s="339"/>
      <c r="Q2419" s="339"/>
    </row>
    <row r="2420" spans="1:17" ht="13.5" customHeight="1">
      <c r="A2420" s="481"/>
      <c r="B2420" s="481"/>
      <c r="C2420" s="481"/>
      <c r="D2420" s="481"/>
      <c r="E2420" s="481"/>
      <c r="F2420" s="339"/>
      <c r="G2420" s="340" t="str">
        <f>IF(ISNUMBER(E2420),E2420/'Bulk DivVar Analysis'!$I$60,"")</f>
        <v/>
      </c>
      <c r="H2420" s="338" t="str">
        <f>IF(ISNUMBER(E2420), IF(G2420&gt;'Bulk DivVar Analysis'!$J$62,"Pass","Fail"),"")</f>
        <v/>
      </c>
      <c r="I2420" s="338" t="str">
        <f t="shared" si="39"/>
        <v/>
      </c>
      <c r="J2420" s="339"/>
      <c r="K2420" s="339"/>
      <c r="L2420" s="339"/>
      <c r="M2420" s="339"/>
      <c r="N2420" s="339"/>
      <c r="O2420" s="339"/>
      <c r="P2420" s="339"/>
      <c r="Q2420" s="339"/>
    </row>
    <row r="2421" spans="1:17" ht="13.5" customHeight="1">
      <c r="A2421" s="481"/>
      <c r="B2421" s="481"/>
      <c r="C2421" s="481"/>
      <c r="D2421" s="481"/>
      <c r="E2421" s="481"/>
      <c r="F2421" s="339"/>
      <c r="G2421" s="340" t="str">
        <f>IF(ISNUMBER(E2421),E2421/'Bulk DivVar Analysis'!$I$60,"")</f>
        <v/>
      </c>
      <c r="H2421" s="338" t="str">
        <f>IF(ISNUMBER(E2421), IF(G2421&gt;'Bulk DivVar Analysis'!$J$62,"Pass","Fail"),"")</f>
        <v/>
      </c>
      <c r="I2421" s="338" t="str">
        <f t="shared" si="39"/>
        <v/>
      </c>
      <c r="J2421" s="339"/>
      <c r="K2421" s="339"/>
      <c r="L2421" s="339"/>
      <c r="M2421" s="339"/>
      <c r="N2421" s="339"/>
      <c r="O2421" s="339"/>
      <c r="P2421" s="339"/>
      <c r="Q2421" s="339"/>
    </row>
    <row r="2422" spans="1:17" ht="13.5" customHeight="1">
      <c r="A2422" s="481"/>
      <c r="B2422" s="481"/>
      <c r="C2422" s="481"/>
      <c r="D2422" s="481"/>
      <c r="E2422" s="481"/>
      <c r="F2422" s="339"/>
      <c r="G2422" s="340" t="str">
        <f>IF(ISNUMBER(E2422),E2422/'Bulk DivVar Analysis'!$I$60,"")</f>
        <v/>
      </c>
      <c r="H2422" s="338" t="str">
        <f>IF(ISNUMBER(E2422), IF(G2422&gt;'Bulk DivVar Analysis'!$J$62,"Pass","Fail"),"")</f>
        <v/>
      </c>
      <c r="I2422" s="338" t="str">
        <f t="shared" si="39"/>
        <v/>
      </c>
      <c r="J2422" s="339"/>
      <c r="K2422" s="339"/>
      <c r="L2422" s="339"/>
      <c r="M2422" s="339"/>
      <c r="N2422" s="339"/>
      <c r="O2422" s="339"/>
      <c r="P2422" s="339"/>
      <c r="Q2422" s="339"/>
    </row>
    <row r="2423" spans="1:17" ht="13.5" customHeight="1">
      <c r="A2423" s="481"/>
      <c r="B2423" s="481"/>
      <c r="C2423" s="481"/>
      <c r="D2423" s="481"/>
      <c r="E2423" s="481"/>
      <c r="F2423" s="339"/>
      <c r="G2423" s="340" t="str">
        <f>IF(ISNUMBER(E2423),E2423/'Bulk DivVar Analysis'!$I$60,"")</f>
        <v/>
      </c>
      <c r="H2423" s="338" t="str">
        <f>IF(ISNUMBER(E2423), IF(G2423&gt;'Bulk DivVar Analysis'!$J$62,"Pass","Fail"),"")</f>
        <v/>
      </c>
      <c r="I2423" s="338" t="str">
        <f t="shared" si="39"/>
        <v/>
      </c>
      <c r="J2423" s="339"/>
      <c r="K2423" s="339"/>
      <c r="L2423" s="339"/>
      <c r="M2423" s="339"/>
      <c r="N2423" s="339"/>
      <c r="O2423" s="339"/>
      <c r="P2423" s="339"/>
      <c r="Q2423" s="339"/>
    </row>
    <row r="2424" spans="1:17" ht="13.5" customHeight="1">
      <c r="A2424" s="481"/>
      <c r="B2424" s="481"/>
      <c r="C2424" s="481"/>
      <c r="D2424" s="481"/>
      <c r="E2424" s="481"/>
      <c r="F2424" s="339"/>
      <c r="G2424" s="340" t="str">
        <f>IF(ISNUMBER(E2424),E2424/'Bulk DivVar Analysis'!$I$60,"")</f>
        <v/>
      </c>
      <c r="H2424" s="338" t="str">
        <f>IF(ISNUMBER(E2424), IF(G2424&gt;'Bulk DivVar Analysis'!$J$62,"Pass","Fail"),"")</f>
        <v/>
      </c>
      <c r="I2424" s="338" t="str">
        <f t="shared" si="39"/>
        <v/>
      </c>
      <c r="J2424" s="339"/>
      <c r="K2424" s="339"/>
      <c r="L2424" s="339"/>
      <c r="M2424" s="339"/>
      <c r="N2424" s="339"/>
      <c r="O2424" s="339"/>
      <c r="P2424" s="339"/>
      <c r="Q2424" s="339"/>
    </row>
    <row r="2425" spans="1:17" ht="13.5" customHeight="1">
      <c r="A2425" s="481"/>
      <c r="B2425" s="481"/>
      <c r="C2425" s="481"/>
      <c r="D2425" s="481"/>
      <c r="E2425" s="481"/>
      <c r="F2425" s="339"/>
      <c r="G2425" s="340" t="str">
        <f>IF(ISNUMBER(E2425),E2425/'Bulk DivVar Analysis'!$I$60,"")</f>
        <v/>
      </c>
      <c r="H2425" s="338" t="str">
        <f>IF(ISNUMBER(E2425), IF(G2425&gt;'Bulk DivVar Analysis'!$J$62,"Pass","Fail"),"")</f>
        <v/>
      </c>
      <c r="I2425" s="338" t="str">
        <f t="shared" si="39"/>
        <v/>
      </c>
      <c r="J2425" s="339"/>
      <c r="K2425" s="339"/>
      <c r="L2425" s="339"/>
      <c r="M2425" s="339"/>
      <c r="N2425" s="339"/>
      <c r="O2425" s="339"/>
      <c r="P2425" s="339"/>
      <c r="Q2425" s="339"/>
    </row>
    <row r="2426" spans="1:17" ht="13.5" customHeight="1">
      <c r="A2426" s="481"/>
      <c r="B2426" s="481"/>
      <c r="C2426" s="481"/>
      <c r="D2426" s="481"/>
      <c r="E2426" s="481"/>
      <c r="F2426" s="339"/>
      <c r="G2426" s="340" t="str">
        <f>IF(ISNUMBER(E2426),E2426/'Bulk DivVar Analysis'!$I$60,"")</f>
        <v/>
      </c>
      <c r="H2426" s="338" t="str">
        <f>IF(ISNUMBER(E2426), IF(G2426&gt;'Bulk DivVar Analysis'!$J$62,"Pass","Fail"),"")</f>
        <v/>
      </c>
      <c r="I2426" s="338" t="str">
        <f t="shared" si="39"/>
        <v/>
      </c>
      <c r="J2426" s="339"/>
      <c r="K2426" s="339"/>
      <c r="L2426" s="339"/>
      <c r="M2426" s="339"/>
      <c r="N2426" s="339"/>
      <c r="O2426" s="339"/>
      <c r="P2426" s="339"/>
      <c r="Q2426" s="339"/>
    </row>
    <row r="2427" spans="1:17" ht="13.5" customHeight="1">
      <c r="A2427" s="481"/>
      <c r="B2427" s="481"/>
      <c r="C2427" s="481"/>
      <c r="D2427" s="481"/>
      <c r="E2427" s="481"/>
      <c r="F2427" s="339"/>
      <c r="G2427" s="340" t="str">
        <f>IF(ISNUMBER(E2427),E2427/'Bulk DivVar Analysis'!$I$60,"")</f>
        <v/>
      </c>
      <c r="H2427" s="338" t="str">
        <f>IF(ISNUMBER(E2427), IF(G2427&gt;'Bulk DivVar Analysis'!$J$62,"Pass","Fail"),"")</f>
        <v/>
      </c>
      <c r="I2427" s="338" t="str">
        <f t="shared" si="39"/>
        <v/>
      </c>
      <c r="J2427" s="339"/>
      <c r="K2427" s="339"/>
      <c r="L2427" s="339"/>
      <c r="M2427" s="339"/>
      <c r="N2427" s="339"/>
      <c r="O2427" s="339"/>
      <c r="P2427" s="339"/>
      <c r="Q2427" s="339"/>
    </row>
    <row r="2428" spans="1:17" ht="13.5" customHeight="1">
      <c r="A2428" s="481"/>
      <c r="B2428" s="481"/>
      <c r="C2428" s="481"/>
      <c r="D2428" s="481"/>
      <c r="E2428" s="481"/>
      <c r="F2428" s="339"/>
      <c r="G2428" s="340" t="str">
        <f>IF(ISNUMBER(E2428),E2428/'Bulk DivVar Analysis'!$I$60,"")</f>
        <v/>
      </c>
      <c r="H2428" s="338" t="str">
        <f>IF(ISNUMBER(E2428), IF(G2428&gt;'Bulk DivVar Analysis'!$J$62,"Pass","Fail"),"")</f>
        <v/>
      </c>
      <c r="I2428" s="338" t="str">
        <f t="shared" si="39"/>
        <v/>
      </c>
      <c r="J2428" s="339"/>
      <c r="K2428" s="339"/>
      <c r="L2428" s="339"/>
      <c r="M2428" s="339"/>
      <c r="N2428" s="339"/>
      <c r="O2428" s="339"/>
      <c r="P2428" s="339"/>
      <c r="Q2428" s="339"/>
    </row>
    <row r="2429" spans="1:17" ht="13.5" customHeight="1">
      <c r="A2429" s="481"/>
      <c r="B2429" s="481"/>
      <c r="C2429" s="481"/>
      <c r="D2429" s="481"/>
      <c r="E2429" s="481"/>
      <c r="F2429" s="339"/>
      <c r="G2429" s="340" t="str">
        <f>IF(ISNUMBER(E2429),E2429/'Bulk DivVar Analysis'!$I$60,"")</f>
        <v/>
      </c>
      <c r="H2429" s="338" t="str">
        <f>IF(ISNUMBER(E2429), IF(G2429&gt;'Bulk DivVar Analysis'!$J$62,"Pass","Fail"),"")</f>
        <v/>
      </c>
      <c r="I2429" s="338" t="str">
        <f t="shared" si="39"/>
        <v/>
      </c>
      <c r="J2429" s="339"/>
      <c r="K2429" s="339"/>
      <c r="L2429" s="339"/>
      <c r="M2429" s="339"/>
      <c r="N2429" s="339"/>
      <c r="O2429" s="339"/>
      <c r="P2429" s="339"/>
      <c r="Q2429" s="339"/>
    </row>
    <row r="2430" spans="1:17" ht="13.5" customHeight="1">
      <c r="A2430" s="481"/>
      <c r="B2430" s="481"/>
      <c r="C2430" s="481"/>
      <c r="D2430" s="481"/>
      <c r="E2430" s="481"/>
      <c r="F2430" s="339"/>
      <c r="G2430" s="340" t="str">
        <f>IF(ISNUMBER(E2430),E2430/'Bulk DivVar Analysis'!$I$60,"")</f>
        <v/>
      </c>
      <c r="H2430" s="338" t="str">
        <f>IF(ISNUMBER(E2430), IF(G2430&gt;'Bulk DivVar Analysis'!$J$62,"Pass","Fail"),"")</f>
        <v/>
      </c>
      <c r="I2430" s="338" t="str">
        <f t="shared" si="39"/>
        <v/>
      </c>
      <c r="J2430" s="339"/>
      <c r="K2430" s="339"/>
      <c r="L2430" s="339"/>
      <c r="M2430" s="339"/>
      <c r="N2430" s="339"/>
      <c r="O2430" s="339"/>
      <c r="P2430" s="339"/>
      <c r="Q2430" s="339"/>
    </row>
    <row r="2431" spans="1:17" ht="13.5" customHeight="1">
      <c r="A2431" s="481"/>
      <c r="B2431" s="481"/>
      <c r="C2431" s="481"/>
      <c r="D2431" s="481"/>
      <c r="E2431" s="481"/>
      <c r="F2431" s="339"/>
      <c r="G2431" s="340" t="str">
        <f>IF(ISNUMBER(E2431),E2431/'Bulk DivVar Analysis'!$I$60,"")</f>
        <v/>
      </c>
      <c r="H2431" s="338" t="str">
        <f>IF(ISNUMBER(E2431), IF(G2431&gt;'Bulk DivVar Analysis'!$J$62,"Pass","Fail"),"")</f>
        <v/>
      </c>
      <c r="I2431" s="338" t="str">
        <f t="shared" si="39"/>
        <v/>
      </c>
      <c r="J2431" s="339"/>
      <c r="K2431" s="339"/>
      <c r="L2431" s="339"/>
      <c r="M2431" s="339"/>
      <c r="N2431" s="339"/>
      <c r="O2431" s="339"/>
      <c r="P2431" s="339"/>
      <c r="Q2431" s="339"/>
    </row>
    <row r="2432" spans="1:17" ht="13.5" customHeight="1">
      <c r="A2432" s="481"/>
      <c r="B2432" s="481"/>
      <c r="C2432" s="481"/>
      <c r="D2432" s="481"/>
      <c r="E2432" s="481"/>
      <c r="F2432" s="339"/>
      <c r="G2432" s="340" t="str">
        <f>IF(ISNUMBER(E2432),E2432/'Bulk DivVar Analysis'!$I$60,"")</f>
        <v/>
      </c>
      <c r="H2432" s="338" t="str">
        <f>IF(ISNUMBER(E2432), IF(G2432&gt;'Bulk DivVar Analysis'!$J$62,"Pass","Fail"),"")</f>
        <v/>
      </c>
      <c r="I2432" s="338" t="str">
        <f t="shared" si="39"/>
        <v/>
      </c>
      <c r="J2432" s="339"/>
      <c r="K2432" s="339"/>
      <c r="L2432" s="339"/>
      <c r="M2432" s="339"/>
      <c r="N2432" s="339"/>
      <c r="O2432" s="339"/>
      <c r="P2432" s="339"/>
      <c r="Q2432" s="339"/>
    </row>
    <row r="2433" spans="1:17" ht="13.5" customHeight="1">
      <c r="A2433" s="481"/>
      <c r="B2433" s="481"/>
      <c r="C2433" s="481"/>
      <c r="D2433" s="481"/>
      <c r="E2433" s="481"/>
      <c r="F2433" s="339"/>
      <c r="G2433" s="340" t="str">
        <f>IF(ISNUMBER(E2433),E2433/'Bulk DivVar Analysis'!$I$60,"")</f>
        <v/>
      </c>
      <c r="H2433" s="338" t="str">
        <f>IF(ISNUMBER(E2433), IF(G2433&gt;'Bulk DivVar Analysis'!$J$62,"Pass","Fail"),"")</f>
        <v/>
      </c>
      <c r="I2433" s="338" t="str">
        <f t="shared" si="39"/>
        <v/>
      </c>
      <c r="J2433" s="339"/>
      <c r="K2433" s="339"/>
      <c r="L2433" s="339"/>
      <c r="M2433" s="339"/>
      <c r="N2433" s="339"/>
      <c r="O2433" s="339"/>
      <c r="P2433" s="339"/>
      <c r="Q2433" s="339"/>
    </row>
    <row r="2434" spans="1:17" ht="13.5" customHeight="1">
      <c r="A2434" s="481"/>
      <c r="B2434" s="481"/>
      <c r="C2434" s="481"/>
      <c r="D2434" s="481"/>
      <c r="E2434" s="481"/>
      <c r="F2434" s="339"/>
      <c r="G2434" s="340" t="str">
        <f>IF(ISNUMBER(E2434),E2434/'Bulk DivVar Analysis'!$I$60,"")</f>
        <v/>
      </c>
      <c r="H2434" s="338" t="str">
        <f>IF(ISNUMBER(E2434), IF(G2434&gt;'Bulk DivVar Analysis'!$J$62,"Pass","Fail"),"")</f>
        <v/>
      </c>
      <c r="I2434" s="338" t="str">
        <f t="shared" si="39"/>
        <v/>
      </c>
      <c r="J2434" s="339"/>
      <c r="K2434" s="339"/>
      <c r="L2434" s="339"/>
      <c r="M2434" s="339"/>
      <c r="N2434" s="339"/>
      <c r="O2434" s="339"/>
      <c r="P2434" s="339"/>
      <c r="Q2434" s="339"/>
    </row>
    <row r="2435" spans="1:17" ht="13.5" customHeight="1">
      <c r="A2435" s="481"/>
      <c r="B2435" s="481"/>
      <c r="C2435" s="481"/>
      <c r="D2435" s="481"/>
      <c r="E2435" s="481"/>
      <c r="F2435" s="339"/>
      <c r="G2435" s="340" t="str">
        <f>IF(ISNUMBER(E2435),E2435/'Bulk DivVar Analysis'!$I$60,"")</f>
        <v/>
      </c>
      <c r="H2435" s="338" t="str">
        <f>IF(ISNUMBER(E2435), IF(G2435&gt;'Bulk DivVar Analysis'!$J$62,"Pass","Fail"),"")</f>
        <v/>
      </c>
      <c r="I2435" s="338" t="str">
        <f t="shared" ref="I2435:I2498" si="40">_xlfn.TEXTJOIN("_",TRUE,B2435,C2435)</f>
        <v/>
      </c>
      <c r="J2435" s="339"/>
      <c r="K2435" s="339"/>
      <c r="L2435" s="339"/>
      <c r="M2435" s="339"/>
      <c r="N2435" s="339"/>
      <c r="O2435" s="339"/>
      <c r="P2435" s="339"/>
      <c r="Q2435" s="339"/>
    </row>
    <row r="2436" spans="1:17" ht="13.5" customHeight="1">
      <c r="A2436" s="481"/>
      <c r="B2436" s="481"/>
      <c r="C2436" s="481"/>
      <c r="D2436" s="481"/>
      <c r="E2436" s="481"/>
      <c r="F2436" s="339"/>
      <c r="G2436" s="340" t="str">
        <f>IF(ISNUMBER(E2436),E2436/'Bulk DivVar Analysis'!$I$60,"")</f>
        <v/>
      </c>
      <c r="H2436" s="338" t="str">
        <f>IF(ISNUMBER(E2436), IF(G2436&gt;'Bulk DivVar Analysis'!$J$62,"Pass","Fail"),"")</f>
        <v/>
      </c>
      <c r="I2436" s="338" t="str">
        <f t="shared" si="40"/>
        <v/>
      </c>
      <c r="J2436" s="339"/>
      <c r="K2436" s="339"/>
      <c r="L2436" s="339"/>
      <c r="M2436" s="339"/>
      <c r="N2436" s="339"/>
      <c r="O2436" s="339"/>
      <c r="P2436" s="339"/>
      <c r="Q2436" s="339"/>
    </row>
    <row r="2437" spans="1:17" ht="13.5" customHeight="1">
      <c r="A2437" s="481"/>
      <c r="B2437" s="481"/>
      <c r="C2437" s="481"/>
      <c r="D2437" s="481"/>
      <c r="E2437" s="481"/>
      <c r="F2437" s="339"/>
      <c r="G2437" s="340" t="str">
        <f>IF(ISNUMBER(E2437),E2437/'Bulk DivVar Analysis'!$I$60,"")</f>
        <v/>
      </c>
      <c r="H2437" s="338" t="str">
        <f>IF(ISNUMBER(E2437), IF(G2437&gt;'Bulk DivVar Analysis'!$J$62,"Pass","Fail"),"")</f>
        <v/>
      </c>
      <c r="I2437" s="338" t="str">
        <f t="shared" si="40"/>
        <v/>
      </c>
      <c r="J2437" s="339"/>
      <c r="K2437" s="339"/>
      <c r="L2437" s="339"/>
      <c r="M2437" s="339"/>
      <c r="N2437" s="339"/>
      <c r="O2437" s="339"/>
      <c r="P2437" s="339"/>
      <c r="Q2437" s="339"/>
    </row>
    <row r="2438" spans="1:17" ht="13.5" customHeight="1">
      <c r="A2438" s="481"/>
      <c r="B2438" s="481"/>
      <c r="C2438" s="481"/>
      <c r="D2438" s="481"/>
      <c r="E2438" s="481"/>
      <c r="F2438" s="339"/>
      <c r="G2438" s="340" t="str">
        <f>IF(ISNUMBER(E2438),E2438/'Bulk DivVar Analysis'!$I$60,"")</f>
        <v/>
      </c>
      <c r="H2438" s="338" t="str">
        <f>IF(ISNUMBER(E2438), IF(G2438&gt;'Bulk DivVar Analysis'!$J$62,"Pass","Fail"),"")</f>
        <v/>
      </c>
      <c r="I2438" s="338" t="str">
        <f t="shared" si="40"/>
        <v/>
      </c>
      <c r="J2438" s="339"/>
      <c r="K2438" s="339"/>
      <c r="L2438" s="339"/>
      <c r="M2438" s="339"/>
      <c r="N2438" s="339"/>
      <c r="O2438" s="339"/>
      <c r="P2438" s="339"/>
      <c r="Q2438" s="339"/>
    </row>
    <row r="2439" spans="1:17" ht="13.5" customHeight="1">
      <c r="A2439" s="481"/>
      <c r="B2439" s="481"/>
      <c r="C2439" s="481"/>
      <c r="D2439" s="481"/>
      <c r="E2439" s="481"/>
      <c r="F2439" s="339"/>
      <c r="G2439" s="340" t="str">
        <f>IF(ISNUMBER(E2439),E2439/'Bulk DivVar Analysis'!$I$60,"")</f>
        <v/>
      </c>
      <c r="H2439" s="338" t="str">
        <f>IF(ISNUMBER(E2439), IF(G2439&gt;'Bulk DivVar Analysis'!$J$62,"Pass","Fail"),"")</f>
        <v/>
      </c>
      <c r="I2439" s="338" t="str">
        <f t="shared" si="40"/>
        <v/>
      </c>
      <c r="J2439" s="339"/>
      <c r="K2439" s="339"/>
      <c r="L2439" s="339"/>
      <c r="M2439" s="339"/>
      <c r="N2439" s="339"/>
      <c r="O2439" s="339"/>
      <c r="P2439" s="339"/>
      <c r="Q2439" s="339"/>
    </row>
    <row r="2440" spans="1:17" ht="13.5" customHeight="1">
      <c r="A2440" s="481"/>
      <c r="B2440" s="481"/>
      <c r="C2440" s="481"/>
      <c r="D2440" s="481"/>
      <c r="E2440" s="481"/>
      <c r="F2440" s="339"/>
      <c r="G2440" s="340" t="str">
        <f>IF(ISNUMBER(E2440),E2440/'Bulk DivVar Analysis'!$I$60,"")</f>
        <v/>
      </c>
      <c r="H2440" s="338" t="str">
        <f>IF(ISNUMBER(E2440), IF(G2440&gt;'Bulk DivVar Analysis'!$J$62,"Pass","Fail"),"")</f>
        <v/>
      </c>
      <c r="I2440" s="338" t="str">
        <f t="shared" si="40"/>
        <v/>
      </c>
      <c r="J2440" s="339"/>
      <c r="K2440" s="339"/>
      <c r="L2440" s="339"/>
      <c r="M2440" s="339"/>
      <c r="N2440" s="339"/>
      <c r="O2440" s="339"/>
      <c r="P2440" s="339"/>
      <c r="Q2440" s="339"/>
    </row>
    <row r="2441" spans="1:17" ht="13.5" customHeight="1">
      <c r="A2441" s="481"/>
      <c r="B2441" s="481"/>
      <c r="C2441" s="481"/>
      <c r="D2441" s="481"/>
      <c r="E2441" s="481"/>
      <c r="F2441" s="339"/>
      <c r="G2441" s="340" t="str">
        <f>IF(ISNUMBER(E2441),E2441/'Bulk DivVar Analysis'!$I$60,"")</f>
        <v/>
      </c>
      <c r="H2441" s="338" t="str">
        <f>IF(ISNUMBER(E2441), IF(G2441&gt;'Bulk DivVar Analysis'!$J$62,"Pass","Fail"),"")</f>
        <v/>
      </c>
      <c r="I2441" s="338" t="str">
        <f t="shared" si="40"/>
        <v/>
      </c>
      <c r="J2441" s="339"/>
      <c r="K2441" s="339"/>
      <c r="L2441" s="339"/>
      <c r="M2441" s="339"/>
      <c r="N2441" s="339"/>
      <c r="O2441" s="339"/>
      <c r="P2441" s="339"/>
      <c r="Q2441" s="339"/>
    </row>
    <row r="2442" spans="1:17" ht="13.5" customHeight="1">
      <c r="A2442" s="481"/>
      <c r="B2442" s="481"/>
      <c r="C2442" s="481"/>
      <c r="D2442" s="481"/>
      <c r="E2442" s="481"/>
      <c r="F2442" s="339"/>
      <c r="G2442" s="340" t="str">
        <f>IF(ISNUMBER(E2442),E2442/'Bulk DivVar Analysis'!$I$60,"")</f>
        <v/>
      </c>
      <c r="H2442" s="338" t="str">
        <f>IF(ISNUMBER(E2442), IF(G2442&gt;'Bulk DivVar Analysis'!$J$62,"Pass","Fail"),"")</f>
        <v/>
      </c>
      <c r="I2442" s="338" t="str">
        <f t="shared" si="40"/>
        <v/>
      </c>
      <c r="J2442" s="339"/>
      <c r="K2442" s="339"/>
      <c r="L2442" s="339"/>
      <c r="M2442" s="339"/>
      <c r="N2442" s="339"/>
      <c r="O2442" s="339"/>
      <c r="P2442" s="339"/>
      <c r="Q2442" s="339"/>
    </row>
    <row r="2443" spans="1:17" ht="13.5" customHeight="1">
      <c r="A2443" s="481"/>
      <c r="B2443" s="481"/>
      <c r="C2443" s="481"/>
      <c r="D2443" s="481"/>
      <c r="E2443" s="481"/>
      <c r="F2443" s="339"/>
      <c r="G2443" s="340" t="str">
        <f>IF(ISNUMBER(E2443),E2443/'Bulk DivVar Analysis'!$I$60,"")</f>
        <v/>
      </c>
      <c r="H2443" s="338" t="str">
        <f>IF(ISNUMBER(E2443), IF(G2443&gt;'Bulk DivVar Analysis'!$J$62,"Pass","Fail"),"")</f>
        <v/>
      </c>
      <c r="I2443" s="338" t="str">
        <f t="shared" si="40"/>
        <v/>
      </c>
      <c r="J2443" s="339"/>
      <c r="K2443" s="339"/>
      <c r="L2443" s="339"/>
      <c r="M2443" s="339"/>
      <c r="N2443" s="339"/>
      <c r="O2443" s="339"/>
      <c r="P2443" s="339"/>
      <c r="Q2443" s="339"/>
    </row>
    <row r="2444" spans="1:17" ht="13.5" customHeight="1">
      <c r="A2444" s="481"/>
      <c r="B2444" s="481"/>
      <c r="C2444" s="481"/>
      <c r="D2444" s="481"/>
      <c r="E2444" s="481"/>
      <c r="F2444" s="339"/>
      <c r="G2444" s="340" t="str">
        <f>IF(ISNUMBER(E2444),E2444/'Bulk DivVar Analysis'!$I$60,"")</f>
        <v/>
      </c>
      <c r="H2444" s="338" t="str">
        <f>IF(ISNUMBER(E2444), IF(G2444&gt;'Bulk DivVar Analysis'!$J$62,"Pass","Fail"),"")</f>
        <v/>
      </c>
      <c r="I2444" s="338" t="str">
        <f t="shared" si="40"/>
        <v/>
      </c>
      <c r="J2444" s="339"/>
      <c r="K2444" s="339"/>
      <c r="L2444" s="339"/>
      <c r="M2444" s="339"/>
      <c r="N2444" s="339"/>
      <c r="O2444" s="339"/>
      <c r="P2444" s="339"/>
      <c r="Q2444" s="339"/>
    </row>
    <row r="2445" spans="1:17" ht="13.5" customHeight="1">
      <c r="A2445" s="481"/>
      <c r="B2445" s="481"/>
      <c r="C2445" s="481"/>
      <c r="D2445" s="481"/>
      <c r="E2445" s="481"/>
      <c r="F2445" s="339"/>
      <c r="G2445" s="340" t="str">
        <f>IF(ISNUMBER(E2445),E2445/'Bulk DivVar Analysis'!$I$60,"")</f>
        <v/>
      </c>
      <c r="H2445" s="338" t="str">
        <f>IF(ISNUMBER(E2445), IF(G2445&gt;'Bulk DivVar Analysis'!$J$62,"Pass","Fail"),"")</f>
        <v/>
      </c>
      <c r="I2445" s="338" t="str">
        <f t="shared" si="40"/>
        <v/>
      </c>
      <c r="J2445" s="339"/>
      <c r="K2445" s="339"/>
      <c r="L2445" s="339"/>
      <c r="M2445" s="339"/>
      <c r="N2445" s="339"/>
      <c r="O2445" s="339"/>
      <c r="P2445" s="339"/>
      <c r="Q2445" s="339"/>
    </row>
    <row r="2446" spans="1:17" ht="13.5" customHeight="1">
      <c r="A2446" s="481"/>
      <c r="B2446" s="481"/>
      <c r="C2446" s="481"/>
      <c r="D2446" s="481"/>
      <c r="E2446" s="481"/>
      <c r="F2446" s="339"/>
      <c r="G2446" s="340" t="str">
        <f>IF(ISNUMBER(E2446),E2446/'Bulk DivVar Analysis'!$I$60,"")</f>
        <v/>
      </c>
      <c r="H2446" s="338" t="str">
        <f>IF(ISNUMBER(E2446), IF(G2446&gt;'Bulk DivVar Analysis'!$J$62,"Pass","Fail"),"")</f>
        <v/>
      </c>
      <c r="I2446" s="338" t="str">
        <f t="shared" si="40"/>
        <v/>
      </c>
      <c r="J2446" s="339"/>
      <c r="K2446" s="339"/>
      <c r="L2446" s="339"/>
      <c r="M2446" s="339"/>
      <c r="N2446" s="339"/>
      <c r="O2446" s="339"/>
      <c r="P2446" s="339"/>
      <c r="Q2446" s="339"/>
    </row>
    <row r="2447" spans="1:17" ht="13.5" customHeight="1">
      <c r="A2447" s="481"/>
      <c r="B2447" s="481"/>
      <c r="C2447" s="481"/>
      <c r="D2447" s="481"/>
      <c r="E2447" s="481"/>
      <c r="F2447" s="339"/>
      <c r="G2447" s="340" t="str">
        <f>IF(ISNUMBER(E2447),E2447/'Bulk DivVar Analysis'!$I$60,"")</f>
        <v/>
      </c>
      <c r="H2447" s="338" t="str">
        <f>IF(ISNUMBER(E2447), IF(G2447&gt;'Bulk DivVar Analysis'!$J$62,"Pass","Fail"),"")</f>
        <v/>
      </c>
      <c r="I2447" s="338" t="str">
        <f t="shared" si="40"/>
        <v/>
      </c>
      <c r="J2447" s="339"/>
      <c r="K2447" s="339"/>
      <c r="L2447" s="339"/>
      <c r="M2447" s="339"/>
      <c r="N2447" s="339"/>
      <c r="O2447" s="339"/>
      <c r="P2447" s="339"/>
      <c r="Q2447" s="339"/>
    </row>
    <row r="2448" spans="1:17" ht="13.5" customHeight="1">
      <c r="A2448" s="481"/>
      <c r="B2448" s="481"/>
      <c r="C2448" s="481"/>
      <c r="D2448" s="481"/>
      <c r="E2448" s="481"/>
      <c r="F2448" s="339"/>
      <c r="G2448" s="340" t="str">
        <f>IF(ISNUMBER(E2448),E2448/'Bulk DivVar Analysis'!$I$60,"")</f>
        <v/>
      </c>
      <c r="H2448" s="338" t="str">
        <f>IF(ISNUMBER(E2448), IF(G2448&gt;'Bulk DivVar Analysis'!$J$62,"Pass","Fail"),"")</f>
        <v/>
      </c>
      <c r="I2448" s="338" t="str">
        <f t="shared" si="40"/>
        <v/>
      </c>
      <c r="J2448" s="339"/>
      <c r="K2448" s="339"/>
      <c r="L2448" s="339"/>
      <c r="M2448" s="339"/>
      <c r="N2448" s="339"/>
      <c r="O2448" s="339"/>
      <c r="P2448" s="339"/>
      <c r="Q2448" s="339"/>
    </row>
    <row r="2449" spans="1:17" ht="13.5" customHeight="1">
      <c r="A2449" s="481"/>
      <c r="B2449" s="481"/>
      <c r="C2449" s="481"/>
      <c r="D2449" s="481"/>
      <c r="E2449" s="481"/>
      <c r="F2449" s="339"/>
      <c r="G2449" s="340" t="str">
        <f>IF(ISNUMBER(E2449),E2449/'Bulk DivVar Analysis'!$I$60,"")</f>
        <v/>
      </c>
      <c r="H2449" s="338" t="str">
        <f>IF(ISNUMBER(E2449), IF(G2449&gt;'Bulk DivVar Analysis'!$J$62,"Pass","Fail"),"")</f>
        <v/>
      </c>
      <c r="I2449" s="338" t="str">
        <f t="shared" si="40"/>
        <v/>
      </c>
      <c r="J2449" s="339"/>
      <c r="K2449" s="339"/>
      <c r="L2449" s="339"/>
      <c r="M2449" s="339"/>
      <c r="N2449" s="339"/>
      <c r="O2449" s="339"/>
      <c r="P2449" s="339"/>
      <c r="Q2449" s="339"/>
    </row>
    <row r="2450" spans="1:17" ht="13.5" customHeight="1">
      <c r="A2450" s="481"/>
      <c r="B2450" s="481"/>
      <c r="C2450" s="481"/>
      <c r="D2450" s="481"/>
      <c r="E2450" s="481"/>
      <c r="F2450" s="339"/>
      <c r="G2450" s="340" t="str">
        <f>IF(ISNUMBER(E2450),E2450/'Bulk DivVar Analysis'!$I$60,"")</f>
        <v/>
      </c>
      <c r="H2450" s="338" t="str">
        <f>IF(ISNUMBER(E2450), IF(G2450&gt;'Bulk DivVar Analysis'!$J$62,"Pass","Fail"),"")</f>
        <v/>
      </c>
      <c r="I2450" s="338" t="str">
        <f t="shared" si="40"/>
        <v/>
      </c>
      <c r="J2450" s="339"/>
      <c r="K2450" s="339"/>
      <c r="L2450" s="339"/>
      <c r="M2450" s="339"/>
      <c r="N2450" s="339"/>
      <c r="O2450" s="339"/>
      <c r="P2450" s="339"/>
      <c r="Q2450" s="339"/>
    </row>
    <row r="2451" spans="1:17" ht="13.5" customHeight="1">
      <c r="A2451" s="481"/>
      <c r="B2451" s="481"/>
      <c r="C2451" s="481"/>
      <c r="D2451" s="481"/>
      <c r="E2451" s="481"/>
      <c r="F2451" s="339"/>
      <c r="G2451" s="340" t="str">
        <f>IF(ISNUMBER(E2451),E2451/'Bulk DivVar Analysis'!$I$60,"")</f>
        <v/>
      </c>
      <c r="H2451" s="338" t="str">
        <f>IF(ISNUMBER(E2451), IF(G2451&gt;'Bulk DivVar Analysis'!$J$62,"Pass","Fail"),"")</f>
        <v/>
      </c>
      <c r="I2451" s="338" t="str">
        <f t="shared" si="40"/>
        <v/>
      </c>
      <c r="J2451" s="339"/>
      <c r="K2451" s="339"/>
      <c r="L2451" s="339"/>
      <c r="M2451" s="339"/>
      <c r="N2451" s="339"/>
      <c r="O2451" s="339"/>
      <c r="P2451" s="339"/>
      <c r="Q2451" s="339"/>
    </row>
    <row r="2452" spans="1:17" ht="13.5" customHeight="1">
      <c r="A2452" s="481"/>
      <c r="B2452" s="481"/>
      <c r="C2452" s="481"/>
      <c r="D2452" s="481"/>
      <c r="E2452" s="481"/>
      <c r="F2452" s="339"/>
      <c r="G2452" s="340" t="str">
        <f>IF(ISNUMBER(E2452),E2452/'Bulk DivVar Analysis'!$I$60,"")</f>
        <v/>
      </c>
      <c r="H2452" s="338" t="str">
        <f>IF(ISNUMBER(E2452), IF(G2452&gt;'Bulk DivVar Analysis'!$J$62,"Pass","Fail"),"")</f>
        <v/>
      </c>
      <c r="I2452" s="338" t="str">
        <f t="shared" si="40"/>
        <v/>
      </c>
      <c r="J2452" s="339"/>
      <c r="K2452" s="339"/>
      <c r="L2452" s="339"/>
      <c r="M2452" s="339"/>
      <c r="N2452" s="339"/>
      <c r="O2452" s="339"/>
      <c r="P2452" s="339"/>
      <c r="Q2452" s="339"/>
    </row>
    <row r="2453" spans="1:17" ht="13.5" customHeight="1">
      <c r="A2453" s="481"/>
      <c r="B2453" s="481"/>
      <c r="C2453" s="481"/>
      <c r="D2453" s="481"/>
      <c r="E2453" s="481"/>
      <c r="F2453" s="339"/>
      <c r="G2453" s="340" t="str">
        <f>IF(ISNUMBER(E2453),E2453/'Bulk DivVar Analysis'!$I$60,"")</f>
        <v/>
      </c>
      <c r="H2453" s="338" t="str">
        <f>IF(ISNUMBER(E2453), IF(G2453&gt;'Bulk DivVar Analysis'!$J$62,"Pass","Fail"),"")</f>
        <v/>
      </c>
      <c r="I2453" s="338" t="str">
        <f t="shared" si="40"/>
        <v/>
      </c>
      <c r="J2453" s="339"/>
      <c r="K2453" s="339"/>
      <c r="L2453" s="339"/>
      <c r="M2453" s="339"/>
      <c r="N2453" s="339"/>
      <c r="O2453" s="339"/>
      <c r="P2453" s="339"/>
      <c r="Q2453" s="339"/>
    </row>
    <row r="2454" spans="1:17" ht="13.5" customHeight="1">
      <c r="A2454" s="481"/>
      <c r="B2454" s="481"/>
      <c r="C2454" s="481"/>
      <c r="D2454" s="481"/>
      <c r="E2454" s="481"/>
      <c r="F2454" s="339"/>
      <c r="G2454" s="340" t="str">
        <f>IF(ISNUMBER(E2454),E2454/'Bulk DivVar Analysis'!$I$60,"")</f>
        <v/>
      </c>
      <c r="H2454" s="338" t="str">
        <f>IF(ISNUMBER(E2454), IF(G2454&gt;'Bulk DivVar Analysis'!$J$62,"Pass","Fail"),"")</f>
        <v/>
      </c>
      <c r="I2454" s="338" t="str">
        <f t="shared" si="40"/>
        <v/>
      </c>
      <c r="J2454" s="339"/>
      <c r="K2454" s="339"/>
      <c r="L2454" s="339"/>
      <c r="M2454" s="339"/>
      <c r="N2454" s="339"/>
      <c r="O2454" s="339"/>
      <c r="P2454" s="339"/>
      <c r="Q2454" s="339"/>
    </row>
    <row r="2455" spans="1:17" ht="13.5" customHeight="1">
      <c r="A2455" s="481"/>
      <c r="B2455" s="481"/>
      <c r="C2455" s="481"/>
      <c r="D2455" s="481"/>
      <c r="E2455" s="481"/>
      <c r="F2455" s="339"/>
      <c r="G2455" s="340" t="str">
        <f>IF(ISNUMBER(E2455),E2455/'Bulk DivVar Analysis'!$I$60,"")</f>
        <v/>
      </c>
      <c r="H2455" s="338" t="str">
        <f>IF(ISNUMBER(E2455), IF(G2455&gt;'Bulk DivVar Analysis'!$J$62,"Pass","Fail"),"")</f>
        <v/>
      </c>
      <c r="I2455" s="338" t="str">
        <f t="shared" si="40"/>
        <v/>
      </c>
      <c r="J2455" s="339"/>
      <c r="K2455" s="339"/>
      <c r="L2455" s="339"/>
      <c r="M2455" s="339"/>
      <c r="N2455" s="339"/>
      <c r="O2455" s="339"/>
      <c r="P2455" s="339"/>
      <c r="Q2455" s="339"/>
    </row>
    <row r="2456" spans="1:17" ht="13.5" customHeight="1">
      <c r="A2456" s="481"/>
      <c r="B2456" s="481"/>
      <c r="C2456" s="481"/>
      <c r="D2456" s="481"/>
      <c r="E2456" s="481"/>
      <c r="F2456" s="339"/>
      <c r="G2456" s="340" t="str">
        <f>IF(ISNUMBER(E2456),E2456/'Bulk DivVar Analysis'!$I$60,"")</f>
        <v/>
      </c>
      <c r="H2456" s="338" t="str">
        <f>IF(ISNUMBER(E2456), IF(G2456&gt;'Bulk DivVar Analysis'!$J$62,"Pass","Fail"),"")</f>
        <v/>
      </c>
      <c r="I2456" s="338" t="str">
        <f t="shared" si="40"/>
        <v/>
      </c>
      <c r="J2456" s="339"/>
      <c r="K2456" s="339"/>
      <c r="L2456" s="339"/>
      <c r="M2456" s="339"/>
      <c r="N2456" s="339"/>
      <c r="O2456" s="339"/>
      <c r="P2456" s="339"/>
      <c r="Q2456" s="339"/>
    </row>
    <row r="2457" spans="1:17" ht="13.5" customHeight="1">
      <c r="A2457" s="481"/>
      <c r="B2457" s="481"/>
      <c r="C2457" s="481"/>
      <c r="D2457" s="481"/>
      <c r="E2457" s="481"/>
      <c r="F2457" s="339"/>
      <c r="G2457" s="340" t="str">
        <f>IF(ISNUMBER(E2457),E2457/'Bulk DivVar Analysis'!$I$60,"")</f>
        <v/>
      </c>
      <c r="H2457" s="338" t="str">
        <f>IF(ISNUMBER(E2457), IF(G2457&gt;'Bulk DivVar Analysis'!$J$62,"Pass","Fail"),"")</f>
        <v/>
      </c>
      <c r="I2457" s="338" t="str">
        <f t="shared" si="40"/>
        <v/>
      </c>
      <c r="J2457" s="339"/>
      <c r="K2457" s="339"/>
      <c r="L2457" s="339"/>
      <c r="M2457" s="339"/>
      <c r="N2457" s="339"/>
      <c r="O2457" s="339"/>
      <c r="P2457" s="339"/>
      <c r="Q2457" s="339"/>
    </row>
    <row r="2458" spans="1:17" ht="13.5" customHeight="1">
      <c r="A2458" s="481"/>
      <c r="B2458" s="481"/>
      <c r="C2458" s="481"/>
      <c r="D2458" s="481"/>
      <c r="E2458" s="481"/>
      <c r="F2458" s="339"/>
      <c r="G2458" s="340" t="str">
        <f>IF(ISNUMBER(E2458),E2458/'Bulk DivVar Analysis'!$I$60,"")</f>
        <v/>
      </c>
      <c r="H2458" s="338" t="str">
        <f>IF(ISNUMBER(E2458), IF(G2458&gt;'Bulk DivVar Analysis'!$J$62,"Pass","Fail"),"")</f>
        <v/>
      </c>
      <c r="I2458" s="338" t="str">
        <f t="shared" si="40"/>
        <v/>
      </c>
      <c r="J2458" s="339"/>
      <c r="K2458" s="339"/>
      <c r="L2458" s="339"/>
      <c r="M2458" s="339"/>
      <c r="N2458" s="339"/>
      <c r="O2458" s="339"/>
      <c r="P2458" s="339"/>
      <c r="Q2458" s="339"/>
    </row>
    <row r="2459" spans="1:17" ht="13.5" customHeight="1">
      <c r="A2459" s="481"/>
      <c r="B2459" s="481"/>
      <c r="C2459" s="481"/>
      <c r="D2459" s="481"/>
      <c r="E2459" s="481"/>
      <c r="F2459" s="339"/>
      <c r="G2459" s="340" t="str">
        <f>IF(ISNUMBER(E2459),E2459/'Bulk DivVar Analysis'!$I$60,"")</f>
        <v/>
      </c>
      <c r="H2459" s="338" t="str">
        <f>IF(ISNUMBER(E2459), IF(G2459&gt;'Bulk DivVar Analysis'!$J$62,"Pass","Fail"),"")</f>
        <v/>
      </c>
      <c r="I2459" s="338" t="str">
        <f t="shared" si="40"/>
        <v/>
      </c>
      <c r="J2459" s="339"/>
      <c r="K2459" s="339"/>
      <c r="L2459" s="339"/>
      <c r="M2459" s="339"/>
      <c r="N2459" s="339"/>
      <c r="O2459" s="339"/>
      <c r="P2459" s="339"/>
      <c r="Q2459" s="339"/>
    </row>
    <row r="2460" spans="1:17" ht="13.5" customHeight="1">
      <c r="A2460" s="481"/>
      <c r="B2460" s="481"/>
      <c r="C2460" s="481"/>
      <c r="D2460" s="481"/>
      <c r="E2460" s="481"/>
      <c r="F2460" s="339"/>
      <c r="G2460" s="340" t="str">
        <f>IF(ISNUMBER(E2460),E2460/'Bulk DivVar Analysis'!$I$60,"")</f>
        <v/>
      </c>
      <c r="H2460" s="338" t="str">
        <f>IF(ISNUMBER(E2460), IF(G2460&gt;'Bulk DivVar Analysis'!$J$62,"Pass","Fail"),"")</f>
        <v/>
      </c>
      <c r="I2460" s="338" t="str">
        <f t="shared" si="40"/>
        <v/>
      </c>
      <c r="J2460" s="339"/>
      <c r="K2460" s="339"/>
      <c r="L2460" s="339"/>
      <c r="M2460" s="339"/>
      <c r="N2460" s="339"/>
      <c r="O2460" s="339"/>
      <c r="P2460" s="339"/>
      <c r="Q2460" s="339"/>
    </row>
    <row r="2461" spans="1:17" ht="13.5" customHeight="1">
      <c r="A2461" s="481"/>
      <c r="B2461" s="481"/>
      <c r="C2461" s="481"/>
      <c r="D2461" s="481"/>
      <c r="E2461" s="481"/>
      <c r="F2461" s="339"/>
      <c r="G2461" s="340" t="str">
        <f>IF(ISNUMBER(E2461),E2461/'Bulk DivVar Analysis'!$I$60,"")</f>
        <v/>
      </c>
      <c r="H2461" s="338" t="str">
        <f>IF(ISNUMBER(E2461), IF(G2461&gt;'Bulk DivVar Analysis'!$J$62,"Pass","Fail"),"")</f>
        <v/>
      </c>
      <c r="I2461" s="338" t="str">
        <f t="shared" si="40"/>
        <v/>
      </c>
      <c r="J2461" s="339"/>
      <c r="K2461" s="339"/>
      <c r="L2461" s="339"/>
      <c r="M2461" s="339"/>
      <c r="N2461" s="339"/>
      <c r="O2461" s="339"/>
      <c r="P2461" s="339"/>
      <c r="Q2461" s="339"/>
    </row>
    <row r="2462" spans="1:17" ht="13.5" customHeight="1">
      <c r="A2462" s="481"/>
      <c r="B2462" s="481"/>
      <c r="C2462" s="481"/>
      <c r="D2462" s="481"/>
      <c r="E2462" s="481"/>
      <c r="F2462" s="339"/>
      <c r="G2462" s="340" t="str">
        <f>IF(ISNUMBER(E2462),E2462/'Bulk DivVar Analysis'!$I$60,"")</f>
        <v/>
      </c>
      <c r="H2462" s="338" t="str">
        <f>IF(ISNUMBER(E2462), IF(G2462&gt;'Bulk DivVar Analysis'!$J$62,"Pass","Fail"),"")</f>
        <v/>
      </c>
      <c r="I2462" s="338" t="str">
        <f t="shared" si="40"/>
        <v/>
      </c>
      <c r="J2462" s="339"/>
      <c r="K2462" s="339"/>
      <c r="L2462" s="339"/>
      <c r="M2462" s="339"/>
      <c r="N2462" s="339"/>
      <c r="O2462" s="339"/>
      <c r="P2462" s="339"/>
      <c r="Q2462" s="339"/>
    </row>
    <row r="2463" spans="1:17" ht="13.5" customHeight="1">
      <c r="A2463" s="481"/>
      <c r="B2463" s="481"/>
      <c r="C2463" s="481"/>
      <c r="D2463" s="481"/>
      <c r="E2463" s="481"/>
      <c r="F2463" s="339"/>
      <c r="G2463" s="340" t="str">
        <f>IF(ISNUMBER(E2463),E2463/'Bulk DivVar Analysis'!$I$60,"")</f>
        <v/>
      </c>
      <c r="H2463" s="338" t="str">
        <f>IF(ISNUMBER(E2463), IF(G2463&gt;'Bulk DivVar Analysis'!$J$62,"Pass","Fail"),"")</f>
        <v/>
      </c>
      <c r="I2463" s="338" t="str">
        <f t="shared" si="40"/>
        <v/>
      </c>
      <c r="J2463" s="339"/>
      <c r="K2463" s="339"/>
      <c r="L2463" s="339"/>
      <c r="M2463" s="339"/>
      <c r="N2463" s="339"/>
      <c r="O2463" s="339"/>
      <c r="P2463" s="339"/>
      <c r="Q2463" s="339"/>
    </row>
    <row r="2464" spans="1:17" ht="13.5" customHeight="1">
      <c r="A2464" s="481"/>
      <c r="B2464" s="481"/>
      <c r="C2464" s="481"/>
      <c r="D2464" s="481"/>
      <c r="E2464" s="481"/>
      <c r="F2464" s="339"/>
      <c r="G2464" s="340" t="str">
        <f>IF(ISNUMBER(E2464),E2464/'Bulk DivVar Analysis'!$I$60,"")</f>
        <v/>
      </c>
      <c r="H2464" s="338" t="str">
        <f>IF(ISNUMBER(E2464), IF(G2464&gt;'Bulk DivVar Analysis'!$J$62,"Pass","Fail"),"")</f>
        <v/>
      </c>
      <c r="I2464" s="338" t="str">
        <f t="shared" si="40"/>
        <v/>
      </c>
      <c r="J2464" s="339"/>
      <c r="K2464" s="339"/>
      <c r="L2464" s="339"/>
      <c r="M2464" s="339"/>
      <c r="N2464" s="339"/>
      <c r="O2464" s="339"/>
      <c r="P2464" s="339"/>
      <c r="Q2464" s="339"/>
    </row>
    <row r="2465" spans="1:17" ht="13.5" customHeight="1">
      <c r="A2465" s="481"/>
      <c r="B2465" s="481"/>
      <c r="C2465" s="481"/>
      <c r="D2465" s="481"/>
      <c r="E2465" s="481"/>
      <c r="F2465" s="339"/>
      <c r="G2465" s="340" t="str">
        <f>IF(ISNUMBER(E2465),E2465/'Bulk DivVar Analysis'!$I$60,"")</f>
        <v/>
      </c>
      <c r="H2465" s="338" t="str">
        <f>IF(ISNUMBER(E2465), IF(G2465&gt;'Bulk DivVar Analysis'!$J$62,"Pass","Fail"),"")</f>
        <v/>
      </c>
      <c r="I2465" s="338" t="str">
        <f t="shared" si="40"/>
        <v/>
      </c>
      <c r="J2465" s="339"/>
      <c r="K2465" s="339"/>
      <c r="L2465" s="339"/>
      <c r="M2465" s="339"/>
      <c r="N2465" s="339"/>
      <c r="O2465" s="339"/>
      <c r="P2465" s="339"/>
      <c r="Q2465" s="339"/>
    </row>
    <row r="2466" spans="1:17" ht="13.5" customHeight="1">
      <c r="A2466" s="481"/>
      <c r="B2466" s="481"/>
      <c r="C2466" s="481"/>
      <c r="D2466" s="481"/>
      <c r="E2466" s="481"/>
      <c r="F2466" s="339"/>
      <c r="G2466" s="340" t="str">
        <f>IF(ISNUMBER(E2466),E2466/'Bulk DivVar Analysis'!$I$60,"")</f>
        <v/>
      </c>
      <c r="H2466" s="338" t="str">
        <f>IF(ISNUMBER(E2466), IF(G2466&gt;'Bulk DivVar Analysis'!$J$62,"Pass","Fail"),"")</f>
        <v/>
      </c>
      <c r="I2466" s="338" t="str">
        <f t="shared" si="40"/>
        <v/>
      </c>
      <c r="J2466" s="339"/>
      <c r="K2466" s="339"/>
      <c r="L2466" s="339"/>
      <c r="M2466" s="339"/>
      <c r="N2466" s="339"/>
      <c r="O2466" s="339"/>
      <c r="P2466" s="339"/>
      <c r="Q2466" s="339"/>
    </row>
    <row r="2467" spans="1:17" ht="13.5" customHeight="1">
      <c r="A2467" s="481"/>
      <c r="B2467" s="481"/>
      <c r="C2467" s="481"/>
      <c r="D2467" s="481"/>
      <c r="E2467" s="481"/>
      <c r="F2467" s="339"/>
      <c r="G2467" s="340" t="str">
        <f>IF(ISNUMBER(E2467),E2467/'Bulk DivVar Analysis'!$I$60,"")</f>
        <v/>
      </c>
      <c r="H2467" s="338" t="str">
        <f>IF(ISNUMBER(E2467), IF(G2467&gt;'Bulk DivVar Analysis'!$J$62,"Pass","Fail"),"")</f>
        <v/>
      </c>
      <c r="I2467" s="338" t="str">
        <f t="shared" si="40"/>
        <v/>
      </c>
      <c r="J2467" s="339"/>
      <c r="K2467" s="339"/>
      <c r="L2467" s="339"/>
      <c r="M2467" s="339"/>
      <c r="N2467" s="339"/>
      <c r="O2467" s="339"/>
      <c r="P2467" s="339"/>
      <c r="Q2467" s="339"/>
    </row>
    <row r="2468" spans="1:17" ht="13.5" customHeight="1">
      <c r="A2468" s="481"/>
      <c r="B2468" s="481"/>
      <c r="C2468" s="481"/>
      <c r="D2468" s="481"/>
      <c r="E2468" s="481"/>
      <c r="F2468" s="339"/>
      <c r="G2468" s="340" t="str">
        <f>IF(ISNUMBER(E2468),E2468/'Bulk DivVar Analysis'!$I$60,"")</f>
        <v/>
      </c>
      <c r="H2468" s="338" t="str">
        <f>IF(ISNUMBER(E2468), IF(G2468&gt;'Bulk DivVar Analysis'!$J$62,"Pass","Fail"),"")</f>
        <v/>
      </c>
      <c r="I2468" s="338" t="str">
        <f t="shared" si="40"/>
        <v/>
      </c>
      <c r="J2468" s="339"/>
      <c r="K2468" s="339"/>
      <c r="L2468" s="339"/>
      <c r="M2468" s="339"/>
      <c r="N2468" s="339"/>
      <c r="O2468" s="339"/>
      <c r="P2468" s="339"/>
      <c r="Q2468" s="339"/>
    </row>
    <row r="2469" spans="1:17" ht="13.5" customHeight="1">
      <c r="A2469" s="481"/>
      <c r="B2469" s="481"/>
      <c r="C2469" s="481"/>
      <c r="D2469" s="481"/>
      <c r="E2469" s="481"/>
      <c r="F2469" s="339"/>
      <c r="G2469" s="340" t="str">
        <f>IF(ISNUMBER(E2469),E2469/'Bulk DivVar Analysis'!$I$60,"")</f>
        <v/>
      </c>
      <c r="H2469" s="338" t="str">
        <f>IF(ISNUMBER(E2469), IF(G2469&gt;'Bulk DivVar Analysis'!$J$62,"Pass","Fail"),"")</f>
        <v/>
      </c>
      <c r="I2469" s="338" t="str">
        <f t="shared" si="40"/>
        <v/>
      </c>
      <c r="J2469" s="339"/>
      <c r="K2469" s="339"/>
      <c r="L2469" s="339"/>
      <c r="M2469" s="339"/>
      <c r="N2469" s="339"/>
      <c r="O2469" s="339"/>
      <c r="P2469" s="339"/>
      <c r="Q2469" s="339"/>
    </row>
    <row r="2470" spans="1:17" ht="13.5" customHeight="1">
      <c r="A2470" s="481"/>
      <c r="B2470" s="481"/>
      <c r="C2470" s="481"/>
      <c r="D2470" s="481"/>
      <c r="E2470" s="481"/>
      <c r="F2470" s="339"/>
      <c r="G2470" s="340" t="str">
        <f>IF(ISNUMBER(E2470),E2470/'Bulk DivVar Analysis'!$I$60,"")</f>
        <v/>
      </c>
      <c r="H2470" s="338" t="str">
        <f>IF(ISNUMBER(E2470), IF(G2470&gt;'Bulk DivVar Analysis'!$J$62,"Pass","Fail"),"")</f>
        <v/>
      </c>
      <c r="I2470" s="338" t="str">
        <f t="shared" si="40"/>
        <v/>
      </c>
      <c r="J2470" s="339"/>
      <c r="K2470" s="339"/>
      <c r="L2470" s="339"/>
      <c r="M2470" s="339"/>
      <c r="N2470" s="339"/>
      <c r="O2470" s="339"/>
      <c r="P2470" s="339"/>
      <c r="Q2470" s="339"/>
    </row>
    <row r="2471" spans="1:17" ht="13.5" customHeight="1">
      <c r="A2471" s="481"/>
      <c r="B2471" s="481"/>
      <c r="C2471" s="481"/>
      <c r="D2471" s="481"/>
      <c r="E2471" s="481"/>
      <c r="F2471" s="339"/>
      <c r="G2471" s="340" t="str">
        <f>IF(ISNUMBER(E2471),E2471/'Bulk DivVar Analysis'!$I$60,"")</f>
        <v/>
      </c>
      <c r="H2471" s="338" t="str">
        <f>IF(ISNUMBER(E2471), IF(G2471&gt;'Bulk DivVar Analysis'!$J$62,"Pass","Fail"),"")</f>
        <v/>
      </c>
      <c r="I2471" s="338" t="str">
        <f t="shared" si="40"/>
        <v/>
      </c>
      <c r="J2471" s="339"/>
      <c r="K2471" s="339"/>
      <c r="L2471" s="339"/>
      <c r="M2471" s="339"/>
      <c r="N2471" s="339"/>
      <c r="O2471" s="339"/>
      <c r="P2471" s="339"/>
      <c r="Q2471" s="339"/>
    </row>
    <row r="2472" spans="1:17" ht="13.5" customHeight="1">
      <c r="A2472" s="481"/>
      <c r="B2472" s="481"/>
      <c r="C2472" s="481"/>
      <c r="D2472" s="481"/>
      <c r="E2472" s="481"/>
      <c r="F2472" s="339"/>
      <c r="G2472" s="340" t="str">
        <f>IF(ISNUMBER(E2472),E2472/'Bulk DivVar Analysis'!$I$60,"")</f>
        <v/>
      </c>
      <c r="H2472" s="338" t="str">
        <f>IF(ISNUMBER(E2472), IF(G2472&gt;'Bulk DivVar Analysis'!$J$62,"Pass","Fail"),"")</f>
        <v/>
      </c>
      <c r="I2472" s="338" t="str">
        <f t="shared" si="40"/>
        <v/>
      </c>
      <c r="J2472" s="339"/>
      <c r="K2472" s="339"/>
      <c r="L2472" s="339"/>
      <c r="M2472" s="339"/>
      <c r="N2472" s="339"/>
      <c r="O2472" s="339"/>
      <c r="P2472" s="339"/>
      <c r="Q2472" s="339"/>
    </row>
    <row r="2473" spans="1:17" ht="13.5" customHeight="1">
      <c r="A2473" s="481"/>
      <c r="B2473" s="481"/>
      <c r="C2473" s="481"/>
      <c r="D2473" s="481"/>
      <c r="E2473" s="481"/>
      <c r="F2473" s="339"/>
      <c r="G2473" s="340" t="str">
        <f>IF(ISNUMBER(E2473),E2473/'Bulk DivVar Analysis'!$I$60,"")</f>
        <v/>
      </c>
      <c r="H2473" s="338" t="str">
        <f>IF(ISNUMBER(E2473), IF(G2473&gt;'Bulk DivVar Analysis'!$J$62,"Pass","Fail"),"")</f>
        <v/>
      </c>
      <c r="I2473" s="338" t="str">
        <f t="shared" si="40"/>
        <v/>
      </c>
      <c r="J2473" s="339"/>
      <c r="K2473" s="339"/>
      <c r="L2473" s="339"/>
      <c r="M2473" s="339"/>
      <c r="N2473" s="339"/>
      <c r="O2473" s="339"/>
      <c r="P2473" s="339"/>
      <c r="Q2473" s="339"/>
    </row>
    <row r="2474" spans="1:17" ht="13.5" customHeight="1">
      <c r="A2474" s="481"/>
      <c r="B2474" s="481"/>
      <c r="C2474" s="481"/>
      <c r="D2474" s="481"/>
      <c r="E2474" s="481"/>
      <c r="F2474" s="339"/>
      <c r="G2474" s="340" t="str">
        <f>IF(ISNUMBER(E2474),E2474/'Bulk DivVar Analysis'!$I$60,"")</f>
        <v/>
      </c>
      <c r="H2474" s="338" t="str">
        <f>IF(ISNUMBER(E2474), IF(G2474&gt;'Bulk DivVar Analysis'!$J$62,"Pass","Fail"),"")</f>
        <v/>
      </c>
      <c r="I2474" s="338" t="str">
        <f t="shared" si="40"/>
        <v/>
      </c>
      <c r="J2474" s="339"/>
      <c r="K2474" s="339"/>
      <c r="L2474" s="339"/>
      <c r="M2474" s="339"/>
      <c r="N2474" s="339"/>
      <c r="O2474" s="339"/>
      <c r="P2474" s="339"/>
      <c r="Q2474" s="339"/>
    </row>
    <row r="2475" spans="1:17" ht="13.5" customHeight="1">
      <c r="A2475" s="481"/>
      <c r="B2475" s="481"/>
      <c r="C2475" s="481"/>
      <c r="D2475" s="481"/>
      <c r="E2475" s="481"/>
      <c r="F2475" s="339"/>
      <c r="G2475" s="340" t="str">
        <f>IF(ISNUMBER(E2475),E2475/'Bulk DivVar Analysis'!$I$60,"")</f>
        <v/>
      </c>
      <c r="H2475" s="338" t="str">
        <f>IF(ISNUMBER(E2475), IF(G2475&gt;'Bulk DivVar Analysis'!$J$62,"Pass","Fail"),"")</f>
        <v/>
      </c>
      <c r="I2475" s="338" t="str">
        <f t="shared" si="40"/>
        <v/>
      </c>
      <c r="J2475" s="339"/>
      <c r="K2475" s="339"/>
      <c r="L2475" s="339"/>
      <c r="M2475" s="339"/>
      <c r="N2475" s="339"/>
      <c r="O2475" s="339"/>
      <c r="P2475" s="339"/>
      <c r="Q2475" s="339"/>
    </row>
    <row r="2476" spans="1:17" ht="13.5" customHeight="1">
      <c r="A2476" s="481"/>
      <c r="B2476" s="481"/>
      <c r="C2476" s="481"/>
      <c r="D2476" s="481"/>
      <c r="E2476" s="481"/>
      <c r="F2476" s="339"/>
      <c r="G2476" s="340" t="str">
        <f>IF(ISNUMBER(E2476),E2476/'Bulk DivVar Analysis'!$I$60,"")</f>
        <v/>
      </c>
      <c r="H2476" s="338" t="str">
        <f>IF(ISNUMBER(E2476), IF(G2476&gt;'Bulk DivVar Analysis'!$J$62,"Pass","Fail"),"")</f>
        <v/>
      </c>
      <c r="I2476" s="338" t="str">
        <f t="shared" si="40"/>
        <v/>
      </c>
      <c r="J2476" s="339"/>
      <c r="K2476" s="339"/>
      <c r="L2476" s="339"/>
      <c r="M2476" s="339"/>
      <c r="N2476" s="339"/>
      <c r="O2476" s="339"/>
      <c r="P2476" s="339"/>
      <c r="Q2476" s="339"/>
    </row>
    <row r="2477" spans="1:17" ht="13.5" customHeight="1">
      <c r="A2477" s="481"/>
      <c r="B2477" s="481"/>
      <c r="C2477" s="481"/>
      <c r="D2477" s="481"/>
      <c r="E2477" s="481"/>
      <c r="F2477" s="339"/>
      <c r="G2477" s="340" t="str">
        <f>IF(ISNUMBER(E2477),E2477/'Bulk DivVar Analysis'!$I$60,"")</f>
        <v/>
      </c>
      <c r="H2477" s="338" t="str">
        <f>IF(ISNUMBER(E2477), IF(G2477&gt;'Bulk DivVar Analysis'!$J$62,"Pass","Fail"),"")</f>
        <v/>
      </c>
      <c r="I2477" s="338" t="str">
        <f t="shared" si="40"/>
        <v/>
      </c>
      <c r="J2477" s="339"/>
      <c r="K2477" s="339"/>
      <c r="L2477" s="339"/>
      <c r="M2477" s="339"/>
      <c r="N2477" s="339"/>
      <c r="O2477" s="339"/>
      <c r="P2477" s="339"/>
      <c r="Q2477" s="339"/>
    </row>
    <row r="2478" spans="1:17" ht="13.5" customHeight="1">
      <c r="A2478" s="481"/>
      <c r="B2478" s="481"/>
      <c r="C2478" s="481"/>
      <c r="D2478" s="481"/>
      <c r="E2478" s="481"/>
      <c r="F2478" s="339"/>
      <c r="G2478" s="340" t="str">
        <f>IF(ISNUMBER(E2478),E2478/'Bulk DivVar Analysis'!$I$60,"")</f>
        <v/>
      </c>
      <c r="H2478" s="338" t="str">
        <f>IF(ISNUMBER(E2478), IF(G2478&gt;'Bulk DivVar Analysis'!$J$62,"Pass","Fail"),"")</f>
        <v/>
      </c>
      <c r="I2478" s="338" t="str">
        <f t="shared" si="40"/>
        <v/>
      </c>
      <c r="J2478" s="339"/>
      <c r="K2478" s="339"/>
      <c r="L2478" s="339"/>
      <c r="M2478" s="339"/>
      <c r="N2478" s="339"/>
      <c r="O2478" s="339"/>
      <c r="P2478" s="339"/>
      <c r="Q2478" s="339"/>
    </row>
    <row r="2479" spans="1:17" ht="13.5" customHeight="1">
      <c r="A2479" s="481"/>
      <c r="B2479" s="481"/>
      <c r="C2479" s="481"/>
      <c r="D2479" s="481"/>
      <c r="E2479" s="481"/>
      <c r="F2479" s="339"/>
      <c r="G2479" s="340" t="str">
        <f>IF(ISNUMBER(E2479),E2479/'Bulk DivVar Analysis'!$I$60,"")</f>
        <v/>
      </c>
      <c r="H2479" s="338" t="str">
        <f>IF(ISNUMBER(E2479), IF(G2479&gt;'Bulk DivVar Analysis'!$J$62,"Pass","Fail"),"")</f>
        <v/>
      </c>
      <c r="I2479" s="338" t="str">
        <f t="shared" si="40"/>
        <v/>
      </c>
      <c r="J2479" s="339"/>
      <c r="K2479" s="339"/>
      <c r="L2479" s="339"/>
      <c r="M2479" s="339"/>
      <c r="N2479" s="339"/>
      <c r="O2479" s="339"/>
      <c r="P2479" s="339"/>
      <c r="Q2479" s="339"/>
    </row>
    <row r="2480" spans="1:17" ht="13.5" customHeight="1">
      <c r="A2480" s="481"/>
      <c r="B2480" s="481"/>
      <c r="C2480" s="481"/>
      <c r="D2480" s="481"/>
      <c r="E2480" s="481"/>
      <c r="F2480" s="339"/>
      <c r="G2480" s="340" t="str">
        <f>IF(ISNUMBER(E2480),E2480/'Bulk DivVar Analysis'!$I$60,"")</f>
        <v/>
      </c>
      <c r="H2480" s="338" t="str">
        <f>IF(ISNUMBER(E2480), IF(G2480&gt;'Bulk DivVar Analysis'!$J$62,"Pass","Fail"),"")</f>
        <v/>
      </c>
      <c r="I2480" s="338" t="str">
        <f t="shared" si="40"/>
        <v/>
      </c>
      <c r="J2480" s="339"/>
      <c r="K2480" s="339"/>
      <c r="L2480" s="339"/>
      <c r="M2480" s="339"/>
      <c r="N2480" s="339"/>
      <c r="O2480" s="339"/>
      <c r="P2480" s="339"/>
      <c r="Q2480" s="339"/>
    </row>
    <row r="2481" spans="1:17" ht="13.5" customHeight="1">
      <c r="A2481" s="481"/>
      <c r="B2481" s="481"/>
      <c r="C2481" s="481"/>
      <c r="D2481" s="481"/>
      <c r="E2481" s="481"/>
      <c r="F2481" s="339"/>
      <c r="G2481" s="340" t="str">
        <f>IF(ISNUMBER(E2481),E2481/'Bulk DivVar Analysis'!$I$60,"")</f>
        <v/>
      </c>
      <c r="H2481" s="338" t="str">
        <f>IF(ISNUMBER(E2481), IF(G2481&gt;'Bulk DivVar Analysis'!$J$62,"Pass","Fail"),"")</f>
        <v/>
      </c>
      <c r="I2481" s="338" t="str">
        <f t="shared" si="40"/>
        <v/>
      </c>
      <c r="J2481" s="339"/>
      <c r="K2481" s="339"/>
      <c r="L2481" s="339"/>
      <c r="M2481" s="339"/>
      <c r="N2481" s="339"/>
      <c r="O2481" s="339"/>
      <c r="P2481" s="339"/>
      <c r="Q2481" s="339"/>
    </row>
    <row r="2482" spans="1:17" ht="13.5" customHeight="1">
      <c r="A2482" s="481"/>
      <c r="B2482" s="481"/>
      <c r="C2482" s="481"/>
      <c r="D2482" s="481"/>
      <c r="E2482" s="481"/>
      <c r="F2482" s="339"/>
      <c r="G2482" s="340" t="str">
        <f>IF(ISNUMBER(E2482),E2482/'Bulk DivVar Analysis'!$I$60,"")</f>
        <v/>
      </c>
      <c r="H2482" s="338" t="str">
        <f>IF(ISNUMBER(E2482), IF(G2482&gt;'Bulk DivVar Analysis'!$J$62,"Pass","Fail"),"")</f>
        <v/>
      </c>
      <c r="I2482" s="338" t="str">
        <f t="shared" si="40"/>
        <v/>
      </c>
      <c r="J2482" s="339"/>
      <c r="K2482" s="339"/>
      <c r="L2482" s="339"/>
      <c r="M2482" s="339"/>
      <c r="N2482" s="339"/>
      <c r="O2482" s="339"/>
      <c r="P2482" s="339"/>
      <c r="Q2482" s="339"/>
    </row>
    <row r="2483" spans="1:17" ht="13.5" customHeight="1">
      <c r="A2483" s="481"/>
      <c r="B2483" s="481"/>
      <c r="C2483" s="481"/>
      <c r="D2483" s="481"/>
      <c r="E2483" s="481"/>
      <c r="F2483" s="339"/>
      <c r="G2483" s="340" t="str">
        <f>IF(ISNUMBER(E2483),E2483/'Bulk DivVar Analysis'!$I$60,"")</f>
        <v/>
      </c>
      <c r="H2483" s="338" t="str">
        <f>IF(ISNUMBER(E2483), IF(G2483&gt;'Bulk DivVar Analysis'!$J$62,"Pass","Fail"),"")</f>
        <v/>
      </c>
      <c r="I2483" s="338" t="str">
        <f t="shared" si="40"/>
        <v/>
      </c>
      <c r="J2483" s="339"/>
      <c r="K2483" s="339"/>
      <c r="L2483" s="339"/>
      <c r="M2483" s="339"/>
      <c r="N2483" s="339"/>
      <c r="O2483" s="339"/>
      <c r="P2483" s="339"/>
      <c r="Q2483" s="339"/>
    </row>
    <row r="2484" spans="1:17" ht="13.5" customHeight="1">
      <c r="A2484" s="481"/>
      <c r="B2484" s="481"/>
      <c r="C2484" s="481"/>
      <c r="D2484" s="481"/>
      <c r="E2484" s="481"/>
      <c r="F2484" s="339"/>
      <c r="G2484" s="340" t="str">
        <f>IF(ISNUMBER(E2484),E2484/'Bulk DivVar Analysis'!$I$60,"")</f>
        <v/>
      </c>
      <c r="H2484" s="338" t="str">
        <f>IF(ISNUMBER(E2484), IF(G2484&gt;'Bulk DivVar Analysis'!$J$62,"Pass","Fail"),"")</f>
        <v/>
      </c>
      <c r="I2484" s="338" t="str">
        <f t="shared" si="40"/>
        <v/>
      </c>
      <c r="J2484" s="339"/>
      <c r="K2484" s="339"/>
      <c r="L2484" s="339"/>
      <c r="M2484" s="339"/>
      <c r="N2484" s="339"/>
      <c r="O2484" s="339"/>
      <c r="P2484" s="339"/>
      <c r="Q2484" s="339"/>
    </row>
    <row r="2485" spans="1:17" ht="13.5" customHeight="1">
      <c r="A2485" s="481"/>
      <c r="B2485" s="481"/>
      <c r="C2485" s="481"/>
      <c r="D2485" s="481"/>
      <c r="E2485" s="481"/>
      <c r="F2485" s="339"/>
      <c r="G2485" s="340" t="str">
        <f>IF(ISNUMBER(E2485),E2485/'Bulk DivVar Analysis'!$I$60,"")</f>
        <v/>
      </c>
      <c r="H2485" s="338" t="str">
        <f>IF(ISNUMBER(E2485), IF(G2485&gt;'Bulk DivVar Analysis'!$J$62,"Pass","Fail"),"")</f>
        <v/>
      </c>
      <c r="I2485" s="338" t="str">
        <f t="shared" si="40"/>
        <v/>
      </c>
      <c r="J2485" s="339"/>
      <c r="K2485" s="339"/>
      <c r="L2485" s="339"/>
      <c r="M2485" s="339"/>
      <c r="N2485" s="339"/>
      <c r="O2485" s="339"/>
      <c r="P2485" s="339"/>
      <c r="Q2485" s="339"/>
    </row>
    <row r="2486" spans="1:17" ht="13.5" customHeight="1">
      <c r="A2486" s="481"/>
      <c r="B2486" s="481"/>
      <c r="C2486" s="481"/>
      <c r="D2486" s="481"/>
      <c r="E2486" s="481"/>
      <c r="F2486" s="339"/>
      <c r="G2486" s="340" t="str">
        <f>IF(ISNUMBER(E2486),E2486/'Bulk DivVar Analysis'!$I$60,"")</f>
        <v/>
      </c>
      <c r="H2486" s="338" t="str">
        <f>IF(ISNUMBER(E2486), IF(G2486&gt;'Bulk DivVar Analysis'!$J$62,"Pass","Fail"),"")</f>
        <v/>
      </c>
      <c r="I2486" s="338" t="str">
        <f t="shared" si="40"/>
        <v/>
      </c>
      <c r="J2486" s="339"/>
      <c r="K2486" s="339"/>
      <c r="L2486" s="339"/>
      <c r="M2486" s="339"/>
      <c r="N2486" s="339"/>
      <c r="O2486" s="339"/>
      <c r="P2486" s="339"/>
      <c r="Q2486" s="339"/>
    </row>
    <row r="2487" spans="1:17" ht="13.5" customHeight="1">
      <c r="A2487" s="481"/>
      <c r="B2487" s="481"/>
      <c r="C2487" s="481"/>
      <c r="D2487" s="481"/>
      <c r="E2487" s="481"/>
      <c r="F2487" s="339"/>
      <c r="G2487" s="340" t="str">
        <f>IF(ISNUMBER(E2487),E2487/'Bulk DivVar Analysis'!$I$60,"")</f>
        <v/>
      </c>
      <c r="H2487" s="338" t="str">
        <f>IF(ISNUMBER(E2487), IF(G2487&gt;'Bulk DivVar Analysis'!$J$62,"Pass","Fail"),"")</f>
        <v/>
      </c>
      <c r="I2487" s="338" t="str">
        <f t="shared" si="40"/>
        <v/>
      </c>
      <c r="J2487" s="339"/>
      <c r="K2487" s="339"/>
      <c r="L2487" s="339"/>
      <c r="M2487" s="339"/>
      <c r="N2487" s="339"/>
      <c r="O2487" s="339"/>
      <c r="P2487" s="339"/>
      <c r="Q2487" s="339"/>
    </row>
    <row r="2488" spans="1:17" ht="13.5" customHeight="1">
      <c r="A2488" s="481"/>
      <c r="B2488" s="481"/>
      <c r="C2488" s="481"/>
      <c r="D2488" s="481"/>
      <c r="E2488" s="481"/>
      <c r="F2488" s="339"/>
      <c r="G2488" s="340" t="str">
        <f>IF(ISNUMBER(E2488),E2488/'Bulk DivVar Analysis'!$I$60,"")</f>
        <v/>
      </c>
      <c r="H2488" s="338" t="str">
        <f>IF(ISNUMBER(E2488), IF(G2488&gt;'Bulk DivVar Analysis'!$J$62,"Pass","Fail"),"")</f>
        <v/>
      </c>
      <c r="I2488" s="338" t="str">
        <f t="shared" si="40"/>
        <v/>
      </c>
      <c r="J2488" s="339"/>
      <c r="K2488" s="339"/>
      <c r="L2488" s="339"/>
      <c r="M2488" s="339"/>
      <c r="N2488" s="339"/>
      <c r="O2488" s="339"/>
      <c r="P2488" s="339"/>
      <c r="Q2488" s="339"/>
    </row>
    <row r="2489" spans="1:17" ht="13.5" customHeight="1">
      <c r="A2489" s="481"/>
      <c r="B2489" s="481"/>
      <c r="C2489" s="481"/>
      <c r="D2489" s="481"/>
      <c r="E2489" s="481"/>
      <c r="F2489" s="339"/>
      <c r="G2489" s="340" t="str">
        <f>IF(ISNUMBER(E2489),E2489/'Bulk DivVar Analysis'!$I$60,"")</f>
        <v/>
      </c>
      <c r="H2489" s="338" t="str">
        <f>IF(ISNUMBER(E2489), IF(G2489&gt;'Bulk DivVar Analysis'!$J$62,"Pass","Fail"),"")</f>
        <v/>
      </c>
      <c r="I2489" s="338" t="str">
        <f t="shared" si="40"/>
        <v/>
      </c>
      <c r="J2489" s="339"/>
      <c r="K2489" s="339"/>
      <c r="L2489" s="339"/>
      <c r="M2489" s="339"/>
      <c r="N2489" s="339"/>
      <c r="O2489" s="339"/>
      <c r="P2489" s="339"/>
      <c r="Q2489" s="339"/>
    </row>
    <row r="2490" spans="1:17" ht="13.5" customHeight="1">
      <c r="A2490" s="481"/>
      <c r="B2490" s="481"/>
      <c r="C2490" s="481"/>
      <c r="D2490" s="481"/>
      <c r="E2490" s="481"/>
      <c r="F2490" s="339"/>
      <c r="G2490" s="340" t="str">
        <f>IF(ISNUMBER(E2490),E2490/'Bulk DivVar Analysis'!$I$60,"")</f>
        <v/>
      </c>
      <c r="H2490" s="338" t="str">
        <f>IF(ISNUMBER(E2490), IF(G2490&gt;'Bulk DivVar Analysis'!$J$62,"Pass","Fail"),"")</f>
        <v/>
      </c>
      <c r="I2490" s="338" t="str">
        <f t="shared" si="40"/>
        <v/>
      </c>
      <c r="J2490" s="339"/>
      <c r="K2490" s="339"/>
      <c r="L2490" s="339"/>
      <c r="M2490" s="339"/>
      <c r="N2490" s="339"/>
      <c r="O2490" s="339"/>
      <c r="P2490" s="339"/>
      <c r="Q2490" s="339"/>
    </row>
    <row r="2491" spans="1:17" ht="13.5" customHeight="1">
      <c r="A2491" s="481"/>
      <c r="B2491" s="481"/>
      <c r="C2491" s="481"/>
      <c r="D2491" s="481"/>
      <c r="E2491" s="481"/>
      <c r="F2491" s="339"/>
      <c r="G2491" s="340" t="str">
        <f>IF(ISNUMBER(E2491),E2491/'Bulk DivVar Analysis'!$I$60,"")</f>
        <v/>
      </c>
      <c r="H2491" s="338" t="str">
        <f>IF(ISNUMBER(E2491), IF(G2491&gt;'Bulk DivVar Analysis'!$J$62,"Pass","Fail"),"")</f>
        <v/>
      </c>
      <c r="I2491" s="338" t="str">
        <f t="shared" si="40"/>
        <v/>
      </c>
      <c r="J2491" s="339"/>
      <c r="K2491" s="339"/>
      <c r="L2491" s="339"/>
      <c r="M2491" s="339"/>
      <c r="N2491" s="339"/>
      <c r="O2491" s="339"/>
      <c r="P2491" s="339"/>
      <c r="Q2491" s="339"/>
    </row>
    <row r="2492" spans="1:17" ht="13.5" customHeight="1">
      <c r="A2492" s="481"/>
      <c r="B2492" s="481"/>
      <c r="C2492" s="481"/>
      <c r="D2492" s="481"/>
      <c r="E2492" s="481"/>
      <c r="F2492" s="339"/>
      <c r="G2492" s="340" t="str">
        <f>IF(ISNUMBER(E2492),E2492/'Bulk DivVar Analysis'!$I$60,"")</f>
        <v/>
      </c>
      <c r="H2492" s="338" t="str">
        <f>IF(ISNUMBER(E2492), IF(G2492&gt;'Bulk DivVar Analysis'!$J$62,"Pass","Fail"),"")</f>
        <v/>
      </c>
      <c r="I2492" s="338" t="str">
        <f t="shared" si="40"/>
        <v/>
      </c>
      <c r="J2492" s="339"/>
      <c r="K2492" s="339"/>
      <c r="L2492" s="339"/>
      <c r="M2492" s="339"/>
      <c r="N2492" s="339"/>
      <c r="O2492" s="339"/>
      <c r="P2492" s="339"/>
      <c r="Q2492" s="339"/>
    </row>
    <row r="2493" spans="1:17" ht="13.5" customHeight="1">
      <c r="A2493" s="481"/>
      <c r="B2493" s="481"/>
      <c r="C2493" s="481"/>
      <c r="D2493" s="481"/>
      <c r="E2493" s="481"/>
      <c r="F2493" s="339"/>
      <c r="G2493" s="340" t="str">
        <f>IF(ISNUMBER(E2493),E2493/'Bulk DivVar Analysis'!$I$60,"")</f>
        <v/>
      </c>
      <c r="H2493" s="338" t="str">
        <f>IF(ISNUMBER(E2493), IF(G2493&gt;'Bulk DivVar Analysis'!$J$62,"Pass","Fail"),"")</f>
        <v/>
      </c>
      <c r="I2493" s="338" t="str">
        <f t="shared" si="40"/>
        <v/>
      </c>
      <c r="J2493" s="339"/>
      <c r="K2493" s="339"/>
      <c r="L2493" s="339"/>
      <c r="M2493" s="339"/>
      <c r="N2493" s="339"/>
      <c r="O2493" s="339"/>
      <c r="P2493" s="339"/>
      <c r="Q2493" s="339"/>
    </row>
    <row r="2494" spans="1:17" ht="13.5" customHeight="1">
      <c r="A2494" s="481"/>
      <c r="B2494" s="481"/>
      <c r="C2494" s="481"/>
      <c r="D2494" s="481"/>
      <c r="E2494" s="481"/>
      <c r="F2494" s="339"/>
      <c r="G2494" s="340" t="str">
        <f>IF(ISNUMBER(E2494),E2494/'Bulk DivVar Analysis'!$I$60,"")</f>
        <v/>
      </c>
      <c r="H2494" s="338" t="str">
        <f>IF(ISNUMBER(E2494), IF(G2494&gt;'Bulk DivVar Analysis'!$J$62,"Pass","Fail"),"")</f>
        <v/>
      </c>
      <c r="I2494" s="338" t="str">
        <f t="shared" si="40"/>
        <v/>
      </c>
      <c r="J2494" s="339"/>
      <c r="K2494" s="339"/>
      <c r="L2494" s="339"/>
      <c r="M2494" s="339"/>
      <c r="N2494" s="339"/>
      <c r="O2494" s="339"/>
      <c r="P2494" s="339"/>
      <c r="Q2494" s="339"/>
    </row>
    <row r="2495" spans="1:17" ht="13.5" customHeight="1">
      <c r="A2495" s="481"/>
      <c r="B2495" s="481"/>
      <c r="C2495" s="481"/>
      <c r="D2495" s="481"/>
      <c r="E2495" s="481"/>
      <c r="F2495" s="339"/>
      <c r="G2495" s="340" t="str">
        <f>IF(ISNUMBER(E2495),E2495/'Bulk DivVar Analysis'!$I$60,"")</f>
        <v/>
      </c>
      <c r="H2495" s="338" t="str">
        <f>IF(ISNUMBER(E2495), IF(G2495&gt;'Bulk DivVar Analysis'!$J$62,"Pass","Fail"),"")</f>
        <v/>
      </c>
      <c r="I2495" s="338" t="str">
        <f t="shared" si="40"/>
        <v/>
      </c>
      <c r="J2495" s="339"/>
      <c r="K2495" s="339"/>
      <c r="L2495" s="339"/>
      <c r="M2495" s="339"/>
      <c r="N2495" s="339"/>
      <c r="O2495" s="339"/>
      <c r="P2495" s="339"/>
      <c r="Q2495" s="339"/>
    </row>
    <row r="2496" spans="1:17" ht="13.5" customHeight="1">
      <c r="A2496" s="481"/>
      <c r="B2496" s="481"/>
      <c r="C2496" s="481"/>
      <c r="D2496" s="481"/>
      <c r="E2496" s="481"/>
      <c r="F2496" s="339"/>
      <c r="G2496" s="340" t="str">
        <f>IF(ISNUMBER(E2496),E2496/'Bulk DivVar Analysis'!$I$60,"")</f>
        <v/>
      </c>
      <c r="H2496" s="338" t="str">
        <f>IF(ISNUMBER(E2496), IF(G2496&gt;'Bulk DivVar Analysis'!$J$62,"Pass","Fail"),"")</f>
        <v/>
      </c>
      <c r="I2496" s="338" t="str">
        <f t="shared" si="40"/>
        <v/>
      </c>
      <c r="J2496" s="339"/>
      <c r="K2496" s="339"/>
      <c r="L2496" s="339"/>
      <c r="M2496" s="339"/>
      <c r="N2496" s="339"/>
      <c r="O2496" s="339"/>
      <c r="P2496" s="339"/>
      <c r="Q2496" s="339"/>
    </row>
    <row r="2497" spans="1:17" ht="13.5" customHeight="1">
      <c r="A2497" s="481"/>
      <c r="B2497" s="481"/>
      <c r="C2497" s="481"/>
      <c r="D2497" s="481"/>
      <c r="E2497" s="481"/>
      <c r="F2497" s="339"/>
      <c r="G2497" s="340" t="str">
        <f>IF(ISNUMBER(E2497),E2497/'Bulk DivVar Analysis'!$I$60,"")</f>
        <v/>
      </c>
      <c r="H2497" s="338" t="str">
        <f>IF(ISNUMBER(E2497), IF(G2497&gt;'Bulk DivVar Analysis'!$J$62,"Pass","Fail"),"")</f>
        <v/>
      </c>
      <c r="I2497" s="338" t="str">
        <f t="shared" si="40"/>
        <v/>
      </c>
      <c r="J2497" s="339"/>
      <c r="K2497" s="339"/>
      <c r="L2497" s="339"/>
      <c r="M2497" s="339"/>
      <c r="N2497" s="339"/>
      <c r="O2497" s="339"/>
      <c r="P2497" s="339"/>
      <c r="Q2497" s="339"/>
    </row>
    <row r="2498" spans="1:17" ht="13.5" customHeight="1">
      <c r="A2498" s="481"/>
      <c r="B2498" s="481"/>
      <c r="C2498" s="481"/>
      <c r="D2498" s="481"/>
      <c r="E2498" s="481"/>
      <c r="F2498" s="339"/>
      <c r="G2498" s="340" t="str">
        <f>IF(ISNUMBER(E2498),E2498/'Bulk DivVar Analysis'!$I$60,"")</f>
        <v/>
      </c>
      <c r="H2498" s="338" t="str">
        <f>IF(ISNUMBER(E2498), IF(G2498&gt;'Bulk DivVar Analysis'!$J$62,"Pass","Fail"),"")</f>
        <v/>
      </c>
      <c r="I2498" s="338" t="str">
        <f t="shared" si="40"/>
        <v/>
      </c>
      <c r="J2498" s="339"/>
      <c r="K2498" s="339"/>
      <c r="L2498" s="339"/>
      <c r="M2498" s="339"/>
      <c r="N2498" s="339"/>
      <c r="O2498" s="339"/>
      <c r="P2498" s="339"/>
      <c r="Q2498" s="339"/>
    </row>
    <row r="2499" spans="1:17" ht="13.5" customHeight="1">
      <c r="A2499" s="481"/>
      <c r="B2499" s="481"/>
      <c r="C2499" s="481"/>
      <c r="D2499" s="481"/>
      <c r="E2499" s="481"/>
      <c r="F2499" s="339"/>
      <c r="G2499" s="340" t="str">
        <f>IF(ISNUMBER(E2499),E2499/'Bulk DivVar Analysis'!$I$60,"")</f>
        <v/>
      </c>
      <c r="H2499" s="338" t="str">
        <f>IF(ISNUMBER(E2499), IF(G2499&gt;'Bulk DivVar Analysis'!$J$62,"Pass","Fail"),"")</f>
        <v/>
      </c>
      <c r="I2499" s="338" t="str">
        <f t="shared" ref="I2499:I2562" si="41">_xlfn.TEXTJOIN("_",TRUE,B2499,C2499)</f>
        <v/>
      </c>
      <c r="J2499" s="339"/>
      <c r="K2499" s="339"/>
      <c r="L2499" s="339"/>
      <c r="M2499" s="339"/>
      <c r="N2499" s="339"/>
      <c r="O2499" s="339"/>
      <c r="P2499" s="339"/>
      <c r="Q2499" s="339"/>
    </row>
    <row r="2500" spans="1:17" ht="13.5" customHeight="1">
      <c r="A2500" s="481"/>
      <c r="B2500" s="481"/>
      <c r="C2500" s="481"/>
      <c r="D2500" s="481"/>
      <c r="E2500" s="481"/>
      <c r="F2500" s="339"/>
      <c r="G2500" s="340" t="str">
        <f>IF(ISNUMBER(E2500),E2500/'Bulk DivVar Analysis'!$I$60,"")</f>
        <v/>
      </c>
      <c r="H2500" s="338" t="str">
        <f>IF(ISNUMBER(E2500), IF(G2500&gt;'Bulk DivVar Analysis'!$J$62,"Pass","Fail"),"")</f>
        <v/>
      </c>
      <c r="I2500" s="338" t="str">
        <f t="shared" si="41"/>
        <v/>
      </c>
      <c r="J2500" s="339"/>
      <c r="K2500" s="339"/>
      <c r="L2500" s="339"/>
      <c r="M2500" s="339"/>
      <c r="N2500" s="339"/>
      <c r="O2500" s="339"/>
      <c r="P2500" s="339"/>
      <c r="Q2500" s="339"/>
    </row>
    <row r="2501" spans="1:17" ht="13.5" customHeight="1">
      <c r="A2501" s="481"/>
      <c r="B2501" s="481"/>
      <c r="C2501" s="481"/>
      <c r="D2501" s="481"/>
      <c r="E2501" s="481"/>
      <c r="F2501" s="339"/>
      <c r="G2501" s="340" t="str">
        <f>IF(ISNUMBER(E2501),E2501/'Bulk DivVar Analysis'!$I$60,"")</f>
        <v/>
      </c>
      <c r="H2501" s="338" t="str">
        <f>IF(ISNUMBER(E2501), IF(G2501&gt;'Bulk DivVar Analysis'!$J$62,"Pass","Fail"),"")</f>
        <v/>
      </c>
      <c r="I2501" s="338" t="str">
        <f t="shared" si="41"/>
        <v/>
      </c>
      <c r="J2501" s="339"/>
      <c r="K2501" s="339"/>
      <c r="L2501" s="339"/>
      <c r="M2501" s="339"/>
      <c r="N2501" s="339"/>
      <c r="O2501" s="339"/>
      <c r="P2501" s="339"/>
      <c r="Q2501" s="339"/>
    </row>
    <row r="2502" spans="1:17" ht="13.5" customHeight="1">
      <c r="A2502" s="481"/>
      <c r="B2502" s="481"/>
      <c r="C2502" s="481"/>
      <c r="D2502" s="481"/>
      <c r="E2502" s="481"/>
      <c r="F2502" s="339"/>
      <c r="G2502" s="340" t="str">
        <f>IF(ISNUMBER(E2502),E2502/'Bulk DivVar Analysis'!$I$60,"")</f>
        <v/>
      </c>
      <c r="H2502" s="338" t="str">
        <f>IF(ISNUMBER(E2502), IF(G2502&gt;'Bulk DivVar Analysis'!$J$62,"Pass","Fail"),"")</f>
        <v/>
      </c>
      <c r="I2502" s="338" t="str">
        <f t="shared" si="41"/>
        <v/>
      </c>
      <c r="J2502" s="339"/>
      <c r="K2502" s="339"/>
      <c r="L2502" s="339"/>
      <c r="M2502" s="339"/>
      <c r="N2502" s="339"/>
      <c r="O2502" s="339"/>
      <c r="P2502" s="339"/>
      <c r="Q2502" s="339"/>
    </row>
    <row r="2503" spans="1:17" ht="13.5" customHeight="1">
      <c r="A2503" s="481"/>
      <c r="B2503" s="481"/>
      <c r="C2503" s="481"/>
      <c r="D2503" s="481"/>
      <c r="E2503" s="481"/>
      <c r="F2503" s="339"/>
      <c r="G2503" s="340" t="str">
        <f>IF(ISNUMBER(E2503),E2503/'Bulk DivVar Analysis'!$I$60,"")</f>
        <v/>
      </c>
      <c r="H2503" s="338" t="str">
        <f>IF(ISNUMBER(E2503), IF(G2503&gt;'Bulk DivVar Analysis'!$J$62,"Pass","Fail"),"")</f>
        <v/>
      </c>
      <c r="I2503" s="338" t="str">
        <f t="shared" si="41"/>
        <v/>
      </c>
      <c r="J2503" s="339"/>
      <c r="K2503" s="339"/>
      <c r="L2503" s="339"/>
      <c r="M2503" s="339"/>
      <c r="N2503" s="339"/>
      <c r="O2503" s="339"/>
      <c r="P2503" s="339"/>
      <c r="Q2503" s="339"/>
    </row>
    <row r="2504" spans="1:17" ht="13.5" customHeight="1">
      <c r="A2504" s="481"/>
      <c r="B2504" s="481"/>
      <c r="C2504" s="481"/>
      <c r="D2504" s="481"/>
      <c r="E2504" s="481"/>
      <c r="F2504" s="339"/>
      <c r="G2504" s="340" t="str">
        <f>IF(ISNUMBER(E2504),E2504/'Bulk DivVar Analysis'!$I$60,"")</f>
        <v/>
      </c>
      <c r="H2504" s="338" t="str">
        <f>IF(ISNUMBER(E2504), IF(G2504&gt;'Bulk DivVar Analysis'!$J$62,"Pass","Fail"),"")</f>
        <v/>
      </c>
      <c r="I2504" s="338" t="str">
        <f t="shared" si="41"/>
        <v/>
      </c>
      <c r="J2504" s="339"/>
      <c r="K2504" s="339"/>
      <c r="L2504" s="339"/>
      <c r="M2504" s="339"/>
      <c r="N2504" s="339"/>
      <c r="O2504" s="339"/>
      <c r="P2504" s="339"/>
      <c r="Q2504" s="339"/>
    </row>
    <row r="2505" spans="1:17" ht="13.5" customHeight="1">
      <c r="A2505" s="481"/>
      <c r="B2505" s="481"/>
      <c r="C2505" s="481"/>
      <c r="D2505" s="481"/>
      <c r="E2505" s="481"/>
      <c r="F2505" s="339"/>
      <c r="G2505" s="340" t="str">
        <f>IF(ISNUMBER(E2505),E2505/'Bulk DivVar Analysis'!$I$60,"")</f>
        <v/>
      </c>
      <c r="H2505" s="338" t="str">
        <f>IF(ISNUMBER(E2505), IF(G2505&gt;'Bulk DivVar Analysis'!$J$62,"Pass","Fail"),"")</f>
        <v/>
      </c>
      <c r="I2505" s="338" t="str">
        <f t="shared" si="41"/>
        <v/>
      </c>
      <c r="J2505" s="339"/>
      <c r="K2505" s="339"/>
      <c r="L2505" s="339"/>
      <c r="M2505" s="339"/>
      <c r="N2505" s="339"/>
      <c r="O2505" s="339"/>
      <c r="P2505" s="339"/>
      <c r="Q2505" s="339"/>
    </row>
    <row r="2506" spans="1:17" ht="13.5" customHeight="1">
      <c r="A2506" s="481"/>
      <c r="B2506" s="481"/>
      <c r="C2506" s="481"/>
      <c r="D2506" s="481"/>
      <c r="E2506" s="481"/>
      <c r="F2506" s="339"/>
      <c r="G2506" s="340" t="str">
        <f>IF(ISNUMBER(E2506),E2506/'Bulk DivVar Analysis'!$I$60,"")</f>
        <v/>
      </c>
      <c r="H2506" s="338" t="str">
        <f>IF(ISNUMBER(E2506), IF(G2506&gt;'Bulk DivVar Analysis'!$J$62,"Pass","Fail"),"")</f>
        <v/>
      </c>
      <c r="I2506" s="338" t="str">
        <f t="shared" si="41"/>
        <v/>
      </c>
      <c r="J2506" s="339"/>
      <c r="K2506" s="339"/>
      <c r="L2506" s="339"/>
      <c r="M2506" s="339"/>
      <c r="N2506" s="339"/>
      <c r="O2506" s="339"/>
      <c r="P2506" s="339"/>
      <c r="Q2506" s="339"/>
    </row>
    <row r="2507" spans="1:17" ht="13.5" customHeight="1">
      <c r="A2507" s="481"/>
      <c r="B2507" s="481"/>
      <c r="C2507" s="481"/>
      <c r="D2507" s="481"/>
      <c r="E2507" s="481"/>
      <c r="F2507" s="339"/>
      <c r="G2507" s="340" t="str">
        <f>IF(ISNUMBER(E2507),E2507/'Bulk DivVar Analysis'!$I$60,"")</f>
        <v/>
      </c>
      <c r="H2507" s="338" t="str">
        <f>IF(ISNUMBER(E2507), IF(G2507&gt;'Bulk DivVar Analysis'!$J$62,"Pass","Fail"),"")</f>
        <v/>
      </c>
      <c r="I2507" s="338" t="str">
        <f t="shared" si="41"/>
        <v/>
      </c>
      <c r="J2507" s="339"/>
      <c r="K2507" s="339"/>
      <c r="L2507" s="339"/>
      <c r="M2507" s="339"/>
      <c r="N2507" s="339"/>
      <c r="O2507" s="339"/>
      <c r="P2507" s="339"/>
      <c r="Q2507" s="339"/>
    </row>
    <row r="2508" spans="1:17" ht="13.5" customHeight="1">
      <c r="A2508" s="481"/>
      <c r="B2508" s="481"/>
      <c r="C2508" s="481"/>
      <c r="D2508" s="481"/>
      <c r="E2508" s="481"/>
      <c r="F2508" s="339"/>
      <c r="G2508" s="340" t="str">
        <f>IF(ISNUMBER(E2508),E2508/'Bulk DivVar Analysis'!$I$60,"")</f>
        <v/>
      </c>
      <c r="H2508" s="338" t="str">
        <f>IF(ISNUMBER(E2508), IF(G2508&gt;'Bulk DivVar Analysis'!$J$62,"Pass","Fail"),"")</f>
        <v/>
      </c>
      <c r="I2508" s="338" t="str">
        <f t="shared" si="41"/>
        <v/>
      </c>
      <c r="J2508" s="339"/>
      <c r="K2508" s="339"/>
      <c r="L2508" s="339"/>
      <c r="M2508" s="339"/>
      <c r="N2508" s="339"/>
      <c r="O2508" s="339"/>
      <c r="P2508" s="339"/>
      <c r="Q2508" s="339"/>
    </row>
    <row r="2509" spans="1:17" ht="13.5" customHeight="1">
      <c r="A2509" s="481"/>
      <c r="B2509" s="481"/>
      <c r="C2509" s="481"/>
      <c r="D2509" s="481"/>
      <c r="E2509" s="481"/>
      <c r="F2509" s="339"/>
      <c r="G2509" s="340" t="str">
        <f>IF(ISNUMBER(E2509),E2509/'Bulk DivVar Analysis'!$I$60,"")</f>
        <v/>
      </c>
      <c r="H2509" s="338" t="str">
        <f>IF(ISNUMBER(E2509), IF(G2509&gt;'Bulk DivVar Analysis'!$J$62,"Pass","Fail"),"")</f>
        <v/>
      </c>
      <c r="I2509" s="338" t="str">
        <f t="shared" si="41"/>
        <v/>
      </c>
      <c r="J2509" s="339"/>
      <c r="K2509" s="339"/>
      <c r="L2509" s="339"/>
      <c r="M2509" s="339"/>
      <c r="N2509" s="339"/>
      <c r="O2509" s="339"/>
      <c r="P2509" s="339"/>
      <c r="Q2509" s="339"/>
    </row>
    <row r="2510" spans="1:17" ht="13.5" customHeight="1">
      <c r="A2510" s="481"/>
      <c r="B2510" s="481"/>
      <c r="C2510" s="481"/>
      <c r="D2510" s="481"/>
      <c r="E2510" s="481"/>
      <c r="F2510" s="339"/>
      <c r="G2510" s="340" t="str">
        <f>IF(ISNUMBER(E2510),E2510/'Bulk DivVar Analysis'!$I$60,"")</f>
        <v/>
      </c>
      <c r="H2510" s="338" t="str">
        <f>IF(ISNUMBER(E2510), IF(G2510&gt;'Bulk DivVar Analysis'!$J$62,"Pass","Fail"),"")</f>
        <v/>
      </c>
      <c r="I2510" s="338" t="str">
        <f t="shared" si="41"/>
        <v/>
      </c>
      <c r="J2510" s="339"/>
      <c r="K2510" s="339"/>
      <c r="L2510" s="339"/>
      <c r="M2510" s="339"/>
      <c r="N2510" s="339"/>
      <c r="O2510" s="339"/>
      <c r="P2510" s="339"/>
      <c r="Q2510" s="339"/>
    </row>
    <row r="2511" spans="1:17" ht="13.5" customHeight="1">
      <c r="A2511" s="481"/>
      <c r="B2511" s="481"/>
      <c r="C2511" s="481"/>
      <c r="D2511" s="481"/>
      <c r="E2511" s="481"/>
      <c r="F2511" s="339"/>
      <c r="G2511" s="340" t="str">
        <f>IF(ISNUMBER(E2511),E2511/'Bulk DivVar Analysis'!$I$60,"")</f>
        <v/>
      </c>
      <c r="H2511" s="338" t="str">
        <f>IF(ISNUMBER(E2511), IF(G2511&gt;'Bulk DivVar Analysis'!$J$62,"Pass","Fail"),"")</f>
        <v/>
      </c>
      <c r="I2511" s="338" t="str">
        <f t="shared" si="41"/>
        <v/>
      </c>
      <c r="J2511" s="339"/>
      <c r="K2511" s="339"/>
      <c r="L2511" s="339"/>
      <c r="M2511" s="339"/>
      <c r="N2511" s="339"/>
      <c r="O2511" s="339"/>
      <c r="P2511" s="339"/>
      <c r="Q2511" s="339"/>
    </row>
    <row r="2512" spans="1:17" ht="13.5" customHeight="1">
      <c r="A2512" s="481"/>
      <c r="B2512" s="481"/>
      <c r="C2512" s="481"/>
      <c r="D2512" s="481"/>
      <c r="E2512" s="481"/>
      <c r="F2512" s="339"/>
      <c r="G2512" s="340" t="str">
        <f>IF(ISNUMBER(E2512),E2512/'Bulk DivVar Analysis'!$I$60,"")</f>
        <v/>
      </c>
      <c r="H2512" s="338" t="str">
        <f>IF(ISNUMBER(E2512), IF(G2512&gt;'Bulk DivVar Analysis'!$J$62,"Pass","Fail"),"")</f>
        <v/>
      </c>
      <c r="I2512" s="338" t="str">
        <f t="shared" si="41"/>
        <v/>
      </c>
      <c r="J2512" s="339"/>
      <c r="K2512" s="339"/>
      <c r="L2512" s="339"/>
      <c r="M2512" s="339"/>
      <c r="N2512" s="339"/>
      <c r="O2512" s="339"/>
      <c r="P2512" s="339"/>
      <c r="Q2512" s="339"/>
    </row>
    <row r="2513" spans="1:17" ht="13.5" customHeight="1">
      <c r="A2513" s="481"/>
      <c r="B2513" s="481"/>
      <c r="C2513" s="481"/>
      <c r="D2513" s="481"/>
      <c r="E2513" s="481"/>
      <c r="F2513" s="339"/>
      <c r="G2513" s="340" t="str">
        <f>IF(ISNUMBER(E2513),E2513/'Bulk DivVar Analysis'!$I$60,"")</f>
        <v/>
      </c>
      <c r="H2513" s="338" t="str">
        <f>IF(ISNUMBER(E2513), IF(G2513&gt;'Bulk DivVar Analysis'!$J$62,"Pass","Fail"),"")</f>
        <v/>
      </c>
      <c r="I2513" s="338" t="str">
        <f t="shared" si="41"/>
        <v/>
      </c>
      <c r="J2513" s="339"/>
      <c r="K2513" s="339"/>
      <c r="L2513" s="339"/>
      <c r="M2513" s="339"/>
      <c r="N2513" s="339"/>
      <c r="O2513" s="339"/>
      <c r="P2513" s="339"/>
      <c r="Q2513" s="339"/>
    </row>
    <row r="2514" spans="1:17" ht="13.5" customHeight="1">
      <c r="A2514" s="481"/>
      <c r="B2514" s="481"/>
      <c r="C2514" s="481"/>
      <c r="D2514" s="481"/>
      <c r="E2514" s="481"/>
      <c r="F2514" s="339"/>
      <c r="G2514" s="340" t="str">
        <f>IF(ISNUMBER(E2514),E2514/'Bulk DivVar Analysis'!$I$60,"")</f>
        <v/>
      </c>
      <c r="H2514" s="338" t="str">
        <f>IF(ISNUMBER(E2514), IF(G2514&gt;'Bulk DivVar Analysis'!$J$62,"Pass","Fail"),"")</f>
        <v/>
      </c>
      <c r="I2514" s="338" t="str">
        <f t="shared" si="41"/>
        <v/>
      </c>
      <c r="J2514" s="339"/>
      <c r="K2514" s="339"/>
      <c r="L2514" s="339"/>
      <c r="M2514" s="339"/>
      <c r="N2514" s="339"/>
      <c r="O2514" s="339"/>
      <c r="P2514" s="339"/>
      <c r="Q2514" s="339"/>
    </row>
    <row r="2515" spans="1:17" ht="13.5" customHeight="1">
      <c r="A2515" s="481"/>
      <c r="B2515" s="481"/>
      <c r="C2515" s="481"/>
      <c r="D2515" s="481"/>
      <c r="E2515" s="481"/>
      <c r="F2515" s="339"/>
      <c r="G2515" s="340" t="str">
        <f>IF(ISNUMBER(E2515),E2515/'Bulk DivVar Analysis'!$I$60,"")</f>
        <v/>
      </c>
      <c r="H2515" s="338" t="str">
        <f>IF(ISNUMBER(E2515), IF(G2515&gt;'Bulk DivVar Analysis'!$J$62,"Pass","Fail"),"")</f>
        <v/>
      </c>
      <c r="I2515" s="338" t="str">
        <f t="shared" si="41"/>
        <v/>
      </c>
      <c r="J2515" s="339"/>
      <c r="K2515" s="339"/>
      <c r="L2515" s="339"/>
      <c r="M2515" s="339"/>
      <c r="N2515" s="339"/>
      <c r="O2515" s="339"/>
      <c r="P2515" s="339"/>
      <c r="Q2515" s="339"/>
    </row>
    <row r="2516" spans="1:17" ht="13.5" customHeight="1">
      <c r="A2516" s="481"/>
      <c r="B2516" s="481"/>
      <c r="C2516" s="481"/>
      <c r="D2516" s="481"/>
      <c r="E2516" s="481"/>
      <c r="F2516" s="339"/>
      <c r="G2516" s="340" t="str">
        <f>IF(ISNUMBER(E2516),E2516/'Bulk DivVar Analysis'!$I$60,"")</f>
        <v/>
      </c>
      <c r="H2516" s="338" t="str">
        <f>IF(ISNUMBER(E2516), IF(G2516&gt;'Bulk DivVar Analysis'!$J$62,"Pass","Fail"),"")</f>
        <v/>
      </c>
      <c r="I2516" s="338" t="str">
        <f t="shared" si="41"/>
        <v/>
      </c>
      <c r="J2516" s="339"/>
      <c r="K2516" s="339"/>
      <c r="L2516" s="339"/>
      <c r="M2516" s="339"/>
      <c r="N2516" s="339"/>
      <c r="O2516" s="339"/>
      <c r="P2516" s="339"/>
      <c r="Q2516" s="339"/>
    </row>
    <row r="2517" spans="1:17" ht="13.5" customHeight="1">
      <c r="A2517" s="481"/>
      <c r="B2517" s="481"/>
      <c r="C2517" s="481"/>
      <c r="D2517" s="481"/>
      <c r="E2517" s="481"/>
      <c r="F2517" s="339"/>
      <c r="G2517" s="340" t="str">
        <f>IF(ISNUMBER(E2517),E2517/'Bulk DivVar Analysis'!$I$60,"")</f>
        <v/>
      </c>
      <c r="H2517" s="338" t="str">
        <f>IF(ISNUMBER(E2517), IF(G2517&gt;'Bulk DivVar Analysis'!$J$62,"Pass","Fail"),"")</f>
        <v/>
      </c>
      <c r="I2517" s="338" t="str">
        <f t="shared" si="41"/>
        <v/>
      </c>
      <c r="J2517" s="339"/>
      <c r="K2517" s="339"/>
      <c r="L2517" s="339"/>
      <c r="M2517" s="339"/>
      <c r="N2517" s="339"/>
      <c r="O2517" s="339"/>
      <c r="P2517" s="339"/>
      <c r="Q2517" s="339"/>
    </row>
    <row r="2518" spans="1:17" ht="13.5" customHeight="1">
      <c r="A2518" s="481"/>
      <c r="B2518" s="481"/>
      <c r="C2518" s="481"/>
      <c r="D2518" s="481"/>
      <c r="E2518" s="481"/>
      <c r="F2518" s="339"/>
      <c r="G2518" s="340" t="str">
        <f>IF(ISNUMBER(E2518),E2518/'Bulk DivVar Analysis'!$I$60,"")</f>
        <v/>
      </c>
      <c r="H2518" s="338" t="str">
        <f>IF(ISNUMBER(E2518), IF(G2518&gt;'Bulk DivVar Analysis'!$J$62,"Pass","Fail"),"")</f>
        <v/>
      </c>
      <c r="I2518" s="338" t="str">
        <f t="shared" si="41"/>
        <v/>
      </c>
      <c r="J2518" s="339"/>
      <c r="K2518" s="339"/>
      <c r="L2518" s="339"/>
      <c r="M2518" s="339"/>
      <c r="N2518" s="339"/>
      <c r="O2518" s="339"/>
      <c r="P2518" s="339"/>
      <c r="Q2518" s="339"/>
    </row>
    <row r="2519" spans="1:17" ht="13.5" customHeight="1">
      <c r="A2519" s="481"/>
      <c r="B2519" s="481"/>
      <c r="C2519" s="481"/>
      <c r="D2519" s="481"/>
      <c r="E2519" s="481"/>
      <c r="F2519" s="339"/>
      <c r="G2519" s="340" t="str">
        <f>IF(ISNUMBER(E2519),E2519/'Bulk DivVar Analysis'!$I$60,"")</f>
        <v/>
      </c>
      <c r="H2519" s="338" t="str">
        <f>IF(ISNUMBER(E2519), IF(G2519&gt;'Bulk DivVar Analysis'!$J$62,"Pass","Fail"),"")</f>
        <v/>
      </c>
      <c r="I2519" s="338" t="str">
        <f t="shared" si="41"/>
        <v/>
      </c>
      <c r="J2519" s="339"/>
      <c r="K2519" s="339"/>
      <c r="L2519" s="339"/>
      <c r="M2519" s="339"/>
      <c r="N2519" s="339"/>
      <c r="O2519" s="339"/>
      <c r="P2519" s="339"/>
      <c r="Q2519" s="339"/>
    </row>
    <row r="2520" spans="1:17" ht="13.5" customHeight="1">
      <c r="A2520" s="481"/>
      <c r="B2520" s="481"/>
      <c r="C2520" s="481"/>
      <c r="D2520" s="481"/>
      <c r="E2520" s="481"/>
      <c r="F2520" s="339"/>
      <c r="G2520" s="340" t="str">
        <f>IF(ISNUMBER(E2520),E2520/'Bulk DivVar Analysis'!$I$60,"")</f>
        <v/>
      </c>
      <c r="H2520" s="338" t="str">
        <f>IF(ISNUMBER(E2520), IF(G2520&gt;'Bulk DivVar Analysis'!$J$62,"Pass","Fail"),"")</f>
        <v/>
      </c>
      <c r="I2520" s="338" t="str">
        <f t="shared" si="41"/>
        <v/>
      </c>
      <c r="J2520" s="339"/>
      <c r="K2520" s="339"/>
      <c r="L2520" s="339"/>
      <c r="M2520" s="339"/>
      <c r="N2520" s="339"/>
      <c r="O2520" s="339"/>
      <c r="P2520" s="339"/>
      <c r="Q2520" s="339"/>
    </row>
    <row r="2521" spans="1:17" ht="13.5" customHeight="1">
      <c r="A2521" s="481"/>
      <c r="B2521" s="481"/>
      <c r="C2521" s="481"/>
      <c r="D2521" s="481"/>
      <c r="E2521" s="481"/>
      <c r="F2521" s="339"/>
      <c r="G2521" s="340" t="str">
        <f>IF(ISNUMBER(E2521),E2521/'Bulk DivVar Analysis'!$I$60,"")</f>
        <v/>
      </c>
      <c r="H2521" s="338" t="str">
        <f>IF(ISNUMBER(E2521), IF(G2521&gt;'Bulk DivVar Analysis'!$J$62,"Pass","Fail"),"")</f>
        <v/>
      </c>
      <c r="I2521" s="338" t="str">
        <f t="shared" si="41"/>
        <v/>
      </c>
      <c r="J2521" s="339"/>
      <c r="K2521" s="339"/>
      <c r="L2521" s="339"/>
      <c r="M2521" s="339"/>
      <c r="N2521" s="339"/>
      <c r="O2521" s="339"/>
      <c r="P2521" s="339"/>
      <c r="Q2521" s="339"/>
    </row>
    <row r="2522" spans="1:17" ht="13.5" customHeight="1">
      <c r="A2522" s="481"/>
      <c r="B2522" s="481"/>
      <c r="C2522" s="481"/>
      <c r="D2522" s="481"/>
      <c r="E2522" s="481"/>
      <c r="F2522" s="339"/>
      <c r="G2522" s="340" t="str">
        <f>IF(ISNUMBER(E2522),E2522/'Bulk DivVar Analysis'!$I$60,"")</f>
        <v/>
      </c>
      <c r="H2522" s="338" t="str">
        <f>IF(ISNUMBER(E2522), IF(G2522&gt;'Bulk DivVar Analysis'!$J$62,"Pass","Fail"),"")</f>
        <v/>
      </c>
      <c r="I2522" s="338" t="str">
        <f t="shared" si="41"/>
        <v/>
      </c>
      <c r="J2522" s="339"/>
      <c r="K2522" s="339"/>
      <c r="L2522" s="339"/>
      <c r="M2522" s="339"/>
      <c r="N2522" s="339"/>
      <c r="O2522" s="339"/>
      <c r="P2522" s="339"/>
      <c r="Q2522" s="339"/>
    </row>
    <row r="2523" spans="1:17" ht="13.5" customHeight="1">
      <c r="A2523" s="481"/>
      <c r="B2523" s="481"/>
      <c r="C2523" s="481"/>
      <c r="D2523" s="481"/>
      <c r="E2523" s="481"/>
      <c r="F2523" s="339"/>
      <c r="G2523" s="340" t="str">
        <f>IF(ISNUMBER(E2523),E2523/'Bulk DivVar Analysis'!$I$60,"")</f>
        <v/>
      </c>
      <c r="H2523" s="338" t="str">
        <f>IF(ISNUMBER(E2523), IF(G2523&gt;'Bulk DivVar Analysis'!$J$62,"Pass","Fail"),"")</f>
        <v/>
      </c>
      <c r="I2523" s="338" t="str">
        <f t="shared" si="41"/>
        <v/>
      </c>
      <c r="J2523" s="339"/>
      <c r="K2523" s="339"/>
      <c r="L2523" s="339"/>
      <c r="M2523" s="339"/>
      <c r="N2523" s="339"/>
      <c r="O2523" s="339"/>
      <c r="P2523" s="339"/>
      <c r="Q2523" s="339"/>
    </row>
    <row r="2524" spans="1:17" ht="13.5" customHeight="1">
      <c r="A2524" s="481"/>
      <c r="B2524" s="481"/>
      <c r="C2524" s="481"/>
      <c r="D2524" s="481"/>
      <c r="E2524" s="481"/>
      <c r="F2524" s="339"/>
      <c r="G2524" s="340" t="str">
        <f>IF(ISNUMBER(E2524),E2524/'Bulk DivVar Analysis'!$I$60,"")</f>
        <v/>
      </c>
      <c r="H2524" s="338" t="str">
        <f>IF(ISNUMBER(E2524), IF(G2524&gt;'Bulk DivVar Analysis'!$J$62,"Pass","Fail"),"")</f>
        <v/>
      </c>
      <c r="I2524" s="338" t="str">
        <f t="shared" si="41"/>
        <v/>
      </c>
      <c r="J2524" s="339"/>
      <c r="K2524" s="339"/>
      <c r="L2524" s="339"/>
      <c r="M2524" s="339"/>
      <c r="N2524" s="339"/>
      <c r="O2524" s="339"/>
      <c r="P2524" s="339"/>
      <c r="Q2524" s="339"/>
    </row>
    <row r="2525" spans="1:17" ht="13.5" customHeight="1">
      <c r="A2525" s="481"/>
      <c r="B2525" s="481"/>
      <c r="C2525" s="481"/>
      <c r="D2525" s="481"/>
      <c r="E2525" s="481"/>
      <c r="F2525" s="339"/>
      <c r="G2525" s="340" t="str">
        <f>IF(ISNUMBER(E2525),E2525/'Bulk DivVar Analysis'!$I$60,"")</f>
        <v/>
      </c>
      <c r="H2525" s="338" t="str">
        <f>IF(ISNUMBER(E2525), IF(G2525&gt;'Bulk DivVar Analysis'!$J$62,"Pass","Fail"),"")</f>
        <v/>
      </c>
      <c r="I2525" s="338" t="str">
        <f t="shared" si="41"/>
        <v/>
      </c>
      <c r="J2525" s="339"/>
      <c r="K2525" s="339"/>
      <c r="L2525" s="339"/>
      <c r="M2525" s="339"/>
      <c r="N2525" s="339"/>
      <c r="O2525" s="339"/>
      <c r="P2525" s="339"/>
      <c r="Q2525" s="339"/>
    </row>
    <row r="2526" spans="1:17" ht="13.5" customHeight="1">
      <c r="A2526" s="481"/>
      <c r="B2526" s="481"/>
      <c r="C2526" s="481"/>
      <c r="D2526" s="481"/>
      <c r="E2526" s="481"/>
      <c r="F2526" s="339"/>
      <c r="G2526" s="340" t="str">
        <f>IF(ISNUMBER(E2526),E2526/'Bulk DivVar Analysis'!$I$60,"")</f>
        <v/>
      </c>
      <c r="H2526" s="338" t="str">
        <f>IF(ISNUMBER(E2526), IF(G2526&gt;'Bulk DivVar Analysis'!$J$62,"Pass","Fail"),"")</f>
        <v/>
      </c>
      <c r="I2526" s="338" t="str">
        <f t="shared" si="41"/>
        <v/>
      </c>
      <c r="J2526" s="339"/>
      <c r="K2526" s="339"/>
      <c r="L2526" s="339"/>
      <c r="M2526" s="339"/>
      <c r="N2526" s="339"/>
      <c r="O2526" s="339"/>
      <c r="P2526" s="339"/>
      <c r="Q2526" s="339"/>
    </row>
    <row r="2527" spans="1:17" ht="13.5" customHeight="1">
      <c r="A2527" s="481"/>
      <c r="B2527" s="481"/>
      <c r="C2527" s="481"/>
      <c r="D2527" s="481"/>
      <c r="E2527" s="481"/>
      <c r="F2527" s="339"/>
      <c r="G2527" s="340" t="str">
        <f>IF(ISNUMBER(E2527),E2527/'Bulk DivVar Analysis'!$I$60,"")</f>
        <v/>
      </c>
      <c r="H2527" s="338" t="str">
        <f>IF(ISNUMBER(E2527), IF(G2527&gt;'Bulk DivVar Analysis'!$J$62,"Pass","Fail"),"")</f>
        <v/>
      </c>
      <c r="I2527" s="338" t="str">
        <f t="shared" si="41"/>
        <v/>
      </c>
      <c r="J2527" s="339"/>
      <c r="K2527" s="339"/>
      <c r="L2527" s="339"/>
      <c r="M2527" s="339"/>
      <c r="N2527" s="339"/>
      <c r="O2527" s="339"/>
      <c r="P2527" s="339"/>
      <c r="Q2527" s="339"/>
    </row>
    <row r="2528" spans="1:17" ht="13.5" customHeight="1">
      <c r="A2528" s="481"/>
      <c r="B2528" s="481"/>
      <c r="C2528" s="481"/>
      <c r="D2528" s="481"/>
      <c r="E2528" s="481"/>
      <c r="F2528" s="339"/>
      <c r="G2528" s="340" t="str">
        <f>IF(ISNUMBER(E2528),E2528/'Bulk DivVar Analysis'!$I$60,"")</f>
        <v/>
      </c>
      <c r="H2528" s="338" t="str">
        <f>IF(ISNUMBER(E2528), IF(G2528&gt;'Bulk DivVar Analysis'!$J$62,"Pass","Fail"),"")</f>
        <v/>
      </c>
      <c r="I2528" s="338" t="str">
        <f t="shared" si="41"/>
        <v/>
      </c>
      <c r="J2528" s="339"/>
      <c r="K2528" s="339"/>
      <c r="L2528" s="339"/>
      <c r="M2528" s="339"/>
      <c r="N2528" s="339"/>
      <c r="O2528" s="339"/>
      <c r="P2528" s="339"/>
      <c r="Q2528" s="339"/>
    </row>
    <row r="2529" spans="1:17" ht="13.5" customHeight="1">
      <c r="A2529" s="481"/>
      <c r="B2529" s="481"/>
      <c r="C2529" s="481"/>
      <c r="D2529" s="481"/>
      <c r="E2529" s="481"/>
      <c r="F2529" s="339"/>
      <c r="G2529" s="340" t="str">
        <f>IF(ISNUMBER(E2529),E2529/'Bulk DivVar Analysis'!$I$60,"")</f>
        <v/>
      </c>
      <c r="H2529" s="338" t="str">
        <f>IF(ISNUMBER(E2529), IF(G2529&gt;'Bulk DivVar Analysis'!$J$62,"Pass","Fail"),"")</f>
        <v/>
      </c>
      <c r="I2529" s="338" t="str">
        <f t="shared" si="41"/>
        <v/>
      </c>
      <c r="J2529" s="339"/>
      <c r="K2529" s="339"/>
      <c r="L2529" s="339"/>
      <c r="M2529" s="339"/>
      <c r="N2529" s="339"/>
      <c r="O2529" s="339"/>
      <c r="P2529" s="339"/>
      <c r="Q2529" s="339"/>
    </row>
    <row r="2530" spans="1:17" ht="13.5" customHeight="1">
      <c r="A2530" s="481"/>
      <c r="B2530" s="481"/>
      <c r="C2530" s="481"/>
      <c r="D2530" s="481"/>
      <c r="E2530" s="481"/>
      <c r="F2530" s="339"/>
      <c r="G2530" s="340" t="str">
        <f>IF(ISNUMBER(E2530),E2530/'Bulk DivVar Analysis'!$I$60,"")</f>
        <v/>
      </c>
      <c r="H2530" s="338" t="str">
        <f>IF(ISNUMBER(E2530), IF(G2530&gt;'Bulk DivVar Analysis'!$J$62,"Pass","Fail"),"")</f>
        <v/>
      </c>
      <c r="I2530" s="338" t="str">
        <f t="shared" si="41"/>
        <v/>
      </c>
      <c r="J2530" s="339"/>
      <c r="K2530" s="339"/>
      <c r="L2530" s="339"/>
      <c r="M2530" s="339"/>
      <c r="N2530" s="339"/>
      <c r="O2530" s="339"/>
      <c r="P2530" s="339"/>
      <c r="Q2530" s="339"/>
    </row>
    <row r="2531" spans="1:17" ht="13.5" customHeight="1">
      <c r="A2531" s="481"/>
      <c r="B2531" s="481"/>
      <c r="C2531" s="481"/>
      <c r="D2531" s="481"/>
      <c r="E2531" s="481"/>
      <c r="F2531" s="339"/>
      <c r="G2531" s="340" t="str">
        <f>IF(ISNUMBER(E2531),E2531/'Bulk DivVar Analysis'!$I$60,"")</f>
        <v/>
      </c>
      <c r="H2531" s="338" t="str">
        <f>IF(ISNUMBER(E2531), IF(G2531&gt;'Bulk DivVar Analysis'!$J$62,"Pass","Fail"),"")</f>
        <v/>
      </c>
      <c r="I2531" s="338" t="str">
        <f t="shared" si="41"/>
        <v/>
      </c>
      <c r="J2531" s="339"/>
      <c r="K2531" s="339"/>
      <c r="L2531" s="339"/>
      <c r="M2531" s="339"/>
      <c r="N2531" s="339"/>
      <c r="O2531" s="339"/>
      <c r="P2531" s="339"/>
      <c r="Q2531" s="339"/>
    </row>
    <row r="2532" spans="1:17" ht="13.5" customHeight="1">
      <c r="A2532" s="481"/>
      <c r="B2532" s="481"/>
      <c r="C2532" s="481"/>
      <c r="D2532" s="481"/>
      <c r="E2532" s="481"/>
      <c r="F2532" s="339"/>
      <c r="G2532" s="340" t="str">
        <f>IF(ISNUMBER(E2532),E2532/'Bulk DivVar Analysis'!$I$60,"")</f>
        <v/>
      </c>
      <c r="H2532" s="338" t="str">
        <f>IF(ISNUMBER(E2532), IF(G2532&gt;'Bulk DivVar Analysis'!$J$62,"Pass","Fail"),"")</f>
        <v/>
      </c>
      <c r="I2532" s="338" t="str">
        <f t="shared" si="41"/>
        <v/>
      </c>
      <c r="J2532" s="339"/>
      <c r="K2532" s="339"/>
      <c r="L2532" s="339"/>
      <c r="M2532" s="339"/>
      <c r="N2532" s="339"/>
      <c r="O2532" s="339"/>
      <c r="P2532" s="339"/>
      <c r="Q2532" s="339"/>
    </row>
    <row r="2533" spans="1:17" ht="13.5" customHeight="1">
      <c r="A2533" s="481"/>
      <c r="B2533" s="481"/>
      <c r="C2533" s="481"/>
      <c r="D2533" s="481"/>
      <c r="E2533" s="481"/>
      <c r="F2533" s="339"/>
      <c r="G2533" s="340" t="str">
        <f>IF(ISNUMBER(E2533),E2533/'Bulk DivVar Analysis'!$I$60,"")</f>
        <v/>
      </c>
      <c r="H2533" s="338" t="str">
        <f>IF(ISNUMBER(E2533), IF(G2533&gt;'Bulk DivVar Analysis'!$J$62,"Pass","Fail"),"")</f>
        <v/>
      </c>
      <c r="I2533" s="338" t="str">
        <f t="shared" si="41"/>
        <v/>
      </c>
      <c r="J2533" s="339"/>
      <c r="K2533" s="339"/>
      <c r="L2533" s="339"/>
      <c r="M2533" s="339"/>
      <c r="N2533" s="339"/>
      <c r="O2533" s="339"/>
      <c r="P2533" s="339"/>
      <c r="Q2533" s="339"/>
    </row>
    <row r="2534" spans="1:17" ht="13.5" customHeight="1">
      <c r="A2534" s="481"/>
      <c r="B2534" s="481"/>
      <c r="C2534" s="481"/>
      <c r="D2534" s="481"/>
      <c r="E2534" s="481"/>
      <c r="F2534" s="339"/>
      <c r="G2534" s="340" t="str">
        <f>IF(ISNUMBER(E2534),E2534/'Bulk DivVar Analysis'!$I$60,"")</f>
        <v/>
      </c>
      <c r="H2534" s="338" t="str">
        <f>IF(ISNUMBER(E2534), IF(G2534&gt;'Bulk DivVar Analysis'!$J$62,"Pass","Fail"),"")</f>
        <v/>
      </c>
      <c r="I2534" s="338" t="str">
        <f t="shared" si="41"/>
        <v/>
      </c>
      <c r="J2534" s="339"/>
      <c r="K2534" s="339"/>
      <c r="L2534" s="339"/>
      <c r="M2534" s="339"/>
      <c r="N2534" s="339"/>
      <c r="O2534" s="339"/>
      <c r="P2534" s="339"/>
      <c r="Q2534" s="339"/>
    </row>
    <row r="2535" spans="1:17" ht="13.5" customHeight="1">
      <c r="A2535" s="481"/>
      <c r="B2535" s="481"/>
      <c r="C2535" s="481"/>
      <c r="D2535" s="481"/>
      <c r="E2535" s="481"/>
      <c r="F2535" s="339"/>
      <c r="G2535" s="340" t="str">
        <f>IF(ISNUMBER(E2535),E2535/'Bulk DivVar Analysis'!$I$60,"")</f>
        <v/>
      </c>
      <c r="H2535" s="338" t="str">
        <f>IF(ISNUMBER(E2535), IF(G2535&gt;'Bulk DivVar Analysis'!$J$62,"Pass","Fail"),"")</f>
        <v/>
      </c>
      <c r="I2535" s="338" t="str">
        <f t="shared" si="41"/>
        <v/>
      </c>
      <c r="J2535" s="339"/>
      <c r="K2535" s="339"/>
      <c r="L2535" s="339"/>
      <c r="M2535" s="339"/>
      <c r="N2535" s="339"/>
      <c r="O2535" s="339"/>
      <c r="P2535" s="339"/>
      <c r="Q2535" s="339"/>
    </row>
    <row r="2536" spans="1:17" ht="13.5" customHeight="1">
      <c r="A2536" s="481"/>
      <c r="B2536" s="481"/>
      <c r="C2536" s="481"/>
      <c r="D2536" s="481"/>
      <c r="E2536" s="481"/>
      <c r="F2536" s="339"/>
      <c r="G2536" s="340" t="str">
        <f>IF(ISNUMBER(E2536),E2536/'Bulk DivVar Analysis'!$I$60,"")</f>
        <v/>
      </c>
      <c r="H2536" s="338" t="str">
        <f>IF(ISNUMBER(E2536), IF(G2536&gt;'Bulk DivVar Analysis'!$J$62,"Pass","Fail"),"")</f>
        <v/>
      </c>
      <c r="I2536" s="338" t="str">
        <f t="shared" si="41"/>
        <v/>
      </c>
      <c r="J2536" s="339"/>
      <c r="K2536" s="339"/>
      <c r="L2536" s="339"/>
      <c r="M2536" s="339"/>
      <c r="N2536" s="339"/>
      <c r="O2536" s="339"/>
      <c r="P2536" s="339"/>
      <c r="Q2536" s="339"/>
    </row>
    <row r="2537" spans="1:17" ht="13.5" customHeight="1">
      <c r="A2537" s="481"/>
      <c r="B2537" s="481"/>
      <c r="C2537" s="481"/>
      <c r="D2537" s="481"/>
      <c r="E2537" s="481"/>
      <c r="F2537" s="339"/>
      <c r="G2537" s="340" t="str">
        <f>IF(ISNUMBER(E2537),E2537/'Bulk DivVar Analysis'!$I$60,"")</f>
        <v/>
      </c>
      <c r="H2537" s="338" t="str">
        <f>IF(ISNUMBER(E2537), IF(G2537&gt;'Bulk DivVar Analysis'!$J$62,"Pass","Fail"),"")</f>
        <v/>
      </c>
      <c r="I2537" s="338" t="str">
        <f t="shared" si="41"/>
        <v/>
      </c>
      <c r="J2537" s="339"/>
      <c r="K2537" s="339"/>
      <c r="L2537" s="339"/>
      <c r="M2537" s="339"/>
      <c r="N2537" s="339"/>
      <c r="O2537" s="339"/>
      <c r="P2537" s="339"/>
      <c r="Q2537" s="339"/>
    </row>
    <row r="2538" spans="1:17" ht="13.5" customHeight="1">
      <c r="A2538" s="481"/>
      <c r="B2538" s="481"/>
      <c r="C2538" s="481"/>
      <c r="D2538" s="481"/>
      <c r="E2538" s="481"/>
      <c r="F2538" s="339"/>
      <c r="G2538" s="340" t="str">
        <f>IF(ISNUMBER(E2538),E2538/'Bulk DivVar Analysis'!$I$60,"")</f>
        <v/>
      </c>
      <c r="H2538" s="338" t="str">
        <f>IF(ISNUMBER(E2538), IF(G2538&gt;'Bulk DivVar Analysis'!$J$62,"Pass","Fail"),"")</f>
        <v/>
      </c>
      <c r="I2538" s="338" t="str">
        <f t="shared" si="41"/>
        <v/>
      </c>
      <c r="J2538" s="339"/>
      <c r="K2538" s="339"/>
      <c r="L2538" s="339"/>
      <c r="M2538" s="339"/>
      <c r="N2538" s="339"/>
      <c r="O2538" s="339"/>
      <c r="P2538" s="339"/>
      <c r="Q2538" s="339"/>
    </row>
    <row r="2539" spans="1:17" ht="13.5" customHeight="1">
      <c r="A2539" s="481"/>
      <c r="B2539" s="481"/>
      <c r="C2539" s="481"/>
      <c r="D2539" s="481"/>
      <c r="E2539" s="481"/>
      <c r="F2539" s="339"/>
      <c r="G2539" s="340" t="str">
        <f>IF(ISNUMBER(E2539),E2539/'Bulk DivVar Analysis'!$I$60,"")</f>
        <v/>
      </c>
      <c r="H2539" s="338" t="str">
        <f>IF(ISNUMBER(E2539), IF(G2539&gt;'Bulk DivVar Analysis'!$J$62,"Pass","Fail"),"")</f>
        <v/>
      </c>
      <c r="I2539" s="338" t="str">
        <f t="shared" si="41"/>
        <v/>
      </c>
      <c r="J2539" s="339"/>
      <c r="K2539" s="339"/>
      <c r="L2539" s="339"/>
      <c r="M2539" s="339"/>
      <c r="N2539" s="339"/>
      <c r="O2539" s="339"/>
      <c r="P2539" s="339"/>
      <c r="Q2539" s="339"/>
    </row>
    <row r="2540" spans="1:17" ht="13.5" customHeight="1">
      <c r="A2540" s="481"/>
      <c r="B2540" s="481"/>
      <c r="C2540" s="481"/>
      <c r="D2540" s="481"/>
      <c r="E2540" s="481"/>
      <c r="F2540" s="339"/>
      <c r="G2540" s="340" t="str">
        <f>IF(ISNUMBER(E2540),E2540/'Bulk DivVar Analysis'!$I$60,"")</f>
        <v/>
      </c>
      <c r="H2540" s="338" t="str">
        <f>IF(ISNUMBER(E2540), IF(G2540&gt;'Bulk DivVar Analysis'!$J$62,"Pass","Fail"),"")</f>
        <v/>
      </c>
      <c r="I2540" s="338" t="str">
        <f t="shared" si="41"/>
        <v/>
      </c>
      <c r="J2540" s="339"/>
      <c r="K2540" s="339"/>
      <c r="L2540" s="339"/>
      <c r="M2540" s="339"/>
      <c r="N2540" s="339"/>
      <c r="O2540" s="339"/>
      <c r="P2540" s="339"/>
      <c r="Q2540" s="339"/>
    </row>
    <row r="2541" spans="1:17" ht="13.5" customHeight="1">
      <c r="A2541" s="481"/>
      <c r="B2541" s="481"/>
      <c r="C2541" s="481"/>
      <c r="D2541" s="481"/>
      <c r="E2541" s="481"/>
      <c r="F2541" s="339"/>
      <c r="G2541" s="340" t="str">
        <f>IF(ISNUMBER(E2541),E2541/'Bulk DivVar Analysis'!$I$60,"")</f>
        <v/>
      </c>
      <c r="H2541" s="338" t="str">
        <f>IF(ISNUMBER(E2541), IF(G2541&gt;'Bulk DivVar Analysis'!$J$62,"Pass","Fail"),"")</f>
        <v/>
      </c>
      <c r="I2541" s="338" t="str">
        <f t="shared" si="41"/>
        <v/>
      </c>
      <c r="J2541" s="339"/>
      <c r="K2541" s="339"/>
      <c r="L2541" s="339"/>
      <c r="M2541" s="339"/>
      <c r="N2541" s="339"/>
      <c r="O2541" s="339"/>
      <c r="P2541" s="339"/>
      <c r="Q2541" s="339"/>
    </row>
    <row r="2542" spans="1:17" ht="13.5" customHeight="1">
      <c r="A2542" s="481"/>
      <c r="B2542" s="481"/>
      <c r="C2542" s="481"/>
      <c r="D2542" s="481"/>
      <c r="E2542" s="481"/>
      <c r="F2542" s="339"/>
      <c r="G2542" s="340" t="str">
        <f>IF(ISNUMBER(E2542),E2542/'Bulk DivVar Analysis'!$I$60,"")</f>
        <v/>
      </c>
      <c r="H2542" s="338" t="str">
        <f>IF(ISNUMBER(E2542), IF(G2542&gt;'Bulk DivVar Analysis'!$J$62,"Pass","Fail"),"")</f>
        <v/>
      </c>
      <c r="I2542" s="338" t="str">
        <f t="shared" si="41"/>
        <v/>
      </c>
      <c r="J2542" s="339"/>
      <c r="K2542" s="339"/>
      <c r="L2542" s="339"/>
      <c r="M2542" s="339"/>
      <c r="N2542" s="339"/>
      <c r="O2542" s="339"/>
      <c r="P2542" s="339"/>
      <c r="Q2542" s="339"/>
    </row>
    <row r="2543" spans="1:17" ht="13.5" customHeight="1">
      <c r="A2543" s="481"/>
      <c r="B2543" s="481"/>
      <c r="C2543" s="481"/>
      <c r="D2543" s="481"/>
      <c r="E2543" s="481"/>
      <c r="F2543" s="339"/>
      <c r="G2543" s="340" t="str">
        <f>IF(ISNUMBER(E2543),E2543/'Bulk DivVar Analysis'!$I$60,"")</f>
        <v/>
      </c>
      <c r="H2543" s="338" t="str">
        <f>IF(ISNUMBER(E2543), IF(G2543&gt;'Bulk DivVar Analysis'!$J$62,"Pass","Fail"),"")</f>
        <v/>
      </c>
      <c r="I2543" s="338" t="str">
        <f t="shared" si="41"/>
        <v/>
      </c>
      <c r="J2543" s="339"/>
      <c r="K2543" s="339"/>
      <c r="L2543" s="339"/>
      <c r="M2543" s="339"/>
      <c r="N2543" s="339"/>
      <c r="O2543" s="339"/>
      <c r="P2543" s="339"/>
      <c r="Q2543" s="339"/>
    </row>
    <row r="2544" spans="1:17" ht="13.5" customHeight="1">
      <c r="A2544" s="481"/>
      <c r="B2544" s="481"/>
      <c r="C2544" s="481"/>
      <c r="D2544" s="481"/>
      <c r="E2544" s="481"/>
      <c r="F2544" s="339"/>
      <c r="G2544" s="340" t="str">
        <f>IF(ISNUMBER(E2544),E2544/'Bulk DivVar Analysis'!$I$60,"")</f>
        <v/>
      </c>
      <c r="H2544" s="338" t="str">
        <f>IF(ISNUMBER(E2544), IF(G2544&gt;'Bulk DivVar Analysis'!$J$62,"Pass","Fail"),"")</f>
        <v/>
      </c>
      <c r="I2544" s="338" t="str">
        <f t="shared" si="41"/>
        <v/>
      </c>
      <c r="J2544" s="339"/>
      <c r="K2544" s="339"/>
      <c r="L2544" s="339"/>
      <c r="M2544" s="339"/>
      <c r="N2544" s="339"/>
      <c r="O2544" s="339"/>
      <c r="P2544" s="339"/>
      <c r="Q2544" s="339"/>
    </row>
    <row r="2545" spans="1:17" ht="13.5" customHeight="1">
      <c r="A2545" s="481"/>
      <c r="B2545" s="481"/>
      <c r="C2545" s="481"/>
      <c r="D2545" s="481"/>
      <c r="E2545" s="481"/>
      <c r="F2545" s="339"/>
      <c r="G2545" s="340" t="str">
        <f>IF(ISNUMBER(E2545),E2545/'Bulk DivVar Analysis'!$I$60,"")</f>
        <v/>
      </c>
      <c r="H2545" s="338" t="str">
        <f>IF(ISNUMBER(E2545), IF(G2545&gt;'Bulk DivVar Analysis'!$J$62,"Pass","Fail"),"")</f>
        <v/>
      </c>
      <c r="I2545" s="338" t="str">
        <f t="shared" si="41"/>
        <v/>
      </c>
      <c r="J2545" s="339"/>
      <c r="K2545" s="339"/>
      <c r="L2545" s="339"/>
      <c r="M2545" s="339"/>
      <c r="N2545" s="339"/>
      <c r="O2545" s="339"/>
      <c r="P2545" s="339"/>
      <c r="Q2545" s="339"/>
    </row>
    <row r="2546" spans="1:17" ht="13.5" customHeight="1">
      <c r="A2546" s="481"/>
      <c r="B2546" s="481"/>
      <c r="C2546" s="481"/>
      <c r="D2546" s="481"/>
      <c r="E2546" s="481"/>
      <c r="F2546" s="339"/>
      <c r="G2546" s="340" t="str">
        <f>IF(ISNUMBER(E2546),E2546/'Bulk DivVar Analysis'!$I$60,"")</f>
        <v/>
      </c>
      <c r="H2546" s="338" t="str">
        <f>IF(ISNUMBER(E2546), IF(G2546&gt;'Bulk DivVar Analysis'!$J$62,"Pass","Fail"),"")</f>
        <v/>
      </c>
      <c r="I2546" s="338" t="str">
        <f t="shared" si="41"/>
        <v/>
      </c>
      <c r="J2546" s="339"/>
      <c r="K2546" s="339"/>
      <c r="L2546" s="339"/>
      <c r="M2546" s="339"/>
      <c r="N2546" s="339"/>
      <c r="O2546" s="339"/>
      <c r="P2546" s="339"/>
      <c r="Q2546" s="339"/>
    </row>
    <row r="2547" spans="1:17" ht="13.5" customHeight="1">
      <c r="A2547" s="481"/>
      <c r="B2547" s="481"/>
      <c r="C2547" s="481"/>
      <c r="D2547" s="481"/>
      <c r="E2547" s="481"/>
      <c r="F2547" s="339"/>
      <c r="G2547" s="340" t="str">
        <f>IF(ISNUMBER(E2547),E2547/'Bulk DivVar Analysis'!$I$60,"")</f>
        <v/>
      </c>
      <c r="H2547" s="338" t="str">
        <f>IF(ISNUMBER(E2547), IF(G2547&gt;'Bulk DivVar Analysis'!$J$62,"Pass","Fail"),"")</f>
        <v/>
      </c>
      <c r="I2547" s="338" t="str">
        <f t="shared" si="41"/>
        <v/>
      </c>
      <c r="J2547" s="339"/>
      <c r="K2547" s="339"/>
      <c r="L2547" s="339"/>
      <c r="M2547" s="339"/>
      <c r="N2547" s="339"/>
      <c r="O2547" s="339"/>
      <c r="P2547" s="339"/>
      <c r="Q2547" s="339"/>
    </row>
    <row r="2548" spans="1:17" ht="13.5" customHeight="1">
      <c r="A2548" s="481"/>
      <c r="B2548" s="481"/>
      <c r="C2548" s="481"/>
      <c r="D2548" s="481"/>
      <c r="E2548" s="481"/>
      <c r="F2548" s="339"/>
      <c r="G2548" s="340" t="str">
        <f>IF(ISNUMBER(E2548),E2548/'Bulk DivVar Analysis'!$I$60,"")</f>
        <v/>
      </c>
      <c r="H2548" s="338" t="str">
        <f>IF(ISNUMBER(E2548), IF(G2548&gt;'Bulk DivVar Analysis'!$J$62,"Pass","Fail"),"")</f>
        <v/>
      </c>
      <c r="I2548" s="338" t="str">
        <f t="shared" si="41"/>
        <v/>
      </c>
      <c r="J2548" s="339"/>
      <c r="K2548" s="339"/>
      <c r="L2548" s="339"/>
      <c r="M2548" s="339"/>
      <c r="N2548" s="339"/>
      <c r="O2548" s="339"/>
      <c r="P2548" s="339"/>
      <c r="Q2548" s="339"/>
    </row>
    <row r="2549" spans="1:17" ht="13.5" customHeight="1">
      <c r="A2549" s="481"/>
      <c r="B2549" s="481"/>
      <c r="C2549" s="481"/>
      <c r="D2549" s="481"/>
      <c r="E2549" s="481"/>
      <c r="F2549" s="339"/>
      <c r="G2549" s="340" t="str">
        <f>IF(ISNUMBER(E2549),E2549/'Bulk DivVar Analysis'!$I$60,"")</f>
        <v/>
      </c>
      <c r="H2549" s="338" t="str">
        <f>IF(ISNUMBER(E2549), IF(G2549&gt;'Bulk DivVar Analysis'!$J$62,"Pass","Fail"),"")</f>
        <v/>
      </c>
      <c r="I2549" s="338" t="str">
        <f t="shared" si="41"/>
        <v/>
      </c>
      <c r="J2549" s="339"/>
      <c r="K2549" s="339"/>
      <c r="L2549" s="339"/>
      <c r="M2549" s="339"/>
      <c r="N2549" s="339"/>
      <c r="O2549" s="339"/>
      <c r="P2549" s="339"/>
      <c r="Q2549" s="339"/>
    </row>
    <row r="2550" spans="1:17" ht="13.5" customHeight="1">
      <c r="A2550" s="481"/>
      <c r="B2550" s="481"/>
      <c r="C2550" s="481"/>
      <c r="D2550" s="481"/>
      <c r="E2550" s="481"/>
      <c r="F2550" s="339"/>
      <c r="G2550" s="340" t="str">
        <f>IF(ISNUMBER(E2550),E2550/'Bulk DivVar Analysis'!$I$60,"")</f>
        <v/>
      </c>
      <c r="H2550" s="338" t="str">
        <f>IF(ISNUMBER(E2550), IF(G2550&gt;'Bulk DivVar Analysis'!$J$62,"Pass","Fail"),"")</f>
        <v/>
      </c>
      <c r="I2550" s="338" t="str">
        <f t="shared" si="41"/>
        <v/>
      </c>
      <c r="J2550" s="339"/>
      <c r="K2550" s="339"/>
      <c r="L2550" s="339"/>
      <c r="M2550" s="339"/>
      <c r="N2550" s="339"/>
      <c r="O2550" s="339"/>
      <c r="P2550" s="339"/>
      <c r="Q2550" s="339"/>
    </row>
    <row r="2551" spans="1:17" ht="13.5" customHeight="1">
      <c r="A2551" s="481"/>
      <c r="B2551" s="481"/>
      <c r="C2551" s="481"/>
      <c r="D2551" s="481"/>
      <c r="E2551" s="481"/>
      <c r="F2551" s="339"/>
      <c r="G2551" s="340" t="str">
        <f>IF(ISNUMBER(E2551),E2551/'Bulk DivVar Analysis'!$I$60,"")</f>
        <v/>
      </c>
      <c r="H2551" s="338" t="str">
        <f>IF(ISNUMBER(E2551), IF(G2551&gt;'Bulk DivVar Analysis'!$J$62,"Pass","Fail"),"")</f>
        <v/>
      </c>
      <c r="I2551" s="338" t="str">
        <f t="shared" si="41"/>
        <v/>
      </c>
      <c r="J2551" s="339"/>
      <c r="K2551" s="339"/>
      <c r="L2551" s="339"/>
      <c r="M2551" s="339"/>
      <c r="N2551" s="339"/>
      <c r="O2551" s="339"/>
      <c r="P2551" s="339"/>
      <c r="Q2551" s="339"/>
    </row>
    <row r="2552" spans="1:17" ht="13.5" customHeight="1">
      <c r="A2552" s="481"/>
      <c r="B2552" s="481"/>
      <c r="C2552" s="481"/>
      <c r="D2552" s="481"/>
      <c r="E2552" s="481"/>
      <c r="F2552" s="339"/>
      <c r="G2552" s="340" t="str">
        <f>IF(ISNUMBER(E2552),E2552/'Bulk DivVar Analysis'!$I$60,"")</f>
        <v/>
      </c>
      <c r="H2552" s="338" t="str">
        <f>IF(ISNUMBER(E2552), IF(G2552&gt;'Bulk DivVar Analysis'!$J$62,"Pass","Fail"),"")</f>
        <v/>
      </c>
      <c r="I2552" s="338" t="str">
        <f t="shared" si="41"/>
        <v/>
      </c>
      <c r="J2552" s="339"/>
      <c r="K2552" s="339"/>
      <c r="L2552" s="339"/>
      <c r="M2552" s="339"/>
      <c r="N2552" s="339"/>
      <c r="O2552" s="339"/>
      <c r="P2552" s="339"/>
      <c r="Q2552" s="339"/>
    </row>
    <row r="2553" spans="1:17" ht="13.5" customHeight="1">
      <c r="A2553" s="481"/>
      <c r="B2553" s="481"/>
      <c r="C2553" s="481"/>
      <c r="D2553" s="481"/>
      <c r="E2553" s="481"/>
      <c r="F2553" s="339"/>
      <c r="G2553" s="340" t="str">
        <f>IF(ISNUMBER(E2553),E2553/'Bulk DivVar Analysis'!$I$60,"")</f>
        <v/>
      </c>
      <c r="H2553" s="338" t="str">
        <f>IF(ISNUMBER(E2553), IF(G2553&gt;'Bulk DivVar Analysis'!$J$62,"Pass","Fail"),"")</f>
        <v/>
      </c>
      <c r="I2553" s="338" t="str">
        <f t="shared" si="41"/>
        <v/>
      </c>
      <c r="J2553" s="339"/>
      <c r="K2553" s="339"/>
      <c r="L2553" s="339"/>
      <c r="M2553" s="339"/>
      <c r="N2553" s="339"/>
      <c r="O2553" s="339"/>
      <c r="P2553" s="339"/>
      <c r="Q2553" s="339"/>
    </row>
    <row r="2554" spans="1:17" ht="13.5" customHeight="1">
      <c r="A2554" s="481"/>
      <c r="B2554" s="481"/>
      <c r="C2554" s="481"/>
      <c r="D2554" s="481"/>
      <c r="E2554" s="481"/>
      <c r="F2554" s="339"/>
      <c r="G2554" s="340" t="str">
        <f>IF(ISNUMBER(E2554),E2554/'Bulk DivVar Analysis'!$I$60,"")</f>
        <v/>
      </c>
      <c r="H2554" s="338" t="str">
        <f>IF(ISNUMBER(E2554), IF(G2554&gt;'Bulk DivVar Analysis'!$J$62,"Pass","Fail"),"")</f>
        <v/>
      </c>
      <c r="I2554" s="338" t="str">
        <f t="shared" si="41"/>
        <v/>
      </c>
      <c r="J2554" s="339"/>
      <c r="K2554" s="339"/>
      <c r="L2554" s="339"/>
      <c r="M2554" s="339"/>
      <c r="N2554" s="339"/>
      <c r="O2554" s="339"/>
      <c r="P2554" s="339"/>
      <c r="Q2554" s="339"/>
    </row>
    <row r="2555" spans="1:17" ht="13.5" customHeight="1">
      <c r="A2555" s="481"/>
      <c r="B2555" s="481"/>
      <c r="C2555" s="481"/>
      <c r="D2555" s="481"/>
      <c r="E2555" s="481"/>
      <c r="F2555" s="339"/>
      <c r="G2555" s="340" t="str">
        <f>IF(ISNUMBER(E2555),E2555/'Bulk DivVar Analysis'!$I$60,"")</f>
        <v/>
      </c>
      <c r="H2555" s="338" t="str">
        <f>IF(ISNUMBER(E2555), IF(G2555&gt;'Bulk DivVar Analysis'!$J$62,"Pass","Fail"),"")</f>
        <v/>
      </c>
      <c r="I2555" s="338" t="str">
        <f t="shared" si="41"/>
        <v/>
      </c>
      <c r="J2555" s="339"/>
      <c r="K2555" s="339"/>
      <c r="L2555" s="339"/>
      <c r="M2555" s="339"/>
      <c r="N2555" s="339"/>
      <c r="O2555" s="339"/>
      <c r="P2555" s="339"/>
      <c r="Q2555" s="339"/>
    </row>
    <row r="2556" spans="1:17" ht="13.5" customHeight="1">
      <c r="A2556" s="481"/>
      <c r="B2556" s="481"/>
      <c r="C2556" s="481"/>
      <c r="D2556" s="481"/>
      <c r="E2556" s="481"/>
      <c r="F2556" s="339"/>
      <c r="G2556" s="340" t="str">
        <f>IF(ISNUMBER(E2556),E2556/'Bulk DivVar Analysis'!$I$60,"")</f>
        <v/>
      </c>
      <c r="H2556" s="338" t="str">
        <f>IF(ISNUMBER(E2556), IF(G2556&gt;'Bulk DivVar Analysis'!$J$62,"Pass","Fail"),"")</f>
        <v/>
      </c>
      <c r="I2556" s="338" t="str">
        <f t="shared" si="41"/>
        <v/>
      </c>
      <c r="J2556" s="339"/>
      <c r="K2556" s="339"/>
      <c r="L2556" s="339"/>
      <c r="M2556" s="339"/>
      <c r="N2556" s="339"/>
      <c r="O2556" s="339"/>
      <c r="P2556" s="339"/>
      <c r="Q2556" s="339"/>
    </row>
    <row r="2557" spans="1:17" ht="13.5" customHeight="1">
      <c r="A2557" s="481"/>
      <c r="B2557" s="481"/>
      <c r="C2557" s="481"/>
      <c r="D2557" s="481"/>
      <c r="E2557" s="481"/>
      <c r="F2557" s="339"/>
      <c r="G2557" s="340" t="str">
        <f>IF(ISNUMBER(E2557),E2557/'Bulk DivVar Analysis'!$I$60,"")</f>
        <v/>
      </c>
      <c r="H2557" s="338" t="str">
        <f>IF(ISNUMBER(E2557), IF(G2557&gt;'Bulk DivVar Analysis'!$J$62,"Pass","Fail"),"")</f>
        <v/>
      </c>
      <c r="I2557" s="338" t="str">
        <f t="shared" si="41"/>
        <v/>
      </c>
      <c r="J2557" s="339"/>
      <c r="K2557" s="339"/>
      <c r="L2557" s="339"/>
      <c r="M2557" s="339"/>
      <c r="N2557" s="339"/>
      <c r="O2557" s="339"/>
      <c r="P2557" s="339"/>
      <c r="Q2557" s="339"/>
    </row>
    <row r="2558" spans="1:17" ht="13.5" customHeight="1">
      <c r="A2558" s="481"/>
      <c r="B2558" s="481"/>
      <c r="C2558" s="481"/>
      <c r="D2558" s="481"/>
      <c r="E2558" s="481"/>
      <c r="F2558" s="339"/>
      <c r="G2558" s="340" t="str">
        <f>IF(ISNUMBER(E2558),E2558/'Bulk DivVar Analysis'!$I$60,"")</f>
        <v/>
      </c>
      <c r="H2558" s="338" t="str">
        <f>IF(ISNUMBER(E2558), IF(G2558&gt;'Bulk DivVar Analysis'!$J$62,"Pass","Fail"),"")</f>
        <v/>
      </c>
      <c r="I2558" s="338" t="str">
        <f t="shared" si="41"/>
        <v/>
      </c>
      <c r="J2558" s="339"/>
      <c r="K2558" s="339"/>
      <c r="L2558" s="339"/>
      <c r="M2558" s="339"/>
      <c r="N2558" s="339"/>
      <c r="O2558" s="339"/>
      <c r="P2558" s="339"/>
      <c r="Q2558" s="339"/>
    </row>
    <row r="2559" spans="1:17" ht="13.5" customHeight="1">
      <c r="A2559" s="481"/>
      <c r="B2559" s="481"/>
      <c r="C2559" s="481"/>
      <c r="D2559" s="481"/>
      <c r="E2559" s="481"/>
      <c r="F2559" s="339"/>
      <c r="G2559" s="340" t="str">
        <f>IF(ISNUMBER(E2559),E2559/'Bulk DivVar Analysis'!$I$60,"")</f>
        <v/>
      </c>
      <c r="H2559" s="338" t="str">
        <f>IF(ISNUMBER(E2559), IF(G2559&gt;'Bulk DivVar Analysis'!$J$62,"Pass","Fail"),"")</f>
        <v/>
      </c>
      <c r="I2559" s="338" t="str">
        <f t="shared" si="41"/>
        <v/>
      </c>
      <c r="J2559" s="339"/>
      <c r="K2559" s="339"/>
      <c r="L2559" s="339"/>
      <c r="M2559" s="339"/>
      <c r="N2559" s="339"/>
      <c r="O2559" s="339"/>
      <c r="P2559" s="339"/>
      <c r="Q2559" s="339"/>
    </row>
    <row r="2560" spans="1:17" ht="13.5" customHeight="1">
      <c r="A2560" s="481"/>
      <c r="B2560" s="481"/>
      <c r="C2560" s="481"/>
      <c r="D2560" s="481"/>
      <c r="E2560" s="481"/>
      <c r="F2560" s="339"/>
      <c r="G2560" s="340" t="str">
        <f>IF(ISNUMBER(E2560),E2560/'Bulk DivVar Analysis'!$I$60,"")</f>
        <v/>
      </c>
      <c r="H2560" s="338" t="str">
        <f>IF(ISNUMBER(E2560), IF(G2560&gt;'Bulk DivVar Analysis'!$J$62,"Pass","Fail"),"")</f>
        <v/>
      </c>
      <c r="I2560" s="338" t="str">
        <f t="shared" si="41"/>
        <v/>
      </c>
      <c r="J2560" s="339"/>
      <c r="K2560" s="339"/>
      <c r="L2560" s="339"/>
      <c r="M2560" s="339"/>
      <c r="N2560" s="339"/>
      <c r="O2560" s="339"/>
      <c r="P2560" s="339"/>
      <c r="Q2560" s="339"/>
    </row>
    <row r="2561" spans="1:17" ht="13.5" customHeight="1">
      <c r="A2561" s="481"/>
      <c r="B2561" s="481"/>
      <c r="C2561" s="481"/>
      <c r="D2561" s="481"/>
      <c r="E2561" s="481"/>
      <c r="F2561" s="339"/>
      <c r="G2561" s="340" t="str">
        <f>IF(ISNUMBER(E2561),E2561/'Bulk DivVar Analysis'!$I$60,"")</f>
        <v/>
      </c>
      <c r="H2561" s="338" t="str">
        <f>IF(ISNUMBER(E2561), IF(G2561&gt;'Bulk DivVar Analysis'!$J$62,"Pass","Fail"),"")</f>
        <v/>
      </c>
      <c r="I2561" s="338" t="str">
        <f t="shared" si="41"/>
        <v/>
      </c>
      <c r="J2561" s="339"/>
      <c r="K2561" s="339"/>
      <c r="L2561" s="339"/>
      <c r="M2561" s="339"/>
      <c r="N2561" s="339"/>
      <c r="O2561" s="339"/>
      <c r="P2561" s="339"/>
      <c r="Q2561" s="339"/>
    </row>
    <row r="2562" spans="1:17" ht="13.5" customHeight="1">
      <c r="A2562" s="481"/>
      <c r="B2562" s="481"/>
      <c r="C2562" s="481"/>
      <c r="D2562" s="481"/>
      <c r="E2562" s="481"/>
      <c r="F2562" s="339"/>
      <c r="G2562" s="340" t="str">
        <f>IF(ISNUMBER(E2562),E2562/'Bulk DivVar Analysis'!$I$60,"")</f>
        <v/>
      </c>
      <c r="H2562" s="338" t="str">
        <f>IF(ISNUMBER(E2562), IF(G2562&gt;'Bulk DivVar Analysis'!$J$62,"Pass","Fail"),"")</f>
        <v/>
      </c>
      <c r="I2562" s="338" t="str">
        <f t="shared" si="41"/>
        <v/>
      </c>
      <c r="J2562" s="339"/>
      <c r="K2562" s="339"/>
      <c r="L2562" s="339"/>
      <c r="M2562" s="339"/>
      <c r="N2562" s="339"/>
      <c r="O2562" s="339"/>
      <c r="P2562" s="339"/>
      <c r="Q2562" s="339"/>
    </row>
    <row r="2563" spans="1:17" ht="13.5" customHeight="1">
      <c r="A2563" s="481"/>
      <c r="B2563" s="481"/>
      <c r="C2563" s="481"/>
      <c r="D2563" s="481"/>
      <c r="E2563" s="481"/>
      <c r="F2563" s="339"/>
      <c r="G2563" s="340" t="str">
        <f>IF(ISNUMBER(E2563),E2563/'Bulk DivVar Analysis'!$I$60,"")</f>
        <v/>
      </c>
      <c r="H2563" s="338" t="str">
        <f>IF(ISNUMBER(E2563), IF(G2563&gt;'Bulk DivVar Analysis'!$J$62,"Pass","Fail"),"")</f>
        <v/>
      </c>
      <c r="I2563" s="338" t="str">
        <f t="shared" ref="I2563:I2626" si="42">_xlfn.TEXTJOIN("_",TRUE,B2563,C2563)</f>
        <v/>
      </c>
      <c r="J2563" s="339"/>
      <c r="K2563" s="339"/>
      <c r="L2563" s="339"/>
      <c r="M2563" s="339"/>
      <c r="N2563" s="339"/>
      <c r="O2563" s="339"/>
      <c r="P2563" s="339"/>
      <c r="Q2563" s="339"/>
    </row>
    <row r="2564" spans="1:17" ht="13.5" customHeight="1">
      <c r="A2564" s="481"/>
      <c r="B2564" s="481"/>
      <c r="C2564" s="481"/>
      <c r="D2564" s="481"/>
      <c r="E2564" s="481"/>
      <c r="F2564" s="339"/>
      <c r="G2564" s="340" t="str">
        <f>IF(ISNUMBER(E2564),E2564/'Bulk DivVar Analysis'!$I$60,"")</f>
        <v/>
      </c>
      <c r="H2564" s="338" t="str">
        <f>IF(ISNUMBER(E2564), IF(G2564&gt;'Bulk DivVar Analysis'!$J$62,"Pass","Fail"),"")</f>
        <v/>
      </c>
      <c r="I2564" s="338" t="str">
        <f t="shared" si="42"/>
        <v/>
      </c>
      <c r="J2564" s="339"/>
      <c r="K2564" s="339"/>
      <c r="L2564" s="339"/>
      <c r="M2564" s="339"/>
      <c r="N2564" s="339"/>
      <c r="O2564" s="339"/>
      <c r="P2564" s="339"/>
      <c r="Q2564" s="339"/>
    </row>
    <row r="2565" spans="1:17" ht="13.5" customHeight="1">
      <c r="A2565" s="481"/>
      <c r="B2565" s="481"/>
      <c r="C2565" s="481"/>
      <c r="D2565" s="481"/>
      <c r="E2565" s="481"/>
      <c r="F2565" s="339"/>
      <c r="G2565" s="340" t="str">
        <f>IF(ISNUMBER(E2565),E2565/'Bulk DivVar Analysis'!$I$60,"")</f>
        <v/>
      </c>
      <c r="H2565" s="338" t="str">
        <f>IF(ISNUMBER(E2565), IF(G2565&gt;'Bulk DivVar Analysis'!$J$62,"Pass","Fail"),"")</f>
        <v/>
      </c>
      <c r="I2565" s="338" t="str">
        <f t="shared" si="42"/>
        <v/>
      </c>
      <c r="J2565" s="339"/>
      <c r="K2565" s="339"/>
      <c r="L2565" s="339"/>
      <c r="M2565" s="339"/>
      <c r="N2565" s="339"/>
      <c r="O2565" s="339"/>
      <c r="P2565" s="339"/>
      <c r="Q2565" s="339"/>
    </row>
    <row r="2566" spans="1:17" ht="13.5" customHeight="1">
      <c r="A2566" s="481"/>
      <c r="B2566" s="481"/>
      <c r="C2566" s="481"/>
      <c r="D2566" s="481"/>
      <c r="E2566" s="481"/>
      <c r="F2566" s="339"/>
      <c r="G2566" s="340" t="str">
        <f>IF(ISNUMBER(E2566),E2566/'Bulk DivVar Analysis'!$I$60,"")</f>
        <v/>
      </c>
      <c r="H2566" s="338" t="str">
        <f>IF(ISNUMBER(E2566), IF(G2566&gt;'Bulk DivVar Analysis'!$J$62,"Pass","Fail"),"")</f>
        <v/>
      </c>
      <c r="I2566" s="338" t="str">
        <f t="shared" si="42"/>
        <v/>
      </c>
      <c r="J2566" s="339"/>
      <c r="K2566" s="339"/>
      <c r="L2566" s="339"/>
      <c r="M2566" s="339"/>
      <c r="N2566" s="339"/>
      <c r="O2566" s="339"/>
      <c r="P2566" s="339"/>
      <c r="Q2566" s="339"/>
    </row>
    <row r="2567" spans="1:17" ht="13.5" customHeight="1">
      <c r="A2567" s="481"/>
      <c r="B2567" s="481"/>
      <c r="C2567" s="481"/>
      <c r="D2567" s="481"/>
      <c r="E2567" s="481"/>
      <c r="F2567" s="339"/>
      <c r="G2567" s="340" t="str">
        <f>IF(ISNUMBER(E2567),E2567/'Bulk DivVar Analysis'!$I$60,"")</f>
        <v/>
      </c>
      <c r="H2567" s="338" t="str">
        <f>IF(ISNUMBER(E2567), IF(G2567&gt;'Bulk DivVar Analysis'!$J$62,"Pass","Fail"),"")</f>
        <v/>
      </c>
      <c r="I2567" s="338" t="str">
        <f t="shared" si="42"/>
        <v/>
      </c>
      <c r="J2567" s="339"/>
      <c r="K2567" s="339"/>
      <c r="L2567" s="339"/>
      <c r="M2567" s="339"/>
      <c r="N2567" s="339"/>
      <c r="O2567" s="339"/>
      <c r="P2567" s="339"/>
      <c r="Q2567" s="339"/>
    </row>
    <row r="2568" spans="1:17" ht="13.5" customHeight="1">
      <c r="A2568" s="481"/>
      <c r="B2568" s="481"/>
      <c r="C2568" s="481"/>
      <c r="D2568" s="481"/>
      <c r="E2568" s="481"/>
      <c r="F2568" s="339"/>
      <c r="G2568" s="340" t="str">
        <f>IF(ISNUMBER(E2568),E2568/'Bulk DivVar Analysis'!$I$60,"")</f>
        <v/>
      </c>
      <c r="H2568" s="338" t="str">
        <f>IF(ISNUMBER(E2568), IF(G2568&gt;'Bulk DivVar Analysis'!$J$62,"Pass","Fail"),"")</f>
        <v/>
      </c>
      <c r="I2568" s="338" t="str">
        <f t="shared" si="42"/>
        <v/>
      </c>
      <c r="J2568" s="339"/>
      <c r="K2568" s="339"/>
      <c r="L2568" s="339"/>
      <c r="M2568" s="339"/>
      <c r="N2568" s="339"/>
      <c r="O2568" s="339"/>
      <c r="P2568" s="339"/>
      <c r="Q2568" s="339"/>
    </row>
    <row r="2569" spans="1:17" ht="13.5" customHeight="1">
      <c r="A2569" s="481"/>
      <c r="B2569" s="481"/>
      <c r="C2569" s="481"/>
      <c r="D2569" s="481"/>
      <c r="E2569" s="481"/>
      <c r="F2569" s="339"/>
      <c r="G2569" s="340" t="str">
        <f>IF(ISNUMBER(E2569),E2569/'Bulk DivVar Analysis'!$I$60,"")</f>
        <v/>
      </c>
      <c r="H2569" s="338" t="str">
        <f>IF(ISNUMBER(E2569), IF(G2569&gt;'Bulk DivVar Analysis'!$J$62,"Pass","Fail"),"")</f>
        <v/>
      </c>
      <c r="I2569" s="338" t="str">
        <f t="shared" si="42"/>
        <v/>
      </c>
      <c r="J2569" s="339"/>
      <c r="K2569" s="339"/>
      <c r="L2569" s="339"/>
      <c r="M2569" s="339"/>
      <c r="N2569" s="339"/>
      <c r="O2569" s="339"/>
      <c r="P2569" s="339"/>
      <c r="Q2569" s="339"/>
    </row>
    <row r="2570" spans="1:17" ht="13.5" customHeight="1">
      <c r="A2570" s="481"/>
      <c r="B2570" s="481"/>
      <c r="C2570" s="481"/>
      <c r="D2570" s="481"/>
      <c r="E2570" s="481"/>
      <c r="F2570" s="339"/>
      <c r="G2570" s="340" t="str">
        <f>IF(ISNUMBER(E2570),E2570/'Bulk DivVar Analysis'!$I$60,"")</f>
        <v/>
      </c>
      <c r="H2570" s="338" t="str">
        <f>IF(ISNUMBER(E2570), IF(G2570&gt;'Bulk DivVar Analysis'!$J$62,"Pass","Fail"),"")</f>
        <v/>
      </c>
      <c r="I2570" s="338" t="str">
        <f t="shared" si="42"/>
        <v/>
      </c>
      <c r="J2570" s="339"/>
      <c r="K2570" s="339"/>
      <c r="L2570" s="339"/>
      <c r="M2570" s="339"/>
      <c r="N2570" s="339"/>
      <c r="O2570" s="339"/>
      <c r="P2570" s="339"/>
      <c r="Q2570" s="339"/>
    </row>
    <row r="2571" spans="1:17" ht="13.5" customHeight="1">
      <c r="A2571" s="481"/>
      <c r="B2571" s="481"/>
      <c r="C2571" s="481"/>
      <c r="D2571" s="481"/>
      <c r="E2571" s="481"/>
      <c r="F2571" s="339"/>
      <c r="G2571" s="340" t="str">
        <f>IF(ISNUMBER(E2571),E2571/'Bulk DivVar Analysis'!$I$60,"")</f>
        <v/>
      </c>
      <c r="H2571" s="338" t="str">
        <f>IF(ISNUMBER(E2571), IF(G2571&gt;'Bulk DivVar Analysis'!$J$62,"Pass","Fail"),"")</f>
        <v/>
      </c>
      <c r="I2571" s="338" t="str">
        <f t="shared" si="42"/>
        <v/>
      </c>
      <c r="J2571" s="339"/>
      <c r="K2571" s="339"/>
      <c r="L2571" s="339"/>
      <c r="M2571" s="339"/>
      <c r="N2571" s="339"/>
      <c r="O2571" s="339"/>
      <c r="P2571" s="339"/>
      <c r="Q2571" s="339"/>
    </row>
    <row r="2572" spans="1:17" ht="13.5" customHeight="1">
      <c r="A2572" s="481"/>
      <c r="B2572" s="481"/>
      <c r="C2572" s="481"/>
      <c r="D2572" s="481"/>
      <c r="E2572" s="481"/>
      <c r="F2572" s="339"/>
      <c r="G2572" s="340" t="str">
        <f>IF(ISNUMBER(E2572),E2572/'Bulk DivVar Analysis'!$I$60,"")</f>
        <v/>
      </c>
      <c r="H2572" s="338" t="str">
        <f>IF(ISNUMBER(E2572), IF(G2572&gt;'Bulk DivVar Analysis'!$J$62,"Pass","Fail"),"")</f>
        <v/>
      </c>
      <c r="I2572" s="338" t="str">
        <f t="shared" si="42"/>
        <v/>
      </c>
      <c r="J2572" s="339"/>
      <c r="K2572" s="339"/>
      <c r="L2572" s="339"/>
      <c r="M2572" s="339"/>
      <c r="N2572" s="339"/>
      <c r="O2572" s="339"/>
      <c r="P2572" s="339"/>
      <c r="Q2572" s="339"/>
    </row>
    <row r="2573" spans="1:17" ht="13.5" customHeight="1">
      <c r="A2573" s="481"/>
      <c r="B2573" s="481"/>
      <c r="C2573" s="481"/>
      <c r="D2573" s="481"/>
      <c r="E2573" s="481"/>
      <c r="F2573" s="339"/>
      <c r="G2573" s="340" t="str">
        <f>IF(ISNUMBER(E2573),E2573/'Bulk DivVar Analysis'!$I$60,"")</f>
        <v/>
      </c>
      <c r="H2573" s="338" t="str">
        <f>IF(ISNUMBER(E2573), IF(G2573&gt;'Bulk DivVar Analysis'!$J$62,"Pass","Fail"),"")</f>
        <v/>
      </c>
      <c r="I2573" s="338" t="str">
        <f t="shared" si="42"/>
        <v/>
      </c>
      <c r="J2573" s="339"/>
      <c r="K2573" s="339"/>
      <c r="L2573" s="339"/>
      <c r="M2573" s="339"/>
      <c r="N2573" s="339"/>
      <c r="O2573" s="339"/>
      <c r="P2573" s="339"/>
      <c r="Q2573" s="339"/>
    </row>
    <row r="2574" spans="1:17" ht="13.5" customHeight="1">
      <c r="A2574" s="481"/>
      <c r="B2574" s="481"/>
      <c r="C2574" s="481"/>
      <c r="D2574" s="481"/>
      <c r="E2574" s="481"/>
      <c r="F2574" s="339"/>
      <c r="G2574" s="340" t="str">
        <f>IF(ISNUMBER(E2574),E2574/'Bulk DivVar Analysis'!$I$60,"")</f>
        <v/>
      </c>
      <c r="H2574" s="338" t="str">
        <f>IF(ISNUMBER(E2574), IF(G2574&gt;'Bulk DivVar Analysis'!$J$62,"Pass","Fail"),"")</f>
        <v/>
      </c>
      <c r="I2574" s="338" t="str">
        <f t="shared" si="42"/>
        <v/>
      </c>
      <c r="J2574" s="339"/>
      <c r="K2574" s="339"/>
      <c r="L2574" s="339"/>
      <c r="M2574" s="339"/>
      <c r="N2574" s="339"/>
      <c r="O2574" s="339"/>
      <c r="P2574" s="339"/>
      <c r="Q2574" s="339"/>
    </row>
    <row r="2575" spans="1:17" ht="13.5" customHeight="1">
      <c r="A2575" s="481"/>
      <c r="B2575" s="481"/>
      <c r="C2575" s="481"/>
      <c r="D2575" s="481"/>
      <c r="E2575" s="481"/>
      <c r="F2575" s="339"/>
      <c r="G2575" s="340" t="str">
        <f>IF(ISNUMBER(E2575),E2575/'Bulk DivVar Analysis'!$I$60,"")</f>
        <v/>
      </c>
      <c r="H2575" s="338" t="str">
        <f>IF(ISNUMBER(E2575), IF(G2575&gt;'Bulk DivVar Analysis'!$J$62,"Pass","Fail"),"")</f>
        <v/>
      </c>
      <c r="I2575" s="338" t="str">
        <f t="shared" si="42"/>
        <v/>
      </c>
      <c r="J2575" s="339"/>
      <c r="K2575" s="339"/>
      <c r="L2575" s="339"/>
      <c r="M2575" s="339"/>
      <c r="N2575" s="339"/>
      <c r="O2575" s="339"/>
      <c r="P2575" s="339"/>
      <c r="Q2575" s="339"/>
    </row>
    <row r="2576" spans="1:17" ht="13.5" customHeight="1">
      <c r="A2576" s="481"/>
      <c r="B2576" s="481"/>
      <c r="C2576" s="481"/>
      <c r="D2576" s="481"/>
      <c r="E2576" s="481"/>
      <c r="F2576" s="339"/>
      <c r="G2576" s="340" t="str">
        <f>IF(ISNUMBER(E2576),E2576/'Bulk DivVar Analysis'!$I$60,"")</f>
        <v/>
      </c>
      <c r="H2576" s="338" t="str">
        <f>IF(ISNUMBER(E2576), IF(G2576&gt;'Bulk DivVar Analysis'!$J$62,"Pass","Fail"),"")</f>
        <v/>
      </c>
      <c r="I2576" s="338" t="str">
        <f t="shared" si="42"/>
        <v/>
      </c>
      <c r="J2576" s="339"/>
      <c r="K2576" s="339"/>
      <c r="L2576" s="339"/>
      <c r="M2576" s="339"/>
      <c r="N2576" s="339"/>
      <c r="O2576" s="339"/>
      <c r="P2576" s="339"/>
      <c r="Q2576" s="339"/>
    </row>
    <row r="2577" spans="1:17" ht="13.5" customHeight="1">
      <c r="A2577" s="481"/>
      <c r="B2577" s="481"/>
      <c r="C2577" s="481"/>
      <c r="D2577" s="481"/>
      <c r="E2577" s="481"/>
      <c r="F2577" s="339"/>
      <c r="G2577" s="340" t="str">
        <f>IF(ISNUMBER(E2577),E2577/'Bulk DivVar Analysis'!$I$60,"")</f>
        <v/>
      </c>
      <c r="H2577" s="338" t="str">
        <f>IF(ISNUMBER(E2577), IF(G2577&gt;'Bulk DivVar Analysis'!$J$62,"Pass","Fail"),"")</f>
        <v/>
      </c>
      <c r="I2577" s="338" t="str">
        <f t="shared" si="42"/>
        <v/>
      </c>
      <c r="J2577" s="339"/>
      <c r="K2577" s="339"/>
      <c r="L2577" s="339"/>
      <c r="M2577" s="339"/>
      <c r="N2577" s="339"/>
      <c r="O2577" s="339"/>
      <c r="P2577" s="339"/>
      <c r="Q2577" s="339"/>
    </row>
    <row r="2578" spans="1:17" ht="13.5" customHeight="1">
      <c r="A2578" s="481"/>
      <c r="B2578" s="481"/>
      <c r="C2578" s="481"/>
      <c r="D2578" s="481"/>
      <c r="E2578" s="481"/>
      <c r="F2578" s="339"/>
      <c r="G2578" s="340" t="str">
        <f>IF(ISNUMBER(E2578),E2578/'Bulk DivVar Analysis'!$I$60,"")</f>
        <v/>
      </c>
      <c r="H2578" s="338" t="str">
        <f>IF(ISNUMBER(E2578), IF(G2578&gt;'Bulk DivVar Analysis'!$J$62,"Pass","Fail"),"")</f>
        <v/>
      </c>
      <c r="I2578" s="338" t="str">
        <f t="shared" si="42"/>
        <v/>
      </c>
      <c r="J2578" s="339"/>
      <c r="K2578" s="339"/>
      <c r="L2578" s="339"/>
      <c r="M2578" s="339"/>
      <c r="N2578" s="339"/>
      <c r="O2578" s="339"/>
      <c r="P2578" s="339"/>
      <c r="Q2578" s="339"/>
    </row>
    <row r="2579" spans="1:17" ht="13.5" customHeight="1">
      <c r="A2579" s="481"/>
      <c r="B2579" s="481"/>
      <c r="C2579" s="481"/>
      <c r="D2579" s="481"/>
      <c r="E2579" s="481"/>
      <c r="F2579" s="339"/>
      <c r="G2579" s="340" t="str">
        <f>IF(ISNUMBER(E2579),E2579/'Bulk DivVar Analysis'!$I$60,"")</f>
        <v/>
      </c>
      <c r="H2579" s="338" t="str">
        <f>IF(ISNUMBER(E2579), IF(G2579&gt;'Bulk DivVar Analysis'!$J$62,"Pass","Fail"),"")</f>
        <v/>
      </c>
      <c r="I2579" s="338" t="str">
        <f t="shared" si="42"/>
        <v/>
      </c>
      <c r="J2579" s="339"/>
      <c r="K2579" s="339"/>
      <c r="L2579" s="339"/>
      <c r="M2579" s="339"/>
      <c r="N2579" s="339"/>
      <c r="O2579" s="339"/>
      <c r="P2579" s="339"/>
      <c r="Q2579" s="339"/>
    </row>
    <row r="2580" spans="1:17" ht="13.5" customHeight="1">
      <c r="A2580" s="481"/>
      <c r="B2580" s="481"/>
      <c r="C2580" s="481"/>
      <c r="D2580" s="481"/>
      <c r="E2580" s="481"/>
      <c r="F2580" s="339"/>
      <c r="G2580" s="340" t="str">
        <f>IF(ISNUMBER(E2580),E2580/'Bulk DivVar Analysis'!$I$60,"")</f>
        <v/>
      </c>
      <c r="H2580" s="338" t="str">
        <f>IF(ISNUMBER(E2580), IF(G2580&gt;'Bulk DivVar Analysis'!$J$62,"Pass","Fail"),"")</f>
        <v/>
      </c>
      <c r="I2580" s="338" t="str">
        <f t="shared" si="42"/>
        <v/>
      </c>
      <c r="J2580" s="339"/>
      <c r="K2580" s="339"/>
      <c r="L2580" s="339"/>
      <c r="M2580" s="339"/>
      <c r="N2580" s="339"/>
      <c r="O2580" s="339"/>
      <c r="P2580" s="339"/>
      <c r="Q2580" s="339"/>
    </row>
    <row r="2581" spans="1:17" ht="13.5" customHeight="1">
      <c r="A2581" s="481"/>
      <c r="B2581" s="481"/>
      <c r="C2581" s="481"/>
      <c r="D2581" s="481"/>
      <c r="E2581" s="481"/>
      <c r="F2581" s="339"/>
      <c r="G2581" s="340" t="str">
        <f>IF(ISNUMBER(E2581),E2581/'Bulk DivVar Analysis'!$I$60,"")</f>
        <v/>
      </c>
      <c r="H2581" s="338" t="str">
        <f>IF(ISNUMBER(E2581), IF(G2581&gt;'Bulk DivVar Analysis'!$J$62,"Pass","Fail"),"")</f>
        <v/>
      </c>
      <c r="I2581" s="338" t="str">
        <f t="shared" si="42"/>
        <v/>
      </c>
      <c r="J2581" s="339"/>
      <c r="K2581" s="339"/>
      <c r="L2581" s="339"/>
      <c r="M2581" s="339"/>
      <c r="N2581" s="339"/>
      <c r="O2581" s="339"/>
      <c r="P2581" s="339"/>
      <c r="Q2581" s="339"/>
    </row>
    <row r="2582" spans="1:17" ht="13.5" customHeight="1">
      <c r="A2582" s="481"/>
      <c r="B2582" s="481"/>
      <c r="C2582" s="481"/>
      <c r="D2582" s="481"/>
      <c r="E2582" s="481"/>
      <c r="F2582" s="339"/>
      <c r="G2582" s="340" t="str">
        <f>IF(ISNUMBER(E2582),E2582/'Bulk DivVar Analysis'!$I$60,"")</f>
        <v/>
      </c>
      <c r="H2582" s="338" t="str">
        <f>IF(ISNUMBER(E2582), IF(G2582&gt;'Bulk DivVar Analysis'!$J$62,"Pass","Fail"),"")</f>
        <v/>
      </c>
      <c r="I2582" s="338" t="str">
        <f t="shared" si="42"/>
        <v/>
      </c>
      <c r="J2582" s="339"/>
      <c r="K2582" s="339"/>
      <c r="L2582" s="339"/>
      <c r="M2582" s="339"/>
      <c r="N2582" s="339"/>
      <c r="O2582" s="339"/>
      <c r="P2582" s="339"/>
      <c r="Q2582" s="339"/>
    </row>
    <row r="2583" spans="1:17" ht="13.5" customHeight="1">
      <c r="A2583" s="481"/>
      <c r="B2583" s="481"/>
      <c r="C2583" s="481"/>
      <c r="D2583" s="481"/>
      <c r="E2583" s="481"/>
      <c r="F2583" s="339"/>
      <c r="G2583" s="340" t="str">
        <f>IF(ISNUMBER(E2583),E2583/'Bulk DivVar Analysis'!$I$60,"")</f>
        <v/>
      </c>
      <c r="H2583" s="338" t="str">
        <f>IF(ISNUMBER(E2583), IF(G2583&gt;'Bulk DivVar Analysis'!$J$62,"Pass","Fail"),"")</f>
        <v/>
      </c>
      <c r="I2583" s="338" t="str">
        <f t="shared" si="42"/>
        <v/>
      </c>
      <c r="J2583" s="339"/>
      <c r="K2583" s="339"/>
      <c r="L2583" s="339"/>
      <c r="M2583" s="339"/>
      <c r="N2583" s="339"/>
      <c r="O2583" s="339"/>
      <c r="P2583" s="339"/>
      <c r="Q2583" s="339"/>
    </row>
    <row r="2584" spans="1:17" ht="13.5" customHeight="1">
      <c r="A2584" s="481"/>
      <c r="B2584" s="481"/>
      <c r="C2584" s="481"/>
      <c r="D2584" s="481"/>
      <c r="E2584" s="481"/>
      <c r="F2584" s="339"/>
      <c r="G2584" s="340" t="str">
        <f>IF(ISNUMBER(E2584),E2584/'Bulk DivVar Analysis'!$I$60,"")</f>
        <v/>
      </c>
      <c r="H2584" s="338" t="str">
        <f>IF(ISNUMBER(E2584), IF(G2584&gt;'Bulk DivVar Analysis'!$J$62,"Pass","Fail"),"")</f>
        <v/>
      </c>
      <c r="I2584" s="338" t="str">
        <f t="shared" si="42"/>
        <v/>
      </c>
      <c r="J2584" s="339"/>
      <c r="K2584" s="339"/>
      <c r="L2584" s="339"/>
      <c r="M2584" s="339"/>
      <c r="N2584" s="339"/>
      <c r="O2584" s="339"/>
      <c r="P2584" s="339"/>
      <c r="Q2584" s="339"/>
    </row>
    <row r="2585" spans="1:17" ht="13.5" customHeight="1">
      <c r="A2585" s="481"/>
      <c r="B2585" s="481"/>
      <c r="C2585" s="481"/>
      <c r="D2585" s="481"/>
      <c r="E2585" s="481"/>
      <c r="F2585" s="339"/>
      <c r="G2585" s="340" t="str">
        <f>IF(ISNUMBER(E2585),E2585/'Bulk DivVar Analysis'!$I$60,"")</f>
        <v/>
      </c>
      <c r="H2585" s="338" t="str">
        <f>IF(ISNUMBER(E2585), IF(G2585&gt;'Bulk DivVar Analysis'!$J$62,"Pass","Fail"),"")</f>
        <v/>
      </c>
      <c r="I2585" s="338" t="str">
        <f t="shared" si="42"/>
        <v/>
      </c>
      <c r="J2585" s="339"/>
      <c r="K2585" s="339"/>
      <c r="L2585" s="339"/>
      <c r="M2585" s="339"/>
      <c r="N2585" s="339"/>
      <c r="O2585" s="339"/>
      <c r="P2585" s="339"/>
      <c r="Q2585" s="339"/>
    </row>
    <row r="2586" spans="1:17" ht="13.5" customHeight="1">
      <c r="A2586" s="481"/>
      <c r="B2586" s="481"/>
      <c r="C2586" s="481"/>
      <c r="D2586" s="481"/>
      <c r="E2586" s="481"/>
      <c r="F2586" s="339"/>
      <c r="G2586" s="340" t="str">
        <f>IF(ISNUMBER(E2586),E2586/'Bulk DivVar Analysis'!$I$60,"")</f>
        <v/>
      </c>
      <c r="H2586" s="338" t="str">
        <f>IF(ISNUMBER(E2586), IF(G2586&gt;'Bulk DivVar Analysis'!$J$62,"Pass","Fail"),"")</f>
        <v/>
      </c>
      <c r="I2586" s="338" t="str">
        <f t="shared" si="42"/>
        <v/>
      </c>
      <c r="J2586" s="339"/>
      <c r="K2586" s="339"/>
      <c r="L2586" s="339"/>
      <c r="M2586" s="339"/>
      <c r="N2586" s="339"/>
      <c r="O2586" s="339"/>
      <c r="P2586" s="339"/>
      <c r="Q2586" s="339"/>
    </row>
    <row r="2587" spans="1:17" ht="13.5" customHeight="1">
      <c r="A2587" s="481"/>
      <c r="B2587" s="481"/>
      <c r="C2587" s="481"/>
      <c r="D2587" s="481"/>
      <c r="E2587" s="481"/>
      <c r="F2587" s="339"/>
      <c r="G2587" s="340" t="str">
        <f>IF(ISNUMBER(E2587),E2587/'Bulk DivVar Analysis'!$I$60,"")</f>
        <v/>
      </c>
      <c r="H2587" s="338" t="str">
        <f>IF(ISNUMBER(E2587), IF(G2587&gt;'Bulk DivVar Analysis'!$J$62,"Pass","Fail"),"")</f>
        <v/>
      </c>
      <c r="I2587" s="338" t="str">
        <f t="shared" si="42"/>
        <v/>
      </c>
      <c r="J2587" s="339"/>
      <c r="K2587" s="339"/>
      <c r="L2587" s="339"/>
      <c r="M2587" s="339"/>
      <c r="N2587" s="339"/>
      <c r="O2587" s="339"/>
      <c r="P2587" s="339"/>
      <c r="Q2587" s="339"/>
    </row>
    <row r="2588" spans="1:17" ht="13.5" customHeight="1">
      <c r="A2588" s="481"/>
      <c r="B2588" s="481"/>
      <c r="C2588" s="481"/>
      <c r="D2588" s="481"/>
      <c r="E2588" s="481"/>
      <c r="F2588" s="339"/>
      <c r="G2588" s="340" t="str">
        <f>IF(ISNUMBER(E2588),E2588/'Bulk DivVar Analysis'!$I$60,"")</f>
        <v/>
      </c>
      <c r="H2588" s="338" t="str">
        <f>IF(ISNUMBER(E2588), IF(G2588&gt;'Bulk DivVar Analysis'!$J$62,"Pass","Fail"),"")</f>
        <v/>
      </c>
      <c r="I2588" s="338" t="str">
        <f t="shared" si="42"/>
        <v/>
      </c>
      <c r="J2588" s="339"/>
      <c r="K2588" s="339"/>
      <c r="L2588" s="339"/>
      <c r="M2588" s="339"/>
      <c r="N2588" s="339"/>
      <c r="O2588" s="339"/>
      <c r="P2588" s="339"/>
      <c r="Q2588" s="339"/>
    </row>
    <row r="2589" spans="1:17" ht="13.5" customHeight="1">
      <c r="A2589" s="481"/>
      <c r="B2589" s="481"/>
      <c r="C2589" s="481"/>
      <c r="D2589" s="481"/>
      <c r="E2589" s="481"/>
      <c r="F2589" s="339"/>
      <c r="G2589" s="340" t="str">
        <f>IF(ISNUMBER(E2589),E2589/'Bulk DivVar Analysis'!$I$60,"")</f>
        <v/>
      </c>
      <c r="H2589" s="338" t="str">
        <f>IF(ISNUMBER(E2589), IF(G2589&gt;'Bulk DivVar Analysis'!$J$62,"Pass","Fail"),"")</f>
        <v/>
      </c>
      <c r="I2589" s="338" t="str">
        <f t="shared" si="42"/>
        <v/>
      </c>
      <c r="J2589" s="339"/>
      <c r="K2589" s="339"/>
      <c r="L2589" s="339"/>
      <c r="M2589" s="339"/>
      <c r="N2589" s="339"/>
      <c r="O2589" s="339"/>
      <c r="P2589" s="339"/>
      <c r="Q2589" s="339"/>
    </row>
    <row r="2590" spans="1:17" ht="13.5" customHeight="1">
      <c r="A2590" s="481"/>
      <c r="B2590" s="481"/>
      <c r="C2590" s="481"/>
      <c r="D2590" s="481"/>
      <c r="E2590" s="481"/>
      <c r="F2590" s="339"/>
      <c r="G2590" s="340" t="str">
        <f>IF(ISNUMBER(E2590),E2590/'Bulk DivVar Analysis'!$I$60,"")</f>
        <v/>
      </c>
      <c r="H2590" s="338" t="str">
        <f>IF(ISNUMBER(E2590), IF(G2590&gt;'Bulk DivVar Analysis'!$J$62,"Pass","Fail"),"")</f>
        <v/>
      </c>
      <c r="I2590" s="338" t="str">
        <f t="shared" si="42"/>
        <v/>
      </c>
      <c r="J2590" s="339"/>
      <c r="K2590" s="339"/>
      <c r="L2590" s="339"/>
      <c r="M2590" s="339"/>
      <c r="N2590" s="339"/>
      <c r="O2590" s="339"/>
      <c r="P2590" s="339"/>
      <c r="Q2590" s="339"/>
    </row>
    <row r="2591" spans="1:17" ht="13.5" customHeight="1">
      <c r="A2591" s="481"/>
      <c r="B2591" s="481"/>
      <c r="C2591" s="481"/>
      <c r="D2591" s="481"/>
      <c r="E2591" s="481"/>
      <c r="F2591" s="339"/>
      <c r="G2591" s="340" t="str">
        <f>IF(ISNUMBER(E2591),E2591/'Bulk DivVar Analysis'!$I$60,"")</f>
        <v/>
      </c>
      <c r="H2591" s="338" t="str">
        <f>IF(ISNUMBER(E2591), IF(G2591&gt;'Bulk DivVar Analysis'!$J$62,"Pass","Fail"),"")</f>
        <v/>
      </c>
      <c r="I2591" s="338" t="str">
        <f t="shared" si="42"/>
        <v/>
      </c>
      <c r="J2591" s="339"/>
      <c r="K2591" s="339"/>
      <c r="L2591" s="339"/>
      <c r="M2591" s="339"/>
      <c r="N2591" s="339"/>
      <c r="O2591" s="339"/>
      <c r="P2591" s="339"/>
      <c r="Q2591" s="339"/>
    </row>
    <row r="2592" spans="1:17" ht="13.5" customHeight="1">
      <c r="A2592" s="481"/>
      <c r="B2592" s="481"/>
      <c r="C2592" s="481"/>
      <c r="D2592" s="481"/>
      <c r="E2592" s="481"/>
      <c r="F2592" s="339"/>
      <c r="G2592" s="340" t="str">
        <f>IF(ISNUMBER(E2592),E2592/'Bulk DivVar Analysis'!$I$60,"")</f>
        <v/>
      </c>
      <c r="H2592" s="338" t="str">
        <f>IF(ISNUMBER(E2592), IF(G2592&gt;'Bulk DivVar Analysis'!$J$62,"Pass","Fail"),"")</f>
        <v/>
      </c>
      <c r="I2592" s="338" t="str">
        <f t="shared" si="42"/>
        <v/>
      </c>
      <c r="J2592" s="339"/>
      <c r="K2592" s="339"/>
      <c r="L2592" s="339"/>
      <c r="M2592" s="339"/>
      <c r="N2592" s="339"/>
      <c r="O2592" s="339"/>
      <c r="P2592" s="339"/>
      <c r="Q2592" s="339"/>
    </row>
    <row r="2593" spans="1:17" ht="13.5" customHeight="1">
      <c r="A2593" s="481"/>
      <c r="B2593" s="481"/>
      <c r="C2593" s="481"/>
      <c r="D2593" s="481"/>
      <c r="E2593" s="481"/>
      <c r="F2593" s="339"/>
      <c r="G2593" s="340" t="str">
        <f>IF(ISNUMBER(E2593),E2593/'Bulk DivVar Analysis'!$I$60,"")</f>
        <v/>
      </c>
      <c r="H2593" s="338" t="str">
        <f>IF(ISNUMBER(E2593), IF(G2593&gt;'Bulk DivVar Analysis'!$J$62,"Pass","Fail"),"")</f>
        <v/>
      </c>
      <c r="I2593" s="338" t="str">
        <f t="shared" si="42"/>
        <v/>
      </c>
      <c r="J2593" s="339"/>
      <c r="K2593" s="339"/>
      <c r="L2593" s="339"/>
      <c r="M2593" s="339"/>
      <c r="N2593" s="339"/>
      <c r="O2593" s="339"/>
      <c r="P2593" s="339"/>
      <c r="Q2593" s="339"/>
    </row>
    <row r="2594" spans="1:17" ht="13.5" customHeight="1">
      <c r="A2594" s="481"/>
      <c r="B2594" s="481"/>
      <c r="C2594" s="481"/>
      <c r="D2594" s="481"/>
      <c r="E2594" s="481"/>
      <c r="F2594" s="339"/>
      <c r="G2594" s="340" t="str">
        <f>IF(ISNUMBER(E2594),E2594/'Bulk DivVar Analysis'!$I$60,"")</f>
        <v/>
      </c>
      <c r="H2594" s="338" t="str">
        <f>IF(ISNUMBER(E2594), IF(G2594&gt;'Bulk DivVar Analysis'!$J$62,"Pass","Fail"),"")</f>
        <v/>
      </c>
      <c r="I2594" s="338" t="str">
        <f t="shared" si="42"/>
        <v/>
      </c>
      <c r="J2594" s="339"/>
      <c r="K2594" s="339"/>
      <c r="L2594" s="339"/>
      <c r="M2594" s="339"/>
      <c r="N2594" s="339"/>
      <c r="O2594" s="339"/>
      <c r="P2594" s="339"/>
      <c r="Q2594" s="339"/>
    </row>
    <row r="2595" spans="1:17" ht="13.5" customHeight="1">
      <c r="A2595" s="481"/>
      <c r="B2595" s="481"/>
      <c r="C2595" s="481"/>
      <c r="D2595" s="481"/>
      <c r="E2595" s="481"/>
      <c r="F2595" s="339"/>
      <c r="G2595" s="340" t="str">
        <f>IF(ISNUMBER(E2595),E2595/'Bulk DivVar Analysis'!$I$60,"")</f>
        <v/>
      </c>
      <c r="H2595" s="338" t="str">
        <f>IF(ISNUMBER(E2595), IF(G2595&gt;'Bulk DivVar Analysis'!$J$62,"Pass","Fail"),"")</f>
        <v/>
      </c>
      <c r="I2595" s="338" t="str">
        <f t="shared" si="42"/>
        <v/>
      </c>
      <c r="J2595" s="339"/>
      <c r="K2595" s="339"/>
      <c r="L2595" s="339"/>
      <c r="M2595" s="339"/>
      <c r="N2595" s="339"/>
      <c r="O2595" s="339"/>
      <c r="P2595" s="339"/>
      <c r="Q2595" s="339"/>
    </row>
    <row r="2596" spans="1:17" ht="13.5" customHeight="1">
      <c r="A2596" s="481"/>
      <c r="B2596" s="481"/>
      <c r="C2596" s="481"/>
      <c r="D2596" s="481"/>
      <c r="E2596" s="481"/>
      <c r="F2596" s="339"/>
      <c r="G2596" s="340" t="str">
        <f>IF(ISNUMBER(E2596),E2596/'Bulk DivVar Analysis'!$I$60,"")</f>
        <v/>
      </c>
      <c r="H2596" s="338" t="str">
        <f>IF(ISNUMBER(E2596), IF(G2596&gt;'Bulk DivVar Analysis'!$J$62,"Pass","Fail"),"")</f>
        <v/>
      </c>
      <c r="I2596" s="338" t="str">
        <f t="shared" si="42"/>
        <v/>
      </c>
      <c r="J2596" s="339"/>
      <c r="K2596" s="339"/>
      <c r="L2596" s="339"/>
      <c r="M2596" s="339"/>
      <c r="N2596" s="339"/>
      <c r="O2596" s="339"/>
      <c r="P2596" s="339"/>
      <c r="Q2596" s="339"/>
    </row>
    <row r="2597" spans="1:17" ht="13.5" customHeight="1">
      <c r="A2597" s="481"/>
      <c r="B2597" s="481"/>
      <c r="C2597" s="481"/>
      <c r="D2597" s="481"/>
      <c r="E2597" s="481"/>
      <c r="F2597" s="339"/>
      <c r="G2597" s="340" t="str">
        <f>IF(ISNUMBER(E2597),E2597/'Bulk DivVar Analysis'!$I$60,"")</f>
        <v/>
      </c>
      <c r="H2597" s="338" t="str">
        <f>IF(ISNUMBER(E2597), IF(G2597&gt;'Bulk DivVar Analysis'!$J$62,"Pass","Fail"),"")</f>
        <v/>
      </c>
      <c r="I2597" s="338" t="str">
        <f t="shared" si="42"/>
        <v/>
      </c>
      <c r="J2597" s="339"/>
      <c r="K2597" s="339"/>
      <c r="L2597" s="339"/>
      <c r="M2597" s="339"/>
      <c r="N2597" s="339"/>
      <c r="O2597" s="339"/>
      <c r="P2597" s="339"/>
      <c r="Q2597" s="339"/>
    </row>
    <row r="2598" spans="1:17" ht="13.5" customHeight="1">
      <c r="A2598" s="481"/>
      <c r="B2598" s="481"/>
      <c r="C2598" s="481"/>
      <c r="D2598" s="481"/>
      <c r="E2598" s="481"/>
      <c r="F2598" s="339"/>
      <c r="G2598" s="340" t="str">
        <f>IF(ISNUMBER(E2598),E2598/'Bulk DivVar Analysis'!$I$60,"")</f>
        <v/>
      </c>
      <c r="H2598" s="338" t="str">
        <f>IF(ISNUMBER(E2598), IF(G2598&gt;'Bulk DivVar Analysis'!$J$62,"Pass","Fail"),"")</f>
        <v/>
      </c>
      <c r="I2598" s="338" t="str">
        <f t="shared" si="42"/>
        <v/>
      </c>
      <c r="J2598" s="339"/>
      <c r="K2598" s="339"/>
      <c r="L2598" s="339"/>
      <c r="M2598" s="339"/>
      <c r="N2598" s="339"/>
      <c r="O2598" s="339"/>
      <c r="P2598" s="339"/>
      <c r="Q2598" s="339"/>
    </row>
    <row r="2599" spans="1:17" ht="13.5" customHeight="1">
      <c r="A2599" s="481"/>
      <c r="B2599" s="481"/>
      <c r="C2599" s="481"/>
      <c r="D2599" s="481"/>
      <c r="E2599" s="481"/>
      <c r="F2599" s="339"/>
      <c r="G2599" s="340" t="str">
        <f>IF(ISNUMBER(E2599),E2599/'Bulk DivVar Analysis'!$I$60,"")</f>
        <v/>
      </c>
      <c r="H2599" s="338" t="str">
        <f>IF(ISNUMBER(E2599), IF(G2599&gt;'Bulk DivVar Analysis'!$J$62,"Pass","Fail"),"")</f>
        <v/>
      </c>
      <c r="I2599" s="338" t="str">
        <f t="shared" si="42"/>
        <v/>
      </c>
      <c r="J2599" s="339"/>
      <c r="K2599" s="339"/>
      <c r="L2599" s="339"/>
      <c r="M2599" s="339"/>
      <c r="N2599" s="339"/>
      <c r="O2599" s="339"/>
      <c r="P2599" s="339"/>
      <c r="Q2599" s="339"/>
    </row>
    <row r="2600" spans="1:17" ht="13.5" customHeight="1">
      <c r="A2600" s="481"/>
      <c r="B2600" s="481"/>
      <c r="C2600" s="481"/>
      <c r="D2600" s="481"/>
      <c r="E2600" s="481"/>
      <c r="F2600" s="339"/>
      <c r="G2600" s="340" t="str">
        <f>IF(ISNUMBER(E2600),E2600/'Bulk DivVar Analysis'!$I$60,"")</f>
        <v/>
      </c>
      <c r="H2600" s="338" t="str">
        <f>IF(ISNUMBER(E2600), IF(G2600&gt;'Bulk DivVar Analysis'!$J$62,"Pass","Fail"),"")</f>
        <v/>
      </c>
      <c r="I2600" s="338" t="str">
        <f t="shared" si="42"/>
        <v/>
      </c>
      <c r="J2600" s="339"/>
      <c r="K2600" s="339"/>
      <c r="L2600" s="339"/>
      <c r="M2600" s="339"/>
      <c r="N2600" s="339"/>
      <c r="O2600" s="339"/>
      <c r="P2600" s="339"/>
      <c r="Q2600" s="339"/>
    </row>
    <row r="2601" spans="1:17" ht="13.5" customHeight="1">
      <c r="A2601" s="481"/>
      <c r="B2601" s="481"/>
      <c r="C2601" s="481"/>
      <c r="D2601" s="481"/>
      <c r="E2601" s="481"/>
      <c r="F2601" s="339"/>
      <c r="G2601" s="340" t="str">
        <f>IF(ISNUMBER(E2601),E2601/'Bulk DivVar Analysis'!$I$60,"")</f>
        <v/>
      </c>
      <c r="H2601" s="338" t="str">
        <f>IF(ISNUMBER(E2601), IF(G2601&gt;'Bulk DivVar Analysis'!$J$62,"Pass","Fail"),"")</f>
        <v/>
      </c>
      <c r="I2601" s="338" t="str">
        <f t="shared" si="42"/>
        <v/>
      </c>
      <c r="J2601" s="339"/>
      <c r="K2601" s="339"/>
      <c r="L2601" s="339"/>
      <c r="M2601" s="339"/>
      <c r="N2601" s="339"/>
      <c r="O2601" s="339"/>
      <c r="P2601" s="339"/>
      <c r="Q2601" s="339"/>
    </row>
    <row r="2602" spans="1:17" ht="13.5" customHeight="1">
      <c r="A2602" s="481"/>
      <c r="B2602" s="481"/>
      <c r="C2602" s="481"/>
      <c r="D2602" s="481"/>
      <c r="E2602" s="481"/>
      <c r="F2602" s="339"/>
      <c r="G2602" s="340" t="str">
        <f>IF(ISNUMBER(E2602),E2602/'Bulk DivVar Analysis'!$I$60,"")</f>
        <v/>
      </c>
      <c r="H2602" s="338" t="str">
        <f>IF(ISNUMBER(E2602), IF(G2602&gt;'Bulk DivVar Analysis'!$J$62,"Pass","Fail"),"")</f>
        <v/>
      </c>
      <c r="I2602" s="338" t="str">
        <f t="shared" si="42"/>
        <v/>
      </c>
      <c r="J2602" s="339"/>
      <c r="K2602" s="339"/>
      <c r="L2602" s="339"/>
      <c r="M2602" s="339"/>
      <c r="N2602" s="339"/>
      <c r="O2602" s="339"/>
      <c r="P2602" s="339"/>
      <c r="Q2602" s="339"/>
    </row>
    <row r="2603" spans="1:17" ht="13.5" customHeight="1">
      <c r="A2603" s="481"/>
      <c r="B2603" s="481"/>
      <c r="C2603" s="481"/>
      <c r="D2603" s="481"/>
      <c r="E2603" s="481"/>
      <c r="F2603" s="339"/>
      <c r="G2603" s="340" t="str">
        <f>IF(ISNUMBER(E2603),E2603/'Bulk DivVar Analysis'!$I$60,"")</f>
        <v/>
      </c>
      <c r="H2603" s="338" t="str">
        <f>IF(ISNUMBER(E2603), IF(G2603&gt;'Bulk DivVar Analysis'!$J$62,"Pass","Fail"),"")</f>
        <v/>
      </c>
      <c r="I2603" s="338" t="str">
        <f t="shared" si="42"/>
        <v/>
      </c>
      <c r="J2603" s="339"/>
      <c r="K2603" s="339"/>
      <c r="L2603" s="339"/>
      <c r="M2603" s="339"/>
      <c r="N2603" s="339"/>
      <c r="O2603" s="339"/>
      <c r="P2603" s="339"/>
      <c r="Q2603" s="339"/>
    </row>
    <row r="2604" spans="1:17" ht="13.5" customHeight="1">
      <c r="A2604" s="481"/>
      <c r="B2604" s="481"/>
      <c r="C2604" s="481"/>
      <c r="D2604" s="481"/>
      <c r="E2604" s="481"/>
      <c r="F2604" s="339"/>
      <c r="G2604" s="340" t="str">
        <f>IF(ISNUMBER(E2604),E2604/'Bulk DivVar Analysis'!$I$60,"")</f>
        <v/>
      </c>
      <c r="H2604" s="338" t="str">
        <f>IF(ISNUMBER(E2604), IF(G2604&gt;'Bulk DivVar Analysis'!$J$62,"Pass","Fail"),"")</f>
        <v/>
      </c>
      <c r="I2604" s="338" t="str">
        <f t="shared" si="42"/>
        <v/>
      </c>
      <c r="J2604" s="339"/>
      <c r="K2604" s="339"/>
      <c r="L2604" s="339"/>
      <c r="M2604" s="339"/>
      <c r="N2604" s="339"/>
      <c r="O2604" s="339"/>
      <c r="P2604" s="339"/>
      <c r="Q2604" s="339"/>
    </row>
    <row r="2605" spans="1:17" ht="13.5" customHeight="1">
      <c r="A2605" s="481"/>
      <c r="B2605" s="481"/>
      <c r="C2605" s="481"/>
      <c r="D2605" s="481"/>
      <c r="E2605" s="481"/>
      <c r="F2605" s="339"/>
      <c r="G2605" s="340" t="str">
        <f>IF(ISNUMBER(E2605),E2605/'Bulk DivVar Analysis'!$I$60,"")</f>
        <v/>
      </c>
      <c r="H2605" s="338" t="str">
        <f>IF(ISNUMBER(E2605), IF(G2605&gt;'Bulk DivVar Analysis'!$J$62,"Pass","Fail"),"")</f>
        <v/>
      </c>
      <c r="I2605" s="338" t="str">
        <f t="shared" si="42"/>
        <v/>
      </c>
      <c r="J2605" s="339"/>
      <c r="K2605" s="339"/>
      <c r="L2605" s="339"/>
      <c r="M2605" s="339"/>
      <c r="N2605" s="339"/>
      <c r="O2605" s="339"/>
      <c r="P2605" s="339"/>
      <c r="Q2605" s="339"/>
    </row>
    <row r="2606" spans="1:17" ht="13.5" customHeight="1">
      <c r="A2606" s="481"/>
      <c r="B2606" s="481"/>
      <c r="C2606" s="481"/>
      <c r="D2606" s="481"/>
      <c r="E2606" s="481"/>
      <c r="F2606" s="339"/>
      <c r="G2606" s="340" t="str">
        <f>IF(ISNUMBER(E2606),E2606/'Bulk DivVar Analysis'!$I$60,"")</f>
        <v/>
      </c>
      <c r="H2606" s="338" t="str">
        <f>IF(ISNUMBER(E2606), IF(G2606&gt;'Bulk DivVar Analysis'!$J$62,"Pass","Fail"),"")</f>
        <v/>
      </c>
      <c r="I2606" s="338" t="str">
        <f t="shared" si="42"/>
        <v/>
      </c>
      <c r="J2606" s="339"/>
      <c r="K2606" s="339"/>
      <c r="L2606" s="339"/>
      <c r="M2606" s="339"/>
      <c r="N2606" s="339"/>
      <c r="O2606" s="339"/>
      <c r="P2606" s="339"/>
      <c r="Q2606" s="339"/>
    </row>
    <row r="2607" spans="1:17" ht="13.5" customHeight="1">
      <c r="A2607" s="481"/>
      <c r="B2607" s="481"/>
      <c r="C2607" s="481"/>
      <c r="D2607" s="481"/>
      <c r="E2607" s="481"/>
      <c r="F2607" s="339"/>
      <c r="G2607" s="340" t="str">
        <f>IF(ISNUMBER(E2607),E2607/'Bulk DivVar Analysis'!$I$60,"")</f>
        <v/>
      </c>
      <c r="H2607" s="338" t="str">
        <f>IF(ISNUMBER(E2607), IF(G2607&gt;'Bulk DivVar Analysis'!$J$62,"Pass","Fail"),"")</f>
        <v/>
      </c>
      <c r="I2607" s="338" t="str">
        <f t="shared" si="42"/>
        <v/>
      </c>
      <c r="J2607" s="339"/>
      <c r="K2607" s="339"/>
      <c r="L2607" s="339"/>
      <c r="M2607" s="339"/>
      <c r="N2607" s="339"/>
      <c r="O2607" s="339"/>
      <c r="P2607" s="339"/>
      <c r="Q2607" s="339"/>
    </row>
    <row r="2608" spans="1:17" ht="13.5" customHeight="1">
      <c r="A2608" s="481"/>
      <c r="B2608" s="481"/>
      <c r="C2608" s="481"/>
      <c r="D2608" s="481"/>
      <c r="E2608" s="481"/>
      <c r="F2608" s="339"/>
      <c r="G2608" s="340" t="str">
        <f>IF(ISNUMBER(E2608),E2608/'Bulk DivVar Analysis'!$I$60,"")</f>
        <v/>
      </c>
      <c r="H2608" s="338" t="str">
        <f>IF(ISNUMBER(E2608), IF(G2608&gt;'Bulk DivVar Analysis'!$J$62,"Pass","Fail"),"")</f>
        <v/>
      </c>
      <c r="I2608" s="338" t="str">
        <f t="shared" si="42"/>
        <v/>
      </c>
      <c r="J2608" s="339"/>
      <c r="K2608" s="339"/>
      <c r="L2608" s="339"/>
      <c r="M2608" s="339"/>
      <c r="N2608" s="339"/>
      <c r="O2608" s="339"/>
      <c r="P2608" s="339"/>
      <c r="Q2608" s="339"/>
    </row>
    <row r="2609" spans="1:17" ht="13.5" customHeight="1">
      <c r="A2609" s="481"/>
      <c r="B2609" s="481"/>
      <c r="C2609" s="481"/>
      <c r="D2609" s="481"/>
      <c r="E2609" s="481"/>
      <c r="F2609" s="339"/>
      <c r="G2609" s="340" t="str">
        <f>IF(ISNUMBER(E2609),E2609/'Bulk DivVar Analysis'!$I$60,"")</f>
        <v/>
      </c>
      <c r="H2609" s="338" t="str">
        <f>IF(ISNUMBER(E2609), IF(G2609&gt;'Bulk DivVar Analysis'!$J$62,"Pass","Fail"),"")</f>
        <v/>
      </c>
      <c r="I2609" s="338" t="str">
        <f t="shared" si="42"/>
        <v/>
      </c>
      <c r="J2609" s="339"/>
      <c r="K2609" s="339"/>
      <c r="L2609" s="339"/>
      <c r="M2609" s="339"/>
      <c r="N2609" s="339"/>
      <c r="O2609" s="339"/>
      <c r="P2609" s="339"/>
      <c r="Q2609" s="339"/>
    </row>
    <row r="2610" spans="1:17" ht="13.5" customHeight="1">
      <c r="A2610" s="481"/>
      <c r="B2610" s="481"/>
      <c r="C2610" s="481"/>
      <c r="D2610" s="481"/>
      <c r="E2610" s="481"/>
      <c r="F2610" s="339"/>
      <c r="G2610" s="340" t="str">
        <f>IF(ISNUMBER(E2610),E2610/'Bulk DivVar Analysis'!$I$60,"")</f>
        <v/>
      </c>
      <c r="H2610" s="338" t="str">
        <f>IF(ISNUMBER(E2610), IF(G2610&gt;'Bulk DivVar Analysis'!$J$62,"Pass","Fail"),"")</f>
        <v/>
      </c>
      <c r="I2610" s="338" t="str">
        <f t="shared" si="42"/>
        <v/>
      </c>
      <c r="J2610" s="339"/>
      <c r="K2610" s="339"/>
      <c r="L2610" s="339"/>
      <c r="M2610" s="339"/>
      <c r="N2610" s="339"/>
      <c r="O2610" s="339"/>
      <c r="P2610" s="339"/>
      <c r="Q2610" s="339"/>
    </row>
    <row r="2611" spans="1:17" ht="13.5" customHeight="1">
      <c r="A2611" s="481"/>
      <c r="B2611" s="481"/>
      <c r="C2611" s="481"/>
      <c r="D2611" s="481"/>
      <c r="E2611" s="481"/>
      <c r="F2611" s="339"/>
      <c r="G2611" s="340" t="str">
        <f>IF(ISNUMBER(E2611),E2611/'Bulk DivVar Analysis'!$I$60,"")</f>
        <v/>
      </c>
      <c r="H2611" s="338" t="str">
        <f>IF(ISNUMBER(E2611), IF(G2611&gt;'Bulk DivVar Analysis'!$J$62,"Pass","Fail"),"")</f>
        <v/>
      </c>
      <c r="I2611" s="338" t="str">
        <f t="shared" si="42"/>
        <v/>
      </c>
      <c r="J2611" s="339"/>
      <c r="K2611" s="339"/>
      <c r="L2611" s="339"/>
      <c r="M2611" s="339"/>
      <c r="N2611" s="339"/>
      <c r="O2611" s="339"/>
      <c r="P2611" s="339"/>
      <c r="Q2611" s="339"/>
    </row>
    <row r="2612" spans="1:17" ht="13.5" customHeight="1">
      <c r="A2612" s="481"/>
      <c r="B2612" s="481"/>
      <c r="C2612" s="481"/>
      <c r="D2612" s="481"/>
      <c r="E2612" s="481"/>
      <c r="F2612" s="339"/>
      <c r="G2612" s="340" t="str">
        <f>IF(ISNUMBER(E2612),E2612/'Bulk DivVar Analysis'!$I$60,"")</f>
        <v/>
      </c>
      <c r="H2612" s="338" t="str">
        <f>IF(ISNUMBER(E2612), IF(G2612&gt;'Bulk DivVar Analysis'!$J$62,"Pass","Fail"),"")</f>
        <v/>
      </c>
      <c r="I2612" s="338" t="str">
        <f t="shared" si="42"/>
        <v/>
      </c>
      <c r="J2612" s="339"/>
      <c r="K2612" s="339"/>
      <c r="L2612" s="339"/>
      <c r="M2612" s="339"/>
      <c r="N2612" s="339"/>
      <c r="O2612" s="339"/>
      <c r="P2612" s="339"/>
      <c r="Q2612" s="339"/>
    </row>
    <row r="2613" spans="1:17" ht="13.5" customHeight="1">
      <c r="A2613" s="481"/>
      <c r="B2613" s="481"/>
      <c r="C2613" s="481"/>
      <c r="D2613" s="481"/>
      <c r="E2613" s="481"/>
      <c r="F2613" s="339"/>
      <c r="G2613" s="340" t="str">
        <f>IF(ISNUMBER(E2613),E2613/'Bulk DivVar Analysis'!$I$60,"")</f>
        <v/>
      </c>
      <c r="H2613" s="338" t="str">
        <f>IF(ISNUMBER(E2613), IF(G2613&gt;'Bulk DivVar Analysis'!$J$62,"Pass","Fail"),"")</f>
        <v/>
      </c>
      <c r="I2613" s="338" t="str">
        <f t="shared" si="42"/>
        <v/>
      </c>
      <c r="J2613" s="339"/>
      <c r="K2613" s="339"/>
      <c r="L2613" s="339"/>
      <c r="M2613" s="339"/>
      <c r="N2613" s="339"/>
      <c r="O2613" s="339"/>
      <c r="P2613" s="339"/>
      <c r="Q2613" s="339"/>
    </row>
    <row r="2614" spans="1:17" ht="13.5" customHeight="1">
      <c r="A2614" s="481"/>
      <c r="B2614" s="481"/>
      <c r="C2614" s="481"/>
      <c r="D2614" s="481"/>
      <c r="E2614" s="481"/>
      <c r="F2614" s="339"/>
      <c r="G2614" s="340" t="str">
        <f>IF(ISNUMBER(E2614),E2614/'Bulk DivVar Analysis'!$I$60,"")</f>
        <v/>
      </c>
      <c r="H2614" s="338" t="str">
        <f>IF(ISNUMBER(E2614), IF(G2614&gt;'Bulk DivVar Analysis'!$J$62,"Pass","Fail"),"")</f>
        <v/>
      </c>
      <c r="I2614" s="338" t="str">
        <f t="shared" si="42"/>
        <v/>
      </c>
      <c r="J2614" s="339"/>
      <c r="K2614" s="339"/>
      <c r="L2614" s="339"/>
      <c r="M2614" s="339"/>
      <c r="N2614" s="339"/>
      <c r="O2614" s="339"/>
      <c r="P2614" s="339"/>
      <c r="Q2614" s="339"/>
    </row>
    <row r="2615" spans="1:17" ht="13.5" customHeight="1">
      <c r="A2615" s="481"/>
      <c r="B2615" s="481"/>
      <c r="C2615" s="481"/>
      <c r="D2615" s="481"/>
      <c r="E2615" s="481"/>
      <c r="F2615" s="339"/>
      <c r="G2615" s="340" t="str">
        <f>IF(ISNUMBER(E2615),E2615/'Bulk DivVar Analysis'!$I$60,"")</f>
        <v/>
      </c>
      <c r="H2615" s="338" t="str">
        <f>IF(ISNUMBER(E2615), IF(G2615&gt;'Bulk DivVar Analysis'!$J$62,"Pass","Fail"),"")</f>
        <v/>
      </c>
      <c r="I2615" s="338" t="str">
        <f t="shared" si="42"/>
        <v/>
      </c>
      <c r="J2615" s="339"/>
      <c r="K2615" s="339"/>
      <c r="L2615" s="339"/>
      <c r="M2615" s="339"/>
      <c r="N2615" s="339"/>
      <c r="O2615" s="339"/>
      <c r="P2615" s="339"/>
      <c r="Q2615" s="339"/>
    </row>
    <row r="2616" spans="1:17" ht="13.5" customHeight="1">
      <c r="A2616" s="481"/>
      <c r="B2616" s="481"/>
      <c r="C2616" s="481"/>
      <c r="D2616" s="481"/>
      <c r="E2616" s="481"/>
      <c r="F2616" s="339"/>
      <c r="G2616" s="340" t="str">
        <f>IF(ISNUMBER(E2616),E2616/'Bulk DivVar Analysis'!$I$60,"")</f>
        <v/>
      </c>
      <c r="H2616" s="338" t="str">
        <f>IF(ISNUMBER(E2616), IF(G2616&gt;'Bulk DivVar Analysis'!$J$62,"Pass","Fail"),"")</f>
        <v/>
      </c>
      <c r="I2616" s="338" t="str">
        <f t="shared" si="42"/>
        <v/>
      </c>
      <c r="J2616" s="339"/>
      <c r="K2616" s="339"/>
      <c r="L2616" s="339"/>
      <c r="M2616" s="339"/>
      <c r="N2616" s="339"/>
      <c r="O2616" s="339"/>
      <c r="P2616" s="339"/>
      <c r="Q2616" s="339"/>
    </row>
    <row r="2617" spans="1:17" ht="13.5" customHeight="1">
      <c r="A2617" s="481"/>
      <c r="B2617" s="481"/>
      <c r="C2617" s="481"/>
      <c r="D2617" s="481"/>
      <c r="E2617" s="481"/>
      <c r="F2617" s="339"/>
      <c r="G2617" s="340" t="str">
        <f>IF(ISNUMBER(E2617),E2617/'Bulk DivVar Analysis'!$I$60,"")</f>
        <v/>
      </c>
      <c r="H2617" s="338" t="str">
        <f>IF(ISNUMBER(E2617), IF(G2617&gt;'Bulk DivVar Analysis'!$J$62,"Pass","Fail"),"")</f>
        <v/>
      </c>
      <c r="I2617" s="338" t="str">
        <f t="shared" si="42"/>
        <v/>
      </c>
      <c r="J2617" s="339"/>
      <c r="K2617" s="339"/>
      <c r="L2617" s="339"/>
      <c r="M2617" s="339"/>
      <c r="N2617" s="339"/>
      <c r="O2617" s="339"/>
      <c r="P2617" s="339"/>
      <c r="Q2617" s="339"/>
    </row>
    <row r="2618" spans="1:17" ht="13.5" customHeight="1">
      <c r="A2618" s="481"/>
      <c r="B2618" s="481"/>
      <c r="C2618" s="481"/>
      <c r="D2618" s="481"/>
      <c r="E2618" s="481"/>
      <c r="F2618" s="339"/>
      <c r="G2618" s="340" t="str">
        <f>IF(ISNUMBER(E2618),E2618/'Bulk DivVar Analysis'!$I$60,"")</f>
        <v/>
      </c>
      <c r="H2618" s="338" t="str">
        <f>IF(ISNUMBER(E2618), IF(G2618&gt;'Bulk DivVar Analysis'!$J$62,"Pass","Fail"),"")</f>
        <v/>
      </c>
      <c r="I2618" s="338" t="str">
        <f t="shared" si="42"/>
        <v/>
      </c>
      <c r="J2618" s="339"/>
      <c r="K2618" s="339"/>
      <c r="L2618" s="339"/>
      <c r="M2618" s="339"/>
      <c r="N2618" s="339"/>
      <c r="O2618" s="339"/>
      <c r="P2618" s="339"/>
      <c r="Q2618" s="339"/>
    </row>
    <row r="2619" spans="1:17" ht="13.5" customHeight="1">
      <c r="A2619" s="481"/>
      <c r="B2619" s="481"/>
      <c r="C2619" s="481"/>
      <c r="D2619" s="481"/>
      <c r="E2619" s="481"/>
      <c r="F2619" s="339"/>
      <c r="G2619" s="340" t="str">
        <f>IF(ISNUMBER(E2619),E2619/'Bulk DivVar Analysis'!$I$60,"")</f>
        <v/>
      </c>
      <c r="H2619" s="338" t="str">
        <f>IF(ISNUMBER(E2619), IF(G2619&gt;'Bulk DivVar Analysis'!$J$62,"Pass","Fail"),"")</f>
        <v/>
      </c>
      <c r="I2619" s="338" t="str">
        <f t="shared" si="42"/>
        <v/>
      </c>
      <c r="J2619" s="339"/>
      <c r="K2619" s="339"/>
      <c r="L2619" s="339"/>
      <c r="M2619" s="339"/>
      <c r="N2619" s="339"/>
      <c r="O2619" s="339"/>
      <c r="P2619" s="339"/>
      <c r="Q2619" s="339"/>
    </row>
    <row r="2620" spans="1:17" ht="13.5" customHeight="1">
      <c r="A2620" s="481"/>
      <c r="B2620" s="481"/>
      <c r="C2620" s="481"/>
      <c r="D2620" s="481"/>
      <c r="E2620" s="481"/>
      <c r="F2620" s="339"/>
      <c r="G2620" s="340" t="str">
        <f>IF(ISNUMBER(E2620),E2620/'Bulk DivVar Analysis'!$I$60,"")</f>
        <v/>
      </c>
      <c r="H2620" s="338" t="str">
        <f>IF(ISNUMBER(E2620), IF(G2620&gt;'Bulk DivVar Analysis'!$J$62,"Pass","Fail"),"")</f>
        <v/>
      </c>
      <c r="I2620" s="338" t="str">
        <f t="shared" si="42"/>
        <v/>
      </c>
      <c r="J2620" s="339"/>
      <c r="K2620" s="339"/>
      <c r="L2620" s="339"/>
      <c r="M2620" s="339"/>
      <c r="N2620" s="339"/>
      <c r="O2620" s="339"/>
      <c r="P2620" s="339"/>
      <c r="Q2620" s="339"/>
    </row>
    <row r="2621" spans="1:17" ht="13.5" customHeight="1">
      <c r="A2621" s="481"/>
      <c r="B2621" s="481"/>
      <c r="C2621" s="481"/>
      <c r="D2621" s="481"/>
      <c r="E2621" s="481"/>
      <c r="F2621" s="339"/>
      <c r="G2621" s="340" t="str">
        <f>IF(ISNUMBER(E2621),E2621/'Bulk DivVar Analysis'!$I$60,"")</f>
        <v/>
      </c>
      <c r="H2621" s="338" t="str">
        <f>IF(ISNUMBER(E2621), IF(G2621&gt;'Bulk DivVar Analysis'!$J$62,"Pass","Fail"),"")</f>
        <v/>
      </c>
      <c r="I2621" s="338" t="str">
        <f t="shared" si="42"/>
        <v/>
      </c>
      <c r="J2621" s="339"/>
      <c r="K2621" s="339"/>
      <c r="L2621" s="339"/>
      <c r="M2621" s="339"/>
      <c r="N2621" s="339"/>
      <c r="O2621" s="339"/>
      <c r="P2621" s="339"/>
      <c r="Q2621" s="339"/>
    </row>
    <row r="2622" spans="1:17" ht="13.5" customHeight="1">
      <c r="A2622" s="481"/>
      <c r="B2622" s="481"/>
      <c r="C2622" s="481"/>
      <c r="D2622" s="481"/>
      <c r="E2622" s="481"/>
      <c r="F2622" s="339"/>
      <c r="G2622" s="340" t="str">
        <f>IF(ISNUMBER(E2622),E2622/'Bulk DivVar Analysis'!$I$60,"")</f>
        <v/>
      </c>
      <c r="H2622" s="338" t="str">
        <f>IF(ISNUMBER(E2622), IF(G2622&gt;'Bulk DivVar Analysis'!$J$62,"Pass","Fail"),"")</f>
        <v/>
      </c>
      <c r="I2622" s="338" t="str">
        <f t="shared" si="42"/>
        <v/>
      </c>
      <c r="J2622" s="339"/>
      <c r="K2622" s="339"/>
      <c r="L2622" s="339"/>
      <c r="M2622" s="339"/>
      <c r="N2622" s="339"/>
      <c r="O2622" s="339"/>
      <c r="P2622" s="339"/>
      <c r="Q2622" s="339"/>
    </row>
    <row r="2623" spans="1:17" ht="13.5" customHeight="1">
      <c r="A2623" s="481"/>
      <c r="B2623" s="481"/>
      <c r="C2623" s="481"/>
      <c r="D2623" s="481"/>
      <c r="E2623" s="481"/>
      <c r="F2623" s="339"/>
      <c r="G2623" s="340" t="str">
        <f>IF(ISNUMBER(E2623),E2623/'Bulk DivVar Analysis'!$I$60,"")</f>
        <v/>
      </c>
      <c r="H2623" s="338" t="str">
        <f>IF(ISNUMBER(E2623), IF(G2623&gt;'Bulk DivVar Analysis'!$J$62,"Pass","Fail"),"")</f>
        <v/>
      </c>
      <c r="I2623" s="338" t="str">
        <f t="shared" si="42"/>
        <v/>
      </c>
      <c r="J2623" s="339"/>
      <c r="K2623" s="339"/>
      <c r="L2623" s="339"/>
      <c r="M2623" s="339"/>
      <c r="N2623" s="339"/>
      <c r="O2623" s="339"/>
      <c r="P2623" s="339"/>
      <c r="Q2623" s="339"/>
    </row>
    <row r="2624" spans="1:17" ht="13.5" customHeight="1">
      <c r="A2624" s="481"/>
      <c r="B2624" s="481"/>
      <c r="C2624" s="481"/>
      <c r="D2624" s="481"/>
      <c r="E2624" s="481"/>
      <c r="F2624" s="339"/>
      <c r="G2624" s="340" t="str">
        <f>IF(ISNUMBER(E2624),E2624/'Bulk DivVar Analysis'!$I$60,"")</f>
        <v/>
      </c>
      <c r="H2624" s="338" t="str">
        <f>IF(ISNUMBER(E2624), IF(G2624&gt;'Bulk DivVar Analysis'!$J$62,"Pass","Fail"),"")</f>
        <v/>
      </c>
      <c r="I2624" s="338" t="str">
        <f t="shared" si="42"/>
        <v/>
      </c>
      <c r="J2624" s="339"/>
      <c r="K2624" s="339"/>
      <c r="L2624" s="339"/>
      <c r="M2624" s="339"/>
      <c r="N2624" s="339"/>
      <c r="O2624" s="339"/>
      <c r="P2624" s="339"/>
      <c r="Q2624" s="339"/>
    </row>
    <row r="2625" spans="1:17" ht="13.5" customHeight="1">
      <c r="A2625" s="481"/>
      <c r="B2625" s="481"/>
      <c r="C2625" s="481"/>
      <c r="D2625" s="481"/>
      <c r="E2625" s="481"/>
      <c r="F2625" s="339"/>
      <c r="G2625" s="340" t="str">
        <f>IF(ISNUMBER(E2625),E2625/'Bulk DivVar Analysis'!$I$60,"")</f>
        <v/>
      </c>
      <c r="H2625" s="338" t="str">
        <f>IF(ISNUMBER(E2625), IF(G2625&gt;'Bulk DivVar Analysis'!$J$62,"Pass","Fail"),"")</f>
        <v/>
      </c>
      <c r="I2625" s="338" t="str">
        <f t="shared" si="42"/>
        <v/>
      </c>
      <c r="J2625" s="339"/>
      <c r="K2625" s="339"/>
      <c r="L2625" s="339"/>
      <c r="M2625" s="339"/>
      <c r="N2625" s="339"/>
      <c r="O2625" s="339"/>
      <c r="P2625" s="339"/>
      <c r="Q2625" s="339"/>
    </row>
    <row r="2626" spans="1:17" ht="13.5" customHeight="1">
      <c r="A2626" s="481"/>
      <c r="B2626" s="481"/>
      <c r="C2626" s="481"/>
      <c r="D2626" s="481"/>
      <c r="E2626" s="481"/>
      <c r="F2626" s="339"/>
      <c r="G2626" s="340" t="str">
        <f>IF(ISNUMBER(E2626),E2626/'Bulk DivVar Analysis'!$I$60,"")</f>
        <v/>
      </c>
      <c r="H2626" s="338" t="str">
        <f>IF(ISNUMBER(E2626), IF(G2626&gt;'Bulk DivVar Analysis'!$J$62,"Pass","Fail"),"")</f>
        <v/>
      </c>
      <c r="I2626" s="338" t="str">
        <f t="shared" si="42"/>
        <v/>
      </c>
      <c r="J2626" s="339"/>
      <c r="K2626" s="339"/>
      <c r="L2626" s="339"/>
      <c r="M2626" s="339"/>
      <c r="N2626" s="339"/>
      <c r="O2626" s="339"/>
      <c r="P2626" s="339"/>
      <c r="Q2626" s="339"/>
    </row>
    <row r="2627" spans="1:17" ht="13.5" customHeight="1">
      <c r="A2627" s="481"/>
      <c r="B2627" s="481"/>
      <c r="C2627" s="481"/>
      <c r="D2627" s="481"/>
      <c r="E2627" s="481"/>
      <c r="F2627" s="339"/>
      <c r="G2627" s="340" t="str">
        <f>IF(ISNUMBER(E2627),E2627/'Bulk DivVar Analysis'!$I$60,"")</f>
        <v/>
      </c>
      <c r="H2627" s="338" t="str">
        <f>IF(ISNUMBER(E2627), IF(G2627&gt;'Bulk DivVar Analysis'!$J$62,"Pass","Fail"),"")</f>
        <v/>
      </c>
      <c r="I2627" s="338" t="str">
        <f t="shared" ref="I2627:I2690" si="43">_xlfn.TEXTJOIN("_",TRUE,B2627,C2627)</f>
        <v/>
      </c>
      <c r="J2627" s="339"/>
      <c r="K2627" s="339"/>
      <c r="L2627" s="339"/>
      <c r="M2627" s="339"/>
      <c r="N2627" s="339"/>
      <c r="O2627" s="339"/>
      <c r="P2627" s="339"/>
      <c r="Q2627" s="339"/>
    </row>
    <row r="2628" spans="1:17" ht="13.5" customHeight="1">
      <c r="A2628" s="481"/>
      <c r="B2628" s="481"/>
      <c r="C2628" s="481"/>
      <c r="D2628" s="481"/>
      <c r="E2628" s="481"/>
      <c r="F2628" s="339"/>
      <c r="G2628" s="340" t="str">
        <f>IF(ISNUMBER(E2628),E2628/'Bulk DivVar Analysis'!$I$60,"")</f>
        <v/>
      </c>
      <c r="H2628" s="338" t="str">
        <f>IF(ISNUMBER(E2628), IF(G2628&gt;'Bulk DivVar Analysis'!$J$62,"Pass","Fail"),"")</f>
        <v/>
      </c>
      <c r="I2628" s="338" t="str">
        <f t="shared" si="43"/>
        <v/>
      </c>
      <c r="J2628" s="339"/>
      <c r="K2628" s="339"/>
      <c r="L2628" s="339"/>
      <c r="M2628" s="339"/>
      <c r="N2628" s="339"/>
      <c r="O2628" s="339"/>
      <c r="P2628" s="339"/>
      <c r="Q2628" s="339"/>
    </row>
    <row r="2629" spans="1:17" ht="13.5" customHeight="1">
      <c r="A2629" s="481"/>
      <c r="B2629" s="481"/>
      <c r="C2629" s="481"/>
      <c r="D2629" s="481"/>
      <c r="E2629" s="481"/>
      <c r="F2629" s="339"/>
      <c r="G2629" s="340" t="str">
        <f>IF(ISNUMBER(E2629),E2629/'Bulk DivVar Analysis'!$I$60,"")</f>
        <v/>
      </c>
      <c r="H2629" s="338" t="str">
        <f>IF(ISNUMBER(E2629), IF(G2629&gt;'Bulk DivVar Analysis'!$J$62,"Pass","Fail"),"")</f>
        <v/>
      </c>
      <c r="I2629" s="338" t="str">
        <f t="shared" si="43"/>
        <v/>
      </c>
      <c r="J2629" s="339"/>
      <c r="K2629" s="339"/>
      <c r="L2629" s="339"/>
      <c r="M2629" s="339"/>
      <c r="N2629" s="339"/>
      <c r="O2629" s="339"/>
      <c r="P2629" s="339"/>
      <c r="Q2629" s="339"/>
    </row>
    <row r="2630" spans="1:17" ht="13.5" customHeight="1">
      <c r="A2630" s="481"/>
      <c r="B2630" s="481"/>
      <c r="C2630" s="481"/>
      <c r="D2630" s="481"/>
      <c r="E2630" s="481"/>
      <c r="F2630" s="339"/>
      <c r="G2630" s="340" t="str">
        <f>IF(ISNUMBER(E2630),E2630/'Bulk DivVar Analysis'!$I$60,"")</f>
        <v/>
      </c>
      <c r="H2630" s="338" t="str">
        <f>IF(ISNUMBER(E2630), IF(G2630&gt;'Bulk DivVar Analysis'!$J$62,"Pass","Fail"),"")</f>
        <v/>
      </c>
      <c r="I2630" s="338" t="str">
        <f t="shared" si="43"/>
        <v/>
      </c>
      <c r="J2630" s="339"/>
      <c r="K2630" s="339"/>
      <c r="L2630" s="339"/>
      <c r="M2630" s="339"/>
      <c r="N2630" s="339"/>
      <c r="O2630" s="339"/>
      <c r="P2630" s="339"/>
      <c r="Q2630" s="339"/>
    </row>
    <row r="2631" spans="1:17" ht="13.5" customHeight="1">
      <c r="A2631" s="481"/>
      <c r="B2631" s="481"/>
      <c r="C2631" s="481"/>
      <c r="D2631" s="481"/>
      <c r="E2631" s="481"/>
      <c r="F2631" s="339"/>
      <c r="G2631" s="340" t="str">
        <f>IF(ISNUMBER(E2631),E2631/'Bulk DivVar Analysis'!$I$60,"")</f>
        <v/>
      </c>
      <c r="H2631" s="338" t="str">
        <f>IF(ISNUMBER(E2631), IF(G2631&gt;'Bulk DivVar Analysis'!$J$62,"Pass","Fail"),"")</f>
        <v/>
      </c>
      <c r="I2631" s="338" t="str">
        <f t="shared" si="43"/>
        <v/>
      </c>
      <c r="J2631" s="339"/>
      <c r="K2631" s="339"/>
      <c r="L2631" s="339"/>
      <c r="M2631" s="339"/>
      <c r="N2631" s="339"/>
      <c r="O2631" s="339"/>
      <c r="P2631" s="339"/>
      <c r="Q2631" s="339"/>
    </row>
    <row r="2632" spans="1:17" ht="13.5" customHeight="1">
      <c r="A2632" s="481"/>
      <c r="B2632" s="481"/>
      <c r="C2632" s="481"/>
      <c r="D2632" s="481"/>
      <c r="E2632" s="481"/>
      <c r="F2632" s="339"/>
      <c r="G2632" s="340" t="str">
        <f>IF(ISNUMBER(E2632),E2632/'Bulk DivVar Analysis'!$I$60,"")</f>
        <v/>
      </c>
      <c r="H2632" s="338" t="str">
        <f>IF(ISNUMBER(E2632), IF(G2632&gt;'Bulk DivVar Analysis'!$J$62,"Pass","Fail"),"")</f>
        <v/>
      </c>
      <c r="I2632" s="338" t="str">
        <f t="shared" si="43"/>
        <v/>
      </c>
      <c r="J2632" s="339"/>
      <c r="K2632" s="339"/>
      <c r="L2632" s="339"/>
      <c r="M2632" s="339"/>
      <c r="N2632" s="339"/>
      <c r="O2632" s="339"/>
      <c r="P2632" s="339"/>
      <c r="Q2632" s="339"/>
    </row>
    <row r="2633" spans="1:17" ht="13.5" customHeight="1">
      <c r="A2633" s="481"/>
      <c r="B2633" s="481"/>
      <c r="C2633" s="481"/>
      <c r="D2633" s="481"/>
      <c r="E2633" s="481"/>
      <c r="F2633" s="339"/>
      <c r="G2633" s="340" t="str">
        <f>IF(ISNUMBER(E2633),E2633/'Bulk DivVar Analysis'!$I$60,"")</f>
        <v/>
      </c>
      <c r="H2633" s="338" t="str">
        <f>IF(ISNUMBER(E2633), IF(G2633&gt;'Bulk DivVar Analysis'!$J$62,"Pass","Fail"),"")</f>
        <v/>
      </c>
      <c r="I2633" s="338" t="str">
        <f t="shared" si="43"/>
        <v/>
      </c>
      <c r="J2633" s="339"/>
      <c r="K2633" s="339"/>
      <c r="L2633" s="339"/>
      <c r="M2633" s="339"/>
      <c r="N2633" s="339"/>
      <c r="O2633" s="339"/>
      <c r="P2633" s="339"/>
      <c r="Q2633" s="339"/>
    </row>
    <row r="2634" spans="1:17" ht="13.5" customHeight="1">
      <c r="A2634" s="481"/>
      <c r="B2634" s="481"/>
      <c r="C2634" s="481"/>
      <c r="D2634" s="481"/>
      <c r="E2634" s="481"/>
      <c r="F2634" s="339"/>
      <c r="G2634" s="340" t="str">
        <f>IF(ISNUMBER(E2634),E2634/'Bulk DivVar Analysis'!$I$60,"")</f>
        <v/>
      </c>
      <c r="H2634" s="338" t="str">
        <f>IF(ISNUMBER(E2634), IF(G2634&gt;'Bulk DivVar Analysis'!$J$62,"Pass","Fail"),"")</f>
        <v/>
      </c>
      <c r="I2634" s="338" t="str">
        <f t="shared" si="43"/>
        <v/>
      </c>
      <c r="J2634" s="339"/>
      <c r="K2634" s="339"/>
      <c r="L2634" s="339"/>
      <c r="M2634" s="339"/>
      <c r="N2634" s="339"/>
      <c r="O2634" s="339"/>
      <c r="P2634" s="339"/>
      <c r="Q2634" s="339"/>
    </row>
    <row r="2635" spans="1:17" ht="13.5" customHeight="1">
      <c r="A2635" s="481"/>
      <c r="B2635" s="481"/>
      <c r="C2635" s="481"/>
      <c r="D2635" s="481"/>
      <c r="E2635" s="481"/>
      <c r="F2635" s="339"/>
      <c r="G2635" s="340" t="str">
        <f>IF(ISNUMBER(E2635),E2635/'Bulk DivVar Analysis'!$I$60,"")</f>
        <v/>
      </c>
      <c r="H2635" s="338" t="str">
        <f>IF(ISNUMBER(E2635), IF(G2635&gt;'Bulk DivVar Analysis'!$J$62,"Pass","Fail"),"")</f>
        <v/>
      </c>
      <c r="I2635" s="338" t="str">
        <f t="shared" si="43"/>
        <v/>
      </c>
      <c r="J2635" s="339"/>
      <c r="K2635" s="339"/>
      <c r="L2635" s="339"/>
      <c r="M2635" s="339"/>
      <c r="N2635" s="339"/>
      <c r="O2635" s="339"/>
      <c r="P2635" s="339"/>
      <c r="Q2635" s="339"/>
    </row>
    <row r="2636" spans="1:17" ht="13.5" customHeight="1">
      <c r="A2636" s="481"/>
      <c r="B2636" s="481"/>
      <c r="C2636" s="481"/>
      <c r="D2636" s="481"/>
      <c r="E2636" s="481"/>
      <c r="F2636" s="339"/>
      <c r="G2636" s="340" t="str">
        <f>IF(ISNUMBER(E2636),E2636/'Bulk DivVar Analysis'!$I$60,"")</f>
        <v/>
      </c>
      <c r="H2636" s="338" t="str">
        <f>IF(ISNUMBER(E2636), IF(G2636&gt;'Bulk DivVar Analysis'!$J$62,"Pass","Fail"),"")</f>
        <v/>
      </c>
      <c r="I2636" s="338" t="str">
        <f t="shared" si="43"/>
        <v/>
      </c>
      <c r="J2636" s="339"/>
      <c r="K2636" s="339"/>
      <c r="L2636" s="339"/>
      <c r="M2636" s="339"/>
      <c r="N2636" s="339"/>
      <c r="O2636" s="339"/>
      <c r="P2636" s="339"/>
      <c r="Q2636" s="339"/>
    </row>
    <row r="2637" spans="1:17" ht="13.5" customHeight="1">
      <c r="A2637" s="481"/>
      <c r="B2637" s="481"/>
      <c r="C2637" s="481"/>
      <c r="D2637" s="481"/>
      <c r="E2637" s="481"/>
      <c r="F2637" s="339"/>
      <c r="G2637" s="340" t="str">
        <f>IF(ISNUMBER(E2637),E2637/'Bulk DivVar Analysis'!$I$60,"")</f>
        <v/>
      </c>
      <c r="H2637" s="338" t="str">
        <f>IF(ISNUMBER(E2637), IF(G2637&gt;'Bulk DivVar Analysis'!$J$62,"Pass","Fail"),"")</f>
        <v/>
      </c>
      <c r="I2637" s="338" t="str">
        <f t="shared" si="43"/>
        <v/>
      </c>
      <c r="J2637" s="339"/>
      <c r="K2637" s="339"/>
      <c r="L2637" s="339"/>
      <c r="M2637" s="339"/>
      <c r="N2637" s="339"/>
      <c r="O2637" s="339"/>
      <c r="P2637" s="339"/>
      <c r="Q2637" s="339"/>
    </row>
    <row r="2638" spans="1:17" ht="13.5" customHeight="1">
      <c r="A2638" s="481"/>
      <c r="B2638" s="481"/>
      <c r="C2638" s="481"/>
      <c r="D2638" s="481"/>
      <c r="E2638" s="481"/>
      <c r="F2638" s="339"/>
      <c r="G2638" s="340" t="str">
        <f>IF(ISNUMBER(E2638),E2638/'Bulk DivVar Analysis'!$I$60,"")</f>
        <v/>
      </c>
      <c r="H2638" s="338" t="str">
        <f>IF(ISNUMBER(E2638), IF(G2638&gt;'Bulk DivVar Analysis'!$J$62,"Pass","Fail"),"")</f>
        <v/>
      </c>
      <c r="I2638" s="338" t="str">
        <f t="shared" si="43"/>
        <v/>
      </c>
      <c r="J2638" s="339"/>
      <c r="K2638" s="339"/>
      <c r="L2638" s="339"/>
      <c r="M2638" s="339"/>
      <c r="N2638" s="339"/>
      <c r="O2638" s="339"/>
      <c r="P2638" s="339"/>
      <c r="Q2638" s="339"/>
    </row>
    <row r="2639" spans="1:17" ht="13.5" customHeight="1">
      <c r="A2639" s="481"/>
      <c r="B2639" s="481"/>
      <c r="C2639" s="481"/>
      <c r="D2639" s="481"/>
      <c r="E2639" s="481"/>
      <c r="F2639" s="339"/>
      <c r="G2639" s="340" t="str">
        <f>IF(ISNUMBER(E2639),E2639/'Bulk DivVar Analysis'!$I$60,"")</f>
        <v/>
      </c>
      <c r="H2639" s="338" t="str">
        <f>IF(ISNUMBER(E2639), IF(G2639&gt;'Bulk DivVar Analysis'!$J$62,"Pass","Fail"),"")</f>
        <v/>
      </c>
      <c r="I2639" s="338" t="str">
        <f t="shared" si="43"/>
        <v/>
      </c>
      <c r="J2639" s="339"/>
      <c r="K2639" s="339"/>
      <c r="L2639" s="339"/>
      <c r="M2639" s="339"/>
      <c r="N2639" s="339"/>
      <c r="O2639" s="339"/>
      <c r="P2639" s="339"/>
      <c r="Q2639" s="339"/>
    </row>
    <row r="2640" spans="1:17" ht="13.5" customHeight="1">
      <c r="A2640" s="481"/>
      <c r="B2640" s="481"/>
      <c r="C2640" s="481"/>
      <c r="D2640" s="481"/>
      <c r="E2640" s="481"/>
      <c r="F2640" s="339"/>
      <c r="G2640" s="340" t="str">
        <f>IF(ISNUMBER(E2640),E2640/'Bulk DivVar Analysis'!$I$60,"")</f>
        <v/>
      </c>
      <c r="H2640" s="338" t="str">
        <f>IF(ISNUMBER(E2640), IF(G2640&gt;'Bulk DivVar Analysis'!$J$62,"Pass","Fail"),"")</f>
        <v/>
      </c>
      <c r="I2640" s="338" t="str">
        <f t="shared" si="43"/>
        <v/>
      </c>
      <c r="J2640" s="339"/>
      <c r="K2640" s="339"/>
      <c r="L2640" s="339"/>
      <c r="M2640" s="339"/>
      <c r="N2640" s="339"/>
      <c r="O2640" s="339"/>
      <c r="P2640" s="339"/>
      <c r="Q2640" s="339"/>
    </row>
    <row r="2641" spans="1:17" ht="13.5" customHeight="1">
      <c r="A2641" s="481"/>
      <c r="B2641" s="481"/>
      <c r="C2641" s="481"/>
      <c r="D2641" s="481"/>
      <c r="E2641" s="481"/>
      <c r="F2641" s="339"/>
      <c r="G2641" s="340" t="str">
        <f>IF(ISNUMBER(E2641),E2641/'Bulk DivVar Analysis'!$I$60,"")</f>
        <v/>
      </c>
      <c r="H2641" s="338" t="str">
        <f>IF(ISNUMBER(E2641), IF(G2641&gt;'Bulk DivVar Analysis'!$J$62,"Pass","Fail"),"")</f>
        <v/>
      </c>
      <c r="I2641" s="338" t="str">
        <f t="shared" si="43"/>
        <v/>
      </c>
      <c r="J2641" s="339"/>
      <c r="K2641" s="339"/>
      <c r="L2641" s="339"/>
      <c r="M2641" s="339"/>
      <c r="N2641" s="339"/>
      <c r="O2641" s="339"/>
      <c r="P2641" s="339"/>
      <c r="Q2641" s="339"/>
    </row>
    <row r="2642" spans="1:17" ht="13.5" customHeight="1">
      <c r="A2642" s="481"/>
      <c r="B2642" s="481"/>
      <c r="C2642" s="481"/>
      <c r="D2642" s="481"/>
      <c r="E2642" s="481"/>
      <c r="F2642" s="339"/>
      <c r="G2642" s="340" t="str">
        <f>IF(ISNUMBER(E2642),E2642/'Bulk DivVar Analysis'!$I$60,"")</f>
        <v/>
      </c>
      <c r="H2642" s="338" t="str">
        <f>IF(ISNUMBER(E2642), IF(G2642&gt;'Bulk DivVar Analysis'!$J$62,"Pass","Fail"),"")</f>
        <v/>
      </c>
      <c r="I2642" s="338" t="str">
        <f t="shared" si="43"/>
        <v/>
      </c>
      <c r="J2642" s="339"/>
      <c r="K2642" s="339"/>
      <c r="L2642" s="339"/>
      <c r="M2642" s="339"/>
      <c r="N2642" s="339"/>
      <c r="O2642" s="339"/>
      <c r="P2642" s="339"/>
      <c r="Q2642" s="339"/>
    </row>
    <row r="2643" spans="1:17" ht="13.5" customHeight="1">
      <c r="A2643" s="481"/>
      <c r="B2643" s="481"/>
      <c r="C2643" s="481"/>
      <c r="D2643" s="481"/>
      <c r="E2643" s="481"/>
      <c r="F2643" s="339"/>
      <c r="G2643" s="340" t="str">
        <f>IF(ISNUMBER(E2643),E2643/'Bulk DivVar Analysis'!$I$60,"")</f>
        <v/>
      </c>
      <c r="H2643" s="338" t="str">
        <f>IF(ISNUMBER(E2643), IF(G2643&gt;'Bulk DivVar Analysis'!$J$62,"Pass","Fail"),"")</f>
        <v/>
      </c>
      <c r="I2643" s="338" t="str">
        <f t="shared" si="43"/>
        <v/>
      </c>
      <c r="J2643" s="339"/>
      <c r="K2643" s="339"/>
      <c r="L2643" s="339"/>
      <c r="M2643" s="339"/>
      <c r="N2643" s="339"/>
      <c r="O2643" s="339"/>
      <c r="P2643" s="339"/>
      <c r="Q2643" s="339"/>
    </row>
    <row r="2644" spans="1:17" ht="13.5" customHeight="1">
      <c r="A2644" s="481"/>
      <c r="B2644" s="481"/>
      <c r="C2644" s="481"/>
      <c r="D2644" s="481"/>
      <c r="E2644" s="481"/>
      <c r="F2644" s="339"/>
      <c r="G2644" s="340" t="str">
        <f>IF(ISNUMBER(E2644),E2644/'Bulk DivVar Analysis'!$I$60,"")</f>
        <v/>
      </c>
      <c r="H2644" s="338" t="str">
        <f>IF(ISNUMBER(E2644), IF(G2644&gt;'Bulk DivVar Analysis'!$J$62,"Pass","Fail"),"")</f>
        <v/>
      </c>
      <c r="I2644" s="338" t="str">
        <f t="shared" si="43"/>
        <v/>
      </c>
      <c r="J2644" s="339"/>
      <c r="K2644" s="339"/>
      <c r="L2644" s="339"/>
      <c r="M2644" s="339"/>
      <c r="N2644" s="339"/>
      <c r="O2644" s="339"/>
      <c r="P2644" s="339"/>
      <c r="Q2644" s="339"/>
    </row>
    <row r="2645" spans="1:17" ht="13.5" customHeight="1">
      <c r="A2645" s="481"/>
      <c r="B2645" s="481"/>
      <c r="C2645" s="481"/>
      <c r="D2645" s="481"/>
      <c r="E2645" s="481"/>
      <c r="F2645" s="339"/>
      <c r="G2645" s="340" t="str">
        <f>IF(ISNUMBER(E2645),E2645/'Bulk DivVar Analysis'!$I$60,"")</f>
        <v/>
      </c>
      <c r="H2645" s="338" t="str">
        <f>IF(ISNUMBER(E2645), IF(G2645&gt;'Bulk DivVar Analysis'!$J$62,"Pass","Fail"),"")</f>
        <v/>
      </c>
      <c r="I2645" s="338" t="str">
        <f t="shared" si="43"/>
        <v/>
      </c>
      <c r="J2645" s="339"/>
      <c r="K2645" s="339"/>
      <c r="L2645" s="339"/>
      <c r="M2645" s="339"/>
      <c r="N2645" s="339"/>
      <c r="O2645" s="339"/>
      <c r="P2645" s="339"/>
      <c r="Q2645" s="339"/>
    </row>
    <row r="2646" spans="1:17" ht="13.5" customHeight="1">
      <c r="A2646" s="481"/>
      <c r="B2646" s="481"/>
      <c r="C2646" s="481"/>
      <c r="D2646" s="481"/>
      <c r="E2646" s="481"/>
      <c r="F2646" s="339"/>
      <c r="G2646" s="340" t="str">
        <f>IF(ISNUMBER(E2646),E2646/'Bulk DivVar Analysis'!$I$60,"")</f>
        <v/>
      </c>
      <c r="H2646" s="338" t="str">
        <f>IF(ISNUMBER(E2646), IF(G2646&gt;'Bulk DivVar Analysis'!$J$62,"Pass","Fail"),"")</f>
        <v/>
      </c>
      <c r="I2646" s="338" t="str">
        <f t="shared" si="43"/>
        <v/>
      </c>
      <c r="J2646" s="339"/>
      <c r="K2646" s="339"/>
      <c r="L2646" s="339"/>
      <c r="M2646" s="339"/>
      <c r="N2646" s="339"/>
      <c r="O2646" s="339"/>
      <c r="P2646" s="339"/>
      <c r="Q2646" s="339"/>
    </row>
    <row r="2647" spans="1:17" ht="13.5" customHeight="1">
      <c r="A2647" s="481"/>
      <c r="B2647" s="481"/>
      <c r="C2647" s="481"/>
      <c r="D2647" s="481"/>
      <c r="E2647" s="481"/>
      <c r="F2647" s="339"/>
      <c r="G2647" s="340" t="str">
        <f>IF(ISNUMBER(E2647),E2647/'Bulk DivVar Analysis'!$I$60,"")</f>
        <v/>
      </c>
      <c r="H2647" s="338" t="str">
        <f>IF(ISNUMBER(E2647), IF(G2647&gt;'Bulk DivVar Analysis'!$J$62,"Pass","Fail"),"")</f>
        <v/>
      </c>
      <c r="I2647" s="338" t="str">
        <f t="shared" si="43"/>
        <v/>
      </c>
      <c r="J2647" s="339"/>
      <c r="K2647" s="339"/>
      <c r="L2647" s="339"/>
      <c r="M2647" s="339"/>
      <c r="N2647" s="339"/>
      <c r="O2647" s="339"/>
      <c r="P2647" s="339"/>
      <c r="Q2647" s="339"/>
    </row>
    <row r="2648" spans="1:17" ht="13.5" customHeight="1">
      <c r="A2648" s="481"/>
      <c r="B2648" s="481"/>
      <c r="C2648" s="481"/>
      <c r="D2648" s="481"/>
      <c r="E2648" s="481"/>
      <c r="F2648" s="339"/>
      <c r="G2648" s="340" t="str">
        <f>IF(ISNUMBER(E2648),E2648/'Bulk DivVar Analysis'!$I$60,"")</f>
        <v/>
      </c>
      <c r="H2648" s="338" t="str">
        <f>IF(ISNUMBER(E2648), IF(G2648&gt;'Bulk DivVar Analysis'!$J$62,"Pass","Fail"),"")</f>
        <v/>
      </c>
      <c r="I2648" s="338" t="str">
        <f t="shared" si="43"/>
        <v/>
      </c>
      <c r="J2648" s="339"/>
      <c r="K2648" s="339"/>
      <c r="L2648" s="339"/>
      <c r="M2648" s="339"/>
      <c r="N2648" s="339"/>
      <c r="O2648" s="339"/>
      <c r="P2648" s="339"/>
      <c r="Q2648" s="339"/>
    </row>
    <row r="2649" spans="1:17" ht="13.5" customHeight="1">
      <c r="A2649" s="481"/>
      <c r="B2649" s="481"/>
      <c r="C2649" s="481"/>
      <c r="D2649" s="481"/>
      <c r="E2649" s="481"/>
      <c r="F2649" s="339"/>
      <c r="G2649" s="340" t="str">
        <f>IF(ISNUMBER(E2649),E2649/'Bulk DivVar Analysis'!$I$60,"")</f>
        <v/>
      </c>
      <c r="H2649" s="338" t="str">
        <f>IF(ISNUMBER(E2649), IF(G2649&gt;'Bulk DivVar Analysis'!$J$62,"Pass","Fail"),"")</f>
        <v/>
      </c>
      <c r="I2649" s="338" t="str">
        <f t="shared" si="43"/>
        <v/>
      </c>
      <c r="J2649" s="339"/>
      <c r="K2649" s="339"/>
      <c r="L2649" s="339"/>
      <c r="M2649" s="339"/>
      <c r="N2649" s="339"/>
      <c r="O2649" s="339"/>
      <c r="P2649" s="339"/>
      <c r="Q2649" s="339"/>
    </row>
    <row r="2650" spans="1:17" ht="13.5" customHeight="1">
      <c r="A2650" s="481"/>
      <c r="B2650" s="481"/>
      <c r="C2650" s="481"/>
      <c r="D2650" s="481"/>
      <c r="E2650" s="481"/>
      <c r="F2650" s="339"/>
      <c r="G2650" s="340" t="str">
        <f>IF(ISNUMBER(E2650),E2650/'Bulk DivVar Analysis'!$I$60,"")</f>
        <v/>
      </c>
      <c r="H2650" s="338" t="str">
        <f>IF(ISNUMBER(E2650), IF(G2650&gt;'Bulk DivVar Analysis'!$J$62,"Pass","Fail"),"")</f>
        <v/>
      </c>
      <c r="I2650" s="338" t="str">
        <f t="shared" si="43"/>
        <v/>
      </c>
      <c r="J2650" s="339"/>
      <c r="K2650" s="339"/>
      <c r="L2650" s="339"/>
      <c r="M2650" s="339"/>
      <c r="N2650" s="339"/>
      <c r="O2650" s="339"/>
      <c r="P2650" s="339"/>
      <c r="Q2650" s="339"/>
    </row>
    <row r="2651" spans="1:17" ht="13.5" customHeight="1">
      <c r="A2651" s="481"/>
      <c r="B2651" s="481"/>
      <c r="C2651" s="481"/>
      <c r="D2651" s="481"/>
      <c r="E2651" s="481"/>
      <c r="F2651" s="339"/>
      <c r="G2651" s="340" t="str">
        <f>IF(ISNUMBER(E2651),E2651/'Bulk DivVar Analysis'!$I$60,"")</f>
        <v/>
      </c>
      <c r="H2651" s="338" t="str">
        <f>IF(ISNUMBER(E2651), IF(G2651&gt;'Bulk DivVar Analysis'!$J$62,"Pass","Fail"),"")</f>
        <v/>
      </c>
      <c r="I2651" s="338" t="str">
        <f t="shared" si="43"/>
        <v/>
      </c>
      <c r="J2651" s="339"/>
      <c r="K2651" s="339"/>
      <c r="L2651" s="339"/>
      <c r="M2651" s="339"/>
      <c r="N2651" s="339"/>
      <c r="O2651" s="339"/>
      <c r="P2651" s="339"/>
      <c r="Q2651" s="339"/>
    </row>
    <row r="2652" spans="1:17" ht="13.5" customHeight="1">
      <c r="A2652" s="481"/>
      <c r="B2652" s="481"/>
      <c r="C2652" s="481"/>
      <c r="D2652" s="481"/>
      <c r="E2652" s="481"/>
      <c r="F2652" s="339"/>
      <c r="G2652" s="340" t="str">
        <f>IF(ISNUMBER(E2652),E2652/'Bulk DivVar Analysis'!$I$60,"")</f>
        <v/>
      </c>
      <c r="H2652" s="338" t="str">
        <f>IF(ISNUMBER(E2652), IF(G2652&gt;'Bulk DivVar Analysis'!$J$62,"Pass","Fail"),"")</f>
        <v/>
      </c>
      <c r="I2652" s="338" t="str">
        <f t="shared" si="43"/>
        <v/>
      </c>
      <c r="J2652" s="339"/>
      <c r="K2652" s="339"/>
      <c r="L2652" s="339"/>
      <c r="M2652" s="339"/>
      <c r="N2652" s="339"/>
      <c r="O2652" s="339"/>
      <c r="P2652" s="339"/>
      <c r="Q2652" s="339"/>
    </row>
    <row r="2653" spans="1:17" ht="13.5" customHeight="1">
      <c r="A2653" s="481"/>
      <c r="B2653" s="481"/>
      <c r="C2653" s="481"/>
      <c r="D2653" s="481"/>
      <c r="E2653" s="481"/>
      <c r="F2653" s="339"/>
      <c r="G2653" s="340" t="str">
        <f>IF(ISNUMBER(E2653),E2653/'Bulk DivVar Analysis'!$I$60,"")</f>
        <v/>
      </c>
      <c r="H2653" s="338" t="str">
        <f>IF(ISNUMBER(E2653), IF(G2653&gt;'Bulk DivVar Analysis'!$J$62,"Pass","Fail"),"")</f>
        <v/>
      </c>
      <c r="I2653" s="338" t="str">
        <f t="shared" si="43"/>
        <v/>
      </c>
      <c r="J2653" s="339"/>
      <c r="K2653" s="339"/>
      <c r="L2653" s="339"/>
      <c r="M2653" s="339"/>
      <c r="N2653" s="339"/>
      <c r="O2653" s="339"/>
      <c r="P2653" s="339"/>
      <c r="Q2653" s="339"/>
    </row>
    <row r="2654" spans="1:17" ht="13.5" customHeight="1">
      <c r="A2654" s="481"/>
      <c r="B2654" s="481"/>
      <c r="C2654" s="481"/>
      <c r="D2654" s="481"/>
      <c r="E2654" s="481"/>
      <c r="F2654" s="339"/>
      <c r="G2654" s="340" t="str">
        <f>IF(ISNUMBER(E2654),E2654/'Bulk DivVar Analysis'!$I$60,"")</f>
        <v/>
      </c>
      <c r="H2654" s="338" t="str">
        <f>IF(ISNUMBER(E2654), IF(G2654&gt;'Bulk DivVar Analysis'!$J$62,"Pass","Fail"),"")</f>
        <v/>
      </c>
      <c r="I2654" s="338" t="str">
        <f t="shared" si="43"/>
        <v/>
      </c>
      <c r="J2654" s="339"/>
      <c r="K2654" s="339"/>
      <c r="L2654" s="339"/>
      <c r="M2654" s="339"/>
      <c r="N2654" s="339"/>
      <c r="O2654" s="339"/>
      <c r="P2654" s="339"/>
      <c r="Q2654" s="339"/>
    </row>
    <row r="2655" spans="1:17" ht="13.5" customHeight="1">
      <c r="A2655" s="481"/>
      <c r="B2655" s="481"/>
      <c r="C2655" s="481"/>
      <c r="D2655" s="481"/>
      <c r="E2655" s="481"/>
      <c r="F2655" s="339"/>
      <c r="G2655" s="340" t="str">
        <f>IF(ISNUMBER(E2655),E2655/'Bulk DivVar Analysis'!$I$60,"")</f>
        <v/>
      </c>
      <c r="H2655" s="338" t="str">
        <f>IF(ISNUMBER(E2655), IF(G2655&gt;'Bulk DivVar Analysis'!$J$62,"Pass","Fail"),"")</f>
        <v/>
      </c>
      <c r="I2655" s="338" t="str">
        <f t="shared" si="43"/>
        <v/>
      </c>
      <c r="J2655" s="339"/>
      <c r="K2655" s="339"/>
      <c r="L2655" s="339"/>
      <c r="M2655" s="339"/>
      <c r="N2655" s="339"/>
      <c r="O2655" s="339"/>
      <c r="P2655" s="339"/>
      <c r="Q2655" s="339"/>
    </row>
    <row r="2656" spans="1:17" ht="13.5" customHeight="1">
      <c r="A2656" s="481"/>
      <c r="B2656" s="481"/>
      <c r="C2656" s="481"/>
      <c r="D2656" s="481"/>
      <c r="E2656" s="481"/>
      <c r="F2656" s="339"/>
      <c r="G2656" s="340" t="str">
        <f>IF(ISNUMBER(E2656),E2656/'Bulk DivVar Analysis'!$I$60,"")</f>
        <v/>
      </c>
      <c r="H2656" s="338" t="str">
        <f>IF(ISNUMBER(E2656), IF(G2656&gt;'Bulk DivVar Analysis'!$J$62,"Pass","Fail"),"")</f>
        <v/>
      </c>
      <c r="I2656" s="338" t="str">
        <f t="shared" si="43"/>
        <v/>
      </c>
      <c r="J2656" s="339"/>
      <c r="K2656" s="339"/>
      <c r="L2656" s="339"/>
      <c r="M2656" s="339"/>
      <c r="N2656" s="339"/>
      <c r="O2656" s="339"/>
      <c r="P2656" s="339"/>
      <c r="Q2656" s="339"/>
    </row>
    <row r="2657" spans="1:17" ht="13.5" customHeight="1">
      <c r="A2657" s="481"/>
      <c r="B2657" s="481"/>
      <c r="C2657" s="481"/>
      <c r="D2657" s="481"/>
      <c r="E2657" s="481"/>
      <c r="F2657" s="339"/>
      <c r="G2657" s="340" t="str">
        <f>IF(ISNUMBER(E2657),E2657/'Bulk DivVar Analysis'!$I$60,"")</f>
        <v/>
      </c>
      <c r="H2657" s="338" t="str">
        <f>IF(ISNUMBER(E2657), IF(G2657&gt;'Bulk DivVar Analysis'!$J$62,"Pass","Fail"),"")</f>
        <v/>
      </c>
      <c r="I2657" s="338" t="str">
        <f t="shared" si="43"/>
        <v/>
      </c>
      <c r="J2657" s="339"/>
      <c r="K2657" s="339"/>
      <c r="L2657" s="339"/>
      <c r="M2657" s="339"/>
      <c r="N2657" s="339"/>
      <c r="O2657" s="339"/>
      <c r="P2657" s="339"/>
      <c r="Q2657" s="339"/>
    </row>
    <row r="2658" spans="1:17" ht="13.5" customHeight="1">
      <c r="A2658" s="481"/>
      <c r="B2658" s="481"/>
      <c r="C2658" s="481"/>
      <c r="D2658" s="481"/>
      <c r="E2658" s="481"/>
      <c r="F2658" s="339"/>
      <c r="G2658" s="340" t="str">
        <f>IF(ISNUMBER(E2658),E2658/'Bulk DivVar Analysis'!$I$60,"")</f>
        <v/>
      </c>
      <c r="H2658" s="338" t="str">
        <f>IF(ISNUMBER(E2658), IF(G2658&gt;'Bulk DivVar Analysis'!$J$62,"Pass","Fail"),"")</f>
        <v/>
      </c>
      <c r="I2658" s="338" t="str">
        <f t="shared" si="43"/>
        <v/>
      </c>
      <c r="J2658" s="339"/>
      <c r="K2658" s="339"/>
      <c r="L2658" s="339"/>
      <c r="M2658" s="339"/>
      <c r="N2658" s="339"/>
      <c r="O2658" s="339"/>
      <c r="P2658" s="339"/>
      <c r="Q2658" s="339"/>
    </row>
    <row r="2659" spans="1:17" ht="13.5" customHeight="1">
      <c r="A2659" s="481"/>
      <c r="B2659" s="481"/>
      <c r="C2659" s="481"/>
      <c r="D2659" s="481"/>
      <c r="E2659" s="481"/>
      <c r="F2659" s="339"/>
      <c r="G2659" s="340" t="str">
        <f>IF(ISNUMBER(E2659),E2659/'Bulk DivVar Analysis'!$I$60,"")</f>
        <v/>
      </c>
      <c r="H2659" s="338" t="str">
        <f>IF(ISNUMBER(E2659), IF(G2659&gt;'Bulk DivVar Analysis'!$J$62,"Pass","Fail"),"")</f>
        <v/>
      </c>
      <c r="I2659" s="338" t="str">
        <f t="shared" si="43"/>
        <v/>
      </c>
      <c r="J2659" s="339"/>
      <c r="K2659" s="339"/>
      <c r="L2659" s="339"/>
      <c r="M2659" s="339"/>
      <c r="N2659" s="339"/>
      <c r="O2659" s="339"/>
      <c r="P2659" s="339"/>
      <c r="Q2659" s="339"/>
    </row>
    <row r="2660" spans="1:17" ht="13.5" customHeight="1">
      <c r="A2660" s="481"/>
      <c r="B2660" s="481"/>
      <c r="C2660" s="481"/>
      <c r="D2660" s="481"/>
      <c r="E2660" s="481"/>
      <c r="F2660" s="339"/>
      <c r="G2660" s="340" t="str">
        <f>IF(ISNUMBER(E2660),E2660/'Bulk DivVar Analysis'!$I$60,"")</f>
        <v/>
      </c>
      <c r="H2660" s="338" t="str">
        <f>IF(ISNUMBER(E2660), IF(G2660&gt;'Bulk DivVar Analysis'!$J$62,"Pass","Fail"),"")</f>
        <v/>
      </c>
      <c r="I2660" s="338" t="str">
        <f t="shared" si="43"/>
        <v/>
      </c>
      <c r="J2660" s="339"/>
      <c r="K2660" s="339"/>
      <c r="L2660" s="339"/>
      <c r="M2660" s="339"/>
      <c r="N2660" s="339"/>
      <c r="O2660" s="339"/>
      <c r="P2660" s="339"/>
      <c r="Q2660" s="339"/>
    </row>
    <row r="2661" spans="1:17" ht="13.5" customHeight="1">
      <c r="A2661" s="481"/>
      <c r="B2661" s="481"/>
      <c r="C2661" s="481"/>
      <c r="D2661" s="481"/>
      <c r="E2661" s="481"/>
      <c r="F2661" s="339"/>
      <c r="G2661" s="340" t="str">
        <f>IF(ISNUMBER(E2661),E2661/'Bulk DivVar Analysis'!$I$60,"")</f>
        <v/>
      </c>
      <c r="H2661" s="338" t="str">
        <f>IF(ISNUMBER(E2661), IF(G2661&gt;'Bulk DivVar Analysis'!$J$62,"Pass","Fail"),"")</f>
        <v/>
      </c>
      <c r="I2661" s="338" t="str">
        <f t="shared" si="43"/>
        <v/>
      </c>
      <c r="J2661" s="339"/>
      <c r="K2661" s="339"/>
      <c r="L2661" s="339"/>
      <c r="M2661" s="339"/>
      <c r="N2661" s="339"/>
      <c r="O2661" s="339"/>
      <c r="P2661" s="339"/>
      <c r="Q2661" s="339"/>
    </row>
    <row r="2662" spans="1:17" ht="13.5" customHeight="1">
      <c r="A2662" s="481"/>
      <c r="B2662" s="481"/>
      <c r="C2662" s="481"/>
      <c r="D2662" s="481"/>
      <c r="E2662" s="481"/>
      <c r="F2662" s="339"/>
      <c r="G2662" s="340" t="str">
        <f>IF(ISNUMBER(E2662),E2662/'Bulk DivVar Analysis'!$I$60,"")</f>
        <v/>
      </c>
      <c r="H2662" s="338" t="str">
        <f>IF(ISNUMBER(E2662), IF(G2662&gt;'Bulk DivVar Analysis'!$J$62,"Pass","Fail"),"")</f>
        <v/>
      </c>
      <c r="I2662" s="338" t="str">
        <f t="shared" si="43"/>
        <v/>
      </c>
      <c r="J2662" s="339"/>
      <c r="K2662" s="339"/>
      <c r="L2662" s="339"/>
      <c r="M2662" s="339"/>
      <c r="N2662" s="339"/>
      <c r="O2662" s="339"/>
      <c r="P2662" s="339"/>
      <c r="Q2662" s="339"/>
    </row>
    <row r="2663" spans="1:17" ht="13.5" customHeight="1">
      <c r="A2663" s="481"/>
      <c r="B2663" s="481"/>
      <c r="C2663" s="481"/>
      <c r="D2663" s="481"/>
      <c r="E2663" s="481"/>
      <c r="F2663" s="339"/>
      <c r="G2663" s="340" t="str">
        <f>IF(ISNUMBER(E2663),E2663/'Bulk DivVar Analysis'!$I$60,"")</f>
        <v/>
      </c>
      <c r="H2663" s="338" t="str">
        <f>IF(ISNUMBER(E2663), IF(G2663&gt;'Bulk DivVar Analysis'!$J$62,"Pass","Fail"),"")</f>
        <v/>
      </c>
      <c r="I2663" s="338" t="str">
        <f t="shared" si="43"/>
        <v/>
      </c>
      <c r="J2663" s="339"/>
      <c r="K2663" s="339"/>
      <c r="L2663" s="339"/>
      <c r="M2663" s="339"/>
      <c r="N2663" s="339"/>
      <c r="O2663" s="339"/>
      <c r="P2663" s="339"/>
      <c r="Q2663" s="339"/>
    </row>
    <row r="2664" spans="1:17" ht="13.5" customHeight="1">
      <c r="A2664" s="481"/>
      <c r="B2664" s="481"/>
      <c r="C2664" s="481"/>
      <c r="D2664" s="481"/>
      <c r="E2664" s="481"/>
      <c r="F2664" s="339"/>
      <c r="G2664" s="340" t="str">
        <f>IF(ISNUMBER(E2664),E2664/'Bulk DivVar Analysis'!$I$60,"")</f>
        <v/>
      </c>
      <c r="H2664" s="338" t="str">
        <f>IF(ISNUMBER(E2664), IF(G2664&gt;'Bulk DivVar Analysis'!$J$62,"Pass","Fail"),"")</f>
        <v/>
      </c>
      <c r="I2664" s="338" t="str">
        <f t="shared" si="43"/>
        <v/>
      </c>
      <c r="J2664" s="339"/>
      <c r="K2664" s="339"/>
      <c r="L2664" s="339"/>
      <c r="M2664" s="339"/>
      <c r="N2664" s="339"/>
      <c r="O2664" s="339"/>
      <c r="P2664" s="339"/>
      <c r="Q2664" s="339"/>
    </row>
    <row r="2665" spans="1:17" ht="13.5" customHeight="1">
      <c r="A2665" s="481"/>
      <c r="B2665" s="481"/>
      <c r="C2665" s="481"/>
      <c r="D2665" s="481"/>
      <c r="E2665" s="481"/>
      <c r="F2665" s="339"/>
      <c r="G2665" s="340" t="str">
        <f>IF(ISNUMBER(E2665),E2665/'Bulk DivVar Analysis'!$I$60,"")</f>
        <v/>
      </c>
      <c r="H2665" s="338" t="str">
        <f>IF(ISNUMBER(E2665), IF(G2665&gt;'Bulk DivVar Analysis'!$J$62,"Pass","Fail"),"")</f>
        <v/>
      </c>
      <c r="I2665" s="338" t="str">
        <f t="shared" si="43"/>
        <v/>
      </c>
      <c r="J2665" s="339"/>
      <c r="K2665" s="339"/>
      <c r="L2665" s="339"/>
      <c r="M2665" s="339"/>
      <c r="N2665" s="339"/>
      <c r="O2665" s="339"/>
      <c r="P2665" s="339"/>
      <c r="Q2665" s="339"/>
    </row>
    <row r="2666" spans="1:17" ht="13.5" customHeight="1">
      <c r="A2666" s="481"/>
      <c r="B2666" s="481"/>
      <c r="C2666" s="481"/>
      <c r="D2666" s="481"/>
      <c r="E2666" s="481"/>
      <c r="F2666" s="339"/>
      <c r="G2666" s="340" t="str">
        <f>IF(ISNUMBER(E2666),E2666/'Bulk DivVar Analysis'!$I$60,"")</f>
        <v/>
      </c>
      <c r="H2666" s="338" t="str">
        <f>IF(ISNUMBER(E2666), IF(G2666&gt;'Bulk DivVar Analysis'!$J$62,"Pass","Fail"),"")</f>
        <v/>
      </c>
      <c r="I2666" s="338" t="str">
        <f t="shared" si="43"/>
        <v/>
      </c>
      <c r="J2666" s="339"/>
      <c r="K2666" s="339"/>
      <c r="L2666" s="339"/>
      <c r="M2666" s="339"/>
      <c r="N2666" s="339"/>
      <c r="O2666" s="339"/>
      <c r="P2666" s="339"/>
      <c r="Q2666" s="339"/>
    </row>
    <row r="2667" spans="1:17" ht="13.5" customHeight="1">
      <c r="A2667" s="481"/>
      <c r="B2667" s="481"/>
      <c r="C2667" s="481"/>
      <c r="D2667" s="481"/>
      <c r="E2667" s="481"/>
      <c r="F2667" s="339"/>
      <c r="G2667" s="340" t="str">
        <f>IF(ISNUMBER(E2667),E2667/'Bulk DivVar Analysis'!$I$60,"")</f>
        <v/>
      </c>
      <c r="H2667" s="338" t="str">
        <f>IF(ISNUMBER(E2667), IF(G2667&gt;'Bulk DivVar Analysis'!$J$62,"Pass","Fail"),"")</f>
        <v/>
      </c>
      <c r="I2667" s="338" t="str">
        <f t="shared" si="43"/>
        <v/>
      </c>
      <c r="J2667" s="339"/>
      <c r="K2667" s="339"/>
      <c r="L2667" s="339"/>
      <c r="M2667" s="339"/>
      <c r="N2667" s="339"/>
      <c r="O2667" s="339"/>
      <c r="P2667" s="339"/>
      <c r="Q2667" s="339"/>
    </row>
    <row r="2668" spans="1:17" ht="13.5" customHeight="1">
      <c r="A2668" s="481"/>
      <c r="B2668" s="481"/>
      <c r="C2668" s="481"/>
      <c r="D2668" s="481"/>
      <c r="E2668" s="481"/>
      <c r="F2668" s="339"/>
      <c r="G2668" s="340" t="str">
        <f>IF(ISNUMBER(E2668),E2668/'Bulk DivVar Analysis'!$I$60,"")</f>
        <v/>
      </c>
      <c r="H2668" s="338" t="str">
        <f>IF(ISNUMBER(E2668), IF(G2668&gt;'Bulk DivVar Analysis'!$J$62,"Pass","Fail"),"")</f>
        <v/>
      </c>
      <c r="I2668" s="338" t="str">
        <f t="shared" si="43"/>
        <v/>
      </c>
      <c r="J2668" s="339"/>
      <c r="K2668" s="339"/>
      <c r="L2668" s="339"/>
      <c r="M2668" s="339"/>
      <c r="N2668" s="339"/>
      <c r="O2668" s="339"/>
      <c r="P2668" s="339"/>
      <c r="Q2668" s="339"/>
    </row>
    <row r="2669" spans="1:17" ht="13.5" customHeight="1">
      <c r="A2669" s="481"/>
      <c r="B2669" s="481"/>
      <c r="C2669" s="481"/>
      <c r="D2669" s="481"/>
      <c r="E2669" s="481"/>
      <c r="F2669" s="339"/>
      <c r="G2669" s="340" t="str">
        <f>IF(ISNUMBER(E2669),E2669/'Bulk DivVar Analysis'!$I$60,"")</f>
        <v/>
      </c>
      <c r="H2669" s="338" t="str">
        <f>IF(ISNUMBER(E2669), IF(G2669&gt;'Bulk DivVar Analysis'!$J$62,"Pass","Fail"),"")</f>
        <v/>
      </c>
      <c r="I2669" s="338" t="str">
        <f t="shared" si="43"/>
        <v/>
      </c>
      <c r="J2669" s="339"/>
      <c r="K2669" s="339"/>
      <c r="L2669" s="339"/>
      <c r="M2669" s="339"/>
      <c r="N2669" s="339"/>
      <c r="O2669" s="339"/>
      <c r="P2669" s="339"/>
      <c r="Q2669" s="339"/>
    </row>
    <row r="2670" spans="1:17" ht="13.5" customHeight="1">
      <c r="A2670" s="481"/>
      <c r="B2670" s="481"/>
      <c r="C2670" s="481"/>
      <c r="D2670" s="481"/>
      <c r="E2670" s="481"/>
      <c r="F2670" s="339"/>
      <c r="G2670" s="340" t="str">
        <f>IF(ISNUMBER(E2670),E2670/'Bulk DivVar Analysis'!$I$60,"")</f>
        <v/>
      </c>
      <c r="H2670" s="338" t="str">
        <f>IF(ISNUMBER(E2670), IF(G2670&gt;'Bulk DivVar Analysis'!$J$62,"Pass","Fail"),"")</f>
        <v/>
      </c>
      <c r="I2670" s="338" t="str">
        <f t="shared" si="43"/>
        <v/>
      </c>
      <c r="J2670" s="339"/>
      <c r="K2670" s="339"/>
      <c r="L2670" s="339"/>
      <c r="M2670" s="339"/>
      <c r="N2670" s="339"/>
      <c r="O2670" s="339"/>
      <c r="P2670" s="339"/>
      <c r="Q2670" s="339"/>
    </row>
    <row r="2671" spans="1:17" ht="13.5" customHeight="1">
      <c r="A2671" s="481"/>
      <c r="B2671" s="481"/>
      <c r="C2671" s="481"/>
      <c r="D2671" s="481"/>
      <c r="E2671" s="481"/>
      <c r="F2671" s="339"/>
      <c r="G2671" s="340" t="str">
        <f>IF(ISNUMBER(E2671),E2671/'Bulk DivVar Analysis'!$I$60,"")</f>
        <v/>
      </c>
      <c r="H2671" s="338" t="str">
        <f>IF(ISNUMBER(E2671), IF(G2671&gt;'Bulk DivVar Analysis'!$J$62,"Pass","Fail"),"")</f>
        <v/>
      </c>
      <c r="I2671" s="338" t="str">
        <f t="shared" si="43"/>
        <v/>
      </c>
      <c r="J2671" s="339"/>
      <c r="K2671" s="339"/>
      <c r="L2671" s="339"/>
      <c r="M2671" s="339"/>
      <c r="N2671" s="339"/>
      <c r="O2671" s="339"/>
      <c r="P2671" s="339"/>
      <c r="Q2671" s="339"/>
    </row>
    <row r="2672" spans="1:17" ht="13.5" customHeight="1">
      <c r="A2672" s="481"/>
      <c r="B2672" s="481"/>
      <c r="C2672" s="481"/>
      <c r="D2672" s="481"/>
      <c r="E2672" s="481"/>
      <c r="F2672" s="339"/>
      <c r="G2672" s="340" t="str">
        <f>IF(ISNUMBER(E2672),E2672/'Bulk DivVar Analysis'!$I$60,"")</f>
        <v/>
      </c>
      <c r="H2672" s="338" t="str">
        <f>IF(ISNUMBER(E2672), IF(G2672&gt;'Bulk DivVar Analysis'!$J$62,"Pass","Fail"),"")</f>
        <v/>
      </c>
      <c r="I2672" s="338" t="str">
        <f t="shared" si="43"/>
        <v/>
      </c>
      <c r="J2672" s="339"/>
      <c r="K2672" s="339"/>
      <c r="L2672" s="339"/>
      <c r="M2672" s="339"/>
      <c r="N2672" s="339"/>
      <c r="O2672" s="339"/>
      <c r="P2672" s="339"/>
      <c r="Q2672" s="339"/>
    </row>
    <row r="2673" spans="1:17" ht="13.5" customHeight="1">
      <c r="A2673" s="481"/>
      <c r="B2673" s="481"/>
      <c r="C2673" s="481"/>
      <c r="D2673" s="481"/>
      <c r="E2673" s="481"/>
      <c r="F2673" s="339"/>
      <c r="G2673" s="340" t="str">
        <f>IF(ISNUMBER(E2673),E2673/'Bulk DivVar Analysis'!$I$60,"")</f>
        <v/>
      </c>
      <c r="H2673" s="338" t="str">
        <f>IF(ISNUMBER(E2673), IF(G2673&gt;'Bulk DivVar Analysis'!$J$62,"Pass","Fail"),"")</f>
        <v/>
      </c>
      <c r="I2673" s="338" t="str">
        <f t="shared" si="43"/>
        <v/>
      </c>
      <c r="J2673" s="339"/>
      <c r="K2673" s="339"/>
      <c r="L2673" s="339"/>
      <c r="M2673" s="339"/>
      <c r="N2673" s="339"/>
      <c r="O2673" s="339"/>
      <c r="P2673" s="339"/>
      <c r="Q2673" s="339"/>
    </row>
    <row r="2674" spans="1:17" ht="13.5" customHeight="1">
      <c r="A2674" s="481"/>
      <c r="B2674" s="481"/>
      <c r="C2674" s="481"/>
      <c r="D2674" s="481"/>
      <c r="E2674" s="481"/>
      <c r="F2674" s="339"/>
      <c r="G2674" s="340" t="str">
        <f>IF(ISNUMBER(E2674),E2674/'Bulk DivVar Analysis'!$I$60,"")</f>
        <v/>
      </c>
      <c r="H2674" s="338" t="str">
        <f>IF(ISNUMBER(E2674), IF(G2674&gt;'Bulk DivVar Analysis'!$J$62,"Pass","Fail"),"")</f>
        <v/>
      </c>
      <c r="I2674" s="338" t="str">
        <f t="shared" si="43"/>
        <v/>
      </c>
      <c r="J2674" s="339"/>
      <c r="K2674" s="339"/>
      <c r="L2674" s="339"/>
      <c r="M2674" s="339"/>
      <c r="N2674" s="339"/>
      <c r="O2674" s="339"/>
      <c r="P2674" s="339"/>
      <c r="Q2674" s="339"/>
    </row>
    <row r="2675" spans="1:17" ht="13.5" customHeight="1">
      <c r="A2675" s="481"/>
      <c r="B2675" s="481"/>
      <c r="C2675" s="481"/>
      <c r="D2675" s="481"/>
      <c r="E2675" s="481"/>
      <c r="F2675" s="339"/>
      <c r="G2675" s="340" t="str">
        <f>IF(ISNUMBER(E2675),E2675/'Bulk DivVar Analysis'!$I$60,"")</f>
        <v/>
      </c>
      <c r="H2675" s="338" t="str">
        <f>IF(ISNUMBER(E2675), IF(G2675&gt;'Bulk DivVar Analysis'!$J$62,"Pass","Fail"),"")</f>
        <v/>
      </c>
      <c r="I2675" s="338" t="str">
        <f t="shared" si="43"/>
        <v/>
      </c>
      <c r="J2675" s="339"/>
      <c r="K2675" s="339"/>
      <c r="L2675" s="339"/>
      <c r="M2675" s="339"/>
      <c r="N2675" s="339"/>
      <c r="O2675" s="339"/>
      <c r="P2675" s="339"/>
      <c r="Q2675" s="339"/>
    </row>
    <row r="2676" spans="1:17" ht="13.5" customHeight="1">
      <c r="A2676" s="481"/>
      <c r="B2676" s="481"/>
      <c r="C2676" s="481"/>
      <c r="D2676" s="481"/>
      <c r="E2676" s="481"/>
      <c r="F2676" s="339"/>
      <c r="G2676" s="340" t="str">
        <f>IF(ISNUMBER(E2676),E2676/'Bulk DivVar Analysis'!$I$60,"")</f>
        <v/>
      </c>
      <c r="H2676" s="338" t="str">
        <f>IF(ISNUMBER(E2676), IF(G2676&gt;'Bulk DivVar Analysis'!$J$62,"Pass","Fail"),"")</f>
        <v/>
      </c>
      <c r="I2676" s="338" t="str">
        <f t="shared" si="43"/>
        <v/>
      </c>
      <c r="J2676" s="339"/>
      <c r="K2676" s="339"/>
      <c r="L2676" s="339"/>
      <c r="M2676" s="339"/>
      <c r="N2676" s="339"/>
      <c r="O2676" s="339"/>
      <c r="P2676" s="339"/>
      <c r="Q2676" s="339"/>
    </row>
    <row r="2677" spans="1:17" ht="13.5" customHeight="1">
      <c r="A2677" s="481"/>
      <c r="B2677" s="481"/>
      <c r="C2677" s="481"/>
      <c r="D2677" s="481"/>
      <c r="E2677" s="481"/>
      <c r="F2677" s="339"/>
      <c r="G2677" s="340" t="str">
        <f>IF(ISNUMBER(E2677),E2677/'Bulk DivVar Analysis'!$I$60,"")</f>
        <v/>
      </c>
      <c r="H2677" s="338" t="str">
        <f>IF(ISNUMBER(E2677), IF(G2677&gt;'Bulk DivVar Analysis'!$J$62,"Pass","Fail"),"")</f>
        <v/>
      </c>
      <c r="I2677" s="338" t="str">
        <f t="shared" si="43"/>
        <v/>
      </c>
      <c r="J2677" s="339"/>
      <c r="K2677" s="339"/>
      <c r="L2677" s="339"/>
      <c r="M2677" s="339"/>
      <c r="N2677" s="339"/>
      <c r="O2677" s="339"/>
      <c r="P2677" s="339"/>
      <c r="Q2677" s="339"/>
    </row>
    <row r="2678" spans="1:17" ht="13.5" customHeight="1">
      <c r="A2678" s="481"/>
      <c r="B2678" s="481"/>
      <c r="C2678" s="481"/>
      <c r="D2678" s="481"/>
      <c r="E2678" s="481"/>
      <c r="F2678" s="339"/>
      <c r="G2678" s="340" t="str">
        <f>IF(ISNUMBER(E2678),E2678/'Bulk DivVar Analysis'!$I$60,"")</f>
        <v/>
      </c>
      <c r="H2678" s="338" t="str">
        <f>IF(ISNUMBER(E2678), IF(G2678&gt;'Bulk DivVar Analysis'!$J$62,"Pass","Fail"),"")</f>
        <v/>
      </c>
      <c r="I2678" s="338" t="str">
        <f t="shared" si="43"/>
        <v/>
      </c>
      <c r="J2678" s="339"/>
      <c r="K2678" s="339"/>
      <c r="L2678" s="339"/>
      <c r="M2678" s="339"/>
      <c r="N2678" s="339"/>
      <c r="O2678" s="339"/>
      <c r="P2678" s="339"/>
      <c r="Q2678" s="339"/>
    </row>
    <row r="2679" spans="1:17" ht="13.5" customHeight="1">
      <c r="A2679" s="481"/>
      <c r="B2679" s="481"/>
      <c r="C2679" s="481"/>
      <c r="D2679" s="481"/>
      <c r="E2679" s="481"/>
      <c r="F2679" s="339"/>
      <c r="G2679" s="340" t="str">
        <f>IF(ISNUMBER(E2679),E2679/'Bulk DivVar Analysis'!$I$60,"")</f>
        <v/>
      </c>
      <c r="H2679" s="338" t="str">
        <f>IF(ISNUMBER(E2679), IF(G2679&gt;'Bulk DivVar Analysis'!$J$62,"Pass","Fail"),"")</f>
        <v/>
      </c>
      <c r="I2679" s="338" t="str">
        <f t="shared" si="43"/>
        <v/>
      </c>
      <c r="J2679" s="339"/>
      <c r="K2679" s="339"/>
      <c r="L2679" s="339"/>
      <c r="M2679" s="339"/>
      <c r="N2679" s="339"/>
      <c r="O2679" s="339"/>
      <c r="P2679" s="339"/>
      <c r="Q2679" s="339"/>
    </row>
    <row r="2680" spans="1:17" ht="13.5" customHeight="1">
      <c r="A2680" s="481"/>
      <c r="B2680" s="481"/>
      <c r="C2680" s="481"/>
      <c r="D2680" s="481"/>
      <c r="E2680" s="481"/>
      <c r="F2680" s="339"/>
      <c r="G2680" s="340" t="str">
        <f>IF(ISNUMBER(E2680),E2680/'Bulk DivVar Analysis'!$I$60,"")</f>
        <v/>
      </c>
      <c r="H2680" s="338" t="str">
        <f>IF(ISNUMBER(E2680), IF(G2680&gt;'Bulk DivVar Analysis'!$J$62,"Pass","Fail"),"")</f>
        <v/>
      </c>
      <c r="I2680" s="338" t="str">
        <f t="shared" si="43"/>
        <v/>
      </c>
      <c r="J2680" s="339"/>
      <c r="K2680" s="339"/>
      <c r="L2680" s="339"/>
      <c r="M2680" s="339"/>
      <c r="N2680" s="339"/>
      <c r="O2680" s="339"/>
      <c r="P2680" s="339"/>
      <c r="Q2680" s="339"/>
    </row>
    <row r="2681" spans="1:17" ht="13.5" customHeight="1">
      <c r="A2681" s="481"/>
      <c r="B2681" s="481"/>
      <c r="C2681" s="481"/>
      <c r="D2681" s="481"/>
      <c r="E2681" s="481"/>
      <c r="F2681" s="339"/>
      <c r="G2681" s="340" t="str">
        <f>IF(ISNUMBER(E2681),E2681/'Bulk DivVar Analysis'!$I$60,"")</f>
        <v/>
      </c>
      <c r="H2681" s="338" t="str">
        <f>IF(ISNUMBER(E2681), IF(G2681&gt;'Bulk DivVar Analysis'!$J$62,"Pass","Fail"),"")</f>
        <v/>
      </c>
      <c r="I2681" s="338" t="str">
        <f t="shared" si="43"/>
        <v/>
      </c>
      <c r="J2681" s="339"/>
      <c r="K2681" s="339"/>
      <c r="L2681" s="339"/>
      <c r="M2681" s="339"/>
      <c r="N2681" s="339"/>
      <c r="O2681" s="339"/>
      <c r="P2681" s="339"/>
      <c r="Q2681" s="339"/>
    </row>
    <row r="2682" spans="1:17" ht="13.5" customHeight="1">
      <c r="A2682" s="481"/>
      <c r="B2682" s="481"/>
      <c r="C2682" s="481"/>
      <c r="D2682" s="481"/>
      <c r="E2682" s="481"/>
      <c r="F2682" s="339"/>
      <c r="G2682" s="340" t="str">
        <f>IF(ISNUMBER(E2682),E2682/'Bulk DivVar Analysis'!$I$60,"")</f>
        <v/>
      </c>
      <c r="H2682" s="338" t="str">
        <f>IF(ISNUMBER(E2682), IF(G2682&gt;'Bulk DivVar Analysis'!$J$62,"Pass","Fail"),"")</f>
        <v/>
      </c>
      <c r="I2682" s="338" t="str">
        <f t="shared" si="43"/>
        <v/>
      </c>
      <c r="J2682" s="339"/>
      <c r="K2682" s="339"/>
      <c r="L2682" s="339"/>
      <c r="M2682" s="339"/>
      <c r="N2682" s="339"/>
      <c r="O2682" s="339"/>
      <c r="P2682" s="339"/>
      <c r="Q2682" s="339"/>
    </row>
    <row r="2683" spans="1:17" ht="13.5" customHeight="1">
      <c r="A2683" s="481"/>
      <c r="B2683" s="481"/>
      <c r="C2683" s="481"/>
      <c r="D2683" s="481"/>
      <c r="E2683" s="481"/>
      <c r="F2683" s="339"/>
      <c r="G2683" s="340" t="str">
        <f>IF(ISNUMBER(E2683),E2683/'Bulk DivVar Analysis'!$I$60,"")</f>
        <v/>
      </c>
      <c r="H2683" s="338" t="str">
        <f>IF(ISNUMBER(E2683), IF(G2683&gt;'Bulk DivVar Analysis'!$J$62,"Pass","Fail"),"")</f>
        <v/>
      </c>
      <c r="I2683" s="338" t="str">
        <f t="shared" si="43"/>
        <v/>
      </c>
      <c r="J2683" s="339"/>
      <c r="K2683" s="339"/>
      <c r="L2683" s="339"/>
      <c r="M2683" s="339"/>
      <c r="N2683" s="339"/>
      <c r="O2683" s="339"/>
      <c r="P2683" s="339"/>
      <c r="Q2683" s="339"/>
    </row>
    <row r="2684" spans="1:17" ht="13.5" customHeight="1">
      <c r="A2684" s="481"/>
      <c r="B2684" s="481"/>
      <c r="C2684" s="481"/>
      <c r="D2684" s="481"/>
      <c r="E2684" s="481"/>
      <c r="F2684" s="339"/>
      <c r="G2684" s="340" t="str">
        <f>IF(ISNUMBER(E2684),E2684/'Bulk DivVar Analysis'!$I$60,"")</f>
        <v/>
      </c>
      <c r="H2684" s="338" t="str">
        <f>IF(ISNUMBER(E2684), IF(G2684&gt;'Bulk DivVar Analysis'!$J$62,"Pass","Fail"),"")</f>
        <v/>
      </c>
      <c r="I2684" s="338" t="str">
        <f t="shared" si="43"/>
        <v/>
      </c>
      <c r="J2684" s="339"/>
      <c r="K2684" s="339"/>
      <c r="L2684" s="339"/>
      <c r="M2684" s="339"/>
      <c r="N2684" s="339"/>
      <c r="O2684" s="339"/>
      <c r="P2684" s="339"/>
      <c r="Q2684" s="339"/>
    </row>
    <row r="2685" spans="1:17" ht="13.5" customHeight="1">
      <c r="A2685" s="481"/>
      <c r="B2685" s="481"/>
      <c r="C2685" s="481"/>
      <c r="D2685" s="481"/>
      <c r="E2685" s="481"/>
      <c r="F2685" s="339"/>
      <c r="G2685" s="340" t="str">
        <f>IF(ISNUMBER(E2685),E2685/'Bulk DivVar Analysis'!$I$60,"")</f>
        <v/>
      </c>
      <c r="H2685" s="338" t="str">
        <f>IF(ISNUMBER(E2685), IF(G2685&gt;'Bulk DivVar Analysis'!$J$62,"Pass","Fail"),"")</f>
        <v/>
      </c>
      <c r="I2685" s="338" t="str">
        <f t="shared" si="43"/>
        <v/>
      </c>
      <c r="J2685" s="339"/>
      <c r="K2685" s="339"/>
      <c r="L2685" s="339"/>
      <c r="M2685" s="339"/>
      <c r="N2685" s="339"/>
      <c r="O2685" s="339"/>
      <c r="P2685" s="339"/>
      <c r="Q2685" s="339"/>
    </row>
    <row r="2686" spans="1:17" ht="13.5" customHeight="1">
      <c r="A2686" s="481"/>
      <c r="B2686" s="481"/>
      <c r="C2686" s="481"/>
      <c r="D2686" s="481"/>
      <c r="E2686" s="481"/>
      <c r="F2686" s="339"/>
      <c r="G2686" s="340" t="str">
        <f>IF(ISNUMBER(E2686),E2686/'Bulk DivVar Analysis'!$I$60,"")</f>
        <v/>
      </c>
      <c r="H2686" s="338" t="str">
        <f>IF(ISNUMBER(E2686), IF(G2686&gt;'Bulk DivVar Analysis'!$J$62,"Pass","Fail"),"")</f>
        <v/>
      </c>
      <c r="I2686" s="338" t="str">
        <f t="shared" si="43"/>
        <v/>
      </c>
      <c r="J2686" s="339"/>
      <c r="K2686" s="339"/>
      <c r="L2686" s="339"/>
      <c r="M2686" s="339"/>
      <c r="N2686" s="339"/>
      <c r="O2686" s="339"/>
      <c r="P2686" s="339"/>
      <c r="Q2686" s="339"/>
    </row>
    <row r="2687" spans="1:17" ht="13.5" customHeight="1">
      <c r="A2687" s="481"/>
      <c r="B2687" s="481"/>
      <c r="C2687" s="481"/>
      <c r="D2687" s="481"/>
      <c r="E2687" s="481"/>
      <c r="F2687" s="339"/>
      <c r="G2687" s="340" t="str">
        <f>IF(ISNUMBER(E2687),E2687/'Bulk DivVar Analysis'!$I$60,"")</f>
        <v/>
      </c>
      <c r="H2687" s="338" t="str">
        <f>IF(ISNUMBER(E2687), IF(G2687&gt;'Bulk DivVar Analysis'!$J$62,"Pass","Fail"),"")</f>
        <v/>
      </c>
      <c r="I2687" s="338" t="str">
        <f t="shared" si="43"/>
        <v/>
      </c>
      <c r="J2687" s="339"/>
      <c r="K2687" s="339"/>
      <c r="L2687" s="339"/>
      <c r="M2687" s="339"/>
      <c r="N2687" s="339"/>
      <c r="O2687" s="339"/>
      <c r="P2687" s="339"/>
      <c r="Q2687" s="339"/>
    </row>
    <row r="2688" spans="1:17" ht="13.5" customHeight="1">
      <c r="A2688" s="481"/>
      <c r="B2688" s="481"/>
      <c r="C2688" s="481"/>
      <c r="D2688" s="481"/>
      <c r="E2688" s="481"/>
      <c r="F2688" s="339"/>
      <c r="G2688" s="340" t="str">
        <f>IF(ISNUMBER(E2688),E2688/'Bulk DivVar Analysis'!$I$60,"")</f>
        <v/>
      </c>
      <c r="H2688" s="338" t="str">
        <f>IF(ISNUMBER(E2688), IF(G2688&gt;'Bulk DivVar Analysis'!$J$62,"Pass","Fail"),"")</f>
        <v/>
      </c>
      <c r="I2688" s="338" t="str">
        <f t="shared" si="43"/>
        <v/>
      </c>
      <c r="J2688" s="339"/>
      <c r="K2688" s="339"/>
      <c r="L2688" s="339"/>
      <c r="M2688" s="339"/>
      <c r="N2688" s="339"/>
      <c r="O2688" s="339"/>
      <c r="P2688" s="339"/>
      <c r="Q2688" s="339"/>
    </row>
    <row r="2689" spans="1:17" ht="13.5" customHeight="1">
      <c r="A2689" s="481"/>
      <c r="B2689" s="481"/>
      <c r="C2689" s="481"/>
      <c r="D2689" s="481"/>
      <c r="E2689" s="481"/>
      <c r="F2689" s="339"/>
      <c r="G2689" s="340" t="str">
        <f>IF(ISNUMBER(E2689),E2689/'Bulk DivVar Analysis'!$I$60,"")</f>
        <v/>
      </c>
      <c r="H2689" s="338" t="str">
        <f>IF(ISNUMBER(E2689), IF(G2689&gt;'Bulk DivVar Analysis'!$J$62,"Pass","Fail"),"")</f>
        <v/>
      </c>
      <c r="I2689" s="338" t="str">
        <f t="shared" si="43"/>
        <v/>
      </c>
      <c r="J2689" s="339"/>
      <c r="K2689" s="339"/>
      <c r="L2689" s="339"/>
      <c r="M2689" s="339"/>
      <c r="N2689" s="339"/>
      <c r="O2689" s="339"/>
      <c r="P2689" s="339"/>
      <c r="Q2689" s="339"/>
    </row>
    <row r="2690" spans="1:17" ht="13.5" customHeight="1">
      <c r="A2690" s="481"/>
      <c r="B2690" s="481"/>
      <c r="C2690" s="481"/>
      <c r="D2690" s="481"/>
      <c r="E2690" s="481"/>
      <c r="F2690" s="339"/>
      <c r="G2690" s="340" t="str">
        <f>IF(ISNUMBER(E2690),E2690/'Bulk DivVar Analysis'!$I$60,"")</f>
        <v/>
      </c>
      <c r="H2690" s="338" t="str">
        <f>IF(ISNUMBER(E2690), IF(G2690&gt;'Bulk DivVar Analysis'!$J$62,"Pass","Fail"),"")</f>
        <v/>
      </c>
      <c r="I2690" s="338" t="str">
        <f t="shared" si="43"/>
        <v/>
      </c>
      <c r="J2690" s="339"/>
      <c r="K2690" s="339"/>
      <c r="L2690" s="339"/>
      <c r="M2690" s="339"/>
      <c r="N2690" s="339"/>
      <c r="O2690" s="339"/>
      <c r="P2690" s="339"/>
      <c r="Q2690" s="339"/>
    </row>
    <row r="2691" spans="1:17" ht="13.5" customHeight="1">
      <c r="A2691" s="481"/>
      <c r="B2691" s="481"/>
      <c r="C2691" s="481"/>
      <c r="D2691" s="481"/>
      <c r="E2691" s="481"/>
      <c r="F2691" s="339"/>
      <c r="G2691" s="340" t="str">
        <f>IF(ISNUMBER(E2691),E2691/'Bulk DivVar Analysis'!$I$60,"")</f>
        <v/>
      </c>
      <c r="H2691" s="338" t="str">
        <f>IF(ISNUMBER(E2691), IF(G2691&gt;'Bulk DivVar Analysis'!$J$62,"Pass","Fail"),"")</f>
        <v/>
      </c>
      <c r="I2691" s="338" t="str">
        <f t="shared" ref="I2691:I2754" si="44">_xlfn.TEXTJOIN("_",TRUE,B2691,C2691)</f>
        <v/>
      </c>
      <c r="J2691" s="339"/>
      <c r="K2691" s="339"/>
      <c r="L2691" s="339"/>
      <c r="M2691" s="339"/>
      <c r="N2691" s="339"/>
      <c r="O2691" s="339"/>
      <c r="P2691" s="339"/>
      <c r="Q2691" s="339"/>
    </row>
    <row r="2692" spans="1:17" ht="13.5" customHeight="1">
      <c r="A2692" s="481"/>
      <c r="B2692" s="481"/>
      <c r="C2692" s="481"/>
      <c r="D2692" s="481"/>
      <c r="E2692" s="481"/>
      <c r="F2692" s="339"/>
      <c r="G2692" s="340" t="str">
        <f>IF(ISNUMBER(E2692),E2692/'Bulk DivVar Analysis'!$I$60,"")</f>
        <v/>
      </c>
      <c r="H2692" s="338" t="str">
        <f>IF(ISNUMBER(E2692), IF(G2692&gt;'Bulk DivVar Analysis'!$J$62,"Pass","Fail"),"")</f>
        <v/>
      </c>
      <c r="I2692" s="338" t="str">
        <f t="shared" si="44"/>
        <v/>
      </c>
      <c r="J2692" s="339"/>
      <c r="K2692" s="339"/>
      <c r="L2692" s="339"/>
      <c r="M2692" s="339"/>
      <c r="N2692" s="339"/>
      <c r="O2692" s="339"/>
      <c r="P2692" s="339"/>
      <c r="Q2692" s="339"/>
    </row>
    <row r="2693" spans="1:17" ht="13.5" customHeight="1">
      <c r="A2693" s="481"/>
      <c r="B2693" s="481"/>
      <c r="C2693" s="481"/>
      <c r="D2693" s="481"/>
      <c r="E2693" s="481"/>
      <c r="F2693" s="339"/>
      <c r="G2693" s="340" t="str">
        <f>IF(ISNUMBER(E2693),E2693/'Bulk DivVar Analysis'!$I$60,"")</f>
        <v/>
      </c>
      <c r="H2693" s="338" t="str">
        <f>IF(ISNUMBER(E2693), IF(G2693&gt;'Bulk DivVar Analysis'!$J$62,"Pass","Fail"),"")</f>
        <v/>
      </c>
      <c r="I2693" s="338" t="str">
        <f t="shared" si="44"/>
        <v/>
      </c>
      <c r="J2693" s="339"/>
      <c r="K2693" s="339"/>
      <c r="L2693" s="339"/>
      <c r="M2693" s="339"/>
      <c r="N2693" s="339"/>
      <c r="O2693" s="339"/>
      <c r="P2693" s="339"/>
      <c r="Q2693" s="339"/>
    </row>
    <row r="2694" spans="1:17" ht="13.5" customHeight="1">
      <c r="A2694" s="481"/>
      <c r="B2694" s="481"/>
      <c r="C2694" s="481"/>
      <c r="D2694" s="481"/>
      <c r="E2694" s="481"/>
      <c r="F2694" s="339"/>
      <c r="G2694" s="340" t="str">
        <f>IF(ISNUMBER(E2694),E2694/'Bulk DivVar Analysis'!$I$60,"")</f>
        <v/>
      </c>
      <c r="H2694" s="338" t="str">
        <f>IF(ISNUMBER(E2694), IF(G2694&gt;'Bulk DivVar Analysis'!$J$62,"Pass","Fail"),"")</f>
        <v/>
      </c>
      <c r="I2694" s="338" t="str">
        <f t="shared" si="44"/>
        <v/>
      </c>
      <c r="J2694" s="339"/>
      <c r="K2694" s="339"/>
      <c r="L2694" s="339"/>
      <c r="M2694" s="339"/>
      <c r="N2694" s="339"/>
      <c r="O2694" s="339"/>
      <c r="P2694" s="339"/>
      <c r="Q2694" s="339"/>
    </row>
    <row r="2695" spans="1:17" ht="13.5" customHeight="1">
      <c r="A2695" s="481"/>
      <c r="B2695" s="481"/>
      <c r="C2695" s="481"/>
      <c r="D2695" s="481"/>
      <c r="E2695" s="481"/>
      <c r="F2695" s="339"/>
      <c r="G2695" s="340" t="str">
        <f>IF(ISNUMBER(E2695),E2695/'Bulk DivVar Analysis'!$I$60,"")</f>
        <v/>
      </c>
      <c r="H2695" s="338" t="str">
        <f>IF(ISNUMBER(E2695), IF(G2695&gt;'Bulk DivVar Analysis'!$J$62,"Pass","Fail"),"")</f>
        <v/>
      </c>
      <c r="I2695" s="338" t="str">
        <f t="shared" si="44"/>
        <v/>
      </c>
      <c r="J2695" s="339"/>
      <c r="K2695" s="339"/>
      <c r="L2695" s="339"/>
      <c r="M2695" s="339"/>
      <c r="N2695" s="339"/>
      <c r="O2695" s="339"/>
      <c r="P2695" s="339"/>
      <c r="Q2695" s="339"/>
    </row>
    <row r="2696" spans="1:17" ht="13.5" customHeight="1">
      <c r="A2696" s="481"/>
      <c r="B2696" s="481"/>
      <c r="C2696" s="481"/>
      <c r="D2696" s="481"/>
      <c r="E2696" s="481"/>
      <c r="F2696" s="339"/>
      <c r="G2696" s="340" t="str">
        <f>IF(ISNUMBER(E2696),E2696/'Bulk DivVar Analysis'!$I$60,"")</f>
        <v/>
      </c>
      <c r="H2696" s="338" t="str">
        <f>IF(ISNUMBER(E2696), IF(G2696&gt;'Bulk DivVar Analysis'!$J$62,"Pass","Fail"),"")</f>
        <v/>
      </c>
      <c r="I2696" s="338" t="str">
        <f t="shared" si="44"/>
        <v/>
      </c>
      <c r="J2696" s="339"/>
      <c r="K2696" s="339"/>
      <c r="L2696" s="339"/>
      <c r="M2696" s="339"/>
      <c r="N2696" s="339"/>
      <c r="O2696" s="339"/>
      <c r="P2696" s="339"/>
      <c r="Q2696" s="339"/>
    </row>
    <row r="2697" spans="1:17" ht="13.5" customHeight="1">
      <c r="A2697" s="481"/>
      <c r="B2697" s="481"/>
      <c r="C2697" s="481"/>
      <c r="D2697" s="481"/>
      <c r="E2697" s="481"/>
      <c r="F2697" s="339"/>
      <c r="G2697" s="340" t="str">
        <f>IF(ISNUMBER(E2697),E2697/'Bulk DivVar Analysis'!$I$60,"")</f>
        <v/>
      </c>
      <c r="H2697" s="338" t="str">
        <f>IF(ISNUMBER(E2697), IF(G2697&gt;'Bulk DivVar Analysis'!$J$62,"Pass","Fail"),"")</f>
        <v/>
      </c>
      <c r="I2697" s="338" t="str">
        <f t="shared" si="44"/>
        <v/>
      </c>
      <c r="J2697" s="339"/>
      <c r="K2697" s="339"/>
      <c r="L2697" s="339"/>
      <c r="M2697" s="339"/>
      <c r="N2697" s="339"/>
      <c r="O2697" s="339"/>
      <c r="P2697" s="339"/>
      <c r="Q2697" s="339"/>
    </row>
    <row r="2698" spans="1:17" ht="13.5" customHeight="1">
      <c r="A2698" s="481"/>
      <c r="B2698" s="481"/>
      <c r="C2698" s="481"/>
      <c r="D2698" s="481"/>
      <c r="E2698" s="481"/>
      <c r="F2698" s="339"/>
      <c r="G2698" s="340" t="str">
        <f>IF(ISNUMBER(E2698),E2698/'Bulk DivVar Analysis'!$I$60,"")</f>
        <v/>
      </c>
      <c r="H2698" s="338" t="str">
        <f>IF(ISNUMBER(E2698), IF(G2698&gt;'Bulk DivVar Analysis'!$J$62,"Pass","Fail"),"")</f>
        <v/>
      </c>
      <c r="I2698" s="338" t="str">
        <f t="shared" si="44"/>
        <v/>
      </c>
      <c r="J2698" s="339"/>
      <c r="K2698" s="339"/>
      <c r="L2698" s="339"/>
      <c r="M2698" s="339"/>
      <c r="N2698" s="339"/>
      <c r="O2698" s="339"/>
      <c r="P2698" s="339"/>
      <c r="Q2698" s="339"/>
    </row>
    <row r="2699" spans="1:17" ht="13.5" customHeight="1">
      <c r="A2699" s="481"/>
      <c r="B2699" s="481"/>
      <c r="C2699" s="481"/>
      <c r="D2699" s="481"/>
      <c r="E2699" s="481"/>
      <c r="F2699" s="339"/>
      <c r="G2699" s="340" t="str">
        <f>IF(ISNUMBER(E2699),E2699/'Bulk DivVar Analysis'!$I$60,"")</f>
        <v/>
      </c>
      <c r="H2699" s="338" t="str">
        <f>IF(ISNUMBER(E2699), IF(G2699&gt;'Bulk DivVar Analysis'!$J$62,"Pass","Fail"),"")</f>
        <v/>
      </c>
      <c r="I2699" s="338" t="str">
        <f t="shared" si="44"/>
        <v/>
      </c>
      <c r="J2699" s="339"/>
      <c r="K2699" s="339"/>
      <c r="L2699" s="339"/>
      <c r="M2699" s="339"/>
      <c r="N2699" s="339"/>
      <c r="O2699" s="339"/>
      <c r="P2699" s="339"/>
      <c r="Q2699" s="339"/>
    </row>
    <row r="2700" spans="1:17" ht="13.5" customHeight="1">
      <c r="A2700" s="481"/>
      <c r="B2700" s="481"/>
      <c r="C2700" s="481"/>
      <c r="D2700" s="481"/>
      <c r="E2700" s="481"/>
      <c r="F2700" s="339"/>
      <c r="G2700" s="340" t="str">
        <f>IF(ISNUMBER(E2700),E2700/'Bulk DivVar Analysis'!$I$60,"")</f>
        <v/>
      </c>
      <c r="H2700" s="338" t="str">
        <f>IF(ISNUMBER(E2700), IF(G2700&gt;'Bulk DivVar Analysis'!$J$62,"Pass","Fail"),"")</f>
        <v/>
      </c>
      <c r="I2700" s="338" t="str">
        <f t="shared" si="44"/>
        <v/>
      </c>
      <c r="J2700" s="339"/>
      <c r="K2700" s="339"/>
      <c r="L2700" s="339"/>
      <c r="M2700" s="339"/>
      <c r="N2700" s="339"/>
      <c r="O2700" s="339"/>
      <c r="P2700" s="339"/>
      <c r="Q2700" s="339"/>
    </row>
    <row r="2701" spans="1:17" ht="13.5" customHeight="1">
      <c r="A2701" s="481"/>
      <c r="B2701" s="481"/>
      <c r="C2701" s="481"/>
      <c r="D2701" s="481"/>
      <c r="E2701" s="481"/>
      <c r="F2701" s="339"/>
      <c r="G2701" s="340" t="str">
        <f>IF(ISNUMBER(E2701),E2701/'Bulk DivVar Analysis'!$I$60,"")</f>
        <v/>
      </c>
      <c r="H2701" s="338" t="str">
        <f>IF(ISNUMBER(E2701), IF(G2701&gt;'Bulk DivVar Analysis'!$J$62,"Pass","Fail"),"")</f>
        <v/>
      </c>
      <c r="I2701" s="338" t="str">
        <f t="shared" si="44"/>
        <v/>
      </c>
      <c r="J2701" s="339"/>
      <c r="K2701" s="339"/>
      <c r="L2701" s="339"/>
      <c r="M2701" s="339"/>
      <c r="N2701" s="339"/>
      <c r="O2701" s="339"/>
      <c r="P2701" s="339"/>
      <c r="Q2701" s="339"/>
    </row>
    <row r="2702" spans="1:17" ht="13.5" customHeight="1">
      <c r="A2702" s="481"/>
      <c r="B2702" s="481"/>
      <c r="C2702" s="481"/>
      <c r="D2702" s="481"/>
      <c r="E2702" s="481"/>
      <c r="F2702" s="339"/>
      <c r="G2702" s="340" t="str">
        <f>IF(ISNUMBER(E2702),E2702/'Bulk DivVar Analysis'!$I$60,"")</f>
        <v/>
      </c>
      <c r="H2702" s="338" t="str">
        <f>IF(ISNUMBER(E2702), IF(G2702&gt;'Bulk DivVar Analysis'!$J$62,"Pass","Fail"),"")</f>
        <v/>
      </c>
      <c r="I2702" s="338" t="str">
        <f t="shared" si="44"/>
        <v/>
      </c>
      <c r="J2702" s="339"/>
      <c r="K2702" s="339"/>
      <c r="L2702" s="339"/>
      <c r="M2702" s="339"/>
      <c r="N2702" s="339"/>
      <c r="O2702" s="339"/>
      <c r="P2702" s="339"/>
      <c r="Q2702" s="339"/>
    </row>
    <row r="2703" spans="1:17" ht="13.5" customHeight="1">
      <c r="A2703" s="481"/>
      <c r="B2703" s="481"/>
      <c r="C2703" s="481"/>
      <c r="D2703" s="481"/>
      <c r="E2703" s="481"/>
      <c r="F2703" s="339"/>
      <c r="G2703" s="340" t="str">
        <f>IF(ISNUMBER(E2703),E2703/'Bulk DivVar Analysis'!$I$60,"")</f>
        <v/>
      </c>
      <c r="H2703" s="338" t="str">
        <f>IF(ISNUMBER(E2703), IF(G2703&gt;'Bulk DivVar Analysis'!$J$62,"Pass","Fail"),"")</f>
        <v/>
      </c>
      <c r="I2703" s="338" t="str">
        <f t="shared" si="44"/>
        <v/>
      </c>
      <c r="J2703" s="339"/>
      <c r="K2703" s="339"/>
      <c r="L2703" s="339"/>
      <c r="M2703" s="339"/>
      <c r="N2703" s="339"/>
      <c r="O2703" s="339"/>
      <c r="P2703" s="339"/>
      <c r="Q2703" s="339"/>
    </row>
    <row r="2704" spans="1:17" ht="13.5" customHeight="1">
      <c r="A2704" s="481"/>
      <c r="B2704" s="481"/>
      <c r="C2704" s="481"/>
      <c r="D2704" s="481"/>
      <c r="E2704" s="481"/>
      <c r="F2704" s="339"/>
      <c r="G2704" s="340" t="str">
        <f>IF(ISNUMBER(E2704),E2704/'Bulk DivVar Analysis'!$I$60,"")</f>
        <v/>
      </c>
      <c r="H2704" s="338" t="str">
        <f>IF(ISNUMBER(E2704), IF(G2704&gt;'Bulk DivVar Analysis'!$J$62,"Pass","Fail"),"")</f>
        <v/>
      </c>
      <c r="I2704" s="338" t="str">
        <f t="shared" si="44"/>
        <v/>
      </c>
      <c r="J2704" s="339"/>
      <c r="K2704" s="339"/>
      <c r="L2704" s="339"/>
      <c r="M2704" s="339"/>
      <c r="N2704" s="339"/>
      <c r="O2704" s="339"/>
      <c r="P2704" s="339"/>
      <c r="Q2704" s="339"/>
    </row>
    <row r="2705" spans="1:17" ht="13.5" customHeight="1">
      <c r="A2705" s="481"/>
      <c r="B2705" s="481"/>
      <c r="C2705" s="481"/>
      <c r="D2705" s="481"/>
      <c r="E2705" s="481"/>
      <c r="F2705" s="339"/>
      <c r="G2705" s="340" t="str">
        <f>IF(ISNUMBER(E2705),E2705/'Bulk DivVar Analysis'!$I$60,"")</f>
        <v/>
      </c>
      <c r="H2705" s="338" t="str">
        <f>IF(ISNUMBER(E2705), IF(G2705&gt;'Bulk DivVar Analysis'!$J$62,"Pass","Fail"),"")</f>
        <v/>
      </c>
      <c r="I2705" s="338" t="str">
        <f t="shared" si="44"/>
        <v/>
      </c>
      <c r="J2705" s="339"/>
      <c r="K2705" s="339"/>
      <c r="L2705" s="339"/>
      <c r="M2705" s="339"/>
      <c r="N2705" s="339"/>
      <c r="O2705" s="339"/>
      <c r="P2705" s="339"/>
      <c r="Q2705" s="339"/>
    </row>
    <row r="2706" spans="1:17" ht="13.5" customHeight="1">
      <c r="A2706" s="481"/>
      <c r="B2706" s="481"/>
      <c r="C2706" s="481"/>
      <c r="D2706" s="481"/>
      <c r="E2706" s="481"/>
      <c r="F2706" s="339"/>
      <c r="G2706" s="340" t="str">
        <f>IF(ISNUMBER(E2706),E2706/'Bulk DivVar Analysis'!$I$60,"")</f>
        <v/>
      </c>
      <c r="H2706" s="338" t="str">
        <f>IF(ISNUMBER(E2706), IF(G2706&gt;'Bulk DivVar Analysis'!$J$62,"Pass","Fail"),"")</f>
        <v/>
      </c>
      <c r="I2706" s="338" t="str">
        <f t="shared" si="44"/>
        <v/>
      </c>
      <c r="J2706" s="339"/>
      <c r="K2706" s="339"/>
      <c r="L2706" s="339"/>
      <c r="M2706" s="339"/>
      <c r="N2706" s="339"/>
      <c r="O2706" s="339"/>
      <c r="P2706" s="339"/>
      <c r="Q2706" s="339"/>
    </row>
    <row r="2707" spans="1:17" ht="13.5" customHeight="1">
      <c r="A2707" s="481"/>
      <c r="B2707" s="481"/>
      <c r="C2707" s="481"/>
      <c r="D2707" s="481"/>
      <c r="E2707" s="481"/>
      <c r="F2707" s="339"/>
      <c r="G2707" s="340" t="str">
        <f>IF(ISNUMBER(E2707),E2707/'Bulk DivVar Analysis'!$I$60,"")</f>
        <v/>
      </c>
      <c r="H2707" s="338" t="str">
        <f>IF(ISNUMBER(E2707), IF(G2707&gt;'Bulk DivVar Analysis'!$J$62,"Pass","Fail"),"")</f>
        <v/>
      </c>
      <c r="I2707" s="338" t="str">
        <f t="shared" si="44"/>
        <v/>
      </c>
      <c r="J2707" s="339"/>
      <c r="K2707" s="339"/>
      <c r="L2707" s="339"/>
      <c r="M2707" s="339"/>
      <c r="N2707" s="339"/>
      <c r="O2707" s="339"/>
      <c r="P2707" s="339"/>
      <c r="Q2707" s="339"/>
    </row>
    <row r="2708" spans="1:17" ht="13.5" customHeight="1">
      <c r="A2708" s="481"/>
      <c r="B2708" s="481"/>
      <c r="C2708" s="481"/>
      <c r="D2708" s="481"/>
      <c r="E2708" s="481"/>
      <c r="F2708" s="339"/>
      <c r="G2708" s="340" t="str">
        <f>IF(ISNUMBER(E2708),E2708/'Bulk DivVar Analysis'!$I$60,"")</f>
        <v/>
      </c>
      <c r="H2708" s="338" t="str">
        <f>IF(ISNUMBER(E2708), IF(G2708&gt;'Bulk DivVar Analysis'!$J$62,"Pass","Fail"),"")</f>
        <v/>
      </c>
      <c r="I2708" s="338" t="str">
        <f t="shared" si="44"/>
        <v/>
      </c>
      <c r="J2708" s="339"/>
      <c r="K2708" s="339"/>
      <c r="L2708" s="339"/>
      <c r="M2708" s="339"/>
      <c r="N2708" s="339"/>
      <c r="O2708" s="339"/>
      <c r="P2708" s="339"/>
      <c r="Q2708" s="339"/>
    </row>
    <row r="2709" spans="1:17" ht="13.5" customHeight="1">
      <c r="A2709" s="481"/>
      <c r="B2709" s="481"/>
      <c r="C2709" s="481"/>
      <c r="D2709" s="481"/>
      <c r="E2709" s="481"/>
      <c r="F2709" s="339"/>
      <c r="G2709" s="340" t="str">
        <f>IF(ISNUMBER(E2709),E2709/'Bulk DivVar Analysis'!$I$60,"")</f>
        <v/>
      </c>
      <c r="H2709" s="338" t="str">
        <f>IF(ISNUMBER(E2709), IF(G2709&gt;'Bulk DivVar Analysis'!$J$62,"Pass","Fail"),"")</f>
        <v/>
      </c>
      <c r="I2709" s="338" t="str">
        <f t="shared" si="44"/>
        <v/>
      </c>
      <c r="J2709" s="339"/>
      <c r="K2709" s="339"/>
      <c r="L2709" s="339"/>
      <c r="M2709" s="339"/>
      <c r="N2709" s="339"/>
      <c r="O2709" s="339"/>
      <c r="P2709" s="339"/>
      <c r="Q2709" s="339"/>
    </row>
    <row r="2710" spans="1:17" ht="13.5" customHeight="1">
      <c r="A2710" s="481"/>
      <c r="B2710" s="481"/>
      <c r="C2710" s="481"/>
      <c r="D2710" s="481"/>
      <c r="E2710" s="481"/>
      <c r="F2710" s="339"/>
      <c r="G2710" s="340" t="str">
        <f>IF(ISNUMBER(E2710),E2710/'Bulk DivVar Analysis'!$I$60,"")</f>
        <v/>
      </c>
      <c r="H2710" s="338" t="str">
        <f>IF(ISNUMBER(E2710), IF(G2710&gt;'Bulk DivVar Analysis'!$J$62,"Pass","Fail"),"")</f>
        <v/>
      </c>
      <c r="I2710" s="338" t="str">
        <f t="shared" si="44"/>
        <v/>
      </c>
      <c r="J2710" s="339"/>
      <c r="K2710" s="339"/>
      <c r="L2710" s="339"/>
      <c r="M2710" s="339"/>
      <c r="N2710" s="339"/>
      <c r="O2710" s="339"/>
      <c r="P2710" s="339"/>
      <c r="Q2710" s="339"/>
    </row>
    <row r="2711" spans="1:17" ht="13.5" customHeight="1">
      <c r="A2711" s="481"/>
      <c r="B2711" s="481"/>
      <c r="C2711" s="481"/>
      <c r="D2711" s="481"/>
      <c r="E2711" s="481"/>
      <c r="F2711" s="339"/>
      <c r="G2711" s="340" t="str">
        <f>IF(ISNUMBER(E2711),E2711/'Bulk DivVar Analysis'!$I$60,"")</f>
        <v/>
      </c>
      <c r="H2711" s="338" t="str">
        <f>IF(ISNUMBER(E2711), IF(G2711&gt;'Bulk DivVar Analysis'!$J$62,"Pass","Fail"),"")</f>
        <v/>
      </c>
      <c r="I2711" s="338" t="str">
        <f t="shared" si="44"/>
        <v/>
      </c>
      <c r="J2711" s="339"/>
      <c r="K2711" s="339"/>
      <c r="L2711" s="339"/>
      <c r="M2711" s="339"/>
      <c r="N2711" s="339"/>
      <c r="O2711" s="339"/>
      <c r="P2711" s="339"/>
      <c r="Q2711" s="339"/>
    </row>
    <row r="2712" spans="1:17" ht="13.5" customHeight="1">
      <c r="A2712" s="481"/>
      <c r="B2712" s="481"/>
      <c r="C2712" s="481"/>
      <c r="D2712" s="481"/>
      <c r="E2712" s="481"/>
      <c r="F2712" s="339"/>
      <c r="G2712" s="340" t="str">
        <f>IF(ISNUMBER(E2712),E2712/'Bulk DivVar Analysis'!$I$60,"")</f>
        <v/>
      </c>
      <c r="H2712" s="338" t="str">
        <f>IF(ISNUMBER(E2712), IF(G2712&gt;'Bulk DivVar Analysis'!$J$62,"Pass","Fail"),"")</f>
        <v/>
      </c>
      <c r="I2712" s="338" t="str">
        <f t="shared" si="44"/>
        <v/>
      </c>
      <c r="J2712" s="339"/>
      <c r="K2712" s="339"/>
      <c r="L2712" s="339"/>
      <c r="M2712" s="339"/>
      <c r="N2712" s="339"/>
      <c r="O2712" s="339"/>
      <c r="P2712" s="339"/>
      <c r="Q2712" s="339"/>
    </row>
    <row r="2713" spans="1:17" ht="13.5" customHeight="1">
      <c r="A2713" s="481"/>
      <c r="B2713" s="481"/>
      <c r="C2713" s="481"/>
      <c r="D2713" s="481"/>
      <c r="E2713" s="481"/>
      <c r="F2713" s="339"/>
      <c r="G2713" s="340" t="str">
        <f>IF(ISNUMBER(E2713),E2713/'Bulk DivVar Analysis'!$I$60,"")</f>
        <v/>
      </c>
      <c r="H2713" s="338" t="str">
        <f>IF(ISNUMBER(E2713), IF(G2713&gt;'Bulk DivVar Analysis'!$J$62,"Pass","Fail"),"")</f>
        <v/>
      </c>
      <c r="I2713" s="338" t="str">
        <f t="shared" si="44"/>
        <v/>
      </c>
      <c r="J2713" s="339"/>
      <c r="K2713" s="339"/>
      <c r="L2713" s="339"/>
      <c r="M2713" s="339"/>
      <c r="N2713" s="339"/>
      <c r="O2713" s="339"/>
      <c r="P2713" s="339"/>
      <c r="Q2713" s="339"/>
    </row>
    <row r="2714" spans="1:17" ht="13.5" customHeight="1">
      <c r="A2714" s="481"/>
      <c r="B2714" s="481"/>
      <c r="C2714" s="481"/>
      <c r="D2714" s="481"/>
      <c r="E2714" s="481"/>
      <c r="F2714" s="339"/>
      <c r="G2714" s="340" t="str">
        <f>IF(ISNUMBER(E2714),E2714/'Bulk DivVar Analysis'!$I$60,"")</f>
        <v/>
      </c>
      <c r="H2714" s="338" t="str">
        <f>IF(ISNUMBER(E2714), IF(G2714&gt;'Bulk DivVar Analysis'!$J$62,"Pass","Fail"),"")</f>
        <v/>
      </c>
      <c r="I2714" s="338" t="str">
        <f t="shared" si="44"/>
        <v/>
      </c>
      <c r="J2714" s="339"/>
      <c r="K2714" s="339"/>
      <c r="L2714" s="339"/>
      <c r="M2714" s="339"/>
      <c r="N2714" s="339"/>
      <c r="O2714" s="339"/>
      <c r="P2714" s="339"/>
      <c r="Q2714" s="339"/>
    </row>
    <row r="2715" spans="1:17" ht="13.5" customHeight="1">
      <c r="A2715" s="481"/>
      <c r="B2715" s="481"/>
      <c r="C2715" s="481"/>
      <c r="D2715" s="481"/>
      <c r="E2715" s="481"/>
      <c r="F2715" s="339"/>
      <c r="G2715" s="340" t="str">
        <f>IF(ISNUMBER(E2715),E2715/'Bulk DivVar Analysis'!$I$60,"")</f>
        <v/>
      </c>
      <c r="H2715" s="338" t="str">
        <f>IF(ISNUMBER(E2715), IF(G2715&gt;'Bulk DivVar Analysis'!$J$62,"Pass","Fail"),"")</f>
        <v/>
      </c>
      <c r="I2715" s="338" t="str">
        <f t="shared" si="44"/>
        <v/>
      </c>
      <c r="J2715" s="339"/>
      <c r="K2715" s="339"/>
      <c r="L2715" s="339"/>
      <c r="M2715" s="339"/>
      <c r="N2715" s="339"/>
      <c r="O2715" s="339"/>
      <c r="P2715" s="339"/>
      <c r="Q2715" s="339"/>
    </row>
    <row r="2716" spans="1:17" ht="13.5" customHeight="1">
      <c r="A2716" s="481"/>
      <c r="B2716" s="481"/>
      <c r="C2716" s="481"/>
      <c r="D2716" s="481"/>
      <c r="E2716" s="481"/>
      <c r="F2716" s="339"/>
      <c r="G2716" s="340" t="str">
        <f>IF(ISNUMBER(E2716),E2716/'Bulk DivVar Analysis'!$I$60,"")</f>
        <v/>
      </c>
      <c r="H2716" s="338" t="str">
        <f>IF(ISNUMBER(E2716), IF(G2716&gt;'Bulk DivVar Analysis'!$J$62,"Pass","Fail"),"")</f>
        <v/>
      </c>
      <c r="I2716" s="338" t="str">
        <f t="shared" si="44"/>
        <v/>
      </c>
      <c r="J2716" s="339"/>
      <c r="K2716" s="339"/>
      <c r="L2716" s="339"/>
      <c r="M2716" s="339"/>
      <c r="N2716" s="339"/>
      <c r="O2716" s="339"/>
      <c r="P2716" s="339"/>
      <c r="Q2716" s="339"/>
    </row>
    <row r="2717" spans="1:17" ht="13.5" customHeight="1">
      <c r="A2717" s="481"/>
      <c r="B2717" s="481"/>
      <c r="C2717" s="481"/>
      <c r="D2717" s="481"/>
      <c r="E2717" s="481"/>
      <c r="F2717" s="339"/>
      <c r="G2717" s="340" t="str">
        <f>IF(ISNUMBER(E2717),E2717/'Bulk DivVar Analysis'!$I$60,"")</f>
        <v/>
      </c>
      <c r="H2717" s="338" t="str">
        <f>IF(ISNUMBER(E2717), IF(G2717&gt;'Bulk DivVar Analysis'!$J$62,"Pass","Fail"),"")</f>
        <v/>
      </c>
      <c r="I2717" s="338" t="str">
        <f t="shared" si="44"/>
        <v/>
      </c>
      <c r="J2717" s="339"/>
      <c r="K2717" s="339"/>
      <c r="L2717" s="339"/>
      <c r="M2717" s="339"/>
      <c r="N2717" s="339"/>
      <c r="O2717" s="339"/>
      <c r="P2717" s="339"/>
      <c r="Q2717" s="339"/>
    </row>
    <row r="2718" spans="1:17" ht="13.5" customHeight="1">
      <c r="A2718" s="481"/>
      <c r="B2718" s="481"/>
      <c r="C2718" s="481"/>
      <c r="D2718" s="481"/>
      <c r="E2718" s="481"/>
      <c r="F2718" s="339"/>
      <c r="G2718" s="340" t="str">
        <f>IF(ISNUMBER(E2718),E2718/'Bulk DivVar Analysis'!$I$60,"")</f>
        <v/>
      </c>
      <c r="H2718" s="338" t="str">
        <f>IF(ISNUMBER(E2718), IF(G2718&gt;'Bulk DivVar Analysis'!$J$62,"Pass","Fail"),"")</f>
        <v/>
      </c>
      <c r="I2718" s="338" t="str">
        <f t="shared" si="44"/>
        <v/>
      </c>
      <c r="J2718" s="339"/>
      <c r="K2718" s="339"/>
      <c r="L2718" s="339"/>
      <c r="M2718" s="339"/>
      <c r="N2718" s="339"/>
      <c r="O2718" s="339"/>
      <c r="P2718" s="339"/>
      <c r="Q2718" s="339"/>
    </row>
    <row r="2719" spans="1:17" ht="13.5" customHeight="1">
      <c r="A2719" s="481"/>
      <c r="B2719" s="481"/>
      <c r="C2719" s="481"/>
      <c r="D2719" s="481"/>
      <c r="E2719" s="481"/>
      <c r="F2719" s="339"/>
      <c r="G2719" s="340" t="str">
        <f>IF(ISNUMBER(E2719),E2719/'Bulk DivVar Analysis'!$I$60,"")</f>
        <v/>
      </c>
      <c r="H2719" s="338" t="str">
        <f>IF(ISNUMBER(E2719), IF(G2719&gt;'Bulk DivVar Analysis'!$J$62,"Pass","Fail"),"")</f>
        <v/>
      </c>
      <c r="I2719" s="338" t="str">
        <f t="shared" si="44"/>
        <v/>
      </c>
      <c r="J2719" s="339"/>
      <c r="K2719" s="339"/>
      <c r="L2719" s="339"/>
      <c r="M2719" s="339"/>
      <c r="N2719" s="339"/>
      <c r="O2719" s="339"/>
      <c r="P2719" s="339"/>
      <c r="Q2719" s="339"/>
    </row>
    <row r="2720" spans="1:17" ht="13.5" customHeight="1">
      <c r="A2720" s="481"/>
      <c r="B2720" s="481"/>
      <c r="C2720" s="481"/>
      <c r="D2720" s="481"/>
      <c r="E2720" s="481"/>
      <c r="F2720" s="339"/>
      <c r="G2720" s="340" t="str">
        <f>IF(ISNUMBER(E2720),E2720/'Bulk DivVar Analysis'!$I$60,"")</f>
        <v/>
      </c>
      <c r="H2720" s="338" t="str">
        <f>IF(ISNUMBER(E2720), IF(G2720&gt;'Bulk DivVar Analysis'!$J$62,"Pass","Fail"),"")</f>
        <v/>
      </c>
      <c r="I2720" s="338" t="str">
        <f t="shared" si="44"/>
        <v/>
      </c>
      <c r="J2720" s="339"/>
      <c r="K2720" s="339"/>
      <c r="L2720" s="339"/>
      <c r="M2720" s="339"/>
      <c r="N2720" s="339"/>
      <c r="O2720" s="339"/>
      <c r="P2720" s="339"/>
      <c r="Q2720" s="339"/>
    </row>
    <row r="2721" spans="1:17" ht="13.5" customHeight="1">
      <c r="A2721" s="481"/>
      <c r="B2721" s="481"/>
      <c r="C2721" s="481"/>
      <c r="D2721" s="481"/>
      <c r="E2721" s="481"/>
      <c r="F2721" s="339"/>
      <c r="G2721" s="340" t="str">
        <f>IF(ISNUMBER(E2721),E2721/'Bulk DivVar Analysis'!$I$60,"")</f>
        <v/>
      </c>
      <c r="H2721" s="338" t="str">
        <f>IF(ISNUMBER(E2721), IF(G2721&gt;'Bulk DivVar Analysis'!$J$62,"Pass","Fail"),"")</f>
        <v/>
      </c>
      <c r="I2721" s="338" t="str">
        <f t="shared" si="44"/>
        <v/>
      </c>
      <c r="J2721" s="339"/>
      <c r="K2721" s="339"/>
      <c r="L2721" s="339"/>
      <c r="M2721" s="339"/>
      <c r="N2721" s="339"/>
      <c r="O2721" s="339"/>
      <c r="P2721" s="339"/>
      <c r="Q2721" s="339"/>
    </row>
    <row r="2722" spans="1:17" ht="13.5" customHeight="1">
      <c r="A2722" s="481"/>
      <c r="B2722" s="481"/>
      <c r="C2722" s="481"/>
      <c r="D2722" s="481"/>
      <c r="E2722" s="481"/>
      <c r="F2722" s="339"/>
      <c r="G2722" s="340" t="str">
        <f>IF(ISNUMBER(E2722),E2722/'Bulk DivVar Analysis'!$I$60,"")</f>
        <v/>
      </c>
      <c r="H2722" s="338" t="str">
        <f>IF(ISNUMBER(E2722), IF(G2722&gt;'Bulk DivVar Analysis'!$J$62,"Pass","Fail"),"")</f>
        <v/>
      </c>
      <c r="I2722" s="338" t="str">
        <f t="shared" si="44"/>
        <v/>
      </c>
      <c r="J2722" s="339"/>
      <c r="K2722" s="339"/>
      <c r="L2722" s="339"/>
      <c r="M2722" s="339"/>
      <c r="N2722" s="339"/>
      <c r="O2722" s="339"/>
      <c r="P2722" s="339"/>
      <c r="Q2722" s="339"/>
    </row>
    <row r="2723" spans="1:17" ht="13.5" customHeight="1">
      <c r="A2723" s="481"/>
      <c r="B2723" s="481"/>
      <c r="C2723" s="481"/>
      <c r="D2723" s="481"/>
      <c r="E2723" s="481"/>
      <c r="F2723" s="339"/>
      <c r="G2723" s="340" t="str">
        <f>IF(ISNUMBER(E2723),E2723/'Bulk DivVar Analysis'!$I$60,"")</f>
        <v/>
      </c>
      <c r="H2723" s="338" t="str">
        <f>IF(ISNUMBER(E2723), IF(G2723&gt;'Bulk DivVar Analysis'!$J$62,"Pass","Fail"),"")</f>
        <v/>
      </c>
      <c r="I2723" s="338" t="str">
        <f t="shared" si="44"/>
        <v/>
      </c>
      <c r="J2723" s="339"/>
      <c r="K2723" s="339"/>
      <c r="L2723" s="339"/>
      <c r="M2723" s="339"/>
      <c r="N2723" s="339"/>
      <c r="O2723" s="339"/>
      <c r="P2723" s="339"/>
      <c r="Q2723" s="339"/>
    </row>
    <row r="2724" spans="1:17" ht="13.5" customHeight="1">
      <c r="A2724" s="481"/>
      <c r="B2724" s="481"/>
      <c r="C2724" s="481"/>
      <c r="D2724" s="481"/>
      <c r="E2724" s="481"/>
      <c r="F2724" s="339"/>
      <c r="G2724" s="340" t="str">
        <f>IF(ISNUMBER(E2724),E2724/'Bulk DivVar Analysis'!$I$60,"")</f>
        <v/>
      </c>
      <c r="H2724" s="338" t="str">
        <f>IF(ISNUMBER(E2724), IF(G2724&gt;'Bulk DivVar Analysis'!$J$62,"Pass","Fail"),"")</f>
        <v/>
      </c>
      <c r="I2724" s="338" t="str">
        <f t="shared" si="44"/>
        <v/>
      </c>
      <c r="J2724" s="339"/>
      <c r="K2724" s="339"/>
      <c r="L2724" s="339"/>
      <c r="M2724" s="339"/>
      <c r="N2724" s="339"/>
      <c r="O2724" s="339"/>
      <c r="P2724" s="339"/>
      <c r="Q2724" s="339"/>
    </row>
    <row r="2725" spans="1:17" ht="13.5" customHeight="1">
      <c r="A2725" s="481"/>
      <c r="B2725" s="481"/>
      <c r="C2725" s="481"/>
      <c r="D2725" s="481"/>
      <c r="E2725" s="481"/>
      <c r="F2725" s="339"/>
      <c r="G2725" s="340" t="str">
        <f>IF(ISNUMBER(E2725),E2725/'Bulk DivVar Analysis'!$I$60,"")</f>
        <v/>
      </c>
      <c r="H2725" s="338" t="str">
        <f>IF(ISNUMBER(E2725), IF(G2725&gt;'Bulk DivVar Analysis'!$J$62,"Pass","Fail"),"")</f>
        <v/>
      </c>
      <c r="I2725" s="338" t="str">
        <f t="shared" si="44"/>
        <v/>
      </c>
      <c r="J2725" s="339"/>
      <c r="K2725" s="339"/>
      <c r="L2725" s="339"/>
      <c r="M2725" s="339"/>
      <c r="N2725" s="339"/>
      <c r="O2725" s="339"/>
      <c r="P2725" s="339"/>
      <c r="Q2725" s="339"/>
    </row>
    <row r="2726" spans="1:17" ht="13.5" customHeight="1">
      <c r="A2726" s="481"/>
      <c r="B2726" s="481"/>
      <c r="C2726" s="481"/>
      <c r="D2726" s="481"/>
      <c r="E2726" s="481"/>
      <c r="F2726" s="339"/>
      <c r="G2726" s="340" t="str">
        <f>IF(ISNUMBER(E2726),E2726/'Bulk DivVar Analysis'!$I$60,"")</f>
        <v/>
      </c>
      <c r="H2726" s="338" t="str">
        <f>IF(ISNUMBER(E2726), IF(G2726&gt;'Bulk DivVar Analysis'!$J$62,"Pass","Fail"),"")</f>
        <v/>
      </c>
      <c r="I2726" s="338" t="str">
        <f t="shared" si="44"/>
        <v/>
      </c>
      <c r="J2726" s="339"/>
      <c r="K2726" s="339"/>
      <c r="L2726" s="339"/>
      <c r="M2726" s="339"/>
      <c r="N2726" s="339"/>
      <c r="O2726" s="339"/>
      <c r="P2726" s="339"/>
      <c r="Q2726" s="339"/>
    </row>
    <row r="2727" spans="1:17" ht="13.5" customHeight="1">
      <c r="A2727" s="481"/>
      <c r="B2727" s="481"/>
      <c r="C2727" s="481"/>
      <c r="D2727" s="481"/>
      <c r="E2727" s="481"/>
      <c r="F2727" s="339"/>
      <c r="G2727" s="340" t="str">
        <f>IF(ISNUMBER(E2727),E2727/'Bulk DivVar Analysis'!$I$60,"")</f>
        <v/>
      </c>
      <c r="H2727" s="338" t="str">
        <f>IF(ISNUMBER(E2727), IF(G2727&gt;'Bulk DivVar Analysis'!$J$62,"Pass","Fail"),"")</f>
        <v/>
      </c>
      <c r="I2727" s="338" t="str">
        <f t="shared" si="44"/>
        <v/>
      </c>
      <c r="J2727" s="339"/>
      <c r="K2727" s="339"/>
      <c r="L2727" s="339"/>
      <c r="M2727" s="339"/>
      <c r="N2727" s="339"/>
      <c r="O2727" s="339"/>
      <c r="P2727" s="339"/>
      <c r="Q2727" s="339"/>
    </row>
    <row r="2728" spans="1:17" ht="13.5" customHeight="1">
      <c r="A2728" s="481"/>
      <c r="B2728" s="481"/>
      <c r="C2728" s="481"/>
      <c r="D2728" s="481"/>
      <c r="E2728" s="481"/>
      <c r="F2728" s="339"/>
      <c r="G2728" s="340" t="str">
        <f>IF(ISNUMBER(E2728),E2728/'Bulk DivVar Analysis'!$I$60,"")</f>
        <v/>
      </c>
      <c r="H2728" s="338" t="str">
        <f>IF(ISNUMBER(E2728), IF(G2728&gt;'Bulk DivVar Analysis'!$J$62,"Pass","Fail"),"")</f>
        <v/>
      </c>
      <c r="I2728" s="338" t="str">
        <f t="shared" si="44"/>
        <v/>
      </c>
      <c r="J2728" s="339"/>
      <c r="K2728" s="339"/>
      <c r="L2728" s="339"/>
      <c r="M2728" s="339"/>
      <c r="N2728" s="339"/>
      <c r="O2728" s="339"/>
      <c r="P2728" s="339"/>
      <c r="Q2728" s="339"/>
    </row>
    <row r="2729" spans="1:17" ht="13.5" customHeight="1">
      <c r="A2729" s="481"/>
      <c r="B2729" s="481"/>
      <c r="C2729" s="481"/>
      <c r="D2729" s="481"/>
      <c r="E2729" s="481"/>
      <c r="F2729" s="339"/>
      <c r="G2729" s="340" t="str">
        <f>IF(ISNUMBER(E2729),E2729/'Bulk DivVar Analysis'!$I$60,"")</f>
        <v/>
      </c>
      <c r="H2729" s="338" t="str">
        <f>IF(ISNUMBER(E2729), IF(G2729&gt;'Bulk DivVar Analysis'!$J$62,"Pass","Fail"),"")</f>
        <v/>
      </c>
      <c r="I2729" s="338" t="str">
        <f t="shared" si="44"/>
        <v/>
      </c>
      <c r="J2729" s="339"/>
      <c r="K2729" s="339"/>
      <c r="L2729" s="339"/>
      <c r="M2729" s="339"/>
      <c r="N2729" s="339"/>
      <c r="O2729" s="339"/>
      <c r="P2729" s="339"/>
      <c r="Q2729" s="339"/>
    </row>
    <row r="2730" spans="1:17" ht="13.5" customHeight="1">
      <c r="A2730" s="481"/>
      <c r="B2730" s="481"/>
      <c r="C2730" s="481"/>
      <c r="D2730" s="481"/>
      <c r="E2730" s="481"/>
      <c r="F2730" s="339"/>
      <c r="G2730" s="340" t="str">
        <f>IF(ISNUMBER(E2730),E2730/'Bulk DivVar Analysis'!$I$60,"")</f>
        <v/>
      </c>
      <c r="H2730" s="338" t="str">
        <f>IF(ISNUMBER(E2730), IF(G2730&gt;'Bulk DivVar Analysis'!$J$62,"Pass","Fail"),"")</f>
        <v/>
      </c>
      <c r="I2730" s="338" t="str">
        <f t="shared" si="44"/>
        <v/>
      </c>
      <c r="J2730" s="339"/>
      <c r="K2730" s="339"/>
      <c r="L2730" s="339"/>
      <c r="M2730" s="339"/>
      <c r="N2730" s="339"/>
      <c r="O2730" s="339"/>
      <c r="P2730" s="339"/>
      <c r="Q2730" s="339"/>
    </row>
    <row r="2731" spans="1:17" ht="13.5" customHeight="1">
      <c r="A2731" s="481"/>
      <c r="B2731" s="481"/>
      <c r="C2731" s="481"/>
      <c r="D2731" s="481"/>
      <c r="E2731" s="481"/>
      <c r="F2731" s="339"/>
      <c r="G2731" s="340" t="str">
        <f>IF(ISNUMBER(E2731),E2731/'Bulk DivVar Analysis'!$I$60,"")</f>
        <v/>
      </c>
      <c r="H2731" s="338" t="str">
        <f>IF(ISNUMBER(E2731), IF(G2731&gt;'Bulk DivVar Analysis'!$J$62,"Pass","Fail"),"")</f>
        <v/>
      </c>
      <c r="I2731" s="338" t="str">
        <f t="shared" si="44"/>
        <v/>
      </c>
      <c r="J2731" s="339"/>
      <c r="K2731" s="339"/>
      <c r="L2731" s="339"/>
      <c r="M2731" s="339"/>
      <c r="N2731" s="339"/>
      <c r="O2731" s="339"/>
      <c r="P2731" s="339"/>
      <c r="Q2731" s="339"/>
    </row>
    <row r="2732" spans="1:17" ht="13.5" customHeight="1">
      <c r="A2732" s="481"/>
      <c r="B2732" s="481"/>
      <c r="C2732" s="481"/>
      <c r="D2732" s="481"/>
      <c r="E2732" s="481"/>
      <c r="F2732" s="339"/>
      <c r="G2732" s="340" t="str">
        <f>IF(ISNUMBER(E2732),E2732/'Bulk DivVar Analysis'!$I$60,"")</f>
        <v/>
      </c>
      <c r="H2732" s="338" t="str">
        <f>IF(ISNUMBER(E2732), IF(G2732&gt;'Bulk DivVar Analysis'!$J$62,"Pass","Fail"),"")</f>
        <v/>
      </c>
      <c r="I2732" s="338" t="str">
        <f t="shared" si="44"/>
        <v/>
      </c>
      <c r="J2732" s="339"/>
      <c r="K2732" s="339"/>
      <c r="L2732" s="339"/>
      <c r="M2732" s="339"/>
      <c r="N2732" s="339"/>
      <c r="O2732" s="339"/>
      <c r="P2732" s="339"/>
      <c r="Q2732" s="339"/>
    </row>
    <row r="2733" spans="1:17" ht="13.5" customHeight="1">
      <c r="A2733" s="481"/>
      <c r="B2733" s="481"/>
      <c r="C2733" s="481"/>
      <c r="D2733" s="481"/>
      <c r="E2733" s="481"/>
      <c r="F2733" s="339"/>
      <c r="G2733" s="340" t="str">
        <f>IF(ISNUMBER(E2733),E2733/'Bulk DivVar Analysis'!$I$60,"")</f>
        <v/>
      </c>
      <c r="H2733" s="338" t="str">
        <f>IF(ISNUMBER(E2733), IF(G2733&gt;'Bulk DivVar Analysis'!$J$62,"Pass","Fail"),"")</f>
        <v/>
      </c>
      <c r="I2733" s="338" t="str">
        <f t="shared" si="44"/>
        <v/>
      </c>
      <c r="J2733" s="339"/>
      <c r="K2733" s="339"/>
      <c r="L2733" s="339"/>
      <c r="M2733" s="339"/>
      <c r="N2733" s="339"/>
      <c r="O2733" s="339"/>
      <c r="P2733" s="339"/>
      <c r="Q2733" s="339"/>
    </row>
    <row r="2734" spans="1:17" ht="13.5" customHeight="1">
      <c r="A2734" s="481"/>
      <c r="B2734" s="481"/>
      <c r="C2734" s="481"/>
      <c r="D2734" s="481"/>
      <c r="E2734" s="481"/>
      <c r="F2734" s="339"/>
      <c r="G2734" s="340" t="str">
        <f>IF(ISNUMBER(E2734),E2734/'Bulk DivVar Analysis'!$I$60,"")</f>
        <v/>
      </c>
      <c r="H2734" s="338" t="str">
        <f>IF(ISNUMBER(E2734), IF(G2734&gt;'Bulk DivVar Analysis'!$J$62,"Pass","Fail"),"")</f>
        <v/>
      </c>
      <c r="I2734" s="338" t="str">
        <f t="shared" si="44"/>
        <v/>
      </c>
      <c r="J2734" s="339"/>
      <c r="K2734" s="339"/>
      <c r="L2734" s="339"/>
      <c r="M2734" s="339"/>
      <c r="N2734" s="339"/>
      <c r="O2734" s="339"/>
      <c r="P2734" s="339"/>
      <c r="Q2734" s="339"/>
    </row>
    <row r="2735" spans="1:17" ht="13.5" customHeight="1">
      <c r="A2735" s="481"/>
      <c r="B2735" s="481"/>
      <c r="C2735" s="481"/>
      <c r="D2735" s="481"/>
      <c r="E2735" s="481"/>
      <c r="F2735" s="339"/>
      <c r="G2735" s="340" t="str">
        <f>IF(ISNUMBER(E2735),E2735/'Bulk DivVar Analysis'!$I$60,"")</f>
        <v/>
      </c>
      <c r="H2735" s="338" t="str">
        <f>IF(ISNUMBER(E2735), IF(G2735&gt;'Bulk DivVar Analysis'!$J$62,"Pass","Fail"),"")</f>
        <v/>
      </c>
      <c r="I2735" s="338" t="str">
        <f t="shared" si="44"/>
        <v/>
      </c>
      <c r="J2735" s="339"/>
      <c r="K2735" s="339"/>
      <c r="L2735" s="339"/>
      <c r="M2735" s="339"/>
      <c r="N2735" s="339"/>
      <c r="O2735" s="339"/>
      <c r="P2735" s="339"/>
      <c r="Q2735" s="339"/>
    </row>
    <row r="2736" spans="1:17" ht="13.5" customHeight="1">
      <c r="A2736" s="481"/>
      <c r="B2736" s="481"/>
      <c r="C2736" s="481"/>
      <c r="D2736" s="481"/>
      <c r="E2736" s="481"/>
      <c r="F2736" s="339"/>
      <c r="G2736" s="340" t="str">
        <f>IF(ISNUMBER(E2736),E2736/'Bulk DivVar Analysis'!$I$60,"")</f>
        <v/>
      </c>
      <c r="H2736" s="338" t="str">
        <f>IF(ISNUMBER(E2736), IF(G2736&gt;'Bulk DivVar Analysis'!$J$62,"Pass","Fail"),"")</f>
        <v/>
      </c>
      <c r="I2736" s="338" t="str">
        <f t="shared" si="44"/>
        <v/>
      </c>
      <c r="J2736" s="339"/>
      <c r="K2736" s="339"/>
      <c r="L2736" s="339"/>
      <c r="M2736" s="339"/>
      <c r="N2736" s="339"/>
      <c r="O2736" s="339"/>
      <c r="P2736" s="339"/>
      <c r="Q2736" s="339"/>
    </row>
    <row r="2737" spans="1:17" ht="13.5" customHeight="1">
      <c r="A2737" s="481"/>
      <c r="B2737" s="481"/>
      <c r="C2737" s="481"/>
      <c r="D2737" s="481"/>
      <c r="E2737" s="481"/>
      <c r="F2737" s="339"/>
      <c r="G2737" s="340" t="str">
        <f>IF(ISNUMBER(E2737),E2737/'Bulk DivVar Analysis'!$I$60,"")</f>
        <v/>
      </c>
      <c r="H2737" s="338" t="str">
        <f>IF(ISNUMBER(E2737), IF(G2737&gt;'Bulk DivVar Analysis'!$J$62,"Pass","Fail"),"")</f>
        <v/>
      </c>
      <c r="I2737" s="338" t="str">
        <f t="shared" si="44"/>
        <v/>
      </c>
      <c r="J2737" s="339"/>
      <c r="K2737" s="339"/>
      <c r="L2737" s="339"/>
      <c r="M2737" s="339"/>
      <c r="N2737" s="339"/>
      <c r="O2737" s="339"/>
      <c r="P2737" s="339"/>
      <c r="Q2737" s="339"/>
    </row>
    <row r="2738" spans="1:17" ht="13.5" customHeight="1">
      <c r="A2738" s="481"/>
      <c r="B2738" s="481"/>
      <c r="C2738" s="481"/>
      <c r="D2738" s="481"/>
      <c r="E2738" s="481"/>
      <c r="F2738" s="339"/>
      <c r="G2738" s="340" t="str">
        <f>IF(ISNUMBER(E2738),E2738/'Bulk DivVar Analysis'!$I$60,"")</f>
        <v/>
      </c>
      <c r="H2738" s="338" t="str">
        <f>IF(ISNUMBER(E2738), IF(G2738&gt;'Bulk DivVar Analysis'!$J$62,"Pass","Fail"),"")</f>
        <v/>
      </c>
      <c r="I2738" s="338" t="str">
        <f t="shared" si="44"/>
        <v/>
      </c>
      <c r="J2738" s="339"/>
      <c r="K2738" s="339"/>
      <c r="L2738" s="339"/>
      <c r="M2738" s="339"/>
      <c r="N2738" s="339"/>
      <c r="O2738" s="339"/>
      <c r="P2738" s="339"/>
      <c r="Q2738" s="339"/>
    </row>
    <row r="2739" spans="1:17" ht="13.5" customHeight="1">
      <c r="A2739" s="481"/>
      <c r="B2739" s="481"/>
      <c r="C2739" s="481"/>
      <c r="D2739" s="481"/>
      <c r="E2739" s="481"/>
      <c r="F2739" s="339"/>
      <c r="G2739" s="340" t="str">
        <f>IF(ISNUMBER(E2739),E2739/'Bulk DivVar Analysis'!$I$60,"")</f>
        <v/>
      </c>
      <c r="H2739" s="338" t="str">
        <f>IF(ISNUMBER(E2739), IF(G2739&gt;'Bulk DivVar Analysis'!$J$62,"Pass","Fail"),"")</f>
        <v/>
      </c>
      <c r="I2739" s="338" t="str">
        <f t="shared" si="44"/>
        <v/>
      </c>
      <c r="J2739" s="339"/>
      <c r="K2739" s="339"/>
      <c r="L2739" s="339"/>
      <c r="M2739" s="339"/>
      <c r="N2739" s="339"/>
      <c r="O2739" s="339"/>
      <c r="P2739" s="339"/>
      <c r="Q2739" s="339"/>
    </row>
    <row r="2740" spans="1:17" ht="13.5" customHeight="1">
      <c r="A2740" s="481"/>
      <c r="B2740" s="481"/>
      <c r="C2740" s="481"/>
      <c r="D2740" s="481"/>
      <c r="E2740" s="481"/>
      <c r="F2740" s="339"/>
      <c r="G2740" s="340" t="str">
        <f>IF(ISNUMBER(E2740),E2740/'Bulk DivVar Analysis'!$I$60,"")</f>
        <v/>
      </c>
      <c r="H2740" s="338" t="str">
        <f>IF(ISNUMBER(E2740), IF(G2740&gt;'Bulk DivVar Analysis'!$J$62,"Pass","Fail"),"")</f>
        <v/>
      </c>
      <c r="I2740" s="338" t="str">
        <f t="shared" si="44"/>
        <v/>
      </c>
      <c r="J2740" s="339"/>
      <c r="K2740" s="339"/>
      <c r="L2740" s="339"/>
      <c r="M2740" s="339"/>
      <c r="N2740" s="339"/>
      <c r="O2740" s="339"/>
      <c r="P2740" s="339"/>
      <c r="Q2740" s="339"/>
    </row>
    <row r="2741" spans="1:17" ht="13.5" customHeight="1">
      <c r="A2741" s="481"/>
      <c r="B2741" s="481"/>
      <c r="C2741" s="481"/>
      <c r="D2741" s="481"/>
      <c r="E2741" s="481"/>
      <c r="F2741" s="339"/>
      <c r="G2741" s="340" t="str">
        <f>IF(ISNUMBER(E2741),E2741/'Bulk DivVar Analysis'!$I$60,"")</f>
        <v/>
      </c>
      <c r="H2741" s="338" t="str">
        <f>IF(ISNUMBER(E2741), IF(G2741&gt;'Bulk DivVar Analysis'!$J$62,"Pass","Fail"),"")</f>
        <v/>
      </c>
      <c r="I2741" s="338" t="str">
        <f t="shared" si="44"/>
        <v/>
      </c>
      <c r="J2741" s="339"/>
      <c r="K2741" s="339"/>
      <c r="L2741" s="339"/>
      <c r="M2741" s="339"/>
      <c r="N2741" s="339"/>
      <c r="O2741" s="339"/>
      <c r="P2741" s="339"/>
      <c r="Q2741" s="339"/>
    </row>
    <row r="2742" spans="1:17" ht="13.5" customHeight="1">
      <c r="A2742" s="481"/>
      <c r="B2742" s="481"/>
      <c r="C2742" s="481"/>
      <c r="D2742" s="481"/>
      <c r="E2742" s="481"/>
      <c r="F2742" s="339"/>
      <c r="G2742" s="340" t="str">
        <f>IF(ISNUMBER(E2742),E2742/'Bulk DivVar Analysis'!$I$60,"")</f>
        <v/>
      </c>
      <c r="H2742" s="338" t="str">
        <f>IF(ISNUMBER(E2742), IF(G2742&gt;'Bulk DivVar Analysis'!$J$62,"Pass","Fail"),"")</f>
        <v/>
      </c>
      <c r="I2742" s="338" t="str">
        <f t="shared" si="44"/>
        <v/>
      </c>
      <c r="J2742" s="339"/>
      <c r="K2742" s="339"/>
      <c r="L2742" s="339"/>
      <c r="M2742" s="339"/>
      <c r="N2742" s="339"/>
      <c r="O2742" s="339"/>
      <c r="P2742" s="339"/>
      <c r="Q2742" s="339"/>
    </row>
    <row r="2743" spans="1:17" ht="13.5" customHeight="1">
      <c r="A2743" s="481"/>
      <c r="B2743" s="481"/>
      <c r="C2743" s="481"/>
      <c r="D2743" s="481"/>
      <c r="E2743" s="481"/>
      <c r="F2743" s="339"/>
      <c r="G2743" s="340" t="str">
        <f>IF(ISNUMBER(E2743),E2743/'Bulk DivVar Analysis'!$I$60,"")</f>
        <v/>
      </c>
      <c r="H2743" s="338" t="str">
        <f>IF(ISNUMBER(E2743), IF(G2743&gt;'Bulk DivVar Analysis'!$J$62,"Pass","Fail"),"")</f>
        <v/>
      </c>
      <c r="I2743" s="338" t="str">
        <f t="shared" si="44"/>
        <v/>
      </c>
      <c r="J2743" s="339"/>
      <c r="K2743" s="339"/>
      <c r="L2743" s="339"/>
      <c r="M2743" s="339"/>
      <c r="N2743" s="339"/>
      <c r="O2743" s="339"/>
      <c r="P2743" s="339"/>
      <c r="Q2743" s="339"/>
    </row>
    <row r="2744" spans="1:17" ht="13.5" customHeight="1">
      <c r="A2744" s="481"/>
      <c r="B2744" s="481"/>
      <c r="C2744" s="481"/>
      <c r="D2744" s="481"/>
      <c r="E2744" s="481"/>
      <c r="F2744" s="339"/>
      <c r="G2744" s="340" t="str">
        <f>IF(ISNUMBER(E2744),E2744/'Bulk DivVar Analysis'!$I$60,"")</f>
        <v/>
      </c>
      <c r="H2744" s="338" t="str">
        <f>IF(ISNUMBER(E2744), IF(G2744&gt;'Bulk DivVar Analysis'!$J$62,"Pass","Fail"),"")</f>
        <v/>
      </c>
      <c r="I2744" s="338" t="str">
        <f t="shared" si="44"/>
        <v/>
      </c>
      <c r="J2744" s="339"/>
      <c r="K2744" s="339"/>
      <c r="L2744" s="339"/>
      <c r="M2744" s="339"/>
      <c r="N2744" s="339"/>
      <c r="O2744" s="339"/>
      <c r="P2744" s="339"/>
      <c r="Q2744" s="339"/>
    </row>
    <row r="2745" spans="1:17" ht="13.5" customHeight="1">
      <c r="A2745" s="481"/>
      <c r="B2745" s="481"/>
      <c r="C2745" s="481"/>
      <c r="D2745" s="481"/>
      <c r="E2745" s="481"/>
      <c r="F2745" s="339"/>
      <c r="G2745" s="340" t="str">
        <f>IF(ISNUMBER(E2745),E2745/'Bulk DivVar Analysis'!$I$60,"")</f>
        <v/>
      </c>
      <c r="H2745" s="338" t="str">
        <f>IF(ISNUMBER(E2745), IF(G2745&gt;'Bulk DivVar Analysis'!$J$62,"Pass","Fail"),"")</f>
        <v/>
      </c>
      <c r="I2745" s="338" t="str">
        <f t="shared" si="44"/>
        <v/>
      </c>
      <c r="J2745" s="339"/>
      <c r="K2745" s="339"/>
      <c r="L2745" s="339"/>
      <c r="M2745" s="339"/>
      <c r="N2745" s="339"/>
      <c r="O2745" s="339"/>
      <c r="P2745" s="339"/>
      <c r="Q2745" s="339"/>
    </row>
    <row r="2746" spans="1:17" ht="13.5" customHeight="1">
      <c r="A2746" s="481"/>
      <c r="B2746" s="481"/>
      <c r="C2746" s="481"/>
      <c r="D2746" s="481"/>
      <c r="E2746" s="481"/>
      <c r="F2746" s="339"/>
      <c r="G2746" s="340" t="str">
        <f>IF(ISNUMBER(E2746),E2746/'Bulk DivVar Analysis'!$I$60,"")</f>
        <v/>
      </c>
      <c r="H2746" s="338" t="str">
        <f>IF(ISNUMBER(E2746), IF(G2746&gt;'Bulk DivVar Analysis'!$J$62,"Pass","Fail"),"")</f>
        <v/>
      </c>
      <c r="I2746" s="338" t="str">
        <f t="shared" si="44"/>
        <v/>
      </c>
      <c r="J2746" s="339"/>
      <c r="K2746" s="339"/>
      <c r="L2746" s="339"/>
      <c r="M2746" s="339"/>
      <c r="N2746" s="339"/>
      <c r="O2746" s="339"/>
      <c r="P2746" s="339"/>
      <c r="Q2746" s="339"/>
    </row>
    <row r="2747" spans="1:17" ht="13.5" customHeight="1">
      <c r="A2747" s="481"/>
      <c r="B2747" s="481"/>
      <c r="C2747" s="481"/>
      <c r="D2747" s="481"/>
      <c r="E2747" s="481"/>
      <c r="F2747" s="339"/>
      <c r="G2747" s="340" t="str">
        <f>IF(ISNUMBER(E2747),E2747/'Bulk DivVar Analysis'!$I$60,"")</f>
        <v/>
      </c>
      <c r="H2747" s="338" t="str">
        <f>IF(ISNUMBER(E2747), IF(G2747&gt;'Bulk DivVar Analysis'!$J$62,"Pass","Fail"),"")</f>
        <v/>
      </c>
      <c r="I2747" s="338" t="str">
        <f t="shared" si="44"/>
        <v/>
      </c>
      <c r="J2747" s="339"/>
      <c r="K2747" s="339"/>
      <c r="L2747" s="339"/>
      <c r="M2747" s="339"/>
      <c r="N2747" s="339"/>
      <c r="O2747" s="339"/>
      <c r="P2747" s="339"/>
      <c r="Q2747" s="339"/>
    </row>
    <row r="2748" spans="1:17" ht="13.5" customHeight="1">
      <c r="A2748" s="481"/>
      <c r="B2748" s="481"/>
      <c r="C2748" s="481"/>
      <c r="D2748" s="481"/>
      <c r="E2748" s="481"/>
      <c r="F2748" s="339"/>
      <c r="G2748" s="340" t="str">
        <f>IF(ISNUMBER(E2748),E2748/'Bulk DivVar Analysis'!$I$60,"")</f>
        <v/>
      </c>
      <c r="H2748" s="338" t="str">
        <f>IF(ISNUMBER(E2748), IF(G2748&gt;'Bulk DivVar Analysis'!$J$62,"Pass","Fail"),"")</f>
        <v/>
      </c>
      <c r="I2748" s="338" t="str">
        <f t="shared" si="44"/>
        <v/>
      </c>
      <c r="J2748" s="339"/>
      <c r="K2748" s="339"/>
      <c r="L2748" s="339"/>
      <c r="M2748" s="339"/>
      <c r="N2748" s="339"/>
      <c r="O2748" s="339"/>
      <c r="P2748" s="339"/>
      <c r="Q2748" s="339"/>
    </row>
    <row r="2749" spans="1:17" ht="13.5" customHeight="1">
      <c r="A2749" s="481"/>
      <c r="B2749" s="481"/>
      <c r="C2749" s="481"/>
      <c r="D2749" s="481"/>
      <c r="E2749" s="481"/>
      <c r="F2749" s="339"/>
      <c r="G2749" s="340" t="str">
        <f>IF(ISNUMBER(E2749),E2749/'Bulk DivVar Analysis'!$I$60,"")</f>
        <v/>
      </c>
      <c r="H2749" s="338" t="str">
        <f>IF(ISNUMBER(E2749), IF(G2749&gt;'Bulk DivVar Analysis'!$J$62,"Pass","Fail"),"")</f>
        <v/>
      </c>
      <c r="I2749" s="338" t="str">
        <f t="shared" si="44"/>
        <v/>
      </c>
      <c r="J2749" s="339"/>
      <c r="K2749" s="339"/>
      <c r="L2749" s="339"/>
      <c r="M2749" s="339"/>
      <c r="N2749" s="339"/>
      <c r="O2749" s="339"/>
      <c r="P2749" s="339"/>
      <c r="Q2749" s="339"/>
    </row>
    <row r="2750" spans="1:17" ht="13.5" customHeight="1">
      <c r="A2750" s="481"/>
      <c r="B2750" s="481"/>
      <c r="C2750" s="481"/>
      <c r="D2750" s="481"/>
      <c r="E2750" s="481"/>
      <c r="F2750" s="339"/>
      <c r="G2750" s="340" t="str">
        <f>IF(ISNUMBER(E2750),E2750/'Bulk DivVar Analysis'!$I$60,"")</f>
        <v/>
      </c>
      <c r="H2750" s="338" t="str">
        <f>IF(ISNUMBER(E2750), IF(G2750&gt;'Bulk DivVar Analysis'!$J$62,"Pass","Fail"),"")</f>
        <v/>
      </c>
      <c r="I2750" s="338" t="str">
        <f t="shared" si="44"/>
        <v/>
      </c>
      <c r="J2750" s="339"/>
      <c r="K2750" s="339"/>
      <c r="L2750" s="339"/>
      <c r="M2750" s="339"/>
      <c r="N2750" s="339"/>
      <c r="O2750" s="339"/>
      <c r="P2750" s="339"/>
      <c r="Q2750" s="339"/>
    </row>
    <row r="2751" spans="1:17" ht="13.5" customHeight="1">
      <c r="A2751" s="481"/>
      <c r="B2751" s="481"/>
      <c r="C2751" s="481"/>
      <c r="D2751" s="481"/>
      <c r="E2751" s="481"/>
      <c r="F2751" s="339"/>
      <c r="G2751" s="340" t="str">
        <f>IF(ISNUMBER(E2751),E2751/'Bulk DivVar Analysis'!$I$60,"")</f>
        <v/>
      </c>
      <c r="H2751" s="338" t="str">
        <f>IF(ISNUMBER(E2751), IF(G2751&gt;'Bulk DivVar Analysis'!$J$62,"Pass","Fail"),"")</f>
        <v/>
      </c>
      <c r="I2751" s="338" t="str">
        <f t="shared" si="44"/>
        <v/>
      </c>
      <c r="J2751" s="339"/>
      <c r="K2751" s="339"/>
      <c r="L2751" s="339"/>
      <c r="M2751" s="339"/>
      <c r="N2751" s="339"/>
      <c r="O2751" s="339"/>
      <c r="P2751" s="339"/>
      <c r="Q2751" s="339"/>
    </row>
    <row r="2752" spans="1:17" ht="13.5" customHeight="1">
      <c r="A2752" s="481"/>
      <c r="B2752" s="481"/>
      <c r="C2752" s="481"/>
      <c r="D2752" s="481"/>
      <c r="E2752" s="481"/>
      <c r="F2752" s="339"/>
      <c r="G2752" s="340" t="str">
        <f>IF(ISNUMBER(E2752),E2752/'Bulk DivVar Analysis'!$I$60,"")</f>
        <v/>
      </c>
      <c r="H2752" s="338" t="str">
        <f>IF(ISNUMBER(E2752), IF(G2752&gt;'Bulk DivVar Analysis'!$J$62,"Pass","Fail"),"")</f>
        <v/>
      </c>
      <c r="I2752" s="338" t="str">
        <f t="shared" si="44"/>
        <v/>
      </c>
      <c r="J2752" s="339"/>
      <c r="K2752" s="339"/>
      <c r="L2752" s="339"/>
      <c r="M2752" s="339"/>
      <c r="N2752" s="339"/>
      <c r="O2752" s="339"/>
      <c r="P2752" s="339"/>
      <c r="Q2752" s="339"/>
    </row>
    <row r="2753" spans="1:17" ht="13.5" customHeight="1">
      <c r="A2753" s="481"/>
      <c r="B2753" s="481"/>
      <c r="C2753" s="481"/>
      <c r="D2753" s="481"/>
      <c r="E2753" s="481"/>
      <c r="F2753" s="339"/>
      <c r="G2753" s="340" t="str">
        <f>IF(ISNUMBER(E2753),E2753/'Bulk DivVar Analysis'!$I$60,"")</f>
        <v/>
      </c>
      <c r="H2753" s="338" t="str">
        <f>IF(ISNUMBER(E2753), IF(G2753&gt;'Bulk DivVar Analysis'!$J$62,"Pass","Fail"),"")</f>
        <v/>
      </c>
      <c r="I2753" s="338" t="str">
        <f t="shared" si="44"/>
        <v/>
      </c>
      <c r="J2753" s="339"/>
      <c r="K2753" s="339"/>
      <c r="L2753" s="339"/>
      <c r="M2753" s="339"/>
      <c r="N2753" s="339"/>
      <c r="O2753" s="339"/>
      <c r="P2753" s="339"/>
      <c r="Q2753" s="339"/>
    </row>
    <row r="2754" spans="1:17" ht="13.5" customHeight="1">
      <c r="A2754" s="481"/>
      <c r="B2754" s="481"/>
      <c r="C2754" s="481"/>
      <c r="D2754" s="481"/>
      <c r="E2754" s="481"/>
      <c r="F2754" s="339"/>
      <c r="G2754" s="340" t="str">
        <f>IF(ISNUMBER(E2754),E2754/'Bulk DivVar Analysis'!$I$60,"")</f>
        <v/>
      </c>
      <c r="H2754" s="338" t="str">
        <f>IF(ISNUMBER(E2754), IF(G2754&gt;'Bulk DivVar Analysis'!$J$62,"Pass","Fail"),"")</f>
        <v/>
      </c>
      <c r="I2754" s="338" t="str">
        <f t="shared" si="44"/>
        <v/>
      </c>
      <c r="J2754" s="339"/>
      <c r="K2754" s="339"/>
      <c r="L2754" s="339"/>
      <c r="M2754" s="339"/>
      <c r="N2754" s="339"/>
      <c r="O2754" s="339"/>
      <c r="P2754" s="339"/>
      <c r="Q2754" s="339"/>
    </row>
    <row r="2755" spans="1:17" ht="13.5" customHeight="1">
      <c r="A2755" s="481"/>
      <c r="B2755" s="481"/>
      <c r="C2755" s="481"/>
      <c r="D2755" s="481"/>
      <c r="E2755" s="481"/>
      <c r="F2755" s="339"/>
      <c r="G2755" s="340" t="str">
        <f>IF(ISNUMBER(E2755),E2755/'Bulk DivVar Analysis'!$I$60,"")</f>
        <v/>
      </c>
      <c r="H2755" s="338" t="str">
        <f>IF(ISNUMBER(E2755), IF(G2755&gt;'Bulk DivVar Analysis'!$J$62,"Pass","Fail"),"")</f>
        <v/>
      </c>
      <c r="I2755" s="338" t="str">
        <f t="shared" ref="I2755:I2818" si="45">_xlfn.TEXTJOIN("_",TRUE,B2755,C2755)</f>
        <v/>
      </c>
      <c r="J2755" s="339"/>
      <c r="K2755" s="339"/>
      <c r="L2755" s="339"/>
      <c r="M2755" s="339"/>
      <c r="N2755" s="339"/>
      <c r="O2755" s="339"/>
      <c r="P2755" s="339"/>
      <c r="Q2755" s="339"/>
    </row>
    <row r="2756" spans="1:17" ht="13.5" customHeight="1">
      <c r="A2756" s="481"/>
      <c r="B2756" s="481"/>
      <c r="C2756" s="481"/>
      <c r="D2756" s="481"/>
      <c r="E2756" s="481"/>
      <c r="F2756" s="339"/>
      <c r="G2756" s="340" t="str">
        <f>IF(ISNUMBER(E2756),E2756/'Bulk DivVar Analysis'!$I$60,"")</f>
        <v/>
      </c>
      <c r="H2756" s="338" t="str">
        <f>IF(ISNUMBER(E2756), IF(G2756&gt;'Bulk DivVar Analysis'!$J$62,"Pass","Fail"),"")</f>
        <v/>
      </c>
      <c r="I2756" s="338" t="str">
        <f t="shared" si="45"/>
        <v/>
      </c>
      <c r="J2756" s="339"/>
      <c r="K2756" s="339"/>
      <c r="L2756" s="339"/>
      <c r="M2756" s="339"/>
      <c r="N2756" s="339"/>
      <c r="O2756" s="339"/>
      <c r="P2756" s="339"/>
      <c r="Q2756" s="339"/>
    </row>
    <row r="2757" spans="1:17" ht="13.5" customHeight="1">
      <c r="A2757" s="481"/>
      <c r="B2757" s="481"/>
      <c r="C2757" s="481"/>
      <c r="D2757" s="481"/>
      <c r="E2757" s="481"/>
      <c r="F2757" s="339"/>
      <c r="G2757" s="340" t="str">
        <f>IF(ISNUMBER(E2757),E2757/'Bulk DivVar Analysis'!$I$60,"")</f>
        <v/>
      </c>
      <c r="H2757" s="338" t="str">
        <f>IF(ISNUMBER(E2757), IF(G2757&gt;'Bulk DivVar Analysis'!$J$62,"Pass","Fail"),"")</f>
        <v/>
      </c>
      <c r="I2757" s="338" t="str">
        <f t="shared" si="45"/>
        <v/>
      </c>
      <c r="J2757" s="339"/>
      <c r="K2757" s="339"/>
      <c r="L2757" s="339"/>
      <c r="M2757" s="339"/>
      <c r="N2757" s="339"/>
      <c r="O2757" s="339"/>
      <c r="P2757" s="339"/>
      <c r="Q2757" s="339"/>
    </row>
    <row r="2758" spans="1:17" ht="13.5" customHeight="1">
      <c r="A2758" s="481"/>
      <c r="B2758" s="481"/>
      <c r="C2758" s="481"/>
      <c r="D2758" s="481"/>
      <c r="E2758" s="481"/>
      <c r="F2758" s="339"/>
      <c r="G2758" s="340" t="str">
        <f>IF(ISNUMBER(E2758),E2758/'Bulk DivVar Analysis'!$I$60,"")</f>
        <v/>
      </c>
      <c r="H2758" s="338" t="str">
        <f>IF(ISNUMBER(E2758), IF(G2758&gt;'Bulk DivVar Analysis'!$J$62,"Pass","Fail"),"")</f>
        <v/>
      </c>
      <c r="I2758" s="338" t="str">
        <f t="shared" si="45"/>
        <v/>
      </c>
      <c r="J2758" s="339"/>
      <c r="K2758" s="339"/>
      <c r="L2758" s="339"/>
      <c r="M2758" s="339"/>
      <c r="N2758" s="339"/>
      <c r="O2758" s="339"/>
      <c r="P2758" s="339"/>
      <c r="Q2758" s="339"/>
    </row>
    <row r="2759" spans="1:17" ht="13.5" customHeight="1">
      <c r="A2759" s="481"/>
      <c r="B2759" s="481"/>
      <c r="C2759" s="481"/>
      <c r="D2759" s="481"/>
      <c r="E2759" s="481"/>
      <c r="F2759" s="339"/>
      <c r="G2759" s="340" t="str">
        <f>IF(ISNUMBER(E2759),E2759/'Bulk DivVar Analysis'!$I$60,"")</f>
        <v/>
      </c>
      <c r="H2759" s="338" t="str">
        <f>IF(ISNUMBER(E2759), IF(G2759&gt;'Bulk DivVar Analysis'!$J$62,"Pass","Fail"),"")</f>
        <v/>
      </c>
      <c r="I2759" s="338" t="str">
        <f t="shared" si="45"/>
        <v/>
      </c>
      <c r="J2759" s="339"/>
      <c r="K2759" s="339"/>
      <c r="L2759" s="339"/>
      <c r="M2759" s="339"/>
      <c r="N2759" s="339"/>
      <c r="O2759" s="339"/>
      <c r="P2759" s="339"/>
      <c r="Q2759" s="339"/>
    </row>
    <row r="2760" spans="1:17" ht="13.5" customHeight="1">
      <c r="A2760" s="481"/>
      <c r="B2760" s="481"/>
      <c r="C2760" s="481"/>
      <c r="D2760" s="481"/>
      <c r="E2760" s="481"/>
      <c r="F2760" s="339"/>
      <c r="G2760" s="340" t="str">
        <f>IF(ISNUMBER(E2760),E2760/'Bulk DivVar Analysis'!$I$60,"")</f>
        <v/>
      </c>
      <c r="H2760" s="338" t="str">
        <f>IF(ISNUMBER(E2760), IF(G2760&gt;'Bulk DivVar Analysis'!$J$62,"Pass","Fail"),"")</f>
        <v/>
      </c>
      <c r="I2760" s="338" t="str">
        <f t="shared" si="45"/>
        <v/>
      </c>
      <c r="J2760" s="339"/>
      <c r="K2760" s="339"/>
      <c r="L2760" s="339"/>
      <c r="M2760" s="339"/>
      <c r="N2760" s="339"/>
      <c r="O2760" s="339"/>
      <c r="P2760" s="339"/>
      <c r="Q2760" s="339"/>
    </row>
    <row r="2761" spans="1:17" ht="13.5" customHeight="1">
      <c r="A2761" s="481"/>
      <c r="B2761" s="481"/>
      <c r="C2761" s="481"/>
      <c r="D2761" s="481"/>
      <c r="E2761" s="481"/>
      <c r="F2761" s="339"/>
      <c r="G2761" s="340" t="str">
        <f>IF(ISNUMBER(E2761),E2761/'Bulk DivVar Analysis'!$I$60,"")</f>
        <v/>
      </c>
      <c r="H2761" s="338" t="str">
        <f>IF(ISNUMBER(E2761), IF(G2761&gt;'Bulk DivVar Analysis'!$J$62,"Pass","Fail"),"")</f>
        <v/>
      </c>
      <c r="I2761" s="338" t="str">
        <f t="shared" si="45"/>
        <v/>
      </c>
      <c r="J2761" s="339"/>
      <c r="K2761" s="339"/>
      <c r="L2761" s="339"/>
      <c r="M2761" s="339"/>
      <c r="N2761" s="339"/>
      <c r="O2761" s="339"/>
      <c r="P2761" s="339"/>
      <c r="Q2761" s="339"/>
    </row>
    <row r="2762" spans="1:17" ht="13.5" customHeight="1">
      <c r="A2762" s="481"/>
      <c r="B2762" s="481"/>
      <c r="C2762" s="481"/>
      <c r="D2762" s="481"/>
      <c r="E2762" s="481"/>
      <c r="F2762" s="339"/>
      <c r="G2762" s="340" t="str">
        <f>IF(ISNUMBER(E2762),E2762/'Bulk DivVar Analysis'!$I$60,"")</f>
        <v/>
      </c>
      <c r="H2762" s="338" t="str">
        <f>IF(ISNUMBER(E2762), IF(G2762&gt;'Bulk DivVar Analysis'!$J$62,"Pass","Fail"),"")</f>
        <v/>
      </c>
      <c r="I2762" s="338" t="str">
        <f t="shared" si="45"/>
        <v/>
      </c>
      <c r="J2762" s="339"/>
      <c r="K2762" s="339"/>
      <c r="L2762" s="339"/>
      <c r="M2762" s="339"/>
      <c r="N2762" s="339"/>
      <c r="O2762" s="339"/>
      <c r="P2762" s="339"/>
      <c r="Q2762" s="339"/>
    </row>
    <row r="2763" spans="1:17" ht="13.5" customHeight="1">
      <c r="A2763" s="481"/>
      <c r="B2763" s="481"/>
      <c r="C2763" s="481"/>
      <c r="D2763" s="481"/>
      <c r="E2763" s="481"/>
      <c r="F2763" s="339"/>
      <c r="G2763" s="340" t="str">
        <f>IF(ISNUMBER(E2763),E2763/'Bulk DivVar Analysis'!$I$60,"")</f>
        <v/>
      </c>
      <c r="H2763" s="338" t="str">
        <f>IF(ISNUMBER(E2763), IF(G2763&gt;'Bulk DivVar Analysis'!$J$62,"Pass","Fail"),"")</f>
        <v/>
      </c>
      <c r="I2763" s="338" t="str">
        <f t="shared" si="45"/>
        <v/>
      </c>
      <c r="J2763" s="339"/>
      <c r="K2763" s="339"/>
      <c r="L2763" s="339"/>
      <c r="M2763" s="339"/>
      <c r="N2763" s="339"/>
      <c r="O2763" s="339"/>
      <c r="P2763" s="339"/>
      <c r="Q2763" s="339"/>
    </row>
    <row r="2764" spans="1:17" ht="13.5" customHeight="1">
      <c r="A2764" s="481"/>
      <c r="B2764" s="481"/>
      <c r="C2764" s="481"/>
      <c r="D2764" s="481"/>
      <c r="E2764" s="481"/>
      <c r="F2764" s="339"/>
      <c r="G2764" s="340" t="str">
        <f>IF(ISNUMBER(E2764),E2764/'Bulk DivVar Analysis'!$I$60,"")</f>
        <v/>
      </c>
      <c r="H2764" s="338" t="str">
        <f>IF(ISNUMBER(E2764), IF(G2764&gt;'Bulk DivVar Analysis'!$J$62,"Pass","Fail"),"")</f>
        <v/>
      </c>
      <c r="I2764" s="338" t="str">
        <f t="shared" si="45"/>
        <v/>
      </c>
      <c r="J2764" s="339"/>
      <c r="K2764" s="339"/>
      <c r="L2764" s="339"/>
      <c r="M2764" s="339"/>
      <c r="N2764" s="339"/>
      <c r="O2764" s="339"/>
      <c r="P2764" s="339"/>
      <c r="Q2764" s="339"/>
    </row>
    <row r="2765" spans="1:17" ht="13.5" customHeight="1">
      <c r="A2765" s="481"/>
      <c r="B2765" s="481"/>
      <c r="C2765" s="481"/>
      <c r="D2765" s="481"/>
      <c r="E2765" s="481"/>
      <c r="F2765" s="339"/>
      <c r="G2765" s="340" t="str">
        <f>IF(ISNUMBER(E2765),E2765/'Bulk DivVar Analysis'!$I$60,"")</f>
        <v/>
      </c>
      <c r="H2765" s="338" t="str">
        <f>IF(ISNUMBER(E2765), IF(G2765&gt;'Bulk DivVar Analysis'!$J$62,"Pass","Fail"),"")</f>
        <v/>
      </c>
      <c r="I2765" s="338" t="str">
        <f t="shared" si="45"/>
        <v/>
      </c>
      <c r="J2765" s="339"/>
      <c r="K2765" s="339"/>
      <c r="L2765" s="339"/>
      <c r="M2765" s="339"/>
      <c r="N2765" s="339"/>
      <c r="O2765" s="339"/>
      <c r="P2765" s="339"/>
      <c r="Q2765" s="339"/>
    </row>
    <row r="2766" spans="1:17" ht="13.5" customHeight="1">
      <c r="A2766" s="481"/>
      <c r="B2766" s="481"/>
      <c r="C2766" s="481"/>
      <c r="D2766" s="481"/>
      <c r="E2766" s="481"/>
      <c r="F2766" s="339"/>
      <c r="G2766" s="340" t="str">
        <f>IF(ISNUMBER(E2766),E2766/'Bulk DivVar Analysis'!$I$60,"")</f>
        <v/>
      </c>
      <c r="H2766" s="338" t="str">
        <f>IF(ISNUMBER(E2766), IF(G2766&gt;'Bulk DivVar Analysis'!$J$62,"Pass","Fail"),"")</f>
        <v/>
      </c>
      <c r="I2766" s="338" t="str">
        <f t="shared" si="45"/>
        <v/>
      </c>
      <c r="J2766" s="339"/>
      <c r="K2766" s="339"/>
      <c r="L2766" s="339"/>
      <c r="M2766" s="339"/>
      <c r="N2766" s="339"/>
      <c r="O2766" s="339"/>
      <c r="P2766" s="339"/>
      <c r="Q2766" s="339"/>
    </row>
    <row r="2767" spans="1:17" ht="13.5" customHeight="1">
      <c r="A2767" s="481"/>
      <c r="B2767" s="481"/>
      <c r="C2767" s="481"/>
      <c r="D2767" s="481"/>
      <c r="E2767" s="481"/>
      <c r="F2767" s="339"/>
      <c r="G2767" s="340" t="str">
        <f>IF(ISNUMBER(E2767),E2767/'Bulk DivVar Analysis'!$I$60,"")</f>
        <v/>
      </c>
      <c r="H2767" s="338" t="str">
        <f>IF(ISNUMBER(E2767), IF(G2767&gt;'Bulk DivVar Analysis'!$J$62,"Pass","Fail"),"")</f>
        <v/>
      </c>
      <c r="I2767" s="338" t="str">
        <f t="shared" si="45"/>
        <v/>
      </c>
      <c r="J2767" s="339"/>
      <c r="K2767" s="339"/>
      <c r="L2767" s="339"/>
      <c r="M2767" s="339"/>
      <c r="N2767" s="339"/>
      <c r="O2767" s="339"/>
      <c r="P2767" s="339"/>
      <c r="Q2767" s="339"/>
    </row>
    <row r="2768" spans="1:17" ht="13.5" customHeight="1">
      <c r="A2768" s="481"/>
      <c r="B2768" s="481"/>
      <c r="C2768" s="481"/>
      <c r="D2768" s="481"/>
      <c r="E2768" s="481"/>
      <c r="F2768" s="339"/>
      <c r="G2768" s="340" t="str">
        <f>IF(ISNUMBER(E2768),E2768/'Bulk DivVar Analysis'!$I$60,"")</f>
        <v/>
      </c>
      <c r="H2768" s="338" t="str">
        <f>IF(ISNUMBER(E2768), IF(G2768&gt;'Bulk DivVar Analysis'!$J$62,"Pass","Fail"),"")</f>
        <v/>
      </c>
      <c r="I2768" s="338" t="str">
        <f t="shared" si="45"/>
        <v/>
      </c>
      <c r="J2768" s="339"/>
      <c r="K2768" s="339"/>
      <c r="L2768" s="339"/>
      <c r="M2768" s="339"/>
      <c r="N2768" s="339"/>
      <c r="O2768" s="339"/>
      <c r="P2768" s="339"/>
      <c r="Q2768" s="339"/>
    </row>
    <row r="2769" spans="1:17" ht="13.5" customHeight="1">
      <c r="A2769" s="481"/>
      <c r="B2769" s="481"/>
      <c r="C2769" s="481"/>
      <c r="D2769" s="481"/>
      <c r="E2769" s="481"/>
      <c r="F2769" s="339"/>
      <c r="G2769" s="340" t="str">
        <f>IF(ISNUMBER(E2769),E2769/'Bulk DivVar Analysis'!$I$60,"")</f>
        <v/>
      </c>
      <c r="H2769" s="338" t="str">
        <f>IF(ISNUMBER(E2769), IF(G2769&gt;'Bulk DivVar Analysis'!$J$62,"Pass","Fail"),"")</f>
        <v/>
      </c>
      <c r="I2769" s="338" t="str">
        <f t="shared" si="45"/>
        <v/>
      </c>
      <c r="J2769" s="339"/>
      <c r="K2769" s="339"/>
      <c r="L2769" s="339"/>
      <c r="M2769" s="339"/>
      <c r="N2769" s="339"/>
      <c r="O2769" s="339"/>
      <c r="P2769" s="339"/>
      <c r="Q2769" s="339"/>
    </row>
    <row r="2770" spans="1:17" ht="13.5" customHeight="1">
      <c r="A2770" s="481"/>
      <c r="B2770" s="481"/>
      <c r="C2770" s="481"/>
      <c r="D2770" s="481"/>
      <c r="E2770" s="481"/>
      <c r="F2770" s="339"/>
      <c r="G2770" s="340" t="str">
        <f>IF(ISNUMBER(E2770),E2770/'Bulk DivVar Analysis'!$I$60,"")</f>
        <v/>
      </c>
      <c r="H2770" s="338" t="str">
        <f>IF(ISNUMBER(E2770), IF(G2770&gt;'Bulk DivVar Analysis'!$J$62,"Pass","Fail"),"")</f>
        <v/>
      </c>
      <c r="I2770" s="338" t="str">
        <f t="shared" si="45"/>
        <v/>
      </c>
      <c r="J2770" s="339"/>
      <c r="K2770" s="339"/>
      <c r="L2770" s="339"/>
      <c r="M2770" s="339"/>
      <c r="N2770" s="339"/>
      <c r="O2770" s="339"/>
      <c r="P2770" s="339"/>
      <c r="Q2770" s="339"/>
    </row>
    <row r="2771" spans="1:17" ht="13.5" customHeight="1">
      <c r="A2771" s="481"/>
      <c r="B2771" s="481"/>
      <c r="C2771" s="481"/>
      <c r="D2771" s="481"/>
      <c r="E2771" s="481"/>
      <c r="F2771" s="339"/>
      <c r="G2771" s="340" t="str">
        <f>IF(ISNUMBER(E2771),E2771/'Bulk DivVar Analysis'!$I$60,"")</f>
        <v/>
      </c>
      <c r="H2771" s="338" t="str">
        <f>IF(ISNUMBER(E2771), IF(G2771&gt;'Bulk DivVar Analysis'!$J$62,"Pass","Fail"),"")</f>
        <v/>
      </c>
      <c r="I2771" s="338" t="str">
        <f t="shared" si="45"/>
        <v/>
      </c>
      <c r="J2771" s="339"/>
      <c r="K2771" s="339"/>
      <c r="L2771" s="339"/>
      <c r="M2771" s="339"/>
      <c r="N2771" s="339"/>
      <c r="O2771" s="339"/>
      <c r="P2771" s="339"/>
      <c r="Q2771" s="339"/>
    </row>
    <row r="2772" spans="1:17" ht="13.5" customHeight="1">
      <c r="A2772" s="481"/>
      <c r="B2772" s="481"/>
      <c r="C2772" s="481"/>
      <c r="D2772" s="481"/>
      <c r="E2772" s="481"/>
      <c r="F2772" s="339"/>
      <c r="G2772" s="340" t="str">
        <f>IF(ISNUMBER(E2772),E2772/'Bulk DivVar Analysis'!$I$60,"")</f>
        <v/>
      </c>
      <c r="H2772" s="338" t="str">
        <f>IF(ISNUMBER(E2772), IF(G2772&gt;'Bulk DivVar Analysis'!$J$62,"Pass","Fail"),"")</f>
        <v/>
      </c>
      <c r="I2772" s="338" t="str">
        <f t="shared" si="45"/>
        <v/>
      </c>
      <c r="J2772" s="339"/>
      <c r="K2772" s="339"/>
      <c r="L2772" s="339"/>
      <c r="M2772" s="339"/>
      <c r="N2772" s="339"/>
      <c r="O2772" s="339"/>
      <c r="P2772" s="339"/>
      <c r="Q2772" s="339"/>
    </row>
    <row r="2773" spans="1:17" ht="13.5" customHeight="1">
      <c r="A2773" s="481"/>
      <c r="B2773" s="481"/>
      <c r="C2773" s="481"/>
      <c r="D2773" s="481"/>
      <c r="E2773" s="481"/>
      <c r="F2773" s="339"/>
      <c r="G2773" s="340" t="str">
        <f>IF(ISNUMBER(E2773),E2773/'Bulk DivVar Analysis'!$I$60,"")</f>
        <v/>
      </c>
      <c r="H2773" s="338" t="str">
        <f>IF(ISNUMBER(E2773), IF(G2773&gt;'Bulk DivVar Analysis'!$J$62,"Pass","Fail"),"")</f>
        <v/>
      </c>
      <c r="I2773" s="338" t="str">
        <f t="shared" si="45"/>
        <v/>
      </c>
      <c r="J2773" s="339"/>
      <c r="K2773" s="339"/>
      <c r="L2773" s="339"/>
      <c r="M2773" s="339"/>
      <c r="N2773" s="339"/>
      <c r="O2773" s="339"/>
      <c r="P2773" s="339"/>
      <c r="Q2773" s="339"/>
    </row>
    <row r="2774" spans="1:17" ht="13.5" customHeight="1">
      <c r="A2774" s="481"/>
      <c r="B2774" s="481"/>
      <c r="C2774" s="481"/>
      <c r="D2774" s="481"/>
      <c r="E2774" s="481"/>
      <c r="F2774" s="339"/>
      <c r="G2774" s="340" t="str">
        <f>IF(ISNUMBER(E2774),E2774/'Bulk DivVar Analysis'!$I$60,"")</f>
        <v/>
      </c>
      <c r="H2774" s="338" t="str">
        <f>IF(ISNUMBER(E2774), IF(G2774&gt;'Bulk DivVar Analysis'!$J$62,"Pass","Fail"),"")</f>
        <v/>
      </c>
      <c r="I2774" s="338" t="str">
        <f t="shared" si="45"/>
        <v/>
      </c>
      <c r="J2774" s="339"/>
      <c r="K2774" s="339"/>
      <c r="L2774" s="339"/>
      <c r="M2774" s="339"/>
      <c r="N2774" s="339"/>
      <c r="O2774" s="339"/>
      <c r="P2774" s="339"/>
      <c r="Q2774" s="339"/>
    </row>
    <row r="2775" spans="1:17" ht="13.5" customHeight="1">
      <c r="A2775" s="481"/>
      <c r="B2775" s="481"/>
      <c r="C2775" s="481"/>
      <c r="D2775" s="481"/>
      <c r="E2775" s="481"/>
      <c r="F2775" s="339"/>
      <c r="G2775" s="340" t="str">
        <f>IF(ISNUMBER(E2775),E2775/'Bulk DivVar Analysis'!$I$60,"")</f>
        <v/>
      </c>
      <c r="H2775" s="338" t="str">
        <f>IF(ISNUMBER(E2775), IF(G2775&gt;'Bulk DivVar Analysis'!$J$62,"Pass","Fail"),"")</f>
        <v/>
      </c>
      <c r="I2775" s="338" t="str">
        <f t="shared" si="45"/>
        <v/>
      </c>
      <c r="J2775" s="339"/>
      <c r="K2775" s="339"/>
      <c r="L2775" s="339"/>
      <c r="M2775" s="339"/>
      <c r="N2775" s="339"/>
      <c r="O2775" s="339"/>
      <c r="P2775" s="339"/>
      <c r="Q2775" s="339"/>
    </row>
    <row r="2776" spans="1:17" ht="13.5" customHeight="1">
      <c r="A2776" s="481"/>
      <c r="B2776" s="481"/>
      <c r="C2776" s="481"/>
      <c r="D2776" s="481"/>
      <c r="E2776" s="481"/>
      <c r="F2776" s="339"/>
      <c r="G2776" s="340" t="str">
        <f>IF(ISNUMBER(E2776),E2776/'Bulk DivVar Analysis'!$I$60,"")</f>
        <v/>
      </c>
      <c r="H2776" s="338" t="str">
        <f>IF(ISNUMBER(E2776), IF(G2776&gt;'Bulk DivVar Analysis'!$J$62,"Pass","Fail"),"")</f>
        <v/>
      </c>
      <c r="I2776" s="338" t="str">
        <f t="shared" si="45"/>
        <v/>
      </c>
      <c r="J2776" s="339"/>
      <c r="K2776" s="339"/>
      <c r="L2776" s="339"/>
      <c r="M2776" s="339"/>
      <c r="N2776" s="339"/>
      <c r="O2776" s="339"/>
      <c r="P2776" s="339"/>
      <c r="Q2776" s="339"/>
    </row>
    <row r="2777" spans="1:17" ht="13.5" customHeight="1">
      <c r="A2777" s="481"/>
      <c r="B2777" s="481"/>
      <c r="C2777" s="481"/>
      <c r="D2777" s="481"/>
      <c r="E2777" s="481"/>
      <c r="F2777" s="339"/>
      <c r="G2777" s="340" t="str">
        <f>IF(ISNUMBER(E2777),E2777/'Bulk DivVar Analysis'!$I$60,"")</f>
        <v/>
      </c>
      <c r="H2777" s="338" t="str">
        <f>IF(ISNUMBER(E2777), IF(G2777&gt;'Bulk DivVar Analysis'!$J$62,"Pass","Fail"),"")</f>
        <v/>
      </c>
      <c r="I2777" s="338" t="str">
        <f t="shared" si="45"/>
        <v/>
      </c>
      <c r="J2777" s="339"/>
      <c r="K2777" s="339"/>
      <c r="L2777" s="339"/>
      <c r="M2777" s="339"/>
      <c r="N2777" s="339"/>
      <c r="O2777" s="339"/>
      <c r="P2777" s="339"/>
      <c r="Q2777" s="339"/>
    </row>
    <row r="2778" spans="1:17" ht="13.5" customHeight="1">
      <c r="A2778" s="481"/>
      <c r="B2778" s="481"/>
      <c r="C2778" s="481"/>
      <c r="D2778" s="481"/>
      <c r="E2778" s="481"/>
      <c r="F2778" s="339"/>
      <c r="G2778" s="340" t="str">
        <f>IF(ISNUMBER(E2778),E2778/'Bulk DivVar Analysis'!$I$60,"")</f>
        <v/>
      </c>
      <c r="H2778" s="338" t="str">
        <f>IF(ISNUMBER(E2778), IF(G2778&gt;'Bulk DivVar Analysis'!$J$62,"Pass","Fail"),"")</f>
        <v/>
      </c>
      <c r="I2778" s="338" t="str">
        <f t="shared" si="45"/>
        <v/>
      </c>
      <c r="J2778" s="339"/>
      <c r="K2778" s="339"/>
      <c r="L2778" s="339"/>
      <c r="M2778" s="339"/>
      <c r="N2778" s="339"/>
      <c r="O2778" s="339"/>
      <c r="P2778" s="339"/>
      <c r="Q2778" s="339"/>
    </row>
    <row r="2779" spans="1:17" ht="13.5" customHeight="1">
      <c r="A2779" s="481"/>
      <c r="B2779" s="481"/>
      <c r="C2779" s="481"/>
      <c r="D2779" s="481"/>
      <c r="E2779" s="481"/>
      <c r="F2779" s="339"/>
      <c r="G2779" s="340" t="str">
        <f>IF(ISNUMBER(E2779),E2779/'Bulk DivVar Analysis'!$I$60,"")</f>
        <v/>
      </c>
      <c r="H2779" s="338" t="str">
        <f>IF(ISNUMBER(E2779), IF(G2779&gt;'Bulk DivVar Analysis'!$J$62,"Pass","Fail"),"")</f>
        <v/>
      </c>
      <c r="I2779" s="338" t="str">
        <f t="shared" si="45"/>
        <v/>
      </c>
      <c r="J2779" s="339"/>
      <c r="K2779" s="339"/>
      <c r="L2779" s="339"/>
      <c r="M2779" s="339"/>
      <c r="N2779" s="339"/>
      <c r="O2779" s="339"/>
      <c r="P2779" s="339"/>
      <c r="Q2779" s="339"/>
    </row>
    <row r="2780" spans="1:17" ht="13.5" customHeight="1">
      <c r="A2780" s="481"/>
      <c r="B2780" s="481"/>
      <c r="C2780" s="481"/>
      <c r="D2780" s="481"/>
      <c r="E2780" s="481"/>
      <c r="F2780" s="339"/>
      <c r="G2780" s="340" t="str">
        <f>IF(ISNUMBER(E2780),E2780/'Bulk DivVar Analysis'!$I$60,"")</f>
        <v/>
      </c>
      <c r="H2780" s="338" t="str">
        <f>IF(ISNUMBER(E2780), IF(G2780&gt;'Bulk DivVar Analysis'!$J$62,"Pass","Fail"),"")</f>
        <v/>
      </c>
      <c r="I2780" s="338" t="str">
        <f t="shared" si="45"/>
        <v/>
      </c>
      <c r="J2780" s="339"/>
      <c r="K2780" s="339"/>
      <c r="L2780" s="339"/>
      <c r="M2780" s="339"/>
      <c r="N2780" s="339"/>
      <c r="O2780" s="339"/>
      <c r="P2780" s="339"/>
      <c r="Q2780" s="339"/>
    </row>
    <row r="2781" spans="1:17" ht="13.5" customHeight="1">
      <c r="A2781" s="481"/>
      <c r="B2781" s="481"/>
      <c r="C2781" s="481"/>
      <c r="D2781" s="481"/>
      <c r="E2781" s="481"/>
      <c r="F2781" s="339"/>
      <c r="G2781" s="340" t="str">
        <f>IF(ISNUMBER(E2781),E2781/'Bulk DivVar Analysis'!$I$60,"")</f>
        <v/>
      </c>
      <c r="H2781" s="338" t="str">
        <f>IF(ISNUMBER(E2781), IF(G2781&gt;'Bulk DivVar Analysis'!$J$62,"Pass","Fail"),"")</f>
        <v/>
      </c>
      <c r="I2781" s="338" t="str">
        <f t="shared" si="45"/>
        <v/>
      </c>
      <c r="J2781" s="339"/>
      <c r="K2781" s="339"/>
      <c r="L2781" s="339"/>
      <c r="M2781" s="339"/>
      <c r="N2781" s="339"/>
      <c r="O2781" s="339"/>
      <c r="P2781" s="339"/>
      <c r="Q2781" s="339"/>
    </row>
    <row r="2782" spans="1:17" ht="13.5" customHeight="1">
      <c r="A2782" s="481"/>
      <c r="B2782" s="481"/>
      <c r="C2782" s="481"/>
      <c r="D2782" s="481"/>
      <c r="E2782" s="481"/>
      <c r="F2782" s="339"/>
      <c r="G2782" s="340" t="str">
        <f>IF(ISNUMBER(E2782),E2782/'Bulk DivVar Analysis'!$I$60,"")</f>
        <v/>
      </c>
      <c r="H2782" s="338" t="str">
        <f>IF(ISNUMBER(E2782), IF(G2782&gt;'Bulk DivVar Analysis'!$J$62,"Pass","Fail"),"")</f>
        <v/>
      </c>
      <c r="I2782" s="338" t="str">
        <f t="shared" si="45"/>
        <v/>
      </c>
      <c r="J2782" s="339"/>
      <c r="K2782" s="339"/>
      <c r="L2782" s="339"/>
      <c r="M2782" s="339"/>
      <c r="N2782" s="339"/>
      <c r="O2782" s="339"/>
      <c r="P2782" s="339"/>
      <c r="Q2782" s="339"/>
    </row>
    <row r="2783" spans="1:17" ht="13.5" customHeight="1">
      <c r="A2783" s="481"/>
      <c r="B2783" s="481"/>
      <c r="C2783" s="481"/>
      <c r="D2783" s="481"/>
      <c r="E2783" s="481"/>
      <c r="F2783" s="339"/>
      <c r="G2783" s="340" t="str">
        <f>IF(ISNUMBER(E2783),E2783/'Bulk DivVar Analysis'!$I$60,"")</f>
        <v/>
      </c>
      <c r="H2783" s="338" t="str">
        <f>IF(ISNUMBER(E2783), IF(G2783&gt;'Bulk DivVar Analysis'!$J$62,"Pass","Fail"),"")</f>
        <v/>
      </c>
      <c r="I2783" s="338" t="str">
        <f t="shared" si="45"/>
        <v/>
      </c>
      <c r="J2783" s="339"/>
      <c r="K2783" s="339"/>
      <c r="L2783" s="339"/>
      <c r="M2783" s="339"/>
      <c r="N2783" s="339"/>
      <c r="O2783" s="339"/>
      <c r="P2783" s="339"/>
      <c r="Q2783" s="339"/>
    </row>
    <row r="2784" spans="1:17" ht="13.5" customHeight="1">
      <c r="A2784" s="481"/>
      <c r="B2784" s="481"/>
      <c r="C2784" s="481"/>
      <c r="D2784" s="481"/>
      <c r="E2784" s="481"/>
      <c r="F2784" s="339"/>
      <c r="G2784" s="340" t="str">
        <f>IF(ISNUMBER(E2784),E2784/'Bulk DivVar Analysis'!$I$60,"")</f>
        <v/>
      </c>
      <c r="H2784" s="338" t="str">
        <f>IF(ISNUMBER(E2784), IF(G2784&gt;'Bulk DivVar Analysis'!$J$62,"Pass","Fail"),"")</f>
        <v/>
      </c>
      <c r="I2784" s="338" t="str">
        <f t="shared" si="45"/>
        <v/>
      </c>
      <c r="J2784" s="339"/>
      <c r="K2784" s="339"/>
      <c r="L2784" s="339"/>
      <c r="M2784" s="339"/>
      <c r="N2784" s="339"/>
      <c r="O2784" s="339"/>
      <c r="P2784" s="339"/>
      <c r="Q2784" s="339"/>
    </row>
    <row r="2785" spans="1:17" ht="13.5" customHeight="1">
      <c r="A2785" s="481"/>
      <c r="B2785" s="481"/>
      <c r="C2785" s="481"/>
      <c r="D2785" s="481"/>
      <c r="E2785" s="481"/>
      <c r="F2785" s="339"/>
      <c r="G2785" s="340" t="str">
        <f>IF(ISNUMBER(E2785),E2785/'Bulk DivVar Analysis'!$I$60,"")</f>
        <v/>
      </c>
      <c r="H2785" s="338" t="str">
        <f>IF(ISNUMBER(E2785), IF(G2785&gt;'Bulk DivVar Analysis'!$J$62,"Pass","Fail"),"")</f>
        <v/>
      </c>
      <c r="I2785" s="338" t="str">
        <f t="shared" si="45"/>
        <v/>
      </c>
      <c r="J2785" s="339"/>
      <c r="K2785" s="339"/>
      <c r="L2785" s="339"/>
      <c r="M2785" s="339"/>
      <c r="N2785" s="339"/>
      <c r="O2785" s="339"/>
      <c r="P2785" s="339"/>
      <c r="Q2785" s="339"/>
    </row>
    <row r="2786" spans="1:17" ht="13.5" customHeight="1">
      <c r="A2786" s="481"/>
      <c r="B2786" s="481"/>
      <c r="C2786" s="481"/>
      <c r="D2786" s="481"/>
      <c r="E2786" s="481"/>
      <c r="F2786" s="339"/>
      <c r="G2786" s="340" t="str">
        <f>IF(ISNUMBER(E2786),E2786/'Bulk DivVar Analysis'!$I$60,"")</f>
        <v/>
      </c>
      <c r="H2786" s="338" t="str">
        <f>IF(ISNUMBER(E2786), IF(G2786&gt;'Bulk DivVar Analysis'!$J$62,"Pass","Fail"),"")</f>
        <v/>
      </c>
      <c r="I2786" s="338" t="str">
        <f t="shared" si="45"/>
        <v/>
      </c>
      <c r="J2786" s="339"/>
      <c r="K2786" s="339"/>
      <c r="L2786" s="339"/>
      <c r="M2786" s="339"/>
      <c r="N2786" s="339"/>
      <c r="O2786" s="339"/>
      <c r="P2786" s="339"/>
      <c r="Q2786" s="339"/>
    </row>
    <row r="2787" spans="1:17" ht="13.5" customHeight="1">
      <c r="A2787" s="481"/>
      <c r="B2787" s="481"/>
      <c r="C2787" s="481"/>
      <c r="D2787" s="481"/>
      <c r="E2787" s="481"/>
      <c r="F2787" s="339"/>
      <c r="G2787" s="340" t="str">
        <f>IF(ISNUMBER(E2787),E2787/'Bulk DivVar Analysis'!$I$60,"")</f>
        <v/>
      </c>
      <c r="H2787" s="338" t="str">
        <f>IF(ISNUMBER(E2787), IF(G2787&gt;'Bulk DivVar Analysis'!$J$62,"Pass","Fail"),"")</f>
        <v/>
      </c>
      <c r="I2787" s="338" t="str">
        <f t="shared" si="45"/>
        <v/>
      </c>
      <c r="J2787" s="339"/>
      <c r="K2787" s="339"/>
      <c r="L2787" s="339"/>
      <c r="M2787" s="339"/>
      <c r="N2787" s="339"/>
      <c r="O2787" s="339"/>
      <c r="P2787" s="339"/>
      <c r="Q2787" s="339"/>
    </row>
    <row r="2788" spans="1:17" ht="13.5" customHeight="1">
      <c r="A2788" s="481"/>
      <c r="B2788" s="481"/>
      <c r="C2788" s="481"/>
      <c r="D2788" s="481"/>
      <c r="E2788" s="481"/>
      <c r="F2788" s="339"/>
      <c r="G2788" s="340" t="str">
        <f>IF(ISNUMBER(E2788),E2788/'Bulk DivVar Analysis'!$I$60,"")</f>
        <v/>
      </c>
      <c r="H2788" s="338" t="str">
        <f>IF(ISNUMBER(E2788), IF(G2788&gt;'Bulk DivVar Analysis'!$J$62,"Pass","Fail"),"")</f>
        <v/>
      </c>
      <c r="I2788" s="338" t="str">
        <f t="shared" si="45"/>
        <v/>
      </c>
      <c r="J2788" s="339"/>
      <c r="K2788" s="339"/>
      <c r="L2788" s="339"/>
      <c r="M2788" s="339"/>
      <c r="N2788" s="339"/>
      <c r="O2788" s="339"/>
      <c r="P2788" s="339"/>
      <c r="Q2788" s="339"/>
    </row>
    <row r="2789" spans="1:17" ht="13.5" customHeight="1">
      <c r="A2789" s="481"/>
      <c r="B2789" s="481"/>
      <c r="C2789" s="481"/>
      <c r="D2789" s="481"/>
      <c r="E2789" s="481"/>
      <c r="F2789" s="339"/>
      <c r="G2789" s="340" t="str">
        <f>IF(ISNUMBER(E2789),E2789/'Bulk DivVar Analysis'!$I$60,"")</f>
        <v/>
      </c>
      <c r="H2789" s="338" t="str">
        <f>IF(ISNUMBER(E2789), IF(G2789&gt;'Bulk DivVar Analysis'!$J$62,"Pass","Fail"),"")</f>
        <v/>
      </c>
      <c r="I2789" s="338" t="str">
        <f t="shared" si="45"/>
        <v/>
      </c>
      <c r="J2789" s="339"/>
      <c r="K2789" s="339"/>
      <c r="L2789" s="339"/>
      <c r="M2789" s="339"/>
      <c r="N2789" s="339"/>
      <c r="O2789" s="339"/>
      <c r="P2789" s="339"/>
      <c r="Q2789" s="339"/>
    </row>
    <row r="2790" spans="1:17" ht="13.5" customHeight="1">
      <c r="A2790" s="481"/>
      <c r="B2790" s="481"/>
      <c r="C2790" s="481"/>
      <c r="D2790" s="481"/>
      <c r="E2790" s="481"/>
      <c r="F2790" s="339"/>
      <c r="G2790" s="340" t="str">
        <f>IF(ISNUMBER(E2790),E2790/'Bulk DivVar Analysis'!$I$60,"")</f>
        <v/>
      </c>
      <c r="H2790" s="338" t="str">
        <f>IF(ISNUMBER(E2790), IF(G2790&gt;'Bulk DivVar Analysis'!$J$62,"Pass","Fail"),"")</f>
        <v/>
      </c>
      <c r="I2790" s="338" t="str">
        <f t="shared" si="45"/>
        <v/>
      </c>
      <c r="J2790" s="339"/>
      <c r="K2790" s="339"/>
      <c r="L2790" s="339"/>
      <c r="M2790" s="339"/>
      <c r="N2790" s="339"/>
      <c r="O2790" s="339"/>
      <c r="P2790" s="339"/>
      <c r="Q2790" s="339"/>
    </row>
    <row r="2791" spans="1:17" ht="13.5" customHeight="1">
      <c r="A2791" s="481"/>
      <c r="B2791" s="481"/>
      <c r="C2791" s="481"/>
      <c r="D2791" s="481"/>
      <c r="E2791" s="481"/>
      <c r="F2791" s="339"/>
      <c r="G2791" s="340" t="str">
        <f>IF(ISNUMBER(E2791),E2791/'Bulk DivVar Analysis'!$I$60,"")</f>
        <v/>
      </c>
      <c r="H2791" s="338" t="str">
        <f>IF(ISNUMBER(E2791), IF(G2791&gt;'Bulk DivVar Analysis'!$J$62,"Pass","Fail"),"")</f>
        <v/>
      </c>
      <c r="I2791" s="338" t="str">
        <f t="shared" si="45"/>
        <v/>
      </c>
      <c r="J2791" s="339"/>
      <c r="K2791" s="339"/>
      <c r="L2791" s="339"/>
      <c r="M2791" s="339"/>
      <c r="N2791" s="339"/>
      <c r="O2791" s="339"/>
      <c r="P2791" s="339"/>
      <c r="Q2791" s="339"/>
    </row>
    <row r="2792" spans="1:17" ht="13.5" customHeight="1">
      <c r="A2792" s="481"/>
      <c r="B2792" s="481"/>
      <c r="C2792" s="481"/>
      <c r="D2792" s="481"/>
      <c r="E2792" s="481"/>
      <c r="F2792" s="339"/>
      <c r="G2792" s="340" t="str">
        <f>IF(ISNUMBER(E2792),E2792/'Bulk DivVar Analysis'!$I$60,"")</f>
        <v/>
      </c>
      <c r="H2792" s="338" t="str">
        <f>IF(ISNUMBER(E2792), IF(G2792&gt;'Bulk DivVar Analysis'!$J$62,"Pass","Fail"),"")</f>
        <v/>
      </c>
      <c r="I2792" s="338" t="str">
        <f t="shared" si="45"/>
        <v/>
      </c>
      <c r="J2792" s="339"/>
      <c r="K2792" s="339"/>
      <c r="L2792" s="339"/>
      <c r="M2792" s="339"/>
      <c r="N2792" s="339"/>
      <c r="O2792" s="339"/>
      <c r="P2792" s="339"/>
      <c r="Q2792" s="339"/>
    </row>
    <row r="2793" spans="1:17" ht="13.5" customHeight="1">
      <c r="A2793" s="481"/>
      <c r="B2793" s="481"/>
      <c r="C2793" s="481"/>
      <c r="D2793" s="481"/>
      <c r="E2793" s="481"/>
      <c r="F2793" s="339"/>
      <c r="G2793" s="340" t="str">
        <f>IF(ISNUMBER(E2793),E2793/'Bulk DivVar Analysis'!$I$60,"")</f>
        <v/>
      </c>
      <c r="H2793" s="338" t="str">
        <f>IF(ISNUMBER(E2793), IF(G2793&gt;'Bulk DivVar Analysis'!$J$62,"Pass","Fail"),"")</f>
        <v/>
      </c>
      <c r="I2793" s="338" t="str">
        <f t="shared" si="45"/>
        <v/>
      </c>
      <c r="J2793" s="339"/>
      <c r="K2793" s="339"/>
      <c r="L2793" s="339"/>
      <c r="M2793" s="339"/>
      <c r="N2793" s="339"/>
      <c r="O2793" s="339"/>
      <c r="P2793" s="339"/>
      <c r="Q2793" s="339"/>
    </row>
    <row r="2794" spans="1:17" ht="13.5" customHeight="1">
      <c r="A2794" s="481"/>
      <c r="B2794" s="481"/>
      <c r="C2794" s="481"/>
      <c r="D2794" s="481"/>
      <c r="E2794" s="481"/>
      <c r="F2794" s="339"/>
      <c r="G2794" s="340" t="str">
        <f>IF(ISNUMBER(E2794),E2794/'Bulk DivVar Analysis'!$I$60,"")</f>
        <v/>
      </c>
      <c r="H2794" s="338" t="str">
        <f>IF(ISNUMBER(E2794), IF(G2794&gt;'Bulk DivVar Analysis'!$J$62,"Pass","Fail"),"")</f>
        <v/>
      </c>
      <c r="I2794" s="338" t="str">
        <f t="shared" si="45"/>
        <v/>
      </c>
      <c r="J2794" s="339"/>
      <c r="K2794" s="339"/>
      <c r="L2794" s="339"/>
      <c r="M2794" s="339"/>
      <c r="N2794" s="339"/>
      <c r="O2794" s="339"/>
      <c r="P2794" s="339"/>
      <c r="Q2794" s="339"/>
    </row>
    <row r="2795" spans="1:17" ht="13.5" customHeight="1">
      <c r="A2795" s="481"/>
      <c r="B2795" s="481"/>
      <c r="C2795" s="481"/>
      <c r="D2795" s="481"/>
      <c r="E2795" s="481"/>
      <c r="F2795" s="339"/>
      <c r="G2795" s="340" t="str">
        <f>IF(ISNUMBER(E2795),E2795/'Bulk DivVar Analysis'!$I$60,"")</f>
        <v/>
      </c>
      <c r="H2795" s="338" t="str">
        <f>IF(ISNUMBER(E2795), IF(G2795&gt;'Bulk DivVar Analysis'!$J$62,"Pass","Fail"),"")</f>
        <v/>
      </c>
      <c r="I2795" s="338" t="str">
        <f t="shared" si="45"/>
        <v/>
      </c>
      <c r="J2795" s="339"/>
      <c r="K2795" s="339"/>
      <c r="L2795" s="339"/>
      <c r="M2795" s="339"/>
      <c r="N2795" s="339"/>
      <c r="O2795" s="339"/>
      <c r="P2795" s="339"/>
      <c r="Q2795" s="339"/>
    </row>
    <row r="2796" spans="1:17" ht="13.5" customHeight="1">
      <c r="A2796" s="481"/>
      <c r="B2796" s="481"/>
      <c r="C2796" s="481"/>
      <c r="D2796" s="481"/>
      <c r="E2796" s="481"/>
      <c r="F2796" s="339"/>
      <c r="G2796" s="340" t="str">
        <f>IF(ISNUMBER(E2796),E2796/'Bulk DivVar Analysis'!$I$60,"")</f>
        <v/>
      </c>
      <c r="H2796" s="338" t="str">
        <f>IF(ISNUMBER(E2796), IF(G2796&gt;'Bulk DivVar Analysis'!$J$62,"Pass","Fail"),"")</f>
        <v/>
      </c>
      <c r="I2796" s="338" t="str">
        <f t="shared" si="45"/>
        <v/>
      </c>
      <c r="J2796" s="339"/>
      <c r="K2796" s="339"/>
      <c r="L2796" s="339"/>
      <c r="M2796" s="339"/>
      <c r="N2796" s="339"/>
      <c r="O2796" s="339"/>
      <c r="P2796" s="339"/>
      <c r="Q2796" s="339"/>
    </row>
    <row r="2797" spans="1:17" ht="13.5" customHeight="1">
      <c r="A2797" s="481"/>
      <c r="B2797" s="481"/>
      <c r="C2797" s="481"/>
      <c r="D2797" s="481"/>
      <c r="E2797" s="481"/>
      <c r="F2797" s="339"/>
      <c r="G2797" s="340" t="str">
        <f>IF(ISNUMBER(E2797),E2797/'Bulk DivVar Analysis'!$I$60,"")</f>
        <v/>
      </c>
      <c r="H2797" s="338" t="str">
        <f>IF(ISNUMBER(E2797), IF(G2797&gt;'Bulk DivVar Analysis'!$J$62,"Pass","Fail"),"")</f>
        <v/>
      </c>
      <c r="I2797" s="338" t="str">
        <f t="shared" si="45"/>
        <v/>
      </c>
      <c r="J2797" s="339"/>
      <c r="K2797" s="339"/>
      <c r="L2797" s="339"/>
      <c r="M2797" s="339"/>
      <c r="N2797" s="339"/>
      <c r="O2797" s="339"/>
      <c r="P2797" s="339"/>
      <c r="Q2797" s="339"/>
    </row>
    <row r="2798" spans="1:17" ht="13.5" customHeight="1">
      <c r="A2798" s="481"/>
      <c r="B2798" s="481"/>
      <c r="C2798" s="481"/>
      <c r="D2798" s="481"/>
      <c r="E2798" s="481"/>
      <c r="F2798" s="339"/>
      <c r="G2798" s="340" t="str">
        <f>IF(ISNUMBER(E2798),E2798/'Bulk DivVar Analysis'!$I$60,"")</f>
        <v/>
      </c>
      <c r="H2798" s="338" t="str">
        <f>IF(ISNUMBER(E2798), IF(G2798&gt;'Bulk DivVar Analysis'!$J$62,"Pass","Fail"),"")</f>
        <v/>
      </c>
      <c r="I2798" s="338" t="str">
        <f t="shared" si="45"/>
        <v/>
      </c>
      <c r="J2798" s="339"/>
      <c r="K2798" s="339"/>
      <c r="L2798" s="339"/>
      <c r="M2798" s="339"/>
      <c r="N2798" s="339"/>
      <c r="O2798" s="339"/>
      <c r="P2798" s="339"/>
      <c r="Q2798" s="339"/>
    </row>
    <row r="2799" spans="1:17" ht="13.5" customHeight="1">
      <c r="A2799" s="481"/>
      <c r="B2799" s="481"/>
      <c r="C2799" s="481"/>
      <c r="D2799" s="481"/>
      <c r="E2799" s="481"/>
      <c r="F2799" s="339"/>
      <c r="G2799" s="340" t="str">
        <f>IF(ISNUMBER(E2799),E2799/'Bulk DivVar Analysis'!$I$60,"")</f>
        <v/>
      </c>
      <c r="H2799" s="338" t="str">
        <f>IF(ISNUMBER(E2799), IF(G2799&gt;'Bulk DivVar Analysis'!$J$62,"Pass","Fail"),"")</f>
        <v/>
      </c>
      <c r="I2799" s="338" t="str">
        <f t="shared" si="45"/>
        <v/>
      </c>
      <c r="J2799" s="339"/>
      <c r="K2799" s="339"/>
      <c r="L2799" s="339"/>
      <c r="M2799" s="339"/>
      <c r="N2799" s="339"/>
      <c r="O2799" s="339"/>
      <c r="P2799" s="339"/>
      <c r="Q2799" s="339"/>
    </row>
    <row r="2800" spans="1:17" ht="13.5" customHeight="1">
      <c r="A2800" s="481"/>
      <c r="B2800" s="481"/>
      <c r="C2800" s="481"/>
      <c r="D2800" s="481"/>
      <c r="E2800" s="481"/>
      <c r="F2800" s="339"/>
      <c r="G2800" s="340" t="str">
        <f>IF(ISNUMBER(E2800),E2800/'Bulk DivVar Analysis'!$I$60,"")</f>
        <v/>
      </c>
      <c r="H2800" s="338" t="str">
        <f>IF(ISNUMBER(E2800), IF(G2800&gt;'Bulk DivVar Analysis'!$J$62,"Pass","Fail"),"")</f>
        <v/>
      </c>
      <c r="I2800" s="338" t="str">
        <f t="shared" si="45"/>
        <v/>
      </c>
      <c r="J2800" s="339"/>
      <c r="K2800" s="339"/>
      <c r="L2800" s="339"/>
      <c r="M2800" s="339"/>
      <c r="N2800" s="339"/>
      <c r="O2800" s="339"/>
      <c r="P2800" s="339"/>
      <c r="Q2800" s="339"/>
    </row>
    <row r="2801" spans="1:17" ht="13.5" customHeight="1">
      <c r="A2801" s="481"/>
      <c r="B2801" s="481"/>
      <c r="C2801" s="481"/>
      <c r="D2801" s="481"/>
      <c r="E2801" s="481"/>
      <c r="F2801" s="339"/>
      <c r="G2801" s="340" t="str">
        <f>IF(ISNUMBER(E2801),E2801/'Bulk DivVar Analysis'!$I$60,"")</f>
        <v/>
      </c>
      <c r="H2801" s="338" t="str">
        <f>IF(ISNUMBER(E2801), IF(G2801&gt;'Bulk DivVar Analysis'!$J$62,"Pass","Fail"),"")</f>
        <v/>
      </c>
      <c r="I2801" s="338" t="str">
        <f t="shared" si="45"/>
        <v/>
      </c>
      <c r="J2801" s="339"/>
      <c r="K2801" s="339"/>
      <c r="L2801" s="339"/>
      <c r="M2801" s="339"/>
      <c r="N2801" s="339"/>
      <c r="O2801" s="339"/>
      <c r="P2801" s="339"/>
      <c r="Q2801" s="339"/>
    </row>
    <row r="2802" spans="1:17" ht="13.5" customHeight="1">
      <c r="A2802" s="481"/>
      <c r="B2802" s="481"/>
      <c r="C2802" s="481"/>
      <c r="D2802" s="481"/>
      <c r="E2802" s="481"/>
      <c r="F2802" s="339"/>
      <c r="G2802" s="340" t="str">
        <f>IF(ISNUMBER(E2802),E2802/'Bulk DivVar Analysis'!$I$60,"")</f>
        <v/>
      </c>
      <c r="H2802" s="338" t="str">
        <f>IF(ISNUMBER(E2802), IF(G2802&gt;'Bulk DivVar Analysis'!$J$62,"Pass","Fail"),"")</f>
        <v/>
      </c>
      <c r="I2802" s="338" t="str">
        <f t="shared" si="45"/>
        <v/>
      </c>
      <c r="J2802" s="339"/>
      <c r="K2802" s="339"/>
      <c r="L2802" s="339"/>
      <c r="M2802" s="339"/>
      <c r="N2802" s="339"/>
      <c r="O2802" s="339"/>
      <c r="P2802" s="339"/>
      <c r="Q2802" s="339"/>
    </row>
    <row r="2803" spans="1:17" ht="13.5" customHeight="1">
      <c r="A2803" s="481"/>
      <c r="B2803" s="481"/>
      <c r="C2803" s="481"/>
      <c r="D2803" s="481"/>
      <c r="E2803" s="481"/>
      <c r="F2803" s="339"/>
      <c r="G2803" s="340" t="str">
        <f>IF(ISNUMBER(E2803),E2803/'Bulk DivVar Analysis'!$I$60,"")</f>
        <v/>
      </c>
      <c r="H2803" s="338" t="str">
        <f>IF(ISNUMBER(E2803), IF(G2803&gt;'Bulk DivVar Analysis'!$J$62,"Pass","Fail"),"")</f>
        <v/>
      </c>
      <c r="I2803" s="338" t="str">
        <f t="shared" si="45"/>
        <v/>
      </c>
      <c r="J2803" s="339"/>
      <c r="K2803" s="339"/>
      <c r="L2803" s="339"/>
      <c r="M2803" s="339"/>
      <c r="N2803" s="339"/>
      <c r="O2803" s="339"/>
      <c r="P2803" s="339"/>
      <c r="Q2803" s="339"/>
    </row>
    <row r="2804" spans="1:17" ht="13.5" customHeight="1">
      <c r="A2804" s="481"/>
      <c r="B2804" s="481"/>
      <c r="C2804" s="481"/>
      <c r="D2804" s="481"/>
      <c r="E2804" s="481"/>
      <c r="F2804" s="339"/>
      <c r="G2804" s="340" t="str">
        <f>IF(ISNUMBER(E2804),E2804/'Bulk DivVar Analysis'!$I$60,"")</f>
        <v/>
      </c>
      <c r="H2804" s="338" t="str">
        <f>IF(ISNUMBER(E2804), IF(G2804&gt;'Bulk DivVar Analysis'!$J$62,"Pass","Fail"),"")</f>
        <v/>
      </c>
      <c r="I2804" s="338" t="str">
        <f t="shared" si="45"/>
        <v/>
      </c>
      <c r="J2804" s="339"/>
      <c r="K2804" s="339"/>
      <c r="L2804" s="339"/>
      <c r="M2804" s="339"/>
      <c r="N2804" s="339"/>
      <c r="O2804" s="339"/>
      <c r="P2804" s="339"/>
      <c r="Q2804" s="339"/>
    </row>
    <row r="2805" spans="1:17" ht="13.5" customHeight="1">
      <c r="A2805" s="481"/>
      <c r="B2805" s="481"/>
      <c r="C2805" s="481"/>
      <c r="D2805" s="481"/>
      <c r="E2805" s="481"/>
      <c r="F2805" s="339"/>
      <c r="G2805" s="340" t="str">
        <f>IF(ISNUMBER(E2805),E2805/'Bulk DivVar Analysis'!$I$60,"")</f>
        <v/>
      </c>
      <c r="H2805" s="338" t="str">
        <f>IF(ISNUMBER(E2805), IF(G2805&gt;'Bulk DivVar Analysis'!$J$62,"Pass","Fail"),"")</f>
        <v/>
      </c>
      <c r="I2805" s="338" t="str">
        <f t="shared" si="45"/>
        <v/>
      </c>
      <c r="J2805" s="339"/>
      <c r="K2805" s="339"/>
      <c r="L2805" s="339"/>
      <c r="M2805" s="339"/>
      <c r="N2805" s="339"/>
      <c r="O2805" s="339"/>
      <c r="P2805" s="339"/>
      <c r="Q2805" s="339"/>
    </row>
    <row r="2806" spans="1:17" ht="13.5" customHeight="1">
      <c r="A2806" s="481"/>
      <c r="B2806" s="481"/>
      <c r="C2806" s="481"/>
      <c r="D2806" s="481"/>
      <c r="E2806" s="481"/>
      <c r="F2806" s="339"/>
      <c r="G2806" s="340" t="str">
        <f>IF(ISNUMBER(E2806),E2806/'Bulk DivVar Analysis'!$I$60,"")</f>
        <v/>
      </c>
      <c r="H2806" s="338" t="str">
        <f>IF(ISNUMBER(E2806), IF(G2806&gt;'Bulk DivVar Analysis'!$J$62,"Pass","Fail"),"")</f>
        <v/>
      </c>
      <c r="I2806" s="338" t="str">
        <f t="shared" si="45"/>
        <v/>
      </c>
      <c r="J2806" s="339"/>
      <c r="K2806" s="339"/>
      <c r="L2806" s="339"/>
      <c r="M2806" s="339"/>
      <c r="N2806" s="339"/>
      <c r="O2806" s="339"/>
      <c r="P2806" s="339"/>
      <c r="Q2806" s="339"/>
    </row>
    <row r="2807" spans="1:17" ht="13.5" customHeight="1">
      <c r="A2807" s="481"/>
      <c r="B2807" s="481"/>
      <c r="C2807" s="481"/>
      <c r="D2807" s="481"/>
      <c r="E2807" s="481"/>
      <c r="F2807" s="339"/>
      <c r="G2807" s="340" t="str">
        <f>IF(ISNUMBER(E2807),E2807/'Bulk DivVar Analysis'!$I$60,"")</f>
        <v/>
      </c>
      <c r="H2807" s="338" t="str">
        <f>IF(ISNUMBER(E2807), IF(G2807&gt;'Bulk DivVar Analysis'!$J$62,"Pass","Fail"),"")</f>
        <v/>
      </c>
      <c r="I2807" s="338" t="str">
        <f t="shared" si="45"/>
        <v/>
      </c>
      <c r="J2807" s="339"/>
      <c r="K2807" s="339"/>
      <c r="L2807" s="339"/>
      <c r="M2807" s="339"/>
      <c r="N2807" s="339"/>
      <c r="O2807" s="339"/>
      <c r="P2807" s="339"/>
      <c r="Q2807" s="339"/>
    </row>
    <row r="2808" spans="1:17" ht="13.5" customHeight="1">
      <c r="A2808" s="481"/>
      <c r="B2808" s="481"/>
      <c r="C2808" s="481"/>
      <c r="D2808" s="481"/>
      <c r="E2808" s="481"/>
      <c r="F2808" s="339"/>
      <c r="G2808" s="340" t="str">
        <f>IF(ISNUMBER(E2808),E2808/'Bulk DivVar Analysis'!$I$60,"")</f>
        <v/>
      </c>
      <c r="H2808" s="338" t="str">
        <f>IF(ISNUMBER(E2808), IF(G2808&gt;'Bulk DivVar Analysis'!$J$62,"Pass","Fail"),"")</f>
        <v/>
      </c>
      <c r="I2808" s="338" t="str">
        <f t="shared" si="45"/>
        <v/>
      </c>
      <c r="J2808" s="339"/>
      <c r="K2808" s="339"/>
      <c r="L2808" s="339"/>
      <c r="M2808" s="339"/>
      <c r="N2808" s="339"/>
      <c r="O2808" s="339"/>
      <c r="P2808" s="339"/>
      <c r="Q2808" s="339"/>
    </row>
    <row r="2809" spans="1:17" ht="13.5" customHeight="1">
      <c r="A2809" s="481"/>
      <c r="B2809" s="481"/>
      <c r="C2809" s="481"/>
      <c r="D2809" s="481"/>
      <c r="E2809" s="481"/>
      <c r="F2809" s="339"/>
      <c r="G2809" s="340" t="str">
        <f>IF(ISNUMBER(E2809),E2809/'Bulk DivVar Analysis'!$I$60,"")</f>
        <v/>
      </c>
      <c r="H2809" s="338" t="str">
        <f>IF(ISNUMBER(E2809), IF(G2809&gt;'Bulk DivVar Analysis'!$J$62,"Pass","Fail"),"")</f>
        <v/>
      </c>
      <c r="I2809" s="338" t="str">
        <f t="shared" si="45"/>
        <v/>
      </c>
      <c r="J2809" s="339"/>
      <c r="K2809" s="339"/>
      <c r="L2809" s="339"/>
      <c r="M2809" s="339"/>
      <c r="N2809" s="339"/>
      <c r="O2809" s="339"/>
      <c r="P2809" s="339"/>
      <c r="Q2809" s="339"/>
    </row>
    <row r="2810" spans="1:17" ht="13.5" customHeight="1">
      <c r="A2810" s="481"/>
      <c r="B2810" s="481"/>
      <c r="C2810" s="481"/>
      <c r="D2810" s="481"/>
      <c r="E2810" s="481"/>
      <c r="F2810" s="339"/>
      <c r="G2810" s="340" t="str">
        <f>IF(ISNUMBER(E2810),E2810/'Bulk DivVar Analysis'!$I$60,"")</f>
        <v/>
      </c>
      <c r="H2810" s="338" t="str">
        <f>IF(ISNUMBER(E2810), IF(G2810&gt;'Bulk DivVar Analysis'!$J$62,"Pass","Fail"),"")</f>
        <v/>
      </c>
      <c r="I2810" s="338" t="str">
        <f t="shared" si="45"/>
        <v/>
      </c>
      <c r="J2810" s="339"/>
      <c r="K2810" s="339"/>
      <c r="L2810" s="339"/>
      <c r="M2810" s="339"/>
      <c r="N2810" s="339"/>
      <c r="O2810" s="339"/>
      <c r="P2810" s="339"/>
      <c r="Q2810" s="339"/>
    </row>
    <row r="2811" spans="1:17" ht="13.5" customHeight="1">
      <c r="A2811" s="481"/>
      <c r="B2811" s="481"/>
      <c r="C2811" s="481"/>
      <c r="D2811" s="481"/>
      <c r="E2811" s="481"/>
      <c r="F2811" s="339"/>
      <c r="G2811" s="340" t="str">
        <f>IF(ISNUMBER(E2811),E2811/'Bulk DivVar Analysis'!$I$60,"")</f>
        <v/>
      </c>
      <c r="H2811" s="338" t="str">
        <f>IF(ISNUMBER(E2811), IF(G2811&gt;'Bulk DivVar Analysis'!$J$62,"Pass","Fail"),"")</f>
        <v/>
      </c>
      <c r="I2811" s="338" t="str">
        <f t="shared" si="45"/>
        <v/>
      </c>
      <c r="J2811" s="339"/>
      <c r="K2811" s="339"/>
      <c r="L2811" s="339"/>
      <c r="M2811" s="339"/>
      <c r="N2811" s="339"/>
      <c r="O2811" s="339"/>
      <c r="P2811" s="339"/>
      <c r="Q2811" s="339"/>
    </row>
    <row r="2812" spans="1:17" ht="13.5" customHeight="1">
      <c r="A2812" s="481"/>
      <c r="B2812" s="481"/>
      <c r="C2812" s="481"/>
      <c r="D2812" s="481"/>
      <c r="E2812" s="481"/>
      <c r="F2812" s="339"/>
      <c r="G2812" s="340" t="str">
        <f>IF(ISNUMBER(E2812),E2812/'Bulk DivVar Analysis'!$I$60,"")</f>
        <v/>
      </c>
      <c r="H2812" s="338" t="str">
        <f>IF(ISNUMBER(E2812), IF(G2812&gt;'Bulk DivVar Analysis'!$J$62,"Pass","Fail"),"")</f>
        <v/>
      </c>
      <c r="I2812" s="338" t="str">
        <f t="shared" si="45"/>
        <v/>
      </c>
      <c r="J2812" s="339"/>
      <c r="K2812" s="339"/>
      <c r="L2812" s="339"/>
      <c r="M2812" s="339"/>
      <c r="N2812" s="339"/>
      <c r="O2812" s="339"/>
      <c r="P2812" s="339"/>
      <c r="Q2812" s="339"/>
    </row>
    <row r="2813" spans="1:17" ht="13.5" customHeight="1">
      <c r="A2813" s="481"/>
      <c r="B2813" s="481"/>
      <c r="C2813" s="481"/>
      <c r="D2813" s="481"/>
      <c r="E2813" s="481"/>
      <c r="F2813" s="339"/>
      <c r="G2813" s="340" t="str">
        <f>IF(ISNUMBER(E2813),E2813/'Bulk DivVar Analysis'!$I$60,"")</f>
        <v/>
      </c>
      <c r="H2813" s="338" t="str">
        <f>IF(ISNUMBER(E2813), IF(G2813&gt;'Bulk DivVar Analysis'!$J$62,"Pass","Fail"),"")</f>
        <v/>
      </c>
      <c r="I2813" s="338" t="str">
        <f t="shared" si="45"/>
        <v/>
      </c>
      <c r="J2813" s="339"/>
      <c r="K2813" s="339"/>
      <c r="L2813" s="339"/>
      <c r="M2813" s="339"/>
      <c r="N2813" s="339"/>
      <c r="O2813" s="339"/>
      <c r="P2813" s="339"/>
      <c r="Q2813" s="339"/>
    </row>
    <row r="2814" spans="1:17" ht="13.5" customHeight="1">
      <c r="A2814" s="481"/>
      <c r="B2814" s="481"/>
      <c r="C2814" s="481"/>
      <c r="D2814" s="481"/>
      <c r="E2814" s="481"/>
      <c r="F2814" s="339"/>
      <c r="G2814" s="340" t="str">
        <f>IF(ISNUMBER(E2814),E2814/'Bulk DivVar Analysis'!$I$60,"")</f>
        <v/>
      </c>
      <c r="H2814" s="338" t="str">
        <f>IF(ISNUMBER(E2814), IF(G2814&gt;'Bulk DivVar Analysis'!$J$62,"Pass","Fail"),"")</f>
        <v/>
      </c>
      <c r="I2814" s="338" t="str">
        <f t="shared" si="45"/>
        <v/>
      </c>
      <c r="J2814" s="339"/>
      <c r="K2814" s="339"/>
      <c r="L2814" s="339"/>
      <c r="M2814" s="339"/>
      <c r="N2814" s="339"/>
      <c r="O2814" s="339"/>
      <c r="P2814" s="339"/>
      <c r="Q2814" s="339"/>
    </row>
    <row r="2815" spans="1:17" ht="13.5" customHeight="1">
      <c r="A2815" s="481"/>
      <c r="B2815" s="481"/>
      <c r="C2815" s="481"/>
      <c r="D2815" s="481"/>
      <c r="E2815" s="481"/>
      <c r="F2815" s="339"/>
      <c r="G2815" s="340" t="str">
        <f>IF(ISNUMBER(E2815),E2815/'Bulk DivVar Analysis'!$I$60,"")</f>
        <v/>
      </c>
      <c r="H2815" s="338" t="str">
        <f>IF(ISNUMBER(E2815), IF(G2815&gt;'Bulk DivVar Analysis'!$J$62,"Pass","Fail"),"")</f>
        <v/>
      </c>
      <c r="I2815" s="338" t="str">
        <f t="shared" si="45"/>
        <v/>
      </c>
      <c r="J2815" s="339"/>
      <c r="K2815" s="339"/>
      <c r="L2815" s="339"/>
      <c r="M2815" s="339"/>
      <c r="N2815" s="339"/>
      <c r="O2815" s="339"/>
      <c r="P2815" s="339"/>
      <c r="Q2815" s="339"/>
    </row>
    <row r="2816" spans="1:17" ht="13.5" customHeight="1">
      <c r="A2816" s="481"/>
      <c r="B2816" s="481"/>
      <c r="C2816" s="481"/>
      <c r="D2816" s="481"/>
      <c r="E2816" s="481"/>
      <c r="F2816" s="339"/>
      <c r="G2816" s="340" t="str">
        <f>IF(ISNUMBER(E2816),E2816/'Bulk DivVar Analysis'!$I$60,"")</f>
        <v/>
      </c>
      <c r="H2816" s="338" t="str">
        <f>IF(ISNUMBER(E2816), IF(G2816&gt;'Bulk DivVar Analysis'!$J$62,"Pass","Fail"),"")</f>
        <v/>
      </c>
      <c r="I2816" s="338" t="str">
        <f t="shared" si="45"/>
        <v/>
      </c>
      <c r="J2816" s="339"/>
      <c r="K2816" s="339"/>
      <c r="L2816" s="339"/>
      <c r="M2816" s="339"/>
      <c r="N2816" s="339"/>
      <c r="O2816" s="339"/>
      <c r="P2816" s="339"/>
      <c r="Q2816" s="339"/>
    </row>
    <row r="2817" spans="1:17" ht="13.5" customHeight="1">
      <c r="A2817" s="481"/>
      <c r="B2817" s="481"/>
      <c r="C2817" s="481"/>
      <c r="D2817" s="481"/>
      <c r="E2817" s="481"/>
      <c r="F2817" s="339"/>
      <c r="G2817" s="340" t="str">
        <f>IF(ISNUMBER(E2817),E2817/'Bulk DivVar Analysis'!$I$60,"")</f>
        <v/>
      </c>
      <c r="H2817" s="338" t="str">
        <f>IF(ISNUMBER(E2817), IF(G2817&gt;'Bulk DivVar Analysis'!$J$62,"Pass","Fail"),"")</f>
        <v/>
      </c>
      <c r="I2817" s="338" t="str">
        <f t="shared" si="45"/>
        <v/>
      </c>
      <c r="J2817" s="339"/>
      <c r="K2817" s="339"/>
      <c r="L2817" s="339"/>
      <c r="M2817" s="339"/>
      <c r="N2817" s="339"/>
      <c r="O2817" s="339"/>
      <c r="P2817" s="339"/>
      <c r="Q2817" s="339"/>
    </row>
    <row r="2818" spans="1:17" ht="13.5" customHeight="1">
      <c r="A2818" s="481"/>
      <c r="B2818" s="481"/>
      <c r="C2818" s="481"/>
      <c r="D2818" s="481"/>
      <c r="E2818" s="481"/>
      <c r="F2818" s="339"/>
      <c r="G2818" s="340" t="str">
        <f>IF(ISNUMBER(E2818),E2818/'Bulk DivVar Analysis'!$I$60,"")</f>
        <v/>
      </c>
      <c r="H2818" s="338" t="str">
        <f>IF(ISNUMBER(E2818), IF(G2818&gt;'Bulk DivVar Analysis'!$J$62,"Pass","Fail"),"")</f>
        <v/>
      </c>
      <c r="I2818" s="338" t="str">
        <f t="shared" si="45"/>
        <v/>
      </c>
      <c r="J2818" s="339"/>
      <c r="K2818" s="339"/>
      <c r="L2818" s="339"/>
      <c r="M2818" s="339"/>
      <c r="N2818" s="339"/>
      <c r="O2818" s="339"/>
      <c r="P2818" s="339"/>
      <c r="Q2818" s="339"/>
    </row>
    <row r="2819" spans="1:17" ht="13.5" customHeight="1">
      <c r="A2819" s="481"/>
      <c r="B2819" s="481"/>
      <c r="C2819" s="481"/>
      <c r="D2819" s="481"/>
      <c r="E2819" s="481"/>
      <c r="F2819" s="339"/>
      <c r="G2819" s="340" t="str">
        <f>IF(ISNUMBER(E2819),E2819/'Bulk DivVar Analysis'!$I$60,"")</f>
        <v/>
      </c>
      <c r="H2819" s="338" t="str">
        <f>IF(ISNUMBER(E2819), IF(G2819&gt;'Bulk DivVar Analysis'!$J$62,"Pass","Fail"),"")</f>
        <v/>
      </c>
      <c r="I2819" s="338" t="str">
        <f t="shared" ref="I2819:I2882" si="46">_xlfn.TEXTJOIN("_",TRUE,B2819,C2819)</f>
        <v/>
      </c>
      <c r="J2819" s="339"/>
      <c r="K2819" s="339"/>
      <c r="L2819" s="339"/>
      <c r="M2819" s="339"/>
      <c r="N2819" s="339"/>
      <c r="O2819" s="339"/>
      <c r="P2819" s="339"/>
      <c r="Q2819" s="339"/>
    </row>
    <row r="2820" spans="1:17" ht="13.5" customHeight="1">
      <c r="A2820" s="481"/>
      <c r="B2820" s="481"/>
      <c r="C2820" s="481"/>
      <c r="D2820" s="481"/>
      <c r="E2820" s="481"/>
      <c r="F2820" s="339"/>
      <c r="G2820" s="340" t="str">
        <f>IF(ISNUMBER(E2820),E2820/'Bulk DivVar Analysis'!$I$60,"")</f>
        <v/>
      </c>
      <c r="H2820" s="338" t="str">
        <f>IF(ISNUMBER(E2820), IF(G2820&gt;'Bulk DivVar Analysis'!$J$62,"Pass","Fail"),"")</f>
        <v/>
      </c>
      <c r="I2820" s="338" t="str">
        <f t="shared" si="46"/>
        <v/>
      </c>
      <c r="J2820" s="339"/>
      <c r="K2820" s="339"/>
      <c r="L2820" s="339"/>
      <c r="M2820" s="339"/>
      <c r="N2820" s="339"/>
      <c r="O2820" s="339"/>
      <c r="P2820" s="339"/>
      <c r="Q2820" s="339"/>
    </row>
    <row r="2821" spans="1:17" ht="13.5" customHeight="1">
      <c r="A2821" s="481"/>
      <c r="B2821" s="481"/>
      <c r="C2821" s="481"/>
      <c r="D2821" s="481"/>
      <c r="E2821" s="481"/>
      <c r="F2821" s="339"/>
      <c r="G2821" s="340" t="str">
        <f>IF(ISNUMBER(E2821),E2821/'Bulk DivVar Analysis'!$I$60,"")</f>
        <v/>
      </c>
      <c r="H2821" s="338" t="str">
        <f>IF(ISNUMBER(E2821), IF(G2821&gt;'Bulk DivVar Analysis'!$J$62,"Pass","Fail"),"")</f>
        <v/>
      </c>
      <c r="I2821" s="338" t="str">
        <f t="shared" si="46"/>
        <v/>
      </c>
      <c r="J2821" s="339"/>
      <c r="K2821" s="339"/>
      <c r="L2821" s="339"/>
      <c r="M2821" s="339"/>
      <c r="N2821" s="339"/>
      <c r="O2821" s="339"/>
      <c r="P2821" s="339"/>
      <c r="Q2821" s="339"/>
    </row>
    <row r="2822" spans="1:17" ht="13.5" customHeight="1">
      <c r="A2822" s="481"/>
      <c r="B2822" s="481"/>
      <c r="C2822" s="481"/>
      <c r="D2822" s="481"/>
      <c r="E2822" s="481"/>
      <c r="F2822" s="339"/>
      <c r="G2822" s="340" t="str">
        <f>IF(ISNUMBER(E2822),E2822/'Bulk DivVar Analysis'!$I$60,"")</f>
        <v/>
      </c>
      <c r="H2822" s="338" t="str">
        <f>IF(ISNUMBER(E2822), IF(G2822&gt;'Bulk DivVar Analysis'!$J$62,"Pass","Fail"),"")</f>
        <v/>
      </c>
      <c r="I2822" s="338" t="str">
        <f t="shared" si="46"/>
        <v/>
      </c>
      <c r="J2822" s="339"/>
      <c r="K2822" s="339"/>
      <c r="L2822" s="339"/>
      <c r="M2822" s="339"/>
      <c r="N2822" s="339"/>
      <c r="O2822" s="339"/>
      <c r="P2822" s="339"/>
      <c r="Q2822" s="339"/>
    </row>
    <row r="2823" spans="1:17" ht="13.5" customHeight="1">
      <c r="A2823" s="481"/>
      <c r="B2823" s="481"/>
      <c r="C2823" s="481"/>
      <c r="D2823" s="481"/>
      <c r="E2823" s="481"/>
      <c r="F2823" s="339"/>
      <c r="G2823" s="340" t="str">
        <f>IF(ISNUMBER(E2823),E2823/'Bulk DivVar Analysis'!$I$60,"")</f>
        <v/>
      </c>
      <c r="H2823" s="338" t="str">
        <f>IF(ISNUMBER(E2823), IF(G2823&gt;'Bulk DivVar Analysis'!$J$62,"Pass","Fail"),"")</f>
        <v/>
      </c>
      <c r="I2823" s="338" t="str">
        <f t="shared" si="46"/>
        <v/>
      </c>
      <c r="J2823" s="339"/>
      <c r="K2823" s="339"/>
      <c r="L2823" s="339"/>
      <c r="M2823" s="339"/>
      <c r="N2823" s="339"/>
      <c r="O2823" s="339"/>
      <c r="P2823" s="339"/>
      <c r="Q2823" s="339"/>
    </row>
    <row r="2824" spans="1:17" ht="13.5" customHeight="1">
      <c r="A2824" s="481"/>
      <c r="B2824" s="481"/>
      <c r="C2824" s="481"/>
      <c r="D2824" s="481"/>
      <c r="E2824" s="481"/>
      <c r="F2824" s="339"/>
      <c r="G2824" s="340" t="str">
        <f>IF(ISNUMBER(E2824),E2824/'Bulk DivVar Analysis'!$I$60,"")</f>
        <v/>
      </c>
      <c r="H2824" s="338" t="str">
        <f>IF(ISNUMBER(E2824), IF(G2824&gt;'Bulk DivVar Analysis'!$J$62,"Pass","Fail"),"")</f>
        <v/>
      </c>
      <c r="I2824" s="338" t="str">
        <f t="shared" si="46"/>
        <v/>
      </c>
      <c r="J2824" s="339"/>
      <c r="K2824" s="339"/>
      <c r="L2824" s="339"/>
      <c r="M2824" s="339"/>
      <c r="N2824" s="339"/>
      <c r="O2824" s="339"/>
      <c r="P2824" s="339"/>
      <c r="Q2824" s="339"/>
    </row>
    <row r="2825" spans="1:17" ht="13.5" customHeight="1">
      <c r="A2825" s="481"/>
      <c r="B2825" s="481"/>
      <c r="C2825" s="481"/>
      <c r="D2825" s="481"/>
      <c r="E2825" s="481"/>
      <c r="F2825" s="339"/>
      <c r="G2825" s="340" t="str">
        <f>IF(ISNUMBER(E2825),E2825/'Bulk DivVar Analysis'!$I$60,"")</f>
        <v/>
      </c>
      <c r="H2825" s="338" t="str">
        <f>IF(ISNUMBER(E2825), IF(G2825&gt;'Bulk DivVar Analysis'!$J$62,"Pass","Fail"),"")</f>
        <v/>
      </c>
      <c r="I2825" s="338" t="str">
        <f t="shared" si="46"/>
        <v/>
      </c>
      <c r="J2825" s="339"/>
      <c r="K2825" s="339"/>
      <c r="L2825" s="339"/>
      <c r="M2825" s="339"/>
      <c r="N2825" s="339"/>
      <c r="O2825" s="339"/>
      <c r="P2825" s="339"/>
      <c r="Q2825" s="339"/>
    </row>
    <row r="2826" spans="1:17" ht="13.5" customHeight="1">
      <c r="A2826" s="481"/>
      <c r="B2826" s="481"/>
      <c r="C2826" s="481"/>
      <c r="D2826" s="481"/>
      <c r="E2826" s="481"/>
      <c r="F2826" s="339"/>
      <c r="G2826" s="340" t="str">
        <f>IF(ISNUMBER(E2826),E2826/'Bulk DivVar Analysis'!$I$60,"")</f>
        <v/>
      </c>
      <c r="H2826" s="338" t="str">
        <f>IF(ISNUMBER(E2826), IF(G2826&gt;'Bulk DivVar Analysis'!$J$62,"Pass","Fail"),"")</f>
        <v/>
      </c>
      <c r="I2826" s="338" t="str">
        <f t="shared" si="46"/>
        <v/>
      </c>
      <c r="J2826" s="339"/>
      <c r="K2826" s="339"/>
      <c r="L2826" s="339"/>
      <c r="M2826" s="339"/>
      <c r="N2826" s="339"/>
      <c r="O2826" s="339"/>
      <c r="P2826" s="339"/>
      <c r="Q2826" s="339"/>
    </row>
    <row r="2827" spans="1:17" ht="13.5" customHeight="1">
      <c r="A2827" s="481"/>
      <c r="B2827" s="481"/>
      <c r="C2827" s="481"/>
      <c r="D2827" s="481"/>
      <c r="E2827" s="481"/>
      <c r="F2827" s="339"/>
      <c r="G2827" s="340" t="str">
        <f>IF(ISNUMBER(E2827),E2827/'Bulk DivVar Analysis'!$I$60,"")</f>
        <v/>
      </c>
      <c r="H2827" s="338" t="str">
        <f>IF(ISNUMBER(E2827), IF(G2827&gt;'Bulk DivVar Analysis'!$J$62,"Pass","Fail"),"")</f>
        <v/>
      </c>
      <c r="I2827" s="338" t="str">
        <f t="shared" si="46"/>
        <v/>
      </c>
      <c r="J2827" s="339"/>
      <c r="K2827" s="339"/>
      <c r="L2827" s="339"/>
      <c r="M2827" s="339"/>
      <c r="N2827" s="339"/>
      <c r="O2827" s="339"/>
      <c r="P2827" s="339"/>
      <c r="Q2827" s="339"/>
    </row>
    <row r="2828" spans="1:17" ht="13.5" customHeight="1">
      <c r="A2828" s="481"/>
      <c r="B2828" s="481"/>
      <c r="C2828" s="481"/>
      <c r="D2828" s="481"/>
      <c r="E2828" s="481"/>
      <c r="F2828" s="339"/>
      <c r="G2828" s="340" t="str">
        <f>IF(ISNUMBER(E2828),E2828/'Bulk DivVar Analysis'!$I$60,"")</f>
        <v/>
      </c>
      <c r="H2828" s="338" t="str">
        <f>IF(ISNUMBER(E2828), IF(G2828&gt;'Bulk DivVar Analysis'!$J$62,"Pass","Fail"),"")</f>
        <v/>
      </c>
      <c r="I2828" s="338" t="str">
        <f t="shared" si="46"/>
        <v/>
      </c>
      <c r="J2828" s="339"/>
      <c r="K2828" s="339"/>
      <c r="L2828" s="339"/>
      <c r="M2828" s="339"/>
      <c r="N2828" s="339"/>
      <c r="O2828" s="339"/>
      <c r="P2828" s="339"/>
      <c r="Q2828" s="339"/>
    </row>
    <row r="2829" spans="1:17" ht="13.5" customHeight="1">
      <c r="A2829" s="481"/>
      <c r="B2829" s="481"/>
      <c r="C2829" s="481"/>
      <c r="D2829" s="481"/>
      <c r="E2829" s="481"/>
      <c r="F2829" s="339"/>
      <c r="G2829" s="340" t="str">
        <f>IF(ISNUMBER(E2829),E2829/'Bulk DivVar Analysis'!$I$60,"")</f>
        <v/>
      </c>
      <c r="H2829" s="338" t="str">
        <f>IF(ISNUMBER(E2829), IF(G2829&gt;'Bulk DivVar Analysis'!$J$62,"Pass","Fail"),"")</f>
        <v/>
      </c>
      <c r="I2829" s="338" t="str">
        <f t="shared" si="46"/>
        <v/>
      </c>
      <c r="J2829" s="339"/>
      <c r="K2829" s="339"/>
      <c r="L2829" s="339"/>
      <c r="M2829" s="339"/>
      <c r="N2829" s="339"/>
      <c r="O2829" s="339"/>
      <c r="P2829" s="339"/>
      <c r="Q2829" s="339"/>
    </row>
    <row r="2830" spans="1:17" ht="13.5" customHeight="1">
      <c r="A2830" s="481"/>
      <c r="B2830" s="481"/>
      <c r="C2830" s="481"/>
      <c r="D2830" s="481"/>
      <c r="E2830" s="481"/>
      <c r="F2830" s="339"/>
      <c r="G2830" s="340" t="str">
        <f>IF(ISNUMBER(E2830),E2830/'Bulk DivVar Analysis'!$I$60,"")</f>
        <v/>
      </c>
      <c r="H2830" s="338" t="str">
        <f>IF(ISNUMBER(E2830), IF(G2830&gt;'Bulk DivVar Analysis'!$J$62,"Pass","Fail"),"")</f>
        <v/>
      </c>
      <c r="I2830" s="338" t="str">
        <f t="shared" si="46"/>
        <v/>
      </c>
      <c r="J2830" s="339"/>
      <c r="K2830" s="339"/>
      <c r="L2830" s="339"/>
      <c r="M2830" s="339"/>
      <c r="N2830" s="339"/>
      <c r="O2830" s="339"/>
      <c r="P2830" s="339"/>
      <c r="Q2830" s="339"/>
    </row>
    <row r="2831" spans="1:17" ht="13.5" customHeight="1">
      <c r="A2831" s="481"/>
      <c r="B2831" s="481"/>
      <c r="C2831" s="481"/>
      <c r="D2831" s="481"/>
      <c r="E2831" s="481"/>
      <c r="F2831" s="339"/>
      <c r="G2831" s="340" t="str">
        <f>IF(ISNUMBER(E2831),E2831/'Bulk DivVar Analysis'!$I$60,"")</f>
        <v/>
      </c>
      <c r="H2831" s="338" t="str">
        <f>IF(ISNUMBER(E2831), IF(G2831&gt;'Bulk DivVar Analysis'!$J$62,"Pass","Fail"),"")</f>
        <v/>
      </c>
      <c r="I2831" s="338" t="str">
        <f t="shared" si="46"/>
        <v/>
      </c>
      <c r="J2831" s="339"/>
      <c r="K2831" s="339"/>
      <c r="L2831" s="339"/>
      <c r="M2831" s="339"/>
      <c r="N2831" s="339"/>
      <c r="O2831" s="339"/>
      <c r="P2831" s="339"/>
      <c r="Q2831" s="339"/>
    </row>
    <row r="2832" spans="1:17" ht="13.5" customHeight="1">
      <c r="A2832" s="481"/>
      <c r="B2832" s="481"/>
      <c r="C2832" s="481"/>
      <c r="D2832" s="481"/>
      <c r="E2832" s="481"/>
      <c r="F2832" s="339"/>
      <c r="G2832" s="340" t="str">
        <f>IF(ISNUMBER(E2832),E2832/'Bulk DivVar Analysis'!$I$60,"")</f>
        <v/>
      </c>
      <c r="H2832" s="338" t="str">
        <f>IF(ISNUMBER(E2832), IF(G2832&gt;'Bulk DivVar Analysis'!$J$62,"Pass","Fail"),"")</f>
        <v/>
      </c>
      <c r="I2832" s="338" t="str">
        <f t="shared" si="46"/>
        <v/>
      </c>
      <c r="J2832" s="339"/>
      <c r="K2832" s="339"/>
      <c r="L2832" s="339"/>
      <c r="M2832" s="339"/>
      <c r="N2832" s="339"/>
      <c r="O2832" s="339"/>
      <c r="P2832" s="339"/>
      <c r="Q2832" s="339"/>
    </row>
    <row r="2833" spans="1:17" ht="13.5" customHeight="1">
      <c r="A2833" s="481"/>
      <c r="B2833" s="481"/>
      <c r="C2833" s="481"/>
      <c r="D2833" s="481"/>
      <c r="E2833" s="481"/>
      <c r="F2833" s="339"/>
      <c r="G2833" s="340" t="str">
        <f>IF(ISNUMBER(E2833),E2833/'Bulk DivVar Analysis'!$I$60,"")</f>
        <v/>
      </c>
      <c r="H2833" s="338" t="str">
        <f>IF(ISNUMBER(E2833), IF(G2833&gt;'Bulk DivVar Analysis'!$J$62,"Pass","Fail"),"")</f>
        <v/>
      </c>
      <c r="I2833" s="338" t="str">
        <f t="shared" si="46"/>
        <v/>
      </c>
      <c r="J2833" s="339"/>
      <c r="K2833" s="339"/>
      <c r="L2833" s="339"/>
      <c r="M2833" s="339"/>
      <c r="N2833" s="339"/>
      <c r="O2833" s="339"/>
      <c r="P2833" s="339"/>
      <c r="Q2833" s="339"/>
    </row>
    <row r="2834" spans="1:17" ht="13.5" customHeight="1">
      <c r="A2834" s="481"/>
      <c r="B2834" s="481"/>
      <c r="C2834" s="481"/>
      <c r="D2834" s="481"/>
      <c r="E2834" s="481"/>
      <c r="F2834" s="339"/>
      <c r="G2834" s="340" t="str">
        <f>IF(ISNUMBER(E2834),E2834/'Bulk DivVar Analysis'!$I$60,"")</f>
        <v/>
      </c>
      <c r="H2834" s="338" t="str">
        <f>IF(ISNUMBER(E2834), IF(G2834&gt;'Bulk DivVar Analysis'!$J$62,"Pass","Fail"),"")</f>
        <v/>
      </c>
      <c r="I2834" s="338" t="str">
        <f t="shared" si="46"/>
        <v/>
      </c>
      <c r="J2834" s="339"/>
      <c r="K2834" s="339"/>
      <c r="L2834" s="339"/>
      <c r="M2834" s="339"/>
      <c r="N2834" s="339"/>
      <c r="O2834" s="339"/>
      <c r="P2834" s="339"/>
      <c r="Q2834" s="339"/>
    </row>
    <row r="2835" spans="1:17" ht="13.5" customHeight="1">
      <c r="A2835" s="481"/>
      <c r="B2835" s="481"/>
      <c r="C2835" s="481"/>
      <c r="D2835" s="481"/>
      <c r="E2835" s="481"/>
      <c r="F2835" s="339"/>
      <c r="G2835" s="340" t="str">
        <f>IF(ISNUMBER(E2835),E2835/'Bulk DivVar Analysis'!$I$60,"")</f>
        <v/>
      </c>
      <c r="H2835" s="338" t="str">
        <f>IF(ISNUMBER(E2835), IF(G2835&gt;'Bulk DivVar Analysis'!$J$62,"Pass","Fail"),"")</f>
        <v/>
      </c>
      <c r="I2835" s="338" t="str">
        <f t="shared" si="46"/>
        <v/>
      </c>
      <c r="J2835" s="339"/>
      <c r="K2835" s="339"/>
      <c r="L2835" s="339"/>
      <c r="M2835" s="339"/>
      <c r="N2835" s="339"/>
      <c r="O2835" s="339"/>
      <c r="P2835" s="339"/>
      <c r="Q2835" s="339"/>
    </row>
    <row r="2836" spans="1:17" ht="13.5" customHeight="1">
      <c r="A2836" s="481"/>
      <c r="B2836" s="481"/>
      <c r="C2836" s="481"/>
      <c r="D2836" s="481"/>
      <c r="E2836" s="481"/>
      <c r="F2836" s="339"/>
      <c r="G2836" s="340" t="str">
        <f>IF(ISNUMBER(E2836),E2836/'Bulk DivVar Analysis'!$I$60,"")</f>
        <v/>
      </c>
      <c r="H2836" s="338" t="str">
        <f>IF(ISNUMBER(E2836), IF(G2836&gt;'Bulk DivVar Analysis'!$J$62,"Pass","Fail"),"")</f>
        <v/>
      </c>
      <c r="I2836" s="338" t="str">
        <f t="shared" si="46"/>
        <v/>
      </c>
      <c r="J2836" s="339"/>
      <c r="K2836" s="339"/>
      <c r="L2836" s="339"/>
      <c r="M2836" s="339"/>
      <c r="N2836" s="339"/>
      <c r="O2836" s="339"/>
      <c r="P2836" s="339"/>
      <c r="Q2836" s="339"/>
    </row>
    <row r="2837" spans="1:17" ht="13.5" customHeight="1">
      <c r="A2837" s="481"/>
      <c r="B2837" s="481"/>
      <c r="C2837" s="481"/>
      <c r="D2837" s="481"/>
      <c r="E2837" s="481"/>
      <c r="F2837" s="339"/>
      <c r="G2837" s="340" t="str">
        <f>IF(ISNUMBER(E2837),E2837/'Bulk DivVar Analysis'!$I$60,"")</f>
        <v/>
      </c>
      <c r="H2837" s="338" t="str">
        <f>IF(ISNUMBER(E2837), IF(G2837&gt;'Bulk DivVar Analysis'!$J$62,"Pass","Fail"),"")</f>
        <v/>
      </c>
      <c r="I2837" s="338" t="str">
        <f t="shared" si="46"/>
        <v/>
      </c>
      <c r="J2837" s="339"/>
      <c r="K2837" s="339"/>
      <c r="L2837" s="339"/>
      <c r="M2837" s="339"/>
      <c r="N2837" s="339"/>
      <c r="O2837" s="339"/>
      <c r="P2837" s="339"/>
      <c r="Q2837" s="339"/>
    </row>
    <row r="2838" spans="1:17" ht="13.5" customHeight="1">
      <c r="A2838" s="481"/>
      <c r="B2838" s="481"/>
      <c r="C2838" s="481"/>
      <c r="D2838" s="481"/>
      <c r="E2838" s="481"/>
      <c r="F2838" s="339"/>
      <c r="G2838" s="340" t="str">
        <f>IF(ISNUMBER(E2838),E2838/'Bulk DivVar Analysis'!$I$60,"")</f>
        <v/>
      </c>
      <c r="H2838" s="338" t="str">
        <f>IF(ISNUMBER(E2838), IF(G2838&gt;'Bulk DivVar Analysis'!$J$62,"Pass","Fail"),"")</f>
        <v/>
      </c>
      <c r="I2838" s="338" t="str">
        <f t="shared" si="46"/>
        <v/>
      </c>
      <c r="J2838" s="339"/>
      <c r="K2838" s="339"/>
      <c r="L2838" s="339"/>
      <c r="M2838" s="339"/>
      <c r="N2838" s="339"/>
      <c r="O2838" s="339"/>
      <c r="P2838" s="339"/>
      <c r="Q2838" s="339"/>
    </row>
    <row r="2839" spans="1:17" ht="13.5" customHeight="1">
      <c r="A2839" s="481"/>
      <c r="B2839" s="481"/>
      <c r="C2839" s="481"/>
      <c r="D2839" s="481"/>
      <c r="E2839" s="481"/>
      <c r="F2839" s="339"/>
      <c r="G2839" s="340" t="str">
        <f>IF(ISNUMBER(E2839),E2839/'Bulk DivVar Analysis'!$I$60,"")</f>
        <v/>
      </c>
      <c r="H2839" s="338" t="str">
        <f>IF(ISNUMBER(E2839), IF(G2839&gt;'Bulk DivVar Analysis'!$J$62,"Pass","Fail"),"")</f>
        <v/>
      </c>
      <c r="I2839" s="338" t="str">
        <f t="shared" si="46"/>
        <v/>
      </c>
      <c r="J2839" s="339"/>
      <c r="K2839" s="339"/>
      <c r="L2839" s="339"/>
      <c r="M2839" s="339"/>
      <c r="N2839" s="339"/>
      <c r="O2839" s="339"/>
      <c r="P2839" s="339"/>
      <c r="Q2839" s="339"/>
    </row>
    <row r="2840" spans="1:17" ht="13.5" customHeight="1">
      <c r="A2840" s="481"/>
      <c r="B2840" s="481"/>
      <c r="C2840" s="481"/>
      <c r="D2840" s="481"/>
      <c r="E2840" s="481"/>
      <c r="F2840" s="339"/>
      <c r="G2840" s="340" t="str">
        <f>IF(ISNUMBER(E2840),E2840/'Bulk DivVar Analysis'!$I$60,"")</f>
        <v/>
      </c>
      <c r="H2840" s="338" t="str">
        <f>IF(ISNUMBER(E2840), IF(G2840&gt;'Bulk DivVar Analysis'!$J$62,"Pass","Fail"),"")</f>
        <v/>
      </c>
      <c r="I2840" s="338" t="str">
        <f t="shared" si="46"/>
        <v/>
      </c>
      <c r="J2840" s="339"/>
      <c r="K2840" s="339"/>
      <c r="L2840" s="339"/>
      <c r="M2840" s="339"/>
      <c r="N2840" s="339"/>
      <c r="O2840" s="339"/>
      <c r="P2840" s="339"/>
      <c r="Q2840" s="339"/>
    </row>
    <row r="2841" spans="1:17" ht="13.5" customHeight="1">
      <c r="A2841" s="481"/>
      <c r="B2841" s="481"/>
      <c r="C2841" s="481"/>
      <c r="D2841" s="481"/>
      <c r="E2841" s="481"/>
      <c r="F2841" s="339"/>
      <c r="G2841" s="340" t="str">
        <f>IF(ISNUMBER(E2841),E2841/'Bulk DivVar Analysis'!$I$60,"")</f>
        <v/>
      </c>
      <c r="H2841" s="338" t="str">
        <f>IF(ISNUMBER(E2841), IF(G2841&gt;'Bulk DivVar Analysis'!$J$62,"Pass","Fail"),"")</f>
        <v/>
      </c>
      <c r="I2841" s="338" t="str">
        <f t="shared" si="46"/>
        <v/>
      </c>
      <c r="J2841" s="339"/>
      <c r="K2841" s="339"/>
      <c r="L2841" s="339"/>
      <c r="M2841" s="339"/>
      <c r="N2841" s="339"/>
      <c r="O2841" s="339"/>
      <c r="P2841" s="339"/>
      <c r="Q2841" s="339"/>
    </row>
    <row r="2842" spans="1:17" ht="13.5" customHeight="1">
      <c r="A2842" s="481"/>
      <c r="B2842" s="481"/>
      <c r="C2842" s="481"/>
      <c r="D2842" s="481"/>
      <c r="E2842" s="481"/>
      <c r="F2842" s="339"/>
      <c r="G2842" s="340" t="str">
        <f>IF(ISNUMBER(E2842),E2842/'Bulk DivVar Analysis'!$I$60,"")</f>
        <v/>
      </c>
      <c r="H2842" s="338" t="str">
        <f>IF(ISNUMBER(E2842), IF(G2842&gt;'Bulk DivVar Analysis'!$J$62,"Pass","Fail"),"")</f>
        <v/>
      </c>
      <c r="I2842" s="338" t="str">
        <f t="shared" si="46"/>
        <v/>
      </c>
      <c r="J2842" s="339"/>
      <c r="K2842" s="339"/>
      <c r="L2842" s="339"/>
      <c r="M2842" s="339"/>
      <c r="N2842" s="339"/>
      <c r="O2842" s="339"/>
      <c r="P2842" s="339"/>
      <c r="Q2842" s="339"/>
    </row>
    <row r="2843" spans="1:17" ht="13.5" customHeight="1">
      <c r="A2843" s="481"/>
      <c r="B2843" s="481"/>
      <c r="C2843" s="481"/>
      <c r="D2843" s="481"/>
      <c r="E2843" s="481"/>
      <c r="F2843" s="339"/>
      <c r="G2843" s="340" t="str">
        <f>IF(ISNUMBER(E2843),E2843/'Bulk DivVar Analysis'!$I$60,"")</f>
        <v/>
      </c>
      <c r="H2843" s="338" t="str">
        <f>IF(ISNUMBER(E2843), IF(G2843&gt;'Bulk DivVar Analysis'!$J$62,"Pass","Fail"),"")</f>
        <v/>
      </c>
      <c r="I2843" s="338" t="str">
        <f t="shared" si="46"/>
        <v/>
      </c>
      <c r="J2843" s="339"/>
      <c r="K2843" s="339"/>
      <c r="L2843" s="339"/>
      <c r="M2843" s="339"/>
      <c r="N2843" s="339"/>
      <c r="O2843" s="339"/>
      <c r="P2843" s="339"/>
      <c r="Q2843" s="339"/>
    </row>
    <row r="2844" spans="1:17" ht="13.5" customHeight="1">
      <c r="A2844" s="481"/>
      <c r="B2844" s="481"/>
      <c r="C2844" s="481"/>
      <c r="D2844" s="481"/>
      <c r="E2844" s="481"/>
      <c r="F2844" s="339"/>
      <c r="G2844" s="340" t="str">
        <f>IF(ISNUMBER(E2844),E2844/'Bulk DivVar Analysis'!$I$60,"")</f>
        <v/>
      </c>
      <c r="H2844" s="338" t="str">
        <f>IF(ISNUMBER(E2844), IF(G2844&gt;'Bulk DivVar Analysis'!$J$62,"Pass","Fail"),"")</f>
        <v/>
      </c>
      <c r="I2844" s="338" t="str">
        <f t="shared" si="46"/>
        <v/>
      </c>
      <c r="J2844" s="339"/>
      <c r="K2844" s="339"/>
      <c r="L2844" s="339"/>
      <c r="M2844" s="339"/>
      <c r="N2844" s="339"/>
      <c r="O2844" s="339"/>
      <c r="P2844" s="339"/>
      <c r="Q2844" s="339"/>
    </row>
    <row r="2845" spans="1:17" ht="13.5" customHeight="1">
      <c r="A2845" s="481"/>
      <c r="B2845" s="481"/>
      <c r="C2845" s="481"/>
      <c r="D2845" s="481"/>
      <c r="E2845" s="481"/>
      <c r="F2845" s="339"/>
      <c r="G2845" s="340" t="str">
        <f>IF(ISNUMBER(E2845),E2845/'Bulk DivVar Analysis'!$I$60,"")</f>
        <v/>
      </c>
      <c r="H2845" s="338" t="str">
        <f>IF(ISNUMBER(E2845), IF(G2845&gt;'Bulk DivVar Analysis'!$J$62,"Pass","Fail"),"")</f>
        <v/>
      </c>
      <c r="I2845" s="338" t="str">
        <f t="shared" si="46"/>
        <v/>
      </c>
      <c r="J2845" s="339"/>
      <c r="K2845" s="339"/>
      <c r="L2845" s="339"/>
      <c r="M2845" s="339"/>
      <c r="N2845" s="339"/>
      <c r="O2845" s="339"/>
      <c r="P2845" s="339"/>
      <c r="Q2845" s="339"/>
    </row>
    <row r="2846" spans="1:17" ht="13.5" customHeight="1">
      <c r="A2846" s="481"/>
      <c r="B2846" s="481"/>
      <c r="C2846" s="481"/>
      <c r="D2846" s="481"/>
      <c r="E2846" s="481"/>
      <c r="F2846" s="339"/>
      <c r="G2846" s="340" t="str">
        <f>IF(ISNUMBER(E2846),E2846/'Bulk DivVar Analysis'!$I$60,"")</f>
        <v/>
      </c>
      <c r="H2846" s="338" t="str">
        <f>IF(ISNUMBER(E2846), IF(G2846&gt;'Bulk DivVar Analysis'!$J$62,"Pass","Fail"),"")</f>
        <v/>
      </c>
      <c r="I2846" s="338" t="str">
        <f t="shared" si="46"/>
        <v/>
      </c>
      <c r="J2846" s="339"/>
      <c r="K2846" s="339"/>
      <c r="L2846" s="339"/>
      <c r="M2846" s="339"/>
      <c r="N2846" s="339"/>
      <c r="O2846" s="339"/>
      <c r="P2846" s="339"/>
      <c r="Q2846" s="339"/>
    </row>
    <row r="2847" spans="1:17" ht="13.5" customHeight="1">
      <c r="A2847" s="481"/>
      <c r="B2847" s="481"/>
      <c r="C2847" s="481"/>
      <c r="D2847" s="481"/>
      <c r="E2847" s="481"/>
      <c r="F2847" s="339"/>
      <c r="G2847" s="340" t="str">
        <f>IF(ISNUMBER(E2847),E2847/'Bulk DivVar Analysis'!$I$60,"")</f>
        <v/>
      </c>
      <c r="H2847" s="338" t="str">
        <f>IF(ISNUMBER(E2847), IF(G2847&gt;'Bulk DivVar Analysis'!$J$62,"Pass","Fail"),"")</f>
        <v/>
      </c>
      <c r="I2847" s="338" t="str">
        <f t="shared" si="46"/>
        <v/>
      </c>
      <c r="J2847" s="339"/>
      <c r="K2847" s="339"/>
      <c r="L2847" s="339"/>
      <c r="M2847" s="339"/>
      <c r="N2847" s="339"/>
      <c r="O2847" s="339"/>
      <c r="P2847" s="339"/>
      <c r="Q2847" s="339"/>
    </row>
    <row r="2848" spans="1:17" ht="13.5" customHeight="1">
      <c r="A2848" s="481"/>
      <c r="B2848" s="481"/>
      <c r="C2848" s="481"/>
      <c r="D2848" s="481"/>
      <c r="E2848" s="481"/>
      <c r="F2848" s="339"/>
      <c r="G2848" s="340" t="str">
        <f>IF(ISNUMBER(E2848),E2848/'Bulk DivVar Analysis'!$I$60,"")</f>
        <v/>
      </c>
      <c r="H2848" s="338" t="str">
        <f>IF(ISNUMBER(E2848), IF(G2848&gt;'Bulk DivVar Analysis'!$J$62,"Pass","Fail"),"")</f>
        <v/>
      </c>
      <c r="I2848" s="338" t="str">
        <f t="shared" si="46"/>
        <v/>
      </c>
      <c r="J2848" s="339"/>
      <c r="K2848" s="339"/>
      <c r="L2848" s="339"/>
      <c r="M2848" s="339"/>
      <c r="N2848" s="339"/>
      <c r="O2848" s="339"/>
      <c r="P2848" s="339"/>
      <c r="Q2848" s="339"/>
    </row>
    <row r="2849" spans="1:17" ht="13.5" customHeight="1">
      <c r="A2849" s="481"/>
      <c r="B2849" s="481"/>
      <c r="C2849" s="481"/>
      <c r="D2849" s="481"/>
      <c r="E2849" s="481"/>
      <c r="F2849" s="339"/>
      <c r="G2849" s="340" t="str">
        <f>IF(ISNUMBER(E2849),E2849/'Bulk DivVar Analysis'!$I$60,"")</f>
        <v/>
      </c>
      <c r="H2849" s="338" t="str">
        <f>IF(ISNUMBER(E2849), IF(G2849&gt;'Bulk DivVar Analysis'!$J$62,"Pass","Fail"),"")</f>
        <v/>
      </c>
      <c r="I2849" s="338" t="str">
        <f t="shared" si="46"/>
        <v/>
      </c>
      <c r="J2849" s="339"/>
      <c r="K2849" s="339"/>
      <c r="L2849" s="339"/>
      <c r="M2849" s="339"/>
      <c r="N2849" s="339"/>
      <c r="O2849" s="339"/>
      <c r="P2849" s="339"/>
      <c r="Q2849" s="339"/>
    </row>
    <row r="2850" spans="1:17" ht="13.5" customHeight="1">
      <c r="A2850" s="481"/>
      <c r="B2850" s="481"/>
      <c r="C2850" s="481"/>
      <c r="D2850" s="481"/>
      <c r="E2850" s="481"/>
      <c r="F2850" s="339"/>
      <c r="G2850" s="340" t="str">
        <f>IF(ISNUMBER(E2850),E2850/'Bulk DivVar Analysis'!$I$60,"")</f>
        <v/>
      </c>
      <c r="H2850" s="338" t="str">
        <f>IF(ISNUMBER(E2850), IF(G2850&gt;'Bulk DivVar Analysis'!$J$62,"Pass","Fail"),"")</f>
        <v/>
      </c>
      <c r="I2850" s="338" t="str">
        <f t="shared" si="46"/>
        <v/>
      </c>
      <c r="J2850" s="339"/>
      <c r="K2850" s="339"/>
      <c r="L2850" s="339"/>
      <c r="M2850" s="339"/>
      <c r="N2850" s="339"/>
      <c r="O2850" s="339"/>
      <c r="P2850" s="339"/>
      <c r="Q2850" s="339"/>
    </row>
    <row r="2851" spans="1:17" ht="13.5" customHeight="1">
      <c r="A2851" s="481"/>
      <c r="B2851" s="481"/>
      <c r="C2851" s="481"/>
      <c r="D2851" s="481"/>
      <c r="E2851" s="481"/>
      <c r="F2851" s="339"/>
      <c r="G2851" s="340" t="str">
        <f>IF(ISNUMBER(E2851),E2851/'Bulk DivVar Analysis'!$I$60,"")</f>
        <v/>
      </c>
      <c r="H2851" s="338" t="str">
        <f>IF(ISNUMBER(E2851), IF(G2851&gt;'Bulk DivVar Analysis'!$J$62,"Pass","Fail"),"")</f>
        <v/>
      </c>
      <c r="I2851" s="338" t="str">
        <f t="shared" si="46"/>
        <v/>
      </c>
      <c r="J2851" s="339"/>
      <c r="K2851" s="339"/>
      <c r="L2851" s="339"/>
      <c r="M2851" s="339"/>
      <c r="N2851" s="339"/>
      <c r="O2851" s="339"/>
      <c r="P2851" s="339"/>
      <c r="Q2851" s="339"/>
    </row>
    <row r="2852" spans="1:17" ht="13.5" customHeight="1">
      <c r="A2852" s="481"/>
      <c r="B2852" s="481"/>
      <c r="C2852" s="481"/>
      <c r="D2852" s="481"/>
      <c r="E2852" s="481"/>
      <c r="F2852" s="339"/>
      <c r="G2852" s="340" t="str">
        <f>IF(ISNUMBER(E2852),E2852/'Bulk DivVar Analysis'!$I$60,"")</f>
        <v/>
      </c>
      <c r="H2852" s="338" t="str">
        <f>IF(ISNUMBER(E2852), IF(G2852&gt;'Bulk DivVar Analysis'!$J$62,"Pass","Fail"),"")</f>
        <v/>
      </c>
      <c r="I2852" s="338" t="str">
        <f t="shared" si="46"/>
        <v/>
      </c>
      <c r="J2852" s="339"/>
      <c r="K2852" s="339"/>
      <c r="L2852" s="339"/>
      <c r="M2852" s="339"/>
      <c r="N2852" s="339"/>
      <c r="O2852" s="339"/>
      <c r="P2852" s="339"/>
      <c r="Q2852" s="339"/>
    </row>
    <row r="2853" spans="1:17" ht="13.5" customHeight="1">
      <c r="A2853" s="481"/>
      <c r="B2853" s="481"/>
      <c r="C2853" s="481"/>
      <c r="D2853" s="481"/>
      <c r="E2853" s="481"/>
      <c r="F2853" s="339"/>
      <c r="G2853" s="340" t="str">
        <f>IF(ISNUMBER(E2853),E2853/'Bulk DivVar Analysis'!$I$60,"")</f>
        <v/>
      </c>
      <c r="H2853" s="338" t="str">
        <f>IF(ISNUMBER(E2853), IF(G2853&gt;'Bulk DivVar Analysis'!$J$62,"Pass","Fail"),"")</f>
        <v/>
      </c>
      <c r="I2853" s="338" t="str">
        <f t="shared" si="46"/>
        <v/>
      </c>
      <c r="J2853" s="339"/>
      <c r="K2853" s="339"/>
      <c r="L2853" s="339"/>
      <c r="M2853" s="339"/>
      <c r="N2853" s="339"/>
      <c r="O2853" s="339"/>
      <c r="P2853" s="339"/>
      <c r="Q2853" s="339"/>
    </row>
    <row r="2854" spans="1:17" ht="13.5" customHeight="1">
      <c r="A2854" s="481"/>
      <c r="B2854" s="481"/>
      <c r="C2854" s="481"/>
      <c r="D2854" s="481"/>
      <c r="E2854" s="481"/>
      <c r="F2854" s="339"/>
      <c r="G2854" s="340" t="str">
        <f>IF(ISNUMBER(E2854),E2854/'Bulk DivVar Analysis'!$I$60,"")</f>
        <v/>
      </c>
      <c r="H2854" s="338" t="str">
        <f>IF(ISNUMBER(E2854), IF(G2854&gt;'Bulk DivVar Analysis'!$J$62,"Pass","Fail"),"")</f>
        <v/>
      </c>
      <c r="I2854" s="338" t="str">
        <f t="shared" si="46"/>
        <v/>
      </c>
      <c r="J2854" s="339"/>
      <c r="K2854" s="339"/>
      <c r="L2854" s="339"/>
      <c r="M2854" s="339"/>
      <c r="N2854" s="339"/>
      <c r="O2854" s="339"/>
      <c r="P2854" s="339"/>
      <c r="Q2854" s="339"/>
    </row>
    <row r="2855" spans="1:17" ht="13.5" customHeight="1">
      <c r="A2855" s="481"/>
      <c r="B2855" s="481"/>
      <c r="C2855" s="481"/>
      <c r="D2855" s="481"/>
      <c r="E2855" s="481"/>
      <c r="F2855" s="339"/>
      <c r="G2855" s="340" t="str">
        <f>IF(ISNUMBER(E2855),E2855/'Bulk DivVar Analysis'!$I$60,"")</f>
        <v/>
      </c>
      <c r="H2855" s="338" t="str">
        <f>IF(ISNUMBER(E2855), IF(G2855&gt;'Bulk DivVar Analysis'!$J$62,"Pass","Fail"),"")</f>
        <v/>
      </c>
      <c r="I2855" s="338" t="str">
        <f t="shared" si="46"/>
        <v/>
      </c>
      <c r="J2855" s="339"/>
      <c r="K2855" s="339"/>
      <c r="L2855" s="339"/>
      <c r="M2855" s="339"/>
      <c r="N2855" s="339"/>
      <c r="O2855" s="339"/>
      <c r="P2855" s="339"/>
      <c r="Q2855" s="339"/>
    </row>
    <row r="2856" spans="1:17" ht="13.5" customHeight="1">
      <c r="A2856" s="481"/>
      <c r="B2856" s="481"/>
      <c r="C2856" s="481"/>
      <c r="D2856" s="481"/>
      <c r="E2856" s="481"/>
      <c r="F2856" s="339"/>
      <c r="G2856" s="340" t="str">
        <f>IF(ISNUMBER(E2856),E2856/'Bulk DivVar Analysis'!$I$60,"")</f>
        <v/>
      </c>
      <c r="H2856" s="338" t="str">
        <f>IF(ISNUMBER(E2856), IF(G2856&gt;'Bulk DivVar Analysis'!$J$62,"Pass","Fail"),"")</f>
        <v/>
      </c>
      <c r="I2856" s="338" t="str">
        <f t="shared" si="46"/>
        <v/>
      </c>
      <c r="J2856" s="339"/>
      <c r="K2856" s="339"/>
      <c r="L2856" s="339"/>
      <c r="M2856" s="339"/>
      <c r="N2856" s="339"/>
      <c r="O2856" s="339"/>
      <c r="P2856" s="339"/>
      <c r="Q2856" s="339"/>
    </row>
    <row r="2857" spans="1:17" ht="13.5" customHeight="1">
      <c r="A2857" s="481"/>
      <c r="B2857" s="481"/>
      <c r="C2857" s="481"/>
      <c r="D2857" s="481"/>
      <c r="E2857" s="481"/>
      <c r="F2857" s="339"/>
      <c r="G2857" s="340" t="str">
        <f>IF(ISNUMBER(E2857),E2857/'Bulk DivVar Analysis'!$I$60,"")</f>
        <v/>
      </c>
      <c r="H2857" s="338" t="str">
        <f>IF(ISNUMBER(E2857), IF(G2857&gt;'Bulk DivVar Analysis'!$J$62,"Pass","Fail"),"")</f>
        <v/>
      </c>
      <c r="I2857" s="338" t="str">
        <f t="shared" si="46"/>
        <v/>
      </c>
      <c r="J2857" s="339"/>
      <c r="K2857" s="339"/>
      <c r="L2857" s="339"/>
      <c r="M2857" s="339"/>
      <c r="N2857" s="339"/>
      <c r="O2857" s="339"/>
      <c r="P2857" s="339"/>
      <c r="Q2857" s="339"/>
    </row>
    <row r="2858" spans="1:17" ht="13.5" customHeight="1">
      <c r="A2858" s="481"/>
      <c r="B2858" s="481"/>
      <c r="C2858" s="481"/>
      <c r="D2858" s="481"/>
      <c r="E2858" s="481"/>
      <c r="F2858" s="339"/>
      <c r="G2858" s="340" t="str">
        <f>IF(ISNUMBER(E2858),E2858/'Bulk DivVar Analysis'!$I$60,"")</f>
        <v/>
      </c>
      <c r="H2858" s="338" t="str">
        <f>IF(ISNUMBER(E2858), IF(G2858&gt;'Bulk DivVar Analysis'!$J$62,"Pass","Fail"),"")</f>
        <v/>
      </c>
      <c r="I2858" s="338" t="str">
        <f t="shared" si="46"/>
        <v/>
      </c>
      <c r="J2858" s="339"/>
      <c r="K2858" s="339"/>
      <c r="L2858" s="339"/>
      <c r="M2858" s="339"/>
      <c r="N2858" s="339"/>
      <c r="O2858" s="339"/>
      <c r="P2858" s="339"/>
      <c r="Q2858" s="339"/>
    </row>
    <row r="2859" spans="1:17" ht="13.5" customHeight="1">
      <c r="A2859" s="481"/>
      <c r="B2859" s="481"/>
      <c r="C2859" s="481"/>
      <c r="D2859" s="481"/>
      <c r="E2859" s="481"/>
      <c r="F2859" s="339"/>
      <c r="G2859" s="340" t="str">
        <f>IF(ISNUMBER(E2859),E2859/'Bulk DivVar Analysis'!$I$60,"")</f>
        <v/>
      </c>
      <c r="H2859" s="338" t="str">
        <f>IF(ISNUMBER(E2859), IF(G2859&gt;'Bulk DivVar Analysis'!$J$62,"Pass","Fail"),"")</f>
        <v/>
      </c>
      <c r="I2859" s="338" t="str">
        <f t="shared" si="46"/>
        <v/>
      </c>
      <c r="J2859" s="339"/>
      <c r="K2859" s="339"/>
      <c r="L2859" s="339"/>
      <c r="M2859" s="339"/>
      <c r="N2859" s="339"/>
      <c r="O2859" s="339"/>
      <c r="P2859" s="339"/>
      <c r="Q2859" s="339"/>
    </row>
    <row r="2860" spans="1:17" ht="13.5" customHeight="1">
      <c r="A2860" s="481"/>
      <c r="B2860" s="481"/>
      <c r="C2860" s="481"/>
      <c r="D2860" s="481"/>
      <c r="E2860" s="481"/>
      <c r="F2860" s="339"/>
      <c r="G2860" s="340" t="str">
        <f>IF(ISNUMBER(E2860),E2860/'Bulk DivVar Analysis'!$I$60,"")</f>
        <v/>
      </c>
      <c r="H2860" s="338" t="str">
        <f>IF(ISNUMBER(E2860), IF(G2860&gt;'Bulk DivVar Analysis'!$J$62,"Pass","Fail"),"")</f>
        <v/>
      </c>
      <c r="I2860" s="338" t="str">
        <f t="shared" si="46"/>
        <v/>
      </c>
      <c r="J2860" s="339"/>
      <c r="K2860" s="339"/>
      <c r="L2860" s="339"/>
      <c r="M2860" s="339"/>
      <c r="N2860" s="339"/>
      <c r="O2860" s="339"/>
      <c r="P2860" s="339"/>
      <c r="Q2860" s="339"/>
    </row>
    <row r="2861" spans="1:17" ht="13.5" customHeight="1">
      <c r="A2861" s="481"/>
      <c r="B2861" s="481"/>
      <c r="C2861" s="481"/>
      <c r="D2861" s="481"/>
      <c r="E2861" s="481"/>
      <c r="F2861" s="339"/>
      <c r="G2861" s="340" t="str">
        <f>IF(ISNUMBER(E2861),E2861/'Bulk DivVar Analysis'!$I$60,"")</f>
        <v/>
      </c>
      <c r="H2861" s="338" t="str">
        <f>IF(ISNUMBER(E2861), IF(G2861&gt;'Bulk DivVar Analysis'!$J$62,"Pass","Fail"),"")</f>
        <v/>
      </c>
      <c r="I2861" s="338" t="str">
        <f t="shared" si="46"/>
        <v/>
      </c>
      <c r="J2861" s="339"/>
      <c r="K2861" s="339"/>
      <c r="L2861" s="339"/>
      <c r="M2861" s="339"/>
      <c r="N2861" s="339"/>
      <c r="O2861" s="339"/>
      <c r="P2861" s="339"/>
      <c r="Q2861" s="339"/>
    </row>
    <row r="2862" spans="1:17" ht="13.5" customHeight="1">
      <c r="A2862" s="481"/>
      <c r="B2862" s="481"/>
      <c r="C2862" s="481"/>
      <c r="D2862" s="481"/>
      <c r="E2862" s="481"/>
      <c r="F2862" s="339"/>
      <c r="G2862" s="340" t="str">
        <f>IF(ISNUMBER(E2862),E2862/'Bulk DivVar Analysis'!$I$60,"")</f>
        <v/>
      </c>
      <c r="H2862" s="338" t="str">
        <f>IF(ISNUMBER(E2862), IF(G2862&gt;'Bulk DivVar Analysis'!$J$62,"Pass","Fail"),"")</f>
        <v/>
      </c>
      <c r="I2862" s="338" t="str">
        <f t="shared" si="46"/>
        <v/>
      </c>
      <c r="J2862" s="339"/>
      <c r="K2862" s="339"/>
      <c r="L2862" s="339"/>
      <c r="M2862" s="339"/>
      <c r="N2862" s="339"/>
      <c r="O2862" s="339"/>
      <c r="P2862" s="339"/>
      <c r="Q2862" s="339"/>
    </row>
    <row r="2863" spans="1:17" ht="13.5" customHeight="1">
      <c r="A2863" s="481"/>
      <c r="B2863" s="481"/>
      <c r="C2863" s="481"/>
      <c r="D2863" s="481"/>
      <c r="E2863" s="481"/>
      <c r="F2863" s="339"/>
      <c r="G2863" s="340" t="str">
        <f>IF(ISNUMBER(E2863),E2863/'Bulk DivVar Analysis'!$I$60,"")</f>
        <v/>
      </c>
      <c r="H2863" s="338" t="str">
        <f>IF(ISNUMBER(E2863), IF(G2863&gt;'Bulk DivVar Analysis'!$J$62,"Pass","Fail"),"")</f>
        <v/>
      </c>
      <c r="I2863" s="338" t="str">
        <f t="shared" si="46"/>
        <v/>
      </c>
      <c r="J2863" s="339"/>
      <c r="K2863" s="339"/>
      <c r="L2863" s="339"/>
      <c r="M2863" s="339"/>
      <c r="N2863" s="339"/>
      <c r="O2863" s="339"/>
      <c r="P2863" s="339"/>
      <c r="Q2863" s="339"/>
    </row>
    <row r="2864" spans="1:17" ht="13.5" customHeight="1">
      <c r="A2864" s="481"/>
      <c r="B2864" s="481"/>
      <c r="C2864" s="481"/>
      <c r="D2864" s="481"/>
      <c r="E2864" s="481"/>
      <c r="F2864" s="339"/>
      <c r="G2864" s="340" t="str">
        <f>IF(ISNUMBER(E2864),E2864/'Bulk DivVar Analysis'!$I$60,"")</f>
        <v/>
      </c>
      <c r="H2864" s="338" t="str">
        <f>IF(ISNUMBER(E2864), IF(G2864&gt;'Bulk DivVar Analysis'!$J$62,"Pass","Fail"),"")</f>
        <v/>
      </c>
      <c r="I2864" s="338" t="str">
        <f t="shared" si="46"/>
        <v/>
      </c>
      <c r="J2864" s="339"/>
      <c r="K2864" s="339"/>
      <c r="L2864" s="339"/>
      <c r="M2864" s="339"/>
      <c r="N2864" s="339"/>
      <c r="O2864" s="339"/>
      <c r="P2864" s="339"/>
      <c r="Q2864" s="339"/>
    </row>
    <row r="2865" spans="1:17" ht="13.5" customHeight="1">
      <c r="A2865" s="481"/>
      <c r="B2865" s="481"/>
      <c r="C2865" s="481"/>
      <c r="D2865" s="481"/>
      <c r="E2865" s="481"/>
      <c r="F2865" s="339"/>
      <c r="G2865" s="340" t="str">
        <f>IF(ISNUMBER(E2865),E2865/'Bulk DivVar Analysis'!$I$60,"")</f>
        <v/>
      </c>
      <c r="H2865" s="338" t="str">
        <f>IF(ISNUMBER(E2865), IF(G2865&gt;'Bulk DivVar Analysis'!$J$62,"Pass","Fail"),"")</f>
        <v/>
      </c>
      <c r="I2865" s="338" t="str">
        <f t="shared" si="46"/>
        <v/>
      </c>
      <c r="J2865" s="339"/>
      <c r="K2865" s="339"/>
      <c r="L2865" s="339"/>
      <c r="M2865" s="339"/>
      <c r="N2865" s="339"/>
      <c r="O2865" s="339"/>
      <c r="P2865" s="339"/>
      <c r="Q2865" s="339"/>
    </row>
    <row r="2866" spans="1:17" ht="13.5" customHeight="1">
      <c r="A2866" s="481"/>
      <c r="B2866" s="481"/>
      <c r="C2866" s="481"/>
      <c r="D2866" s="481"/>
      <c r="E2866" s="481"/>
      <c r="F2866" s="339"/>
      <c r="G2866" s="340" t="str">
        <f>IF(ISNUMBER(E2866),E2866/'Bulk DivVar Analysis'!$I$60,"")</f>
        <v/>
      </c>
      <c r="H2866" s="338" t="str">
        <f>IF(ISNUMBER(E2866), IF(G2866&gt;'Bulk DivVar Analysis'!$J$62,"Pass","Fail"),"")</f>
        <v/>
      </c>
      <c r="I2866" s="338" t="str">
        <f t="shared" si="46"/>
        <v/>
      </c>
      <c r="J2866" s="339"/>
      <c r="K2866" s="339"/>
      <c r="L2866" s="339"/>
      <c r="M2866" s="339"/>
      <c r="N2866" s="339"/>
      <c r="O2866" s="339"/>
      <c r="P2866" s="339"/>
      <c r="Q2866" s="339"/>
    </row>
    <row r="2867" spans="1:17" ht="13.5" customHeight="1">
      <c r="A2867" s="481"/>
      <c r="B2867" s="481"/>
      <c r="C2867" s="481"/>
      <c r="D2867" s="481"/>
      <c r="E2867" s="481"/>
      <c r="F2867" s="339"/>
      <c r="G2867" s="340" t="str">
        <f>IF(ISNUMBER(E2867),E2867/'Bulk DivVar Analysis'!$I$60,"")</f>
        <v/>
      </c>
      <c r="H2867" s="338" t="str">
        <f>IF(ISNUMBER(E2867), IF(G2867&gt;'Bulk DivVar Analysis'!$J$62,"Pass","Fail"),"")</f>
        <v/>
      </c>
      <c r="I2867" s="338" t="str">
        <f t="shared" si="46"/>
        <v/>
      </c>
      <c r="J2867" s="339"/>
      <c r="K2867" s="339"/>
      <c r="L2867" s="339"/>
      <c r="M2867" s="339"/>
      <c r="N2867" s="339"/>
      <c r="O2867" s="339"/>
      <c r="P2867" s="339"/>
      <c r="Q2867" s="339"/>
    </row>
    <row r="2868" spans="1:17" ht="13.5" customHeight="1">
      <c r="A2868" s="481"/>
      <c r="B2868" s="481"/>
      <c r="C2868" s="481"/>
      <c r="D2868" s="481"/>
      <c r="E2868" s="481"/>
      <c r="F2868" s="339"/>
      <c r="G2868" s="340" t="str">
        <f>IF(ISNUMBER(E2868),E2868/'Bulk DivVar Analysis'!$I$60,"")</f>
        <v/>
      </c>
      <c r="H2868" s="338" t="str">
        <f>IF(ISNUMBER(E2868), IF(G2868&gt;'Bulk DivVar Analysis'!$J$62,"Pass","Fail"),"")</f>
        <v/>
      </c>
      <c r="I2868" s="338" t="str">
        <f t="shared" si="46"/>
        <v/>
      </c>
      <c r="J2868" s="339"/>
      <c r="K2868" s="339"/>
      <c r="L2868" s="339"/>
      <c r="M2868" s="339"/>
      <c r="N2868" s="339"/>
      <c r="O2868" s="339"/>
      <c r="P2868" s="339"/>
      <c r="Q2868" s="339"/>
    </row>
    <row r="2869" spans="1:17" ht="13.5" customHeight="1">
      <c r="A2869" s="481"/>
      <c r="B2869" s="481"/>
      <c r="C2869" s="481"/>
      <c r="D2869" s="481"/>
      <c r="E2869" s="481"/>
      <c r="F2869" s="339"/>
      <c r="G2869" s="340" t="str">
        <f>IF(ISNUMBER(E2869),E2869/'Bulk DivVar Analysis'!$I$60,"")</f>
        <v/>
      </c>
      <c r="H2869" s="338" t="str">
        <f>IF(ISNUMBER(E2869), IF(G2869&gt;'Bulk DivVar Analysis'!$J$62,"Pass","Fail"),"")</f>
        <v/>
      </c>
      <c r="I2869" s="338" t="str">
        <f t="shared" si="46"/>
        <v/>
      </c>
      <c r="J2869" s="339"/>
      <c r="K2869" s="339"/>
      <c r="L2869" s="339"/>
      <c r="M2869" s="339"/>
      <c r="N2869" s="339"/>
      <c r="O2869" s="339"/>
      <c r="P2869" s="339"/>
      <c r="Q2869" s="339"/>
    </row>
    <row r="2870" spans="1:17" ht="13.5" customHeight="1">
      <c r="A2870" s="481"/>
      <c r="B2870" s="481"/>
      <c r="C2870" s="481"/>
      <c r="D2870" s="481"/>
      <c r="E2870" s="481"/>
      <c r="F2870" s="339"/>
      <c r="G2870" s="340" t="str">
        <f>IF(ISNUMBER(E2870),E2870/'Bulk DivVar Analysis'!$I$60,"")</f>
        <v/>
      </c>
      <c r="H2870" s="338" t="str">
        <f>IF(ISNUMBER(E2870), IF(G2870&gt;'Bulk DivVar Analysis'!$J$62,"Pass","Fail"),"")</f>
        <v/>
      </c>
      <c r="I2870" s="338" t="str">
        <f t="shared" si="46"/>
        <v/>
      </c>
      <c r="J2870" s="339"/>
      <c r="K2870" s="339"/>
      <c r="L2870" s="339"/>
      <c r="M2870" s="339"/>
      <c r="N2870" s="339"/>
      <c r="O2870" s="339"/>
      <c r="P2870" s="339"/>
      <c r="Q2870" s="339"/>
    </row>
    <row r="2871" spans="1:17" ht="13.5" customHeight="1">
      <c r="A2871" s="481"/>
      <c r="B2871" s="481"/>
      <c r="C2871" s="481"/>
      <c r="D2871" s="481"/>
      <c r="E2871" s="481"/>
      <c r="F2871" s="339"/>
      <c r="G2871" s="340" t="str">
        <f>IF(ISNUMBER(E2871),E2871/'Bulk DivVar Analysis'!$I$60,"")</f>
        <v/>
      </c>
      <c r="H2871" s="338" t="str">
        <f>IF(ISNUMBER(E2871), IF(G2871&gt;'Bulk DivVar Analysis'!$J$62,"Pass","Fail"),"")</f>
        <v/>
      </c>
      <c r="I2871" s="338" t="str">
        <f t="shared" si="46"/>
        <v/>
      </c>
      <c r="J2871" s="339"/>
      <c r="K2871" s="339"/>
      <c r="L2871" s="339"/>
      <c r="M2871" s="339"/>
      <c r="N2871" s="339"/>
      <c r="O2871" s="339"/>
      <c r="P2871" s="339"/>
      <c r="Q2871" s="339"/>
    </row>
    <row r="2872" spans="1:17" ht="13.5" customHeight="1">
      <c r="A2872" s="481"/>
      <c r="B2872" s="481"/>
      <c r="C2872" s="481"/>
      <c r="D2872" s="481"/>
      <c r="E2872" s="481"/>
      <c r="F2872" s="339"/>
      <c r="G2872" s="340" t="str">
        <f>IF(ISNUMBER(E2872),E2872/'Bulk DivVar Analysis'!$I$60,"")</f>
        <v/>
      </c>
      <c r="H2872" s="338" t="str">
        <f>IF(ISNUMBER(E2872), IF(G2872&gt;'Bulk DivVar Analysis'!$J$62,"Pass","Fail"),"")</f>
        <v/>
      </c>
      <c r="I2872" s="338" t="str">
        <f t="shared" si="46"/>
        <v/>
      </c>
      <c r="J2872" s="339"/>
      <c r="K2872" s="339"/>
      <c r="L2872" s="339"/>
      <c r="M2872" s="339"/>
      <c r="N2872" s="339"/>
      <c r="O2872" s="339"/>
      <c r="P2872" s="339"/>
      <c r="Q2872" s="339"/>
    </row>
    <row r="2873" spans="1:17" ht="13.5" customHeight="1">
      <c r="A2873" s="481"/>
      <c r="B2873" s="481"/>
      <c r="C2873" s="481"/>
      <c r="D2873" s="481"/>
      <c r="E2873" s="481"/>
      <c r="F2873" s="339"/>
      <c r="G2873" s="340" t="str">
        <f>IF(ISNUMBER(E2873),E2873/'Bulk DivVar Analysis'!$I$60,"")</f>
        <v/>
      </c>
      <c r="H2873" s="338" t="str">
        <f>IF(ISNUMBER(E2873), IF(G2873&gt;'Bulk DivVar Analysis'!$J$62,"Pass","Fail"),"")</f>
        <v/>
      </c>
      <c r="I2873" s="338" t="str">
        <f t="shared" si="46"/>
        <v/>
      </c>
      <c r="J2873" s="339"/>
      <c r="K2873" s="339"/>
      <c r="L2873" s="339"/>
      <c r="M2873" s="339"/>
      <c r="N2873" s="339"/>
      <c r="O2873" s="339"/>
      <c r="P2873" s="339"/>
      <c r="Q2873" s="339"/>
    </row>
    <row r="2874" spans="1:17" ht="13.5" customHeight="1">
      <c r="A2874" s="481"/>
      <c r="B2874" s="481"/>
      <c r="C2874" s="481"/>
      <c r="D2874" s="481"/>
      <c r="E2874" s="481"/>
      <c r="F2874" s="339"/>
      <c r="G2874" s="340" t="str">
        <f>IF(ISNUMBER(E2874),E2874/'Bulk DivVar Analysis'!$I$60,"")</f>
        <v/>
      </c>
      <c r="H2874" s="338" t="str">
        <f>IF(ISNUMBER(E2874), IF(G2874&gt;'Bulk DivVar Analysis'!$J$62,"Pass","Fail"),"")</f>
        <v/>
      </c>
      <c r="I2874" s="338" t="str">
        <f t="shared" si="46"/>
        <v/>
      </c>
      <c r="J2874" s="339"/>
      <c r="K2874" s="339"/>
      <c r="L2874" s="339"/>
      <c r="M2874" s="339"/>
      <c r="N2874" s="339"/>
      <c r="O2874" s="339"/>
      <c r="P2874" s="339"/>
      <c r="Q2874" s="339"/>
    </row>
    <row r="2875" spans="1:17" ht="13.5" customHeight="1">
      <c r="A2875" s="481"/>
      <c r="B2875" s="481"/>
      <c r="C2875" s="481"/>
      <c r="D2875" s="481"/>
      <c r="E2875" s="481"/>
      <c r="F2875" s="339"/>
      <c r="G2875" s="340" t="str">
        <f>IF(ISNUMBER(E2875),E2875/'Bulk DivVar Analysis'!$I$60,"")</f>
        <v/>
      </c>
      <c r="H2875" s="338" t="str">
        <f>IF(ISNUMBER(E2875), IF(G2875&gt;'Bulk DivVar Analysis'!$J$62,"Pass","Fail"),"")</f>
        <v/>
      </c>
      <c r="I2875" s="338" t="str">
        <f t="shared" si="46"/>
        <v/>
      </c>
      <c r="J2875" s="339"/>
      <c r="K2875" s="339"/>
      <c r="L2875" s="339"/>
      <c r="M2875" s="339"/>
      <c r="N2875" s="339"/>
      <c r="O2875" s="339"/>
      <c r="P2875" s="339"/>
      <c r="Q2875" s="339"/>
    </row>
    <row r="2876" spans="1:17" ht="13.5" customHeight="1">
      <c r="A2876" s="481"/>
      <c r="B2876" s="481"/>
      <c r="C2876" s="481"/>
      <c r="D2876" s="481"/>
      <c r="E2876" s="481"/>
      <c r="F2876" s="339"/>
      <c r="G2876" s="340" t="str">
        <f>IF(ISNUMBER(E2876),E2876/'Bulk DivVar Analysis'!$I$60,"")</f>
        <v/>
      </c>
      <c r="H2876" s="338" t="str">
        <f>IF(ISNUMBER(E2876), IF(G2876&gt;'Bulk DivVar Analysis'!$J$62,"Pass","Fail"),"")</f>
        <v/>
      </c>
      <c r="I2876" s="338" t="str">
        <f t="shared" si="46"/>
        <v/>
      </c>
      <c r="J2876" s="339"/>
      <c r="K2876" s="339"/>
      <c r="L2876" s="339"/>
      <c r="M2876" s="339"/>
      <c r="N2876" s="339"/>
      <c r="O2876" s="339"/>
      <c r="P2876" s="339"/>
      <c r="Q2876" s="339"/>
    </row>
    <row r="2877" spans="1:17" ht="13.5" customHeight="1">
      <c r="A2877" s="481"/>
      <c r="B2877" s="481"/>
      <c r="C2877" s="481"/>
      <c r="D2877" s="481"/>
      <c r="E2877" s="481"/>
      <c r="F2877" s="339"/>
      <c r="G2877" s="340" t="str">
        <f>IF(ISNUMBER(E2877),E2877/'Bulk DivVar Analysis'!$I$60,"")</f>
        <v/>
      </c>
      <c r="H2877" s="338" t="str">
        <f>IF(ISNUMBER(E2877), IF(G2877&gt;'Bulk DivVar Analysis'!$J$62,"Pass","Fail"),"")</f>
        <v/>
      </c>
      <c r="I2877" s="338" t="str">
        <f t="shared" si="46"/>
        <v/>
      </c>
      <c r="J2877" s="339"/>
      <c r="K2877" s="339"/>
      <c r="L2877" s="339"/>
      <c r="M2877" s="339"/>
      <c r="N2877" s="339"/>
      <c r="O2877" s="339"/>
      <c r="P2877" s="339"/>
      <c r="Q2877" s="339"/>
    </row>
    <row r="2878" spans="1:17" ht="13.5" customHeight="1">
      <c r="A2878" s="481"/>
      <c r="B2878" s="481"/>
      <c r="C2878" s="481"/>
      <c r="D2878" s="481"/>
      <c r="E2878" s="481"/>
      <c r="F2878" s="339"/>
      <c r="G2878" s="340" t="str">
        <f>IF(ISNUMBER(E2878),E2878/'Bulk DivVar Analysis'!$I$60,"")</f>
        <v/>
      </c>
      <c r="H2878" s="338" t="str">
        <f>IF(ISNUMBER(E2878), IF(G2878&gt;'Bulk DivVar Analysis'!$J$62,"Pass","Fail"),"")</f>
        <v/>
      </c>
      <c r="I2878" s="338" t="str">
        <f t="shared" si="46"/>
        <v/>
      </c>
      <c r="J2878" s="339"/>
      <c r="K2878" s="339"/>
      <c r="L2878" s="339"/>
      <c r="M2878" s="339"/>
      <c r="N2878" s="339"/>
      <c r="O2878" s="339"/>
      <c r="P2878" s="339"/>
      <c r="Q2878" s="339"/>
    </row>
    <row r="2879" spans="1:17" ht="13.5" customHeight="1">
      <c r="A2879" s="481"/>
      <c r="B2879" s="481"/>
      <c r="C2879" s="481"/>
      <c r="D2879" s="481"/>
      <c r="E2879" s="481"/>
      <c r="F2879" s="339"/>
      <c r="G2879" s="340" t="str">
        <f>IF(ISNUMBER(E2879),E2879/'Bulk DivVar Analysis'!$I$60,"")</f>
        <v/>
      </c>
      <c r="H2879" s="338" t="str">
        <f>IF(ISNUMBER(E2879), IF(G2879&gt;'Bulk DivVar Analysis'!$J$62,"Pass","Fail"),"")</f>
        <v/>
      </c>
      <c r="I2879" s="338" t="str">
        <f t="shared" si="46"/>
        <v/>
      </c>
      <c r="J2879" s="339"/>
      <c r="K2879" s="339"/>
      <c r="L2879" s="339"/>
      <c r="M2879" s="339"/>
      <c r="N2879" s="339"/>
      <c r="O2879" s="339"/>
      <c r="P2879" s="339"/>
      <c r="Q2879" s="339"/>
    </row>
    <row r="2880" spans="1:17" ht="13.5" customHeight="1">
      <c r="A2880" s="481"/>
      <c r="B2880" s="481"/>
      <c r="C2880" s="481"/>
      <c r="D2880" s="481"/>
      <c r="E2880" s="481"/>
      <c r="F2880" s="339"/>
      <c r="G2880" s="340" t="str">
        <f>IF(ISNUMBER(E2880),E2880/'Bulk DivVar Analysis'!$I$60,"")</f>
        <v/>
      </c>
      <c r="H2880" s="338" t="str">
        <f>IF(ISNUMBER(E2880), IF(G2880&gt;'Bulk DivVar Analysis'!$J$62,"Pass","Fail"),"")</f>
        <v/>
      </c>
      <c r="I2880" s="338" t="str">
        <f t="shared" si="46"/>
        <v/>
      </c>
      <c r="J2880" s="339"/>
      <c r="K2880" s="339"/>
      <c r="L2880" s="339"/>
      <c r="M2880" s="339"/>
      <c r="N2880" s="339"/>
      <c r="O2880" s="339"/>
      <c r="P2880" s="339"/>
      <c r="Q2880" s="339"/>
    </row>
    <row r="2881" spans="1:17" ht="13.5" customHeight="1">
      <c r="A2881" s="481"/>
      <c r="B2881" s="481"/>
      <c r="C2881" s="481"/>
      <c r="D2881" s="481"/>
      <c r="E2881" s="481"/>
      <c r="F2881" s="339"/>
      <c r="G2881" s="340" t="str">
        <f>IF(ISNUMBER(E2881),E2881/'Bulk DivVar Analysis'!$I$60,"")</f>
        <v/>
      </c>
      <c r="H2881" s="338" t="str">
        <f>IF(ISNUMBER(E2881), IF(G2881&gt;'Bulk DivVar Analysis'!$J$62,"Pass","Fail"),"")</f>
        <v/>
      </c>
      <c r="I2881" s="338" t="str">
        <f t="shared" si="46"/>
        <v/>
      </c>
      <c r="J2881" s="339"/>
      <c r="K2881" s="339"/>
      <c r="L2881" s="339"/>
      <c r="M2881" s="339"/>
      <c r="N2881" s="339"/>
      <c r="O2881" s="339"/>
      <c r="P2881" s="339"/>
      <c r="Q2881" s="339"/>
    </row>
    <row r="2882" spans="1:17" ht="13.5" customHeight="1">
      <c r="A2882" s="481"/>
      <c r="B2882" s="481"/>
      <c r="C2882" s="481"/>
      <c r="D2882" s="481"/>
      <c r="E2882" s="481"/>
      <c r="F2882" s="339"/>
      <c r="G2882" s="340" t="str">
        <f>IF(ISNUMBER(E2882),E2882/'Bulk DivVar Analysis'!$I$60,"")</f>
        <v/>
      </c>
      <c r="H2882" s="338" t="str">
        <f>IF(ISNUMBER(E2882), IF(G2882&gt;'Bulk DivVar Analysis'!$J$62,"Pass","Fail"),"")</f>
        <v/>
      </c>
      <c r="I2882" s="338" t="str">
        <f t="shared" si="46"/>
        <v/>
      </c>
      <c r="J2882" s="339"/>
      <c r="K2882" s="339"/>
      <c r="L2882" s="339"/>
      <c r="M2882" s="339"/>
      <c r="N2882" s="339"/>
      <c r="O2882" s="339"/>
      <c r="P2882" s="339"/>
      <c r="Q2882" s="339"/>
    </row>
    <row r="2883" spans="1:17" ht="13.5" customHeight="1">
      <c r="A2883" s="481"/>
      <c r="B2883" s="481"/>
      <c r="C2883" s="481"/>
      <c r="D2883" s="481"/>
      <c r="E2883" s="481"/>
      <c r="F2883" s="339"/>
      <c r="G2883" s="340" t="str">
        <f>IF(ISNUMBER(E2883),E2883/'Bulk DivVar Analysis'!$I$60,"")</f>
        <v/>
      </c>
      <c r="H2883" s="338" t="str">
        <f>IF(ISNUMBER(E2883), IF(G2883&gt;'Bulk DivVar Analysis'!$J$62,"Pass","Fail"),"")</f>
        <v/>
      </c>
      <c r="I2883" s="338" t="str">
        <f t="shared" ref="I2883:I2946" si="47">_xlfn.TEXTJOIN("_",TRUE,B2883,C2883)</f>
        <v/>
      </c>
      <c r="J2883" s="339"/>
      <c r="K2883" s="339"/>
      <c r="L2883" s="339"/>
      <c r="M2883" s="339"/>
      <c r="N2883" s="339"/>
      <c r="O2883" s="339"/>
      <c r="P2883" s="339"/>
      <c r="Q2883" s="339"/>
    </row>
    <row r="2884" spans="1:17" ht="13.5" customHeight="1">
      <c r="A2884" s="481"/>
      <c r="B2884" s="481"/>
      <c r="C2884" s="481"/>
      <c r="D2884" s="481"/>
      <c r="E2884" s="481"/>
      <c r="F2884" s="339"/>
      <c r="G2884" s="340" t="str">
        <f>IF(ISNUMBER(E2884),E2884/'Bulk DivVar Analysis'!$I$60,"")</f>
        <v/>
      </c>
      <c r="H2884" s="338" t="str">
        <f>IF(ISNUMBER(E2884), IF(G2884&gt;'Bulk DivVar Analysis'!$J$62,"Pass","Fail"),"")</f>
        <v/>
      </c>
      <c r="I2884" s="338" t="str">
        <f t="shared" si="47"/>
        <v/>
      </c>
      <c r="J2884" s="339"/>
      <c r="K2884" s="339"/>
      <c r="L2884" s="339"/>
      <c r="M2884" s="339"/>
      <c r="N2884" s="339"/>
      <c r="O2884" s="339"/>
      <c r="P2884" s="339"/>
      <c r="Q2884" s="339"/>
    </row>
    <row r="2885" spans="1:17" ht="13.5" customHeight="1">
      <c r="A2885" s="481"/>
      <c r="B2885" s="481"/>
      <c r="C2885" s="481"/>
      <c r="D2885" s="481"/>
      <c r="E2885" s="481"/>
      <c r="F2885" s="339"/>
      <c r="G2885" s="340" t="str">
        <f>IF(ISNUMBER(E2885),E2885/'Bulk DivVar Analysis'!$I$60,"")</f>
        <v/>
      </c>
      <c r="H2885" s="338" t="str">
        <f>IF(ISNUMBER(E2885), IF(G2885&gt;'Bulk DivVar Analysis'!$J$62,"Pass","Fail"),"")</f>
        <v/>
      </c>
      <c r="I2885" s="338" t="str">
        <f t="shared" si="47"/>
        <v/>
      </c>
      <c r="J2885" s="339"/>
      <c r="K2885" s="339"/>
      <c r="L2885" s="339"/>
      <c r="M2885" s="339"/>
      <c r="N2885" s="339"/>
      <c r="O2885" s="339"/>
      <c r="P2885" s="339"/>
      <c r="Q2885" s="339"/>
    </row>
    <row r="2886" spans="1:17" ht="13.5" customHeight="1">
      <c r="A2886" s="481"/>
      <c r="B2886" s="481"/>
      <c r="C2886" s="481"/>
      <c r="D2886" s="481"/>
      <c r="E2886" s="481"/>
      <c r="F2886" s="339"/>
      <c r="G2886" s="340" t="str">
        <f>IF(ISNUMBER(E2886),E2886/'Bulk DivVar Analysis'!$I$60,"")</f>
        <v/>
      </c>
      <c r="H2886" s="338" t="str">
        <f>IF(ISNUMBER(E2886), IF(G2886&gt;'Bulk DivVar Analysis'!$J$62,"Pass","Fail"),"")</f>
        <v/>
      </c>
      <c r="I2886" s="338" t="str">
        <f t="shared" si="47"/>
        <v/>
      </c>
      <c r="J2886" s="339"/>
      <c r="K2886" s="339"/>
      <c r="L2886" s="339"/>
      <c r="M2886" s="339"/>
      <c r="N2886" s="339"/>
      <c r="O2886" s="339"/>
      <c r="P2886" s="339"/>
      <c r="Q2886" s="339"/>
    </row>
    <row r="2887" spans="1:17" ht="13.5" customHeight="1">
      <c r="A2887" s="481"/>
      <c r="B2887" s="481"/>
      <c r="C2887" s="481"/>
      <c r="D2887" s="481"/>
      <c r="E2887" s="481"/>
      <c r="F2887" s="339"/>
      <c r="G2887" s="340" t="str">
        <f>IF(ISNUMBER(E2887),E2887/'Bulk DivVar Analysis'!$I$60,"")</f>
        <v/>
      </c>
      <c r="H2887" s="338" t="str">
        <f>IF(ISNUMBER(E2887), IF(G2887&gt;'Bulk DivVar Analysis'!$J$62,"Pass","Fail"),"")</f>
        <v/>
      </c>
      <c r="I2887" s="338" t="str">
        <f t="shared" si="47"/>
        <v/>
      </c>
      <c r="J2887" s="339"/>
      <c r="K2887" s="339"/>
      <c r="L2887" s="339"/>
      <c r="M2887" s="339"/>
      <c r="N2887" s="339"/>
      <c r="O2887" s="339"/>
      <c r="P2887" s="339"/>
      <c r="Q2887" s="339"/>
    </row>
    <row r="2888" spans="1:17" ht="13.5" customHeight="1">
      <c r="A2888" s="481"/>
      <c r="B2888" s="481"/>
      <c r="C2888" s="481"/>
      <c r="D2888" s="481"/>
      <c r="E2888" s="481"/>
      <c r="F2888" s="339"/>
      <c r="G2888" s="340" t="str">
        <f>IF(ISNUMBER(E2888),E2888/'Bulk DivVar Analysis'!$I$60,"")</f>
        <v/>
      </c>
      <c r="H2888" s="338" t="str">
        <f>IF(ISNUMBER(E2888), IF(G2888&gt;'Bulk DivVar Analysis'!$J$62,"Pass","Fail"),"")</f>
        <v/>
      </c>
      <c r="I2888" s="338" t="str">
        <f t="shared" si="47"/>
        <v/>
      </c>
      <c r="J2888" s="339"/>
      <c r="K2888" s="339"/>
      <c r="L2888" s="339"/>
      <c r="M2888" s="339"/>
      <c r="N2888" s="339"/>
      <c r="O2888" s="339"/>
      <c r="P2888" s="339"/>
      <c r="Q2888" s="339"/>
    </row>
    <row r="2889" spans="1:17" ht="13.5" customHeight="1">
      <c r="A2889" s="481"/>
      <c r="B2889" s="481"/>
      <c r="C2889" s="481"/>
      <c r="D2889" s="481"/>
      <c r="E2889" s="481"/>
      <c r="F2889" s="339"/>
      <c r="G2889" s="340" t="str">
        <f>IF(ISNUMBER(E2889),E2889/'Bulk DivVar Analysis'!$I$60,"")</f>
        <v/>
      </c>
      <c r="H2889" s="338" t="str">
        <f>IF(ISNUMBER(E2889), IF(G2889&gt;'Bulk DivVar Analysis'!$J$62,"Pass","Fail"),"")</f>
        <v/>
      </c>
      <c r="I2889" s="338" t="str">
        <f t="shared" si="47"/>
        <v/>
      </c>
      <c r="J2889" s="339"/>
      <c r="K2889" s="339"/>
      <c r="L2889" s="339"/>
      <c r="M2889" s="339"/>
      <c r="N2889" s="339"/>
      <c r="O2889" s="339"/>
      <c r="P2889" s="339"/>
      <c r="Q2889" s="339"/>
    </row>
    <row r="2890" spans="1:17" ht="13.5" customHeight="1">
      <c r="A2890" s="481"/>
      <c r="B2890" s="481"/>
      <c r="C2890" s="481"/>
      <c r="D2890" s="481"/>
      <c r="E2890" s="481"/>
      <c r="F2890" s="339"/>
      <c r="G2890" s="340" t="str">
        <f>IF(ISNUMBER(E2890),E2890/'Bulk DivVar Analysis'!$I$60,"")</f>
        <v/>
      </c>
      <c r="H2890" s="338" t="str">
        <f>IF(ISNUMBER(E2890), IF(G2890&gt;'Bulk DivVar Analysis'!$J$62,"Pass","Fail"),"")</f>
        <v/>
      </c>
      <c r="I2890" s="338" t="str">
        <f t="shared" si="47"/>
        <v/>
      </c>
      <c r="J2890" s="339"/>
      <c r="K2890" s="339"/>
      <c r="L2890" s="339"/>
      <c r="M2890" s="339"/>
      <c r="N2890" s="339"/>
      <c r="O2890" s="339"/>
      <c r="P2890" s="339"/>
      <c r="Q2890" s="339"/>
    </row>
    <row r="2891" spans="1:17" ht="13.5" customHeight="1">
      <c r="A2891" s="481"/>
      <c r="B2891" s="481"/>
      <c r="C2891" s="481"/>
      <c r="D2891" s="481"/>
      <c r="E2891" s="481"/>
      <c r="F2891" s="339"/>
      <c r="G2891" s="340" t="str">
        <f>IF(ISNUMBER(E2891),E2891/'Bulk DivVar Analysis'!$I$60,"")</f>
        <v/>
      </c>
      <c r="H2891" s="338" t="str">
        <f>IF(ISNUMBER(E2891), IF(G2891&gt;'Bulk DivVar Analysis'!$J$62,"Pass","Fail"),"")</f>
        <v/>
      </c>
      <c r="I2891" s="338" t="str">
        <f t="shared" si="47"/>
        <v/>
      </c>
      <c r="J2891" s="339"/>
      <c r="K2891" s="339"/>
      <c r="L2891" s="339"/>
      <c r="M2891" s="339"/>
      <c r="N2891" s="339"/>
      <c r="O2891" s="339"/>
      <c r="P2891" s="339"/>
      <c r="Q2891" s="339"/>
    </row>
    <row r="2892" spans="1:17" ht="13.5" customHeight="1">
      <c r="A2892" s="481"/>
      <c r="B2892" s="481"/>
      <c r="C2892" s="481"/>
      <c r="D2892" s="481"/>
      <c r="E2892" s="481"/>
      <c r="F2892" s="339"/>
      <c r="G2892" s="340" t="str">
        <f>IF(ISNUMBER(E2892),E2892/'Bulk DivVar Analysis'!$I$60,"")</f>
        <v/>
      </c>
      <c r="H2892" s="338" t="str">
        <f>IF(ISNUMBER(E2892), IF(G2892&gt;'Bulk DivVar Analysis'!$J$62,"Pass","Fail"),"")</f>
        <v/>
      </c>
      <c r="I2892" s="338" t="str">
        <f t="shared" si="47"/>
        <v/>
      </c>
      <c r="J2892" s="339"/>
      <c r="K2892" s="339"/>
      <c r="L2892" s="339"/>
      <c r="M2892" s="339"/>
      <c r="N2892" s="339"/>
      <c r="O2892" s="339"/>
      <c r="P2892" s="339"/>
      <c r="Q2892" s="339"/>
    </row>
    <row r="2893" spans="1:17" ht="13.5" customHeight="1">
      <c r="A2893" s="481"/>
      <c r="B2893" s="481"/>
      <c r="C2893" s="481"/>
      <c r="D2893" s="481"/>
      <c r="E2893" s="481"/>
      <c r="F2893" s="339"/>
      <c r="G2893" s="340" t="str">
        <f>IF(ISNUMBER(E2893),E2893/'Bulk DivVar Analysis'!$I$60,"")</f>
        <v/>
      </c>
      <c r="H2893" s="338" t="str">
        <f>IF(ISNUMBER(E2893), IF(G2893&gt;'Bulk DivVar Analysis'!$J$62,"Pass","Fail"),"")</f>
        <v/>
      </c>
      <c r="I2893" s="338" t="str">
        <f t="shared" si="47"/>
        <v/>
      </c>
      <c r="J2893" s="339"/>
      <c r="K2893" s="339"/>
      <c r="L2893" s="339"/>
      <c r="M2893" s="339"/>
      <c r="N2893" s="339"/>
      <c r="O2893" s="339"/>
      <c r="P2893" s="339"/>
      <c r="Q2893" s="339"/>
    </row>
    <row r="2894" spans="1:17" ht="13.5" customHeight="1">
      <c r="A2894" s="481"/>
      <c r="B2894" s="481"/>
      <c r="C2894" s="481"/>
      <c r="D2894" s="481"/>
      <c r="E2894" s="481"/>
      <c r="F2894" s="339"/>
      <c r="G2894" s="340" t="str">
        <f>IF(ISNUMBER(E2894),E2894/'Bulk DivVar Analysis'!$I$60,"")</f>
        <v/>
      </c>
      <c r="H2894" s="338" t="str">
        <f>IF(ISNUMBER(E2894), IF(G2894&gt;'Bulk DivVar Analysis'!$J$62,"Pass","Fail"),"")</f>
        <v/>
      </c>
      <c r="I2894" s="338" t="str">
        <f t="shared" si="47"/>
        <v/>
      </c>
      <c r="J2894" s="339"/>
      <c r="K2894" s="339"/>
      <c r="L2894" s="339"/>
      <c r="M2894" s="339"/>
      <c r="N2894" s="339"/>
      <c r="O2894" s="339"/>
      <c r="P2894" s="339"/>
      <c r="Q2894" s="339"/>
    </row>
    <row r="2895" spans="1:17" ht="13.5" customHeight="1">
      <c r="A2895" s="481"/>
      <c r="B2895" s="481"/>
      <c r="C2895" s="481"/>
      <c r="D2895" s="481"/>
      <c r="E2895" s="481"/>
      <c r="F2895" s="339"/>
      <c r="G2895" s="340" t="str">
        <f>IF(ISNUMBER(E2895),E2895/'Bulk DivVar Analysis'!$I$60,"")</f>
        <v/>
      </c>
      <c r="H2895" s="338" t="str">
        <f>IF(ISNUMBER(E2895), IF(G2895&gt;'Bulk DivVar Analysis'!$J$62,"Pass","Fail"),"")</f>
        <v/>
      </c>
      <c r="I2895" s="338" t="str">
        <f t="shared" si="47"/>
        <v/>
      </c>
      <c r="J2895" s="339"/>
      <c r="K2895" s="339"/>
      <c r="L2895" s="339"/>
      <c r="M2895" s="339"/>
      <c r="N2895" s="339"/>
      <c r="O2895" s="339"/>
      <c r="P2895" s="339"/>
      <c r="Q2895" s="339"/>
    </row>
    <row r="2896" spans="1:17" ht="13.5" customHeight="1">
      <c r="A2896" s="481"/>
      <c r="B2896" s="481"/>
      <c r="C2896" s="481"/>
      <c r="D2896" s="481"/>
      <c r="E2896" s="481"/>
      <c r="F2896" s="339"/>
      <c r="G2896" s="340" t="str">
        <f>IF(ISNUMBER(E2896),E2896/'Bulk DivVar Analysis'!$I$60,"")</f>
        <v/>
      </c>
      <c r="H2896" s="338" t="str">
        <f>IF(ISNUMBER(E2896), IF(G2896&gt;'Bulk DivVar Analysis'!$J$62,"Pass","Fail"),"")</f>
        <v/>
      </c>
      <c r="I2896" s="338" t="str">
        <f t="shared" si="47"/>
        <v/>
      </c>
      <c r="J2896" s="339"/>
      <c r="K2896" s="339"/>
      <c r="L2896" s="339"/>
      <c r="M2896" s="339"/>
      <c r="N2896" s="339"/>
      <c r="O2896" s="339"/>
      <c r="P2896" s="339"/>
      <c r="Q2896" s="339"/>
    </row>
    <row r="2897" spans="1:17" ht="13.5" customHeight="1">
      <c r="A2897" s="481"/>
      <c r="B2897" s="481"/>
      <c r="C2897" s="481"/>
      <c r="D2897" s="481"/>
      <c r="E2897" s="481"/>
      <c r="F2897" s="339"/>
      <c r="G2897" s="340" t="str">
        <f>IF(ISNUMBER(E2897),E2897/'Bulk DivVar Analysis'!$I$60,"")</f>
        <v/>
      </c>
      <c r="H2897" s="338" t="str">
        <f>IF(ISNUMBER(E2897), IF(G2897&gt;'Bulk DivVar Analysis'!$J$62,"Pass","Fail"),"")</f>
        <v/>
      </c>
      <c r="I2897" s="338" t="str">
        <f t="shared" si="47"/>
        <v/>
      </c>
      <c r="J2897" s="339"/>
      <c r="K2897" s="339"/>
      <c r="L2897" s="339"/>
      <c r="M2897" s="339"/>
      <c r="N2897" s="339"/>
      <c r="O2897" s="339"/>
      <c r="P2897" s="339"/>
      <c r="Q2897" s="339"/>
    </row>
    <row r="2898" spans="1:17" ht="13.5" customHeight="1">
      <c r="A2898" s="481"/>
      <c r="B2898" s="481"/>
      <c r="C2898" s="481"/>
      <c r="D2898" s="481"/>
      <c r="E2898" s="481"/>
      <c r="F2898" s="339"/>
      <c r="G2898" s="340" t="str">
        <f>IF(ISNUMBER(E2898),E2898/'Bulk DivVar Analysis'!$I$60,"")</f>
        <v/>
      </c>
      <c r="H2898" s="338" t="str">
        <f>IF(ISNUMBER(E2898), IF(G2898&gt;'Bulk DivVar Analysis'!$J$62,"Pass","Fail"),"")</f>
        <v/>
      </c>
      <c r="I2898" s="338" t="str">
        <f t="shared" si="47"/>
        <v/>
      </c>
      <c r="J2898" s="339"/>
      <c r="K2898" s="339"/>
      <c r="L2898" s="339"/>
      <c r="M2898" s="339"/>
      <c r="N2898" s="339"/>
      <c r="O2898" s="339"/>
      <c r="P2898" s="339"/>
      <c r="Q2898" s="339"/>
    </row>
    <row r="2899" spans="1:17" ht="13.5" customHeight="1">
      <c r="A2899" s="481"/>
      <c r="B2899" s="481"/>
      <c r="C2899" s="481"/>
      <c r="D2899" s="481"/>
      <c r="E2899" s="481"/>
      <c r="F2899" s="339"/>
      <c r="G2899" s="340" t="str">
        <f>IF(ISNUMBER(E2899),E2899/'Bulk DivVar Analysis'!$I$60,"")</f>
        <v/>
      </c>
      <c r="H2899" s="338" t="str">
        <f>IF(ISNUMBER(E2899), IF(G2899&gt;'Bulk DivVar Analysis'!$J$62,"Pass","Fail"),"")</f>
        <v/>
      </c>
      <c r="I2899" s="338" t="str">
        <f t="shared" si="47"/>
        <v/>
      </c>
      <c r="J2899" s="339"/>
      <c r="K2899" s="339"/>
      <c r="L2899" s="339"/>
      <c r="M2899" s="339"/>
      <c r="N2899" s="339"/>
      <c r="O2899" s="339"/>
      <c r="P2899" s="339"/>
      <c r="Q2899" s="339"/>
    </row>
    <row r="2900" spans="1:17" ht="13.5" customHeight="1">
      <c r="A2900" s="481"/>
      <c r="B2900" s="481"/>
      <c r="C2900" s="481"/>
      <c r="D2900" s="481"/>
      <c r="E2900" s="481"/>
      <c r="F2900" s="339"/>
      <c r="G2900" s="340" t="str">
        <f>IF(ISNUMBER(E2900),E2900/'Bulk DivVar Analysis'!$I$60,"")</f>
        <v/>
      </c>
      <c r="H2900" s="338" t="str">
        <f>IF(ISNUMBER(E2900), IF(G2900&gt;'Bulk DivVar Analysis'!$J$62,"Pass","Fail"),"")</f>
        <v/>
      </c>
      <c r="I2900" s="338" t="str">
        <f t="shared" si="47"/>
        <v/>
      </c>
      <c r="J2900" s="339"/>
      <c r="K2900" s="339"/>
      <c r="L2900" s="339"/>
      <c r="M2900" s="339"/>
      <c r="N2900" s="339"/>
      <c r="O2900" s="339"/>
      <c r="P2900" s="339"/>
      <c r="Q2900" s="339"/>
    </row>
    <row r="2901" spans="1:17" ht="13.5" customHeight="1">
      <c r="A2901" s="481"/>
      <c r="B2901" s="481"/>
      <c r="C2901" s="481"/>
      <c r="D2901" s="481"/>
      <c r="E2901" s="481"/>
      <c r="F2901" s="339"/>
      <c r="G2901" s="340" t="str">
        <f>IF(ISNUMBER(E2901),E2901/'Bulk DivVar Analysis'!$I$60,"")</f>
        <v/>
      </c>
      <c r="H2901" s="338" t="str">
        <f>IF(ISNUMBER(E2901), IF(G2901&gt;'Bulk DivVar Analysis'!$J$62,"Pass","Fail"),"")</f>
        <v/>
      </c>
      <c r="I2901" s="338" t="str">
        <f t="shared" si="47"/>
        <v/>
      </c>
      <c r="J2901" s="339"/>
      <c r="K2901" s="339"/>
      <c r="L2901" s="339"/>
      <c r="M2901" s="339"/>
      <c r="N2901" s="339"/>
      <c r="O2901" s="339"/>
      <c r="P2901" s="339"/>
      <c r="Q2901" s="339"/>
    </row>
    <row r="2902" spans="1:17" ht="13.5" customHeight="1">
      <c r="A2902" s="481"/>
      <c r="B2902" s="481"/>
      <c r="C2902" s="481"/>
      <c r="D2902" s="481"/>
      <c r="E2902" s="481"/>
      <c r="F2902" s="339"/>
      <c r="G2902" s="340" t="str">
        <f>IF(ISNUMBER(E2902),E2902/'Bulk DivVar Analysis'!$I$60,"")</f>
        <v/>
      </c>
      <c r="H2902" s="338" t="str">
        <f>IF(ISNUMBER(E2902), IF(G2902&gt;'Bulk DivVar Analysis'!$J$62,"Pass","Fail"),"")</f>
        <v/>
      </c>
      <c r="I2902" s="338" t="str">
        <f t="shared" si="47"/>
        <v/>
      </c>
      <c r="J2902" s="339"/>
      <c r="K2902" s="339"/>
      <c r="L2902" s="339"/>
      <c r="M2902" s="339"/>
      <c r="N2902" s="339"/>
      <c r="O2902" s="339"/>
      <c r="P2902" s="339"/>
      <c r="Q2902" s="339"/>
    </row>
    <row r="2903" spans="1:17" ht="13.5" customHeight="1">
      <c r="A2903" s="481"/>
      <c r="B2903" s="481"/>
      <c r="C2903" s="481"/>
      <c r="D2903" s="481"/>
      <c r="E2903" s="481"/>
      <c r="F2903" s="339"/>
      <c r="G2903" s="340" t="str">
        <f>IF(ISNUMBER(E2903),E2903/'Bulk DivVar Analysis'!$I$60,"")</f>
        <v/>
      </c>
      <c r="H2903" s="338" t="str">
        <f>IF(ISNUMBER(E2903), IF(G2903&gt;'Bulk DivVar Analysis'!$J$62,"Pass","Fail"),"")</f>
        <v/>
      </c>
      <c r="I2903" s="338" t="str">
        <f t="shared" si="47"/>
        <v/>
      </c>
      <c r="J2903" s="339"/>
      <c r="K2903" s="339"/>
      <c r="L2903" s="339"/>
      <c r="M2903" s="339"/>
      <c r="N2903" s="339"/>
      <c r="O2903" s="339"/>
      <c r="P2903" s="339"/>
      <c r="Q2903" s="339"/>
    </row>
    <row r="2904" spans="1:17" ht="13.5" customHeight="1">
      <c r="A2904" s="481"/>
      <c r="B2904" s="481"/>
      <c r="C2904" s="481"/>
      <c r="D2904" s="481"/>
      <c r="E2904" s="481"/>
      <c r="F2904" s="339"/>
      <c r="G2904" s="340" t="str">
        <f>IF(ISNUMBER(E2904),E2904/'Bulk DivVar Analysis'!$I$60,"")</f>
        <v/>
      </c>
      <c r="H2904" s="338" t="str">
        <f>IF(ISNUMBER(E2904), IF(G2904&gt;'Bulk DivVar Analysis'!$J$62,"Pass","Fail"),"")</f>
        <v/>
      </c>
      <c r="I2904" s="338" t="str">
        <f t="shared" si="47"/>
        <v/>
      </c>
      <c r="J2904" s="339"/>
      <c r="K2904" s="339"/>
      <c r="L2904" s="339"/>
      <c r="M2904" s="339"/>
      <c r="N2904" s="339"/>
      <c r="O2904" s="339"/>
      <c r="P2904" s="339"/>
      <c r="Q2904" s="339"/>
    </row>
    <row r="2905" spans="1:17" ht="13.5" customHeight="1">
      <c r="A2905" s="481"/>
      <c r="B2905" s="481"/>
      <c r="C2905" s="481"/>
      <c r="D2905" s="481"/>
      <c r="E2905" s="481"/>
      <c r="F2905" s="339"/>
      <c r="G2905" s="340" t="str">
        <f>IF(ISNUMBER(E2905),E2905/'Bulk DivVar Analysis'!$I$60,"")</f>
        <v/>
      </c>
      <c r="H2905" s="338" t="str">
        <f>IF(ISNUMBER(E2905), IF(G2905&gt;'Bulk DivVar Analysis'!$J$62,"Pass","Fail"),"")</f>
        <v/>
      </c>
      <c r="I2905" s="338" t="str">
        <f t="shared" si="47"/>
        <v/>
      </c>
      <c r="J2905" s="339"/>
      <c r="K2905" s="339"/>
      <c r="L2905" s="339"/>
      <c r="M2905" s="339"/>
      <c r="N2905" s="339"/>
      <c r="O2905" s="339"/>
      <c r="P2905" s="339"/>
      <c r="Q2905" s="339"/>
    </row>
    <row r="2906" spans="1:17" ht="13.5" customHeight="1">
      <c r="A2906" s="481"/>
      <c r="B2906" s="481"/>
      <c r="C2906" s="481"/>
      <c r="D2906" s="481"/>
      <c r="E2906" s="481"/>
      <c r="F2906" s="339"/>
      <c r="G2906" s="340" t="str">
        <f>IF(ISNUMBER(E2906),E2906/'Bulk DivVar Analysis'!$I$60,"")</f>
        <v/>
      </c>
      <c r="H2906" s="338" t="str">
        <f>IF(ISNUMBER(E2906), IF(G2906&gt;'Bulk DivVar Analysis'!$J$62,"Pass","Fail"),"")</f>
        <v/>
      </c>
      <c r="I2906" s="338" t="str">
        <f t="shared" si="47"/>
        <v/>
      </c>
      <c r="J2906" s="339"/>
      <c r="K2906" s="339"/>
      <c r="L2906" s="339"/>
      <c r="M2906" s="339"/>
      <c r="N2906" s="339"/>
      <c r="O2906" s="339"/>
      <c r="P2906" s="339"/>
      <c r="Q2906" s="339"/>
    </row>
    <row r="2907" spans="1:17" ht="13.5" customHeight="1">
      <c r="A2907" s="481"/>
      <c r="B2907" s="481"/>
      <c r="C2907" s="481"/>
      <c r="D2907" s="481"/>
      <c r="E2907" s="481"/>
      <c r="F2907" s="339"/>
      <c r="G2907" s="340" t="str">
        <f>IF(ISNUMBER(E2907),E2907/'Bulk DivVar Analysis'!$I$60,"")</f>
        <v/>
      </c>
      <c r="H2907" s="338" t="str">
        <f>IF(ISNUMBER(E2907), IF(G2907&gt;'Bulk DivVar Analysis'!$J$62,"Pass","Fail"),"")</f>
        <v/>
      </c>
      <c r="I2907" s="338" t="str">
        <f t="shared" si="47"/>
        <v/>
      </c>
      <c r="J2907" s="339"/>
      <c r="K2907" s="339"/>
      <c r="L2907" s="339"/>
      <c r="M2907" s="339"/>
      <c r="N2907" s="339"/>
      <c r="O2907" s="339"/>
      <c r="P2907" s="339"/>
      <c r="Q2907" s="339"/>
    </row>
    <row r="2908" spans="1:17" ht="13.5" customHeight="1">
      <c r="A2908" s="481"/>
      <c r="B2908" s="481"/>
      <c r="C2908" s="481"/>
      <c r="D2908" s="481"/>
      <c r="E2908" s="481"/>
      <c r="F2908" s="339"/>
      <c r="G2908" s="340" t="str">
        <f>IF(ISNUMBER(E2908),E2908/'Bulk DivVar Analysis'!$I$60,"")</f>
        <v/>
      </c>
      <c r="H2908" s="338" t="str">
        <f>IF(ISNUMBER(E2908), IF(G2908&gt;'Bulk DivVar Analysis'!$J$62,"Pass","Fail"),"")</f>
        <v/>
      </c>
      <c r="I2908" s="338" t="str">
        <f t="shared" si="47"/>
        <v/>
      </c>
      <c r="J2908" s="339"/>
      <c r="K2908" s="339"/>
      <c r="L2908" s="339"/>
      <c r="M2908" s="339"/>
      <c r="N2908" s="339"/>
      <c r="O2908" s="339"/>
      <c r="P2908" s="339"/>
      <c r="Q2908" s="339"/>
    </row>
    <row r="2909" spans="1:17" ht="13.5" customHeight="1">
      <c r="A2909" s="481"/>
      <c r="B2909" s="481"/>
      <c r="C2909" s="481"/>
      <c r="D2909" s="481"/>
      <c r="E2909" s="481"/>
      <c r="F2909" s="339"/>
      <c r="G2909" s="340" t="str">
        <f>IF(ISNUMBER(E2909),E2909/'Bulk DivVar Analysis'!$I$60,"")</f>
        <v/>
      </c>
      <c r="H2909" s="338" t="str">
        <f>IF(ISNUMBER(E2909), IF(G2909&gt;'Bulk DivVar Analysis'!$J$62,"Pass","Fail"),"")</f>
        <v/>
      </c>
      <c r="I2909" s="338" t="str">
        <f t="shared" si="47"/>
        <v/>
      </c>
      <c r="J2909" s="339"/>
      <c r="K2909" s="339"/>
      <c r="L2909" s="339"/>
      <c r="M2909" s="339"/>
      <c r="N2909" s="339"/>
      <c r="O2909" s="339"/>
      <c r="P2909" s="339"/>
      <c r="Q2909" s="339"/>
    </row>
    <row r="2910" spans="1:17" ht="13.5" customHeight="1">
      <c r="A2910" s="481"/>
      <c r="B2910" s="481"/>
      <c r="C2910" s="481"/>
      <c r="D2910" s="481"/>
      <c r="E2910" s="481"/>
      <c r="F2910" s="339"/>
      <c r="G2910" s="340" t="str">
        <f>IF(ISNUMBER(E2910),E2910/'Bulk DivVar Analysis'!$I$60,"")</f>
        <v/>
      </c>
      <c r="H2910" s="338" t="str">
        <f>IF(ISNUMBER(E2910), IF(G2910&gt;'Bulk DivVar Analysis'!$J$62,"Pass","Fail"),"")</f>
        <v/>
      </c>
      <c r="I2910" s="338" t="str">
        <f t="shared" si="47"/>
        <v/>
      </c>
      <c r="J2910" s="339"/>
      <c r="K2910" s="339"/>
      <c r="L2910" s="339"/>
      <c r="M2910" s="339"/>
      <c r="N2910" s="339"/>
      <c r="O2910" s="339"/>
      <c r="P2910" s="339"/>
      <c r="Q2910" s="339"/>
    </row>
    <row r="2911" spans="1:17" ht="13.5" customHeight="1">
      <c r="A2911" s="481"/>
      <c r="B2911" s="481"/>
      <c r="C2911" s="481"/>
      <c r="D2911" s="481"/>
      <c r="E2911" s="481"/>
      <c r="F2911" s="339"/>
      <c r="G2911" s="340" t="str">
        <f>IF(ISNUMBER(E2911),E2911/'Bulk DivVar Analysis'!$I$60,"")</f>
        <v/>
      </c>
      <c r="H2911" s="338" t="str">
        <f>IF(ISNUMBER(E2911), IF(G2911&gt;'Bulk DivVar Analysis'!$J$62,"Pass","Fail"),"")</f>
        <v/>
      </c>
      <c r="I2911" s="338" t="str">
        <f t="shared" si="47"/>
        <v/>
      </c>
      <c r="J2911" s="339"/>
      <c r="K2911" s="339"/>
      <c r="L2911" s="339"/>
      <c r="M2911" s="339"/>
      <c r="N2911" s="339"/>
      <c r="O2911" s="339"/>
      <c r="P2911" s="339"/>
      <c r="Q2911" s="339"/>
    </row>
    <row r="2912" spans="1:17" ht="13.5" customHeight="1">
      <c r="A2912" s="481"/>
      <c r="B2912" s="481"/>
      <c r="C2912" s="481"/>
      <c r="D2912" s="481"/>
      <c r="E2912" s="481"/>
      <c r="F2912" s="339"/>
      <c r="G2912" s="340" t="str">
        <f>IF(ISNUMBER(E2912),E2912/'Bulk DivVar Analysis'!$I$60,"")</f>
        <v/>
      </c>
      <c r="H2912" s="338" t="str">
        <f>IF(ISNUMBER(E2912), IF(G2912&gt;'Bulk DivVar Analysis'!$J$62,"Pass","Fail"),"")</f>
        <v/>
      </c>
      <c r="I2912" s="338" t="str">
        <f t="shared" si="47"/>
        <v/>
      </c>
      <c r="J2912" s="339"/>
      <c r="K2912" s="339"/>
      <c r="L2912" s="339"/>
      <c r="M2912" s="339"/>
      <c r="N2912" s="339"/>
      <c r="O2912" s="339"/>
      <c r="P2912" s="339"/>
      <c r="Q2912" s="339"/>
    </row>
    <row r="2913" spans="1:17" ht="13.5" customHeight="1">
      <c r="A2913" s="481"/>
      <c r="B2913" s="481"/>
      <c r="C2913" s="481"/>
      <c r="D2913" s="481"/>
      <c r="E2913" s="481"/>
      <c r="F2913" s="339"/>
      <c r="G2913" s="340" t="str">
        <f>IF(ISNUMBER(E2913),E2913/'Bulk DivVar Analysis'!$I$60,"")</f>
        <v/>
      </c>
      <c r="H2913" s="338" t="str">
        <f>IF(ISNUMBER(E2913), IF(G2913&gt;'Bulk DivVar Analysis'!$J$62,"Pass","Fail"),"")</f>
        <v/>
      </c>
      <c r="I2913" s="338" t="str">
        <f t="shared" si="47"/>
        <v/>
      </c>
      <c r="J2913" s="339"/>
      <c r="K2913" s="339"/>
      <c r="L2913" s="339"/>
      <c r="M2913" s="339"/>
      <c r="N2913" s="339"/>
      <c r="O2913" s="339"/>
      <c r="P2913" s="339"/>
      <c r="Q2913" s="339"/>
    </row>
    <row r="2914" spans="1:17" ht="13.5" customHeight="1">
      <c r="A2914" s="481"/>
      <c r="B2914" s="481"/>
      <c r="C2914" s="481"/>
      <c r="D2914" s="481"/>
      <c r="E2914" s="481"/>
      <c r="F2914" s="339"/>
      <c r="G2914" s="340" t="str">
        <f>IF(ISNUMBER(E2914),E2914/'Bulk DivVar Analysis'!$I$60,"")</f>
        <v/>
      </c>
      <c r="H2914" s="338" t="str">
        <f>IF(ISNUMBER(E2914), IF(G2914&gt;'Bulk DivVar Analysis'!$J$62,"Pass","Fail"),"")</f>
        <v/>
      </c>
      <c r="I2914" s="338" t="str">
        <f t="shared" si="47"/>
        <v/>
      </c>
      <c r="J2914" s="339"/>
      <c r="K2914" s="339"/>
      <c r="L2914" s="339"/>
      <c r="M2914" s="339"/>
      <c r="N2914" s="339"/>
      <c r="O2914" s="339"/>
      <c r="P2914" s="339"/>
      <c r="Q2914" s="339"/>
    </row>
    <row r="2915" spans="1:17" ht="13.5" customHeight="1">
      <c r="A2915" s="481"/>
      <c r="B2915" s="481"/>
      <c r="C2915" s="481"/>
      <c r="D2915" s="481"/>
      <c r="E2915" s="481"/>
      <c r="F2915" s="339"/>
      <c r="G2915" s="340" t="str">
        <f>IF(ISNUMBER(E2915),E2915/'Bulk DivVar Analysis'!$I$60,"")</f>
        <v/>
      </c>
      <c r="H2915" s="338" t="str">
        <f>IF(ISNUMBER(E2915), IF(G2915&gt;'Bulk DivVar Analysis'!$J$62,"Pass","Fail"),"")</f>
        <v/>
      </c>
      <c r="I2915" s="338" t="str">
        <f t="shared" si="47"/>
        <v/>
      </c>
      <c r="J2915" s="339"/>
      <c r="K2915" s="339"/>
      <c r="L2915" s="339"/>
      <c r="M2915" s="339"/>
      <c r="N2915" s="339"/>
      <c r="O2915" s="339"/>
      <c r="P2915" s="339"/>
      <c r="Q2915" s="339"/>
    </row>
    <row r="2916" spans="1:17" ht="13.5" customHeight="1">
      <c r="A2916" s="481"/>
      <c r="B2916" s="481"/>
      <c r="C2916" s="481"/>
      <c r="D2916" s="481"/>
      <c r="E2916" s="481"/>
      <c r="F2916" s="339"/>
      <c r="G2916" s="340" t="str">
        <f>IF(ISNUMBER(E2916),E2916/'Bulk DivVar Analysis'!$I$60,"")</f>
        <v/>
      </c>
      <c r="H2916" s="338" t="str">
        <f>IF(ISNUMBER(E2916), IF(G2916&gt;'Bulk DivVar Analysis'!$J$62,"Pass","Fail"),"")</f>
        <v/>
      </c>
      <c r="I2916" s="338" t="str">
        <f t="shared" si="47"/>
        <v/>
      </c>
      <c r="J2916" s="339"/>
      <c r="K2916" s="339"/>
      <c r="L2916" s="339"/>
      <c r="M2916" s="339"/>
      <c r="N2916" s="339"/>
      <c r="O2916" s="339"/>
      <c r="P2916" s="339"/>
      <c r="Q2916" s="339"/>
    </row>
    <row r="2917" spans="1:17" ht="13.5" customHeight="1">
      <c r="A2917" s="481"/>
      <c r="B2917" s="481"/>
      <c r="C2917" s="481"/>
      <c r="D2917" s="481"/>
      <c r="E2917" s="481"/>
      <c r="F2917" s="339"/>
      <c r="G2917" s="340" t="str">
        <f>IF(ISNUMBER(E2917),E2917/'Bulk DivVar Analysis'!$I$60,"")</f>
        <v/>
      </c>
      <c r="H2917" s="338" t="str">
        <f>IF(ISNUMBER(E2917), IF(G2917&gt;'Bulk DivVar Analysis'!$J$62,"Pass","Fail"),"")</f>
        <v/>
      </c>
      <c r="I2917" s="338" t="str">
        <f t="shared" si="47"/>
        <v/>
      </c>
      <c r="J2917" s="339"/>
      <c r="K2917" s="339"/>
      <c r="L2917" s="339"/>
      <c r="M2917" s="339"/>
      <c r="N2917" s="339"/>
      <c r="O2917" s="339"/>
      <c r="P2917" s="339"/>
      <c r="Q2917" s="339"/>
    </row>
    <row r="2918" spans="1:17" ht="13.5" customHeight="1">
      <c r="A2918" s="481"/>
      <c r="B2918" s="481"/>
      <c r="C2918" s="481"/>
      <c r="D2918" s="481"/>
      <c r="E2918" s="481"/>
      <c r="F2918" s="339"/>
      <c r="G2918" s="340" t="str">
        <f>IF(ISNUMBER(E2918),E2918/'Bulk DivVar Analysis'!$I$60,"")</f>
        <v/>
      </c>
      <c r="H2918" s="338" t="str">
        <f>IF(ISNUMBER(E2918), IF(G2918&gt;'Bulk DivVar Analysis'!$J$62,"Pass","Fail"),"")</f>
        <v/>
      </c>
      <c r="I2918" s="338" t="str">
        <f t="shared" si="47"/>
        <v/>
      </c>
      <c r="J2918" s="339"/>
      <c r="K2918" s="339"/>
      <c r="L2918" s="339"/>
      <c r="M2918" s="339"/>
      <c r="N2918" s="339"/>
      <c r="O2918" s="339"/>
      <c r="P2918" s="339"/>
      <c r="Q2918" s="339"/>
    </row>
    <row r="2919" spans="1:17" ht="13.5" customHeight="1">
      <c r="A2919" s="481"/>
      <c r="B2919" s="481"/>
      <c r="C2919" s="481"/>
      <c r="D2919" s="481"/>
      <c r="E2919" s="481"/>
      <c r="F2919" s="339"/>
      <c r="G2919" s="340" t="str">
        <f>IF(ISNUMBER(E2919),E2919/'Bulk DivVar Analysis'!$I$60,"")</f>
        <v/>
      </c>
      <c r="H2919" s="338" t="str">
        <f>IF(ISNUMBER(E2919), IF(G2919&gt;'Bulk DivVar Analysis'!$J$62,"Pass","Fail"),"")</f>
        <v/>
      </c>
      <c r="I2919" s="338" t="str">
        <f t="shared" si="47"/>
        <v/>
      </c>
      <c r="J2919" s="339"/>
      <c r="K2919" s="339"/>
      <c r="L2919" s="339"/>
      <c r="M2919" s="339"/>
      <c r="N2919" s="339"/>
      <c r="O2919" s="339"/>
      <c r="P2919" s="339"/>
      <c r="Q2919" s="339"/>
    </row>
    <row r="2920" spans="1:17" ht="13.5" customHeight="1">
      <c r="A2920" s="481"/>
      <c r="B2920" s="481"/>
      <c r="C2920" s="481"/>
      <c r="D2920" s="481"/>
      <c r="E2920" s="481"/>
      <c r="F2920" s="339"/>
      <c r="G2920" s="340" t="str">
        <f>IF(ISNUMBER(E2920),E2920/'Bulk DivVar Analysis'!$I$60,"")</f>
        <v/>
      </c>
      <c r="H2920" s="338" t="str">
        <f>IF(ISNUMBER(E2920), IF(G2920&gt;'Bulk DivVar Analysis'!$J$62,"Pass","Fail"),"")</f>
        <v/>
      </c>
      <c r="I2920" s="338" t="str">
        <f t="shared" si="47"/>
        <v/>
      </c>
      <c r="J2920" s="339"/>
      <c r="K2920" s="339"/>
      <c r="L2920" s="339"/>
      <c r="M2920" s="339"/>
      <c r="N2920" s="339"/>
      <c r="O2920" s="339"/>
      <c r="P2920" s="339"/>
      <c r="Q2920" s="339"/>
    </row>
    <row r="2921" spans="1:17" ht="13.5" customHeight="1">
      <c r="A2921" s="481"/>
      <c r="B2921" s="481"/>
      <c r="C2921" s="481"/>
      <c r="D2921" s="481"/>
      <c r="E2921" s="481"/>
      <c r="F2921" s="339"/>
      <c r="G2921" s="340" t="str">
        <f>IF(ISNUMBER(E2921),E2921/'Bulk DivVar Analysis'!$I$60,"")</f>
        <v/>
      </c>
      <c r="H2921" s="338" t="str">
        <f>IF(ISNUMBER(E2921), IF(G2921&gt;'Bulk DivVar Analysis'!$J$62,"Pass","Fail"),"")</f>
        <v/>
      </c>
      <c r="I2921" s="338" t="str">
        <f t="shared" si="47"/>
        <v/>
      </c>
      <c r="J2921" s="339"/>
      <c r="K2921" s="339"/>
      <c r="L2921" s="339"/>
      <c r="M2921" s="339"/>
      <c r="N2921" s="339"/>
      <c r="O2921" s="339"/>
      <c r="P2921" s="339"/>
      <c r="Q2921" s="339"/>
    </row>
    <row r="2922" spans="1:17" ht="13.5" customHeight="1">
      <c r="A2922" s="481"/>
      <c r="B2922" s="481"/>
      <c r="C2922" s="481"/>
      <c r="D2922" s="481"/>
      <c r="E2922" s="481"/>
      <c r="F2922" s="339"/>
      <c r="G2922" s="340" t="str">
        <f>IF(ISNUMBER(E2922),E2922/'Bulk DivVar Analysis'!$I$60,"")</f>
        <v/>
      </c>
      <c r="H2922" s="338" t="str">
        <f>IF(ISNUMBER(E2922), IF(G2922&gt;'Bulk DivVar Analysis'!$J$62,"Pass","Fail"),"")</f>
        <v/>
      </c>
      <c r="I2922" s="338" t="str">
        <f t="shared" si="47"/>
        <v/>
      </c>
      <c r="J2922" s="339"/>
      <c r="K2922" s="339"/>
      <c r="L2922" s="339"/>
      <c r="M2922" s="339"/>
      <c r="N2922" s="339"/>
      <c r="O2922" s="339"/>
      <c r="P2922" s="339"/>
      <c r="Q2922" s="339"/>
    </row>
    <row r="2923" spans="1:17" ht="13.5" customHeight="1">
      <c r="A2923" s="481"/>
      <c r="B2923" s="481"/>
      <c r="C2923" s="481"/>
      <c r="D2923" s="481"/>
      <c r="E2923" s="481"/>
      <c r="F2923" s="339"/>
      <c r="G2923" s="340" t="str">
        <f>IF(ISNUMBER(E2923),E2923/'Bulk DivVar Analysis'!$I$60,"")</f>
        <v/>
      </c>
      <c r="H2923" s="338" t="str">
        <f>IF(ISNUMBER(E2923), IF(G2923&gt;'Bulk DivVar Analysis'!$J$62,"Pass","Fail"),"")</f>
        <v/>
      </c>
      <c r="I2923" s="338" t="str">
        <f t="shared" si="47"/>
        <v/>
      </c>
      <c r="J2923" s="339"/>
      <c r="K2923" s="339"/>
      <c r="L2923" s="339"/>
      <c r="M2923" s="339"/>
      <c r="N2923" s="339"/>
      <c r="O2923" s="339"/>
      <c r="P2923" s="339"/>
      <c r="Q2923" s="339"/>
    </row>
    <row r="2924" spans="1:17" ht="13.5" customHeight="1">
      <c r="A2924" s="481"/>
      <c r="B2924" s="481"/>
      <c r="C2924" s="481"/>
      <c r="D2924" s="481"/>
      <c r="E2924" s="481"/>
      <c r="F2924" s="339"/>
      <c r="G2924" s="340" t="str">
        <f>IF(ISNUMBER(E2924),E2924/'Bulk DivVar Analysis'!$I$60,"")</f>
        <v/>
      </c>
      <c r="H2924" s="338" t="str">
        <f>IF(ISNUMBER(E2924), IF(G2924&gt;'Bulk DivVar Analysis'!$J$62,"Pass","Fail"),"")</f>
        <v/>
      </c>
      <c r="I2924" s="338" t="str">
        <f t="shared" si="47"/>
        <v/>
      </c>
      <c r="J2924" s="339"/>
      <c r="K2924" s="339"/>
      <c r="L2924" s="339"/>
      <c r="M2924" s="339"/>
      <c r="N2924" s="339"/>
      <c r="O2924" s="339"/>
      <c r="P2924" s="339"/>
      <c r="Q2924" s="339"/>
    </row>
    <row r="2925" spans="1:17" ht="13.5" customHeight="1">
      <c r="A2925" s="481"/>
      <c r="B2925" s="481"/>
      <c r="C2925" s="481"/>
      <c r="D2925" s="481"/>
      <c r="E2925" s="481"/>
      <c r="F2925" s="339"/>
      <c r="G2925" s="340" t="str">
        <f>IF(ISNUMBER(E2925),E2925/'Bulk DivVar Analysis'!$I$60,"")</f>
        <v/>
      </c>
      <c r="H2925" s="338" t="str">
        <f>IF(ISNUMBER(E2925), IF(G2925&gt;'Bulk DivVar Analysis'!$J$62,"Pass","Fail"),"")</f>
        <v/>
      </c>
      <c r="I2925" s="338" t="str">
        <f t="shared" si="47"/>
        <v/>
      </c>
      <c r="J2925" s="339"/>
      <c r="K2925" s="339"/>
      <c r="L2925" s="339"/>
      <c r="M2925" s="339"/>
      <c r="N2925" s="339"/>
      <c r="O2925" s="339"/>
      <c r="P2925" s="339"/>
      <c r="Q2925" s="339"/>
    </row>
    <row r="2926" spans="1:17" ht="13.5" customHeight="1">
      <c r="A2926" s="481"/>
      <c r="B2926" s="481"/>
      <c r="C2926" s="481"/>
      <c r="D2926" s="481"/>
      <c r="E2926" s="481"/>
      <c r="F2926" s="339"/>
      <c r="G2926" s="340" t="str">
        <f>IF(ISNUMBER(E2926),E2926/'Bulk DivVar Analysis'!$I$60,"")</f>
        <v/>
      </c>
      <c r="H2926" s="338" t="str">
        <f>IF(ISNUMBER(E2926), IF(G2926&gt;'Bulk DivVar Analysis'!$J$62,"Pass","Fail"),"")</f>
        <v/>
      </c>
      <c r="I2926" s="338" t="str">
        <f t="shared" si="47"/>
        <v/>
      </c>
      <c r="J2926" s="339"/>
      <c r="K2926" s="339"/>
      <c r="L2926" s="339"/>
      <c r="M2926" s="339"/>
      <c r="N2926" s="339"/>
      <c r="O2926" s="339"/>
      <c r="P2926" s="339"/>
      <c r="Q2926" s="339"/>
    </row>
    <row r="2927" spans="1:17" ht="13.5" customHeight="1">
      <c r="A2927" s="481"/>
      <c r="B2927" s="481"/>
      <c r="C2927" s="481"/>
      <c r="D2927" s="481"/>
      <c r="E2927" s="481"/>
      <c r="F2927" s="339"/>
      <c r="G2927" s="340" t="str">
        <f>IF(ISNUMBER(E2927),E2927/'Bulk DivVar Analysis'!$I$60,"")</f>
        <v/>
      </c>
      <c r="H2927" s="338" t="str">
        <f>IF(ISNUMBER(E2927), IF(G2927&gt;'Bulk DivVar Analysis'!$J$62,"Pass","Fail"),"")</f>
        <v/>
      </c>
      <c r="I2927" s="338" t="str">
        <f t="shared" si="47"/>
        <v/>
      </c>
      <c r="J2927" s="339"/>
      <c r="K2927" s="339"/>
      <c r="L2927" s="339"/>
      <c r="M2927" s="339"/>
      <c r="N2927" s="339"/>
      <c r="O2927" s="339"/>
      <c r="P2927" s="339"/>
      <c r="Q2927" s="339"/>
    </row>
    <row r="2928" spans="1:17" ht="13.5" customHeight="1">
      <c r="A2928" s="481"/>
      <c r="B2928" s="481"/>
      <c r="C2928" s="481"/>
      <c r="D2928" s="481"/>
      <c r="E2928" s="481"/>
      <c r="F2928" s="339"/>
      <c r="G2928" s="340" t="str">
        <f>IF(ISNUMBER(E2928),E2928/'Bulk DivVar Analysis'!$I$60,"")</f>
        <v/>
      </c>
      <c r="H2928" s="338" t="str">
        <f>IF(ISNUMBER(E2928), IF(G2928&gt;'Bulk DivVar Analysis'!$J$62,"Pass","Fail"),"")</f>
        <v/>
      </c>
      <c r="I2928" s="338" t="str">
        <f t="shared" si="47"/>
        <v/>
      </c>
      <c r="J2928" s="339"/>
      <c r="K2928" s="339"/>
      <c r="L2928" s="339"/>
      <c r="M2928" s="339"/>
      <c r="N2928" s="339"/>
      <c r="O2928" s="339"/>
      <c r="P2928" s="339"/>
      <c r="Q2928" s="339"/>
    </row>
    <row r="2929" spans="1:17" ht="13.5" customHeight="1">
      <c r="A2929" s="481"/>
      <c r="B2929" s="481"/>
      <c r="C2929" s="481"/>
      <c r="D2929" s="481"/>
      <c r="E2929" s="481"/>
      <c r="F2929" s="339"/>
      <c r="G2929" s="340" t="str">
        <f>IF(ISNUMBER(E2929),E2929/'Bulk DivVar Analysis'!$I$60,"")</f>
        <v/>
      </c>
      <c r="H2929" s="338" t="str">
        <f>IF(ISNUMBER(E2929), IF(G2929&gt;'Bulk DivVar Analysis'!$J$62,"Pass","Fail"),"")</f>
        <v/>
      </c>
      <c r="I2929" s="338" t="str">
        <f t="shared" si="47"/>
        <v/>
      </c>
      <c r="J2929" s="339"/>
      <c r="K2929" s="339"/>
      <c r="L2929" s="339"/>
      <c r="M2929" s="339"/>
      <c r="N2929" s="339"/>
      <c r="O2929" s="339"/>
      <c r="P2929" s="339"/>
      <c r="Q2929" s="339"/>
    </row>
    <row r="2930" spans="1:17" ht="13.5" customHeight="1">
      <c r="A2930" s="481"/>
      <c r="B2930" s="481"/>
      <c r="C2930" s="481"/>
      <c r="D2930" s="481"/>
      <c r="E2930" s="481"/>
      <c r="F2930" s="339"/>
      <c r="G2930" s="340" t="str">
        <f>IF(ISNUMBER(E2930),E2930/'Bulk DivVar Analysis'!$I$60,"")</f>
        <v/>
      </c>
      <c r="H2930" s="338" t="str">
        <f>IF(ISNUMBER(E2930), IF(G2930&gt;'Bulk DivVar Analysis'!$J$62,"Pass","Fail"),"")</f>
        <v/>
      </c>
      <c r="I2930" s="338" t="str">
        <f t="shared" si="47"/>
        <v/>
      </c>
      <c r="J2930" s="339"/>
      <c r="K2930" s="339"/>
      <c r="L2930" s="339"/>
      <c r="M2930" s="339"/>
      <c r="N2930" s="339"/>
      <c r="O2930" s="339"/>
      <c r="P2930" s="339"/>
      <c r="Q2930" s="339"/>
    </row>
    <row r="2931" spans="1:17" ht="13.5" customHeight="1">
      <c r="A2931" s="481"/>
      <c r="B2931" s="481"/>
      <c r="C2931" s="481"/>
      <c r="D2931" s="481"/>
      <c r="E2931" s="481"/>
      <c r="F2931" s="339"/>
      <c r="G2931" s="340" t="str">
        <f>IF(ISNUMBER(E2931),E2931/'Bulk DivVar Analysis'!$I$60,"")</f>
        <v/>
      </c>
      <c r="H2931" s="338" t="str">
        <f>IF(ISNUMBER(E2931), IF(G2931&gt;'Bulk DivVar Analysis'!$J$62,"Pass","Fail"),"")</f>
        <v/>
      </c>
      <c r="I2931" s="338" t="str">
        <f t="shared" si="47"/>
        <v/>
      </c>
      <c r="J2931" s="339"/>
      <c r="K2931" s="339"/>
      <c r="L2931" s="339"/>
      <c r="M2931" s="339"/>
      <c r="N2931" s="339"/>
      <c r="O2931" s="339"/>
      <c r="P2931" s="339"/>
      <c r="Q2931" s="339"/>
    </row>
    <row r="2932" spans="1:17" ht="13.5" customHeight="1">
      <c r="A2932" s="481"/>
      <c r="B2932" s="481"/>
      <c r="C2932" s="481"/>
      <c r="D2932" s="481"/>
      <c r="E2932" s="481"/>
      <c r="F2932" s="339"/>
      <c r="G2932" s="340" t="str">
        <f>IF(ISNUMBER(E2932),E2932/'Bulk DivVar Analysis'!$I$60,"")</f>
        <v/>
      </c>
      <c r="H2932" s="338" t="str">
        <f>IF(ISNUMBER(E2932), IF(G2932&gt;'Bulk DivVar Analysis'!$J$62,"Pass","Fail"),"")</f>
        <v/>
      </c>
      <c r="I2932" s="338" t="str">
        <f t="shared" si="47"/>
        <v/>
      </c>
      <c r="J2932" s="339"/>
      <c r="K2932" s="339"/>
      <c r="L2932" s="339"/>
      <c r="M2932" s="339"/>
      <c r="N2932" s="339"/>
      <c r="O2932" s="339"/>
      <c r="P2932" s="339"/>
      <c r="Q2932" s="339"/>
    </row>
    <row r="2933" spans="1:17" ht="13.5" customHeight="1">
      <c r="A2933" s="481"/>
      <c r="B2933" s="481"/>
      <c r="C2933" s="481"/>
      <c r="D2933" s="481"/>
      <c r="E2933" s="481"/>
      <c r="F2933" s="339"/>
      <c r="G2933" s="340" t="str">
        <f>IF(ISNUMBER(E2933),E2933/'Bulk DivVar Analysis'!$I$60,"")</f>
        <v/>
      </c>
      <c r="H2933" s="338" t="str">
        <f>IF(ISNUMBER(E2933), IF(G2933&gt;'Bulk DivVar Analysis'!$J$62,"Pass","Fail"),"")</f>
        <v/>
      </c>
      <c r="I2933" s="338" t="str">
        <f t="shared" si="47"/>
        <v/>
      </c>
      <c r="J2933" s="339"/>
      <c r="K2933" s="339"/>
      <c r="L2933" s="339"/>
      <c r="M2933" s="339"/>
      <c r="N2933" s="339"/>
      <c r="O2933" s="339"/>
      <c r="P2933" s="339"/>
      <c r="Q2933" s="339"/>
    </row>
    <row r="2934" spans="1:17" ht="13.5" customHeight="1">
      <c r="A2934" s="481"/>
      <c r="B2934" s="481"/>
      <c r="C2934" s="481"/>
      <c r="D2934" s="481"/>
      <c r="E2934" s="481"/>
      <c r="F2934" s="339"/>
      <c r="G2934" s="340" t="str">
        <f>IF(ISNUMBER(E2934),E2934/'Bulk DivVar Analysis'!$I$60,"")</f>
        <v/>
      </c>
      <c r="H2934" s="338" t="str">
        <f>IF(ISNUMBER(E2934), IF(G2934&gt;'Bulk DivVar Analysis'!$J$62,"Pass","Fail"),"")</f>
        <v/>
      </c>
      <c r="I2934" s="338" t="str">
        <f t="shared" si="47"/>
        <v/>
      </c>
      <c r="J2934" s="339"/>
      <c r="K2934" s="339"/>
      <c r="L2934" s="339"/>
      <c r="M2934" s="339"/>
      <c r="N2934" s="339"/>
      <c r="O2934" s="339"/>
      <c r="P2934" s="339"/>
      <c r="Q2934" s="339"/>
    </row>
    <row r="2935" spans="1:17" ht="13.5" customHeight="1">
      <c r="A2935" s="481"/>
      <c r="B2935" s="481"/>
      <c r="C2935" s="481"/>
      <c r="D2935" s="481"/>
      <c r="E2935" s="481"/>
      <c r="F2935" s="339"/>
      <c r="G2935" s="340" t="str">
        <f>IF(ISNUMBER(E2935),E2935/'Bulk DivVar Analysis'!$I$60,"")</f>
        <v/>
      </c>
      <c r="H2935" s="338" t="str">
        <f>IF(ISNUMBER(E2935), IF(G2935&gt;'Bulk DivVar Analysis'!$J$62,"Pass","Fail"),"")</f>
        <v/>
      </c>
      <c r="I2935" s="338" t="str">
        <f t="shared" si="47"/>
        <v/>
      </c>
      <c r="J2935" s="339"/>
      <c r="K2935" s="339"/>
      <c r="L2935" s="339"/>
      <c r="M2935" s="339"/>
      <c r="N2935" s="339"/>
      <c r="O2935" s="339"/>
      <c r="P2935" s="339"/>
      <c r="Q2935" s="339"/>
    </row>
    <row r="2936" spans="1:17" ht="13.5" customHeight="1">
      <c r="A2936" s="481"/>
      <c r="B2936" s="481"/>
      <c r="C2936" s="481"/>
      <c r="D2936" s="481"/>
      <c r="E2936" s="481"/>
      <c r="F2936" s="339"/>
      <c r="G2936" s="340" t="str">
        <f>IF(ISNUMBER(E2936),E2936/'Bulk DivVar Analysis'!$I$60,"")</f>
        <v/>
      </c>
      <c r="H2936" s="338" t="str">
        <f>IF(ISNUMBER(E2936), IF(G2936&gt;'Bulk DivVar Analysis'!$J$62,"Pass","Fail"),"")</f>
        <v/>
      </c>
      <c r="I2936" s="338" t="str">
        <f t="shared" si="47"/>
        <v/>
      </c>
      <c r="J2936" s="339"/>
      <c r="K2936" s="339"/>
      <c r="L2936" s="339"/>
      <c r="M2936" s="339"/>
      <c r="N2936" s="339"/>
      <c r="O2936" s="339"/>
      <c r="P2936" s="339"/>
      <c r="Q2936" s="339"/>
    </row>
    <row r="2937" spans="1:17" ht="13.5" customHeight="1">
      <c r="A2937" s="481"/>
      <c r="B2937" s="481"/>
      <c r="C2937" s="481"/>
      <c r="D2937" s="481"/>
      <c r="E2937" s="481"/>
      <c r="F2937" s="339"/>
      <c r="G2937" s="340" t="str">
        <f>IF(ISNUMBER(E2937),E2937/'Bulk DivVar Analysis'!$I$60,"")</f>
        <v/>
      </c>
      <c r="H2937" s="338" t="str">
        <f>IF(ISNUMBER(E2937), IF(G2937&gt;'Bulk DivVar Analysis'!$J$62,"Pass","Fail"),"")</f>
        <v/>
      </c>
      <c r="I2937" s="338" t="str">
        <f t="shared" si="47"/>
        <v/>
      </c>
      <c r="J2937" s="339"/>
      <c r="K2937" s="339"/>
      <c r="L2937" s="339"/>
      <c r="M2937" s="339"/>
      <c r="N2937" s="339"/>
      <c r="O2937" s="339"/>
      <c r="P2937" s="339"/>
      <c r="Q2937" s="339"/>
    </row>
    <row r="2938" spans="1:17" ht="13.5" customHeight="1">
      <c r="A2938" s="481"/>
      <c r="B2938" s="481"/>
      <c r="C2938" s="481"/>
      <c r="D2938" s="481"/>
      <c r="E2938" s="481"/>
      <c r="F2938" s="339"/>
      <c r="G2938" s="340" t="str">
        <f>IF(ISNUMBER(E2938),E2938/'Bulk DivVar Analysis'!$I$60,"")</f>
        <v/>
      </c>
      <c r="H2938" s="338" t="str">
        <f>IF(ISNUMBER(E2938), IF(G2938&gt;'Bulk DivVar Analysis'!$J$62,"Pass","Fail"),"")</f>
        <v/>
      </c>
      <c r="I2938" s="338" t="str">
        <f t="shared" si="47"/>
        <v/>
      </c>
      <c r="J2938" s="339"/>
      <c r="K2938" s="339"/>
      <c r="L2938" s="339"/>
      <c r="M2938" s="339"/>
      <c r="N2938" s="339"/>
      <c r="O2938" s="339"/>
      <c r="P2938" s="339"/>
      <c r="Q2938" s="339"/>
    </row>
    <row r="2939" spans="1:17" ht="13.5" customHeight="1">
      <c r="A2939" s="481"/>
      <c r="B2939" s="481"/>
      <c r="C2939" s="481"/>
      <c r="D2939" s="481"/>
      <c r="E2939" s="481"/>
      <c r="F2939" s="339"/>
      <c r="G2939" s="340" t="str">
        <f>IF(ISNUMBER(E2939),E2939/'Bulk DivVar Analysis'!$I$60,"")</f>
        <v/>
      </c>
      <c r="H2939" s="338" t="str">
        <f>IF(ISNUMBER(E2939), IF(G2939&gt;'Bulk DivVar Analysis'!$J$62,"Pass","Fail"),"")</f>
        <v/>
      </c>
      <c r="I2939" s="338" t="str">
        <f t="shared" si="47"/>
        <v/>
      </c>
      <c r="J2939" s="339"/>
      <c r="K2939" s="339"/>
      <c r="L2939" s="339"/>
      <c r="M2939" s="339"/>
      <c r="N2939" s="339"/>
      <c r="O2939" s="339"/>
      <c r="P2939" s="339"/>
      <c r="Q2939" s="339"/>
    </row>
    <row r="2940" spans="1:17" ht="13.5" customHeight="1">
      <c r="A2940" s="481"/>
      <c r="B2940" s="481"/>
      <c r="C2940" s="481"/>
      <c r="D2940" s="481"/>
      <c r="E2940" s="481"/>
      <c r="F2940" s="339"/>
      <c r="G2940" s="340" t="str">
        <f>IF(ISNUMBER(E2940),E2940/'Bulk DivVar Analysis'!$I$60,"")</f>
        <v/>
      </c>
      <c r="H2940" s="338" t="str">
        <f>IF(ISNUMBER(E2940), IF(G2940&gt;'Bulk DivVar Analysis'!$J$62,"Pass","Fail"),"")</f>
        <v/>
      </c>
      <c r="I2940" s="338" t="str">
        <f t="shared" si="47"/>
        <v/>
      </c>
      <c r="J2940" s="339"/>
      <c r="K2940" s="339"/>
      <c r="L2940" s="339"/>
      <c r="M2940" s="339"/>
      <c r="N2940" s="339"/>
      <c r="O2940" s="339"/>
      <c r="P2940" s="339"/>
      <c r="Q2940" s="339"/>
    </row>
    <row r="2941" spans="1:17" ht="13.5" customHeight="1">
      <c r="A2941" s="481"/>
      <c r="B2941" s="481"/>
      <c r="C2941" s="481"/>
      <c r="D2941" s="481"/>
      <c r="E2941" s="481"/>
      <c r="F2941" s="339"/>
      <c r="G2941" s="340" t="str">
        <f>IF(ISNUMBER(E2941),E2941/'Bulk DivVar Analysis'!$I$60,"")</f>
        <v/>
      </c>
      <c r="H2941" s="338" t="str">
        <f>IF(ISNUMBER(E2941), IF(G2941&gt;'Bulk DivVar Analysis'!$J$62,"Pass","Fail"),"")</f>
        <v/>
      </c>
      <c r="I2941" s="338" t="str">
        <f t="shared" si="47"/>
        <v/>
      </c>
      <c r="J2941" s="339"/>
      <c r="K2941" s="339"/>
      <c r="L2941" s="339"/>
      <c r="M2941" s="339"/>
      <c r="N2941" s="339"/>
      <c r="O2941" s="339"/>
      <c r="P2941" s="339"/>
      <c r="Q2941" s="339"/>
    </row>
    <row r="2942" spans="1:17" ht="13.5" customHeight="1">
      <c r="A2942" s="481"/>
      <c r="B2942" s="481"/>
      <c r="C2942" s="481"/>
      <c r="D2942" s="481"/>
      <c r="E2942" s="481"/>
      <c r="F2942" s="339"/>
      <c r="G2942" s="340" t="str">
        <f>IF(ISNUMBER(E2942),E2942/'Bulk DivVar Analysis'!$I$60,"")</f>
        <v/>
      </c>
      <c r="H2942" s="338" t="str">
        <f>IF(ISNUMBER(E2942), IF(G2942&gt;'Bulk DivVar Analysis'!$J$62,"Pass","Fail"),"")</f>
        <v/>
      </c>
      <c r="I2942" s="338" t="str">
        <f t="shared" si="47"/>
        <v/>
      </c>
      <c r="J2942" s="339"/>
      <c r="K2942" s="339"/>
      <c r="L2942" s="339"/>
      <c r="M2942" s="339"/>
      <c r="N2942" s="339"/>
      <c r="O2942" s="339"/>
      <c r="P2942" s="339"/>
      <c r="Q2942" s="339"/>
    </row>
    <row r="2943" spans="1:17" ht="13.5" customHeight="1">
      <c r="A2943" s="481"/>
      <c r="B2943" s="481"/>
      <c r="C2943" s="481"/>
      <c r="D2943" s="481"/>
      <c r="E2943" s="481"/>
      <c r="F2943" s="339"/>
      <c r="G2943" s="340" t="str">
        <f>IF(ISNUMBER(E2943),E2943/'Bulk DivVar Analysis'!$I$60,"")</f>
        <v/>
      </c>
      <c r="H2943" s="338" t="str">
        <f>IF(ISNUMBER(E2943), IF(G2943&gt;'Bulk DivVar Analysis'!$J$62,"Pass","Fail"),"")</f>
        <v/>
      </c>
      <c r="I2943" s="338" t="str">
        <f t="shared" si="47"/>
        <v/>
      </c>
      <c r="J2943" s="339"/>
      <c r="K2943" s="339"/>
      <c r="L2943" s="339"/>
      <c r="M2943" s="339"/>
      <c r="N2943" s="339"/>
      <c r="O2943" s="339"/>
      <c r="P2943" s="339"/>
      <c r="Q2943" s="339"/>
    </row>
    <row r="2944" spans="1:17" ht="13.5" customHeight="1">
      <c r="A2944" s="481"/>
      <c r="B2944" s="481"/>
      <c r="C2944" s="481"/>
      <c r="D2944" s="481"/>
      <c r="E2944" s="481"/>
      <c r="F2944" s="339"/>
      <c r="G2944" s="340" t="str">
        <f>IF(ISNUMBER(E2944),E2944/'Bulk DivVar Analysis'!$I$60,"")</f>
        <v/>
      </c>
      <c r="H2944" s="338" t="str">
        <f>IF(ISNUMBER(E2944), IF(G2944&gt;'Bulk DivVar Analysis'!$J$62,"Pass","Fail"),"")</f>
        <v/>
      </c>
      <c r="I2944" s="338" t="str">
        <f t="shared" si="47"/>
        <v/>
      </c>
      <c r="J2944" s="339"/>
      <c r="K2944" s="339"/>
      <c r="L2944" s="339"/>
      <c r="M2944" s="339"/>
      <c r="N2944" s="339"/>
      <c r="O2944" s="339"/>
      <c r="P2944" s="339"/>
      <c r="Q2944" s="339"/>
    </row>
    <row r="2945" spans="1:17" ht="13.5" customHeight="1">
      <c r="A2945" s="481"/>
      <c r="B2945" s="481"/>
      <c r="C2945" s="481"/>
      <c r="D2945" s="481"/>
      <c r="E2945" s="481"/>
      <c r="F2945" s="339"/>
      <c r="G2945" s="340" t="str">
        <f>IF(ISNUMBER(E2945),E2945/'Bulk DivVar Analysis'!$I$60,"")</f>
        <v/>
      </c>
      <c r="H2945" s="338" t="str">
        <f>IF(ISNUMBER(E2945), IF(G2945&gt;'Bulk DivVar Analysis'!$J$62,"Pass","Fail"),"")</f>
        <v/>
      </c>
      <c r="I2945" s="338" t="str">
        <f t="shared" si="47"/>
        <v/>
      </c>
      <c r="J2945" s="339"/>
      <c r="K2945" s="339"/>
      <c r="L2945" s="339"/>
      <c r="M2945" s="339"/>
      <c r="N2945" s="339"/>
      <c r="O2945" s="339"/>
      <c r="P2945" s="339"/>
      <c r="Q2945" s="339"/>
    </row>
    <row r="2946" spans="1:17" ht="13.5" customHeight="1">
      <c r="A2946" s="481"/>
      <c r="B2946" s="481"/>
      <c r="C2946" s="481"/>
      <c r="D2946" s="481"/>
      <c r="E2946" s="481"/>
      <c r="F2946" s="339"/>
      <c r="G2946" s="340" t="str">
        <f>IF(ISNUMBER(E2946),E2946/'Bulk DivVar Analysis'!$I$60,"")</f>
        <v/>
      </c>
      <c r="H2946" s="338" t="str">
        <f>IF(ISNUMBER(E2946), IF(G2946&gt;'Bulk DivVar Analysis'!$J$62,"Pass","Fail"),"")</f>
        <v/>
      </c>
      <c r="I2946" s="338" t="str">
        <f t="shared" si="47"/>
        <v/>
      </c>
      <c r="J2946" s="339"/>
      <c r="K2946" s="339"/>
      <c r="L2946" s="339"/>
      <c r="M2946" s="339"/>
      <c r="N2946" s="339"/>
      <c r="O2946" s="339"/>
      <c r="P2946" s="339"/>
      <c r="Q2946" s="339"/>
    </row>
    <row r="2947" spans="1:17" ht="13.5" customHeight="1">
      <c r="A2947" s="481"/>
      <c r="B2947" s="481"/>
      <c r="C2947" s="481"/>
      <c r="D2947" s="481"/>
      <c r="E2947" s="481"/>
      <c r="F2947" s="339"/>
      <c r="G2947" s="340" t="str">
        <f>IF(ISNUMBER(E2947),E2947/'Bulk DivVar Analysis'!$I$60,"")</f>
        <v/>
      </c>
      <c r="H2947" s="338" t="str">
        <f>IF(ISNUMBER(E2947), IF(G2947&gt;'Bulk DivVar Analysis'!$J$62,"Pass","Fail"),"")</f>
        <v/>
      </c>
      <c r="I2947" s="338" t="str">
        <f t="shared" ref="I2947:I3010" si="48">_xlfn.TEXTJOIN("_",TRUE,B2947,C2947)</f>
        <v/>
      </c>
      <c r="J2947" s="339"/>
      <c r="K2947" s="339"/>
      <c r="L2947" s="339"/>
      <c r="M2947" s="339"/>
      <c r="N2947" s="339"/>
      <c r="O2947" s="339"/>
      <c r="P2947" s="339"/>
      <c r="Q2947" s="339"/>
    </row>
    <row r="2948" spans="1:17" ht="13.5" customHeight="1">
      <c r="A2948" s="481"/>
      <c r="B2948" s="481"/>
      <c r="C2948" s="481"/>
      <c r="D2948" s="481"/>
      <c r="E2948" s="481"/>
      <c r="F2948" s="339"/>
      <c r="G2948" s="340" t="str">
        <f>IF(ISNUMBER(E2948),E2948/'Bulk DivVar Analysis'!$I$60,"")</f>
        <v/>
      </c>
      <c r="H2948" s="338" t="str">
        <f>IF(ISNUMBER(E2948), IF(G2948&gt;'Bulk DivVar Analysis'!$J$62,"Pass","Fail"),"")</f>
        <v/>
      </c>
      <c r="I2948" s="338" t="str">
        <f t="shared" si="48"/>
        <v/>
      </c>
      <c r="J2948" s="339"/>
      <c r="K2948" s="339"/>
      <c r="L2948" s="339"/>
      <c r="M2948" s="339"/>
      <c r="N2948" s="339"/>
      <c r="O2948" s="339"/>
      <c r="P2948" s="339"/>
      <c r="Q2948" s="339"/>
    </row>
    <row r="2949" spans="1:17" ht="13.5" customHeight="1">
      <c r="A2949" s="481"/>
      <c r="B2949" s="481"/>
      <c r="C2949" s="481"/>
      <c r="D2949" s="481"/>
      <c r="E2949" s="481"/>
      <c r="F2949" s="339"/>
      <c r="G2949" s="340" t="str">
        <f>IF(ISNUMBER(E2949),E2949/'Bulk DivVar Analysis'!$I$60,"")</f>
        <v/>
      </c>
      <c r="H2949" s="338" t="str">
        <f>IF(ISNUMBER(E2949), IF(G2949&gt;'Bulk DivVar Analysis'!$J$62,"Pass","Fail"),"")</f>
        <v/>
      </c>
      <c r="I2949" s="338" t="str">
        <f t="shared" si="48"/>
        <v/>
      </c>
      <c r="J2949" s="339"/>
      <c r="K2949" s="339"/>
      <c r="L2949" s="339"/>
      <c r="M2949" s="339"/>
      <c r="N2949" s="339"/>
      <c r="O2949" s="339"/>
      <c r="P2949" s="339"/>
      <c r="Q2949" s="339"/>
    </row>
    <row r="2950" spans="1:17" ht="13.5" customHeight="1">
      <c r="A2950" s="481"/>
      <c r="B2950" s="481"/>
      <c r="C2950" s="481"/>
      <c r="D2950" s="481"/>
      <c r="E2950" s="481"/>
      <c r="F2950" s="339"/>
      <c r="G2950" s="340" t="str">
        <f>IF(ISNUMBER(E2950),E2950/'Bulk DivVar Analysis'!$I$60,"")</f>
        <v/>
      </c>
      <c r="H2950" s="338" t="str">
        <f>IF(ISNUMBER(E2950), IF(G2950&gt;'Bulk DivVar Analysis'!$J$62,"Pass","Fail"),"")</f>
        <v/>
      </c>
      <c r="I2950" s="338" t="str">
        <f t="shared" si="48"/>
        <v/>
      </c>
      <c r="J2950" s="339"/>
      <c r="K2950" s="339"/>
      <c r="L2950" s="339"/>
      <c r="M2950" s="339"/>
      <c r="N2950" s="339"/>
      <c r="O2950" s="339"/>
      <c r="P2950" s="339"/>
      <c r="Q2950" s="339"/>
    </row>
    <row r="2951" spans="1:17" ht="13.5" customHeight="1">
      <c r="A2951" s="481"/>
      <c r="B2951" s="481"/>
      <c r="C2951" s="481"/>
      <c r="D2951" s="481"/>
      <c r="E2951" s="481"/>
      <c r="F2951" s="339"/>
      <c r="G2951" s="340" t="str">
        <f>IF(ISNUMBER(E2951),E2951/'Bulk DivVar Analysis'!$I$60,"")</f>
        <v/>
      </c>
      <c r="H2951" s="338" t="str">
        <f>IF(ISNUMBER(E2951), IF(G2951&gt;'Bulk DivVar Analysis'!$J$62,"Pass","Fail"),"")</f>
        <v/>
      </c>
      <c r="I2951" s="338" t="str">
        <f t="shared" si="48"/>
        <v/>
      </c>
      <c r="J2951" s="339"/>
      <c r="K2951" s="339"/>
      <c r="L2951" s="339"/>
      <c r="M2951" s="339"/>
      <c r="N2951" s="339"/>
      <c r="O2951" s="339"/>
      <c r="P2951" s="339"/>
      <c r="Q2951" s="339"/>
    </row>
    <row r="2952" spans="1:17" ht="13.5" customHeight="1">
      <c r="A2952" s="481"/>
      <c r="B2952" s="481"/>
      <c r="C2952" s="481"/>
      <c r="D2952" s="481"/>
      <c r="E2952" s="481"/>
      <c r="F2952" s="339"/>
      <c r="G2952" s="340" t="str">
        <f>IF(ISNUMBER(E2952),E2952/'Bulk DivVar Analysis'!$I$60,"")</f>
        <v/>
      </c>
      <c r="H2952" s="338" t="str">
        <f>IF(ISNUMBER(E2952), IF(G2952&gt;'Bulk DivVar Analysis'!$J$62,"Pass","Fail"),"")</f>
        <v/>
      </c>
      <c r="I2952" s="338" t="str">
        <f t="shared" si="48"/>
        <v/>
      </c>
      <c r="J2952" s="339"/>
      <c r="K2952" s="339"/>
      <c r="L2952" s="339"/>
      <c r="M2952" s="339"/>
      <c r="N2952" s="339"/>
      <c r="O2952" s="339"/>
      <c r="P2952" s="339"/>
      <c r="Q2952" s="339"/>
    </row>
    <row r="2953" spans="1:17" ht="13.5" customHeight="1">
      <c r="A2953" s="481"/>
      <c r="B2953" s="481"/>
      <c r="C2953" s="481"/>
      <c r="D2953" s="481"/>
      <c r="E2953" s="481"/>
      <c r="F2953" s="339"/>
      <c r="G2953" s="340" t="str">
        <f>IF(ISNUMBER(E2953),E2953/'Bulk DivVar Analysis'!$I$60,"")</f>
        <v/>
      </c>
      <c r="H2953" s="338" t="str">
        <f>IF(ISNUMBER(E2953), IF(G2953&gt;'Bulk DivVar Analysis'!$J$62,"Pass","Fail"),"")</f>
        <v/>
      </c>
      <c r="I2953" s="338" t="str">
        <f t="shared" si="48"/>
        <v/>
      </c>
      <c r="J2953" s="339"/>
      <c r="K2953" s="339"/>
      <c r="L2953" s="339"/>
      <c r="M2953" s="339"/>
      <c r="N2953" s="339"/>
      <c r="O2953" s="339"/>
      <c r="P2953" s="339"/>
      <c r="Q2953" s="339"/>
    </row>
    <row r="2954" spans="1:17" ht="13.5" customHeight="1">
      <c r="A2954" s="481"/>
      <c r="B2954" s="481"/>
      <c r="C2954" s="481"/>
      <c r="D2954" s="481"/>
      <c r="E2954" s="481"/>
      <c r="F2954" s="339"/>
      <c r="G2954" s="340" t="str">
        <f>IF(ISNUMBER(E2954),E2954/'Bulk DivVar Analysis'!$I$60,"")</f>
        <v/>
      </c>
      <c r="H2954" s="338" t="str">
        <f>IF(ISNUMBER(E2954), IF(G2954&gt;'Bulk DivVar Analysis'!$J$62,"Pass","Fail"),"")</f>
        <v/>
      </c>
      <c r="I2954" s="338" t="str">
        <f t="shared" si="48"/>
        <v/>
      </c>
      <c r="J2954" s="339"/>
      <c r="K2954" s="339"/>
      <c r="L2954" s="339"/>
      <c r="M2954" s="339"/>
      <c r="N2954" s="339"/>
      <c r="O2954" s="339"/>
      <c r="P2954" s="339"/>
      <c r="Q2954" s="339"/>
    </row>
    <row r="2955" spans="1:17" ht="13.5" customHeight="1">
      <c r="A2955" s="481"/>
      <c r="B2955" s="481"/>
      <c r="C2955" s="481"/>
      <c r="D2955" s="481"/>
      <c r="E2955" s="481"/>
      <c r="F2955" s="339"/>
      <c r="G2955" s="340" t="str">
        <f>IF(ISNUMBER(E2955),E2955/'Bulk DivVar Analysis'!$I$60,"")</f>
        <v/>
      </c>
      <c r="H2955" s="338" t="str">
        <f>IF(ISNUMBER(E2955), IF(G2955&gt;'Bulk DivVar Analysis'!$J$62,"Pass","Fail"),"")</f>
        <v/>
      </c>
      <c r="I2955" s="338" t="str">
        <f t="shared" si="48"/>
        <v/>
      </c>
      <c r="J2955" s="339"/>
      <c r="K2955" s="339"/>
      <c r="L2955" s="339"/>
      <c r="M2955" s="339"/>
      <c r="N2955" s="339"/>
      <c r="O2955" s="339"/>
      <c r="P2955" s="339"/>
      <c r="Q2955" s="339"/>
    </row>
    <row r="2956" spans="1:17" ht="13.5" customHeight="1">
      <c r="A2956" s="481"/>
      <c r="B2956" s="481"/>
      <c r="C2956" s="481"/>
      <c r="D2956" s="481"/>
      <c r="E2956" s="481"/>
      <c r="F2956" s="339"/>
      <c r="G2956" s="340" t="str">
        <f>IF(ISNUMBER(E2956),E2956/'Bulk DivVar Analysis'!$I$60,"")</f>
        <v/>
      </c>
      <c r="H2956" s="338" t="str">
        <f>IF(ISNUMBER(E2956), IF(G2956&gt;'Bulk DivVar Analysis'!$J$62,"Pass","Fail"),"")</f>
        <v/>
      </c>
      <c r="I2956" s="338" t="str">
        <f t="shared" si="48"/>
        <v/>
      </c>
      <c r="J2956" s="339"/>
      <c r="K2956" s="339"/>
      <c r="L2956" s="339"/>
      <c r="M2956" s="339"/>
      <c r="N2956" s="339"/>
      <c r="O2956" s="339"/>
      <c r="P2956" s="339"/>
      <c r="Q2956" s="339"/>
    </row>
    <row r="2957" spans="1:17" ht="13.5" customHeight="1">
      <c r="A2957" s="481"/>
      <c r="B2957" s="481"/>
      <c r="C2957" s="481"/>
      <c r="D2957" s="481"/>
      <c r="E2957" s="481"/>
      <c r="F2957" s="339"/>
      <c r="G2957" s="340" t="str">
        <f>IF(ISNUMBER(E2957),E2957/'Bulk DivVar Analysis'!$I$60,"")</f>
        <v/>
      </c>
      <c r="H2957" s="338" t="str">
        <f>IF(ISNUMBER(E2957), IF(G2957&gt;'Bulk DivVar Analysis'!$J$62,"Pass","Fail"),"")</f>
        <v/>
      </c>
      <c r="I2957" s="338" t="str">
        <f t="shared" si="48"/>
        <v/>
      </c>
      <c r="J2957" s="339"/>
      <c r="K2957" s="339"/>
      <c r="L2957" s="339"/>
      <c r="M2957" s="339"/>
      <c r="N2957" s="339"/>
      <c r="O2957" s="339"/>
      <c r="P2957" s="339"/>
      <c r="Q2957" s="339"/>
    </row>
    <row r="2958" spans="1:17" ht="13.5" customHeight="1">
      <c r="A2958" s="481"/>
      <c r="B2958" s="481"/>
      <c r="C2958" s="481"/>
      <c r="D2958" s="481"/>
      <c r="E2958" s="481"/>
      <c r="F2958" s="339"/>
      <c r="G2958" s="340" t="str">
        <f>IF(ISNUMBER(E2958),E2958/'Bulk DivVar Analysis'!$I$60,"")</f>
        <v/>
      </c>
      <c r="H2958" s="338" t="str">
        <f>IF(ISNUMBER(E2958), IF(G2958&gt;'Bulk DivVar Analysis'!$J$62,"Pass","Fail"),"")</f>
        <v/>
      </c>
      <c r="I2958" s="338" t="str">
        <f t="shared" si="48"/>
        <v/>
      </c>
      <c r="J2958" s="339"/>
      <c r="K2958" s="339"/>
      <c r="L2958" s="339"/>
      <c r="M2958" s="339"/>
      <c r="N2958" s="339"/>
      <c r="O2958" s="339"/>
      <c r="P2958" s="339"/>
      <c r="Q2958" s="339"/>
    </row>
    <row r="2959" spans="1:17" ht="13.5" customHeight="1">
      <c r="A2959" s="481"/>
      <c r="B2959" s="481"/>
      <c r="C2959" s="481"/>
      <c r="D2959" s="481"/>
      <c r="E2959" s="481"/>
      <c r="F2959" s="339"/>
      <c r="G2959" s="340" t="str">
        <f>IF(ISNUMBER(E2959),E2959/'Bulk DivVar Analysis'!$I$60,"")</f>
        <v/>
      </c>
      <c r="H2959" s="338" t="str">
        <f>IF(ISNUMBER(E2959), IF(G2959&gt;'Bulk DivVar Analysis'!$J$62,"Pass","Fail"),"")</f>
        <v/>
      </c>
      <c r="I2959" s="338" t="str">
        <f t="shared" si="48"/>
        <v/>
      </c>
      <c r="J2959" s="339"/>
      <c r="K2959" s="339"/>
      <c r="L2959" s="339"/>
      <c r="M2959" s="339"/>
      <c r="N2959" s="339"/>
      <c r="O2959" s="339"/>
      <c r="P2959" s="339"/>
      <c r="Q2959" s="339"/>
    </row>
    <row r="2960" spans="1:17" ht="13.5" customHeight="1">
      <c r="A2960" s="481"/>
      <c r="B2960" s="481"/>
      <c r="C2960" s="481"/>
      <c r="D2960" s="481"/>
      <c r="E2960" s="481"/>
      <c r="F2960" s="339"/>
      <c r="G2960" s="340" t="str">
        <f>IF(ISNUMBER(E2960),E2960/'Bulk DivVar Analysis'!$I$60,"")</f>
        <v/>
      </c>
      <c r="H2960" s="338" t="str">
        <f>IF(ISNUMBER(E2960), IF(G2960&gt;'Bulk DivVar Analysis'!$J$62,"Pass","Fail"),"")</f>
        <v/>
      </c>
      <c r="I2960" s="338" t="str">
        <f t="shared" si="48"/>
        <v/>
      </c>
      <c r="J2960" s="339"/>
      <c r="K2960" s="339"/>
      <c r="L2960" s="339"/>
      <c r="M2960" s="339"/>
      <c r="N2960" s="339"/>
      <c r="O2960" s="339"/>
      <c r="P2960" s="339"/>
      <c r="Q2960" s="339"/>
    </row>
    <row r="2961" spans="1:17" ht="13.5" customHeight="1">
      <c r="A2961" s="481"/>
      <c r="B2961" s="481"/>
      <c r="C2961" s="481"/>
      <c r="D2961" s="481"/>
      <c r="E2961" s="481"/>
      <c r="F2961" s="339"/>
      <c r="G2961" s="340" t="str">
        <f>IF(ISNUMBER(E2961),E2961/'Bulk DivVar Analysis'!$I$60,"")</f>
        <v/>
      </c>
      <c r="H2961" s="338" t="str">
        <f>IF(ISNUMBER(E2961), IF(G2961&gt;'Bulk DivVar Analysis'!$J$62,"Pass","Fail"),"")</f>
        <v/>
      </c>
      <c r="I2961" s="338" t="str">
        <f t="shared" si="48"/>
        <v/>
      </c>
      <c r="J2961" s="339"/>
      <c r="K2961" s="339"/>
      <c r="L2961" s="339"/>
      <c r="M2961" s="339"/>
      <c r="N2961" s="339"/>
      <c r="O2961" s="339"/>
      <c r="P2961" s="339"/>
      <c r="Q2961" s="339"/>
    </row>
    <row r="2962" spans="1:17" ht="13.5" customHeight="1">
      <c r="A2962" s="481"/>
      <c r="B2962" s="481"/>
      <c r="C2962" s="481"/>
      <c r="D2962" s="481"/>
      <c r="E2962" s="481"/>
      <c r="F2962" s="339"/>
      <c r="G2962" s="340" t="str">
        <f>IF(ISNUMBER(E2962),E2962/'Bulk DivVar Analysis'!$I$60,"")</f>
        <v/>
      </c>
      <c r="H2962" s="338" t="str">
        <f>IF(ISNUMBER(E2962), IF(G2962&gt;'Bulk DivVar Analysis'!$J$62,"Pass","Fail"),"")</f>
        <v/>
      </c>
      <c r="I2962" s="338" t="str">
        <f t="shared" si="48"/>
        <v/>
      </c>
      <c r="J2962" s="339"/>
      <c r="K2962" s="339"/>
      <c r="L2962" s="339"/>
      <c r="M2962" s="339"/>
      <c r="N2962" s="339"/>
      <c r="O2962" s="339"/>
      <c r="P2962" s="339"/>
      <c r="Q2962" s="339"/>
    </row>
    <row r="2963" spans="1:17" ht="13.5" customHeight="1">
      <c r="A2963" s="481"/>
      <c r="B2963" s="481"/>
      <c r="C2963" s="481"/>
      <c r="D2963" s="481"/>
      <c r="E2963" s="481"/>
      <c r="F2963" s="339"/>
      <c r="G2963" s="340" t="str">
        <f>IF(ISNUMBER(E2963),E2963/'Bulk DivVar Analysis'!$I$60,"")</f>
        <v/>
      </c>
      <c r="H2963" s="338" t="str">
        <f>IF(ISNUMBER(E2963), IF(G2963&gt;'Bulk DivVar Analysis'!$J$62,"Pass","Fail"),"")</f>
        <v/>
      </c>
      <c r="I2963" s="338" t="str">
        <f t="shared" si="48"/>
        <v/>
      </c>
      <c r="J2963" s="339"/>
      <c r="K2963" s="339"/>
      <c r="L2963" s="339"/>
      <c r="M2963" s="339"/>
      <c r="N2963" s="339"/>
      <c r="O2963" s="339"/>
      <c r="P2963" s="339"/>
      <c r="Q2963" s="339"/>
    </row>
    <row r="2964" spans="1:17" ht="13.5" customHeight="1">
      <c r="A2964" s="481"/>
      <c r="B2964" s="481"/>
      <c r="C2964" s="481"/>
      <c r="D2964" s="481"/>
      <c r="E2964" s="481"/>
      <c r="F2964" s="339"/>
      <c r="G2964" s="340" t="str">
        <f>IF(ISNUMBER(E2964),E2964/'Bulk DivVar Analysis'!$I$60,"")</f>
        <v/>
      </c>
      <c r="H2964" s="338" t="str">
        <f>IF(ISNUMBER(E2964), IF(G2964&gt;'Bulk DivVar Analysis'!$J$62,"Pass","Fail"),"")</f>
        <v/>
      </c>
      <c r="I2964" s="338" t="str">
        <f t="shared" si="48"/>
        <v/>
      </c>
      <c r="J2964" s="339"/>
      <c r="K2964" s="339"/>
      <c r="L2964" s="339"/>
      <c r="M2964" s="339"/>
      <c r="N2964" s="339"/>
      <c r="O2964" s="339"/>
      <c r="P2964" s="339"/>
      <c r="Q2964" s="339"/>
    </row>
    <row r="2965" spans="1:17" ht="13.5" customHeight="1">
      <c r="A2965" s="481"/>
      <c r="B2965" s="481"/>
      <c r="C2965" s="481"/>
      <c r="D2965" s="481"/>
      <c r="E2965" s="481"/>
      <c r="F2965" s="339"/>
      <c r="G2965" s="340" t="str">
        <f>IF(ISNUMBER(E2965),E2965/'Bulk DivVar Analysis'!$I$60,"")</f>
        <v/>
      </c>
      <c r="H2965" s="338" t="str">
        <f>IF(ISNUMBER(E2965), IF(G2965&gt;'Bulk DivVar Analysis'!$J$62,"Pass","Fail"),"")</f>
        <v/>
      </c>
      <c r="I2965" s="338" t="str">
        <f t="shared" si="48"/>
        <v/>
      </c>
      <c r="J2965" s="339"/>
      <c r="K2965" s="339"/>
      <c r="L2965" s="339"/>
      <c r="M2965" s="339"/>
      <c r="N2965" s="339"/>
      <c r="O2965" s="339"/>
      <c r="P2965" s="339"/>
      <c r="Q2965" s="339"/>
    </row>
    <row r="2966" spans="1:17" ht="13.5" customHeight="1">
      <c r="A2966" s="481"/>
      <c r="B2966" s="481"/>
      <c r="C2966" s="481"/>
      <c r="D2966" s="481"/>
      <c r="E2966" s="481"/>
      <c r="F2966" s="339"/>
      <c r="G2966" s="340" t="str">
        <f>IF(ISNUMBER(E2966),E2966/'Bulk DivVar Analysis'!$I$60,"")</f>
        <v/>
      </c>
      <c r="H2966" s="338" t="str">
        <f>IF(ISNUMBER(E2966), IF(G2966&gt;'Bulk DivVar Analysis'!$J$62,"Pass","Fail"),"")</f>
        <v/>
      </c>
      <c r="I2966" s="338" t="str">
        <f t="shared" si="48"/>
        <v/>
      </c>
      <c r="J2966" s="339"/>
      <c r="K2966" s="339"/>
      <c r="L2966" s="339"/>
      <c r="M2966" s="339"/>
      <c r="N2966" s="339"/>
      <c r="O2966" s="339"/>
      <c r="P2966" s="339"/>
      <c r="Q2966" s="339"/>
    </row>
    <row r="2967" spans="1:17" ht="13.5" customHeight="1">
      <c r="A2967" s="481"/>
      <c r="B2967" s="481"/>
      <c r="C2967" s="481"/>
      <c r="D2967" s="481"/>
      <c r="E2967" s="481"/>
      <c r="F2967" s="339"/>
      <c r="G2967" s="340" t="str">
        <f>IF(ISNUMBER(E2967),E2967/'Bulk DivVar Analysis'!$I$60,"")</f>
        <v/>
      </c>
      <c r="H2967" s="338" t="str">
        <f>IF(ISNUMBER(E2967), IF(G2967&gt;'Bulk DivVar Analysis'!$J$62,"Pass","Fail"),"")</f>
        <v/>
      </c>
      <c r="I2967" s="338" t="str">
        <f t="shared" si="48"/>
        <v/>
      </c>
      <c r="J2967" s="339"/>
      <c r="K2967" s="339"/>
      <c r="L2967" s="339"/>
      <c r="M2967" s="339"/>
      <c r="N2967" s="339"/>
      <c r="O2967" s="339"/>
      <c r="P2967" s="339"/>
      <c r="Q2967" s="339"/>
    </row>
    <row r="2968" spans="1:17" ht="13.5" customHeight="1">
      <c r="A2968" s="481"/>
      <c r="B2968" s="481"/>
      <c r="C2968" s="481"/>
      <c r="D2968" s="481"/>
      <c r="E2968" s="481"/>
      <c r="F2968" s="339"/>
      <c r="G2968" s="340" t="str">
        <f>IF(ISNUMBER(E2968),E2968/'Bulk DivVar Analysis'!$I$60,"")</f>
        <v/>
      </c>
      <c r="H2968" s="338" t="str">
        <f>IF(ISNUMBER(E2968), IF(G2968&gt;'Bulk DivVar Analysis'!$J$62,"Pass","Fail"),"")</f>
        <v/>
      </c>
      <c r="I2968" s="338" t="str">
        <f t="shared" si="48"/>
        <v/>
      </c>
      <c r="J2968" s="339"/>
      <c r="K2968" s="339"/>
      <c r="L2968" s="339"/>
      <c r="M2968" s="339"/>
      <c r="N2968" s="339"/>
      <c r="O2968" s="339"/>
      <c r="P2968" s="339"/>
      <c r="Q2968" s="339"/>
    </row>
    <row r="2969" spans="1:17" ht="13.5" customHeight="1">
      <c r="A2969" s="481"/>
      <c r="B2969" s="481"/>
      <c r="C2969" s="481"/>
      <c r="D2969" s="481"/>
      <c r="E2969" s="481"/>
      <c r="F2969" s="339"/>
      <c r="G2969" s="340" t="str">
        <f>IF(ISNUMBER(E2969),E2969/'Bulk DivVar Analysis'!$I$60,"")</f>
        <v/>
      </c>
      <c r="H2969" s="338" t="str">
        <f>IF(ISNUMBER(E2969), IF(G2969&gt;'Bulk DivVar Analysis'!$J$62,"Pass","Fail"),"")</f>
        <v/>
      </c>
      <c r="I2969" s="338" t="str">
        <f t="shared" si="48"/>
        <v/>
      </c>
      <c r="J2969" s="339"/>
      <c r="K2969" s="339"/>
      <c r="L2969" s="339"/>
      <c r="M2969" s="339"/>
      <c r="N2969" s="339"/>
      <c r="O2969" s="339"/>
      <c r="P2969" s="339"/>
      <c r="Q2969" s="339"/>
    </row>
    <row r="2970" spans="1:17" ht="13.5" customHeight="1">
      <c r="A2970" s="481"/>
      <c r="B2970" s="481"/>
      <c r="C2970" s="481"/>
      <c r="D2970" s="481"/>
      <c r="E2970" s="481"/>
      <c r="F2970" s="339"/>
      <c r="G2970" s="340" t="str">
        <f>IF(ISNUMBER(E2970),E2970/'Bulk DivVar Analysis'!$I$60,"")</f>
        <v/>
      </c>
      <c r="H2970" s="338" t="str">
        <f>IF(ISNUMBER(E2970), IF(G2970&gt;'Bulk DivVar Analysis'!$J$62,"Pass","Fail"),"")</f>
        <v/>
      </c>
      <c r="I2970" s="338" t="str">
        <f t="shared" si="48"/>
        <v/>
      </c>
      <c r="J2970" s="339"/>
      <c r="K2970" s="339"/>
      <c r="L2970" s="339"/>
      <c r="M2970" s="339"/>
      <c r="N2970" s="339"/>
      <c r="O2970" s="339"/>
      <c r="P2970" s="339"/>
      <c r="Q2970" s="339"/>
    </row>
    <row r="2971" spans="1:17" ht="13.5" customHeight="1">
      <c r="A2971" s="481"/>
      <c r="B2971" s="481"/>
      <c r="C2971" s="481"/>
      <c r="D2971" s="481"/>
      <c r="E2971" s="481"/>
      <c r="F2971" s="339"/>
      <c r="G2971" s="340" t="str">
        <f>IF(ISNUMBER(E2971),E2971/'Bulk DivVar Analysis'!$I$60,"")</f>
        <v/>
      </c>
      <c r="H2971" s="338" t="str">
        <f>IF(ISNUMBER(E2971), IF(G2971&gt;'Bulk DivVar Analysis'!$J$62,"Pass","Fail"),"")</f>
        <v/>
      </c>
      <c r="I2971" s="338" t="str">
        <f t="shared" si="48"/>
        <v/>
      </c>
      <c r="J2971" s="339"/>
      <c r="K2971" s="339"/>
      <c r="L2971" s="339"/>
      <c r="M2971" s="339"/>
      <c r="N2971" s="339"/>
      <c r="O2971" s="339"/>
      <c r="P2971" s="339"/>
      <c r="Q2971" s="339"/>
    </row>
    <row r="2972" spans="1:17" ht="13.5" customHeight="1">
      <c r="A2972" s="481"/>
      <c r="B2972" s="481"/>
      <c r="C2972" s="481"/>
      <c r="D2972" s="481"/>
      <c r="E2972" s="481"/>
      <c r="F2972" s="339"/>
      <c r="G2972" s="340" t="str">
        <f>IF(ISNUMBER(E2972),E2972/'Bulk DivVar Analysis'!$I$60,"")</f>
        <v/>
      </c>
      <c r="H2972" s="338" t="str">
        <f>IF(ISNUMBER(E2972), IF(G2972&gt;'Bulk DivVar Analysis'!$J$62,"Pass","Fail"),"")</f>
        <v/>
      </c>
      <c r="I2972" s="338" t="str">
        <f t="shared" si="48"/>
        <v/>
      </c>
      <c r="J2972" s="339"/>
      <c r="K2972" s="339"/>
      <c r="L2972" s="339"/>
      <c r="M2972" s="339"/>
      <c r="N2972" s="339"/>
      <c r="O2972" s="339"/>
      <c r="P2972" s="339"/>
      <c r="Q2972" s="339"/>
    </row>
    <row r="2973" spans="1:17" ht="13.5" customHeight="1">
      <c r="A2973" s="481"/>
      <c r="B2973" s="481"/>
      <c r="C2973" s="481"/>
      <c r="D2973" s="481"/>
      <c r="E2973" s="481"/>
      <c r="F2973" s="339"/>
      <c r="G2973" s="340" t="str">
        <f>IF(ISNUMBER(E2973),E2973/'Bulk DivVar Analysis'!$I$60,"")</f>
        <v/>
      </c>
      <c r="H2973" s="338" t="str">
        <f>IF(ISNUMBER(E2973), IF(G2973&gt;'Bulk DivVar Analysis'!$J$62,"Pass","Fail"),"")</f>
        <v/>
      </c>
      <c r="I2973" s="338" t="str">
        <f t="shared" si="48"/>
        <v/>
      </c>
      <c r="J2973" s="339"/>
      <c r="K2973" s="339"/>
      <c r="L2973" s="339"/>
      <c r="M2973" s="339"/>
      <c r="N2973" s="339"/>
      <c r="O2973" s="339"/>
      <c r="P2973" s="339"/>
      <c r="Q2973" s="339"/>
    </row>
    <row r="2974" spans="1:17" ht="13.5" customHeight="1">
      <c r="A2974" s="481"/>
      <c r="B2974" s="481"/>
      <c r="C2974" s="481"/>
      <c r="D2974" s="481"/>
      <c r="E2974" s="481"/>
      <c r="F2974" s="339"/>
      <c r="G2974" s="340" t="str">
        <f>IF(ISNUMBER(E2974),E2974/'Bulk DivVar Analysis'!$I$60,"")</f>
        <v/>
      </c>
      <c r="H2974" s="338" t="str">
        <f>IF(ISNUMBER(E2974), IF(G2974&gt;'Bulk DivVar Analysis'!$J$62,"Pass","Fail"),"")</f>
        <v/>
      </c>
      <c r="I2974" s="338" t="str">
        <f t="shared" si="48"/>
        <v/>
      </c>
      <c r="J2974" s="339"/>
      <c r="K2974" s="339"/>
      <c r="L2974" s="339"/>
      <c r="M2974" s="339"/>
      <c r="N2974" s="339"/>
      <c r="O2974" s="339"/>
      <c r="P2974" s="339"/>
      <c r="Q2974" s="339"/>
    </row>
    <row r="2975" spans="1:17" ht="13.5" customHeight="1">
      <c r="A2975" s="481"/>
      <c r="B2975" s="481"/>
      <c r="C2975" s="481"/>
      <c r="D2975" s="481"/>
      <c r="E2975" s="481"/>
      <c r="F2975" s="339"/>
      <c r="G2975" s="340" t="str">
        <f>IF(ISNUMBER(E2975),E2975/'Bulk DivVar Analysis'!$I$60,"")</f>
        <v/>
      </c>
      <c r="H2975" s="338" t="str">
        <f>IF(ISNUMBER(E2975), IF(G2975&gt;'Bulk DivVar Analysis'!$J$62,"Pass","Fail"),"")</f>
        <v/>
      </c>
      <c r="I2975" s="338" t="str">
        <f t="shared" si="48"/>
        <v/>
      </c>
      <c r="J2975" s="339"/>
      <c r="K2975" s="339"/>
      <c r="L2975" s="339"/>
      <c r="M2975" s="339"/>
      <c r="N2975" s="339"/>
      <c r="O2975" s="339"/>
      <c r="P2975" s="339"/>
      <c r="Q2975" s="339"/>
    </row>
    <row r="2976" spans="1:17" ht="13.5" customHeight="1">
      <c r="A2976" s="481"/>
      <c r="B2976" s="481"/>
      <c r="C2976" s="481"/>
      <c r="D2976" s="481"/>
      <c r="E2976" s="481"/>
      <c r="F2976" s="339"/>
      <c r="G2976" s="340" t="str">
        <f>IF(ISNUMBER(E2976),E2976/'Bulk DivVar Analysis'!$I$60,"")</f>
        <v/>
      </c>
      <c r="H2976" s="338" t="str">
        <f>IF(ISNUMBER(E2976), IF(G2976&gt;'Bulk DivVar Analysis'!$J$62,"Pass","Fail"),"")</f>
        <v/>
      </c>
      <c r="I2976" s="338" t="str">
        <f t="shared" si="48"/>
        <v/>
      </c>
      <c r="J2976" s="339"/>
      <c r="K2976" s="339"/>
      <c r="L2976" s="339"/>
      <c r="M2976" s="339"/>
      <c r="N2976" s="339"/>
      <c r="O2976" s="339"/>
      <c r="P2976" s="339"/>
      <c r="Q2976" s="339"/>
    </row>
    <row r="2977" spans="1:17" ht="13.5" customHeight="1">
      <c r="A2977" s="481"/>
      <c r="B2977" s="481"/>
      <c r="C2977" s="481"/>
      <c r="D2977" s="481"/>
      <c r="E2977" s="481"/>
      <c r="F2977" s="339"/>
      <c r="G2977" s="340" t="str">
        <f>IF(ISNUMBER(E2977),E2977/'Bulk DivVar Analysis'!$I$60,"")</f>
        <v/>
      </c>
      <c r="H2977" s="338" t="str">
        <f>IF(ISNUMBER(E2977), IF(G2977&gt;'Bulk DivVar Analysis'!$J$62,"Pass","Fail"),"")</f>
        <v/>
      </c>
      <c r="I2977" s="338" t="str">
        <f t="shared" si="48"/>
        <v/>
      </c>
      <c r="J2977" s="339"/>
      <c r="K2977" s="339"/>
      <c r="L2977" s="339"/>
      <c r="M2977" s="339"/>
      <c r="N2977" s="339"/>
      <c r="O2977" s="339"/>
      <c r="P2977" s="339"/>
      <c r="Q2977" s="339"/>
    </row>
    <row r="2978" spans="1:17" ht="13.5" customHeight="1">
      <c r="A2978" s="481"/>
      <c r="B2978" s="481"/>
      <c r="C2978" s="481"/>
      <c r="D2978" s="481"/>
      <c r="E2978" s="481"/>
      <c r="F2978" s="339"/>
      <c r="G2978" s="340" t="str">
        <f>IF(ISNUMBER(E2978),E2978/'Bulk DivVar Analysis'!$I$60,"")</f>
        <v/>
      </c>
      <c r="H2978" s="338" t="str">
        <f>IF(ISNUMBER(E2978), IF(G2978&gt;'Bulk DivVar Analysis'!$J$62,"Pass","Fail"),"")</f>
        <v/>
      </c>
      <c r="I2978" s="338" t="str">
        <f t="shared" si="48"/>
        <v/>
      </c>
      <c r="J2978" s="339"/>
      <c r="K2978" s="339"/>
      <c r="L2978" s="339"/>
      <c r="M2978" s="339"/>
      <c r="N2978" s="339"/>
      <c r="O2978" s="339"/>
      <c r="P2978" s="339"/>
      <c r="Q2978" s="339"/>
    </row>
    <row r="2979" spans="1:17" ht="13.5" customHeight="1">
      <c r="A2979" s="481"/>
      <c r="B2979" s="481"/>
      <c r="C2979" s="481"/>
      <c r="D2979" s="481"/>
      <c r="E2979" s="481"/>
      <c r="F2979" s="339"/>
      <c r="G2979" s="340" t="str">
        <f>IF(ISNUMBER(E2979),E2979/'Bulk DivVar Analysis'!$I$60,"")</f>
        <v/>
      </c>
      <c r="H2979" s="338" t="str">
        <f>IF(ISNUMBER(E2979), IF(G2979&gt;'Bulk DivVar Analysis'!$J$62,"Pass","Fail"),"")</f>
        <v/>
      </c>
      <c r="I2979" s="338" t="str">
        <f t="shared" si="48"/>
        <v/>
      </c>
      <c r="J2979" s="339"/>
      <c r="K2979" s="339"/>
      <c r="L2979" s="339"/>
      <c r="M2979" s="339"/>
      <c r="N2979" s="339"/>
      <c r="O2979" s="339"/>
      <c r="P2979" s="339"/>
      <c r="Q2979" s="339"/>
    </row>
    <row r="2980" spans="1:17" ht="13.5" customHeight="1">
      <c r="A2980" s="481"/>
      <c r="B2980" s="481"/>
      <c r="C2980" s="481"/>
      <c r="D2980" s="481"/>
      <c r="E2980" s="481"/>
      <c r="F2980" s="339"/>
      <c r="G2980" s="340" t="str">
        <f>IF(ISNUMBER(E2980),E2980/'Bulk DivVar Analysis'!$I$60,"")</f>
        <v/>
      </c>
      <c r="H2980" s="338" t="str">
        <f>IF(ISNUMBER(E2980), IF(G2980&gt;'Bulk DivVar Analysis'!$J$62,"Pass","Fail"),"")</f>
        <v/>
      </c>
      <c r="I2980" s="338" t="str">
        <f t="shared" si="48"/>
        <v/>
      </c>
      <c r="J2980" s="339"/>
      <c r="K2980" s="339"/>
      <c r="L2980" s="339"/>
      <c r="M2980" s="339"/>
      <c r="N2980" s="339"/>
      <c r="O2980" s="339"/>
      <c r="P2980" s="339"/>
      <c r="Q2980" s="339"/>
    </row>
    <row r="2981" spans="1:17" ht="13.5" customHeight="1">
      <c r="A2981" s="481"/>
      <c r="B2981" s="481"/>
      <c r="C2981" s="481"/>
      <c r="D2981" s="481"/>
      <c r="E2981" s="481"/>
      <c r="F2981" s="339"/>
      <c r="G2981" s="340" t="str">
        <f>IF(ISNUMBER(E2981),E2981/'Bulk DivVar Analysis'!$I$60,"")</f>
        <v/>
      </c>
      <c r="H2981" s="338" t="str">
        <f>IF(ISNUMBER(E2981), IF(G2981&gt;'Bulk DivVar Analysis'!$J$62,"Pass","Fail"),"")</f>
        <v/>
      </c>
      <c r="I2981" s="338" t="str">
        <f t="shared" si="48"/>
        <v/>
      </c>
      <c r="J2981" s="339"/>
      <c r="K2981" s="339"/>
      <c r="L2981" s="339"/>
      <c r="M2981" s="339"/>
      <c r="N2981" s="339"/>
      <c r="O2981" s="339"/>
      <c r="P2981" s="339"/>
      <c r="Q2981" s="339"/>
    </row>
    <row r="2982" spans="1:17" ht="13.5" customHeight="1">
      <c r="A2982" s="481"/>
      <c r="B2982" s="481"/>
      <c r="C2982" s="481"/>
      <c r="D2982" s="481"/>
      <c r="E2982" s="481"/>
      <c r="F2982" s="339"/>
      <c r="G2982" s="340" t="str">
        <f>IF(ISNUMBER(E2982),E2982/'Bulk DivVar Analysis'!$I$60,"")</f>
        <v/>
      </c>
      <c r="H2982" s="338" t="str">
        <f>IF(ISNUMBER(E2982), IF(G2982&gt;'Bulk DivVar Analysis'!$J$62,"Pass","Fail"),"")</f>
        <v/>
      </c>
      <c r="I2982" s="338" t="str">
        <f t="shared" si="48"/>
        <v/>
      </c>
      <c r="J2982" s="339"/>
      <c r="K2982" s="339"/>
      <c r="L2982" s="339"/>
      <c r="M2982" s="339"/>
      <c r="N2982" s="339"/>
      <c r="O2982" s="339"/>
      <c r="P2982" s="339"/>
      <c r="Q2982" s="339"/>
    </row>
    <row r="2983" spans="1:17" ht="13.5" customHeight="1">
      <c r="A2983" s="481"/>
      <c r="B2983" s="481"/>
      <c r="C2983" s="481"/>
      <c r="D2983" s="481"/>
      <c r="E2983" s="481"/>
      <c r="F2983" s="339"/>
      <c r="G2983" s="340" t="str">
        <f>IF(ISNUMBER(E2983),E2983/'Bulk DivVar Analysis'!$I$60,"")</f>
        <v/>
      </c>
      <c r="H2983" s="338" t="str">
        <f>IF(ISNUMBER(E2983), IF(G2983&gt;'Bulk DivVar Analysis'!$J$62,"Pass","Fail"),"")</f>
        <v/>
      </c>
      <c r="I2983" s="338" t="str">
        <f t="shared" si="48"/>
        <v/>
      </c>
      <c r="J2983" s="339"/>
      <c r="K2983" s="339"/>
      <c r="L2983" s="339"/>
      <c r="M2983" s="339"/>
      <c r="N2983" s="339"/>
      <c r="O2983" s="339"/>
      <c r="P2983" s="339"/>
      <c r="Q2983" s="339"/>
    </row>
    <row r="2984" spans="1:17" ht="13.5" customHeight="1">
      <c r="A2984" s="481"/>
      <c r="B2984" s="481"/>
      <c r="C2984" s="481"/>
      <c r="D2984" s="481"/>
      <c r="E2984" s="481"/>
      <c r="F2984" s="339"/>
      <c r="G2984" s="340" t="str">
        <f>IF(ISNUMBER(E2984),E2984/'Bulk DivVar Analysis'!$I$60,"")</f>
        <v/>
      </c>
      <c r="H2984" s="338" t="str">
        <f>IF(ISNUMBER(E2984), IF(G2984&gt;'Bulk DivVar Analysis'!$J$62,"Pass","Fail"),"")</f>
        <v/>
      </c>
      <c r="I2984" s="338" t="str">
        <f t="shared" si="48"/>
        <v/>
      </c>
      <c r="J2984" s="339"/>
      <c r="K2984" s="339"/>
      <c r="L2984" s="339"/>
      <c r="M2984" s="339"/>
      <c r="N2984" s="339"/>
      <c r="O2984" s="339"/>
      <c r="P2984" s="339"/>
      <c r="Q2984" s="339"/>
    </row>
    <row r="2985" spans="1:17" ht="13.5" customHeight="1">
      <c r="A2985" s="481"/>
      <c r="B2985" s="481"/>
      <c r="C2985" s="481"/>
      <c r="D2985" s="481"/>
      <c r="E2985" s="481"/>
      <c r="F2985" s="339"/>
      <c r="G2985" s="340" t="str">
        <f>IF(ISNUMBER(E2985),E2985/'Bulk DivVar Analysis'!$I$60,"")</f>
        <v/>
      </c>
      <c r="H2985" s="338" t="str">
        <f>IF(ISNUMBER(E2985), IF(G2985&gt;'Bulk DivVar Analysis'!$J$62,"Pass","Fail"),"")</f>
        <v/>
      </c>
      <c r="I2985" s="338" t="str">
        <f t="shared" si="48"/>
        <v/>
      </c>
      <c r="J2985" s="339"/>
      <c r="K2985" s="339"/>
      <c r="L2985" s="339"/>
      <c r="M2985" s="339"/>
      <c r="N2985" s="339"/>
      <c r="O2985" s="339"/>
      <c r="P2985" s="339"/>
      <c r="Q2985" s="339"/>
    </row>
    <row r="2986" spans="1:17" ht="13.5" customHeight="1">
      <c r="A2986" s="481"/>
      <c r="B2986" s="481"/>
      <c r="C2986" s="481"/>
      <c r="D2986" s="481"/>
      <c r="E2986" s="481"/>
      <c r="F2986" s="339"/>
      <c r="G2986" s="340" t="str">
        <f>IF(ISNUMBER(E2986),E2986/'Bulk DivVar Analysis'!$I$60,"")</f>
        <v/>
      </c>
      <c r="H2986" s="338" t="str">
        <f>IF(ISNUMBER(E2986), IF(G2986&gt;'Bulk DivVar Analysis'!$J$62,"Pass","Fail"),"")</f>
        <v/>
      </c>
      <c r="I2986" s="338" t="str">
        <f t="shared" si="48"/>
        <v/>
      </c>
      <c r="J2986" s="339"/>
      <c r="K2986" s="339"/>
      <c r="L2986" s="339"/>
      <c r="M2986" s="339"/>
      <c r="N2986" s="339"/>
      <c r="O2986" s="339"/>
      <c r="P2986" s="339"/>
      <c r="Q2986" s="339"/>
    </row>
    <row r="2987" spans="1:17" ht="13.5" customHeight="1">
      <c r="A2987" s="481"/>
      <c r="B2987" s="481"/>
      <c r="C2987" s="481"/>
      <c r="D2987" s="481"/>
      <c r="E2987" s="481"/>
      <c r="F2987" s="339"/>
      <c r="G2987" s="340" t="str">
        <f>IF(ISNUMBER(E2987),E2987/'Bulk DivVar Analysis'!$I$60,"")</f>
        <v/>
      </c>
      <c r="H2987" s="338" t="str">
        <f>IF(ISNUMBER(E2987), IF(G2987&gt;'Bulk DivVar Analysis'!$J$62,"Pass","Fail"),"")</f>
        <v/>
      </c>
      <c r="I2987" s="338" t="str">
        <f t="shared" si="48"/>
        <v/>
      </c>
      <c r="J2987" s="339"/>
      <c r="K2987" s="339"/>
      <c r="L2987" s="339"/>
      <c r="M2987" s="339"/>
      <c r="N2987" s="339"/>
      <c r="O2987" s="339"/>
      <c r="P2987" s="339"/>
      <c r="Q2987" s="339"/>
    </row>
    <row r="2988" spans="1:17" ht="13.5" customHeight="1">
      <c r="A2988" s="481"/>
      <c r="B2988" s="481"/>
      <c r="C2988" s="481"/>
      <c r="D2988" s="481"/>
      <c r="E2988" s="481"/>
      <c r="F2988" s="339"/>
      <c r="G2988" s="340" t="str">
        <f>IF(ISNUMBER(E2988),E2988/'Bulk DivVar Analysis'!$I$60,"")</f>
        <v/>
      </c>
      <c r="H2988" s="338" t="str">
        <f>IF(ISNUMBER(E2988), IF(G2988&gt;'Bulk DivVar Analysis'!$J$62,"Pass","Fail"),"")</f>
        <v/>
      </c>
      <c r="I2988" s="338" t="str">
        <f t="shared" si="48"/>
        <v/>
      </c>
      <c r="J2988" s="339"/>
      <c r="K2988" s="339"/>
      <c r="L2988" s="339"/>
      <c r="M2988" s="339"/>
      <c r="N2988" s="339"/>
      <c r="O2988" s="339"/>
      <c r="P2988" s="339"/>
      <c r="Q2988" s="339"/>
    </row>
    <row r="2989" spans="1:17" ht="13.5" customHeight="1">
      <c r="A2989" s="481"/>
      <c r="B2989" s="481"/>
      <c r="C2989" s="481"/>
      <c r="D2989" s="481"/>
      <c r="E2989" s="481"/>
      <c r="F2989" s="339"/>
      <c r="G2989" s="340" t="str">
        <f>IF(ISNUMBER(E2989),E2989/'Bulk DivVar Analysis'!$I$60,"")</f>
        <v/>
      </c>
      <c r="H2989" s="338" t="str">
        <f>IF(ISNUMBER(E2989), IF(G2989&gt;'Bulk DivVar Analysis'!$J$62,"Pass","Fail"),"")</f>
        <v/>
      </c>
      <c r="I2989" s="338" t="str">
        <f t="shared" si="48"/>
        <v/>
      </c>
      <c r="J2989" s="339"/>
      <c r="K2989" s="339"/>
      <c r="L2989" s="339"/>
      <c r="M2989" s="339"/>
      <c r="N2989" s="339"/>
      <c r="O2989" s="339"/>
      <c r="P2989" s="339"/>
      <c r="Q2989" s="339"/>
    </row>
    <row r="2990" spans="1:17" ht="13.5" customHeight="1">
      <c r="A2990" s="481"/>
      <c r="B2990" s="481"/>
      <c r="C2990" s="481"/>
      <c r="D2990" s="481"/>
      <c r="E2990" s="481"/>
      <c r="F2990" s="339"/>
      <c r="G2990" s="340" t="str">
        <f>IF(ISNUMBER(E2990),E2990/'Bulk DivVar Analysis'!$I$60,"")</f>
        <v/>
      </c>
      <c r="H2990" s="338" t="str">
        <f>IF(ISNUMBER(E2990), IF(G2990&gt;'Bulk DivVar Analysis'!$J$62,"Pass","Fail"),"")</f>
        <v/>
      </c>
      <c r="I2990" s="338" t="str">
        <f t="shared" si="48"/>
        <v/>
      </c>
      <c r="J2990" s="339"/>
      <c r="K2990" s="339"/>
      <c r="L2990" s="339"/>
      <c r="M2990" s="339"/>
      <c r="N2990" s="339"/>
      <c r="O2990" s="339"/>
      <c r="P2990" s="339"/>
      <c r="Q2990" s="339"/>
    </row>
    <row r="2991" spans="1:17" ht="13.5" customHeight="1">
      <c r="A2991" s="481"/>
      <c r="B2991" s="481"/>
      <c r="C2991" s="481"/>
      <c r="D2991" s="481"/>
      <c r="E2991" s="481"/>
      <c r="F2991" s="339"/>
      <c r="G2991" s="340" t="str">
        <f>IF(ISNUMBER(E2991),E2991/'Bulk DivVar Analysis'!$I$60,"")</f>
        <v/>
      </c>
      <c r="H2991" s="338" t="str">
        <f>IF(ISNUMBER(E2991), IF(G2991&gt;'Bulk DivVar Analysis'!$J$62,"Pass","Fail"),"")</f>
        <v/>
      </c>
      <c r="I2991" s="338" t="str">
        <f t="shared" si="48"/>
        <v/>
      </c>
      <c r="J2991" s="339"/>
      <c r="K2991" s="339"/>
      <c r="L2991" s="339"/>
      <c r="M2991" s="339"/>
      <c r="N2991" s="339"/>
      <c r="O2991" s="339"/>
      <c r="P2991" s="339"/>
      <c r="Q2991" s="339"/>
    </row>
    <row r="2992" spans="1:17" ht="13.5" customHeight="1">
      <c r="A2992" s="481"/>
      <c r="B2992" s="481"/>
      <c r="C2992" s="481"/>
      <c r="D2992" s="481"/>
      <c r="E2992" s="481"/>
      <c r="F2992" s="339"/>
      <c r="G2992" s="340" t="str">
        <f>IF(ISNUMBER(E2992),E2992/'Bulk DivVar Analysis'!$I$60,"")</f>
        <v/>
      </c>
      <c r="H2992" s="338" t="str">
        <f>IF(ISNUMBER(E2992), IF(G2992&gt;'Bulk DivVar Analysis'!$J$62,"Pass","Fail"),"")</f>
        <v/>
      </c>
      <c r="I2992" s="338" t="str">
        <f t="shared" si="48"/>
        <v/>
      </c>
      <c r="J2992" s="339"/>
      <c r="K2992" s="339"/>
      <c r="L2992" s="339"/>
      <c r="M2992" s="339"/>
      <c r="N2992" s="339"/>
      <c r="O2992" s="339"/>
      <c r="P2992" s="339"/>
      <c r="Q2992" s="339"/>
    </row>
    <row r="2993" spans="1:17" ht="13.5" customHeight="1">
      <c r="A2993" s="481"/>
      <c r="B2993" s="481"/>
      <c r="C2993" s="481"/>
      <c r="D2993" s="481"/>
      <c r="E2993" s="481"/>
      <c r="F2993" s="339"/>
      <c r="G2993" s="340" t="str">
        <f>IF(ISNUMBER(E2993),E2993/'Bulk DivVar Analysis'!$I$60,"")</f>
        <v/>
      </c>
      <c r="H2993" s="338" t="str">
        <f>IF(ISNUMBER(E2993), IF(G2993&gt;'Bulk DivVar Analysis'!$J$62,"Pass","Fail"),"")</f>
        <v/>
      </c>
      <c r="I2993" s="338" t="str">
        <f t="shared" si="48"/>
        <v/>
      </c>
      <c r="J2993" s="339"/>
      <c r="K2993" s="339"/>
      <c r="L2993" s="339"/>
      <c r="M2993" s="339"/>
      <c r="N2993" s="339"/>
      <c r="O2993" s="339"/>
      <c r="P2993" s="339"/>
      <c r="Q2993" s="339"/>
    </row>
    <row r="2994" spans="1:17" ht="13.5" customHeight="1">
      <c r="A2994" s="481"/>
      <c r="B2994" s="481"/>
      <c r="C2994" s="481"/>
      <c r="D2994" s="481"/>
      <c r="E2994" s="481"/>
      <c r="F2994" s="339"/>
      <c r="G2994" s="340" t="str">
        <f>IF(ISNUMBER(E2994),E2994/'Bulk DivVar Analysis'!$I$60,"")</f>
        <v/>
      </c>
      <c r="H2994" s="338" t="str">
        <f>IF(ISNUMBER(E2994), IF(G2994&gt;'Bulk DivVar Analysis'!$J$62,"Pass","Fail"),"")</f>
        <v/>
      </c>
      <c r="I2994" s="338" t="str">
        <f t="shared" si="48"/>
        <v/>
      </c>
      <c r="J2994" s="339"/>
      <c r="K2994" s="339"/>
      <c r="L2994" s="339"/>
      <c r="M2994" s="339"/>
      <c r="N2994" s="339"/>
      <c r="O2994" s="339"/>
      <c r="P2994" s="339"/>
      <c r="Q2994" s="339"/>
    </row>
    <row r="2995" spans="1:17" ht="13.5" customHeight="1">
      <c r="A2995" s="481"/>
      <c r="B2995" s="481"/>
      <c r="C2995" s="481"/>
      <c r="D2995" s="481"/>
      <c r="E2995" s="481"/>
      <c r="F2995" s="339"/>
      <c r="G2995" s="340" t="str">
        <f>IF(ISNUMBER(E2995),E2995/'Bulk DivVar Analysis'!$I$60,"")</f>
        <v/>
      </c>
      <c r="H2995" s="338" t="str">
        <f>IF(ISNUMBER(E2995), IF(G2995&gt;'Bulk DivVar Analysis'!$J$62,"Pass","Fail"),"")</f>
        <v/>
      </c>
      <c r="I2995" s="338" t="str">
        <f t="shared" si="48"/>
        <v/>
      </c>
      <c r="J2995" s="339"/>
      <c r="K2995" s="339"/>
      <c r="L2995" s="339"/>
      <c r="M2995" s="339"/>
      <c r="N2995" s="339"/>
      <c r="O2995" s="339"/>
      <c r="P2995" s="339"/>
      <c r="Q2995" s="339"/>
    </row>
    <row r="2996" spans="1:17" ht="13.5" customHeight="1">
      <c r="A2996" s="481"/>
      <c r="B2996" s="481"/>
      <c r="C2996" s="481"/>
      <c r="D2996" s="481"/>
      <c r="E2996" s="481"/>
      <c r="F2996" s="339"/>
      <c r="G2996" s="340" t="str">
        <f>IF(ISNUMBER(E2996),E2996/'Bulk DivVar Analysis'!$I$60,"")</f>
        <v/>
      </c>
      <c r="H2996" s="338" t="str">
        <f>IF(ISNUMBER(E2996), IF(G2996&gt;'Bulk DivVar Analysis'!$J$62,"Pass","Fail"),"")</f>
        <v/>
      </c>
      <c r="I2996" s="338" t="str">
        <f t="shared" si="48"/>
        <v/>
      </c>
      <c r="J2996" s="339"/>
      <c r="K2996" s="339"/>
      <c r="L2996" s="339"/>
      <c r="M2996" s="339"/>
      <c r="N2996" s="339"/>
      <c r="O2996" s="339"/>
      <c r="P2996" s="339"/>
      <c r="Q2996" s="339"/>
    </row>
    <row r="2997" spans="1:17" ht="13.5" customHeight="1">
      <c r="A2997" s="481"/>
      <c r="B2997" s="481"/>
      <c r="C2997" s="481"/>
      <c r="D2997" s="481"/>
      <c r="E2997" s="481"/>
      <c r="F2997" s="339"/>
      <c r="G2997" s="340" t="str">
        <f>IF(ISNUMBER(E2997),E2997/'Bulk DivVar Analysis'!$I$60,"")</f>
        <v/>
      </c>
      <c r="H2997" s="338" t="str">
        <f>IF(ISNUMBER(E2997), IF(G2997&gt;'Bulk DivVar Analysis'!$J$62,"Pass","Fail"),"")</f>
        <v/>
      </c>
      <c r="I2997" s="338" t="str">
        <f t="shared" si="48"/>
        <v/>
      </c>
      <c r="J2997" s="339"/>
      <c r="K2997" s="339"/>
      <c r="L2997" s="339"/>
      <c r="M2997" s="339"/>
      <c r="N2997" s="339"/>
      <c r="O2997" s="339"/>
      <c r="P2997" s="339"/>
      <c r="Q2997" s="339"/>
    </row>
    <row r="2998" spans="1:17" ht="13.5" customHeight="1">
      <c r="A2998" s="481"/>
      <c r="B2998" s="481"/>
      <c r="C2998" s="481"/>
      <c r="D2998" s="481"/>
      <c r="E2998" s="481"/>
      <c r="F2998" s="339"/>
      <c r="G2998" s="340" t="str">
        <f>IF(ISNUMBER(E2998),E2998/'Bulk DivVar Analysis'!$I$60,"")</f>
        <v/>
      </c>
      <c r="H2998" s="338" t="str">
        <f>IF(ISNUMBER(E2998), IF(G2998&gt;'Bulk DivVar Analysis'!$J$62,"Pass","Fail"),"")</f>
        <v/>
      </c>
      <c r="I2998" s="338" t="str">
        <f t="shared" si="48"/>
        <v/>
      </c>
      <c r="J2998" s="339"/>
      <c r="K2998" s="339"/>
      <c r="L2998" s="339"/>
      <c r="M2998" s="339"/>
      <c r="N2998" s="339"/>
      <c r="O2998" s="339"/>
      <c r="P2998" s="339"/>
      <c r="Q2998" s="339"/>
    </row>
    <row r="2999" spans="1:17" ht="13.5" customHeight="1">
      <c r="A2999" s="481"/>
      <c r="B2999" s="481"/>
      <c r="C2999" s="481"/>
      <c r="D2999" s="481"/>
      <c r="E2999" s="481"/>
      <c r="F2999" s="339"/>
      <c r="G2999" s="340" t="str">
        <f>IF(ISNUMBER(E2999),E2999/'Bulk DivVar Analysis'!$I$60,"")</f>
        <v/>
      </c>
      <c r="H2999" s="338" t="str">
        <f>IF(ISNUMBER(E2999), IF(G2999&gt;'Bulk DivVar Analysis'!$J$62,"Pass","Fail"),"")</f>
        <v/>
      </c>
      <c r="I2999" s="338" t="str">
        <f t="shared" si="48"/>
        <v/>
      </c>
      <c r="J2999" s="339"/>
      <c r="K2999" s="339"/>
      <c r="L2999" s="339"/>
      <c r="M2999" s="339"/>
      <c r="N2999" s="339"/>
      <c r="O2999" s="339"/>
      <c r="P2999" s="339"/>
      <c r="Q2999" s="339"/>
    </row>
    <row r="3000" spans="1:17" ht="13.5" customHeight="1">
      <c r="A3000" s="481"/>
      <c r="B3000" s="481"/>
      <c r="C3000" s="481"/>
      <c r="D3000" s="481"/>
      <c r="E3000" s="481"/>
      <c r="F3000" s="339"/>
      <c r="G3000" s="340" t="str">
        <f>IF(ISNUMBER(E3000),E3000/'Bulk DivVar Analysis'!$I$60,"")</f>
        <v/>
      </c>
      <c r="H3000" s="338" t="str">
        <f>IF(ISNUMBER(E3000), IF(G3000&gt;'Bulk DivVar Analysis'!$J$62,"Pass","Fail"),"")</f>
        <v/>
      </c>
      <c r="I3000" s="338" t="str">
        <f t="shared" si="48"/>
        <v/>
      </c>
      <c r="J3000" s="339"/>
      <c r="K3000" s="339"/>
      <c r="L3000" s="339"/>
      <c r="M3000" s="339"/>
      <c r="N3000" s="339"/>
      <c r="O3000" s="339"/>
      <c r="P3000" s="339"/>
      <c r="Q3000" s="339"/>
    </row>
    <row r="3001" spans="1:17" ht="13.5" customHeight="1">
      <c r="A3001" s="481"/>
      <c r="B3001" s="481"/>
      <c r="C3001" s="481"/>
      <c r="D3001" s="481"/>
      <c r="E3001" s="481"/>
      <c r="F3001" s="339"/>
      <c r="G3001" s="340" t="str">
        <f>IF(ISNUMBER(E3001),E3001/'Bulk DivVar Analysis'!$I$60,"")</f>
        <v/>
      </c>
      <c r="H3001" s="338" t="str">
        <f>IF(ISNUMBER(E3001), IF(G3001&gt;'Bulk DivVar Analysis'!$J$62,"Pass","Fail"),"")</f>
        <v/>
      </c>
      <c r="I3001" s="338" t="str">
        <f t="shared" si="48"/>
        <v/>
      </c>
      <c r="J3001" s="339"/>
      <c r="K3001" s="339"/>
      <c r="L3001" s="339"/>
      <c r="M3001" s="339"/>
      <c r="N3001" s="339"/>
      <c r="O3001" s="339"/>
      <c r="P3001" s="339"/>
      <c r="Q3001" s="339"/>
    </row>
    <row r="3002" spans="1:17" ht="13.5" customHeight="1">
      <c r="A3002" s="481"/>
      <c r="B3002" s="481"/>
      <c r="C3002" s="481"/>
      <c r="D3002" s="481"/>
      <c r="E3002" s="481"/>
      <c r="F3002" s="339"/>
      <c r="G3002" s="340" t="str">
        <f>IF(ISNUMBER(E3002),E3002/'Bulk DivVar Analysis'!$I$60,"")</f>
        <v/>
      </c>
      <c r="H3002" s="338" t="str">
        <f>IF(ISNUMBER(E3002), IF(G3002&gt;'Bulk DivVar Analysis'!$J$62,"Pass","Fail"),"")</f>
        <v/>
      </c>
      <c r="I3002" s="338" t="str">
        <f t="shared" si="48"/>
        <v/>
      </c>
      <c r="J3002" s="339"/>
      <c r="K3002" s="339"/>
      <c r="L3002" s="339"/>
      <c r="M3002" s="339"/>
      <c r="N3002" s="339"/>
      <c r="O3002" s="339"/>
      <c r="P3002" s="339"/>
      <c r="Q3002" s="339"/>
    </row>
    <row r="3003" spans="1:17" ht="13.5" customHeight="1">
      <c r="A3003" s="481"/>
      <c r="B3003" s="481"/>
      <c r="C3003" s="481"/>
      <c r="D3003" s="481"/>
      <c r="E3003" s="481"/>
      <c r="F3003" s="339"/>
      <c r="G3003" s="340" t="str">
        <f>IF(ISNUMBER(E3003),E3003/'Bulk DivVar Analysis'!$I$60,"")</f>
        <v/>
      </c>
      <c r="H3003" s="338" t="str">
        <f>IF(ISNUMBER(E3003), IF(G3003&gt;'Bulk DivVar Analysis'!$J$62,"Pass","Fail"),"")</f>
        <v/>
      </c>
      <c r="I3003" s="338" t="str">
        <f t="shared" si="48"/>
        <v/>
      </c>
      <c r="J3003" s="339"/>
      <c r="K3003" s="339"/>
      <c r="L3003" s="339"/>
      <c r="M3003" s="339"/>
      <c r="N3003" s="339"/>
      <c r="O3003" s="339"/>
      <c r="P3003" s="339"/>
      <c r="Q3003" s="339"/>
    </row>
    <row r="3004" spans="1:17" ht="13.5" customHeight="1">
      <c r="A3004" s="481"/>
      <c r="B3004" s="481"/>
      <c r="C3004" s="481"/>
      <c r="D3004" s="481"/>
      <c r="E3004" s="481"/>
      <c r="F3004" s="339"/>
      <c r="G3004" s="340" t="str">
        <f>IF(ISNUMBER(E3004),E3004/'Bulk DivVar Analysis'!$I$60,"")</f>
        <v/>
      </c>
      <c r="H3004" s="338" t="str">
        <f>IF(ISNUMBER(E3004), IF(G3004&gt;'Bulk DivVar Analysis'!$J$62,"Pass","Fail"),"")</f>
        <v/>
      </c>
      <c r="I3004" s="338" t="str">
        <f t="shared" si="48"/>
        <v/>
      </c>
      <c r="J3004" s="339"/>
      <c r="K3004" s="339"/>
      <c r="L3004" s="339"/>
      <c r="M3004" s="339"/>
      <c r="N3004" s="339"/>
      <c r="O3004" s="339"/>
      <c r="P3004" s="339"/>
      <c r="Q3004" s="339"/>
    </row>
    <row r="3005" spans="1:17" ht="13.5" customHeight="1">
      <c r="A3005" s="481"/>
      <c r="B3005" s="481"/>
      <c r="C3005" s="481"/>
      <c r="D3005" s="481"/>
      <c r="E3005" s="481"/>
      <c r="F3005" s="339"/>
      <c r="G3005" s="340" t="str">
        <f>IF(ISNUMBER(E3005),E3005/'Bulk DivVar Analysis'!$I$60,"")</f>
        <v/>
      </c>
      <c r="H3005" s="338" t="str">
        <f>IF(ISNUMBER(E3005), IF(G3005&gt;'Bulk DivVar Analysis'!$J$62,"Pass","Fail"),"")</f>
        <v/>
      </c>
      <c r="I3005" s="338" t="str">
        <f t="shared" si="48"/>
        <v/>
      </c>
      <c r="J3005" s="339"/>
      <c r="K3005" s="339"/>
      <c r="L3005" s="339"/>
      <c r="M3005" s="339"/>
      <c r="N3005" s="339"/>
      <c r="O3005" s="339"/>
      <c r="P3005" s="339"/>
      <c r="Q3005" s="339"/>
    </row>
    <row r="3006" spans="1:17" ht="13.5" customHeight="1">
      <c r="A3006" s="481"/>
      <c r="B3006" s="481"/>
      <c r="C3006" s="481"/>
      <c r="D3006" s="481"/>
      <c r="E3006" s="481"/>
      <c r="F3006" s="339"/>
      <c r="G3006" s="340" t="str">
        <f>IF(ISNUMBER(E3006),E3006/'Bulk DivVar Analysis'!$I$60,"")</f>
        <v/>
      </c>
      <c r="H3006" s="338" t="str">
        <f>IF(ISNUMBER(E3006), IF(G3006&gt;'Bulk DivVar Analysis'!$J$62,"Pass","Fail"),"")</f>
        <v/>
      </c>
      <c r="I3006" s="338" t="str">
        <f t="shared" si="48"/>
        <v/>
      </c>
      <c r="J3006" s="339"/>
      <c r="K3006" s="339"/>
      <c r="L3006" s="339"/>
      <c r="M3006" s="339"/>
      <c r="N3006" s="339"/>
      <c r="O3006" s="339"/>
      <c r="P3006" s="339"/>
      <c r="Q3006" s="339"/>
    </row>
    <row r="3007" spans="1:17" ht="13.5" customHeight="1">
      <c r="A3007" s="481"/>
      <c r="B3007" s="481"/>
      <c r="C3007" s="481"/>
      <c r="D3007" s="481"/>
      <c r="E3007" s="481"/>
      <c r="F3007" s="339"/>
      <c r="G3007" s="340" t="str">
        <f>IF(ISNUMBER(E3007),E3007/'Bulk DivVar Analysis'!$I$60,"")</f>
        <v/>
      </c>
      <c r="H3007" s="338" t="str">
        <f>IF(ISNUMBER(E3007), IF(G3007&gt;'Bulk DivVar Analysis'!$J$62,"Pass","Fail"),"")</f>
        <v/>
      </c>
      <c r="I3007" s="338" t="str">
        <f t="shared" si="48"/>
        <v/>
      </c>
      <c r="J3007" s="339"/>
      <c r="K3007" s="339"/>
      <c r="L3007" s="339"/>
      <c r="M3007" s="339"/>
      <c r="N3007" s="339"/>
      <c r="O3007" s="339"/>
      <c r="P3007" s="339"/>
      <c r="Q3007" s="339"/>
    </row>
    <row r="3008" spans="1:17" ht="13.5" customHeight="1">
      <c r="A3008" s="481"/>
      <c r="B3008" s="481"/>
      <c r="C3008" s="481"/>
      <c r="D3008" s="481"/>
      <c r="E3008" s="481"/>
      <c r="F3008" s="339"/>
      <c r="G3008" s="340" t="str">
        <f>IF(ISNUMBER(E3008),E3008/'Bulk DivVar Analysis'!$I$60,"")</f>
        <v/>
      </c>
      <c r="H3008" s="338" t="str">
        <f>IF(ISNUMBER(E3008), IF(G3008&gt;'Bulk DivVar Analysis'!$J$62,"Pass","Fail"),"")</f>
        <v/>
      </c>
      <c r="I3008" s="338" t="str">
        <f t="shared" si="48"/>
        <v/>
      </c>
      <c r="J3008" s="339"/>
      <c r="K3008" s="339"/>
      <c r="L3008" s="339"/>
      <c r="M3008" s="339"/>
      <c r="N3008" s="339"/>
      <c r="O3008" s="339"/>
      <c r="P3008" s="339"/>
      <c r="Q3008" s="339"/>
    </row>
    <row r="3009" spans="1:17" ht="13.5" customHeight="1">
      <c r="A3009" s="481"/>
      <c r="B3009" s="481"/>
      <c r="C3009" s="481"/>
      <c r="D3009" s="481"/>
      <c r="E3009" s="481"/>
      <c r="F3009" s="339"/>
      <c r="G3009" s="340" t="str">
        <f>IF(ISNUMBER(E3009),E3009/'Bulk DivVar Analysis'!$I$60,"")</f>
        <v/>
      </c>
      <c r="H3009" s="338" t="str">
        <f>IF(ISNUMBER(E3009), IF(G3009&gt;'Bulk DivVar Analysis'!$J$62,"Pass","Fail"),"")</f>
        <v/>
      </c>
      <c r="I3009" s="338" t="str">
        <f t="shared" si="48"/>
        <v/>
      </c>
      <c r="J3009" s="339"/>
      <c r="K3009" s="339"/>
      <c r="L3009" s="339"/>
      <c r="M3009" s="339"/>
      <c r="N3009" s="339"/>
      <c r="O3009" s="339"/>
      <c r="P3009" s="339"/>
      <c r="Q3009" s="339"/>
    </row>
    <row r="3010" spans="1:17" ht="13.5" customHeight="1">
      <c r="A3010" s="481"/>
      <c r="B3010" s="481"/>
      <c r="C3010" s="481"/>
      <c r="D3010" s="481"/>
      <c r="E3010" s="481"/>
      <c r="F3010" s="339"/>
      <c r="G3010" s="340" t="str">
        <f>IF(ISNUMBER(E3010),E3010/'Bulk DivVar Analysis'!$I$60,"")</f>
        <v/>
      </c>
      <c r="H3010" s="338" t="str">
        <f>IF(ISNUMBER(E3010), IF(G3010&gt;'Bulk DivVar Analysis'!$J$62,"Pass","Fail"),"")</f>
        <v/>
      </c>
      <c r="I3010" s="338" t="str">
        <f t="shared" si="48"/>
        <v/>
      </c>
      <c r="J3010" s="339"/>
      <c r="K3010" s="339"/>
      <c r="L3010" s="339"/>
      <c r="M3010" s="339"/>
      <c r="N3010" s="339"/>
      <c r="O3010" s="339"/>
      <c r="P3010" s="339"/>
      <c r="Q3010" s="339"/>
    </row>
    <row r="3011" spans="1:17" ht="13.5" customHeight="1">
      <c r="A3011" s="481"/>
      <c r="B3011" s="481"/>
      <c r="C3011" s="481"/>
      <c r="D3011" s="481"/>
      <c r="E3011" s="481"/>
      <c r="F3011" s="339"/>
      <c r="G3011" s="340" t="str">
        <f>IF(ISNUMBER(E3011),E3011/'Bulk DivVar Analysis'!$I$60,"")</f>
        <v/>
      </c>
      <c r="H3011" s="338" t="str">
        <f>IF(ISNUMBER(E3011), IF(G3011&gt;'Bulk DivVar Analysis'!$J$62,"Pass","Fail"),"")</f>
        <v/>
      </c>
      <c r="I3011" s="338" t="str">
        <f t="shared" ref="I3011:I3074" si="49">_xlfn.TEXTJOIN("_",TRUE,B3011,C3011)</f>
        <v/>
      </c>
      <c r="J3011" s="339"/>
      <c r="K3011" s="339"/>
      <c r="L3011" s="339"/>
      <c r="M3011" s="339"/>
      <c r="N3011" s="339"/>
      <c r="O3011" s="339"/>
      <c r="P3011" s="339"/>
      <c r="Q3011" s="339"/>
    </row>
    <row r="3012" spans="1:17" ht="13.5" customHeight="1">
      <c r="A3012" s="481"/>
      <c r="B3012" s="481"/>
      <c r="C3012" s="481"/>
      <c r="D3012" s="481"/>
      <c r="E3012" s="481"/>
      <c r="F3012" s="339"/>
      <c r="G3012" s="340" t="str">
        <f>IF(ISNUMBER(E3012),E3012/'Bulk DivVar Analysis'!$I$60,"")</f>
        <v/>
      </c>
      <c r="H3012" s="338" t="str">
        <f>IF(ISNUMBER(E3012), IF(G3012&gt;'Bulk DivVar Analysis'!$J$62,"Pass","Fail"),"")</f>
        <v/>
      </c>
      <c r="I3012" s="338" t="str">
        <f t="shared" si="49"/>
        <v/>
      </c>
      <c r="J3012" s="339"/>
      <c r="K3012" s="339"/>
      <c r="L3012" s="339"/>
      <c r="M3012" s="339"/>
      <c r="N3012" s="339"/>
      <c r="O3012" s="339"/>
      <c r="P3012" s="339"/>
      <c r="Q3012" s="339"/>
    </row>
    <row r="3013" spans="1:17" ht="13.5" customHeight="1">
      <c r="A3013" s="481"/>
      <c r="B3013" s="481"/>
      <c r="C3013" s="481"/>
      <c r="D3013" s="481"/>
      <c r="E3013" s="481"/>
      <c r="F3013" s="339"/>
      <c r="G3013" s="340" t="str">
        <f>IF(ISNUMBER(E3013),E3013/'Bulk DivVar Analysis'!$I$60,"")</f>
        <v/>
      </c>
      <c r="H3013" s="338" t="str">
        <f>IF(ISNUMBER(E3013), IF(G3013&gt;'Bulk DivVar Analysis'!$J$62,"Pass","Fail"),"")</f>
        <v/>
      </c>
      <c r="I3013" s="338" t="str">
        <f t="shared" si="49"/>
        <v/>
      </c>
      <c r="J3013" s="339"/>
      <c r="K3013" s="339"/>
      <c r="L3013" s="339"/>
      <c r="M3013" s="339"/>
      <c r="N3013" s="339"/>
      <c r="O3013" s="339"/>
      <c r="P3013" s="339"/>
      <c r="Q3013" s="339"/>
    </row>
    <row r="3014" spans="1:17" ht="13.5" customHeight="1">
      <c r="A3014" s="481"/>
      <c r="B3014" s="481"/>
      <c r="C3014" s="481"/>
      <c r="D3014" s="481"/>
      <c r="E3014" s="481"/>
      <c r="F3014" s="339"/>
      <c r="G3014" s="340" t="str">
        <f>IF(ISNUMBER(E3014),E3014/'Bulk DivVar Analysis'!$I$60,"")</f>
        <v/>
      </c>
      <c r="H3014" s="338" t="str">
        <f>IF(ISNUMBER(E3014), IF(G3014&gt;'Bulk DivVar Analysis'!$J$62,"Pass","Fail"),"")</f>
        <v/>
      </c>
      <c r="I3014" s="338" t="str">
        <f t="shared" si="49"/>
        <v/>
      </c>
      <c r="J3014" s="339"/>
      <c r="K3014" s="339"/>
      <c r="L3014" s="339"/>
      <c r="M3014" s="339"/>
      <c r="N3014" s="339"/>
      <c r="O3014" s="339"/>
      <c r="P3014" s="339"/>
      <c r="Q3014" s="339"/>
    </row>
    <row r="3015" spans="1:17" ht="13.5" customHeight="1">
      <c r="A3015" s="481"/>
      <c r="B3015" s="481"/>
      <c r="C3015" s="481"/>
      <c r="D3015" s="481"/>
      <c r="E3015" s="481"/>
      <c r="F3015" s="339"/>
      <c r="G3015" s="340" t="str">
        <f>IF(ISNUMBER(E3015),E3015/'Bulk DivVar Analysis'!$I$60,"")</f>
        <v/>
      </c>
      <c r="H3015" s="338" t="str">
        <f>IF(ISNUMBER(E3015), IF(G3015&gt;'Bulk DivVar Analysis'!$J$62,"Pass","Fail"),"")</f>
        <v/>
      </c>
      <c r="I3015" s="338" t="str">
        <f t="shared" si="49"/>
        <v/>
      </c>
      <c r="J3015" s="339"/>
      <c r="K3015" s="339"/>
      <c r="L3015" s="339"/>
      <c r="M3015" s="339"/>
      <c r="N3015" s="339"/>
      <c r="O3015" s="339"/>
      <c r="P3015" s="339"/>
      <c r="Q3015" s="339"/>
    </row>
    <row r="3016" spans="1:17" ht="13.5" customHeight="1">
      <c r="A3016" s="481"/>
      <c r="B3016" s="481"/>
      <c r="C3016" s="481"/>
      <c r="D3016" s="481"/>
      <c r="E3016" s="481"/>
      <c r="F3016" s="339"/>
      <c r="G3016" s="340" t="str">
        <f>IF(ISNUMBER(E3016),E3016/'Bulk DivVar Analysis'!$I$60,"")</f>
        <v/>
      </c>
      <c r="H3016" s="338" t="str">
        <f>IF(ISNUMBER(E3016), IF(G3016&gt;'Bulk DivVar Analysis'!$J$62,"Pass","Fail"),"")</f>
        <v/>
      </c>
      <c r="I3016" s="338" t="str">
        <f t="shared" si="49"/>
        <v/>
      </c>
      <c r="J3016" s="339"/>
      <c r="K3016" s="339"/>
      <c r="L3016" s="339"/>
      <c r="M3016" s="339"/>
      <c r="N3016" s="339"/>
      <c r="O3016" s="339"/>
      <c r="P3016" s="339"/>
      <c r="Q3016" s="339"/>
    </row>
    <row r="3017" spans="1:17" ht="13.5" customHeight="1">
      <c r="A3017" s="481"/>
      <c r="B3017" s="481"/>
      <c r="C3017" s="481"/>
      <c r="D3017" s="481"/>
      <c r="E3017" s="481"/>
      <c r="F3017" s="339"/>
      <c r="G3017" s="340" t="str">
        <f>IF(ISNUMBER(E3017),E3017/'Bulk DivVar Analysis'!$I$60,"")</f>
        <v/>
      </c>
      <c r="H3017" s="338" t="str">
        <f>IF(ISNUMBER(E3017), IF(G3017&gt;'Bulk DivVar Analysis'!$J$62,"Pass","Fail"),"")</f>
        <v/>
      </c>
      <c r="I3017" s="338" t="str">
        <f t="shared" si="49"/>
        <v/>
      </c>
      <c r="J3017" s="339"/>
      <c r="K3017" s="339"/>
      <c r="L3017" s="339"/>
      <c r="M3017" s="339"/>
      <c r="N3017" s="339"/>
      <c r="O3017" s="339"/>
      <c r="P3017" s="339"/>
      <c r="Q3017" s="339"/>
    </row>
    <row r="3018" spans="1:17" ht="13.5" customHeight="1">
      <c r="A3018" s="481"/>
      <c r="B3018" s="481"/>
      <c r="C3018" s="481"/>
      <c r="D3018" s="481"/>
      <c r="E3018" s="481"/>
      <c r="F3018" s="339"/>
      <c r="G3018" s="340" t="str">
        <f>IF(ISNUMBER(E3018),E3018/'Bulk DivVar Analysis'!$I$60,"")</f>
        <v/>
      </c>
      <c r="H3018" s="338" t="str">
        <f>IF(ISNUMBER(E3018), IF(G3018&gt;'Bulk DivVar Analysis'!$J$62,"Pass","Fail"),"")</f>
        <v/>
      </c>
      <c r="I3018" s="338" t="str">
        <f t="shared" si="49"/>
        <v/>
      </c>
      <c r="J3018" s="339"/>
      <c r="K3018" s="339"/>
      <c r="L3018" s="339"/>
      <c r="M3018" s="339"/>
      <c r="N3018" s="339"/>
      <c r="O3018" s="339"/>
      <c r="P3018" s="339"/>
      <c r="Q3018" s="339"/>
    </row>
    <row r="3019" spans="1:17" ht="13.5" customHeight="1">
      <c r="A3019" s="481"/>
      <c r="B3019" s="481"/>
      <c r="C3019" s="481"/>
      <c r="D3019" s="481"/>
      <c r="E3019" s="481"/>
      <c r="F3019" s="339"/>
      <c r="G3019" s="340" t="str">
        <f>IF(ISNUMBER(E3019),E3019/'Bulk DivVar Analysis'!$I$60,"")</f>
        <v/>
      </c>
      <c r="H3019" s="338" t="str">
        <f>IF(ISNUMBER(E3019), IF(G3019&gt;'Bulk DivVar Analysis'!$J$62,"Pass","Fail"),"")</f>
        <v/>
      </c>
      <c r="I3019" s="338" t="str">
        <f t="shared" si="49"/>
        <v/>
      </c>
      <c r="J3019" s="339"/>
      <c r="K3019" s="339"/>
      <c r="L3019" s="339"/>
      <c r="M3019" s="339"/>
      <c r="N3019" s="339"/>
      <c r="O3019" s="339"/>
      <c r="P3019" s="339"/>
      <c r="Q3019" s="339"/>
    </row>
    <row r="3020" spans="1:17" ht="13.5" customHeight="1">
      <c r="A3020" s="481"/>
      <c r="B3020" s="481"/>
      <c r="C3020" s="481"/>
      <c r="D3020" s="481"/>
      <c r="E3020" s="481"/>
      <c r="F3020" s="339"/>
      <c r="G3020" s="340" t="str">
        <f>IF(ISNUMBER(E3020),E3020/'Bulk DivVar Analysis'!$I$60,"")</f>
        <v/>
      </c>
      <c r="H3020" s="338" t="str">
        <f>IF(ISNUMBER(E3020), IF(G3020&gt;'Bulk DivVar Analysis'!$J$62,"Pass","Fail"),"")</f>
        <v/>
      </c>
      <c r="I3020" s="338" t="str">
        <f t="shared" si="49"/>
        <v/>
      </c>
      <c r="J3020" s="339"/>
      <c r="K3020" s="339"/>
      <c r="L3020" s="339"/>
      <c r="M3020" s="339"/>
      <c r="N3020" s="339"/>
      <c r="O3020" s="339"/>
      <c r="P3020" s="339"/>
      <c r="Q3020" s="339"/>
    </row>
    <row r="3021" spans="1:17" ht="13.5" customHeight="1">
      <c r="A3021" s="481"/>
      <c r="B3021" s="481"/>
      <c r="C3021" s="481"/>
      <c r="D3021" s="481"/>
      <c r="E3021" s="481"/>
      <c r="F3021" s="339"/>
      <c r="G3021" s="340" t="str">
        <f>IF(ISNUMBER(E3021),E3021/'Bulk DivVar Analysis'!$I$60,"")</f>
        <v/>
      </c>
      <c r="H3021" s="338" t="str">
        <f>IF(ISNUMBER(E3021), IF(G3021&gt;'Bulk DivVar Analysis'!$J$62,"Pass","Fail"),"")</f>
        <v/>
      </c>
      <c r="I3021" s="338" t="str">
        <f t="shared" si="49"/>
        <v/>
      </c>
      <c r="J3021" s="339"/>
      <c r="K3021" s="339"/>
      <c r="L3021" s="339"/>
      <c r="M3021" s="339"/>
      <c r="N3021" s="339"/>
      <c r="O3021" s="339"/>
      <c r="P3021" s="339"/>
      <c r="Q3021" s="339"/>
    </row>
    <row r="3022" spans="1:17" ht="13.5" customHeight="1">
      <c r="A3022" s="481"/>
      <c r="B3022" s="481"/>
      <c r="C3022" s="481"/>
      <c r="D3022" s="481"/>
      <c r="E3022" s="481"/>
      <c r="F3022" s="339"/>
      <c r="G3022" s="340" t="str">
        <f>IF(ISNUMBER(E3022),E3022/'Bulk DivVar Analysis'!$I$60,"")</f>
        <v/>
      </c>
      <c r="H3022" s="338" t="str">
        <f>IF(ISNUMBER(E3022), IF(G3022&gt;'Bulk DivVar Analysis'!$J$62,"Pass","Fail"),"")</f>
        <v/>
      </c>
      <c r="I3022" s="338" t="str">
        <f t="shared" si="49"/>
        <v/>
      </c>
      <c r="J3022" s="339"/>
      <c r="K3022" s="339"/>
      <c r="L3022" s="339"/>
      <c r="M3022" s="339"/>
      <c r="N3022" s="339"/>
      <c r="O3022" s="339"/>
      <c r="P3022" s="339"/>
      <c r="Q3022" s="339"/>
    </row>
    <row r="3023" spans="1:17" ht="13.5" customHeight="1">
      <c r="A3023" s="481"/>
      <c r="B3023" s="481"/>
      <c r="C3023" s="481"/>
      <c r="D3023" s="481"/>
      <c r="E3023" s="481"/>
      <c r="F3023" s="339"/>
      <c r="G3023" s="340" t="str">
        <f>IF(ISNUMBER(E3023),E3023/'Bulk DivVar Analysis'!$I$60,"")</f>
        <v/>
      </c>
      <c r="H3023" s="338" t="str">
        <f>IF(ISNUMBER(E3023), IF(G3023&gt;'Bulk DivVar Analysis'!$J$62,"Pass","Fail"),"")</f>
        <v/>
      </c>
      <c r="I3023" s="338" t="str">
        <f t="shared" si="49"/>
        <v/>
      </c>
      <c r="J3023" s="339"/>
      <c r="K3023" s="339"/>
      <c r="L3023" s="339"/>
      <c r="M3023" s="339"/>
      <c r="N3023" s="339"/>
      <c r="O3023" s="339"/>
      <c r="P3023" s="339"/>
      <c r="Q3023" s="339"/>
    </row>
    <row r="3024" spans="1:17" ht="13.5" customHeight="1">
      <c r="A3024" s="481"/>
      <c r="B3024" s="481"/>
      <c r="C3024" s="481"/>
      <c r="D3024" s="481"/>
      <c r="E3024" s="481"/>
      <c r="F3024" s="339"/>
      <c r="G3024" s="340" t="str">
        <f>IF(ISNUMBER(E3024),E3024/'Bulk DivVar Analysis'!$I$60,"")</f>
        <v/>
      </c>
      <c r="H3024" s="338" t="str">
        <f>IF(ISNUMBER(E3024), IF(G3024&gt;'Bulk DivVar Analysis'!$J$62,"Pass","Fail"),"")</f>
        <v/>
      </c>
      <c r="I3024" s="338" t="str">
        <f t="shared" si="49"/>
        <v/>
      </c>
      <c r="J3024" s="339"/>
      <c r="K3024" s="339"/>
      <c r="L3024" s="339"/>
      <c r="M3024" s="339"/>
      <c r="N3024" s="339"/>
      <c r="O3024" s="339"/>
      <c r="P3024" s="339"/>
      <c r="Q3024" s="339"/>
    </row>
    <row r="3025" spans="1:17" ht="13.5" customHeight="1">
      <c r="A3025" s="481"/>
      <c r="B3025" s="481"/>
      <c r="C3025" s="481"/>
      <c r="D3025" s="481"/>
      <c r="E3025" s="481"/>
      <c r="F3025" s="339"/>
      <c r="G3025" s="340" t="str">
        <f>IF(ISNUMBER(E3025),E3025/'Bulk DivVar Analysis'!$I$60,"")</f>
        <v/>
      </c>
      <c r="H3025" s="338" t="str">
        <f>IF(ISNUMBER(E3025), IF(G3025&gt;'Bulk DivVar Analysis'!$J$62,"Pass","Fail"),"")</f>
        <v/>
      </c>
      <c r="I3025" s="338" t="str">
        <f t="shared" si="49"/>
        <v/>
      </c>
      <c r="J3025" s="339"/>
      <c r="K3025" s="339"/>
      <c r="L3025" s="339"/>
      <c r="M3025" s="339"/>
      <c r="N3025" s="339"/>
      <c r="O3025" s="339"/>
      <c r="P3025" s="339"/>
      <c r="Q3025" s="339"/>
    </row>
    <row r="3026" spans="1:17" ht="13.5" customHeight="1">
      <c r="A3026" s="481"/>
      <c r="B3026" s="481"/>
      <c r="C3026" s="481"/>
      <c r="D3026" s="481"/>
      <c r="E3026" s="481"/>
      <c r="F3026" s="339"/>
      <c r="G3026" s="340" t="str">
        <f>IF(ISNUMBER(E3026),E3026/'Bulk DivVar Analysis'!$I$60,"")</f>
        <v/>
      </c>
      <c r="H3026" s="338" t="str">
        <f>IF(ISNUMBER(E3026), IF(G3026&gt;'Bulk DivVar Analysis'!$J$62,"Pass","Fail"),"")</f>
        <v/>
      </c>
      <c r="I3026" s="338" t="str">
        <f t="shared" si="49"/>
        <v/>
      </c>
      <c r="J3026" s="339"/>
      <c r="K3026" s="339"/>
      <c r="L3026" s="339"/>
      <c r="M3026" s="339"/>
      <c r="N3026" s="339"/>
      <c r="O3026" s="339"/>
      <c r="P3026" s="339"/>
      <c r="Q3026" s="339"/>
    </row>
    <row r="3027" spans="1:17" ht="13.5" customHeight="1">
      <c r="A3027" s="481"/>
      <c r="B3027" s="481"/>
      <c r="C3027" s="481"/>
      <c r="D3027" s="481"/>
      <c r="E3027" s="481"/>
      <c r="F3027" s="339"/>
      <c r="G3027" s="340" t="str">
        <f>IF(ISNUMBER(E3027),E3027/'Bulk DivVar Analysis'!$I$60,"")</f>
        <v/>
      </c>
      <c r="H3027" s="338" t="str">
        <f>IF(ISNUMBER(E3027), IF(G3027&gt;'Bulk DivVar Analysis'!$J$62,"Pass","Fail"),"")</f>
        <v/>
      </c>
      <c r="I3027" s="338" t="str">
        <f t="shared" si="49"/>
        <v/>
      </c>
      <c r="J3027" s="339"/>
      <c r="K3027" s="339"/>
      <c r="L3027" s="339"/>
      <c r="M3027" s="339"/>
      <c r="N3027" s="339"/>
      <c r="O3027" s="339"/>
      <c r="P3027" s="339"/>
      <c r="Q3027" s="339"/>
    </row>
    <row r="3028" spans="1:17" ht="13.5" customHeight="1">
      <c r="A3028" s="481"/>
      <c r="B3028" s="481"/>
      <c r="C3028" s="481"/>
      <c r="D3028" s="481"/>
      <c r="E3028" s="481"/>
      <c r="F3028" s="339"/>
      <c r="G3028" s="340" t="str">
        <f>IF(ISNUMBER(E3028),E3028/'Bulk DivVar Analysis'!$I$60,"")</f>
        <v/>
      </c>
      <c r="H3028" s="338" t="str">
        <f>IF(ISNUMBER(E3028), IF(G3028&gt;'Bulk DivVar Analysis'!$J$62,"Pass","Fail"),"")</f>
        <v/>
      </c>
      <c r="I3028" s="338" t="str">
        <f t="shared" si="49"/>
        <v/>
      </c>
      <c r="J3028" s="339"/>
      <c r="K3028" s="339"/>
      <c r="L3028" s="339"/>
      <c r="M3028" s="339"/>
      <c r="N3028" s="339"/>
      <c r="O3028" s="339"/>
      <c r="P3028" s="339"/>
      <c r="Q3028" s="339"/>
    </row>
    <row r="3029" spans="1:17" ht="13.5" customHeight="1">
      <c r="A3029" s="481"/>
      <c r="B3029" s="481"/>
      <c r="C3029" s="481"/>
      <c r="D3029" s="481"/>
      <c r="E3029" s="481"/>
      <c r="F3029" s="339"/>
      <c r="G3029" s="340" t="str">
        <f>IF(ISNUMBER(E3029),E3029/'Bulk DivVar Analysis'!$I$60,"")</f>
        <v/>
      </c>
      <c r="H3029" s="338" t="str">
        <f>IF(ISNUMBER(E3029), IF(G3029&gt;'Bulk DivVar Analysis'!$J$62,"Pass","Fail"),"")</f>
        <v/>
      </c>
      <c r="I3029" s="338" t="str">
        <f t="shared" si="49"/>
        <v/>
      </c>
      <c r="J3029" s="339"/>
      <c r="K3029" s="339"/>
      <c r="L3029" s="339"/>
      <c r="M3029" s="339"/>
      <c r="N3029" s="339"/>
      <c r="O3029" s="339"/>
      <c r="P3029" s="339"/>
      <c r="Q3029" s="339"/>
    </row>
    <row r="3030" spans="1:17" ht="13.5" customHeight="1">
      <c r="A3030" s="481"/>
      <c r="B3030" s="481"/>
      <c r="C3030" s="481"/>
      <c r="D3030" s="481"/>
      <c r="E3030" s="481"/>
      <c r="F3030" s="339"/>
      <c r="G3030" s="340" t="str">
        <f>IF(ISNUMBER(E3030),E3030/'Bulk DivVar Analysis'!$I$60,"")</f>
        <v/>
      </c>
      <c r="H3030" s="338" t="str">
        <f>IF(ISNUMBER(E3030), IF(G3030&gt;'Bulk DivVar Analysis'!$J$62,"Pass","Fail"),"")</f>
        <v/>
      </c>
      <c r="I3030" s="338" t="str">
        <f t="shared" si="49"/>
        <v/>
      </c>
      <c r="J3030" s="339"/>
      <c r="K3030" s="339"/>
      <c r="L3030" s="339"/>
      <c r="M3030" s="339"/>
      <c r="N3030" s="339"/>
      <c r="O3030" s="339"/>
      <c r="P3030" s="339"/>
      <c r="Q3030" s="339"/>
    </row>
    <row r="3031" spans="1:17" ht="13.5" customHeight="1">
      <c r="A3031" s="481"/>
      <c r="B3031" s="481"/>
      <c r="C3031" s="481"/>
      <c r="D3031" s="481"/>
      <c r="E3031" s="481"/>
      <c r="F3031" s="339"/>
      <c r="G3031" s="340" t="str">
        <f>IF(ISNUMBER(E3031),E3031/'Bulk DivVar Analysis'!$I$60,"")</f>
        <v/>
      </c>
      <c r="H3031" s="338" t="str">
        <f>IF(ISNUMBER(E3031), IF(G3031&gt;'Bulk DivVar Analysis'!$J$62,"Pass","Fail"),"")</f>
        <v/>
      </c>
      <c r="I3031" s="338" t="str">
        <f t="shared" si="49"/>
        <v/>
      </c>
      <c r="J3031" s="339"/>
      <c r="K3031" s="339"/>
      <c r="L3031" s="339"/>
      <c r="M3031" s="339"/>
      <c r="N3031" s="339"/>
      <c r="O3031" s="339"/>
      <c r="P3031" s="339"/>
      <c r="Q3031" s="339"/>
    </row>
    <row r="3032" spans="1:17" ht="13.5" customHeight="1">
      <c r="A3032" s="481"/>
      <c r="B3032" s="481"/>
      <c r="C3032" s="481"/>
      <c r="D3032" s="481"/>
      <c r="E3032" s="481"/>
      <c r="F3032" s="339"/>
      <c r="G3032" s="340" t="str">
        <f>IF(ISNUMBER(E3032),E3032/'Bulk DivVar Analysis'!$I$60,"")</f>
        <v/>
      </c>
      <c r="H3032" s="338" t="str">
        <f>IF(ISNUMBER(E3032), IF(G3032&gt;'Bulk DivVar Analysis'!$J$62,"Pass","Fail"),"")</f>
        <v/>
      </c>
      <c r="I3032" s="338" t="str">
        <f t="shared" si="49"/>
        <v/>
      </c>
      <c r="J3032" s="339"/>
      <c r="K3032" s="339"/>
      <c r="L3032" s="339"/>
      <c r="M3032" s="339"/>
      <c r="N3032" s="339"/>
      <c r="O3032" s="339"/>
      <c r="P3032" s="339"/>
      <c r="Q3032" s="339"/>
    </row>
    <row r="3033" spans="1:17" ht="13.5" customHeight="1">
      <c r="A3033" s="481"/>
      <c r="B3033" s="481"/>
      <c r="C3033" s="481"/>
      <c r="D3033" s="481"/>
      <c r="E3033" s="481"/>
      <c r="F3033" s="339"/>
      <c r="G3033" s="340" t="str">
        <f>IF(ISNUMBER(E3033),E3033/'Bulk DivVar Analysis'!$I$60,"")</f>
        <v/>
      </c>
      <c r="H3033" s="338" t="str">
        <f>IF(ISNUMBER(E3033), IF(G3033&gt;'Bulk DivVar Analysis'!$J$62,"Pass","Fail"),"")</f>
        <v/>
      </c>
      <c r="I3033" s="338" t="str">
        <f t="shared" si="49"/>
        <v/>
      </c>
      <c r="J3033" s="339"/>
      <c r="K3033" s="339"/>
      <c r="L3033" s="339"/>
      <c r="M3033" s="339"/>
      <c r="N3033" s="339"/>
      <c r="O3033" s="339"/>
      <c r="P3033" s="339"/>
      <c r="Q3033" s="339"/>
    </row>
    <row r="3034" spans="1:17" ht="13.5" customHeight="1">
      <c r="A3034" s="481"/>
      <c r="B3034" s="481"/>
      <c r="C3034" s="481"/>
      <c r="D3034" s="481"/>
      <c r="E3034" s="481"/>
      <c r="F3034" s="339"/>
      <c r="G3034" s="340" t="str">
        <f>IF(ISNUMBER(E3034),E3034/'Bulk DivVar Analysis'!$I$60,"")</f>
        <v/>
      </c>
      <c r="H3034" s="338" t="str">
        <f>IF(ISNUMBER(E3034), IF(G3034&gt;'Bulk DivVar Analysis'!$J$62,"Pass","Fail"),"")</f>
        <v/>
      </c>
      <c r="I3034" s="338" t="str">
        <f t="shared" si="49"/>
        <v/>
      </c>
      <c r="J3034" s="339"/>
      <c r="K3034" s="339"/>
      <c r="L3034" s="339"/>
      <c r="M3034" s="339"/>
      <c r="N3034" s="339"/>
      <c r="O3034" s="339"/>
      <c r="P3034" s="339"/>
      <c r="Q3034" s="339"/>
    </row>
    <row r="3035" spans="1:17" ht="13.5" customHeight="1">
      <c r="A3035" s="481"/>
      <c r="B3035" s="481"/>
      <c r="C3035" s="481"/>
      <c r="D3035" s="481"/>
      <c r="E3035" s="481"/>
      <c r="F3035" s="339"/>
      <c r="G3035" s="340" t="str">
        <f>IF(ISNUMBER(E3035),E3035/'Bulk DivVar Analysis'!$I$60,"")</f>
        <v/>
      </c>
      <c r="H3035" s="338" t="str">
        <f>IF(ISNUMBER(E3035), IF(G3035&gt;'Bulk DivVar Analysis'!$J$62,"Pass","Fail"),"")</f>
        <v/>
      </c>
      <c r="I3035" s="338" t="str">
        <f t="shared" si="49"/>
        <v/>
      </c>
      <c r="J3035" s="339"/>
      <c r="K3035" s="339"/>
      <c r="L3035" s="339"/>
      <c r="M3035" s="339"/>
      <c r="N3035" s="339"/>
      <c r="O3035" s="339"/>
      <c r="P3035" s="339"/>
      <c r="Q3035" s="339"/>
    </row>
    <row r="3036" spans="1:17" ht="13.5" customHeight="1">
      <c r="A3036" s="481"/>
      <c r="B3036" s="481"/>
      <c r="C3036" s="481"/>
      <c r="D3036" s="481"/>
      <c r="E3036" s="481"/>
      <c r="F3036" s="339"/>
      <c r="G3036" s="340" t="str">
        <f>IF(ISNUMBER(E3036),E3036/'Bulk DivVar Analysis'!$I$60,"")</f>
        <v/>
      </c>
      <c r="H3036" s="338" t="str">
        <f>IF(ISNUMBER(E3036), IF(G3036&gt;'Bulk DivVar Analysis'!$J$62,"Pass","Fail"),"")</f>
        <v/>
      </c>
      <c r="I3036" s="338" t="str">
        <f t="shared" si="49"/>
        <v/>
      </c>
      <c r="J3036" s="339"/>
      <c r="K3036" s="339"/>
      <c r="L3036" s="339"/>
      <c r="M3036" s="339"/>
      <c r="N3036" s="339"/>
      <c r="O3036" s="339"/>
      <c r="P3036" s="339"/>
      <c r="Q3036" s="339"/>
    </row>
    <row r="3037" spans="1:17" ht="13.5" customHeight="1">
      <c r="A3037" s="481"/>
      <c r="B3037" s="481"/>
      <c r="C3037" s="481"/>
      <c r="D3037" s="481"/>
      <c r="E3037" s="481"/>
      <c r="F3037" s="339"/>
      <c r="G3037" s="340" t="str">
        <f>IF(ISNUMBER(E3037),E3037/'Bulk DivVar Analysis'!$I$60,"")</f>
        <v/>
      </c>
      <c r="H3037" s="338" t="str">
        <f>IF(ISNUMBER(E3037), IF(G3037&gt;'Bulk DivVar Analysis'!$J$62,"Pass","Fail"),"")</f>
        <v/>
      </c>
      <c r="I3037" s="338" t="str">
        <f t="shared" si="49"/>
        <v/>
      </c>
      <c r="J3037" s="339"/>
      <c r="K3037" s="339"/>
      <c r="L3037" s="339"/>
      <c r="M3037" s="339"/>
      <c r="N3037" s="339"/>
      <c r="O3037" s="339"/>
      <c r="P3037" s="339"/>
      <c r="Q3037" s="339"/>
    </row>
    <row r="3038" spans="1:17" ht="13.5" customHeight="1">
      <c r="A3038" s="481"/>
      <c r="B3038" s="481"/>
      <c r="C3038" s="481"/>
      <c r="D3038" s="481"/>
      <c r="E3038" s="481"/>
      <c r="F3038" s="339"/>
      <c r="G3038" s="340" t="str">
        <f>IF(ISNUMBER(E3038),E3038/'Bulk DivVar Analysis'!$I$60,"")</f>
        <v/>
      </c>
      <c r="H3038" s="338" t="str">
        <f>IF(ISNUMBER(E3038), IF(G3038&gt;'Bulk DivVar Analysis'!$J$62,"Pass","Fail"),"")</f>
        <v/>
      </c>
      <c r="I3038" s="338" t="str">
        <f t="shared" si="49"/>
        <v/>
      </c>
      <c r="J3038" s="339"/>
      <c r="K3038" s="339"/>
      <c r="L3038" s="339"/>
      <c r="M3038" s="339"/>
      <c r="N3038" s="339"/>
      <c r="O3038" s="339"/>
      <c r="P3038" s="339"/>
      <c r="Q3038" s="339"/>
    </row>
    <row r="3039" spans="1:17" ht="13.5" customHeight="1">
      <c r="A3039" s="481"/>
      <c r="B3039" s="481"/>
      <c r="C3039" s="481"/>
      <c r="D3039" s="481"/>
      <c r="E3039" s="481"/>
      <c r="F3039" s="339"/>
      <c r="G3039" s="340" t="str">
        <f>IF(ISNUMBER(E3039),E3039/'Bulk DivVar Analysis'!$I$60,"")</f>
        <v/>
      </c>
      <c r="H3039" s="338" t="str">
        <f>IF(ISNUMBER(E3039), IF(G3039&gt;'Bulk DivVar Analysis'!$J$62,"Pass","Fail"),"")</f>
        <v/>
      </c>
      <c r="I3039" s="338" t="str">
        <f t="shared" si="49"/>
        <v/>
      </c>
      <c r="J3039" s="339"/>
      <c r="K3039" s="339"/>
      <c r="L3039" s="339"/>
      <c r="M3039" s="339"/>
      <c r="N3039" s="339"/>
      <c r="O3039" s="339"/>
      <c r="P3039" s="339"/>
      <c r="Q3039" s="339"/>
    </row>
    <row r="3040" spans="1:17" ht="13.5" customHeight="1">
      <c r="A3040" s="481"/>
      <c r="B3040" s="481"/>
      <c r="C3040" s="481"/>
      <c r="D3040" s="481"/>
      <c r="E3040" s="481"/>
      <c r="F3040" s="339"/>
      <c r="G3040" s="340" t="str">
        <f>IF(ISNUMBER(E3040),E3040/'Bulk DivVar Analysis'!$I$60,"")</f>
        <v/>
      </c>
      <c r="H3040" s="338" t="str">
        <f>IF(ISNUMBER(E3040), IF(G3040&gt;'Bulk DivVar Analysis'!$J$62,"Pass","Fail"),"")</f>
        <v/>
      </c>
      <c r="I3040" s="338" t="str">
        <f t="shared" si="49"/>
        <v/>
      </c>
      <c r="J3040" s="339"/>
      <c r="K3040" s="339"/>
      <c r="L3040" s="339"/>
      <c r="M3040" s="339"/>
      <c r="N3040" s="339"/>
      <c r="O3040" s="339"/>
      <c r="P3040" s="339"/>
      <c r="Q3040" s="339"/>
    </row>
    <row r="3041" spans="1:17" ht="13.5" customHeight="1">
      <c r="A3041" s="481"/>
      <c r="B3041" s="481"/>
      <c r="C3041" s="481"/>
      <c r="D3041" s="481"/>
      <c r="E3041" s="481"/>
      <c r="F3041" s="339"/>
      <c r="G3041" s="340" t="str">
        <f>IF(ISNUMBER(E3041),E3041/'Bulk DivVar Analysis'!$I$60,"")</f>
        <v/>
      </c>
      <c r="H3041" s="338" t="str">
        <f>IF(ISNUMBER(E3041), IF(G3041&gt;'Bulk DivVar Analysis'!$J$62,"Pass","Fail"),"")</f>
        <v/>
      </c>
      <c r="I3041" s="338" t="str">
        <f t="shared" si="49"/>
        <v/>
      </c>
      <c r="J3041" s="339"/>
      <c r="K3041" s="339"/>
      <c r="L3041" s="339"/>
      <c r="M3041" s="339"/>
      <c r="N3041" s="339"/>
      <c r="O3041" s="339"/>
      <c r="P3041" s="339"/>
      <c r="Q3041" s="339"/>
    </row>
    <row r="3042" spans="1:17" ht="13.5" customHeight="1">
      <c r="A3042" s="481"/>
      <c r="B3042" s="481"/>
      <c r="C3042" s="481"/>
      <c r="D3042" s="481"/>
      <c r="E3042" s="481"/>
      <c r="F3042" s="339"/>
      <c r="G3042" s="340" t="str">
        <f>IF(ISNUMBER(E3042),E3042/'Bulk DivVar Analysis'!$I$60,"")</f>
        <v/>
      </c>
      <c r="H3042" s="338" t="str">
        <f>IF(ISNUMBER(E3042), IF(G3042&gt;'Bulk DivVar Analysis'!$J$62,"Pass","Fail"),"")</f>
        <v/>
      </c>
      <c r="I3042" s="338" t="str">
        <f t="shared" si="49"/>
        <v/>
      </c>
      <c r="J3042" s="339"/>
      <c r="K3042" s="339"/>
      <c r="L3042" s="339"/>
      <c r="M3042" s="339"/>
      <c r="N3042" s="339"/>
      <c r="O3042" s="339"/>
      <c r="P3042" s="339"/>
      <c r="Q3042" s="339"/>
    </row>
    <row r="3043" spans="1:17" ht="13.5" customHeight="1">
      <c r="A3043" s="481"/>
      <c r="B3043" s="481"/>
      <c r="C3043" s="481"/>
      <c r="D3043" s="481"/>
      <c r="E3043" s="481"/>
      <c r="F3043" s="339"/>
      <c r="G3043" s="340" t="str">
        <f>IF(ISNUMBER(E3043),E3043/'Bulk DivVar Analysis'!$I$60,"")</f>
        <v/>
      </c>
      <c r="H3043" s="338" t="str">
        <f>IF(ISNUMBER(E3043), IF(G3043&gt;'Bulk DivVar Analysis'!$J$62,"Pass","Fail"),"")</f>
        <v/>
      </c>
      <c r="I3043" s="338" t="str">
        <f t="shared" si="49"/>
        <v/>
      </c>
      <c r="J3043" s="339"/>
      <c r="K3043" s="339"/>
      <c r="L3043" s="339"/>
      <c r="M3043" s="339"/>
      <c r="N3043" s="339"/>
      <c r="O3043" s="339"/>
      <c r="P3043" s="339"/>
      <c r="Q3043" s="339"/>
    </row>
    <row r="3044" spans="1:17" ht="13.5" customHeight="1">
      <c r="A3044" s="481"/>
      <c r="B3044" s="481"/>
      <c r="C3044" s="481"/>
      <c r="D3044" s="481"/>
      <c r="E3044" s="481"/>
      <c r="F3044" s="339"/>
      <c r="G3044" s="340" t="str">
        <f>IF(ISNUMBER(E3044),E3044/'Bulk DivVar Analysis'!$I$60,"")</f>
        <v/>
      </c>
      <c r="H3044" s="338" t="str">
        <f>IF(ISNUMBER(E3044), IF(G3044&gt;'Bulk DivVar Analysis'!$J$62,"Pass","Fail"),"")</f>
        <v/>
      </c>
      <c r="I3044" s="338" t="str">
        <f t="shared" si="49"/>
        <v/>
      </c>
      <c r="J3044" s="339"/>
      <c r="K3044" s="339"/>
      <c r="L3044" s="339"/>
      <c r="M3044" s="339"/>
      <c r="N3044" s="339"/>
      <c r="O3044" s="339"/>
      <c r="P3044" s="339"/>
      <c r="Q3044" s="339"/>
    </row>
    <row r="3045" spans="1:17" ht="13.5" customHeight="1">
      <c r="A3045" s="481"/>
      <c r="B3045" s="481"/>
      <c r="C3045" s="481"/>
      <c r="D3045" s="481"/>
      <c r="E3045" s="481"/>
      <c r="F3045" s="339"/>
      <c r="G3045" s="340" t="str">
        <f>IF(ISNUMBER(E3045),E3045/'Bulk DivVar Analysis'!$I$60,"")</f>
        <v/>
      </c>
      <c r="H3045" s="338" t="str">
        <f>IF(ISNUMBER(E3045), IF(G3045&gt;'Bulk DivVar Analysis'!$J$62,"Pass","Fail"),"")</f>
        <v/>
      </c>
      <c r="I3045" s="338" t="str">
        <f t="shared" si="49"/>
        <v/>
      </c>
      <c r="J3045" s="339"/>
      <c r="K3045" s="339"/>
      <c r="L3045" s="339"/>
      <c r="M3045" s="339"/>
      <c r="N3045" s="339"/>
      <c r="O3045" s="339"/>
      <c r="P3045" s="339"/>
      <c r="Q3045" s="339"/>
    </row>
    <row r="3046" spans="1:17" ht="13.5" customHeight="1">
      <c r="A3046" s="481"/>
      <c r="B3046" s="481"/>
      <c r="C3046" s="481"/>
      <c r="D3046" s="481"/>
      <c r="E3046" s="481"/>
      <c r="F3046" s="339"/>
      <c r="G3046" s="340" t="str">
        <f>IF(ISNUMBER(E3046),E3046/'Bulk DivVar Analysis'!$I$60,"")</f>
        <v/>
      </c>
      <c r="H3046" s="338" t="str">
        <f>IF(ISNUMBER(E3046), IF(G3046&gt;'Bulk DivVar Analysis'!$J$62,"Pass","Fail"),"")</f>
        <v/>
      </c>
      <c r="I3046" s="338" t="str">
        <f t="shared" si="49"/>
        <v/>
      </c>
      <c r="J3046" s="339"/>
      <c r="K3046" s="339"/>
      <c r="L3046" s="339"/>
      <c r="M3046" s="339"/>
      <c r="N3046" s="339"/>
      <c r="O3046" s="339"/>
      <c r="P3046" s="339"/>
      <c r="Q3046" s="339"/>
    </row>
    <row r="3047" spans="1:17" ht="13.5" customHeight="1">
      <c r="A3047" s="481"/>
      <c r="B3047" s="481"/>
      <c r="C3047" s="481"/>
      <c r="D3047" s="481"/>
      <c r="E3047" s="481"/>
      <c r="F3047" s="339"/>
      <c r="G3047" s="340" t="str">
        <f>IF(ISNUMBER(E3047),E3047/'Bulk DivVar Analysis'!$I$60,"")</f>
        <v/>
      </c>
      <c r="H3047" s="338" t="str">
        <f>IF(ISNUMBER(E3047), IF(G3047&gt;'Bulk DivVar Analysis'!$J$62,"Pass","Fail"),"")</f>
        <v/>
      </c>
      <c r="I3047" s="338" t="str">
        <f t="shared" si="49"/>
        <v/>
      </c>
      <c r="J3047" s="339"/>
      <c r="K3047" s="339"/>
      <c r="L3047" s="339"/>
      <c r="M3047" s="339"/>
      <c r="N3047" s="339"/>
      <c r="O3047" s="339"/>
      <c r="P3047" s="339"/>
      <c r="Q3047" s="339"/>
    </row>
    <row r="3048" spans="1:17" ht="13.5" customHeight="1">
      <c r="A3048" s="481"/>
      <c r="B3048" s="481"/>
      <c r="C3048" s="481"/>
      <c r="D3048" s="481"/>
      <c r="E3048" s="481"/>
      <c r="F3048" s="339"/>
      <c r="G3048" s="340" t="str">
        <f>IF(ISNUMBER(E3048),E3048/'Bulk DivVar Analysis'!$I$60,"")</f>
        <v/>
      </c>
      <c r="H3048" s="338" t="str">
        <f>IF(ISNUMBER(E3048), IF(G3048&gt;'Bulk DivVar Analysis'!$J$62,"Pass","Fail"),"")</f>
        <v/>
      </c>
      <c r="I3048" s="338" t="str">
        <f t="shared" si="49"/>
        <v/>
      </c>
      <c r="J3048" s="339"/>
      <c r="K3048" s="339"/>
      <c r="L3048" s="339"/>
      <c r="M3048" s="339"/>
      <c r="N3048" s="339"/>
      <c r="O3048" s="339"/>
      <c r="P3048" s="339"/>
      <c r="Q3048" s="339"/>
    </row>
    <row r="3049" spans="1:17" ht="13.5" customHeight="1">
      <c r="A3049" s="481"/>
      <c r="B3049" s="481"/>
      <c r="C3049" s="481"/>
      <c r="D3049" s="481"/>
      <c r="E3049" s="481"/>
      <c r="F3049" s="339"/>
      <c r="G3049" s="340" t="str">
        <f>IF(ISNUMBER(E3049),E3049/'Bulk DivVar Analysis'!$I$60,"")</f>
        <v/>
      </c>
      <c r="H3049" s="338" t="str">
        <f>IF(ISNUMBER(E3049), IF(G3049&gt;'Bulk DivVar Analysis'!$J$62,"Pass","Fail"),"")</f>
        <v/>
      </c>
      <c r="I3049" s="338" t="str">
        <f t="shared" si="49"/>
        <v/>
      </c>
      <c r="J3049" s="339"/>
      <c r="K3049" s="339"/>
      <c r="L3049" s="339"/>
      <c r="M3049" s="339"/>
      <c r="N3049" s="339"/>
      <c r="O3049" s="339"/>
      <c r="P3049" s="339"/>
      <c r="Q3049" s="339"/>
    </row>
    <row r="3050" spans="1:17" ht="13.5" customHeight="1">
      <c r="A3050" s="481"/>
      <c r="B3050" s="481"/>
      <c r="C3050" s="481"/>
      <c r="D3050" s="481"/>
      <c r="E3050" s="481"/>
      <c r="F3050" s="339"/>
      <c r="G3050" s="340" t="str">
        <f>IF(ISNUMBER(E3050),E3050/'Bulk DivVar Analysis'!$I$60,"")</f>
        <v/>
      </c>
      <c r="H3050" s="338" t="str">
        <f>IF(ISNUMBER(E3050), IF(G3050&gt;'Bulk DivVar Analysis'!$J$62,"Pass","Fail"),"")</f>
        <v/>
      </c>
      <c r="I3050" s="338" t="str">
        <f t="shared" si="49"/>
        <v/>
      </c>
      <c r="J3050" s="339"/>
      <c r="K3050" s="339"/>
      <c r="L3050" s="339"/>
      <c r="M3050" s="339"/>
      <c r="N3050" s="339"/>
      <c r="O3050" s="339"/>
      <c r="P3050" s="339"/>
      <c r="Q3050" s="339"/>
    </row>
    <row r="3051" spans="1:17" ht="13.5" customHeight="1">
      <c r="A3051" s="481"/>
      <c r="B3051" s="481"/>
      <c r="C3051" s="481"/>
      <c r="D3051" s="481"/>
      <c r="E3051" s="481"/>
      <c r="F3051" s="339"/>
      <c r="G3051" s="340" t="str">
        <f>IF(ISNUMBER(E3051),E3051/'Bulk DivVar Analysis'!$I$60,"")</f>
        <v/>
      </c>
      <c r="H3051" s="338" t="str">
        <f>IF(ISNUMBER(E3051), IF(G3051&gt;'Bulk DivVar Analysis'!$J$62,"Pass","Fail"),"")</f>
        <v/>
      </c>
      <c r="I3051" s="338" t="str">
        <f t="shared" si="49"/>
        <v/>
      </c>
      <c r="J3051" s="339"/>
      <c r="K3051" s="339"/>
      <c r="L3051" s="339"/>
      <c r="M3051" s="339"/>
      <c r="N3051" s="339"/>
      <c r="O3051" s="339"/>
      <c r="P3051" s="339"/>
      <c r="Q3051" s="339"/>
    </row>
    <row r="3052" spans="1:17" ht="13.5" customHeight="1">
      <c r="A3052" s="481"/>
      <c r="B3052" s="481"/>
      <c r="C3052" s="481"/>
      <c r="D3052" s="481"/>
      <c r="E3052" s="481"/>
      <c r="F3052" s="339"/>
      <c r="G3052" s="340" t="str">
        <f>IF(ISNUMBER(E3052),E3052/'Bulk DivVar Analysis'!$I$60,"")</f>
        <v/>
      </c>
      <c r="H3052" s="338" t="str">
        <f>IF(ISNUMBER(E3052), IF(G3052&gt;'Bulk DivVar Analysis'!$J$62,"Pass","Fail"),"")</f>
        <v/>
      </c>
      <c r="I3052" s="338" t="str">
        <f t="shared" si="49"/>
        <v/>
      </c>
      <c r="J3052" s="339"/>
      <c r="K3052" s="339"/>
      <c r="L3052" s="339"/>
      <c r="M3052" s="339"/>
      <c r="N3052" s="339"/>
      <c r="O3052" s="339"/>
      <c r="P3052" s="339"/>
      <c r="Q3052" s="339"/>
    </row>
    <row r="3053" spans="1:17" ht="13.5" customHeight="1">
      <c r="A3053" s="481"/>
      <c r="B3053" s="481"/>
      <c r="C3053" s="481"/>
      <c r="D3053" s="481"/>
      <c r="E3053" s="481"/>
      <c r="F3053" s="339"/>
      <c r="G3053" s="340" t="str">
        <f>IF(ISNUMBER(E3053),E3053/'Bulk DivVar Analysis'!$I$60,"")</f>
        <v/>
      </c>
      <c r="H3053" s="338" t="str">
        <f>IF(ISNUMBER(E3053), IF(G3053&gt;'Bulk DivVar Analysis'!$J$62,"Pass","Fail"),"")</f>
        <v/>
      </c>
      <c r="I3053" s="338" t="str">
        <f t="shared" si="49"/>
        <v/>
      </c>
      <c r="J3053" s="339"/>
      <c r="K3053" s="339"/>
      <c r="L3053" s="339"/>
      <c r="M3053" s="339"/>
      <c r="N3053" s="339"/>
      <c r="O3053" s="339"/>
      <c r="P3053" s="339"/>
      <c r="Q3053" s="339"/>
    </row>
    <row r="3054" spans="1:17" ht="13.5" customHeight="1">
      <c r="A3054" s="481"/>
      <c r="B3054" s="481"/>
      <c r="C3054" s="481"/>
      <c r="D3054" s="481"/>
      <c r="E3054" s="481"/>
      <c r="F3054" s="339"/>
      <c r="G3054" s="340" t="str">
        <f>IF(ISNUMBER(E3054),E3054/'Bulk DivVar Analysis'!$I$60,"")</f>
        <v/>
      </c>
      <c r="H3054" s="338" t="str">
        <f>IF(ISNUMBER(E3054), IF(G3054&gt;'Bulk DivVar Analysis'!$J$62,"Pass","Fail"),"")</f>
        <v/>
      </c>
      <c r="I3054" s="338" t="str">
        <f t="shared" si="49"/>
        <v/>
      </c>
      <c r="J3054" s="339"/>
      <c r="K3054" s="339"/>
      <c r="L3054" s="339"/>
      <c r="M3054" s="339"/>
      <c r="N3054" s="339"/>
      <c r="O3054" s="339"/>
      <c r="P3054" s="339"/>
      <c r="Q3054" s="339"/>
    </row>
    <row r="3055" spans="1:17" ht="13.5" customHeight="1">
      <c r="A3055" s="481"/>
      <c r="B3055" s="481"/>
      <c r="C3055" s="481"/>
      <c r="D3055" s="481"/>
      <c r="E3055" s="481"/>
      <c r="F3055" s="339"/>
      <c r="G3055" s="340" t="str">
        <f>IF(ISNUMBER(E3055),E3055/'Bulk DivVar Analysis'!$I$60,"")</f>
        <v/>
      </c>
      <c r="H3055" s="338" t="str">
        <f>IF(ISNUMBER(E3055), IF(G3055&gt;'Bulk DivVar Analysis'!$J$62,"Pass","Fail"),"")</f>
        <v/>
      </c>
      <c r="I3055" s="338" t="str">
        <f t="shared" si="49"/>
        <v/>
      </c>
      <c r="J3055" s="339"/>
      <c r="K3055" s="339"/>
      <c r="L3055" s="339"/>
      <c r="M3055" s="339"/>
      <c r="N3055" s="339"/>
      <c r="O3055" s="339"/>
      <c r="P3055" s="339"/>
      <c r="Q3055" s="339"/>
    </row>
    <row r="3056" spans="1:17" ht="13.5" customHeight="1">
      <c r="A3056" s="481"/>
      <c r="B3056" s="481"/>
      <c r="C3056" s="481"/>
      <c r="D3056" s="481"/>
      <c r="E3056" s="481"/>
      <c r="F3056" s="339"/>
      <c r="G3056" s="340" t="str">
        <f>IF(ISNUMBER(E3056),E3056/'Bulk DivVar Analysis'!$I$60,"")</f>
        <v/>
      </c>
      <c r="H3056" s="338" t="str">
        <f>IF(ISNUMBER(E3056), IF(G3056&gt;'Bulk DivVar Analysis'!$J$62,"Pass","Fail"),"")</f>
        <v/>
      </c>
      <c r="I3056" s="338" t="str">
        <f t="shared" si="49"/>
        <v/>
      </c>
      <c r="J3056" s="339"/>
      <c r="K3056" s="339"/>
      <c r="L3056" s="339"/>
      <c r="M3056" s="339"/>
      <c r="N3056" s="339"/>
      <c r="O3056" s="339"/>
      <c r="P3056" s="339"/>
      <c r="Q3056" s="339"/>
    </row>
    <row r="3057" spans="1:17" ht="13.5" customHeight="1">
      <c r="A3057" s="481"/>
      <c r="B3057" s="481"/>
      <c r="C3057" s="481"/>
      <c r="D3057" s="481"/>
      <c r="E3057" s="481"/>
      <c r="F3057" s="339"/>
      <c r="G3057" s="340" t="str">
        <f>IF(ISNUMBER(E3057),E3057/'Bulk DivVar Analysis'!$I$60,"")</f>
        <v/>
      </c>
      <c r="H3057" s="338" t="str">
        <f>IF(ISNUMBER(E3057), IF(G3057&gt;'Bulk DivVar Analysis'!$J$62,"Pass","Fail"),"")</f>
        <v/>
      </c>
      <c r="I3057" s="338" t="str">
        <f t="shared" si="49"/>
        <v/>
      </c>
      <c r="J3057" s="339"/>
      <c r="K3057" s="339"/>
      <c r="L3057" s="339"/>
      <c r="M3057" s="339"/>
      <c r="N3057" s="339"/>
      <c r="O3057" s="339"/>
      <c r="P3057" s="339"/>
      <c r="Q3057" s="339"/>
    </row>
    <row r="3058" spans="1:17" ht="13.5" customHeight="1">
      <c r="A3058" s="481"/>
      <c r="B3058" s="481"/>
      <c r="C3058" s="481"/>
      <c r="D3058" s="481"/>
      <c r="E3058" s="481"/>
      <c r="F3058" s="339"/>
      <c r="G3058" s="340" t="str">
        <f>IF(ISNUMBER(E3058),E3058/'Bulk DivVar Analysis'!$I$60,"")</f>
        <v/>
      </c>
      <c r="H3058" s="338" t="str">
        <f>IF(ISNUMBER(E3058), IF(G3058&gt;'Bulk DivVar Analysis'!$J$62,"Pass","Fail"),"")</f>
        <v/>
      </c>
      <c r="I3058" s="338" t="str">
        <f t="shared" si="49"/>
        <v/>
      </c>
      <c r="J3058" s="339"/>
      <c r="K3058" s="339"/>
      <c r="L3058" s="339"/>
      <c r="M3058" s="339"/>
      <c r="N3058" s="339"/>
      <c r="O3058" s="339"/>
      <c r="P3058" s="339"/>
      <c r="Q3058" s="339"/>
    </row>
    <row r="3059" spans="1:17" ht="13.5" customHeight="1">
      <c r="A3059" s="481"/>
      <c r="B3059" s="481"/>
      <c r="C3059" s="481"/>
      <c r="D3059" s="481"/>
      <c r="E3059" s="481"/>
      <c r="F3059" s="339"/>
      <c r="G3059" s="340" t="str">
        <f>IF(ISNUMBER(E3059),E3059/'Bulk DivVar Analysis'!$I$60,"")</f>
        <v/>
      </c>
      <c r="H3059" s="338" t="str">
        <f>IF(ISNUMBER(E3059), IF(G3059&gt;'Bulk DivVar Analysis'!$J$62,"Pass","Fail"),"")</f>
        <v/>
      </c>
      <c r="I3059" s="338" t="str">
        <f t="shared" si="49"/>
        <v/>
      </c>
      <c r="J3059" s="339"/>
      <c r="K3059" s="339"/>
      <c r="L3059" s="339"/>
      <c r="M3059" s="339"/>
      <c r="N3059" s="339"/>
      <c r="O3059" s="339"/>
      <c r="P3059" s="339"/>
      <c r="Q3059" s="339"/>
    </row>
    <row r="3060" spans="1:17" ht="13.5" customHeight="1">
      <c r="A3060" s="481"/>
      <c r="B3060" s="481"/>
      <c r="C3060" s="481"/>
      <c r="D3060" s="481"/>
      <c r="E3060" s="481"/>
      <c r="F3060" s="339"/>
      <c r="G3060" s="340" t="str">
        <f>IF(ISNUMBER(E3060),E3060/'Bulk DivVar Analysis'!$I$60,"")</f>
        <v/>
      </c>
      <c r="H3060" s="338" t="str">
        <f>IF(ISNUMBER(E3060), IF(G3060&gt;'Bulk DivVar Analysis'!$J$62,"Pass","Fail"),"")</f>
        <v/>
      </c>
      <c r="I3060" s="338" t="str">
        <f t="shared" si="49"/>
        <v/>
      </c>
      <c r="J3060" s="339"/>
      <c r="K3060" s="339"/>
      <c r="L3060" s="339"/>
      <c r="M3060" s="339"/>
      <c r="N3060" s="339"/>
      <c r="O3060" s="339"/>
      <c r="P3060" s="339"/>
      <c r="Q3060" s="339"/>
    </row>
    <row r="3061" spans="1:17" ht="13.5" customHeight="1">
      <c r="A3061" s="481"/>
      <c r="B3061" s="481"/>
      <c r="C3061" s="481"/>
      <c r="D3061" s="481"/>
      <c r="E3061" s="481"/>
      <c r="F3061" s="339"/>
      <c r="G3061" s="340" t="str">
        <f>IF(ISNUMBER(E3061),E3061/'Bulk DivVar Analysis'!$I$60,"")</f>
        <v/>
      </c>
      <c r="H3061" s="338" t="str">
        <f>IF(ISNUMBER(E3061), IF(G3061&gt;'Bulk DivVar Analysis'!$J$62,"Pass","Fail"),"")</f>
        <v/>
      </c>
      <c r="I3061" s="338" t="str">
        <f t="shared" si="49"/>
        <v/>
      </c>
      <c r="J3061" s="339"/>
      <c r="K3061" s="339"/>
      <c r="L3061" s="339"/>
      <c r="M3061" s="339"/>
      <c r="N3061" s="339"/>
      <c r="O3061" s="339"/>
      <c r="P3061" s="339"/>
      <c r="Q3061" s="339"/>
    </row>
    <row r="3062" spans="1:17" ht="13.5" customHeight="1">
      <c r="A3062" s="481"/>
      <c r="B3062" s="481"/>
      <c r="C3062" s="481"/>
      <c r="D3062" s="481"/>
      <c r="E3062" s="481"/>
      <c r="F3062" s="339"/>
      <c r="G3062" s="340" t="str">
        <f>IF(ISNUMBER(E3062),E3062/'Bulk DivVar Analysis'!$I$60,"")</f>
        <v/>
      </c>
      <c r="H3062" s="338" t="str">
        <f>IF(ISNUMBER(E3062), IF(G3062&gt;'Bulk DivVar Analysis'!$J$62,"Pass","Fail"),"")</f>
        <v/>
      </c>
      <c r="I3062" s="338" t="str">
        <f t="shared" si="49"/>
        <v/>
      </c>
      <c r="J3062" s="339"/>
      <c r="K3062" s="339"/>
      <c r="L3062" s="339"/>
      <c r="M3062" s="339"/>
      <c r="N3062" s="339"/>
      <c r="O3062" s="339"/>
      <c r="P3062" s="339"/>
      <c r="Q3062" s="339"/>
    </row>
    <row r="3063" spans="1:17" ht="13.5" customHeight="1">
      <c r="A3063" s="481"/>
      <c r="B3063" s="481"/>
      <c r="C3063" s="481"/>
      <c r="D3063" s="481"/>
      <c r="E3063" s="481"/>
      <c r="F3063" s="339"/>
      <c r="G3063" s="340" t="str">
        <f>IF(ISNUMBER(E3063),E3063/'Bulk DivVar Analysis'!$I$60,"")</f>
        <v/>
      </c>
      <c r="H3063" s="338" t="str">
        <f>IF(ISNUMBER(E3063), IF(G3063&gt;'Bulk DivVar Analysis'!$J$62,"Pass","Fail"),"")</f>
        <v/>
      </c>
      <c r="I3063" s="338" t="str">
        <f t="shared" si="49"/>
        <v/>
      </c>
      <c r="J3063" s="339"/>
      <c r="K3063" s="339"/>
      <c r="L3063" s="339"/>
      <c r="M3063" s="339"/>
      <c r="N3063" s="339"/>
      <c r="O3063" s="339"/>
      <c r="P3063" s="339"/>
      <c r="Q3063" s="339"/>
    </row>
    <row r="3064" spans="1:17" ht="13.5" customHeight="1">
      <c r="A3064" s="481"/>
      <c r="B3064" s="481"/>
      <c r="C3064" s="481"/>
      <c r="D3064" s="481"/>
      <c r="E3064" s="481"/>
      <c r="F3064" s="339"/>
      <c r="G3064" s="340" t="str">
        <f>IF(ISNUMBER(E3064),E3064/'Bulk DivVar Analysis'!$I$60,"")</f>
        <v/>
      </c>
      <c r="H3064" s="338" t="str">
        <f>IF(ISNUMBER(E3064), IF(G3064&gt;'Bulk DivVar Analysis'!$J$62,"Pass","Fail"),"")</f>
        <v/>
      </c>
      <c r="I3064" s="338" t="str">
        <f t="shared" si="49"/>
        <v/>
      </c>
      <c r="J3064" s="339"/>
      <c r="K3064" s="339"/>
      <c r="L3064" s="339"/>
      <c r="M3064" s="339"/>
      <c r="N3064" s="339"/>
      <c r="O3064" s="339"/>
      <c r="P3064" s="339"/>
      <c r="Q3064" s="339"/>
    </row>
    <row r="3065" spans="1:17" ht="13.5" customHeight="1">
      <c r="A3065" s="481"/>
      <c r="B3065" s="481"/>
      <c r="C3065" s="481"/>
      <c r="D3065" s="481"/>
      <c r="E3065" s="481"/>
      <c r="F3065" s="339"/>
      <c r="G3065" s="340" t="str">
        <f>IF(ISNUMBER(E3065),E3065/'Bulk DivVar Analysis'!$I$60,"")</f>
        <v/>
      </c>
      <c r="H3065" s="338" t="str">
        <f>IF(ISNUMBER(E3065), IF(G3065&gt;'Bulk DivVar Analysis'!$J$62,"Pass","Fail"),"")</f>
        <v/>
      </c>
      <c r="I3065" s="338" t="str">
        <f t="shared" si="49"/>
        <v/>
      </c>
      <c r="J3065" s="339"/>
      <c r="K3065" s="339"/>
      <c r="L3065" s="339"/>
      <c r="M3065" s="339"/>
      <c r="N3065" s="339"/>
      <c r="O3065" s="339"/>
      <c r="P3065" s="339"/>
      <c r="Q3065" s="339"/>
    </row>
    <row r="3066" spans="1:17" ht="13.5" customHeight="1">
      <c r="A3066" s="481"/>
      <c r="B3066" s="481"/>
      <c r="C3066" s="481"/>
      <c r="D3066" s="481"/>
      <c r="E3066" s="481"/>
      <c r="F3066" s="339"/>
      <c r="G3066" s="340" t="str">
        <f>IF(ISNUMBER(E3066),E3066/'Bulk DivVar Analysis'!$I$60,"")</f>
        <v/>
      </c>
      <c r="H3066" s="338" t="str">
        <f>IF(ISNUMBER(E3066), IF(G3066&gt;'Bulk DivVar Analysis'!$J$62,"Pass","Fail"),"")</f>
        <v/>
      </c>
      <c r="I3066" s="338" t="str">
        <f t="shared" si="49"/>
        <v/>
      </c>
      <c r="J3066" s="339"/>
      <c r="K3066" s="339"/>
      <c r="L3066" s="339"/>
      <c r="M3066" s="339"/>
      <c r="N3066" s="339"/>
      <c r="O3066" s="339"/>
      <c r="P3066" s="339"/>
      <c r="Q3066" s="339"/>
    </row>
    <row r="3067" spans="1:17" ht="13.5" customHeight="1">
      <c r="A3067" s="481"/>
      <c r="B3067" s="481"/>
      <c r="C3067" s="481"/>
      <c r="D3067" s="481"/>
      <c r="E3067" s="481"/>
      <c r="F3067" s="339"/>
      <c r="G3067" s="340" t="str">
        <f>IF(ISNUMBER(E3067),E3067/'Bulk DivVar Analysis'!$I$60,"")</f>
        <v/>
      </c>
      <c r="H3067" s="338" t="str">
        <f>IF(ISNUMBER(E3067), IF(G3067&gt;'Bulk DivVar Analysis'!$J$62,"Pass","Fail"),"")</f>
        <v/>
      </c>
      <c r="I3067" s="338" t="str">
        <f t="shared" si="49"/>
        <v/>
      </c>
      <c r="J3067" s="339"/>
      <c r="K3067" s="339"/>
      <c r="L3067" s="339"/>
      <c r="M3067" s="339"/>
      <c r="N3067" s="339"/>
      <c r="O3067" s="339"/>
      <c r="P3067" s="339"/>
      <c r="Q3067" s="339"/>
    </row>
    <row r="3068" spans="1:17" ht="13.5" customHeight="1">
      <c r="A3068" s="481"/>
      <c r="B3068" s="481"/>
      <c r="C3068" s="481"/>
      <c r="D3068" s="481"/>
      <c r="E3068" s="481"/>
      <c r="F3068" s="339"/>
      <c r="G3068" s="340" t="str">
        <f>IF(ISNUMBER(E3068),E3068/'Bulk DivVar Analysis'!$I$60,"")</f>
        <v/>
      </c>
      <c r="H3068" s="338" t="str">
        <f>IF(ISNUMBER(E3068), IF(G3068&gt;'Bulk DivVar Analysis'!$J$62,"Pass","Fail"),"")</f>
        <v/>
      </c>
      <c r="I3068" s="338" t="str">
        <f t="shared" si="49"/>
        <v/>
      </c>
      <c r="J3068" s="339"/>
      <c r="K3068" s="339"/>
      <c r="L3068" s="339"/>
      <c r="M3068" s="339"/>
      <c r="N3068" s="339"/>
      <c r="O3068" s="339"/>
      <c r="P3068" s="339"/>
      <c r="Q3068" s="339"/>
    </row>
    <row r="3069" spans="1:17" ht="13.5" customHeight="1">
      <c r="A3069" s="481"/>
      <c r="B3069" s="481"/>
      <c r="C3069" s="481"/>
      <c r="D3069" s="481"/>
      <c r="E3069" s="481"/>
      <c r="F3069" s="339"/>
      <c r="G3069" s="340" t="str">
        <f>IF(ISNUMBER(E3069),E3069/'Bulk DivVar Analysis'!$I$60,"")</f>
        <v/>
      </c>
      <c r="H3069" s="338" t="str">
        <f>IF(ISNUMBER(E3069), IF(G3069&gt;'Bulk DivVar Analysis'!$J$62,"Pass","Fail"),"")</f>
        <v/>
      </c>
      <c r="I3069" s="338" t="str">
        <f t="shared" si="49"/>
        <v/>
      </c>
      <c r="J3069" s="339"/>
      <c r="K3069" s="339"/>
      <c r="L3069" s="339"/>
      <c r="M3069" s="339"/>
      <c r="N3069" s="339"/>
      <c r="O3069" s="339"/>
      <c r="P3069" s="339"/>
      <c r="Q3069" s="339"/>
    </row>
    <row r="3070" spans="1:17" ht="13.5" customHeight="1">
      <c r="A3070" s="481"/>
      <c r="B3070" s="481"/>
      <c r="C3070" s="481"/>
      <c r="D3070" s="481"/>
      <c r="E3070" s="481"/>
      <c r="F3070" s="339"/>
      <c r="G3070" s="340" t="str">
        <f>IF(ISNUMBER(E3070),E3070/'Bulk DivVar Analysis'!$I$60,"")</f>
        <v/>
      </c>
      <c r="H3070" s="338" t="str">
        <f>IF(ISNUMBER(E3070), IF(G3070&gt;'Bulk DivVar Analysis'!$J$62,"Pass","Fail"),"")</f>
        <v/>
      </c>
      <c r="I3070" s="338" t="str">
        <f t="shared" si="49"/>
        <v/>
      </c>
      <c r="J3070" s="339"/>
      <c r="K3070" s="339"/>
      <c r="L3070" s="339"/>
      <c r="M3070" s="339"/>
      <c r="N3070" s="339"/>
      <c r="O3070" s="339"/>
      <c r="P3070" s="339"/>
      <c r="Q3070" s="339"/>
    </row>
    <row r="3071" spans="1:17" ht="13.5" customHeight="1">
      <c r="A3071" s="481"/>
      <c r="B3071" s="481"/>
      <c r="C3071" s="481"/>
      <c r="D3071" s="481"/>
      <c r="E3071" s="481"/>
      <c r="F3071" s="339"/>
      <c r="G3071" s="340" t="str">
        <f>IF(ISNUMBER(E3071),E3071/'Bulk DivVar Analysis'!$I$60,"")</f>
        <v/>
      </c>
      <c r="H3071" s="338" t="str">
        <f>IF(ISNUMBER(E3071), IF(G3071&gt;'Bulk DivVar Analysis'!$J$62,"Pass","Fail"),"")</f>
        <v/>
      </c>
      <c r="I3071" s="338" t="str">
        <f t="shared" si="49"/>
        <v/>
      </c>
      <c r="J3071" s="339"/>
      <c r="K3071" s="339"/>
      <c r="L3071" s="339"/>
      <c r="M3071" s="339"/>
      <c r="N3071" s="339"/>
      <c r="O3071" s="339"/>
      <c r="P3071" s="339"/>
      <c r="Q3071" s="339"/>
    </row>
    <row r="3072" spans="1:17" ht="13.5" customHeight="1">
      <c r="A3072" s="481"/>
      <c r="B3072" s="481"/>
      <c r="C3072" s="481"/>
      <c r="D3072" s="481"/>
      <c r="E3072" s="481"/>
      <c r="F3072" s="339"/>
      <c r="G3072" s="340" t="str">
        <f>IF(ISNUMBER(E3072),E3072/'Bulk DivVar Analysis'!$I$60,"")</f>
        <v/>
      </c>
      <c r="H3072" s="338" t="str">
        <f>IF(ISNUMBER(E3072), IF(G3072&gt;'Bulk DivVar Analysis'!$J$62,"Pass","Fail"),"")</f>
        <v/>
      </c>
      <c r="I3072" s="338" t="str">
        <f t="shared" si="49"/>
        <v/>
      </c>
      <c r="J3072" s="339"/>
      <c r="K3072" s="339"/>
      <c r="L3072" s="339"/>
      <c r="M3072" s="339"/>
      <c r="N3072" s="339"/>
      <c r="O3072" s="339"/>
      <c r="P3072" s="339"/>
      <c r="Q3072" s="339"/>
    </row>
    <row r="3073" spans="1:17" ht="13.5" customHeight="1">
      <c r="A3073" s="481"/>
      <c r="B3073" s="481"/>
      <c r="C3073" s="481"/>
      <c r="D3073" s="481"/>
      <c r="E3073" s="481"/>
      <c r="F3073" s="339"/>
      <c r="G3073" s="340" t="str">
        <f>IF(ISNUMBER(E3073),E3073/'Bulk DivVar Analysis'!$I$60,"")</f>
        <v/>
      </c>
      <c r="H3073" s="338" t="str">
        <f>IF(ISNUMBER(E3073), IF(G3073&gt;'Bulk DivVar Analysis'!$J$62,"Pass","Fail"),"")</f>
        <v/>
      </c>
      <c r="I3073" s="338" t="str">
        <f t="shared" si="49"/>
        <v/>
      </c>
      <c r="J3073" s="339"/>
      <c r="K3073" s="339"/>
      <c r="L3073" s="339"/>
      <c r="M3073" s="339"/>
      <c r="N3073" s="339"/>
      <c r="O3073" s="339"/>
      <c r="P3073" s="339"/>
      <c r="Q3073" s="339"/>
    </row>
    <row r="3074" spans="1:17" ht="13.5" customHeight="1">
      <c r="A3074" s="481"/>
      <c r="B3074" s="481"/>
      <c r="C3074" s="481"/>
      <c r="D3074" s="481"/>
      <c r="E3074" s="481"/>
      <c r="F3074" s="339"/>
      <c r="G3074" s="340" t="str">
        <f>IF(ISNUMBER(E3074),E3074/'Bulk DivVar Analysis'!$I$60,"")</f>
        <v/>
      </c>
      <c r="H3074" s="338" t="str">
        <f>IF(ISNUMBER(E3074), IF(G3074&gt;'Bulk DivVar Analysis'!$J$62,"Pass","Fail"),"")</f>
        <v/>
      </c>
      <c r="I3074" s="338" t="str">
        <f t="shared" si="49"/>
        <v/>
      </c>
      <c r="J3074" s="339"/>
      <c r="K3074" s="339"/>
      <c r="L3074" s="339"/>
      <c r="M3074" s="339"/>
      <c r="N3074" s="339"/>
      <c r="O3074" s="339"/>
      <c r="P3074" s="339"/>
      <c r="Q3074" s="339"/>
    </row>
    <row r="3075" spans="1:17" ht="13.5" customHeight="1">
      <c r="A3075" s="481"/>
      <c r="B3075" s="481"/>
      <c r="C3075" s="481"/>
      <c r="D3075" s="481"/>
      <c r="E3075" s="481"/>
      <c r="F3075" s="339"/>
      <c r="G3075" s="340" t="str">
        <f>IF(ISNUMBER(E3075),E3075/'Bulk DivVar Analysis'!$I$60,"")</f>
        <v/>
      </c>
      <c r="H3075" s="338" t="str">
        <f>IF(ISNUMBER(E3075), IF(G3075&gt;'Bulk DivVar Analysis'!$J$62,"Pass","Fail"),"")</f>
        <v/>
      </c>
      <c r="I3075" s="338" t="str">
        <f t="shared" ref="I3075:I3138" si="50">_xlfn.TEXTJOIN("_",TRUE,B3075,C3075)</f>
        <v/>
      </c>
      <c r="J3075" s="339"/>
      <c r="K3075" s="339"/>
      <c r="L3075" s="339"/>
      <c r="M3075" s="339"/>
      <c r="N3075" s="339"/>
      <c r="O3075" s="339"/>
      <c r="P3075" s="339"/>
      <c r="Q3075" s="339"/>
    </row>
    <row r="3076" spans="1:17" ht="13.5" customHeight="1">
      <c r="A3076" s="481"/>
      <c r="B3076" s="481"/>
      <c r="C3076" s="481"/>
      <c r="D3076" s="481"/>
      <c r="E3076" s="481"/>
      <c r="F3076" s="339"/>
      <c r="G3076" s="340" t="str">
        <f>IF(ISNUMBER(E3076),E3076/'Bulk DivVar Analysis'!$I$60,"")</f>
        <v/>
      </c>
      <c r="H3076" s="338" t="str">
        <f>IF(ISNUMBER(E3076), IF(G3076&gt;'Bulk DivVar Analysis'!$J$62,"Pass","Fail"),"")</f>
        <v/>
      </c>
      <c r="I3076" s="338" t="str">
        <f t="shared" si="50"/>
        <v/>
      </c>
      <c r="J3076" s="339"/>
      <c r="K3076" s="339"/>
      <c r="L3076" s="339"/>
      <c r="M3076" s="339"/>
      <c r="N3076" s="339"/>
      <c r="O3076" s="339"/>
      <c r="P3076" s="339"/>
      <c r="Q3076" s="339"/>
    </row>
    <row r="3077" spans="1:17" ht="13.5" customHeight="1">
      <c r="A3077" s="481"/>
      <c r="B3077" s="481"/>
      <c r="C3077" s="481"/>
      <c r="D3077" s="481"/>
      <c r="E3077" s="481"/>
      <c r="F3077" s="339"/>
      <c r="G3077" s="340" t="str">
        <f>IF(ISNUMBER(E3077),E3077/'Bulk DivVar Analysis'!$I$60,"")</f>
        <v/>
      </c>
      <c r="H3077" s="338" t="str">
        <f>IF(ISNUMBER(E3077), IF(G3077&gt;'Bulk DivVar Analysis'!$J$62,"Pass","Fail"),"")</f>
        <v/>
      </c>
      <c r="I3077" s="338" t="str">
        <f t="shared" si="50"/>
        <v/>
      </c>
      <c r="J3077" s="339"/>
      <c r="K3077" s="339"/>
      <c r="L3077" s="339"/>
      <c r="M3077" s="339"/>
      <c r="N3077" s="339"/>
      <c r="O3077" s="339"/>
      <c r="P3077" s="339"/>
      <c r="Q3077" s="339"/>
    </row>
    <row r="3078" spans="1:17" ht="13.5" customHeight="1">
      <c r="A3078" s="481"/>
      <c r="B3078" s="481"/>
      <c r="C3078" s="481"/>
      <c r="D3078" s="481"/>
      <c r="E3078" s="481"/>
      <c r="F3078" s="339"/>
      <c r="G3078" s="340" t="str">
        <f>IF(ISNUMBER(E3078),E3078/'Bulk DivVar Analysis'!$I$60,"")</f>
        <v/>
      </c>
      <c r="H3078" s="338" t="str">
        <f>IF(ISNUMBER(E3078), IF(G3078&gt;'Bulk DivVar Analysis'!$J$62,"Pass","Fail"),"")</f>
        <v/>
      </c>
      <c r="I3078" s="338" t="str">
        <f t="shared" si="50"/>
        <v/>
      </c>
      <c r="J3078" s="339"/>
      <c r="K3078" s="339"/>
      <c r="L3078" s="339"/>
      <c r="M3078" s="339"/>
      <c r="N3078" s="339"/>
      <c r="O3078" s="339"/>
      <c r="P3078" s="339"/>
      <c r="Q3078" s="339"/>
    </row>
    <row r="3079" spans="1:17" ht="13.5" customHeight="1">
      <c r="A3079" s="481"/>
      <c r="B3079" s="481"/>
      <c r="C3079" s="481"/>
      <c r="D3079" s="481"/>
      <c r="E3079" s="481"/>
      <c r="F3079" s="339"/>
      <c r="G3079" s="340" t="str">
        <f>IF(ISNUMBER(E3079),E3079/'Bulk DivVar Analysis'!$I$60,"")</f>
        <v/>
      </c>
      <c r="H3079" s="338" t="str">
        <f>IF(ISNUMBER(E3079), IF(G3079&gt;'Bulk DivVar Analysis'!$J$62,"Pass","Fail"),"")</f>
        <v/>
      </c>
      <c r="I3079" s="338" t="str">
        <f t="shared" si="50"/>
        <v/>
      </c>
      <c r="J3079" s="339"/>
      <c r="K3079" s="339"/>
      <c r="L3079" s="339"/>
      <c r="M3079" s="339"/>
      <c r="N3079" s="339"/>
      <c r="O3079" s="339"/>
      <c r="P3079" s="339"/>
      <c r="Q3079" s="339"/>
    </row>
    <row r="3080" spans="1:17" ht="13.5" customHeight="1">
      <c r="A3080" s="481"/>
      <c r="B3080" s="481"/>
      <c r="C3080" s="481"/>
      <c r="D3080" s="481"/>
      <c r="E3080" s="481"/>
      <c r="F3080" s="339"/>
      <c r="G3080" s="340" t="str">
        <f>IF(ISNUMBER(E3080),E3080/'Bulk DivVar Analysis'!$I$60,"")</f>
        <v/>
      </c>
      <c r="H3080" s="338" t="str">
        <f>IF(ISNUMBER(E3080), IF(G3080&gt;'Bulk DivVar Analysis'!$J$62,"Pass","Fail"),"")</f>
        <v/>
      </c>
      <c r="I3080" s="338" t="str">
        <f t="shared" si="50"/>
        <v/>
      </c>
      <c r="J3080" s="339"/>
      <c r="K3080" s="339"/>
      <c r="L3080" s="339"/>
      <c r="M3080" s="339"/>
      <c r="N3080" s="339"/>
      <c r="O3080" s="339"/>
      <c r="P3080" s="339"/>
      <c r="Q3080" s="339"/>
    </row>
    <row r="3081" spans="1:17" ht="13.5" customHeight="1">
      <c r="A3081" s="481"/>
      <c r="B3081" s="481"/>
      <c r="C3081" s="481"/>
      <c r="D3081" s="481"/>
      <c r="E3081" s="481"/>
      <c r="F3081" s="339"/>
      <c r="G3081" s="340" t="str">
        <f>IF(ISNUMBER(E3081),E3081/'Bulk DivVar Analysis'!$I$60,"")</f>
        <v/>
      </c>
      <c r="H3081" s="338" t="str">
        <f>IF(ISNUMBER(E3081), IF(G3081&gt;'Bulk DivVar Analysis'!$J$62,"Pass","Fail"),"")</f>
        <v/>
      </c>
      <c r="I3081" s="338" t="str">
        <f t="shared" si="50"/>
        <v/>
      </c>
      <c r="J3081" s="339"/>
      <c r="K3081" s="339"/>
      <c r="L3081" s="339"/>
      <c r="M3081" s="339"/>
      <c r="N3081" s="339"/>
      <c r="O3081" s="339"/>
      <c r="P3081" s="339"/>
      <c r="Q3081" s="339"/>
    </row>
    <row r="3082" spans="1:17" ht="13.5" customHeight="1">
      <c r="A3082" s="481"/>
      <c r="B3082" s="481"/>
      <c r="C3082" s="481"/>
      <c r="D3082" s="481"/>
      <c r="E3082" s="481"/>
      <c r="F3082" s="339"/>
      <c r="G3082" s="340" t="str">
        <f>IF(ISNUMBER(E3082),E3082/'Bulk DivVar Analysis'!$I$60,"")</f>
        <v/>
      </c>
      <c r="H3082" s="338" t="str">
        <f>IF(ISNUMBER(E3082), IF(G3082&gt;'Bulk DivVar Analysis'!$J$62,"Pass","Fail"),"")</f>
        <v/>
      </c>
      <c r="I3082" s="338" t="str">
        <f t="shared" si="50"/>
        <v/>
      </c>
      <c r="J3082" s="339"/>
      <c r="K3082" s="339"/>
      <c r="L3082" s="339"/>
      <c r="M3082" s="339"/>
      <c r="N3082" s="339"/>
      <c r="O3082" s="339"/>
      <c r="P3082" s="339"/>
      <c r="Q3082" s="339"/>
    </row>
    <row r="3083" spans="1:17" ht="13.5" customHeight="1">
      <c r="A3083" s="481"/>
      <c r="B3083" s="481"/>
      <c r="C3083" s="481"/>
      <c r="D3083" s="481"/>
      <c r="E3083" s="481"/>
      <c r="F3083" s="339"/>
      <c r="G3083" s="340" t="str">
        <f>IF(ISNUMBER(E3083),E3083/'Bulk DivVar Analysis'!$I$60,"")</f>
        <v/>
      </c>
      <c r="H3083" s="338" t="str">
        <f>IF(ISNUMBER(E3083), IF(G3083&gt;'Bulk DivVar Analysis'!$J$62,"Pass","Fail"),"")</f>
        <v/>
      </c>
      <c r="I3083" s="338" t="str">
        <f t="shared" si="50"/>
        <v/>
      </c>
      <c r="J3083" s="339"/>
      <c r="K3083" s="339"/>
      <c r="L3083" s="339"/>
      <c r="M3083" s="339"/>
      <c r="N3083" s="339"/>
      <c r="O3083" s="339"/>
      <c r="P3083" s="339"/>
      <c r="Q3083" s="339"/>
    </row>
    <row r="3084" spans="1:17" ht="13.5" customHeight="1">
      <c r="A3084" s="481"/>
      <c r="B3084" s="481"/>
      <c r="C3084" s="481"/>
      <c r="D3084" s="481"/>
      <c r="E3084" s="481"/>
      <c r="F3084" s="339"/>
      <c r="G3084" s="340" t="str">
        <f>IF(ISNUMBER(E3084),E3084/'Bulk DivVar Analysis'!$I$60,"")</f>
        <v/>
      </c>
      <c r="H3084" s="338" t="str">
        <f>IF(ISNUMBER(E3084), IF(G3084&gt;'Bulk DivVar Analysis'!$J$62,"Pass","Fail"),"")</f>
        <v/>
      </c>
      <c r="I3084" s="338" t="str">
        <f t="shared" si="50"/>
        <v/>
      </c>
      <c r="J3084" s="339"/>
      <c r="K3084" s="339"/>
      <c r="L3084" s="339"/>
      <c r="M3084" s="339"/>
      <c r="N3084" s="339"/>
      <c r="O3084" s="339"/>
      <c r="P3084" s="339"/>
      <c r="Q3084" s="339"/>
    </row>
    <row r="3085" spans="1:17" ht="13.5" customHeight="1">
      <c r="A3085" s="481"/>
      <c r="B3085" s="481"/>
      <c r="C3085" s="481"/>
      <c r="D3085" s="481"/>
      <c r="E3085" s="481"/>
      <c r="F3085" s="339"/>
      <c r="G3085" s="340" t="str">
        <f>IF(ISNUMBER(E3085),E3085/'Bulk DivVar Analysis'!$I$60,"")</f>
        <v/>
      </c>
      <c r="H3085" s="338" t="str">
        <f>IF(ISNUMBER(E3085), IF(G3085&gt;'Bulk DivVar Analysis'!$J$62,"Pass","Fail"),"")</f>
        <v/>
      </c>
      <c r="I3085" s="338" t="str">
        <f t="shared" si="50"/>
        <v/>
      </c>
      <c r="J3085" s="339"/>
      <c r="K3085" s="339"/>
      <c r="L3085" s="339"/>
      <c r="M3085" s="339"/>
      <c r="N3085" s="339"/>
      <c r="O3085" s="339"/>
      <c r="P3085" s="339"/>
      <c r="Q3085" s="339"/>
    </row>
    <row r="3086" spans="1:17" ht="13.5" customHeight="1">
      <c r="A3086" s="481"/>
      <c r="B3086" s="481"/>
      <c r="C3086" s="481"/>
      <c r="D3086" s="481"/>
      <c r="E3086" s="481"/>
      <c r="F3086" s="339"/>
      <c r="G3086" s="340" t="str">
        <f>IF(ISNUMBER(E3086),E3086/'Bulk DivVar Analysis'!$I$60,"")</f>
        <v/>
      </c>
      <c r="H3086" s="338" t="str">
        <f>IF(ISNUMBER(E3086), IF(G3086&gt;'Bulk DivVar Analysis'!$J$62,"Pass","Fail"),"")</f>
        <v/>
      </c>
      <c r="I3086" s="338" t="str">
        <f t="shared" si="50"/>
        <v/>
      </c>
      <c r="J3086" s="339"/>
      <c r="K3086" s="339"/>
      <c r="L3086" s="339"/>
      <c r="M3086" s="339"/>
      <c r="N3086" s="339"/>
      <c r="O3086" s="339"/>
      <c r="P3086" s="339"/>
      <c r="Q3086" s="339"/>
    </row>
    <row r="3087" spans="1:17" ht="13.5" customHeight="1">
      <c r="A3087" s="481"/>
      <c r="B3087" s="481"/>
      <c r="C3087" s="481"/>
      <c r="D3087" s="481"/>
      <c r="E3087" s="481"/>
      <c r="F3087" s="339"/>
      <c r="G3087" s="340" t="str">
        <f>IF(ISNUMBER(E3087),E3087/'Bulk DivVar Analysis'!$I$60,"")</f>
        <v/>
      </c>
      <c r="H3087" s="338" t="str">
        <f>IF(ISNUMBER(E3087), IF(G3087&gt;'Bulk DivVar Analysis'!$J$62,"Pass","Fail"),"")</f>
        <v/>
      </c>
      <c r="I3087" s="338" t="str">
        <f t="shared" si="50"/>
        <v/>
      </c>
      <c r="J3087" s="339"/>
      <c r="K3087" s="339"/>
      <c r="L3087" s="339"/>
      <c r="M3087" s="339"/>
      <c r="N3087" s="339"/>
      <c r="O3087" s="339"/>
      <c r="P3087" s="339"/>
      <c r="Q3087" s="339"/>
    </row>
    <row r="3088" spans="1:17" ht="13.5" customHeight="1">
      <c r="A3088" s="481"/>
      <c r="B3088" s="481"/>
      <c r="C3088" s="481"/>
      <c r="D3088" s="481"/>
      <c r="E3088" s="481"/>
      <c r="F3088" s="339"/>
      <c r="G3088" s="340" t="str">
        <f>IF(ISNUMBER(E3088),E3088/'Bulk DivVar Analysis'!$I$60,"")</f>
        <v/>
      </c>
      <c r="H3088" s="338" t="str">
        <f>IF(ISNUMBER(E3088), IF(G3088&gt;'Bulk DivVar Analysis'!$J$62,"Pass","Fail"),"")</f>
        <v/>
      </c>
      <c r="I3088" s="338" t="str">
        <f t="shared" si="50"/>
        <v/>
      </c>
      <c r="J3088" s="339"/>
      <c r="K3088" s="339"/>
      <c r="L3088" s="339"/>
      <c r="M3088" s="339"/>
      <c r="N3088" s="339"/>
      <c r="O3088" s="339"/>
      <c r="P3088" s="339"/>
      <c r="Q3088" s="339"/>
    </row>
    <row r="3089" spans="1:17" ht="13.5" customHeight="1">
      <c r="A3089" s="481"/>
      <c r="B3089" s="481"/>
      <c r="C3089" s="481"/>
      <c r="D3089" s="481"/>
      <c r="E3089" s="481"/>
      <c r="F3089" s="339"/>
      <c r="G3089" s="340" t="str">
        <f>IF(ISNUMBER(E3089),E3089/'Bulk DivVar Analysis'!$I$60,"")</f>
        <v/>
      </c>
      <c r="H3089" s="338" t="str">
        <f>IF(ISNUMBER(E3089), IF(G3089&gt;'Bulk DivVar Analysis'!$J$62,"Pass","Fail"),"")</f>
        <v/>
      </c>
      <c r="I3089" s="338" t="str">
        <f t="shared" si="50"/>
        <v/>
      </c>
      <c r="J3089" s="339"/>
      <c r="K3089" s="339"/>
      <c r="L3089" s="339"/>
      <c r="M3089" s="339"/>
      <c r="N3089" s="339"/>
      <c r="O3089" s="339"/>
      <c r="P3089" s="339"/>
      <c r="Q3089" s="339"/>
    </row>
    <row r="3090" spans="1:17" ht="13.5" customHeight="1">
      <c r="A3090" s="481"/>
      <c r="B3090" s="481"/>
      <c r="C3090" s="481"/>
      <c r="D3090" s="481"/>
      <c r="E3090" s="481"/>
      <c r="F3090" s="339"/>
      <c r="G3090" s="340" t="str">
        <f>IF(ISNUMBER(E3090),E3090/'Bulk DivVar Analysis'!$I$60,"")</f>
        <v/>
      </c>
      <c r="H3090" s="338" t="str">
        <f>IF(ISNUMBER(E3090), IF(G3090&gt;'Bulk DivVar Analysis'!$J$62,"Pass","Fail"),"")</f>
        <v/>
      </c>
      <c r="I3090" s="338" t="str">
        <f t="shared" si="50"/>
        <v/>
      </c>
      <c r="J3090" s="339"/>
      <c r="K3090" s="339"/>
      <c r="L3090" s="339"/>
      <c r="M3090" s="339"/>
      <c r="N3090" s="339"/>
      <c r="O3090" s="339"/>
      <c r="P3090" s="339"/>
      <c r="Q3090" s="339"/>
    </row>
    <row r="3091" spans="1:17" ht="13.5" customHeight="1">
      <c r="A3091" s="481"/>
      <c r="B3091" s="481"/>
      <c r="C3091" s="481"/>
      <c r="D3091" s="481"/>
      <c r="E3091" s="481"/>
      <c r="F3091" s="339"/>
      <c r="G3091" s="340" t="str">
        <f>IF(ISNUMBER(E3091),E3091/'Bulk DivVar Analysis'!$I$60,"")</f>
        <v/>
      </c>
      <c r="H3091" s="338" t="str">
        <f>IF(ISNUMBER(E3091), IF(G3091&gt;'Bulk DivVar Analysis'!$J$62,"Pass","Fail"),"")</f>
        <v/>
      </c>
      <c r="I3091" s="338" t="str">
        <f t="shared" si="50"/>
        <v/>
      </c>
      <c r="J3091" s="339"/>
      <c r="K3091" s="339"/>
      <c r="L3091" s="339"/>
      <c r="M3091" s="339"/>
      <c r="N3091" s="339"/>
      <c r="O3091" s="339"/>
      <c r="P3091" s="339"/>
      <c r="Q3091" s="339"/>
    </row>
    <row r="3092" spans="1:17" ht="13.5" customHeight="1">
      <c r="A3092" s="481"/>
      <c r="B3092" s="481"/>
      <c r="C3092" s="481"/>
      <c r="D3092" s="481"/>
      <c r="E3092" s="481"/>
      <c r="F3092" s="339"/>
      <c r="G3092" s="340" t="str">
        <f>IF(ISNUMBER(E3092),E3092/'Bulk DivVar Analysis'!$I$60,"")</f>
        <v/>
      </c>
      <c r="H3092" s="338" t="str">
        <f>IF(ISNUMBER(E3092), IF(G3092&gt;'Bulk DivVar Analysis'!$J$62,"Pass","Fail"),"")</f>
        <v/>
      </c>
      <c r="I3092" s="338" t="str">
        <f t="shared" si="50"/>
        <v/>
      </c>
      <c r="J3092" s="339"/>
      <c r="K3092" s="339"/>
      <c r="L3092" s="339"/>
      <c r="M3092" s="339"/>
      <c r="N3092" s="339"/>
      <c r="O3092" s="339"/>
      <c r="P3092" s="339"/>
      <c r="Q3092" s="339"/>
    </row>
    <row r="3093" spans="1:17" ht="13.5" customHeight="1">
      <c r="A3093" s="481"/>
      <c r="B3093" s="481"/>
      <c r="C3093" s="481"/>
      <c r="D3093" s="481"/>
      <c r="E3093" s="481"/>
      <c r="F3093" s="339"/>
      <c r="G3093" s="340" t="str">
        <f>IF(ISNUMBER(E3093),E3093/'Bulk DivVar Analysis'!$I$60,"")</f>
        <v/>
      </c>
      <c r="H3093" s="338" t="str">
        <f>IF(ISNUMBER(E3093), IF(G3093&gt;'Bulk DivVar Analysis'!$J$62,"Pass","Fail"),"")</f>
        <v/>
      </c>
      <c r="I3093" s="338" t="str">
        <f t="shared" si="50"/>
        <v/>
      </c>
      <c r="J3093" s="339"/>
      <c r="K3093" s="339"/>
      <c r="L3093" s="339"/>
      <c r="M3093" s="339"/>
      <c r="N3093" s="339"/>
      <c r="O3093" s="339"/>
      <c r="P3093" s="339"/>
      <c r="Q3093" s="339"/>
    </row>
    <row r="3094" spans="1:17" ht="13.5" customHeight="1">
      <c r="A3094" s="481"/>
      <c r="B3094" s="481"/>
      <c r="C3094" s="481"/>
      <c r="D3094" s="481"/>
      <c r="E3094" s="481"/>
      <c r="F3094" s="339"/>
      <c r="G3094" s="340" t="str">
        <f>IF(ISNUMBER(E3094),E3094/'Bulk DivVar Analysis'!$I$60,"")</f>
        <v/>
      </c>
      <c r="H3094" s="338" t="str">
        <f>IF(ISNUMBER(E3094), IF(G3094&gt;'Bulk DivVar Analysis'!$J$62,"Pass","Fail"),"")</f>
        <v/>
      </c>
      <c r="I3094" s="338" t="str">
        <f t="shared" si="50"/>
        <v/>
      </c>
      <c r="J3094" s="339"/>
      <c r="K3094" s="339"/>
      <c r="L3094" s="339"/>
      <c r="M3094" s="339"/>
      <c r="N3094" s="339"/>
      <c r="O3094" s="339"/>
      <c r="P3094" s="339"/>
      <c r="Q3094" s="339"/>
    </row>
    <row r="3095" spans="1:17" ht="13.5" customHeight="1">
      <c r="A3095" s="481"/>
      <c r="B3095" s="481"/>
      <c r="C3095" s="481"/>
      <c r="D3095" s="481"/>
      <c r="E3095" s="481"/>
      <c r="F3095" s="339"/>
      <c r="G3095" s="340" t="str">
        <f>IF(ISNUMBER(E3095),E3095/'Bulk DivVar Analysis'!$I$60,"")</f>
        <v/>
      </c>
      <c r="H3095" s="338" t="str">
        <f>IF(ISNUMBER(E3095), IF(G3095&gt;'Bulk DivVar Analysis'!$J$62,"Pass","Fail"),"")</f>
        <v/>
      </c>
      <c r="I3095" s="338" t="str">
        <f t="shared" si="50"/>
        <v/>
      </c>
      <c r="J3095" s="339"/>
      <c r="K3095" s="339"/>
      <c r="L3095" s="339"/>
      <c r="M3095" s="339"/>
      <c r="N3095" s="339"/>
      <c r="O3095" s="339"/>
      <c r="P3095" s="339"/>
      <c r="Q3095" s="339"/>
    </row>
    <row r="3096" spans="1:17" ht="13.5" customHeight="1">
      <c r="A3096" s="481"/>
      <c r="B3096" s="481"/>
      <c r="C3096" s="481"/>
      <c r="D3096" s="481"/>
      <c r="E3096" s="481"/>
      <c r="F3096" s="339"/>
      <c r="G3096" s="340" t="str">
        <f>IF(ISNUMBER(E3096),E3096/'Bulk DivVar Analysis'!$I$60,"")</f>
        <v/>
      </c>
      <c r="H3096" s="338" t="str">
        <f>IF(ISNUMBER(E3096), IF(G3096&gt;'Bulk DivVar Analysis'!$J$62,"Pass","Fail"),"")</f>
        <v/>
      </c>
      <c r="I3096" s="338" t="str">
        <f t="shared" si="50"/>
        <v/>
      </c>
      <c r="J3096" s="339"/>
      <c r="K3096" s="339"/>
      <c r="L3096" s="339"/>
      <c r="M3096" s="339"/>
      <c r="N3096" s="339"/>
      <c r="O3096" s="339"/>
      <c r="P3096" s="339"/>
      <c r="Q3096" s="339"/>
    </row>
    <row r="3097" spans="1:17" ht="13.5" customHeight="1">
      <c r="A3097" s="481"/>
      <c r="B3097" s="481"/>
      <c r="C3097" s="481"/>
      <c r="D3097" s="481"/>
      <c r="E3097" s="481"/>
      <c r="F3097" s="339"/>
      <c r="G3097" s="340" t="str">
        <f>IF(ISNUMBER(E3097),E3097/'Bulk DivVar Analysis'!$I$60,"")</f>
        <v/>
      </c>
      <c r="H3097" s="338" t="str">
        <f>IF(ISNUMBER(E3097), IF(G3097&gt;'Bulk DivVar Analysis'!$J$62,"Pass","Fail"),"")</f>
        <v/>
      </c>
      <c r="I3097" s="338" t="str">
        <f t="shared" si="50"/>
        <v/>
      </c>
      <c r="J3097" s="339"/>
      <c r="K3097" s="339"/>
      <c r="L3097" s="339"/>
      <c r="M3097" s="339"/>
      <c r="N3097" s="339"/>
      <c r="O3097" s="339"/>
      <c r="P3097" s="339"/>
      <c r="Q3097" s="339"/>
    </row>
    <row r="3098" spans="1:17" ht="13.5" customHeight="1">
      <c r="A3098" s="481"/>
      <c r="B3098" s="481"/>
      <c r="C3098" s="481"/>
      <c r="D3098" s="481"/>
      <c r="E3098" s="481"/>
      <c r="F3098" s="339"/>
      <c r="G3098" s="340" t="str">
        <f>IF(ISNUMBER(E3098),E3098/'Bulk DivVar Analysis'!$I$60,"")</f>
        <v/>
      </c>
      <c r="H3098" s="338" t="str">
        <f>IF(ISNUMBER(E3098), IF(G3098&gt;'Bulk DivVar Analysis'!$J$62,"Pass","Fail"),"")</f>
        <v/>
      </c>
      <c r="I3098" s="338" t="str">
        <f t="shared" si="50"/>
        <v/>
      </c>
      <c r="J3098" s="339"/>
      <c r="K3098" s="339"/>
      <c r="L3098" s="339"/>
      <c r="M3098" s="339"/>
      <c r="N3098" s="339"/>
      <c r="O3098" s="339"/>
      <c r="P3098" s="339"/>
      <c r="Q3098" s="339"/>
    </row>
    <row r="3099" spans="1:17" ht="13.5" customHeight="1">
      <c r="A3099" s="481"/>
      <c r="B3099" s="481"/>
      <c r="C3099" s="481"/>
      <c r="D3099" s="481"/>
      <c r="E3099" s="481"/>
      <c r="F3099" s="339"/>
      <c r="G3099" s="340" t="str">
        <f>IF(ISNUMBER(E3099),E3099/'Bulk DivVar Analysis'!$I$60,"")</f>
        <v/>
      </c>
      <c r="H3099" s="338" t="str">
        <f>IF(ISNUMBER(E3099), IF(G3099&gt;'Bulk DivVar Analysis'!$J$62,"Pass","Fail"),"")</f>
        <v/>
      </c>
      <c r="I3099" s="338" t="str">
        <f t="shared" si="50"/>
        <v/>
      </c>
      <c r="J3099" s="339"/>
      <c r="K3099" s="339"/>
      <c r="L3099" s="339"/>
      <c r="M3099" s="339"/>
      <c r="N3099" s="339"/>
      <c r="O3099" s="339"/>
      <c r="P3099" s="339"/>
      <c r="Q3099" s="339"/>
    </row>
    <row r="3100" spans="1:17" ht="13.5" customHeight="1">
      <c r="A3100" s="481"/>
      <c r="B3100" s="481"/>
      <c r="C3100" s="481"/>
      <c r="D3100" s="481"/>
      <c r="E3100" s="481"/>
      <c r="F3100" s="339"/>
      <c r="G3100" s="340" t="str">
        <f>IF(ISNUMBER(E3100),E3100/'Bulk DivVar Analysis'!$I$60,"")</f>
        <v/>
      </c>
      <c r="H3100" s="338" t="str">
        <f>IF(ISNUMBER(E3100), IF(G3100&gt;'Bulk DivVar Analysis'!$J$62,"Pass","Fail"),"")</f>
        <v/>
      </c>
      <c r="I3100" s="338" t="str">
        <f t="shared" si="50"/>
        <v/>
      </c>
      <c r="J3100" s="339"/>
      <c r="K3100" s="339"/>
      <c r="L3100" s="339"/>
      <c r="M3100" s="339"/>
      <c r="N3100" s="339"/>
      <c r="O3100" s="339"/>
      <c r="P3100" s="339"/>
      <c r="Q3100" s="339"/>
    </row>
    <row r="3101" spans="1:17" ht="13.5" customHeight="1">
      <c r="A3101" s="481"/>
      <c r="B3101" s="481"/>
      <c r="C3101" s="481"/>
      <c r="D3101" s="481"/>
      <c r="E3101" s="481"/>
      <c r="F3101" s="339"/>
      <c r="G3101" s="340" t="str">
        <f>IF(ISNUMBER(E3101),E3101/'Bulk DivVar Analysis'!$I$60,"")</f>
        <v/>
      </c>
      <c r="H3101" s="338" t="str">
        <f>IF(ISNUMBER(E3101), IF(G3101&gt;'Bulk DivVar Analysis'!$J$62,"Pass","Fail"),"")</f>
        <v/>
      </c>
      <c r="I3101" s="338" t="str">
        <f t="shared" si="50"/>
        <v/>
      </c>
      <c r="J3101" s="339"/>
      <c r="K3101" s="339"/>
      <c r="L3101" s="339"/>
      <c r="M3101" s="339"/>
      <c r="N3101" s="339"/>
      <c r="O3101" s="339"/>
      <c r="P3101" s="339"/>
      <c r="Q3101" s="339"/>
    </row>
    <row r="3102" spans="1:17" ht="13.5" customHeight="1">
      <c r="A3102" s="481"/>
      <c r="B3102" s="481"/>
      <c r="C3102" s="481"/>
      <c r="D3102" s="481"/>
      <c r="E3102" s="481"/>
      <c r="F3102" s="339"/>
      <c r="G3102" s="340" t="str">
        <f>IF(ISNUMBER(E3102),E3102/'Bulk DivVar Analysis'!$I$60,"")</f>
        <v/>
      </c>
      <c r="H3102" s="338" t="str">
        <f>IF(ISNUMBER(E3102), IF(G3102&gt;'Bulk DivVar Analysis'!$J$62,"Pass","Fail"),"")</f>
        <v/>
      </c>
      <c r="I3102" s="338" t="str">
        <f t="shared" si="50"/>
        <v/>
      </c>
      <c r="J3102" s="339"/>
      <c r="K3102" s="339"/>
      <c r="L3102" s="339"/>
      <c r="M3102" s="339"/>
      <c r="N3102" s="339"/>
      <c r="O3102" s="339"/>
      <c r="P3102" s="339"/>
      <c r="Q3102" s="339"/>
    </row>
    <row r="3103" spans="1:17" ht="13.5" customHeight="1">
      <c r="A3103" s="481"/>
      <c r="B3103" s="481"/>
      <c r="C3103" s="481"/>
      <c r="D3103" s="481"/>
      <c r="E3103" s="481"/>
      <c r="F3103" s="339"/>
      <c r="G3103" s="340" t="str">
        <f>IF(ISNUMBER(E3103),E3103/'Bulk DivVar Analysis'!$I$60,"")</f>
        <v/>
      </c>
      <c r="H3103" s="338" t="str">
        <f>IF(ISNUMBER(E3103), IF(G3103&gt;'Bulk DivVar Analysis'!$J$62,"Pass","Fail"),"")</f>
        <v/>
      </c>
      <c r="I3103" s="338" t="str">
        <f t="shared" si="50"/>
        <v/>
      </c>
      <c r="J3103" s="339"/>
      <c r="K3103" s="339"/>
      <c r="L3103" s="339"/>
      <c r="M3103" s="339"/>
      <c r="N3103" s="339"/>
      <c r="O3103" s="339"/>
      <c r="P3103" s="339"/>
      <c r="Q3103" s="339"/>
    </row>
    <row r="3104" spans="1:17" ht="13.5" customHeight="1">
      <c r="A3104" s="481"/>
      <c r="B3104" s="481"/>
      <c r="C3104" s="481"/>
      <c r="D3104" s="481"/>
      <c r="E3104" s="481"/>
      <c r="F3104" s="339"/>
      <c r="G3104" s="340" t="str">
        <f>IF(ISNUMBER(E3104),E3104/'Bulk DivVar Analysis'!$I$60,"")</f>
        <v/>
      </c>
      <c r="H3104" s="338" t="str">
        <f>IF(ISNUMBER(E3104), IF(G3104&gt;'Bulk DivVar Analysis'!$J$62,"Pass","Fail"),"")</f>
        <v/>
      </c>
      <c r="I3104" s="338" t="str">
        <f t="shared" si="50"/>
        <v/>
      </c>
      <c r="J3104" s="339"/>
      <c r="K3104" s="339"/>
      <c r="L3104" s="339"/>
      <c r="M3104" s="339"/>
      <c r="N3104" s="339"/>
      <c r="O3104" s="339"/>
      <c r="P3104" s="339"/>
      <c r="Q3104" s="339"/>
    </row>
    <row r="3105" spans="1:17" ht="13.5" customHeight="1">
      <c r="A3105" s="481"/>
      <c r="B3105" s="481"/>
      <c r="C3105" s="481"/>
      <c r="D3105" s="481"/>
      <c r="E3105" s="481"/>
      <c r="F3105" s="339"/>
      <c r="G3105" s="340" t="str">
        <f>IF(ISNUMBER(E3105),E3105/'Bulk DivVar Analysis'!$I$60,"")</f>
        <v/>
      </c>
      <c r="H3105" s="338" t="str">
        <f>IF(ISNUMBER(E3105), IF(G3105&gt;'Bulk DivVar Analysis'!$J$62,"Pass","Fail"),"")</f>
        <v/>
      </c>
      <c r="I3105" s="338" t="str">
        <f t="shared" si="50"/>
        <v/>
      </c>
      <c r="J3105" s="339"/>
      <c r="K3105" s="339"/>
      <c r="L3105" s="339"/>
      <c r="M3105" s="339"/>
      <c r="N3105" s="339"/>
      <c r="O3105" s="339"/>
      <c r="P3105" s="339"/>
      <c r="Q3105" s="339"/>
    </row>
    <row r="3106" spans="1:17" ht="13.5" customHeight="1">
      <c r="A3106" s="481"/>
      <c r="B3106" s="481"/>
      <c r="C3106" s="481"/>
      <c r="D3106" s="481"/>
      <c r="E3106" s="481"/>
      <c r="F3106" s="339"/>
      <c r="G3106" s="340" t="str">
        <f>IF(ISNUMBER(E3106),E3106/'Bulk DivVar Analysis'!$I$60,"")</f>
        <v/>
      </c>
      <c r="H3106" s="338" t="str">
        <f>IF(ISNUMBER(E3106), IF(G3106&gt;'Bulk DivVar Analysis'!$J$62,"Pass","Fail"),"")</f>
        <v/>
      </c>
      <c r="I3106" s="338" t="str">
        <f t="shared" si="50"/>
        <v/>
      </c>
      <c r="J3106" s="339"/>
      <c r="K3106" s="339"/>
      <c r="L3106" s="339"/>
      <c r="M3106" s="339"/>
      <c r="N3106" s="339"/>
      <c r="O3106" s="339"/>
      <c r="P3106" s="339"/>
      <c r="Q3106" s="339"/>
    </row>
    <row r="3107" spans="1:17" ht="13.5" customHeight="1">
      <c r="A3107" s="481"/>
      <c r="B3107" s="481"/>
      <c r="C3107" s="481"/>
      <c r="D3107" s="481"/>
      <c r="E3107" s="481"/>
      <c r="F3107" s="339"/>
      <c r="G3107" s="340" t="str">
        <f>IF(ISNUMBER(E3107),E3107/'Bulk DivVar Analysis'!$I$60,"")</f>
        <v/>
      </c>
      <c r="H3107" s="338" t="str">
        <f>IF(ISNUMBER(E3107), IF(G3107&gt;'Bulk DivVar Analysis'!$J$62,"Pass","Fail"),"")</f>
        <v/>
      </c>
      <c r="I3107" s="338" t="str">
        <f t="shared" si="50"/>
        <v/>
      </c>
      <c r="J3107" s="339"/>
      <c r="K3107" s="339"/>
      <c r="L3107" s="339"/>
      <c r="M3107" s="339"/>
      <c r="N3107" s="339"/>
      <c r="O3107" s="339"/>
      <c r="P3107" s="339"/>
      <c r="Q3107" s="339"/>
    </row>
    <row r="3108" spans="1:17" ht="13.5" customHeight="1">
      <c r="A3108" s="481"/>
      <c r="B3108" s="481"/>
      <c r="C3108" s="481"/>
      <c r="D3108" s="481"/>
      <c r="E3108" s="481"/>
      <c r="F3108" s="339"/>
      <c r="G3108" s="340" t="str">
        <f>IF(ISNUMBER(E3108),E3108/'Bulk DivVar Analysis'!$I$60,"")</f>
        <v/>
      </c>
      <c r="H3108" s="338" t="str">
        <f>IF(ISNUMBER(E3108), IF(G3108&gt;'Bulk DivVar Analysis'!$J$62,"Pass","Fail"),"")</f>
        <v/>
      </c>
      <c r="I3108" s="338" t="str">
        <f t="shared" si="50"/>
        <v/>
      </c>
      <c r="J3108" s="339"/>
      <c r="K3108" s="339"/>
      <c r="L3108" s="339"/>
      <c r="M3108" s="339"/>
      <c r="N3108" s="339"/>
      <c r="O3108" s="339"/>
      <c r="P3108" s="339"/>
      <c r="Q3108" s="339"/>
    </row>
    <row r="3109" spans="1:17" ht="13.5" customHeight="1">
      <c r="A3109" s="481"/>
      <c r="B3109" s="481"/>
      <c r="C3109" s="481"/>
      <c r="D3109" s="481"/>
      <c r="E3109" s="481"/>
      <c r="F3109" s="339"/>
      <c r="G3109" s="340" t="str">
        <f>IF(ISNUMBER(E3109),E3109/'Bulk DivVar Analysis'!$I$60,"")</f>
        <v/>
      </c>
      <c r="H3109" s="338" t="str">
        <f>IF(ISNUMBER(E3109), IF(G3109&gt;'Bulk DivVar Analysis'!$J$62,"Pass","Fail"),"")</f>
        <v/>
      </c>
      <c r="I3109" s="338" t="str">
        <f t="shared" si="50"/>
        <v/>
      </c>
      <c r="J3109" s="339"/>
      <c r="K3109" s="339"/>
      <c r="L3109" s="339"/>
      <c r="M3109" s="339"/>
      <c r="N3109" s="339"/>
      <c r="O3109" s="339"/>
      <c r="P3109" s="339"/>
      <c r="Q3109" s="339"/>
    </row>
    <row r="3110" spans="1:17" ht="13.5" customHeight="1">
      <c r="A3110" s="481"/>
      <c r="B3110" s="481"/>
      <c r="C3110" s="481"/>
      <c r="D3110" s="481"/>
      <c r="E3110" s="481"/>
      <c r="F3110" s="339"/>
      <c r="G3110" s="340" t="str">
        <f>IF(ISNUMBER(E3110),E3110/'Bulk DivVar Analysis'!$I$60,"")</f>
        <v/>
      </c>
      <c r="H3110" s="338" t="str">
        <f>IF(ISNUMBER(E3110), IF(G3110&gt;'Bulk DivVar Analysis'!$J$62,"Pass","Fail"),"")</f>
        <v/>
      </c>
      <c r="I3110" s="338" t="str">
        <f t="shared" si="50"/>
        <v/>
      </c>
      <c r="J3110" s="339"/>
      <c r="K3110" s="339"/>
      <c r="L3110" s="339"/>
      <c r="M3110" s="339"/>
      <c r="N3110" s="339"/>
      <c r="O3110" s="339"/>
      <c r="P3110" s="339"/>
      <c r="Q3110" s="339"/>
    </row>
    <row r="3111" spans="1:17" ht="13.5" customHeight="1">
      <c r="A3111" s="481"/>
      <c r="B3111" s="481"/>
      <c r="C3111" s="481"/>
      <c r="D3111" s="481"/>
      <c r="E3111" s="481"/>
      <c r="F3111" s="339"/>
      <c r="G3111" s="340" t="str">
        <f>IF(ISNUMBER(E3111),E3111/'Bulk DivVar Analysis'!$I$60,"")</f>
        <v/>
      </c>
      <c r="H3111" s="338" t="str">
        <f>IF(ISNUMBER(E3111), IF(G3111&gt;'Bulk DivVar Analysis'!$J$62,"Pass","Fail"),"")</f>
        <v/>
      </c>
      <c r="I3111" s="338" t="str">
        <f t="shared" si="50"/>
        <v/>
      </c>
      <c r="J3111" s="339"/>
      <c r="K3111" s="339"/>
      <c r="L3111" s="339"/>
      <c r="M3111" s="339"/>
      <c r="N3111" s="339"/>
      <c r="O3111" s="339"/>
      <c r="P3111" s="339"/>
      <c r="Q3111" s="339"/>
    </row>
    <row r="3112" spans="1:17" ht="13.5" customHeight="1">
      <c r="A3112" s="481"/>
      <c r="B3112" s="481"/>
      <c r="C3112" s="481"/>
      <c r="D3112" s="481"/>
      <c r="E3112" s="481"/>
      <c r="F3112" s="339"/>
      <c r="G3112" s="340" t="str">
        <f>IF(ISNUMBER(E3112),E3112/'Bulk DivVar Analysis'!$I$60,"")</f>
        <v/>
      </c>
      <c r="H3112" s="338" t="str">
        <f>IF(ISNUMBER(E3112), IF(G3112&gt;'Bulk DivVar Analysis'!$J$62,"Pass","Fail"),"")</f>
        <v/>
      </c>
      <c r="I3112" s="338" t="str">
        <f t="shared" si="50"/>
        <v/>
      </c>
      <c r="J3112" s="339"/>
      <c r="K3112" s="339"/>
      <c r="L3112" s="339"/>
      <c r="M3112" s="339"/>
      <c r="N3112" s="339"/>
      <c r="O3112" s="339"/>
      <c r="P3112" s="339"/>
      <c r="Q3112" s="339"/>
    </row>
    <row r="3113" spans="1:17" ht="13.5" customHeight="1">
      <c r="A3113" s="481"/>
      <c r="B3113" s="481"/>
      <c r="C3113" s="481"/>
      <c r="D3113" s="481"/>
      <c r="E3113" s="481"/>
      <c r="F3113" s="339"/>
      <c r="G3113" s="340" t="str">
        <f>IF(ISNUMBER(E3113),E3113/'Bulk DivVar Analysis'!$I$60,"")</f>
        <v/>
      </c>
      <c r="H3113" s="338" t="str">
        <f>IF(ISNUMBER(E3113), IF(G3113&gt;'Bulk DivVar Analysis'!$J$62,"Pass","Fail"),"")</f>
        <v/>
      </c>
      <c r="I3113" s="338" t="str">
        <f t="shared" si="50"/>
        <v/>
      </c>
      <c r="J3113" s="339"/>
      <c r="K3113" s="339"/>
      <c r="L3113" s="339"/>
      <c r="M3113" s="339"/>
      <c r="N3113" s="339"/>
      <c r="O3113" s="339"/>
      <c r="P3113" s="339"/>
      <c r="Q3113" s="339"/>
    </row>
    <row r="3114" spans="1:17" ht="13.5" customHeight="1">
      <c r="A3114" s="481"/>
      <c r="B3114" s="481"/>
      <c r="C3114" s="481"/>
      <c r="D3114" s="481"/>
      <c r="E3114" s="481"/>
      <c r="F3114" s="339"/>
      <c r="G3114" s="340" t="str">
        <f>IF(ISNUMBER(E3114),E3114/'Bulk DivVar Analysis'!$I$60,"")</f>
        <v/>
      </c>
      <c r="H3114" s="338" t="str">
        <f>IF(ISNUMBER(E3114), IF(G3114&gt;'Bulk DivVar Analysis'!$J$62,"Pass","Fail"),"")</f>
        <v/>
      </c>
      <c r="I3114" s="338" t="str">
        <f t="shared" si="50"/>
        <v/>
      </c>
      <c r="J3114" s="339"/>
      <c r="K3114" s="339"/>
      <c r="L3114" s="339"/>
      <c r="M3114" s="339"/>
      <c r="N3114" s="339"/>
      <c r="O3114" s="339"/>
      <c r="P3114" s="339"/>
      <c r="Q3114" s="339"/>
    </row>
    <row r="3115" spans="1:17" ht="13.5" customHeight="1">
      <c r="A3115" s="481"/>
      <c r="B3115" s="481"/>
      <c r="C3115" s="481"/>
      <c r="D3115" s="481"/>
      <c r="E3115" s="481"/>
      <c r="F3115" s="339"/>
      <c r="G3115" s="340" t="str">
        <f>IF(ISNUMBER(E3115),E3115/'Bulk DivVar Analysis'!$I$60,"")</f>
        <v/>
      </c>
      <c r="H3115" s="338" t="str">
        <f>IF(ISNUMBER(E3115), IF(G3115&gt;'Bulk DivVar Analysis'!$J$62,"Pass","Fail"),"")</f>
        <v/>
      </c>
      <c r="I3115" s="338" t="str">
        <f t="shared" si="50"/>
        <v/>
      </c>
      <c r="J3115" s="339"/>
      <c r="K3115" s="339"/>
      <c r="L3115" s="339"/>
      <c r="M3115" s="339"/>
      <c r="N3115" s="339"/>
      <c r="O3115" s="339"/>
      <c r="P3115" s="339"/>
      <c r="Q3115" s="339"/>
    </row>
    <row r="3116" spans="1:17" ht="13.5" customHeight="1">
      <c r="A3116" s="481"/>
      <c r="B3116" s="481"/>
      <c r="C3116" s="481"/>
      <c r="D3116" s="481"/>
      <c r="E3116" s="481"/>
      <c r="F3116" s="339"/>
      <c r="G3116" s="340" t="str">
        <f>IF(ISNUMBER(E3116),E3116/'Bulk DivVar Analysis'!$I$60,"")</f>
        <v/>
      </c>
      <c r="H3116" s="338" t="str">
        <f>IF(ISNUMBER(E3116), IF(G3116&gt;'Bulk DivVar Analysis'!$J$62,"Pass","Fail"),"")</f>
        <v/>
      </c>
      <c r="I3116" s="338" t="str">
        <f t="shared" si="50"/>
        <v/>
      </c>
      <c r="J3116" s="339"/>
      <c r="K3116" s="339"/>
      <c r="L3116" s="339"/>
      <c r="M3116" s="339"/>
      <c r="N3116" s="339"/>
      <c r="O3116" s="339"/>
      <c r="P3116" s="339"/>
      <c r="Q3116" s="339"/>
    </row>
    <row r="3117" spans="1:17" ht="13.5" customHeight="1">
      <c r="A3117" s="481"/>
      <c r="B3117" s="481"/>
      <c r="C3117" s="481"/>
      <c r="D3117" s="481"/>
      <c r="E3117" s="481"/>
      <c r="F3117" s="339"/>
      <c r="G3117" s="340" t="str">
        <f>IF(ISNUMBER(E3117),E3117/'Bulk DivVar Analysis'!$I$60,"")</f>
        <v/>
      </c>
      <c r="H3117" s="338" t="str">
        <f>IF(ISNUMBER(E3117), IF(G3117&gt;'Bulk DivVar Analysis'!$J$62,"Pass","Fail"),"")</f>
        <v/>
      </c>
      <c r="I3117" s="338" t="str">
        <f t="shared" si="50"/>
        <v/>
      </c>
      <c r="J3117" s="339"/>
      <c r="K3117" s="339"/>
      <c r="L3117" s="339"/>
      <c r="M3117" s="339"/>
      <c r="N3117" s="339"/>
      <c r="O3117" s="339"/>
      <c r="P3117" s="339"/>
      <c r="Q3117" s="339"/>
    </row>
    <row r="3118" spans="1:17" ht="13.5" customHeight="1">
      <c r="A3118" s="481"/>
      <c r="B3118" s="481"/>
      <c r="C3118" s="481"/>
      <c r="D3118" s="481"/>
      <c r="E3118" s="481"/>
      <c r="F3118" s="339"/>
      <c r="G3118" s="340" t="str">
        <f>IF(ISNUMBER(E3118),E3118/'Bulk DivVar Analysis'!$I$60,"")</f>
        <v/>
      </c>
      <c r="H3118" s="338" t="str">
        <f>IF(ISNUMBER(E3118), IF(G3118&gt;'Bulk DivVar Analysis'!$J$62,"Pass","Fail"),"")</f>
        <v/>
      </c>
      <c r="I3118" s="338" t="str">
        <f t="shared" si="50"/>
        <v/>
      </c>
      <c r="J3118" s="339"/>
      <c r="K3118" s="339"/>
      <c r="L3118" s="339"/>
      <c r="M3118" s="339"/>
      <c r="N3118" s="339"/>
      <c r="O3118" s="339"/>
      <c r="P3118" s="339"/>
      <c r="Q3118" s="339"/>
    </row>
    <row r="3119" spans="1:17" ht="13.5" customHeight="1">
      <c r="A3119" s="481"/>
      <c r="B3119" s="481"/>
      <c r="C3119" s="481"/>
      <c r="D3119" s="481"/>
      <c r="E3119" s="481"/>
      <c r="F3119" s="339"/>
      <c r="G3119" s="340" t="str">
        <f>IF(ISNUMBER(E3119),E3119/'Bulk DivVar Analysis'!$I$60,"")</f>
        <v/>
      </c>
      <c r="H3119" s="338" t="str">
        <f>IF(ISNUMBER(E3119), IF(G3119&gt;'Bulk DivVar Analysis'!$J$62,"Pass","Fail"),"")</f>
        <v/>
      </c>
      <c r="I3119" s="338" t="str">
        <f t="shared" si="50"/>
        <v/>
      </c>
      <c r="J3119" s="339"/>
      <c r="K3119" s="339"/>
      <c r="L3119" s="339"/>
      <c r="M3119" s="339"/>
      <c r="N3119" s="339"/>
      <c r="O3119" s="339"/>
      <c r="P3119" s="339"/>
      <c r="Q3119" s="339"/>
    </row>
    <row r="3120" spans="1:17" ht="13.5" customHeight="1">
      <c r="A3120" s="481"/>
      <c r="B3120" s="481"/>
      <c r="C3120" s="481"/>
      <c r="D3120" s="481"/>
      <c r="E3120" s="481"/>
      <c r="F3120" s="339"/>
      <c r="G3120" s="340" t="str">
        <f>IF(ISNUMBER(E3120),E3120/'Bulk DivVar Analysis'!$I$60,"")</f>
        <v/>
      </c>
      <c r="H3120" s="338" t="str">
        <f>IF(ISNUMBER(E3120), IF(G3120&gt;'Bulk DivVar Analysis'!$J$62,"Pass","Fail"),"")</f>
        <v/>
      </c>
      <c r="I3120" s="338" t="str">
        <f t="shared" si="50"/>
        <v/>
      </c>
      <c r="J3120" s="339"/>
      <c r="K3120" s="339"/>
      <c r="L3120" s="339"/>
      <c r="M3120" s="339"/>
      <c r="N3120" s="339"/>
      <c r="O3120" s="339"/>
      <c r="P3120" s="339"/>
      <c r="Q3120" s="339"/>
    </row>
    <row r="3121" spans="1:17" ht="13.5" customHeight="1">
      <c r="A3121" s="481"/>
      <c r="B3121" s="481"/>
      <c r="C3121" s="481"/>
      <c r="D3121" s="481"/>
      <c r="E3121" s="481"/>
      <c r="F3121" s="339"/>
      <c r="G3121" s="340" t="str">
        <f>IF(ISNUMBER(E3121),E3121/'Bulk DivVar Analysis'!$I$60,"")</f>
        <v/>
      </c>
      <c r="H3121" s="338" t="str">
        <f>IF(ISNUMBER(E3121), IF(G3121&gt;'Bulk DivVar Analysis'!$J$62,"Pass","Fail"),"")</f>
        <v/>
      </c>
      <c r="I3121" s="338" t="str">
        <f t="shared" si="50"/>
        <v/>
      </c>
      <c r="J3121" s="339"/>
      <c r="K3121" s="339"/>
      <c r="L3121" s="339"/>
      <c r="M3121" s="339"/>
      <c r="N3121" s="339"/>
      <c r="O3121" s="339"/>
      <c r="P3121" s="339"/>
      <c r="Q3121" s="339"/>
    </row>
    <row r="3122" spans="1:17" ht="13.5" customHeight="1">
      <c r="A3122" s="481"/>
      <c r="B3122" s="481"/>
      <c r="C3122" s="481"/>
      <c r="D3122" s="481"/>
      <c r="E3122" s="481"/>
      <c r="F3122" s="339"/>
      <c r="G3122" s="340" t="str">
        <f>IF(ISNUMBER(E3122),E3122/'Bulk DivVar Analysis'!$I$60,"")</f>
        <v/>
      </c>
      <c r="H3122" s="338" t="str">
        <f>IF(ISNUMBER(E3122), IF(G3122&gt;'Bulk DivVar Analysis'!$J$62,"Pass","Fail"),"")</f>
        <v/>
      </c>
      <c r="I3122" s="338" t="str">
        <f t="shared" si="50"/>
        <v/>
      </c>
      <c r="J3122" s="339"/>
      <c r="K3122" s="339"/>
      <c r="L3122" s="339"/>
      <c r="M3122" s="339"/>
      <c r="N3122" s="339"/>
      <c r="O3122" s="339"/>
      <c r="P3122" s="339"/>
      <c r="Q3122" s="339"/>
    </row>
    <row r="3123" spans="1:17" ht="13.5" customHeight="1">
      <c r="A3123" s="481"/>
      <c r="B3123" s="481"/>
      <c r="C3123" s="481"/>
      <c r="D3123" s="481"/>
      <c r="E3123" s="481"/>
      <c r="F3123" s="339"/>
      <c r="G3123" s="340" t="str">
        <f>IF(ISNUMBER(E3123),E3123/'Bulk DivVar Analysis'!$I$60,"")</f>
        <v/>
      </c>
      <c r="H3123" s="338" t="str">
        <f>IF(ISNUMBER(E3123), IF(G3123&gt;'Bulk DivVar Analysis'!$J$62,"Pass","Fail"),"")</f>
        <v/>
      </c>
      <c r="I3123" s="338" t="str">
        <f t="shared" si="50"/>
        <v/>
      </c>
      <c r="J3123" s="339"/>
      <c r="K3123" s="339"/>
      <c r="L3123" s="339"/>
      <c r="M3123" s="339"/>
      <c r="N3123" s="339"/>
      <c r="O3123" s="339"/>
      <c r="P3123" s="339"/>
      <c r="Q3123" s="339"/>
    </row>
    <row r="3124" spans="1:17" ht="13.5" customHeight="1">
      <c r="A3124" s="481"/>
      <c r="B3124" s="481"/>
      <c r="C3124" s="481"/>
      <c r="D3124" s="481"/>
      <c r="E3124" s="481"/>
      <c r="F3124" s="339"/>
      <c r="G3124" s="340" t="str">
        <f>IF(ISNUMBER(E3124),E3124/'Bulk DivVar Analysis'!$I$60,"")</f>
        <v/>
      </c>
      <c r="H3124" s="338" t="str">
        <f>IF(ISNUMBER(E3124), IF(G3124&gt;'Bulk DivVar Analysis'!$J$62,"Pass","Fail"),"")</f>
        <v/>
      </c>
      <c r="I3124" s="338" t="str">
        <f t="shared" si="50"/>
        <v/>
      </c>
      <c r="J3124" s="339"/>
      <c r="K3124" s="339"/>
      <c r="L3124" s="339"/>
      <c r="M3124" s="339"/>
      <c r="N3124" s="339"/>
      <c r="O3124" s="339"/>
      <c r="P3124" s="339"/>
      <c r="Q3124" s="339"/>
    </row>
    <row r="3125" spans="1:17" ht="13.5" customHeight="1">
      <c r="A3125" s="481"/>
      <c r="B3125" s="481"/>
      <c r="C3125" s="481"/>
      <c r="D3125" s="481"/>
      <c r="E3125" s="481"/>
      <c r="F3125" s="339"/>
      <c r="G3125" s="340" t="str">
        <f>IF(ISNUMBER(E3125),E3125/'Bulk DivVar Analysis'!$I$60,"")</f>
        <v/>
      </c>
      <c r="H3125" s="338" t="str">
        <f>IF(ISNUMBER(E3125), IF(G3125&gt;'Bulk DivVar Analysis'!$J$62,"Pass","Fail"),"")</f>
        <v/>
      </c>
      <c r="I3125" s="338" t="str">
        <f t="shared" si="50"/>
        <v/>
      </c>
      <c r="J3125" s="339"/>
      <c r="K3125" s="339"/>
      <c r="L3125" s="339"/>
      <c r="M3125" s="339"/>
      <c r="N3125" s="339"/>
      <c r="O3125" s="339"/>
      <c r="P3125" s="339"/>
      <c r="Q3125" s="339"/>
    </row>
    <row r="3126" spans="1:17" ht="13.5" customHeight="1">
      <c r="A3126" s="481"/>
      <c r="B3126" s="481"/>
      <c r="C3126" s="481"/>
      <c r="D3126" s="481"/>
      <c r="E3126" s="481"/>
      <c r="F3126" s="339"/>
      <c r="G3126" s="340" t="str">
        <f>IF(ISNUMBER(E3126),E3126/'Bulk DivVar Analysis'!$I$60,"")</f>
        <v/>
      </c>
      <c r="H3126" s="338" t="str">
        <f>IF(ISNUMBER(E3126), IF(G3126&gt;'Bulk DivVar Analysis'!$J$62,"Pass","Fail"),"")</f>
        <v/>
      </c>
      <c r="I3126" s="338" t="str">
        <f t="shared" si="50"/>
        <v/>
      </c>
      <c r="J3126" s="339"/>
      <c r="K3126" s="339"/>
      <c r="L3126" s="339"/>
      <c r="M3126" s="339"/>
      <c r="N3126" s="339"/>
      <c r="O3126" s="339"/>
      <c r="P3126" s="339"/>
      <c r="Q3126" s="339"/>
    </row>
    <row r="3127" spans="1:17" ht="13.5" customHeight="1">
      <c r="A3127" s="481"/>
      <c r="B3127" s="481"/>
      <c r="C3127" s="481"/>
      <c r="D3127" s="481"/>
      <c r="E3127" s="481"/>
      <c r="F3127" s="339"/>
      <c r="G3127" s="340" t="str">
        <f>IF(ISNUMBER(E3127),E3127/'Bulk DivVar Analysis'!$I$60,"")</f>
        <v/>
      </c>
      <c r="H3127" s="338" t="str">
        <f>IF(ISNUMBER(E3127), IF(G3127&gt;'Bulk DivVar Analysis'!$J$62,"Pass","Fail"),"")</f>
        <v/>
      </c>
      <c r="I3127" s="338" t="str">
        <f t="shared" si="50"/>
        <v/>
      </c>
      <c r="J3127" s="339"/>
      <c r="K3127" s="339"/>
      <c r="L3127" s="339"/>
      <c r="M3127" s="339"/>
      <c r="N3127" s="339"/>
      <c r="O3127" s="339"/>
      <c r="P3127" s="339"/>
      <c r="Q3127" s="339"/>
    </row>
    <row r="3128" spans="1:17" ht="13.5" customHeight="1">
      <c r="A3128" s="481"/>
      <c r="B3128" s="481"/>
      <c r="C3128" s="481"/>
      <c r="D3128" s="481"/>
      <c r="E3128" s="481"/>
      <c r="F3128" s="339"/>
      <c r="G3128" s="340" t="str">
        <f>IF(ISNUMBER(E3128),E3128/'Bulk DivVar Analysis'!$I$60,"")</f>
        <v/>
      </c>
      <c r="H3128" s="338" t="str">
        <f>IF(ISNUMBER(E3128), IF(G3128&gt;'Bulk DivVar Analysis'!$J$62,"Pass","Fail"),"")</f>
        <v/>
      </c>
      <c r="I3128" s="338" t="str">
        <f t="shared" si="50"/>
        <v/>
      </c>
      <c r="J3128" s="339"/>
      <c r="K3128" s="339"/>
      <c r="L3128" s="339"/>
      <c r="M3128" s="339"/>
      <c r="N3128" s="339"/>
      <c r="O3128" s="339"/>
      <c r="P3128" s="339"/>
      <c r="Q3128" s="339"/>
    </row>
    <row r="3129" spans="1:17" ht="13.5" customHeight="1">
      <c r="A3129" s="481"/>
      <c r="B3129" s="481"/>
      <c r="C3129" s="481"/>
      <c r="D3129" s="481"/>
      <c r="E3129" s="481"/>
      <c r="F3129" s="339"/>
      <c r="G3129" s="340" t="str">
        <f>IF(ISNUMBER(E3129),E3129/'Bulk DivVar Analysis'!$I$60,"")</f>
        <v/>
      </c>
      <c r="H3129" s="338" t="str">
        <f>IF(ISNUMBER(E3129), IF(G3129&gt;'Bulk DivVar Analysis'!$J$62,"Pass","Fail"),"")</f>
        <v/>
      </c>
      <c r="I3129" s="338" t="str">
        <f t="shared" si="50"/>
        <v/>
      </c>
      <c r="J3129" s="339"/>
      <c r="K3129" s="339"/>
      <c r="L3129" s="339"/>
      <c r="M3129" s="339"/>
      <c r="N3129" s="339"/>
      <c r="O3129" s="339"/>
      <c r="P3129" s="339"/>
      <c r="Q3129" s="339"/>
    </row>
    <row r="3130" spans="1:17" ht="13.5" customHeight="1">
      <c r="A3130" s="481"/>
      <c r="B3130" s="481"/>
      <c r="C3130" s="481"/>
      <c r="D3130" s="481"/>
      <c r="E3130" s="481"/>
      <c r="F3130" s="339"/>
      <c r="G3130" s="340" t="str">
        <f>IF(ISNUMBER(E3130),E3130/'Bulk DivVar Analysis'!$I$60,"")</f>
        <v/>
      </c>
      <c r="H3130" s="338" t="str">
        <f>IF(ISNUMBER(E3130), IF(G3130&gt;'Bulk DivVar Analysis'!$J$62,"Pass","Fail"),"")</f>
        <v/>
      </c>
      <c r="I3130" s="338" t="str">
        <f t="shared" si="50"/>
        <v/>
      </c>
      <c r="J3130" s="339"/>
      <c r="K3130" s="339"/>
      <c r="L3130" s="339"/>
      <c r="M3130" s="339"/>
      <c r="N3130" s="339"/>
      <c r="O3130" s="339"/>
      <c r="P3130" s="339"/>
      <c r="Q3130" s="339"/>
    </row>
    <row r="3131" spans="1:17" ht="13.5" customHeight="1">
      <c r="A3131" s="481"/>
      <c r="B3131" s="481"/>
      <c r="C3131" s="481"/>
      <c r="D3131" s="481"/>
      <c r="E3131" s="481"/>
      <c r="F3131" s="339"/>
      <c r="G3131" s="340" t="str">
        <f>IF(ISNUMBER(E3131),E3131/'Bulk DivVar Analysis'!$I$60,"")</f>
        <v/>
      </c>
      <c r="H3131" s="338" t="str">
        <f>IF(ISNUMBER(E3131), IF(G3131&gt;'Bulk DivVar Analysis'!$J$62,"Pass","Fail"),"")</f>
        <v/>
      </c>
      <c r="I3131" s="338" t="str">
        <f t="shared" si="50"/>
        <v/>
      </c>
      <c r="J3131" s="339"/>
      <c r="K3131" s="339"/>
      <c r="L3131" s="339"/>
      <c r="M3131" s="339"/>
      <c r="N3131" s="339"/>
      <c r="O3131" s="339"/>
      <c r="P3131" s="339"/>
      <c r="Q3131" s="339"/>
    </row>
    <row r="3132" spans="1:17" ht="13.5" customHeight="1">
      <c r="A3132" s="481"/>
      <c r="B3132" s="481"/>
      <c r="C3132" s="481"/>
      <c r="D3132" s="481"/>
      <c r="E3132" s="481"/>
      <c r="F3132" s="339"/>
      <c r="G3132" s="340" t="str">
        <f>IF(ISNUMBER(E3132),E3132/'Bulk DivVar Analysis'!$I$60,"")</f>
        <v/>
      </c>
      <c r="H3132" s="338" t="str">
        <f>IF(ISNUMBER(E3132), IF(G3132&gt;'Bulk DivVar Analysis'!$J$62,"Pass","Fail"),"")</f>
        <v/>
      </c>
      <c r="I3132" s="338" t="str">
        <f t="shared" si="50"/>
        <v/>
      </c>
      <c r="J3132" s="339"/>
      <c r="K3132" s="339"/>
      <c r="L3132" s="339"/>
      <c r="M3132" s="339"/>
      <c r="N3132" s="339"/>
      <c r="O3132" s="339"/>
      <c r="P3132" s="339"/>
      <c r="Q3132" s="339"/>
    </row>
    <row r="3133" spans="1:17" ht="13.5" customHeight="1">
      <c r="A3133" s="481"/>
      <c r="B3133" s="481"/>
      <c r="C3133" s="481"/>
      <c r="D3133" s="481"/>
      <c r="E3133" s="481"/>
      <c r="F3133" s="339"/>
      <c r="G3133" s="340" t="str">
        <f>IF(ISNUMBER(E3133),E3133/'Bulk DivVar Analysis'!$I$60,"")</f>
        <v/>
      </c>
      <c r="H3133" s="338" t="str">
        <f>IF(ISNUMBER(E3133), IF(G3133&gt;'Bulk DivVar Analysis'!$J$62,"Pass","Fail"),"")</f>
        <v/>
      </c>
      <c r="I3133" s="338" t="str">
        <f t="shared" si="50"/>
        <v/>
      </c>
      <c r="J3133" s="339"/>
      <c r="K3133" s="339"/>
      <c r="L3133" s="339"/>
      <c r="M3133" s="339"/>
      <c r="N3133" s="339"/>
      <c r="O3133" s="339"/>
      <c r="P3133" s="339"/>
      <c r="Q3133" s="339"/>
    </row>
    <row r="3134" spans="1:17" ht="13.5" customHeight="1">
      <c r="A3134" s="481"/>
      <c r="B3134" s="481"/>
      <c r="C3134" s="481"/>
      <c r="D3134" s="481"/>
      <c r="E3134" s="481"/>
      <c r="F3134" s="339"/>
      <c r="G3134" s="340" t="str">
        <f>IF(ISNUMBER(E3134),E3134/'Bulk DivVar Analysis'!$I$60,"")</f>
        <v/>
      </c>
      <c r="H3134" s="338" t="str">
        <f>IF(ISNUMBER(E3134), IF(G3134&gt;'Bulk DivVar Analysis'!$J$62,"Pass","Fail"),"")</f>
        <v/>
      </c>
      <c r="I3134" s="338" t="str">
        <f t="shared" si="50"/>
        <v/>
      </c>
      <c r="J3134" s="339"/>
      <c r="K3134" s="339"/>
      <c r="L3134" s="339"/>
      <c r="M3134" s="339"/>
      <c r="N3134" s="339"/>
      <c r="O3134" s="339"/>
      <c r="P3134" s="339"/>
      <c r="Q3134" s="339"/>
    </row>
    <row r="3135" spans="1:17" ht="13.5" customHeight="1">
      <c r="A3135" s="481"/>
      <c r="B3135" s="481"/>
      <c r="C3135" s="481"/>
      <c r="D3135" s="481"/>
      <c r="E3135" s="481"/>
      <c r="F3135" s="339"/>
      <c r="G3135" s="340" t="str">
        <f>IF(ISNUMBER(E3135),E3135/'Bulk DivVar Analysis'!$I$60,"")</f>
        <v/>
      </c>
      <c r="H3135" s="338" t="str">
        <f>IF(ISNUMBER(E3135), IF(G3135&gt;'Bulk DivVar Analysis'!$J$62,"Pass","Fail"),"")</f>
        <v/>
      </c>
      <c r="I3135" s="338" t="str">
        <f t="shared" si="50"/>
        <v/>
      </c>
      <c r="J3135" s="339"/>
      <c r="K3135" s="339"/>
      <c r="L3135" s="339"/>
      <c r="M3135" s="339"/>
      <c r="N3135" s="339"/>
      <c r="O3135" s="339"/>
      <c r="P3135" s="339"/>
      <c r="Q3135" s="339"/>
    </row>
    <row r="3136" spans="1:17" ht="13.5" customHeight="1">
      <c r="A3136" s="481"/>
      <c r="B3136" s="481"/>
      <c r="C3136" s="481"/>
      <c r="D3136" s="481"/>
      <c r="E3136" s="481"/>
      <c r="F3136" s="339"/>
      <c r="G3136" s="340" t="str">
        <f>IF(ISNUMBER(E3136),E3136/'Bulk DivVar Analysis'!$I$60,"")</f>
        <v/>
      </c>
      <c r="H3136" s="338" t="str">
        <f>IF(ISNUMBER(E3136), IF(G3136&gt;'Bulk DivVar Analysis'!$J$62,"Pass","Fail"),"")</f>
        <v/>
      </c>
      <c r="I3136" s="338" t="str">
        <f t="shared" si="50"/>
        <v/>
      </c>
      <c r="J3136" s="339"/>
      <c r="K3136" s="339"/>
      <c r="L3136" s="339"/>
      <c r="M3136" s="339"/>
      <c r="N3136" s="339"/>
      <c r="O3136" s="339"/>
      <c r="P3136" s="339"/>
      <c r="Q3136" s="339"/>
    </row>
    <row r="3137" spans="1:17" ht="13.5" customHeight="1">
      <c r="A3137" s="481"/>
      <c r="B3137" s="481"/>
      <c r="C3137" s="481"/>
      <c r="D3137" s="481"/>
      <c r="E3137" s="481"/>
      <c r="F3137" s="339"/>
      <c r="G3137" s="340" t="str">
        <f>IF(ISNUMBER(E3137),E3137/'Bulk DivVar Analysis'!$I$60,"")</f>
        <v/>
      </c>
      <c r="H3137" s="338" t="str">
        <f>IF(ISNUMBER(E3137), IF(G3137&gt;'Bulk DivVar Analysis'!$J$62,"Pass","Fail"),"")</f>
        <v/>
      </c>
      <c r="I3137" s="338" t="str">
        <f t="shared" si="50"/>
        <v/>
      </c>
      <c r="J3137" s="339"/>
      <c r="K3137" s="339"/>
      <c r="L3137" s="339"/>
      <c r="M3137" s="339"/>
      <c r="N3137" s="339"/>
      <c r="O3137" s="339"/>
      <c r="P3137" s="339"/>
      <c r="Q3137" s="339"/>
    </row>
    <row r="3138" spans="1:17" ht="13.5" customHeight="1">
      <c r="A3138" s="481"/>
      <c r="B3138" s="481"/>
      <c r="C3138" s="481"/>
      <c r="D3138" s="481"/>
      <c r="E3138" s="481"/>
      <c r="F3138" s="339"/>
      <c r="G3138" s="340" t="str">
        <f>IF(ISNUMBER(E3138),E3138/'Bulk DivVar Analysis'!$I$60,"")</f>
        <v/>
      </c>
      <c r="H3138" s="338" t="str">
        <f>IF(ISNUMBER(E3138), IF(G3138&gt;'Bulk DivVar Analysis'!$J$62,"Pass","Fail"),"")</f>
        <v/>
      </c>
      <c r="I3138" s="338" t="str">
        <f t="shared" si="50"/>
        <v/>
      </c>
      <c r="J3138" s="339"/>
      <c r="K3138" s="339"/>
      <c r="L3138" s="339"/>
      <c r="M3138" s="339"/>
      <c r="N3138" s="339"/>
      <c r="O3138" s="339"/>
      <c r="P3138" s="339"/>
      <c r="Q3138" s="339"/>
    </row>
    <row r="3139" spans="1:17" ht="13.5" customHeight="1">
      <c r="A3139" s="481"/>
      <c r="B3139" s="481"/>
      <c r="C3139" s="481"/>
      <c r="D3139" s="481"/>
      <c r="E3139" s="481"/>
      <c r="F3139" s="339"/>
      <c r="G3139" s="340" t="str">
        <f>IF(ISNUMBER(E3139),E3139/'Bulk DivVar Analysis'!$I$60,"")</f>
        <v/>
      </c>
      <c r="H3139" s="338" t="str">
        <f>IF(ISNUMBER(E3139), IF(G3139&gt;'Bulk DivVar Analysis'!$J$62,"Pass","Fail"),"")</f>
        <v/>
      </c>
      <c r="I3139" s="338" t="str">
        <f t="shared" ref="I3139:I3202" si="51">_xlfn.TEXTJOIN("_",TRUE,B3139,C3139)</f>
        <v/>
      </c>
      <c r="J3139" s="339"/>
      <c r="K3139" s="339"/>
      <c r="L3139" s="339"/>
      <c r="M3139" s="339"/>
      <c r="N3139" s="339"/>
      <c r="O3139" s="339"/>
      <c r="P3139" s="339"/>
      <c r="Q3139" s="339"/>
    </row>
    <row r="3140" spans="1:17" ht="13.5" customHeight="1">
      <c r="A3140" s="481"/>
      <c r="B3140" s="481"/>
      <c r="C3140" s="481"/>
      <c r="D3140" s="481"/>
      <c r="E3140" s="481"/>
      <c r="F3140" s="339"/>
      <c r="G3140" s="340" t="str">
        <f>IF(ISNUMBER(E3140),E3140/'Bulk DivVar Analysis'!$I$60,"")</f>
        <v/>
      </c>
      <c r="H3140" s="338" t="str">
        <f>IF(ISNUMBER(E3140), IF(G3140&gt;'Bulk DivVar Analysis'!$J$62,"Pass","Fail"),"")</f>
        <v/>
      </c>
      <c r="I3140" s="338" t="str">
        <f t="shared" si="51"/>
        <v/>
      </c>
      <c r="J3140" s="339"/>
      <c r="K3140" s="339"/>
      <c r="L3140" s="339"/>
      <c r="M3140" s="339"/>
      <c r="N3140" s="339"/>
      <c r="O3140" s="339"/>
      <c r="P3140" s="339"/>
      <c r="Q3140" s="339"/>
    </row>
    <row r="3141" spans="1:17" ht="13.5" customHeight="1">
      <c r="A3141" s="481"/>
      <c r="B3141" s="481"/>
      <c r="C3141" s="481"/>
      <c r="D3141" s="481"/>
      <c r="E3141" s="481"/>
      <c r="F3141" s="339"/>
      <c r="G3141" s="340" t="str">
        <f>IF(ISNUMBER(E3141),E3141/'Bulk DivVar Analysis'!$I$60,"")</f>
        <v/>
      </c>
      <c r="H3141" s="338" t="str">
        <f>IF(ISNUMBER(E3141), IF(G3141&gt;'Bulk DivVar Analysis'!$J$62,"Pass","Fail"),"")</f>
        <v/>
      </c>
      <c r="I3141" s="338" t="str">
        <f t="shared" si="51"/>
        <v/>
      </c>
      <c r="J3141" s="339"/>
      <c r="K3141" s="339"/>
      <c r="L3141" s="339"/>
      <c r="M3141" s="339"/>
      <c r="N3141" s="339"/>
      <c r="O3141" s="339"/>
      <c r="P3141" s="339"/>
      <c r="Q3141" s="339"/>
    </row>
    <row r="3142" spans="1:17" ht="13.5" customHeight="1">
      <c r="A3142" s="481"/>
      <c r="B3142" s="481"/>
      <c r="C3142" s="481"/>
      <c r="D3142" s="481"/>
      <c r="E3142" s="481"/>
      <c r="F3142" s="339"/>
      <c r="G3142" s="340" t="str">
        <f>IF(ISNUMBER(E3142),E3142/'Bulk DivVar Analysis'!$I$60,"")</f>
        <v/>
      </c>
      <c r="H3142" s="338" t="str">
        <f>IF(ISNUMBER(E3142), IF(G3142&gt;'Bulk DivVar Analysis'!$J$62,"Pass","Fail"),"")</f>
        <v/>
      </c>
      <c r="I3142" s="338" t="str">
        <f t="shared" si="51"/>
        <v/>
      </c>
      <c r="J3142" s="339"/>
      <c r="K3142" s="339"/>
      <c r="L3142" s="339"/>
      <c r="M3142" s="339"/>
      <c r="N3142" s="339"/>
      <c r="O3142" s="339"/>
      <c r="P3142" s="339"/>
      <c r="Q3142" s="339"/>
    </row>
    <row r="3143" spans="1:17" ht="13.5" customHeight="1">
      <c r="A3143" s="481"/>
      <c r="B3143" s="481"/>
      <c r="C3143" s="481"/>
      <c r="D3143" s="481"/>
      <c r="E3143" s="481"/>
      <c r="F3143" s="339"/>
      <c r="G3143" s="340" t="str">
        <f>IF(ISNUMBER(E3143),E3143/'Bulk DivVar Analysis'!$I$60,"")</f>
        <v/>
      </c>
      <c r="H3143" s="338" t="str">
        <f>IF(ISNUMBER(E3143), IF(G3143&gt;'Bulk DivVar Analysis'!$J$62,"Pass","Fail"),"")</f>
        <v/>
      </c>
      <c r="I3143" s="338" t="str">
        <f t="shared" si="51"/>
        <v/>
      </c>
      <c r="J3143" s="339"/>
      <c r="K3143" s="339"/>
      <c r="L3143" s="339"/>
      <c r="M3143" s="339"/>
      <c r="N3143" s="339"/>
      <c r="O3143" s="339"/>
      <c r="P3143" s="339"/>
      <c r="Q3143" s="339"/>
    </row>
    <row r="3144" spans="1:17" ht="13.5" customHeight="1">
      <c r="A3144" s="481"/>
      <c r="B3144" s="481"/>
      <c r="C3144" s="481"/>
      <c r="D3144" s="481"/>
      <c r="E3144" s="481"/>
      <c r="F3144" s="339"/>
      <c r="G3144" s="340" t="str">
        <f>IF(ISNUMBER(E3144),E3144/'Bulk DivVar Analysis'!$I$60,"")</f>
        <v/>
      </c>
      <c r="H3144" s="338" t="str">
        <f>IF(ISNUMBER(E3144), IF(G3144&gt;'Bulk DivVar Analysis'!$J$62,"Pass","Fail"),"")</f>
        <v/>
      </c>
      <c r="I3144" s="338" t="str">
        <f t="shared" si="51"/>
        <v/>
      </c>
      <c r="J3144" s="339"/>
      <c r="K3144" s="339"/>
      <c r="L3144" s="339"/>
      <c r="M3144" s="339"/>
      <c r="N3144" s="339"/>
      <c r="O3144" s="339"/>
      <c r="P3144" s="339"/>
      <c r="Q3144" s="339"/>
    </row>
    <row r="3145" spans="1:17" ht="13.5" customHeight="1">
      <c r="A3145" s="481"/>
      <c r="B3145" s="481"/>
      <c r="C3145" s="481"/>
      <c r="D3145" s="481"/>
      <c r="E3145" s="481"/>
      <c r="F3145" s="339"/>
      <c r="G3145" s="340" t="str">
        <f>IF(ISNUMBER(E3145),E3145/'Bulk DivVar Analysis'!$I$60,"")</f>
        <v/>
      </c>
      <c r="H3145" s="338" t="str">
        <f>IF(ISNUMBER(E3145), IF(G3145&gt;'Bulk DivVar Analysis'!$J$62,"Pass","Fail"),"")</f>
        <v/>
      </c>
      <c r="I3145" s="338" t="str">
        <f t="shared" si="51"/>
        <v/>
      </c>
      <c r="J3145" s="339"/>
      <c r="K3145" s="339"/>
      <c r="L3145" s="339"/>
      <c r="M3145" s="339"/>
      <c r="N3145" s="339"/>
      <c r="O3145" s="339"/>
      <c r="P3145" s="339"/>
      <c r="Q3145" s="339"/>
    </row>
    <row r="3146" spans="1:17" ht="13.5" customHeight="1">
      <c r="A3146" s="481"/>
      <c r="B3146" s="481"/>
      <c r="C3146" s="481"/>
      <c r="D3146" s="481"/>
      <c r="E3146" s="481"/>
      <c r="F3146" s="339"/>
      <c r="G3146" s="340" t="str">
        <f>IF(ISNUMBER(E3146),E3146/'Bulk DivVar Analysis'!$I$60,"")</f>
        <v/>
      </c>
      <c r="H3146" s="338" t="str">
        <f>IF(ISNUMBER(E3146), IF(G3146&gt;'Bulk DivVar Analysis'!$J$62,"Pass","Fail"),"")</f>
        <v/>
      </c>
      <c r="I3146" s="338" t="str">
        <f t="shared" si="51"/>
        <v/>
      </c>
      <c r="J3146" s="339"/>
      <c r="K3146" s="339"/>
      <c r="L3146" s="339"/>
      <c r="M3146" s="339"/>
      <c r="N3146" s="339"/>
      <c r="O3146" s="339"/>
      <c r="P3146" s="339"/>
      <c r="Q3146" s="339"/>
    </row>
    <row r="3147" spans="1:17" ht="13.5" customHeight="1">
      <c r="A3147" s="481"/>
      <c r="B3147" s="481"/>
      <c r="C3147" s="481"/>
      <c r="D3147" s="481"/>
      <c r="E3147" s="481"/>
      <c r="F3147" s="339"/>
      <c r="G3147" s="340" t="str">
        <f>IF(ISNUMBER(E3147),E3147/'Bulk DivVar Analysis'!$I$60,"")</f>
        <v/>
      </c>
      <c r="H3147" s="338" t="str">
        <f>IF(ISNUMBER(E3147), IF(G3147&gt;'Bulk DivVar Analysis'!$J$62,"Pass","Fail"),"")</f>
        <v/>
      </c>
      <c r="I3147" s="338" t="str">
        <f t="shared" si="51"/>
        <v/>
      </c>
      <c r="J3147" s="339"/>
      <c r="K3147" s="339"/>
      <c r="L3147" s="339"/>
      <c r="M3147" s="339"/>
      <c r="N3147" s="339"/>
      <c r="O3147" s="339"/>
      <c r="P3147" s="339"/>
      <c r="Q3147" s="339"/>
    </row>
    <row r="3148" spans="1:17" ht="13.5" customHeight="1">
      <c r="A3148" s="481"/>
      <c r="B3148" s="481"/>
      <c r="C3148" s="481"/>
      <c r="D3148" s="481"/>
      <c r="E3148" s="481"/>
      <c r="F3148" s="339"/>
      <c r="G3148" s="340" t="str">
        <f>IF(ISNUMBER(E3148),E3148/'Bulk DivVar Analysis'!$I$60,"")</f>
        <v/>
      </c>
      <c r="H3148" s="338" t="str">
        <f>IF(ISNUMBER(E3148), IF(G3148&gt;'Bulk DivVar Analysis'!$J$62,"Pass","Fail"),"")</f>
        <v/>
      </c>
      <c r="I3148" s="338" t="str">
        <f t="shared" si="51"/>
        <v/>
      </c>
      <c r="J3148" s="339"/>
      <c r="K3148" s="339"/>
      <c r="L3148" s="339"/>
      <c r="M3148" s="339"/>
      <c r="N3148" s="339"/>
      <c r="O3148" s="339"/>
      <c r="P3148" s="339"/>
      <c r="Q3148" s="339"/>
    </row>
    <row r="3149" spans="1:17" ht="13.5" customHeight="1">
      <c r="A3149" s="481"/>
      <c r="B3149" s="481"/>
      <c r="C3149" s="481"/>
      <c r="D3149" s="481"/>
      <c r="E3149" s="481"/>
      <c r="F3149" s="339"/>
      <c r="G3149" s="340" t="str">
        <f>IF(ISNUMBER(E3149),E3149/'Bulk DivVar Analysis'!$I$60,"")</f>
        <v/>
      </c>
      <c r="H3149" s="338" t="str">
        <f>IF(ISNUMBER(E3149), IF(G3149&gt;'Bulk DivVar Analysis'!$J$62,"Pass","Fail"),"")</f>
        <v/>
      </c>
      <c r="I3149" s="338" t="str">
        <f t="shared" si="51"/>
        <v/>
      </c>
      <c r="J3149" s="339"/>
      <c r="K3149" s="339"/>
      <c r="L3149" s="339"/>
      <c r="M3149" s="339"/>
      <c r="N3149" s="339"/>
      <c r="O3149" s="339"/>
      <c r="P3149" s="339"/>
      <c r="Q3149" s="339"/>
    </row>
    <row r="3150" spans="1:17" ht="13.5" customHeight="1">
      <c r="A3150" s="481"/>
      <c r="B3150" s="481"/>
      <c r="C3150" s="481"/>
      <c r="D3150" s="481"/>
      <c r="E3150" s="481"/>
      <c r="F3150" s="339"/>
      <c r="G3150" s="340" t="str">
        <f>IF(ISNUMBER(E3150),E3150/'Bulk DivVar Analysis'!$I$60,"")</f>
        <v/>
      </c>
      <c r="H3150" s="338" t="str">
        <f>IF(ISNUMBER(E3150), IF(G3150&gt;'Bulk DivVar Analysis'!$J$62,"Pass","Fail"),"")</f>
        <v/>
      </c>
      <c r="I3150" s="338" t="str">
        <f t="shared" si="51"/>
        <v/>
      </c>
      <c r="J3150" s="339"/>
      <c r="K3150" s="339"/>
      <c r="L3150" s="339"/>
      <c r="M3150" s="339"/>
      <c r="N3150" s="339"/>
      <c r="O3150" s="339"/>
      <c r="P3150" s="339"/>
      <c r="Q3150" s="339"/>
    </row>
    <row r="3151" spans="1:17" ht="13.5" customHeight="1">
      <c r="A3151" s="481"/>
      <c r="B3151" s="481"/>
      <c r="C3151" s="481"/>
      <c r="D3151" s="481"/>
      <c r="E3151" s="481"/>
      <c r="F3151" s="339"/>
      <c r="G3151" s="340" t="str">
        <f>IF(ISNUMBER(E3151),E3151/'Bulk DivVar Analysis'!$I$60,"")</f>
        <v/>
      </c>
      <c r="H3151" s="338" t="str">
        <f>IF(ISNUMBER(E3151), IF(G3151&gt;'Bulk DivVar Analysis'!$J$62,"Pass","Fail"),"")</f>
        <v/>
      </c>
      <c r="I3151" s="338" t="str">
        <f t="shared" si="51"/>
        <v/>
      </c>
      <c r="J3151" s="339"/>
      <c r="K3151" s="339"/>
      <c r="L3151" s="339"/>
      <c r="M3151" s="339"/>
      <c r="N3151" s="339"/>
      <c r="O3151" s="339"/>
      <c r="P3151" s="339"/>
      <c r="Q3151" s="339"/>
    </row>
    <row r="3152" spans="1:17" ht="13.5" customHeight="1">
      <c r="A3152" s="481"/>
      <c r="B3152" s="481"/>
      <c r="C3152" s="481"/>
      <c r="D3152" s="481"/>
      <c r="E3152" s="481"/>
      <c r="F3152" s="339"/>
      <c r="G3152" s="340" t="str">
        <f>IF(ISNUMBER(E3152),E3152/'Bulk DivVar Analysis'!$I$60,"")</f>
        <v/>
      </c>
      <c r="H3152" s="338" t="str">
        <f>IF(ISNUMBER(E3152), IF(G3152&gt;'Bulk DivVar Analysis'!$J$62,"Pass","Fail"),"")</f>
        <v/>
      </c>
      <c r="I3152" s="338" t="str">
        <f t="shared" si="51"/>
        <v/>
      </c>
      <c r="J3152" s="339"/>
      <c r="K3152" s="339"/>
      <c r="L3152" s="339"/>
      <c r="M3152" s="339"/>
      <c r="N3152" s="339"/>
      <c r="O3152" s="339"/>
      <c r="P3152" s="339"/>
      <c r="Q3152" s="339"/>
    </row>
    <row r="3153" spans="1:17" ht="13.5" customHeight="1">
      <c r="A3153" s="481"/>
      <c r="B3153" s="481"/>
      <c r="C3153" s="481"/>
      <c r="D3153" s="481"/>
      <c r="E3153" s="481"/>
      <c r="F3153" s="339"/>
      <c r="G3153" s="340" t="str">
        <f>IF(ISNUMBER(E3153),E3153/'Bulk DivVar Analysis'!$I$60,"")</f>
        <v/>
      </c>
      <c r="H3153" s="338" t="str">
        <f>IF(ISNUMBER(E3153), IF(G3153&gt;'Bulk DivVar Analysis'!$J$62,"Pass","Fail"),"")</f>
        <v/>
      </c>
      <c r="I3153" s="338" t="str">
        <f t="shared" si="51"/>
        <v/>
      </c>
      <c r="J3153" s="339"/>
      <c r="K3153" s="339"/>
      <c r="L3153" s="339"/>
      <c r="M3153" s="339"/>
      <c r="N3153" s="339"/>
      <c r="O3153" s="339"/>
      <c r="P3153" s="339"/>
      <c r="Q3153" s="339"/>
    </row>
    <row r="3154" spans="1:17" ht="13.5" customHeight="1">
      <c r="A3154" s="481"/>
      <c r="B3154" s="481"/>
      <c r="C3154" s="481"/>
      <c r="D3154" s="481"/>
      <c r="E3154" s="481"/>
      <c r="F3154" s="339"/>
      <c r="G3154" s="340" t="str">
        <f>IF(ISNUMBER(E3154),E3154/'Bulk DivVar Analysis'!$I$60,"")</f>
        <v/>
      </c>
      <c r="H3154" s="338" t="str">
        <f>IF(ISNUMBER(E3154), IF(G3154&gt;'Bulk DivVar Analysis'!$J$62,"Pass","Fail"),"")</f>
        <v/>
      </c>
      <c r="I3154" s="338" t="str">
        <f t="shared" si="51"/>
        <v/>
      </c>
      <c r="J3154" s="339"/>
      <c r="K3154" s="339"/>
      <c r="L3154" s="339"/>
      <c r="M3154" s="339"/>
      <c r="N3154" s="339"/>
      <c r="O3154" s="339"/>
      <c r="P3154" s="339"/>
      <c r="Q3154" s="339"/>
    </row>
    <row r="3155" spans="1:17" ht="13.5" customHeight="1">
      <c r="A3155" s="481"/>
      <c r="B3155" s="481"/>
      <c r="C3155" s="481"/>
      <c r="D3155" s="481"/>
      <c r="E3155" s="481"/>
      <c r="F3155" s="339"/>
      <c r="G3155" s="340" t="str">
        <f>IF(ISNUMBER(E3155),E3155/'Bulk DivVar Analysis'!$I$60,"")</f>
        <v/>
      </c>
      <c r="H3155" s="338" t="str">
        <f>IF(ISNUMBER(E3155), IF(G3155&gt;'Bulk DivVar Analysis'!$J$62,"Pass","Fail"),"")</f>
        <v/>
      </c>
      <c r="I3155" s="338" t="str">
        <f t="shared" si="51"/>
        <v/>
      </c>
      <c r="J3155" s="339"/>
      <c r="K3155" s="339"/>
      <c r="L3155" s="339"/>
      <c r="M3155" s="339"/>
      <c r="N3155" s="339"/>
      <c r="O3155" s="339"/>
      <c r="P3155" s="339"/>
      <c r="Q3155" s="339"/>
    </row>
    <row r="3156" spans="1:17" ht="13.5" customHeight="1">
      <c r="A3156" s="481"/>
      <c r="B3156" s="481"/>
      <c r="C3156" s="481"/>
      <c r="D3156" s="481"/>
      <c r="E3156" s="481"/>
      <c r="F3156" s="339"/>
      <c r="G3156" s="340" t="str">
        <f>IF(ISNUMBER(E3156),E3156/'Bulk DivVar Analysis'!$I$60,"")</f>
        <v/>
      </c>
      <c r="H3156" s="338" t="str">
        <f>IF(ISNUMBER(E3156), IF(G3156&gt;'Bulk DivVar Analysis'!$J$62,"Pass","Fail"),"")</f>
        <v/>
      </c>
      <c r="I3156" s="338" t="str">
        <f t="shared" si="51"/>
        <v/>
      </c>
      <c r="J3156" s="339"/>
      <c r="K3156" s="339"/>
      <c r="L3156" s="339"/>
      <c r="M3156" s="339"/>
      <c r="N3156" s="339"/>
      <c r="O3156" s="339"/>
      <c r="P3156" s="339"/>
      <c r="Q3156" s="339"/>
    </row>
    <row r="3157" spans="1:17" ht="13.5" customHeight="1">
      <c r="A3157" s="481"/>
      <c r="B3157" s="481"/>
      <c r="C3157" s="481"/>
      <c r="D3157" s="481"/>
      <c r="E3157" s="481"/>
      <c r="F3157" s="339"/>
      <c r="G3157" s="340" t="str">
        <f>IF(ISNUMBER(E3157),E3157/'Bulk DivVar Analysis'!$I$60,"")</f>
        <v/>
      </c>
      <c r="H3157" s="338" t="str">
        <f>IF(ISNUMBER(E3157), IF(G3157&gt;'Bulk DivVar Analysis'!$J$62,"Pass","Fail"),"")</f>
        <v/>
      </c>
      <c r="I3157" s="338" t="str">
        <f t="shared" si="51"/>
        <v/>
      </c>
      <c r="J3157" s="339"/>
      <c r="K3157" s="339"/>
      <c r="L3157" s="339"/>
      <c r="M3157" s="339"/>
      <c r="N3157" s="339"/>
      <c r="O3157" s="339"/>
      <c r="P3157" s="339"/>
      <c r="Q3157" s="339"/>
    </row>
    <row r="3158" spans="1:17" ht="13.5" customHeight="1">
      <c r="A3158" s="481"/>
      <c r="B3158" s="481"/>
      <c r="C3158" s="481"/>
      <c r="D3158" s="481"/>
      <c r="E3158" s="481"/>
      <c r="F3158" s="339"/>
      <c r="G3158" s="340" t="str">
        <f>IF(ISNUMBER(E3158),E3158/'Bulk DivVar Analysis'!$I$60,"")</f>
        <v/>
      </c>
      <c r="H3158" s="338" t="str">
        <f>IF(ISNUMBER(E3158), IF(G3158&gt;'Bulk DivVar Analysis'!$J$62,"Pass","Fail"),"")</f>
        <v/>
      </c>
      <c r="I3158" s="338" t="str">
        <f t="shared" si="51"/>
        <v/>
      </c>
      <c r="J3158" s="339"/>
      <c r="K3158" s="339"/>
      <c r="L3158" s="339"/>
      <c r="M3158" s="339"/>
      <c r="N3158" s="339"/>
      <c r="O3158" s="339"/>
      <c r="P3158" s="339"/>
      <c r="Q3158" s="339"/>
    </row>
    <row r="3159" spans="1:17" ht="13.5" customHeight="1">
      <c r="A3159" s="481"/>
      <c r="B3159" s="481"/>
      <c r="C3159" s="481"/>
      <c r="D3159" s="481"/>
      <c r="E3159" s="481"/>
      <c r="F3159" s="339"/>
      <c r="G3159" s="340" t="str">
        <f>IF(ISNUMBER(E3159),E3159/'Bulk DivVar Analysis'!$I$60,"")</f>
        <v/>
      </c>
      <c r="H3159" s="338" t="str">
        <f>IF(ISNUMBER(E3159), IF(G3159&gt;'Bulk DivVar Analysis'!$J$62,"Pass","Fail"),"")</f>
        <v/>
      </c>
      <c r="I3159" s="338" t="str">
        <f t="shared" si="51"/>
        <v/>
      </c>
      <c r="J3159" s="339"/>
      <c r="K3159" s="339"/>
      <c r="L3159" s="339"/>
      <c r="M3159" s="339"/>
      <c r="N3159" s="339"/>
      <c r="O3159" s="339"/>
      <c r="P3159" s="339"/>
      <c r="Q3159" s="339"/>
    </row>
    <row r="3160" spans="1:17" ht="13.5" customHeight="1">
      <c r="A3160" s="481"/>
      <c r="B3160" s="481"/>
      <c r="C3160" s="481"/>
      <c r="D3160" s="481"/>
      <c r="E3160" s="481"/>
      <c r="F3160" s="339"/>
      <c r="G3160" s="340" t="str">
        <f>IF(ISNUMBER(E3160),E3160/'Bulk DivVar Analysis'!$I$60,"")</f>
        <v/>
      </c>
      <c r="H3160" s="338" t="str">
        <f>IF(ISNUMBER(E3160), IF(G3160&gt;'Bulk DivVar Analysis'!$J$62,"Pass","Fail"),"")</f>
        <v/>
      </c>
      <c r="I3160" s="338" t="str">
        <f t="shared" si="51"/>
        <v/>
      </c>
      <c r="J3160" s="339"/>
      <c r="K3160" s="339"/>
      <c r="L3160" s="339"/>
      <c r="M3160" s="339"/>
      <c r="N3160" s="339"/>
      <c r="O3160" s="339"/>
      <c r="P3160" s="339"/>
      <c r="Q3160" s="339"/>
    </row>
    <row r="3161" spans="1:17" ht="13.5" customHeight="1">
      <c r="A3161" s="481"/>
      <c r="B3161" s="481"/>
      <c r="C3161" s="481"/>
      <c r="D3161" s="481"/>
      <c r="E3161" s="481"/>
      <c r="F3161" s="339"/>
      <c r="G3161" s="340" t="str">
        <f>IF(ISNUMBER(E3161),E3161/'Bulk DivVar Analysis'!$I$60,"")</f>
        <v/>
      </c>
      <c r="H3161" s="338" t="str">
        <f>IF(ISNUMBER(E3161), IF(G3161&gt;'Bulk DivVar Analysis'!$J$62,"Pass","Fail"),"")</f>
        <v/>
      </c>
      <c r="I3161" s="338" t="str">
        <f t="shared" si="51"/>
        <v/>
      </c>
      <c r="J3161" s="339"/>
      <c r="K3161" s="339"/>
      <c r="L3161" s="339"/>
      <c r="M3161" s="339"/>
      <c r="N3161" s="339"/>
      <c r="O3161" s="339"/>
      <c r="P3161" s="339"/>
      <c r="Q3161" s="339"/>
    </row>
    <row r="3162" spans="1:17" ht="13.5" customHeight="1">
      <c r="A3162" s="481"/>
      <c r="B3162" s="481"/>
      <c r="C3162" s="481"/>
      <c r="D3162" s="481"/>
      <c r="E3162" s="481"/>
      <c r="F3162" s="339"/>
      <c r="G3162" s="340" t="str">
        <f>IF(ISNUMBER(E3162),E3162/'Bulk DivVar Analysis'!$I$60,"")</f>
        <v/>
      </c>
      <c r="H3162" s="338" t="str">
        <f>IF(ISNUMBER(E3162), IF(G3162&gt;'Bulk DivVar Analysis'!$J$62,"Pass","Fail"),"")</f>
        <v/>
      </c>
      <c r="I3162" s="338" t="str">
        <f t="shared" si="51"/>
        <v/>
      </c>
      <c r="J3162" s="339"/>
      <c r="K3162" s="339"/>
      <c r="L3162" s="339"/>
      <c r="M3162" s="339"/>
      <c r="N3162" s="339"/>
      <c r="O3162" s="339"/>
      <c r="P3162" s="339"/>
      <c r="Q3162" s="339"/>
    </row>
    <row r="3163" spans="1:17" ht="13.5" customHeight="1">
      <c r="A3163" s="481"/>
      <c r="B3163" s="481"/>
      <c r="C3163" s="481"/>
      <c r="D3163" s="481"/>
      <c r="E3163" s="481"/>
      <c r="F3163" s="339"/>
      <c r="G3163" s="340" t="str">
        <f>IF(ISNUMBER(E3163),E3163/'Bulk DivVar Analysis'!$I$60,"")</f>
        <v/>
      </c>
      <c r="H3163" s="338" t="str">
        <f>IF(ISNUMBER(E3163), IF(G3163&gt;'Bulk DivVar Analysis'!$J$62,"Pass","Fail"),"")</f>
        <v/>
      </c>
      <c r="I3163" s="338" t="str">
        <f t="shared" si="51"/>
        <v/>
      </c>
      <c r="J3163" s="339"/>
      <c r="K3163" s="339"/>
      <c r="L3163" s="339"/>
      <c r="M3163" s="339"/>
      <c r="N3163" s="339"/>
      <c r="O3163" s="339"/>
      <c r="P3163" s="339"/>
      <c r="Q3163" s="339"/>
    </row>
    <row r="3164" spans="1:17" ht="13.5" customHeight="1">
      <c r="A3164" s="481"/>
      <c r="B3164" s="481"/>
      <c r="C3164" s="481"/>
      <c r="D3164" s="481"/>
      <c r="E3164" s="481"/>
      <c r="F3164" s="339"/>
      <c r="G3164" s="340" t="str">
        <f>IF(ISNUMBER(E3164),E3164/'Bulk DivVar Analysis'!$I$60,"")</f>
        <v/>
      </c>
      <c r="H3164" s="338" t="str">
        <f>IF(ISNUMBER(E3164), IF(G3164&gt;'Bulk DivVar Analysis'!$J$62,"Pass","Fail"),"")</f>
        <v/>
      </c>
      <c r="I3164" s="338" t="str">
        <f t="shared" si="51"/>
        <v/>
      </c>
      <c r="J3164" s="339"/>
      <c r="K3164" s="339"/>
      <c r="L3164" s="339"/>
      <c r="M3164" s="339"/>
      <c r="N3164" s="339"/>
      <c r="O3164" s="339"/>
      <c r="P3164" s="339"/>
      <c r="Q3164" s="339"/>
    </row>
    <row r="3165" spans="1:17" ht="13.5" customHeight="1">
      <c r="A3165" s="481"/>
      <c r="B3165" s="481"/>
      <c r="C3165" s="481"/>
      <c r="D3165" s="481"/>
      <c r="E3165" s="481"/>
      <c r="F3165" s="339"/>
      <c r="G3165" s="340" t="str">
        <f>IF(ISNUMBER(E3165),E3165/'Bulk DivVar Analysis'!$I$60,"")</f>
        <v/>
      </c>
      <c r="H3165" s="338" t="str">
        <f>IF(ISNUMBER(E3165), IF(G3165&gt;'Bulk DivVar Analysis'!$J$62,"Pass","Fail"),"")</f>
        <v/>
      </c>
      <c r="I3165" s="338" t="str">
        <f t="shared" si="51"/>
        <v/>
      </c>
      <c r="J3165" s="339"/>
      <c r="K3165" s="339"/>
      <c r="L3165" s="339"/>
      <c r="M3165" s="339"/>
      <c r="N3165" s="339"/>
      <c r="O3165" s="339"/>
      <c r="P3165" s="339"/>
      <c r="Q3165" s="339"/>
    </row>
    <row r="3166" spans="1:17" ht="13.5" customHeight="1">
      <c r="A3166" s="481"/>
      <c r="B3166" s="481"/>
      <c r="C3166" s="481"/>
      <c r="D3166" s="481"/>
      <c r="E3166" s="481"/>
      <c r="F3166" s="339"/>
      <c r="G3166" s="340" t="str">
        <f>IF(ISNUMBER(E3166),E3166/'Bulk DivVar Analysis'!$I$60,"")</f>
        <v/>
      </c>
      <c r="H3166" s="338" t="str">
        <f>IF(ISNUMBER(E3166), IF(G3166&gt;'Bulk DivVar Analysis'!$J$62,"Pass","Fail"),"")</f>
        <v/>
      </c>
      <c r="I3166" s="338" t="str">
        <f t="shared" si="51"/>
        <v/>
      </c>
      <c r="J3166" s="339"/>
      <c r="K3166" s="339"/>
      <c r="L3166" s="339"/>
      <c r="M3166" s="339"/>
      <c r="N3166" s="339"/>
      <c r="O3166" s="339"/>
      <c r="P3166" s="339"/>
      <c r="Q3166" s="339"/>
    </row>
    <row r="3167" spans="1:17" ht="13.5" customHeight="1">
      <c r="A3167" s="481"/>
      <c r="B3167" s="481"/>
      <c r="C3167" s="481"/>
      <c r="D3167" s="481"/>
      <c r="E3167" s="481"/>
      <c r="F3167" s="339"/>
      <c r="G3167" s="340" t="str">
        <f>IF(ISNUMBER(E3167),E3167/'Bulk DivVar Analysis'!$I$60,"")</f>
        <v/>
      </c>
      <c r="H3167" s="338" t="str">
        <f>IF(ISNUMBER(E3167), IF(G3167&gt;'Bulk DivVar Analysis'!$J$62,"Pass","Fail"),"")</f>
        <v/>
      </c>
      <c r="I3167" s="338" t="str">
        <f t="shared" si="51"/>
        <v/>
      </c>
      <c r="J3167" s="339"/>
      <c r="K3167" s="339"/>
      <c r="L3167" s="339"/>
      <c r="M3167" s="339"/>
      <c r="N3167" s="339"/>
      <c r="O3167" s="339"/>
      <c r="P3167" s="339"/>
      <c r="Q3167" s="339"/>
    </row>
    <row r="3168" spans="1:17" ht="13.5" customHeight="1">
      <c r="A3168" s="481"/>
      <c r="B3168" s="481"/>
      <c r="C3168" s="481"/>
      <c r="D3168" s="481"/>
      <c r="E3168" s="481"/>
      <c r="F3168" s="339"/>
      <c r="G3168" s="340" t="str">
        <f>IF(ISNUMBER(E3168),E3168/'Bulk DivVar Analysis'!$I$60,"")</f>
        <v/>
      </c>
      <c r="H3168" s="338" t="str">
        <f>IF(ISNUMBER(E3168), IF(G3168&gt;'Bulk DivVar Analysis'!$J$62,"Pass","Fail"),"")</f>
        <v/>
      </c>
      <c r="I3168" s="338" t="str">
        <f t="shared" si="51"/>
        <v/>
      </c>
      <c r="J3168" s="339"/>
      <c r="K3168" s="339"/>
      <c r="L3168" s="339"/>
      <c r="M3168" s="339"/>
      <c r="N3168" s="339"/>
      <c r="O3168" s="339"/>
      <c r="P3168" s="339"/>
      <c r="Q3168" s="339"/>
    </row>
    <row r="3169" spans="1:17" ht="13.5" customHeight="1">
      <c r="A3169" s="481"/>
      <c r="B3169" s="481"/>
      <c r="C3169" s="481"/>
      <c r="D3169" s="481"/>
      <c r="E3169" s="481"/>
      <c r="F3169" s="339"/>
      <c r="G3169" s="340" t="str">
        <f>IF(ISNUMBER(E3169),E3169/'Bulk DivVar Analysis'!$I$60,"")</f>
        <v/>
      </c>
      <c r="H3169" s="338" t="str">
        <f>IF(ISNUMBER(E3169), IF(G3169&gt;'Bulk DivVar Analysis'!$J$62,"Pass","Fail"),"")</f>
        <v/>
      </c>
      <c r="I3169" s="338" t="str">
        <f t="shared" si="51"/>
        <v/>
      </c>
      <c r="J3169" s="339"/>
      <c r="K3169" s="339"/>
      <c r="L3169" s="339"/>
      <c r="M3169" s="339"/>
      <c r="N3169" s="339"/>
      <c r="O3169" s="339"/>
      <c r="P3169" s="339"/>
      <c r="Q3169" s="339"/>
    </row>
    <row r="3170" spans="1:17" ht="13.5" customHeight="1">
      <c r="A3170" s="481"/>
      <c r="B3170" s="481"/>
      <c r="C3170" s="481"/>
      <c r="D3170" s="481"/>
      <c r="E3170" s="481"/>
      <c r="F3170" s="339"/>
      <c r="G3170" s="340" t="str">
        <f>IF(ISNUMBER(E3170),E3170/'Bulk DivVar Analysis'!$I$60,"")</f>
        <v/>
      </c>
      <c r="H3170" s="338" t="str">
        <f>IF(ISNUMBER(E3170), IF(G3170&gt;'Bulk DivVar Analysis'!$J$62,"Pass","Fail"),"")</f>
        <v/>
      </c>
      <c r="I3170" s="338" t="str">
        <f t="shared" si="51"/>
        <v/>
      </c>
      <c r="J3170" s="339"/>
      <c r="K3170" s="339"/>
      <c r="L3170" s="339"/>
      <c r="M3170" s="339"/>
      <c r="N3170" s="339"/>
      <c r="O3170" s="339"/>
      <c r="P3170" s="339"/>
      <c r="Q3170" s="339"/>
    </row>
    <row r="3171" spans="1:17" ht="13.5" customHeight="1">
      <c r="A3171" s="481"/>
      <c r="B3171" s="481"/>
      <c r="C3171" s="481"/>
      <c r="D3171" s="481"/>
      <c r="E3171" s="481"/>
      <c r="F3171" s="339"/>
      <c r="G3171" s="340" t="str">
        <f>IF(ISNUMBER(E3171),E3171/'Bulk DivVar Analysis'!$I$60,"")</f>
        <v/>
      </c>
      <c r="H3171" s="338" t="str">
        <f>IF(ISNUMBER(E3171), IF(G3171&gt;'Bulk DivVar Analysis'!$J$62,"Pass","Fail"),"")</f>
        <v/>
      </c>
      <c r="I3171" s="338" t="str">
        <f t="shared" si="51"/>
        <v/>
      </c>
      <c r="J3171" s="339"/>
      <c r="K3171" s="339"/>
      <c r="L3171" s="339"/>
      <c r="M3171" s="339"/>
      <c r="N3171" s="339"/>
      <c r="O3171" s="339"/>
      <c r="P3171" s="339"/>
      <c r="Q3171" s="339"/>
    </row>
    <row r="3172" spans="1:17" ht="13.5" customHeight="1">
      <c r="A3172" s="481"/>
      <c r="B3172" s="481"/>
      <c r="C3172" s="481"/>
      <c r="D3172" s="481"/>
      <c r="E3172" s="481"/>
      <c r="F3172" s="339"/>
      <c r="G3172" s="340" t="str">
        <f>IF(ISNUMBER(E3172),E3172/'Bulk DivVar Analysis'!$I$60,"")</f>
        <v/>
      </c>
      <c r="H3172" s="338" t="str">
        <f>IF(ISNUMBER(E3172), IF(G3172&gt;'Bulk DivVar Analysis'!$J$62,"Pass","Fail"),"")</f>
        <v/>
      </c>
      <c r="I3172" s="338" t="str">
        <f t="shared" si="51"/>
        <v/>
      </c>
      <c r="J3172" s="339"/>
      <c r="K3172" s="339"/>
      <c r="L3172" s="339"/>
      <c r="M3172" s="339"/>
      <c r="N3172" s="339"/>
      <c r="O3172" s="339"/>
      <c r="P3172" s="339"/>
      <c r="Q3172" s="339"/>
    </row>
    <row r="3173" spans="1:17" ht="13.5" customHeight="1">
      <c r="A3173" s="481"/>
      <c r="B3173" s="481"/>
      <c r="C3173" s="481"/>
      <c r="D3173" s="481"/>
      <c r="E3173" s="481"/>
      <c r="F3173" s="339"/>
      <c r="G3173" s="340" t="str">
        <f>IF(ISNUMBER(E3173),E3173/'Bulk DivVar Analysis'!$I$60,"")</f>
        <v/>
      </c>
      <c r="H3173" s="338" t="str">
        <f>IF(ISNUMBER(E3173), IF(G3173&gt;'Bulk DivVar Analysis'!$J$62,"Pass","Fail"),"")</f>
        <v/>
      </c>
      <c r="I3173" s="338" t="str">
        <f t="shared" si="51"/>
        <v/>
      </c>
      <c r="J3173" s="339"/>
      <c r="K3173" s="339"/>
      <c r="L3173" s="339"/>
      <c r="M3173" s="339"/>
      <c r="N3173" s="339"/>
      <c r="O3173" s="339"/>
      <c r="P3173" s="339"/>
      <c r="Q3173" s="339"/>
    </row>
    <row r="3174" spans="1:17" ht="13.5" customHeight="1">
      <c r="A3174" s="481"/>
      <c r="B3174" s="481"/>
      <c r="C3174" s="481"/>
      <c r="D3174" s="481"/>
      <c r="E3174" s="481"/>
      <c r="F3174" s="339"/>
      <c r="G3174" s="340" t="str">
        <f>IF(ISNUMBER(E3174),E3174/'Bulk DivVar Analysis'!$I$60,"")</f>
        <v/>
      </c>
      <c r="H3174" s="338" t="str">
        <f>IF(ISNUMBER(E3174), IF(G3174&gt;'Bulk DivVar Analysis'!$J$62,"Pass","Fail"),"")</f>
        <v/>
      </c>
      <c r="I3174" s="338" t="str">
        <f t="shared" si="51"/>
        <v/>
      </c>
      <c r="J3174" s="339"/>
      <c r="K3174" s="339"/>
      <c r="L3174" s="339"/>
      <c r="M3174" s="339"/>
      <c r="N3174" s="339"/>
      <c r="O3174" s="339"/>
      <c r="P3174" s="339"/>
      <c r="Q3174" s="339"/>
    </row>
    <row r="3175" spans="1:17" ht="13.5" customHeight="1">
      <c r="A3175" s="481"/>
      <c r="B3175" s="481"/>
      <c r="C3175" s="481"/>
      <c r="D3175" s="481"/>
      <c r="E3175" s="481"/>
      <c r="F3175" s="339"/>
      <c r="G3175" s="340" t="str">
        <f>IF(ISNUMBER(E3175),E3175/'Bulk DivVar Analysis'!$I$60,"")</f>
        <v/>
      </c>
      <c r="H3175" s="338" t="str">
        <f>IF(ISNUMBER(E3175), IF(G3175&gt;'Bulk DivVar Analysis'!$J$62,"Pass","Fail"),"")</f>
        <v/>
      </c>
      <c r="I3175" s="338" t="str">
        <f t="shared" si="51"/>
        <v/>
      </c>
      <c r="J3175" s="339"/>
      <c r="K3175" s="339"/>
      <c r="L3175" s="339"/>
      <c r="M3175" s="339"/>
      <c r="N3175" s="339"/>
      <c r="O3175" s="339"/>
      <c r="P3175" s="339"/>
      <c r="Q3175" s="339"/>
    </row>
    <row r="3176" spans="1:17" ht="13.5" customHeight="1">
      <c r="A3176" s="481"/>
      <c r="B3176" s="481"/>
      <c r="C3176" s="481"/>
      <c r="D3176" s="481"/>
      <c r="E3176" s="481"/>
      <c r="F3176" s="339"/>
      <c r="G3176" s="340" t="str">
        <f>IF(ISNUMBER(E3176),E3176/'Bulk DivVar Analysis'!$I$60,"")</f>
        <v/>
      </c>
      <c r="H3176" s="338" t="str">
        <f>IF(ISNUMBER(E3176), IF(G3176&gt;'Bulk DivVar Analysis'!$J$62,"Pass","Fail"),"")</f>
        <v/>
      </c>
      <c r="I3176" s="338" t="str">
        <f t="shared" si="51"/>
        <v/>
      </c>
      <c r="J3176" s="339"/>
      <c r="K3176" s="339"/>
      <c r="L3176" s="339"/>
      <c r="M3176" s="339"/>
      <c r="N3176" s="339"/>
      <c r="O3176" s="339"/>
      <c r="P3176" s="339"/>
      <c r="Q3176" s="339"/>
    </row>
    <row r="3177" spans="1:17" ht="13.5" customHeight="1">
      <c r="A3177" s="481"/>
      <c r="B3177" s="481"/>
      <c r="C3177" s="481"/>
      <c r="D3177" s="481"/>
      <c r="E3177" s="481"/>
      <c r="F3177" s="339"/>
      <c r="G3177" s="340" t="str">
        <f>IF(ISNUMBER(E3177),E3177/'Bulk DivVar Analysis'!$I$60,"")</f>
        <v/>
      </c>
      <c r="H3177" s="338" t="str">
        <f>IF(ISNUMBER(E3177), IF(G3177&gt;'Bulk DivVar Analysis'!$J$62,"Pass","Fail"),"")</f>
        <v/>
      </c>
      <c r="I3177" s="338" t="str">
        <f t="shared" si="51"/>
        <v/>
      </c>
      <c r="J3177" s="339"/>
      <c r="K3177" s="339"/>
      <c r="L3177" s="339"/>
      <c r="M3177" s="339"/>
      <c r="N3177" s="339"/>
      <c r="O3177" s="339"/>
      <c r="P3177" s="339"/>
      <c r="Q3177" s="339"/>
    </row>
    <row r="3178" spans="1:17" ht="13.5" customHeight="1">
      <c r="A3178" s="481"/>
      <c r="B3178" s="481"/>
      <c r="C3178" s="481"/>
      <c r="D3178" s="481"/>
      <c r="E3178" s="481"/>
      <c r="F3178" s="339"/>
      <c r="G3178" s="340" t="str">
        <f>IF(ISNUMBER(E3178),E3178/'Bulk DivVar Analysis'!$I$60,"")</f>
        <v/>
      </c>
      <c r="H3178" s="338" t="str">
        <f>IF(ISNUMBER(E3178), IF(G3178&gt;'Bulk DivVar Analysis'!$J$62,"Pass","Fail"),"")</f>
        <v/>
      </c>
      <c r="I3178" s="338" t="str">
        <f t="shared" si="51"/>
        <v/>
      </c>
      <c r="J3178" s="339"/>
      <c r="K3178" s="339"/>
      <c r="L3178" s="339"/>
      <c r="M3178" s="339"/>
      <c r="N3178" s="339"/>
      <c r="O3178" s="339"/>
      <c r="P3178" s="339"/>
      <c r="Q3178" s="339"/>
    </row>
    <row r="3179" spans="1:17" ht="13.5" customHeight="1">
      <c r="A3179" s="481"/>
      <c r="B3179" s="481"/>
      <c r="C3179" s="481"/>
      <c r="D3179" s="481"/>
      <c r="E3179" s="481"/>
      <c r="F3179" s="339"/>
      <c r="G3179" s="340" t="str">
        <f>IF(ISNUMBER(E3179),E3179/'Bulk DivVar Analysis'!$I$60,"")</f>
        <v/>
      </c>
      <c r="H3179" s="338" t="str">
        <f>IF(ISNUMBER(E3179), IF(G3179&gt;'Bulk DivVar Analysis'!$J$62,"Pass","Fail"),"")</f>
        <v/>
      </c>
      <c r="I3179" s="338" t="str">
        <f t="shared" si="51"/>
        <v/>
      </c>
      <c r="J3179" s="339"/>
      <c r="K3179" s="339"/>
      <c r="L3179" s="339"/>
      <c r="M3179" s="339"/>
      <c r="N3179" s="339"/>
      <c r="O3179" s="339"/>
      <c r="P3179" s="339"/>
      <c r="Q3179" s="339"/>
    </row>
    <row r="3180" spans="1:17" ht="13.5" customHeight="1">
      <c r="A3180" s="481"/>
      <c r="B3180" s="481"/>
      <c r="C3180" s="481"/>
      <c r="D3180" s="481"/>
      <c r="E3180" s="481"/>
      <c r="F3180" s="339"/>
      <c r="G3180" s="340" t="str">
        <f>IF(ISNUMBER(E3180),E3180/'Bulk DivVar Analysis'!$I$60,"")</f>
        <v/>
      </c>
      <c r="H3180" s="338" t="str">
        <f>IF(ISNUMBER(E3180), IF(G3180&gt;'Bulk DivVar Analysis'!$J$62,"Pass","Fail"),"")</f>
        <v/>
      </c>
      <c r="I3180" s="338" t="str">
        <f t="shared" si="51"/>
        <v/>
      </c>
      <c r="J3180" s="339"/>
      <c r="K3180" s="339"/>
      <c r="L3180" s="339"/>
      <c r="M3180" s="339"/>
      <c r="N3180" s="339"/>
      <c r="O3180" s="339"/>
      <c r="P3180" s="339"/>
      <c r="Q3180" s="339"/>
    </row>
    <row r="3181" spans="1:17" ht="13.5" customHeight="1">
      <c r="A3181" s="481"/>
      <c r="B3181" s="481"/>
      <c r="C3181" s="481"/>
      <c r="D3181" s="481"/>
      <c r="E3181" s="481"/>
      <c r="F3181" s="339"/>
      <c r="G3181" s="340" t="str">
        <f>IF(ISNUMBER(E3181),E3181/'Bulk DivVar Analysis'!$I$60,"")</f>
        <v/>
      </c>
      <c r="H3181" s="338" t="str">
        <f>IF(ISNUMBER(E3181), IF(G3181&gt;'Bulk DivVar Analysis'!$J$62,"Pass","Fail"),"")</f>
        <v/>
      </c>
      <c r="I3181" s="338" t="str">
        <f t="shared" si="51"/>
        <v/>
      </c>
      <c r="J3181" s="339"/>
      <c r="K3181" s="339"/>
      <c r="L3181" s="339"/>
      <c r="M3181" s="339"/>
      <c r="N3181" s="339"/>
      <c r="O3181" s="339"/>
      <c r="P3181" s="339"/>
      <c r="Q3181" s="339"/>
    </row>
    <row r="3182" spans="1:17" ht="13.5" customHeight="1">
      <c r="A3182" s="481"/>
      <c r="B3182" s="481"/>
      <c r="C3182" s="481"/>
      <c r="D3182" s="481"/>
      <c r="E3182" s="481"/>
      <c r="F3182" s="339"/>
      <c r="G3182" s="340" t="str">
        <f>IF(ISNUMBER(E3182),E3182/'Bulk DivVar Analysis'!$I$60,"")</f>
        <v/>
      </c>
      <c r="H3182" s="338" t="str">
        <f>IF(ISNUMBER(E3182), IF(G3182&gt;'Bulk DivVar Analysis'!$J$62,"Pass","Fail"),"")</f>
        <v/>
      </c>
      <c r="I3182" s="338" t="str">
        <f t="shared" si="51"/>
        <v/>
      </c>
      <c r="J3182" s="339"/>
      <c r="K3182" s="339"/>
      <c r="L3182" s="339"/>
      <c r="M3182" s="339"/>
      <c r="N3182" s="339"/>
      <c r="O3182" s="339"/>
      <c r="P3182" s="339"/>
      <c r="Q3182" s="339"/>
    </row>
    <row r="3183" spans="1:17" ht="13.5" customHeight="1">
      <c r="A3183" s="481"/>
      <c r="B3183" s="481"/>
      <c r="C3183" s="481"/>
      <c r="D3183" s="481"/>
      <c r="E3183" s="481"/>
      <c r="F3183" s="339"/>
      <c r="G3183" s="340" t="str">
        <f>IF(ISNUMBER(E3183),E3183/'Bulk DivVar Analysis'!$I$60,"")</f>
        <v/>
      </c>
      <c r="H3183" s="338" t="str">
        <f>IF(ISNUMBER(E3183), IF(G3183&gt;'Bulk DivVar Analysis'!$J$62,"Pass","Fail"),"")</f>
        <v/>
      </c>
      <c r="I3183" s="338" t="str">
        <f t="shared" si="51"/>
        <v/>
      </c>
      <c r="J3183" s="339"/>
      <c r="K3183" s="339"/>
      <c r="L3183" s="339"/>
      <c r="M3183" s="339"/>
      <c r="N3183" s="339"/>
      <c r="O3183" s="339"/>
      <c r="P3183" s="339"/>
      <c r="Q3183" s="339"/>
    </row>
    <row r="3184" spans="1:17" ht="13.5" customHeight="1">
      <c r="A3184" s="481"/>
      <c r="B3184" s="481"/>
      <c r="C3184" s="481"/>
      <c r="D3184" s="481"/>
      <c r="E3184" s="481"/>
      <c r="F3184" s="339"/>
      <c r="G3184" s="340" t="str">
        <f>IF(ISNUMBER(E3184),E3184/'Bulk DivVar Analysis'!$I$60,"")</f>
        <v/>
      </c>
      <c r="H3184" s="338" t="str">
        <f>IF(ISNUMBER(E3184), IF(G3184&gt;'Bulk DivVar Analysis'!$J$62,"Pass","Fail"),"")</f>
        <v/>
      </c>
      <c r="I3184" s="338" t="str">
        <f t="shared" si="51"/>
        <v/>
      </c>
      <c r="J3184" s="339"/>
      <c r="K3184" s="339"/>
      <c r="L3184" s="339"/>
      <c r="M3184" s="339"/>
      <c r="N3184" s="339"/>
      <c r="O3184" s="339"/>
      <c r="P3184" s="339"/>
      <c r="Q3184" s="339"/>
    </row>
    <row r="3185" spans="1:17" ht="13.5" customHeight="1">
      <c r="A3185" s="481"/>
      <c r="B3185" s="481"/>
      <c r="C3185" s="481"/>
      <c r="D3185" s="481"/>
      <c r="E3185" s="481"/>
      <c r="F3185" s="339"/>
      <c r="G3185" s="340" t="str">
        <f>IF(ISNUMBER(E3185),E3185/'Bulk DivVar Analysis'!$I$60,"")</f>
        <v/>
      </c>
      <c r="H3185" s="338" t="str">
        <f>IF(ISNUMBER(E3185), IF(G3185&gt;'Bulk DivVar Analysis'!$J$62,"Pass","Fail"),"")</f>
        <v/>
      </c>
      <c r="I3185" s="338" t="str">
        <f t="shared" si="51"/>
        <v/>
      </c>
      <c r="J3185" s="339"/>
      <c r="K3185" s="339"/>
      <c r="L3185" s="339"/>
      <c r="M3185" s="339"/>
      <c r="N3185" s="339"/>
      <c r="O3185" s="339"/>
      <c r="P3185" s="339"/>
      <c r="Q3185" s="339"/>
    </row>
    <row r="3186" spans="1:17" ht="13.5" customHeight="1">
      <c r="A3186" s="481"/>
      <c r="B3186" s="481"/>
      <c r="C3186" s="481"/>
      <c r="D3186" s="481"/>
      <c r="E3186" s="481"/>
      <c r="F3186" s="339"/>
      <c r="G3186" s="340" t="str">
        <f>IF(ISNUMBER(E3186),E3186/'Bulk DivVar Analysis'!$I$60,"")</f>
        <v/>
      </c>
      <c r="H3186" s="338" t="str">
        <f>IF(ISNUMBER(E3186), IF(G3186&gt;'Bulk DivVar Analysis'!$J$62,"Pass","Fail"),"")</f>
        <v/>
      </c>
      <c r="I3186" s="338" t="str">
        <f t="shared" si="51"/>
        <v/>
      </c>
      <c r="J3186" s="339"/>
      <c r="K3186" s="339"/>
      <c r="L3186" s="339"/>
      <c r="M3186" s="339"/>
      <c r="N3186" s="339"/>
      <c r="O3186" s="339"/>
      <c r="P3186" s="339"/>
      <c r="Q3186" s="339"/>
    </row>
    <row r="3187" spans="1:17" ht="13.5" customHeight="1">
      <c r="A3187" s="481"/>
      <c r="B3187" s="481"/>
      <c r="C3187" s="481"/>
      <c r="D3187" s="481"/>
      <c r="E3187" s="481"/>
      <c r="F3187" s="339"/>
      <c r="G3187" s="340" t="str">
        <f>IF(ISNUMBER(E3187),E3187/'Bulk DivVar Analysis'!$I$60,"")</f>
        <v/>
      </c>
      <c r="H3187" s="338" t="str">
        <f>IF(ISNUMBER(E3187), IF(G3187&gt;'Bulk DivVar Analysis'!$J$62,"Pass","Fail"),"")</f>
        <v/>
      </c>
      <c r="I3187" s="338" t="str">
        <f t="shared" si="51"/>
        <v/>
      </c>
      <c r="J3187" s="339"/>
      <c r="K3187" s="339"/>
      <c r="L3187" s="339"/>
      <c r="M3187" s="339"/>
      <c r="N3187" s="339"/>
      <c r="O3187" s="339"/>
      <c r="P3187" s="339"/>
      <c r="Q3187" s="339"/>
    </row>
    <row r="3188" spans="1:17" ht="13.5" customHeight="1">
      <c r="A3188" s="481"/>
      <c r="B3188" s="481"/>
      <c r="C3188" s="481"/>
      <c r="D3188" s="481"/>
      <c r="E3188" s="481"/>
      <c r="F3188" s="339"/>
      <c r="G3188" s="340" t="str">
        <f>IF(ISNUMBER(E3188),E3188/'Bulk DivVar Analysis'!$I$60,"")</f>
        <v/>
      </c>
      <c r="H3188" s="338" t="str">
        <f>IF(ISNUMBER(E3188), IF(G3188&gt;'Bulk DivVar Analysis'!$J$62,"Pass","Fail"),"")</f>
        <v/>
      </c>
      <c r="I3188" s="338" t="str">
        <f t="shared" si="51"/>
        <v/>
      </c>
      <c r="J3188" s="339"/>
      <c r="K3188" s="339"/>
      <c r="L3188" s="339"/>
      <c r="M3188" s="339"/>
      <c r="N3188" s="339"/>
      <c r="O3188" s="339"/>
      <c r="P3188" s="339"/>
      <c r="Q3188" s="339"/>
    </row>
    <row r="3189" spans="1:17" ht="13.5" customHeight="1">
      <c r="A3189" s="481"/>
      <c r="B3189" s="481"/>
      <c r="C3189" s="481"/>
      <c r="D3189" s="481"/>
      <c r="E3189" s="481"/>
      <c r="F3189" s="339"/>
      <c r="G3189" s="340" t="str">
        <f>IF(ISNUMBER(E3189),E3189/'Bulk DivVar Analysis'!$I$60,"")</f>
        <v/>
      </c>
      <c r="H3189" s="338" t="str">
        <f>IF(ISNUMBER(E3189), IF(G3189&gt;'Bulk DivVar Analysis'!$J$62,"Pass","Fail"),"")</f>
        <v/>
      </c>
      <c r="I3189" s="338" t="str">
        <f t="shared" si="51"/>
        <v/>
      </c>
      <c r="J3189" s="339"/>
      <c r="K3189" s="339"/>
      <c r="L3189" s="339"/>
      <c r="M3189" s="339"/>
      <c r="N3189" s="339"/>
      <c r="O3189" s="339"/>
      <c r="P3189" s="339"/>
      <c r="Q3189" s="339"/>
    </row>
    <row r="3190" spans="1:17" ht="13.5" customHeight="1">
      <c r="A3190" s="481"/>
      <c r="B3190" s="481"/>
      <c r="C3190" s="481"/>
      <c r="D3190" s="481"/>
      <c r="E3190" s="481"/>
      <c r="F3190" s="339"/>
      <c r="G3190" s="340" t="str">
        <f>IF(ISNUMBER(E3190),E3190/'Bulk DivVar Analysis'!$I$60,"")</f>
        <v/>
      </c>
      <c r="H3190" s="338" t="str">
        <f>IF(ISNUMBER(E3190), IF(G3190&gt;'Bulk DivVar Analysis'!$J$62,"Pass","Fail"),"")</f>
        <v/>
      </c>
      <c r="I3190" s="338" t="str">
        <f t="shared" si="51"/>
        <v/>
      </c>
      <c r="J3190" s="339"/>
      <c r="K3190" s="339"/>
      <c r="L3190" s="339"/>
      <c r="M3190" s="339"/>
      <c r="N3190" s="339"/>
      <c r="O3190" s="339"/>
      <c r="P3190" s="339"/>
      <c r="Q3190" s="339"/>
    </row>
    <row r="3191" spans="1:17" ht="13.5" customHeight="1">
      <c r="A3191" s="481"/>
      <c r="B3191" s="481"/>
      <c r="C3191" s="481"/>
      <c r="D3191" s="481"/>
      <c r="E3191" s="481"/>
      <c r="F3191" s="339"/>
      <c r="G3191" s="340" t="str">
        <f>IF(ISNUMBER(E3191),E3191/'Bulk DivVar Analysis'!$I$60,"")</f>
        <v/>
      </c>
      <c r="H3191" s="338" t="str">
        <f>IF(ISNUMBER(E3191), IF(G3191&gt;'Bulk DivVar Analysis'!$J$62,"Pass","Fail"),"")</f>
        <v/>
      </c>
      <c r="I3191" s="338" t="str">
        <f t="shared" si="51"/>
        <v/>
      </c>
      <c r="J3191" s="339"/>
      <c r="K3191" s="339"/>
      <c r="L3191" s="339"/>
      <c r="M3191" s="339"/>
      <c r="N3191" s="339"/>
      <c r="O3191" s="339"/>
      <c r="P3191" s="339"/>
      <c r="Q3191" s="339"/>
    </row>
    <row r="3192" spans="1:17" ht="13.5" customHeight="1">
      <c r="A3192" s="481"/>
      <c r="B3192" s="481"/>
      <c r="C3192" s="481"/>
      <c r="D3192" s="481"/>
      <c r="E3192" s="481"/>
      <c r="F3192" s="339"/>
      <c r="G3192" s="340" t="str">
        <f>IF(ISNUMBER(E3192),E3192/'Bulk DivVar Analysis'!$I$60,"")</f>
        <v/>
      </c>
      <c r="H3192" s="338" t="str">
        <f>IF(ISNUMBER(E3192), IF(G3192&gt;'Bulk DivVar Analysis'!$J$62,"Pass","Fail"),"")</f>
        <v/>
      </c>
      <c r="I3192" s="338" t="str">
        <f t="shared" si="51"/>
        <v/>
      </c>
      <c r="J3192" s="339"/>
      <c r="K3192" s="339"/>
      <c r="L3192" s="339"/>
      <c r="M3192" s="339"/>
      <c r="N3192" s="339"/>
      <c r="O3192" s="339"/>
      <c r="P3192" s="339"/>
      <c r="Q3192" s="339"/>
    </row>
    <row r="3193" spans="1:17" ht="13.5" customHeight="1">
      <c r="A3193" s="481"/>
      <c r="B3193" s="481"/>
      <c r="C3193" s="481"/>
      <c r="D3193" s="481"/>
      <c r="E3193" s="481"/>
      <c r="F3193" s="339"/>
      <c r="G3193" s="340" t="str">
        <f>IF(ISNUMBER(E3193),E3193/'Bulk DivVar Analysis'!$I$60,"")</f>
        <v/>
      </c>
      <c r="H3193" s="338" t="str">
        <f>IF(ISNUMBER(E3193), IF(G3193&gt;'Bulk DivVar Analysis'!$J$62,"Pass","Fail"),"")</f>
        <v/>
      </c>
      <c r="I3193" s="338" t="str">
        <f t="shared" si="51"/>
        <v/>
      </c>
      <c r="J3193" s="339"/>
      <c r="K3193" s="339"/>
      <c r="L3193" s="339"/>
      <c r="M3193" s="339"/>
      <c r="N3193" s="339"/>
      <c r="O3193" s="339"/>
      <c r="P3193" s="339"/>
      <c r="Q3193" s="339"/>
    </row>
    <row r="3194" spans="1:17" ht="13.5" customHeight="1">
      <c r="A3194" s="481"/>
      <c r="B3194" s="481"/>
      <c r="C3194" s="481"/>
      <c r="D3194" s="481"/>
      <c r="E3194" s="481"/>
      <c r="F3194" s="339"/>
      <c r="G3194" s="340" t="str">
        <f>IF(ISNUMBER(E3194),E3194/'Bulk DivVar Analysis'!$I$60,"")</f>
        <v/>
      </c>
      <c r="H3194" s="338" t="str">
        <f>IF(ISNUMBER(E3194), IF(G3194&gt;'Bulk DivVar Analysis'!$J$62,"Pass","Fail"),"")</f>
        <v/>
      </c>
      <c r="I3194" s="338" t="str">
        <f t="shared" si="51"/>
        <v/>
      </c>
      <c r="J3194" s="339"/>
      <c r="K3194" s="339"/>
      <c r="L3194" s="339"/>
      <c r="M3194" s="339"/>
      <c r="N3194" s="339"/>
      <c r="O3194" s="339"/>
      <c r="P3194" s="339"/>
      <c r="Q3194" s="339"/>
    </row>
    <row r="3195" spans="1:17" ht="13.5" customHeight="1">
      <c r="A3195" s="481"/>
      <c r="B3195" s="481"/>
      <c r="C3195" s="481"/>
      <c r="D3195" s="481"/>
      <c r="E3195" s="481"/>
      <c r="F3195" s="339"/>
      <c r="G3195" s="340" t="str">
        <f>IF(ISNUMBER(E3195),E3195/'Bulk DivVar Analysis'!$I$60,"")</f>
        <v/>
      </c>
      <c r="H3195" s="338" t="str">
        <f>IF(ISNUMBER(E3195), IF(G3195&gt;'Bulk DivVar Analysis'!$J$62,"Pass","Fail"),"")</f>
        <v/>
      </c>
      <c r="I3195" s="338" t="str">
        <f t="shared" si="51"/>
        <v/>
      </c>
      <c r="J3195" s="339"/>
      <c r="K3195" s="339"/>
      <c r="L3195" s="339"/>
      <c r="M3195" s="339"/>
      <c r="N3195" s="339"/>
      <c r="O3195" s="339"/>
      <c r="P3195" s="339"/>
      <c r="Q3195" s="339"/>
    </row>
    <row r="3196" spans="1:17" ht="13.5" customHeight="1">
      <c r="A3196" s="481"/>
      <c r="B3196" s="481"/>
      <c r="C3196" s="481"/>
      <c r="D3196" s="481"/>
      <c r="E3196" s="481"/>
      <c r="F3196" s="339"/>
      <c r="G3196" s="340" t="str">
        <f>IF(ISNUMBER(E3196),E3196/'Bulk DivVar Analysis'!$I$60,"")</f>
        <v/>
      </c>
      <c r="H3196" s="338" t="str">
        <f>IF(ISNUMBER(E3196), IF(G3196&gt;'Bulk DivVar Analysis'!$J$62,"Pass","Fail"),"")</f>
        <v/>
      </c>
      <c r="I3196" s="338" t="str">
        <f t="shared" si="51"/>
        <v/>
      </c>
      <c r="J3196" s="339"/>
      <c r="K3196" s="339"/>
      <c r="L3196" s="339"/>
      <c r="M3196" s="339"/>
      <c r="N3196" s="339"/>
      <c r="O3196" s="339"/>
      <c r="P3196" s="339"/>
      <c r="Q3196" s="339"/>
    </row>
    <row r="3197" spans="1:17" ht="13.5" customHeight="1">
      <c r="A3197" s="481"/>
      <c r="B3197" s="481"/>
      <c r="C3197" s="481"/>
      <c r="D3197" s="481"/>
      <c r="E3197" s="481"/>
      <c r="F3197" s="339"/>
      <c r="G3197" s="340" t="str">
        <f>IF(ISNUMBER(E3197),E3197/'Bulk DivVar Analysis'!$I$60,"")</f>
        <v/>
      </c>
      <c r="H3197" s="338" t="str">
        <f>IF(ISNUMBER(E3197), IF(G3197&gt;'Bulk DivVar Analysis'!$J$62,"Pass","Fail"),"")</f>
        <v/>
      </c>
      <c r="I3197" s="338" t="str">
        <f t="shared" si="51"/>
        <v/>
      </c>
      <c r="J3197" s="339"/>
      <c r="K3197" s="339"/>
      <c r="L3197" s="339"/>
      <c r="M3197" s="339"/>
      <c r="N3197" s="339"/>
      <c r="O3197" s="339"/>
      <c r="P3197" s="339"/>
      <c r="Q3197" s="339"/>
    </row>
    <row r="3198" spans="1:17" ht="13.5" customHeight="1">
      <c r="A3198" s="481"/>
      <c r="B3198" s="481"/>
      <c r="C3198" s="481"/>
      <c r="D3198" s="481"/>
      <c r="E3198" s="481"/>
      <c r="F3198" s="339"/>
      <c r="G3198" s="340" t="str">
        <f>IF(ISNUMBER(E3198),E3198/'Bulk DivVar Analysis'!$I$60,"")</f>
        <v/>
      </c>
      <c r="H3198" s="338" t="str">
        <f>IF(ISNUMBER(E3198), IF(G3198&gt;'Bulk DivVar Analysis'!$J$62,"Pass","Fail"),"")</f>
        <v/>
      </c>
      <c r="I3198" s="338" t="str">
        <f t="shared" si="51"/>
        <v/>
      </c>
      <c r="J3198" s="339"/>
      <c r="K3198" s="339"/>
      <c r="L3198" s="339"/>
      <c r="M3198" s="339"/>
      <c r="N3198" s="339"/>
      <c r="O3198" s="339"/>
      <c r="P3198" s="339"/>
      <c r="Q3198" s="339"/>
    </row>
    <row r="3199" spans="1:17" ht="13.5" customHeight="1">
      <c r="A3199" s="481"/>
      <c r="B3199" s="481"/>
      <c r="C3199" s="481"/>
      <c r="D3199" s="481"/>
      <c r="E3199" s="481"/>
      <c r="F3199" s="339"/>
      <c r="G3199" s="340" t="str">
        <f>IF(ISNUMBER(E3199),E3199/'Bulk DivVar Analysis'!$I$60,"")</f>
        <v/>
      </c>
      <c r="H3199" s="338" t="str">
        <f>IF(ISNUMBER(E3199), IF(G3199&gt;'Bulk DivVar Analysis'!$J$62,"Pass","Fail"),"")</f>
        <v/>
      </c>
      <c r="I3199" s="338" t="str">
        <f t="shared" si="51"/>
        <v/>
      </c>
      <c r="J3199" s="339"/>
      <c r="K3199" s="339"/>
      <c r="L3199" s="339"/>
      <c r="M3199" s="339"/>
      <c r="N3199" s="339"/>
      <c r="O3199" s="339"/>
      <c r="P3199" s="339"/>
      <c r="Q3199" s="339"/>
    </row>
    <row r="3200" spans="1:17" ht="13.5" customHeight="1">
      <c r="A3200" s="481"/>
      <c r="B3200" s="481"/>
      <c r="C3200" s="481"/>
      <c r="D3200" s="481"/>
      <c r="E3200" s="481"/>
      <c r="F3200" s="339"/>
      <c r="G3200" s="340" t="str">
        <f>IF(ISNUMBER(E3200),E3200/'Bulk DivVar Analysis'!$I$60,"")</f>
        <v/>
      </c>
      <c r="H3200" s="338" t="str">
        <f>IF(ISNUMBER(E3200), IF(G3200&gt;'Bulk DivVar Analysis'!$J$62,"Pass","Fail"),"")</f>
        <v/>
      </c>
      <c r="I3200" s="338" t="str">
        <f t="shared" si="51"/>
        <v/>
      </c>
      <c r="J3200" s="339"/>
      <c r="K3200" s="339"/>
      <c r="L3200" s="339"/>
      <c r="M3200" s="339"/>
      <c r="N3200" s="339"/>
      <c r="O3200" s="339"/>
      <c r="P3200" s="339"/>
      <c r="Q3200" s="339"/>
    </row>
    <row r="3201" spans="1:17" ht="13.5" customHeight="1">
      <c r="A3201" s="481"/>
      <c r="B3201" s="481"/>
      <c r="C3201" s="481"/>
      <c r="D3201" s="481"/>
      <c r="E3201" s="481"/>
      <c r="F3201" s="339"/>
      <c r="G3201" s="340" t="str">
        <f>IF(ISNUMBER(E3201),E3201/'Bulk DivVar Analysis'!$I$60,"")</f>
        <v/>
      </c>
      <c r="H3201" s="338" t="str">
        <f>IF(ISNUMBER(E3201), IF(G3201&gt;'Bulk DivVar Analysis'!$J$62,"Pass","Fail"),"")</f>
        <v/>
      </c>
      <c r="I3201" s="338" t="str">
        <f t="shared" si="51"/>
        <v/>
      </c>
      <c r="J3201" s="339"/>
      <c r="K3201" s="339"/>
      <c r="L3201" s="339"/>
      <c r="M3201" s="339"/>
      <c r="N3201" s="339"/>
      <c r="O3201" s="339"/>
      <c r="P3201" s="339"/>
      <c r="Q3201" s="339"/>
    </row>
    <row r="3202" spans="1:17" ht="13.5" customHeight="1">
      <c r="A3202" s="481"/>
      <c r="B3202" s="481"/>
      <c r="C3202" s="481"/>
      <c r="D3202" s="481"/>
      <c r="E3202" s="481"/>
      <c r="F3202" s="339"/>
      <c r="G3202" s="340" t="str">
        <f>IF(ISNUMBER(E3202),E3202/'Bulk DivVar Analysis'!$I$60,"")</f>
        <v/>
      </c>
      <c r="H3202" s="338" t="str">
        <f>IF(ISNUMBER(E3202), IF(G3202&gt;'Bulk DivVar Analysis'!$J$62,"Pass","Fail"),"")</f>
        <v/>
      </c>
      <c r="I3202" s="338" t="str">
        <f t="shared" si="51"/>
        <v/>
      </c>
      <c r="J3202" s="339"/>
      <c r="K3202" s="339"/>
      <c r="L3202" s="339"/>
      <c r="M3202" s="339"/>
      <c r="N3202" s="339"/>
      <c r="O3202" s="339"/>
      <c r="P3202" s="339"/>
      <c r="Q3202" s="339"/>
    </row>
    <row r="3203" spans="1:17" ht="13.5" customHeight="1">
      <c r="A3203" s="481"/>
      <c r="B3203" s="481"/>
      <c r="C3203" s="481"/>
      <c r="D3203" s="481"/>
      <c r="E3203" s="481"/>
      <c r="F3203" s="339"/>
      <c r="G3203" s="340" t="str">
        <f>IF(ISNUMBER(E3203),E3203/'Bulk DivVar Analysis'!$I$60,"")</f>
        <v/>
      </c>
      <c r="H3203" s="338" t="str">
        <f>IF(ISNUMBER(E3203), IF(G3203&gt;'Bulk DivVar Analysis'!$J$62,"Pass","Fail"),"")</f>
        <v/>
      </c>
      <c r="I3203" s="338" t="str">
        <f t="shared" ref="I3203:I3266" si="52">_xlfn.TEXTJOIN("_",TRUE,B3203,C3203)</f>
        <v/>
      </c>
      <c r="J3203" s="339"/>
      <c r="K3203" s="339"/>
      <c r="L3203" s="339"/>
      <c r="M3203" s="339"/>
      <c r="N3203" s="339"/>
      <c r="O3203" s="339"/>
      <c r="P3203" s="339"/>
      <c r="Q3203" s="339"/>
    </row>
    <row r="3204" spans="1:17" ht="13.5" customHeight="1">
      <c r="A3204" s="481"/>
      <c r="B3204" s="481"/>
      <c r="C3204" s="481"/>
      <c r="D3204" s="481"/>
      <c r="E3204" s="481"/>
      <c r="F3204" s="339"/>
      <c r="G3204" s="340" t="str">
        <f>IF(ISNUMBER(E3204),E3204/'Bulk DivVar Analysis'!$I$60,"")</f>
        <v/>
      </c>
      <c r="H3204" s="338" t="str">
        <f>IF(ISNUMBER(E3204), IF(G3204&gt;'Bulk DivVar Analysis'!$J$62,"Pass","Fail"),"")</f>
        <v/>
      </c>
      <c r="I3204" s="338" t="str">
        <f t="shared" si="52"/>
        <v/>
      </c>
      <c r="J3204" s="339"/>
      <c r="K3204" s="339"/>
      <c r="L3204" s="339"/>
      <c r="M3204" s="339"/>
      <c r="N3204" s="339"/>
      <c r="O3204" s="339"/>
      <c r="P3204" s="339"/>
      <c r="Q3204" s="339"/>
    </row>
    <row r="3205" spans="1:17" ht="13.5" customHeight="1">
      <c r="A3205" s="481"/>
      <c r="B3205" s="481"/>
      <c r="C3205" s="481"/>
      <c r="D3205" s="481"/>
      <c r="E3205" s="481"/>
      <c r="F3205" s="339"/>
      <c r="G3205" s="340" t="str">
        <f>IF(ISNUMBER(E3205),E3205/'Bulk DivVar Analysis'!$I$60,"")</f>
        <v/>
      </c>
      <c r="H3205" s="338" t="str">
        <f>IF(ISNUMBER(E3205), IF(G3205&gt;'Bulk DivVar Analysis'!$J$62,"Pass","Fail"),"")</f>
        <v/>
      </c>
      <c r="I3205" s="338" t="str">
        <f t="shared" si="52"/>
        <v/>
      </c>
      <c r="J3205" s="339"/>
      <c r="K3205" s="339"/>
      <c r="L3205" s="339"/>
      <c r="M3205" s="339"/>
      <c r="N3205" s="339"/>
      <c r="O3205" s="339"/>
      <c r="P3205" s="339"/>
      <c r="Q3205" s="339"/>
    </row>
    <row r="3206" spans="1:17" ht="13.5" customHeight="1">
      <c r="A3206" s="481"/>
      <c r="B3206" s="481"/>
      <c r="C3206" s="481"/>
      <c r="D3206" s="481"/>
      <c r="E3206" s="481"/>
      <c r="F3206" s="339"/>
      <c r="G3206" s="340" t="str">
        <f>IF(ISNUMBER(E3206),E3206/'Bulk DivVar Analysis'!$I$60,"")</f>
        <v/>
      </c>
      <c r="H3206" s="338" t="str">
        <f>IF(ISNUMBER(E3206), IF(G3206&gt;'Bulk DivVar Analysis'!$J$62,"Pass","Fail"),"")</f>
        <v/>
      </c>
      <c r="I3206" s="338" t="str">
        <f t="shared" si="52"/>
        <v/>
      </c>
      <c r="J3206" s="339"/>
      <c r="K3206" s="339"/>
      <c r="L3206" s="339"/>
      <c r="M3206" s="339"/>
      <c r="N3206" s="339"/>
      <c r="O3206" s="339"/>
      <c r="P3206" s="339"/>
      <c r="Q3206" s="339"/>
    </row>
    <row r="3207" spans="1:17" ht="13.5" customHeight="1">
      <c r="A3207" s="481"/>
      <c r="B3207" s="481"/>
      <c r="C3207" s="481"/>
      <c r="D3207" s="481"/>
      <c r="E3207" s="481"/>
      <c r="F3207" s="339"/>
      <c r="G3207" s="340" t="str">
        <f>IF(ISNUMBER(E3207),E3207/'Bulk DivVar Analysis'!$I$60,"")</f>
        <v/>
      </c>
      <c r="H3207" s="338" t="str">
        <f>IF(ISNUMBER(E3207), IF(G3207&gt;'Bulk DivVar Analysis'!$J$62,"Pass","Fail"),"")</f>
        <v/>
      </c>
      <c r="I3207" s="338" t="str">
        <f t="shared" si="52"/>
        <v/>
      </c>
      <c r="J3207" s="339"/>
      <c r="K3207" s="339"/>
      <c r="L3207" s="339"/>
      <c r="M3207" s="339"/>
      <c r="N3207" s="339"/>
      <c r="O3207" s="339"/>
      <c r="P3207" s="339"/>
      <c r="Q3207" s="339"/>
    </row>
    <row r="3208" spans="1:17" ht="13.5" customHeight="1">
      <c r="A3208" s="481"/>
      <c r="B3208" s="481"/>
      <c r="C3208" s="481"/>
      <c r="D3208" s="481"/>
      <c r="E3208" s="481"/>
      <c r="F3208" s="339"/>
      <c r="G3208" s="340" t="str">
        <f>IF(ISNUMBER(E3208),E3208/'Bulk DivVar Analysis'!$I$60,"")</f>
        <v/>
      </c>
      <c r="H3208" s="338" t="str">
        <f>IF(ISNUMBER(E3208), IF(G3208&gt;'Bulk DivVar Analysis'!$J$62,"Pass","Fail"),"")</f>
        <v/>
      </c>
      <c r="I3208" s="338" t="str">
        <f t="shared" si="52"/>
        <v/>
      </c>
      <c r="J3208" s="339"/>
      <c r="K3208" s="339"/>
      <c r="L3208" s="339"/>
      <c r="M3208" s="339"/>
      <c r="N3208" s="339"/>
      <c r="O3208" s="339"/>
      <c r="P3208" s="339"/>
      <c r="Q3208" s="339"/>
    </row>
    <row r="3209" spans="1:17" ht="13.5" customHeight="1">
      <c r="A3209" s="481"/>
      <c r="B3209" s="481"/>
      <c r="C3209" s="481"/>
      <c r="D3209" s="481"/>
      <c r="E3209" s="481"/>
      <c r="F3209" s="339"/>
      <c r="G3209" s="340" t="str">
        <f>IF(ISNUMBER(E3209),E3209/'Bulk DivVar Analysis'!$I$60,"")</f>
        <v/>
      </c>
      <c r="H3209" s="338" t="str">
        <f>IF(ISNUMBER(E3209), IF(G3209&gt;'Bulk DivVar Analysis'!$J$62,"Pass","Fail"),"")</f>
        <v/>
      </c>
      <c r="I3209" s="338" t="str">
        <f t="shared" si="52"/>
        <v/>
      </c>
      <c r="J3209" s="339"/>
      <c r="K3209" s="339"/>
      <c r="L3209" s="339"/>
      <c r="M3209" s="339"/>
      <c r="N3209" s="339"/>
      <c r="O3209" s="339"/>
      <c r="P3209" s="339"/>
      <c r="Q3209" s="339"/>
    </row>
    <row r="3210" spans="1:17" ht="13.5" customHeight="1">
      <c r="A3210" s="481"/>
      <c r="B3210" s="481"/>
      <c r="C3210" s="481"/>
      <c r="D3210" s="481"/>
      <c r="E3210" s="481"/>
      <c r="F3210" s="339"/>
      <c r="G3210" s="340" t="str">
        <f>IF(ISNUMBER(E3210),E3210/'Bulk DivVar Analysis'!$I$60,"")</f>
        <v/>
      </c>
      <c r="H3210" s="338" t="str">
        <f>IF(ISNUMBER(E3210), IF(G3210&gt;'Bulk DivVar Analysis'!$J$62,"Pass","Fail"),"")</f>
        <v/>
      </c>
      <c r="I3210" s="338" t="str">
        <f t="shared" si="52"/>
        <v/>
      </c>
      <c r="J3210" s="339"/>
      <c r="K3210" s="339"/>
      <c r="L3210" s="339"/>
      <c r="M3210" s="339"/>
      <c r="N3210" s="339"/>
      <c r="O3210" s="339"/>
      <c r="P3210" s="339"/>
      <c r="Q3210" s="339"/>
    </row>
    <row r="3211" spans="1:17" ht="13.5" customHeight="1">
      <c r="A3211" s="481"/>
      <c r="B3211" s="481"/>
      <c r="C3211" s="481"/>
      <c r="D3211" s="481"/>
      <c r="E3211" s="481"/>
      <c r="F3211" s="339"/>
      <c r="G3211" s="340" t="str">
        <f>IF(ISNUMBER(E3211),E3211/'Bulk DivVar Analysis'!$I$60,"")</f>
        <v/>
      </c>
      <c r="H3211" s="338" t="str">
        <f>IF(ISNUMBER(E3211), IF(G3211&gt;'Bulk DivVar Analysis'!$J$62,"Pass","Fail"),"")</f>
        <v/>
      </c>
      <c r="I3211" s="338" t="str">
        <f t="shared" si="52"/>
        <v/>
      </c>
      <c r="J3211" s="339"/>
      <c r="K3211" s="339"/>
      <c r="L3211" s="339"/>
      <c r="M3211" s="339"/>
      <c r="N3211" s="339"/>
      <c r="O3211" s="339"/>
      <c r="P3211" s="339"/>
      <c r="Q3211" s="339"/>
    </row>
    <row r="3212" spans="1:17" ht="13.5" customHeight="1">
      <c r="A3212" s="481"/>
      <c r="B3212" s="481"/>
      <c r="C3212" s="481"/>
      <c r="D3212" s="481"/>
      <c r="E3212" s="481"/>
      <c r="F3212" s="339"/>
      <c r="G3212" s="340" t="str">
        <f>IF(ISNUMBER(E3212),E3212/'Bulk DivVar Analysis'!$I$60,"")</f>
        <v/>
      </c>
      <c r="H3212" s="338" t="str">
        <f>IF(ISNUMBER(E3212), IF(G3212&gt;'Bulk DivVar Analysis'!$J$62,"Pass","Fail"),"")</f>
        <v/>
      </c>
      <c r="I3212" s="338" t="str">
        <f t="shared" si="52"/>
        <v/>
      </c>
      <c r="J3212" s="339"/>
      <c r="K3212" s="339"/>
      <c r="L3212" s="339"/>
      <c r="M3212" s="339"/>
      <c r="N3212" s="339"/>
      <c r="O3212" s="339"/>
      <c r="P3212" s="339"/>
      <c r="Q3212" s="339"/>
    </row>
    <row r="3213" spans="1:17" ht="13.5" customHeight="1">
      <c r="A3213" s="481"/>
      <c r="B3213" s="481"/>
      <c r="C3213" s="481"/>
      <c r="D3213" s="481"/>
      <c r="E3213" s="481"/>
      <c r="F3213" s="339"/>
      <c r="G3213" s="340" t="str">
        <f>IF(ISNUMBER(E3213),E3213/'Bulk DivVar Analysis'!$I$60,"")</f>
        <v/>
      </c>
      <c r="H3213" s="338" t="str">
        <f>IF(ISNUMBER(E3213), IF(G3213&gt;'Bulk DivVar Analysis'!$J$62,"Pass","Fail"),"")</f>
        <v/>
      </c>
      <c r="I3213" s="338" t="str">
        <f t="shared" si="52"/>
        <v/>
      </c>
      <c r="J3213" s="339"/>
      <c r="K3213" s="339"/>
      <c r="L3213" s="339"/>
      <c r="M3213" s="339"/>
      <c r="N3213" s="339"/>
      <c r="O3213" s="339"/>
      <c r="P3213" s="339"/>
      <c r="Q3213" s="339"/>
    </row>
    <row r="3214" spans="1:17" ht="13.5" customHeight="1">
      <c r="A3214" s="481"/>
      <c r="B3214" s="481"/>
      <c r="C3214" s="481"/>
      <c r="D3214" s="481"/>
      <c r="E3214" s="481"/>
      <c r="F3214" s="339"/>
      <c r="G3214" s="340" t="str">
        <f>IF(ISNUMBER(E3214),E3214/'Bulk DivVar Analysis'!$I$60,"")</f>
        <v/>
      </c>
      <c r="H3214" s="338" t="str">
        <f>IF(ISNUMBER(E3214), IF(G3214&gt;'Bulk DivVar Analysis'!$J$62,"Pass","Fail"),"")</f>
        <v/>
      </c>
      <c r="I3214" s="338" t="str">
        <f t="shared" si="52"/>
        <v/>
      </c>
      <c r="J3214" s="339"/>
      <c r="K3214" s="339"/>
      <c r="L3214" s="339"/>
      <c r="M3214" s="339"/>
      <c r="N3214" s="339"/>
      <c r="O3214" s="339"/>
      <c r="P3214" s="339"/>
      <c r="Q3214" s="339"/>
    </row>
    <row r="3215" spans="1:17" ht="13.5" customHeight="1">
      <c r="A3215" s="481"/>
      <c r="B3215" s="481"/>
      <c r="C3215" s="481"/>
      <c r="D3215" s="481"/>
      <c r="E3215" s="481"/>
      <c r="F3215" s="339"/>
      <c r="G3215" s="340" t="str">
        <f>IF(ISNUMBER(E3215),E3215/'Bulk DivVar Analysis'!$I$60,"")</f>
        <v/>
      </c>
      <c r="H3215" s="338" t="str">
        <f>IF(ISNUMBER(E3215), IF(G3215&gt;'Bulk DivVar Analysis'!$J$62,"Pass","Fail"),"")</f>
        <v/>
      </c>
      <c r="I3215" s="338" t="str">
        <f t="shared" si="52"/>
        <v/>
      </c>
      <c r="J3215" s="339"/>
      <c r="K3215" s="339"/>
      <c r="L3215" s="339"/>
      <c r="M3215" s="339"/>
      <c r="N3215" s="339"/>
      <c r="O3215" s="339"/>
      <c r="P3215" s="339"/>
      <c r="Q3215" s="339"/>
    </row>
    <row r="3216" spans="1:17" ht="13.5" customHeight="1">
      <c r="A3216" s="481"/>
      <c r="B3216" s="481"/>
      <c r="C3216" s="481"/>
      <c r="D3216" s="481"/>
      <c r="E3216" s="481"/>
      <c r="F3216" s="339"/>
      <c r="G3216" s="340" t="str">
        <f>IF(ISNUMBER(E3216),E3216/'Bulk DivVar Analysis'!$I$60,"")</f>
        <v/>
      </c>
      <c r="H3216" s="338" t="str">
        <f>IF(ISNUMBER(E3216), IF(G3216&gt;'Bulk DivVar Analysis'!$J$62,"Pass","Fail"),"")</f>
        <v/>
      </c>
      <c r="I3216" s="338" t="str">
        <f t="shared" si="52"/>
        <v/>
      </c>
      <c r="J3216" s="339"/>
      <c r="K3216" s="339"/>
      <c r="L3216" s="339"/>
      <c r="M3216" s="339"/>
      <c r="N3216" s="339"/>
      <c r="O3216" s="339"/>
      <c r="P3216" s="339"/>
      <c r="Q3216" s="339"/>
    </row>
    <row r="3217" spans="1:17" ht="13.5" customHeight="1">
      <c r="A3217" s="481"/>
      <c r="B3217" s="481"/>
      <c r="C3217" s="481"/>
      <c r="D3217" s="481"/>
      <c r="E3217" s="481"/>
      <c r="F3217" s="339"/>
      <c r="G3217" s="340" t="str">
        <f>IF(ISNUMBER(E3217),E3217/'Bulk DivVar Analysis'!$I$60,"")</f>
        <v/>
      </c>
      <c r="H3217" s="338" t="str">
        <f>IF(ISNUMBER(E3217), IF(G3217&gt;'Bulk DivVar Analysis'!$J$62,"Pass","Fail"),"")</f>
        <v/>
      </c>
      <c r="I3217" s="338" t="str">
        <f t="shared" si="52"/>
        <v/>
      </c>
      <c r="J3217" s="339"/>
      <c r="K3217" s="339"/>
      <c r="L3217" s="339"/>
      <c r="M3217" s="339"/>
      <c r="N3217" s="339"/>
      <c r="O3217" s="339"/>
      <c r="P3217" s="339"/>
      <c r="Q3217" s="339"/>
    </row>
    <row r="3218" spans="1:17" ht="13.5" customHeight="1">
      <c r="A3218" s="481"/>
      <c r="B3218" s="481"/>
      <c r="C3218" s="481"/>
      <c r="D3218" s="481"/>
      <c r="E3218" s="481"/>
      <c r="F3218" s="339"/>
      <c r="G3218" s="340" t="str">
        <f>IF(ISNUMBER(E3218),E3218/'Bulk DivVar Analysis'!$I$60,"")</f>
        <v/>
      </c>
      <c r="H3218" s="338" t="str">
        <f>IF(ISNUMBER(E3218), IF(G3218&gt;'Bulk DivVar Analysis'!$J$62,"Pass","Fail"),"")</f>
        <v/>
      </c>
      <c r="I3218" s="338" t="str">
        <f t="shared" si="52"/>
        <v/>
      </c>
      <c r="J3218" s="339"/>
      <c r="K3218" s="339"/>
      <c r="L3218" s="339"/>
      <c r="M3218" s="339"/>
      <c r="N3218" s="339"/>
      <c r="O3218" s="339"/>
      <c r="P3218" s="339"/>
      <c r="Q3218" s="339"/>
    </row>
    <row r="3219" spans="1:17" ht="13.5" customHeight="1">
      <c r="A3219" s="481"/>
      <c r="B3219" s="481"/>
      <c r="C3219" s="481"/>
      <c r="D3219" s="481"/>
      <c r="E3219" s="481"/>
      <c r="F3219" s="339"/>
      <c r="G3219" s="340" t="str">
        <f>IF(ISNUMBER(E3219),E3219/'Bulk DivVar Analysis'!$I$60,"")</f>
        <v/>
      </c>
      <c r="H3219" s="338" t="str">
        <f>IF(ISNUMBER(E3219), IF(G3219&gt;'Bulk DivVar Analysis'!$J$62,"Pass","Fail"),"")</f>
        <v/>
      </c>
      <c r="I3219" s="338" t="str">
        <f t="shared" si="52"/>
        <v/>
      </c>
      <c r="J3219" s="339"/>
      <c r="K3219" s="339"/>
      <c r="L3219" s="339"/>
      <c r="M3219" s="339"/>
      <c r="N3219" s="339"/>
      <c r="O3219" s="339"/>
      <c r="P3219" s="339"/>
      <c r="Q3219" s="339"/>
    </row>
    <row r="3220" spans="1:17" ht="13.5" customHeight="1">
      <c r="A3220" s="481"/>
      <c r="B3220" s="481"/>
      <c r="C3220" s="481"/>
      <c r="D3220" s="481"/>
      <c r="E3220" s="481"/>
      <c r="F3220" s="339"/>
      <c r="G3220" s="340" t="str">
        <f>IF(ISNUMBER(E3220),E3220/'Bulk DivVar Analysis'!$I$60,"")</f>
        <v/>
      </c>
      <c r="H3220" s="338" t="str">
        <f>IF(ISNUMBER(E3220), IF(G3220&gt;'Bulk DivVar Analysis'!$J$62,"Pass","Fail"),"")</f>
        <v/>
      </c>
      <c r="I3220" s="338" t="str">
        <f t="shared" si="52"/>
        <v/>
      </c>
      <c r="J3220" s="339"/>
      <c r="K3220" s="339"/>
      <c r="L3220" s="339"/>
      <c r="M3220" s="339"/>
      <c r="N3220" s="339"/>
      <c r="O3220" s="339"/>
      <c r="P3220" s="339"/>
      <c r="Q3220" s="339"/>
    </row>
    <row r="3221" spans="1:17" ht="13.5" customHeight="1">
      <c r="A3221" s="481"/>
      <c r="B3221" s="481"/>
      <c r="C3221" s="481"/>
      <c r="D3221" s="481"/>
      <c r="E3221" s="481"/>
      <c r="F3221" s="339"/>
      <c r="G3221" s="340" t="str">
        <f>IF(ISNUMBER(E3221),E3221/'Bulk DivVar Analysis'!$I$60,"")</f>
        <v/>
      </c>
      <c r="H3221" s="338" t="str">
        <f>IF(ISNUMBER(E3221), IF(G3221&gt;'Bulk DivVar Analysis'!$J$62,"Pass","Fail"),"")</f>
        <v/>
      </c>
      <c r="I3221" s="338" t="str">
        <f t="shared" si="52"/>
        <v/>
      </c>
      <c r="J3221" s="339"/>
      <c r="K3221" s="339"/>
      <c r="L3221" s="339"/>
      <c r="M3221" s="339"/>
      <c r="N3221" s="339"/>
      <c r="O3221" s="339"/>
      <c r="P3221" s="339"/>
      <c r="Q3221" s="339"/>
    </row>
    <row r="3222" spans="1:17" ht="13.5" customHeight="1">
      <c r="A3222" s="481"/>
      <c r="B3222" s="481"/>
      <c r="C3222" s="481"/>
      <c r="D3222" s="481"/>
      <c r="E3222" s="481"/>
      <c r="F3222" s="339"/>
      <c r="G3222" s="340" t="str">
        <f>IF(ISNUMBER(E3222),E3222/'Bulk DivVar Analysis'!$I$60,"")</f>
        <v/>
      </c>
      <c r="H3222" s="338" t="str">
        <f>IF(ISNUMBER(E3222), IF(G3222&gt;'Bulk DivVar Analysis'!$J$62,"Pass","Fail"),"")</f>
        <v/>
      </c>
      <c r="I3222" s="338" t="str">
        <f t="shared" si="52"/>
        <v/>
      </c>
      <c r="J3222" s="339"/>
      <c r="K3222" s="339"/>
      <c r="L3222" s="339"/>
      <c r="M3222" s="339"/>
      <c r="N3222" s="339"/>
      <c r="O3222" s="339"/>
      <c r="P3222" s="339"/>
      <c r="Q3222" s="339"/>
    </row>
    <row r="3223" spans="1:17" ht="13.5" customHeight="1">
      <c r="A3223" s="481"/>
      <c r="B3223" s="481"/>
      <c r="C3223" s="481"/>
      <c r="D3223" s="481"/>
      <c r="E3223" s="481"/>
      <c r="F3223" s="339"/>
      <c r="G3223" s="340" t="str">
        <f>IF(ISNUMBER(E3223),E3223/'Bulk DivVar Analysis'!$I$60,"")</f>
        <v/>
      </c>
      <c r="H3223" s="338" t="str">
        <f>IF(ISNUMBER(E3223), IF(G3223&gt;'Bulk DivVar Analysis'!$J$62,"Pass","Fail"),"")</f>
        <v/>
      </c>
      <c r="I3223" s="338" t="str">
        <f t="shared" si="52"/>
        <v/>
      </c>
      <c r="J3223" s="339"/>
      <c r="K3223" s="339"/>
      <c r="L3223" s="339"/>
      <c r="M3223" s="339"/>
      <c r="N3223" s="339"/>
      <c r="O3223" s="339"/>
      <c r="P3223" s="339"/>
      <c r="Q3223" s="339"/>
    </row>
    <row r="3224" spans="1:17" ht="13.5" customHeight="1">
      <c r="A3224" s="481"/>
      <c r="B3224" s="481"/>
      <c r="C3224" s="481"/>
      <c r="D3224" s="481"/>
      <c r="E3224" s="481"/>
      <c r="F3224" s="339"/>
      <c r="G3224" s="340" t="str">
        <f>IF(ISNUMBER(E3224),E3224/'Bulk DivVar Analysis'!$I$60,"")</f>
        <v/>
      </c>
      <c r="H3224" s="338" t="str">
        <f>IF(ISNUMBER(E3224), IF(G3224&gt;'Bulk DivVar Analysis'!$J$62,"Pass","Fail"),"")</f>
        <v/>
      </c>
      <c r="I3224" s="338" t="str">
        <f t="shared" si="52"/>
        <v/>
      </c>
      <c r="J3224" s="339"/>
      <c r="K3224" s="339"/>
      <c r="L3224" s="339"/>
      <c r="M3224" s="339"/>
      <c r="N3224" s="339"/>
      <c r="O3224" s="339"/>
      <c r="P3224" s="339"/>
      <c r="Q3224" s="339"/>
    </row>
    <row r="3225" spans="1:17" ht="13.5" customHeight="1">
      <c r="A3225" s="481"/>
      <c r="B3225" s="481"/>
      <c r="C3225" s="481"/>
      <c r="D3225" s="481"/>
      <c r="E3225" s="481"/>
      <c r="F3225" s="339"/>
      <c r="G3225" s="340" t="str">
        <f>IF(ISNUMBER(E3225),E3225/'Bulk DivVar Analysis'!$I$60,"")</f>
        <v/>
      </c>
      <c r="H3225" s="338" t="str">
        <f>IF(ISNUMBER(E3225), IF(G3225&gt;'Bulk DivVar Analysis'!$J$62,"Pass","Fail"),"")</f>
        <v/>
      </c>
      <c r="I3225" s="338" t="str">
        <f t="shared" si="52"/>
        <v/>
      </c>
      <c r="J3225" s="339"/>
      <c r="K3225" s="339"/>
      <c r="L3225" s="339"/>
      <c r="M3225" s="339"/>
      <c r="N3225" s="339"/>
      <c r="O3225" s="339"/>
      <c r="P3225" s="339"/>
      <c r="Q3225" s="339"/>
    </row>
    <row r="3226" spans="1:17" ht="13.5" customHeight="1">
      <c r="A3226" s="481"/>
      <c r="B3226" s="481"/>
      <c r="C3226" s="481"/>
      <c r="D3226" s="481"/>
      <c r="E3226" s="481"/>
      <c r="F3226" s="339"/>
      <c r="G3226" s="340" t="str">
        <f>IF(ISNUMBER(E3226),E3226/'Bulk DivVar Analysis'!$I$60,"")</f>
        <v/>
      </c>
      <c r="H3226" s="338" t="str">
        <f>IF(ISNUMBER(E3226), IF(G3226&gt;'Bulk DivVar Analysis'!$J$62,"Pass","Fail"),"")</f>
        <v/>
      </c>
      <c r="I3226" s="338" t="str">
        <f t="shared" si="52"/>
        <v/>
      </c>
      <c r="J3226" s="339"/>
      <c r="K3226" s="339"/>
      <c r="L3226" s="339"/>
      <c r="M3226" s="339"/>
      <c r="N3226" s="339"/>
      <c r="O3226" s="339"/>
      <c r="P3226" s="339"/>
      <c r="Q3226" s="339"/>
    </row>
    <row r="3227" spans="1:17" ht="13.5" customHeight="1">
      <c r="A3227" s="481"/>
      <c r="B3227" s="481"/>
      <c r="C3227" s="481"/>
      <c r="D3227" s="481"/>
      <c r="E3227" s="481"/>
      <c r="F3227" s="339"/>
      <c r="G3227" s="340" t="str">
        <f>IF(ISNUMBER(E3227),E3227/'Bulk DivVar Analysis'!$I$60,"")</f>
        <v/>
      </c>
      <c r="H3227" s="338" t="str">
        <f>IF(ISNUMBER(E3227), IF(G3227&gt;'Bulk DivVar Analysis'!$J$62,"Pass","Fail"),"")</f>
        <v/>
      </c>
      <c r="I3227" s="338" t="str">
        <f t="shared" si="52"/>
        <v/>
      </c>
      <c r="J3227" s="339"/>
      <c r="K3227" s="339"/>
      <c r="L3227" s="339"/>
      <c r="M3227" s="339"/>
      <c r="N3227" s="339"/>
      <c r="O3227" s="339"/>
      <c r="P3227" s="339"/>
      <c r="Q3227" s="339"/>
    </row>
    <row r="3228" spans="1:17" ht="13.5" customHeight="1">
      <c r="A3228" s="481"/>
      <c r="B3228" s="481"/>
      <c r="C3228" s="481"/>
      <c r="D3228" s="481"/>
      <c r="E3228" s="481"/>
      <c r="F3228" s="339"/>
      <c r="G3228" s="340" t="str">
        <f>IF(ISNUMBER(E3228),E3228/'Bulk DivVar Analysis'!$I$60,"")</f>
        <v/>
      </c>
      <c r="H3228" s="338" t="str">
        <f>IF(ISNUMBER(E3228), IF(G3228&gt;'Bulk DivVar Analysis'!$J$62,"Pass","Fail"),"")</f>
        <v/>
      </c>
      <c r="I3228" s="338" t="str">
        <f t="shared" si="52"/>
        <v/>
      </c>
      <c r="J3228" s="339"/>
      <c r="K3228" s="339"/>
      <c r="L3228" s="339"/>
      <c r="M3228" s="339"/>
      <c r="N3228" s="339"/>
      <c r="O3228" s="339"/>
      <c r="P3228" s="339"/>
      <c r="Q3228" s="339"/>
    </row>
    <row r="3229" spans="1:17" ht="13.5" customHeight="1">
      <c r="A3229" s="481"/>
      <c r="B3229" s="481"/>
      <c r="C3229" s="481"/>
      <c r="D3229" s="481"/>
      <c r="E3229" s="481"/>
      <c r="F3229" s="339"/>
      <c r="G3229" s="340" t="str">
        <f>IF(ISNUMBER(E3229),E3229/'Bulk DivVar Analysis'!$I$60,"")</f>
        <v/>
      </c>
      <c r="H3229" s="338" t="str">
        <f>IF(ISNUMBER(E3229), IF(G3229&gt;'Bulk DivVar Analysis'!$J$62,"Pass","Fail"),"")</f>
        <v/>
      </c>
      <c r="I3229" s="338" t="str">
        <f t="shared" si="52"/>
        <v/>
      </c>
      <c r="J3229" s="339"/>
      <c r="K3229" s="339"/>
      <c r="L3229" s="339"/>
      <c r="M3229" s="339"/>
      <c r="N3229" s="339"/>
      <c r="O3229" s="339"/>
      <c r="P3229" s="339"/>
      <c r="Q3229" s="339"/>
    </row>
    <row r="3230" spans="1:17" ht="13.5" customHeight="1">
      <c r="A3230" s="481"/>
      <c r="B3230" s="481"/>
      <c r="C3230" s="481"/>
      <c r="D3230" s="481"/>
      <c r="E3230" s="481"/>
      <c r="F3230" s="339"/>
      <c r="G3230" s="340" t="str">
        <f>IF(ISNUMBER(E3230),E3230/'Bulk DivVar Analysis'!$I$60,"")</f>
        <v/>
      </c>
      <c r="H3230" s="338" t="str">
        <f>IF(ISNUMBER(E3230), IF(G3230&gt;'Bulk DivVar Analysis'!$J$62,"Pass","Fail"),"")</f>
        <v/>
      </c>
      <c r="I3230" s="338" t="str">
        <f t="shared" si="52"/>
        <v/>
      </c>
      <c r="J3230" s="339"/>
      <c r="K3230" s="339"/>
      <c r="L3230" s="339"/>
      <c r="M3230" s="339"/>
      <c r="N3230" s="339"/>
      <c r="O3230" s="339"/>
      <c r="P3230" s="339"/>
      <c r="Q3230" s="339"/>
    </row>
    <row r="3231" spans="1:17" ht="13.5" customHeight="1">
      <c r="A3231" s="481"/>
      <c r="B3231" s="481"/>
      <c r="C3231" s="481"/>
      <c r="D3231" s="481"/>
      <c r="E3231" s="481"/>
      <c r="F3231" s="339"/>
      <c r="G3231" s="340" t="str">
        <f>IF(ISNUMBER(E3231),E3231/'Bulk DivVar Analysis'!$I$60,"")</f>
        <v/>
      </c>
      <c r="H3231" s="338" t="str">
        <f>IF(ISNUMBER(E3231), IF(G3231&gt;'Bulk DivVar Analysis'!$J$62,"Pass","Fail"),"")</f>
        <v/>
      </c>
      <c r="I3231" s="338" t="str">
        <f t="shared" si="52"/>
        <v/>
      </c>
      <c r="J3231" s="339"/>
      <c r="K3231" s="339"/>
      <c r="L3231" s="339"/>
      <c r="M3231" s="339"/>
      <c r="N3231" s="339"/>
      <c r="O3231" s="339"/>
      <c r="P3231" s="339"/>
      <c r="Q3231" s="339"/>
    </row>
    <row r="3232" spans="1:17" ht="13.5" customHeight="1">
      <c r="A3232" s="481"/>
      <c r="B3232" s="481"/>
      <c r="C3232" s="481"/>
      <c r="D3232" s="481"/>
      <c r="E3232" s="481"/>
      <c r="F3232" s="339"/>
      <c r="G3232" s="340" t="str">
        <f>IF(ISNUMBER(E3232),E3232/'Bulk DivVar Analysis'!$I$60,"")</f>
        <v/>
      </c>
      <c r="H3232" s="338" t="str">
        <f>IF(ISNUMBER(E3232), IF(G3232&gt;'Bulk DivVar Analysis'!$J$62,"Pass","Fail"),"")</f>
        <v/>
      </c>
      <c r="I3232" s="338" t="str">
        <f t="shared" si="52"/>
        <v/>
      </c>
      <c r="J3232" s="339"/>
      <c r="K3232" s="339"/>
      <c r="L3232" s="339"/>
      <c r="M3232" s="339"/>
      <c r="N3232" s="339"/>
      <c r="O3232" s="339"/>
      <c r="P3232" s="339"/>
      <c r="Q3232" s="339"/>
    </row>
    <row r="3233" spans="1:17" ht="13.5" customHeight="1">
      <c r="A3233" s="481"/>
      <c r="B3233" s="481"/>
      <c r="C3233" s="481"/>
      <c r="D3233" s="481"/>
      <c r="E3233" s="481"/>
      <c r="F3233" s="339"/>
      <c r="G3233" s="340" t="str">
        <f>IF(ISNUMBER(E3233),E3233/'Bulk DivVar Analysis'!$I$60,"")</f>
        <v/>
      </c>
      <c r="H3233" s="338" t="str">
        <f>IF(ISNUMBER(E3233), IF(G3233&gt;'Bulk DivVar Analysis'!$J$62,"Pass","Fail"),"")</f>
        <v/>
      </c>
      <c r="I3233" s="338" t="str">
        <f t="shared" si="52"/>
        <v/>
      </c>
      <c r="J3233" s="339"/>
      <c r="K3233" s="339"/>
      <c r="L3233" s="339"/>
      <c r="M3233" s="339"/>
      <c r="N3233" s="339"/>
      <c r="O3233" s="339"/>
      <c r="P3233" s="339"/>
      <c r="Q3233" s="339"/>
    </row>
    <row r="3234" spans="1:17" ht="13.5" customHeight="1">
      <c r="A3234" s="481"/>
      <c r="B3234" s="481"/>
      <c r="C3234" s="481"/>
      <c r="D3234" s="481"/>
      <c r="E3234" s="481"/>
      <c r="F3234" s="339"/>
      <c r="G3234" s="340" t="str">
        <f>IF(ISNUMBER(E3234),E3234/'Bulk DivVar Analysis'!$I$60,"")</f>
        <v/>
      </c>
      <c r="H3234" s="338" t="str">
        <f>IF(ISNUMBER(E3234), IF(G3234&gt;'Bulk DivVar Analysis'!$J$62,"Pass","Fail"),"")</f>
        <v/>
      </c>
      <c r="I3234" s="338" t="str">
        <f t="shared" si="52"/>
        <v/>
      </c>
      <c r="J3234" s="339"/>
      <c r="K3234" s="339"/>
      <c r="L3234" s="339"/>
      <c r="M3234" s="339"/>
      <c r="N3234" s="339"/>
      <c r="O3234" s="339"/>
      <c r="P3234" s="339"/>
      <c r="Q3234" s="339"/>
    </row>
    <row r="3235" spans="1:17" ht="13.5" customHeight="1">
      <c r="A3235" s="481"/>
      <c r="B3235" s="481"/>
      <c r="C3235" s="481"/>
      <c r="D3235" s="481"/>
      <c r="E3235" s="481"/>
      <c r="F3235" s="339"/>
      <c r="G3235" s="340" t="str">
        <f>IF(ISNUMBER(E3235),E3235/'Bulk DivVar Analysis'!$I$60,"")</f>
        <v/>
      </c>
      <c r="H3235" s="338" t="str">
        <f>IF(ISNUMBER(E3235), IF(G3235&gt;'Bulk DivVar Analysis'!$J$62,"Pass","Fail"),"")</f>
        <v/>
      </c>
      <c r="I3235" s="338" t="str">
        <f t="shared" si="52"/>
        <v/>
      </c>
      <c r="J3235" s="339"/>
      <c r="K3235" s="339"/>
      <c r="L3235" s="339"/>
      <c r="M3235" s="339"/>
      <c r="N3235" s="339"/>
      <c r="O3235" s="339"/>
      <c r="P3235" s="339"/>
      <c r="Q3235" s="339"/>
    </row>
    <row r="3236" spans="1:17" ht="13.5" customHeight="1">
      <c r="A3236" s="481"/>
      <c r="B3236" s="481"/>
      <c r="C3236" s="481"/>
      <c r="D3236" s="481"/>
      <c r="E3236" s="481"/>
      <c r="F3236" s="339"/>
      <c r="G3236" s="340" t="str">
        <f>IF(ISNUMBER(E3236),E3236/'Bulk DivVar Analysis'!$I$60,"")</f>
        <v/>
      </c>
      <c r="H3236" s="338" t="str">
        <f>IF(ISNUMBER(E3236), IF(G3236&gt;'Bulk DivVar Analysis'!$J$62,"Pass","Fail"),"")</f>
        <v/>
      </c>
      <c r="I3236" s="338" t="str">
        <f t="shared" si="52"/>
        <v/>
      </c>
      <c r="J3236" s="339"/>
      <c r="K3236" s="339"/>
      <c r="L3236" s="339"/>
      <c r="M3236" s="339"/>
      <c r="N3236" s="339"/>
      <c r="O3236" s="339"/>
      <c r="P3236" s="339"/>
      <c r="Q3236" s="339"/>
    </row>
    <row r="3237" spans="1:17" ht="13.5" customHeight="1">
      <c r="A3237" s="481"/>
      <c r="B3237" s="481"/>
      <c r="C3237" s="481"/>
      <c r="D3237" s="481"/>
      <c r="E3237" s="481"/>
      <c r="F3237" s="339"/>
      <c r="G3237" s="340" t="str">
        <f>IF(ISNUMBER(E3237),E3237/'Bulk DivVar Analysis'!$I$60,"")</f>
        <v/>
      </c>
      <c r="H3237" s="338" t="str">
        <f>IF(ISNUMBER(E3237), IF(G3237&gt;'Bulk DivVar Analysis'!$J$62,"Pass","Fail"),"")</f>
        <v/>
      </c>
      <c r="I3237" s="338" t="str">
        <f t="shared" si="52"/>
        <v/>
      </c>
      <c r="J3237" s="339"/>
      <c r="K3237" s="339"/>
      <c r="L3237" s="339"/>
      <c r="M3237" s="339"/>
      <c r="N3237" s="339"/>
      <c r="O3237" s="339"/>
      <c r="P3237" s="339"/>
      <c r="Q3237" s="339"/>
    </row>
    <row r="3238" spans="1:17" ht="13.5" customHeight="1">
      <c r="A3238" s="481"/>
      <c r="B3238" s="481"/>
      <c r="C3238" s="481"/>
      <c r="D3238" s="481"/>
      <c r="E3238" s="481"/>
      <c r="F3238" s="339"/>
      <c r="G3238" s="340" t="str">
        <f>IF(ISNUMBER(E3238),E3238/'Bulk DivVar Analysis'!$I$60,"")</f>
        <v/>
      </c>
      <c r="H3238" s="338" t="str">
        <f>IF(ISNUMBER(E3238), IF(G3238&gt;'Bulk DivVar Analysis'!$J$62,"Pass","Fail"),"")</f>
        <v/>
      </c>
      <c r="I3238" s="338" t="str">
        <f t="shared" si="52"/>
        <v/>
      </c>
      <c r="J3238" s="339"/>
      <c r="K3238" s="339"/>
      <c r="L3238" s="339"/>
      <c r="M3238" s="339"/>
      <c r="N3238" s="339"/>
      <c r="O3238" s="339"/>
      <c r="P3238" s="339"/>
      <c r="Q3238" s="339"/>
    </row>
    <row r="3239" spans="1:17" ht="13.5" customHeight="1">
      <c r="A3239" s="481"/>
      <c r="B3239" s="481"/>
      <c r="C3239" s="481"/>
      <c r="D3239" s="481"/>
      <c r="E3239" s="481"/>
      <c r="F3239" s="339"/>
      <c r="G3239" s="340" t="str">
        <f>IF(ISNUMBER(E3239),E3239/'Bulk DivVar Analysis'!$I$60,"")</f>
        <v/>
      </c>
      <c r="H3239" s="338" t="str">
        <f>IF(ISNUMBER(E3239), IF(G3239&gt;'Bulk DivVar Analysis'!$J$62,"Pass","Fail"),"")</f>
        <v/>
      </c>
      <c r="I3239" s="338" t="str">
        <f t="shared" si="52"/>
        <v/>
      </c>
      <c r="J3239" s="339"/>
      <c r="K3239" s="339"/>
      <c r="L3239" s="339"/>
      <c r="M3239" s="339"/>
      <c r="N3239" s="339"/>
      <c r="O3239" s="339"/>
      <c r="P3239" s="339"/>
      <c r="Q3239" s="339"/>
    </row>
    <row r="3240" spans="1:17" ht="13.5" customHeight="1">
      <c r="A3240" s="481"/>
      <c r="B3240" s="481"/>
      <c r="C3240" s="481"/>
      <c r="D3240" s="481"/>
      <c r="E3240" s="481"/>
      <c r="F3240" s="339"/>
      <c r="G3240" s="340" t="str">
        <f>IF(ISNUMBER(E3240),E3240/'Bulk DivVar Analysis'!$I$60,"")</f>
        <v/>
      </c>
      <c r="H3240" s="338" t="str">
        <f>IF(ISNUMBER(E3240), IF(G3240&gt;'Bulk DivVar Analysis'!$J$62,"Pass","Fail"),"")</f>
        <v/>
      </c>
      <c r="I3240" s="338" t="str">
        <f t="shared" si="52"/>
        <v/>
      </c>
      <c r="J3240" s="339"/>
      <c r="K3240" s="339"/>
      <c r="L3240" s="339"/>
      <c r="M3240" s="339"/>
      <c r="N3240" s="339"/>
      <c r="O3240" s="339"/>
      <c r="P3240" s="339"/>
      <c r="Q3240" s="339"/>
    </row>
    <row r="3241" spans="1:17" ht="13.5" customHeight="1">
      <c r="A3241" s="481"/>
      <c r="B3241" s="481"/>
      <c r="C3241" s="481"/>
      <c r="D3241" s="481"/>
      <c r="E3241" s="481"/>
      <c r="F3241" s="339"/>
      <c r="G3241" s="340" t="str">
        <f>IF(ISNUMBER(E3241),E3241/'Bulk DivVar Analysis'!$I$60,"")</f>
        <v/>
      </c>
      <c r="H3241" s="338" t="str">
        <f>IF(ISNUMBER(E3241), IF(G3241&gt;'Bulk DivVar Analysis'!$J$62,"Pass","Fail"),"")</f>
        <v/>
      </c>
      <c r="I3241" s="338" t="str">
        <f t="shared" si="52"/>
        <v/>
      </c>
      <c r="J3241" s="339"/>
      <c r="K3241" s="339"/>
      <c r="L3241" s="339"/>
      <c r="M3241" s="339"/>
      <c r="N3241" s="339"/>
      <c r="O3241" s="339"/>
      <c r="P3241" s="339"/>
      <c r="Q3241" s="339"/>
    </row>
    <row r="3242" spans="1:17" ht="13.5" customHeight="1">
      <c r="A3242" s="481"/>
      <c r="B3242" s="481"/>
      <c r="C3242" s="481"/>
      <c r="D3242" s="481"/>
      <c r="E3242" s="481"/>
      <c r="F3242" s="339"/>
      <c r="G3242" s="340" t="str">
        <f>IF(ISNUMBER(E3242),E3242/'Bulk DivVar Analysis'!$I$60,"")</f>
        <v/>
      </c>
      <c r="H3242" s="338" t="str">
        <f>IF(ISNUMBER(E3242), IF(G3242&gt;'Bulk DivVar Analysis'!$J$62,"Pass","Fail"),"")</f>
        <v/>
      </c>
      <c r="I3242" s="338" t="str">
        <f t="shared" si="52"/>
        <v/>
      </c>
      <c r="J3242" s="339"/>
      <c r="K3242" s="339"/>
      <c r="L3242" s="339"/>
      <c r="M3242" s="339"/>
      <c r="N3242" s="339"/>
      <c r="O3242" s="339"/>
      <c r="P3242" s="339"/>
      <c r="Q3242" s="339"/>
    </row>
    <row r="3243" spans="1:17" ht="13.5" customHeight="1">
      <c r="A3243" s="481"/>
      <c r="B3243" s="481"/>
      <c r="C3243" s="481"/>
      <c r="D3243" s="481"/>
      <c r="E3243" s="481"/>
      <c r="F3243" s="339"/>
      <c r="G3243" s="340" t="str">
        <f>IF(ISNUMBER(E3243),E3243/'Bulk DivVar Analysis'!$I$60,"")</f>
        <v/>
      </c>
      <c r="H3243" s="338" t="str">
        <f>IF(ISNUMBER(E3243), IF(G3243&gt;'Bulk DivVar Analysis'!$J$62,"Pass","Fail"),"")</f>
        <v/>
      </c>
      <c r="I3243" s="338" t="str">
        <f t="shared" si="52"/>
        <v/>
      </c>
      <c r="J3243" s="339"/>
      <c r="K3243" s="339"/>
      <c r="L3243" s="339"/>
      <c r="M3243" s="339"/>
      <c r="N3243" s="339"/>
      <c r="O3243" s="339"/>
      <c r="P3243" s="339"/>
      <c r="Q3243" s="339"/>
    </row>
    <row r="3244" spans="1:17" ht="13.5" customHeight="1">
      <c r="A3244" s="481"/>
      <c r="B3244" s="481"/>
      <c r="C3244" s="481"/>
      <c r="D3244" s="481"/>
      <c r="E3244" s="481"/>
      <c r="F3244" s="339"/>
      <c r="G3244" s="340" t="str">
        <f>IF(ISNUMBER(E3244),E3244/'Bulk DivVar Analysis'!$I$60,"")</f>
        <v/>
      </c>
      <c r="H3244" s="338" t="str">
        <f>IF(ISNUMBER(E3244), IF(G3244&gt;'Bulk DivVar Analysis'!$J$62,"Pass","Fail"),"")</f>
        <v/>
      </c>
      <c r="I3244" s="338" t="str">
        <f t="shared" si="52"/>
        <v/>
      </c>
      <c r="J3244" s="339"/>
      <c r="K3244" s="339"/>
      <c r="L3244" s="339"/>
      <c r="M3244" s="339"/>
      <c r="N3244" s="339"/>
      <c r="O3244" s="339"/>
      <c r="P3244" s="339"/>
      <c r="Q3244" s="339"/>
    </row>
    <row r="3245" spans="1:17" ht="13.5" customHeight="1">
      <c r="A3245" s="481"/>
      <c r="B3245" s="481"/>
      <c r="C3245" s="481"/>
      <c r="D3245" s="481"/>
      <c r="E3245" s="481"/>
      <c r="F3245" s="339"/>
      <c r="G3245" s="340" t="str">
        <f>IF(ISNUMBER(E3245),E3245/'Bulk DivVar Analysis'!$I$60,"")</f>
        <v/>
      </c>
      <c r="H3245" s="338" t="str">
        <f>IF(ISNUMBER(E3245), IF(G3245&gt;'Bulk DivVar Analysis'!$J$62,"Pass","Fail"),"")</f>
        <v/>
      </c>
      <c r="I3245" s="338" t="str">
        <f t="shared" si="52"/>
        <v/>
      </c>
      <c r="J3245" s="339"/>
      <c r="K3245" s="339"/>
      <c r="L3245" s="339"/>
      <c r="M3245" s="339"/>
      <c r="N3245" s="339"/>
      <c r="O3245" s="339"/>
      <c r="P3245" s="339"/>
      <c r="Q3245" s="339"/>
    </row>
    <row r="3246" spans="1:17" ht="13.5" customHeight="1">
      <c r="A3246" s="481"/>
      <c r="B3246" s="481"/>
      <c r="C3246" s="481"/>
      <c r="D3246" s="481"/>
      <c r="E3246" s="481"/>
      <c r="F3246" s="339"/>
      <c r="G3246" s="340" t="str">
        <f>IF(ISNUMBER(E3246),E3246/'Bulk DivVar Analysis'!$I$60,"")</f>
        <v/>
      </c>
      <c r="H3246" s="338" t="str">
        <f>IF(ISNUMBER(E3246), IF(G3246&gt;'Bulk DivVar Analysis'!$J$62,"Pass","Fail"),"")</f>
        <v/>
      </c>
      <c r="I3246" s="338" t="str">
        <f t="shared" si="52"/>
        <v/>
      </c>
      <c r="J3246" s="339"/>
      <c r="K3246" s="339"/>
      <c r="L3246" s="339"/>
      <c r="M3246" s="339"/>
      <c r="N3246" s="339"/>
      <c r="O3246" s="339"/>
      <c r="P3246" s="339"/>
      <c r="Q3246" s="339"/>
    </row>
    <row r="3247" spans="1:17" ht="13.5" customHeight="1">
      <c r="A3247" s="481"/>
      <c r="B3247" s="481"/>
      <c r="C3247" s="481"/>
      <c r="D3247" s="481"/>
      <c r="E3247" s="481"/>
      <c r="F3247" s="339"/>
      <c r="G3247" s="340" t="str">
        <f>IF(ISNUMBER(E3247),E3247/'Bulk DivVar Analysis'!$I$60,"")</f>
        <v/>
      </c>
      <c r="H3247" s="338" t="str">
        <f>IF(ISNUMBER(E3247), IF(G3247&gt;'Bulk DivVar Analysis'!$J$62,"Pass","Fail"),"")</f>
        <v/>
      </c>
      <c r="I3247" s="338" t="str">
        <f t="shared" si="52"/>
        <v/>
      </c>
      <c r="J3247" s="339"/>
      <c r="K3247" s="339"/>
      <c r="L3247" s="339"/>
      <c r="M3247" s="339"/>
      <c r="N3247" s="339"/>
      <c r="O3247" s="339"/>
      <c r="P3247" s="339"/>
      <c r="Q3247" s="339"/>
    </row>
    <row r="3248" spans="1:17" ht="13.5" customHeight="1">
      <c r="A3248" s="481"/>
      <c r="B3248" s="481"/>
      <c r="C3248" s="481"/>
      <c r="D3248" s="481"/>
      <c r="E3248" s="481"/>
      <c r="F3248" s="339"/>
      <c r="G3248" s="340" t="str">
        <f>IF(ISNUMBER(E3248),E3248/'Bulk DivVar Analysis'!$I$60,"")</f>
        <v/>
      </c>
      <c r="H3248" s="338" t="str">
        <f>IF(ISNUMBER(E3248), IF(G3248&gt;'Bulk DivVar Analysis'!$J$62,"Pass","Fail"),"")</f>
        <v/>
      </c>
      <c r="I3248" s="338" t="str">
        <f t="shared" si="52"/>
        <v/>
      </c>
      <c r="J3248" s="339"/>
      <c r="K3248" s="339"/>
      <c r="L3248" s="339"/>
      <c r="M3248" s="339"/>
      <c r="N3248" s="339"/>
      <c r="O3248" s="339"/>
      <c r="P3248" s="339"/>
      <c r="Q3248" s="339"/>
    </row>
    <row r="3249" spans="1:17" ht="13.5" customHeight="1">
      <c r="A3249" s="481"/>
      <c r="B3249" s="481"/>
      <c r="C3249" s="481"/>
      <c r="D3249" s="481"/>
      <c r="E3249" s="481"/>
      <c r="F3249" s="339"/>
      <c r="G3249" s="340" t="str">
        <f>IF(ISNUMBER(E3249),E3249/'Bulk DivVar Analysis'!$I$60,"")</f>
        <v/>
      </c>
      <c r="H3249" s="338" t="str">
        <f>IF(ISNUMBER(E3249), IF(G3249&gt;'Bulk DivVar Analysis'!$J$62,"Pass","Fail"),"")</f>
        <v/>
      </c>
      <c r="I3249" s="338" t="str">
        <f t="shared" si="52"/>
        <v/>
      </c>
      <c r="J3249" s="339"/>
      <c r="K3249" s="339"/>
      <c r="L3249" s="339"/>
      <c r="M3249" s="339"/>
      <c r="N3249" s="339"/>
      <c r="O3249" s="339"/>
      <c r="P3249" s="339"/>
      <c r="Q3249" s="339"/>
    </row>
    <row r="3250" spans="1:17" ht="13.5" customHeight="1">
      <c r="A3250" s="481"/>
      <c r="B3250" s="481"/>
      <c r="C3250" s="481"/>
      <c r="D3250" s="481"/>
      <c r="E3250" s="481"/>
      <c r="F3250" s="339"/>
      <c r="G3250" s="340" t="str">
        <f>IF(ISNUMBER(E3250),E3250/'Bulk DivVar Analysis'!$I$60,"")</f>
        <v/>
      </c>
      <c r="H3250" s="338" t="str">
        <f>IF(ISNUMBER(E3250), IF(G3250&gt;'Bulk DivVar Analysis'!$J$62,"Pass","Fail"),"")</f>
        <v/>
      </c>
      <c r="I3250" s="338" t="str">
        <f t="shared" si="52"/>
        <v/>
      </c>
      <c r="J3250" s="339"/>
      <c r="K3250" s="339"/>
      <c r="L3250" s="339"/>
      <c r="M3250" s="339"/>
      <c r="N3250" s="339"/>
      <c r="O3250" s="339"/>
      <c r="P3250" s="339"/>
      <c r="Q3250" s="339"/>
    </row>
    <row r="3251" spans="1:17" ht="13.5" customHeight="1">
      <c r="A3251" s="481"/>
      <c r="B3251" s="481"/>
      <c r="C3251" s="481"/>
      <c r="D3251" s="481"/>
      <c r="E3251" s="481"/>
      <c r="F3251" s="339"/>
      <c r="G3251" s="340" t="str">
        <f>IF(ISNUMBER(E3251),E3251/'Bulk DivVar Analysis'!$I$60,"")</f>
        <v/>
      </c>
      <c r="H3251" s="338" t="str">
        <f>IF(ISNUMBER(E3251), IF(G3251&gt;'Bulk DivVar Analysis'!$J$62,"Pass","Fail"),"")</f>
        <v/>
      </c>
      <c r="I3251" s="338" t="str">
        <f t="shared" si="52"/>
        <v/>
      </c>
      <c r="J3251" s="339"/>
      <c r="K3251" s="339"/>
      <c r="L3251" s="339"/>
      <c r="M3251" s="339"/>
      <c r="N3251" s="339"/>
      <c r="O3251" s="339"/>
      <c r="P3251" s="339"/>
      <c r="Q3251" s="339"/>
    </row>
    <row r="3252" spans="1:17" ht="13.5" customHeight="1">
      <c r="A3252" s="481"/>
      <c r="B3252" s="481"/>
      <c r="C3252" s="481"/>
      <c r="D3252" s="481"/>
      <c r="E3252" s="481"/>
      <c r="F3252" s="339"/>
      <c r="G3252" s="340" t="str">
        <f>IF(ISNUMBER(E3252),E3252/'Bulk DivVar Analysis'!$I$60,"")</f>
        <v/>
      </c>
      <c r="H3252" s="338" t="str">
        <f>IF(ISNUMBER(E3252), IF(G3252&gt;'Bulk DivVar Analysis'!$J$62,"Pass","Fail"),"")</f>
        <v/>
      </c>
      <c r="I3252" s="338" t="str">
        <f t="shared" si="52"/>
        <v/>
      </c>
      <c r="J3252" s="339"/>
      <c r="K3252" s="339"/>
      <c r="L3252" s="339"/>
      <c r="M3252" s="339"/>
      <c r="N3252" s="339"/>
      <c r="O3252" s="339"/>
      <c r="P3252" s="339"/>
      <c r="Q3252" s="339"/>
    </row>
    <row r="3253" spans="1:17" ht="13.5" customHeight="1">
      <c r="A3253" s="481"/>
      <c r="B3253" s="481"/>
      <c r="C3253" s="481"/>
      <c r="D3253" s="481"/>
      <c r="E3253" s="481"/>
      <c r="F3253" s="339"/>
      <c r="G3253" s="340" t="str">
        <f>IF(ISNUMBER(E3253),E3253/'Bulk DivVar Analysis'!$I$60,"")</f>
        <v/>
      </c>
      <c r="H3253" s="338" t="str">
        <f>IF(ISNUMBER(E3253), IF(G3253&gt;'Bulk DivVar Analysis'!$J$62,"Pass","Fail"),"")</f>
        <v/>
      </c>
      <c r="I3253" s="338" t="str">
        <f t="shared" si="52"/>
        <v/>
      </c>
      <c r="J3253" s="339"/>
      <c r="K3253" s="339"/>
      <c r="L3253" s="339"/>
      <c r="M3253" s="339"/>
      <c r="N3253" s="339"/>
      <c r="O3253" s="339"/>
      <c r="P3253" s="339"/>
      <c r="Q3253" s="339"/>
    </row>
    <row r="3254" spans="1:17" ht="13.5" customHeight="1">
      <c r="A3254" s="481"/>
      <c r="B3254" s="481"/>
      <c r="C3254" s="481"/>
      <c r="D3254" s="481"/>
      <c r="E3254" s="481"/>
      <c r="F3254" s="339"/>
      <c r="G3254" s="340" t="str">
        <f>IF(ISNUMBER(E3254),E3254/'Bulk DivVar Analysis'!$I$60,"")</f>
        <v/>
      </c>
      <c r="H3254" s="338" t="str">
        <f>IF(ISNUMBER(E3254), IF(G3254&gt;'Bulk DivVar Analysis'!$J$62,"Pass","Fail"),"")</f>
        <v/>
      </c>
      <c r="I3254" s="338" t="str">
        <f t="shared" si="52"/>
        <v/>
      </c>
      <c r="J3254" s="339"/>
      <c r="K3254" s="339"/>
      <c r="L3254" s="339"/>
      <c r="M3254" s="339"/>
      <c r="N3254" s="339"/>
      <c r="O3254" s="339"/>
      <c r="P3254" s="339"/>
      <c r="Q3254" s="339"/>
    </row>
    <row r="3255" spans="1:17" ht="13.5" customHeight="1">
      <c r="A3255" s="481"/>
      <c r="B3255" s="481"/>
      <c r="C3255" s="481"/>
      <c r="D3255" s="481"/>
      <c r="E3255" s="481"/>
      <c r="F3255" s="339"/>
      <c r="G3255" s="340" t="str">
        <f>IF(ISNUMBER(E3255),E3255/'Bulk DivVar Analysis'!$I$60,"")</f>
        <v/>
      </c>
      <c r="H3255" s="338" t="str">
        <f>IF(ISNUMBER(E3255), IF(G3255&gt;'Bulk DivVar Analysis'!$J$62,"Pass","Fail"),"")</f>
        <v/>
      </c>
      <c r="I3255" s="338" t="str">
        <f t="shared" si="52"/>
        <v/>
      </c>
      <c r="J3255" s="339"/>
      <c r="K3255" s="339"/>
      <c r="L3255" s="339"/>
      <c r="M3255" s="339"/>
      <c r="N3255" s="339"/>
      <c r="O3255" s="339"/>
      <c r="P3255" s="339"/>
      <c r="Q3255" s="339"/>
    </row>
    <row r="3256" spans="1:17" ht="13.5" customHeight="1">
      <c r="A3256" s="481"/>
      <c r="B3256" s="481"/>
      <c r="C3256" s="481"/>
      <c r="D3256" s="481"/>
      <c r="E3256" s="481"/>
      <c r="F3256" s="339"/>
      <c r="G3256" s="340" t="str">
        <f>IF(ISNUMBER(E3256),E3256/'Bulk DivVar Analysis'!$I$60,"")</f>
        <v/>
      </c>
      <c r="H3256" s="338" t="str">
        <f>IF(ISNUMBER(E3256), IF(G3256&gt;'Bulk DivVar Analysis'!$J$62,"Pass","Fail"),"")</f>
        <v/>
      </c>
      <c r="I3256" s="338" t="str">
        <f t="shared" si="52"/>
        <v/>
      </c>
      <c r="J3256" s="339"/>
      <c r="K3256" s="339"/>
      <c r="L3256" s="339"/>
      <c r="M3256" s="339"/>
      <c r="N3256" s="339"/>
      <c r="O3256" s="339"/>
      <c r="P3256" s="339"/>
      <c r="Q3256" s="339"/>
    </row>
    <row r="3257" spans="1:17" ht="13.5" customHeight="1">
      <c r="A3257" s="481"/>
      <c r="B3257" s="481"/>
      <c r="C3257" s="481"/>
      <c r="D3257" s="481"/>
      <c r="E3257" s="481"/>
      <c r="F3257" s="339"/>
      <c r="G3257" s="340" t="str">
        <f>IF(ISNUMBER(E3257),E3257/'Bulk DivVar Analysis'!$I$60,"")</f>
        <v/>
      </c>
      <c r="H3257" s="338" t="str">
        <f>IF(ISNUMBER(E3257), IF(G3257&gt;'Bulk DivVar Analysis'!$J$62,"Pass","Fail"),"")</f>
        <v/>
      </c>
      <c r="I3257" s="338" t="str">
        <f t="shared" si="52"/>
        <v/>
      </c>
      <c r="J3257" s="339"/>
      <c r="K3257" s="339"/>
      <c r="L3257" s="339"/>
      <c r="M3257" s="339"/>
      <c r="N3257" s="339"/>
      <c r="O3257" s="339"/>
      <c r="P3257" s="339"/>
      <c r="Q3257" s="339"/>
    </row>
    <row r="3258" spans="1:17" ht="13.5" customHeight="1">
      <c r="A3258" s="481"/>
      <c r="B3258" s="481"/>
      <c r="C3258" s="481"/>
      <c r="D3258" s="481"/>
      <c r="E3258" s="481"/>
      <c r="F3258" s="339"/>
      <c r="G3258" s="340" t="str">
        <f>IF(ISNUMBER(E3258),E3258/'Bulk DivVar Analysis'!$I$60,"")</f>
        <v/>
      </c>
      <c r="H3258" s="338" t="str">
        <f>IF(ISNUMBER(E3258), IF(G3258&gt;'Bulk DivVar Analysis'!$J$62,"Pass","Fail"),"")</f>
        <v/>
      </c>
      <c r="I3258" s="338" t="str">
        <f t="shared" si="52"/>
        <v/>
      </c>
      <c r="J3258" s="339"/>
      <c r="K3258" s="339"/>
      <c r="L3258" s="339"/>
      <c r="M3258" s="339"/>
      <c r="N3258" s="339"/>
      <c r="O3258" s="339"/>
      <c r="P3258" s="339"/>
      <c r="Q3258" s="339"/>
    </row>
    <row r="3259" spans="1:17" ht="13.5" customHeight="1">
      <c r="A3259" s="481"/>
      <c r="B3259" s="481"/>
      <c r="C3259" s="481"/>
      <c r="D3259" s="481"/>
      <c r="E3259" s="481"/>
      <c r="F3259" s="339"/>
      <c r="G3259" s="340" t="str">
        <f>IF(ISNUMBER(E3259),E3259/'Bulk DivVar Analysis'!$I$60,"")</f>
        <v/>
      </c>
      <c r="H3259" s="338" t="str">
        <f>IF(ISNUMBER(E3259), IF(G3259&gt;'Bulk DivVar Analysis'!$J$62,"Pass","Fail"),"")</f>
        <v/>
      </c>
      <c r="I3259" s="338" t="str">
        <f t="shared" si="52"/>
        <v/>
      </c>
      <c r="J3259" s="339"/>
      <c r="K3259" s="339"/>
      <c r="L3259" s="339"/>
      <c r="M3259" s="339"/>
      <c r="N3259" s="339"/>
      <c r="O3259" s="339"/>
      <c r="P3259" s="339"/>
      <c r="Q3259" s="339"/>
    </row>
    <row r="3260" spans="1:17" ht="13.5" customHeight="1">
      <c r="A3260" s="481"/>
      <c r="B3260" s="481"/>
      <c r="C3260" s="481"/>
      <c r="D3260" s="481"/>
      <c r="E3260" s="481"/>
      <c r="F3260" s="339"/>
      <c r="G3260" s="340" t="str">
        <f>IF(ISNUMBER(E3260),E3260/'Bulk DivVar Analysis'!$I$60,"")</f>
        <v/>
      </c>
      <c r="H3260" s="338" t="str">
        <f>IF(ISNUMBER(E3260), IF(G3260&gt;'Bulk DivVar Analysis'!$J$62,"Pass","Fail"),"")</f>
        <v/>
      </c>
      <c r="I3260" s="338" t="str">
        <f t="shared" si="52"/>
        <v/>
      </c>
      <c r="J3260" s="339"/>
      <c r="K3260" s="339"/>
      <c r="L3260" s="339"/>
      <c r="M3260" s="339"/>
      <c r="N3260" s="339"/>
      <c r="O3260" s="339"/>
      <c r="P3260" s="339"/>
      <c r="Q3260" s="339"/>
    </row>
    <row r="3261" spans="1:17" ht="13.5" customHeight="1">
      <c r="A3261" s="481"/>
      <c r="B3261" s="481"/>
      <c r="C3261" s="481"/>
      <c r="D3261" s="481"/>
      <c r="E3261" s="481"/>
      <c r="F3261" s="339"/>
      <c r="G3261" s="340" t="str">
        <f>IF(ISNUMBER(E3261),E3261/'Bulk DivVar Analysis'!$I$60,"")</f>
        <v/>
      </c>
      <c r="H3261" s="338" t="str">
        <f>IF(ISNUMBER(E3261), IF(G3261&gt;'Bulk DivVar Analysis'!$J$62,"Pass","Fail"),"")</f>
        <v/>
      </c>
      <c r="I3261" s="338" t="str">
        <f t="shared" si="52"/>
        <v/>
      </c>
      <c r="J3261" s="339"/>
      <c r="K3261" s="339"/>
      <c r="L3261" s="339"/>
      <c r="M3261" s="339"/>
      <c r="N3261" s="339"/>
      <c r="O3261" s="339"/>
      <c r="P3261" s="339"/>
      <c r="Q3261" s="339"/>
    </row>
    <row r="3262" spans="1:17" ht="13.5" customHeight="1">
      <c r="A3262" s="481"/>
      <c r="B3262" s="481"/>
      <c r="C3262" s="481"/>
      <c r="D3262" s="481"/>
      <c r="E3262" s="481"/>
      <c r="F3262" s="339"/>
      <c r="G3262" s="340" t="str">
        <f>IF(ISNUMBER(E3262),E3262/'Bulk DivVar Analysis'!$I$60,"")</f>
        <v/>
      </c>
      <c r="H3262" s="338" t="str">
        <f>IF(ISNUMBER(E3262), IF(G3262&gt;'Bulk DivVar Analysis'!$J$62,"Pass","Fail"),"")</f>
        <v/>
      </c>
      <c r="I3262" s="338" t="str">
        <f t="shared" si="52"/>
        <v/>
      </c>
      <c r="J3262" s="339"/>
      <c r="K3262" s="339"/>
      <c r="L3262" s="339"/>
      <c r="M3262" s="339"/>
      <c r="N3262" s="339"/>
      <c r="O3262" s="339"/>
      <c r="P3262" s="339"/>
      <c r="Q3262" s="339"/>
    </row>
    <row r="3263" spans="1:17" ht="13.5" customHeight="1">
      <c r="A3263" s="481"/>
      <c r="B3263" s="481"/>
      <c r="C3263" s="481"/>
      <c r="D3263" s="481"/>
      <c r="E3263" s="481"/>
      <c r="F3263" s="339"/>
      <c r="G3263" s="340" t="str">
        <f>IF(ISNUMBER(E3263),E3263/'Bulk DivVar Analysis'!$I$60,"")</f>
        <v/>
      </c>
      <c r="H3263" s="338" t="str">
        <f>IF(ISNUMBER(E3263), IF(G3263&gt;'Bulk DivVar Analysis'!$J$62,"Pass","Fail"),"")</f>
        <v/>
      </c>
      <c r="I3263" s="338" t="str">
        <f t="shared" si="52"/>
        <v/>
      </c>
      <c r="J3263" s="339"/>
      <c r="K3263" s="339"/>
      <c r="L3263" s="339"/>
      <c r="M3263" s="339"/>
      <c r="N3263" s="339"/>
      <c r="O3263" s="339"/>
      <c r="P3263" s="339"/>
      <c r="Q3263" s="339"/>
    </row>
    <row r="3264" spans="1:17" ht="13.5" customHeight="1">
      <c r="A3264" s="481"/>
      <c r="B3264" s="481"/>
      <c r="C3264" s="481"/>
      <c r="D3264" s="481"/>
      <c r="E3264" s="481"/>
      <c r="F3264" s="339"/>
      <c r="G3264" s="340" t="str">
        <f>IF(ISNUMBER(E3264),E3264/'Bulk DivVar Analysis'!$I$60,"")</f>
        <v/>
      </c>
      <c r="H3264" s="338" t="str">
        <f>IF(ISNUMBER(E3264), IF(G3264&gt;'Bulk DivVar Analysis'!$J$62,"Pass","Fail"),"")</f>
        <v/>
      </c>
      <c r="I3264" s="338" t="str">
        <f t="shared" si="52"/>
        <v/>
      </c>
      <c r="J3264" s="339"/>
      <c r="K3264" s="339"/>
      <c r="L3264" s="339"/>
      <c r="M3264" s="339"/>
      <c r="N3264" s="339"/>
      <c r="O3264" s="339"/>
      <c r="P3264" s="339"/>
      <c r="Q3264" s="339"/>
    </row>
    <row r="3265" spans="1:17" ht="13.5" customHeight="1">
      <c r="A3265" s="481"/>
      <c r="B3265" s="481"/>
      <c r="C3265" s="481"/>
      <c r="D3265" s="481"/>
      <c r="E3265" s="481"/>
      <c r="F3265" s="339"/>
      <c r="G3265" s="340" t="str">
        <f>IF(ISNUMBER(E3265),E3265/'Bulk DivVar Analysis'!$I$60,"")</f>
        <v/>
      </c>
      <c r="H3265" s="338" t="str">
        <f>IF(ISNUMBER(E3265), IF(G3265&gt;'Bulk DivVar Analysis'!$J$62,"Pass","Fail"),"")</f>
        <v/>
      </c>
      <c r="I3265" s="338" t="str">
        <f t="shared" si="52"/>
        <v/>
      </c>
      <c r="J3265" s="339"/>
      <c r="K3265" s="339"/>
      <c r="L3265" s="339"/>
      <c r="M3265" s="339"/>
      <c r="N3265" s="339"/>
      <c r="O3265" s="339"/>
      <c r="P3265" s="339"/>
      <c r="Q3265" s="339"/>
    </row>
    <row r="3266" spans="1:17" ht="13.5" customHeight="1">
      <c r="A3266" s="481"/>
      <c r="B3266" s="481"/>
      <c r="C3266" s="481"/>
      <c r="D3266" s="481"/>
      <c r="E3266" s="481"/>
      <c r="F3266" s="339"/>
      <c r="G3266" s="340" t="str">
        <f>IF(ISNUMBER(E3266),E3266/'Bulk DivVar Analysis'!$I$60,"")</f>
        <v/>
      </c>
      <c r="H3266" s="338" t="str">
        <f>IF(ISNUMBER(E3266), IF(G3266&gt;'Bulk DivVar Analysis'!$J$62,"Pass","Fail"),"")</f>
        <v/>
      </c>
      <c r="I3266" s="338" t="str">
        <f t="shared" si="52"/>
        <v/>
      </c>
      <c r="J3266" s="339"/>
      <c r="K3266" s="339"/>
      <c r="L3266" s="339"/>
      <c r="M3266" s="339"/>
      <c r="N3266" s="339"/>
      <c r="O3266" s="339"/>
      <c r="P3266" s="339"/>
      <c r="Q3266" s="339"/>
    </row>
    <row r="3267" spans="1:17" ht="13.5" customHeight="1">
      <c r="A3267" s="481"/>
      <c r="B3267" s="481"/>
      <c r="C3267" s="481"/>
      <c r="D3267" s="481"/>
      <c r="E3267" s="481"/>
      <c r="F3267" s="339"/>
      <c r="G3267" s="340" t="str">
        <f>IF(ISNUMBER(E3267),E3267/'Bulk DivVar Analysis'!$I$60,"")</f>
        <v/>
      </c>
      <c r="H3267" s="338" t="str">
        <f>IF(ISNUMBER(E3267), IF(G3267&gt;'Bulk DivVar Analysis'!$J$62,"Pass","Fail"),"")</f>
        <v/>
      </c>
      <c r="I3267" s="338" t="str">
        <f t="shared" ref="I3267:I3330" si="53">_xlfn.TEXTJOIN("_",TRUE,B3267,C3267)</f>
        <v/>
      </c>
      <c r="J3267" s="339"/>
      <c r="K3267" s="339"/>
      <c r="L3267" s="339"/>
      <c r="M3267" s="339"/>
      <c r="N3267" s="339"/>
      <c r="O3267" s="339"/>
      <c r="P3267" s="339"/>
      <c r="Q3267" s="339"/>
    </row>
    <row r="3268" spans="1:17" ht="13.5" customHeight="1">
      <c r="A3268" s="481"/>
      <c r="B3268" s="481"/>
      <c r="C3268" s="481"/>
      <c r="D3268" s="481"/>
      <c r="E3268" s="481"/>
      <c r="F3268" s="339"/>
      <c r="G3268" s="340" t="str">
        <f>IF(ISNUMBER(E3268),E3268/'Bulk DivVar Analysis'!$I$60,"")</f>
        <v/>
      </c>
      <c r="H3268" s="338" t="str">
        <f>IF(ISNUMBER(E3268), IF(G3268&gt;'Bulk DivVar Analysis'!$J$62,"Pass","Fail"),"")</f>
        <v/>
      </c>
      <c r="I3268" s="338" t="str">
        <f t="shared" si="53"/>
        <v/>
      </c>
      <c r="J3268" s="339"/>
      <c r="K3268" s="339"/>
      <c r="L3268" s="339"/>
      <c r="M3268" s="339"/>
      <c r="N3268" s="339"/>
      <c r="O3268" s="339"/>
      <c r="P3268" s="339"/>
      <c r="Q3268" s="339"/>
    </row>
    <row r="3269" spans="1:17" ht="13.5" customHeight="1">
      <c r="A3269" s="481"/>
      <c r="B3269" s="481"/>
      <c r="C3269" s="481"/>
      <c r="D3269" s="481"/>
      <c r="E3269" s="481"/>
      <c r="F3269" s="339"/>
      <c r="G3269" s="340" t="str">
        <f>IF(ISNUMBER(E3269),E3269/'Bulk DivVar Analysis'!$I$60,"")</f>
        <v/>
      </c>
      <c r="H3269" s="338" t="str">
        <f>IF(ISNUMBER(E3269), IF(G3269&gt;'Bulk DivVar Analysis'!$J$62,"Pass","Fail"),"")</f>
        <v/>
      </c>
      <c r="I3269" s="338" t="str">
        <f t="shared" si="53"/>
        <v/>
      </c>
      <c r="J3269" s="339"/>
      <c r="K3269" s="339"/>
      <c r="L3269" s="339"/>
      <c r="M3269" s="339"/>
      <c r="N3269" s="339"/>
      <c r="O3269" s="339"/>
      <c r="P3269" s="339"/>
      <c r="Q3269" s="339"/>
    </row>
    <row r="3270" spans="1:17" ht="13.5" customHeight="1">
      <c r="A3270" s="481"/>
      <c r="B3270" s="481"/>
      <c r="C3270" s="481"/>
      <c r="D3270" s="481"/>
      <c r="E3270" s="481"/>
      <c r="F3270" s="339"/>
      <c r="G3270" s="340" t="str">
        <f>IF(ISNUMBER(E3270),E3270/'Bulk DivVar Analysis'!$I$60,"")</f>
        <v/>
      </c>
      <c r="H3270" s="338" t="str">
        <f>IF(ISNUMBER(E3270), IF(G3270&gt;'Bulk DivVar Analysis'!$J$62,"Pass","Fail"),"")</f>
        <v/>
      </c>
      <c r="I3270" s="338" t="str">
        <f t="shared" si="53"/>
        <v/>
      </c>
      <c r="J3270" s="339"/>
      <c r="K3270" s="339"/>
      <c r="L3270" s="339"/>
      <c r="M3270" s="339"/>
      <c r="N3270" s="339"/>
      <c r="O3270" s="339"/>
      <c r="P3270" s="339"/>
      <c r="Q3270" s="339"/>
    </row>
    <row r="3271" spans="1:17" ht="13.5" customHeight="1">
      <c r="A3271" s="481"/>
      <c r="B3271" s="481"/>
      <c r="C3271" s="481"/>
      <c r="D3271" s="481"/>
      <c r="E3271" s="481"/>
      <c r="F3271" s="339"/>
      <c r="G3271" s="340" t="str">
        <f>IF(ISNUMBER(E3271),E3271/'Bulk DivVar Analysis'!$I$60,"")</f>
        <v/>
      </c>
      <c r="H3271" s="338" t="str">
        <f>IF(ISNUMBER(E3271), IF(G3271&gt;'Bulk DivVar Analysis'!$J$62,"Pass","Fail"),"")</f>
        <v/>
      </c>
      <c r="I3271" s="338" t="str">
        <f t="shared" si="53"/>
        <v/>
      </c>
      <c r="J3271" s="339"/>
      <c r="K3271" s="339"/>
      <c r="L3271" s="339"/>
      <c r="M3271" s="339"/>
      <c r="N3271" s="339"/>
      <c r="O3271" s="339"/>
      <c r="P3271" s="339"/>
      <c r="Q3271" s="339"/>
    </row>
    <row r="3272" spans="1:17" ht="13.5" customHeight="1">
      <c r="A3272" s="481"/>
      <c r="B3272" s="481"/>
      <c r="C3272" s="481"/>
      <c r="D3272" s="481"/>
      <c r="E3272" s="481"/>
      <c r="F3272" s="339"/>
      <c r="G3272" s="340" t="str">
        <f>IF(ISNUMBER(E3272),E3272/'Bulk DivVar Analysis'!$I$60,"")</f>
        <v/>
      </c>
      <c r="H3272" s="338" t="str">
        <f>IF(ISNUMBER(E3272), IF(G3272&gt;'Bulk DivVar Analysis'!$J$62,"Pass","Fail"),"")</f>
        <v/>
      </c>
      <c r="I3272" s="338" t="str">
        <f t="shared" si="53"/>
        <v/>
      </c>
      <c r="J3272" s="339"/>
      <c r="K3272" s="339"/>
      <c r="L3272" s="339"/>
      <c r="M3272" s="339"/>
      <c r="N3272" s="339"/>
      <c r="O3272" s="339"/>
      <c r="P3272" s="339"/>
      <c r="Q3272" s="339"/>
    </row>
    <row r="3273" spans="1:17" ht="13.5" customHeight="1">
      <c r="A3273" s="481"/>
      <c r="B3273" s="481"/>
      <c r="C3273" s="481"/>
      <c r="D3273" s="481"/>
      <c r="E3273" s="481"/>
      <c r="F3273" s="339"/>
      <c r="G3273" s="340" t="str">
        <f>IF(ISNUMBER(E3273),E3273/'Bulk DivVar Analysis'!$I$60,"")</f>
        <v/>
      </c>
      <c r="H3273" s="338" t="str">
        <f>IF(ISNUMBER(E3273), IF(G3273&gt;'Bulk DivVar Analysis'!$J$62,"Pass","Fail"),"")</f>
        <v/>
      </c>
      <c r="I3273" s="338" t="str">
        <f t="shared" si="53"/>
        <v/>
      </c>
      <c r="J3273" s="339"/>
      <c r="K3273" s="339"/>
      <c r="L3273" s="339"/>
      <c r="M3273" s="339"/>
      <c r="N3273" s="339"/>
      <c r="O3273" s="339"/>
      <c r="P3273" s="339"/>
      <c r="Q3273" s="339"/>
    </row>
    <row r="3274" spans="1:17" ht="13.5" customHeight="1">
      <c r="A3274" s="481"/>
      <c r="B3274" s="481"/>
      <c r="C3274" s="481"/>
      <c r="D3274" s="481"/>
      <c r="E3274" s="481"/>
      <c r="F3274" s="339"/>
      <c r="G3274" s="340" t="str">
        <f>IF(ISNUMBER(E3274),E3274/'Bulk DivVar Analysis'!$I$60,"")</f>
        <v/>
      </c>
      <c r="H3274" s="338" t="str">
        <f>IF(ISNUMBER(E3274), IF(G3274&gt;'Bulk DivVar Analysis'!$J$62,"Pass","Fail"),"")</f>
        <v/>
      </c>
      <c r="I3274" s="338" t="str">
        <f t="shared" si="53"/>
        <v/>
      </c>
      <c r="J3274" s="339"/>
      <c r="K3274" s="339"/>
      <c r="L3274" s="339"/>
      <c r="M3274" s="339"/>
      <c r="N3274" s="339"/>
      <c r="O3274" s="339"/>
      <c r="P3274" s="339"/>
      <c r="Q3274" s="339"/>
    </row>
    <row r="3275" spans="1:17" ht="13.5" customHeight="1">
      <c r="A3275" s="481"/>
      <c r="B3275" s="481"/>
      <c r="C3275" s="481"/>
      <c r="D3275" s="481"/>
      <c r="E3275" s="481"/>
      <c r="F3275" s="339"/>
      <c r="G3275" s="340" t="str">
        <f>IF(ISNUMBER(E3275),E3275/'Bulk DivVar Analysis'!$I$60,"")</f>
        <v/>
      </c>
      <c r="H3275" s="338" t="str">
        <f>IF(ISNUMBER(E3275), IF(G3275&gt;'Bulk DivVar Analysis'!$J$62,"Pass","Fail"),"")</f>
        <v/>
      </c>
      <c r="I3275" s="338" t="str">
        <f t="shared" si="53"/>
        <v/>
      </c>
      <c r="J3275" s="339"/>
      <c r="K3275" s="339"/>
      <c r="L3275" s="339"/>
      <c r="M3275" s="339"/>
      <c r="N3275" s="339"/>
      <c r="O3275" s="339"/>
      <c r="P3275" s="339"/>
      <c r="Q3275" s="339"/>
    </row>
    <row r="3276" spans="1:17" ht="13.5" customHeight="1">
      <c r="A3276" s="481"/>
      <c r="B3276" s="481"/>
      <c r="C3276" s="481"/>
      <c r="D3276" s="481"/>
      <c r="E3276" s="481"/>
      <c r="F3276" s="339"/>
      <c r="G3276" s="340" t="str">
        <f>IF(ISNUMBER(E3276),E3276/'Bulk DivVar Analysis'!$I$60,"")</f>
        <v/>
      </c>
      <c r="H3276" s="338" t="str">
        <f>IF(ISNUMBER(E3276), IF(G3276&gt;'Bulk DivVar Analysis'!$J$62,"Pass","Fail"),"")</f>
        <v/>
      </c>
      <c r="I3276" s="338" t="str">
        <f t="shared" si="53"/>
        <v/>
      </c>
      <c r="J3276" s="339"/>
      <c r="K3276" s="339"/>
      <c r="L3276" s="339"/>
      <c r="M3276" s="339"/>
      <c r="N3276" s="339"/>
      <c r="O3276" s="339"/>
      <c r="P3276" s="339"/>
      <c r="Q3276" s="339"/>
    </row>
    <row r="3277" spans="1:17" ht="13.5" customHeight="1">
      <c r="A3277" s="481"/>
      <c r="B3277" s="481"/>
      <c r="C3277" s="481"/>
      <c r="D3277" s="481"/>
      <c r="E3277" s="481"/>
      <c r="F3277" s="339"/>
      <c r="G3277" s="340" t="str">
        <f>IF(ISNUMBER(E3277),E3277/'Bulk DivVar Analysis'!$I$60,"")</f>
        <v/>
      </c>
      <c r="H3277" s="338" t="str">
        <f>IF(ISNUMBER(E3277), IF(G3277&gt;'Bulk DivVar Analysis'!$J$62,"Pass","Fail"),"")</f>
        <v/>
      </c>
      <c r="I3277" s="338" t="str">
        <f t="shared" si="53"/>
        <v/>
      </c>
      <c r="J3277" s="339"/>
      <c r="K3277" s="339"/>
      <c r="L3277" s="339"/>
      <c r="M3277" s="339"/>
      <c r="N3277" s="339"/>
      <c r="O3277" s="339"/>
      <c r="P3277" s="339"/>
      <c r="Q3277" s="339"/>
    </row>
    <row r="3278" spans="1:17" ht="13.5" customHeight="1">
      <c r="A3278" s="481"/>
      <c r="B3278" s="481"/>
      <c r="C3278" s="481"/>
      <c r="D3278" s="481"/>
      <c r="E3278" s="481"/>
      <c r="F3278" s="339"/>
      <c r="G3278" s="340" t="str">
        <f>IF(ISNUMBER(E3278),E3278/'Bulk DivVar Analysis'!$I$60,"")</f>
        <v/>
      </c>
      <c r="H3278" s="338" t="str">
        <f>IF(ISNUMBER(E3278), IF(G3278&gt;'Bulk DivVar Analysis'!$J$62,"Pass","Fail"),"")</f>
        <v/>
      </c>
      <c r="I3278" s="338" t="str">
        <f t="shared" si="53"/>
        <v/>
      </c>
      <c r="J3278" s="339"/>
      <c r="K3278" s="339"/>
      <c r="L3278" s="339"/>
      <c r="M3278" s="339"/>
      <c r="N3278" s="339"/>
      <c r="O3278" s="339"/>
      <c r="P3278" s="339"/>
      <c r="Q3278" s="339"/>
    </row>
    <row r="3279" spans="1:17" ht="13.5" customHeight="1">
      <c r="A3279" s="481"/>
      <c r="B3279" s="481"/>
      <c r="C3279" s="481"/>
      <c r="D3279" s="481"/>
      <c r="E3279" s="481"/>
      <c r="F3279" s="339"/>
      <c r="G3279" s="340" t="str">
        <f>IF(ISNUMBER(E3279),E3279/'Bulk DivVar Analysis'!$I$60,"")</f>
        <v/>
      </c>
      <c r="H3279" s="338" t="str">
        <f>IF(ISNUMBER(E3279), IF(G3279&gt;'Bulk DivVar Analysis'!$J$62,"Pass","Fail"),"")</f>
        <v/>
      </c>
      <c r="I3279" s="338" t="str">
        <f t="shared" si="53"/>
        <v/>
      </c>
      <c r="J3279" s="339"/>
      <c r="K3279" s="339"/>
      <c r="L3279" s="339"/>
      <c r="M3279" s="339"/>
      <c r="N3279" s="339"/>
      <c r="O3279" s="339"/>
      <c r="P3279" s="339"/>
      <c r="Q3279" s="339"/>
    </row>
    <row r="3280" spans="1:17" ht="13.5" customHeight="1">
      <c r="A3280" s="481"/>
      <c r="B3280" s="481"/>
      <c r="C3280" s="481"/>
      <c r="D3280" s="481"/>
      <c r="E3280" s="481"/>
      <c r="F3280" s="339"/>
      <c r="G3280" s="340" t="str">
        <f>IF(ISNUMBER(E3280),E3280/'Bulk DivVar Analysis'!$I$60,"")</f>
        <v/>
      </c>
      <c r="H3280" s="338" t="str">
        <f>IF(ISNUMBER(E3280), IF(G3280&gt;'Bulk DivVar Analysis'!$J$62,"Pass","Fail"),"")</f>
        <v/>
      </c>
      <c r="I3280" s="338" t="str">
        <f t="shared" si="53"/>
        <v/>
      </c>
      <c r="J3280" s="339"/>
      <c r="K3280" s="339"/>
      <c r="L3280" s="339"/>
      <c r="M3280" s="339"/>
      <c r="N3280" s="339"/>
      <c r="O3280" s="339"/>
      <c r="P3280" s="339"/>
      <c r="Q3280" s="339"/>
    </row>
    <row r="3281" spans="1:17" ht="13.5" customHeight="1">
      <c r="A3281" s="481"/>
      <c r="B3281" s="481"/>
      <c r="C3281" s="481"/>
      <c r="D3281" s="481"/>
      <c r="E3281" s="481"/>
      <c r="F3281" s="339"/>
      <c r="G3281" s="340" t="str">
        <f>IF(ISNUMBER(E3281),E3281/'Bulk DivVar Analysis'!$I$60,"")</f>
        <v/>
      </c>
      <c r="H3281" s="338" t="str">
        <f>IF(ISNUMBER(E3281), IF(G3281&gt;'Bulk DivVar Analysis'!$J$62,"Pass","Fail"),"")</f>
        <v/>
      </c>
      <c r="I3281" s="338" t="str">
        <f t="shared" si="53"/>
        <v/>
      </c>
      <c r="J3281" s="339"/>
      <c r="K3281" s="339"/>
      <c r="L3281" s="339"/>
      <c r="M3281" s="339"/>
      <c r="N3281" s="339"/>
      <c r="O3281" s="339"/>
      <c r="P3281" s="339"/>
      <c r="Q3281" s="339"/>
    </row>
    <row r="3282" spans="1:17" ht="13.5" customHeight="1">
      <c r="A3282" s="481"/>
      <c r="B3282" s="481"/>
      <c r="C3282" s="481"/>
      <c r="D3282" s="481"/>
      <c r="E3282" s="481"/>
      <c r="F3282" s="339"/>
      <c r="G3282" s="340" t="str">
        <f>IF(ISNUMBER(E3282),E3282/'Bulk DivVar Analysis'!$I$60,"")</f>
        <v/>
      </c>
      <c r="H3282" s="338" t="str">
        <f>IF(ISNUMBER(E3282), IF(G3282&gt;'Bulk DivVar Analysis'!$J$62,"Pass","Fail"),"")</f>
        <v/>
      </c>
      <c r="I3282" s="338" t="str">
        <f t="shared" si="53"/>
        <v/>
      </c>
      <c r="J3282" s="339"/>
      <c r="K3282" s="339"/>
      <c r="L3282" s="339"/>
      <c r="M3282" s="339"/>
      <c r="N3282" s="339"/>
      <c r="O3282" s="339"/>
      <c r="P3282" s="339"/>
      <c r="Q3282" s="339"/>
    </row>
    <row r="3283" spans="1:17" ht="13.5" customHeight="1">
      <c r="A3283" s="481"/>
      <c r="B3283" s="481"/>
      <c r="C3283" s="481"/>
      <c r="D3283" s="481"/>
      <c r="E3283" s="481"/>
      <c r="F3283" s="339"/>
      <c r="G3283" s="340" t="str">
        <f>IF(ISNUMBER(E3283),E3283/'Bulk DivVar Analysis'!$I$60,"")</f>
        <v/>
      </c>
      <c r="H3283" s="338" t="str">
        <f>IF(ISNUMBER(E3283), IF(G3283&gt;'Bulk DivVar Analysis'!$J$62,"Pass","Fail"),"")</f>
        <v/>
      </c>
      <c r="I3283" s="338" t="str">
        <f t="shared" si="53"/>
        <v/>
      </c>
      <c r="J3283" s="339"/>
      <c r="K3283" s="339"/>
      <c r="L3283" s="339"/>
      <c r="M3283" s="339"/>
      <c r="N3283" s="339"/>
      <c r="O3283" s="339"/>
      <c r="P3283" s="339"/>
      <c r="Q3283" s="339"/>
    </row>
    <row r="3284" spans="1:17" ht="13.5" customHeight="1">
      <c r="A3284" s="481"/>
      <c r="B3284" s="481"/>
      <c r="C3284" s="481"/>
      <c r="D3284" s="481"/>
      <c r="E3284" s="481"/>
      <c r="F3284" s="339"/>
      <c r="G3284" s="340" t="str">
        <f>IF(ISNUMBER(E3284),E3284/'Bulk DivVar Analysis'!$I$60,"")</f>
        <v/>
      </c>
      <c r="H3284" s="338" t="str">
        <f>IF(ISNUMBER(E3284), IF(G3284&gt;'Bulk DivVar Analysis'!$J$62,"Pass","Fail"),"")</f>
        <v/>
      </c>
      <c r="I3284" s="338" t="str">
        <f t="shared" si="53"/>
        <v/>
      </c>
      <c r="J3284" s="339"/>
      <c r="K3284" s="339"/>
      <c r="L3284" s="339"/>
      <c r="M3284" s="339"/>
      <c r="N3284" s="339"/>
      <c r="O3284" s="339"/>
      <c r="P3284" s="339"/>
      <c r="Q3284" s="339"/>
    </row>
    <row r="3285" spans="1:17" ht="13.5" customHeight="1">
      <c r="A3285" s="481"/>
      <c r="B3285" s="481"/>
      <c r="C3285" s="481"/>
      <c r="D3285" s="481"/>
      <c r="E3285" s="481"/>
      <c r="F3285" s="339"/>
      <c r="G3285" s="340" t="str">
        <f>IF(ISNUMBER(E3285),E3285/'Bulk DivVar Analysis'!$I$60,"")</f>
        <v/>
      </c>
      <c r="H3285" s="338" t="str">
        <f>IF(ISNUMBER(E3285), IF(G3285&gt;'Bulk DivVar Analysis'!$J$62,"Pass","Fail"),"")</f>
        <v/>
      </c>
      <c r="I3285" s="338" t="str">
        <f t="shared" si="53"/>
        <v/>
      </c>
      <c r="J3285" s="339"/>
      <c r="K3285" s="339"/>
      <c r="L3285" s="339"/>
      <c r="M3285" s="339"/>
      <c r="N3285" s="339"/>
      <c r="O3285" s="339"/>
      <c r="P3285" s="339"/>
      <c r="Q3285" s="339"/>
    </row>
    <row r="3286" spans="1:17" ht="13.5" customHeight="1">
      <c r="A3286" s="481"/>
      <c r="B3286" s="481"/>
      <c r="C3286" s="481"/>
      <c r="D3286" s="481"/>
      <c r="E3286" s="481"/>
      <c r="F3286" s="339"/>
      <c r="G3286" s="340" t="str">
        <f>IF(ISNUMBER(E3286),E3286/'Bulk DivVar Analysis'!$I$60,"")</f>
        <v/>
      </c>
      <c r="H3286" s="338" t="str">
        <f>IF(ISNUMBER(E3286), IF(G3286&gt;'Bulk DivVar Analysis'!$J$62,"Pass","Fail"),"")</f>
        <v/>
      </c>
      <c r="I3286" s="338" t="str">
        <f t="shared" si="53"/>
        <v/>
      </c>
      <c r="J3286" s="339"/>
      <c r="K3286" s="339"/>
      <c r="L3286" s="339"/>
      <c r="M3286" s="339"/>
      <c r="N3286" s="339"/>
      <c r="O3286" s="339"/>
      <c r="P3286" s="339"/>
      <c r="Q3286" s="339"/>
    </row>
    <row r="3287" spans="1:17" ht="13.5" customHeight="1">
      <c r="A3287" s="481"/>
      <c r="B3287" s="481"/>
      <c r="C3287" s="481"/>
      <c r="D3287" s="481"/>
      <c r="E3287" s="481"/>
      <c r="F3287" s="339"/>
      <c r="G3287" s="340" t="str">
        <f>IF(ISNUMBER(E3287),E3287/'Bulk DivVar Analysis'!$I$60,"")</f>
        <v/>
      </c>
      <c r="H3287" s="338" t="str">
        <f>IF(ISNUMBER(E3287), IF(G3287&gt;'Bulk DivVar Analysis'!$J$62,"Pass","Fail"),"")</f>
        <v/>
      </c>
      <c r="I3287" s="338" t="str">
        <f t="shared" si="53"/>
        <v/>
      </c>
      <c r="J3287" s="339"/>
      <c r="K3287" s="339"/>
      <c r="L3287" s="339"/>
      <c r="M3287" s="339"/>
      <c r="N3287" s="339"/>
      <c r="O3287" s="339"/>
      <c r="P3287" s="339"/>
      <c r="Q3287" s="339"/>
    </row>
    <row r="3288" spans="1:17" ht="13.5" customHeight="1">
      <c r="A3288" s="481"/>
      <c r="B3288" s="481"/>
      <c r="C3288" s="481"/>
      <c r="D3288" s="481"/>
      <c r="E3288" s="481"/>
      <c r="F3288" s="339"/>
      <c r="G3288" s="340" t="str">
        <f>IF(ISNUMBER(E3288),E3288/'Bulk DivVar Analysis'!$I$60,"")</f>
        <v/>
      </c>
      <c r="H3288" s="338" t="str">
        <f>IF(ISNUMBER(E3288), IF(G3288&gt;'Bulk DivVar Analysis'!$J$62,"Pass","Fail"),"")</f>
        <v/>
      </c>
      <c r="I3288" s="338" t="str">
        <f t="shared" si="53"/>
        <v/>
      </c>
      <c r="J3288" s="339"/>
      <c r="K3288" s="339"/>
      <c r="L3288" s="339"/>
      <c r="M3288" s="339"/>
      <c r="N3288" s="339"/>
      <c r="O3288" s="339"/>
      <c r="P3288" s="339"/>
      <c r="Q3288" s="339"/>
    </row>
    <row r="3289" spans="1:17" ht="13.5" customHeight="1">
      <c r="A3289" s="481"/>
      <c r="B3289" s="481"/>
      <c r="C3289" s="481"/>
      <c r="D3289" s="481"/>
      <c r="E3289" s="481"/>
      <c r="F3289" s="339"/>
      <c r="G3289" s="340" t="str">
        <f>IF(ISNUMBER(E3289),E3289/'Bulk DivVar Analysis'!$I$60,"")</f>
        <v/>
      </c>
      <c r="H3289" s="338" t="str">
        <f>IF(ISNUMBER(E3289), IF(G3289&gt;'Bulk DivVar Analysis'!$J$62,"Pass","Fail"),"")</f>
        <v/>
      </c>
      <c r="I3289" s="338" t="str">
        <f t="shared" si="53"/>
        <v/>
      </c>
      <c r="J3289" s="339"/>
      <c r="K3289" s="339"/>
      <c r="L3289" s="339"/>
      <c r="M3289" s="339"/>
      <c r="N3289" s="339"/>
      <c r="O3289" s="339"/>
      <c r="P3289" s="339"/>
      <c r="Q3289" s="339"/>
    </row>
    <row r="3290" spans="1:17" ht="13.5" customHeight="1">
      <c r="A3290" s="481"/>
      <c r="B3290" s="481"/>
      <c r="C3290" s="481"/>
      <c r="D3290" s="481"/>
      <c r="E3290" s="481"/>
      <c r="F3290" s="339"/>
      <c r="G3290" s="340" t="str">
        <f>IF(ISNUMBER(E3290),E3290/'Bulk DivVar Analysis'!$I$60,"")</f>
        <v/>
      </c>
      <c r="H3290" s="338" t="str">
        <f>IF(ISNUMBER(E3290), IF(G3290&gt;'Bulk DivVar Analysis'!$J$62,"Pass","Fail"),"")</f>
        <v/>
      </c>
      <c r="I3290" s="338" t="str">
        <f t="shared" si="53"/>
        <v/>
      </c>
      <c r="J3290" s="339"/>
      <c r="K3290" s="339"/>
      <c r="L3290" s="339"/>
      <c r="M3290" s="339"/>
      <c r="N3290" s="339"/>
      <c r="O3290" s="339"/>
      <c r="P3290" s="339"/>
      <c r="Q3290" s="339"/>
    </row>
    <row r="3291" spans="1:17" ht="13.5" customHeight="1">
      <c r="A3291" s="481"/>
      <c r="B3291" s="481"/>
      <c r="C3291" s="481"/>
      <c r="D3291" s="481"/>
      <c r="E3291" s="481"/>
      <c r="F3291" s="339"/>
      <c r="G3291" s="340" t="str">
        <f>IF(ISNUMBER(E3291),E3291/'Bulk DivVar Analysis'!$I$60,"")</f>
        <v/>
      </c>
      <c r="H3291" s="338" t="str">
        <f>IF(ISNUMBER(E3291), IF(G3291&gt;'Bulk DivVar Analysis'!$J$62,"Pass","Fail"),"")</f>
        <v/>
      </c>
      <c r="I3291" s="338" t="str">
        <f t="shared" si="53"/>
        <v/>
      </c>
      <c r="J3291" s="339"/>
      <c r="K3291" s="339"/>
      <c r="L3291" s="339"/>
      <c r="M3291" s="339"/>
      <c r="N3291" s="339"/>
      <c r="O3291" s="339"/>
      <c r="P3291" s="339"/>
      <c r="Q3291" s="339"/>
    </row>
    <row r="3292" spans="1:17" ht="13.5" customHeight="1">
      <c r="A3292" s="481"/>
      <c r="B3292" s="481"/>
      <c r="C3292" s="481"/>
      <c r="D3292" s="481"/>
      <c r="E3292" s="481"/>
      <c r="F3292" s="339"/>
      <c r="G3292" s="340" t="str">
        <f>IF(ISNUMBER(E3292),E3292/'Bulk DivVar Analysis'!$I$60,"")</f>
        <v/>
      </c>
      <c r="H3292" s="338" t="str">
        <f>IF(ISNUMBER(E3292), IF(G3292&gt;'Bulk DivVar Analysis'!$J$62,"Pass","Fail"),"")</f>
        <v/>
      </c>
      <c r="I3292" s="338" t="str">
        <f t="shared" si="53"/>
        <v/>
      </c>
      <c r="J3292" s="339"/>
      <c r="K3292" s="339"/>
      <c r="L3292" s="339"/>
      <c r="M3292" s="339"/>
      <c r="N3292" s="339"/>
      <c r="O3292" s="339"/>
      <c r="P3292" s="339"/>
      <c r="Q3292" s="339"/>
    </row>
    <row r="3293" spans="1:17" ht="13.5" customHeight="1">
      <c r="A3293" s="481"/>
      <c r="B3293" s="481"/>
      <c r="C3293" s="481"/>
      <c r="D3293" s="481"/>
      <c r="E3293" s="481"/>
      <c r="F3293" s="339"/>
      <c r="G3293" s="340" t="str">
        <f>IF(ISNUMBER(E3293),E3293/'Bulk DivVar Analysis'!$I$60,"")</f>
        <v/>
      </c>
      <c r="H3293" s="338" t="str">
        <f>IF(ISNUMBER(E3293), IF(G3293&gt;'Bulk DivVar Analysis'!$J$62,"Pass","Fail"),"")</f>
        <v/>
      </c>
      <c r="I3293" s="338" t="str">
        <f t="shared" si="53"/>
        <v/>
      </c>
      <c r="J3293" s="339"/>
      <c r="K3293" s="339"/>
      <c r="L3293" s="339"/>
      <c r="M3293" s="339"/>
      <c r="N3293" s="339"/>
      <c r="O3293" s="339"/>
      <c r="P3293" s="339"/>
      <c r="Q3293" s="339"/>
    </row>
    <row r="3294" spans="1:17" ht="13.5" customHeight="1">
      <c r="A3294" s="481"/>
      <c r="B3294" s="481"/>
      <c r="C3294" s="481"/>
      <c r="D3294" s="481"/>
      <c r="E3294" s="481"/>
      <c r="F3294" s="339"/>
      <c r="G3294" s="340" t="str">
        <f>IF(ISNUMBER(E3294),E3294/'Bulk DivVar Analysis'!$I$60,"")</f>
        <v/>
      </c>
      <c r="H3294" s="338" t="str">
        <f>IF(ISNUMBER(E3294), IF(G3294&gt;'Bulk DivVar Analysis'!$J$62,"Pass","Fail"),"")</f>
        <v/>
      </c>
      <c r="I3294" s="338" t="str">
        <f t="shared" si="53"/>
        <v/>
      </c>
      <c r="J3294" s="339"/>
      <c r="K3294" s="339"/>
      <c r="L3294" s="339"/>
      <c r="M3294" s="339"/>
      <c r="N3294" s="339"/>
      <c r="O3294" s="339"/>
      <c r="P3294" s="339"/>
      <c r="Q3294" s="339"/>
    </row>
    <row r="3295" spans="1:17" ht="13.5" customHeight="1">
      <c r="A3295" s="481"/>
      <c r="B3295" s="481"/>
      <c r="C3295" s="481"/>
      <c r="D3295" s="481"/>
      <c r="E3295" s="481"/>
      <c r="F3295" s="339"/>
      <c r="G3295" s="340" t="str">
        <f>IF(ISNUMBER(E3295),E3295/'Bulk DivVar Analysis'!$I$60,"")</f>
        <v/>
      </c>
      <c r="H3295" s="338" t="str">
        <f>IF(ISNUMBER(E3295), IF(G3295&gt;'Bulk DivVar Analysis'!$J$62,"Pass","Fail"),"")</f>
        <v/>
      </c>
      <c r="I3295" s="338" t="str">
        <f t="shared" si="53"/>
        <v/>
      </c>
      <c r="J3295" s="339"/>
      <c r="K3295" s="339"/>
      <c r="L3295" s="339"/>
      <c r="M3295" s="339"/>
      <c r="N3295" s="339"/>
      <c r="O3295" s="339"/>
      <c r="P3295" s="339"/>
      <c r="Q3295" s="339"/>
    </row>
    <row r="3296" spans="1:17" ht="13.5" customHeight="1">
      <c r="A3296" s="481"/>
      <c r="B3296" s="481"/>
      <c r="C3296" s="481"/>
      <c r="D3296" s="481"/>
      <c r="E3296" s="481"/>
      <c r="F3296" s="339"/>
      <c r="G3296" s="340" t="str">
        <f>IF(ISNUMBER(E3296),E3296/'Bulk DivVar Analysis'!$I$60,"")</f>
        <v/>
      </c>
      <c r="H3296" s="338" t="str">
        <f>IF(ISNUMBER(E3296), IF(G3296&gt;'Bulk DivVar Analysis'!$J$62,"Pass","Fail"),"")</f>
        <v/>
      </c>
      <c r="I3296" s="338" t="str">
        <f t="shared" si="53"/>
        <v/>
      </c>
      <c r="J3296" s="339"/>
      <c r="K3296" s="339"/>
      <c r="L3296" s="339"/>
      <c r="M3296" s="339"/>
      <c r="N3296" s="339"/>
      <c r="O3296" s="339"/>
      <c r="P3296" s="339"/>
      <c r="Q3296" s="339"/>
    </row>
    <row r="3297" spans="1:17" ht="13.5" customHeight="1">
      <c r="A3297" s="481"/>
      <c r="B3297" s="481"/>
      <c r="C3297" s="481"/>
      <c r="D3297" s="481"/>
      <c r="E3297" s="481"/>
      <c r="F3297" s="339"/>
      <c r="G3297" s="340" t="str">
        <f>IF(ISNUMBER(E3297),E3297/'Bulk DivVar Analysis'!$I$60,"")</f>
        <v/>
      </c>
      <c r="H3297" s="338" t="str">
        <f>IF(ISNUMBER(E3297), IF(G3297&gt;'Bulk DivVar Analysis'!$J$62,"Pass","Fail"),"")</f>
        <v/>
      </c>
      <c r="I3297" s="338" t="str">
        <f t="shared" si="53"/>
        <v/>
      </c>
      <c r="J3297" s="339"/>
      <c r="K3297" s="339"/>
      <c r="L3297" s="339"/>
      <c r="M3297" s="339"/>
      <c r="N3297" s="339"/>
      <c r="O3297" s="339"/>
      <c r="P3297" s="339"/>
      <c r="Q3297" s="339"/>
    </row>
    <row r="3298" spans="1:17" ht="13.5" customHeight="1">
      <c r="A3298" s="481"/>
      <c r="B3298" s="481"/>
      <c r="C3298" s="481"/>
      <c r="D3298" s="481"/>
      <c r="E3298" s="481"/>
      <c r="F3298" s="339"/>
      <c r="G3298" s="340" t="str">
        <f>IF(ISNUMBER(E3298),E3298/'Bulk DivVar Analysis'!$I$60,"")</f>
        <v/>
      </c>
      <c r="H3298" s="338" t="str">
        <f>IF(ISNUMBER(E3298), IF(G3298&gt;'Bulk DivVar Analysis'!$J$62,"Pass","Fail"),"")</f>
        <v/>
      </c>
      <c r="I3298" s="338" t="str">
        <f t="shared" si="53"/>
        <v/>
      </c>
      <c r="J3298" s="339"/>
      <c r="K3298" s="339"/>
      <c r="L3298" s="339"/>
      <c r="M3298" s="339"/>
      <c r="N3298" s="339"/>
      <c r="O3298" s="339"/>
      <c r="P3298" s="339"/>
      <c r="Q3298" s="339"/>
    </row>
    <row r="3299" spans="1:17" ht="13.5" customHeight="1">
      <c r="A3299" s="481"/>
      <c r="B3299" s="481"/>
      <c r="C3299" s="481"/>
      <c r="D3299" s="481"/>
      <c r="E3299" s="481"/>
      <c r="F3299" s="339"/>
      <c r="G3299" s="340" t="str">
        <f>IF(ISNUMBER(E3299),E3299/'Bulk DivVar Analysis'!$I$60,"")</f>
        <v/>
      </c>
      <c r="H3299" s="338" t="str">
        <f>IF(ISNUMBER(E3299), IF(G3299&gt;'Bulk DivVar Analysis'!$J$62,"Pass","Fail"),"")</f>
        <v/>
      </c>
      <c r="I3299" s="338" t="str">
        <f t="shared" si="53"/>
        <v/>
      </c>
      <c r="J3299" s="339"/>
      <c r="K3299" s="339"/>
      <c r="L3299" s="339"/>
      <c r="M3299" s="339"/>
      <c r="N3299" s="339"/>
      <c r="O3299" s="339"/>
      <c r="P3299" s="339"/>
      <c r="Q3299" s="339"/>
    </row>
    <row r="3300" spans="1:17" ht="13.5" customHeight="1">
      <c r="A3300" s="481"/>
      <c r="B3300" s="481"/>
      <c r="C3300" s="481"/>
      <c r="D3300" s="481"/>
      <c r="E3300" s="481"/>
      <c r="F3300" s="339"/>
      <c r="G3300" s="340" t="str">
        <f>IF(ISNUMBER(E3300),E3300/'Bulk DivVar Analysis'!$I$60,"")</f>
        <v/>
      </c>
      <c r="H3300" s="338" t="str">
        <f>IF(ISNUMBER(E3300), IF(G3300&gt;'Bulk DivVar Analysis'!$J$62,"Pass","Fail"),"")</f>
        <v/>
      </c>
      <c r="I3300" s="338" t="str">
        <f t="shared" si="53"/>
        <v/>
      </c>
      <c r="J3300" s="339"/>
      <c r="K3300" s="339"/>
      <c r="L3300" s="339"/>
      <c r="M3300" s="339"/>
      <c r="N3300" s="339"/>
      <c r="O3300" s="339"/>
      <c r="P3300" s="339"/>
      <c r="Q3300" s="339"/>
    </row>
    <row r="3301" spans="1:17" ht="13.5" customHeight="1">
      <c r="A3301" s="481"/>
      <c r="B3301" s="481"/>
      <c r="C3301" s="481"/>
      <c r="D3301" s="481"/>
      <c r="E3301" s="481"/>
      <c r="F3301" s="339"/>
      <c r="G3301" s="340" t="str">
        <f>IF(ISNUMBER(E3301),E3301/'Bulk DivVar Analysis'!$I$60,"")</f>
        <v/>
      </c>
      <c r="H3301" s="338" t="str">
        <f>IF(ISNUMBER(E3301), IF(G3301&gt;'Bulk DivVar Analysis'!$J$62,"Pass","Fail"),"")</f>
        <v/>
      </c>
      <c r="I3301" s="338" t="str">
        <f t="shared" si="53"/>
        <v/>
      </c>
      <c r="J3301" s="339"/>
      <c r="K3301" s="339"/>
      <c r="L3301" s="339"/>
      <c r="M3301" s="339"/>
      <c r="N3301" s="339"/>
      <c r="O3301" s="339"/>
      <c r="P3301" s="339"/>
      <c r="Q3301" s="339"/>
    </row>
    <row r="3302" spans="1:17" ht="13.5" customHeight="1">
      <c r="A3302" s="481"/>
      <c r="B3302" s="481"/>
      <c r="C3302" s="481"/>
      <c r="D3302" s="481"/>
      <c r="E3302" s="481"/>
      <c r="F3302" s="339"/>
      <c r="G3302" s="340" t="str">
        <f>IF(ISNUMBER(E3302),E3302/'Bulk DivVar Analysis'!$I$60,"")</f>
        <v/>
      </c>
      <c r="H3302" s="338" t="str">
        <f>IF(ISNUMBER(E3302), IF(G3302&gt;'Bulk DivVar Analysis'!$J$62,"Pass","Fail"),"")</f>
        <v/>
      </c>
      <c r="I3302" s="338" t="str">
        <f t="shared" si="53"/>
        <v/>
      </c>
      <c r="J3302" s="339"/>
      <c r="K3302" s="339"/>
      <c r="L3302" s="339"/>
      <c r="M3302" s="339"/>
      <c r="N3302" s="339"/>
      <c r="O3302" s="339"/>
      <c r="P3302" s="339"/>
      <c r="Q3302" s="339"/>
    </row>
    <row r="3303" spans="1:17" ht="13.5" customHeight="1">
      <c r="A3303" s="481"/>
      <c r="B3303" s="481"/>
      <c r="C3303" s="481"/>
      <c r="D3303" s="481"/>
      <c r="E3303" s="481"/>
      <c r="F3303" s="339"/>
      <c r="G3303" s="340" t="str">
        <f>IF(ISNUMBER(E3303),E3303/'Bulk DivVar Analysis'!$I$60,"")</f>
        <v/>
      </c>
      <c r="H3303" s="338" t="str">
        <f>IF(ISNUMBER(E3303), IF(G3303&gt;'Bulk DivVar Analysis'!$J$62,"Pass","Fail"),"")</f>
        <v/>
      </c>
      <c r="I3303" s="338" t="str">
        <f t="shared" si="53"/>
        <v/>
      </c>
      <c r="J3303" s="339"/>
      <c r="K3303" s="339"/>
      <c r="L3303" s="339"/>
      <c r="M3303" s="339"/>
      <c r="N3303" s="339"/>
      <c r="O3303" s="339"/>
      <c r="P3303" s="339"/>
      <c r="Q3303" s="339"/>
    </row>
    <row r="3304" spans="1:17" ht="13.5" customHeight="1">
      <c r="A3304" s="481"/>
      <c r="B3304" s="481"/>
      <c r="C3304" s="481"/>
      <c r="D3304" s="481"/>
      <c r="E3304" s="481"/>
      <c r="F3304" s="339"/>
      <c r="G3304" s="340" t="str">
        <f>IF(ISNUMBER(E3304),E3304/'Bulk DivVar Analysis'!$I$60,"")</f>
        <v/>
      </c>
      <c r="H3304" s="338" t="str">
        <f>IF(ISNUMBER(E3304), IF(G3304&gt;'Bulk DivVar Analysis'!$J$62,"Pass","Fail"),"")</f>
        <v/>
      </c>
      <c r="I3304" s="338" t="str">
        <f t="shared" si="53"/>
        <v/>
      </c>
      <c r="J3304" s="339"/>
      <c r="K3304" s="339"/>
      <c r="L3304" s="339"/>
      <c r="M3304" s="339"/>
      <c r="N3304" s="339"/>
      <c r="O3304" s="339"/>
      <c r="P3304" s="339"/>
      <c r="Q3304" s="339"/>
    </row>
    <row r="3305" spans="1:17" ht="13.5" customHeight="1">
      <c r="A3305" s="481"/>
      <c r="B3305" s="481"/>
      <c r="C3305" s="481"/>
      <c r="D3305" s="481"/>
      <c r="E3305" s="481"/>
      <c r="F3305" s="339"/>
      <c r="G3305" s="340" t="str">
        <f>IF(ISNUMBER(E3305),E3305/'Bulk DivVar Analysis'!$I$60,"")</f>
        <v/>
      </c>
      <c r="H3305" s="338" t="str">
        <f>IF(ISNUMBER(E3305), IF(G3305&gt;'Bulk DivVar Analysis'!$J$62,"Pass","Fail"),"")</f>
        <v/>
      </c>
      <c r="I3305" s="338" t="str">
        <f t="shared" si="53"/>
        <v/>
      </c>
      <c r="J3305" s="339"/>
      <c r="K3305" s="339"/>
      <c r="L3305" s="339"/>
      <c r="M3305" s="339"/>
      <c r="N3305" s="339"/>
      <c r="O3305" s="339"/>
      <c r="P3305" s="339"/>
      <c r="Q3305" s="339"/>
    </row>
    <row r="3306" spans="1:17" ht="13.5" customHeight="1">
      <c r="A3306" s="481"/>
      <c r="B3306" s="481"/>
      <c r="C3306" s="481"/>
      <c r="D3306" s="481"/>
      <c r="E3306" s="481"/>
      <c r="F3306" s="339"/>
      <c r="G3306" s="340" t="str">
        <f>IF(ISNUMBER(E3306),E3306/'Bulk DivVar Analysis'!$I$60,"")</f>
        <v/>
      </c>
      <c r="H3306" s="338" t="str">
        <f>IF(ISNUMBER(E3306), IF(G3306&gt;'Bulk DivVar Analysis'!$J$62,"Pass","Fail"),"")</f>
        <v/>
      </c>
      <c r="I3306" s="338" t="str">
        <f t="shared" si="53"/>
        <v/>
      </c>
      <c r="J3306" s="339"/>
      <c r="K3306" s="339"/>
      <c r="L3306" s="339"/>
      <c r="M3306" s="339"/>
      <c r="N3306" s="339"/>
      <c r="O3306" s="339"/>
      <c r="P3306" s="339"/>
      <c r="Q3306" s="339"/>
    </row>
    <row r="3307" spans="1:17" ht="13.5" customHeight="1">
      <c r="A3307" s="481"/>
      <c r="B3307" s="481"/>
      <c r="C3307" s="481"/>
      <c r="D3307" s="481"/>
      <c r="E3307" s="481"/>
      <c r="F3307" s="339"/>
      <c r="G3307" s="340" t="str">
        <f>IF(ISNUMBER(E3307),E3307/'Bulk DivVar Analysis'!$I$60,"")</f>
        <v/>
      </c>
      <c r="H3307" s="338" t="str">
        <f>IF(ISNUMBER(E3307), IF(G3307&gt;'Bulk DivVar Analysis'!$J$62,"Pass","Fail"),"")</f>
        <v/>
      </c>
      <c r="I3307" s="338" t="str">
        <f t="shared" si="53"/>
        <v/>
      </c>
      <c r="J3307" s="339"/>
      <c r="K3307" s="339"/>
      <c r="L3307" s="339"/>
      <c r="M3307" s="339"/>
      <c r="N3307" s="339"/>
      <c r="O3307" s="339"/>
      <c r="P3307" s="339"/>
      <c r="Q3307" s="339"/>
    </row>
    <row r="3308" spans="1:17" ht="13.5" customHeight="1">
      <c r="A3308" s="481"/>
      <c r="B3308" s="481"/>
      <c r="C3308" s="481"/>
      <c r="D3308" s="481"/>
      <c r="E3308" s="481"/>
      <c r="F3308" s="339"/>
      <c r="G3308" s="340" t="str">
        <f>IF(ISNUMBER(E3308),E3308/'Bulk DivVar Analysis'!$I$60,"")</f>
        <v/>
      </c>
      <c r="H3308" s="338" t="str">
        <f>IF(ISNUMBER(E3308), IF(G3308&gt;'Bulk DivVar Analysis'!$J$62,"Pass","Fail"),"")</f>
        <v/>
      </c>
      <c r="I3308" s="338" t="str">
        <f t="shared" si="53"/>
        <v/>
      </c>
      <c r="J3308" s="339"/>
      <c r="K3308" s="339"/>
      <c r="L3308" s="339"/>
      <c r="M3308" s="339"/>
      <c r="N3308" s="339"/>
      <c r="O3308" s="339"/>
      <c r="P3308" s="339"/>
      <c r="Q3308" s="339"/>
    </row>
    <row r="3309" spans="1:17" ht="13.5" customHeight="1">
      <c r="A3309" s="481"/>
      <c r="B3309" s="481"/>
      <c r="C3309" s="481"/>
      <c r="D3309" s="481"/>
      <c r="E3309" s="481"/>
      <c r="F3309" s="339"/>
      <c r="G3309" s="340" t="str">
        <f>IF(ISNUMBER(E3309),E3309/'Bulk DivVar Analysis'!$I$60,"")</f>
        <v/>
      </c>
      <c r="H3309" s="338" t="str">
        <f>IF(ISNUMBER(E3309), IF(G3309&gt;'Bulk DivVar Analysis'!$J$62,"Pass","Fail"),"")</f>
        <v/>
      </c>
      <c r="I3309" s="338" t="str">
        <f t="shared" si="53"/>
        <v/>
      </c>
      <c r="J3309" s="339"/>
      <c r="K3309" s="339"/>
      <c r="L3309" s="339"/>
      <c r="M3309" s="339"/>
      <c r="N3309" s="339"/>
      <c r="O3309" s="339"/>
      <c r="P3309" s="339"/>
      <c r="Q3309" s="339"/>
    </row>
    <row r="3310" spans="1:17" ht="13.5" customHeight="1">
      <c r="A3310" s="481"/>
      <c r="B3310" s="481"/>
      <c r="C3310" s="481"/>
      <c r="D3310" s="481"/>
      <c r="E3310" s="481"/>
      <c r="F3310" s="339"/>
      <c r="G3310" s="340" t="str">
        <f>IF(ISNUMBER(E3310),E3310/'Bulk DivVar Analysis'!$I$60,"")</f>
        <v/>
      </c>
      <c r="H3310" s="338" t="str">
        <f>IF(ISNUMBER(E3310), IF(G3310&gt;'Bulk DivVar Analysis'!$J$62,"Pass","Fail"),"")</f>
        <v/>
      </c>
      <c r="I3310" s="338" t="str">
        <f t="shared" si="53"/>
        <v/>
      </c>
      <c r="J3310" s="339"/>
      <c r="K3310" s="339"/>
      <c r="L3310" s="339"/>
      <c r="M3310" s="339"/>
      <c r="N3310" s="339"/>
      <c r="O3310" s="339"/>
      <c r="P3310" s="339"/>
      <c r="Q3310" s="339"/>
    </row>
    <row r="3311" spans="1:17" ht="13.5" customHeight="1">
      <c r="A3311" s="481"/>
      <c r="B3311" s="481"/>
      <c r="C3311" s="481"/>
      <c r="D3311" s="481"/>
      <c r="E3311" s="481"/>
      <c r="F3311" s="339"/>
      <c r="G3311" s="340" t="str">
        <f>IF(ISNUMBER(E3311),E3311/'Bulk DivVar Analysis'!$I$60,"")</f>
        <v/>
      </c>
      <c r="H3311" s="338" t="str">
        <f>IF(ISNUMBER(E3311), IF(G3311&gt;'Bulk DivVar Analysis'!$J$62,"Pass","Fail"),"")</f>
        <v/>
      </c>
      <c r="I3311" s="338" t="str">
        <f t="shared" si="53"/>
        <v/>
      </c>
      <c r="J3311" s="339"/>
      <c r="K3311" s="339"/>
      <c r="L3311" s="339"/>
      <c r="M3311" s="339"/>
      <c r="N3311" s="339"/>
      <c r="O3311" s="339"/>
      <c r="P3311" s="339"/>
      <c r="Q3311" s="339"/>
    </row>
    <row r="3312" spans="1:17" ht="13.5" customHeight="1">
      <c r="A3312" s="481"/>
      <c r="B3312" s="481"/>
      <c r="C3312" s="481"/>
      <c r="D3312" s="481"/>
      <c r="E3312" s="481"/>
      <c r="F3312" s="339"/>
      <c r="G3312" s="340" t="str">
        <f>IF(ISNUMBER(E3312),E3312/'Bulk DivVar Analysis'!$I$60,"")</f>
        <v/>
      </c>
      <c r="H3312" s="338" t="str">
        <f>IF(ISNUMBER(E3312), IF(G3312&gt;'Bulk DivVar Analysis'!$J$62,"Pass","Fail"),"")</f>
        <v/>
      </c>
      <c r="I3312" s="338" t="str">
        <f t="shared" si="53"/>
        <v/>
      </c>
      <c r="J3312" s="339"/>
      <c r="K3312" s="339"/>
      <c r="L3312" s="339"/>
      <c r="M3312" s="339"/>
      <c r="N3312" s="339"/>
      <c r="O3312" s="339"/>
      <c r="P3312" s="339"/>
      <c r="Q3312" s="339"/>
    </row>
    <row r="3313" spans="1:17" ht="13.5" customHeight="1">
      <c r="A3313" s="481"/>
      <c r="B3313" s="481"/>
      <c r="C3313" s="481"/>
      <c r="D3313" s="481"/>
      <c r="E3313" s="481"/>
      <c r="F3313" s="339"/>
      <c r="G3313" s="340" t="str">
        <f>IF(ISNUMBER(E3313),E3313/'Bulk DivVar Analysis'!$I$60,"")</f>
        <v/>
      </c>
      <c r="H3313" s="338" t="str">
        <f>IF(ISNUMBER(E3313), IF(G3313&gt;'Bulk DivVar Analysis'!$J$62,"Pass","Fail"),"")</f>
        <v/>
      </c>
      <c r="I3313" s="338" t="str">
        <f t="shared" si="53"/>
        <v/>
      </c>
      <c r="J3313" s="339"/>
      <c r="K3313" s="339"/>
      <c r="L3313" s="339"/>
      <c r="M3313" s="339"/>
      <c r="N3313" s="339"/>
      <c r="O3313" s="339"/>
      <c r="P3313" s="339"/>
      <c r="Q3313" s="339"/>
    </row>
    <row r="3314" spans="1:17" ht="13.5" customHeight="1">
      <c r="A3314" s="481"/>
      <c r="B3314" s="481"/>
      <c r="C3314" s="481"/>
      <c r="D3314" s="481"/>
      <c r="E3314" s="481"/>
      <c r="F3314" s="339"/>
      <c r="G3314" s="340" t="str">
        <f>IF(ISNUMBER(E3314),E3314/'Bulk DivVar Analysis'!$I$60,"")</f>
        <v/>
      </c>
      <c r="H3314" s="338" t="str">
        <f>IF(ISNUMBER(E3314), IF(G3314&gt;'Bulk DivVar Analysis'!$J$62,"Pass","Fail"),"")</f>
        <v/>
      </c>
      <c r="I3314" s="338" t="str">
        <f t="shared" si="53"/>
        <v/>
      </c>
      <c r="J3314" s="339"/>
      <c r="K3314" s="339"/>
      <c r="L3314" s="339"/>
      <c r="M3314" s="339"/>
      <c r="N3314" s="339"/>
      <c r="O3314" s="339"/>
      <c r="P3314" s="339"/>
      <c r="Q3314" s="339"/>
    </row>
    <row r="3315" spans="1:17" ht="13.5" customHeight="1">
      <c r="A3315" s="481"/>
      <c r="B3315" s="481"/>
      <c r="C3315" s="481"/>
      <c r="D3315" s="481"/>
      <c r="E3315" s="481"/>
      <c r="F3315" s="339"/>
      <c r="G3315" s="340" t="str">
        <f>IF(ISNUMBER(E3315),E3315/'Bulk DivVar Analysis'!$I$60,"")</f>
        <v/>
      </c>
      <c r="H3315" s="338" t="str">
        <f>IF(ISNUMBER(E3315), IF(G3315&gt;'Bulk DivVar Analysis'!$J$62,"Pass","Fail"),"")</f>
        <v/>
      </c>
      <c r="I3315" s="338" t="str">
        <f t="shared" si="53"/>
        <v/>
      </c>
      <c r="J3315" s="339"/>
      <c r="K3315" s="339"/>
      <c r="L3315" s="339"/>
      <c r="M3315" s="339"/>
      <c r="N3315" s="339"/>
      <c r="O3315" s="339"/>
      <c r="P3315" s="339"/>
      <c r="Q3315" s="339"/>
    </row>
    <row r="3316" spans="1:17" ht="13.5" customHeight="1">
      <c r="A3316" s="481"/>
      <c r="B3316" s="481"/>
      <c r="C3316" s="481"/>
      <c r="D3316" s="481"/>
      <c r="E3316" s="481"/>
      <c r="F3316" s="339"/>
      <c r="G3316" s="340" t="str">
        <f>IF(ISNUMBER(E3316),E3316/'Bulk DivVar Analysis'!$I$60,"")</f>
        <v/>
      </c>
      <c r="H3316" s="338" t="str">
        <f>IF(ISNUMBER(E3316), IF(G3316&gt;'Bulk DivVar Analysis'!$J$62,"Pass","Fail"),"")</f>
        <v/>
      </c>
      <c r="I3316" s="338" t="str">
        <f t="shared" si="53"/>
        <v/>
      </c>
      <c r="J3316" s="339"/>
      <c r="K3316" s="339"/>
      <c r="L3316" s="339"/>
      <c r="M3316" s="339"/>
      <c r="N3316" s="339"/>
      <c r="O3316" s="339"/>
      <c r="P3316" s="339"/>
      <c r="Q3316" s="339"/>
    </row>
    <row r="3317" spans="1:17" ht="13.5" customHeight="1">
      <c r="A3317" s="481"/>
      <c r="B3317" s="481"/>
      <c r="C3317" s="481"/>
      <c r="D3317" s="481"/>
      <c r="E3317" s="481"/>
      <c r="F3317" s="339"/>
      <c r="G3317" s="340" t="str">
        <f>IF(ISNUMBER(E3317),E3317/'Bulk DivVar Analysis'!$I$60,"")</f>
        <v/>
      </c>
      <c r="H3317" s="338" t="str">
        <f>IF(ISNUMBER(E3317), IF(G3317&gt;'Bulk DivVar Analysis'!$J$62,"Pass","Fail"),"")</f>
        <v/>
      </c>
      <c r="I3317" s="338" t="str">
        <f t="shared" si="53"/>
        <v/>
      </c>
      <c r="J3317" s="339"/>
      <c r="K3317" s="339"/>
      <c r="L3317" s="339"/>
      <c r="M3317" s="339"/>
      <c r="N3317" s="339"/>
      <c r="O3317" s="339"/>
      <c r="P3317" s="339"/>
      <c r="Q3317" s="339"/>
    </row>
    <row r="3318" spans="1:17" ht="13.5" customHeight="1">
      <c r="A3318" s="481"/>
      <c r="B3318" s="481"/>
      <c r="C3318" s="481"/>
      <c r="D3318" s="481"/>
      <c r="E3318" s="481"/>
      <c r="F3318" s="339"/>
      <c r="G3318" s="340" t="str">
        <f>IF(ISNUMBER(E3318),E3318/'Bulk DivVar Analysis'!$I$60,"")</f>
        <v/>
      </c>
      <c r="H3318" s="338" t="str">
        <f>IF(ISNUMBER(E3318), IF(G3318&gt;'Bulk DivVar Analysis'!$J$62,"Pass","Fail"),"")</f>
        <v/>
      </c>
      <c r="I3318" s="338" t="str">
        <f t="shared" si="53"/>
        <v/>
      </c>
      <c r="J3318" s="339"/>
      <c r="K3318" s="339"/>
      <c r="L3318" s="339"/>
      <c r="M3318" s="339"/>
      <c r="N3318" s="339"/>
      <c r="O3318" s="339"/>
      <c r="P3318" s="339"/>
      <c r="Q3318" s="339"/>
    </row>
    <row r="3319" spans="1:17" ht="13.5" customHeight="1">
      <c r="A3319" s="481"/>
      <c r="B3319" s="481"/>
      <c r="C3319" s="481"/>
      <c r="D3319" s="481"/>
      <c r="E3319" s="481"/>
      <c r="F3319" s="339"/>
      <c r="G3319" s="340" t="str">
        <f>IF(ISNUMBER(E3319),E3319/'Bulk DivVar Analysis'!$I$60,"")</f>
        <v/>
      </c>
      <c r="H3319" s="338" t="str">
        <f>IF(ISNUMBER(E3319), IF(G3319&gt;'Bulk DivVar Analysis'!$J$62,"Pass","Fail"),"")</f>
        <v/>
      </c>
      <c r="I3319" s="338" t="str">
        <f t="shared" si="53"/>
        <v/>
      </c>
      <c r="J3319" s="339"/>
      <c r="K3319" s="339"/>
      <c r="L3319" s="339"/>
      <c r="M3319" s="339"/>
      <c r="N3319" s="339"/>
      <c r="O3319" s="339"/>
      <c r="P3319" s="339"/>
      <c r="Q3319" s="339"/>
    </row>
    <row r="3320" spans="1:17" ht="13.5" customHeight="1">
      <c r="A3320" s="481"/>
      <c r="B3320" s="481"/>
      <c r="C3320" s="481"/>
      <c r="D3320" s="481"/>
      <c r="E3320" s="481"/>
      <c r="F3320" s="339"/>
      <c r="G3320" s="340" t="str">
        <f>IF(ISNUMBER(E3320),E3320/'Bulk DivVar Analysis'!$I$60,"")</f>
        <v/>
      </c>
      <c r="H3320" s="338" t="str">
        <f>IF(ISNUMBER(E3320), IF(G3320&gt;'Bulk DivVar Analysis'!$J$62,"Pass","Fail"),"")</f>
        <v/>
      </c>
      <c r="I3320" s="338" t="str">
        <f t="shared" si="53"/>
        <v/>
      </c>
      <c r="J3320" s="339"/>
      <c r="K3320" s="339"/>
      <c r="L3320" s="339"/>
      <c r="M3320" s="339"/>
      <c r="N3320" s="339"/>
      <c r="O3320" s="339"/>
      <c r="P3320" s="339"/>
      <c r="Q3320" s="339"/>
    </row>
    <row r="3321" spans="1:17" ht="13.5" customHeight="1">
      <c r="A3321" s="481"/>
      <c r="B3321" s="481"/>
      <c r="C3321" s="481"/>
      <c r="D3321" s="481"/>
      <c r="E3321" s="481"/>
      <c r="F3321" s="339"/>
      <c r="G3321" s="340" t="str">
        <f>IF(ISNUMBER(E3321),E3321/'Bulk DivVar Analysis'!$I$60,"")</f>
        <v/>
      </c>
      <c r="H3321" s="338" t="str">
        <f>IF(ISNUMBER(E3321), IF(G3321&gt;'Bulk DivVar Analysis'!$J$62,"Pass","Fail"),"")</f>
        <v/>
      </c>
      <c r="I3321" s="338" t="str">
        <f t="shared" si="53"/>
        <v/>
      </c>
      <c r="J3321" s="339"/>
      <c r="K3321" s="339"/>
      <c r="L3321" s="339"/>
      <c r="M3321" s="339"/>
      <c r="N3321" s="339"/>
      <c r="O3321" s="339"/>
      <c r="P3321" s="339"/>
      <c r="Q3321" s="339"/>
    </row>
    <row r="3322" spans="1:17" ht="13.5" customHeight="1">
      <c r="A3322" s="481"/>
      <c r="B3322" s="481"/>
      <c r="C3322" s="481"/>
      <c r="D3322" s="481"/>
      <c r="E3322" s="481"/>
      <c r="F3322" s="339"/>
      <c r="G3322" s="340" t="str">
        <f>IF(ISNUMBER(E3322),E3322/'Bulk DivVar Analysis'!$I$60,"")</f>
        <v/>
      </c>
      <c r="H3322" s="338" t="str">
        <f>IF(ISNUMBER(E3322), IF(G3322&gt;'Bulk DivVar Analysis'!$J$62,"Pass","Fail"),"")</f>
        <v/>
      </c>
      <c r="I3322" s="338" t="str">
        <f t="shared" si="53"/>
        <v/>
      </c>
      <c r="J3322" s="339"/>
      <c r="K3322" s="339"/>
      <c r="L3322" s="339"/>
      <c r="M3322" s="339"/>
      <c r="N3322" s="339"/>
      <c r="O3322" s="339"/>
      <c r="P3322" s="339"/>
      <c r="Q3322" s="339"/>
    </row>
    <row r="3323" spans="1:17" ht="13.5" customHeight="1">
      <c r="A3323" s="481"/>
      <c r="B3323" s="481"/>
      <c r="C3323" s="481"/>
      <c r="D3323" s="481"/>
      <c r="E3323" s="481"/>
      <c r="F3323" s="339"/>
      <c r="G3323" s="340" t="str">
        <f>IF(ISNUMBER(E3323),E3323/'Bulk DivVar Analysis'!$I$60,"")</f>
        <v/>
      </c>
      <c r="H3323" s="338" t="str">
        <f>IF(ISNUMBER(E3323), IF(G3323&gt;'Bulk DivVar Analysis'!$J$62,"Pass","Fail"),"")</f>
        <v/>
      </c>
      <c r="I3323" s="338" t="str">
        <f t="shared" si="53"/>
        <v/>
      </c>
      <c r="J3323" s="339"/>
      <c r="K3323" s="339"/>
      <c r="L3323" s="339"/>
      <c r="M3323" s="339"/>
      <c r="N3323" s="339"/>
      <c r="O3323" s="339"/>
      <c r="P3323" s="339"/>
      <c r="Q3323" s="339"/>
    </row>
    <row r="3324" spans="1:17" ht="13.5" customHeight="1">
      <c r="A3324" s="481"/>
      <c r="B3324" s="481"/>
      <c r="C3324" s="481"/>
      <c r="D3324" s="481"/>
      <c r="E3324" s="481"/>
      <c r="F3324" s="339"/>
      <c r="G3324" s="340" t="str">
        <f>IF(ISNUMBER(E3324),E3324/'Bulk DivVar Analysis'!$I$60,"")</f>
        <v/>
      </c>
      <c r="H3324" s="338" t="str">
        <f>IF(ISNUMBER(E3324), IF(G3324&gt;'Bulk DivVar Analysis'!$J$62,"Pass","Fail"),"")</f>
        <v/>
      </c>
      <c r="I3324" s="338" t="str">
        <f t="shared" si="53"/>
        <v/>
      </c>
      <c r="J3324" s="339"/>
      <c r="K3324" s="339"/>
      <c r="L3324" s="339"/>
      <c r="M3324" s="339"/>
      <c r="N3324" s="339"/>
      <c r="O3324" s="339"/>
      <c r="P3324" s="339"/>
      <c r="Q3324" s="339"/>
    </row>
    <row r="3325" spans="1:17" ht="13.5" customHeight="1">
      <c r="A3325" s="481"/>
      <c r="B3325" s="481"/>
      <c r="C3325" s="481"/>
      <c r="D3325" s="481"/>
      <c r="E3325" s="481"/>
      <c r="F3325" s="339"/>
      <c r="G3325" s="340" t="str">
        <f>IF(ISNUMBER(E3325),E3325/'Bulk DivVar Analysis'!$I$60,"")</f>
        <v/>
      </c>
      <c r="H3325" s="338" t="str">
        <f>IF(ISNUMBER(E3325), IF(G3325&gt;'Bulk DivVar Analysis'!$J$62,"Pass","Fail"),"")</f>
        <v/>
      </c>
      <c r="I3325" s="338" t="str">
        <f t="shared" si="53"/>
        <v/>
      </c>
      <c r="J3325" s="339"/>
      <c r="K3325" s="339"/>
      <c r="L3325" s="339"/>
      <c r="M3325" s="339"/>
      <c r="N3325" s="339"/>
      <c r="O3325" s="339"/>
      <c r="P3325" s="339"/>
      <c r="Q3325" s="339"/>
    </row>
    <row r="3326" spans="1:17" ht="13.5" customHeight="1">
      <c r="A3326" s="481"/>
      <c r="B3326" s="481"/>
      <c r="C3326" s="481"/>
      <c r="D3326" s="481"/>
      <c r="E3326" s="481"/>
      <c r="F3326" s="339"/>
      <c r="G3326" s="340" t="str">
        <f>IF(ISNUMBER(E3326),E3326/'Bulk DivVar Analysis'!$I$60,"")</f>
        <v/>
      </c>
      <c r="H3326" s="338" t="str">
        <f>IF(ISNUMBER(E3326), IF(G3326&gt;'Bulk DivVar Analysis'!$J$62,"Pass","Fail"),"")</f>
        <v/>
      </c>
      <c r="I3326" s="338" t="str">
        <f t="shared" si="53"/>
        <v/>
      </c>
      <c r="J3326" s="339"/>
      <c r="K3326" s="339"/>
      <c r="L3326" s="339"/>
      <c r="M3326" s="339"/>
      <c r="N3326" s="339"/>
      <c r="O3326" s="339"/>
      <c r="P3326" s="339"/>
      <c r="Q3326" s="339"/>
    </row>
    <row r="3327" spans="1:17" ht="13.5" customHeight="1">
      <c r="A3327" s="481"/>
      <c r="B3327" s="481"/>
      <c r="C3327" s="481"/>
      <c r="D3327" s="481"/>
      <c r="E3327" s="481"/>
      <c r="F3327" s="339"/>
      <c r="G3327" s="340" t="str">
        <f>IF(ISNUMBER(E3327),E3327/'Bulk DivVar Analysis'!$I$60,"")</f>
        <v/>
      </c>
      <c r="H3327" s="338" t="str">
        <f>IF(ISNUMBER(E3327), IF(G3327&gt;'Bulk DivVar Analysis'!$J$62,"Pass","Fail"),"")</f>
        <v/>
      </c>
      <c r="I3327" s="338" t="str">
        <f t="shared" si="53"/>
        <v/>
      </c>
      <c r="J3327" s="339"/>
      <c r="K3327" s="339"/>
      <c r="L3327" s="339"/>
      <c r="M3327" s="339"/>
      <c r="N3327" s="339"/>
      <c r="O3327" s="339"/>
      <c r="P3327" s="339"/>
      <c r="Q3327" s="339"/>
    </row>
    <row r="3328" spans="1:17" ht="13.5" customHeight="1">
      <c r="A3328" s="481"/>
      <c r="B3328" s="481"/>
      <c r="C3328" s="481"/>
      <c r="D3328" s="481"/>
      <c r="E3328" s="481"/>
      <c r="F3328" s="339"/>
      <c r="G3328" s="340" t="str">
        <f>IF(ISNUMBER(E3328),E3328/'Bulk DivVar Analysis'!$I$60,"")</f>
        <v/>
      </c>
      <c r="H3328" s="338" t="str">
        <f>IF(ISNUMBER(E3328), IF(G3328&gt;'Bulk DivVar Analysis'!$J$62,"Pass","Fail"),"")</f>
        <v/>
      </c>
      <c r="I3328" s="338" t="str">
        <f t="shared" si="53"/>
        <v/>
      </c>
      <c r="J3328" s="339"/>
      <c r="K3328" s="339"/>
      <c r="L3328" s="339"/>
      <c r="M3328" s="339"/>
      <c r="N3328" s="339"/>
      <c r="O3328" s="339"/>
      <c r="P3328" s="339"/>
      <c r="Q3328" s="339"/>
    </row>
    <row r="3329" spans="1:17" ht="13.5" customHeight="1">
      <c r="A3329" s="481"/>
      <c r="B3329" s="481"/>
      <c r="C3329" s="481"/>
      <c r="D3329" s="481"/>
      <c r="E3329" s="481"/>
      <c r="F3329" s="339"/>
      <c r="G3329" s="340" t="str">
        <f>IF(ISNUMBER(E3329),E3329/'Bulk DivVar Analysis'!$I$60,"")</f>
        <v/>
      </c>
      <c r="H3329" s="338" t="str">
        <f>IF(ISNUMBER(E3329), IF(G3329&gt;'Bulk DivVar Analysis'!$J$62,"Pass","Fail"),"")</f>
        <v/>
      </c>
      <c r="I3329" s="338" t="str">
        <f t="shared" si="53"/>
        <v/>
      </c>
      <c r="J3329" s="339"/>
      <c r="K3329" s="339"/>
      <c r="L3329" s="339"/>
      <c r="M3329" s="339"/>
      <c r="N3329" s="339"/>
      <c r="O3329" s="339"/>
      <c r="P3329" s="339"/>
      <c r="Q3329" s="339"/>
    </row>
    <row r="3330" spans="1:17" ht="13.5" customHeight="1">
      <c r="A3330" s="481"/>
      <c r="B3330" s="481"/>
      <c r="C3330" s="481"/>
      <c r="D3330" s="481"/>
      <c r="E3330" s="481"/>
      <c r="F3330" s="339"/>
      <c r="G3330" s="340" t="str">
        <f>IF(ISNUMBER(E3330),E3330/'Bulk DivVar Analysis'!$I$60,"")</f>
        <v/>
      </c>
      <c r="H3330" s="338" t="str">
        <f>IF(ISNUMBER(E3330), IF(G3330&gt;'Bulk DivVar Analysis'!$J$62,"Pass","Fail"),"")</f>
        <v/>
      </c>
      <c r="I3330" s="338" t="str">
        <f t="shared" si="53"/>
        <v/>
      </c>
      <c r="J3330" s="339"/>
      <c r="K3330" s="339"/>
      <c r="L3330" s="339"/>
      <c r="M3330" s="339"/>
      <c r="N3330" s="339"/>
      <c r="O3330" s="339"/>
      <c r="P3330" s="339"/>
      <c r="Q3330" s="339"/>
    </row>
    <row r="3331" spans="1:17" ht="13.5" customHeight="1">
      <c r="A3331" s="481"/>
      <c r="B3331" s="481"/>
      <c r="C3331" s="481"/>
      <c r="D3331" s="481"/>
      <c r="E3331" s="481"/>
      <c r="F3331" s="339"/>
      <c r="G3331" s="340" t="str">
        <f>IF(ISNUMBER(E3331),E3331/'Bulk DivVar Analysis'!$I$60,"")</f>
        <v/>
      </c>
      <c r="H3331" s="338" t="str">
        <f>IF(ISNUMBER(E3331), IF(G3331&gt;'Bulk DivVar Analysis'!$J$62,"Pass","Fail"),"")</f>
        <v/>
      </c>
      <c r="I3331" s="338" t="str">
        <f t="shared" ref="I3331:I3394" si="54">_xlfn.TEXTJOIN("_",TRUE,B3331,C3331)</f>
        <v/>
      </c>
      <c r="J3331" s="339"/>
      <c r="K3331" s="339"/>
      <c r="L3331" s="339"/>
      <c r="M3331" s="339"/>
      <c r="N3331" s="339"/>
      <c r="O3331" s="339"/>
      <c r="P3331" s="339"/>
      <c r="Q3331" s="339"/>
    </row>
    <row r="3332" spans="1:17" ht="13.5" customHeight="1">
      <c r="A3332" s="481"/>
      <c r="B3332" s="481"/>
      <c r="C3332" s="481"/>
      <c r="D3332" s="481"/>
      <c r="E3332" s="481"/>
      <c r="F3332" s="339"/>
      <c r="G3332" s="340" t="str">
        <f>IF(ISNUMBER(E3332),E3332/'Bulk DivVar Analysis'!$I$60,"")</f>
        <v/>
      </c>
      <c r="H3332" s="338" t="str">
        <f>IF(ISNUMBER(E3332), IF(G3332&gt;'Bulk DivVar Analysis'!$J$62,"Pass","Fail"),"")</f>
        <v/>
      </c>
      <c r="I3332" s="338" t="str">
        <f t="shared" si="54"/>
        <v/>
      </c>
      <c r="J3332" s="339"/>
      <c r="K3332" s="339"/>
      <c r="L3332" s="339"/>
      <c r="M3332" s="339"/>
      <c r="N3332" s="339"/>
      <c r="O3332" s="339"/>
      <c r="P3332" s="339"/>
      <c r="Q3332" s="339"/>
    </row>
    <row r="3333" spans="1:17" ht="13.5" customHeight="1">
      <c r="A3333" s="481"/>
      <c r="B3333" s="481"/>
      <c r="C3333" s="481"/>
      <c r="D3333" s="481"/>
      <c r="E3333" s="481"/>
      <c r="F3333" s="339"/>
      <c r="G3333" s="340" t="str">
        <f>IF(ISNUMBER(E3333),E3333/'Bulk DivVar Analysis'!$I$60,"")</f>
        <v/>
      </c>
      <c r="H3333" s="338" t="str">
        <f>IF(ISNUMBER(E3333), IF(G3333&gt;'Bulk DivVar Analysis'!$J$62,"Pass","Fail"),"")</f>
        <v/>
      </c>
      <c r="I3333" s="338" t="str">
        <f t="shared" si="54"/>
        <v/>
      </c>
      <c r="J3333" s="339"/>
      <c r="K3333" s="339"/>
      <c r="L3333" s="339"/>
      <c r="M3333" s="339"/>
      <c r="N3333" s="339"/>
      <c r="O3333" s="339"/>
      <c r="P3333" s="339"/>
      <c r="Q3333" s="339"/>
    </row>
    <row r="3334" spans="1:17" ht="13.5" customHeight="1">
      <c r="A3334" s="481"/>
      <c r="B3334" s="481"/>
      <c r="C3334" s="481"/>
      <c r="D3334" s="481"/>
      <c r="E3334" s="481"/>
      <c r="F3334" s="339"/>
      <c r="G3334" s="340" t="str">
        <f>IF(ISNUMBER(E3334),E3334/'Bulk DivVar Analysis'!$I$60,"")</f>
        <v/>
      </c>
      <c r="H3334" s="338" t="str">
        <f>IF(ISNUMBER(E3334), IF(G3334&gt;'Bulk DivVar Analysis'!$J$62,"Pass","Fail"),"")</f>
        <v/>
      </c>
      <c r="I3334" s="338" t="str">
        <f t="shared" si="54"/>
        <v/>
      </c>
      <c r="J3334" s="339"/>
      <c r="K3334" s="339"/>
      <c r="L3334" s="339"/>
      <c r="M3334" s="339"/>
      <c r="N3334" s="339"/>
      <c r="O3334" s="339"/>
      <c r="P3334" s="339"/>
      <c r="Q3334" s="339"/>
    </row>
    <row r="3335" spans="1:17" ht="13.5" customHeight="1">
      <c r="A3335" s="481"/>
      <c r="B3335" s="481"/>
      <c r="C3335" s="481"/>
      <c r="D3335" s="481"/>
      <c r="E3335" s="481"/>
      <c r="F3335" s="339"/>
      <c r="G3335" s="340" t="str">
        <f>IF(ISNUMBER(E3335),E3335/'Bulk DivVar Analysis'!$I$60,"")</f>
        <v/>
      </c>
      <c r="H3335" s="338" t="str">
        <f>IF(ISNUMBER(E3335), IF(G3335&gt;'Bulk DivVar Analysis'!$J$62,"Pass","Fail"),"")</f>
        <v/>
      </c>
      <c r="I3335" s="338" t="str">
        <f t="shared" si="54"/>
        <v/>
      </c>
      <c r="J3335" s="339"/>
      <c r="K3335" s="339"/>
      <c r="L3335" s="339"/>
      <c r="M3335" s="339"/>
      <c r="N3335" s="339"/>
      <c r="O3335" s="339"/>
      <c r="P3335" s="339"/>
      <c r="Q3335" s="339"/>
    </row>
    <row r="3336" spans="1:17" ht="13.5" customHeight="1">
      <c r="A3336" s="481"/>
      <c r="B3336" s="481"/>
      <c r="C3336" s="481"/>
      <c r="D3336" s="481"/>
      <c r="E3336" s="481"/>
      <c r="F3336" s="339"/>
      <c r="G3336" s="340" t="str">
        <f>IF(ISNUMBER(E3336),E3336/'Bulk DivVar Analysis'!$I$60,"")</f>
        <v/>
      </c>
      <c r="H3336" s="338" t="str">
        <f>IF(ISNUMBER(E3336), IF(G3336&gt;'Bulk DivVar Analysis'!$J$62,"Pass","Fail"),"")</f>
        <v/>
      </c>
      <c r="I3336" s="338" t="str">
        <f t="shared" si="54"/>
        <v/>
      </c>
      <c r="J3336" s="339"/>
      <c r="K3336" s="339"/>
      <c r="L3336" s="339"/>
      <c r="M3336" s="339"/>
      <c r="N3336" s="339"/>
      <c r="O3336" s="339"/>
      <c r="P3336" s="339"/>
      <c r="Q3336" s="339"/>
    </row>
    <row r="3337" spans="1:17" ht="13.5" customHeight="1">
      <c r="A3337" s="481"/>
      <c r="B3337" s="481"/>
      <c r="C3337" s="481"/>
      <c r="D3337" s="481"/>
      <c r="E3337" s="481"/>
      <c r="F3337" s="339"/>
      <c r="G3337" s="340" t="str">
        <f>IF(ISNUMBER(E3337),E3337/'Bulk DivVar Analysis'!$I$60,"")</f>
        <v/>
      </c>
      <c r="H3337" s="338" t="str">
        <f>IF(ISNUMBER(E3337), IF(G3337&gt;'Bulk DivVar Analysis'!$J$62,"Pass","Fail"),"")</f>
        <v/>
      </c>
      <c r="I3337" s="338" t="str">
        <f t="shared" si="54"/>
        <v/>
      </c>
      <c r="J3337" s="339"/>
      <c r="K3337" s="339"/>
      <c r="L3337" s="339"/>
      <c r="M3337" s="339"/>
      <c r="N3337" s="339"/>
      <c r="O3337" s="339"/>
      <c r="P3337" s="339"/>
      <c r="Q3337" s="339"/>
    </row>
    <row r="3338" spans="1:17" ht="13.5" customHeight="1">
      <c r="A3338" s="481"/>
      <c r="B3338" s="481"/>
      <c r="C3338" s="481"/>
      <c r="D3338" s="481"/>
      <c r="E3338" s="481"/>
      <c r="F3338" s="339"/>
      <c r="G3338" s="340" t="str">
        <f>IF(ISNUMBER(E3338),E3338/'Bulk DivVar Analysis'!$I$60,"")</f>
        <v/>
      </c>
      <c r="H3338" s="338" t="str">
        <f>IF(ISNUMBER(E3338), IF(G3338&gt;'Bulk DivVar Analysis'!$J$62,"Pass","Fail"),"")</f>
        <v/>
      </c>
      <c r="I3338" s="338" t="str">
        <f t="shared" si="54"/>
        <v/>
      </c>
      <c r="J3338" s="339"/>
      <c r="K3338" s="339"/>
      <c r="L3338" s="339"/>
      <c r="M3338" s="339"/>
      <c r="N3338" s="339"/>
      <c r="O3338" s="339"/>
      <c r="P3338" s="339"/>
      <c r="Q3338" s="339"/>
    </row>
    <row r="3339" spans="1:17" ht="13.5" customHeight="1">
      <c r="A3339" s="481"/>
      <c r="B3339" s="481"/>
      <c r="C3339" s="481"/>
      <c r="D3339" s="481"/>
      <c r="E3339" s="481"/>
      <c r="F3339" s="339"/>
      <c r="G3339" s="340" t="str">
        <f>IF(ISNUMBER(E3339),E3339/'Bulk DivVar Analysis'!$I$60,"")</f>
        <v/>
      </c>
      <c r="H3339" s="338" t="str">
        <f>IF(ISNUMBER(E3339), IF(G3339&gt;'Bulk DivVar Analysis'!$J$62,"Pass","Fail"),"")</f>
        <v/>
      </c>
      <c r="I3339" s="338" t="str">
        <f t="shared" si="54"/>
        <v/>
      </c>
      <c r="J3339" s="339"/>
      <c r="K3339" s="339"/>
      <c r="L3339" s="339"/>
      <c r="M3339" s="339"/>
      <c r="N3339" s="339"/>
      <c r="O3339" s="339"/>
      <c r="P3339" s="339"/>
      <c r="Q3339" s="339"/>
    </row>
    <row r="3340" spans="1:17" ht="13.5" customHeight="1">
      <c r="A3340" s="481"/>
      <c r="B3340" s="481"/>
      <c r="C3340" s="481"/>
      <c r="D3340" s="481"/>
      <c r="E3340" s="481"/>
      <c r="F3340" s="339"/>
      <c r="G3340" s="340" t="str">
        <f>IF(ISNUMBER(E3340),E3340/'Bulk DivVar Analysis'!$I$60,"")</f>
        <v/>
      </c>
      <c r="H3340" s="338" t="str">
        <f>IF(ISNUMBER(E3340), IF(G3340&gt;'Bulk DivVar Analysis'!$J$62,"Pass","Fail"),"")</f>
        <v/>
      </c>
      <c r="I3340" s="338" t="str">
        <f t="shared" si="54"/>
        <v/>
      </c>
      <c r="J3340" s="339"/>
      <c r="K3340" s="339"/>
      <c r="L3340" s="339"/>
      <c r="M3340" s="339"/>
      <c r="N3340" s="339"/>
      <c r="O3340" s="339"/>
      <c r="P3340" s="339"/>
      <c r="Q3340" s="339"/>
    </row>
    <row r="3341" spans="1:17" ht="13.5" customHeight="1">
      <c r="A3341" s="481"/>
      <c r="B3341" s="481"/>
      <c r="C3341" s="481"/>
      <c r="D3341" s="481"/>
      <c r="E3341" s="481"/>
      <c r="F3341" s="339"/>
      <c r="G3341" s="340" t="str">
        <f>IF(ISNUMBER(E3341),E3341/'Bulk DivVar Analysis'!$I$60,"")</f>
        <v/>
      </c>
      <c r="H3341" s="338" t="str">
        <f>IF(ISNUMBER(E3341), IF(G3341&gt;'Bulk DivVar Analysis'!$J$62,"Pass","Fail"),"")</f>
        <v/>
      </c>
      <c r="I3341" s="338" t="str">
        <f t="shared" si="54"/>
        <v/>
      </c>
      <c r="J3341" s="339"/>
      <c r="K3341" s="339"/>
      <c r="L3341" s="339"/>
      <c r="M3341" s="339"/>
      <c r="N3341" s="339"/>
      <c r="O3341" s="339"/>
      <c r="P3341" s="339"/>
      <c r="Q3341" s="339"/>
    </row>
    <row r="3342" spans="1:17" ht="13.5" customHeight="1">
      <c r="A3342" s="481"/>
      <c r="B3342" s="481"/>
      <c r="C3342" s="481"/>
      <c r="D3342" s="481"/>
      <c r="E3342" s="481"/>
      <c r="F3342" s="339"/>
      <c r="G3342" s="340" t="str">
        <f>IF(ISNUMBER(E3342),E3342/'Bulk DivVar Analysis'!$I$60,"")</f>
        <v/>
      </c>
      <c r="H3342" s="338" t="str">
        <f>IF(ISNUMBER(E3342), IF(G3342&gt;'Bulk DivVar Analysis'!$J$62,"Pass","Fail"),"")</f>
        <v/>
      </c>
      <c r="I3342" s="338" t="str">
        <f t="shared" si="54"/>
        <v/>
      </c>
      <c r="J3342" s="339"/>
      <c r="K3342" s="339"/>
      <c r="L3342" s="339"/>
      <c r="M3342" s="339"/>
      <c r="N3342" s="339"/>
      <c r="O3342" s="339"/>
      <c r="P3342" s="339"/>
      <c r="Q3342" s="339"/>
    </row>
    <row r="3343" spans="1:17" ht="13.5" customHeight="1">
      <c r="A3343" s="481"/>
      <c r="B3343" s="481"/>
      <c r="C3343" s="481"/>
      <c r="D3343" s="481"/>
      <c r="E3343" s="481"/>
      <c r="F3343" s="339"/>
      <c r="G3343" s="340" t="str">
        <f>IF(ISNUMBER(E3343),E3343/'Bulk DivVar Analysis'!$I$60,"")</f>
        <v/>
      </c>
      <c r="H3343" s="338" t="str">
        <f>IF(ISNUMBER(E3343), IF(G3343&gt;'Bulk DivVar Analysis'!$J$62,"Pass","Fail"),"")</f>
        <v/>
      </c>
      <c r="I3343" s="338" t="str">
        <f t="shared" si="54"/>
        <v/>
      </c>
      <c r="J3343" s="339"/>
      <c r="K3343" s="339"/>
      <c r="L3343" s="339"/>
      <c r="M3343" s="339"/>
      <c r="N3343" s="339"/>
      <c r="O3343" s="339"/>
      <c r="P3343" s="339"/>
      <c r="Q3343" s="339"/>
    </row>
    <row r="3344" spans="1:17" ht="13.5" customHeight="1">
      <c r="A3344" s="481"/>
      <c r="B3344" s="481"/>
      <c r="C3344" s="481"/>
      <c r="D3344" s="481"/>
      <c r="E3344" s="481"/>
      <c r="F3344" s="339"/>
      <c r="G3344" s="340" t="str">
        <f>IF(ISNUMBER(E3344),E3344/'Bulk DivVar Analysis'!$I$60,"")</f>
        <v/>
      </c>
      <c r="H3344" s="338" t="str">
        <f>IF(ISNUMBER(E3344), IF(G3344&gt;'Bulk DivVar Analysis'!$J$62,"Pass","Fail"),"")</f>
        <v/>
      </c>
      <c r="I3344" s="338" t="str">
        <f t="shared" si="54"/>
        <v/>
      </c>
      <c r="J3344" s="339"/>
      <c r="K3344" s="339"/>
      <c r="L3344" s="339"/>
      <c r="M3344" s="339"/>
      <c r="N3344" s="339"/>
      <c r="O3344" s="339"/>
      <c r="P3344" s="339"/>
      <c r="Q3344" s="339"/>
    </row>
    <row r="3345" spans="1:17" ht="13.5" customHeight="1">
      <c r="A3345" s="481"/>
      <c r="B3345" s="481"/>
      <c r="C3345" s="481"/>
      <c r="D3345" s="481"/>
      <c r="E3345" s="481"/>
      <c r="F3345" s="339"/>
      <c r="G3345" s="340" t="str">
        <f>IF(ISNUMBER(E3345),E3345/'Bulk DivVar Analysis'!$I$60,"")</f>
        <v/>
      </c>
      <c r="H3345" s="338" t="str">
        <f>IF(ISNUMBER(E3345), IF(G3345&gt;'Bulk DivVar Analysis'!$J$62,"Pass","Fail"),"")</f>
        <v/>
      </c>
      <c r="I3345" s="338" t="str">
        <f t="shared" si="54"/>
        <v/>
      </c>
      <c r="J3345" s="339"/>
      <c r="K3345" s="339"/>
      <c r="L3345" s="339"/>
      <c r="M3345" s="339"/>
      <c r="N3345" s="339"/>
      <c r="O3345" s="339"/>
      <c r="P3345" s="339"/>
      <c r="Q3345" s="339"/>
    </row>
    <row r="3346" spans="1:17" ht="13.5" customHeight="1">
      <c r="A3346" s="481"/>
      <c r="B3346" s="481"/>
      <c r="C3346" s="481"/>
      <c r="D3346" s="481"/>
      <c r="E3346" s="481"/>
      <c r="F3346" s="339"/>
      <c r="G3346" s="340" t="str">
        <f>IF(ISNUMBER(E3346),E3346/'Bulk DivVar Analysis'!$I$60,"")</f>
        <v/>
      </c>
      <c r="H3346" s="338" t="str">
        <f>IF(ISNUMBER(E3346), IF(G3346&gt;'Bulk DivVar Analysis'!$J$62,"Pass","Fail"),"")</f>
        <v/>
      </c>
      <c r="I3346" s="338" t="str">
        <f t="shared" si="54"/>
        <v/>
      </c>
      <c r="J3346" s="339"/>
      <c r="K3346" s="339"/>
      <c r="L3346" s="339"/>
      <c r="M3346" s="339"/>
      <c r="N3346" s="339"/>
      <c r="O3346" s="339"/>
      <c r="P3346" s="339"/>
      <c r="Q3346" s="339"/>
    </row>
    <row r="3347" spans="1:17" ht="13.5" customHeight="1">
      <c r="A3347" s="481"/>
      <c r="B3347" s="481"/>
      <c r="C3347" s="481"/>
      <c r="D3347" s="481"/>
      <c r="E3347" s="481"/>
      <c r="F3347" s="339"/>
      <c r="G3347" s="340" t="str">
        <f>IF(ISNUMBER(E3347),E3347/'Bulk DivVar Analysis'!$I$60,"")</f>
        <v/>
      </c>
      <c r="H3347" s="338" t="str">
        <f>IF(ISNUMBER(E3347), IF(G3347&gt;'Bulk DivVar Analysis'!$J$62,"Pass","Fail"),"")</f>
        <v/>
      </c>
      <c r="I3347" s="338" t="str">
        <f t="shared" si="54"/>
        <v/>
      </c>
      <c r="J3347" s="339"/>
      <c r="K3347" s="339"/>
      <c r="L3347" s="339"/>
      <c r="M3347" s="339"/>
      <c r="N3347" s="339"/>
      <c r="O3347" s="339"/>
      <c r="P3347" s="339"/>
      <c r="Q3347" s="339"/>
    </row>
    <row r="3348" spans="1:17" ht="13.5" customHeight="1">
      <c r="A3348" s="481"/>
      <c r="B3348" s="481"/>
      <c r="C3348" s="481"/>
      <c r="D3348" s="481"/>
      <c r="E3348" s="481"/>
      <c r="F3348" s="339"/>
      <c r="G3348" s="340" t="str">
        <f>IF(ISNUMBER(E3348),E3348/'Bulk DivVar Analysis'!$I$60,"")</f>
        <v/>
      </c>
      <c r="H3348" s="338" t="str">
        <f>IF(ISNUMBER(E3348), IF(G3348&gt;'Bulk DivVar Analysis'!$J$62,"Pass","Fail"),"")</f>
        <v/>
      </c>
      <c r="I3348" s="338" t="str">
        <f t="shared" si="54"/>
        <v/>
      </c>
      <c r="J3348" s="339"/>
      <c r="K3348" s="339"/>
      <c r="L3348" s="339"/>
      <c r="M3348" s="339"/>
      <c r="N3348" s="339"/>
      <c r="O3348" s="339"/>
      <c r="P3348" s="339"/>
      <c r="Q3348" s="339"/>
    </row>
    <row r="3349" spans="1:17" ht="13.5" customHeight="1">
      <c r="A3349" s="481"/>
      <c r="B3349" s="481"/>
      <c r="C3349" s="481"/>
      <c r="D3349" s="481"/>
      <c r="E3349" s="481"/>
      <c r="F3349" s="339"/>
      <c r="G3349" s="340" t="str">
        <f>IF(ISNUMBER(E3349),E3349/'Bulk DivVar Analysis'!$I$60,"")</f>
        <v/>
      </c>
      <c r="H3349" s="338" t="str">
        <f>IF(ISNUMBER(E3349), IF(G3349&gt;'Bulk DivVar Analysis'!$J$62,"Pass","Fail"),"")</f>
        <v/>
      </c>
      <c r="I3349" s="338" t="str">
        <f t="shared" si="54"/>
        <v/>
      </c>
      <c r="J3349" s="339"/>
      <c r="K3349" s="339"/>
      <c r="L3349" s="339"/>
      <c r="M3349" s="339"/>
      <c r="N3349" s="339"/>
      <c r="O3349" s="339"/>
      <c r="P3349" s="339"/>
      <c r="Q3349" s="339"/>
    </row>
    <row r="3350" spans="1:17" ht="13.5" customHeight="1">
      <c r="A3350" s="481"/>
      <c r="B3350" s="481"/>
      <c r="C3350" s="481"/>
      <c r="D3350" s="481"/>
      <c r="E3350" s="481"/>
      <c r="F3350" s="339"/>
      <c r="G3350" s="340" t="str">
        <f>IF(ISNUMBER(E3350),E3350/'Bulk DivVar Analysis'!$I$60,"")</f>
        <v/>
      </c>
      <c r="H3350" s="338" t="str">
        <f>IF(ISNUMBER(E3350), IF(G3350&gt;'Bulk DivVar Analysis'!$J$62,"Pass","Fail"),"")</f>
        <v/>
      </c>
      <c r="I3350" s="338" t="str">
        <f t="shared" si="54"/>
        <v/>
      </c>
      <c r="J3350" s="339"/>
      <c r="K3350" s="339"/>
      <c r="L3350" s="339"/>
      <c r="M3350" s="339"/>
      <c r="N3350" s="339"/>
      <c r="O3350" s="339"/>
      <c r="P3350" s="339"/>
      <c r="Q3350" s="339"/>
    </row>
    <row r="3351" spans="1:17" ht="13.5" customHeight="1">
      <c r="A3351" s="481"/>
      <c r="B3351" s="481"/>
      <c r="C3351" s="481"/>
      <c r="D3351" s="481"/>
      <c r="E3351" s="481"/>
      <c r="F3351" s="339"/>
      <c r="G3351" s="340" t="str">
        <f>IF(ISNUMBER(E3351),E3351/'Bulk DivVar Analysis'!$I$60,"")</f>
        <v/>
      </c>
      <c r="H3351" s="338" t="str">
        <f>IF(ISNUMBER(E3351), IF(G3351&gt;'Bulk DivVar Analysis'!$J$62,"Pass","Fail"),"")</f>
        <v/>
      </c>
      <c r="I3351" s="338" t="str">
        <f t="shared" si="54"/>
        <v/>
      </c>
      <c r="J3351" s="339"/>
      <c r="K3351" s="339"/>
      <c r="L3351" s="339"/>
      <c r="M3351" s="339"/>
      <c r="N3351" s="339"/>
      <c r="O3351" s="339"/>
      <c r="P3351" s="339"/>
      <c r="Q3351" s="339"/>
    </row>
    <row r="3352" spans="1:17" ht="13.5" customHeight="1">
      <c r="A3352" s="481"/>
      <c r="B3352" s="481"/>
      <c r="C3352" s="481"/>
      <c r="D3352" s="481"/>
      <c r="E3352" s="481"/>
      <c r="F3352" s="339"/>
      <c r="G3352" s="340" t="str">
        <f>IF(ISNUMBER(E3352),E3352/'Bulk DivVar Analysis'!$I$60,"")</f>
        <v/>
      </c>
      <c r="H3352" s="338" t="str">
        <f>IF(ISNUMBER(E3352), IF(G3352&gt;'Bulk DivVar Analysis'!$J$62,"Pass","Fail"),"")</f>
        <v/>
      </c>
      <c r="I3352" s="338" t="str">
        <f t="shared" si="54"/>
        <v/>
      </c>
      <c r="J3352" s="339"/>
      <c r="K3352" s="339"/>
      <c r="L3352" s="339"/>
      <c r="M3352" s="339"/>
      <c r="N3352" s="339"/>
      <c r="O3352" s="339"/>
      <c r="P3352" s="339"/>
      <c r="Q3352" s="339"/>
    </row>
    <row r="3353" spans="1:17" ht="13.5" customHeight="1">
      <c r="A3353" s="481"/>
      <c r="B3353" s="481"/>
      <c r="C3353" s="481"/>
      <c r="D3353" s="481"/>
      <c r="E3353" s="481"/>
      <c r="F3353" s="339"/>
      <c r="G3353" s="340" t="str">
        <f>IF(ISNUMBER(E3353),E3353/'Bulk DivVar Analysis'!$I$60,"")</f>
        <v/>
      </c>
      <c r="H3353" s="338" t="str">
        <f>IF(ISNUMBER(E3353), IF(G3353&gt;'Bulk DivVar Analysis'!$J$62,"Pass","Fail"),"")</f>
        <v/>
      </c>
      <c r="I3353" s="338" t="str">
        <f t="shared" si="54"/>
        <v/>
      </c>
      <c r="J3353" s="339"/>
      <c r="K3353" s="339"/>
      <c r="L3353" s="339"/>
      <c r="M3353" s="339"/>
      <c r="N3353" s="339"/>
      <c r="O3353" s="339"/>
      <c r="P3353" s="339"/>
      <c r="Q3353" s="339"/>
    </row>
    <row r="3354" spans="1:17" ht="13.5" customHeight="1">
      <c r="A3354" s="481"/>
      <c r="B3354" s="481"/>
      <c r="C3354" s="481"/>
      <c r="D3354" s="481"/>
      <c r="E3354" s="481"/>
      <c r="F3354" s="339"/>
      <c r="G3354" s="340" t="str">
        <f>IF(ISNUMBER(E3354),E3354/'Bulk DivVar Analysis'!$I$60,"")</f>
        <v/>
      </c>
      <c r="H3354" s="338" t="str">
        <f>IF(ISNUMBER(E3354), IF(G3354&gt;'Bulk DivVar Analysis'!$J$62,"Pass","Fail"),"")</f>
        <v/>
      </c>
      <c r="I3354" s="338" t="str">
        <f t="shared" si="54"/>
        <v/>
      </c>
      <c r="J3354" s="339"/>
      <c r="K3354" s="339"/>
      <c r="L3354" s="339"/>
      <c r="M3354" s="339"/>
      <c r="N3354" s="339"/>
      <c r="O3354" s="339"/>
      <c r="P3354" s="339"/>
      <c r="Q3354" s="339"/>
    </row>
    <row r="3355" spans="1:17" ht="13.5" customHeight="1">
      <c r="A3355" s="481"/>
      <c r="B3355" s="481"/>
      <c r="C3355" s="481"/>
      <c r="D3355" s="481"/>
      <c r="E3355" s="481"/>
      <c r="F3355" s="339"/>
      <c r="G3355" s="340" t="str">
        <f>IF(ISNUMBER(E3355),E3355/'Bulk DivVar Analysis'!$I$60,"")</f>
        <v/>
      </c>
      <c r="H3355" s="338" t="str">
        <f>IF(ISNUMBER(E3355), IF(G3355&gt;'Bulk DivVar Analysis'!$J$62,"Pass","Fail"),"")</f>
        <v/>
      </c>
      <c r="I3355" s="338" t="str">
        <f t="shared" si="54"/>
        <v/>
      </c>
      <c r="J3355" s="339"/>
      <c r="K3355" s="339"/>
      <c r="L3355" s="339"/>
      <c r="M3355" s="339"/>
      <c r="N3355" s="339"/>
      <c r="O3355" s="339"/>
      <c r="P3355" s="339"/>
      <c r="Q3355" s="339"/>
    </row>
    <row r="3356" spans="1:17" ht="13.5" customHeight="1">
      <c r="A3356" s="481"/>
      <c r="B3356" s="481"/>
      <c r="C3356" s="481"/>
      <c r="D3356" s="481"/>
      <c r="E3356" s="481"/>
      <c r="F3356" s="339"/>
      <c r="G3356" s="340" t="str">
        <f>IF(ISNUMBER(E3356),E3356/'Bulk DivVar Analysis'!$I$60,"")</f>
        <v/>
      </c>
      <c r="H3356" s="338" t="str">
        <f>IF(ISNUMBER(E3356), IF(G3356&gt;'Bulk DivVar Analysis'!$J$62,"Pass","Fail"),"")</f>
        <v/>
      </c>
      <c r="I3356" s="338" t="str">
        <f t="shared" si="54"/>
        <v/>
      </c>
      <c r="J3356" s="339"/>
      <c r="K3356" s="339"/>
      <c r="L3356" s="339"/>
      <c r="M3356" s="339"/>
      <c r="N3356" s="339"/>
      <c r="O3356" s="339"/>
      <c r="P3356" s="339"/>
      <c r="Q3356" s="339"/>
    </row>
    <row r="3357" spans="1:17" ht="13.5" customHeight="1">
      <c r="A3357" s="481"/>
      <c r="B3357" s="481"/>
      <c r="C3357" s="481"/>
      <c r="D3357" s="481"/>
      <c r="E3357" s="481"/>
      <c r="F3357" s="339"/>
      <c r="G3357" s="340" t="str">
        <f>IF(ISNUMBER(E3357),E3357/'Bulk DivVar Analysis'!$I$60,"")</f>
        <v/>
      </c>
      <c r="H3357" s="338" t="str">
        <f>IF(ISNUMBER(E3357), IF(G3357&gt;'Bulk DivVar Analysis'!$J$62,"Pass","Fail"),"")</f>
        <v/>
      </c>
      <c r="I3357" s="338" t="str">
        <f t="shared" si="54"/>
        <v/>
      </c>
      <c r="J3357" s="339"/>
      <c r="K3357" s="339"/>
      <c r="L3357" s="339"/>
      <c r="M3357" s="339"/>
      <c r="N3357" s="339"/>
      <c r="O3357" s="339"/>
      <c r="P3357" s="339"/>
      <c r="Q3357" s="339"/>
    </row>
    <row r="3358" spans="1:17" ht="13.5" customHeight="1">
      <c r="A3358" s="481"/>
      <c r="B3358" s="481"/>
      <c r="C3358" s="481"/>
      <c r="D3358" s="481"/>
      <c r="E3358" s="481"/>
      <c r="F3358" s="339"/>
      <c r="G3358" s="340" t="str">
        <f>IF(ISNUMBER(E3358),E3358/'Bulk DivVar Analysis'!$I$60,"")</f>
        <v/>
      </c>
      <c r="H3358" s="338" t="str">
        <f>IF(ISNUMBER(E3358), IF(G3358&gt;'Bulk DivVar Analysis'!$J$62,"Pass","Fail"),"")</f>
        <v/>
      </c>
      <c r="I3358" s="338" t="str">
        <f t="shared" si="54"/>
        <v/>
      </c>
      <c r="J3358" s="339"/>
      <c r="K3358" s="339"/>
      <c r="L3358" s="339"/>
      <c r="M3358" s="339"/>
      <c r="N3358" s="339"/>
      <c r="O3358" s="339"/>
      <c r="P3358" s="339"/>
      <c r="Q3358" s="339"/>
    </row>
    <row r="3359" spans="1:17" ht="13.5" customHeight="1">
      <c r="A3359" s="481"/>
      <c r="B3359" s="481"/>
      <c r="C3359" s="481"/>
      <c r="D3359" s="481"/>
      <c r="E3359" s="481"/>
      <c r="F3359" s="339"/>
      <c r="G3359" s="340" t="str">
        <f>IF(ISNUMBER(E3359),E3359/'Bulk DivVar Analysis'!$I$60,"")</f>
        <v/>
      </c>
      <c r="H3359" s="338" t="str">
        <f>IF(ISNUMBER(E3359), IF(G3359&gt;'Bulk DivVar Analysis'!$J$62,"Pass","Fail"),"")</f>
        <v/>
      </c>
      <c r="I3359" s="338" t="str">
        <f t="shared" si="54"/>
        <v/>
      </c>
      <c r="J3359" s="339"/>
      <c r="K3359" s="339"/>
      <c r="L3359" s="339"/>
      <c r="M3359" s="339"/>
      <c r="N3359" s="339"/>
      <c r="O3359" s="339"/>
      <c r="P3359" s="339"/>
      <c r="Q3359" s="339"/>
    </row>
    <row r="3360" spans="1:17" ht="13.5" customHeight="1">
      <c r="A3360" s="481"/>
      <c r="B3360" s="481"/>
      <c r="C3360" s="481"/>
      <c r="D3360" s="481"/>
      <c r="E3360" s="481"/>
      <c r="F3360" s="339"/>
      <c r="G3360" s="340" t="str">
        <f>IF(ISNUMBER(E3360),E3360/'Bulk DivVar Analysis'!$I$60,"")</f>
        <v/>
      </c>
      <c r="H3360" s="338" t="str">
        <f>IF(ISNUMBER(E3360), IF(G3360&gt;'Bulk DivVar Analysis'!$J$62,"Pass","Fail"),"")</f>
        <v/>
      </c>
      <c r="I3360" s="338" t="str">
        <f t="shared" si="54"/>
        <v/>
      </c>
      <c r="J3360" s="339"/>
      <c r="K3360" s="339"/>
      <c r="L3360" s="339"/>
      <c r="M3360" s="339"/>
      <c r="N3360" s="339"/>
      <c r="O3360" s="339"/>
      <c r="P3360" s="339"/>
      <c r="Q3360" s="339"/>
    </row>
    <row r="3361" spans="1:17" ht="13.5" customHeight="1">
      <c r="A3361" s="481"/>
      <c r="B3361" s="481"/>
      <c r="C3361" s="481"/>
      <c r="D3361" s="481"/>
      <c r="E3361" s="481"/>
      <c r="F3361" s="339"/>
      <c r="G3361" s="340" t="str">
        <f>IF(ISNUMBER(E3361),E3361/'Bulk DivVar Analysis'!$I$60,"")</f>
        <v/>
      </c>
      <c r="H3361" s="338" t="str">
        <f>IF(ISNUMBER(E3361), IF(G3361&gt;'Bulk DivVar Analysis'!$J$62,"Pass","Fail"),"")</f>
        <v/>
      </c>
      <c r="I3361" s="338" t="str">
        <f t="shared" si="54"/>
        <v/>
      </c>
      <c r="J3361" s="339"/>
      <c r="K3361" s="339"/>
      <c r="L3361" s="339"/>
      <c r="M3361" s="339"/>
      <c r="N3361" s="339"/>
      <c r="O3361" s="339"/>
      <c r="P3361" s="339"/>
      <c r="Q3361" s="339"/>
    </row>
    <row r="3362" spans="1:17" ht="13.5" customHeight="1">
      <c r="A3362" s="481"/>
      <c r="B3362" s="481"/>
      <c r="C3362" s="481"/>
      <c r="D3362" s="481"/>
      <c r="E3362" s="481"/>
      <c r="F3362" s="339"/>
      <c r="G3362" s="340" t="str">
        <f>IF(ISNUMBER(E3362),E3362/'Bulk DivVar Analysis'!$I$60,"")</f>
        <v/>
      </c>
      <c r="H3362" s="338" t="str">
        <f>IF(ISNUMBER(E3362), IF(G3362&gt;'Bulk DivVar Analysis'!$J$62,"Pass","Fail"),"")</f>
        <v/>
      </c>
      <c r="I3362" s="338" t="str">
        <f t="shared" si="54"/>
        <v/>
      </c>
      <c r="J3362" s="339"/>
      <c r="K3362" s="339"/>
      <c r="L3362" s="339"/>
      <c r="M3362" s="339"/>
      <c r="N3362" s="339"/>
      <c r="O3362" s="339"/>
      <c r="P3362" s="339"/>
      <c r="Q3362" s="339"/>
    </row>
    <row r="3363" spans="1:17" ht="13.5" customHeight="1">
      <c r="A3363" s="481"/>
      <c r="B3363" s="481"/>
      <c r="C3363" s="481"/>
      <c r="D3363" s="481"/>
      <c r="E3363" s="481"/>
      <c r="F3363" s="339"/>
      <c r="G3363" s="340" t="str">
        <f>IF(ISNUMBER(E3363),E3363/'Bulk DivVar Analysis'!$I$60,"")</f>
        <v/>
      </c>
      <c r="H3363" s="338" t="str">
        <f>IF(ISNUMBER(E3363), IF(G3363&gt;'Bulk DivVar Analysis'!$J$62,"Pass","Fail"),"")</f>
        <v/>
      </c>
      <c r="I3363" s="338" t="str">
        <f t="shared" si="54"/>
        <v/>
      </c>
      <c r="J3363" s="339"/>
      <c r="K3363" s="339"/>
      <c r="L3363" s="339"/>
      <c r="M3363" s="339"/>
      <c r="N3363" s="339"/>
      <c r="O3363" s="339"/>
      <c r="P3363" s="339"/>
      <c r="Q3363" s="339"/>
    </row>
    <row r="3364" spans="1:17" ht="13.5" customHeight="1">
      <c r="A3364" s="481"/>
      <c r="B3364" s="481"/>
      <c r="C3364" s="481"/>
      <c r="D3364" s="481"/>
      <c r="E3364" s="481"/>
      <c r="F3364" s="339"/>
      <c r="G3364" s="340" t="str">
        <f>IF(ISNUMBER(E3364),E3364/'Bulk DivVar Analysis'!$I$60,"")</f>
        <v/>
      </c>
      <c r="H3364" s="338" t="str">
        <f>IF(ISNUMBER(E3364), IF(G3364&gt;'Bulk DivVar Analysis'!$J$62,"Pass","Fail"),"")</f>
        <v/>
      </c>
      <c r="I3364" s="338" t="str">
        <f t="shared" si="54"/>
        <v/>
      </c>
      <c r="J3364" s="339"/>
      <c r="K3364" s="339"/>
      <c r="L3364" s="339"/>
      <c r="M3364" s="339"/>
      <c r="N3364" s="339"/>
      <c r="O3364" s="339"/>
      <c r="P3364" s="339"/>
      <c r="Q3364" s="339"/>
    </row>
    <row r="3365" spans="1:17" ht="13.5" customHeight="1">
      <c r="A3365" s="481"/>
      <c r="B3365" s="481"/>
      <c r="C3365" s="481"/>
      <c r="D3365" s="481"/>
      <c r="E3365" s="481"/>
      <c r="F3365" s="339"/>
      <c r="G3365" s="340" t="str">
        <f>IF(ISNUMBER(E3365),E3365/'Bulk DivVar Analysis'!$I$60,"")</f>
        <v/>
      </c>
      <c r="H3365" s="338" t="str">
        <f>IF(ISNUMBER(E3365), IF(G3365&gt;'Bulk DivVar Analysis'!$J$62,"Pass","Fail"),"")</f>
        <v/>
      </c>
      <c r="I3365" s="338" t="str">
        <f t="shared" si="54"/>
        <v/>
      </c>
      <c r="J3365" s="339"/>
      <c r="K3365" s="339"/>
      <c r="L3365" s="339"/>
      <c r="M3365" s="339"/>
      <c r="N3365" s="339"/>
      <c r="O3365" s="339"/>
      <c r="P3365" s="339"/>
      <c r="Q3365" s="339"/>
    </row>
    <row r="3366" spans="1:17" ht="13.5" customHeight="1">
      <c r="A3366" s="481"/>
      <c r="B3366" s="481"/>
      <c r="C3366" s="481"/>
      <c r="D3366" s="481"/>
      <c r="E3366" s="481"/>
      <c r="F3366" s="339"/>
      <c r="G3366" s="340" t="str">
        <f>IF(ISNUMBER(E3366),E3366/'Bulk DivVar Analysis'!$I$60,"")</f>
        <v/>
      </c>
      <c r="H3366" s="338" t="str">
        <f>IF(ISNUMBER(E3366), IF(G3366&gt;'Bulk DivVar Analysis'!$J$62,"Pass","Fail"),"")</f>
        <v/>
      </c>
      <c r="I3366" s="338" t="str">
        <f t="shared" si="54"/>
        <v/>
      </c>
      <c r="J3366" s="339"/>
      <c r="K3366" s="339"/>
      <c r="L3366" s="339"/>
      <c r="M3366" s="339"/>
      <c r="N3366" s="339"/>
      <c r="O3366" s="339"/>
      <c r="P3366" s="339"/>
      <c r="Q3366" s="339"/>
    </row>
    <row r="3367" spans="1:17" ht="13.5" customHeight="1">
      <c r="A3367" s="481"/>
      <c r="B3367" s="481"/>
      <c r="C3367" s="481"/>
      <c r="D3367" s="481"/>
      <c r="E3367" s="481"/>
      <c r="F3367" s="339"/>
      <c r="G3367" s="340" t="str">
        <f>IF(ISNUMBER(E3367),E3367/'Bulk DivVar Analysis'!$I$60,"")</f>
        <v/>
      </c>
      <c r="H3367" s="338" t="str">
        <f>IF(ISNUMBER(E3367), IF(G3367&gt;'Bulk DivVar Analysis'!$J$62,"Pass","Fail"),"")</f>
        <v/>
      </c>
      <c r="I3367" s="338" t="str">
        <f t="shared" si="54"/>
        <v/>
      </c>
      <c r="J3367" s="339"/>
      <c r="K3367" s="339"/>
      <c r="L3367" s="339"/>
      <c r="M3367" s="339"/>
      <c r="N3367" s="339"/>
      <c r="O3367" s="339"/>
      <c r="P3367" s="339"/>
      <c r="Q3367" s="339"/>
    </row>
    <row r="3368" spans="1:17" ht="13.5" customHeight="1">
      <c r="A3368" s="481"/>
      <c r="B3368" s="481"/>
      <c r="C3368" s="481"/>
      <c r="D3368" s="481"/>
      <c r="E3368" s="481"/>
      <c r="F3368" s="339"/>
      <c r="G3368" s="340" t="str">
        <f>IF(ISNUMBER(E3368),E3368/'Bulk DivVar Analysis'!$I$60,"")</f>
        <v/>
      </c>
      <c r="H3368" s="338" t="str">
        <f>IF(ISNUMBER(E3368), IF(G3368&gt;'Bulk DivVar Analysis'!$J$62,"Pass","Fail"),"")</f>
        <v/>
      </c>
      <c r="I3368" s="338" t="str">
        <f t="shared" si="54"/>
        <v/>
      </c>
      <c r="J3368" s="339"/>
      <c r="K3368" s="339"/>
      <c r="L3368" s="339"/>
      <c r="M3368" s="339"/>
      <c r="N3368" s="339"/>
      <c r="O3368" s="339"/>
      <c r="P3368" s="339"/>
      <c r="Q3368" s="339"/>
    </row>
    <row r="3369" spans="1:17" ht="13.5" customHeight="1">
      <c r="A3369" s="481"/>
      <c r="B3369" s="481"/>
      <c r="C3369" s="481"/>
      <c r="D3369" s="481"/>
      <c r="E3369" s="481"/>
      <c r="F3369" s="339"/>
      <c r="G3369" s="340" t="str">
        <f>IF(ISNUMBER(E3369),E3369/'Bulk DivVar Analysis'!$I$60,"")</f>
        <v/>
      </c>
      <c r="H3369" s="338" t="str">
        <f>IF(ISNUMBER(E3369), IF(G3369&gt;'Bulk DivVar Analysis'!$J$62,"Pass","Fail"),"")</f>
        <v/>
      </c>
      <c r="I3369" s="338" t="str">
        <f t="shared" si="54"/>
        <v/>
      </c>
      <c r="J3369" s="339"/>
      <c r="K3369" s="339"/>
      <c r="L3369" s="339"/>
      <c r="M3369" s="339"/>
      <c r="N3369" s="339"/>
      <c r="O3369" s="339"/>
      <c r="P3369" s="339"/>
      <c r="Q3369" s="339"/>
    </row>
    <row r="3370" spans="1:17" ht="13.5" customHeight="1">
      <c r="A3370" s="481"/>
      <c r="B3370" s="481"/>
      <c r="C3370" s="481"/>
      <c r="D3370" s="481"/>
      <c r="E3370" s="481"/>
      <c r="F3370" s="339"/>
      <c r="G3370" s="340" t="str">
        <f>IF(ISNUMBER(E3370),E3370/'Bulk DivVar Analysis'!$I$60,"")</f>
        <v/>
      </c>
      <c r="H3370" s="338" t="str">
        <f>IF(ISNUMBER(E3370), IF(G3370&gt;'Bulk DivVar Analysis'!$J$62,"Pass","Fail"),"")</f>
        <v/>
      </c>
      <c r="I3370" s="338" t="str">
        <f t="shared" si="54"/>
        <v/>
      </c>
      <c r="J3370" s="339"/>
      <c r="K3370" s="339"/>
      <c r="L3370" s="339"/>
      <c r="M3370" s="339"/>
      <c r="N3370" s="339"/>
      <c r="O3370" s="339"/>
      <c r="P3370" s="339"/>
      <c r="Q3370" s="339"/>
    </row>
    <row r="3371" spans="1:17" ht="13.5" customHeight="1">
      <c r="A3371" s="481"/>
      <c r="B3371" s="481"/>
      <c r="C3371" s="481"/>
      <c r="D3371" s="481"/>
      <c r="E3371" s="481"/>
      <c r="F3371" s="339"/>
      <c r="G3371" s="340" t="str">
        <f>IF(ISNUMBER(E3371),E3371/'Bulk DivVar Analysis'!$I$60,"")</f>
        <v/>
      </c>
      <c r="H3371" s="338" t="str">
        <f>IF(ISNUMBER(E3371), IF(G3371&gt;'Bulk DivVar Analysis'!$J$62,"Pass","Fail"),"")</f>
        <v/>
      </c>
      <c r="I3371" s="338" t="str">
        <f t="shared" si="54"/>
        <v/>
      </c>
      <c r="J3371" s="339"/>
      <c r="K3371" s="339"/>
      <c r="L3371" s="339"/>
      <c r="M3371" s="339"/>
      <c r="N3371" s="339"/>
      <c r="O3371" s="339"/>
      <c r="P3371" s="339"/>
      <c r="Q3371" s="339"/>
    </row>
    <row r="3372" spans="1:17" ht="13.5" customHeight="1">
      <c r="A3372" s="481"/>
      <c r="B3372" s="481"/>
      <c r="C3372" s="481"/>
      <c r="D3372" s="481"/>
      <c r="E3372" s="481"/>
      <c r="F3372" s="339"/>
      <c r="G3372" s="340" t="str">
        <f>IF(ISNUMBER(E3372),E3372/'Bulk DivVar Analysis'!$I$60,"")</f>
        <v/>
      </c>
      <c r="H3372" s="338" t="str">
        <f>IF(ISNUMBER(E3372), IF(G3372&gt;'Bulk DivVar Analysis'!$J$62,"Pass","Fail"),"")</f>
        <v/>
      </c>
      <c r="I3372" s="338" t="str">
        <f t="shared" si="54"/>
        <v/>
      </c>
      <c r="J3372" s="339"/>
      <c r="K3372" s="339"/>
      <c r="L3372" s="339"/>
      <c r="M3372" s="339"/>
      <c r="N3372" s="339"/>
      <c r="O3372" s="339"/>
      <c r="P3372" s="339"/>
      <c r="Q3372" s="339"/>
    </row>
    <row r="3373" spans="1:17" ht="13.5" customHeight="1">
      <c r="A3373" s="481"/>
      <c r="B3373" s="481"/>
      <c r="C3373" s="481"/>
      <c r="D3373" s="481"/>
      <c r="E3373" s="481"/>
      <c r="F3373" s="339"/>
      <c r="G3373" s="340" t="str">
        <f>IF(ISNUMBER(E3373),E3373/'Bulk DivVar Analysis'!$I$60,"")</f>
        <v/>
      </c>
      <c r="H3373" s="338" t="str">
        <f>IF(ISNUMBER(E3373), IF(G3373&gt;'Bulk DivVar Analysis'!$J$62,"Pass","Fail"),"")</f>
        <v/>
      </c>
      <c r="I3373" s="338" t="str">
        <f t="shared" si="54"/>
        <v/>
      </c>
      <c r="J3373" s="339"/>
      <c r="K3373" s="339"/>
      <c r="L3373" s="339"/>
      <c r="M3373" s="339"/>
      <c r="N3373" s="339"/>
      <c r="O3373" s="339"/>
      <c r="P3373" s="339"/>
      <c r="Q3373" s="339"/>
    </row>
    <row r="3374" spans="1:17" ht="13.5" customHeight="1">
      <c r="A3374" s="481"/>
      <c r="B3374" s="481"/>
      <c r="C3374" s="481"/>
      <c r="D3374" s="481"/>
      <c r="E3374" s="481"/>
      <c r="F3374" s="339"/>
      <c r="G3374" s="340" t="str">
        <f>IF(ISNUMBER(E3374),E3374/'Bulk DivVar Analysis'!$I$60,"")</f>
        <v/>
      </c>
      <c r="H3374" s="338" t="str">
        <f>IF(ISNUMBER(E3374), IF(G3374&gt;'Bulk DivVar Analysis'!$J$62,"Pass","Fail"),"")</f>
        <v/>
      </c>
      <c r="I3374" s="338" t="str">
        <f t="shared" si="54"/>
        <v/>
      </c>
      <c r="J3374" s="339"/>
      <c r="K3374" s="339"/>
      <c r="L3374" s="339"/>
      <c r="M3374" s="339"/>
      <c r="N3374" s="339"/>
      <c r="O3374" s="339"/>
      <c r="P3374" s="339"/>
      <c r="Q3374" s="339"/>
    </row>
    <row r="3375" spans="1:17" ht="13.5" customHeight="1">
      <c r="A3375" s="481"/>
      <c r="B3375" s="481"/>
      <c r="C3375" s="481"/>
      <c r="D3375" s="481"/>
      <c r="E3375" s="481"/>
      <c r="F3375" s="339"/>
      <c r="G3375" s="340" t="str">
        <f>IF(ISNUMBER(E3375),E3375/'Bulk DivVar Analysis'!$I$60,"")</f>
        <v/>
      </c>
      <c r="H3375" s="338" t="str">
        <f>IF(ISNUMBER(E3375), IF(G3375&gt;'Bulk DivVar Analysis'!$J$62,"Pass","Fail"),"")</f>
        <v/>
      </c>
      <c r="I3375" s="338" t="str">
        <f t="shared" si="54"/>
        <v/>
      </c>
      <c r="J3375" s="339"/>
      <c r="K3375" s="339"/>
      <c r="L3375" s="339"/>
      <c r="M3375" s="339"/>
      <c r="N3375" s="339"/>
      <c r="O3375" s="339"/>
      <c r="P3375" s="339"/>
      <c r="Q3375" s="339"/>
    </row>
    <row r="3376" spans="1:17" ht="13.5" customHeight="1">
      <c r="A3376" s="481"/>
      <c r="B3376" s="481"/>
      <c r="C3376" s="481"/>
      <c r="D3376" s="481"/>
      <c r="E3376" s="481"/>
      <c r="F3376" s="339"/>
      <c r="G3376" s="340" t="str">
        <f>IF(ISNUMBER(E3376),E3376/'Bulk DivVar Analysis'!$I$60,"")</f>
        <v/>
      </c>
      <c r="H3376" s="338" t="str">
        <f>IF(ISNUMBER(E3376), IF(G3376&gt;'Bulk DivVar Analysis'!$J$62,"Pass","Fail"),"")</f>
        <v/>
      </c>
      <c r="I3376" s="338" t="str">
        <f t="shared" si="54"/>
        <v/>
      </c>
      <c r="J3376" s="339"/>
      <c r="K3376" s="339"/>
      <c r="L3376" s="339"/>
      <c r="M3376" s="339"/>
      <c r="N3376" s="339"/>
      <c r="O3376" s="339"/>
      <c r="P3376" s="339"/>
      <c r="Q3376" s="339"/>
    </row>
    <row r="3377" spans="1:17" ht="13.5" customHeight="1">
      <c r="A3377" s="481"/>
      <c r="B3377" s="481"/>
      <c r="C3377" s="481"/>
      <c r="D3377" s="481"/>
      <c r="E3377" s="481"/>
      <c r="F3377" s="339"/>
      <c r="G3377" s="340" t="str">
        <f>IF(ISNUMBER(E3377),E3377/'Bulk DivVar Analysis'!$I$60,"")</f>
        <v/>
      </c>
      <c r="H3377" s="338" t="str">
        <f>IF(ISNUMBER(E3377), IF(G3377&gt;'Bulk DivVar Analysis'!$J$62,"Pass","Fail"),"")</f>
        <v/>
      </c>
      <c r="I3377" s="338" t="str">
        <f t="shared" si="54"/>
        <v/>
      </c>
      <c r="J3377" s="339"/>
      <c r="K3377" s="339"/>
      <c r="L3377" s="339"/>
      <c r="M3377" s="339"/>
      <c r="N3377" s="339"/>
      <c r="O3377" s="339"/>
      <c r="P3377" s="339"/>
      <c r="Q3377" s="339"/>
    </row>
    <row r="3378" spans="1:17" ht="13.5" customHeight="1">
      <c r="A3378" s="481"/>
      <c r="B3378" s="481"/>
      <c r="C3378" s="481"/>
      <c r="D3378" s="481"/>
      <c r="E3378" s="481"/>
      <c r="F3378" s="339"/>
      <c r="G3378" s="340" t="str">
        <f>IF(ISNUMBER(E3378),E3378/'Bulk DivVar Analysis'!$I$60,"")</f>
        <v/>
      </c>
      <c r="H3378" s="338" t="str">
        <f>IF(ISNUMBER(E3378), IF(G3378&gt;'Bulk DivVar Analysis'!$J$62,"Pass","Fail"),"")</f>
        <v/>
      </c>
      <c r="I3378" s="338" t="str">
        <f t="shared" si="54"/>
        <v/>
      </c>
      <c r="J3378" s="339"/>
      <c r="K3378" s="339"/>
      <c r="L3378" s="339"/>
      <c r="M3378" s="339"/>
      <c r="N3378" s="339"/>
      <c r="O3378" s="339"/>
      <c r="P3378" s="339"/>
      <c r="Q3378" s="339"/>
    </row>
    <row r="3379" spans="1:17" ht="13.5" customHeight="1">
      <c r="A3379" s="481"/>
      <c r="B3379" s="481"/>
      <c r="C3379" s="481"/>
      <c r="D3379" s="481"/>
      <c r="E3379" s="481"/>
      <c r="F3379" s="339"/>
      <c r="G3379" s="340" t="str">
        <f>IF(ISNUMBER(E3379),E3379/'Bulk DivVar Analysis'!$I$60,"")</f>
        <v/>
      </c>
      <c r="H3379" s="338" t="str">
        <f>IF(ISNUMBER(E3379), IF(G3379&gt;'Bulk DivVar Analysis'!$J$62,"Pass","Fail"),"")</f>
        <v/>
      </c>
      <c r="I3379" s="338" t="str">
        <f t="shared" si="54"/>
        <v/>
      </c>
      <c r="J3379" s="339"/>
      <c r="K3379" s="339"/>
      <c r="L3379" s="339"/>
      <c r="M3379" s="339"/>
      <c r="N3379" s="339"/>
      <c r="O3379" s="339"/>
      <c r="P3379" s="339"/>
      <c r="Q3379" s="339"/>
    </row>
    <row r="3380" spans="1:17" ht="13.5" customHeight="1">
      <c r="A3380" s="481"/>
      <c r="B3380" s="481"/>
      <c r="C3380" s="481"/>
      <c r="D3380" s="481"/>
      <c r="E3380" s="481"/>
      <c r="F3380" s="339"/>
      <c r="G3380" s="340" t="str">
        <f>IF(ISNUMBER(E3380),E3380/'Bulk DivVar Analysis'!$I$60,"")</f>
        <v/>
      </c>
      <c r="H3380" s="338" t="str">
        <f>IF(ISNUMBER(E3380), IF(G3380&gt;'Bulk DivVar Analysis'!$J$62,"Pass","Fail"),"")</f>
        <v/>
      </c>
      <c r="I3380" s="338" t="str">
        <f t="shared" si="54"/>
        <v/>
      </c>
      <c r="J3380" s="339"/>
      <c r="K3380" s="339"/>
      <c r="L3380" s="339"/>
      <c r="M3380" s="339"/>
      <c r="N3380" s="339"/>
      <c r="O3380" s="339"/>
      <c r="P3380" s="339"/>
      <c r="Q3380" s="339"/>
    </row>
    <row r="3381" spans="1:17" ht="13.5" customHeight="1">
      <c r="A3381" s="481"/>
      <c r="B3381" s="481"/>
      <c r="C3381" s="481"/>
      <c r="D3381" s="481"/>
      <c r="E3381" s="481"/>
      <c r="F3381" s="339"/>
      <c r="G3381" s="340" t="str">
        <f>IF(ISNUMBER(E3381),E3381/'Bulk DivVar Analysis'!$I$60,"")</f>
        <v/>
      </c>
      <c r="H3381" s="338" t="str">
        <f>IF(ISNUMBER(E3381), IF(G3381&gt;'Bulk DivVar Analysis'!$J$62,"Pass","Fail"),"")</f>
        <v/>
      </c>
      <c r="I3381" s="338" t="str">
        <f t="shared" si="54"/>
        <v/>
      </c>
      <c r="J3381" s="339"/>
      <c r="K3381" s="339"/>
      <c r="L3381" s="339"/>
      <c r="M3381" s="339"/>
      <c r="N3381" s="339"/>
      <c r="O3381" s="339"/>
      <c r="P3381" s="339"/>
      <c r="Q3381" s="339"/>
    </row>
    <row r="3382" spans="1:17" ht="13.5" customHeight="1">
      <c r="A3382" s="481"/>
      <c r="B3382" s="481"/>
      <c r="C3382" s="481"/>
      <c r="D3382" s="481"/>
      <c r="E3382" s="481"/>
      <c r="F3382" s="339"/>
      <c r="G3382" s="340" t="str">
        <f>IF(ISNUMBER(E3382),E3382/'Bulk DivVar Analysis'!$I$60,"")</f>
        <v/>
      </c>
      <c r="H3382" s="338" t="str">
        <f>IF(ISNUMBER(E3382), IF(G3382&gt;'Bulk DivVar Analysis'!$J$62,"Pass","Fail"),"")</f>
        <v/>
      </c>
      <c r="I3382" s="338" t="str">
        <f t="shared" si="54"/>
        <v/>
      </c>
      <c r="J3382" s="339"/>
      <c r="K3382" s="339"/>
      <c r="L3382" s="339"/>
      <c r="M3382" s="339"/>
      <c r="N3382" s="339"/>
      <c r="O3382" s="339"/>
      <c r="P3382" s="339"/>
      <c r="Q3382" s="339"/>
    </row>
    <row r="3383" spans="1:17" ht="13.5" customHeight="1">
      <c r="A3383" s="481"/>
      <c r="B3383" s="481"/>
      <c r="C3383" s="481"/>
      <c r="D3383" s="481"/>
      <c r="E3383" s="481"/>
      <c r="F3383" s="339"/>
      <c r="G3383" s="340" t="str">
        <f>IF(ISNUMBER(E3383),E3383/'Bulk DivVar Analysis'!$I$60,"")</f>
        <v/>
      </c>
      <c r="H3383" s="338" t="str">
        <f>IF(ISNUMBER(E3383), IF(G3383&gt;'Bulk DivVar Analysis'!$J$62,"Pass","Fail"),"")</f>
        <v/>
      </c>
      <c r="I3383" s="338" t="str">
        <f t="shared" si="54"/>
        <v/>
      </c>
      <c r="J3383" s="339"/>
      <c r="K3383" s="339"/>
      <c r="L3383" s="339"/>
      <c r="M3383" s="339"/>
      <c r="N3383" s="339"/>
      <c r="O3383" s="339"/>
      <c r="P3383" s="339"/>
      <c r="Q3383" s="339"/>
    </row>
    <row r="3384" spans="1:17" ht="13.5" customHeight="1">
      <c r="A3384" s="481"/>
      <c r="B3384" s="481"/>
      <c r="C3384" s="481"/>
      <c r="D3384" s="481"/>
      <c r="E3384" s="481"/>
      <c r="F3384" s="339"/>
      <c r="G3384" s="340" t="str">
        <f>IF(ISNUMBER(E3384),E3384/'Bulk DivVar Analysis'!$I$60,"")</f>
        <v/>
      </c>
      <c r="H3384" s="338" t="str">
        <f>IF(ISNUMBER(E3384), IF(G3384&gt;'Bulk DivVar Analysis'!$J$62,"Pass","Fail"),"")</f>
        <v/>
      </c>
      <c r="I3384" s="338" t="str">
        <f t="shared" si="54"/>
        <v/>
      </c>
      <c r="J3384" s="339"/>
      <c r="K3384" s="339"/>
      <c r="L3384" s="339"/>
      <c r="M3384" s="339"/>
      <c r="N3384" s="339"/>
      <c r="O3384" s="339"/>
      <c r="P3384" s="339"/>
      <c r="Q3384" s="339"/>
    </row>
    <row r="3385" spans="1:17" ht="13.5" customHeight="1">
      <c r="A3385" s="481"/>
      <c r="B3385" s="481"/>
      <c r="C3385" s="481"/>
      <c r="D3385" s="481"/>
      <c r="E3385" s="481"/>
      <c r="F3385" s="339"/>
      <c r="G3385" s="340" t="str">
        <f>IF(ISNUMBER(E3385),E3385/'Bulk DivVar Analysis'!$I$60,"")</f>
        <v/>
      </c>
      <c r="H3385" s="338" t="str">
        <f>IF(ISNUMBER(E3385), IF(G3385&gt;'Bulk DivVar Analysis'!$J$62,"Pass","Fail"),"")</f>
        <v/>
      </c>
      <c r="I3385" s="338" t="str">
        <f t="shared" si="54"/>
        <v/>
      </c>
      <c r="J3385" s="339"/>
      <c r="K3385" s="339"/>
      <c r="L3385" s="339"/>
      <c r="M3385" s="339"/>
      <c r="N3385" s="339"/>
      <c r="O3385" s="339"/>
      <c r="P3385" s="339"/>
      <c r="Q3385" s="339"/>
    </row>
    <row r="3386" spans="1:17" ht="13.5" customHeight="1">
      <c r="A3386" s="481"/>
      <c r="B3386" s="481"/>
      <c r="C3386" s="481"/>
      <c r="D3386" s="481"/>
      <c r="E3386" s="481"/>
      <c r="F3386" s="339"/>
      <c r="G3386" s="340" t="str">
        <f>IF(ISNUMBER(E3386),E3386/'Bulk DivVar Analysis'!$I$60,"")</f>
        <v/>
      </c>
      <c r="H3386" s="338" t="str">
        <f>IF(ISNUMBER(E3386), IF(G3386&gt;'Bulk DivVar Analysis'!$J$62,"Pass","Fail"),"")</f>
        <v/>
      </c>
      <c r="I3386" s="338" t="str">
        <f t="shared" si="54"/>
        <v/>
      </c>
      <c r="J3386" s="339"/>
      <c r="K3386" s="339"/>
      <c r="L3386" s="339"/>
      <c r="M3386" s="339"/>
      <c r="N3386" s="339"/>
      <c r="O3386" s="339"/>
      <c r="P3386" s="339"/>
      <c r="Q3386" s="339"/>
    </row>
    <row r="3387" spans="1:17" ht="13.5" customHeight="1">
      <c r="A3387" s="481"/>
      <c r="B3387" s="481"/>
      <c r="C3387" s="481"/>
      <c r="D3387" s="481"/>
      <c r="E3387" s="481"/>
      <c r="F3387" s="339"/>
      <c r="G3387" s="340" t="str">
        <f>IF(ISNUMBER(E3387),E3387/'Bulk DivVar Analysis'!$I$60,"")</f>
        <v/>
      </c>
      <c r="H3387" s="338" t="str">
        <f>IF(ISNUMBER(E3387), IF(G3387&gt;'Bulk DivVar Analysis'!$J$62,"Pass","Fail"),"")</f>
        <v/>
      </c>
      <c r="I3387" s="338" t="str">
        <f t="shared" si="54"/>
        <v/>
      </c>
      <c r="J3387" s="339"/>
      <c r="K3387" s="339"/>
      <c r="L3387" s="339"/>
      <c r="M3387" s="339"/>
      <c r="N3387" s="339"/>
      <c r="O3387" s="339"/>
      <c r="P3387" s="339"/>
      <c r="Q3387" s="339"/>
    </row>
    <row r="3388" spans="1:17" ht="13.5" customHeight="1">
      <c r="A3388" s="481"/>
      <c r="B3388" s="481"/>
      <c r="C3388" s="481"/>
      <c r="D3388" s="481"/>
      <c r="E3388" s="481"/>
      <c r="F3388" s="339"/>
      <c r="G3388" s="340" t="str">
        <f>IF(ISNUMBER(E3388),E3388/'Bulk DivVar Analysis'!$I$60,"")</f>
        <v/>
      </c>
      <c r="H3388" s="338" t="str">
        <f>IF(ISNUMBER(E3388), IF(G3388&gt;'Bulk DivVar Analysis'!$J$62,"Pass","Fail"),"")</f>
        <v/>
      </c>
      <c r="I3388" s="338" t="str">
        <f t="shared" si="54"/>
        <v/>
      </c>
      <c r="J3388" s="339"/>
      <c r="K3388" s="339"/>
      <c r="L3388" s="339"/>
      <c r="M3388" s="339"/>
      <c r="N3388" s="339"/>
      <c r="O3388" s="339"/>
      <c r="P3388" s="339"/>
      <c r="Q3388" s="339"/>
    </row>
    <row r="3389" spans="1:17" ht="13.5" customHeight="1">
      <c r="A3389" s="481"/>
      <c r="B3389" s="481"/>
      <c r="C3389" s="481"/>
      <c r="D3389" s="481"/>
      <c r="E3389" s="481"/>
      <c r="F3389" s="339"/>
      <c r="G3389" s="340" t="str">
        <f>IF(ISNUMBER(E3389),E3389/'Bulk DivVar Analysis'!$I$60,"")</f>
        <v/>
      </c>
      <c r="H3389" s="338" t="str">
        <f>IF(ISNUMBER(E3389), IF(G3389&gt;'Bulk DivVar Analysis'!$J$62,"Pass","Fail"),"")</f>
        <v/>
      </c>
      <c r="I3389" s="338" t="str">
        <f t="shared" si="54"/>
        <v/>
      </c>
      <c r="J3389" s="339"/>
      <c r="K3389" s="339"/>
      <c r="L3389" s="339"/>
      <c r="M3389" s="339"/>
      <c r="N3389" s="339"/>
      <c r="O3389" s="339"/>
      <c r="P3389" s="339"/>
      <c r="Q3389" s="339"/>
    </row>
    <row r="3390" spans="1:17" ht="13.5" customHeight="1">
      <c r="A3390" s="481"/>
      <c r="B3390" s="481"/>
      <c r="C3390" s="481"/>
      <c r="D3390" s="481"/>
      <c r="E3390" s="481"/>
      <c r="F3390" s="339"/>
      <c r="G3390" s="340" t="str">
        <f>IF(ISNUMBER(E3390),E3390/'Bulk DivVar Analysis'!$I$60,"")</f>
        <v/>
      </c>
      <c r="H3390" s="338" t="str">
        <f>IF(ISNUMBER(E3390), IF(G3390&gt;'Bulk DivVar Analysis'!$J$62,"Pass","Fail"),"")</f>
        <v/>
      </c>
      <c r="I3390" s="338" t="str">
        <f t="shared" si="54"/>
        <v/>
      </c>
      <c r="J3390" s="339"/>
      <c r="K3390" s="339"/>
      <c r="L3390" s="339"/>
      <c r="M3390" s="339"/>
      <c r="N3390" s="339"/>
      <c r="O3390" s="339"/>
      <c r="P3390" s="339"/>
      <c r="Q3390" s="339"/>
    </row>
    <row r="3391" spans="1:17" ht="13.5" customHeight="1">
      <c r="A3391" s="481"/>
      <c r="B3391" s="481"/>
      <c r="C3391" s="481"/>
      <c r="D3391" s="481"/>
      <c r="E3391" s="481"/>
      <c r="F3391" s="339"/>
      <c r="G3391" s="340" t="str">
        <f>IF(ISNUMBER(E3391),E3391/'Bulk DivVar Analysis'!$I$60,"")</f>
        <v/>
      </c>
      <c r="H3391" s="338" t="str">
        <f>IF(ISNUMBER(E3391), IF(G3391&gt;'Bulk DivVar Analysis'!$J$62,"Pass","Fail"),"")</f>
        <v/>
      </c>
      <c r="I3391" s="338" t="str">
        <f t="shared" si="54"/>
        <v/>
      </c>
      <c r="J3391" s="339"/>
      <c r="K3391" s="339"/>
      <c r="L3391" s="339"/>
      <c r="M3391" s="339"/>
      <c r="N3391" s="339"/>
      <c r="O3391" s="339"/>
      <c r="P3391" s="339"/>
      <c r="Q3391" s="339"/>
    </row>
    <row r="3392" spans="1:17" ht="13.5" customHeight="1">
      <c r="A3392" s="481"/>
      <c r="B3392" s="481"/>
      <c r="C3392" s="481"/>
      <c r="D3392" s="481"/>
      <c r="E3392" s="481"/>
      <c r="F3392" s="339"/>
      <c r="G3392" s="340" t="str">
        <f>IF(ISNUMBER(E3392),E3392/'Bulk DivVar Analysis'!$I$60,"")</f>
        <v/>
      </c>
      <c r="H3392" s="338" t="str">
        <f>IF(ISNUMBER(E3392), IF(G3392&gt;'Bulk DivVar Analysis'!$J$62,"Pass","Fail"),"")</f>
        <v/>
      </c>
      <c r="I3392" s="338" t="str">
        <f t="shared" si="54"/>
        <v/>
      </c>
      <c r="J3392" s="339"/>
      <c r="K3392" s="339"/>
      <c r="L3392" s="339"/>
      <c r="M3392" s="339"/>
      <c r="N3392" s="339"/>
      <c r="O3392" s="339"/>
      <c r="P3392" s="339"/>
      <c r="Q3392" s="339"/>
    </row>
    <row r="3393" spans="1:17" ht="13.5" customHeight="1">
      <c r="A3393" s="481"/>
      <c r="B3393" s="481"/>
      <c r="C3393" s="481"/>
      <c r="D3393" s="481"/>
      <c r="E3393" s="481"/>
      <c r="F3393" s="339"/>
      <c r="G3393" s="340" t="str">
        <f>IF(ISNUMBER(E3393),E3393/'Bulk DivVar Analysis'!$I$60,"")</f>
        <v/>
      </c>
      <c r="H3393" s="338" t="str">
        <f>IF(ISNUMBER(E3393), IF(G3393&gt;'Bulk DivVar Analysis'!$J$62,"Pass","Fail"),"")</f>
        <v/>
      </c>
      <c r="I3393" s="338" t="str">
        <f t="shared" si="54"/>
        <v/>
      </c>
      <c r="J3393" s="339"/>
      <c r="K3393" s="339"/>
      <c r="L3393" s="339"/>
      <c r="M3393" s="339"/>
      <c r="N3393" s="339"/>
      <c r="O3393" s="339"/>
      <c r="P3393" s="339"/>
      <c r="Q3393" s="339"/>
    </row>
    <row r="3394" spans="1:17" ht="13.5" customHeight="1">
      <c r="A3394" s="481"/>
      <c r="B3394" s="481"/>
      <c r="C3394" s="481"/>
      <c r="D3394" s="481"/>
      <c r="E3394" s="481"/>
      <c r="F3394" s="339"/>
      <c r="G3394" s="340" t="str">
        <f>IF(ISNUMBER(E3394),E3394/'Bulk DivVar Analysis'!$I$60,"")</f>
        <v/>
      </c>
      <c r="H3394" s="338" t="str">
        <f>IF(ISNUMBER(E3394), IF(G3394&gt;'Bulk DivVar Analysis'!$J$62,"Pass","Fail"),"")</f>
        <v/>
      </c>
      <c r="I3394" s="338" t="str">
        <f t="shared" si="54"/>
        <v/>
      </c>
      <c r="J3394" s="339"/>
      <c r="K3394" s="339"/>
      <c r="L3394" s="339"/>
      <c r="M3394" s="339"/>
      <c r="N3394" s="339"/>
      <c r="O3394" s="339"/>
      <c r="P3394" s="339"/>
      <c r="Q3394" s="339"/>
    </row>
    <row r="3395" spans="1:17" ht="13.5" customHeight="1">
      <c r="A3395" s="481"/>
      <c r="B3395" s="481"/>
      <c r="C3395" s="481"/>
      <c r="D3395" s="481"/>
      <c r="E3395" s="481"/>
      <c r="F3395" s="339"/>
      <c r="G3395" s="340" t="str">
        <f>IF(ISNUMBER(E3395),E3395/'Bulk DivVar Analysis'!$I$60,"")</f>
        <v/>
      </c>
      <c r="H3395" s="338" t="str">
        <f>IF(ISNUMBER(E3395), IF(G3395&gt;'Bulk DivVar Analysis'!$J$62,"Pass","Fail"),"")</f>
        <v/>
      </c>
      <c r="I3395" s="338" t="str">
        <f t="shared" ref="I3395:I3458" si="55">_xlfn.TEXTJOIN("_",TRUE,B3395,C3395)</f>
        <v/>
      </c>
      <c r="J3395" s="339"/>
      <c r="K3395" s="339"/>
      <c r="L3395" s="339"/>
      <c r="M3395" s="339"/>
      <c r="N3395" s="339"/>
      <c r="O3395" s="339"/>
      <c r="P3395" s="339"/>
      <c r="Q3395" s="339"/>
    </row>
    <row r="3396" spans="1:17" ht="13.5" customHeight="1">
      <c r="A3396" s="481"/>
      <c r="B3396" s="481"/>
      <c r="C3396" s="481"/>
      <c r="D3396" s="481"/>
      <c r="E3396" s="481"/>
      <c r="F3396" s="339"/>
      <c r="G3396" s="340" t="str">
        <f>IF(ISNUMBER(E3396),E3396/'Bulk DivVar Analysis'!$I$60,"")</f>
        <v/>
      </c>
      <c r="H3396" s="338" t="str">
        <f>IF(ISNUMBER(E3396), IF(G3396&gt;'Bulk DivVar Analysis'!$J$62,"Pass","Fail"),"")</f>
        <v/>
      </c>
      <c r="I3396" s="338" t="str">
        <f t="shared" si="55"/>
        <v/>
      </c>
      <c r="J3396" s="339"/>
      <c r="K3396" s="339"/>
      <c r="L3396" s="339"/>
      <c r="M3396" s="339"/>
      <c r="N3396" s="339"/>
      <c r="O3396" s="339"/>
      <c r="P3396" s="339"/>
      <c r="Q3396" s="339"/>
    </row>
    <row r="3397" spans="1:17" ht="13.5" customHeight="1">
      <c r="A3397" s="481"/>
      <c r="B3397" s="481"/>
      <c r="C3397" s="481"/>
      <c r="D3397" s="481"/>
      <c r="E3397" s="481"/>
      <c r="F3397" s="339"/>
      <c r="G3397" s="340" t="str">
        <f>IF(ISNUMBER(E3397),E3397/'Bulk DivVar Analysis'!$I$60,"")</f>
        <v/>
      </c>
      <c r="H3397" s="338" t="str">
        <f>IF(ISNUMBER(E3397), IF(G3397&gt;'Bulk DivVar Analysis'!$J$62,"Pass","Fail"),"")</f>
        <v/>
      </c>
      <c r="I3397" s="338" t="str">
        <f t="shared" si="55"/>
        <v/>
      </c>
      <c r="J3397" s="339"/>
      <c r="K3397" s="339"/>
      <c r="L3397" s="339"/>
      <c r="M3397" s="339"/>
      <c r="N3397" s="339"/>
      <c r="O3397" s="339"/>
      <c r="P3397" s="339"/>
      <c r="Q3397" s="339"/>
    </row>
    <row r="3398" spans="1:17" ht="13.5" customHeight="1">
      <c r="A3398" s="481"/>
      <c r="B3398" s="481"/>
      <c r="C3398" s="481"/>
      <c r="D3398" s="481"/>
      <c r="E3398" s="481"/>
      <c r="F3398" s="339"/>
      <c r="G3398" s="340" t="str">
        <f>IF(ISNUMBER(E3398),E3398/'Bulk DivVar Analysis'!$I$60,"")</f>
        <v/>
      </c>
      <c r="H3398" s="338" t="str">
        <f>IF(ISNUMBER(E3398), IF(G3398&gt;'Bulk DivVar Analysis'!$J$62,"Pass","Fail"),"")</f>
        <v/>
      </c>
      <c r="I3398" s="338" t="str">
        <f t="shared" si="55"/>
        <v/>
      </c>
      <c r="J3398" s="339"/>
      <c r="K3398" s="339"/>
      <c r="L3398" s="339"/>
      <c r="M3398" s="339"/>
      <c r="N3398" s="339"/>
      <c r="O3398" s="339"/>
      <c r="P3398" s="339"/>
      <c r="Q3398" s="339"/>
    </row>
    <row r="3399" spans="1:17" ht="13.5" customHeight="1">
      <c r="A3399" s="481"/>
      <c r="B3399" s="481"/>
      <c r="C3399" s="481"/>
      <c r="D3399" s="481"/>
      <c r="E3399" s="481"/>
      <c r="F3399" s="339"/>
      <c r="G3399" s="340" t="str">
        <f>IF(ISNUMBER(E3399),E3399/'Bulk DivVar Analysis'!$I$60,"")</f>
        <v/>
      </c>
      <c r="H3399" s="338" t="str">
        <f>IF(ISNUMBER(E3399), IF(G3399&gt;'Bulk DivVar Analysis'!$J$62,"Pass","Fail"),"")</f>
        <v/>
      </c>
      <c r="I3399" s="338" t="str">
        <f t="shared" si="55"/>
        <v/>
      </c>
      <c r="J3399" s="339"/>
      <c r="K3399" s="339"/>
      <c r="L3399" s="339"/>
      <c r="M3399" s="339"/>
      <c r="N3399" s="339"/>
      <c r="O3399" s="339"/>
      <c r="P3399" s="339"/>
      <c r="Q3399" s="339"/>
    </row>
    <row r="3400" spans="1:17" ht="13.5" customHeight="1">
      <c r="A3400" s="481"/>
      <c r="B3400" s="481"/>
      <c r="C3400" s="481"/>
      <c r="D3400" s="481"/>
      <c r="E3400" s="481"/>
      <c r="F3400" s="339"/>
      <c r="G3400" s="340" t="str">
        <f>IF(ISNUMBER(E3400),E3400/'Bulk DivVar Analysis'!$I$60,"")</f>
        <v/>
      </c>
      <c r="H3400" s="338" t="str">
        <f>IF(ISNUMBER(E3400), IF(G3400&gt;'Bulk DivVar Analysis'!$J$62,"Pass","Fail"),"")</f>
        <v/>
      </c>
      <c r="I3400" s="338" t="str">
        <f t="shared" si="55"/>
        <v/>
      </c>
      <c r="J3400" s="339"/>
      <c r="K3400" s="339"/>
      <c r="L3400" s="339"/>
      <c r="M3400" s="339"/>
      <c r="N3400" s="339"/>
      <c r="O3400" s="339"/>
      <c r="P3400" s="339"/>
      <c r="Q3400" s="339"/>
    </row>
    <row r="3401" spans="1:17" ht="13.5" customHeight="1">
      <c r="A3401" s="481"/>
      <c r="B3401" s="481"/>
      <c r="C3401" s="481"/>
      <c r="D3401" s="481"/>
      <c r="E3401" s="481"/>
      <c r="F3401" s="339"/>
      <c r="G3401" s="340" t="str">
        <f>IF(ISNUMBER(E3401),E3401/'Bulk DivVar Analysis'!$I$60,"")</f>
        <v/>
      </c>
      <c r="H3401" s="338" t="str">
        <f>IF(ISNUMBER(E3401), IF(G3401&gt;'Bulk DivVar Analysis'!$J$62,"Pass","Fail"),"")</f>
        <v/>
      </c>
      <c r="I3401" s="338" t="str">
        <f t="shared" si="55"/>
        <v/>
      </c>
      <c r="J3401" s="339"/>
      <c r="K3401" s="339"/>
      <c r="L3401" s="339"/>
      <c r="M3401" s="339"/>
      <c r="N3401" s="339"/>
      <c r="O3401" s="339"/>
      <c r="P3401" s="339"/>
      <c r="Q3401" s="339"/>
    </row>
    <row r="3402" spans="1:17" ht="13.5" customHeight="1">
      <c r="A3402" s="481"/>
      <c r="B3402" s="481"/>
      <c r="C3402" s="481"/>
      <c r="D3402" s="481"/>
      <c r="E3402" s="481"/>
      <c r="F3402" s="339"/>
      <c r="G3402" s="340" t="str">
        <f>IF(ISNUMBER(E3402),E3402/'Bulk DivVar Analysis'!$I$60,"")</f>
        <v/>
      </c>
      <c r="H3402" s="338" t="str">
        <f>IF(ISNUMBER(E3402), IF(G3402&gt;'Bulk DivVar Analysis'!$J$62,"Pass","Fail"),"")</f>
        <v/>
      </c>
      <c r="I3402" s="338" t="str">
        <f t="shared" si="55"/>
        <v/>
      </c>
      <c r="J3402" s="339"/>
      <c r="K3402" s="339"/>
      <c r="L3402" s="339"/>
      <c r="M3402" s="339"/>
      <c r="N3402" s="339"/>
      <c r="O3402" s="339"/>
      <c r="P3402" s="339"/>
      <c r="Q3402" s="339"/>
    </row>
    <row r="3403" spans="1:17" ht="13.5" customHeight="1">
      <c r="A3403" s="481"/>
      <c r="B3403" s="481"/>
      <c r="C3403" s="481"/>
      <c r="D3403" s="481"/>
      <c r="E3403" s="481"/>
      <c r="F3403" s="339"/>
      <c r="G3403" s="340" t="str">
        <f>IF(ISNUMBER(E3403),E3403/'Bulk DivVar Analysis'!$I$60,"")</f>
        <v/>
      </c>
      <c r="H3403" s="338" t="str">
        <f>IF(ISNUMBER(E3403), IF(G3403&gt;'Bulk DivVar Analysis'!$J$62,"Pass","Fail"),"")</f>
        <v/>
      </c>
      <c r="I3403" s="338" t="str">
        <f t="shared" si="55"/>
        <v/>
      </c>
      <c r="J3403" s="339"/>
      <c r="K3403" s="339"/>
      <c r="L3403" s="339"/>
      <c r="M3403" s="339"/>
      <c r="N3403" s="339"/>
      <c r="O3403" s="339"/>
      <c r="P3403" s="339"/>
      <c r="Q3403" s="339"/>
    </row>
    <row r="3404" spans="1:17" ht="13.5" customHeight="1">
      <c r="A3404" s="481"/>
      <c r="B3404" s="481"/>
      <c r="C3404" s="481"/>
      <c r="D3404" s="481"/>
      <c r="E3404" s="481"/>
      <c r="F3404" s="339"/>
      <c r="G3404" s="340" t="str">
        <f>IF(ISNUMBER(E3404),E3404/'Bulk DivVar Analysis'!$I$60,"")</f>
        <v/>
      </c>
      <c r="H3404" s="338" t="str">
        <f>IF(ISNUMBER(E3404), IF(G3404&gt;'Bulk DivVar Analysis'!$J$62,"Pass","Fail"),"")</f>
        <v/>
      </c>
      <c r="I3404" s="338" t="str">
        <f t="shared" si="55"/>
        <v/>
      </c>
      <c r="J3404" s="339"/>
      <c r="K3404" s="339"/>
      <c r="L3404" s="339"/>
      <c r="M3404" s="339"/>
      <c r="N3404" s="339"/>
      <c r="O3404" s="339"/>
      <c r="P3404" s="339"/>
      <c r="Q3404" s="339"/>
    </row>
    <row r="3405" spans="1:17" ht="13.5" customHeight="1">
      <c r="A3405" s="481"/>
      <c r="B3405" s="481"/>
      <c r="C3405" s="481"/>
      <c r="D3405" s="481"/>
      <c r="E3405" s="481"/>
      <c r="F3405" s="339"/>
      <c r="G3405" s="340" t="str">
        <f>IF(ISNUMBER(E3405),E3405/'Bulk DivVar Analysis'!$I$60,"")</f>
        <v/>
      </c>
      <c r="H3405" s="338" t="str">
        <f>IF(ISNUMBER(E3405), IF(G3405&gt;'Bulk DivVar Analysis'!$J$62,"Pass","Fail"),"")</f>
        <v/>
      </c>
      <c r="I3405" s="338" t="str">
        <f t="shared" si="55"/>
        <v/>
      </c>
      <c r="J3405" s="339"/>
      <c r="K3405" s="339"/>
      <c r="L3405" s="339"/>
      <c r="M3405" s="339"/>
      <c r="N3405" s="339"/>
      <c r="O3405" s="339"/>
      <c r="P3405" s="339"/>
      <c r="Q3405" s="339"/>
    </row>
    <row r="3406" spans="1:17" ht="13.5" customHeight="1">
      <c r="A3406" s="481"/>
      <c r="B3406" s="481"/>
      <c r="C3406" s="481"/>
      <c r="D3406" s="481"/>
      <c r="E3406" s="481"/>
      <c r="F3406" s="339"/>
      <c r="G3406" s="340" t="str">
        <f>IF(ISNUMBER(E3406),E3406/'Bulk DivVar Analysis'!$I$60,"")</f>
        <v/>
      </c>
      <c r="H3406" s="338" t="str">
        <f>IF(ISNUMBER(E3406), IF(G3406&gt;'Bulk DivVar Analysis'!$J$62,"Pass","Fail"),"")</f>
        <v/>
      </c>
      <c r="I3406" s="338" t="str">
        <f t="shared" si="55"/>
        <v/>
      </c>
      <c r="J3406" s="339"/>
      <c r="K3406" s="339"/>
      <c r="L3406" s="339"/>
      <c r="M3406" s="339"/>
      <c r="N3406" s="339"/>
      <c r="O3406" s="339"/>
      <c r="P3406" s="339"/>
      <c r="Q3406" s="339"/>
    </row>
    <row r="3407" spans="1:17" ht="13.5" customHeight="1">
      <c r="A3407" s="481"/>
      <c r="B3407" s="481"/>
      <c r="C3407" s="481"/>
      <c r="D3407" s="481"/>
      <c r="E3407" s="481"/>
      <c r="F3407" s="339"/>
      <c r="G3407" s="340" t="str">
        <f>IF(ISNUMBER(E3407),E3407/'Bulk DivVar Analysis'!$I$60,"")</f>
        <v/>
      </c>
      <c r="H3407" s="338" t="str">
        <f>IF(ISNUMBER(E3407), IF(G3407&gt;'Bulk DivVar Analysis'!$J$62,"Pass","Fail"),"")</f>
        <v/>
      </c>
      <c r="I3407" s="338" t="str">
        <f t="shared" si="55"/>
        <v/>
      </c>
      <c r="J3407" s="339"/>
      <c r="K3407" s="339"/>
      <c r="L3407" s="339"/>
      <c r="M3407" s="339"/>
      <c r="N3407" s="339"/>
      <c r="O3407" s="339"/>
      <c r="P3407" s="339"/>
      <c r="Q3407" s="339"/>
    </row>
    <row r="3408" spans="1:17" ht="13.5" customHeight="1">
      <c r="A3408" s="481"/>
      <c r="B3408" s="481"/>
      <c r="C3408" s="481"/>
      <c r="D3408" s="481"/>
      <c r="E3408" s="481"/>
      <c r="F3408" s="339"/>
      <c r="G3408" s="340" t="str">
        <f>IF(ISNUMBER(E3408),E3408/'Bulk DivVar Analysis'!$I$60,"")</f>
        <v/>
      </c>
      <c r="H3408" s="338" t="str">
        <f>IF(ISNUMBER(E3408), IF(G3408&gt;'Bulk DivVar Analysis'!$J$62,"Pass","Fail"),"")</f>
        <v/>
      </c>
      <c r="I3408" s="338" t="str">
        <f t="shared" si="55"/>
        <v/>
      </c>
      <c r="J3408" s="339"/>
      <c r="K3408" s="339"/>
      <c r="L3408" s="339"/>
      <c r="M3408" s="339"/>
      <c r="N3408" s="339"/>
      <c r="O3408" s="339"/>
      <c r="P3408" s="339"/>
      <c r="Q3408" s="339"/>
    </row>
    <row r="3409" spans="1:17" ht="13.5" customHeight="1">
      <c r="A3409" s="481"/>
      <c r="B3409" s="481"/>
      <c r="C3409" s="481"/>
      <c r="D3409" s="481"/>
      <c r="E3409" s="481"/>
      <c r="F3409" s="339"/>
      <c r="G3409" s="340" t="str">
        <f>IF(ISNUMBER(E3409),E3409/'Bulk DivVar Analysis'!$I$60,"")</f>
        <v/>
      </c>
      <c r="H3409" s="338" t="str">
        <f>IF(ISNUMBER(E3409), IF(G3409&gt;'Bulk DivVar Analysis'!$J$62,"Pass","Fail"),"")</f>
        <v/>
      </c>
      <c r="I3409" s="338" t="str">
        <f t="shared" si="55"/>
        <v/>
      </c>
      <c r="J3409" s="339"/>
      <c r="K3409" s="339"/>
      <c r="L3409" s="339"/>
      <c r="M3409" s="339"/>
      <c r="N3409" s="339"/>
      <c r="O3409" s="339"/>
      <c r="P3409" s="339"/>
      <c r="Q3409" s="339"/>
    </row>
    <row r="3410" spans="1:17" ht="13.5" customHeight="1">
      <c r="A3410" s="481"/>
      <c r="B3410" s="481"/>
      <c r="C3410" s="481"/>
      <c r="D3410" s="481"/>
      <c r="E3410" s="481"/>
      <c r="F3410" s="339"/>
      <c r="G3410" s="340" t="str">
        <f>IF(ISNUMBER(E3410),E3410/'Bulk DivVar Analysis'!$I$60,"")</f>
        <v/>
      </c>
      <c r="H3410" s="338" t="str">
        <f>IF(ISNUMBER(E3410), IF(G3410&gt;'Bulk DivVar Analysis'!$J$62,"Pass","Fail"),"")</f>
        <v/>
      </c>
      <c r="I3410" s="338" t="str">
        <f t="shared" si="55"/>
        <v/>
      </c>
      <c r="J3410" s="339"/>
      <c r="K3410" s="339"/>
      <c r="L3410" s="339"/>
      <c r="M3410" s="339"/>
      <c r="N3410" s="339"/>
      <c r="O3410" s="339"/>
      <c r="P3410" s="339"/>
      <c r="Q3410" s="339"/>
    </row>
    <row r="3411" spans="1:17" ht="13.5" customHeight="1">
      <c r="A3411" s="481"/>
      <c r="B3411" s="481"/>
      <c r="C3411" s="481"/>
      <c r="D3411" s="481"/>
      <c r="E3411" s="481"/>
      <c r="F3411" s="339"/>
      <c r="G3411" s="340" t="str">
        <f>IF(ISNUMBER(E3411),E3411/'Bulk DivVar Analysis'!$I$60,"")</f>
        <v/>
      </c>
      <c r="H3411" s="338" t="str">
        <f>IF(ISNUMBER(E3411), IF(G3411&gt;'Bulk DivVar Analysis'!$J$62,"Pass","Fail"),"")</f>
        <v/>
      </c>
      <c r="I3411" s="338" t="str">
        <f t="shared" si="55"/>
        <v/>
      </c>
      <c r="J3411" s="339"/>
      <c r="K3411" s="339"/>
      <c r="L3411" s="339"/>
      <c r="M3411" s="339"/>
      <c r="N3411" s="339"/>
      <c r="O3411" s="339"/>
      <c r="P3411" s="339"/>
      <c r="Q3411" s="339"/>
    </row>
    <row r="3412" spans="1:17" ht="13.5" customHeight="1">
      <c r="A3412" s="481"/>
      <c r="B3412" s="481"/>
      <c r="C3412" s="481"/>
      <c r="D3412" s="481"/>
      <c r="E3412" s="481"/>
      <c r="F3412" s="339"/>
      <c r="G3412" s="340" t="str">
        <f>IF(ISNUMBER(E3412),E3412/'Bulk DivVar Analysis'!$I$60,"")</f>
        <v/>
      </c>
      <c r="H3412" s="338" t="str">
        <f>IF(ISNUMBER(E3412), IF(G3412&gt;'Bulk DivVar Analysis'!$J$62,"Pass","Fail"),"")</f>
        <v/>
      </c>
      <c r="I3412" s="338" t="str">
        <f t="shared" si="55"/>
        <v/>
      </c>
      <c r="J3412" s="339"/>
      <c r="K3412" s="339"/>
      <c r="L3412" s="339"/>
      <c r="M3412" s="339"/>
      <c r="N3412" s="339"/>
      <c r="O3412" s="339"/>
      <c r="P3412" s="339"/>
      <c r="Q3412" s="339"/>
    </row>
    <row r="3413" spans="1:17" ht="13.5" customHeight="1">
      <c r="A3413" s="481"/>
      <c r="B3413" s="481"/>
      <c r="C3413" s="481"/>
      <c r="D3413" s="481"/>
      <c r="E3413" s="481"/>
      <c r="F3413" s="339"/>
      <c r="G3413" s="340" t="str">
        <f>IF(ISNUMBER(E3413),E3413/'Bulk DivVar Analysis'!$I$60,"")</f>
        <v/>
      </c>
      <c r="H3413" s="338" t="str">
        <f>IF(ISNUMBER(E3413), IF(G3413&gt;'Bulk DivVar Analysis'!$J$62,"Pass","Fail"),"")</f>
        <v/>
      </c>
      <c r="I3413" s="338" t="str">
        <f t="shared" si="55"/>
        <v/>
      </c>
      <c r="J3413" s="339"/>
      <c r="K3413" s="339"/>
      <c r="L3413" s="339"/>
      <c r="M3413" s="339"/>
      <c r="N3413" s="339"/>
      <c r="O3413" s="339"/>
      <c r="P3413" s="339"/>
      <c r="Q3413" s="339"/>
    </row>
    <row r="3414" spans="1:17" ht="13.5" customHeight="1">
      <c r="A3414" s="481"/>
      <c r="B3414" s="481"/>
      <c r="C3414" s="481"/>
      <c r="D3414" s="481"/>
      <c r="E3414" s="481"/>
      <c r="F3414" s="339"/>
      <c r="G3414" s="340" t="str">
        <f>IF(ISNUMBER(E3414),E3414/'Bulk DivVar Analysis'!$I$60,"")</f>
        <v/>
      </c>
      <c r="H3414" s="338" t="str">
        <f>IF(ISNUMBER(E3414), IF(G3414&gt;'Bulk DivVar Analysis'!$J$62,"Pass","Fail"),"")</f>
        <v/>
      </c>
      <c r="I3414" s="338" t="str">
        <f t="shared" si="55"/>
        <v/>
      </c>
      <c r="J3414" s="339"/>
      <c r="K3414" s="339"/>
      <c r="L3414" s="339"/>
      <c r="M3414" s="339"/>
      <c r="N3414" s="339"/>
      <c r="O3414" s="339"/>
      <c r="P3414" s="339"/>
      <c r="Q3414" s="339"/>
    </row>
    <row r="3415" spans="1:17" ht="13.5" customHeight="1">
      <c r="A3415" s="481"/>
      <c r="B3415" s="481"/>
      <c r="C3415" s="481"/>
      <c r="D3415" s="481"/>
      <c r="E3415" s="481"/>
      <c r="F3415" s="339"/>
      <c r="G3415" s="340" t="str">
        <f>IF(ISNUMBER(E3415),E3415/'Bulk DivVar Analysis'!$I$60,"")</f>
        <v/>
      </c>
      <c r="H3415" s="338" t="str">
        <f>IF(ISNUMBER(E3415), IF(G3415&gt;'Bulk DivVar Analysis'!$J$62,"Pass","Fail"),"")</f>
        <v/>
      </c>
      <c r="I3415" s="338" t="str">
        <f t="shared" si="55"/>
        <v/>
      </c>
      <c r="J3415" s="339"/>
      <c r="K3415" s="339"/>
      <c r="L3415" s="339"/>
      <c r="M3415" s="339"/>
      <c r="N3415" s="339"/>
      <c r="O3415" s="339"/>
      <c r="P3415" s="339"/>
      <c r="Q3415" s="339"/>
    </row>
    <row r="3416" spans="1:17" ht="13.5" customHeight="1">
      <c r="A3416" s="481"/>
      <c r="B3416" s="481"/>
      <c r="C3416" s="481"/>
      <c r="D3416" s="481"/>
      <c r="E3416" s="481"/>
      <c r="F3416" s="339"/>
      <c r="G3416" s="340" t="str">
        <f>IF(ISNUMBER(E3416),E3416/'Bulk DivVar Analysis'!$I$60,"")</f>
        <v/>
      </c>
      <c r="H3416" s="338" t="str">
        <f>IF(ISNUMBER(E3416), IF(G3416&gt;'Bulk DivVar Analysis'!$J$62,"Pass","Fail"),"")</f>
        <v/>
      </c>
      <c r="I3416" s="338" t="str">
        <f t="shared" si="55"/>
        <v/>
      </c>
      <c r="J3416" s="339"/>
      <c r="K3416" s="339"/>
      <c r="L3416" s="339"/>
      <c r="M3416" s="339"/>
      <c r="N3416" s="339"/>
      <c r="O3416" s="339"/>
      <c r="P3416" s="339"/>
      <c r="Q3416" s="339"/>
    </row>
    <row r="3417" spans="1:17" ht="13.5" customHeight="1">
      <c r="A3417" s="481"/>
      <c r="B3417" s="481"/>
      <c r="C3417" s="481"/>
      <c r="D3417" s="481"/>
      <c r="E3417" s="481"/>
      <c r="F3417" s="339"/>
      <c r="G3417" s="340" t="str">
        <f>IF(ISNUMBER(E3417),E3417/'Bulk DivVar Analysis'!$I$60,"")</f>
        <v/>
      </c>
      <c r="H3417" s="338" t="str">
        <f>IF(ISNUMBER(E3417), IF(G3417&gt;'Bulk DivVar Analysis'!$J$62,"Pass","Fail"),"")</f>
        <v/>
      </c>
      <c r="I3417" s="338" t="str">
        <f t="shared" si="55"/>
        <v/>
      </c>
      <c r="J3417" s="339"/>
      <c r="K3417" s="339"/>
      <c r="L3417" s="339"/>
      <c r="M3417" s="339"/>
      <c r="N3417" s="339"/>
      <c r="O3417" s="339"/>
      <c r="P3417" s="339"/>
      <c r="Q3417" s="339"/>
    </row>
    <row r="3418" spans="1:17" ht="13.5" customHeight="1">
      <c r="A3418" s="481"/>
      <c r="B3418" s="481"/>
      <c r="C3418" s="481"/>
      <c r="D3418" s="481"/>
      <c r="E3418" s="481"/>
      <c r="F3418" s="339"/>
      <c r="G3418" s="340" t="str">
        <f>IF(ISNUMBER(E3418),E3418/'Bulk DivVar Analysis'!$I$60,"")</f>
        <v/>
      </c>
      <c r="H3418" s="338" t="str">
        <f>IF(ISNUMBER(E3418), IF(G3418&gt;'Bulk DivVar Analysis'!$J$62,"Pass","Fail"),"")</f>
        <v/>
      </c>
      <c r="I3418" s="338" t="str">
        <f t="shared" si="55"/>
        <v/>
      </c>
      <c r="J3418" s="339"/>
      <c r="K3418" s="339"/>
      <c r="L3418" s="339"/>
      <c r="M3418" s="339"/>
      <c r="N3418" s="339"/>
      <c r="O3418" s="339"/>
      <c r="P3418" s="339"/>
      <c r="Q3418" s="339"/>
    </row>
    <row r="3419" spans="1:17" ht="13.5" customHeight="1">
      <c r="A3419" s="481"/>
      <c r="B3419" s="481"/>
      <c r="C3419" s="481"/>
      <c r="D3419" s="481"/>
      <c r="E3419" s="481"/>
      <c r="F3419" s="339"/>
      <c r="G3419" s="340" t="str">
        <f>IF(ISNUMBER(E3419),E3419/'Bulk DivVar Analysis'!$I$60,"")</f>
        <v/>
      </c>
      <c r="H3419" s="338" t="str">
        <f>IF(ISNUMBER(E3419), IF(G3419&gt;'Bulk DivVar Analysis'!$J$62,"Pass","Fail"),"")</f>
        <v/>
      </c>
      <c r="I3419" s="338" t="str">
        <f t="shared" si="55"/>
        <v/>
      </c>
      <c r="J3419" s="339"/>
      <c r="K3419" s="339"/>
      <c r="L3419" s="339"/>
      <c r="M3419" s="339"/>
      <c r="N3419" s="339"/>
      <c r="O3419" s="339"/>
      <c r="P3419" s="339"/>
      <c r="Q3419" s="339"/>
    </row>
    <row r="3420" spans="1:17" ht="13.5" customHeight="1">
      <c r="A3420" s="481"/>
      <c r="B3420" s="481"/>
      <c r="C3420" s="481"/>
      <c r="D3420" s="481"/>
      <c r="E3420" s="481"/>
      <c r="F3420" s="339"/>
      <c r="G3420" s="340" t="str">
        <f>IF(ISNUMBER(E3420),E3420/'Bulk DivVar Analysis'!$I$60,"")</f>
        <v/>
      </c>
      <c r="H3420" s="338" t="str">
        <f>IF(ISNUMBER(E3420), IF(G3420&gt;'Bulk DivVar Analysis'!$J$62,"Pass","Fail"),"")</f>
        <v/>
      </c>
      <c r="I3420" s="338" t="str">
        <f t="shared" si="55"/>
        <v/>
      </c>
      <c r="J3420" s="339"/>
      <c r="K3420" s="339"/>
      <c r="L3420" s="339"/>
      <c r="M3420" s="339"/>
      <c r="N3420" s="339"/>
      <c r="O3420" s="339"/>
      <c r="P3420" s="339"/>
      <c r="Q3420" s="339"/>
    </row>
    <row r="3421" spans="1:17" ht="13.5" customHeight="1">
      <c r="A3421" s="481"/>
      <c r="B3421" s="481"/>
      <c r="C3421" s="481"/>
      <c r="D3421" s="481"/>
      <c r="E3421" s="481"/>
      <c r="F3421" s="339"/>
      <c r="G3421" s="340" t="str">
        <f>IF(ISNUMBER(E3421),E3421/'Bulk DivVar Analysis'!$I$60,"")</f>
        <v/>
      </c>
      <c r="H3421" s="338" t="str">
        <f>IF(ISNUMBER(E3421), IF(G3421&gt;'Bulk DivVar Analysis'!$J$62,"Pass","Fail"),"")</f>
        <v/>
      </c>
      <c r="I3421" s="338" t="str">
        <f t="shared" si="55"/>
        <v/>
      </c>
      <c r="J3421" s="339"/>
      <c r="K3421" s="339"/>
      <c r="L3421" s="339"/>
      <c r="M3421" s="339"/>
      <c r="N3421" s="339"/>
      <c r="O3421" s="339"/>
      <c r="P3421" s="339"/>
      <c r="Q3421" s="339"/>
    </row>
    <row r="3422" spans="1:17" ht="13.5" customHeight="1">
      <c r="A3422" s="481"/>
      <c r="B3422" s="481"/>
      <c r="C3422" s="481"/>
      <c r="D3422" s="481"/>
      <c r="E3422" s="481"/>
      <c r="F3422" s="339"/>
      <c r="G3422" s="340" t="str">
        <f>IF(ISNUMBER(E3422),E3422/'Bulk DivVar Analysis'!$I$60,"")</f>
        <v/>
      </c>
      <c r="H3422" s="338" t="str">
        <f>IF(ISNUMBER(E3422), IF(G3422&gt;'Bulk DivVar Analysis'!$J$62,"Pass","Fail"),"")</f>
        <v/>
      </c>
      <c r="I3422" s="338" t="str">
        <f t="shared" si="55"/>
        <v/>
      </c>
      <c r="J3422" s="339"/>
      <c r="K3422" s="339"/>
      <c r="L3422" s="339"/>
      <c r="M3422" s="339"/>
      <c r="N3422" s="339"/>
      <c r="O3422" s="339"/>
      <c r="P3422" s="339"/>
      <c r="Q3422" s="339"/>
    </row>
    <row r="3423" spans="1:17" ht="13.5" customHeight="1">
      <c r="A3423" s="481"/>
      <c r="B3423" s="481"/>
      <c r="C3423" s="481"/>
      <c r="D3423" s="481"/>
      <c r="E3423" s="481"/>
      <c r="F3423" s="339"/>
      <c r="G3423" s="340" t="str">
        <f>IF(ISNUMBER(E3423),E3423/'Bulk DivVar Analysis'!$I$60,"")</f>
        <v/>
      </c>
      <c r="H3423" s="338" t="str">
        <f>IF(ISNUMBER(E3423), IF(G3423&gt;'Bulk DivVar Analysis'!$J$62,"Pass","Fail"),"")</f>
        <v/>
      </c>
      <c r="I3423" s="338" t="str">
        <f t="shared" si="55"/>
        <v/>
      </c>
      <c r="J3423" s="339"/>
      <c r="K3423" s="339"/>
      <c r="L3423" s="339"/>
      <c r="M3423" s="339"/>
      <c r="N3423" s="339"/>
      <c r="O3423" s="339"/>
      <c r="P3423" s="339"/>
      <c r="Q3423" s="339"/>
    </row>
    <row r="3424" spans="1:17" ht="13.5" customHeight="1">
      <c r="A3424" s="481"/>
      <c r="B3424" s="481"/>
      <c r="C3424" s="481"/>
      <c r="D3424" s="481"/>
      <c r="E3424" s="481"/>
      <c r="F3424" s="339"/>
      <c r="G3424" s="340" t="str">
        <f>IF(ISNUMBER(E3424),E3424/'Bulk DivVar Analysis'!$I$60,"")</f>
        <v/>
      </c>
      <c r="H3424" s="338" t="str">
        <f>IF(ISNUMBER(E3424), IF(G3424&gt;'Bulk DivVar Analysis'!$J$62,"Pass","Fail"),"")</f>
        <v/>
      </c>
      <c r="I3424" s="338" t="str">
        <f t="shared" si="55"/>
        <v/>
      </c>
      <c r="J3424" s="339"/>
      <c r="K3424" s="339"/>
      <c r="L3424" s="339"/>
      <c r="M3424" s="339"/>
      <c r="N3424" s="339"/>
      <c r="O3424" s="339"/>
      <c r="P3424" s="339"/>
      <c r="Q3424" s="339"/>
    </row>
    <row r="3425" spans="1:17" ht="13.5" customHeight="1">
      <c r="A3425" s="481"/>
      <c r="B3425" s="481"/>
      <c r="C3425" s="481"/>
      <c r="D3425" s="481"/>
      <c r="E3425" s="481"/>
      <c r="F3425" s="339"/>
      <c r="G3425" s="340" t="str">
        <f>IF(ISNUMBER(E3425),E3425/'Bulk DivVar Analysis'!$I$60,"")</f>
        <v/>
      </c>
      <c r="H3425" s="338" t="str">
        <f>IF(ISNUMBER(E3425), IF(G3425&gt;'Bulk DivVar Analysis'!$J$62,"Pass","Fail"),"")</f>
        <v/>
      </c>
      <c r="I3425" s="338" t="str">
        <f t="shared" si="55"/>
        <v/>
      </c>
      <c r="J3425" s="339"/>
      <c r="K3425" s="339"/>
      <c r="L3425" s="339"/>
      <c r="M3425" s="339"/>
      <c r="N3425" s="339"/>
      <c r="O3425" s="339"/>
      <c r="P3425" s="339"/>
      <c r="Q3425" s="339"/>
    </row>
    <row r="3426" spans="1:17" ht="13.5" customHeight="1">
      <c r="A3426" s="481"/>
      <c r="B3426" s="481"/>
      <c r="C3426" s="481"/>
      <c r="D3426" s="481"/>
      <c r="E3426" s="481"/>
      <c r="F3426" s="339"/>
      <c r="G3426" s="340" t="str">
        <f>IF(ISNUMBER(E3426),E3426/'Bulk DivVar Analysis'!$I$60,"")</f>
        <v/>
      </c>
      <c r="H3426" s="338" t="str">
        <f>IF(ISNUMBER(E3426), IF(G3426&gt;'Bulk DivVar Analysis'!$J$62,"Pass","Fail"),"")</f>
        <v/>
      </c>
      <c r="I3426" s="338" t="str">
        <f t="shared" si="55"/>
        <v/>
      </c>
      <c r="J3426" s="339"/>
      <c r="K3426" s="339"/>
      <c r="L3426" s="339"/>
      <c r="M3426" s="339"/>
      <c r="N3426" s="339"/>
      <c r="O3426" s="339"/>
      <c r="P3426" s="339"/>
      <c r="Q3426" s="339"/>
    </row>
    <row r="3427" spans="1:17" ht="13.5" customHeight="1">
      <c r="A3427" s="481"/>
      <c r="B3427" s="481"/>
      <c r="C3427" s="481"/>
      <c r="D3427" s="481"/>
      <c r="E3427" s="481"/>
      <c r="F3427" s="339"/>
      <c r="G3427" s="340" t="str">
        <f>IF(ISNUMBER(E3427),E3427/'Bulk DivVar Analysis'!$I$60,"")</f>
        <v/>
      </c>
      <c r="H3427" s="338" t="str">
        <f>IF(ISNUMBER(E3427), IF(G3427&gt;'Bulk DivVar Analysis'!$J$62,"Pass","Fail"),"")</f>
        <v/>
      </c>
      <c r="I3427" s="338" t="str">
        <f t="shared" si="55"/>
        <v/>
      </c>
      <c r="J3427" s="339"/>
      <c r="K3427" s="339"/>
      <c r="L3427" s="339"/>
      <c r="M3427" s="339"/>
      <c r="N3427" s="339"/>
      <c r="O3427" s="339"/>
      <c r="P3427" s="339"/>
      <c r="Q3427" s="339"/>
    </row>
    <row r="3428" spans="1:17" ht="13.5" customHeight="1">
      <c r="A3428" s="481"/>
      <c r="B3428" s="481"/>
      <c r="C3428" s="481"/>
      <c r="D3428" s="481"/>
      <c r="E3428" s="481"/>
      <c r="F3428" s="339"/>
      <c r="G3428" s="340" t="str">
        <f>IF(ISNUMBER(E3428),E3428/'Bulk DivVar Analysis'!$I$60,"")</f>
        <v/>
      </c>
      <c r="H3428" s="338" t="str">
        <f>IF(ISNUMBER(E3428), IF(G3428&gt;'Bulk DivVar Analysis'!$J$62,"Pass","Fail"),"")</f>
        <v/>
      </c>
      <c r="I3428" s="338" t="str">
        <f t="shared" si="55"/>
        <v/>
      </c>
      <c r="J3428" s="339"/>
      <c r="K3428" s="339"/>
      <c r="L3428" s="339"/>
      <c r="M3428" s="339"/>
      <c r="N3428" s="339"/>
      <c r="O3428" s="339"/>
      <c r="P3428" s="339"/>
      <c r="Q3428" s="339"/>
    </row>
    <row r="3429" spans="1:17" ht="13.5" customHeight="1">
      <c r="A3429" s="481"/>
      <c r="B3429" s="481"/>
      <c r="C3429" s="481"/>
      <c r="D3429" s="481"/>
      <c r="E3429" s="481"/>
      <c r="F3429" s="339"/>
      <c r="G3429" s="340" t="str">
        <f>IF(ISNUMBER(E3429),E3429/'Bulk DivVar Analysis'!$I$60,"")</f>
        <v/>
      </c>
      <c r="H3429" s="338" t="str">
        <f>IF(ISNUMBER(E3429), IF(G3429&gt;'Bulk DivVar Analysis'!$J$62,"Pass","Fail"),"")</f>
        <v/>
      </c>
      <c r="I3429" s="338" t="str">
        <f t="shared" si="55"/>
        <v/>
      </c>
      <c r="J3429" s="339"/>
      <c r="K3429" s="339"/>
      <c r="L3429" s="339"/>
      <c r="M3429" s="339"/>
      <c r="N3429" s="339"/>
      <c r="O3429" s="339"/>
      <c r="P3429" s="339"/>
      <c r="Q3429" s="339"/>
    </row>
    <row r="3430" spans="1:17" ht="13.5" customHeight="1">
      <c r="A3430" s="481"/>
      <c r="B3430" s="481"/>
      <c r="C3430" s="481"/>
      <c r="D3430" s="481"/>
      <c r="E3430" s="481"/>
      <c r="F3430" s="339"/>
      <c r="G3430" s="340" t="str">
        <f>IF(ISNUMBER(E3430),E3430/'Bulk DivVar Analysis'!$I$60,"")</f>
        <v/>
      </c>
      <c r="H3430" s="338" t="str">
        <f>IF(ISNUMBER(E3430), IF(G3430&gt;'Bulk DivVar Analysis'!$J$62,"Pass","Fail"),"")</f>
        <v/>
      </c>
      <c r="I3430" s="338" t="str">
        <f t="shared" si="55"/>
        <v/>
      </c>
      <c r="J3430" s="339"/>
      <c r="K3430" s="339"/>
      <c r="L3430" s="339"/>
      <c r="M3430" s="339"/>
      <c r="N3430" s="339"/>
      <c r="O3430" s="339"/>
      <c r="P3430" s="339"/>
      <c r="Q3430" s="339"/>
    </row>
    <row r="3431" spans="1:17" ht="13.5" customHeight="1">
      <c r="A3431" s="481"/>
      <c r="B3431" s="481"/>
      <c r="C3431" s="481"/>
      <c r="D3431" s="481"/>
      <c r="E3431" s="481"/>
      <c r="F3431" s="339"/>
      <c r="G3431" s="340" t="str">
        <f>IF(ISNUMBER(E3431),E3431/'Bulk DivVar Analysis'!$I$60,"")</f>
        <v/>
      </c>
      <c r="H3431" s="338" t="str">
        <f>IF(ISNUMBER(E3431), IF(G3431&gt;'Bulk DivVar Analysis'!$J$62,"Pass","Fail"),"")</f>
        <v/>
      </c>
      <c r="I3431" s="338" t="str">
        <f t="shared" si="55"/>
        <v/>
      </c>
      <c r="J3431" s="339"/>
      <c r="K3431" s="339"/>
      <c r="L3431" s="339"/>
      <c r="M3431" s="339"/>
      <c r="N3431" s="339"/>
      <c r="O3431" s="339"/>
      <c r="P3431" s="339"/>
      <c r="Q3431" s="339"/>
    </row>
    <row r="3432" spans="1:17" ht="13.5" customHeight="1">
      <c r="A3432" s="481"/>
      <c r="B3432" s="481"/>
      <c r="C3432" s="481"/>
      <c r="D3432" s="481"/>
      <c r="E3432" s="481"/>
      <c r="F3432" s="339"/>
      <c r="G3432" s="340" t="str">
        <f>IF(ISNUMBER(E3432),E3432/'Bulk DivVar Analysis'!$I$60,"")</f>
        <v/>
      </c>
      <c r="H3432" s="338" t="str">
        <f>IF(ISNUMBER(E3432), IF(G3432&gt;'Bulk DivVar Analysis'!$J$62,"Pass","Fail"),"")</f>
        <v/>
      </c>
      <c r="I3432" s="338" t="str">
        <f t="shared" si="55"/>
        <v/>
      </c>
      <c r="J3432" s="339"/>
      <c r="K3432" s="339"/>
      <c r="L3432" s="339"/>
      <c r="M3432" s="339"/>
      <c r="N3432" s="339"/>
      <c r="O3432" s="339"/>
      <c r="P3432" s="339"/>
      <c r="Q3432" s="339"/>
    </row>
    <row r="3433" spans="1:17" ht="13.5" customHeight="1">
      <c r="A3433" s="481"/>
      <c r="B3433" s="481"/>
      <c r="C3433" s="481"/>
      <c r="D3433" s="481"/>
      <c r="E3433" s="481"/>
      <c r="F3433" s="339"/>
      <c r="G3433" s="340" t="str">
        <f>IF(ISNUMBER(E3433),E3433/'Bulk DivVar Analysis'!$I$60,"")</f>
        <v/>
      </c>
      <c r="H3433" s="338" t="str">
        <f>IF(ISNUMBER(E3433), IF(G3433&gt;'Bulk DivVar Analysis'!$J$62,"Pass","Fail"),"")</f>
        <v/>
      </c>
      <c r="I3433" s="338" t="str">
        <f t="shared" si="55"/>
        <v/>
      </c>
      <c r="J3433" s="339"/>
      <c r="K3433" s="339"/>
      <c r="L3433" s="339"/>
      <c r="M3433" s="339"/>
      <c r="N3433" s="339"/>
      <c r="O3433" s="339"/>
      <c r="P3433" s="339"/>
      <c r="Q3433" s="339"/>
    </row>
    <row r="3434" spans="1:17" ht="13.5" customHeight="1">
      <c r="A3434" s="481"/>
      <c r="B3434" s="481"/>
      <c r="C3434" s="481"/>
      <c r="D3434" s="481"/>
      <c r="E3434" s="481"/>
      <c r="F3434" s="339"/>
      <c r="G3434" s="340" t="str">
        <f>IF(ISNUMBER(E3434),E3434/'Bulk DivVar Analysis'!$I$60,"")</f>
        <v/>
      </c>
      <c r="H3434" s="338" t="str">
        <f>IF(ISNUMBER(E3434), IF(G3434&gt;'Bulk DivVar Analysis'!$J$62,"Pass","Fail"),"")</f>
        <v/>
      </c>
      <c r="I3434" s="338" t="str">
        <f t="shared" si="55"/>
        <v/>
      </c>
      <c r="J3434" s="339"/>
      <c r="K3434" s="339"/>
      <c r="L3434" s="339"/>
      <c r="M3434" s="339"/>
      <c r="N3434" s="339"/>
      <c r="O3434" s="339"/>
      <c r="P3434" s="339"/>
      <c r="Q3434" s="339"/>
    </row>
    <row r="3435" spans="1:17" ht="13.5" customHeight="1">
      <c r="A3435" s="481"/>
      <c r="B3435" s="481"/>
      <c r="C3435" s="481"/>
      <c r="D3435" s="481"/>
      <c r="E3435" s="481"/>
      <c r="F3435" s="339"/>
      <c r="G3435" s="340" t="str">
        <f>IF(ISNUMBER(E3435),E3435/'Bulk DivVar Analysis'!$I$60,"")</f>
        <v/>
      </c>
      <c r="H3435" s="338" t="str">
        <f>IF(ISNUMBER(E3435), IF(G3435&gt;'Bulk DivVar Analysis'!$J$62,"Pass","Fail"),"")</f>
        <v/>
      </c>
      <c r="I3435" s="338" t="str">
        <f t="shared" si="55"/>
        <v/>
      </c>
      <c r="J3435" s="339"/>
      <c r="K3435" s="339"/>
      <c r="L3435" s="339"/>
      <c r="M3435" s="339"/>
      <c r="N3435" s="339"/>
      <c r="O3435" s="339"/>
      <c r="P3435" s="339"/>
      <c r="Q3435" s="339"/>
    </row>
    <row r="3436" spans="1:17" ht="13.5" customHeight="1">
      <c r="A3436" s="481"/>
      <c r="B3436" s="481"/>
      <c r="C3436" s="481"/>
      <c r="D3436" s="481"/>
      <c r="E3436" s="481"/>
      <c r="F3436" s="339"/>
      <c r="G3436" s="340" t="str">
        <f>IF(ISNUMBER(E3436),E3436/'Bulk DivVar Analysis'!$I$60,"")</f>
        <v/>
      </c>
      <c r="H3436" s="338" t="str">
        <f>IF(ISNUMBER(E3436), IF(G3436&gt;'Bulk DivVar Analysis'!$J$62,"Pass","Fail"),"")</f>
        <v/>
      </c>
      <c r="I3436" s="338" t="str">
        <f t="shared" si="55"/>
        <v/>
      </c>
      <c r="J3436" s="339"/>
      <c r="K3436" s="339"/>
      <c r="L3436" s="339"/>
      <c r="M3436" s="339"/>
      <c r="N3436" s="339"/>
      <c r="O3436" s="339"/>
      <c r="P3436" s="339"/>
      <c r="Q3436" s="339"/>
    </row>
    <row r="3437" spans="1:17" ht="13.5" customHeight="1">
      <c r="A3437" s="481"/>
      <c r="B3437" s="481"/>
      <c r="C3437" s="481"/>
      <c r="D3437" s="481"/>
      <c r="E3437" s="481"/>
      <c r="F3437" s="339"/>
      <c r="G3437" s="340" t="str">
        <f>IF(ISNUMBER(E3437),E3437/'Bulk DivVar Analysis'!$I$60,"")</f>
        <v/>
      </c>
      <c r="H3437" s="338" t="str">
        <f>IF(ISNUMBER(E3437), IF(G3437&gt;'Bulk DivVar Analysis'!$J$62,"Pass","Fail"),"")</f>
        <v/>
      </c>
      <c r="I3437" s="338" t="str">
        <f t="shared" si="55"/>
        <v/>
      </c>
      <c r="J3437" s="339"/>
      <c r="K3437" s="339"/>
      <c r="L3437" s="339"/>
      <c r="M3437" s="339"/>
      <c r="N3437" s="339"/>
      <c r="O3437" s="339"/>
      <c r="P3437" s="339"/>
      <c r="Q3437" s="339"/>
    </row>
    <row r="3438" spans="1:17" ht="13.5" customHeight="1">
      <c r="A3438" s="481"/>
      <c r="B3438" s="481"/>
      <c r="C3438" s="481"/>
      <c r="D3438" s="481"/>
      <c r="E3438" s="481"/>
      <c r="F3438" s="339"/>
      <c r="G3438" s="340" t="str">
        <f>IF(ISNUMBER(E3438),E3438/'Bulk DivVar Analysis'!$I$60,"")</f>
        <v/>
      </c>
      <c r="H3438" s="338" t="str">
        <f>IF(ISNUMBER(E3438), IF(G3438&gt;'Bulk DivVar Analysis'!$J$62,"Pass","Fail"),"")</f>
        <v/>
      </c>
      <c r="I3438" s="338" t="str">
        <f t="shared" si="55"/>
        <v/>
      </c>
      <c r="J3438" s="339"/>
      <c r="K3438" s="339"/>
      <c r="L3438" s="339"/>
      <c r="M3438" s="339"/>
      <c r="N3438" s="339"/>
      <c r="O3438" s="339"/>
      <c r="P3438" s="339"/>
      <c r="Q3438" s="339"/>
    </row>
    <row r="3439" spans="1:17" ht="13.5" customHeight="1">
      <c r="A3439" s="481"/>
      <c r="B3439" s="481"/>
      <c r="C3439" s="481"/>
      <c r="D3439" s="481"/>
      <c r="E3439" s="481"/>
      <c r="F3439" s="339"/>
      <c r="G3439" s="340" t="str">
        <f>IF(ISNUMBER(E3439),E3439/'Bulk DivVar Analysis'!$I$60,"")</f>
        <v/>
      </c>
      <c r="H3439" s="338" t="str">
        <f>IF(ISNUMBER(E3439), IF(G3439&gt;'Bulk DivVar Analysis'!$J$62,"Pass","Fail"),"")</f>
        <v/>
      </c>
      <c r="I3439" s="338" t="str">
        <f t="shared" si="55"/>
        <v/>
      </c>
      <c r="J3439" s="339"/>
      <c r="K3439" s="339"/>
      <c r="L3439" s="339"/>
      <c r="M3439" s="339"/>
      <c r="N3439" s="339"/>
      <c r="O3439" s="339"/>
      <c r="P3439" s="339"/>
      <c r="Q3439" s="339"/>
    </row>
    <row r="3440" spans="1:17" ht="13.5" customHeight="1">
      <c r="A3440" s="481"/>
      <c r="B3440" s="481"/>
      <c r="C3440" s="481"/>
      <c r="D3440" s="481"/>
      <c r="E3440" s="481"/>
      <c r="F3440" s="339"/>
      <c r="G3440" s="340" t="str">
        <f>IF(ISNUMBER(E3440),E3440/'Bulk DivVar Analysis'!$I$60,"")</f>
        <v/>
      </c>
      <c r="H3440" s="338" t="str">
        <f>IF(ISNUMBER(E3440), IF(G3440&gt;'Bulk DivVar Analysis'!$J$62,"Pass","Fail"),"")</f>
        <v/>
      </c>
      <c r="I3440" s="338" t="str">
        <f t="shared" si="55"/>
        <v/>
      </c>
      <c r="J3440" s="339"/>
      <c r="K3440" s="339"/>
      <c r="L3440" s="339"/>
      <c r="M3440" s="339"/>
      <c r="N3440" s="339"/>
      <c r="O3440" s="339"/>
      <c r="P3440" s="339"/>
      <c r="Q3440" s="339"/>
    </row>
    <row r="3441" spans="1:17" ht="13.5" customHeight="1">
      <c r="A3441" s="481"/>
      <c r="B3441" s="481"/>
      <c r="C3441" s="481"/>
      <c r="D3441" s="481"/>
      <c r="E3441" s="481"/>
      <c r="F3441" s="339"/>
      <c r="G3441" s="340" t="str">
        <f>IF(ISNUMBER(E3441),E3441/'Bulk DivVar Analysis'!$I$60,"")</f>
        <v/>
      </c>
      <c r="H3441" s="338" t="str">
        <f>IF(ISNUMBER(E3441), IF(G3441&gt;'Bulk DivVar Analysis'!$J$62,"Pass","Fail"),"")</f>
        <v/>
      </c>
      <c r="I3441" s="338" t="str">
        <f t="shared" si="55"/>
        <v/>
      </c>
      <c r="J3441" s="339"/>
      <c r="K3441" s="339"/>
      <c r="L3441" s="339"/>
      <c r="M3441" s="339"/>
      <c r="N3441" s="339"/>
      <c r="O3441" s="339"/>
      <c r="P3441" s="339"/>
      <c r="Q3441" s="339"/>
    </row>
    <row r="3442" spans="1:17" ht="13.5" customHeight="1">
      <c r="A3442" s="481"/>
      <c r="B3442" s="481"/>
      <c r="C3442" s="481"/>
      <c r="D3442" s="481"/>
      <c r="E3442" s="481"/>
      <c r="F3442" s="339"/>
      <c r="G3442" s="340" t="str">
        <f>IF(ISNUMBER(E3442),E3442/'Bulk DivVar Analysis'!$I$60,"")</f>
        <v/>
      </c>
      <c r="H3442" s="338" t="str">
        <f>IF(ISNUMBER(E3442), IF(G3442&gt;'Bulk DivVar Analysis'!$J$62,"Pass","Fail"),"")</f>
        <v/>
      </c>
      <c r="I3442" s="338" t="str">
        <f t="shared" si="55"/>
        <v/>
      </c>
      <c r="J3442" s="339"/>
      <c r="K3442" s="339"/>
      <c r="L3442" s="339"/>
      <c r="M3442" s="339"/>
      <c r="N3442" s="339"/>
      <c r="O3442" s="339"/>
      <c r="P3442" s="339"/>
      <c r="Q3442" s="339"/>
    </row>
    <row r="3443" spans="1:17" ht="13.5" customHeight="1">
      <c r="A3443" s="481"/>
      <c r="B3443" s="481"/>
      <c r="C3443" s="481"/>
      <c r="D3443" s="481"/>
      <c r="E3443" s="481"/>
      <c r="F3443" s="339"/>
      <c r="G3443" s="340" t="str">
        <f>IF(ISNUMBER(E3443),E3443/'Bulk DivVar Analysis'!$I$60,"")</f>
        <v/>
      </c>
      <c r="H3443" s="338" t="str">
        <f>IF(ISNUMBER(E3443), IF(G3443&gt;'Bulk DivVar Analysis'!$J$62,"Pass","Fail"),"")</f>
        <v/>
      </c>
      <c r="I3443" s="338" t="str">
        <f t="shared" si="55"/>
        <v/>
      </c>
      <c r="J3443" s="339"/>
      <c r="K3443" s="339"/>
      <c r="L3443" s="339"/>
      <c r="M3443" s="339"/>
      <c r="N3443" s="339"/>
      <c r="O3443" s="339"/>
      <c r="P3443" s="339"/>
      <c r="Q3443" s="339"/>
    </row>
    <row r="3444" spans="1:17" ht="13.5" customHeight="1">
      <c r="A3444" s="481"/>
      <c r="B3444" s="481"/>
      <c r="C3444" s="481"/>
      <c r="D3444" s="481"/>
      <c r="E3444" s="481"/>
      <c r="F3444" s="339"/>
      <c r="G3444" s="340" t="str">
        <f>IF(ISNUMBER(E3444),E3444/'Bulk DivVar Analysis'!$I$60,"")</f>
        <v/>
      </c>
      <c r="H3444" s="338" t="str">
        <f>IF(ISNUMBER(E3444), IF(G3444&gt;'Bulk DivVar Analysis'!$J$62,"Pass","Fail"),"")</f>
        <v/>
      </c>
      <c r="I3444" s="338" t="str">
        <f t="shared" si="55"/>
        <v/>
      </c>
      <c r="J3444" s="339"/>
      <c r="K3444" s="339"/>
      <c r="L3444" s="339"/>
      <c r="M3444" s="339"/>
      <c r="N3444" s="339"/>
      <c r="O3444" s="339"/>
      <c r="P3444" s="339"/>
      <c r="Q3444" s="339"/>
    </row>
    <row r="3445" spans="1:17" ht="13.5" customHeight="1">
      <c r="A3445" s="481"/>
      <c r="B3445" s="481"/>
      <c r="C3445" s="481"/>
      <c r="D3445" s="481"/>
      <c r="E3445" s="481"/>
      <c r="F3445" s="339"/>
      <c r="G3445" s="340" t="str">
        <f>IF(ISNUMBER(E3445),E3445/'Bulk DivVar Analysis'!$I$60,"")</f>
        <v/>
      </c>
      <c r="H3445" s="338" t="str">
        <f>IF(ISNUMBER(E3445), IF(G3445&gt;'Bulk DivVar Analysis'!$J$62,"Pass","Fail"),"")</f>
        <v/>
      </c>
      <c r="I3445" s="338" t="str">
        <f t="shared" si="55"/>
        <v/>
      </c>
      <c r="J3445" s="339"/>
      <c r="K3445" s="339"/>
      <c r="L3445" s="339"/>
      <c r="M3445" s="339"/>
      <c r="N3445" s="339"/>
      <c r="O3445" s="339"/>
      <c r="P3445" s="339"/>
      <c r="Q3445" s="339"/>
    </row>
    <row r="3446" spans="1:17" ht="13.5" customHeight="1">
      <c r="A3446" s="481"/>
      <c r="B3446" s="481"/>
      <c r="C3446" s="481"/>
      <c r="D3446" s="481"/>
      <c r="E3446" s="481"/>
      <c r="F3446" s="339"/>
      <c r="G3446" s="340" t="str">
        <f>IF(ISNUMBER(E3446),E3446/'Bulk DivVar Analysis'!$I$60,"")</f>
        <v/>
      </c>
      <c r="H3446" s="338" t="str">
        <f>IF(ISNUMBER(E3446), IF(G3446&gt;'Bulk DivVar Analysis'!$J$62,"Pass","Fail"),"")</f>
        <v/>
      </c>
      <c r="I3446" s="338" t="str">
        <f t="shared" si="55"/>
        <v/>
      </c>
      <c r="J3446" s="339"/>
      <c r="K3446" s="339"/>
      <c r="L3446" s="339"/>
      <c r="M3446" s="339"/>
      <c r="N3446" s="339"/>
      <c r="O3446" s="339"/>
      <c r="P3446" s="339"/>
      <c r="Q3446" s="339"/>
    </row>
    <row r="3447" spans="1:17" ht="13.5" customHeight="1">
      <c r="A3447" s="481"/>
      <c r="B3447" s="481"/>
      <c r="C3447" s="481"/>
      <c r="D3447" s="481"/>
      <c r="E3447" s="481"/>
      <c r="F3447" s="339"/>
      <c r="G3447" s="340" t="str">
        <f>IF(ISNUMBER(E3447),E3447/'Bulk DivVar Analysis'!$I$60,"")</f>
        <v/>
      </c>
      <c r="H3447" s="338" t="str">
        <f>IF(ISNUMBER(E3447), IF(G3447&gt;'Bulk DivVar Analysis'!$J$62,"Pass","Fail"),"")</f>
        <v/>
      </c>
      <c r="I3447" s="338" t="str">
        <f t="shared" si="55"/>
        <v/>
      </c>
      <c r="J3447" s="339"/>
      <c r="K3447" s="339"/>
      <c r="L3447" s="339"/>
      <c r="M3447" s="339"/>
      <c r="N3447" s="339"/>
      <c r="O3447" s="339"/>
      <c r="P3447" s="339"/>
      <c r="Q3447" s="339"/>
    </row>
    <row r="3448" spans="1:17" ht="13.5" customHeight="1">
      <c r="A3448" s="481"/>
      <c r="B3448" s="481"/>
      <c r="C3448" s="481"/>
      <c r="D3448" s="481"/>
      <c r="E3448" s="481"/>
      <c r="F3448" s="339"/>
      <c r="G3448" s="340" t="str">
        <f>IF(ISNUMBER(E3448),E3448/'Bulk DivVar Analysis'!$I$60,"")</f>
        <v/>
      </c>
      <c r="H3448" s="338" t="str">
        <f>IF(ISNUMBER(E3448), IF(G3448&gt;'Bulk DivVar Analysis'!$J$62,"Pass","Fail"),"")</f>
        <v/>
      </c>
      <c r="I3448" s="338" t="str">
        <f t="shared" si="55"/>
        <v/>
      </c>
      <c r="J3448" s="339"/>
      <c r="K3448" s="339"/>
      <c r="L3448" s="339"/>
      <c r="M3448" s="339"/>
      <c r="N3448" s="339"/>
      <c r="O3448" s="339"/>
      <c r="P3448" s="339"/>
      <c r="Q3448" s="339"/>
    </row>
    <row r="3449" spans="1:17" ht="13.5" customHeight="1">
      <c r="A3449" s="481"/>
      <c r="B3449" s="481"/>
      <c r="C3449" s="481"/>
      <c r="D3449" s="481"/>
      <c r="E3449" s="481"/>
      <c r="F3449" s="339"/>
      <c r="G3449" s="340" t="str">
        <f>IF(ISNUMBER(E3449),E3449/'Bulk DivVar Analysis'!$I$60,"")</f>
        <v/>
      </c>
      <c r="H3449" s="338" t="str">
        <f>IF(ISNUMBER(E3449), IF(G3449&gt;'Bulk DivVar Analysis'!$J$62,"Pass","Fail"),"")</f>
        <v/>
      </c>
      <c r="I3449" s="338" t="str">
        <f t="shared" si="55"/>
        <v/>
      </c>
      <c r="J3449" s="339"/>
      <c r="K3449" s="339"/>
      <c r="L3449" s="339"/>
      <c r="M3449" s="339"/>
      <c r="N3449" s="339"/>
      <c r="O3449" s="339"/>
      <c r="P3449" s="339"/>
      <c r="Q3449" s="339"/>
    </row>
    <row r="3450" spans="1:17" ht="13.5" customHeight="1">
      <c r="A3450" s="481"/>
      <c r="B3450" s="481"/>
      <c r="C3450" s="481"/>
      <c r="D3450" s="481"/>
      <c r="E3450" s="481"/>
      <c r="F3450" s="339"/>
      <c r="G3450" s="340" t="str">
        <f>IF(ISNUMBER(E3450),E3450/'Bulk DivVar Analysis'!$I$60,"")</f>
        <v/>
      </c>
      <c r="H3450" s="338" t="str">
        <f>IF(ISNUMBER(E3450), IF(G3450&gt;'Bulk DivVar Analysis'!$J$62,"Pass","Fail"),"")</f>
        <v/>
      </c>
      <c r="I3450" s="338" t="str">
        <f t="shared" si="55"/>
        <v/>
      </c>
      <c r="J3450" s="339"/>
      <c r="K3450" s="339"/>
      <c r="L3450" s="339"/>
      <c r="M3450" s="339"/>
      <c r="N3450" s="339"/>
      <c r="O3450" s="339"/>
      <c r="P3450" s="339"/>
      <c r="Q3450" s="339"/>
    </row>
    <row r="3451" spans="1:17" ht="13.5" customHeight="1">
      <c r="A3451" s="481"/>
      <c r="B3451" s="481"/>
      <c r="C3451" s="481"/>
      <c r="D3451" s="481"/>
      <c r="E3451" s="481"/>
      <c r="F3451" s="339"/>
      <c r="G3451" s="340" t="str">
        <f>IF(ISNUMBER(E3451),E3451/'Bulk DivVar Analysis'!$I$60,"")</f>
        <v/>
      </c>
      <c r="H3451" s="338" t="str">
        <f>IF(ISNUMBER(E3451), IF(G3451&gt;'Bulk DivVar Analysis'!$J$62,"Pass","Fail"),"")</f>
        <v/>
      </c>
      <c r="I3451" s="338" t="str">
        <f t="shared" si="55"/>
        <v/>
      </c>
      <c r="J3451" s="339"/>
      <c r="K3451" s="339"/>
      <c r="L3451" s="339"/>
      <c r="M3451" s="339"/>
      <c r="N3451" s="339"/>
      <c r="O3451" s="339"/>
      <c r="P3451" s="339"/>
      <c r="Q3451" s="339"/>
    </row>
    <row r="3452" spans="1:17" ht="13.5" customHeight="1">
      <c r="A3452" s="481"/>
      <c r="B3452" s="481"/>
      <c r="C3452" s="481"/>
      <c r="D3452" s="481"/>
      <c r="E3452" s="481"/>
      <c r="F3452" s="339"/>
      <c r="G3452" s="340" t="str">
        <f>IF(ISNUMBER(E3452),E3452/'Bulk DivVar Analysis'!$I$60,"")</f>
        <v/>
      </c>
      <c r="H3452" s="338" t="str">
        <f>IF(ISNUMBER(E3452), IF(G3452&gt;'Bulk DivVar Analysis'!$J$62,"Pass","Fail"),"")</f>
        <v/>
      </c>
      <c r="I3452" s="338" t="str">
        <f t="shared" si="55"/>
        <v/>
      </c>
      <c r="J3452" s="339"/>
      <c r="K3452" s="339"/>
      <c r="L3452" s="339"/>
      <c r="M3452" s="339"/>
      <c r="N3452" s="339"/>
      <c r="O3452" s="339"/>
      <c r="P3452" s="339"/>
      <c r="Q3452" s="339"/>
    </row>
    <row r="3453" spans="1:17" ht="13.5" customHeight="1">
      <c r="A3453" s="481"/>
      <c r="B3453" s="481"/>
      <c r="C3453" s="481"/>
      <c r="D3453" s="481"/>
      <c r="E3453" s="481"/>
      <c r="F3453" s="339"/>
      <c r="G3453" s="340" t="str">
        <f>IF(ISNUMBER(E3453),E3453/'Bulk DivVar Analysis'!$I$60,"")</f>
        <v/>
      </c>
      <c r="H3453" s="338" t="str">
        <f>IF(ISNUMBER(E3453), IF(G3453&gt;'Bulk DivVar Analysis'!$J$62,"Pass","Fail"),"")</f>
        <v/>
      </c>
      <c r="I3453" s="338" t="str">
        <f t="shared" si="55"/>
        <v/>
      </c>
      <c r="J3453" s="339"/>
      <c r="K3453" s="339"/>
      <c r="L3453" s="339"/>
      <c r="M3453" s="339"/>
      <c r="N3453" s="339"/>
      <c r="O3453" s="339"/>
      <c r="P3453" s="339"/>
      <c r="Q3453" s="339"/>
    </row>
    <row r="3454" spans="1:17" ht="13.5" customHeight="1">
      <c r="A3454" s="481"/>
      <c r="B3454" s="481"/>
      <c r="C3454" s="481"/>
      <c r="D3454" s="481"/>
      <c r="E3454" s="481"/>
      <c r="F3454" s="339"/>
      <c r="G3454" s="340" t="str">
        <f>IF(ISNUMBER(E3454),E3454/'Bulk DivVar Analysis'!$I$60,"")</f>
        <v/>
      </c>
      <c r="H3454" s="338" t="str">
        <f>IF(ISNUMBER(E3454), IF(G3454&gt;'Bulk DivVar Analysis'!$J$62,"Pass","Fail"),"")</f>
        <v/>
      </c>
      <c r="I3454" s="338" t="str">
        <f t="shared" si="55"/>
        <v/>
      </c>
      <c r="J3454" s="339"/>
      <c r="K3454" s="339"/>
      <c r="L3454" s="339"/>
      <c r="M3454" s="339"/>
      <c r="N3454" s="339"/>
      <c r="O3454" s="339"/>
      <c r="P3454" s="339"/>
      <c r="Q3454" s="339"/>
    </row>
    <row r="3455" spans="1:17" ht="13.5" customHeight="1">
      <c r="A3455" s="481"/>
      <c r="B3455" s="481"/>
      <c r="C3455" s="481"/>
      <c r="D3455" s="481"/>
      <c r="E3455" s="481"/>
      <c r="F3455" s="339"/>
      <c r="G3455" s="340" t="str">
        <f>IF(ISNUMBER(E3455),E3455/'Bulk DivVar Analysis'!$I$60,"")</f>
        <v/>
      </c>
      <c r="H3455" s="338" t="str">
        <f>IF(ISNUMBER(E3455), IF(G3455&gt;'Bulk DivVar Analysis'!$J$62,"Pass","Fail"),"")</f>
        <v/>
      </c>
      <c r="I3455" s="338" t="str">
        <f t="shared" si="55"/>
        <v/>
      </c>
      <c r="J3455" s="339"/>
      <c r="K3455" s="339"/>
      <c r="L3455" s="339"/>
      <c r="M3455" s="339"/>
      <c r="N3455" s="339"/>
      <c r="O3455" s="339"/>
      <c r="P3455" s="339"/>
      <c r="Q3455" s="339"/>
    </row>
    <row r="3456" spans="1:17" ht="13.5" customHeight="1">
      <c r="A3456" s="481"/>
      <c r="B3456" s="481"/>
      <c r="C3456" s="481"/>
      <c r="D3456" s="481"/>
      <c r="E3456" s="481"/>
      <c r="F3456" s="339"/>
      <c r="G3456" s="340" t="str">
        <f>IF(ISNUMBER(E3456),E3456/'Bulk DivVar Analysis'!$I$60,"")</f>
        <v/>
      </c>
      <c r="H3456" s="338" t="str">
        <f>IF(ISNUMBER(E3456), IF(G3456&gt;'Bulk DivVar Analysis'!$J$62,"Pass","Fail"),"")</f>
        <v/>
      </c>
      <c r="I3456" s="338" t="str">
        <f t="shared" si="55"/>
        <v/>
      </c>
      <c r="J3456" s="339"/>
      <c r="K3456" s="339"/>
      <c r="L3456" s="339"/>
      <c r="M3456" s="339"/>
      <c r="N3456" s="339"/>
      <c r="O3456" s="339"/>
      <c r="P3456" s="339"/>
      <c r="Q3456" s="339"/>
    </row>
    <row r="3457" spans="1:17" ht="13.5" customHeight="1">
      <c r="A3457" s="481"/>
      <c r="B3457" s="481"/>
      <c r="C3457" s="481"/>
      <c r="D3457" s="481"/>
      <c r="E3457" s="481"/>
      <c r="F3457" s="339"/>
      <c r="G3457" s="340" t="str">
        <f>IF(ISNUMBER(E3457),E3457/'Bulk DivVar Analysis'!$I$60,"")</f>
        <v/>
      </c>
      <c r="H3457" s="338" t="str">
        <f>IF(ISNUMBER(E3457), IF(G3457&gt;'Bulk DivVar Analysis'!$J$62,"Pass","Fail"),"")</f>
        <v/>
      </c>
      <c r="I3457" s="338" t="str">
        <f t="shared" si="55"/>
        <v/>
      </c>
      <c r="J3457" s="339"/>
      <c r="K3457" s="339"/>
      <c r="L3457" s="339"/>
      <c r="M3457" s="339"/>
      <c r="N3457" s="339"/>
      <c r="O3457" s="339"/>
      <c r="P3457" s="339"/>
      <c r="Q3457" s="339"/>
    </row>
    <row r="3458" spans="1:17" ht="13.5" customHeight="1">
      <c r="A3458" s="481"/>
      <c r="B3458" s="481"/>
      <c r="C3458" s="481"/>
      <c r="D3458" s="481"/>
      <c r="E3458" s="481"/>
      <c r="F3458" s="339"/>
      <c r="G3458" s="340" t="str">
        <f>IF(ISNUMBER(E3458),E3458/'Bulk DivVar Analysis'!$I$60,"")</f>
        <v/>
      </c>
      <c r="H3458" s="338" t="str">
        <f>IF(ISNUMBER(E3458), IF(G3458&gt;'Bulk DivVar Analysis'!$J$62,"Pass","Fail"),"")</f>
        <v/>
      </c>
      <c r="I3458" s="338" t="str">
        <f t="shared" si="55"/>
        <v/>
      </c>
      <c r="J3458" s="339"/>
      <c r="K3458" s="339"/>
      <c r="L3458" s="339"/>
      <c r="M3458" s="339"/>
      <c r="N3458" s="339"/>
      <c r="O3458" s="339"/>
      <c r="P3458" s="339"/>
      <c r="Q3458" s="339"/>
    </row>
    <row r="3459" spans="1:17" ht="13.5" customHeight="1">
      <c r="A3459" s="481"/>
      <c r="B3459" s="481"/>
      <c r="C3459" s="481"/>
      <c r="D3459" s="481"/>
      <c r="E3459" s="481"/>
      <c r="F3459" s="339"/>
      <c r="G3459" s="340" t="str">
        <f>IF(ISNUMBER(E3459),E3459/'Bulk DivVar Analysis'!$I$60,"")</f>
        <v/>
      </c>
      <c r="H3459" s="338" t="str">
        <f>IF(ISNUMBER(E3459), IF(G3459&gt;'Bulk DivVar Analysis'!$J$62,"Pass","Fail"),"")</f>
        <v/>
      </c>
      <c r="I3459" s="338" t="str">
        <f t="shared" ref="I3459:I3522" si="56">_xlfn.TEXTJOIN("_",TRUE,B3459,C3459)</f>
        <v/>
      </c>
      <c r="J3459" s="339"/>
      <c r="K3459" s="339"/>
      <c r="L3459" s="339"/>
      <c r="M3459" s="339"/>
      <c r="N3459" s="339"/>
      <c r="O3459" s="339"/>
      <c r="P3459" s="339"/>
      <c r="Q3459" s="339"/>
    </row>
    <row r="3460" spans="1:17" ht="13.5" customHeight="1">
      <c r="A3460" s="481"/>
      <c r="B3460" s="481"/>
      <c r="C3460" s="481"/>
      <c r="D3460" s="481"/>
      <c r="E3460" s="481"/>
      <c r="F3460" s="339"/>
      <c r="G3460" s="340" t="str">
        <f>IF(ISNUMBER(E3460),E3460/'Bulk DivVar Analysis'!$I$60,"")</f>
        <v/>
      </c>
      <c r="H3460" s="338" t="str">
        <f>IF(ISNUMBER(E3460), IF(G3460&gt;'Bulk DivVar Analysis'!$J$62,"Pass","Fail"),"")</f>
        <v/>
      </c>
      <c r="I3460" s="338" t="str">
        <f t="shared" si="56"/>
        <v/>
      </c>
      <c r="J3460" s="339"/>
      <c r="K3460" s="339"/>
      <c r="L3460" s="339"/>
      <c r="M3460" s="339"/>
      <c r="N3460" s="339"/>
      <c r="O3460" s="339"/>
      <c r="P3460" s="339"/>
      <c r="Q3460" s="339"/>
    </row>
    <row r="3461" spans="1:17" ht="13.5" customHeight="1">
      <c r="A3461" s="481"/>
      <c r="B3461" s="481"/>
      <c r="C3461" s="481"/>
      <c r="D3461" s="481"/>
      <c r="E3461" s="481"/>
      <c r="F3461" s="339"/>
      <c r="G3461" s="340" t="str">
        <f>IF(ISNUMBER(E3461),E3461/'Bulk DivVar Analysis'!$I$60,"")</f>
        <v/>
      </c>
      <c r="H3461" s="338" t="str">
        <f>IF(ISNUMBER(E3461), IF(G3461&gt;'Bulk DivVar Analysis'!$J$62,"Pass","Fail"),"")</f>
        <v/>
      </c>
      <c r="I3461" s="338" t="str">
        <f t="shared" si="56"/>
        <v/>
      </c>
      <c r="J3461" s="339"/>
      <c r="K3461" s="339"/>
      <c r="L3461" s="339"/>
      <c r="M3461" s="339"/>
      <c r="N3461" s="339"/>
      <c r="O3461" s="339"/>
      <c r="P3461" s="339"/>
      <c r="Q3461" s="339"/>
    </row>
    <row r="3462" spans="1:17" ht="13.5" customHeight="1">
      <c r="A3462" s="481"/>
      <c r="B3462" s="481"/>
      <c r="C3462" s="481"/>
      <c r="D3462" s="481"/>
      <c r="E3462" s="481"/>
      <c r="F3462" s="339"/>
      <c r="G3462" s="340" t="str">
        <f>IF(ISNUMBER(E3462),E3462/'Bulk DivVar Analysis'!$I$60,"")</f>
        <v/>
      </c>
      <c r="H3462" s="338" t="str">
        <f>IF(ISNUMBER(E3462), IF(G3462&gt;'Bulk DivVar Analysis'!$J$62,"Pass","Fail"),"")</f>
        <v/>
      </c>
      <c r="I3462" s="338" t="str">
        <f t="shared" si="56"/>
        <v/>
      </c>
      <c r="J3462" s="339"/>
      <c r="K3462" s="339"/>
      <c r="L3462" s="339"/>
      <c r="M3462" s="339"/>
      <c r="N3462" s="339"/>
      <c r="O3462" s="339"/>
      <c r="P3462" s="339"/>
      <c r="Q3462" s="339"/>
    </row>
    <row r="3463" spans="1:17" ht="13.5" customHeight="1">
      <c r="A3463" s="481"/>
      <c r="B3463" s="481"/>
      <c r="C3463" s="481"/>
      <c r="D3463" s="481"/>
      <c r="E3463" s="481"/>
      <c r="F3463" s="339"/>
      <c r="G3463" s="340" t="str">
        <f>IF(ISNUMBER(E3463),E3463/'Bulk DivVar Analysis'!$I$60,"")</f>
        <v/>
      </c>
      <c r="H3463" s="338" t="str">
        <f>IF(ISNUMBER(E3463), IF(G3463&gt;'Bulk DivVar Analysis'!$J$62,"Pass","Fail"),"")</f>
        <v/>
      </c>
      <c r="I3463" s="338" t="str">
        <f t="shared" si="56"/>
        <v/>
      </c>
      <c r="J3463" s="339"/>
      <c r="K3463" s="339"/>
      <c r="L3463" s="339"/>
      <c r="M3463" s="339"/>
      <c r="N3463" s="339"/>
      <c r="O3463" s="339"/>
      <c r="P3463" s="339"/>
      <c r="Q3463" s="339"/>
    </row>
    <row r="3464" spans="1:17" ht="13.5" customHeight="1">
      <c r="A3464" s="481"/>
      <c r="B3464" s="481"/>
      <c r="C3464" s="481"/>
      <c r="D3464" s="481"/>
      <c r="E3464" s="481"/>
      <c r="F3464" s="339"/>
      <c r="G3464" s="340" t="str">
        <f>IF(ISNUMBER(E3464),E3464/'Bulk DivVar Analysis'!$I$60,"")</f>
        <v/>
      </c>
      <c r="H3464" s="338" t="str">
        <f>IF(ISNUMBER(E3464), IF(G3464&gt;'Bulk DivVar Analysis'!$J$62,"Pass","Fail"),"")</f>
        <v/>
      </c>
      <c r="I3464" s="338" t="str">
        <f t="shared" si="56"/>
        <v/>
      </c>
      <c r="J3464" s="339"/>
      <c r="K3464" s="339"/>
      <c r="L3464" s="339"/>
      <c r="M3464" s="339"/>
      <c r="N3464" s="339"/>
      <c r="O3464" s="339"/>
      <c r="P3464" s="339"/>
      <c r="Q3464" s="339"/>
    </row>
    <row r="3465" spans="1:17" ht="13.5" customHeight="1">
      <c r="A3465" s="481"/>
      <c r="B3465" s="481"/>
      <c r="C3465" s="481"/>
      <c r="D3465" s="481"/>
      <c r="E3465" s="481"/>
      <c r="F3465" s="339"/>
      <c r="G3465" s="340" t="str">
        <f>IF(ISNUMBER(E3465),E3465/'Bulk DivVar Analysis'!$I$60,"")</f>
        <v/>
      </c>
      <c r="H3465" s="338" t="str">
        <f>IF(ISNUMBER(E3465), IF(G3465&gt;'Bulk DivVar Analysis'!$J$62,"Pass","Fail"),"")</f>
        <v/>
      </c>
      <c r="I3465" s="338" t="str">
        <f t="shared" si="56"/>
        <v/>
      </c>
      <c r="J3465" s="339"/>
      <c r="K3465" s="339"/>
      <c r="L3465" s="339"/>
      <c r="M3465" s="339"/>
      <c r="N3465" s="339"/>
      <c r="O3465" s="339"/>
      <c r="P3465" s="339"/>
      <c r="Q3465" s="339"/>
    </row>
    <row r="3466" spans="1:17" ht="13.5" customHeight="1">
      <c r="A3466" s="481"/>
      <c r="B3466" s="481"/>
      <c r="C3466" s="481"/>
      <c r="D3466" s="481"/>
      <c r="E3466" s="481"/>
      <c r="F3466" s="339"/>
      <c r="G3466" s="340" t="str">
        <f>IF(ISNUMBER(E3466),E3466/'Bulk DivVar Analysis'!$I$60,"")</f>
        <v/>
      </c>
      <c r="H3466" s="338" t="str">
        <f>IF(ISNUMBER(E3466), IF(G3466&gt;'Bulk DivVar Analysis'!$J$62,"Pass","Fail"),"")</f>
        <v/>
      </c>
      <c r="I3466" s="338" t="str">
        <f t="shared" si="56"/>
        <v/>
      </c>
      <c r="J3466" s="339"/>
      <c r="K3466" s="339"/>
      <c r="L3466" s="339"/>
      <c r="M3466" s="339"/>
      <c r="N3466" s="339"/>
      <c r="O3466" s="339"/>
      <c r="P3466" s="339"/>
      <c r="Q3466" s="339"/>
    </row>
    <row r="3467" spans="1:17" ht="13.5" customHeight="1">
      <c r="A3467" s="481"/>
      <c r="B3467" s="481"/>
      <c r="C3467" s="481"/>
      <c r="D3467" s="481"/>
      <c r="E3467" s="481"/>
      <c r="F3467" s="339"/>
      <c r="G3467" s="340" t="str">
        <f>IF(ISNUMBER(E3467),E3467/'Bulk DivVar Analysis'!$I$60,"")</f>
        <v/>
      </c>
      <c r="H3467" s="338" t="str">
        <f>IF(ISNUMBER(E3467), IF(G3467&gt;'Bulk DivVar Analysis'!$J$62,"Pass","Fail"),"")</f>
        <v/>
      </c>
      <c r="I3467" s="338" t="str">
        <f t="shared" si="56"/>
        <v/>
      </c>
      <c r="J3467" s="339"/>
      <c r="K3467" s="339"/>
      <c r="L3467" s="339"/>
      <c r="M3467" s="339"/>
      <c r="N3467" s="339"/>
      <c r="O3467" s="339"/>
      <c r="P3467" s="339"/>
      <c r="Q3467" s="339"/>
    </row>
    <row r="3468" spans="1:17" ht="13.5" customHeight="1">
      <c r="A3468" s="481"/>
      <c r="B3468" s="481"/>
      <c r="C3468" s="481"/>
      <c r="D3468" s="481"/>
      <c r="E3468" s="481"/>
      <c r="F3468" s="339"/>
      <c r="G3468" s="340" t="str">
        <f>IF(ISNUMBER(E3468),E3468/'Bulk DivVar Analysis'!$I$60,"")</f>
        <v/>
      </c>
      <c r="H3468" s="338" t="str">
        <f>IF(ISNUMBER(E3468), IF(G3468&gt;'Bulk DivVar Analysis'!$J$62,"Pass","Fail"),"")</f>
        <v/>
      </c>
      <c r="I3468" s="338" t="str">
        <f t="shared" si="56"/>
        <v/>
      </c>
      <c r="J3468" s="339"/>
      <c r="K3468" s="339"/>
      <c r="L3468" s="339"/>
      <c r="M3468" s="339"/>
      <c r="N3468" s="339"/>
      <c r="O3468" s="339"/>
      <c r="P3468" s="339"/>
      <c r="Q3468" s="339"/>
    </row>
    <row r="3469" spans="1:17" ht="13.5" customHeight="1">
      <c r="A3469" s="481"/>
      <c r="B3469" s="481"/>
      <c r="C3469" s="481"/>
      <c r="D3469" s="481"/>
      <c r="E3469" s="481"/>
      <c r="F3469" s="339"/>
      <c r="G3469" s="340" t="str">
        <f>IF(ISNUMBER(E3469),E3469/'Bulk DivVar Analysis'!$I$60,"")</f>
        <v/>
      </c>
      <c r="H3469" s="338" t="str">
        <f>IF(ISNUMBER(E3469), IF(G3469&gt;'Bulk DivVar Analysis'!$J$62,"Pass","Fail"),"")</f>
        <v/>
      </c>
      <c r="I3469" s="338" t="str">
        <f t="shared" si="56"/>
        <v/>
      </c>
      <c r="J3469" s="339"/>
      <c r="K3469" s="339"/>
      <c r="L3469" s="339"/>
      <c r="M3469" s="339"/>
      <c r="N3469" s="339"/>
      <c r="O3469" s="339"/>
      <c r="P3469" s="339"/>
      <c r="Q3469" s="339"/>
    </row>
    <row r="3470" spans="1:17" ht="13.5" customHeight="1">
      <c r="A3470" s="481"/>
      <c r="B3470" s="481"/>
      <c r="C3470" s="481"/>
      <c r="D3470" s="481"/>
      <c r="E3470" s="481"/>
      <c r="F3470" s="339"/>
      <c r="G3470" s="340" t="str">
        <f>IF(ISNUMBER(E3470),E3470/'Bulk DivVar Analysis'!$I$60,"")</f>
        <v/>
      </c>
      <c r="H3470" s="338" t="str">
        <f>IF(ISNUMBER(E3470), IF(G3470&gt;'Bulk DivVar Analysis'!$J$62,"Pass","Fail"),"")</f>
        <v/>
      </c>
      <c r="I3470" s="338" t="str">
        <f t="shared" si="56"/>
        <v/>
      </c>
      <c r="J3470" s="339"/>
      <c r="K3470" s="339"/>
      <c r="L3470" s="339"/>
      <c r="M3470" s="339"/>
      <c r="N3470" s="339"/>
      <c r="O3470" s="339"/>
      <c r="P3470" s="339"/>
      <c r="Q3470" s="339"/>
    </row>
    <row r="3471" spans="1:17" ht="13.5" customHeight="1">
      <c r="A3471" s="481"/>
      <c r="B3471" s="481"/>
      <c r="C3471" s="481"/>
      <c r="D3471" s="481"/>
      <c r="E3471" s="481"/>
      <c r="F3471" s="339"/>
      <c r="G3471" s="340" t="str">
        <f>IF(ISNUMBER(E3471),E3471/'Bulk DivVar Analysis'!$I$60,"")</f>
        <v/>
      </c>
      <c r="H3471" s="338" t="str">
        <f>IF(ISNUMBER(E3471), IF(G3471&gt;'Bulk DivVar Analysis'!$J$62,"Pass","Fail"),"")</f>
        <v/>
      </c>
      <c r="I3471" s="338" t="str">
        <f t="shared" si="56"/>
        <v/>
      </c>
      <c r="J3471" s="339"/>
      <c r="K3471" s="339"/>
      <c r="L3471" s="339"/>
      <c r="M3471" s="339"/>
      <c r="N3471" s="339"/>
      <c r="O3471" s="339"/>
      <c r="P3471" s="339"/>
      <c r="Q3471" s="339"/>
    </row>
    <row r="3472" spans="1:17" ht="13.5" customHeight="1">
      <c r="A3472" s="481"/>
      <c r="B3472" s="481"/>
      <c r="C3472" s="481"/>
      <c r="D3472" s="481"/>
      <c r="E3472" s="481"/>
      <c r="F3472" s="339"/>
      <c r="G3472" s="340" t="str">
        <f>IF(ISNUMBER(E3472),E3472/'Bulk DivVar Analysis'!$I$60,"")</f>
        <v/>
      </c>
      <c r="H3472" s="338" t="str">
        <f>IF(ISNUMBER(E3472), IF(G3472&gt;'Bulk DivVar Analysis'!$J$62,"Pass","Fail"),"")</f>
        <v/>
      </c>
      <c r="I3472" s="338" t="str">
        <f t="shared" si="56"/>
        <v/>
      </c>
      <c r="J3472" s="339"/>
      <c r="K3472" s="339"/>
      <c r="L3472" s="339"/>
      <c r="M3472" s="339"/>
      <c r="N3472" s="339"/>
      <c r="O3472" s="339"/>
      <c r="P3472" s="339"/>
      <c r="Q3472" s="339"/>
    </row>
    <row r="3473" spans="1:17" ht="13.5" customHeight="1">
      <c r="A3473" s="481"/>
      <c r="B3473" s="481"/>
      <c r="C3473" s="481"/>
      <c r="D3473" s="481"/>
      <c r="E3473" s="481"/>
      <c r="F3473" s="339"/>
      <c r="G3473" s="340" t="str">
        <f>IF(ISNUMBER(E3473),E3473/'Bulk DivVar Analysis'!$I$60,"")</f>
        <v/>
      </c>
      <c r="H3473" s="338" t="str">
        <f>IF(ISNUMBER(E3473), IF(G3473&gt;'Bulk DivVar Analysis'!$J$62,"Pass","Fail"),"")</f>
        <v/>
      </c>
      <c r="I3473" s="338" t="str">
        <f t="shared" si="56"/>
        <v/>
      </c>
      <c r="J3473" s="339"/>
      <c r="K3473" s="339"/>
      <c r="L3473" s="339"/>
      <c r="M3473" s="339"/>
      <c r="N3473" s="339"/>
      <c r="O3473" s="339"/>
      <c r="P3473" s="339"/>
      <c r="Q3473" s="339"/>
    </row>
    <row r="3474" spans="1:17" ht="13.5" customHeight="1">
      <c r="A3474" s="481"/>
      <c r="B3474" s="481"/>
      <c r="C3474" s="481"/>
      <c r="D3474" s="481"/>
      <c r="E3474" s="481"/>
      <c r="F3474" s="339"/>
      <c r="G3474" s="340" t="str">
        <f>IF(ISNUMBER(E3474),E3474/'Bulk DivVar Analysis'!$I$60,"")</f>
        <v/>
      </c>
      <c r="H3474" s="338" t="str">
        <f>IF(ISNUMBER(E3474), IF(G3474&gt;'Bulk DivVar Analysis'!$J$62,"Pass","Fail"),"")</f>
        <v/>
      </c>
      <c r="I3474" s="338" t="str">
        <f t="shared" si="56"/>
        <v/>
      </c>
      <c r="J3474" s="339"/>
      <c r="K3474" s="339"/>
      <c r="L3474" s="339"/>
      <c r="M3474" s="339"/>
      <c r="N3474" s="339"/>
      <c r="O3474" s="339"/>
      <c r="P3474" s="339"/>
      <c r="Q3474" s="339"/>
    </row>
    <row r="3475" spans="1:17" ht="13.5" customHeight="1">
      <c r="A3475" s="481"/>
      <c r="B3475" s="481"/>
      <c r="C3475" s="481"/>
      <c r="D3475" s="481"/>
      <c r="E3475" s="481"/>
      <c r="F3475" s="339"/>
      <c r="G3475" s="340" t="str">
        <f>IF(ISNUMBER(E3475),E3475/'Bulk DivVar Analysis'!$I$60,"")</f>
        <v/>
      </c>
      <c r="H3475" s="338" t="str">
        <f>IF(ISNUMBER(E3475), IF(G3475&gt;'Bulk DivVar Analysis'!$J$62,"Pass","Fail"),"")</f>
        <v/>
      </c>
      <c r="I3475" s="338" t="str">
        <f t="shared" si="56"/>
        <v/>
      </c>
      <c r="J3475" s="339"/>
      <c r="K3475" s="339"/>
      <c r="L3475" s="339"/>
      <c r="M3475" s="339"/>
      <c r="N3475" s="339"/>
      <c r="O3475" s="339"/>
      <c r="P3475" s="339"/>
      <c r="Q3475" s="339"/>
    </row>
    <row r="3476" spans="1:17" ht="13.5" customHeight="1">
      <c r="A3476" s="481"/>
      <c r="B3476" s="481"/>
      <c r="C3476" s="481"/>
      <c r="D3476" s="481"/>
      <c r="E3476" s="481"/>
      <c r="F3476" s="339"/>
      <c r="G3476" s="340" t="str">
        <f>IF(ISNUMBER(E3476),E3476/'Bulk DivVar Analysis'!$I$60,"")</f>
        <v/>
      </c>
      <c r="H3476" s="338" t="str">
        <f>IF(ISNUMBER(E3476), IF(G3476&gt;'Bulk DivVar Analysis'!$J$62,"Pass","Fail"),"")</f>
        <v/>
      </c>
      <c r="I3476" s="338" t="str">
        <f t="shared" si="56"/>
        <v/>
      </c>
      <c r="J3476" s="339"/>
      <c r="K3476" s="339"/>
      <c r="L3476" s="339"/>
      <c r="M3476" s="339"/>
      <c r="N3476" s="339"/>
      <c r="O3476" s="339"/>
      <c r="P3476" s="339"/>
      <c r="Q3476" s="339"/>
    </row>
    <row r="3477" spans="1:17" ht="13.5" customHeight="1">
      <c r="A3477" s="481"/>
      <c r="B3477" s="481"/>
      <c r="C3477" s="481"/>
      <c r="D3477" s="481"/>
      <c r="E3477" s="481"/>
      <c r="F3477" s="339"/>
      <c r="G3477" s="340" t="str">
        <f>IF(ISNUMBER(E3477),E3477/'Bulk DivVar Analysis'!$I$60,"")</f>
        <v/>
      </c>
      <c r="H3477" s="338" t="str">
        <f>IF(ISNUMBER(E3477), IF(G3477&gt;'Bulk DivVar Analysis'!$J$62,"Pass","Fail"),"")</f>
        <v/>
      </c>
      <c r="I3477" s="338" t="str">
        <f t="shared" si="56"/>
        <v/>
      </c>
      <c r="J3477" s="339"/>
      <c r="K3477" s="339"/>
      <c r="L3477" s="339"/>
      <c r="M3477" s="339"/>
      <c r="N3477" s="339"/>
      <c r="O3477" s="339"/>
      <c r="P3477" s="339"/>
      <c r="Q3477" s="339"/>
    </row>
    <row r="3478" spans="1:17" ht="13.5" customHeight="1">
      <c r="A3478" s="481"/>
      <c r="B3478" s="481"/>
      <c r="C3478" s="481"/>
      <c r="D3478" s="481"/>
      <c r="E3478" s="481"/>
      <c r="F3478" s="339"/>
      <c r="G3478" s="340" t="str">
        <f>IF(ISNUMBER(E3478),E3478/'Bulk DivVar Analysis'!$I$60,"")</f>
        <v/>
      </c>
      <c r="H3478" s="338" t="str">
        <f>IF(ISNUMBER(E3478), IF(G3478&gt;'Bulk DivVar Analysis'!$J$62,"Pass","Fail"),"")</f>
        <v/>
      </c>
      <c r="I3478" s="338" t="str">
        <f t="shared" si="56"/>
        <v/>
      </c>
      <c r="J3478" s="339"/>
      <c r="K3478" s="339"/>
      <c r="L3478" s="339"/>
      <c r="M3478" s="339"/>
      <c r="N3478" s="339"/>
      <c r="O3478" s="339"/>
      <c r="P3478" s="339"/>
      <c r="Q3478" s="339"/>
    </row>
    <row r="3479" spans="1:17" ht="13.5" customHeight="1">
      <c r="A3479" s="481"/>
      <c r="B3479" s="481"/>
      <c r="C3479" s="481"/>
      <c r="D3479" s="481"/>
      <c r="E3479" s="481"/>
      <c r="F3479" s="339"/>
      <c r="G3479" s="340" t="str">
        <f>IF(ISNUMBER(E3479),E3479/'Bulk DivVar Analysis'!$I$60,"")</f>
        <v/>
      </c>
      <c r="H3479" s="338" t="str">
        <f>IF(ISNUMBER(E3479), IF(G3479&gt;'Bulk DivVar Analysis'!$J$62,"Pass","Fail"),"")</f>
        <v/>
      </c>
      <c r="I3479" s="338" t="str">
        <f t="shared" si="56"/>
        <v/>
      </c>
      <c r="J3479" s="339"/>
      <c r="K3479" s="339"/>
      <c r="L3479" s="339"/>
      <c r="M3479" s="339"/>
      <c r="N3479" s="339"/>
      <c r="O3479" s="339"/>
      <c r="P3479" s="339"/>
      <c r="Q3479" s="339"/>
    </row>
    <row r="3480" spans="1:17" ht="13.5" customHeight="1">
      <c r="A3480" s="481"/>
      <c r="B3480" s="481"/>
      <c r="C3480" s="481"/>
      <c r="D3480" s="481"/>
      <c r="E3480" s="481"/>
      <c r="F3480" s="339"/>
      <c r="G3480" s="340" t="str">
        <f>IF(ISNUMBER(E3480),E3480/'Bulk DivVar Analysis'!$I$60,"")</f>
        <v/>
      </c>
      <c r="H3480" s="338" t="str">
        <f>IF(ISNUMBER(E3480), IF(G3480&gt;'Bulk DivVar Analysis'!$J$62,"Pass","Fail"),"")</f>
        <v/>
      </c>
      <c r="I3480" s="338" t="str">
        <f t="shared" si="56"/>
        <v/>
      </c>
      <c r="J3480" s="339"/>
      <c r="K3480" s="339"/>
      <c r="L3480" s="339"/>
      <c r="M3480" s="339"/>
      <c r="N3480" s="339"/>
      <c r="O3480" s="339"/>
      <c r="P3480" s="339"/>
      <c r="Q3480" s="339"/>
    </row>
    <row r="3481" spans="1:17" ht="13.5" customHeight="1">
      <c r="A3481" s="481"/>
      <c r="B3481" s="481"/>
      <c r="C3481" s="481"/>
      <c r="D3481" s="481"/>
      <c r="E3481" s="481"/>
      <c r="F3481" s="339"/>
      <c r="G3481" s="340" t="str">
        <f>IF(ISNUMBER(E3481),E3481/'Bulk DivVar Analysis'!$I$60,"")</f>
        <v/>
      </c>
      <c r="H3481" s="338" t="str">
        <f>IF(ISNUMBER(E3481), IF(G3481&gt;'Bulk DivVar Analysis'!$J$62,"Pass","Fail"),"")</f>
        <v/>
      </c>
      <c r="I3481" s="338" t="str">
        <f t="shared" si="56"/>
        <v/>
      </c>
      <c r="J3481" s="339"/>
      <c r="K3481" s="339"/>
      <c r="L3481" s="339"/>
      <c r="M3481" s="339"/>
      <c r="N3481" s="339"/>
      <c r="O3481" s="339"/>
      <c r="P3481" s="339"/>
      <c r="Q3481" s="339"/>
    </row>
    <row r="3482" spans="1:17" ht="13.5" customHeight="1">
      <c r="A3482" s="481"/>
      <c r="B3482" s="481"/>
      <c r="C3482" s="481"/>
      <c r="D3482" s="481"/>
      <c r="E3482" s="481"/>
      <c r="F3482" s="339"/>
      <c r="G3482" s="340" t="str">
        <f>IF(ISNUMBER(E3482),E3482/'Bulk DivVar Analysis'!$I$60,"")</f>
        <v/>
      </c>
      <c r="H3482" s="338" t="str">
        <f>IF(ISNUMBER(E3482), IF(G3482&gt;'Bulk DivVar Analysis'!$J$62,"Pass","Fail"),"")</f>
        <v/>
      </c>
      <c r="I3482" s="338" t="str">
        <f t="shared" si="56"/>
        <v/>
      </c>
      <c r="J3482" s="339"/>
      <c r="K3482" s="339"/>
      <c r="L3482" s="339"/>
      <c r="M3482" s="339"/>
      <c r="N3482" s="339"/>
      <c r="O3482" s="339"/>
      <c r="P3482" s="339"/>
      <c r="Q3482" s="339"/>
    </row>
    <row r="3483" spans="1:17" ht="13.5" customHeight="1">
      <c r="A3483" s="481"/>
      <c r="B3483" s="481"/>
      <c r="C3483" s="481"/>
      <c r="D3483" s="481"/>
      <c r="E3483" s="481"/>
      <c r="F3483" s="339"/>
      <c r="G3483" s="340" t="str">
        <f>IF(ISNUMBER(E3483),E3483/'Bulk DivVar Analysis'!$I$60,"")</f>
        <v/>
      </c>
      <c r="H3483" s="338" t="str">
        <f>IF(ISNUMBER(E3483), IF(G3483&gt;'Bulk DivVar Analysis'!$J$62,"Pass","Fail"),"")</f>
        <v/>
      </c>
      <c r="I3483" s="338" t="str">
        <f t="shared" si="56"/>
        <v/>
      </c>
      <c r="J3483" s="339"/>
      <c r="K3483" s="339"/>
      <c r="L3483" s="339"/>
      <c r="M3483" s="339"/>
      <c r="N3483" s="339"/>
      <c r="O3483" s="339"/>
      <c r="P3483" s="339"/>
      <c r="Q3483" s="339"/>
    </row>
    <row r="3484" spans="1:17" ht="13.5" customHeight="1">
      <c r="A3484" s="481"/>
      <c r="B3484" s="481"/>
      <c r="C3484" s="481"/>
      <c r="D3484" s="481"/>
      <c r="E3484" s="481"/>
      <c r="F3484" s="339"/>
      <c r="G3484" s="340" t="str">
        <f>IF(ISNUMBER(E3484),E3484/'Bulk DivVar Analysis'!$I$60,"")</f>
        <v/>
      </c>
      <c r="H3484" s="338" t="str">
        <f>IF(ISNUMBER(E3484), IF(G3484&gt;'Bulk DivVar Analysis'!$J$62,"Pass","Fail"),"")</f>
        <v/>
      </c>
      <c r="I3484" s="338" t="str">
        <f t="shared" si="56"/>
        <v/>
      </c>
      <c r="J3484" s="339"/>
      <c r="K3484" s="339"/>
      <c r="L3484" s="339"/>
      <c r="M3484" s="339"/>
      <c r="N3484" s="339"/>
      <c r="O3484" s="339"/>
      <c r="P3484" s="339"/>
      <c r="Q3484" s="339"/>
    </row>
    <row r="3485" spans="1:17" ht="13.5" customHeight="1">
      <c r="A3485" s="481"/>
      <c r="B3485" s="481"/>
      <c r="C3485" s="481"/>
      <c r="D3485" s="481"/>
      <c r="E3485" s="481"/>
      <c r="F3485" s="339"/>
      <c r="G3485" s="340" t="str">
        <f>IF(ISNUMBER(E3485),E3485/'Bulk DivVar Analysis'!$I$60,"")</f>
        <v/>
      </c>
      <c r="H3485" s="338" t="str">
        <f>IF(ISNUMBER(E3485), IF(G3485&gt;'Bulk DivVar Analysis'!$J$62,"Pass","Fail"),"")</f>
        <v/>
      </c>
      <c r="I3485" s="338" t="str">
        <f t="shared" si="56"/>
        <v/>
      </c>
      <c r="J3485" s="339"/>
      <c r="K3485" s="339"/>
      <c r="L3485" s="339"/>
      <c r="M3485" s="339"/>
      <c r="N3485" s="339"/>
      <c r="O3485" s="339"/>
      <c r="P3485" s="339"/>
      <c r="Q3485" s="339"/>
    </row>
    <row r="3486" spans="1:17" ht="13.5" customHeight="1">
      <c r="A3486" s="481"/>
      <c r="B3486" s="481"/>
      <c r="C3486" s="481"/>
      <c r="D3486" s="481"/>
      <c r="E3486" s="481"/>
      <c r="F3486" s="339"/>
      <c r="G3486" s="340" t="str">
        <f>IF(ISNUMBER(E3486),E3486/'Bulk DivVar Analysis'!$I$60,"")</f>
        <v/>
      </c>
      <c r="H3486" s="338" t="str">
        <f>IF(ISNUMBER(E3486), IF(G3486&gt;'Bulk DivVar Analysis'!$J$62,"Pass","Fail"),"")</f>
        <v/>
      </c>
      <c r="I3486" s="338" t="str">
        <f t="shared" si="56"/>
        <v/>
      </c>
      <c r="J3486" s="339"/>
      <c r="K3486" s="339"/>
      <c r="L3486" s="339"/>
      <c r="M3486" s="339"/>
      <c r="N3486" s="339"/>
      <c r="O3486" s="339"/>
      <c r="P3486" s="339"/>
      <c r="Q3486" s="339"/>
    </row>
    <row r="3487" spans="1:17" ht="13.5" customHeight="1">
      <c r="A3487" s="481"/>
      <c r="B3487" s="481"/>
      <c r="C3487" s="481"/>
      <c r="D3487" s="481"/>
      <c r="E3487" s="481"/>
      <c r="F3487" s="339"/>
      <c r="G3487" s="340" t="str">
        <f>IF(ISNUMBER(E3487),E3487/'Bulk DivVar Analysis'!$I$60,"")</f>
        <v/>
      </c>
      <c r="H3487" s="338" t="str">
        <f>IF(ISNUMBER(E3487), IF(G3487&gt;'Bulk DivVar Analysis'!$J$62,"Pass","Fail"),"")</f>
        <v/>
      </c>
      <c r="I3487" s="338" t="str">
        <f t="shared" si="56"/>
        <v/>
      </c>
      <c r="J3487" s="339"/>
      <c r="K3487" s="339"/>
      <c r="L3487" s="339"/>
      <c r="M3487" s="339"/>
      <c r="N3487" s="339"/>
      <c r="O3487" s="339"/>
      <c r="P3487" s="339"/>
      <c r="Q3487" s="339"/>
    </row>
    <row r="3488" spans="1:17" ht="13.5" customHeight="1">
      <c r="A3488" s="481"/>
      <c r="B3488" s="481"/>
      <c r="C3488" s="481"/>
      <c r="D3488" s="481"/>
      <c r="E3488" s="481"/>
      <c r="F3488" s="339"/>
      <c r="G3488" s="340" t="str">
        <f>IF(ISNUMBER(E3488),E3488/'Bulk DivVar Analysis'!$I$60,"")</f>
        <v/>
      </c>
      <c r="H3488" s="338" t="str">
        <f>IF(ISNUMBER(E3488), IF(G3488&gt;'Bulk DivVar Analysis'!$J$62,"Pass","Fail"),"")</f>
        <v/>
      </c>
      <c r="I3488" s="338" t="str">
        <f t="shared" si="56"/>
        <v/>
      </c>
      <c r="J3488" s="339"/>
      <c r="K3488" s="339"/>
      <c r="L3488" s="339"/>
      <c r="M3488" s="339"/>
      <c r="N3488" s="339"/>
      <c r="O3488" s="339"/>
      <c r="P3488" s="339"/>
      <c r="Q3488" s="339"/>
    </row>
    <row r="3489" spans="1:17" ht="13.5" customHeight="1">
      <c r="A3489" s="481"/>
      <c r="B3489" s="481"/>
      <c r="C3489" s="481"/>
      <c r="D3489" s="481"/>
      <c r="E3489" s="481"/>
      <c r="F3489" s="339"/>
      <c r="G3489" s="340" t="str">
        <f>IF(ISNUMBER(E3489),E3489/'Bulk DivVar Analysis'!$I$60,"")</f>
        <v/>
      </c>
      <c r="H3489" s="338" t="str">
        <f>IF(ISNUMBER(E3489), IF(G3489&gt;'Bulk DivVar Analysis'!$J$62,"Pass","Fail"),"")</f>
        <v/>
      </c>
      <c r="I3489" s="338" t="str">
        <f t="shared" si="56"/>
        <v/>
      </c>
      <c r="J3489" s="339"/>
      <c r="K3489" s="339"/>
      <c r="L3489" s="339"/>
      <c r="M3489" s="339"/>
      <c r="N3489" s="339"/>
      <c r="O3489" s="339"/>
      <c r="P3489" s="339"/>
      <c r="Q3489" s="339"/>
    </row>
    <row r="3490" spans="1:17" ht="13.5" customHeight="1">
      <c r="A3490" s="481"/>
      <c r="B3490" s="481"/>
      <c r="C3490" s="481"/>
      <c r="D3490" s="481"/>
      <c r="E3490" s="481"/>
      <c r="F3490" s="339"/>
      <c r="G3490" s="340" t="str">
        <f>IF(ISNUMBER(E3490),E3490/'Bulk DivVar Analysis'!$I$60,"")</f>
        <v/>
      </c>
      <c r="H3490" s="338" t="str">
        <f>IF(ISNUMBER(E3490), IF(G3490&gt;'Bulk DivVar Analysis'!$J$62,"Pass","Fail"),"")</f>
        <v/>
      </c>
      <c r="I3490" s="338" t="str">
        <f t="shared" si="56"/>
        <v/>
      </c>
      <c r="J3490" s="339"/>
      <c r="K3490" s="339"/>
      <c r="L3490" s="339"/>
      <c r="M3490" s="339"/>
      <c r="N3490" s="339"/>
      <c r="O3490" s="339"/>
      <c r="P3490" s="339"/>
      <c r="Q3490" s="339"/>
    </row>
    <row r="3491" spans="1:17" ht="13.5" customHeight="1">
      <c r="A3491" s="481"/>
      <c r="B3491" s="481"/>
      <c r="C3491" s="481"/>
      <c r="D3491" s="481"/>
      <c r="E3491" s="481"/>
      <c r="F3491" s="339"/>
      <c r="G3491" s="340" t="str">
        <f>IF(ISNUMBER(E3491),E3491/'Bulk DivVar Analysis'!$I$60,"")</f>
        <v/>
      </c>
      <c r="H3491" s="338" t="str">
        <f>IF(ISNUMBER(E3491), IF(G3491&gt;'Bulk DivVar Analysis'!$J$62,"Pass","Fail"),"")</f>
        <v/>
      </c>
      <c r="I3491" s="338" t="str">
        <f t="shared" si="56"/>
        <v/>
      </c>
      <c r="J3491" s="339"/>
      <c r="K3491" s="339"/>
      <c r="L3491" s="339"/>
      <c r="M3491" s="339"/>
      <c r="N3491" s="339"/>
      <c r="O3491" s="339"/>
      <c r="P3491" s="339"/>
      <c r="Q3491" s="339"/>
    </row>
    <row r="3492" spans="1:17" ht="13.5" customHeight="1">
      <c r="A3492" s="481"/>
      <c r="B3492" s="481"/>
      <c r="C3492" s="481"/>
      <c r="D3492" s="481"/>
      <c r="E3492" s="481"/>
      <c r="F3492" s="339"/>
      <c r="G3492" s="340" t="str">
        <f>IF(ISNUMBER(E3492),E3492/'Bulk DivVar Analysis'!$I$60,"")</f>
        <v/>
      </c>
      <c r="H3492" s="338" t="str">
        <f>IF(ISNUMBER(E3492), IF(G3492&gt;'Bulk DivVar Analysis'!$J$62,"Pass","Fail"),"")</f>
        <v/>
      </c>
      <c r="I3492" s="338" t="str">
        <f t="shared" si="56"/>
        <v/>
      </c>
      <c r="J3492" s="339"/>
      <c r="K3492" s="339"/>
      <c r="L3492" s="339"/>
      <c r="M3492" s="339"/>
      <c r="N3492" s="339"/>
      <c r="O3492" s="339"/>
      <c r="P3492" s="339"/>
      <c r="Q3492" s="339"/>
    </row>
    <row r="3493" spans="1:17" ht="13.5" customHeight="1">
      <c r="A3493" s="481"/>
      <c r="B3493" s="481"/>
      <c r="C3493" s="481"/>
      <c r="D3493" s="481"/>
      <c r="E3493" s="481"/>
      <c r="F3493" s="339"/>
      <c r="G3493" s="340" t="str">
        <f>IF(ISNUMBER(E3493),E3493/'Bulk DivVar Analysis'!$I$60,"")</f>
        <v/>
      </c>
      <c r="H3493" s="338" t="str">
        <f>IF(ISNUMBER(E3493), IF(G3493&gt;'Bulk DivVar Analysis'!$J$62,"Pass","Fail"),"")</f>
        <v/>
      </c>
      <c r="I3493" s="338" t="str">
        <f t="shared" si="56"/>
        <v/>
      </c>
      <c r="J3493" s="339"/>
      <c r="K3493" s="339"/>
      <c r="L3493" s="339"/>
      <c r="M3493" s="339"/>
      <c r="N3493" s="339"/>
      <c r="O3493" s="339"/>
      <c r="P3493" s="339"/>
      <c r="Q3493" s="339"/>
    </row>
    <row r="3494" spans="1:17" ht="13.5" customHeight="1">
      <c r="A3494" s="481"/>
      <c r="B3494" s="481"/>
      <c r="C3494" s="481"/>
      <c r="D3494" s="481"/>
      <c r="E3494" s="481"/>
      <c r="F3494" s="339"/>
      <c r="G3494" s="340" t="str">
        <f>IF(ISNUMBER(E3494),E3494/'Bulk DivVar Analysis'!$I$60,"")</f>
        <v/>
      </c>
      <c r="H3494" s="338" t="str">
        <f>IF(ISNUMBER(E3494), IF(G3494&gt;'Bulk DivVar Analysis'!$J$62,"Pass","Fail"),"")</f>
        <v/>
      </c>
      <c r="I3494" s="338" t="str">
        <f t="shared" si="56"/>
        <v/>
      </c>
      <c r="J3494" s="339"/>
      <c r="K3494" s="339"/>
      <c r="L3494" s="339"/>
      <c r="M3494" s="339"/>
      <c r="N3494" s="339"/>
      <c r="O3494" s="339"/>
      <c r="P3494" s="339"/>
      <c r="Q3494" s="339"/>
    </row>
    <row r="3495" spans="1:17" ht="13.5" customHeight="1">
      <c r="A3495" s="481"/>
      <c r="B3495" s="481"/>
      <c r="C3495" s="481"/>
      <c r="D3495" s="481"/>
      <c r="E3495" s="481"/>
      <c r="F3495" s="339"/>
      <c r="G3495" s="340" t="str">
        <f>IF(ISNUMBER(E3495),E3495/'Bulk DivVar Analysis'!$I$60,"")</f>
        <v/>
      </c>
      <c r="H3495" s="338" t="str">
        <f>IF(ISNUMBER(E3495), IF(G3495&gt;'Bulk DivVar Analysis'!$J$62,"Pass","Fail"),"")</f>
        <v/>
      </c>
      <c r="I3495" s="338" t="str">
        <f t="shared" si="56"/>
        <v/>
      </c>
      <c r="J3495" s="339"/>
      <c r="K3495" s="339"/>
      <c r="L3495" s="339"/>
      <c r="M3495" s="339"/>
      <c r="N3495" s="339"/>
      <c r="O3495" s="339"/>
      <c r="P3495" s="339"/>
      <c r="Q3495" s="339"/>
    </row>
    <row r="3496" spans="1:17" ht="13.5" customHeight="1">
      <c r="A3496" s="481"/>
      <c r="B3496" s="481"/>
      <c r="C3496" s="481"/>
      <c r="D3496" s="481"/>
      <c r="E3496" s="481"/>
      <c r="F3496" s="339"/>
      <c r="G3496" s="340" t="str">
        <f>IF(ISNUMBER(E3496),E3496/'Bulk DivVar Analysis'!$I$60,"")</f>
        <v/>
      </c>
      <c r="H3496" s="338" t="str">
        <f>IF(ISNUMBER(E3496), IF(G3496&gt;'Bulk DivVar Analysis'!$J$62,"Pass","Fail"),"")</f>
        <v/>
      </c>
      <c r="I3496" s="338" t="str">
        <f t="shared" si="56"/>
        <v/>
      </c>
      <c r="J3496" s="339"/>
      <c r="K3496" s="339"/>
      <c r="L3496" s="339"/>
      <c r="M3496" s="339"/>
      <c r="N3496" s="339"/>
      <c r="O3496" s="339"/>
      <c r="P3496" s="339"/>
      <c r="Q3496" s="339"/>
    </row>
    <row r="3497" spans="1:17" ht="13.5" customHeight="1">
      <c r="A3497" s="481"/>
      <c r="B3497" s="481"/>
      <c r="C3497" s="481"/>
      <c r="D3497" s="481"/>
      <c r="E3497" s="481"/>
      <c r="F3497" s="339"/>
      <c r="G3497" s="340" t="str">
        <f>IF(ISNUMBER(E3497),E3497/'Bulk DivVar Analysis'!$I$60,"")</f>
        <v/>
      </c>
      <c r="H3497" s="338" t="str">
        <f>IF(ISNUMBER(E3497), IF(G3497&gt;'Bulk DivVar Analysis'!$J$62,"Pass","Fail"),"")</f>
        <v/>
      </c>
      <c r="I3497" s="338" t="str">
        <f t="shared" si="56"/>
        <v/>
      </c>
      <c r="J3497" s="339"/>
      <c r="K3497" s="339"/>
      <c r="L3497" s="339"/>
      <c r="M3497" s="339"/>
      <c r="N3497" s="339"/>
      <c r="O3497" s="339"/>
      <c r="P3497" s="339"/>
      <c r="Q3497" s="339"/>
    </row>
    <row r="3498" spans="1:17" ht="13.5" customHeight="1">
      <c r="A3498" s="481"/>
      <c r="B3498" s="481"/>
      <c r="C3498" s="481"/>
      <c r="D3498" s="481"/>
      <c r="E3498" s="481"/>
      <c r="F3498" s="339"/>
      <c r="G3498" s="340" t="str">
        <f>IF(ISNUMBER(E3498),E3498/'Bulk DivVar Analysis'!$I$60,"")</f>
        <v/>
      </c>
      <c r="H3498" s="338" t="str">
        <f>IF(ISNUMBER(E3498), IF(G3498&gt;'Bulk DivVar Analysis'!$J$62,"Pass","Fail"),"")</f>
        <v/>
      </c>
      <c r="I3498" s="338" t="str">
        <f t="shared" si="56"/>
        <v/>
      </c>
      <c r="J3498" s="339"/>
      <c r="K3498" s="339"/>
      <c r="L3498" s="339"/>
      <c r="M3498" s="339"/>
      <c r="N3498" s="339"/>
      <c r="O3498" s="339"/>
      <c r="P3498" s="339"/>
      <c r="Q3498" s="339"/>
    </row>
    <row r="3499" spans="1:17" ht="13.5" customHeight="1">
      <c r="A3499" s="481"/>
      <c r="B3499" s="481"/>
      <c r="C3499" s="481"/>
      <c r="D3499" s="481"/>
      <c r="E3499" s="481"/>
      <c r="F3499" s="339"/>
      <c r="G3499" s="340" t="str">
        <f>IF(ISNUMBER(E3499),E3499/'Bulk DivVar Analysis'!$I$60,"")</f>
        <v/>
      </c>
      <c r="H3499" s="338" t="str">
        <f>IF(ISNUMBER(E3499), IF(G3499&gt;'Bulk DivVar Analysis'!$J$62,"Pass","Fail"),"")</f>
        <v/>
      </c>
      <c r="I3499" s="338" t="str">
        <f t="shared" si="56"/>
        <v/>
      </c>
      <c r="J3499" s="339"/>
      <c r="K3499" s="339"/>
      <c r="L3499" s="339"/>
      <c r="M3499" s="339"/>
      <c r="N3499" s="339"/>
      <c r="O3499" s="339"/>
      <c r="P3499" s="339"/>
      <c r="Q3499" s="339"/>
    </row>
    <row r="3500" spans="1:17" ht="13.5" customHeight="1">
      <c r="A3500" s="481"/>
      <c r="B3500" s="481"/>
      <c r="C3500" s="481"/>
      <c r="D3500" s="481"/>
      <c r="E3500" s="481"/>
      <c r="F3500" s="339"/>
      <c r="G3500" s="340" t="str">
        <f>IF(ISNUMBER(E3500),E3500/'Bulk DivVar Analysis'!$I$60,"")</f>
        <v/>
      </c>
      <c r="H3500" s="338" t="str">
        <f>IF(ISNUMBER(E3500), IF(G3500&gt;'Bulk DivVar Analysis'!$J$62,"Pass","Fail"),"")</f>
        <v/>
      </c>
      <c r="I3500" s="338" t="str">
        <f t="shared" si="56"/>
        <v/>
      </c>
      <c r="J3500" s="339"/>
      <c r="K3500" s="339"/>
      <c r="L3500" s="339"/>
      <c r="M3500" s="339"/>
      <c r="N3500" s="339"/>
      <c r="O3500" s="339"/>
      <c r="P3500" s="339"/>
      <c r="Q3500" s="339"/>
    </row>
    <row r="3501" spans="1:17" ht="13.5" customHeight="1">
      <c r="A3501" s="481"/>
      <c r="B3501" s="481"/>
      <c r="C3501" s="481"/>
      <c r="D3501" s="481"/>
      <c r="E3501" s="481"/>
      <c r="F3501" s="339"/>
      <c r="G3501" s="340" t="str">
        <f>IF(ISNUMBER(E3501),E3501/'Bulk DivVar Analysis'!$I$60,"")</f>
        <v/>
      </c>
      <c r="H3501" s="338" t="str">
        <f>IF(ISNUMBER(E3501), IF(G3501&gt;'Bulk DivVar Analysis'!$J$62,"Pass","Fail"),"")</f>
        <v/>
      </c>
      <c r="I3501" s="338" t="str">
        <f t="shared" si="56"/>
        <v/>
      </c>
      <c r="J3501" s="339"/>
      <c r="K3501" s="339"/>
      <c r="L3501" s="339"/>
      <c r="M3501" s="339"/>
      <c r="N3501" s="339"/>
      <c r="O3501" s="339"/>
      <c r="P3501" s="339"/>
      <c r="Q3501" s="339"/>
    </row>
    <row r="3502" spans="1:17" ht="13.5" customHeight="1">
      <c r="A3502" s="481"/>
      <c r="B3502" s="481"/>
      <c r="C3502" s="481"/>
      <c r="D3502" s="481"/>
      <c r="E3502" s="481"/>
      <c r="F3502" s="339"/>
      <c r="G3502" s="340" t="str">
        <f>IF(ISNUMBER(E3502),E3502/'Bulk DivVar Analysis'!$I$60,"")</f>
        <v/>
      </c>
      <c r="H3502" s="338" t="str">
        <f>IF(ISNUMBER(E3502), IF(G3502&gt;'Bulk DivVar Analysis'!$J$62,"Pass","Fail"),"")</f>
        <v/>
      </c>
      <c r="I3502" s="338" t="str">
        <f t="shared" si="56"/>
        <v/>
      </c>
      <c r="J3502" s="339"/>
      <c r="K3502" s="339"/>
      <c r="L3502" s="339"/>
      <c r="M3502" s="339"/>
      <c r="N3502" s="339"/>
      <c r="O3502" s="339"/>
      <c r="P3502" s="339"/>
      <c r="Q3502" s="339"/>
    </row>
    <row r="3503" spans="1:17" ht="13.5" customHeight="1">
      <c r="A3503" s="481"/>
      <c r="B3503" s="481"/>
      <c r="C3503" s="481"/>
      <c r="D3503" s="481"/>
      <c r="E3503" s="481"/>
      <c r="F3503" s="339"/>
      <c r="G3503" s="340" t="str">
        <f>IF(ISNUMBER(E3503),E3503/'Bulk DivVar Analysis'!$I$60,"")</f>
        <v/>
      </c>
      <c r="H3503" s="338" t="str">
        <f>IF(ISNUMBER(E3503), IF(G3503&gt;'Bulk DivVar Analysis'!$J$62,"Pass","Fail"),"")</f>
        <v/>
      </c>
      <c r="I3503" s="338" t="str">
        <f t="shared" si="56"/>
        <v/>
      </c>
      <c r="J3503" s="339"/>
      <c r="K3503" s="339"/>
      <c r="L3503" s="339"/>
      <c r="M3503" s="339"/>
      <c r="N3503" s="339"/>
      <c r="O3503" s="339"/>
      <c r="P3503" s="339"/>
      <c r="Q3503" s="339"/>
    </row>
    <row r="3504" spans="1:17" ht="13.5" customHeight="1">
      <c r="A3504" s="481"/>
      <c r="B3504" s="481"/>
      <c r="C3504" s="481"/>
      <c r="D3504" s="481"/>
      <c r="E3504" s="481"/>
      <c r="F3504" s="339"/>
      <c r="G3504" s="340" t="str">
        <f>IF(ISNUMBER(E3504),E3504/'Bulk DivVar Analysis'!$I$60,"")</f>
        <v/>
      </c>
      <c r="H3504" s="338" t="str">
        <f>IF(ISNUMBER(E3504), IF(G3504&gt;'Bulk DivVar Analysis'!$J$62,"Pass","Fail"),"")</f>
        <v/>
      </c>
      <c r="I3504" s="338" t="str">
        <f t="shared" si="56"/>
        <v/>
      </c>
      <c r="J3504" s="339"/>
      <c r="K3504" s="339"/>
      <c r="L3504" s="339"/>
      <c r="M3504" s="339"/>
      <c r="N3504" s="339"/>
      <c r="O3504" s="339"/>
      <c r="P3504" s="339"/>
      <c r="Q3504" s="339"/>
    </row>
    <row r="3505" spans="1:17" ht="13.5" customHeight="1">
      <c r="A3505" s="481"/>
      <c r="B3505" s="481"/>
      <c r="C3505" s="481"/>
      <c r="D3505" s="481"/>
      <c r="E3505" s="481"/>
      <c r="F3505" s="339"/>
      <c r="G3505" s="340" t="str">
        <f>IF(ISNUMBER(E3505),E3505/'Bulk DivVar Analysis'!$I$60,"")</f>
        <v/>
      </c>
      <c r="H3505" s="338" t="str">
        <f>IF(ISNUMBER(E3505), IF(G3505&gt;'Bulk DivVar Analysis'!$J$62,"Pass","Fail"),"")</f>
        <v/>
      </c>
      <c r="I3505" s="338" t="str">
        <f t="shared" si="56"/>
        <v/>
      </c>
      <c r="J3505" s="339"/>
      <c r="K3505" s="339"/>
      <c r="L3505" s="339"/>
      <c r="M3505" s="339"/>
      <c r="N3505" s="339"/>
      <c r="O3505" s="339"/>
      <c r="P3505" s="339"/>
      <c r="Q3505" s="339"/>
    </row>
    <row r="3506" spans="1:17" ht="13.5" customHeight="1">
      <c r="A3506" s="481"/>
      <c r="B3506" s="481"/>
      <c r="C3506" s="481"/>
      <c r="D3506" s="481"/>
      <c r="E3506" s="481"/>
      <c r="F3506" s="339"/>
      <c r="G3506" s="340" t="str">
        <f>IF(ISNUMBER(E3506),E3506/'Bulk DivVar Analysis'!$I$60,"")</f>
        <v/>
      </c>
      <c r="H3506" s="338" t="str">
        <f>IF(ISNUMBER(E3506), IF(G3506&gt;'Bulk DivVar Analysis'!$J$62,"Pass","Fail"),"")</f>
        <v/>
      </c>
      <c r="I3506" s="338" t="str">
        <f t="shared" si="56"/>
        <v/>
      </c>
      <c r="J3506" s="339"/>
      <c r="K3506" s="339"/>
      <c r="L3506" s="339"/>
      <c r="M3506" s="339"/>
      <c r="N3506" s="339"/>
      <c r="O3506" s="339"/>
      <c r="P3506" s="339"/>
      <c r="Q3506" s="339"/>
    </row>
    <row r="3507" spans="1:17" ht="13.5" customHeight="1">
      <c r="A3507" s="481"/>
      <c r="B3507" s="481"/>
      <c r="C3507" s="481"/>
      <c r="D3507" s="481"/>
      <c r="E3507" s="481"/>
      <c r="F3507" s="339"/>
      <c r="G3507" s="340" t="str">
        <f>IF(ISNUMBER(E3507),E3507/'Bulk DivVar Analysis'!$I$60,"")</f>
        <v/>
      </c>
      <c r="H3507" s="338" t="str">
        <f>IF(ISNUMBER(E3507), IF(G3507&gt;'Bulk DivVar Analysis'!$J$62,"Pass","Fail"),"")</f>
        <v/>
      </c>
      <c r="I3507" s="338" t="str">
        <f t="shared" si="56"/>
        <v/>
      </c>
      <c r="J3507" s="339"/>
      <c r="K3507" s="339"/>
      <c r="L3507" s="339"/>
      <c r="M3507" s="339"/>
      <c r="N3507" s="339"/>
      <c r="O3507" s="339"/>
      <c r="P3507" s="339"/>
      <c r="Q3507" s="339"/>
    </row>
    <row r="3508" spans="1:17" ht="13.5" customHeight="1">
      <c r="A3508" s="481"/>
      <c r="B3508" s="481"/>
      <c r="C3508" s="481"/>
      <c r="D3508" s="481"/>
      <c r="E3508" s="481"/>
      <c r="F3508" s="339"/>
      <c r="G3508" s="340" t="str">
        <f>IF(ISNUMBER(E3508),E3508/'Bulk DivVar Analysis'!$I$60,"")</f>
        <v/>
      </c>
      <c r="H3508" s="338" t="str">
        <f>IF(ISNUMBER(E3508), IF(G3508&gt;'Bulk DivVar Analysis'!$J$62,"Pass","Fail"),"")</f>
        <v/>
      </c>
      <c r="I3508" s="338" t="str">
        <f t="shared" si="56"/>
        <v/>
      </c>
      <c r="J3508" s="339"/>
      <c r="K3508" s="339"/>
      <c r="L3508" s="339"/>
      <c r="M3508" s="339"/>
      <c r="N3508" s="339"/>
      <c r="O3508" s="339"/>
      <c r="P3508" s="339"/>
      <c r="Q3508" s="339"/>
    </row>
    <row r="3509" spans="1:17" ht="13.5" customHeight="1">
      <c r="A3509" s="481"/>
      <c r="B3509" s="481"/>
      <c r="C3509" s="481"/>
      <c r="D3509" s="481"/>
      <c r="E3509" s="481"/>
      <c r="F3509" s="339"/>
      <c r="G3509" s="340" t="str">
        <f>IF(ISNUMBER(E3509),E3509/'Bulk DivVar Analysis'!$I$60,"")</f>
        <v/>
      </c>
      <c r="H3509" s="338" t="str">
        <f>IF(ISNUMBER(E3509), IF(G3509&gt;'Bulk DivVar Analysis'!$J$62,"Pass","Fail"),"")</f>
        <v/>
      </c>
      <c r="I3509" s="338" t="str">
        <f t="shared" si="56"/>
        <v/>
      </c>
      <c r="J3509" s="339"/>
      <c r="K3509" s="339"/>
      <c r="L3509" s="339"/>
      <c r="M3509" s="339"/>
      <c r="N3509" s="339"/>
      <c r="O3509" s="339"/>
      <c r="P3509" s="339"/>
      <c r="Q3509" s="339"/>
    </row>
    <row r="3510" spans="1:17" ht="13.5" customHeight="1">
      <c r="A3510" s="481"/>
      <c r="B3510" s="481"/>
      <c r="C3510" s="481"/>
      <c r="D3510" s="481"/>
      <c r="E3510" s="481"/>
      <c r="F3510" s="339"/>
      <c r="G3510" s="340" t="str">
        <f>IF(ISNUMBER(E3510),E3510/'Bulk DivVar Analysis'!$I$60,"")</f>
        <v/>
      </c>
      <c r="H3510" s="338" t="str">
        <f>IF(ISNUMBER(E3510), IF(G3510&gt;'Bulk DivVar Analysis'!$J$62,"Pass","Fail"),"")</f>
        <v/>
      </c>
      <c r="I3510" s="338" t="str">
        <f t="shared" si="56"/>
        <v/>
      </c>
      <c r="J3510" s="339"/>
      <c r="K3510" s="339"/>
      <c r="L3510" s="339"/>
      <c r="M3510" s="339"/>
      <c r="N3510" s="339"/>
      <c r="O3510" s="339"/>
      <c r="P3510" s="339"/>
      <c r="Q3510" s="339"/>
    </row>
    <row r="3511" spans="1:17" ht="13.5" customHeight="1">
      <c r="A3511" s="481"/>
      <c r="B3511" s="481"/>
      <c r="C3511" s="481"/>
      <c r="D3511" s="481"/>
      <c r="E3511" s="481"/>
      <c r="F3511" s="339"/>
      <c r="G3511" s="340" t="str">
        <f>IF(ISNUMBER(E3511),E3511/'Bulk DivVar Analysis'!$I$60,"")</f>
        <v/>
      </c>
      <c r="H3511" s="338" t="str">
        <f>IF(ISNUMBER(E3511), IF(G3511&gt;'Bulk DivVar Analysis'!$J$62,"Pass","Fail"),"")</f>
        <v/>
      </c>
      <c r="I3511" s="338" t="str">
        <f t="shared" si="56"/>
        <v/>
      </c>
      <c r="J3511" s="339"/>
      <c r="K3511" s="339"/>
      <c r="L3511" s="339"/>
      <c r="M3511" s="339"/>
      <c r="N3511" s="339"/>
      <c r="O3511" s="339"/>
      <c r="P3511" s="339"/>
      <c r="Q3511" s="339"/>
    </row>
    <row r="3512" spans="1:17" ht="13.5" customHeight="1">
      <c r="A3512" s="481"/>
      <c r="B3512" s="481"/>
      <c r="C3512" s="481"/>
      <c r="D3512" s="481"/>
      <c r="E3512" s="481"/>
      <c r="F3512" s="339"/>
      <c r="G3512" s="340" t="str">
        <f>IF(ISNUMBER(E3512),E3512/'Bulk DivVar Analysis'!$I$60,"")</f>
        <v/>
      </c>
      <c r="H3512" s="338" t="str">
        <f>IF(ISNUMBER(E3512), IF(G3512&gt;'Bulk DivVar Analysis'!$J$62,"Pass","Fail"),"")</f>
        <v/>
      </c>
      <c r="I3512" s="338" t="str">
        <f t="shared" si="56"/>
        <v/>
      </c>
      <c r="J3512" s="339"/>
      <c r="K3512" s="339"/>
      <c r="L3512" s="339"/>
      <c r="M3512" s="339"/>
      <c r="N3512" s="339"/>
      <c r="O3512" s="339"/>
      <c r="P3512" s="339"/>
      <c r="Q3512" s="339"/>
    </row>
    <row r="3513" spans="1:17" ht="13.5" customHeight="1">
      <c r="A3513" s="481"/>
      <c r="B3513" s="481"/>
      <c r="C3513" s="481"/>
      <c r="D3513" s="481"/>
      <c r="E3513" s="481"/>
      <c r="F3513" s="339"/>
      <c r="G3513" s="340" t="str">
        <f>IF(ISNUMBER(E3513),E3513/'Bulk DivVar Analysis'!$I$60,"")</f>
        <v/>
      </c>
      <c r="H3513" s="338" t="str">
        <f>IF(ISNUMBER(E3513), IF(G3513&gt;'Bulk DivVar Analysis'!$J$62,"Pass","Fail"),"")</f>
        <v/>
      </c>
      <c r="I3513" s="338" t="str">
        <f t="shared" si="56"/>
        <v/>
      </c>
      <c r="J3513" s="339"/>
      <c r="K3513" s="339"/>
      <c r="L3513" s="339"/>
      <c r="M3513" s="339"/>
      <c r="N3513" s="339"/>
      <c r="O3513" s="339"/>
      <c r="P3513" s="339"/>
      <c r="Q3513" s="339"/>
    </row>
    <row r="3514" spans="1:17" ht="13.5" customHeight="1">
      <c r="A3514" s="481"/>
      <c r="B3514" s="481"/>
      <c r="C3514" s="481"/>
      <c r="D3514" s="481"/>
      <c r="E3514" s="481"/>
      <c r="F3514" s="339"/>
      <c r="G3514" s="340" t="str">
        <f>IF(ISNUMBER(E3514),E3514/'Bulk DivVar Analysis'!$I$60,"")</f>
        <v/>
      </c>
      <c r="H3514" s="338" t="str">
        <f>IF(ISNUMBER(E3514), IF(G3514&gt;'Bulk DivVar Analysis'!$J$62,"Pass","Fail"),"")</f>
        <v/>
      </c>
      <c r="I3514" s="338" t="str">
        <f t="shared" si="56"/>
        <v/>
      </c>
      <c r="J3514" s="339"/>
      <c r="K3514" s="339"/>
      <c r="L3514" s="339"/>
      <c r="M3514" s="339"/>
      <c r="N3514" s="339"/>
      <c r="O3514" s="339"/>
      <c r="P3514" s="339"/>
      <c r="Q3514" s="339"/>
    </row>
    <row r="3515" spans="1:17" ht="13.5" customHeight="1">
      <c r="A3515" s="481"/>
      <c r="B3515" s="481"/>
      <c r="C3515" s="481"/>
      <c r="D3515" s="481"/>
      <c r="E3515" s="481"/>
      <c r="F3515" s="339"/>
      <c r="G3515" s="340" t="str">
        <f>IF(ISNUMBER(E3515),E3515/'Bulk DivVar Analysis'!$I$60,"")</f>
        <v/>
      </c>
      <c r="H3515" s="338" t="str">
        <f>IF(ISNUMBER(E3515), IF(G3515&gt;'Bulk DivVar Analysis'!$J$62,"Pass","Fail"),"")</f>
        <v/>
      </c>
      <c r="I3515" s="338" t="str">
        <f t="shared" si="56"/>
        <v/>
      </c>
      <c r="J3515" s="339"/>
      <c r="K3515" s="339"/>
      <c r="L3515" s="339"/>
      <c r="M3515" s="339"/>
      <c r="N3515" s="339"/>
      <c r="O3515" s="339"/>
      <c r="P3515" s="339"/>
      <c r="Q3515" s="339"/>
    </row>
    <row r="3516" spans="1:17" ht="13.5" customHeight="1">
      <c r="A3516" s="481"/>
      <c r="B3516" s="481"/>
      <c r="C3516" s="481"/>
      <c r="D3516" s="481"/>
      <c r="E3516" s="481"/>
      <c r="F3516" s="339"/>
      <c r="G3516" s="340" t="str">
        <f>IF(ISNUMBER(E3516),E3516/'Bulk DivVar Analysis'!$I$60,"")</f>
        <v/>
      </c>
      <c r="H3516" s="338" t="str">
        <f>IF(ISNUMBER(E3516), IF(G3516&gt;'Bulk DivVar Analysis'!$J$62,"Pass","Fail"),"")</f>
        <v/>
      </c>
      <c r="I3516" s="338" t="str">
        <f t="shared" si="56"/>
        <v/>
      </c>
      <c r="J3516" s="339"/>
      <c r="K3516" s="339"/>
      <c r="L3516" s="339"/>
      <c r="M3516" s="339"/>
      <c r="N3516" s="339"/>
      <c r="O3516" s="339"/>
      <c r="P3516" s="339"/>
      <c r="Q3516" s="339"/>
    </row>
    <row r="3517" spans="1:17" ht="13.5" customHeight="1">
      <c r="A3517" s="481"/>
      <c r="B3517" s="481"/>
      <c r="C3517" s="481"/>
      <c r="D3517" s="481"/>
      <c r="E3517" s="481"/>
      <c r="F3517" s="339"/>
      <c r="G3517" s="340" t="str">
        <f>IF(ISNUMBER(E3517),E3517/'Bulk DivVar Analysis'!$I$60,"")</f>
        <v/>
      </c>
      <c r="H3517" s="338" t="str">
        <f>IF(ISNUMBER(E3517), IF(G3517&gt;'Bulk DivVar Analysis'!$J$62,"Pass","Fail"),"")</f>
        <v/>
      </c>
      <c r="I3517" s="338" t="str">
        <f t="shared" si="56"/>
        <v/>
      </c>
      <c r="J3517" s="339"/>
      <c r="K3517" s="339"/>
      <c r="L3517" s="339"/>
      <c r="M3517" s="339"/>
      <c r="N3517" s="339"/>
      <c r="O3517" s="339"/>
      <c r="P3517" s="339"/>
      <c r="Q3517" s="339"/>
    </row>
    <row r="3518" spans="1:17" ht="13.5" customHeight="1">
      <c r="A3518" s="481"/>
      <c r="B3518" s="481"/>
      <c r="C3518" s="481"/>
      <c r="D3518" s="481"/>
      <c r="E3518" s="481"/>
      <c r="F3518" s="339"/>
      <c r="G3518" s="340" t="str">
        <f>IF(ISNUMBER(E3518),E3518/'Bulk DivVar Analysis'!$I$60,"")</f>
        <v/>
      </c>
      <c r="H3518" s="338" t="str">
        <f>IF(ISNUMBER(E3518), IF(G3518&gt;'Bulk DivVar Analysis'!$J$62,"Pass","Fail"),"")</f>
        <v/>
      </c>
      <c r="I3518" s="338" t="str">
        <f t="shared" si="56"/>
        <v/>
      </c>
      <c r="J3518" s="339"/>
      <c r="K3518" s="339"/>
      <c r="L3518" s="339"/>
      <c r="M3518" s="339"/>
      <c r="N3518" s="339"/>
      <c r="O3518" s="339"/>
      <c r="P3518" s="339"/>
      <c r="Q3518" s="339"/>
    </row>
    <row r="3519" spans="1:17" ht="13.5" customHeight="1">
      <c r="A3519" s="481"/>
      <c r="B3519" s="481"/>
      <c r="C3519" s="481"/>
      <c r="D3519" s="481"/>
      <c r="E3519" s="481"/>
      <c r="F3519" s="339"/>
      <c r="G3519" s="340" t="str">
        <f>IF(ISNUMBER(E3519),E3519/'Bulk DivVar Analysis'!$I$60,"")</f>
        <v/>
      </c>
      <c r="H3519" s="338" t="str">
        <f>IF(ISNUMBER(E3519), IF(G3519&gt;'Bulk DivVar Analysis'!$J$62,"Pass","Fail"),"")</f>
        <v/>
      </c>
      <c r="I3519" s="338" t="str">
        <f t="shared" si="56"/>
        <v/>
      </c>
      <c r="J3519" s="339"/>
      <c r="K3519" s="339"/>
      <c r="L3519" s="339"/>
      <c r="M3519" s="339"/>
      <c r="N3519" s="339"/>
      <c r="O3519" s="339"/>
      <c r="P3519" s="339"/>
      <c r="Q3519" s="339"/>
    </row>
    <row r="3520" spans="1:17" ht="13.5" customHeight="1">
      <c r="A3520" s="481"/>
      <c r="B3520" s="481"/>
      <c r="C3520" s="481"/>
      <c r="D3520" s="481"/>
      <c r="E3520" s="481"/>
      <c r="F3520" s="339"/>
      <c r="G3520" s="340" t="str">
        <f>IF(ISNUMBER(E3520),E3520/'Bulk DivVar Analysis'!$I$60,"")</f>
        <v/>
      </c>
      <c r="H3520" s="338" t="str">
        <f>IF(ISNUMBER(E3520), IF(G3520&gt;'Bulk DivVar Analysis'!$J$62,"Pass","Fail"),"")</f>
        <v/>
      </c>
      <c r="I3520" s="338" t="str">
        <f t="shared" si="56"/>
        <v/>
      </c>
      <c r="J3520" s="339"/>
      <c r="K3520" s="339"/>
      <c r="L3520" s="339"/>
      <c r="M3520" s="339"/>
      <c r="N3520" s="339"/>
      <c r="O3520" s="339"/>
      <c r="P3520" s="339"/>
      <c r="Q3520" s="339"/>
    </row>
    <row r="3521" spans="1:17" ht="13.5" customHeight="1">
      <c r="A3521" s="481"/>
      <c r="B3521" s="481"/>
      <c r="C3521" s="481"/>
      <c r="D3521" s="481"/>
      <c r="E3521" s="481"/>
      <c r="F3521" s="339"/>
      <c r="G3521" s="340" t="str">
        <f>IF(ISNUMBER(E3521),E3521/'Bulk DivVar Analysis'!$I$60,"")</f>
        <v/>
      </c>
      <c r="H3521" s="338" t="str">
        <f>IF(ISNUMBER(E3521), IF(G3521&gt;'Bulk DivVar Analysis'!$J$62,"Pass","Fail"),"")</f>
        <v/>
      </c>
      <c r="I3521" s="338" t="str">
        <f t="shared" si="56"/>
        <v/>
      </c>
      <c r="J3521" s="339"/>
      <c r="K3521" s="339"/>
      <c r="L3521" s="339"/>
      <c r="M3521" s="339"/>
      <c r="N3521" s="339"/>
      <c r="O3521" s="339"/>
      <c r="P3521" s="339"/>
      <c r="Q3521" s="339"/>
    </row>
    <row r="3522" spans="1:17" ht="13.5" customHeight="1">
      <c r="A3522" s="481"/>
      <c r="B3522" s="481"/>
      <c r="C3522" s="481"/>
      <c r="D3522" s="481"/>
      <c r="E3522" s="481"/>
      <c r="F3522" s="339"/>
      <c r="G3522" s="340" t="str">
        <f>IF(ISNUMBER(E3522),E3522/'Bulk DivVar Analysis'!$I$60,"")</f>
        <v/>
      </c>
      <c r="H3522" s="338" t="str">
        <f>IF(ISNUMBER(E3522), IF(G3522&gt;'Bulk DivVar Analysis'!$J$62,"Pass","Fail"),"")</f>
        <v/>
      </c>
      <c r="I3522" s="338" t="str">
        <f t="shared" si="56"/>
        <v/>
      </c>
      <c r="J3522" s="339"/>
      <c r="K3522" s="339"/>
      <c r="L3522" s="339"/>
      <c r="M3522" s="339"/>
      <c r="N3522" s="339"/>
      <c r="O3522" s="339"/>
      <c r="P3522" s="339"/>
      <c r="Q3522" s="339"/>
    </row>
    <row r="3523" spans="1:17" ht="13.5" customHeight="1">
      <c r="A3523" s="481"/>
      <c r="B3523" s="481"/>
      <c r="C3523" s="481"/>
      <c r="D3523" s="481"/>
      <c r="E3523" s="481"/>
      <c r="F3523" s="339"/>
      <c r="G3523" s="340" t="str">
        <f>IF(ISNUMBER(E3523),E3523/'Bulk DivVar Analysis'!$I$60,"")</f>
        <v/>
      </c>
      <c r="H3523" s="338" t="str">
        <f>IF(ISNUMBER(E3523), IF(G3523&gt;'Bulk DivVar Analysis'!$J$62,"Pass","Fail"),"")</f>
        <v/>
      </c>
      <c r="I3523" s="338" t="str">
        <f t="shared" ref="I3523:I3586" si="57">_xlfn.TEXTJOIN("_",TRUE,B3523,C3523)</f>
        <v/>
      </c>
      <c r="J3523" s="339"/>
      <c r="K3523" s="339"/>
      <c r="L3523" s="339"/>
      <c r="M3523" s="339"/>
      <c r="N3523" s="339"/>
      <c r="O3523" s="339"/>
      <c r="P3523" s="339"/>
      <c r="Q3523" s="339"/>
    </row>
    <row r="3524" spans="1:17" ht="13.5" customHeight="1">
      <c r="A3524" s="481"/>
      <c r="B3524" s="481"/>
      <c r="C3524" s="481"/>
      <c r="D3524" s="481"/>
      <c r="E3524" s="481"/>
      <c r="F3524" s="339"/>
      <c r="G3524" s="340" t="str">
        <f>IF(ISNUMBER(E3524),E3524/'Bulk DivVar Analysis'!$I$60,"")</f>
        <v/>
      </c>
      <c r="H3524" s="338" t="str">
        <f>IF(ISNUMBER(E3524), IF(G3524&gt;'Bulk DivVar Analysis'!$J$62,"Pass","Fail"),"")</f>
        <v/>
      </c>
      <c r="I3524" s="338" t="str">
        <f t="shared" si="57"/>
        <v/>
      </c>
      <c r="J3524" s="339"/>
      <c r="K3524" s="339"/>
      <c r="L3524" s="339"/>
      <c r="M3524" s="339"/>
      <c r="N3524" s="339"/>
      <c r="O3524" s="339"/>
      <c r="P3524" s="339"/>
      <c r="Q3524" s="339"/>
    </row>
    <row r="3525" spans="1:17" ht="13.5" customHeight="1">
      <c r="A3525" s="481"/>
      <c r="B3525" s="481"/>
      <c r="C3525" s="481"/>
      <c r="D3525" s="481"/>
      <c r="E3525" s="481"/>
      <c r="F3525" s="339"/>
      <c r="G3525" s="340" t="str">
        <f>IF(ISNUMBER(E3525),E3525/'Bulk DivVar Analysis'!$I$60,"")</f>
        <v/>
      </c>
      <c r="H3525" s="338" t="str">
        <f>IF(ISNUMBER(E3525), IF(G3525&gt;'Bulk DivVar Analysis'!$J$62,"Pass","Fail"),"")</f>
        <v/>
      </c>
      <c r="I3525" s="338" t="str">
        <f t="shared" si="57"/>
        <v/>
      </c>
      <c r="J3525" s="339"/>
      <c r="K3525" s="339"/>
      <c r="L3525" s="339"/>
      <c r="M3525" s="339"/>
      <c r="N3525" s="339"/>
      <c r="O3525" s="339"/>
      <c r="P3525" s="339"/>
      <c r="Q3525" s="339"/>
    </row>
    <row r="3526" spans="1:17" ht="13.5" customHeight="1">
      <c r="A3526" s="481"/>
      <c r="B3526" s="481"/>
      <c r="C3526" s="481"/>
      <c r="D3526" s="481"/>
      <c r="E3526" s="481"/>
      <c r="F3526" s="339"/>
      <c r="G3526" s="340" t="str">
        <f>IF(ISNUMBER(E3526),E3526/'Bulk DivVar Analysis'!$I$60,"")</f>
        <v/>
      </c>
      <c r="H3526" s="338" t="str">
        <f>IF(ISNUMBER(E3526), IF(G3526&gt;'Bulk DivVar Analysis'!$J$62,"Pass","Fail"),"")</f>
        <v/>
      </c>
      <c r="I3526" s="338" t="str">
        <f t="shared" si="57"/>
        <v/>
      </c>
      <c r="J3526" s="339"/>
      <c r="K3526" s="339"/>
      <c r="L3526" s="339"/>
      <c r="M3526" s="339"/>
      <c r="N3526" s="339"/>
      <c r="O3526" s="339"/>
      <c r="P3526" s="339"/>
      <c r="Q3526" s="339"/>
    </row>
    <row r="3527" spans="1:17" ht="13.5" customHeight="1">
      <c r="A3527" s="481"/>
      <c r="B3527" s="481"/>
      <c r="C3527" s="481"/>
      <c r="D3527" s="481"/>
      <c r="E3527" s="481"/>
      <c r="F3527" s="339"/>
      <c r="G3527" s="340" t="str">
        <f>IF(ISNUMBER(E3527),E3527/'Bulk DivVar Analysis'!$I$60,"")</f>
        <v/>
      </c>
      <c r="H3527" s="338" t="str">
        <f>IF(ISNUMBER(E3527), IF(G3527&gt;'Bulk DivVar Analysis'!$J$62,"Pass","Fail"),"")</f>
        <v/>
      </c>
      <c r="I3527" s="338" t="str">
        <f t="shared" si="57"/>
        <v/>
      </c>
      <c r="J3527" s="339"/>
      <c r="K3527" s="339"/>
      <c r="L3527" s="339"/>
      <c r="M3527" s="339"/>
      <c r="N3527" s="339"/>
      <c r="O3527" s="339"/>
      <c r="P3527" s="339"/>
      <c r="Q3527" s="339"/>
    </row>
    <row r="3528" spans="1:17" ht="13.5" customHeight="1">
      <c r="A3528" s="481"/>
      <c r="B3528" s="481"/>
      <c r="C3528" s="481"/>
      <c r="D3528" s="481"/>
      <c r="E3528" s="481"/>
      <c r="F3528" s="339"/>
      <c r="G3528" s="340" t="str">
        <f>IF(ISNUMBER(E3528),E3528/'Bulk DivVar Analysis'!$I$60,"")</f>
        <v/>
      </c>
      <c r="H3528" s="338" t="str">
        <f>IF(ISNUMBER(E3528), IF(G3528&gt;'Bulk DivVar Analysis'!$J$62,"Pass","Fail"),"")</f>
        <v/>
      </c>
      <c r="I3528" s="338" t="str">
        <f t="shared" si="57"/>
        <v/>
      </c>
      <c r="J3528" s="339"/>
      <c r="K3528" s="339"/>
      <c r="L3528" s="339"/>
      <c r="M3528" s="339"/>
      <c r="N3528" s="339"/>
      <c r="O3528" s="339"/>
      <c r="P3528" s="339"/>
      <c r="Q3528" s="339"/>
    </row>
    <row r="3529" spans="1:17" ht="13.5" customHeight="1">
      <c r="A3529" s="481"/>
      <c r="B3529" s="481"/>
      <c r="C3529" s="481"/>
      <c r="D3529" s="481"/>
      <c r="E3529" s="481"/>
      <c r="F3529" s="339"/>
      <c r="G3529" s="340" t="str">
        <f>IF(ISNUMBER(E3529),E3529/'Bulk DivVar Analysis'!$I$60,"")</f>
        <v/>
      </c>
      <c r="H3529" s="338" t="str">
        <f>IF(ISNUMBER(E3529), IF(G3529&gt;'Bulk DivVar Analysis'!$J$62,"Pass","Fail"),"")</f>
        <v/>
      </c>
      <c r="I3529" s="338" t="str">
        <f t="shared" si="57"/>
        <v/>
      </c>
      <c r="J3529" s="339"/>
      <c r="K3529" s="339"/>
      <c r="L3529" s="339"/>
      <c r="M3529" s="339"/>
      <c r="N3529" s="339"/>
      <c r="O3529" s="339"/>
      <c r="P3529" s="339"/>
      <c r="Q3529" s="339"/>
    </row>
    <row r="3530" spans="1:17" ht="13.5" customHeight="1">
      <c r="A3530" s="481"/>
      <c r="B3530" s="481"/>
      <c r="C3530" s="481"/>
      <c r="D3530" s="481"/>
      <c r="E3530" s="481"/>
      <c r="F3530" s="339"/>
      <c r="G3530" s="340" t="str">
        <f>IF(ISNUMBER(E3530),E3530/'Bulk DivVar Analysis'!$I$60,"")</f>
        <v/>
      </c>
      <c r="H3530" s="338" t="str">
        <f>IF(ISNUMBER(E3530), IF(G3530&gt;'Bulk DivVar Analysis'!$J$62,"Pass","Fail"),"")</f>
        <v/>
      </c>
      <c r="I3530" s="338" t="str">
        <f t="shared" si="57"/>
        <v/>
      </c>
      <c r="J3530" s="339"/>
      <c r="K3530" s="339"/>
      <c r="L3530" s="339"/>
      <c r="M3530" s="339"/>
      <c r="N3530" s="339"/>
      <c r="O3530" s="339"/>
      <c r="P3530" s="339"/>
      <c r="Q3530" s="339"/>
    </row>
    <row r="3531" spans="1:17" ht="13.5" customHeight="1">
      <c r="A3531" s="481"/>
      <c r="B3531" s="481"/>
      <c r="C3531" s="481"/>
      <c r="D3531" s="481"/>
      <c r="E3531" s="481"/>
      <c r="F3531" s="339"/>
      <c r="G3531" s="340" t="str">
        <f>IF(ISNUMBER(E3531),E3531/'Bulk DivVar Analysis'!$I$60,"")</f>
        <v/>
      </c>
      <c r="H3531" s="338" t="str">
        <f>IF(ISNUMBER(E3531), IF(G3531&gt;'Bulk DivVar Analysis'!$J$62,"Pass","Fail"),"")</f>
        <v/>
      </c>
      <c r="I3531" s="338" t="str">
        <f t="shared" si="57"/>
        <v/>
      </c>
      <c r="J3531" s="339"/>
      <c r="K3531" s="339"/>
      <c r="L3531" s="339"/>
      <c r="M3531" s="339"/>
      <c r="N3531" s="339"/>
      <c r="O3531" s="339"/>
      <c r="P3531" s="339"/>
      <c r="Q3531" s="339"/>
    </row>
    <row r="3532" spans="1:17" ht="13.5" customHeight="1">
      <c r="A3532" s="481"/>
      <c r="B3532" s="481"/>
      <c r="C3532" s="481"/>
      <c r="D3532" s="481"/>
      <c r="E3532" s="481"/>
      <c r="F3532" s="339"/>
      <c r="G3532" s="340" t="str">
        <f>IF(ISNUMBER(E3532),E3532/'Bulk DivVar Analysis'!$I$60,"")</f>
        <v/>
      </c>
      <c r="H3532" s="338" t="str">
        <f>IF(ISNUMBER(E3532), IF(G3532&gt;'Bulk DivVar Analysis'!$J$62,"Pass","Fail"),"")</f>
        <v/>
      </c>
      <c r="I3532" s="338" t="str">
        <f t="shared" si="57"/>
        <v/>
      </c>
      <c r="J3532" s="339"/>
      <c r="K3532" s="339"/>
      <c r="L3532" s="339"/>
      <c r="M3532" s="339"/>
      <c r="N3532" s="339"/>
      <c r="O3532" s="339"/>
      <c r="P3532" s="339"/>
      <c r="Q3532" s="339"/>
    </row>
    <row r="3533" spans="1:17" ht="13.5" customHeight="1">
      <c r="A3533" s="481"/>
      <c r="B3533" s="481"/>
      <c r="C3533" s="481"/>
      <c r="D3533" s="481"/>
      <c r="E3533" s="481"/>
      <c r="F3533" s="339"/>
      <c r="G3533" s="340" t="str">
        <f>IF(ISNUMBER(E3533),E3533/'Bulk DivVar Analysis'!$I$60,"")</f>
        <v/>
      </c>
      <c r="H3533" s="338" t="str">
        <f>IF(ISNUMBER(E3533), IF(G3533&gt;'Bulk DivVar Analysis'!$J$62,"Pass","Fail"),"")</f>
        <v/>
      </c>
      <c r="I3533" s="338" t="str">
        <f t="shared" si="57"/>
        <v/>
      </c>
      <c r="J3533" s="339"/>
      <c r="K3533" s="339"/>
      <c r="L3533" s="339"/>
      <c r="M3533" s="339"/>
      <c r="N3533" s="339"/>
      <c r="O3533" s="339"/>
      <c r="P3533" s="339"/>
      <c r="Q3533" s="339"/>
    </row>
    <row r="3534" spans="1:17" ht="13.5" customHeight="1">
      <c r="A3534" s="481"/>
      <c r="B3534" s="481"/>
      <c r="C3534" s="481"/>
      <c r="D3534" s="481"/>
      <c r="E3534" s="481"/>
      <c r="F3534" s="339"/>
      <c r="G3534" s="340" t="str">
        <f>IF(ISNUMBER(E3534),E3534/'Bulk DivVar Analysis'!$I$60,"")</f>
        <v/>
      </c>
      <c r="H3534" s="338" t="str">
        <f>IF(ISNUMBER(E3534), IF(G3534&gt;'Bulk DivVar Analysis'!$J$62,"Pass","Fail"),"")</f>
        <v/>
      </c>
      <c r="I3534" s="338" t="str">
        <f t="shared" si="57"/>
        <v/>
      </c>
      <c r="J3534" s="339"/>
      <c r="K3534" s="339"/>
      <c r="L3534" s="339"/>
      <c r="M3534" s="339"/>
      <c r="N3534" s="339"/>
      <c r="O3534" s="339"/>
      <c r="P3534" s="339"/>
      <c r="Q3534" s="339"/>
    </row>
    <row r="3535" spans="1:17" ht="13.5" customHeight="1">
      <c r="A3535" s="481"/>
      <c r="B3535" s="481"/>
      <c r="C3535" s="481"/>
      <c r="D3535" s="481"/>
      <c r="E3535" s="481"/>
      <c r="F3535" s="339"/>
      <c r="G3535" s="340" t="str">
        <f>IF(ISNUMBER(E3535),E3535/'Bulk DivVar Analysis'!$I$60,"")</f>
        <v/>
      </c>
      <c r="H3535" s="338" t="str">
        <f>IF(ISNUMBER(E3535), IF(G3535&gt;'Bulk DivVar Analysis'!$J$62,"Pass","Fail"),"")</f>
        <v/>
      </c>
      <c r="I3535" s="338" t="str">
        <f t="shared" si="57"/>
        <v/>
      </c>
      <c r="J3535" s="339"/>
      <c r="K3535" s="339"/>
      <c r="L3535" s="339"/>
      <c r="M3535" s="339"/>
      <c r="N3535" s="339"/>
      <c r="O3535" s="339"/>
      <c r="P3535" s="339"/>
      <c r="Q3535" s="339"/>
    </row>
    <row r="3536" spans="1:17" ht="13.5" customHeight="1">
      <c r="A3536" s="481"/>
      <c r="B3536" s="481"/>
      <c r="C3536" s="481"/>
      <c r="D3536" s="481"/>
      <c r="E3536" s="481"/>
      <c r="F3536" s="339"/>
      <c r="G3536" s="340" t="str">
        <f>IF(ISNUMBER(E3536),E3536/'Bulk DivVar Analysis'!$I$60,"")</f>
        <v/>
      </c>
      <c r="H3536" s="338" t="str">
        <f>IF(ISNUMBER(E3536), IF(G3536&gt;'Bulk DivVar Analysis'!$J$62,"Pass","Fail"),"")</f>
        <v/>
      </c>
      <c r="I3536" s="338" t="str">
        <f t="shared" si="57"/>
        <v/>
      </c>
      <c r="J3536" s="339"/>
      <c r="K3536" s="339"/>
      <c r="L3536" s="339"/>
      <c r="M3536" s="339"/>
      <c r="N3536" s="339"/>
      <c r="O3536" s="339"/>
      <c r="P3536" s="339"/>
      <c r="Q3536" s="339"/>
    </row>
    <row r="3537" spans="1:17" ht="13.5" customHeight="1">
      <c r="A3537" s="481"/>
      <c r="B3537" s="481"/>
      <c r="C3537" s="481"/>
      <c r="D3537" s="481"/>
      <c r="E3537" s="481"/>
      <c r="F3537" s="339"/>
      <c r="G3537" s="340" t="str">
        <f>IF(ISNUMBER(E3537),E3537/'Bulk DivVar Analysis'!$I$60,"")</f>
        <v/>
      </c>
      <c r="H3537" s="338" t="str">
        <f>IF(ISNUMBER(E3537), IF(G3537&gt;'Bulk DivVar Analysis'!$J$62,"Pass","Fail"),"")</f>
        <v/>
      </c>
      <c r="I3537" s="338" t="str">
        <f t="shared" si="57"/>
        <v/>
      </c>
      <c r="J3537" s="339"/>
      <c r="K3537" s="339"/>
      <c r="L3537" s="339"/>
      <c r="M3537" s="339"/>
      <c r="N3537" s="339"/>
      <c r="O3537" s="339"/>
      <c r="P3537" s="339"/>
      <c r="Q3537" s="339"/>
    </row>
    <row r="3538" spans="1:17" ht="13.5" customHeight="1">
      <c r="A3538" s="481"/>
      <c r="B3538" s="481"/>
      <c r="C3538" s="481"/>
      <c r="D3538" s="481"/>
      <c r="E3538" s="481"/>
      <c r="F3538" s="339"/>
      <c r="G3538" s="340" t="str">
        <f>IF(ISNUMBER(E3538),E3538/'Bulk DivVar Analysis'!$I$60,"")</f>
        <v/>
      </c>
      <c r="H3538" s="338" t="str">
        <f>IF(ISNUMBER(E3538), IF(G3538&gt;'Bulk DivVar Analysis'!$J$62,"Pass","Fail"),"")</f>
        <v/>
      </c>
      <c r="I3538" s="338" t="str">
        <f t="shared" si="57"/>
        <v/>
      </c>
      <c r="J3538" s="339"/>
      <c r="K3538" s="339"/>
      <c r="L3538" s="339"/>
      <c r="M3538" s="339"/>
      <c r="N3538" s="339"/>
      <c r="O3538" s="339"/>
      <c r="P3538" s="339"/>
      <c r="Q3538" s="339"/>
    </row>
    <row r="3539" spans="1:17" ht="13.5" customHeight="1">
      <c r="A3539" s="481"/>
      <c r="B3539" s="481"/>
      <c r="C3539" s="481"/>
      <c r="D3539" s="481"/>
      <c r="E3539" s="481"/>
      <c r="F3539" s="339"/>
      <c r="G3539" s="340" t="str">
        <f>IF(ISNUMBER(E3539),E3539/'Bulk DivVar Analysis'!$I$60,"")</f>
        <v/>
      </c>
      <c r="H3539" s="338" t="str">
        <f>IF(ISNUMBER(E3539), IF(G3539&gt;'Bulk DivVar Analysis'!$J$62,"Pass","Fail"),"")</f>
        <v/>
      </c>
      <c r="I3539" s="338" t="str">
        <f t="shared" si="57"/>
        <v/>
      </c>
      <c r="J3539" s="339"/>
      <c r="K3539" s="339"/>
      <c r="L3539" s="339"/>
      <c r="M3539" s="339"/>
      <c r="N3539" s="339"/>
      <c r="O3539" s="339"/>
      <c r="P3539" s="339"/>
      <c r="Q3539" s="339"/>
    </row>
    <row r="3540" spans="1:17" ht="13.5" customHeight="1">
      <c r="A3540" s="481"/>
      <c r="B3540" s="481"/>
      <c r="C3540" s="481"/>
      <c r="D3540" s="481"/>
      <c r="E3540" s="481"/>
      <c r="F3540" s="339"/>
      <c r="G3540" s="340" t="str">
        <f>IF(ISNUMBER(E3540),E3540/'Bulk DivVar Analysis'!$I$60,"")</f>
        <v/>
      </c>
      <c r="H3540" s="338" t="str">
        <f>IF(ISNUMBER(E3540), IF(G3540&gt;'Bulk DivVar Analysis'!$J$62,"Pass","Fail"),"")</f>
        <v/>
      </c>
      <c r="I3540" s="338" t="str">
        <f t="shared" si="57"/>
        <v/>
      </c>
      <c r="J3540" s="339"/>
      <c r="K3540" s="339"/>
      <c r="L3540" s="339"/>
      <c r="M3540" s="339"/>
      <c r="N3540" s="339"/>
      <c r="O3540" s="339"/>
      <c r="P3540" s="339"/>
      <c r="Q3540" s="339"/>
    </row>
    <row r="3541" spans="1:17" ht="13.5" customHeight="1">
      <c r="A3541" s="481"/>
      <c r="B3541" s="481"/>
      <c r="C3541" s="481"/>
      <c r="D3541" s="481"/>
      <c r="E3541" s="481"/>
      <c r="F3541" s="339"/>
      <c r="G3541" s="340" t="str">
        <f>IF(ISNUMBER(E3541),E3541/'Bulk DivVar Analysis'!$I$60,"")</f>
        <v/>
      </c>
      <c r="H3541" s="338" t="str">
        <f>IF(ISNUMBER(E3541), IF(G3541&gt;'Bulk DivVar Analysis'!$J$62,"Pass","Fail"),"")</f>
        <v/>
      </c>
      <c r="I3541" s="338" t="str">
        <f t="shared" si="57"/>
        <v/>
      </c>
      <c r="J3541" s="339"/>
      <c r="K3541" s="339"/>
      <c r="L3541" s="339"/>
      <c r="M3541" s="339"/>
      <c r="N3541" s="339"/>
      <c r="O3541" s="339"/>
      <c r="P3541" s="339"/>
      <c r="Q3541" s="339"/>
    </row>
    <row r="3542" spans="1:17" ht="13.5" customHeight="1">
      <c r="A3542" s="481"/>
      <c r="B3542" s="481"/>
      <c r="C3542" s="481"/>
      <c r="D3542" s="481"/>
      <c r="E3542" s="481"/>
      <c r="F3542" s="339"/>
      <c r="G3542" s="340" t="str">
        <f>IF(ISNUMBER(E3542),E3542/'Bulk DivVar Analysis'!$I$60,"")</f>
        <v/>
      </c>
      <c r="H3542" s="338" t="str">
        <f>IF(ISNUMBER(E3542), IF(G3542&gt;'Bulk DivVar Analysis'!$J$62,"Pass","Fail"),"")</f>
        <v/>
      </c>
      <c r="I3542" s="338" t="str">
        <f t="shared" si="57"/>
        <v/>
      </c>
      <c r="J3542" s="339"/>
      <c r="K3542" s="339"/>
      <c r="L3542" s="339"/>
      <c r="M3542" s="339"/>
      <c r="N3542" s="339"/>
      <c r="O3542" s="339"/>
      <c r="P3542" s="339"/>
      <c r="Q3542" s="339"/>
    </row>
    <row r="3543" spans="1:17" ht="13.5" customHeight="1">
      <c r="A3543" s="481"/>
      <c r="B3543" s="481"/>
      <c r="C3543" s="481"/>
      <c r="D3543" s="481"/>
      <c r="E3543" s="481"/>
      <c r="F3543" s="339"/>
      <c r="G3543" s="340" t="str">
        <f>IF(ISNUMBER(E3543),E3543/'Bulk DivVar Analysis'!$I$60,"")</f>
        <v/>
      </c>
      <c r="H3543" s="338" t="str">
        <f>IF(ISNUMBER(E3543), IF(G3543&gt;'Bulk DivVar Analysis'!$J$62,"Pass","Fail"),"")</f>
        <v/>
      </c>
      <c r="I3543" s="338" t="str">
        <f t="shared" si="57"/>
        <v/>
      </c>
      <c r="J3543" s="339"/>
      <c r="K3543" s="339"/>
      <c r="L3543" s="339"/>
      <c r="M3543" s="339"/>
      <c r="N3543" s="339"/>
      <c r="O3543" s="339"/>
      <c r="P3543" s="339"/>
      <c r="Q3543" s="339"/>
    </row>
    <row r="3544" spans="1:17" ht="13.5" customHeight="1">
      <c r="A3544" s="481"/>
      <c r="B3544" s="481"/>
      <c r="C3544" s="481"/>
      <c r="D3544" s="481"/>
      <c r="E3544" s="481"/>
      <c r="F3544" s="339"/>
      <c r="G3544" s="340" t="str">
        <f>IF(ISNUMBER(E3544),E3544/'Bulk DivVar Analysis'!$I$60,"")</f>
        <v/>
      </c>
      <c r="H3544" s="338" t="str">
        <f>IF(ISNUMBER(E3544), IF(G3544&gt;'Bulk DivVar Analysis'!$J$62,"Pass","Fail"),"")</f>
        <v/>
      </c>
      <c r="I3544" s="338" t="str">
        <f t="shared" si="57"/>
        <v/>
      </c>
      <c r="J3544" s="339"/>
      <c r="K3544" s="339"/>
      <c r="L3544" s="339"/>
      <c r="M3544" s="339"/>
      <c r="N3544" s="339"/>
      <c r="O3544" s="339"/>
      <c r="P3544" s="339"/>
      <c r="Q3544" s="339"/>
    </row>
    <row r="3545" spans="1:17" ht="13.5" customHeight="1">
      <c r="A3545" s="481"/>
      <c r="B3545" s="481"/>
      <c r="C3545" s="481"/>
      <c r="D3545" s="481"/>
      <c r="E3545" s="481"/>
      <c r="F3545" s="339"/>
      <c r="G3545" s="340" t="str">
        <f>IF(ISNUMBER(E3545),E3545/'Bulk DivVar Analysis'!$I$60,"")</f>
        <v/>
      </c>
      <c r="H3545" s="338" t="str">
        <f>IF(ISNUMBER(E3545), IF(G3545&gt;'Bulk DivVar Analysis'!$J$62,"Pass","Fail"),"")</f>
        <v/>
      </c>
      <c r="I3545" s="338" t="str">
        <f t="shared" si="57"/>
        <v/>
      </c>
      <c r="J3545" s="339"/>
      <c r="K3545" s="339"/>
      <c r="L3545" s="339"/>
      <c r="M3545" s="339"/>
      <c r="N3545" s="339"/>
      <c r="O3545" s="339"/>
      <c r="P3545" s="339"/>
      <c r="Q3545" s="339"/>
    </row>
    <row r="3546" spans="1:17" ht="13.5" customHeight="1">
      <c r="A3546" s="481"/>
      <c r="B3546" s="481"/>
      <c r="C3546" s="481"/>
      <c r="D3546" s="481"/>
      <c r="E3546" s="481"/>
      <c r="F3546" s="339"/>
      <c r="G3546" s="340" t="str">
        <f>IF(ISNUMBER(E3546),E3546/'Bulk DivVar Analysis'!$I$60,"")</f>
        <v/>
      </c>
      <c r="H3546" s="338" t="str">
        <f>IF(ISNUMBER(E3546), IF(G3546&gt;'Bulk DivVar Analysis'!$J$62,"Pass","Fail"),"")</f>
        <v/>
      </c>
      <c r="I3546" s="338" t="str">
        <f t="shared" si="57"/>
        <v/>
      </c>
      <c r="J3546" s="339"/>
      <c r="K3546" s="339"/>
      <c r="L3546" s="339"/>
      <c r="M3546" s="339"/>
      <c r="N3546" s="339"/>
      <c r="O3546" s="339"/>
      <c r="P3546" s="339"/>
      <c r="Q3546" s="339"/>
    </row>
    <row r="3547" spans="1:17" ht="13.5" customHeight="1">
      <c r="A3547" s="481"/>
      <c r="B3547" s="481"/>
      <c r="C3547" s="481"/>
      <c r="D3547" s="481"/>
      <c r="E3547" s="481"/>
      <c r="F3547" s="339"/>
      <c r="G3547" s="340" t="str">
        <f>IF(ISNUMBER(E3547),E3547/'Bulk DivVar Analysis'!$I$60,"")</f>
        <v/>
      </c>
      <c r="H3547" s="338" t="str">
        <f>IF(ISNUMBER(E3547), IF(G3547&gt;'Bulk DivVar Analysis'!$J$62,"Pass","Fail"),"")</f>
        <v/>
      </c>
      <c r="I3547" s="338" t="str">
        <f t="shared" si="57"/>
        <v/>
      </c>
      <c r="J3547" s="339"/>
      <c r="K3547" s="339"/>
      <c r="L3547" s="339"/>
      <c r="M3547" s="339"/>
      <c r="N3547" s="339"/>
      <c r="O3547" s="339"/>
      <c r="P3547" s="339"/>
      <c r="Q3547" s="339"/>
    </row>
    <row r="3548" spans="1:17" ht="13.5" customHeight="1">
      <c r="A3548" s="481"/>
      <c r="B3548" s="481"/>
      <c r="C3548" s="481"/>
      <c r="D3548" s="481"/>
      <c r="E3548" s="481"/>
      <c r="F3548" s="339"/>
      <c r="G3548" s="340" t="str">
        <f>IF(ISNUMBER(E3548),E3548/'Bulk DivVar Analysis'!$I$60,"")</f>
        <v/>
      </c>
      <c r="H3548" s="338" t="str">
        <f>IF(ISNUMBER(E3548), IF(G3548&gt;'Bulk DivVar Analysis'!$J$62,"Pass","Fail"),"")</f>
        <v/>
      </c>
      <c r="I3548" s="338" t="str">
        <f t="shared" si="57"/>
        <v/>
      </c>
      <c r="J3548" s="339"/>
      <c r="K3548" s="339"/>
      <c r="L3548" s="339"/>
      <c r="M3548" s="339"/>
      <c r="N3548" s="339"/>
      <c r="O3548" s="339"/>
      <c r="P3548" s="339"/>
      <c r="Q3548" s="339"/>
    </row>
    <row r="3549" spans="1:17" ht="13.5" customHeight="1">
      <c r="A3549" s="481"/>
      <c r="B3549" s="481"/>
      <c r="C3549" s="481"/>
      <c r="D3549" s="481"/>
      <c r="E3549" s="481"/>
      <c r="F3549" s="339"/>
      <c r="G3549" s="340" t="str">
        <f>IF(ISNUMBER(E3549),E3549/'Bulk DivVar Analysis'!$I$60,"")</f>
        <v/>
      </c>
      <c r="H3549" s="338" t="str">
        <f>IF(ISNUMBER(E3549), IF(G3549&gt;'Bulk DivVar Analysis'!$J$62,"Pass","Fail"),"")</f>
        <v/>
      </c>
      <c r="I3549" s="338" t="str">
        <f t="shared" si="57"/>
        <v/>
      </c>
      <c r="J3549" s="339"/>
      <c r="K3549" s="339"/>
      <c r="L3549" s="339"/>
      <c r="M3549" s="339"/>
      <c r="N3549" s="339"/>
      <c r="O3549" s="339"/>
      <c r="P3549" s="339"/>
      <c r="Q3549" s="339"/>
    </row>
    <row r="3550" spans="1:17" ht="13.5" customHeight="1">
      <c r="A3550" s="481"/>
      <c r="B3550" s="481"/>
      <c r="C3550" s="481"/>
      <c r="D3550" s="481"/>
      <c r="E3550" s="481"/>
      <c r="F3550" s="339"/>
      <c r="G3550" s="340" t="str">
        <f>IF(ISNUMBER(E3550),E3550/'Bulk DivVar Analysis'!$I$60,"")</f>
        <v/>
      </c>
      <c r="H3550" s="338" t="str">
        <f>IF(ISNUMBER(E3550), IF(G3550&gt;'Bulk DivVar Analysis'!$J$62,"Pass","Fail"),"")</f>
        <v/>
      </c>
      <c r="I3550" s="338" t="str">
        <f t="shared" si="57"/>
        <v/>
      </c>
      <c r="J3550" s="339"/>
      <c r="K3550" s="339"/>
      <c r="L3550" s="339"/>
      <c r="M3550" s="339"/>
      <c r="N3550" s="339"/>
      <c r="O3550" s="339"/>
      <c r="P3550" s="339"/>
      <c r="Q3550" s="339"/>
    </row>
    <row r="3551" spans="1:17" ht="13.5" customHeight="1">
      <c r="A3551" s="481"/>
      <c r="B3551" s="481"/>
      <c r="C3551" s="481"/>
      <c r="D3551" s="481"/>
      <c r="E3551" s="481"/>
      <c r="F3551" s="339"/>
      <c r="G3551" s="340" t="str">
        <f>IF(ISNUMBER(E3551),E3551/'Bulk DivVar Analysis'!$I$60,"")</f>
        <v/>
      </c>
      <c r="H3551" s="338" t="str">
        <f>IF(ISNUMBER(E3551), IF(G3551&gt;'Bulk DivVar Analysis'!$J$62,"Pass","Fail"),"")</f>
        <v/>
      </c>
      <c r="I3551" s="338" t="str">
        <f t="shared" si="57"/>
        <v/>
      </c>
      <c r="J3551" s="339"/>
      <c r="K3551" s="339"/>
      <c r="L3551" s="339"/>
      <c r="M3551" s="339"/>
      <c r="N3551" s="339"/>
      <c r="O3551" s="339"/>
      <c r="P3551" s="339"/>
      <c r="Q3551" s="339"/>
    </row>
    <row r="3552" spans="1:17" ht="13.5" customHeight="1">
      <c r="A3552" s="481"/>
      <c r="B3552" s="481"/>
      <c r="C3552" s="481"/>
      <c r="D3552" s="481"/>
      <c r="E3552" s="481"/>
      <c r="F3552" s="339"/>
      <c r="G3552" s="340" t="str">
        <f>IF(ISNUMBER(E3552),E3552/'Bulk DivVar Analysis'!$I$60,"")</f>
        <v/>
      </c>
      <c r="H3552" s="338" t="str">
        <f>IF(ISNUMBER(E3552), IF(G3552&gt;'Bulk DivVar Analysis'!$J$62,"Pass","Fail"),"")</f>
        <v/>
      </c>
      <c r="I3552" s="338" t="str">
        <f t="shared" si="57"/>
        <v/>
      </c>
      <c r="J3552" s="339"/>
      <c r="K3552" s="339"/>
      <c r="L3552" s="339"/>
      <c r="M3552" s="339"/>
      <c r="N3552" s="339"/>
      <c r="O3552" s="339"/>
      <c r="P3552" s="339"/>
      <c r="Q3552" s="339"/>
    </row>
    <row r="3553" spans="1:17" ht="13.5" customHeight="1">
      <c r="A3553" s="481"/>
      <c r="B3553" s="481"/>
      <c r="C3553" s="481"/>
      <c r="D3553" s="481"/>
      <c r="E3553" s="481"/>
      <c r="F3553" s="339"/>
      <c r="G3553" s="340" t="str">
        <f>IF(ISNUMBER(E3553),E3553/'Bulk DivVar Analysis'!$I$60,"")</f>
        <v/>
      </c>
      <c r="H3553" s="338" t="str">
        <f>IF(ISNUMBER(E3553), IF(G3553&gt;'Bulk DivVar Analysis'!$J$62,"Pass","Fail"),"")</f>
        <v/>
      </c>
      <c r="I3553" s="338" t="str">
        <f t="shared" si="57"/>
        <v/>
      </c>
      <c r="J3553" s="339"/>
      <c r="K3553" s="339"/>
      <c r="L3553" s="339"/>
      <c r="M3553" s="339"/>
      <c r="N3553" s="339"/>
      <c r="O3553" s="339"/>
      <c r="P3553" s="339"/>
      <c r="Q3553" s="339"/>
    </row>
    <row r="3554" spans="1:17" ht="13.5" customHeight="1">
      <c r="A3554" s="481"/>
      <c r="B3554" s="481"/>
      <c r="C3554" s="481"/>
      <c r="D3554" s="481"/>
      <c r="E3554" s="481"/>
      <c r="F3554" s="339"/>
      <c r="G3554" s="340" t="str">
        <f>IF(ISNUMBER(E3554),E3554/'Bulk DivVar Analysis'!$I$60,"")</f>
        <v/>
      </c>
      <c r="H3554" s="338" t="str">
        <f>IF(ISNUMBER(E3554), IF(G3554&gt;'Bulk DivVar Analysis'!$J$62,"Pass","Fail"),"")</f>
        <v/>
      </c>
      <c r="I3554" s="338" t="str">
        <f t="shared" si="57"/>
        <v/>
      </c>
      <c r="J3554" s="339"/>
      <c r="K3554" s="339"/>
      <c r="L3554" s="339"/>
      <c r="M3554" s="339"/>
      <c r="N3554" s="339"/>
      <c r="O3554" s="339"/>
      <c r="P3554" s="339"/>
      <c r="Q3554" s="339"/>
    </row>
    <row r="3555" spans="1:17" ht="13.5" customHeight="1">
      <c r="A3555" s="481"/>
      <c r="B3555" s="481"/>
      <c r="C3555" s="481"/>
      <c r="D3555" s="481"/>
      <c r="E3555" s="481"/>
      <c r="F3555" s="339"/>
      <c r="G3555" s="340" t="str">
        <f>IF(ISNUMBER(E3555),E3555/'Bulk DivVar Analysis'!$I$60,"")</f>
        <v/>
      </c>
      <c r="H3555" s="338" t="str">
        <f>IF(ISNUMBER(E3555), IF(G3555&gt;'Bulk DivVar Analysis'!$J$62,"Pass","Fail"),"")</f>
        <v/>
      </c>
      <c r="I3555" s="338" t="str">
        <f t="shared" si="57"/>
        <v/>
      </c>
      <c r="J3555" s="339"/>
      <c r="K3555" s="339"/>
      <c r="L3555" s="339"/>
      <c r="M3555" s="339"/>
      <c r="N3555" s="339"/>
      <c r="O3555" s="339"/>
      <c r="P3555" s="339"/>
      <c r="Q3555" s="339"/>
    </row>
    <row r="3556" spans="1:17" ht="13.5" customHeight="1">
      <c r="A3556" s="481"/>
      <c r="B3556" s="481"/>
      <c r="C3556" s="481"/>
      <c r="D3556" s="481"/>
      <c r="E3556" s="481"/>
      <c r="F3556" s="339"/>
      <c r="G3556" s="340" t="str">
        <f>IF(ISNUMBER(E3556),E3556/'Bulk DivVar Analysis'!$I$60,"")</f>
        <v/>
      </c>
      <c r="H3556" s="338" t="str">
        <f>IF(ISNUMBER(E3556), IF(G3556&gt;'Bulk DivVar Analysis'!$J$62,"Pass","Fail"),"")</f>
        <v/>
      </c>
      <c r="I3556" s="338" t="str">
        <f t="shared" si="57"/>
        <v/>
      </c>
      <c r="J3556" s="339"/>
      <c r="K3556" s="339"/>
      <c r="L3556" s="339"/>
      <c r="M3556" s="339"/>
      <c r="N3556" s="339"/>
      <c r="O3556" s="339"/>
      <c r="P3556" s="339"/>
      <c r="Q3556" s="339"/>
    </row>
    <row r="3557" spans="1:17" ht="13.5" customHeight="1">
      <c r="A3557" s="481"/>
      <c r="B3557" s="481"/>
      <c r="C3557" s="481"/>
      <c r="D3557" s="481"/>
      <c r="E3557" s="481"/>
      <c r="F3557" s="339"/>
      <c r="G3557" s="340" t="str">
        <f>IF(ISNUMBER(E3557),E3557/'Bulk DivVar Analysis'!$I$60,"")</f>
        <v/>
      </c>
      <c r="H3557" s="338" t="str">
        <f>IF(ISNUMBER(E3557), IF(G3557&gt;'Bulk DivVar Analysis'!$J$62,"Pass","Fail"),"")</f>
        <v/>
      </c>
      <c r="I3557" s="338" t="str">
        <f t="shared" si="57"/>
        <v/>
      </c>
      <c r="J3557" s="339"/>
      <c r="K3557" s="339"/>
      <c r="L3557" s="339"/>
      <c r="M3557" s="339"/>
      <c r="N3557" s="339"/>
      <c r="O3557" s="339"/>
      <c r="P3557" s="339"/>
      <c r="Q3557" s="339"/>
    </row>
    <row r="3558" spans="1:17" ht="13.5" customHeight="1">
      <c r="A3558" s="481"/>
      <c r="B3558" s="481"/>
      <c r="C3558" s="481"/>
      <c r="D3558" s="481"/>
      <c r="E3558" s="481"/>
      <c r="F3558" s="339"/>
      <c r="G3558" s="340" t="str">
        <f>IF(ISNUMBER(E3558),E3558/'Bulk DivVar Analysis'!$I$60,"")</f>
        <v/>
      </c>
      <c r="H3558" s="338" t="str">
        <f>IF(ISNUMBER(E3558), IF(G3558&gt;'Bulk DivVar Analysis'!$J$62,"Pass","Fail"),"")</f>
        <v/>
      </c>
      <c r="I3558" s="338" t="str">
        <f t="shared" si="57"/>
        <v/>
      </c>
      <c r="J3558" s="339"/>
      <c r="K3558" s="339"/>
      <c r="L3558" s="339"/>
      <c r="M3558" s="339"/>
      <c r="N3558" s="339"/>
      <c r="O3558" s="339"/>
      <c r="P3558" s="339"/>
      <c r="Q3558" s="339"/>
    </row>
    <row r="3559" spans="1:17" ht="13.5" customHeight="1">
      <c r="A3559" s="481"/>
      <c r="B3559" s="481"/>
      <c r="C3559" s="481"/>
      <c r="D3559" s="481"/>
      <c r="E3559" s="481"/>
      <c r="F3559" s="339"/>
      <c r="G3559" s="340" t="str">
        <f>IF(ISNUMBER(E3559),E3559/'Bulk DivVar Analysis'!$I$60,"")</f>
        <v/>
      </c>
      <c r="H3559" s="338" t="str">
        <f>IF(ISNUMBER(E3559), IF(G3559&gt;'Bulk DivVar Analysis'!$J$62,"Pass","Fail"),"")</f>
        <v/>
      </c>
      <c r="I3559" s="338" t="str">
        <f t="shared" si="57"/>
        <v/>
      </c>
      <c r="J3559" s="339"/>
      <c r="K3559" s="339"/>
      <c r="L3559" s="339"/>
      <c r="M3559" s="339"/>
      <c r="N3559" s="339"/>
      <c r="O3559" s="339"/>
      <c r="P3559" s="339"/>
      <c r="Q3559" s="339"/>
    </row>
    <row r="3560" spans="1:17" ht="13.5" customHeight="1">
      <c r="A3560" s="481"/>
      <c r="B3560" s="481"/>
      <c r="C3560" s="481"/>
      <c r="D3560" s="481"/>
      <c r="E3560" s="481"/>
      <c r="F3560" s="339"/>
      <c r="G3560" s="340" t="str">
        <f>IF(ISNUMBER(E3560),E3560/'Bulk DivVar Analysis'!$I$60,"")</f>
        <v/>
      </c>
      <c r="H3560" s="338" t="str">
        <f>IF(ISNUMBER(E3560), IF(G3560&gt;'Bulk DivVar Analysis'!$J$62,"Pass","Fail"),"")</f>
        <v/>
      </c>
      <c r="I3560" s="338" t="str">
        <f t="shared" si="57"/>
        <v/>
      </c>
      <c r="J3560" s="339"/>
      <c r="K3560" s="339"/>
      <c r="L3560" s="339"/>
      <c r="M3560" s="339"/>
      <c r="N3560" s="339"/>
      <c r="O3560" s="339"/>
      <c r="P3560" s="339"/>
      <c r="Q3560" s="339"/>
    </row>
    <row r="3561" spans="1:17" ht="13.5" customHeight="1">
      <c r="A3561" s="481"/>
      <c r="B3561" s="481"/>
      <c r="C3561" s="481"/>
      <c r="D3561" s="481"/>
      <c r="E3561" s="481"/>
      <c r="F3561" s="339"/>
      <c r="G3561" s="340" t="str">
        <f>IF(ISNUMBER(E3561),E3561/'Bulk DivVar Analysis'!$I$60,"")</f>
        <v/>
      </c>
      <c r="H3561" s="338" t="str">
        <f>IF(ISNUMBER(E3561), IF(G3561&gt;'Bulk DivVar Analysis'!$J$62,"Pass","Fail"),"")</f>
        <v/>
      </c>
      <c r="I3561" s="338" t="str">
        <f t="shared" si="57"/>
        <v/>
      </c>
      <c r="J3561" s="339"/>
      <c r="K3561" s="339"/>
      <c r="L3561" s="339"/>
      <c r="M3561" s="339"/>
      <c r="N3561" s="339"/>
      <c r="O3561" s="339"/>
      <c r="P3561" s="339"/>
      <c r="Q3561" s="339"/>
    </row>
    <row r="3562" spans="1:17" ht="13.5" customHeight="1">
      <c r="A3562" s="481"/>
      <c r="B3562" s="481"/>
      <c r="C3562" s="481"/>
      <c r="D3562" s="481"/>
      <c r="E3562" s="481"/>
      <c r="F3562" s="339"/>
      <c r="G3562" s="340" t="str">
        <f>IF(ISNUMBER(E3562),E3562/'Bulk DivVar Analysis'!$I$60,"")</f>
        <v/>
      </c>
      <c r="H3562" s="338" t="str">
        <f>IF(ISNUMBER(E3562), IF(G3562&gt;'Bulk DivVar Analysis'!$J$62,"Pass","Fail"),"")</f>
        <v/>
      </c>
      <c r="I3562" s="338" t="str">
        <f t="shared" si="57"/>
        <v/>
      </c>
      <c r="J3562" s="339"/>
      <c r="K3562" s="339"/>
      <c r="L3562" s="339"/>
      <c r="M3562" s="339"/>
      <c r="N3562" s="339"/>
      <c r="O3562" s="339"/>
      <c r="P3562" s="339"/>
      <c r="Q3562" s="339"/>
    </row>
    <row r="3563" spans="1:17" ht="13.5" customHeight="1">
      <c r="A3563" s="481"/>
      <c r="B3563" s="481"/>
      <c r="C3563" s="481"/>
      <c r="D3563" s="481"/>
      <c r="E3563" s="481"/>
      <c r="F3563" s="339"/>
      <c r="G3563" s="340" t="str">
        <f>IF(ISNUMBER(E3563),E3563/'Bulk DivVar Analysis'!$I$60,"")</f>
        <v/>
      </c>
      <c r="H3563" s="338" t="str">
        <f>IF(ISNUMBER(E3563), IF(G3563&gt;'Bulk DivVar Analysis'!$J$62,"Pass","Fail"),"")</f>
        <v/>
      </c>
      <c r="I3563" s="338" t="str">
        <f t="shared" si="57"/>
        <v/>
      </c>
      <c r="J3563" s="339"/>
      <c r="K3563" s="339"/>
      <c r="L3563" s="339"/>
      <c r="M3563" s="339"/>
      <c r="N3563" s="339"/>
      <c r="O3563" s="339"/>
      <c r="P3563" s="339"/>
      <c r="Q3563" s="339"/>
    </row>
    <row r="3564" spans="1:17" ht="13.5" customHeight="1">
      <c r="A3564" s="481"/>
      <c r="B3564" s="481"/>
      <c r="C3564" s="481"/>
      <c r="D3564" s="481"/>
      <c r="E3564" s="481"/>
      <c r="F3564" s="339"/>
      <c r="G3564" s="340" t="str">
        <f>IF(ISNUMBER(E3564),E3564/'Bulk DivVar Analysis'!$I$60,"")</f>
        <v/>
      </c>
      <c r="H3564" s="338" t="str">
        <f>IF(ISNUMBER(E3564), IF(G3564&gt;'Bulk DivVar Analysis'!$J$62,"Pass","Fail"),"")</f>
        <v/>
      </c>
      <c r="I3564" s="338" t="str">
        <f t="shared" si="57"/>
        <v/>
      </c>
      <c r="J3564" s="339"/>
      <c r="K3564" s="339"/>
      <c r="L3564" s="339"/>
      <c r="M3564" s="339"/>
      <c r="N3564" s="339"/>
      <c r="O3564" s="339"/>
      <c r="P3564" s="339"/>
      <c r="Q3564" s="339"/>
    </row>
    <row r="3565" spans="1:17" ht="13.5" customHeight="1">
      <c r="A3565" s="481"/>
      <c r="B3565" s="481"/>
      <c r="C3565" s="481"/>
      <c r="D3565" s="481"/>
      <c r="E3565" s="481"/>
      <c r="F3565" s="339"/>
      <c r="G3565" s="340" t="str">
        <f>IF(ISNUMBER(E3565),E3565/'Bulk DivVar Analysis'!$I$60,"")</f>
        <v/>
      </c>
      <c r="H3565" s="338" t="str">
        <f>IF(ISNUMBER(E3565), IF(G3565&gt;'Bulk DivVar Analysis'!$J$62,"Pass","Fail"),"")</f>
        <v/>
      </c>
      <c r="I3565" s="338" t="str">
        <f t="shared" si="57"/>
        <v/>
      </c>
      <c r="J3565" s="339"/>
      <c r="K3565" s="339"/>
      <c r="L3565" s="339"/>
      <c r="M3565" s="339"/>
      <c r="N3565" s="339"/>
      <c r="O3565" s="339"/>
      <c r="P3565" s="339"/>
      <c r="Q3565" s="339"/>
    </row>
    <row r="3566" spans="1:17" ht="13.5" customHeight="1">
      <c r="A3566" s="481"/>
      <c r="B3566" s="481"/>
      <c r="C3566" s="481"/>
      <c r="D3566" s="481"/>
      <c r="E3566" s="481"/>
      <c r="F3566" s="339"/>
      <c r="G3566" s="340" t="str">
        <f>IF(ISNUMBER(E3566),E3566/'Bulk DivVar Analysis'!$I$60,"")</f>
        <v/>
      </c>
      <c r="H3566" s="338" t="str">
        <f>IF(ISNUMBER(E3566), IF(G3566&gt;'Bulk DivVar Analysis'!$J$62,"Pass","Fail"),"")</f>
        <v/>
      </c>
      <c r="I3566" s="338" t="str">
        <f t="shared" si="57"/>
        <v/>
      </c>
      <c r="J3566" s="339"/>
      <c r="K3566" s="339"/>
      <c r="L3566" s="339"/>
      <c r="M3566" s="339"/>
      <c r="N3566" s="339"/>
      <c r="O3566" s="339"/>
      <c r="P3566" s="339"/>
      <c r="Q3566" s="339"/>
    </row>
    <row r="3567" spans="1:17" ht="13.5" customHeight="1">
      <c r="A3567" s="481"/>
      <c r="B3567" s="481"/>
      <c r="C3567" s="481"/>
      <c r="D3567" s="481"/>
      <c r="E3567" s="481"/>
      <c r="F3567" s="339"/>
      <c r="G3567" s="340" t="str">
        <f>IF(ISNUMBER(E3567),E3567/'Bulk DivVar Analysis'!$I$60,"")</f>
        <v/>
      </c>
      <c r="H3567" s="338" t="str">
        <f>IF(ISNUMBER(E3567), IF(G3567&gt;'Bulk DivVar Analysis'!$J$62,"Pass","Fail"),"")</f>
        <v/>
      </c>
      <c r="I3567" s="338" t="str">
        <f t="shared" si="57"/>
        <v/>
      </c>
      <c r="J3567" s="339"/>
      <c r="K3567" s="339"/>
      <c r="L3567" s="339"/>
      <c r="M3567" s="339"/>
      <c r="N3567" s="339"/>
      <c r="O3567" s="339"/>
      <c r="P3567" s="339"/>
      <c r="Q3567" s="339"/>
    </row>
    <row r="3568" spans="1:17" ht="13.5" customHeight="1">
      <c r="A3568" s="481"/>
      <c r="B3568" s="481"/>
      <c r="C3568" s="481"/>
      <c r="D3568" s="481"/>
      <c r="E3568" s="481"/>
      <c r="F3568" s="339"/>
      <c r="G3568" s="340" t="str">
        <f>IF(ISNUMBER(E3568),E3568/'Bulk DivVar Analysis'!$I$60,"")</f>
        <v/>
      </c>
      <c r="H3568" s="338" t="str">
        <f>IF(ISNUMBER(E3568), IF(G3568&gt;'Bulk DivVar Analysis'!$J$62,"Pass","Fail"),"")</f>
        <v/>
      </c>
      <c r="I3568" s="338" t="str">
        <f t="shared" si="57"/>
        <v/>
      </c>
      <c r="J3568" s="339"/>
      <c r="K3568" s="339"/>
      <c r="L3568" s="339"/>
      <c r="M3568" s="339"/>
      <c r="N3568" s="339"/>
      <c r="O3568" s="339"/>
      <c r="P3568" s="339"/>
      <c r="Q3568" s="339"/>
    </row>
    <row r="3569" spans="1:17" ht="13.5" customHeight="1">
      <c r="A3569" s="481"/>
      <c r="B3569" s="481"/>
      <c r="C3569" s="481"/>
      <c r="D3569" s="481"/>
      <c r="E3569" s="481"/>
      <c r="F3569" s="339"/>
      <c r="G3569" s="340" t="str">
        <f>IF(ISNUMBER(E3569),E3569/'Bulk DivVar Analysis'!$I$60,"")</f>
        <v/>
      </c>
      <c r="H3569" s="338" t="str">
        <f>IF(ISNUMBER(E3569), IF(G3569&gt;'Bulk DivVar Analysis'!$J$62,"Pass","Fail"),"")</f>
        <v/>
      </c>
      <c r="I3569" s="338" t="str">
        <f t="shared" si="57"/>
        <v/>
      </c>
      <c r="J3569" s="339"/>
      <c r="K3569" s="339"/>
      <c r="L3569" s="339"/>
      <c r="M3569" s="339"/>
      <c r="N3569" s="339"/>
      <c r="O3569" s="339"/>
      <c r="P3569" s="339"/>
      <c r="Q3569" s="339"/>
    </row>
    <row r="3570" spans="1:17" ht="13.5" customHeight="1">
      <c r="A3570" s="481"/>
      <c r="B3570" s="481"/>
      <c r="C3570" s="481"/>
      <c r="D3570" s="481"/>
      <c r="E3570" s="481"/>
      <c r="F3570" s="339"/>
      <c r="G3570" s="340" t="str">
        <f>IF(ISNUMBER(E3570),E3570/'Bulk DivVar Analysis'!$I$60,"")</f>
        <v/>
      </c>
      <c r="H3570" s="338" t="str">
        <f>IF(ISNUMBER(E3570), IF(G3570&gt;'Bulk DivVar Analysis'!$J$62,"Pass","Fail"),"")</f>
        <v/>
      </c>
      <c r="I3570" s="338" t="str">
        <f t="shared" si="57"/>
        <v/>
      </c>
      <c r="J3570" s="339"/>
      <c r="K3570" s="339"/>
      <c r="L3570" s="339"/>
      <c r="M3570" s="339"/>
      <c r="N3570" s="339"/>
      <c r="O3570" s="339"/>
      <c r="P3570" s="339"/>
      <c r="Q3570" s="339"/>
    </row>
    <row r="3571" spans="1:17" ht="13.5" customHeight="1">
      <c r="A3571" s="481"/>
      <c r="B3571" s="481"/>
      <c r="C3571" s="481"/>
      <c r="D3571" s="481"/>
      <c r="E3571" s="481"/>
      <c r="F3571" s="339"/>
      <c r="G3571" s="340" t="str">
        <f>IF(ISNUMBER(E3571),E3571/'Bulk DivVar Analysis'!$I$60,"")</f>
        <v/>
      </c>
      <c r="H3571" s="338" t="str">
        <f>IF(ISNUMBER(E3571), IF(G3571&gt;'Bulk DivVar Analysis'!$J$62,"Pass","Fail"),"")</f>
        <v/>
      </c>
      <c r="I3571" s="338" t="str">
        <f t="shared" si="57"/>
        <v/>
      </c>
      <c r="J3571" s="339"/>
      <c r="K3571" s="339"/>
      <c r="L3571" s="339"/>
      <c r="M3571" s="339"/>
      <c r="N3571" s="339"/>
      <c r="O3571" s="339"/>
      <c r="P3571" s="339"/>
      <c r="Q3571" s="339"/>
    </row>
    <row r="3572" spans="1:17" ht="13.5" customHeight="1">
      <c r="A3572" s="481"/>
      <c r="B3572" s="481"/>
      <c r="C3572" s="481"/>
      <c r="D3572" s="481"/>
      <c r="E3572" s="481"/>
      <c r="F3572" s="339"/>
      <c r="G3572" s="340" t="str">
        <f>IF(ISNUMBER(E3572),E3572/'Bulk DivVar Analysis'!$I$60,"")</f>
        <v/>
      </c>
      <c r="H3572" s="338" t="str">
        <f>IF(ISNUMBER(E3572), IF(G3572&gt;'Bulk DivVar Analysis'!$J$62,"Pass","Fail"),"")</f>
        <v/>
      </c>
      <c r="I3572" s="338" t="str">
        <f t="shared" si="57"/>
        <v/>
      </c>
      <c r="J3572" s="339"/>
      <c r="K3572" s="339"/>
      <c r="L3572" s="339"/>
      <c r="M3572" s="339"/>
      <c r="N3572" s="339"/>
      <c r="O3572" s="339"/>
      <c r="P3572" s="339"/>
      <c r="Q3572" s="339"/>
    </row>
    <row r="3573" spans="1:17" ht="13.5" customHeight="1">
      <c r="A3573" s="481"/>
      <c r="B3573" s="481"/>
      <c r="C3573" s="481"/>
      <c r="D3573" s="481"/>
      <c r="E3573" s="481"/>
      <c r="F3573" s="339"/>
      <c r="G3573" s="340" t="str">
        <f>IF(ISNUMBER(E3573),E3573/'Bulk DivVar Analysis'!$I$60,"")</f>
        <v/>
      </c>
      <c r="H3573" s="338" t="str">
        <f>IF(ISNUMBER(E3573), IF(G3573&gt;'Bulk DivVar Analysis'!$J$62,"Pass","Fail"),"")</f>
        <v/>
      </c>
      <c r="I3573" s="338" t="str">
        <f t="shared" si="57"/>
        <v/>
      </c>
      <c r="J3573" s="339"/>
      <c r="K3573" s="339"/>
      <c r="L3573" s="339"/>
      <c r="M3573" s="339"/>
      <c r="N3573" s="339"/>
      <c r="O3573" s="339"/>
      <c r="P3573" s="339"/>
      <c r="Q3573" s="339"/>
    </row>
    <row r="3574" spans="1:17" ht="13.5" customHeight="1">
      <c r="A3574" s="481"/>
      <c r="B3574" s="481"/>
      <c r="C3574" s="481"/>
      <c r="D3574" s="481"/>
      <c r="E3574" s="481"/>
      <c r="F3574" s="339"/>
      <c r="G3574" s="340" t="str">
        <f>IF(ISNUMBER(E3574),E3574/'Bulk DivVar Analysis'!$I$60,"")</f>
        <v/>
      </c>
      <c r="H3574" s="338" t="str">
        <f>IF(ISNUMBER(E3574), IF(G3574&gt;'Bulk DivVar Analysis'!$J$62,"Pass","Fail"),"")</f>
        <v/>
      </c>
      <c r="I3574" s="338" t="str">
        <f t="shared" si="57"/>
        <v/>
      </c>
      <c r="J3574" s="339"/>
      <c r="K3574" s="339"/>
      <c r="L3574" s="339"/>
      <c r="M3574" s="339"/>
      <c r="N3574" s="339"/>
      <c r="O3574" s="339"/>
      <c r="P3574" s="339"/>
      <c r="Q3574" s="339"/>
    </row>
    <row r="3575" spans="1:17" ht="13.5" customHeight="1">
      <c r="A3575" s="481"/>
      <c r="B3575" s="481"/>
      <c r="C3575" s="481"/>
      <c r="D3575" s="481"/>
      <c r="E3575" s="481"/>
      <c r="F3575" s="339"/>
      <c r="G3575" s="340" t="str">
        <f>IF(ISNUMBER(E3575),E3575/'Bulk DivVar Analysis'!$I$60,"")</f>
        <v/>
      </c>
      <c r="H3575" s="338" t="str">
        <f>IF(ISNUMBER(E3575), IF(G3575&gt;'Bulk DivVar Analysis'!$J$62,"Pass","Fail"),"")</f>
        <v/>
      </c>
      <c r="I3575" s="338" t="str">
        <f t="shared" si="57"/>
        <v/>
      </c>
      <c r="J3575" s="339"/>
      <c r="K3575" s="339"/>
      <c r="L3575" s="339"/>
      <c r="M3575" s="339"/>
      <c r="N3575" s="339"/>
      <c r="O3575" s="339"/>
      <c r="P3575" s="339"/>
      <c r="Q3575" s="339"/>
    </row>
    <row r="3576" spans="1:17" ht="13.5" customHeight="1">
      <c r="A3576" s="481"/>
      <c r="B3576" s="481"/>
      <c r="C3576" s="481"/>
      <c r="D3576" s="481"/>
      <c r="E3576" s="481"/>
      <c r="F3576" s="339"/>
      <c r="G3576" s="340" t="str">
        <f>IF(ISNUMBER(E3576),E3576/'Bulk DivVar Analysis'!$I$60,"")</f>
        <v/>
      </c>
      <c r="H3576" s="338" t="str">
        <f>IF(ISNUMBER(E3576), IF(G3576&gt;'Bulk DivVar Analysis'!$J$62,"Pass","Fail"),"")</f>
        <v/>
      </c>
      <c r="I3576" s="338" t="str">
        <f t="shared" si="57"/>
        <v/>
      </c>
      <c r="J3576" s="339"/>
      <c r="K3576" s="339"/>
      <c r="L3576" s="339"/>
      <c r="M3576" s="339"/>
      <c r="N3576" s="339"/>
      <c r="O3576" s="339"/>
      <c r="P3576" s="339"/>
      <c r="Q3576" s="339"/>
    </row>
    <row r="3577" spans="1:17" ht="13.5" customHeight="1">
      <c r="A3577" s="481"/>
      <c r="B3577" s="481"/>
      <c r="C3577" s="481"/>
      <c r="D3577" s="481"/>
      <c r="E3577" s="481"/>
      <c r="F3577" s="339"/>
      <c r="G3577" s="340" t="str">
        <f>IF(ISNUMBER(E3577),E3577/'Bulk DivVar Analysis'!$I$60,"")</f>
        <v/>
      </c>
      <c r="H3577" s="338" t="str">
        <f>IF(ISNUMBER(E3577), IF(G3577&gt;'Bulk DivVar Analysis'!$J$62,"Pass","Fail"),"")</f>
        <v/>
      </c>
      <c r="I3577" s="338" t="str">
        <f t="shared" si="57"/>
        <v/>
      </c>
      <c r="J3577" s="339"/>
      <c r="K3577" s="339"/>
      <c r="L3577" s="339"/>
      <c r="M3577" s="339"/>
      <c r="N3577" s="339"/>
      <c r="O3577" s="339"/>
      <c r="P3577" s="339"/>
      <c r="Q3577" s="339"/>
    </row>
    <row r="3578" spans="1:17" ht="13.5" customHeight="1">
      <c r="A3578" s="481"/>
      <c r="B3578" s="481"/>
      <c r="C3578" s="481"/>
      <c r="D3578" s="481"/>
      <c r="E3578" s="481"/>
      <c r="F3578" s="339"/>
      <c r="G3578" s="340" t="str">
        <f>IF(ISNUMBER(E3578),E3578/'Bulk DivVar Analysis'!$I$60,"")</f>
        <v/>
      </c>
      <c r="H3578" s="338" t="str">
        <f>IF(ISNUMBER(E3578), IF(G3578&gt;'Bulk DivVar Analysis'!$J$62,"Pass","Fail"),"")</f>
        <v/>
      </c>
      <c r="I3578" s="338" t="str">
        <f t="shared" si="57"/>
        <v/>
      </c>
      <c r="J3578" s="339"/>
      <c r="K3578" s="339"/>
      <c r="L3578" s="339"/>
      <c r="M3578" s="339"/>
      <c r="N3578" s="339"/>
      <c r="O3578" s="339"/>
      <c r="P3578" s="339"/>
      <c r="Q3578" s="339"/>
    </row>
    <row r="3579" spans="1:17" ht="13.5" customHeight="1">
      <c r="A3579" s="481"/>
      <c r="B3579" s="481"/>
      <c r="C3579" s="481"/>
      <c r="D3579" s="481"/>
      <c r="E3579" s="481"/>
      <c r="F3579" s="339"/>
      <c r="G3579" s="340" t="str">
        <f>IF(ISNUMBER(E3579),E3579/'Bulk DivVar Analysis'!$I$60,"")</f>
        <v/>
      </c>
      <c r="H3579" s="338" t="str">
        <f>IF(ISNUMBER(E3579), IF(G3579&gt;'Bulk DivVar Analysis'!$J$62,"Pass","Fail"),"")</f>
        <v/>
      </c>
      <c r="I3579" s="338" t="str">
        <f t="shared" si="57"/>
        <v/>
      </c>
      <c r="J3579" s="339"/>
      <c r="K3579" s="339"/>
      <c r="L3579" s="339"/>
      <c r="M3579" s="339"/>
      <c r="N3579" s="339"/>
      <c r="O3579" s="339"/>
      <c r="P3579" s="339"/>
      <c r="Q3579" s="339"/>
    </row>
    <row r="3580" spans="1:17" ht="13.5" customHeight="1">
      <c r="A3580" s="481"/>
      <c r="B3580" s="481"/>
      <c r="C3580" s="481"/>
      <c r="D3580" s="481"/>
      <c r="E3580" s="481"/>
      <c r="F3580" s="339"/>
      <c r="G3580" s="340" t="str">
        <f>IF(ISNUMBER(E3580),E3580/'Bulk DivVar Analysis'!$I$60,"")</f>
        <v/>
      </c>
      <c r="H3580" s="338" t="str">
        <f>IF(ISNUMBER(E3580), IF(G3580&gt;'Bulk DivVar Analysis'!$J$62,"Pass","Fail"),"")</f>
        <v/>
      </c>
      <c r="I3580" s="338" t="str">
        <f t="shared" si="57"/>
        <v/>
      </c>
      <c r="J3580" s="339"/>
      <c r="K3580" s="339"/>
      <c r="L3580" s="339"/>
      <c r="M3580" s="339"/>
      <c r="N3580" s="339"/>
      <c r="O3580" s="339"/>
      <c r="P3580" s="339"/>
      <c r="Q3580" s="339"/>
    </row>
    <row r="3581" spans="1:17" ht="13.5" customHeight="1">
      <c r="A3581" s="481"/>
      <c r="B3581" s="481"/>
      <c r="C3581" s="481"/>
      <c r="D3581" s="481"/>
      <c r="E3581" s="481"/>
      <c r="F3581" s="339"/>
      <c r="G3581" s="340" t="str">
        <f>IF(ISNUMBER(E3581),E3581/'Bulk DivVar Analysis'!$I$60,"")</f>
        <v/>
      </c>
      <c r="H3581" s="338" t="str">
        <f>IF(ISNUMBER(E3581), IF(G3581&gt;'Bulk DivVar Analysis'!$J$62,"Pass","Fail"),"")</f>
        <v/>
      </c>
      <c r="I3581" s="338" t="str">
        <f t="shared" si="57"/>
        <v/>
      </c>
      <c r="J3581" s="339"/>
      <c r="K3581" s="339"/>
      <c r="L3581" s="339"/>
      <c r="M3581" s="339"/>
      <c r="N3581" s="339"/>
      <c r="O3581" s="339"/>
      <c r="P3581" s="339"/>
      <c r="Q3581" s="339"/>
    </row>
    <row r="3582" spans="1:17" ht="13.5" customHeight="1">
      <c r="A3582" s="481"/>
      <c r="B3582" s="481"/>
      <c r="C3582" s="481"/>
      <c r="D3582" s="481"/>
      <c r="E3582" s="481"/>
      <c r="F3582" s="339"/>
      <c r="G3582" s="340" t="str">
        <f>IF(ISNUMBER(E3582),E3582/'Bulk DivVar Analysis'!$I$60,"")</f>
        <v/>
      </c>
      <c r="H3582" s="338" t="str">
        <f>IF(ISNUMBER(E3582), IF(G3582&gt;'Bulk DivVar Analysis'!$J$62,"Pass","Fail"),"")</f>
        <v/>
      </c>
      <c r="I3582" s="338" t="str">
        <f t="shared" si="57"/>
        <v/>
      </c>
      <c r="J3582" s="339"/>
      <c r="K3582" s="339"/>
      <c r="L3582" s="339"/>
      <c r="M3582" s="339"/>
      <c r="N3582" s="339"/>
      <c r="O3582" s="339"/>
      <c r="P3582" s="339"/>
      <c r="Q3582" s="339"/>
    </row>
    <row r="3583" spans="1:17" ht="13.5" customHeight="1">
      <c r="A3583" s="481"/>
      <c r="B3583" s="481"/>
      <c r="C3583" s="481"/>
      <c r="D3583" s="481"/>
      <c r="E3583" s="481"/>
      <c r="F3583" s="339"/>
      <c r="G3583" s="340" t="str">
        <f>IF(ISNUMBER(E3583),E3583/'Bulk DivVar Analysis'!$I$60,"")</f>
        <v/>
      </c>
      <c r="H3583" s="338" t="str">
        <f>IF(ISNUMBER(E3583), IF(G3583&gt;'Bulk DivVar Analysis'!$J$62,"Pass","Fail"),"")</f>
        <v/>
      </c>
      <c r="I3583" s="338" t="str">
        <f t="shared" si="57"/>
        <v/>
      </c>
      <c r="J3583" s="339"/>
      <c r="K3583" s="339"/>
      <c r="L3583" s="339"/>
      <c r="M3583" s="339"/>
      <c r="N3583" s="339"/>
      <c r="O3583" s="339"/>
      <c r="P3583" s="339"/>
      <c r="Q3583" s="339"/>
    </row>
    <row r="3584" spans="1:17" ht="13.5" customHeight="1">
      <c r="A3584" s="481"/>
      <c r="B3584" s="481"/>
      <c r="C3584" s="481"/>
      <c r="D3584" s="481"/>
      <c r="E3584" s="481"/>
      <c r="F3584" s="339"/>
      <c r="G3584" s="340" t="str">
        <f>IF(ISNUMBER(E3584),E3584/'Bulk DivVar Analysis'!$I$60,"")</f>
        <v/>
      </c>
      <c r="H3584" s="338" t="str">
        <f>IF(ISNUMBER(E3584), IF(G3584&gt;'Bulk DivVar Analysis'!$J$62,"Pass","Fail"),"")</f>
        <v/>
      </c>
      <c r="I3584" s="338" t="str">
        <f t="shared" si="57"/>
        <v/>
      </c>
      <c r="J3584" s="339"/>
      <c r="K3584" s="339"/>
      <c r="L3584" s="339"/>
      <c r="M3584" s="339"/>
      <c r="N3584" s="339"/>
      <c r="O3584" s="339"/>
      <c r="P3584" s="339"/>
      <c r="Q3584" s="339"/>
    </row>
    <row r="3585" spans="1:17" ht="13.5" customHeight="1">
      <c r="A3585" s="481"/>
      <c r="B3585" s="481"/>
      <c r="C3585" s="481"/>
      <c r="D3585" s="481"/>
      <c r="E3585" s="481"/>
      <c r="F3585" s="339"/>
      <c r="G3585" s="340" t="str">
        <f>IF(ISNUMBER(E3585),E3585/'Bulk DivVar Analysis'!$I$60,"")</f>
        <v/>
      </c>
      <c r="H3585" s="338" t="str">
        <f>IF(ISNUMBER(E3585), IF(G3585&gt;'Bulk DivVar Analysis'!$J$62,"Pass","Fail"),"")</f>
        <v/>
      </c>
      <c r="I3585" s="338" t="str">
        <f t="shared" si="57"/>
        <v/>
      </c>
      <c r="J3585" s="339"/>
      <c r="K3585" s="339"/>
      <c r="L3585" s="339"/>
      <c r="M3585" s="339"/>
      <c r="N3585" s="339"/>
      <c r="O3585" s="339"/>
      <c r="P3585" s="339"/>
      <c r="Q3585" s="339"/>
    </row>
    <row r="3586" spans="1:17" ht="13.5" customHeight="1">
      <c r="A3586" s="481"/>
      <c r="B3586" s="481"/>
      <c r="C3586" s="481"/>
      <c r="D3586" s="481"/>
      <c r="E3586" s="481"/>
      <c r="F3586" s="339"/>
      <c r="G3586" s="340" t="str">
        <f>IF(ISNUMBER(E3586),E3586/'Bulk DivVar Analysis'!$I$60,"")</f>
        <v/>
      </c>
      <c r="H3586" s="338" t="str">
        <f>IF(ISNUMBER(E3586), IF(G3586&gt;'Bulk DivVar Analysis'!$J$62,"Pass","Fail"),"")</f>
        <v/>
      </c>
      <c r="I3586" s="338" t="str">
        <f t="shared" si="57"/>
        <v/>
      </c>
      <c r="J3586" s="339"/>
      <c r="K3586" s="339"/>
      <c r="L3586" s="339"/>
      <c r="M3586" s="339"/>
      <c r="N3586" s="339"/>
      <c r="O3586" s="339"/>
      <c r="P3586" s="339"/>
      <c r="Q3586" s="339"/>
    </row>
    <row r="3587" spans="1:17" ht="13.5" customHeight="1">
      <c r="A3587" s="481"/>
      <c r="B3587" s="481"/>
      <c r="C3587" s="481"/>
      <c r="D3587" s="481"/>
      <c r="E3587" s="481"/>
      <c r="F3587" s="339"/>
      <c r="G3587" s="340" t="str">
        <f>IF(ISNUMBER(E3587),E3587/'Bulk DivVar Analysis'!$I$60,"")</f>
        <v/>
      </c>
      <c r="H3587" s="338" t="str">
        <f>IF(ISNUMBER(E3587), IF(G3587&gt;'Bulk DivVar Analysis'!$J$62,"Pass","Fail"),"")</f>
        <v/>
      </c>
      <c r="I3587" s="338" t="str">
        <f t="shared" ref="I3587:I3650" si="58">_xlfn.TEXTJOIN("_",TRUE,B3587,C3587)</f>
        <v/>
      </c>
      <c r="J3587" s="339"/>
      <c r="K3587" s="339"/>
      <c r="L3587" s="339"/>
      <c r="M3587" s="339"/>
      <c r="N3587" s="339"/>
      <c r="O3587" s="339"/>
      <c r="P3587" s="339"/>
      <c r="Q3587" s="339"/>
    </row>
    <row r="3588" spans="1:17" ht="13.5" customHeight="1">
      <c r="A3588" s="481"/>
      <c r="B3588" s="481"/>
      <c r="C3588" s="481"/>
      <c r="D3588" s="481"/>
      <c r="E3588" s="481"/>
      <c r="F3588" s="339"/>
      <c r="G3588" s="340" t="str">
        <f>IF(ISNUMBER(E3588),E3588/'Bulk DivVar Analysis'!$I$60,"")</f>
        <v/>
      </c>
      <c r="H3588" s="338" t="str">
        <f>IF(ISNUMBER(E3588), IF(G3588&gt;'Bulk DivVar Analysis'!$J$62,"Pass","Fail"),"")</f>
        <v/>
      </c>
      <c r="I3588" s="338" t="str">
        <f t="shared" si="58"/>
        <v/>
      </c>
      <c r="J3588" s="339"/>
      <c r="K3588" s="339"/>
      <c r="L3588" s="339"/>
      <c r="M3588" s="339"/>
      <c r="N3588" s="339"/>
      <c r="O3588" s="339"/>
      <c r="P3588" s="339"/>
      <c r="Q3588" s="339"/>
    </row>
    <row r="3589" spans="1:17" ht="13.5" customHeight="1">
      <c r="A3589" s="481"/>
      <c r="B3589" s="481"/>
      <c r="C3589" s="481"/>
      <c r="D3589" s="481"/>
      <c r="E3589" s="481"/>
      <c r="F3589" s="339"/>
      <c r="G3589" s="340" t="str">
        <f>IF(ISNUMBER(E3589),E3589/'Bulk DivVar Analysis'!$I$60,"")</f>
        <v/>
      </c>
      <c r="H3589" s="338" t="str">
        <f>IF(ISNUMBER(E3589), IF(G3589&gt;'Bulk DivVar Analysis'!$J$62,"Pass","Fail"),"")</f>
        <v/>
      </c>
      <c r="I3589" s="338" t="str">
        <f t="shared" si="58"/>
        <v/>
      </c>
      <c r="J3589" s="339"/>
      <c r="K3589" s="339"/>
      <c r="L3589" s="339"/>
      <c r="M3589" s="339"/>
      <c r="N3589" s="339"/>
      <c r="O3589" s="339"/>
      <c r="P3589" s="339"/>
      <c r="Q3589" s="339"/>
    </row>
    <row r="3590" spans="1:17" ht="13.5" customHeight="1">
      <c r="A3590" s="481"/>
      <c r="B3590" s="481"/>
      <c r="C3590" s="481"/>
      <c r="D3590" s="481"/>
      <c r="E3590" s="481"/>
      <c r="F3590" s="339"/>
      <c r="G3590" s="340" t="str">
        <f>IF(ISNUMBER(E3590),E3590/'Bulk DivVar Analysis'!$I$60,"")</f>
        <v/>
      </c>
      <c r="H3590" s="338" t="str">
        <f>IF(ISNUMBER(E3590), IF(G3590&gt;'Bulk DivVar Analysis'!$J$62,"Pass","Fail"),"")</f>
        <v/>
      </c>
      <c r="I3590" s="338" t="str">
        <f t="shared" si="58"/>
        <v/>
      </c>
      <c r="J3590" s="339"/>
      <c r="K3590" s="339"/>
      <c r="L3590" s="339"/>
      <c r="M3590" s="339"/>
      <c r="N3590" s="339"/>
      <c r="O3590" s="339"/>
      <c r="P3590" s="339"/>
      <c r="Q3590" s="339"/>
    </row>
    <row r="3591" spans="1:17" ht="13.5" customHeight="1">
      <c r="A3591" s="481"/>
      <c r="B3591" s="481"/>
      <c r="C3591" s="481"/>
      <c r="D3591" s="481"/>
      <c r="E3591" s="481"/>
      <c r="F3591" s="339"/>
      <c r="G3591" s="340" t="str">
        <f>IF(ISNUMBER(E3591),E3591/'Bulk DivVar Analysis'!$I$60,"")</f>
        <v/>
      </c>
      <c r="H3591" s="338" t="str">
        <f>IF(ISNUMBER(E3591), IF(G3591&gt;'Bulk DivVar Analysis'!$J$62,"Pass","Fail"),"")</f>
        <v/>
      </c>
      <c r="I3591" s="338" t="str">
        <f t="shared" si="58"/>
        <v/>
      </c>
      <c r="J3591" s="339"/>
      <c r="K3591" s="339"/>
      <c r="L3591" s="339"/>
      <c r="M3591" s="339"/>
      <c r="N3591" s="339"/>
      <c r="O3591" s="339"/>
      <c r="P3591" s="339"/>
      <c r="Q3591" s="339"/>
    </row>
    <row r="3592" spans="1:17" ht="13.5" customHeight="1">
      <c r="A3592" s="481"/>
      <c r="B3592" s="481"/>
      <c r="C3592" s="481"/>
      <c r="D3592" s="481"/>
      <c r="E3592" s="481"/>
      <c r="F3592" s="339"/>
      <c r="G3592" s="340" t="str">
        <f>IF(ISNUMBER(E3592),E3592/'Bulk DivVar Analysis'!$I$60,"")</f>
        <v/>
      </c>
      <c r="H3592" s="338" t="str">
        <f>IF(ISNUMBER(E3592), IF(G3592&gt;'Bulk DivVar Analysis'!$J$62,"Pass","Fail"),"")</f>
        <v/>
      </c>
      <c r="I3592" s="338" t="str">
        <f t="shared" si="58"/>
        <v/>
      </c>
      <c r="J3592" s="339"/>
      <c r="K3592" s="339"/>
      <c r="L3592" s="339"/>
      <c r="M3592" s="339"/>
      <c r="N3592" s="339"/>
      <c r="O3592" s="339"/>
      <c r="P3592" s="339"/>
      <c r="Q3592" s="339"/>
    </row>
    <row r="3593" spans="1:17" ht="13.5" customHeight="1">
      <c r="A3593" s="481"/>
      <c r="B3593" s="481"/>
      <c r="C3593" s="481"/>
      <c r="D3593" s="481"/>
      <c r="E3593" s="481"/>
      <c r="F3593" s="339"/>
      <c r="G3593" s="340" t="str">
        <f>IF(ISNUMBER(E3593),E3593/'Bulk DivVar Analysis'!$I$60,"")</f>
        <v/>
      </c>
      <c r="H3593" s="338" t="str">
        <f>IF(ISNUMBER(E3593), IF(G3593&gt;'Bulk DivVar Analysis'!$J$62,"Pass","Fail"),"")</f>
        <v/>
      </c>
      <c r="I3593" s="338" t="str">
        <f t="shared" si="58"/>
        <v/>
      </c>
      <c r="J3593" s="339"/>
      <c r="K3593" s="339"/>
      <c r="L3593" s="339"/>
      <c r="M3593" s="339"/>
      <c r="N3593" s="339"/>
      <c r="O3593" s="339"/>
      <c r="P3593" s="339"/>
      <c r="Q3593" s="339"/>
    </row>
    <row r="3594" spans="1:17" ht="13.5" customHeight="1">
      <c r="A3594" s="481"/>
      <c r="B3594" s="481"/>
      <c r="C3594" s="481"/>
      <c r="D3594" s="481"/>
      <c r="E3594" s="481"/>
      <c r="F3594" s="339"/>
      <c r="G3594" s="340" t="str">
        <f>IF(ISNUMBER(E3594),E3594/'Bulk DivVar Analysis'!$I$60,"")</f>
        <v/>
      </c>
      <c r="H3594" s="338" t="str">
        <f>IF(ISNUMBER(E3594), IF(G3594&gt;'Bulk DivVar Analysis'!$J$62,"Pass","Fail"),"")</f>
        <v/>
      </c>
      <c r="I3594" s="338" t="str">
        <f t="shared" si="58"/>
        <v/>
      </c>
      <c r="J3594" s="339"/>
      <c r="K3594" s="339"/>
      <c r="L3594" s="339"/>
      <c r="M3594" s="339"/>
      <c r="N3594" s="339"/>
      <c r="O3594" s="339"/>
      <c r="P3594" s="339"/>
      <c r="Q3594" s="339"/>
    </row>
    <row r="3595" spans="1:17" ht="13.5" customHeight="1">
      <c r="A3595" s="481"/>
      <c r="B3595" s="481"/>
      <c r="C3595" s="481"/>
      <c r="D3595" s="481"/>
      <c r="E3595" s="481"/>
      <c r="F3595" s="339"/>
      <c r="G3595" s="340" t="str">
        <f>IF(ISNUMBER(E3595),E3595/'Bulk DivVar Analysis'!$I$60,"")</f>
        <v/>
      </c>
      <c r="H3595" s="338" t="str">
        <f>IF(ISNUMBER(E3595), IF(G3595&gt;'Bulk DivVar Analysis'!$J$62,"Pass","Fail"),"")</f>
        <v/>
      </c>
      <c r="I3595" s="338" t="str">
        <f t="shared" si="58"/>
        <v/>
      </c>
      <c r="J3595" s="339"/>
      <c r="K3595" s="339"/>
      <c r="L3595" s="339"/>
      <c r="M3595" s="339"/>
      <c r="N3595" s="339"/>
      <c r="O3595" s="339"/>
      <c r="P3595" s="339"/>
      <c r="Q3595" s="339"/>
    </row>
    <row r="3596" spans="1:17" ht="13.5" customHeight="1">
      <c r="A3596" s="481"/>
      <c r="B3596" s="481"/>
      <c r="C3596" s="481"/>
      <c r="D3596" s="481"/>
      <c r="E3596" s="481"/>
      <c r="F3596" s="339"/>
      <c r="G3596" s="340" t="str">
        <f>IF(ISNUMBER(E3596),E3596/'Bulk DivVar Analysis'!$I$60,"")</f>
        <v/>
      </c>
      <c r="H3596" s="338" t="str">
        <f>IF(ISNUMBER(E3596), IF(G3596&gt;'Bulk DivVar Analysis'!$J$62,"Pass","Fail"),"")</f>
        <v/>
      </c>
      <c r="I3596" s="338" t="str">
        <f t="shared" si="58"/>
        <v/>
      </c>
      <c r="J3596" s="339"/>
      <c r="K3596" s="339"/>
      <c r="L3596" s="339"/>
      <c r="M3596" s="339"/>
      <c r="N3596" s="339"/>
      <c r="O3596" s="339"/>
      <c r="P3596" s="339"/>
      <c r="Q3596" s="339"/>
    </row>
    <row r="3597" spans="1:17" ht="13.5" customHeight="1">
      <c r="A3597" s="481"/>
      <c r="B3597" s="481"/>
      <c r="C3597" s="481"/>
      <c r="D3597" s="481"/>
      <c r="E3597" s="481"/>
      <c r="F3597" s="339"/>
      <c r="G3597" s="340" t="str">
        <f>IF(ISNUMBER(E3597),E3597/'Bulk DivVar Analysis'!$I$60,"")</f>
        <v/>
      </c>
      <c r="H3597" s="338" t="str">
        <f>IF(ISNUMBER(E3597), IF(G3597&gt;'Bulk DivVar Analysis'!$J$62,"Pass","Fail"),"")</f>
        <v/>
      </c>
      <c r="I3597" s="338" t="str">
        <f t="shared" si="58"/>
        <v/>
      </c>
      <c r="J3597" s="339"/>
      <c r="K3597" s="339"/>
      <c r="L3597" s="339"/>
      <c r="M3597" s="339"/>
      <c r="N3597" s="339"/>
      <c r="O3597" s="339"/>
      <c r="P3597" s="339"/>
      <c r="Q3597" s="339"/>
    </row>
    <row r="3598" spans="1:17" ht="13.5" customHeight="1">
      <c r="A3598" s="481"/>
      <c r="B3598" s="481"/>
      <c r="C3598" s="481"/>
      <c r="D3598" s="481"/>
      <c r="E3598" s="481"/>
      <c r="F3598" s="339"/>
      <c r="G3598" s="340" t="str">
        <f>IF(ISNUMBER(E3598),E3598/'Bulk DivVar Analysis'!$I$60,"")</f>
        <v/>
      </c>
      <c r="H3598" s="338" t="str">
        <f>IF(ISNUMBER(E3598), IF(G3598&gt;'Bulk DivVar Analysis'!$J$62,"Pass","Fail"),"")</f>
        <v/>
      </c>
      <c r="I3598" s="338" t="str">
        <f t="shared" si="58"/>
        <v/>
      </c>
      <c r="J3598" s="339"/>
      <c r="K3598" s="339"/>
      <c r="L3598" s="339"/>
      <c r="M3598" s="339"/>
      <c r="N3598" s="339"/>
      <c r="O3598" s="339"/>
      <c r="P3598" s="339"/>
      <c r="Q3598" s="339"/>
    </row>
    <row r="3599" spans="1:17" ht="13.5" customHeight="1">
      <c r="A3599" s="481"/>
      <c r="B3599" s="481"/>
      <c r="C3599" s="481"/>
      <c r="D3599" s="481"/>
      <c r="E3599" s="481"/>
      <c r="F3599" s="339"/>
      <c r="G3599" s="340" t="str">
        <f>IF(ISNUMBER(E3599),E3599/'Bulk DivVar Analysis'!$I$60,"")</f>
        <v/>
      </c>
      <c r="H3599" s="338" t="str">
        <f>IF(ISNUMBER(E3599), IF(G3599&gt;'Bulk DivVar Analysis'!$J$62,"Pass","Fail"),"")</f>
        <v/>
      </c>
      <c r="I3599" s="338" t="str">
        <f t="shared" si="58"/>
        <v/>
      </c>
      <c r="J3599" s="339"/>
      <c r="K3599" s="339"/>
      <c r="L3599" s="339"/>
      <c r="M3599" s="339"/>
      <c r="N3599" s="339"/>
      <c r="O3599" s="339"/>
      <c r="P3599" s="339"/>
      <c r="Q3599" s="339"/>
    </row>
    <row r="3600" spans="1:17" ht="13.5" customHeight="1">
      <c r="A3600" s="481"/>
      <c r="B3600" s="481"/>
      <c r="C3600" s="481"/>
      <c r="D3600" s="481"/>
      <c r="E3600" s="481"/>
      <c r="F3600" s="339"/>
      <c r="G3600" s="340" t="str">
        <f>IF(ISNUMBER(E3600),E3600/'Bulk DivVar Analysis'!$I$60,"")</f>
        <v/>
      </c>
      <c r="H3600" s="338" t="str">
        <f>IF(ISNUMBER(E3600), IF(G3600&gt;'Bulk DivVar Analysis'!$J$62,"Pass","Fail"),"")</f>
        <v/>
      </c>
      <c r="I3600" s="338" t="str">
        <f t="shared" si="58"/>
        <v/>
      </c>
      <c r="J3600" s="339"/>
      <c r="K3600" s="339"/>
      <c r="L3600" s="339"/>
      <c r="M3600" s="339"/>
      <c r="N3600" s="339"/>
      <c r="O3600" s="339"/>
      <c r="P3600" s="339"/>
      <c r="Q3600" s="339"/>
    </row>
    <row r="3601" spans="1:17" ht="13.5" customHeight="1">
      <c r="A3601" s="481"/>
      <c r="B3601" s="481"/>
      <c r="C3601" s="481"/>
      <c r="D3601" s="481"/>
      <c r="E3601" s="481"/>
      <c r="F3601" s="339"/>
      <c r="G3601" s="340" t="str">
        <f>IF(ISNUMBER(E3601),E3601/'Bulk DivVar Analysis'!$I$60,"")</f>
        <v/>
      </c>
      <c r="H3601" s="338" t="str">
        <f>IF(ISNUMBER(E3601), IF(G3601&gt;'Bulk DivVar Analysis'!$J$62,"Pass","Fail"),"")</f>
        <v/>
      </c>
      <c r="I3601" s="338" t="str">
        <f t="shared" si="58"/>
        <v/>
      </c>
      <c r="J3601" s="339"/>
      <c r="K3601" s="339"/>
      <c r="L3601" s="339"/>
      <c r="M3601" s="339"/>
      <c r="N3601" s="339"/>
      <c r="O3601" s="339"/>
      <c r="P3601" s="339"/>
      <c r="Q3601" s="339"/>
    </row>
    <row r="3602" spans="1:17" ht="13.5" customHeight="1">
      <c r="A3602" s="481"/>
      <c r="B3602" s="481"/>
      <c r="C3602" s="481"/>
      <c r="D3602" s="481"/>
      <c r="E3602" s="481"/>
      <c r="F3602" s="339"/>
      <c r="G3602" s="340" t="str">
        <f>IF(ISNUMBER(E3602),E3602/'Bulk DivVar Analysis'!$I$60,"")</f>
        <v/>
      </c>
      <c r="H3602" s="338" t="str">
        <f>IF(ISNUMBER(E3602), IF(G3602&gt;'Bulk DivVar Analysis'!$J$62,"Pass","Fail"),"")</f>
        <v/>
      </c>
      <c r="I3602" s="338" t="str">
        <f t="shared" si="58"/>
        <v/>
      </c>
      <c r="J3602" s="339"/>
      <c r="K3602" s="339"/>
      <c r="L3602" s="339"/>
      <c r="M3602" s="339"/>
      <c r="N3602" s="339"/>
      <c r="O3602" s="339"/>
      <c r="P3602" s="339"/>
      <c r="Q3602" s="339"/>
    </row>
    <row r="3603" spans="1:17" ht="13.5" customHeight="1">
      <c r="A3603" s="481"/>
      <c r="B3603" s="481"/>
      <c r="C3603" s="481"/>
      <c r="D3603" s="481"/>
      <c r="E3603" s="481"/>
      <c r="F3603" s="339"/>
      <c r="G3603" s="340" t="str">
        <f>IF(ISNUMBER(E3603),E3603/'Bulk DivVar Analysis'!$I$60,"")</f>
        <v/>
      </c>
      <c r="H3603" s="338" t="str">
        <f>IF(ISNUMBER(E3603), IF(G3603&gt;'Bulk DivVar Analysis'!$J$62,"Pass","Fail"),"")</f>
        <v/>
      </c>
      <c r="I3603" s="338" t="str">
        <f t="shared" si="58"/>
        <v/>
      </c>
      <c r="J3603" s="339"/>
      <c r="K3603" s="339"/>
      <c r="L3603" s="339"/>
      <c r="M3603" s="339"/>
      <c r="N3603" s="339"/>
      <c r="O3603" s="339"/>
      <c r="P3603" s="339"/>
      <c r="Q3603" s="339"/>
    </row>
    <row r="3604" spans="1:17" ht="13.5" customHeight="1">
      <c r="A3604" s="481"/>
      <c r="B3604" s="481"/>
      <c r="C3604" s="481"/>
      <c r="D3604" s="481"/>
      <c r="E3604" s="481"/>
      <c r="F3604" s="339"/>
      <c r="G3604" s="340" t="str">
        <f>IF(ISNUMBER(E3604),E3604/'Bulk DivVar Analysis'!$I$60,"")</f>
        <v/>
      </c>
      <c r="H3604" s="338" t="str">
        <f>IF(ISNUMBER(E3604), IF(G3604&gt;'Bulk DivVar Analysis'!$J$62,"Pass","Fail"),"")</f>
        <v/>
      </c>
      <c r="I3604" s="338" t="str">
        <f t="shared" si="58"/>
        <v/>
      </c>
      <c r="J3604" s="339"/>
      <c r="K3604" s="339"/>
      <c r="L3604" s="339"/>
      <c r="M3604" s="339"/>
      <c r="N3604" s="339"/>
      <c r="O3604" s="339"/>
      <c r="P3604" s="339"/>
      <c r="Q3604" s="339"/>
    </row>
    <row r="3605" spans="1:17" ht="13.5" customHeight="1">
      <c r="A3605" s="481"/>
      <c r="B3605" s="481"/>
      <c r="C3605" s="481"/>
      <c r="D3605" s="481"/>
      <c r="E3605" s="481"/>
      <c r="F3605" s="339"/>
      <c r="G3605" s="340" t="str">
        <f>IF(ISNUMBER(E3605),E3605/'Bulk DivVar Analysis'!$I$60,"")</f>
        <v/>
      </c>
      <c r="H3605" s="338" t="str">
        <f>IF(ISNUMBER(E3605), IF(G3605&gt;'Bulk DivVar Analysis'!$J$62,"Pass","Fail"),"")</f>
        <v/>
      </c>
      <c r="I3605" s="338" t="str">
        <f t="shared" si="58"/>
        <v/>
      </c>
      <c r="J3605" s="339"/>
      <c r="K3605" s="339"/>
      <c r="L3605" s="339"/>
      <c r="M3605" s="339"/>
      <c r="N3605" s="339"/>
      <c r="O3605" s="339"/>
      <c r="P3605" s="339"/>
      <c r="Q3605" s="339"/>
    </row>
    <row r="3606" spans="1:17" ht="13.5" customHeight="1">
      <c r="A3606" s="481"/>
      <c r="B3606" s="481"/>
      <c r="C3606" s="481"/>
      <c r="D3606" s="481"/>
      <c r="E3606" s="481"/>
      <c r="F3606" s="339"/>
      <c r="G3606" s="340" t="str">
        <f>IF(ISNUMBER(E3606),E3606/'Bulk DivVar Analysis'!$I$60,"")</f>
        <v/>
      </c>
      <c r="H3606" s="338" t="str">
        <f>IF(ISNUMBER(E3606), IF(G3606&gt;'Bulk DivVar Analysis'!$J$62,"Pass","Fail"),"")</f>
        <v/>
      </c>
      <c r="I3606" s="338" t="str">
        <f t="shared" si="58"/>
        <v/>
      </c>
      <c r="J3606" s="339"/>
      <c r="K3606" s="339"/>
      <c r="L3606" s="339"/>
      <c r="M3606" s="339"/>
      <c r="N3606" s="339"/>
      <c r="O3606" s="339"/>
      <c r="P3606" s="339"/>
      <c r="Q3606" s="339"/>
    </row>
    <row r="3607" spans="1:17" ht="13.5" customHeight="1">
      <c r="A3607" s="481"/>
      <c r="B3607" s="481"/>
      <c r="C3607" s="481"/>
      <c r="D3607" s="481"/>
      <c r="E3607" s="481"/>
      <c r="F3607" s="339"/>
      <c r="G3607" s="340" t="str">
        <f>IF(ISNUMBER(E3607),E3607/'Bulk DivVar Analysis'!$I$60,"")</f>
        <v/>
      </c>
      <c r="H3607" s="338" t="str">
        <f>IF(ISNUMBER(E3607), IF(G3607&gt;'Bulk DivVar Analysis'!$J$62,"Pass","Fail"),"")</f>
        <v/>
      </c>
      <c r="I3607" s="338" t="str">
        <f t="shared" si="58"/>
        <v/>
      </c>
      <c r="J3607" s="339"/>
      <c r="K3607" s="339"/>
      <c r="L3607" s="339"/>
      <c r="M3607" s="339"/>
      <c r="N3607" s="339"/>
      <c r="O3607" s="339"/>
      <c r="P3607" s="339"/>
      <c r="Q3607" s="339"/>
    </row>
    <row r="3608" spans="1:17" ht="13.5" customHeight="1">
      <c r="A3608" s="481"/>
      <c r="B3608" s="481"/>
      <c r="C3608" s="481"/>
      <c r="D3608" s="481"/>
      <c r="E3608" s="481"/>
      <c r="F3608" s="339"/>
      <c r="G3608" s="340" t="str">
        <f>IF(ISNUMBER(E3608),E3608/'Bulk DivVar Analysis'!$I$60,"")</f>
        <v/>
      </c>
      <c r="H3608" s="338" t="str">
        <f>IF(ISNUMBER(E3608), IF(G3608&gt;'Bulk DivVar Analysis'!$J$62,"Pass","Fail"),"")</f>
        <v/>
      </c>
      <c r="I3608" s="338" t="str">
        <f t="shared" si="58"/>
        <v/>
      </c>
      <c r="J3608" s="339"/>
      <c r="K3608" s="339"/>
      <c r="L3608" s="339"/>
      <c r="M3608" s="339"/>
      <c r="N3608" s="339"/>
      <c r="O3608" s="339"/>
      <c r="P3608" s="339"/>
      <c r="Q3608" s="339"/>
    </row>
    <row r="3609" spans="1:17" ht="13.5" customHeight="1">
      <c r="A3609" s="481"/>
      <c r="B3609" s="481"/>
      <c r="C3609" s="481"/>
      <c r="D3609" s="481"/>
      <c r="E3609" s="481"/>
      <c r="F3609" s="339"/>
      <c r="G3609" s="340" t="str">
        <f>IF(ISNUMBER(E3609),E3609/'Bulk DivVar Analysis'!$I$60,"")</f>
        <v/>
      </c>
      <c r="H3609" s="338" t="str">
        <f>IF(ISNUMBER(E3609), IF(G3609&gt;'Bulk DivVar Analysis'!$J$62,"Pass","Fail"),"")</f>
        <v/>
      </c>
      <c r="I3609" s="338" t="str">
        <f t="shared" si="58"/>
        <v/>
      </c>
      <c r="J3609" s="339"/>
      <c r="K3609" s="339"/>
      <c r="L3609" s="339"/>
      <c r="M3609" s="339"/>
      <c r="N3609" s="339"/>
      <c r="O3609" s="339"/>
      <c r="P3609" s="339"/>
      <c r="Q3609" s="339"/>
    </row>
    <row r="3610" spans="1:17" ht="13.5" customHeight="1">
      <c r="A3610" s="481"/>
      <c r="B3610" s="481"/>
      <c r="C3610" s="481"/>
      <c r="D3610" s="481"/>
      <c r="E3610" s="481"/>
      <c r="F3610" s="339"/>
      <c r="G3610" s="340" t="str">
        <f>IF(ISNUMBER(E3610),E3610/'Bulk DivVar Analysis'!$I$60,"")</f>
        <v/>
      </c>
      <c r="H3610" s="338" t="str">
        <f>IF(ISNUMBER(E3610), IF(G3610&gt;'Bulk DivVar Analysis'!$J$62,"Pass","Fail"),"")</f>
        <v/>
      </c>
      <c r="I3610" s="338" t="str">
        <f t="shared" si="58"/>
        <v/>
      </c>
      <c r="J3610" s="339"/>
      <c r="K3610" s="339"/>
      <c r="L3610" s="339"/>
      <c r="M3610" s="339"/>
      <c r="N3610" s="339"/>
      <c r="O3610" s="339"/>
      <c r="P3610" s="339"/>
      <c r="Q3610" s="339"/>
    </row>
    <row r="3611" spans="1:17" ht="13.5" customHeight="1">
      <c r="A3611" s="481"/>
      <c r="B3611" s="481"/>
      <c r="C3611" s="481"/>
      <c r="D3611" s="481"/>
      <c r="E3611" s="481"/>
      <c r="F3611" s="339"/>
      <c r="G3611" s="340" t="str">
        <f>IF(ISNUMBER(E3611),E3611/'Bulk DivVar Analysis'!$I$60,"")</f>
        <v/>
      </c>
      <c r="H3611" s="338" t="str">
        <f>IF(ISNUMBER(E3611), IF(G3611&gt;'Bulk DivVar Analysis'!$J$62,"Pass","Fail"),"")</f>
        <v/>
      </c>
      <c r="I3611" s="338" t="str">
        <f t="shared" si="58"/>
        <v/>
      </c>
      <c r="J3611" s="339"/>
      <c r="K3611" s="339"/>
      <c r="L3611" s="339"/>
      <c r="M3611" s="339"/>
      <c r="N3611" s="339"/>
      <c r="O3611" s="339"/>
      <c r="P3611" s="339"/>
      <c r="Q3611" s="339"/>
    </row>
    <row r="3612" spans="1:17" ht="13.5" customHeight="1">
      <c r="A3612" s="481"/>
      <c r="B3612" s="481"/>
      <c r="C3612" s="481"/>
      <c r="D3612" s="481"/>
      <c r="E3612" s="481"/>
      <c r="F3612" s="339"/>
      <c r="G3612" s="340" t="str">
        <f>IF(ISNUMBER(E3612),E3612/'Bulk DivVar Analysis'!$I$60,"")</f>
        <v/>
      </c>
      <c r="H3612" s="338" t="str">
        <f>IF(ISNUMBER(E3612), IF(G3612&gt;'Bulk DivVar Analysis'!$J$62,"Pass","Fail"),"")</f>
        <v/>
      </c>
      <c r="I3612" s="338" t="str">
        <f t="shared" si="58"/>
        <v/>
      </c>
      <c r="J3612" s="339"/>
      <c r="K3612" s="339"/>
      <c r="L3612" s="339"/>
      <c r="M3612" s="339"/>
      <c r="N3612" s="339"/>
      <c r="O3612" s="339"/>
      <c r="P3612" s="339"/>
      <c r="Q3612" s="339"/>
    </row>
    <row r="3613" spans="1:17" ht="13.5" customHeight="1">
      <c r="A3613" s="481"/>
      <c r="B3613" s="481"/>
      <c r="C3613" s="481"/>
      <c r="D3613" s="481"/>
      <c r="E3613" s="481"/>
      <c r="F3613" s="339"/>
      <c r="G3613" s="340" t="str">
        <f>IF(ISNUMBER(E3613),E3613/'Bulk DivVar Analysis'!$I$60,"")</f>
        <v/>
      </c>
      <c r="H3613" s="338" t="str">
        <f>IF(ISNUMBER(E3613), IF(G3613&gt;'Bulk DivVar Analysis'!$J$62,"Pass","Fail"),"")</f>
        <v/>
      </c>
      <c r="I3613" s="338" t="str">
        <f t="shared" si="58"/>
        <v/>
      </c>
      <c r="J3613" s="339"/>
      <c r="K3613" s="339"/>
      <c r="L3613" s="339"/>
      <c r="M3613" s="339"/>
      <c r="N3613" s="339"/>
      <c r="O3613" s="339"/>
      <c r="P3613" s="339"/>
      <c r="Q3613" s="339"/>
    </row>
    <row r="3614" spans="1:17" ht="13.5" customHeight="1">
      <c r="A3614" s="481"/>
      <c r="B3614" s="481"/>
      <c r="C3614" s="481"/>
      <c r="D3614" s="481"/>
      <c r="E3614" s="481"/>
      <c r="F3614" s="339"/>
      <c r="G3614" s="340" t="str">
        <f>IF(ISNUMBER(E3614),E3614/'Bulk DivVar Analysis'!$I$60,"")</f>
        <v/>
      </c>
      <c r="H3614" s="338" t="str">
        <f>IF(ISNUMBER(E3614), IF(G3614&gt;'Bulk DivVar Analysis'!$J$62,"Pass","Fail"),"")</f>
        <v/>
      </c>
      <c r="I3614" s="338" t="str">
        <f t="shared" si="58"/>
        <v/>
      </c>
      <c r="J3614" s="339"/>
      <c r="K3614" s="339"/>
      <c r="L3614" s="339"/>
      <c r="M3614" s="339"/>
      <c r="N3614" s="339"/>
      <c r="O3614" s="339"/>
      <c r="P3614" s="339"/>
      <c r="Q3614" s="339"/>
    </row>
    <row r="3615" spans="1:17" ht="13.5" customHeight="1">
      <c r="A3615" s="481"/>
      <c r="B3615" s="481"/>
      <c r="C3615" s="481"/>
      <c r="D3615" s="481"/>
      <c r="E3615" s="481"/>
      <c r="F3615" s="339"/>
      <c r="G3615" s="340" t="str">
        <f>IF(ISNUMBER(E3615),E3615/'Bulk DivVar Analysis'!$I$60,"")</f>
        <v/>
      </c>
      <c r="H3615" s="338" t="str">
        <f>IF(ISNUMBER(E3615), IF(G3615&gt;'Bulk DivVar Analysis'!$J$62,"Pass","Fail"),"")</f>
        <v/>
      </c>
      <c r="I3615" s="338" t="str">
        <f t="shared" si="58"/>
        <v/>
      </c>
      <c r="J3615" s="339"/>
      <c r="K3615" s="339"/>
      <c r="L3615" s="339"/>
      <c r="M3615" s="339"/>
      <c r="N3615" s="339"/>
      <c r="O3615" s="339"/>
      <c r="P3615" s="339"/>
      <c r="Q3615" s="339"/>
    </row>
    <row r="3616" spans="1:17" ht="13.5" customHeight="1">
      <c r="A3616" s="481"/>
      <c r="B3616" s="481"/>
      <c r="C3616" s="481"/>
      <c r="D3616" s="481"/>
      <c r="E3616" s="481"/>
      <c r="F3616" s="339"/>
      <c r="G3616" s="340" t="str">
        <f>IF(ISNUMBER(E3616),E3616/'Bulk DivVar Analysis'!$I$60,"")</f>
        <v/>
      </c>
      <c r="H3616" s="338" t="str">
        <f>IF(ISNUMBER(E3616), IF(G3616&gt;'Bulk DivVar Analysis'!$J$62,"Pass","Fail"),"")</f>
        <v/>
      </c>
      <c r="I3616" s="338" t="str">
        <f t="shared" si="58"/>
        <v/>
      </c>
      <c r="J3616" s="339"/>
      <c r="K3616" s="339"/>
      <c r="L3616" s="339"/>
      <c r="M3616" s="339"/>
      <c r="N3616" s="339"/>
      <c r="O3616" s="339"/>
      <c r="P3616" s="339"/>
      <c r="Q3616" s="339"/>
    </row>
    <row r="3617" spans="1:17" ht="13.5" customHeight="1">
      <c r="A3617" s="481"/>
      <c r="B3617" s="481"/>
      <c r="C3617" s="481"/>
      <c r="D3617" s="481"/>
      <c r="E3617" s="481"/>
      <c r="F3617" s="339"/>
      <c r="G3617" s="340" t="str">
        <f>IF(ISNUMBER(E3617),E3617/'Bulk DivVar Analysis'!$I$60,"")</f>
        <v/>
      </c>
      <c r="H3617" s="338" t="str">
        <f>IF(ISNUMBER(E3617), IF(G3617&gt;'Bulk DivVar Analysis'!$J$62,"Pass","Fail"),"")</f>
        <v/>
      </c>
      <c r="I3617" s="338" t="str">
        <f t="shared" si="58"/>
        <v/>
      </c>
      <c r="J3617" s="339"/>
      <c r="K3617" s="339"/>
      <c r="L3617" s="339"/>
      <c r="M3617" s="339"/>
      <c r="N3617" s="339"/>
      <c r="O3617" s="339"/>
      <c r="P3617" s="339"/>
      <c r="Q3617" s="339"/>
    </row>
    <row r="3618" spans="1:17" ht="13.5" customHeight="1">
      <c r="A3618" s="481"/>
      <c r="B3618" s="481"/>
      <c r="C3618" s="481"/>
      <c r="D3618" s="481"/>
      <c r="E3618" s="481"/>
      <c r="F3618" s="339"/>
      <c r="G3618" s="340" t="str">
        <f>IF(ISNUMBER(E3618),E3618/'Bulk DivVar Analysis'!$I$60,"")</f>
        <v/>
      </c>
      <c r="H3618" s="338" t="str">
        <f>IF(ISNUMBER(E3618), IF(G3618&gt;'Bulk DivVar Analysis'!$J$62,"Pass","Fail"),"")</f>
        <v/>
      </c>
      <c r="I3618" s="338" t="str">
        <f t="shared" si="58"/>
        <v/>
      </c>
      <c r="J3618" s="339"/>
      <c r="K3618" s="339"/>
      <c r="L3618" s="339"/>
      <c r="M3618" s="339"/>
      <c r="N3618" s="339"/>
      <c r="O3618" s="339"/>
      <c r="P3618" s="339"/>
      <c r="Q3618" s="339"/>
    </row>
    <row r="3619" spans="1:17" ht="13.5" customHeight="1">
      <c r="A3619" s="481"/>
      <c r="B3619" s="481"/>
      <c r="C3619" s="481"/>
      <c r="D3619" s="481"/>
      <c r="E3619" s="481"/>
      <c r="F3619" s="339"/>
      <c r="G3619" s="340" t="str">
        <f>IF(ISNUMBER(E3619),E3619/'Bulk DivVar Analysis'!$I$60,"")</f>
        <v/>
      </c>
      <c r="H3619" s="338" t="str">
        <f>IF(ISNUMBER(E3619), IF(G3619&gt;'Bulk DivVar Analysis'!$J$62,"Pass","Fail"),"")</f>
        <v/>
      </c>
      <c r="I3619" s="338" t="str">
        <f t="shared" si="58"/>
        <v/>
      </c>
      <c r="J3619" s="339"/>
      <c r="K3619" s="339"/>
      <c r="L3619" s="339"/>
      <c r="M3619" s="339"/>
      <c r="N3619" s="339"/>
      <c r="O3619" s="339"/>
      <c r="P3619" s="339"/>
      <c r="Q3619" s="339"/>
    </row>
    <row r="3620" spans="1:17" ht="13.5" customHeight="1">
      <c r="A3620" s="481"/>
      <c r="B3620" s="481"/>
      <c r="C3620" s="481"/>
      <c r="D3620" s="481"/>
      <c r="E3620" s="481"/>
      <c r="F3620" s="339"/>
      <c r="G3620" s="340" t="str">
        <f>IF(ISNUMBER(E3620),E3620/'Bulk DivVar Analysis'!$I$60,"")</f>
        <v/>
      </c>
      <c r="H3620" s="338" t="str">
        <f>IF(ISNUMBER(E3620), IF(G3620&gt;'Bulk DivVar Analysis'!$J$62,"Pass","Fail"),"")</f>
        <v/>
      </c>
      <c r="I3620" s="338" t="str">
        <f t="shared" si="58"/>
        <v/>
      </c>
      <c r="J3620" s="339"/>
      <c r="K3620" s="339"/>
      <c r="L3620" s="339"/>
      <c r="M3620" s="339"/>
      <c r="N3620" s="339"/>
      <c r="O3620" s="339"/>
      <c r="P3620" s="339"/>
      <c r="Q3620" s="339"/>
    </row>
    <row r="3621" spans="1:17" ht="13.5" customHeight="1">
      <c r="A3621" s="481"/>
      <c r="B3621" s="481"/>
      <c r="C3621" s="481"/>
      <c r="D3621" s="481"/>
      <c r="E3621" s="481"/>
      <c r="F3621" s="339"/>
      <c r="G3621" s="340" t="str">
        <f>IF(ISNUMBER(E3621),E3621/'Bulk DivVar Analysis'!$I$60,"")</f>
        <v/>
      </c>
      <c r="H3621" s="338" t="str">
        <f>IF(ISNUMBER(E3621), IF(G3621&gt;'Bulk DivVar Analysis'!$J$62,"Pass","Fail"),"")</f>
        <v/>
      </c>
      <c r="I3621" s="338" t="str">
        <f t="shared" si="58"/>
        <v/>
      </c>
      <c r="J3621" s="339"/>
      <c r="K3621" s="339"/>
      <c r="L3621" s="339"/>
      <c r="M3621" s="339"/>
      <c r="N3621" s="339"/>
      <c r="O3621" s="339"/>
      <c r="P3621" s="339"/>
      <c r="Q3621" s="339"/>
    </row>
    <row r="3622" spans="1:17" ht="13.5" customHeight="1">
      <c r="A3622" s="481"/>
      <c r="B3622" s="481"/>
      <c r="C3622" s="481"/>
      <c r="D3622" s="481"/>
      <c r="E3622" s="481"/>
      <c r="F3622" s="339"/>
      <c r="G3622" s="340" t="str">
        <f>IF(ISNUMBER(E3622),E3622/'Bulk DivVar Analysis'!$I$60,"")</f>
        <v/>
      </c>
      <c r="H3622" s="338" t="str">
        <f>IF(ISNUMBER(E3622), IF(G3622&gt;'Bulk DivVar Analysis'!$J$62,"Pass","Fail"),"")</f>
        <v/>
      </c>
      <c r="I3622" s="338" t="str">
        <f t="shared" si="58"/>
        <v/>
      </c>
      <c r="J3622" s="339"/>
      <c r="K3622" s="339"/>
      <c r="L3622" s="339"/>
      <c r="M3622" s="339"/>
      <c r="N3622" s="339"/>
      <c r="O3622" s="339"/>
      <c r="P3622" s="339"/>
      <c r="Q3622" s="339"/>
    </row>
    <row r="3623" spans="1:17" ht="13.5" customHeight="1">
      <c r="A3623" s="481"/>
      <c r="B3623" s="481"/>
      <c r="C3623" s="481"/>
      <c r="D3623" s="481"/>
      <c r="E3623" s="481"/>
      <c r="F3623" s="339"/>
      <c r="G3623" s="340" t="str">
        <f>IF(ISNUMBER(E3623),E3623/'Bulk DivVar Analysis'!$I$60,"")</f>
        <v/>
      </c>
      <c r="H3623" s="338" t="str">
        <f>IF(ISNUMBER(E3623), IF(G3623&gt;'Bulk DivVar Analysis'!$J$62,"Pass","Fail"),"")</f>
        <v/>
      </c>
      <c r="I3623" s="338" t="str">
        <f t="shared" si="58"/>
        <v/>
      </c>
      <c r="J3623" s="339"/>
      <c r="K3623" s="339"/>
      <c r="L3623" s="339"/>
      <c r="M3623" s="339"/>
      <c r="N3623" s="339"/>
      <c r="O3623" s="339"/>
      <c r="P3623" s="339"/>
      <c r="Q3623" s="339"/>
    </row>
    <row r="3624" spans="1:17" ht="13.5" customHeight="1">
      <c r="A3624" s="481"/>
      <c r="B3624" s="481"/>
      <c r="C3624" s="481"/>
      <c r="D3624" s="481"/>
      <c r="E3624" s="481"/>
      <c r="F3624" s="339"/>
      <c r="G3624" s="340" t="str">
        <f>IF(ISNUMBER(E3624),E3624/'Bulk DivVar Analysis'!$I$60,"")</f>
        <v/>
      </c>
      <c r="H3624" s="338" t="str">
        <f>IF(ISNUMBER(E3624), IF(G3624&gt;'Bulk DivVar Analysis'!$J$62,"Pass","Fail"),"")</f>
        <v/>
      </c>
      <c r="I3624" s="338" t="str">
        <f t="shared" si="58"/>
        <v/>
      </c>
      <c r="J3624" s="339"/>
      <c r="K3624" s="339"/>
      <c r="L3624" s="339"/>
      <c r="M3624" s="339"/>
      <c r="N3624" s="339"/>
      <c r="O3624" s="339"/>
      <c r="P3624" s="339"/>
      <c r="Q3624" s="339"/>
    </row>
    <row r="3625" spans="1:17" ht="13.5" customHeight="1">
      <c r="A3625" s="481"/>
      <c r="B3625" s="481"/>
      <c r="C3625" s="481"/>
      <c r="D3625" s="481"/>
      <c r="E3625" s="481"/>
      <c r="F3625" s="339"/>
      <c r="G3625" s="340" t="str">
        <f>IF(ISNUMBER(E3625),E3625/'Bulk DivVar Analysis'!$I$60,"")</f>
        <v/>
      </c>
      <c r="H3625" s="338" t="str">
        <f>IF(ISNUMBER(E3625), IF(G3625&gt;'Bulk DivVar Analysis'!$J$62,"Pass","Fail"),"")</f>
        <v/>
      </c>
      <c r="I3625" s="338" t="str">
        <f t="shared" si="58"/>
        <v/>
      </c>
      <c r="J3625" s="339"/>
      <c r="K3625" s="339"/>
      <c r="L3625" s="339"/>
      <c r="M3625" s="339"/>
      <c r="N3625" s="339"/>
      <c r="O3625" s="339"/>
      <c r="P3625" s="339"/>
      <c r="Q3625" s="339"/>
    </row>
    <row r="3626" spans="1:17" ht="13.5" customHeight="1">
      <c r="A3626" s="481"/>
      <c r="B3626" s="481"/>
      <c r="C3626" s="481"/>
      <c r="D3626" s="481"/>
      <c r="E3626" s="481"/>
      <c r="F3626" s="339"/>
      <c r="G3626" s="340" t="str">
        <f>IF(ISNUMBER(E3626),E3626/'Bulk DivVar Analysis'!$I$60,"")</f>
        <v/>
      </c>
      <c r="H3626" s="338" t="str">
        <f>IF(ISNUMBER(E3626), IF(G3626&gt;'Bulk DivVar Analysis'!$J$62,"Pass","Fail"),"")</f>
        <v/>
      </c>
      <c r="I3626" s="338" t="str">
        <f t="shared" si="58"/>
        <v/>
      </c>
      <c r="J3626" s="339"/>
      <c r="K3626" s="339"/>
      <c r="L3626" s="339"/>
      <c r="M3626" s="339"/>
      <c r="N3626" s="339"/>
      <c r="O3626" s="339"/>
      <c r="P3626" s="339"/>
      <c r="Q3626" s="339"/>
    </row>
    <row r="3627" spans="1:17" ht="13.5" customHeight="1">
      <c r="A3627" s="481"/>
      <c r="B3627" s="481"/>
      <c r="C3627" s="481"/>
      <c r="D3627" s="481"/>
      <c r="E3627" s="481"/>
      <c r="F3627" s="339"/>
      <c r="G3627" s="340" t="str">
        <f>IF(ISNUMBER(E3627),E3627/'Bulk DivVar Analysis'!$I$60,"")</f>
        <v/>
      </c>
      <c r="H3627" s="338" t="str">
        <f>IF(ISNUMBER(E3627), IF(G3627&gt;'Bulk DivVar Analysis'!$J$62,"Pass","Fail"),"")</f>
        <v/>
      </c>
      <c r="I3627" s="338" t="str">
        <f t="shared" si="58"/>
        <v/>
      </c>
      <c r="J3627" s="339"/>
      <c r="K3627" s="339"/>
      <c r="L3627" s="339"/>
      <c r="M3627" s="339"/>
      <c r="N3627" s="339"/>
      <c r="O3627" s="339"/>
      <c r="P3627" s="339"/>
      <c r="Q3627" s="339"/>
    </row>
    <row r="3628" spans="1:17" ht="13.5" customHeight="1">
      <c r="A3628" s="481"/>
      <c r="B3628" s="481"/>
      <c r="C3628" s="481"/>
      <c r="D3628" s="481"/>
      <c r="E3628" s="481"/>
      <c r="F3628" s="339"/>
      <c r="G3628" s="340" t="str">
        <f>IF(ISNUMBER(E3628),E3628/'Bulk DivVar Analysis'!$I$60,"")</f>
        <v/>
      </c>
      <c r="H3628" s="338" t="str">
        <f>IF(ISNUMBER(E3628), IF(G3628&gt;'Bulk DivVar Analysis'!$J$62,"Pass","Fail"),"")</f>
        <v/>
      </c>
      <c r="I3628" s="338" t="str">
        <f t="shared" si="58"/>
        <v/>
      </c>
      <c r="J3628" s="339"/>
      <c r="K3628" s="339"/>
      <c r="L3628" s="339"/>
      <c r="M3628" s="339"/>
      <c r="N3628" s="339"/>
      <c r="O3628" s="339"/>
      <c r="P3628" s="339"/>
      <c r="Q3628" s="339"/>
    </row>
    <row r="3629" spans="1:17" ht="13.5" customHeight="1">
      <c r="A3629" s="481"/>
      <c r="B3629" s="481"/>
      <c r="C3629" s="481"/>
      <c r="D3629" s="481"/>
      <c r="E3629" s="481"/>
      <c r="F3629" s="339"/>
      <c r="G3629" s="340" t="str">
        <f>IF(ISNUMBER(E3629),E3629/'Bulk DivVar Analysis'!$I$60,"")</f>
        <v/>
      </c>
      <c r="H3629" s="338" t="str">
        <f>IF(ISNUMBER(E3629), IF(G3629&gt;'Bulk DivVar Analysis'!$J$62,"Pass","Fail"),"")</f>
        <v/>
      </c>
      <c r="I3629" s="338" t="str">
        <f t="shared" si="58"/>
        <v/>
      </c>
      <c r="J3629" s="339"/>
      <c r="K3629" s="339"/>
      <c r="L3629" s="339"/>
      <c r="M3629" s="339"/>
      <c r="N3629" s="339"/>
      <c r="O3629" s="339"/>
      <c r="P3629" s="339"/>
      <c r="Q3629" s="339"/>
    </row>
    <row r="3630" spans="1:17" ht="13.5" customHeight="1">
      <c r="A3630" s="481"/>
      <c r="B3630" s="481"/>
      <c r="C3630" s="481"/>
      <c r="D3630" s="481"/>
      <c r="E3630" s="481"/>
      <c r="F3630" s="339"/>
      <c r="G3630" s="340" t="str">
        <f>IF(ISNUMBER(E3630),E3630/'Bulk DivVar Analysis'!$I$60,"")</f>
        <v/>
      </c>
      <c r="H3630" s="338" t="str">
        <f>IF(ISNUMBER(E3630), IF(G3630&gt;'Bulk DivVar Analysis'!$J$62,"Pass","Fail"),"")</f>
        <v/>
      </c>
      <c r="I3630" s="338" t="str">
        <f t="shared" si="58"/>
        <v/>
      </c>
      <c r="J3630" s="339"/>
      <c r="K3630" s="339"/>
      <c r="L3630" s="339"/>
      <c r="M3630" s="339"/>
      <c r="N3630" s="339"/>
      <c r="O3630" s="339"/>
      <c r="P3630" s="339"/>
      <c r="Q3630" s="339"/>
    </row>
    <row r="3631" spans="1:17" ht="13.5" customHeight="1">
      <c r="A3631" s="481"/>
      <c r="B3631" s="481"/>
      <c r="C3631" s="481"/>
      <c r="D3631" s="481"/>
      <c r="E3631" s="481"/>
      <c r="F3631" s="339"/>
      <c r="G3631" s="340" t="str">
        <f>IF(ISNUMBER(E3631),E3631/'Bulk DivVar Analysis'!$I$60,"")</f>
        <v/>
      </c>
      <c r="H3631" s="338" t="str">
        <f>IF(ISNUMBER(E3631), IF(G3631&gt;'Bulk DivVar Analysis'!$J$62,"Pass","Fail"),"")</f>
        <v/>
      </c>
      <c r="I3631" s="338" t="str">
        <f t="shared" si="58"/>
        <v/>
      </c>
      <c r="J3631" s="339"/>
      <c r="K3631" s="339"/>
      <c r="L3631" s="339"/>
      <c r="M3631" s="339"/>
      <c r="N3631" s="339"/>
      <c r="O3631" s="339"/>
      <c r="P3631" s="339"/>
      <c r="Q3631" s="339"/>
    </row>
    <row r="3632" spans="1:17" ht="13.5" customHeight="1">
      <c r="A3632" s="481"/>
      <c r="B3632" s="481"/>
      <c r="C3632" s="481"/>
      <c r="D3632" s="481"/>
      <c r="E3632" s="481"/>
      <c r="F3632" s="339"/>
      <c r="G3632" s="340" t="str">
        <f>IF(ISNUMBER(E3632),E3632/'Bulk DivVar Analysis'!$I$60,"")</f>
        <v/>
      </c>
      <c r="H3632" s="338" t="str">
        <f>IF(ISNUMBER(E3632), IF(G3632&gt;'Bulk DivVar Analysis'!$J$62,"Pass","Fail"),"")</f>
        <v/>
      </c>
      <c r="I3632" s="338" t="str">
        <f t="shared" si="58"/>
        <v/>
      </c>
      <c r="J3632" s="339"/>
      <c r="K3632" s="339"/>
      <c r="L3632" s="339"/>
      <c r="M3632" s="339"/>
      <c r="N3632" s="339"/>
      <c r="O3632" s="339"/>
      <c r="P3632" s="339"/>
      <c r="Q3632" s="339"/>
    </row>
    <row r="3633" spans="1:17" ht="13.5" customHeight="1">
      <c r="A3633" s="481"/>
      <c r="B3633" s="481"/>
      <c r="C3633" s="481"/>
      <c r="D3633" s="481"/>
      <c r="E3633" s="481"/>
      <c r="F3633" s="339"/>
      <c r="G3633" s="340" t="str">
        <f>IF(ISNUMBER(E3633),E3633/'Bulk DivVar Analysis'!$I$60,"")</f>
        <v/>
      </c>
      <c r="H3633" s="338" t="str">
        <f>IF(ISNUMBER(E3633), IF(G3633&gt;'Bulk DivVar Analysis'!$J$62,"Pass","Fail"),"")</f>
        <v/>
      </c>
      <c r="I3633" s="338" t="str">
        <f t="shared" si="58"/>
        <v/>
      </c>
      <c r="J3633" s="339"/>
      <c r="K3633" s="339"/>
      <c r="L3633" s="339"/>
      <c r="M3633" s="339"/>
      <c r="N3633" s="339"/>
      <c r="O3633" s="339"/>
      <c r="P3633" s="339"/>
      <c r="Q3633" s="339"/>
    </row>
    <row r="3634" spans="1:17" ht="13.5" customHeight="1">
      <c r="A3634" s="481"/>
      <c r="B3634" s="481"/>
      <c r="C3634" s="481"/>
      <c r="D3634" s="481"/>
      <c r="E3634" s="481"/>
      <c r="F3634" s="339"/>
      <c r="G3634" s="340" t="str">
        <f>IF(ISNUMBER(E3634),E3634/'Bulk DivVar Analysis'!$I$60,"")</f>
        <v/>
      </c>
      <c r="H3634" s="338" t="str">
        <f>IF(ISNUMBER(E3634), IF(G3634&gt;'Bulk DivVar Analysis'!$J$62,"Pass","Fail"),"")</f>
        <v/>
      </c>
      <c r="I3634" s="338" t="str">
        <f t="shared" si="58"/>
        <v/>
      </c>
      <c r="J3634" s="339"/>
      <c r="K3634" s="339"/>
      <c r="L3634" s="339"/>
      <c r="M3634" s="339"/>
      <c r="N3634" s="339"/>
      <c r="O3634" s="339"/>
      <c r="P3634" s="339"/>
      <c r="Q3634" s="339"/>
    </row>
    <row r="3635" spans="1:17" ht="13.5" customHeight="1">
      <c r="A3635" s="481"/>
      <c r="B3635" s="481"/>
      <c r="C3635" s="481"/>
      <c r="D3635" s="481"/>
      <c r="E3635" s="481"/>
      <c r="F3635" s="339"/>
      <c r="G3635" s="340" t="str">
        <f>IF(ISNUMBER(E3635),E3635/'Bulk DivVar Analysis'!$I$60,"")</f>
        <v/>
      </c>
      <c r="H3635" s="338" t="str">
        <f>IF(ISNUMBER(E3635), IF(G3635&gt;'Bulk DivVar Analysis'!$J$62,"Pass","Fail"),"")</f>
        <v/>
      </c>
      <c r="I3635" s="338" t="str">
        <f t="shared" si="58"/>
        <v/>
      </c>
      <c r="J3635" s="339"/>
      <c r="K3635" s="339"/>
      <c r="L3635" s="339"/>
      <c r="M3635" s="339"/>
      <c r="N3635" s="339"/>
      <c r="O3635" s="339"/>
      <c r="P3635" s="339"/>
      <c r="Q3635" s="339"/>
    </row>
    <row r="3636" spans="1:17" ht="13.5" customHeight="1">
      <c r="A3636" s="481"/>
      <c r="B3636" s="481"/>
      <c r="C3636" s="481"/>
      <c r="D3636" s="481"/>
      <c r="E3636" s="481"/>
      <c r="F3636" s="339"/>
      <c r="G3636" s="340" t="str">
        <f>IF(ISNUMBER(E3636),E3636/'Bulk DivVar Analysis'!$I$60,"")</f>
        <v/>
      </c>
      <c r="H3636" s="338" t="str">
        <f>IF(ISNUMBER(E3636), IF(G3636&gt;'Bulk DivVar Analysis'!$J$62,"Pass","Fail"),"")</f>
        <v/>
      </c>
      <c r="I3636" s="338" t="str">
        <f t="shared" si="58"/>
        <v/>
      </c>
      <c r="J3636" s="339"/>
      <c r="K3636" s="339"/>
      <c r="L3636" s="339"/>
      <c r="M3636" s="339"/>
      <c r="N3636" s="339"/>
      <c r="O3636" s="339"/>
      <c r="P3636" s="339"/>
      <c r="Q3636" s="339"/>
    </row>
    <row r="3637" spans="1:17" ht="13.5" customHeight="1">
      <c r="A3637" s="481"/>
      <c r="B3637" s="481"/>
      <c r="C3637" s="481"/>
      <c r="D3637" s="481"/>
      <c r="E3637" s="481"/>
      <c r="F3637" s="339"/>
      <c r="G3637" s="340" t="str">
        <f>IF(ISNUMBER(E3637),E3637/'Bulk DivVar Analysis'!$I$60,"")</f>
        <v/>
      </c>
      <c r="H3637" s="338" t="str">
        <f>IF(ISNUMBER(E3637), IF(G3637&gt;'Bulk DivVar Analysis'!$J$62,"Pass","Fail"),"")</f>
        <v/>
      </c>
      <c r="I3637" s="338" t="str">
        <f t="shared" si="58"/>
        <v/>
      </c>
      <c r="J3637" s="339"/>
      <c r="K3637" s="339"/>
      <c r="L3637" s="339"/>
      <c r="M3637" s="339"/>
      <c r="N3637" s="339"/>
      <c r="O3637" s="339"/>
      <c r="P3637" s="339"/>
      <c r="Q3637" s="339"/>
    </row>
    <row r="3638" spans="1:17" ht="13.5" customHeight="1">
      <c r="A3638" s="481"/>
      <c r="B3638" s="481"/>
      <c r="C3638" s="481"/>
      <c r="D3638" s="481"/>
      <c r="E3638" s="481"/>
      <c r="F3638" s="339"/>
      <c r="G3638" s="340" t="str">
        <f>IF(ISNUMBER(E3638),E3638/'Bulk DivVar Analysis'!$I$60,"")</f>
        <v/>
      </c>
      <c r="H3638" s="338" t="str">
        <f>IF(ISNUMBER(E3638), IF(G3638&gt;'Bulk DivVar Analysis'!$J$62,"Pass","Fail"),"")</f>
        <v/>
      </c>
      <c r="I3638" s="338" t="str">
        <f t="shared" si="58"/>
        <v/>
      </c>
      <c r="J3638" s="339"/>
      <c r="K3638" s="339"/>
      <c r="L3638" s="339"/>
      <c r="M3638" s="339"/>
      <c r="N3638" s="339"/>
      <c r="O3638" s="339"/>
      <c r="P3638" s="339"/>
      <c r="Q3638" s="339"/>
    </row>
    <row r="3639" spans="1:17" ht="13.5" customHeight="1">
      <c r="A3639" s="481"/>
      <c r="B3639" s="481"/>
      <c r="C3639" s="481"/>
      <c r="D3639" s="481"/>
      <c r="E3639" s="481"/>
      <c r="F3639" s="339"/>
      <c r="G3639" s="340" t="str">
        <f>IF(ISNUMBER(E3639),E3639/'Bulk DivVar Analysis'!$I$60,"")</f>
        <v/>
      </c>
      <c r="H3639" s="338" t="str">
        <f>IF(ISNUMBER(E3639), IF(G3639&gt;'Bulk DivVar Analysis'!$J$62,"Pass","Fail"),"")</f>
        <v/>
      </c>
      <c r="I3639" s="338" t="str">
        <f t="shared" si="58"/>
        <v/>
      </c>
      <c r="J3639" s="339"/>
      <c r="K3639" s="339"/>
      <c r="L3639" s="339"/>
      <c r="M3639" s="339"/>
      <c r="N3639" s="339"/>
      <c r="O3639" s="339"/>
      <c r="P3639" s="339"/>
      <c r="Q3639" s="339"/>
    </row>
    <row r="3640" spans="1:17" ht="13.5" customHeight="1">
      <c r="A3640" s="481"/>
      <c r="B3640" s="481"/>
      <c r="C3640" s="481"/>
      <c r="D3640" s="481"/>
      <c r="E3640" s="481"/>
      <c r="F3640" s="339"/>
      <c r="G3640" s="340" t="str">
        <f>IF(ISNUMBER(E3640),E3640/'Bulk DivVar Analysis'!$I$60,"")</f>
        <v/>
      </c>
      <c r="H3640" s="338" t="str">
        <f>IF(ISNUMBER(E3640), IF(G3640&gt;'Bulk DivVar Analysis'!$J$62,"Pass","Fail"),"")</f>
        <v/>
      </c>
      <c r="I3640" s="338" t="str">
        <f t="shared" si="58"/>
        <v/>
      </c>
      <c r="J3640" s="339"/>
      <c r="K3640" s="339"/>
      <c r="L3640" s="339"/>
      <c r="M3640" s="339"/>
      <c r="N3640" s="339"/>
      <c r="O3640" s="339"/>
      <c r="P3640" s="339"/>
      <c r="Q3640" s="339"/>
    </row>
    <row r="3641" spans="1:17" ht="13.5" customHeight="1">
      <c r="A3641" s="481"/>
      <c r="B3641" s="481"/>
      <c r="C3641" s="481"/>
      <c r="D3641" s="481"/>
      <c r="E3641" s="481"/>
      <c r="F3641" s="339"/>
      <c r="G3641" s="340" t="str">
        <f>IF(ISNUMBER(E3641),E3641/'Bulk DivVar Analysis'!$I$60,"")</f>
        <v/>
      </c>
      <c r="H3641" s="338" t="str">
        <f>IF(ISNUMBER(E3641), IF(G3641&gt;'Bulk DivVar Analysis'!$J$62,"Pass","Fail"),"")</f>
        <v/>
      </c>
      <c r="I3641" s="338" t="str">
        <f t="shared" si="58"/>
        <v/>
      </c>
      <c r="J3641" s="339"/>
      <c r="K3641" s="339"/>
      <c r="L3641" s="339"/>
      <c r="M3641" s="339"/>
      <c r="N3641" s="339"/>
      <c r="O3641" s="339"/>
      <c r="P3641" s="339"/>
      <c r="Q3641" s="339"/>
    </row>
    <row r="3642" spans="1:17" ht="13.5" customHeight="1">
      <c r="A3642" s="481"/>
      <c r="B3642" s="481"/>
      <c r="C3642" s="481"/>
      <c r="D3642" s="481"/>
      <c r="E3642" s="481"/>
      <c r="F3642" s="339"/>
      <c r="G3642" s="340" t="str">
        <f>IF(ISNUMBER(E3642),E3642/'Bulk DivVar Analysis'!$I$60,"")</f>
        <v/>
      </c>
      <c r="H3642" s="338" t="str">
        <f>IF(ISNUMBER(E3642), IF(G3642&gt;'Bulk DivVar Analysis'!$J$62,"Pass","Fail"),"")</f>
        <v/>
      </c>
      <c r="I3642" s="338" t="str">
        <f t="shared" si="58"/>
        <v/>
      </c>
      <c r="J3642" s="339"/>
      <c r="K3642" s="339"/>
      <c r="L3642" s="339"/>
      <c r="M3642" s="339"/>
      <c r="N3642" s="339"/>
      <c r="O3642" s="339"/>
      <c r="P3642" s="339"/>
      <c r="Q3642" s="339"/>
    </row>
    <row r="3643" spans="1:17" ht="13.5" customHeight="1">
      <c r="A3643" s="481"/>
      <c r="B3643" s="481"/>
      <c r="C3643" s="481"/>
      <c r="D3643" s="481"/>
      <c r="E3643" s="481"/>
      <c r="F3643" s="339"/>
      <c r="G3643" s="340" t="str">
        <f>IF(ISNUMBER(E3643),E3643/'Bulk DivVar Analysis'!$I$60,"")</f>
        <v/>
      </c>
      <c r="H3643" s="338" t="str">
        <f>IF(ISNUMBER(E3643), IF(G3643&gt;'Bulk DivVar Analysis'!$J$62,"Pass","Fail"),"")</f>
        <v/>
      </c>
      <c r="I3643" s="338" t="str">
        <f t="shared" si="58"/>
        <v/>
      </c>
      <c r="J3643" s="339"/>
      <c r="K3643" s="339"/>
      <c r="L3643" s="339"/>
      <c r="M3643" s="339"/>
      <c r="N3643" s="339"/>
      <c r="O3643" s="339"/>
      <c r="P3643" s="339"/>
      <c r="Q3643" s="339"/>
    </row>
    <row r="3644" spans="1:17" ht="13.5" customHeight="1">
      <c r="A3644" s="481"/>
      <c r="B3644" s="481"/>
      <c r="C3644" s="481"/>
      <c r="D3644" s="481"/>
      <c r="E3644" s="481"/>
      <c r="F3644" s="339"/>
      <c r="G3644" s="340" t="str">
        <f>IF(ISNUMBER(E3644),E3644/'Bulk DivVar Analysis'!$I$60,"")</f>
        <v/>
      </c>
      <c r="H3644" s="338" t="str">
        <f>IF(ISNUMBER(E3644), IF(G3644&gt;'Bulk DivVar Analysis'!$J$62,"Pass","Fail"),"")</f>
        <v/>
      </c>
      <c r="I3644" s="338" t="str">
        <f t="shared" si="58"/>
        <v/>
      </c>
      <c r="J3644" s="339"/>
      <c r="K3644" s="339"/>
      <c r="L3644" s="339"/>
      <c r="M3644" s="339"/>
      <c r="N3644" s="339"/>
      <c r="O3644" s="339"/>
      <c r="P3644" s="339"/>
      <c r="Q3644" s="339"/>
    </row>
    <row r="3645" spans="1:17" ht="13.5" customHeight="1">
      <c r="A3645" s="481"/>
      <c r="B3645" s="481"/>
      <c r="C3645" s="481"/>
      <c r="D3645" s="481"/>
      <c r="E3645" s="481"/>
      <c r="F3645" s="339"/>
      <c r="G3645" s="340" t="str">
        <f>IF(ISNUMBER(E3645),E3645/'Bulk DivVar Analysis'!$I$60,"")</f>
        <v/>
      </c>
      <c r="H3645" s="338" t="str">
        <f>IF(ISNUMBER(E3645), IF(G3645&gt;'Bulk DivVar Analysis'!$J$62,"Pass","Fail"),"")</f>
        <v/>
      </c>
      <c r="I3645" s="338" t="str">
        <f t="shared" si="58"/>
        <v/>
      </c>
      <c r="J3645" s="339"/>
      <c r="K3645" s="339"/>
      <c r="L3645" s="339"/>
      <c r="M3645" s="339"/>
      <c r="N3645" s="339"/>
      <c r="O3645" s="339"/>
      <c r="P3645" s="339"/>
      <c r="Q3645" s="339"/>
    </row>
    <row r="3646" spans="1:17" ht="13.5" customHeight="1">
      <c r="A3646" s="481"/>
      <c r="B3646" s="481"/>
      <c r="C3646" s="481"/>
      <c r="D3646" s="481"/>
      <c r="E3646" s="481"/>
      <c r="F3646" s="339"/>
      <c r="G3646" s="340" t="str">
        <f>IF(ISNUMBER(E3646),E3646/'Bulk DivVar Analysis'!$I$60,"")</f>
        <v/>
      </c>
      <c r="H3646" s="338" t="str">
        <f>IF(ISNUMBER(E3646), IF(G3646&gt;'Bulk DivVar Analysis'!$J$62,"Pass","Fail"),"")</f>
        <v/>
      </c>
      <c r="I3646" s="338" t="str">
        <f t="shared" si="58"/>
        <v/>
      </c>
      <c r="J3646" s="339"/>
      <c r="K3646" s="339"/>
      <c r="L3646" s="339"/>
      <c r="M3646" s="339"/>
      <c r="N3646" s="339"/>
      <c r="O3646" s="339"/>
      <c r="P3646" s="339"/>
      <c r="Q3646" s="339"/>
    </row>
    <row r="3647" spans="1:17" ht="13.5" customHeight="1">
      <c r="A3647" s="481"/>
      <c r="B3647" s="481"/>
      <c r="C3647" s="481"/>
      <c r="D3647" s="481"/>
      <c r="E3647" s="481"/>
      <c r="F3647" s="339"/>
      <c r="G3647" s="340" t="str">
        <f>IF(ISNUMBER(E3647),E3647/'Bulk DivVar Analysis'!$I$60,"")</f>
        <v/>
      </c>
      <c r="H3647" s="338" t="str">
        <f>IF(ISNUMBER(E3647), IF(G3647&gt;'Bulk DivVar Analysis'!$J$62,"Pass","Fail"),"")</f>
        <v/>
      </c>
      <c r="I3647" s="338" t="str">
        <f t="shared" si="58"/>
        <v/>
      </c>
      <c r="J3647" s="339"/>
      <c r="K3647" s="339"/>
      <c r="L3647" s="339"/>
      <c r="M3647" s="339"/>
      <c r="N3647" s="339"/>
      <c r="O3647" s="339"/>
      <c r="P3647" s="339"/>
      <c r="Q3647" s="339"/>
    </row>
    <row r="3648" spans="1:17" ht="13.5" customHeight="1">
      <c r="A3648" s="481"/>
      <c r="B3648" s="481"/>
      <c r="C3648" s="481"/>
      <c r="D3648" s="481"/>
      <c r="E3648" s="481"/>
      <c r="F3648" s="339"/>
      <c r="G3648" s="340" t="str">
        <f>IF(ISNUMBER(E3648),E3648/'Bulk DivVar Analysis'!$I$60,"")</f>
        <v/>
      </c>
      <c r="H3648" s="338" t="str">
        <f>IF(ISNUMBER(E3648), IF(G3648&gt;'Bulk DivVar Analysis'!$J$62,"Pass","Fail"),"")</f>
        <v/>
      </c>
      <c r="I3648" s="338" t="str">
        <f t="shared" si="58"/>
        <v/>
      </c>
      <c r="J3648" s="339"/>
      <c r="K3648" s="339"/>
      <c r="L3648" s="339"/>
      <c r="M3648" s="339"/>
      <c r="N3648" s="339"/>
      <c r="O3648" s="339"/>
      <c r="P3648" s="339"/>
      <c r="Q3648" s="339"/>
    </row>
    <row r="3649" spans="1:17" ht="13.5" customHeight="1">
      <c r="A3649" s="481"/>
      <c r="B3649" s="481"/>
      <c r="C3649" s="481"/>
      <c r="D3649" s="481"/>
      <c r="E3649" s="481"/>
      <c r="F3649" s="339"/>
      <c r="G3649" s="340" t="str">
        <f>IF(ISNUMBER(E3649),E3649/'Bulk DivVar Analysis'!$I$60,"")</f>
        <v/>
      </c>
      <c r="H3649" s="338" t="str">
        <f>IF(ISNUMBER(E3649), IF(G3649&gt;'Bulk DivVar Analysis'!$J$62,"Pass","Fail"),"")</f>
        <v/>
      </c>
      <c r="I3649" s="338" t="str">
        <f t="shared" si="58"/>
        <v/>
      </c>
      <c r="J3649" s="339"/>
      <c r="K3649" s="339"/>
      <c r="L3649" s="339"/>
      <c r="M3649" s="339"/>
      <c r="N3649" s="339"/>
      <c r="O3649" s="339"/>
      <c r="P3649" s="339"/>
      <c r="Q3649" s="339"/>
    </row>
    <row r="3650" spans="1:17" ht="13.5" customHeight="1">
      <c r="A3650" s="481"/>
      <c r="B3650" s="481"/>
      <c r="C3650" s="481"/>
      <c r="D3650" s="481"/>
      <c r="E3650" s="481"/>
      <c r="F3650" s="339"/>
      <c r="G3650" s="340" t="str">
        <f>IF(ISNUMBER(E3650),E3650/'Bulk DivVar Analysis'!$I$60,"")</f>
        <v/>
      </c>
      <c r="H3650" s="338" t="str">
        <f>IF(ISNUMBER(E3650), IF(G3650&gt;'Bulk DivVar Analysis'!$J$62,"Pass","Fail"),"")</f>
        <v/>
      </c>
      <c r="I3650" s="338" t="str">
        <f t="shared" si="58"/>
        <v/>
      </c>
      <c r="J3650" s="339"/>
      <c r="K3650" s="339"/>
      <c r="L3650" s="339"/>
      <c r="M3650" s="339"/>
      <c r="N3650" s="339"/>
      <c r="O3650" s="339"/>
      <c r="P3650" s="339"/>
      <c r="Q3650" s="339"/>
    </row>
    <row r="3651" spans="1:17" ht="13.5" customHeight="1">
      <c r="A3651" s="481"/>
      <c r="B3651" s="481"/>
      <c r="C3651" s="481"/>
      <c r="D3651" s="481"/>
      <c r="E3651" s="481"/>
      <c r="F3651" s="339"/>
      <c r="G3651" s="340" t="str">
        <f>IF(ISNUMBER(E3651),E3651/'Bulk DivVar Analysis'!$I$60,"")</f>
        <v/>
      </c>
      <c r="H3651" s="338" t="str">
        <f>IF(ISNUMBER(E3651), IF(G3651&gt;'Bulk DivVar Analysis'!$J$62,"Pass","Fail"),"")</f>
        <v/>
      </c>
      <c r="I3651" s="338" t="str">
        <f t="shared" ref="I3651:I3714" si="59">_xlfn.TEXTJOIN("_",TRUE,B3651,C3651)</f>
        <v/>
      </c>
      <c r="J3651" s="339"/>
      <c r="K3651" s="339"/>
      <c r="L3651" s="339"/>
      <c r="M3651" s="339"/>
      <c r="N3651" s="339"/>
      <c r="O3651" s="339"/>
      <c r="P3651" s="339"/>
      <c r="Q3651" s="339"/>
    </row>
    <row r="3652" spans="1:17" ht="13.5" customHeight="1">
      <c r="A3652" s="481"/>
      <c r="B3652" s="481"/>
      <c r="C3652" s="481"/>
      <c r="D3652" s="481"/>
      <c r="E3652" s="481"/>
      <c r="F3652" s="339"/>
      <c r="G3652" s="340" t="str">
        <f>IF(ISNUMBER(E3652),E3652/'Bulk DivVar Analysis'!$I$60,"")</f>
        <v/>
      </c>
      <c r="H3652" s="338" t="str">
        <f>IF(ISNUMBER(E3652), IF(G3652&gt;'Bulk DivVar Analysis'!$J$62,"Pass","Fail"),"")</f>
        <v/>
      </c>
      <c r="I3652" s="338" t="str">
        <f t="shared" si="59"/>
        <v/>
      </c>
      <c r="J3652" s="339"/>
      <c r="K3652" s="339"/>
      <c r="L3652" s="339"/>
      <c r="M3652" s="339"/>
      <c r="N3652" s="339"/>
      <c r="O3652" s="339"/>
      <c r="P3652" s="339"/>
      <c r="Q3652" s="339"/>
    </row>
    <row r="3653" spans="1:17" ht="13.5" customHeight="1">
      <c r="A3653" s="481"/>
      <c r="B3653" s="481"/>
      <c r="C3653" s="481"/>
      <c r="D3653" s="481"/>
      <c r="E3653" s="481"/>
      <c r="F3653" s="339"/>
      <c r="G3653" s="340" t="str">
        <f>IF(ISNUMBER(E3653),E3653/'Bulk DivVar Analysis'!$I$60,"")</f>
        <v/>
      </c>
      <c r="H3653" s="338" t="str">
        <f>IF(ISNUMBER(E3653), IF(G3653&gt;'Bulk DivVar Analysis'!$J$62,"Pass","Fail"),"")</f>
        <v/>
      </c>
      <c r="I3653" s="338" t="str">
        <f t="shared" si="59"/>
        <v/>
      </c>
      <c r="J3653" s="339"/>
      <c r="K3653" s="339"/>
      <c r="L3653" s="339"/>
      <c r="M3653" s="339"/>
      <c r="N3653" s="339"/>
      <c r="O3653" s="339"/>
      <c r="P3653" s="339"/>
      <c r="Q3653" s="339"/>
    </row>
    <row r="3654" spans="1:17" ht="13.5" customHeight="1">
      <c r="A3654" s="481"/>
      <c r="B3654" s="481"/>
      <c r="C3654" s="481"/>
      <c r="D3654" s="481"/>
      <c r="E3654" s="481"/>
      <c r="F3654" s="339"/>
      <c r="G3654" s="340" t="str">
        <f>IF(ISNUMBER(E3654),E3654/'Bulk DivVar Analysis'!$I$60,"")</f>
        <v/>
      </c>
      <c r="H3654" s="338" t="str">
        <f>IF(ISNUMBER(E3654), IF(G3654&gt;'Bulk DivVar Analysis'!$J$62,"Pass","Fail"),"")</f>
        <v/>
      </c>
      <c r="I3654" s="338" t="str">
        <f t="shared" si="59"/>
        <v/>
      </c>
      <c r="J3654" s="339"/>
      <c r="K3654" s="339"/>
      <c r="L3654" s="339"/>
      <c r="M3654" s="339"/>
      <c r="N3654" s="339"/>
      <c r="O3654" s="339"/>
      <c r="P3654" s="339"/>
      <c r="Q3654" s="339"/>
    </row>
    <row r="3655" spans="1:17" ht="13.5" customHeight="1">
      <c r="A3655" s="481"/>
      <c r="B3655" s="481"/>
      <c r="C3655" s="481"/>
      <c r="D3655" s="481"/>
      <c r="E3655" s="481"/>
      <c r="F3655" s="339"/>
      <c r="G3655" s="340" t="str">
        <f>IF(ISNUMBER(E3655),E3655/'Bulk DivVar Analysis'!$I$60,"")</f>
        <v/>
      </c>
      <c r="H3655" s="338" t="str">
        <f>IF(ISNUMBER(E3655), IF(G3655&gt;'Bulk DivVar Analysis'!$J$62,"Pass","Fail"),"")</f>
        <v/>
      </c>
      <c r="I3655" s="338" t="str">
        <f t="shared" si="59"/>
        <v/>
      </c>
      <c r="J3655" s="339"/>
      <c r="K3655" s="339"/>
      <c r="L3655" s="339"/>
      <c r="M3655" s="339"/>
      <c r="N3655" s="339"/>
      <c r="O3655" s="339"/>
      <c r="P3655" s="339"/>
      <c r="Q3655" s="339"/>
    </row>
    <row r="3656" spans="1:17" ht="13.5" customHeight="1">
      <c r="A3656" s="481"/>
      <c r="B3656" s="481"/>
      <c r="C3656" s="481"/>
      <c r="D3656" s="481"/>
      <c r="E3656" s="481"/>
      <c r="F3656" s="339"/>
      <c r="G3656" s="340" t="str">
        <f>IF(ISNUMBER(E3656),E3656/'Bulk DivVar Analysis'!$I$60,"")</f>
        <v/>
      </c>
      <c r="H3656" s="338" t="str">
        <f>IF(ISNUMBER(E3656), IF(G3656&gt;'Bulk DivVar Analysis'!$J$62,"Pass","Fail"),"")</f>
        <v/>
      </c>
      <c r="I3656" s="338" t="str">
        <f t="shared" si="59"/>
        <v/>
      </c>
      <c r="J3656" s="339"/>
      <c r="K3656" s="339"/>
      <c r="L3656" s="339"/>
      <c r="M3656" s="339"/>
      <c r="N3656" s="339"/>
      <c r="O3656" s="339"/>
      <c r="P3656" s="339"/>
      <c r="Q3656" s="339"/>
    </row>
    <row r="3657" spans="1:17" ht="13.5" customHeight="1">
      <c r="A3657" s="481"/>
      <c r="B3657" s="481"/>
      <c r="C3657" s="481"/>
      <c r="D3657" s="481"/>
      <c r="E3657" s="481"/>
      <c r="F3657" s="339"/>
      <c r="G3657" s="340" t="str">
        <f>IF(ISNUMBER(E3657),E3657/'Bulk DivVar Analysis'!$I$60,"")</f>
        <v/>
      </c>
      <c r="H3657" s="338" t="str">
        <f>IF(ISNUMBER(E3657), IF(G3657&gt;'Bulk DivVar Analysis'!$J$62,"Pass","Fail"),"")</f>
        <v/>
      </c>
      <c r="I3657" s="338" t="str">
        <f t="shared" si="59"/>
        <v/>
      </c>
      <c r="J3657" s="339"/>
      <c r="K3657" s="339"/>
      <c r="L3657" s="339"/>
      <c r="M3657" s="339"/>
      <c r="N3657" s="339"/>
      <c r="O3657" s="339"/>
      <c r="P3657" s="339"/>
      <c r="Q3657" s="339"/>
    </row>
    <row r="3658" spans="1:17" ht="13.5" customHeight="1">
      <c r="A3658" s="481"/>
      <c r="B3658" s="481"/>
      <c r="C3658" s="481"/>
      <c r="D3658" s="481"/>
      <c r="E3658" s="481"/>
      <c r="F3658" s="339"/>
      <c r="G3658" s="340" t="str">
        <f>IF(ISNUMBER(E3658),E3658/'Bulk DivVar Analysis'!$I$60,"")</f>
        <v/>
      </c>
      <c r="H3658" s="338" t="str">
        <f>IF(ISNUMBER(E3658), IF(G3658&gt;'Bulk DivVar Analysis'!$J$62,"Pass","Fail"),"")</f>
        <v/>
      </c>
      <c r="I3658" s="338" t="str">
        <f t="shared" si="59"/>
        <v/>
      </c>
      <c r="J3658" s="339"/>
      <c r="K3658" s="339"/>
      <c r="L3658" s="339"/>
      <c r="M3658" s="339"/>
      <c r="N3658" s="339"/>
      <c r="O3658" s="339"/>
      <c r="P3658" s="339"/>
      <c r="Q3658" s="339"/>
    </row>
    <row r="3659" spans="1:17" ht="13.5" customHeight="1">
      <c r="A3659" s="481"/>
      <c r="B3659" s="481"/>
      <c r="C3659" s="481"/>
      <c r="D3659" s="481"/>
      <c r="E3659" s="481"/>
      <c r="F3659" s="339"/>
      <c r="G3659" s="340" t="str">
        <f>IF(ISNUMBER(E3659),E3659/'Bulk DivVar Analysis'!$I$60,"")</f>
        <v/>
      </c>
      <c r="H3659" s="338" t="str">
        <f>IF(ISNUMBER(E3659), IF(G3659&gt;'Bulk DivVar Analysis'!$J$62,"Pass","Fail"),"")</f>
        <v/>
      </c>
      <c r="I3659" s="338" t="str">
        <f t="shared" si="59"/>
        <v/>
      </c>
      <c r="J3659" s="339"/>
      <c r="K3659" s="339"/>
      <c r="L3659" s="339"/>
      <c r="M3659" s="339"/>
      <c r="N3659" s="339"/>
      <c r="O3659" s="339"/>
      <c r="P3659" s="339"/>
      <c r="Q3659" s="339"/>
    </row>
    <row r="3660" spans="1:17" ht="13.5" customHeight="1">
      <c r="A3660" s="481"/>
      <c r="B3660" s="481"/>
      <c r="C3660" s="481"/>
      <c r="D3660" s="481"/>
      <c r="E3660" s="481"/>
      <c r="F3660" s="339"/>
      <c r="G3660" s="340" t="str">
        <f>IF(ISNUMBER(E3660),E3660/'Bulk DivVar Analysis'!$I$60,"")</f>
        <v/>
      </c>
      <c r="H3660" s="338" t="str">
        <f>IF(ISNUMBER(E3660), IF(G3660&gt;'Bulk DivVar Analysis'!$J$62,"Pass","Fail"),"")</f>
        <v/>
      </c>
      <c r="I3660" s="338" t="str">
        <f t="shared" si="59"/>
        <v/>
      </c>
      <c r="J3660" s="339"/>
      <c r="K3660" s="339"/>
      <c r="L3660" s="339"/>
      <c r="M3660" s="339"/>
      <c r="N3660" s="339"/>
      <c r="O3660" s="339"/>
      <c r="P3660" s="339"/>
      <c r="Q3660" s="339"/>
    </row>
    <row r="3661" spans="1:17" ht="13.5" customHeight="1">
      <c r="A3661" s="481"/>
      <c r="B3661" s="481"/>
      <c r="C3661" s="481"/>
      <c r="D3661" s="481"/>
      <c r="E3661" s="481"/>
      <c r="F3661" s="339"/>
      <c r="G3661" s="340" t="str">
        <f>IF(ISNUMBER(E3661),E3661/'Bulk DivVar Analysis'!$I$60,"")</f>
        <v/>
      </c>
      <c r="H3661" s="338" t="str">
        <f>IF(ISNUMBER(E3661), IF(G3661&gt;'Bulk DivVar Analysis'!$J$62,"Pass","Fail"),"")</f>
        <v/>
      </c>
      <c r="I3661" s="338" t="str">
        <f t="shared" si="59"/>
        <v/>
      </c>
      <c r="J3661" s="339"/>
      <c r="K3661" s="339"/>
      <c r="L3661" s="339"/>
      <c r="M3661" s="339"/>
      <c r="N3661" s="339"/>
      <c r="O3661" s="339"/>
      <c r="P3661" s="339"/>
      <c r="Q3661" s="339"/>
    </row>
    <row r="3662" spans="1:17" ht="13.5" customHeight="1">
      <c r="A3662" s="481"/>
      <c r="B3662" s="481"/>
      <c r="C3662" s="481"/>
      <c r="D3662" s="481"/>
      <c r="E3662" s="481"/>
      <c r="F3662" s="339"/>
      <c r="G3662" s="340" t="str">
        <f>IF(ISNUMBER(E3662),E3662/'Bulk DivVar Analysis'!$I$60,"")</f>
        <v/>
      </c>
      <c r="H3662" s="338" t="str">
        <f>IF(ISNUMBER(E3662), IF(G3662&gt;'Bulk DivVar Analysis'!$J$62,"Pass","Fail"),"")</f>
        <v/>
      </c>
      <c r="I3662" s="338" t="str">
        <f t="shared" si="59"/>
        <v/>
      </c>
      <c r="J3662" s="339"/>
      <c r="K3662" s="339"/>
      <c r="L3662" s="339"/>
      <c r="M3662" s="339"/>
      <c r="N3662" s="339"/>
      <c r="O3662" s="339"/>
      <c r="P3662" s="339"/>
      <c r="Q3662" s="339"/>
    </row>
    <row r="3663" spans="1:17" ht="13.5" customHeight="1">
      <c r="A3663" s="481"/>
      <c r="B3663" s="481"/>
      <c r="C3663" s="481"/>
      <c r="D3663" s="481"/>
      <c r="E3663" s="481"/>
      <c r="F3663" s="339"/>
      <c r="G3663" s="340" t="str">
        <f>IF(ISNUMBER(E3663),E3663/'Bulk DivVar Analysis'!$I$60,"")</f>
        <v/>
      </c>
      <c r="H3663" s="338" t="str">
        <f>IF(ISNUMBER(E3663), IF(G3663&gt;'Bulk DivVar Analysis'!$J$62,"Pass","Fail"),"")</f>
        <v/>
      </c>
      <c r="I3663" s="338" t="str">
        <f t="shared" si="59"/>
        <v/>
      </c>
      <c r="J3663" s="339"/>
      <c r="K3663" s="339"/>
      <c r="L3663" s="339"/>
      <c r="M3663" s="339"/>
      <c r="N3663" s="339"/>
      <c r="O3663" s="339"/>
      <c r="P3663" s="339"/>
      <c r="Q3663" s="339"/>
    </row>
    <row r="3664" spans="1:17" ht="13.5" customHeight="1">
      <c r="A3664" s="481"/>
      <c r="B3664" s="481"/>
      <c r="C3664" s="481"/>
      <c r="D3664" s="481"/>
      <c r="E3664" s="481"/>
      <c r="F3664" s="339"/>
      <c r="G3664" s="340" t="str">
        <f>IF(ISNUMBER(E3664),E3664/'Bulk DivVar Analysis'!$I$60,"")</f>
        <v/>
      </c>
      <c r="H3664" s="338" t="str">
        <f>IF(ISNUMBER(E3664), IF(G3664&gt;'Bulk DivVar Analysis'!$J$62,"Pass","Fail"),"")</f>
        <v/>
      </c>
      <c r="I3664" s="338" t="str">
        <f t="shared" si="59"/>
        <v/>
      </c>
      <c r="J3664" s="339"/>
      <c r="K3664" s="339"/>
      <c r="L3664" s="339"/>
      <c r="M3664" s="339"/>
      <c r="N3664" s="339"/>
      <c r="O3664" s="339"/>
      <c r="P3664" s="339"/>
      <c r="Q3664" s="339"/>
    </row>
    <row r="3665" spans="1:17" ht="13.5" customHeight="1">
      <c r="A3665" s="481"/>
      <c r="B3665" s="481"/>
      <c r="C3665" s="481"/>
      <c r="D3665" s="481"/>
      <c r="E3665" s="481"/>
      <c r="F3665" s="339"/>
      <c r="G3665" s="340" t="str">
        <f>IF(ISNUMBER(E3665),E3665/'Bulk DivVar Analysis'!$I$60,"")</f>
        <v/>
      </c>
      <c r="H3665" s="338" t="str">
        <f>IF(ISNUMBER(E3665), IF(G3665&gt;'Bulk DivVar Analysis'!$J$62,"Pass","Fail"),"")</f>
        <v/>
      </c>
      <c r="I3665" s="338" t="str">
        <f t="shared" si="59"/>
        <v/>
      </c>
      <c r="J3665" s="339"/>
      <c r="K3665" s="339"/>
      <c r="L3665" s="339"/>
      <c r="M3665" s="339"/>
      <c r="N3665" s="339"/>
      <c r="O3665" s="339"/>
      <c r="P3665" s="339"/>
      <c r="Q3665" s="339"/>
    </row>
    <row r="3666" spans="1:17" ht="13.5" customHeight="1">
      <c r="A3666" s="481"/>
      <c r="B3666" s="481"/>
      <c r="C3666" s="481"/>
      <c r="D3666" s="481"/>
      <c r="E3666" s="481"/>
      <c r="F3666" s="339"/>
      <c r="G3666" s="340" t="str">
        <f>IF(ISNUMBER(E3666),E3666/'Bulk DivVar Analysis'!$I$60,"")</f>
        <v/>
      </c>
      <c r="H3666" s="338" t="str">
        <f>IF(ISNUMBER(E3666), IF(G3666&gt;'Bulk DivVar Analysis'!$J$62,"Pass","Fail"),"")</f>
        <v/>
      </c>
      <c r="I3666" s="338" t="str">
        <f t="shared" si="59"/>
        <v/>
      </c>
      <c r="J3666" s="339"/>
      <c r="K3666" s="339"/>
      <c r="L3666" s="339"/>
      <c r="M3666" s="339"/>
      <c r="N3666" s="339"/>
      <c r="O3666" s="339"/>
      <c r="P3666" s="339"/>
      <c r="Q3666" s="339"/>
    </row>
    <row r="3667" spans="1:17" ht="13.5" customHeight="1">
      <c r="A3667" s="481"/>
      <c r="B3667" s="481"/>
      <c r="C3667" s="481"/>
      <c r="D3667" s="481"/>
      <c r="E3667" s="481"/>
      <c r="F3667" s="339"/>
      <c r="G3667" s="340" t="str">
        <f>IF(ISNUMBER(E3667),E3667/'Bulk DivVar Analysis'!$I$60,"")</f>
        <v/>
      </c>
      <c r="H3667" s="338" t="str">
        <f>IF(ISNUMBER(E3667), IF(G3667&gt;'Bulk DivVar Analysis'!$J$62,"Pass","Fail"),"")</f>
        <v/>
      </c>
      <c r="I3667" s="338" t="str">
        <f t="shared" si="59"/>
        <v/>
      </c>
      <c r="J3667" s="339"/>
      <c r="K3667" s="339"/>
      <c r="L3667" s="339"/>
      <c r="M3667" s="339"/>
      <c r="N3667" s="339"/>
      <c r="O3667" s="339"/>
      <c r="P3667" s="339"/>
      <c r="Q3667" s="339"/>
    </row>
    <row r="3668" spans="1:17" ht="13.5" customHeight="1">
      <c r="A3668" s="481"/>
      <c r="B3668" s="481"/>
      <c r="C3668" s="481"/>
      <c r="D3668" s="481"/>
      <c r="E3668" s="481"/>
      <c r="F3668" s="339"/>
      <c r="G3668" s="340" t="str">
        <f>IF(ISNUMBER(E3668),E3668/'Bulk DivVar Analysis'!$I$60,"")</f>
        <v/>
      </c>
      <c r="H3668" s="338" t="str">
        <f>IF(ISNUMBER(E3668), IF(G3668&gt;'Bulk DivVar Analysis'!$J$62,"Pass","Fail"),"")</f>
        <v/>
      </c>
      <c r="I3668" s="338" t="str">
        <f t="shared" si="59"/>
        <v/>
      </c>
      <c r="J3668" s="339"/>
      <c r="K3668" s="339"/>
      <c r="L3668" s="339"/>
      <c r="M3668" s="339"/>
      <c r="N3668" s="339"/>
      <c r="O3668" s="339"/>
      <c r="P3668" s="339"/>
      <c r="Q3668" s="339"/>
    </row>
    <row r="3669" spans="1:17" ht="13.5" customHeight="1">
      <c r="A3669" s="481"/>
      <c r="B3669" s="481"/>
      <c r="C3669" s="481"/>
      <c r="D3669" s="481"/>
      <c r="E3669" s="481"/>
      <c r="F3669" s="339"/>
      <c r="G3669" s="340" t="str">
        <f>IF(ISNUMBER(E3669),E3669/'Bulk DivVar Analysis'!$I$60,"")</f>
        <v/>
      </c>
      <c r="H3669" s="338" t="str">
        <f>IF(ISNUMBER(E3669), IF(G3669&gt;'Bulk DivVar Analysis'!$J$62,"Pass","Fail"),"")</f>
        <v/>
      </c>
      <c r="I3669" s="338" t="str">
        <f t="shared" si="59"/>
        <v/>
      </c>
      <c r="J3669" s="339"/>
      <c r="K3669" s="339"/>
      <c r="L3669" s="339"/>
      <c r="M3669" s="339"/>
      <c r="N3669" s="339"/>
      <c r="O3669" s="339"/>
      <c r="P3669" s="339"/>
      <c r="Q3669" s="339"/>
    </row>
    <row r="3670" spans="1:17" ht="13.5" customHeight="1">
      <c r="A3670" s="481"/>
      <c r="B3670" s="481"/>
      <c r="C3670" s="481"/>
      <c r="D3670" s="481"/>
      <c r="E3670" s="481"/>
      <c r="F3670" s="339"/>
      <c r="G3670" s="340" t="str">
        <f>IF(ISNUMBER(E3670),E3670/'Bulk DivVar Analysis'!$I$60,"")</f>
        <v/>
      </c>
      <c r="H3670" s="338" t="str">
        <f>IF(ISNUMBER(E3670), IF(G3670&gt;'Bulk DivVar Analysis'!$J$62,"Pass","Fail"),"")</f>
        <v/>
      </c>
      <c r="I3670" s="338" t="str">
        <f t="shared" si="59"/>
        <v/>
      </c>
      <c r="J3670" s="339"/>
      <c r="K3670" s="339"/>
      <c r="L3670" s="339"/>
      <c r="M3670" s="339"/>
      <c r="N3670" s="339"/>
      <c r="O3670" s="339"/>
      <c r="P3670" s="339"/>
      <c r="Q3670" s="339"/>
    </row>
    <row r="3671" spans="1:17" ht="13.5" customHeight="1">
      <c r="A3671" s="481"/>
      <c r="B3671" s="481"/>
      <c r="C3671" s="481"/>
      <c r="D3671" s="481"/>
      <c r="E3671" s="481"/>
      <c r="F3671" s="339"/>
      <c r="G3671" s="340" t="str">
        <f>IF(ISNUMBER(E3671),E3671/'Bulk DivVar Analysis'!$I$60,"")</f>
        <v/>
      </c>
      <c r="H3671" s="338" t="str">
        <f>IF(ISNUMBER(E3671), IF(G3671&gt;'Bulk DivVar Analysis'!$J$62,"Pass","Fail"),"")</f>
        <v/>
      </c>
      <c r="I3671" s="338" t="str">
        <f t="shared" si="59"/>
        <v/>
      </c>
      <c r="J3671" s="339"/>
      <c r="K3671" s="339"/>
      <c r="L3671" s="339"/>
      <c r="M3671" s="339"/>
      <c r="N3671" s="339"/>
      <c r="O3671" s="339"/>
      <c r="P3671" s="339"/>
      <c r="Q3671" s="339"/>
    </row>
    <row r="3672" spans="1:17" ht="13.5" customHeight="1">
      <c r="A3672" s="481"/>
      <c r="B3672" s="481"/>
      <c r="C3672" s="481"/>
      <c r="D3672" s="481"/>
      <c r="E3672" s="481"/>
      <c r="F3672" s="339"/>
      <c r="G3672" s="340" t="str">
        <f>IF(ISNUMBER(E3672),E3672/'Bulk DivVar Analysis'!$I$60,"")</f>
        <v/>
      </c>
      <c r="H3672" s="338" t="str">
        <f>IF(ISNUMBER(E3672), IF(G3672&gt;'Bulk DivVar Analysis'!$J$62,"Pass","Fail"),"")</f>
        <v/>
      </c>
      <c r="I3672" s="338" t="str">
        <f t="shared" si="59"/>
        <v/>
      </c>
      <c r="J3672" s="339"/>
      <c r="K3672" s="339"/>
      <c r="L3672" s="339"/>
      <c r="M3672" s="339"/>
      <c r="N3672" s="339"/>
      <c r="O3672" s="339"/>
      <c r="P3672" s="339"/>
      <c r="Q3672" s="339"/>
    </row>
    <row r="3673" spans="1:17" ht="13.5" customHeight="1">
      <c r="A3673" s="481"/>
      <c r="B3673" s="481"/>
      <c r="C3673" s="481"/>
      <c r="D3673" s="481"/>
      <c r="E3673" s="481"/>
      <c r="F3673" s="339"/>
      <c r="G3673" s="340" t="str">
        <f>IF(ISNUMBER(E3673),E3673/'Bulk DivVar Analysis'!$I$60,"")</f>
        <v/>
      </c>
      <c r="H3673" s="338" t="str">
        <f>IF(ISNUMBER(E3673), IF(G3673&gt;'Bulk DivVar Analysis'!$J$62,"Pass","Fail"),"")</f>
        <v/>
      </c>
      <c r="I3673" s="338" t="str">
        <f t="shared" si="59"/>
        <v/>
      </c>
      <c r="J3673" s="339"/>
      <c r="K3673" s="339"/>
      <c r="L3673" s="339"/>
      <c r="M3673" s="339"/>
      <c r="N3673" s="339"/>
      <c r="O3673" s="339"/>
      <c r="P3673" s="339"/>
      <c r="Q3673" s="339"/>
    </row>
    <row r="3674" spans="1:17" ht="13.5" customHeight="1">
      <c r="A3674" s="481"/>
      <c r="B3674" s="481"/>
      <c r="C3674" s="481"/>
      <c r="D3674" s="481"/>
      <c r="E3674" s="481"/>
      <c r="F3674" s="339"/>
      <c r="G3674" s="340" t="str">
        <f>IF(ISNUMBER(E3674),E3674/'Bulk DivVar Analysis'!$I$60,"")</f>
        <v/>
      </c>
      <c r="H3674" s="338" t="str">
        <f>IF(ISNUMBER(E3674), IF(G3674&gt;'Bulk DivVar Analysis'!$J$62,"Pass","Fail"),"")</f>
        <v/>
      </c>
      <c r="I3674" s="338" t="str">
        <f t="shared" si="59"/>
        <v/>
      </c>
      <c r="J3674" s="339"/>
      <c r="K3674" s="339"/>
      <c r="L3674" s="339"/>
      <c r="M3674" s="339"/>
      <c r="N3674" s="339"/>
      <c r="O3674" s="339"/>
      <c r="P3674" s="339"/>
      <c r="Q3674" s="339"/>
    </row>
    <row r="3675" spans="1:17" ht="13.5" customHeight="1">
      <c r="A3675" s="481"/>
      <c r="B3675" s="481"/>
      <c r="C3675" s="481"/>
      <c r="D3675" s="481"/>
      <c r="E3675" s="481"/>
      <c r="F3675" s="339"/>
      <c r="G3675" s="340" t="str">
        <f>IF(ISNUMBER(E3675),E3675/'Bulk DivVar Analysis'!$I$60,"")</f>
        <v/>
      </c>
      <c r="H3675" s="338" t="str">
        <f>IF(ISNUMBER(E3675), IF(G3675&gt;'Bulk DivVar Analysis'!$J$62,"Pass","Fail"),"")</f>
        <v/>
      </c>
      <c r="I3675" s="338" t="str">
        <f t="shared" si="59"/>
        <v/>
      </c>
      <c r="J3675" s="339"/>
      <c r="K3675" s="339"/>
      <c r="L3675" s="339"/>
      <c r="M3675" s="339"/>
      <c r="N3675" s="339"/>
      <c r="O3675" s="339"/>
      <c r="P3675" s="339"/>
      <c r="Q3675" s="339"/>
    </row>
    <row r="3676" spans="1:17" ht="13.5" customHeight="1">
      <c r="A3676" s="481"/>
      <c r="B3676" s="481"/>
      <c r="C3676" s="481"/>
      <c r="D3676" s="481"/>
      <c r="E3676" s="481"/>
      <c r="F3676" s="339"/>
      <c r="G3676" s="340" t="str">
        <f>IF(ISNUMBER(E3676),E3676/'Bulk DivVar Analysis'!$I$60,"")</f>
        <v/>
      </c>
      <c r="H3676" s="338" t="str">
        <f>IF(ISNUMBER(E3676), IF(G3676&gt;'Bulk DivVar Analysis'!$J$62,"Pass","Fail"),"")</f>
        <v/>
      </c>
      <c r="I3676" s="338" t="str">
        <f t="shared" si="59"/>
        <v/>
      </c>
      <c r="J3676" s="339"/>
      <c r="K3676" s="339"/>
      <c r="L3676" s="339"/>
      <c r="M3676" s="339"/>
      <c r="N3676" s="339"/>
      <c r="O3676" s="339"/>
      <c r="P3676" s="339"/>
      <c r="Q3676" s="339"/>
    </row>
    <row r="3677" spans="1:17" ht="13.5" customHeight="1">
      <c r="A3677" s="481"/>
      <c r="B3677" s="481"/>
      <c r="C3677" s="481"/>
      <c r="D3677" s="481"/>
      <c r="E3677" s="481"/>
      <c r="F3677" s="339"/>
      <c r="G3677" s="340" t="str">
        <f>IF(ISNUMBER(E3677),E3677/'Bulk DivVar Analysis'!$I$60,"")</f>
        <v/>
      </c>
      <c r="H3677" s="338" t="str">
        <f>IF(ISNUMBER(E3677), IF(G3677&gt;'Bulk DivVar Analysis'!$J$62,"Pass","Fail"),"")</f>
        <v/>
      </c>
      <c r="I3677" s="338" t="str">
        <f t="shared" si="59"/>
        <v/>
      </c>
      <c r="J3677" s="339"/>
      <c r="K3677" s="339"/>
      <c r="L3677" s="339"/>
      <c r="M3677" s="339"/>
      <c r="N3677" s="339"/>
      <c r="O3677" s="339"/>
      <c r="P3677" s="339"/>
      <c r="Q3677" s="339"/>
    </row>
    <row r="3678" spans="1:17" ht="13.5" customHeight="1">
      <c r="A3678" s="481"/>
      <c r="B3678" s="481"/>
      <c r="C3678" s="481"/>
      <c r="D3678" s="481"/>
      <c r="E3678" s="481"/>
      <c r="F3678" s="339"/>
      <c r="G3678" s="340" t="str">
        <f>IF(ISNUMBER(E3678),E3678/'Bulk DivVar Analysis'!$I$60,"")</f>
        <v/>
      </c>
      <c r="H3678" s="338" t="str">
        <f>IF(ISNUMBER(E3678), IF(G3678&gt;'Bulk DivVar Analysis'!$J$62,"Pass","Fail"),"")</f>
        <v/>
      </c>
      <c r="I3678" s="338" t="str">
        <f t="shared" si="59"/>
        <v/>
      </c>
      <c r="J3678" s="339"/>
      <c r="K3678" s="339"/>
      <c r="L3678" s="339"/>
      <c r="M3678" s="339"/>
      <c r="N3678" s="339"/>
      <c r="O3678" s="339"/>
      <c r="P3678" s="339"/>
      <c r="Q3678" s="339"/>
    </row>
    <row r="3679" spans="1:17" ht="13.5" customHeight="1">
      <c r="A3679" s="481"/>
      <c r="B3679" s="481"/>
      <c r="C3679" s="481"/>
      <c r="D3679" s="481"/>
      <c r="E3679" s="481"/>
      <c r="F3679" s="339"/>
      <c r="G3679" s="340" t="str">
        <f>IF(ISNUMBER(E3679),E3679/'Bulk DivVar Analysis'!$I$60,"")</f>
        <v/>
      </c>
      <c r="H3679" s="338" t="str">
        <f>IF(ISNUMBER(E3679), IF(G3679&gt;'Bulk DivVar Analysis'!$J$62,"Pass","Fail"),"")</f>
        <v/>
      </c>
      <c r="I3679" s="338" t="str">
        <f t="shared" si="59"/>
        <v/>
      </c>
      <c r="J3679" s="339"/>
      <c r="K3679" s="339"/>
      <c r="L3679" s="339"/>
      <c r="M3679" s="339"/>
      <c r="N3679" s="339"/>
      <c r="O3679" s="339"/>
      <c r="P3679" s="339"/>
      <c r="Q3679" s="339"/>
    </row>
    <row r="3680" spans="1:17" ht="13.5" customHeight="1">
      <c r="A3680" s="481"/>
      <c r="B3680" s="481"/>
      <c r="C3680" s="481"/>
      <c r="D3680" s="481"/>
      <c r="E3680" s="481"/>
      <c r="F3680" s="339"/>
      <c r="G3680" s="340" t="str">
        <f>IF(ISNUMBER(E3680),E3680/'Bulk DivVar Analysis'!$I$60,"")</f>
        <v/>
      </c>
      <c r="H3680" s="338" t="str">
        <f>IF(ISNUMBER(E3680), IF(G3680&gt;'Bulk DivVar Analysis'!$J$62,"Pass","Fail"),"")</f>
        <v/>
      </c>
      <c r="I3680" s="338" t="str">
        <f t="shared" si="59"/>
        <v/>
      </c>
      <c r="J3680" s="339"/>
      <c r="K3680" s="339"/>
      <c r="L3680" s="339"/>
      <c r="M3680" s="339"/>
      <c r="N3680" s="339"/>
      <c r="O3680" s="339"/>
      <c r="P3680" s="339"/>
      <c r="Q3680" s="339"/>
    </row>
    <row r="3681" spans="1:17" ht="13.5" customHeight="1">
      <c r="A3681" s="481"/>
      <c r="B3681" s="481"/>
      <c r="C3681" s="481"/>
      <c r="D3681" s="481"/>
      <c r="E3681" s="481"/>
      <c r="F3681" s="339"/>
      <c r="G3681" s="340" t="str">
        <f>IF(ISNUMBER(E3681),E3681/'Bulk DivVar Analysis'!$I$60,"")</f>
        <v/>
      </c>
      <c r="H3681" s="338" t="str">
        <f>IF(ISNUMBER(E3681), IF(G3681&gt;'Bulk DivVar Analysis'!$J$62,"Pass","Fail"),"")</f>
        <v/>
      </c>
      <c r="I3681" s="338" t="str">
        <f t="shared" si="59"/>
        <v/>
      </c>
      <c r="J3681" s="339"/>
      <c r="K3681" s="339"/>
      <c r="L3681" s="339"/>
      <c r="M3681" s="339"/>
      <c r="N3681" s="339"/>
      <c r="O3681" s="339"/>
      <c r="P3681" s="339"/>
      <c r="Q3681" s="339"/>
    </row>
    <row r="3682" spans="1:17" ht="13.5" customHeight="1">
      <c r="A3682" s="481"/>
      <c r="B3682" s="481"/>
      <c r="C3682" s="481"/>
      <c r="D3682" s="481"/>
      <c r="E3682" s="481"/>
      <c r="F3682" s="339"/>
      <c r="G3682" s="340" t="str">
        <f>IF(ISNUMBER(E3682),E3682/'Bulk DivVar Analysis'!$I$60,"")</f>
        <v/>
      </c>
      <c r="H3682" s="338" t="str">
        <f>IF(ISNUMBER(E3682), IF(G3682&gt;'Bulk DivVar Analysis'!$J$62,"Pass","Fail"),"")</f>
        <v/>
      </c>
      <c r="I3682" s="338" t="str">
        <f t="shared" si="59"/>
        <v/>
      </c>
      <c r="J3682" s="339"/>
      <c r="K3682" s="339"/>
      <c r="L3682" s="339"/>
      <c r="M3682" s="339"/>
      <c r="N3682" s="339"/>
      <c r="O3682" s="339"/>
      <c r="P3682" s="339"/>
      <c r="Q3682" s="339"/>
    </row>
    <row r="3683" spans="1:17" ht="13.5" customHeight="1">
      <c r="A3683" s="481"/>
      <c r="B3683" s="481"/>
      <c r="C3683" s="481"/>
      <c r="D3683" s="481"/>
      <c r="E3683" s="481"/>
      <c r="F3683" s="339"/>
      <c r="G3683" s="340" t="str">
        <f>IF(ISNUMBER(E3683),E3683/'Bulk DivVar Analysis'!$I$60,"")</f>
        <v/>
      </c>
      <c r="H3683" s="338" t="str">
        <f>IF(ISNUMBER(E3683), IF(G3683&gt;'Bulk DivVar Analysis'!$J$62,"Pass","Fail"),"")</f>
        <v/>
      </c>
      <c r="I3683" s="338" t="str">
        <f t="shared" si="59"/>
        <v/>
      </c>
      <c r="J3683" s="339"/>
      <c r="K3683" s="339"/>
      <c r="L3683" s="339"/>
      <c r="M3683" s="339"/>
      <c r="N3683" s="339"/>
      <c r="O3683" s="339"/>
      <c r="P3683" s="339"/>
      <c r="Q3683" s="339"/>
    </row>
    <row r="3684" spans="1:17" ht="13.5" customHeight="1">
      <c r="A3684" s="481"/>
      <c r="B3684" s="481"/>
      <c r="C3684" s="481"/>
      <c r="D3684" s="481"/>
      <c r="E3684" s="481"/>
      <c r="F3684" s="339"/>
      <c r="G3684" s="340" t="str">
        <f>IF(ISNUMBER(E3684),E3684/'Bulk DivVar Analysis'!$I$60,"")</f>
        <v/>
      </c>
      <c r="H3684" s="338" t="str">
        <f>IF(ISNUMBER(E3684), IF(G3684&gt;'Bulk DivVar Analysis'!$J$62,"Pass","Fail"),"")</f>
        <v/>
      </c>
      <c r="I3684" s="338" t="str">
        <f t="shared" si="59"/>
        <v/>
      </c>
      <c r="J3684" s="339"/>
      <c r="K3684" s="339"/>
      <c r="L3684" s="339"/>
      <c r="M3684" s="339"/>
      <c r="N3684" s="339"/>
      <c r="O3684" s="339"/>
      <c r="P3684" s="339"/>
      <c r="Q3684" s="339"/>
    </row>
    <row r="3685" spans="1:17" ht="13.5" customHeight="1">
      <c r="A3685" s="481"/>
      <c r="B3685" s="481"/>
      <c r="C3685" s="481"/>
      <c r="D3685" s="481"/>
      <c r="E3685" s="481"/>
      <c r="F3685" s="339"/>
      <c r="G3685" s="340" t="str">
        <f>IF(ISNUMBER(E3685),E3685/'Bulk DivVar Analysis'!$I$60,"")</f>
        <v/>
      </c>
      <c r="H3685" s="338" t="str">
        <f>IF(ISNUMBER(E3685), IF(G3685&gt;'Bulk DivVar Analysis'!$J$62,"Pass","Fail"),"")</f>
        <v/>
      </c>
      <c r="I3685" s="338" t="str">
        <f t="shared" si="59"/>
        <v/>
      </c>
      <c r="J3685" s="339"/>
      <c r="K3685" s="339"/>
      <c r="L3685" s="339"/>
      <c r="M3685" s="339"/>
      <c r="N3685" s="339"/>
      <c r="O3685" s="339"/>
      <c r="P3685" s="339"/>
      <c r="Q3685" s="339"/>
    </row>
    <row r="3686" spans="1:17" ht="13.5" customHeight="1">
      <c r="A3686" s="481"/>
      <c r="B3686" s="481"/>
      <c r="C3686" s="481"/>
      <c r="D3686" s="481"/>
      <c r="E3686" s="481"/>
      <c r="F3686" s="339"/>
      <c r="G3686" s="340" t="str">
        <f>IF(ISNUMBER(E3686),E3686/'Bulk DivVar Analysis'!$I$60,"")</f>
        <v/>
      </c>
      <c r="H3686" s="338" t="str">
        <f>IF(ISNUMBER(E3686), IF(G3686&gt;'Bulk DivVar Analysis'!$J$62,"Pass","Fail"),"")</f>
        <v/>
      </c>
      <c r="I3686" s="338" t="str">
        <f t="shared" si="59"/>
        <v/>
      </c>
      <c r="J3686" s="339"/>
      <c r="K3686" s="339"/>
      <c r="L3686" s="339"/>
      <c r="M3686" s="339"/>
      <c r="N3686" s="339"/>
      <c r="O3686" s="339"/>
      <c r="P3686" s="339"/>
      <c r="Q3686" s="339"/>
    </row>
    <row r="3687" spans="1:17" ht="13.5" customHeight="1">
      <c r="A3687" s="481"/>
      <c r="B3687" s="481"/>
      <c r="C3687" s="481"/>
      <c r="D3687" s="481"/>
      <c r="E3687" s="481"/>
      <c r="F3687" s="339"/>
      <c r="G3687" s="340" t="str">
        <f>IF(ISNUMBER(E3687),E3687/'Bulk DivVar Analysis'!$I$60,"")</f>
        <v/>
      </c>
      <c r="H3687" s="338" t="str">
        <f>IF(ISNUMBER(E3687), IF(G3687&gt;'Bulk DivVar Analysis'!$J$62,"Pass","Fail"),"")</f>
        <v/>
      </c>
      <c r="I3687" s="338" t="str">
        <f t="shared" si="59"/>
        <v/>
      </c>
      <c r="J3687" s="339"/>
      <c r="K3687" s="339"/>
      <c r="L3687" s="339"/>
      <c r="M3687" s="339"/>
      <c r="N3687" s="339"/>
      <c r="O3687" s="339"/>
      <c r="P3687" s="339"/>
      <c r="Q3687" s="339"/>
    </row>
    <row r="3688" spans="1:17" ht="13.5" customHeight="1">
      <c r="A3688" s="481"/>
      <c r="B3688" s="481"/>
      <c r="C3688" s="481"/>
      <c r="D3688" s="481"/>
      <c r="E3688" s="481"/>
      <c r="F3688" s="339"/>
      <c r="G3688" s="340" t="str">
        <f>IF(ISNUMBER(E3688),E3688/'Bulk DivVar Analysis'!$I$60,"")</f>
        <v/>
      </c>
      <c r="H3688" s="338" t="str">
        <f>IF(ISNUMBER(E3688), IF(G3688&gt;'Bulk DivVar Analysis'!$J$62,"Pass","Fail"),"")</f>
        <v/>
      </c>
      <c r="I3688" s="338" t="str">
        <f t="shared" si="59"/>
        <v/>
      </c>
      <c r="J3688" s="339"/>
      <c r="K3688" s="339"/>
      <c r="L3688" s="339"/>
      <c r="M3688" s="339"/>
      <c r="N3688" s="339"/>
      <c r="O3688" s="339"/>
      <c r="P3688" s="339"/>
      <c r="Q3688" s="339"/>
    </row>
    <row r="3689" spans="1:17" ht="13.5" customHeight="1">
      <c r="A3689" s="481"/>
      <c r="B3689" s="481"/>
      <c r="C3689" s="481"/>
      <c r="D3689" s="481"/>
      <c r="E3689" s="481"/>
      <c r="F3689" s="339"/>
      <c r="G3689" s="340" t="str">
        <f>IF(ISNUMBER(E3689),E3689/'Bulk DivVar Analysis'!$I$60,"")</f>
        <v/>
      </c>
      <c r="H3689" s="338" t="str">
        <f>IF(ISNUMBER(E3689), IF(G3689&gt;'Bulk DivVar Analysis'!$J$62,"Pass","Fail"),"")</f>
        <v/>
      </c>
      <c r="I3689" s="338" t="str">
        <f t="shared" si="59"/>
        <v/>
      </c>
      <c r="J3689" s="339"/>
      <c r="K3689" s="339"/>
      <c r="L3689" s="339"/>
      <c r="M3689" s="339"/>
      <c r="N3689" s="339"/>
      <c r="O3689" s="339"/>
      <c r="P3689" s="339"/>
      <c r="Q3689" s="339"/>
    </row>
    <row r="3690" spans="1:17" ht="13.5" customHeight="1">
      <c r="A3690" s="481"/>
      <c r="B3690" s="481"/>
      <c r="C3690" s="481"/>
      <c r="D3690" s="481"/>
      <c r="E3690" s="481"/>
      <c r="F3690" s="339"/>
      <c r="G3690" s="340" t="str">
        <f>IF(ISNUMBER(E3690),E3690/'Bulk DivVar Analysis'!$I$60,"")</f>
        <v/>
      </c>
      <c r="H3690" s="338" t="str">
        <f>IF(ISNUMBER(E3690), IF(G3690&gt;'Bulk DivVar Analysis'!$J$62,"Pass","Fail"),"")</f>
        <v/>
      </c>
      <c r="I3690" s="338" t="str">
        <f t="shared" si="59"/>
        <v/>
      </c>
      <c r="J3690" s="339"/>
      <c r="K3690" s="339"/>
      <c r="L3690" s="339"/>
      <c r="M3690" s="339"/>
      <c r="N3690" s="339"/>
      <c r="O3690" s="339"/>
      <c r="P3690" s="339"/>
      <c r="Q3690" s="339"/>
    </row>
    <row r="3691" spans="1:17" ht="13.5" customHeight="1">
      <c r="A3691" s="481"/>
      <c r="B3691" s="481"/>
      <c r="C3691" s="481"/>
      <c r="D3691" s="481"/>
      <c r="E3691" s="481"/>
      <c r="F3691" s="339"/>
      <c r="G3691" s="340" t="str">
        <f>IF(ISNUMBER(E3691),E3691/'Bulk DivVar Analysis'!$I$60,"")</f>
        <v/>
      </c>
      <c r="H3691" s="338" t="str">
        <f>IF(ISNUMBER(E3691), IF(G3691&gt;'Bulk DivVar Analysis'!$J$62,"Pass","Fail"),"")</f>
        <v/>
      </c>
      <c r="I3691" s="338" t="str">
        <f t="shared" si="59"/>
        <v/>
      </c>
      <c r="J3691" s="339"/>
      <c r="K3691" s="339"/>
      <c r="L3691" s="339"/>
      <c r="M3691" s="339"/>
      <c r="N3691" s="339"/>
      <c r="O3691" s="339"/>
      <c r="P3691" s="339"/>
      <c r="Q3691" s="339"/>
    </row>
    <row r="3692" spans="1:17" ht="13.5" customHeight="1">
      <c r="A3692" s="481"/>
      <c r="B3692" s="481"/>
      <c r="C3692" s="481"/>
      <c r="D3692" s="481"/>
      <c r="E3692" s="481"/>
      <c r="F3692" s="339"/>
      <c r="G3692" s="340" t="str">
        <f>IF(ISNUMBER(E3692),E3692/'Bulk DivVar Analysis'!$I$60,"")</f>
        <v/>
      </c>
      <c r="H3692" s="338" t="str">
        <f>IF(ISNUMBER(E3692), IF(G3692&gt;'Bulk DivVar Analysis'!$J$62,"Pass","Fail"),"")</f>
        <v/>
      </c>
      <c r="I3692" s="338" t="str">
        <f t="shared" si="59"/>
        <v/>
      </c>
      <c r="J3692" s="339"/>
      <c r="K3692" s="339"/>
      <c r="L3692" s="339"/>
      <c r="M3692" s="339"/>
      <c r="N3692" s="339"/>
      <c r="O3692" s="339"/>
      <c r="P3692" s="339"/>
      <c r="Q3692" s="339"/>
    </row>
    <row r="3693" spans="1:17" ht="13.5" customHeight="1">
      <c r="A3693" s="481"/>
      <c r="B3693" s="481"/>
      <c r="C3693" s="481"/>
      <c r="D3693" s="481"/>
      <c r="E3693" s="481"/>
      <c r="F3693" s="339"/>
      <c r="G3693" s="340" t="str">
        <f>IF(ISNUMBER(E3693),E3693/'Bulk DivVar Analysis'!$I$60,"")</f>
        <v/>
      </c>
      <c r="H3693" s="338" t="str">
        <f>IF(ISNUMBER(E3693), IF(G3693&gt;'Bulk DivVar Analysis'!$J$62,"Pass","Fail"),"")</f>
        <v/>
      </c>
      <c r="I3693" s="338" t="str">
        <f t="shared" si="59"/>
        <v/>
      </c>
      <c r="J3693" s="339"/>
      <c r="K3693" s="339"/>
      <c r="L3693" s="339"/>
      <c r="M3693" s="339"/>
      <c r="N3693" s="339"/>
      <c r="O3693" s="339"/>
      <c r="P3693" s="339"/>
      <c r="Q3693" s="339"/>
    </row>
    <row r="3694" spans="1:17" ht="13.5" customHeight="1">
      <c r="A3694" s="481"/>
      <c r="B3694" s="481"/>
      <c r="C3694" s="481"/>
      <c r="D3694" s="481"/>
      <c r="E3694" s="481"/>
      <c r="F3694" s="339"/>
      <c r="G3694" s="340" t="str">
        <f>IF(ISNUMBER(E3694),E3694/'Bulk DivVar Analysis'!$I$60,"")</f>
        <v/>
      </c>
      <c r="H3694" s="338" t="str">
        <f>IF(ISNUMBER(E3694), IF(G3694&gt;'Bulk DivVar Analysis'!$J$62,"Pass","Fail"),"")</f>
        <v/>
      </c>
      <c r="I3694" s="338" t="str">
        <f t="shared" si="59"/>
        <v/>
      </c>
      <c r="J3694" s="339"/>
      <c r="K3694" s="339"/>
      <c r="L3694" s="339"/>
      <c r="M3694" s="339"/>
      <c r="N3694" s="339"/>
      <c r="O3694" s="339"/>
      <c r="P3694" s="339"/>
      <c r="Q3694" s="339"/>
    </row>
    <row r="3695" spans="1:17" ht="13.5" customHeight="1">
      <c r="A3695" s="481"/>
      <c r="B3695" s="481"/>
      <c r="C3695" s="481"/>
      <c r="D3695" s="481"/>
      <c r="E3695" s="481"/>
      <c r="F3695" s="339"/>
      <c r="G3695" s="340" t="str">
        <f>IF(ISNUMBER(E3695),E3695/'Bulk DivVar Analysis'!$I$60,"")</f>
        <v/>
      </c>
      <c r="H3695" s="338" t="str">
        <f>IF(ISNUMBER(E3695), IF(G3695&gt;'Bulk DivVar Analysis'!$J$62,"Pass","Fail"),"")</f>
        <v/>
      </c>
      <c r="I3695" s="338" t="str">
        <f t="shared" si="59"/>
        <v/>
      </c>
      <c r="J3695" s="339"/>
      <c r="K3695" s="339"/>
      <c r="L3695" s="339"/>
      <c r="M3695" s="339"/>
      <c r="N3695" s="339"/>
      <c r="O3695" s="339"/>
      <c r="P3695" s="339"/>
      <c r="Q3695" s="339"/>
    </row>
    <row r="3696" spans="1:17" ht="13.5" customHeight="1">
      <c r="A3696" s="481"/>
      <c r="B3696" s="481"/>
      <c r="C3696" s="481"/>
      <c r="D3696" s="481"/>
      <c r="E3696" s="481"/>
      <c r="F3696" s="339"/>
      <c r="G3696" s="340" t="str">
        <f>IF(ISNUMBER(E3696),E3696/'Bulk DivVar Analysis'!$I$60,"")</f>
        <v/>
      </c>
      <c r="H3696" s="338" t="str">
        <f>IF(ISNUMBER(E3696), IF(G3696&gt;'Bulk DivVar Analysis'!$J$62,"Pass","Fail"),"")</f>
        <v/>
      </c>
      <c r="I3696" s="338" t="str">
        <f t="shared" si="59"/>
        <v/>
      </c>
      <c r="J3696" s="339"/>
      <c r="K3696" s="339"/>
      <c r="L3696" s="339"/>
      <c r="M3696" s="339"/>
      <c r="N3696" s="339"/>
      <c r="O3696" s="339"/>
      <c r="P3696" s="339"/>
      <c r="Q3696" s="339"/>
    </row>
    <row r="3697" spans="1:17" ht="13.5" customHeight="1">
      <c r="A3697" s="481"/>
      <c r="B3697" s="481"/>
      <c r="C3697" s="481"/>
      <c r="D3697" s="481"/>
      <c r="E3697" s="481"/>
      <c r="F3697" s="339"/>
      <c r="G3697" s="340" t="str">
        <f>IF(ISNUMBER(E3697),E3697/'Bulk DivVar Analysis'!$I$60,"")</f>
        <v/>
      </c>
      <c r="H3697" s="338" t="str">
        <f>IF(ISNUMBER(E3697), IF(G3697&gt;'Bulk DivVar Analysis'!$J$62,"Pass","Fail"),"")</f>
        <v/>
      </c>
      <c r="I3697" s="338" t="str">
        <f t="shared" si="59"/>
        <v/>
      </c>
      <c r="J3697" s="339"/>
      <c r="K3697" s="339"/>
      <c r="L3697" s="339"/>
      <c r="M3697" s="339"/>
      <c r="N3697" s="339"/>
      <c r="O3697" s="339"/>
      <c r="P3697" s="339"/>
      <c r="Q3697" s="339"/>
    </row>
    <row r="3698" spans="1:17" ht="13.5" customHeight="1">
      <c r="A3698" s="481"/>
      <c r="B3698" s="481"/>
      <c r="C3698" s="481"/>
      <c r="D3698" s="481"/>
      <c r="E3698" s="481"/>
      <c r="F3698" s="339"/>
      <c r="G3698" s="340" t="str">
        <f>IF(ISNUMBER(E3698),E3698/'Bulk DivVar Analysis'!$I$60,"")</f>
        <v/>
      </c>
      <c r="H3698" s="338" t="str">
        <f>IF(ISNUMBER(E3698), IF(G3698&gt;'Bulk DivVar Analysis'!$J$62,"Pass","Fail"),"")</f>
        <v/>
      </c>
      <c r="I3698" s="338" t="str">
        <f t="shared" si="59"/>
        <v/>
      </c>
      <c r="J3698" s="339"/>
      <c r="K3698" s="339"/>
      <c r="L3698" s="339"/>
      <c r="M3698" s="339"/>
      <c r="N3698" s="339"/>
      <c r="O3698" s="339"/>
      <c r="P3698" s="339"/>
      <c r="Q3698" s="339"/>
    </row>
    <row r="3699" spans="1:17" ht="13.5" customHeight="1">
      <c r="A3699" s="481"/>
      <c r="B3699" s="481"/>
      <c r="C3699" s="481"/>
      <c r="D3699" s="481"/>
      <c r="E3699" s="481"/>
      <c r="F3699" s="339"/>
      <c r="G3699" s="340" t="str">
        <f>IF(ISNUMBER(E3699),E3699/'Bulk DivVar Analysis'!$I$60,"")</f>
        <v/>
      </c>
      <c r="H3699" s="338" t="str">
        <f>IF(ISNUMBER(E3699), IF(G3699&gt;'Bulk DivVar Analysis'!$J$62,"Pass","Fail"),"")</f>
        <v/>
      </c>
      <c r="I3699" s="338" t="str">
        <f t="shared" si="59"/>
        <v/>
      </c>
      <c r="J3699" s="339"/>
      <c r="K3699" s="339"/>
      <c r="L3699" s="339"/>
      <c r="M3699" s="339"/>
      <c r="N3699" s="339"/>
      <c r="O3699" s="339"/>
      <c r="P3699" s="339"/>
      <c r="Q3699" s="339"/>
    </row>
    <row r="3700" spans="1:17" ht="13.5" customHeight="1">
      <c r="A3700" s="481"/>
      <c r="B3700" s="481"/>
      <c r="C3700" s="481"/>
      <c r="D3700" s="481"/>
      <c r="E3700" s="481"/>
      <c r="F3700" s="339"/>
      <c r="G3700" s="340" t="str">
        <f>IF(ISNUMBER(E3700),E3700/'Bulk DivVar Analysis'!$I$60,"")</f>
        <v/>
      </c>
      <c r="H3700" s="338" t="str">
        <f>IF(ISNUMBER(E3700), IF(G3700&gt;'Bulk DivVar Analysis'!$J$62,"Pass","Fail"),"")</f>
        <v/>
      </c>
      <c r="I3700" s="338" t="str">
        <f t="shared" si="59"/>
        <v/>
      </c>
      <c r="J3700" s="339"/>
      <c r="K3700" s="339"/>
      <c r="L3700" s="339"/>
      <c r="M3700" s="339"/>
      <c r="N3700" s="339"/>
      <c r="O3700" s="339"/>
      <c r="P3700" s="339"/>
      <c r="Q3700" s="339"/>
    </row>
    <row r="3701" spans="1:17" ht="13.5" customHeight="1">
      <c r="A3701" s="481"/>
      <c r="B3701" s="481"/>
      <c r="C3701" s="481"/>
      <c r="D3701" s="481"/>
      <c r="E3701" s="481"/>
      <c r="F3701" s="339"/>
      <c r="G3701" s="340" t="str">
        <f>IF(ISNUMBER(E3701),E3701/'Bulk DivVar Analysis'!$I$60,"")</f>
        <v/>
      </c>
      <c r="H3701" s="338" t="str">
        <f>IF(ISNUMBER(E3701), IF(G3701&gt;'Bulk DivVar Analysis'!$J$62,"Pass","Fail"),"")</f>
        <v/>
      </c>
      <c r="I3701" s="338" t="str">
        <f t="shared" si="59"/>
        <v/>
      </c>
      <c r="J3701" s="339"/>
      <c r="K3701" s="339"/>
      <c r="L3701" s="339"/>
      <c r="M3701" s="339"/>
      <c r="N3701" s="339"/>
      <c r="O3701" s="339"/>
      <c r="P3701" s="339"/>
      <c r="Q3701" s="339"/>
    </row>
    <row r="3702" spans="1:17" ht="13.5" customHeight="1">
      <c r="A3702" s="481"/>
      <c r="B3702" s="481"/>
      <c r="C3702" s="481"/>
      <c r="D3702" s="481"/>
      <c r="E3702" s="481"/>
      <c r="F3702" s="339"/>
      <c r="G3702" s="340" t="str">
        <f>IF(ISNUMBER(E3702),E3702/'Bulk DivVar Analysis'!$I$60,"")</f>
        <v/>
      </c>
      <c r="H3702" s="338" t="str">
        <f>IF(ISNUMBER(E3702), IF(G3702&gt;'Bulk DivVar Analysis'!$J$62,"Pass","Fail"),"")</f>
        <v/>
      </c>
      <c r="I3702" s="338" t="str">
        <f t="shared" si="59"/>
        <v/>
      </c>
      <c r="J3702" s="339"/>
      <c r="K3702" s="339"/>
      <c r="L3702" s="339"/>
      <c r="M3702" s="339"/>
      <c r="N3702" s="339"/>
      <c r="O3702" s="339"/>
      <c r="P3702" s="339"/>
      <c r="Q3702" s="339"/>
    </row>
    <row r="3703" spans="1:17" ht="13.5" customHeight="1">
      <c r="A3703" s="481"/>
      <c r="B3703" s="481"/>
      <c r="C3703" s="481"/>
      <c r="D3703" s="481"/>
      <c r="E3703" s="481"/>
      <c r="F3703" s="339"/>
      <c r="G3703" s="340" t="str">
        <f>IF(ISNUMBER(E3703),E3703/'Bulk DivVar Analysis'!$I$60,"")</f>
        <v/>
      </c>
      <c r="H3703" s="338" t="str">
        <f>IF(ISNUMBER(E3703), IF(G3703&gt;'Bulk DivVar Analysis'!$J$62,"Pass","Fail"),"")</f>
        <v/>
      </c>
      <c r="I3703" s="338" t="str">
        <f t="shared" si="59"/>
        <v/>
      </c>
      <c r="J3703" s="339"/>
      <c r="K3703" s="339"/>
      <c r="L3703" s="339"/>
      <c r="M3703" s="339"/>
      <c r="N3703" s="339"/>
      <c r="O3703" s="339"/>
      <c r="P3703" s="339"/>
      <c r="Q3703" s="339"/>
    </row>
    <row r="3704" spans="1:17" ht="13.5" customHeight="1">
      <c r="A3704" s="481"/>
      <c r="B3704" s="481"/>
      <c r="C3704" s="481"/>
      <c r="D3704" s="481"/>
      <c r="E3704" s="481"/>
      <c r="F3704" s="339"/>
      <c r="G3704" s="340" t="str">
        <f>IF(ISNUMBER(E3704),E3704/'Bulk DivVar Analysis'!$I$60,"")</f>
        <v/>
      </c>
      <c r="H3704" s="338" t="str">
        <f>IF(ISNUMBER(E3704), IF(G3704&gt;'Bulk DivVar Analysis'!$J$62,"Pass","Fail"),"")</f>
        <v/>
      </c>
      <c r="I3704" s="338" t="str">
        <f t="shared" si="59"/>
        <v/>
      </c>
      <c r="J3704" s="339"/>
      <c r="K3704" s="339"/>
      <c r="L3704" s="339"/>
      <c r="M3704" s="339"/>
      <c r="N3704" s="339"/>
      <c r="O3704" s="339"/>
      <c r="P3704" s="339"/>
      <c r="Q3704" s="339"/>
    </row>
    <row r="3705" spans="1:17" ht="13.5" customHeight="1">
      <c r="A3705" s="481"/>
      <c r="B3705" s="481"/>
      <c r="C3705" s="481"/>
      <c r="D3705" s="481"/>
      <c r="E3705" s="481"/>
      <c r="F3705" s="339"/>
      <c r="G3705" s="340" t="str">
        <f>IF(ISNUMBER(E3705),E3705/'Bulk DivVar Analysis'!$I$60,"")</f>
        <v/>
      </c>
      <c r="H3705" s="338" t="str">
        <f>IF(ISNUMBER(E3705), IF(G3705&gt;'Bulk DivVar Analysis'!$J$62,"Pass","Fail"),"")</f>
        <v/>
      </c>
      <c r="I3705" s="338" t="str">
        <f t="shared" si="59"/>
        <v/>
      </c>
      <c r="J3705" s="339"/>
      <c r="K3705" s="339"/>
      <c r="L3705" s="339"/>
      <c r="M3705" s="339"/>
      <c r="N3705" s="339"/>
      <c r="O3705" s="339"/>
      <c r="P3705" s="339"/>
      <c r="Q3705" s="339"/>
    </row>
    <row r="3706" spans="1:17" ht="13.5" customHeight="1">
      <c r="A3706" s="481"/>
      <c r="B3706" s="481"/>
      <c r="C3706" s="481"/>
      <c r="D3706" s="481"/>
      <c r="E3706" s="481"/>
      <c r="F3706" s="339"/>
      <c r="G3706" s="340" t="str">
        <f>IF(ISNUMBER(E3706),E3706/'Bulk DivVar Analysis'!$I$60,"")</f>
        <v/>
      </c>
      <c r="H3706" s="338" t="str">
        <f>IF(ISNUMBER(E3706), IF(G3706&gt;'Bulk DivVar Analysis'!$J$62,"Pass","Fail"),"")</f>
        <v/>
      </c>
      <c r="I3706" s="338" t="str">
        <f t="shared" si="59"/>
        <v/>
      </c>
      <c r="J3706" s="339"/>
      <c r="K3706" s="339"/>
      <c r="L3706" s="339"/>
      <c r="M3706" s="339"/>
      <c r="N3706" s="339"/>
      <c r="O3706" s="339"/>
      <c r="P3706" s="339"/>
      <c r="Q3706" s="339"/>
    </row>
    <row r="3707" spans="1:17" ht="13.5" customHeight="1">
      <c r="A3707" s="481"/>
      <c r="B3707" s="481"/>
      <c r="C3707" s="481"/>
      <c r="D3707" s="481"/>
      <c r="E3707" s="481"/>
      <c r="F3707" s="339"/>
      <c r="G3707" s="340" t="str">
        <f>IF(ISNUMBER(E3707),E3707/'Bulk DivVar Analysis'!$I$60,"")</f>
        <v/>
      </c>
      <c r="H3707" s="338" t="str">
        <f>IF(ISNUMBER(E3707), IF(G3707&gt;'Bulk DivVar Analysis'!$J$62,"Pass","Fail"),"")</f>
        <v/>
      </c>
      <c r="I3707" s="338" t="str">
        <f t="shared" si="59"/>
        <v/>
      </c>
      <c r="J3707" s="339"/>
      <c r="K3707" s="339"/>
      <c r="L3707" s="339"/>
      <c r="M3707" s="339"/>
      <c r="N3707" s="339"/>
      <c r="O3707" s="339"/>
      <c r="P3707" s="339"/>
      <c r="Q3707" s="339"/>
    </row>
    <row r="3708" spans="1:17" ht="13.5" customHeight="1">
      <c r="A3708" s="481"/>
      <c r="B3708" s="481"/>
      <c r="C3708" s="481"/>
      <c r="D3708" s="481"/>
      <c r="E3708" s="481"/>
      <c r="F3708" s="339"/>
      <c r="G3708" s="340" t="str">
        <f>IF(ISNUMBER(E3708),E3708/'Bulk DivVar Analysis'!$I$60,"")</f>
        <v/>
      </c>
      <c r="H3708" s="338" t="str">
        <f>IF(ISNUMBER(E3708), IF(G3708&gt;'Bulk DivVar Analysis'!$J$62,"Pass","Fail"),"")</f>
        <v/>
      </c>
      <c r="I3708" s="338" t="str">
        <f t="shared" si="59"/>
        <v/>
      </c>
      <c r="J3708" s="339"/>
      <c r="K3708" s="339"/>
      <c r="L3708" s="339"/>
      <c r="M3708" s="339"/>
      <c r="N3708" s="339"/>
      <c r="O3708" s="339"/>
      <c r="P3708" s="339"/>
      <c r="Q3708" s="339"/>
    </row>
    <row r="3709" spans="1:17" ht="13.5" customHeight="1">
      <c r="A3709" s="481"/>
      <c r="B3709" s="481"/>
      <c r="C3709" s="481"/>
      <c r="D3709" s="481"/>
      <c r="E3709" s="481"/>
      <c r="F3709" s="339"/>
      <c r="G3709" s="340" t="str">
        <f>IF(ISNUMBER(E3709),E3709/'Bulk DivVar Analysis'!$I$60,"")</f>
        <v/>
      </c>
      <c r="H3709" s="338" t="str">
        <f>IF(ISNUMBER(E3709), IF(G3709&gt;'Bulk DivVar Analysis'!$J$62,"Pass","Fail"),"")</f>
        <v/>
      </c>
      <c r="I3709" s="338" t="str">
        <f t="shared" si="59"/>
        <v/>
      </c>
      <c r="J3709" s="339"/>
      <c r="K3709" s="339"/>
      <c r="L3709" s="339"/>
      <c r="M3709" s="339"/>
      <c r="N3709" s="339"/>
      <c r="O3709" s="339"/>
      <c r="P3709" s="339"/>
      <c r="Q3709" s="339"/>
    </row>
    <row r="3710" spans="1:17" ht="13.5" customHeight="1">
      <c r="A3710" s="481"/>
      <c r="B3710" s="481"/>
      <c r="C3710" s="481"/>
      <c r="D3710" s="481"/>
      <c r="E3710" s="481"/>
      <c r="F3710" s="339"/>
      <c r="G3710" s="340" t="str">
        <f>IF(ISNUMBER(E3710),E3710/'Bulk DivVar Analysis'!$I$60,"")</f>
        <v/>
      </c>
      <c r="H3710" s="338" t="str">
        <f>IF(ISNUMBER(E3710), IF(G3710&gt;'Bulk DivVar Analysis'!$J$62,"Pass","Fail"),"")</f>
        <v/>
      </c>
      <c r="I3710" s="338" t="str">
        <f t="shared" si="59"/>
        <v/>
      </c>
      <c r="J3710" s="339"/>
      <c r="K3710" s="339"/>
      <c r="L3710" s="339"/>
      <c r="M3710" s="339"/>
      <c r="N3710" s="339"/>
      <c r="O3710" s="339"/>
      <c r="P3710" s="339"/>
      <c r="Q3710" s="339"/>
    </row>
    <row r="3711" spans="1:17" ht="13.5" customHeight="1">
      <c r="A3711" s="481"/>
      <c r="B3711" s="481"/>
      <c r="C3711" s="481"/>
      <c r="D3711" s="481"/>
      <c r="E3711" s="481"/>
      <c r="F3711" s="339"/>
      <c r="G3711" s="340" t="str">
        <f>IF(ISNUMBER(E3711),E3711/'Bulk DivVar Analysis'!$I$60,"")</f>
        <v/>
      </c>
      <c r="H3711" s="338" t="str">
        <f>IF(ISNUMBER(E3711), IF(G3711&gt;'Bulk DivVar Analysis'!$J$62,"Pass","Fail"),"")</f>
        <v/>
      </c>
      <c r="I3711" s="338" t="str">
        <f t="shared" si="59"/>
        <v/>
      </c>
      <c r="J3711" s="339"/>
      <c r="K3711" s="339"/>
      <c r="L3711" s="339"/>
      <c r="M3711" s="339"/>
      <c r="N3711" s="339"/>
      <c r="O3711" s="339"/>
      <c r="P3711" s="339"/>
      <c r="Q3711" s="339"/>
    </row>
    <row r="3712" spans="1:17" ht="13.5" customHeight="1">
      <c r="A3712" s="481"/>
      <c r="B3712" s="481"/>
      <c r="C3712" s="481"/>
      <c r="D3712" s="481"/>
      <c r="E3712" s="481"/>
      <c r="F3712" s="339"/>
      <c r="G3712" s="340" t="str">
        <f>IF(ISNUMBER(E3712),E3712/'Bulk DivVar Analysis'!$I$60,"")</f>
        <v/>
      </c>
      <c r="H3712" s="338" t="str">
        <f>IF(ISNUMBER(E3712), IF(G3712&gt;'Bulk DivVar Analysis'!$J$62,"Pass","Fail"),"")</f>
        <v/>
      </c>
      <c r="I3712" s="338" t="str">
        <f t="shared" si="59"/>
        <v/>
      </c>
      <c r="J3712" s="339"/>
      <c r="K3712" s="339"/>
      <c r="L3712" s="339"/>
      <c r="M3712" s="339"/>
      <c r="N3712" s="339"/>
      <c r="O3712" s="339"/>
      <c r="P3712" s="339"/>
      <c r="Q3712" s="339"/>
    </row>
    <row r="3713" spans="1:17" ht="13.5" customHeight="1">
      <c r="A3713" s="481"/>
      <c r="B3713" s="481"/>
      <c r="C3713" s="481"/>
      <c r="D3713" s="481"/>
      <c r="E3713" s="481"/>
      <c r="F3713" s="339"/>
      <c r="G3713" s="340" t="str">
        <f>IF(ISNUMBER(E3713),E3713/'Bulk DivVar Analysis'!$I$60,"")</f>
        <v/>
      </c>
      <c r="H3713" s="338" t="str">
        <f>IF(ISNUMBER(E3713), IF(G3713&gt;'Bulk DivVar Analysis'!$J$62,"Pass","Fail"),"")</f>
        <v/>
      </c>
      <c r="I3713" s="338" t="str">
        <f t="shared" si="59"/>
        <v/>
      </c>
      <c r="J3713" s="339"/>
      <c r="K3713" s="339"/>
      <c r="L3713" s="339"/>
      <c r="M3713" s="339"/>
      <c r="N3713" s="339"/>
      <c r="O3713" s="339"/>
      <c r="P3713" s="339"/>
      <c r="Q3713" s="339"/>
    </row>
    <row r="3714" spans="1:17" ht="13.5" customHeight="1">
      <c r="A3714" s="481"/>
      <c r="B3714" s="481"/>
      <c r="C3714" s="481"/>
      <c r="D3714" s="481"/>
      <c r="E3714" s="481"/>
      <c r="F3714" s="339"/>
      <c r="G3714" s="340" t="str">
        <f>IF(ISNUMBER(E3714),E3714/'Bulk DivVar Analysis'!$I$60,"")</f>
        <v/>
      </c>
      <c r="H3714" s="338" t="str">
        <f>IF(ISNUMBER(E3714), IF(G3714&gt;'Bulk DivVar Analysis'!$J$62,"Pass","Fail"),"")</f>
        <v/>
      </c>
      <c r="I3714" s="338" t="str">
        <f t="shared" si="59"/>
        <v/>
      </c>
      <c r="J3714" s="339"/>
      <c r="K3714" s="339"/>
      <c r="L3714" s="339"/>
      <c r="M3714" s="339"/>
      <c r="N3714" s="339"/>
      <c r="O3714" s="339"/>
      <c r="P3714" s="339"/>
      <c r="Q3714" s="339"/>
    </row>
    <row r="3715" spans="1:17" ht="13.5" customHeight="1">
      <c r="A3715" s="481"/>
      <c r="B3715" s="481"/>
      <c r="C3715" s="481"/>
      <c r="D3715" s="481"/>
      <c r="E3715" s="481"/>
      <c r="F3715" s="339"/>
      <c r="G3715" s="340" t="str">
        <f>IF(ISNUMBER(E3715),E3715/'Bulk DivVar Analysis'!$I$60,"")</f>
        <v/>
      </c>
      <c r="H3715" s="338" t="str">
        <f>IF(ISNUMBER(E3715), IF(G3715&gt;'Bulk DivVar Analysis'!$J$62,"Pass","Fail"),"")</f>
        <v/>
      </c>
      <c r="I3715" s="338" t="str">
        <f t="shared" ref="I3715:I3778" si="60">_xlfn.TEXTJOIN("_",TRUE,B3715,C3715)</f>
        <v/>
      </c>
      <c r="J3715" s="339"/>
      <c r="K3715" s="339"/>
      <c r="L3715" s="339"/>
      <c r="M3715" s="339"/>
      <c r="N3715" s="339"/>
      <c r="O3715" s="339"/>
      <c r="P3715" s="339"/>
      <c r="Q3715" s="339"/>
    </row>
    <row r="3716" spans="1:17" ht="13.5" customHeight="1">
      <c r="A3716" s="481"/>
      <c r="B3716" s="481"/>
      <c r="C3716" s="481"/>
      <c r="D3716" s="481"/>
      <c r="E3716" s="481"/>
      <c r="F3716" s="339"/>
      <c r="G3716" s="340" t="str">
        <f>IF(ISNUMBER(E3716),E3716/'Bulk DivVar Analysis'!$I$60,"")</f>
        <v/>
      </c>
      <c r="H3716" s="338" t="str">
        <f>IF(ISNUMBER(E3716), IF(G3716&gt;'Bulk DivVar Analysis'!$J$62,"Pass","Fail"),"")</f>
        <v/>
      </c>
      <c r="I3716" s="338" t="str">
        <f t="shared" si="60"/>
        <v/>
      </c>
      <c r="J3716" s="339"/>
      <c r="K3716" s="339"/>
      <c r="L3716" s="339"/>
      <c r="M3716" s="339"/>
      <c r="N3716" s="339"/>
      <c r="O3716" s="339"/>
      <c r="P3716" s="339"/>
      <c r="Q3716" s="339"/>
    </row>
    <row r="3717" spans="1:17" ht="13.5" customHeight="1">
      <c r="A3717" s="481"/>
      <c r="B3717" s="481"/>
      <c r="C3717" s="481"/>
      <c r="D3717" s="481"/>
      <c r="E3717" s="481"/>
      <c r="F3717" s="339"/>
      <c r="G3717" s="340" t="str">
        <f>IF(ISNUMBER(E3717),E3717/'Bulk DivVar Analysis'!$I$60,"")</f>
        <v/>
      </c>
      <c r="H3717" s="338" t="str">
        <f>IF(ISNUMBER(E3717), IF(G3717&gt;'Bulk DivVar Analysis'!$J$62,"Pass","Fail"),"")</f>
        <v/>
      </c>
      <c r="I3717" s="338" t="str">
        <f t="shared" si="60"/>
        <v/>
      </c>
      <c r="J3717" s="339"/>
      <c r="K3717" s="339"/>
      <c r="L3717" s="339"/>
      <c r="M3717" s="339"/>
      <c r="N3717" s="339"/>
      <c r="O3717" s="339"/>
      <c r="P3717" s="339"/>
      <c r="Q3717" s="339"/>
    </row>
    <row r="3718" spans="1:17" ht="13.5" customHeight="1">
      <c r="A3718" s="481"/>
      <c r="B3718" s="481"/>
      <c r="C3718" s="481"/>
      <c r="D3718" s="481"/>
      <c r="E3718" s="481"/>
      <c r="F3718" s="339"/>
      <c r="G3718" s="340" t="str">
        <f>IF(ISNUMBER(E3718),E3718/'Bulk DivVar Analysis'!$I$60,"")</f>
        <v/>
      </c>
      <c r="H3718" s="338" t="str">
        <f>IF(ISNUMBER(E3718), IF(G3718&gt;'Bulk DivVar Analysis'!$J$62,"Pass","Fail"),"")</f>
        <v/>
      </c>
      <c r="I3718" s="338" t="str">
        <f t="shared" si="60"/>
        <v/>
      </c>
      <c r="J3718" s="339"/>
      <c r="K3718" s="339"/>
      <c r="L3718" s="339"/>
      <c r="M3718" s="339"/>
      <c r="N3718" s="339"/>
      <c r="O3718" s="339"/>
      <c r="P3718" s="339"/>
      <c r="Q3718" s="339"/>
    </row>
    <row r="3719" spans="1:17" ht="13.5" customHeight="1">
      <c r="A3719" s="481"/>
      <c r="B3719" s="481"/>
      <c r="C3719" s="481"/>
      <c r="D3719" s="481"/>
      <c r="E3719" s="481"/>
      <c r="F3719" s="339"/>
      <c r="G3719" s="340" t="str">
        <f>IF(ISNUMBER(E3719),E3719/'Bulk DivVar Analysis'!$I$60,"")</f>
        <v/>
      </c>
      <c r="H3719" s="338" t="str">
        <f>IF(ISNUMBER(E3719), IF(G3719&gt;'Bulk DivVar Analysis'!$J$62,"Pass","Fail"),"")</f>
        <v/>
      </c>
      <c r="I3719" s="338" t="str">
        <f t="shared" si="60"/>
        <v/>
      </c>
      <c r="J3719" s="339"/>
      <c r="K3719" s="339"/>
      <c r="L3719" s="339"/>
      <c r="M3719" s="339"/>
      <c r="N3719" s="339"/>
      <c r="O3719" s="339"/>
      <c r="P3719" s="339"/>
      <c r="Q3719" s="339"/>
    </row>
    <row r="3720" spans="1:17" ht="13.5" customHeight="1">
      <c r="A3720" s="481"/>
      <c r="B3720" s="481"/>
      <c r="C3720" s="481"/>
      <c r="D3720" s="481"/>
      <c r="E3720" s="481"/>
      <c r="F3720" s="339"/>
      <c r="G3720" s="340" t="str">
        <f>IF(ISNUMBER(E3720),E3720/'Bulk DivVar Analysis'!$I$60,"")</f>
        <v/>
      </c>
      <c r="H3720" s="338" t="str">
        <f>IF(ISNUMBER(E3720), IF(G3720&gt;'Bulk DivVar Analysis'!$J$62,"Pass","Fail"),"")</f>
        <v/>
      </c>
      <c r="I3720" s="338" t="str">
        <f t="shared" si="60"/>
        <v/>
      </c>
      <c r="J3720" s="339"/>
      <c r="K3720" s="339"/>
      <c r="L3720" s="339"/>
      <c r="M3720" s="339"/>
      <c r="N3720" s="339"/>
      <c r="O3720" s="339"/>
      <c r="P3720" s="339"/>
      <c r="Q3720" s="339"/>
    </row>
    <row r="3721" spans="1:17" ht="13.5" customHeight="1">
      <c r="A3721" s="481"/>
      <c r="B3721" s="481"/>
      <c r="C3721" s="481"/>
      <c r="D3721" s="481"/>
      <c r="E3721" s="481"/>
      <c r="F3721" s="339"/>
      <c r="G3721" s="340" t="str">
        <f>IF(ISNUMBER(E3721),E3721/'Bulk DivVar Analysis'!$I$60,"")</f>
        <v/>
      </c>
      <c r="H3721" s="338" t="str">
        <f>IF(ISNUMBER(E3721), IF(G3721&gt;'Bulk DivVar Analysis'!$J$62,"Pass","Fail"),"")</f>
        <v/>
      </c>
      <c r="I3721" s="338" t="str">
        <f t="shared" si="60"/>
        <v/>
      </c>
      <c r="J3721" s="339"/>
      <c r="K3721" s="339"/>
      <c r="L3721" s="339"/>
      <c r="M3721" s="339"/>
      <c r="N3721" s="339"/>
      <c r="O3721" s="339"/>
      <c r="P3721" s="339"/>
      <c r="Q3721" s="339"/>
    </row>
    <row r="3722" spans="1:17" ht="13.5" customHeight="1">
      <c r="A3722" s="481"/>
      <c r="B3722" s="481"/>
      <c r="C3722" s="481"/>
      <c r="D3722" s="481"/>
      <c r="E3722" s="481"/>
      <c r="F3722" s="339"/>
      <c r="G3722" s="340" t="str">
        <f>IF(ISNUMBER(E3722),E3722/'Bulk DivVar Analysis'!$I$60,"")</f>
        <v/>
      </c>
      <c r="H3722" s="338" t="str">
        <f>IF(ISNUMBER(E3722), IF(G3722&gt;'Bulk DivVar Analysis'!$J$62,"Pass","Fail"),"")</f>
        <v/>
      </c>
      <c r="I3722" s="338" t="str">
        <f t="shared" si="60"/>
        <v/>
      </c>
      <c r="J3722" s="339"/>
      <c r="K3722" s="339"/>
      <c r="L3722" s="339"/>
      <c r="M3722" s="339"/>
      <c r="N3722" s="339"/>
      <c r="O3722" s="339"/>
      <c r="P3722" s="339"/>
      <c r="Q3722" s="339"/>
    </row>
    <row r="3723" spans="1:17" ht="13.5" customHeight="1">
      <c r="A3723" s="481"/>
      <c r="B3723" s="481"/>
      <c r="C3723" s="481"/>
      <c r="D3723" s="481"/>
      <c r="E3723" s="481"/>
      <c r="F3723" s="339"/>
      <c r="G3723" s="340" t="str">
        <f>IF(ISNUMBER(E3723),E3723/'Bulk DivVar Analysis'!$I$60,"")</f>
        <v/>
      </c>
      <c r="H3723" s="338" t="str">
        <f>IF(ISNUMBER(E3723), IF(G3723&gt;'Bulk DivVar Analysis'!$J$62,"Pass","Fail"),"")</f>
        <v/>
      </c>
      <c r="I3723" s="338" t="str">
        <f t="shared" si="60"/>
        <v/>
      </c>
      <c r="J3723" s="339"/>
      <c r="K3723" s="339"/>
      <c r="L3723" s="339"/>
      <c r="M3723" s="339"/>
      <c r="N3723" s="339"/>
      <c r="O3723" s="339"/>
      <c r="P3723" s="339"/>
      <c r="Q3723" s="339"/>
    </row>
    <row r="3724" spans="1:17" ht="13.5" customHeight="1">
      <c r="A3724" s="481"/>
      <c r="B3724" s="481"/>
      <c r="C3724" s="481"/>
      <c r="D3724" s="481"/>
      <c r="E3724" s="481"/>
      <c r="F3724" s="339"/>
      <c r="G3724" s="340" t="str">
        <f>IF(ISNUMBER(E3724),E3724/'Bulk DivVar Analysis'!$I$60,"")</f>
        <v/>
      </c>
      <c r="H3724" s="338" t="str">
        <f>IF(ISNUMBER(E3724), IF(G3724&gt;'Bulk DivVar Analysis'!$J$62,"Pass","Fail"),"")</f>
        <v/>
      </c>
      <c r="I3724" s="338" t="str">
        <f t="shared" si="60"/>
        <v/>
      </c>
      <c r="J3724" s="339"/>
      <c r="K3724" s="339"/>
      <c r="L3724" s="339"/>
      <c r="M3724" s="339"/>
      <c r="N3724" s="339"/>
      <c r="O3724" s="339"/>
      <c r="P3724" s="339"/>
      <c r="Q3724" s="339"/>
    </row>
    <row r="3725" spans="1:17" ht="13.5" customHeight="1">
      <c r="A3725" s="481"/>
      <c r="B3725" s="481"/>
      <c r="C3725" s="481"/>
      <c r="D3725" s="481"/>
      <c r="E3725" s="481"/>
      <c r="F3725" s="339"/>
      <c r="G3725" s="340" t="str">
        <f>IF(ISNUMBER(E3725),E3725/'Bulk DivVar Analysis'!$I$60,"")</f>
        <v/>
      </c>
      <c r="H3725" s="338" t="str">
        <f>IF(ISNUMBER(E3725), IF(G3725&gt;'Bulk DivVar Analysis'!$J$62,"Pass","Fail"),"")</f>
        <v/>
      </c>
      <c r="I3725" s="338" t="str">
        <f t="shared" si="60"/>
        <v/>
      </c>
      <c r="J3725" s="339"/>
      <c r="K3725" s="339"/>
      <c r="L3725" s="339"/>
      <c r="M3725" s="339"/>
      <c r="N3725" s="339"/>
      <c r="O3725" s="339"/>
      <c r="P3725" s="339"/>
      <c r="Q3725" s="339"/>
    </row>
    <row r="3726" spans="1:17" ht="13.5" customHeight="1">
      <c r="A3726" s="481"/>
      <c r="B3726" s="481"/>
      <c r="C3726" s="481"/>
      <c r="D3726" s="481"/>
      <c r="E3726" s="481"/>
      <c r="F3726" s="339"/>
      <c r="G3726" s="340" t="str">
        <f>IF(ISNUMBER(E3726),E3726/'Bulk DivVar Analysis'!$I$60,"")</f>
        <v/>
      </c>
      <c r="H3726" s="338" t="str">
        <f>IF(ISNUMBER(E3726), IF(G3726&gt;'Bulk DivVar Analysis'!$J$62,"Pass","Fail"),"")</f>
        <v/>
      </c>
      <c r="I3726" s="338" t="str">
        <f t="shared" si="60"/>
        <v/>
      </c>
      <c r="J3726" s="339"/>
      <c r="K3726" s="339"/>
      <c r="L3726" s="339"/>
      <c r="M3726" s="339"/>
      <c r="N3726" s="339"/>
      <c r="O3726" s="339"/>
      <c r="P3726" s="339"/>
      <c r="Q3726" s="339"/>
    </row>
    <row r="3727" spans="1:17" ht="13.5" customHeight="1">
      <c r="A3727" s="481"/>
      <c r="B3727" s="481"/>
      <c r="C3727" s="481"/>
      <c r="D3727" s="481"/>
      <c r="E3727" s="481"/>
      <c r="F3727" s="339"/>
      <c r="G3727" s="340" t="str">
        <f>IF(ISNUMBER(E3727),E3727/'Bulk DivVar Analysis'!$I$60,"")</f>
        <v/>
      </c>
      <c r="H3727" s="338" t="str">
        <f>IF(ISNUMBER(E3727), IF(G3727&gt;'Bulk DivVar Analysis'!$J$62,"Pass","Fail"),"")</f>
        <v/>
      </c>
      <c r="I3727" s="338" t="str">
        <f t="shared" si="60"/>
        <v/>
      </c>
      <c r="J3727" s="339"/>
      <c r="K3727" s="339"/>
      <c r="L3727" s="339"/>
      <c r="M3727" s="339"/>
      <c r="N3727" s="339"/>
      <c r="O3727" s="339"/>
      <c r="P3727" s="339"/>
      <c r="Q3727" s="339"/>
    </row>
    <row r="3728" spans="1:17" ht="13.5" customHeight="1">
      <c r="A3728" s="481"/>
      <c r="B3728" s="481"/>
      <c r="C3728" s="481"/>
      <c r="D3728" s="481"/>
      <c r="E3728" s="481"/>
      <c r="F3728" s="339"/>
      <c r="G3728" s="340" t="str">
        <f>IF(ISNUMBER(E3728),E3728/'Bulk DivVar Analysis'!$I$60,"")</f>
        <v/>
      </c>
      <c r="H3728" s="338" t="str">
        <f>IF(ISNUMBER(E3728), IF(G3728&gt;'Bulk DivVar Analysis'!$J$62,"Pass","Fail"),"")</f>
        <v/>
      </c>
      <c r="I3728" s="338" t="str">
        <f t="shared" si="60"/>
        <v/>
      </c>
      <c r="J3728" s="339"/>
      <c r="K3728" s="339"/>
      <c r="L3728" s="339"/>
      <c r="M3728" s="339"/>
      <c r="N3728" s="339"/>
      <c r="O3728" s="339"/>
      <c r="P3728" s="339"/>
      <c r="Q3728" s="339"/>
    </row>
    <row r="3729" spans="1:17" ht="13.5" customHeight="1">
      <c r="A3729" s="481"/>
      <c r="B3729" s="481"/>
      <c r="C3729" s="481"/>
      <c r="D3729" s="481"/>
      <c r="E3729" s="481"/>
      <c r="F3729" s="339"/>
      <c r="G3729" s="340" t="str">
        <f>IF(ISNUMBER(E3729),E3729/'Bulk DivVar Analysis'!$I$60,"")</f>
        <v/>
      </c>
      <c r="H3729" s="338" t="str">
        <f>IF(ISNUMBER(E3729), IF(G3729&gt;'Bulk DivVar Analysis'!$J$62,"Pass","Fail"),"")</f>
        <v/>
      </c>
      <c r="I3729" s="338" t="str">
        <f t="shared" si="60"/>
        <v/>
      </c>
      <c r="J3729" s="339"/>
      <c r="K3729" s="339"/>
      <c r="L3729" s="339"/>
      <c r="M3729" s="339"/>
      <c r="N3729" s="339"/>
      <c r="O3729" s="339"/>
      <c r="P3729" s="339"/>
      <c r="Q3729" s="339"/>
    </row>
    <row r="3730" spans="1:17" ht="13.5" customHeight="1">
      <c r="A3730" s="481"/>
      <c r="B3730" s="481"/>
      <c r="C3730" s="481"/>
      <c r="D3730" s="481"/>
      <c r="E3730" s="481"/>
      <c r="F3730" s="339"/>
      <c r="G3730" s="340" t="str">
        <f>IF(ISNUMBER(E3730),E3730/'Bulk DivVar Analysis'!$I$60,"")</f>
        <v/>
      </c>
      <c r="H3730" s="338" t="str">
        <f>IF(ISNUMBER(E3730), IF(G3730&gt;'Bulk DivVar Analysis'!$J$62,"Pass","Fail"),"")</f>
        <v/>
      </c>
      <c r="I3730" s="338" t="str">
        <f t="shared" si="60"/>
        <v/>
      </c>
      <c r="J3730" s="339"/>
      <c r="K3730" s="339"/>
      <c r="L3730" s="339"/>
      <c r="M3730" s="339"/>
      <c r="N3730" s="339"/>
      <c r="O3730" s="339"/>
      <c r="P3730" s="339"/>
      <c r="Q3730" s="339"/>
    </row>
    <row r="3731" spans="1:17" ht="13.5" customHeight="1">
      <c r="A3731" s="481"/>
      <c r="B3731" s="481"/>
      <c r="C3731" s="481"/>
      <c r="D3731" s="481"/>
      <c r="E3731" s="481"/>
      <c r="F3731" s="339"/>
      <c r="G3731" s="340" t="str">
        <f>IF(ISNUMBER(E3731),E3731/'Bulk DivVar Analysis'!$I$60,"")</f>
        <v/>
      </c>
      <c r="H3731" s="338" t="str">
        <f>IF(ISNUMBER(E3731), IF(G3731&gt;'Bulk DivVar Analysis'!$J$62,"Pass","Fail"),"")</f>
        <v/>
      </c>
      <c r="I3731" s="338" t="str">
        <f t="shared" si="60"/>
        <v/>
      </c>
      <c r="J3731" s="339"/>
      <c r="K3731" s="339"/>
      <c r="L3731" s="339"/>
      <c r="M3731" s="339"/>
      <c r="N3731" s="339"/>
      <c r="O3731" s="339"/>
      <c r="P3731" s="339"/>
      <c r="Q3731" s="339"/>
    </row>
    <row r="3732" spans="1:17" ht="13.5" customHeight="1">
      <c r="A3732" s="481"/>
      <c r="B3732" s="481"/>
      <c r="C3732" s="481"/>
      <c r="D3732" s="481"/>
      <c r="E3732" s="481"/>
      <c r="F3732" s="339"/>
      <c r="G3732" s="340" t="str">
        <f>IF(ISNUMBER(E3732),E3732/'Bulk DivVar Analysis'!$I$60,"")</f>
        <v/>
      </c>
      <c r="H3732" s="338" t="str">
        <f>IF(ISNUMBER(E3732), IF(G3732&gt;'Bulk DivVar Analysis'!$J$62,"Pass","Fail"),"")</f>
        <v/>
      </c>
      <c r="I3732" s="338" t="str">
        <f t="shared" si="60"/>
        <v/>
      </c>
      <c r="J3732" s="339"/>
      <c r="K3732" s="339"/>
      <c r="L3732" s="339"/>
      <c r="M3732" s="339"/>
      <c r="N3732" s="339"/>
      <c r="O3732" s="339"/>
      <c r="P3732" s="339"/>
      <c r="Q3732" s="339"/>
    </row>
    <row r="3733" spans="1:17" ht="13.5" customHeight="1">
      <c r="A3733" s="481"/>
      <c r="B3733" s="481"/>
      <c r="C3733" s="481"/>
      <c r="D3733" s="481"/>
      <c r="E3733" s="481"/>
      <c r="F3733" s="339"/>
      <c r="G3733" s="340" t="str">
        <f>IF(ISNUMBER(E3733),E3733/'Bulk DivVar Analysis'!$I$60,"")</f>
        <v/>
      </c>
      <c r="H3733" s="338" t="str">
        <f>IF(ISNUMBER(E3733), IF(G3733&gt;'Bulk DivVar Analysis'!$J$62,"Pass","Fail"),"")</f>
        <v/>
      </c>
      <c r="I3733" s="338" t="str">
        <f t="shared" si="60"/>
        <v/>
      </c>
      <c r="J3733" s="339"/>
      <c r="K3733" s="339"/>
      <c r="L3733" s="339"/>
      <c r="M3733" s="339"/>
      <c r="N3733" s="339"/>
      <c r="O3733" s="339"/>
      <c r="P3733" s="339"/>
      <c r="Q3733" s="339"/>
    </row>
    <row r="3734" spans="1:17" ht="13.5" customHeight="1">
      <c r="A3734" s="481"/>
      <c r="B3734" s="481"/>
      <c r="C3734" s="481"/>
      <c r="D3734" s="481"/>
      <c r="E3734" s="481"/>
      <c r="F3734" s="339"/>
      <c r="G3734" s="340" t="str">
        <f>IF(ISNUMBER(E3734),E3734/'Bulk DivVar Analysis'!$I$60,"")</f>
        <v/>
      </c>
      <c r="H3734" s="338" t="str">
        <f>IF(ISNUMBER(E3734), IF(G3734&gt;'Bulk DivVar Analysis'!$J$62,"Pass","Fail"),"")</f>
        <v/>
      </c>
      <c r="I3734" s="338" t="str">
        <f t="shared" si="60"/>
        <v/>
      </c>
      <c r="J3734" s="339"/>
      <c r="K3734" s="339"/>
      <c r="L3734" s="339"/>
      <c r="M3734" s="339"/>
      <c r="N3734" s="339"/>
      <c r="O3734" s="339"/>
      <c r="P3734" s="339"/>
      <c r="Q3734" s="339"/>
    </row>
    <row r="3735" spans="1:17" ht="13.5" customHeight="1">
      <c r="A3735" s="481"/>
      <c r="B3735" s="481"/>
      <c r="C3735" s="481"/>
      <c r="D3735" s="481"/>
      <c r="E3735" s="481"/>
      <c r="F3735" s="339"/>
      <c r="G3735" s="340" t="str">
        <f>IF(ISNUMBER(E3735),E3735/'Bulk DivVar Analysis'!$I$60,"")</f>
        <v/>
      </c>
      <c r="H3735" s="338" t="str">
        <f>IF(ISNUMBER(E3735), IF(G3735&gt;'Bulk DivVar Analysis'!$J$62,"Pass","Fail"),"")</f>
        <v/>
      </c>
      <c r="I3735" s="338" t="str">
        <f t="shared" si="60"/>
        <v/>
      </c>
      <c r="J3735" s="339"/>
      <c r="K3735" s="339"/>
      <c r="L3735" s="339"/>
      <c r="M3735" s="339"/>
      <c r="N3735" s="339"/>
      <c r="O3735" s="339"/>
      <c r="P3735" s="339"/>
      <c r="Q3735" s="339"/>
    </row>
    <row r="3736" spans="1:17" ht="13.5" customHeight="1">
      <c r="A3736" s="481"/>
      <c r="B3736" s="481"/>
      <c r="C3736" s="481"/>
      <c r="D3736" s="481"/>
      <c r="E3736" s="481"/>
      <c r="F3736" s="339"/>
      <c r="G3736" s="340" t="str">
        <f>IF(ISNUMBER(E3736),E3736/'Bulk DivVar Analysis'!$I$60,"")</f>
        <v/>
      </c>
      <c r="H3736" s="338" t="str">
        <f>IF(ISNUMBER(E3736), IF(G3736&gt;'Bulk DivVar Analysis'!$J$62,"Pass","Fail"),"")</f>
        <v/>
      </c>
      <c r="I3736" s="338" t="str">
        <f t="shared" si="60"/>
        <v/>
      </c>
      <c r="J3736" s="339"/>
      <c r="K3736" s="339"/>
      <c r="L3736" s="339"/>
      <c r="M3736" s="339"/>
      <c r="N3736" s="339"/>
      <c r="O3736" s="339"/>
      <c r="P3736" s="339"/>
      <c r="Q3736" s="339"/>
    </row>
    <row r="3737" spans="1:17" ht="13.5" customHeight="1">
      <c r="A3737" s="481"/>
      <c r="B3737" s="481"/>
      <c r="C3737" s="481"/>
      <c r="D3737" s="481"/>
      <c r="E3737" s="481"/>
      <c r="F3737" s="339"/>
      <c r="G3737" s="340" t="str">
        <f>IF(ISNUMBER(E3737),E3737/'Bulk DivVar Analysis'!$I$60,"")</f>
        <v/>
      </c>
      <c r="H3737" s="338" t="str">
        <f>IF(ISNUMBER(E3737), IF(G3737&gt;'Bulk DivVar Analysis'!$J$62,"Pass","Fail"),"")</f>
        <v/>
      </c>
      <c r="I3737" s="338" t="str">
        <f t="shared" si="60"/>
        <v/>
      </c>
      <c r="J3737" s="339"/>
      <c r="K3737" s="339"/>
      <c r="L3737" s="339"/>
      <c r="M3737" s="339"/>
      <c r="N3737" s="339"/>
      <c r="O3737" s="339"/>
      <c r="P3737" s="339"/>
      <c r="Q3737" s="339"/>
    </row>
    <row r="3738" spans="1:17" ht="13.5" customHeight="1">
      <c r="A3738" s="481"/>
      <c r="B3738" s="481"/>
      <c r="C3738" s="481"/>
      <c r="D3738" s="481"/>
      <c r="E3738" s="481"/>
      <c r="F3738" s="339"/>
      <c r="G3738" s="340" t="str">
        <f>IF(ISNUMBER(E3738),E3738/'Bulk DivVar Analysis'!$I$60,"")</f>
        <v/>
      </c>
      <c r="H3738" s="338" t="str">
        <f>IF(ISNUMBER(E3738), IF(G3738&gt;'Bulk DivVar Analysis'!$J$62,"Pass","Fail"),"")</f>
        <v/>
      </c>
      <c r="I3738" s="338" t="str">
        <f t="shared" si="60"/>
        <v/>
      </c>
      <c r="J3738" s="339"/>
      <c r="K3738" s="339"/>
      <c r="L3738" s="339"/>
      <c r="M3738" s="339"/>
      <c r="N3738" s="339"/>
      <c r="O3738" s="339"/>
      <c r="P3738" s="339"/>
      <c r="Q3738" s="339"/>
    </row>
    <row r="3739" spans="1:17" ht="13.5" customHeight="1">
      <c r="A3739" s="481"/>
      <c r="B3739" s="481"/>
      <c r="C3739" s="481"/>
      <c r="D3739" s="481"/>
      <c r="E3739" s="481"/>
      <c r="F3739" s="339"/>
      <c r="G3739" s="340" t="str">
        <f>IF(ISNUMBER(E3739),E3739/'Bulk DivVar Analysis'!$I$60,"")</f>
        <v/>
      </c>
      <c r="H3739" s="338" t="str">
        <f>IF(ISNUMBER(E3739), IF(G3739&gt;'Bulk DivVar Analysis'!$J$62,"Pass","Fail"),"")</f>
        <v/>
      </c>
      <c r="I3739" s="338" t="str">
        <f t="shared" si="60"/>
        <v/>
      </c>
      <c r="J3739" s="339"/>
      <c r="K3739" s="339"/>
      <c r="L3739" s="339"/>
      <c r="M3739" s="339"/>
      <c r="N3739" s="339"/>
      <c r="O3739" s="339"/>
      <c r="P3739" s="339"/>
      <c r="Q3739" s="339"/>
    </row>
    <row r="3740" spans="1:17" ht="13.5" customHeight="1">
      <c r="A3740" s="481"/>
      <c r="B3740" s="481"/>
      <c r="C3740" s="481"/>
      <c r="D3740" s="481"/>
      <c r="E3740" s="481"/>
      <c r="F3740" s="339"/>
      <c r="G3740" s="340" t="str">
        <f>IF(ISNUMBER(E3740),E3740/'Bulk DivVar Analysis'!$I$60,"")</f>
        <v/>
      </c>
      <c r="H3740" s="338" t="str">
        <f>IF(ISNUMBER(E3740), IF(G3740&gt;'Bulk DivVar Analysis'!$J$62,"Pass","Fail"),"")</f>
        <v/>
      </c>
      <c r="I3740" s="338" t="str">
        <f t="shared" si="60"/>
        <v/>
      </c>
      <c r="J3740" s="339"/>
      <c r="K3740" s="339"/>
      <c r="L3740" s="339"/>
      <c r="M3740" s="339"/>
      <c r="N3740" s="339"/>
      <c r="O3740" s="339"/>
      <c r="P3740" s="339"/>
      <c r="Q3740" s="339"/>
    </row>
    <row r="3741" spans="1:17" ht="13.5" customHeight="1">
      <c r="A3741" s="481"/>
      <c r="B3741" s="481"/>
      <c r="C3741" s="481"/>
      <c r="D3741" s="481"/>
      <c r="E3741" s="481"/>
      <c r="F3741" s="339"/>
      <c r="G3741" s="340" t="str">
        <f>IF(ISNUMBER(E3741),E3741/'Bulk DivVar Analysis'!$I$60,"")</f>
        <v/>
      </c>
      <c r="H3741" s="338" t="str">
        <f>IF(ISNUMBER(E3741), IF(G3741&gt;'Bulk DivVar Analysis'!$J$62,"Pass","Fail"),"")</f>
        <v/>
      </c>
      <c r="I3741" s="338" t="str">
        <f t="shared" si="60"/>
        <v/>
      </c>
      <c r="J3741" s="339"/>
      <c r="K3741" s="339"/>
      <c r="L3741" s="339"/>
      <c r="M3741" s="339"/>
      <c r="N3741" s="339"/>
      <c r="O3741" s="339"/>
      <c r="P3741" s="339"/>
      <c r="Q3741" s="339"/>
    </row>
    <row r="3742" spans="1:17" ht="13.5" customHeight="1">
      <c r="A3742" s="481"/>
      <c r="B3742" s="481"/>
      <c r="C3742" s="481"/>
      <c r="D3742" s="481"/>
      <c r="E3742" s="481"/>
      <c r="F3742" s="339"/>
      <c r="G3742" s="340" t="str">
        <f>IF(ISNUMBER(E3742),E3742/'Bulk DivVar Analysis'!$I$60,"")</f>
        <v/>
      </c>
      <c r="H3742" s="338" t="str">
        <f>IF(ISNUMBER(E3742), IF(G3742&gt;'Bulk DivVar Analysis'!$J$62,"Pass","Fail"),"")</f>
        <v/>
      </c>
      <c r="I3742" s="338" t="str">
        <f t="shared" si="60"/>
        <v/>
      </c>
      <c r="J3742" s="339"/>
      <c r="K3742" s="339"/>
      <c r="L3742" s="339"/>
      <c r="M3742" s="339"/>
      <c r="N3742" s="339"/>
      <c r="O3742" s="339"/>
      <c r="P3742" s="339"/>
      <c r="Q3742" s="339"/>
    </row>
    <row r="3743" spans="1:17" ht="13.5" customHeight="1">
      <c r="A3743" s="481"/>
      <c r="B3743" s="481"/>
      <c r="C3743" s="481"/>
      <c r="D3743" s="481"/>
      <c r="E3743" s="481"/>
      <c r="F3743" s="339"/>
      <c r="G3743" s="340" t="str">
        <f>IF(ISNUMBER(E3743),E3743/'Bulk DivVar Analysis'!$I$60,"")</f>
        <v/>
      </c>
      <c r="H3743" s="338" t="str">
        <f>IF(ISNUMBER(E3743), IF(G3743&gt;'Bulk DivVar Analysis'!$J$62,"Pass","Fail"),"")</f>
        <v/>
      </c>
      <c r="I3743" s="338" t="str">
        <f t="shared" si="60"/>
        <v/>
      </c>
      <c r="J3743" s="339"/>
      <c r="K3743" s="339"/>
      <c r="L3743" s="339"/>
      <c r="M3743" s="339"/>
      <c r="N3743" s="339"/>
      <c r="O3743" s="339"/>
      <c r="P3743" s="339"/>
      <c r="Q3743" s="339"/>
    </row>
    <row r="3744" spans="1:17" ht="13.5" customHeight="1">
      <c r="A3744" s="481"/>
      <c r="B3744" s="481"/>
      <c r="C3744" s="481"/>
      <c r="D3744" s="481"/>
      <c r="E3744" s="481"/>
      <c r="F3744" s="339"/>
      <c r="G3744" s="340" t="str">
        <f>IF(ISNUMBER(E3744),E3744/'Bulk DivVar Analysis'!$I$60,"")</f>
        <v/>
      </c>
      <c r="H3744" s="338" t="str">
        <f>IF(ISNUMBER(E3744), IF(G3744&gt;'Bulk DivVar Analysis'!$J$62,"Pass","Fail"),"")</f>
        <v/>
      </c>
      <c r="I3744" s="338" t="str">
        <f t="shared" si="60"/>
        <v/>
      </c>
      <c r="J3744" s="339"/>
      <c r="K3744" s="339"/>
      <c r="L3744" s="339"/>
      <c r="M3744" s="339"/>
      <c r="N3744" s="339"/>
      <c r="O3744" s="339"/>
      <c r="P3744" s="339"/>
      <c r="Q3744" s="339"/>
    </row>
    <row r="3745" spans="1:17" ht="13.5" customHeight="1">
      <c r="A3745" s="481"/>
      <c r="B3745" s="481"/>
      <c r="C3745" s="481"/>
      <c r="D3745" s="481"/>
      <c r="E3745" s="481"/>
      <c r="F3745" s="339"/>
      <c r="G3745" s="340" t="str">
        <f>IF(ISNUMBER(E3745),E3745/'Bulk DivVar Analysis'!$I$60,"")</f>
        <v/>
      </c>
      <c r="H3745" s="338" t="str">
        <f>IF(ISNUMBER(E3745), IF(G3745&gt;'Bulk DivVar Analysis'!$J$62,"Pass","Fail"),"")</f>
        <v/>
      </c>
      <c r="I3745" s="338" t="str">
        <f t="shared" si="60"/>
        <v/>
      </c>
      <c r="J3745" s="339"/>
      <c r="K3745" s="339"/>
      <c r="L3745" s="339"/>
      <c r="M3745" s="339"/>
      <c r="N3745" s="339"/>
      <c r="O3745" s="339"/>
      <c r="P3745" s="339"/>
      <c r="Q3745" s="339"/>
    </row>
    <row r="3746" spans="1:17" ht="13.5" customHeight="1">
      <c r="A3746" s="481"/>
      <c r="B3746" s="481"/>
      <c r="C3746" s="481"/>
      <c r="D3746" s="481"/>
      <c r="E3746" s="481"/>
      <c r="F3746" s="339"/>
      <c r="G3746" s="340" t="str">
        <f>IF(ISNUMBER(E3746),E3746/'Bulk DivVar Analysis'!$I$60,"")</f>
        <v/>
      </c>
      <c r="H3746" s="338" t="str">
        <f>IF(ISNUMBER(E3746), IF(G3746&gt;'Bulk DivVar Analysis'!$J$62,"Pass","Fail"),"")</f>
        <v/>
      </c>
      <c r="I3746" s="338" t="str">
        <f t="shared" si="60"/>
        <v/>
      </c>
      <c r="J3746" s="339"/>
      <c r="K3746" s="339"/>
      <c r="L3746" s="339"/>
      <c r="M3746" s="339"/>
      <c r="N3746" s="339"/>
      <c r="O3746" s="339"/>
      <c r="P3746" s="339"/>
      <c r="Q3746" s="339"/>
    </row>
    <row r="3747" spans="1:17" ht="13.5" customHeight="1">
      <c r="A3747" s="481"/>
      <c r="B3747" s="481"/>
      <c r="C3747" s="481"/>
      <c r="D3747" s="481"/>
      <c r="E3747" s="481"/>
      <c r="F3747" s="339"/>
      <c r="G3747" s="340" t="str">
        <f>IF(ISNUMBER(E3747),E3747/'Bulk DivVar Analysis'!$I$60,"")</f>
        <v/>
      </c>
      <c r="H3747" s="338" t="str">
        <f>IF(ISNUMBER(E3747), IF(G3747&gt;'Bulk DivVar Analysis'!$J$62,"Pass","Fail"),"")</f>
        <v/>
      </c>
      <c r="I3747" s="338" t="str">
        <f t="shared" si="60"/>
        <v/>
      </c>
      <c r="J3747" s="339"/>
      <c r="K3747" s="339"/>
      <c r="L3747" s="339"/>
      <c r="M3747" s="339"/>
      <c r="N3747" s="339"/>
      <c r="O3747" s="339"/>
      <c r="P3747" s="339"/>
      <c r="Q3747" s="339"/>
    </row>
    <row r="3748" spans="1:17" ht="13.5" customHeight="1">
      <c r="A3748" s="481"/>
      <c r="B3748" s="481"/>
      <c r="C3748" s="481"/>
      <c r="D3748" s="481"/>
      <c r="E3748" s="481"/>
      <c r="F3748" s="339"/>
      <c r="G3748" s="340" t="str">
        <f>IF(ISNUMBER(E3748),E3748/'Bulk DivVar Analysis'!$I$60,"")</f>
        <v/>
      </c>
      <c r="H3748" s="338" t="str">
        <f>IF(ISNUMBER(E3748), IF(G3748&gt;'Bulk DivVar Analysis'!$J$62,"Pass","Fail"),"")</f>
        <v/>
      </c>
      <c r="I3748" s="338" t="str">
        <f t="shared" si="60"/>
        <v/>
      </c>
      <c r="J3748" s="339"/>
      <c r="K3748" s="339"/>
      <c r="L3748" s="339"/>
      <c r="M3748" s="339"/>
      <c r="N3748" s="339"/>
      <c r="O3748" s="339"/>
      <c r="P3748" s="339"/>
      <c r="Q3748" s="339"/>
    </row>
    <row r="3749" spans="1:17" ht="13.5" customHeight="1">
      <c r="A3749" s="481"/>
      <c r="B3749" s="481"/>
      <c r="C3749" s="481"/>
      <c r="D3749" s="481"/>
      <c r="E3749" s="481"/>
      <c r="F3749" s="339"/>
      <c r="G3749" s="340" t="str">
        <f>IF(ISNUMBER(E3749),E3749/'Bulk DivVar Analysis'!$I$60,"")</f>
        <v/>
      </c>
      <c r="H3749" s="338" t="str">
        <f>IF(ISNUMBER(E3749), IF(G3749&gt;'Bulk DivVar Analysis'!$J$62,"Pass","Fail"),"")</f>
        <v/>
      </c>
      <c r="I3749" s="338" t="str">
        <f t="shared" si="60"/>
        <v/>
      </c>
      <c r="J3749" s="339"/>
      <c r="K3749" s="339"/>
      <c r="L3749" s="339"/>
      <c r="M3749" s="339"/>
      <c r="N3749" s="339"/>
      <c r="O3749" s="339"/>
      <c r="P3749" s="339"/>
      <c r="Q3749" s="339"/>
    </row>
    <row r="3750" spans="1:17" ht="13.5" customHeight="1">
      <c r="A3750" s="481"/>
      <c r="B3750" s="481"/>
      <c r="C3750" s="481"/>
      <c r="D3750" s="481"/>
      <c r="E3750" s="481"/>
      <c r="F3750" s="339"/>
      <c r="G3750" s="340" t="str">
        <f>IF(ISNUMBER(E3750),E3750/'Bulk DivVar Analysis'!$I$60,"")</f>
        <v/>
      </c>
      <c r="H3750" s="338" t="str">
        <f>IF(ISNUMBER(E3750), IF(G3750&gt;'Bulk DivVar Analysis'!$J$62,"Pass","Fail"),"")</f>
        <v/>
      </c>
      <c r="I3750" s="338" t="str">
        <f t="shared" si="60"/>
        <v/>
      </c>
      <c r="J3750" s="339"/>
      <c r="K3750" s="339"/>
      <c r="L3750" s="339"/>
      <c r="M3750" s="339"/>
      <c r="N3750" s="339"/>
      <c r="O3750" s="339"/>
      <c r="P3750" s="339"/>
      <c r="Q3750" s="339"/>
    </row>
    <row r="3751" spans="1:17" ht="13.5" customHeight="1">
      <c r="A3751" s="481"/>
      <c r="B3751" s="481"/>
      <c r="C3751" s="481"/>
      <c r="D3751" s="481"/>
      <c r="E3751" s="481"/>
      <c r="F3751" s="339"/>
      <c r="G3751" s="340" t="str">
        <f>IF(ISNUMBER(E3751),E3751/'Bulk DivVar Analysis'!$I$60,"")</f>
        <v/>
      </c>
      <c r="H3751" s="338" t="str">
        <f>IF(ISNUMBER(E3751), IF(G3751&gt;'Bulk DivVar Analysis'!$J$62,"Pass","Fail"),"")</f>
        <v/>
      </c>
      <c r="I3751" s="338" t="str">
        <f t="shared" si="60"/>
        <v/>
      </c>
      <c r="J3751" s="339"/>
      <c r="K3751" s="339"/>
      <c r="L3751" s="339"/>
      <c r="M3751" s="339"/>
      <c r="N3751" s="339"/>
      <c r="O3751" s="339"/>
      <c r="P3751" s="339"/>
      <c r="Q3751" s="339"/>
    </row>
    <row r="3752" spans="1:17" ht="13.5" customHeight="1">
      <c r="A3752" s="481"/>
      <c r="B3752" s="481"/>
      <c r="C3752" s="481"/>
      <c r="D3752" s="481"/>
      <c r="E3752" s="481"/>
      <c r="F3752" s="339"/>
      <c r="G3752" s="340" t="str">
        <f>IF(ISNUMBER(E3752),E3752/'Bulk DivVar Analysis'!$I$60,"")</f>
        <v/>
      </c>
      <c r="H3752" s="338" t="str">
        <f>IF(ISNUMBER(E3752), IF(G3752&gt;'Bulk DivVar Analysis'!$J$62,"Pass","Fail"),"")</f>
        <v/>
      </c>
      <c r="I3752" s="338" t="str">
        <f t="shared" si="60"/>
        <v/>
      </c>
      <c r="J3752" s="339"/>
      <c r="K3752" s="339"/>
      <c r="L3752" s="339"/>
      <c r="M3752" s="339"/>
      <c r="N3752" s="339"/>
      <c r="O3752" s="339"/>
      <c r="P3752" s="339"/>
      <c r="Q3752" s="339"/>
    </row>
    <row r="3753" spans="1:17" ht="13.5" customHeight="1">
      <c r="A3753" s="481"/>
      <c r="B3753" s="481"/>
      <c r="C3753" s="481"/>
      <c r="D3753" s="481"/>
      <c r="E3753" s="481"/>
      <c r="F3753" s="339"/>
      <c r="G3753" s="340" t="str">
        <f>IF(ISNUMBER(E3753),E3753/'Bulk DivVar Analysis'!$I$60,"")</f>
        <v/>
      </c>
      <c r="H3753" s="338" t="str">
        <f>IF(ISNUMBER(E3753), IF(G3753&gt;'Bulk DivVar Analysis'!$J$62,"Pass","Fail"),"")</f>
        <v/>
      </c>
      <c r="I3753" s="338" t="str">
        <f t="shared" si="60"/>
        <v/>
      </c>
      <c r="J3753" s="339"/>
      <c r="K3753" s="339"/>
      <c r="L3753" s="339"/>
      <c r="M3753" s="339"/>
      <c r="N3753" s="339"/>
      <c r="O3753" s="339"/>
      <c r="P3753" s="339"/>
      <c r="Q3753" s="339"/>
    </row>
    <row r="3754" spans="1:17" ht="13.5" customHeight="1">
      <c r="A3754" s="481"/>
      <c r="B3754" s="481"/>
      <c r="C3754" s="481"/>
      <c r="D3754" s="481"/>
      <c r="E3754" s="481"/>
      <c r="F3754" s="339"/>
      <c r="G3754" s="340" t="str">
        <f>IF(ISNUMBER(E3754),E3754/'Bulk DivVar Analysis'!$I$60,"")</f>
        <v/>
      </c>
      <c r="H3754" s="338" t="str">
        <f>IF(ISNUMBER(E3754), IF(G3754&gt;'Bulk DivVar Analysis'!$J$62,"Pass","Fail"),"")</f>
        <v/>
      </c>
      <c r="I3754" s="338" t="str">
        <f t="shared" si="60"/>
        <v/>
      </c>
      <c r="J3754" s="339"/>
      <c r="K3754" s="339"/>
      <c r="L3754" s="339"/>
      <c r="M3754" s="339"/>
      <c r="N3754" s="339"/>
      <c r="O3754" s="339"/>
      <c r="P3754" s="339"/>
      <c r="Q3754" s="339"/>
    </row>
    <row r="3755" spans="1:17" ht="13.5" customHeight="1">
      <c r="A3755" s="481"/>
      <c r="B3755" s="481"/>
      <c r="C3755" s="481"/>
      <c r="D3755" s="481"/>
      <c r="E3755" s="481"/>
      <c r="F3755" s="339"/>
      <c r="G3755" s="340" t="str">
        <f>IF(ISNUMBER(E3755),E3755/'Bulk DivVar Analysis'!$I$60,"")</f>
        <v/>
      </c>
      <c r="H3755" s="338" t="str">
        <f>IF(ISNUMBER(E3755), IF(G3755&gt;'Bulk DivVar Analysis'!$J$62,"Pass","Fail"),"")</f>
        <v/>
      </c>
      <c r="I3755" s="338" t="str">
        <f t="shared" si="60"/>
        <v/>
      </c>
      <c r="J3755" s="339"/>
      <c r="K3755" s="339"/>
      <c r="L3755" s="339"/>
      <c r="M3755" s="339"/>
      <c r="N3755" s="339"/>
      <c r="O3755" s="339"/>
      <c r="P3755" s="339"/>
      <c r="Q3755" s="339"/>
    </row>
    <row r="3756" spans="1:17" ht="13.5" customHeight="1">
      <c r="A3756" s="481"/>
      <c r="B3756" s="481"/>
      <c r="C3756" s="481"/>
      <c r="D3756" s="481"/>
      <c r="E3756" s="481"/>
      <c r="F3756" s="339"/>
      <c r="G3756" s="340" t="str">
        <f>IF(ISNUMBER(E3756),E3756/'Bulk DivVar Analysis'!$I$60,"")</f>
        <v/>
      </c>
      <c r="H3756" s="338" t="str">
        <f>IF(ISNUMBER(E3756), IF(G3756&gt;'Bulk DivVar Analysis'!$J$62,"Pass","Fail"),"")</f>
        <v/>
      </c>
      <c r="I3756" s="338" t="str">
        <f t="shared" si="60"/>
        <v/>
      </c>
      <c r="J3756" s="339"/>
      <c r="K3756" s="339"/>
      <c r="L3756" s="339"/>
      <c r="M3756" s="339"/>
      <c r="N3756" s="339"/>
      <c r="O3756" s="339"/>
      <c r="P3756" s="339"/>
      <c r="Q3756" s="339"/>
    </row>
    <row r="3757" spans="1:17" ht="13.5" customHeight="1">
      <c r="A3757" s="481"/>
      <c r="B3757" s="481"/>
      <c r="C3757" s="481"/>
      <c r="D3757" s="481"/>
      <c r="E3757" s="481"/>
      <c r="F3757" s="339"/>
      <c r="G3757" s="340" t="str">
        <f>IF(ISNUMBER(E3757),E3757/'Bulk DivVar Analysis'!$I$60,"")</f>
        <v/>
      </c>
      <c r="H3757" s="338" t="str">
        <f>IF(ISNUMBER(E3757), IF(G3757&gt;'Bulk DivVar Analysis'!$J$62,"Pass","Fail"),"")</f>
        <v/>
      </c>
      <c r="I3757" s="338" t="str">
        <f t="shared" si="60"/>
        <v/>
      </c>
      <c r="J3757" s="339"/>
      <c r="K3757" s="339"/>
      <c r="L3757" s="339"/>
      <c r="M3757" s="339"/>
      <c r="N3757" s="339"/>
      <c r="O3757" s="339"/>
      <c r="P3757" s="339"/>
      <c r="Q3757" s="339"/>
    </row>
    <row r="3758" spans="1:17" ht="13.5" customHeight="1">
      <c r="A3758" s="481"/>
      <c r="B3758" s="481"/>
      <c r="C3758" s="481"/>
      <c r="D3758" s="481"/>
      <c r="E3758" s="481"/>
      <c r="F3758" s="339"/>
      <c r="G3758" s="340" t="str">
        <f>IF(ISNUMBER(E3758),E3758/'Bulk DivVar Analysis'!$I$60,"")</f>
        <v/>
      </c>
      <c r="H3758" s="338" t="str">
        <f>IF(ISNUMBER(E3758), IF(G3758&gt;'Bulk DivVar Analysis'!$J$62,"Pass","Fail"),"")</f>
        <v/>
      </c>
      <c r="I3758" s="338" t="str">
        <f t="shared" si="60"/>
        <v/>
      </c>
      <c r="J3758" s="339"/>
      <c r="K3758" s="339"/>
      <c r="L3758" s="339"/>
      <c r="M3758" s="339"/>
      <c r="N3758" s="339"/>
      <c r="O3758" s="339"/>
      <c r="P3758" s="339"/>
      <c r="Q3758" s="339"/>
    </row>
    <row r="3759" spans="1:17" ht="13.5" customHeight="1">
      <c r="A3759" s="481"/>
      <c r="B3759" s="481"/>
      <c r="C3759" s="481"/>
      <c r="D3759" s="481"/>
      <c r="E3759" s="481"/>
      <c r="F3759" s="339"/>
      <c r="G3759" s="340" t="str">
        <f>IF(ISNUMBER(E3759),E3759/'Bulk DivVar Analysis'!$I$60,"")</f>
        <v/>
      </c>
      <c r="H3759" s="338" t="str">
        <f>IF(ISNUMBER(E3759), IF(G3759&gt;'Bulk DivVar Analysis'!$J$62,"Pass","Fail"),"")</f>
        <v/>
      </c>
      <c r="I3759" s="338" t="str">
        <f t="shared" si="60"/>
        <v/>
      </c>
      <c r="J3759" s="339"/>
      <c r="K3759" s="339"/>
      <c r="L3759" s="339"/>
      <c r="M3759" s="339"/>
      <c r="N3759" s="339"/>
      <c r="O3759" s="339"/>
      <c r="P3759" s="339"/>
      <c r="Q3759" s="339"/>
    </row>
    <row r="3760" spans="1:17" ht="13.5" customHeight="1">
      <c r="A3760" s="481"/>
      <c r="B3760" s="481"/>
      <c r="C3760" s="481"/>
      <c r="D3760" s="481"/>
      <c r="E3760" s="481"/>
      <c r="F3760" s="339"/>
      <c r="G3760" s="340" t="str">
        <f>IF(ISNUMBER(E3760),E3760/'Bulk DivVar Analysis'!$I$60,"")</f>
        <v/>
      </c>
      <c r="H3760" s="338" t="str">
        <f>IF(ISNUMBER(E3760), IF(G3760&gt;'Bulk DivVar Analysis'!$J$62,"Pass","Fail"),"")</f>
        <v/>
      </c>
      <c r="I3760" s="338" t="str">
        <f t="shared" si="60"/>
        <v/>
      </c>
      <c r="J3760" s="339"/>
      <c r="K3760" s="339"/>
      <c r="L3760" s="339"/>
      <c r="M3760" s="339"/>
      <c r="N3760" s="339"/>
      <c r="O3760" s="339"/>
      <c r="P3760" s="339"/>
      <c r="Q3760" s="339"/>
    </row>
    <row r="3761" spans="1:17" ht="13.5" customHeight="1">
      <c r="A3761" s="481"/>
      <c r="B3761" s="481"/>
      <c r="C3761" s="481"/>
      <c r="D3761" s="481"/>
      <c r="E3761" s="481"/>
      <c r="F3761" s="339"/>
      <c r="G3761" s="340" t="str">
        <f>IF(ISNUMBER(E3761),E3761/'Bulk DivVar Analysis'!$I$60,"")</f>
        <v/>
      </c>
      <c r="H3761" s="338" t="str">
        <f>IF(ISNUMBER(E3761), IF(G3761&gt;'Bulk DivVar Analysis'!$J$62,"Pass","Fail"),"")</f>
        <v/>
      </c>
      <c r="I3761" s="338" t="str">
        <f t="shared" si="60"/>
        <v/>
      </c>
      <c r="J3761" s="339"/>
      <c r="K3761" s="339"/>
      <c r="L3761" s="339"/>
      <c r="M3761" s="339"/>
      <c r="N3761" s="339"/>
      <c r="O3761" s="339"/>
      <c r="P3761" s="339"/>
      <c r="Q3761" s="339"/>
    </row>
    <row r="3762" spans="1:17" ht="13.5" customHeight="1">
      <c r="A3762" s="481"/>
      <c r="B3762" s="481"/>
      <c r="C3762" s="481"/>
      <c r="D3762" s="481"/>
      <c r="E3762" s="481"/>
      <c r="F3762" s="339"/>
      <c r="G3762" s="340" t="str">
        <f>IF(ISNUMBER(E3762),E3762/'Bulk DivVar Analysis'!$I$60,"")</f>
        <v/>
      </c>
      <c r="H3762" s="338" t="str">
        <f>IF(ISNUMBER(E3762), IF(G3762&gt;'Bulk DivVar Analysis'!$J$62,"Pass","Fail"),"")</f>
        <v/>
      </c>
      <c r="I3762" s="338" t="str">
        <f t="shared" si="60"/>
        <v/>
      </c>
      <c r="J3762" s="339"/>
      <c r="K3762" s="339"/>
      <c r="L3762" s="339"/>
      <c r="M3762" s="339"/>
      <c r="N3762" s="339"/>
      <c r="O3762" s="339"/>
      <c r="P3762" s="339"/>
      <c r="Q3762" s="339"/>
    </row>
    <row r="3763" spans="1:17" ht="13.5" customHeight="1">
      <c r="A3763" s="481"/>
      <c r="B3763" s="481"/>
      <c r="C3763" s="481"/>
      <c r="D3763" s="481"/>
      <c r="E3763" s="481"/>
      <c r="F3763" s="339"/>
      <c r="G3763" s="340" t="str">
        <f>IF(ISNUMBER(E3763),E3763/'Bulk DivVar Analysis'!$I$60,"")</f>
        <v/>
      </c>
      <c r="H3763" s="338" t="str">
        <f>IF(ISNUMBER(E3763), IF(G3763&gt;'Bulk DivVar Analysis'!$J$62,"Pass","Fail"),"")</f>
        <v/>
      </c>
      <c r="I3763" s="338" t="str">
        <f t="shared" si="60"/>
        <v/>
      </c>
      <c r="J3763" s="339"/>
      <c r="K3763" s="339"/>
      <c r="L3763" s="339"/>
      <c r="M3763" s="339"/>
      <c r="N3763" s="339"/>
      <c r="O3763" s="339"/>
      <c r="P3763" s="339"/>
      <c r="Q3763" s="339"/>
    </row>
    <row r="3764" spans="1:17" ht="13.5" customHeight="1">
      <c r="A3764" s="481"/>
      <c r="B3764" s="481"/>
      <c r="C3764" s="481"/>
      <c r="D3764" s="481"/>
      <c r="E3764" s="481"/>
      <c r="F3764" s="339"/>
      <c r="G3764" s="340" t="str">
        <f>IF(ISNUMBER(E3764),E3764/'Bulk DivVar Analysis'!$I$60,"")</f>
        <v/>
      </c>
      <c r="H3764" s="338" t="str">
        <f>IF(ISNUMBER(E3764), IF(G3764&gt;'Bulk DivVar Analysis'!$J$62,"Pass","Fail"),"")</f>
        <v/>
      </c>
      <c r="I3764" s="338" t="str">
        <f t="shared" si="60"/>
        <v/>
      </c>
      <c r="J3764" s="339"/>
      <c r="K3764" s="339"/>
      <c r="L3764" s="339"/>
      <c r="M3764" s="339"/>
      <c r="N3764" s="339"/>
      <c r="O3764" s="339"/>
      <c r="P3764" s="339"/>
      <c r="Q3764" s="339"/>
    </row>
    <row r="3765" spans="1:17" ht="13.5" customHeight="1">
      <c r="A3765" s="481"/>
      <c r="B3765" s="481"/>
      <c r="C3765" s="481"/>
      <c r="D3765" s="481"/>
      <c r="E3765" s="481"/>
      <c r="F3765" s="339"/>
      <c r="G3765" s="340" t="str">
        <f>IF(ISNUMBER(E3765),E3765/'Bulk DivVar Analysis'!$I$60,"")</f>
        <v/>
      </c>
      <c r="H3765" s="338" t="str">
        <f>IF(ISNUMBER(E3765), IF(G3765&gt;'Bulk DivVar Analysis'!$J$62,"Pass","Fail"),"")</f>
        <v/>
      </c>
      <c r="I3765" s="338" t="str">
        <f t="shared" si="60"/>
        <v/>
      </c>
      <c r="J3765" s="339"/>
      <c r="K3765" s="339"/>
      <c r="L3765" s="339"/>
      <c r="M3765" s="339"/>
      <c r="N3765" s="339"/>
      <c r="O3765" s="339"/>
      <c r="P3765" s="339"/>
      <c r="Q3765" s="339"/>
    </row>
    <row r="3766" spans="1:17" ht="13.5" customHeight="1">
      <c r="A3766" s="481"/>
      <c r="B3766" s="481"/>
      <c r="C3766" s="481"/>
      <c r="D3766" s="481"/>
      <c r="E3766" s="481"/>
      <c r="F3766" s="339"/>
      <c r="G3766" s="340" t="str">
        <f>IF(ISNUMBER(E3766),E3766/'Bulk DivVar Analysis'!$I$60,"")</f>
        <v/>
      </c>
      <c r="H3766" s="338" t="str">
        <f>IF(ISNUMBER(E3766), IF(G3766&gt;'Bulk DivVar Analysis'!$J$62,"Pass","Fail"),"")</f>
        <v/>
      </c>
      <c r="I3766" s="338" t="str">
        <f t="shared" si="60"/>
        <v/>
      </c>
      <c r="J3766" s="339"/>
      <c r="K3766" s="339"/>
      <c r="L3766" s="339"/>
      <c r="M3766" s="339"/>
      <c r="N3766" s="339"/>
      <c r="O3766" s="339"/>
      <c r="P3766" s="339"/>
      <c r="Q3766" s="339"/>
    </row>
    <row r="3767" spans="1:17" ht="13.5" customHeight="1">
      <c r="A3767" s="481"/>
      <c r="B3767" s="481"/>
      <c r="C3767" s="481"/>
      <c r="D3767" s="481"/>
      <c r="E3767" s="481"/>
      <c r="F3767" s="339"/>
      <c r="G3767" s="340" t="str">
        <f>IF(ISNUMBER(E3767),E3767/'Bulk DivVar Analysis'!$I$60,"")</f>
        <v/>
      </c>
      <c r="H3767" s="338" t="str">
        <f>IF(ISNUMBER(E3767), IF(G3767&gt;'Bulk DivVar Analysis'!$J$62,"Pass","Fail"),"")</f>
        <v/>
      </c>
      <c r="I3767" s="338" t="str">
        <f t="shared" si="60"/>
        <v/>
      </c>
      <c r="J3767" s="339"/>
      <c r="K3767" s="339"/>
      <c r="L3767" s="339"/>
      <c r="M3767" s="339"/>
      <c r="N3767" s="339"/>
      <c r="O3767" s="339"/>
      <c r="P3767" s="339"/>
      <c r="Q3767" s="339"/>
    </row>
    <row r="3768" spans="1:17" ht="13.5" customHeight="1">
      <c r="A3768" s="481"/>
      <c r="B3768" s="481"/>
      <c r="C3768" s="481"/>
      <c r="D3768" s="481"/>
      <c r="E3768" s="481"/>
      <c r="F3768" s="339"/>
      <c r="G3768" s="340" t="str">
        <f>IF(ISNUMBER(E3768),E3768/'Bulk DivVar Analysis'!$I$60,"")</f>
        <v/>
      </c>
      <c r="H3768" s="338" t="str">
        <f>IF(ISNUMBER(E3768), IF(G3768&gt;'Bulk DivVar Analysis'!$J$62,"Pass","Fail"),"")</f>
        <v/>
      </c>
      <c r="I3768" s="338" t="str">
        <f t="shared" si="60"/>
        <v/>
      </c>
      <c r="J3768" s="339"/>
      <c r="K3768" s="339"/>
      <c r="L3768" s="339"/>
      <c r="M3768" s="339"/>
      <c r="N3768" s="339"/>
      <c r="O3768" s="339"/>
      <c r="P3768" s="339"/>
      <c r="Q3768" s="339"/>
    </row>
    <row r="3769" spans="1:17" ht="13.5" customHeight="1">
      <c r="A3769" s="481"/>
      <c r="B3769" s="481"/>
      <c r="C3769" s="481"/>
      <c r="D3769" s="481"/>
      <c r="E3769" s="481"/>
      <c r="F3769" s="339"/>
      <c r="G3769" s="340" t="str">
        <f>IF(ISNUMBER(E3769),E3769/'Bulk DivVar Analysis'!$I$60,"")</f>
        <v/>
      </c>
      <c r="H3769" s="338" t="str">
        <f>IF(ISNUMBER(E3769), IF(G3769&gt;'Bulk DivVar Analysis'!$J$62,"Pass","Fail"),"")</f>
        <v/>
      </c>
      <c r="I3769" s="338" t="str">
        <f t="shared" si="60"/>
        <v/>
      </c>
      <c r="J3769" s="339"/>
      <c r="K3769" s="339"/>
      <c r="L3769" s="339"/>
      <c r="M3769" s="339"/>
      <c r="N3769" s="339"/>
      <c r="O3769" s="339"/>
      <c r="P3769" s="339"/>
      <c r="Q3769" s="339"/>
    </row>
    <row r="3770" spans="1:17" ht="13.5" customHeight="1">
      <c r="A3770" s="481"/>
      <c r="B3770" s="481"/>
      <c r="C3770" s="481"/>
      <c r="D3770" s="481"/>
      <c r="E3770" s="481"/>
      <c r="F3770" s="339"/>
      <c r="G3770" s="340" t="str">
        <f>IF(ISNUMBER(E3770),E3770/'Bulk DivVar Analysis'!$I$60,"")</f>
        <v/>
      </c>
      <c r="H3770" s="338" t="str">
        <f>IF(ISNUMBER(E3770), IF(G3770&gt;'Bulk DivVar Analysis'!$J$62,"Pass","Fail"),"")</f>
        <v/>
      </c>
      <c r="I3770" s="338" t="str">
        <f t="shared" si="60"/>
        <v/>
      </c>
      <c r="J3770" s="339"/>
      <c r="K3770" s="339"/>
      <c r="L3770" s="339"/>
      <c r="M3770" s="339"/>
      <c r="N3770" s="339"/>
      <c r="O3770" s="339"/>
      <c r="P3770" s="339"/>
      <c r="Q3770" s="339"/>
    </row>
    <row r="3771" spans="1:17" ht="13.5" customHeight="1">
      <c r="A3771" s="481"/>
      <c r="B3771" s="481"/>
      <c r="C3771" s="481"/>
      <c r="D3771" s="481"/>
      <c r="E3771" s="481"/>
      <c r="F3771" s="339"/>
      <c r="G3771" s="340" t="str">
        <f>IF(ISNUMBER(E3771),E3771/'Bulk DivVar Analysis'!$I$60,"")</f>
        <v/>
      </c>
      <c r="H3771" s="338" t="str">
        <f>IF(ISNUMBER(E3771), IF(G3771&gt;'Bulk DivVar Analysis'!$J$62,"Pass","Fail"),"")</f>
        <v/>
      </c>
      <c r="I3771" s="338" t="str">
        <f t="shared" si="60"/>
        <v/>
      </c>
      <c r="J3771" s="339"/>
      <c r="K3771" s="339"/>
      <c r="L3771" s="339"/>
      <c r="M3771" s="339"/>
      <c r="N3771" s="339"/>
      <c r="O3771" s="339"/>
      <c r="P3771" s="339"/>
      <c r="Q3771" s="339"/>
    </row>
    <row r="3772" spans="1:17" ht="13.5" customHeight="1">
      <c r="A3772" s="481"/>
      <c r="B3772" s="481"/>
      <c r="C3772" s="481"/>
      <c r="D3772" s="481"/>
      <c r="E3772" s="481"/>
      <c r="F3772" s="339"/>
      <c r="G3772" s="340" t="str">
        <f>IF(ISNUMBER(E3772),E3772/'Bulk DivVar Analysis'!$I$60,"")</f>
        <v/>
      </c>
      <c r="H3772" s="338" t="str">
        <f>IF(ISNUMBER(E3772), IF(G3772&gt;'Bulk DivVar Analysis'!$J$62,"Pass","Fail"),"")</f>
        <v/>
      </c>
      <c r="I3772" s="338" t="str">
        <f t="shared" si="60"/>
        <v/>
      </c>
      <c r="J3772" s="339"/>
      <c r="K3772" s="339"/>
      <c r="L3772" s="339"/>
      <c r="M3772" s="339"/>
      <c r="N3772" s="339"/>
      <c r="O3772" s="339"/>
      <c r="P3772" s="339"/>
      <c r="Q3772" s="339"/>
    </row>
    <row r="3773" spans="1:17" ht="13.5" customHeight="1">
      <c r="A3773" s="481"/>
      <c r="B3773" s="481"/>
      <c r="C3773" s="481"/>
      <c r="D3773" s="481"/>
      <c r="E3773" s="481"/>
      <c r="F3773" s="339"/>
      <c r="G3773" s="340" t="str">
        <f>IF(ISNUMBER(E3773),E3773/'Bulk DivVar Analysis'!$I$60,"")</f>
        <v/>
      </c>
      <c r="H3773" s="338" t="str">
        <f>IF(ISNUMBER(E3773), IF(G3773&gt;'Bulk DivVar Analysis'!$J$62,"Pass","Fail"),"")</f>
        <v/>
      </c>
      <c r="I3773" s="338" t="str">
        <f t="shared" si="60"/>
        <v/>
      </c>
      <c r="J3773" s="339"/>
      <c r="K3773" s="339"/>
      <c r="L3773" s="339"/>
      <c r="M3773" s="339"/>
      <c r="N3773" s="339"/>
      <c r="O3773" s="339"/>
      <c r="P3773" s="339"/>
      <c r="Q3773" s="339"/>
    </row>
    <row r="3774" spans="1:17" ht="13.5" customHeight="1">
      <c r="A3774" s="481"/>
      <c r="B3774" s="481"/>
      <c r="C3774" s="481"/>
      <c r="D3774" s="481"/>
      <c r="E3774" s="481"/>
      <c r="F3774" s="339"/>
      <c r="G3774" s="340" t="str">
        <f>IF(ISNUMBER(E3774),E3774/'Bulk DivVar Analysis'!$I$60,"")</f>
        <v/>
      </c>
      <c r="H3774" s="338" t="str">
        <f>IF(ISNUMBER(E3774), IF(G3774&gt;'Bulk DivVar Analysis'!$J$62,"Pass","Fail"),"")</f>
        <v/>
      </c>
      <c r="I3774" s="338" t="str">
        <f t="shared" si="60"/>
        <v/>
      </c>
      <c r="J3774" s="339"/>
      <c r="K3774" s="339"/>
      <c r="L3774" s="339"/>
      <c r="M3774" s="339"/>
      <c r="N3774" s="339"/>
      <c r="O3774" s="339"/>
      <c r="P3774" s="339"/>
      <c r="Q3774" s="339"/>
    </row>
    <row r="3775" spans="1:17" ht="13.5" customHeight="1">
      <c r="A3775" s="481"/>
      <c r="B3775" s="481"/>
      <c r="C3775" s="481"/>
      <c r="D3775" s="481"/>
      <c r="E3775" s="481"/>
      <c r="F3775" s="339"/>
      <c r="G3775" s="340" t="str">
        <f>IF(ISNUMBER(E3775),E3775/'Bulk DivVar Analysis'!$I$60,"")</f>
        <v/>
      </c>
      <c r="H3775" s="338" t="str">
        <f>IF(ISNUMBER(E3775), IF(G3775&gt;'Bulk DivVar Analysis'!$J$62,"Pass","Fail"),"")</f>
        <v/>
      </c>
      <c r="I3775" s="338" t="str">
        <f t="shared" si="60"/>
        <v/>
      </c>
      <c r="J3775" s="339"/>
      <c r="K3775" s="339"/>
      <c r="L3775" s="339"/>
      <c r="M3775" s="339"/>
      <c r="N3775" s="339"/>
      <c r="O3775" s="339"/>
      <c r="P3775" s="339"/>
      <c r="Q3775" s="339"/>
    </row>
    <row r="3776" spans="1:17" ht="13.5" customHeight="1">
      <c r="A3776" s="481"/>
      <c r="B3776" s="481"/>
      <c r="C3776" s="481"/>
      <c r="D3776" s="481"/>
      <c r="E3776" s="481"/>
      <c r="F3776" s="339"/>
      <c r="G3776" s="340" t="str">
        <f>IF(ISNUMBER(E3776),E3776/'Bulk DivVar Analysis'!$I$60,"")</f>
        <v/>
      </c>
      <c r="H3776" s="338" t="str">
        <f>IF(ISNUMBER(E3776), IF(G3776&gt;'Bulk DivVar Analysis'!$J$62,"Pass","Fail"),"")</f>
        <v/>
      </c>
      <c r="I3776" s="338" t="str">
        <f t="shared" si="60"/>
        <v/>
      </c>
      <c r="J3776" s="339"/>
      <c r="K3776" s="339"/>
      <c r="L3776" s="339"/>
      <c r="M3776" s="339"/>
      <c r="N3776" s="339"/>
      <c r="O3776" s="339"/>
      <c r="P3776" s="339"/>
      <c r="Q3776" s="339"/>
    </row>
    <row r="3777" spans="1:17" ht="13.5" customHeight="1">
      <c r="A3777" s="481"/>
      <c r="B3777" s="481"/>
      <c r="C3777" s="481"/>
      <c r="D3777" s="481"/>
      <c r="E3777" s="481"/>
      <c r="F3777" s="339"/>
      <c r="G3777" s="340" t="str">
        <f>IF(ISNUMBER(E3777),E3777/'Bulk DivVar Analysis'!$I$60,"")</f>
        <v/>
      </c>
      <c r="H3777" s="338" t="str">
        <f>IF(ISNUMBER(E3777), IF(G3777&gt;'Bulk DivVar Analysis'!$J$62,"Pass","Fail"),"")</f>
        <v/>
      </c>
      <c r="I3777" s="338" t="str">
        <f t="shared" si="60"/>
        <v/>
      </c>
      <c r="J3777" s="339"/>
      <c r="K3777" s="339"/>
      <c r="L3777" s="339"/>
      <c r="M3777" s="339"/>
      <c r="N3777" s="339"/>
      <c r="O3777" s="339"/>
      <c r="P3777" s="339"/>
      <c r="Q3777" s="339"/>
    </row>
    <row r="3778" spans="1:17" ht="13.5" customHeight="1">
      <c r="A3778" s="481"/>
      <c r="B3778" s="481"/>
      <c r="C3778" s="481"/>
      <c r="D3778" s="481"/>
      <c r="E3778" s="481"/>
      <c r="F3778" s="339"/>
      <c r="G3778" s="340" t="str">
        <f>IF(ISNUMBER(E3778),E3778/'Bulk DivVar Analysis'!$I$60,"")</f>
        <v/>
      </c>
      <c r="H3778" s="338" t="str">
        <f>IF(ISNUMBER(E3778), IF(G3778&gt;'Bulk DivVar Analysis'!$J$62,"Pass","Fail"),"")</f>
        <v/>
      </c>
      <c r="I3778" s="338" t="str">
        <f t="shared" si="60"/>
        <v/>
      </c>
      <c r="J3778" s="339"/>
      <c r="K3778" s="339"/>
      <c r="L3778" s="339"/>
      <c r="M3778" s="339"/>
      <c r="N3778" s="339"/>
      <c r="O3778" s="339"/>
      <c r="P3778" s="339"/>
      <c r="Q3778" s="339"/>
    </row>
    <row r="3779" spans="1:17" ht="13.5" customHeight="1">
      <c r="A3779" s="481"/>
      <c r="B3779" s="481"/>
      <c r="C3779" s="481"/>
      <c r="D3779" s="481"/>
      <c r="E3779" s="481"/>
      <c r="F3779" s="339"/>
      <c r="G3779" s="340" t="str">
        <f>IF(ISNUMBER(E3779),E3779/'Bulk DivVar Analysis'!$I$60,"")</f>
        <v/>
      </c>
      <c r="H3779" s="338" t="str">
        <f>IF(ISNUMBER(E3779), IF(G3779&gt;'Bulk DivVar Analysis'!$J$62,"Pass","Fail"),"")</f>
        <v/>
      </c>
      <c r="I3779" s="338" t="str">
        <f t="shared" ref="I3779:I3841" si="61">_xlfn.TEXTJOIN("_",TRUE,B3779,C3779)</f>
        <v/>
      </c>
      <c r="J3779" s="339"/>
      <c r="K3779" s="339"/>
      <c r="L3779" s="339"/>
      <c r="M3779" s="339"/>
      <c r="N3779" s="339"/>
      <c r="O3779" s="339"/>
      <c r="P3779" s="339"/>
      <c r="Q3779" s="339"/>
    </row>
    <row r="3780" spans="1:17" ht="13.5" customHeight="1">
      <c r="A3780" s="481"/>
      <c r="B3780" s="481"/>
      <c r="C3780" s="481"/>
      <c r="D3780" s="481"/>
      <c r="E3780" s="481"/>
      <c r="F3780" s="339"/>
      <c r="G3780" s="340" t="str">
        <f>IF(ISNUMBER(E3780),E3780/'Bulk DivVar Analysis'!$I$60,"")</f>
        <v/>
      </c>
      <c r="H3780" s="338" t="str">
        <f>IF(ISNUMBER(E3780), IF(G3780&gt;'Bulk DivVar Analysis'!$J$62,"Pass","Fail"),"")</f>
        <v/>
      </c>
      <c r="I3780" s="338" t="str">
        <f t="shared" si="61"/>
        <v/>
      </c>
      <c r="J3780" s="339"/>
      <c r="K3780" s="339"/>
      <c r="L3780" s="339"/>
      <c r="M3780" s="339"/>
      <c r="N3780" s="339"/>
      <c r="O3780" s="339"/>
      <c r="P3780" s="339"/>
      <c r="Q3780" s="339"/>
    </row>
    <row r="3781" spans="1:17" ht="13.5" customHeight="1">
      <c r="A3781" s="481"/>
      <c r="B3781" s="481"/>
      <c r="C3781" s="481"/>
      <c r="D3781" s="481"/>
      <c r="E3781" s="481"/>
      <c r="F3781" s="339"/>
      <c r="G3781" s="340" t="str">
        <f>IF(ISNUMBER(E3781),E3781/'Bulk DivVar Analysis'!$I$60,"")</f>
        <v/>
      </c>
      <c r="H3781" s="338" t="str">
        <f>IF(ISNUMBER(E3781), IF(G3781&gt;'Bulk DivVar Analysis'!$J$62,"Pass","Fail"),"")</f>
        <v/>
      </c>
      <c r="I3781" s="338" t="str">
        <f t="shared" si="61"/>
        <v/>
      </c>
      <c r="J3781" s="339"/>
      <c r="K3781" s="339"/>
      <c r="L3781" s="339"/>
      <c r="M3781" s="339"/>
      <c r="N3781" s="339"/>
      <c r="O3781" s="339"/>
      <c r="P3781" s="339"/>
      <c r="Q3781" s="339"/>
    </row>
    <row r="3782" spans="1:17" ht="13.5" customHeight="1">
      <c r="A3782" s="481"/>
      <c r="B3782" s="481"/>
      <c r="C3782" s="481"/>
      <c r="D3782" s="481"/>
      <c r="E3782" s="481"/>
      <c r="F3782" s="339"/>
      <c r="G3782" s="340" t="str">
        <f>IF(ISNUMBER(E3782),E3782/'Bulk DivVar Analysis'!$I$60,"")</f>
        <v/>
      </c>
      <c r="H3782" s="338" t="str">
        <f>IF(ISNUMBER(E3782), IF(G3782&gt;'Bulk DivVar Analysis'!$J$62,"Pass","Fail"),"")</f>
        <v/>
      </c>
      <c r="I3782" s="338" t="str">
        <f t="shared" si="61"/>
        <v/>
      </c>
      <c r="J3782" s="339"/>
      <c r="K3782" s="339"/>
      <c r="L3782" s="339"/>
      <c r="M3782" s="339"/>
      <c r="N3782" s="339"/>
      <c r="O3782" s="339"/>
      <c r="P3782" s="339"/>
      <c r="Q3782" s="339"/>
    </row>
    <row r="3783" spans="1:17" ht="13.5" customHeight="1">
      <c r="A3783" s="481"/>
      <c r="B3783" s="481"/>
      <c r="C3783" s="481"/>
      <c r="D3783" s="481"/>
      <c r="E3783" s="481"/>
      <c r="F3783" s="339"/>
      <c r="G3783" s="340" t="str">
        <f>IF(ISNUMBER(E3783),E3783/'Bulk DivVar Analysis'!$I$60,"")</f>
        <v/>
      </c>
      <c r="H3783" s="338" t="str">
        <f>IF(ISNUMBER(E3783), IF(G3783&gt;'Bulk DivVar Analysis'!$J$62,"Pass","Fail"),"")</f>
        <v/>
      </c>
      <c r="I3783" s="338" t="str">
        <f t="shared" si="61"/>
        <v/>
      </c>
      <c r="J3783" s="339"/>
      <c r="K3783" s="339"/>
      <c r="L3783" s="339"/>
      <c r="M3783" s="339"/>
      <c r="N3783" s="339"/>
      <c r="O3783" s="339"/>
      <c r="P3783" s="339"/>
      <c r="Q3783" s="339"/>
    </row>
    <row r="3784" spans="1:17" ht="13.5" customHeight="1">
      <c r="A3784" s="481"/>
      <c r="B3784" s="481"/>
      <c r="C3784" s="481"/>
      <c r="D3784" s="481"/>
      <c r="E3784" s="481"/>
      <c r="F3784" s="339"/>
      <c r="G3784" s="340" t="str">
        <f>IF(ISNUMBER(E3784),E3784/'Bulk DivVar Analysis'!$I$60,"")</f>
        <v/>
      </c>
      <c r="H3784" s="338" t="str">
        <f>IF(ISNUMBER(E3784), IF(G3784&gt;'Bulk DivVar Analysis'!$J$62,"Pass","Fail"),"")</f>
        <v/>
      </c>
      <c r="I3784" s="338" t="str">
        <f t="shared" si="61"/>
        <v/>
      </c>
      <c r="J3784" s="339"/>
      <c r="K3784" s="339"/>
      <c r="L3784" s="339"/>
      <c r="M3784" s="339"/>
      <c r="N3784" s="339"/>
      <c r="O3784" s="339"/>
      <c r="P3784" s="339"/>
      <c r="Q3784" s="339"/>
    </row>
    <row r="3785" spans="1:17" ht="13.5" customHeight="1">
      <c r="A3785" s="481"/>
      <c r="B3785" s="481"/>
      <c r="C3785" s="481"/>
      <c r="D3785" s="481"/>
      <c r="E3785" s="481"/>
      <c r="F3785" s="339"/>
      <c r="G3785" s="340" t="str">
        <f>IF(ISNUMBER(E3785),E3785/'Bulk DivVar Analysis'!$I$60,"")</f>
        <v/>
      </c>
      <c r="H3785" s="338" t="str">
        <f>IF(ISNUMBER(E3785), IF(G3785&gt;'Bulk DivVar Analysis'!$J$62,"Pass","Fail"),"")</f>
        <v/>
      </c>
      <c r="I3785" s="338" t="str">
        <f t="shared" si="61"/>
        <v/>
      </c>
      <c r="J3785" s="339"/>
      <c r="K3785" s="339"/>
      <c r="L3785" s="339"/>
      <c r="M3785" s="339"/>
      <c r="N3785" s="339"/>
      <c r="O3785" s="339"/>
      <c r="P3785" s="339"/>
      <c r="Q3785" s="339"/>
    </row>
    <row r="3786" spans="1:17" ht="13.5" customHeight="1">
      <c r="A3786" s="481"/>
      <c r="B3786" s="481"/>
      <c r="C3786" s="481"/>
      <c r="D3786" s="481"/>
      <c r="E3786" s="481"/>
      <c r="F3786" s="339"/>
      <c r="G3786" s="340" t="str">
        <f>IF(ISNUMBER(E3786),E3786/'Bulk DivVar Analysis'!$I$60,"")</f>
        <v/>
      </c>
      <c r="H3786" s="338" t="str">
        <f>IF(ISNUMBER(E3786), IF(G3786&gt;'Bulk DivVar Analysis'!$J$62,"Pass","Fail"),"")</f>
        <v/>
      </c>
      <c r="I3786" s="338" t="str">
        <f t="shared" si="61"/>
        <v/>
      </c>
      <c r="J3786" s="339"/>
      <c r="K3786" s="339"/>
      <c r="L3786" s="339"/>
      <c r="M3786" s="339"/>
      <c r="N3786" s="339"/>
      <c r="O3786" s="339"/>
      <c r="P3786" s="339"/>
      <c r="Q3786" s="339"/>
    </row>
    <row r="3787" spans="1:17" ht="13.5" customHeight="1">
      <c r="A3787" s="481"/>
      <c r="B3787" s="481"/>
      <c r="C3787" s="481"/>
      <c r="D3787" s="481"/>
      <c r="E3787" s="481"/>
      <c r="F3787" s="339"/>
      <c r="G3787" s="340" t="str">
        <f>IF(ISNUMBER(E3787),E3787/'Bulk DivVar Analysis'!$I$60,"")</f>
        <v/>
      </c>
      <c r="H3787" s="338" t="str">
        <f>IF(ISNUMBER(E3787), IF(G3787&gt;'Bulk DivVar Analysis'!$J$62,"Pass","Fail"),"")</f>
        <v/>
      </c>
      <c r="I3787" s="338" t="str">
        <f t="shared" si="61"/>
        <v/>
      </c>
      <c r="J3787" s="339"/>
      <c r="K3787" s="339"/>
      <c r="L3787" s="339"/>
      <c r="M3787" s="339"/>
      <c r="N3787" s="339"/>
      <c r="O3787" s="339"/>
      <c r="P3787" s="339"/>
      <c r="Q3787" s="339"/>
    </row>
    <row r="3788" spans="1:17" ht="13.5" customHeight="1">
      <c r="A3788" s="481"/>
      <c r="B3788" s="481"/>
      <c r="C3788" s="481"/>
      <c r="D3788" s="481"/>
      <c r="E3788" s="481"/>
      <c r="F3788" s="339"/>
      <c r="G3788" s="340" t="str">
        <f>IF(ISNUMBER(E3788),E3788/'Bulk DivVar Analysis'!$I$60,"")</f>
        <v/>
      </c>
      <c r="H3788" s="338" t="str">
        <f>IF(ISNUMBER(E3788), IF(G3788&gt;'Bulk DivVar Analysis'!$J$62,"Pass","Fail"),"")</f>
        <v/>
      </c>
      <c r="I3788" s="338" t="str">
        <f t="shared" si="61"/>
        <v/>
      </c>
      <c r="J3788" s="339"/>
      <c r="K3788" s="339"/>
      <c r="L3788" s="339"/>
      <c r="M3788" s="339"/>
      <c r="N3788" s="339"/>
      <c r="O3788" s="339"/>
      <c r="P3788" s="339"/>
      <c r="Q3788" s="339"/>
    </row>
    <row r="3789" spans="1:17" ht="13.5" customHeight="1">
      <c r="A3789" s="481"/>
      <c r="B3789" s="481"/>
      <c r="C3789" s="481"/>
      <c r="D3789" s="481"/>
      <c r="E3789" s="481"/>
      <c r="F3789" s="339"/>
      <c r="G3789" s="340" t="str">
        <f>IF(ISNUMBER(E3789),E3789/'Bulk DivVar Analysis'!$I$60,"")</f>
        <v/>
      </c>
      <c r="H3789" s="338" t="str">
        <f>IF(ISNUMBER(E3789), IF(G3789&gt;'Bulk DivVar Analysis'!$J$62,"Pass","Fail"),"")</f>
        <v/>
      </c>
      <c r="I3789" s="338" t="str">
        <f t="shared" si="61"/>
        <v/>
      </c>
      <c r="J3789" s="339"/>
      <c r="K3789" s="339"/>
      <c r="L3789" s="339"/>
      <c r="M3789" s="339"/>
      <c r="N3789" s="339"/>
      <c r="O3789" s="339"/>
      <c r="P3789" s="339"/>
      <c r="Q3789" s="339"/>
    </row>
    <row r="3790" spans="1:17" ht="13.5" customHeight="1">
      <c r="A3790" s="481"/>
      <c r="B3790" s="481"/>
      <c r="C3790" s="481"/>
      <c r="D3790" s="481"/>
      <c r="E3790" s="481"/>
      <c r="F3790" s="339"/>
      <c r="G3790" s="340" t="str">
        <f>IF(ISNUMBER(E3790),E3790/'Bulk DivVar Analysis'!$I$60,"")</f>
        <v/>
      </c>
      <c r="H3790" s="338" t="str">
        <f>IF(ISNUMBER(E3790), IF(G3790&gt;'Bulk DivVar Analysis'!$J$62,"Pass","Fail"),"")</f>
        <v/>
      </c>
      <c r="I3790" s="338" t="str">
        <f t="shared" si="61"/>
        <v/>
      </c>
      <c r="J3790" s="339"/>
      <c r="K3790" s="339"/>
      <c r="L3790" s="339"/>
      <c r="M3790" s="339"/>
      <c r="N3790" s="339"/>
      <c r="O3790" s="339"/>
      <c r="P3790" s="339"/>
      <c r="Q3790" s="339"/>
    </row>
    <row r="3791" spans="1:17" ht="13.5" customHeight="1">
      <c r="A3791" s="481"/>
      <c r="B3791" s="481"/>
      <c r="C3791" s="481"/>
      <c r="D3791" s="481"/>
      <c r="E3791" s="481"/>
      <c r="F3791" s="339"/>
      <c r="G3791" s="340" t="str">
        <f>IF(ISNUMBER(E3791),E3791/'Bulk DivVar Analysis'!$I$60,"")</f>
        <v/>
      </c>
      <c r="H3791" s="338" t="str">
        <f>IF(ISNUMBER(E3791), IF(G3791&gt;'Bulk DivVar Analysis'!$J$62,"Pass","Fail"),"")</f>
        <v/>
      </c>
      <c r="I3791" s="338" t="str">
        <f t="shared" si="61"/>
        <v/>
      </c>
      <c r="J3791" s="339"/>
      <c r="K3791" s="339"/>
      <c r="L3791" s="339"/>
      <c r="M3791" s="339"/>
      <c r="N3791" s="339"/>
      <c r="O3791" s="339"/>
      <c r="P3791" s="339"/>
      <c r="Q3791" s="339"/>
    </row>
    <row r="3792" spans="1:17" ht="13.5" customHeight="1">
      <c r="A3792" s="481"/>
      <c r="B3792" s="481"/>
      <c r="C3792" s="481"/>
      <c r="D3792" s="481"/>
      <c r="E3792" s="481"/>
      <c r="F3792" s="339"/>
      <c r="G3792" s="340" t="str">
        <f>IF(ISNUMBER(E3792),E3792/'Bulk DivVar Analysis'!$I$60,"")</f>
        <v/>
      </c>
      <c r="H3792" s="338" t="str">
        <f>IF(ISNUMBER(E3792), IF(G3792&gt;'Bulk DivVar Analysis'!$J$62,"Pass","Fail"),"")</f>
        <v/>
      </c>
      <c r="I3792" s="338" t="str">
        <f t="shared" si="61"/>
        <v/>
      </c>
      <c r="J3792" s="339"/>
      <c r="K3792" s="339"/>
      <c r="L3792" s="339"/>
      <c r="M3792" s="339"/>
      <c r="N3792" s="339"/>
      <c r="O3792" s="339"/>
      <c r="P3792" s="339"/>
      <c r="Q3792" s="339"/>
    </row>
    <row r="3793" spans="1:17" ht="13.5" customHeight="1">
      <c r="A3793" s="481"/>
      <c r="B3793" s="481"/>
      <c r="C3793" s="481"/>
      <c r="D3793" s="481"/>
      <c r="E3793" s="481"/>
      <c r="F3793" s="339"/>
      <c r="G3793" s="340" t="str">
        <f>IF(ISNUMBER(E3793),E3793/'Bulk DivVar Analysis'!$I$60,"")</f>
        <v/>
      </c>
      <c r="H3793" s="338" t="str">
        <f>IF(ISNUMBER(E3793), IF(G3793&gt;'Bulk DivVar Analysis'!$J$62,"Pass","Fail"),"")</f>
        <v/>
      </c>
      <c r="I3793" s="338" t="str">
        <f t="shared" si="61"/>
        <v/>
      </c>
      <c r="J3793" s="339"/>
      <c r="K3793" s="339"/>
      <c r="L3793" s="339"/>
      <c r="M3793" s="339"/>
      <c r="N3793" s="339"/>
      <c r="O3793" s="339"/>
      <c r="P3793" s="339"/>
      <c r="Q3793" s="339"/>
    </row>
    <row r="3794" spans="1:17" ht="13.5" customHeight="1">
      <c r="A3794" s="481"/>
      <c r="B3794" s="481"/>
      <c r="C3794" s="481"/>
      <c r="D3794" s="481"/>
      <c r="E3794" s="481"/>
      <c r="F3794" s="339"/>
      <c r="G3794" s="340" t="str">
        <f>IF(ISNUMBER(E3794),E3794/'Bulk DivVar Analysis'!$I$60,"")</f>
        <v/>
      </c>
      <c r="H3794" s="338" t="str">
        <f>IF(ISNUMBER(E3794), IF(G3794&gt;'Bulk DivVar Analysis'!$J$62,"Pass","Fail"),"")</f>
        <v/>
      </c>
      <c r="I3794" s="338" t="str">
        <f t="shared" si="61"/>
        <v/>
      </c>
      <c r="J3794" s="339"/>
      <c r="K3794" s="339"/>
      <c r="L3794" s="339"/>
      <c r="M3794" s="339"/>
      <c r="N3794" s="339"/>
      <c r="O3794" s="339"/>
      <c r="P3794" s="339"/>
      <c r="Q3794" s="339"/>
    </row>
    <row r="3795" spans="1:17" ht="13.5" customHeight="1">
      <c r="A3795" s="481"/>
      <c r="B3795" s="481"/>
      <c r="C3795" s="481"/>
      <c r="D3795" s="481"/>
      <c r="E3795" s="481"/>
      <c r="F3795" s="339"/>
      <c r="G3795" s="340" t="str">
        <f>IF(ISNUMBER(E3795),E3795/'Bulk DivVar Analysis'!$I$60,"")</f>
        <v/>
      </c>
      <c r="H3795" s="338" t="str">
        <f>IF(ISNUMBER(E3795), IF(G3795&gt;'Bulk DivVar Analysis'!$J$62,"Pass","Fail"),"")</f>
        <v/>
      </c>
      <c r="I3795" s="338" t="str">
        <f t="shared" si="61"/>
        <v/>
      </c>
      <c r="J3795" s="339"/>
      <c r="K3795" s="339"/>
      <c r="L3795" s="339"/>
      <c r="M3795" s="339"/>
      <c r="N3795" s="339"/>
      <c r="O3795" s="339"/>
      <c r="P3795" s="339"/>
      <c r="Q3795" s="339"/>
    </row>
    <row r="3796" spans="1:17" ht="13.5" customHeight="1">
      <c r="A3796" s="481"/>
      <c r="B3796" s="481"/>
      <c r="C3796" s="481"/>
      <c r="D3796" s="481"/>
      <c r="E3796" s="481"/>
      <c r="F3796" s="339"/>
      <c r="G3796" s="340" t="str">
        <f>IF(ISNUMBER(E3796),E3796/'Bulk DivVar Analysis'!$I$60,"")</f>
        <v/>
      </c>
      <c r="H3796" s="338" t="str">
        <f>IF(ISNUMBER(E3796), IF(G3796&gt;'Bulk DivVar Analysis'!$J$62,"Pass","Fail"),"")</f>
        <v/>
      </c>
      <c r="I3796" s="338" t="str">
        <f t="shared" si="61"/>
        <v/>
      </c>
      <c r="J3796" s="339"/>
      <c r="K3796" s="339"/>
      <c r="L3796" s="339"/>
      <c r="M3796" s="339"/>
      <c r="N3796" s="339"/>
      <c r="O3796" s="339"/>
      <c r="P3796" s="339"/>
      <c r="Q3796" s="339"/>
    </row>
    <row r="3797" spans="1:17" ht="13.5" customHeight="1">
      <c r="A3797" s="481"/>
      <c r="B3797" s="481"/>
      <c r="C3797" s="481"/>
      <c r="D3797" s="481"/>
      <c r="E3797" s="481"/>
      <c r="F3797" s="339"/>
      <c r="G3797" s="340" t="str">
        <f>IF(ISNUMBER(E3797),E3797/'Bulk DivVar Analysis'!$I$60,"")</f>
        <v/>
      </c>
      <c r="H3797" s="338" t="str">
        <f>IF(ISNUMBER(E3797), IF(G3797&gt;'Bulk DivVar Analysis'!$J$62,"Pass","Fail"),"")</f>
        <v/>
      </c>
      <c r="I3797" s="338" t="str">
        <f t="shared" si="61"/>
        <v/>
      </c>
      <c r="J3797" s="339"/>
      <c r="K3797" s="339"/>
      <c r="L3797" s="339"/>
      <c r="M3797" s="339"/>
      <c r="N3797" s="339"/>
      <c r="O3797" s="339"/>
      <c r="P3797" s="339"/>
      <c r="Q3797" s="339"/>
    </row>
    <row r="3798" spans="1:17" ht="13.5" customHeight="1">
      <c r="A3798" s="481"/>
      <c r="B3798" s="481"/>
      <c r="C3798" s="481"/>
      <c r="D3798" s="481"/>
      <c r="E3798" s="481"/>
      <c r="F3798" s="339"/>
      <c r="G3798" s="340" t="str">
        <f>IF(ISNUMBER(E3798),E3798/'Bulk DivVar Analysis'!$I$60,"")</f>
        <v/>
      </c>
      <c r="H3798" s="338" t="str">
        <f>IF(ISNUMBER(E3798), IF(G3798&gt;'Bulk DivVar Analysis'!$J$62,"Pass","Fail"),"")</f>
        <v/>
      </c>
      <c r="I3798" s="338" t="str">
        <f t="shared" si="61"/>
        <v/>
      </c>
      <c r="J3798" s="339"/>
      <c r="K3798" s="339"/>
      <c r="L3798" s="339"/>
      <c r="M3798" s="339"/>
      <c r="N3798" s="339"/>
      <c r="O3798" s="339"/>
      <c r="P3798" s="339"/>
      <c r="Q3798" s="339"/>
    </row>
    <row r="3799" spans="1:17" ht="13.5" customHeight="1">
      <c r="A3799" s="481"/>
      <c r="B3799" s="481"/>
      <c r="C3799" s="481"/>
      <c r="D3799" s="481"/>
      <c r="E3799" s="481"/>
      <c r="F3799" s="339"/>
      <c r="G3799" s="340" t="str">
        <f>IF(ISNUMBER(E3799),E3799/'Bulk DivVar Analysis'!$I$60,"")</f>
        <v/>
      </c>
      <c r="H3799" s="338" t="str">
        <f>IF(ISNUMBER(E3799), IF(G3799&gt;'Bulk DivVar Analysis'!$J$62,"Pass","Fail"),"")</f>
        <v/>
      </c>
      <c r="I3799" s="338" t="str">
        <f t="shared" si="61"/>
        <v/>
      </c>
      <c r="J3799" s="339"/>
      <c r="K3799" s="339"/>
      <c r="L3799" s="339"/>
      <c r="M3799" s="339"/>
      <c r="N3799" s="339"/>
      <c r="O3799" s="339"/>
      <c r="P3799" s="339"/>
      <c r="Q3799" s="339"/>
    </row>
    <row r="3800" spans="1:17" ht="13.5" customHeight="1">
      <c r="A3800" s="481"/>
      <c r="B3800" s="481"/>
      <c r="C3800" s="481"/>
      <c r="D3800" s="481"/>
      <c r="E3800" s="481"/>
      <c r="F3800" s="339"/>
      <c r="G3800" s="340" t="str">
        <f>IF(ISNUMBER(E3800),E3800/'Bulk DivVar Analysis'!$I$60,"")</f>
        <v/>
      </c>
      <c r="H3800" s="338" t="str">
        <f>IF(ISNUMBER(E3800), IF(G3800&gt;'Bulk DivVar Analysis'!$J$62,"Pass","Fail"),"")</f>
        <v/>
      </c>
      <c r="I3800" s="338" t="str">
        <f t="shared" si="61"/>
        <v/>
      </c>
      <c r="J3800" s="339"/>
      <c r="K3800" s="339"/>
      <c r="L3800" s="339"/>
      <c r="M3800" s="339"/>
      <c r="N3800" s="339"/>
      <c r="O3800" s="339"/>
      <c r="P3800" s="339"/>
      <c r="Q3800" s="339"/>
    </row>
    <row r="3801" spans="1:17" ht="13.5" customHeight="1">
      <c r="A3801" s="481"/>
      <c r="B3801" s="481"/>
      <c r="C3801" s="481"/>
      <c r="D3801" s="481"/>
      <c r="E3801" s="481"/>
      <c r="F3801" s="339"/>
      <c r="G3801" s="340" t="str">
        <f>IF(ISNUMBER(E3801),E3801/'Bulk DivVar Analysis'!$I$60,"")</f>
        <v/>
      </c>
      <c r="H3801" s="338" t="str">
        <f>IF(ISNUMBER(E3801), IF(G3801&gt;'Bulk DivVar Analysis'!$J$62,"Pass","Fail"),"")</f>
        <v/>
      </c>
      <c r="I3801" s="338" t="str">
        <f t="shared" si="61"/>
        <v/>
      </c>
      <c r="J3801" s="339"/>
      <c r="K3801" s="339"/>
      <c r="L3801" s="339"/>
      <c r="M3801" s="339"/>
      <c r="N3801" s="339"/>
      <c r="O3801" s="339"/>
      <c r="P3801" s="339"/>
      <c r="Q3801" s="339"/>
    </row>
    <row r="3802" spans="1:17" ht="13.5" customHeight="1">
      <c r="A3802" s="481"/>
      <c r="B3802" s="481"/>
      <c r="C3802" s="481"/>
      <c r="D3802" s="481"/>
      <c r="E3802" s="481"/>
      <c r="F3802" s="339"/>
      <c r="G3802" s="340" t="str">
        <f>IF(ISNUMBER(E3802),E3802/'Bulk DivVar Analysis'!$I$60,"")</f>
        <v/>
      </c>
      <c r="H3802" s="338" t="str">
        <f>IF(ISNUMBER(E3802), IF(G3802&gt;'Bulk DivVar Analysis'!$J$62,"Pass","Fail"),"")</f>
        <v/>
      </c>
      <c r="I3802" s="338" t="str">
        <f t="shared" si="61"/>
        <v/>
      </c>
      <c r="J3802" s="339"/>
      <c r="K3802" s="339"/>
      <c r="L3802" s="339"/>
      <c r="M3802" s="339"/>
      <c r="N3802" s="339"/>
      <c r="O3802" s="339"/>
      <c r="P3802" s="339"/>
      <c r="Q3802" s="339"/>
    </row>
    <row r="3803" spans="1:17" ht="13.5" customHeight="1">
      <c r="A3803" s="481"/>
      <c r="B3803" s="481"/>
      <c r="C3803" s="481"/>
      <c r="D3803" s="481"/>
      <c r="E3803" s="481"/>
      <c r="F3803" s="339"/>
      <c r="G3803" s="340" t="str">
        <f>IF(ISNUMBER(E3803),E3803/'Bulk DivVar Analysis'!$I$60,"")</f>
        <v/>
      </c>
      <c r="H3803" s="338" t="str">
        <f>IF(ISNUMBER(E3803), IF(G3803&gt;'Bulk DivVar Analysis'!$J$62,"Pass","Fail"),"")</f>
        <v/>
      </c>
      <c r="I3803" s="338" t="str">
        <f t="shared" si="61"/>
        <v/>
      </c>
      <c r="J3803" s="339"/>
      <c r="K3803" s="339"/>
      <c r="L3803" s="339"/>
      <c r="M3803" s="339"/>
      <c r="N3803" s="339"/>
      <c r="O3803" s="339"/>
      <c r="P3803" s="339"/>
      <c r="Q3803" s="339"/>
    </row>
    <row r="3804" spans="1:17" ht="13.5" customHeight="1">
      <c r="A3804" s="481"/>
      <c r="B3804" s="481"/>
      <c r="C3804" s="481"/>
      <c r="D3804" s="481"/>
      <c r="E3804" s="481"/>
      <c r="F3804" s="339"/>
      <c r="G3804" s="340" t="str">
        <f>IF(ISNUMBER(E3804),E3804/'Bulk DivVar Analysis'!$I$60,"")</f>
        <v/>
      </c>
      <c r="H3804" s="338" t="str">
        <f>IF(ISNUMBER(E3804), IF(G3804&gt;'Bulk DivVar Analysis'!$J$62,"Pass","Fail"),"")</f>
        <v/>
      </c>
      <c r="I3804" s="338" t="str">
        <f t="shared" si="61"/>
        <v/>
      </c>
      <c r="J3804" s="339"/>
      <c r="K3804" s="339"/>
      <c r="L3804" s="339"/>
      <c r="M3804" s="339"/>
      <c r="N3804" s="339"/>
      <c r="O3804" s="339"/>
      <c r="P3804" s="339"/>
      <c r="Q3804" s="339"/>
    </row>
    <row r="3805" spans="1:17" ht="13.5" customHeight="1">
      <c r="A3805" s="481"/>
      <c r="B3805" s="481"/>
      <c r="C3805" s="481"/>
      <c r="D3805" s="481"/>
      <c r="E3805" s="481"/>
      <c r="F3805" s="339"/>
      <c r="G3805" s="340" t="str">
        <f>IF(ISNUMBER(E3805),E3805/'Bulk DivVar Analysis'!$I$60,"")</f>
        <v/>
      </c>
      <c r="H3805" s="338" t="str">
        <f>IF(ISNUMBER(E3805), IF(G3805&gt;'Bulk DivVar Analysis'!$J$62,"Pass","Fail"),"")</f>
        <v/>
      </c>
      <c r="I3805" s="338" t="str">
        <f t="shared" si="61"/>
        <v/>
      </c>
      <c r="J3805" s="339"/>
      <c r="K3805" s="339"/>
      <c r="L3805" s="339"/>
      <c r="M3805" s="339"/>
      <c r="N3805" s="339"/>
      <c r="O3805" s="339"/>
      <c r="P3805" s="339"/>
      <c r="Q3805" s="339"/>
    </row>
    <row r="3806" spans="1:17" ht="13.5" customHeight="1">
      <c r="A3806" s="481"/>
      <c r="B3806" s="481"/>
      <c r="C3806" s="481"/>
      <c r="D3806" s="481"/>
      <c r="E3806" s="481"/>
      <c r="F3806" s="339"/>
      <c r="G3806" s="340" t="str">
        <f>IF(ISNUMBER(E3806),E3806/'Bulk DivVar Analysis'!$I$60,"")</f>
        <v/>
      </c>
      <c r="H3806" s="338" t="str">
        <f>IF(ISNUMBER(E3806), IF(G3806&gt;'Bulk DivVar Analysis'!$J$62,"Pass","Fail"),"")</f>
        <v/>
      </c>
      <c r="I3806" s="338" t="str">
        <f t="shared" si="61"/>
        <v/>
      </c>
      <c r="J3806" s="339"/>
      <c r="K3806" s="339"/>
      <c r="L3806" s="339"/>
      <c r="M3806" s="339"/>
      <c r="N3806" s="339"/>
      <c r="O3806" s="339"/>
      <c r="P3806" s="339"/>
      <c r="Q3806" s="339"/>
    </row>
    <row r="3807" spans="1:17" ht="13.5" customHeight="1">
      <c r="A3807" s="481"/>
      <c r="B3807" s="481"/>
      <c r="C3807" s="481"/>
      <c r="D3807" s="481"/>
      <c r="E3807" s="481"/>
      <c r="F3807" s="339"/>
      <c r="G3807" s="340" t="str">
        <f>IF(ISNUMBER(E3807),E3807/'Bulk DivVar Analysis'!$I$60,"")</f>
        <v/>
      </c>
      <c r="H3807" s="338" t="str">
        <f>IF(ISNUMBER(E3807), IF(G3807&gt;'Bulk DivVar Analysis'!$J$62,"Pass","Fail"),"")</f>
        <v/>
      </c>
      <c r="I3807" s="338" t="str">
        <f t="shared" si="61"/>
        <v/>
      </c>
      <c r="J3807" s="339"/>
      <c r="K3807" s="339"/>
      <c r="L3807" s="339"/>
      <c r="M3807" s="339"/>
      <c r="N3807" s="339"/>
      <c r="O3807" s="339"/>
      <c r="P3807" s="339"/>
      <c r="Q3807" s="339"/>
    </row>
    <row r="3808" spans="1:17" ht="13.5" customHeight="1">
      <c r="A3808" s="481"/>
      <c r="B3808" s="481"/>
      <c r="C3808" s="481"/>
      <c r="D3808" s="481"/>
      <c r="E3808" s="481"/>
      <c r="F3808" s="339"/>
      <c r="G3808" s="340" t="str">
        <f>IF(ISNUMBER(E3808),E3808/'Bulk DivVar Analysis'!$I$60,"")</f>
        <v/>
      </c>
      <c r="H3808" s="338" t="str">
        <f>IF(ISNUMBER(E3808), IF(G3808&gt;'Bulk DivVar Analysis'!$J$62,"Pass","Fail"),"")</f>
        <v/>
      </c>
      <c r="I3808" s="338" t="str">
        <f t="shared" si="61"/>
        <v/>
      </c>
      <c r="J3808" s="339"/>
      <c r="K3808" s="339"/>
      <c r="L3808" s="339"/>
      <c r="M3808" s="339"/>
      <c r="N3808" s="339"/>
      <c r="O3808" s="339"/>
      <c r="P3808" s="339"/>
      <c r="Q3808" s="339"/>
    </row>
    <row r="3809" spans="1:17" ht="13.5" customHeight="1">
      <c r="A3809" s="481"/>
      <c r="B3809" s="481"/>
      <c r="C3809" s="481"/>
      <c r="D3809" s="481"/>
      <c r="E3809" s="481"/>
      <c r="F3809" s="339"/>
      <c r="G3809" s="340" t="str">
        <f>IF(ISNUMBER(E3809),E3809/'Bulk DivVar Analysis'!$I$60,"")</f>
        <v/>
      </c>
      <c r="H3809" s="338" t="str">
        <f>IF(ISNUMBER(E3809), IF(G3809&gt;'Bulk DivVar Analysis'!$J$62,"Pass","Fail"),"")</f>
        <v/>
      </c>
      <c r="I3809" s="338" t="str">
        <f t="shared" si="61"/>
        <v/>
      </c>
      <c r="J3809" s="339"/>
      <c r="K3809" s="339"/>
      <c r="L3809" s="339"/>
      <c r="M3809" s="339"/>
      <c r="N3809" s="339"/>
      <c r="O3809" s="339"/>
      <c r="P3809" s="339"/>
      <c r="Q3809" s="339"/>
    </row>
    <row r="3810" spans="1:17" ht="13.5" customHeight="1">
      <c r="A3810" s="481"/>
      <c r="B3810" s="481"/>
      <c r="C3810" s="481"/>
      <c r="D3810" s="481"/>
      <c r="E3810" s="481"/>
      <c r="F3810" s="339"/>
      <c r="G3810" s="340" t="str">
        <f>IF(ISNUMBER(E3810),E3810/'Bulk DivVar Analysis'!$I$60,"")</f>
        <v/>
      </c>
      <c r="H3810" s="338" t="str">
        <f>IF(ISNUMBER(E3810), IF(G3810&gt;'Bulk DivVar Analysis'!$J$62,"Pass","Fail"),"")</f>
        <v/>
      </c>
      <c r="I3810" s="338" t="str">
        <f t="shared" si="61"/>
        <v/>
      </c>
      <c r="J3810" s="339"/>
      <c r="K3810" s="339"/>
      <c r="L3810" s="339"/>
      <c r="M3810" s="339"/>
      <c r="N3810" s="339"/>
      <c r="O3810" s="339"/>
      <c r="P3810" s="339"/>
      <c r="Q3810" s="339"/>
    </row>
    <row r="3811" spans="1:17" ht="13.5" customHeight="1">
      <c r="A3811" s="481"/>
      <c r="B3811" s="481"/>
      <c r="C3811" s="481"/>
      <c r="D3811" s="481"/>
      <c r="E3811" s="481"/>
      <c r="F3811" s="339"/>
      <c r="G3811" s="340" t="str">
        <f>IF(ISNUMBER(E3811),E3811/'Bulk DivVar Analysis'!$I$60,"")</f>
        <v/>
      </c>
      <c r="H3811" s="338" t="str">
        <f>IF(ISNUMBER(E3811), IF(G3811&gt;'Bulk DivVar Analysis'!$J$62,"Pass","Fail"),"")</f>
        <v/>
      </c>
      <c r="I3811" s="338" t="str">
        <f t="shared" si="61"/>
        <v/>
      </c>
      <c r="J3811" s="339"/>
      <c r="K3811" s="339"/>
      <c r="L3811" s="339"/>
      <c r="M3811" s="339"/>
      <c r="N3811" s="339"/>
      <c r="O3811" s="339"/>
      <c r="P3811" s="339"/>
      <c r="Q3811" s="339"/>
    </row>
    <row r="3812" spans="1:17" ht="13.5" customHeight="1">
      <c r="A3812" s="481"/>
      <c r="B3812" s="481"/>
      <c r="C3812" s="481"/>
      <c r="D3812" s="481"/>
      <c r="E3812" s="481"/>
      <c r="F3812" s="339"/>
      <c r="G3812" s="340" t="str">
        <f>IF(ISNUMBER(E3812),E3812/'Bulk DivVar Analysis'!$I$60,"")</f>
        <v/>
      </c>
      <c r="H3812" s="338" t="str">
        <f>IF(ISNUMBER(E3812), IF(G3812&gt;'Bulk DivVar Analysis'!$J$62,"Pass","Fail"),"")</f>
        <v/>
      </c>
      <c r="I3812" s="338" t="str">
        <f t="shared" si="61"/>
        <v/>
      </c>
      <c r="J3812" s="339"/>
      <c r="K3812" s="339"/>
      <c r="L3812" s="339"/>
      <c r="M3812" s="339"/>
      <c r="N3812" s="339"/>
      <c r="O3812" s="339"/>
      <c r="P3812" s="339"/>
      <c r="Q3812" s="339"/>
    </row>
    <row r="3813" spans="1:17" ht="13.5" customHeight="1">
      <c r="A3813" s="481"/>
      <c r="B3813" s="481"/>
      <c r="C3813" s="481"/>
      <c r="D3813" s="481"/>
      <c r="E3813" s="481"/>
      <c r="F3813" s="339"/>
      <c r="G3813" s="340" t="str">
        <f>IF(ISNUMBER(E3813),E3813/'Bulk DivVar Analysis'!$I$60,"")</f>
        <v/>
      </c>
      <c r="H3813" s="338" t="str">
        <f>IF(ISNUMBER(E3813), IF(G3813&gt;'Bulk DivVar Analysis'!$J$62,"Pass","Fail"),"")</f>
        <v/>
      </c>
      <c r="I3813" s="338" t="str">
        <f t="shared" si="61"/>
        <v/>
      </c>
      <c r="J3813" s="339"/>
      <c r="K3813" s="339"/>
      <c r="L3813" s="339"/>
      <c r="M3813" s="339"/>
      <c r="N3813" s="339"/>
      <c r="O3813" s="339"/>
      <c r="P3813" s="339"/>
      <c r="Q3813" s="339"/>
    </row>
    <row r="3814" spans="1:17" ht="13.5" customHeight="1">
      <c r="A3814" s="481"/>
      <c r="B3814" s="481"/>
      <c r="C3814" s="481"/>
      <c r="D3814" s="481"/>
      <c r="E3814" s="481"/>
      <c r="F3814" s="339"/>
      <c r="G3814" s="340" t="str">
        <f>IF(ISNUMBER(E3814),E3814/'Bulk DivVar Analysis'!$I$60,"")</f>
        <v/>
      </c>
      <c r="H3814" s="338" t="str">
        <f>IF(ISNUMBER(E3814), IF(G3814&gt;'Bulk DivVar Analysis'!$J$62,"Pass","Fail"),"")</f>
        <v/>
      </c>
      <c r="I3814" s="338" t="str">
        <f t="shared" si="61"/>
        <v/>
      </c>
      <c r="J3814" s="339"/>
      <c r="K3814" s="339"/>
      <c r="L3814" s="339"/>
      <c r="M3814" s="339"/>
      <c r="N3814" s="339"/>
      <c r="O3814" s="339"/>
      <c r="P3814" s="339"/>
      <c r="Q3814" s="339"/>
    </row>
    <row r="3815" spans="1:17" ht="13.5" customHeight="1">
      <c r="A3815" s="481"/>
      <c r="B3815" s="481"/>
      <c r="C3815" s="481"/>
      <c r="D3815" s="481"/>
      <c r="E3815" s="481"/>
      <c r="F3815" s="339"/>
      <c r="G3815" s="340" t="str">
        <f>IF(ISNUMBER(E3815),E3815/'Bulk DivVar Analysis'!$I$60,"")</f>
        <v/>
      </c>
      <c r="H3815" s="338" t="str">
        <f>IF(ISNUMBER(E3815), IF(G3815&gt;'Bulk DivVar Analysis'!$J$62,"Pass","Fail"),"")</f>
        <v/>
      </c>
      <c r="I3815" s="338" t="str">
        <f t="shared" si="61"/>
        <v/>
      </c>
      <c r="J3815" s="339"/>
      <c r="K3815" s="339"/>
      <c r="L3815" s="339"/>
      <c r="M3815" s="339"/>
      <c r="N3815" s="339"/>
      <c r="O3815" s="339"/>
      <c r="P3815" s="339"/>
      <c r="Q3815" s="339"/>
    </row>
    <row r="3816" spans="1:17" ht="13.5" customHeight="1">
      <c r="A3816" s="481"/>
      <c r="B3816" s="481"/>
      <c r="C3816" s="481"/>
      <c r="D3816" s="481"/>
      <c r="E3816" s="481"/>
      <c r="F3816" s="339"/>
      <c r="G3816" s="340" t="str">
        <f>IF(ISNUMBER(E3816),E3816/'Bulk DivVar Analysis'!$I$60,"")</f>
        <v/>
      </c>
      <c r="H3816" s="338" t="str">
        <f>IF(ISNUMBER(E3816), IF(G3816&gt;'Bulk DivVar Analysis'!$J$62,"Pass","Fail"),"")</f>
        <v/>
      </c>
      <c r="I3816" s="338" t="str">
        <f t="shared" si="61"/>
        <v/>
      </c>
      <c r="J3816" s="339"/>
      <c r="K3816" s="339"/>
      <c r="L3816" s="339"/>
      <c r="M3816" s="339"/>
      <c r="N3816" s="339"/>
      <c r="O3816" s="339"/>
      <c r="P3816" s="339"/>
      <c r="Q3816" s="339"/>
    </row>
    <row r="3817" spans="1:17" ht="13.5" customHeight="1">
      <c r="A3817" s="481"/>
      <c r="B3817" s="481"/>
      <c r="C3817" s="481"/>
      <c r="D3817" s="481"/>
      <c r="E3817" s="481"/>
      <c r="F3817" s="339"/>
      <c r="G3817" s="340" t="str">
        <f>IF(ISNUMBER(E3817),E3817/'Bulk DivVar Analysis'!$I$60,"")</f>
        <v/>
      </c>
      <c r="H3817" s="338" t="str">
        <f>IF(ISNUMBER(E3817), IF(G3817&gt;'Bulk DivVar Analysis'!$J$62,"Pass","Fail"),"")</f>
        <v/>
      </c>
      <c r="I3817" s="338" t="str">
        <f t="shared" si="61"/>
        <v/>
      </c>
      <c r="J3817" s="339"/>
      <c r="K3817" s="339"/>
      <c r="L3817" s="339"/>
      <c r="M3817" s="339"/>
      <c r="N3817" s="339"/>
      <c r="O3817" s="339"/>
      <c r="P3817" s="339"/>
      <c r="Q3817" s="339"/>
    </row>
    <row r="3818" spans="1:17" ht="13.5" customHeight="1">
      <c r="A3818" s="481"/>
      <c r="B3818" s="481"/>
      <c r="C3818" s="481"/>
      <c r="D3818" s="481"/>
      <c r="E3818" s="481"/>
      <c r="F3818" s="339"/>
      <c r="G3818" s="340" t="str">
        <f>IF(ISNUMBER(E3818),E3818/'Bulk DivVar Analysis'!$I$60,"")</f>
        <v/>
      </c>
      <c r="H3818" s="338" t="str">
        <f>IF(ISNUMBER(E3818), IF(G3818&gt;'Bulk DivVar Analysis'!$J$62,"Pass","Fail"),"")</f>
        <v/>
      </c>
      <c r="I3818" s="338" t="str">
        <f t="shared" si="61"/>
        <v/>
      </c>
      <c r="J3818" s="339"/>
      <c r="K3818" s="339"/>
      <c r="L3818" s="339"/>
      <c r="M3818" s="339"/>
      <c r="N3818" s="339"/>
      <c r="O3818" s="339"/>
      <c r="P3818" s="339"/>
      <c r="Q3818" s="339"/>
    </row>
    <row r="3819" spans="1:17" ht="13.5" customHeight="1">
      <c r="A3819" s="481"/>
      <c r="B3819" s="481"/>
      <c r="C3819" s="481"/>
      <c r="D3819" s="481"/>
      <c r="E3819" s="481"/>
      <c r="F3819" s="339"/>
      <c r="G3819" s="340" t="str">
        <f>IF(ISNUMBER(E3819),E3819/'Bulk DivVar Analysis'!$I$60,"")</f>
        <v/>
      </c>
      <c r="H3819" s="338" t="str">
        <f>IF(ISNUMBER(E3819), IF(G3819&gt;'Bulk DivVar Analysis'!$J$62,"Pass","Fail"),"")</f>
        <v/>
      </c>
      <c r="I3819" s="338" t="str">
        <f t="shared" si="61"/>
        <v/>
      </c>
      <c r="J3819" s="339"/>
      <c r="K3819" s="339"/>
      <c r="L3819" s="339"/>
      <c r="M3819" s="339"/>
      <c r="N3819" s="339"/>
      <c r="O3819" s="339"/>
      <c r="P3819" s="339"/>
      <c r="Q3819" s="339"/>
    </row>
    <row r="3820" spans="1:17" ht="13.5" customHeight="1">
      <c r="A3820" s="481"/>
      <c r="B3820" s="481"/>
      <c r="C3820" s="481"/>
      <c r="D3820" s="481"/>
      <c r="E3820" s="481"/>
      <c r="F3820" s="339"/>
      <c r="G3820" s="340" t="str">
        <f>IF(ISNUMBER(E3820),E3820/'Bulk DivVar Analysis'!$I$60,"")</f>
        <v/>
      </c>
      <c r="H3820" s="338" t="str">
        <f>IF(ISNUMBER(E3820), IF(G3820&gt;'Bulk DivVar Analysis'!$J$62,"Pass","Fail"),"")</f>
        <v/>
      </c>
      <c r="I3820" s="338" t="str">
        <f t="shared" si="61"/>
        <v/>
      </c>
      <c r="J3820" s="339"/>
      <c r="K3820" s="339"/>
      <c r="L3820" s="339"/>
      <c r="M3820" s="339"/>
      <c r="N3820" s="339"/>
      <c r="O3820" s="339"/>
      <c r="P3820" s="339"/>
      <c r="Q3820" s="339"/>
    </row>
    <row r="3821" spans="1:17" ht="13.5" customHeight="1">
      <c r="A3821" s="481"/>
      <c r="B3821" s="481"/>
      <c r="C3821" s="481"/>
      <c r="D3821" s="481"/>
      <c r="E3821" s="481"/>
      <c r="F3821" s="339"/>
      <c r="G3821" s="340" t="str">
        <f>IF(ISNUMBER(E3821),E3821/'Bulk DivVar Analysis'!$I$60,"")</f>
        <v/>
      </c>
      <c r="H3821" s="338" t="str">
        <f>IF(ISNUMBER(E3821), IF(G3821&gt;'Bulk DivVar Analysis'!$J$62,"Pass","Fail"),"")</f>
        <v/>
      </c>
      <c r="I3821" s="338" t="str">
        <f t="shared" si="61"/>
        <v/>
      </c>
      <c r="J3821" s="339"/>
      <c r="K3821" s="339"/>
      <c r="L3821" s="339"/>
      <c r="M3821" s="339"/>
      <c r="N3821" s="339"/>
      <c r="O3821" s="339"/>
      <c r="P3821" s="339"/>
      <c r="Q3821" s="339"/>
    </row>
    <row r="3822" spans="1:17" ht="13.5" customHeight="1">
      <c r="A3822" s="481"/>
      <c r="B3822" s="481"/>
      <c r="C3822" s="481"/>
      <c r="D3822" s="481"/>
      <c r="E3822" s="481"/>
      <c r="F3822" s="339"/>
      <c r="G3822" s="340" t="str">
        <f>IF(ISNUMBER(E3822),E3822/'Bulk DivVar Analysis'!$I$60,"")</f>
        <v/>
      </c>
      <c r="H3822" s="338" t="str">
        <f>IF(ISNUMBER(E3822), IF(G3822&gt;'Bulk DivVar Analysis'!$J$62,"Pass","Fail"),"")</f>
        <v/>
      </c>
      <c r="I3822" s="338" t="str">
        <f t="shared" si="61"/>
        <v/>
      </c>
      <c r="J3822" s="339"/>
      <c r="K3822" s="339"/>
      <c r="L3822" s="339"/>
      <c r="M3822" s="339"/>
      <c r="N3822" s="339"/>
      <c r="O3822" s="339"/>
      <c r="P3822" s="339"/>
      <c r="Q3822" s="339"/>
    </row>
    <row r="3823" spans="1:17" ht="13.5" customHeight="1">
      <c r="A3823" s="481"/>
      <c r="B3823" s="481"/>
      <c r="C3823" s="481"/>
      <c r="D3823" s="481"/>
      <c r="E3823" s="481"/>
      <c r="F3823" s="339"/>
      <c r="G3823" s="340" t="str">
        <f>IF(ISNUMBER(E3823),E3823/'Bulk DivVar Analysis'!$I$60,"")</f>
        <v/>
      </c>
      <c r="H3823" s="338" t="str">
        <f>IF(ISNUMBER(E3823), IF(G3823&gt;'Bulk DivVar Analysis'!$J$62,"Pass","Fail"),"")</f>
        <v/>
      </c>
      <c r="I3823" s="338" t="str">
        <f t="shared" si="61"/>
        <v/>
      </c>
      <c r="J3823" s="339"/>
      <c r="K3823" s="339"/>
      <c r="L3823" s="339"/>
      <c r="M3823" s="339"/>
      <c r="N3823" s="339"/>
      <c r="O3823" s="339"/>
      <c r="P3823" s="339"/>
      <c r="Q3823" s="339"/>
    </row>
    <row r="3824" spans="1:17" ht="13.5" customHeight="1">
      <c r="A3824" s="481"/>
      <c r="B3824" s="481"/>
      <c r="C3824" s="481"/>
      <c r="D3824" s="481"/>
      <c r="E3824" s="481"/>
      <c r="F3824" s="339"/>
      <c r="G3824" s="340" t="str">
        <f>IF(ISNUMBER(E3824),E3824/'Bulk DivVar Analysis'!$I$60,"")</f>
        <v/>
      </c>
      <c r="H3824" s="338" t="str">
        <f>IF(ISNUMBER(E3824), IF(G3824&gt;'Bulk DivVar Analysis'!$J$62,"Pass","Fail"),"")</f>
        <v/>
      </c>
      <c r="I3824" s="338" t="str">
        <f t="shared" si="61"/>
        <v/>
      </c>
      <c r="J3824" s="339"/>
      <c r="K3824" s="339"/>
      <c r="L3824" s="339"/>
      <c r="M3824" s="339"/>
      <c r="N3824" s="339"/>
      <c r="O3824" s="339"/>
      <c r="P3824" s="339"/>
      <c r="Q3824" s="339"/>
    </row>
    <row r="3825" spans="1:17" ht="13.5" customHeight="1">
      <c r="A3825" s="481"/>
      <c r="B3825" s="481"/>
      <c r="C3825" s="481"/>
      <c r="D3825" s="481"/>
      <c r="E3825" s="481"/>
      <c r="F3825" s="339"/>
      <c r="G3825" s="340" t="str">
        <f>IF(ISNUMBER(E3825),E3825/'Bulk DivVar Analysis'!$I$60,"")</f>
        <v/>
      </c>
      <c r="H3825" s="338" t="str">
        <f>IF(ISNUMBER(E3825), IF(G3825&gt;'Bulk DivVar Analysis'!$J$62,"Pass","Fail"),"")</f>
        <v/>
      </c>
      <c r="I3825" s="338" t="str">
        <f t="shared" si="61"/>
        <v/>
      </c>
      <c r="J3825" s="339"/>
      <c r="K3825" s="339"/>
      <c r="L3825" s="339"/>
      <c r="M3825" s="339"/>
      <c r="N3825" s="339"/>
      <c r="O3825" s="339"/>
      <c r="P3825" s="339"/>
      <c r="Q3825" s="339"/>
    </row>
    <row r="3826" spans="1:17" ht="13.5" customHeight="1">
      <c r="A3826" s="481"/>
      <c r="B3826" s="481"/>
      <c r="C3826" s="481"/>
      <c r="D3826" s="481"/>
      <c r="E3826" s="481"/>
      <c r="F3826" s="339"/>
      <c r="G3826" s="340" t="str">
        <f>IF(ISNUMBER(E3826),E3826/'Bulk DivVar Analysis'!$I$60,"")</f>
        <v/>
      </c>
      <c r="H3826" s="338" t="str">
        <f>IF(ISNUMBER(E3826), IF(G3826&gt;'Bulk DivVar Analysis'!$J$62,"Pass","Fail"),"")</f>
        <v/>
      </c>
      <c r="I3826" s="338" t="str">
        <f t="shared" si="61"/>
        <v/>
      </c>
      <c r="J3826" s="339"/>
      <c r="K3826" s="339"/>
      <c r="L3826" s="339"/>
      <c r="M3826" s="339"/>
      <c r="N3826" s="339"/>
      <c r="O3826" s="339"/>
      <c r="P3826" s="339"/>
      <c r="Q3826" s="339"/>
    </row>
    <row r="3827" spans="1:17" ht="13.5" customHeight="1">
      <c r="A3827" s="481"/>
      <c r="B3827" s="481"/>
      <c r="C3827" s="481"/>
      <c r="D3827" s="481"/>
      <c r="E3827" s="481"/>
      <c r="F3827" s="339"/>
      <c r="G3827" s="340" t="str">
        <f>IF(ISNUMBER(E3827),E3827/'Bulk DivVar Analysis'!$I$60,"")</f>
        <v/>
      </c>
      <c r="H3827" s="338" t="str">
        <f>IF(ISNUMBER(E3827), IF(G3827&gt;'Bulk DivVar Analysis'!$J$62,"Pass","Fail"),"")</f>
        <v/>
      </c>
      <c r="I3827" s="338" t="str">
        <f t="shared" si="61"/>
        <v/>
      </c>
      <c r="J3827" s="339"/>
      <c r="K3827" s="339"/>
      <c r="L3827" s="339"/>
      <c r="M3827" s="339"/>
      <c r="N3827" s="339"/>
      <c r="O3827" s="339"/>
      <c r="P3827" s="339"/>
      <c r="Q3827" s="339"/>
    </row>
    <row r="3828" spans="1:17" ht="13.5" customHeight="1">
      <c r="A3828" s="481"/>
      <c r="B3828" s="481"/>
      <c r="C3828" s="481"/>
      <c r="D3828" s="481"/>
      <c r="E3828" s="481"/>
      <c r="F3828" s="339"/>
      <c r="G3828" s="340" t="str">
        <f>IF(ISNUMBER(E3828),E3828/'Bulk DivVar Analysis'!$I$60,"")</f>
        <v/>
      </c>
      <c r="H3828" s="338" t="str">
        <f>IF(ISNUMBER(E3828), IF(G3828&gt;'Bulk DivVar Analysis'!$J$62,"Pass","Fail"),"")</f>
        <v/>
      </c>
      <c r="I3828" s="338" t="str">
        <f t="shared" si="61"/>
        <v/>
      </c>
      <c r="J3828" s="339"/>
      <c r="K3828" s="339"/>
      <c r="L3828" s="339"/>
      <c r="M3828" s="339"/>
      <c r="N3828" s="339"/>
      <c r="O3828" s="339"/>
      <c r="P3828" s="339"/>
      <c r="Q3828" s="339"/>
    </row>
    <row r="3829" spans="1:17" ht="13.5" customHeight="1">
      <c r="A3829" s="481"/>
      <c r="B3829" s="481"/>
      <c r="C3829" s="481"/>
      <c r="D3829" s="481"/>
      <c r="E3829" s="481"/>
      <c r="F3829" s="339"/>
      <c r="G3829" s="340" t="str">
        <f>IF(ISNUMBER(E3829),E3829/'Bulk DivVar Analysis'!$I$60,"")</f>
        <v/>
      </c>
      <c r="H3829" s="338" t="str">
        <f>IF(ISNUMBER(E3829), IF(G3829&gt;'Bulk DivVar Analysis'!$J$62,"Pass","Fail"),"")</f>
        <v/>
      </c>
      <c r="I3829" s="338" t="str">
        <f t="shared" si="61"/>
        <v/>
      </c>
      <c r="J3829" s="339"/>
      <c r="K3829" s="339"/>
      <c r="L3829" s="339"/>
      <c r="M3829" s="339"/>
      <c r="N3829" s="339"/>
      <c r="O3829" s="339"/>
      <c r="P3829" s="339"/>
      <c r="Q3829" s="339"/>
    </row>
    <row r="3830" spans="1:17" ht="13.5" customHeight="1">
      <c r="A3830" s="481"/>
      <c r="B3830" s="481"/>
      <c r="C3830" s="481"/>
      <c r="D3830" s="481"/>
      <c r="E3830" s="481"/>
      <c r="F3830" s="339"/>
      <c r="G3830" s="340" t="str">
        <f>IF(ISNUMBER(E3830),E3830/'Bulk DivVar Analysis'!$I$60,"")</f>
        <v/>
      </c>
      <c r="H3830" s="338" t="str">
        <f>IF(ISNUMBER(E3830), IF(G3830&gt;'Bulk DivVar Analysis'!$J$62,"Pass","Fail"),"")</f>
        <v/>
      </c>
      <c r="I3830" s="338" t="str">
        <f t="shared" si="61"/>
        <v/>
      </c>
      <c r="J3830" s="339"/>
      <c r="K3830" s="339"/>
      <c r="L3830" s="339"/>
      <c r="M3830" s="339"/>
      <c r="N3830" s="339"/>
      <c r="O3830" s="339"/>
      <c r="P3830" s="339"/>
      <c r="Q3830" s="339"/>
    </row>
    <row r="3831" spans="1:17" ht="13.5" customHeight="1">
      <c r="A3831" s="481"/>
      <c r="B3831" s="481"/>
      <c r="C3831" s="481"/>
      <c r="D3831" s="481"/>
      <c r="E3831" s="481"/>
      <c r="F3831" s="339"/>
      <c r="G3831" s="340" t="str">
        <f>IF(ISNUMBER(E3831),E3831/'Bulk DivVar Analysis'!$I$60,"")</f>
        <v/>
      </c>
      <c r="H3831" s="338" t="str">
        <f>IF(ISNUMBER(E3831), IF(G3831&gt;'Bulk DivVar Analysis'!$J$62,"Pass","Fail"),"")</f>
        <v/>
      </c>
      <c r="I3831" s="338" t="str">
        <f t="shared" si="61"/>
        <v/>
      </c>
      <c r="J3831" s="339"/>
      <c r="K3831" s="339"/>
      <c r="L3831" s="339"/>
      <c r="M3831" s="339"/>
      <c r="N3831" s="339"/>
      <c r="O3831" s="339"/>
      <c r="P3831" s="339"/>
      <c r="Q3831" s="339"/>
    </row>
    <row r="3832" spans="1:17" ht="13.5" customHeight="1">
      <c r="A3832" s="481"/>
      <c r="B3832" s="481"/>
      <c r="C3832" s="481"/>
      <c r="D3832" s="481"/>
      <c r="E3832" s="481"/>
      <c r="F3832" s="339"/>
      <c r="G3832" s="340" t="str">
        <f>IF(ISNUMBER(E3832),E3832/'Bulk DivVar Analysis'!$I$60,"")</f>
        <v/>
      </c>
      <c r="H3832" s="338" t="str">
        <f>IF(ISNUMBER(E3832), IF(G3832&gt;'Bulk DivVar Analysis'!$J$62,"Pass","Fail"),"")</f>
        <v/>
      </c>
      <c r="I3832" s="338" t="str">
        <f t="shared" si="61"/>
        <v/>
      </c>
      <c r="J3832" s="339"/>
      <c r="K3832" s="339"/>
      <c r="L3832" s="339"/>
      <c r="M3832" s="339"/>
      <c r="N3832" s="339"/>
      <c r="O3832" s="339"/>
      <c r="P3832" s="339"/>
      <c r="Q3832" s="339"/>
    </row>
    <row r="3833" spans="1:17" ht="13.5" customHeight="1">
      <c r="A3833" s="481"/>
      <c r="B3833" s="481"/>
      <c r="C3833" s="481"/>
      <c r="D3833" s="481"/>
      <c r="E3833" s="481"/>
      <c r="F3833" s="339"/>
      <c r="G3833" s="340" t="str">
        <f>IF(ISNUMBER(E3833),E3833/'Bulk DivVar Analysis'!$I$60,"")</f>
        <v/>
      </c>
      <c r="H3833" s="338" t="str">
        <f>IF(ISNUMBER(E3833), IF(G3833&gt;'Bulk DivVar Analysis'!$J$62,"Pass","Fail"),"")</f>
        <v/>
      </c>
      <c r="I3833" s="338" t="str">
        <f t="shared" si="61"/>
        <v/>
      </c>
      <c r="J3833" s="339"/>
      <c r="K3833" s="339"/>
      <c r="L3833" s="339"/>
      <c r="M3833" s="339"/>
      <c r="N3833" s="339"/>
      <c r="O3833" s="339"/>
      <c r="P3833" s="339"/>
      <c r="Q3833" s="339"/>
    </row>
    <row r="3834" spans="1:17" ht="13.5" customHeight="1">
      <c r="A3834" s="481"/>
      <c r="B3834" s="481"/>
      <c r="C3834" s="481"/>
      <c r="D3834" s="481"/>
      <c r="E3834" s="481"/>
      <c r="F3834" s="339"/>
      <c r="G3834" s="340" t="str">
        <f>IF(ISNUMBER(E3834),E3834/'Bulk DivVar Analysis'!$I$60,"")</f>
        <v/>
      </c>
      <c r="H3834" s="338" t="str">
        <f>IF(ISNUMBER(E3834), IF(G3834&gt;'Bulk DivVar Analysis'!$J$62,"Pass","Fail"),"")</f>
        <v/>
      </c>
      <c r="I3834" s="338" t="str">
        <f t="shared" si="61"/>
        <v/>
      </c>
      <c r="J3834" s="339"/>
      <c r="K3834" s="339"/>
      <c r="L3834" s="339"/>
      <c r="M3834" s="339"/>
      <c r="N3834" s="339"/>
      <c r="O3834" s="339"/>
      <c r="P3834" s="339"/>
      <c r="Q3834" s="339"/>
    </row>
    <row r="3835" spans="1:17" ht="13.5" customHeight="1">
      <c r="A3835" s="481"/>
      <c r="B3835" s="481"/>
      <c r="C3835" s="481"/>
      <c r="D3835" s="481"/>
      <c r="E3835" s="481"/>
      <c r="F3835" s="339"/>
      <c r="G3835" s="340" t="str">
        <f>IF(ISNUMBER(E3835),E3835/'Bulk DivVar Analysis'!$I$60,"")</f>
        <v/>
      </c>
      <c r="H3835" s="338" t="str">
        <f>IF(ISNUMBER(E3835), IF(G3835&gt;'Bulk DivVar Analysis'!$J$62,"Pass","Fail"),"")</f>
        <v/>
      </c>
      <c r="I3835" s="338" t="str">
        <f t="shared" si="61"/>
        <v/>
      </c>
      <c r="J3835" s="339"/>
      <c r="K3835" s="339"/>
      <c r="L3835" s="339"/>
      <c r="M3835" s="339"/>
      <c r="N3835" s="339"/>
      <c r="O3835" s="339"/>
      <c r="P3835" s="339"/>
      <c r="Q3835" s="339"/>
    </row>
    <row r="3836" spans="1:17" ht="13.5" customHeight="1">
      <c r="A3836" s="481"/>
      <c r="B3836" s="481"/>
      <c r="C3836" s="481"/>
      <c r="D3836" s="481"/>
      <c r="E3836" s="481"/>
      <c r="F3836" s="339"/>
      <c r="G3836" s="340" t="str">
        <f>IF(ISNUMBER(E3836),E3836/'Bulk DivVar Analysis'!$I$60,"")</f>
        <v/>
      </c>
      <c r="H3836" s="338" t="str">
        <f>IF(ISNUMBER(E3836), IF(G3836&gt;'Bulk DivVar Analysis'!$J$62,"Pass","Fail"),"")</f>
        <v/>
      </c>
      <c r="I3836" s="338" t="str">
        <f t="shared" si="61"/>
        <v/>
      </c>
      <c r="J3836" s="339"/>
      <c r="K3836" s="339"/>
      <c r="L3836" s="339"/>
      <c r="M3836" s="339"/>
      <c r="N3836" s="339"/>
      <c r="O3836" s="339"/>
      <c r="P3836" s="339"/>
      <c r="Q3836" s="339"/>
    </row>
    <row r="3837" spans="1:17" ht="13.5" customHeight="1">
      <c r="A3837" s="481"/>
      <c r="B3837" s="481"/>
      <c r="C3837" s="481"/>
      <c r="D3837" s="481"/>
      <c r="E3837" s="481"/>
      <c r="F3837" s="339"/>
      <c r="G3837" s="340" t="str">
        <f>IF(ISNUMBER(E3837),E3837/'Bulk DivVar Analysis'!$I$60,"")</f>
        <v/>
      </c>
      <c r="H3837" s="338" t="str">
        <f>IF(ISNUMBER(E3837), IF(G3837&gt;'Bulk DivVar Analysis'!$J$62,"Pass","Fail"),"")</f>
        <v/>
      </c>
      <c r="I3837" s="338" t="str">
        <f t="shared" si="61"/>
        <v/>
      </c>
      <c r="J3837" s="339"/>
      <c r="K3837" s="339"/>
      <c r="L3837" s="339"/>
      <c r="M3837" s="339"/>
      <c r="N3837" s="339"/>
      <c r="O3837" s="339"/>
      <c r="P3837" s="339"/>
      <c r="Q3837" s="339"/>
    </row>
    <row r="3838" spans="1:17" ht="13.5" customHeight="1">
      <c r="A3838" s="481"/>
      <c r="B3838" s="481"/>
      <c r="C3838" s="481"/>
      <c r="D3838" s="481"/>
      <c r="E3838" s="481"/>
      <c r="F3838" s="339"/>
      <c r="G3838" s="340" t="str">
        <f>IF(ISNUMBER(E3838),E3838/'Bulk DivVar Analysis'!$I$60,"")</f>
        <v/>
      </c>
      <c r="H3838" s="338" t="str">
        <f>IF(ISNUMBER(E3838), IF(G3838&gt;'Bulk DivVar Analysis'!$J$62,"Pass","Fail"),"")</f>
        <v/>
      </c>
      <c r="I3838" s="338" t="str">
        <f t="shared" si="61"/>
        <v/>
      </c>
      <c r="J3838" s="339"/>
      <c r="K3838" s="339"/>
      <c r="L3838" s="339"/>
      <c r="M3838" s="339"/>
      <c r="N3838" s="339"/>
      <c r="O3838" s="339"/>
      <c r="P3838" s="339"/>
      <c r="Q3838" s="339"/>
    </row>
    <row r="3839" spans="1:17" ht="13.5" customHeight="1">
      <c r="A3839" s="481"/>
      <c r="B3839" s="481"/>
      <c r="C3839" s="481"/>
      <c r="D3839" s="481"/>
      <c r="E3839" s="481"/>
      <c r="F3839" s="339"/>
      <c r="G3839" s="340" t="str">
        <f>IF(ISNUMBER(E3839),E3839/'Bulk DivVar Analysis'!$I$60,"")</f>
        <v/>
      </c>
      <c r="H3839" s="338" t="str">
        <f>IF(ISNUMBER(E3839), IF(G3839&gt;'Bulk DivVar Analysis'!$J$62,"Pass","Fail"),"")</f>
        <v/>
      </c>
      <c r="I3839" s="338" t="str">
        <f t="shared" si="61"/>
        <v/>
      </c>
      <c r="J3839" s="339"/>
      <c r="K3839" s="339"/>
      <c r="L3839" s="339"/>
      <c r="M3839" s="339"/>
      <c r="N3839" s="339"/>
      <c r="O3839" s="339"/>
      <c r="P3839" s="339"/>
      <c r="Q3839" s="339"/>
    </row>
    <row r="3840" spans="1:17" ht="13.5" customHeight="1">
      <c r="A3840" s="481"/>
      <c r="B3840" s="481"/>
      <c r="C3840" s="481"/>
      <c r="D3840" s="481"/>
      <c r="E3840" s="481"/>
      <c r="F3840" s="339"/>
      <c r="G3840" s="340" t="str">
        <f>IF(ISNUMBER(E3840),E3840/'Bulk DivVar Analysis'!$I$60,"")</f>
        <v/>
      </c>
      <c r="H3840" s="338" t="str">
        <f>IF(ISNUMBER(E3840), IF(G3840&gt;'Bulk DivVar Analysis'!$J$62,"Pass","Fail"),"")</f>
        <v/>
      </c>
      <c r="I3840" s="338" t="str">
        <f t="shared" si="61"/>
        <v/>
      </c>
      <c r="J3840" s="339"/>
      <c r="K3840" s="339"/>
      <c r="L3840" s="339"/>
      <c r="M3840" s="339"/>
      <c r="N3840" s="339"/>
      <c r="O3840" s="339"/>
      <c r="P3840" s="339"/>
      <c r="Q3840" s="339"/>
    </row>
    <row r="3841" spans="1:17" ht="13.5" customHeight="1">
      <c r="A3841" s="481"/>
      <c r="B3841" s="481"/>
      <c r="C3841" s="481"/>
      <c r="D3841" s="481"/>
      <c r="E3841" s="481"/>
      <c r="F3841" s="339"/>
      <c r="G3841" s="340" t="str">
        <f>IF(ISNUMBER(E3841),E3841/'Bulk DivVar Analysis'!$I$60,"")</f>
        <v/>
      </c>
      <c r="H3841" s="338" t="str">
        <f>IF(ISNUMBER(E3841), IF(G3841&gt;'Bulk DivVar Analysis'!$J$62,"Pass","Fail"),"")</f>
        <v/>
      </c>
      <c r="I3841" s="338" t="str">
        <f t="shared" si="61"/>
        <v/>
      </c>
      <c r="J3841" s="339"/>
      <c r="K3841" s="339"/>
      <c r="L3841" s="339"/>
      <c r="M3841" s="339"/>
      <c r="N3841" s="339"/>
      <c r="O3841" s="339"/>
      <c r="P3841" s="339"/>
      <c r="Q3841" s="339"/>
    </row>
  </sheetData>
  <sheetProtection algorithmName="SHA-512" hashValue="551i3T6VYNQoZTSsJL85HG1nrppfCJsA88u+Gd5OTAHS5q7aN0+f0k62tW1NrEkK+tRbwp9g0uK4VPApkXqLuA==" saltValue="OjezASoRWMH/U1xtGz2CmA==" spinCount="100000" sheet="1" objects="1" scenarios="1"/>
  <conditionalFormatting sqref="H3:H3841">
    <cfRule type="containsText" dxfId="55" priority="1" operator="containsText" text="Pass">
      <formula>NOT(ISERROR(SEARCH(("Pass"),(H3))))</formula>
    </cfRule>
  </conditionalFormatting>
  <conditionalFormatting sqref="H3:H3841">
    <cfRule type="containsText" dxfId="54" priority="2" operator="containsText" text="Fail">
      <formula>NOT(ISERROR(SEARCH(("Fail"),(H3))))</formula>
    </cfRule>
  </conditionalFormatting>
  <conditionalFormatting sqref="H2">
    <cfRule type="containsText" dxfId="53" priority="3" operator="containsText" text="Pass">
      <formula>NOT(ISERROR(SEARCH(("Pass"),(H2))))</formula>
    </cfRule>
  </conditionalFormatting>
  <conditionalFormatting sqref="H2">
    <cfRule type="containsText" dxfId="52" priority="4" operator="containsText" text="Fail">
      <formula>NOT(ISERROR(SEARCH(("Fail"),(H2))))</formula>
    </cfRule>
  </conditionalFormatting>
  <conditionalFormatting sqref="M2:M41">
    <cfRule type="containsText" dxfId="51" priority="5" operator="containsText" text="No">
      <formula>NOT(ISERROR(SEARCH(("No"),(M2))))</formula>
    </cfRule>
  </conditionalFormatting>
  <conditionalFormatting sqref="M2:M41">
    <cfRule type="containsText" dxfId="50" priority="6" operator="containsText" text="Yes">
      <formula>NOT(ISERROR(SEARCH(("Yes"),(M2))))</formula>
    </cfRule>
  </conditionalFormatting>
  <conditionalFormatting sqref="L2:L41">
    <cfRule type="colorScale" priority="7">
      <colorScale>
        <cfvo type="min"/>
        <cfvo type="percentile" val="50"/>
        <cfvo type="max"/>
        <color rgb="FF63BE7B"/>
        <color rgb="FFFCFCFF"/>
        <color rgb="FFF8696B"/>
      </colorScale>
    </cfRule>
  </conditionalFormatting>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Q3841"/>
  <sheetViews>
    <sheetView workbookViewId="0">
      <selection activeCell="F2" sqref="F2"/>
    </sheetView>
  </sheetViews>
  <sheetFormatPr defaultColWidth="12.69921875" defaultRowHeight="15" customHeight="1"/>
  <cols>
    <col min="1" max="1" width="17.19921875" customWidth="1"/>
    <col min="2" max="3" width="10.69921875" customWidth="1"/>
    <col min="4" max="4" width="13.19921875" customWidth="1"/>
    <col min="5" max="6" width="10.69921875" customWidth="1"/>
    <col min="7" max="7" width="12.19921875" customWidth="1"/>
    <col min="8" max="8" width="10.69921875" customWidth="1"/>
    <col min="9" max="9" width="15.19921875" customWidth="1"/>
    <col min="10" max="11" width="10.69921875" customWidth="1"/>
    <col min="12" max="12" width="14.19921875" customWidth="1"/>
    <col min="13" max="13" width="13.19921875" customWidth="1"/>
    <col min="15" max="15" width="10.69921875" customWidth="1"/>
    <col min="16" max="16" width="12.19921875" customWidth="1"/>
    <col min="17" max="17" width="20.69921875" customWidth="1"/>
  </cols>
  <sheetData>
    <row r="1" spans="1:17" ht="13.5" customHeight="1">
      <c r="A1" s="338" t="s">
        <v>680</v>
      </c>
      <c r="B1" s="338" t="s">
        <v>681</v>
      </c>
      <c r="C1" s="338" t="s">
        <v>682</v>
      </c>
      <c r="D1" s="338" t="s">
        <v>683</v>
      </c>
      <c r="E1" s="338" t="s">
        <v>684</v>
      </c>
      <c r="F1" s="339"/>
      <c r="G1" s="338" t="s">
        <v>685</v>
      </c>
      <c r="H1" s="338" t="str">
        <f>"&gt; "&amp;('Bulk DivVar Analysis'!P15*100)&amp;"%"</f>
        <v>&gt; 10%</v>
      </c>
      <c r="I1" s="338" t="s">
        <v>686</v>
      </c>
      <c r="J1" s="339"/>
      <c r="K1" s="338" t="s">
        <v>687</v>
      </c>
      <c r="L1" s="338" t="s">
        <v>688</v>
      </c>
      <c r="M1" s="338" t="s">
        <v>689</v>
      </c>
      <c r="N1" s="338" t="s">
        <v>690</v>
      </c>
      <c r="O1" s="338" t="s">
        <v>691</v>
      </c>
      <c r="P1" s="338" t="s">
        <v>692</v>
      </c>
      <c r="Q1" s="338" t="s">
        <v>693</v>
      </c>
    </row>
    <row r="2" spans="1:17" ht="13.5" customHeight="1">
      <c r="A2" s="481"/>
      <c r="B2" s="481"/>
      <c r="C2" s="481"/>
      <c r="D2" s="481"/>
      <c r="E2" s="481"/>
      <c r="F2" s="339"/>
      <c r="G2" s="340" t="str">
        <f>IF(ISNUMBER(E2),E2/'Bulk DivVar Analysis'!$I$114,"")</f>
        <v/>
      </c>
      <c r="H2" s="338" t="str">
        <f>IF(ISNUMBER(E2), IF(G2&gt;'Bulk DivVar Analysis'!$J$116,"Pass","Fail"),"")</f>
        <v/>
      </c>
      <c r="I2" s="338" t="str">
        <f>_xlfn.TEXTJOIN("_",TRUE,B2,C2)</f>
        <v/>
      </c>
      <c r="J2" s="339"/>
      <c r="K2" s="338" t="s">
        <v>694</v>
      </c>
      <c r="L2" s="338" t="str">
        <f t="shared" ref="L2:L41" si="0">IF(ISNUMBER($E$2),COUNTIFS($H$2:$H$3841,"Fail",$B$2:$B$3841,$K2),"")</f>
        <v/>
      </c>
      <c r="M2" s="338" t="str">
        <f>IF(ISNUMBER($E$2),IF(L2&gt;='Bulk DivVar Analysis'!$P$16,"Yes","No"),"")</f>
        <v/>
      </c>
      <c r="N2" s="338" t="s">
        <v>695</v>
      </c>
      <c r="O2" s="338" t="s">
        <v>776</v>
      </c>
      <c r="P2" s="338" t="s">
        <v>717</v>
      </c>
      <c r="Q2" s="338" t="str">
        <f t="shared" ref="Q2:Q41" si="1">N2&amp;O2&amp;P2</f>
        <v>Mavi_Tru_Nxt_BD_2.1</v>
      </c>
    </row>
    <row r="3" spans="1:17" ht="13.5" customHeight="1">
      <c r="A3" s="481"/>
      <c r="B3" s="481"/>
      <c r="C3" s="481"/>
      <c r="D3" s="481"/>
      <c r="E3" s="481"/>
      <c r="F3" s="339"/>
      <c r="G3" s="340" t="str">
        <f>IF(ISNUMBER(E3),E3/'Bulk DivVar Analysis'!$I$114,"")</f>
        <v/>
      </c>
      <c r="H3" s="338" t="str">
        <f>IF(ISNUMBER(E3), IF(G3&gt;'Bulk DivVar Analysis'!$J$116,"Pass","Fail"),"")</f>
        <v/>
      </c>
      <c r="I3" s="338" t="str">
        <f t="shared" ref="I3:I66" si="2">_xlfn.TEXTJOIN("_",TRUE,B3,C3)</f>
        <v/>
      </c>
      <c r="J3" s="339"/>
      <c r="K3" s="338" t="s">
        <v>698</v>
      </c>
      <c r="L3" s="338" t="str">
        <f t="shared" si="0"/>
        <v/>
      </c>
      <c r="M3" s="338" t="str">
        <f>IF(ISNUMBER($E$2),IF(L3&gt;='Bulk DivVar Analysis'!$P$16,"Yes","No"),"")</f>
        <v/>
      </c>
      <c r="N3" s="338" t="s">
        <v>695</v>
      </c>
      <c r="O3" s="338" t="s">
        <v>776</v>
      </c>
      <c r="P3" s="338" t="s">
        <v>719</v>
      </c>
      <c r="Q3" s="338" t="str">
        <f t="shared" si="1"/>
        <v>Mavi_Tru_Nxt_BD_2.2</v>
      </c>
    </row>
    <row r="4" spans="1:17" ht="13.5" customHeight="1">
      <c r="A4" s="481"/>
      <c r="B4" s="481"/>
      <c r="C4" s="481"/>
      <c r="D4" s="481"/>
      <c r="E4" s="481"/>
      <c r="F4" s="339"/>
      <c r="G4" s="340" t="str">
        <f>IF(ISNUMBER(E4),E4/'Bulk DivVar Analysis'!$I$114,"")</f>
        <v/>
      </c>
      <c r="H4" s="338" t="str">
        <f>IF(ISNUMBER(E4), IF(G4&gt;'Bulk DivVar Analysis'!$J$116,"Pass","Fail"),"")</f>
        <v/>
      </c>
      <c r="I4" s="338" t="str">
        <f t="shared" si="2"/>
        <v/>
      </c>
      <c r="J4" s="339"/>
      <c r="K4" s="338" t="s">
        <v>700</v>
      </c>
      <c r="L4" s="338" t="str">
        <f t="shared" si="0"/>
        <v/>
      </c>
      <c r="M4" s="338" t="str">
        <f>IF(ISNUMBER($E$2),IF(L4&gt;='Bulk DivVar Analysis'!$P$16,"Yes","No"),"")</f>
        <v/>
      </c>
      <c r="N4" s="338" t="s">
        <v>695</v>
      </c>
      <c r="O4" s="338" t="s">
        <v>776</v>
      </c>
      <c r="P4" s="338" t="s">
        <v>721</v>
      </c>
      <c r="Q4" s="338" t="str">
        <f t="shared" si="1"/>
        <v>Mavi_Tru_Nxt_BD_2.3</v>
      </c>
    </row>
    <row r="5" spans="1:17" ht="13.5" customHeight="1">
      <c r="A5" s="481"/>
      <c r="B5" s="481"/>
      <c r="C5" s="481"/>
      <c r="D5" s="481"/>
      <c r="E5" s="481"/>
      <c r="F5" s="339"/>
      <c r="G5" s="340" t="str">
        <f>IF(ISNUMBER(E5),E5/'Bulk DivVar Analysis'!$I$114,"")</f>
        <v/>
      </c>
      <c r="H5" s="338" t="str">
        <f>IF(ISNUMBER(E5), IF(G5&gt;'Bulk DivVar Analysis'!$J$116,"Pass","Fail"),"")</f>
        <v/>
      </c>
      <c r="I5" s="338" t="str">
        <f t="shared" si="2"/>
        <v/>
      </c>
      <c r="J5" s="339"/>
      <c r="K5" s="338" t="s">
        <v>702</v>
      </c>
      <c r="L5" s="338" t="str">
        <f t="shared" si="0"/>
        <v/>
      </c>
      <c r="M5" s="338" t="str">
        <f>IF(ISNUMBER($E$2),IF(L5&gt;='Bulk DivVar Analysis'!$P$16,"Yes","No"),"")</f>
        <v/>
      </c>
      <c r="N5" s="338" t="s">
        <v>695</v>
      </c>
      <c r="O5" s="338" t="s">
        <v>776</v>
      </c>
      <c r="P5" s="338" t="s">
        <v>723</v>
      </c>
      <c r="Q5" s="338" t="str">
        <f t="shared" si="1"/>
        <v>Mavi_Tru_Nxt_BD_2.4</v>
      </c>
    </row>
    <row r="6" spans="1:17" ht="13.5" customHeight="1">
      <c r="A6" s="481"/>
      <c r="B6" s="481"/>
      <c r="C6" s="481"/>
      <c r="D6" s="481"/>
      <c r="E6" s="481"/>
      <c r="F6" s="339"/>
      <c r="G6" s="340" t="str">
        <f>IF(ISNUMBER(E6),E6/'Bulk DivVar Analysis'!$I$114,"")</f>
        <v/>
      </c>
      <c r="H6" s="338" t="str">
        <f>IF(ISNUMBER(E6), IF(G6&gt;'Bulk DivVar Analysis'!$J$116,"Pass","Fail"),"")</f>
        <v/>
      </c>
      <c r="I6" s="338" t="str">
        <f t="shared" si="2"/>
        <v/>
      </c>
      <c r="J6" s="339"/>
      <c r="K6" s="338" t="s">
        <v>704</v>
      </c>
      <c r="L6" s="338" t="str">
        <f t="shared" si="0"/>
        <v/>
      </c>
      <c r="M6" s="338" t="str">
        <f>IF(ISNUMBER($E$2),IF(L6&gt;='Bulk DivVar Analysis'!$P$16,"Yes","No"),"")</f>
        <v/>
      </c>
      <c r="N6" s="338" t="s">
        <v>695</v>
      </c>
      <c r="O6" s="338" t="s">
        <v>776</v>
      </c>
      <c r="P6" s="338" t="s">
        <v>725</v>
      </c>
      <c r="Q6" s="338" t="str">
        <f t="shared" si="1"/>
        <v>Mavi_Tru_Nxt_BD_2.5</v>
      </c>
    </row>
    <row r="7" spans="1:17" ht="13.5" customHeight="1">
      <c r="A7" s="481"/>
      <c r="B7" s="481"/>
      <c r="C7" s="481"/>
      <c r="D7" s="481"/>
      <c r="E7" s="481"/>
      <c r="F7" s="339"/>
      <c r="G7" s="340" t="str">
        <f>IF(ISNUMBER(E7),E7/'Bulk DivVar Analysis'!$I$114,"")</f>
        <v/>
      </c>
      <c r="H7" s="338" t="str">
        <f>IF(ISNUMBER(E7), IF(G7&gt;'Bulk DivVar Analysis'!$J$116,"Pass","Fail"),"")</f>
        <v/>
      </c>
      <c r="I7" s="338" t="str">
        <f t="shared" si="2"/>
        <v/>
      </c>
      <c r="J7" s="339"/>
      <c r="K7" s="338" t="s">
        <v>706</v>
      </c>
      <c r="L7" s="338" t="str">
        <f t="shared" si="0"/>
        <v/>
      </c>
      <c r="M7" s="338" t="str">
        <f>IF(ISNUMBER($E$2),IF(L7&gt;='Bulk DivVar Analysis'!$P$16,"Yes","No"),"")</f>
        <v/>
      </c>
      <c r="N7" s="338" t="s">
        <v>695</v>
      </c>
      <c r="O7" s="338" t="s">
        <v>776</v>
      </c>
      <c r="P7" s="338" t="s">
        <v>727</v>
      </c>
      <c r="Q7" s="338" t="str">
        <f t="shared" si="1"/>
        <v>Mavi_Tru_Nxt_BD_2.6</v>
      </c>
    </row>
    <row r="8" spans="1:17" ht="13.5" customHeight="1">
      <c r="A8" s="481"/>
      <c r="B8" s="481"/>
      <c r="C8" s="481"/>
      <c r="D8" s="481"/>
      <c r="E8" s="481"/>
      <c r="F8" s="339"/>
      <c r="G8" s="340" t="str">
        <f>IF(ISNUMBER(E8),E8/'Bulk DivVar Analysis'!$I$114,"")</f>
        <v/>
      </c>
      <c r="H8" s="338" t="str">
        <f>IF(ISNUMBER(E8), IF(G8&gt;'Bulk DivVar Analysis'!$J$116,"Pass","Fail"),"")</f>
        <v/>
      </c>
      <c r="I8" s="338" t="str">
        <f t="shared" si="2"/>
        <v/>
      </c>
      <c r="J8" s="339"/>
      <c r="K8" s="338" t="s">
        <v>708</v>
      </c>
      <c r="L8" s="338" t="str">
        <f t="shared" si="0"/>
        <v/>
      </c>
      <c r="M8" s="338" t="str">
        <f>IF(ISNUMBER($E$2),IF(L8&gt;='Bulk DivVar Analysis'!$P$16,"Yes","No"),"")</f>
        <v/>
      </c>
      <c r="N8" s="338" t="s">
        <v>695</v>
      </c>
      <c r="O8" s="338" t="s">
        <v>776</v>
      </c>
      <c r="P8" s="338" t="s">
        <v>729</v>
      </c>
      <c r="Q8" s="338" t="str">
        <f t="shared" si="1"/>
        <v>Mavi_Tru_Nxt_BD_2.7</v>
      </c>
    </row>
    <row r="9" spans="1:17" ht="13.5" customHeight="1">
      <c r="A9" s="481"/>
      <c r="B9" s="481"/>
      <c r="C9" s="481"/>
      <c r="D9" s="481"/>
      <c r="E9" s="481"/>
      <c r="F9" s="339"/>
      <c r="G9" s="340" t="str">
        <f>IF(ISNUMBER(E9),E9/'Bulk DivVar Analysis'!$I$114,"")</f>
        <v/>
      </c>
      <c r="H9" s="338" t="str">
        <f>IF(ISNUMBER(E9), IF(G9&gt;'Bulk DivVar Analysis'!$J$116,"Pass","Fail"),"")</f>
        <v/>
      </c>
      <c r="I9" s="338" t="str">
        <f t="shared" si="2"/>
        <v/>
      </c>
      <c r="J9" s="339"/>
      <c r="K9" s="338" t="s">
        <v>710</v>
      </c>
      <c r="L9" s="338" t="str">
        <f t="shared" si="0"/>
        <v/>
      </c>
      <c r="M9" s="338" t="str">
        <f>IF(ISNUMBER($E$2),IF(L9&gt;='Bulk DivVar Analysis'!$P$16,"Yes","No"),"")</f>
        <v/>
      </c>
      <c r="N9" s="338" t="s">
        <v>695</v>
      </c>
      <c r="O9" s="338" t="s">
        <v>776</v>
      </c>
      <c r="P9" s="338" t="s">
        <v>731</v>
      </c>
      <c r="Q9" s="338" t="str">
        <f t="shared" si="1"/>
        <v>Mavi_Tru_Nxt_BD_2.8</v>
      </c>
    </row>
    <row r="10" spans="1:17" ht="13.5" customHeight="1">
      <c r="A10" s="481"/>
      <c r="B10" s="481"/>
      <c r="C10" s="481"/>
      <c r="D10" s="481"/>
      <c r="E10" s="481"/>
      <c r="F10" s="339"/>
      <c r="G10" s="340" t="str">
        <f>IF(ISNUMBER(E10),E10/'Bulk DivVar Analysis'!$I$114,"")</f>
        <v/>
      </c>
      <c r="H10" s="338" t="str">
        <f>IF(ISNUMBER(E10), IF(G10&gt;'Bulk DivVar Analysis'!$J$116,"Pass","Fail"),"")</f>
        <v/>
      </c>
      <c r="I10" s="338" t="str">
        <f t="shared" si="2"/>
        <v/>
      </c>
      <c r="J10" s="339"/>
      <c r="K10" s="338" t="s">
        <v>712</v>
      </c>
      <c r="L10" s="338" t="str">
        <f t="shared" si="0"/>
        <v/>
      </c>
      <c r="M10" s="338" t="str">
        <f>IF(ISNUMBER($E$2),IF(L10&gt;='Bulk DivVar Analysis'!$P$16,"Yes","No"),"")</f>
        <v/>
      </c>
      <c r="N10" s="338" t="s">
        <v>695</v>
      </c>
      <c r="O10" s="338" t="s">
        <v>776</v>
      </c>
      <c r="P10" s="338" t="s">
        <v>733</v>
      </c>
      <c r="Q10" s="338" t="str">
        <f t="shared" si="1"/>
        <v>Mavi_Tru_Nxt_BD_2.9</v>
      </c>
    </row>
    <row r="11" spans="1:17" ht="13.5" customHeight="1">
      <c r="A11" s="481"/>
      <c r="B11" s="481"/>
      <c r="C11" s="481"/>
      <c r="D11" s="481"/>
      <c r="E11" s="481"/>
      <c r="F11" s="339"/>
      <c r="G11" s="340" t="str">
        <f>IF(ISNUMBER(E11),E11/'Bulk DivVar Analysis'!$I$114,"")</f>
        <v/>
      </c>
      <c r="H11" s="338" t="str">
        <f>IF(ISNUMBER(E11), IF(G11&gt;'Bulk DivVar Analysis'!$J$116,"Pass","Fail"),"")</f>
        <v/>
      </c>
      <c r="I11" s="338" t="str">
        <f t="shared" si="2"/>
        <v/>
      </c>
      <c r="J11" s="339"/>
      <c r="K11" s="338" t="s">
        <v>714</v>
      </c>
      <c r="L11" s="338" t="str">
        <f t="shared" si="0"/>
        <v/>
      </c>
      <c r="M11" s="338" t="str">
        <f>IF(ISNUMBER($E$2),IF(L11&gt;='Bulk DivVar Analysis'!$P$16,"Yes","No"),"")</f>
        <v/>
      </c>
      <c r="N11" s="338" t="s">
        <v>695</v>
      </c>
      <c r="O11" s="338" t="s">
        <v>776</v>
      </c>
      <c r="P11" s="338" t="s">
        <v>735</v>
      </c>
      <c r="Q11" s="338" t="str">
        <f t="shared" si="1"/>
        <v>Mavi_Tru_Nxt_BD_2.10</v>
      </c>
    </row>
    <row r="12" spans="1:17" ht="13.5" customHeight="1">
      <c r="A12" s="481"/>
      <c r="B12" s="481"/>
      <c r="C12" s="481"/>
      <c r="D12" s="481"/>
      <c r="E12" s="481"/>
      <c r="F12" s="339"/>
      <c r="G12" s="340" t="str">
        <f>IF(ISNUMBER(E12),E12/'Bulk DivVar Analysis'!$I$114,"")</f>
        <v/>
      </c>
      <c r="H12" s="338" t="str">
        <f>IF(ISNUMBER(E12), IF(G12&gt;'Bulk DivVar Analysis'!$J$116,"Pass","Fail"),"")</f>
        <v/>
      </c>
      <c r="I12" s="338" t="str">
        <f t="shared" si="2"/>
        <v/>
      </c>
      <c r="J12" s="339"/>
      <c r="K12" s="338" t="s">
        <v>716</v>
      </c>
      <c r="L12" s="338" t="str">
        <f t="shared" si="0"/>
        <v/>
      </c>
      <c r="M12" s="338" t="str">
        <f>IF(ISNUMBER($E$2),IF(L12&gt;='Bulk DivVar Analysis'!$P$16,"Yes","No"),"")</f>
        <v/>
      </c>
      <c r="N12" s="338" t="s">
        <v>695</v>
      </c>
      <c r="O12" s="338" t="s">
        <v>776</v>
      </c>
      <c r="P12" s="338" t="s">
        <v>697</v>
      </c>
      <c r="Q12" s="338" t="str">
        <f t="shared" si="1"/>
        <v>Mavi_Tru_Nxt_BD_1.1</v>
      </c>
    </row>
    <row r="13" spans="1:17" ht="13.5" customHeight="1">
      <c r="A13" s="481"/>
      <c r="B13" s="481"/>
      <c r="C13" s="481"/>
      <c r="D13" s="481"/>
      <c r="E13" s="481"/>
      <c r="F13" s="339"/>
      <c r="G13" s="340" t="str">
        <f>IF(ISNUMBER(E13),E13/'Bulk DivVar Analysis'!$I$114,"")</f>
        <v/>
      </c>
      <c r="H13" s="338" t="str">
        <f>IF(ISNUMBER(E13), IF(G13&gt;'Bulk DivVar Analysis'!$J$116,"Pass","Fail"),"")</f>
        <v/>
      </c>
      <c r="I13" s="338" t="str">
        <f t="shared" si="2"/>
        <v/>
      </c>
      <c r="J13" s="339"/>
      <c r="K13" s="338" t="s">
        <v>718</v>
      </c>
      <c r="L13" s="338" t="str">
        <f t="shared" si="0"/>
        <v/>
      </c>
      <c r="M13" s="338" t="str">
        <f>IF(ISNUMBER($E$2),IF(L13&gt;='Bulk DivVar Analysis'!$P$16,"Yes","No"),"")</f>
        <v/>
      </c>
      <c r="N13" s="338" t="s">
        <v>695</v>
      </c>
      <c r="O13" s="338" t="s">
        <v>776</v>
      </c>
      <c r="P13" s="338" t="s">
        <v>699</v>
      </c>
      <c r="Q13" s="338" t="str">
        <f t="shared" si="1"/>
        <v>Mavi_Tru_Nxt_BD_1.2</v>
      </c>
    </row>
    <row r="14" spans="1:17" ht="13.5" customHeight="1">
      <c r="A14" s="481"/>
      <c r="B14" s="481"/>
      <c r="C14" s="481"/>
      <c r="D14" s="481"/>
      <c r="E14" s="481"/>
      <c r="F14" s="339"/>
      <c r="G14" s="340" t="str">
        <f>IF(ISNUMBER(E14),E14/'Bulk DivVar Analysis'!$I$114,"")</f>
        <v/>
      </c>
      <c r="H14" s="338" t="str">
        <f>IF(ISNUMBER(E14), IF(G14&gt;'Bulk DivVar Analysis'!$J$116,"Pass","Fail"),"")</f>
        <v/>
      </c>
      <c r="I14" s="338" t="str">
        <f t="shared" si="2"/>
        <v/>
      </c>
      <c r="J14" s="339"/>
      <c r="K14" s="338" t="s">
        <v>720</v>
      </c>
      <c r="L14" s="338" t="str">
        <f t="shared" si="0"/>
        <v/>
      </c>
      <c r="M14" s="338" t="str">
        <f>IF(ISNUMBER($E$2),IF(L14&gt;='Bulk DivVar Analysis'!$P$16,"Yes","No"),"")</f>
        <v/>
      </c>
      <c r="N14" s="338" t="s">
        <v>695</v>
      </c>
      <c r="O14" s="338" t="s">
        <v>776</v>
      </c>
      <c r="P14" s="338" t="s">
        <v>701</v>
      </c>
      <c r="Q14" s="338" t="str">
        <f t="shared" si="1"/>
        <v>Mavi_Tru_Nxt_BD_1.3</v>
      </c>
    </row>
    <row r="15" spans="1:17" ht="13.5" customHeight="1">
      <c r="A15" s="481"/>
      <c r="B15" s="481"/>
      <c r="C15" s="481"/>
      <c r="D15" s="481"/>
      <c r="E15" s="481"/>
      <c r="F15" s="339"/>
      <c r="G15" s="340" t="str">
        <f>IF(ISNUMBER(E15),E15/'Bulk DivVar Analysis'!$I$114,"")</f>
        <v/>
      </c>
      <c r="H15" s="338" t="str">
        <f>IF(ISNUMBER(E15), IF(G15&gt;'Bulk DivVar Analysis'!$J$116,"Pass","Fail"),"")</f>
        <v/>
      </c>
      <c r="I15" s="338" t="str">
        <f t="shared" si="2"/>
        <v/>
      </c>
      <c r="J15" s="339"/>
      <c r="K15" s="338" t="s">
        <v>722</v>
      </c>
      <c r="L15" s="338" t="str">
        <f t="shared" si="0"/>
        <v/>
      </c>
      <c r="M15" s="338" t="str">
        <f>IF(ISNUMBER($E$2),IF(L15&gt;='Bulk DivVar Analysis'!$P$16,"Yes","No"),"")</f>
        <v/>
      </c>
      <c r="N15" s="338" t="s">
        <v>695</v>
      </c>
      <c r="O15" s="338" t="s">
        <v>776</v>
      </c>
      <c r="P15" s="338" t="s">
        <v>703</v>
      </c>
      <c r="Q15" s="338" t="str">
        <f t="shared" si="1"/>
        <v>Mavi_Tru_Nxt_BD_1.4</v>
      </c>
    </row>
    <row r="16" spans="1:17" ht="13.5" customHeight="1">
      <c r="A16" s="481"/>
      <c r="B16" s="481"/>
      <c r="C16" s="481"/>
      <c r="D16" s="481"/>
      <c r="E16" s="481"/>
      <c r="F16" s="339"/>
      <c r="G16" s="340" t="str">
        <f>IF(ISNUMBER(E16),E16/'Bulk DivVar Analysis'!$I$114,"")</f>
        <v/>
      </c>
      <c r="H16" s="338" t="str">
        <f>IF(ISNUMBER(E16), IF(G16&gt;'Bulk DivVar Analysis'!$J$116,"Pass","Fail"),"")</f>
        <v/>
      </c>
      <c r="I16" s="338" t="str">
        <f t="shared" si="2"/>
        <v/>
      </c>
      <c r="J16" s="339"/>
      <c r="K16" s="338" t="s">
        <v>724</v>
      </c>
      <c r="L16" s="338" t="str">
        <f t="shared" si="0"/>
        <v/>
      </c>
      <c r="M16" s="338" t="str">
        <f>IF(ISNUMBER($E$2),IF(L16&gt;='Bulk DivVar Analysis'!$P$16,"Yes","No"),"")</f>
        <v/>
      </c>
      <c r="N16" s="338" t="s">
        <v>695</v>
      </c>
      <c r="O16" s="338" t="s">
        <v>776</v>
      </c>
      <c r="P16" s="338" t="s">
        <v>705</v>
      </c>
      <c r="Q16" s="338" t="str">
        <f t="shared" si="1"/>
        <v>Mavi_Tru_Nxt_BD_1.5</v>
      </c>
    </row>
    <row r="17" spans="1:17" ht="13.5" customHeight="1">
      <c r="A17" s="481"/>
      <c r="B17" s="481"/>
      <c r="C17" s="481"/>
      <c r="D17" s="481"/>
      <c r="E17" s="481"/>
      <c r="F17" s="339"/>
      <c r="G17" s="340" t="str">
        <f>IF(ISNUMBER(E17),E17/'Bulk DivVar Analysis'!$I$114,"")</f>
        <v/>
      </c>
      <c r="H17" s="338" t="str">
        <f>IF(ISNUMBER(E17), IF(G17&gt;'Bulk DivVar Analysis'!$J$116,"Pass","Fail"),"")</f>
        <v/>
      </c>
      <c r="I17" s="338" t="str">
        <f t="shared" si="2"/>
        <v/>
      </c>
      <c r="J17" s="339"/>
      <c r="K17" s="338" t="s">
        <v>726</v>
      </c>
      <c r="L17" s="338" t="str">
        <f t="shared" si="0"/>
        <v/>
      </c>
      <c r="M17" s="338" t="str">
        <f>IF(ISNUMBER($E$2),IF(L17&gt;='Bulk DivVar Analysis'!$P$16,"Yes","No"),"")</f>
        <v/>
      </c>
      <c r="N17" s="338" t="s">
        <v>695</v>
      </c>
      <c r="O17" s="338" t="s">
        <v>776</v>
      </c>
      <c r="P17" s="338" t="s">
        <v>707</v>
      </c>
      <c r="Q17" s="338" t="str">
        <f t="shared" si="1"/>
        <v>Mavi_Tru_Nxt_BD_1.6</v>
      </c>
    </row>
    <row r="18" spans="1:17" ht="13.5" customHeight="1">
      <c r="A18" s="481"/>
      <c r="B18" s="481"/>
      <c r="C18" s="481"/>
      <c r="D18" s="481"/>
      <c r="E18" s="481"/>
      <c r="F18" s="339"/>
      <c r="G18" s="340" t="str">
        <f>IF(ISNUMBER(E18),E18/'Bulk DivVar Analysis'!$I$114,"")</f>
        <v/>
      </c>
      <c r="H18" s="338" t="str">
        <f>IF(ISNUMBER(E18), IF(G18&gt;'Bulk DivVar Analysis'!$J$116,"Pass","Fail"),"")</f>
        <v/>
      </c>
      <c r="I18" s="338" t="str">
        <f t="shared" si="2"/>
        <v/>
      </c>
      <c r="J18" s="339"/>
      <c r="K18" s="338" t="s">
        <v>728</v>
      </c>
      <c r="L18" s="338" t="str">
        <f t="shared" si="0"/>
        <v/>
      </c>
      <c r="M18" s="338" t="str">
        <f>IF(ISNUMBER($E$2),IF(L18&gt;='Bulk DivVar Analysis'!$P$16,"Yes","No"),"")</f>
        <v/>
      </c>
      <c r="N18" s="338" t="s">
        <v>695</v>
      </c>
      <c r="O18" s="338" t="s">
        <v>776</v>
      </c>
      <c r="P18" s="338" t="s">
        <v>709</v>
      </c>
      <c r="Q18" s="338" t="str">
        <f t="shared" si="1"/>
        <v>Mavi_Tru_Nxt_BD_1.7</v>
      </c>
    </row>
    <row r="19" spans="1:17" ht="13.5" customHeight="1">
      <c r="A19" s="481"/>
      <c r="B19" s="481"/>
      <c r="C19" s="481"/>
      <c r="D19" s="481"/>
      <c r="E19" s="481"/>
      <c r="F19" s="339"/>
      <c r="G19" s="340" t="str">
        <f>IF(ISNUMBER(E19),E19/'Bulk DivVar Analysis'!$I$114,"")</f>
        <v/>
      </c>
      <c r="H19" s="338" t="str">
        <f>IF(ISNUMBER(E19), IF(G19&gt;'Bulk DivVar Analysis'!$J$116,"Pass","Fail"),"")</f>
        <v/>
      </c>
      <c r="I19" s="338" t="str">
        <f t="shared" si="2"/>
        <v/>
      </c>
      <c r="J19" s="339"/>
      <c r="K19" s="338" t="s">
        <v>730</v>
      </c>
      <c r="L19" s="338" t="str">
        <f t="shared" si="0"/>
        <v/>
      </c>
      <c r="M19" s="338" t="str">
        <f>IF(ISNUMBER($E$2),IF(L19&gt;='Bulk DivVar Analysis'!$P$16,"Yes","No"),"")</f>
        <v/>
      </c>
      <c r="N19" s="338" t="s">
        <v>695</v>
      </c>
      <c r="O19" s="338" t="s">
        <v>776</v>
      </c>
      <c r="P19" s="338" t="s">
        <v>711</v>
      </c>
      <c r="Q19" s="338" t="str">
        <f t="shared" si="1"/>
        <v>Mavi_Tru_Nxt_BD_1.8</v>
      </c>
    </row>
    <row r="20" spans="1:17" ht="13.5" customHeight="1">
      <c r="A20" s="481"/>
      <c r="B20" s="481"/>
      <c r="C20" s="481"/>
      <c r="D20" s="481"/>
      <c r="E20" s="481"/>
      <c r="F20" s="339"/>
      <c r="G20" s="340" t="str">
        <f>IF(ISNUMBER(E20),E20/'Bulk DivVar Analysis'!$I$114,"")</f>
        <v/>
      </c>
      <c r="H20" s="338" t="str">
        <f>IF(ISNUMBER(E20), IF(G20&gt;'Bulk DivVar Analysis'!$J$116,"Pass","Fail"),"")</f>
        <v/>
      </c>
      <c r="I20" s="338" t="str">
        <f t="shared" si="2"/>
        <v/>
      </c>
      <c r="J20" s="339"/>
      <c r="K20" s="338" t="s">
        <v>732</v>
      </c>
      <c r="L20" s="338" t="str">
        <f t="shared" si="0"/>
        <v/>
      </c>
      <c r="M20" s="338" t="str">
        <f>IF(ISNUMBER($E$2),IF(L20&gt;='Bulk DivVar Analysis'!$P$16,"Yes","No"),"")</f>
        <v/>
      </c>
      <c r="N20" s="338" t="s">
        <v>695</v>
      </c>
      <c r="O20" s="338" t="s">
        <v>776</v>
      </c>
      <c r="P20" s="338" t="s">
        <v>713</v>
      </c>
      <c r="Q20" s="338" t="str">
        <f t="shared" si="1"/>
        <v>Mavi_Tru_Nxt_BD_1.9</v>
      </c>
    </row>
    <row r="21" spans="1:17" ht="13.5" customHeight="1">
      <c r="A21" s="481"/>
      <c r="B21" s="481"/>
      <c r="C21" s="481"/>
      <c r="D21" s="481"/>
      <c r="E21" s="481"/>
      <c r="F21" s="339"/>
      <c r="G21" s="340" t="str">
        <f>IF(ISNUMBER(E21),E21/'Bulk DivVar Analysis'!$I$114,"")</f>
        <v/>
      </c>
      <c r="H21" s="338" t="str">
        <f>IF(ISNUMBER(E21), IF(G21&gt;'Bulk DivVar Analysis'!$J$116,"Pass","Fail"),"")</f>
        <v/>
      </c>
      <c r="I21" s="338" t="str">
        <f t="shared" si="2"/>
        <v/>
      </c>
      <c r="J21" s="339"/>
      <c r="K21" s="338" t="s">
        <v>734</v>
      </c>
      <c r="L21" s="338" t="str">
        <f t="shared" si="0"/>
        <v/>
      </c>
      <c r="M21" s="338" t="str">
        <f>IF(ISNUMBER($E$2),IF(L21&gt;='Bulk DivVar Analysis'!$P$16,"Yes","No"),"")</f>
        <v/>
      </c>
      <c r="N21" s="338" t="s">
        <v>695</v>
      </c>
      <c r="O21" s="338" t="s">
        <v>776</v>
      </c>
      <c r="P21" s="338" t="s">
        <v>715</v>
      </c>
      <c r="Q21" s="338" t="str">
        <f t="shared" si="1"/>
        <v>Mavi_Tru_Nxt_BD_1.10</v>
      </c>
    </row>
    <row r="22" spans="1:17" ht="13.5" customHeight="1">
      <c r="A22" s="481"/>
      <c r="B22" s="481"/>
      <c r="C22" s="481"/>
      <c r="D22" s="481"/>
      <c r="E22" s="481"/>
      <c r="F22" s="339"/>
      <c r="G22" s="340" t="str">
        <f>IF(ISNUMBER(E22),E22/'Bulk DivVar Analysis'!$I$114,"")</f>
        <v/>
      </c>
      <c r="H22" s="338" t="str">
        <f>IF(ISNUMBER(E22), IF(G22&gt;'Bulk DivVar Analysis'!$J$116,"Pass","Fail"),"")</f>
        <v/>
      </c>
      <c r="I22" s="338" t="str">
        <f t="shared" si="2"/>
        <v/>
      </c>
      <c r="J22" s="339"/>
      <c r="K22" s="338" t="s">
        <v>736</v>
      </c>
      <c r="L22" s="338" t="str">
        <f t="shared" si="0"/>
        <v/>
      </c>
      <c r="M22" s="338" t="str">
        <f>IF(ISNUMBER($E$2),IF(L22&gt;='Bulk DivVar Analysis'!$P$16,"Yes","No"),"")</f>
        <v/>
      </c>
      <c r="N22" s="338" t="s">
        <v>695</v>
      </c>
      <c r="O22" s="338" t="s">
        <v>776</v>
      </c>
      <c r="P22" s="338" t="s">
        <v>757</v>
      </c>
      <c r="Q22" s="338" t="str">
        <f t="shared" si="1"/>
        <v>Mavi_Tru_Nxt_BD_4.1</v>
      </c>
    </row>
    <row r="23" spans="1:17" ht="13.5" customHeight="1">
      <c r="A23" s="481"/>
      <c r="B23" s="481"/>
      <c r="C23" s="481"/>
      <c r="D23" s="481"/>
      <c r="E23" s="481"/>
      <c r="F23" s="339"/>
      <c r="G23" s="340" t="str">
        <f>IF(ISNUMBER(E23),E23/'Bulk DivVar Analysis'!$I$114,"")</f>
        <v/>
      </c>
      <c r="H23" s="338" t="str">
        <f>IF(ISNUMBER(E23), IF(G23&gt;'Bulk DivVar Analysis'!$J$116,"Pass","Fail"),"")</f>
        <v/>
      </c>
      <c r="I23" s="338" t="str">
        <f t="shared" si="2"/>
        <v/>
      </c>
      <c r="J23" s="339"/>
      <c r="K23" s="338" t="s">
        <v>738</v>
      </c>
      <c r="L23" s="338" t="str">
        <f t="shared" si="0"/>
        <v/>
      </c>
      <c r="M23" s="338" t="str">
        <f>IF(ISNUMBER($E$2),IF(L23&gt;='Bulk DivVar Analysis'!$P$16,"Yes","No"),"")</f>
        <v/>
      </c>
      <c r="N23" s="338" t="s">
        <v>695</v>
      </c>
      <c r="O23" s="338" t="s">
        <v>776</v>
      </c>
      <c r="P23" s="338" t="s">
        <v>759</v>
      </c>
      <c r="Q23" s="338" t="str">
        <f t="shared" si="1"/>
        <v>Mavi_Tru_Nxt_BD_4.2</v>
      </c>
    </row>
    <row r="24" spans="1:17" ht="13.5" customHeight="1">
      <c r="A24" s="481"/>
      <c r="B24" s="481"/>
      <c r="C24" s="481"/>
      <c r="D24" s="481"/>
      <c r="E24" s="481"/>
      <c r="F24" s="339"/>
      <c r="G24" s="340" t="str">
        <f>IF(ISNUMBER(E24),E24/'Bulk DivVar Analysis'!$I$114,"")</f>
        <v/>
      </c>
      <c r="H24" s="338" t="str">
        <f>IF(ISNUMBER(E24), IF(G24&gt;'Bulk DivVar Analysis'!$J$116,"Pass","Fail"),"")</f>
        <v/>
      </c>
      <c r="I24" s="338" t="str">
        <f t="shared" si="2"/>
        <v/>
      </c>
      <c r="J24" s="339"/>
      <c r="K24" s="338" t="s">
        <v>740</v>
      </c>
      <c r="L24" s="338" t="str">
        <f t="shared" si="0"/>
        <v/>
      </c>
      <c r="M24" s="338" t="str">
        <f>IF(ISNUMBER($E$2),IF(L24&gt;='Bulk DivVar Analysis'!$P$16,"Yes","No"),"")</f>
        <v/>
      </c>
      <c r="N24" s="338" t="s">
        <v>695</v>
      </c>
      <c r="O24" s="338" t="s">
        <v>776</v>
      </c>
      <c r="P24" s="338" t="s">
        <v>761</v>
      </c>
      <c r="Q24" s="338" t="str">
        <f t="shared" si="1"/>
        <v>Mavi_Tru_Nxt_BD_4.3</v>
      </c>
    </row>
    <row r="25" spans="1:17" ht="13.5" customHeight="1">
      <c r="A25" s="481"/>
      <c r="B25" s="481"/>
      <c r="C25" s="481"/>
      <c r="D25" s="481"/>
      <c r="E25" s="481"/>
      <c r="F25" s="339"/>
      <c r="G25" s="340" t="str">
        <f>IF(ISNUMBER(E25),E25/'Bulk DivVar Analysis'!$I$114,"")</f>
        <v/>
      </c>
      <c r="H25" s="338" t="str">
        <f>IF(ISNUMBER(E25), IF(G25&gt;'Bulk DivVar Analysis'!$J$116,"Pass","Fail"),"")</f>
        <v/>
      </c>
      <c r="I25" s="338" t="str">
        <f t="shared" si="2"/>
        <v/>
      </c>
      <c r="J25" s="339"/>
      <c r="K25" s="338" t="s">
        <v>742</v>
      </c>
      <c r="L25" s="338" t="str">
        <f t="shared" si="0"/>
        <v/>
      </c>
      <c r="M25" s="338" t="str">
        <f>IF(ISNUMBER($E$2),IF(L25&gt;='Bulk DivVar Analysis'!$P$16,"Yes","No"),"")</f>
        <v/>
      </c>
      <c r="N25" s="338" t="s">
        <v>695</v>
      </c>
      <c r="O25" s="338" t="s">
        <v>776</v>
      </c>
      <c r="P25" s="338" t="s">
        <v>763</v>
      </c>
      <c r="Q25" s="338" t="str">
        <f t="shared" si="1"/>
        <v>Mavi_Tru_Nxt_BD_4.4</v>
      </c>
    </row>
    <row r="26" spans="1:17" ht="13.5" customHeight="1">
      <c r="A26" s="481"/>
      <c r="B26" s="481"/>
      <c r="C26" s="481"/>
      <c r="D26" s="481"/>
      <c r="E26" s="481"/>
      <c r="F26" s="339"/>
      <c r="G26" s="340" t="str">
        <f>IF(ISNUMBER(E26),E26/'Bulk DivVar Analysis'!$I$114,"")</f>
        <v/>
      </c>
      <c r="H26" s="338" t="str">
        <f>IF(ISNUMBER(E26), IF(G26&gt;'Bulk DivVar Analysis'!$J$116,"Pass","Fail"),"")</f>
        <v/>
      </c>
      <c r="I26" s="338" t="str">
        <f t="shared" si="2"/>
        <v/>
      </c>
      <c r="J26" s="339"/>
      <c r="K26" s="338" t="s">
        <v>744</v>
      </c>
      <c r="L26" s="338" t="str">
        <f t="shared" si="0"/>
        <v/>
      </c>
      <c r="M26" s="338" t="str">
        <f>IF(ISNUMBER($E$2),IF(L26&gt;='Bulk DivVar Analysis'!$P$16,"Yes","No"),"")</f>
        <v/>
      </c>
      <c r="N26" s="338" t="s">
        <v>695</v>
      </c>
      <c r="O26" s="338" t="s">
        <v>776</v>
      </c>
      <c r="P26" s="338" t="s">
        <v>765</v>
      </c>
      <c r="Q26" s="338" t="str">
        <f t="shared" si="1"/>
        <v>Mavi_Tru_Nxt_BD_4.5</v>
      </c>
    </row>
    <row r="27" spans="1:17" ht="13.5" customHeight="1">
      <c r="A27" s="481"/>
      <c r="B27" s="481"/>
      <c r="C27" s="481"/>
      <c r="D27" s="481"/>
      <c r="E27" s="481"/>
      <c r="F27" s="339"/>
      <c r="G27" s="340" t="str">
        <f>IF(ISNUMBER(E27),E27/'Bulk DivVar Analysis'!$I$114,"")</f>
        <v/>
      </c>
      <c r="H27" s="338" t="str">
        <f>IF(ISNUMBER(E27), IF(G27&gt;'Bulk DivVar Analysis'!$J$116,"Pass","Fail"),"")</f>
        <v/>
      </c>
      <c r="I27" s="338" t="str">
        <f t="shared" si="2"/>
        <v/>
      </c>
      <c r="J27" s="339"/>
      <c r="K27" s="338" t="s">
        <v>746</v>
      </c>
      <c r="L27" s="338" t="str">
        <f t="shared" si="0"/>
        <v/>
      </c>
      <c r="M27" s="338" t="str">
        <f>IF(ISNUMBER($E$2),IF(L27&gt;='Bulk DivVar Analysis'!$P$16,"Yes","No"),"")</f>
        <v/>
      </c>
      <c r="N27" s="338" t="s">
        <v>695</v>
      </c>
      <c r="O27" s="338" t="s">
        <v>776</v>
      </c>
      <c r="P27" s="338" t="s">
        <v>767</v>
      </c>
      <c r="Q27" s="338" t="str">
        <f t="shared" si="1"/>
        <v>Mavi_Tru_Nxt_BD_4.6</v>
      </c>
    </row>
    <row r="28" spans="1:17" ht="13.5" customHeight="1">
      <c r="A28" s="481"/>
      <c r="B28" s="481"/>
      <c r="C28" s="481"/>
      <c r="D28" s="481"/>
      <c r="E28" s="481"/>
      <c r="F28" s="339"/>
      <c r="G28" s="340" t="str">
        <f>IF(ISNUMBER(E28),E28/'Bulk DivVar Analysis'!$I$114,"")</f>
        <v/>
      </c>
      <c r="H28" s="338" t="str">
        <f>IF(ISNUMBER(E28), IF(G28&gt;'Bulk DivVar Analysis'!$J$116,"Pass","Fail"),"")</f>
        <v/>
      </c>
      <c r="I28" s="338" t="str">
        <f t="shared" si="2"/>
        <v/>
      </c>
      <c r="J28" s="339"/>
      <c r="K28" s="338" t="s">
        <v>748</v>
      </c>
      <c r="L28" s="338" t="str">
        <f t="shared" si="0"/>
        <v/>
      </c>
      <c r="M28" s="338" t="str">
        <f>IF(ISNUMBER($E$2),IF(L28&gt;='Bulk DivVar Analysis'!$P$16,"Yes","No"),"")</f>
        <v/>
      </c>
      <c r="N28" s="338" t="s">
        <v>695</v>
      </c>
      <c r="O28" s="338" t="s">
        <v>776</v>
      </c>
      <c r="P28" s="338" t="s">
        <v>769</v>
      </c>
      <c r="Q28" s="338" t="str">
        <f t="shared" si="1"/>
        <v>Mavi_Tru_Nxt_BD_4.7</v>
      </c>
    </row>
    <row r="29" spans="1:17" ht="13.5" customHeight="1">
      <c r="A29" s="481"/>
      <c r="B29" s="481"/>
      <c r="C29" s="481"/>
      <c r="D29" s="481"/>
      <c r="E29" s="481"/>
      <c r="F29" s="339"/>
      <c r="G29" s="340" t="str">
        <f>IF(ISNUMBER(E29),E29/'Bulk DivVar Analysis'!$I$114,"")</f>
        <v/>
      </c>
      <c r="H29" s="338" t="str">
        <f>IF(ISNUMBER(E29), IF(G29&gt;'Bulk DivVar Analysis'!$J$116,"Pass","Fail"),"")</f>
        <v/>
      </c>
      <c r="I29" s="338" t="str">
        <f t="shared" si="2"/>
        <v/>
      </c>
      <c r="J29" s="339"/>
      <c r="K29" s="338" t="s">
        <v>750</v>
      </c>
      <c r="L29" s="338" t="str">
        <f t="shared" si="0"/>
        <v/>
      </c>
      <c r="M29" s="338" t="str">
        <f>IF(ISNUMBER($E$2),IF(L29&gt;='Bulk DivVar Analysis'!$P$16,"Yes","No"),"")</f>
        <v/>
      </c>
      <c r="N29" s="338" t="s">
        <v>695</v>
      </c>
      <c r="O29" s="338" t="s">
        <v>776</v>
      </c>
      <c r="P29" s="338" t="s">
        <v>771</v>
      </c>
      <c r="Q29" s="338" t="str">
        <f t="shared" si="1"/>
        <v>Mavi_Tru_Nxt_BD_4.8</v>
      </c>
    </row>
    <row r="30" spans="1:17" ht="13.5" customHeight="1">
      <c r="A30" s="481"/>
      <c r="B30" s="481"/>
      <c r="C30" s="481"/>
      <c r="D30" s="481"/>
      <c r="E30" s="481"/>
      <c r="F30" s="339"/>
      <c r="G30" s="340" t="str">
        <f>IF(ISNUMBER(E30),E30/'Bulk DivVar Analysis'!$I$114,"")</f>
        <v/>
      </c>
      <c r="H30" s="338" t="str">
        <f>IF(ISNUMBER(E30), IF(G30&gt;'Bulk DivVar Analysis'!$J$116,"Pass","Fail"),"")</f>
        <v/>
      </c>
      <c r="I30" s="338" t="str">
        <f t="shared" si="2"/>
        <v/>
      </c>
      <c r="J30" s="339"/>
      <c r="K30" s="338" t="s">
        <v>752</v>
      </c>
      <c r="L30" s="338" t="str">
        <f t="shared" si="0"/>
        <v/>
      </c>
      <c r="M30" s="338" t="str">
        <f>IF(ISNUMBER($E$2),IF(L30&gt;='Bulk DivVar Analysis'!$P$16,"Yes","No"),"")</f>
        <v/>
      </c>
      <c r="N30" s="338" t="s">
        <v>695</v>
      </c>
      <c r="O30" s="338" t="s">
        <v>776</v>
      </c>
      <c r="P30" s="338" t="s">
        <v>773</v>
      </c>
      <c r="Q30" s="338" t="str">
        <f t="shared" si="1"/>
        <v>Mavi_Tru_Nxt_BD_4.9</v>
      </c>
    </row>
    <row r="31" spans="1:17" ht="13.5" customHeight="1">
      <c r="A31" s="481"/>
      <c r="B31" s="481"/>
      <c r="C31" s="481"/>
      <c r="D31" s="481"/>
      <c r="E31" s="481"/>
      <c r="F31" s="339"/>
      <c r="G31" s="340" t="str">
        <f>IF(ISNUMBER(E31),E31/'Bulk DivVar Analysis'!$I$114,"")</f>
        <v/>
      </c>
      <c r="H31" s="338" t="str">
        <f>IF(ISNUMBER(E31), IF(G31&gt;'Bulk DivVar Analysis'!$J$116,"Pass","Fail"),"")</f>
        <v/>
      </c>
      <c r="I31" s="338" t="str">
        <f t="shared" si="2"/>
        <v/>
      </c>
      <c r="J31" s="339"/>
      <c r="K31" s="338" t="s">
        <v>754</v>
      </c>
      <c r="L31" s="338" t="str">
        <f t="shared" si="0"/>
        <v/>
      </c>
      <c r="M31" s="338" t="str">
        <f>IF(ISNUMBER($E$2),IF(L31&gt;='Bulk DivVar Analysis'!$P$16,"Yes","No"),"")</f>
        <v/>
      </c>
      <c r="N31" s="338" t="s">
        <v>695</v>
      </c>
      <c r="O31" s="338" t="s">
        <v>776</v>
      </c>
      <c r="P31" s="338" t="s">
        <v>775</v>
      </c>
      <c r="Q31" s="338" t="str">
        <f t="shared" si="1"/>
        <v>Mavi_Tru_Nxt_BD_4.10</v>
      </c>
    </row>
    <row r="32" spans="1:17" ht="13.5" customHeight="1">
      <c r="A32" s="481"/>
      <c r="B32" s="481"/>
      <c r="C32" s="481"/>
      <c r="D32" s="481"/>
      <c r="E32" s="481"/>
      <c r="F32" s="339"/>
      <c r="G32" s="340" t="str">
        <f>IF(ISNUMBER(E32),E32/'Bulk DivVar Analysis'!$I$114,"")</f>
        <v/>
      </c>
      <c r="H32" s="338" t="str">
        <f>IF(ISNUMBER(E32), IF(G32&gt;'Bulk DivVar Analysis'!$J$116,"Pass","Fail"),"")</f>
        <v/>
      </c>
      <c r="I32" s="338" t="str">
        <f t="shared" si="2"/>
        <v/>
      </c>
      <c r="J32" s="339"/>
      <c r="K32" s="338" t="s">
        <v>756</v>
      </c>
      <c r="L32" s="338" t="str">
        <f t="shared" si="0"/>
        <v/>
      </c>
      <c r="M32" s="338" t="str">
        <f>IF(ISNUMBER($E$2),IF(L32&gt;='Bulk DivVar Analysis'!$P$16,"Yes","No"),"")</f>
        <v/>
      </c>
      <c r="N32" s="338" t="s">
        <v>695</v>
      </c>
      <c r="O32" s="338" t="s">
        <v>776</v>
      </c>
      <c r="P32" s="338" t="s">
        <v>737</v>
      </c>
      <c r="Q32" s="338" t="str">
        <f t="shared" si="1"/>
        <v>Mavi_Tru_Nxt_BD_3.1</v>
      </c>
    </row>
    <row r="33" spans="1:17" ht="13.5" customHeight="1">
      <c r="A33" s="481"/>
      <c r="B33" s="481"/>
      <c r="C33" s="481"/>
      <c r="D33" s="481"/>
      <c r="E33" s="481"/>
      <c r="F33" s="339"/>
      <c r="G33" s="340" t="str">
        <f>IF(ISNUMBER(E33),E33/'Bulk DivVar Analysis'!$I$114,"")</f>
        <v/>
      </c>
      <c r="H33" s="338" t="str">
        <f>IF(ISNUMBER(E33), IF(G33&gt;'Bulk DivVar Analysis'!$J$116,"Pass","Fail"),"")</f>
        <v/>
      </c>
      <c r="I33" s="338" t="str">
        <f t="shared" si="2"/>
        <v/>
      </c>
      <c r="J33" s="339"/>
      <c r="K33" s="338" t="s">
        <v>758</v>
      </c>
      <c r="L33" s="338" t="str">
        <f t="shared" si="0"/>
        <v/>
      </c>
      <c r="M33" s="338" t="str">
        <f>IF(ISNUMBER($E$2),IF(L33&gt;='Bulk DivVar Analysis'!$P$16,"Yes","No"),"")</f>
        <v/>
      </c>
      <c r="N33" s="338" t="s">
        <v>695</v>
      </c>
      <c r="O33" s="338" t="s">
        <v>776</v>
      </c>
      <c r="P33" s="338" t="s">
        <v>739</v>
      </c>
      <c r="Q33" s="338" t="str">
        <f t="shared" si="1"/>
        <v>Mavi_Tru_Nxt_BD_3.2</v>
      </c>
    </row>
    <row r="34" spans="1:17" ht="13.5" customHeight="1">
      <c r="A34" s="481"/>
      <c r="B34" s="481"/>
      <c r="C34" s="481"/>
      <c r="D34" s="481"/>
      <c r="E34" s="481"/>
      <c r="F34" s="339"/>
      <c r="G34" s="340" t="str">
        <f>IF(ISNUMBER(E34),E34/'Bulk DivVar Analysis'!$I$114,"")</f>
        <v/>
      </c>
      <c r="H34" s="338" t="str">
        <f>IF(ISNUMBER(E34), IF(G34&gt;'Bulk DivVar Analysis'!$J$116,"Pass","Fail"),"")</f>
        <v/>
      </c>
      <c r="I34" s="338" t="str">
        <f t="shared" si="2"/>
        <v/>
      </c>
      <c r="J34" s="339"/>
      <c r="K34" s="338" t="s">
        <v>760</v>
      </c>
      <c r="L34" s="338" t="str">
        <f t="shared" si="0"/>
        <v/>
      </c>
      <c r="M34" s="338" t="str">
        <f>IF(ISNUMBER($E$2),IF(L34&gt;='Bulk DivVar Analysis'!$P$16,"Yes","No"),"")</f>
        <v/>
      </c>
      <c r="N34" s="338" t="s">
        <v>695</v>
      </c>
      <c r="O34" s="338" t="s">
        <v>776</v>
      </c>
      <c r="P34" s="338" t="s">
        <v>741</v>
      </c>
      <c r="Q34" s="338" t="str">
        <f t="shared" si="1"/>
        <v>Mavi_Tru_Nxt_BD_3.3</v>
      </c>
    </row>
    <row r="35" spans="1:17" ht="13.5" customHeight="1">
      <c r="A35" s="481"/>
      <c r="B35" s="481"/>
      <c r="C35" s="481"/>
      <c r="D35" s="481"/>
      <c r="E35" s="481"/>
      <c r="F35" s="339"/>
      <c r="G35" s="340" t="str">
        <f>IF(ISNUMBER(E35),E35/'Bulk DivVar Analysis'!$I$114,"")</f>
        <v/>
      </c>
      <c r="H35" s="338" t="str">
        <f>IF(ISNUMBER(E35), IF(G35&gt;'Bulk DivVar Analysis'!$J$116,"Pass","Fail"),"")</f>
        <v/>
      </c>
      <c r="I35" s="338" t="str">
        <f t="shared" si="2"/>
        <v/>
      </c>
      <c r="J35" s="339"/>
      <c r="K35" s="338" t="s">
        <v>762</v>
      </c>
      <c r="L35" s="338" t="str">
        <f t="shared" si="0"/>
        <v/>
      </c>
      <c r="M35" s="338" t="str">
        <f>IF(ISNUMBER($E$2),IF(L35&gt;='Bulk DivVar Analysis'!$P$16,"Yes","No"),"")</f>
        <v/>
      </c>
      <c r="N35" s="338" t="s">
        <v>695</v>
      </c>
      <c r="O35" s="338" t="s">
        <v>776</v>
      </c>
      <c r="P35" s="338" t="s">
        <v>743</v>
      </c>
      <c r="Q35" s="338" t="str">
        <f t="shared" si="1"/>
        <v>Mavi_Tru_Nxt_BD_3.4</v>
      </c>
    </row>
    <row r="36" spans="1:17" ht="13.5" customHeight="1">
      <c r="A36" s="481"/>
      <c r="B36" s="481"/>
      <c r="C36" s="481"/>
      <c r="D36" s="481"/>
      <c r="E36" s="481"/>
      <c r="F36" s="339"/>
      <c r="G36" s="340" t="str">
        <f>IF(ISNUMBER(E36),E36/'Bulk DivVar Analysis'!$I$114,"")</f>
        <v/>
      </c>
      <c r="H36" s="338" t="str">
        <f>IF(ISNUMBER(E36), IF(G36&gt;'Bulk DivVar Analysis'!$J$116,"Pass","Fail"),"")</f>
        <v/>
      </c>
      <c r="I36" s="338" t="str">
        <f t="shared" si="2"/>
        <v/>
      </c>
      <c r="J36" s="339"/>
      <c r="K36" s="338" t="s">
        <v>764</v>
      </c>
      <c r="L36" s="338" t="str">
        <f t="shared" si="0"/>
        <v/>
      </c>
      <c r="M36" s="338" t="str">
        <f>IF(ISNUMBER($E$2),IF(L36&gt;='Bulk DivVar Analysis'!$P$16,"Yes","No"),"")</f>
        <v/>
      </c>
      <c r="N36" s="338" t="s">
        <v>695</v>
      </c>
      <c r="O36" s="338" t="s">
        <v>776</v>
      </c>
      <c r="P36" s="338" t="s">
        <v>745</v>
      </c>
      <c r="Q36" s="338" t="str">
        <f t="shared" si="1"/>
        <v>Mavi_Tru_Nxt_BD_3.5</v>
      </c>
    </row>
    <row r="37" spans="1:17" ht="13.5" customHeight="1">
      <c r="A37" s="481"/>
      <c r="B37" s="481"/>
      <c r="C37" s="481"/>
      <c r="D37" s="481"/>
      <c r="E37" s="481"/>
      <c r="F37" s="339"/>
      <c r="G37" s="340" t="str">
        <f>IF(ISNUMBER(E37),E37/'Bulk DivVar Analysis'!$I$114,"")</f>
        <v/>
      </c>
      <c r="H37" s="338" t="str">
        <f>IF(ISNUMBER(E37), IF(G37&gt;'Bulk DivVar Analysis'!$J$116,"Pass","Fail"),"")</f>
        <v/>
      </c>
      <c r="I37" s="338" t="str">
        <f t="shared" si="2"/>
        <v/>
      </c>
      <c r="J37" s="339"/>
      <c r="K37" s="338" t="s">
        <v>766</v>
      </c>
      <c r="L37" s="338" t="str">
        <f t="shared" si="0"/>
        <v/>
      </c>
      <c r="M37" s="338" t="str">
        <f>IF(ISNUMBER($E$2),IF(L37&gt;='Bulk DivVar Analysis'!$P$16,"Yes","No"),"")</f>
        <v/>
      </c>
      <c r="N37" s="338" t="s">
        <v>695</v>
      </c>
      <c r="O37" s="338" t="s">
        <v>776</v>
      </c>
      <c r="P37" s="338" t="s">
        <v>747</v>
      </c>
      <c r="Q37" s="338" t="str">
        <f t="shared" si="1"/>
        <v>Mavi_Tru_Nxt_BD_3.6</v>
      </c>
    </row>
    <row r="38" spans="1:17" ht="13.5" customHeight="1">
      <c r="A38" s="481"/>
      <c r="B38" s="481"/>
      <c r="C38" s="481"/>
      <c r="D38" s="481"/>
      <c r="E38" s="481"/>
      <c r="F38" s="339"/>
      <c r="G38" s="340" t="str">
        <f>IF(ISNUMBER(E38),E38/'Bulk DivVar Analysis'!$I$114,"")</f>
        <v/>
      </c>
      <c r="H38" s="338" t="str">
        <f>IF(ISNUMBER(E38), IF(G38&gt;'Bulk DivVar Analysis'!$J$116,"Pass","Fail"),"")</f>
        <v/>
      </c>
      <c r="I38" s="338" t="str">
        <f t="shared" si="2"/>
        <v/>
      </c>
      <c r="J38" s="339"/>
      <c r="K38" s="338" t="s">
        <v>768</v>
      </c>
      <c r="L38" s="338" t="str">
        <f t="shared" si="0"/>
        <v/>
      </c>
      <c r="M38" s="338" t="str">
        <f>IF(ISNUMBER($E$2),IF(L38&gt;='Bulk DivVar Analysis'!$P$16,"Yes","No"),"")</f>
        <v/>
      </c>
      <c r="N38" s="338" t="s">
        <v>695</v>
      </c>
      <c r="O38" s="338" t="s">
        <v>776</v>
      </c>
      <c r="P38" s="338" t="s">
        <v>749</v>
      </c>
      <c r="Q38" s="338" t="str">
        <f t="shared" si="1"/>
        <v>Mavi_Tru_Nxt_BD_3.7</v>
      </c>
    </row>
    <row r="39" spans="1:17" ht="13.5" customHeight="1">
      <c r="A39" s="481"/>
      <c r="B39" s="481"/>
      <c r="C39" s="481"/>
      <c r="D39" s="481"/>
      <c r="E39" s="481"/>
      <c r="F39" s="339"/>
      <c r="G39" s="340" t="str">
        <f>IF(ISNUMBER(E39),E39/'Bulk DivVar Analysis'!$I$114,"")</f>
        <v/>
      </c>
      <c r="H39" s="338" t="str">
        <f>IF(ISNUMBER(E39), IF(G39&gt;'Bulk DivVar Analysis'!$J$116,"Pass","Fail"),"")</f>
        <v/>
      </c>
      <c r="I39" s="338" t="str">
        <f t="shared" si="2"/>
        <v/>
      </c>
      <c r="J39" s="339"/>
      <c r="K39" s="338" t="s">
        <v>770</v>
      </c>
      <c r="L39" s="338" t="str">
        <f t="shared" si="0"/>
        <v/>
      </c>
      <c r="M39" s="338" t="str">
        <f>IF(ISNUMBER($E$2),IF(L39&gt;='Bulk DivVar Analysis'!$P$16,"Yes","No"),"")</f>
        <v/>
      </c>
      <c r="N39" s="338" t="s">
        <v>695</v>
      </c>
      <c r="O39" s="338" t="s">
        <v>776</v>
      </c>
      <c r="P39" s="338" t="s">
        <v>751</v>
      </c>
      <c r="Q39" s="338" t="str">
        <f t="shared" si="1"/>
        <v>Mavi_Tru_Nxt_BD_3.8</v>
      </c>
    </row>
    <row r="40" spans="1:17" ht="13.5" customHeight="1">
      <c r="A40" s="481"/>
      <c r="B40" s="481"/>
      <c r="C40" s="481"/>
      <c r="D40" s="481"/>
      <c r="E40" s="481"/>
      <c r="F40" s="339"/>
      <c r="G40" s="340" t="str">
        <f>IF(ISNUMBER(E40),E40/'Bulk DivVar Analysis'!$I$114,"")</f>
        <v/>
      </c>
      <c r="H40" s="338" t="str">
        <f>IF(ISNUMBER(E40), IF(G40&gt;'Bulk DivVar Analysis'!$J$116,"Pass","Fail"),"")</f>
        <v/>
      </c>
      <c r="I40" s="338" t="str">
        <f t="shared" si="2"/>
        <v/>
      </c>
      <c r="J40" s="339"/>
      <c r="K40" s="338" t="s">
        <v>772</v>
      </c>
      <c r="L40" s="338" t="str">
        <f t="shared" si="0"/>
        <v/>
      </c>
      <c r="M40" s="338" t="str">
        <f>IF(ISNUMBER($E$2),IF(L40&gt;='Bulk DivVar Analysis'!$P$16,"Yes","No"),"")</f>
        <v/>
      </c>
      <c r="N40" s="338" t="s">
        <v>695</v>
      </c>
      <c r="O40" s="338" t="s">
        <v>776</v>
      </c>
      <c r="P40" s="338" t="s">
        <v>753</v>
      </c>
      <c r="Q40" s="338" t="str">
        <f t="shared" si="1"/>
        <v>Mavi_Tru_Nxt_BD_3.9</v>
      </c>
    </row>
    <row r="41" spans="1:17" ht="13.5" customHeight="1">
      <c r="A41" s="481"/>
      <c r="B41" s="481"/>
      <c r="C41" s="481"/>
      <c r="D41" s="481"/>
      <c r="E41" s="481"/>
      <c r="F41" s="339"/>
      <c r="G41" s="340" t="str">
        <f>IF(ISNUMBER(E41),E41/'Bulk DivVar Analysis'!$I$114,"")</f>
        <v/>
      </c>
      <c r="H41" s="338" t="str">
        <f>IF(ISNUMBER(E41), IF(G41&gt;'Bulk DivVar Analysis'!$J$116,"Pass","Fail"),"")</f>
        <v/>
      </c>
      <c r="I41" s="338" t="str">
        <f t="shared" si="2"/>
        <v/>
      </c>
      <c r="J41" s="339"/>
      <c r="K41" s="338" t="s">
        <v>774</v>
      </c>
      <c r="L41" s="338" t="str">
        <f t="shared" si="0"/>
        <v/>
      </c>
      <c r="M41" s="338" t="str">
        <f>IF(ISNUMBER($E$2),IF(L41&gt;='Bulk DivVar Analysis'!$P$16,"Yes","No"),"")</f>
        <v/>
      </c>
      <c r="N41" s="338" t="s">
        <v>695</v>
      </c>
      <c r="O41" s="338" t="s">
        <v>776</v>
      </c>
      <c r="P41" s="338" t="s">
        <v>755</v>
      </c>
      <c r="Q41" s="338" t="str">
        <f t="shared" si="1"/>
        <v>Mavi_Tru_Nxt_BD_3.10</v>
      </c>
    </row>
    <row r="42" spans="1:17" ht="13.5" customHeight="1">
      <c r="A42" s="481"/>
      <c r="B42" s="481"/>
      <c r="C42" s="481"/>
      <c r="D42" s="481"/>
      <c r="E42" s="481"/>
      <c r="F42" s="339"/>
      <c r="G42" s="340" t="str">
        <f>IF(ISNUMBER(E42),E42/'Bulk DivVar Analysis'!$I$114,"")</f>
        <v/>
      </c>
      <c r="H42" s="338" t="str">
        <f>IF(ISNUMBER(E42), IF(G42&gt;'Bulk DivVar Analysis'!$J$116,"Pass","Fail"),"")</f>
        <v/>
      </c>
      <c r="I42" s="338" t="str">
        <f t="shared" si="2"/>
        <v/>
      </c>
      <c r="J42" s="339"/>
      <c r="K42" s="339"/>
      <c r="L42" s="339"/>
      <c r="M42" s="339"/>
      <c r="N42" s="339"/>
      <c r="O42" s="339"/>
      <c r="P42" s="339"/>
      <c r="Q42" s="339"/>
    </row>
    <row r="43" spans="1:17" ht="13.5" customHeight="1">
      <c r="A43" s="481"/>
      <c r="B43" s="481"/>
      <c r="C43" s="481"/>
      <c r="D43" s="481"/>
      <c r="E43" s="481"/>
      <c r="F43" s="339"/>
      <c r="G43" s="340" t="str">
        <f>IF(ISNUMBER(E43),E43/'Bulk DivVar Analysis'!$I$114,"")</f>
        <v/>
      </c>
      <c r="H43" s="338" t="str">
        <f>IF(ISNUMBER(E43), IF(G43&gt;'Bulk DivVar Analysis'!$J$116,"Pass","Fail"),"")</f>
        <v/>
      </c>
      <c r="I43" s="338" t="str">
        <f t="shared" si="2"/>
        <v/>
      </c>
      <c r="J43" s="339"/>
      <c r="K43" s="339"/>
      <c r="L43" s="339"/>
      <c r="M43" s="339"/>
      <c r="N43" s="339"/>
      <c r="O43" s="339"/>
      <c r="P43" s="339"/>
      <c r="Q43" s="339"/>
    </row>
    <row r="44" spans="1:17" ht="13.5" customHeight="1">
      <c r="A44" s="481"/>
      <c r="B44" s="481"/>
      <c r="C44" s="481"/>
      <c r="D44" s="481"/>
      <c r="E44" s="481"/>
      <c r="F44" s="339"/>
      <c r="G44" s="340" t="str">
        <f>IF(ISNUMBER(E44),E44/'Bulk DivVar Analysis'!$I$114,"")</f>
        <v/>
      </c>
      <c r="H44" s="338" t="str">
        <f>IF(ISNUMBER(E44), IF(G44&gt;'Bulk DivVar Analysis'!$J$116,"Pass","Fail"),"")</f>
        <v/>
      </c>
      <c r="I44" s="338" t="str">
        <f t="shared" si="2"/>
        <v/>
      </c>
      <c r="J44" s="339"/>
      <c r="K44" s="339"/>
      <c r="L44" s="339"/>
      <c r="M44" s="339"/>
      <c r="N44" s="339"/>
      <c r="O44" s="339"/>
      <c r="P44" s="339"/>
      <c r="Q44" s="339"/>
    </row>
    <row r="45" spans="1:17" ht="13.5" customHeight="1">
      <c r="A45" s="481"/>
      <c r="B45" s="481"/>
      <c r="C45" s="481"/>
      <c r="D45" s="481"/>
      <c r="E45" s="481"/>
      <c r="F45" s="339"/>
      <c r="G45" s="340" t="str">
        <f>IF(ISNUMBER(E45),E45/'Bulk DivVar Analysis'!$I$114,"")</f>
        <v/>
      </c>
      <c r="H45" s="338" t="str">
        <f>IF(ISNUMBER(E45), IF(G45&gt;'Bulk DivVar Analysis'!$J$116,"Pass","Fail"),"")</f>
        <v/>
      </c>
      <c r="I45" s="338" t="str">
        <f t="shared" si="2"/>
        <v/>
      </c>
      <c r="J45" s="339"/>
      <c r="K45" s="339"/>
      <c r="L45" s="339"/>
      <c r="M45" s="339"/>
      <c r="N45" s="339"/>
      <c r="O45" s="339"/>
      <c r="P45" s="339"/>
      <c r="Q45" s="339"/>
    </row>
    <row r="46" spans="1:17" ht="13.5" customHeight="1">
      <c r="A46" s="481"/>
      <c r="B46" s="481"/>
      <c r="C46" s="481"/>
      <c r="D46" s="481"/>
      <c r="E46" s="481"/>
      <c r="F46" s="339"/>
      <c r="G46" s="340" t="str">
        <f>IF(ISNUMBER(E46),E46/'Bulk DivVar Analysis'!$I$114,"")</f>
        <v/>
      </c>
      <c r="H46" s="338" t="str">
        <f>IF(ISNUMBER(E46), IF(G46&gt;'Bulk DivVar Analysis'!$J$116,"Pass","Fail"),"")</f>
        <v/>
      </c>
      <c r="I46" s="338" t="str">
        <f t="shared" si="2"/>
        <v/>
      </c>
      <c r="J46" s="339"/>
      <c r="K46" s="339"/>
      <c r="L46" s="339"/>
      <c r="M46" s="339"/>
      <c r="N46" s="339"/>
      <c r="O46" s="339"/>
      <c r="P46" s="339"/>
      <c r="Q46" s="339"/>
    </row>
    <row r="47" spans="1:17" ht="13.5" customHeight="1">
      <c r="A47" s="481"/>
      <c r="B47" s="481"/>
      <c r="C47" s="481"/>
      <c r="D47" s="481"/>
      <c r="E47" s="481"/>
      <c r="F47" s="339"/>
      <c r="G47" s="340" t="str">
        <f>IF(ISNUMBER(E47),E47/'Bulk DivVar Analysis'!$I$114,"")</f>
        <v/>
      </c>
      <c r="H47" s="338" t="str">
        <f>IF(ISNUMBER(E47), IF(G47&gt;'Bulk DivVar Analysis'!$J$116,"Pass","Fail"),"")</f>
        <v/>
      </c>
      <c r="I47" s="338" t="str">
        <f t="shared" si="2"/>
        <v/>
      </c>
      <c r="J47" s="339"/>
      <c r="K47" s="339"/>
      <c r="L47" s="339"/>
      <c r="M47" s="339"/>
      <c r="N47" s="339"/>
      <c r="O47" s="339"/>
      <c r="P47" s="339"/>
      <c r="Q47" s="339"/>
    </row>
    <row r="48" spans="1:17" ht="13.5" customHeight="1">
      <c r="A48" s="481"/>
      <c r="B48" s="481"/>
      <c r="C48" s="481"/>
      <c r="D48" s="481"/>
      <c r="E48" s="481"/>
      <c r="F48" s="339"/>
      <c r="G48" s="340" t="str">
        <f>IF(ISNUMBER(E48),E48/'Bulk DivVar Analysis'!$I$114,"")</f>
        <v/>
      </c>
      <c r="H48" s="338" t="str">
        <f>IF(ISNUMBER(E48), IF(G48&gt;'Bulk DivVar Analysis'!$J$116,"Pass","Fail"),"")</f>
        <v/>
      </c>
      <c r="I48" s="338" t="str">
        <f t="shared" si="2"/>
        <v/>
      </c>
      <c r="J48" s="339"/>
      <c r="K48" s="339"/>
      <c r="L48" s="339"/>
      <c r="M48" s="339"/>
      <c r="N48" s="339"/>
      <c r="O48" s="339"/>
      <c r="P48" s="339"/>
      <c r="Q48" s="339"/>
    </row>
    <row r="49" spans="1:17" ht="13.5" customHeight="1">
      <c r="A49" s="481"/>
      <c r="B49" s="481"/>
      <c r="C49" s="481"/>
      <c r="D49" s="481"/>
      <c r="E49" s="481"/>
      <c r="F49" s="339"/>
      <c r="G49" s="340" t="str">
        <f>IF(ISNUMBER(E49),E49/'Bulk DivVar Analysis'!$I$114,"")</f>
        <v/>
      </c>
      <c r="H49" s="338" t="str">
        <f>IF(ISNUMBER(E49), IF(G49&gt;'Bulk DivVar Analysis'!$J$116,"Pass","Fail"),"")</f>
        <v/>
      </c>
      <c r="I49" s="338" t="str">
        <f t="shared" si="2"/>
        <v/>
      </c>
      <c r="J49" s="339"/>
      <c r="K49" s="339"/>
      <c r="L49" s="339"/>
      <c r="M49" s="339"/>
      <c r="N49" s="339"/>
      <c r="O49" s="339"/>
      <c r="P49" s="339"/>
      <c r="Q49" s="339"/>
    </row>
    <row r="50" spans="1:17" ht="13.5" customHeight="1">
      <c r="A50" s="481"/>
      <c r="B50" s="481"/>
      <c r="C50" s="481"/>
      <c r="D50" s="481"/>
      <c r="E50" s="481"/>
      <c r="F50" s="339"/>
      <c r="G50" s="340" t="str">
        <f>IF(ISNUMBER(E50),E50/'Bulk DivVar Analysis'!$I$114,"")</f>
        <v/>
      </c>
      <c r="H50" s="338" t="str">
        <f>IF(ISNUMBER(E50), IF(G50&gt;'Bulk DivVar Analysis'!$J$116,"Pass","Fail"),"")</f>
        <v/>
      </c>
      <c r="I50" s="338" t="str">
        <f t="shared" si="2"/>
        <v/>
      </c>
      <c r="J50" s="339"/>
      <c r="K50" s="339"/>
      <c r="L50" s="339"/>
      <c r="M50" s="339"/>
      <c r="N50" s="339"/>
      <c r="O50" s="339"/>
      <c r="P50" s="339"/>
      <c r="Q50" s="339"/>
    </row>
    <row r="51" spans="1:17" ht="13.5" customHeight="1">
      <c r="A51" s="481"/>
      <c r="B51" s="481"/>
      <c r="C51" s="481"/>
      <c r="D51" s="481"/>
      <c r="E51" s="481"/>
      <c r="F51" s="339"/>
      <c r="G51" s="340" t="str">
        <f>IF(ISNUMBER(E51),E51/'Bulk DivVar Analysis'!$I$114,"")</f>
        <v/>
      </c>
      <c r="H51" s="338" t="str">
        <f>IF(ISNUMBER(E51), IF(G51&gt;'Bulk DivVar Analysis'!$J$116,"Pass","Fail"),"")</f>
        <v/>
      </c>
      <c r="I51" s="338" t="str">
        <f t="shared" si="2"/>
        <v/>
      </c>
      <c r="J51" s="339"/>
      <c r="K51" s="339"/>
      <c r="L51" s="339"/>
      <c r="M51" s="339"/>
      <c r="N51" s="339"/>
      <c r="O51" s="339"/>
      <c r="P51" s="339"/>
      <c r="Q51" s="339"/>
    </row>
    <row r="52" spans="1:17" ht="13.5" customHeight="1">
      <c r="A52" s="481"/>
      <c r="B52" s="481"/>
      <c r="C52" s="481"/>
      <c r="D52" s="481"/>
      <c r="E52" s="481"/>
      <c r="F52" s="339"/>
      <c r="G52" s="340" t="str">
        <f>IF(ISNUMBER(E52),E52/'Bulk DivVar Analysis'!$I$114,"")</f>
        <v/>
      </c>
      <c r="H52" s="338" t="str">
        <f>IF(ISNUMBER(E52), IF(G52&gt;'Bulk DivVar Analysis'!$J$116,"Pass","Fail"),"")</f>
        <v/>
      </c>
      <c r="I52" s="338" t="str">
        <f t="shared" si="2"/>
        <v/>
      </c>
      <c r="J52" s="339"/>
      <c r="K52" s="339"/>
      <c r="L52" s="339"/>
      <c r="M52" s="339"/>
      <c r="N52" s="339"/>
      <c r="O52" s="339"/>
      <c r="P52" s="339"/>
      <c r="Q52" s="339"/>
    </row>
    <row r="53" spans="1:17" ht="13.5" customHeight="1">
      <c r="A53" s="481"/>
      <c r="B53" s="481"/>
      <c r="C53" s="481"/>
      <c r="D53" s="481"/>
      <c r="E53" s="481"/>
      <c r="F53" s="339"/>
      <c r="G53" s="340" t="str">
        <f>IF(ISNUMBER(E53),E53/'Bulk DivVar Analysis'!$I$114,"")</f>
        <v/>
      </c>
      <c r="H53" s="338" t="str">
        <f>IF(ISNUMBER(E53), IF(G53&gt;'Bulk DivVar Analysis'!$J$116,"Pass","Fail"),"")</f>
        <v/>
      </c>
      <c r="I53" s="338" t="str">
        <f t="shared" si="2"/>
        <v/>
      </c>
      <c r="J53" s="339"/>
      <c r="K53" s="339"/>
      <c r="L53" s="339"/>
      <c r="M53" s="339"/>
      <c r="N53" s="339"/>
      <c r="O53" s="339"/>
      <c r="P53" s="339"/>
      <c r="Q53" s="339"/>
    </row>
    <row r="54" spans="1:17" ht="13.5" customHeight="1">
      <c r="A54" s="481"/>
      <c r="B54" s="481"/>
      <c r="C54" s="481"/>
      <c r="D54" s="481"/>
      <c r="E54" s="481"/>
      <c r="F54" s="339"/>
      <c r="G54" s="340" t="str">
        <f>IF(ISNUMBER(E54),E54/'Bulk DivVar Analysis'!$I$114,"")</f>
        <v/>
      </c>
      <c r="H54" s="338" t="str">
        <f>IF(ISNUMBER(E54), IF(G54&gt;'Bulk DivVar Analysis'!$J$116,"Pass","Fail"),"")</f>
        <v/>
      </c>
      <c r="I54" s="338" t="str">
        <f t="shared" si="2"/>
        <v/>
      </c>
      <c r="J54" s="339"/>
      <c r="K54" s="339"/>
      <c r="L54" s="339"/>
      <c r="M54" s="339"/>
      <c r="N54" s="339"/>
      <c r="O54" s="339"/>
      <c r="P54" s="339"/>
      <c r="Q54" s="339"/>
    </row>
    <row r="55" spans="1:17" ht="13.5" customHeight="1">
      <c r="A55" s="481"/>
      <c r="B55" s="481"/>
      <c r="C55" s="481"/>
      <c r="D55" s="481"/>
      <c r="E55" s="481"/>
      <c r="F55" s="339"/>
      <c r="G55" s="340" t="str">
        <f>IF(ISNUMBER(E55),E55/'Bulk DivVar Analysis'!$I$114,"")</f>
        <v/>
      </c>
      <c r="H55" s="338" t="str">
        <f>IF(ISNUMBER(E55), IF(G55&gt;'Bulk DivVar Analysis'!$J$116,"Pass","Fail"),"")</f>
        <v/>
      </c>
      <c r="I55" s="338" t="str">
        <f t="shared" si="2"/>
        <v/>
      </c>
      <c r="J55" s="339"/>
      <c r="K55" s="339"/>
      <c r="L55" s="339"/>
      <c r="M55" s="339"/>
      <c r="N55" s="339"/>
      <c r="O55" s="339"/>
      <c r="P55" s="339"/>
      <c r="Q55" s="339"/>
    </row>
    <row r="56" spans="1:17" ht="13.5" customHeight="1">
      <c r="A56" s="481"/>
      <c r="B56" s="481"/>
      <c r="C56" s="481"/>
      <c r="D56" s="481"/>
      <c r="E56" s="481"/>
      <c r="F56" s="339"/>
      <c r="G56" s="340" t="str">
        <f>IF(ISNUMBER(E56),E56/'Bulk DivVar Analysis'!$I$114,"")</f>
        <v/>
      </c>
      <c r="H56" s="338" t="str">
        <f>IF(ISNUMBER(E56), IF(G56&gt;'Bulk DivVar Analysis'!$J$116,"Pass","Fail"),"")</f>
        <v/>
      </c>
      <c r="I56" s="338" t="str">
        <f t="shared" si="2"/>
        <v/>
      </c>
      <c r="J56" s="339"/>
      <c r="K56" s="339"/>
      <c r="L56" s="339"/>
      <c r="M56" s="339"/>
      <c r="N56" s="339"/>
      <c r="O56" s="339"/>
      <c r="P56" s="339"/>
      <c r="Q56" s="339"/>
    </row>
    <row r="57" spans="1:17" ht="13.5" customHeight="1">
      <c r="A57" s="481"/>
      <c r="B57" s="481"/>
      <c r="C57" s="481"/>
      <c r="D57" s="481"/>
      <c r="E57" s="481"/>
      <c r="F57" s="339"/>
      <c r="G57" s="340" t="str">
        <f>IF(ISNUMBER(E57),E57/'Bulk DivVar Analysis'!$I$114,"")</f>
        <v/>
      </c>
      <c r="H57" s="338" t="str">
        <f>IF(ISNUMBER(E57), IF(G57&gt;'Bulk DivVar Analysis'!$J$116,"Pass","Fail"),"")</f>
        <v/>
      </c>
      <c r="I57" s="338" t="str">
        <f t="shared" si="2"/>
        <v/>
      </c>
      <c r="J57" s="339"/>
      <c r="K57" s="339"/>
      <c r="L57" s="339"/>
      <c r="M57" s="339"/>
      <c r="N57" s="339"/>
      <c r="O57" s="339"/>
      <c r="P57" s="339"/>
      <c r="Q57" s="339"/>
    </row>
    <row r="58" spans="1:17" ht="13.5" customHeight="1">
      <c r="A58" s="481"/>
      <c r="B58" s="481"/>
      <c r="C58" s="481"/>
      <c r="D58" s="481"/>
      <c r="E58" s="481"/>
      <c r="F58" s="339"/>
      <c r="G58" s="340" t="str">
        <f>IF(ISNUMBER(E58),E58/'Bulk DivVar Analysis'!$I$114,"")</f>
        <v/>
      </c>
      <c r="H58" s="338" t="str">
        <f>IF(ISNUMBER(E58), IF(G58&gt;'Bulk DivVar Analysis'!$J$116,"Pass","Fail"),"")</f>
        <v/>
      </c>
      <c r="I58" s="338" t="str">
        <f t="shared" si="2"/>
        <v/>
      </c>
      <c r="J58" s="339"/>
      <c r="K58" s="339"/>
      <c r="L58" s="339"/>
      <c r="M58" s="339"/>
      <c r="N58" s="339"/>
      <c r="O58" s="339"/>
      <c r="P58" s="339"/>
      <c r="Q58" s="339"/>
    </row>
    <row r="59" spans="1:17" ht="13.5" customHeight="1">
      <c r="A59" s="481"/>
      <c r="B59" s="481"/>
      <c r="C59" s="481"/>
      <c r="D59" s="481"/>
      <c r="E59" s="481"/>
      <c r="F59" s="339"/>
      <c r="G59" s="340" t="str">
        <f>IF(ISNUMBER(E59),E59/'Bulk DivVar Analysis'!$I$114,"")</f>
        <v/>
      </c>
      <c r="H59" s="338" t="str">
        <f>IF(ISNUMBER(E59), IF(G59&gt;'Bulk DivVar Analysis'!$J$116,"Pass","Fail"),"")</f>
        <v/>
      </c>
      <c r="I59" s="338" t="str">
        <f t="shared" si="2"/>
        <v/>
      </c>
      <c r="J59" s="339"/>
      <c r="K59" s="339"/>
      <c r="L59" s="339"/>
      <c r="M59" s="339"/>
      <c r="N59" s="339"/>
      <c r="O59" s="339"/>
      <c r="P59" s="339"/>
      <c r="Q59" s="339"/>
    </row>
    <row r="60" spans="1:17" ht="13.5" customHeight="1">
      <c r="A60" s="481"/>
      <c r="B60" s="481"/>
      <c r="C60" s="481"/>
      <c r="D60" s="481"/>
      <c r="E60" s="481"/>
      <c r="F60" s="339"/>
      <c r="G60" s="340" t="str">
        <f>IF(ISNUMBER(E60),E60/'Bulk DivVar Analysis'!$I$114,"")</f>
        <v/>
      </c>
      <c r="H60" s="338" t="str">
        <f>IF(ISNUMBER(E60), IF(G60&gt;'Bulk DivVar Analysis'!$J$116,"Pass","Fail"),"")</f>
        <v/>
      </c>
      <c r="I60" s="338" t="str">
        <f t="shared" si="2"/>
        <v/>
      </c>
      <c r="J60" s="339"/>
      <c r="K60" s="339"/>
      <c r="L60" s="339"/>
      <c r="M60" s="339"/>
      <c r="N60" s="339"/>
      <c r="O60" s="339"/>
      <c r="P60" s="339"/>
      <c r="Q60" s="339"/>
    </row>
    <row r="61" spans="1:17" ht="13.5" customHeight="1">
      <c r="A61" s="481"/>
      <c r="B61" s="481"/>
      <c r="C61" s="481"/>
      <c r="D61" s="481"/>
      <c r="E61" s="481"/>
      <c r="F61" s="339"/>
      <c r="G61" s="340" t="str">
        <f>IF(ISNUMBER(E61),E61/'Bulk DivVar Analysis'!$I$114,"")</f>
        <v/>
      </c>
      <c r="H61" s="338" t="str">
        <f>IF(ISNUMBER(E61), IF(G61&gt;'Bulk DivVar Analysis'!$J$116,"Pass","Fail"),"")</f>
        <v/>
      </c>
      <c r="I61" s="338" t="str">
        <f t="shared" si="2"/>
        <v/>
      </c>
      <c r="J61" s="339"/>
      <c r="K61" s="339"/>
      <c r="L61" s="339"/>
      <c r="M61" s="339"/>
      <c r="N61" s="339"/>
      <c r="O61" s="339"/>
      <c r="P61" s="339"/>
      <c r="Q61" s="339"/>
    </row>
    <row r="62" spans="1:17" ht="13.5" customHeight="1">
      <c r="A62" s="481"/>
      <c r="B62" s="481"/>
      <c r="C62" s="481"/>
      <c r="D62" s="481"/>
      <c r="E62" s="481"/>
      <c r="F62" s="339"/>
      <c r="G62" s="340" t="str">
        <f>IF(ISNUMBER(E62),E62/'Bulk DivVar Analysis'!$I$114,"")</f>
        <v/>
      </c>
      <c r="H62" s="338" t="str">
        <f>IF(ISNUMBER(E62), IF(G62&gt;'Bulk DivVar Analysis'!$J$116,"Pass","Fail"),"")</f>
        <v/>
      </c>
      <c r="I62" s="338" t="str">
        <f t="shared" si="2"/>
        <v/>
      </c>
      <c r="J62" s="339"/>
      <c r="K62" s="339"/>
      <c r="L62" s="339"/>
      <c r="M62" s="339"/>
      <c r="N62" s="339"/>
      <c r="O62" s="339"/>
      <c r="P62" s="339"/>
      <c r="Q62" s="339"/>
    </row>
    <row r="63" spans="1:17" ht="13.5" customHeight="1">
      <c r="A63" s="481"/>
      <c r="B63" s="481"/>
      <c r="C63" s="481"/>
      <c r="D63" s="481"/>
      <c r="E63" s="481"/>
      <c r="F63" s="339"/>
      <c r="G63" s="340" t="str">
        <f>IF(ISNUMBER(E63),E63/'Bulk DivVar Analysis'!$I$114,"")</f>
        <v/>
      </c>
      <c r="H63" s="338" t="str">
        <f>IF(ISNUMBER(E63), IF(G63&gt;'Bulk DivVar Analysis'!$J$116,"Pass","Fail"),"")</f>
        <v/>
      </c>
      <c r="I63" s="338" t="str">
        <f t="shared" si="2"/>
        <v/>
      </c>
      <c r="J63" s="339"/>
      <c r="K63" s="339"/>
      <c r="L63" s="339"/>
      <c r="M63" s="339"/>
      <c r="N63" s="339"/>
      <c r="O63" s="339"/>
      <c r="P63" s="339"/>
      <c r="Q63" s="339"/>
    </row>
    <row r="64" spans="1:17" ht="13.5" customHeight="1">
      <c r="A64" s="481"/>
      <c r="B64" s="481"/>
      <c r="C64" s="481"/>
      <c r="D64" s="481"/>
      <c r="E64" s="481"/>
      <c r="F64" s="339"/>
      <c r="G64" s="340" t="str">
        <f>IF(ISNUMBER(E64),E64/'Bulk DivVar Analysis'!$I$114,"")</f>
        <v/>
      </c>
      <c r="H64" s="338" t="str">
        <f>IF(ISNUMBER(E64), IF(G64&gt;'Bulk DivVar Analysis'!$J$116,"Pass","Fail"),"")</f>
        <v/>
      </c>
      <c r="I64" s="338" t="str">
        <f t="shared" si="2"/>
        <v/>
      </c>
      <c r="J64" s="339"/>
      <c r="K64" s="339"/>
      <c r="L64" s="339"/>
      <c r="M64" s="339"/>
      <c r="N64" s="339"/>
      <c r="O64" s="339"/>
      <c r="P64" s="339"/>
      <c r="Q64" s="339"/>
    </row>
    <row r="65" spans="1:17" ht="13.5" customHeight="1">
      <c r="A65" s="481"/>
      <c r="B65" s="481"/>
      <c r="C65" s="481"/>
      <c r="D65" s="481"/>
      <c r="E65" s="481"/>
      <c r="F65" s="339"/>
      <c r="G65" s="340" t="str">
        <f>IF(ISNUMBER(E65),E65/'Bulk DivVar Analysis'!$I$114,"")</f>
        <v/>
      </c>
      <c r="H65" s="338" t="str">
        <f>IF(ISNUMBER(E65), IF(G65&gt;'Bulk DivVar Analysis'!$J$116,"Pass","Fail"),"")</f>
        <v/>
      </c>
      <c r="I65" s="338" t="str">
        <f t="shared" si="2"/>
        <v/>
      </c>
      <c r="J65" s="339"/>
      <c r="K65" s="339"/>
      <c r="L65" s="339"/>
      <c r="M65" s="339"/>
      <c r="N65" s="339"/>
      <c r="O65" s="339"/>
      <c r="P65" s="339"/>
      <c r="Q65" s="339"/>
    </row>
    <row r="66" spans="1:17" ht="13.5" customHeight="1">
      <c r="A66" s="481"/>
      <c r="B66" s="481"/>
      <c r="C66" s="481"/>
      <c r="D66" s="481"/>
      <c r="E66" s="481"/>
      <c r="F66" s="339"/>
      <c r="G66" s="340" t="str">
        <f>IF(ISNUMBER(E66),E66/'Bulk DivVar Analysis'!$I$114,"")</f>
        <v/>
      </c>
      <c r="H66" s="338" t="str">
        <f>IF(ISNUMBER(E66), IF(G66&gt;'Bulk DivVar Analysis'!$J$116,"Pass","Fail"),"")</f>
        <v/>
      </c>
      <c r="I66" s="338" t="str">
        <f t="shared" si="2"/>
        <v/>
      </c>
      <c r="J66" s="339"/>
      <c r="K66" s="339"/>
      <c r="L66" s="339"/>
      <c r="M66" s="339"/>
      <c r="N66" s="339"/>
      <c r="O66" s="339"/>
      <c r="P66" s="339"/>
      <c r="Q66" s="339"/>
    </row>
    <row r="67" spans="1:17" ht="13.5" customHeight="1">
      <c r="A67" s="481"/>
      <c r="B67" s="481"/>
      <c r="C67" s="481"/>
      <c r="D67" s="481"/>
      <c r="E67" s="481"/>
      <c r="F67" s="339"/>
      <c r="G67" s="340" t="str">
        <f>IF(ISNUMBER(E67),E67/'Bulk DivVar Analysis'!$I$114,"")</f>
        <v/>
      </c>
      <c r="H67" s="338" t="str">
        <f>IF(ISNUMBER(E67), IF(G67&gt;'Bulk DivVar Analysis'!$J$116,"Pass","Fail"),"")</f>
        <v/>
      </c>
      <c r="I67" s="338" t="str">
        <f t="shared" ref="I67:I130" si="3">_xlfn.TEXTJOIN("_",TRUE,B67,C67)</f>
        <v/>
      </c>
      <c r="J67" s="339"/>
      <c r="K67" s="339"/>
      <c r="L67" s="339"/>
      <c r="M67" s="339"/>
      <c r="N67" s="339"/>
      <c r="O67" s="339"/>
      <c r="P67" s="339"/>
      <c r="Q67" s="339"/>
    </row>
    <row r="68" spans="1:17" ht="13.5" customHeight="1">
      <c r="A68" s="481"/>
      <c r="B68" s="481"/>
      <c r="C68" s="481"/>
      <c r="D68" s="481"/>
      <c r="E68" s="481"/>
      <c r="F68" s="339"/>
      <c r="G68" s="340" t="str">
        <f>IF(ISNUMBER(E68),E68/'Bulk DivVar Analysis'!$I$114,"")</f>
        <v/>
      </c>
      <c r="H68" s="338" t="str">
        <f>IF(ISNUMBER(E68), IF(G68&gt;'Bulk DivVar Analysis'!$J$116,"Pass","Fail"),"")</f>
        <v/>
      </c>
      <c r="I68" s="338" t="str">
        <f t="shared" si="3"/>
        <v/>
      </c>
      <c r="J68" s="339"/>
      <c r="K68" s="339"/>
      <c r="L68" s="339"/>
      <c r="M68" s="339"/>
      <c r="N68" s="339"/>
      <c r="O68" s="339"/>
      <c r="P68" s="339"/>
      <c r="Q68" s="339"/>
    </row>
    <row r="69" spans="1:17" ht="13.5" customHeight="1">
      <c r="A69" s="481"/>
      <c r="B69" s="481"/>
      <c r="C69" s="481"/>
      <c r="D69" s="481"/>
      <c r="E69" s="481"/>
      <c r="F69" s="339"/>
      <c r="G69" s="340" t="str">
        <f>IF(ISNUMBER(E69),E69/'Bulk DivVar Analysis'!$I$114,"")</f>
        <v/>
      </c>
      <c r="H69" s="338" t="str">
        <f>IF(ISNUMBER(E69), IF(G69&gt;'Bulk DivVar Analysis'!$J$116,"Pass","Fail"),"")</f>
        <v/>
      </c>
      <c r="I69" s="338" t="str">
        <f t="shared" si="3"/>
        <v/>
      </c>
      <c r="J69" s="339"/>
      <c r="K69" s="339"/>
      <c r="L69" s="339"/>
      <c r="M69" s="339"/>
      <c r="N69" s="339"/>
      <c r="O69" s="339"/>
      <c r="P69" s="339"/>
      <c r="Q69" s="339"/>
    </row>
    <row r="70" spans="1:17" ht="13.5" customHeight="1">
      <c r="A70" s="481"/>
      <c r="B70" s="481"/>
      <c r="C70" s="481"/>
      <c r="D70" s="481"/>
      <c r="E70" s="481"/>
      <c r="F70" s="339"/>
      <c r="G70" s="340" t="str">
        <f>IF(ISNUMBER(E70),E70/'Bulk DivVar Analysis'!$I$114,"")</f>
        <v/>
      </c>
      <c r="H70" s="338" t="str">
        <f>IF(ISNUMBER(E70), IF(G70&gt;'Bulk DivVar Analysis'!$J$116,"Pass","Fail"),"")</f>
        <v/>
      </c>
      <c r="I70" s="338" t="str">
        <f t="shared" si="3"/>
        <v/>
      </c>
      <c r="J70" s="339"/>
      <c r="K70" s="339"/>
      <c r="L70" s="339"/>
      <c r="M70" s="339"/>
      <c r="N70" s="339"/>
      <c r="O70" s="339"/>
      <c r="P70" s="339"/>
      <c r="Q70" s="339"/>
    </row>
    <row r="71" spans="1:17" ht="13.5" customHeight="1">
      <c r="A71" s="481"/>
      <c r="B71" s="481"/>
      <c r="C71" s="481"/>
      <c r="D71" s="481"/>
      <c r="E71" s="481"/>
      <c r="F71" s="339"/>
      <c r="G71" s="340" t="str">
        <f>IF(ISNUMBER(E71),E71/'Bulk DivVar Analysis'!$I$114,"")</f>
        <v/>
      </c>
      <c r="H71" s="338" t="str">
        <f>IF(ISNUMBER(E71), IF(G71&gt;'Bulk DivVar Analysis'!$J$116,"Pass","Fail"),"")</f>
        <v/>
      </c>
      <c r="I71" s="338" t="str">
        <f t="shared" si="3"/>
        <v/>
      </c>
      <c r="J71" s="339"/>
      <c r="K71" s="339"/>
      <c r="L71" s="339"/>
      <c r="M71" s="339"/>
      <c r="N71" s="339"/>
      <c r="O71" s="339"/>
      <c r="P71" s="339"/>
      <c r="Q71" s="339"/>
    </row>
    <row r="72" spans="1:17" ht="13.5" customHeight="1">
      <c r="A72" s="481"/>
      <c r="B72" s="481"/>
      <c r="C72" s="481"/>
      <c r="D72" s="481"/>
      <c r="E72" s="481"/>
      <c r="F72" s="339"/>
      <c r="G72" s="340" t="str">
        <f>IF(ISNUMBER(E72),E72/'Bulk DivVar Analysis'!$I$114,"")</f>
        <v/>
      </c>
      <c r="H72" s="338" t="str">
        <f>IF(ISNUMBER(E72), IF(G72&gt;'Bulk DivVar Analysis'!$J$116,"Pass","Fail"),"")</f>
        <v/>
      </c>
      <c r="I72" s="338" t="str">
        <f t="shared" si="3"/>
        <v/>
      </c>
      <c r="J72" s="339"/>
      <c r="K72" s="339"/>
      <c r="L72" s="339"/>
      <c r="M72" s="339"/>
      <c r="N72" s="339"/>
      <c r="O72" s="339"/>
      <c r="P72" s="339"/>
      <c r="Q72" s="339"/>
    </row>
    <row r="73" spans="1:17" ht="13.5" customHeight="1">
      <c r="A73" s="481"/>
      <c r="B73" s="481"/>
      <c r="C73" s="481"/>
      <c r="D73" s="481"/>
      <c r="E73" s="481"/>
      <c r="F73" s="339"/>
      <c r="G73" s="340" t="str">
        <f>IF(ISNUMBER(E73),E73/'Bulk DivVar Analysis'!$I$114,"")</f>
        <v/>
      </c>
      <c r="H73" s="338" t="str">
        <f>IF(ISNUMBER(E73), IF(G73&gt;'Bulk DivVar Analysis'!$J$116,"Pass","Fail"),"")</f>
        <v/>
      </c>
      <c r="I73" s="338" t="str">
        <f t="shared" si="3"/>
        <v/>
      </c>
      <c r="J73" s="339"/>
      <c r="K73" s="339"/>
      <c r="L73" s="339"/>
      <c r="M73" s="339"/>
      <c r="N73" s="339"/>
      <c r="O73" s="339"/>
      <c r="P73" s="339"/>
      <c r="Q73" s="339"/>
    </row>
    <row r="74" spans="1:17" ht="13.5" customHeight="1">
      <c r="A74" s="481"/>
      <c r="B74" s="481"/>
      <c r="C74" s="481"/>
      <c r="D74" s="481"/>
      <c r="E74" s="481"/>
      <c r="F74" s="339"/>
      <c r="G74" s="340" t="str">
        <f>IF(ISNUMBER(E74),E74/'Bulk DivVar Analysis'!$I$114,"")</f>
        <v/>
      </c>
      <c r="H74" s="338" t="str">
        <f>IF(ISNUMBER(E74), IF(G74&gt;'Bulk DivVar Analysis'!$J$116,"Pass","Fail"),"")</f>
        <v/>
      </c>
      <c r="I74" s="338" t="str">
        <f t="shared" si="3"/>
        <v/>
      </c>
      <c r="J74" s="339"/>
      <c r="K74" s="339"/>
      <c r="L74" s="339"/>
      <c r="M74" s="339"/>
      <c r="N74" s="339"/>
      <c r="O74" s="339"/>
      <c r="P74" s="339"/>
      <c r="Q74" s="339"/>
    </row>
    <row r="75" spans="1:17" ht="13.5" customHeight="1">
      <c r="A75" s="481"/>
      <c r="B75" s="481"/>
      <c r="C75" s="481"/>
      <c r="D75" s="481"/>
      <c r="E75" s="481"/>
      <c r="F75" s="339"/>
      <c r="G75" s="340" t="str">
        <f>IF(ISNUMBER(E75),E75/'Bulk DivVar Analysis'!$I$114,"")</f>
        <v/>
      </c>
      <c r="H75" s="338" t="str">
        <f>IF(ISNUMBER(E75), IF(G75&gt;'Bulk DivVar Analysis'!$J$116,"Pass","Fail"),"")</f>
        <v/>
      </c>
      <c r="I75" s="338" t="str">
        <f t="shared" si="3"/>
        <v/>
      </c>
      <c r="J75" s="339"/>
      <c r="K75" s="339"/>
      <c r="L75" s="339"/>
      <c r="M75" s="339"/>
      <c r="N75" s="339"/>
      <c r="O75" s="339"/>
      <c r="P75" s="339"/>
      <c r="Q75" s="339"/>
    </row>
    <row r="76" spans="1:17" ht="13.5" customHeight="1">
      <c r="A76" s="481"/>
      <c r="B76" s="481"/>
      <c r="C76" s="481"/>
      <c r="D76" s="481"/>
      <c r="E76" s="481"/>
      <c r="F76" s="339"/>
      <c r="G76" s="340" t="str">
        <f>IF(ISNUMBER(E76),E76/'Bulk DivVar Analysis'!$I$114,"")</f>
        <v/>
      </c>
      <c r="H76" s="338" t="str">
        <f>IF(ISNUMBER(E76), IF(G76&gt;'Bulk DivVar Analysis'!$J$116,"Pass","Fail"),"")</f>
        <v/>
      </c>
      <c r="I76" s="338" t="str">
        <f t="shared" si="3"/>
        <v/>
      </c>
      <c r="J76" s="339"/>
      <c r="K76" s="339"/>
      <c r="L76" s="339"/>
      <c r="M76" s="339"/>
      <c r="N76" s="339"/>
      <c r="O76" s="339"/>
      <c r="P76" s="339"/>
      <c r="Q76" s="339"/>
    </row>
    <row r="77" spans="1:17" ht="13.5" customHeight="1">
      <c r="A77" s="481"/>
      <c r="B77" s="481"/>
      <c r="C77" s="481"/>
      <c r="D77" s="481"/>
      <c r="E77" s="481"/>
      <c r="F77" s="339"/>
      <c r="G77" s="340" t="str">
        <f>IF(ISNUMBER(E77),E77/'Bulk DivVar Analysis'!$I$114,"")</f>
        <v/>
      </c>
      <c r="H77" s="338" t="str">
        <f>IF(ISNUMBER(E77), IF(G77&gt;'Bulk DivVar Analysis'!$J$116,"Pass","Fail"),"")</f>
        <v/>
      </c>
      <c r="I77" s="338" t="str">
        <f t="shared" si="3"/>
        <v/>
      </c>
      <c r="J77" s="339"/>
      <c r="K77" s="339"/>
      <c r="L77" s="339"/>
      <c r="M77" s="339"/>
      <c r="N77" s="339"/>
      <c r="O77" s="339"/>
      <c r="P77" s="339"/>
      <c r="Q77" s="339"/>
    </row>
    <row r="78" spans="1:17" ht="13.5" customHeight="1">
      <c r="A78" s="481"/>
      <c r="B78" s="481"/>
      <c r="C78" s="481"/>
      <c r="D78" s="481"/>
      <c r="E78" s="481"/>
      <c r="F78" s="339"/>
      <c r="G78" s="340" t="str">
        <f>IF(ISNUMBER(E78),E78/'Bulk DivVar Analysis'!$I$114,"")</f>
        <v/>
      </c>
      <c r="H78" s="338" t="str">
        <f>IF(ISNUMBER(E78), IF(G78&gt;'Bulk DivVar Analysis'!$J$116,"Pass","Fail"),"")</f>
        <v/>
      </c>
      <c r="I78" s="338" t="str">
        <f t="shared" si="3"/>
        <v/>
      </c>
      <c r="J78" s="339"/>
      <c r="K78" s="339"/>
      <c r="L78" s="339"/>
      <c r="M78" s="339"/>
      <c r="N78" s="339"/>
      <c r="O78" s="339"/>
      <c r="P78" s="339"/>
      <c r="Q78" s="339"/>
    </row>
    <row r="79" spans="1:17" ht="13.5" customHeight="1">
      <c r="A79" s="481"/>
      <c r="B79" s="481"/>
      <c r="C79" s="481"/>
      <c r="D79" s="481"/>
      <c r="E79" s="481"/>
      <c r="F79" s="339"/>
      <c r="G79" s="340" t="str">
        <f>IF(ISNUMBER(E79),E79/'Bulk DivVar Analysis'!$I$114,"")</f>
        <v/>
      </c>
      <c r="H79" s="338" t="str">
        <f>IF(ISNUMBER(E79), IF(G79&gt;'Bulk DivVar Analysis'!$J$116,"Pass","Fail"),"")</f>
        <v/>
      </c>
      <c r="I79" s="338" t="str">
        <f t="shared" si="3"/>
        <v/>
      </c>
      <c r="J79" s="339"/>
      <c r="K79" s="339"/>
      <c r="L79" s="339"/>
      <c r="M79" s="339"/>
      <c r="N79" s="339"/>
      <c r="O79" s="339"/>
      <c r="P79" s="339"/>
      <c r="Q79" s="339"/>
    </row>
    <row r="80" spans="1:17" ht="13.5" customHeight="1">
      <c r="A80" s="481"/>
      <c r="B80" s="481"/>
      <c r="C80" s="481"/>
      <c r="D80" s="481"/>
      <c r="E80" s="481"/>
      <c r="F80" s="339"/>
      <c r="G80" s="340" t="str">
        <f>IF(ISNUMBER(E80),E80/'Bulk DivVar Analysis'!$I$114,"")</f>
        <v/>
      </c>
      <c r="H80" s="338" t="str">
        <f>IF(ISNUMBER(E80), IF(G80&gt;'Bulk DivVar Analysis'!$J$116,"Pass","Fail"),"")</f>
        <v/>
      </c>
      <c r="I80" s="338" t="str">
        <f t="shared" si="3"/>
        <v/>
      </c>
      <c r="J80" s="339"/>
      <c r="K80" s="339"/>
      <c r="L80" s="339"/>
      <c r="M80" s="339"/>
      <c r="N80" s="339"/>
      <c r="O80" s="339"/>
      <c r="P80" s="339"/>
      <c r="Q80" s="339"/>
    </row>
    <row r="81" spans="1:17" ht="13.5" customHeight="1">
      <c r="A81" s="481"/>
      <c r="B81" s="481"/>
      <c r="C81" s="481"/>
      <c r="D81" s="481"/>
      <c r="E81" s="481"/>
      <c r="F81" s="339"/>
      <c r="G81" s="340" t="str">
        <f>IF(ISNUMBER(E81),E81/'Bulk DivVar Analysis'!$I$114,"")</f>
        <v/>
      </c>
      <c r="H81" s="338" t="str">
        <f>IF(ISNUMBER(E81), IF(G81&gt;'Bulk DivVar Analysis'!$J$116,"Pass","Fail"),"")</f>
        <v/>
      </c>
      <c r="I81" s="338" t="str">
        <f t="shared" si="3"/>
        <v/>
      </c>
      <c r="J81" s="339"/>
      <c r="K81" s="339"/>
      <c r="L81" s="339"/>
      <c r="M81" s="339"/>
      <c r="N81" s="339"/>
      <c r="O81" s="339"/>
      <c r="P81" s="339"/>
      <c r="Q81" s="339"/>
    </row>
    <row r="82" spans="1:17" ht="13.5" customHeight="1">
      <c r="A82" s="481"/>
      <c r="B82" s="481"/>
      <c r="C82" s="481"/>
      <c r="D82" s="481"/>
      <c r="E82" s="481"/>
      <c r="F82" s="339"/>
      <c r="G82" s="340" t="str">
        <f>IF(ISNUMBER(E82),E82/'Bulk DivVar Analysis'!$I$114,"")</f>
        <v/>
      </c>
      <c r="H82" s="338" t="str">
        <f>IF(ISNUMBER(E82), IF(G82&gt;'Bulk DivVar Analysis'!$J$116,"Pass","Fail"),"")</f>
        <v/>
      </c>
      <c r="I82" s="338" t="str">
        <f t="shared" si="3"/>
        <v/>
      </c>
      <c r="J82" s="339"/>
      <c r="K82" s="339"/>
      <c r="L82" s="339"/>
      <c r="M82" s="339"/>
      <c r="N82" s="339"/>
      <c r="O82" s="339"/>
      <c r="P82" s="339"/>
      <c r="Q82" s="339"/>
    </row>
    <row r="83" spans="1:17" ht="13.5" customHeight="1">
      <c r="A83" s="481"/>
      <c r="B83" s="481"/>
      <c r="C83" s="481"/>
      <c r="D83" s="481"/>
      <c r="E83" s="481"/>
      <c r="F83" s="339"/>
      <c r="G83" s="340" t="str">
        <f>IF(ISNUMBER(E83),E83/'Bulk DivVar Analysis'!$I$114,"")</f>
        <v/>
      </c>
      <c r="H83" s="338" t="str">
        <f>IF(ISNUMBER(E83), IF(G83&gt;'Bulk DivVar Analysis'!$J$116,"Pass","Fail"),"")</f>
        <v/>
      </c>
      <c r="I83" s="338" t="str">
        <f t="shared" si="3"/>
        <v/>
      </c>
      <c r="J83" s="339"/>
      <c r="K83" s="339"/>
      <c r="L83" s="339"/>
      <c r="M83" s="339"/>
      <c r="N83" s="339"/>
      <c r="O83" s="339"/>
      <c r="P83" s="339"/>
      <c r="Q83" s="339"/>
    </row>
    <row r="84" spans="1:17" ht="13.5" customHeight="1">
      <c r="A84" s="481"/>
      <c r="B84" s="481"/>
      <c r="C84" s="481"/>
      <c r="D84" s="481"/>
      <c r="E84" s="481"/>
      <c r="F84" s="339"/>
      <c r="G84" s="340" t="str">
        <f>IF(ISNUMBER(E84),E84/'Bulk DivVar Analysis'!$I$114,"")</f>
        <v/>
      </c>
      <c r="H84" s="338" t="str">
        <f>IF(ISNUMBER(E84), IF(G84&gt;'Bulk DivVar Analysis'!$J$116,"Pass","Fail"),"")</f>
        <v/>
      </c>
      <c r="I84" s="338" t="str">
        <f t="shared" si="3"/>
        <v/>
      </c>
      <c r="J84" s="339"/>
      <c r="K84" s="339"/>
      <c r="L84" s="339"/>
      <c r="M84" s="339"/>
      <c r="N84" s="339"/>
      <c r="O84" s="339"/>
      <c r="P84" s="339"/>
      <c r="Q84" s="339"/>
    </row>
    <row r="85" spans="1:17" ht="13.5" customHeight="1">
      <c r="A85" s="481"/>
      <c r="B85" s="481"/>
      <c r="C85" s="481"/>
      <c r="D85" s="481"/>
      <c r="E85" s="481"/>
      <c r="F85" s="339"/>
      <c r="G85" s="340" t="str">
        <f>IF(ISNUMBER(E85),E85/'Bulk DivVar Analysis'!$I$114,"")</f>
        <v/>
      </c>
      <c r="H85" s="338" t="str">
        <f>IF(ISNUMBER(E85), IF(G85&gt;'Bulk DivVar Analysis'!$J$116,"Pass","Fail"),"")</f>
        <v/>
      </c>
      <c r="I85" s="338" t="str">
        <f t="shared" si="3"/>
        <v/>
      </c>
      <c r="J85" s="339"/>
      <c r="K85" s="339"/>
      <c r="L85" s="339"/>
      <c r="M85" s="339"/>
      <c r="N85" s="339"/>
      <c r="O85" s="339"/>
      <c r="P85" s="339"/>
      <c r="Q85" s="339"/>
    </row>
    <row r="86" spans="1:17" ht="13.5" customHeight="1">
      <c r="A86" s="481"/>
      <c r="B86" s="481"/>
      <c r="C86" s="481"/>
      <c r="D86" s="481"/>
      <c r="E86" s="481"/>
      <c r="F86" s="339"/>
      <c r="G86" s="340" t="str">
        <f>IF(ISNUMBER(E86),E86/'Bulk DivVar Analysis'!$I$114,"")</f>
        <v/>
      </c>
      <c r="H86" s="338" t="str">
        <f>IF(ISNUMBER(E86), IF(G86&gt;'Bulk DivVar Analysis'!$J$116,"Pass","Fail"),"")</f>
        <v/>
      </c>
      <c r="I86" s="338" t="str">
        <f t="shared" si="3"/>
        <v/>
      </c>
      <c r="J86" s="339"/>
      <c r="K86" s="339"/>
      <c r="L86" s="339"/>
      <c r="M86" s="339"/>
      <c r="N86" s="339"/>
      <c r="O86" s="339"/>
      <c r="P86" s="339"/>
      <c r="Q86" s="339"/>
    </row>
    <row r="87" spans="1:17" ht="13.5" customHeight="1">
      <c r="A87" s="481"/>
      <c r="B87" s="481"/>
      <c r="C87" s="481"/>
      <c r="D87" s="481"/>
      <c r="E87" s="481"/>
      <c r="F87" s="339"/>
      <c r="G87" s="340" t="str">
        <f>IF(ISNUMBER(E87),E87/'Bulk DivVar Analysis'!$I$114,"")</f>
        <v/>
      </c>
      <c r="H87" s="338" t="str">
        <f>IF(ISNUMBER(E87), IF(G87&gt;'Bulk DivVar Analysis'!$J$116,"Pass","Fail"),"")</f>
        <v/>
      </c>
      <c r="I87" s="338" t="str">
        <f t="shared" si="3"/>
        <v/>
      </c>
      <c r="J87" s="339"/>
      <c r="K87" s="339"/>
      <c r="L87" s="339"/>
      <c r="M87" s="339"/>
      <c r="N87" s="339"/>
      <c r="O87" s="339"/>
      <c r="P87" s="339"/>
      <c r="Q87" s="339"/>
    </row>
    <row r="88" spans="1:17" ht="13.5" customHeight="1">
      <c r="A88" s="481"/>
      <c r="B88" s="481"/>
      <c r="C88" s="481"/>
      <c r="D88" s="481"/>
      <c r="E88" s="481"/>
      <c r="F88" s="339"/>
      <c r="G88" s="340" t="str">
        <f>IF(ISNUMBER(E88),E88/'Bulk DivVar Analysis'!$I$114,"")</f>
        <v/>
      </c>
      <c r="H88" s="338" t="str">
        <f>IF(ISNUMBER(E88), IF(G88&gt;'Bulk DivVar Analysis'!$J$116,"Pass","Fail"),"")</f>
        <v/>
      </c>
      <c r="I88" s="338" t="str">
        <f t="shared" si="3"/>
        <v/>
      </c>
      <c r="J88" s="339"/>
      <c r="K88" s="339"/>
      <c r="L88" s="339"/>
      <c r="M88" s="339"/>
      <c r="N88" s="339"/>
      <c r="O88" s="339"/>
      <c r="P88" s="339"/>
      <c r="Q88" s="339"/>
    </row>
    <row r="89" spans="1:17" ht="13.5" customHeight="1">
      <c r="A89" s="481"/>
      <c r="B89" s="481"/>
      <c r="C89" s="481"/>
      <c r="D89" s="481"/>
      <c r="E89" s="481"/>
      <c r="F89" s="339"/>
      <c r="G89" s="340" t="str">
        <f>IF(ISNUMBER(E89),E89/'Bulk DivVar Analysis'!$I$114,"")</f>
        <v/>
      </c>
      <c r="H89" s="338" t="str">
        <f>IF(ISNUMBER(E89), IF(G89&gt;'Bulk DivVar Analysis'!$J$116,"Pass","Fail"),"")</f>
        <v/>
      </c>
      <c r="I89" s="338" t="str">
        <f t="shared" si="3"/>
        <v/>
      </c>
      <c r="J89" s="339"/>
      <c r="K89" s="339"/>
      <c r="L89" s="339"/>
      <c r="M89" s="339"/>
      <c r="N89" s="339"/>
      <c r="O89" s="339"/>
      <c r="P89" s="339"/>
      <c r="Q89" s="339"/>
    </row>
    <row r="90" spans="1:17" ht="13.5" customHeight="1">
      <c r="A90" s="481"/>
      <c r="B90" s="481"/>
      <c r="C90" s="481"/>
      <c r="D90" s="481"/>
      <c r="E90" s="481"/>
      <c r="F90" s="339"/>
      <c r="G90" s="340" t="str">
        <f>IF(ISNUMBER(E90),E90/'Bulk DivVar Analysis'!$I$114,"")</f>
        <v/>
      </c>
      <c r="H90" s="338" t="str">
        <f>IF(ISNUMBER(E90), IF(G90&gt;'Bulk DivVar Analysis'!$J$116,"Pass","Fail"),"")</f>
        <v/>
      </c>
      <c r="I90" s="338" t="str">
        <f t="shared" si="3"/>
        <v/>
      </c>
      <c r="J90" s="339"/>
      <c r="K90" s="339"/>
      <c r="L90" s="339"/>
      <c r="M90" s="339"/>
      <c r="N90" s="339"/>
      <c r="O90" s="339"/>
      <c r="P90" s="339"/>
      <c r="Q90" s="339"/>
    </row>
    <row r="91" spans="1:17" ht="13.5" customHeight="1">
      <c r="A91" s="481"/>
      <c r="B91" s="481"/>
      <c r="C91" s="481"/>
      <c r="D91" s="481"/>
      <c r="E91" s="481"/>
      <c r="F91" s="339"/>
      <c r="G91" s="340" t="str">
        <f>IF(ISNUMBER(E91),E91/'Bulk DivVar Analysis'!$I$114,"")</f>
        <v/>
      </c>
      <c r="H91" s="338" t="str">
        <f>IF(ISNUMBER(E91), IF(G91&gt;'Bulk DivVar Analysis'!$J$116,"Pass","Fail"),"")</f>
        <v/>
      </c>
      <c r="I91" s="338" t="str">
        <f t="shared" si="3"/>
        <v/>
      </c>
      <c r="J91" s="339"/>
      <c r="K91" s="339"/>
      <c r="L91" s="339"/>
      <c r="M91" s="339"/>
      <c r="N91" s="339"/>
      <c r="O91" s="339"/>
      <c r="P91" s="339"/>
      <c r="Q91" s="339"/>
    </row>
    <row r="92" spans="1:17" ht="13.5" customHeight="1">
      <c r="A92" s="481"/>
      <c r="B92" s="481"/>
      <c r="C92" s="481"/>
      <c r="D92" s="481"/>
      <c r="E92" s="481"/>
      <c r="F92" s="339"/>
      <c r="G92" s="340" t="str">
        <f>IF(ISNUMBER(E92),E92/'Bulk DivVar Analysis'!$I$114,"")</f>
        <v/>
      </c>
      <c r="H92" s="338" t="str">
        <f>IF(ISNUMBER(E92), IF(G92&gt;'Bulk DivVar Analysis'!$J$116,"Pass","Fail"),"")</f>
        <v/>
      </c>
      <c r="I92" s="338" t="str">
        <f t="shared" si="3"/>
        <v/>
      </c>
      <c r="J92" s="339"/>
      <c r="K92" s="339"/>
      <c r="L92" s="339"/>
      <c r="M92" s="339"/>
      <c r="N92" s="339"/>
      <c r="O92" s="339"/>
      <c r="P92" s="339"/>
      <c r="Q92" s="339"/>
    </row>
    <row r="93" spans="1:17" ht="13.5" customHeight="1">
      <c r="A93" s="481"/>
      <c r="B93" s="481"/>
      <c r="C93" s="481"/>
      <c r="D93" s="481"/>
      <c r="E93" s="481"/>
      <c r="F93" s="339"/>
      <c r="G93" s="340" t="str">
        <f>IF(ISNUMBER(E93),E93/'Bulk DivVar Analysis'!$I$114,"")</f>
        <v/>
      </c>
      <c r="H93" s="338" t="str">
        <f>IF(ISNUMBER(E93), IF(G93&gt;'Bulk DivVar Analysis'!$J$116,"Pass","Fail"),"")</f>
        <v/>
      </c>
      <c r="I93" s="338" t="str">
        <f t="shared" si="3"/>
        <v/>
      </c>
      <c r="J93" s="339"/>
      <c r="K93" s="339"/>
      <c r="L93" s="339"/>
      <c r="M93" s="339"/>
      <c r="N93" s="339"/>
      <c r="O93" s="339"/>
      <c r="P93" s="339"/>
      <c r="Q93" s="339"/>
    </row>
    <row r="94" spans="1:17" ht="13.5" customHeight="1">
      <c r="A94" s="481"/>
      <c r="B94" s="481"/>
      <c r="C94" s="481"/>
      <c r="D94" s="481"/>
      <c r="E94" s="481"/>
      <c r="F94" s="339"/>
      <c r="G94" s="340" t="str">
        <f>IF(ISNUMBER(E94),E94/'Bulk DivVar Analysis'!$I$114,"")</f>
        <v/>
      </c>
      <c r="H94" s="338" t="str">
        <f>IF(ISNUMBER(E94), IF(G94&gt;'Bulk DivVar Analysis'!$J$116,"Pass","Fail"),"")</f>
        <v/>
      </c>
      <c r="I94" s="338" t="str">
        <f t="shared" si="3"/>
        <v/>
      </c>
      <c r="J94" s="339"/>
      <c r="K94" s="339"/>
      <c r="L94" s="339"/>
      <c r="M94" s="339"/>
      <c r="N94" s="339"/>
      <c r="O94" s="339"/>
      <c r="P94" s="339"/>
      <c r="Q94" s="339"/>
    </row>
    <row r="95" spans="1:17" ht="13.5" customHeight="1">
      <c r="A95" s="481"/>
      <c r="B95" s="481"/>
      <c r="C95" s="481"/>
      <c r="D95" s="481"/>
      <c r="E95" s="481"/>
      <c r="F95" s="339"/>
      <c r="G95" s="340" t="str">
        <f>IF(ISNUMBER(E95),E95/'Bulk DivVar Analysis'!$I$114,"")</f>
        <v/>
      </c>
      <c r="H95" s="338" t="str">
        <f>IF(ISNUMBER(E95), IF(G95&gt;'Bulk DivVar Analysis'!$J$116,"Pass","Fail"),"")</f>
        <v/>
      </c>
      <c r="I95" s="338" t="str">
        <f t="shared" si="3"/>
        <v/>
      </c>
      <c r="J95" s="339"/>
      <c r="K95" s="339"/>
      <c r="L95" s="339"/>
      <c r="M95" s="339"/>
      <c r="N95" s="339"/>
      <c r="O95" s="339"/>
      <c r="P95" s="339"/>
      <c r="Q95" s="339"/>
    </row>
    <row r="96" spans="1:17" ht="13.5" customHeight="1">
      <c r="A96" s="481"/>
      <c r="B96" s="481"/>
      <c r="C96" s="481"/>
      <c r="D96" s="481"/>
      <c r="E96" s="481"/>
      <c r="F96" s="339"/>
      <c r="G96" s="340" t="str">
        <f>IF(ISNUMBER(E96),E96/'Bulk DivVar Analysis'!$I$114,"")</f>
        <v/>
      </c>
      <c r="H96" s="338" t="str">
        <f>IF(ISNUMBER(E96), IF(G96&gt;'Bulk DivVar Analysis'!$J$116,"Pass","Fail"),"")</f>
        <v/>
      </c>
      <c r="I96" s="338" t="str">
        <f t="shared" si="3"/>
        <v/>
      </c>
      <c r="J96" s="339"/>
      <c r="K96" s="339"/>
      <c r="L96" s="339"/>
      <c r="M96" s="339"/>
      <c r="N96" s="339"/>
      <c r="O96" s="339"/>
      <c r="P96" s="339"/>
      <c r="Q96" s="339"/>
    </row>
    <row r="97" spans="1:17" ht="13.5" customHeight="1">
      <c r="A97" s="481"/>
      <c r="B97" s="481"/>
      <c r="C97" s="481"/>
      <c r="D97" s="481"/>
      <c r="E97" s="481"/>
      <c r="F97" s="339"/>
      <c r="G97" s="340" t="str">
        <f>IF(ISNUMBER(E97),E97/'Bulk DivVar Analysis'!$I$114,"")</f>
        <v/>
      </c>
      <c r="H97" s="338" t="str">
        <f>IF(ISNUMBER(E97), IF(G97&gt;'Bulk DivVar Analysis'!$J$116,"Pass","Fail"),"")</f>
        <v/>
      </c>
      <c r="I97" s="338" t="str">
        <f t="shared" si="3"/>
        <v/>
      </c>
      <c r="J97" s="339"/>
      <c r="K97" s="339"/>
      <c r="L97" s="339"/>
      <c r="M97" s="339"/>
      <c r="N97" s="339"/>
      <c r="O97" s="339"/>
      <c r="P97" s="339"/>
      <c r="Q97" s="339"/>
    </row>
    <row r="98" spans="1:17" ht="13.5" customHeight="1">
      <c r="A98" s="481"/>
      <c r="B98" s="481"/>
      <c r="C98" s="481"/>
      <c r="D98" s="481"/>
      <c r="E98" s="481"/>
      <c r="F98" s="339"/>
      <c r="G98" s="340" t="str">
        <f>IF(ISNUMBER(E98),E98/'Bulk DivVar Analysis'!$I$114,"")</f>
        <v/>
      </c>
      <c r="H98" s="338" t="str">
        <f>IF(ISNUMBER(E98), IF(G98&gt;'Bulk DivVar Analysis'!$J$116,"Pass","Fail"),"")</f>
        <v/>
      </c>
      <c r="I98" s="338" t="str">
        <f t="shared" si="3"/>
        <v/>
      </c>
      <c r="J98" s="339"/>
      <c r="K98" s="339"/>
      <c r="L98" s="339"/>
      <c r="M98" s="339"/>
      <c r="N98" s="339"/>
      <c r="O98" s="339"/>
      <c r="P98" s="339"/>
      <c r="Q98" s="339"/>
    </row>
    <row r="99" spans="1:17" ht="13.5" customHeight="1">
      <c r="A99" s="481"/>
      <c r="B99" s="481"/>
      <c r="C99" s="481"/>
      <c r="D99" s="481"/>
      <c r="E99" s="481"/>
      <c r="F99" s="339"/>
      <c r="G99" s="340" t="str">
        <f>IF(ISNUMBER(E99),E99/'Bulk DivVar Analysis'!$I$114,"")</f>
        <v/>
      </c>
      <c r="H99" s="338" t="str">
        <f>IF(ISNUMBER(E99), IF(G99&gt;'Bulk DivVar Analysis'!$J$116,"Pass","Fail"),"")</f>
        <v/>
      </c>
      <c r="I99" s="338" t="str">
        <f t="shared" si="3"/>
        <v/>
      </c>
      <c r="J99" s="339"/>
      <c r="K99" s="339"/>
      <c r="L99" s="339"/>
      <c r="M99" s="339"/>
      <c r="N99" s="339"/>
      <c r="O99" s="339"/>
      <c r="P99" s="339"/>
      <c r="Q99" s="339"/>
    </row>
    <row r="100" spans="1:17" ht="13.5" customHeight="1">
      <c r="A100" s="481"/>
      <c r="B100" s="481"/>
      <c r="C100" s="481"/>
      <c r="D100" s="481"/>
      <c r="E100" s="481"/>
      <c r="F100" s="339"/>
      <c r="G100" s="340" t="str">
        <f>IF(ISNUMBER(E100),E100/'Bulk DivVar Analysis'!$I$114,"")</f>
        <v/>
      </c>
      <c r="H100" s="338" t="str">
        <f>IF(ISNUMBER(E100), IF(G100&gt;'Bulk DivVar Analysis'!$J$116,"Pass","Fail"),"")</f>
        <v/>
      </c>
      <c r="I100" s="338" t="str">
        <f t="shared" si="3"/>
        <v/>
      </c>
      <c r="J100" s="339"/>
      <c r="K100" s="339"/>
      <c r="L100" s="339"/>
      <c r="M100" s="339"/>
      <c r="N100" s="339"/>
      <c r="O100" s="339"/>
      <c r="P100" s="339"/>
      <c r="Q100" s="339"/>
    </row>
    <row r="101" spans="1:17" ht="13.5" customHeight="1">
      <c r="A101" s="481"/>
      <c r="B101" s="481"/>
      <c r="C101" s="481"/>
      <c r="D101" s="481"/>
      <c r="E101" s="481"/>
      <c r="F101" s="339"/>
      <c r="G101" s="340" t="str">
        <f>IF(ISNUMBER(E101),E101/'Bulk DivVar Analysis'!$I$114,"")</f>
        <v/>
      </c>
      <c r="H101" s="338" t="str">
        <f>IF(ISNUMBER(E101), IF(G101&gt;'Bulk DivVar Analysis'!$J$116,"Pass","Fail"),"")</f>
        <v/>
      </c>
      <c r="I101" s="338" t="str">
        <f t="shared" si="3"/>
        <v/>
      </c>
      <c r="J101" s="339"/>
      <c r="K101" s="339"/>
      <c r="L101" s="339"/>
      <c r="M101" s="339"/>
      <c r="N101" s="339"/>
      <c r="O101" s="339"/>
      <c r="P101" s="339"/>
      <c r="Q101" s="339"/>
    </row>
    <row r="102" spans="1:17" ht="13.5" customHeight="1">
      <c r="A102" s="481"/>
      <c r="B102" s="481"/>
      <c r="C102" s="481"/>
      <c r="D102" s="481"/>
      <c r="E102" s="481"/>
      <c r="F102" s="339"/>
      <c r="G102" s="340" t="str">
        <f>IF(ISNUMBER(E102),E102/'Bulk DivVar Analysis'!$I$114,"")</f>
        <v/>
      </c>
      <c r="H102" s="338" t="str">
        <f>IF(ISNUMBER(E102), IF(G102&gt;'Bulk DivVar Analysis'!$J$116,"Pass","Fail"),"")</f>
        <v/>
      </c>
      <c r="I102" s="338" t="str">
        <f t="shared" si="3"/>
        <v/>
      </c>
      <c r="J102" s="339"/>
      <c r="K102" s="339"/>
      <c r="L102" s="339"/>
      <c r="M102" s="339"/>
      <c r="N102" s="339"/>
      <c r="O102" s="339"/>
      <c r="P102" s="339"/>
      <c r="Q102" s="339"/>
    </row>
    <row r="103" spans="1:17" ht="13.5" customHeight="1">
      <c r="A103" s="481"/>
      <c r="B103" s="481"/>
      <c r="C103" s="481"/>
      <c r="D103" s="481"/>
      <c r="E103" s="481"/>
      <c r="F103" s="339"/>
      <c r="G103" s="340" t="str">
        <f>IF(ISNUMBER(E103),E103/'Bulk DivVar Analysis'!$I$114,"")</f>
        <v/>
      </c>
      <c r="H103" s="338" t="str">
        <f>IF(ISNUMBER(E103), IF(G103&gt;'Bulk DivVar Analysis'!$J$116,"Pass","Fail"),"")</f>
        <v/>
      </c>
      <c r="I103" s="338" t="str">
        <f t="shared" si="3"/>
        <v/>
      </c>
      <c r="J103" s="339"/>
      <c r="K103" s="339"/>
      <c r="L103" s="339"/>
      <c r="M103" s="339"/>
      <c r="N103" s="339"/>
      <c r="O103" s="339"/>
      <c r="P103" s="339"/>
      <c r="Q103" s="339"/>
    </row>
    <row r="104" spans="1:17" ht="13.5" customHeight="1">
      <c r="A104" s="481"/>
      <c r="B104" s="481"/>
      <c r="C104" s="481"/>
      <c r="D104" s="481"/>
      <c r="E104" s="481"/>
      <c r="F104" s="339"/>
      <c r="G104" s="340" t="str">
        <f>IF(ISNUMBER(E104),E104/'Bulk DivVar Analysis'!$I$114,"")</f>
        <v/>
      </c>
      <c r="H104" s="338" t="str">
        <f>IF(ISNUMBER(E104), IF(G104&gt;'Bulk DivVar Analysis'!$J$116,"Pass","Fail"),"")</f>
        <v/>
      </c>
      <c r="I104" s="338" t="str">
        <f t="shared" si="3"/>
        <v/>
      </c>
      <c r="J104" s="339"/>
      <c r="K104" s="339"/>
      <c r="L104" s="339"/>
      <c r="M104" s="339"/>
      <c r="N104" s="339"/>
      <c r="O104" s="339"/>
      <c r="P104" s="339"/>
      <c r="Q104" s="339"/>
    </row>
    <row r="105" spans="1:17" ht="13.5" customHeight="1">
      <c r="A105" s="481"/>
      <c r="B105" s="481"/>
      <c r="C105" s="481"/>
      <c r="D105" s="481"/>
      <c r="E105" s="481"/>
      <c r="F105" s="339"/>
      <c r="G105" s="340" t="str">
        <f>IF(ISNUMBER(E105),E105/'Bulk DivVar Analysis'!$I$114,"")</f>
        <v/>
      </c>
      <c r="H105" s="338" t="str">
        <f>IF(ISNUMBER(E105), IF(G105&gt;'Bulk DivVar Analysis'!$J$116,"Pass","Fail"),"")</f>
        <v/>
      </c>
      <c r="I105" s="338" t="str">
        <f t="shared" si="3"/>
        <v/>
      </c>
      <c r="J105" s="339"/>
      <c r="K105" s="339"/>
      <c r="L105" s="339"/>
      <c r="M105" s="339"/>
      <c r="N105" s="339"/>
      <c r="O105" s="339"/>
      <c r="P105" s="339"/>
      <c r="Q105" s="339"/>
    </row>
    <row r="106" spans="1:17" ht="13.5" customHeight="1">
      <c r="A106" s="481"/>
      <c r="B106" s="481"/>
      <c r="C106" s="481"/>
      <c r="D106" s="481"/>
      <c r="E106" s="481"/>
      <c r="F106" s="339"/>
      <c r="G106" s="340" t="str">
        <f>IF(ISNUMBER(E106),E106/'Bulk DivVar Analysis'!$I$114,"")</f>
        <v/>
      </c>
      <c r="H106" s="338" t="str">
        <f>IF(ISNUMBER(E106), IF(G106&gt;'Bulk DivVar Analysis'!$J$116,"Pass","Fail"),"")</f>
        <v/>
      </c>
      <c r="I106" s="338" t="str">
        <f t="shared" si="3"/>
        <v/>
      </c>
      <c r="J106" s="339"/>
      <c r="K106" s="339"/>
      <c r="L106" s="339"/>
      <c r="M106" s="339"/>
      <c r="N106" s="339"/>
      <c r="O106" s="339"/>
      <c r="P106" s="339"/>
      <c r="Q106" s="339"/>
    </row>
    <row r="107" spans="1:17" ht="13.5" customHeight="1">
      <c r="A107" s="481"/>
      <c r="B107" s="481"/>
      <c r="C107" s="481"/>
      <c r="D107" s="481"/>
      <c r="E107" s="481"/>
      <c r="F107" s="339"/>
      <c r="G107" s="340" t="str">
        <f>IF(ISNUMBER(E107),E107/'Bulk DivVar Analysis'!$I$114,"")</f>
        <v/>
      </c>
      <c r="H107" s="338" t="str">
        <f>IF(ISNUMBER(E107), IF(G107&gt;'Bulk DivVar Analysis'!$J$116,"Pass","Fail"),"")</f>
        <v/>
      </c>
      <c r="I107" s="338" t="str">
        <f t="shared" si="3"/>
        <v/>
      </c>
      <c r="J107" s="339"/>
      <c r="K107" s="339"/>
      <c r="L107" s="339"/>
      <c r="M107" s="339"/>
      <c r="N107" s="339"/>
      <c r="O107" s="339"/>
      <c r="P107" s="339"/>
      <c r="Q107" s="339"/>
    </row>
    <row r="108" spans="1:17" ht="13.5" customHeight="1">
      <c r="A108" s="481"/>
      <c r="B108" s="481"/>
      <c r="C108" s="481"/>
      <c r="D108" s="481"/>
      <c r="E108" s="481"/>
      <c r="F108" s="339"/>
      <c r="G108" s="340" t="str">
        <f>IF(ISNUMBER(E108),E108/'Bulk DivVar Analysis'!$I$114,"")</f>
        <v/>
      </c>
      <c r="H108" s="338" t="str">
        <f>IF(ISNUMBER(E108), IF(G108&gt;'Bulk DivVar Analysis'!$J$116,"Pass","Fail"),"")</f>
        <v/>
      </c>
      <c r="I108" s="338" t="str">
        <f t="shared" si="3"/>
        <v/>
      </c>
      <c r="J108" s="339"/>
      <c r="K108" s="339"/>
      <c r="L108" s="339"/>
      <c r="M108" s="339"/>
      <c r="N108" s="339"/>
      <c r="O108" s="339"/>
      <c r="P108" s="339"/>
      <c r="Q108" s="339"/>
    </row>
    <row r="109" spans="1:17" ht="13.5" customHeight="1">
      <c r="A109" s="481"/>
      <c r="B109" s="481"/>
      <c r="C109" s="481"/>
      <c r="D109" s="481"/>
      <c r="E109" s="481"/>
      <c r="F109" s="339"/>
      <c r="G109" s="340" t="str">
        <f>IF(ISNUMBER(E109),E109/'Bulk DivVar Analysis'!$I$114,"")</f>
        <v/>
      </c>
      <c r="H109" s="338" t="str">
        <f>IF(ISNUMBER(E109), IF(G109&gt;'Bulk DivVar Analysis'!$J$116,"Pass","Fail"),"")</f>
        <v/>
      </c>
      <c r="I109" s="338" t="str">
        <f t="shared" si="3"/>
        <v/>
      </c>
      <c r="J109" s="339"/>
      <c r="K109" s="339"/>
      <c r="L109" s="339"/>
      <c r="M109" s="339"/>
      <c r="N109" s="339"/>
      <c r="O109" s="339"/>
      <c r="P109" s="339"/>
      <c r="Q109" s="339"/>
    </row>
    <row r="110" spans="1:17" ht="13.5" customHeight="1">
      <c r="A110" s="481"/>
      <c r="B110" s="481"/>
      <c r="C110" s="481"/>
      <c r="D110" s="481"/>
      <c r="E110" s="481"/>
      <c r="F110" s="339"/>
      <c r="G110" s="340" t="str">
        <f>IF(ISNUMBER(E110),E110/'Bulk DivVar Analysis'!$I$114,"")</f>
        <v/>
      </c>
      <c r="H110" s="338" t="str">
        <f>IF(ISNUMBER(E110), IF(G110&gt;'Bulk DivVar Analysis'!$J$116,"Pass","Fail"),"")</f>
        <v/>
      </c>
      <c r="I110" s="338" t="str">
        <f t="shared" si="3"/>
        <v/>
      </c>
      <c r="J110" s="339"/>
      <c r="K110" s="339"/>
      <c r="L110" s="339"/>
      <c r="M110" s="339"/>
      <c r="N110" s="339"/>
      <c r="O110" s="339"/>
      <c r="P110" s="339"/>
      <c r="Q110" s="339"/>
    </row>
    <row r="111" spans="1:17" ht="13.5" customHeight="1">
      <c r="A111" s="481"/>
      <c r="B111" s="481"/>
      <c r="C111" s="481"/>
      <c r="D111" s="481"/>
      <c r="E111" s="481"/>
      <c r="F111" s="339"/>
      <c r="G111" s="340" t="str">
        <f>IF(ISNUMBER(E111),E111/'Bulk DivVar Analysis'!$I$114,"")</f>
        <v/>
      </c>
      <c r="H111" s="338" t="str">
        <f>IF(ISNUMBER(E111), IF(G111&gt;'Bulk DivVar Analysis'!$J$116,"Pass","Fail"),"")</f>
        <v/>
      </c>
      <c r="I111" s="338" t="str">
        <f t="shared" si="3"/>
        <v/>
      </c>
      <c r="J111" s="339"/>
      <c r="K111" s="339"/>
      <c r="L111" s="339"/>
      <c r="M111" s="339"/>
      <c r="N111" s="339"/>
      <c r="O111" s="339"/>
      <c r="P111" s="339"/>
      <c r="Q111" s="339"/>
    </row>
    <row r="112" spans="1:17" ht="13.5" customHeight="1">
      <c r="A112" s="481"/>
      <c r="B112" s="481"/>
      <c r="C112" s="481"/>
      <c r="D112" s="481"/>
      <c r="E112" s="481"/>
      <c r="F112" s="339"/>
      <c r="G112" s="340" t="str">
        <f>IF(ISNUMBER(E112),E112/'Bulk DivVar Analysis'!$I$114,"")</f>
        <v/>
      </c>
      <c r="H112" s="338" t="str">
        <f>IF(ISNUMBER(E112), IF(G112&gt;'Bulk DivVar Analysis'!$J$116,"Pass","Fail"),"")</f>
        <v/>
      </c>
      <c r="I112" s="338" t="str">
        <f t="shared" si="3"/>
        <v/>
      </c>
      <c r="J112" s="339"/>
      <c r="K112" s="339"/>
      <c r="L112" s="339"/>
      <c r="M112" s="339"/>
      <c r="N112" s="339"/>
      <c r="O112" s="339"/>
      <c r="P112" s="339"/>
      <c r="Q112" s="339"/>
    </row>
    <row r="113" spans="1:17" ht="13.5" customHeight="1">
      <c r="A113" s="481"/>
      <c r="B113" s="481"/>
      <c r="C113" s="481"/>
      <c r="D113" s="481"/>
      <c r="E113" s="481"/>
      <c r="F113" s="339"/>
      <c r="G113" s="340" t="str">
        <f>IF(ISNUMBER(E113),E113/'Bulk DivVar Analysis'!$I$114,"")</f>
        <v/>
      </c>
      <c r="H113" s="338" t="str">
        <f>IF(ISNUMBER(E113), IF(G113&gt;'Bulk DivVar Analysis'!$J$116,"Pass","Fail"),"")</f>
        <v/>
      </c>
      <c r="I113" s="338" t="str">
        <f t="shared" si="3"/>
        <v/>
      </c>
      <c r="J113" s="339"/>
      <c r="K113" s="339"/>
      <c r="L113" s="339"/>
      <c r="M113" s="339"/>
      <c r="N113" s="339"/>
      <c r="O113" s="339"/>
      <c r="P113" s="339"/>
      <c r="Q113" s="339"/>
    </row>
    <row r="114" spans="1:17" ht="13.5" customHeight="1">
      <c r="A114" s="481"/>
      <c r="B114" s="481"/>
      <c r="C114" s="481"/>
      <c r="D114" s="481"/>
      <c r="E114" s="481"/>
      <c r="F114" s="339"/>
      <c r="G114" s="340" t="str">
        <f>IF(ISNUMBER(E114),E114/'Bulk DivVar Analysis'!$I$114,"")</f>
        <v/>
      </c>
      <c r="H114" s="338" t="str">
        <f>IF(ISNUMBER(E114), IF(G114&gt;'Bulk DivVar Analysis'!$J$116,"Pass","Fail"),"")</f>
        <v/>
      </c>
      <c r="I114" s="338" t="str">
        <f t="shared" si="3"/>
        <v/>
      </c>
      <c r="J114" s="339"/>
      <c r="K114" s="339"/>
      <c r="L114" s="339"/>
      <c r="M114" s="339"/>
      <c r="N114" s="339"/>
      <c r="O114" s="339"/>
      <c r="P114" s="339"/>
      <c r="Q114" s="339"/>
    </row>
    <row r="115" spans="1:17" ht="13.5" customHeight="1">
      <c r="A115" s="481"/>
      <c r="B115" s="481"/>
      <c r="C115" s="481"/>
      <c r="D115" s="481"/>
      <c r="E115" s="481"/>
      <c r="F115" s="339"/>
      <c r="G115" s="340" t="str">
        <f>IF(ISNUMBER(E115),E115/'Bulk DivVar Analysis'!$I$114,"")</f>
        <v/>
      </c>
      <c r="H115" s="338" t="str">
        <f>IF(ISNUMBER(E115), IF(G115&gt;'Bulk DivVar Analysis'!$J$116,"Pass","Fail"),"")</f>
        <v/>
      </c>
      <c r="I115" s="338" t="str">
        <f t="shared" si="3"/>
        <v/>
      </c>
      <c r="J115" s="339"/>
      <c r="K115" s="339"/>
      <c r="L115" s="339"/>
      <c r="M115" s="339"/>
      <c r="N115" s="339"/>
      <c r="O115" s="339"/>
      <c r="P115" s="339"/>
      <c r="Q115" s="339"/>
    </row>
    <row r="116" spans="1:17" ht="13.5" customHeight="1">
      <c r="A116" s="481"/>
      <c r="B116" s="481"/>
      <c r="C116" s="481"/>
      <c r="D116" s="481"/>
      <c r="E116" s="481"/>
      <c r="F116" s="339"/>
      <c r="G116" s="340" t="str">
        <f>IF(ISNUMBER(E116),E116/'Bulk DivVar Analysis'!$I$114,"")</f>
        <v/>
      </c>
      <c r="H116" s="338" t="str">
        <f>IF(ISNUMBER(E116), IF(G116&gt;'Bulk DivVar Analysis'!$J$116,"Pass","Fail"),"")</f>
        <v/>
      </c>
      <c r="I116" s="338" t="str">
        <f t="shared" si="3"/>
        <v/>
      </c>
      <c r="J116" s="339"/>
      <c r="K116" s="339"/>
      <c r="L116" s="339"/>
      <c r="M116" s="339"/>
      <c r="N116" s="339"/>
      <c r="O116" s="339"/>
      <c r="P116" s="339"/>
      <c r="Q116" s="339"/>
    </row>
    <row r="117" spans="1:17" ht="13.5" customHeight="1">
      <c r="A117" s="481"/>
      <c r="B117" s="481"/>
      <c r="C117" s="481"/>
      <c r="D117" s="481"/>
      <c r="E117" s="481"/>
      <c r="F117" s="339"/>
      <c r="G117" s="340" t="str">
        <f>IF(ISNUMBER(E117),E117/'Bulk DivVar Analysis'!$I$114,"")</f>
        <v/>
      </c>
      <c r="H117" s="338" t="str">
        <f>IF(ISNUMBER(E117), IF(G117&gt;'Bulk DivVar Analysis'!$J$116,"Pass","Fail"),"")</f>
        <v/>
      </c>
      <c r="I117" s="338" t="str">
        <f t="shared" si="3"/>
        <v/>
      </c>
      <c r="J117" s="339"/>
      <c r="K117" s="339"/>
      <c r="L117" s="339"/>
      <c r="M117" s="339"/>
      <c r="N117" s="339"/>
      <c r="O117" s="339"/>
      <c r="P117" s="339"/>
      <c r="Q117" s="339"/>
    </row>
    <row r="118" spans="1:17" ht="13.5" customHeight="1">
      <c r="A118" s="481"/>
      <c r="B118" s="481"/>
      <c r="C118" s="481"/>
      <c r="D118" s="481"/>
      <c r="E118" s="481"/>
      <c r="F118" s="339"/>
      <c r="G118" s="340" t="str">
        <f>IF(ISNUMBER(E118),E118/'Bulk DivVar Analysis'!$I$114,"")</f>
        <v/>
      </c>
      <c r="H118" s="338" t="str">
        <f>IF(ISNUMBER(E118), IF(G118&gt;'Bulk DivVar Analysis'!$J$116,"Pass","Fail"),"")</f>
        <v/>
      </c>
      <c r="I118" s="338" t="str">
        <f t="shared" si="3"/>
        <v/>
      </c>
      <c r="J118" s="339"/>
      <c r="K118" s="339"/>
      <c r="L118" s="339"/>
      <c r="M118" s="339"/>
      <c r="N118" s="339"/>
      <c r="O118" s="339"/>
      <c r="P118" s="339"/>
      <c r="Q118" s="339"/>
    </row>
    <row r="119" spans="1:17" ht="13.5" customHeight="1">
      <c r="A119" s="481"/>
      <c r="B119" s="481"/>
      <c r="C119" s="481"/>
      <c r="D119" s="481"/>
      <c r="E119" s="481"/>
      <c r="F119" s="339"/>
      <c r="G119" s="340" t="str">
        <f>IF(ISNUMBER(E119),E119/'Bulk DivVar Analysis'!$I$114,"")</f>
        <v/>
      </c>
      <c r="H119" s="338" t="str">
        <f>IF(ISNUMBER(E119), IF(G119&gt;'Bulk DivVar Analysis'!$J$116,"Pass","Fail"),"")</f>
        <v/>
      </c>
      <c r="I119" s="338" t="str">
        <f t="shared" si="3"/>
        <v/>
      </c>
      <c r="J119" s="339"/>
      <c r="K119" s="339"/>
      <c r="L119" s="339"/>
      <c r="M119" s="339"/>
      <c r="N119" s="339"/>
      <c r="O119" s="339"/>
      <c r="P119" s="339"/>
      <c r="Q119" s="339"/>
    </row>
    <row r="120" spans="1:17" ht="13.5" customHeight="1">
      <c r="A120" s="481"/>
      <c r="B120" s="481"/>
      <c r="C120" s="481"/>
      <c r="D120" s="481"/>
      <c r="E120" s="481"/>
      <c r="F120" s="339"/>
      <c r="G120" s="340" t="str">
        <f>IF(ISNUMBER(E120),E120/'Bulk DivVar Analysis'!$I$114,"")</f>
        <v/>
      </c>
      <c r="H120" s="338" t="str">
        <f>IF(ISNUMBER(E120), IF(G120&gt;'Bulk DivVar Analysis'!$J$116,"Pass","Fail"),"")</f>
        <v/>
      </c>
      <c r="I120" s="338" t="str">
        <f t="shared" si="3"/>
        <v/>
      </c>
      <c r="J120" s="339"/>
      <c r="K120" s="339"/>
      <c r="L120" s="339"/>
      <c r="M120" s="339"/>
      <c r="N120" s="339"/>
      <c r="O120" s="339"/>
      <c r="P120" s="339"/>
      <c r="Q120" s="339"/>
    </row>
    <row r="121" spans="1:17" ht="13.5" customHeight="1">
      <c r="A121" s="481"/>
      <c r="B121" s="481"/>
      <c r="C121" s="481"/>
      <c r="D121" s="481"/>
      <c r="E121" s="481"/>
      <c r="F121" s="339"/>
      <c r="G121" s="340" t="str">
        <f>IF(ISNUMBER(E121),E121/'Bulk DivVar Analysis'!$I$114,"")</f>
        <v/>
      </c>
      <c r="H121" s="338" t="str">
        <f>IF(ISNUMBER(E121), IF(G121&gt;'Bulk DivVar Analysis'!$J$116,"Pass","Fail"),"")</f>
        <v/>
      </c>
      <c r="I121" s="338" t="str">
        <f t="shared" si="3"/>
        <v/>
      </c>
      <c r="J121" s="339"/>
      <c r="K121" s="339"/>
      <c r="L121" s="339"/>
      <c r="M121" s="339"/>
      <c r="N121" s="339"/>
      <c r="O121" s="339"/>
      <c r="P121" s="339"/>
      <c r="Q121" s="339"/>
    </row>
    <row r="122" spans="1:17" ht="13.5" customHeight="1">
      <c r="A122" s="481"/>
      <c r="B122" s="481"/>
      <c r="C122" s="481"/>
      <c r="D122" s="481"/>
      <c r="E122" s="481"/>
      <c r="F122" s="339"/>
      <c r="G122" s="340" t="str">
        <f>IF(ISNUMBER(E122),E122/'Bulk DivVar Analysis'!$I$114,"")</f>
        <v/>
      </c>
      <c r="H122" s="338" t="str">
        <f>IF(ISNUMBER(E122), IF(G122&gt;'Bulk DivVar Analysis'!$J$116,"Pass","Fail"),"")</f>
        <v/>
      </c>
      <c r="I122" s="338" t="str">
        <f t="shared" si="3"/>
        <v/>
      </c>
      <c r="J122" s="339"/>
      <c r="K122" s="339"/>
      <c r="L122" s="339"/>
      <c r="M122" s="339"/>
      <c r="N122" s="339"/>
      <c r="O122" s="339"/>
      <c r="P122" s="339"/>
      <c r="Q122" s="339"/>
    </row>
    <row r="123" spans="1:17" ht="13.5" customHeight="1">
      <c r="A123" s="481"/>
      <c r="B123" s="481"/>
      <c r="C123" s="481"/>
      <c r="D123" s="481"/>
      <c r="E123" s="481"/>
      <c r="F123" s="339"/>
      <c r="G123" s="340" t="str">
        <f>IF(ISNUMBER(E123),E123/'Bulk DivVar Analysis'!$I$114,"")</f>
        <v/>
      </c>
      <c r="H123" s="338" t="str">
        <f>IF(ISNUMBER(E123), IF(G123&gt;'Bulk DivVar Analysis'!$J$116,"Pass","Fail"),"")</f>
        <v/>
      </c>
      <c r="I123" s="338" t="str">
        <f t="shared" si="3"/>
        <v/>
      </c>
      <c r="J123" s="339"/>
      <c r="K123" s="339"/>
      <c r="L123" s="339"/>
      <c r="M123" s="339"/>
      <c r="N123" s="339"/>
      <c r="O123" s="339"/>
      <c r="P123" s="339"/>
      <c r="Q123" s="339"/>
    </row>
    <row r="124" spans="1:17" ht="13.5" customHeight="1">
      <c r="A124" s="481"/>
      <c r="B124" s="481"/>
      <c r="C124" s="481"/>
      <c r="D124" s="481"/>
      <c r="E124" s="481"/>
      <c r="F124" s="339"/>
      <c r="G124" s="340" t="str">
        <f>IF(ISNUMBER(E124),E124/'Bulk DivVar Analysis'!$I$114,"")</f>
        <v/>
      </c>
      <c r="H124" s="338" t="str">
        <f>IF(ISNUMBER(E124), IF(G124&gt;'Bulk DivVar Analysis'!$J$116,"Pass","Fail"),"")</f>
        <v/>
      </c>
      <c r="I124" s="338" t="str">
        <f t="shared" si="3"/>
        <v/>
      </c>
      <c r="J124" s="339"/>
      <c r="K124" s="339"/>
      <c r="L124" s="339"/>
      <c r="M124" s="339"/>
      <c r="N124" s="339"/>
      <c r="O124" s="339"/>
      <c r="P124" s="339"/>
      <c r="Q124" s="339"/>
    </row>
    <row r="125" spans="1:17" ht="13.5" customHeight="1">
      <c r="A125" s="481"/>
      <c r="B125" s="481"/>
      <c r="C125" s="481"/>
      <c r="D125" s="481"/>
      <c r="E125" s="481"/>
      <c r="F125" s="339"/>
      <c r="G125" s="340" t="str">
        <f>IF(ISNUMBER(E125),E125/'Bulk DivVar Analysis'!$I$114,"")</f>
        <v/>
      </c>
      <c r="H125" s="338" t="str">
        <f>IF(ISNUMBER(E125), IF(G125&gt;'Bulk DivVar Analysis'!$J$116,"Pass","Fail"),"")</f>
        <v/>
      </c>
      <c r="I125" s="338" t="str">
        <f t="shared" si="3"/>
        <v/>
      </c>
      <c r="J125" s="339"/>
      <c r="K125" s="339"/>
      <c r="L125" s="339"/>
      <c r="M125" s="339"/>
      <c r="N125" s="339"/>
      <c r="O125" s="339"/>
      <c r="P125" s="339"/>
      <c r="Q125" s="339"/>
    </row>
    <row r="126" spans="1:17" ht="13.5" customHeight="1">
      <c r="A126" s="481"/>
      <c r="B126" s="481"/>
      <c r="C126" s="481"/>
      <c r="D126" s="481"/>
      <c r="E126" s="481"/>
      <c r="F126" s="339"/>
      <c r="G126" s="340" t="str">
        <f>IF(ISNUMBER(E126),E126/'Bulk DivVar Analysis'!$I$114,"")</f>
        <v/>
      </c>
      <c r="H126" s="338" t="str">
        <f>IF(ISNUMBER(E126), IF(G126&gt;'Bulk DivVar Analysis'!$J$116,"Pass","Fail"),"")</f>
        <v/>
      </c>
      <c r="I126" s="338" t="str">
        <f t="shared" si="3"/>
        <v/>
      </c>
      <c r="J126" s="339"/>
      <c r="K126" s="339"/>
      <c r="L126" s="339"/>
      <c r="M126" s="339"/>
      <c r="N126" s="339"/>
      <c r="O126" s="339"/>
      <c r="P126" s="339"/>
      <c r="Q126" s="339"/>
    </row>
    <row r="127" spans="1:17" ht="13.5" customHeight="1">
      <c r="A127" s="481"/>
      <c r="B127" s="481"/>
      <c r="C127" s="481"/>
      <c r="D127" s="481"/>
      <c r="E127" s="481"/>
      <c r="F127" s="339"/>
      <c r="G127" s="340" t="str">
        <f>IF(ISNUMBER(E127),E127/'Bulk DivVar Analysis'!$I$114,"")</f>
        <v/>
      </c>
      <c r="H127" s="338" t="str">
        <f>IF(ISNUMBER(E127), IF(G127&gt;'Bulk DivVar Analysis'!$J$116,"Pass","Fail"),"")</f>
        <v/>
      </c>
      <c r="I127" s="338" t="str">
        <f t="shared" si="3"/>
        <v/>
      </c>
      <c r="J127" s="339"/>
      <c r="K127" s="339"/>
      <c r="L127" s="339"/>
      <c r="M127" s="339"/>
      <c r="N127" s="339"/>
      <c r="O127" s="339"/>
      <c r="P127" s="339"/>
      <c r="Q127" s="339"/>
    </row>
    <row r="128" spans="1:17" ht="13.5" customHeight="1">
      <c r="A128" s="481"/>
      <c r="B128" s="481"/>
      <c r="C128" s="481"/>
      <c r="D128" s="481"/>
      <c r="E128" s="481"/>
      <c r="F128" s="339"/>
      <c r="G128" s="340" t="str">
        <f>IF(ISNUMBER(E128),E128/'Bulk DivVar Analysis'!$I$114,"")</f>
        <v/>
      </c>
      <c r="H128" s="338" t="str">
        <f>IF(ISNUMBER(E128), IF(G128&gt;'Bulk DivVar Analysis'!$J$116,"Pass","Fail"),"")</f>
        <v/>
      </c>
      <c r="I128" s="338" t="str">
        <f t="shared" si="3"/>
        <v/>
      </c>
      <c r="J128" s="339"/>
      <c r="K128" s="339"/>
      <c r="L128" s="339"/>
      <c r="M128" s="339"/>
      <c r="N128" s="339"/>
      <c r="O128" s="339"/>
      <c r="P128" s="339"/>
      <c r="Q128" s="339"/>
    </row>
    <row r="129" spans="1:17" ht="13.5" customHeight="1">
      <c r="A129" s="481"/>
      <c r="B129" s="481"/>
      <c r="C129" s="481"/>
      <c r="D129" s="481"/>
      <c r="E129" s="481"/>
      <c r="F129" s="339"/>
      <c r="G129" s="340" t="str">
        <f>IF(ISNUMBER(E129),E129/'Bulk DivVar Analysis'!$I$114,"")</f>
        <v/>
      </c>
      <c r="H129" s="338" t="str">
        <f>IF(ISNUMBER(E129), IF(G129&gt;'Bulk DivVar Analysis'!$J$116,"Pass","Fail"),"")</f>
        <v/>
      </c>
      <c r="I129" s="338" t="str">
        <f t="shared" si="3"/>
        <v/>
      </c>
      <c r="J129" s="339"/>
      <c r="K129" s="339"/>
      <c r="L129" s="339"/>
      <c r="M129" s="339"/>
      <c r="N129" s="339"/>
      <c r="O129" s="339"/>
      <c r="P129" s="339"/>
      <c r="Q129" s="339"/>
    </row>
    <row r="130" spans="1:17" ht="13.5" customHeight="1">
      <c r="A130" s="481"/>
      <c r="B130" s="481"/>
      <c r="C130" s="481"/>
      <c r="D130" s="481"/>
      <c r="E130" s="481"/>
      <c r="F130" s="339"/>
      <c r="G130" s="340" t="str">
        <f>IF(ISNUMBER(E130),E130/'Bulk DivVar Analysis'!$I$114,"")</f>
        <v/>
      </c>
      <c r="H130" s="338" t="str">
        <f>IF(ISNUMBER(E130), IF(G130&gt;'Bulk DivVar Analysis'!$J$116,"Pass","Fail"),"")</f>
        <v/>
      </c>
      <c r="I130" s="338" t="str">
        <f t="shared" si="3"/>
        <v/>
      </c>
      <c r="J130" s="339"/>
      <c r="K130" s="339"/>
      <c r="L130" s="339"/>
      <c r="M130" s="339"/>
      <c r="N130" s="339"/>
      <c r="O130" s="339"/>
      <c r="P130" s="339"/>
      <c r="Q130" s="339"/>
    </row>
    <row r="131" spans="1:17" ht="13.5" customHeight="1">
      <c r="A131" s="481"/>
      <c r="B131" s="481"/>
      <c r="C131" s="481"/>
      <c r="D131" s="481"/>
      <c r="E131" s="481"/>
      <c r="F131" s="339"/>
      <c r="G131" s="340" t="str">
        <f>IF(ISNUMBER(E131),E131/'Bulk DivVar Analysis'!$I$114,"")</f>
        <v/>
      </c>
      <c r="H131" s="338" t="str">
        <f>IF(ISNUMBER(E131), IF(G131&gt;'Bulk DivVar Analysis'!$J$116,"Pass","Fail"),"")</f>
        <v/>
      </c>
      <c r="I131" s="338" t="str">
        <f t="shared" ref="I131:I194" si="4">_xlfn.TEXTJOIN("_",TRUE,B131,C131)</f>
        <v/>
      </c>
      <c r="J131" s="339"/>
      <c r="K131" s="339"/>
      <c r="L131" s="339"/>
      <c r="M131" s="339"/>
      <c r="N131" s="339"/>
      <c r="O131" s="339"/>
      <c r="P131" s="339"/>
      <c r="Q131" s="339"/>
    </row>
    <row r="132" spans="1:17" ht="13.5" customHeight="1">
      <c r="A132" s="481"/>
      <c r="B132" s="481"/>
      <c r="C132" s="481"/>
      <c r="D132" s="481"/>
      <c r="E132" s="481"/>
      <c r="F132" s="339"/>
      <c r="G132" s="340" t="str">
        <f>IF(ISNUMBER(E132),E132/'Bulk DivVar Analysis'!$I$114,"")</f>
        <v/>
      </c>
      <c r="H132" s="338" t="str">
        <f>IF(ISNUMBER(E132), IF(G132&gt;'Bulk DivVar Analysis'!$J$116,"Pass","Fail"),"")</f>
        <v/>
      </c>
      <c r="I132" s="338" t="str">
        <f t="shared" si="4"/>
        <v/>
      </c>
      <c r="J132" s="339"/>
      <c r="K132" s="339"/>
      <c r="L132" s="339"/>
      <c r="M132" s="339"/>
      <c r="N132" s="339"/>
      <c r="O132" s="339"/>
      <c r="P132" s="339"/>
      <c r="Q132" s="339"/>
    </row>
    <row r="133" spans="1:17" ht="13.5" customHeight="1">
      <c r="A133" s="481"/>
      <c r="B133" s="481"/>
      <c r="C133" s="481"/>
      <c r="D133" s="481"/>
      <c r="E133" s="481"/>
      <c r="F133" s="339"/>
      <c r="G133" s="340" t="str">
        <f>IF(ISNUMBER(E133),E133/'Bulk DivVar Analysis'!$I$114,"")</f>
        <v/>
      </c>
      <c r="H133" s="338" t="str">
        <f>IF(ISNUMBER(E133), IF(G133&gt;'Bulk DivVar Analysis'!$J$116,"Pass","Fail"),"")</f>
        <v/>
      </c>
      <c r="I133" s="338" t="str">
        <f t="shared" si="4"/>
        <v/>
      </c>
      <c r="J133" s="339"/>
      <c r="K133" s="339"/>
      <c r="L133" s="339"/>
      <c r="M133" s="339"/>
      <c r="N133" s="339"/>
      <c r="O133" s="339"/>
      <c r="P133" s="339"/>
      <c r="Q133" s="339"/>
    </row>
    <row r="134" spans="1:17" ht="13.5" customHeight="1">
      <c r="A134" s="481"/>
      <c r="B134" s="481"/>
      <c r="C134" s="481"/>
      <c r="D134" s="481"/>
      <c r="E134" s="481"/>
      <c r="F134" s="339"/>
      <c r="G134" s="340" t="str">
        <f>IF(ISNUMBER(E134),E134/'Bulk DivVar Analysis'!$I$114,"")</f>
        <v/>
      </c>
      <c r="H134" s="338" t="str">
        <f>IF(ISNUMBER(E134), IF(G134&gt;'Bulk DivVar Analysis'!$J$116,"Pass","Fail"),"")</f>
        <v/>
      </c>
      <c r="I134" s="338" t="str">
        <f t="shared" si="4"/>
        <v/>
      </c>
      <c r="J134" s="339"/>
      <c r="K134" s="339"/>
      <c r="L134" s="339"/>
      <c r="M134" s="339"/>
      <c r="N134" s="339"/>
      <c r="O134" s="339"/>
      <c r="P134" s="339"/>
      <c r="Q134" s="339"/>
    </row>
    <row r="135" spans="1:17" ht="13.5" customHeight="1">
      <c r="A135" s="481"/>
      <c r="B135" s="481"/>
      <c r="C135" s="481"/>
      <c r="D135" s="481"/>
      <c r="E135" s="481"/>
      <c r="F135" s="339"/>
      <c r="G135" s="340" t="str">
        <f>IF(ISNUMBER(E135),E135/'Bulk DivVar Analysis'!$I$114,"")</f>
        <v/>
      </c>
      <c r="H135" s="338" t="str">
        <f>IF(ISNUMBER(E135), IF(G135&gt;'Bulk DivVar Analysis'!$J$116,"Pass","Fail"),"")</f>
        <v/>
      </c>
      <c r="I135" s="338" t="str">
        <f t="shared" si="4"/>
        <v/>
      </c>
      <c r="J135" s="339"/>
      <c r="K135" s="339"/>
      <c r="L135" s="339"/>
      <c r="M135" s="339"/>
      <c r="N135" s="339"/>
      <c r="O135" s="339"/>
      <c r="P135" s="339"/>
      <c r="Q135" s="339"/>
    </row>
    <row r="136" spans="1:17" ht="13.5" customHeight="1">
      <c r="A136" s="481"/>
      <c r="B136" s="481"/>
      <c r="C136" s="481"/>
      <c r="D136" s="481"/>
      <c r="E136" s="481"/>
      <c r="F136" s="339"/>
      <c r="G136" s="340" t="str">
        <f>IF(ISNUMBER(E136),E136/'Bulk DivVar Analysis'!$I$114,"")</f>
        <v/>
      </c>
      <c r="H136" s="338" t="str">
        <f>IF(ISNUMBER(E136), IF(G136&gt;'Bulk DivVar Analysis'!$J$116,"Pass","Fail"),"")</f>
        <v/>
      </c>
      <c r="I136" s="338" t="str">
        <f t="shared" si="4"/>
        <v/>
      </c>
      <c r="J136" s="339"/>
      <c r="K136" s="339"/>
      <c r="L136" s="339"/>
      <c r="M136" s="339"/>
      <c r="N136" s="339"/>
      <c r="O136" s="339"/>
      <c r="P136" s="339"/>
      <c r="Q136" s="339"/>
    </row>
    <row r="137" spans="1:17" ht="13.5" customHeight="1">
      <c r="A137" s="481"/>
      <c r="B137" s="481"/>
      <c r="C137" s="481"/>
      <c r="D137" s="481"/>
      <c r="E137" s="481"/>
      <c r="F137" s="339"/>
      <c r="G137" s="340" t="str">
        <f>IF(ISNUMBER(E137),E137/'Bulk DivVar Analysis'!$I$114,"")</f>
        <v/>
      </c>
      <c r="H137" s="338" t="str">
        <f>IF(ISNUMBER(E137), IF(G137&gt;'Bulk DivVar Analysis'!$J$116,"Pass","Fail"),"")</f>
        <v/>
      </c>
      <c r="I137" s="338" t="str">
        <f t="shared" si="4"/>
        <v/>
      </c>
      <c r="J137" s="339"/>
      <c r="K137" s="339"/>
      <c r="L137" s="339"/>
      <c r="M137" s="339"/>
      <c r="N137" s="339"/>
      <c r="O137" s="339"/>
      <c r="P137" s="339"/>
      <c r="Q137" s="339"/>
    </row>
    <row r="138" spans="1:17" ht="13.5" customHeight="1">
      <c r="A138" s="481"/>
      <c r="B138" s="481"/>
      <c r="C138" s="481"/>
      <c r="D138" s="481"/>
      <c r="E138" s="481"/>
      <c r="F138" s="339"/>
      <c r="G138" s="340" t="str">
        <f>IF(ISNUMBER(E138),E138/'Bulk DivVar Analysis'!$I$114,"")</f>
        <v/>
      </c>
      <c r="H138" s="338" t="str">
        <f>IF(ISNUMBER(E138), IF(G138&gt;'Bulk DivVar Analysis'!$J$116,"Pass","Fail"),"")</f>
        <v/>
      </c>
      <c r="I138" s="338" t="str">
        <f t="shared" si="4"/>
        <v/>
      </c>
      <c r="J138" s="339"/>
      <c r="K138" s="339"/>
      <c r="L138" s="339"/>
      <c r="M138" s="339"/>
      <c r="N138" s="339"/>
      <c r="O138" s="339"/>
      <c r="P138" s="339"/>
      <c r="Q138" s="339"/>
    </row>
    <row r="139" spans="1:17" ht="13.5" customHeight="1">
      <c r="A139" s="481"/>
      <c r="B139" s="481"/>
      <c r="C139" s="481"/>
      <c r="D139" s="481"/>
      <c r="E139" s="481"/>
      <c r="F139" s="339"/>
      <c r="G139" s="340" t="str">
        <f>IF(ISNUMBER(E139),E139/'Bulk DivVar Analysis'!$I$114,"")</f>
        <v/>
      </c>
      <c r="H139" s="338" t="str">
        <f>IF(ISNUMBER(E139), IF(G139&gt;'Bulk DivVar Analysis'!$J$116,"Pass","Fail"),"")</f>
        <v/>
      </c>
      <c r="I139" s="338" t="str">
        <f t="shared" si="4"/>
        <v/>
      </c>
      <c r="J139" s="339"/>
      <c r="K139" s="339"/>
      <c r="L139" s="339"/>
      <c r="M139" s="339"/>
      <c r="N139" s="339"/>
      <c r="O139" s="339"/>
      <c r="P139" s="339"/>
      <c r="Q139" s="339"/>
    </row>
    <row r="140" spans="1:17" ht="13.5" customHeight="1">
      <c r="A140" s="481"/>
      <c r="B140" s="481"/>
      <c r="C140" s="481"/>
      <c r="D140" s="481"/>
      <c r="E140" s="481"/>
      <c r="F140" s="339"/>
      <c r="G140" s="340" t="str">
        <f>IF(ISNUMBER(E140),E140/'Bulk DivVar Analysis'!$I$114,"")</f>
        <v/>
      </c>
      <c r="H140" s="338" t="str">
        <f>IF(ISNUMBER(E140), IF(G140&gt;'Bulk DivVar Analysis'!$J$116,"Pass","Fail"),"")</f>
        <v/>
      </c>
      <c r="I140" s="338" t="str">
        <f t="shared" si="4"/>
        <v/>
      </c>
      <c r="J140" s="339"/>
      <c r="K140" s="339"/>
      <c r="L140" s="339"/>
      <c r="M140" s="339"/>
      <c r="N140" s="339"/>
      <c r="O140" s="339"/>
      <c r="P140" s="339"/>
      <c r="Q140" s="339"/>
    </row>
    <row r="141" spans="1:17" ht="13.5" customHeight="1">
      <c r="A141" s="481"/>
      <c r="B141" s="481"/>
      <c r="C141" s="481"/>
      <c r="D141" s="481"/>
      <c r="E141" s="481"/>
      <c r="F141" s="339"/>
      <c r="G141" s="340" t="str">
        <f>IF(ISNUMBER(E141),E141/'Bulk DivVar Analysis'!$I$114,"")</f>
        <v/>
      </c>
      <c r="H141" s="338" t="str">
        <f>IF(ISNUMBER(E141), IF(G141&gt;'Bulk DivVar Analysis'!$J$116,"Pass","Fail"),"")</f>
        <v/>
      </c>
      <c r="I141" s="338" t="str">
        <f t="shared" si="4"/>
        <v/>
      </c>
      <c r="J141" s="339"/>
      <c r="K141" s="339"/>
      <c r="L141" s="339"/>
      <c r="M141" s="339"/>
      <c r="N141" s="339"/>
      <c r="O141" s="339"/>
      <c r="P141" s="339"/>
      <c r="Q141" s="339"/>
    </row>
    <row r="142" spans="1:17" ht="13.5" customHeight="1">
      <c r="A142" s="481"/>
      <c r="B142" s="481"/>
      <c r="C142" s="481"/>
      <c r="D142" s="481"/>
      <c r="E142" s="481"/>
      <c r="F142" s="339"/>
      <c r="G142" s="340" t="str">
        <f>IF(ISNUMBER(E142),E142/'Bulk DivVar Analysis'!$I$114,"")</f>
        <v/>
      </c>
      <c r="H142" s="338" t="str">
        <f>IF(ISNUMBER(E142), IF(G142&gt;'Bulk DivVar Analysis'!$J$116,"Pass","Fail"),"")</f>
        <v/>
      </c>
      <c r="I142" s="338" t="str">
        <f t="shared" si="4"/>
        <v/>
      </c>
      <c r="J142" s="339"/>
      <c r="K142" s="339"/>
      <c r="L142" s="339"/>
      <c r="M142" s="339"/>
      <c r="N142" s="339"/>
      <c r="O142" s="339"/>
      <c r="P142" s="339"/>
      <c r="Q142" s="339"/>
    </row>
    <row r="143" spans="1:17" ht="13.5" customHeight="1">
      <c r="A143" s="481"/>
      <c r="B143" s="481"/>
      <c r="C143" s="481"/>
      <c r="D143" s="481"/>
      <c r="E143" s="481"/>
      <c r="F143" s="339"/>
      <c r="G143" s="340" t="str">
        <f>IF(ISNUMBER(E143),E143/'Bulk DivVar Analysis'!$I$114,"")</f>
        <v/>
      </c>
      <c r="H143" s="338" t="str">
        <f>IF(ISNUMBER(E143), IF(G143&gt;'Bulk DivVar Analysis'!$J$116,"Pass","Fail"),"")</f>
        <v/>
      </c>
      <c r="I143" s="338" t="str">
        <f t="shared" si="4"/>
        <v/>
      </c>
      <c r="J143" s="339"/>
      <c r="K143" s="339"/>
      <c r="L143" s="339"/>
      <c r="M143" s="339"/>
      <c r="N143" s="339"/>
      <c r="O143" s="339"/>
      <c r="P143" s="339"/>
      <c r="Q143" s="339"/>
    </row>
    <row r="144" spans="1:17" ht="13.5" customHeight="1">
      <c r="A144" s="481"/>
      <c r="B144" s="481"/>
      <c r="C144" s="481"/>
      <c r="D144" s="481"/>
      <c r="E144" s="481"/>
      <c r="F144" s="339"/>
      <c r="G144" s="340" t="str">
        <f>IF(ISNUMBER(E144),E144/'Bulk DivVar Analysis'!$I$114,"")</f>
        <v/>
      </c>
      <c r="H144" s="338" t="str">
        <f>IF(ISNUMBER(E144), IF(G144&gt;'Bulk DivVar Analysis'!$J$116,"Pass","Fail"),"")</f>
        <v/>
      </c>
      <c r="I144" s="338" t="str">
        <f t="shared" si="4"/>
        <v/>
      </c>
      <c r="J144" s="339"/>
      <c r="K144" s="339"/>
      <c r="L144" s="339"/>
      <c r="M144" s="339"/>
      <c r="N144" s="339"/>
      <c r="O144" s="339"/>
      <c r="P144" s="339"/>
      <c r="Q144" s="339"/>
    </row>
    <row r="145" spans="1:17" ht="13.5" customHeight="1">
      <c r="A145" s="481"/>
      <c r="B145" s="481"/>
      <c r="C145" s="481"/>
      <c r="D145" s="481"/>
      <c r="E145" s="481"/>
      <c r="F145" s="339"/>
      <c r="G145" s="340" t="str">
        <f>IF(ISNUMBER(E145),E145/'Bulk DivVar Analysis'!$I$114,"")</f>
        <v/>
      </c>
      <c r="H145" s="338" t="str">
        <f>IF(ISNUMBER(E145), IF(G145&gt;'Bulk DivVar Analysis'!$J$116,"Pass","Fail"),"")</f>
        <v/>
      </c>
      <c r="I145" s="338" t="str">
        <f t="shared" si="4"/>
        <v/>
      </c>
      <c r="J145" s="339"/>
      <c r="K145" s="339"/>
      <c r="L145" s="339"/>
      <c r="M145" s="339"/>
      <c r="N145" s="339"/>
      <c r="O145" s="339"/>
      <c r="P145" s="339"/>
      <c r="Q145" s="339"/>
    </row>
    <row r="146" spans="1:17" ht="13.5" customHeight="1">
      <c r="A146" s="481"/>
      <c r="B146" s="481"/>
      <c r="C146" s="481"/>
      <c r="D146" s="481"/>
      <c r="E146" s="481"/>
      <c r="F146" s="339"/>
      <c r="G146" s="340" t="str">
        <f>IF(ISNUMBER(E146),E146/'Bulk DivVar Analysis'!$I$114,"")</f>
        <v/>
      </c>
      <c r="H146" s="338" t="str">
        <f>IF(ISNUMBER(E146), IF(G146&gt;'Bulk DivVar Analysis'!$J$116,"Pass","Fail"),"")</f>
        <v/>
      </c>
      <c r="I146" s="338" t="str">
        <f t="shared" si="4"/>
        <v/>
      </c>
      <c r="J146" s="339"/>
      <c r="K146" s="339"/>
      <c r="L146" s="339"/>
      <c r="M146" s="339"/>
      <c r="N146" s="339"/>
      <c r="O146" s="339"/>
      <c r="P146" s="339"/>
      <c r="Q146" s="339"/>
    </row>
    <row r="147" spans="1:17" ht="13.5" customHeight="1">
      <c r="A147" s="481"/>
      <c r="B147" s="481"/>
      <c r="C147" s="481"/>
      <c r="D147" s="481"/>
      <c r="E147" s="481"/>
      <c r="F147" s="339"/>
      <c r="G147" s="340" t="str">
        <f>IF(ISNUMBER(E147),E147/'Bulk DivVar Analysis'!$I$114,"")</f>
        <v/>
      </c>
      <c r="H147" s="338" t="str">
        <f>IF(ISNUMBER(E147), IF(G147&gt;'Bulk DivVar Analysis'!$J$116,"Pass","Fail"),"")</f>
        <v/>
      </c>
      <c r="I147" s="338" t="str">
        <f t="shared" si="4"/>
        <v/>
      </c>
      <c r="J147" s="339"/>
      <c r="K147" s="339"/>
      <c r="L147" s="339"/>
      <c r="M147" s="339"/>
      <c r="N147" s="339"/>
      <c r="O147" s="339"/>
      <c r="P147" s="339"/>
      <c r="Q147" s="339"/>
    </row>
    <row r="148" spans="1:17" ht="13.5" customHeight="1">
      <c r="A148" s="481"/>
      <c r="B148" s="481"/>
      <c r="C148" s="481"/>
      <c r="D148" s="481"/>
      <c r="E148" s="481"/>
      <c r="F148" s="339"/>
      <c r="G148" s="340" t="str">
        <f>IF(ISNUMBER(E148),E148/'Bulk DivVar Analysis'!$I$114,"")</f>
        <v/>
      </c>
      <c r="H148" s="338" t="str">
        <f>IF(ISNUMBER(E148), IF(G148&gt;'Bulk DivVar Analysis'!$J$116,"Pass","Fail"),"")</f>
        <v/>
      </c>
      <c r="I148" s="338" t="str">
        <f t="shared" si="4"/>
        <v/>
      </c>
      <c r="J148" s="339"/>
      <c r="K148" s="339"/>
      <c r="L148" s="339"/>
      <c r="M148" s="339"/>
      <c r="N148" s="339"/>
      <c r="O148" s="339"/>
      <c r="P148" s="339"/>
      <c r="Q148" s="339"/>
    </row>
    <row r="149" spans="1:17" ht="13.5" customHeight="1">
      <c r="A149" s="481"/>
      <c r="B149" s="481"/>
      <c r="C149" s="481"/>
      <c r="D149" s="481"/>
      <c r="E149" s="481"/>
      <c r="F149" s="339"/>
      <c r="G149" s="340" t="str">
        <f>IF(ISNUMBER(E149),E149/'Bulk DivVar Analysis'!$I$114,"")</f>
        <v/>
      </c>
      <c r="H149" s="338" t="str">
        <f>IF(ISNUMBER(E149), IF(G149&gt;'Bulk DivVar Analysis'!$J$116,"Pass","Fail"),"")</f>
        <v/>
      </c>
      <c r="I149" s="338" t="str">
        <f t="shared" si="4"/>
        <v/>
      </c>
      <c r="J149" s="339"/>
      <c r="K149" s="339"/>
      <c r="L149" s="339"/>
      <c r="M149" s="339"/>
      <c r="N149" s="339"/>
      <c r="O149" s="339"/>
      <c r="P149" s="339"/>
      <c r="Q149" s="339"/>
    </row>
    <row r="150" spans="1:17" ht="13.5" customHeight="1">
      <c r="A150" s="481"/>
      <c r="B150" s="481"/>
      <c r="C150" s="481"/>
      <c r="D150" s="481"/>
      <c r="E150" s="481"/>
      <c r="F150" s="339"/>
      <c r="G150" s="340" t="str">
        <f>IF(ISNUMBER(E150),E150/'Bulk DivVar Analysis'!$I$114,"")</f>
        <v/>
      </c>
      <c r="H150" s="338" t="str">
        <f>IF(ISNUMBER(E150), IF(G150&gt;'Bulk DivVar Analysis'!$J$116,"Pass","Fail"),"")</f>
        <v/>
      </c>
      <c r="I150" s="338" t="str">
        <f t="shared" si="4"/>
        <v/>
      </c>
      <c r="J150" s="339"/>
      <c r="K150" s="339"/>
      <c r="L150" s="339"/>
      <c r="M150" s="339"/>
      <c r="N150" s="339"/>
      <c r="O150" s="339"/>
      <c r="P150" s="339"/>
      <c r="Q150" s="339"/>
    </row>
    <row r="151" spans="1:17" ht="13.5" customHeight="1">
      <c r="A151" s="481"/>
      <c r="B151" s="481"/>
      <c r="C151" s="481"/>
      <c r="D151" s="481"/>
      <c r="E151" s="481"/>
      <c r="F151" s="339"/>
      <c r="G151" s="340" t="str">
        <f>IF(ISNUMBER(E151),E151/'Bulk DivVar Analysis'!$I$114,"")</f>
        <v/>
      </c>
      <c r="H151" s="338" t="str">
        <f>IF(ISNUMBER(E151), IF(G151&gt;'Bulk DivVar Analysis'!$J$116,"Pass","Fail"),"")</f>
        <v/>
      </c>
      <c r="I151" s="338" t="str">
        <f t="shared" si="4"/>
        <v/>
      </c>
      <c r="J151" s="339"/>
      <c r="K151" s="339"/>
      <c r="L151" s="339"/>
      <c r="M151" s="339"/>
      <c r="N151" s="339"/>
      <c r="O151" s="339"/>
      <c r="P151" s="339"/>
      <c r="Q151" s="339"/>
    </row>
    <row r="152" spans="1:17" ht="13.5" customHeight="1">
      <c r="A152" s="481"/>
      <c r="B152" s="481"/>
      <c r="C152" s="481"/>
      <c r="D152" s="481"/>
      <c r="E152" s="481"/>
      <c r="F152" s="339"/>
      <c r="G152" s="340" t="str">
        <f>IF(ISNUMBER(E152),E152/'Bulk DivVar Analysis'!$I$114,"")</f>
        <v/>
      </c>
      <c r="H152" s="338" t="str">
        <f>IF(ISNUMBER(E152), IF(G152&gt;'Bulk DivVar Analysis'!$J$116,"Pass","Fail"),"")</f>
        <v/>
      </c>
      <c r="I152" s="338" t="str">
        <f t="shared" si="4"/>
        <v/>
      </c>
      <c r="J152" s="339"/>
      <c r="K152" s="339"/>
      <c r="L152" s="339"/>
      <c r="M152" s="339"/>
      <c r="N152" s="339"/>
      <c r="O152" s="339"/>
      <c r="P152" s="339"/>
      <c r="Q152" s="339"/>
    </row>
    <row r="153" spans="1:17" ht="13.5" customHeight="1">
      <c r="A153" s="481"/>
      <c r="B153" s="481"/>
      <c r="C153" s="481"/>
      <c r="D153" s="481"/>
      <c r="E153" s="481"/>
      <c r="F153" s="339"/>
      <c r="G153" s="340" t="str">
        <f>IF(ISNUMBER(E153),E153/'Bulk DivVar Analysis'!$I$114,"")</f>
        <v/>
      </c>
      <c r="H153" s="338" t="str">
        <f>IF(ISNUMBER(E153), IF(G153&gt;'Bulk DivVar Analysis'!$J$116,"Pass","Fail"),"")</f>
        <v/>
      </c>
      <c r="I153" s="338" t="str">
        <f t="shared" si="4"/>
        <v/>
      </c>
      <c r="J153" s="339"/>
      <c r="K153" s="339"/>
      <c r="L153" s="339"/>
      <c r="M153" s="339"/>
      <c r="N153" s="339"/>
      <c r="O153" s="339"/>
      <c r="P153" s="339"/>
      <c r="Q153" s="339"/>
    </row>
    <row r="154" spans="1:17" ht="13.5" customHeight="1">
      <c r="A154" s="481"/>
      <c r="B154" s="481"/>
      <c r="C154" s="481"/>
      <c r="D154" s="481"/>
      <c r="E154" s="481"/>
      <c r="F154" s="339"/>
      <c r="G154" s="340" t="str">
        <f>IF(ISNUMBER(E154),E154/'Bulk DivVar Analysis'!$I$114,"")</f>
        <v/>
      </c>
      <c r="H154" s="338" t="str">
        <f>IF(ISNUMBER(E154), IF(G154&gt;'Bulk DivVar Analysis'!$J$116,"Pass","Fail"),"")</f>
        <v/>
      </c>
      <c r="I154" s="338" t="str">
        <f t="shared" si="4"/>
        <v/>
      </c>
      <c r="J154" s="339"/>
      <c r="K154" s="339"/>
      <c r="L154" s="339"/>
      <c r="M154" s="339"/>
      <c r="N154" s="339"/>
      <c r="O154" s="339"/>
      <c r="P154" s="339"/>
      <c r="Q154" s="339"/>
    </row>
    <row r="155" spans="1:17" ht="13.5" customHeight="1">
      <c r="A155" s="481"/>
      <c r="B155" s="481"/>
      <c r="C155" s="481"/>
      <c r="D155" s="481"/>
      <c r="E155" s="481"/>
      <c r="F155" s="339"/>
      <c r="G155" s="340" t="str">
        <f>IF(ISNUMBER(E155),E155/'Bulk DivVar Analysis'!$I$114,"")</f>
        <v/>
      </c>
      <c r="H155" s="338" t="str">
        <f>IF(ISNUMBER(E155), IF(G155&gt;'Bulk DivVar Analysis'!$J$116,"Pass","Fail"),"")</f>
        <v/>
      </c>
      <c r="I155" s="338" t="str">
        <f t="shared" si="4"/>
        <v/>
      </c>
      <c r="J155" s="339"/>
      <c r="K155" s="339"/>
      <c r="L155" s="339"/>
      <c r="M155" s="339"/>
      <c r="N155" s="339"/>
      <c r="O155" s="339"/>
      <c r="P155" s="339"/>
      <c r="Q155" s="339"/>
    </row>
    <row r="156" spans="1:17" ht="13.5" customHeight="1">
      <c r="A156" s="481"/>
      <c r="B156" s="481"/>
      <c r="C156" s="481"/>
      <c r="D156" s="481"/>
      <c r="E156" s="481"/>
      <c r="F156" s="339"/>
      <c r="G156" s="340" t="str">
        <f>IF(ISNUMBER(E156),E156/'Bulk DivVar Analysis'!$I$114,"")</f>
        <v/>
      </c>
      <c r="H156" s="338" t="str">
        <f>IF(ISNUMBER(E156), IF(G156&gt;'Bulk DivVar Analysis'!$J$116,"Pass","Fail"),"")</f>
        <v/>
      </c>
      <c r="I156" s="338" t="str">
        <f t="shared" si="4"/>
        <v/>
      </c>
      <c r="J156" s="339"/>
      <c r="K156" s="339"/>
      <c r="L156" s="339"/>
      <c r="M156" s="339"/>
      <c r="N156" s="339"/>
      <c r="O156" s="339"/>
      <c r="P156" s="339"/>
      <c r="Q156" s="339"/>
    </row>
    <row r="157" spans="1:17" ht="13.5" customHeight="1">
      <c r="A157" s="481"/>
      <c r="B157" s="481"/>
      <c r="C157" s="481"/>
      <c r="D157" s="481"/>
      <c r="E157" s="481"/>
      <c r="F157" s="339"/>
      <c r="G157" s="340" t="str">
        <f>IF(ISNUMBER(E157),E157/'Bulk DivVar Analysis'!$I$114,"")</f>
        <v/>
      </c>
      <c r="H157" s="338" t="str">
        <f>IF(ISNUMBER(E157), IF(G157&gt;'Bulk DivVar Analysis'!$J$116,"Pass","Fail"),"")</f>
        <v/>
      </c>
      <c r="I157" s="338" t="str">
        <f t="shared" si="4"/>
        <v/>
      </c>
      <c r="J157" s="339"/>
      <c r="K157" s="339"/>
      <c r="L157" s="339"/>
      <c r="M157" s="339"/>
      <c r="N157" s="339"/>
      <c r="O157" s="339"/>
      <c r="P157" s="339"/>
      <c r="Q157" s="339"/>
    </row>
    <row r="158" spans="1:17" ht="13.5" customHeight="1">
      <c r="A158" s="481"/>
      <c r="B158" s="481"/>
      <c r="C158" s="481"/>
      <c r="D158" s="481"/>
      <c r="E158" s="481"/>
      <c r="F158" s="339"/>
      <c r="G158" s="340" t="str">
        <f>IF(ISNUMBER(E158),E158/'Bulk DivVar Analysis'!$I$114,"")</f>
        <v/>
      </c>
      <c r="H158" s="338" t="str">
        <f>IF(ISNUMBER(E158), IF(G158&gt;'Bulk DivVar Analysis'!$J$116,"Pass","Fail"),"")</f>
        <v/>
      </c>
      <c r="I158" s="338" t="str">
        <f t="shared" si="4"/>
        <v/>
      </c>
      <c r="J158" s="339"/>
      <c r="K158" s="339"/>
      <c r="L158" s="339"/>
      <c r="M158" s="339"/>
      <c r="N158" s="339"/>
      <c r="O158" s="339"/>
      <c r="P158" s="339"/>
      <c r="Q158" s="339"/>
    </row>
    <row r="159" spans="1:17" ht="13.5" customHeight="1">
      <c r="A159" s="481"/>
      <c r="B159" s="481"/>
      <c r="C159" s="481"/>
      <c r="D159" s="481"/>
      <c r="E159" s="481"/>
      <c r="F159" s="339"/>
      <c r="G159" s="340" t="str">
        <f>IF(ISNUMBER(E159),E159/'Bulk DivVar Analysis'!$I$114,"")</f>
        <v/>
      </c>
      <c r="H159" s="338" t="str">
        <f>IF(ISNUMBER(E159), IF(G159&gt;'Bulk DivVar Analysis'!$J$116,"Pass","Fail"),"")</f>
        <v/>
      </c>
      <c r="I159" s="338" t="str">
        <f t="shared" si="4"/>
        <v/>
      </c>
      <c r="J159" s="339"/>
      <c r="K159" s="339"/>
      <c r="L159" s="339"/>
      <c r="M159" s="339"/>
      <c r="N159" s="339"/>
      <c r="O159" s="339"/>
      <c r="P159" s="339"/>
      <c r="Q159" s="339"/>
    </row>
    <row r="160" spans="1:17" ht="13.5" customHeight="1">
      <c r="A160" s="481"/>
      <c r="B160" s="481"/>
      <c r="C160" s="481"/>
      <c r="D160" s="481"/>
      <c r="E160" s="481"/>
      <c r="F160" s="339"/>
      <c r="G160" s="340" t="str">
        <f>IF(ISNUMBER(E160),E160/'Bulk DivVar Analysis'!$I$114,"")</f>
        <v/>
      </c>
      <c r="H160" s="338" t="str">
        <f>IF(ISNUMBER(E160), IF(G160&gt;'Bulk DivVar Analysis'!$J$116,"Pass","Fail"),"")</f>
        <v/>
      </c>
      <c r="I160" s="338" t="str">
        <f t="shared" si="4"/>
        <v/>
      </c>
      <c r="J160" s="339"/>
      <c r="K160" s="339"/>
      <c r="L160" s="339"/>
      <c r="M160" s="339"/>
      <c r="N160" s="339"/>
      <c r="O160" s="339"/>
      <c r="P160" s="339"/>
      <c r="Q160" s="339"/>
    </row>
    <row r="161" spans="1:17" ht="13.5" customHeight="1">
      <c r="A161" s="481"/>
      <c r="B161" s="481"/>
      <c r="C161" s="481"/>
      <c r="D161" s="481"/>
      <c r="E161" s="481"/>
      <c r="F161" s="339"/>
      <c r="G161" s="340" t="str">
        <f>IF(ISNUMBER(E161),E161/'Bulk DivVar Analysis'!$I$114,"")</f>
        <v/>
      </c>
      <c r="H161" s="338" t="str">
        <f>IF(ISNUMBER(E161), IF(G161&gt;'Bulk DivVar Analysis'!$J$116,"Pass","Fail"),"")</f>
        <v/>
      </c>
      <c r="I161" s="338" t="str">
        <f t="shared" si="4"/>
        <v/>
      </c>
      <c r="J161" s="339"/>
      <c r="K161" s="339"/>
      <c r="L161" s="339"/>
      <c r="M161" s="339"/>
      <c r="N161" s="339"/>
      <c r="O161" s="339"/>
      <c r="P161" s="339"/>
      <c r="Q161" s="339"/>
    </row>
    <row r="162" spans="1:17" ht="13.5" customHeight="1">
      <c r="A162" s="481"/>
      <c r="B162" s="481"/>
      <c r="C162" s="481"/>
      <c r="D162" s="481"/>
      <c r="E162" s="481"/>
      <c r="F162" s="339"/>
      <c r="G162" s="340" t="str">
        <f>IF(ISNUMBER(E162),E162/'Bulk DivVar Analysis'!$I$114,"")</f>
        <v/>
      </c>
      <c r="H162" s="338" t="str">
        <f>IF(ISNUMBER(E162), IF(G162&gt;'Bulk DivVar Analysis'!$J$116,"Pass","Fail"),"")</f>
        <v/>
      </c>
      <c r="I162" s="338" t="str">
        <f t="shared" si="4"/>
        <v/>
      </c>
      <c r="J162" s="339"/>
      <c r="K162" s="339"/>
      <c r="L162" s="339"/>
      <c r="M162" s="339"/>
      <c r="N162" s="339"/>
      <c r="O162" s="339"/>
      <c r="P162" s="339"/>
      <c r="Q162" s="339"/>
    </row>
    <row r="163" spans="1:17" ht="13.5" customHeight="1">
      <c r="A163" s="481"/>
      <c r="B163" s="481"/>
      <c r="C163" s="481"/>
      <c r="D163" s="481"/>
      <c r="E163" s="481"/>
      <c r="F163" s="339"/>
      <c r="G163" s="340" t="str">
        <f>IF(ISNUMBER(E163),E163/'Bulk DivVar Analysis'!$I$114,"")</f>
        <v/>
      </c>
      <c r="H163" s="338" t="str">
        <f>IF(ISNUMBER(E163), IF(G163&gt;'Bulk DivVar Analysis'!$J$116,"Pass","Fail"),"")</f>
        <v/>
      </c>
      <c r="I163" s="338" t="str">
        <f t="shared" si="4"/>
        <v/>
      </c>
      <c r="J163" s="339"/>
      <c r="K163" s="339"/>
      <c r="L163" s="339"/>
      <c r="M163" s="339"/>
      <c r="N163" s="339"/>
      <c r="O163" s="339"/>
      <c r="P163" s="339"/>
      <c r="Q163" s="339"/>
    </row>
    <row r="164" spans="1:17" ht="13.5" customHeight="1">
      <c r="A164" s="481"/>
      <c r="B164" s="481"/>
      <c r="C164" s="481"/>
      <c r="D164" s="481"/>
      <c r="E164" s="481"/>
      <c r="F164" s="339"/>
      <c r="G164" s="340" t="str">
        <f>IF(ISNUMBER(E164),E164/'Bulk DivVar Analysis'!$I$114,"")</f>
        <v/>
      </c>
      <c r="H164" s="338" t="str">
        <f>IF(ISNUMBER(E164), IF(G164&gt;'Bulk DivVar Analysis'!$J$116,"Pass","Fail"),"")</f>
        <v/>
      </c>
      <c r="I164" s="338" t="str">
        <f t="shared" si="4"/>
        <v/>
      </c>
      <c r="J164" s="339"/>
      <c r="K164" s="339"/>
      <c r="L164" s="339"/>
      <c r="M164" s="339"/>
      <c r="N164" s="339"/>
      <c r="O164" s="339"/>
      <c r="P164" s="339"/>
      <c r="Q164" s="339"/>
    </row>
    <row r="165" spans="1:17" ht="13.5" customHeight="1">
      <c r="A165" s="481"/>
      <c r="B165" s="481"/>
      <c r="C165" s="481"/>
      <c r="D165" s="481"/>
      <c r="E165" s="481"/>
      <c r="F165" s="339"/>
      <c r="G165" s="340" t="str">
        <f>IF(ISNUMBER(E165),E165/'Bulk DivVar Analysis'!$I$114,"")</f>
        <v/>
      </c>
      <c r="H165" s="338" t="str">
        <f>IF(ISNUMBER(E165), IF(G165&gt;'Bulk DivVar Analysis'!$J$116,"Pass","Fail"),"")</f>
        <v/>
      </c>
      <c r="I165" s="338" t="str">
        <f t="shared" si="4"/>
        <v/>
      </c>
      <c r="J165" s="339"/>
      <c r="K165" s="339"/>
      <c r="L165" s="339"/>
      <c r="M165" s="339"/>
      <c r="N165" s="339"/>
      <c r="O165" s="339"/>
      <c r="P165" s="339"/>
      <c r="Q165" s="339"/>
    </row>
    <row r="166" spans="1:17" ht="13.5" customHeight="1">
      <c r="A166" s="481"/>
      <c r="B166" s="481"/>
      <c r="C166" s="481"/>
      <c r="D166" s="481"/>
      <c r="E166" s="481"/>
      <c r="F166" s="339"/>
      <c r="G166" s="340" t="str">
        <f>IF(ISNUMBER(E166),E166/'Bulk DivVar Analysis'!$I$114,"")</f>
        <v/>
      </c>
      <c r="H166" s="338" t="str">
        <f>IF(ISNUMBER(E166), IF(G166&gt;'Bulk DivVar Analysis'!$J$116,"Pass","Fail"),"")</f>
        <v/>
      </c>
      <c r="I166" s="338" t="str">
        <f t="shared" si="4"/>
        <v/>
      </c>
      <c r="J166" s="339"/>
      <c r="K166" s="339"/>
      <c r="L166" s="339"/>
      <c r="M166" s="339"/>
      <c r="N166" s="339"/>
      <c r="O166" s="339"/>
      <c r="P166" s="339"/>
      <c r="Q166" s="339"/>
    </row>
    <row r="167" spans="1:17" ht="13.5" customHeight="1">
      <c r="A167" s="481"/>
      <c r="B167" s="481"/>
      <c r="C167" s="481"/>
      <c r="D167" s="481"/>
      <c r="E167" s="481"/>
      <c r="F167" s="339"/>
      <c r="G167" s="340" t="str">
        <f>IF(ISNUMBER(E167),E167/'Bulk DivVar Analysis'!$I$114,"")</f>
        <v/>
      </c>
      <c r="H167" s="338" t="str">
        <f>IF(ISNUMBER(E167), IF(G167&gt;'Bulk DivVar Analysis'!$J$116,"Pass","Fail"),"")</f>
        <v/>
      </c>
      <c r="I167" s="338" t="str">
        <f t="shared" si="4"/>
        <v/>
      </c>
      <c r="J167" s="339"/>
      <c r="K167" s="339"/>
      <c r="L167" s="339"/>
      <c r="M167" s="339"/>
      <c r="N167" s="339"/>
      <c r="O167" s="339"/>
      <c r="P167" s="339"/>
      <c r="Q167" s="339"/>
    </row>
    <row r="168" spans="1:17" ht="13.5" customHeight="1">
      <c r="A168" s="481"/>
      <c r="B168" s="481"/>
      <c r="C168" s="481"/>
      <c r="D168" s="481"/>
      <c r="E168" s="481"/>
      <c r="F168" s="339"/>
      <c r="G168" s="340" t="str">
        <f>IF(ISNUMBER(E168),E168/'Bulk DivVar Analysis'!$I$114,"")</f>
        <v/>
      </c>
      <c r="H168" s="338" t="str">
        <f>IF(ISNUMBER(E168), IF(G168&gt;'Bulk DivVar Analysis'!$J$116,"Pass","Fail"),"")</f>
        <v/>
      </c>
      <c r="I168" s="338" t="str">
        <f t="shared" si="4"/>
        <v/>
      </c>
      <c r="J168" s="339"/>
      <c r="K168" s="339"/>
      <c r="L168" s="339"/>
      <c r="M168" s="339"/>
      <c r="N168" s="339"/>
      <c r="O168" s="339"/>
      <c r="P168" s="339"/>
      <c r="Q168" s="339"/>
    </row>
    <row r="169" spans="1:17" ht="13.5" customHeight="1">
      <c r="A169" s="481"/>
      <c r="B169" s="481"/>
      <c r="C169" s="481"/>
      <c r="D169" s="481"/>
      <c r="E169" s="481"/>
      <c r="F169" s="339"/>
      <c r="G169" s="340" t="str">
        <f>IF(ISNUMBER(E169),E169/'Bulk DivVar Analysis'!$I$114,"")</f>
        <v/>
      </c>
      <c r="H169" s="338" t="str">
        <f>IF(ISNUMBER(E169), IF(G169&gt;'Bulk DivVar Analysis'!$J$116,"Pass","Fail"),"")</f>
        <v/>
      </c>
      <c r="I169" s="338" t="str">
        <f t="shared" si="4"/>
        <v/>
      </c>
      <c r="J169" s="339"/>
      <c r="K169" s="339"/>
      <c r="L169" s="339"/>
      <c r="M169" s="339"/>
      <c r="N169" s="339"/>
      <c r="O169" s="339"/>
      <c r="P169" s="339"/>
      <c r="Q169" s="339"/>
    </row>
    <row r="170" spans="1:17" ht="13.5" customHeight="1">
      <c r="A170" s="481"/>
      <c r="B170" s="481"/>
      <c r="C170" s="481"/>
      <c r="D170" s="481"/>
      <c r="E170" s="481"/>
      <c r="F170" s="339"/>
      <c r="G170" s="340" t="str">
        <f>IF(ISNUMBER(E170),E170/'Bulk DivVar Analysis'!$I$114,"")</f>
        <v/>
      </c>
      <c r="H170" s="338" t="str">
        <f>IF(ISNUMBER(E170), IF(G170&gt;'Bulk DivVar Analysis'!$J$116,"Pass","Fail"),"")</f>
        <v/>
      </c>
      <c r="I170" s="338" t="str">
        <f t="shared" si="4"/>
        <v/>
      </c>
      <c r="J170" s="339"/>
      <c r="K170" s="339"/>
      <c r="L170" s="339"/>
      <c r="M170" s="339"/>
      <c r="N170" s="339"/>
      <c r="O170" s="339"/>
      <c r="P170" s="339"/>
      <c r="Q170" s="339"/>
    </row>
    <row r="171" spans="1:17" ht="13.5" customHeight="1">
      <c r="A171" s="481"/>
      <c r="B171" s="481"/>
      <c r="C171" s="481"/>
      <c r="D171" s="481"/>
      <c r="E171" s="481"/>
      <c r="F171" s="339"/>
      <c r="G171" s="340" t="str">
        <f>IF(ISNUMBER(E171),E171/'Bulk DivVar Analysis'!$I$114,"")</f>
        <v/>
      </c>
      <c r="H171" s="338" t="str">
        <f>IF(ISNUMBER(E171), IF(G171&gt;'Bulk DivVar Analysis'!$J$116,"Pass","Fail"),"")</f>
        <v/>
      </c>
      <c r="I171" s="338" t="str">
        <f t="shared" si="4"/>
        <v/>
      </c>
      <c r="J171" s="339"/>
      <c r="K171" s="339"/>
      <c r="L171" s="339"/>
      <c r="M171" s="339"/>
      <c r="N171" s="339"/>
      <c r="O171" s="339"/>
      <c r="P171" s="339"/>
      <c r="Q171" s="339"/>
    </row>
    <row r="172" spans="1:17" ht="13.5" customHeight="1">
      <c r="A172" s="481"/>
      <c r="B172" s="481"/>
      <c r="C172" s="481"/>
      <c r="D172" s="481"/>
      <c r="E172" s="481"/>
      <c r="F172" s="339"/>
      <c r="G172" s="340" t="str">
        <f>IF(ISNUMBER(E172),E172/'Bulk DivVar Analysis'!$I$114,"")</f>
        <v/>
      </c>
      <c r="H172" s="338" t="str">
        <f>IF(ISNUMBER(E172), IF(G172&gt;'Bulk DivVar Analysis'!$J$116,"Pass","Fail"),"")</f>
        <v/>
      </c>
      <c r="I172" s="338" t="str">
        <f t="shared" si="4"/>
        <v/>
      </c>
      <c r="J172" s="339"/>
      <c r="K172" s="339"/>
      <c r="L172" s="339"/>
      <c r="M172" s="339"/>
      <c r="N172" s="339"/>
      <c r="O172" s="339"/>
      <c r="P172" s="339"/>
      <c r="Q172" s="339"/>
    </row>
    <row r="173" spans="1:17" ht="13.5" customHeight="1">
      <c r="A173" s="481"/>
      <c r="B173" s="481"/>
      <c r="C173" s="481"/>
      <c r="D173" s="481"/>
      <c r="E173" s="481"/>
      <c r="F173" s="339"/>
      <c r="G173" s="340" t="str">
        <f>IF(ISNUMBER(E173),E173/'Bulk DivVar Analysis'!$I$114,"")</f>
        <v/>
      </c>
      <c r="H173" s="338" t="str">
        <f>IF(ISNUMBER(E173), IF(G173&gt;'Bulk DivVar Analysis'!$J$116,"Pass","Fail"),"")</f>
        <v/>
      </c>
      <c r="I173" s="338" t="str">
        <f t="shared" si="4"/>
        <v/>
      </c>
      <c r="J173" s="339"/>
      <c r="K173" s="339"/>
      <c r="L173" s="339"/>
      <c r="M173" s="339"/>
      <c r="N173" s="339"/>
      <c r="O173" s="339"/>
      <c r="P173" s="339"/>
      <c r="Q173" s="339"/>
    </row>
    <row r="174" spans="1:17" ht="13.5" customHeight="1">
      <c r="A174" s="481"/>
      <c r="B174" s="481"/>
      <c r="C174" s="481"/>
      <c r="D174" s="481"/>
      <c r="E174" s="481"/>
      <c r="F174" s="339"/>
      <c r="G174" s="340" t="str">
        <f>IF(ISNUMBER(E174),E174/'Bulk DivVar Analysis'!$I$114,"")</f>
        <v/>
      </c>
      <c r="H174" s="338" t="str">
        <f>IF(ISNUMBER(E174), IF(G174&gt;'Bulk DivVar Analysis'!$J$116,"Pass","Fail"),"")</f>
        <v/>
      </c>
      <c r="I174" s="338" t="str">
        <f t="shared" si="4"/>
        <v/>
      </c>
      <c r="J174" s="339"/>
      <c r="K174" s="339"/>
      <c r="L174" s="339"/>
      <c r="M174" s="339"/>
      <c r="N174" s="339"/>
      <c r="O174" s="339"/>
      <c r="P174" s="339"/>
      <c r="Q174" s="339"/>
    </row>
    <row r="175" spans="1:17" ht="13.5" customHeight="1">
      <c r="A175" s="481"/>
      <c r="B175" s="481"/>
      <c r="C175" s="481"/>
      <c r="D175" s="481"/>
      <c r="E175" s="481"/>
      <c r="F175" s="339"/>
      <c r="G175" s="340" t="str">
        <f>IF(ISNUMBER(E175),E175/'Bulk DivVar Analysis'!$I$114,"")</f>
        <v/>
      </c>
      <c r="H175" s="338" t="str">
        <f>IF(ISNUMBER(E175), IF(G175&gt;'Bulk DivVar Analysis'!$J$116,"Pass","Fail"),"")</f>
        <v/>
      </c>
      <c r="I175" s="338" t="str">
        <f t="shared" si="4"/>
        <v/>
      </c>
      <c r="J175" s="339"/>
      <c r="K175" s="339"/>
      <c r="L175" s="339"/>
      <c r="M175" s="339"/>
      <c r="N175" s="339"/>
      <c r="O175" s="339"/>
      <c r="P175" s="339"/>
      <c r="Q175" s="339"/>
    </row>
    <row r="176" spans="1:17" ht="13.5" customHeight="1">
      <c r="A176" s="481"/>
      <c r="B176" s="481"/>
      <c r="C176" s="481"/>
      <c r="D176" s="481"/>
      <c r="E176" s="481"/>
      <c r="F176" s="339"/>
      <c r="G176" s="340" t="str">
        <f>IF(ISNUMBER(E176),E176/'Bulk DivVar Analysis'!$I$114,"")</f>
        <v/>
      </c>
      <c r="H176" s="338" t="str">
        <f>IF(ISNUMBER(E176), IF(G176&gt;'Bulk DivVar Analysis'!$J$116,"Pass","Fail"),"")</f>
        <v/>
      </c>
      <c r="I176" s="338" t="str">
        <f t="shared" si="4"/>
        <v/>
      </c>
      <c r="J176" s="339"/>
      <c r="K176" s="339"/>
      <c r="L176" s="339"/>
      <c r="M176" s="339"/>
      <c r="N176" s="339"/>
      <c r="O176" s="339"/>
      <c r="P176" s="339"/>
      <c r="Q176" s="339"/>
    </row>
    <row r="177" spans="1:17" ht="13.5" customHeight="1">
      <c r="A177" s="481"/>
      <c r="B177" s="481"/>
      <c r="C177" s="481"/>
      <c r="D177" s="481"/>
      <c r="E177" s="481"/>
      <c r="F177" s="339"/>
      <c r="G177" s="340" t="str">
        <f>IF(ISNUMBER(E177),E177/'Bulk DivVar Analysis'!$I$114,"")</f>
        <v/>
      </c>
      <c r="H177" s="338" t="str">
        <f>IF(ISNUMBER(E177), IF(G177&gt;'Bulk DivVar Analysis'!$J$116,"Pass","Fail"),"")</f>
        <v/>
      </c>
      <c r="I177" s="338" t="str">
        <f t="shared" si="4"/>
        <v/>
      </c>
      <c r="J177" s="339"/>
      <c r="K177" s="339"/>
      <c r="L177" s="339"/>
      <c r="M177" s="339"/>
      <c r="N177" s="339"/>
      <c r="O177" s="339"/>
      <c r="P177" s="339"/>
      <c r="Q177" s="339"/>
    </row>
    <row r="178" spans="1:17" ht="13.5" customHeight="1">
      <c r="A178" s="481"/>
      <c r="B178" s="481"/>
      <c r="C178" s="481"/>
      <c r="D178" s="481"/>
      <c r="E178" s="481"/>
      <c r="F178" s="339"/>
      <c r="G178" s="340" t="str">
        <f>IF(ISNUMBER(E178),E178/'Bulk DivVar Analysis'!$I$114,"")</f>
        <v/>
      </c>
      <c r="H178" s="338" t="str">
        <f>IF(ISNUMBER(E178), IF(G178&gt;'Bulk DivVar Analysis'!$J$116,"Pass","Fail"),"")</f>
        <v/>
      </c>
      <c r="I178" s="338" t="str">
        <f t="shared" si="4"/>
        <v/>
      </c>
      <c r="J178" s="339"/>
      <c r="K178" s="339"/>
      <c r="L178" s="339"/>
      <c r="M178" s="339"/>
      <c r="N178" s="339"/>
      <c r="O178" s="339"/>
      <c r="P178" s="339"/>
      <c r="Q178" s="339"/>
    </row>
    <row r="179" spans="1:17" ht="13.5" customHeight="1">
      <c r="A179" s="481"/>
      <c r="B179" s="481"/>
      <c r="C179" s="481"/>
      <c r="D179" s="481"/>
      <c r="E179" s="481"/>
      <c r="F179" s="339"/>
      <c r="G179" s="340" t="str">
        <f>IF(ISNUMBER(E179),E179/'Bulk DivVar Analysis'!$I$114,"")</f>
        <v/>
      </c>
      <c r="H179" s="338" t="str">
        <f>IF(ISNUMBER(E179), IF(G179&gt;'Bulk DivVar Analysis'!$J$116,"Pass","Fail"),"")</f>
        <v/>
      </c>
      <c r="I179" s="338" t="str">
        <f t="shared" si="4"/>
        <v/>
      </c>
      <c r="J179" s="339"/>
      <c r="K179" s="339"/>
      <c r="L179" s="339"/>
      <c r="M179" s="339"/>
      <c r="N179" s="339"/>
      <c r="O179" s="339"/>
      <c r="P179" s="339"/>
      <c r="Q179" s="339"/>
    </row>
    <row r="180" spans="1:17" ht="13.5" customHeight="1">
      <c r="A180" s="481"/>
      <c r="B180" s="481"/>
      <c r="C180" s="481"/>
      <c r="D180" s="481"/>
      <c r="E180" s="481"/>
      <c r="F180" s="339"/>
      <c r="G180" s="340" t="str">
        <f>IF(ISNUMBER(E180),E180/'Bulk DivVar Analysis'!$I$114,"")</f>
        <v/>
      </c>
      <c r="H180" s="338" t="str">
        <f>IF(ISNUMBER(E180), IF(G180&gt;'Bulk DivVar Analysis'!$J$116,"Pass","Fail"),"")</f>
        <v/>
      </c>
      <c r="I180" s="338" t="str">
        <f t="shared" si="4"/>
        <v/>
      </c>
      <c r="J180" s="339"/>
      <c r="K180" s="339"/>
      <c r="L180" s="339"/>
      <c r="M180" s="339"/>
      <c r="N180" s="339"/>
      <c r="O180" s="339"/>
      <c r="P180" s="339"/>
      <c r="Q180" s="339"/>
    </row>
    <row r="181" spans="1:17" ht="13.5" customHeight="1">
      <c r="A181" s="481"/>
      <c r="B181" s="481"/>
      <c r="C181" s="481"/>
      <c r="D181" s="481"/>
      <c r="E181" s="481"/>
      <c r="F181" s="339"/>
      <c r="G181" s="340" t="str">
        <f>IF(ISNUMBER(E181),E181/'Bulk DivVar Analysis'!$I$114,"")</f>
        <v/>
      </c>
      <c r="H181" s="338" t="str">
        <f>IF(ISNUMBER(E181), IF(G181&gt;'Bulk DivVar Analysis'!$J$116,"Pass","Fail"),"")</f>
        <v/>
      </c>
      <c r="I181" s="338" t="str">
        <f t="shared" si="4"/>
        <v/>
      </c>
      <c r="J181" s="339"/>
      <c r="K181" s="339"/>
      <c r="L181" s="339"/>
      <c r="M181" s="339"/>
      <c r="N181" s="339"/>
      <c r="O181" s="339"/>
      <c r="P181" s="339"/>
      <c r="Q181" s="339"/>
    </row>
    <row r="182" spans="1:17" ht="13.5" customHeight="1">
      <c r="A182" s="481"/>
      <c r="B182" s="481"/>
      <c r="C182" s="481"/>
      <c r="D182" s="481"/>
      <c r="E182" s="481"/>
      <c r="F182" s="339"/>
      <c r="G182" s="340" t="str">
        <f>IF(ISNUMBER(E182),E182/'Bulk DivVar Analysis'!$I$114,"")</f>
        <v/>
      </c>
      <c r="H182" s="338" t="str">
        <f>IF(ISNUMBER(E182), IF(G182&gt;'Bulk DivVar Analysis'!$J$116,"Pass","Fail"),"")</f>
        <v/>
      </c>
      <c r="I182" s="338" t="str">
        <f t="shared" si="4"/>
        <v/>
      </c>
      <c r="J182" s="339"/>
      <c r="K182" s="339"/>
      <c r="L182" s="339"/>
      <c r="M182" s="339"/>
      <c r="N182" s="339"/>
      <c r="O182" s="339"/>
      <c r="P182" s="339"/>
      <c r="Q182" s="339"/>
    </row>
    <row r="183" spans="1:17" ht="13.5" customHeight="1">
      <c r="A183" s="481"/>
      <c r="B183" s="481"/>
      <c r="C183" s="481"/>
      <c r="D183" s="481"/>
      <c r="E183" s="481"/>
      <c r="F183" s="339"/>
      <c r="G183" s="340" t="str">
        <f>IF(ISNUMBER(E183),E183/'Bulk DivVar Analysis'!$I$114,"")</f>
        <v/>
      </c>
      <c r="H183" s="338" t="str">
        <f>IF(ISNUMBER(E183), IF(G183&gt;'Bulk DivVar Analysis'!$J$116,"Pass","Fail"),"")</f>
        <v/>
      </c>
      <c r="I183" s="338" t="str">
        <f t="shared" si="4"/>
        <v/>
      </c>
      <c r="J183" s="339"/>
      <c r="K183" s="339"/>
      <c r="L183" s="339"/>
      <c r="M183" s="339"/>
      <c r="N183" s="339"/>
      <c r="O183" s="339"/>
      <c r="P183" s="339"/>
      <c r="Q183" s="339"/>
    </row>
    <row r="184" spans="1:17" ht="13.5" customHeight="1">
      <c r="A184" s="481"/>
      <c r="B184" s="481"/>
      <c r="C184" s="481"/>
      <c r="D184" s="481"/>
      <c r="E184" s="481"/>
      <c r="F184" s="339"/>
      <c r="G184" s="340" t="str">
        <f>IF(ISNUMBER(E184),E184/'Bulk DivVar Analysis'!$I$114,"")</f>
        <v/>
      </c>
      <c r="H184" s="338" t="str">
        <f>IF(ISNUMBER(E184), IF(G184&gt;'Bulk DivVar Analysis'!$J$116,"Pass","Fail"),"")</f>
        <v/>
      </c>
      <c r="I184" s="338" t="str">
        <f t="shared" si="4"/>
        <v/>
      </c>
      <c r="J184" s="339"/>
      <c r="K184" s="339"/>
      <c r="L184" s="339"/>
      <c r="M184" s="339"/>
      <c r="N184" s="339"/>
      <c r="O184" s="339"/>
      <c r="P184" s="339"/>
      <c r="Q184" s="339"/>
    </row>
    <row r="185" spans="1:17" ht="13.5" customHeight="1">
      <c r="A185" s="481"/>
      <c r="B185" s="481"/>
      <c r="C185" s="481"/>
      <c r="D185" s="481"/>
      <c r="E185" s="481"/>
      <c r="F185" s="339"/>
      <c r="G185" s="340" t="str">
        <f>IF(ISNUMBER(E185),E185/'Bulk DivVar Analysis'!$I$114,"")</f>
        <v/>
      </c>
      <c r="H185" s="338" t="str">
        <f>IF(ISNUMBER(E185), IF(G185&gt;'Bulk DivVar Analysis'!$J$116,"Pass","Fail"),"")</f>
        <v/>
      </c>
      <c r="I185" s="338" t="str">
        <f t="shared" si="4"/>
        <v/>
      </c>
      <c r="J185" s="339"/>
      <c r="K185" s="339"/>
      <c r="L185" s="339"/>
      <c r="M185" s="339"/>
      <c r="N185" s="339"/>
      <c r="O185" s="339"/>
      <c r="P185" s="339"/>
      <c r="Q185" s="339"/>
    </row>
    <row r="186" spans="1:17" ht="13.5" customHeight="1">
      <c r="A186" s="481"/>
      <c r="B186" s="481"/>
      <c r="C186" s="481"/>
      <c r="D186" s="481"/>
      <c r="E186" s="481"/>
      <c r="F186" s="339"/>
      <c r="G186" s="340" t="str">
        <f>IF(ISNUMBER(E186),E186/'Bulk DivVar Analysis'!$I$114,"")</f>
        <v/>
      </c>
      <c r="H186" s="338" t="str">
        <f>IF(ISNUMBER(E186), IF(G186&gt;'Bulk DivVar Analysis'!$J$116,"Pass","Fail"),"")</f>
        <v/>
      </c>
      <c r="I186" s="338" t="str">
        <f t="shared" si="4"/>
        <v/>
      </c>
      <c r="J186" s="339"/>
      <c r="K186" s="339"/>
      <c r="L186" s="339"/>
      <c r="M186" s="339"/>
      <c r="N186" s="339"/>
      <c r="O186" s="339"/>
      <c r="P186" s="339"/>
      <c r="Q186" s="339"/>
    </row>
    <row r="187" spans="1:17" ht="13.5" customHeight="1">
      <c r="A187" s="481"/>
      <c r="B187" s="481"/>
      <c r="C187" s="481"/>
      <c r="D187" s="481"/>
      <c r="E187" s="481"/>
      <c r="F187" s="339"/>
      <c r="G187" s="340" t="str">
        <f>IF(ISNUMBER(E187),E187/'Bulk DivVar Analysis'!$I$114,"")</f>
        <v/>
      </c>
      <c r="H187" s="338" t="str">
        <f>IF(ISNUMBER(E187), IF(G187&gt;'Bulk DivVar Analysis'!$J$116,"Pass","Fail"),"")</f>
        <v/>
      </c>
      <c r="I187" s="338" t="str">
        <f t="shared" si="4"/>
        <v/>
      </c>
      <c r="J187" s="339"/>
      <c r="K187" s="339"/>
      <c r="L187" s="339"/>
      <c r="M187" s="339"/>
      <c r="N187" s="339"/>
      <c r="O187" s="339"/>
      <c r="P187" s="339"/>
      <c r="Q187" s="339"/>
    </row>
    <row r="188" spans="1:17" ht="13.5" customHeight="1">
      <c r="A188" s="481"/>
      <c r="B188" s="481"/>
      <c r="C188" s="481"/>
      <c r="D188" s="481"/>
      <c r="E188" s="481"/>
      <c r="F188" s="339"/>
      <c r="G188" s="340" t="str">
        <f>IF(ISNUMBER(E188),E188/'Bulk DivVar Analysis'!$I$114,"")</f>
        <v/>
      </c>
      <c r="H188" s="338" t="str">
        <f>IF(ISNUMBER(E188), IF(G188&gt;'Bulk DivVar Analysis'!$J$116,"Pass","Fail"),"")</f>
        <v/>
      </c>
      <c r="I188" s="338" t="str">
        <f t="shared" si="4"/>
        <v/>
      </c>
      <c r="J188" s="339"/>
      <c r="K188" s="339"/>
      <c r="L188" s="339"/>
      <c r="M188" s="339"/>
      <c r="N188" s="339"/>
      <c r="O188" s="339"/>
      <c r="P188" s="339"/>
      <c r="Q188" s="339"/>
    </row>
    <row r="189" spans="1:17" ht="13.5" customHeight="1">
      <c r="A189" s="481"/>
      <c r="B189" s="481"/>
      <c r="C189" s="481"/>
      <c r="D189" s="481"/>
      <c r="E189" s="481"/>
      <c r="F189" s="339"/>
      <c r="G189" s="340" t="str">
        <f>IF(ISNUMBER(E189),E189/'Bulk DivVar Analysis'!$I$114,"")</f>
        <v/>
      </c>
      <c r="H189" s="338" t="str">
        <f>IF(ISNUMBER(E189), IF(G189&gt;'Bulk DivVar Analysis'!$J$116,"Pass","Fail"),"")</f>
        <v/>
      </c>
      <c r="I189" s="338" t="str">
        <f t="shared" si="4"/>
        <v/>
      </c>
      <c r="J189" s="339"/>
      <c r="K189" s="339"/>
      <c r="L189" s="339"/>
      <c r="M189" s="339"/>
      <c r="N189" s="339"/>
      <c r="O189" s="339"/>
      <c r="P189" s="339"/>
      <c r="Q189" s="339"/>
    </row>
    <row r="190" spans="1:17" ht="13.5" customHeight="1">
      <c r="A190" s="481"/>
      <c r="B190" s="481"/>
      <c r="C190" s="481"/>
      <c r="D190" s="481"/>
      <c r="E190" s="481"/>
      <c r="F190" s="339"/>
      <c r="G190" s="340" t="str">
        <f>IF(ISNUMBER(E190),E190/'Bulk DivVar Analysis'!$I$114,"")</f>
        <v/>
      </c>
      <c r="H190" s="338" t="str">
        <f>IF(ISNUMBER(E190), IF(G190&gt;'Bulk DivVar Analysis'!$J$116,"Pass","Fail"),"")</f>
        <v/>
      </c>
      <c r="I190" s="338" t="str">
        <f t="shared" si="4"/>
        <v/>
      </c>
      <c r="J190" s="339"/>
      <c r="K190" s="339"/>
      <c r="L190" s="339"/>
      <c r="M190" s="339"/>
      <c r="N190" s="339"/>
      <c r="O190" s="339"/>
      <c r="P190" s="339"/>
      <c r="Q190" s="339"/>
    </row>
    <row r="191" spans="1:17" ht="13.5" customHeight="1">
      <c r="A191" s="481"/>
      <c r="B191" s="481"/>
      <c r="C191" s="481"/>
      <c r="D191" s="481"/>
      <c r="E191" s="481"/>
      <c r="F191" s="339"/>
      <c r="G191" s="340" t="str">
        <f>IF(ISNUMBER(E191),E191/'Bulk DivVar Analysis'!$I$114,"")</f>
        <v/>
      </c>
      <c r="H191" s="338" t="str">
        <f>IF(ISNUMBER(E191), IF(G191&gt;'Bulk DivVar Analysis'!$J$116,"Pass","Fail"),"")</f>
        <v/>
      </c>
      <c r="I191" s="338" t="str">
        <f t="shared" si="4"/>
        <v/>
      </c>
      <c r="J191" s="339"/>
      <c r="K191" s="339"/>
      <c r="L191" s="339"/>
      <c r="M191" s="339"/>
      <c r="N191" s="339"/>
      <c r="O191" s="339"/>
      <c r="P191" s="339"/>
      <c r="Q191" s="339"/>
    </row>
    <row r="192" spans="1:17" ht="13.5" customHeight="1">
      <c r="A192" s="481"/>
      <c r="B192" s="481"/>
      <c r="C192" s="481"/>
      <c r="D192" s="481"/>
      <c r="E192" s="481"/>
      <c r="F192" s="339"/>
      <c r="G192" s="340" t="str">
        <f>IF(ISNUMBER(E192),E192/'Bulk DivVar Analysis'!$I$114,"")</f>
        <v/>
      </c>
      <c r="H192" s="338" t="str">
        <f>IF(ISNUMBER(E192), IF(G192&gt;'Bulk DivVar Analysis'!$J$116,"Pass","Fail"),"")</f>
        <v/>
      </c>
      <c r="I192" s="338" t="str">
        <f t="shared" si="4"/>
        <v/>
      </c>
      <c r="J192" s="339"/>
      <c r="K192" s="339"/>
      <c r="L192" s="339"/>
      <c r="M192" s="339"/>
      <c r="N192" s="339"/>
      <c r="O192" s="339"/>
      <c r="P192" s="339"/>
      <c r="Q192" s="339"/>
    </row>
    <row r="193" spans="1:17" ht="13.5" customHeight="1">
      <c r="A193" s="481"/>
      <c r="B193" s="481"/>
      <c r="C193" s="481"/>
      <c r="D193" s="481"/>
      <c r="E193" s="481"/>
      <c r="F193" s="339"/>
      <c r="G193" s="340" t="str">
        <f>IF(ISNUMBER(E193),E193/'Bulk DivVar Analysis'!$I$114,"")</f>
        <v/>
      </c>
      <c r="H193" s="338" t="str">
        <f>IF(ISNUMBER(E193), IF(G193&gt;'Bulk DivVar Analysis'!$J$116,"Pass","Fail"),"")</f>
        <v/>
      </c>
      <c r="I193" s="338" t="str">
        <f t="shared" si="4"/>
        <v/>
      </c>
      <c r="J193" s="339"/>
      <c r="K193" s="339"/>
      <c r="L193" s="339"/>
      <c r="M193" s="339"/>
      <c r="N193" s="339"/>
      <c r="O193" s="339"/>
      <c r="P193" s="339"/>
      <c r="Q193" s="339"/>
    </row>
    <row r="194" spans="1:17" ht="13.5" customHeight="1">
      <c r="A194" s="481"/>
      <c r="B194" s="481"/>
      <c r="C194" s="481"/>
      <c r="D194" s="481"/>
      <c r="E194" s="481"/>
      <c r="F194" s="339"/>
      <c r="G194" s="340" t="str">
        <f>IF(ISNUMBER(E194),E194/'Bulk DivVar Analysis'!$I$114,"")</f>
        <v/>
      </c>
      <c r="H194" s="338" t="str">
        <f>IF(ISNUMBER(E194), IF(G194&gt;'Bulk DivVar Analysis'!$J$116,"Pass","Fail"),"")</f>
        <v/>
      </c>
      <c r="I194" s="338" t="str">
        <f t="shared" si="4"/>
        <v/>
      </c>
      <c r="J194" s="339"/>
      <c r="K194" s="339"/>
      <c r="L194" s="339"/>
      <c r="M194" s="339"/>
      <c r="N194" s="339"/>
      <c r="O194" s="339"/>
      <c r="P194" s="339"/>
      <c r="Q194" s="339"/>
    </row>
    <row r="195" spans="1:17" ht="13.5" customHeight="1">
      <c r="A195" s="481"/>
      <c r="B195" s="481"/>
      <c r="C195" s="481"/>
      <c r="D195" s="481"/>
      <c r="E195" s="481"/>
      <c r="F195" s="339"/>
      <c r="G195" s="340" t="str">
        <f>IF(ISNUMBER(E195),E195/'Bulk DivVar Analysis'!$I$114,"")</f>
        <v/>
      </c>
      <c r="H195" s="338" t="str">
        <f>IF(ISNUMBER(E195), IF(G195&gt;'Bulk DivVar Analysis'!$J$116,"Pass","Fail"),"")</f>
        <v/>
      </c>
      <c r="I195" s="338" t="str">
        <f t="shared" ref="I195:I258" si="5">_xlfn.TEXTJOIN("_",TRUE,B195,C195)</f>
        <v/>
      </c>
      <c r="J195" s="339"/>
      <c r="K195" s="339"/>
      <c r="L195" s="339"/>
      <c r="M195" s="339"/>
      <c r="N195" s="339"/>
      <c r="O195" s="339"/>
      <c r="P195" s="339"/>
      <c r="Q195" s="339"/>
    </row>
    <row r="196" spans="1:17" ht="13.5" customHeight="1">
      <c r="A196" s="481"/>
      <c r="B196" s="481"/>
      <c r="C196" s="481"/>
      <c r="D196" s="481"/>
      <c r="E196" s="481"/>
      <c r="F196" s="339"/>
      <c r="G196" s="340" t="str">
        <f>IF(ISNUMBER(E196),E196/'Bulk DivVar Analysis'!$I$114,"")</f>
        <v/>
      </c>
      <c r="H196" s="338" t="str">
        <f>IF(ISNUMBER(E196), IF(G196&gt;'Bulk DivVar Analysis'!$J$116,"Pass","Fail"),"")</f>
        <v/>
      </c>
      <c r="I196" s="338" t="str">
        <f t="shared" si="5"/>
        <v/>
      </c>
      <c r="J196" s="339"/>
      <c r="K196" s="339"/>
      <c r="L196" s="339"/>
      <c r="M196" s="339"/>
      <c r="N196" s="339"/>
      <c r="O196" s="339"/>
      <c r="P196" s="339"/>
      <c r="Q196" s="339"/>
    </row>
    <row r="197" spans="1:17" ht="13.5" customHeight="1">
      <c r="A197" s="481"/>
      <c r="B197" s="481"/>
      <c r="C197" s="481"/>
      <c r="D197" s="481"/>
      <c r="E197" s="481"/>
      <c r="F197" s="339"/>
      <c r="G197" s="340" t="str">
        <f>IF(ISNUMBER(E197),E197/'Bulk DivVar Analysis'!$I$114,"")</f>
        <v/>
      </c>
      <c r="H197" s="338" t="str">
        <f>IF(ISNUMBER(E197), IF(G197&gt;'Bulk DivVar Analysis'!$J$116,"Pass","Fail"),"")</f>
        <v/>
      </c>
      <c r="I197" s="338" t="str">
        <f t="shared" si="5"/>
        <v/>
      </c>
      <c r="J197" s="339"/>
      <c r="K197" s="339"/>
      <c r="L197" s="339"/>
      <c r="M197" s="339"/>
      <c r="N197" s="339"/>
      <c r="O197" s="339"/>
      <c r="P197" s="339"/>
      <c r="Q197" s="339"/>
    </row>
    <row r="198" spans="1:17" ht="13.5" customHeight="1">
      <c r="A198" s="481"/>
      <c r="B198" s="481"/>
      <c r="C198" s="481"/>
      <c r="D198" s="481"/>
      <c r="E198" s="481"/>
      <c r="F198" s="339"/>
      <c r="G198" s="340" t="str">
        <f>IF(ISNUMBER(E198),E198/'Bulk DivVar Analysis'!$I$114,"")</f>
        <v/>
      </c>
      <c r="H198" s="338" t="str">
        <f>IF(ISNUMBER(E198), IF(G198&gt;'Bulk DivVar Analysis'!$J$116,"Pass","Fail"),"")</f>
        <v/>
      </c>
      <c r="I198" s="338" t="str">
        <f t="shared" si="5"/>
        <v/>
      </c>
      <c r="J198" s="339"/>
      <c r="K198" s="339"/>
      <c r="L198" s="339"/>
      <c r="M198" s="339"/>
      <c r="N198" s="339"/>
      <c r="O198" s="339"/>
      <c r="P198" s="339"/>
      <c r="Q198" s="339"/>
    </row>
    <row r="199" spans="1:17" ht="13.5" customHeight="1">
      <c r="A199" s="481"/>
      <c r="B199" s="481"/>
      <c r="C199" s="481"/>
      <c r="D199" s="481"/>
      <c r="E199" s="481"/>
      <c r="F199" s="339"/>
      <c r="G199" s="340" t="str">
        <f>IF(ISNUMBER(E199),E199/'Bulk DivVar Analysis'!$I$114,"")</f>
        <v/>
      </c>
      <c r="H199" s="338" t="str">
        <f>IF(ISNUMBER(E199), IF(G199&gt;'Bulk DivVar Analysis'!$J$116,"Pass","Fail"),"")</f>
        <v/>
      </c>
      <c r="I199" s="338" t="str">
        <f t="shared" si="5"/>
        <v/>
      </c>
      <c r="J199" s="339"/>
      <c r="K199" s="339"/>
      <c r="L199" s="339"/>
      <c r="M199" s="339"/>
      <c r="N199" s="339"/>
      <c r="O199" s="339"/>
      <c r="P199" s="339"/>
      <c r="Q199" s="339"/>
    </row>
    <row r="200" spans="1:17" ht="13.5" customHeight="1">
      <c r="A200" s="481"/>
      <c r="B200" s="481"/>
      <c r="C200" s="481"/>
      <c r="D200" s="481"/>
      <c r="E200" s="481"/>
      <c r="F200" s="339"/>
      <c r="G200" s="340" t="str">
        <f>IF(ISNUMBER(E200),E200/'Bulk DivVar Analysis'!$I$114,"")</f>
        <v/>
      </c>
      <c r="H200" s="338" t="str">
        <f>IF(ISNUMBER(E200), IF(G200&gt;'Bulk DivVar Analysis'!$J$116,"Pass","Fail"),"")</f>
        <v/>
      </c>
      <c r="I200" s="338" t="str">
        <f t="shared" si="5"/>
        <v/>
      </c>
      <c r="J200" s="339"/>
      <c r="K200" s="339"/>
      <c r="L200" s="339"/>
      <c r="M200" s="339"/>
      <c r="N200" s="339"/>
      <c r="O200" s="339"/>
      <c r="P200" s="339"/>
      <c r="Q200" s="339"/>
    </row>
    <row r="201" spans="1:17" ht="13.5" customHeight="1">
      <c r="A201" s="481"/>
      <c r="B201" s="481"/>
      <c r="C201" s="481"/>
      <c r="D201" s="481"/>
      <c r="E201" s="481"/>
      <c r="F201" s="339"/>
      <c r="G201" s="340" t="str">
        <f>IF(ISNUMBER(E201),E201/'Bulk DivVar Analysis'!$I$114,"")</f>
        <v/>
      </c>
      <c r="H201" s="338" t="str">
        <f>IF(ISNUMBER(E201), IF(G201&gt;'Bulk DivVar Analysis'!$J$116,"Pass","Fail"),"")</f>
        <v/>
      </c>
      <c r="I201" s="338" t="str">
        <f t="shared" si="5"/>
        <v/>
      </c>
      <c r="J201" s="339"/>
      <c r="K201" s="339"/>
      <c r="L201" s="339"/>
      <c r="M201" s="339"/>
      <c r="N201" s="339"/>
      <c r="O201" s="339"/>
      <c r="P201" s="339"/>
      <c r="Q201" s="339"/>
    </row>
    <row r="202" spans="1:17" ht="13.5" customHeight="1">
      <c r="A202" s="481"/>
      <c r="B202" s="481"/>
      <c r="C202" s="481"/>
      <c r="D202" s="481"/>
      <c r="E202" s="481"/>
      <c r="F202" s="339"/>
      <c r="G202" s="340" t="str">
        <f>IF(ISNUMBER(E202),E202/'Bulk DivVar Analysis'!$I$114,"")</f>
        <v/>
      </c>
      <c r="H202" s="338" t="str">
        <f>IF(ISNUMBER(E202), IF(G202&gt;'Bulk DivVar Analysis'!$J$116,"Pass","Fail"),"")</f>
        <v/>
      </c>
      <c r="I202" s="338" t="str">
        <f t="shared" si="5"/>
        <v/>
      </c>
      <c r="J202" s="339"/>
      <c r="K202" s="339"/>
      <c r="L202" s="339"/>
      <c r="M202" s="339"/>
      <c r="N202" s="339"/>
      <c r="O202" s="339"/>
      <c r="P202" s="339"/>
      <c r="Q202" s="339"/>
    </row>
    <row r="203" spans="1:17" ht="13.5" customHeight="1">
      <c r="A203" s="481"/>
      <c r="B203" s="481"/>
      <c r="C203" s="481"/>
      <c r="D203" s="481"/>
      <c r="E203" s="481"/>
      <c r="F203" s="339"/>
      <c r="G203" s="340" t="str">
        <f>IF(ISNUMBER(E203),E203/'Bulk DivVar Analysis'!$I$114,"")</f>
        <v/>
      </c>
      <c r="H203" s="338" t="str">
        <f>IF(ISNUMBER(E203), IF(G203&gt;'Bulk DivVar Analysis'!$J$116,"Pass","Fail"),"")</f>
        <v/>
      </c>
      <c r="I203" s="338" t="str">
        <f t="shared" si="5"/>
        <v/>
      </c>
      <c r="J203" s="339"/>
      <c r="K203" s="339"/>
      <c r="L203" s="339"/>
      <c r="M203" s="339"/>
      <c r="N203" s="339"/>
      <c r="O203" s="339"/>
      <c r="P203" s="339"/>
      <c r="Q203" s="339"/>
    </row>
    <row r="204" spans="1:17" ht="13.5" customHeight="1">
      <c r="A204" s="481"/>
      <c r="B204" s="481"/>
      <c r="C204" s="481"/>
      <c r="D204" s="481"/>
      <c r="E204" s="481"/>
      <c r="F204" s="339"/>
      <c r="G204" s="340" t="str">
        <f>IF(ISNUMBER(E204),E204/'Bulk DivVar Analysis'!$I$114,"")</f>
        <v/>
      </c>
      <c r="H204" s="338" t="str">
        <f>IF(ISNUMBER(E204), IF(G204&gt;'Bulk DivVar Analysis'!$J$116,"Pass","Fail"),"")</f>
        <v/>
      </c>
      <c r="I204" s="338" t="str">
        <f t="shared" si="5"/>
        <v/>
      </c>
      <c r="J204" s="339"/>
      <c r="K204" s="339"/>
      <c r="L204" s="339"/>
      <c r="M204" s="339"/>
      <c r="N204" s="339"/>
      <c r="O204" s="339"/>
      <c r="P204" s="339"/>
      <c r="Q204" s="339"/>
    </row>
    <row r="205" spans="1:17" ht="13.5" customHeight="1">
      <c r="A205" s="481"/>
      <c r="B205" s="481"/>
      <c r="C205" s="481"/>
      <c r="D205" s="481"/>
      <c r="E205" s="481"/>
      <c r="F205" s="339"/>
      <c r="G205" s="340" t="str">
        <f>IF(ISNUMBER(E205),E205/'Bulk DivVar Analysis'!$I$114,"")</f>
        <v/>
      </c>
      <c r="H205" s="338" t="str">
        <f>IF(ISNUMBER(E205), IF(G205&gt;'Bulk DivVar Analysis'!$J$116,"Pass","Fail"),"")</f>
        <v/>
      </c>
      <c r="I205" s="338" t="str">
        <f t="shared" si="5"/>
        <v/>
      </c>
      <c r="J205" s="339"/>
      <c r="K205" s="339"/>
      <c r="L205" s="339"/>
      <c r="M205" s="339"/>
      <c r="N205" s="339"/>
      <c r="O205" s="339"/>
      <c r="P205" s="339"/>
      <c r="Q205" s="339"/>
    </row>
    <row r="206" spans="1:17" ht="13.5" customHeight="1">
      <c r="A206" s="481"/>
      <c r="B206" s="481"/>
      <c r="C206" s="481"/>
      <c r="D206" s="481"/>
      <c r="E206" s="481"/>
      <c r="F206" s="339"/>
      <c r="G206" s="340" t="str">
        <f>IF(ISNUMBER(E206),E206/'Bulk DivVar Analysis'!$I$114,"")</f>
        <v/>
      </c>
      <c r="H206" s="338" t="str">
        <f>IF(ISNUMBER(E206), IF(G206&gt;'Bulk DivVar Analysis'!$J$116,"Pass","Fail"),"")</f>
        <v/>
      </c>
      <c r="I206" s="338" t="str">
        <f t="shared" si="5"/>
        <v/>
      </c>
      <c r="J206" s="339"/>
      <c r="K206" s="339"/>
      <c r="L206" s="339"/>
      <c r="M206" s="339"/>
      <c r="N206" s="339"/>
      <c r="O206" s="339"/>
      <c r="P206" s="339"/>
      <c r="Q206" s="339"/>
    </row>
    <row r="207" spans="1:17" ht="13.5" customHeight="1">
      <c r="A207" s="481"/>
      <c r="B207" s="481"/>
      <c r="C207" s="481"/>
      <c r="D207" s="481"/>
      <c r="E207" s="481"/>
      <c r="F207" s="339"/>
      <c r="G207" s="340" t="str">
        <f>IF(ISNUMBER(E207),E207/'Bulk DivVar Analysis'!$I$114,"")</f>
        <v/>
      </c>
      <c r="H207" s="338" t="str">
        <f>IF(ISNUMBER(E207), IF(G207&gt;'Bulk DivVar Analysis'!$J$116,"Pass","Fail"),"")</f>
        <v/>
      </c>
      <c r="I207" s="338" t="str">
        <f t="shared" si="5"/>
        <v/>
      </c>
      <c r="J207" s="339"/>
      <c r="K207" s="339"/>
      <c r="L207" s="339"/>
      <c r="M207" s="339"/>
      <c r="N207" s="339"/>
      <c r="O207" s="339"/>
      <c r="P207" s="339"/>
      <c r="Q207" s="339"/>
    </row>
    <row r="208" spans="1:17" ht="13.5" customHeight="1">
      <c r="A208" s="481"/>
      <c r="B208" s="481"/>
      <c r="C208" s="481"/>
      <c r="D208" s="481"/>
      <c r="E208" s="481"/>
      <c r="F208" s="339"/>
      <c r="G208" s="340" t="str">
        <f>IF(ISNUMBER(E208),E208/'Bulk DivVar Analysis'!$I$114,"")</f>
        <v/>
      </c>
      <c r="H208" s="338" t="str">
        <f>IF(ISNUMBER(E208), IF(G208&gt;'Bulk DivVar Analysis'!$J$116,"Pass","Fail"),"")</f>
        <v/>
      </c>
      <c r="I208" s="338" t="str">
        <f t="shared" si="5"/>
        <v/>
      </c>
      <c r="J208" s="339"/>
      <c r="K208" s="339"/>
      <c r="L208" s="339"/>
      <c r="M208" s="339"/>
      <c r="N208" s="339"/>
      <c r="O208" s="339"/>
      <c r="P208" s="339"/>
      <c r="Q208" s="339"/>
    </row>
    <row r="209" spans="1:17" ht="13.5" customHeight="1">
      <c r="A209" s="481"/>
      <c r="B209" s="481"/>
      <c r="C209" s="481"/>
      <c r="D209" s="481"/>
      <c r="E209" s="481"/>
      <c r="F209" s="339"/>
      <c r="G209" s="340" t="str">
        <f>IF(ISNUMBER(E209),E209/'Bulk DivVar Analysis'!$I$114,"")</f>
        <v/>
      </c>
      <c r="H209" s="338" t="str">
        <f>IF(ISNUMBER(E209), IF(G209&gt;'Bulk DivVar Analysis'!$J$116,"Pass","Fail"),"")</f>
        <v/>
      </c>
      <c r="I209" s="338" t="str">
        <f t="shared" si="5"/>
        <v/>
      </c>
      <c r="J209" s="339"/>
      <c r="K209" s="339"/>
      <c r="L209" s="339"/>
      <c r="M209" s="339"/>
      <c r="N209" s="339"/>
      <c r="O209" s="339"/>
      <c r="P209" s="339"/>
      <c r="Q209" s="339"/>
    </row>
    <row r="210" spans="1:17" ht="13.5" customHeight="1">
      <c r="A210" s="481"/>
      <c r="B210" s="481"/>
      <c r="C210" s="481"/>
      <c r="D210" s="481"/>
      <c r="E210" s="481"/>
      <c r="F210" s="339"/>
      <c r="G210" s="340" t="str">
        <f>IF(ISNUMBER(E210),E210/'Bulk DivVar Analysis'!$I$114,"")</f>
        <v/>
      </c>
      <c r="H210" s="338" t="str">
        <f>IF(ISNUMBER(E210), IF(G210&gt;'Bulk DivVar Analysis'!$J$116,"Pass","Fail"),"")</f>
        <v/>
      </c>
      <c r="I210" s="338" t="str">
        <f t="shared" si="5"/>
        <v/>
      </c>
      <c r="J210" s="339"/>
      <c r="K210" s="339"/>
      <c r="L210" s="339"/>
      <c r="M210" s="339"/>
      <c r="N210" s="339"/>
      <c r="O210" s="339"/>
      <c r="P210" s="339"/>
      <c r="Q210" s="339"/>
    </row>
    <row r="211" spans="1:17" ht="13.5" customHeight="1">
      <c r="A211" s="481"/>
      <c r="B211" s="481"/>
      <c r="C211" s="481"/>
      <c r="D211" s="481"/>
      <c r="E211" s="481"/>
      <c r="F211" s="339"/>
      <c r="G211" s="340" t="str">
        <f>IF(ISNUMBER(E211),E211/'Bulk DivVar Analysis'!$I$114,"")</f>
        <v/>
      </c>
      <c r="H211" s="338" t="str">
        <f>IF(ISNUMBER(E211), IF(G211&gt;'Bulk DivVar Analysis'!$J$116,"Pass","Fail"),"")</f>
        <v/>
      </c>
      <c r="I211" s="338" t="str">
        <f t="shared" si="5"/>
        <v/>
      </c>
      <c r="J211" s="339"/>
      <c r="K211" s="339"/>
      <c r="L211" s="339"/>
      <c r="M211" s="339"/>
      <c r="N211" s="339"/>
      <c r="O211" s="339"/>
      <c r="P211" s="339"/>
      <c r="Q211" s="339"/>
    </row>
    <row r="212" spans="1:17" ht="13.5" customHeight="1">
      <c r="A212" s="481"/>
      <c r="B212" s="481"/>
      <c r="C212" s="481"/>
      <c r="D212" s="481"/>
      <c r="E212" s="481"/>
      <c r="F212" s="339"/>
      <c r="G212" s="340" t="str">
        <f>IF(ISNUMBER(E212),E212/'Bulk DivVar Analysis'!$I$114,"")</f>
        <v/>
      </c>
      <c r="H212" s="338" t="str">
        <f>IF(ISNUMBER(E212), IF(G212&gt;'Bulk DivVar Analysis'!$J$116,"Pass","Fail"),"")</f>
        <v/>
      </c>
      <c r="I212" s="338" t="str">
        <f t="shared" si="5"/>
        <v/>
      </c>
      <c r="J212" s="339"/>
      <c r="K212" s="339"/>
      <c r="L212" s="339"/>
      <c r="M212" s="339"/>
      <c r="N212" s="339"/>
      <c r="O212" s="339"/>
      <c r="P212" s="339"/>
      <c r="Q212" s="339"/>
    </row>
    <row r="213" spans="1:17" ht="13.5" customHeight="1">
      <c r="A213" s="481"/>
      <c r="B213" s="481"/>
      <c r="C213" s="481"/>
      <c r="D213" s="481"/>
      <c r="E213" s="481"/>
      <c r="F213" s="339"/>
      <c r="G213" s="340" t="str">
        <f>IF(ISNUMBER(E213),E213/'Bulk DivVar Analysis'!$I$114,"")</f>
        <v/>
      </c>
      <c r="H213" s="338" t="str">
        <f>IF(ISNUMBER(E213), IF(G213&gt;'Bulk DivVar Analysis'!$J$116,"Pass","Fail"),"")</f>
        <v/>
      </c>
      <c r="I213" s="338" t="str">
        <f t="shared" si="5"/>
        <v/>
      </c>
      <c r="J213" s="339"/>
      <c r="K213" s="339"/>
      <c r="L213" s="339"/>
      <c r="M213" s="339"/>
      <c r="N213" s="339"/>
      <c r="O213" s="339"/>
      <c r="P213" s="339"/>
      <c r="Q213" s="339"/>
    </row>
    <row r="214" spans="1:17" ht="13.5" customHeight="1">
      <c r="A214" s="481"/>
      <c r="B214" s="481"/>
      <c r="C214" s="481"/>
      <c r="D214" s="481"/>
      <c r="E214" s="481"/>
      <c r="F214" s="339"/>
      <c r="G214" s="340" t="str">
        <f>IF(ISNUMBER(E214),E214/'Bulk DivVar Analysis'!$I$114,"")</f>
        <v/>
      </c>
      <c r="H214" s="338" t="str">
        <f>IF(ISNUMBER(E214), IF(G214&gt;'Bulk DivVar Analysis'!$J$116,"Pass","Fail"),"")</f>
        <v/>
      </c>
      <c r="I214" s="338" t="str">
        <f t="shared" si="5"/>
        <v/>
      </c>
      <c r="J214" s="339"/>
      <c r="K214" s="339"/>
      <c r="L214" s="339"/>
      <c r="M214" s="339"/>
      <c r="N214" s="339"/>
      <c r="O214" s="339"/>
      <c r="P214" s="339"/>
      <c r="Q214" s="339"/>
    </row>
    <row r="215" spans="1:17" ht="13.5" customHeight="1">
      <c r="A215" s="481"/>
      <c r="B215" s="481"/>
      <c r="C215" s="481"/>
      <c r="D215" s="481"/>
      <c r="E215" s="481"/>
      <c r="F215" s="339"/>
      <c r="G215" s="340" t="str">
        <f>IF(ISNUMBER(E215),E215/'Bulk DivVar Analysis'!$I$114,"")</f>
        <v/>
      </c>
      <c r="H215" s="338" t="str">
        <f>IF(ISNUMBER(E215), IF(G215&gt;'Bulk DivVar Analysis'!$J$116,"Pass","Fail"),"")</f>
        <v/>
      </c>
      <c r="I215" s="338" t="str">
        <f t="shared" si="5"/>
        <v/>
      </c>
      <c r="J215" s="339"/>
      <c r="K215" s="339"/>
      <c r="L215" s="339"/>
      <c r="M215" s="339"/>
      <c r="N215" s="339"/>
      <c r="O215" s="339"/>
      <c r="P215" s="339"/>
      <c r="Q215" s="339"/>
    </row>
    <row r="216" spans="1:17" ht="13.5" customHeight="1">
      <c r="A216" s="481"/>
      <c r="B216" s="481"/>
      <c r="C216" s="481"/>
      <c r="D216" s="481"/>
      <c r="E216" s="481"/>
      <c r="F216" s="339"/>
      <c r="G216" s="340" t="str">
        <f>IF(ISNUMBER(E216),E216/'Bulk DivVar Analysis'!$I$114,"")</f>
        <v/>
      </c>
      <c r="H216" s="338" t="str">
        <f>IF(ISNUMBER(E216), IF(G216&gt;'Bulk DivVar Analysis'!$J$116,"Pass","Fail"),"")</f>
        <v/>
      </c>
      <c r="I216" s="338" t="str">
        <f t="shared" si="5"/>
        <v/>
      </c>
      <c r="J216" s="339"/>
      <c r="K216" s="339"/>
      <c r="L216" s="339"/>
      <c r="M216" s="339"/>
      <c r="N216" s="339"/>
      <c r="O216" s="339"/>
      <c r="P216" s="339"/>
      <c r="Q216" s="339"/>
    </row>
    <row r="217" spans="1:17" ht="13.5" customHeight="1">
      <c r="A217" s="481"/>
      <c r="B217" s="481"/>
      <c r="C217" s="481"/>
      <c r="D217" s="481"/>
      <c r="E217" s="481"/>
      <c r="F217" s="339"/>
      <c r="G217" s="340" t="str">
        <f>IF(ISNUMBER(E217),E217/'Bulk DivVar Analysis'!$I$114,"")</f>
        <v/>
      </c>
      <c r="H217" s="338" t="str">
        <f>IF(ISNUMBER(E217), IF(G217&gt;'Bulk DivVar Analysis'!$J$116,"Pass","Fail"),"")</f>
        <v/>
      </c>
      <c r="I217" s="338" t="str">
        <f t="shared" si="5"/>
        <v/>
      </c>
      <c r="J217" s="339"/>
      <c r="K217" s="339"/>
      <c r="L217" s="339"/>
      <c r="M217" s="339"/>
      <c r="N217" s="339"/>
      <c r="O217" s="339"/>
      <c r="P217" s="339"/>
      <c r="Q217" s="339"/>
    </row>
    <row r="218" spans="1:17" ht="13.5" customHeight="1">
      <c r="A218" s="481"/>
      <c r="B218" s="481"/>
      <c r="C218" s="481"/>
      <c r="D218" s="481"/>
      <c r="E218" s="481"/>
      <c r="F218" s="339"/>
      <c r="G218" s="340" t="str">
        <f>IF(ISNUMBER(E218),E218/'Bulk DivVar Analysis'!$I$114,"")</f>
        <v/>
      </c>
      <c r="H218" s="338" t="str">
        <f>IF(ISNUMBER(E218), IF(G218&gt;'Bulk DivVar Analysis'!$J$116,"Pass","Fail"),"")</f>
        <v/>
      </c>
      <c r="I218" s="338" t="str">
        <f t="shared" si="5"/>
        <v/>
      </c>
      <c r="J218" s="339"/>
      <c r="K218" s="339"/>
      <c r="L218" s="339"/>
      <c r="M218" s="339"/>
      <c r="N218" s="339"/>
      <c r="O218" s="339"/>
      <c r="P218" s="339"/>
      <c r="Q218" s="339"/>
    </row>
    <row r="219" spans="1:17" ht="13.5" customHeight="1">
      <c r="A219" s="481"/>
      <c r="B219" s="481"/>
      <c r="C219" s="481"/>
      <c r="D219" s="481"/>
      <c r="E219" s="481"/>
      <c r="F219" s="339"/>
      <c r="G219" s="340" t="str">
        <f>IF(ISNUMBER(E219),E219/'Bulk DivVar Analysis'!$I$114,"")</f>
        <v/>
      </c>
      <c r="H219" s="338" t="str">
        <f>IF(ISNUMBER(E219), IF(G219&gt;'Bulk DivVar Analysis'!$J$116,"Pass","Fail"),"")</f>
        <v/>
      </c>
      <c r="I219" s="338" t="str">
        <f t="shared" si="5"/>
        <v/>
      </c>
      <c r="J219" s="339"/>
      <c r="K219" s="339"/>
      <c r="L219" s="339"/>
      <c r="M219" s="339"/>
      <c r="N219" s="339"/>
      <c r="O219" s="339"/>
      <c r="P219" s="339"/>
      <c r="Q219" s="339"/>
    </row>
    <row r="220" spans="1:17" ht="13.5" customHeight="1">
      <c r="A220" s="481"/>
      <c r="B220" s="481"/>
      <c r="C220" s="481"/>
      <c r="D220" s="481"/>
      <c r="E220" s="481"/>
      <c r="F220" s="339"/>
      <c r="G220" s="340" t="str">
        <f>IF(ISNUMBER(E220),E220/'Bulk DivVar Analysis'!$I$114,"")</f>
        <v/>
      </c>
      <c r="H220" s="338" t="str">
        <f>IF(ISNUMBER(E220), IF(G220&gt;'Bulk DivVar Analysis'!$J$116,"Pass","Fail"),"")</f>
        <v/>
      </c>
      <c r="I220" s="338" t="str">
        <f t="shared" si="5"/>
        <v/>
      </c>
      <c r="J220" s="339"/>
      <c r="K220" s="339"/>
      <c r="L220" s="339"/>
      <c r="M220" s="339"/>
      <c r="N220" s="339"/>
      <c r="O220" s="339"/>
      <c r="P220" s="339"/>
      <c r="Q220" s="339"/>
    </row>
    <row r="221" spans="1:17" ht="13.5" customHeight="1">
      <c r="A221" s="481"/>
      <c r="B221" s="481"/>
      <c r="C221" s="481"/>
      <c r="D221" s="481"/>
      <c r="E221" s="481"/>
      <c r="F221" s="339"/>
      <c r="G221" s="340" t="str">
        <f>IF(ISNUMBER(E221),E221/'Bulk DivVar Analysis'!$I$114,"")</f>
        <v/>
      </c>
      <c r="H221" s="338" t="str">
        <f>IF(ISNUMBER(E221), IF(G221&gt;'Bulk DivVar Analysis'!$J$116,"Pass","Fail"),"")</f>
        <v/>
      </c>
      <c r="I221" s="338" t="str">
        <f t="shared" si="5"/>
        <v/>
      </c>
      <c r="J221" s="339"/>
      <c r="K221" s="339"/>
      <c r="L221" s="339"/>
      <c r="M221" s="339"/>
      <c r="N221" s="339"/>
      <c r="O221" s="339"/>
      <c r="P221" s="339"/>
      <c r="Q221" s="339"/>
    </row>
    <row r="222" spans="1:17" ht="13.5" customHeight="1">
      <c r="A222" s="481"/>
      <c r="B222" s="481"/>
      <c r="C222" s="481"/>
      <c r="D222" s="481"/>
      <c r="E222" s="481"/>
      <c r="F222" s="339"/>
      <c r="G222" s="340" t="str">
        <f>IF(ISNUMBER(E222),E222/'Bulk DivVar Analysis'!$I$114,"")</f>
        <v/>
      </c>
      <c r="H222" s="338" t="str">
        <f>IF(ISNUMBER(E222), IF(G222&gt;'Bulk DivVar Analysis'!$J$116,"Pass","Fail"),"")</f>
        <v/>
      </c>
      <c r="I222" s="338" t="str">
        <f t="shared" si="5"/>
        <v/>
      </c>
      <c r="J222" s="339"/>
      <c r="K222" s="339"/>
      <c r="L222" s="339"/>
      <c r="M222" s="339"/>
      <c r="N222" s="339"/>
      <c r="O222" s="339"/>
      <c r="P222" s="339"/>
      <c r="Q222" s="339"/>
    </row>
    <row r="223" spans="1:17" ht="13.5" customHeight="1">
      <c r="A223" s="481"/>
      <c r="B223" s="481"/>
      <c r="C223" s="481"/>
      <c r="D223" s="481"/>
      <c r="E223" s="481"/>
      <c r="F223" s="339"/>
      <c r="G223" s="340" t="str">
        <f>IF(ISNUMBER(E223),E223/'Bulk DivVar Analysis'!$I$114,"")</f>
        <v/>
      </c>
      <c r="H223" s="338" t="str">
        <f>IF(ISNUMBER(E223), IF(G223&gt;'Bulk DivVar Analysis'!$J$116,"Pass","Fail"),"")</f>
        <v/>
      </c>
      <c r="I223" s="338" t="str">
        <f t="shared" si="5"/>
        <v/>
      </c>
      <c r="J223" s="339"/>
      <c r="K223" s="339"/>
      <c r="L223" s="339"/>
      <c r="M223" s="339"/>
      <c r="N223" s="339"/>
      <c r="O223" s="339"/>
      <c r="P223" s="339"/>
      <c r="Q223" s="339"/>
    </row>
    <row r="224" spans="1:17" ht="13.5" customHeight="1">
      <c r="A224" s="481"/>
      <c r="B224" s="481"/>
      <c r="C224" s="481"/>
      <c r="D224" s="481"/>
      <c r="E224" s="481"/>
      <c r="F224" s="339"/>
      <c r="G224" s="340" t="str">
        <f>IF(ISNUMBER(E224),E224/'Bulk DivVar Analysis'!$I$114,"")</f>
        <v/>
      </c>
      <c r="H224" s="338" t="str">
        <f>IF(ISNUMBER(E224), IF(G224&gt;'Bulk DivVar Analysis'!$J$116,"Pass","Fail"),"")</f>
        <v/>
      </c>
      <c r="I224" s="338" t="str">
        <f t="shared" si="5"/>
        <v/>
      </c>
      <c r="J224" s="339"/>
      <c r="K224" s="339"/>
      <c r="L224" s="339"/>
      <c r="M224" s="339"/>
      <c r="N224" s="339"/>
      <c r="O224" s="339"/>
      <c r="P224" s="339"/>
      <c r="Q224" s="339"/>
    </row>
    <row r="225" spans="1:17" ht="13.5" customHeight="1">
      <c r="A225" s="481"/>
      <c r="B225" s="481"/>
      <c r="C225" s="481"/>
      <c r="D225" s="481"/>
      <c r="E225" s="481"/>
      <c r="F225" s="339"/>
      <c r="G225" s="340" t="str">
        <f>IF(ISNUMBER(E225),E225/'Bulk DivVar Analysis'!$I$114,"")</f>
        <v/>
      </c>
      <c r="H225" s="338" t="str">
        <f>IF(ISNUMBER(E225), IF(G225&gt;'Bulk DivVar Analysis'!$J$116,"Pass","Fail"),"")</f>
        <v/>
      </c>
      <c r="I225" s="338" t="str">
        <f t="shared" si="5"/>
        <v/>
      </c>
      <c r="J225" s="339"/>
      <c r="K225" s="339"/>
      <c r="L225" s="339"/>
      <c r="M225" s="339"/>
      <c r="N225" s="339"/>
      <c r="O225" s="339"/>
      <c r="P225" s="339"/>
      <c r="Q225" s="339"/>
    </row>
    <row r="226" spans="1:17" ht="13.5" customHeight="1">
      <c r="A226" s="481"/>
      <c r="B226" s="481"/>
      <c r="C226" s="481"/>
      <c r="D226" s="481"/>
      <c r="E226" s="481"/>
      <c r="F226" s="339"/>
      <c r="G226" s="340" t="str">
        <f>IF(ISNUMBER(E226),E226/'Bulk DivVar Analysis'!$I$114,"")</f>
        <v/>
      </c>
      <c r="H226" s="338" t="str">
        <f>IF(ISNUMBER(E226), IF(G226&gt;'Bulk DivVar Analysis'!$J$116,"Pass","Fail"),"")</f>
        <v/>
      </c>
      <c r="I226" s="338" t="str">
        <f t="shared" si="5"/>
        <v/>
      </c>
      <c r="J226" s="339"/>
      <c r="K226" s="339"/>
      <c r="L226" s="339"/>
      <c r="M226" s="339"/>
      <c r="N226" s="339"/>
      <c r="O226" s="339"/>
      <c r="P226" s="339"/>
      <c r="Q226" s="339"/>
    </row>
    <row r="227" spans="1:17" ht="13.5" customHeight="1">
      <c r="A227" s="481"/>
      <c r="B227" s="481"/>
      <c r="C227" s="481"/>
      <c r="D227" s="481"/>
      <c r="E227" s="481"/>
      <c r="F227" s="339"/>
      <c r="G227" s="340" t="str">
        <f>IF(ISNUMBER(E227),E227/'Bulk DivVar Analysis'!$I$114,"")</f>
        <v/>
      </c>
      <c r="H227" s="338" t="str">
        <f>IF(ISNUMBER(E227), IF(G227&gt;'Bulk DivVar Analysis'!$J$116,"Pass","Fail"),"")</f>
        <v/>
      </c>
      <c r="I227" s="338" t="str">
        <f t="shared" si="5"/>
        <v/>
      </c>
      <c r="J227" s="339"/>
      <c r="K227" s="339"/>
      <c r="L227" s="339"/>
      <c r="M227" s="339"/>
      <c r="N227" s="339"/>
      <c r="O227" s="339"/>
      <c r="P227" s="339"/>
      <c r="Q227" s="339"/>
    </row>
    <row r="228" spans="1:17" ht="13.5" customHeight="1">
      <c r="A228" s="481"/>
      <c r="B228" s="481"/>
      <c r="C228" s="481"/>
      <c r="D228" s="481"/>
      <c r="E228" s="481"/>
      <c r="F228" s="339"/>
      <c r="G228" s="340" t="str">
        <f>IF(ISNUMBER(E228),E228/'Bulk DivVar Analysis'!$I$114,"")</f>
        <v/>
      </c>
      <c r="H228" s="338" t="str">
        <f>IF(ISNUMBER(E228), IF(G228&gt;'Bulk DivVar Analysis'!$J$116,"Pass","Fail"),"")</f>
        <v/>
      </c>
      <c r="I228" s="338" t="str">
        <f t="shared" si="5"/>
        <v/>
      </c>
      <c r="J228" s="339"/>
      <c r="K228" s="339"/>
      <c r="L228" s="339"/>
      <c r="M228" s="339"/>
      <c r="N228" s="339"/>
      <c r="O228" s="339"/>
      <c r="P228" s="339"/>
      <c r="Q228" s="339"/>
    </row>
    <row r="229" spans="1:17" ht="13.5" customHeight="1">
      <c r="A229" s="481"/>
      <c r="B229" s="481"/>
      <c r="C229" s="481"/>
      <c r="D229" s="481"/>
      <c r="E229" s="481"/>
      <c r="F229" s="339"/>
      <c r="G229" s="340" t="str">
        <f>IF(ISNUMBER(E229),E229/'Bulk DivVar Analysis'!$I$114,"")</f>
        <v/>
      </c>
      <c r="H229" s="338" t="str">
        <f>IF(ISNUMBER(E229), IF(G229&gt;'Bulk DivVar Analysis'!$J$116,"Pass","Fail"),"")</f>
        <v/>
      </c>
      <c r="I229" s="338" t="str">
        <f t="shared" si="5"/>
        <v/>
      </c>
      <c r="J229" s="339"/>
      <c r="K229" s="339"/>
      <c r="L229" s="339"/>
      <c r="M229" s="339"/>
      <c r="N229" s="339"/>
      <c r="O229" s="339"/>
      <c r="P229" s="339"/>
      <c r="Q229" s="339"/>
    </row>
    <row r="230" spans="1:17" ht="13.5" customHeight="1">
      <c r="A230" s="481"/>
      <c r="B230" s="481"/>
      <c r="C230" s="481"/>
      <c r="D230" s="481"/>
      <c r="E230" s="481"/>
      <c r="F230" s="339"/>
      <c r="G230" s="340" t="str">
        <f>IF(ISNUMBER(E230),E230/'Bulk DivVar Analysis'!$I$114,"")</f>
        <v/>
      </c>
      <c r="H230" s="338" t="str">
        <f>IF(ISNUMBER(E230), IF(G230&gt;'Bulk DivVar Analysis'!$J$116,"Pass","Fail"),"")</f>
        <v/>
      </c>
      <c r="I230" s="338" t="str">
        <f t="shared" si="5"/>
        <v/>
      </c>
      <c r="J230" s="339"/>
      <c r="K230" s="339"/>
      <c r="L230" s="339"/>
      <c r="M230" s="339"/>
      <c r="N230" s="339"/>
      <c r="O230" s="339"/>
      <c r="P230" s="339"/>
      <c r="Q230" s="339"/>
    </row>
    <row r="231" spans="1:17" ht="13.5" customHeight="1">
      <c r="A231" s="481"/>
      <c r="B231" s="481"/>
      <c r="C231" s="481"/>
      <c r="D231" s="481"/>
      <c r="E231" s="481"/>
      <c r="F231" s="339"/>
      <c r="G231" s="340" t="str">
        <f>IF(ISNUMBER(E231),E231/'Bulk DivVar Analysis'!$I$114,"")</f>
        <v/>
      </c>
      <c r="H231" s="338" t="str">
        <f>IF(ISNUMBER(E231), IF(G231&gt;'Bulk DivVar Analysis'!$J$116,"Pass","Fail"),"")</f>
        <v/>
      </c>
      <c r="I231" s="338" t="str">
        <f t="shared" si="5"/>
        <v/>
      </c>
      <c r="J231" s="339"/>
      <c r="K231" s="339"/>
      <c r="L231" s="339"/>
      <c r="M231" s="339"/>
      <c r="N231" s="339"/>
      <c r="O231" s="339"/>
      <c r="P231" s="339"/>
      <c r="Q231" s="339"/>
    </row>
    <row r="232" spans="1:17" ht="13.5" customHeight="1">
      <c r="A232" s="481"/>
      <c r="B232" s="481"/>
      <c r="C232" s="481"/>
      <c r="D232" s="481"/>
      <c r="E232" s="481"/>
      <c r="F232" s="339"/>
      <c r="G232" s="340" t="str">
        <f>IF(ISNUMBER(E232),E232/'Bulk DivVar Analysis'!$I$114,"")</f>
        <v/>
      </c>
      <c r="H232" s="338" t="str">
        <f>IF(ISNUMBER(E232), IF(G232&gt;'Bulk DivVar Analysis'!$J$116,"Pass","Fail"),"")</f>
        <v/>
      </c>
      <c r="I232" s="338" t="str">
        <f t="shared" si="5"/>
        <v/>
      </c>
      <c r="J232" s="339"/>
      <c r="K232" s="339"/>
      <c r="L232" s="339"/>
      <c r="M232" s="339"/>
      <c r="N232" s="339"/>
      <c r="O232" s="339"/>
      <c r="P232" s="339"/>
      <c r="Q232" s="339"/>
    </row>
    <row r="233" spans="1:17" ht="13.5" customHeight="1">
      <c r="A233" s="481"/>
      <c r="B233" s="481"/>
      <c r="C233" s="481"/>
      <c r="D233" s="481"/>
      <c r="E233" s="481"/>
      <c r="F233" s="339"/>
      <c r="G233" s="340" t="str">
        <f>IF(ISNUMBER(E233),E233/'Bulk DivVar Analysis'!$I$114,"")</f>
        <v/>
      </c>
      <c r="H233" s="338" t="str">
        <f>IF(ISNUMBER(E233), IF(G233&gt;'Bulk DivVar Analysis'!$J$116,"Pass","Fail"),"")</f>
        <v/>
      </c>
      <c r="I233" s="338" t="str">
        <f t="shared" si="5"/>
        <v/>
      </c>
      <c r="J233" s="339"/>
      <c r="K233" s="339"/>
      <c r="L233" s="339"/>
      <c r="M233" s="339"/>
      <c r="N233" s="339"/>
      <c r="O233" s="339"/>
      <c r="P233" s="339"/>
      <c r="Q233" s="339"/>
    </row>
    <row r="234" spans="1:17" ht="13.5" customHeight="1">
      <c r="A234" s="481"/>
      <c r="B234" s="481"/>
      <c r="C234" s="481"/>
      <c r="D234" s="481"/>
      <c r="E234" s="481"/>
      <c r="F234" s="339"/>
      <c r="G234" s="340" t="str">
        <f>IF(ISNUMBER(E234),E234/'Bulk DivVar Analysis'!$I$114,"")</f>
        <v/>
      </c>
      <c r="H234" s="338" t="str">
        <f>IF(ISNUMBER(E234), IF(G234&gt;'Bulk DivVar Analysis'!$J$116,"Pass","Fail"),"")</f>
        <v/>
      </c>
      <c r="I234" s="338" t="str">
        <f t="shared" si="5"/>
        <v/>
      </c>
      <c r="J234" s="339"/>
      <c r="K234" s="339"/>
      <c r="L234" s="339"/>
      <c r="M234" s="339"/>
      <c r="N234" s="339"/>
      <c r="O234" s="339"/>
      <c r="P234" s="339"/>
      <c r="Q234" s="339"/>
    </row>
    <row r="235" spans="1:17" ht="13.5" customHeight="1">
      <c r="A235" s="481"/>
      <c r="B235" s="481"/>
      <c r="C235" s="481"/>
      <c r="D235" s="481"/>
      <c r="E235" s="481"/>
      <c r="F235" s="339"/>
      <c r="G235" s="340" t="str">
        <f>IF(ISNUMBER(E235),E235/'Bulk DivVar Analysis'!$I$114,"")</f>
        <v/>
      </c>
      <c r="H235" s="338" t="str">
        <f>IF(ISNUMBER(E235), IF(G235&gt;'Bulk DivVar Analysis'!$J$116,"Pass","Fail"),"")</f>
        <v/>
      </c>
      <c r="I235" s="338" t="str">
        <f t="shared" si="5"/>
        <v/>
      </c>
      <c r="J235" s="339"/>
      <c r="K235" s="339"/>
      <c r="L235" s="339"/>
      <c r="M235" s="339"/>
      <c r="N235" s="339"/>
      <c r="O235" s="339"/>
      <c r="P235" s="339"/>
      <c r="Q235" s="339"/>
    </row>
    <row r="236" spans="1:17" ht="13.5" customHeight="1">
      <c r="A236" s="481"/>
      <c r="B236" s="481"/>
      <c r="C236" s="481"/>
      <c r="D236" s="481"/>
      <c r="E236" s="481"/>
      <c r="F236" s="339"/>
      <c r="G236" s="340" t="str">
        <f>IF(ISNUMBER(E236),E236/'Bulk DivVar Analysis'!$I$114,"")</f>
        <v/>
      </c>
      <c r="H236" s="338" t="str">
        <f>IF(ISNUMBER(E236), IF(G236&gt;'Bulk DivVar Analysis'!$J$116,"Pass","Fail"),"")</f>
        <v/>
      </c>
      <c r="I236" s="338" t="str">
        <f t="shared" si="5"/>
        <v/>
      </c>
      <c r="J236" s="339"/>
      <c r="K236" s="339"/>
      <c r="L236" s="339"/>
      <c r="M236" s="339"/>
      <c r="N236" s="339"/>
      <c r="O236" s="339"/>
      <c r="P236" s="339"/>
      <c r="Q236" s="339"/>
    </row>
    <row r="237" spans="1:17" ht="13.5" customHeight="1">
      <c r="A237" s="481"/>
      <c r="B237" s="481"/>
      <c r="C237" s="481"/>
      <c r="D237" s="481"/>
      <c r="E237" s="481"/>
      <c r="F237" s="339"/>
      <c r="G237" s="340" t="str">
        <f>IF(ISNUMBER(E237),E237/'Bulk DivVar Analysis'!$I$114,"")</f>
        <v/>
      </c>
      <c r="H237" s="338" t="str">
        <f>IF(ISNUMBER(E237), IF(G237&gt;'Bulk DivVar Analysis'!$J$116,"Pass","Fail"),"")</f>
        <v/>
      </c>
      <c r="I237" s="338" t="str">
        <f t="shared" si="5"/>
        <v/>
      </c>
      <c r="J237" s="339"/>
      <c r="K237" s="339"/>
      <c r="L237" s="339"/>
      <c r="M237" s="339"/>
      <c r="N237" s="339"/>
      <c r="O237" s="339"/>
      <c r="P237" s="339"/>
      <c r="Q237" s="339"/>
    </row>
    <row r="238" spans="1:17" ht="13.5" customHeight="1">
      <c r="A238" s="481"/>
      <c r="B238" s="481"/>
      <c r="C238" s="481"/>
      <c r="D238" s="481"/>
      <c r="E238" s="481"/>
      <c r="F238" s="339"/>
      <c r="G238" s="340" t="str">
        <f>IF(ISNUMBER(E238),E238/'Bulk DivVar Analysis'!$I$114,"")</f>
        <v/>
      </c>
      <c r="H238" s="338" t="str">
        <f>IF(ISNUMBER(E238), IF(G238&gt;'Bulk DivVar Analysis'!$J$116,"Pass","Fail"),"")</f>
        <v/>
      </c>
      <c r="I238" s="338" t="str">
        <f t="shared" si="5"/>
        <v/>
      </c>
      <c r="J238" s="339"/>
      <c r="K238" s="339"/>
      <c r="L238" s="339"/>
      <c r="M238" s="339"/>
      <c r="N238" s="339"/>
      <c r="O238" s="339"/>
      <c r="P238" s="339"/>
      <c r="Q238" s="339"/>
    </row>
    <row r="239" spans="1:17" ht="13.5" customHeight="1">
      <c r="A239" s="481"/>
      <c r="B239" s="481"/>
      <c r="C239" s="481"/>
      <c r="D239" s="481"/>
      <c r="E239" s="481"/>
      <c r="F239" s="339"/>
      <c r="G239" s="340" t="str">
        <f>IF(ISNUMBER(E239),E239/'Bulk DivVar Analysis'!$I$114,"")</f>
        <v/>
      </c>
      <c r="H239" s="338" t="str">
        <f>IF(ISNUMBER(E239), IF(G239&gt;'Bulk DivVar Analysis'!$J$116,"Pass","Fail"),"")</f>
        <v/>
      </c>
      <c r="I239" s="338" t="str">
        <f t="shared" si="5"/>
        <v/>
      </c>
      <c r="J239" s="339"/>
      <c r="K239" s="339"/>
      <c r="L239" s="339"/>
      <c r="M239" s="339"/>
      <c r="N239" s="339"/>
      <c r="O239" s="339"/>
      <c r="P239" s="339"/>
      <c r="Q239" s="339"/>
    </row>
    <row r="240" spans="1:17" ht="13.5" customHeight="1">
      <c r="A240" s="481"/>
      <c r="B240" s="481"/>
      <c r="C240" s="481"/>
      <c r="D240" s="481"/>
      <c r="E240" s="481"/>
      <c r="F240" s="339"/>
      <c r="G240" s="340" t="str">
        <f>IF(ISNUMBER(E240),E240/'Bulk DivVar Analysis'!$I$114,"")</f>
        <v/>
      </c>
      <c r="H240" s="338" t="str">
        <f>IF(ISNUMBER(E240), IF(G240&gt;'Bulk DivVar Analysis'!$J$116,"Pass","Fail"),"")</f>
        <v/>
      </c>
      <c r="I240" s="338" t="str">
        <f t="shared" si="5"/>
        <v/>
      </c>
      <c r="J240" s="339"/>
      <c r="K240" s="339"/>
      <c r="L240" s="339"/>
      <c r="M240" s="339"/>
      <c r="N240" s="339"/>
      <c r="O240" s="339"/>
      <c r="P240" s="339"/>
      <c r="Q240" s="339"/>
    </row>
    <row r="241" spans="1:17" ht="13.5" customHeight="1">
      <c r="A241" s="481"/>
      <c r="B241" s="481"/>
      <c r="C241" s="481"/>
      <c r="D241" s="481"/>
      <c r="E241" s="481"/>
      <c r="F241" s="339"/>
      <c r="G241" s="340" t="str">
        <f>IF(ISNUMBER(E241),E241/'Bulk DivVar Analysis'!$I$114,"")</f>
        <v/>
      </c>
      <c r="H241" s="338" t="str">
        <f>IF(ISNUMBER(E241), IF(G241&gt;'Bulk DivVar Analysis'!$J$116,"Pass","Fail"),"")</f>
        <v/>
      </c>
      <c r="I241" s="338" t="str">
        <f t="shared" si="5"/>
        <v/>
      </c>
      <c r="J241" s="339"/>
      <c r="K241" s="339"/>
      <c r="L241" s="339"/>
      <c r="M241" s="339"/>
      <c r="N241" s="339"/>
      <c r="O241" s="339"/>
      <c r="P241" s="339"/>
      <c r="Q241" s="339"/>
    </row>
    <row r="242" spans="1:17" ht="13.5" customHeight="1">
      <c r="A242" s="481"/>
      <c r="B242" s="481"/>
      <c r="C242" s="481"/>
      <c r="D242" s="481"/>
      <c r="E242" s="481"/>
      <c r="F242" s="339"/>
      <c r="G242" s="340" t="str">
        <f>IF(ISNUMBER(E242),E242/'Bulk DivVar Analysis'!$I$114,"")</f>
        <v/>
      </c>
      <c r="H242" s="338" t="str">
        <f>IF(ISNUMBER(E242), IF(G242&gt;'Bulk DivVar Analysis'!$J$116,"Pass","Fail"),"")</f>
        <v/>
      </c>
      <c r="I242" s="338" t="str">
        <f t="shared" si="5"/>
        <v/>
      </c>
      <c r="J242" s="339"/>
      <c r="K242" s="339"/>
      <c r="L242" s="339"/>
      <c r="M242" s="339"/>
      <c r="N242" s="339"/>
      <c r="O242" s="339"/>
      <c r="P242" s="339"/>
      <c r="Q242" s="339"/>
    </row>
    <row r="243" spans="1:17" ht="13.5" customHeight="1">
      <c r="A243" s="481"/>
      <c r="B243" s="481"/>
      <c r="C243" s="481"/>
      <c r="D243" s="481"/>
      <c r="E243" s="481"/>
      <c r="F243" s="339"/>
      <c r="G243" s="340" t="str">
        <f>IF(ISNUMBER(E243),E243/'Bulk DivVar Analysis'!$I$114,"")</f>
        <v/>
      </c>
      <c r="H243" s="338" t="str">
        <f>IF(ISNUMBER(E243), IF(G243&gt;'Bulk DivVar Analysis'!$J$116,"Pass","Fail"),"")</f>
        <v/>
      </c>
      <c r="I243" s="338" t="str">
        <f t="shared" si="5"/>
        <v/>
      </c>
      <c r="J243" s="339"/>
      <c r="K243" s="339"/>
      <c r="L243" s="339"/>
      <c r="M243" s="339"/>
      <c r="N243" s="339"/>
      <c r="O243" s="339"/>
      <c r="P243" s="339"/>
      <c r="Q243" s="339"/>
    </row>
    <row r="244" spans="1:17" ht="13.5" customHeight="1">
      <c r="A244" s="481"/>
      <c r="B244" s="481"/>
      <c r="C244" s="481"/>
      <c r="D244" s="481"/>
      <c r="E244" s="481"/>
      <c r="F244" s="339"/>
      <c r="G244" s="340" t="str">
        <f>IF(ISNUMBER(E244),E244/'Bulk DivVar Analysis'!$I$114,"")</f>
        <v/>
      </c>
      <c r="H244" s="338" t="str">
        <f>IF(ISNUMBER(E244), IF(G244&gt;'Bulk DivVar Analysis'!$J$116,"Pass","Fail"),"")</f>
        <v/>
      </c>
      <c r="I244" s="338" t="str">
        <f t="shared" si="5"/>
        <v/>
      </c>
      <c r="J244" s="339"/>
      <c r="K244" s="339"/>
      <c r="L244" s="339"/>
      <c r="M244" s="339"/>
      <c r="N244" s="339"/>
      <c r="O244" s="339"/>
      <c r="P244" s="339"/>
      <c r="Q244" s="339"/>
    </row>
    <row r="245" spans="1:17" ht="13.5" customHeight="1">
      <c r="A245" s="481"/>
      <c r="B245" s="481"/>
      <c r="C245" s="481"/>
      <c r="D245" s="481"/>
      <c r="E245" s="481"/>
      <c r="F245" s="339"/>
      <c r="G245" s="340" t="str">
        <f>IF(ISNUMBER(E245),E245/'Bulk DivVar Analysis'!$I$114,"")</f>
        <v/>
      </c>
      <c r="H245" s="338" t="str">
        <f>IF(ISNUMBER(E245), IF(G245&gt;'Bulk DivVar Analysis'!$J$116,"Pass","Fail"),"")</f>
        <v/>
      </c>
      <c r="I245" s="338" t="str">
        <f t="shared" si="5"/>
        <v/>
      </c>
      <c r="J245" s="339"/>
      <c r="K245" s="339"/>
      <c r="L245" s="339"/>
      <c r="M245" s="339"/>
      <c r="N245" s="339"/>
      <c r="O245" s="339"/>
      <c r="P245" s="339"/>
      <c r="Q245" s="339"/>
    </row>
    <row r="246" spans="1:17" ht="13.5" customHeight="1">
      <c r="A246" s="481"/>
      <c r="B246" s="481"/>
      <c r="C246" s="481"/>
      <c r="D246" s="481"/>
      <c r="E246" s="481"/>
      <c r="F246" s="339"/>
      <c r="G246" s="340" t="str">
        <f>IF(ISNUMBER(E246),E246/'Bulk DivVar Analysis'!$I$114,"")</f>
        <v/>
      </c>
      <c r="H246" s="338" t="str">
        <f>IF(ISNUMBER(E246), IF(G246&gt;'Bulk DivVar Analysis'!$J$116,"Pass","Fail"),"")</f>
        <v/>
      </c>
      <c r="I246" s="338" t="str">
        <f t="shared" si="5"/>
        <v/>
      </c>
      <c r="J246" s="339"/>
      <c r="K246" s="339"/>
      <c r="L246" s="339"/>
      <c r="M246" s="339"/>
      <c r="N246" s="339"/>
      <c r="O246" s="339"/>
      <c r="P246" s="339"/>
      <c r="Q246" s="339"/>
    </row>
    <row r="247" spans="1:17" ht="13.5" customHeight="1">
      <c r="A247" s="481"/>
      <c r="B247" s="481"/>
      <c r="C247" s="481"/>
      <c r="D247" s="481"/>
      <c r="E247" s="481"/>
      <c r="F247" s="339"/>
      <c r="G247" s="340" t="str">
        <f>IF(ISNUMBER(E247),E247/'Bulk DivVar Analysis'!$I$114,"")</f>
        <v/>
      </c>
      <c r="H247" s="338" t="str">
        <f>IF(ISNUMBER(E247), IF(G247&gt;'Bulk DivVar Analysis'!$J$116,"Pass","Fail"),"")</f>
        <v/>
      </c>
      <c r="I247" s="338" t="str">
        <f t="shared" si="5"/>
        <v/>
      </c>
      <c r="J247" s="339"/>
      <c r="K247" s="339"/>
      <c r="L247" s="339"/>
      <c r="M247" s="339"/>
      <c r="N247" s="339"/>
      <c r="O247" s="339"/>
      <c r="P247" s="339"/>
      <c r="Q247" s="339"/>
    </row>
    <row r="248" spans="1:17" ht="13.5" customHeight="1">
      <c r="A248" s="481"/>
      <c r="B248" s="481"/>
      <c r="C248" s="481"/>
      <c r="D248" s="481"/>
      <c r="E248" s="481"/>
      <c r="F248" s="339"/>
      <c r="G248" s="340" t="str">
        <f>IF(ISNUMBER(E248),E248/'Bulk DivVar Analysis'!$I$114,"")</f>
        <v/>
      </c>
      <c r="H248" s="338" t="str">
        <f>IF(ISNUMBER(E248), IF(G248&gt;'Bulk DivVar Analysis'!$J$116,"Pass","Fail"),"")</f>
        <v/>
      </c>
      <c r="I248" s="338" t="str">
        <f t="shared" si="5"/>
        <v/>
      </c>
      <c r="J248" s="339"/>
      <c r="K248" s="339"/>
      <c r="L248" s="339"/>
      <c r="M248" s="339"/>
      <c r="N248" s="339"/>
      <c r="O248" s="339"/>
      <c r="P248" s="339"/>
      <c r="Q248" s="339"/>
    </row>
    <row r="249" spans="1:17" ht="13.5" customHeight="1">
      <c r="A249" s="481"/>
      <c r="B249" s="481"/>
      <c r="C249" s="481"/>
      <c r="D249" s="481"/>
      <c r="E249" s="481"/>
      <c r="F249" s="339"/>
      <c r="G249" s="340" t="str">
        <f>IF(ISNUMBER(E249),E249/'Bulk DivVar Analysis'!$I$114,"")</f>
        <v/>
      </c>
      <c r="H249" s="338" t="str">
        <f>IF(ISNUMBER(E249), IF(G249&gt;'Bulk DivVar Analysis'!$J$116,"Pass","Fail"),"")</f>
        <v/>
      </c>
      <c r="I249" s="338" t="str">
        <f t="shared" si="5"/>
        <v/>
      </c>
      <c r="J249" s="339"/>
      <c r="K249" s="339"/>
      <c r="L249" s="339"/>
      <c r="M249" s="339"/>
      <c r="N249" s="339"/>
      <c r="O249" s="339"/>
      <c r="P249" s="339"/>
      <c r="Q249" s="339"/>
    </row>
    <row r="250" spans="1:17" ht="13.5" customHeight="1">
      <c r="A250" s="481"/>
      <c r="B250" s="481"/>
      <c r="C250" s="481"/>
      <c r="D250" s="481"/>
      <c r="E250" s="481"/>
      <c r="F250" s="339"/>
      <c r="G250" s="340" t="str">
        <f>IF(ISNUMBER(E250),E250/'Bulk DivVar Analysis'!$I$114,"")</f>
        <v/>
      </c>
      <c r="H250" s="338" t="str">
        <f>IF(ISNUMBER(E250), IF(G250&gt;'Bulk DivVar Analysis'!$J$116,"Pass","Fail"),"")</f>
        <v/>
      </c>
      <c r="I250" s="338" t="str">
        <f t="shared" si="5"/>
        <v/>
      </c>
      <c r="J250" s="339"/>
      <c r="K250" s="339"/>
      <c r="L250" s="339"/>
      <c r="M250" s="339"/>
      <c r="N250" s="339"/>
      <c r="O250" s="339"/>
      <c r="P250" s="339"/>
      <c r="Q250" s="339"/>
    </row>
    <row r="251" spans="1:17" ht="13.5" customHeight="1">
      <c r="A251" s="481"/>
      <c r="B251" s="481"/>
      <c r="C251" s="481"/>
      <c r="D251" s="481"/>
      <c r="E251" s="481"/>
      <c r="F251" s="339"/>
      <c r="G251" s="340" t="str">
        <f>IF(ISNUMBER(E251),E251/'Bulk DivVar Analysis'!$I$114,"")</f>
        <v/>
      </c>
      <c r="H251" s="338" t="str">
        <f>IF(ISNUMBER(E251), IF(G251&gt;'Bulk DivVar Analysis'!$J$116,"Pass","Fail"),"")</f>
        <v/>
      </c>
      <c r="I251" s="338" t="str">
        <f t="shared" si="5"/>
        <v/>
      </c>
      <c r="J251" s="339"/>
      <c r="K251" s="339"/>
      <c r="L251" s="339"/>
      <c r="M251" s="339"/>
      <c r="N251" s="339"/>
      <c r="O251" s="339"/>
      <c r="P251" s="339"/>
      <c r="Q251" s="339"/>
    </row>
    <row r="252" spans="1:17" ht="13.5" customHeight="1">
      <c r="A252" s="481"/>
      <c r="B252" s="481"/>
      <c r="C252" s="481"/>
      <c r="D252" s="481"/>
      <c r="E252" s="481"/>
      <c r="F252" s="339"/>
      <c r="G252" s="340" t="str">
        <f>IF(ISNUMBER(E252),E252/'Bulk DivVar Analysis'!$I$114,"")</f>
        <v/>
      </c>
      <c r="H252" s="338" t="str">
        <f>IF(ISNUMBER(E252), IF(G252&gt;'Bulk DivVar Analysis'!$J$116,"Pass","Fail"),"")</f>
        <v/>
      </c>
      <c r="I252" s="338" t="str">
        <f t="shared" si="5"/>
        <v/>
      </c>
      <c r="J252" s="339"/>
      <c r="K252" s="339"/>
      <c r="L252" s="339"/>
      <c r="M252" s="339"/>
      <c r="N252" s="339"/>
      <c r="O252" s="339"/>
      <c r="P252" s="339"/>
      <c r="Q252" s="339"/>
    </row>
    <row r="253" spans="1:17" ht="13.5" customHeight="1">
      <c r="A253" s="481"/>
      <c r="B253" s="481"/>
      <c r="C253" s="481"/>
      <c r="D253" s="481"/>
      <c r="E253" s="481"/>
      <c r="F253" s="339"/>
      <c r="G253" s="340" t="str">
        <f>IF(ISNUMBER(E253),E253/'Bulk DivVar Analysis'!$I$114,"")</f>
        <v/>
      </c>
      <c r="H253" s="338" t="str">
        <f>IF(ISNUMBER(E253), IF(G253&gt;'Bulk DivVar Analysis'!$J$116,"Pass","Fail"),"")</f>
        <v/>
      </c>
      <c r="I253" s="338" t="str">
        <f t="shared" si="5"/>
        <v/>
      </c>
      <c r="J253" s="339"/>
      <c r="K253" s="339"/>
      <c r="L253" s="339"/>
      <c r="M253" s="339"/>
      <c r="N253" s="339"/>
      <c r="O253" s="339"/>
      <c r="P253" s="339"/>
      <c r="Q253" s="339"/>
    </row>
    <row r="254" spans="1:17" ht="13.5" customHeight="1">
      <c r="A254" s="481"/>
      <c r="B254" s="481"/>
      <c r="C254" s="481"/>
      <c r="D254" s="481"/>
      <c r="E254" s="481"/>
      <c r="F254" s="339"/>
      <c r="G254" s="340" t="str">
        <f>IF(ISNUMBER(E254),E254/'Bulk DivVar Analysis'!$I$114,"")</f>
        <v/>
      </c>
      <c r="H254" s="338" t="str">
        <f>IF(ISNUMBER(E254), IF(G254&gt;'Bulk DivVar Analysis'!$J$116,"Pass","Fail"),"")</f>
        <v/>
      </c>
      <c r="I254" s="338" t="str">
        <f t="shared" si="5"/>
        <v/>
      </c>
      <c r="J254" s="339"/>
      <c r="K254" s="339"/>
      <c r="L254" s="339"/>
      <c r="M254" s="339"/>
      <c r="N254" s="339"/>
      <c r="O254" s="339"/>
      <c r="P254" s="339"/>
      <c r="Q254" s="339"/>
    </row>
    <row r="255" spans="1:17" ht="13.5" customHeight="1">
      <c r="A255" s="481"/>
      <c r="B255" s="481"/>
      <c r="C255" s="481"/>
      <c r="D255" s="481"/>
      <c r="E255" s="481"/>
      <c r="F255" s="339"/>
      <c r="G255" s="340" t="str">
        <f>IF(ISNUMBER(E255),E255/'Bulk DivVar Analysis'!$I$114,"")</f>
        <v/>
      </c>
      <c r="H255" s="338" t="str">
        <f>IF(ISNUMBER(E255), IF(G255&gt;'Bulk DivVar Analysis'!$J$116,"Pass","Fail"),"")</f>
        <v/>
      </c>
      <c r="I255" s="338" t="str">
        <f t="shared" si="5"/>
        <v/>
      </c>
      <c r="J255" s="339"/>
      <c r="K255" s="339"/>
      <c r="L255" s="339"/>
      <c r="M255" s="339"/>
      <c r="N255" s="339"/>
      <c r="O255" s="339"/>
      <c r="P255" s="339"/>
      <c r="Q255" s="339"/>
    </row>
    <row r="256" spans="1:17" ht="13.5" customHeight="1">
      <c r="A256" s="481"/>
      <c r="B256" s="481"/>
      <c r="C256" s="481"/>
      <c r="D256" s="481"/>
      <c r="E256" s="481"/>
      <c r="F256" s="339"/>
      <c r="G256" s="340" t="str">
        <f>IF(ISNUMBER(E256),E256/'Bulk DivVar Analysis'!$I$114,"")</f>
        <v/>
      </c>
      <c r="H256" s="338" t="str">
        <f>IF(ISNUMBER(E256), IF(G256&gt;'Bulk DivVar Analysis'!$J$116,"Pass","Fail"),"")</f>
        <v/>
      </c>
      <c r="I256" s="338" t="str">
        <f t="shared" si="5"/>
        <v/>
      </c>
      <c r="J256" s="339"/>
      <c r="K256" s="339"/>
      <c r="L256" s="339"/>
      <c r="M256" s="339"/>
      <c r="N256" s="339"/>
      <c r="O256" s="339"/>
      <c r="P256" s="339"/>
      <c r="Q256" s="339"/>
    </row>
    <row r="257" spans="1:17" ht="13.5" customHeight="1">
      <c r="A257" s="481"/>
      <c r="B257" s="481"/>
      <c r="C257" s="481"/>
      <c r="D257" s="481"/>
      <c r="E257" s="481"/>
      <c r="F257" s="339"/>
      <c r="G257" s="340" t="str">
        <f>IF(ISNUMBER(E257),E257/'Bulk DivVar Analysis'!$I$114,"")</f>
        <v/>
      </c>
      <c r="H257" s="338" t="str">
        <f>IF(ISNUMBER(E257), IF(G257&gt;'Bulk DivVar Analysis'!$J$116,"Pass","Fail"),"")</f>
        <v/>
      </c>
      <c r="I257" s="338" t="str">
        <f t="shared" si="5"/>
        <v/>
      </c>
      <c r="J257" s="339"/>
      <c r="K257" s="339"/>
      <c r="L257" s="339"/>
      <c r="M257" s="339"/>
      <c r="N257" s="339"/>
      <c r="O257" s="339"/>
      <c r="P257" s="339"/>
      <c r="Q257" s="339"/>
    </row>
    <row r="258" spans="1:17" ht="13.5" customHeight="1">
      <c r="A258" s="481"/>
      <c r="B258" s="481"/>
      <c r="C258" s="481"/>
      <c r="D258" s="481"/>
      <c r="E258" s="481"/>
      <c r="F258" s="339"/>
      <c r="G258" s="340" t="str">
        <f>IF(ISNUMBER(E258),E258/'Bulk DivVar Analysis'!$I$114,"")</f>
        <v/>
      </c>
      <c r="H258" s="338" t="str">
        <f>IF(ISNUMBER(E258), IF(G258&gt;'Bulk DivVar Analysis'!$J$116,"Pass","Fail"),"")</f>
        <v/>
      </c>
      <c r="I258" s="338" t="str">
        <f t="shared" si="5"/>
        <v/>
      </c>
      <c r="J258" s="339"/>
      <c r="K258" s="339"/>
      <c r="L258" s="339"/>
      <c r="M258" s="339"/>
      <c r="N258" s="339"/>
      <c r="O258" s="339"/>
      <c r="P258" s="339"/>
      <c r="Q258" s="339"/>
    </row>
    <row r="259" spans="1:17" ht="13.5" customHeight="1">
      <c r="A259" s="481"/>
      <c r="B259" s="481"/>
      <c r="C259" s="481"/>
      <c r="D259" s="481"/>
      <c r="E259" s="481"/>
      <c r="F259" s="339"/>
      <c r="G259" s="340" t="str">
        <f>IF(ISNUMBER(E259),E259/'Bulk DivVar Analysis'!$I$114,"")</f>
        <v/>
      </c>
      <c r="H259" s="338" t="str">
        <f>IF(ISNUMBER(E259), IF(G259&gt;'Bulk DivVar Analysis'!$J$116,"Pass","Fail"),"")</f>
        <v/>
      </c>
      <c r="I259" s="338" t="str">
        <f t="shared" ref="I259:I322" si="6">_xlfn.TEXTJOIN("_",TRUE,B259,C259)</f>
        <v/>
      </c>
      <c r="J259" s="339"/>
      <c r="K259" s="339"/>
      <c r="L259" s="339"/>
      <c r="M259" s="339"/>
      <c r="N259" s="339"/>
      <c r="O259" s="339"/>
      <c r="P259" s="339"/>
      <c r="Q259" s="339"/>
    </row>
    <row r="260" spans="1:17" ht="13.5" customHeight="1">
      <c r="A260" s="481"/>
      <c r="B260" s="481"/>
      <c r="C260" s="481"/>
      <c r="D260" s="481"/>
      <c r="E260" s="481"/>
      <c r="F260" s="339"/>
      <c r="G260" s="340" t="str">
        <f>IF(ISNUMBER(E260),E260/'Bulk DivVar Analysis'!$I$114,"")</f>
        <v/>
      </c>
      <c r="H260" s="338" t="str">
        <f>IF(ISNUMBER(E260), IF(G260&gt;'Bulk DivVar Analysis'!$J$116,"Pass","Fail"),"")</f>
        <v/>
      </c>
      <c r="I260" s="338" t="str">
        <f t="shared" si="6"/>
        <v/>
      </c>
      <c r="J260" s="339"/>
      <c r="K260" s="339"/>
      <c r="L260" s="339"/>
      <c r="M260" s="339"/>
      <c r="N260" s="339"/>
      <c r="O260" s="339"/>
      <c r="P260" s="339"/>
      <c r="Q260" s="339"/>
    </row>
    <row r="261" spans="1:17" ht="13.5" customHeight="1">
      <c r="A261" s="481"/>
      <c r="B261" s="481"/>
      <c r="C261" s="481"/>
      <c r="D261" s="481"/>
      <c r="E261" s="481"/>
      <c r="F261" s="339"/>
      <c r="G261" s="340" t="str">
        <f>IF(ISNUMBER(E261),E261/'Bulk DivVar Analysis'!$I$114,"")</f>
        <v/>
      </c>
      <c r="H261" s="338" t="str">
        <f>IF(ISNUMBER(E261), IF(G261&gt;'Bulk DivVar Analysis'!$J$116,"Pass","Fail"),"")</f>
        <v/>
      </c>
      <c r="I261" s="338" t="str">
        <f t="shared" si="6"/>
        <v/>
      </c>
      <c r="J261" s="339"/>
      <c r="K261" s="339"/>
      <c r="L261" s="339"/>
      <c r="M261" s="339"/>
      <c r="N261" s="339"/>
      <c r="O261" s="339"/>
      <c r="P261" s="339"/>
      <c r="Q261" s="339"/>
    </row>
    <row r="262" spans="1:17" ht="13.5" customHeight="1">
      <c r="A262" s="481"/>
      <c r="B262" s="481"/>
      <c r="C262" s="481"/>
      <c r="D262" s="481"/>
      <c r="E262" s="481"/>
      <c r="F262" s="339"/>
      <c r="G262" s="340" t="str">
        <f>IF(ISNUMBER(E262),E262/'Bulk DivVar Analysis'!$I$114,"")</f>
        <v/>
      </c>
      <c r="H262" s="338" t="str">
        <f>IF(ISNUMBER(E262), IF(G262&gt;'Bulk DivVar Analysis'!$J$116,"Pass","Fail"),"")</f>
        <v/>
      </c>
      <c r="I262" s="338" t="str">
        <f t="shared" si="6"/>
        <v/>
      </c>
      <c r="J262" s="339"/>
      <c r="K262" s="339"/>
      <c r="L262" s="339"/>
      <c r="M262" s="339"/>
      <c r="N262" s="339"/>
      <c r="O262" s="339"/>
      <c r="P262" s="339"/>
      <c r="Q262" s="339"/>
    </row>
    <row r="263" spans="1:17" ht="13.5" customHeight="1">
      <c r="A263" s="481"/>
      <c r="B263" s="481"/>
      <c r="C263" s="481"/>
      <c r="D263" s="481"/>
      <c r="E263" s="481"/>
      <c r="F263" s="339"/>
      <c r="G263" s="340" t="str">
        <f>IF(ISNUMBER(E263),E263/'Bulk DivVar Analysis'!$I$114,"")</f>
        <v/>
      </c>
      <c r="H263" s="338" t="str">
        <f>IF(ISNUMBER(E263), IF(G263&gt;'Bulk DivVar Analysis'!$J$116,"Pass","Fail"),"")</f>
        <v/>
      </c>
      <c r="I263" s="338" t="str">
        <f t="shared" si="6"/>
        <v/>
      </c>
      <c r="J263" s="339"/>
      <c r="K263" s="339"/>
      <c r="L263" s="339"/>
      <c r="M263" s="339"/>
      <c r="N263" s="339"/>
      <c r="O263" s="339"/>
      <c r="P263" s="339"/>
      <c r="Q263" s="339"/>
    </row>
    <row r="264" spans="1:17" ht="13.5" customHeight="1">
      <c r="A264" s="481"/>
      <c r="B264" s="481"/>
      <c r="C264" s="481"/>
      <c r="D264" s="481"/>
      <c r="E264" s="481"/>
      <c r="F264" s="339"/>
      <c r="G264" s="340" t="str">
        <f>IF(ISNUMBER(E264),E264/'Bulk DivVar Analysis'!$I$114,"")</f>
        <v/>
      </c>
      <c r="H264" s="338" t="str">
        <f>IF(ISNUMBER(E264), IF(G264&gt;'Bulk DivVar Analysis'!$J$116,"Pass","Fail"),"")</f>
        <v/>
      </c>
      <c r="I264" s="338" t="str">
        <f t="shared" si="6"/>
        <v/>
      </c>
      <c r="J264" s="339"/>
      <c r="K264" s="339"/>
      <c r="L264" s="339"/>
      <c r="M264" s="339"/>
      <c r="N264" s="339"/>
      <c r="O264" s="339"/>
      <c r="P264" s="339"/>
      <c r="Q264" s="339"/>
    </row>
    <row r="265" spans="1:17" ht="13.5" customHeight="1">
      <c r="A265" s="481"/>
      <c r="B265" s="481"/>
      <c r="C265" s="481"/>
      <c r="D265" s="481"/>
      <c r="E265" s="481"/>
      <c r="F265" s="339"/>
      <c r="G265" s="340" t="str">
        <f>IF(ISNUMBER(E265),E265/'Bulk DivVar Analysis'!$I$114,"")</f>
        <v/>
      </c>
      <c r="H265" s="338" t="str">
        <f>IF(ISNUMBER(E265), IF(G265&gt;'Bulk DivVar Analysis'!$J$116,"Pass","Fail"),"")</f>
        <v/>
      </c>
      <c r="I265" s="338" t="str">
        <f t="shared" si="6"/>
        <v/>
      </c>
      <c r="J265" s="339"/>
      <c r="K265" s="339"/>
      <c r="L265" s="339"/>
      <c r="M265" s="339"/>
      <c r="N265" s="339"/>
      <c r="O265" s="339"/>
      <c r="P265" s="339"/>
      <c r="Q265" s="339"/>
    </row>
    <row r="266" spans="1:17" ht="13.5" customHeight="1">
      <c r="A266" s="481"/>
      <c r="B266" s="481"/>
      <c r="C266" s="481"/>
      <c r="D266" s="481"/>
      <c r="E266" s="481"/>
      <c r="F266" s="339"/>
      <c r="G266" s="340" t="str">
        <f>IF(ISNUMBER(E266),E266/'Bulk DivVar Analysis'!$I$114,"")</f>
        <v/>
      </c>
      <c r="H266" s="338" t="str">
        <f>IF(ISNUMBER(E266), IF(G266&gt;'Bulk DivVar Analysis'!$J$116,"Pass","Fail"),"")</f>
        <v/>
      </c>
      <c r="I266" s="338" t="str">
        <f t="shared" si="6"/>
        <v/>
      </c>
      <c r="J266" s="339"/>
      <c r="K266" s="339"/>
      <c r="L266" s="339"/>
      <c r="M266" s="339"/>
      <c r="N266" s="339"/>
      <c r="O266" s="339"/>
      <c r="P266" s="339"/>
      <c r="Q266" s="339"/>
    </row>
    <row r="267" spans="1:17" ht="13.5" customHeight="1">
      <c r="A267" s="481"/>
      <c r="B267" s="481"/>
      <c r="C267" s="481"/>
      <c r="D267" s="481"/>
      <c r="E267" s="481"/>
      <c r="F267" s="339"/>
      <c r="G267" s="340" t="str">
        <f>IF(ISNUMBER(E267),E267/'Bulk DivVar Analysis'!$I$114,"")</f>
        <v/>
      </c>
      <c r="H267" s="338" t="str">
        <f>IF(ISNUMBER(E267), IF(G267&gt;'Bulk DivVar Analysis'!$J$116,"Pass","Fail"),"")</f>
        <v/>
      </c>
      <c r="I267" s="338" t="str">
        <f t="shared" si="6"/>
        <v/>
      </c>
      <c r="J267" s="339"/>
      <c r="K267" s="339"/>
      <c r="L267" s="339"/>
      <c r="M267" s="339"/>
      <c r="N267" s="339"/>
      <c r="O267" s="339"/>
      <c r="P267" s="339"/>
      <c r="Q267" s="339"/>
    </row>
    <row r="268" spans="1:17" ht="13.5" customHeight="1">
      <c r="A268" s="481"/>
      <c r="B268" s="481"/>
      <c r="C268" s="481"/>
      <c r="D268" s="481"/>
      <c r="E268" s="481"/>
      <c r="F268" s="339"/>
      <c r="G268" s="340" t="str">
        <f>IF(ISNUMBER(E268),E268/'Bulk DivVar Analysis'!$I$114,"")</f>
        <v/>
      </c>
      <c r="H268" s="338" t="str">
        <f>IF(ISNUMBER(E268), IF(G268&gt;'Bulk DivVar Analysis'!$J$116,"Pass","Fail"),"")</f>
        <v/>
      </c>
      <c r="I268" s="338" t="str">
        <f t="shared" si="6"/>
        <v/>
      </c>
      <c r="J268" s="339"/>
      <c r="K268" s="339"/>
      <c r="L268" s="339"/>
      <c r="M268" s="339"/>
      <c r="N268" s="339"/>
      <c r="O268" s="339"/>
      <c r="P268" s="339"/>
      <c r="Q268" s="339"/>
    </row>
    <row r="269" spans="1:17" ht="13.5" customHeight="1">
      <c r="A269" s="481"/>
      <c r="B269" s="481"/>
      <c r="C269" s="481"/>
      <c r="D269" s="481"/>
      <c r="E269" s="481"/>
      <c r="F269" s="339"/>
      <c r="G269" s="340" t="str">
        <f>IF(ISNUMBER(E269),E269/'Bulk DivVar Analysis'!$I$114,"")</f>
        <v/>
      </c>
      <c r="H269" s="338" t="str">
        <f>IF(ISNUMBER(E269), IF(G269&gt;'Bulk DivVar Analysis'!$J$116,"Pass","Fail"),"")</f>
        <v/>
      </c>
      <c r="I269" s="338" t="str">
        <f t="shared" si="6"/>
        <v/>
      </c>
      <c r="J269" s="339"/>
      <c r="K269" s="339"/>
      <c r="L269" s="339"/>
      <c r="M269" s="339"/>
      <c r="N269" s="339"/>
      <c r="O269" s="339"/>
      <c r="P269" s="339"/>
      <c r="Q269" s="339"/>
    </row>
    <row r="270" spans="1:17" ht="13.5" customHeight="1">
      <c r="A270" s="481"/>
      <c r="B270" s="481"/>
      <c r="C270" s="481"/>
      <c r="D270" s="481"/>
      <c r="E270" s="481"/>
      <c r="F270" s="339"/>
      <c r="G270" s="340" t="str">
        <f>IF(ISNUMBER(E270),E270/'Bulk DivVar Analysis'!$I$114,"")</f>
        <v/>
      </c>
      <c r="H270" s="338" t="str">
        <f>IF(ISNUMBER(E270), IF(G270&gt;'Bulk DivVar Analysis'!$J$116,"Pass","Fail"),"")</f>
        <v/>
      </c>
      <c r="I270" s="338" t="str">
        <f t="shared" si="6"/>
        <v/>
      </c>
      <c r="J270" s="339"/>
      <c r="K270" s="339"/>
      <c r="L270" s="339"/>
      <c r="M270" s="339"/>
      <c r="N270" s="339"/>
      <c r="O270" s="339"/>
      <c r="P270" s="339"/>
      <c r="Q270" s="339"/>
    </row>
    <row r="271" spans="1:17" ht="13.5" customHeight="1">
      <c r="A271" s="481"/>
      <c r="B271" s="481"/>
      <c r="C271" s="481"/>
      <c r="D271" s="481"/>
      <c r="E271" s="481"/>
      <c r="F271" s="339"/>
      <c r="G271" s="340" t="str">
        <f>IF(ISNUMBER(E271),E271/'Bulk DivVar Analysis'!$I$114,"")</f>
        <v/>
      </c>
      <c r="H271" s="338" t="str">
        <f>IF(ISNUMBER(E271), IF(G271&gt;'Bulk DivVar Analysis'!$J$116,"Pass","Fail"),"")</f>
        <v/>
      </c>
      <c r="I271" s="338" t="str">
        <f t="shared" si="6"/>
        <v/>
      </c>
      <c r="J271" s="339"/>
      <c r="K271" s="339"/>
      <c r="L271" s="339"/>
      <c r="M271" s="339"/>
      <c r="N271" s="339"/>
      <c r="O271" s="339"/>
      <c r="P271" s="339"/>
      <c r="Q271" s="339"/>
    </row>
    <row r="272" spans="1:17" ht="13.5" customHeight="1">
      <c r="A272" s="481"/>
      <c r="B272" s="481"/>
      <c r="C272" s="481"/>
      <c r="D272" s="481"/>
      <c r="E272" s="481"/>
      <c r="F272" s="339"/>
      <c r="G272" s="340" t="str">
        <f>IF(ISNUMBER(E272),E272/'Bulk DivVar Analysis'!$I$114,"")</f>
        <v/>
      </c>
      <c r="H272" s="338" t="str">
        <f>IF(ISNUMBER(E272), IF(G272&gt;'Bulk DivVar Analysis'!$J$116,"Pass","Fail"),"")</f>
        <v/>
      </c>
      <c r="I272" s="338" t="str">
        <f t="shared" si="6"/>
        <v/>
      </c>
      <c r="J272" s="339"/>
      <c r="K272" s="339"/>
      <c r="L272" s="339"/>
      <c r="M272" s="339"/>
      <c r="N272" s="339"/>
      <c r="O272" s="339"/>
      <c r="P272" s="339"/>
      <c r="Q272" s="339"/>
    </row>
    <row r="273" spans="1:17" ht="13.5" customHeight="1">
      <c r="A273" s="481"/>
      <c r="B273" s="481"/>
      <c r="C273" s="481"/>
      <c r="D273" s="481"/>
      <c r="E273" s="481"/>
      <c r="F273" s="339"/>
      <c r="G273" s="340" t="str">
        <f>IF(ISNUMBER(E273),E273/'Bulk DivVar Analysis'!$I$114,"")</f>
        <v/>
      </c>
      <c r="H273" s="338" t="str">
        <f>IF(ISNUMBER(E273), IF(G273&gt;'Bulk DivVar Analysis'!$J$116,"Pass","Fail"),"")</f>
        <v/>
      </c>
      <c r="I273" s="338" t="str">
        <f t="shared" si="6"/>
        <v/>
      </c>
      <c r="J273" s="339"/>
      <c r="K273" s="339"/>
      <c r="L273" s="339"/>
      <c r="M273" s="339"/>
      <c r="N273" s="339"/>
      <c r="O273" s="339"/>
      <c r="P273" s="339"/>
      <c r="Q273" s="339"/>
    </row>
    <row r="274" spans="1:17" ht="13.5" customHeight="1">
      <c r="A274" s="481"/>
      <c r="B274" s="481"/>
      <c r="C274" s="481"/>
      <c r="D274" s="481"/>
      <c r="E274" s="481"/>
      <c r="F274" s="339"/>
      <c r="G274" s="340" t="str">
        <f>IF(ISNUMBER(E274),E274/'Bulk DivVar Analysis'!$I$114,"")</f>
        <v/>
      </c>
      <c r="H274" s="338" t="str">
        <f>IF(ISNUMBER(E274), IF(G274&gt;'Bulk DivVar Analysis'!$J$116,"Pass","Fail"),"")</f>
        <v/>
      </c>
      <c r="I274" s="338" t="str">
        <f t="shared" si="6"/>
        <v/>
      </c>
      <c r="J274" s="339"/>
      <c r="K274" s="339"/>
      <c r="L274" s="339"/>
      <c r="M274" s="339"/>
      <c r="N274" s="339"/>
      <c r="O274" s="339"/>
      <c r="P274" s="339"/>
      <c r="Q274" s="339"/>
    </row>
    <row r="275" spans="1:17" ht="13.5" customHeight="1">
      <c r="A275" s="481"/>
      <c r="B275" s="481"/>
      <c r="C275" s="481"/>
      <c r="D275" s="481"/>
      <c r="E275" s="481"/>
      <c r="F275" s="339"/>
      <c r="G275" s="340" t="str">
        <f>IF(ISNUMBER(E275),E275/'Bulk DivVar Analysis'!$I$114,"")</f>
        <v/>
      </c>
      <c r="H275" s="338" t="str">
        <f>IF(ISNUMBER(E275), IF(G275&gt;'Bulk DivVar Analysis'!$J$116,"Pass","Fail"),"")</f>
        <v/>
      </c>
      <c r="I275" s="338" t="str">
        <f t="shared" si="6"/>
        <v/>
      </c>
      <c r="J275" s="339"/>
      <c r="K275" s="339"/>
      <c r="L275" s="339"/>
      <c r="M275" s="339"/>
      <c r="N275" s="339"/>
      <c r="O275" s="339"/>
      <c r="P275" s="339"/>
      <c r="Q275" s="339"/>
    </row>
    <row r="276" spans="1:17" ht="13.5" customHeight="1">
      <c r="A276" s="481"/>
      <c r="B276" s="481"/>
      <c r="C276" s="481"/>
      <c r="D276" s="481"/>
      <c r="E276" s="481"/>
      <c r="F276" s="339"/>
      <c r="G276" s="340" t="str">
        <f>IF(ISNUMBER(E276),E276/'Bulk DivVar Analysis'!$I$114,"")</f>
        <v/>
      </c>
      <c r="H276" s="338" t="str">
        <f>IF(ISNUMBER(E276), IF(G276&gt;'Bulk DivVar Analysis'!$J$116,"Pass","Fail"),"")</f>
        <v/>
      </c>
      <c r="I276" s="338" t="str">
        <f t="shared" si="6"/>
        <v/>
      </c>
      <c r="J276" s="339"/>
      <c r="K276" s="339"/>
      <c r="L276" s="339"/>
      <c r="M276" s="339"/>
      <c r="N276" s="339"/>
      <c r="O276" s="339"/>
      <c r="P276" s="339"/>
      <c r="Q276" s="339"/>
    </row>
    <row r="277" spans="1:17" ht="13.5" customHeight="1">
      <c r="A277" s="481"/>
      <c r="B277" s="481"/>
      <c r="C277" s="481"/>
      <c r="D277" s="481"/>
      <c r="E277" s="481"/>
      <c r="F277" s="339"/>
      <c r="G277" s="340" t="str">
        <f>IF(ISNUMBER(E277),E277/'Bulk DivVar Analysis'!$I$114,"")</f>
        <v/>
      </c>
      <c r="H277" s="338" t="str">
        <f>IF(ISNUMBER(E277), IF(G277&gt;'Bulk DivVar Analysis'!$J$116,"Pass","Fail"),"")</f>
        <v/>
      </c>
      <c r="I277" s="338" t="str">
        <f t="shared" si="6"/>
        <v/>
      </c>
      <c r="J277" s="339"/>
      <c r="K277" s="339"/>
      <c r="L277" s="339"/>
      <c r="M277" s="339"/>
      <c r="N277" s="339"/>
      <c r="O277" s="339"/>
      <c r="P277" s="339"/>
      <c r="Q277" s="339"/>
    </row>
    <row r="278" spans="1:17" ht="13.5" customHeight="1">
      <c r="A278" s="481"/>
      <c r="B278" s="481"/>
      <c r="C278" s="481"/>
      <c r="D278" s="481"/>
      <c r="E278" s="481"/>
      <c r="F278" s="339"/>
      <c r="G278" s="340" t="str">
        <f>IF(ISNUMBER(E278),E278/'Bulk DivVar Analysis'!$I$114,"")</f>
        <v/>
      </c>
      <c r="H278" s="338" t="str">
        <f>IF(ISNUMBER(E278), IF(G278&gt;'Bulk DivVar Analysis'!$J$116,"Pass","Fail"),"")</f>
        <v/>
      </c>
      <c r="I278" s="338" t="str">
        <f t="shared" si="6"/>
        <v/>
      </c>
      <c r="J278" s="339"/>
      <c r="K278" s="339"/>
      <c r="L278" s="339"/>
      <c r="M278" s="339"/>
      <c r="N278" s="339"/>
      <c r="O278" s="339"/>
      <c r="P278" s="339"/>
      <c r="Q278" s="339"/>
    </row>
    <row r="279" spans="1:17" ht="13.5" customHeight="1">
      <c r="A279" s="481"/>
      <c r="B279" s="481"/>
      <c r="C279" s="481"/>
      <c r="D279" s="481"/>
      <c r="E279" s="481"/>
      <c r="F279" s="339"/>
      <c r="G279" s="340" t="str">
        <f>IF(ISNUMBER(E279),E279/'Bulk DivVar Analysis'!$I$114,"")</f>
        <v/>
      </c>
      <c r="H279" s="338" t="str">
        <f>IF(ISNUMBER(E279), IF(G279&gt;'Bulk DivVar Analysis'!$J$116,"Pass","Fail"),"")</f>
        <v/>
      </c>
      <c r="I279" s="338" t="str">
        <f t="shared" si="6"/>
        <v/>
      </c>
      <c r="J279" s="339"/>
      <c r="K279" s="339"/>
      <c r="L279" s="339"/>
      <c r="M279" s="339"/>
      <c r="N279" s="339"/>
      <c r="O279" s="339"/>
      <c r="P279" s="339"/>
      <c r="Q279" s="339"/>
    </row>
    <row r="280" spans="1:17" ht="13.5" customHeight="1">
      <c r="A280" s="481"/>
      <c r="B280" s="481"/>
      <c r="C280" s="481"/>
      <c r="D280" s="481"/>
      <c r="E280" s="481"/>
      <c r="F280" s="339"/>
      <c r="G280" s="340" t="str">
        <f>IF(ISNUMBER(E280),E280/'Bulk DivVar Analysis'!$I$114,"")</f>
        <v/>
      </c>
      <c r="H280" s="338" t="str">
        <f>IF(ISNUMBER(E280), IF(G280&gt;'Bulk DivVar Analysis'!$J$116,"Pass","Fail"),"")</f>
        <v/>
      </c>
      <c r="I280" s="338" t="str">
        <f t="shared" si="6"/>
        <v/>
      </c>
      <c r="J280" s="339"/>
      <c r="K280" s="339"/>
      <c r="L280" s="339"/>
      <c r="M280" s="339"/>
      <c r="N280" s="339"/>
      <c r="O280" s="339"/>
      <c r="P280" s="339"/>
      <c r="Q280" s="339"/>
    </row>
    <row r="281" spans="1:17" ht="13.5" customHeight="1">
      <c r="A281" s="481"/>
      <c r="B281" s="481"/>
      <c r="C281" s="481"/>
      <c r="D281" s="481"/>
      <c r="E281" s="481"/>
      <c r="F281" s="339"/>
      <c r="G281" s="340" t="str">
        <f>IF(ISNUMBER(E281),E281/'Bulk DivVar Analysis'!$I$114,"")</f>
        <v/>
      </c>
      <c r="H281" s="338" t="str">
        <f>IF(ISNUMBER(E281), IF(G281&gt;'Bulk DivVar Analysis'!$J$116,"Pass","Fail"),"")</f>
        <v/>
      </c>
      <c r="I281" s="338" t="str">
        <f t="shared" si="6"/>
        <v/>
      </c>
      <c r="J281" s="339"/>
      <c r="K281" s="339"/>
      <c r="L281" s="339"/>
      <c r="M281" s="339"/>
      <c r="N281" s="339"/>
      <c r="O281" s="339"/>
      <c r="P281" s="339"/>
      <c r="Q281" s="339"/>
    </row>
    <row r="282" spans="1:17" ht="13.5" customHeight="1">
      <c r="A282" s="481"/>
      <c r="B282" s="481"/>
      <c r="C282" s="481"/>
      <c r="D282" s="481"/>
      <c r="E282" s="481"/>
      <c r="F282" s="339"/>
      <c r="G282" s="340" t="str">
        <f>IF(ISNUMBER(E282),E282/'Bulk DivVar Analysis'!$I$114,"")</f>
        <v/>
      </c>
      <c r="H282" s="338" t="str">
        <f>IF(ISNUMBER(E282), IF(G282&gt;'Bulk DivVar Analysis'!$J$116,"Pass","Fail"),"")</f>
        <v/>
      </c>
      <c r="I282" s="338" t="str">
        <f t="shared" si="6"/>
        <v/>
      </c>
      <c r="J282" s="339"/>
      <c r="K282" s="339"/>
      <c r="L282" s="339"/>
      <c r="M282" s="339"/>
      <c r="N282" s="339"/>
      <c r="O282" s="339"/>
      <c r="P282" s="339"/>
      <c r="Q282" s="339"/>
    </row>
    <row r="283" spans="1:17" ht="13.5" customHeight="1">
      <c r="A283" s="481"/>
      <c r="B283" s="481"/>
      <c r="C283" s="481"/>
      <c r="D283" s="481"/>
      <c r="E283" s="481"/>
      <c r="F283" s="339"/>
      <c r="G283" s="340" t="str">
        <f>IF(ISNUMBER(E283),E283/'Bulk DivVar Analysis'!$I$114,"")</f>
        <v/>
      </c>
      <c r="H283" s="338" t="str">
        <f>IF(ISNUMBER(E283), IF(G283&gt;'Bulk DivVar Analysis'!$J$116,"Pass","Fail"),"")</f>
        <v/>
      </c>
      <c r="I283" s="338" t="str">
        <f t="shared" si="6"/>
        <v/>
      </c>
      <c r="J283" s="339"/>
      <c r="K283" s="339"/>
      <c r="L283" s="339"/>
      <c r="M283" s="339"/>
      <c r="N283" s="339"/>
      <c r="O283" s="339"/>
      <c r="P283" s="339"/>
      <c r="Q283" s="339"/>
    </row>
    <row r="284" spans="1:17" ht="13.5" customHeight="1">
      <c r="A284" s="481"/>
      <c r="B284" s="481"/>
      <c r="C284" s="481"/>
      <c r="D284" s="481"/>
      <c r="E284" s="481"/>
      <c r="F284" s="339"/>
      <c r="G284" s="340" t="str">
        <f>IF(ISNUMBER(E284),E284/'Bulk DivVar Analysis'!$I$114,"")</f>
        <v/>
      </c>
      <c r="H284" s="338" t="str">
        <f>IF(ISNUMBER(E284), IF(G284&gt;'Bulk DivVar Analysis'!$J$116,"Pass","Fail"),"")</f>
        <v/>
      </c>
      <c r="I284" s="338" t="str">
        <f t="shared" si="6"/>
        <v/>
      </c>
      <c r="J284" s="339"/>
      <c r="K284" s="339"/>
      <c r="L284" s="339"/>
      <c r="M284" s="339"/>
      <c r="N284" s="339"/>
      <c r="O284" s="339"/>
      <c r="P284" s="339"/>
      <c r="Q284" s="339"/>
    </row>
    <row r="285" spans="1:17" ht="13.5" customHeight="1">
      <c r="A285" s="481"/>
      <c r="B285" s="481"/>
      <c r="C285" s="481"/>
      <c r="D285" s="481"/>
      <c r="E285" s="481"/>
      <c r="F285" s="339"/>
      <c r="G285" s="340" t="str">
        <f>IF(ISNUMBER(E285),E285/'Bulk DivVar Analysis'!$I$114,"")</f>
        <v/>
      </c>
      <c r="H285" s="338" t="str">
        <f>IF(ISNUMBER(E285), IF(G285&gt;'Bulk DivVar Analysis'!$J$116,"Pass","Fail"),"")</f>
        <v/>
      </c>
      <c r="I285" s="338" t="str">
        <f t="shared" si="6"/>
        <v/>
      </c>
      <c r="J285" s="339"/>
      <c r="K285" s="339"/>
      <c r="L285" s="339"/>
      <c r="M285" s="339"/>
      <c r="N285" s="339"/>
      <c r="O285" s="339"/>
      <c r="P285" s="339"/>
      <c r="Q285" s="339"/>
    </row>
    <row r="286" spans="1:17" ht="13.5" customHeight="1">
      <c r="A286" s="481"/>
      <c r="B286" s="481"/>
      <c r="C286" s="481"/>
      <c r="D286" s="481"/>
      <c r="E286" s="481"/>
      <c r="F286" s="339"/>
      <c r="G286" s="340" t="str">
        <f>IF(ISNUMBER(E286),E286/'Bulk DivVar Analysis'!$I$114,"")</f>
        <v/>
      </c>
      <c r="H286" s="338" t="str">
        <f>IF(ISNUMBER(E286), IF(G286&gt;'Bulk DivVar Analysis'!$J$116,"Pass","Fail"),"")</f>
        <v/>
      </c>
      <c r="I286" s="338" t="str">
        <f t="shared" si="6"/>
        <v/>
      </c>
      <c r="J286" s="339"/>
      <c r="K286" s="339"/>
      <c r="L286" s="339"/>
      <c r="M286" s="339"/>
      <c r="N286" s="339"/>
      <c r="O286" s="339"/>
      <c r="P286" s="339"/>
      <c r="Q286" s="339"/>
    </row>
    <row r="287" spans="1:17" ht="13.5" customHeight="1">
      <c r="A287" s="481"/>
      <c r="B287" s="481"/>
      <c r="C287" s="481"/>
      <c r="D287" s="481"/>
      <c r="E287" s="481"/>
      <c r="F287" s="339"/>
      <c r="G287" s="340" t="str">
        <f>IF(ISNUMBER(E287),E287/'Bulk DivVar Analysis'!$I$114,"")</f>
        <v/>
      </c>
      <c r="H287" s="338" t="str">
        <f>IF(ISNUMBER(E287), IF(G287&gt;'Bulk DivVar Analysis'!$J$116,"Pass","Fail"),"")</f>
        <v/>
      </c>
      <c r="I287" s="338" t="str">
        <f t="shared" si="6"/>
        <v/>
      </c>
      <c r="J287" s="339"/>
      <c r="K287" s="339"/>
      <c r="L287" s="339"/>
      <c r="M287" s="339"/>
      <c r="N287" s="339"/>
      <c r="O287" s="339"/>
      <c r="P287" s="339"/>
      <c r="Q287" s="339"/>
    </row>
    <row r="288" spans="1:17" ht="13.5" customHeight="1">
      <c r="A288" s="481"/>
      <c r="B288" s="481"/>
      <c r="C288" s="481"/>
      <c r="D288" s="481"/>
      <c r="E288" s="481"/>
      <c r="F288" s="339"/>
      <c r="G288" s="340" t="str">
        <f>IF(ISNUMBER(E288),E288/'Bulk DivVar Analysis'!$I$114,"")</f>
        <v/>
      </c>
      <c r="H288" s="338" t="str">
        <f>IF(ISNUMBER(E288), IF(G288&gt;'Bulk DivVar Analysis'!$J$116,"Pass","Fail"),"")</f>
        <v/>
      </c>
      <c r="I288" s="338" t="str">
        <f t="shared" si="6"/>
        <v/>
      </c>
      <c r="J288" s="339"/>
      <c r="K288" s="339"/>
      <c r="L288" s="339"/>
      <c r="M288" s="339"/>
      <c r="N288" s="339"/>
      <c r="O288" s="339"/>
      <c r="P288" s="339"/>
      <c r="Q288" s="339"/>
    </row>
    <row r="289" spans="1:17" ht="13.5" customHeight="1">
      <c r="A289" s="481"/>
      <c r="B289" s="481"/>
      <c r="C289" s="481"/>
      <c r="D289" s="481"/>
      <c r="E289" s="481"/>
      <c r="F289" s="339"/>
      <c r="G289" s="340" t="str">
        <f>IF(ISNUMBER(E289),E289/'Bulk DivVar Analysis'!$I$114,"")</f>
        <v/>
      </c>
      <c r="H289" s="338" t="str">
        <f>IF(ISNUMBER(E289), IF(G289&gt;'Bulk DivVar Analysis'!$J$116,"Pass","Fail"),"")</f>
        <v/>
      </c>
      <c r="I289" s="338" t="str">
        <f t="shared" si="6"/>
        <v/>
      </c>
      <c r="J289" s="339"/>
      <c r="K289" s="339"/>
      <c r="L289" s="339"/>
      <c r="M289" s="339"/>
      <c r="N289" s="339"/>
      <c r="O289" s="339"/>
      <c r="P289" s="339"/>
      <c r="Q289" s="339"/>
    </row>
    <row r="290" spans="1:17" ht="13.5" customHeight="1">
      <c r="A290" s="481"/>
      <c r="B290" s="481"/>
      <c r="C290" s="481"/>
      <c r="D290" s="481"/>
      <c r="E290" s="481"/>
      <c r="F290" s="339"/>
      <c r="G290" s="340" t="str">
        <f>IF(ISNUMBER(E290),E290/'Bulk DivVar Analysis'!$I$114,"")</f>
        <v/>
      </c>
      <c r="H290" s="338" t="str">
        <f>IF(ISNUMBER(E290), IF(G290&gt;'Bulk DivVar Analysis'!$J$116,"Pass","Fail"),"")</f>
        <v/>
      </c>
      <c r="I290" s="338" t="str">
        <f t="shared" si="6"/>
        <v/>
      </c>
      <c r="J290" s="339"/>
      <c r="K290" s="339"/>
      <c r="L290" s="339"/>
      <c r="M290" s="339"/>
      <c r="N290" s="339"/>
      <c r="O290" s="339"/>
      <c r="P290" s="339"/>
      <c r="Q290" s="339"/>
    </row>
    <row r="291" spans="1:17" ht="13.5" customHeight="1">
      <c r="A291" s="481"/>
      <c r="B291" s="481"/>
      <c r="C291" s="481"/>
      <c r="D291" s="481"/>
      <c r="E291" s="481"/>
      <c r="F291" s="339"/>
      <c r="G291" s="340" t="str">
        <f>IF(ISNUMBER(E291),E291/'Bulk DivVar Analysis'!$I$114,"")</f>
        <v/>
      </c>
      <c r="H291" s="338" t="str">
        <f>IF(ISNUMBER(E291), IF(G291&gt;'Bulk DivVar Analysis'!$J$116,"Pass","Fail"),"")</f>
        <v/>
      </c>
      <c r="I291" s="338" t="str">
        <f t="shared" si="6"/>
        <v/>
      </c>
      <c r="J291" s="339"/>
      <c r="K291" s="339"/>
      <c r="L291" s="339"/>
      <c r="M291" s="339"/>
      <c r="N291" s="339"/>
      <c r="O291" s="339"/>
      <c r="P291" s="339"/>
      <c r="Q291" s="339"/>
    </row>
    <row r="292" spans="1:17" ht="13.5" customHeight="1">
      <c r="A292" s="481"/>
      <c r="B292" s="481"/>
      <c r="C292" s="481"/>
      <c r="D292" s="481"/>
      <c r="E292" s="481"/>
      <c r="F292" s="339"/>
      <c r="G292" s="340" t="str">
        <f>IF(ISNUMBER(E292),E292/'Bulk DivVar Analysis'!$I$114,"")</f>
        <v/>
      </c>
      <c r="H292" s="338" t="str">
        <f>IF(ISNUMBER(E292), IF(G292&gt;'Bulk DivVar Analysis'!$J$116,"Pass","Fail"),"")</f>
        <v/>
      </c>
      <c r="I292" s="338" t="str">
        <f t="shared" si="6"/>
        <v/>
      </c>
      <c r="J292" s="339"/>
      <c r="K292" s="339"/>
      <c r="L292" s="339"/>
      <c r="M292" s="339"/>
      <c r="N292" s="339"/>
      <c r="O292" s="339"/>
      <c r="P292" s="339"/>
      <c r="Q292" s="339"/>
    </row>
    <row r="293" spans="1:17" ht="13.5" customHeight="1">
      <c r="A293" s="481"/>
      <c r="B293" s="481"/>
      <c r="C293" s="481"/>
      <c r="D293" s="481"/>
      <c r="E293" s="481"/>
      <c r="F293" s="339"/>
      <c r="G293" s="340" t="str">
        <f>IF(ISNUMBER(E293),E293/'Bulk DivVar Analysis'!$I$114,"")</f>
        <v/>
      </c>
      <c r="H293" s="338" t="str">
        <f>IF(ISNUMBER(E293), IF(G293&gt;'Bulk DivVar Analysis'!$J$116,"Pass","Fail"),"")</f>
        <v/>
      </c>
      <c r="I293" s="338" t="str">
        <f t="shared" si="6"/>
        <v/>
      </c>
      <c r="J293" s="339"/>
      <c r="K293" s="339"/>
      <c r="L293" s="339"/>
      <c r="M293" s="339"/>
      <c r="N293" s="339"/>
      <c r="O293" s="339"/>
      <c r="P293" s="339"/>
      <c r="Q293" s="339"/>
    </row>
    <row r="294" spans="1:17" ht="13.5" customHeight="1">
      <c r="A294" s="481"/>
      <c r="B294" s="481"/>
      <c r="C294" s="481"/>
      <c r="D294" s="481"/>
      <c r="E294" s="481"/>
      <c r="F294" s="339"/>
      <c r="G294" s="340" t="str">
        <f>IF(ISNUMBER(E294),E294/'Bulk DivVar Analysis'!$I$114,"")</f>
        <v/>
      </c>
      <c r="H294" s="338" t="str">
        <f>IF(ISNUMBER(E294), IF(G294&gt;'Bulk DivVar Analysis'!$J$116,"Pass","Fail"),"")</f>
        <v/>
      </c>
      <c r="I294" s="338" t="str">
        <f t="shared" si="6"/>
        <v/>
      </c>
      <c r="J294" s="339"/>
      <c r="K294" s="339"/>
      <c r="L294" s="339"/>
      <c r="M294" s="339"/>
      <c r="N294" s="339"/>
      <c r="O294" s="339"/>
      <c r="P294" s="339"/>
      <c r="Q294" s="339"/>
    </row>
    <row r="295" spans="1:17" ht="13.5" customHeight="1">
      <c r="A295" s="481"/>
      <c r="B295" s="481"/>
      <c r="C295" s="481"/>
      <c r="D295" s="481"/>
      <c r="E295" s="481"/>
      <c r="F295" s="339"/>
      <c r="G295" s="340" t="str">
        <f>IF(ISNUMBER(E295),E295/'Bulk DivVar Analysis'!$I$114,"")</f>
        <v/>
      </c>
      <c r="H295" s="338" t="str">
        <f>IF(ISNUMBER(E295), IF(G295&gt;'Bulk DivVar Analysis'!$J$116,"Pass","Fail"),"")</f>
        <v/>
      </c>
      <c r="I295" s="338" t="str">
        <f t="shared" si="6"/>
        <v/>
      </c>
      <c r="J295" s="339"/>
      <c r="K295" s="339"/>
      <c r="L295" s="339"/>
      <c r="M295" s="339"/>
      <c r="N295" s="339"/>
      <c r="O295" s="339"/>
      <c r="P295" s="339"/>
      <c r="Q295" s="339"/>
    </row>
    <row r="296" spans="1:17" ht="13.5" customHeight="1">
      <c r="A296" s="481"/>
      <c r="B296" s="481"/>
      <c r="C296" s="481"/>
      <c r="D296" s="481"/>
      <c r="E296" s="481"/>
      <c r="F296" s="339"/>
      <c r="G296" s="340" t="str">
        <f>IF(ISNUMBER(E296),E296/'Bulk DivVar Analysis'!$I$114,"")</f>
        <v/>
      </c>
      <c r="H296" s="338" t="str">
        <f>IF(ISNUMBER(E296), IF(G296&gt;'Bulk DivVar Analysis'!$J$116,"Pass","Fail"),"")</f>
        <v/>
      </c>
      <c r="I296" s="338" t="str">
        <f t="shared" si="6"/>
        <v/>
      </c>
      <c r="J296" s="339"/>
      <c r="K296" s="339"/>
      <c r="L296" s="339"/>
      <c r="M296" s="339"/>
      <c r="N296" s="339"/>
      <c r="O296" s="339"/>
      <c r="P296" s="339"/>
      <c r="Q296" s="339"/>
    </row>
    <row r="297" spans="1:17" ht="13.5" customHeight="1">
      <c r="A297" s="481"/>
      <c r="B297" s="481"/>
      <c r="C297" s="481"/>
      <c r="D297" s="481"/>
      <c r="E297" s="481"/>
      <c r="F297" s="339"/>
      <c r="G297" s="340" t="str">
        <f>IF(ISNUMBER(E297),E297/'Bulk DivVar Analysis'!$I$114,"")</f>
        <v/>
      </c>
      <c r="H297" s="338" t="str">
        <f>IF(ISNUMBER(E297), IF(G297&gt;'Bulk DivVar Analysis'!$J$116,"Pass","Fail"),"")</f>
        <v/>
      </c>
      <c r="I297" s="338" t="str">
        <f t="shared" si="6"/>
        <v/>
      </c>
      <c r="J297" s="339"/>
      <c r="K297" s="339"/>
      <c r="L297" s="339"/>
      <c r="M297" s="339"/>
      <c r="N297" s="339"/>
      <c r="O297" s="339"/>
      <c r="P297" s="339"/>
      <c r="Q297" s="339"/>
    </row>
    <row r="298" spans="1:17" ht="13.5" customHeight="1">
      <c r="A298" s="481"/>
      <c r="B298" s="481"/>
      <c r="C298" s="481"/>
      <c r="D298" s="481"/>
      <c r="E298" s="481"/>
      <c r="F298" s="339"/>
      <c r="G298" s="340" t="str">
        <f>IF(ISNUMBER(E298),E298/'Bulk DivVar Analysis'!$I$114,"")</f>
        <v/>
      </c>
      <c r="H298" s="338" t="str">
        <f>IF(ISNUMBER(E298), IF(G298&gt;'Bulk DivVar Analysis'!$J$116,"Pass","Fail"),"")</f>
        <v/>
      </c>
      <c r="I298" s="338" t="str">
        <f t="shared" si="6"/>
        <v/>
      </c>
      <c r="J298" s="339"/>
      <c r="K298" s="339"/>
      <c r="L298" s="339"/>
      <c r="M298" s="339"/>
      <c r="N298" s="339"/>
      <c r="O298" s="339"/>
      <c r="P298" s="339"/>
      <c r="Q298" s="339"/>
    </row>
    <row r="299" spans="1:17" ht="13.5" customHeight="1">
      <c r="A299" s="481"/>
      <c r="B299" s="481"/>
      <c r="C299" s="481"/>
      <c r="D299" s="481"/>
      <c r="E299" s="481"/>
      <c r="F299" s="339"/>
      <c r="G299" s="340" t="str">
        <f>IF(ISNUMBER(E299),E299/'Bulk DivVar Analysis'!$I$114,"")</f>
        <v/>
      </c>
      <c r="H299" s="338" t="str">
        <f>IF(ISNUMBER(E299), IF(G299&gt;'Bulk DivVar Analysis'!$J$116,"Pass","Fail"),"")</f>
        <v/>
      </c>
      <c r="I299" s="338" t="str">
        <f t="shared" si="6"/>
        <v/>
      </c>
      <c r="J299" s="339"/>
      <c r="K299" s="339"/>
      <c r="L299" s="339"/>
      <c r="M299" s="339"/>
      <c r="N299" s="339"/>
      <c r="O299" s="339"/>
      <c r="P299" s="339"/>
      <c r="Q299" s="339"/>
    </row>
    <row r="300" spans="1:17" ht="13.5" customHeight="1">
      <c r="A300" s="481"/>
      <c r="B300" s="481"/>
      <c r="C300" s="481"/>
      <c r="D300" s="481"/>
      <c r="E300" s="481"/>
      <c r="F300" s="339"/>
      <c r="G300" s="340" t="str">
        <f>IF(ISNUMBER(E300),E300/'Bulk DivVar Analysis'!$I$114,"")</f>
        <v/>
      </c>
      <c r="H300" s="338" t="str">
        <f>IF(ISNUMBER(E300), IF(G300&gt;'Bulk DivVar Analysis'!$J$116,"Pass","Fail"),"")</f>
        <v/>
      </c>
      <c r="I300" s="338" t="str">
        <f t="shared" si="6"/>
        <v/>
      </c>
      <c r="J300" s="339"/>
      <c r="K300" s="339"/>
      <c r="L300" s="339"/>
      <c r="M300" s="339"/>
      <c r="N300" s="339"/>
      <c r="O300" s="339"/>
      <c r="P300" s="339"/>
      <c r="Q300" s="339"/>
    </row>
    <row r="301" spans="1:17" ht="13.5" customHeight="1">
      <c r="A301" s="481"/>
      <c r="B301" s="481"/>
      <c r="C301" s="481"/>
      <c r="D301" s="481"/>
      <c r="E301" s="481"/>
      <c r="F301" s="339"/>
      <c r="G301" s="340" t="str">
        <f>IF(ISNUMBER(E301),E301/'Bulk DivVar Analysis'!$I$114,"")</f>
        <v/>
      </c>
      <c r="H301" s="338" t="str">
        <f>IF(ISNUMBER(E301), IF(G301&gt;'Bulk DivVar Analysis'!$J$116,"Pass","Fail"),"")</f>
        <v/>
      </c>
      <c r="I301" s="338" t="str">
        <f t="shared" si="6"/>
        <v/>
      </c>
      <c r="J301" s="339"/>
      <c r="K301" s="339"/>
      <c r="L301" s="339"/>
      <c r="M301" s="339"/>
      <c r="N301" s="339"/>
      <c r="O301" s="339"/>
      <c r="P301" s="339"/>
      <c r="Q301" s="339"/>
    </row>
    <row r="302" spans="1:17" ht="13.5" customHeight="1">
      <c r="A302" s="481"/>
      <c r="B302" s="481"/>
      <c r="C302" s="481"/>
      <c r="D302" s="481"/>
      <c r="E302" s="481"/>
      <c r="F302" s="339"/>
      <c r="G302" s="340" t="str">
        <f>IF(ISNUMBER(E302),E302/'Bulk DivVar Analysis'!$I$114,"")</f>
        <v/>
      </c>
      <c r="H302" s="338" t="str">
        <f>IF(ISNUMBER(E302), IF(G302&gt;'Bulk DivVar Analysis'!$J$116,"Pass","Fail"),"")</f>
        <v/>
      </c>
      <c r="I302" s="338" t="str">
        <f t="shared" si="6"/>
        <v/>
      </c>
      <c r="J302" s="339"/>
      <c r="K302" s="339"/>
      <c r="L302" s="339"/>
      <c r="M302" s="339"/>
      <c r="N302" s="339"/>
      <c r="O302" s="339"/>
      <c r="P302" s="339"/>
      <c r="Q302" s="339"/>
    </row>
    <row r="303" spans="1:17" ht="13.5" customHeight="1">
      <c r="A303" s="481"/>
      <c r="B303" s="481"/>
      <c r="C303" s="481"/>
      <c r="D303" s="481"/>
      <c r="E303" s="481"/>
      <c r="F303" s="339"/>
      <c r="G303" s="340" t="str">
        <f>IF(ISNUMBER(E303),E303/'Bulk DivVar Analysis'!$I$114,"")</f>
        <v/>
      </c>
      <c r="H303" s="338" t="str">
        <f>IF(ISNUMBER(E303), IF(G303&gt;'Bulk DivVar Analysis'!$J$116,"Pass","Fail"),"")</f>
        <v/>
      </c>
      <c r="I303" s="338" t="str">
        <f t="shared" si="6"/>
        <v/>
      </c>
      <c r="J303" s="339"/>
      <c r="K303" s="339"/>
      <c r="L303" s="339"/>
      <c r="M303" s="339"/>
      <c r="N303" s="339"/>
      <c r="O303" s="339"/>
      <c r="P303" s="339"/>
      <c r="Q303" s="339"/>
    </row>
    <row r="304" spans="1:17" ht="13.5" customHeight="1">
      <c r="A304" s="481"/>
      <c r="B304" s="481"/>
      <c r="C304" s="481"/>
      <c r="D304" s="481"/>
      <c r="E304" s="481"/>
      <c r="F304" s="339"/>
      <c r="G304" s="340" t="str">
        <f>IF(ISNUMBER(E304),E304/'Bulk DivVar Analysis'!$I$114,"")</f>
        <v/>
      </c>
      <c r="H304" s="338" t="str">
        <f>IF(ISNUMBER(E304), IF(G304&gt;'Bulk DivVar Analysis'!$J$116,"Pass","Fail"),"")</f>
        <v/>
      </c>
      <c r="I304" s="338" t="str">
        <f t="shared" si="6"/>
        <v/>
      </c>
      <c r="J304" s="339"/>
      <c r="K304" s="339"/>
      <c r="L304" s="339"/>
      <c r="M304" s="339"/>
      <c r="N304" s="339"/>
      <c r="O304" s="339"/>
      <c r="P304" s="339"/>
      <c r="Q304" s="339"/>
    </row>
    <row r="305" spans="1:17" ht="13.5" customHeight="1">
      <c r="A305" s="481"/>
      <c r="B305" s="481"/>
      <c r="C305" s="481"/>
      <c r="D305" s="481"/>
      <c r="E305" s="481"/>
      <c r="F305" s="339"/>
      <c r="G305" s="340" t="str">
        <f>IF(ISNUMBER(E305),E305/'Bulk DivVar Analysis'!$I$114,"")</f>
        <v/>
      </c>
      <c r="H305" s="338" t="str">
        <f>IF(ISNUMBER(E305), IF(G305&gt;'Bulk DivVar Analysis'!$J$116,"Pass","Fail"),"")</f>
        <v/>
      </c>
      <c r="I305" s="338" t="str">
        <f t="shared" si="6"/>
        <v/>
      </c>
      <c r="J305" s="339"/>
      <c r="K305" s="339"/>
      <c r="L305" s="339"/>
      <c r="M305" s="339"/>
      <c r="N305" s="339"/>
      <c r="O305" s="339"/>
      <c r="P305" s="339"/>
      <c r="Q305" s="339"/>
    </row>
    <row r="306" spans="1:17" ht="13.5" customHeight="1">
      <c r="A306" s="481"/>
      <c r="B306" s="481"/>
      <c r="C306" s="481"/>
      <c r="D306" s="481"/>
      <c r="E306" s="481"/>
      <c r="F306" s="339"/>
      <c r="G306" s="340" t="str">
        <f>IF(ISNUMBER(E306),E306/'Bulk DivVar Analysis'!$I$114,"")</f>
        <v/>
      </c>
      <c r="H306" s="338" t="str">
        <f>IF(ISNUMBER(E306), IF(G306&gt;'Bulk DivVar Analysis'!$J$116,"Pass","Fail"),"")</f>
        <v/>
      </c>
      <c r="I306" s="338" t="str">
        <f t="shared" si="6"/>
        <v/>
      </c>
      <c r="J306" s="339"/>
      <c r="K306" s="339"/>
      <c r="L306" s="339"/>
      <c r="M306" s="339"/>
      <c r="N306" s="339"/>
      <c r="O306" s="339"/>
      <c r="P306" s="339"/>
      <c r="Q306" s="339"/>
    </row>
    <row r="307" spans="1:17" ht="13.5" customHeight="1">
      <c r="A307" s="481"/>
      <c r="B307" s="481"/>
      <c r="C307" s="481"/>
      <c r="D307" s="481"/>
      <c r="E307" s="481"/>
      <c r="F307" s="339"/>
      <c r="G307" s="340" t="str">
        <f>IF(ISNUMBER(E307),E307/'Bulk DivVar Analysis'!$I$114,"")</f>
        <v/>
      </c>
      <c r="H307" s="338" t="str">
        <f>IF(ISNUMBER(E307), IF(G307&gt;'Bulk DivVar Analysis'!$J$116,"Pass","Fail"),"")</f>
        <v/>
      </c>
      <c r="I307" s="338" t="str">
        <f t="shared" si="6"/>
        <v/>
      </c>
      <c r="J307" s="339"/>
      <c r="K307" s="339"/>
      <c r="L307" s="339"/>
      <c r="M307" s="339"/>
      <c r="N307" s="339"/>
      <c r="O307" s="339"/>
      <c r="P307" s="339"/>
      <c r="Q307" s="339"/>
    </row>
    <row r="308" spans="1:17" ht="13.5" customHeight="1">
      <c r="A308" s="481"/>
      <c r="B308" s="481"/>
      <c r="C308" s="481"/>
      <c r="D308" s="481"/>
      <c r="E308" s="481"/>
      <c r="F308" s="339"/>
      <c r="G308" s="340" t="str">
        <f>IF(ISNUMBER(E308),E308/'Bulk DivVar Analysis'!$I$114,"")</f>
        <v/>
      </c>
      <c r="H308" s="338" t="str">
        <f>IF(ISNUMBER(E308), IF(G308&gt;'Bulk DivVar Analysis'!$J$116,"Pass","Fail"),"")</f>
        <v/>
      </c>
      <c r="I308" s="338" t="str">
        <f t="shared" si="6"/>
        <v/>
      </c>
      <c r="J308" s="339"/>
      <c r="K308" s="339"/>
      <c r="L308" s="339"/>
      <c r="M308" s="339"/>
      <c r="N308" s="339"/>
      <c r="O308" s="339"/>
      <c r="P308" s="339"/>
      <c r="Q308" s="339"/>
    </row>
    <row r="309" spans="1:17" ht="13.5" customHeight="1">
      <c r="A309" s="481"/>
      <c r="B309" s="481"/>
      <c r="C309" s="481"/>
      <c r="D309" s="481"/>
      <c r="E309" s="481"/>
      <c r="F309" s="339"/>
      <c r="G309" s="340" t="str">
        <f>IF(ISNUMBER(E309),E309/'Bulk DivVar Analysis'!$I$114,"")</f>
        <v/>
      </c>
      <c r="H309" s="338" t="str">
        <f>IF(ISNUMBER(E309), IF(G309&gt;'Bulk DivVar Analysis'!$J$116,"Pass","Fail"),"")</f>
        <v/>
      </c>
      <c r="I309" s="338" t="str">
        <f t="shared" si="6"/>
        <v/>
      </c>
      <c r="J309" s="339"/>
      <c r="K309" s="339"/>
      <c r="L309" s="339"/>
      <c r="M309" s="339"/>
      <c r="N309" s="339"/>
      <c r="O309" s="339"/>
      <c r="P309" s="339"/>
      <c r="Q309" s="339"/>
    </row>
    <row r="310" spans="1:17" ht="13.5" customHeight="1">
      <c r="A310" s="481"/>
      <c r="B310" s="481"/>
      <c r="C310" s="481"/>
      <c r="D310" s="481"/>
      <c r="E310" s="481"/>
      <c r="F310" s="339"/>
      <c r="G310" s="340" t="str">
        <f>IF(ISNUMBER(E310),E310/'Bulk DivVar Analysis'!$I$114,"")</f>
        <v/>
      </c>
      <c r="H310" s="338" t="str">
        <f>IF(ISNUMBER(E310), IF(G310&gt;'Bulk DivVar Analysis'!$J$116,"Pass","Fail"),"")</f>
        <v/>
      </c>
      <c r="I310" s="338" t="str">
        <f t="shared" si="6"/>
        <v/>
      </c>
      <c r="J310" s="339"/>
      <c r="K310" s="339"/>
      <c r="L310" s="339"/>
      <c r="M310" s="339"/>
      <c r="N310" s="339"/>
      <c r="O310" s="339"/>
      <c r="P310" s="339"/>
      <c r="Q310" s="339"/>
    </row>
    <row r="311" spans="1:17" ht="13.5" customHeight="1">
      <c r="A311" s="481"/>
      <c r="B311" s="481"/>
      <c r="C311" s="481"/>
      <c r="D311" s="481"/>
      <c r="E311" s="481"/>
      <c r="F311" s="339"/>
      <c r="G311" s="340" t="str">
        <f>IF(ISNUMBER(E311),E311/'Bulk DivVar Analysis'!$I$114,"")</f>
        <v/>
      </c>
      <c r="H311" s="338" t="str">
        <f>IF(ISNUMBER(E311), IF(G311&gt;'Bulk DivVar Analysis'!$J$116,"Pass","Fail"),"")</f>
        <v/>
      </c>
      <c r="I311" s="338" t="str">
        <f t="shared" si="6"/>
        <v/>
      </c>
      <c r="J311" s="339"/>
      <c r="K311" s="339"/>
      <c r="L311" s="339"/>
      <c r="M311" s="339"/>
      <c r="N311" s="339"/>
      <c r="O311" s="339"/>
      <c r="P311" s="339"/>
      <c r="Q311" s="339"/>
    </row>
    <row r="312" spans="1:17" ht="13.5" customHeight="1">
      <c r="A312" s="481"/>
      <c r="B312" s="481"/>
      <c r="C312" s="481"/>
      <c r="D312" s="481"/>
      <c r="E312" s="481"/>
      <c r="F312" s="339"/>
      <c r="G312" s="340" t="str">
        <f>IF(ISNUMBER(E312),E312/'Bulk DivVar Analysis'!$I$114,"")</f>
        <v/>
      </c>
      <c r="H312" s="338" t="str">
        <f>IF(ISNUMBER(E312), IF(G312&gt;'Bulk DivVar Analysis'!$J$116,"Pass","Fail"),"")</f>
        <v/>
      </c>
      <c r="I312" s="338" t="str">
        <f t="shared" si="6"/>
        <v/>
      </c>
      <c r="J312" s="339"/>
      <c r="K312" s="339"/>
      <c r="L312" s="339"/>
      <c r="M312" s="339"/>
      <c r="N312" s="339"/>
      <c r="O312" s="339"/>
      <c r="P312" s="339"/>
      <c r="Q312" s="339"/>
    </row>
    <row r="313" spans="1:17" ht="13.5" customHeight="1">
      <c r="A313" s="481"/>
      <c r="B313" s="481"/>
      <c r="C313" s="481"/>
      <c r="D313" s="481"/>
      <c r="E313" s="481"/>
      <c r="F313" s="339"/>
      <c r="G313" s="340" t="str">
        <f>IF(ISNUMBER(E313),E313/'Bulk DivVar Analysis'!$I$114,"")</f>
        <v/>
      </c>
      <c r="H313" s="338" t="str">
        <f>IF(ISNUMBER(E313), IF(G313&gt;'Bulk DivVar Analysis'!$J$116,"Pass","Fail"),"")</f>
        <v/>
      </c>
      <c r="I313" s="338" t="str">
        <f t="shared" si="6"/>
        <v/>
      </c>
      <c r="J313" s="339"/>
      <c r="K313" s="339"/>
      <c r="L313" s="339"/>
      <c r="M313" s="339"/>
      <c r="N313" s="339"/>
      <c r="O313" s="339"/>
      <c r="P313" s="339"/>
      <c r="Q313" s="339"/>
    </row>
    <row r="314" spans="1:17" ht="13.5" customHeight="1">
      <c r="A314" s="481"/>
      <c r="B314" s="481"/>
      <c r="C314" s="481"/>
      <c r="D314" s="481"/>
      <c r="E314" s="481"/>
      <c r="F314" s="339"/>
      <c r="G314" s="340" t="str">
        <f>IF(ISNUMBER(E314),E314/'Bulk DivVar Analysis'!$I$114,"")</f>
        <v/>
      </c>
      <c r="H314" s="338" t="str">
        <f>IF(ISNUMBER(E314), IF(G314&gt;'Bulk DivVar Analysis'!$J$116,"Pass","Fail"),"")</f>
        <v/>
      </c>
      <c r="I314" s="338" t="str">
        <f t="shared" si="6"/>
        <v/>
      </c>
      <c r="J314" s="339"/>
      <c r="K314" s="339"/>
      <c r="L314" s="339"/>
      <c r="M314" s="339"/>
      <c r="N314" s="339"/>
      <c r="O314" s="339"/>
      <c r="P314" s="339"/>
      <c r="Q314" s="339"/>
    </row>
    <row r="315" spans="1:17" ht="13.5" customHeight="1">
      <c r="A315" s="481"/>
      <c r="B315" s="481"/>
      <c r="C315" s="481"/>
      <c r="D315" s="481"/>
      <c r="E315" s="481"/>
      <c r="F315" s="339"/>
      <c r="G315" s="340" t="str">
        <f>IF(ISNUMBER(E315),E315/'Bulk DivVar Analysis'!$I$114,"")</f>
        <v/>
      </c>
      <c r="H315" s="338" t="str">
        <f>IF(ISNUMBER(E315), IF(G315&gt;'Bulk DivVar Analysis'!$J$116,"Pass","Fail"),"")</f>
        <v/>
      </c>
      <c r="I315" s="338" t="str">
        <f t="shared" si="6"/>
        <v/>
      </c>
      <c r="J315" s="339"/>
      <c r="K315" s="339"/>
      <c r="L315" s="339"/>
      <c r="M315" s="339"/>
      <c r="N315" s="339"/>
      <c r="O315" s="339"/>
      <c r="P315" s="339"/>
      <c r="Q315" s="339"/>
    </row>
    <row r="316" spans="1:17" ht="13.5" customHeight="1">
      <c r="A316" s="481"/>
      <c r="B316" s="481"/>
      <c r="C316" s="481"/>
      <c r="D316" s="481"/>
      <c r="E316" s="481"/>
      <c r="F316" s="339"/>
      <c r="G316" s="340" t="str">
        <f>IF(ISNUMBER(E316),E316/'Bulk DivVar Analysis'!$I$114,"")</f>
        <v/>
      </c>
      <c r="H316" s="338" t="str">
        <f>IF(ISNUMBER(E316), IF(G316&gt;'Bulk DivVar Analysis'!$J$116,"Pass","Fail"),"")</f>
        <v/>
      </c>
      <c r="I316" s="338" t="str">
        <f t="shared" si="6"/>
        <v/>
      </c>
      <c r="J316" s="339"/>
      <c r="K316" s="339"/>
      <c r="L316" s="339"/>
      <c r="M316" s="339"/>
      <c r="N316" s="339"/>
      <c r="O316" s="339"/>
      <c r="P316" s="339"/>
      <c r="Q316" s="339"/>
    </row>
    <row r="317" spans="1:17" ht="13.5" customHeight="1">
      <c r="A317" s="481"/>
      <c r="B317" s="481"/>
      <c r="C317" s="481"/>
      <c r="D317" s="481"/>
      <c r="E317" s="481"/>
      <c r="F317" s="339"/>
      <c r="G317" s="340" t="str">
        <f>IF(ISNUMBER(E317),E317/'Bulk DivVar Analysis'!$I$114,"")</f>
        <v/>
      </c>
      <c r="H317" s="338" t="str">
        <f>IF(ISNUMBER(E317), IF(G317&gt;'Bulk DivVar Analysis'!$J$116,"Pass","Fail"),"")</f>
        <v/>
      </c>
      <c r="I317" s="338" t="str">
        <f t="shared" si="6"/>
        <v/>
      </c>
      <c r="J317" s="339"/>
      <c r="K317" s="339"/>
      <c r="L317" s="339"/>
      <c r="M317" s="339"/>
      <c r="N317" s="339"/>
      <c r="O317" s="339"/>
      <c r="P317" s="339"/>
      <c r="Q317" s="339"/>
    </row>
    <row r="318" spans="1:17" ht="13.5" customHeight="1">
      <c r="A318" s="481"/>
      <c r="B318" s="481"/>
      <c r="C318" s="481"/>
      <c r="D318" s="481"/>
      <c r="E318" s="481"/>
      <c r="F318" s="339"/>
      <c r="G318" s="340" t="str">
        <f>IF(ISNUMBER(E318),E318/'Bulk DivVar Analysis'!$I$114,"")</f>
        <v/>
      </c>
      <c r="H318" s="338" t="str">
        <f>IF(ISNUMBER(E318), IF(G318&gt;'Bulk DivVar Analysis'!$J$116,"Pass","Fail"),"")</f>
        <v/>
      </c>
      <c r="I318" s="338" t="str">
        <f t="shared" si="6"/>
        <v/>
      </c>
      <c r="J318" s="339"/>
      <c r="K318" s="339"/>
      <c r="L318" s="339"/>
      <c r="M318" s="339"/>
      <c r="N318" s="339"/>
      <c r="O318" s="339"/>
      <c r="P318" s="339"/>
      <c r="Q318" s="339"/>
    </row>
    <row r="319" spans="1:17" ht="13.5" customHeight="1">
      <c r="A319" s="481"/>
      <c r="B319" s="481"/>
      <c r="C319" s="481"/>
      <c r="D319" s="481"/>
      <c r="E319" s="481"/>
      <c r="F319" s="339"/>
      <c r="G319" s="340" t="str">
        <f>IF(ISNUMBER(E319),E319/'Bulk DivVar Analysis'!$I$114,"")</f>
        <v/>
      </c>
      <c r="H319" s="338" t="str">
        <f>IF(ISNUMBER(E319), IF(G319&gt;'Bulk DivVar Analysis'!$J$116,"Pass","Fail"),"")</f>
        <v/>
      </c>
      <c r="I319" s="338" t="str">
        <f t="shared" si="6"/>
        <v/>
      </c>
      <c r="J319" s="339"/>
      <c r="K319" s="339"/>
      <c r="L319" s="339"/>
      <c r="M319" s="339"/>
      <c r="N319" s="339"/>
      <c r="O319" s="339"/>
      <c r="P319" s="339"/>
      <c r="Q319" s="339"/>
    </row>
    <row r="320" spans="1:17" ht="13.5" customHeight="1">
      <c r="A320" s="481"/>
      <c r="B320" s="481"/>
      <c r="C320" s="481"/>
      <c r="D320" s="481"/>
      <c r="E320" s="481"/>
      <c r="F320" s="339"/>
      <c r="G320" s="340" t="str">
        <f>IF(ISNUMBER(E320),E320/'Bulk DivVar Analysis'!$I$114,"")</f>
        <v/>
      </c>
      <c r="H320" s="338" t="str">
        <f>IF(ISNUMBER(E320), IF(G320&gt;'Bulk DivVar Analysis'!$J$116,"Pass","Fail"),"")</f>
        <v/>
      </c>
      <c r="I320" s="338" t="str">
        <f t="shared" si="6"/>
        <v/>
      </c>
      <c r="J320" s="339"/>
      <c r="K320" s="339"/>
      <c r="L320" s="339"/>
      <c r="M320" s="339"/>
      <c r="N320" s="339"/>
      <c r="O320" s="339"/>
      <c r="P320" s="339"/>
      <c r="Q320" s="339"/>
    </row>
    <row r="321" spans="1:17" ht="13.5" customHeight="1">
      <c r="A321" s="481"/>
      <c r="B321" s="481"/>
      <c r="C321" s="481"/>
      <c r="D321" s="481"/>
      <c r="E321" s="481"/>
      <c r="F321" s="339"/>
      <c r="G321" s="340" t="str">
        <f>IF(ISNUMBER(E321),E321/'Bulk DivVar Analysis'!$I$114,"")</f>
        <v/>
      </c>
      <c r="H321" s="338" t="str">
        <f>IF(ISNUMBER(E321), IF(G321&gt;'Bulk DivVar Analysis'!$J$116,"Pass","Fail"),"")</f>
        <v/>
      </c>
      <c r="I321" s="338" t="str">
        <f t="shared" si="6"/>
        <v/>
      </c>
      <c r="J321" s="339"/>
      <c r="K321" s="339"/>
      <c r="L321" s="339"/>
      <c r="M321" s="339"/>
      <c r="N321" s="339"/>
      <c r="O321" s="339"/>
      <c r="P321" s="339"/>
      <c r="Q321" s="339"/>
    </row>
    <row r="322" spans="1:17" ht="13.5" customHeight="1">
      <c r="A322" s="481"/>
      <c r="B322" s="481"/>
      <c r="C322" s="481"/>
      <c r="D322" s="481"/>
      <c r="E322" s="481"/>
      <c r="F322" s="339"/>
      <c r="G322" s="340" t="str">
        <f>IF(ISNUMBER(E322),E322/'Bulk DivVar Analysis'!$I$114,"")</f>
        <v/>
      </c>
      <c r="H322" s="338" t="str">
        <f>IF(ISNUMBER(E322), IF(G322&gt;'Bulk DivVar Analysis'!$J$116,"Pass","Fail"),"")</f>
        <v/>
      </c>
      <c r="I322" s="338" t="str">
        <f t="shared" si="6"/>
        <v/>
      </c>
      <c r="J322" s="339"/>
      <c r="K322" s="339"/>
      <c r="L322" s="339"/>
      <c r="M322" s="339"/>
      <c r="N322" s="339"/>
      <c r="O322" s="339"/>
      <c r="P322" s="339"/>
      <c r="Q322" s="339"/>
    </row>
    <row r="323" spans="1:17" ht="13.5" customHeight="1">
      <c r="A323" s="481"/>
      <c r="B323" s="481"/>
      <c r="C323" s="481"/>
      <c r="D323" s="481"/>
      <c r="E323" s="481"/>
      <c r="F323" s="339"/>
      <c r="G323" s="340" t="str">
        <f>IF(ISNUMBER(E323),E323/'Bulk DivVar Analysis'!$I$114,"")</f>
        <v/>
      </c>
      <c r="H323" s="338" t="str">
        <f>IF(ISNUMBER(E323), IF(G323&gt;'Bulk DivVar Analysis'!$J$116,"Pass","Fail"),"")</f>
        <v/>
      </c>
      <c r="I323" s="338" t="str">
        <f t="shared" ref="I323:I386" si="7">_xlfn.TEXTJOIN("_",TRUE,B323,C323)</f>
        <v/>
      </c>
      <c r="J323" s="339"/>
      <c r="K323" s="339"/>
      <c r="L323" s="339"/>
      <c r="M323" s="339"/>
      <c r="N323" s="339"/>
      <c r="O323" s="339"/>
      <c r="P323" s="339"/>
      <c r="Q323" s="339"/>
    </row>
    <row r="324" spans="1:17" ht="13.5" customHeight="1">
      <c r="A324" s="481"/>
      <c r="B324" s="481"/>
      <c r="C324" s="481"/>
      <c r="D324" s="481"/>
      <c r="E324" s="481"/>
      <c r="F324" s="339"/>
      <c r="G324" s="340" t="str">
        <f>IF(ISNUMBER(E324),E324/'Bulk DivVar Analysis'!$I$114,"")</f>
        <v/>
      </c>
      <c r="H324" s="338" t="str">
        <f>IF(ISNUMBER(E324), IF(G324&gt;'Bulk DivVar Analysis'!$J$116,"Pass","Fail"),"")</f>
        <v/>
      </c>
      <c r="I324" s="338" t="str">
        <f t="shared" si="7"/>
        <v/>
      </c>
      <c r="J324" s="339"/>
      <c r="K324" s="339"/>
      <c r="L324" s="339"/>
      <c r="M324" s="339"/>
      <c r="N324" s="339"/>
      <c r="O324" s="339"/>
      <c r="P324" s="339"/>
      <c r="Q324" s="339"/>
    </row>
    <row r="325" spans="1:17" ht="13.5" customHeight="1">
      <c r="A325" s="481"/>
      <c r="B325" s="481"/>
      <c r="C325" s="481"/>
      <c r="D325" s="481"/>
      <c r="E325" s="481"/>
      <c r="F325" s="339"/>
      <c r="G325" s="340" t="str">
        <f>IF(ISNUMBER(E325),E325/'Bulk DivVar Analysis'!$I$114,"")</f>
        <v/>
      </c>
      <c r="H325" s="338" t="str">
        <f>IF(ISNUMBER(E325), IF(G325&gt;'Bulk DivVar Analysis'!$J$116,"Pass","Fail"),"")</f>
        <v/>
      </c>
      <c r="I325" s="338" t="str">
        <f t="shared" si="7"/>
        <v/>
      </c>
      <c r="J325" s="339"/>
      <c r="K325" s="339"/>
      <c r="L325" s="339"/>
      <c r="M325" s="339"/>
      <c r="N325" s="339"/>
      <c r="O325" s="339"/>
      <c r="P325" s="339"/>
      <c r="Q325" s="339"/>
    </row>
    <row r="326" spans="1:17" ht="13.5" customHeight="1">
      <c r="A326" s="481"/>
      <c r="B326" s="481"/>
      <c r="C326" s="481"/>
      <c r="D326" s="481"/>
      <c r="E326" s="481"/>
      <c r="F326" s="339"/>
      <c r="G326" s="340" t="str">
        <f>IF(ISNUMBER(E326),E326/'Bulk DivVar Analysis'!$I$114,"")</f>
        <v/>
      </c>
      <c r="H326" s="338" t="str">
        <f>IF(ISNUMBER(E326), IF(G326&gt;'Bulk DivVar Analysis'!$J$116,"Pass","Fail"),"")</f>
        <v/>
      </c>
      <c r="I326" s="338" t="str">
        <f t="shared" si="7"/>
        <v/>
      </c>
      <c r="J326" s="339"/>
      <c r="K326" s="339"/>
      <c r="L326" s="339"/>
      <c r="M326" s="339"/>
      <c r="N326" s="339"/>
      <c r="O326" s="339"/>
      <c r="P326" s="339"/>
      <c r="Q326" s="339"/>
    </row>
    <row r="327" spans="1:17" ht="13.5" customHeight="1">
      <c r="A327" s="481"/>
      <c r="B327" s="481"/>
      <c r="C327" s="481"/>
      <c r="D327" s="481"/>
      <c r="E327" s="481"/>
      <c r="F327" s="339"/>
      <c r="G327" s="340" t="str">
        <f>IF(ISNUMBER(E327),E327/'Bulk DivVar Analysis'!$I$114,"")</f>
        <v/>
      </c>
      <c r="H327" s="338" t="str">
        <f>IF(ISNUMBER(E327), IF(G327&gt;'Bulk DivVar Analysis'!$J$116,"Pass","Fail"),"")</f>
        <v/>
      </c>
      <c r="I327" s="338" t="str">
        <f t="shared" si="7"/>
        <v/>
      </c>
      <c r="J327" s="339"/>
      <c r="K327" s="339"/>
      <c r="L327" s="339"/>
      <c r="M327" s="339"/>
      <c r="N327" s="339"/>
      <c r="O327" s="339"/>
      <c r="P327" s="339"/>
      <c r="Q327" s="339"/>
    </row>
    <row r="328" spans="1:17" ht="13.5" customHeight="1">
      <c r="A328" s="481"/>
      <c r="B328" s="481"/>
      <c r="C328" s="481"/>
      <c r="D328" s="481"/>
      <c r="E328" s="481"/>
      <c r="F328" s="339"/>
      <c r="G328" s="340" t="str">
        <f>IF(ISNUMBER(E328),E328/'Bulk DivVar Analysis'!$I$114,"")</f>
        <v/>
      </c>
      <c r="H328" s="338" t="str">
        <f>IF(ISNUMBER(E328), IF(G328&gt;'Bulk DivVar Analysis'!$J$116,"Pass","Fail"),"")</f>
        <v/>
      </c>
      <c r="I328" s="338" t="str">
        <f t="shared" si="7"/>
        <v/>
      </c>
      <c r="J328" s="339"/>
      <c r="K328" s="339"/>
      <c r="L328" s="339"/>
      <c r="M328" s="339"/>
      <c r="N328" s="339"/>
      <c r="O328" s="339"/>
      <c r="P328" s="339"/>
      <c r="Q328" s="339"/>
    </row>
    <row r="329" spans="1:17" ht="13.5" customHeight="1">
      <c r="A329" s="481"/>
      <c r="B329" s="481"/>
      <c r="C329" s="481"/>
      <c r="D329" s="481"/>
      <c r="E329" s="481"/>
      <c r="F329" s="339"/>
      <c r="G329" s="340" t="str">
        <f>IF(ISNUMBER(E329),E329/'Bulk DivVar Analysis'!$I$114,"")</f>
        <v/>
      </c>
      <c r="H329" s="338" t="str">
        <f>IF(ISNUMBER(E329), IF(G329&gt;'Bulk DivVar Analysis'!$J$116,"Pass","Fail"),"")</f>
        <v/>
      </c>
      <c r="I329" s="338" t="str">
        <f t="shared" si="7"/>
        <v/>
      </c>
      <c r="J329" s="339"/>
      <c r="K329" s="339"/>
      <c r="L329" s="339"/>
      <c r="M329" s="339"/>
      <c r="N329" s="339"/>
      <c r="O329" s="339"/>
      <c r="P329" s="339"/>
      <c r="Q329" s="339"/>
    </row>
    <row r="330" spans="1:17" ht="13.5" customHeight="1">
      <c r="A330" s="481"/>
      <c r="B330" s="481"/>
      <c r="C330" s="481"/>
      <c r="D330" s="481"/>
      <c r="E330" s="481"/>
      <c r="F330" s="339"/>
      <c r="G330" s="340" t="str">
        <f>IF(ISNUMBER(E330),E330/'Bulk DivVar Analysis'!$I$114,"")</f>
        <v/>
      </c>
      <c r="H330" s="338" t="str">
        <f>IF(ISNUMBER(E330), IF(G330&gt;'Bulk DivVar Analysis'!$J$116,"Pass","Fail"),"")</f>
        <v/>
      </c>
      <c r="I330" s="338" t="str">
        <f t="shared" si="7"/>
        <v/>
      </c>
      <c r="J330" s="339"/>
      <c r="K330" s="339"/>
      <c r="L330" s="339"/>
      <c r="M330" s="339"/>
      <c r="N330" s="339"/>
      <c r="O330" s="339"/>
      <c r="P330" s="339"/>
      <c r="Q330" s="339"/>
    </row>
    <row r="331" spans="1:17" ht="13.5" customHeight="1">
      <c r="A331" s="481"/>
      <c r="B331" s="481"/>
      <c r="C331" s="481"/>
      <c r="D331" s="481"/>
      <c r="E331" s="481"/>
      <c r="F331" s="339"/>
      <c r="G331" s="340" t="str">
        <f>IF(ISNUMBER(E331),E331/'Bulk DivVar Analysis'!$I$114,"")</f>
        <v/>
      </c>
      <c r="H331" s="338" t="str">
        <f>IF(ISNUMBER(E331), IF(G331&gt;'Bulk DivVar Analysis'!$J$116,"Pass","Fail"),"")</f>
        <v/>
      </c>
      <c r="I331" s="338" t="str">
        <f t="shared" si="7"/>
        <v/>
      </c>
      <c r="J331" s="339"/>
      <c r="K331" s="339"/>
      <c r="L331" s="339"/>
      <c r="M331" s="339"/>
      <c r="N331" s="339"/>
      <c r="O331" s="339"/>
      <c r="P331" s="339"/>
      <c r="Q331" s="339"/>
    </row>
    <row r="332" spans="1:17" ht="13.5" customHeight="1">
      <c r="A332" s="481"/>
      <c r="B332" s="481"/>
      <c r="C332" s="481"/>
      <c r="D332" s="481"/>
      <c r="E332" s="481"/>
      <c r="F332" s="339"/>
      <c r="G332" s="340" t="str">
        <f>IF(ISNUMBER(E332),E332/'Bulk DivVar Analysis'!$I$114,"")</f>
        <v/>
      </c>
      <c r="H332" s="338" t="str">
        <f>IF(ISNUMBER(E332), IF(G332&gt;'Bulk DivVar Analysis'!$J$116,"Pass","Fail"),"")</f>
        <v/>
      </c>
      <c r="I332" s="338" t="str">
        <f t="shared" si="7"/>
        <v/>
      </c>
      <c r="J332" s="339"/>
      <c r="K332" s="339"/>
      <c r="L332" s="339"/>
      <c r="M332" s="339"/>
      <c r="N332" s="339"/>
      <c r="O332" s="339"/>
      <c r="P332" s="339"/>
      <c r="Q332" s="339"/>
    </row>
    <row r="333" spans="1:17" ht="13.5" customHeight="1">
      <c r="A333" s="481"/>
      <c r="B333" s="481"/>
      <c r="C333" s="481"/>
      <c r="D333" s="481"/>
      <c r="E333" s="481"/>
      <c r="F333" s="339"/>
      <c r="G333" s="340" t="str">
        <f>IF(ISNUMBER(E333),E333/'Bulk DivVar Analysis'!$I$114,"")</f>
        <v/>
      </c>
      <c r="H333" s="338" t="str">
        <f>IF(ISNUMBER(E333), IF(G333&gt;'Bulk DivVar Analysis'!$J$116,"Pass","Fail"),"")</f>
        <v/>
      </c>
      <c r="I333" s="338" t="str">
        <f t="shared" si="7"/>
        <v/>
      </c>
      <c r="J333" s="339"/>
      <c r="K333" s="339"/>
      <c r="L333" s="339"/>
      <c r="M333" s="339"/>
      <c r="N333" s="339"/>
      <c r="O333" s="339"/>
      <c r="P333" s="339"/>
      <c r="Q333" s="339"/>
    </row>
    <row r="334" spans="1:17" ht="13.5" customHeight="1">
      <c r="A334" s="481"/>
      <c r="B334" s="481"/>
      <c r="C334" s="481"/>
      <c r="D334" s="481"/>
      <c r="E334" s="481"/>
      <c r="F334" s="339"/>
      <c r="G334" s="340" t="str">
        <f>IF(ISNUMBER(E334),E334/'Bulk DivVar Analysis'!$I$114,"")</f>
        <v/>
      </c>
      <c r="H334" s="338" t="str">
        <f>IF(ISNUMBER(E334), IF(G334&gt;'Bulk DivVar Analysis'!$J$116,"Pass","Fail"),"")</f>
        <v/>
      </c>
      <c r="I334" s="338" t="str">
        <f t="shared" si="7"/>
        <v/>
      </c>
      <c r="J334" s="339"/>
      <c r="K334" s="339"/>
      <c r="L334" s="339"/>
      <c r="M334" s="339"/>
      <c r="N334" s="339"/>
      <c r="O334" s="339"/>
      <c r="P334" s="339"/>
      <c r="Q334" s="339"/>
    </row>
    <row r="335" spans="1:17" ht="13.5" customHeight="1">
      <c r="A335" s="481"/>
      <c r="B335" s="481"/>
      <c r="C335" s="481"/>
      <c r="D335" s="481"/>
      <c r="E335" s="481"/>
      <c r="F335" s="339"/>
      <c r="G335" s="340" t="str">
        <f>IF(ISNUMBER(E335),E335/'Bulk DivVar Analysis'!$I$114,"")</f>
        <v/>
      </c>
      <c r="H335" s="338" t="str">
        <f>IF(ISNUMBER(E335), IF(G335&gt;'Bulk DivVar Analysis'!$J$116,"Pass","Fail"),"")</f>
        <v/>
      </c>
      <c r="I335" s="338" t="str">
        <f t="shared" si="7"/>
        <v/>
      </c>
      <c r="J335" s="339"/>
      <c r="K335" s="339"/>
      <c r="L335" s="339"/>
      <c r="M335" s="339"/>
      <c r="N335" s="339"/>
      <c r="O335" s="339"/>
      <c r="P335" s="339"/>
      <c r="Q335" s="339"/>
    </row>
    <row r="336" spans="1:17" ht="13.5" customHeight="1">
      <c r="A336" s="481"/>
      <c r="B336" s="481"/>
      <c r="C336" s="481"/>
      <c r="D336" s="481"/>
      <c r="E336" s="481"/>
      <c r="F336" s="339"/>
      <c r="G336" s="340" t="str">
        <f>IF(ISNUMBER(E336),E336/'Bulk DivVar Analysis'!$I$114,"")</f>
        <v/>
      </c>
      <c r="H336" s="338" t="str">
        <f>IF(ISNUMBER(E336), IF(G336&gt;'Bulk DivVar Analysis'!$J$116,"Pass","Fail"),"")</f>
        <v/>
      </c>
      <c r="I336" s="338" t="str">
        <f t="shared" si="7"/>
        <v/>
      </c>
      <c r="J336" s="339"/>
      <c r="K336" s="339"/>
      <c r="L336" s="339"/>
      <c r="M336" s="339"/>
      <c r="N336" s="339"/>
      <c r="O336" s="339"/>
      <c r="P336" s="339"/>
      <c r="Q336" s="339"/>
    </row>
    <row r="337" spans="1:17" ht="13.5" customHeight="1">
      <c r="A337" s="481"/>
      <c r="B337" s="481"/>
      <c r="C337" s="481"/>
      <c r="D337" s="481"/>
      <c r="E337" s="481"/>
      <c r="F337" s="339"/>
      <c r="G337" s="340" t="str">
        <f>IF(ISNUMBER(E337),E337/'Bulk DivVar Analysis'!$I$114,"")</f>
        <v/>
      </c>
      <c r="H337" s="338" t="str">
        <f>IF(ISNUMBER(E337), IF(G337&gt;'Bulk DivVar Analysis'!$J$116,"Pass","Fail"),"")</f>
        <v/>
      </c>
      <c r="I337" s="338" t="str">
        <f t="shared" si="7"/>
        <v/>
      </c>
      <c r="J337" s="339"/>
      <c r="K337" s="339"/>
      <c r="L337" s="339"/>
      <c r="M337" s="339"/>
      <c r="N337" s="339"/>
      <c r="O337" s="339"/>
      <c r="P337" s="339"/>
      <c r="Q337" s="339"/>
    </row>
    <row r="338" spans="1:17" ht="13.5" customHeight="1">
      <c r="A338" s="481"/>
      <c r="B338" s="481"/>
      <c r="C338" s="481"/>
      <c r="D338" s="481"/>
      <c r="E338" s="481"/>
      <c r="F338" s="339"/>
      <c r="G338" s="340" t="str">
        <f>IF(ISNUMBER(E338),E338/'Bulk DivVar Analysis'!$I$114,"")</f>
        <v/>
      </c>
      <c r="H338" s="338" t="str">
        <f>IF(ISNUMBER(E338), IF(G338&gt;'Bulk DivVar Analysis'!$J$116,"Pass","Fail"),"")</f>
        <v/>
      </c>
      <c r="I338" s="338" t="str">
        <f t="shared" si="7"/>
        <v/>
      </c>
      <c r="J338" s="339"/>
      <c r="K338" s="339"/>
      <c r="L338" s="339"/>
      <c r="M338" s="339"/>
      <c r="N338" s="339"/>
      <c r="O338" s="339"/>
      <c r="P338" s="339"/>
      <c r="Q338" s="339"/>
    </row>
    <row r="339" spans="1:17" ht="13.5" customHeight="1">
      <c r="A339" s="481"/>
      <c r="B339" s="481"/>
      <c r="C339" s="481"/>
      <c r="D339" s="481"/>
      <c r="E339" s="481"/>
      <c r="F339" s="339"/>
      <c r="G339" s="340" t="str">
        <f>IF(ISNUMBER(E339),E339/'Bulk DivVar Analysis'!$I$114,"")</f>
        <v/>
      </c>
      <c r="H339" s="338" t="str">
        <f>IF(ISNUMBER(E339), IF(G339&gt;'Bulk DivVar Analysis'!$J$116,"Pass","Fail"),"")</f>
        <v/>
      </c>
      <c r="I339" s="338" t="str">
        <f t="shared" si="7"/>
        <v/>
      </c>
      <c r="J339" s="339"/>
      <c r="K339" s="339"/>
      <c r="L339" s="339"/>
      <c r="M339" s="339"/>
      <c r="N339" s="339"/>
      <c r="O339" s="339"/>
      <c r="P339" s="339"/>
      <c r="Q339" s="339"/>
    </row>
    <row r="340" spans="1:17" ht="13.5" customHeight="1">
      <c r="A340" s="481"/>
      <c r="B340" s="481"/>
      <c r="C340" s="481"/>
      <c r="D340" s="481"/>
      <c r="E340" s="481"/>
      <c r="F340" s="339"/>
      <c r="G340" s="340" t="str">
        <f>IF(ISNUMBER(E340),E340/'Bulk DivVar Analysis'!$I$114,"")</f>
        <v/>
      </c>
      <c r="H340" s="338" t="str">
        <f>IF(ISNUMBER(E340), IF(G340&gt;'Bulk DivVar Analysis'!$J$116,"Pass","Fail"),"")</f>
        <v/>
      </c>
      <c r="I340" s="338" t="str">
        <f t="shared" si="7"/>
        <v/>
      </c>
      <c r="J340" s="339"/>
      <c r="K340" s="339"/>
      <c r="L340" s="339"/>
      <c r="M340" s="339"/>
      <c r="N340" s="339"/>
      <c r="O340" s="339"/>
      <c r="P340" s="339"/>
      <c r="Q340" s="339"/>
    </row>
    <row r="341" spans="1:17" ht="13.5" customHeight="1">
      <c r="A341" s="481"/>
      <c r="B341" s="481"/>
      <c r="C341" s="481"/>
      <c r="D341" s="481"/>
      <c r="E341" s="481"/>
      <c r="F341" s="339"/>
      <c r="G341" s="340" t="str">
        <f>IF(ISNUMBER(E341),E341/'Bulk DivVar Analysis'!$I$114,"")</f>
        <v/>
      </c>
      <c r="H341" s="338" t="str">
        <f>IF(ISNUMBER(E341), IF(G341&gt;'Bulk DivVar Analysis'!$J$116,"Pass","Fail"),"")</f>
        <v/>
      </c>
      <c r="I341" s="338" t="str">
        <f t="shared" si="7"/>
        <v/>
      </c>
      <c r="J341" s="339"/>
      <c r="K341" s="339"/>
      <c r="L341" s="339"/>
      <c r="M341" s="339"/>
      <c r="N341" s="339"/>
      <c r="O341" s="339"/>
      <c r="P341" s="339"/>
      <c r="Q341" s="339"/>
    </row>
    <row r="342" spans="1:17" ht="13.5" customHeight="1">
      <c r="A342" s="481"/>
      <c r="B342" s="481"/>
      <c r="C342" s="481"/>
      <c r="D342" s="481"/>
      <c r="E342" s="481"/>
      <c r="F342" s="339"/>
      <c r="G342" s="340" t="str">
        <f>IF(ISNUMBER(E342),E342/'Bulk DivVar Analysis'!$I$114,"")</f>
        <v/>
      </c>
      <c r="H342" s="338" t="str">
        <f>IF(ISNUMBER(E342), IF(G342&gt;'Bulk DivVar Analysis'!$J$116,"Pass","Fail"),"")</f>
        <v/>
      </c>
      <c r="I342" s="338" t="str">
        <f t="shared" si="7"/>
        <v/>
      </c>
      <c r="J342" s="339"/>
      <c r="K342" s="339"/>
      <c r="L342" s="339"/>
      <c r="M342" s="339"/>
      <c r="N342" s="339"/>
      <c r="O342" s="339"/>
      <c r="P342" s="339"/>
      <c r="Q342" s="339"/>
    </row>
    <row r="343" spans="1:17" ht="13.5" customHeight="1">
      <c r="A343" s="481"/>
      <c r="B343" s="481"/>
      <c r="C343" s="481"/>
      <c r="D343" s="481"/>
      <c r="E343" s="481"/>
      <c r="F343" s="339"/>
      <c r="G343" s="340" t="str">
        <f>IF(ISNUMBER(E343),E343/'Bulk DivVar Analysis'!$I$114,"")</f>
        <v/>
      </c>
      <c r="H343" s="338" t="str">
        <f>IF(ISNUMBER(E343), IF(G343&gt;'Bulk DivVar Analysis'!$J$116,"Pass","Fail"),"")</f>
        <v/>
      </c>
      <c r="I343" s="338" t="str">
        <f t="shared" si="7"/>
        <v/>
      </c>
      <c r="J343" s="339"/>
      <c r="K343" s="339"/>
      <c r="L343" s="339"/>
      <c r="M343" s="339"/>
      <c r="N343" s="339"/>
      <c r="O343" s="339"/>
      <c r="P343" s="339"/>
      <c r="Q343" s="339"/>
    </row>
    <row r="344" spans="1:17" ht="13.5" customHeight="1">
      <c r="A344" s="481"/>
      <c r="B344" s="481"/>
      <c r="C344" s="481"/>
      <c r="D344" s="481"/>
      <c r="E344" s="481"/>
      <c r="F344" s="339"/>
      <c r="G344" s="340" t="str">
        <f>IF(ISNUMBER(E344),E344/'Bulk DivVar Analysis'!$I$114,"")</f>
        <v/>
      </c>
      <c r="H344" s="338" t="str">
        <f>IF(ISNUMBER(E344), IF(G344&gt;'Bulk DivVar Analysis'!$J$116,"Pass","Fail"),"")</f>
        <v/>
      </c>
      <c r="I344" s="338" t="str">
        <f t="shared" si="7"/>
        <v/>
      </c>
      <c r="J344" s="339"/>
      <c r="K344" s="339"/>
      <c r="L344" s="339"/>
      <c r="M344" s="339"/>
      <c r="N344" s="339"/>
      <c r="O344" s="339"/>
      <c r="P344" s="339"/>
      <c r="Q344" s="339"/>
    </row>
    <row r="345" spans="1:17" ht="13.5" customHeight="1">
      <c r="A345" s="481"/>
      <c r="B345" s="481"/>
      <c r="C345" s="481"/>
      <c r="D345" s="481"/>
      <c r="E345" s="481"/>
      <c r="F345" s="339"/>
      <c r="G345" s="340" t="str">
        <f>IF(ISNUMBER(E345),E345/'Bulk DivVar Analysis'!$I$114,"")</f>
        <v/>
      </c>
      <c r="H345" s="338" t="str">
        <f>IF(ISNUMBER(E345), IF(G345&gt;'Bulk DivVar Analysis'!$J$116,"Pass","Fail"),"")</f>
        <v/>
      </c>
      <c r="I345" s="338" t="str">
        <f t="shared" si="7"/>
        <v/>
      </c>
      <c r="J345" s="339"/>
      <c r="K345" s="339"/>
      <c r="L345" s="339"/>
      <c r="M345" s="339"/>
      <c r="N345" s="339"/>
      <c r="O345" s="339"/>
      <c r="P345" s="339"/>
      <c r="Q345" s="339"/>
    </row>
    <row r="346" spans="1:17" ht="13.5" customHeight="1">
      <c r="A346" s="481"/>
      <c r="B346" s="481"/>
      <c r="C346" s="481"/>
      <c r="D346" s="481"/>
      <c r="E346" s="481"/>
      <c r="F346" s="339"/>
      <c r="G346" s="340" t="str">
        <f>IF(ISNUMBER(E346),E346/'Bulk DivVar Analysis'!$I$114,"")</f>
        <v/>
      </c>
      <c r="H346" s="338" t="str">
        <f>IF(ISNUMBER(E346), IF(G346&gt;'Bulk DivVar Analysis'!$J$116,"Pass","Fail"),"")</f>
        <v/>
      </c>
      <c r="I346" s="338" t="str">
        <f t="shared" si="7"/>
        <v/>
      </c>
      <c r="J346" s="339"/>
      <c r="K346" s="339"/>
      <c r="L346" s="339"/>
      <c r="M346" s="339"/>
      <c r="N346" s="339"/>
      <c r="O346" s="339"/>
      <c r="P346" s="339"/>
      <c r="Q346" s="339"/>
    </row>
    <row r="347" spans="1:17" ht="13.5" customHeight="1">
      <c r="A347" s="481"/>
      <c r="B347" s="481"/>
      <c r="C347" s="481"/>
      <c r="D347" s="481"/>
      <c r="E347" s="481"/>
      <c r="F347" s="339"/>
      <c r="G347" s="340" t="str">
        <f>IF(ISNUMBER(E347),E347/'Bulk DivVar Analysis'!$I$114,"")</f>
        <v/>
      </c>
      <c r="H347" s="338" t="str">
        <f>IF(ISNUMBER(E347), IF(G347&gt;'Bulk DivVar Analysis'!$J$116,"Pass","Fail"),"")</f>
        <v/>
      </c>
      <c r="I347" s="338" t="str">
        <f t="shared" si="7"/>
        <v/>
      </c>
      <c r="J347" s="339"/>
      <c r="K347" s="339"/>
      <c r="L347" s="339"/>
      <c r="M347" s="339"/>
      <c r="N347" s="339"/>
      <c r="O347" s="339"/>
      <c r="P347" s="339"/>
      <c r="Q347" s="339"/>
    </row>
    <row r="348" spans="1:17" ht="13.5" customHeight="1">
      <c r="A348" s="481"/>
      <c r="B348" s="481"/>
      <c r="C348" s="481"/>
      <c r="D348" s="481"/>
      <c r="E348" s="481"/>
      <c r="F348" s="339"/>
      <c r="G348" s="340" t="str">
        <f>IF(ISNUMBER(E348),E348/'Bulk DivVar Analysis'!$I$114,"")</f>
        <v/>
      </c>
      <c r="H348" s="338" t="str">
        <f>IF(ISNUMBER(E348), IF(G348&gt;'Bulk DivVar Analysis'!$J$116,"Pass","Fail"),"")</f>
        <v/>
      </c>
      <c r="I348" s="338" t="str">
        <f t="shared" si="7"/>
        <v/>
      </c>
      <c r="J348" s="339"/>
      <c r="K348" s="339"/>
      <c r="L348" s="339"/>
      <c r="M348" s="339"/>
      <c r="N348" s="339"/>
      <c r="O348" s="339"/>
      <c r="P348" s="339"/>
      <c r="Q348" s="339"/>
    </row>
    <row r="349" spans="1:17" ht="13.5" customHeight="1">
      <c r="A349" s="481"/>
      <c r="B349" s="481"/>
      <c r="C349" s="481"/>
      <c r="D349" s="481"/>
      <c r="E349" s="481"/>
      <c r="F349" s="339"/>
      <c r="G349" s="340" t="str">
        <f>IF(ISNUMBER(E349),E349/'Bulk DivVar Analysis'!$I$114,"")</f>
        <v/>
      </c>
      <c r="H349" s="338" t="str">
        <f>IF(ISNUMBER(E349), IF(G349&gt;'Bulk DivVar Analysis'!$J$116,"Pass","Fail"),"")</f>
        <v/>
      </c>
      <c r="I349" s="338" t="str">
        <f t="shared" si="7"/>
        <v/>
      </c>
      <c r="J349" s="339"/>
      <c r="K349" s="339"/>
      <c r="L349" s="339"/>
      <c r="M349" s="339"/>
      <c r="N349" s="339"/>
      <c r="O349" s="339"/>
      <c r="P349" s="339"/>
      <c r="Q349" s="339"/>
    </row>
    <row r="350" spans="1:17" ht="13.5" customHeight="1">
      <c r="A350" s="481"/>
      <c r="B350" s="481"/>
      <c r="C350" s="481"/>
      <c r="D350" s="481"/>
      <c r="E350" s="481"/>
      <c r="F350" s="339"/>
      <c r="G350" s="340" t="str">
        <f>IF(ISNUMBER(E350),E350/'Bulk DivVar Analysis'!$I$114,"")</f>
        <v/>
      </c>
      <c r="H350" s="338" t="str">
        <f>IF(ISNUMBER(E350), IF(G350&gt;'Bulk DivVar Analysis'!$J$116,"Pass","Fail"),"")</f>
        <v/>
      </c>
      <c r="I350" s="338" t="str">
        <f t="shared" si="7"/>
        <v/>
      </c>
      <c r="J350" s="339"/>
      <c r="K350" s="339"/>
      <c r="L350" s="339"/>
      <c r="M350" s="339"/>
      <c r="N350" s="339"/>
      <c r="O350" s="339"/>
      <c r="P350" s="339"/>
      <c r="Q350" s="339"/>
    </row>
    <row r="351" spans="1:17" ht="13.5" customHeight="1">
      <c r="A351" s="481"/>
      <c r="B351" s="481"/>
      <c r="C351" s="481"/>
      <c r="D351" s="481"/>
      <c r="E351" s="481"/>
      <c r="F351" s="339"/>
      <c r="G351" s="340" t="str">
        <f>IF(ISNUMBER(E351),E351/'Bulk DivVar Analysis'!$I$114,"")</f>
        <v/>
      </c>
      <c r="H351" s="338" t="str">
        <f>IF(ISNUMBER(E351), IF(G351&gt;'Bulk DivVar Analysis'!$J$116,"Pass","Fail"),"")</f>
        <v/>
      </c>
      <c r="I351" s="338" t="str">
        <f t="shared" si="7"/>
        <v/>
      </c>
      <c r="J351" s="339"/>
      <c r="K351" s="339"/>
      <c r="L351" s="339"/>
      <c r="M351" s="339"/>
      <c r="N351" s="339"/>
      <c r="O351" s="339"/>
      <c r="P351" s="339"/>
      <c r="Q351" s="339"/>
    </row>
    <row r="352" spans="1:17" ht="13.5" customHeight="1">
      <c r="A352" s="481"/>
      <c r="B352" s="481"/>
      <c r="C352" s="481"/>
      <c r="D352" s="481"/>
      <c r="E352" s="481"/>
      <c r="F352" s="339"/>
      <c r="G352" s="340" t="str">
        <f>IF(ISNUMBER(E352),E352/'Bulk DivVar Analysis'!$I$114,"")</f>
        <v/>
      </c>
      <c r="H352" s="338" t="str">
        <f>IF(ISNUMBER(E352), IF(G352&gt;'Bulk DivVar Analysis'!$J$116,"Pass","Fail"),"")</f>
        <v/>
      </c>
      <c r="I352" s="338" t="str">
        <f t="shared" si="7"/>
        <v/>
      </c>
      <c r="J352" s="339"/>
      <c r="K352" s="339"/>
      <c r="L352" s="339"/>
      <c r="M352" s="339"/>
      <c r="N352" s="339"/>
      <c r="O352" s="339"/>
      <c r="P352" s="339"/>
      <c r="Q352" s="339"/>
    </row>
    <row r="353" spans="1:17" ht="13.5" customHeight="1">
      <c r="A353" s="481"/>
      <c r="B353" s="481"/>
      <c r="C353" s="481"/>
      <c r="D353" s="481"/>
      <c r="E353" s="481"/>
      <c r="F353" s="339"/>
      <c r="G353" s="340" t="str">
        <f>IF(ISNUMBER(E353),E353/'Bulk DivVar Analysis'!$I$114,"")</f>
        <v/>
      </c>
      <c r="H353" s="338" t="str">
        <f>IF(ISNUMBER(E353), IF(G353&gt;'Bulk DivVar Analysis'!$J$116,"Pass","Fail"),"")</f>
        <v/>
      </c>
      <c r="I353" s="338" t="str">
        <f t="shared" si="7"/>
        <v/>
      </c>
      <c r="J353" s="339"/>
      <c r="K353" s="339"/>
      <c r="L353" s="339"/>
      <c r="M353" s="339"/>
      <c r="N353" s="339"/>
      <c r="O353" s="339"/>
      <c r="P353" s="339"/>
      <c r="Q353" s="339"/>
    </row>
    <row r="354" spans="1:17" ht="13.5" customHeight="1">
      <c r="A354" s="481"/>
      <c r="B354" s="481"/>
      <c r="C354" s="481"/>
      <c r="D354" s="481"/>
      <c r="E354" s="481"/>
      <c r="F354" s="339"/>
      <c r="G354" s="340" t="str">
        <f>IF(ISNUMBER(E354),E354/'Bulk DivVar Analysis'!$I$114,"")</f>
        <v/>
      </c>
      <c r="H354" s="338" t="str">
        <f>IF(ISNUMBER(E354), IF(G354&gt;'Bulk DivVar Analysis'!$J$116,"Pass","Fail"),"")</f>
        <v/>
      </c>
      <c r="I354" s="338" t="str">
        <f t="shared" si="7"/>
        <v/>
      </c>
      <c r="J354" s="339"/>
      <c r="K354" s="339"/>
      <c r="L354" s="339"/>
      <c r="M354" s="339"/>
      <c r="N354" s="339"/>
      <c r="O354" s="339"/>
      <c r="P354" s="339"/>
      <c r="Q354" s="339"/>
    </row>
    <row r="355" spans="1:17" ht="13.5" customHeight="1">
      <c r="A355" s="481"/>
      <c r="B355" s="481"/>
      <c r="C355" s="481"/>
      <c r="D355" s="481"/>
      <c r="E355" s="481"/>
      <c r="F355" s="339"/>
      <c r="G355" s="340" t="str">
        <f>IF(ISNUMBER(E355),E355/'Bulk DivVar Analysis'!$I$114,"")</f>
        <v/>
      </c>
      <c r="H355" s="338" t="str">
        <f>IF(ISNUMBER(E355), IF(G355&gt;'Bulk DivVar Analysis'!$J$116,"Pass","Fail"),"")</f>
        <v/>
      </c>
      <c r="I355" s="338" t="str">
        <f t="shared" si="7"/>
        <v/>
      </c>
      <c r="J355" s="339"/>
      <c r="K355" s="339"/>
      <c r="L355" s="339"/>
      <c r="M355" s="339"/>
      <c r="N355" s="339"/>
      <c r="O355" s="339"/>
      <c r="P355" s="339"/>
      <c r="Q355" s="339"/>
    </row>
    <row r="356" spans="1:17" ht="13.5" customHeight="1">
      <c r="A356" s="481"/>
      <c r="B356" s="481"/>
      <c r="C356" s="481"/>
      <c r="D356" s="481"/>
      <c r="E356" s="481"/>
      <c r="F356" s="339"/>
      <c r="G356" s="340" t="str">
        <f>IF(ISNUMBER(E356),E356/'Bulk DivVar Analysis'!$I$114,"")</f>
        <v/>
      </c>
      <c r="H356" s="338" t="str">
        <f>IF(ISNUMBER(E356), IF(G356&gt;'Bulk DivVar Analysis'!$J$116,"Pass","Fail"),"")</f>
        <v/>
      </c>
      <c r="I356" s="338" t="str">
        <f t="shared" si="7"/>
        <v/>
      </c>
      <c r="J356" s="339"/>
      <c r="K356" s="339"/>
      <c r="L356" s="339"/>
      <c r="M356" s="339"/>
      <c r="N356" s="339"/>
      <c r="O356" s="339"/>
      <c r="P356" s="339"/>
      <c r="Q356" s="339"/>
    </row>
    <row r="357" spans="1:17" ht="13.5" customHeight="1">
      <c r="A357" s="481"/>
      <c r="B357" s="481"/>
      <c r="C357" s="481"/>
      <c r="D357" s="481"/>
      <c r="E357" s="481"/>
      <c r="F357" s="339"/>
      <c r="G357" s="340" t="str">
        <f>IF(ISNUMBER(E357),E357/'Bulk DivVar Analysis'!$I$114,"")</f>
        <v/>
      </c>
      <c r="H357" s="338" t="str">
        <f>IF(ISNUMBER(E357), IF(G357&gt;'Bulk DivVar Analysis'!$J$116,"Pass","Fail"),"")</f>
        <v/>
      </c>
      <c r="I357" s="338" t="str">
        <f t="shared" si="7"/>
        <v/>
      </c>
      <c r="J357" s="339"/>
      <c r="K357" s="339"/>
      <c r="L357" s="339"/>
      <c r="M357" s="339"/>
      <c r="N357" s="339"/>
      <c r="O357" s="339"/>
      <c r="P357" s="339"/>
      <c r="Q357" s="339"/>
    </row>
    <row r="358" spans="1:17" ht="13.5" customHeight="1">
      <c r="A358" s="481"/>
      <c r="B358" s="481"/>
      <c r="C358" s="481"/>
      <c r="D358" s="481"/>
      <c r="E358" s="481"/>
      <c r="F358" s="339"/>
      <c r="G358" s="340" t="str">
        <f>IF(ISNUMBER(E358),E358/'Bulk DivVar Analysis'!$I$114,"")</f>
        <v/>
      </c>
      <c r="H358" s="338" t="str">
        <f>IF(ISNUMBER(E358), IF(G358&gt;'Bulk DivVar Analysis'!$J$116,"Pass","Fail"),"")</f>
        <v/>
      </c>
      <c r="I358" s="338" t="str">
        <f t="shared" si="7"/>
        <v/>
      </c>
      <c r="J358" s="339"/>
      <c r="K358" s="339"/>
      <c r="L358" s="339"/>
      <c r="M358" s="339"/>
      <c r="N358" s="339"/>
      <c r="O358" s="339"/>
      <c r="P358" s="339"/>
      <c r="Q358" s="339"/>
    </row>
    <row r="359" spans="1:17" ht="13.5" customHeight="1">
      <c r="A359" s="481"/>
      <c r="B359" s="481"/>
      <c r="C359" s="481"/>
      <c r="D359" s="481"/>
      <c r="E359" s="481"/>
      <c r="F359" s="339"/>
      <c r="G359" s="340" t="str">
        <f>IF(ISNUMBER(E359),E359/'Bulk DivVar Analysis'!$I$114,"")</f>
        <v/>
      </c>
      <c r="H359" s="338" t="str">
        <f>IF(ISNUMBER(E359), IF(G359&gt;'Bulk DivVar Analysis'!$J$116,"Pass","Fail"),"")</f>
        <v/>
      </c>
      <c r="I359" s="338" t="str">
        <f t="shared" si="7"/>
        <v/>
      </c>
      <c r="J359" s="339"/>
      <c r="K359" s="339"/>
      <c r="L359" s="339"/>
      <c r="M359" s="339"/>
      <c r="N359" s="339"/>
      <c r="O359" s="339"/>
      <c r="P359" s="339"/>
      <c r="Q359" s="339"/>
    </row>
    <row r="360" spans="1:17" ht="13.5" customHeight="1">
      <c r="A360" s="481"/>
      <c r="B360" s="481"/>
      <c r="C360" s="481"/>
      <c r="D360" s="481"/>
      <c r="E360" s="481"/>
      <c r="F360" s="339"/>
      <c r="G360" s="340" t="str">
        <f>IF(ISNUMBER(E360),E360/'Bulk DivVar Analysis'!$I$114,"")</f>
        <v/>
      </c>
      <c r="H360" s="338" t="str">
        <f>IF(ISNUMBER(E360), IF(G360&gt;'Bulk DivVar Analysis'!$J$116,"Pass","Fail"),"")</f>
        <v/>
      </c>
      <c r="I360" s="338" t="str">
        <f t="shared" si="7"/>
        <v/>
      </c>
      <c r="J360" s="339"/>
      <c r="K360" s="339"/>
      <c r="L360" s="339"/>
      <c r="M360" s="339"/>
      <c r="N360" s="339"/>
      <c r="O360" s="339"/>
      <c r="P360" s="339"/>
      <c r="Q360" s="339"/>
    </row>
    <row r="361" spans="1:17" ht="13.5" customHeight="1">
      <c r="A361" s="481"/>
      <c r="B361" s="481"/>
      <c r="C361" s="481"/>
      <c r="D361" s="481"/>
      <c r="E361" s="481"/>
      <c r="F361" s="339"/>
      <c r="G361" s="340" t="str">
        <f>IF(ISNUMBER(E361),E361/'Bulk DivVar Analysis'!$I$114,"")</f>
        <v/>
      </c>
      <c r="H361" s="338" t="str">
        <f>IF(ISNUMBER(E361), IF(G361&gt;'Bulk DivVar Analysis'!$J$116,"Pass","Fail"),"")</f>
        <v/>
      </c>
      <c r="I361" s="338" t="str">
        <f t="shared" si="7"/>
        <v/>
      </c>
      <c r="J361" s="339"/>
      <c r="K361" s="339"/>
      <c r="L361" s="339"/>
      <c r="M361" s="339"/>
      <c r="N361" s="339"/>
      <c r="O361" s="339"/>
      <c r="P361" s="339"/>
      <c r="Q361" s="339"/>
    </row>
    <row r="362" spans="1:17" ht="13.5" customHeight="1">
      <c r="A362" s="481"/>
      <c r="B362" s="481"/>
      <c r="C362" s="481"/>
      <c r="D362" s="481"/>
      <c r="E362" s="481"/>
      <c r="F362" s="339"/>
      <c r="G362" s="340" t="str">
        <f>IF(ISNUMBER(E362),E362/'Bulk DivVar Analysis'!$I$114,"")</f>
        <v/>
      </c>
      <c r="H362" s="338" t="str">
        <f>IF(ISNUMBER(E362), IF(G362&gt;'Bulk DivVar Analysis'!$J$116,"Pass","Fail"),"")</f>
        <v/>
      </c>
      <c r="I362" s="338" t="str">
        <f t="shared" si="7"/>
        <v/>
      </c>
      <c r="J362" s="339"/>
      <c r="K362" s="339"/>
      <c r="L362" s="339"/>
      <c r="M362" s="339"/>
      <c r="N362" s="339"/>
      <c r="O362" s="339"/>
      <c r="P362" s="339"/>
      <c r="Q362" s="339"/>
    </row>
    <row r="363" spans="1:17" ht="13.5" customHeight="1">
      <c r="A363" s="481"/>
      <c r="B363" s="481"/>
      <c r="C363" s="481"/>
      <c r="D363" s="481"/>
      <c r="E363" s="481"/>
      <c r="F363" s="339"/>
      <c r="G363" s="340" t="str">
        <f>IF(ISNUMBER(E363),E363/'Bulk DivVar Analysis'!$I$114,"")</f>
        <v/>
      </c>
      <c r="H363" s="338" t="str">
        <f>IF(ISNUMBER(E363), IF(G363&gt;'Bulk DivVar Analysis'!$J$116,"Pass","Fail"),"")</f>
        <v/>
      </c>
      <c r="I363" s="338" t="str">
        <f t="shared" si="7"/>
        <v/>
      </c>
      <c r="J363" s="339"/>
      <c r="K363" s="339"/>
      <c r="L363" s="339"/>
      <c r="M363" s="339"/>
      <c r="N363" s="339"/>
      <c r="O363" s="339"/>
      <c r="P363" s="339"/>
      <c r="Q363" s="339"/>
    </row>
    <row r="364" spans="1:17" ht="13.5" customHeight="1">
      <c r="A364" s="481"/>
      <c r="B364" s="481"/>
      <c r="C364" s="481"/>
      <c r="D364" s="481"/>
      <c r="E364" s="481"/>
      <c r="F364" s="339"/>
      <c r="G364" s="340" t="str">
        <f>IF(ISNUMBER(E364),E364/'Bulk DivVar Analysis'!$I$114,"")</f>
        <v/>
      </c>
      <c r="H364" s="338" t="str">
        <f>IF(ISNUMBER(E364), IF(G364&gt;'Bulk DivVar Analysis'!$J$116,"Pass","Fail"),"")</f>
        <v/>
      </c>
      <c r="I364" s="338" t="str">
        <f t="shared" si="7"/>
        <v/>
      </c>
      <c r="J364" s="339"/>
      <c r="K364" s="339"/>
      <c r="L364" s="339"/>
      <c r="M364" s="339"/>
      <c r="N364" s="339"/>
      <c r="O364" s="339"/>
      <c r="P364" s="339"/>
      <c r="Q364" s="339"/>
    </row>
    <row r="365" spans="1:17" ht="13.5" customHeight="1">
      <c r="A365" s="481"/>
      <c r="B365" s="481"/>
      <c r="C365" s="481"/>
      <c r="D365" s="481"/>
      <c r="E365" s="481"/>
      <c r="F365" s="339"/>
      <c r="G365" s="340" t="str">
        <f>IF(ISNUMBER(E365),E365/'Bulk DivVar Analysis'!$I$114,"")</f>
        <v/>
      </c>
      <c r="H365" s="338" t="str">
        <f>IF(ISNUMBER(E365), IF(G365&gt;'Bulk DivVar Analysis'!$J$116,"Pass","Fail"),"")</f>
        <v/>
      </c>
      <c r="I365" s="338" t="str">
        <f t="shared" si="7"/>
        <v/>
      </c>
      <c r="J365" s="339"/>
      <c r="K365" s="339"/>
      <c r="L365" s="339"/>
      <c r="M365" s="339"/>
      <c r="N365" s="339"/>
      <c r="O365" s="339"/>
      <c r="P365" s="339"/>
      <c r="Q365" s="339"/>
    </row>
    <row r="366" spans="1:17" ht="13.5" customHeight="1">
      <c r="A366" s="481"/>
      <c r="B366" s="481"/>
      <c r="C366" s="481"/>
      <c r="D366" s="481"/>
      <c r="E366" s="481"/>
      <c r="F366" s="339"/>
      <c r="G366" s="340" t="str">
        <f>IF(ISNUMBER(E366),E366/'Bulk DivVar Analysis'!$I$114,"")</f>
        <v/>
      </c>
      <c r="H366" s="338" t="str">
        <f>IF(ISNUMBER(E366), IF(G366&gt;'Bulk DivVar Analysis'!$J$116,"Pass","Fail"),"")</f>
        <v/>
      </c>
      <c r="I366" s="338" t="str">
        <f t="shared" si="7"/>
        <v/>
      </c>
      <c r="J366" s="339"/>
      <c r="K366" s="339"/>
      <c r="L366" s="339"/>
      <c r="M366" s="339"/>
      <c r="N366" s="339"/>
      <c r="O366" s="339"/>
      <c r="P366" s="339"/>
      <c r="Q366" s="339"/>
    </row>
    <row r="367" spans="1:17" ht="13.5" customHeight="1">
      <c r="A367" s="481"/>
      <c r="B367" s="481"/>
      <c r="C367" s="481"/>
      <c r="D367" s="481"/>
      <c r="E367" s="481"/>
      <c r="F367" s="339"/>
      <c r="G367" s="340" t="str">
        <f>IF(ISNUMBER(E367),E367/'Bulk DivVar Analysis'!$I$114,"")</f>
        <v/>
      </c>
      <c r="H367" s="338" t="str">
        <f>IF(ISNUMBER(E367), IF(G367&gt;'Bulk DivVar Analysis'!$J$116,"Pass","Fail"),"")</f>
        <v/>
      </c>
      <c r="I367" s="338" t="str">
        <f t="shared" si="7"/>
        <v/>
      </c>
      <c r="J367" s="339"/>
      <c r="K367" s="339"/>
      <c r="L367" s="339"/>
      <c r="M367" s="339"/>
      <c r="N367" s="339"/>
      <c r="O367" s="339"/>
      <c r="P367" s="339"/>
      <c r="Q367" s="339"/>
    </row>
    <row r="368" spans="1:17" ht="13.5" customHeight="1">
      <c r="A368" s="481"/>
      <c r="B368" s="481"/>
      <c r="C368" s="481"/>
      <c r="D368" s="481"/>
      <c r="E368" s="481"/>
      <c r="F368" s="339"/>
      <c r="G368" s="340" t="str">
        <f>IF(ISNUMBER(E368),E368/'Bulk DivVar Analysis'!$I$114,"")</f>
        <v/>
      </c>
      <c r="H368" s="338" t="str">
        <f>IF(ISNUMBER(E368), IF(G368&gt;'Bulk DivVar Analysis'!$J$116,"Pass","Fail"),"")</f>
        <v/>
      </c>
      <c r="I368" s="338" t="str">
        <f t="shared" si="7"/>
        <v/>
      </c>
      <c r="J368" s="339"/>
      <c r="K368" s="339"/>
      <c r="L368" s="339"/>
      <c r="M368" s="339"/>
      <c r="N368" s="339"/>
      <c r="O368" s="339"/>
      <c r="P368" s="339"/>
      <c r="Q368" s="339"/>
    </row>
    <row r="369" spans="1:17" ht="13.5" customHeight="1">
      <c r="A369" s="481"/>
      <c r="B369" s="481"/>
      <c r="C369" s="481"/>
      <c r="D369" s="481"/>
      <c r="E369" s="481"/>
      <c r="F369" s="339"/>
      <c r="G369" s="340" t="str">
        <f>IF(ISNUMBER(E369),E369/'Bulk DivVar Analysis'!$I$114,"")</f>
        <v/>
      </c>
      <c r="H369" s="338" t="str">
        <f>IF(ISNUMBER(E369), IF(G369&gt;'Bulk DivVar Analysis'!$J$116,"Pass","Fail"),"")</f>
        <v/>
      </c>
      <c r="I369" s="338" t="str">
        <f t="shared" si="7"/>
        <v/>
      </c>
      <c r="J369" s="339"/>
      <c r="K369" s="339"/>
      <c r="L369" s="339"/>
      <c r="M369" s="339"/>
      <c r="N369" s="339"/>
      <c r="O369" s="339"/>
      <c r="P369" s="339"/>
      <c r="Q369" s="339"/>
    </row>
    <row r="370" spans="1:17" ht="13.5" customHeight="1">
      <c r="A370" s="481"/>
      <c r="B370" s="481"/>
      <c r="C370" s="481"/>
      <c r="D370" s="481"/>
      <c r="E370" s="481"/>
      <c r="F370" s="339"/>
      <c r="G370" s="340" t="str">
        <f>IF(ISNUMBER(E370),E370/'Bulk DivVar Analysis'!$I$114,"")</f>
        <v/>
      </c>
      <c r="H370" s="338" t="str">
        <f>IF(ISNUMBER(E370), IF(G370&gt;'Bulk DivVar Analysis'!$J$116,"Pass","Fail"),"")</f>
        <v/>
      </c>
      <c r="I370" s="338" t="str">
        <f t="shared" si="7"/>
        <v/>
      </c>
      <c r="J370" s="339"/>
      <c r="K370" s="339"/>
      <c r="L370" s="339"/>
      <c r="M370" s="339"/>
      <c r="N370" s="339"/>
      <c r="O370" s="339"/>
      <c r="P370" s="339"/>
      <c r="Q370" s="339"/>
    </row>
    <row r="371" spans="1:17" ht="13.5" customHeight="1">
      <c r="A371" s="481"/>
      <c r="B371" s="481"/>
      <c r="C371" s="481"/>
      <c r="D371" s="481"/>
      <c r="E371" s="481"/>
      <c r="F371" s="339"/>
      <c r="G371" s="340" t="str">
        <f>IF(ISNUMBER(E371),E371/'Bulk DivVar Analysis'!$I$114,"")</f>
        <v/>
      </c>
      <c r="H371" s="338" t="str">
        <f>IF(ISNUMBER(E371), IF(G371&gt;'Bulk DivVar Analysis'!$J$116,"Pass","Fail"),"")</f>
        <v/>
      </c>
      <c r="I371" s="338" t="str">
        <f t="shared" si="7"/>
        <v/>
      </c>
      <c r="J371" s="339"/>
      <c r="K371" s="339"/>
      <c r="L371" s="339"/>
      <c r="M371" s="339"/>
      <c r="N371" s="339"/>
      <c r="O371" s="339"/>
      <c r="P371" s="339"/>
      <c r="Q371" s="339"/>
    </row>
    <row r="372" spans="1:17" ht="13.5" customHeight="1">
      <c r="A372" s="481"/>
      <c r="B372" s="481"/>
      <c r="C372" s="481"/>
      <c r="D372" s="481"/>
      <c r="E372" s="481"/>
      <c r="F372" s="339"/>
      <c r="G372" s="340" t="str">
        <f>IF(ISNUMBER(E372),E372/'Bulk DivVar Analysis'!$I$114,"")</f>
        <v/>
      </c>
      <c r="H372" s="338" t="str">
        <f>IF(ISNUMBER(E372), IF(G372&gt;'Bulk DivVar Analysis'!$J$116,"Pass","Fail"),"")</f>
        <v/>
      </c>
      <c r="I372" s="338" t="str">
        <f t="shared" si="7"/>
        <v/>
      </c>
      <c r="J372" s="339"/>
      <c r="K372" s="339"/>
      <c r="L372" s="339"/>
      <c r="M372" s="339"/>
      <c r="N372" s="339"/>
      <c r="O372" s="339"/>
      <c r="P372" s="339"/>
      <c r="Q372" s="339"/>
    </row>
    <row r="373" spans="1:17" ht="13.5" customHeight="1">
      <c r="A373" s="481"/>
      <c r="B373" s="481"/>
      <c r="C373" s="481"/>
      <c r="D373" s="481"/>
      <c r="E373" s="481"/>
      <c r="F373" s="339"/>
      <c r="G373" s="340" t="str">
        <f>IF(ISNUMBER(E373),E373/'Bulk DivVar Analysis'!$I$114,"")</f>
        <v/>
      </c>
      <c r="H373" s="338" t="str">
        <f>IF(ISNUMBER(E373), IF(G373&gt;'Bulk DivVar Analysis'!$J$116,"Pass","Fail"),"")</f>
        <v/>
      </c>
      <c r="I373" s="338" t="str">
        <f t="shared" si="7"/>
        <v/>
      </c>
      <c r="J373" s="339"/>
      <c r="K373" s="339"/>
      <c r="L373" s="339"/>
      <c r="M373" s="339"/>
      <c r="N373" s="339"/>
      <c r="O373" s="339"/>
      <c r="P373" s="339"/>
      <c r="Q373" s="339"/>
    </row>
    <row r="374" spans="1:17" ht="13.5" customHeight="1">
      <c r="A374" s="481"/>
      <c r="B374" s="481"/>
      <c r="C374" s="481"/>
      <c r="D374" s="481"/>
      <c r="E374" s="481"/>
      <c r="F374" s="339"/>
      <c r="G374" s="340" t="str">
        <f>IF(ISNUMBER(E374),E374/'Bulk DivVar Analysis'!$I$114,"")</f>
        <v/>
      </c>
      <c r="H374" s="338" t="str">
        <f>IF(ISNUMBER(E374), IF(G374&gt;'Bulk DivVar Analysis'!$J$116,"Pass","Fail"),"")</f>
        <v/>
      </c>
      <c r="I374" s="338" t="str">
        <f t="shared" si="7"/>
        <v/>
      </c>
      <c r="J374" s="339"/>
      <c r="K374" s="339"/>
      <c r="L374" s="339"/>
      <c r="M374" s="339"/>
      <c r="N374" s="339"/>
      <c r="O374" s="339"/>
      <c r="P374" s="339"/>
      <c r="Q374" s="339"/>
    </row>
    <row r="375" spans="1:17" ht="13.5" customHeight="1">
      <c r="A375" s="481"/>
      <c r="B375" s="481"/>
      <c r="C375" s="481"/>
      <c r="D375" s="481"/>
      <c r="E375" s="481"/>
      <c r="F375" s="339"/>
      <c r="G375" s="340" t="str">
        <f>IF(ISNUMBER(E375),E375/'Bulk DivVar Analysis'!$I$114,"")</f>
        <v/>
      </c>
      <c r="H375" s="338" t="str">
        <f>IF(ISNUMBER(E375), IF(G375&gt;'Bulk DivVar Analysis'!$J$116,"Pass","Fail"),"")</f>
        <v/>
      </c>
      <c r="I375" s="338" t="str">
        <f t="shared" si="7"/>
        <v/>
      </c>
      <c r="J375" s="339"/>
      <c r="K375" s="339"/>
      <c r="L375" s="339"/>
      <c r="M375" s="339"/>
      <c r="N375" s="339"/>
      <c r="O375" s="339"/>
      <c r="P375" s="339"/>
      <c r="Q375" s="339"/>
    </row>
    <row r="376" spans="1:17" ht="13.5" customHeight="1">
      <c r="A376" s="481"/>
      <c r="B376" s="481"/>
      <c r="C376" s="481"/>
      <c r="D376" s="481"/>
      <c r="E376" s="481"/>
      <c r="F376" s="339"/>
      <c r="G376" s="340" t="str">
        <f>IF(ISNUMBER(E376),E376/'Bulk DivVar Analysis'!$I$114,"")</f>
        <v/>
      </c>
      <c r="H376" s="338" t="str">
        <f>IF(ISNUMBER(E376), IF(G376&gt;'Bulk DivVar Analysis'!$J$116,"Pass","Fail"),"")</f>
        <v/>
      </c>
      <c r="I376" s="338" t="str">
        <f t="shared" si="7"/>
        <v/>
      </c>
      <c r="J376" s="339"/>
      <c r="K376" s="339"/>
      <c r="L376" s="339"/>
      <c r="M376" s="339"/>
      <c r="N376" s="339"/>
      <c r="O376" s="339"/>
      <c r="P376" s="339"/>
      <c r="Q376" s="339"/>
    </row>
    <row r="377" spans="1:17" ht="13.5" customHeight="1">
      <c r="A377" s="481"/>
      <c r="B377" s="481"/>
      <c r="C377" s="481"/>
      <c r="D377" s="481"/>
      <c r="E377" s="481"/>
      <c r="F377" s="339"/>
      <c r="G377" s="340" t="str">
        <f>IF(ISNUMBER(E377),E377/'Bulk DivVar Analysis'!$I$114,"")</f>
        <v/>
      </c>
      <c r="H377" s="338" t="str">
        <f>IF(ISNUMBER(E377), IF(G377&gt;'Bulk DivVar Analysis'!$J$116,"Pass","Fail"),"")</f>
        <v/>
      </c>
      <c r="I377" s="338" t="str">
        <f t="shared" si="7"/>
        <v/>
      </c>
      <c r="J377" s="339"/>
      <c r="K377" s="339"/>
      <c r="L377" s="339"/>
      <c r="M377" s="339"/>
      <c r="N377" s="339"/>
      <c r="O377" s="339"/>
      <c r="P377" s="339"/>
      <c r="Q377" s="339"/>
    </row>
    <row r="378" spans="1:17" ht="13.5" customHeight="1">
      <c r="A378" s="481"/>
      <c r="B378" s="481"/>
      <c r="C378" s="481"/>
      <c r="D378" s="481"/>
      <c r="E378" s="481"/>
      <c r="F378" s="339"/>
      <c r="G378" s="340" t="str">
        <f>IF(ISNUMBER(E378),E378/'Bulk DivVar Analysis'!$I$114,"")</f>
        <v/>
      </c>
      <c r="H378" s="338" t="str">
        <f>IF(ISNUMBER(E378), IF(G378&gt;'Bulk DivVar Analysis'!$J$116,"Pass","Fail"),"")</f>
        <v/>
      </c>
      <c r="I378" s="338" t="str">
        <f t="shared" si="7"/>
        <v/>
      </c>
      <c r="J378" s="339"/>
      <c r="K378" s="339"/>
      <c r="L378" s="339"/>
      <c r="M378" s="339"/>
      <c r="N378" s="339"/>
      <c r="O378" s="339"/>
      <c r="P378" s="339"/>
      <c r="Q378" s="339"/>
    </row>
    <row r="379" spans="1:17" ht="13.5" customHeight="1">
      <c r="A379" s="481"/>
      <c r="B379" s="481"/>
      <c r="C379" s="481"/>
      <c r="D379" s="481"/>
      <c r="E379" s="481"/>
      <c r="F379" s="339"/>
      <c r="G379" s="340" t="str">
        <f>IF(ISNUMBER(E379),E379/'Bulk DivVar Analysis'!$I$114,"")</f>
        <v/>
      </c>
      <c r="H379" s="338" t="str">
        <f>IF(ISNUMBER(E379), IF(G379&gt;'Bulk DivVar Analysis'!$J$116,"Pass","Fail"),"")</f>
        <v/>
      </c>
      <c r="I379" s="338" t="str">
        <f t="shared" si="7"/>
        <v/>
      </c>
      <c r="J379" s="339"/>
      <c r="K379" s="339"/>
      <c r="L379" s="339"/>
      <c r="M379" s="339"/>
      <c r="N379" s="339"/>
      <c r="O379" s="339"/>
      <c r="P379" s="339"/>
      <c r="Q379" s="339"/>
    </row>
    <row r="380" spans="1:17" ht="13.5" customHeight="1">
      <c r="A380" s="481"/>
      <c r="B380" s="481"/>
      <c r="C380" s="481"/>
      <c r="D380" s="481"/>
      <c r="E380" s="481"/>
      <c r="F380" s="339"/>
      <c r="G380" s="340" t="str">
        <f>IF(ISNUMBER(E380),E380/'Bulk DivVar Analysis'!$I$114,"")</f>
        <v/>
      </c>
      <c r="H380" s="338" t="str">
        <f>IF(ISNUMBER(E380), IF(G380&gt;'Bulk DivVar Analysis'!$J$116,"Pass","Fail"),"")</f>
        <v/>
      </c>
      <c r="I380" s="338" t="str">
        <f t="shared" si="7"/>
        <v/>
      </c>
      <c r="J380" s="339"/>
      <c r="K380" s="339"/>
      <c r="L380" s="339"/>
      <c r="M380" s="339"/>
      <c r="N380" s="339"/>
      <c r="O380" s="339"/>
      <c r="P380" s="339"/>
      <c r="Q380" s="339"/>
    </row>
    <row r="381" spans="1:17" ht="13.5" customHeight="1">
      <c r="A381" s="481"/>
      <c r="B381" s="481"/>
      <c r="C381" s="481"/>
      <c r="D381" s="481"/>
      <c r="E381" s="481"/>
      <c r="F381" s="339"/>
      <c r="G381" s="340" t="str">
        <f>IF(ISNUMBER(E381),E381/'Bulk DivVar Analysis'!$I$114,"")</f>
        <v/>
      </c>
      <c r="H381" s="338" t="str">
        <f>IF(ISNUMBER(E381), IF(G381&gt;'Bulk DivVar Analysis'!$J$116,"Pass","Fail"),"")</f>
        <v/>
      </c>
      <c r="I381" s="338" t="str">
        <f t="shared" si="7"/>
        <v/>
      </c>
      <c r="J381" s="339"/>
      <c r="K381" s="339"/>
      <c r="L381" s="339"/>
      <c r="M381" s="339"/>
      <c r="N381" s="339"/>
      <c r="O381" s="339"/>
      <c r="P381" s="339"/>
      <c r="Q381" s="339"/>
    </row>
    <row r="382" spans="1:17" ht="13.5" customHeight="1">
      <c r="A382" s="481"/>
      <c r="B382" s="481"/>
      <c r="C382" s="481"/>
      <c r="D382" s="481"/>
      <c r="E382" s="481"/>
      <c r="F382" s="339"/>
      <c r="G382" s="340" t="str">
        <f>IF(ISNUMBER(E382),E382/'Bulk DivVar Analysis'!$I$114,"")</f>
        <v/>
      </c>
      <c r="H382" s="338" t="str">
        <f>IF(ISNUMBER(E382), IF(G382&gt;'Bulk DivVar Analysis'!$J$116,"Pass","Fail"),"")</f>
        <v/>
      </c>
      <c r="I382" s="338" t="str">
        <f t="shared" si="7"/>
        <v/>
      </c>
      <c r="J382" s="339"/>
      <c r="K382" s="339"/>
      <c r="L382" s="339"/>
      <c r="M382" s="339"/>
      <c r="N382" s="339"/>
      <c r="O382" s="339"/>
      <c r="P382" s="339"/>
      <c r="Q382" s="339"/>
    </row>
    <row r="383" spans="1:17" ht="13.5" customHeight="1">
      <c r="A383" s="481"/>
      <c r="B383" s="481"/>
      <c r="C383" s="481"/>
      <c r="D383" s="481"/>
      <c r="E383" s="481"/>
      <c r="F383" s="339"/>
      <c r="G383" s="340" t="str">
        <f>IF(ISNUMBER(E383),E383/'Bulk DivVar Analysis'!$I$114,"")</f>
        <v/>
      </c>
      <c r="H383" s="338" t="str">
        <f>IF(ISNUMBER(E383), IF(G383&gt;'Bulk DivVar Analysis'!$J$116,"Pass","Fail"),"")</f>
        <v/>
      </c>
      <c r="I383" s="338" t="str">
        <f t="shared" si="7"/>
        <v/>
      </c>
      <c r="J383" s="339"/>
      <c r="K383" s="339"/>
      <c r="L383" s="339"/>
      <c r="M383" s="339"/>
      <c r="N383" s="339"/>
      <c r="O383" s="339"/>
      <c r="P383" s="339"/>
      <c r="Q383" s="339"/>
    </row>
    <row r="384" spans="1:17" ht="13.5" customHeight="1">
      <c r="A384" s="481"/>
      <c r="B384" s="481"/>
      <c r="C384" s="481"/>
      <c r="D384" s="481"/>
      <c r="E384" s="481"/>
      <c r="F384" s="339"/>
      <c r="G384" s="340" t="str">
        <f>IF(ISNUMBER(E384),E384/'Bulk DivVar Analysis'!$I$114,"")</f>
        <v/>
      </c>
      <c r="H384" s="338" t="str">
        <f>IF(ISNUMBER(E384), IF(G384&gt;'Bulk DivVar Analysis'!$J$116,"Pass","Fail"),"")</f>
        <v/>
      </c>
      <c r="I384" s="338" t="str">
        <f t="shared" si="7"/>
        <v/>
      </c>
      <c r="J384" s="339"/>
      <c r="K384" s="339"/>
      <c r="L384" s="339"/>
      <c r="M384" s="339"/>
      <c r="N384" s="339"/>
      <c r="O384" s="339"/>
      <c r="P384" s="339"/>
      <c r="Q384" s="339"/>
    </row>
    <row r="385" spans="1:17" ht="13.5" customHeight="1">
      <c r="A385" s="481"/>
      <c r="B385" s="481"/>
      <c r="C385" s="481"/>
      <c r="D385" s="481"/>
      <c r="E385" s="481"/>
      <c r="F385" s="339"/>
      <c r="G385" s="340" t="str">
        <f>IF(ISNUMBER(E385),E385/'Bulk DivVar Analysis'!$I$114,"")</f>
        <v/>
      </c>
      <c r="H385" s="338" t="str">
        <f>IF(ISNUMBER(E385), IF(G385&gt;'Bulk DivVar Analysis'!$J$116,"Pass","Fail"),"")</f>
        <v/>
      </c>
      <c r="I385" s="338" t="str">
        <f t="shared" si="7"/>
        <v/>
      </c>
      <c r="J385" s="339"/>
      <c r="K385" s="339"/>
      <c r="L385" s="339"/>
      <c r="M385" s="339"/>
      <c r="N385" s="339"/>
      <c r="O385" s="339"/>
      <c r="P385" s="339"/>
      <c r="Q385" s="339"/>
    </row>
    <row r="386" spans="1:17" ht="13.5" customHeight="1">
      <c r="A386" s="481"/>
      <c r="B386" s="481"/>
      <c r="C386" s="481"/>
      <c r="D386" s="481"/>
      <c r="E386" s="481"/>
      <c r="F386" s="339"/>
      <c r="G386" s="340" t="str">
        <f>IF(ISNUMBER(E386),E386/'Bulk DivVar Analysis'!$I$114,"")</f>
        <v/>
      </c>
      <c r="H386" s="338" t="str">
        <f>IF(ISNUMBER(E386), IF(G386&gt;'Bulk DivVar Analysis'!$J$116,"Pass","Fail"),"")</f>
        <v/>
      </c>
      <c r="I386" s="338" t="str">
        <f t="shared" si="7"/>
        <v/>
      </c>
      <c r="J386" s="339"/>
      <c r="K386" s="339"/>
      <c r="L386" s="339"/>
      <c r="M386" s="339"/>
      <c r="N386" s="339"/>
      <c r="O386" s="339"/>
      <c r="P386" s="339"/>
      <c r="Q386" s="339"/>
    </row>
    <row r="387" spans="1:17" ht="13.5" customHeight="1">
      <c r="A387" s="481"/>
      <c r="B387" s="481"/>
      <c r="C387" s="481"/>
      <c r="D387" s="481"/>
      <c r="E387" s="481"/>
      <c r="F387" s="339"/>
      <c r="G387" s="340" t="str">
        <f>IF(ISNUMBER(E387),E387/'Bulk DivVar Analysis'!$I$114,"")</f>
        <v/>
      </c>
      <c r="H387" s="338" t="str">
        <f>IF(ISNUMBER(E387), IF(G387&gt;'Bulk DivVar Analysis'!$J$116,"Pass","Fail"),"")</f>
        <v/>
      </c>
      <c r="I387" s="338" t="str">
        <f t="shared" ref="I387:I450" si="8">_xlfn.TEXTJOIN("_",TRUE,B387,C387)</f>
        <v/>
      </c>
      <c r="J387" s="339"/>
      <c r="K387" s="339"/>
      <c r="L387" s="339"/>
      <c r="M387" s="339"/>
      <c r="N387" s="339"/>
      <c r="O387" s="339"/>
      <c r="P387" s="339"/>
      <c r="Q387" s="339"/>
    </row>
    <row r="388" spans="1:17" ht="13.5" customHeight="1">
      <c r="A388" s="481"/>
      <c r="B388" s="481"/>
      <c r="C388" s="481"/>
      <c r="D388" s="481"/>
      <c r="E388" s="481"/>
      <c r="F388" s="339"/>
      <c r="G388" s="340" t="str">
        <f>IF(ISNUMBER(E388),E388/'Bulk DivVar Analysis'!$I$114,"")</f>
        <v/>
      </c>
      <c r="H388" s="338" t="str">
        <f>IF(ISNUMBER(E388), IF(G388&gt;'Bulk DivVar Analysis'!$J$116,"Pass","Fail"),"")</f>
        <v/>
      </c>
      <c r="I388" s="338" t="str">
        <f t="shared" si="8"/>
        <v/>
      </c>
      <c r="J388" s="339"/>
      <c r="K388" s="339"/>
      <c r="L388" s="339"/>
      <c r="M388" s="339"/>
      <c r="N388" s="339"/>
      <c r="O388" s="339"/>
      <c r="P388" s="339"/>
      <c r="Q388" s="339"/>
    </row>
    <row r="389" spans="1:17" ht="13.5" customHeight="1">
      <c r="A389" s="481"/>
      <c r="B389" s="481"/>
      <c r="C389" s="481"/>
      <c r="D389" s="481"/>
      <c r="E389" s="481"/>
      <c r="F389" s="339"/>
      <c r="G389" s="340" t="str">
        <f>IF(ISNUMBER(E389),E389/'Bulk DivVar Analysis'!$I$114,"")</f>
        <v/>
      </c>
      <c r="H389" s="338" t="str">
        <f>IF(ISNUMBER(E389), IF(G389&gt;'Bulk DivVar Analysis'!$J$116,"Pass","Fail"),"")</f>
        <v/>
      </c>
      <c r="I389" s="338" t="str">
        <f t="shared" si="8"/>
        <v/>
      </c>
      <c r="J389" s="339"/>
      <c r="K389" s="339"/>
      <c r="L389" s="339"/>
      <c r="M389" s="339"/>
      <c r="N389" s="339"/>
      <c r="O389" s="339"/>
      <c r="P389" s="339"/>
      <c r="Q389" s="339"/>
    </row>
    <row r="390" spans="1:17" ht="13.5" customHeight="1">
      <c r="A390" s="481"/>
      <c r="B390" s="481"/>
      <c r="C390" s="481"/>
      <c r="D390" s="481"/>
      <c r="E390" s="481"/>
      <c r="F390" s="339"/>
      <c r="G390" s="340" t="str">
        <f>IF(ISNUMBER(E390),E390/'Bulk DivVar Analysis'!$I$114,"")</f>
        <v/>
      </c>
      <c r="H390" s="338" t="str">
        <f>IF(ISNUMBER(E390), IF(G390&gt;'Bulk DivVar Analysis'!$J$116,"Pass","Fail"),"")</f>
        <v/>
      </c>
      <c r="I390" s="338" t="str">
        <f t="shared" si="8"/>
        <v/>
      </c>
      <c r="J390" s="339"/>
      <c r="K390" s="339"/>
      <c r="L390" s="339"/>
      <c r="M390" s="339"/>
      <c r="N390" s="339"/>
      <c r="O390" s="339"/>
      <c r="P390" s="339"/>
      <c r="Q390" s="339"/>
    </row>
    <row r="391" spans="1:17" ht="13.5" customHeight="1">
      <c r="A391" s="481"/>
      <c r="B391" s="481"/>
      <c r="C391" s="481"/>
      <c r="D391" s="481"/>
      <c r="E391" s="481"/>
      <c r="F391" s="339"/>
      <c r="G391" s="340" t="str">
        <f>IF(ISNUMBER(E391),E391/'Bulk DivVar Analysis'!$I$114,"")</f>
        <v/>
      </c>
      <c r="H391" s="338" t="str">
        <f>IF(ISNUMBER(E391), IF(G391&gt;'Bulk DivVar Analysis'!$J$116,"Pass","Fail"),"")</f>
        <v/>
      </c>
      <c r="I391" s="338" t="str">
        <f t="shared" si="8"/>
        <v/>
      </c>
      <c r="J391" s="339"/>
      <c r="K391" s="339"/>
      <c r="L391" s="339"/>
      <c r="M391" s="339"/>
      <c r="N391" s="339"/>
      <c r="O391" s="339"/>
      <c r="P391" s="339"/>
      <c r="Q391" s="339"/>
    </row>
    <row r="392" spans="1:17" ht="13.5" customHeight="1">
      <c r="A392" s="481"/>
      <c r="B392" s="481"/>
      <c r="C392" s="481"/>
      <c r="D392" s="481"/>
      <c r="E392" s="481"/>
      <c r="F392" s="339"/>
      <c r="G392" s="340" t="str">
        <f>IF(ISNUMBER(E392),E392/'Bulk DivVar Analysis'!$I$114,"")</f>
        <v/>
      </c>
      <c r="H392" s="338" t="str">
        <f>IF(ISNUMBER(E392), IF(G392&gt;'Bulk DivVar Analysis'!$J$116,"Pass","Fail"),"")</f>
        <v/>
      </c>
      <c r="I392" s="338" t="str">
        <f t="shared" si="8"/>
        <v/>
      </c>
      <c r="J392" s="339"/>
      <c r="K392" s="339"/>
      <c r="L392" s="339"/>
      <c r="M392" s="339"/>
      <c r="N392" s="339"/>
      <c r="O392" s="339"/>
      <c r="P392" s="339"/>
      <c r="Q392" s="339"/>
    </row>
    <row r="393" spans="1:17" ht="13.5" customHeight="1">
      <c r="A393" s="481"/>
      <c r="B393" s="481"/>
      <c r="C393" s="481"/>
      <c r="D393" s="481"/>
      <c r="E393" s="481"/>
      <c r="F393" s="339"/>
      <c r="G393" s="340" t="str">
        <f>IF(ISNUMBER(E393),E393/'Bulk DivVar Analysis'!$I$114,"")</f>
        <v/>
      </c>
      <c r="H393" s="338" t="str">
        <f>IF(ISNUMBER(E393), IF(G393&gt;'Bulk DivVar Analysis'!$J$116,"Pass","Fail"),"")</f>
        <v/>
      </c>
      <c r="I393" s="338" t="str">
        <f t="shared" si="8"/>
        <v/>
      </c>
      <c r="J393" s="339"/>
      <c r="K393" s="339"/>
      <c r="L393" s="339"/>
      <c r="M393" s="339"/>
      <c r="N393" s="339"/>
      <c r="O393" s="339"/>
      <c r="P393" s="339"/>
      <c r="Q393" s="339"/>
    </row>
    <row r="394" spans="1:17" ht="13.5" customHeight="1">
      <c r="A394" s="481"/>
      <c r="B394" s="481"/>
      <c r="C394" s="481"/>
      <c r="D394" s="481"/>
      <c r="E394" s="481"/>
      <c r="F394" s="339"/>
      <c r="G394" s="340" t="str">
        <f>IF(ISNUMBER(E394),E394/'Bulk DivVar Analysis'!$I$114,"")</f>
        <v/>
      </c>
      <c r="H394" s="338" t="str">
        <f>IF(ISNUMBER(E394), IF(G394&gt;'Bulk DivVar Analysis'!$J$116,"Pass","Fail"),"")</f>
        <v/>
      </c>
      <c r="I394" s="338" t="str">
        <f t="shared" si="8"/>
        <v/>
      </c>
      <c r="J394" s="339"/>
      <c r="K394" s="339"/>
      <c r="L394" s="339"/>
      <c r="M394" s="339"/>
      <c r="N394" s="339"/>
      <c r="O394" s="339"/>
      <c r="P394" s="339"/>
      <c r="Q394" s="339"/>
    </row>
    <row r="395" spans="1:17" ht="13.5" customHeight="1">
      <c r="A395" s="481"/>
      <c r="B395" s="481"/>
      <c r="C395" s="481"/>
      <c r="D395" s="481"/>
      <c r="E395" s="481"/>
      <c r="F395" s="339"/>
      <c r="G395" s="340" t="str">
        <f>IF(ISNUMBER(E395),E395/'Bulk DivVar Analysis'!$I$114,"")</f>
        <v/>
      </c>
      <c r="H395" s="338" t="str">
        <f>IF(ISNUMBER(E395), IF(G395&gt;'Bulk DivVar Analysis'!$J$116,"Pass","Fail"),"")</f>
        <v/>
      </c>
      <c r="I395" s="338" t="str">
        <f t="shared" si="8"/>
        <v/>
      </c>
      <c r="J395" s="339"/>
      <c r="K395" s="339"/>
      <c r="L395" s="339"/>
      <c r="M395" s="339"/>
      <c r="N395" s="339"/>
      <c r="O395" s="339"/>
      <c r="P395" s="339"/>
      <c r="Q395" s="339"/>
    </row>
    <row r="396" spans="1:17" ht="13.5" customHeight="1">
      <c r="A396" s="481"/>
      <c r="B396" s="481"/>
      <c r="C396" s="481"/>
      <c r="D396" s="481"/>
      <c r="E396" s="481"/>
      <c r="F396" s="339"/>
      <c r="G396" s="340" t="str">
        <f>IF(ISNUMBER(E396),E396/'Bulk DivVar Analysis'!$I$114,"")</f>
        <v/>
      </c>
      <c r="H396" s="338" t="str">
        <f>IF(ISNUMBER(E396), IF(G396&gt;'Bulk DivVar Analysis'!$J$116,"Pass","Fail"),"")</f>
        <v/>
      </c>
      <c r="I396" s="338" t="str">
        <f t="shared" si="8"/>
        <v/>
      </c>
      <c r="J396" s="339"/>
      <c r="K396" s="339"/>
      <c r="L396" s="339"/>
      <c r="M396" s="339"/>
      <c r="N396" s="339"/>
      <c r="O396" s="339"/>
      <c r="P396" s="339"/>
      <c r="Q396" s="339"/>
    </row>
    <row r="397" spans="1:17" ht="13.5" customHeight="1">
      <c r="A397" s="481"/>
      <c r="B397" s="481"/>
      <c r="C397" s="481"/>
      <c r="D397" s="481"/>
      <c r="E397" s="481"/>
      <c r="F397" s="339"/>
      <c r="G397" s="340" t="str">
        <f>IF(ISNUMBER(E397),E397/'Bulk DivVar Analysis'!$I$114,"")</f>
        <v/>
      </c>
      <c r="H397" s="338" t="str">
        <f>IF(ISNUMBER(E397), IF(G397&gt;'Bulk DivVar Analysis'!$J$116,"Pass","Fail"),"")</f>
        <v/>
      </c>
      <c r="I397" s="338" t="str">
        <f t="shared" si="8"/>
        <v/>
      </c>
      <c r="J397" s="339"/>
      <c r="K397" s="339"/>
      <c r="L397" s="339"/>
      <c r="M397" s="339"/>
      <c r="N397" s="339"/>
      <c r="O397" s="339"/>
      <c r="P397" s="339"/>
      <c r="Q397" s="339"/>
    </row>
    <row r="398" spans="1:17" ht="13.5" customHeight="1">
      <c r="A398" s="481"/>
      <c r="B398" s="481"/>
      <c r="C398" s="481"/>
      <c r="D398" s="481"/>
      <c r="E398" s="481"/>
      <c r="F398" s="339"/>
      <c r="G398" s="340" t="str">
        <f>IF(ISNUMBER(E398),E398/'Bulk DivVar Analysis'!$I$114,"")</f>
        <v/>
      </c>
      <c r="H398" s="338" t="str">
        <f>IF(ISNUMBER(E398), IF(G398&gt;'Bulk DivVar Analysis'!$J$116,"Pass","Fail"),"")</f>
        <v/>
      </c>
      <c r="I398" s="338" t="str">
        <f t="shared" si="8"/>
        <v/>
      </c>
      <c r="J398" s="339"/>
      <c r="K398" s="339"/>
      <c r="L398" s="339"/>
      <c r="M398" s="339"/>
      <c r="N398" s="339"/>
      <c r="O398" s="339"/>
      <c r="P398" s="339"/>
      <c r="Q398" s="339"/>
    </row>
    <row r="399" spans="1:17" ht="13.5" customHeight="1">
      <c r="A399" s="481"/>
      <c r="B399" s="481"/>
      <c r="C399" s="481"/>
      <c r="D399" s="481"/>
      <c r="E399" s="481"/>
      <c r="F399" s="339"/>
      <c r="G399" s="340" t="str">
        <f>IF(ISNUMBER(E399),E399/'Bulk DivVar Analysis'!$I$114,"")</f>
        <v/>
      </c>
      <c r="H399" s="338" t="str">
        <f>IF(ISNUMBER(E399), IF(G399&gt;'Bulk DivVar Analysis'!$J$116,"Pass","Fail"),"")</f>
        <v/>
      </c>
      <c r="I399" s="338" t="str">
        <f t="shared" si="8"/>
        <v/>
      </c>
      <c r="J399" s="339"/>
      <c r="K399" s="339"/>
      <c r="L399" s="339"/>
      <c r="M399" s="339"/>
      <c r="N399" s="339"/>
      <c r="O399" s="339"/>
      <c r="P399" s="339"/>
      <c r="Q399" s="339"/>
    </row>
    <row r="400" spans="1:17" ht="13.5" customHeight="1">
      <c r="A400" s="481"/>
      <c r="B400" s="481"/>
      <c r="C400" s="481"/>
      <c r="D400" s="481"/>
      <c r="E400" s="481"/>
      <c r="F400" s="339"/>
      <c r="G400" s="340" t="str">
        <f>IF(ISNUMBER(E400),E400/'Bulk DivVar Analysis'!$I$114,"")</f>
        <v/>
      </c>
      <c r="H400" s="338" t="str">
        <f>IF(ISNUMBER(E400), IF(G400&gt;'Bulk DivVar Analysis'!$J$116,"Pass","Fail"),"")</f>
        <v/>
      </c>
      <c r="I400" s="338" t="str">
        <f t="shared" si="8"/>
        <v/>
      </c>
      <c r="J400" s="339"/>
      <c r="K400" s="339"/>
      <c r="L400" s="339"/>
      <c r="M400" s="339"/>
      <c r="N400" s="339"/>
      <c r="O400" s="339"/>
      <c r="P400" s="339"/>
      <c r="Q400" s="339"/>
    </row>
    <row r="401" spans="1:17" ht="13.5" customHeight="1">
      <c r="A401" s="481"/>
      <c r="B401" s="481"/>
      <c r="C401" s="481"/>
      <c r="D401" s="481"/>
      <c r="E401" s="481"/>
      <c r="F401" s="339"/>
      <c r="G401" s="340" t="str">
        <f>IF(ISNUMBER(E401),E401/'Bulk DivVar Analysis'!$I$114,"")</f>
        <v/>
      </c>
      <c r="H401" s="338" t="str">
        <f>IF(ISNUMBER(E401), IF(G401&gt;'Bulk DivVar Analysis'!$J$116,"Pass","Fail"),"")</f>
        <v/>
      </c>
      <c r="I401" s="338" t="str">
        <f t="shared" si="8"/>
        <v/>
      </c>
      <c r="J401" s="339"/>
      <c r="K401" s="339"/>
      <c r="L401" s="339"/>
      <c r="M401" s="339"/>
      <c r="N401" s="339"/>
      <c r="O401" s="339"/>
      <c r="P401" s="339"/>
      <c r="Q401" s="339"/>
    </row>
    <row r="402" spans="1:17" ht="13.5" customHeight="1">
      <c r="A402" s="481"/>
      <c r="B402" s="481"/>
      <c r="C402" s="481"/>
      <c r="D402" s="481"/>
      <c r="E402" s="481"/>
      <c r="F402" s="339"/>
      <c r="G402" s="340" t="str">
        <f>IF(ISNUMBER(E402),E402/'Bulk DivVar Analysis'!$I$114,"")</f>
        <v/>
      </c>
      <c r="H402" s="338" t="str">
        <f>IF(ISNUMBER(E402), IF(G402&gt;'Bulk DivVar Analysis'!$J$116,"Pass","Fail"),"")</f>
        <v/>
      </c>
      <c r="I402" s="338" t="str">
        <f t="shared" si="8"/>
        <v/>
      </c>
      <c r="J402" s="339"/>
      <c r="K402" s="339"/>
      <c r="L402" s="339"/>
      <c r="M402" s="339"/>
      <c r="N402" s="339"/>
      <c r="O402" s="339"/>
      <c r="P402" s="339"/>
      <c r="Q402" s="339"/>
    </row>
    <row r="403" spans="1:17" ht="13.5" customHeight="1">
      <c r="A403" s="481"/>
      <c r="B403" s="481"/>
      <c r="C403" s="481"/>
      <c r="D403" s="481"/>
      <c r="E403" s="481"/>
      <c r="F403" s="339"/>
      <c r="G403" s="340" t="str">
        <f>IF(ISNUMBER(E403),E403/'Bulk DivVar Analysis'!$I$114,"")</f>
        <v/>
      </c>
      <c r="H403" s="338" t="str">
        <f>IF(ISNUMBER(E403), IF(G403&gt;'Bulk DivVar Analysis'!$J$116,"Pass","Fail"),"")</f>
        <v/>
      </c>
      <c r="I403" s="338" t="str">
        <f t="shared" si="8"/>
        <v/>
      </c>
      <c r="J403" s="339"/>
      <c r="K403" s="339"/>
      <c r="L403" s="339"/>
      <c r="M403" s="339"/>
      <c r="N403" s="339"/>
      <c r="O403" s="339"/>
      <c r="P403" s="339"/>
      <c r="Q403" s="339"/>
    </row>
    <row r="404" spans="1:17" ht="13.5" customHeight="1">
      <c r="A404" s="481"/>
      <c r="B404" s="481"/>
      <c r="C404" s="481"/>
      <c r="D404" s="481"/>
      <c r="E404" s="481"/>
      <c r="F404" s="339"/>
      <c r="G404" s="340" t="str">
        <f>IF(ISNUMBER(E404),E404/'Bulk DivVar Analysis'!$I$114,"")</f>
        <v/>
      </c>
      <c r="H404" s="338" t="str">
        <f>IF(ISNUMBER(E404), IF(G404&gt;'Bulk DivVar Analysis'!$J$116,"Pass","Fail"),"")</f>
        <v/>
      </c>
      <c r="I404" s="338" t="str">
        <f t="shared" si="8"/>
        <v/>
      </c>
      <c r="J404" s="339"/>
      <c r="K404" s="339"/>
      <c r="L404" s="339"/>
      <c r="M404" s="339"/>
      <c r="N404" s="339"/>
      <c r="O404" s="339"/>
      <c r="P404" s="339"/>
      <c r="Q404" s="339"/>
    </row>
    <row r="405" spans="1:17" ht="13.5" customHeight="1">
      <c r="A405" s="481"/>
      <c r="B405" s="481"/>
      <c r="C405" s="481"/>
      <c r="D405" s="481"/>
      <c r="E405" s="481"/>
      <c r="F405" s="339"/>
      <c r="G405" s="340" t="str">
        <f>IF(ISNUMBER(E405),E405/'Bulk DivVar Analysis'!$I$114,"")</f>
        <v/>
      </c>
      <c r="H405" s="338" t="str">
        <f>IF(ISNUMBER(E405), IF(G405&gt;'Bulk DivVar Analysis'!$J$116,"Pass","Fail"),"")</f>
        <v/>
      </c>
      <c r="I405" s="338" t="str">
        <f t="shared" si="8"/>
        <v/>
      </c>
      <c r="J405" s="339"/>
      <c r="K405" s="339"/>
      <c r="L405" s="339"/>
      <c r="M405" s="339"/>
      <c r="N405" s="339"/>
      <c r="O405" s="339"/>
      <c r="P405" s="339"/>
      <c r="Q405" s="339"/>
    </row>
    <row r="406" spans="1:17" ht="13.5" customHeight="1">
      <c r="A406" s="481"/>
      <c r="B406" s="481"/>
      <c r="C406" s="481"/>
      <c r="D406" s="481"/>
      <c r="E406" s="481"/>
      <c r="F406" s="339"/>
      <c r="G406" s="340" t="str">
        <f>IF(ISNUMBER(E406),E406/'Bulk DivVar Analysis'!$I$114,"")</f>
        <v/>
      </c>
      <c r="H406" s="338" t="str">
        <f>IF(ISNUMBER(E406), IF(G406&gt;'Bulk DivVar Analysis'!$J$116,"Pass","Fail"),"")</f>
        <v/>
      </c>
      <c r="I406" s="338" t="str">
        <f t="shared" si="8"/>
        <v/>
      </c>
      <c r="J406" s="339"/>
      <c r="K406" s="339"/>
      <c r="L406" s="339"/>
      <c r="M406" s="339"/>
      <c r="N406" s="339"/>
      <c r="O406" s="339"/>
      <c r="P406" s="339"/>
      <c r="Q406" s="339"/>
    </row>
    <row r="407" spans="1:17" ht="13.5" customHeight="1">
      <c r="A407" s="481"/>
      <c r="B407" s="481"/>
      <c r="C407" s="481"/>
      <c r="D407" s="481"/>
      <c r="E407" s="481"/>
      <c r="F407" s="339"/>
      <c r="G407" s="340" t="str">
        <f>IF(ISNUMBER(E407),E407/'Bulk DivVar Analysis'!$I$114,"")</f>
        <v/>
      </c>
      <c r="H407" s="338" t="str">
        <f>IF(ISNUMBER(E407), IF(G407&gt;'Bulk DivVar Analysis'!$J$116,"Pass","Fail"),"")</f>
        <v/>
      </c>
      <c r="I407" s="338" t="str">
        <f t="shared" si="8"/>
        <v/>
      </c>
      <c r="J407" s="339"/>
      <c r="K407" s="339"/>
      <c r="L407" s="339"/>
      <c r="M407" s="339"/>
      <c r="N407" s="339"/>
      <c r="O407" s="339"/>
      <c r="P407" s="339"/>
      <c r="Q407" s="339"/>
    </row>
    <row r="408" spans="1:17" ht="13.5" customHeight="1">
      <c r="A408" s="481"/>
      <c r="B408" s="481"/>
      <c r="C408" s="481"/>
      <c r="D408" s="481"/>
      <c r="E408" s="481"/>
      <c r="F408" s="339"/>
      <c r="G408" s="340" t="str">
        <f>IF(ISNUMBER(E408),E408/'Bulk DivVar Analysis'!$I$114,"")</f>
        <v/>
      </c>
      <c r="H408" s="338" t="str">
        <f>IF(ISNUMBER(E408), IF(G408&gt;'Bulk DivVar Analysis'!$J$116,"Pass","Fail"),"")</f>
        <v/>
      </c>
      <c r="I408" s="338" t="str">
        <f t="shared" si="8"/>
        <v/>
      </c>
      <c r="J408" s="339"/>
      <c r="K408" s="339"/>
      <c r="L408" s="339"/>
      <c r="M408" s="339"/>
      <c r="N408" s="339"/>
      <c r="O408" s="339"/>
      <c r="P408" s="339"/>
      <c r="Q408" s="339"/>
    </row>
    <row r="409" spans="1:17" ht="13.5" customHeight="1">
      <c r="A409" s="481"/>
      <c r="B409" s="481"/>
      <c r="C409" s="481"/>
      <c r="D409" s="481"/>
      <c r="E409" s="481"/>
      <c r="F409" s="339"/>
      <c r="G409" s="340" t="str">
        <f>IF(ISNUMBER(E409),E409/'Bulk DivVar Analysis'!$I$114,"")</f>
        <v/>
      </c>
      <c r="H409" s="338" t="str">
        <f>IF(ISNUMBER(E409), IF(G409&gt;'Bulk DivVar Analysis'!$J$116,"Pass","Fail"),"")</f>
        <v/>
      </c>
      <c r="I409" s="338" t="str">
        <f t="shared" si="8"/>
        <v/>
      </c>
      <c r="J409" s="339"/>
      <c r="K409" s="339"/>
      <c r="L409" s="339"/>
      <c r="M409" s="339"/>
      <c r="N409" s="339"/>
      <c r="O409" s="339"/>
      <c r="P409" s="339"/>
      <c r="Q409" s="339"/>
    </row>
    <row r="410" spans="1:17" ht="13.5" customHeight="1">
      <c r="A410" s="481"/>
      <c r="B410" s="481"/>
      <c r="C410" s="481"/>
      <c r="D410" s="481"/>
      <c r="E410" s="481"/>
      <c r="F410" s="339"/>
      <c r="G410" s="340" t="str">
        <f>IF(ISNUMBER(E410),E410/'Bulk DivVar Analysis'!$I$114,"")</f>
        <v/>
      </c>
      <c r="H410" s="338" t="str">
        <f>IF(ISNUMBER(E410), IF(G410&gt;'Bulk DivVar Analysis'!$J$116,"Pass","Fail"),"")</f>
        <v/>
      </c>
      <c r="I410" s="338" t="str">
        <f t="shared" si="8"/>
        <v/>
      </c>
      <c r="J410" s="339"/>
      <c r="K410" s="339"/>
      <c r="L410" s="339"/>
      <c r="M410" s="339"/>
      <c r="N410" s="339"/>
      <c r="O410" s="339"/>
      <c r="P410" s="339"/>
      <c r="Q410" s="339"/>
    </row>
    <row r="411" spans="1:17" ht="13.5" customHeight="1">
      <c r="A411" s="481"/>
      <c r="B411" s="481"/>
      <c r="C411" s="481"/>
      <c r="D411" s="481"/>
      <c r="E411" s="481"/>
      <c r="F411" s="339"/>
      <c r="G411" s="340" t="str">
        <f>IF(ISNUMBER(E411),E411/'Bulk DivVar Analysis'!$I$114,"")</f>
        <v/>
      </c>
      <c r="H411" s="338" t="str">
        <f>IF(ISNUMBER(E411), IF(G411&gt;'Bulk DivVar Analysis'!$J$116,"Pass","Fail"),"")</f>
        <v/>
      </c>
      <c r="I411" s="338" t="str">
        <f t="shared" si="8"/>
        <v/>
      </c>
      <c r="J411" s="339"/>
      <c r="K411" s="339"/>
      <c r="L411" s="339"/>
      <c r="M411" s="339"/>
      <c r="N411" s="339"/>
      <c r="O411" s="339"/>
      <c r="P411" s="339"/>
      <c r="Q411" s="339"/>
    </row>
    <row r="412" spans="1:17" ht="13.5" customHeight="1">
      <c r="A412" s="481"/>
      <c r="B412" s="481"/>
      <c r="C412" s="481"/>
      <c r="D412" s="481"/>
      <c r="E412" s="481"/>
      <c r="F412" s="339"/>
      <c r="G412" s="340" t="str">
        <f>IF(ISNUMBER(E412),E412/'Bulk DivVar Analysis'!$I$114,"")</f>
        <v/>
      </c>
      <c r="H412" s="338" t="str">
        <f>IF(ISNUMBER(E412), IF(G412&gt;'Bulk DivVar Analysis'!$J$116,"Pass","Fail"),"")</f>
        <v/>
      </c>
      <c r="I412" s="338" t="str">
        <f t="shared" si="8"/>
        <v/>
      </c>
      <c r="J412" s="339"/>
      <c r="K412" s="339"/>
      <c r="L412" s="339"/>
      <c r="M412" s="339"/>
      <c r="N412" s="339"/>
      <c r="O412" s="339"/>
      <c r="P412" s="339"/>
      <c r="Q412" s="339"/>
    </row>
    <row r="413" spans="1:17" ht="13.5" customHeight="1">
      <c r="A413" s="481"/>
      <c r="B413" s="481"/>
      <c r="C413" s="481"/>
      <c r="D413" s="481"/>
      <c r="E413" s="481"/>
      <c r="F413" s="339"/>
      <c r="G413" s="340" t="str">
        <f>IF(ISNUMBER(E413),E413/'Bulk DivVar Analysis'!$I$114,"")</f>
        <v/>
      </c>
      <c r="H413" s="338" t="str">
        <f>IF(ISNUMBER(E413), IF(G413&gt;'Bulk DivVar Analysis'!$J$116,"Pass","Fail"),"")</f>
        <v/>
      </c>
      <c r="I413" s="338" t="str">
        <f t="shared" si="8"/>
        <v/>
      </c>
      <c r="J413" s="339"/>
      <c r="K413" s="339"/>
      <c r="L413" s="339"/>
      <c r="M413" s="339"/>
      <c r="N413" s="339"/>
      <c r="O413" s="339"/>
      <c r="P413" s="339"/>
      <c r="Q413" s="339"/>
    </row>
    <row r="414" spans="1:17" ht="13.5" customHeight="1">
      <c r="A414" s="481"/>
      <c r="B414" s="481"/>
      <c r="C414" s="481"/>
      <c r="D414" s="481"/>
      <c r="E414" s="481"/>
      <c r="F414" s="339"/>
      <c r="G414" s="340" t="str">
        <f>IF(ISNUMBER(E414),E414/'Bulk DivVar Analysis'!$I$114,"")</f>
        <v/>
      </c>
      <c r="H414" s="338" t="str">
        <f>IF(ISNUMBER(E414), IF(G414&gt;'Bulk DivVar Analysis'!$J$116,"Pass","Fail"),"")</f>
        <v/>
      </c>
      <c r="I414" s="338" t="str">
        <f t="shared" si="8"/>
        <v/>
      </c>
      <c r="J414" s="339"/>
      <c r="K414" s="339"/>
      <c r="L414" s="339"/>
      <c r="M414" s="339"/>
      <c r="N414" s="339"/>
      <c r="O414" s="339"/>
      <c r="P414" s="339"/>
      <c r="Q414" s="339"/>
    </row>
    <row r="415" spans="1:17" ht="13.5" customHeight="1">
      <c r="A415" s="481"/>
      <c r="B415" s="481"/>
      <c r="C415" s="481"/>
      <c r="D415" s="481"/>
      <c r="E415" s="481"/>
      <c r="F415" s="339"/>
      <c r="G415" s="340" t="str">
        <f>IF(ISNUMBER(E415),E415/'Bulk DivVar Analysis'!$I$114,"")</f>
        <v/>
      </c>
      <c r="H415" s="338" t="str">
        <f>IF(ISNUMBER(E415), IF(G415&gt;'Bulk DivVar Analysis'!$J$116,"Pass","Fail"),"")</f>
        <v/>
      </c>
      <c r="I415" s="338" t="str">
        <f t="shared" si="8"/>
        <v/>
      </c>
      <c r="J415" s="339"/>
      <c r="K415" s="339"/>
      <c r="L415" s="339"/>
      <c r="M415" s="339"/>
      <c r="N415" s="339"/>
      <c r="O415" s="339"/>
      <c r="P415" s="339"/>
      <c r="Q415" s="339"/>
    </row>
    <row r="416" spans="1:17" ht="13.5" customHeight="1">
      <c r="A416" s="481"/>
      <c r="B416" s="481"/>
      <c r="C416" s="481"/>
      <c r="D416" s="481"/>
      <c r="E416" s="481"/>
      <c r="F416" s="339"/>
      <c r="G416" s="340" t="str">
        <f>IF(ISNUMBER(E416),E416/'Bulk DivVar Analysis'!$I$114,"")</f>
        <v/>
      </c>
      <c r="H416" s="338" t="str">
        <f>IF(ISNUMBER(E416), IF(G416&gt;'Bulk DivVar Analysis'!$J$116,"Pass","Fail"),"")</f>
        <v/>
      </c>
      <c r="I416" s="338" t="str">
        <f t="shared" si="8"/>
        <v/>
      </c>
      <c r="J416" s="339"/>
      <c r="K416" s="339"/>
      <c r="L416" s="339"/>
      <c r="M416" s="339"/>
      <c r="N416" s="339"/>
      <c r="O416" s="339"/>
      <c r="P416" s="339"/>
      <c r="Q416" s="339"/>
    </row>
    <row r="417" spans="1:17" ht="13.5" customHeight="1">
      <c r="A417" s="481"/>
      <c r="B417" s="481"/>
      <c r="C417" s="481"/>
      <c r="D417" s="481"/>
      <c r="E417" s="481"/>
      <c r="F417" s="339"/>
      <c r="G417" s="340" t="str">
        <f>IF(ISNUMBER(E417),E417/'Bulk DivVar Analysis'!$I$114,"")</f>
        <v/>
      </c>
      <c r="H417" s="338" t="str">
        <f>IF(ISNUMBER(E417), IF(G417&gt;'Bulk DivVar Analysis'!$J$116,"Pass","Fail"),"")</f>
        <v/>
      </c>
      <c r="I417" s="338" t="str">
        <f t="shared" si="8"/>
        <v/>
      </c>
      <c r="J417" s="339"/>
      <c r="K417" s="339"/>
      <c r="L417" s="339"/>
      <c r="M417" s="339"/>
      <c r="N417" s="339"/>
      <c r="O417" s="339"/>
      <c r="P417" s="339"/>
      <c r="Q417" s="339"/>
    </row>
    <row r="418" spans="1:17" ht="13.5" customHeight="1">
      <c r="A418" s="481"/>
      <c r="B418" s="481"/>
      <c r="C418" s="481"/>
      <c r="D418" s="481"/>
      <c r="E418" s="481"/>
      <c r="F418" s="339"/>
      <c r="G418" s="340" t="str">
        <f>IF(ISNUMBER(E418),E418/'Bulk DivVar Analysis'!$I$114,"")</f>
        <v/>
      </c>
      <c r="H418" s="338" t="str">
        <f>IF(ISNUMBER(E418), IF(G418&gt;'Bulk DivVar Analysis'!$J$116,"Pass","Fail"),"")</f>
        <v/>
      </c>
      <c r="I418" s="338" t="str">
        <f t="shared" si="8"/>
        <v/>
      </c>
      <c r="J418" s="339"/>
      <c r="K418" s="339"/>
      <c r="L418" s="339"/>
      <c r="M418" s="339"/>
      <c r="N418" s="339"/>
      <c r="O418" s="339"/>
      <c r="P418" s="339"/>
      <c r="Q418" s="339"/>
    </row>
    <row r="419" spans="1:17" ht="13.5" customHeight="1">
      <c r="A419" s="481"/>
      <c r="B419" s="481"/>
      <c r="C419" s="481"/>
      <c r="D419" s="481"/>
      <c r="E419" s="481"/>
      <c r="F419" s="339"/>
      <c r="G419" s="340" t="str">
        <f>IF(ISNUMBER(E419),E419/'Bulk DivVar Analysis'!$I$114,"")</f>
        <v/>
      </c>
      <c r="H419" s="338" t="str">
        <f>IF(ISNUMBER(E419), IF(G419&gt;'Bulk DivVar Analysis'!$J$116,"Pass","Fail"),"")</f>
        <v/>
      </c>
      <c r="I419" s="338" t="str">
        <f t="shared" si="8"/>
        <v/>
      </c>
      <c r="J419" s="339"/>
      <c r="K419" s="339"/>
      <c r="L419" s="339"/>
      <c r="M419" s="339"/>
      <c r="N419" s="339"/>
      <c r="O419" s="339"/>
      <c r="P419" s="339"/>
      <c r="Q419" s="339"/>
    </row>
    <row r="420" spans="1:17" ht="13.5" customHeight="1">
      <c r="A420" s="481"/>
      <c r="B420" s="481"/>
      <c r="C420" s="481"/>
      <c r="D420" s="481"/>
      <c r="E420" s="481"/>
      <c r="F420" s="339"/>
      <c r="G420" s="340" t="str">
        <f>IF(ISNUMBER(E420),E420/'Bulk DivVar Analysis'!$I$114,"")</f>
        <v/>
      </c>
      <c r="H420" s="338" t="str">
        <f>IF(ISNUMBER(E420), IF(G420&gt;'Bulk DivVar Analysis'!$J$116,"Pass","Fail"),"")</f>
        <v/>
      </c>
      <c r="I420" s="338" t="str">
        <f t="shared" si="8"/>
        <v/>
      </c>
      <c r="J420" s="339"/>
      <c r="K420" s="339"/>
      <c r="L420" s="339"/>
      <c r="M420" s="339"/>
      <c r="N420" s="339"/>
      <c r="O420" s="339"/>
      <c r="P420" s="339"/>
      <c r="Q420" s="339"/>
    </row>
    <row r="421" spans="1:17" ht="13.5" customHeight="1">
      <c r="A421" s="481"/>
      <c r="B421" s="481"/>
      <c r="C421" s="481"/>
      <c r="D421" s="481"/>
      <c r="E421" s="481"/>
      <c r="F421" s="339"/>
      <c r="G421" s="340" t="str">
        <f>IF(ISNUMBER(E421),E421/'Bulk DivVar Analysis'!$I$114,"")</f>
        <v/>
      </c>
      <c r="H421" s="338" t="str">
        <f>IF(ISNUMBER(E421), IF(G421&gt;'Bulk DivVar Analysis'!$J$116,"Pass","Fail"),"")</f>
        <v/>
      </c>
      <c r="I421" s="338" t="str">
        <f t="shared" si="8"/>
        <v/>
      </c>
      <c r="J421" s="339"/>
      <c r="K421" s="339"/>
      <c r="L421" s="339"/>
      <c r="M421" s="339"/>
      <c r="N421" s="339"/>
      <c r="O421" s="339"/>
      <c r="P421" s="339"/>
      <c r="Q421" s="339"/>
    </row>
    <row r="422" spans="1:17" ht="13.5" customHeight="1">
      <c r="A422" s="481"/>
      <c r="B422" s="481"/>
      <c r="C422" s="481"/>
      <c r="D422" s="481"/>
      <c r="E422" s="481"/>
      <c r="F422" s="339"/>
      <c r="G422" s="340" t="str">
        <f>IF(ISNUMBER(E422),E422/'Bulk DivVar Analysis'!$I$114,"")</f>
        <v/>
      </c>
      <c r="H422" s="338" t="str">
        <f>IF(ISNUMBER(E422), IF(G422&gt;'Bulk DivVar Analysis'!$J$116,"Pass","Fail"),"")</f>
        <v/>
      </c>
      <c r="I422" s="338" t="str">
        <f t="shared" si="8"/>
        <v/>
      </c>
      <c r="J422" s="339"/>
      <c r="K422" s="339"/>
      <c r="L422" s="339"/>
      <c r="M422" s="339"/>
      <c r="N422" s="339"/>
      <c r="O422" s="339"/>
      <c r="P422" s="339"/>
      <c r="Q422" s="339"/>
    </row>
    <row r="423" spans="1:17" ht="13.5" customHeight="1">
      <c r="A423" s="481"/>
      <c r="B423" s="481"/>
      <c r="C423" s="481"/>
      <c r="D423" s="481"/>
      <c r="E423" s="481"/>
      <c r="F423" s="339"/>
      <c r="G423" s="340" t="str">
        <f>IF(ISNUMBER(E423),E423/'Bulk DivVar Analysis'!$I$114,"")</f>
        <v/>
      </c>
      <c r="H423" s="338" t="str">
        <f>IF(ISNUMBER(E423), IF(G423&gt;'Bulk DivVar Analysis'!$J$116,"Pass","Fail"),"")</f>
        <v/>
      </c>
      <c r="I423" s="338" t="str">
        <f t="shared" si="8"/>
        <v/>
      </c>
      <c r="J423" s="339"/>
      <c r="K423" s="339"/>
      <c r="L423" s="339"/>
      <c r="M423" s="339"/>
      <c r="N423" s="339"/>
      <c r="O423" s="339"/>
      <c r="P423" s="339"/>
      <c r="Q423" s="339"/>
    </row>
    <row r="424" spans="1:17" ht="13.5" customHeight="1">
      <c r="A424" s="481"/>
      <c r="B424" s="481"/>
      <c r="C424" s="481"/>
      <c r="D424" s="481"/>
      <c r="E424" s="481"/>
      <c r="F424" s="339"/>
      <c r="G424" s="340" t="str">
        <f>IF(ISNUMBER(E424),E424/'Bulk DivVar Analysis'!$I$114,"")</f>
        <v/>
      </c>
      <c r="H424" s="338" t="str">
        <f>IF(ISNUMBER(E424), IF(G424&gt;'Bulk DivVar Analysis'!$J$116,"Pass","Fail"),"")</f>
        <v/>
      </c>
      <c r="I424" s="338" t="str">
        <f t="shared" si="8"/>
        <v/>
      </c>
      <c r="J424" s="339"/>
      <c r="K424" s="339"/>
      <c r="L424" s="339"/>
      <c r="M424" s="339"/>
      <c r="N424" s="339"/>
      <c r="O424" s="339"/>
      <c r="P424" s="339"/>
      <c r="Q424" s="339"/>
    </row>
    <row r="425" spans="1:17" ht="13.5" customHeight="1">
      <c r="A425" s="481"/>
      <c r="B425" s="481"/>
      <c r="C425" s="481"/>
      <c r="D425" s="481"/>
      <c r="E425" s="481"/>
      <c r="F425" s="339"/>
      <c r="G425" s="340" t="str">
        <f>IF(ISNUMBER(E425),E425/'Bulk DivVar Analysis'!$I$114,"")</f>
        <v/>
      </c>
      <c r="H425" s="338" t="str">
        <f>IF(ISNUMBER(E425), IF(G425&gt;'Bulk DivVar Analysis'!$J$116,"Pass","Fail"),"")</f>
        <v/>
      </c>
      <c r="I425" s="338" t="str">
        <f t="shared" si="8"/>
        <v/>
      </c>
      <c r="J425" s="339"/>
      <c r="K425" s="339"/>
      <c r="L425" s="339"/>
      <c r="M425" s="339"/>
      <c r="N425" s="339"/>
      <c r="O425" s="339"/>
      <c r="P425" s="339"/>
      <c r="Q425" s="339"/>
    </row>
    <row r="426" spans="1:17" ht="13.5" customHeight="1">
      <c r="A426" s="481"/>
      <c r="B426" s="481"/>
      <c r="C426" s="481"/>
      <c r="D426" s="481"/>
      <c r="E426" s="481"/>
      <c r="F426" s="339"/>
      <c r="G426" s="340" t="str">
        <f>IF(ISNUMBER(E426),E426/'Bulk DivVar Analysis'!$I$114,"")</f>
        <v/>
      </c>
      <c r="H426" s="338" t="str">
        <f>IF(ISNUMBER(E426), IF(G426&gt;'Bulk DivVar Analysis'!$J$116,"Pass","Fail"),"")</f>
        <v/>
      </c>
      <c r="I426" s="338" t="str">
        <f t="shared" si="8"/>
        <v/>
      </c>
      <c r="J426" s="339"/>
      <c r="K426" s="339"/>
      <c r="L426" s="339"/>
      <c r="M426" s="339"/>
      <c r="N426" s="339"/>
      <c r="O426" s="339"/>
      <c r="P426" s="339"/>
      <c r="Q426" s="339"/>
    </row>
    <row r="427" spans="1:17" ht="13.5" customHeight="1">
      <c r="A427" s="481"/>
      <c r="B427" s="481"/>
      <c r="C427" s="481"/>
      <c r="D427" s="481"/>
      <c r="E427" s="481"/>
      <c r="F427" s="339"/>
      <c r="G427" s="340" t="str">
        <f>IF(ISNUMBER(E427),E427/'Bulk DivVar Analysis'!$I$114,"")</f>
        <v/>
      </c>
      <c r="H427" s="338" t="str">
        <f>IF(ISNUMBER(E427), IF(G427&gt;'Bulk DivVar Analysis'!$J$116,"Pass","Fail"),"")</f>
        <v/>
      </c>
      <c r="I427" s="338" t="str">
        <f t="shared" si="8"/>
        <v/>
      </c>
      <c r="J427" s="339"/>
      <c r="K427" s="339"/>
      <c r="L427" s="339"/>
      <c r="M427" s="339"/>
      <c r="N427" s="339"/>
      <c r="O427" s="339"/>
      <c r="P427" s="339"/>
      <c r="Q427" s="339"/>
    </row>
    <row r="428" spans="1:17" ht="13.5" customHeight="1">
      <c r="A428" s="481"/>
      <c r="B428" s="481"/>
      <c r="C428" s="481"/>
      <c r="D428" s="481"/>
      <c r="E428" s="481"/>
      <c r="F428" s="339"/>
      <c r="G428" s="340" t="str">
        <f>IF(ISNUMBER(E428),E428/'Bulk DivVar Analysis'!$I$114,"")</f>
        <v/>
      </c>
      <c r="H428" s="338" t="str">
        <f>IF(ISNUMBER(E428), IF(G428&gt;'Bulk DivVar Analysis'!$J$116,"Pass","Fail"),"")</f>
        <v/>
      </c>
      <c r="I428" s="338" t="str">
        <f t="shared" si="8"/>
        <v/>
      </c>
      <c r="J428" s="339"/>
      <c r="K428" s="339"/>
      <c r="L428" s="339"/>
      <c r="M428" s="339"/>
      <c r="N428" s="339"/>
      <c r="O428" s="339"/>
      <c r="P428" s="339"/>
      <c r="Q428" s="339"/>
    </row>
    <row r="429" spans="1:17" ht="13.5" customHeight="1">
      <c r="A429" s="481"/>
      <c r="B429" s="481"/>
      <c r="C429" s="481"/>
      <c r="D429" s="481"/>
      <c r="E429" s="481"/>
      <c r="F429" s="339"/>
      <c r="G429" s="340" t="str">
        <f>IF(ISNUMBER(E429),E429/'Bulk DivVar Analysis'!$I$114,"")</f>
        <v/>
      </c>
      <c r="H429" s="338" t="str">
        <f>IF(ISNUMBER(E429), IF(G429&gt;'Bulk DivVar Analysis'!$J$116,"Pass","Fail"),"")</f>
        <v/>
      </c>
      <c r="I429" s="338" t="str">
        <f t="shared" si="8"/>
        <v/>
      </c>
      <c r="J429" s="339"/>
      <c r="K429" s="339"/>
      <c r="L429" s="339"/>
      <c r="M429" s="339"/>
      <c r="N429" s="339"/>
      <c r="O429" s="339"/>
      <c r="P429" s="339"/>
      <c r="Q429" s="339"/>
    </row>
    <row r="430" spans="1:17" ht="13.5" customHeight="1">
      <c r="A430" s="481"/>
      <c r="B430" s="481"/>
      <c r="C430" s="481"/>
      <c r="D430" s="481"/>
      <c r="E430" s="481"/>
      <c r="F430" s="339"/>
      <c r="G430" s="340" t="str">
        <f>IF(ISNUMBER(E430),E430/'Bulk DivVar Analysis'!$I$114,"")</f>
        <v/>
      </c>
      <c r="H430" s="338" t="str">
        <f>IF(ISNUMBER(E430), IF(G430&gt;'Bulk DivVar Analysis'!$J$116,"Pass","Fail"),"")</f>
        <v/>
      </c>
      <c r="I430" s="338" t="str">
        <f t="shared" si="8"/>
        <v/>
      </c>
      <c r="J430" s="339"/>
      <c r="K430" s="339"/>
      <c r="L430" s="339"/>
      <c r="M430" s="339"/>
      <c r="N430" s="339"/>
      <c r="O430" s="339"/>
      <c r="P430" s="339"/>
      <c r="Q430" s="339"/>
    </row>
    <row r="431" spans="1:17" ht="13.5" customHeight="1">
      <c r="A431" s="481"/>
      <c r="B431" s="481"/>
      <c r="C431" s="481"/>
      <c r="D431" s="481"/>
      <c r="E431" s="481"/>
      <c r="F431" s="339"/>
      <c r="G431" s="340" t="str">
        <f>IF(ISNUMBER(E431),E431/'Bulk DivVar Analysis'!$I$114,"")</f>
        <v/>
      </c>
      <c r="H431" s="338" t="str">
        <f>IF(ISNUMBER(E431), IF(G431&gt;'Bulk DivVar Analysis'!$J$116,"Pass","Fail"),"")</f>
        <v/>
      </c>
      <c r="I431" s="338" t="str">
        <f t="shared" si="8"/>
        <v/>
      </c>
      <c r="J431" s="339"/>
      <c r="K431" s="339"/>
      <c r="L431" s="339"/>
      <c r="M431" s="339"/>
      <c r="N431" s="339"/>
      <c r="O431" s="339"/>
      <c r="P431" s="339"/>
      <c r="Q431" s="339"/>
    </row>
    <row r="432" spans="1:17" ht="13.5" customHeight="1">
      <c r="A432" s="481"/>
      <c r="B432" s="481"/>
      <c r="C432" s="481"/>
      <c r="D432" s="481"/>
      <c r="E432" s="481"/>
      <c r="F432" s="339"/>
      <c r="G432" s="340" t="str">
        <f>IF(ISNUMBER(E432),E432/'Bulk DivVar Analysis'!$I$114,"")</f>
        <v/>
      </c>
      <c r="H432" s="338" t="str">
        <f>IF(ISNUMBER(E432), IF(G432&gt;'Bulk DivVar Analysis'!$J$116,"Pass","Fail"),"")</f>
        <v/>
      </c>
      <c r="I432" s="338" t="str">
        <f t="shared" si="8"/>
        <v/>
      </c>
      <c r="J432" s="339"/>
      <c r="K432" s="339"/>
      <c r="L432" s="339"/>
      <c r="M432" s="339"/>
      <c r="N432" s="339"/>
      <c r="O432" s="339"/>
      <c r="P432" s="339"/>
      <c r="Q432" s="339"/>
    </row>
    <row r="433" spans="1:17" ht="13.5" customHeight="1">
      <c r="A433" s="481"/>
      <c r="B433" s="481"/>
      <c r="C433" s="481"/>
      <c r="D433" s="481"/>
      <c r="E433" s="481"/>
      <c r="F433" s="339"/>
      <c r="G433" s="340" t="str">
        <f>IF(ISNUMBER(E433),E433/'Bulk DivVar Analysis'!$I$114,"")</f>
        <v/>
      </c>
      <c r="H433" s="338" t="str">
        <f>IF(ISNUMBER(E433), IF(G433&gt;'Bulk DivVar Analysis'!$J$116,"Pass","Fail"),"")</f>
        <v/>
      </c>
      <c r="I433" s="338" t="str">
        <f t="shared" si="8"/>
        <v/>
      </c>
      <c r="J433" s="339"/>
      <c r="K433" s="339"/>
      <c r="L433" s="339"/>
      <c r="M433" s="339"/>
      <c r="N433" s="339"/>
      <c r="O433" s="339"/>
      <c r="P433" s="339"/>
      <c r="Q433" s="339"/>
    </row>
    <row r="434" spans="1:17" ht="13.5" customHeight="1">
      <c r="A434" s="481"/>
      <c r="B434" s="481"/>
      <c r="C434" s="481"/>
      <c r="D434" s="481"/>
      <c r="E434" s="481"/>
      <c r="F434" s="339"/>
      <c r="G434" s="340" t="str">
        <f>IF(ISNUMBER(E434),E434/'Bulk DivVar Analysis'!$I$114,"")</f>
        <v/>
      </c>
      <c r="H434" s="338" t="str">
        <f>IF(ISNUMBER(E434), IF(G434&gt;'Bulk DivVar Analysis'!$J$116,"Pass","Fail"),"")</f>
        <v/>
      </c>
      <c r="I434" s="338" t="str">
        <f t="shared" si="8"/>
        <v/>
      </c>
      <c r="J434" s="339"/>
      <c r="K434" s="339"/>
      <c r="L434" s="339"/>
      <c r="M434" s="339"/>
      <c r="N434" s="339"/>
      <c r="O434" s="339"/>
      <c r="P434" s="339"/>
      <c r="Q434" s="339"/>
    </row>
    <row r="435" spans="1:17" ht="13.5" customHeight="1">
      <c r="A435" s="481"/>
      <c r="B435" s="481"/>
      <c r="C435" s="481"/>
      <c r="D435" s="481"/>
      <c r="E435" s="481"/>
      <c r="F435" s="339"/>
      <c r="G435" s="340" t="str">
        <f>IF(ISNUMBER(E435),E435/'Bulk DivVar Analysis'!$I$114,"")</f>
        <v/>
      </c>
      <c r="H435" s="338" t="str">
        <f>IF(ISNUMBER(E435), IF(G435&gt;'Bulk DivVar Analysis'!$J$116,"Pass","Fail"),"")</f>
        <v/>
      </c>
      <c r="I435" s="338" t="str">
        <f t="shared" si="8"/>
        <v/>
      </c>
      <c r="J435" s="339"/>
      <c r="K435" s="339"/>
      <c r="L435" s="339"/>
      <c r="M435" s="339"/>
      <c r="N435" s="339"/>
      <c r="O435" s="339"/>
      <c r="P435" s="339"/>
      <c r="Q435" s="339"/>
    </row>
    <row r="436" spans="1:17" ht="13.5" customHeight="1">
      <c r="A436" s="481"/>
      <c r="B436" s="481"/>
      <c r="C436" s="481"/>
      <c r="D436" s="481"/>
      <c r="E436" s="481"/>
      <c r="F436" s="339"/>
      <c r="G436" s="340" t="str">
        <f>IF(ISNUMBER(E436),E436/'Bulk DivVar Analysis'!$I$114,"")</f>
        <v/>
      </c>
      <c r="H436" s="338" t="str">
        <f>IF(ISNUMBER(E436), IF(G436&gt;'Bulk DivVar Analysis'!$J$116,"Pass","Fail"),"")</f>
        <v/>
      </c>
      <c r="I436" s="338" t="str">
        <f t="shared" si="8"/>
        <v/>
      </c>
      <c r="J436" s="339"/>
      <c r="K436" s="339"/>
      <c r="L436" s="339"/>
      <c r="M436" s="339"/>
      <c r="N436" s="339"/>
      <c r="O436" s="339"/>
      <c r="P436" s="339"/>
      <c r="Q436" s="339"/>
    </row>
    <row r="437" spans="1:17" ht="13.5" customHeight="1">
      <c r="A437" s="481"/>
      <c r="B437" s="481"/>
      <c r="C437" s="481"/>
      <c r="D437" s="481"/>
      <c r="E437" s="481"/>
      <c r="F437" s="339"/>
      <c r="G437" s="340" t="str">
        <f>IF(ISNUMBER(E437),E437/'Bulk DivVar Analysis'!$I$114,"")</f>
        <v/>
      </c>
      <c r="H437" s="338" t="str">
        <f>IF(ISNUMBER(E437), IF(G437&gt;'Bulk DivVar Analysis'!$J$116,"Pass","Fail"),"")</f>
        <v/>
      </c>
      <c r="I437" s="338" t="str">
        <f t="shared" si="8"/>
        <v/>
      </c>
      <c r="J437" s="339"/>
      <c r="K437" s="339"/>
      <c r="L437" s="339"/>
      <c r="M437" s="339"/>
      <c r="N437" s="339"/>
      <c r="O437" s="339"/>
      <c r="P437" s="339"/>
      <c r="Q437" s="339"/>
    </row>
    <row r="438" spans="1:17" ht="13.5" customHeight="1">
      <c r="A438" s="481"/>
      <c r="B438" s="481"/>
      <c r="C438" s="481"/>
      <c r="D438" s="481"/>
      <c r="E438" s="481"/>
      <c r="F438" s="339"/>
      <c r="G438" s="340" t="str">
        <f>IF(ISNUMBER(E438),E438/'Bulk DivVar Analysis'!$I$114,"")</f>
        <v/>
      </c>
      <c r="H438" s="338" t="str">
        <f>IF(ISNUMBER(E438), IF(G438&gt;'Bulk DivVar Analysis'!$J$116,"Pass","Fail"),"")</f>
        <v/>
      </c>
      <c r="I438" s="338" t="str">
        <f t="shared" si="8"/>
        <v/>
      </c>
      <c r="J438" s="339"/>
      <c r="K438" s="339"/>
      <c r="L438" s="339"/>
      <c r="M438" s="339"/>
      <c r="N438" s="339"/>
      <c r="O438" s="339"/>
      <c r="P438" s="339"/>
      <c r="Q438" s="339"/>
    </row>
    <row r="439" spans="1:17" ht="13.5" customHeight="1">
      <c r="A439" s="481"/>
      <c r="B439" s="481"/>
      <c r="C439" s="481"/>
      <c r="D439" s="481"/>
      <c r="E439" s="481"/>
      <c r="F439" s="339"/>
      <c r="G439" s="340" t="str">
        <f>IF(ISNUMBER(E439),E439/'Bulk DivVar Analysis'!$I$114,"")</f>
        <v/>
      </c>
      <c r="H439" s="338" t="str">
        <f>IF(ISNUMBER(E439), IF(G439&gt;'Bulk DivVar Analysis'!$J$116,"Pass","Fail"),"")</f>
        <v/>
      </c>
      <c r="I439" s="338" t="str">
        <f t="shared" si="8"/>
        <v/>
      </c>
      <c r="J439" s="339"/>
      <c r="K439" s="339"/>
      <c r="L439" s="339"/>
      <c r="M439" s="339"/>
      <c r="N439" s="339"/>
      <c r="O439" s="339"/>
      <c r="P439" s="339"/>
      <c r="Q439" s="339"/>
    </row>
    <row r="440" spans="1:17" ht="13.5" customHeight="1">
      <c r="A440" s="481"/>
      <c r="B440" s="481"/>
      <c r="C440" s="481"/>
      <c r="D440" s="481"/>
      <c r="E440" s="481"/>
      <c r="F440" s="339"/>
      <c r="G440" s="340" t="str">
        <f>IF(ISNUMBER(E440),E440/'Bulk DivVar Analysis'!$I$114,"")</f>
        <v/>
      </c>
      <c r="H440" s="338" t="str">
        <f>IF(ISNUMBER(E440), IF(G440&gt;'Bulk DivVar Analysis'!$J$116,"Pass","Fail"),"")</f>
        <v/>
      </c>
      <c r="I440" s="338" t="str">
        <f t="shared" si="8"/>
        <v/>
      </c>
      <c r="J440" s="339"/>
      <c r="K440" s="339"/>
      <c r="L440" s="339"/>
      <c r="M440" s="339"/>
      <c r="N440" s="339"/>
      <c r="O440" s="339"/>
      <c r="P440" s="339"/>
      <c r="Q440" s="339"/>
    </row>
    <row r="441" spans="1:17" ht="13.5" customHeight="1">
      <c r="A441" s="481"/>
      <c r="B441" s="481"/>
      <c r="C441" s="481"/>
      <c r="D441" s="481"/>
      <c r="E441" s="481"/>
      <c r="F441" s="339"/>
      <c r="G441" s="340" t="str">
        <f>IF(ISNUMBER(E441),E441/'Bulk DivVar Analysis'!$I$114,"")</f>
        <v/>
      </c>
      <c r="H441" s="338" t="str">
        <f>IF(ISNUMBER(E441), IF(G441&gt;'Bulk DivVar Analysis'!$J$116,"Pass","Fail"),"")</f>
        <v/>
      </c>
      <c r="I441" s="338" t="str">
        <f t="shared" si="8"/>
        <v/>
      </c>
      <c r="J441" s="339"/>
      <c r="K441" s="339"/>
      <c r="L441" s="339"/>
      <c r="M441" s="339"/>
      <c r="N441" s="339"/>
      <c r="O441" s="339"/>
      <c r="P441" s="339"/>
      <c r="Q441" s="339"/>
    </row>
    <row r="442" spans="1:17" ht="13.5" customHeight="1">
      <c r="A442" s="481"/>
      <c r="B442" s="481"/>
      <c r="C442" s="481"/>
      <c r="D442" s="481"/>
      <c r="E442" s="481"/>
      <c r="F442" s="339"/>
      <c r="G442" s="340" t="str">
        <f>IF(ISNUMBER(E442),E442/'Bulk DivVar Analysis'!$I$114,"")</f>
        <v/>
      </c>
      <c r="H442" s="338" t="str">
        <f>IF(ISNUMBER(E442), IF(G442&gt;'Bulk DivVar Analysis'!$J$116,"Pass","Fail"),"")</f>
        <v/>
      </c>
      <c r="I442" s="338" t="str">
        <f t="shared" si="8"/>
        <v/>
      </c>
      <c r="J442" s="339"/>
      <c r="K442" s="339"/>
      <c r="L442" s="339"/>
      <c r="M442" s="339"/>
      <c r="N442" s="339"/>
      <c r="O442" s="339"/>
      <c r="P442" s="339"/>
      <c r="Q442" s="339"/>
    </row>
    <row r="443" spans="1:17" ht="13.5" customHeight="1">
      <c r="A443" s="481"/>
      <c r="B443" s="481"/>
      <c r="C443" s="481"/>
      <c r="D443" s="481"/>
      <c r="E443" s="481"/>
      <c r="F443" s="339"/>
      <c r="G443" s="340" t="str">
        <f>IF(ISNUMBER(E443),E443/'Bulk DivVar Analysis'!$I$114,"")</f>
        <v/>
      </c>
      <c r="H443" s="338" t="str">
        <f>IF(ISNUMBER(E443), IF(G443&gt;'Bulk DivVar Analysis'!$J$116,"Pass","Fail"),"")</f>
        <v/>
      </c>
      <c r="I443" s="338" t="str">
        <f t="shared" si="8"/>
        <v/>
      </c>
      <c r="J443" s="339"/>
      <c r="K443" s="339"/>
      <c r="L443" s="339"/>
      <c r="M443" s="339"/>
      <c r="N443" s="339"/>
      <c r="O443" s="339"/>
      <c r="P443" s="339"/>
      <c r="Q443" s="339"/>
    </row>
    <row r="444" spans="1:17" ht="13.5" customHeight="1">
      <c r="A444" s="481"/>
      <c r="B444" s="481"/>
      <c r="C444" s="481"/>
      <c r="D444" s="481"/>
      <c r="E444" s="481"/>
      <c r="F444" s="339"/>
      <c r="G444" s="340" t="str">
        <f>IF(ISNUMBER(E444),E444/'Bulk DivVar Analysis'!$I$114,"")</f>
        <v/>
      </c>
      <c r="H444" s="338" t="str">
        <f>IF(ISNUMBER(E444), IF(G444&gt;'Bulk DivVar Analysis'!$J$116,"Pass","Fail"),"")</f>
        <v/>
      </c>
      <c r="I444" s="338" t="str">
        <f t="shared" si="8"/>
        <v/>
      </c>
      <c r="J444" s="339"/>
      <c r="K444" s="339"/>
      <c r="L444" s="339"/>
      <c r="M444" s="339"/>
      <c r="N444" s="339"/>
      <c r="O444" s="339"/>
      <c r="P444" s="339"/>
      <c r="Q444" s="339"/>
    </row>
    <row r="445" spans="1:17" ht="13.5" customHeight="1">
      <c r="A445" s="481"/>
      <c r="B445" s="481"/>
      <c r="C445" s="481"/>
      <c r="D445" s="481"/>
      <c r="E445" s="481"/>
      <c r="F445" s="339"/>
      <c r="G445" s="340" t="str">
        <f>IF(ISNUMBER(E445),E445/'Bulk DivVar Analysis'!$I$114,"")</f>
        <v/>
      </c>
      <c r="H445" s="338" t="str">
        <f>IF(ISNUMBER(E445), IF(G445&gt;'Bulk DivVar Analysis'!$J$116,"Pass","Fail"),"")</f>
        <v/>
      </c>
      <c r="I445" s="338" t="str">
        <f t="shared" si="8"/>
        <v/>
      </c>
      <c r="J445" s="339"/>
      <c r="K445" s="339"/>
      <c r="L445" s="339"/>
      <c r="M445" s="339"/>
      <c r="N445" s="339"/>
      <c r="O445" s="339"/>
      <c r="P445" s="339"/>
      <c r="Q445" s="339"/>
    </row>
    <row r="446" spans="1:17" ht="13.5" customHeight="1">
      <c r="A446" s="481"/>
      <c r="B446" s="481"/>
      <c r="C446" s="481"/>
      <c r="D446" s="481"/>
      <c r="E446" s="481"/>
      <c r="F446" s="339"/>
      <c r="G446" s="340" t="str">
        <f>IF(ISNUMBER(E446),E446/'Bulk DivVar Analysis'!$I$114,"")</f>
        <v/>
      </c>
      <c r="H446" s="338" t="str">
        <f>IF(ISNUMBER(E446), IF(G446&gt;'Bulk DivVar Analysis'!$J$116,"Pass","Fail"),"")</f>
        <v/>
      </c>
      <c r="I446" s="338" t="str">
        <f t="shared" si="8"/>
        <v/>
      </c>
      <c r="J446" s="339"/>
      <c r="K446" s="339"/>
      <c r="L446" s="339"/>
      <c r="M446" s="339"/>
      <c r="N446" s="339"/>
      <c r="O446" s="339"/>
      <c r="P446" s="339"/>
      <c r="Q446" s="339"/>
    </row>
    <row r="447" spans="1:17" ht="13.5" customHeight="1">
      <c r="A447" s="481"/>
      <c r="B447" s="481"/>
      <c r="C447" s="481"/>
      <c r="D447" s="481"/>
      <c r="E447" s="481"/>
      <c r="F447" s="339"/>
      <c r="G447" s="340" t="str">
        <f>IF(ISNUMBER(E447),E447/'Bulk DivVar Analysis'!$I$114,"")</f>
        <v/>
      </c>
      <c r="H447" s="338" t="str">
        <f>IF(ISNUMBER(E447), IF(G447&gt;'Bulk DivVar Analysis'!$J$116,"Pass","Fail"),"")</f>
        <v/>
      </c>
      <c r="I447" s="338" t="str">
        <f t="shared" si="8"/>
        <v/>
      </c>
      <c r="J447" s="339"/>
      <c r="K447" s="339"/>
      <c r="L447" s="339"/>
      <c r="M447" s="339"/>
      <c r="N447" s="339"/>
      <c r="O447" s="339"/>
      <c r="P447" s="339"/>
      <c r="Q447" s="339"/>
    </row>
    <row r="448" spans="1:17" ht="13.5" customHeight="1">
      <c r="A448" s="481"/>
      <c r="B448" s="481"/>
      <c r="C448" s="481"/>
      <c r="D448" s="481"/>
      <c r="E448" s="481"/>
      <c r="F448" s="339"/>
      <c r="G448" s="340" t="str">
        <f>IF(ISNUMBER(E448),E448/'Bulk DivVar Analysis'!$I$114,"")</f>
        <v/>
      </c>
      <c r="H448" s="338" t="str">
        <f>IF(ISNUMBER(E448), IF(G448&gt;'Bulk DivVar Analysis'!$J$116,"Pass","Fail"),"")</f>
        <v/>
      </c>
      <c r="I448" s="338" t="str">
        <f t="shared" si="8"/>
        <v/>
      </c>
      <c r="J448" s="339"/>
      <c r="K448" s="339"/>
      <c r="L448" s="339"/>
      <c r="M448" s="339"/>
      <c r="N448" s="339"/>
      <c r="O448" s="339"/>
      <c r="P448" s="339"/>
      <c r="Q448" s="339"/>
    </row>
    <row r="449" spans="1:17" ht="13.5" customHeight="1">
      <c r="A449" s="481"/>
      <c r="B449" s="481"/>
      <c r="C449" s="481"/>
      <c r="D449" s="481"/>
      <c r="E449" s="481"/>
      <c r="F449" s="339"/>
      <c r="G449" s="340" t="str">
        <f>IF(ISNUMBER(E449),E449/'Bulk DivVar Analysis'!$I$114,"")</f>
        <v/>
      </c>
      <c r="H449" s="338" t="str">
        <f>IF(ISNUMBER(E449), IF(G449&gt;'Bulk DivVar Analysis'!$J$116,"Pass","Fail"),"")</f>
        <v/>
      </c>
      <c r="I449" s="338" t="str">
        <f t="shared" si="8"/>
        <v/>
      </c>
      <c r="J449" s="339"/>
      <c r="K449" s="339"/>
      <c r="L449" s="339"/>
      <c r="M449" s="339"/>
      <c r="N449" s="339"/>
      <c r="O449" s="339"/>
      <c r="P449" s="339"/>
      <c r="Q449" s="339"/>
    </row>
    <row r="450" spans="1:17" ht="13.5" customHeight="1">
      <c r="A450" s="481"/>
      <c r="B450" s="481"/>
      <c r="C450" s="481"/>
      <c r="D450" s="481"/>
      <c r="E450" s="481"/>
      <c r="F450" s="339"/>
      <c r="G450" s="340" t="str">
        <f>IF(ISNUMBER(E450),E450/'Bulk DivVar Analysis'!$I$114,"")</f>
        <v/>
      </c>
      <c r="H450" s="338" t="str">
        <f>IF(ISNUMBER(E450), IF(G450&gt;'Bulk DivVar Analysis'!$J$116,"Pass","Fail"),"")</f>
        <v/>
      </c>
      <c r="I450" s="338" t="str">
        <f t="shared" si="8"/>
        <v/>
      </c>
      <c r="J450" s="339"/>
      <c r="K450" s="339"/>
      <c r="L450" s="339"/>
      <c r="M450" s="339"/>
      <c r="N450" s="339"/>
      <c r="O450" s="339"/>
      <c r="P450" s="339"/>
      <c r="Q450" s="339"/>
    </row>
    <row r="451" spans="1:17" ht="13.5" customHeight="1">
      <c r="A451" s="481"/>
      <c r="B451" s="481"/>
      <c r="C451" s="481"/>
      <c r="D451" s="481"/>
      <c r="E451" s="481"/>
      <c r="F451" s="339"/>
      <c r="G451" s="340" t="str">
        <f>IF(ISNUMBER(E451),E451/'Bulk DivVar Analysis'!$I$114,"")</f>
        <v/>
      </c>
      <c r="H451" s="338" t="str">
        <f>IF(ISNUMBER(E451), IF(G451&gt;'Bulk DivVar Analysis'!$J$116,"Pass","Fail"),"")</f>
        <v/>
      </c>
      <c r="I451" s="338" t="str">
        <f t="shared" ref="I451:I514" si="9">_xlfn.TEXTJOIN("_",TRUE,B451,C451)</f>
        <v/>
      </c>
      <c r="J451" s="339"/>
      <c r="K451" s="339"/>
      <c r="L451" s="339"/>
      <c r="M451" s="339"/>
      <c r="N451" s="339"/>
      <c r="O451" s="339"/>
      <c r="P451" s="339"/>
      <c r="Q451" s="339"/>
    </row>
    <row r="452" spans="1:17" ht="13.5" customHeight="1">
      <c r="A452" s="481"/>
      <c r="B452" s="481"/>
      <c r="C452" s="481"/>
      <c r="D452" s="481"/>
      <c r="E452" s="481"/>
      <c r="F452" s="339"/>
      <c r="G452" s="340" t="str">
        <f>IF(ISNUMBER(E452),E452/'Bulk DivVar Analysis'!$I$114,"")</f>
        <v/>
      </c>
      <c r="H452" s="338" t="str">
        <f>IF(ISNUMBER(E452), IF(G452&gt;'Bulk DivVar Analysis'!$J$116,"Pass","Fail"),"")</f>
        <v/>
      </c>
      <c r="I452" s="338" t="str">
        <f t="shared" si="9"/>
        <v/>
      </c>
      <c r="J452" s="339"/>
      <c r="K452" s="339"/>
      <c r="L452" s="339"/>
      <c r="M452" s="339"/>
      <c r="N452" s="339"/>
      <c r="O452" s="339"/>
      <c r="P452" s="339"/>
      <c r="Q452" s="339"/>
    </row>
    <row r="453" spans="1:17" ht="13.5" customHeight="1">
      <c r="A453" s="481"/>
      <c r="B453" s="481"/>
      <c r="C453" s="481"/>
      <c r="D453" s="481"/>
      <c r="E453" s="481"/>
      <c r="F453" s="339"/>
      <c r="G453" s="340" t="str">
        <f>IF(ISNUMBER(E453),E453/'Bulk DivVar Analysis'!$I$114,"")</f>
        <v/>
      </c>
      <c r="H453" s="338" t="str">
        <f>IF(ISNUMBER(E453), IF(G453&gt;'Bulk DivVar Analysis'!$J$116,"Pass","Fail"),"")</f>
        <v/>
      </c>
      <c r="I453" s="338" t="str">
        <f t="shared" si="9"/>
        <v/>
      </c>
      <c r="J453" s="339"/>
      <c r="K453" s="339"/>
      <c r="L453" s="339"/>
      <c r="M453" s="339"/>
      <c r="N453" s="339"/>
      <c r="O453" s="339"/>
      <c r="P453" s="339"/>
      <c r="Q453" s="339"/>
    </row>
    <row r="454" spans="1:17" ht="13.5" customHeight="1">
      <c r="A454" s="481"/>
      <c r="B454" s="481"/>
      <c r="C454" s="481"/>
      <c r="D454" s="481"/>
      <c r="E454" s="481"/>
      <c r="F454" s="339"/>
      <c r="G454" s="340" t="str">
        <f>IF(ISNUMBER(E454),E454/'Bulk DivVar Analysis'!$I$114,"")</f>
        <v/>
      </c>
      <c r="H454" s="338" t="str">
        <f>IF(ISNUMBER(E454), IF(G454&gt;'Bulk DivVar Analysis'!$J$116,"Pass","Fail"),"")</f>
        <v/>
      </c>
      <c r="I454" s="338" t="str">
        <f t="shared" si="9"/>
        <v/>
      </c>
      <c r="J454" s="339"/>
      <c r="K454" s="339"/>
      <c r="L454" s="339"/>
      <c r="M454" s="339"/>
      <c r="N454" s="339"/>
      <c r="O454" s="339"/>
      <c r="P454" s="339"/>
      <c r="Q454" s="339"/>
    </row>
    <row r="455" spans="1:17" ht="13.5" customHeight="1">
      <c r="A455" s="481"/>
      <c r="B455" s="481"/>
      <c r="C455" s="481"/>
      <c r="D455" s="481"/>
      <c r="E455" s="481"/>
      <c r="F455" s="339"/>
      <c r="G455" s="340" t="str">
        <f>IF(ISNUMBER(E455),E455/'Bulk DivVar Analysis'!$I$114,"")</f>
        <v/>
      </c>
      <c r="H455" s="338" t="str">
        <f>IF(ISNUMBER(E455), IF(G455&gt;'Bulk DivVar Analysis'!$J$116,"Pass","Fail"),"")</f>
        <v/>
      </c>
      <c r="I455" s="338" t="str">
        <f t="shared" si="9"/>
        <v/>
      </c>
      <c r="J455" s="339"/>
      <c r="K455" s="339"/>
      <c r="L455" s="339"/>
      <c r="M455" s="339"/>
      <c r="N455" s="339"/>
      <c r="O455" s="339"/>
      <c r="P455" s="339"/>
      <c r="Q455" s="339"/>
    </row>
    <row r="456" spans="1:17" ht="13.5" customHeight="1">
      <c r="A456" s="481"/>
      <c r="B456" s="481"/>
      <c r="C456" s="481"/>
      <c r="D456" s="481"/>
      <c r="E456" s="481"/>
      <c r="F456" s="339"/>
      <c r="G456" s="340" t="str">
        <f>IF(ISNUMBER(E456),E456/'Bulk DivVar Analysis'!$I$114,"")</f>
        <v/>
      </c>
      <c r="H456" s="338" t="str">
        <f>IF(ISNUMBER(E456), IF(G456&gt;'Bulk DivVar Analysis'!$J$116,"Pass","Fail"),"")</f>
        <v/>
      </c>
      <c r="I456" s="338" t="str">
        <f t="shared" si="9"/>
        <v/>
      </c>
      <c r="J456" s="339"/>
      <c r="K456" s="339"/>
      <c r="L456" s="339"/>
      <c r="M456" s="339"/>
      <c r="N456" s="339"/>
      <c r="O456" s="339"/>
      <c r="P456" s="339"/>
      <c r="Q456" s="339"/>
    </row>
    <row r="457" spans="1:17" ht="13.5" customHeight="1">
      <c r="A457" s="481"/>
      <c r="B457" s="481"/>
      <c r="C457" s="481"/>
      <c r="D457" s="481"/>
      <c r="E457" s="481"/>
      <c r="F457" s="339"/>
      <c r="G457" s="340" t="str">
        <f>IF(ISNUMBER(E457),E457/'Bulk DivVar Analysis'!$I$114,"")</f>
        <v/>
      </c>
      <c r="H457" s="338" t="str">
        <f>IF(ISNUMBER(E457), IF(G457&gt;'Bulk DivVar Analysis'!$J$116,"Pass","Fail"),"")</f>
        <v/>
      </c>
      <c r="I457" s="338" t="str">
        <f t="shared" si="9"/>
        <v/>
      </c>
      <c r="J457" s="339"/>
      <c r="K457" s="339"/>
      <c r="L457" s="339"/>
      <c r="M457" s="339"/>
      <c r="N457" s="339"/>
      <c r="O457" s="339"/>
      <c r="P457" s="339"/>
      <c r="Q457" s="339"/>
    </row>
    <row r="458" spans="1:17" ht="13.5" customHeight="1">
      <c r="A458" s="481"/>
      <c r="B458" s="481"/>
      <c r="C458" s="481"/>
      <c r="D458" s="481"/>
      <c r="E458" s="481"/>
      <c r="F458" s="339"/>
      <c r="G458" s="340" t="str">
        <f>IF(ISNUMBER(E458),E458/'Bulk DivVar Analysis'!$I$114,"")</f>
        <v/>
      </c>
      <c r="H458" s="338" t="str">
        <f>IF(ISNUMBER(E458), IF(G458&gt;'Bulk DivVar Analysis'!$J$116,"Pass","Fail"),"")</f>
        <v/>
      </c>
      <c r="I458" s="338" t="str">
        <f t="shared" si="9"/>
        <v/>
      </c>
      <c r="J458" s="339"/>
      <c r="K458" s="339"/>
      <c r="L458" s="339"/>
      <c r="M458" s="339"/>
      <c r="N458" s="339"/>
      <c r="O458" s="339"/>
      <c r="P458" s="339"/>
      <c r="Q458" s="339"/>
    </row>
    <row r="459" spans="1:17" ht="13.5" customHeight="1">
      <c r="A459" s="481"/>
      <c r="B459" s="481"/>
      <c r="C459" s="481"/>
      <c r="D459" s="481"/>
      <c r="E459" s="481"/>
      <c r="F459" s="339"/>
      <c r="G459" s="340" t="str">
        <f>IF(ISNUMBER(E459),E459/'Bulk DivVar Analysis'!$I$114,"")</f>
        <v/>
      </c>
      <c r="H459" s="338" t="str">
        <f>IF(ISNUMBER(E459), IF(G459&gt;'Bulk DivVar Analysis'!$J$116,"Pass","Fail"),"")</f>
        <v/>
      </c>
      <c r="I459" s="338" t="str">
        <f t="shared" si="9"/>
        <v/>
      </c>
      <c r="J459" s="339"/>
      <c r="K459" s="339"/>
      <c r="L459" s="339"/>
      <c r="M459" s="339"/>
      <c r="N459" s="339"/>
      <c r="O459" s="339"/>
      <c r="P459" s="339"/>
      <c r="Q459" s="339"/>
    </row>
    <row r="460" spans="1:17" ht="13.5" customHeight="1">
      <c r="A460" s="481"/>
      <c r="B460" s="481"/>
      <c r="C460" s="481"/>
      <c r="D460" s="481"/>
      <c r="E460" s="481"/>
      <c r="F460" s="339"/>
      <c r="G460" s="340" t="str">
        <f>IF(ISNUMBER(E460),E460/'Bulk DivVar Analysis'!$I$114,"")</f>
        <v/>
      </c>
      <c r="H460" s="338" t="str">
        <f>IF(ISNUMBER(E460), IF(G460&gt;'Bulk DivVar Analysis'!$J$116,"Pass","Fail"),"")</f>
        <v/>
      </c>
      <c r="I460" s="338" t="str">
        <f t="shared" si="9"/>
        <v/>
      </c>
      <c r="J460" s="339"/>
      <c r="K460" s="339"/>
      <c r="L460" s="339"/>
      <c r="M460" s="339"/>
      <c r="N460" s="339"/>
      <c r="O460" s="339"/>
      <c r="P460" s="339"/>
      <c r="Q460" s="339"/>
    </row>
    <row r="461" spans="1:17" ht="13.5" customHeight="1">
      <c r="A461" s="481"/>
      <c r="B461" s="481"/>
      <c r="C461" s="481"/>
      <c r="D461" s="481"/>
      <c r="E461" s="481"/>
      <c r="F461" s="339"/>
      <c r="G461" s="340" t="str">
        <f>IF(ISNUMBER(E461),E461/'Bulk DivVar Analysis'!$I$114,"")</f>
        <v/>
      </c>
      <c r="H461" s="338" t="str">
        <f>IF(ISNUMBER(E461), IF(G461&gt;'Bulk DivVar Analysis'!$J$116,"Pass","Fail"),"")</f>
        <v/>
      </c>
      <c r="I461" s="338" t="str">
        <f t="shared" si="9"/>
        <v/>
      </c>
      <c r="J461" s="339"/>
      <c r="K461" s="339"/>
      <c r="L461" s="339"/>
      <c r="M461" s="339"/>
      <c r="N461" s="339"/>
      <c r="O461" s="339"/>
      <c r="P461" s="339"/>
      <c r="Q461" s="339"/>
    </row>
    <row r="462" spans="1:17" ht="13.5" customHeight="1">
      <c r="A462" s="481"/>
      <c r="B462" s="481"/>
      <c r="C462" s="481"/>
      <c r="D462" s="481"/>
      <c r="E462" s="481"/>
      <c r="F462" s="339"/>
      <c r="G462" s="340" t="str">
        <f>IF(ISNUMBER(E462),E462/'Bulk DivVar Analysis'!$I$114,"")</f>
        <v/>
      </c>
      <c r="H462" s="338" t="str">
        <f>IF(ISNUMBER(E462), IF(G462&gt;'Bulk DivVar Analysis'!$J$116,"Pass","Fail"),"")</f>
        <v/>
      </c>
      <c r="I462" s="338" t="str">
        <f t="shared" si="9"/>
        <v/>
      </c>
      <c r="J462" s="339"/>
      <c r="K462" s="339"/>
      <c r="L462" s="339"/>
      <c r="M462" s="339"/>
      <c r="N462" s="339"/>
      <c r="O462" s="339"/>
      <c r="P462" s="339"/>
      <c r="Q462" s="339"/>
    </row>
    <row r="463" spans="1:17" ht="13.5" customHeight="1">
      <c r="A463" s="481"/>
      <c r="B463" s="481"/>
      <c r="C463" s="481"/>
      <c r="D463" s="481"/>
      <c r="E463" s="481"/>
      <c r="F463" s="339"/>
      <c r="G463" s="340" t="str">
        <f>IF(ISNUMBER(E463),E463/'Bulk DivVar Analysis'!$I$114,"")</f>
        <v/>
      </c>
      <c r="H463" s="338" t="str">
        <f>IF(ISNUMBER(E463), IF(G463&gt;'Bulk DivVar Analysis'!$J$116,"Pass","Fail"),"")</f>
        <v/>
      </c>
      <c r="I463" s="338" t="str">
        <f t="shared" si="9"/>
        <v/>
      </c>
      <c r="J463" s="339"/>
      <c r="K463" s="339"/>
      <c r="L463" s="339"/>
      <c r="M463" s="339"/>
      <c r="N463" s="339"/>
      <c r="O463" s="339"/>
      <c r="P463" s="339"/>
      <c r="Q463" s="339"/>
    </row>
    <row r="464" spans="1:17" ht="13.5" customHeight="1">
      <c r="A464" s="481"/>
      <c r="B464" s="481"/>
      <c r="C464" s="481"/>
      <c r="D464" s="481"/>
      <c r="E464" s="481"/>
      <c r="F464" s="339"/>
      <c r="G464" s="340" t="str">
        <f>IF(ISNUMBER(E464),E464/'Bulk DivVar Analysis'!$I$114,"")</f>
        <v/>
      </c>
      <c r="H464" s="338" t="str">
        <f>IF(ISNUMBER(E464), IF(G464&gt;'Bulk DivVar Analysis'!$J$116,"Pass","Fail"),"")</f>
        <v/>
      </c>
      <c r="I464" s="338" t="str">
        <f t="shared" si="9"/>
        <v/>
      </c>
      <c r="J464" s="339"/>
      <c r="K464" s="339"/>
      <c r="L464" s="339"/>
      <c r="M464" s="339"/>
      <c r="N464" s="339"/>
      <c r="O464" s="339"/>
      <c r="P464" s="339"/>
      <c r="Q464" s="339"/>
    </row>
    <row r="465" spans="1:17" ht="13.5" customHeight="1">
      <c r="A465" s="481"/>
      <c r="B465" s="481"/>
      <c r="C465" s="481"/>
      <c r="D465" s="481"/>
      <c r="E465" s="481"/>
      <c r="F465" s="339"/>
      <c r="G465" s="340" t="str">
        <f>IF(ISNUMBER(E465),E465/'Bulk DivVar Analysis'!$I$114,"")</f>
        <v/>
      </c>
      <c r="H465" s="338" t="str">
        <f>IF(ISNUMBER(E465), IF(G465&gt;'Bulk DivVar Analysis'!$J$116,"Pass","Fail"),"")</f>
        <v/>
      </c>
      <c r="I465" s="338" t="str">
        <f t="shared" si="9"/>
        <v/>
      </c>
      <c r="J465" s="339"/>
      <c r="K465" s="339"/>
      <c r="L465" s="339"/>
      <c r="M465" s="339"/>
      <c r="N465" s="339"/>
      <c r="O465" s="339"/>
      <c r="P465" s="339"/>
      <c r="Q465" s="339"/>
    </row>
    <row r="466" spans="1:17" ht="13.5" customHeight="1">
      <c r="A466" s="481"/>
      <c r="B466" s="481"/>
      <c r="C466" s="481"/>
      <c r="D466" s="481"/>
      <c r="E466" s="481"/>
      <c r="F466" s="339"/>
      <c r="G466" s="340" t="str">
        <f>IF(ISNUMBER(E466),E466/'Bulk DivVar Analysis'!$I$114,"")</f>
        <v/>
      </c>
      <c r="H466" s="338" t="str">
        <f>IF(ISNUMBER(E466), IF(G466&gt;'Bulk DivVar Analysis'!$J$116,"Pass","Fail"),"")</f>
        <v/>
      </c>
      <c r="I466" s="338" t="str">
        <f t="shared" si="9"/>
        <v/>
      </c>
      <c r="J466" s="339"/>
      <c r="K466" s="339"/>
      <c r="L466" s="339"/>
      <c r="M466" s="339"/>
      <c r="N466" s="339"/>
      <c r="O466" s="339"/>
      <c r="P466" s="339"/>
      <c r="Q466" s="339"/>
    </row>
    <row r="467" spans="1:17" ht="13.5" customHeight="1">
      <c r="A467" s="481"/>
      <c r="B467" s="481"/>
      <c r="C467" s="481"/>
      <c r="D467" s="481"/>
      <c r="E467" s="481"/>
      <c r="F467" s="339"/>
      <c r="G467" s="340" t="str">
        <f>IF(ISNUMBER(E467),E467/'Bulk DivVar Analysis'!$I$114,"")</f>
        <v/>
      </c>
      <c r="H467" s="338" t="str">
        <f>IF(ISNUMBER(E467), IF(G467&gt;'Bulk DivVar Analysis'!$J$116,"Pass","Fail"),"")</f>
        <v/>
      </c>
      <c r="I467" s="338" t="str">
        <f t="shared" si="9"/>
        <v/>
      </c>
      <c r="J467" s="339"/>
      <c r="K467" s="339"/>
      <c r="L467" s="339"/>
      <c r="M467" s="339"/>
      <c r="N467" s="339"/>
      <c r="O467" s="339"/>
      <c r="P467" s="339"/>
      <c r="Q467" s="339"/>
    </row>
    <row r="468" spans="1:17" ht="13.5" customHeight="1">
      <c r="A468" s="481"/>
      <c r="B468" s="481"/>
      <c r="C468" s="481"/>
      <c r="D468" s="481"/>
      <c r="E468" s="481"/>
      <c r="F468" s="339"/>
      <c r="G468" s="340" t="str">
        <f>IF(ISNUMBER(E468),E468/'Bulk DivVar Analysis'!$I$114,"")</f>
        <v/>
      </c>
      <c r="H468" s="338" t="str">
        <f>IF(ISNUMBER(E468), IF(G468&gt;'Bulk DivVar Analysis'!$J$116,"Pass","Fail"),"")</f>
        <v/>
      </c>
      <c r="I468" s="338" t="str">
        <f t="shared" si="9"/>
        <v/>
      </c>
      <c r="J468" s="339"/>
      <c r="K468" s="339"/>
      <c r="L468" s="339"/>
      <c r="M468" s="339"/>
      <c r="N468" s="339"/>
      <c r="O468" s="339"/>
      <c r="P468" s="339"/>
      <c r="Q468" s="339"/>
    </row>
    <row r="469" spans="1:17" ht="13.5" customHeight="1">
      <c r="A469" s="481"/>
      <c r="B469" s="481"/>
      <c r="C469" s="481"/>
      <c r="D469" s="481"/>
      <c r="E469" s="481"/>
      <c r="F469" s="339"/>
      <c r="G469" s="340" t="str">
        <f>IF(ISNUMBER(E469),E469/'Bulk DivVar Analysis'!$I$114,"")</f>
        <v/>
      </c>
      <c r="H469" s="338" t="str">
        <f>IF(ISNUMBER(E469), IF(G469&gt;'Bulk DivVar Analysis'!$J$116,"Pass","Fail"),"")</f>
        <v/>
      </c>
      <c r="I469" s="338" t="str">
        <f t="shared" si="9"/>
        <v/>
      </c>
      <c r="J469" s="339"/>
      <c r="K469" s="339"/>
      <c r="L469" s="339"/>
      <c r="M469" s="339"/>
      <c r="N469" s="339"/>
      <c r="O469" s="339"/>
      <c r="P469" s="339"/>
      <c r="Q469" s="339"/>
    </row>
    <row r="470" spans="1:17" ht="13.5" customHeight="1">
      <c r="A470" s="481"/>
      <c r="B470" s="481"/>
      <c r="C470" s="481"/>
      <c r="D470" s="481"/>
      <c r="E470" s="481"/>
      <c r="F470" s="339"/>
      <c r="G470" s="340" t="str">
        <f>IF(ISNUMBER(E470),E470/'Bulk DivVar Analysis'!$I$114,"")</f>
        <v/>
      </c>
      <c r="H470" s="338" t="str">
        <f>IF(ISNUMBER(E470), IF(G470&gt;'Bulk DivVar Analysis'!$J$116,"Pass","Fail"),"")</f>
        <v/>
      </c>
      <c r="I470" s="338" t="str">
        <f t="shared" si="9"/>
        <v/>
      </c>
      <c r="J470" s="339"/>
      <c r="K470" s="339"/>
      <c r="L470" s="339"/>
      <c r="M470" s="339"/>
      <c r="N470" s="339"/>
      <c r="O470" s="339"/>
      <c r="P470" s="339"/>
      <c r="Q470" s="339"/>
    </row>
    <row r="471" spans="1:17" ht="13.5" customHeight="1">
      <c r="A471" s="481"/>
      <c r="B471" s="481"/>
      <c r="C471" s="481"/>
      <c r="D471" s="481"/>
      <c r="E471" s="481"/>
      <c r="F471" s="339"/>
      <c r="G471" s="340" t="str">
        <f>IF(ISNUMBER(E471),E471/'Bulk DivVar Analysis'!$I$114,"")</f>
        <v/>
      </c>
      <c r="H471" s="338" t="str">
        <f>IF(ISNUMBER(E471), IF(G471&gt;'Bulk DivVar Analysis'!$J$116,"Pass","Fail"),"")</f>
        <v/>
      </c>
      <c r="I471" s="338" t="str">
        <f t="shared" si="9"/>
        <v/>
      </c>
      <c r="J471" s="339"/>
      <c r="K471" s="339"/>
      <c r="L471" s="339"/>
      <c r="M471" s="339"/>
      <c r="N471" s="339"/>
      <c r="O471" s="339"/>
      <c r="P471" s="339"/>
      <c r="Q471" s="339"/>
    </row>
    <row r="472" spans="1:17" ht="13.5" customHeight="1">
      <c r="A472" s="481"/>
      <c r="B472" s="481"/>
      <c r="C472" s="481"/>
      <c r="D472" s="481"/>
      <c r="E472" s="481"/>
      <c r="F472" s="339"/>
      <c r="G472" s="340" t="str">
        <f>IF(ISNUMBER(E472),E472/'Bulk DivVar Analysis'!$I$114,"")</f>
        <v/>
      </c>
      <c r="H472" s="338" t="str">
        <f>IF(ISNUMBER(E472), IF(G472&gt;'Bulk DivVar Analysis'!$J$116,"Pass","Fail"),"")</f>
        <v/>
      </c>
      <c r="I472" s="338" t="str">
        <f t="shared" si="9"/>
        <v/>
      </c>
      <c r="J472" s="339"/>
      <c r="K472" s="339"/>
      <c r="L472" s="339"/>
      <c r="M472" s="339"/>
      <c r="N472" s="339"/>
      <c r="O472" s="339"/>
      <c r="P472" s="339"/>
      <c r="Q472" s="339"/>
    </row>
    <row r="473" spans="1:17" ht="13.5" customHeight="1">
      <c r="A473" s="481"/>
      <c r="B473" s="481"/>
      <c r="C473" s="481"/>
      <c r="D473" s="481"/>
      <c r="E473" s="481"/>
      <c r="F473" s="339"/>
      <c r="G473" s="340" t="str">
        <f>IF(ISNUMBER(E473),E473/'Bulk DivVar Analysis'!$I$114,"")</f>
        <v/>
      </c>
      <c r="H473" s="338" t="str">
        <f>IF(ISNUMBER(E473), IF(G473&gt;'Bulk DivVar Analysis'!$J$116,"Pass","Fail"),"")</f>
        <v/>
      </c>
      <c r="I473" s="338" t="str">
        <f t="shared" si="9"/>
        <v/>
      </c>
      <c r="J473" s="339"/>
      <c r="K473" s="339"/>
      <c r="L473" s="339"/>
      <c r="M473" s="339"/>
      <c r="N473" s="339"/>
      <c r="O473" s="339"/>
      <c r="P473" s="339"/>
      <c r="Q473" s="339"/>
    </row>
    <row r="474" spans="1:17" ht="13.5" customHeight="1">
      <c r="A474" s="481"/>
      <c r="B474" s="481"/>
      <c r="C474" s="481"/>
      <c r="D474" s="481"/>
      <c r="E474" s="481"/>
      <c r="F474" s="339"/>
      <c r="G474" s="340" t="str">
        <f>IF(ISNUMBER(E474),E474/'Bulk DivVar Analysis'!$I$114,"")</f>
        <v/>
      </c>
      <c r="H474" s="338" t="str">
        <f>IF(ISNUMBER(E474), IF(G474&gt;'Bulk DivVar Analysis'!$J$116,"Pass","Fail"),"")</f>
        <v/>
      </c>
      <c r="I474" s="338" t="str">
        <f t="shared" si="9"/>
        <v/>
      </c>
      <c r="J474" s="339"/>
      <c r="K474" s="339"/>
      <c r="L474" s="339"/>
      <c r="M474" s="339"/>
      <c r="N474" s="339"/>
      <c r="O474" s="339"/>
      <c r="P474" s="339"/>
      <c r="Q474" s="339"/>
    </row>
    <row r="475" spans="1:17" ht="13.5" customHeight="1">
      <c r="A475" s="481"/>
      <c r="B475" s="481"/>
      <c r="C475" s="481"/>
      <c r="D475" s="481"/>
      <c r="E475" s="481"/>
      <c r="F475" s="339"/>
      <c r="G475" s="340" t="str">
        <f>IF(ISNUMBER(E475),E475/'Bulk DivVar Analysis'!$I$114,"")</f>
        <v/>
      </c>
      <c r="H475" s="338" t="str">
        <f>IF(ISNUMBER(E475), IF(G475&gt;'Bulk DivVar Analysis'!$J$116,"Pass","Fail"),"")</f>
        <v/>
      </c>
      <c r="I475" s="338" t="str">
        <f t="shared" si="9"/>
        <v/>
      </c>
      <c r="J475" s="339"/>
      <c r="K475" s="339"/>
      <c r="L475" s="339"/>
      <c r="M475" s="339"/>
      <c r="N475" s="339"/>
      <c r="O475" s="339"/>
      <c r="P475" s="339"/>
      <c r="Q475" s="339"/>
    </row>
    <row r="476" spans="1:17" ht="13.5" customHeight="1">
      <c r="A476" s="481"/>
      <c r="B476" s="481"/>
      <c r="C476" s="481"/>
      <c r="D476" s="481"/>
      <c r="E476" s="481"/>
      <c r="F476" s="339"/>
      <c r="G476" s="340" t="str">
        <f>IF(ISNUMBER(E476),E476/'Bulk DivVar Analysis'!$I$114,"")</f>
        <v/>
      </c>
      <c r="H476" s="338" t="str">
        <f>IF(ISNUMBER(E476), IF(G476&gt;'Bulk DivVar Analysis'!$J$116,"Pass","Fail"),"")</f>
        <v/>
      </c>
      <c r="I476" s="338" t="str">
        <f t="shared" si="9"/>
        <v/>
      </c>
      <c r="J476" s="339"/>
      <c r="K476" s="339"/>
      <c r="L476" s="339"/>
      <c r="M476" s="339"/>
      <c r="N476" s="339"/>
      <c r="O476" s="339"/>
      <c r="P476" s="339"/>
      <c r="Q476" s="339"/>
    </row>
    <row r="477" spans="1:17" ht="13.5" customHeight="1">
      <c r="A477" s="481"/>
      <c r="B477" s="481"/>
      <c r="C477" s="481"/>
      <c r="D477" s="481"/>
      <c r="E477" s="481"/>
      <c r="F477" s="339"/>
      <c r="G477" s="340" t="str">
        <f>IF(ISNUMBER(E477),E477/'Bulk DivVar Analysis'!$I$114,"")</f>
        <v/>
      </c>
      <c r="H477" s="338" t="str">
        <f>IF(ISNUMBER(E477), IF(G477&gt;'Bulk DivVar Analysis'!$J$116,"Pass","Fail"),"")</f>
        <v/>
      </c>
      <c r="I477" s="338" t="str">
        <f t="shared" si="9"/>
        <v/>
      </c>
      <c r="J477" s="339"/>
      <c r="K477" s="339"/>
      <c r="L477" s="339"/>
      <c r="M477" s="339"/>
      <c r="N477" s="339"/>
      <c r="O477" s="339"/>
      <c r="P477" s="339"/>
      <c r="Q477" s="339"/>
    </row>
    <row r="478" spans="1:17" ht="13.5" customHeight="1">
      <c r="A478" s="481"/>
      <c r="B478" s="481"/>
      <c r="C478" s="481"/>
      <c r="D478" s="481"/>
      <c r="E478" s="481"/>
      <c r="F478" s="339"/>
      <c r="G478" s="340" t="str">
        <f>IF(ISNUMBER(E478),E478/'Bulk DivVar Analysis'!$I$114,"")</f>
        <v/>
      </c>
      <c r="H478" s="338" t="str">
        <f>IF(ISNUMBER(E478), IF(G478&gt;'Bulk DivVar Analysis'!$J$116,"Pass","Fail"),"")</f>
        <v/>
      </c>
      <c r="I478" s="338" t="str">
        <f t="shared" si="9"/>
        <v/>
      </c>
      <c r="J478" s="339"/>
      <c r="K478" s="339"/>
      <c r="L478" s="339"/>
      <c r="M478" s="339"/>
      <c r="N478" s="339"/>
      <c r="O478" s="339"/>
      <c r="P478" s="339"/>
      <c r="Q478" s="339"/>
    </row>
    <row r="479" spans="1:17" ht="13.5" customHeight="1">
      <c r="A479" s="481"/>
      <c r="B479" s="481"/>
      <c r="C479" s="481"/>
      <c r="D479" s="481"/>
      <c r="E479" s="481"/>
      <c r="F479" s="339"/>
      <c r="G479" s="340" t="str">
        <f>IF(ISNUMBER(E479),E479/'Bulk DivVar Analysis'!$I$114,"")</f>
        <v/>
      </c>
      <c r="H479" s="338" t="str">
        <f>IF(ISNUMBER(E479), IF(G479&gt;'Bulk DivVar Analysis'!$J$116,"Pass","Fail"),"")</f>
        <v/>
      </c>
      <c r="I479" s="338" t="str">
        <f t="shared" si="9"/>
        <v/>
      </c>
      <c r="J479" s="339"/>
      <c r="K479" s="339"/>
      <c r="L479" s="339"/>
      <c r="M479" s="339"/>
      <c r="N479" s="339"/>
      <c r="O479" s="339"/>
      <c r="P479" s="339"/>
      <c r="Q479" s="339"/>
    </row>
    <row r="480" spans="1:17" ht="13.5" customHeight="1">
      <c r="A480" s="481"/>
      <c r="B480" s="481"/>
      <c r="C480" s="481"/>
      <c r="D480" s="481"/>
      <c r="E480" s="481"/>
      <c r="F480" s="339"/>
      <c r="G480" s="340" t="str">
        <f>IF(ISNUMBER(E480),E480/'Bulk DivVar Analysis'!$I$114,"")</f>
        <v/>
      </c>
      <c r="H480" s="338" t="str">
        <f>IF(ISNUMBER(E480), IF(G480&gt;'Bulk DivVar Analysis'!$J$116,"Pass","Fail"),"")</f>
        <v/>
      </c>
      <c r="I480" s="338" t="str">
        <f t="shared" si="9"/>
        <v/>
      </c>
      <c r="J480" s="339"/>
      <c r="K480" s="339"/>
      <c r="L480" s="339"/>
      <c r="M480" s="339"/>
      <c r="N480" s="339"/>
      <c r="O480" s="339"/>
      <c r="P480" s="339"/>
      <c r="Q480" s="339"/>
    </row>
    <row r="481" spans="1:17" ht="13.5" customHeight="1">
      <c r="A481" s="481"/>
      <c r="B481" s="481"/>
      <c r="C481" s="481"/>
      <c r="D481" s="481"/>
      <c r="E481" s="481"/>
      <c r="F481" s="339"/>
      <c r="G481" s="340" t="str">
        <f>IF(ISNUMBER(E481),E481/'Bulk DivVar Analysis'!$I$114,"")</f>
        <v/>
      </c>
      <c r="H481" s="338" t="str">
        <f>IF(ISNUMBER(E481), IF(G481&gt;'Bulk DivVar Analysis'!$J$116,"Pass","Fail"),"")</f>
        <v/>
      </c>
      <c r="I481" s="338" t="str">
        <f t="shared" si="9"/>
        <v/>
      </c>
      <c r="J481" s="339"/>
      <c r="K481" s="339"/>
      <c r="L481" s="339"/>
      <c r="M481" s="339"/>
      <c r="N481" s="339"/>
      <c r="O481" s="339"/>
      <c r="P481" s="339"/>
      <c r="Q481" s="339"/>
    </row>
    <row r="482" spans="1:17" ht="13.5" customHeight="1">
      <c r="A482" s="481"/>
      <c r="B482" s="481"/>
      <c r="C482" s="481"/>
      <c r="D482" s="481"/>
      <c r="E482" s="481"/>
      <c r="F482" s="339"/>
      <c r="G482" s="340" t="str">
        <f>IF(ISNUMBER(E482),E482/'Bulk DivVar Analysis'!$I$114,"")</f>
        <v/>
      </c>
      <c r="H482" s="338" t="str">
        <f>IF(ISNUMBER(E482), IF(G482&gt;'Bulk DivVar Analysis'!$J$116,"Pass","Fail"),"")</f>
        <v/>
      </c>
      <c r="I482" s="338" t="str">
        <f t="shared" si="9"/>
        <v/>
      </c>
      <c r="J482" s="339"/>
      <c r="K482" s="339"/>
      <c r="L482" s="339"/>
      <c r="M482" s="339"/>
      <c r="N482" s="339"/>
      <c r="O482" s="339"/>
      <c r="P482" s="339"/>
      <c r="Q482" s="339"/>
    </row>
    <row r="483" spans="1:17" ht="13.5" customHeight="1">
      <c r="A483" s="481"/>
      <c r="B483" s="481"/>
      <c r="C483" s="481"/>
      <c r="D483" s="481"/>
      <c r="E483" s="481"/>
      <c r="F483" s="339"/>
      <c r="G483" s="340" t="str">
        <f>IF(ISNUMBER(E483),E483/'Bulk DivVar Analysis'!$I$114,"")</f>
        <v/>
      </c>
      <c r="H483" s="338" t="str">
        <f>IF(ISNUMBER(E483), IF(G483&gt;'Bulk DivVar Analysis'!$J$116,"Pass","Fail"),"")</f>
        <v/>
      </c>
      <c r="I483" s="338" t="str">
        <f t="shared" si="9"/>
        <v/>
      </c>
      <c r="J483" s="339"/>
      <c r="K483" s="339"/>
      <c r="L483" s="339"/>
      <c r="M483" s="339"/>
      <c r="N483" s="339"/>
      <c r="O483" s="339"/>
      <c r="P483" s="339"/>
      <c r="Q483" s="339"/>
    </row>
    <row r="484" spans="1:17" ht="13.5" customHeight="1">
      <c r="A484" s="481"/>
      <c r="B484" s="481"/>
      <c r="C484" s="481"/>
      <c r="D484" s="481"/>
      <c r="E484" s="481"/>
      <c r="F484" s="339"/>
      <c r="G484" s="340" t="str">
        <f>IF(ISNUMBER(E484),E484/'Bulk DivVar Analysis'!$I$114,"")</f>
        <v/>
      </c>
      <c r="H484" s="338" t="str">
        <f>IF(ISNUMBER(E484), IF(G484&gt;'Bulk DivVar Analysis'!$J$116,"Pass","Fail"),"")</f>
        <v/>
      </c>
      <c r="I484" s="338" t="str">
        <f t="shared" si="9"/>
        <v/>
      </c>
      <c r="J484" s="339"/>
      <c r="K484" s="339"/>
      <c r="L484" s="339"/>
      <c r="M484" s="339"/>
      <c r="N484" s="339"/>
      <c r="O484" s="339"/>
      <c r="P484" s="339"/>
      <c r="Q484" s="339"/>
    </row>
    <row r="485" spans="1:17" ht="13.5" customHeight="1">
      <c r="A485" s="481"/>
      <c r="B485" s="481"/>
      <c r="C485" s="481"/>
      <c r="D485" s="481"/>
      <c r="E485" s="481"/>
      <c r="F485" s="339"/>
      <c r="G485" s="340" t="str">
        <f>IF(ISNUMBER(E485),E485/'Bulk DivVar Analysis'!$I$114,"")</f>
        <v/>
      </c>
      <c r="H485" s="338" t="str">
        <f>IF(ISNUMBER(E485), IF(G485&gt;'Bulk DivVar Analysis'!$J$116,"Pass","Fail"),"")</f>
        <v/>
      </c>
      <c r="I485" s="338" t="str">
        <f t="shared" si="9"/>
        <v/>
      </c>
      <c r="J485" s="339"/>
      <c r="K485" s="339"/>
      <c r="L485" s="339"/>
      <c r="M485" s="339"/>
      <c r="N485" s="339"/>
      <c r="O485" s="339"/>
      <c r="P485" s="339"/>
      <c r="Q485" s="339"/>
    </row>
    <row r="486" spans="1:17" ht="13.5" customHeight="1">
      <c r="A486" s="481"/>
      <c r="B486" s="481"/>
      <c r="C486" s="481"/>
      <c r="D486" s="481"/>
      <c r="E486" s="481"/>
      <c r="F486" s="339"/>
      <c r="G486" s="340" t="str">
        <f>IF(ISNUMBER(E486),E486/'Bulk DivVar Analysis'!$I$114,"")</f>
        <v/>
      </c>
      <c r="H486" s="338" t="str">
        <f>IF(ISNUMBER(E486), IF(G486&gt;'Bulk DivVar Analysis'!$J$116,"Pass","Fail"),"")</f>
        <v/>
      </c>
      <c r="I486" s="338" t="str">
        <f t="shared" si="9"/>
        <v/>
      </c>
      <c r="J486" s="339"/>
      <c r="K486" s="339"/>
      <c r="L486" s="339"/>
      <c r="M486" s="339"/>
      <c r="N486" s="339"/>
      <c r="O486" s="339"/>
      <c r="P486" s="339"/>
      <c r="Q486" s="339"/>
    </row>
    <row r="487" spans="1:17" ht="13.5" customHeight="1">
      <c r="A487" s="481"/>
      <c r="B487" s="481"/>
      <c r="C487" s="481"/>
      <c r="D487" s="481"/>
      <c r="E487" s="481"/>
      <c r="F487" s="339"/>
      <c r="G487" s="340" t="str">
        <f>IF(ISNUMBER(E487),E487/'Bulk DivVar Analysis'!$I$114,"")</f>
        <v/>
      </c>
      <c r="H487" s="338" t="str">
        <f>IF(ISNUMBER(E487), IF(G487&gt;'Bulk DivVar Analysis'!$J$116,"Pass","Fail"),"")</f>
        <v/>
      </c>
      <c r="I487" s="338" t="str">
        <f t="shared" si="9"/>
        <v/>
      </c>
      <c r="J487" s="339"/>
      <c r="K487" s="339"/>
      <c r="L487" s="339"/>
      <c r="M487" s="339"/>
      <c r="N487" s="339"/>
      <c r="O487" s="339"/>
      <c r="P487" s="339"/>
      <c r="Q487" s="339"/>
    </row>
    <row r="488" spans="1:17" ht="13.5" customHeight="1">
      <c r="A488" s="481"/>
      <c r="B488" s="481"/>
      <c r="C488" s="481"/>
      <c r="D488" s="481"/>
      <c r="E488" s="481"/>
      <c r="F488" s="339"/>
      <c r="G488" s="340" t="str">
        <f>IF(ISNUMBER(E488),E488/'Bulk DivVar Analysis'!$I$114,"")</f>
        <v/>
      </c>
      <c r="H488" s="338" t="str">
        <f>IF(ISNUMBER(E488), IF(G488&gt;'Bulk DivVar Analysis'!$J$116,"Pass","Fail"),"")</f>
        <v/>
      </c>
      <c r="I488" s="338" t="str">
        <f t="shared" si="9"/>
        <v/>
      </c>
      <c r="J488" s="339"/>
      <c r="K488" s="339"/>
      <c r="L488" s="339"/>
      <c r="M488" s="339"/>
      <c r="N488" s="339"/>
      <c r="O488" s="339"/>
      <c r="P488" s="339"/>
      <c r="Q488" s="339"/>
    </row>
    <row r="489" spans="1:17" ht="13.5" customHeight="1">
      <c r="A489" s="481"/>
      <c r="B489" s="481"/>
      <c r="C489" s="481"/>
      <c r="D489" s="481"/>
      <c r="E489" s="481"/>
      <c r="F489" s="339"/>
      <c r="G489" s="340" t="str">
        <f>IF(ISNUMBER(E489),E489/'Bulk DivVar Analysis'!$I$114,"")</f>
        <v/>
      </c>
      <c r="H489" s="338" t="str">
        <f>IF(ISNUMBER(E489), IF(G489&gt;'Bulk DivVar Analysis'!$J$116,"Pass","Fail"),"")</f>
        <v/>
      </c>
      <c r="I489" s="338" t="str">
        <f t="shared" si="9"/>
        <v/>
      </c>
      <c r="J489" s="339"/>
      <c r="K489" s="339"/>
      <c r="L489" s="339"/>
      <c r="M489" s="339"/>
      <c r="N489" s="339"/>
      <c r="O489" s="339"/>
      <c r="P489" s="339"/>
      <c r="Q489" s="339"/>
    </row>
    <row r="490" spans="1:17" ht="13.5" customHeight="1">
      <c r="A490" s="481"/>
      <c r="B490" s="481"/>
      <c r="C490" s="481"/>
      <c r="D490" s="481"/>
      <c r="E490" s="481"/>
      <c r="F490" s="339"/>
      <c r="G490" s="340" t="str">
        <f>IF(ISNUMBER(E490),E490/'Bulk DivVar Analysis'!$I$114,"")</f>
        <v/>
      </c>
      <c r="H490" s="338" t="str">
        <f>IF(ISNUMBER(E490), IF(G490&gt;'Bulk DivVar Analysis'!$J$116,"Pass","Fail"),"")</f>
        <v/>
      </c>
      <c r="I490" s="338" t="str">
        <f t="shared" si="9"/>
        <v/>
      </c>
      <c r="J490" s="339"/>
      <c r="K490" s="339"/>
      <c r="L490" s="339"/>
      <c r="M490" s="339"/>
      <c r="N490" s="339"/>
      <c r="O490" s="339"/>
      <c r="P490" s="339"/>
      <c r="Q490" s="339"/>
    </row>
    <row r="491" spans="1:17" ht="13.5" customHeight="1">
      <c r="A491" s="481"/>
      <c r="B491" s="481"/>
      <c r="C491" s="481"/>
      <c r="D491" s="481"/>
      <c r="E491" s="481"/>
      <c r="F491" s="339"/>
      <c r="G491" s="340" t="str">
        <f>IF(ISNUMBER(E491),E491/'Bulk DivVar Analysis'!$I$114,"")</f>
        <v/>
      </c>
      <c r="H491" s="338" t="str">
        <f>IF(ISNUMBER(E491), IF(G491&gt;'Bulk DivVar Analysis'!$J$116,"Pass","Fail"),"")</f>
        <v/>
      </c>
      <c r="I491" s="338" t="str">
        <f t="shared" si="9"/>
        <v/>
      </c>
      <c r="J491" s="339"/>
      <c r="K491" s="339"/>
      <c r="L491" s="339"/>
      <c r="M491" s="339"/>
      <c r="N491" s="339"/>
      <c r="O491" s="339"/>
      <c r="P491" s="339"/>
      <c r="Q491" s="339"/>
    </row>
    <row r="492" spans="1:17" ht="13.5" customHeight="1">
      <c r="A492" s="481"/>
      <c r="B492" s="481"/>
      <c r="C492" s="481"/>
      <c r="D492" s="481"/>
      <c r="E492" s="481"/>
      <c r="F492" s="339"/>
      <c r="G492" s="340" t="str">
        <f>IF(ISNUMBER(E492),E492/'Bulk DivVar Analysis'!$I$114,"")</f>
        <v/>
      </c>
      <c r="H492" s="338" t="str">
        <f>IF(ISNUMBER(E492), IF(G492&gt;'Bulk DivVar Analysis'!$J$116,"Pass","Fail"),"")</f>
        <v/>
      </c>
      <c r="I492" s="338" t="str">
        <f t="shared" si="9"/>
        <v/>
      </c>
      <c r="J492" s="339"/>
      <c r="K492" s="339"/>
      <c r="L492" s="339"/>
      <c r="M492" s="339"/>
      <c r="N492" s="339"/>
      <c r="O492" s="339"/>
      <c r="P492" s="339"/>
      <c r="Q492" s="339"/>
    </row>
    <row r="493" spans="1:17" ht="13.5" customHeight="1">
      <c r="A493" s="481"/>
      <c r="B493" s="481"/>
      <c r="C493" s="481"/>
      <c r="D493" s="481"/>
      <c r="E493" s="481"/>
      <c r="F493" s="339"/>
      <c r="G493" s="340" t="str">
        <f>IF(ISNUMBER(E493),E493/'Bulk DivVar Analysis'!$I$114,"")</f>
        <v/>
      </c>
      <c r="H493" s="338" t="str">
        <f>IF(ISNUMBER(E493), IF(G493&gt;'Bulk DivVar Analysis'!$J$116,"Pass","Fail"),"")</f>
        <v/>
      </c>
      <c r="I493" s="338" t="str">
        <f t="shared" si="9"/>
        <v/>
      </c>
      <c r="J493" s="339"/>
      <c r="K493" s="339"/>
      <c r="L493" s="339"/>
      <c r="M493" s="339"/>
      <c r="N493" s="339"/>
      <c r="O493" s="339"/>
      <c r="P493" s="339"/>
      <c r="Q493" s="339"/>
    </row>
    <row r="494" spans="1:17" ht="13.5" customHeight="1">
      <c r="A494" s="481"/>
      <c r="B494" s="481"/>
      <c r="C494" s="481"/>
      <c r="D494" s="481"/>
      <c r="E494" s="481"/>
      <c r="F494" s="339"/>
      <c r="G494" s="340" t="str">
        <f>IF(ISNUMBER(E494),E494/'Bulk DivVar Analysis'!$I$114,"")</f>
        <v/>
      </c>
      <c r="H494" s="338" t="str">
        <f>IF(ISNUMBER(E494), IF(G494&gt;'Bulk DivVar Analysis'!$J$116,"Pass","Fail"),"")</f>
        <v/>
      </c>
      <c r="I494" s="338" t="str">
        <f t="shared" si="9"/>
        <v/>
      </c>
      <c r="J494" s="339"/>
      <c r="K494" s="339"/>
      <c r="L494" s="339"/>
      <c r="M494" s="339"/>
      <c r="N494" s="339"/>
      <c r="O494" s="339"/>
      <c r="P494" s="339"/>
      <c r="Q494" s="339"/>
    </row>
    <row r="495" spans="1:17" ht="13.5" customHeight="1">
      <c r="A495" s="481"/>
      <c r="B495" s="481"/>
      <c r="C495" s="481"/>
      <c r="D495" s="481"/>
      <c r="E495" s="481"/>
      <c r="F495" s="339"/>
      <c r="G495" s="340" t="str">
        <f>IF(ISNUMBER(E495),E495/'Bulk DivVar Analysis'!$I$114,"")</f>
        <v/>
      </c>
      <c r="H495" s="338" t="str">
        <f>IF(ISNUMBER(E495), IF(G495&gt;'Bulk DivVar Analysis'!$J$116,"Pass","Fail"),"")</f>
        <v/>
      </c>
      <c r="I495" s="338" t="str">
        <f t="shared" si="9"/>
        <v/>
      </c>
      <c r="J495" s="339"/>
      <c r="K495" s="339"/>
      <c r="L495" s="339"/>
      <c r="M495" s="339"/>
      <c r="N495" s="339"/>
      <c r="O495" s="339"/>
      <c r="P495" s="339"/>
      <c r="Q495" s="339"/>
    </row>
    <row r="496" spans="1:17" ht="13.5" customHeight="1">
      <c r="A496" s="481"/>
      <c r="B496" s="481"/>
      <c r="C496" s="481"/>
      <c r="D496" s="481"/>
      <c r="E496" s="481"/>
      <c r="F496" s="339"/>
      <c r="G496" s="340" t="str">
        <f>IF(ISNUMBER(E496),E496/'Bulk DivVar Analysis'!$I$114,"")</f>
        <v/>
      </c>
      <c r="H496" s="338" t="str">
        <f>IF(ISNUMBER(E496), IF(G496&gt;'Bulk DivVar Analysis'!$J$116,"Pass","Fail"),"")</f>
        <v/>
      </c>
      <c r="I496" s="338" t="str">
        <f t="shared" si="9"/>
        <v/>
      </c>
      <c r="J496" s="339"/>
      <c r="K496" s="339"/>
      <c r="L496" s="339"/>
      <c r="M496" s="339"/>
      <c r="N496" s="339"/>
      <c r="O496" s="339"/>
      <c r="P496" s="339"/>
      <c r="Q496" s="339"/>
    </row>
    <row r="497" spans="1:17" ht="13.5" customHeight="1">
      <c r="A497" s="481"/>
      <c r="B497" s="481"/>
      <c r="C497" s="481"/>
      <c r="D497" s="481"/>
      <c r="E497" s="481"/>
      <c r="F497" s="339"/>
      <c r="G497" s="340" t="str">
        <f>IF(ISNUMBER(E497),E497/'Bulk DivVar Analysis'!$I$114,"")</f>
        <v/>
      </c>
      <c r="H497" s="338" t="str">
        <f>IF(ISNUMBER(E497), IF(G497&gt;'Bulk DivVar Analysis'!$J$116,"Pass","Fail"),"")</f>
        <v/>
      </c>
      <c r="I497" s="338" t="str">
        <f t="shared" si="9"/>
        <v/>
      </c>
      <c r="J497" s="339"/>
      <c r="K497" s="339"/>
      <c r="L497" s="339"/>
      <c r="M497" s="339"/>
      <c r="N497" s="339"/>
      <c r="O497" s="339"/>
      <c r="P497" s="339"/>
      <c r="Q497" s="339"/>
    </row>
    <row r="498" spans="1:17" ht="13.5" customHeight="1">
      <c r="A498" s="481"/>
      <c r="B498" s="481"/>
      <c r="C498" s="481"/>
      <c r="D498" s="481"/>
      <c r="E498" s="481"/>
      <c r="F498" s="339"/>
      <c r="G498" s="340" t="str">
        <f>IF(ISNUMBER(E498),E498/'Bulk DivVar Analysis'!$I$114,"")</f>
        <v/>
      </c>
      <c r="H498" s="338" t="str">
        <f>IF(ISNUMBER(E498), IF(G498&gt;'Bulk DivVar Analysis'!$J$116,"Pass","Fail"),"")</f>
        <v/>
      </c>
      <c r="I498" s="338" t="str">
        <f t="shared" si="9"/>
        <v/>
      </c>
      <c r="J498" s="339"/>
      <c r="K498" s="339"/>
      <c r="L498" s="339"/>
      <c r="M498" s="339"/>
      <c r="N498" s="339"/>
      <c r="O498" s="339"/>
      <c r="P498" s="339"/>
      <c r="Q498" s="339"/>
    </row>
    <row r="499" spans="1:17" ht="13.5" customHeight="1">
      <c r="A499" s="481"/>
      <c r="B499" s="481"/>
      <c r="C499" s="481"/>
      <c r="D499" s="481"/>
      <c r="E499" s="481"/>
      <c r="F499" s="339"/>
      <c r="G499" s="340" t="str">
        <f>IF(ISNUMBER(E499),E499/'Bulk DivVar Analysis'!$I$114,"")</f>
        <v/>
      </c>
      <c r="H499" s="338" t="str">
        <f>IF(ISNUMBER(E499), IF(G499&gt;'Bulk DivVar Analysis'!$J$116,"Pass","Fail"),"")</f>
        <v/>
      </c>
      <c r="I499" s="338" t="str">
        <f t="shared" si="9"/>
        <v/>
      </c>
      <c r="J499" s="339"/>
      <c r="K499" s="339"/>
      <c r="L499" s="339"/>
      <c r="M499" s="339"/>
      <c r="N499" s="339"/>
      <c r="O499" s="339"/>
      <c r="P499" s="339"/>
      <c r="Q499" s="339"/>
    </row>
    <row r="500" spans="1:17" ht="13.5" customHeight="1">
      <c r="A500" s="481"/>
      <c r="B500" s="481"/>
      <c r="C500" s="481"/>
      <c r="D500" s="481"/>
      <c r="E500" s="481"/>
      <c r="F500" s="339"/>
      <c r="G500" s="340" t="str">
        <f>IF(ISNUMBER(E500),E500/'Bulk DivVar Analysis'!$I$114,"")</f>
        <v/>
      </c>
      <c r="H500" s="338" t="str">
        <f>IF(ISNUMBER(E500), IF(G500&gt;'Bulk DivVar Analysis'!$J$116,"Pass","Fail"),"")</f>
        <v/>
      </c>
      <c r="I500" s="338" t="str">
        <f t="shared" si="9"/>
        <v/>
      </c>
      <c r="J500" s="339"/>
      <c r="K500" s="339"/>
      <c r="L500" s="339"/>
      <c r="M500" s="339"/>
      <c r="N500" s="339"/>
      <c r="O500" s="339"/>
      <c r="P500" s="339"/>
      <c r="Q500" s="339"/>
    </row>
    <row r="501" spans="1:17" ht="13.5" customHeight="1">
      <c r="A501" s="481"/>
      <c r="B501" s="481"/>
      <c r="C501" s="481"/>
      <c r="D501" s="481"/>
      <c r="E501" s="481"/>
      <c r="F501" s="339"/>
      <c r="G501" s="340" t="str">
        <f>IF(ISNUMBER(E501),E501/'Bulk DivVar Analysis'!$I$114,"")</f>
        <v/>
      </c>
      <c r="H501" s="338" t="str">
        <f>IF(ISNUMBER(E501), IF(G501&gt;'Bulk DivVar Analysis'!$J$116,"Pass","Fail"),"")</f>
        <v/>
      </c>
      <c r="I501" s="338" t="str">
        <f t="shared" si="9"/>
        <v/>
      </c>
      <c r="J501" s="339"/>
      <c r="K501" s="339"/>
      <c r="L501" s="339"/>
      <c r="M501" s="339"/>
      <c r="N501" s="339"/>
      <c r="O501" s="339"/>
      <c r="P501" s="339"/>
      <c r="Q501" s="339"/>
    </row>
    <row r="502" spans="1:17" ht="13.5" customHeight="1">
      <c r="A502" s="481"/>
      <c r="B502" s="481"/>
      <c r="C502" s="481"/>
      <c r="D502" s="481"/>
      <c r="E502" s="481"/>
      <c r="F502" s="339"/>
      <c r="G502" s="340" t="str">
        <f>IF(ISNUMBER(E502),E502/'Bulk DivVar Analysis'!$I$114,"")</f>
        <v/>
      </c>
      <c r="H502" s="338" t="str">
        <f>IF(ISNUMBER(E502), IF(G502&gt;'Bulk DivVar Analysis'!$J$116,"Pass","Fail"),"")</f>
        <v/>
      </c>
      <c r="I502" s="338" t="str">
        <f t="shared" si="9"/>
        <v/>
      </c>
      <c r="J502" s="339"/>
      <c r="K502" s="339"/>
      <c r="L502" s="339"/>
      <c r="M502" s="339"/>
      <c r="N502" s="339"/>
      <c r="O502" s="339"/>
      <c r="P502" s="339"/>
      <c r="Q502" s="339"/>
    </row>
    <row r="503" spans="1:17" ht="13.5" customHeight="1">
      <c r="A503" s="481"/>
      <c r="B503" s="481"/>
      <c r="C503" s="481"/>
      <c r="D503" s="481"/>
      <c r="E503" s="481"/>
      <c r="F503" s="339"/>
      <c r="G503" s="340" t="str">
        <f>IF(ISNUMBER(E503),E503/'Bulk DivVar Analysis'!$I$114,"")</f>
        <v/>
      </c>
      <c r="H503" s="338" t="str">
        <f>IF(ISNUMBER(E503), IF(G503&gt;'Bulk DivVar Analysis'!$J$116,"Pass","Fail"),"")</f>
        <v/>
      </c>
      <c r="I503" s="338" t="str">
        <f t="shared" si="9"/>
        <v/>
      </c>
      <c r="J503" s="339"/>
      <c r="K503" s="339"/>
      <c r="L503" s="339"/>
      <c r="M503" s="339"/>
      <c r="N503" s="339"/>
      <c r="O503" s="339"/>
      <c r="P503" s="339"/>
      <c r="Q503" s="339"/>
    </row>
    <row r="504" spans="1:17" ht="13.5" customHeight="1">
      <c r="A504" s="481"/>
      <c r="B504" s="481"/>
      <c r="C504" s="481"/>
      <c r="D504" s="481"/>
      <c r="E504" s="481"/>
      <c r="F504" s="339"/>
      <c r="G504" s="340" t="str">
        <f>IF(ISNUMBER(E504),E504/'Bulk DivVar Analysis'!$I$114,"")</f>
        <v/>
      </c>
      <c r="H504" s="338" t="str">
        <f>IF(ISNUMBER(E504), IF(G504&gt;'Bulk DivVar Analysis'!$J$116,"Pass","Fail"),"")</f>
        <v/>
      </c>
      <c r="I504" s="338" t="str">
        <f t="shared" si="9"/>
        <v/>
      </c>
      <c r="J504" s="339"/>
      <c r="K504" s="339"/>
      <c r="L504" s="339"/>
      <c r="M504" s="339"/>
      <c r="N504" s="339"/>
      <c r="O504" s="339"/>
      <c r="P504" s="339"/>
      <c r="Q504" s="339"/>
    </row>
    <row r="505" spans="1:17" ht="13.5" customHeight="1">
      <c r="A505" s="481"/>
      <c r="B505" s="481"/>
      <c r="C505" s="481"/>
      <c r="D505" s="481"/>
      <c r="E505" s="481"/>
      <c r="F505" s="339"/>
      <c r="G505" s="340" t="str">
        <f>IF(ISNUMBER(E505),E505/'Bulk DivVar Analysis'!$I$114,"")</f>
        <v/>
      </c>
      <c r="H505" s="338" t="str">
        <f>IF(ISNUMBER(E505), IF(G505&gt;'Bulk DivVar Analysis'!$J$116,"Pass","Fail"),"")</f>
        <v/>
      </c>
      <c r="I505" s="338" t="str">
        <f t="shared" si="9"/>
        <v/>
      </c>
      <c r="J505" s="339"/>
      <c r="K505" s="339"/>
      <c r="L505" s="339"/>
      <c r="M505" s="339"/>
      <c r="N505" s="339"/>
      <c r="O505" s="339"/>
      <c r="P505" s="339"/>
      <c r="Q505" s="339"/>
    </row>
    <row r="506" spans="1:17" ht="13.5" customHeight="1">
      <c r="A506" s="481"/>
      <c r="B506" s="481"/>
      <c r="C506" s="481"/>
      <c r="D506" s="481"/>
      <c r="E506" s="481"/>
      <c r="F506" s="339"/>
      <c r="G506" s="340" t="str">
        <f>IF(ISNUMBER(E506),E506/'Bulk DivVar Analysis'!$I$114,"")</f>
        <v/>
      </c>
      <c r="H506" s="338" t="str">
        <f>IF(ISNUMBER(E506), IF(G506&gt;'Bulk DivVar Analysis'!$J$116,"Pass","Fail"),"")</f>
        <v/>
      </c>
      <c r="I506" s="338" t="str">
        <f t="shared" si="9"/>
        <v/>
      </c>
      <c r="J506" s="339"/>
      <c r="K506" s="339"/>
      <c r="L506" s="339"/>
      <c r="M506" s="339"/>
      <c r="N506" s="339"/>
      <c r="O506" s="339"/>
      <c r="P506" s="339"/>
      <c r="Q506" s="339"/>
    </row>
    <row r="507" spans="1:17" ht="13.5" customHeight="1">
      <c r="A507" s="481"/>
      <c r="B507" s="481"/>
      <c r="C507" s="481"/>
      <c r="D507" s="481"/>
      <c r="E507" s="481"/>
      <c r="F507" s="339"/>
      <c r="G507" s="340" t="str">
        <f>IF(ISNUMBER(E507),E507/'Bulk DivVar Analysis'!$I$114,"")</f>
        <v/>
      </c>
      <c r="H507" s="338" t="str">
        <f>IF(ISNUMBER(E507), IF(G507&gt;'Bulk DivVar Analysis'!$J$116,"Pass","Fail"),"")</f>
        <v/>
      </c>
      <c r="I507" s="338" t="str">
        <f t="shared" si="9"/>
        <v/>
      </c>
      <c r="J507" s="339"/>
      <c r="K507" s="339"/>
      <c r="L507" s="339"/>
      <c r="M507" s="339"/>
      <c r="N507" s="339"/>
      <c r="O507" s="339"/>
      <c r="P507" s="339"/>
      <c r="Q507" s="339"/>
    </row>
    <row r="508" spans="1:17" ht="13.5" customHeight="1">
      <c r="A508" s="481"/>
      <c r="B508" s="481"/>
      <c r="C508" s="481"/>
      <c r="D508" s="481"/>
      <c r="E508" s="481"/>
      <c r="F508" s="339"/>
      <c r="G508" s="340" t="str">
        <f>IF(ISNUMBER(E508),E508/'Bulk DivVar Analysis'!$I$114,"")</f>
        <v/>
      </c>
      <c r="H508" s="338" t="str">
        <f>IF(ISNUMBER(E508), IF(G508&gt;'Bulk DivVar Analysis'!$J$116,"Pass","Fail"),"")</f>
        <v/>
      </c>
      <c r="I508" s="338" t="str">
        <f t="shared" si="9"/>
        <v/>
      </c>
      <c r="J508" s="339"/>
      <c r="K508" s="339"/>
      <c r="L508" s="339"/>
      <c r="M508" s="339"/>
      <c r="N508" s="339"/>
      <c r="O508" s="339"/>
      <c r="P508" s="339"/>
      <c r="Q508" s="339"/>
    </row>
    <row r="509" spans="1:17" ht="13.5" customHeight="1">
      <c r="A509" s="481"/>
      <c r="B509" s="481"/>
      <c r="C509" s="481"/>
      <c r="D509" s="481"/>
      <c r="E509" s="481"/>
      <c r="F509" s="339"/>
      <c r="G509" s="340" t="str">
        <f>IF(ISNUMBER(E509),E509/'Bulk DivVar Analysis'!$I$114,"")</f>
        <v/>
      </c>
      <c r="H509" s="338" t="str">
        <f>IF(ISNUMBER(E509), IF(G509&gt;'Bulk DivVar Analysis'!$J$116,"Pass","Fail"),"")</f>
        <v/>
      </c>
      <c r="I509" s="338" t="str">
        <f t="shared" si="9"/>
        <v/>
      </c>
      <c r="J509" s="339"/>
      <c r="K509" s="339"/>
      <c r="L509" s="339"/>
      <c r="M509" s="339"/>
      <c r="N509" s="339"/>
      <c r="O509" s="339"/>
      <c r="P509" s="339"/>
      <c r="Q509" s="339"/>
    </row>
    <row r="510" spans="1:17" ht="13.5" customHeight="1">
      <c r="A510" s="481"/>
      <c r="B510" s="481"/>
      <c r="C510" s="481"/>
      <c r="D510" s="481"/>
      <c r="E510" s="481"/>
      <c r="F510" s="339"/>
      <c r="G510" s="340" t="str">
        <f>IF(ISNUMBER(E510),E510/'Bulk DivVar Analysis'!$I$114,"")</f>
        <v/>
      </c>
      <c r="H510" s="338" t="str">
        <f>IF(ISNUMBER(E510), IF(G510&gt;'Bulk DivVar Analysis'!$J$116,"Pass","Fail"),"")</f>
        <v/>
      </c>
      <c r="I510" s="338" t="str">
        <f t="shared" si="9"/>
        <v/>
      </c>
      <c r="J510" s="339"/>
      <c r="K510" s="339"/>
      <c r="L510" s="339"/>
      <c r="M510" s="339"/>
      <c r="N510" s="339"/>
      <c r="O510" s="339"/>
      <c r="P510" s="339"/>
      <c r="Q510" s="339"/>
    </row>
    <row r="511" spans="1:17" ht="13.5" customHeight="1">
      <c r="A511" s="481"/>
      <c r="B511" s="481"/>
      <c r="C511" s="481"/>
      <c r="D511" s="481"/>
      <c r="E511" s="481"/>
      <c r="F511" s="339"/>
      <c r="G511" s="340" t="str">
        <f>IF(ISNUMBER(E511),E511/'Bulk DivVar Analysis'!$I$114,"")</f>
        <v/>
      </c>
      <c r="H511" s="338" t="str">
        <f>IF(ISNUMBER(E511), IF(G511&gt;'Bulk DivVar Analysis'!$J$116,"Pass","Fail"),"")</f>
        <v/>
      </c>
      <c r="I511" s="338" t="str">
        <f t="shared" si="9"/>
        <v/>
      </c>
      <c r="J511" s="339"/>
      <c r="K511" s="339"/>
      <c r="L511" s="339"/>
      <c r="M511" s="339"/>
      <c r="N511" s="339"/>
      <c r="O511" s="339"/>
      <c r="P511" s="339"/>
      <c r="Q511" s="339"/>
    </row>
    <row r="512" spans="1:17" ht="13.5" customHeight="1">
      <c r="A512" s="481"/>
      <c r="B512" s="481"/>
      <c r="C512" s="481"/>
      <c r="D512" s="481"/>
      <c r="E512" s="481"/>
      <c r="F512" s="339"/>
      <c r="G512" s="340" t="str">
        <f>IF(ISNUMBER(E512),E512/'Bulk DivVar Analysis'!$I$114,"")</f>
        <v/>
      </c>
      <c r="H512" s="338" t="str">
        <f>IF(ISNUMBER(E512), IF(G512&gt;'Bulk DivVar Analysis'!$J$116,"Pass","Fail"),"")</f>
        <v/>
      </c>
      <c r="I512" s="338" t="str">
        <f t="shared" si="9"/>
        <v/>
      </c>
      <c r="J512" s="339"/>
      <c r="K512" s="339"/>
      <c r="L512" s="339"/>
      <c r="M512" s="339"/>
      <c r="N512" s="339"/>
      <c r="O512" s="339"/>
      <c r="P512" s="339"/>
      <c r="Q512" s="339"/>
    </row>
    <row r="513" spans="1:17" ht="13.5" customHeight="1">
      <c r="A513" s="481"/>
      <c r="B513" s="481"/>
      <c r="C513" s="481"/>
      <c r="D513" s="481"/>
      <c r="E513" s="481"/>
      <c r="F513" s="339"/>
      <c r="G513" s="340" t="str">
        <f>IF(ISNUMBER(E513),E513/'Bulk DivVar Analysis'!$I$114,"")</f>
        <v/>
      </c>
      <c r="H513" s="338" t="str">
        <f>IF(ISNUMBER(E513), IF(G513&gt;'Bulk DivVar Analysis'!$J$116,"Pass","Fail"),"")</f>
        <v/>
      </c>
      <c r="I513" s="338" t="str">
        <f t="shared" si="9"/>
        <v/>
      </c>
      <c r="J513" s="339"/>
      <c r="K513" s="339"/>
      <c r="L513" s="339"/>
      <c r="M513" s="339"/>
      <c r="N513" s="339"/>
      <c r="O513" s="339"/>
      <c r="P513" s="339"/>
      <c r="Q513" s="339"/>
    </row>
    <row r="514" spans="1:17" ht="13.5" customHeight="1">
      <c r="A514" s="481"/>
      <c r="B514" s="481"/>
      <c r="C514" s="481"/>
      <c r="D514" s="481"/>
      <c r="E514" s="481"/>
      <c r="F514" s="339"/>
      <c r="G514" s="340" t="str">
        <f>IF(ISNUMBER(E514),E514/'Bulk DivVar Analysis'!$I$114,"")</f>
        <v/>
      </c>
      <c r="H514" s="338" t="str">
        <f>IF(ISNUMBER(E514), IF(G514&gt;'Bulk DivVar Analysis'!$J$116,"Pass","Fail"),"")</f>
        <v/>
      </c>
      <c r="I514" s="338" t="str">
        <f t="shared" si="9"/>
        <v/>
      </c>
      <c r="J514" s="339"/>
      <c r="K514" s="339"/>
      <c r="L514" s="339"/>
      <c r="M514" s="339"/>
      <c r="N514" s="339"/>
      <c r="O514" s="339"/>
      <c r="P514" s="339"/>
      <c r="Q514" s="339"/>
    </row>
    <row r="515" spans="1:17" ht="13.5" customHeight="1">
      <c r="A515" s="481"/>
      <c r="B515" s="481"/>
      <c r="C515" s="481"/>
      <c r="D515" s="481"/>
      <c r="E515" s="481"/>
      <c r="F515" s="339"/>
      <c r="G515" s="340" t="str">
        <f>IF(ISNUMBER(E515),E515/'Bulk DivVar Analysis'!$I$114,"")</f>
        <v/>
      </c>
      <c r="H515" s="338" t="str">
        <f>IF(ISNUMBER(E515), IF(G515&gt;'Bulk DivVar Analysis'!$J$116,"Pass","Fail"),"")</f>
        <v/>
      </c>
      <c r="I515" s="338" t="str">
        <f t="shared" ref="I515:I578" si="10">_xlfn.TEXTJOIN("_",TRUE,B515,C515)</f>
        <v/>
      </c>
      <c r="J515" s="339"/>
      <c r="K515" s="339"/>
      <c r="L515" s="339"/>
      <c r="M515" s="339"/>
      <c r="N515" s="339"/>
      <c r="O515" s="339"/>
      <c r="P515" s="339"/>
      <c r="Q515" s="339"/>
    </row>
    <row r="516" spans="1:17" ht="13.5" customHeight="1">
      <c r="A516" s="481"/>
      <c r="B516" s="481"/>
      <c r="C516" s="481"/>
      <c r="D516" s="481"/>
      <c r="E516" s="481"/>
      <c r="F516" s="339"/>
      <c r="G516" s="340" t="str">
        <f>IF(ISNUMBER(E516),E516/'Bulk DivVar Analysis'!$I$114,"")</f>
        <v/>
      </c>
      <c r="H516" s="338" t="str">
        <f>IF(ISNUMBER(E516), IF(G516&gt;'Bulk DivVar Analysis'!$J$116,"Pass","Fail"),"")</f>
        <v/>
      </c>
      <c r="I516" s="338" t="str">
        <f t="shared" si="10"/>
        <v/>
      </c>
      <c r="J516" s="339"/>
      <c r="K516" s="339"/>
      <c r="L516" s="339"/>
      <c r="M516" s="339"/>
      <c r="N516" s="339"/>
      <c r="O516" s="339"/>
      <c r="P516" s="339"/>
      <c r="Q516" s="339"/>
    </row>
    <row r="517" spans="1:17" ht="13.5" customHeight="1">
      <c r="A517" s="481"/>
      <c r="B517" s="481"/>
      <c r="C517" s="481"/>
      <c r="D517" s="481"/>
      <c r="E517" s="481"/>
      <c r="F517" s="339"/>
      <c r="G517" s="340" t="str">
        <f>IF(ISNUMBER(E517),E517/'Bulk DivVar Analysis'!$I$114,"")</f>
        <v/>
      </c>
      <c r="H517" s="338" t="str">
        <f>IF(ISNUMBER(E517), IF(G517&gt;'Bulk DivVar Analysis'!$J$116,"Pass","Fail"),"")</f>
        <v/>
      </c>
      <c r="I517" s="338" t="str">
        <f t="shared" si="10"/>
        <v/>
      </c>
      <c r="J517" s="339"/>
      <c r="K517" s="339"/>
      <c r="L517" s="339"/>
      <c r="M517" s="339"/>
      <c r="N517" s="339"/>
      <c r="O517" s="339"/>
      <c r="P517" s="339"/>
      <c r="Q517" s="339"/>
    </row>
    <row r="518" spans="1:17" ht="13.5" customHeight="1">
      <c r="A518" s="481"/>
      <c r="B518" s="481"/>
      <c r="C518" s="481"/>
      <c r="D518" s="481"/>
      <c r="E518" s="481"/>
      <c r="F518" s="339"/>
      <c r="G518" s="340" t="str">
        <f>IF(ISNUMBER(E518),E518/'Bulk DivVar Analysis'!$I$114,"")</f>
        <v/>
      </c>
      <c r="H518" s="338" t="str">
        <f>IF(ISNUMBER(E518), IF(G518&gt;'Bulk DivVar Analysis'!$J$116,"Pass","Fail"),"")</f>
        <v/>
      </c>
      <c r="I518" s="338" t="str">
        <f t="shared" si="10"/>
        <v/>
      </c>
      <c r="J518" s="339"/>
      <c r="K518" s="339"/>
      <c r="L518" s="339"/>
      <c r="M518" s="339"/>
      <c r="N518" s="339"/>
      <c r="O518" s="339"/>
      <c r="P518" s="339"/>
      <c r="Q518" s="339"/>
    </row>
    <row r="519" spans="1:17" ht="13.5" customHeight="1">
      <c r="A519" s="481"/>
      <c r="B519" s="481"/>
      <c r="C519" s="481"/>
      <c r="D519" s="481"/>
      <c r="E519" s="481"/>
      <c r="F519" s="339"/>
      <c r="G519" s="340" t="str">
        <f>IF(ISNUMBER(E519),E519/'Bulk DivVar Analysis'!$I$114,"")</f>
        <v/>
      </c>
      <c r="H519" s="338" t="str">
        <f>IF(ISNUMBER(E519), IF(G519&gt;'Bulk DivVar Analysis'!$J$116,"Pass","Fail"),"")</f>
        <v/>
      </c>
      <c r="I519" s="338" t="str">
        <f t="shared" si="10"/>
        <v/>
      </c>
      <c r="J519" s="339"/>
      <c r="K519" s="339"/>
      <c r="L519" s="339"/>
      <c r="M519" s="339"/>
      <c r="N519" s="339"/>
      <c r="O519" s="339"/>
      <c r="P519" s="339"/>
      <c r="Q519" s="339"/>
    </row>
    <row r="520" spans="1:17" ht="13.5" customHeight="1">
      <c r="A520" s="481"/>
      <c r="B520" s="481"/>
      <c r="C520" s="481"/>
      <c r="D520" s="481"/>
      <c r="E520" s="481"/>
      <c r="F520" s="339"/>
      <c r="G520" s="340" t="str">
        <f>IF(ISNUMBER(E520),E520/'Bulk DivVar Analysis'!$I$114,"")</f>
        <v/>
      </c>
      <c r="H520" s="338" t="str">
        <f>IF(ISNUMBER(E520), IF(G520&gt;'Bulk DivVar Analysis'!$J$116,"Pass","Fail"),"")</f>
        <v/>
      </c>
      <c r="I520" s="338" t="str">
        <f t="shared" si="10"/>
        <v/>
      </c>
      <c r="J520" s="339"/>
      <c r="K520" s="339"/>
      <c r="L520" s="339"/>
      <c r="M520" s="339"/>
      <c r="N520" s="339"/>
      <c r="O520" s="339"/>
      <c r="P520" s="339"/>
      <c r="Q520" s="339"/>
    </row>
    <row r="521" spans="1:17" ht="13.5" customHeight="1">
      <c r="A521" s="481"/>
      <c r="B521" s="481"/>
      <c r="C521" s="481"/>
      <c r="D521" s="481"/>
      <c r="E521" s="481"/>
      <c r="F521" s="339"/>
      <c r="G521" s="340" t="str">
        <f>IF(ISNUMBER(E521),E521/'Bulk DivVar Analysis'!$I$114,"")</f>
        <v/>
      </c>
      <c r="H521" s="338" t="str">
        <f>IF(ISNUMBER(E521), IF(G521&gt;'Bulk DivVar Analysis'!$J$116,"Pass","Fail"),"")</f>
        <v/>
      </c>
      <c r="I521" s="338" t="str">
        <f t="shared" si="10"/>
        <v/>
      </c>
      <c r="J521" s="339"/>
      <c r="K521" s="339"/>
      <c r="L521" s="339"/>
      <c r="M521" s="339"/>
      <c r="N521" s="339"/>
      <c r="O521" s="339"/>
      <c r="P521" s="339"/>
      <c r="Q521" s="339"/>
    </row>
    <row r="522" spans="1:17" ht="13.5" customHeight="1">
      <c r="A522" s="481"/>
      <c r="B522" s="481"/>
      <c r="C522" s="481"/>
      <c r="D522" s="481"/>
      <c r="E522" s="481"/>
      <c r="F522" s="339"/>
      <c r="G522" s="340" t="str">
        <f>IF(ISNUMBER(E522),E522/'Bulk DivVar Analysis'!$I$114,"")</f>
        <v/>
      </c>
      <c r="H522" s="338" t="str">
        <f>IF(ISNUMBER(E522), IF(G522&gt;'Bulk DivVar Analysis'!$J$116,"Pass","Fail"),"")</f>
        <v/>
      </c>
      <c r="I522" s="338" t="str">
        <f t="shared" si="10"/>
        <v/>
      </c>
      <c r="J522" s="339"/>
      <c r="K522" s="339"/>
      <c r="L522" s="339"/>
      <c r="M522" s="339"/>
      <c r="N522" s="339"/>
      <c r="O522" s="339"/>
      <c r="P522" s="339"/>
      <c r="Q522" s="339"/>
    </row>
    <row r="523" spans="1:17" ht="13.5" customHeight="1">
      <c r="A523" s="481"/>
      <c r="B523" s="481"/>
      <c r="C523" s="481"/>
      <c r="D523" s="481"/>
      <c r="E523" s="481"/>
      <c r="F523" s="339"/>
      <c r="G523" s="340" t="str">
        <f>IF(ISNUMBER(E523),E523/'Bulk DivVar Analysis'!$I$114,"")</f>
        <v/>
      </c>
      <c r="H523" s="338" t="str">
        <f>IF(ISNUMBER(E523), IF(G523&gt;'Bulk DivVar Analysis'!$J$116,"Pass","Fail"),"")</f>
        <v/>
      </c>
      <c r="I523" s="338" t="str">
        <f t="shared" si="10"/>
        <v/>
      </c>
      <c r="J523" s="339"/>
      <c r="K523" s="339"/>
      <c r="L523" s="339"/>
      <c r="M523" s="339"/>
      <c r="N523" s="339"/>
      <c r="O523" s="339"/>
      <c r="P523" s="339"/>
      <c r="Q523" s="339"/>
    </row>
    <row r="524" spans="1:17" ht="13.5" customHeight="1">
      <c r="A524" s="481"/>
      <c r="B524" s="481"/>
      <c r="C524" s="481"/>
      <c r="D524" s="481"/>
      <c r="E524" s="481"/>
      <c r="F524" s="339"/>
      <c r="G524" s="340" t="str">
        <f>IF(ISNUMBER(E524),E524/'Bulk DivVar Analysis'!$I$114,"")</f>
        <v/>
      </c>
      <c r="H524" s="338" t="str">
        <f>IF(ISNUMBER(E524), IF(G524&gt;'Bulk DivVar Analysis'!$J$116,"Pass","Fail"),"")</f>
        <v/>
      </c>
      <c r="I524" s="338" t="str">
        <f t="shared" si="10"/>
        <v/>
      </c>
      <c r="J524" s="339"/>
      <c r="K524" s="339"/>
      <c r="L524" s="339"/>
      <c r="M524" s="339"/>
      <c r="N524" s="339"/>
      <c r="O524" s="339"/>
      <c r="P524" s="339"/>
      <c r="Q524" s="339"/>
    </row>
    <row r="525" spans="1:17" ht="13.5" customHeight="1">
      <c r="A525" s="481"/>
      <c r="B525" s="481"/>
      <c r="C525" s="481"/>
      <c r="D525" s="481"/>
      <c r="E525" s="481"/>
      <c r="F525" s="339"/>
      <c r="G525" s="340" t="str">
        <f>IF(ISNUMBER(E525),E525/'Bulk DivVar Analysis'!$I$114,"")</f>
        <v/>
      </c>
      <c r="H525" s="338" t="str">
        <f>IF(ISNUMBER(E525), IF(G525&gt;'Bulk DivVar Analysis'!$J$116,"Pass","Fail"),"")</f>
        <v/>
      </c>
      <c r="I525" s="338" t="str">
        <f t="shared" si="10"/>
        <v/>
      </c>
      <c r="J525" s="339"/>
      <c r="K525" s="339"/>
      <c r="L525" s="339"/>
      <c r="M525" s="339"/>
      <c r="N525" s="339"/>
      <c r="O525" s="339"/>
      <c r="P525" s="339"/>
      <c r="Q525" s="339"/>
    </row>
    <row r="526" spans="1:17" ht="13.5" customHeight="1">
      <c r="A526" s="481"/>
      <c r="B526" s="481"/>
      <c r="C526" s="481"/>
      <c r="D526" s="481"/>
      <c r="E526" s="481"/>
      <c r="F526" s="339"/>
      <c r="G526" s="340" t="str">
        <f>IF(ISNUMBER(E526),E526/'Bulk DivVar Analysis'!$I$114,"")</f>
        <v/>
      </c>
      <c r="H526" s="338" t="str">
        <f>IF(ISNUMBER(E526), IF(G526&gt;'Bulk DivVar Analysis'!$J$116,"Pass","Fail"),"")</f>
        <v/>
      </c>
      <c r="I526" s="338" t="str">
        <f t="shared" si="10"/>
        <v/>
      </c>
      <c r="J526" s="339"/>
      <c r="K526" s="339"/>
      <c r="L526" s="339"/>
      <c r="M526" s="339"/>
      <c r="N526" s="339"/>
      <c r="O526" s="339"/>
      <c r="P526" s="339"/>
      <c r="Q526" s="339"/>
    </row>
    <row r="527" spans="1:17" ht="13.5" customHeight="1">
      <c r="A527" s="481"/>
      <c r="B527" s="481"/>
      <c r="C527" s="481"/>
      <c r="D527" s="481"/>
      <c r="E527" s="481"/>
      <c r="F527" s="339"/>
      <c r="G527" s="340" t="str">
        <f>IF(ISNUMBER(E527),E527/'Bulk DivVar Analysis'!$I$114,"")</f>
        <v/>
      </c>
      <c r="H527" s="338" t="str">
        <f>IF(ISNUMBER(E527), IF(G527&gt;'Bulk DivVar Analysis'!$J$116,"Pass","Fail"),"")</f>
        <v/>
      </c>
      <c r="I527" s="338" t="str">
        <f t="shared" si="10"/>
        <v/>
      </c>
      <c r="J527" s="339"/>
      <c r="K527" s="339"/>
      <c r="L527" s="339"/>
      <c r="M527" s="339"/>
      <c r="N527" s="339"/>
      <c r="O527" s="339"/>
      <c r="P527" s="339"/>
      <c r="Q527" s="339"/>
    </row>
    <row r="528" spans="1:17" ht="13.5" customHeight="1">
      <c r="A528" s="481"/>
      <c r="B528" s="481"/>
      <c r="C528" s="481"/>
      <c r="D528" s="481"/>
      <c r="E528" s="481"/>
      <c r="F528" s="339"/>
      <c r="G528" s="340" t="str">
        <f>IF(ISNUMBER(E528),E528/'Bulk DivVar Analysis'!$I$114,"")</f>
        <v/>
      </c>
      <c r="H528" s="338" t="str">
        <f>IF(ISNUMBER(E528), IF(G528&gt;'Bulk DivVar Analysis'!$J$116,"Pass","Fail"),"")</f>
        <v/>
      </c>
      <c r="I528" s="338" t="str">
        <f t="shared" si="10"/>
        <v/>
      </c>
      <c r="J528" s="339"/>
      <c r="K528" s="339"/>
      <c r="L528" s="339"/>
      <c r="M528" s="339"/>
      <c r="N528" s="339"/>
      <c r="O528" s="339"/>
      <c r="P528" s="339"/>
      <c r="Q528" s="339"/>
    </row>
    <row r="529" spans="1:17" ht="13.5" customHeight="1">
      <c r="A529" s="481"/>
      <c r="B529" s="481"/>
      <c r="C529" s="481"/>
      <c r="D529" s="481"/>
      <c r="E529" s="481"/>
      <c r="F529" s="339"/>
      <c r="G529" s="340" t="str">
        <f>IF(ISNUMBER(E529),E529/'Bulk DivVar Analysis'!$I$114,"")</f>
        <v/>
      </c>
      <c r="H529" s="338" t="str">
        <f>IF(ISNUMBER(E529), IF(G529&gt;'Bulk DivVar Analysis'!$J$116,"Pass","Fail"),"")</f>
        <v/>
      </c>
      <c r="I529" s="338" t="str">
        <f t="shared" si="10"/>
        <v/>
      </c>
      <c r="J529" s="339"/>
      <c r="K529" s="339"/>
      <c r="L529" s="339"/>
      <c r="M529" s="339"/>
      <c r="N529" s="339"/>
      <c r="O529" s="339"/>
      <c r="P529" s="339"/>
      <c r="Q529" s="339"/>
    </row>
    <row r="530" spans="1:17" ht="13.5" customHeight="1">
      <c r="A530" s="481"/>
      <c r="B530" s="481"/>
      <c r="C530" s="481"/>
      <c r="D530" s="481"/>
      <c r="E530" s="481"/>
      <c r="F530" s="339"/>
      <c r="G530" s="340" t="str">
        <f>IF(ISNUMBER(E530),E530/'Bulk DivVar Analysis'!$I$114,"")</f>
        <v/>
      </c>
      <c r="H530" s="338" t="str">
        <f>IF(ISNUMBER(E530), IF(G530&gt;'Bulk DivVar Analysis'!$J$116,"Pass","Fail"),"")</f>
        <v/>
      </c>
      <c r="I530" s="338" t="str">
        <f t="shared" si="10"/>
        <v/>
      </c>
      <c r="J530" s="339"/>
      <c r="K530" s="339"/>
      <c r="L530" s="339"/>
      <c r="M530" s="339"/>
      <c r="N530" s="339"/>
      <c r="O530" s="339"/>
      <c r="P530" s="339"/>
      <c r="Q530" s="339"/>
    </row>
    <row r="531" spans="1:17" ht="13.5" customHeight="1">
      <c r="A531" s="481"/>
      <c r="B531" s="481"/>
      <c r="C531" s="481"/>
      <c r="D531" s="481"/>
      <c r="E531" s="481"/>
      <c r="F531" s="339"/>
      <c r="G531" s="340" t="str">
        <f>IF(ISNUMBER(E531),E531/'Bulk DivVar Analysis'!$I$114,"")</f>
        <v/>
      </c>
      <c r="H531" s="338" t="str">
        <f>IF(ISNUMBER(E531), IF(G531&gt;'Bulk DivVar Analysis'!$J$116,"Pass","Fail"),"")</f>
        <v/>
      </c>
      <c r="I531" s="338" t="str">
        <f t="shared" si="10"/>
        <v/>
      </c>
      <c r="J531" s="339"/>
      <c r="K531" s="339"/>
      <c r="L531" s="339"/>
      <c r="M531" s="339"/>
      <c r="N531" s="339"/>
      <c r="O531" s="339"/>
      <c r="P531" s="339"/>
      <c r="Q531" s="339"/>
    </row>
    <row r="532" spans="1:17" ht="13.5" customHeight="1">
      <c r="A532" s="481"/>
      <c r="B532" s="481"/>
      <c r="C532" s="481"/>
      <c r="D532" s="481"/>
      <c r="E532" s="481"/>
      <c r="F532" s="339"/>
      <c r="G532" s="340" t="str">
        <f>IF(ISNUMBER(E532),E532/'Bulk DivVar Analysis'!$I$114,"")</f>
        <v/>
      </c>
      <c r="H532" s="338" t="str">
        <f>IF(ISNUMBER(E532), IF(G532&gt;'Bulk DivVar Analysis'!$J$116,"Pass","Fail"),"")</f>
        <v/>
      </c>
      <c r="I532" s="338" t="str">
        <f t="shared" si="10"/>
        <v/>
      </c>
      <c r="J532" s="339"/>
      <c r="K532" s="339"/>
      <c r="L532" s="339"/>
      <c r="M532" s="339"/>
      <c r="N532" s="339"/>
      <c r="O532" s="339"/>
      <c r="P532" s="339"/>
      <c r="Q532" s="339"/>
    </row>
    <row r="533" spans="1:17" ht="13.5" customHeight="1">
      <c r="A533" s="481"/>
      <c r="B533" s="481"/>
      <c r="C533" s="481"/>
      <c r="D533" s="481"/>
      <c r="E533" s="481"/>
      <c r="F533" s="339"/>
      <c r="G533" s="340" t="str">
        <f>IF(ISNUMBER(E533),E533/'Bulk DivVar Analysis'!$I$114,"")</f>
        <v/>
      </c>
      <c r="H533" s="338" t="str">
        <f>IF(ISNUMBER(E533), IF(G533&gt;'Bulk DivVar Analysis'!$J$116,"Pass","Fail"),"")</f>
        <v/>
      </c>
      <c r="I533" s="338" t="str">
        <f t="shared" si="10"/>
        <v/>
      </c>
      <c r="J533" s="339"/>
      <c r="K533" s="339"/>
      <c r="L533" s="339"/>
      <c r="M533" s="339"/>
      <c r="N533" s="339"/>
      <c r="O533" s="339"/>
      <c r="P533" s="339"/>
      <c r="Q533" s="339"/>
    </row>
    <row r="534" spans="1:17" ht="13.5" customHeight="1">
      <c r="A534" s="481"/>
      <c r="B534" s="481"/>
      <c r="C534" s="481"/>
      <c r="D534" s="481"/>
      <c r="E534" s="481"/>
      <c r="F534" s="339"/>
      <c r="G534" s="340" t="str">
        <f>IF(ISNUMBER(E534),E534/'Bulk DivVar Analysis'!$I$114,"")</f>
        <v/>
      </c>
      <c r="H534" s="338" t="str">
        <f>IF(ISNUMBER(E534), IF(G534&gt;'Bulk DivVar Analysis'!$J$116,"Pass","Fail"),"")</f>
        <v/>
      </c>
      <c r="I534" s="338" t="str">
        <f t="shared" si="10"/>
        <v/>
      </c>
      <c r="J534" s="339"/>
      <c r="K534" s="339"/>
      <c r="L534" s="339"/>
      <c r="M534" s="339"/>
      <c r="N534" s="339"/>
      <c r="O534" s="339"/>
      <c r="P534" s="339"/>
      <c r="Q534" s="339"/>
    </row>
    <row r="535" spans="1:17" ht="13.5" customHeight="1">
      <c r="A535" s="481"/>
      <c r="B535" s="481"/>
      <c r="C535" s="481"/>
      <c r="D535" s="481"/>
      <c r="E535" s="481"/>
      <c r="F535" s="339"/>
      <c r="G535" s="340" t="str">
        <f>IF(ISNUMBER(E535),E535/'Bulk DivVar Analysis'!$I$114,"")</f>
        <v/>
      </c>
      <c r="H535" s="338" t="str">
        <f>IF(ISNUMBER(E535), IF(G535&gt;'Bulk DivVar Analysis'!$J$116,"Pass","Fail"),"")</f>
        <v/>
      </c>
      <c r="I535" s="338" t="str">
        <f t="shared" si="10"/>
        <v/>
      </c>
      <c r="J535" s="339"/>
      <c r="K535" s="339"/>
      <c r="L535" s="339"/>
      <c r="M535" s="339"/>
      <c r="N535" s="339"/>
      <c r="O535" s="339"/>
      <c r="P535" s="339"/>
      <c r="Q535" s="339"/>
    </row>
    <row r="536" spans="1:17" ht="13.5" customHeight="1">
      <c r="A536" s="481"/>
      <c r="B536" s="481"/>
      <c r="C536" s="481"/>
      <c r="D536" s="481"/>
      <c r="E536" s="481"/>
      <c r="F536" s="339"/>
      <c r="G536" s="340" t="str">
        <f>IF(ISNUMBER(E536),E536/'Bulk DivVar Analysis'!$I$114,"")</f>
        <v/>
      </c>
      <c r="H536" s="338" t="str">
        <f>IF(ISNUMBER(E536), IF(G536&gt;'Bulk DivVar Analysis'!$J$116,"Pass","Fail"),"")</f>
        <v/>
      </c>
      <c r="I536" s="338" t="str">
        <f t="shared" si="10"/>
        <v/>
      </c>
      <c r="J536" s="339"/>
      <c r="K536" s="339"/>
      <c r="L536" s="339"/>
      <c r="M536" s="339"/>
      <c r="N536" s="339"/>
      <c r="O536" s="339"/>
      <c r="P536" s="339"/>
      <c r="Q536" s="339"/>
    </row>
    <row r="537" spans="1:17" ht="13.5" customHeight="1">
      <c r="A537" s="481"/>
      <c r="B537" s="481"/>
      <c r="C537" s="481"/>
      <c r="D537" s="481"/>
      <c r="E537" s="481"/>
      <c r="F537" s="339"/>
      <c r="G537" s="340" t="str">
        <f>IF(ISNUMBER(E537),E537/'Bulk DivVar Analysis'!$I$114,"")</f>
        <v/>
      </c>
      <c r="H537" s="338" t="str">
        <f>IF(ISNUMBER(E537), IF(G537&gt;'Bulk DivVar Analysis'!$J$116,"Pass","Fail"),"")</f>
        <v/>
      </c>
      <c r="I537" s="338" t="str">
        <f t="shared" si="10"/>
        <v/>
      </c>
      <c r="J537" s="339"/>
      <c r="K537" s="339"/>
      <c r="L537" s="339"/>
      <c r="M537" s="339"/>
      <c r="N537" s="339"/>
      <c r="O537" s="339"/>
      <c r="P537" s="339"/>
      <c r="Q537" s="339"/>
    </row>
    <row r="538" spans="1:17" ht="13.5" customHeight="1">
      <c r="A538" s="481"/>
      <c r="B538" s="481"/>
      <c r="C538" s="481"/>
      <c r="D538" s="481"/>
      <c r="E538" s="481"/>
      <c r="F538" s="339"/>
      <c r="G538" s="340" t="str">
        <f>IF(ISNUMBER(E538),E538/'Bulk DivVar Analysis'!$I$114,"")</f>
        <v/>
      </c>
      <c r="H538" s="338" t="str">
        <f>IF(ISNUMBER(E538), IF(G538&gt;'Bulk DivVar Analysis'!$J$116,"Pass","Fail"),"")</f>
        <v/>
      </c>
      <c r="I538" s="338" t="str">
        <f t="shared" si="10"/>
        <v/>
      </c>
      <c r="J538" s="339"/>
      <c r="K538" s="339"/>
      <c r="L538" s="339"/>
      <c r="M538" s="339"/>
      <c r="N538" s="339"/>
      <c r="O538" s="339"/>
      <c r="P538" s="339"/>
      <c r="Q538" s="339"/>
    </row>
    <row r="539" spans="1:17" ht="13.5" customHeight="1">
      <c r="A539" s="481"/>
      <c r="B539" s="481"/>
      <c r="C539" s="481"/>
      <c r="D539" s="481"/>
      <c r="E539" s="481"/>
      <c r="F539" s="339"/>
      <c r="G539" s="340" t="str">
        <f>IF(ISNUMBER(E539),E539/'Bulk DivVar Analysis'!$I$114,"")</f>
        <v/>
      </c>
      <c r="H539" s="338" t="str">
        <f>IF(ISNUMBER(E539), IF(G539&gt;'Bulk DivVar Analysis'!$J$116,"Pass","Fail"),"")</f>
        <v/>
      </c>
      <c r="I539" s="338" t="str">
        <f t="shared" si="10"/>
        <v/>
      </c>
      <c r="J539" s="339"/>
      <c r="K539" s="339"/>
      <c r="L539" s="339"/>
      <c r="M539" s="339"/>
      <c r="N539" s="339"/>
      <c r="O539" s="339"/>
      <c r="P539" s="339"/>
      <c r="Q539" s="339"/>
    </row>
    <row r="540" spans="1:17" ht="13.5" customHeight="1">
      <c r="A540" s="481"/>
      <c r="B540" s="481"/>
      <c r="C540" s="481"/>
      <c r="D540" s="481"/>
      <c r="E540" s="481"/>
      <c r="F540" s="339"/>
      <c r="G540" s="340" t="str">
        <f>IF(ISNUMBER(E540),E540/'Bulk DivVar Analysis'!$I$114,"")</f>
        <v/>
      </c>
      <c r="H540" s="338" t="str">
        <f>IF(ISNUMBER(E540), IF(G540&gt;'Bulk DivVar Analysis'!$J$116,"Pass","Fail"),"")</f>
        <v/>
      </c>
      <c r="I540" s="338" t="str">
        <f t="shared" si="10"/>
        <v/>
      </c>
      <c r="J540" s="339"/>
      <c r="K540" s="339"/>
      <c r="L540" s="339"/>
      <c r="M540" s="339"/>
      <c r="N540" s="339"/>
      <c r="O540" s="339"/>
      <c r="P540" s="339"/>
      <c r="Q540" s="339"/>
    </row>
    <row r="541" spans="1:17" ht="13.5" customHeight="1">
      <c r="A541" s="481"/>
      <c r="B541" s="481"/>
      <c r="C541" s="481"/>
      <c r="D541" s="481"/>
      <c r="E541" s="481"/>
      <c r="F541" s="339"/>
      <c r="G541" s="340" t="str">
        <f>IF(ISNUMBER(E541),E541/'Bulk DivVar Analysis'!$I$114,"")</f>
        <v/>
      </c>
      <c r="H541" s="338" t="str">
        <f>IF(ISNUMBER(E541), IF(G541&gt;'Bulk DivVar Analysis'!$J$116,"Pass","Fail"),"")</f>
        <v/>
      </c>
      <c r="I541" s="338" t="str">
        <f t="shared" si="10"/>
        <v/>
      </c>
      <c r="J541" s="339"/>
      <c r="K541" s="339"/>
      <c r="L541" s="339"/>
      <c r="M541" s="339"/>
      <c r="N541" s="339"/>
      <c r="O541" s="339"/>
      <c r="P541" s="339"/>
      <c r="Q541" s="339"/>
    </row>
    <row r="542" spans="1:17" ht="13.5" customHeight="1">
      <c r="A542" s="481"/>
      <c r="B542" s="481"/>
      <c r="C542" s="481"/>
      <c r="D542" s="481"/>
      <c r="E542" s="481"/>
      <c r="F542" s="339"/>
      <c r="G542" s="340" t="str">
        <f>IF(ISNUMBER(E542),E542/'Bulk DivVar Analysis'!$I$114,"")</f>
        <v/>
      </c>
      <c r="H542" s="338" t="str">
        <f>IF(ISNUMBER(E542), IF(G542&gt;'Bulk DivVar Analysis'!$J$116,"Pass","Fail"),"")</f>
        <v/>
      </c>
      <c r="I542" s="338" t="str">
        <f t="shared" si="10"/>
        <v/>
      </c>
      <c r="J542" s="339"/>
      <c r="K542" s="339"/>
      <c r="L542" s="339"/>
      <c r="M542" s="339"/>
      <c r="N542" s="339"/>
      <c r="O542" s="339"/>
      <c r="P542" s="339"/>
      <c r="Q542" s="339"/>
    </row>
    <row r="543" spans="1:17" ht="13.5" customHeight="1">
      <c r="A543" s="481"/>
      <c r="B543" s="481"/>
      <c r="C543" s="481"/>
      <c r="D543" s="481"/>
      <c r="E543" s="481"/>
      <c r="F543" s="339"/>
      <c r="G543" s="340" t="str">
        <f>IF(ISNUMBER(E543),E543/'Bulk DivVar Analysis'!$I$114,"")</f>
        <v/>
      </c>
      <c r="H543" s="338" t="str">
        <f>IF(ISNUMBER(E543), IF(G543&gt;'Bulk DivVar Analysis'!$J$116,"Pass","Fail"),"")</f>
        <v/>
      </c>
      <c r="I543" s="338" t="str">
        <f t="shared" si="10"/>
        <v/>
      </c>
      <c r="J543" s="339"/>
      <c r="K543" s="339"/>
      <c r="L543" s="339"/>
      <c r="M543" s="339"/>
      <c r="N543" s="339"/>
      <c r="O543" s="339"/>
      <c r="P543" s="339"/>
      <c r="Q543" s="339"/>
    </row>
    <row r="544" spans="1:17" ht="13.5" customHeight="1">
      <c r="A544" s="481"/>
      <c r="B544" s="481"/>
      <c r="C544" s="481"/>
      <c r="D544" s="481"/>
      <c r="E544" s="481"/>
      <c r="F544" s="339"/>
      <c r="G544" s="340" t="str">
        <f>IF(ISNUMBER(E544),E544/'Bulk DivVar Analysis'!$I$114,"")</f>
        <v/>
      </c>
      <c r="H544" s="338" t="str">
        <f>IF(ISNUMBER(E544), IF(G544&gt;'Bulk DivVar Analysis'!$J$116,"Pass","Fail"),"")</f>
        <v/>
      </c>
      <c r="I544" s="338" t="str">
        <f t="shared" si="10"/>
        <v/>
      </c>
      <c r="J544" s="339"/>
      <c r="K544" s="339"/>
      <c r="L544" s="339"/>
      <c r="M544" s="339"/>
      <c r="N544" s="339"/>
      <c r="O544" s="339"/>
      <c r="P544" s="339"/>
      <c r="Q544" s="339"/>
    </row>
    <row r="545" spans="1:17" ht="13.5" customHeight="1">
      <c r="A545" s="481"/>
      <c r="B545" s="481"/>
      <c r="C545" s="481"/>
      <c r="D545" s="481"/>
      <c r="E545" s="481"/>
      <c r="F545" s="339"/>
      <c r="G545" s="340" t="str">
        <f>IF(ISNUMBER(E545),E545/'Bulk DivVar Analysis'!$I$114,"")</f>
        <v/>
      </c>
      <c r="H545" s="338" t="str">
        <f>IF(ISNUMBER(E545), IF(G545&gt;'Bulk DivVar Analysis'!$J$116,"Pass","Fail"),"")</f>
        <v/>
      </c>
      <c r="I545" s="338" t="str">
        <f t="shared" si="10"/>
        <v/>
      </c>
      <c r="J545" s="339"/>
      <c r="K545" s="339"/>
      <c r="L545" s="339"/>
      <c r="M545" s="339"/>
      <c r="N545" s="339"/>
      <c r="O545" s="339"/>
      <c r="P545" s="339"/>
      <c r="Q545" s="339"/>
    </row>
    <row r="546" spans="1:17" ht="13.5" customHeight="1">
      <c r="A546" s="481"/>
      <c r="B546" s="481"/>
      <c r="C546" s="481"/>
      <c r="D546" s="481"/>
      <c r="E546" s="481"/>
      <c r="F546" s="339"/>
      <c r="G546" s="340" t="str">
        <f>IF(ISNUMBER(E546),E546/'Bulk DivVar Analysis'!$I$114,"")</f>
        <v/>
      </c>
      <c r="H546" s="338" t="str">
        <f>IF(ISNUMBER(E546), IF(G546&gt;'Bulk DivVar Analysis'!$J$116,"Pass","Fail"),"")</f>
        <v/>
      </c>
      <c r="I546" s="338" t="str">
        <f t="shared" si="10"/>
        <v/>
      </c>
      <c r="J546" s="339"/>
      <c r="K546" s="339"/>
      <c r="L546" s="339"/>
      <c r="M546" s="339"/>
      <c r="N546" s="339"/>
      <c r="O546" s="339"/>
      <c r="P546" s="339"/>
      <c r="Q546" s="339"/>
    </row>
    <row r="547" spans="1:17" ht="13.5" customHeight="1">
      <c r="A547" s="481"/>
      <c r="B547" s="481"/>
      <c r="C547" s="481"/>
      <c r="D547" s="481"/>
      <c r="E547" s="481"/>
      <c r="F547" s="339"/>
      <c r="G547" s="340" t="str">
        <f>IF(ISNUMBER(E547),E547/'Bulk DivVar Analysis'!$I$114,"")</f>
        <v/>
      </c>
      <c r="H547" s="338" t="str">
        <f>IF(ISNUMBER(E547), IF(G547&gt;'Bulk DivVar Analysis'!$J$116,"Pass","Fail"),"")</f>
        <v/>
      </c>
      <c r="I547" s="338" t="str">
        <f t="shared" si="10"/>
        <v/>
      </c>
      <c r="J547" s="339"/>
      <c r="K547" s="339"/>
      <c r="L547" s="339"/>
      <c r="M547" s="339"/>
      <c r="N547" s="339"/>
      <c r="O547" s="339"/>
      <c r="P547" s="339"/>
      <c r="Q547" s="339"/>
    </row>
    <row r="548" spans="1:17" ht="13.5" customHeight="1">
      <c r="A548" s="481"/>
      <c r="B548" s="481"/>
      <c r="C548" s="481"/>
      <c r="D548" s="481"/>
      <c r="E548" s="481"/>
      <c r="F548" s="339"/>
      <c r="G548" s="340" t="str">
        <f>IF(ISNUMBER(E548),E548/'Bulk DivVar Analysis'!$I$114,"")</f>
        <v/>
      </c>
      <c r="H548" s="338" t="str">
        <f>IF(ISNUMBER(E548), IF(G548&gt;'Bulk DivVar Analysis'!$J$116,"Pass","Fail"),"")</f>
        <v/>
      </c>
      <c r="I548" s="338" t="str">
        <f t="shared" si="10"/>
        <v/>
      </c>
      <c r="J548" s="339"/>
      <c r="K548" s="339"/>
      <c r="L548" s="339"/>
      <c r="M548" s="339"/>
      <c r="N548" s="339"/>
      <c r="O548" s="339"/>
      <c r="P548" s="339"/>
      <c r="Q548" s="339"/>
    </row>
    <row r="549" spans="1:17" ht="13.5" customHeight="1">
      <c r="A549" s="481"/>
      <c r="B549" s="481"/>
      <c r="C549" s="481"/>
      <c r="D549" s="481"/>
      <c r="E549" s="481"/>
      <c r="F549" s="339"/>
      <c r="G549" s="340" t="str">
        <f>IF(ISNUMBER(E549),E549/'Bulk DivVar Analysis'!$I$114,"")</f>
        <v/>
      </c>
      <c r="H549" s="338" t="str">
        <f>IF(ISNUMBER(E549), IF(G549&gt;'Bulk DivVar Analysis'!$J$116,"Pass","Fail"),"")</f>
        <v/>
      </c>
      <c r="I549" s="338" t="str">
        <f t="shared" si="10"/>
        <v/>
      </c>
      <c r="J549" s="339"/>
      <c r="K549" s="339"/>
      <c r="L549" s="339"/>
      <c r="M549" s="339"/>
      <c r="N549" s="339"/>
      <c r="O549" s="339"/>
      <c r="P549" s="339"/>
      <c r="Q549" s="339"/>
    </row>
    <row r="550" spans="1:17" ht="13.5" customHeight="1">
      <c r="A550" s="481"/>
      <c r="B550" s="481"/>
      <c r="C550" s="481"/>
      <c r="D550" s="481"/>
      <c r="E550" s="481"/>
      <c r="F550" s="339"/>
      <c r="G550" s="340" t="str">
        <f>IF(ISNUMBER(E550),E550/'Bulk DivVar Analysis'!$I$114,"")</f>
        <v/>
      </c>
      <c r="H550" s="338" t="str">
        <f>IF(ISNUMBER(E550), IF(G550&gt;'Bulk DivVar Analysis'!$J$116,"Pass","Fail"),"")</f>
        <v/>
      </c>
      <c r="I550" s="338" t="str">
        <f t="shared" si="10"/>
        <v/>
      </c>
      <c r="J550" s="339"/>
      <c r="K550" s="339"/>
      <c r="L550" s="339"/>
      <c r="M550" s="339"/>
      <c r="N550" s="339"/>
      <c r="O550" s="339"/>
      <c r="P550" s="339"/>
      <c r="Q550" s="339"/>
    </row>
    <row r="551" spans="1:17" ht="13.5" customHeight="1">
      <c r="A551" s="481"/>
      <c r="B551" s="481"/>
      <c r="C551" s="481"/>
      <c r="D551" s="481"/>
      <c r="E551" s="481"/>
      <c r="F551" s="339"/>
      <c r="G551" s="340" t="str">
        <f>IF(ISNUMBER(E551),E551/'Bulk DivVar Analysis'!$I$114,"")</f>
        <v/>
      </c>
      <c r="H551" s="338" t="str">
        <f>IF(ISNUMBER(E551), IF(G551&gt;'Bulk DivVar Analysis'!$J$116,"Pass","Fail"),"")</f>
        <v/>
      </c>
      <c r="I551" s="338" t="str">
        <f t="shared" si="10"/>
        <v/>
      </c>
      <c r="J551" s="339"/>
      <c r="K551" s="339"/>
      <c r="L551" s="339"/>
      <c r="M551" s="339"/>
      <c r="N551" s="339"/>
      <c r="O551" s="339"/>
      <c r="P551" s="339"/>
      <c r="Q551" s="339"/>
    </row>
    <row r="552" spans="1:17" ht="13.5" customHeight="1">
      <c r="A552" s="481"/>
      <c r="B552" s="481"/>
      <c r="C552" s="481"/>
      <c r="D552" s="481"/>
      <c r="E552" s="481"/>
      <c r="F552" s="339"/>
      <c r="G552" s="340" t="str">
        <f>IF(ISNUMBER(E552),E552/'Bulk DivVar Analysis'!$I$114,"")</f>
        <v/>
      </c>
      <c r="H552" s="338" t="str">
        <f>IF(ISNUMBER(E552), IF(G552&gt;'Bulk DivVar Analysis'!$J$116,"Pass","Fail"),"")</f>
        <v/>
      </c>
      <c r="I552" s="338" t="str">
        <f t="shared" si="10"/>
        <v/>
      </c>
      <c r="J552" s="339"/>
      <c r="K552" s="339"/>
      <c r="L552" s="339"/>
      <c r="M552" s="339"/>
      <c r="N552" s="339"/>
      <c r="O552" s="339"/>
      <c r="P552" s="339"/>
      <c r="Q552" s="339"/>
    </row>
    <row r="553" spans="1:17" ht="13.5" customHeight="1">
      <c r="A553" s="481"/>
      <c r="B553" s="481"/>
      <c r="C553" s="481"/>
      <c r="D553" s="481"/>
      <c r="E553" s="481"/>
      <c r="F553" s="339"/>
      <c r="G553" s="340" t="str">
        <f>IF(ISNUMBER(E553),E553/'Bulk DivVar Analysis'!$I$114,"")</f>
        <v/>
      </c>
      <c r="H553" s="338" t="str">
        <f>IF(ISNUMBER(E553), IF(G553&gt;'Bulk DivVar Analysis'!$J$116,"Pass","Fail"),"")</f>
        <v/>
      </c>
      <c r="I553" s="338" t="str">
        <f t="shared" si="10"/>
        <v/>
      </c>
      <c r="J553" s="339"/>
      <c r="K553" s="339"/>
      <c r="L553" s="339"/>
      <c r="M553" s="339"/>
      <c r="N553" s="339"/>
      <c r="O553" s="339"/>
      <c r="P553" s="339"/>
      <c r="Q553" s="339"/>
    </row>
    <row r="554" spans="1:17" ht="13.5" customHeight="1">
      <c r="A554" s="481"/>
      <c r="B554" s="481"/>
      <c r="C554" s="481"/>
      <c r="D554" s="481"/>
      <c r="E554" s="481"/>
      <c r="F554" s="339"/>
      <c r="G554" s="340" t="str">
        <f>IF(ISNUMBER(E554),E554/'Bulk DivVar Analysis'!$I$114,"")</f>
        <v/>
      </c>
      <c r="H554" s="338" t="str">
        <f>IF(ISNUMBER(E554), IF(G554&gt;'Bulk DivVar Analysis'!$J$116,"Pass","Fail"),"")</f>
        <v/>
      </c>
      <c r="I554" s="338" t="str">
        <f t="shared" si="10"/>
        <v/>
      </c>
      <c r="J554" s="339"/>
      <c r="K554" s="339"/>
      <c r="L554" s="339"/>
      <c r="M554" s="339"/>
      <c r="N554" s="339"/>
      <c r="O554" s="339"/>
      <c r="P554" s="339"/>
      <c r="Q554" s="339"/>
    </row>
    <row r="555" spans="1:17" ht="13.5" customHeight="1">
      <c r="A555" s="481"/>
      <c r="B555" s="481"/>
      <c r="C555" s="481"/>
      <c r="D555" s="481"/>
      <c r="E555" s="481"/>
      <c r="F555" s="339"/>
      <c r="G555" s="340" t="str">
        <f>IF(ISNUMBER(E555),E555/'Bulk DivVar Analysis'!$I$114,"")</f>
        <v/>
      </c>
      <c r="H555" s="338" t="str">
        <f>IF(ISNUMBER(E555), IF(G555&gt;'Bulk DivVar Analysis'!$J$116,"Pass","Fail"),"")</f>
        <v/>
      </c>
      <c r="I555" s="338" t="str">
        <f t="shared" si="10"/>
        <v/>
      </c>
      <c r="J555" s="339"/>
      <c r="K555" s="339"/>
      <c r="L555" s="339"/>
      <c r="M555" s="339"/>
      <c r="N555" s="339"/>
      <c r="O555" s="339"/>
      <c r="P555" s="339"/>
      <c r="Q555" s="339"/>
    </row>
    <row r="556" spans="1:17" ht="13.5" customHeight="1">
      <c r="A556" s="481"/>
      <c r="B556" s="481"/>
      <c r="C556" s="481"/>
      <c r="D556" s="481"/>
      <c r="E556" s="481"/>
      <c r="F556" s="339"/>
      <c r="G556" s="340" t="str">
        <f>IF(ISNUMBER(E556),E556/'Bulk DivVar Analysis'!$I$114,"")</f>
        <v/>
      </c>
      <c r="H556" s="338" t="str">
        <f>IF(ISNUMBER(E556), IF(G556&gt;'Bulk DivVar Analysis'!$J$116,"Pass","Fail"),"")</f>
        <v/>
      </c>
      <c r="I556" s="338" t="str">
        <f t="shared" si="10"/>
        <v/>
      </c>
      <c r="J556" s="339"/>
      <c r="K556" s="339"/>
      <c r="L556" s="339"/>
      <c r="M556" s="339"/>
      <c r="N556" s="339"/>
      <c r="O556" s="339"/>
      <c r="P556" s="339"/>
      <c r="Q556" s="339"/>
    </row>
    <row r="557" spans="1:17" ht="13.5" customHeight="1">
      <c r="A557" s="481"/>
      <c r="B557" s="481"/>
      <c r="C557" s="481"/>
      <c r="D557" s="481"/>
      <c r="E557" s="481"/>
      <c r="F557" s="339"/>
      <c r="G557" s="340" t="str">
        <f>IF(ISNUMBER(E557),E557/'Bulk DivVar Analysis'!$I$114,"")</f>
        <v/>
      </c>
      <c r="H557" s="338" t="str">
        <f>IF(ISNUMBER(E557), IF(G557&gt;'Bulk DivVar Analysis'!$J$116,"Pass","Fail"),"")</f>
        <v/>
      </c>
      <c r="I557" s="338" t="str">
        <f t="shared" si="10"/>
        <v/>
      </c>
      <c r="J557" s="339"/>
      <c r="K557" s="339"/>
      <c r="L557" s="339"/>
      <c r="M557" s="339"/>
      <c r="N557" s="339"/>
      <c r="O557" s="339"/>
      <c r="P557" s="339"/>
      <c r="Q557" s="339"/>
    </row>
    <row r="558" spans="1:17" ht="13.5" customHeight="1">
      <c r="A558" s="481"/>
      <c r="B558" s="481"/>
      <c r="C558" s="481"/>
      <c r="D558" s="481"/>
      <c r="E558" s="481"/>
      <c r="F558" s="339"/>
      <c r="G558" s="340" t="str">
        <f>IF(ISNUMBER(E558),E558/'Bulk DivVar Analysis'!$I$114,"")</f>
        <v/>
      </c>
      <c r="H558" s="338" t="str">
        <f>IF(ISNUMBER(E558), IF(G558&gt;'Bulk DivVar Analysis'!$J$116,"Pass","Fail"),"")</f>
        <v/>
      </c>
      <c r="I558" s="338" t="str">
        <f t="shared" si="10"/>
        <v/>
      </c>
      <c r="J558" s="339"/>
      <c r="K558" s="339"/>
      <c r="L558" s="339"/>
      <c r="M558" s="339"/>
      <c r="N558" s="339"/>
      <c r="O558" s="339"/>
      <c r="P558" s="339"/>
      <c r="Q558" s="339"/>
    </row>
    <row r="559" spans="1:17" ht="13.5" customHeight="1">
      <c r="A559" s="481"/>
      <c r="B559" s="481"/>
      <c r="C559" s="481"/>
      <c r="D559" s="481"/>
      <c r="E559" s="481"/>
      <c r="F559" s="339"/>
      <c r="G559" s="340" t="str">
        <f>IF(ISNUMBER(E559),E559/'Bulk DivVar Analysis'!$I$114,"")</f>
        <v/>
      </c>
      <c r="H559" s="338" t="str">
        <f>IF(ISNUMBER(E559), IF(G559&gt;'Bulk DivVar Analysis'!$J$116,"Pass","Fail"),"")</f>
        <v/>
      </c>
      <c r="I559" s="338" t="str">
        <f t="shared" si="10"/>
        <v/>
      </c>
      <c r="J559" s="339"/>
      <c r="K559" s="339"/>
      <c r="L559" s="339"/>
      <c r="M559" s="339"/>
      <c r="N559" s="339"/>
      <c r="O559" s="339"/>
      <c r="P559" s="339"/>
      <c r="Q559" s="339"/>
    </row>
    <row r="560" spans="1:17" ht="13.5" customHeight="1">
      <c r="A560" s="481"/>
      <c r="B560" s="481"/>
      <c r="C560" s="481"/>
      <c r="D560" s="481"/>
      <c r="E560" s="481"/>
      <c r="F560" s="339"/>
      <c r="G560" s="340" t="str">
        <f>IF(ISNUMBER(E560),E560/'Bulk DivVar Analysis'!$I$114,"")</f>
        <v/>
      </c>
      <c r="H560" s="338" t="str">
        <f>IF(ISNUMBER(E560), IF(G560&gt;'Bulk DivVar Analysis'!$J$116,"Pass","Fail"),"")</f>
        <v/>
      </c>
      <c r="I560" s="338" t="str">
        <f t="shared" si="10"/>
        <v/>
      </c>
      <c r="J560" s="339"/>
      <c r="K560" s="339"/>
      <c r="L560" s="339"/>
      <c r="M560" s="339"/>
      <c r="N560" s="339"/>
      <c r="O560" s="339"/>
      <c r="P560" s="339"/>
      <c r="Q560" s="339"/>
    </row>
    <row r="561" spans="1:17" ht="13.5" customHeight="1">
      <c r="A561" s="481"/>
      <c r="B561" s="481"/>
      <c r="C561" s="481"/>
      <c r="D561" s="481"/>
      <c r="E561" s="481"/>
      <c r="F561" s="339"/>
      <c r="G561" s="340" t="str">
        <f>IF(ISNUMBER(E561),E561/'Bulk DivVar Analysis'!$I$114,"")</f>
        <v/>
      </c>
      <c r="H561" s="338" t="str">
        <f>IF(ISNUMBER(E561), IF(G561&gt;'Bulk DivVar Analysis'!$J$116,"Pass","Fail"),"")</f>
        <v/>
      </c>
      <c r="I561" s="338" t="str">
        <f t="shared" si="10"/>
        <v/>
      </c>
      <c r="J561" s="339"/>
      <c r="K561" s="339"/>
      <c r="L561" s="339"/>
      <c r="M561" s="339"/>
      <c r="N561" s="339"/>
      <c r="O561" s="339"/>
      <c r="P561" s="339"/>
      <c r="Q561" s="339"/>
    </row>
    <row r="562" spans="1:17" ht="13.5" customHeight="1">
      <c r="A562" s="481"/>
      <c r="B562" s="481"/>
      <c r="C562" s="481"/>
      <c r="D562" s="481"/>
      <c r="E562" s="481"/>
      <c r="F562" s="339"/>
      <c r="G562" s="340" t="str">
        <f>IF(ISNUMBER(E562),E562/'Bulk DivVar Analysis'!$I$114,"")</f>
        <v/>
      </c>
      <c r="H562" s="338" t="str">
        <f>IF(ISNUMBER(E562), IF(G562&gt;'Bulk DivVar Analysis'!$J$116,"Pass","Fail"),"")</f>
        <v/>
      </c>
      <c r="I562" s="338" t="str">
        <f t="shared" si="10"/>
        <v/>
      </c>
      <c r="J562" s="339"/>
      <c r="K562" s="339"/>
      <c r="L562" s="339"/>
      <c r="M562" s="339"/>
      <c r="N562" s="339"/>
      <c r="O562" s="339"/>
      <c r="P562" s="339"/>
      <c r="Q562" s="339"/>
    </row>
    <row r="563" spans="1:17" ht="13.5" customHeight="1">
      <c r="A563" s="481"/>
      <c r="B563" s="481"/>
      <c r="C563" s="481"/>
      <c r="D563" s="481"/>
      <c r="E563" s="481"/>
      <c r="F563" s="339"/>
      <c r="G563" s="340" t="str">
        <f>IF(ISNUMBER(E563),E563/'Bulk DivVar Analysis'!$I$114,"")</f>
        <v/>
      </c>
      <c r="H563" s="338" t="str">
        <f>IF(ISNUMBER(E563), IF(G563&gt;'Bulk DivVar Analysis'!$J$116,"Pass","Fail"),"")</f>
        <v/>
      </c>
      <c r="I563" s="338" t="str">
        <f t="shared" si="10"/>
        <v/>
      </c>
      <c r="J563" s="339"/>
      <c r="K563" s="339"/>
      <c r="L563" s="339"/>
      <c r="M563" s="339"/>
      <c r="N563" s="339"/>
      <c r="O563" s="339"/>
      <c r="P563" s="339"/>
      <c r="Q563" s="339"/>
    </row>
    <row r="564" spans="1:17" ht="13.5" customHeight="1">
      <c r="A564" s="481"/>
      <c r="B564" s="481"/>
      <c r="C564" s="481"/>
      <c r="D564" s="481"/>
      <c r="E564" s="481"/>
      <c r="F564" s="339"/>
      <c r="G564" s="340" t="str">
        <f>IF(ISNUMBER(E564),E564/'Bulk DivVar Analysis'!$I$114,"")</f>
        <v/>
      </c>
      <c r="H564" s="338" t="str">
        <f>IF(ISNUMBER(E564), IF(G564&gt;'Bulk DivVar Analysis'!$J$116,"Pass","Fail"),"")</f>
        <v/>
      </c>
      <c r="I564" s="338" t="str">
        <f t="shared" si="10"/>
        <v/>
      </c>
      <c r="J564" s="339"/>
      <c r="K564" s="339"/>
      <c r="L564" s="339"/>
      <c r="M564" s="339"/>
      <c r="N564" s="339"/>
      <c r="O564" s="339"/>
      <c r="P564" s="339"/>
      <c r="Q564" s="339"/>
    </row>
    <row r="565" spans="1:17" ht="13.5" customHeight="1">
      <c r="A565" s="481"/>
      <c r="B565" s="481"/>
      <c r="C565" s="481"/>
      <c r="D565" s="481"/>
      <c r="E565" s="481"/>
      <c r="F565" s="339"/>
      <c r="G565" s="340" t="str">
        <f>IF(ISNUMBER(E565),E565/'Bulk DivVar Analysis'!$I$114,"")</f>
        <v/>
      </c>
      <c r="H565" s="338" t="str">
        <f>IF(ISNUMBER(E565), IF(G565&gt;'Bulk DivVar Analysis'!$J$116,"Pass","Fail"),"")</f>
        <v/>
      </c>
      <c r="I565" s="338" t="str">
        <f t="shared" si="10"/>
        <v/>
      </c>
      <c r="J565" s="339"/>
      <c r="K565" s="339"/>
      <c r="L565" s="339"/>
      <c r="M565" s="339"/>
      <c r="N565" s="339"/>
      <c r="O565" s="339"/>
      <c r="P565" s="339"/>
      <c r="Q565" s="339"/>
    </row>
    <row r="566" spans="1:17" ht="13.5" customHeight="1">
      <c r="A566" s="481"/>
      <c r="B566" s="481"/>
      <c r="C566" s="481"/>
      <c r="D566" s="481"/>
      <c r="E566" s="481"/>
      <c r="F566" s="339"/>
      <c r="G566" s="340" t="str">
        <f>IF(ISNUMBER(E566),E566/'Bulk DivVar Analysis'!$I$114,"")</f>
        <v/>
      </c>
      <c r="H566" s="338" t="str">
        <f>IF(ISNUMBER(E566), IF(G566&gt;'Bulk DivVar Analysis'!$J$116,"Pass","Fail"),"")</f>
        <v/>
      </c>
      <c r="I566" s="338" t="str">
        <f t="shared" si="10"/>
        <v/>
      </c>
      <c r="J566" s="339"/>
      <c r="K566" s="339"/>
      <c r="L566" s="339"/>
      <c r="M566" s="339"/>
      <c r="N566" s="339"/>
      <c r="O566" s="339"/>
      <c r="P566" s="339"/>
      <c r="Q566" s="339"/>
    </row>
    <row r="567" spans="1:17" ht="13.5" customHeight="1">
      <c r="A567" s="481"/>
      <c r="B567" s="481"/>
      <c r="C567" s="481"/>
      <c r="D567" s="481"/>
      <c r="E567" s="481"/>
      <c r="F567" s="339"/>
      <c r="G567" s="340" t="str">
        <f>IF(ISNUMBER(E567),E567/'Bulk DivVar Analysis'!$I$114,"")</f>
        <v/>
      </c>
      <c r="H567" s="338" t="str">
        <f>IF(ISNUMBER(E567), IF(G567&gt;'Bulk DivVar Analysis'!$J$116,"Pass","Fail"),"")</f>
        <v/>
      </c>
      <c r="I567" s="338" t="str">
        <f t="shared" si="10"/>
        <v/>
      </c>
      <c r="J567" s="339"/>
      <c r="K567" s="339"/>
      <c r="L567" s="339"/>
      <c r="M567" s="339"/>
      <c r="N567" s="339"/>
      <c r="O567" s="339"/>
      <c r="P567" s="339"/>
      <c r="Q567" s="339"/>
    </row>
    <row r="568" spans="1:17" ht="13.5" customHeight="1">
      <c r="A568" s="481"/>
      <c r="B568" s="481"/>
      <c r="C568" s="481"/>
      <c r="D568" s="481"/>
      <c r="E568" s="481"/>
      <c r="F568" s="339"/>
      <c r="G568" s="340" t="str">
        <f>IF(ISNUMBER(E568),E568/'Bulk DivVar Analysis'!$I$114,"")</f>
        <v/>
      </c>
      <c r="H568" s="338" t="str">
        <f>IF(ISNUMBER(E568), IF(G568&gt;'Bulk DivVar Analysis'!$J$116,"Pass","Fail"),"")</f>
        <v/>
      </c>
      <c r="I568" s="338" t="str">
        <f t="shared" si="10"/>
        <v/>
      </c>
      <c r="J568" s="339"/>
      <c r="K568" s="339"/>
      <c r="L568" s="339"/>
      <c r="M568" s="339"/>
      <c r="N568" s="339"/>
      <c r="O568" s="339"/>
      <c r="P568" s="339"/>
      <c r="Q568" s="339"/>
    </row>
    <row r="569" spans="1:17" ht="13.5" customHeight="1">
      <c r="A569" s="481"/>
      <c r="B569" s="481"/>
      <c r="C569" s="481"/>
      <c r="D569" s="481"/>
      <c r="E569" s="481"/>
      <c r="F569" s="339"/>
      <c r="G569" s="340" t="str">
        <f>IF(ISNUMBER(E569),E569/'Bulk DivVar Analysis'!$I$114,"")</f>
        <v/>
      </c>
      <c r="H569" s="338" t="str">
        <f>IF(ISNUMBER(E569), IF(G569&gt;'Bulk DivVar Analysis'!$J$116,"Pass","Fail"),"")</f>
        <v/>
      </c>
      <c r="I569" s="338" t="str">
        <f t="shared" si="10"/>
        <v/>
      </c>
      <c r="J569" s="339"/>
      <c r="K569" s="339"/>
      <c r="L569" s="339"/>
      <c r="M569" s="339"/>
      <c r="N569" s="339"/>
      <c r="O569" s="339"/>
      <c r="P569" s="339"/>
      <c r="Q569" s="339"/>
    </row>
    <row r="570" spans="1:17" ht="13.5" customHeight="1">
      <c r="A570" s="481"/>
      <c r="B570" s="481"/>
      <c r="C570" s="481"/>
      <c r="D570" s="481"/>
      <c r="E570" s="481"/>
      <c r="F570" s="339"/>
      <c r="G570" s="340" t="str">
        <f>IF(ISNUMBER(E570),E570/'Bulk DivVar Analysis'!$I$114,"")</f>
        <v/>
      </c>
      <c r="H570" s="338" t="str">
        <f>IF(ISNUMBER(E570), IF(G570&gt;'Bulk DivVar Analysis'!$J$116,"Pass","Fail"),"")</f>
        <v/>
      </c>
      <c r="I570" s="338" t="str">
        <f t="shared" si="10"/>
        <v/>
      </c>
      <c r="J570" s="339"/>
      <c r="K570" s="339"/>
      <c r="L570" s="339"/>
      <c r="M570" s="339"/>
      <c r="N570" s="339"/>
      <c r="O570" s="339"/>
      <c r="P570" s="339"/>
      <c r="Q570" s="339"/>
    </row>
    <row r="571" spans="1:17" ht="13.5" customHeight="1">
      <c r="A571" s="481"/>
      <c r="B571" s="481"/>
      <c r="C571" s="481"/>
      <c r="D571" s="481"/>
      <c r="E571" s="481"/>
      <c r="F571" s="339"/>
      <c r="G571" s="340" t="str">
        <f>IF(ISNUMBER(E571),E571/'Bulk DivVar Analysis'!$I$114,"")</f>
        <v/>
      </c>
      <c r="H571" s="338" t="str">
        <f>IF(ISNUMBER(E571), IF(G571&gt;'Bulk DivVar Analysis'!$J$116,"Pass","Fail"),"")</f>
        <v/>
      </c>
      <c r="I571" s="338" t="str">
        <f t="shared" si="10"/>
        <v/>
      </c>
      <c r="J571" s="339"/>
      <c r="K571" s="339"/>
      <c r="L571" s="339"/>
      <c r="M571" s="339"/>
      <c r="N571" s="339"/>
      <c r="O571" s="339"/>
      <c r="P571" s="339"/>
      <c r="Q571" s="339"/>
    </row>
    <row r="572" spans="1:17" ht="13.5" customHeight="1">
      <c r="A572" s="481"/>
      <c r="B572" s="481"/>
      <c r="C572" s="481"/>
      <c r="D572" s="481"/>
      <c r="E572" s="481"/>
      <c r="F572" s="339"/>
      <c r="G572" s="340" t="str">
        <f>IF(ISNUMBER(E572),E572/'Bulk DivVar Analysis'!$I$114,"")</f>
        <v/>
      </c>
      <c r="H572" s="338" t="str">
        <f>IF(ISNUMBER(E572), IF(G572&gt;'Bulk DivVar Analysis'!$J$116,"Pass","Fail"),"")</f>
        <v/>
      </c>
      <c r="I572" s="338" t="str">
        <f t="shared" si="10"/>
        <v/>
      </c>
      <c r="J572" s="339"/>
      <c r="K572" s="339"/>
      <c r="L572" s="339"/>
      <c r="M572" s="339"/>
      <c r="N572" s="339"/>
      <c r="O572" s="339"/>
      <c r="P572" s="339"/>
      <c r="Q572" s="339"/>
    </row>
    <row r="573" spans="1:17" ht="13.5" customHeight="1">
      <c r="A573" s="481"/>
      <c r="B573" s="481"/>
      <c r="C573" s="481"/>
      <c r="D573" s="481"/>
      <c r="E573" s="481"/>
      <c r="F573" s="339"/>
      <c r="G573" s="340" t="str">
        <f>IF(ISNUMBER(E573),E573/'Bulk DivVar Analysis'!$I$114,"")</f>
        <v/>
      </c>
      <c r="H573" s="338" t="str">
        <f>IF(ISNUMBER(E573), IF(G573&gt;'Bulk DivVar Analysis'!$J$116,"Pass","Fail"),"")</f>
        <v/>
      </c>
      <c r="I573" s="338" t="str">
        <f t="shared" si="10"/>
        <v/>
      </c>
      <c r="J573" s="339"/>
      <c r="K573" s="339"/>
      <c r="L573" s="339"/>
      <c r="M573" s="339"/>
      <c r="N573" s="339"/>
      <c r="O573" s="339"/>
      <c r="P573" s="339"/>
      <c r="Q573" s="339"/>
    </row>
    <row r="574" spans="1:17" ht="13.5" customHeight="1">
      <c r="A574" s="481"/>
      <c r="B574" s="481"/>
      <c r="C574" s="481"/>
      <c r="D574" s="481"/>
      <c r="E574" s="481"/>
      <c r="F574" s="339"/>
      <c r="G574" s="340" t="str">
        <f>IF(ISNUMBER(E574),E574/'Bulk DivVar Analysis'!$I$114,"")</f>
        <v/>
      </c>
      <c r="H574" s="338" t="str">
        <f>IF(ISNUMBER(E574), IF(G574&gt;'Bulk DivVar Analysis'!$J$116,"Pass","Fail"),"")</f>
        <v/>
      </c>
      <c r="I574" s="338" t="str">
        <f t="shared" si="10"/>
        <v/>
      </c>
      <c r="J574" s="339"/>
      <c r="K574" s="339"/>
      <c r="L574" s="339"/>
      <c r="M574" s="339"/>
      <c r="N574" s="339"/>
      <c r="O574" s="339"/>
      <c r="P574" s="339"/>
      <c r="Q574" s="339"/>
    </row>
    <row r="575" spans="1:17" ht="13.5" customHeight="1">
      <c r="A575" s="481"/>
      <c r="B575" s="481"/>
      <c r="C575" s="481"/>
      <c r="D575" s="481"/>
      <c r="E575" s="481"/>
      <c r="F575" s="339"/>
      <c r="G575" s="340" t="str">
        <f>IF(ISNUMBER(E575),E575/'Bulk DivVar Analysis'!$I$114,"")</f>
        <v/>
      </c>
      <c r="H575" s="338" t="str">
        <f>IF(ISNUMBER(E575), IF(G575&gt;'Bulk DivVar Analysis'!$J$116,"Pass","Fail"),"")</f>
        <v/>
      </c>
      <c r="I575" s="338" t="str">
        <f t="shared" si="10"/>
        <v/>
      </c>
      <c r="J575" s="339"/>
      <c r="K575" s="339"/>
      <c r="L575" s="339"/>
      <c r="M575" s="339"/>
      <c r="N575" s="339"/>
      <c r="O575" s="339"/>
      <c r="P575" s="339"/>
      <c r="Q575" s="339"/>
    </row>
    <row r="576" spans="1:17" ht="13.5" customHeight="1">
      <c r="A576" s="481"/>
      <c r="B576" s="481"/>
      <c r="C576" s="481"/>
      <c r="D576" s="481"/>
      <c r="E576" s="481"/>
      <c r="F576" s="339"/>
      <c r="G576" s="340" t="str">
        <f>IF(ISNUMBER(E576),E576/'Bulk DivVar Analysis'!$I$114,"")</f>
        <v/>
      </c>
      <c r="H576" s="338" t="str">
        <f>IF(ISNUMBER(E576), IF(G576&gt;'Bulk DivVar Analysis'!$J$116,"Pass","Fail"),"")</f>
        <v/>
      </c>
      <c r="I576" s="338" t="str">
        <f t="shared" si="10"/>
        <v/>
      </c>
      <c r="J576" s="339"/>
      <c r="K576" s="339"/>
      <c r="L576" s="339"/>
      <c r="M576" s="339"/>
      <c r="N576" s="339"/>
      <c r="O576" s="339"/>
      <c r="P576" s="339"/>
      <c r="Q576" s="339"/>
    </row>
    <row r="577" spans="1:17" ht="13.5" customHeight="1">
      <c r="A577" s="481"/>
      <c r="B577" s="481"/>
      <c r="C577" s="481"/>
      <c r="D577" s="481"/>
      <c r="E577" s="481"/>
      <c r="F577" s="339"/>
      <c r="G577" s="340" t="str">
        <f>IF(ISNUMBER(E577),E577/'Bulk DivVar Analysis'!$I$114,"")</f>
        <v/>
      </c>
      <c r="H577" s="338" t="str">
        <f>IF(ISNUMBER(E577), IF(G577&gt;'Bulk DivVar Analysis'!$J$116,"Pass","Fail"),"")</f>
        <v/>
      </c>
      <c r="I577" s="338" t="str">
        <f t="shared" si="10"/>
        <v/>
      </c>
      <c r="J577" s="339"/>
      <c r="K577" s="339"/>
      <c r="L577" s="339"/>
      <c r="M577" s="339"/>
      <c r="N577" s="339"/>
      <c r="O577" s="339"/>
      <c r="P577" s="339"/>
      <c r="Q577" s="339"/>
    </row>
    <row r="578" spans="1:17" ht="13.5" customHeight="1">
      <c r="A578" s="481"/>
      <c r="B578" s="481"/>
      <c r="C578" s="481"/>
      <c r="D578" s="481"/>
      <c r="E578" s="481"/>
      <c r="F578" s="339"/>
      <c r="G578" s="340" t="str">
        <f>IF(ISNUMBER(E578),E578/'Bulk DivVar Analysis'!$I$114,"")</f>
        <v/>
      </c>
      <c r="H578" s="338" t="str">
        <f>IF(ISNUMBER(E578), IF(G578&gt;'Bulk DivVar Analysis'!$J$116,"Pass","Fail"),"")</f>
        <v/>
      </c>
      <c r="I578" s="338" t="str">
        <f t="shared" si="10"/>
        <v/>
      </c>
      <c r="J578" s="339"/>
      <c r="K578" s="339"/>
      <c r="L578" s="339"/>
      <c r="M578" s="339"/>
      <c r="N578" s="339"/>
      <c r="O578" s="339"/>
      <c r="P578" s="339"/>
      <c r="Q578" s="339"/>
    </row>
    <row r="579" spans="1:17" ht="13.5" customHeight="1">
      <c r="A579" s="481"/>
      <c r="B579" s="481"/>
      <c r="C579" s="481"/>
      <c r="D579" s="481"/>
      <c r="E579" s="481"/>
      <c r="F579" s="339"/>
      <c r="G579" s="340" t="str">
        <f>IF(ISNUMBER(E579),E579/'Bulk DivVar Analysis'!$I$114,"")</f>
        <v/>
      </c>
      <c r="H579" s="338" t="str">
        <f>IF(ISNUMBER(E579), IF(G579&gt;'Bulk DivVar Analysis'!$J$116,"Pass","Fail"),"")</f>
        <v/>
      </c>
      <c r="I579" s="338" t="str">
        <f t="shared" ref="I579:I642" si="11">_xlfn.TEXTJOIN("_",TRUE,B579,C579)</f>
        <v/>
      </c>
      <c r="J579" s="339"/>
      <c r="K579" s="339"/>
      <c r="L579" s="339"/>
      <c r="M579" s="339"/>
      <c r="N579" s="339"/>
      <c r="O579" s="339"/>
      <c r="P579" s="339"/>
      <c r="Q579" s="339"/>
    </row>
    <row r="580" spans="1:17" ht="13.5" customHeight="1">
      <c r="A580" s="481"/>
      <c r="B580" s="481"/>
      <c r="C580" s="481"/>
      <c r="D580" s="481"/>
      <c r="E580" s="481"/>
      <c r="F580" s="339"/>
      <c r="G580" s="340" t="str">
        <f>IF(ISNUMBER(E580),E580/'Bulk DivVar Analysis'!$I$114,"")</f>
        <v/>
      </c>
      <c r="H580" s="338" t="str">
        <f>IF(ISNUMBER(E580), IF(G580&gt;'Bulk DivVar Analysis'!$J$116,"Pass","Fail"),"")</f>
        <v/>
      </c>
      <c r="I580" s="338" t="str">
        <f t="shared" si="11"/>
        <v/>
      </c>
      <c r="J580" s="339"/>
      <c r="K580" s="339"/>
      <c r="L580" s="339"/>
      <c r="M580" s="339"/>
      <c r="N580" s="339"/>
      <c r="O580" s="339"/>
      <c r="P580" s="339"/>
      <c r="Q580" s="339"/>
    </row>
    <row r="581" spans="1:17" ht="13.5" customHeight="1">
      <c r="A581" s="481"/>
      <c r="B581" s="481"/>
      <c r="C581" s="481"/>
      <c r="D581" s="481"/>
      <c r="E581" s="481"/>
      <c r="F581" s="339"/>
      <c r="G581" s="340" t="str">
        <f>IF(ISNUMBER(E581),E581/'Bulk DivVar Analysis'!$I$114,"")</f>
        <v/>
      </c>
      <c r="H581" s="338" t="str">
        <f>IF(ISNUMBER(E581), IF(G581&gt;'Bulk DivVar Analysis'!$J$116,"Pass","Fail"),"")</f>
        <v/>
      </c>
      <c r="I581" s="338" t="str">
        <f t="shared" si="11"/>
        <v/>
      </c>
      <c r="J581" s="339"/>
      <c r="K581" s="339"/>
      <c r="L581" s="339"/>
      <c r="M581" s="339"/>
      <c r="N581" s="339"/>
      <c r="O581" s="339"/>
      <c r="P581" s="339"/>
      <c r="Q581" s="339"/>
    </row>
    <row r="582" spans="1:17" ht="13.5" customHeight="1">
      <c r="A582" s="481"/>
      <c r="B582" s="481"/>
      <c r="C582" s="481"/>
      <c r="D582" s="481"/>
      <c r="E582" s="481"/>
      <c r="F582" s="339"/>
      <c r="G582" s="340" t="str">
        <f>IF(ISNUMBER(E582),E582/'Bulk DivVar Analysis'!$I$114,"")</f>
        <v/>
      </c>
      <c r="H582" s="338" t="str">
        <f>IF(ISNUMBER(E582), IF(G582&gt;'Bulk DivVar Analysis'!$J$116,"Pass","Fail"),"")</f>
        <v/>
      </c>
      <c r="I582" s="338" t="str">
        <f t="shared" si="11"/>
        <v/>
      </c>
      <c r="J582" s="339"/>
      <c r="K582" s="339"/>
      <c r="L582" s="339"/>
      <c r="M582" s="339"/>
      <c r="N582" s="339"/>
      <c r="O582" s="339"/>
      <c r="P582" s="339"/>
      <c r="Q582" s="339"/>
    </row>
    <row r="583" spans="1:17" ht="13.5" customHeight="1">
      <c r="A583" s="481"/>
      <c r="B583" s="481"/>
      <c r="C583" s="481"/>
      <c r="D583" s="481"/>
      <c r="E583" s="481"/>
      <c r="F583" s="339"/>
      <c r="G583" s="340" t="str">
        <f>IF(ISNUMBER(E583),E583/'Bulk DivVar Analysis'!$I$114,"")</f>
        <v/>
      </c>
      <c r="H583" s="338" t="str">
        <f>IF(ISNUMBER(E583), IF(G583&gt;'Bulk DivVar Analysis'!$J$116,"Pass","Fail"),"")</f>
        <v/>
      </c>
      <c r="I583" s="338" t="str">
        <f t="shared" si="11"/>
        <v/>
      </c>
      <c r="J583" s="339"/>
      <c r="K583" s="339"/>
      <c r="L583" s="339"/>
      <c r="M583" s="339"/>
      <c r="N583" s="339"/>
      <c r="O583" s="339"/>
      <c r="P583" s="339"/>
      <c r="Q583" s="339"/>
    </row>
    <row r="584" spans="1:17" ht="13.5" customHeight="1">
      <c r="A584" s="481"/>
      <c r="B584" s="481"/>
      <c r="C584" s="481"/>
      <c r="D584" s="481"/>
      <c r="E584" s="481"/>
      <c r="F584" s="339"/>
      <c r="G584" s="340" t="str">
        <f>IF(ISNUMBER(E584),E584/'Bulk DivVar Analysis'!$I$114,"")</f>
        <v/>
      </c>
      <c r="H584" s="338" t="str">
        <f>IF(ISNUMBER(E584), IF(G584&gt;'Bulk DivVar Analysis'!$J$116,"Pass","Fail"),"")</f>
        <v/>
      </c>
      <c r="I584" s="338" t="str">
        <f t="shared" si="11"/>
        <v/>
      </c>
      <c r="J584" s="339"/>
      <c r="K584" s="339"/>
      <c r="L584" s="339"/>
      <c r="M584" s="339"/>
      <c r="N584" s="339"/>
      <c r="O584" s="339"/>
      <c r="P584" s="339"/>
      <c r="Q584" s="339"/>
    </row>
    <row r="585" spans="1:17" ht="13.5" customHeight="1">
      <c r="A585" s="481"/>
      <c r="B585" s="481"/>
      <c r="C585" s="481"/>
      <c r="D585" s="481"/>
      <c r="E585" s="481"/>
      <c r="F585" s="339"/>
      <c r="G585" s="340" t="str">
        <f>IF(ISNUMBER(E585),E585/'Bulk DivVar Analysis'!$I$114,"")</f>
        <v/>
      </c>
      <c r="H585" s="338" t="str">
        <f>IF(ISNUMBER(E585), IF(G585&gt;'Bulk DivVar Analysis'!$J$116,"Pass","Fail"),"")</f>
        <v/>
      </c>
      <c r="I585" s="338" t="str">
        <f t="shared" si="11"/>
        <v/>
      </c>
      <c r="J585" s="339"/>
      <c r="K585" s="339"/>
      <c r="L585" s="339"/>
      <c r="M585" s="339"/>
      <c r="N585" s="339"/>
      <c r="O585" s="339"/>
      <c r="P585" s="339"/>
      <c r="Q585" s="339"/>
    </row>
    <row r="586" spans="1:17" ht="13.5" customHeight="1">
      <c r="A586" s="481"/>
      <c r="B586" s="481"/>
      <c r="C586" s="481"/>
      <c r="D586" s="481"/>
      <c r="E586" s="481"/>
      <c r="F586" s="339"/>
      <c r="G586" s="340" t="str">
        <f>IF(ISNUMBER(E586),E586/'Bulk DivVar Analysis'!$I$114,"")</f>
        <v/>
      </c>
      <c r="H586" s="338" t="str">
        <f>IF(ISNUMBER(E586), IF(G586&gt;'Bulk DivVar Analysis'!$J$116,"Pass","Fail"),"")</f>
        <v/>
      </c>
      <c r="I586" s="338" t="str">
        <f t="shared" si="11"/>
        <v/>
      </c>
      <c r="J586" s="339"/>
      <c r="K586" s="339"/>
      <c r="L586" s="339"/>
      <c r="M586" s="339"/>
      <c r="N586" s="339"/>
      <c r="O586" s="339"/>
      <c r="P586" s="339"/>
      <c r="Q586" s="339"/>
    </row>
    <row r="587" spans="1:17" ht="13.5" customHeight="1">
      <c r="A587" s="481"/>
      <c r="B587" s="481"/>
      <c r="C587" s="481"/>
      <c r="D587" s="481"/>
      <c r="E587" s="481"/>
      <c r="F587" s="339"/>
      <c r="G587" s="340" t="str">
        <f>IF(ISNUMBER(E587),E587/'Bulk DivVar Analysis'!$I$114,"")</f>
        <v/>
      </c>
      <c r="H587" s="338" t="str">
        <f>IF(ISNUMBER(E587), IF(G587&gt;'Bulk DivVar Analysis'!$J$116,"Pass","Fail"),"")</f>
        <v/>
      </c>
      <c r="I587" s="338" t="str">
        <f t="shared" si="11"/>
        <v/>
      </c>
      <c r="J587" s="339"/>
      <c r="K587" s="339"/>
      <c r="L587" s="339"/>
      <c r="M587" s="339"/>
      <c r="N587" s="339"/>
      <c r="O587" s="339"/>
      <c r="P587" s="339"/>
      <c r="Q587" s="339"/>
    </row>
    <row r="588" spans="1:17" ht="13.5" customHeight="1">
      <c r="A588" s="481"/>
      <c r="B588" s="481"/>
      <c r="C588" s="481"/>
      <c r="D588" s="481"/>
      <c r="E588" s="481"/>
      <c r="F588" s="339"/>
      <c r="G588" s="340" t="str">
        <f>IF(ISNUMBER(E588),E588/'Bulk DivVar Analysis'!$I$114,"")</f>
        <v/>
      </c>
      <c r="H588" s="338" t="str">
        <f>IF(ISNUMBER(E588), IF(G588&gt;'Bulk DivVar Analysis'!$J$116,"Pass","Fail"),"")</f>
        <v/>
      </c>
      <c r="I588" s="338" t="str">
        <f t="shared" si="11"/>
        <v/>
      </c>
      <c r="J588" s="339"/>
      <c r="K588" s="339"/>
      <c r="L588" s="339"/>
      <c r="M588" s="339"/>
      <c r="N588" s="339"/>
      <c r="O588" s="339"/>
      <c r="P588" s="339"/>
      <c r="Q588" s="339"/>
    </row>
    <row r="589" spans="1:17" ht="13.5" customHeight="1">
      <c r="A589" s="481"/>
      <c r="B589" s="481"/>
      <c r="C589" s="481"/>
      <c r="D589" s="481"/>
      <c r="E589" s="481"/>
      <c r="F589" s="339"/>
      <c r="G589" s="340" t="str">
        <f>IF(ISNUMBER(E589),E589/'Bulk DivVar Analysis'!$I$114,"")</f>
        <v/>
      </c>
      <c r="H589" s="338" t="str">
        <f>IF(ISNUMBER(E589), IF(G589&gt;'Bulk DivVar Analysis'!$J$116,"Pass","Fail"),"")</f>
        <v/>
      </c>
      <c r="I589" s="338" t="str">
        <f t="shared" si="11"/>
        <v/>
      </c>
      <c r="J589" s="339"/>
      <c r="K589" s="339"/>
      <c r="L589" s="339"/>
      <c r="M589" s="339"/>
      <c r="N589" s="339"/>
      <c r="O589" s="339"/>
      <c r="P589" s="339"/>
      <c r="Q589" s="339"/>
    </row>
    <row r="590" spans="1:17" ht="13.5" customHeight="1">
      <c r="A590" s="481"/>
      <c r="B590" s="481"/>
      <c r="C590" s="481"/>
      <c r="D590" s="481"/>
      <c r="E590" s="481"/>
      <c r="F590" s="339"/>
      <c r="G590" s="340" t="str">
        <f>IF(ISNUMBER(E590),E590/'Bulk DivVar Analysis'!$I$114,"")</f>
        <v/>
      </c>
      <c r="H590" s="338" t="str">
        <f>IF(ISNUMBER(E590), IF(G590&gt;'Bulk DivVar Analysis'!$J$116,"Pass","Fail"),"")</f>
        <v/>
      </c>
      <c r="I590" s="338" t="str">
        <f t="shared" si="11"/>
        <v/>
      </c>
      <c r="J590" s="339"/>
      <c r="K590" s="339"/>
      <c r="L590" s="339"/>
      <c r="M590" s="339"/>
      <c r="N590" s="339"/>
      <c r="O590" s="339"/>
      <c r="P590" s="339"/>
      <c r="Q590" s="339"/>
    </row>
    <row r="591" spans="1:17" ht="13.5" customHeight="1">
      <c r="A591" s="481"/>
      <c r="B591" s="481"/>
      <c r="C591" s="481"/>
      <c r="D591" s="481"/>
      <c r="E591" s="481"/>
      <c r="F591" s="339"/>
      <c r="G591" s="340" t="str">
        <f>IF(ISNUMBER(E591),E591/'Bulk DivVar Analysis'!$I$114,"")</f>
        <v/>
      </c>
      <c r="H591" s="338" t="str">
        <f>IF(ISNUMBER(E591), IF(G591&gt;'Bulk DivVar Analysis'!$J$116,"Pass","Fail"),"")</f>
        <v/>
      </c>
      <c r="I591" s="338" t="str">
        <f t="shared" si="11"/>
        <v/>
      </c>
      <c r="J591" s="339"/>
      <c r="K591" s="339"/>
      <c r="L591" s="339"/>
      <c r="M591" s="339"/>
      <c r="N591" s="339"/>
      <c r="O591" s="339"/>
      <c r="P591" s="339"/>
      <c r="Q591" s="339"/>
    </row>
    <row r="592" spans="1:17" ht="13.5" customHeight="1">
      <c r="A592" s="481"/>
      <c r="B592" s="481"/>
      <c r="C592" s="481"/>
      <c r="D592" s="481"/>
      <c r="E592" s="481"/>
      <c r="F592" s="339"/>
      <c r="G592" s="340" t="str">
        <f>IF(ISNUMBER(E592),E592/'Bulk DivVar Analysis'!$I$114,"")</f>
        <v/>
      </c>
      <c r="H592" s="338" t="str">
        <f>IF(ISNUMBER(E592), IF(G592&gt;'Bulk DivVar Analysis'!$J$116,"Pass","Fail"),"")</f>
        <v/>
      </c>
      <c r="I592" s="338" t="str">
        <f t="shared" si="11"/>
        <v/>
      </c>
      <c r="J592" s="339"/>
      <c r="K592" s="339"/>
      <c r="L592" s="339"/>
      <c r="M592" s="339"/>
      <c r="N592" s="339"/>
      <c r="O592" s="339"/>
      <c r="P592" s="339"/>
      <c r="Q592" s="339"/>
    </row>
    <row r="593" spans="1:17" ht="13.5" customHeight="1">
      <c r="A593" s="481"/>
      <c r="B593" s="481"/>
      <c r="C593" s="481"/>
      <c r="D593" s="481"/>
      <c r="E593" s="481"/>
      <c r="F593" s="339"/>
      <c r="G593" s="340" t="str">
        <f>IF(ISNUMBER(E593),E593/'Bulk DivVar Analysis'!$I$114,"")</f>
        <v/>
      </c>
      <c r="H593" s="338" t="str">
        <f>IF(ISNUMBER(E593), IF(G593&gt;'Bulk DivVar Analysis'!$J$116,"Pass","Fail"),"")</f>
        <v/>
      </c>
      <c r="I593" s="338" t="str">
        <f t="shared" si="11"/>
        <v/>
      </c>
      <c r="J593" s="339"/>
      <c r="K593" s="339"/>
      <c r="L593" s="339"/>
      <c r="M593" s="339"/>
      <c r="N593" s="339"/>
      <c r="O593" s="339"/>
      <c r="P593" s="339"/>
      <c r="Q593" s="339"/>
    </row>
    <row r="594" spans="1:17" ht="13.5" customHeight="1">
      <c r="A594" s="481"/>
      <c r="B594" s="481"/>
      <c r="C594" s="481"/>
      <c r="D594" s="481"/>
      <c r="E594" s="481"/>
      <c r="F594" s="339"/>
      <c r="G594" s="340" t="str">
        <f>IF(ISNUMBER(E594),E594/'Bulk DivVar Analysis'!$I$114,"")</f>
        <v/>
      </c>
      <c r="H594" s="338" t="str">
        <f>IF(ISNUMBER(E594), IF(G594&gt;'Bulk DivVar Analysis'!$J$116,"Pass","Fail"),"")</f>
        <v/>
      </c>
      <c r="I594" s="338" t="str">
        <f t="shared" si="11"/>
        <v/>
      </c>
      <c r="J594" s="339"/>
      <c r="K594" s="339"/>
      <c r="L594" s="339"/>
      <c r="M594" s="339"/>
      <c r="N594" s="339"/>
      <c r="O594" s="339"/>
      <c r="P594" s="339"/>
      <c r="Q594" s="339"/>
    </row>
    <row r="595" spans="1:17" ht="13.5" customHeight="1">
      <c r="A595" s="481"/>
      <c r="B595" s="481"/>
      <c r="C595" s="481"/>
      <c r="D595" s="481"/>
      <c r="E595" s="481"/>
      <c r="F595" s="339"/>
      <c r="G595" s="340" t="str">
        <f>IF(ISNUMBER(E595),E595/'Bulk DivVar Analysis'!$I$114,"")</f>
        <v/>
      </c>
      <c r="H595" s="338" t="str">
        <f>IF(ISNUMBER(E595), IF(G595&gt;'Bulk DivVar Analysis'!$J$116,"Pass","Fail"),"")</f>
        <v/>
      </c>
      <c r="I595" s="338" t="str">
        <f t="shared" si="11"/>
        <v/>
      </c>
      <c r="J595" s="339"/>
      <c r="K595" s="339"/>
      <c r="L595" s="339"/>
      <c r="M595" s="339"/>
      <c r="N595" s="339"/>
      <c r="O595" s="339"/>
      <c r="P595" s="339"/>
      <c r="Q595" s="339"/>
    </row>
    <row r="596" spans="1:17" ht="13.5" customHeight="1">
      <c r="A596" s="481"/>
      <c r="B596" s="481"/>
      <c r="C596" s="481"/>
      <c r="D596" s="481"/>
      <c r="E596" s="481"/>
      <c r="F596" s="339"/>
      <c r="G596" s="340" t="str">
        <f>IF(ISNUMBER(E596),E596/'Bulk DivVar Analysis'!$I$114,"")</f>
        <v/>
      </c>
      <c r="H596" s="338" t="str">
        <f>IF(ISNUMBER(E596), IF(G596&gt;'Bulk DivVar Analysis'!$J$116,"Pass","Fail"),"")</f>
        <v/>
      </c>
      <c r="I596" s="338" t="str">
        <f t="shared" si="11"/>
        <v/>
      </c>
      <c r="J596" s="339"/>
      <c r="K596" s="339"/>
      <c r="L596" s="339"/>
      <c r="M596" s="339"/>
      <c r="N596" s="339"/>
      <c r="O596" s="339"/>
      <c r="P596" s="339"/>
      <c r="Q596" s="339"/>
    </row>
    <row r="597" spans="1:17" ht="13.5" customHeight="1">
      <c r="A597" s="481"/>
      <c r="B597" s="481"/>
      <c r="C597" s="481"/>
      <c r="D597" s="481"/>
      <c r="E597" s="481"/>
      <c r="F597" s="339"/>
      <c r="G597" s="340" t="str">
        <f>IF(ISNUMBER(E597),E597/'Bulk DivVar Analysis'!$I$114,"")</f>
        <v/>
      </c>
      <c r="H597" s="338" t="str">
        <f>IF(ISNUMBER(E597), IF(G597&gt;'Bulk DivVar Analysis'!$J$116,"Pass","Fail"),"")</f>
        <v/>
      </c>
      <c r="I597" s="338" t="str">
        <f t="shared" si="11"/>
        <v/>
      </c>
      <c r="J597" s="339"/>
      <c r="K597" s="339"/>
      <c r="L597" s="339"/>
      <c r="M597" s="339"/>
      <c r="N597" s="339"/>
      <c r="O597" s="339"/>
      <c r="P597" s="339"/>
      <c r="Q597" s="339"/>
    </row>
    <row r="598" spans="1:17" ht="13.5" customHeight="1">
      <c r="A598" s="481"/>
      <c r="B598" s="481"/>
      <c r="C598" s="481"/>
      <c r="D598" s="481"/>
      <c r="E598" s="481"/>
      <c r="F598" s="339"/>
      <c r="G598" s="340" t="str">
        <f>IF(ISNUMBER(E598),E598/'Bulk DivVar Analysis'!$I$114,"")</f>
        <v/>
      </c>
      <c r="H598" s="338" t="str">
        <f>IF(ISNUMBER(E598), IF(G598&gt;'Bulk DivVar Analysis'!$J$116,"Pass","Fail"),"")</f>
        <v/>
      </c>
      <c r="I598" s="338" t="str">
        <f t="shared" si="11"/>
        <v/>
      </c>
      <c r="J598" s="339"/>
      <c r="K598" s="339"/>
      <c r="L598" s="339"/>
      <c r="M598" s="339"/>
      <c r="N598" s="339"/>
      <c r="O598" s="339"/>
      <c r="P598" s="339"/>
      <c r="Q598" s="339"/>
    </row>
    <row r="599" spans="1:17" ht="13.5" customHeight="1">
      <c r="A599" s="481"/>
      <c r="B599" s="481"/>
      <c r="C599" s="481"/>
      <c r="D599" s="481"/>
      <c r="E599" s="481"/>
      <c r="F599" s="339"/>
      <c r="G599" s="340" t="str">
        <f>IF(ISNUMBER(E599),E599/'Bulk DivVar Analysis'!$I$114,"")</f>
        <v/>
      </c>
      <c r="H599" s="338" t="str">
        <f>IF(ISNUMBER(E599), IF(G599&gt;'Bulk DivVar Analysis'!$J$116,"Pass","Fail"),"")</f>
        <v/>
      </c>
      <c r="I599" s="338" t="str">
        <f t="shared" si="11"/>
        <v/>
      </c>
      <c r="J599" s="339"/>
      <c r="K599" s="339"/>
      <c r="L599" s="339"/>
      <c r="M599" s="339"/>
      <c r="N599" s="339"/>
      <c r="O599" s="339"/>
      <c r="P599" s="339"/>
      <c r="Q599" s="339"/>
    </row>
    <row r="600" spans="1:17" ht="13.5" customHeight="1">
      <c r="A600" s="481"/>
      <c r="B600" s="481"/>
      <c r="C600" s="481"/>
      <c r="D600" s="481"/>
      <c r="E600" s="481"/>
      <c r="F600" s="339"/>
      <c r="G600" s="340" t="str">
        <f>IF(ISNUMBER(E600),E600/'Bulk DivVar Analysis'!$I$114,"")</f>
        <v/>
      </c>
      <c r="H600" s="338" t="str">
        <f>IF(ISNUMBER(E600), IF(G600&gt;'Bulk DivVar Analysis'!$J$116,"Pass","Fail"),"")</f>
        <v/>
      </c>
      <c r="I600" s="338" t="str">
        <f t="shared" si="11"/>
        <v/>
      </c>
      <c r="J600" s="339"/>
      <c r="K600" s="339"/>
      <c r="L600" s="339"/>
      <c r="M600" s="339"/>
      <c r="N600" s="339"/>
      <c r="O600" s="339"/>
      <c r="P600" s="339"/>
      <c r="Q600" s="339"/>
    </row>
    <row r="601" spans="1:17" ht="13.5" customHeight="1">
      <c r="A601" s="481"/>
      <c r="B601" s="481"/>
      <c r="C601" s="481"/>
      <c r="D601" s="481"/>
      <c r="E601" s="481"/>
      <c r="F601" s="339"/>
      <c r="G601" s="340" t="str">
        <f>IF(ISNUMBER(E601),E601/'Bulk DivVar Analysis'!$I$114,"")</f>
        <v/>
      </c>
      <c r="H601" s="338" t="str">
        <f>IF(ISNUMBER(E601), IF(G601&gt;'Bulk DivVar Analysis'!$J$116,"Pass","Fail"),"")</f>
        <v/>
      </c>
      <c r="I601" s="338" t="str">
        <f t="shared" si="11"/>
        <v/>
      </c>
      <c r="J601" s="339"/>
      <c r="K601" s="339"/>
      <c r="L601" s="339"/>
      <c r="M601" s="339"/>
      <c r="N601" s="339"/>
      <c r="O601" s="339"/>
      <c r="P601" s="339"/>
      <c r="Q601" s="339"/>
    </row>
    <row r="602" spans="1:17" ht="13.5" customHeight="1">
      <c r="A602" s="481"/>
      <c r="B602" s="481"/>
      <c r="C602" s="481"/>
      <c r="D602" s="481"/>
      <c r="E602" s="481"/>
      <c r="F602" s="339"/>
      <c r="G602" s="340" t="str">
        <f>IF(ISNUMBER(E602),E602/'Bulk DivVar Analysis'!$I$114,"")</f>
        <v/>
      </c>
      <c r="H602" s="338" t="str">
        <f>IF(ISNUMBER(E602), IF(G602&gt;'Bulk DivVar Analysis'!$J$116,"Pass","Fail"),"")</f>
        <v/>
      </c>
      <c r="I602" s="338" t="str">
        <f t="shared" si="11"/>
        <v/>
      </c>
      <c r="J602" s="339"/>
      <c r="K602" s="339"/>
      <c r="L602" s="339"/>
      <c r="M602" s="339"/>
      <c r="N602" s="339"/>
      <c r="O602" s="339"/>
      <c r="P602" s="339"/>
      <c r="Q602" s="339"/>
    </row>
    <row r="603" spans="1:17" ht="13.5" customHeight="1">
      <c r="A603" s="481"/>
      <c r="B603" s="481"/>
      <c r="C603" s="481"/>
      <c r="D603" s="481"/>
      <c r="E603" s="481"/>
      <c r="F603" s="339"/>
      <c r="G603" s="340" t="str">
        <f>IF(ISNUMBER(E603),E603/'Bulk DivVar Analysis'!$I$114,"")</f>
        <v/>
      </c>
      <c r="H603" s="338" t="str">
        <f>IF(ISNUMBER(E603), IF(G603&gt;'Bulk DivVar Analysis'!$J$116,"Pass","Fail"),"")</f>
        <v/>
      </c>
      <c r="I603" s="338" t="str">
        <f t="shared" si="11"/>
        <v/>
      </c>
      <c r="J603" s="339"/>
      <c r="K603" s="339"/>
      <c r="L603" s="339"/>
      <c r="M603" s="339"/>
      <c r="N603" s="339"/>
      <c r="O603" s="339"/>
      <c r="P603" s="339"/>
      <c r="Q603" s="339"/>
    </row>
    <row r="604" spans="1:17" ht="13.5" customHeight="1">
      <c r="A604" s="481"/>
      <c r="B604" s="481"/>
      <c r="C604" s="481"/>
      <c r="D604" s="481"/>
      <c r="E604" s="481"/>
      <c r="F604" s="339"/>
      <c r="G604" s="340" t="str">
        <f>IF(ISNUMBER(E604),E604/'Bulk DivVar Analysis'!$I$114,"")</f>
        <v/>
      </c>
      <c r="H604" s="338" t="str">
        <f>IF(ISNUMBER(E604), IF(G604&gt;'Bulk DivVar Analysis'!$J$116,"Pass","Fail"),"")</f>
        <v/>
      </c>
      <c r="I604" s="338" t="str">
        <f t="shared" si="11"/>
        <v/>
      </c>
      <c r="J604" s="339"/>
      <c r="K604" s="339"/>
      <c r="L604" s="339"/>
      <c r="M604" s="339"/>
      <c r="N604" s="339"/>
      <c r="O604" s="339"/>
      <c r="P604" s="339"/>
      <c r="Q604" s="339"/>
    </row>
    <row r="605" spans="1:17" ht="13.5" customHeight="1">
      <c r="A605" s="481"/>
      <c r="B605" s="481"/>
      <c r="C605" s="481"/>
      <c r="D605" s="481"/>
      <c r="E605" s="481"/>
      <c r="F605" s="339"/>
      <c r="G605" s="340" t="str">
        <f>IF(ISNUMBER(E605),E605/'Bulk DivVar Analysis'!$I$114,"")</f>
        <v/>
      </c>
      <c r="H605" s="338" t="str">
        <f>IF(ISNUMBER(E605), IF(G605&gt;'Bulk DivVar Analysis'!$J$116,"Pass","Fail"),"")</f>
        <v/>
      </c>
      <c r="I605" s="338" t="str">
        <f t="shared" si="11"/>
        <v/>
      </c>
      <c r="J605" s="339"/>
      <c r="K605" s="339"/>
      <c r="L605" s="339"/>
      <c r="M605" s="339"/>
      <c r="N605" s="339"/>
      <c r="O605" s="339"/>
      <c r="P605" s="339"/>
      <c r="Q605" s="339"/>
    </row>
    <row r="606" spans="1:17" ht="13.5" customHeight="1">
      <c r="A606" s="481"/>
      <c r="B606" s="481"/>
      <c r="C606" s="481"/>
      <c r="D606" s="481"/>
      <c r="E606" s="481"/>
      <c r="F606" s="339"/>
      <c r="G606" s="340" t="str">
        <f>IF(ISNUMBER(E606),E606/'Bulk DivVar Analysis'!$I$114,"")</f>
        <v/>
      </c>
      <c r="H606" s="338" t="str">
        <f>IF(ISNUMBER(E606), IF(G606&gt;'Bulk DivVar Analysis'!$J$116,"Pass","Fail"),"")</f>
        <v/>
      </c>
      <c r="I606" s="338" t="str">
        <f t="shared" si="11"/>
        <v/>
      </c>
      <c r="J606" s="339"/>
      <c r="K606" s="339"/>
      <c r="L606" s="339"/>
      <c r="M606" s="339"/>
      <c r="N606" s="339"/>
      <c r="O606" s="339"/>
      <c r="P606" s="339"/>
      <c r="Q606" s="339"/>
    </row>
    <row r="607" spans="1:17" ht="13.5" customHeight="1">
      <c r="A607" s="481"/>
      <c r="B607" s="481"/>
      <c r="C607" s="481"/>
      <c r="D607" s="481"/>
      <c r="E607" s="481"/>
      <c r="F607" s="339"/>
      <c r="G607" s="340" t="str">
        <f>IF(ISNUMBER(E607),E607/'Bulk DivVar Analysis'!$I$114,"")</f>
        <v/>
      </c>
      <c r="H607" s="338" t="str">
        <f>IF(ISNUMBER(E607), IF(G607&gt;'Bulk DivVar Analysis'!$J$116,"Pass","Fail"),"")</f>
        <v/>
      </c>
      <c r="I607" s="338" t="str">
        <f t="shared" si="11"/>
        <v/>
      </c>
      <c r="J607" s="339"/>
      <c r="K607" s="339"/>
      <c r="L607" s="339"/>
      <c r="M607" s="339"/>
      <c r="N607" s="339"/>
      <c r="O607" s="339"/>
      <c r="P607" s="339"/>
      <c r="Q607" s="339"/>
    </row>
    <row r="608" spans="1:17" ht="13.5" customHeight="1">
      <c r="A608" s="481"/>
      <c r="B608" s="481"/>
      <c r="C608" s="481"/>
      <c r="D608" s="481"/>
      <c r="E608" s="481"/>
      <c r="F608" s="339"/>
      <c r="G608" s="340" t="str">
        <f>IF(ISNUMBER(E608),E608/'Bulk DivVar Analysis'!$I$114,"")</f>
        <v/>
      </c>
      <c r="H608" s="338" t="str">
        <f>IF(ISNUMBER(E608), IF(G608&gt;'Bulk DivVar Analysis'!$J$116,"Pass","Fail"),"")</f>
        <v/>
      </c>
      <c r="I608" s="338" t="str">
        <f t="shared" si="11"/>
        <v/>
      </c>
      <c r="J608" s="339"/>
      <c r="K608" s="339"/>
      <c r="L608" s="339"/>
      <c r="M608" s="339"/>
      <c r="N608" s="339"/>
      <c r="O608" s="339"/>
      <c r="P608" s="339"/>
      <c r="Q608" s="339"/>
    </row>
    <row r="609" spans="1:17" ht="13.5" customHeight="1">
      <c r="A609" s="481"/>
      <c r="B609" s="481"/>
      <c r="C609" s="481"/>
      <c r="D609" s="481"/>
      <c r="E609" s="481"/>
      <c r="F609" s="339"/>
      <c r="G609" s="340" t="str">
        <f>IF(ISNUMBER(E609),E609/'Bulk DivVar Analysis'!$I$114,"")</f>
        <v/>
      </c>
      <c r="H609" s="338" t="str">
        <f>IF(ISNUMBER(E609), IF(G609&gt;'Bulk DivVar Analysis'!$J$116,"Pass","Fail"),"")</f>
        <v/>
      </c>
      <c r="I609" s="338" t="str">
        <f t="shared" si="11"/>
        <v/>
      </c>
      <c r="J609" s="339"/>
      <c r="K609" s="339"/>
      <c r="L609" s="339"/>
      <c r="M609" s="339"/>
      <c r="N609" s="339"/>
      <c r="O609" s="339"/>
      <c r="P609" s="339"/>
      <c r="Q609" s="339"/>
    </row>
    <row r="610" spans="1:17" ht="13.5" customHeight="1">
      <c r="A610" s="481"/>
      <c r="B610" s="481"/>
      <c r="C610" s="481"/>
      <c r="D610" s="481"/>
      <c r="E610" s="481"/>
      <c r="F610" s="339"/>
      <c r="G610" s="340" t="str">
        <f>IF(ISNUMBER(E610),E610/'Bulk DivVar Analysis'!$I$114,"")</f>
        <v/>
      </c>
      <c r="H610" s="338" t="str">
        <f>IF(ISNUMBER(E610), IF(G610&gt;'Bulk DivVar Analysis'!$J$116,"Pass","Fail"),"")</f>
        <v/>
      </c>
      <c r="I610" s="338" t="str">
        <f t="shared" si="11"/>
        <v/>
      </c>
      <c r="J610" s="339"/>
      <c r="K610" s="339"/>
      <c r="L610" s="339"/>
      <c r="M610" s="339"/>
      <c r="N610" s="339"/>
      <c r="O610" s="339"/>
      <c r="P610" s="339"/>
      <c r="Q610" s="339"/>
    </row>
    <row r="611" spans="1:17" ht="13.5" customHeight="1">
      <c r="A611" s="481"/>
      <c r="B611" s="481"/>
      <c r="C611" s="481"/>
      <c r="D611" s="481"/>
      <c r="E611" s="481"/>
      <c r="F611" s="339"/>
      <c r="G611" s="340" t="str">
        <f>IF(ISNUMBER(E611),E611/'Bulk DivVar Analysis'!$I$114,"")</f>
        <v/>
      </c>
      <c r="H611" s="338" t="str">
        <f>IF(ISNUMBER(E611), IF(G611&gt;'Bulk DivVar Analysis'!$J$116,"Pass","Fail"),"")</f>
        <v/>
      </c>
      <c r="I611" s="338" t="str">
        <f t="shared" si="11"/>
        <v/>
      </c>
      <c r="J611" s="339"/>
      <c r="K611" s="339"/>
      <c r="L611" s="339"/>
      <c r="M611" s="339"/>
      <c r="N611" s="339"/>
      <c r="O611" s="339"/>
      <c r="P611" s="339"/>
      <c r="Q611" s="339"/>
    </row>
    <row r="612" spans="1:17" ht="13.5" customHeight="1">
      <c r="A612" s="481"/>
      <c r="B612" s="481"/>
      <c r="C612" s="481"/>
      <c r="D612" s="481"/>
      <c r="E612" s="481"/>
      <c r="F612" s="339"/>
      <c r="G612" s="340" t="str">
        <f>IF(ISNUMBER(E612),E612/'Bulk DivVar Analysis'!$I$114,"")</f>
        <v/>
      </c>
      <c r="H612" s="338" t="str">
        <f>IF(ISNUMBER(E612), IF(G612&gt;'Bulk DivVar Analysis'!$J$116,"Pass","Fail"),"")</f>
        <v/>
      </c>
      <c r="I612" s="338" t="str">
        <f t="shared" si="11"/>
        <v/>
      </c>
      <c r="J612" s="339"/>
      <c r="K612" s="339"/>
      <c r="L612" s="339"/>
      <c r="M612" s="339"/>
      <c r="N612" s="339"/>
      <c r="O612" s="339"/>
      <c r="P612" s="339"/>
      <c r="Q612" s="339"/>
    </row>
    <row r="613" spans="1:17" ht="13.5" customHeight="1">
      <c r="A613" s="481"/>
      <c r="B613" s="481"/>
      <c r="C613" s="481"/>
      <c r="D613" s="481"/>
      <c r="E613" s="481"/>
      <c r="F613" s="339"/>
      <c r="G613" s="340" t="str">
        <f>IF(ISNUMBER(E613),E613/'Bulk DivVar Analysis'!$I$114,"")</f>
        <v/>
      </c>
      <c r="H613" s="338" t="str">
        <f>IF(ISNUMBER(E613), IF(G613&gt;'Bulk DivVar Analysis'!$J$116,"Pass","Fail"),"")</f>
        <v/>
      </c>
      <c r="I613" s="338" t="str">
        <f t="shared" si="11"/>
        <v/>
      </c>
      <c r="J613" s="339"/>
      <c r="K613" s="339"/>
      <c r="L613" s="339"/>
      <c r="M613" s="339"/>
      <c r="N613" s="339"/>
      <c r="O613" s="339"/>
      <c r="P613" s="339"/>
      <c r="Q613" s="339"/>
    </row>
    <row r="614" spans="1:17" ht="13.5" customHeight="1">
      <c r="A614" s="481"/>
      <c r="B614" s="481"/>
      <c r="C614" s="481"/>
      <c r="D614" s="481"/>
      <c r="E614" s="481"/>
      <c r="F614" s="339"/>
      <c r="G614" s="340" t="str">
        <f>IF(ISNUMBER(E614),E614/'Bulk DivVar Analysis'!$I$114,"")</f>
        <v/>
      </c>
      <c r="H614" s="338" t="str">
        <f>IF(ISNUMBER(E614), IF(G614&gt;'Bulk DivVar Analysis'!$J$116,"Pass","Fail"),"")</f>
        <v/>
      </c>
      <c r="I614" s="338" t="str">
        <f t="shared" si="11"/>
        <v/>
      </c>
      <c r="J614" s="339"/>
      <c r="K614" s="339"/>
      <c r="L614" s="339"/>
      <c r="M614" s="339"/>
      <c r="N614" s="339"/>
      <c r="O614" s="339"/>
      <c r="P614" s="339"/>
      <c r="Q614" s="339"/>
    </row>
    <row r="615" spans="1:17" ht="13.5" customHeight="1">
      <c r="A615" s="481"/>
      <c r="B615" s="481"/>
      <c r="C615" s="481"/>
      <c r="D615" s="481"/>
      <c r="E615" s="481"/>
      <c r="F615" s="339"/>
      <c r="G615" s="340" t="str">
        <f>IF(ISNUMBER(E615),E615/'Bulk DivVar Analysis'!$I$114,"")</f>
        <v/>
      </c>
      <c r="H615" s="338" t="str">
        <f>IF(ISNUMBER(E615), IF(G615&gt;'Bulk DivVar Analysis'!$J$116,"Pass","Fail"),"")</f>
        <v/>
      </c>
      <c r="I615" s="338" t="str">
        <f t="shared" si="11"/>
        <v/>
      </c>
      <c r="J615" s="339"/>
      <c r="K615" s="339"/>
      <c r="L615" s="339"/>
      <c r="M615" s="339"/>
      <c r="N615" s="339"/>
      <c r="O615" s="339"/>
      <c r="P615" s="339"/>
      <c r="Q615" s="339"/>
    </row>
    <row r="616" spans="1:17" ht="13.5" customHeight="1">
      <c r="A616" s="481"/>
      <c r="B616" s="481"/>
      <c r="C616" s="481"/>
      <c r="D616" s="481"/>
      <c r="E616" s="481"/>
      <c r="F616" s="339"/>
      <c r="G616" s="340" t="str">
        <f>IF(ISNUMBER(E616),E616/'Bulk DivVar Analysis'!$I$114,"")</f>
        <v/>
      </c>
      <c r="H616" s="338" t="str">
        <f>IF(ISNUMBER(E616), IF(G616&gt;'Bulk DivVar Analysis'!$J$116,"Pass","Fail"),"")</f>
        <v/>
      </c>
      <c r="I616" s="338" t="str">
        <f t="shared" si="11"/>
        <v/>
      </c>
      <c r="J616" s="339"/>
      <c r="K616" s="339"/>
      <c r="L616" s="339"/>
      <c r="M616" s="339"/>
      <c r="N616" s="339"/>
      <c r="O616" s="339"/>
      <c r="P616" s="339"/>
      <c r="Q616" s="339"/>
    </row>
    <row r="617" spans="1:17" ht="13.5" customHeight="1">
      <c r="A617" s="481"/>
      <c r="B617" s="481"/>
      <c r="C617" s="481"/>
      <c r="D617" s="481"/>
      <c r="E617" s="481"/>
      <c r="F617" s="339"/>
      <c r="G617" s="340" t="str">
        <f>IF(ISNUMBER(E617),E617/'Bulk DivVar Analysis'!$I$114,"")</f>
        <v/>
      </c>
      <c r="H617" s="338" t="str">
        <f>IF(ISNUMBER(E617), IF(G617&gt;'Bulk DivVar Analysis'!$J$116,"Pass","Fail"),"")</f>
        <v/>
      </c>
      <c r="I617" s="338" t="str">
        <f t="shared" si="11"/>
        <v/>
      </c>
      <c r="J617" s="339"/>
      <c r="K617" s="339"/>
      <c r="L617" s="339"/>
      <c r="M617" s="339"/>
      <c r="N617" s="339"/>
      <c r="O617" s="339"/>
      <c r="P617" s="339"/>
      <c r="Q617" s="339"/>
    </row>
    <row r="618" spans="1:17" ht="13.5" customHeight="1">
      <c r="A618" s="481"/>
      <c r="B618" s="481"/>
      <c r="C618" s="481"/>
      <c r="D618" s="481"/>
      <c r="E618" s="481"/>
      <c r="F618" s="339"/>
      <c r="G618" s="340" t="str">
        <f>IF(ISNUMBER(E618),E618/'Bulk DivVar Analysis'!$I$114,"")</f>
        <v/>
      </c>
      <c r="H618" s="338" t="str">
        <f>IF(ISNUMBER(E618), IF(G618&gt;'Bulk DivVar Analysis'!$J$116,"Pass","Fail"),"")</f>
        <v/>
      </c>
      <c r="I618" s="338" t="str">
        <f t="shared" si="11"/>
        <v/>
      </c>
      <c r="J618" s="339"/>
      <c r="K618" s="339"/>
      <c r="L618" s="339"/>
      <c r="M618" s="339"/>
      <c r="N618" s="339"/>
      <c r="O618" s="339"/>
      <c r="P618" s="339"/>
      <c r="Q618" s="339"/>
    </row>
    <row r="619" spans="1:17" ht="13.5" customHeight="1">
      <c r="A619" s="481"/>
      <c r="B619" s="481"/>
      <c r="C619" s="481"/>
      <c r="D619" s="481"/>
      <c r="E619" s="481"/>
      <c r="F619" s="339"/>
      <c r="G619" s="340" t="str">
        <f>IF(ISNUMBER(E619),E619/'Bulk DivVar Analysis'!$I$114,"")</f>
        <v/>
      </c>
      <c r="H619" s="338" t="str">
        <f>IF(ISNUMBER(E619), IF(G619&gt;'Bulk DivVar Analysis'!$J$116,"Pass","Fail"),"")</f>
        <v/>
      </c>
      <c r="I619" s="338" t="str">
        <f t="shared" si="11"/>
        <v/>
      </c>
      <c r="J619" s="339"/>
      <c r="K619" s="339"/>
      <c r="L619" s="339"/>
      <c r="M619" s="339"/>
      <c r="N619" s="339"/>
      <c r="O619" s="339"/>
      <c r="P619" s="339"/>
      <c r="Q619" s="339"/>
    </row>
    <row r="620" spans="1:17" ht="13.5" customHeight="1">
      <c r="A620" s="481"/>
      <c r="B620" s="481"/>
      <c r="C620" s="481"/>
      <c r="D620" s="481"/>
      <c r="E620" s="481"/>
      <c r="F620" s="339"/>
      <c r="G620" s="340" t="str">
        <f>IF(ISNUMBER(E620),E620/'Bulk DivVar Analysis'!$I$114,"")</f>
        <v/>
      </c>
      <c r="H620" s="338" t="str">
        <f>IF(ISNUMBER(E620), IF(G620&gt;'Bulk DivVar Analysis'!$J$116,"Pass","Fail"),"")</f>
        <v/>
      </c>
      <c r="I620" s="338" t="str">
        <f t="shared" si="11"/>
        <v/>
      </c>
      <c r="J620" s="339"/>
      <c r="K620" s="339"/>
      <c r="L620" s="339"/>
      <c r="M620" s="339"/>
      <c r="N620" s="339"/>
      <c r="O620" s="339"/>
      <c r="P620" s="339"/>
      <c r="Q620" s="339"/>
    </row>
    <row r="621" spans="1:17" ht="13.5" customHeight="1">
      <c r="A621" s="481"/>
      <c r="B621" s="481"/>
      <c r="C621" s="481"/>
      <c r="D621" s="481"/>
      <c r="E621" s="481"/>
      <c r="F621" s="339"/>
      <c r="G621" s="340" t="str">
        <f>IF(ISNUMBER(E621),E621/'Bulk DivVar Analysis'!$I$114,"")</f>
        <v/>
      </c>
      <c r="H621" s="338" t="str">
        <f>IF(ISNUMBER(E621), IF(G621&gt;'Bulk DivVar Analysis'!$J$116,"Pass","Fail"),"")</f>
        <v/>
      </c>
      <c r="I621" s="338" t="str">
        <f t="shared" si="11"/>
        <v/>
      </c>
      <c r="J621" s="339"/>
      <c r="K621" s="339"/>
      <c r="L621" s="339"/>
      <c r="M621" s="339"/>
      <c r="N621" s="339"/>
      <c r="O621" s="339"/>
      <c r="P621" s="339"/>
      <c r="Q621" s="339"/>
    </row>
    <row r="622" spans="1:17" ht="13.5" customHeight="1">
      <c r="A622" s="481"/>
      <c r="B622" s="481"/>
      <c r="C622" s="481"/>
      <c r="D622" s="481"/>
      <c r="E622" s="481"/>
      <c r="F622" s="339"/>
      <c r="G622" s="340" t="str">
        <f>IF(ISNUMBER(E622),E622/'Bulk DivVar Analysis'!$I$114,"")</f>
        <v/>
      </c>
      <c r="H622" s="338" t="str">
        <f>IF(ISNUMBER(E622), IF(G622&gt;'Bulk DivVar Analysis'!$J$116,"Pass","Fail"),"")</f>
        <v/>
      </c>
      <c r="I622" s="338" t="str">
        <f t="shared" si="11"/>
        <v/>
      </c>
      <c r="J622" s="339"/>
      <c r="K622" s="339"/>
      <c r="L622" s="339"/>
      <c r="M622" s="339"/>
      <c r="N622" s="339"/>
      <c r="O622" s="339"/>
      <c r="P622" s="339"/>
      <c r="Q622" s="339"/>
    </row>
    <row r="623" spans="1:17" ht="13.5" customHeight="1">
      <c r="A623" s="481"/>
      <c r="B623" s="481"/>
      <c r="C623" s="481"/>
      <c r="D623" s="481"/>
      <c r="E623" s="481"/>
      <c r="F623" s="339"/>
      <c r="G623" s="340" t="str">
        <f>IF(ISNUMBER(E623),E623/'Bulk DivVar Analysis'!$I$114,"")</f>
        <v/>
      </c>
      <c r="H623" s="338" t="str">
        <f>IF(ISNUMBER(E623), IF(G623&gt;'Bulk DivVar Analysis'!$J$116,"Pass","Fail"),"")</f>
        <v/>
      </c>
      <c r="I623" s="338" t="str">
        <f t="shared" si="11"/>
        <v/>
      </c>
      <c r="J623" s="339"/>
      <c r="K623" s="339"/>
      <c r="L623" s="339"/>
      <c r="M623" s="339"/>
      <c r="N623" s="339"/>
      <c r="O623" s="339"/>
      <c r="P623" s="339"/>
      <c r="Q623" s="339"/>
    </row>
    <row r="624" spans="1:17" ht="13.5" customHeight="1">
      <c r="A624" s="481"/>
      <c r="B624" s="481"/>
      <c r="C624" s="481"/>
      <c r="D624" s="481"/>
      <c r="E624" s="481"/>
      <c r="F624" s="339"/>
      <c r="G624" s="340" t="str">
        <f>IF(ISNUMBER(E624),E624/'Bulk DivVar Analysis'!$I$114,"")</f>
        <v/>
      </c>
      <c r="H624" s="338" t="str">
        <f>IF(ISNUMBER(E624), IF(G624&gt;'Bulk DivVar Analysis'!$J$116,"Pass","Fail"),"")</f>
        <v/>
      </c>
      <c r="I624" s="338" t="str">
        <f t="shared" si="11"/>
        <v/>
      </c>
      <c r="J624" s="339"/>
      <c r="K624" s="339"/>
      <c r="L624" s="339"/>
      <c r="M624" s="339"/>
      <c r="N624" s="339"/>
      <c r="O624" s="339"/>
      <c r="P624" s="339"/>
      <c r="Q624" s="339"/>
    </row>
    <row r="625" spans="1:17" ht="13.5" customHeight="1">
      <c r="A625" s="481"/>
      <c r="B625" s="481"/>
      <c r="C625" s="481"/>
      <c r="D625" s="481"/>
      <c r="E625" s="481"/>
      <c r="F625" s="339"/>
      <c r="G625" s="340" t="str">
        <f>IF(ISNUMBER(E625),E625/'Bulk DivVar Analysis'!$I$114,"")</f>
        <v/>
      </c>
      <c r="H625" s="338" t="str">
        <f>IF(ISNUMBER(E625), IF(G625&gt;'Bulk DivVar Analysis'!$J$116,"Pass","Fail"),"")</f>
        <v/>
      </c>
      <c r="I625" s="338" t="str">
        <f t="shared" si="11"/>
        <v/>
      </c>
      <c r="J625" s="339"/>
      <c r="K625" s="339"/>
      <c r="L625" s="339"/>
      <c r="M625" s="339"/>
      <c r="N625" s="339"/>
      <c r="O625" s="339"/>
      <c r="P625" s="339"/>
      <c r="Q625" s="339"/>
    </row>
    <row r="626" spans="1:17" ht="13.5" customHeight="1">
      <c r="A626" s="481"/>
      <c r="B626" s="481"/>
      <c r="C626" s="481"/>
      <c r="D626" s="481"/>
      <c r="E626" s="481"/>
      <c r="F626" s="339"/>
      <c r="G626" s="340" t="str">
        <f>IF(ISNUMBER(E626),E626/'Bulk DivVar Analysis'!$I$114,"")</f>
        <v/>
      </c>
      <c r="H626" s="338" t="str">
        <f>IF(ISNUMBER(E626), IF(G626&gt;'Bulk DivVar Analysis'!$J$116,"Pass","Fail"),"")</f>
        <v/>
      </c>
      <c r="I626" s="338" t="str">
        <f t="shared" si="11"/>
        <v/>
      </c>
      <c r="J626" s="339"/>
      <c r="K626" s="339"/>
      <c r="L626" s="339"/>
      <c r="M626" s="339"/>
      <c r="N626" s="339"/>
      <c r="O626" s="339"/>
      <c r="P626" s="339"/>
      <c r="Q626" s="339"/>
    </row>
    <row r="627" spans="1:17" ht="13.5" customHeight="1">
      <c r="A627" s="481"/>
      <c r="B627" s="481"/>
      <c r="C627" s="481"/>
      <c r="D627" s="481"/>
      <c r="E627" s="481"/>
      <c r="F627" s="339"/>
      <c r="G627" s="340" t="str">
        <f>IF(ISNUMBER(E627),E627/'Bulk DivVar Analysis'!$I$114,"")</f>
        <v/>
      </c>
      <c r="H627" s="338" t="str">
        <f>IF(ISNUMBER(E627), IF(G627&gt;'Bulk DivVar Analysis'!$J$116,"Pass","Fail"),"")</f>
        <v/>
      </c>
      <c r="I627" s="338" t="str">
        <f t="shared" si="11"/>
        <v/>
      </c>
      <c r="J627" s="339"/>
      <c r="K627" s="339"/>
      <c r="L627" s="339"/>
      <c r="M627" s="339"/>
      <c r="N627" s="339"/>
      <c r="O627" s="339"/>
      <c r="P627" s="339"/>
      <c r="Q627" s="339"/>
    </row>
    <row r="628" spans="1:17" ht="13.5" customHeight="1">
      <c r="A628" s="481"/>
      <c r="B628" s="481"/>
      <c r="C628" s="481"/>
      <c r="D628" s="481"/>
      <c r="E628" s="481"/>
      <c r="F628" s="339"/>
      <c r="G628" s="340" t="str">
        <f>IF(ISNUMBER(E628),E628/'Bulk DivVar Analysis'!$I$114,"")</f>
        <v/>
      </c>
      <c r="H628" s="338" t="str">
        <f>IF(ISNUMBER(E628), IF(G628&gt;'Bulk DivVar Analysis'!$J$116,"Pass","Fail"),"")</f>
        <v/>
      </c>
      <c r="I628" s="338" t="str">
        <f t="shared" si="11"/>
        <v/>
      </c>
      <c r="J628" s="339"/>
      <c r="K628" s="339"/>
      <c r="L628" s="339"/>
      <c r="M628" s="339"/>
      <c r="N628" s="339"/>
      <c r="O628" s="339"/>
      <c r="P628" s="339"/>
      <c r="Q628" s="339"/>
    </row>
    <row r="629" spans="1:17" ht="13.5" customHeight="1">
      <c r="A629" s="481"/>
      <c r="B629" s="481"/>
      <c r="C629" s="481"/>
      <c r="D629" s="481"/>
      <c r="E629" s="481"/>
      <c r="F629" s="339"/>
      <c r="G629" s="340" t="str">
        <f>IF(ISNUMBER(E629),E629/'Bulk DivVar Analysis'!$I$114,"")</f>
        <v/>
      </c>
      <c r="H629" s="338" t="str">
        <f>IF(ISNUMBER(E629), IF(G629&gt;'Bulk DivVar Analysis'!$J$116,"Pass","Fail"),"")</f>
        <v/>
      </c>
      <c r="I629" s="338" t="str">
        <f t="shared" si="11"/>
        <v/>
      </c>
      <c r="J629" s="339"/>
      <c r="K629" s="339"/>
      <c r="L629" s="339"/>
      <c r="M629" s="339"/>
      <c r="N629" s="339"/>
      <c r="O629" s="339"/>
      <c r="P629" s="339"/>
      <c r="Q629" s="339"/>
    </row>
    <row r="630" spans="1:17" ht="13.5" customHeight="1">
      <c r="A630" s="481"/>
      <c r="B630" s="481"/>
      <c r="C630" s="481"/>
      <c r="D630" s="481"/>
      <c r="E630" s="481"/>
      <c r="F630" s="339"/>
      <c r="G630" s="340" t="str">
        <f>IF(ISNUMBER(E630),E630/'Bulk DivVar Analysis'!$I$114,"")</f>
        <v/>
      </c>
      <c r="H630" s="338" t="str">
        <f>IF(ISNUMBER(E630), IF(G630&gt;'Bulk DivVar Analysis'!$J$116,"Pass","Fail"),"")</f>
        <v/>
      </c>
      <c r="I630" s="338" t="str">
        <f t="shared" si="11"/>
        <v/>
      </c>
      <c r="J630" s="339"/>
      <c r="K630" s="339"/>
      <c r="L630" s="339"/>
      <c r="M630" s="339"/>
      <c r="N630" s="339"/>
      <c r="O630" s="339"/>
      <c r="P630" s="339"/>
      <c r="Q630" s="339"/>
    </row>
    <row r="631" spans="1:17" ht="13.5" customHeight="1">
      <c r="A631" s="481"/>
      <c r="B631" s="481"/>
      <c r="C631" s="481"/>
      <c r="D631" s="481"/>
      <c r="E631" s="481"/>
      <c r="F631" s="339"/>
      <c r="G631" s="340" t="str">
        <f>IF(ISNUMBER(E631),E631/'Bulk DivVar Analysis'!$I$114,"")</f>
        <v/>
      </c>
      <c r="H631" s="338" t="str">
        <f>IF(ISNUMBER(E631), IF(G631&gt;'Bulk DivVar Analysis'!$J$116,"Pass","Fail"),"")</f>
        <v/>
      </c>
      <c r="I631" s="338" t="str">
        <f t="shared" si="11"/>
        <v/>
      </c>
      <c r="J631" s="339"/>
      <c r="K631" s="339"/>
      <c r="L631" s="339"/>
      <c r="M631" s="339"/>
      <c r="N631" s="339"/>
      <c r="O631" s="339"/>
      <c r="P631" s="339"/>
      <c r="Q631" s="339"/>
    </row>
    <row r="632" spans="1:17" ht="13.5" customHeight="1">
      <c r="A632" s="481"/>
      <c r="B632" s="481"/>
      <c r="C632" s="481"/>
      <c r="D632" s="481"/>
      <c r="E632" s="481"/>
      <c r="F632" s="339"/>
      <c r="G632" s="340" t="str">
        <f>IF(ISNUMBER(E632),E632/'Bulk DivVar Analysis'!$I$114,"")</f>
        <v/>
      </c>
      <c r="H632" s="338" t="str">
        <f>IF(ISNUMBER(E632), IF(G632&gt;'Bulk DivVar Analysis'!$J$116,"Pass","Fail"),"")</f>
        <v/>
      </c>
      <c r="I632" s="338" t="str">
        <f t="shared" si="11"/>
        <v/>
      </c>
      <c r="J632" s="339"/>
      <c r="K632" s="339"/>
      <c r="L632" s="339"/>
      <c r="M632" s="339"/>
      <c r="N632" s="339"/>
      <c r="O632" s="339"/>
      <c r="P632" s="339"/>
      <c r="Q632" s="339"/>
    </row>
    <row r="633" spans="1:17" ht="13.5" customHeight="1">
      <c r="A633" s="481"/>
      <c r="B633" s="481"/>
      <c r="C633" s="481"/>
      <c r="D633" s="481"/>
      <c r="E633" s="481"/>
      <c r="F633" s="339"/>
      <c r="G633" s="340" t="str">
        <f>IF(ISNUMBER(E633),E633/'Bulk DivVar Analysis'!$I$114,"")</f>
        <v/>
      </c>
      <c r="H633" s="338" t="str">
        <f>IF(ISNUMBER(E633), IF(G633&gt;'Bulk DivVar Analysis'!$J$116,"Pass","Fail"),"")</f>
        <v/>
      </c>
      <c r="I633" s="338" t="str">
        <f t="shared" si="11"/>
        <v/>
      </c>
      <c r="J633" s="339"/>
      <c r="K633" s="339"/>
      <c r="L633" s="339"/>
      <c r="M633" s="339"/>
      <c r="N633" s="339"/>
      <c r="O633" s="339"/>
      <c r="P633" s="339"/>
      <c r="Q633" s="339"/>
    </row>
    <row r="634" spans="1:17" ht="13.5" customHeight="1">
      <c r="A634" s="481"/>
      <c r="B634" s="481"/>
      <c r="C634" s="481"/>
      <c r="D634" s="481"/>
      <c r="E634" s="481"/>
      <c r="F634" s="339"/>
      <c r="G634" s="340" t="str">
        <f>IF(ISNUMBER(E634),E634/'Bulk DivVar Analysis'!$I$114,"")</f>
        <v/>
      </c>
      <c r="H634" s="338" t="str">
        <f>IF(ISNUMBER(E634), IF(G634&gt;'Bulk DivVar Analysis'!$J$116,"Pass","Fail"),"")</f>
        <v/>
      </c>
      <c r="I634" s="338" t="str">
        <f t="shared" si="11"/>
        <v/>
      </c>
      <c r="J634" s="339"/>
      <c r="K634" s="339"/>
      <c r="L634" s="339"/>
      <c r="M634" s="339"/>
      <c r="N634" s="339"/>
      <c r="O634" s="339"/>
      <c r="P634" s="339"/>
      <c r="Q634" s="339"/>
    </row>
    <row r="635" spans="1:17" ht="13.5" customHeight="1">
      <c r="A635" s="481"/>
      <c r="B635" s="481"/>
      <c r="C635" s="481"/>
      <c r="D635" s="481"/>
      <c r="E635" s="481"/>
      <c r="F635" s="339"/>
      <c r="G635" s="340" t="str">
        <f>IF(ISNUMBER(E635),E635/'Bulk DivVar Analysis'!$I$114,"")</f>
        <v/>
      </c>
      <c r="H635" s="338" t="str">
        <f>IF(ISNUMBER(E635), IF(G635&gt;'Bulk DivVar Analysis'!$J$116,"Pass","Fail"),"")</f>
        <v/>
      </c>
      <c r="I635" s="338" t="str">
        <f t="shared" si="11"/>
        <v/>
      </c>
      <c r="J635" s="339"/>
      <c r="K635" s="339"/>
      <c r="L635" s="339"/>
      <c r="M635" s="339"/>
      <c r="N635" s="339"/>
      <c r="O635" s="339"/>
      <c r="P635" s="339"/>
      <c r="Q635" s="339"/>
    </row>
    <row r="636" spans="1:17" ht="13.5" customHeight="1">
      <c r="A636" s="481"/>
      <c r="B636" s="481"/>
      <c r="C636" s="481"/>
      <c r="D636" s="481"/>
      <c r="E636" s="481"/>
      <c r="F636" s="339"/>
      <c r="G636" s="340" t="str">
        <f>IF(ISNUMBER(E636),E636/'Bulk DivVar Analysis'!$I$114,"")</f>
        <v/>
      </c>
      <c r="H636" s="338" t="str">
        <f>IF(ISNUMBER(E636), IF(G636&gt;'Bulk DivVar Analysis'!$J$116,"Pass","Fail"),"")</f>
        <v/>
      </c>
      <c r="I636" s="338" t="str">
        <f t="shared" si="11"/>
        <v/>
      </c>
      <c r="J636" s="339"/>
      <c r="K636" s="339"/>
      <c r="L636" s="339"/>
      <c r="M636" s="339"/>
      <c r="N636" s="339"/>
      <c r="O636" s="339"/>
      <c r="P636" s="339"/>
      <c r="Q636" s="339"/>
    </row>
    <row r="637" spans="1:17" ht="13.5" customHeight="1">
      <c r="A637" s="481"/>
      <c r="B637" s="481"/>
      <c r="C637" s="481"/>
      <c r="D637" s="481"/>
      <c r="E637" s="481"/>
      <c r="F637" s="339"/>
      <c r="G637" s="340" t="str">
        <f>IF(ISNUMBER(E637),E637/'Bulk DivVar Analysis'!$I$114,"")</f>
        <v/>
      </c>
      <c r="H637" s="338" t="str">
        <f>IF(ISNUMBER(E637), IF(G637&gt;'Bulk DivVar Analysis'!$J$116,"Pass","Fail"),"")</f>
        <v/>
      </c>
      <c r="I637" s="338" t="str">
        <f t="shared" si="11"/>
        <v/>
      </c>
      <c r="J637" s="339"/>
      <c r="K637" s="339"/>
      <c r="L637" s="339"/>
      <c r="M637" s="339"/>
      <c r="N637" s="339"/>
      <c r="O637" s="339"/>
      <c r="P637" s="339"/>
      <c r="Q637" s="339"/>
    </row>
    <row r="638" spans="1:17" ht="13.5" customHeight="1">
      <c r="A638" s="481"/>
      <c r="B638" s="481"/>
      <c r="C638" s="481"/>
      <c r="D638" s="481"/>
      <c r="E638" s="481"/>
      <c r="F638" s="339"/>
      <c r="G638" s="340" t="str">
        <f>IF(ISNUMBER(E638),E638/'Bulk DivVar Analysis'!$I$114,"")</f>
        <v/>
      </c>
      <c r="H638" s="338" t="str">
        <f>IF(ISNUMBER(E638), IF(G638&gt;'Bulk DivVar Analysis'!$J$116,"Pass","Fail"),"")</f>
        <v/>
      </c>
      <c r="I638" s="338" t="str">
        <f t="shared" si="11"/>
        <v/>
      </c>
      <c r="J638" s="339"/>
      <c r="K638" s="339"/>
      <c r="L638" s="339"/>
      <c r="M638" s="339"/>
      <c r="N638" s="339"/>
      <c r="O638" s="339"/>
      <c r="P638" s="339"/>
      <c r="Q638" s="339"/>
    </row>
    <row r="639" spans="1:17" ht="13.5" customHeight="1">
      <c r="A639" s="481"/>
      <c r="B639" s="481"/>
      <c r="C639" s="481"/>
      <c r="D639" s="481"/>
      <c r="E639" s="481"/>
      <c r="F639" s="339"/>
      <c r="G639" s="340" t="str">
        <f>IF(ISNUMBER(E639),E639/'Bulk DivVar Analysis'!$I$114,"")</f>
        <v/>
      </c>
      <c r="H639" s="338" t="str">
        <f>IF(ISNUMBER(E639), IF(G639&gt;'Bulk DivVar Analysis'!$J$116,"Pass","Fail"),"")</f>
        <v/>
      </c>
      <c r="I639" s="338" t="str">
        <f t="shared" si="11"/>
        <v/>
      </c>
      <c r="J639" s="339"/>
      <c r="K639" s="339"/>
      <c r="L639" s="339"/>
      <c r="M639" s="339"/>
      <c r="N639" s="339"/>
      <c r="O639" s="339"/>
      <c r="P639" s="339"/>
      <c r="Q639" s="339"/>
    </row>
    <row r="640" spans="1:17" ht="13.5" customHeight="1">
      <c r="A640" s="481"/>
      <c r="B640" s="481"/>
      <c r="C640" s="481"/>
      <c r="D640" s="481"/>
      <c r="E640" s="481"/>
      <c r="F640" s="339"/>
      <c r="G640" s="340" t="str">
        <f>IF(ISNUMBER(E640),E640/'Bulk DivVar Analysis'!$I$114,"")</f>
        <v/>
      </c>
      <c r="H640" s="338" t="str">
        <f>IF(ISNUMBER(E640), IF(G640&gt;'Bulk DivVar Analysis'!$J$116,"Pass","Fail"),"")</f>
        <v/>
      </c>
      <c r="I640" s="338" t="str">
        <f t="shared" si="11"/>
        <v/>
      </c>
      <c r="J640" s="339"/>
      <c r="K640" s="339"/>
      <c r="L640" s="339"/>
      <c r="M640" s="339"/>
      <c r="N640" s="339"/>
      <c r="O640" s="339"/>
      <c r="P640" s="339"/>
      <c r="Q640" s="339"/>
    </row>
    <row r="641" spans="1:17" ht="13.5" customHeight="1">
      <c r="A641" s="481"/>
      <c r="B641" s="481"/>
      <c r="C641" s="481"/>
      <c r="D641" s="481"/>
      <c r="E641" s="481"/>
      <c r="F641" s="339"/>
      <c r="G641" s="340" t="str">
        <f>IF(ISNUMBER(E641),E641/'Bulk DivVar Analysis'!$I$114,"")</f>
        <v/>
      </c>
      <c r="H641" s="338" t="str">
        <f>IF(ISNUMBER(E641), IF(G641&gt;'Bulk DivVar Analysis'!$J$116,"Pass","Fail"),"")</f>
        <v/>
      </c>
      <c r="I641" s="338" t="str">
        <f t="shared" si="11"/>
        <v/>
      </c>
      <c r="J641" s="339"/>
      <c r="K641" s="339"/>
      <c r="L641" s="339"/>
      <c r="M641" s="339"/>
      <c r="N641" s="339"/>
      <c r="O641" s="339"/>
      <c r="P641" s="339"/>
      <c r="Q641" s="339"/>
    </row>
    <row r="642" spans="1:17" ht="13.5" customHeight="1">
      <c r="A642" s="481"/>
      <c r="B642" s="481"/>
      <c r="C642" s="481"/>
      <c r="D642" s="481"/>
      <c r="E642" s="481"/>
      <c r="F642" s="339"/>
      <c r="G642" s="340" t="str">
        <f>IF(ISNUMBER(E642),E642/'Bulk DivVar Analysis'!$I$114,"")</f>
        <v/>
      </c>
      <c r="H642" s="338" t="str">
        <f>IF(ISNUMBER(E642), IF(G642&gt;'Bulk DivVar Analysis'!$J$116,"Pass","Fail"),"")</f>
        <v/>
      </c>
      <c r="I642" s="338" t="str">
        <f t="shared" si="11"/>
        <v/>
      </c>
      <c r="J642" s="339"/>
      <c r="K642" s="339"/>
      <c r="L642" s="339"/>
      <c r="M642" s="339"/>
      <c r="N642" s="339"/>
      <c r="O642" s="339"/>
      <c r="P642" s="339"/>
      <c r="Q642" s="339"/>
    </row>
    <row r="643" spans="1:17" ht="13.5" customHeight="1">
      <c r="A643" s="481"/>
      <c r="B643" s="481"/>
      <c r="C643" s="481"/>
      <c r="D643" s="481"/>
      <c r="E643" s="481"/>
      <c r="F643" s="339"/>
      <c r="G643" s="340" t="str">
        <f>IF(ISNUMBER(E643),E643/'Bulk DivVar Analysis'!$I$114,"")</f>
        <v/>
      </c>
      <c r="H643" s="338" t="str">
        <f>IF(ISNUMBER(E643), IF(G643&gt;'Bulk DivVar Analysis'!$J$116,"Pass","Fail"),"")</f>
        <v/>
      </c>
      <c r="I643" s="338" t="str">
        <f t="shared" ref="I643:I706" si="12">_xlfn.TEXTJOIN("_",TRUE,B643,C643)</f>
        <v/>
      </c>
      <c r="J643" s="339"/>
      <c r="K643" s="339"/>
      <c r="L643" s="339"/>
      <c r="M643" s="339"/>
      <c r="N643" s="339"/>
      <c r="O643" s="339"/>
      <c r="P643" s="339"/>
      <c r="Q643" s="339"/>
    </row>
    <row r="644" spans="1:17" ht="13.5" customHeight="1">
      <c r="A644" s="481"/>
      <c r="B644" s="481"/>
      <c r="C644" s="481"/>
      <c r="D644" s="481"/>
      <c r="E644" s="481"/>
      <c r="F644" s="339"/>
      <c r="G644" s="340" t="str">
        <f>IF(ISNUMBER(E644),E644/'Bulk DivVar Analysis'!$I$114,"")</f>
        <v/>
      </c>
      <c r="H644" s="338" t="str">
        <f>IF(ISNUMBER(E644), IF(G644&gt;'Bulk DivVar Analysis'!$J$116,"Pass","Fail"),"")</f>
        <v/>
      </c>
      <c r="I644" s="338" t="str">
        <f t="shared" si="12"/>
        <v/>
      </c>
      <c r="J644" s="339"/>
      <c r="K644" s="339"/>
      <c r="L644" s="339"/>
      <c r="M644" s="339"/>
      <c r="N644" s="339"/>
      <c r="O644" s="339"/>
      <c r="P644" s="339"/>
      <c r="Q644" s="339"/>
    </row>
    <row r="645" spans="1:17" ht="13.5" customHeight="1">
      <c r="A645" s="481"/>
      <c r="B645" s="481"/>
      <c r="C645" s="481"/>
      <c r="D645" s="481"/>
      <c r="E645" s="481"/>
      <c r="F645" s="339"/>
      <c r="G645" s="340" t="str">
        <f>IF(ISNUMBER(E645),E645/'Bulk DivVar Analysis'!$I$114,"")</f>
        <v/>
      </c>
      <c r="H645" s="338" t="str">
        <f>IF(ISNUMBER(E645), IF(G645&gt;'Bulk DivVar Analysis'!$J$116,"Pass","Fail"),"")</f>
        <v/>
      </c>
      <c r="I645" s="338" t="str">
        <f t="shared" si="12"/>
        <v/>
      </c>
      <c r="J645" s="339"/>
      <c r="K645" s="339"/>
      <c r="L645" s="339"/>
      <c r="M645" s="339"/>
      <c r="N645" s="339"/>
      <c r="O645" s="339"/>
      <c r="P645" s="339"/>
      <c r="Q645" s="339"/>
    </row>
    <row r="646" spans="1:17" ht="13.5" customHeight="1">
      <c r="A646" s="481"/>
      <c r="B646" s="481"/>
      <c r="C646" s="481"/>
      <c r="D646" s="481"/>
      <c r="E646" s="481"/>
      <c r="F646" s="339"/>
      <c r="G646" s="340" t="str">
        <f>IF(ISNUMBER(E646),E646/'Bulk DivVar Analysis'!$I$114,"")</f>
        <v/>
      </c>
      <c r="H646" s="338" t="str">
        <f>IF(ISNUMBER(E646), IF(G646&gt;'Bulk DivVar Analysis'!$J$116,"Pass","Fail"),"")</f>
        <v/>
      </c>
      <c r="I646" s="338" t="str">
        <f t="shared" si="12"/>
        <v/>
      </c>
      <c r="J646" s="339"/>
      <c r="K646" s="339"/>
      <c r="L646" s="339"/>
      <c r="M646" s="339"/>
      <c r="N646" s="339"/>
      <c r="O646" s="339"/>
      <c r="P646" s="339"/>
      <c r="Q646" s="339"/>
    </row>
    <row r="647" spans="1:17" ht="13.5" customHeight="1">
      <c r="A647" s="481"/>
      <c r="B647" s="481"/>
      <c r="C647" s="481"/>
      <c r="D647" s="481"/>
      <c r="E647" s="481"/>
      <c r="F647" s="339"/>
      <c r="G647" s="340" t="str">
        <f>IF(ISNUMBER(E647),E647/'Bulk DivVar Analysis'!$I$114,"")</f>
        <v/>
      </c>
      <c r="H647" s="338" t="str">
        <f>IF(ISNUMBER(E647), IF(G647&gt;'Bulk DivVar Analysis'!$J$116,"Pass","Fail"),"")</f>
        <v/>
      </c>
      <c r="I647" s="338" t="str">
        <f t="shared" si="12"/>
        <v/>
      </c>
      <c r="J647" s="339"/>
      <c r="K647" s="339"/>
      <c r="L647" s="339"/>
      <c r="M647" s="339"/>
      <c r="N647" s="339"/>
      <c r="O647" s="339"/>
      <c r="P647" s="339"/>
      <c r="Q647" s="339"/>
    </row>
    <row r="648" spans="1:17" ht="13.5" customHeight="1">
      <c r="A648" s="481"/>
      <c r="B648" s="481"/>
      <c r="C648" s="481"/>
      <c r="D648" s="481"/>
      <c r="E648" s="481"/>
      <c r="F648" s="339"/>
      <c r="G648" s="340" t="str">
        <f>IF(ISNUMBER(E648),E648/'Bulk DivVar Analysis'!$I$114,"")</f>
        <v/>
      </c>
      <c r="H648" s="338" t="str">
        <f>IF(ISNUMBER(E648), IF(G648&gt;'Bulk DivVar Analysis'!$J$116,"Pass","Fail"),"")</f>
        <v/>
      </c>
      <c r="I648" s="338" t="str">
        <f t="shared" si="12"/>
        <v/>
      </c>
      <c r="J648" s="339"/>
      <c r="K648" s="339"/>
      <c r="L648" s="339"/>
      <c r="M648" s="339"/>
      <c r="N648" s="339"/>
      <c r="O648" s="339"/>
      <c r="P648" s="339"/>
      <c r="Q648" s="339"/>
    </row>
    <row r="649" spans="1:17" ht="13.5" customHeight="1">
      <c r="A649" s="481"/>
      <c r="B649" s="481"/>
      <c r="C649" s="481"/>
      <c r="D649" s="481"/>
      <c r="E649" s="481"/>
      <c r="F649" s="339"/>
      <c r="G649" s="340" t="str">
        <f>IF(ISNUMBER(E649),E649/'Bulk DivVar Analysis'!$I$114,"")</f>
        <v/>
      </c>
      <c r="H649" s="338" t="str">
        <f>IF(ISNUMBER(E649), IF(G649&gt;'Bulk DivVar Analysis'!$J$116,"Pass","Fail"),"")</f>
        <v/>
      </c>
      <c r="I649" s="338" t="str">
        <f t="shared" si="12"/>
        <v/>
      </c>
      <c r="J649" s="339"/>
      <c r="K649" s="339"/>
      <c r="L649" s="339"/>
      <c r="M649" s="339"/>
      <c r="N649" s="339"/>
      <c r="O649" s="339"/>
      <c r="P649" s="339"/>
      <c r="Q649" s="339"/>
    </row>
    <row r="650" spans="1:17" ht="13.5" customHeight="1">
      <c r="A650" s="481"/>
      <c r="B650" s="481"/>
      <c r="C650" s="481"/>
      <c r="D650" s="481"/>
      <c r="E650" s="481"/>
      <c r="F650" s="339"/>
      <c r="G650" s="340" t="str">
        <f>IF(ISNUMBER(E650),E650/'Bulk DivVar Analysis'!$I$114,"")</f>
        <v/>
      </c>
      <c r="H650" s="338" t="str">
        <f>IF(ISNUMBER(E650), IF(G650&gt;'Bulk DivVar Analysis'!$J$116,"Pass","Fail"),"")</f>
        <v/>
      </c>
      <c r="I650" s="338" t="str">
        <f t="shared" si="12"/>
        <v/>
      </c>
      <c r="J650" s="339"/>
      <c r="K650" s="339"/>
      <c r="L650" s="339"/>
      <c r="M650" s="339"/>
      <c r="N650" s="339"/>
      <c r="O650" s="339"/>
      <c r="P650" s="339"/>
      <c r="Q650" s="339"/>
    </row>
    <row r="651" spans="1:17" ht="13.5" customHeight="1">
      <c r="A651" s="481"/>
      <c r="B651" s="481"/>
      <c r="C651" s="481"/>
      <c r="D651" s="481"/>
      <c r="E651" s="481"/>
      <c r="F651" s="339"/>
      <c r="G651" s="340" t="str">
        <f>IF(ISNUMBER(E651),E651/'Bulk DivVar Analysis'!$I$114,"")</f>
        <v/>
      </c>
      <c r="H651" s="338" t="str">
        <f>IF(ISNUMBER(E651), IF(G651&gt;'Bulk DivVar Analysis'!$J$116,"Pass","Fail"),"")</f>
        <v/>
      </c>
      <c r="I651" s="338" t="str">
        <f t="shared" si="12"/>
        <v/>
      </c>
      <c r="J651" s="339"/>
      <c r="K651" s="339"/>
      <c r="L651" s="339"/>
      <c r="M651" s="339"/>
      <c r="N651" s="339"/>
      <c r="O651" s="339"/>
      <c r="P651" s="339"/>
      <c r="Q651" s="339"/>
    </row>
    <row r="652" spans="1:17" ht="13.5" customHeight="1">
      <c r="A652" s="481"/>
      <c r="B652" s="481"/>
      <c r="C652" s="481"/>
      <c r="D652" s="481"/>
      <c r="E652" s="481"/>
      <c r="F652" s="339"/>
      <c r="G652" s="340" t="str">
        <f>IF(ISNUMBER(E652),E652/'Bulk DivVar Analysis'!$I$114,"")</f>
        <v/>
      </c>
      <c r="H652" s="338" t="str">
        <f>IF(ISNUMBER(E652), IF(G652&gt;'Bulk DivVar Analysis'!$J$116,"Pass","Fail"),"")</f>
        <v/>
      </c>
      <c r="I652" s="338" t="str">
        <f t="shared" si="12"/>
        <v/>
      </c>
      <c r="J652" s="339"/>
      <c r="K652" s="339"/>
      <c r="L652" s="339"/>
      <c r="M652" s="339"/>
      <c r="N652" s="339"/>
      <c r="O652" s="339"/>
      <c r="P652" s="339"/>
      <c r="Q652" s="339"/>
    </row>
    <row r="653" spans="1:17" ht="13.5" customHeight="1">
      <c r="A653" s="481"/>
      <c r="B653" s="481"/>
      <c r="C653" s="481"/>
      <c r="D653" s="481"/>
      <c r="E653" s="481"/>
      <c r="F653" s="339"/>
      <c r="G653" s="340" t="str">
        <f>IF(ISNUMBER(E653),E653/'Bulk DivVar Analysis'!$I$114,"")</f>
        <v/>
      </c>
      <c r="H653" s="338" t="str">
        <f>IF(ISNUMBER(E653), IF(G653&gt;'Bulk DivVar Analysis'!$J$116,"Pass","Fail"),"")</f>
        <v/>
      </c>
      <c r="I653" s="338" t="str">
        <f t="shared" si="12"/>
        <v/>
      </c>
      <c r="J653" s="339"/>
      <c r="K653" s="339"/>
      <c r="L653" s="339"/>
      <c r="M653" s="339"/>
      <c r="N653" s="339"/>
      <c r="O653" s="339"/>
      <c r="P653" s="339"/>
      <c r="Q653" s="339"/>
    </row>
    <row r="654" spans="1:17" ht="13.5" customHeight="1">
      <c r="A654" s="481"/>
      <c r="B654" s="481"/>
      <c r="C654" s="481"/>
      <c r="D654" s="481"/>
      <c r="E654" s="481"/>
      <c r="F654" s="339"/>
      <c r="G654" s="340" t="str">
        <f>IF(ISNUMBER(E654),E654/'Bulk DivVar Analysis'!$I$114,"")</f>
        <v/>
      </c>
      <c r="H654" s="338" t="str">
        <f>IF(ISNUMBER(E654), IF(G654&gt;'Bulk DivVar Analysis'!$J$116,"Pass","Fail"),"")</f>
        <v/>
      </c>
      <c r="I654" s="338" t="str">
        <f t="shared" si="12"/>
        <v/>
      </c>
      <c r="J654" s="339"/>
      <c r="K654" s="339"/>
      <c r="L654" s="339"/>
      <c r="M654" s="339"/>
      <c r="N654" s="339"/>
      <c r="O654" s="339"/>
      <c r="P654" s="339"/>
      <c r="Q654" s="339"/>
    </row>
    <row r="655" spans="1:17" ht="13.5" customHeight="1">
      <c r="A655" s="481"/>
      <c r="B655" s="481"/>
      <c r="C655" s="481"/>
      <c r="D655" s="481"/>
      <c r="E655" s="481"/>
      <c r="F655" s="339"/>
      <c r="G655" s="340" t="str">
        <f>IF(ISNUMBER(E655),E655/'Bulk DivVar Analysis'!$I$114,"")</f>
        <v/>
      </c>
      <c r="H655" s="338" t="str">
        <f>IF(ISNUMBER(E655), IF(G655&gt;'Bulk DivVar Analysis'!$J$116,"Pass","Fail"),"")</f>
        <v/>
      </c>
      <c r="I655" s="338" t="str">
        <f t="shared" si="12"/>
        <v/>
      </c>
      <c r="J655" s="339"/>
      <c r="K655" s="339"/>
      <c r="L655" s="339"/>
      <c r="M655" s="339"/>
      <c r="N655" s="339"/>
      <c r="O655" s="339"/>
      <c r="P655" s="339"/>
      <c r="Q655" s="339"/>
    </row>
    <row r="656" spans="1:17" ht="13.5" customHeight="1">
      <c r="A656" s="481"/>
      <c r="B656" s="481"/>
      <c r="C656" s="481"/>
      <c r="D656" s="481"/>
      <c r="E656" s="481"/>
      <c r="F656" s="339"/>
      <c r="G656" s="340" t="str">
        <f>IF(ISNUMBER(E656),E656/'Bulk DivVar Analysis'!$I$114,"")</f>
        <v/>
      </c>
      <c r="H656" s="338" t="str">
        <f>IF(ISNUMBER(E656), IF(G656&gt;'Bulk DivVar Analysis'!$J$116,"Pass","Fail"),"")</f>
        <v/>
      </c>
      <c r="I656" s="338" t="str">
        <f t="shared" si="12"/>
        <v/>
      </c>
      <c r="J656" s="339"/>
      <c r="K656" s="339"/>
      <c r="L656" s="339"/>
      <c r="M656" s="339"/>
      <c r="N656" s="339"/>
      <c r="O656" s="339"/>
      <c r="P656" s="339"/>
      <c r="Q656" s="339"/>
    </row>
    <row r="657" spans="1:17" ht="13.5" customHeight="1">
      <c r="A657" s="481"/>
      <c r="B657" s="481"/>
      <c r="C657" s="481"/>
      <c r="D657" s="481"/>
      <c r="E657" s="481"/>
      <c r="F657" s="339"/>
      <c r="G657" s="340" t="str">
        <f>IF(ISNUMBER(E657),E657/'Bulk DivVar Analysis'!$I$114,"")</f>
        <v/>
      </c>
      <c r="H657" s="338" t="str">
        <f>IF(ISNUMBER(E657), IF(G657&gt;'Bulk DivVar Analysis'!$J$116,"Pass","Fail"),"")</f>
        <v/>
      </c>
      <c r="I657" s="338" t="str">
        <f t="shared" si="12"/>
        <v/>
      </c>
      <c r="J657" s="339"/>
      <c r="K657" s="339"/>
      <c r="L657" s="339"/>
      <c r="M657" s="339"/>
      <c r="N657" s="339"/>
      <c r="O657" s="339"/>
      <c r="P657" s="339"/>
      <c r="Q657" s="339"/>
    </row>
    <row r="658" spans="1:17" ht="13.5" customHeight="1">
      <c r="A658" s="481"/>
      <c r="B658" s="481"/>
      <c r="C658" s="481"/>
      <c r="D658" s="481"/>
      <c r="E658" s="481"/>
      <c r="F658" s="339"/>
      <c r="G658" s="340" t="str">
        <f>IF(ISNUMBER(E658),E658/'Bulk DivVar Analysis'!$I$114,"")</f>
        <v/>
      </c>
      <c r="H658" s="338" t="str">
        <f>IF(ISNUMBER(E658), IF(G658&gt;'Bulk DivVar Analysis'!$J$116,"Pass","Fail"),"")</f>
        <v/>
      </c>
      <c r="I658" s="338" t="str">
        <f t="shared" si="12"/>
        <v/>
      </c>
      <c r="J658" s="339"/>
      <c r="K658" s="339"/>
      <c r="L658" s="339"/>
      <c r="M658" s="339"/>
      <c r="N658" s="339"/>
      <c r="O658" s="339"/>
      <c r="P658" s="339"/>
      <c r="Q658" s="339"/>
    </row>
    <row r="659" spans="1:17" ht="13.5" customHeight="1">
      <c r="A659" s="481"/>
      <c r="B659" s="481"/>
      <c r="C659" s="481"/>
      <c r="D659" s="481"/>
      <c r="E659" s="481"/>
      <c r="F659" s="339"/>
      <c r="G659" s="340" t="str">
        <f>IF(ISNUMBER(E659),E659/'Bulk DivVar Analysis'!$I$114,"")</f>
        <v/>
      </c>
      <c r="H659" s="338" t="str">
        <f>IF(ISNUMBER(E659), IF(G659&gt;'Bulk DivVar Analysis'!$J$116,"Pass","Fail"),"")</f>
        <v/>
      </c>
      <c r="I659" s="338" t="str">
        <f t="shared" si="12"/>
        <v/>
      </c>
      <c r="J659" s="339"/>
      <c r="K659" s="339"/>
      <c r="L659" s="339"/>
      <c r="M659" s="339"/>
      <c r="N659" s="339"/>
      <c r="O659" s="339"/>
      <c r="P659" s="339"/>
      <c r="Q659" s="339"/>
    </row>
    <row r="660" spans="1:17" ht="13.5" customHeight="1">
      <c r="A660" s="481"/>
      <c r="B660" s="481"/>
      <c r="C660" s="481"/>
      <c r="D660" s="481"/>
      <c r="E660" s="481"/>
      <c r="F660" s="339"/>
      <c r="G660" s="340" t="str">
        <f>IF(ISNUMBER(E660),E660/'Bulk DivVar Analysis'!$I$114,"")</f>
        <v/>
      </c>
      <c r="H660" s="338" t="str">
        <f>IF(ISNUMBER(E660), IF(G660&gt;'Bulk DivVar Analysis'!$J$116,"Pass","Fail"),"")</f>
        <v/>
      </c>
      <c r="I660" s="338" t="str">
        <f t="shared" si="12"/>
        <v/>
      </c>
      <c r="J660" s="339"/>
      <c r="K660" s="339"/>
      <c r="L660" s="339"/>
      <c r="M660" s="339"/>
      <c r="N660" s="339"/>
      <c r="O660" s="339"/>
      <c r="P660" s="339"/>
      <c r="Q660" s="339"/>
    </row>
    <row r="661" spans="1:17" ht="13.5" customHeight="1">
      <c r="A661" s="481"/>
      <c r="B661" s="481"/>
      <c r="C661" s="481"/>
      <c r="D661" s="481"/>
      <c r="E661" s="481"/>
      <c r="F661" s="339"/>
      <c r="G661" s="340" t="str">
        <f>IF(ISNUMBER(E661),E661/'Bulk DivVar Analysis'!$I$114,"")</f>
        <v/>
      </c>
      <c r="H661" s="338" t="str">
        <f>IF(ISNUMBER(E661), IF(G661&gt;'Bulk DivVar Analysis'!$J$116,"Pass","Fail"),"")</f>
        <v/>
      </c>
      <c r="I661" s="338" t="str">
        <f t="shared" si="12"/>
        <v/>
      </c>
      <c r="J661" s="339"/>
      <c r="K661" s="339"/>
      <c r="L661" s="339"/>
      <c r="M661" s="339"/>
      <c r="N661" s="339"/>
      <c r="O661" s="339"/>
      <c r="P661" s="339"/>
      <c r="Q661" s="339"/>
    </row>
    <row r="662" spans="1:17" ht="13.5" customHeight="1">
      <c r="A662" s="481"/>
      <c r="B662" s="481"/>
      <c r="C662" s="481"/>
      <c r="D662" s="481"/>
      <c r="E662" s="481"/>
      <c r="F662" s="339"/>
      <c r="G662" s="340" t="str">
        <f>IF(ISNUMBER(E662),E662/'Bulk DivVar Analysis'!$I$114,"")</f>
        <v/>
      </c>
      <c r="H662" s="338" t="str">
        <f>IF(ISNUMBER(E662), IF(G662&gt;'Bulk DivVar Analysis'!$J$116,"Pass","Fail"),"")</f>
        <v/>
      </c>
      <c r="I662" s="338" t="str">
        <f t="shared" si="12"/>
        <v/>
      </c>
      <c r="J662" s="339"/>
      <c r="K662" s="339"/>
      <c r="L662" s="339"/>
      <c r="M662" s="339"/>
      <c r="N662" s="339"/>
      <c r="O662" s="339"/>
      <c r="P662" s="339"/>
      <c r="Q662" s="339"/>
    </row>
    <row r="663" spans="1:17" ht="13.5" customHeight="1">
      <c r="A663" s="481"/>
      <c r="B663" s="481"/>
      <c r="C663" s="481"/>
      <c r="D663" s="481"/>
      <c r="E663" s="481"/>
      <c r="F663" s="339"/>
      <c r="G663" s="340" t="str">
        <f>IF(ISNUMBER(E663),E663/'Bulk DivVar Analysis'!$I$114,"")</f>
        <v/>
      </c>
      <c r="H663" s="338" t="str">
        <f>IF(ISNUMBER(E663), IF(G663&gt;'Bulk DivVar Analysis'!$J$116,"Pass","Fail"),"")</f>
        <v/>
      </c>
      <c r="I663" s="338" t="str">
        <f t="shared" si="12"/>
        <v/>
      </c>
      <c r="J663" s="339"/>
      <c r="K663" s="339"/>
      <c r="L663" s="339"/>
      <c r="M663" s="339"/>
      <c r="N663" s="339"/>
      <c r="O663" s="339"/>
      <c r="P663" s="339"/>
      <c r="Q663" s="339"/>
    </row>
    <row r="664" spans="1:17" ht="13.5" customHeight="1">
      <c r="A664" s="481"/>
      <c r="B664" s="481"/>
      <c r="C664" s="481"/>
      <c r="D664" s="481"/>
      <c r="E664" s="481"/>
      <c r="F664" s="339"/>
      <c r="G664" s="340" t="str">
        <f>IF(ISNUMBER(E664),E664/'Bulk DivVar Analysis'!$I$114,"")</f>
        <v/>
      </c>
      <c r="H664" s="338" t="str">
        <f>IF(ISNUMBER(E664), IF(G664&gt;'Bulk DivVar Analysis'!$J$116,"Pass","Fail"),"")</f>
        <v/>
      </c>
      <c r="I664" s="338" t="str">
        <f t="shared" si="12"/>
        <v/>
      </c>
      <c r="J664" s="339"/>
      <c r="K664" s="339"/>
      <c r="L664" s="339"/>
      <c r="M664" s="339"/>
      <c r="N664" s="339"/>
      <c r="O664" s="339"/>
      <c r="P664" s="339"/>
      <c r="Q664" s="339"/>
    </row>
    <row r="665" spans="1:17" ht="13.5" customHeight="1">
      <c r="A665" s="481"/>
      <c r="B665" s="481"/>
      <c r="C665" s="481"/>
      <c r="D665" s="481"/>
      <c r="E665" s="481"/>
      <c r="F665" s="339"/>
      <c r="G665" s="340" t="str">
        <f>IF(ISNUMBER(E665),E665/'Bulk DivVar Analysis'!$I$114,"")</f>
        <v/>
      </c>
      <c r="H665" s="338" t="str">
        <f>IF(ISNUMBER(E665), IF(G665&gt;'Bulk DivVar Analysis'!$J$116,"Pass","Fail"),"")</f>
        <v/>
      </c>
      <c r="I665" s="338" t="str">
        <f t="shared" si="12"/>
        <v/>
      </c>
      <c r="J665" s="339"/>
      <c r="K665" s="339"/>
      <c r="L665" s="339"/>
      <c r="M665" s="339"/>
      <c r="N665" s="339"/>
      <c r="O665" s="339"/>
      <c r="P665" s="339"/>
      <c r="Q665" s="339"/>
    </row>
    <row r="666" spans="1:17" ht="13.5" customHeight="1">
      <c r="A666" s="481"/>
      <c r="B666" s="481"/>
      <c r="C666" s="481"/>
      <c r="D666" s="481"/>
      <c r="E666" s="481"/>
      <c r="F666" s="339"/>
      <c r="G666" s="340" t="str">
        <f>IF(ISNUMBER(E666),E666/'Bulk DivVar Analysis'!$I$114,"")</f>
        <v/>
      </c>
      <c r="H666" s="338" t="str">
        <f>IF(ISNUMBER(E666), IF(G666&gt;'Bulk DivVar Analysis'!$J$116,"Pass","Fail"),"")</f>
        <v/>
      </c>
      <c r="I666" s="338" t="str">
        <f t="shared" si="12"/>
        <v/>
      </c>
      <c r="J666" s="339"/>
      <c r="K666" s="339"/>
      <c r="L666" s="339"/>
      <c r="M666" s="339"/>
      <c r="N666" s="339"/>
      <c r="O666" s="339"/>
      <c r="P666" s="339"/>
      <c r="Q666" s="339"/>
    </row>
    <row r="667" spans="1:17" ht="13.5" customHeight="1">
      <c r="A667" s="481"/>
      <c r="B667" s="481"/>
      <c r="C667" s="481"/>
      <c r="D667" s="481"/>
      <c r="E667" s="481"/>
      <c r="F667" s="339"/>
      <c r="G667" s="340" t="str">
        <f>IF(ISNUMBER(E667),E667/'Bulk DivVar Analysis'!$I$114,"")</f>
        <v/>
      </c>
      <c r="H667" s="338" t="str">
        <f>IF(ISNUMBER(E667), IF(G667&gt;'Bulk DivVar Analysis'!$J$116,"Pass","Fail"),"")</f>
        <v/>
      </c>
      <c r="I667" s="338" t="str">
        <f t="shared" si="12"/>
        <v/>
      </c>
      <c r="J667" s="339"/>
      <c r="K667" s="339"/>
      <c r="L667" s="339"/>
      <c r="M667" s="339"/>
      <c r="N667" s="339"/>
      <c r="O667" s="339"/>
      <c r="P667" s="339"/>
      <c r="Q667" s="339"/>
    </row>
    <row r="668" spans="1:17" ht="13.5" customHeight="1">
      <c r="A668" s="481"/>
      <c r="B668" s="481"/>
      <c r="C668" s="481"/>
      <c r="D668" s="481"/>
      <c r="E668" s="481"/>
      <c r="F668" s="339"/>
      <c r="G668" s="340" t="str">
        <f>IF(ISNUMBER(E668),E668/'Bulk DivVar Analysis'!$I$114,"")</f>
        <v/>
      </c>
      <c r="H668" s="338" t="str">
        <f>IF(ISNUMBER(E668), IF(G668&gt;'Bulk DivVar Analysis'!$J$116,"Pass","Fail"),"")</f>
        <v/>
      </c>
      <c r="I668" s="338" t="str">
        <f t="shared" si="12"/>
        <v/>
      </c>
      <c r="J668" s="339"/>
      <c r="K668" s="339"/>
      <c r="L668" s="339"/>
      <c r="M668" s="339"/>
      <c r="N668" s="339"/>
      <c r="O668" s="339"/>
      <c r="P668" s="339"/>
      <c r="Q668" s="339"/>
    </row>
    <row r="669" spans="1:17" ht="13.5" customHeight="1">
      <c r="A669" s="481"/>
      <c r="B669" s="481"/>
      <c r="C669" s="481"/>
      <c r="D669" s="481"/>
      <c r="E669" s="481"/>
      <c r="F669" s="339"/>
      <c r="G669" s="340" t="str">
        <f>IF(ISNUMBER(E669),E669/'Bulk DivVar Analysis'!$I$114,"")</f>
        <v/>
      </c>
      <c r="H669" s="338" t="str">
        <f>IF(ISNUMBER(E669), IF(G669&gt;'Bulk DivVar Analysis'!$J$116,"Pass","Fail"),"")</f>
        <v/>
      </c>
      <c r="I669" s="338" t="str">
        <f t="shared" si="12"/>
        <v/>
      </c>
      <c r="J669" s="339"/>
      <c r="K669" s="339"/>
      <c r="L669" s="339"/>
      <c r="M669" s="339"/>
      <c r="N669" s="339"/>
      <c r="O669" s="339"/>
      <c r="P669" s="339"/>
      <c r="Q669" s="339"/>
    </row>
    <row r="670" spans="1:17" ht="13.5" customHeight="1">
      <c r="A670" s="481"/>
      <c r="B670" s="481"/>
      <c r="C670" s="481"/>
      <c r="D670" s="481"/>
      <c r="E670" s="481"/>
      <c r="F670" s="339"/>
      <c r="G670" s="340" t="str">
        <f>IF(ISNUMBER(E670),E670/'Bulk DivVar Analysis'!$I$114,"")</f>
        <v/>
      </c>
      <c r="H670" s="338" t="str">
        <f>IF(ISNUMBER(E670), IF(G670&gt;'Bulk DivVar Analysis'!$J$116,"Pass","Fail"),"")</f>
        <v/>
      </c>
      <c r="I670" s="338" t="str">
        <f t="shared" si="12"/>
        <v/>
      </c>
      <c r="J670" s="339"/>
      <c r="K670" s="339"/>
      <c r="L670" s="339"/>
      <c r="M670" s="339"/>
      <c r="N670" s="339"/>
      <c r="O670" s="339"/>
      <c r="P670" s="339"/>
      <c r="Q670" s="339"/>
    </row>
    <row r="671" spans="1:17" ht="13.5" customHeight="1">
      <c r="A671" s="481"/>
      <c r="B671" s="481"/>
      <c r="C671" s="481"/>
      <c r="D671" s="481"/>
      <c r="E671" s="481"/>
      <c r="F671" s="339"/>
      <c r="G671" s="340" t="str">
        <f>IF(ISNUMBER(E671),E671/'Bulk DivVar Analysis'!$I$114,"")</f>
        <v/>
      </c>
      <c r="H671" s="338" t="str">
        <f>IF(ISNUMBER(E671), IF(G671&gt;'Bulk DivVar Analysis'!$J$116,"Pass","Fail"),"")</f>
        <v/>
      </c>
      <c r="I671" s="338" t="str">
        <f t="shared" si="12"/>
        <v/>
      </c>
      <c r="J671" s="339"/>
      <c r="K671" s="339"/>
      <c r="L671" s="339"/>
      <c r="M671" s="339"/>
      <c r="N671" s="339"/>
      <c r="O671" s="339"/>
      <c r="P671" s="339"/>
      <c r="Q671" s="339"/>
    </row>
    <row r="672" spans="1:17" ht="13.5" customHeight="1">
      <c r="A672" s="481"/>
      <c r="B672" s="481"/>
      <c r="C672" s="481"/>
      <c r="D672" s="481"/>
      <c r="E672" s="481"/>
      <c r="F672" s="339"/>
      <c r="G672" s="340" t="str">
        <f>IF(ISNUMBER(E672),E672/'Bulk DivVar Analysis'!$I$114,"")</f>
        <v/>
      </c>
      <c r="H672" s="338" t="str">
        <f>IF(ISNUMBER(E672), IF(G672&gt;'Bulk DivVar Analysis'!$J$116,"Pass","Fail"),"")</f>
        <v/>
      </c>
      <c r="I672" s="338" t="str">
        <f t="shared" si="12"/>
        <v/>
      </c>
      <c r="J672" s="339"/>
      <c r="K672" s="339"/>
      <c r="L672" s="339"/>
      <c r="M672" s="339"/>
      <c r="N672" s="339"/>
      <c r="O672" s="339"/>
      <c r="P672" s="339"/>
      <c r="Q672" s="339"/>
    </row>
    <row r="673" spans="1:17" ht="13.5" customHeight="1">
      <c r="A673" s="481"/>
      <c r="B673" s="481"/>
      <c r="C673" s="481"/>
      <c r="D673" s="481"/>
      <c r="E673" s="481"/>
      <c r="F673" s="339"/>
      <c r="G673" s="340" t="str">
        <f>IF(ISNUMBER(E673),E673/'Bulk DivVar Analysis'!$I$114,"")</f>
        <v/>
      </c>
      <c r="H673" s="338" t="str">
        <f>IF(ISNUMBER(E673), IF(G673&gt;'Bulk DivVar Analysis'!$J$116,"Pass","Fail"),"")</f>
        <v/>
      </c>
      <c r="I673" s="338" t="str">
        <f t="shared" si="12"/>
        <v/>
      </c>
      <c r="J673" s="339"/>
      <c r="K673" s="339"/>
      <c r="L673" s="339"/>
      <c r="M673" s="339"/>
      <c r="N673" s="339"/>
      <c r="O673" s="339"/>
      <c r="P673" s="339"/>
      <c r="Q673" s="339"/>
    </row>
    <row r="674" spans="1:17" ht="13.5" customHeight="1">
      <c r="A674" s="481"/>
      <c r="B674" s="481"/>
      <c r="C674" s="481"/>
      <c r="D674" s="481"/>
      <c r="E674" s="481"/>
      <c r="F674" s="339"/>
      <c r="G674" s="340" t="str">
        <f>IF(ISNUMBER(E674),E674/'Bulk DivVar Analysis'!$I$114,"")</f>
        <v/>
      </c>
      <c r="H674" s="338" t="str">
        <f>IF(ISNUMBER(E674), IF(G674&gt;'Bulk DivVar Analysis'!$J$116,"Pass","Fail"),"")</f>
        <v/>
      </c>
      <c r="I674" s="338" t="str">
        <f t="shared" si="12"/>
        <v/>
      </c>
      <c r="J674" s="339"/>
      <c r="K674" s="339"/>
      <c r="L674" s="339"/>
      <c r="M674" s="339"/>
      <c r="N674" s="339"/>
      <c r="O674" s="339"/>
      <c r="P674" s="339"/>
      <c r="Q674" s="339"/>
    </row>
    <row r="675" spans="1:17" ht="13.5" customHeight="1">
      <c r="A675" s="481"/>
      <c r="B675" s="481"/>
      <c r="C675" s="481"/>
      <c r="D675" s="481"/>
      <c r="E675" s="481"/>
      <c r="F675" s="339"/>
      <c r="G675" s="340" t="str">
        <f>IF(ISNUMBER(E675),E675/'Bulk DivVar Analysis'!$I$114,"")</f>
        <v/>
      </c>
      <c r="H675" s="338" t="str">
        <f>IF(ISNUMBER(E675), IF(G675&gt;'Bulk DivVar Analysis'!$J$116,"Pass","Fail"),"")</f>
        <v/>
      </c>
      <c r="I675" s="338" t="str">
        <f t="shared" si="12"/>
        <v/>
      </c>
      <c r="J675" s="339"/>
      <c r="K675" s="339"/>
      <c r="L675" s="339"/>
      <c r="M675" s="339"/>
      <c r="N675" s="339"/>
      <c r="O675" s="339"/>
      <c r="P675" s="339"/>
      <c r="Q675" s="339"/>
    </row>
    <row r="676" spans="1:17" ht="13.5" customHeight="1">
      <c r="A676" s="481"/>
      <c r="B676" s="481"/>
      <c r="C676" s="481"/>
      <c r="D676" s="481"/>
      <c r="E676" s="481"/>
      <c r="F676" s="339"/>
      <c r="G676" s="340" t="str">
        <f>IF(ISNUMBER(E676),E676/'Bulk DivVar Analysis'!$I$114,"")</f>
        <v/>
      </c>
      <c r="H676" s="338" t="str">
        <f>IF(ISNUMBER(E676), IF(G676&gt;'Bulk DivVar Analysis'!$J$116,"Pass","Fail"),"")</f>
        <v/>
      </c>
      <c r="I676" s="338" t="str">
        <f t="shared" si="12"/>
        <v/>
      </c>
      <c r="J676" s="339"/>
      <c r="K676" s="339"/>
      <c r="L676" s="339"/>
      <c r="M676" s="339"/>
      <c r="N676" s="339"/>
      <c r="O676" s="339"/>
      <c r="P676" s="339"/>
      <c r="Q676" s="339"/>
    </row>
    <row r="677" spans="1:17" ht="13.5" customHeight="1">
      <c r="A677" s="481"/>
      <c r="B677" s="481"/>
      <c r="C677" s="481"/>
      <c r="D677" s="481"/>
      <c r="E677" s="481"/>
      <c r="F677" s="339"/>
      <c r="G677" s="340" t="str">
        <f>IF(ISNUMBER(E677),E677/'Bulk DivVar Analysis'!$I$114,"")</f>
        <v/>
      </c>
      <c r="H677" s="338" t="str">
        <f>IF(ISNUMBER(E677), IF(G677&gt;'Bulk DivVar Analysis'!$J$116,"Pass","Fail"),"")</f>
        <v/>
      </c>
      <c r="I677" s="338" t="str">
        <f t="shared" si="12"/>
        <v/>
      </c>
      <c r="J677" s="339"/>
      <c r="K677" s="339"/>
      <c r="L677" s="339"/>
      <c r="M677" s="339"/>
      <c r="N677" s="339"/>
      <c r="O677" s="339"/>
      <c r="P677" s="339"/>
      <c r="Q677" s="339"/>
    </row>
    <row r="678" spans="1:17" ht="13.5" customHeight="1">
      <c r="A678" s="481"/>
      <c r="B678" s="481"/>
      <c r="C678" s="481"/>
      <c r="D678" s="481"/>
      <c r="E678" s="481"/>
      <c r="F678" s="339"/>
      <c r="G678" s="340" t="str">
        <f>IF(ISNUMBER(E678),E678/'Bulk DivVar Analysis'!$I$114,"")</f>
        <v/>
      </c>
      <c r="H678" s="338" t="str">
        <f>IF(ISNUMBER(E678), IF(G678&gt;'Bulk DivVar Analysis'!$J$116,"Pass","Fail"),"")</f>
        <v/>
      </c>
      <c r="I678" s="338" t="str">
        <f t="shared" si="12"/>
        <v/>
      </c>
      <c r="J678" s="339"/>
      <c r="K678" s="339"/>
      <c r="L678" s="339"/>
      <c r="M678" s="339"/>
      <c r="N678" s="339"/>
      <c r="O678" s="339"/>
      <c r="P678" s="339"/>
      <c r="Q678" s="339"/>
    </row>
    <row r="679" spans="1:17" ht="13.5" customHeight="1">
      <c r="A679" s="481"/>
      <c r="B679" s="481"/>
      <c r="C679" s="481"/>
      <c r="D679" s="481"/>
      <c r="E679" s="481"/>
      <c r="F679" s="339"/>
      <c r="G679" s="340" t="str">
        <f>IF(ISNUMBER(E679),E679/'Bulk DivVar Analysis'!$I$114,"")</f>
        <v/>
      </c>
      <c r="H679" s="338" t="str">
        <f>IF(ISNUMBER(E679), IF(G679&gt;'Bulk DivVar Analysis'!$J$116,"Pass","Fail"),"")</f>
        <v/>
      </c>
      <c r="I679" s="338" t="str">
        <f t="shared" si="12"/>
        <v/>
      </c>
      <c r="J679" s="339"/>
      <c r="K679" s="339"/>
      <c r="L679" s="339"/>
      <c r="M679" s="339"/>
      <c r="N679" s="339"/>
      <c r="O679" s="339"/>
      <c r="P679" s="339"/>
      <c r="Q679" s="339"/>
    </row>
    <row r="680" spans="1:17" ht="13.5" customHeight="1">
      <c r="A680" s="481"/>
      <c r="B680" s="481"/>
      <c r="C680" s="481"/>
      <c r="D680" s="481"/>
      <c r="E680" s="481"/>
      <c r="F680" s="339"/>
      <c r="G680" s="340" t="str">
        <f>IF(ISNUMBER(E680),E680/'Bulk DivVar Analysis'!$I$114,"")</f>
        <v/>
      </c>
      <c r="H680" s="338" t="str">
        <f>IF(ISNUMBER(E680), IF(G680&gt;'Bulk DivVar Analysis'!$J$116,"Pass","Fail"),"")</f>
        <v/>
      </c>
      <c r="I680" s="338" t="str">
        <f t="shared" si="12"/>
        <v/>
      </c>
      <c r="J680" s="339"/>
      <c r="K680" s="339"/>
      <c r="L680" s="339"/>
      <c r="M680" s="339"/>
      <c r="N680" s="339"/>
      <c r="O680" s="339"/>
      <c r="P680" s="339"/>
      <c r="Q680" s="339"/>
    </row>
    <row r="681" spans="1:17" ht="13.5" customHeight="1">
      <c r="A681" s="481"/>
      <c r="B681" s="481"/>
      <c r="C681" s="481"/>
      <c r="D681" s="481"/>
      <c r="E681" s="481"/>
      <c r="F681" s="339"/>
      <c r="G681" s="340" t="str">
        <f>IF(ISNUMBER(E681),E681/'Bulk DivVar Analysis'!$I$114,"")</f>
        <v/>
      </c>
      <c r="H681" s="338" t="str">
        <f>IF(ISNUMBER(E681), IF(G681&gt;'Bulk DivVar Analysis'!$J$116,"Pass","Fail"),"")</f>
        <v/>
      </c>
      <c r="I681" s="338" t="str">
        <f t="shared" si="12"/>
        <v/>
      </c>
      <c r="J681" s="339"/>
      <c r="K681" s="339"/>
      <c r="L681" s="339"/>
      <c r="M681" s="339"/>
      <c r="N681" s="339"/>
      <c r="O681" s="339"/>
      <c r="P681" s="339"/>
      <c r="Q681" s="339"/>
    </row>
    <row r="682" spans="1:17" ht="13.5" customHeight="1">
      <c r="A682" s="481"/>
      <c r="B682" s="481"/>
      <c r="C682" s="481"/>
      <c r="D682" s="481"/>
      <c r="E682" s="481"/>
      <c r="F682" s="339"/>
      <c r="G682" s="340" t="str">
        <f>IF(ISNUMBER(E682),E682/'Bulk DivVar Analysis'!$I$114,"")</f>
        <v/>
      </c>
      <c r="H682" s="338" t="str">
        <f>IF(ISNUMBER(E682), IF(G682&gt;'Bulk DivVar Analysis'!$J$116,"Pass","Fail"),"")</f>
        <v/>
      </c>
      <c r="I682" s="338" t="str">
        <f t="shared" si="12"/>
        <v/>
      </c>
      <c r="J682" s="339"/>
      <c r="K682" s="339"/>
      <c r="L682" s="339"/>
      <c r="M682" s="339"/>
      <c r="N682" s="339"/>
      <c r="O682" s="339"/>
      <c r="P682" s="339"/>
      <c r="Q682" s="339"/>
    </row>
    <row r="683" spans="1:17" ht="13.5" customHeight="1">
      <c r="A683" s="481"/>
      <c r="B683" s="481"/>
      <c r="C683" s="481"/>
      <c r="D683" s="481"/>
      <c r="E683" s="481"/>
      <c r="F683" s="339"/>
      <c r="G683" s="340" t="str">
        <f>IF(ISNUMBER(E683),E683/'Bulk DivVar Analysis'!$I$114,"")</f>
        <v/>
      </c>
      <c r="H683" s="338" t="str">
        <f>IF(ISNUMBER(E683), IF(G683&gt;'Bulk DivVar Analysis'!$J$116,"Pass","Fail"),"")</f>
        <v/>
      </c>
      <c r="I683" s="338" t="str">
        <f t="shared" si="12"/>
        <v/>
      </c>
      <c r="J683" s="339"/>
      <c r="K683" s="339"/>
      <c r="L683" s="339"/>
      <c r="M683" s="339"/>
      <c r="N683" s="339"/>
      <c r="O683" s="339"/>
      <c r="P683" s="339"/>
      <c r="Q683" s="339"/>
    </row>
    <row r="684" spans="1:17" ht="13.5" customHeight="1">
      <c r="A684" s="481"/>
      <c r="B684" s="481"/>
      <c r="C684" s="481"/>
      <c r="D684" s="481"/>
      <c r="E684" s="481"/>
      <c r="F684" s="339"/>
      <c r="G684" s="340" t="str">
        <f>IF(ISNUMBER(E684),E684/'Bulk DivVar Analysis'!$I$114,"")</f>
        <v/>
      </c>
      <c r="H684" s="338" t="str">
        <f>IF(ISNUMBER(E684), IF(G684&gt;'Bulk DivVar Analysis'!$J$116,"Pass","Fail"),"")</f>
        <v/>
      </c>
      <c r="I684" s="338" t="str">
        <f t="shared" si="12"/>
        <v/>
      </c>
      <c r="J684" s="339"/>
      <c r="K684" s="339"/>
      <c r="L684" s="339"/>
      <c r="M684" s="339"/>
      <c r="N684" s="339"/>
      <c r="O684" s="339"/>
      <c r="P684" s="339"/>
      <c r="Q684" s="339"/>
    </row>
    <row r="685" spans="1:17" ht="13.5" customHeight="1">
      <c r="A685" s="481"/>
      <c r="B685" s="481"/>
      <c r="C685" s="481"/>
      <c r="D685" s="481"/>
      <c r="E685" s="481"/>
      <c r="F685" s="339"/>
      <c r="G685" s="340" t="str">
        <f>IF(ISNUMBER(E685),E685/'Bulk DivVar Analysis'!$I$114,"")</f>
        <v/>
      </c>
      <c r="H685" s="338" t="str">
        <f>IF(ISNUMBER(E685), IF(G685&gt;'Bulk DivVar Analysis'!$J$116,"Pass","Fail"),"")</f>
        <v/>
      </c>
      <c r="I685" s="338" t="str">
        <f t="shared" si="12"/>
        <v/>
      </c>
      <c r="J685" s="339"/>
      <c r="K685" s="339"/>
      <c r="L685" s="339"/>
      <c r="M685" s="339"/>
      <c r="N685" s="339"/>
      <c r="O685" s="339"/>
      <c r="P685" s="339"/>
      <c r="Q685" s="339"/>
    </row>
    <row r="686" spans="1:17" ht="13.5" customHeight="1">
      <c r="A686" s="481"/>
      <c r="B686" s="481"/>
      <c r="C686" s="481"/>
      <c r="D686" s="481"/>
      <c r="E686" s="481"/>
      <c r="F686" s="339"/>
      <c r="G686" s="340" t="str">
        <f>IF(ISNUMBER(E686),E686/'Bulk DivVar Analysis'!$I$114,"")</f>
        <v/>
      </c>
      <c r="H686" s="338" t="str">
        <f>IF(ISNUMBER(E686), IF(G686&gt;'Bulk DivVar Analysis'!$J$116,"Pass","Fail"),"")</f>
        <v/>
      </c>
      <c r="I686" s="338" t="str">
        <f t="shared" si="12"/>
        <v/>
      </c>
      <c r="J686" s="339"/>
      <c r="K686" s="339"/>
      <c r="L686" s="339"/>
      <c r="M686" s="339"/>
      <c r="N686" s="339"/>
      <c r="O686" s="339"/>
      <c r="P686" s="339"/>
      <c r="Q686" s="339"/>
    </row>
    <row r="687" spans="1:17" ht="13.5" customHeight="1">
      <c r="A687" s="481"/>
      <c r="B687" s="481"/>
      <c r="C687" s="481"/>
      <c r="D687" s="481"/>
      <c r="E687" s="481"/>
      <c r="F687" s="339"/>
      <c r="G687" s="340" t="str">
        <f>IF(ISNUMBER(E687),E687/'Bulk DivVar Analysis'!$I$114,"")</f>
        <v/>
      </c>
      <c r="H687" s="338" t="str">
        <f>IF(ISNUMBER(E687), IF(G687&gt;'Bulk DivVar Analysis'!$J$116,"Pass","Fail"),"")</f>
        <v/>
      </c>
      <c r="I687" s="338" t="str">
        <f t="shared" si="12"/>
        <v/>
      </c>
      <c r="J687" s="339"/>
      <c r="K687" s="339"/>
      <c r="L687" s="339"/>
      <c r="M687" s="339"/>
      <c r="N687" s="339"/>
      <c r="O687" s="339"/>
      <c r="P687" s="339"/>
      <c r="Q687" s="339"/>
    </row>
    <row r="688" spans="1:17" ht="13.5" customHeight="1">
      <c r="A688" s="481"/>
      <c r="B688" s="481"/>
      <c r="C688" s="481"/>
      <c r="D688" s="481"/>
      <c r="E688" s="481"/>
      <c r="F688" s="339"/>
      <c r="G688" s="340" t="str">
        <f>IF(ISNUMBER(E688),E688/'Bulk DivVar Analysis'!$I$114,"")</f>
        <v/>
      </c>
      <c r="H688" s="338" t="str">
        <f>IF(ISNUMBER(E688), IF(G688&gt;'Bulk DivVar Analysis'!$J$116,"Pass","Fail"),"")</f>
        <v/>
      </c>
      <c r="I688" s="338" t="str">
        <f t="shared" si="12"/>
        <v/>
      </c>
      <c r="J688" s="339"/>
      <c r="K688" s="339"/>
      <c r="L688" s="339"/>
      <c r="M688" s="339"/>
      <c r="N688" s="339"/>
      <c r="O688" s="339"/>
      <c r="P688" s="339"/>
      <c r="Q688" s="339"/>
    </row>
    <row r="689" spans="1:17" ht="13.5" customHeight="1">
      <c r="A689" s="481"/>
      <c r="B689" s="481"/>
      <c r="C689" s="481"/>
      <c r="D689" s="481"/>
      <c r="E689" s="481"/>
      <c r="F689" s="339"/>
      <c r="G689" s="340" t="str">
        <f>IF(ISNUMBER(E689),E689/'Bulk DivVar Analysis'!$I$114,"")</f>
        <v/>
      </c>
      <c r="H689" s="338" t="str">
        <f>IF(ISNUMBER(E689), IF(G689&gt;'Bulk DivVar Analysis'!$J$116,"Pass","Fail"),"")</f>
        <v/>
      </c>
      <c r="I689" s="338" t="str">
        <f t="shared" si="12"/>
        <v/>
      </c>
      <c r="J689" s="339"/>
      <c r="K689" s="339"/>
      <c r="L689" s="339"/>
      <c r="M689" s="339"/>
      <c r="N689" s="339"/>
      <c r="O689" s="339"/>
      <c r="P689" s="339"/>
      <c r="Q689" s="339"/>
    </row>
    <row r="690" spans="1:17" ht="13.5" customHeight="1">
      <c r="A690" s="481"/>
      <c r="B690" s="481"/>
      <c r="C690" s="481"/>
      <c r="D690" s="481"/>
      <c r="E690" s="481"/>
      <c r="F690" s="339"/>
      <c r="G690" s="340" t="str">
        <f>IF(ISNUMBER(E690),E690/'Bulk DivVar Analysis'!$I$114,"")</f>
        <v/>
      </c>
      <c r="H690" s="338" t="str">
        <f>IF(ISNUMBER(E690), IF(G690&gt;'Bulk DivVar Analysis'!$J$116,"Pass","Fail"),"")</f>
        <v/>
      </c>
      <c r="I690" s="338" t="str">
        <f t="shared" si="12"/>
        <v/>
      </c>
      <c r="J690" s="339"/>
      <c r="K690" s="339"/>
      <c r="L690" s="339"/>
      <c r="M690" s="339"/>
      <c r="N690" s="339"/>
      <c r="O690" s="339"/>
      <c r="P690" s="339"/>
      <c r="Q690" s="339"/>
    </row>
    <row r="691" spans="1:17" ht="13.5" customHeight="1">
      <c r="A691" s="481"/>
      <c r="B691" s="481"/>
      <c r="C691" s="481"/>
      <c r="D691" s="481"/>
      <c r="E691" s="481"/>
      <c r="F691" s="339"/>
      <c r="G691" s="340" t="str">
        <f>IF(ISNUMBER(E691),E691/'Bulk DivVar Analysis'!$I$114,"")</f>
        <v/>
      </c>
      <c r="H691" s="338" t="str">
        <f>IF(ISNUMBER(E691), IF(G691&gt;'Bulk DivVar Analysis'!$J$116,"Pass","Fail"),"")</f>
        <v/>
      </c>
      <c r="I691" s="338" t="str">
        <f t="shared" si="12"/>
        <v/>
      </c>
      <c r="J691" s="339"/>
      <c r="K691" s="339"/>
      <c r="L691" s="339"/>
      <c r="M691" s="339"/>
      <c r="N691" s="339"/>
      <c r="O691" s="339"/>
      <c r="P691" s="339"/>
      <c r="Q691" s="339"/>
    </row>
    <row r="692" spans="1:17" ht="13.5" customHeight="1">
      <c r="A692" s="481"/>
      <c r="B692" s="481"/>
      <c r="C692" s="481"/>
      <c r="D692" s="481"/>
      <c r="E692" s="481"/>
      <c r="F692" s="339"/>
      <c r="G692" s="340" t="str">
        <f>IF(ISNUMBER(E692),E692/'Bulk DivVar Analysis'!$I$114,"")</f>
        <v/>
      </c>
      <c r="H692" s="338" t="str">
        <f>IF(ISNUMBER(E692), IF(G692&gt;'Bulk DivVar Analysis'!$J$116,"Pass","Fail"),"")</f>
        <v/>
      </c>
      <c r="I692" s="338" t="str">
        <f t="shared" si="12"/>
        <v/>
      </c>
      <c r="J692" s="339"/>
      <c r="K692" s="339"/>
      <c r="L692" s="339"/>
      <c r="M692" s="339"/>
      <c r="N692" s="339"/>
      <c r="O692" s="339"/>
      <c r="P692" s="339"/>
      <c r="Q692" s="339"/>
    </row>
    <row r="693" spans="1:17" ht="13.5" customHeight="1">
      <c r="A693" s="481"/>
      <c r="B693" s="481"/>
      <c r="C693" s="481"/>
      <c r="D693" s="481"/>
      <c r="E693" s="481"/>
      <c r="F693" s="339"/>
      <c r="G693" s="340" t="str">
        <f>IF(ISNUMBER(E693),E693/'Bulk DivVar Analysis'!$I$114,"")</f>
        <v/>
      </c>
      <c r="H693" s="338" t="str">
        <f>IF(ISNUMBER(E693), IF(G693&gt;'Bulk DivVar Analysis'!$J$116,"Pass","Fail"),"")</f>
        <v/>
      </c>
      <c r="I693" s="338" t="str">
        <f t="shared" si="12"/>
        <v/>
      </c>
      <c r="J693" s="339"/>
      <c r="K693" s="339"/>
      <c r="L693" s="339"/>
      <c r="M693" s="339"/>
      <c r="N693" s="339"/>
      <c r="O693" s="339"/>
      <c r="P693" s="339"/>
      <c r="Q693" s="339"/>
    </row>
    <row r="694" spans="1:17" ht="13.5" customHeight="1">
      <c r="A694" s="481"/>
      <c r="B694" s="481"/>
      <c r="C694" s="481"/>
      <c r="D694" s="481"/>
      <c r="E694" s="481"/>
      <c r="F694" s="339"/>
      <c r="G694" s="340" t="str">
        <f>IF(ISNUMBER(E694),E694/'Bulk DivVar Analysis'!$I$114,"")</f>
        <v/>
      </c>
      <c r="H694" s="338" t="str">
        <f>IF(ISNUMBER(E694), IF(G694&gt;'Bulk DivVar Analysis'!$J$116,"Pass","Fail"),"")</f>
        <v/>
      </c>
      <c r="I694" s="338" t="str">
        <f t="shared" si="12"/>
        <v/>
      </c>
      <c r="J694" s="339"/>
      <c r="K694" s="339"/>
      <c r="L694" s="339"/>
      <c r="M694" s="339"/>
      <c r="N694" s="339"/>
      <c r="O694" s="339"/>
      <c r="P694" s="339"/>
      <c r="Q694" s="339"/>
    </row>
    <row r="695" spans="1:17" ht="13.5" customHeight="1">
      <c r="A695" s="481"/>
      <c r="B695" s="481"/>
      <c r="C695" s="481"/>
      <c r="D695" s="481"/>
      <c r="E695" s="481"/>
      <c r="F695" s="339"/>
      <c r="G695" s="340" t="str">
        <f>IF(ISNUMBER(E695),E695/'Bulk DivVar Analysis'!$I$114,"")</f>
        <v/>
      </c>
      <c r="H695" s="338" t="str">
        <f>IF(ISNUMBER(E695), IF(G695&gt;'Bulk DivVar Analysis'!$J$116,"Pass","Fail"),"")</f>
        <v/>
      </c>
      <c r="I695" s="338" t="str">
        <f t="shared" si="12"/>
        <v/>
      </c>
      <c r="J695" s="339"/>
      <c r="K695" s="339"/>
      <c r="L695" s="339"/>
      <c r="M695" s="339"/>
      <c r="N695" s="339"/>
      <c r="O695" s="339"/>
      <c r="P695" s="339"/>
      <c r="Q695" s="339"/>
    </row>
    <row r="696" spans="1:17" ht="13.5" customHeight="1">
      <c r="A696" s="481"/>
      <c r="B696" s="481"/>
      <c r="C696" s="481"/>
      <c r="D696" s="481"/>
      <c r="E696" s="481"/>
      <c r="F696" s="339"/>
      <c r="G696" s="340" t="str">
        <f>IF(ISNUMBER(E696),E696/'Bulk DivVar Analysis'!$I$114,"")</f>
        <v/>
      </c>
      <c r="H696" s="338" t="str">
        <f>IF(ISNUMBER(E696), IF(G696&gt;'Bulk DivVar Analysis'!$J$116,"Pass","Fail"),"")</f>
        <v/>
      </c>
      <c r="I696" s="338" t="str">
        <f t="shared" si="12"/>
        <v/>
      </c>
      <c r="J696" s="339"/>
      <c r="K696" s="339"/>
      <c r="L696" s="339"/>
      <c r="M696" s="339"/>
      <c r="N696" s="339"/>
      <c r="O696" s="339"/>
      <c r="P696" s="339"/>
      <c r="Q696" s="339"/>
    </row>
    <row r="697" spans="1:17" ht="13.5" customHeight="1">
      <c r="A697" s="481"/>
      <c r="B697" s="481"/>
      <c r="C697" s="481"/>
      <c r="D697" s="481"/>
      <c r="E697" s="481"/>
      <c r="F697" s="339"/>
      <c r="G697" s="340" t="str">
        <f>IF(ISNUMBER(E697),E697/'Bulk DivVar Analysis'!$I$114,"")</f>
        <v/>
      </c>
      <c r="H697" s="338" t="str">
        <f>IF(ISNUMBER(E697), IF(G697&gt;'Bulk DivVar Analysis'!$J$116,"Pass","Fail"),"")</f>
        <v/>
      </c>
      <c r="I697" s="338" t="str">
        <f t="shared" si="12"/>
        <v/>
      </c>
      <c r="J697" s="339"/>
      <c r="K697" s="339"/>
      <c r="L697" s="339"/>
      <c r="M697" s="339"/>
      <c r="N697" s="339"/>
      <c r="O697" s="339"/>
      <c r="P697" s="339"/>
      <c r="Q697" s="339"/>
    </row>
    <row r="698" spans="1:17" ht="13.5" customHeight="1">
      <c r="A698" s="481"/>
      <c r="B698" s="481"/>
      <c r="C698" s="481"/>
      <c r="D698" s="481"/>
      <c r="E698" s="481"/>
      <c r="F698" s="339"/>
      <c r="G698" s="340" t="str">
        <f>IF(ISNUMBER(E698),E698/'Bulk DivVar Analysis'!$I$114,"")</f>
        <v/>
      </c>
      <c r="H698" s="338" t="str">
        <f>IF(ISNUMBER(E698), IF(G698&gt;'Bulk DivVar Analysis'!$J$116,"Pass","Fail"),"")</f>
        <v/>
      </c>
      <c r="I698" s="338" t="str">
        <f t="shared" si="12"/>
        <v/>
      </c>
      <c r="J698" s="339"/>
      <c r="K698" s="339"/>
      <c r="L698" s="339"/>
      <c r="M698" s="339"/>
      <c r="N698" s="339"/>
      <c r="O698" s="339"/>
      <c r="P698" s="339"/>
      <c r="Q698" s="339"/>
    </row>
    <row r="699" spans="1:17" ht="13.5" customHeight="1">
      <c r="A699" s="481"/>
      <c r="B699" s="481"/>
      <c r="C699" s="481"/>
      <c r="D699" s="481"/>
      <c r="E699" s="481"/>
      <c r="F699" s="339"/>
      <c r="G699" s="340" t="str">
        <f>IF(ISNUMBER(E699),E699/'Bulk DivVar Analysis'!$I$114,"")</f>
        <v/>
      </c>
      <c r="H699" s="338" t="str">
        <f>IF(ISNUMBER(E699), IF(G699&gt;'Bulk DivVar Analysis'!$J$116,"Pass","Fail"),"")</f>
        <v/>
      </c>
      <c r="I699" s="338" t="str">
        <f t="shared" si="12"/>
        <v/>
      </c>
      <c r="J699" s="339"/>
      <c r="K699" s="339"/>
      <c r="L699" s="339"/>
      <c r="M699" s="339"/>
      <c r="N699" s="339"/>
      <c r="O699" s="339"/>
      <c r="P699" s="339"/>
      <c r="Q699" s="339"/>
    </row>
    <row r="700" spans="1:17" ht="13.5" customHeight="1">
      <c r="A700" s="481"/>
      <c r="B700" s="481"/>
      <c r="C700" s="481"/>
      <c r="D700" s="481"/>
      <c r="E700" s="481"/>
      <c r="F700" s="339"/>
      <c r="G700" s="340" t="str">
        <f>IF(ISNUMBER(E700),E700/'Bulk DivVar Analysis'!$I$114,"")</f>
        <v/>
      </c>
      <c r="H700" s="338" t="str">
        <f>IF(ISNUMBER(E700), IF(G700&gt;'Bulk DivVar Analysis'!$J$116,"Pass","Fail"),"")</f>
        <v/>
      </c>
      <c r="I700" s="338" t="str">
        <f t="shared" si="12"/>
        <v/>
      </c>
      <c r="J700" s="339"/>
      <c r="K700" s="339"/>
      <c r="L700" s="339"/>
      <c r="M700" s="339"/>
      <c r="N700" s="339"/>
      <c r="O700" s="339"/>
      <c r="P700" s="339"/>
      <c r="Q700" s="339"/>
    </row>
    <row r="701" spans="1:17" ht="13.5" customHeight="1">
      <c r="A701" s="481"/>
      <c r="B701" s="481"/>
      <c r="C701" s="481"/>
      <c r="D701" s="481"/>
      <c r="E701" s="481"/>
      <c r="F701" s="339"/>
      <c r="G701" s="340" t="str">
        <f>IF(ISNUMBER(E701),E701/'Bulk DivVar Analysis'!$I$114,"")</f>
        <v/>
      </c>
      <c r="H701" s="338" t="str">
        <f>IF(ISNUMBER(E701), IF(G701&gt;'Bulk DivVar Analysis'!$J$116,"Pass","Fail"),"")</f>
        <v/>
      </c>
      <c r="I701" s="338" t="str">
        <f t="shared" si="12"/>
        <v/>
      </c>
      <c r="J701" s="339"/>
      <c r="K701" s="339"/>
      <c r="L701" s="339"/>
      <c r="M701" s="339"/>
      <c r="N701" s="339"/>
      <c r="O701" s="339"/>
      <c r="P701" s="339"/>
      <c r="Q701" s="339"/>
    </row>
    <row r="702" spans="1:17" ht="13.5" customHeight="1">
      <c r="A702" s="481"/>
      <c r="B702" s="481"/>
      <c r="C702" s="481"/>
      <c r="D702" s="481"/>
      <c r="E702" s="481"/>
      <c r="F702" s="339"/>
      <c r="G702" s="340" t="str">
        <f>IF(ISNUMBER(E702),E702/'Bulk DivVar Analysis'!$I$114,"")</f>
        <v/>
      </c>
      <c r="H702" s="338" t="str">
        <f>IF(ISNUMBER(E702), IF(G702&gt;'Bulk DivVar Analysis'!$J$116,"Pass","Fail"),"")</f>
        <v/>
      </c>
      <c r="I702" s="338" t="str">
        <f t="shared" si="12"/>
        <v/>
      </c>
      <c r="J702" s="339"/>
      <c r="K702" s="339"/>
      <c r="L702" s="339"/>
      <c r="M702" s="339"/>
      <c r="N702" s="339"/>
      <c r="O702" s="339"/>
      <c r="P702" s="339"/>
      <c r="Q702" s="339"/>
    </row>
    <row r="703" spans="1:17" ht="13.5" customHeight="1">
      <c r="A703" s="481"/>
      <c r="B703" s="481"/>
      <c r="C703" s="481"/>
      <c r="D703" s="481"/>
      <c r="E703" s="481"/>
      <c r="F703" s="339"/>
      <c r="G703" s="340" t="str">
        <f>IF(ISNUMBER(E703),E703/'Bulk DivVar Analysis'!$I$114,"")</f>
        <v/>
      </c>
      <c r="H703" s="338" t="str">
        <f>IF(ISNUMBER(E703), IF(G703&gt;'Bulk DivVar Analysis'!$J$116,"Pass","Fail"),"")</f>
        <v/>
      </c>
      <c r="I703" s="338" t="str">
        <f t="shared" si="12"/>
        <v/>
      </c>
      <c r="J703" s="339"/>
      <c r="K703" s="339"/>
      <c r="L703" s="339"/>
      <c r="M703" s="339"/>
      <c r="N703" s="339"/>
      <c r="O703" s="339"/>
      <c r="P703" s="339"/>
      <c r="Q703" s="339"/>
    </row>
    <row r="704" spans="1:17" ht="13.5" customHeight="1">
      <c r="A704" s="481"/>
      <c r="B704" s="481"/>
      <c r="C704" s="481"/>
      <c r="D704" s="481"/>
      <c r="E704" s="481"/>
      <c r="F704" s="339"/>
      <c r="G704" s="340" t="str">
        <f>IF(ISNUMBER(E704),E704/'Bulk DivVar Analysis'!$I$114,"")</f>
        <v/>
      </c>
      <c r="H704" s="338" t="str">
        <f>IF(ISNUMBER(E704), IF(G704&gt;'Bulk DivVar Analysis'!$J$116,"Pass","Fail"),"")</f>
        <v/>
      </c>
      <c r="I704" s="338" t="str">
        <f t="shared" si="12"/>
        <v/>
      </c>
      <c r="J704" s="339"/>
      <c r="K704" s="339"/>
      <c r="L704" s="339"/>
      <c r="M704" s="339"/>
      <c r="N704" s="339"/>
      <c r="O704" s="339"/>
      <c r="P704" s="339"/>
      <c r="Q704" s="339"/>
    </row>
    <row r="705" spans="1:17" ht="13.5" customHeight="1">
      <c r="A705" s="481"/>
      <c r="B705" s="481"/>
      <c r="C705" s="481"/>
      <c r="D705" s="481"/>
      <c r="E705" s="481"/>
      <c r="F705" s="339"/>
      <c r="G705" s="340" t="str">
        <f>IF(ISNUMBER(E705),E705/'Bulk DivVar Analysis'!$I$114,"")</f>
        <v/>
      </c>
      <c r="H705" s="338" t="str">
        <f>IF(ISNUMBER(E705), IF(G705&gt;'Bulk DivVar Analysis'!$J$116,"Pass","Fail"),"")</f>
        <v/>
      </c>
      <c r="I705" s="338" t="str">
        <f t="shared" si="12"/>
        <v/>
      </c>
      <c r="J705" s="339"/>
      <c r="K705" s="339"/>
      <c r="L705" s="339"/>
      <c r="M705" s="339"/>
      <c r="N705" s="339"/>
      <c r="O705" s="339"/>
      <c r="P705" s="339"/>
      <c r="Q705" s="339"/>
    </row>
    <row r="706" spans="1:17" ht="13.5" customHeight="1">
      <c r="A706" s="481"/>
      <c r="B706" s="481"/>
      <c r="C706" s="481"/>
      <c r="D706" s="481"/>
      <c r="E706" s="481"/>
      <c r="F706" s="339"/>
      <c r="G706" s="340" t="str">
        <f>IF(ISNUMBER(E706),E706/'Bulk DivVar Analysis'!$I$114,"")</f>
        <v/>
      </c>
      <c r="H706" s="338" t="str">
        <f>IF(ISNUMBER(E706), IF(G706&gt;'Bulk DivVar Analysis'!$J$116,"Pass","Fail"),"")</f>
        <v/>
      </c>
      <c r="I706" s="338" t="str">
        <f t="shared" si="12"/>
        <v/>
      </c>
      <c r="J706" s="339"/>
      <c r="K706" s="339"/>
      <c r="L706" s="339"/>
      <c r="M706" s="339"/>
      <c r="N706" s="339"/>
      <c r="O706" s="339"/>
      <c r="P706" s="339"/>
      <c r="Q706" s="339"/>
    </row>
    <row r="707" spans="1:17" ht="13.5" customHeight="1">
      <c r="A707" s="481"/>
      <c r="B707" s="481"/>
      <c r="C707" s="481"/>
      <c r="D707" s="481"/>
      <c r="E707" s="481"/>
      <c r="F707" s="339"/>
      <c r="G707" s="340" t="str">
        <f>IF(ISNUMBER(E707),E707/'Bulk DivVar Analysis'!$I$114,"")</f>
        <v/>
      </c>
      <c r="H707" s="338" t="str">
        <f>IF(ISNUMBER(E707), IF(G707&gt;'Bulk DivVar Analysis'!$J$116,"Pass","Fail"),"")</f>
        <v/>
      </c>
      <c r="I707" s="338" t="str">
        <f t="shared" ref="I707:I770" si="13">_xlfn.TEXTJOIN("_",TRUE,B707,C707)</f>
        <v/>
      </c>
      <c r="J707" s="339"/>
      <c r="K707" s="339"/>
      <c r="L707" s="339"/>
      <c r="M707" s="339"/>
      <c r="N707" s="339"/>
      <c r="O707" s="339"/>
      <c r="P707" s="339"/>
      <c r="Q707" s="339"/>
    </row>
    <row r="708" spans="1:17" ht="13.5" customHeight="1">
      <c r="A708" s="481"/>
      <c r="B708" s="481"/>
      <c r="C708" s="481"/>
      <c r="D708" s="481"/>
      <c r="E708" s="481"/>
      <c r="F708" s="339"/>
      <c r="G708" s="340" t="str">
        <f>IF(ISNUMBER(E708),E708/'Bulk DivVar Analysis'!$I$114,"")</f>
        <v/>
      </c>
      <c r="H708" s="338" t="str">
        <f>IF(ISNUMBER(E708), IF(G708&gt;'Bulk DivVar Analysis'!$J$116,"Pass","Fail"),"")</f>
        <v/>
      </c>
      <c r="I708" s="338" t="str">
        <f t="shared" si="13"/>
        <v/>
      </c>
      <c r="J708" s="339"/>
      <c r="K708" s="339"/>
      <c r="L708" s="339"/>
      <c r="M708" s="339"/>
      <c r="N708" s="339"/>
      <c r="O708" s="339"/>
      <c r="P708" s="339"/>
      <c r="Q708" s="339"/>
    </row>
    <row r="709" spans="1:17" ht="13.5" customHeight="1">
      <c r="A709" s="481"/>
      <c r="B709" s="481"/>
      <c r="C709" s="481"/>
      <c r="D709" s="481"/>
      <c r="E709" s="481"/>
      <c r="F709" s="339"/>
      <c r="G709" s="340" t="str">
        <f>IF(ISNUMBER(E709),E709/'Bulk DivVar Analysis'!$I$114,"")</f>
        <v/>
      </c>
      <c r="H709" s="338" t="str">
        <f>IF(ISNUMBER(E709), IF(G709&gt;'Bulk DivVar Analysis'!$J$116,"Pass","Fail"),"")</f>
        <v/>
      </c>
      <c r="I709" s="338" t="str">
        <f t="shared" si="13"/>
        <v/>
      </c>
      <c r="J709" s="339"/>
      <c r="K709" s="339"/>
      <c r="L709" s="339"/>
      <c r="M709" s="339"/>
      <c r="N709" s="339"/>
      <c r="O709" s="339"/>
      <c r="P709" s="339"/>
      <c r="Q709" s="339"/>
    </row>
    <row r="710" spans="1:17" ht="13.5" customHeight="1">
      <c r="A710" s="481"/>
      <c r="B710" s="481"/>
      <c r="C710" s="481"/>
      <c r="D710" s="481"/>
      <c r="E710" s="481"/>
      <c r="F710" s="339"/>
      <c r="G710" s="340" t="str">
        <f>IF(ISNUMBER(E710),E710/'Bulk DivVar Analysis'!$I$114,"")</f>
        <v/>
      </c>
      <c r="H710" s="338" t="str">
        <f>IF(ISNUMBER(E710), IF(G710&gt;'Bulk DivVar Analysis'!$J$116,"Pass","Fail"),"")</f>
        <v/>
      </c>
      <c r="I710" s="338" t="str">
        <f t="shared" si="13"/>
        <v/>
      </c>
      <c r="J710" s="339"/>
      <c r="K710" s="339"/>
      <c r="L710" s="339"/>
      <c r="M710" s="339"/>
      <c r="N710" s="339"/>
      <c r="O710" s="339"/>
      <c r="P710" s="339"/>
      <c r="Q710" s="339"/>
    </row>
    <row r="711" spans="1:17" ht="13.5" customHeight="1">
      <c r="A711" s="481"/>
      <c r="B711" s="481"/>
      <c r="C711" s="481"/>
      <c r="D711" s="481"/>
      <c r="E711" s="481"/>
      <c r="F711" s="339"/>
      <c r="G711" s="340" t="str">
        <f>IF(ISNUMBER(E711),E711/'Bulk DivVar Analysis'!$I$114,"")</f>
        <v/>
      </c>
      <c r="H711" s="338" t="str">
        <f>IF(ISNUMBER(E711), IF(G711&gt;'Bulk DivVar Analysis'!$J$116,"Pass","Fail"),"")</f>
        <v/>
      </c>
      <c r="I711" s="338" t="str">
        <f t="shared" si="13"/>
        <v/>
      </c>
      <c r="J711" s="339"/>
      <c r="K711" s="339"/>
      <c r="L711" s="339"/>
      <c r="M711" s="339"/>
      <c r="N711" s="339"/>
      <c r="O711" s="339"/>
      <c r="P711" s="339"/>
      <c r="Q711" s="339"/>
    </row>
    <row r="712" spans="1:17" ht="13.5" customHeight="1">
      <c r="A712" s="481"/>
      <c r="B712" s="481"/>
      <c r="C712" s="481"/>
      <c r="D712" s="481"/>
      <c r="E712" s="481"/>
      <c r="F712" s="339"/>
      <c r="G712" s="340" t="str">
        <f>IF(ISNUMBER(E712),E712/'Bulk DivVar Analysis'!$I$114,"")</f>
        <v/>
      </c>
      <c r="H712" s="338" t="str">
        <f>IF(ISNUMBER(E712), IF(G712&gt;'Bulk DivVar Analysis'!$J$116,"Pass","Fail"),"")</f>
        <v/>
      </c>
      <c r="I712" s="338" t="str">
        <f t="shared" si="13"/>
        <v/>
      </c>
      <c r="J712" s="339"/>
      <c r="K712" s="339"/>
      <c r="L712" s="339"/>
      <c r="M712" s="339"/>
      <c r="N712" s="339"/>
      <c r="O712" s="339"/>
      <c r="P712" s="339"/>
      <c r="Q712" s="339"/>
    </row>
    <row r="713" spans="1:17" ht="13.5" customHeight="1">
      <c r="A713" s="481"/>
      <c r="B713" s="481"/>
      <c r="C713" s="481"/>
      <c r="D713" s="481"/>
      <c r="E713" s="481"/>
      <c r="F713" s="339"/>
      <c r="G713" s="340" t="str">
        <f>IF(ISNUMBER(E713),E713/'Bulk DivVar Analysis'!$I$114,"")</f>
        <v/>
      </c>
      <c r="H713" s="338" t="str">
        <f>IF(ISNUMBER(E713), IF(G713&gt;'Bulk DivVar Analysis'!$J$116,"Pass","Fail"),"")</f>
        <v/>
      </c>
      <c r="I713" s="338" t="str">
        <f t="shared" si="13"/>
        <v/>
      </c>
      <c r="J713" s="339"/>
      <c r="K713" s="339"/>
      <c r="L713" s="339"/>
      <c r="M713" s="339"/>
      <c r="N713" s="339"/>
      <c r="O713" s="339"/>
      <c r="P713" s="339"/>
      <c r="Q713" s="339"/>
    </row>
    <row r="714" spans="1:17" ht="13.5" customHeight="1">
      <c r="A714" s="481"/>
      <c r="B714" s="481"/>
      <c r="C714" s="481"/>
      <c r="D714" s="481"/>
      <c r="E714" s="481"/>
      <c r="F714" s="339"/>
      <c r="G714" s="340" t="str">
        <f>IF(ISNUMBER(E714),E714/'Bulk DivVar Analysis'!$I$114,"")</f>
        <v/>
      </c>
      <c r="H714" s="338" t="str">
        <f>IF(ISNUMBER(E714), IF(G714&gt;'Bulk DivVar Analysis'!$J$116,"Pass","Fail"),"")</f>
        <v/>
      </c>
      <c r="I714" s="338" t="str">
        <f t="shared" si="13"/>
        <v/>
      </c>
      <c r="J714" s="339"/>
      <c r="K714" s="339"/>
      <c r="L714" s="339"/>
      <c r="M714" s="339"/>
      <c r="N714" s="339"/>
      <c r="O714" s="339"/>
      <c r="P714" s="339"/>
      <c r="Q714" s="339"/>
    </row>
    <row r="715" spans="1:17" ht="13.5" customHeight="1">
      <c r="A715" s="481"/>
      <c r="B715" s="481"/>
      <c r="C715" s="481"/>
      <c r="D715" s="481"/>
      <c r="E715" s="481"/>
      <c r="F715" s="339"/>
      <c r="G715" s="340" t="str">
        <f>IF(ISNUMBER(E715),E715/'Bulk DivVar Analysis'!$I$114,"")</f>
        <v/>
      </c>
      <c r="H715" s="338" t="str">
        <f>IF(ISNUMBER(E715), IF(G715&gt;'Bulk DivVar Analysis'!$J$116,"Pass","Fail"),"")</f>
        <v/>
      </c>
      <c r="I715" s="338" t="str">
        <f t="shared" si="13"/>
        <v/>
      </c>
      <c r="J715" s="339"/>
      <c r="K715" s="339"/>
      <c r="L715" s="339"/>
      <c r="M715" s="339"/>
      <c r="N715" s="339"/>
      <c r="O715" s="339"/>
      <c r="P715" s="339"/>
      <c r="Q715" s="339"/>
    </row>
    <row r="716" spans="1:17" ht="13.5" customHeight="1">
      <c r="A716" s="481"/>
      <c r="B716" s="481"/>
      <c r="C716" s="481"/>
      <c r="D716" s="481"/>
      <c r="E716" s="481"/>
      <c r="F716" s="339"/>
      <c r="G716" s="340" t="str">
        <f>IF(ISNUMBER(E716),E716/'Bulk DivVar Analysis'!$I$114,"")</f>
        <v/>
      </c>
      <c r="H716" s="338" t="str">
        <f>IF(ISNUMBER(E716), IF(G716&gt;'Bulk DivVar Analysis'!$J$116,"Pass","Fail"),"")</f>
        <v/>
      </c>
      <c r="I716" s="338" t="str">
        <f t="shared" si="13"/>
        <v/>
      </c>
      <c r="J716" s="339"/>
      <c r="K716" s="339"/>
      <c r="L716" s="339"/>
      <c r="M716" s="339"/>
      <c r="N716" s="339"/>
      <c r="O716" s="339"/>
      <c r="P716" s="339"/>
      <c r="Q716" s="339"/>
    </row>
    <row r="717" spans="1:17" ht="13.5" customHeight="1">
      <c r="A717" s="481"/>
      <c r="B717" s="481"/>
      <c r="C717" s="481"/>
      <c r="D717" s="481"/>
      <c r="E717" s="481"/>
      <c r="F717" s="339"/>
      <c r="G717" s="340" t="str">
        <f>IF(ISNUMBER(E717),E717/'Bulk DivVar Analysis'!$I$114,"")</f>
        <v/>
      </c>
      <c r="H717" s="338" t="str">
        <f>IF(ISNUMBER(E717), IF(G717&gt;'Bulk DivVar Analysis'!$J$116,"Pass","Fail"),"")</f>
        <v/>
      </c>
      <c r="I717" s="338" t="str">
        <f t="shared" si="13"/>
        <v/>
      </c>
      <c r="J717" s="339"/>
      <c r="K717" s="339"/>
      <c r="L717" s="339"/>
      <c r="M717" s="339"/>
      <c r="N717" s="339"/>
      <c r="O717" s="339"/>
      <c r="P717" s="339"/>
      <c r="Q717" s="339"/>
    </row>
    <row r="718" spans="1:17" ht="13.5" customHeight="1">
      <c r="A718" s="481"/>
      <c r="B718" s="481"/>
      <c r="C718" s="481"/>
      <c r="D718" s="481"/>
      <c r="E718" s="481"/>
      <c r="F718" s="339"/>
      <c r="G718" s="340" t="str">
        <f>IF(ISNUMBER(E718),E718/'Bulk DivVar Analysis'!$I$114,"")</f>
        <v/>
      </c>
      <c r="H718" s="338" t="str">
        <f>IF(ISNUMBER(E718), IF(G718&gt;'Bulk DivVar Analysis'!$J$116,"Pass","Fail"),"")</f>
        <v/>
      </c>
      <c r="I718" s="338" t="str">
        <f t="shared" si="13"/>
        <v/>
      </c>
      <c r="J718" s="339"/>
      <c r="K718" s="339"/>
      <c r="L718" s="339"/>
      <c r="M718" s="339"/>
      <c r="N718" s="339"/>
      <c r="O718" s="339"/>
      <c r="P718" s="339"/>
      <c r="Q718" s="339"/>
    </row>
    <row r="719" spans="1:17" ht="13.5" customHeight="1">
      <c r="A719" s="481"/>
      <c r="B719" s="481"/>
      <c r="C719" s="481"/>
      <c r="D719" s="481"/>
      <c r="E719" s="481"/>
      <c r="F719" s="339"/>
      <c r="G719" s="340" t="str">
        <f>IF(ISNUMBER(E719),E719/'Bulk DivVar Analysis'!$I$114,"")</f>
        <v/>
      </c>
      <c r="H719" s="338" t="str">
        <f>IF(ISNUMBER(E719), IF(G719&gt;'Bulk DivVar Analysis'!$J$116,"Pass","Fail"),"")</f>
        <v/>
      </c>
      <c r="I719" s="338" t="str">
        <f t="shared" si="13"/>
        <v/>
      </c>
      <c r="J719" s="339"/>
      <c r="K719" s="339"/>
      <c r="L719" s="339"/>
      <c r="M719" s="339"/>
      <c r="N719" s="339"/>
      <c r="O719" s="339"/>
      <c r="P719" s="339"/>
      <c r="Q719" s="339"/>
    </row>
    <row r="720" spans="1:17" ht="13.5" customHeight="1">
      <c r="A720" s="481"/>
      <c r="B720" s="481"/>
      <c r="C720" s="481"/>
      <c r="D720" s="481"/>
      <c r="E720" s="481"/>
      <c r="F720" s="339"/>
      <c r="G720" s="340" t="str">
        <f>IF(ISNUMBER(E720),E720/'Bulk DivVar Analysis'!$I$114,"")</f>
        <v/>
      </c>
      <c r="H720" s="338" t="str">
        <f>IF(ISNUMBER(E720), IF(G720&gt;'Bulk DivVar Analysis'!$J$116,"Pass","Fail"),"")</f>
        <v/>
      </c>
      <c r="I720" s="338" t="str">
        <f t="shared" si="13"/>
        <v/>
      </c>
      <c r="J720" s="339"/>
      <c r="K720" s="339"/>
      <c r="L720" s="339"/>
      <c r="M720" s="339"/>
      <c r="N720" s="339"/>
      <c r="O720" s="339"/>
      <c r="P720" s="339"/>
      <c r="Q720" s="339"/>
    </row>
    <row r="721" spans="1:17" ht="13.5" customHeight="1">
      <c r="A721" s="481"/>
      <c r="B721" s="481"/>
      <c r="C721" s="481"/>
      <c r="D721" s="481"/>
      <c r="E721" s="481"/>
      <c r="F721" s="339"/>
      <c r="G721" s="340" t="str">
        <f>IF(ISNUMBER(E721),E721/'Bulk DivVar Analysis'!$I$114,"")</f>
        <v/>
      </c>
      <c r="H721" s="338" t="str">
        <f>IF(ISNUMBER(E721), IF(G721&gt;'Bulk DivVar Analysis'!$J$116,"Pass","Fail"),"")</f>
        <v/>
      </c>
      <c r="I721" s="338" t="str">
        <f t="shared" si="13"/>
        <v/>
      </c>
      <c r="J721" s="339"/>
      <c r="K721" s="339"/>
      <c r="L721" s="339"/>
      <c r="M721" s="339"/>
      <c r="N721" s="339"/>
      <c r="O721" s="339"/>
      <c r="P721" s="339"/>
      <c r="Q721" s="339"/>
    </row>
    <row r="722" spans="1:17" ht="13.5" customHeight="1">
      <c r="A722" s="481"/>
      <c r="B722" s="481"/>
      <c r="C722" s="481"/>
      <c r="D722" s="481"/>
      <c r="E722" s="481"/>
      <c r="F722" s="339"/>
      <c r="G722" s="340" t="str">
        <f>IF(ISNUMBER(E722),E722/'Bulk DivVar Analysis'!$I$114,"")</f>
        <v/>
      </c>
      <c r="H722" s="338" t="str">
        <f>IF(ISNUMBER(E722), IF(G722&gt;'Bulk DivVar Analysis'!$J$116,"Pass","Fail"),"")</f>
        <v/>
      </c>
      <c r="I722" s="338" t="str">
        <f t="shared" si="13"/>
        <v/>
      </c>
      <c r="J722" s="339"/>
      <c r="K722" s="339"/>
      <c r="L722" s="339"/>
      <c r="M722" s="339"/>
      <c r="N722" s="339"/>
      <c r="O722" s="339"/>
      <c r="P722" s="339"/>
      <c r="Q722" s="339"/>
    </row>
    <row r="723" spans="1:17" ht="13.5" customHeight="1">
      <c r="A723" s="481"/>
      <c r="B723" s="481"/>
      <c r="C723" s="481"/>
      <c r="D723" s="481"/>
      <c r="E723" s="481"/>
      <c r="F723" s="339"/>
      <c r="G723" s="340" t="str">
        <f>IF(ISNUMBER(E723),E723/'Bulk DivVar Analysis'!$I$114,"")</f>
        <v/>
      </c>
      <c r="H723" s="338" t="str">
        <f>IF(ISNUMBER(E723), IF(G723&gt;'Bulk DivVar Analysis'!$J$116,"Pass","Fail"),"")</f>
        <v/>
      </c>
      <c r="I723" s="338" t="str">
        <f t="shared" si="13"/>
        <v/>
      </c>
      <c r="J723" s="339"/>
      <c r="K723" s="339"/>
      <c r="L723" s="339"/>
      <c r="M723" s="339"/>
      <c r="N723" s="339"/>
      <c r="O723" s="339"/>
      <c r="P723" s="339"/>
      <c r="Q723" s="339"/>
    </row>
    <row r="724" spans="1:17" ht="13.5" customHeight="1">
      <c r="A724" s="481"/>
      <c r="B724" s="481"/>
      <c r="C724" s="481"/>
      <c r="D724" s="481"/>
      <c r="E724" s="481"/>
      <c r="F724" s="339"/>
      <c r="G724" s="340" t="str">
        <f>IF(ISNUMBER(E724),E724/'Bulk DivVar Analysis'!$I$114,"")</f>
        <v/>
      </c>
      <c r="H724" s="338" t="str">
        <f>IF(ISNUMBER(E724), IF(G724&gt;'Bulk DivVar Analysis'!$J$116,"Pass","Fail"),"")</f>
        <v/>
      </c>
      <c r="I724" s="338" t="str">
        <f t="shared" si="13"/>
        <v/>
      </c>
      <c r="J724" s="339"/>
      <c r="K724" s="339"/>
      <c r="L724" s="339"/>
      <c r="M724" s="339"/>
      <c r="N724" s="339"/>
      <c r="O724" s="339"/>
      <c r="P724" s="339"/>
      <c r="Q724" s="339"/>
    </row>
    <row r="725" spans="1:17" ht="13.5" customHeight="1">
      <c r="A725" s="481"/>
      <c r="B725" s="481"/>
      <c r="C725" s="481"/>
      <c r="D725" s="481"/>
      <c r="E725" s="481"/>
      <c r="F725" s="339"/>
      <c r="G725" s="340" t="str">
        <f>IF(ISNUMBER(E725),E725/'Bulk DivVar Analysis'!$I$114,"")</f>
        <v/>
      </c>
      <c r="H725" s="338" t="str">
        <f>IF(ISNUMBER(E725), IF(G725&gt;'Bulk DivVar Analysis'!$J$116,"Pass","Fail"),"")</f>
        <v/>
      </c>
      <c r="I725" s="338" t="str">
        <f t="shared" si="13"/>
        <v/>
      </c>
      <c r="J725" s="339"/>
      <c r="K725" s="339"/>
      <c r="L725" s="339"/>
      <c r="M725" s="339"/>
      <c r="N725" s="339"/>
      <c r="O725" s="339"/>
      <c r="P725" s="339"/>
      <c r="Q725" s="339"/>
    </row>
    <row r="726" spans="1:17" ht="13.5" customHeight="1">
      <c r="A726" s="481"/>
      <c r="B726" s="481"/>
      <c r="C726" s="481"/>
      <c r="D726" s="481"/>
      <c r="E726" s="481"/>
      <c r="F726" s="339"/>
      <c r="G726" s="340" t="str">
        <f>IF(ISNUMBER(E726),E726/'Bulk DivVar Analysis'!$I$114,"")</f>
        <v/>
      </c>
      <c r="H726" s="338" t="str">
        <f>IF(ISNUMBER(E726), IF(G726&gt;'Bulk DivVar Analysis'!$J$116,"Pass","Fail"),"")</f>
        <v/>
      </c>
      <c r="I726" s="338" t="str">
        <f t="shared" si="13"/>
        <v/>
      </c>
      <c r="J726" s="339"/>
      <c r="K726" s="339"/>
      <c r="L726" s="339"/>
      <c r="M726" s="339"/>
      <c r="N726" s="339"/>
      <c r="O726" s="339"/>
      <c r="P726" s="339"/>
      <c r="Q726" s="339"/>
    </row>
    <row r="727" spans="1:17" ht="13.5" customHeight="1">
      <c r="A727" s="481"/>
      <c r="B727" s="481"/>
      <c r="C727" s="481"/>
      <c r="D727" s="481"/>
      <c r="E727" s="481"/>
      <c r="F727" s="339"/>
      <c r="G727" s="340" t="str">
        <f>IF(ISNUMBER(E727),E727/'Bulk DivVar Analysis'!$I$114,"")</f>
        <v/>
      </c>
      <c r="H727" s="338" t="str">
        <f>IF(ISNUMBER(E727), IF(G727&gt;'Bulk DivVar Analysis'!$J$116,"Pass","Fail"),"")</f>
        <v/>
      </c>
      <c r="I727" s="338" t="str">
        <f t="shared" si="13"/>
        <v/>
      </c>
      <c r="J727" s="339"/>
      <c r="K727" s="339"/>
      <c r="L727" s="339"/>
      <c r="M727" s="339"/>
      <c r="N727" s="339"/>
      <c r="O727" s="339"/>
      <c r="P727" s="339"/>
      <c r="Q727" s="339"/>
    </row>
    <row r="728" spans="1:17" ht="13.5" customHeight="1">
      <c r="A728" s="481"/>
      <c r="B728" s="481"/>
      <c r="C728" s="481"/>
      <c r="D728" s="481"/>
      <c r="E728" s="481"/>
      <c r="F728" s="339"/>
      <c r="G728" s="340" t="str">
        <f>IF(ISNUMBER(E728),E728/'Bulk DivVar Analysis'!$I$114,"")</f>
        <v/>
      </c>
      <c r="H728" s="338" t="str">
        <f>IF(ISNUMBER(E728), IF(G728&gt;'Bulk DivVar Analysis'!$J$116,"Pass","Fail"),"")</f>
        <v/>
      </c>
      <c r="I728" s="338" t="str">
        <f t="shared" si="13"/>
        <v/>
      </c>
      <c r="J728" s="339"/>
      <c r="K728" s="339"/>
      <c r="L728" s="339"/>
      <c r="M728" s="339"/>
      <c r="N728" s="339"/>
      <c r="O728" s="339"/>
      <c r="P728" s="339"/>
      <c r="Q728" s="339"/>
    </row>
    <row r="729" spans="1:17" ht="13.5" customHeight="1">
      <c r="A729" s="481"/>
      <c r="B729" s="481"/>
      <c r="C729" s="481"/>
      <c r="D729" s="481"/>
      <c r="E729" s="481"/>
      <c r="F729" s="339"/>
      <c r="G729" s="340" t="str">
        <f>IF(ISNUMBER(E729),E729/'Bulk DivVar Analysis'!$I$114,"")</f>
        <v/>
      </c>
      <c r="H729" s="338" t="str">
        <f>IF(ISNUMBER(E729), IF(G729&gt;'Bulk DivVar Analysis'!$J$116,"Pass","Fail"),"")</f>
        <v/>
      </c>
      <c r="I729" s="338" t="str">
        <f t="shared" si="13"/>
        <v/>
      </c>
      <c r="J729" s="339"/>
      <c r="K729" s="339"/>
      <c r="L729" s="339"/>
      <c r="M729" s="339"/>
      <c r="N729" s="339"/>
      <c r="O729" s="339"/>
      <c r="P729" s="339"/>
      <c r="Q729" s="339"/>
    </row>
    <row r="730" spans="1:17" ht="13.5" customHeight="1">
      <c r="A730" s="481"/>
      <c r="B730" s="481"/>
      <c r="C730" s="481"/>
      <c r="D730" s="481"/>
      <c r="E730" s="481"/>
      <c r="F730" s="339"/>
      <c r="G730" s="340" t="str">
        <f>IF(ISNUMBER(E730),E730/'Bulk DivVar Analysis'!$I$114,"")</f>
        <v/>
      </c>
      <c r="H730" s="338" t="str">
        <f>IF(ISNUMBER(E730), IF(G730&gt;'Bulk DivVar Analysis'!$J$116,"Pass","Fail"),"")</f>
        <v/>
      </c>
      <c r="I730" s="338" t="str">
        <f t="shared" si="13"/>
        <v/>
      </c>
      <c r="J730" s="339"/>
      <c r="K730" s="339"/>
      <c r="L730" s="339"/>
      <c r="M730" s="339"/>
      <c r="N730" s="339"/>
      <c r="O730" s="339"/>
      <c r="P730" s="339"/>
      <c r="Q730" s="339"/>
    </row>
    <row r="731" spans="1:17" ht="13.5" customHeight="1">
      <c r="A731" s="481"/>
      <c r="B731" s="481"/>
      <c r="C731" s="481"/>
      <c r="D731" s="481"/>
      <c r="E731" s="481"/>
      <c r="F731" s="339"/>
      <c r="G731" s="340" t="str">
        <f>IF(ISNUMBER(E731),E731/'Bulk DivVar Analysis'!$I$114,"")</f>
        <v/>
      </c>
      <c r="H731" s="338" t="str">
        <f>IF(ISNUMBER(E731), IF(G731&gt;'Bulk DivVar Analysis'!$J$116,"Pass","Fail"),"")</f>
        <v/>
      </c>
      <c r="I731" s="338" t="str">
        <f t="shared" si="13"/>
        <v/>
      </c>
      <c r="J731" s="339"/>
      <c r="K731" s="339"/>
      <c r="L731" s="339"/>
      <c r="M731" s="339"/>
      <c r="N731" s="339"/>
      <c r="O731" s="339"/>
      <c r="P731" s="339"/>
      <c r="Q731" s="339"/>
    </row>
    <row r="732" spans="1:17" ht="13.5" customHeight="1">
      <c r="A732" s="481"/>
      <c r="B732" s="481"/>
      <c r="C732" s="481"/>
      <c r="D732" s="481"/>
      <c r="E732" s="481"/>
      <c r="F732" s="339"/>
      <c r="G732" s="340" t="str">
        <f>IF(ISNUMBER(E732),E732/'Bulk DivVar Analysis'!$I$114,"")</f>
        <v/>
      </c>
      <c r="H732" s="338" t="str">
        <f>IF(ISNUMBER(E732), IF(G732&gt;'Bulk DivVar Analysis'!$J$116,"Pass","Fail"),"")</f>
        <v/>
      </c>
      <c r="I732" s="338" t="str">
        <f t="shared" si="13"/>
        <v/>
      </c>
      <c r="J732" s="339"/>
      <c r="K732" s="339"/>
      <c r="L732" s="339"/>
      <c r="M732" s="339"/>
      <c r="N732" s="339"/>
      <c r="O732" s="339"/>
      <c r="P732" s="339"/>
      <c r="Q732" s="339"/>
    </row>
    <row r="733" spans="1:17" ht="13.5" customHeight="1">
      <c r="A733" s="481"/>
      <c r="B733" s="481"/>
      <c r="C733" s="481"/>
      <c r="D733" s="481"/>
      <c r="E733" s="481"/>
      <c r="F733" s="339"/>
      <c r="G733" s="340" t="str">
        <f>IF(ISNUMBER(E733),E733/'Bulk DivVar Analysis'!$I$114,"")</f>
        <v/>
      </c>
      <c r="H733" s="338" t="str">
        <f>IF(ISNUMBER(E733), IF(G733&gt;'Bulk DivVar Analysis'!$J$116,"Pass","Fail"),"")</f>
        <v/>
      </c>
      <c r="I733" s="338" t="str">
        <f t="shared" si="13"/>
        <v/>
      </c>
      <c r="J733" s="339"/>
      <c r="K733" s="339"/>
      <c r="L733" s="339"/>
      <c r="M733" s="339"/>
      <c r="N733" s="339"/>
      <c r="O733" s="339"/>
      <c r="P733" s="339"/>
      <c r="Q733" s="339"/>
    </row>
    <row r="734" spans="1:17" ht="13.5" customHeight="1">
      <c r="A734" s="481"/>
      <c r="B734" s="481"/>
      <c r="C734" s="481"/>
      <c r="D734" s="481"/>
      <c r="E734" s="481"/>
      <c r="F734" s="339"/>
      <c r="G734" s="340" t="str">
        <f>IF(ISNUMBER(E734),E734/'Bulk DivVar Analysis'!$I$114,"")</f>
        <v/>
      </c>
      <c r="H734" s="338" t="str">
        <f>IF(ISNUMBER(E734), IF(G734&gt;'Bulk DivVar Analysis'!$J$116,"Pass","Fail"),"")</f>
        <v/>
      </c>
      <c r="I734" s="338" t="str">
        <f t="shared" si="13"/>
        <v/>
      </c>
      <c r="J734" s="339"/>
      <c r="K734" s="339"/>
      <c r="L734" s="339"/>
      <c r="M734" s="339"/>
      <c r="N734" s="339"/>
      <c r="O734" s="339"/>
      <c r="P734" s="339"/>
      <c r="Q734" s="339"/>
    </row>
    <row r="735" spans="1:17" ht="13.5" customHeight="1">
      <c r="A735" s="481"/>
      <c r="B735" s="481"/>
      <c r="C735" s="481"/>
      <c r="D735" s="481"/>
      <c r="E735" s="481"/>
      <c r="F735" s="339"/>
      <c r="G735" s="340" t="str">
        <f>IF(ISNUMBER(E735),E735/'Bulk DivVar Analysis'!$I$114,"")</f>
        <v/>
      </c>
      <c r="H735" s="338" t="str">
        <f>IF(ISNUMBER(E735), IF(G735&gt;'Bulk DivVar Analysis'!$J$116,"Pass","Fail"),"")</f>
        <v/>
      </c>
      <c r="I735" s="338" t="str">
        <f t="shared" si="13"/>
        <v/>
      </c>
      <c r="J735" s="339"/>
      <c r="K735" s="339"/>
      <c r="L735" s="339"/>
      <c r="M735" s="339"/>
      <c r="N735" s="339"/>
      <c r="O735" s="339"/>
      <c r="P735" s="339"/>
      <c r="Q735" s="339"/>
    </row>
    <row r="736" spans="1:17" ht="13.5" customHeight="1">
      <c r="A736" s="481"/>
      <c r="B736" s="481"/>
      <c r="C736" s="481"/>
      <c r="D736" s="481"/>
      <c r="E736" s="481"/>
      <c r="F736" s="339"/>
      <c r="G736" s="340" t="str">
        <f>IF(ISNUMBER(E736),E736/'Bulk DivVar Analysis'!$I$114,"")</f>
        <v/>
      </c>
      <c r="H736" s="338" t="str">
        <f>IF(ISNUMBER(E736), IF(G736&gt;'Bulk DivVar Analysis'!$J$116,"Pass","Fail"),"")</f>
        <v/>
      </c>
      <c r="I736" s="338" t="str">
        <f t="shared" si="13"/>
        <v/>
      </c>
      <c r="J736" s="339"/>
      <c r="K736" s="339"/>
      <c r="L736" s="339"/>
      <c r="M736" s="339"/>
      <c r="N736" s="339"/>
      <c r="O736" s="339"/>
      <c r="P736" s="339"/>
      <c r="Q736" s="339"/>
    </row>
    <row r="737" spans="1:17" ht="13.5" customHeight="1">
      <c r="A737" s="481"/>
      <c r="B737" s="481"/>
      <c r="C737" s="481"/>
      <c r="D737" s="481"/>
      <c r="E737" s="481"/>
      <c r="F737" s="339"/>
      <c r="G737" s="340" t="str">
        <f>IF(ISNUMBER(E737),E737/'Bulk DivVar Analysis'!$I$114,"")</f>
        <v/>
      </c>
      <c r="H737" s="338" t="str">
        <f>IF(ISNUMBER(E737), IF(G737&gt;'Bulk DivVar Analysis'!$J$116,"Pass","Fail"),"")</f>
        <v/>
      </c>
      <c r="I737" s="338" t="str">
        <f t="shared" si="13"/>
        <v/>
      </c>
      <c r="J737" s="339"/>
      <c r="K737" s="339"/>
      <c r="L737" s="339"/>
      <c r="M737" s="339"/>
      <c r="N737" s="339"/>
      <c r="O737" s="339"/>
      <c r="P737" s="339"/>
      <c r="Q737" s="339"/>
    </row>
    <row r="738" spans="1:17" ht="13.5" customHeight="1">
      <c r="A738" s="481"/>
      <c r="B738" s="481"/>
      <c r="C738" s="481"/>
      <c r="D738" s="481"/>
      <c r="E738" s="481"/>
      <c r="F738" s="339"/>
      <c r="G738" s="340" t="str">
        <f>IF(ISNUMBER(E738),E738/'Bulk DivVar Analysis'!$I$114,"")</f>
        <v/>
      </c>
      <c r="H738" s="338" t="str">
        <f>IF(ISNUMBER(E738), IF(G738&gt;'Bulk DivVar Analysis'!$J$116,"Pass","Fail"),"")</f>
        <v/>
      </c>
      <c r="I738" s="338" t="str">
        <f t="shared" si="13"/>
        <v/>
      </c>
      <c r="J738" s="339"/>
      <c r="K738" s="339"/>
      <c r="L738" s="339"/>
      <c r="M738" s="339"/>
      <c r="N738" s="339"/>
      <c r="O738" s="339"/>
      <c r="P738" s="339"/>
      <c r="Q738" s="339"/>
    </row>
    <row r="739" spans="1:17" ht="13.5" customHeight="1">
      <c r="A739" s="481"/>
      <c r="B739" s="481"/>
      <c r="C739" s="481"/>
      <c r="D739" s="481"/>
      <c r="E739" s="481"/>
      <c r="F739" s="339"/>
      <c r="G739" s="340" t="str">
        <f>IF(ISNUMBER(E739),E739/'Bulk DivVar Analysis'!$I$114,"")</f>
        <v/>
      </c>
      <c r="H739" s="338" t="str">
        <f>IF(ISNUMBER(E739), IF(G739&gt;'Bulk DivVar Analysis'!$J$116,"Pass","Fail"),"")</f>
        <v/>
      </c>
      <c r="I739" s="338" t="str">
        <f t="shared" si="13"/>
        <v/>
      </c>
      <c r="J739" s="339"/>
      <c r="K739" s="339"/>
      <c r="L739" s="339"/>
      <c r="M739" s="339"/>
      <c r="N739" s="339"/>
      <c r="O739" s="339"/>
      <c r="P739" s="339"/>
      <c r="Q739" s="339"/>
    </row>
    <row r="740" spans="1:17" ht="13.5" customHeight="1">
      <c r="A740" s="481"/>
      <c r="B740" s="481"/>
      <c r="C740" s="481"/>
      <c r="D740" s="481"/>
      <c r="E740" s="481"/>
      <c r="F740" s="339"/>
      <c r="G740" s="340" t="str">
        <f>IF(ISNUMBER(E740),E740/'Bulk DivVar Analysis'!$I$114,"")</f>
        <v/>
      </c>
      <c r="H740" s="338" t="str">
        <f>IF(ISNUMBER(E740), IF(G740&gt;'Bulk DivVar Analysis'!$J$116,"Pass","Fail"),"")</f>
        <v/>
      </c>
      <c r="I740" s="338" t="str">
        <f t="shared" si="13"/>
        <v/>
      </c>
      <c r="J740" s="339"/>
      <c r="K740" s="339"/>
      <c r="L740" s="339"/>
      <c r="M740" s="339"/>
      <c r="N740" s="339"/>
      <c r="O740" s="339"/>
      <c r="P740" s="339"/>
      <c r="Q740" s="339"/>
    </row>
    <row r="741" spans="1:17" ht="13.5" customHeight="1">
      <c r="A741" s="481"/>
      <c r="B741" s="481"/>
      <c r="C741" s="481"/>
      <c r="D741" s="481"/>
      <c r="E741" s="481"/>
      <c r="F741" s="339"/>
      <c r="G741" s="340" t="str">
        <f>IF(ISNUMBER(E741),E741/'Bulk DivVar Analysis'!$I$114,"")</f>
        <v/>
      </c>
      <c r="H741" s="338" t="str">
        <f>IF(ISNUMBER(E741), IF(G741&gt;'Bulk DivVar Analysis'!$J$116,"Pass","Fail"),"")</f>
        <v/>
      </c>
      <c r="I741" s="338" t="str">
        <f t="shared" si="13"/>
        <v/>
      </c>
      <c r="J741" s="339"/>
      <c r="K741" s="339"/>
      <c r="L741" s="339"/>
      <c r="M741" s="339"/>
      <c r="N741" s="339"/>
      <c r="O741" s="339"/>
      <c r="P741" s="339"/>
      <c r="Q741" s="339"/>
    </row>
    <row r="742" spans="1:17" ht="13.5" customHeight="1">
      <c r="A742" s="481"/>
      <c r="B742" s="481"/>
      <c r="C742" s="481"/>
      <c r="D742" s="481"/>
      <c r="E742" s="481"/>
      <c r="F742" s="339"/>
      <c r="G742" s="340" t="str">
        <f>IF(ISNUMBER(E742),E742/'Bulk DivVar Analysis'!$I$114,"")</f>
        <v/>
      </c>
      <c r="H742" s="338" t="str">
        <f>IF(ISNUMBER(E742), IF(G742&gt;'Bulk DivVar Analysis'!$J$116,"Pass","Fail"),"")</f>
        <v/>
      </c>
      <c r="I742" s="338" t="str">
        <f t="shared" si="13"/>
        <v/>
      </c>
      <c r="J742" s="339"/>
      <c r="K742" s="339"/>
      <c r="L742" s="339"/>
      <c r="M742" s="339"/>
      <c r="N742" s="339"/>
      <c r="O742" s="339"/>
      <c r="P742" s="339"/>
      <c r="Q742" s="339"/>
    </row>
    <row r="743" spans="1:17" ht="13.5" customHeight="1">
      <c r="A743" s="481"/>
      <c r="B743" s="481"/>
      <c r="C743" s="481"/>
      <c r="D743" s="481"/>
      <c r="E743" s="481"/>
      <c r="F743" s="339"/>
      <c r="G743" s="340" t="str">
        <f>IF(ISNUMBER(E743),E743/'Bulk DivVar Analysis'!$I$114,"")</f>
        <v/>
      </c>
      <c r="H743" s="338" t="str">
        <f>IF(ISNUMBER(E743), IF(G743&gt;'Bulk DivVar Analysis'!$J$116,"Pass","Fail"),"")</f>
        <v/>
      </c>
      <c r="I743" s="338" t="str">
        <f t="shared" si="13"/>
        <v/>
      </c>
      <c r="J743" s="339"/>
      <c r="K743" s="339"/>
      <c r="L743" s="339"/>
      <c r="M743" s="339"/>
      <c r="N743" s="339"/>
      <c r="O743" s="339"/>
      <c r="P743" s="339"/>
      <c r="Q743" s="339"/>
    </row>
    <row r="744" spans="1:17" ht="13.5" customHeight="1">
      <c r="A744" s="481"/>
      <c r="B744" s="481"/>
      <c r="C744" s="481"/>
      <c r="D744" s="481"/>
      <c r="E744" s="481"/>
      <c r="F744" s="339"/>
      <c r="G744" s="340" t="str">
        <f>IF(ISNUMBER(E744),E744/'Bulk DivVar Analysis'!$I$114,"")</f>
        <v/>
      </c>
      <c r="H744" s="338" t="str">
        <f>IF(ISNUMBER(E744), IF(G744&gt;'Bulk DivVar Analysis'!$J$116,"Pass","Fail"),"")</f>
        <v/>
      </c>
      <c r="I744" s="338" t="str">
        <f t="shared" si="13"/>
        <v/>
      </c>
      <c r="J744" s="339"/>
      <c r="K744" s="339"/>
      <c r="L744" s="339"/>
      <c r="M744" s="339"/>
      <c r="N744" s="339"/>
      <c r="O744" s="339"/>
      <c r="P744" s="339"/>
      <c r="Q744" s="339"/>
    </row>
    <row r="745" spans="1:17" ht="13.5" customHeight="1">
      <c r="A745" s="481"/>
      <c r="B745" s="481"/>
      <c r="C745" s="481"/>
      <c r="D745" s="481"/>
      <c r="E745" s="481"/>
      <c r="F745" s="339"/>
      <c r="G745" s="340" t="str">
        <f>IF(ISNUMBER(E745),E745/'Bulk DivVar Analysis'!$I$114,"")</f>
        <v/>
      </c>
      <c r="H745" s="338" t="str">
        <f>IF(ISNUMBER(E745), IF(G745&gt;'Bulk DivVar Analysis'!$J$116,"Pass","Fail"),"")</f>
        <v/>
      </c>
      <c r="I745" s="338" t="str">
        <f t="shared" si="13"/>
        <v/>
      </c>
      <c r="J745" s="339"/>
      <c r="K745" s="339"/>
      <c r="L745" s="339"/>
      <c r="M745" s="339"/>
      <c r="N745" s="339"/>
      <c r="O745" s="339"/>
      <c r="P745" s="339"/>
      <c r="Q745" s="339"/>
    </row>
    <row r="746" spans="1:17" ht="13.5" customHeight="1">
      <c r="A746" s="481"/>
      <c r="B746" s="481"/>
      <c r="C746" s="481"/>
      <c r="D746" s="481"/>
      <c r="E746" s="481"/>
      <c r="F746" s="339"/>
      <c r="G746" s="340" t="str">
        <f>IF(ISNUMBER(E746),E746/'Bulk DivVar Analysis'!$I$114,"")</f>
        <v/>
      </c>
      <c r="H746" s="338" t="str">
        <f>IF(ISNUMBER(E746), IF(G746&gt;'Bulk DivVar Analysis'!$J$116,"Pass","Fail"),"")</f>
        <v/>
      </c>
      <c r="I746" s="338" t="str">
        <f t="shared" si="13"/>
        <v/>
      </c>
      <c r="J746" s="339"/>
      <c r="K746" s="339"/>
      <c r="L746" s="339"/>
      <c r="M746" s="339"/>
      <c r="N746" s="339"/>
      <c r="O746" s="339"/>
      <c r="P746" s="339"/>
      <c r="Q746" s="339"/>
    </row>
    <row r="747" spans="1:17" ht="13.5" customHeight="1">
      <c r="A747" s="481"/>
      <c r="B747" s="481"/>
      <c r="C747" s="481"/>
      <c r="D747" s="481"/>
      <c r="E747" s="481"/>
      <c r="F747" s="339"/>
      <c r="G747" s="340" t="str">
        <f>IF(ISNUMBER(E747),E747/'Bulk DivVar Analysis'!$I$114,"")</f>
        <v/>
      </c>
      <c r="H747" s="338" t="str">
        <f>IF(ISNUMBER(E747), IF(G747&gt;'Bulk DivVar Analysis'!$J$116,"Pass","Fail"),"")</f>
        <v/>
      </c>
      <c r="I747" s="338" t="str">
        <f t="shared" si="13"/>
        <v/>
      </c>
      <c r="J747" s="339"/>
      <c r="K747" s="339"/>
      <c r="L747" s="339"/>
      <c r="M747" s="339"/>
      <c r="N747" s="339"/>
      <c r="O747" s="339"/>
      <c r="P747" s="339"/>
      <c r="Q747" s="339"/>
    </row>
    <row r="748" spans="1:17" ht="13.5" customHeight="1">
      <c r="A748" s="481"/>
      <c r="B748" s="481"/>
      <c r="C748" s="481"/>
      <c r="D748" s="481"/>
      <c r="E748" s="481"/>
      <c r="F748" s="339"/>
      <c r="G748" s="340" t="str">
        <f>IF(ISNUMBER(E748),E748/'Bulk DivVar Analysis'!$I$114,"")</f>
        <v/>
      </c>
      <c r="H748" s="338" t="str">
        <f>IF(ISNUMBER(E748), IF(G748&gt;'Bulk DivVar Analysis'!$J$116,"Pass","Fail"),"")</f>
        <v/>
      </c>
      <c r="I748" s="338" t="str">
        <f t="shared" si="13"/>
        <v/>
      </c>
      <c r="J748" s="339"/>
      <c r="K748" s="339"/>
      <c r="L748" s="339"/>
      <c r="M748" s="339"/>
      <c r="N748" s="339"/>
      <c r="O748" s="339"/>
      <c r="P748" s="339"/>
      <c r="Q748" s="339"/>
    </row>
    <row r="749" spans="1:17" ht="13.5" customHeight="1">
      <c r="A749" s="481"/>
      <c r="B749" s="481"/>
      <c r="C749" s="481"/>
      <c r="D749" s="481"/>
      <c r="E749" s="481"/>
      <c r="F749" s="339"/>
      <c r="G749" s="340" t="str">
        <f>IF(ISNUMBER(E749),E749/'Bulk DivVar Analysis'!$I$114,"")</f>
        <v/>
      </c>
      <c r="H749" s="338" t="str">
        <f>IF(ISNUMBER(E749), IF(G749&gt;'Bulk DivVar Analysis'!$J$116,"Pass","Fail"),"")</f>
        <v/>
      </c>
      <c r="I749" s="338" t="str">
        <f t="shared" si="13"/>
        <v/>
      </c>
      <c r="J749" s="339"/>
      <c r="K749" s="339"/>
      <c r="L749" s="339"/>
      <c r="M749" s="339"/>
      <c r="N749" s="339"/>
      <c r="O749" s="339"/>
      <c r="P749" s="339"/>
      <c r="Q749" s="339"/>
    </row>
    <row r="750" spans="1:17" ht="13.5" customHeight="1">
      <c r="A750" s="481"/>
      <c r="B750" s="481"/>
      <c r="C750" s="481"/>
      <c r="D750" s="481"/>
      <c r="E750" s="481"/>
      <c r="F750" s="339"/>
      <c r="G750" s="340" t="str">
        <f>IF(ISNUMBER(E750),E750/'Bulk DivVar Analysis'!$I$114,"")</f>
        <v/>
      </c>
      <c r="H750" s="338" t="str">
        <f>IF(ISNUMBER(E750), IF(G750&gt;'Bulk DivVar Analysis'!$J$116,"Pass","Fail"),"")</f>
        <v/>
      </c>
      <c r="I750" s="338" t="str">
        <f t="shared" si="13"/>
        <v/>
      </c>
      <c r="J750" s="339"/>
      <c r="K750" s="339"/>
      <c r="L750" s="339"/>
      <c r="M750" s="339"/>
      <c r="N750" s="339"/>
      <c r="O750" s="339"/>
      <c r="P750" s="339"/>
      <c r="Q750" s="339"/>
    </row>
    <row r="751" spans="1:17" ht="13.5" customHeight="1">
      <c r="A751" s="481"/>
      <c r="B751" s="481"/>
      <c r="C751" s="481"/>
      <c r="D751" s="481"/>
      <c r="E751" s="481"/>
      <c r="F751" s="339"/>
      <c r="G751" s="340" t="str">
        <f>IF(ISNUMBER(E751),E751/'Bulk DivVar Analysis'!$I$114,"")</f>
        <v/>
      </c>
      <c r="H751" s="338" t="str">
        <f>IF(ISNUMBER(E751), IF(G751&gt;'Bulk DivVar Analysis'!$J$116,"Pass","Fail"),"")</f>
        <v/>
      </c>
      <c r="I751" s="338" t="str">
        <f t="shared" si="13"/>
        <v/>
      </c>
      <c r="J751" s="339"/>
      <c r="K751" s="339"/>
      <c r="L751" s="339"/>
      <c r="M751" s="339"/>
      <c r="N751" s="339"/>
      <c r="O751" s="339"/>
      <c r="P751" s="339"/>
      <c r="Q751" s="339"/>
    </row>
    <row r="752" spans="1:17" ht="13.5" customHeight="1">
      <c r="A752" s="481"/>
      <c r="B752" s="481"/>
      <c r="C752" s="481"/>
      <c r="D752" s="481"/>
      <c r="E752" s="481"/>
      <c r="F752" s="339"/>
      <c r="G752" s="340" t="str">
        <f>IF(ISNUMBER(E752),E752/'Bulk DivVar Analysis'!$I$114,"")</f>
        <v/>
      </c>
      <c r="H752" s="338" t="str">
        <f>IF(ISNUMBER(E752), IF(G752&gt;'Bulk DivVar Analysis'!$J$116,"Pass","Fail"),"")</f>
        <v/>
      </c>
      <c r="I752" s="338" t="str">
        <f t="shared" si="13"/>
        <v/>
      </c>
      <c r="J752" s="339"/>
      <c r="K752" s="339"/>
      <c r="L752" s="339"/>
      <c r="M752" s="339"/>
      <c r="N752" s="339"/>
      <c r="O752" s="339"/>
      <c r="P752" s="339"/>
      <c r="Q752" s="339"/>
    </row>
    <row r="753" spans="1:17" ht="13.5" customHeight="1">
      <c r="A753" s="481"/>
      <c r="B753" s="481"/>
      <c r="C753" s="481"/>
      <c r="D753" s="481"/>
      <c r="E753" s="481"/>
      <c r="F753" s="339"/>
      <c r="G753" s="340" t="str">
        <f>IF(ISNUMBER(E753),E753/'Bulk DivVar Analysis'!$I$114,"")</f>
        <v/>
      </c>
      <c r="H753" s="338" t="str">
        <f>IF(ISNUMBER(E753), IF(G753&gt;'Bulk DivVar Analysis'!$J$116,"Pass","Fail"),"")</f>
        <v/>
      </c>
      <c r="I753" s="338" t="str">
        <f t="shared" si="13"/>
        <v/>
      </c>
      <c r="J753" s="339"/>
      <c r="K753" s="339"/>
      <c r="L753" s="339"/>
      <c r="M753" s="339"/>
      <c r="N753" s="339"/>
      <c r="O753" s="339"/>
      <c r="P753" s="339"/>
      <c r="Q753" s="339"/>
    </row>
    <row r="754" spans="1:17" ht="13.5" customHeight="1">
      <c r="A754" s="481"/>
      <c r="B754" s="481"/>
      <c r="C754" s="481"/>
      <c r="D754" s="481"/>
      <c r="E754" s="481"/>
      <c r="F754" s="339"/>
      <c r="G754" s="340" t="str">
        <f>IF(ISNUMBER(E754),E754/'Bulk DivVar Analysis'!$I$114,"")</f>
        <v/>
      </c>
      <c r="H754" s="338" t="str">
        <f>IF(ISNUMBER(E754), IF(G754&gt;'Bulk DivVar Analysis'!$J$116,"Pass","Fail"),"")</f>
        <v/>
      </c>
      <c r="I754" s="338" t="str">
        <f t="shared" si="13"/>
        <v/>
      </c>
      <c r="J754" s="339"/>
      <c r="K754" s="339"/>
      <c r="L754" s="339"/>
      <c r="M754" s="339"/>
      <c r="N754" s="339"/>
      <c r="O754" s="339"/>
      <c r="P754" s="339"/>
      <c r="Q754" s="339"/>
    </row>
    <row r="755" spans="1:17" ht="13.5" customHeight="1">
      <c r="A755" s="481"/>
      <c r="B755" s="481"/>
      <c r="C755" s="481"/>
      <c r="D755" s="481"/>
      <c r="E755" s="481"/>
      <c r="F755" s="339"/>
      <c r="G755" s="340" t="str">
        <f>IF(ISNUMBER(E755),E755/'Bulk DivVar Analysis'!$I$114,"")</f>
        <v/>
      </c>
      <c r="H755" s="338" t="str">
        <f>IF(ISNUMBER(E755), IF(G755&gt;'Bulk DivVar Analysis'!$J$116,"Pass","Fail"),"")</f>
        <v/>
      </c>
      <c r="I755" s="338" t="str">
        <f t="shared" si="13"/>
        <v/>
      </c>
      <c r="J755" s="339"/>
      <c r="K755" s="339"/>
      <c r="L755" s="339"/>
      <c r="M755" s="339"/>
      <c r="N755" s="339"/>
      <c r="O755" s="339"/>
      <c r="P755" s="339"/>
      <c r="Q755" s="339"/>
    </row>
    <row r="756" spans="1:17" ht="13.5" customHeight="1">
      <c r="A756" s="481"/>
      <c r="B756" s="481"/>
      <c r="C756" s="481"/>
      <c r="D756" s="481"/>
      <c r="E756" s="481"/>
      <c r="F756" s="339"/>
      <c r="G756" s="340" t="str">
        <f>IF(ISNUMBER(E756),E756/'Bulk DivVar Analysis'!$I$114,"")</f>
        <v/>
      </c>
      <c r="H756" s="338" t="str">
        <f>IF(ISNUMBER(E756), IF(G756&gt;'Bulk DivVar Analysis'!$J$116,"Pass","Fail"),"")</f>
        <v/>
      </c>
      <c r="I756" s="338" t="str">
        <f t="shared" si="13"/>
        <v/>
      </c>
      <c r="J756" s="339"/>
      <c r="K756" s="339"/>
      <c r="L756" s="339"/>
      <c r="M756" s="339"/>
      <c r="N756" s="339"/>
      <c r="O756" s="339"/>
      <c r="P756" s="339"/>
      <c r="Q756" s="339"/>
    </row>
    <row r="757" spans="1:17" ht="13.5" customHeight="1">
      <c r="A757" s="481"/>
      <c r="B757" s="481"/>
      <c r="C757" s="481"/>
      <c r="D757" s="481"/>
      <c r="E757" s="481"/>
      <c r="F757" s="339"/>
      <c r="G757" s="340" t="str">
        <f>IF(ISNUMBER(E757),E757/'Bulk DivVar Analysis'!$I$114,"")</f>
        <v/>
      </c>
      <c r="H757" s="338" t="str">
        <f>IF(ISNUMBER(E757), IF(G757&gt;'Bulk DivVar Analysis'!$J$116,"Pass","Fail"),"")</f>
        <v/>
      </c>
      <c r="I757" s="338" t="str">
        <f t="shared" si="13"/>
        <v/>
      </c>
      <c r="J757" s="339"/>
      <c r="K757" s="339"/>
      <c r="L757" s="339"/>
      <c r="M757" s="339"/>
      <c r="N757" s="339"/>
      <c r="O757" s="339"/>
      <c r="P757" s="339"/>
      <c r="Q757" s="339"/>
    </row>
    <row r="758" spans="1:17" ht="13.5" customHeight="1">
      <c r="A758" s="481"/>
      <c r="B758" s="481"/>
      <c r="C758" s="481"/>
      <c r="D758" s="481"/>
      <c r="E758" s="481"/>
      <c r="F758" s="339"/>
      <c r="G758" s="340" t="str">
        <f>IF(ISNUMBER(E758),E758/'Bulk DivVar Analysis'!$I$114,"")</f>
        <v/>
      </c>
      <c r="H758" s="338" t="str">
        <f>IF(ISNUMBER(E758), IF(G758&gt;'Bulk DivVar Analysis'!$J$116,"Pass","Fail"),"")</f>
        <v/>
      </c>
      <c r="I758" s="338" t="str">
        <f t="shared" si="13"/>
        <v/>
      </c>
      <c r="J758" s="339"/>
      <c r="K758" s="339"/>
      <c r="L758" s="339"/>
      <c r="M758" s="339"/>
      <c r="N758" s="339"/>
      <c r="O758" s="339"/>
      <c r="P758" s="339"/>
      <c r="Q758" s="339"/>
    </row>
    <row r="759" spans="1:17" ht="13.5" customHeight="1">
      <c r="A759" s="481"/>
      <c r="B759" s="481"/>
      <c r="C759" s="481"/>
      <c r="D759" s="481"/>
      <c r="E759" s="481"/>
      <c r="F759" s="339"/>
      <c r="G759" s="340" t="str">
        <f>IF(ISNUMBER(E759),E759/'Bulk DivVar Analysis'!$I$114,"")</f>
        <v/>
      </c>
      <c r="H759" s="338" t="str">
        <f>IF(ISNUMBER(E759), IF(G759&gt;'Bulk DivVar Analysis'!$J$116,"Pass","Fail"),"")</f>
        <v/>
      </c>
      <c r="I759" s="338" t="str">
        <f t="shared" si="13"/>
        <v/>
      </c>
      <c r="J759" s="339"/>
      <c r="K759" s="339"/>
      <c r="L759" s="339"/>
      <c r="M759" s="339"/>
      <c r="N759" s="339"/>
      <c r="O759" s="339"/>
      <c r="P759" s="339"/>
      <c r="Q759" s="339"/>
    </row>
    <row r="760" spans="1:17" ht="13.5" customHeight="1">
      <c r="A760" s="481"/>
      <c r="B760" s="481"/>
      <c r="C760" s="481"/>
      <c r="D760" s="481"/>
      <c r="E760" s="481"/>
      <c r="F760" s="339"/>
      <c r="G760" s="340" t="str">
        <f>IF(ISNUMBER(E760),E760/'Bulk DivVar Analysis'!$I$114,"")</f>
        <v/>
      </c>
      <c r="H760" s="338" t="str">
        <f>IF(ISNUMBER(E760), IF(G760&gt;'Bulk DivVar Analysis'!$J$116,"Pass","Fail"),"")</f>
        <v/>
      </c>
      <c r="I760" s="338" t="str">
        <f t="shared" si="13"/>
        <v/>
      </c>
      <c r="J760" s="339"/>
      <c r="K760" s="339"/>
      <c r="L760" s="339"/>
      <c r="M760" s="339"/>
      <c r="N760" s="339"/>
      <c r="O760" s="339"/>
      <c r="P760" s="339"/>
      <c r="Q760" s="339"/>
    </row>
    <row r="761" spans="1:17" ht="13.5" customHeight="1">
      <c r="A761" s="481"/>
      <c r="B761" s="481"/>
      <c r="C761" s="481"/>
      <c r="D761" s="481"/>
      <c r="E761" s="481"/>
      <c r="F761" s="339"/>
      <c r="G761" s="340" t="str">
        <f>IF(ISNUMBER(E761),E761/'Bulk DivVar Analysis'!$I$114,"")</f>
        <v/>
      </c>
      <c r="H761" s="338" t="str">
        <f>IF(ISNUMBER(E761), IF(G761&gt;'Bulk DivVar Analysis'!$J$116,"Pass","Fail"),"")</f>
        <v/>
      </c>
      <c r="I761" s="338" t="str">
        <f t="shared" si="13"/>
        <v/>
      </c>
      <c r="J761" s="339"/>
      <c r="K761" s="339"/>
      <c r="L761" s="339"/>
      <c r="M761" s="339"/>
      <c r="N761" s="339"/>
      <c r="O761" s="339"/>
      <c r="P761" s="339"/>
      <c r="Q761" s="339"/>
    </row>
    <row r="762" spans="1:17" ht="13.5" customHeight="1">
      <c r="A762" s="481"/>
      <c r="B762" s="481"/>
      <c r="C762" s="481"/>
      <c r="D762" s="481"/>
      <c r="E762" s="481"/>
      <c r="F762" s="339"/>
      <c r="G762" s="340" t="str">
        <f>IF(ISNUMBER(E762),E762/'Bulk DivVar Analysis'!$I$114,"")</f>
        <v/>
      </c>
      <c r="H762" s="338" t="str">
        <f>IF(ISNUMBER(E762), IF(G762&gt;'Bulk DivVar Analysis'!$J$116,"Pass","Fail"),"")</f>
        <v/>
      </c>
      <c r="I762" s="338" t="str">
        <f t="shared" si="13"/>
        <v/>
      </c>
      <c r="J762" s="339"/>
      <c r="K762" s="339"/>
      <c r="L762" s="339"/>
      <c r="M762" s="339"/>
      <c r="N762" s="339"/>
      <c r="O762" s="339"/>
      <c r="P762" s="339"/>
      <c r="Q762" s="339"/>
    </row>
    <row r="763" spans="1:17" ht="13.5" customHeight="1">
      <c r="A763" s="481"/>
      <c r="B763" s="481"/>
      <c r="C763" s="481"/>
      <c r="D763" s="481"/>
      <c r="E763" s="481"/>
      <c r="F763" s="339"/>
      <c r="G763" s="340" t="str">
        <f>IF(ISNUMBER(E763),E763/'Bulk DivVar Analysis'!$I$114,"")</f>
        <v/>
      </c>
      <c r="H763" s="338" t="str">
        <f>IF(ISNUMBER(E763), IF(G763&gt;'Bulk DivVar Analysis'!$J$116,"Pass","Fail"),"")</f>
        <v/>
      </c>
      <c r="I763" s="338" t="str">
        <f t="shared" si="13"/>
        <v/>
      </c>
      <c r="J763" s="339"/>
      <c r="K763" s="339"/>
      <c r="L763" s="339"/>
      <c r="M763" s="339"/>
      <c r="N763" s="339"/>
      <c r="O763" s="339"/>
      <c r="P763" s="339"/>
      <c r="Q763" s="339"/>
    </row>
    <row r="764" spans="1:17" ht="13.5" customHeight="1">
      <c r="A764" s="481"/>
      <c r="B764" s="481"/>
      <c r="C764" s="481"/>
      <c r="D764" s="481"/>
      <c r="E764" s="481"/>
      <c r="F764" s="339"/>
      <c r="G764" s="340" t="str">
        <f>IF(ISNUMBER(E764),E764/'Bulk DivVar Analysis'!$I$114,"")</f>
        <v/>
      </c>
      <c r="H764" s="338" t="str">
        <f>IF(ISNUMBER(E764), IF(G764&gt;'Bulk DivVar Analysis'!$J$116,"Pass","Fail"),"")</f>
        <v/>
      </c>
      <c r="I764" s="338" t="str">
        <f t="shared" si="13"/>
        <v/>
      </c>
      <c r="J764" s="339"/>
      <c r="K764" s="339"/>
      <c r="L764" s="339"/>
      <c r="M764" s="339"/>
      <c r="N764" s="339"/>
      <c r="O764" s="339"/>
      <c r="P764" s="339"/>
      <c r="Q764" s="339"/>
    </row>
    <row r="765" spans="1:17" ht="13.5" customHeight="1">
      <c r="A765" s="481"/>
      <c r="B765" s="481"/>
      <c r="C765" s="481"/>
      <c r="D765" s="481"/>
      <c r="E765" s="481"/>
      <c r="F765" s="339"/>
      <c r="G765" s="340" t="str">
        <f>IF(ISNUMBER(E765),E765/'Bulk DivVar Analysis'!$I$114,"")</f>
        <v/>
      </c>
      <c r="H765" s="338" t="str">
        <f>IF(ISNUMBER(E765), IF(G765&gt;'Bulk DivVar Analysis'!$J$116,"Pass","Fail"),"")</f>
        <v/>
      </c>
      <c r="I765" s="338" t="str">
        <f t="shared" si="13"/>
        <v/>
      </c>
      <c r="J765" s="339"/>
      <c r="K765" s="339"/>
      <c r="L765" s="339"/>
      <c r="M765" s="339"/>
      <c r="N765" s="339"/>
      <c r="O765" s="339"/>
      <c r="P765" s="339"/>
      <c r="Q765" s="339"/>
    </row>
    <row r="766" spans="1:17" ht="13.5" customHeight="1">
      <c r="A766" s="481"/>
      <c r="B766" s="481"/>
      <c r="C766" s="481"/>
      <c r="D766" s="481"/>
      <c r="E766" s="481"/>
      <c r="F766" s="339"/>
      <c r="G766" s="340" t="str">
        <f>IF(ISNUMBER(E766),E766/'Bulk DivVar Analysis'!$I$114,"")</f>
        <v/>
      </c>
      <c r="H766" s="338" t="str">
        <f>IF(ISNUMBER(E766), IF(G766&gt;'Bulk DivVar Analysis'!$J$116,"Pass","Fail"),"")</f>
        <v/>
      </c>
      <c r="I766" s="338" t="str">
        <f t="shared" si="13"/>
        <v/>
      </c>
      <c r="J766" s="339"/>
      <c r="K766" s="339"/>
      <c r="L766" s="339"/>
      <c r="M766" s="339"/>
      <c r="N766" s="339"/>
      <c r="O766" s="339"/>
      <c r="P766" s="339"/>
      <c r="Q766" s="339"/>
    </row>
    <row r="767" spans="1:17" ht="13.5" customHeight="1">
      <c r="A767" s="481"/>
      <c r="B767" s="481"/>
      <c r="C767" s="481"/>
      <c r="D767" s="481"/>
      <c r="E767" s="481"/>
      <c r="F767" s="339"/>
      <c r="G767" s="340" t="str">
        <f>IF(ISNUMBER(E767),E767/'Bulk DivVar Analysis'!$I$114,"")</f>
        <v/>
      </c>
      <c r="H767" s="338" t="str">
        <f>IF(ISNUMBER(E767), IF(G767&gt;'Bulk DivVar Analysis'!$J$116,"Pass","Fail"),"")</f>
        <v/>
      </c>
      <c r="I767" s="338" t="str">
        <f t="shared" si="13"/>
        <v/>
      </c>
      <c r="J767" s="339"/>
      <c r="K767" s="339"/>
      <c r="L767" s="339"/>
      <c r="M767" s="339"/>
      <c r="N767" s="339"/>
      <c r="O767" s="339"/>
      <c r="P767" s="339"/>
      <c r="Q767" s="339"/>
    </row>
    <row r="768" spans="1:17" ht="13.5" customHeight="1">
      <c r="A768" s="481"/>
      <c r="B768" s="481"/>
      <c r="C768" s="481"/>
      <c r="D768" s="481"/>
      <c r="E768" s="481"/>
      <c r="F768" s="339"/>
      <c r="G768" s="340" t="str">
        <f>IF(ISNUMBER(E768),E768/'Bulk DivVar Analysis'!$I$114,"")</f>
        <v/>
      </c>
      <c r="H768" s="338" t="str">
        <f>IF(ISNUMBER(E768), IF(G768&gt;'Bulk DivVar Analysis'!$J$116,"Pass","Fail"),"")</f>
        <v/>
      </c>
      <c r="I768" s="338" t="str">
        <f t="shared" si="13"/>
        <v/>
      </c>
      <c r="J768" s="339"/>
      <c r="K768" s="339"/>
      <c r="L768" s="339"/>
      <c r="M768" s="339"/>
      <c r="N768" s="339"/>
      <c r="O768" s="339"/>
      <c r="P768" s="339"/>
      <c r="Q768" s="339"/>
    </row>
    <row r="769" spans="1:17" ht="13.5" customHeight="1">
      <c r="A769" s="481"/>
      <c r="B769" s="481"/>
      <c r="C769" s="481"/>
      <c r="D769" s="481"/>
      <c r="E769" s="481"/>
      <c r="F769" s="339"/>
      <c r="G769" s="340" t="str">
        <f>IF(ISNUMBER(E769),E769/'Bulk DivVar Analysis'!$I$114,"")</f>
        <v/>
      </c>
      <c r="H769" s="338" t="str">
        <f>IF(ISNUMBER(E769), IF(G769&gt;'Bulk DivVar Analysis'!$J$116,"Pass","Fail"),"")</f>
        <v/>
      </c>
      <c r="I769" s="338" t="str">
        <f t="shared" si="13"/>
        <v/>
      </c>
      <c r="J769" s="339"/>
      <c r="K769" s="339"/>
      <c r="L769" s="339"/>
      <c r="M769" s="339"/>
      <c r="N769" s="339"/>
      <c r="O769" s="339"/>
      <c r="P769" s="339"/>
      <c r="Q769" s="339"/>
    </row>
    <row r="770" spans="1:17" ht="13.5" customHeight="1">
      <c r="A770" s="481"/>
      <c r="B770" s="481"/>
      <c r="C770" s="481"/>
      <c r="D770" s="481"/>
      <c r="E770" s="481"/>
      <c r="F770" s="339"/>
      <c r="G770" s="340" t="str">
        <f>IF(ISNUMBER(E770),E770/'Bulk DivVar Analysis'!$I$114,"")</f>
        <v/>
      </c>
      <c r="H770" s="338" t="str">
        <f>IF(ISNUMBER(E770), IF(G770&gt;'Bulk DivVar Analysis'!$J$116,"Pass","Fail"),"")</f>
        <v/>
      </c>
      <c r="I770" s="338" t="str">
        <f t="shared" si="13"/>
        <v/>
      </c>
      <c r="J770" s="339"/>
      <c r="K770" s="339"/>
      <c r="L770" s="339"/>
      <c r="M770" s="339"/>
      <c r="N770" s="339"/>
      <c r="O770" s="339"/>
      <c r="P770" s="339"/>
      <c r="Q770" s="339"/>
    </row>
    <row r="771" spans="1:17" ht="13.5" customHeight="1">
      <c r="A771" s="481"/>
      <c r="B771" s="481"/>
      <c r="C771" s="481"/>
      <c r="D771" s="481"/>
      <c r="E771" s="481"/>
      <c r="F771" s="339"/>
      <c r="G771" s="340" t="str">
        <f>IF(ISNUMBER(E771),E771/'Bulk DivVar Analysis'!$I$114,"")</f>
        <v/>
      </c>
      <c r="H771" s="338" t="str">
        <f>IF(ISNUMBER(E771), IF(G771&gt;'Bulk DivVar Analysis'!$J$116,"Pass","Fail"),"")</f>
        <v/>
      </c>
      <c r="I771" s="338" t="str">
        <f t="shared" ref="I771:I834" si="14">_xlfn.TEXTJOIN("_",TRUE,B771,C771)</f>
        <v/>
      </c>
      <c r="J771" s="339"/>
      <c r="K771" s="339"/>
      <c r="L771" s="339"/>
      <c r="M771" s="339"/>
      <c r="N771" s="339"/>
      <c r="O771" s="339"/>
      <c r="P771" s="339"/>
      <c r="Q771" s="339"/>
    </row>
    <row r="772" spans="1:17" ht="13.5" customHeight="1">
      <c r="A772" s="481"/>
      <c r="B772" s="481"/>
      <c r="C772" s="481"/>
      <c r="D772" s="481"/>
      <c r="E772" s="481"/>
      <c r="F772" s="339"/>
      <c r="G772" s="340" t="str">
        <f>IF(ISNUMBER(E772),E772/'Bulk DivVar Analysis'!$I$114,"")</f>
        <v/>
      </c>
      <c r="H772" s="338" t="str">
        <f>IF(ISNUMBER(E772), IF(G772&gt;'Bulk DivVar Analysis'!$J$116,"Pass","Fail"),"")</f>
        <v/>
      </c>
      <c r="I772" s="338" t="str">
        <f t="shared" si="14"/>
        <v/>
      </c>
      <c r="J772" s="339"/>
      <c r="K772" s="339"/>
      <c r="L772" s="339"/>
      <c r="M772" s="339"/>
      <c r="N772" s="339"/>
      <c r="O772" s="339"/>
      <c r="P772" s="339"/>
      <c r="Q772" s="339"/>
    </row>
    <row r="773" spans="1:17" ht="13.5" customHeight="1">
      <c r="A773" s="481"/>
      <c r="B773" s="481"/>
      <c r="C773" s="481"/>
      <c r="D773" s="481"/>
      <c r="E773" s="481"/>
      <c r="F773" s="339"/>
      <c r="G773" s="340" t="str">
        <f>IF(ISNUMBER(E773),E773/'Bulk DivVar Analysis'!$I$114,"")</f>
        <v/>
      </c>
      <c r="H773" s="338" t="str">
        <f>IF(ISNUMBER(E773), IF(G773&gt;'Bulk DivVar Analysis'!$J$116,"Pass","Fail"),"")</f>
        <v/>
      </c>
      <c r="I773" s="338" t="str">
        <f t="shared" si="14"/>
        <v/>
      </c>
      <c r="J773" s="339"/>
      <c r="K773" s="339"/>
      <c r="L773" s="339"/>
      <c r="M773" s="339"/>
      <c r="N773" s="339"/>
      <c r="O773" s="339"/>
      <c r="P773" s="339"/>
      <c r="Q773" s="339"/>
    </row>
    <row r="774" spans="1:17" ht="13.5" customHeight="1">
      <c r="A774" s="481"/>
      <c r="B774" s="481"/>
      <c r="C774" s="481"/>
      <c r="D774" s="481"/>
      <c r="E774" s="481"/>
      <c r="F774" s="339"/>
      <c r="G774" s="340" t="str">
        <f>IF(ISNUMBER(E774),E774/'Bulk DivVar Analysis'!$I$114,"")</f>
        <v/>
      </c>
      <c r="H774" s="338" t="str">
        <f>IF(ISNUMBER(E774), IF(G774&gt;'Bulk DivVar Analysis'!$J$116,"Pass","Fail"),"")</f>
        <v/>
      </c>
      <c r="I774" s="338" t="str">
        <f t="shared" si="14"/>
        <v/>
      </c>
      <c r="J774" s="339"/>
      <c r="K774" s="339"/>
      <c r="L774" s="339"/>
      <c r="M774" s="339"/>
      <c r="N774" s="339"/>
      <c r="O774" s="339"/>
      <c r="P774" s="339"/>
      <c r="Q774" s="339"/>
    </row>
    <row r="775" spans="1:17" ht="13.5" customHeight="1">
      <c r="A775" s="481"/>
      <c r="B775" s="481"/>
      <c r="C775" s="481"/>
      <c r="D775" s="481"/>
      <c r="E775" s="481"/>
      <c r="F775" s="339"/>
      <c r="G775" s="340" t="str">
        <f>IF(ISNUMBER(E775),E775/'Bulk DivVar Analysis'!$I$114,"")</f>
        <v/>
      </c>
      <c r="H775" s="338" t="str">
        <f>IF(ISNUMBER(E775), IF(G775&gt;'Bulk DivVar Analysis'!$J$116,"Pass","Fail"),"")</f>
        <v/>
      </c>
      <c r="I775" s="338" t="str">
        <f t="shared" si="14"/>
        <v/>
      </c>
      <c r="J775" s="339"/>
      <c r="K775" s="339"/>
      <c r="L775" s="339"/>
      <c r="M775" s="339"/>
      <c r="N775" s="339"/>
      <c r="O775" s="339"/>
      <c r="P775" s="339"/>
      <c r="Q775" s="339"/>
    </row>
    <row r="776" spans="1:17" ht="13.5" customHeight="1">
      <c r="A776" s="481"/>
      <c r="B776" s="481"/>
      <c r="C776" s="481"/>
      <c r="D776" s="481"/>
      <c r="E776" s="481"/>
      <c r="F776" s="339"/>
      <c r="G776" s="340" t="str">
        <f>IF(ISNUMBER(E776),E776/'Bulk DivVar Analysis'!$I$114,"")</f>
        <v/>
      </c>
      <c r="H776" s="338" t="str">
        <f>IF(ISNUMBER(E776), IF(G776&gt;'Bulk DivVar Analysis'!$J$116,"Pass","Fail"),"")</f>
        <v/>
      </c>
      <c r="I776" s="338" t="str">
        <f t="shared" si="14"/>
        <v/>
      </c>
      <c r="J776" s="339"/>
      <c r="K776" s="339"/>
      <c r="L776" s="339"/>
      <c r="M776" s="339"/>
      <c r="N776" s="339"/>
      <c r="O776" s="339"/>
      <c r="P776" s="339"/>
      <c r="Q776" s="339"/>
    </row>
    <row r="777" spans="1:17" ht="13.5" customHeight="1">
      <c r="A777" s="481"/>
      <c r="B777" s="481"/>
      <c r="C777" s="481"/>
      <c r="D777" s="481"/>
      <c r="E777" s="481"/>
      <c r="F777" s="339"/>
      <c r="G777" s="340" t="str">
        <f>IF(ISNUMBER(E777),E777/'Bulk DivVar Analysis'!$I$114,"")</f>
        <v/>
      </c>
      <c r="H777" s="338" t="str">
        <f>IF(ISNUMBER(E777), IF(G777&gt;'Bulk DivVar Analysis'!$J$116,"Pass","Fail"),"")</f>
        <v/>
      </c>
      <c r="I777" s="338" t="str">
        <f t="shared" si="14"/>
        <v/>
      </c>
      <c r="J777" s="339"/>
      <c r="K777" s="339"/>
      <c r="L777" s="339"/>
      <c r="M777" s="339"/>
      <c r="N777" s="339"/>
      <c r="O777" s="339"/>
      <c r="P777" s="339"/>
      <c r="Q777" s="339"/>
    </row>
    <row r="778" spans="1:17" ht="13.5" customHeight="1">
      <c r="A778" s="481"/>
      <c r="B778" s="481"/>
      <c r="C778" s="481"/>
      <c r="D778" s="481"/>
      <c r="E778" s="481"/>
      <c r="F778" s="339"/>
      <c r="G778" s="340" t="str">
        <f>IF(ISNUMBER(E778),E778/'Bulk DivVar Analysis'!$I$114,"")</f>
        <v/>
      </c>
      <c r="H778" s="338" t="str">
        <f>IF(ISNUMBER(E778), IF(G778&gt;'Bulk DivVar Analysis'!$J$116,"Pass","Fail"),"")</f>
        <v/>
      </c>
      <c r="I778" s="338" t="str">
        <f t="shared" si="14"/>
        <v/>
      </c>
      <c r="J778" s="339"/>
      <c r="K778" s="339"/>
      <c r="L778" s="339"/>
      <c r="M778" s="339"/>
      <c r="N778" s="339"/>
      <c r="O778" s="339"/>
      <c r="P778" s="339"/>
      <c r="Q778" s="339"/>
    </row>
    <row r="779" spans="1:17" ht="13.5" customHeight="1">
      <c r="A779" s="481"/>
      <c r="B779" s="481"/>
      <c r="C779" s="481"/>
      <c r="D779" s="481"/>
      <c r="E779" s="481"/>
      <c r="F779" s="339"/>
      <c r="G779" s="340" t="str">
        <f>IF(ISNUMBER(E779),E779/'Bulk DivVar Analysis'!$I$114,"")</f>
        <v/>
      </c>
      <c r="H779" s="338" t="str">
        <f>IF(ISNUMBER(E779), IF(G779&gt;'Bulk DivVar Analysis'!$J$116,"Pass","Fail"),"")</f>
        <v/>
      </c>
      <c r="I779" s="338" t="str">
        <f t="shared" si="14"/>
        <v/>
      </c>
      <c r="J779" s="339"/>
      <c r="K779" s="339"/>
      <c r="L779" s="339"/>
      <c r="M779" s="339"/>
      <c r="N779" s="339"/>
      <c r="O779" s="339"/>
      <c r="P779" s="339"/>
      <c r="Q779" s="339"/>
    </row>
    <row r="780" spans="1:17" ht="13.5" customHeight="1">
      <c r="A780" s="481"/>
      <c r="B780" s="481"/>
      <c r="C780" s="481"/>
      <c r="D780" s="481"/>
      <c r="E780" s="481"/>
      <c r="F780" s="339"/>
      <c r="G780" s="340" t="str">
        <f>IF(ISNUMBER(E780),E780/'Bulk DivVar Analysis'!$I$114,"")</f>
        <v/>
      </c>
      <c r="H780" s="338" t="str">
        <f>IF(ISNUMBER(E780), IF(G780&gt;'Bulk DivVar Analysis'!$J$116,"Pass","Fail"),"")</f>
        <v/>
      </c>
      <c r="I780" s="338" t="str">
        <f t="shared" si="14"/>
        <v/>
      </c>
      <c r="J780" s="339"/>
      <c r="K780" s="339"/>
      <c r="L780" s="339"/>
      <c r="M780" s="339"/>
      <c r="N780" s="339"/>
      <c r="O780" s="339"/>
      <c r="P780" s="339"/>
      <c r="Q780" s="339"/>
    </row>
    <row r="781" spans="1:17" ht="13.5" customHeight="1">
      <c r="A781" s="481"/>
      <c r="B781" s="481"/>
      <c r="C781" s="481"/>
      <c r="D781" s="481"/>
      <c r="E781" s="481"/>
      <c r="F781" s="339"/>
      <c r="G781" s="340" t="str">
        <f>IF(ISNUMBER(E781),E781/'Bulk DivVar Analysis'!$I$114,"")</f>
        <v/>
      </c>
      <c r="H781" s="338" t="str">
        <f>IF(ISNUMBER(E781), IF(G781&gt;'Bulk DivVar Analysis'!$J$116,"Pass","Fail"),"")</f>
        <v/>
      </c>
      <c r="I781" s="338" t="str">
        <f t="shared" si="14"/>
        <v/>
      </c>
      <c r="J781" s="339"/>
      <c r="K781" s="339"/>
      <c r="L781" s="339"/>
      <c r="M781" s="339"/>
      <c r="N781" s="339"/>
      <c r="O781" s="339"/>
      <c r="P781" s="339"/>
      <c r="Q781" s="339"/>
    </row>
    <row r="782" spans="1:17" ht="13.5" customHeight="1">
      <c r="A782" s="481"/>
      <c r="B782" s="481"/>
      <c r="C782" s="481"/>
      <c r="D782" s="481"/>
      <c r="E782" s="481"/>
      <c r="F782" s="339"/>
      <c r="G782" s="340" t="str">
        <f>IF(ISNUMBER(E782),E782/'Bulk DivVar Analysis'!$I$114,"")</f>
        <v/>
      </c>
      <c r="H782" s="338" t="str">
        <f>IF(ISNUMBER(E782), IF(G782&gt;'Bulk DivVar Analysis'!$J$116,"Pass","Fail"),"")</f>
        <v/>
      </c>
      <c r="I782" s="338" t="str">
        <f t="shared" si="14"/>
        <v/>
      </c>
      <c r="J782" s="339"/>
      <c r="K782" s="339"/>
      <c r="L782" s="339"/>
      <c r="M782" s="339"/>
      <c r="N782" s="339"/>
      <c r="O782" s="339"/>
      <c r="P782" s="339"/>
      <c r="Q782" s="339"/>
    </row>
    <row r="783" spans="1:17" ht="13.5" customHeight="1">
      <c r="A783" s="481"/>
      <c r="B783" s="481"/>
      <c r="C783" s="481"/>
      <c r="D783" s="481"/>
      <c r="E783" s="481"/>
      <c r="F783" s="339"/>
      <c r="G783" s="340" t="str">
        <f>IF(ISNUMBER(E783),E783/'Bulk DivVar Analysis'!$I$114,"")</f>
        <v/>
      </c>
      <c r="H783" s="338" t="str">
        <f>IF(ISNUMBER(E783), IF(G783&gt;'Bulk DivVar Analysis'!$J$116,"Pass","Fail"),"")</f>
        <v/>
      </c>
      <c r="I783" s="338" t="str">
        <f t="shared" si="14"/>
        <v/>
      </c>
      <c r="J783" s="339"/>
      <c r="K783" s="339"/>
      <c r="L783" s="339"/>
      <c r="M783" s="339"/>
      <c r="N783" s="339"/>
      <c r="O783" s="339"/>
      <c r="P783" s="339"/>
      <c r="Q783" s="339"/>
    </row>
    <row r="784" spans="1:17" ht="13.5" customHeight="1">
      <c r="A784" s="481"/>
      <c r="B784" s="481"/>
      <c r="C784" s="481"/>
      <c r="D784" s="481"/>
      <c r="E784" s="481"/>
      <c r="F784" s="339"/>
      <c r="G784" s="340" t="str">
        <f>IF(ISNUMBER(E784),E784/'Bulk DivVar Analysis'!$I$114,"")</f>
        <v/>
      </c>
      <c r="H784" s="338" t="str">
        <f>IF(ISNUMBER(E784), IF(G784&gt;'Bulk DivVar Analysis'!$J$116,"Pass","Fail"),"")</f>
        <v/>
      </c>
      <c r="I784" s="338" t="str">
        <f t="shared" si="14"/>
        <v/>
      </c>
      <c r="J784" s="339"/>
      <c r="K784" s="339"/>
      <c r="L784" s="339"/>
      <c r="M784" s="339"/>
      <c r="N784" s="339"/>
      <c r="O784" s="339"/>
      <c r="P784" s="339"/>
      <c r="Q784" s="339"/>
    </row>
    <row r="785" spans="1:17" ht="13.5" customHeight="1">
      <c r="A785" s="481"/>
      <c r="B785" s="481"/>
      <c r="C785" s="481"/>
      <c r="D785" s="481"/>
      <c r="E785" s="481"/>
      <c r="F785" s="339"/>
      <c r="G785" s="340" t="str">
        <f>IF(ISNUMBER(E785),E785/'Bulk DivVar Analysis'!$I$114,"")</f>
        <v/>
      </c>
      <c r="H785" s="338" t="str">
        <f>IF(ISNUMBER(E785), IF(G785&gt;'Bulk DivVar Analysis'!$J$116,"Pass","Fail"),"")</f>
        <v/>
      </c>
      <c r="I785" s="338" t="str">
        <f t="shared" si="14"/>
        <v/>
      </c>
      <c r="J785" s="339"/>
      <c r="K785" s="339"/>
      <c r="L785" s="339"/>
      <c r="M785" s="339"/>
      <c r="N785" s="339"/>
      <c r="O785" s="339"/>
      <c r="P785" s="339"/>
      <c r="Q785" s="339"/>
    </row>
    <row r="786" spans="1:17" ht="13.5" customHeight="1">
      <c r="A786" s="481"/>
      <c r="B786" s="481"/>
      <c r="C786" s="481"/>
      <c r="D786" s="481"/>
      <c r="E786" s="481"/>
      <c r="F786" s="339"/>
      <c r="G786" s="340" t="str">
        <f>IF(ISNUMBER(E786),E786/'Bulk DivVar Analysis'!$I$114,"")</f>
        <v/>
      </c>
      <c r="H786" s="338" t="str">
        <f>IF(ISNUMBER(E786), IF(G786&gt;'Bulk DivVar Analysis'!$J$116,"Pass","Fail"),"")</f>
        <v/>
      </c>
      <c r="I786" s="338" t="str">
        <f t="shared" si="14"/>
        <v/>
      </c>
      <c r="J786" s="339"/>
      <c r="K786" s="339"/>
      <c r="L786" s="339"/>
      <c r="M786" s="339"/>
      <c r="N786" s="339"/>
      <c r="O786" s="339"/>
      <c r="P786" s="339"/>
      <c r="Q786" s="339"/>
    </row>
    <row r="787" spans="1:17" ht="13.5" customHeight="1">
      <c r="A787" s="481"/>
      <c r="B787" s="481"/>
      <c r="C787" s="481"/>
      <c r="D787" s="481"/>
      <c r="E787" s="481"/>
      <c r="F787" s="339"/>
      <c r="G787" s="340" t="str">
        <f>IF(ISNUMBER(E787),E787/'Bulk DivVar Analysis'!$I$114,"")</f>
        <v/>
      </c>
      <c r="H787" s="338" t="str">
        <f>IF(ISNUMBER(E787), IF(G787&gt;'Bulk DivVar Analysis'!$J$116,"Pass","Fail"),"")</f>
        <v/>
      </c>
      <c r="I787" s="338" t="str">
        <f t="shared" si="14"/>
        <v/>
      </c>
      <c r="J787" s="339"/>
      <c r="K787" s="339"/>
      <c r="L787" s="339"/>
      <c r="M787" s="339"/>
      <c r="N787" s="339"/>
      <c r="O787" s="339"/>
      <c r="P787" s="339"/>
      <c r="Q787" s="339"/>
    </row>
    <row r="788" spans="1:17" ht="13.5" customHeight="1">
      <c r="A788" s="481"/>
      <c r="B788" s="481"/>
      <c r="C788" s="481"/>
      <c r="D788" s="481"/>
      <c r="E788" s="481"/>
      <c r="F788" s="339"/>
      <c r="G788" s="340" t="str">
        <f>IF(ISNUMBER(E788),E788/'Bulk DivVar Analysis'!$I$114,"")</f>
        <v/>
      </c>
      <c r="H788" s="338" t="str">
        <f>IF(ISNUMBER(E788), IF(G788&gt;'Bulk DivVar Analysis'!$J$116,"Pass","Fail"),"")</f>
        <v/>
      </c>
      <c r="I788" s="338" t="str">
        <f t="shared" si="14"/>
        <v/>
      </c>
      <c r="J788" s="339"/>
      <c r="K788" s="339"/>
      <c r="L788" s="339"/>
      <c r="M788" s="339"/>
      <c r="N788" s="339"/>
      <c r="O788" s="339"/>
      <c r="P788" s="339"/>
      <c r="Q788" s="339"/>
    </row>
    <row r="789" spans="1:17" ht="13.5" customHeight="1">
      <c r="A789" s="481"/>
      <c r="B789" s="481"/>
      <c r="C789" s="481"/>
      <c r="D789" s="481"/>
      <c r="E789" s="481"/>
      <c r="F789" s="339"/>
      <c r="G789" s="340" t="str">
        <f>IF(ISNUMBER(E789),E789/'Bulk DivVar Analysis'!$I$114,"")</f>
        <v/>
      </c>
      <c r="H789" s="338" t="str">
        <f>IF(ISNUMBER(E789), IF(G789&gt;'Bulk DivVar Analysis'!$J$116,"Pass","Fail"),"")</f>
        <v/>
      </c>
      <c r="I789" s="338" t="str">
        <f t="shared" si="14"/>
        <v/>
      </c>
      <c r="J789" s="339"/>
      <c r="K789" s="339"/>
      <c r="L789" s="339"/>
      <c r="M789" s="339"/>
      <c r="N789" s="339"/>
      <c r="O789" s="339"/>
      <c r="P789" s="339"/>
      <c r="Q789" s="339"/>
    </row>
    <row r="790" spans="1:17" ht="13.5" customHeight="1">
      <c r="A790" s="481"/>
      <c r="B790" s="481"/>
      <c r="C790" s="481"/>
      <c r="D790" s="481"/>
      <c r="E790" s="481"/>
      <c r="F790" s="339"/>
      <c r="G790" s="340" t="str">
        <f>IF(ISNUMBER(E790),E790/'Bulk DivVar Analysis'!$I$114,"")</f>
        <v/>
      </c>
      <c r="H790" s="338" t="str">
        <f>IF(ISNUMBER(E790), IF(G790&gt;'Bulk DivVar Analysis'!$J$116,"Pass","Fail"),"")</f>
        <v/>
      </c>
      <c r="I790" s="338" t="str">
        <f t="shared" si="14"/>
        <v/>
      </c>
      <c r="J790" s="339"/>
      <c r="K790" s="339"/>
      <c r="L790" s="339"/>
      <c r="M790" s="339"/>
      <c r="N790" s="339"/>
      <c r="O790" s="339"/>
      <c r="P790" s="339"/>
      <c r="Q790" s="339"/>
    </row>
    <row r="791" spans="1:17" ht="13.5" customHeight="1">
      <c r="A791" s="481"/>
      <c r="B791" s="481"/>
      <c r="C791" s="481"/>
      <c r="D791" s="481"/>
      <c r="E791" s="481"/>
      <c r="F791" s="339"/>
      <c r="G791" s="340" t="str">
        <f>IF(ISNUMBER(E791),E791/'Bulk DivVar Analysis'!$I$114,"")</f>
        <v/>
      </c>
      <c r="H791" s="338" t="str">
        <f>IF(ISNUMBER(E791), IF(G791&gt;'Bulk DivVar Analysis'!$J$116,"Pass","Fail"),"")</f>
        <v/>
      </c>
      <c r="I791" s="338" t="str">
        <f t="shared" si="14"/>
        <v/>
      </c>
      <c r="J791" s="339"/>
      <c r="K791" s="339"/>
      <c r="L791" s="339"/>
      <c r="M791" s="339"/>
      <c r="N791" s="339"/>
      <c r="O791" s="339"/>
      <c r="P791" s="339"/>
      <c r="Q791" s="339"/>
    </row>
    <row r="792" spans="1:17" ht="13.5" customHeight="1">
      <c r="A792" s="481"/>
      <c r="B792" s="481"/>
      <c r="C792" s="481"/>
      <c r="D792" s="481"/>
      <c r="E792" s="481"/>
      <c r="F792" s="339"/>
      <c r="G792" s="340" t="str">
        <f>IF(ISNUMBER(E792),E792/'Bulk DivVar Analysis'!$I$114,"")</f>
        <v/>
      </c>
      <c r="H792" s="338" t="str">
        <f>IF(ISNUMBER(E792), IF(G792&gt;'Bulk DivVar Analysis'!$J$116,"Pass","Fail"),"")</f>
        <v/>
      </c>
      <c r="I792" s="338" t="str">
        <f t="shared" si="14"/>
        <v/>
      </c>
      <c r="J792" s="339"/>
      <c r="K792" s="339"/>
      <c r="L792" s="339"/>
      <c r="M792" s="339"/>
      <c r="N792" s="339"/>
      <c r="O792" s="339"/>
      <c r="P792" s="339"/>
      <c r="Q792" s="339"/>
    </row>
    <row r="793" spans="1:17" ht="13.5" customHeight="1">
      <c r="A793" s="481"/>
      <c r="B793" s="481"/>
      <c r="C793" s="481"/>
      <c r="D793" s="481"/>
      <c r="E793" s="481"/>
      <c r="F793" s="339"/>
      <c r="G793" s="340" t="str">
        <f>IF(ISNUMBER(E793),E793/'Bulk DivVar Analysis'!$I$114,"")</f>
        <v/>
      </c>
      <c r="H793" s="338" t="str">
        <f>IF(ISNUMBER(E793), IF(G793&gt;'Bulk DivVar Analysis'!$J$116,"Pass","Fail"),"")</f>
        <v/>
      </c>
      <c r="I793" s="338" t="str">
        <f t="shared" si="14"/>
        <v/>
      </c>
      <c r="J793" s="339"/>
      <c r="K793" s="339"/>
      <c r="L793" s="339"/>
      <c r="M793" s="339"/>
      <c r="N793" s="339"/>
      <c r="O793" s="339"/>
      <c r="P793" s="339"/>
      <c r="Q793" s="339"/>
    </row>
    <row r="794" spans="1:17" ht="13.5" customHeight="1">
      <c r="A794" s="481"/>
      <c r="B794" s="481"/>
      <c r="C794" s="481"/>
      <c r="D794" s="481"/>
      <c r="E794" s="481"/>
      <c r="F794" s="339"/>
      <c r="G794" s="340" t="str">
        <f>IF(ISNUMBER(E794),E794/'Bulk DivVar Analysis'!$I$114,"")</f>
        <v/>
      </c>
      <c r="H794" s="338" t="str">
        <f>IF(ISNUMBER(E794), IF(G794&gt;'Bulk DivVar Analysis'!$J$116,"Pass","Fail"),"")</f>
        <v/>
      </c>
      <c r="I794" s="338" t="str">
        <f t="shared" si="14"/>
        <v/>
      </c>
      <c r="J794" s="339"/>
      <c r="K794" s="339"/>
      <c r="L794" s="339"/>
      <c r="M794" s="339"/>
      <c r="N794" s="339"/>
      <c r="O794" s="339"/>
      <c r="P794" s="339"/>
      <c r="Q794" s="339"/>
    </row>
    <row r="795" spans="1:17" ht="13.5" customHeight="1">
      <c r="A795" s="481"/>
      <c r="B795" s="481"/>
      <c r="C795" s="481"/>
      <c r="D795" s="481"/>
      <c r="E795" s="481"/>
      <c r="F795" s="339"/>
      <c r="G795" s="340" t="str">
        <f>IF(ISNUMBER(E795),E795/'Bulk DivVar Analysis'!$I$114,"")</f>
        <v/>
      </c>
      <c r="H795" s="338" t="str">
        <f>IF(ISNUMBER(E795), IF(G795&gt;'Bulk DivVar Analysis'!$J$116,"Pass","Fail"),"")</f>
        <v/>
      </c>
      <c r="I795" s="338" t="str">
        <f t="shared" si="14"/>
        <v/>
      </c>
      <c r="J795" s="339"/>
      <c r="K795" s="339"/>
      <c r="L795" s="339"/>
      <c r="M795" s="339"/>
      <c r="N795" s="339"/>
      <c r="O795" s="339"/>
      <c r="P795" s="339"/>
      <c r="Q795" s="339"/>
    </row>
    <row r="796" spans="1:17" ht="13.5" customHeight="1">
      <c r="A796" s="481"/>
      <c r="B796" s="481"/>
      <c r="C796" s="481"/>
      <c r="D796" s="481"/>
      <c r="E796" s="481"/>
      <c r="F796" s="339"/>
      <c r="G796" s="340" t="str">
        <f>IF(ISNUMBER(E796),E796/'Bulk DivVar Analysis'!$I$114,"")</f>
        <v/>
      </c>
      <c r="H796" s="338" t="str">
        <f>IF(ISNUMBER(E796), IF(G796&gt;'Bulk DivVar Analysis'!$J$116,"Pass","Fail"),"")</f>
        <v/>
      </c>
      <c r="I796" s="338" t="str">
        <f t="shared" si="14"/>
        <v/>
      </c>
      <c r="J796" s="339"/>
      <c r="K796" s="339"/>
      <c r="L796" s="339"/>
      <c r="M796" s="339"/>
      <c r="N796" s="339"/>
      <c r="O796" s="339"/>
      <c r="P796" s="339"/>
      <c r="Q796" s="339"/>
    </row>
    <row r="797" spans="1:17" ht="13.5" customHeight="1">
      <c r="A797" s="481"/>
      <c r="B797" s="481"/>
      <c r="C797" s="481"/>
      <c r="D797" s="481"/>
      <c r="E797" s="481"/>
      <c r="F797" s="339"/>
      <c r="G797" s="340" t="str">
        <f>IF(ISNUMBER(E797),E797/'Bulk DivVar Analysis'!$I$114,"")</f>
        <v/>
      </c>
      <c r="H797" s="338" t="str">
        <f>IF(ISNUMBER(E797), IF(G797&gt;'Bulk DivVar Analysis'!$J$116,"Pass","Fail"),"")</f>
        <v/>
      </c>
      <c r="I797" s="338" t="str">
        <f t="shared" si="14"/>
        <v/>
      </c>
      <c r="J797" s="339"/>
      <c r="K797" s="339"/>
      <c r="L797" s="339"/>
      <c r="M797" s="339"/>
      <c r="N797" s="339"/>
      <c r="O797" s="339"/>
      <c r="P797" s="339"/>
      <c r="Q797" s="339"/>
    </row>
    <row r="798" spans="1:17" ht="13.5" customHeight="1">
      <c r="A798" s="481"/>
      <c r="B798" s="481"/>
      <c r="C798" s="481"/>
      <c r="D798" s="481"/>
      <c r="E798" s="481"/>
      <c r="F798" s="339"/>
      <c r="G798" s="340" t="str">
        <f>IF(ISNUMBER(E798),E798/'Bulk DivVar Analysis'!$I$114,"")</f>
        <v/>
      </c>
      <c r="H798" s="338" t="str">
        <f>IF(ISNUMBER(E798), IF(G798&gt;'Bulk DivVar Analysis'!$J$116,"Pass","Fail"),"")</f>
        <v/>
      </c>
      <c r="I798" s="338" t="str">
        <f t="shared" si="14"/>
        <v/>
      </c>
      <c r="J798" s="339"/>
      <c r="K798" s="339"/>
      <c r="L798" s="339"/>
      <c r="M798" s="339"/>
      <c r="N798" s="339"/>
      <c r="O798" s="339"/>
      <c r="P798" s="339"/>
      <c r="Q798" s="339"/>
    </row>
    <row r="799" spans="1:17" ht="13.5" customHeight="1">
      <c r="A799" s="481"/>
      <c r="B799" s="481"/>
      <c r="C799" s="481"/>
      <c r="D799" s="481"/>
      <c r="E799" s="481"/>
      <c r="F799" s="339"/>
      <c r="G799" s="340" t="str">
        <f>IF(ISNUMBER(E799),E799/'Bulk DivVar Analysis'!$I$114,"")</f>
        <v/>
      </c>
      <c r="H799" s="338" t="str">
        <f>IF(ISNUMBER(E799), IF(G799&gt;'Bulk DivVar Analysis'!$J$116,"Pass","Fail"),"")</f>
        <v/>
      </c>
      <c r="I799" s="338" t="str">
        <f t="shared" si="14"/>
        <v/>
      </c>
      <c r="J799" s="339"/>
      <c r="K799" s="339"/>
      <c r="L799" s="339"/>
      <c r="M799" s="339"/>
      <c r="N799" s="339"/>
      <c r="O799" s="339"/>
      <c r="P799" s="339"/>
      <c r="Q799" s="339"/>
    </row>
    <row r="800" spans="1:17" ht="13.5" customHeight="1">
      <c r="A800" s="481"/>
      <c r="B800" s="481"/>
      <c r="C800" s="481"/>
      <c r="D800" s="481"/>
      <c r="E800" s="481"/>
      <c r="F800" s="339"/>
      <c r="G800" s="340" t="str">
        <f>IF(ISNUMBER(E800),E800/'Bulk DivVar Analysis'!$I$114,"")</f>
        <v/>
      </c>
      <c r="H800" s="338" t="str">
        <f>IF(ISNUMBER(E800), IF(G800&gt;'Bulk DivVar Analysis'!$J$116,"Pass","Fail"),"")</f>
        <v/>
      </c>
      <c r="I800" s="338" t="str">
        <f t="shared" si="14"/>
        <v/>
      </c>
      <c r="J800" s="339"/>
      <c r="K800" s="339"/>
      <c r="L800" s="339"/>
      <c r="M800" s="339"/>
      <c r="N800" s="339"/>
      <c r="O800" s="339"/>
      <c r="P800" s="339"/>
      <c r="Q800" s="339"/>
    </row>
    <row r="801" spans="1:17" ht="13.5" customHeight="1">
      <c r="A801" s="481"/>
      <c r="B801" s="481"/>
      <c r="C801" s="481"/>
      <c r="D801" s="481"/>
      <c r="E801" s="481"/>
      <c r="F801" s="339"/>
      <c r="G801" s="340" t="str">
        <f>IF(ISNUMBER(E801),E801/'Bulk DivVar Analysis'!$I$114,"")</f>
        <v/>
      </c>
      <c r="H801" s="338" t="str">
        <f>IF(ISNUMBER(E801), IF(G801&gt;'Bulk DivVar Analysis'!$J$116,"Pass","Fail"),"")</f>
        <v/>
      </c>
      <c r="I801" s="338" t="str">
        <f t="shared" si="14"/>
        <v/>
      </c>
      <c r="J801" s="339"/>
      <c r="K801" s="339"/>
      <c r="L801" s="339"/>
      <c r="M801" s="339"/>
      <c r="N801" s="339"/>
      <c r="O801" s="339"/>
      <c r="P801" s="339"/>
      <c r="Q801" s="339"/>
    </row>
    <row r="802" spans="1:17" ht="13.5" customHeight="1">
      <c r="A802" s="481"/>
      <c r="B802" s="481"/>
      <c r="C802" s="481"/>
      <c r="D802" s="481"/>
      <c r="E802" s="481"/>
      <c r="F802" s="339"/>
      <c r="G802" s="340" t="str">
        <f>IF(ISNUMBER(E802),E802/'Bulk DivVar Analysis'!$I$114,"")</f>
        <v/>
      </c>
      <c r="H802" s="338" t="str">
        <f>IF(ISNUMBER(E802), IF(G802&gt;'Bulk DivVar Analysis'!$J$116,"Pass","Fail"),"")</f>
        <v/>
      </c>
      <c r="I802" s="338" t="str">
        <f t="shared" si="14"/>
        <v/>
      </c>
      <c r="J802" s="339"/>
      <c r="K802" s="339"/>
      <c r="L802" s="339"/>
      <c r="M802" s="339"/>
      <c r="N802" s="339"/>
      <c r="O802" s="339"/>
      <c r="P802" s="339"/>
      <c r="Q802" s="339"/>
    </row>
    <row r="803" spans="1:17" ht="13.5" customHeight="1">
      <c r="A803" s="481"/>
      <c r="B803" s="481"/>
      <c r="C803" s="481"/>
      <c r="D803" s="481"/>
      <c r="E803" s="481"/>
      <c r="F803" s="339"/>
      <c r="G803" s="340" t="str">
        <f>IF(ISNUMBER(E803),E803/'Bulk DivVar Analysis'!$I$114,"")</f>
        <v/>
      </c>
      <c r="H803" s="338" t="str">
        <f>IF(ISNUMBER(E803), IF(G803&gt;'Bulk DivVar Analysis'!$J$116,"Pass","Fail"),"")</f>
        <v/>
      </c>
      <c r="I803" s="338" t="str">
        <f t="shared" si="14"/>
        <v/>
      </c>
      <c r="J803" s="339"/>
      <c r="K803" s="339"/>
      <c r="L803" s="339"/>
      <c r="M803" s="339"/>
      <c r="N803" s="339"/>
      <c r="O803" s="339"/>
      <c r="P803" s="339"/>
      <c r="Q803" s="339"/>
    </row>
    <row r="804" spans="1:17" ht="13.5" customHeight="1">
      <c r="A804" s="481"/>
      <c r="B804" s="481"/>
      <c r="C804" s="481"/>
      <c r="D804" s="481"/>
      <c r="E804" s="481"/>
      <c r="F804" s="339"/>
      <c r="G804" s="340" t="str">
        <f>IF(ISNUMBER(E804),E804/'Bulk DivVar Analysis'!$I$114,"")</f>
        <v/>
      </c>
      <c r="H804" s="338" t="str">
        <f>IF(ISNUMBER(E804), IF(G804&gt;'Bulk DivVar Analysis'!$J$116,"Pass","Fail"),"")</f>
        <v/>
      </c>
      <c r="I804" s="338" t="str">
        <f t="shared" si="14"/>
        <v/>
      </c>
      <c r="J804" s="339"/>
      <c r="K804" s="339"/>
      <c r="L804" s="339"/>
      <c r="M804" s="339"/>
      <c r="N804" s="339"/>
      <c r="O804" s="339"/>
      <c r="P804" s="339"/>
      <c r="Q804" s="339"/>
    </row>
    <row r="805" spans="1:17" ht="13.5" customHeight="1">
      <c r="A805" s="481"/>
      <c r="B805" s="481"/>
      <c r="C805" s="481"/>
      <c r="D805" s="481"/>
      <c r="E805" s="481"/>
      <c r="F805" s="339"/>
      <c r="G805" s="340" t="str">
        <f>IF(ISNUMBER(E805),E805/'Bulk DivVar Analysis'!$I$114,"")</f>
        <v/>
      </c>
      <c r="H805" s="338" t="str">
        <f>IF(ISNUMBER(E805), IF(G805&gt;'Bulk DivVar Analysis'!$J$116,"Pass","Fail"),"")</f>
        <v/>
      </c>
      <c r="I805" s="338" t="str">
        <f t="shared" si="14"/>
        <v/>
      </c>
      <c r="J805" s="339"/>
      <c r="K805" s="339"/>
      <c r="L805" s="339"/>
      <c r="M805" s="339"/>
      <c r="N805" s="339"/>
      <c r="O805" s="339"/>
      <c r="P805" s="339"/>
      <c r="Q805" s="339"/>
    </row>
    <row r="806" spans="1:17" ht="13.5" customHeight="1">
      <c r="A806" s="481"/>
      <c r="B806" s="481"/>
      <c r="C806" s="481"/>
      <c r="D806" s="481"/>
      <c r="E806" s="481"/>
      <c r="F806" s="339"/>
      <c r="G806" s="340" t="str">
        <f>IF(ISNUMBER(E806),E806/'Bulk DivVar Analysis'!$I$114,"")</f>
        <v/>
      </c>
      <c r="H806" s="338" t="str">
        <f>IF(ISNUMBER(E806), IF(G806&gt;'Bulk DivVar Analysis'!$J$116,"Pass","Fail"),"")</f>
        <v/>
      </c>
      <c r="I806" s="338" t="str">
        <f t="shared" si="14"/>
        <v/>
      </c>
      <c r="J806" s="339"/>
      <c r="K806" s="339"/>
      <c r="L806" s="339"/>
      <c r="M806" s="339"/>
      <c r="N806" s="339"/>
      <c r="O806" s="339"/>
      <c r="P806" s="339"/>
      <c r="Q806" s="339"/>
    </row>
    <row r="807" spans="1:17" ht="13.5" customHeight="1">
      <c r="A807" s="481"/>
      <c r="B807" s="481"/>
      <c r="C807" s="481"/>
      <c r="D807" s="481"/>
      <c r="E807" s="481"/>
      <c r="F807" s="339"/>
      <c r="G807" s="340" t="str">
        <f>IF(ISNUMBER(E807),E807/'Bulk DivVar Analysis'!$I$114,"")</f>
        <v/>
      </c>
      <c r="H807" s="338" t="str">
        <f>IF(ISNUMBER(E807), IF(G807&gt;'Bulk DivVar Analysis'!$J$116,"Pass","Fail"),"")</f>
        <v/>
      </c>
      <c r="I807" s="338" t="str">
        <f t="shared" si="14"/>
        <v/>
      </c>
      <c r="J807" s="339"/>
      <c r="K807" s="339"/>
      <c r="L807" s="339"/>
      <c r="M807" s="339"/>
      <c r="N807" s="339"/>
      <c r="O807" s="339"/>
      <c r="P807" s="339"/>
      <c r="Q807" s="339"/>
    </row>
    <row r="808" spans="1:17" ht="13.5" customHeight="1">
      <c r="A808" s="481"/>
      <c r="B808" s="481"/>
      <c r="C808" s="481"/>
      <c r="D808" s="481"/>
      <c r="E808" s="481"/>
      <c r="F808" s="339"/>
      <c r="G808" s="340" t="str">
        <f>IF(ISNUMBER(E808),E808/'Bulk DivVar Analysis'!$I$114,"")</f>
        <v/>
      </c>
      <c r="H808" s="338" t="str">
        <f>IF(ISNUMBER(E808), IF(G808&gt;'Bulk DivVar Analysis'!$J$116,"Pass","Fail"),"")</f>
        <v/>
      </c>
      <c r="I808" s="338" t="str">
        <f t="shared" si="14"/>
        <v/>
      </c>
      <c r="J808" s="339"/>
      <c r="K808" s="339"/>
      <c r="L808" s="339"/>
      <c r="M808" s="339"/>
      <c r="N808" s="339"/>
      <c r="O808" s="339"/>
      <c r="P808" s="339"/>
      <c r="Q808" s="339"/>
    </row>
    <row r="809" spans="1:17" ht="13.5" customHeight="1">
      <c r="A809" s="481"/>
      <c r="B809" s="481"/>
      <c r="C809" s="481"/>
      <c r="D809" s="481"/>
      <c r="E809" s="481"/>
      <c r="F809" s="339"/>
      <c r="G809" s="340" t="str">
        <f>IF(ISNUMBER(E809),E809/'Bulk DivVar Analysis'!$I$114,"")</f>
        <v/>
      </c>
      <c r="H809" s="338" t="str">
        <f>IF(ISNUMBER(E809), IF(G809&gt;'Bulk DivVar Analysis'!$J$116,"Pass","Fail"),"")</f>
        <v/>
      </c>
      <c r="I809" s="338" t="str">
        <f t="shared" si="14"/>
        <v/>
      </c>
      <c r="J809" s="339"/>
      <c r="K809" s="339"/>
      <c r="L809" s="339"/>
      <c r="M809" s="339"/>
      <c r="N809" s="339"/>
      <c r="O809" s="339"/>
      <c r="P809" s="339"/>
      <c r="Q809" s="339"/>
    </row>
    <row r="810" spans="1:17" ht="13.5" customHeight="1">
      <c r="A810" s="481"/>
      <c r="B810" s="481"/>
      <c r="C810" s="481"/>
      <c r="D810" s="481"/>
      <c r="E810" s="481"/>
      <c r="F810" s="339"/>
      <c r="G810" s="340" t="str">
        <f>IF(ISNUMBER(E810),E810/'Bulk DivVar Analysis'!$I$114,"")</f>
        <v/>
      </c>
      <c r="H810" s="338" t="str">
        <f>IF(ISNUMBER(E810), IF(G810&gt;'Bulk DivVar Analysis'!$J$116,"Pass","Fail"),"")</f>
        <v/>
      </c>
      <c r="I810" s="338" t="str">
        <f t="shared" si="14"/>
        <v/>
      </c>
      <c r="J810" s="339"/>
      <c r="K810" s="339"/>
      <c r="L810" s="339"/>
      <c r="M810" s="339"/>
      <c r="N810" s="339"/>
      <c r="O810" s="339"/>
      <c r="P810" s="339"/>
      <c r="Q810" s="339"/>
    </row>
    <row r="811" spans="1:17" ht="13.5" customHeight="1">
      <c r="A811" s="481"/>
      <c r="B811" s="481"/>
      <c r="C811" s="481"/>
      <c r="D811" s="481"/>
      <c r="E811" s="481"/>
      <c r="F811" s="339"/>
      <c r="G811" s="340" t="str">
        <f>IF(ISNUMBER(E811),E811/'Bulk DivVar Analysis'!$I$114,"")</f>
        <v/>
      </c>
      <c r="H811" s="338" t="str">
        <f>IF(ISNUMBER(E811), IF(G811&gt;'Bulk DivVar Analysis'!$J$116,"Pass","Fail"),"")</f>
        <v/>
      </c>
      <c r="I811" s="338" t="str">
        <f t="shared" si="14"/>
        <v/>
      </c>
      <c r="J811" s="339"/>
      <c r="K811" s="339"/>
      <c r="L811" s="339"/>
      <c r="M811" s="339"/>
      <c r="N811" s="339"/>
      <c r="O811" s="339"/>
      <c r="P811" s="339"/>
      <c r="Q811" s="339"/>
    </row>
    <row r="812" spans="1:17" ht="13.5" customHeight="1">
      <c r="A812" s="481"/>
      <c r="B812" s="481"/>
      <c r="C812" s="481"/>
      <c r="D812" s="481"/>
      <c r="E812" s="481"/>
      <c r="F812" s="339"/>
      <c r="G812" s="340" t="str">
        <f>IF(ISNUMBER(E812),E812/'Bulk DivVar Analysis'!$I$114,"")</f>
        <v/>
      </c>
      <c r="H812" s="338" t="str">
        <f>IF(ISNUMBER(E812), IF(G812&gt;'Bulk DivVar Analysis'!$J$116,"Pass","Fail"),"")</f>
        <v/>
      </c>
      <c r="I812" s="338" t="str">
        <f t="shared" si="14"/>
        <v/>
      </c>
      <c r="J812" s="339"/>
      <c r="K812" s="339"/>
      <c r="L812" s="339"/>
      <c r="M812" s="339"/>
      <c r="N812" s="339"/>
      <c r="O812" s="339"/>
      <c r="P812" s="339"/>
      <c r="Q812" s="339"/>
    </row>
    <row r="813" spans="1:17" ht="13.5" customHeight="1">
      <c r="A813" s="481"/>
      <c r="B813" s="481"/>
      <c r="C813" s="481"/>
      <c r="D813" s="481"/>
      <c r="E813" s="481"/>
      <c r="F813" s="339"/>
      <c r="G813" s="340" t="str">
        <f>IF(ISNUMBER(E813),E813/'Bulk DivVar Analysis'!$I$114,"")</f>
        <v/>
      </c>
      <c r="H813" s="338" t="str">
        <f>IF(ISNUMBER(E813), IF(G813&gt;'Bulk DivVar Analysis'!$J$116,"Pass","Fail"),"")</f>
        <v/>
      </c>
      <c r="I813" s="338" t="str">
        <f t="shared" si="14"/>
        <v/>
      </c>
      <c r="J813" s="339"/>
      <c r="K813" s="339"/>
      <c r="L813" s="339"/>
      <c r="M813" s="339"/>
      <c r="N813" s="339"/>
      <c r="O813" s="339"/>
      <c r="P813" s="339"/>
      <c r="Q813" s="339"/>
    </row>
    <row r="814" spans="1:17" ht="13.5" customHeight="1">
      <c r="A814" s="481"/>
      <c r="B814" s="481"/>
      <c r="C814" s="481"/>
      <c r="D814" s="481"/>
      <c r="E814" s="481"/>
      <c r="F814" s="339"/>
      <c r="G814" s="340" t="str">
        <f>IF(ISNUMBER(E814),E814/'Bulk DivVar Analysis'!$I$114,"")</f>
        <v/>
      </c>
      <c r="H814" s="338" t="str">
        <f>IF(ISNUMBER(E814), IF(G814&gt;'Bulk DivVar Analysis'!$J$116,"Pass","Fail"),"")</f>
        <v/>
      </c>
      <c r="I814" s="338" t="str">
        <f t="shared" si="14"/>
        <v/>
      </c>
      <c r="J814" s="339"/>
      <c r="K814" s="339"/>
      <c r="L814" s="339"/>
      <c r="M814" s="339"/>
      <c r="N814" s="339"/>
      <c r="O814" s="339"/>
      <c r="P814" s="339"/>
      <c r="Q814" s="339"/>
    </row>
    <row r="815" spans="1:17" ht="13.5" customHeight="1">
      <c r="A815" s="481"/>
      <c r="B815" s="481"/>
      <c r="C815" s="481"/>
      <c r="D815" s="481"/>
      <c r="E815" s="481"/>
      <c r="F815" s="339"/>
      <c r="G815" s="340" t="str">
        <f>IF(ISNUMBER(E815),E815/'Bulk DivVar Analysis'!$I$114,"")</f>
        <v/>
      </c>
      <c r="H815" s="338" t="str">
        <f>IF(ISNUMBER(E815), IF(G815&gt;'Bulk DivVar Analysis'!$J$116,"Pass","Fail"),"")</f>
        <v/>
      </c>
      <c r="I815" s="338" t="str">
        <f t="shared" si="14"/>
        <v/>
      </c>
      <c r="J815" s="339"/>
      <c r="K815" s="339"/>
      <c r="L815" s="339"/>
      <c r="M815" s="339"/>
      <c r="N815" s="339"/>
      <c r="O815" s="339"/>
      <c r="P815" s="339"/>
      <c r="Q815" s="339"/>
    </row>
    <row r="816" spans="1:17" ht="13.5" customHeight="1">
      <c r="A816" s="481"/>
      <c r="B816" s="481"/>
      <c r="C816" s="481"/>
      <c r="D816" s="481"/>
      <c r="E816" s="481"/>
      <c r="F816" s="339"/>
      <c r="G816" s="340" t="str">
        <f>IF(ISNUMBER(E816),E816/'Bulk DivVar Analysis'!$I$114,"")</f>
        <v/>
      </c>
      <c r="H816" s="338" t="str">
        <f>IF(ISNUMBER(E816), IF(G816&gt;'Bulk DivVar Analysis'!$J$116,"Pass","Fail"),"")</f>
        <v/>
      </c>
      <c r="I816" s="338" t="str">
        <f t="shared" si="14"/>
        <v/>
      </c>
      <c r="J816" s="339"/>
      <c r="K816" s="339"/>
      <c r="L816" s="339"/>
      <c r="M816" s="339"/>
      <c r="N816" s="339"/>
      <c r="O816" s="339"/>
      <c r="P816" s="339"/>
      <c r="Q816" s="339"/>
    </row>
    <row r="817" spans="1:17" ht="13.5" customHeight="1">
      <c r="A817" s="481"/>
      <c r="B817" s="481"/>
      <c r="C817" s="481"/>
      <c r="D817" s="481"/>
      <c r="E817" s="481"/>
      <c r="F817" s="339"/>
      <c r="G817" s="340" t="str">
        <f>IF(ISNUMBER(E817),E817/'Bulk DivVar Analysis'!$I$114,"")</f>
        <v/>
      </c>
      <c r="H817" s="338" t="str">
        <f>IF(ISNUMBER(E817), IF(G817&gt;'Bulk DivVar Analysis'!$J$116,"Pass","Fail"),"")</f>
        <v/>
      </c>
      <c r="I817" s="338" t="str">
        <f t="shared" si="14"/>
        <v/>
      </c>
      <c r="J817" s="339"/>
      <c r="K817" s="339"/>
      <c r="L817" s="339"/>
      <c r="M817" s="339"/>
      <c r="N817" s="339"/>
      <c r="O817" s="339"/>
      <c r="P817" s="339"/>
      <c r="Q817" s="339"/>
    </row>
    <row r="818" spans="1:17" ht="13.5" customHeight="1">
      <c r="A818" s="481"/>
      <c r="B818" s="481"/>
      <c r="C818" s="481"/>
      <c r="D818" s="481"/>
      <c r="E818" s="481"/>
      <c r="F818" s="339"/>
      <c r="G818" s="340" t="str">
        <f>IF(ISNUMBER(E818),E818/'Bulk DivVar Analysis'!$I$114,"")</f>
        <v/>
      </c>
      <c r="H818" s="338" t="str">
        <f>IF(ISNUMBER(E818), IF(G818&gt;'Bulk DivVar Analysis'!$J$116,"Pass","Fail"),"")</f>
        <v/>
      </c>
      <c r="I818" s="338" t="str">
        <f t="shared" si="14"/>
        <v/>
      </c>
      <c r="J818" s="339"/>
      <c r="K818" s="339"/>
      <c r="L818" s="339"/>
      <c r="M818" s="339"/>
      <c r="N818" s="339"/>
      <c r="O818" s="339"/>
      <c r="P818" s="339"/>
      <c r="Q818" s="339"/>
    </row>
    <row r="819" spans="1:17" ht="13.5" customHeight="1">
      <c r="A819" s="481"/>
      <c r="B819" s="481"/>
      <c r="C819" s="481"/>
      <c r="D819" s="481"/>
      <c r="E819" s="481"/>
      <c r="F819" s="339"/>
      <c r="G819" s="340" t="str">
        <f>IF(ISNUMBER(E819),E819/'Bulk DivVar Analysis'!$I$114,"")</f>
        <v/>
      </c>
      <c r="H819" s="338" t="str">
        <f>IF(ISNUMBER(E819), IF(G819&gt;'Bulk DivVar Analysis'!$J$116,"Pass","Fail"),"")</f>
        <v/>
      </c>
      <c r="I819" s="338" t="str">
        <f t="shared" si="14"/>
        <v/>
      </c>
      <c r="J819" s="339"/>
      <c r="K819" s="339"/>
      <c r="L819" s="339"/>
      <c r="M819" s="339"/>
      <c r="N819" s="339"/>
      <c r="O819" s="339"/>
      <c r="P819" s="339"/>
      <c r="Q819" s="339"/>
    </row>
    <row r="820" spans="1:17" ht="13.5" customHeight="1">
      <c r="A820" s="481"/>
      <c r="B820" s="481"/>
      <c r="C820" s="481"/>
      <c r="D820" s="481"/>
      <c r="E820" s="481"/>
      <c r="F820" s="339"/>
      <c r="G820" s="340" t="str">
        <f>IF(ISNUMBER(E820),E820/'Bulk DivVar Analysis'!$I$114,"")</f>
        <v/>
      </c>
      <c r="H820" s="338" t="str">
        <f>IF(ISNUMBER(E820), IF(G820&gt;'Bulk DivVar Analysis'!$J$116,"Pass","Fail"),"")</f>
        <v/>
      </c>
      <c r="I820" s="338" t="str">
        <f t="shared" si="14"/>
        <v/>
      </c>
      <c r="J820" s="339"/>
      <c r="K820" s="339"/>
      <c r="L820" s="339"/>
      <c r="M820" s="339"/>
      <c r="N820" s="339"/>
      <c r="O820" s="339"/>
      <c r="P820" s="339"/>
      <c r="Q820" s="339"/>
    </row>
    <row r="821" spans="1:17" ht="13.5" customHeight="1">
      <c r="A821" s="481"/>
      <c r="B821" s="481"/>
      <c r="C821" s="481"/>
      <c r="D821" s="481"/>
      <c r="E821" s="481"/>
      <c r="F821" s="339"/>
      <c r="G821" s="340" t="str">
        <f>IF(ISNUMBER(E821),E821/'Bulk DivVar Analysis'!$I$114,"")</f>
        <v/>
      </c>
      <c r="H821" s="338" t="str">
        <f>IF(ISNUMBER(E821), IF(G821&gt;'Bulk DivVar Analysis'!$J$116,"Pass","Fail"),"")</f>
        <v/>
      </c>
      <c r="I821" s="338" t="str">
        <f t="shared" si="14"/>
        <v/>
      </c>
      <c r="J821" s="339"/>
      <c r="K821" s="339"/>
      <c r="L821" s="339"/>
      <c r="M821" s="339"/>
      <c r="N821" s="339"/>
      <c r="O821" s="339"/>
      <c r="P821" s="339"/>
      <c r="Q821" s="339"/>
    </row>
    <row r="822" spans="1:17" ht="13.5" customHeight="1">
      <c r="A822" s="481"/>
      <c r="B822" s="481"/>
      <c r="C822" s="481"/>
      <c r="D822" s="481"/>
      <c r="E822" s="481"/>
      <c r="F822" s="339"/>
      <c r="G822" s="340" t="str">
        <f>IF(ISNUMBER(E822),E822/'Bulk DivVar Analysis'!$I$114,"")</f>
        <v/>
      </c>
      <c r="H822" s="338" t="str">
        <f>IF(ISNUMBER(E822), IF(G822&gt;'Bulk DivVar Analysis'!$J$116,"Pass","Fail"),"")</f>
        <v/>
      </c>
      <c r="I822" s="338" t="str">
        <f t="shared" si="14"/>
        <v/>
      </c>
      <c r="J822" s="339"/>
      <c r="K822" s="339"/>
      <c r="L822" s="339"/>
      <c r="M822" s="339"/>
      <c r="N822" s="339"/>
      <c r="O822" s="339"/>
      <c r="P822" s="339"/>
      <c r="Q822" s="339"/>
    </row>
    <row r="823" spans="1:17" ht="13.5" customHeight="1">
      <c r="A823" s="481"/>
      <c r="B823" s="481"/>
      <c r="C823" s="481"/>
      <c r="D823" s="481"/>
      <c r="E823" s="481"/>
      <c r="F823" s="339"/>
      <c r="G823" s="340" t="str">
        <f>IF(ISNUMBER(E823),E823/'Bulk DivVar Analysis'!$I$114,"")</f>
        <v/>
      </c>
      <c r="H823" s="338" t="str">
        <f>IF(ISNUMBER(E823), IF(G823&gt;'Bulk DivVar Analysis'!$J$116,"Pass","Fail"),"")</f>
        <v/>
      </c>
      <c r="I823" s="338" t="str">
        <f t="shared" si="14"/>
        <v/>
      </c>
      <c r="J823" s="339"/>
      <c r="K823" s="339"/>
      <c r="L823" s="339"/>
      <c r="M823" s="339"/>
      <c r="N823" s="339"/>
      <c r="O823" s="339"/>
      <c r="P823" s="339"/>
      <c r="Q823" s="339"/>
    </row>
    <row r="824" spans="1:17" ht="13.5" customHeight="1">
      <c r="A824" s="481"/>
      <c r="B824" s="481"/>
      <c r="C824" s="481"/>
      <c r="D824" s="481"/>
      <c r="E824" s="481"/>
      <c r="F824" s="339"/>
      <c r="G824" s="340" t="str">
        <f>IF(ISNUMBER(E824),E824/'Bulk DivVar Analysis'!$I$114,"")</f>
        <v/>
      </c>
      <c r="H824" s="338" t="str">
        <f>IF(ISNUMBER(E824), IF(G824&gt;'Bulk DivVar Analysis'!$J$116,"Pass","Fail"),"")</f>
        <v/>
      </c>
      <c r="I824" s="338" t="str">
        <f t="shared" si="14"/>
        <v/>
      </c>
      <c r="J824" s="339"/>
      <c r="K824" s="339"/>
      <c r="L824" s="339"/>
      <c r="M824" s="339"/>
      <c r="N824" s="339"/>
      <c r="O824" s="339"/>
      <c r="P824" s="339"/>
      <c r="Q824" s="339"/>
    </row>
    <row r="825" spans="1:17" ht="13.5" customHeight="1">
      <c r="A825" s="481"/>
      <c r="B825" s="481"/>
      <c r="C825" s="481"/>
      <c r="D825" s="481"/>
      <c r="E825" s="481"/>
      <c r="F825" s="339"/>
      <c r="G825" s="340" t="str">
        <f>IF(ISNUMBER(E825),E825/'Bulk DivVar Analysis'!$I$114,"")</f>
        <v/>
      </c>
      <c r="H825" s="338" t="str">
        <f>IF(ISNUMBER(E825), IF(G825&gt;'Bulk DivVar Analysis'!$J$116,"Pass","Fail"),"")</f>
        <v/>
      </c>
      <c r="I825" s="338" t="str">
        <f t="shared" si="14"/>
        <v/>
      </c>
      <c r="J825" s="339"/>
      <c r="K825" s="339"/>
      <c r="L825" s="339"/>
      <c r="M825" s="339"/>
      <c r="N825" s="339"/>
      <c r="O825" s="339"/>
      <c r="P825" s="339"/>
      <c r="Q825" s="339"/>
    </row>
    <row r="826" spans="1:17" ht="13.5" customHeight="1">
      <c r="A826" s="481"/>
      <c r="B826" s="481"/>
      <c r="C826" s="481"/>
      <c r="D826" s="481"/>
      <c r="E826" s="481"/>
      <c r="F826" s="339"/>
      <c r="G826" s="340" t="str">
        <f>IF(ISNUMBER(E826),E826/'Bulk DivVar Analysis'!$I$114,"")</f>
        <v/>
      </c>
      <c r="H826" s="338" t="str">
        <f>IF(ISNUMBER(E826), IF(G826&gt;'Bulk DivVar Analysis'!$J$116,"Pass","Fail"),"")</f>
        <v/>
      </c>
      <c r="I826" s="338" t="str">
        <f t="shared" si="14"/>
        <v/>
      </c>
      <c r="J826" s="339"/>
      <c r="K826" s="339"/>
      <c r="L826" s="339"/>
      <c r="M826" s="339"/>
      <c r="N826" s="339"/>
      <c r="O826" s="339"/>
      <c r="P826" s="339"/>
      <c r="Q826" s="339"/>
    </row>
    <row r="827" spans="1:17" ht="13.5" customHeight="1">
      <c r="A827" s="481"/>
      <c r="B827" s="481"/>
      <c r="C827" s="481"/>
      <c r="D827" s="481"/>
      <c r="E827" s="481"/>
      <c r="F827" s="339"/>
      <c r="G827" s="340" t="str">
        <f>IF(ISNUMBER(E827),E827/'Bulk DivVar Analysis'!$I$114,"")</f>
        <v/>
      </c>
      <c r="H827" s="338" t="str">
        <f>IF(ISNUMBER(E827), IF(G827&gt;'Bulk DivVar Analysis'!$J$116,"Pass","Fail"),"")</f>
        <v/>
      </c>
      <c r="I827" s="338" t="str">
        <f t="shared" si="14"/>
        <v/>
      </c>
      <c r="J827" s="339"/>
      <c r="K827" s="339"/>
      <c r="L827" s="339"/>
      <c r="M827" s="339"/>
      <c r="N827" s="339"/>
      <c r="O827" s="339"/>
      <c r="P827" s="339"/>
      <c r="Q827" s="339"/>
    </row>
    <row r="828" spans="1:17" ht="13.5" customHeight="1">
      <c r="A828" s="481"/>
      <c r="B828" s="481"/>
      <c r="C828" s="481"/>
      <c r="D828" s="481"/>
      <c r="E828" s="481"/>
      <c r="F828" s="339"/>
      <c r="G828" s="340" t="str">
        <f>IF(ISNUMBER(E828),E828/'Bulk DivVar Analysis'!$I$114,"")</f>
        <v/>
      </c>
      <c r="H828" s="338" t="str">
        <f>IF(ISNUMBER(E828), IF(G828&gt;'Bulk DivVar Analysis'!$J$116,"Pass","Fail"),"")</f>
        <v/>
      </c>
      <c r="I828" s="338" t="str">
        <f t="shared" si="14"/>
        <v/>
      </c>
      <c r="J828" s="339"/>
      <c r="K828" s="339"/>
      <c r="L828" s="339"/>
      <c r="M828" s="339"/>
      <c r="N828" s="339"/>
      <c r="O828" s="339"/>
      <c r="P828" s="339"/>
      <c r="Q828" s="339"/>
    </row>
    <row r="829" spans="1:17" ht="13.5" customHeight="1">
      <c r="A829" s="481"/>
      <c r="B829" s="481"/>
      <c r="C829" s="481"/>
      <c r="D829" s="481"/>
      <c r="E829" s="481"/>
      <c r="F829" s="339"/>
      <c r="G829" s="340" t="str">
        <f>IF(ISNUMBER(E829),E829/'Bulk DivVar Analysis'!$I$114,"")</f>
        <v/>
      </c>
      <c r="H829" s="338" t="str">
        <f>IF(ISNUMBER(E829), IF(G829&gt;'Bulk DivVar Analysis'!$J$116,"Pass","Fail"),"")</f>
        <v/>
      </c>
      <c r="I829" s="338" t="str">
        <f t="shared" si="14"/>
        <v/>
      </c>
      <c r="J829" s="339"/>
      <c r="K829" s="339"/>
      <c r="L829" s="339"/>
      <c r="M829" s="339"/>
      <c r="N829" s="339"/>
      <c r="O829" s="339"/>
      <c r="P829" s="339"/>
      <c r="Q829" s="339"/>
    </row>
    <row r="830" spans="1:17" ht="13.5" customHeight="1">
      <c r="A830" s="481"/>
      <c r="B830" s="481"/>
      <c r="C830" s="481"/>
      <c r="D830" s="481"/>
      <c r="E830" s="481"/>
      <c r="F830" s="339"/>
      <c r="G830" s="340" t="str">
        <f>IF(ISNUMBER(E830),E830/'Bulk DivVar Analysis'!$I$114,"")</f>
        <v/>
      </c>
      <c r="H830" s="338" t="str">
        <f>IF(ISNUMBER(E830), IF(G830&gt;'Bulk DivVar Analysis'!$J$116,"Pass","Fail"),"")</f>
        <v/>
      </c>
      <c r="I830" s="338" t="str">
        <f t="shared" si="14"/>
        <v/>
      </c>
      <c r="J830" s="339"/>
      <c r="K830" s="339"/>
      <c r="L830" s="339"/>
      <c r="M830" s="339"/>
      <c r="N830" s="339"/>
      <c r="O830" s="339"/>
      <c r="P830" s="339"/>
      <c r="Q830" s="339"/>
    </row>
    <row r="831" spans="1:17" ht="13.5" customHeight="1">
      <c r="A831" s="481"/>
      <c r="B831" s="481"/>
      <c r="C831" s="481"/>
      <c r="D831" s="481"/>
      <c r="E831" s="481"/>
      <c r="F831" s="339"/>
      <c r="G831" s="340" t="str">
        <f>IF(ISNUMBER(E831),E831/'Bulk DivVar Analysis'!$I$114,"")</f>
        <v/>
      </c>
      <c r="H831" s="338" t="str">
        <f>IF(ISNUMBER(E831), IF(G831&gt;'Bulk DivVar Analysis'!$J$116,"Pass","Fail"),"")</f>
        <v/>
      </c>
      <c r="I831" s="338" t="str">
        <f t="shared" si="14"/>
        <v/>
      </c>
      <c r="J831" s="339"/>
      <c r="K831" s="339"/>
      <c r="L831" s="339"/>
      <c r="M831" s="339"/>
      <c r="N831" s="339"/>
      <c r="O831" s="339"/>
      <c r="P831" s="339"/>
      <c r="Q831" s="339"/>
    </row>
    <row r="832" spans="1:17" ht="13.5" customHeight="1">
      <c r="A832" s="481"/>
      <c r="B832" s="481"/>
      <c r="C832" s="481"/>
      <c r="D832" s="481"/>
      <c r="E832" s="481"/>
      <c r="F832" s="339"/>
      <c r="G832" s="340" t="str">
        <f>IF(ISNUMBER(E832),E832/'Bulk DivVar Analysis'!$I$114,"")</f>
        <v/>
      </c>
      <c r="H832" s="338" t="str">
        <f>IF(ISNUMBER(E832), IF(G832&gt;'Bulk DivVar Analysis'!$J$116,"Pass","Fail"),"")</f>
        <v/>
      </c>
      <c r="I832" s="338" t="str">
        <f t="shared" si="14"/>
        <v/>
      </c>
      <c r="J832" s="339"/>
      <c r="K832" s="339"/>
      <c r="L832" s="339"/>
      <c r="M832" s="339"/>
      <c r="N832" s="339"/>
      <c r="O832" s="339"/>
      <c r="P832" s="339"/>
      <c r="Q832" s="339"/>
    </row>
    <row r="833" spans="1:17" ht="13.5" customHeight="1">
      <c r="A833" s="481"/>
      <c r="B833" s="481"/>
      <c r="C833" s="481"/>
      <c r="D833" s="481"/>
      <c r="E833" s="481"/>
      <c r="F833" s="339"/>
      <c r="G833" s="340" t="str">
        <f>IF(ISNUMBER(E833),E833/'Bulk DivVar Analysis'!$I$114,"")</f>
        <v/>
      </c>
      <c r="H833" s="338" t="str">
        <f>IF(ISNUMBER(E833), IF(G833&gt;'Bulk DivVar Analysis'!$J$116,"Pass","Fail"),"")</f>
        <v/>
      </c>
      <c r="I833" s="338" t="str">
        <f t="shared" si="14"/>
        <v/>
      </c>
      <c r="J833" s="339"/>
      <c r="K833" s="339"/>
      <c r="L833" s="339"/>
      <c r="M833" s="339"/>
      <c r="N833" s="339"/>
      <c r="O833" s="339"/>
      <c r="P833" s="339"/>
      <c r="Q833" s="339"/>
    </row>
    <row r="834" spans="1:17" ht="13.5" customHeight="1">
      <c r="A834" s="481"/>
      <c r="B834" s="481"/>
      <c r="C834" s="481"/>
      <c r="D834" s="481"/>
      <c r="E834" s="481"/>
      <c r="F834" s="339"/>
      <c r="G834" s="340" t="str">
        <f>IF(ISNUMBER(E834),E834/'Bulk DivVar Analysis'!$I$114,"")</f>
        <v/>
      </c>
      <c r="H834" s="338" t="str">
        <f>IF(ISNUMBER(E834), IF(G834&gt;'Bulk DivVar Analysis'!$J$116,"Pass","Fail"),"")</f>
        <v/>
      </c>
      <c r="I834" s="338" t="str">
        <f t="shared" si="14"/>
        <v/>
      </c>
      <c r="J834" s="339"/>
      <c r="K834" s="339"/>
      <c r="L834" s="339"/>
      <c r="M834" s="339"/>
      <c r="N834" s="339"/>
      <c r="O834" s="339"/>
      <c r="P834" s="339"/>
      <c r="Q834" s="339"/>
    </row>
    <row r="835" spans="1:17" ht="13.5" customHeight="1">
      <c r="A835" s="481"/>
      <c r="B835" s="481"/>
      <c r="C835" s="481"/>
      <c r="D835" s="481"/>
      <c r="E835" s="481"/>
      <c r="F835" s="339"/>
      <c r="G835" s="340" t="str">
        <f>IF(ISNUMBER(E835),E835/'Bulk DivVar Analysis'!$I$114,"")</f>
        <v/>
      </c>
      <c r="H835" s="338" t="str">
        <f>IF(ISNUMBER(E835), IF(G835&gt;'Bulk DivVar Analysis'!$J$116,"Pass","Fail"),"")</f>
        <v/>
      </c>
      <c r="I835" s="338" t="str">
        <f t="shared" ref="I835:I898" si="15">_xlfn.TEXTJOIN("_",TRUE,B835,C835)</f>
        <v/>
      </c>
      <c r="J835" s="339"/>
      <c r="K835" s="339"/>
      <c r="L835" s="339"/>
      <c r="M835" s="339"/>
      <c r="N835" s="339"/>
      <c r="O835" s="339"/>
      <c r="P835" s="339"/>
      <c r="Q835" s="339"/>
    </row>
    <row r="836" spans="1:17" ht="13.5" customHeight="1">
      <c r="A836" s="481"/>
      <c r="B836" s="481"/>
      <c r="C836" s="481"/>
      <c r="D836" s="481"/>
      <c r="E836" s="481"/>
      <c r="F836" s="339"/>
      <c r="G836" s="340" t="str">
        <f>IF(ISNUMBER(E836),E836/'Bulk DivVar Analysis'!$I$114,"")</f>
        <v/>
      </c>
      <c r="H836" s="338" t="str">
        <f>IF(ISNUMBER(E836), IF(G836&gt;'Bulk DivVar Analysis'!$J$116,"Pass","Fail"),"")</f>
        <v/>
      </c>
      <c r="I836" s="338" t="str">
        <f t="shared" si="15"/>
        <v/>
      </c>
      <c r="J836" s="339"/>
      <c r="K836" s="339"/>
      <c r="L836" s="339"/>
      <c r="M836" s="339"/>
      <c r="N836" s="339"/>
      <c r="O836" s="339"/>
      <c r="P836" s="339"/>
      <c r="Q836" s="339"/>
    </row>
    <row r="837" spans="1:17" ht="13.5" customHeight="1">
      <c r="A837" s="481"/>
      <c r="B837" s="481"/>
      <c r="C837" s="481"/>
      <c r="D837" s="481"/>
      <c r="E837" s="481"/>
      <c r="F837" s="339"/>
      <c r="G837" s="340" t="str">
        <f>IF(ISNUMBER(E837),E837/'Bulk DivVar Analysis'!$I$114,"")</f>
        <v/>
      </c>
      <c r="H837" s="338" t="str">
        <f>IF(ISNUMBER(E837), IF(G837&gt;'Bulk DivVar Analysis'!$J$116,"Pass","Fail"),"")</f>
        <v/>
      </c>
      <c r="I837" s="338" t="str">
        <f t="shared" si="15"/>
        <v/>
      </c>
      <c r="J837" s="339"/>
      <c r="K837" s="339"/>
      <c r="L837" s="339"/>
      <c r="M837" s="339"/>
      <c r="N837" s="339"/>
      <c r="O837" s="339"/>
      <c r="P837" s="339"/>
      <c r="Q837" s="339"/>
    </row>
    <row r="838" spans="1:17" ht="13.5" customHeight="1">
      <c r="A838" s="481"/>
      <c r="B838" s="481"/>
      <c r="C838" s="481"/>
      <c r="D838" s="481"/>
      <c r="E838" s="481"/>
      <c r="F838" s="339"/>
      <c r="G838" s="340" t="str">
        <f>IF(ISNUMBER(E838),E838/'Bulk DivVar Analysis'!$I$114,"")</f>
        <v/>
      </c>
      <c r="H838" s="338" t="str">
        <f>IF(ISNUMBER(E838), IF(G838&gt;'Bulk DivVar Analysis'!$J$116,"Pass","Fail"),"")</f>
        <v/>
      </c>
      <c r="I838" s="338" t="str">
        <f t="shared" si="15"/>
        <v/>
      </c>
      <c r="J838" s="339"/>
      <c r="K838" s="339"/>
      <c r="L838" s="339"/>
      <c r="M838" s="339"/>
      <c r="N838" s="339"/>
      <c r="O838" s="339"/>
      <c r="P838" s="339"/>
      <c r="Q838" s="339"/>
    </row>
    <row r="839" spans="1:17" ht="13.5" customHeight="1">
      <c r="A839" s="481"/>
      <c r="B839" s="481"/>
      <c r="C839" s="481"/>
      <c r="D839" s="481"/>
      <c r="E839" s="481"/>
      <c r="F839" s="339"/>
      <c r="G839" s="340" t="str">
        <f>IF(ISNUMBER(E839),E839/'Bulk DivVar Analysis'!$I$114,"")</f>
        <v/>
      </c>
      <c r="H839" s="338" t="str">
        <f>IF(ISNUMBER(E839), IF(G839&gt;'Bulk DivVar Analysis'!$J$116,"Pass","Fail"),"")</f>
        <v/>
      </c>
      <c r="I839" s="338" t="str">
        <f t="shared" si="15"/>
        <v/>
      </c>
      <c r="J839" s="339"/>
      <c r="K839" s="339"/>
      <c r="L839" s="339"/>
      <c r="M839" s="339"/>
      <c r="N839" s="339"/>
      <c r="O839" s="339"/>
      <c r="P839" s="339"/>
      <c r="Q839" s="339"/>
    </row>
    <row r="840" spans="1:17" ht="13.5" customHeight="1">
      <c r="A840" s="481"/>
      <c r="B840" s="481"/>
      <c r="C840" s="481"/>
      <c r="D840" s="481"/>
      <c r="E840" s="481"/>
      <c r="F840" s="339"/>
      <c r="G840" s="340" t="str">
        <f>IF(ISNUMBER(E840),E840/'Bulk DivVar Analysis'!$I$114,"")</f>
        <v/>
      </c>
      <c r="H840" s="338" t="str">
        <f>IF(ISNUMBER(E840), IF(G840&gt;'Bulk DivVar Analysis'!$J$116,"Pass","Fail"),"")</f>
        <v/>
      </c>
      <c r="I840" s="338" t="str">
        <f t="shared" si="15"/>
        <v/>
      </c>
      <c r="J840" s="339"/>
      <c r="K840" s="339"/>
      <c r="L840" s="339"/>
      <c r="M840" s="339"/>
      <c r="N840" s="339"/>
      <c r="O840" s="339"/>
      <c r="P840" s="339"/>
      <c r="Q840" s="339"/>
    </row>
    <row r="841" spans="1:17" ht="13.5" customHeight="1">
      <c r="A841" s="481"/>
      <c r="B841" s="481"/>
      <c r="C841" s="481"/>
      <c r="D841" s="481"/>
      <c r="E841" s="481"/>
      <c r="F841" s="339"/>
      <c r="G841" s="340" t="str">
        <f>IF(ISNUMBER(E841),E841/'Bulk DivVar Analysis'!$I$114,"")</f>
        <v/>
      </c>
      <c r="H841" s="338" t="str">
        <f>IF(ISNUMBER(E841), IF(G841&gt;'Bulk DivVar Analysis'!$J$116,"Pass","Fail"),"")</f>
        <v/>
      </c>
      <c r="I841" s="338" t="str">
        <f t="shared" si="15"/>
        <v/>
      </c>
      <c r="J841" s="339"/>
      <c r="K841" s="339"/>
      <c r="L841" s="339"/>
      <c r="M841" s="339"/>
      <c r="N841" s="339"/>
      <c r="O841" s="339"/>
      <c r="P841" s="339"/>
      <c r="Q841" s="339"/>
    </row>
    <row r="842" spans="1:17" ht="13.5" customHeight="1">
      <c r="A842" s="481"/>
      <c r="B842" s="481"/>
      <c r="C842" s="481"/>
      <c r="D842" s="481"/>
      <c r="E842" s="481"/>
      <c r="F842" s="339"/>
      <c r="G842" s="340" t="str">
        <f>IF(ISNUMBER(E842),E842/'Bulk DivVar Analysis'!$I$114,"")</f>
        <v/>
      </c>
      <c r="H842" s="338" t="str">
        <f>IF(ISNUMBER(E842), IF(G842&gt;'Bulk DivVar Analysis'!$J$116,"Pass","Fail"),"")</f>
        <v/>
      </c>
      <c r="I842" s="338" t="str">
        <f t="shared" si="15"/>
        <v/>
      </c>
      <c r="J842" s="339"/>
      <c r="K842" s="339"/>
      <c r="L842" s="339"/>
      <c r="M842" s="339"/>
      <c r="N842" s="339"/>
      <c r="O842" s="339"/>
      <c r="P842" s="339"/>
      <c r="Q842" s="339"/>
    </row>
    <row r="843" spans="1:17" ht="13.5" customHeight="1">
      <c r="A843" s="481"/>
      <c r="B843" s="481"/>
      <c r="C843" s="481"/>
      <c r="D843" s="481"/>
      <c r="E843" s="481"/>
      <c r="F843" s="339"/>
      <c r="G843" s="340" t="str">
        <f>IF(ISNUMBER(E843),E843/'Bulk DivVar Analysis'!$I$114,"")</f>
        <v/>
      </c>
      <c r="H843" s="338" t="str">
        <f>IF(ISNUMBER(E843), IF(G843&gt;'Bulk DivVar Analysis'!$J$116,"Pass","Fail"),"")</f>
        <v/>
      </c>
      <c r="I843" s="338" t="str">
        <f t="shared" si="15"/>
        <v/>
      </c>
      <c r="J843" s="339"/>
      <c r="K843" s="339"/>
      <c r="L843" s="339"/>
      <c r="M843" s="339"/>
      <c r="N843" s="339"/>
      <c r="O843" s="339"/>
      <c r="P843" s="339"/>
      <c r="Q843" s="339"/>
    </row>
    <row r="844" spans="1:17" ht="13.5" customHeight="1">
      <c r="A844" s="481"/>
      <c r="B844" s="481"/>
      <c r="C844" s="481"/>
      <c r="D844" s="481"/>
      <c r="E844" s="481"/>
      <c r="F844" s="339"/>
      <c r="G844" s="340" t="str">
        <f>IF(ISNUMBER(E844),E844/'Bulk DivVar Analysis'!$I$114,"")</f>
        <v/>
      </c>
      <c r="H844" s="338" t="str">
        <f>IF(ISNUMBER(E844), IF(G844&gt;'Bulk DivVar Analysis'!$J$116,"Pass","Fail"),"")</f>
        <v/>
      </c>
      <c r="I844" s="338" t="str">
        <f t="shared" si="15"/>
        <v/>
      </c>
      <c r="J844" s="339"/>
      <c r="K844" s="339"/>
      <c r="L844" s="339"/>
      <c r="M844" s="339"/>
      <c r="N844" s="339"/>
      <c r="O844" s="339"/>
      <c r="P844" s="339"/>
      <c r="Q844" s="339"/>
    </row>
    <row r="845" spans="1:17" ht="13.5" customHeight="1">
      <c r="A845" s="481"/>
      <c r="B845" s="481"/>
      <c r="C845" s="481"/>
      <c r="D845" s="481"/>
      <c r="E845" s="481"/>
      <c r="F845" s="339"/>
      <c r="G845" s="340" t="str">
        <f>IF(ISNUMBER(E845),E845/'Bulk DivVar Analysis'!$I$114,"")</f>
        <v/>
      </c>
      <c r="H845" s="338" t="str">
        <f>IF(ISNUMBER(E845), IF(G845&gt;'Bulk DivVar Analysis'!$J$116,"Pass","Fail"),"")</f>
        <v/>
      </c>
      <c r="I845" s="338" t="str">
        <f t="shared" si="15"/>
        <v/>
      </c>
      <c r="J845" s="339"/>
      <c r="K845" s="339"/>
      <c r="L845" s="339"/>
      <c r="M845" s="339"/>
      <c r="N845" s="339"/>
      <c r="O845" s="339"/>
      <c r="P845" s="339"/>
      <c r="Q845" s="339"/>
    </row>
    <row r="846" spans="1:17" ht="13.5" customHeight="1">
      <c r="A846" s="481"/>
      <c r="B846" s="481"/>
      <c r="C846" s="481"/>
      <c r="D846" s="481"/>
      <c r="E846" s="481"/>
      <c r="F846" s="339"/>
      <c r="G846" s="340" t="str">
        <f>IF(ISNUMBER(E846),E846/'Bulk DivVar Analysis'!$I$114,"")</f>
        <v/>
      </c>
      <c r="H846" s="338" t="str">
        <f>IF(ISNUMBER(E846), IF(G846&gt;'Bulk DivVar Analysis'!$J$116,"Pass","Fail"),"")</f>
        <v/>
      </c>
      <c r="I846" s="338" t="str">
        <f t="shared" si="15"/>
        <v/>
      </c>
      <c r="J846" s="339"/>
      <c r="K846" s="339"/>
      <c r="L846" s="339"/>
      <c r="M846" s="339"/>
      <c r="N846" s="339"/>
      <c r="O846" s="339"/>
      <c r="P846" s="339"/>
      <c r="Q846" s="339"/>
    </row>
    <row r="847" spans="1:17" ht="13.5" customHeight="1">
      <c r="A847" s="481"/>
      <c r="B847" s="481"/>
      <c r="C847" s="481"/>
      <c r="D847" s="481"/>
      <c r="E847" s="481"/>
      <c r="F847" s="339"/>
      <c r="G847" s="340" t="str">
        <f>IF(ISNUMBER(E847),E847/'Bulk DivVar Analysis'!$I$114,"")</f>
        <v/>
      </c>
      <c r="H847" s="338" t="str">
        <f>IF(ISNUMBER(E847), IF(G847&gt;'Bulk DivVar Analysis'!$J$116,"Pass","Fail"),"")</f>
        <v/>
      </c>
      <c r="I847" s="338" t="str">
        <f t="shared" si="15"/>
        <v/>
      </c>
      <c r="J847" s="339"/>
      <c r="K847" s="339"/>
      <c r="L847" s="339"/>
      <c r="M847" s="339"/>
      <c r="N847" s="339"/>
      <c r="O847" s="339"/>
      <c r="P847" s="339"/>
      <c r="Q847" s="339"/>
    </row>
    <row r="848" spans="1:17" ht="13.5" customHeight="1">
      <c r="A848" s="481"/>
      <c r="B848" s="481"/>
      <c r="C848" s="481"/>
      <c r="D848" s="481"/>
      <c r="E848" s="481"/>
      <c r="F848" s="339"/>
      <c r="G848" s="340" t="str">
        <f>IF(ISNUMBER(E848),E848/'Bulk DivVar Analysis'!$I$114,"")</f>
        <v/>
      </c>
      <c r="H848" s="338" t="str">
        <f>IF(ISNUMBER(E848), IF(G848&gt;'Bulk DivVar Analysis'!$J$116,"Pass","Fail"),"")</f>
        <v/>
      </c>
      <c r="I848" s="338" t="str">
        <f t="shared" si="15"/>
        <v/>
      </c>
      <c r="J848" s="339"/>
      <c r="K848" s="339"/>
      <c r="L848" s="339"/>
      <c r="M848" s="339"/>
      <c r="N848" s="339"/>
      <c r="O848" s="339"/>
      <c r="P848" s="339"/>
      <c r="Q848" s="339"/>
    </row>
    <row r="849" spans="1:17" ht="13.5" customHeight="1">
      <c r="A849" s="481"/>
      <c r="B849" s="481"/>
      <c r="C849" s="481"/>
      <c r="D849" s="481"/>
      <c r="E849" s="481"/>
      <c r="F849" s="339"/>
      <c r="G849" s="340" t="str">
        <f>IF(ISNUMBER(E849),E849/'Bulk DivVar Analysis'!$I$114,"")</f>
        <v/>
      </c>
      <c r="H849" s="338" t="str">
        <f>IF(ISNUMBER(E849), IF(G849&gt;'Bulk DivVar Analysis'!$J$116,"Pass","Fail"),"")</f>
        <v/>
      </c>
      <c r="I849" s="338" t="str">
        <f t="shared" si="15"/>
        <v/>
      </c>
      <c r="J849" s="339"/>
      <c r="K849" s="339"/>
      <c r="L849" s="339"/>
      <c r="M849" s="339"/>
      <c r="N849" s="339"/>
      <c r="O849" s="339"/>
      <c r="P849" s="339"/>
      <c r="Q849" s="339"/>
    </row>
    <row r="850" spans="1:17" ht="13.5" customHeight="1">
      <c r="A850" s="481"/>
      <c r="B850" s="481"/>
      <c r="C850" s="481"/>
      <c r="D850" s="481"/>
      <c r="E850" s="481"/>
      <c r="F850" s="339"/>
      <c r="G850" s="340" t="str">
        <f>IF(ISNUMBER(E850),E850/'Bulk DivVar Analysis'!$I$114,"")</f>
        <v/>
      </c>
      <c r="H850" s="338" t="str">
        <f>IF(ISNUMBER(E850), IF(G850&gt;'Bulk DivVar Analysis'!$J$116,"Pass","Fail"),"")</f>
        <v/>
      </c>
      <c r="I850" s="338" t="str">
        <f t="shared" si="15"/>
        <v/>
      </c>
      <c r="J850" s="339"/>
      <c r="K850" s="339"/>
      <c r="L850" s="339"/>
      <c r="M850" s="339"/>
      <c r="N850" s="339"/>
      <c r="O850" s="339"/>
      <c r="P850" s="339"/>
      <c r="Q850" s="339"/>
    </row>
    <row r="851" spans="1:17" ht="13.5" customHeight="1">
      <c r="A851" s="481"/>
      <c r="B851" s="481"/>
      <c r="C851" s="481"/>
      <c r="D851" s="481"/>
      <c r="E851" s="481"/>
      <c r="F851" s="339"/>
      <c r="G851" s="340" t="str">
        <f>IF(ISNUMBER(E851),E851/'Bulk DivVar Analysis'!$I$114,"")</f>
        <v/>
      </c>
      <c r="H851" s="338" t="str">
        <f>IF(ISNUMBER(E851), IF(G851&gt;'Bulk DivVar Analysis'!$J$116,"Pass","Fail"),"")</f>
        <v/>
      </c>
      <c r="I851" s="338" t="str">
        <f t="shared" si="15"/>
        <v/>
      </c>
      <c r="J851" s="339"/>
      <c r="K851" s="339"/>
      <c r="L851" s="339"/>
      <c r="M851" s="339"/>
      <c r="N851" s="339"/>
      <c r="O851" s="339"/>
      <c r="P851" s="339"/>
      <c r="Q851" s="339"/>
    </row>
    <row r="852" spans="1:17" ht="13.5" customHeight="1">
      <c r="A852" s="481"/>
      <c r="B852" s="481"/>
      <c r="C852" s="481"/>
      <c r="D852" s="481"/>
      <c r="E852" s="481"/>
      <c r="F852" s="339"/>
      <c r="G852" s="340" t="str">
        <f>IF(ISNUMBER(E852),E852/'Bulk DivVar Analysis'!$I$114,"")</f>
        <v/>
      </c>
      <c r="H852" s="338" t="str">
        <f>IF(ISNUMBER(E852), IF(G852&gt;'Bulk DivVar Analysis'!$J$116,"Pass","Fail"),"")</f>
        <v/>
      </c>
      <c r="I852" s="338" t="str">
        <f t="shared" si="15"/>
        <v/>
      </c>
      <c r="J852" s="339"/>
      <c r="K852" s="339"/>
      <c r="L852" s="339"/>
      <c r="M852" s="339"/>
      <c r="N852" s="339"/>
      <c r="O852" s="339"/>
      <c r="P852" s="339"/>
      <c r="Q852" s="339"/>
    </row>
    <row r="853" spans="1:17" ht="13.5" customHeight="1">
      <c r="A853" s="481"/>
      <c r="B853" s="481"/>
      <c r="C853" s="481"/>
      <c r="D853" s="481"/>
      <c r="E853" s="481"/>
      <c r="F853" s="339"/>
      <c r="G853" s="340" t="str">
        <f>IF(ISNUMBER(E853),E853/'Bulk DivVar Analysis'!$I$114,"")</f>
        <v/>
      </c>
      <c r="H853" s="338" t="str">
        <f>IF(ISNUMBER(E853), IF(G853&gt;'Bulk DivVar Analysis'!$J$116,"Pass","Fail"),"")</f>
        <v/>
      </c>
      <c r="I853" s="338" t="str">
        <f t="shared" si="15"/>
        <v/>
      </c>
      <c r="J853" s="339"/>
      <c r="K853" s="339"/>
      <c r="L853" s="339"/>
      <c r="M853" s="339"/>
      <c r="N853" s="339"/>
      <c r="O853" s="339"/>
      <c r="P853" s="339"/>
      <c r="Q853" s="339"/>
    </row>
    <row r="854" spans="1:17" ht="13.5" customHeight="1">
      <c r="A854" s="481"/>
      <c r="B854" s="481"/>
      <c r="C854" s="481"/>
      <c r="D854" s="481"/>
      <c r="E854" s="481"/>
      <c r="F854" s="339"/>
      <c r="G854" s="340" t="str">
        <f>IF(ISNUMBER(E854),E854/'Bulk DivVar Analysis'!$I$114,"")</f>
        <v/>
      </c>
      <c r="H854" s="338" t="str">
        <f>IF(ISNUMBER(E854), IF(G854&gt;'Bulk DivVar Analysis'!$J$116,"Pass","Fail"),"")</f>
        <v/>
      </c>
      <c r="I854" s="338" t="str">
        <f t="shared" si="15"/>
        <v/>
      </c>
      <c r="J854" s="339"/>
      <c r="K854" s="339"/>
      <c r="L854" s="339"/>
      <c r="M854" s="339"/>
      <c r="N854" s="339"/>
      <c r="O854" s="339"/>
      <c r="P854" s="339"/>
      <c r="Q854" s="339"/>
    </row>
    <row r="855" spans="1:17" ht="13.5" customHeight="1">
      <c r="A855" s="481"/>
      <c r="B855" s="481"/>
      <c r="C855" s="481"/>
      <c r="D855" s="481"/>
      <c r="E855" s="481"/>
      <c r="F855" s="339"/>
      <c r="G855" s="340" t="str">
        <f>IF(ISNUMBER(E855),E855/'Bulk DivVar Analysis'!$I$114,"")</f>
        <v/>
      </c>
      <c r="H855" s="338" t="str">
        <f>IF(ISNUMBER(E855), IF(G855&gt;'Bulk DivVar Analysis'!$J$116,"Pass","Fail"),"")</f>
        <v/>
      </c>
      <c r="I855" s="338" t="str">
        <f t="shared" si="15"/>
        <v/>
      </c>
      <c r="J855" s="339"/>
      <c r="K855" s="339"/>
      <c r="L855" s="339"/>
      <c r="M855" s="339"/>
      <c r="N855" s="339"/>
      <c r="O855" s="339"/>
      <c r="P855" s="339"/>
      <c r="Q855" s="339"/>
    </row>
    <row r="856" spans="1:17" ht="13.5" customHeight="1">
      <c r="A856" s="481"/>
      <c r="B856" s="481"/>
      <c r="C856" s="481"/>
      <c r="D856" s="481"/>
      <c r="E856" s="481"/>
      <c r="F856" s="339"/>
      <c r="G856" s="340" t="str">
        <f>IF(ISNUMBER(E856),E856/'Bulk DivVar Analysis'!$I$114,"")</f>
        <v/>
      </c>
      <c r="H856" s="338" t="str">
        <f>IF(ISNUMBER(E856), IF(G856&gt;'Bulk DivVar Analysis'!$J$116,"Pass","Fail"),"")</f>
        <v/>
      </c>
      <c r="I856" s="338" t="str">
        <f t="shared" si="15"/>
        <v/>
      </c>
      <c r="J856" s="339"/>
      <c r="K856" s="339"/>
      <c r="L856" s="339"/>
      <c r="M856" s="339"/>
      <c r="N856" s="339"/>
      <c r="O856" s="339"/>
      <c r="P856" s="339"/>
      <c r="Q856" s="339"/>
    </row>
    <row r="857" spans="1:17" ht="13.5" customHeight="1">
      <c r="A857" s="481"/>
      <c r="B857" s="481"/>
      <c r="C857" s="481"/>
      <c r="D857" s="481"/>
      <c r="E857" s="481"/>
      <c r="F857" s="339"/>
      <c r="G857" s="340" t="str">
        <f>IF(ISNUMBER(E857),E857/'Bulk DivVar Analysis'!$I$114,"")</f>
        <v/>
      </c>
      <c r="H857" s="338" t="str">
        <f>IF(ISNUMBER(E857), IF(G857&gt;'Bulk DivVar Analysis'!$J$116,"Pass","Fail"),"")</f>
        <v/>
      </c>
      <c r="I857" s="338" t="str">
        <f t="shared" si="15"/>
        <v/>
      </c>
      <c r="J857" s="339"/>
      <c r="K857" s="339"/>
      <c r="L857" s="339"/>
      <c r="M857" s="339"/>
      <c r="N857" s="339"/>
      <c r="O857" s="339"/>
      <c r="P857" s="339"/>
      <c r="Q857" s="339"/>
    </row>
    <row r="858" spans="1:17" ht="13.5" customHeight="1">
      <c r="A858" s="481"/>
      <c r="B858" s="481"/>
      <c r="C858" s="481"/>
      <c r="D858" s="481"/>
      <c r="E858" s="481"/>
      <c r="F858" s="339"/>
      <c r="G858" s="340" t="str">
        <f>IF(ISNUMBER(E858),E858/'Bulk DivVar Analysis'!$I$114,"")</f>
        <v/>
      </c>
      <c r="H858" s="338" t="str">
        <f>IF(ISNUMBER(E858), IF(G858&gt;'Bulk DivVar Analysis'!$J$116,"Pass","Fail"),"")</f>
        <v/>
      </c>
      <c r="I858" s="338" t="str">
        <f t="shared" si="15"/>
        <v/>
      </c>
      <c r="J858" s="339"/>
      <c r="K858" s="339"/>
      <c r="L858" s="339"/>
      <c r="M858" s="339"/>
      <c r="N858" s="339"/>
      <c r="O858" s="339"/>
      <c r="P858" s="339"/>
      <c r="Q858" s="339"/>
    </row>
    <row r="859" spans="1:17" ht="13.5" customHeight="1">
      <c r="A859" s="481"/>
      <c r="B859" s="481"/>
      <c r="C859" s="481"/>
      <c r="D859" s="481"/>
      <c r="E859" s="481"/>
      <c r="F859" s="339"/>
      <c r="G859" s="340" t="str">
        <f>IF(ISNUMBER(E859),E859/'Bulk DivVar Analysis'!$I$114,"")</f>
        <v/>
      </c>
      <c r="H859" s="338" t="str">
        <f>IF(ISNUMBER(E859), IF(G859&gt;'Bulk DivVar Analysis'!$J$116,"Pass","Fail"),"")</f>
        <v/>
      </c>
      <c r="I859" s="338" t="str">
        <f t="shared" si="15"/>
        <v/>
      </c>
      <c r="J859" s="339"/>
      <c r="K859" s="339"/>
      <c r="L859" s="339"/>
      <c r="M859" s="339"/>
      <c r="N859" s="339"/>
      <c r="O859" s="339"/>
      <c r="P859" s="339"/>
      <c r="Q859" s="339"/>
    </row>
    <row r="860" spans="1:17" ht="13.5" customHeight="1">
      <c r="A860" s="481"/>
      <c r="B860" s="481"/>
      <c r="C860" s="481"/>
      <c r="D860" s="481"/>
      <c r="E860" s="481"/>
      <c r="F860" s="339"/>
      <c r="G860" s="340" t="str">
        <f>IF(ISNUMBER(E860),E860/'Bulk DivVar Analysis'!$I$114,"")</f>
        <v/>
      </c>
      <c r="H860" s="338" t="str">
        <f>IF(ISNUMBER(E860), IF(G860&gt;'Bulk DivVar Analysis'!$J$116,"Pass","Fail"),"")</f>
        <v/>
      </c>
      <c r="I860" s="338" t="str">
        <f t="shared" si="15"/>
        <v/>
      </c>
      <c r="J860" s="339"/>
      <c r="K860" s="339"/>
      <c r="L860" s="339"/>
      <c r="M860" s="339"/>
      <c r="N860" s="339"/>
      <c r="O860" s="339"/>
      <c r="P860" s="339"/>
      <c r="Q860" s="339"/>
    </row>
    <row r="861" spans="1:17" ht="13.5" customHeight="1">
      <c r="A861" s="481"/>
      <c r="B861" s="481"/>
      <c r="C861" s="481"/>
      <c r="D861" s="481"/>
      <c r="E861" s="481"/>
      <c r="F861" s="339"/>
      <c r="G861" s="340" t="str">
        <f>IF(ISNUMBER(E861),E861/'Bulk DivVar Analysis'!$I$114,"")</f>
        <v/>
      </c>
      <c r="H861" s="338" t="str">
        <f>IF(ISNUMBER(E861), IF(G861&gt;'Bulk DivVar Analysis'!$J$116,"Pass","Fail"),"")</f>
        <v/>
      </c>
      <c r="I861" s="338" t="str">
        <f t="shared" si="15"/>
        <v/>
      </c>
      <c r="J861" s="339"/>
      <c r="K861" s="339"/>
      <c r="L861" s="339"/>
      <c r="M861" s="339"/>
      <c r="N861" s="339"/>
      <c r="O861" s="339"/>
      <c r="P861" s="339"/>
      <c r="Q861" s="339"/>
    </row>
    <row r="862" spans="1:17" ht="13.5" customHeight="1">
      <c r="A862" s="481"/>
      <c r="B862" s="481"/>
      <c r="C862" s="481"/>
      <c r="D862" s="481"/>
      <c r="E862" s="481"/>
      <c r="F862" s="339"/>
      <c r="G862" s="340" t="str">
        <f>IF(ISNUMBER(E862),E862/'Bulk DivVar Analysis'!$I$114,"")</f>
        <v/>
      </c>
      <c r="H862" s="338" t="str">
        <f>IF(ISNUMBER(E862), IF(G862&gt;'Bulk DivVar Analysis'!$J$116,"Pass","Fail"),"")</f>
        <v/>
      </c>
      <c r="I862" s="338" t="str">
        <f t="shared" si="15"/>
        <v/>
      </c>
      <c r="J862" s="339"/>
      <c r="K862" s="339"/>
      <c r="L862" s="339"/>
      <c r="M862" s="339"/>
      <c r="N862" s="339"/>
      <c r="O862" s="339"/>
      <c r="P862" s="339"/>
      <c r="Q862" s="339"/>
    </row>
    <row r="863" spans="1:17" ht="13.5" customHeight="1">
      <c r="A863" s="481"/>
      <c r="B863" s="481"/>
      <c r="C863" s="481"/>
      <c r="D863" s="481"/>
      <c r="E863" s="481"/>
      <c r="F863" s="339"/>
      <c r="G863" s="340" t="str">
        <f>IF(ISNUMBER(E863),E863/'Bulk DivVar Analysis'!$I$114,"")</f>
        <v/>
      </c>
      <c r="H863" s="338" t="str">
        <f>IF(ISNUMBER(E863), IF(G863&gt;'Bulk DivVar Analysis'!$J$116,"Pass","Fail"),"")</f>
        <v/>
      </c>
      <c r="I863" s="338" t="str">
        <f t="shared" si="15"/>
        <v/>
      </c>
      <c r="J863" s="339"/>
      <c r="K863" s="339"/>
      <c r="L863" s="339"/>
      <c r="M863" s="339"/>
      <c r="N863" s="339"/>
      <c r="O863" s="339"/>
      <c r="P863" s="339"/>
      <c r="Q863" s="339"/>
    </row>
    <row r="864" spans="1:17" ht="13.5" customHeight="1">
      <c r="A864" s="481"/>
      <c r="B864" s="481"/>
      <c r="C864" s="481"/>
      <c r="D864" s="481"/>
      <c r="E864" s="481"/>
      <c r="F864" s="339"/>
      <c r="G864" s="340" t="str">
        <f>IF(ISNUMBER(E864),E864/'Bulk DivVar Analysis'!$I$114,"")</f>
        <v/>
      </c>
      <c r="H864" s="338" t="str">
        <f>IF(ISNUMBER(E864), IF(G864&gt;'Bulk DivVar Analysis'!$J$116,"Pass","Fail"),"")</f>
        <v/>
      </c>
      <c r="I864" s="338" t="str">
        <f t="shared" si="15"/>
        <v/>
      </c>
      <c r="J864" s="339"/>
      <c r="K864" s="339"/>
      <c r="L864" s="339"/>
      <c r="M864" s="339"/>
      <c r="N864" s="339"/>
      <c r="O864" s="339"/>
      <c r="P864" s="339"/>
      <c r="Q864" s="339"/>
    </row>
    <row r="865" spans="1:17" ht="13.5" customHeight="1">
      <c r="A865" s="481"/>
      <c r="B865" s="481"/>
      <c r="C865" s="481"/>
      <c r="D865" s="481"/>
      <c r="E865" s="481"/>
      <c r="F865" s="339"/>
      <c r="G865" s="340" t="str">
        <f>IF(ISNUMBER(E865),E865/'Bulk DivVar Analysis'!$I$114,"")</f>
        <v/>
      </c>
      <c r="H865" s="338" t="str">
        <f>IF(ISNUMBER(E865), IF(G865&gt;'Bulk DivVar Analysis'!$J$116,"Pass","Fail"),"")</f>
        <v/>
      </c>
      <c r="I865" s="338" t="str">
        <f t="shared" si="15"/>
        <v/>
      </c>
      <c r="J865" s="339"/>
      <c r="K865" s="339"/>
      <c r="L865" s="339"/>
      <c r="M865" s="339"/>
      <c r="N865" s="339"/>
      <c r="O865" s="339"/>
      <c r="P865" s="339"/>
      <c r="Q865" s="339"/>
    </row>
    <row r="866" spans="1:17" ht="13.5" customHeight="1">
      <c r="A866" s="481"/>
      <c r="B866" s="481"/>
      <c r="C866" s="481"/>
      <c r="D866" s="481"/>
      <c r="E866" s="481"/>
      <c r="F866" s="339"/>
      <c r="G866" s="340" t="str">
        <f>IF(ISNUMBER(E866),E866/'Bulk DivVar Analysis'!$I$114,"")</f>
        <v/>
      </c>
      <c r="H866" s="338" t="str">
        <f>IF(ISNUMBER(E866), IF(G866&gt;'Bulk DivVar Analysis'!$J$116,"Pass","Fail"),"")</f>
        <v/>
      </c>
      <c r="I866" s="338" t="str">
        <f t="shared" si="15"/>
        <v/>
      </c>
      <c r="J866" s="339"/>
      <c r="K866" s="339"/>
      <c r="L866" s="339"/>
      <c r="M866" s="339"/>
      <c r="N866" s="339"/>
      <c r="O866" s="339"/>
      <c r="P866" s="339"/>
      <c r="Q866" s="339"/>
    </row>
    <row r="867" spans="1:17" ht="13.5" customHeight="1">
      <c r="A867" s="481"/>
      <c r="B867" s="481"/>
      <c r="C867" s="481"/>
      <c r="D867" s="481"/>
      <c r="E867" s="481"/>
      <c r="F867" s="339"/>
      <c r="G867" s="340" t="str">
        <f>IF(ISNUMBER(E867),E867/'Bulk DivVar Analysis'!$I$114,"")</f>
        <v/>
      </c>
      <c r="H867" s="338" t="str">
        <f>IF(ISNUMBER(E867), IF(G867&gt;'Bulk DivVar Analysis'!$J$116,"Pass","Fail"),"")</f>
        <v/>
      </c>
      <c r="I867" s="338" t="str">
        <f t="shared" si="15"/>
        <v/>
      </c>
      <c r="J867" s="339"/>
      <c r="K867" s="339"/>
      <c r="L867" s="339"/>
      <c r="M867" s="339"/>
      <c r="N867" s="339"/>
      <c r="O867" s="339"/>
      <c r="P867" s="339"/>
      <c r="Q867" s="339"/>
    </row>
    <row r="868" spans="1:17" ht="13.5" customHeight="1">
      <c r="A868" s="481"/>
      <c r="B868" s="481"/>
      <c r="C868" s="481"/>
      <c r="D868" s="481"/>
      <c r="E868" s="481"/>
      <c r="F868" s="339"/>
      <c r="G868" s="340" t="str">
        <f>IF(ISNUMBER(E868),E868/'Bulk DivVar Analysis'!$I$114,"")</f>
        <v/>
      </c>
      <c r="H868" s="338" t="str">
        <f>IF(ISNUMBER(E868), IF(G868&gt;'Bulk DivVar Analysis'!$J$116,"Pass","Fail"),"")</f>
        <v/>
      </c>
      <c r="I868" s="338" t="str">
        <f t="shared" si="15"/>
        <v/>
      </c>
      <c r="J868" s="339"/>
      <c r="K868" s="339"/>
      <c r="L868" s="339"/>
      <c r="M868" s="339"/>
      <c r="N868" s="339"/>
      <c r="O868" s="339"/>
      <c r="P868" s="339"/>
      <c r="Q868" s="339"/>
    </row>
    <row r="869" spans="1:17" ht="13.5" customHeight="1">
      <c r="A869" s="481"/>
      <c r="B869" s="481"/>
      <c r="C869" s="481"/>
      <c r="D869" s="481"/>
      <c r="E869" s="481"/>
      <c r="F869" s="339"/>
      <c r="G869" s="340" t="str">
        <f>IF(ISNUMBER(E869),E869/'Bulk DivVar Analysis'!$I$114,"")</f>
        <v/>
      </c>
      <c r="H869" s="338" t="str">
        <f>IF(ISNUMBER(E869), IF(G869&gt;'Bulk DivVar Analysis'!$J$116,"Pass","Fail"),"")</f>
        <v/>
      </c>
      <c r="I869" s="338" t="str">
        <f t="shared" si="15"/>
        <v/>
      </c>
      <c r="J869" s="339"/>
      <c r="K869" s="339"/>
      <c r="L869" s="339"/>
      <c r="M869" s="339"/>
      <c r="N869" s="339"/>
      <c r="O869" s="339"/>
      <c r="P869" s="339"/>
      <c r="Q869" s="339"/>
    </row>
    <row r="870" spans="1:17" ht="13.5" customHeight="1">
      <c r="A870" s="481"/>
      <c r="B870" s="481"/>
      <c r="C870" s="481"/>
      <c r="D870" s="481"/>
      <c r="E870" s="481"/>
      <c r="F870" s="339"/>
      <c r="G870" s="340" t="str">
        <f>IF(ISNUMBER(E870),E870/'Bulk DivVar Analysis'!$I$114,"")</f>
        <v/>
      </c>
      <c r="H870" s="338" t="str">
        <f>IF(ISNUMBER(E870), IF(G870&gt;'Bulk DivVar Analysis'!$J$116,"Pass","Fail"),"")</f>
        <v/>
      </c>
      <c r="I870" s="338" t="str">
        <f t="shared" si="15"/>
        <v/>
      </c>
      <c r="J870" s="339"/>
      <c r="K870" s="339"/>
      <c r="L870" s="339"/>
      <c r="M870" s="339"/>
      <c r="N870" s="339"/>
      <c r="O870" s="339"/>
      <c r="P870" s="339"/>
      <c r="Q870" s="339"/>
    </row>
    <row r="871" spans="1:17" ht="13.5" customHeight="1">
      <c r="A871" s="481"/>
      <c r="B871" s="481"/>
      <c r="C871" s="481"/>
      <c r="D871" s="481"/>
      <c r="E871" s="481"/>
      <c r="F871" s="339"/>
      <c r="G871" s="340" t="str">
        <f>IF(ISNUMBER(E871),E871/'Bulk DivVar Analysis'!$I$114,"")</f>
        <v/>
      </c>
      <c r="H871" s="338" t="str">
        <f>IF(ISNUMBER(E871), IF(G871&gt;'Bulk DivVar Analysis'!$J$116,"Pass","Fail"),"")</f>
        <v/>
      </c>
      <c r="I871" s="338" t="str">
        <f t="shared" si="15"/>
        <v/>
      </c>
      <c r="J871" s="339"/>
      <c r="K871" s="339"/>
      <c r="L871" s="339"/>
      <c r="M871" s="339"/>
      <c r="N871" s="339"/>
      <c r="O871" s="339"/>
      <c r="P871" s="339"/>
      <c r="Q871" s="339"/>
    </row>
    <row r="872" spans="1:17" ht="13.5" customHeight="1">
      <c r="A872" s="481"/>
      <c r="B872" s="481"/>
      <c r="C872" s="481"/>
      <c r="D872" s="481"/>
      <c r="E872" s="481"/>
      <c r="F872" s="339"/>
      <c r="G872" s="340" t="str">
        <f>IF(ISNUMBER(E872),E872/'Bulk DivVar Analysis'!$I$114,"")</f>
        <v/>
      </c>
      <c r="H872" s="338" t="str">
        <f>IF(ISNUMBER(E872), IF(G872&gt;'Bulk DivVar Analysis'!$J$116,"Pass","Fail"),"")</f>
        <v/>
      </c>
      <c r="I872" s="338" t="str">
        <f t="shared" si="15"/>
        <v/>
      </c>
      <c r="J872" s="339"/>
      <c r="K872" s="339"/>
      <c r="L872" s="339"/>
      <c r="M872" s="339"/>
      <c r="N872" s="339"/>
      <c r="O872" s="339"/>
      <c r="P872" s="339"/>
      <c r="Q872" s="339"/>
    </row>
    <row r="873" spans="1:17" ht="13.5" customHeight="1">
      <c r="A873" s="481"/>
      <c r="B873" s="481"/>
      <c r="C873" s="481"/>
      <c r="D873" s="481"/>
      <c r="E873" s="481"/>
      <c r="F873" s="339"/>
      <c r="G873" s="340" t="str">
        <f>IF(ISNUMBER(E873),E873/'Bulk DivVar Analysis'!$I$114,"")</f>
        <v/>
      </c>
      <c r="H873" s="338" t="str">
        <f>IF(ISNUMBER(E873), IF(G873&gt;'Bulk DivVar Analysis'!$J$116,"Pass","Fail"),"")</f>
        <v/>
      </c>
      <c r="I873" s="338" t="str">
        <f t="shared" si="15"/>
        <v/>
      </c>
      <c r="J873" s="339"/>
      <c r="K873" s="339"/>
      <c r="L873" s="339"/>
      <c r="M873" s="339"/>
      <c r="N873" s="339"/>
      <c r="O873" s="339"/>
      <c r="P873" s="339"/>
      <c r="Q873" s="339"/>
    </row>
    <row r="874" spans="1:17" ht="13.5" customHeight="1">
      <c r="A874" s="481"/>
      <c r="B874" s="481"/>
      <c r="C874" s="481"/>
      <c r="D874" s="481"/>
      <c r="E874" s="481"/>
      <c r="F874" s="339"/>
      <c r="G874" s="340" t="str">
        <f>IF(ISNUMBER(E874),E874/'Bulk DivVar Analysis'!$I$114,"")</f>
        <v/>
      </c>
      <c r="H874" s="338" t="str">
        <f>IF(ISNUMBER(E874), IF(G874&gt;'Bulk DivVar Analysis'!$J$116,"Pass","Fail"),"")</f>
        <v/>
      </c>
      <c r="I874" s="338" t="str">
        <f t="shared" si="15"/>
        <v/>
      </c>
      <c r="J874" s="339"/>
      <c r="K874" s="339"/>
      <c r="L874" s="339"/>
      <c r="M874" s="339"/>
      <c r="N874" s="339"/>
      <c r="O874" s="339"/>
      <c r="P874" s="339"/>
      <c r="Q874" s="339"/>
    </row>
    <row r="875" spans="1:17" ht="13.5" customHeight="1">
      <c r="A875" s="481"/>
      <c r="B875" s="481"/>
      <c r="C875" s="481"/>
      <c r="D875" s="481"/>
      <c r="E875" s="481"/>
      <c r="F875" s="339"/>
      <c r="G875" s="340" t="str">
        <f>IF(ISNUMBER(E875),E875/'Bulk DivVar Analysis'!$I$114,"")</f>
        <v/>
      </c>
      <c r="H875" s="338" t="str">
        <f>IF(ISNUMBER(E875), IF(G875&gt;'Bulk DivVar Analysis'!$J$116,"Pass","Fail"),"")</f>
        <v/>
      </c>
      <c r="I875" s="338" t="str">
        <f t="shared" si="15"/>
        <v/>
      </c>
      <c r="J875" s="339"/>
      <c r="K875" s="339"/>
      <c r="L875" s="339"/>
      <c r="M875" s="339"/>
      <c r="N875" s="339"/>
      <c r="O875" s="339"/>
      <c r="P875" s="339"/>
      <c r="Q875" s="339"/>
    </row>
    <row r="876" spans="1:17" ht="13.5" customHeight="1">
      <c r="A876" s="481"/>
      <c r="B876" s="481"/>
      <c r="C876" s="481"/>
      <c r="D876" s="481"/>
      <c r="E876" s="481"/>
      <c r="F876" s="339"/>
      <c r="G876" s="340" t="str">
        <f>IF(ISNUMBER(E876),E876/'Bulk DivVar Analysis'!$I$114,"")</f>
        <v/>
      </c>
      <c r="H876" s="338" t="str">
        <f>IF(ISNUMBER(E876), IF(G876&gt;'Bulk DivVar Analysis'!$J$116,"Pass","Fail"),"")</f>
        <v/>
      </c>
      <c r="I876" s="338" t="str">
        <f t="shared" si="15"/>
        <v/>
      </c>
      <c r="J876" s="339"/>
      <c r="K876" s="339"/>
      <c r="L876" s="339"/>
      <c r="M876" s="339"/>
      <c r="N876" s="339"/>
      <c r="O876" s="339"/>
      <c r="P876" s="339"/>
      <c r="Q876" s="339"/>
    </row>
    <row r="877" spans="1:17" ht="13.5" customHeight="1">
      <c r="A877" s="481"/>
      <c r="B877" s="481"/>
      <c r="C877" s="481"/>
      <c r="D877" s="481"/>
      <c r="E877" s="481"/>
      <c r="F877" s="339"/>
      <c r="G877" s="340" t="str">
        <f>IF(ISNUMBER(E877),E877/'Bulk DivVar Analysis'!$I$114,"")</f>
        <v/>
      </c>
      <c r="H877" s="338" t="str">
        <f>IF(ISNUMBER(E877), IF(G877&gt;'Bulk DivVar Analysis'!$J$116,"Pass","Fail"),"")</f>
        <v/>
      </c>
      <c r="I877" s="338" t="str">
        <f t="shared" si="15"/>
        <v/>
      </c>
      <c r="J877" s="339"/>
      <c r="K877" s="339"/>
      <c r="L877" s="339"/>
      <c r="M877" s="339"/>
      <c r="N877" s="339"/>
      <c r="O877" s="339"/>
      <c r="P877" s="339"/>
      <c r="Q877" s="339"/>
    </row>
    <row r="878" spans="1:17" ht="13.5" customHeight="1">
      <c r="A878" s="481"/>
      <c r="B878" s="481"/>
      <c r="C878" s="481"/>
      <c r="D878" s="481"/>
      <c r="E878" s="481"/>
      <c r="F878" s="339"/>
      <c r="G878" s="340" t="str">
        <f>IF(ISNUMBER(E878),E878/'Bulk DivVar Analysis'!$I$114,"")</f>
        <v/>
      </c>
      <c r="H878" s="338" t="str">
        <f>IF(ISNUMBER(E878), IF(G878&gt;'Bulk DivVar Analysis'!$J$116,"Pass","Fail"),"")</f>
        <v/>
      </c>
      <c r="I878" s="338" t="str">
        <f t="shared" si="15"/>
        <v/>
      </c>
      <c r="J878" s="339"/>
      <c r="K878" s="339"/>
      <c r="L878" s="339"/>
      <c r="M878" s="339"/>
      <c r="N878" s="339"/>
      <c r="O878" s="339"/>
      <c r="P878" s="339"/>
      <c r="Q878" s="339"/>
    </row>
    <row r="879" spans="1:17" ht="13.5" customHeight="1">
      <c r="A879" s="481"/>
      <c r="B879" s="481"/>
      <c r="C879" s="481"/>
      <c r="D879" s="481"/>
      <c r="E879" s="481"/>
      <c r="F879" s="339"/>
      <c r="G879" s="340" t="str">
        <f>IF(ISNUMBER(E879),E879/'Bulk DivVar Analysis'!$I$114,"")</f>
        <v/>
      </c>
      <c r="H879" s="338" t="str">
        <f>IF(ISNUMBER(E879), IF(G879&gt;'Bulk DivVar Analysis'!$J$116,"Pass","Fail"),"")</f>
        <v/>
      </c>
      <c r="I879" s="338" t="str">
        <f t="shared" si="15"/>
        <v/>
      </c>
      <c r="J879" s="339"/>
      <c r="K879" s="339"/>
      <c r="L879" s="339"/>
      <c r="M879" s="339"/>
      <c r="N879" s="339"/>
      <c r="O879" s="339"/>
      <c r="P879" s="339"/>
      <c r="Q879" s="339"/>
    </row>
    <row r="880" spans="1:17" ht="13.5" customHeight="1">
      <c r="A880" s="481"/>
      <c r="B880" s="481"/>
      <c r="C880" s="481"/>
      <c r="D880" s="481"/>
      <c r="E880" s="481"/>
      <c r="F880" s="339"/>
      <c r="G880" s="340" t="str">
        <f>IF(ISNUMBER(E880),E880/'Bulk DivVar Analysis'!$I$114,"")</f>
        <v/>
      </c>
      <c r="H880" s="338" t="str">
        <f>IF(ISNUMBER(E880), IF(G880&gt;'Bulk DivVar Analysis'!$J$116,"Pass","Fail"),"")</f>
        <v/>
      </c>
      <c r="I880" s="338" t="str">
        <f t="shared" si="15"/>
        <v/>
      </c>
      <c r="J880" s="339"/>
      <c r="K880" s="339"/>
      <c r="L880" s="339"/>
      <c r="M880" s="339"/>
      <c r="N880" s="339"/>
      <c r="O880" s="339"/>
      <c r="P880" s="339"/>
      <c r="Q880" s="339"/>
    </row>
    <row r="881" spans="1:17" ht="13.5" customHeight="1">
      <c r="A881" s="481"/>
      <c r="B881" s="481"/>
      <c r="C881" s="481"/>
      <c r="D881" s="481"/>
      <c r="E881" s="481"/>
      <c r="F881" s="339"/>
      <c r="G881" s="340" t="str">
        <f>IF(ISNUMBER(E881),E881/'Bulk DivVar Analysis'!$I$114,"")</f>
        <v/>
      </c>
      <c r="H881" s="338" t="str">
        <f>IF(ISNUMBER(E881), IF(G881&gt;'Bulk DivVar Analysis'!$J$116,"Pass","Fail"),"")</f>
        <v/>
      </c>
      <c r="I881" s="338" t="str">
        <f t="shared" si="15"/>
        <v/>
      </c>
      <c r="J881" s="339"/>
      <c r="K881" s="339"/>
      <c r="L881" s="339"/>
      <c r="M881" s="339"/>
      <c r="N881" s="339"/>
      <c r="O881" s="339"/>
      <c r="P881" s="339"/>
      <c r="Q881" s="339"/>
    </row>
    <row r="882" spans="1:17" ht="13.5" customHeight="1">
      <c r="A882" s="481"/>
      <c r="B882" s="481"/>
      <c r="C882" s="481"/>
      <c r="D882" s="481"/>
      <c r="E882" s="481"/>
      <c r="F882" s="339"/>
      <c r="G882" s="340" t="str">
        <f>IF(ISNUMBER(E882),E882/'Bulk DivVar Analysis'!$I$114,"")</f>
        <v/>
      </c>
      <c r="H882" s="338" t="str">
        <f>IF(ISNUMBER(E882), IF(G882&gt;'Bulk DivVar Analysis'!$J$116,"Pass","Fail"),"")</f>
        <v/>
      </c>
      <c r="I882" s="338" t="str">
        <f t="shared" si="15"/>
        <v/>
      </c>
      <c r="J882" s="339"/>
      <c r="K882" s="339"/>
      <c r="L882" s="339"/>
      <c r="M882" s="339"/>
      <c r="N882" s="339"/>
      <c r="O882" s="339"/>
      <c r="P882" s="339"/>
      <c r="Q882" s="339"/>
    </row>
    <row r="883" spans="1:17" ht="13.5" customHeight="1">
      <c r="A883" s="481"/>
      <c r="B883" s="481"/>
      <c r="C883" s="481"/>
      <c r="D883" s="481"/>
      <c r="E883" s="481"/>
      <c r="F883" s="339"/>
      <c r="G883" s="340" t="str">
        <f>IF(ISNUMBER(E883),E883/'Bulk DivVar Analysis'!$I$114,"")</f>
        <v/>
      </c>
      <c r="H883" s="338" t="str">
        <f>IF(ISNUMBER(E883), IF(G883&gt;'Bulk DivVar Analysis'!$J$116,"Pass","Fail"),"")</f>
        <v/>
      </c>
      <c r="I883" s="338" t="str">
        <f t="shared" si="15"/>
        <v/>
      </c>
      <c r="J883" s="339"/>
      <c r="K883" s="339"/>
      <c r="L883" s="339"/>
      <c r="M883" s="339"/>
      <c r="N883" s="339"/>
      <c r="O883" s="339"/>
      <c r="P883" s="339"/>
      <c r="Q883" s="339"/>
    </row>
    <row r="884" spans="1:17" ht="13.5" customHeight="1">
      <c r="A884" s="481"/>
      <c r="B884" s="481"/>
      <c r="C884" s="481"/>
      <c r="D884" s="481"/>
      <c r="E884" s="481"/>
      <c r="F884" s="339"/>
      <c r="G884" s="340" t="str">
        <f>IF(ISNUMBER(E884),E884/'Bulk DivVar Analysis'!$I$114,"")</f>
        <v/>
      </c>
      <c r="H884" s="338" t="str">
        <f>IF(ISNUMBER(E884), IF(G884&gt;'Bulk DivVar Analysis'!$J$116,"Pass","Fail"),"")</f>
        <v/>
      </c>
      <c r="I884" s="338" t="str">
        <f t="shared" si="15"/>
        <v/>
      </c>
      <c r="J884" s="339"/>
      <c r="K884" s="339"/>
      <c r="L884" s="339"/>
      <c r="M884" s="339"/>
      <c r="N884" s="339"/>
      <c r="O884" s="339"/>
      <c r="P884" s="339"/>
      <c r="Q884" s="339"/>
    </row>
    <row r="885" spans="1:17" ht="13.5" customHeight="1">
      <c r="A885" s="481"/>
      <c r="B885" s="481"/>
      <c r="C885" s="481"/>
      <c r="D885" s="481"/>
      <c r="E885" s="481"/>
      <c r="F885" s="339"/>
      <c r="G885" s="340" t="str">
        <f>IF(ISNUMBER(E885),E885/'Bulk DivVar Analysis'!$I$114,"")</f>
        <v/>
      </c>
      <c r="H885" s="338" t="str">
        <f>IF(ISNUMBER(E885), IF(G885&gt;'Bulk DivVar Analysis'!$J$116,"Pass","Fail"),"")</f>
        <v/>
      </c>
      <c r="I885" s="338" t="str">
        <f t="shared" si="15"/>
        <v/>
      </c>
      <c r="J885" s="339"/>
      <c r="K885" s="339"/>
      <c r="L885" s="339"/>
      <c r="M885" s="339"/>
      <c r="N885" s="339"/>
      <c r="O885" s="339"/>
      <c r="P885" s="339"/>
      <c r="Q885" s="339"/>
    </row>
    <row r="886" spans="1:17" ht="13.5" customHeight="1">
      <c r="A886" s="481"/>
      <c r="B886" s="481"/>
      <c r="C886" s="481"/>
      <c r="D886" s="481"/>
      <c r="E886" s="481"/>
      <c r="F886" s="339"/>
      <c r="G886" s="340" t="str">
        <f>IF(ISNUMBER(E886),E886/'Bulk DivVar Analysis'!$I$114,"")</f>
        <v/>
      </c>
      <c r="H886" s="338" t="str">
        <f>IF(ISNUMBER(E886), IF(G886&gt;'Bulk DivVar Analysis'!$J$116,"Pass","Fail"),"")</f>
        <v/>
      </c>
      <c r="I886" s="338" t="str">
        <f t="shared" si="15"/>
        <v/>
      </c>
      <c r="J886" s="339"/>
      <c r="K886" s="339"/>
      <c r="L886" s="339"/>
      <c r="M886" s="339"/>
      <c r="N886" s="339"/>
      <c r="O886" s="339"/>
      <c r="P886" s="339"/>
      <c r="Q886" s="339"/>
    </row>
    <row r="887" spans="1:17" ht="13.5" customHeight="1">
      <c r="A887" s="481"/>
      <c r="B887" s="481"/>
      <c r="C887" s="481"/>
      <c r="D887" s="481"/>
      <c r="E887" s="481"/>
      <c r="F887" s="339"/>
      <c r="G887" s="340" t="str">
        <f>IF(ISNUMBER(E887),E887/'Bulk DivVar Analysis'!$I$114,"")</f>
        <v/>
      </c>
      <c r="H887" s="338" t="str">
        <f>IF(ISNUMBER(E887), IF(G887&gt;'Bulk DivVar Analysis'!$J$116,"Pass","Fail"),"")</f>
        <v/>
      </c>
      <c r="I887" s="338" t="str">
        <f t="shared" si="15"/>
        <v/>
      </c>
      <c r="J887" s="339"/>
      <c r="K887" s="339"/>
      <c r="L887" s="339"/>
      <c r="M887" s="339"/>
      <c r="N887" s="339"/>
      <c r="O887" s="339"/>
      <c r="P887" s="339"/>
      <c r="Q887" s="339"/>
    </row>
    <row r="888" spans="1:17" ht="13.5" customHeight="1">
      <c r="A888" s="481"/>
      <c r="B888" s="481"/>
      <c r="C888" s="481"/>
      <c r="D888" s="481"/>
      <c r="E888" s="481"/>
      <c r="F888" s="339"/>
      <c r="G888" s="340" t="str">
        <f>IF(ISNUMBER(E888),E888/'Bulk DivVar Analysis'!$I$114,"")</f>
        <v/>
      </c>
      <c r="H888" s="338" t="str">
        <f>IF(ISNUMBER(E888), IF(G888&gt;'Bulk DivVar Analysis'!$J$116,"Pass","Fail"),"")</f>
        <v/>
      </c>
      <c r="I888" s="338" t="str">
        <f t="shared" si="15"/>
        <v/>
      </c>
      <c r="J888" s="339"/>
      <c r="K888" s="339"/>
      <c r="L888" s="339"/>
      <c r="M888" s="339"/>
      <c r="N888" s="339"/>
      <c r="O888" s="339"/>
      <c r="P888" s="339"/>
      <c r="Q888" s="339"/>
    </row>
    <row r="889" spans="1:17" ht="13.5" customHeight="1">
      <c r="A889" s="481"/>
      <c r="B889" s="481"/>
      <c r="C889" s="481"/>
      <c r="D889" s="481"/>
      <c r="E889" s="481"/>
      <c r="F889" s="339"/>
      <c r="G889" s="340" t="str">
        <f>IF(ISNUMBER(E889),E889/'Bulk DivVar Analysis'!$I$114,"")</f>
        <v/>
      </c>
      <c r="H889" s="338" t="str">
        <f>IF(ISNUMBER(E889), IF(G889&gt;'Bulk DivVar Analysis'!$J$116,"Pass","Fail"),"")</f>
        <v/>
      </c>
      <c r="I889" s="338" t="str">
        <f t="shared" si="15"/>
        <v/>
      </c>
      <c r="J889" s="339"/>
      <c r="K889" s="339"/>
      <c r="L889" s="339"/>
      <c r="M889" s="339"/>
      <c r="N889" s="339"/>
      <c r="O889" s="339"/>
      <c r="P889" s="339"/>
      <c r="Q889" s="339"/>
    </row>
    <row r="890" spans="1:17" ht="13.5" customHeight="1">
      <c r="A890" s="481"/>
      <c r="B890" s="481"/>
      <c r="C890" s="481"/>
      <c r="D890" s="481"/>
      <c r="E890" s="481"/>
      <c r="F890" s="339"/>
      <c r="G890" s="340" t="str">
        <f>IF(ISNUMBER(E890),E890/'Bulk DivVar Analysis'!$I$114,"")</f>
        <v/>
      </c>
      <c r="H890" s="338" t="str">
        <f>IF(ISNUMBER(E890), IF(G890&gt;'Bulk DivVar Analysis'!$J$116,"Pass","Fail"),"")</f>
        <v/>
      </c>
      <c r="I890" s="338" t="str">
        <f t="shared" si="15"/>
        <v/>
      </c>
      <c r="J890" s="339"/>
      <c r="K890" s="339"/>
      <c r="L890" s="339"/>
      <c r="M890" s="339"/>
      <c r="N890" s="339"/>
      <c r="O890" s="339"/>
      <c r="P890" s="339"/>
      <c r="Q890" s="339"/>
    </row>
    <row r="891" spans="1:17" ht="13.5" customHeight="1">
      <c r="A891" s="481"/>
      <c r="B891" s="481"/>
      <c r="C891" s="481"/>
      <c r="D891" s="481"/>
      <c r="E891" s="481"/>
      <c r="F891" s="339"/>
      <c r="G891" s="340" t="str">
        <f>IF(ISNUMBER(E891),E891/'Bulk DivVar Analysis'!$I$114,"")</f>
        <v/>
      </c>
      <c r="H891" s="338" t="str">
        <f>IF(ISNUMBER(E891), IF(G891&gt;'Bulk DivVar Analysis'!$J$116,"Pass","Fail"),"")</f>
        <v/>
      </c>
      <c r="I891" s="338" t="str">
        <f t="shared" si="15"/>
        <v/>
      </c>
      <c r="J891" s="339"/>
      <c r="K891" s="339"/>
      <c r="L891" s="339"/>
      <c r="M891" s="339"/>
      <c r="N891" s="339"/>
      <c r="O891" s="339"/>
      <c r="P891" s="339"/>
      <c r="Q891" s="339"/>
    </row>
    <row r="892" spans="1:17" ht="13.5" customHeight="1">
      <c r="A892" s="481"/>
      <c r="B892" s="481"/>
      <c r="C892" s="481"/>
      <c r="D892" s="481"/>
      <c r="E892" s="481"/>
      <c r="F892" s="339"/>
      <c r="G892" s="340" t="str">
        <f>IF(ISNUMBER(E892),E892/'Bulk DivVar Analysis'!$I$114,"")</f>
        <v/>
      </c>
      <c r="H892" s="338" t="str">
        <f>IF(ISNUMBER(E892), IF(G892&gt;'Bulk DivVar Analysis'!$J$116,"Pass","Fail"),"")</f>
        <v/>
      </c>
      <c r="I892" s="338" t="str">
        <f t="shared" si="15"/>
        <v/>
      </c>
      <c r="J892" s="339"/>
      <c r="K892" s="339"/>
      <c r="L892" s="339"/>
      <c r="M892" s="339"/>
      <c r="N892" s="339"/>
      <c r="O892" s="339"/>
      <c r="P892" s="339"/>
      <c r="Q892" s="339"/>
    </row>
    <row r="893" spans="1:17" ht="13.5" customHeight="1">
      <c r="A893" s="481"/>
      <c r="B893" s="481"/>
      <c r="C893" s="481"/>
      <c r="D893" s="481"/>
      <c r="E893" s="481"/>
      <c r="F893" s="339"/>
      <c r="G893" s="340" t="str">
        <f>IF(ISNUMBER(E893),E893/'Bulk DivVar Analysis'!$I$114,"")</f>
        <v/>
      </c>
      <c r="H893" s="338" t="str">
        <f>IF(ISNUMBER(E893), IF(G893&gt;'Bulk DivVar Analysis'!$J$116,"Pass","Fail"),"")</f>
        <v/>
      </c>
      <c r="I893" s="338" t="str">
        <f t="shared" si="15"/>
        <v/>
      </c>
      <c r="J893" s="339"/>
      <c r="K893" s="339"/>
      <c r="L893" s="339"/>
      <c r="M893" s="339"/>
      <c r="N893" s="339"/>
      <c r="O893" s="339"/>
      <c r="P893" s="339"/>
      <c r="Q893" s="339"/>
    </row>
    <row r="894" spans="1:17" ht="13.5" customHeight="1">
      <c r="A894" s="481"/>
      <c r="B894" s="481"/>
      <c r="C894" s="481"/>
      <c r="D894" s="481"/>
      <c r="E894" s="481"/>
      <c r="F894" s="339"/>
      <c r="G894" s="340" t="str">
        <f>IF(ISNUMBER(E894),E894/'Bulk DivVar Analysis'!$I$114,"")</f>
        <v/>
      </c>
      <c r="H894" s="338" t="str">
        <f>IF(ISNUMBER(E894), IF(G894&gt;'Bulk DivVar Analysis'!$J$116,"Pass","Fail"),"")</f>
        <v/>
      </c>
      <c r="I894" s="338" t="str">
        <f t="shared" si="15"/>
        <v/>
      </c>
      <c r="J894" s="339"/>
      <c r="K894" s="339"/>
      <c r="L894" s="339"/>
      <c r="M894" s="339"/>
      <c r="N894" s="339"/>
      <c r="O894" s="339"/>
      <c r="P894" s="339"/>
      <c r="Q894" s="339"/>
    </row>
    <row r="895" spans="1:17" ht="13.5" customHeight="1">
      <c r="A895" s="481"/>
      <c r="B895" s="481"/>
      <c r="C895" s="481"/>
      <c r="D895" s="481"/>
      <c r="E895" s="481"/>
      <c r="F895" s="339"/>
      <c r="G895" s="340" t="str">
        <f>IF(ISNUMBER(E895),E895/'Bulk DivVar Analysis'!$I$114,"")</f>
        <v/>
      </c>
      <c r="H895" s="338" t="str">
        <f>IF(ISNUMBER(E895), IF(G895&gt;'Bulk DivVar Analysis'!$J$116,"Pass","Fail"),"")</f>
        <v/>
      </c>
      <c r="I895" s="338" t="str">
        <f t="shared" si="15"/>
        <v/>
      </c>
      <c r="J895" s="339"/>
      <c r="K895" s="339"/>
      <c r="L895" s="339"/>
      <c r="M895" s="339"/>
      <c r="N895" s="339"/>
      <c r="O895" s="339"/>
      <c r="P895" s="339"/>
      <c r="Q895" s="339"/>
    </row>
    <row r="896" spans="1:17" ht="13.5" customHeight="1">
      <c r="A896" s="481"/>
      <c r="B896" s="481"/>
      <c r="C896" s="481"/>
      <c r="D896" s="481"/>
      <c r="E896" s="481"/>
      <c r="F896" s="339"/>
      <c r="G896" s="340" t="str">
        <f>IF(ISNUMBER(E896),E896/'Bulk DivVar Analysis'!$I$114,"")</f>
        <v/>
      </c>
      <c r="H896" s="338" t="str">
        <f>IF(ISNUMBER(E896), IF(G896&gt;'Bulk DivVar Analysis'!$J$116,"Pass","Fail"),"")</f>
        <v/>
      </c>
      <c r="I896" s="338" t="str">
        <f t="shared" si="15"/>
        <v/>
      </c>
      <c r="J896" s="339"/>
      <c r="K896" s="339"/>
      <c r="L896" s="339"/>
      <c r="M896" s="339"/>
      <c r="N896" s="339"/>
      <c r="O896" s="339"/>
      <c r="P896" s="339"/>
      <c r="Q896" s="339"/>
    </row>
    <row r="897" spans="1:17" ht="13.5" customHeight="1">
      <c r="A897" s="481"/>
      <c r="B897" s="481"/>
      <c r="C897" s="481"/>
      <c r="D897" s="481"/>
      <c r="E897" s="481"/>
      <c r="F897" s="339"/>
      <c r="G897" s="340" t="str">
        <f>IF(ISNUMBER(E897),E897/'Bulk DivVar Analysis'!$I$114,"")</f>
        <v/>
      </c>
      <c r="H897" s="338" t="str">
        <f>IF(ISNUMBER(E897), IF(G897&gt;'Bulk DivVar Analysis'!$J$116,"Pass","Fail"),"")</f>
        <v/>
      </c>
      <c r="I897" s="338" t="str">
        <f t="shared" si="15"/>
        <v/>
      </c>
      <c r="J897" s="339"/>
      <c r="K897" s="339"/>
      <c r="L897" s="339"/>
      <c r="M897" s="339"/>
      <c r="N897" s="339"/>
      <c r="O897" s="339"/>
      <c r="P897" s="339"/>
      <c r="Q897" s="339"/>
    </row>
    <row r="898" spans="1:17" ht="13.5" customHeight="1">
      <c r="A898" s="481"/>
      <c r="B898" s="481"/>
      <c r="C898" s="481"/>
      <c r="D898" s="481"/>
      <c r="E898" s="481"/>
      <c r="F898" s="339"/>
      <c r="G898" s="340" t="str">
        <f>IF(ISNUMBER(E898),E898/'Bulk DivVar Analysis'!$I$114,"")</f>
        <v/>
      </c>
      <c r="H898" s="338" t="str">
        <f>IF(ISNUMBER(E898), IF(G898&gt;'Bulk DivVar Analysis'!$J$116,"Pass","Fail"),"")</f>
        <v/>
      </c>
      <c r="I898" s="338" t="str">
        <f t="shared" si="15"/>
        <v/>
      </c>
      <c r="J898" s="339"/>
      <c r="K898" s="339"/>
      <c r="L898" s="339"/>
      <c r="M898" s="339"/>
      <c r="N898" s="339"/>
      <c r="O898" s="339"/>
      <c r="P898" s="339"/>
      <c r="Q898" s="339"/>
    </row>
    <row r="899" spans="1:17" ht="13.5" customHeight="1">
      <c r="A899" s="481"/>
      <c r="B899" s="481"/>
      <c r="C899" s="481"/>
      <c r="D899" s="481"/>
      <c r="E899" s="481"/>
      <c r="F899" s="339"/>
      <c r="G899" s="340" t="str">
        <f>IF(ISNUMBER(E899),E899/'Bulk DivVar Analysis'!$I$114,"")</f>
        <v/>
      </c>
      <c r="H899" s="338" t="str">
        <f>IF(ISNUMBER(E899), IF(G899&gt;'Bulk DivVar Analysis'!$J$116,"Pass","Fail"),"")</f>
        <v/>
      </c>
      <c r="I899" s="338" t="str">
        <f t="shared" ref="I899:I962" si="16">_xlfn.TEXTJOIN("_",TRUE,B899,C899)</f>
        <v/>
      </c>
      <c r="J899" s="339"/>
      <c r="K899" s="339"/>
      <c r="L899" s="339"/>
      <c r="M899" s="339"/>
      <c r="N899" s="339"/>
      <c r="O899" s="339"/>
      <c r="P899" s="339"/>
      <c r="Q899" s="339"/>
    </row>
    <row r="900" spans="1:17" ht="13.5" customHeight="1">
      <c r="A900" s="481"/>
      <c r="B900" s="481"/>
      <c r="C900" s="481"/>
      <c r="D900" s="481"/>
      <c r="E900" s="481"/>
      <c r="F900" s="339"/>
      <c r="G900" s="340" t="str">
        <f>IF(ISNUMBER(E900),E900/'Bulk DivVar Analysis'!$I$114,"")</f>
        <v/>
      </c>
      <c r="H900" s="338" t="str">
        <f>IF(ISNUMBER(E900), IF(G900&gt;'Bulk DivVar Analysis'!$J$116,"Pass","Fail"),"")</f>
        <v/>
      </c>
      <c r="I900" s="338" t="str">
        <f t="shared" si="16"/>
        <v/>
      </c>
      <c r="J900" s="339"/>
      <c r="K900" s="339"/>
      <c r="L900" s="339"/>
      <c r="M900" s="339"/>
      <c r="N900" s="339"/>
      <c r="O900" s="339"/>
      <c r="P900" s="339"/>
      <c r="Q900" s="339"/>
    </row>
    <row r="901" spans="1:17" ht="13.5" customHeight="1">
      <c r="A901" s="481"/>
      <c r="B901" s="481"/>
      <c r="C901" s="481"/>
      <c r="D901" s="481"/>
      <c r="E901" s="481"/>
      <c r="F901" s="339"/>
      <c r="G901" s="340" t="str">
        <f>IF(ISNUMBER(E901),E901/'Bulk DivVar Analysis'!$I$114,"")</f>
        <v/>
      </c>
      <c r="H901" s="338" t="str">
        <f>IF(ISNUMBER(E901), IF(G901&gt;'Bulk DivVar Analysis'!$J$116,"Pass","Fail"),"")</f>
        <v/>
      </c>
      <c r="I901" s="338" t="str">
        <f t="shared" si="16"/>
        <v/>
      </c>
      <c r="J901" s="339"/>
      <c r="K901" s="339"/>
      <c r="L901" s="339"/>
      <c r="M901" s="339"/>
      <c r="N901" s="339"/>
      <c r="O901" s="339"/>
      <c r="P901" s="339"/>
      <c r="Q901" s="339"/>
    </row>
    <row r="902" spans="1:17" ht="13.5" customHeight="1">
      <c r="A902" s="481"/>
      <c r="B902" s="481"/>
      <c r="C902" s="481"/>
      <c r="D902" s="481"/>
      <c r="E902" s="481"/>
      <c r="F902" s="339"/>
      <c r="G902" s="340" t="str">
        <f>IF(ISNUMBER(E902),E902/'Bulk DivVar Analysis'!$I$114,"")</f>
        <v/>
      </c>
      <c r="H902" s="338" t="str">
        <f>IF(ISNUMBER(E902), IF(G902&gt;'Bulk DivVar Analysis'!$J$116,"Pass","Fail"),"")</f>
        <v/>
      </c>
      <c r="I902" s="338" t="str">
        <f t="shared" si="16"/>
        <v/>
      </c>
      <c r="J902" s="339"/>
      <c r="K902" s="339"/>
      <c r="L902" s="339"/>
      <c r="M902" s="339"/>
      <c r="N902" s="339"/>
      <c r="O902" s="339"/>
      <c r="P902" s="339"/>
      <c r="Q902" s="339"/>
    </row>
    <row r="903" spans="1:17" ht="13.5" customHeight="1">
      <c r="A903" s="481"/>
      <c r="B903" s="481"/>
      <c r="C903" s="481"/>
      <c r="D903" s="481"/>
      <c r="E903" s="481"/>
      <c r="F903" s="339"/>
      <c r="G903" s="340" t="str">
        <f>IF(ISNUMBER(E903),E903/'Bulk DivVar Analysis'!$I$114,"")</f>
        <v/>
      </c>
      <c r="H903" s="338" t="str">
        <f>IF(ISNUMBER(E903), IF(G903&gt;'Bulk DivVar Analysis'!$J$116,"Pass","Fail"),"")</f>
        <v/>
      </c>
      <c r="I903" s="338" t="str">
        <f t="shared" si="16"/>
        <v/>
      </c>
      <c r="J903" s="339"/>
      <c r="K903" s="339"/>
      <c r="L903" s="339"/>
      <c r="M903" s="339"/>
      <c r="N903" s="339"/>
      <c r="O903" s="339"/>
      <c r="P903" s="339"/>
      <c r="Q903" s="339"/>
    </row>
    <row r="904" spans="1:17" ht="13.5" customHeight="1">
      <c r="A904" s="481"/>
      <c r="B904" s="481"/>
      <c r="C904" s="481"/>
      <c r="D904" s="481"/>
      <c r="E904" s="481"/>
      <c r="F904" s="339"/>
      <c r="G904" s="340" t="str">
        <f>IF(ISNUMBER(E904),E904/'Bulk DivVar Analysis'!$I$114,"")</f>
        <v/>
      </c>
      <c r="H904" s="338" t="str">
        <f>IF(ISNUMBER(E904), IF(G904&gt;'Bulk DivVar Analysis'!$J$116,"Pass","Fail"),"")</f>
        <v/>
      </c>
      <c r="I904" s="338" t="str">
        <f t="shared" si="16"/>
        <v/>
      </c>
      <c r="J904" s="339"/>
      <c r="K904" s="339"/>
      <c r="L904" s="339"/>
      <c r="M904" s="339"/>
      <c r="N904" s="339"/>
      <c r="O904" s="339"/>
      <c r="P904" s="339"/>
      <c r="Q904" s="339"/>
    </row>
    <row r="905" spans="1:17" ht="13.5" customHeight="1">
      <c r="A905" s="481"/>
      <c r="B905" s="481"/>
      <c r="C905" s="481"/>
      <c r="D905" s="481"/>
      <c r="E905" s="481"/>
      <c r="F905" s="339"/>
      <c r="G905" s="340" t="str">
        <f>IF(ISNUMBER(E905),E905/'Bulk DivVar Analysis'!$I$114,"")</f>
        <v/>
      </c>
      <c r="H905" s="338" t="str">
        <f>IF(ISNUMBER(E905), IF(G905&gt;'Bulk DivVar Analysis'!$J$116,"Pass","Fail"),"")</f>
        <v/>
      </c>
      <c r="I905" s="338" t="str">
        <f t="shared" si="16"/>
        <v/>
      </c>
      <c r="J905" s="339"/>
      <c r="K905" s="339"/>
      <c r="L905" s="339"/>
      <c r="M905" s="339"/>
      <c r="N905" s="339"/>
      <c r="O905" s="339"/>
      <c r="P905" s="339"/>
      <c r="Q905" s="339"/>
    </row>
    <row r="906" spans="1:17" ht="13.5" customHeight="1">
      <c r="A906" s="481"/>
      <c r="B906" s="481"/>
      <c r="C906" s="481"/>
      <c r="D906" s="481"/>
      <c r="E906" s="481"/>
      <c r="F906" s="339"/>
      <c r="G906" s="340" t="str">
        <f>IF(ISNUMBER(E906),E906/'Bulk DivVar Analysis'!$I$114,"")</f>
        <v/>
      </c>
      <c r="H906" s="338" t="str">
        <f>IF(ISNUMBER(E906), IF(G906&gt;'Bulk DivVar Analysis'!$J$116,"Pass","Fail"),"")</f>
        <v/>
      </c>
      <c r="I906" s="338" t="str">
        <f t="shared" si="16"/>
        <v/>
      </c>
      <c r="J906" s="339"/>
      <c r="K906" s="339"/>
      <c r="L906" s="339"/>
      <c r="M906" s="339"/>
      <c r="N906" s="339"/>
      <c r="O906" s="339"/>
      <c r="P906" s="339"/>
      <c r="Q906" s="339"/>
    </row>
    <row r="907" spans="1:17" ht="13.5" customHeight="1">
      <c r="A907" s="481"/>
      <c r="B907" s="481"/>
      <c r="C907" s="481"/>
      <c r="D907" s="481"/>
      <c r="E907" s="481"/>
      <c r="F907" s="339"/>
      <c r="G907" s="340" t="str">
        <f>IF(ISNUMBER(E907),E907/'Bulk DivVar Analysis'!$I$114,"")</f>
        <v/>
      </c>
      <c r="H907" s="338" t="str">
        <f>IF(ISNUMBER(E907), IF(G907&gt;'Bulk DivVar Analysis'!$J$116,"Pass","Fail"),"")</f>
        <v/>
      </c>
      <c r="I907" s="338" t="str">
        <f t="shared" si="16"/>
        <v/>
      </c>
      <c r="J907" s="339"/>
      <c r="K907" s="339"/>
      <c r="L907" s="339"/>
      <c r="M907" s="339"/>
      <c r="N907" s="339"/>
      <c r="O907" s="339"/>
      <c r="P907" s="339"/>
      <c r="Q907" s="339"/>
    </row>
    <row r="908" spans="1:17" ht="13.5" customHeight="1">
      <c r="A908" s="481"/>
      <c r="B908" s="481"/>
      <c r="C908" s="481"/>
      <c r="D908" s="481"/>
      <c r="E908" s="481"/>
      <c r="F908" s="339"/>
      <c r="G908" s="340" t="str">
        <f>IF(ISNUMBER(E908),E908/'Bulk DivVar Analysis'!$I$114,"")</f>
        <v/>
      </c>
      <c r="H908" s="338" t="str">
        <f>IF(ISNUMBER(E908), IF(G908&gt;'Bulk DivVar Analysis'!$J$116,"Pass","Fail"),"")</f>
        <v/>
      </c>
      <c r="I908" s="338" t="str">
        <f t="shared" si="16"/>
        <v/>
      </c>
      <c r="J908" s="339"/>
      <c r="K908" s="339"/>
      <c r="L908" s="339"/>
      <c r="M908" s="339"/>
      <c r="N908" s="339"/>
      <c r="O908" s="339"/>
      <c r="P908" s="339"/>
      <c r="Q908" s="339"/>
    </row>
    <row r="909" spans="1:17" ht="13.5" customHeight="1">
      <c r="A909" s="481"/>
      <c r="B909" s="481"/>
      <c r="C909" s="481"/>
      <c r="D909" s="481"/>
      <c r="E909" s="481"/>
      <c r="F909" s="339"/>
      <c r="G909" s="340" t="str">
        <f>IF(ISNUMBER(E909),E909/'Bulk DivVar Analysis'!$I$114,"")</f>
        <v/>
      </c>
      <c r="H909" s="338" t="str">
        <f>IF(ISNUMBER(E909), IF(G909&gt;'Bulk DivVar Analysis'!$J$116,"Pass","Fail"),"")</f>
        <v/>
      </c>
      <c r="I909" s="338" t="str">
        <f t="shared" si="16"/>
        <v/>
      </c>
      <c r="J909" s="339"/>
      <c r="K909" s="339"/>
      <c r="L909" s="339"/>
      <c r="M909" s="339"/>
      <c r="N909" s="339"/>
      <c r="O909" s="339"/>
      <c r="P909" s="339"/>
      <c r="Q909" s="339"/>
    </row>
    <row r="910" spans="1:17" ht="13.5" customHeight="1">
      <c r="A910" s="481"/>
      <c r="B910" s="481"/>
      <c r="C910" s="481"/>
      <c r="D910" s="481"/>
      <c r="E910" s="481"/>
      <c r="F910" s="339"/>
      <c r="G910" s="340" t="str">
        <f>IF(ISNUMBER(E910),E910/'Bulk DivVar Analysis'!$I$114,"")</f>
        <v/>
      </c>
      <c r="H910" s="338" t="str">
        <f>IF(ISNUMBER(E910), IF(G910&gt;'Bulk DivVar Analysis'!$J$116,"Pass","Fail"),"")</f>
        <v/>
      </c>
      <c r="I910" s="338" t="str">
        <f t="shared" si="16"/>
        <v/>
      </c>
      <c r="J910" s="339"/>
      <c r="K910" s="339"/>
      <c r="L910" s="339"/>
      <c r="M910" s="339"/>
      <c r="N910" s="339"/>
      <c r="O910" s="339"/>
      <c r="P910" s="339"/>
      <c r="Q910" s="339"/>
    </row>
    <row r="911" spans="1:17" ht="13.5" customHeight="1">
      <c r="A911" s="481"/>
      <c r="B911" s="481"/>
      <c r="C911" s="481"/>
      <c r="D911" s="481"/>
      <c r="E911" s="481"/>
      <c r="F911" s="339"/>
      <c r="G911" s="340" t="str">
        <f>IF(ISNUMBER(E911),E911/'Bulk DivVar Analysis'!$I$114,"")</f>
        <v/>
      </c>
      <c r="H911" s="338" t="str">
        <f>IF(ISNUMBER(E911), IF(G911&gt;'Bulk DivVar Analysis'!$J$116,"Pass","Fail"),"")</f>
        <v/>
      </c>
      <c r="I911" s="338" t="str">
        <f t="shared" si="16"/>
        <v/>
      </c>
      <c r="J911" s="339"/>
      <c r="K911" s="339"/>
      <c r="L911" s="339"/>
      <c r="M911" s="339"/>
      <c r="N911" s="339"/>
      <c r="O911" s="339"/>
      <c r="P911" s="339"/>
      <c r="Q911" s="339"/>
    </row>
    <row r="912" spans="1:17" ht="13.5" customHeight="1">
      <c r="A912" s="481"/>
      <c r="B912" s="481"/>
      <c r="C912" s="481"/>
      <c r="D912" s="481"/>
      <c r="E912" s="481"/>
      <c r="F912" s="339"/>
      <c r="G912" s="340" t="str">
        <f>IF(ISNUMBER(E912),E912/'Bulk DivVar Analysis'!$I$114,"")</f>
        <v/>
      </c>
      <c r="H912" s="338" t="str">
        <f>IF(ISNUMBER(E912), IF(G912&gt;'Bulk DivVar Analysis'!$J$116,"Pass","Fail"),"")</f>
        <v/>
      </c>
      <c r="I912" s="338" t="str">
        <f t="shared" si="16"/>
        <v/>
      </c>
      <c r="J912" s="339"/>
      <c r="K912" s="339"/>
      <c r="L912" s="339"/>
      <c r="M912" s="339"/>
      <c r="N912" s="339"/>
      <c r="O912" s="339"/>
      <c r="P912" s="339"/>
      <c r="Q912" s="339"/>
    </row>
    <row r="913" spans="1:17" ht="13.5" customHeight="1">
      <c r="A913" s="481"/>
      <c r="B913" s="481"/>
      <c r="C913" s="481"/>
      <c r="D913" s="481"/>
      <c r="E913" s="481"/>
      <c r="F913" s="339"/>
      <c r="G913" s="340" t="str">
        <f>IF(ISNUMBER(E913),E913/'Bulk DivVar Analysis'!$I$114,"")</f>
        <v/>
      </c>
      <c r="H913" s="338" t="str">
        <f>IF(ISNUMBER(E913), IF(G913&gt;'Bulk DivVar Analysis'!$J$116,"Pass","Fail"),"")</f>
        <v/>
      </c>
      <c r="I913" s="338" t="str">
        <f t="shared" si="16"/>
        <v/>
      </c>
      <c r="J913" s="339"/>
      <c r="K913" s="339"/>
      <c r="L913" s="339"/>
      <c r="M913" s="339"/>
      <c r="N913" s="339"/>
      <c r="O913" s="339"/>
      <c r="P913" s="339"/>
      <c r="Q913" s="339"/>
    </row>
    <row r="914" spans="1:17" ht="13.5" customHeight="1">
      <c r="A914" s="481"/>
      <c r="B914" s="481"/>
      <c r="C914" s="481"/>
      <c r="D914" s="481"/>
      <c r="E914" s="481"/>
      <c r="F914" s="339"/>
      <c r="G914" s="340" t="str">
        <f>IF(ISNUMBER(E914),E914/'Bulk DivVar Analysis'!$I$114,"")</f>
        <v/>
      </c>
      <c r="H914" s="338" t="str">
        <f>IF(ISNUMBER(E914), IF(G914&gt;'Bulk DivVar Analysis'!$J$116,"Pass","Fail"),"")</f>
        <v/>
      </c>
      <c r="I914" s="338" t="str">
        <f t="shared" si="16"/>
        <v/>
      </c>
      <c r="J914" s="339"/>
      <c r="K914" s="339"/>
      <c r="L914" s="339"/>
      <c r="M914" s="339"/>
      <c r="N914" s="339"/>
      <c r="O914" s="339"/>
      <c r="P914" s="339"/>
      <c r="Q914" s="339"/>
    </row>
    <row r="915" spans="1:17" ht="13.5" customHeight="1">
      <c r="A915" s="481"/>
      <c r="B915" s="481"/>
      <c r="C915" s="481"/>
      <c r="D915" s="481"/>
      <c r="E915" s="481"/>
      <c r="F915" s="339"/>
      <c r="G915" s="340" t="str">
        <f>IF(ISNUMBER(E915),E915/'Bulk DivVar Analysis'!$I$114,"")</f>
        <v/>
      </c>
      <c r="H915" s="338" t="str">
        <f>IF(ISNUMBER(E915), IF(G915&gt;'Bulk DivVar Analysis'!$J$116,"Pass","Fail"),"")</f>
        <v/>
      </c>
      <c r="I915" s="338" t="str">
        <f t="shared" si="16"/>
        <v/>
      </c>
      <c r="J915" s="339"/>
      <c r="K915" s="339"/>
      <c r="L915" s="339"/>
      <c r="M915" s="339"/>
      <c r="N915" s="339"/>
      <c r="O915" s="339"/>
      <c r="P915" s="339"/>
      <c r="Q915" s="339"/>
    </row>
    <row r="916" spans="1:17" ht="13.5" customHeight="1">
      <c r="A916" s="481"/>
      <c r="B916" s="481"/>
      <c r="C916" s="481"/>
      <c r="D916" s="481"/>
      <c r="E916" s="481"/>
      <c r="F916" s="339"/>
      <c r="G916" s="340" t="str">
        <f>IF(ISNUMBER(E916),E916/'Bulk DivVar Analysis'!$I$114,"")</f>
        <v/>
      </c>
      <c r="H916" s="338" t="str">
        <f>IF(ISNUMBER(E916), IF(G916&gt;'Bulk DivVar Analysis'!$J$116,"Pass","Fail"),"")</f>
        <v/>
      </c>
      <c r="I916" s="338" t="str">
        <f t="shared" si="16"/>
        <v/>
      </c>
      <c r="J916" s="339"/>
      <c r="K916" s="339"/>
      <c r="L916" s="339"/>
      <c r="M916" s="339"/>
      <c r="N916" s="339"/>
      <c r="O916" s="339"/>
      <c r="P916" s="339"/>
      <c r="Q916" s="339"/>
    </row>
    <row r="917" spans="1:17" ht="13.5" customHeight="1">
      <c r="A917" s="481"/>
      <c r="B917" s="481"/>
      <c r="C917" s="481"/>
      <c r="D917" s="481"/>
      <c r="E917" s="481"/>
      <c r="F917" s="339"/>
      <c r="G917" s="340" t="str">
        <f>IF(ISNUMBER(E917),E917/'Bulk DivVar Analysis'!$I$114,"")</f>
        <v/>
      </c>
      <c r="H917" s="338" t="str">
        <f>IF(ISNUMBER(E917), IF(G917&gt;'Bulk DivVar Analysis'!$J$116,"Pass","Fail"),"")</f>
        <v/>
      </c>
      <c r="I917" s="338" t="str">
        <f t="shared" si="16"/>
        <v/>
      </c>
      <c r="J917" s="339"/>
      <c r="K917" s="339"/>
      <c r="L917" s="339"/>
      <c r="M917" s="339"/>
      <c r="N917" s="339"/>
      <c r="O917" s="339"/>
      <c r="P917" s="339"/>
      <c r="Q917" s="339"/>
    </row>
    <row r="918" spans="1:17" ht="13.5" customHeight="1">
      <c r="A918" s="481"/>
      <c r="B918" s="481"/>
      <c r="C918" s="481"/>
      <c r="D918" s="481"/>
      <c r="E918" s="481"/>
      <c r="F918" s="339"/>
      <c r="G918" s="340" t="str">
        <f>IF(ISNUMBER(E918),E918/'Bulk DivVar Analysis'!$I$114,"")</f>
        <v/>
      </c>
      <c r="H918" s="338" t="str">
        <f>IF(ISNUMBER(E918), IF(G918&gt;'Bulk DivVar Analysis'!$J$116,"Pass","Fail"),"")</f>
        <v/>
      </c>
      <c r="I918" s="338" t="str">
        <f t="shared" si="16"/>
        <v/>
      </c>
      <c r="J918" s="339"/>
      <c r="K918" s="339"/>
      <c r="L918" s="339"/>
      <c r="M918" s="339"/>
      <c r="N918" s="339"/>
      <c r="O918" s="339"/>
      <c r="P918" s="339"/>
      <c r="Q918" s="339"/>
    </row>
    <row r="919" spans="1:17" ht="13.5" customHeight="1">
      <c r="A919" s="481"/>
      <c r="B919" s="481"/>
      <c r="C919" s="481"/>
      <c r="D919" s="481"/>
      <c r="E919" s="481"/>
      <c r="F919" s="339"/>
      <c r="G919" s="340" t="str">
        <f>IF(ISNUMBER(E919),E919/'Bulk DivVar Analysis'!$I$114,"")</f>
        <v/>
      </c>
      <c r="H919" s="338" t="str">
        <f>IF(ISNUMBER(E919), IF(G919&gt;'Bulk DivVar Analysis'!$J$116,"Pass","Fail"),"")</f>
        <v/>
      </c>
      <c r="I919" s="338" t="str">
        <f t="shared" si="16"/>
        <v/>
      </c>
      <c r="J919" s="339"/>
      <c r="K919" s="339"/>
      <c r="L919" s="339"/>
      <c r="M919" s="339"/>
      <c r="N919" s="339"/>
      <c r="O919" s="339"/>
      <c r="P919" s="339"/>
      <c r="Q919" s="339"/>
    </row>
    <row r="920" spans="1:17" ht="13.5" customHeight="1">
      <c r="A920" s="481"/>
      <c r="B920" s="481"/>
      <c r="C920" s="481"/>
      <c r="D920" s="481"/>
      <c r="E920" s="481"/>
      <c r="F920" s="339"/>
      <c r="G920" s="340" t="str">
        <f>IF(ISNUMBER(E920),E920/'Bulk DivVar Analysis'!$I$114,"")</f>
        <v/>
      </c>
      <c r="H920" s="338" t="str">
        <f>IF(ISNUMBER(E920), IF(G920&gt;'Bulk DivVar Analysis'!$J$116,"Pass","Fail"),"")</f>
        <v/>
      </c>
      <c r="I920" s="338" t="str">
        <f t="shared" si="16"/>
        <v/>
      </c>
      <c r="J920" s="339"/>
      <c r="K920" s="339"/>
      <c r="L920" s="339"/>
      <c r="M920" s="339"/>
      <c r="N920" s="339"/>
      <c r="O920" s="339"/>
      <c r="P920" s="339"/>
      <c r="Q920" s="339"/>
    </row>
    <row r="921" spans="1:17" ht="13.5" customHeight="1">
      <c r="A921" s="481"/>
      <c r="B921" s="481"/>
      <c r="C921" s="481"/>
      <c r="D921" s="481"/>
      <c r="E921" s="481"/>
      <c r="F921" s="339"/>
      <c r="G921" s="340" t="str">
        <f>IF(ISNUMBER(E921),E921/'Bulk DivVar Analysis'!$I$114,"")</f>
        <v/>
      </c>
      <c r="H921" s="338" t="str">
        <f>IF(ISNUMBER(E921), IF(G921&gt;'Bulk DivVar Analysis'!$J$116,"Pass","Fail"),"")</f>
        <v/>
      </c>
      <c r="I921" s="338" t="str">
        <f t="shared" si="16"/>
        <v/>
      </c>
      <c r="J921" s="339"/>
      <c r="K921" s="339"/>
      <c r="L921" s="339"/>
      <c r="M921" s="339"/>
      <c r="N921" s="339"/>
      <c r="O921" s="339"/>
      <c r="P921" s="339"/>
      <c r="Q921" s="339"/>
    </row>
    <row r="922" spans="1:17" ht="13.5" customHeight="1">
      <c r="A922" s="481"/>
      <c r="B922" s="481"/>
      <c r="C922" s="481"/>
      <c r="D922" s="481"/>
      <c r="E922" s="481"/>
      <c r="F922" s="339"/>
      <c r="G922" s="340" t="str">
        <f>IF(ISNUMBER(E922),E922/'Bulk DivVar Analysis'!$I$114,"")</f>
        <v/>
      </c>
      <c r="H922" s="338" t="str">
        <f>IF(ISNUMBER(E922), IF(G922&gt;'Bulk DivVar Analysis'!$J$116,"Pass","Fail"),"")</f>
        <v/>
      </c>
      <c r="I922" s="338" t="str">
        <f t="shared" si="16"/>
        <v/>
      </c>
      <c r="J922" s="339"/>
      <c r="K922" s="339"/>
      <c r="L922" s="339"/>
      <c r="M922" s="339"/>
      <c r="N922" s="339"/>
      <c r="O922" s="339"/>
      <c r="P922" s="339"/>
      <c r="Q922" s="339"/>
    </row>
    <row r="923" spans="1:17" ht="13.5" customHeight="1">
      <c r="A923" s="481"/>
      <c r="B923" s="481"/>
      <c r="C923" s="481"/>
      <c r="D923" s="481"/>
      <c r="E923" s="481"/>
      <c r="F923" s="339"/>
      <c r="G923" s="340" t="str">
        <f>IF(ISNUMBER(E923),E923/'Bulk DivVar Analysis'!$I$114,"")</f>
        <v/>
      </c>
      <c r="H923" s="338" t="str">
        <f>IF(ISNUMBER(E923), IF(G923&gt;'Bulk DivVar Analysis'!$J$116,"Pass","Fail"),"")</f>
        <v/>
      </c>
      <c r="I923" s="338" t="str">
        <f t="shared" si="16"/>
        <v/>
      </c>
      <c r="J923" s="339"/>
      <c r="K923" s="339"/>
      <c r="L923" s="339"/>
      <c r="M923" s="339"/>
      <c r="N923" s="339"/>
      <c r="O923" s="339"/>
      <c r="P923" s="339"/>
      <c r="Q923" s="339"/>
    </row>
    <row r="924" spans="1:17" ht="13.5" customHeight="1">
      <c r="A924" s="481"/>
      <c r="B924" s="481"/>
      <c r="C924" s="481"/>
      <c r="D924" s="481"/>
      <c r="E924" s="481"/>
      <c r="F924" s="339"/>
      <c r="G924" s="340" t="str">
        <f>IF(ISNUMBER(E924),E924/'Bulk DivVar Analysis'!$I$114,"")</f>
        <v/>
      </c>
      <c r="H924" s="338" t="str">
        <f>IF(ISNUMBER(E924), IF(G924&gt;'Bulk DivVar Analysis'!$J$116,"Pass","Fail"),"")</f>
        <v/>
      </c>
      <c r="I924" s="338" t="str">
        <f t="shared" si="16"/>
        <v/>
      </c>
      <c r="J924" s="339"/>
      <c r="K924" s="339"/>
      <c r="L924" s="339"/>
      <c r="M924" s="339"/>
      <c r="N924" s="339"/>
      <c r="O924" s="339"/>
      <c r="P924" s="339"/>
      <c r="Q924" s="339"/>
    </row>
    <row r="925" spans="1:17" ht="13.5" customHeight="1">
      <c r="A925" s="481"/>
      <c r="B925" s="481"/>
      <c r="C925" s="481"/>
      <c r="D925" s="481"/>
      <c r="E925" s="481"/>
      <c r="F925" s="339"/>
      <c r="G925" s="340" t="str">
        <f>IF(ISNUMBER(E925),E925/'Bulk DivVar Analysis'!$I$114,"")</f>
        <v/>
      </c>
      <c r="H925" s="338" t="str">
        <f>IF(ISNUMBER(E925), IF(G925&gt;'Bulk DivVar Analysis'!$J$116,"Pass","Fail"),"")</f>
        <v/>
      </c>
      <c r="I925" s="338" t="str">
        <f t="shared" si="16"/>
        <v/>
      </c>
      <c r="J925" s="339"/>
      <c r="K925" s="339"/>
      <c r="L925" s="339"/>
      <c r="M925" s="339"/>
      <c r="N925" s="339"/>
      <c r="O925" s="339"/>
      <c r="P925" s="339"/>
      <c r="Q925" s="339"/>
    </row>
    <row r="926" spans="1:17" ht="13.5" customHeight="1">
      <c r="A926" s="481"/>
      <c r="B926" s="481"/>
      <c r="C926" s="481"/>
      <c r="D926" s="481"/>
      <c r="E926" s="481"/>
      <c r="F926" s="339"/>
      <c r="G926" s="340" t="str">
        <f>IF(ISNUMBER(E926),E926/'Bulk DivVar Analysis'!$I$114,"")</f>
        <v/>
      </c>
      <c r="H926" s="338" t="str">
        <f>IF(ISNUMBER(E926), IF(G926&gt;'Bulk DivVar Analysis'!$J$116,"Pass","Fail"),"")</f>
        <v/>
      </c>
      <c r="I926" s="338" t="str">
        <f t="shared" si="16"/>
        <v/>
      </c>
      <c r="J926" s="339"/>
      <c r="K926" s="339"/>
      <c r="L926" s="339"/>
      <c r="M926" s="339"/>
      <c r="N926" s="339"/>
      <c r="O926" s="339"/>
      <c r="P926" s="339"/>
      <c r="Q926" s="339"/>
    </row>
    <row r="927" spans="1:17" ht="13.5" customHeight="1">
      <c r="A927" s="481"/>
      <c r="B927" s="481"/>
      <c r="C927" s="481"/>
      <c r="D927" s="481"/>
      <c r="E927" s="481"/>
      <c r="F927" s="339"/>
      <c r="G927" s="340" t="str">
        <f>IF(ISNUMBER(E927),E927/'Bulk DivVar Analysis'!$I$114,"")</f>
        <v/>
      </c>
      <c r="H927" s="338" t="str">
        <f>IF(ISNUMBER(E927), IF(G927&gt;'Bulk DivVar Analysis'!$J$116,"Pass","Fail"),"")</f>
        <v/>
      </c>
      <c r="I927" s="338" t="str">
        <f t="shared" si="16"/>
        <v/>
      </c>
      <c r="J927" s="339"/>
      <c r="K927" s="339"/>
      <c r="L927" s="339"/>
      <c r="M927" s="339"/>
      <c r="N927" s="339"/>
      <c r="O927" s="339"/>
      <c r="P927" s="339"/>
      <c r="Q927" s="339"/>
    </row>
    <row r="928" spans="1:17" ht="13.5" customHeight="1">
      <c r="A928" s="481"/>
      <c r="B928" s="481"/>
      <c r="C928" s="481"/>
      <c r="D928" s="481"/>
      <c r="E928" s="481"/>
      <c r="F928" s="339"/>
      <c r="G928" s="340" t="str">
        <f>IF(ISNUMBER(E928),E928/'Bulk DivVar Analysis'!$I$114,"")</f>
        <v/>
      </c>
      <c r="H928" s="338" t="str">
        <f>IF(ISNUMBER(E928), IF(G928&gt;'Bulk DivVar Analysis'!$J$116,"Pass","Fail"),"")</f>
        <v/>
      </c>
      <c r="I928" s="338" t="str">
        <f t="shared" si="16"/>
        <v/>
      </c>
      <c r="J928" s="339"/>
      <c r="K928" s="339"/>
      <c r="L928" s="339"/>
      <c r="M928" s="339"/>
      <c r="N928" s="339"/>
      <c r="O928" s="339"/>
      <c r="P928" s="339"/>
      <c r="Q928" s="339"/>
    </row>
    <row r="929" spans="1:17" ht="13.5" customHeight="1">
      <c r="A929" s="481"/>
      <c r="B929" s="481"/>
      <c r="C929" s="481"/>
      <c r="D929" s="481"/>
      <c r="E929" s="481"/>
      <c r="F929" s="339"/>
      <c r="G929" s="340" t="str">
        <f>IF(ISNUMBER(E929),E929/'Bulk DivVar Analysis'!$I$114,"")</f>
        <v/>
      </c>
      <c r="H929" s="338" t="str">
        <f>IF(ISNUMBER(E929), IF(G929&gt;'Bulk DivVar Analysis'!$J$116,"Pass","Fail"),"")</f>
        <v/>
      </c>
      <c r="I929" s="338" t="str">
        <f t="shared" si="16"/>
        <v/>
      </c>
      <c r="J929" s="339"/>
      <c r="K929" s="339"/>
      <c r="L929" s="339"/>
      <c r="M929" s="339"/>
      <c r="N929" s="339"/>
      <c r="O929" s="339"/>
      <c r="P929" s="339"/>
      <c r="Q929" s="339"/>
    </row>
    <row r="930" spans="1:17" ht="13.5" customHeight="1">
      <c r="A930" s="481"/>
      <c r="B930" s="481"/>
      <c r="C930" s="481"/>
      <c r="D930" s="481"/>
      <c r="E930" s="481"/>
      <c r="F930" s="339"/>
      <c r="G930" s="340" t="str">
        <f>IF(ISNUMBER(E930),E930/'Bulk DivVar Analysis'!$I$114,"")</f>
        <v/>
      </c>
      <c r="H930" s="338" t="str">
        <f>IF(ISNUMBER(E930), IF(G930&gt;'Bulk DivVar Analysis'!$J$116,"Pass","Fail"),"")</f>
        <v/>
      </c>
      <c r="I930" s="338" t="str">
        <f t="shared" si="16"/>
        <v/>
      </c>
      <c r="J930" s="339"/>
      <c r="K930" s="339"/>
      <c r="L930" s="339"/>
      <c r="M930" s="339"/>
      <c r="N930" s="339"/>
      <c r="O930" s="339"/>
      <c r="P930" s="339"/>
      <c r="Q930" s="339"/>
    </row>
    <row r="931" spans="1:17" ht="13.5" customHeight="1">
      <c r="A931" s="481"/>
      <c r="B931" s="481"/>
      <c r="C931" s="481"/>
      <c r="D931" s="481"/>
      <c r="E931" s="481"/>
      <c r="F931" s="339"/>
      <c r="G931" s="340" t="str">
        <f>IF(ISNUMBER(E931),E931/'Bulk DivVar Analysis'!$I$114,"")</f>
        <v/>
      </c>
      <c r="H931" s="338" t="str">
        <f>IF(ISNUMBER(E931), IF(G931&gt;'Bulk DivVar Analysis'!$J$116,"Pass","Fail"),"")</f>
        <v/>
      </c>
      <c r="I931" s="338" t="str">
        <f t="shared" si="16"/>
        <v/>
      </c>
      <c r="J931" s="339"/>
      <c r="K931" s="339"/>
      <c r="L931" s="339"/>
      <c r="M931" s="339"/>
      <c r="N931" s="339"/>
      <c r="O931" s="339"/>
      <c r="P931" s="339"/>
      <c r="Q931" s="339"/>
    </row>
    <row r="932" spans="1:17" ht="13.5" customHeight="1">
      <c r="A932" s="481"/>
      <c r="B932" s="481"/>
      <c r="C932" s="481"/>
      <c r="D932" s="481"/>
      <c r="E932" s="481"/>
      <c r="F932" s="339"/>
      <c r="G932" s="340" t="str">
        <f>IF(ISNUMBER(E932),E932/'Bulk DivVar Analysis'!$I$114,"")</f>
        <v/>
      </c>
      <c r="H932" s="338" t="str">
        <f>IF(ISNUMBER(E932), IF(G932&gt;'Bulk DivVar Analysis'!$J$116,"Pass","Fail"),"")</f>
        <v/>
      </c>
      <c r="I932" s="338" t="str">
        <f t="shared" si="16"/>
        <v/>
      </c>
      <c r="J932" s="339"/>
      <c r="K932" s="339"/>
      <c r="L932" s="339"/>
      <c r="M932" s="339"/>
      <c r="N932" s="339"/>
      <c r="O932" s="339"/>
      <c r="P932" s="339"/>
      <c r="Q932" s="339"/>
    </row>
    <row r="933" spans="1:17" ht="13.5" customHeight="1">
      <c r="A933" s="481"/>
      <c r="B933" s="481"/>
      <c r="C933" s="481"/>
      <c r="D933" s="481"/>
      <c r="E933" s="481"/>
      <c r="F933" s="339"/>
      <c r="G933" s="340" t="str">
        <f>IF(ISNUMBER(E933),E933/'Bulk DivVar Analysis'!$I$114,"")</f>
        <v/>
      </c>
      <c r="H933" s="338" t="str">
        <f>IF(ISNUMBER(E933), IF(G933&gt;'Bulk DivVar Analysis'!$J$116,"Pass","Fail"),"")</f>
        <v/>
      </c>
      <c r="I933" s="338" t="str">
        <f t="shared" si="16"/>
        <v/>
      </c>
      <c r="J933" s="339"/>
      <c r="K933" s="339"/>
      <c r="L933" s="339"/>
      <c r="M933" s="339"/>
      <c r="N933" s="339"/>
      <c r="O933" s="339"/>
      <c r="P933" s="339"/>
      <c r="Q933" s="339"/>
    </row>
    <row r="934" spans="1:17" ht="13.5" customHeight="1">
      <c r="A934" s="481"/>
      <c r="B934" s="481"/>
      <c r="C934" s="481"/>
      <c r="D934" s="481"/>
      <c r="E934" s="481"/>
      <c r="F934" s="339"/>
      <c r="G934" s="340" t="str">
        <f>IF(ISNUMBER(E934),E934/'Bulk DivVar Analysis'!$I$114,"")</f>
        <v/>
      </c>
      <c r="H934" s="338" t="str">
        <f>IF(ISNUMBER(E934), IF(G934&gt;'Bulk DivVar Analysis'!$J$116,"Pass","Fail"),"")</f>
        <v/>
      </c>
      <c r="I934" s="338" t="str">
        <f t="shared" si="16"/>
        <v/>
      </c>
      <c r="J934" s="339"/>
      <c r="K934" s="339"/>
      <c r="L934" s="339"/>
      <c r="M934" s="339"/>
      <c r="N934" s="339"/>
      <c r="O934" s="339"/>
      <c r="P934" s="339"/>
      <c r="Q934" s="339"/>
    </row>
    <row r="935" spans="1:17" ht="13.5" customHeight="1">
      <c r="A935" s="481"/>
      <c r="B935" s="481"/>
      <c r="C935" s="481"/>
      <c r="D935" s="481"/>
      <c r="E935" s="481"/>
      <c r="F935" s="339"/>
      <c r="G935" s="340" t="str">
        <f>IF(ISNUMBER(E935),E935/'Bulk DivVar Analysis'!$I$114,"")</f>
        <v/>
      </c>
      <c r="H935" s="338" t="str">
        <f>IF(ISNUMBER(E935), IF(G935&gt;'Bulk DivVar Analysis'!$J$116,"Pass","Fail"),"")</f>
        <v/>
      </c>
      <c r="I935" s="338" t="str">
        <f t="shared" si="16"/>
        <v/>
      </c>
      <c r="J935" s="339"/>
      <c r="K935" s="339"/>
      <c r="L935" s="339"/>
      <c r="M935" s="339"/>
      <c r="N935" s="339"/>
      <c r="O935" s="339"/>
      <c r="P935" s="339"/>
      <c r="Q935" s="339"/>
    </row>
    <row r="936" spans="1:17" ht="13.5" customHeight="1">
      <c r="A936" s="481"/>
      <c r="B936" s="481"/>
      <c r="C936" s="481"/>
      <c r="D936" s="481"/>
      <c r="E936" s="481"/>
      <c r="F936" s="339"/>
      <c r="G936" s="340" t="str">
        <f>IF(ISNUMBER(E936),E936/'Bulk DivVar Analysis'!$I$114,"")</f>
        <v/>
      </c>
      <c r="H936" s="338" t="str">
        <f>IF(ISNUMBER(E936), IF(G936&gt;'Bulk DivVar Analysis'!$J$116,"Pass","Fail"),"")</f>
        <v/>
      </c>
      <c r="I936" s="338" t="str">
        <f t="shared" si="16"/>
        <v/>
      </c>
      <c r="J936" s="339"/>
      <c r="K936" s="339"/>
      <c r="L936" s="339"/>
      <c r="M936" s="339"/>
      <c r="N936" s="339"/>
      <c r="O936" s="339"/>
      <c r="P936" s="339"/>
      <c r="Q936" s="339"/>
    </row>
    <row r="937" spans="1:17" ht="13.5" customHeight="1">
      <c r="A937" s="481"/>
      <c r="B937" s="481"/>
      <c r="C937" s="481"/>
      <c r="D937" s="481"/>
      <c r="E937" s="481"/>
      <c r="F937" s="339"/>
      <c r="G937" s="340" t="str">
        <f>IF(ISNUMBER(E937),E937/'Bulk DivVar Analysis'!$I$114,"")</f>
        <v/>
      </c>
      <c r="H937" s="338" t="str">
        <f>IF(ISNUMBER(E937), IF(G937&gt;'Bulk DivVar Analysis'!$J$116,"Pass","Fail"),"")</f>
        <v/>
      </c>
      <c r="I937" s="338" t="str">
        <f t="shared" si="16"/>
        <v/>
      </c>
      <c r="J937" s="339"/>
      <c r="K937" s="339"/>
      <c r="L937" s="339"/>
      <c r="M937" s="339"/>
      <c r="N937" s="339"/>
      <c r="O937" s="339"/>
      <c r="P937" s="339"/>
      <c r="Q937" s="339"/>
    </row>
    <row r="938" spans="1:17" ht="13.5" customHeight="1">
      <c r="A938" s="481"/>
      <c r="B938" s="481"/>
      <c r="C938" s="481"/>
      <c r="D938" s="481"/>
      <c r="E938" s="481"/>
      <c r="F938" s="339"/>
      <c r="G938" s="340" t="str">
        <f>IF(ISNUMBER(E938),E938/'Bulk DivVar Analysis'!$I$114,"")</f>
        <v/>
      </c>
      <c r="H938" s="338" t="str">
        <f>IF(ISNUMBER(E938), IF(G938&gt;'Bulk DivVar Analysis'!$J$116,"Pass","Fail"),"")</f>
        <v/>
      </c>
      <c r="I938" s="338" t="str">
        <f t="shared" si="16"/>
        <v/>
      </c>
      <c r="J938" s="339"/>
      <c r="K938" s="339"/>
      <c r="L938" s="339"/>
      <c r="M938" s="339"/>
      <c r="N938" s="339"/>
      <c r="O938" s="339"/>
      <c r="P938" s="339"/>
      <c r="Q938" s="339"/>
    </row>
    <row r="939" spans="1:17" ht="13.5" customHeight="1">
      <c r="A939" s="481"/>
      <c r="B939" s="481"/>
      <c r="C939" s="481"/>
      <c r="D939" s="481"/>
      <c r="E939" s="481"/>
      <c r="F939" s="339"/>
      <c r="G939" s="340" t="str">
        <f>IF(ISNUMBER(E939),E939/'Bulk DivVar Analysis'!$I$114,"")</f>
        <v/>
      </c>
      <c r="H939" s="338" t="str">
        <f>IF(ISNUMBER(E939), IF(G939&gt;'Bulk DivVar Analysis'!$J$116,"Pass","Fail"),"")</f>
        <v/>
      </c>
      <c r="I939" s="338" t="str">
        <f t="shared" si="16"/>
        <v/>
      </c>
      <c r="J939" s="339"/>
      <c r="K939" s="339"/>
      <c r="L939" s="339"/>
      <c r="M939" s="339"/>
      <c r="N939" s="339"/>
      <c r="O939" s="339"/>
      <c r="P939" s="339"/>
      <c r="Q939" s="339"/>
    </row>
    <row r="940" spans="1:17" ht="13.5" customHeight="1">
      <c r="A940" s="481"/>
      <c r="B940" s="481"/>
      <c r="C940" s="481"/>
      <c r="D940" s="481"/>
      <c r="E940" s="481"/>
      <c r="F940" s="339"/>
      <c r="G940" s="340" t="str">
        <f>IF(ISNUMBER(E940),E940/'Bulk DivVar Analysis'!$I$114,"")</f>
        <v/>
      </c>
      <c r="H940" s="338" t="str">
        <f>IF(ISNUMBER(E940), IF(G940&gt;'Bulk DivVar Analysis'!$J$116,"Pass","Fail"),"")</f>
        <v/>
      </c>
      <c r="I940" s="338" t="str">
        <f t="shared" si="16"/>
        <v/>
      </c>
      <c r="J940" s="339"/>
      <c r="K940" s="339"/>
      <c r="L940" s="339"/>
      <c r="M940" s="339"/>
      <c r="N940" s="339"/>
      <c r="O940" s="339"/>
      <c r="P940" s="339"/>
      <c r="Q940" s="339"/>
    </row>
    <row r="941" spans="1:17" ht="13.5" customHeight="1">
      <c r="A941" s="481"/>
      <c r="B941" s="481"/>
      <c r="C941" s="481"/>
      <c r="D941" s="481"/>
      <c r="E941" s="481"/>
      <c r="F941" s="339"/>
      <c r="G941" s="340" t="str">
        <f>IF(ISNUMBER(E941),E941/'Bulk DivVar Analysis'!$I$114,"")</f>
        <v/>
      </c>
      <c r="H941" s="338" t="str">
        <f>IF(ISNUMBER(E941), IF(G941&gt;'Bulk DivVar Analysis'!$J$116,"Pass","Fail"),"")</f>
        <v/>
      </c>
      <c r="I941" s="338" t="str">
        <f t="shared" si="16"/>
        <v/>
      </c>
      <c r="J941" s="339"/>
      <c r="K941" s="339"/>
      <c r="L941" s="339"/>
      <c r="M941" s="339"/>
      <c r="N941" s="339"/>
      <c r="O941" s="339"/>
      <c r="P941" s="339"/>
      <c r="Q941" s="339"/>
    </row>
    <row r="942" spans="1:17" ht="13.5" customHeight="1">
      <c r="A942" s="481"/>
      <c r="B942" s="481"/>
      <c r="C942" s="481"/>
      <c r="D942" s="481"/>
      <c r="E942" s="481"/>
      <c r="F942" s="339"/>
      <c r="G942" s="340" t="str">
        <f>IF(ISNUMBER(E942),E942/'Bulk DivVar Analysis'!$I$114,"")</f>
        <v/>
      </c>
      <c r="H942" s="338" t="str">
        <f>IF(ISNUMBER(E942), IF(G942&gt;'Bulk DivVar Analysis'!$J$116,"Pass","Fail"),"")</f>
        <v/>
      </c>
      <c r="I942" s="338" t="str">
        <f t="shared" si="16"/>
        <v/>
      </c>
      <c r="J942" s="339"/>
      <c r="K942" s="339"/>
      <c r="L942" s="339"/>
      <c r="M942" s="339"/>
      <c r="N942" s="339"/>
      <c r="O942" s="339"/>
      <c r="P942" s="339"/>
      <c r="Q942" s="339"/>
    </row>
    <row r="943" spans="1:17" ht="13.5" customHeight="1">
      <c r="A943" s="481"/>
      <c r="B943" s="481"/>
      <c r="C943" s="481"/>
      <c r="D943" s="481"/>
      <c r="E943" s="481"/>
      <c r="F943" s="339"/>
      <c r="G943" s="340" t="str">
        <f>IF(ISNUMBER(E943),E943/'Bulk DivVar Analysis'!$I$114,"")</f>
        <v/>
      </c>
      <c r="H943" s="338" t="str">
        <f>IF(ISNUMBER(E943), IF(G943&gt;'Bulk DivVar Analysis'!$J$116,"Pass","Fail"),"")</f>
        <v/>
      </c>
      <c r="I943" s="338" t="str">
        <f t="shared" si="16"/>
        <v/>
      </c>
      <c r="J943" s="339"/>
      <c r="K943" s="339"/>
      <c r="L943" s="339"/>
      <c r="M943" s="339"/>
      <c r="N943" s="339"/>
      <c r="O943" s="339"/>
      <c r="P943" s="339"/>
      <c r="Q943" s="339"/>
    </row>
    <row r="944" spans="1:17" ht="13.5" customHeight="1">
      <c r="A944" s="481"/>
      <c r="B944" s="481"/>
      <c r="C944" s="481"/>
      <c r="D944" s="481"/>
      <c r="E944" s="481"/>
      <c r="F944" s="339"/>
      <c r="G944" s="340" t="str">
        <f>IF(ISNUMBER(E944),E944/'Bulk DivVar Analysis'!$I$114,"")</f>
        <v/>
      </c>
      <c r="H944" s="338" t="str">
        <f>IF(ISNUMBER(E944), IF(G944&gt;'Bulk DivVar Analysis'!$J$116,"Pass","Fail"),"")</f>
        <v/>
      </c>
      <c r="I944" s="338" t="str">
        <f t="shared" si="16"/>
        <v/>
      </c>
      <c r="J944" s="339"/>
      <c r="K944" s="339"/>
      <c r="L944" s="339"/>
      <c r="M944" s="339"/>
      <c r="N944" s="339"/>
      <c r="O944" s="339"/>
      <c r="P944" s="339"/>
      <c r="Q944" s="339"/>
    </row>
    <row r="945" spans="1:17" ht="13.5" customHeight="1">
      <c r="A945" s="481"/>
      <c r="B945" s="481"/>
      <c r="C945" s="481"/>
      <c r="D945" s="481"/>
      <c r="E945" s="481"/>
      <c r="F945" s="339"/>
      <c r="G945" s="340" t="str">
        <f>IF(ISNUMBER(E945),E945/'Bulk DivVar Analysis'!$I$114,"")</f>
        <v/>
      </c>
      <c r="H945" s="338" t="str">
        <f>IF(ISNUMBER(E945), IF(G945&gt;'Bulk DivVar Analysis'!$J$116,"Pass","Fail"),"")</f>
        <v/>
      </c>
      <c r="I945" s="338" t="str">
        <f t="shared" si="16"/>
        <v/>
      </c>
      <c r="J945" s="339"/>
      <c r="K945" s="339"/>
      <c r="L945" s="339"/>
      <c r="M945" s="339"/>
      <c r="N945" s="339"/>
      <c r="O945" s="339"/>
      <c r="P945" s="339"/>
      <c r="Q945" s="339"/>
    </row>
    <row r="946" spans="1:17" ht="13.5" customHeight="1">
      <c r="A946" s="481"/>
      <c r="B946" s="481"/>
      <c r="C946" s="481"/>
      <c r="D946" s="481"/>
      <c r="E946" s="481"/>
      <c r="F946" s="339"/>
      <c r="G946" s="340" t="str">
        <f>IF(ISNUMBER(E946),E946/'Bulk DivVar Analysis'!$I$114,"")</f>
        <v/>
      </c>
      <c r="H946" s="338" t="str">
        <f>IF(ISNUMBER(E946), IF(G946&gt;'Bulk DivVar Analysis'!$J$116,"Pass","Fail"),"")</f>
        <v/>
      </c>
      <c r="I946" s="338" t="str">
        <f t="shared" si="16"/>
        <v/>
      </c>
      <c r="J946" s="339"/>
      <c r="K946" s="339"/>
      <c r="L946" s="339"/>
      <c r="M946" s="339"/>
      <c r="N946" s="339"/>
      <c r="O946" s="339"/>
      <c r="P946" s="339"/>
      <c r="Q946" s="339"/>
    </row>
    <row r="947" spans="1:17" ht="13.5" customHeight="1">
      <c r="A947" s="481"/>
      <c r="B947" s="481"/>
      <c r="C947" s="481"/>
      <c r="D947" s="481"/>
      <c r="E947" s="481"/>
      <c r="F947" s="339"/>
      <c r="G947" s="340" t="str">
        <f>IF(ISNUMBER(E947),E947/'Bulk DivVar Analysis'!$I$114,"")</f>
        <v/>
      </c>
      <c r="H947" s="338" t="str">
        <f>IF(ISNUMBER(E947), IF(G947&gt;'Bulk DivVar Analysis'!$J$116,"Pass","Fail"),"")</f>
        <v/>
      </c>
      <c r="I947" s="338" t="str">
        <f t="shared" si="16"/>
        <v/>
      </c>
      <c r="J947" s="339"/>
      <c r="K947" s="339"/>
      <c r="L947" s="339"/>
      <c r="M947" s="339"/>
      <c r="N947" s="339"/>
      <c r="O947" s="339"/>
      <c r="P947" s="339"/>
      <c r="Q947" s="339"/>
    </row>
    <row r="948" spans="1:17" ht="13.5" customHeight="1">
      <c r="A948" s="481"/>
      <c r="B948" s="481"/>
      <c r="C948" s="481"/>
      <c r="D948" s="481"/>
      <c r="E948" s="481"/>
      <c r="F948" s="339"/>
      <c r="G948" s="340" t="str">
        <f>IF(ISNUMBER(E948),E948/'Bulk DivVar Analysis'!$I$114,"")</f>
        <v/>
      </c>
      <c r="H948" s="338" t="str">
        <f>IF(ISNUMBER(E948), IF(G948&gt;'Bulk DivVar Analysis'!$J$116,"Pass","Fail"),"")</f>
        <v/>
      </c>
      <c r="I948" s="338" t="str">
        <f t="shared" si="16"/>
        <v/>
      </c>
      <c r="J948" s="339"/>
      <c r="K948" s="339"/>
      <c r="L948" s="339"/>
      <c r="M948" s="339"/>
      <c r="N948" s="339"/>
      <c r="O948" s="339"/>
      <c r="P948" s="339"/>
      <c r="Q948" s="339"/>
    </row>
    <row r="949" spans="1:17" ht="13.5" customHeight="1">
      <c r="A949" s="481"/>
      <c r="B949" s="481"/>
      <c r="C949" s="481"/>
      <c r="D949" s="481"/>
      <c r="E949" s="481"/>
      <c r="F949" s="339"/>
      <c r="G949" s="340" t="str">
        <f>IF(ISNUMBER(E949),E949/'Bulk DivVar Analysis'!$I$114,"")</f>
        <v/>
      </c>
      <c r="H949" s="338" t="str">
        <f>IF(ISNUMBER(E949), IF(G949&gt;'Bulk DivVar Analysis'!$J$116,"Pass","Fail"),"")</f>
        <v/>
      </c>
      <c r="I949" s="338" t="str">
        <f t="shared" si="16"/>
        <v/>
      </c>
      <c r="J949" s="339"/>
      <c r="K949" s="339"/>
      <c r="L949" s="339"/>
      <c r="M949" s="339"/>
      <c r="N949" s="339"/>
      <c r="O949" s="339"/>
      <c r="P949" s="339"/>
      <c r="Q949" s="339"/>
    </row>
    <row r="950" spans="1:17" ht="13.5" customHeight="1">
      <c r="A950" s="481"/>
      <c r="B950" s="481"/>
      <c r="C950" s="481"/>
      <c r="D950" s="481"/>
      <c r="E950" s="481"/>
      <c r="F950" s="339"/>
      <c r="G950" s="340" t="str">
        <f>IF(ISNUMBER(E950),E950/'Bulk DivVar Analysis'!$I$114,"")</f>
        <v/>
      </c>
      <c r="H950" s="338" t="str">
        <f>IF(ISNUMBER(E950), IF(G950&gt;'Bulk DivVar Analysis'!$J$116,"Pass","Fail"),"")</f>
        <v/>
      </c>
      <c r="I950" s="338" t="str">
        <f t="shared" si="16"/>
        <v/>
      </c>
      <c r="J950" s="339"/>
      <c r="K950" s="339"/>
      <c r="L950" s="339"/>
      <c r="M950" s="339"/>
      <c r="N950" s="339"/>
      <c r="O950" s="339"/>
      <c r="P950" s="339"/>
      <c r="Q950" s="339"/>
    </row>
    <row r="951" spans="1:17" ht="13.5" customHeight="1">
      <c r="A951" s="481"/>
      <c r="B951" s="481"/>
      <c r="C951" s="481"/>
      <c r="D951" s="481"/>
      <c r="E951" s="481"/>
      <c r="F951" s="339"/>
      <c r="G951" s="340" t="str">
        <f>IF(ISNUMBER(E951),E951/'Bulk DivVar Analysis'!$I$114,"")</f>
        <v/>
      </c>
      <c r="H951" s="338" t="str">
        <f>IF(ISNUMBER(E951), IF(G951&gt;'Bulk DivVar Analysis'!$J$116,"Pass","Fail"),"")</f>
        <v/>
      </c>
      <c r="I951" s="338" t="str">
        <f t="shared" si="16"/>
        <v/>
      </c>
      <c r="J951" s="339"/>
      <c r="K951" s="339"/>
      <c r="L951" s="339"/>
      <c r="M951" s="339"/>
      <c r="N951" s="339"/>
      <c r="O951" s="339"/>
      <c r="P951" s="339"/>
      <c r="Q951" s="339"/>
    </row>
    <row r="952" spans="1:17" ht="13.5" customHeight="1">
      <c r="A952" s="481"/>
      <c r="B952" s="481"/>
      <c r="C952" s="481"/>
      <c r="D952" s="481"/>
      <c r="E952" s="481"/>
      <c r="F952" s="339"/>
      <c r="G952" s="340" t="str">
        <f>IF(ISNUMBER(E952),E952/'Bulk DivVar Analysis'!$I$114,"")</f>
        <v/>
      </c>
      <c r="H952" s="338" t="str">
        <f>IF(ISNUMBER(E952), IF(G952&gt;'Bulk DivVar Analysis'!$J$116,"Pass","Fail"),"")</f>
        <v/>
      </c>
      <c r="I952" s="338" t="str">
        <f t="shared" si="16"/>
        <v/>
      </c>
      <c r="J952" s="339"/>
      <c r="K952" s="339"/>
      <c r="L952" s="339"/>
      <c r="M952" s="339"/>
      <c r="N952" s="339"/>
      <c r="O952" s="339"/>
      <c r="P952" s="339"/>
      <c r="Q952" s="339"/>
    </row>
    <row r="953" spans="1:17" ht="13.5" customHeight="1">
      <c r="A953" s="481"/>
      <c r="B953" s="481"/>
      <c r="C953" s="481"/>
      <c r="D953" s="481"/>
      <c r="E953" s="481"/>
      <c r="F953" s="339"/>
      <c r="G953" s="340" t="str">
        <f>IF(ISNUMBER(E953),E953/'Bulk DivVar Analysis'!$I$114,"")</f>
        <v/>
      </c>
      <c r="H953" s="338" t="str">
        <f>IF(ISNUMBER(E953), IF(G953&gt;'Bulk DivVar Analysis'!$J$116,"Pass","Fail"),"")</f>
        <v/>
      </c>
      <c r="I953" s="338" t="str">
        <f t="shared" si="16"/>
        <v/>
      </c>
      <c r="J953" s="339"/>
      <c r="K953" s="339"/>
      <c r="L953" s="339"/>
      <c r="M953" s="339"/>
      <c r="N953" s="339"/>
      <c r="O953" s="339"/>
      <c r="P953" s="339"/>
      <c r="Q953" s="339"/>
    </row>
    <row r="954" spans="1:17" ht="13.5" customHeight="1">
      <c r="A954" s="481"/>
      <c r="B954" s="481"/>
      <c r="C954" s="481"/>
      <c r="D954" s="481"/>
      <c r="E954" s="481"/>
      <c r="F954" s="339"/>
      <c r="G954" s="340" t="str">
        <f>IF(ISNUMBER(E954),E954/'Bulk DivVar Analysis'!$I$114,"")</f>
        <v/>
      </c>
      <c r="H954" s="338" t="str">
        <f>IF(ISNUMBER(E954), IF(G954&gt;'Bulk DivVar Analysis'!$J$116,"Pass","Fail"),"")</f>
        <v/>
      </c>
      <c r="I954" s="338" t="str">
        <f t="shared" si="16"/>
        <v/>
      </c>
      <c r="J954" s="339"/>
      <c r="K954" s="339"/>
      <c r="L954" s="339"/>
      <c r="M954" s="339"/>
      <c r="N954" s="339"/>
      <c r="O954" s="339"/>
      <c r="P954" s="339"/>
      <c r="Q954" s="339"/>
    </row>
    <row r="955" spans="1:17" ht="13.5" customHeight="1">
      <c r="A955" s="481"/>
      <c r="B955" s="481"/>
      <c r="C955" s="481"/>
      <c r="D955" s="481"/>
      <c r="E955" s="481"/>
      <c r="F955" s="339"/>
      <c r="G955" s="340" t="str">
        <f>IF(ISNUMBER(E955),E955/'Bulk DivVar Analysis'!$I$114,"")</f>
        <v/>
      </c>
      <c r="H955" s="338" t="str">
        <f>IF(ISNUMBER(E955), IF(G955&gt;'Bulk DivVar Analysis'!$J$116,"Pass","Fail"),"")</f>
        <v/>
      </c>
      <c r="I955" s="338" t="str">
        <f t="shared" si="16"/>
        <v/>
      </c>
      <c r="J955" s="339"/>
      <c r="K955" s="339"/>
      <c r="L955" s="339"/>
      <c r="M955" s="339"/>
      <c r="N955" s="339"/>
      <c r="O955" s="339"/>
      <c r="P955" s="339"/>
      <c r="Q955" s="339"/>
    </row>
    <row r="956" spans="1:17" ht="13.5" customHeight="1">
      <c r="A956" s="481"/>
      <c r="B956" s="481"/>
      <c r="C956" s="481"/>
      <c r="D956" s="481"/>
      <c r="E956" s="481"/>
      <c r="F956" s="339"/>
      <c r="G956" s="340" t="str">
        <f>IF(ISNUMBER(E956),E956/'Bulk DivVar Analysis'!$I$114,"")</f>
        <v/>
      </c>
      <c r="H956" s="338" t="str">
        <f>IF(ISNUMBER(E956), IF(G956&gt;'Bulk DivVar Analysis'!$J$116,"Pass","Fail"),"")</f>
        <v/>
      </c>
      <c r="I956" s="338" t="str">
        <f t="shared" si="16"/>
        <v/>
      </c>
      <c r="J956" s="339"/>
      <c r="K956" s="339"/>
      <c r="L956" s="339"/>
      <c r="M956" s="339"/>
      <c r="N956" s="339"/>
      <c r="O956" s="339"/>
      <c r="P956" s="339"/>
      <c r="Q956" s="339"/>
    </row>
    <row r="957" spans="1:17" ht="13.5" customHeight="1">
      <c r="A957" s="481"/>
      <c r="B957" s="481"/>
      <c r="C957" s="481"/>
      <c r="D957" s="481"/>
      <c r="E957" s="481"/>
      <c r="F957" s="339"/>
      <c r="G957" s="340" t="str">
        <f>IF(ISNUMBER(E957),E957/'Bulk DivVar Analysis'!$I$114,"")</f>
        <v/>
      </c>
      <c r="H957" s="338" t="str">
        <f>IF(ISNUMBER(E957), IF(G957&gt;'Bulk DivVar Analysis'!$J$116,"Pass","Fail"),"")</f>
        <v/>
      </c>
      <c r="I957" s="338" t="str">
        <f t="shared" si="16"/>
        <v/>
      </c>
      <c r="J957" s="339"/>
      <c r="K957" s="339"/>
      <c r="L957" s="339"/>
      <c r="M957" s="339"/>
      <c r="N957" s="339"/>
      <c r="O957" s="339"/>
      <c r="P957" s="339"/>
      <c r="Q957" s="339"/>
    </row>
    <row r="958" spans="1:17" ht="13.5" customHeight="1">
      <c r="A958" s="481"/>
      <c r="B958" s="481"/>
      <c r="C958" s="481"/>
      <c r="D958" s="481"/>
      <c r="E958" s="481"/>
      <c r="F958" s="339"/>
      <c r="G958" s="340" t="str">
        <f>IF(ISNUMBER(E958),E958/'Bulk DivVar Analysis'!$I$114,"")</f>
        <v/>
      </c>
      <c r="H958" s="338" t="str">
        <f>IF(ISNUMBER(E958), IF(G958&gt;'Bulk DivVar Analysis'!$J$116,"Pass","Fail"),"")</f>
        <v/>
      </c>
      <c r="I958" s="338" t="str">
        <f t="shared" si="16"/>
        <v/>
      </c>
      <c r="J958" s="339"/>
      <c r="K958" s="339"/>
      <c r="L958" s="339"/>
      <c r="M958" s="339"/>
      <c r="N958" s="339"/>
      <c r="O958" s="339"/>
      <c r="P958" s="339"/>
      <c r="Q958" s="339"/>
    </row>
    <row r="959" spans="1:17" ht="13.5" customHeight="1">
      <c r="A959" s="481"/>
      <c r="B959" s="481"/>
      <c r="C959" s="481"/>
      <c r="D959" s="481"/>
      <c r="E959" s="481"/>
      <c r="F959" s="339"/>
      <c r="G959" s="340" t="str">
        <f>IF(ISNUMBER(E959),E959/'Bulk DivVar Analysis'!$I$114,"")</f>
        <v/>
      </c>
      <c r="H959" s="338" t="str">
        <f>IF(ISNUMBER(E959), IF(G959&gt;'Bulk DivVar Analysis'!$J$116,"Pass","Fail"),"")</f>
        <v/>
      </c>
      <c r="I959" s="338" t="str">
        <f t="shared" si="16"/>
        <v/>
      </c>
      <c r="J959" s="339"/>
      <c r="K959" s="339"/>
      <c r="L959" s="339"/>
      <c r="M959" s="339"/>
      <c r="N959" s="339"/>
      <c r="O959" s="339"/>
      <c r="P959" s="339"/>
      <c r="Q959" s="339"/>
    </row>
    <row r="960" spans="1:17" ht="13.5" customHeight="1">
      <c r="A960" s="481"/>
      <c r="B960" s="481"/>
      <c r="C960" s="481"/>
      <c r="D960" s="481"/>
      <c r="E960" s="481"/>
      <c r="F960" s="339"/>
      <c r="G960" s="340" t="str">
        <f>IF(ISNUMBER(E960),E960/'Bulk DivVar Analysis'!$I$114,"")</f>
        <v/>
      </c>
      <c r="H960" s="338" t="str">
        <f>IF(ISNUMBER(E960), IF(G960&gt;'Bulk DivVar Analysis'!$J$116,"Pass","Fail"),"")</f>
        <v/>
      </c>
      <c r="I960" s="338" t="str">
        <f t="shared" si="16"/>
        <v/>
      </c>
      <c r="J960" s="339"/>
      <c r="K960" s="339"/>
      <c r="L960" s="339"/>
      <c r="M960" s="339"/>
      <c r="N960" s="339"/>
      <c r="O960" s="339"/>
      <c r="P960" s="339"/>
      <c r="Q960" s="339"/>
    </row>
    <row r="961" spans="1:17" ht="13.5" customHeight="1">
      <c r="A961" s="481"/>
      <c r="B961" s="481"/>
      <c r="C961" s="481"/>
      <c r="D961" s="481"/>
      <c r="E961" s="481"/>
      <c r="F961" s="339"/>
      <c r="G961" s="340" t="str">
        <f>IF(ISNUMBER(E961),E961/'Bulk DivVar Analysis'!$I$114,"")</f>
        <v/>
      </c>
      <c r="H961" s="338" t="str">
        <f>IF(ISNUMBER(E961), IF(G961&gt;'Bulk DivVar Analysis'!$J$116,"Pass","Fail"),"")</f>
        <v/>
      </c>
      <c r="I961" s="338" t="str">
        <f t="shared" si="16"/>
        <v/>
      </c>
      <c r="J961" s="339"/>
      <c r="K961" s="339"/>
      <c r="L961" s="339"/>
      <c r="M961" s="339"/>
      <c r="N961" s="339"/>
      <c r="O961" s="339"/>
      <c r="P961" s="339"/>
      <c r="Q961" s="339"/>
    </row>
    <row r="962" spans="1:17" ht="13.5" customHeight="1">
      <c r="A962" s="481"/>
      <c r="B962" s="481"/>
      <c r="C962" s="481"/>
      <c r="D962" s="481"/>
      <c r="E962" s="481"/>
      <c r="F962" s="339"/>
      <c r="G962" s="340" t="str">
        <f>IF(ISNUMBER(E962),E962/'Bulk DivVar Analysis'!$I$114,"")</f>
        <v/>
      </c>
      <c r="H962" s="338" t="str">
        <f>IF(ISNUMBER(E962), IF(G962&gt;'Bulk DivVar Analysis'!$J$116,"Pass","Fail"),"")</f>
        <v/>
      </c>
      <c r="I962" s="338" t="str">
        <f t="shared" si="16"/>
        <v/>
      </c>
      <c r="J962" s="339"/>
      <c r="K962" s="339"/>
      <c r="L962" s="339"/>
      <c r="M962" s="339"/>
      <c r="N962" s="339"/>
      <c r="O962" s="339"/>
      <c r="P962" s="339"/>
      <c r="Q962" s="339"/>
    </row>
    <row r="963" spans="1:17" ht="13.5" customHeight="1">
      <c r="A963" s="481"/>
      <c r="B963" s="481"/>
      <c r="C963" s="481"/>
      <c r="D963" s="481"/>
      <c r="E963" s="481"/>
      <c r="F963" s="339"/>
      <c r="G963" s="340" t="str">
        <f>IF(ISNUMBER(E963),E963/'Bulk DivVar Analysis'!$I$114,"")</f>
        <v/>
      </c>
      <c r="H963" s="338" t="str">
        <f>IF(ISNUMBER(E963), IF(G963&gt;'Bulk DivVar Analysis'!$J$116,"Pass","Fail"),"")</f>
        <v/>
      </c>
      <c r="I963" s="338" t="str">
        <f t="shared" ref="I963:I1026" si="17">_xlfn.TEXTJOIN("_",TRUE,B963,C963)</f>
        <v/>
      </c>
      <c r="J963" s="339"/>
      <c r="K963" s="339"/>
      <c r="L963" s="339"/>
      <c r="M963" s="339"/>
      <c r="N963" s="339"/>
      <c r="O963" s="339"/>
      <c r="P963" s="339"/>
      <c r="Q963" s="339"/>
    </row>
    <row r="964" spans="1:17" ht="13.5" customHeight="1">
      <c r="A964" s="481"/>
      <c r="B964" s="481"/>
      <c r="C964" s="481"/>
      <c r="D964" s="481"/>
      <c r="E964" s="481"/>
      <c r="F964" s="339"/>
      <c r="G964" s="340" t="str">
        <f>IF(ISNUMBER(E964),E964/'Bulk DivVar Analysis'!$I$114,"")</f>
        <v/>
      </c>
      <c r="H964" s="338" t="str">
        <f>IF(ISNUMBER(E964), IF(G964&gt;'Bulk DivVar Analysis'!$J$116,"Pass","Fail"),"")</f>
        <v/>
      </c>
      <c r="I964" s="338" t="str">
        <f t="shared" si="17"/>
        <v/>
      </c>
      <c r="J964" s="339"/>
      <c r="K964" s="339"/>
      <c r="L964" s="339"/>
      <c r="M964" s="339"/>
      <c r="N964" s="339"/>
      <c r="O964" s="339"/>
      <c r="P964" s="339"/>
      <c r="Q964" s="339"/>
    </row>
    <row r="965" spans="1:17" ht="13.5" customHeight="1">
      <c r="A965" s="481"/>
      <c r="B965" s="481"/>
      <c r="C965" s="481"/>
      <c r="D965" s="481"/>
      <c r="E965" s="481"/>
      <c r="F965" s="339"/>
      <c r="G965" s="340" t="str">
        <f>IF(ISNUMBER(E965),E965/'Bulk DivVar Analysis'!$I$114,"")</f>
        <v/>
      </c>
      <c r="H965" s="338" t="str">
        <f>IF(ISNUMBER(E965), IF(G965&gt;'Bulk DivVar Analysis'!$J$116,"Pass","Fail"),"")</f>
        <v/>
      </c>
      <c r="I965" s="338" t="str">
        <f t="shared" si="17"/>
        <v/>
      </c>
      <c r="J965" s="339"/>
      <c r="K965" s="339"/>
      <c r="L965" s="339"/>
      <c r="M965" s="339"/>
      <c r="N965" s="339"/>
      <c r="O965" s="339"/>
      <c r="P965" s="339"/>
      <c r="Q965" s="339"/>
    </row>
    <row r="966" spans="1:17" ht="13.5" customHeight="1">
      <c r="A966" s="481"/>
      <c r="B966" s="481"/>
      <c r="C966" s="481"/>
      <c r="D966" s="481"/>
      <c r="E966" s="481"/>
      <c r="F966" s="339"/>
      <c r="G966" s="340" t="str">
        <f>IF(ISNUMBER(E966),E966/'Bulk DivVar Analysis'!$I$114,"")</f>
        <v/>
      </c>
      <c r="H966" s="338" t="str">
        <f>IF(ISNUMBER(E966), IF(G966&gt;'Bulk DivVar Analysis'!$J$116,"Pass","Fail"),"")</f>
        <v/>
      </c>
      <c r="I966" s="338" t="str">
        <f t="shared" si="17"/>
        <v/>
      </c>
      <c r="J966" s="339"/>
      <c r="K966" s="339"/>
      <c r="L966" s="339"/>
      <c r="M966" s="339"/>
      <c r="N966" s="339"/>
      <c r="O966" s="339"/>
      <c r="P966" s="339"/>
      <c r="Q966" s="339"/>
    </row>
    <row r="967" spans="1:17" ht="13.5" customHeight="1">
      <c r="A967" s="481"/>
      <c r="B967" s="481"/>
      <c r="C967" s="481"/>
      <c r="D967" s="481"/>
      <c r="E967" s="481"/>
      <c r="F967" s="339"/>
      <c r="G967" s="340" t="str">
        <f>IF(ISNUMBER(E967),E967/'Bulk DivVar Analysis'!$I$114,"")</f>
        <v/>
      </c>
      <c r="H967" s="338" t="str">
        <f>IF(ISNUMBER(E967), IF(G967&gt;'Bulk DivVar Analysis'!$J$116,"Pass","Fail"),"")</f>
        <v/>
      </c>
      <c r="I967" s="338" t="str">
        <f t="shared" si="17"/>
        <v/>
      </c>
      <c r="J967" s="339"/>
      <c r="K967" s="339"/>
      <c r="L967" s="339"/>
      <c r="M967" s="339"/>
      <c r="N967" s="339"/>
      <c r="O967" s="339"/>
      <c r="P967" s="339"/>
      <c r="Q967" s="339"/>
    </row>
    <row r="968" spans="1:17" ht="13.5" customHeight="1">
      <c r="A968" s="481"/>
      <c r="B968" s="481"/>
      <c r="C968" s="481"/>
      <c r="D968" s="481"/>
      <c r="E968" s="481"/>
      <c r="F968" s="339"/>
      <c r="G968" s="340" t="str">
        <f>IF(ISNUMBER(E968),E968/'Bulk DivVar Analysis'!$I$114,"")</f>
        <v/>
      </c>
      <c r="H968" s="338" t="str">
        <f>IF(ISNUMBER(E968), IF(G968&gt;'Bulk DivVar Analysis'!$J$116,"Pass","Fail"),"")</f>
        <v/>
      </c>
      <c r="I968" s="338" t="str">
        <f t="shared" si="17"/>
        <v/>
      </c>
      <c r="J968" s="339"/>
      <c r="K968" s="339"/>
      <c r="L968" s="339"/>
      <c r="M968" s="339"/>
      <c r="N968" s="339"/>
      <c r="O968" s="339"/>
      <c r="P968" s="339"/>
      <c r="Q968" s="339"/>
    </row>
    <row r="969" spans="1:17" ht="13.5" customHeight="1">
      <c r="A969" s="481"/>
      <c r="B969" s="481"/>
      <c r="C969" s="481"/>
      <c r="D969" s="481"/>
      <c r="E969" s="481"/>
      <c r="F969" s="339"/>
      <c r="G969" s="340" t="str">
        <f>IF(ISNUMBER(E969),E969/'Bulk DivVar Analysis'!$I$114,"")</f>
        <v/>
      </c>
      <c r="H969" s="338" t="str">
        <f>IF(ISNUMBER(E969), IF(G969&gt;'Bulk DivVar Analysis'!$J$116,"Pass","Fail"),"")</f>
        <v/>
      </c>
      <c r="I969" s="338" t="str">
        <f t="shared" si="17"/>
        <v/>
      </c>
      <c r="J969" s="339"/>
      <c r="K969" s="339"/>
      <c r="L969" s="339"/>
      <c r="M969" s="339"/>
      <c r="N969" s="339"/>
      <c r="O969" s="339"/>
      <c r="P969" s="339"/>
      <c r="Q969" s="339"/>
    </row>
    <row r="970" spans="1:17" ht="13.5" customHeight="1">
      <c r="A970" s="481"/>
      <c r="B970" s="481"/>
      <c r="C970" s="481"/>
      <c r="D970" s="481"/>
      <c r="E970" s="481"/>
      <c r="F970" s="339"/>
      <c r="G970" s="340" t="str">
        <f>IF(ISNUMBER(E970),E970/'Bulk DivVar Analysis'!$I$114,"")</f>
        <v/>
      </c>
      <c r="H970" s="338" t="str">
        <f>IF(ISNUMBER(E970), IF(G970&gt;'Bulk DivVar Analysis'!$J$116,"Pass","Fail"),"")</f>
        <v/>
      </c>
      <c r="I970" s="338" t="str">
        <f t="shared" si="17"/>
        <v/>
      </c>
      <c r="J970" s="339"/>
      <c r="K970" s="339"/>
      <c r="L970" s="339"/>
      <c r="M970" s="339"/>
      <c r="N970" s="339"/>
      <c r="O970" s="339"/>
      <c r="P970" s="339"/>
      <c r="Q970" s="339"/>
    </row>
    <row r="971" spans="1:17" ht="13.5" customHeight="1">
      <c r="A971" s="481"/>
      <c r="B971" s="481"/>
      <c r="C971" s="481"/>
      <c r="D971" s="481"/>
      <c r="E971" s="481"/>
      <c r="F971" s="339"/>
      <c r="G971" s="340" t="str">
        <f>IF(ISNUMBER(E971),E971/'Bulk DivVar Analysis'!$I$114,"")</f>
        <v/>
      </c>
      <c r="H971" s="338" t="str">
        <f>IF(ISNUMBER(E971), IF(G971&gt;'Bulk DivVar Analysis'!$J$116,"Pass","Fail"),"")</f>
        <v/>
      </c>
      <c r="I971" s="338" t="str">
        <f t="shared" si="17"/>
        <v/>
      </c>
      <c r="J971" s="339"/>
      <c r="K971" s="339"/>
      <c r="L971" s="339"/>
      <c r="M971" s="339"/>
      <c r="N971" s="339"/>
      <c r="O971" s="339"/>
      <c r="P971" s="339"/>
      <c r="Q971" s="339"/>
    </row>
    <row r="972" spans="1:17" ht="13.5" customHeight="1">
      <c r="A972" s="481"/>
      <c r="B972" s="481"/>
      <c r="C972" s="481"/>
      <c r="D972" s="481"/>
      <c r="E972" s="481"/>
      <c r="F972" s="339"/>
      <c r="G972" s="340" t="str">
        <f>IF(ISNUMBER(E972),E972/'Bulk DivVar Analysis'!$I$114,"")</f>
        <v/>
      </c>
      <c r="H972" s="338" t="str">
        <f>IF(ISNUMBER(E972), IF(G972&gt;'Bulk DivVar Analysis'!$J$116,"Pass","Fail"),"")</f>
        <v/>
      </c>
      <c r="I972" s="338" t="str">
        <f t="shared" si="17"/>
        <v/>
      </c>
      <c r="J972" s="339"/>
      <c r="K972" s="339"/>
      <c r="L972" s="339"/>
      <c r="M972" s="339"/>
      <c r="N972" s="339"/>
      <c r="O972" s="339"/>
      <c r="P972" s="339"/>
      <c r="Q972" s="339"/>
    </row>
    <row r="973" spans="1:17" ht="13.5" customHeight="1">
      <c r="A973" s="481"/>
      <c r="B973" s="481"/>
      <c r="C973" s="481"/>
      <c r="D973" s="481"/>
      <c r="E973" s="481"/>
      <c r="F973" s="339"/>
      <c r="G973" s="340" t="str">
        <f>IF(ISNUMBER(E973),E973/'Bulk DivVar Analysis'!$I$114,"")</f>
        <v/>
      </c>
      <c r="H973" s="338" t="str">
        <f>IF(ISNUMBER(E973), IF(G973&gt;'Bulk DivVar Analysis'!$J$116,"Pass","Fail"),"")</f>
        <v/>
      </c>
      <c r="I973" s="338" t="str">
        <f t="shared" si="17"/>
        <v/>
      </c>
      <c r="J973" s="339"/>
      <c r="K973" s="339"/>
      <c r="L973" s="339"/>
      <c r="M973" s="339"/>
      <c r="N973" s="339"/>
      <c r="O973" s="339"/>
      <c r="P973" s="339"/>
      <c r="Q973" s="339"/>
    </row>
    <row r="974" spans="1:17" ht="13.5" customHeight="1">
      <c r="A974" s="481"/>
      <c r="B974" s="481"/>
      <c r="C974" s="481"/>
      <c r="D974" s="481"/>
      <c r="E974" s="481"/>
      <c r="F974" s="339"/>
      <c r="G974" s="340" t="str">
        <f>IF(ISNUMBER(E974),E974/'Bulk DivVar Analysis'!$I$114,"")</f>
        <v/>
      </c>
      <c r="H974" s="338" t="str">
        <f>IF(ISNUMBER(E974), IF(G974&gt;'Bulk DivVar Analysis'!$J$116,"Pass","Fail"),"")</f>
        <v/>
      </c>
      <c r="I974" s="338" t="str">
        <f t="shared" si="17"/>
        <v/>
      </c>
      <c r="J974" s="339"/>
      <c r="K974" s="339"/>
      <c r="L974" s="339"/>
      <c r="M974" s="339"/>
      <c r="N974" s="339"/>
      <c r="O974" s="339"/>
      <c r="P974" s="339"/>
      <c r="Q974" s="339"/>
    </row>
    <row r="975" spans="1:17" ht="13.5" customHeight="1">
      <c r="A975" s="481"/>
      <c r="B975" s="481"/>
      <c r="C975" s="481"/>
      <c r="D975" s="481"/>
      <c r="E975" s="481"/>
      <c r="F975" s="339"/>
      <c r="G975" s="340" t="str">
        <f>IF(ISNUMBER(E975),E975/'Bulk DivVar Analysis'!$I$114,"")</f>
        <v/>
      </c>
      <c r="H975" s="338" t="str">
        <f>IF(ISNUMBER(E975), IF(G975&gt;'Bulk DivVar Analysis'!$J$116,"Pass","Fail"),"")</f>
        <v/>
      </c>
      <c r="I975" s="338" t="str">
        <f t="shared" si="17"/>
        <v/>
      </c>
      <c r="J975" s="339"/>
      <c r="K975" s="339"/>
      <c r="L975" s="339"/>
      <c r="M975" s="339"/>
      <c r="N975" s="339"/>
      <c r="O975" s="339"/>
      <c r="P975" s="339"/>
      <c r="Q975" s="339"/>
    </row>
    <row r="976" spans="1:17" ht="13.5" customHeight="1">
      <c r="A976" s="481"/>
      <c r="B976" s="481"/>
      <c r="C976" s="481"/>
      <c r="D976" s="481"/>
      <c r="E976" s="481"/>
      <c r="F976" s="339"/>
      <c r="G976" s="340" t="str">
        <f>IF(ISNUMBER(E976),E976/'Bulk DivVar Analysis'!$I$114,"")</f>
        <v/>
      </c>
      <c r="H976" s="338" t="str">
        <f>IF(ISNUMBER(E976), IF(G976&gt;'Bulk DivVar Analysis'!$J$116,"Pass","Fail"),"")</f>
        <v/>
      </c>
      <c r="I976" s="338" t="str">
        <f t="shared" si="17"/>
        <v/>
      </c>
      <c r="J976" s="339"/>
      <c r="K976" s="339"/>
      <c r="L976" s="339"/>
      <c r="M976" s="339"/>
      <c r="N976" s="339"/>
      <c r="O976" s="339"/>
      <c r="P976" s="339"/>
      <c r="Q976" s="339"/>
    </row>
    <row r="977" spans="1:17" ht="13.5" customHeight="1">
      <c r="A977" s="481"/>
      <c r="B977" s="481"/>
      <c r="C977" s="481"/>
      <c r="D977" s="481"/>
      <c r="E977" s="481"/>
      <c r="F977" s="339"/>
      <c r="G977" s="340" t="str">
        <f>IF(ISNUMBER(E977),E977/'Bulk DivVar Analysis'!$I$114,"")</f>
        <v/>
      </c>
      <c r="H977" s="338" t="str">
        <f>IF(ISNUMBER(E977), IF(G977&gt;'Bulk DivVar Analysis'!$J$116,"Pass","Fail"),"")</f>
        <v/>
      </c>
      <c r="I977" s="338" t="str">
        <f t="shared" si="17"/>
        <v/>
      </c>
      <c r="J977" s="339"/>
      <c r="K977" s="339"/>
      <c r="L977" s="339"/>
      <c r="M977" s="339"/>
      <c r="N977" s="339"/>
      <c r="O977" s="339"/>
      <c r="P977" s="339"/>
      <c r="Q977" s="339"/>
    </row>
    <row r="978" spans="1:17" ht="13.5" customHeight="1">
      <c r="A978" s="481"/>
      <c r="B978" s="481"/>
      <c r="C978" s="481"/>
      <c r="D978" s="481"/>
      <c r="E978" s="481"/>
      <c r="F978" s="339"/>
      <c r="G978" s="340" t="str">
        <f>IF(ISNUMBER(E978),E978/'Bulk DivVar Analysis'!$I$114,"")</f>
        <v/>
      </c>
      <c r="H978" s="338" t="str">
        <f>IF(ISNUMBER(E978), IF(G978&gt;'Bulk DivVar Analysis'!$J$116,"Pass","Fail"),"")</f>
        <v/>
      </c>
      <c r="I978" s="338" t="str">
        <f t="shared" si="17"/>
        <v/>
      </c>
      <c r="J978" s="339"/>
      <c r="K978" s="339"/>
      <c r="L978" s="339"/>
      <c r="M978" s="339"/>
      <c r="N978" s="339"/>
      <c r="O978" s="339"/>
      <c r="P978" s="339"/>
      <c r="Q978" s="339"/>
    </row>
    <row r="979" spans="1:17" ht="13.5" customHeight="1">
      <c r="A979" s="481"/>
      <c r="B979" s="481"/>
      <c r="C979" s="481"/>
      <c r="D979" s="481"/>
      <c r="E979" s="481"/>
      <c r="F979" s="339"/>
      <c r="G979" s="340" t="str">
        <f>IF(ISNUMBER(E979),E979/'Bulk DivVar Analysis'!$I$114,"")</f>
        <v/>
      </c>
      <c r="H979" s="338" t="str">
        <f>IF(ISNUMBER(E979), IF(G979&gt;'Bulk DivVar Analysis'!$J$116,"Pass","Fail"),"")</f>
        <v/>
      </c>
      <c r="I979" s="338" t="str">
        <f t="shared" si="17"/>
        <v/>
      </c>
      <c r="J979" s="339"/>
      <c r="K979" s="339"/>
      <c r="L979" s="339"/>
      <c r="M979" s="339"/>
      <c r="N979" s="339"/>
      <c r="O979" s="339"/>
      <c r="P979" s="339"/>
      <c r="Q979" s="339"/>
    </row>
    <row r="980" spans="1:17" ht="13.5" customHeight="1">
      <c r="A980" s="481"/>
      <c r="B980" s="481"/>
      <c r="C980" s="481"/>
      <c r="D980" s="481"/>
      <c r="E980" s="481"/>
      <c r="F980" s="339"/>
      <c r="G980" s="340" t="str">
        <f>IF(ISNUMBER(E980),E980/'Bulk DivVar Analysis'!$I$114,"")</f>
        <v/>
      </c>
      <c r="H980" s="338" t="str">
        <f>IF(ISNUMBER(E980), IF(G980&gt;'Bulk DivVar Analysis'!$J$116,"Pass","Fail"),"")</f>
        <v/>
      </c>
      <c r="I980" s="338" t="str">
        <f t="shared" si="17"/>
        <v/>
      </c>
      <c r="J980" s="339"/>
      <c r="K980" s="339"/>
      <c r="L980" s="339"/>
      <c r="M980" s="339"/>
      <c r="N980" s="339"/>
      <c r="O980" s="339"/>
      <c r="P980" s="339"/>
      <c r="Q980" s="339"/>
    </row>
    <row r="981" spans="1:17" ht="13.5" customHeight="1">
      <c r="A981" s="481"/>
      <c r="B981" s="481"/>
      <c r="C981" s="481"/>
      <c r="D981" s="481"/>
      <c r="E981" s="481"/>
      <c r="F981" s="339"/>
      <c r="G981" s="340" t="str">
        <f>IF(ISNUMBER(E981),E981/'Bulk DivVar Analysis'!$I$114,"")</f>
        <v/>
      </c>
      <c r="H981" s="338" t="str">
        <f>IF(ISNUMBER(E981), IF(G981&gt;'Bulk DivVar Analysis'!$J$116,"Pass","Fail"),"")</f>
        <v/>
      </c>
      <c r="I981" s="338" t="str">
        <f t="shared" si="17"/>
        <v/>
      </c>
      <c r="J981" s="339"/>
      <c r="K981" s="339"/>
      <c r="L981" s="339"/>
      <c r="M981" s="339"/>
      <c r="N981" s="339"/>
      <c r="O981" s="339"/>
      <c r="P981" s="339"/>
      <c r="Q981" s="339"/>
    </row>
    <row r="982" spans="1:17" ht="13.5" customHeight="1">
      <c r="A982" s="481"/>
      <c r="B982" s="481"/>
      <c r="C982" s="481"/>
      <c r="D982" s="481"/>
      <c r="E982" s="481"/>
      <c r="F982" s="339"/>
      <c r="G982" s="340" t="str">
        <f>IF(ISNUMBER(E982),E982/'Bulk DivVar Analysis'!$I$114,"")</f>
        <v/>
      </c>
      <c r="H982" s="338" t="str">
        <f>IF(ISNUMBER(E982), IF(G982&gt;'Bulk DivVar Analysis'!$J$116,"Pass","Fail"),"")</f>
        <v/>
      </c>
      <c r="I982" s="338" t="str">
        <f t="shared" si="17"/>
        <v/>
      </c>
      <c r="J982" s="339"/>
      <c r="K982" s="339"/>
      <c r="L982" s="339"/>
      <c r="M982" s="339"/>
      <c r="N982" s="339"/>
      <c r="O982" s="339"/>
      <c r="P982" s="339"/>
      <c r="Q982" s="339"/>
    </row>
    <row r="983" spans="1:17" ht="13.5" customHeight="1">
      <c r="A983" s="481"/>
      <c r="B983" s="481"/>
      <c r="C983" s="481"/>
      <c r="D983" s="481"/>
      <c r="E983" s="481"/>
      <c r="F983" s="339"/>
      <c r="G983" s="340" t="str">
        <f>IF(ISNUMBER(E983),E983/'Bulk DivVar Analysis'!$I$114,"")</f>
        <v/>
      </c>
      <c r="H983" s="338" t="str">
        <f>IF(ISNUMBER(E983), IF(G983&gt;'Bulk DivVar Analysis'!$J$116,"Pass","Fail"),"")</f>
        <v/>
      </c>
      <c r="I983" s="338" t="str">
        <f t="shared" si="17"/>
        <v/>
      </c>
      <c r="J983" s="339"/>
      <c r="K983" s="339"/>
      <c r="L983" s="339"/>
      <c r="M983" s="339"/>
      <c r="N983" s="339"/>
      <c r="O983" s="339"/>
      <c r="P983" s="339"/>
      <c r="Q983" s="339"/>
    </row>
    <row r="984" spans="1:17" ht="13.5" customHeight="1">
      <c r="A984" s="481"/>
      <c r="B984" s="481"/>
      <c r="C984" s="481"/>
      <c r="D984" s="481"/>
      <c r="E984" s="481"/>
      <c r="F984" s="339"/>
      <c r="G984" s="340" t="str">
        <f>IF(ISNUMBER(E984),E984/'Bulk DivVar Analysis'!$I$114,"")</f>
        <v/>
      </c>
      <c r="H984" s="338" t="str">
        <f>IF(ISNUMBER(E984), IF(G984&gt;'Bulk DivVar Analysis'!$J$116,"Pass","Fail"),"")</f>
        <v/>
      </c>
      <c r="I984" s="338" t="str">
        <f t="shared" si="17"/>
        <v/>
      </c>
      <c r="J984" s="339"/>
      <c r="K984" s="339"/>
      <c r="L984" s="339"/>
      <c r="M984" s="339"/>
      <c r="N984" s="339"/>
      <c r="O984" s="339"/>
      <c r="P984" s="339"/>
      <c r="Q984" s="339"/>
    </row>
    <row r="985" spans="1:17" ht="13.5" customHeight="1">
      <c r="A985" s="481"/>
      <c r="B985" s="481"/>
      <c r="C985" s="481"/>
      <c r="D985" s="481"/>
      <c r="E985" s="481"/>
      <c r="F985" s="339"/>
      <c r="G985" s="340" t="str">
        <f>IF(ISNUMBER(E985),E985/'Bulk DivVar Analysis'!$I$114,"")</f>
        <v/>
      </c>
      <c r="H985" s="338" t="str">
        <f>IF(ISNUMBER(E985), IF(G985&gt;'Bulk DivVar Analysis'!$J$116,"Pass","Fail"),"")</f>
        <v/>
      </c>
      <c r="I985" s="338" t="str">
        <f t="shared" si="17"/>
        <v/>
      </c>
      <c r="J985" s="339"/>
      <c r="K985" s="339"/>
      <c r="L985" s="339"/>
      <c r="M985" s="339"/>
      <c r="N985" s="339"/>
      <c r="O985" s="339"/>
      <c r="P985" s="339"/>
      <c r="Q985" s="339"/>
    </row>
    <row r="986" spans="1:17" ht="13.5" customHeight="1">
      <c r="A986" s="481"/>
      <c r="B986" s="481"/>
      <c r="C986" s="481"/>
      <c r="D986" s="481"/>
      <c r="E986" s="481"/>
      <c r="F986" s="339"/>
      <c r="G986" s="340" t="str">
        <f>IF(ISNUMBER(E986),E986/'Bulk DivVar Analysis'!$I$114,"")</f>
        <v/>
      </c>
      <c r="H986" s="338" t="str">
        <f>IF(ISNUMBER(E986), IF(G986&gt;'Bulk DivVar Analysis'!$J$116,"Pass","Fail"),"")</f>
        <v/>
      </c>
      <c r="I986" s="338" t="str">
        <f t="shared" si="17"/>
        <v/>
      </c>
      <c r="J986" s="339"/>
      <c r="K986" s="339"/>
      <c r="L986" s="339"/>
      <c r="M986" s="339"/>
      <c r="N986" s="339"/>
      <c r="O986" s="339"/>
      <c r="P986" s="339"/>
      <c r="Q986" s="339"/>
    </row>
    <row r="987" spans="1:17" ht="13.5" customHeight="1">
      <c r="A987" s="481"/>
      <c r="B987" s="481"/>
      <c r="C987" s="481"/>
      <c r="D987" s="481"/>
      <c r="E987" s="481"/>
      <c r="F987" s="339"/>
      <c r="G987" s="340" t="str">
        <f>IF(ISNUMBER(E987),E987/'Bulk DivVar Analysis'!$I$114,"")</f>
        <v/>
      </c>
      <c r="H987" s="338" t="str">
        <f>IF(ISNUMBER(E987), IF(G987&gt;'Bulk DivVar Analysis'!$J$116,"Pass","Fail"),"")</f>
        <v/>
      </c>
      <c r="I987" s="338" t="str">
        <f t="shared" si="17"/>
        <v/>
      </c>
      <c r="J987" s="339"/>
      <c r="K987" s="339"/>
      <c r="L987" s="339"/>
      <c r="M987" s="339"/>
      <c r="N987" s="339"/>
      <c r="O987" s="339"/>
      <c r="P987" s="339"/>
      <c r="Q987" s="339"/>
    </row>
    <row r="988" spans="1:17" ht="13.5" customHeight="1">
      <c r="A988" s="481"/>
      <c r="B988" s="481"/>
      <c r="C988" s="481"/>
      <c r="D988" s="481"/>
      <c r="E988" s="481"/>
      <c r="F988" s="339"/>
      <c r="G988" s="340" t="str">
        <f>IF(ISNUMBER(E988),E988/'Bulk DivVar Analysis'!$I$114,"")</f>
        <v/>
      </c>
      <c r="H988" s="338" t="str">
        <f>IF(ISNUMBER(E988), IF(G988&gt;'Bulk DivVar Analysis'!$J$116,"Pass","Fail"),"")</f>
        <v/>
      </c>
      <c r="I988" s="338" t="str">
        <f t="shared" si="17"/>
        <v/>
      </c>
      <c r="J988" s="339"/>
      <c r="K988" s="339"/>
      <c r="L988" s="339"/>
      <c r="M988" s="339"/>
      <c r="N988" s="339"/>
      <c r="O988" s="339"/>
      <c r="P988" s="339"/>
      <c r="Q988" s="339"/>
    </row>
    <row r="989" spans="1:17" ht="13.5" customHeight="1">
      <c r="A989" s="481"/>
      <c r="B989" s="481"/>
      <c r="C989" s="481"/>
      <c r="D989" s="481"/>
      <c r="E989" s="481"/>
      <c r="F989" s="339"/>
      <c r="G989" s="340" t="str">
        <f>IF(ISNUMBER(E989),E989/'Bulk DivVar Analysis'!$I$114,"")</f>
        <v/>
      </c>
      <c r="H989" s="338" t="str">
        <f>IF(ISNUMBER(E989), IF(G989&gt;'Bulk DivVar Analysis'!$J$116,"Pass","Fail"),"")</f>
        <v/>
      </c>
      <c r="I989" s="338" t="str">
        <f t="shared" si="17"/>
        <v/>
      </c>
      <c r="J989" s="339"/>
      <c r="K989" s="339"/>
      <c r="L989" s="339"/>
      <c r="M989" s="339"/>
      <c r="N989" s="339"/>
      <c r="O989" s="339"/>
      <c r="P989" s="339"/>
      <c r="Q989" s="339"/>
    </row>
    <row r="990" spans="1:17" ht="13.5" customHeight="1">
      <c r="A990" s="481"/>
      <c r="B990" s="481"/>
      <c r="C990" s="481"/>
      <c r="D990" s="481"/>
      <c r="E990" s="481"/>
      <c r="F990" s="339"/>
      <c r="G990" s="340" t="str">
        <f>IF(ISNUMBER(E990),E990/'Bulk DivVar Analysis'!$I$114,"")</f>
        <v/>
      </c>
      <c r="H990" s="338" t="str">
        <f>IF(ISNUMBER(E990), IF(G990&gt;'Bulk DivVar Analysis'!$J$116,"Pass","Fail"),"")</f>
        <v/>
      </c>
      <c r="I990" s="338" t="str">
        <f t="shared" si="17"/>
        <v/>
      </c>
      <c r="J990" s="339"/>
      <c r="K990" s="339"/>
      <c r="L990" s="339"/>
      <c r="M990" s="339"/>
      <c r="N990" s="339"/>
      <c r="O990" s="339"/>
      <c r="P990" s="339"/>
      <c r="Q990" s="339"/>
    </row>
    <row r="991" spans="1:17" ht="13.5" customHeight="1">
      <c r="A991" s="481"/>
      <c r="B991" s="481"/>
      <c r="C991" s="481"/>
      <c r="D991" s="481"/>
      <c r="E991" s="481"/>
      <c r="F991" s="339"/>
      <c r="G991" s="340" t="str">
        <f>IF(ISNUMBER(E991),E991/'Bulk DivVar Analysis'!$I$114,"")</f>
        <v/>
      </c>
      <c r="H991" s="338" t="str">
        <f>IF(ISNUMBER(E991), IF(G991&gt;'Bulk DivVar Analysis'!$J$116,"Pass","Fail"),"")</f>
        <v/>
      </c>
      <c r="I991" s="338" t="str">
        <f t="shared" si="17"/>
        <v/>
      </c>
      <c r="J991" s="339"/>
      <c r="K991" s="339"/>
      <c r="L991" s="339"/>
      <c r="M991" s="339"/>
      <c r="N991" s="339"/>
      <c r="O991" s="339"/>
      <c r="P991" s="339"/>
      <c r="Q991" s="339"/>
    </row>
    <row r="992" spans="1:17" ht="13.5" customHeight="1">
      <c r="A992" s="481"/>
      <c r="B992" s="481"/>
      <c r="C992" s="481"/>
      <c r="D992" s="481"/>
      <c r="E992" s="481"/>
      <c r="F992" s="339"/>
      <c r="G992" s="340" t="str">
        <f>IF(ISNUMBER(E992),E992/'Bulk DivVar Analysis'!$I$114,"")</f>
        <v/>
      </c>
      <c r="H992" s="338" t="str">
        <f>IF(ISNUMBER(E992), IF(G992&gt;'Bulk DivVar Analysis'!$J$116,"Pass","Fail"),"")</f>
        <v/>
      </c>
      <c r="I992" s="338" t="str">
        <f t="shared" si="17"/>
        <v/>
      </c>
      <c r="J992" s="339"/>
      <c r="K992" s="339"/>
      <c r="L992" s="339"/>
      <c r="M992" s="339"/>
      <c r="N992" s="339"/>
      <c r="O992" s="339"/>
      <c r="P992" s="339"/>
      <c r="Q992" s="339"/>
    </row>
    <row r="993" spans="1:17" ht="13.5" customHeight="1">
      <c r="A993" s="481"/>
      <c r="B993" s="481"/>
      <c r="C993" s="481"/>
      <c r="D993" s="481"/>
      <c r="E993" s="481"/>
      <c r="F993" s="339"/>
      <c r="G993" s="340" t="str">
        <f>IF(ISNUMBER(E993),E993/'Bulk DivVar Analysis'!$I$114,"")</f>
        <v/>
      </c>
      <c r="H993" s="338" t="str">
        <f>IF(ISNUMBER(E993), IF(G993&gt;'Bulk DivVar Analysis'!$J$116,"Pass","Fail"),"")</f>
        <v/>
      </c>
      <c r="I993" s="338" t="str">
        <f t="shared" si="17"/>
        <v/>
      </c>
      <c r="J993" s="339"/>
      <c r="K993" s="339"/>
      <c r="L993" s="339"/>
      <c r="M993" s="339"/>
      <c r="N993" s="339"/>
      <c r="O993" s="339"/>
      <c r="P993" s="339"/>
      <c r="Q993" s="339"/>
    </row>
    <row r="994" spans="1:17" ht="13.5" customHeight="1">
      <c r="A994" s="481"/>
      <c r="B994" s="481"/>
      <c r="C994" s="481"/>
      <c r="D994" s="481"/>
      <c r="E994" s="481"/>
      <c r="F994" s="339"/>
      <c r="G994" s="340" t="str">
        <f>IF(ISNUMBER(E994),E994/'Bulk DivVar Analysis'!$I$114,"")</f>
        <v/>
      </c>
      <c r="H994" s="338" t="str">
        <f>IF(ISNUMBER(E994), IF(G994&gt;'Bulk DivVar Analysis'!$J$116,"Pass","Fail"),"")</f>
        <v/>
      </c>
      <c r="I994" s="338" t="str">
        <f t="shared" si="17"/>
        <v/>
      </c>
      <c r="J994" s="339"/>
      <c r="K994" s="339"/>
      <c r="L994" s="339"/>
      <c r="M994" s="339"/>
      <c r="N994" s="339"/>
      <c r="O994" s="339"/>
      <c r="P994" s="339"/>
      <c r="Q994" s="339"/>
    </row>
    <row r="995" spans="1:17" ht="13.5" customHeight="1">
      <c r="A995" s="481"/>
      <c r="B995" s="481"/>
      <c r="C995" s="481"/>
      <c r="D995" s="481"/>
      <c r="E995" s="481"/>
      <c r="F995" s="339"/>
      <c r="G995" s="340" t="str">
        <f>IF(ISNUMBER(E995),E995/'Bulk DivVar Analysis'!$I$114,"")</f>
        <v/>
      </c>
      <c r="H995" s="338" t="str">
        <f>IF(ISNUMBER(E995), IF(G995&gt;'Bulk DivVar Analysis'!$J$116,"Pass","Fail"),"")</f>
        <v/>
      </c>
      <c r="I995" s="338" t="str">
        <f t="shared" si="17"/>
        <v/>
      </c>
      <c r="J995" s="339"/>
      <c r="K995" s="339"/>
      <c r="L995" s="339"/>
      <c r="M995" s="339"/>
      <c r="N995" s="339"/>
      <c r="O995" s="339"/>
      <c r="P995" s="339"/>
      <c r="Q995" s="339"/>
    </row>
    <row r="996" spans="1:17" ht="13.5" customHeight="1">
      <c r="A996" s="481"/>
      <c r="B996" s="481"/>
      <c r="C996" s="481"/>
      <c r="D996" s="481"/>
      <c r="E996" s="481"/>
      <c r="F996" s="339"/>
      <c r="G996" s="340" t="str">
        <f>IF(ISNUMBER(E996),E996/'Bulk DivVar Analysis'!$I$114,"")</f>
        <v/>
      </c>
      <c r="H996" s="338" t="str">
        <f>IF(ISNUMBER(E996), IF(G996&gt;'Bulk DivVar Analysis'!$J$116,"Pass","Fail"),"")</f>
        <v/>
      </c>
      <c r="I996" s="338" t="str">
        <f t="shared" si="17"/>
        <v/>
      </c>
      <c r="J996" s="339"/>
      <c r="K996" s="339"/>
      <c r="L996" s="339"/>
      <c r="M996" s="339"/>
      <c r="N996" s="339"/>
      <c r="O996" s="339"/>
      <c r="P996" s="339"/>
      <c r="Q996" s="339"/>
    </row>
    <row r="997" spans="1:17" ht="13.5" customHeight="1">
      <c r="A997" s="481"/>
      <c r="B997" s="481"/>
      <c r="C997" s="481"/>
      <c r="D997" s="481"/>
      <c r="E997" s="481"/>
      <c r="F997" s="339"/>
      <c r="G997" s="340" t="str">
        <f>IF(ISNUMBER(E997),E997/'Bulk DivVar Analysis'!$I$114,"")</f>
        <v/>
      </c>
      <c r="H997" s="338" t="str">
        <f>IF(ISNUMBER(E997), IF(G997&gt;'Bulk DivVar Analysis'!$J$116,"Pass","Fail"),"")</f>
        <v/>
      </c>
      <c r="I997" s="338" t="str">
        <f t="shared" si="17"/>
        <v/>
      </c>
      <c r="J997" s="339"/>
      <c r="K997" s="339"/>
      <c r="L997" s="339"/>
      <c r="M997" s="339"/>
      <c r="N997" s="339"/>
      <c r="O997" s="339"/>
      <c r="P997" s="339"/>
      <c r="Q997" s="339"/>
    </row>
    <row r="998" spans="1:17" ht="13.5" customHeight="1">
      <c r="A998" s="481"/>
      <c r="B998" s="481"/>
      <c r="C998" s="481"/>
      <c r="D998" s="481"/>
      <c r="E998" s="481"/>
      <c r="F998" s="339"/>
      <c r="G998" s="340" t="str">
        <f>IF(ISNUMBER(E998),E998/'Bulk DivVar Analysis'!$I$114,"")</f>
        <v/>
      </c>
      <c r="H998" s="338" t="str">
        <f>IF(ISNUMBER(E998), IF(G998&gt;'Bulk DivVar Analysis'!$J$116,"Pass","Fail"),"")</f>
        <v/>
      </c>
      <c r="I998" s="338" t="str">
        <f t="shared" si="17"/>
        <v/>
      </c>
      <c r="J998" s="339"/>
      <c r="K998" s="339"/>
      <c r="L998" s="339"/>
      <c r="M998" s="339"/>
      <c r="N998" s="339"/>
      <c r="O998" s="339"/>
      <c r="P998" s="339"/>
      <c r="Q998" s="339"/>
    </row>
    <row r="999" spans="1:17" ht="13.5" customHeight="1">
      <c r="A999" s="481"/>
      <c r="B999" s="481"/>
      <c r="C999" s="481"/>
      <c r="D999" s="481"/>
      <c r="E999" s="481"/>
      <c r="F999" s="339"/>
      <c r="G999" s="340" t="str">
        <f>IF(ISNUMBER(E999),E999/'Bulk DivVar Analysis'!$I$114,"")</f>
        <v/>
      </c>
      <c r="H999" s="338" t="str">
        <f>IF(ISNUMBER(E999), IF(G999&gt;'Bulk DivVar Analysis'!$J$116,"Pass","Fail"),"")</f>
        <v/>
      </c>
      <c r="I999" s="338" t="str">
        <f t="shared" si="17"/>
        <v/>
      </c>
      <c r="J999" s="339"/>
      <c r="K999" s="339"/>
      <c r="L999" s="339"/>
      <c r="M999" s="339"/>
      <c r="N999" s="339"/>
      <c r="O999" s="339"/>
      <c r="P999" s="339"/>
      <c r="Q999" s="339"/>
    </row>
    <row r="1000" spans="1:17" ht="13.5" customHeight="1">
      <c r="A1000" s="481"/>
      <c r="B1000" s="481"/>
      <c r="C1000" s="481"/>
      <c r="D1000" s="481"/>
      <c r="E1000" s="481"/>
      <c r="F1000" s="339"/>
      <c r="G1000" s="340" t="str">
        <f>IF(ISNUMBER(E1000),E1000/'Bulk DivVar Analysis'!$I$114,"")</f>
        <v/>
      </c>
      <c r="H1000" s="338" t="str">
        <f>IF(ISNUMBER(E1000), IF(G1000&gt;'Bulk DivVar Analysis'!$J$116,"Pass","Fail"),"")</f>
        <v/>
      </c>
      <c r="I1000" s="338" t="str">
        <f t="shared" si="17"/>
        <v/>
      </c>
      <c r="J1000" s="339"/>
      <c r="K1000" s="339"/>
      <c r="L1000" s="339"/>
      <c r="M1000" s="339"/>
      <c r="N1000" s="339"/>
      <c r="O1000" s="339"/>
      <c r="P1000" s="339"/>
      <c r="Q1000" s="339"/>
    </row>
    <row r="1001" spans="1:17" ht="13.5" customHeight="1">
      <c r="A1001" s="481"/>
      <c r="B1001" s="481"/>
      <c r="C1001" s="481"/>
      <c r="D1001" s="481"/>
      <c r="E1001" s="481"/>
      <c r="F1001" s="339"/>
      <c r="G1001" s="340" t="str">
        <f>IF(ISNUMBER(E1001),E1001/'Bulk DivVar Analysis'!$I$114,"")</f>
        <v/>
      </c>
      <c r="H1001" s="338" t="str">
        <f>IF(ISNUMBER(E1001), IF(G1001&gt;'Bulk DivVar Analysis'!$J$116,"Pass","Fail"),"")</f>
        <v/>
      </c>
      <c r="I1001" s="338" t="str">
        <f t="shared" si="17"/>
        <v/>
      </c>
      <c r="J1001" s="339"/>
      <c r="K1001" s="339"/>
      <c r="L1001" s="339"/>
      <c r="M1001" s="339"/>
      <c r="N1001" s="339"/>
      <c r="O1001" s="339"/>
      <c r="P1001" s="339"/>
      <c r="Q1001" s="339"/>
    </row>
    <row r="1002" spans="1:17" ht="13.5" customHeight="1">
      <c r="A1002" s="481"/>
      <c r="B1002" s="481"/>
      <c r="C1002" s="481"/>
      <c r="D1002" s="481"/>
      <c r="E1002" s="481"/>
      <c r="F1002" s="339"/>
      <c r="G1002" s="340" t="str">
        <f>IF(ISNUMBER(E1002),E1002/'Bulk DivVar Analysis'!$I$114,"")</f>
        <v/>
      </c>
      <c r="H1002" s="338" t="str">
        <f>IF(ISNUMBER(E1002), IF(G1002&gt;'Bulk DivVar Analysis'!$J$116,"Pass","Fail"),"")</f>
        <v/>
      </c>
      <c r="I1002" s="338" t="str">
        <f t="shared" si="17"/>
        <v/>
      </c>
      <c r="J1002" s="339"/>
      <c r="K1002" s="339"/>
      <c r="L1002" s="339"/>
      <c r="M1002" s="339"/>
      <c r="N1002" s="339"/>
      <c r="O1002" s="339"/>
      <c r="P1002" s="339"/>
      <c r="Q1002" s="339"/>
    </row>
    <row r="1003" spans="1:17" ht="13.5" customHeight="1">
      <c r="A1003" s="481"/>
      <c r="B1003" s="481"/>
      <c r="C1003" s="481"/>
      <c r="D1003" s="481"/>
      <c r="E1003" s="481"/>
      <c r="F1003" s="339"/>
      <c r="G1003" s="340" t="str">
        <f>IF(ISNUMBER(E1003),E1003/'Bulk DivVar Analysis'!$I$114,"")</f>
        <v/>
      </c>
      <c r="H1003" s="338" t="str">
        <f>IF(ISNUMBER(E1003), IF(G1003&gt;'Bulk DivVar Analysis'!$J$116,"Pass","Fail"),"")</f>
        <v/>
      </c>
      <c r="I1003" s="338" t="str">
        <f t="shared" si="17"/>
        <v/>
      </c>
      <c r="J1003" s="339"/>
      <c r="K1003" s="339"/>
      <c r="L1003" s="339"/>
      <c r="M1003" s="339"/>
      <c r="N1003" s="339"/>
      <c r="O1003" s="339"/>
      <c r="P1003" s="339"/>
      <c r="Q1003" s="339"/>
    </row>
    <row r="1004" spans="1:17" ht="13.5" customHeight="1">
      <c r="A1004" s="481"/>
      <c r="B1004" s="481"/>
      <c r="C1004" s="481"/>
      <c r="D1004" s="481"/>
      <c r="E1004" s="481"/>
      <c r="F1004" s="339"/>
      <c r="G1004" s="340" t="str">
        <f>IF(ISNUMBER(E1004),E1004/'Bulk DivVar Analysis'!$I$114,"")</f>
        <v/>
      </c>
      <c r="H1004" s="338" t="str">
        <f>IF(ISNUMBER(E1004), IF(G1004&gt;'Bulk DivVar Analysis'!$J$116,"Pass","Fail"),"")</f>
        <v/>
      </c>
      <c r="I1004" s="338" t="str">
        <f t="shared" si="17"/>
        <v/>
      </c>
      <c r="J1004" s="339"/>
      <c r="K1004" s="339"/>
      <c r="L1004" s="339"/>
      <c r="M1004" s="339"/>
      <c r="N1004" s="339"/>
      <c r="O1004" s="339"/>
      <c r="P1004" s="339"/>
      <c r="Q1004" s="339"/>
    </row>
    <row r="1005" spans="1:17" ht="13.5" customHeight="1">
      <c r="A1005" s="481"/>
      <c r="B1005" s="481"/>
      <c r="C1005" s="481"/>
      <c r="D1005" s="481"/>
      <c r="E1005" s="481"/>
      <c r="F1005" s="339"/>
      <c r="G1005" s="340" t="str">
        <f>IF(ISNUMBER(E1005),E1005/'Bulk DivVar Analysis'!$I$114,"")</f>
        <v/>
      </c>
      <c r="H1005" s="338" t="str">
        <f>IF(ISNUMBER(E1005), IF(G1005&gt;'Bulk DivVar Analysis'!$J$116,"Pass","Fail"),"")</f>
        <v/>
      </c>
      <c r="I1005" s="338" t="str">
        <f t="shared" si="17"/>
        <v/>
      </c>
      <c r="J1005" s="339"/>
      <c r="K1005" s="339"/>
      <c r="L1005" s="339"/>
      <c r="M1005" s="339"/>
      <c r="N1005" s="339"/>
      <c r="O1005" s="339"/>
      <c r="P1005" s="339"/>
      <c r="Q1005" s="339"/>
    </row>
    <row r="1006" spans="1:17" ht="13.5" customHeight="1">
      <c r="A1006" s="481"/>
      <c r="B1006" s="481"/>
      <c r="C1006" s="481"/>
      <c r="D1006" s="481"/>
      <c r="E1006" s="481"/>
      <c r="F1006" s="339"/>
      <c r="G1006" s="340" t="str">
        <f>IF(ISNUMBER(E1006),E1006/'Bulk DivVar Analysis'!$I$114,"")</f>
        <v/>
      </c>
      <c r="H1006" s="338" t="str">
        <f>IF(ISNUMBER(E1006), IF(G1006&gt;'Bulk DivVar Analysis'!$J$116,"Pass","Fail"),"")</f>
        <v/>
      </c>
      <c r="I1006" s="338" t="str">
        <f t="shared" si="17"/>
        <v/>
      </c>
      <c r="J1006" s="339"/>
      <c r="K1006" s="339"/>
      <c r="L1006" s="339"/>
      <c r="M1006" s="339"/>
      <c r="N1006" s="339"/>
      <c r="O1006" s="339"/>
      <c r="P1006" s="339"/>
      <c r="Q1006" s="339"/>
    </row>
    <row r="1007" spans="1:17" ht="13.5" customHeight="1">
      <c r="A1007" s="481"/>
      <c r="B1007" s="481"/>
      <c r="C1007" s="481"/>
      <c r="D1007" s="481"/>
      <c r="E1007" s="481"/>
      <c r="F1007" s="339"/>
      <c r="G1007" s="340" t="str">
        <f>IF(ISNUMBER(E1007),E1007/'Bulk DivVar Analysis'!$I$114,"")</f>
        <v/>
      </c>
      <c r="H1007" s="338" t="str">
        <f>IF(ISNUMBER(E1007), IF(G1007&gt;'Bulk DivVar Analysis'!$J$116,"Pass","Fail"),"")</f>
        <v/>
      </c>
      <c r="I1007" s="338" t="str">
        <f t="shared" si="17"/>
        <v/>
      </c>
      <c r="J1007" s="339"/>
      <c r="K1007" s="339"/>
      <c r="L1007" s="339"/>
      <c r="M1007" s="339"/>
      <c r="N1007" s="339"/>
      <c r="O1007" s="339"/>
      <c r="P1007" s="339"/>
      <c r="Q1007" s="339"/>
    </row>
    <row r="1008" spans="1:17" ht="13.5" customHeight="1">
      <c r="A1008" s="481"/>
      <c r="B1008" s="481"/>
      <c r="C1008" s="481"/>
      <c r="D1008" s="481"/>
      <c r="E1008" s="481"/>
      <c r="F1008" s="339"/>
      <c r="G1008" s="340" t="str">
        <f>IF(ISNUMBER(E1008),E1008/'Bulk DivVar Analysis'!$I$114,"")</f>
        <v/>
      </c>
      <c r="H1008" s="338" t="str">
        <f>IF(ISNUMBER(E1008), IF(G1008&gt;'Bulk DivVar Analysis'!$J$116,"Pass","Fail"),"")</f>
        <v/>
      </c>
      <c r="I1008" s="338" t="str">
        <f t="shared" si="17"/>
        <v/>
      </c>
      <c r="J1008" s="339"/>
      <c r="K1008" s="339"/>
      <c r="L1008" s="339"/>
      <c r="M1008" s="339"/>
      <c r="N1008" s="339"/>
      <c r="O1008" s="339"/>
      <c r="P1008" s="339"/>
      <c r="Q1008" s="339"/>
    </row>
    <row r="1009" spans="1:17" ht="13.5" customHeight="1">
      <c r="A1009" s="481"/>
      <c r="B1009" s="481"/>
      <c r="C1009" s="481"/>
      <c r="D1009" s="481"/>
      <c r="E1009" s="481"/>
      <c r="F1009" s="339"/>
      <c r="G1009" s="340" t="str">
        <f>IF(ISNUMBER(E1009),E1009/'Bulk DivVar Analysis'!$I$114,"")</f>
        <v/>
      </c>
      <c r="H1009" s="338" t="str">
        <f>IF(ISNUMBER(E1009), IF(G1009&gt;'Bulk DivVar Analysis'!$J$116,"Pass","Fail"),"")</f>
        <v/>
      </c>
      <c r="I1009" s="338" t="str">
        <f t="shared" si="17"/>
        <v/>
      </c>
      <c r="J1009" s="339"/>
      <c r="K1009" s="339"/>
      <c r="L1009" s="339"/>
      <c r="M1009" s="339"/>
      <c r="N1009" s="339"/>
      <c r="O1009" s="339"/>
      <c r="P1009" s="339"/>
      <c r="Q1009" s="339"/>
    </row>
    <row r="1010" spans="1:17" ht="13.5" customHeight="1">
      <c r="A1010" s="481"/>
      <c r="B1010" s="481"/>
      <c r="C1010" s="481"/>
      <c r="D1010" s="481"/>
      <c r="E1010" s="481"/>
      <c r="F1010" s="339"/>
      <c r="G1010" s="340" t="str">
        <f>IF(ISNUMBER(E1010),E1010/'Bulk DivVar Analysis'!$I$114,"")</f>
        <v/>
      </c>
      <c r="H1010" s="338" t="str">
        <f>IF(ISNUMBER(E1010), IF(G1010&gt;'Bulk DivVar Analysis'!$J$116,"Pass","Fail"),"")</f>
        <v/>
      </c>
      <c r="I1010" s="338" t="str">
        <f t="shared" si="17"/>
        <v/>
      </c>
      <c r="J1010" s="339"/>
      <c r="K1010" s="339"/>
      <c r="L1010" s="339"/>
      <c r="M1010" s="339"/>
      <c r="N1010" s="339"/>
      <c r="O1010" s="339"/>
      <c r="P1010" s="339"/>
      <c r="Q1010" s="339"/>
    </row>
    <row r="1011" spans="1:17" ht="13.5" customHeight="1">
      <c r="A1011" s="481"/>
      <c r="B1011" s="481"/>
      <c r="C1011" s="481"/>
      <c r="D1011" s="481"/>
      <c r="E1011" s="481"/>
      <c r="F1011" s="339"/>
      <c r="G1011" s="340" t="str">
        <f>IF(ISNUMBER(E1011),E1011/'Bulk DivVar Analysis'!$I$114,"")</f>
        <v/>
      </c>
      <c r="H1011" s="338" t="str">
        <f>IF(ISNUMBER(E1011), IF(G1011&gt;'Bulk DivVar Analysis'!$J$116,"Pass","Fail"),"")</f>
        <v/>
      </c>
      <c r="I1011" s="338" t="str">
        <f t="shared" si="17"/>
        <v/>
      </c>
      <c r="J1011" s="339"/>
      <c r="K1011" s="339"/>
      <c r="L1011" s="339"/>
      <c r="M1011" s="339"/>
      <c r="N1011" s="339"/>
      <c r="O1011" s="339"/>
      <c r="P1011" s="339"/>
      <c r="Q1011" s="339"/>
    </row>
    <row r="1012" spans="1:17" ht="13.5" customHeight="1">
      <c r="A1012" s="481"/>
      <c r="B1012" s="481"/>
      <c r="C1012" s="481"/>
      <c r="D1012" s="481"/>
      <c r="E1012" s="481"/>
      <c r="F1012" s="339"/>
      <c r="G1012" s="340" t="str">
        <f>IF(ISNUMBER(E1012),E1012/'Bulk DivVar Analysis'!$I$114,"")</f>
        <v/>
      </c>
      <c r="H1012" s="338" t="str">
        <f>IF(ISNUMBER(E1012), IF(G1012&gt;'Bulk DivVar Analysis'!$J$116,"Pass","Fail"),"")</f>
        <v/>
      </c>
      <c r="I1012" s="338" t="str">
        <f t="shared" si="17"/>
        <v/>
      </c>
      <c r="J1012" s="339"/>
      <c r="K1012" s="339"/>
      <c r="L1012" s="339"/>
      <c r="M1012" s="339"/>
      <c r="N1012" s="339"/>
      <c r="O1012" s="339"/>
      <c r="P1012" s="339"/>
      <c r="Q1012" s="339"/>
    </row>
    <row r="1013" spans="1:17" ht="13.5" customHeight="1">
      <c r="A1013" s="481"/>
      <c r="B1013" s="481"/>
      <c r="C1013" s="481"/>
      <c r="D1013" s="481"/>
      <c r="E1013" s="481"/>
      <c r="F1013" s="339"/>
      <c r="G1013" s="340" t="str">
        <f>IF(ISNUMBER(E1013),E1013/'Bulk DivVar Analysis'!$I$114,"")</f>
        <v/>
      </c>
      <c r="H1013" s="338" t="str">
        <f>IF(ISNUMBER(E1013), IF(G1013&gt;'Bulk DivVar Analysis'!$J$116,"Pass","Fail"),"")</f>
        <v/>
      </c>
      <c r="I1013" s="338" t="str">
        <f t="shared" si="17"/>
        <v/>
      </c>
      <c r="J1013" s="339"/>
      <c r="K1013" s="339"/>
      <c r="L1013" s="339"/>
      <c r="M1013" s="339"/>
      <c r="N1013" s="339"/>
      <c r="O1013" s="339"/>
      <c r="P1013" s="339"/>
      <c r="Q1013" s="339"/>
    </row>
    <row r="1014" spans="1:17" ht="13.5" customHeight="1">
      <c r="A1014" s="481"/>
      <c r="B1014" s="481"/>
      <c r="C1014" s="481"/>
      <c r="D1014" s="481"/>
      <c r="E1014" s="481"/>
      <c r="F1014" s="339"/>
      <c r="G1014" s="340" t="str">
        <f>IF(ISNUMBER(E1014),E1014/'Bulk DivVar Analysis'!$I$114,"")</f>
        <v/>
      </c>
      <c r="H1014" s="338" t="str">
        <f>IF(ISNUMBER(E1014), IF(G1014&gt;'Bulk DivVar Analysis'!$J$116,"Pass","Fail"),"")</f>
        <v/>
      </c>
      <c r="I1014" s="338" t="str">
        <f t="shared" si="17"/>
        <v/>
      </c>
      <c r="J1014" s="339"/>
      <c r="K1014" s="339"/>
      <c r="L1014" s="339"/>
      <c r="M1014" s="339"/>
      <c r="N1014" s="339"/>
      <c r="O1014" s="339"/>
      <c r="P1014" s="339"/>
      <c r="Q1014" s="339"/>
    </row>
    <row r="1015" spans="1:17" ht="13.5" customHeight="1">
      <c r="A1015" s="481"/>
      <c r="B1015" s="481"/>
      <c r="C1015" s="481"/>
      <c r="D1015" s="481"/>
      <c r="E1015" s="481"/>
      <c r="F1015" s="339"/>
      <c r="G1015" s="340" t="str">
        <f>IF(ISNUMBER(E1015),E1015/'Bulk DivVar Analysis'!$I$114,"")</f>
        <v/>
      </c>
      <c r="H1015" s="338" t="str">
        <f>IF(ISNUMBER(E1015), IF(G1015&gt;'Bulk DivVar Analysis'!$J$116,"Pass","Fail"),"")</f>
        <v/>
      </c>
      <c r="I1015" s="338" t="str">
        <f t="shared" si="17"/>
        <v/>
      </c>
      <c r="J1015" s="339"/>
      <c r="K1015" s="339"/>
      <c r="L1015" s="339"/>
      <c r="M1015" s="339"/>
      <c r="N1015" s="339"/>
      <c r="O1015" s="339"/>
      <c r="P1015" s="339"/>
      <c r="Q1015" s="339"/>
    </row>
    <row r="1016" spans="1:17" ht="13.5" customHeight="1">
      <c r="A1016" s="481"/>
      <c r="B1016" s="481"/>
      <c r="C1016" s="481"/>
      <c r="D1016" s="481"/>
      <c r="E1016" s="481"/>
      <c r="F1016" s="339"/>
      <c r="G1016" s="340" t="str">
        <f>IF(ISNUMBER(E1016),E1016/'Bulk DivVar Analysis'!$I$114,"")</f>
        <v/>
      </c>
      <c r="H1016" s="338" t="str">
        <f>IF(ISNUMBER(E1016), IF(G1016&gt;'Bulk DivVar Analysis'!$J$116,"Pass","Fail"),"")</f>
        <v/>
      </c>
      <c r="I1016" s="338" t="str">
        <f t="shared" si="17"/>
        <v/>
      </c>
      <c r="J1016" s="339"/>
      <c r="K1016" s="339"/>
      <c r="L1016" s="339"/>
      <c r="M1016" s="339"/>
      <c r="N1016" s="339"/>
      <c r="O1016" s="339"/>
      <c r="P1016" s="339"/>
      <c r="Q1016" s="339"/>
    </row>
    <row r="1017" spans="1:17" ht="13.5" customHeight="1">
      <c r="A1017" s="481"/>
      <c r="B1017" s="481"/>
      <c r="C1017" s="481"/>
      <c r="D1017" s="481"/>
      <c r="E1017" s="481"/>
      <c r="F1017" s="339"/>
      <c r="G1017" s="340" t="str">
        <f>IF(ISNUMBER(E1017),E1017/'Bulk DivVar Analysis'!$I$114,"")</f>
        <v/>
      </c>
      <c r="H1017" s="338" t="str">
        <f>IF(ISNUMBER(E1017), IF(G1017&gt;'Bulk DivVar Analysis'!$J$116,"Pass","Fail"),"")</f>
        <v/>
      </c>
      <c r="I1017" s="338" t="str">
        <f t="shared" si="17"/>
        <v/>
      </c>
      <c r="J1017" s="339"/>
      <c r="K1017" s="339"/>
      <c r="L1017" s="339"/>
      <c r="M1017" s="339"/>
      <c r="N1017" s="339"/>
      <c r="O1017" s="339"/>
      <c r="P1017" s="339"/>
      <c r="Q1017" s="339"/>
    </row>
    <row r="1018" spans="1:17" ht="13.5" customHeight="1">
      <c r="A1018" s="481"/>
      <c r="B1018" s="481"/>
      <c r="C1018" s="481"/>
      <c r="D1018" s="481"/>
      <c r="E1018" s="481"/>
      <c r="F1018" s="339"/>
      <c r="G1018" s="340" t="str">
        <f>IF(ISNUMBER(E1018),E1018/'Bulk DivVar Analysis'!$I$114,"")</f>
        <v/>
      </c>
      <c r="H1018" s="338" t="str">
        <f>IF(ISNUMBER(E1018), IF(G1018&gt;'Bulk DivVar Analysis'!$J$116,"Pass","Fail"),"")</f>
        <v/>
      </c>
      <c r="I1018" s="338" t="str">
        <f t="shared" si="17"/>
        <v/>
      </c>
      <c r="J1018" s="339"/>
      <c r="K1018" s="339"/>
      <c r="L1018" s="339"/>
      <c r="M1018" s="339"/>
      <c r="N1018" s="339"/>
      <c r="O1018" s="339"/>
      <c r="P1018" s="339"/>
      <c r="Q1018" s="339"/>
    </row>
    <row r="1019" spans="1:17" ht="13.5" customHeight="1">
      <c r="A1019" s="481"/>
      <c r="B1019" s="481"/>
      <c r="C1019" s="481"/>
      <c r="D1019" s="481"/>
      <c r="E1019" s="481"/>
      <c r="F1019" s="339"/>
      <c r="G1019" s="340" t="str">
        <f>IF(ISNUMBER(E1019),E1019/'Bulk DivVar Analysis'!$I$114,"")</f>
        <v/>
      </c>
      <c r="H1019" s="338" t="str">
        <f>IF(ISNUMBER(E1019), IF(G1019&gt;'Bulk DivVar Analysis'!$J$116,"Pass","Fail"),"")</f>
        <v/>
      </c>
      <c r="I1019" s="338" t="str">
        <f t="shared" si="17"/>
        <v/>
      </c>
      <c r="J1019" s="339"/>
      <c r="K1019" s="339"/>
      <c r="L1019" s="339"/>
      <c r="M1019" s="339"/>
      <c r="N1019" s="339"/>
      <c r="O1019" s="339"/>
      <c r="P1019" s="339"/>
      <c r="Q1019" s="339"/>
    </row>
    <row r="1020" spans="1:17" ht="13.5" customHeight="1">
      <c r="A1020" s="481"/>
      <c r="B1020" s="481"/>
      <c r="C1020" s="481"/>
      <c r="D1020" s="481"/>
      <c r="E1020" s="481"/>
      <c r="F1020" s="339"/>
      <c r="G1020" s="340" t="str">
        <f>IF(ISNUMBER(E1020),E1020/'Bulk DivVar Analysis'!$I$114,"")</f>
        <v/>
      </c>
      <c r="H1020" s="338" t="str">
        <f>IF(ISNUMBER(E1020), IF(G1020&gt;'Bulk DivVar Analysis'!$J$116,"Pass","Fail"),"")</f>
        <v/>
      </c>
      <c r="I1020" s="338" t="str">
        <f t="shared" si="17"/>
        <v/>
      </c>
      <c r="J1020" s="339"/>
      <c r="K1020" s="339"/>
      <c r="L1020" s="339"/>
      <c r="M1020" s="339"/>
      <c r="N1020" s="339"/>
      <c r="O1020" s="339"/>
      <c r="P1020" s="339"/>
      <c r="Q1020" s="339"/>
    </row>
    <row r="1021" spans="1:17" ht="13.5" customHeight="1">
      <c r="A1021" s="481"/>
      <c r="B1021" s="481"/>
      <c r="C1021" s="481"/>
      <c r="D1021" s="481"/>
      <c r="E1021" s="481"/>
      <c r="F1021" s="339"/>
      <c r="G1021" s="340" t="str">
        <f>IF(ISNUMBER(E1021),E1021/'Bulk DivVar Analysis'!$I$114,"")</f>
        <v/>
      </c>
      <c r="H1021" s="338" t="str">
        <f>IF(ISNUMBER(E1021), IF(G1021&gt;'Bulk DivVar Analysis'!$J$116,"Pass","Fail"),"")</f>
        <v/>
      </c>
      <c r="I1021" s="338" t="str">
        <f t="shared" si="17"/>
        <v/>
      </c>
      <c r="J1021" s="339"/>
      <c r="K1021" s="339"/>
      <c r="L1021" s="339"/>
      <c r="M1021" s="339"/>
      <c r="N1021" s="339"/>
      <c r="O1021" s="339"/>
      <c r="P1021" s="339"/>
      <c r="Q1021" s="339"/>
    </row>
    <row r="1022" spans="1:17" ht="13.5" customHeight="1">
      <c r="A1022" s="481"/>
      <c r="B1022" s="481"/>
      <c r="C1022" s="481"/>
      <c r="D1022" s="481"/>
      <c r="E1022" s="481"/>
      <c r="F1022" s="339"/>
      <c r="G1022" s="340" t="str">
        <f>IF(ISNUMBER(E1022),E1022/'Bulk DivVar Analysis'!$I$114,"")</f>
        <v/>
      </c>
      <c r="H1022" s="338" t="str">
        <f>IF(ISNUMBER(E1022), IF(G1022&gt;'Bulk DivVar Analysis'!$J$116,"Pass","Fail"),"")</f>
        <v/>
      </c>
      <c r="I1022" s="338" t="str">
        <f t="shared" si="17"/>
        <v/>
      </c>
      <c r="J1022" s="339"/>
      <c r="K1022" s="339"/>
      <c r="L1022" s="339"/>
      <c r="M1022" s="339"/>
      <c r="N1022" s="339"/>
      <c r="O1022" s="339"/>
      <c r="P1022" s="339"/>
      <c r="Q1022" s="339"/>
    </row>
    <row r="1023" spans="1:17" ht="13.5" customHeight="1">
      <c r="A1023" s="481"/>
      <c r="B1023" s="481"/>
      <c r="C1023" s="481"/>
      <c r="D1023" s="481"/>
      <c r="E1023" s="481"/>
      <c r="F1023" s="339"/>
      <c r="G1023" s="340" t="str">
        <f>IF(ISNUMBER(E1023),E1023/'Bulk DivVar Analysis'!$I$114,"")</f>
        <v/>
      </c>
      <c r="H1023" s="338" t="str">
        <f>IF(ISNUMBER(E1023), IF(G1023&gt;'Bulk DivVar Analysis'!$J$116,"Pass","Fail"),"")</f>
        <v/>
      </c>
      <c r="I1023" s="338" t="str">
        <f t="shared" si="17"/>
        <v/>
      </c>
      <c r="J1023" s="339"/>
      <c r="K1023" s="339"/>
      <c r="L1023" s="339"/>
      <c r="M1023" s="339"/>
      <c r="N1023" s="339"/>
      <c r="O1023" s="339"/>
      <c r="P1023" s="339"/>
      <c r="Q1023" s="339"/>
    </row>
    <row r="1024" spans="1:17" ht="13.5" customHeight="1">
      <c r="A1024" s="481"/>
      <c r="B1024" s="481"/>
      <c r="C1024" s="481"/>
      <c r="D1024" s="481"/>
      <c r="E1024" s="481"/>
      <c r="F1024" s="339"/>
      <c r="G1024" s="340" t="str">
        <f>IF(ISNUMBER(E1024),E1024/'Bulk DivVar Analysis'!$I$114,"")</f>
        <v/>
      </c>
      <c r="H1024" s="338" t="str">
        <f>IF(ISNUMBER(E1024), IF(G1024&gt;'Bulk DivVar Analysis'!$J$116,"Pass","Fail"),"")</f>
        <v/>
      </c>
      <c r="I1024" s="338" t="str">
        <f t="shared" si="17"/>
        <v/>
      </c>
      <c r="J1024" s="339"/>
      <c r="K1024" s="339"/>
      <c r="L1024" s="339"/>
      <c r="M1024" s="339"/>
      <c r="N1024" s="339"/>
      <c r="O1024" s="339"/>
      <c r="P1024" s="339"/>
      <c r="Q1024" s="339"/>
    </row>
    <row r="1025" spans="1:17" ht="13.5" customHeight="1">
      <c r="A1025" s="481"/>
      <c r="B1025" s="481"/>
      <c r="C1025" s="481"/>
      <c r="D1025" s="481"/>
      <c r="E1025" s="481"/>
      <c r="F1025" s="339"/>
      <c r="G1025" s="340" t="str">
        <f>IF(ISNUMBER(E1025),E1025/'Bulk DivVar Analysis'!$I$114,"")</f>
        <v/>
      </c>
      <c r="H1025" s="338" t="str">
        <f>IF(ISNUMBER(E1025), IF(G1025&gt;'Bulk DivVar Analysis'!$J$116,"Pass","Fail"),"")</f>
        <v/>
      </c>
      <c r="I1025" s="338" t="str">
        <f t="shared" si="17"/>
        <v/>
      </c>
      <c r="J1025" s="339"/>
      <c r="K1025" s="339"/>
      <c r="L1025" s="339"/>
      <c r="M1025" s="339"/>
      <c r="N1025" s="339"/>
      <c r="O1025" s="339"/>
      <c r="P1025" s="339"/>
      <c r="Q1025" s="339"/>
    </row>
    <row r="1026" spans="1:17" ht="13.5" customHeight="1">
      <c r="A1026" s="481"/>
      <c r="B1026" s="481"/>
      <c r="C1026" s="481"/>
      <c r="D1026" s="481"/>
      <c r="E1026" s="481"/>
      <c r="F1026" s="339"/>
      <c r="G1026" s="340" t="str">
        <f>IF(ISNUMBER(E1026),E1026/'Bulk DivVar Analysis'!$I$114,"")</f>
        <v/>
      </c>
      <c r="H1026" s="338" t="str">
        <f>IF(ISNUMBER(E1026), IF(G1026&gt;'Bulk DivVar Analysis'!$J$116,"Pass","Fail"),"")</f>
        <v/>
      </c>
      <c r="I1026" s="338" t="str">
        <f t="shared" si="17"/>
        <v/>
      </c>
      <c r="J1026" s="339"/>
      <c r="K1026" s="339"/>
      <c r="L1026" s="339"/>
      <c r="M1026" s="339"/>
      <c r="N1026" s="339"/>
      <c r="O1026" s="339"/>
      <c r="P1026" s="339"/>
      <c r="Q1026" s="339"/>
    </row>
    <row r="1027" spans="1:17" ht="13.5" customHeight="1">
      <c r="A1027" s="481"/>
      <c r="B1027" s="481"/>
      <c r="C1027" s="481"/>
      <c r="D1027" s="481"/>
      <c r="E1027" s="481"/>
      <c r="F1027" s="339"/>
      <c r="G1027" s="340" t="str">
        <f>IF(ISNUMBER(E1027),E1027/'Bulk DivVar Analysis'!$I$114,"")</f>
        <v/>
      </c>
      <c r="H1027" s="338" t="str">
        <f>IF(ISNUMBER(E1027), IF(G1027&gt;'Bulk DivVar Analysis'!$J$116,"Pass","Fail"),"")</f>
        <v/>
      </c>
      <c r="I1027" s="338" t="str">
        <f t="shared" ref="I1027:I1090" si="18">_xlfn.TEXTJOIN("_",TRUE,B1027,C1027)</f>
        <v/>
      </c>
      <c r="J1027" s="339"/>
      <c r="K1027" s="339"/>
      <c r="L1027" s="339"/>
      <c r="M1027" s="339"/>
      <c r="N1027" s="339"/>
      <c r="O1027" s="339"/>
      <c r="P1027" s="339"/>
      <c r="Q1027" s="339"/>
    </row>
    <row r="1028" spans="1:17" ht="13.5" customHeight="1">
      <c r="A1028" s="481"/>
      <c r="B1028" s="481"/>
      <c r="C1028" s="481"/>
      <c r="D1028" s="481"/>
      <c r="E1028" s="481"/>
      <c r="F1028" s="339"/>
      <c r="G1028" s="340" t="str">
        <f>IF(ISNUMBER(E1028),E1028/'Bulk DivVar Analysis'!$I$114,"")</f>
        <v/>
      </c>
      <c r="H1028" s="338" t="str">
        <f>IF(ISNUMBER(E1028), IF(G1028&gt;'Bulk DivVar Analysis'!$J$116,"Pass","Fail"),"")</f>
        <v/>
      </c>
      <c r="I1028" s="338" t="str">
        <f t="shared" si="18"/>
        <v/>
      </c>
      <c r="J1028" s="339"/>
      <c r="K1028" s="339"/>
      <c r="L1028" s="339"/>
      <c r="M1028" s="339"/>
      <c r="N1028" s="339"/>
      <c r="O1028" s="339"/>
      <c r="P1028" s="339"/>
      <c r="Q1028" s="339"/>
    </row>
    <row r="1029" spans="1:17" ht="13.5" customHeight="1">
      <c r="A1029" s="481"/>
      <c r="B1029" s="481"/>
      <c r="C1029" s="481"/>
      <c r="D1029" s="481"/>
      <c r="E1029" s="481"/>
      <c r="F1029" s="339"/>
      <c r="G1029" s="340" t="str">
        <f>IF(ISNUMBER(E1029),E1029/'Bulk DivVar Analysis'!$I$114,"")</f>
        <v/>
      </c>
      <c r="H1029" s="338" t="str">
        <f>IF(ISNUMBER(E1029), IF(G1029&gt;'Bulk DivVar Analysis'!$J$116,"Pass","Fail"),"")</f>
        <v/>
      </c>
      <c r="I1029" s="338" t="str">
        <f t="shared" si="18"/>
        <v/>
      </c>
      <c r="J1029" s="339"/>
      <c r="K1029" s="339"/>
      <c r="L1029" s="339"/>
      <c r="M1029" s="339"/>
      <c r="N1029" s="339"/>
      <c r="O1029" s="339"/>
      <c r="P1029" s="339"/>
      <c r="Q1029" s="339"/>
    </row>
    <row r="1030" spans="1:17" ht="13.5" customHeight="1">
      <c r="A1030" s="481"/>
      <c r="B1030" s="481"/>
      <c r="C1030" s="481"/>
      <c r="D1030" s="481"/>
      <c r="E1030" s="481"/>
      <c r="F1030" s="339"/>
      <c r="G1030" s="340" t="str">
        <f>IF(ISNUMBER(E1030),E1030/'Bulk DivVar Analysis'!$I$114,"")</f>
        <v/>
      </c>
      <c r="H1030" s="338" t="str">
        <f>IF(ISNUMBER(E1030), IF(G1030&gt;'Bulk DivVar Analysis'!$J$116,"Pass","Fail"),"")</f>
        <v/>
      </c>
      <c r="I1030" s="338" t="str">
        <f t="shared" si="18"/>
        <v/>
      </c>
      <c r="J1030" s="339"/>
      <c r="K1030" s="339"/>
      <c r="L1030" s="339"/>
      <c r="M1030" s="339"/>
      <c r="N1030" s="339"/>
      <c r="O1030" s="339"/>
      <c r="P1030" s="339"/>
      <c r="Q1030" s="339"/>
    </row>
    <row r="1031" spans="1:17" ht="13.5" customHeight="1">
      <c r="A1031" s="481"/>
      <c r="B1031" s="481"/>
      <c r="C1031" s="481"/>
      <c r="D1031" s="481"/>
      <c r="E1031" s="481"/>
      <c r="F1031" s="339"/>
      <c r="G1031" s="340" t="str">
        <f>IF(ISNUMBER(E1031),E1031/'Bulk DivVar Analysis'!$I$114,"")</f>
        <v/>
      </c>
      <c r="H1031" s="338" t="str">
        <f>IF(ISNUMBER(E1031), IF(G1031&gt;'Bulk DivVar Analysis'!$J$116,"Pass","Fail"),"")</f>
        <v/>
      </c>
      <c r="I1031" s="338" t="str">
        <f t="shared" si="18"/>
        <v/>
      </c>
      <c r="J1031" s="339"/>
      <c r="K1031" s="339"/>
      <c r="L1031" s="339"/>
      <c r="M1031" s="339"/>
      <c r="N1031" s="339"/>
      <c r="O1031" s="339"/>
      <c r="P1031" s="339"/>
      <c r="Q1031" s="339"/>
    </row>
    <row r="1032" spans="1:17" ht="13.5" customHeight="1">
      <c r="A1032" s="481"/>
      <c r="B1032" s="481"/>
      <c r="C1032" s="481"/>
      <c r="D1032" s="481"/>
      <c r="E1032" s="481"/>
      <c r="F1032" s="339"/>
      <c r="G1032" s="340" t="str">
        <f>IF(ISNUMBER(E1032),E1032/'Bulk DivVar Analysis'!$I$114,"")</f>
        <v/>
      </c>
      <c r="H1032" s="338" t="str">
        <f>IF(ISNUMBER(E1032), IF(G1032&gt;'Bulk DivVar Analysis'!$J$116,"Pass","Fail"),"")</f>
        <v/>
      </c>
      <c r="I1032" s="338" t="str">
        <f t="shared" si="18"/>
        <v/>
      </c>
      <c r="J1032" s="339"/>
      <c r="K1032" s="339"/>
      <c r="L1032" s="339"/>
      <c r="M1032" s="339"/>
      <c r="N1032" s="339"/>
      <c r="O1032" s="339"/>
      <c r="P1032" s="339"/>
      <c r="Q1032" s="339"/>
    </row>
    <row r="1033" spans="1:17" ht="13.5" customHeight="1">
      <c r="A1033" s="481"/>
      <c r="B1033" s="481"/>
      <c r="C1033" s="481"/>
      <c r="D1033" s="481"/>
      <c r="E1033" s="481"/>
      <c r="F1033" s="339"/>
      <c r="G1033" s="340" t="str">
        <f>IF(ISNUMBER(E1033),E1033/'Bulk DivVar Analysis'!$I$114,"")</f>
        <v/>
      </c>
      <c r="H1033" s="338" t="str">
        <f>IF(ISNUMBER(E1033), IF(G1033&gt;'Bulk DivVar Analysis'!$J$116,"Pass","Fail"),"")</f>
        <v/>
      </c>
      <c r="I1033" s="338" t="str">
        <f t="shared" si="18"/>
        <v/>
      </c>
      <c r="J1033" s="339"/>
      <c r="K1033" s="339"/>
      <c r="L1033" s="339"/>
      <c r="M1033" s="339"/>
      <c r="N1033" s="339"/>
      <c r="O1033" s="339"/>
      <c r="P1033" s="339"/>
      <c r="Q1033" s="339"/>
    </row>
    <row r="1034" spans="1:17" ht="13.5" customHeight="1">
      <c r="A1034" s="481"/>
      <c r="B1034" s="481"/>
      <c r="C1034" s="481"/>
      <c r="D1034" s="481"/>
      <c r="E1034" s="481"/>
      <c r="F1034" s="339"/>
      <c r="G1034" s="340" t="str">
        <f>IF(ISNUMBER(E1034),E1034/'Bulk DivVar Analysis'!$I$114,"")</f>
        <v/>
      </c>
      <c r="H1034" s="338" t="str">
        <f>IF(ISNUMBER(E1034), IF(G1034&gt;'Bulk DivVar Analysis'!$J$116,"Pass","Fail"),"")</f>
        <v/>
      </c>
      <c r="I1034" s="338" t="str">
        <f t="shared" si="18"/>
        <v/>
      </c>
      <c r="J1034" s="339"/>
      <c r="K1034" s="339"/>
      <c r="L1034" s="339"/>
      <c r="M1034" s="339"/>
      <c r="N1034" s="339"/>
      <c r="O1034" s="339"/>
      <c r="P1034" s="339"/>
      <c r="Q1034" s="339"/>
    </row>
    <row r="1035" spans="1:17" ht="13.5" customHeight="1">
      <c r="A1035" s="481"/>
      <c r="B1035" s="481"/>
      <c r="C1035" s="481"/>
      <c r="D1035" s="481"/>
      <c r="E1035" s="481"/>
      <c r="F1035" s="339"/>
      <c r="G1035" s="340" t="str">
        <f>IF(ISNUMBER(E1035),E1035/'Bulk DivVar Analysis'!$I$114,"")</f>
        <v/>
      </c>
      <c r="H1035" s="338" t="str">
        <f>IF(ISNUMBER(E1035), IF(G1035&gt;'Bulk DivVar Analysis'!$J$116,"Pass","Fail"),"")</f>
        <v/>
      </c>
      <c r="I1035" s="338" t="str">
        <f t="shared" si="18"/>
        <v/>
      </c>
      <c r="J1035" s="339"/>
      <c r="K1035" s="339"/>
      <c r="L1035" s="339"/>
      <c r="M1035" s="339"/>
      <c r="N1035" s="339"/>
      <c r="O1035" s="339"/>
      <c r="P1035" s="339"/>
      <c r="Q1035" s="339"/>
    </row>
    <row r="1036" spans="1:17" ht="13.5" customHeight="1">
      <c r="A1036" s="481"/>
      <c r="B1036" s="481"/>
      <c r="C1036" s="481"/>
      <c r="D1036" s="481"/>
      <c r="E1036" s="481"/>
      <c r="F1036" s="339"/>
      <c r="G1036" s="340" t="str">
        <f>IF(ISNUMBER(E1036),E1036/'Bulk DivVar Analysis'!$I$114,"")</f>
        <v/>
      </c>
      <c r="H1036" s="338" t="str">
        <f>IF(ISNUMBER(E1036), IF(G1036&gt;'Bulk DivVar Analysis'!$J$116,"Pass","Fail"),"")</f>
        <v/>
      </c>
      <c r="I1036" s="338" t="str">
        <f t="shared" si="18"/>
        <v/>
      </c>
      <c r="J1036" s="339"/>
      <c r="K1036" s="339"/>
      <c r="L1036" s="339"/>
      <c r="M1036" s="339"/>
      <c r="N1036" s="339"/>
      <c r="O1036" s="339"/>
      <c r="P1036" s="339"/>
      <c r="Q1036" s="339"/>
    </row>
    <row r="1037" spans="1:17" ht="13.5" customHeight="1">
      <c r="A1037" s="481"/>
      <c r="B1037" s="481"/>
      <c r="C1037" s="481"/>
      <c r="D1037" s="481"/>
      <c r="E1037" s="481"/>
      <c r="F1037" s="339"/>
      <c r="G1037" s="340" t="str">
        <f>IF(ISNUMBER(E1037),E1037/'Bulk DivVar Analysis'!$I$114,"")</f>
        <v/>
      </c>
      <c r="H1037" s="338" t="str">
        <f>IF(ISNUMBER(E1037), IF(G1037&gt;'Bulk DivVar Analysis'!$J$116,"Pass","Fail"),"")</f>
        <v/>
      </c>
      <c r="I1037" s="338" t="str">
        <f t="shared" si="18"/>
        <v/>
      </c>
      <c r="J1037" s="339"/>
      <c r="K1037" s="339"/>
      <c r="L1037" s="339"/>
      <c r="M1037" s="339"/>
      <c r="N1037" s="339"/>
      <c r="O1037" s="339"/>
      <c r="P1037" s="339"/>
      <c r="Q1037" s="339"/>
    </row>
    <row r="1038" spans="1:17" ht="13.5" customHeight="1">
      <c r="A1038" s="481"/>
      <c r="B1038" s="481"/>
      <c r="C1038" s="481"/>
      <c r="D1038" s="481"/>
      <c r="E1038" s="481"/>
      <c r="F1038" s="339"/>
      <c r="G1038" s="340" t="str">
        <f>IF(ISNUMBER(E1038),E1038/'Bulk DivVar Analysis'!$I$114,"")</f>
        <v/>
      </c>
      <c r="H1038" s="338" t="str">
        <f>IF(ISNUMBER(E1038), IF(G1038&gt;'Bulk DivVar Analysis'!$J$116,"Pass","Fail"),"")</f>
        <v/>
      </c>
      <c r="I1038" s="338" t="str">
        <f t="shared" si="18"/>
        <v/>
      </c>
      <c r="J1038" s="339"/>
      <c r="K1038" s="339"/>
      <c r="L1038" s="339"/>
      <c r="M1038" s="339"/>
      <c r="N1038" s="339"/>
      <c r="O1038" s="339"/>
      <c r="P1038" s="339"/>
      <c r="Q1038" s="339"/>
    </row>
    <row r="1039" spans="1:17" ht="13.5" customHeight="1">
      <c r="A1039" s="481"/>
      <c r="B1039" s="481"/>
      <c r="C1039" s="481"/>
      <c r="D1039" s="481"/>
      <c r="E1039" s="481"/>
      <c r="F1039" s="339"/>
      <c r="G1039" s="340" t="str">
        <f>IF(ISNUMBER(E1039),E1039/'Bulk DivVar Analysis'!$I$114,"")</f>
        <v/>
      </c>
      <c r="H1039" s="338" t="str">
        <f>IF(ISNUMBER(E1039), IF(G1039&gt;'Bulk DivVar Analysis'!$J$116,"Pass","Fail"),"")</f>
        <v/>
      </c>
      <c r="I1039" s="338" t="str">
        <f t="shared" si="18"/>
        <v/>
      </c>
      <c r="J1039" s="339"/>
      <c r="K1039" s="339"/>
      <c r="L1039" s="339"/>
      <c r="M1039" s="339"/>
      <c r="N1039" s="339"/>
      <c r="O1039" s="339"/>
      <c r="P1039" s="339"/>
      <c r="Q1039" s="339"/>
    </row>
    <row r="1040" spans="1:17" ht="13.5" customHeight="1">
      <c r="A1040" s="481"/>
      <c r="B1040" s="481"/>
      <c r="C1040" s="481"/>
      <c r="D1040" s="481"/>
      <c r="E1040" s="481"/>
      <c r="F1040" s="339"/>
      <c r="G1040" s="340" t="str">
        <f>IF(ISNUMBER(E1040),E1040/'Bulk DivVar Analysis'!$I$114,"")</f>
        <v/>
      </c>
      <c r="H1040" s="338" t="str">
        <f>IF(ISNUMBER(E1040), IF(G1040&gt;'Bulk DivVar Analysis'!$J$116,"Pass","Fail"),"")</f>
        <v/>
      </c>
      <c r="I1040" s="338" t="str">
        <f t="shared" si="18"/>
        <v/>
      </c>
      <c r="J1040" s="339"/>
      <c r="K1040" s="339"/>
      <c r="L1040" s="339"/>
      <c r="M1040" s="339"/>
      <c r="N1040" s="339"/>
      <c r="O1040" s="339"/>
      <c r="P1040" s="339"/>
      <c r="Q1040" s="339"/>
    </row>
    <row r="1041" spans="1:17" ht="13.5" customHeight="1">
      <c r="A1041" s="481"/>
      <c r="B1041" s="481"/>
      <c r="C1041" s="481"/>
      <c r="D1041" s="481"/>
      <c r="E1041" s="481"/>
      <c r="F1041" s="339"/>
      <c r="G1041" s="340" t="str">
        <f>IF(ISNUMBER(E1041),E1041/'Bulk DivVar Analysis'!$I$114,"")</f>
        <v/>
      </c>
      <c r="H1041" s="338" t="str">
        <f>IF(ISNUMBER(E1041), IF(G1041&gt;'Bulk DivVar Analysis'!$J$116,"Pass","Fail"),"")</f>
        <v/>
      </c>
      <c r="I1041" s="338" t="str">
        <f t="shared" si="18"/>
        <v/>
      </c>
      <c r="J1041" s="339"/>
      <c r="K1041" s="339"/>
      <c r="L1041" s="339"/>
      <c r="M1041" s="339"/>
      <c r="N1041" s="339"/>
      <c r="O1041" s="339"/>
      <c r="P1041" s="339"/>
      <c r="Q1041" s="339"/>
    </row>
    <row r="1042" spans="1:17" ht="13.5" customHeight="1">
      <c r="A1042" s="481"/>
      <c r="B1042" s="481"/>
      <c r="C1042" s="481"/>
      <c r="D1042" s="481"/>
      <c r="E1042" s="481"/>
      <c r="F1042" s="339"/>
      <c r="G1042" s="340" t="str">
        <f>IF(ISNUMBER(E1042),E1042/'Bulk DivVar Analysis'!$I$114,"")</f>
        <v/>
      </c>
      <c r="H1042" s="338" t="str">
        <f>IF(ISNUMBER(E1042), IF(G1042&gt;'Bulk DivVar Analysis'!$J$116,"Pass","Fail"),"")</f>
        <v/>
      </c>
      <c r="I1042" s="338" t="str">
        <f t="shared" si="18"/>
        <v/>
      </c>
      <c r="J1042" s="339"/>
      <c r="K1042" s="339"/>
      <c r="L1042" s="339"/>
      <c r="M1042" s="339"/>
      <c r="N1042" s="339"/>
      <c r="O1042" s="339"/>
      <c r="P1042" s="339"/>
      <c r="Q1042" s="339"/>
    </row>
    <row r="1043" spans="1:17" ht="13.5" customHeight="1">
      <c r="A1043" s="481"/>
      <c r="B1043" s="481"/>
      <c r="C1043" s="481"/>
      <c r="D1043" s="481"/>
      <c r="E1043" s="481"/>
      <c r="F1043" s="339"/>
      <c r="G1043" s="340" t="str">
        <f>IF(ISNUMBER(E1043),E1043/'Bulk DivVar Analysis'!$I$114,"")</f>
        <v/>
      </c>
      <c r="H1043" s="338" t="str">
        <f>IF(ISNUMBER(E1043), IF(G1043&gt;'Bulk DivVar Analysis'!$J$116,"Pass","Fail"),"")</f>
        <v/>
      </c>
      <c r="I1043" s="338" t="str">
        <f t="shared" si="18"/>
        <v/>
      </c>
      <c r="J1043" s="339"/>
      <c r="K1043" s="339"/>
      <c r="L1043" s="339"/>
      <c r="M1043" s="339"/>
      <c r="N1043" s="339"/>
      <c r="O1043" s="339"/>
      <c r="P1043" s="339"/>
      <c r="Q1043" s="339"/>
    </row>
    <row r="1044" spans="1:17" ht="13.5" customHeight="1">
      <c r="A1044" s="481"/>
      <c r="B1044" s="481"/>
      <c r="C1044" s="481"/>
      <c r="D1044" s="481"/>
      <c r="E1044" s="481"/>
      <c r="F1044" s="339"/>
      <c r="G1044" s="340" t="str">
        <f>IF(ISNUMBER(E1044),E1044/'Bulk DivVar Analysis'!$I$114,"")</f>
        <v/>
      </c>
      <c r="H1044" s="338" t="str">
        <f>IF(ISNUMBER(E1044), IF(G1044&gt;'Bulk DivVar Analysis'!$J$116,"Pass","Fail"),"")</f>
        <v/>
      </c>
      <c r="I1044" s="338" t="str">
        <f t="shared" si="18"/>
        <v/>
      </c>
      <c r="J1044" s="339"/>
      <c r="K1044" s="339"/>
      <c r="L1044" s="339"/>
      <c r="M1044" s="339"/>
      <c r="N1044" s="339"/>
      <c r="O1044" s="339"/>
      <c r="P1044" s="339"/>
      <c r="Q1044" s="339"/>
    </row>
    <row r="1045" spans="1:17" ht="13.5" customHeight="1">
      <c r="A1045" s="481"/>
      <c r="B1045" s="481"/>
      <c r="C1045" s="481"/>
      <c r="D1045" s="481"/>
      <c r="E1045" s="481"/>
      <c r="F1045" s="339"/>
      <c r="G1045" s="340" t="str">
        <f>IF(ISNUMBER(E1045),E1045/'Bulk DivVar Analysis'!$I$114,"")</f>
        <v/>
      </c>
      <c r="H1045" s="338" t="str">
        <f>IF(ISNUMBER(E1045), IF(G1045&gt;'Bulk DivVar Analysis'!$J$116,"Pass","Fail"),"")</f>
        <v/>
      </c>
      <c r="I1045" s="338" t="str">
        <f t="shared" si="18"/>
        <v/>
      </c>
      <c r="J1045" s="339"/>
      <c r="K1045" s="339"/>
      <c r="L1045" s="339"/>
      <c r="M1045" s="339"/>
      <c r="N1045" s="339"/>
      <c r="O1045" s="339"/>
      <c r="P1045" s="339"/>
      <c r="Q1045" s="339"/>
    </row>
    <row r="1046" spans="1:17" ht="13.5" customHeight="1">
      <c r="A1046" s="481"/>
      <c r="B1046" s="481"/>
      <c r="C1046" s="481"/>
      <c r="D1046" s="481"/>
      <c r="E1046" s="481"/>
      <c r="F1046" s="339"/>
      <c r="G1046" s="340" t="str">
        <f>IF(ISNUMBER(E1046),E1046/'Bulk DivVar Analysis'!$I$114,"")</f>
        <v/>
      </c>
      <c r="H1046" s="338" t="str">
        <f>IF(ISNUMBER(E1046), IF(G1046&gt;'Bulk DivVar Analysis'!$J$116,"Pass","Fail"),"")</f>
        <v/>
      </c>
      <c r="I1046" s="338" t="str">
        <f t="shared" si="18"/>
        <v/>
      </c>
      <c r="J1046" s="339"/>
      <c r="K1046" s="339"/>
      <c r="L1046" s="339"/>
      <c r="M1046" s="339"/>
      <c r="N1046" s="339"/>
      <c r="O1046" s="339"/>
      <c r="P1046" s="339"/>
      <c r="Q1046" s="339"/>
    </row>
    <row r="1047" spans="1:17" ht="13.5" customHeight="1">
      <c r="A1047" s="481"/>
      <c r="B1047" s="481"/>
      <c r="C1047" s="481"/>
      <c r="D1047" s="481"/>
      <c r="E1047" s="481"/>
      <c r="F1047" s="339"/>
      <c r="G1047" s="340" t="str">
        <f>IF(ISNUMBER(E1047),E1047/'Bulk DivVar Analysis'!$I$114,"")</f>
        <v/>
      </c>
      <c r="H1047" s="338" t="str">
        <f>IF(ISNUMBER(E1047), IF(G1047&gt;'Bulk DivVar Analysis'!$J$116,"Pass","Fail"),"")</f>
        <v/>
      </c>
      <c r="I1047" s="338" t="str">
        <f t="shared" si="18"/>
        <v/>
      </c>
      <c r="J1047" s="339"/>
      <c r="K1047" s="339"/>
      <c r="L1047" s="339"/>
      <c r="M1047" s="339"/>
      <c r="N1047" s="339"/>
      <c r="O1047" s="339"/>
      <c r="P1047" s="339"/>
      <c r="Q1047" s="339"/>
    </row>
    <row r="1048" spans="1:17" ht="13.5" customHeight="1">
      <c r="A1048" s="481"/>
      <c r="B1048" s="481"/>
      <c r="C1048" s="481"/>
      <c r="D1048" s="481"/>
      <c r="E1048" s="481"/>
      <c r="F1048" s="339"/>
      <c r="G1048" s="340" t="str">
        <f>IF(ISNUMBER(E1048),E1048/'Bulk DivVar Analysis'!$I$114,"")</f>
        <v/>
      </c>
      <c r="H1048" s="338" t="str">
        <f>IF(ISNUMBER(E1048), IF(G1048&gt;'Bulk DivVar Analysis'!$J$116,"Pass","Fail"),"")</f>
        <v/>
      </c>
      <c r="I1048" s="338" t="str">
        <f t="shared" si="18"/>
        <v/>
      </c>
      <c r="J1048" s="339"/>
      <c r="K1048" s="339"/>
      <c r="L1048" s="339"/>
      <c r="M1048" s="339"/>
      <c r="N1048" s="339"/>
      <c r="O1048" s="339"/>
      <c r="P1048" s="339"/>
      <c r="Q1048" s="339"/>
    </row>
    <row r="1049" spans="1:17" ht="13.5" customHeight="1">
      <c r="A1049" s="481"/>
      <c r="B1049" s="481"/>
      <c r="C1049" s="481"/>
      <c r="D1049" s="481"/>
      <c r="E1049" s="481"/>
      <c r="F1049" s="339"/>
      <c r="G1049" s="340" t="str">
        <f>IF(ISNUMBER(E1049),E1049/'Bulk DivVar Analysis'!$I$114,"")</f>
        <v/>
      </c>
      <c r="H1049" s="338" t="str">
        <f>IF(ISNUMBER(E1049), IF(G1049&gt;'Bulk DivVar Analysis'!$J$116,"Pass","Fail"),"")</f>
        <v/>
      </c>
      <c r="I1049" s="338" t="str">
        <f t="shared" si="18"/>
        <v/>
      </c>
      <c r="J1049" s="339"/>
      <c r="K1049" s="339"/>
      <c r="L1049" s="339"/>
      <c r="M1049" s="339"/>
      <c r="N1049" s="339"/>
      <c r="O1049" s="339"/>
      <c r="P1049" s="339"/>
      <c r="Q1049" s="339"/>
    </row>
    <row r="1050" spans="1:17" ht="13.5" customHeight="1">
      <c r="A1050" s="481"/>
      <c r="B1050" s="481"/>
      <c r="C1050" s="481"/>
      <c r="D1050" s="481"/>
      <c r="E1050" s="481"/>
      <c r="F1050" s="339"/>
      <c r="G1050" s="340" t="str">
        <f>IF(ISNUMBER(E1050),E1050/'Bulk DivVar Analysis'!$I$114,"")</f>
        <v/>
      </c>
      <c r="H1050" s="338" t="str">
        <f>IF(ISNUMBER(E1050), IF(G1050&gt;'Bulk DivVar Analysis'!$J$116,"Pass","Fail"),"")</f>
        <v/>
      </c>
      <c r="I1050" s="338" t="str">
        <f t="shared" si="18"/>
        <v/>
      </c>
      <c r="J1050" s="339"/>
      <c r="K1050" s="339"/>
      <c r="L1050" s="339"/>
      <c r="M1050" s="339"/>
      <c r="N1050" s="339"/>
      <c r="O1050" s="339"/>
      <c r="P1050" s="339"/>
      <c r="Q1050" s="339"/>
    </row>
    <row r="1051" spans="1:17" ht="13.5" customHeight="1">
      <c r="A1051" s="481"/>
      <c r="B1051" s="481"/>
      <c r="C1051" s="481"/>
      <c r="D1051" s="481"/>
      <c r="E1051" s="481"/>
      <c r="F1051" s="339"/>
      <c r="G1051" s="340" t="str">
        <f>IF(ISNUMBER(E1051),E1051/'Bulk DivVar Analysis'!$I$114,"")</f>
        <v/>
      </c>
      <c r="H1051" s="338" t="str">
        <f>IF(ISNUMBER(E1051), IF(G1051&gt;'Bulk DivVar Analysis'!$J$116,"Pass","Fail"),"")</f>
        <v/>
      </c>
      <c r="I1051" s="338" t="str">
        <f t="shared" si="18"/>
        <v/>
      </c>
      <c r="J1051" s="339"/>
      <c r="K1051" s="339"/>
      <c r="L1051" s="339"/>
      <c r="M1051" s="339"/>
      <c r="N1051" s="339"/>
      <c r="O1051" s="339"/>
      <c r="P1051" s="339"/>
      <c r="Q1051" s="339"/>
    </row>
    <row r="1052" spans="1:17" ht="13.5" customHeight="1">
      <c r="A1052" s="481"/>
      <c r="B1052" s="481"/>
      <c r="C1052" s="481"/>
      <c r="D1052" s="481"/>
      <c r="E1052" s="481"/>
      <c r="F1052" s="339"/>
      <c r="G1052" s="340" t="str">
        <f>IF(ISNUMBER(E1052),E1052/'Bulk DivVar Analysis'!$I$114,"")</f>
        <v/>
      </c>
      <c r="H1052" s="338" t="str">
        <f>IF(ISNUMBER(E1052), IF(G1052&gt;'Bulk DivVar Analysis'!$J$116,"Pass","Fail"),"")</f>
        <v/>
      </c>
      <c r="I1052" s="338" t="str">
        <f t="shared" si="18"/>
        <v/>
      </c>
      <c r="J1052" s="339"/>
      <c r="K1052" s="339"/>
      <c r="L1052" s="339"/>
      <c r="M1052" s="339"/>
      <c r="N1052" s="339"/>
      <c r="O1052" s="339"/>
      <c r="P1052" s="339"/>
      <c r="Q1052" s="339"/>
    </row>
    <row r="1053" spans="1:17" ht="13.5" customHeight="1">
      <c r="A1053" s="481"/>
      <c r="B1053" s="481"/>
      <c r="C1053" s="481"/>
      <c r="D1053" s="481"/>
      <c r="E1053" s="481"/>
      <c r="F1053" s="339"/>
      <c r="G1053" s="340" t="str">
        <f>IF(ISNUMBER(E1053),E1053/'Bulk DivVar Analysis'!$I$114,"")</f>
        <v/>
      </c>
      <c r="H1053" s="338" t="str">
        <f>IF(ISNUMBER(E1053), IF(G1053&gt;'Bulk DivVar Analysis'!$J$116,"Pass","Fail"),"")</f>
        <v/>
      </c>
      <c r="I1053" s="338" t="str">
        <f t="shared" si="18"/>
        <v/>
      </c>
      <c r="J1053" s="339"/>
      <c r="K1053" s="339"/>
      <c r="L1053" s="339"/>
      <c r="M1053" s="339"/>
      <c r="N1053" s="339"/>
      <c r="O1053" s="339"/>
      <c r="P1053" s="339"/>
      <c r="Q1053" s="339"/>
    </row>
    <row r="1054" spans="1:17" ht="13.5" customHeight="1">
      <c r="A1054" s="481"/>
      <c r="B1054" s="481"/>
      <c r="C1054" s="481"/>
      <c r="D1054" s="481"/>
      <c r="E1054" s="481"/>
      <c r="F1054" s="339"/>
      <c r="G1054" s="340" t="str">
        <f>IF(ISNUMBER(E1054),E1054/'Bulk DivVar Analysis'!$I$114,"")</f>
        <v/>
      </c>
      <c r="H1054" s="338" t="str">
        <f>IF(ISNUMBER(E1054), IF(G1054&gt;'Bulk DivVar Analysis'!$J$116,"Pass","Fail"),"")</f>
        <v/>
      </c>
      <c r="I1054" s="338" t="str">
        <f t="shared" si="18"/>
        <v/>
      </c>
      <c r="J1054" s="339"/>
      <c r="K1054" s="339"/>
      <c r="L1054" s="339"/>
      <c r="M1054" s="339"/>
      <c r="N1054" s="339"/>
      <c r="O1054" s="339"/>
      <c r="P1054" s="339"/>
      <c r="Q1054" s="339"/>
    </row>
    <row r="1055" spans="1:17" ht="13.5" customHeight="1">
      <c r="A1055" s="481"/>
      <c r="B1055" s="481"/>
      <c r="C1055" s="481"/>
      <c r="D1055" s="481"/>
      <c r="E1055" s="481"/>
      <c r="F1055" s="339"/>
      <c r="G1055" s="340" t="str">
        <f>IF(ISNUMBER(E1055),E1055/'Bulk DivVar Analysis'!$I$114,"")</f>
        <v/>
      </c>
      <c r="H1055" s="338" t="str">
        <f>IF(ISNUMBER(E1055), IF(G1055&gt;'Bulk DivVar Analysis'!$J$116,"Pass","Fail"),"")</f>
        <v/>
      </c>
      <c r="I1055" s="338" t="str">
        <f t="shared" si="18"/>
        <v/>
      </c>
      <c r="J1055" s="339"/>
      <c r="K1055" s="339"/>
      <c r="L1055" s="339"/>
      <c r="M1055" s="339"/>
      <c r="N1055" s="339"/>
      <c r="O1055" s="339"/>
      <c r="P1055" s="339"/>
      <c r="Q1055" s="339"/>
    </row>
    <row r="1056" spans="1:17" ht="13.5" customHeight="1">
      <c r="A1056" s="481"/>
      <c r="B1056" s="481"/>
      <c r="C1056" s="481"/>
      <c r="D1056" s="481"/>
      <c r="E1056" s="481"/>
      <c r="F1056" s="339"/>
      <c r="G1056" s="340" t="str">
        <f>IF(ISNUMBER(E1056),E1056/'Bulk DivVar Analysis'!$I$114,"")</f>
        <v/>
      </c>
      <c r="H1056" s="338" t="str">
        <f>IF(ISNUMBER(E1056), IF(G1056&gt;'Bulk DivVar Analysis'!$J$116,"Pass","Fail"),"")</f>
        <v/>
      </c>
      <c r="I1056" s="338" t="str">
        <f t="shared" si="18"/>
        <v/>
      </c>
      <c r="J1056" s="339"/>
      <c r="K1056" s="339"/>
      <c r="L1056" s="339"/>
      <c r="M1056" s="339"/>
      <c r="N1056" s="339"/>
      <c r="O1056" s="339"/>
      <c r="P1056" s="339"/>
      <c r="Q1056" s="339"/>
    </row>
    <row r="1057" spans="1:17" ht="13.5" customHeight="1">
      <c r="A1057" s="481"/>
      <c r="B1057" s="481"/>
      <c r="C1057" s="481"/>
      <c r="D1057" s="481"/>
      <c r="E1057" s="481"/>
      <c r="F1057" s="339"/>
      <c r="G1057" s="340" t="str">
        <f>IF(ISNUMBER(E1057),E1057/'Bulk DivVar Analysis'!$I$114,"")</f>
        <v/>
      </c>
      <c r="H1057" s="338" t="str">
        <f>IF(ISNUMBER(E1057), IF(G1057&gt;'Bulk DivVar Analysis'!$J$116,"Pass","Fail"),"")</f>
        <v/>
      </c>
      <c r="I1057" s="338" t="str">
        <f t="shared" si="18"/>
        <v/>
      </c>
      <c r="J1057" s="339"/>
      <c r="K1057" s="339"/>
      <c r="L1057" s="339"/>
      <c r="M1057" s="339"/>
      <c r="N1057" s="339"/>
      <c r="O1057" s="339"/>
      <c r="P1057" s="339"/>
      <c r="Q1057" s="339"/>
    </row>
    <row r="1058" spans="1:17" ht="13.5" customHeight="1">
      <c r="A1058" s="481"/>
      <c r="B1058" s="481"/>
      <c r="C1058" s="481"/>
      <c r="D1058" s="481"/>
      <c r="E1058" s="481"/>
      <c r="F1058" s="339"/>
      <c r="G1058" s="340" t="str">
        <f>IF(ISNUMBER(E1058),E1058/'Bulk DivVar Analysis'!$I$114,"")</f>
        <v/>
      </c>
      <c r="H1058" s="338" t="str">
        <f>IF(ISNUMBER(E1058), IF(G1058&gt;'Bulk DivVar Analysis'!$J$116,"Pass","Fail"),"")</f>
        <v/>
      </c>
      <c r="I1058" s="338" t="str">
        <f t="shared" si="18"/>
        <v/>
      </c>
      <c r="J1058" s="339"/>
      <c r="K1058" s="339"/>
      <c r="L1058" s="339"/>
      <c r="M1058" s="339"/>
      <c r="N1058" s="339"/>
      <c r="O1058" s="339"/>
      <c r="P1058" s="339"/>
      <c r="Q1058" s="339"/>
    </row>
    <row r="1059" spans="1:17" ht="13.5" customHeight="1">
      <c r="A1059" s="481"/>
      <c r="B1059" s="481"/>
      <c r="C1059" s="481"/>
      <c r="D1059" s="481"/>
      <c r="E1059" s="481"/>
      <c r="F1059" s="339"/>
      <c r="G1059" s="340" t="str">
        <f>IF(ISNUMBER(E1059),E1059/'Bulk DivVar Analysis'!$I$114,"")</f>
        <v/>
      </c>
      <c r="H1059" s="338" t="str">
        <f>IF(ISNUMBER(E1059), IF(G1059&gt;'Bulk DivVar Analysis'!$J$116,"Pass","Fail"),"")</f>
        <v/>
      </c>
      <c r="I1059" s="338" t="str">
        <f t="shared" si="18"/>
        <v/>
      </c>
      <c r="J1059" s="339"/>
      <c r="K1059" s="339"/>
      <c r="L1059" s="339"/>
      <c r="M1059" s="339"/>
      <c r="N1059" s="339"/>
      <c r="O1059" s="339"/>
      <c r="P1059" s="339"/>
      <c r="Q1059" s="339"/>
    </row>
    <row r="1060" spans="1:17" ht="13.5" customHeight="1">
      <c r="A1060" s="481"/>
      <c r="B1060" s="481"/>
      <c r="C1060" s="481"/>
      <c r="D1060" s="481"/>
      <c r="E1060" s="481"/>
      <c r="F1060" s="339"/>
      <c r="G1060" s="340" t="str">
        <f>IF(ISNUMBER(E1060),E1060/'Bulk DivVar Analysis'!$I$114,"")</f>
        <v/>
      </c>
      <c r="H1060" s="338" t="str">
        <f>IF(ISNUMBER(E1060), IF(G1060&gt;'Bulk DivVar Analysis'!$J$116,"Pass","Fail"),"")</f>
        <v/>
      </c>
      <c r="I1060" s="338" t="str">
        <f t="shared" si="18"/>
        <v/>
      </c>
      <c r="J1060" s="339"/>
      <c r="K1060" s="339"/>
      <c r="L1060" s="339"/>
      <c r="M1060" s="339"/>
      <c r="N1060" s="339"/>
      <c r="O1060" s="339"/>
      <c r="P1060" s="339"/>
      <c r="Q1060" s="339"/>
    </row>
    <row r="1061" spans="1:17" ht="13.5" customHeight="1">
      <c r="A1061" s="481"/>
      <c r="B1061" s="481"/>
      <c r="C1061" s="481"/>
      <c r="D1061" s="481"/>
      <c r="E1061" s="481"/>
      <c r="F1061" s="339"/>
      <c r="G1061" s="340" t="str">
        <f>IF(ISNUMBER(E1061),E1061/'Bulk DivVar Analysis'!$I$114,"")</f>
        <v/>
      </c>
      <c r="H1061" s="338" t="str">
        <f>IF(ISNUMBER(E1061), IF(G1061&gt;'Bulk DivVar Analysis'!$J$116,"Pass","Fail"),"")</f>
        <v/>
      </c>
      <c r="I1061" s="338" t="str">
        <f t="shared" si="18"/>
        <v/>
      </c>
      <c r="J1061" s="339"/>
      <c r="K1061" s="339"/>
      <c r="L1061" s="339"/>
      <c r="M1061" s="339"/>
      <c r="N1061" s="339"/>
      <c r="O1061" s="339"/>
      <c r="P1061" s="339"/>
      <c r="Q1061" s="339"/>
    </row>
    <row r="1062" spans="1:17" ht="13.5" customHeight="1">
      <c r="A1062" s="481"/>
      <c r="B1062" s="481"/>
      <c r="C1062" s="481"/>
      <c r="D1062" s="481"/>
      <c r="E1062" s="481"/>
      <c r="F1062" s="339"/>
      <c r="G1062" s="340" t="str">
        <f>IF(ISNUMBER(E1062),E1062/'Bulk DivVar Analysis'!$I$114,"")</f>
        <v/>
      </c>
      <c r="H1062" s="338" t="str">
        <f>IF(ISNUMBER(E1062), IF(G1062&gt;'Bulk DivVar Analysis'!$J$116,"Pass","Fail"),"")</f>
        <v/>
      </c>
      <c r="I1062" s="338" t="str">
        <f t="shared" si="18"/>
        <v/>
      </c>
      <c r="J1062" s="339"/>
      <c r="K1062" s="339"/>
      <c r="L1062" s="339"/>
      <c r="M1062" s="339"/>
      <c r="N1062" s="339"/>
      <c r="O1062" s="339"/>
      <c r="P1062" s="339"/>
      <c r="Q1062" s="339"/>
    </row>
    <row r="1063" spans="1:17" ht="13.5" customHeight="1">
      <c r="A1063" s="481"/>
      <c r="B1063" s="481"/>
      <c r="C1063" s="481"/>
      <c r="D1063" s="481"/>
      <c r="E1063" s="481"/>
      <c r="F1063" s="339"/>
      <c r="G1063" s="340" t="str">
        <f>IF(ISNUMBER(E1063),E1063/'Bulk DivVar Analysis'!$I$114,"")</f>
        <v/>
      </c>
      <c r="H1063" s="338" t="str">
        <f>IF(ISNUMBER(E1063), IF(G1063&gt;'Bulk DivVar Analysis'!$J$116,"Pass","Fail"),"")</f>
        <v/>
      </c>
      <c r="I1063" s="338" t="str">
        <f t="shared" si="18"/>
        <v/>
      </c>
      <c r="J1063" s="339"/>
      <c r="K1063" s="339"/>
      <c r="L1063" s="339"/>
      <c r="M1063" s="339"/>
      <c r="N1063" s="339"/>
      <c r="O1063" s="339"/>
      <c r="P1063" s="339"/>
      <c r="Q1063" s="339"/>
    </row>
    <row r="1064" spans="1:17" ht="13.5" customHeight="1">
      <c r="A1064" s="481"/>
      <c r="B1064" s="481"/>
      <c r="C1064" s="481"/>
      <c r="D1064" s="481"/>
      <c r="E1064" s="481"/>
      <c r="F1064" s="339"/>
      <c r="G1064" s="340" t="str">
        <f>IF(ISNUMBER(E1064),E1064/'Bulk DivVar Analysis'!$I$114,"")</f>
        <v/>
      </c>
      <c r="H1064" s="338" t="str">
        <f>IF(ISNUMBER(E1064), IF(G1064&gt;'Bulk DivVar Analysis'!$J$116,"Pass","Fail"),"")</f>
        <v/>
      </c>
      <c r="I1064" s="338" t="str">
        <f t="shared" si="18"/>
        <v/>
      </c>
      <c r="J1064" s="339"/>
      <c r="K1064" s="339"/>
      <c r="L1064" s="339"/>
      <c r="M1064" s="339"/>
      <c r="N1064" s="339"/>
      <c r="O1064" s="339"/>
      <c r="P1064" s="339"/>
      <c r="Q1064" s="339"/>
    </row>
    <row r="1065" spans="1:17" ht="13.5" customHeight="1">
      <c r="A1065" s="481"/>
      <c r="B1065" s="481"/>
      <c r="C1065" s="481"/>
      <c r="D1065" s="481"/>
      <c r="E1065" s="481"/>
      <c r="F1065" s="339"/>
      <c r="G1065" s="340" t="str">
        <f>IF(ISNUMBER(E1065),E1065/'Bulk DivVar Analysis'!$I$114,"")</f>
        <v/>
      </c>
      <c r="H1065" s="338" t="str">
        <f>IF(ISNUMBER(E1065), IF(G1065&gt;'Bulk DivVar Analysis'!$J$116,"Pass","Fail"),"")</f>
        <v/>
      </c>
      <c r="I1065" s="338" t="str">
        <f t="shared" si="18"/>
        <v/>
      </c>
      <c r="J1065" s="339"/>
      <c r="K1065" s="339"/>
      <c r="L1065" s="339"/>
      <c r="M1065" s="339"/>
      <c r="N1065" s="339"/>
      <c r="O1065" s="339"/>
      <c r="P1065" s="339"/>
      <c r="Q1065" s="339"/>
    </row>
    <row r="1066" spans="1:17" ht="13.5" customHeight="1">
      <c r="A1066" s="481"/>
      <c r="B1066" s="481"/>
      <c r="C1066" s="481"/>
      <c r="D1066" s="481"/>
      <c r="E1066" s="481"/>
      <c r="F1066" s="339"/>
      <c r="G1066" s="340" t="str">
        <f>IF(ISNUMBER(E1066),E1066/'Bulk DivVar Analysis'!$I$114,"")</f>
        <v/>
      </c>
      <c r="H1066" s="338" t="str">
        <f>IF(ISNUMBER(E1066), IF(G1066&gt;'Bulk DivVar Analysis'!$J$116,"Pass","Fail"),"")</f>
        <v/>
      </c>
      <c r="I1066" s="338" t="str">
        <f t="shared" si="18"/>
        <v/>
      </c>
      <c r="J1066" s="339"/>
      <c r="K1066" s="339"/>
      <c r="L1066" s="339"/>
      <c r="M1066" s="339"/>
      <c r="N1066" s="339"/>
      <c r="O1066" s="339"/>
      <c r="P1066" s="339"/>
      <c r="Q1066" s="339"/>
    </row>
    <row r="1067" spans="1:17" ht="13.5" customHeight="1">
      <c r="A1067" s="481"/>
      <c r="B1067" s="481"/>
      <c r="C1067" s="481"/>
      <c r="D1067" s="481"/>
      <c r="E1067" s="481"/>
      <c r="F1067" s="339"/>
      <c r="G1067" s="340" t="str">
        <f>IF(ISNUMBER(E1067),E1067/'Bulk DivVar Analysis'!$I$114,"")</f>
        <v/>
      </c>
      <c r="H1067" s="338" t="str">
        <f>IF(ISNUMBER(E1067), IF(G1067&gt;'Bulk DivVar Analysis'!$J$116,"Pass","Fail"),"")</f>
        <v/>
      </c>
      <c r="I1067" s="338" t="str">
        <f t="shared" si="18"/>
        <v/>
      </c>
      <c r="J1067" s="339"/>
      <c r="K1067" s="339"/>
      <c r="L1067" s="339"/>
      <c r="M1067" s="339"/>
      <c r="N1067" s="339"/>
      <c r="O1067" s="339"/>
      <c r="P1067" s="339"/>
      <c r="Q1067" s="339"/>
    </row>
    <row r="1068" spans="1:17" ht="13.5" customHeight="1">
      <c r="A1068" s="481"/>
      <c r="B1068" s="481"/>
      <c r="C1068" s="481"/>
      <c r="D1068" s="481"/>
      <c r="E1068" s="481"/>
      <c r="F1068" s="339"/>
      <c r="G1068" s="340" t="str">
        <f>IF(ISNUMBER(E1068),E1068/'Bulk DivVar Analysis'!$I$114,"")</f>
        <v/>
      </c>
      <c r="H1068" s="338" t="str">
        <f>IF(ISNUMBER(E1068), IF(G1068&gt;'Bulk DivVar Analysis'!$J$116,"Pass","Fail"),"")</f>
        <v/>
      </c>
      <c r="I1068" s="338" t="str">
        <f t="shared" si="18"/>
        <v/>
      </c>
      <c r="J1068" s="339"/>
      <c r="K1068" s="339"/>
      <c r="L1068" s="339"/>
      <c r="M1068" s="339"/>
      <c r="N1068" s="339"/>
      <c r="O1068" s="339"/>
      <c r="P1068" s="339"/>
      <c r="Q1068" s="339"/>
    </row>
    <row r="1069" spans="1:17" ht="13.5" customHeight="1">
      <c r="A1069" s="481"/>
      <c r="B1069" s="481"/>
      <c r="C1069" s="481"/>
      <c r="D1069" s="481"/>
      <c r="E1069" s="481"/>
      <c r="F1069" s="339"/>
      <c r="G1069" s="340" t="str">
        <f>IF(ISNUMBER(E1069),E1069/'Bulk DivVar Analysis'!$I$114,"")</f>
        <v/>
      </c>
      <c r="H1069" s="338" t="str">
        <f>IF(ISNUMBER(E1069), IF(G1069&gt;'Bulk DivVar Analysis'!$J$116,"Pass","Fail"),"")</f>
        <v/>
      </c>
      <c r="I1069" s="338" t="str">
        <f t="shared" si="18"/>
        <v/>
      </c>
      <c r="J1069" s="339"/>
      <c r="K1069" s="339"/>
      <c r="L1069" s="339"/>
      <c r="M1069" s="339"/>
      <c r="N1069" s="339"/>
      <c r="O1069" s="339"/>
      <c r="P1069" s="339"/>
      <c r="Q1069" s="339"/>
    </row>
    <row r="1070" spans="1:17" ht="13.5" customHeight="1">
      <c r="A1070" s="481"/>
      <c r="B1070" s="481"/>
      <c r="C1070" s="481"/>
      <c r="D1070" s="481"/>
      <c r="E1070" s="481"/>
      <c r="F1070" s="339"/>
      <c r="G1070" s="340" t="str">
        <f>IF(ISNUMBER(E1070),E1070/'Bulk DivVar Analysis'!$I$114,"")</f>
        <v/>
      </c>
      <c r="H1070" s="338" t="str">
        <f>IF(ISNUMBER(E1070), IF(G1070&gt;'Bulk DivVar Analysis'!$J$116,"Pass","Fail"),"")</f>
        <v/>
      </c>
      <c r="I1070" s="338" t="str">
        <f t="shared" si="18"/>
        <v/>
      </c>
      <c r="J1070" s="339"/>
      <c r="K1070" s="339"/>
      <c r="L1070" s="339"/>
      <c r="M1070" s="339"/>
      <c r="N1070" s="339"/>
      <c r="O1070" s="339"/>
      <c r="P1070" s="339"/>
      <c r="Q1070" s="339"/>
    </row>
    <row r="1071" spans="1:17" ht="13.5" customHeight="1">
      <c r="A1071" s="481"/>
      <c r="B1071" s="481"/>
      <c r="C1071" s="481"/>
      <c r="D1071" s="481"/>
      <c r="E1071" s="481"/>
      <c r="F1071" s="339"/>
      <c r="G1071" s="340" t="str">
        <f>IF(ISNUMBER(E1071),E1071/'Bulk DivVar Analysis'!$I$114,"")</f>
        <v/>
      </c>
      <c r="H1071" s="338" t="str">
        <f>IF(ISNUMBER(E1071), IF(G1071&gt;'Bulk DivVar Analysis'!$J$116,"Pass","Fail"),"")</f>
        <v/>
      </c>
      <c r="I1071" s="338" t="str">
        <f t="shared" si="18"/>
        <v/>
      </c>
      <c r="J1071" s="339"/>
      <c r="K1071" s="339"/>
      <c r="L1071" s="339"/>
      <c r="M1071" s="339"/>
      <c r="N1071" s="339"/>
      <c r="O1071" s="339"/>
      <c r="P1071" s="339"/>
      <c r="Q1071" s="339"/>
    </row>
    <row r="1072" spans="1:17" ht="13.5" customHeight="1">
      <c r="A1072" s="481"/>
      <c r="B1072" s="481"/>
      <c r="C1072" s="481"/>
      <c r="D1072" s="481"/>
      <c r="E1072" s="481"/>
      <c r="F1072" s="339"/>
      <c r="G1072" s="340" t="str">
        <f>IF(ISNUMBER(E1072),E1072/'Bulk DivVar Analysis'!$I$114,"")</f>
        <v/>
      </c>
      <c r="H1072" s="338" t="str">
        <f>IF(ISNUMBER(E1072), IF(G1072&gt;'Bulk DivVar Analysis'!$J$116,"Pass","Fail"),"")</f>
        <v/>
      </c>
      <c r="I1072" s="338" t="str">
        <f t="shared" si="18"/>
        <v/>
      </c>
      <c r="J1072" s="339"/>
      <c r="K1072" s="339"/>
      <c r="L1072" s="339"/>
      <c r="M1072" s="339"/>
      <c r="N1072" s="339"/>
      <c r="O1072" s="339"/>
      <c r="P1072" s="339"/>
      <c r="Q1072" s="339"/>
    </row>
    <row r="1073" spans="1:17" ht="13.5" customHeight="1">
      <c r="A1073" s="481"/>
      <c r="B1073" s="481"/>
      <c r="C1073" s="481"/>
      <c r="D1073" s="481"/>
      <c r="E1073" s="481"/>
      <c r="F1073" s="339"/>
      <c r="G1073" s="340" t="str">
        <f>IF(ISNUMBER(E1073),E1073/'Bulk DivVar Analysis'!$I$114,"")</f>
        <v/>
      </c>
      <c r="H1073" s="338" t="str">
        <f>IF(ISNUMBER(E1073), IF(G1073&gt;'Bulk DivVar Analysis'!$J$116,"Pass","Fail"),"")</f>
        <v/>
      </c>
      <c r="I1073" s="338" t="str">
        <f t="shared" si="18"/>
        <v/>
      </c>
      <c r="J1073" s="339"/>
      <c r="K1073" s="339"/>
      <c r="L1073" s="339"/>
      <c r="M1073" s="339"/>
      <c r="N1073" s="339"/>
      <c r="O1073" s="339"/>
      <c r="P1073" s="339"/>
      <c r="Q1073" s="339"/>
    </row>
    <row r="1074" spans="1:17" ht="13.5" customHeight="1">
      <c r="A1074" s="481"/>
      <c r="B1074" s="481"/>
      <c r="C1074" s="481"/>
      <c r="D1074" s="481"/>
      <c r="E1074" s="481"/>
      <c r="F1074" s="339"/>
      <c r="G1074" s="340" t="str">
        <f>IF(ISNUMBER(E1074),E1074/'Bulk DivVar Analysis'!$I$114,"")</f>
        <v/>
      </c>
      <c r="H1074" s="338" t="str">
        <f>IF(ISNUMBER(E1074), IF(G1074&gt;'Bulk DivVar Analysis'!$J$116,"Pass","Fail"),"")</f>
        <v/>
      </c>
      <c r="I1074" s="338" t="str">
        <f t="shared" si="18"/>
        <v/>
      </c>
      <c r="J1074" s="339"/>
      <c r="K1074" s="339"/>
      <c r="L1074" s="339"/>
      <c r="M1074" s="339"/>
      <c r="N1074" s="339"/>
      <c r="O1074" s="339"/>
      <c r="P1074" s="339"/>
      <c r="Q1074" s="339"/>
    </row>
    <row r="1075" spans="1:17" ht="13.5" customHeight="1">
      <c r="A1075" s="481"/>
      <c r="B1075" s="481"/>
      <c r="C1075" s="481"/>
      <c r="D1075" s="481"/>
      <c r="E1075" s="481"/>
      <c r="F1075" s="339"/>
      <c r="G1075" s="340" t="str">
        <f>IF(ISNUMBER(E1075),E1075/'Bulk DivVar Analysis'!$I$114,"")</f>
        <v/>
      </c>
      <c r="H1075" s="338" t="str">
        <f>IF(ISNUMBER(E1075), IF(G1075&gt;'Bulk DivVar Analysis'!$J$116,"Pass","Fail"),"")</f>
        <v/>
      </c>
      <c r="I1075" s="338" t="str">
        <f t="shared" si="18"/>
        <v/>
      </c>
      <c r="J1075" s="339"/>
      <c r="K1075" s="339"/>
      <c r="L1075" s="339"/>
      <c r="M1075" s="339"/>
      <c r="N1075" s="339"/>
      <c r="O1075" s="339"/>
      <c r="P1075" s="339"/>
      <c r="Q1075" s="339"/>
    </row>
    <row r="1076" spans="1:17" ht="13.5" customHeight="1">
      <c r="A1076" s="481"/>
      <c r="B1076" s="481"/>
      <c r="C1076" s="481"/>
      <c r="D1076" s="481"/>
      <c r="E1076" s="481"/>
      <c r="F1076" s="339"/>
      <c r="G1076" s="340" t="str">
        <f>IF(ISNUMBER(E1076),E1076/'Bulk DivVar Analysis'!$I$114,"")</f>
        <v/>
      </c>
      <c r="H1076" s="338" t="str">
        <f>IF(ISNUMBER(E1076), IF(G1076&gt;'Bulk DivVar Analysis'!$J$116,"Pass","Fail"),"")</f>
        <v/>
      </c>
      <c r="I1076" s="338" t="str">
        <f t="shared" si="18"/>
        <v/>
      </c>
      <c r="J1076" s="339"/>
      <c r="K1076" s="339"/>
      <c r="L1076" s="339"/>
      <c r="M1076" s="339"/>
      <c r="N1076" s="339"/>
      <c r="O1076" s="339"/>
      <c r="P1076" s="339"/>
      <c r="Q1076" s="339"/>
    </row>
    <row r="1077" spans="1:17" ht="13.5" customHeight="1">
      <c r="A1077" s="481"/>
      <c r="B1077" s="481"/>
      <c r="C1077" s="481"/>
      <c r="D1077" s="481"/>
      <c r="E1077" s="481"/>
      <c r="F1077" s="339"/>
      <c r="G1077" s="340" t="str">
        <f>IF(ISNUMBER(E1077),E1077/'Bulk DivVar Analysis'!$I$114,"")</f>
        <v/>
      </c>
      <c r="H1077" s="338" t="str">
        <f>IF(ISNUMBER(E1077), IF(G1077&gt;'Bulk DivVar Analysis'!$J$116,"Pass","Fail"),"")</f>
        <v/>
      </c>
      <c r="I1077" s="338" t="str">
        <f t="shared" si="18"/>
        <v/>
      </c>
      <c r="J1077" s="339"/>
      <c r="K1077" s="339"/>
      <c r="L1077" s="339"/>
      <c r="M1077" s="339"/>
      <c r="N1077" s="339"/>
      <c r="O1077" s="339"/>
      <c r="P1077" s="339"/>
      <c r="Q1077" s="339"/>
    </row>
    <row r="1078" spans="1:17" ht="13.5" customHeight="1">
      <c r="A1078" s="481"/>
      <c r="B1078" s="481"/>
      <c r="C1078" s="481"/>
      <c r="D1078" s="481"/>
      <c r="E1078" s="481"/>
      <c r="F1078" s="339"/>
      <c r="G1078" s="340" t="str">
        <f>IF(ISNUMBER(E1078),E1078/'Bulk DivVar Analysis'!$I$114,"")</f>
        <v/>
      </c>
      <c r="H1078" s="338" t="str">
        <f>IF(ISNUMBER(E1078), IF(G1078&gt;'Bulk DivVar Analysis'!$J$116,"Pass","Fail"),"")</f>
        <v/>
      </c>
      <c r="I1078" s="338" t="str">
        <f t="shared" si="18"/>
        <v/>
      </c>
      <c r="J1078" s="339"/>
      <c r="K1078" s="339"/>
      <c r="L1078" s="339"/>
      <c r="M1078" s="339"/>
      <c r="N1078" s="339"/>
      <c r="O1078" s="339"/>
      <c r="P1078" s="339"/>
      <c r="Q1078" s="339"/>
    </row>
    <row r="1079" spans="1:17" ht="13.5" customHeight="1">
      <c r="A1079" s="481"/>
      <c r="B1079" s="481"/>
      <c r="C1079" s="481"/>
      <c r="D1079" s="481"/>
      <c r="E1079" s="481"/>
      <c r="F1079" s="339"/>
      <c r="G1079" s="340" t="str">
        <f>IF(ISNUMBER(E1079),E1079/'Bulk DivVar Analysis'!$I$114,"")</f>
        <v/>
      </c>
      <c r="H1079" s="338" t="str">
        <f>IF(ISNUMBER(E1079), IF(G1079&gt;'Bulk DivVar Analysis'!$J$116,"Pass","Fail"),"")</f>
        <v/>
      </c>
      <c r="I1079" s="338" t="str">
        <f t="shared" si="18"/>
        <v/>
      </c>
      <c r="J1079" s="339"/>
      <c r="K1079" s="339"/>
      <c r="L1079" s="339"/>
      <c r="M1079" s="339"/>
      <c r="N1079" s="339"/>
      <c r="O1079" s="339"/>
      <c r="P1079" s="339"/>
      <c r="Q1079" s="339"/>
    </row>
    <row r="1080" spans="1:17" ht="13.5" customHeight="1">
      <c r="A1080" s="481"/>
      <c r="B1080" s="481"/>
      <c r="C1080" s="481"/>
      <c r="D1080" s="481"/>
      <c r="E1080" s="481"/>
      <c r="F1080" s="339"/>
      <c r="G1080" s="340" t="str">
        <f>IF(ISNUMBER(E1080),E1080/'Bulk DivVar Analysis'!$I$114,"")</f>
        <v/>
      </c>
      <c r="H1080" s="338" t="str">
        <f>IF(ISNUMBER(E1080), IF(G1080&gt;'Bulk DivVar Analysis'!$J$116,"Pass","Fail"),"")</f>
        <v/>
      </c>
      <c r="I1080" s="338" t="str">
        <f t="shared" si="18"/>
        <v/>
      </c>
      <c r="J1080" s="339"/>
      <c r="K1080" s="339"/>
      <c r="L1080" s="339"/>
      <c r="M1080" s="339"/>
      <c r="N1080" s="339"/>
      <c r="O1080" s="339"/>
      <c r="P1080" s="339"/>
      <c r="Q1080" s="339"/>
    </row>
    <row r="1081" spans="1:17" ht="13.5" customHeight="1">
      <c r="A1081" s="481"/>
      <c r="B1081" s="481"/>
      <c r="C1081" s="481"/>
      <c r="D1081" s="481"/>
      <c r="E1081" s="481"/>
      <c r="F1081" s="339"/>
      <c r="G1081" s="340" t="str">
        <f>IF(ISNUMBER(E1081),E1081/'Bulk DivVar Analysis'!$I$114,"")</f>
        <v/>
      </c>
      <c r="H1081" s="338" t="str">
        <f>IF(ISNUMBER(E1081), IF(G1081&gt;'Bulk DivVar Analysis'!$J$116,"Pass","Fail"),"")</f>
        <v/>
      </c>
      <c r="I1081" s="338" t="str">
        <f t="shared" si="18"/>
        <v/>
      </c>
      <c r="J1081" s="339"/>
      <c r="K1081" s="339"/>
      <c r="L1081" s="339"/>
      <c r="M1081" s="339"/>
      <c r="N1081" s="339"/>
      <c r="O1081" s="339"/>
      <c r="P1081" s="339"/>
      <c r="Q1081" s="339"/>
    </row>
    <row r="1082" spans="1:17" ht="13.5" customHeight="1">
      <c r="A1082" s="481"/>
      <c r="B1082" s="481"/>
      <c r="C1082" s="481"/>
      <c r="D1082" s="481"/>
      <c r="E1082" s="481"/>
      <c r="F1082" s="339"/>
      <c r="G1082" s="340" t="str">
        <f>IF(ISNUMBER(E1082),E1082/'Bulk DivVar Analysis'!$I$114,"")</f>
        <v/>
      </c>
      <c r="H1082" s="338" t="str">
        <f>IF(ISNUMBER(E1082), IF(G1082&gt;'Bulk DivVar Analysis'!$J$116,"Pass","Fail"),"")</f>
        <v/>
      </c>
      <c r="I1082" s="338" t="str">
        <f t="shared" si="18"/>
        <v/>
      </c>
      <c r="J1082" s="339"/>
      <c r="K1082" s="339"/>
      <c r="L1082" s="339"/>
      <c r="M1082" s="339"/>
      <c r="N1082" s="339"/>
      <c r="O1082" s="339"/>
      <c r="P1082" s="339"/>
      <c r="Q1082" s="339"/>
    </row>
    <row r="1083" spans="1:17" ht="13.5" customHeight="1">
      <c r="A1083" s="481"/>
      <c r="B1083" s="481"/>
      <c r="C1083" s="481"/>
      <c r="D1083" s="481"/>
      <c r="E1083" s="481"/>
      <c r="F1083" s="339"/>
      <c r="G1083" s="340" t="str">
        <f>IF(ISNUMBER(E1083),E1083/'Bulk DivVar Analysis'!$I$114,"")</f>
        <v/>
      </c>
      <c r="H1083" s="338" t="str">
        <f>IF(ISNUMBER(E1083), IF(G1083&gt;'Bulk DivVar Analysis'!$J$116,"Pass","Fail"),"")</f>
        <v/>
      </c>
      <c r="I1083" s="338" t="str">
        <f t="shared" si="18"/>
        <v/>
      </c>
      <c r="J1083" s="339"/>
      <c r="K1083" s="339"/>
      <c r="L1083" s="339"/>
      <c r="M1083" s="339"/>
      <c r="N1083" s="339"/>
      <c r="O1083" s="339"/>
      <c r="P1083" s="339"/>
      <c r="Q1083" s="339"/>
    </row>
    <row r="1084" spans="1:17" ht="13.5" customHeight="1">
      <c r="A1084" s="481"/>
      <c r="B1084" s="481"/>
      <c r="C1084" s="481"/>
      <c r="D1084" s="481"/>
      <c r="E1084" s="481"/>
      <c r="F1084" s="339"/>
      <c r="G1084" s="340" t="str">
        <f>IF(ISNUMBER(E1084),E1084/'Bulk DivVar Analysis'!$I$114,"")</f>
        <v/>
      </c>
      <c r="H1084" s="338" t="str">
        <f>IF(ISNUMBER(E1084), IF(G1084&gt;'Bulk DivVar Analysis'!$J$116,"Pass","Fail"),"")</f>
        <v/>
      </c>
      <c r="I1084" s="338" t="str">
        <f t="shared" si="18"/>
        <v/>
      </c>
      <c r="J1084" s="339"/>
      <c r="K1084" s="339"/>
      <c r="L1084" s="339"/>
      <c r="M1084" s="339"/>
      <c r="N1084" s="339"/>
      <c r="O1084" s="339"/>
      <c r="P1084" s="339"/>
      <c r="Q1084" s="339"/>
    </row>
    <row r="1085" spans="1:17" ht="13.5" customHeight="1">
      <c r="A1085" s="481"/>
      <c r="B1085" s="481"/>
      <c r="C1085" s="481"/>
      <c r="D1085" s="481"/>
      <c r="E1085" s="481"/>
      <c r="F1085" s="339"/>
      <c r="G1085" s="340" t="str">
        <f>IF(ISNUMBER(E1085),E1085/'Bulk DivVar Analysis'!$I$114,"")</f>
        <v/>
      </c>
      <c r="H1085" s="338" t="str">
        <f>IF(ISNUMBER(E1085), IF(G1085&gt;'Bulk DivVar Analysis'!$J$116,"Pass","Fail"),"")</f>
        <v/>
      </c>
      <c r="I1085" s="338" t="str">
        <f t="shared" si="18"/>
        <v/>
      </c>
      <c r="J1085" s="339"/>
      <c r="K1085" s="339"/>
      <c r="L1085" s="339"/>
      <c r="M1085" s="339"/>
      <c r="N1085" s="339"/>
      <c r="O1085" s="339"/>
      <c r="P1085" s="339"/>
      <c r="Q1085" s="339"/>
    </row>
    <row r="1086" spans="1:17" ht="13.5" customHeight="1">
      <c r="A1086" s="481"/>
      <c r="B1086" s="481"/>
      <c r="C1086" s="481"/>
      <c r="D1086" s="481"/>
      <c r="E1086" s="481"/>
      <c r="F1086" s="339"/>
      <c r="G1086" s="340" t="str">
        <f>IF(ISNUMBER(E1086),E1086/'Bulk DivVar Analysis'!$I$114,"")</f>
        <v/>
      </c>
      <c r="H1086" s="338" t="str">
        <f>IF(ISNUMBER(E1086), IF(G1086&gt;'Bulk DivVar Analysis'!$J$116,"Pass","Fail"),"")</f>
        <v/>
      </c>
      <c r="I1086" s="338" t="str">
        <f t="shared" si="18"/>
        <v/>
      </c>
      <c r="J1086" s="339"/>
      <c r="K1086" s="339"/>
      <c r="L1086" s="339"/>
      <c r="M1086" s="339"/>
      <c r="N1086" s="339"/>
      <c r="O1086" s="339"/>
      <c r="P1086" s="339"/>
      <c r="Q1086" s="339"/>
    </row>
    <row r="1087" spans="1:17" ht="13.5" customHeight="1">
      <c r="A1087" s="481"/>
      <c r="B1087" s="481"/>
      <c r="C1087" s="481"/>
      <c r="D1087" s="481"/>
      <c r="E1087" s="481"/>
      <c r="F1087" s="339"/>
      <c r="G1087" s="340" t="str">
        <f>IF(ISNUMBER(E1087),E1087/'Bulk DivVar Analysis'!$I$114,"")</f>
        <v/>
      </c>
      <c r="H1087" s="338" t="str">
        <f>IF(ISNUMBER(E1087), IF(G1087&gt;'Bulk DivVar Analysis'!$J$116,"Pass","Fail"),"")</f>
        <v/>
      </c>
      <c r="I1087" s="338" t="str">
        <f t="shared" si="18"/>
        <v/>
      </c>
      <c r="J1087" s="339"/>
      <c r="K1087" s="339"/>
      <c r="L1087" s="339"/>
      <c r="M1087" s="339"/>
      <c r="N1087" s="339"/>
      <c r="O1087" s="339"/>
      <c r="P1087" s="339"/>
      <c r="Q1087" s="339"/>
    </row>
    <row r="1088" spans="1:17" ht="13.5" customHeight="1">
      <c r="A1088" s="481"/>
      <c r="B1088" s="481"/>
      <c r="C1088" s="481"/>
      <c r="D1088" s="481"/>
      <c r="E1088" s="481"/>
      <c r="F1088" s="339"/>
      <c r="G1088" s="340" t="str">
        <f>IF(ISNUMBER(E1088),E1088/'Bulk DivVar Analysis'!$I$114,"")</f>
        <v/>
      </c>
      <c r="H1088" s="338" t="str">
        <f>IF(ISNUMBER(E1088), IF(G1088&gt;'Bulk DivVar Analysis'!$J$116,"Pass","Fail"),"")</f>
        <v/>
      </c>
      <c r="I1088" s="338" t="str">
        <f t="shared" si="18"/>
        <v/>
      </c>
      <c r="J1088" s="339"/>
      <c r="K1088" s="339"/>
      <c r="L1088" s="339"/>
      <c r="M1088" s="339"/>
      <c r="N1088" s="339"/>
      <c r="O1088" s="339"/>
      <c r="P1088" s="339"/>
      <c r="Q1088" s="339"/>
    </row>
    <row r="1089" spans="1:17" ht="13.5" customHeight="1">
      <c r="A1089" s="481"/>
      <c r="B1089" s="481"/>
      <c r="C1089" s="481"/>
      <c r="D1089" s="481"/>
      <c r="E1089" s="481"/>
      <c r="F1089" s="339"/>
      <c r="G1089" s="340" t="str">
        <f>IF(ISNUMBER(E1089),E1089/'Bulk DivVar Analysis'!$I$114,"")</f>
        <v/>
      </c>
      <c r="H1089" s="338" t="str">
        <f>IF(ISNUMBER(E1089), IF(G1089&gt;'Bulk DivVar Analysis'!$J$116,"Pass","Fail"),"")</f>
        <v/>
      </c>
      <c r="I1089" s="338" t="str">
        <f t="shared" si="18"/>
        <v/>
      </c>
      <c r="J1089" s="339"/>
      <c r="K1089" s="339"/>
      <c r="L1089" s="339"/>
      <c r="M1089" s="339"/>
      <c r="N1089" s="339"/>
      <c r="O1089" s="339"/>
      <c r="P1089" s="339"/>
      <c r="Q1089" s="339"/>
    </row>
    <row r="1090" spans="1:17" ht="13.5" customHeight="1">
      <c r="A1090" s="481"/>
      <c r="B1090" s="481"/>
      <c r="C1090" s="481"/>
      <c r="D1090" s="481"/>
      <c r="E1090" s="481"/>
      <c r="F1090" s="339"/>
      <c r="G1090" s="340" t="str">
        <f>IF(ISNUMBER(E1090),E1090/'Bulk DivVar Analysis'!$I$114,"")</f>
        <v/>
      </c>
      <c r="H1090" s="338" t="str">
        <f>IF(ISNUMBER(E1090), IF(G1090&gt;'Bulk DivVar Analysis'!$J$116,"Pass","Fail"),"")</f>
        <v/>
      </c>
      <c r="I1090" s="338" t="str">
        <f t="shared" si="18"/>
        <v/>
      </c>
      <c r="J1090" s="339"/>
      <c r="K1090" s="339"/>
      <c r="L1090" s="339"/>
      <c r="M1090" s="339"/>
      <c r="N1090" s="339"/>
      <c r="O1090" s="339"/>
      <c r="P1090" s="339"/>
      <c r="Q1090" s="339"/>
    </row>
    <row r="1091" spans="1:17" ht="13.5" customHeight="1">
      <c r="A1091" s="481"/>
      <c r="B1091" s="481"/>
      <c r="C1091" s="481"/>
      <c r="D1091" s="481"/>
      <c r="E1091" s="481"/>
      <c r="F1091" s="339"/>
      <c r="G1091" s="340" t="str">
        <f>IF(ISNUMBER(E1091),E1091/'Bulk DivVar Analysis'!$I$114,"")</f>
        <v/>
      </c>
      <c r="H1091" s="338" t="str">
        <f>IF(ISNUMBER(E1091), IF(G1091&gt;'Bulk DivVar Analysis'!$J$116,"Pass","Fail"),"")</f>
        <v/>
      </c>
      <c r="I1091" s="338" t="str">
        <f t="shared" ref="I1091:I1154" si="19">_xlfn.TEXTJOIN("_",TRUE,B1091,C1091)</f>
        <v/>
      </c>
      <c r="J1091" s="339"/>
      <c r="K1091" s="339"/>
      <c r="L1091" s="339"/>
      <c r="M1091" s="339"/>
      <c r="N1091" s="339"/>
      <c r="O1091" s="339"/>
      <c r="P1091" s="339"/>
      <c r="Q1091" s="339"/>
    </row>
    <row r="1092" spans="1:17" ht="13.5" customHeight="1">
      <c r="A1092" s="481"/>
      <c r="B1092" s="481"/>
      <c r="C1092" s="481"/>
      <c r="D1092" s="481"/>
      <c r="E1092" s="481"/>
      <c r="F1092" s="339"/>
      <c r="G1092" s="340" t="str">
        <f>IF(ISNUMBER(E1092),E1092/'Bulk DivVar Analysis'!$I$114,"")</f>
        <v/>
      </c>
      <c r="H1092" s="338" t="str">
        <f>IF(ISNUMBER(E1092), IF(G1092&gt;'Bulk DivVar Analysis'!$J$116,"Pass","Fail"),"")</f>
        <v/>
      </c>
      <c r="I1092" s="338" t="str">
        <f t="shared" si="19"/>
        <v/>
      </c>
      <c r="J1092" s="339"/>
      <c r="K1092" s="339"/>
      <c r="L1092" s="339"/>
      <c r="M1092" s="339"/>
      <c r="N1092" s="339"/>
      <c r="O1092" s="339"/>
      <c r="P1092" s="339"/>
      <c r="Q1092" s="339"/>
    </row>
    <row r="1093" spans="1:17" ht="13.5" customHeight="1">
      <c r="A1093" s="481"/>
      <c r="B1093" s="481"/>
      <c r="C1093" s="481"/>
      <c r="D1093" s="481"/>
      <c r="E1093" s="481"/>
      <c r="F1093" s="339"/>
      <c r="G1093" s="340" t="str">
        <f>IF(ISNUMBER(E1093),E1093/'Bulk DivVar Analysis'!$I$114,"")</f>
        <v/>
      </c>
      <c r="H1093" s="338" t="str">
        <f>IF(ISNUMBER(E1093), IF(G1093&gt;'Bulk DivVar Analysis'!$J$116,"Pass","Fail"),"")</f>
        <v/>
      </c>
      <c r="I1093" s="338" t="str">
        <f t="shared" si="19"/>
        <v/>
      </c>
      <c r="J1093" s="339"/>
      <c r="K1093" s="339"/>
      <c r="L1093" s="339"/>
      <c r="M1093" s="339"/>
      <c r="N1093" s="339"/>
      <c r="O1093" s="339"/>
      <c r="P1093" s="339"/>
      <c r="Q1093" s="339"/>
    </row>
    <row r="1094" spans="1:17" ht="13.5" customHeight="1">
      <c r="A1094" s="481"/>
      <c r="B1094" s="481"/>
      <c r="C1094" s="481"/>
      <c r="D1094" s="481"/>
      <c r="E1094" s="481"/>
      <c r="F1094" s="339"/>
      <c r="G1094" s="340" t="str">
        <f>IF(ISNUMBER(E1094),E1094/'Bulk DivVar Analysis'!$I$114,"")</f>
        <v/>
      </c>
      <c r="H1094" s="338" t="str">
        <f>IF(ISNUMBER(E1094), IF(G1094&gt;'Bulk DivVar Analysis'!$J$116,"Pass","Fail"),"")</f>
        <v/>
      </c>
      <c r="I1094" s="338" t="str">
        <f t="shared" si="19"/>
        <v/>
      </c>
      <c r="J1094" s="339"/>
      <c r="K1094" s="339"/>
      <c r="L1094" s="339"/>
      <c r="M1094" s="339"/>
      <c r="N1094" s="339"/>
      <c r="O1094" s="339"/>
      <c r="P1094" s="339"/>
      <c r="Q1094" s="339"/>
    </row>
    <row r="1095" spans="1:17" ht="13.5" customHeight="1">
      <c r="A1095" s="481"/>
      <c r="B1095" s="481"/>
      <c r="C1095" s="481"/>
      <c r="D1095" s="481"/>
      <c r="E1095" s="481"/>
      <c r="F1095" s="339"/>
      <c r="G1095" s="340" t="str">
        <f>IF(ISNUMBER(E1095),E1095/'Bulk DivVar Analysis'!$I$114,"")</f>
        <v/>
      </c>
      <c r="H1095" s="338" t="str">
        <f>IF(ISNUMBER(E1095), IF(G1095&gt;'Bulk DivVar Analysis'!$J$116,"Pass","Fail"),"")</f>
        <v/>
      </c>
      <c r="I1095" s="338" t="str">
        <f t="shared" si="19"/>
        <v/>
      </c>
      <c r="J1095" s="339"/>
      <c r="K1095" s="339"/>
      <c r="L1095" s="339"/>
      <c r="M1095" s="339"/>
      <c r="N1095" s="339"/>
      <c r="O1095" s="339"/>
      <c r="P1095" s="339"/>
      <c r="Q1095" s="339"/>
    </row>
    <row r="1096" spans="1:17" ht="13.5" customHeight="1">
      <c r="A1096" s="481"/>
      <c r="B1096" s="481"/>
      <c r="C1096" s="481"/>
      <c r="D1096" s="481"/>
      <c r="E1096" s="481"/>
      <c r="F1096" s="339"/>
      <c r="G1096" s="340" t="str">
        <f>IF(ISNUMBER(E1096),E1096/'Bulk DivVar Analysis'!$I$114,"")</f>
        <v/>
      </c>
      <c r="H1096" s="338" t="str">
        <f>IF(ISNUMBER(E1096), IF(G1096&gt;'Bulk DivVar Analysis'!$J$116,"Pass","Fail"),"")</f>
        <v/>
      </c>
      <c r="I1096" s="338" t="str">
        <f t="shared" si="19"/>
        <v/>
      </c>
      <c r="J1096" s="339"/>
      <c r="K1096" s="339"/>
      <c r="L1096" s="339"/>
      <c r="M1096" s="339"/>
      <c r="N1096" s="339"/>
      <c r="O1096" s="339"/>
      <c r="P1096" s="339"/>
      <c r="Q1096" s="339"/>
    </row>
    <row r="1097" spans="1:17" ht="13.5" customHeight="1">
      <c r="A1097" s="481"/>
      <c r="B1097" s="481"/>
      <c r="C1097" s="481"/>
      <c r="D1097" s="481"/>
      <c r="E1097" s="481"/>
      <c r="F1097" s="339"/>
      <c r="G1097" s="340" t="str">
        <f>IF(ISNUMBER(E1097),E1097/'Bulk DivVar Analysis'!$I$114,"")</f>
        <v/>
      </c>
      <c r="H1097" s="338" t="str">
        <f>IF(ISNUMBER(E1097), IF(G1097&gt;'Bulk DivVar Analysis'!$J$116,"Pass","Fail"),"")</f>
        <v/>
      </c>
      <c r="I1097" s="338" t="str">
        <f t="shared" si="19"/>
        <v/>
      </c>
      <c r="J1097" s="339"/>
      <c r="K1097" s="339"/>
      <c r="L1097" s="339"/>
      <c r="M1097" s="339"/>
      <c r="N1097" s="339"/>
      <c r="O1097" s="339"/>
      <c r="P1097" s="339"/>
      <c r="Q1097" s="339"/>
    </row>
    <row r="1098" spans="1:17" ht="13.5" customHeight="1">
      <c r="A1098" s="481"/>
      <c r="B1098" s="481"/>
      <c r="C1098" s="481"/>
      <c r="D1098" s="481"/>
      <c r="E1098" s="481"/>
      <c r="F1098" s="339"/>
      <c r="G1098" s="340" t="str">
        <f>IF(ISNUMBER(E1098),E1098/'Bulk DivVar Analysis'!$I$114,"")</f>
        <v/>
      </c>
      <c r="H1098" s="338" t="str">
        <f>IF(ISNUMBER(E1098), IF(G1098&gt;'Bulk DivVar Analysis'!$J$116,"Pass","Fail"),"")</f>
        <v/>
      </c>
      <c r="I1098" s="338" t="str">
        <f t="shared" si="19"/>
        <v/>
      </c>
      <c r="J1098" s="339"/>
      <c r="K1098" s="339"/>
      <c r="L1098" s="339"/>
      <c r="M1098" s="339"/>
      <c r="N1098" s="339"/>
      <c r="O1098" s="339"/>
      <c r="P1098" s="339"/>
      <c r="Q1098" s="339"/>
    </row>
    <row r="1099" spans="1:17" ht="13.5" customHeight="1">
      <c r="A1099" s="481"/>
      <c r="B1099" s="481"/>
      <c r="C1099" s="481"/>
      <c r="D1099" s="481"/>
      <c r="E1099" s="481"/>
      <c r="F1099" s="339"/>
      <c r="G1099" s="340" t="str">
        <f>IF(ISNUMBER(E1099),E1099/'Bulk DivVar Analysis'!$I$114,"")</f>
        <v/>
      </c>
      <c r="H1099" s="338" t="str">
        <f>IF(ISNUMBER(E1099), IF(G1099&gt;'Bulk DivVar Analysis'!$J$116,"Pass","Fail"),"")</f>
        <v/>
      </c>
      <c r="I1099" s="338" t="str">
        <f t="shared" si="19"/>
        <v/>
      </c>
      <c r="J1099" s="339"/>
      <c r="K1099" s="339"/>
      <c r="L1099" s="339"/>
      <c r="M1099" s="339"/>
      <c r="N1099" s="339"/>
      <c r="O1099" s="339"/>
      <c r="P1099" s="339"/>
      <c r="Q1099" s="339"/>
    </row>
    <row r="1100" spans="1:17" ht="13.5" customHeight="1">
      <c r="A1100" s="481"/>
      <c r="B1100" s="481"/>
      <c r="C1100" s="481"/>
      <c r="D1100" s="481"/>
      <c r="E1100" s="481"/>
      <c r="F1100" s="339"/>
      <c r="G1100" s="340" t="str">
        <f>IF(ISNUMBER(E1100),E1100/'Bulk DivVar Analysis'!$I$114,"")</f>
        <v/>
      </c>
      <c r="H1100" s="338" t="str">
        <f>IF(ISNUMBER(E1100), IF(G1100&gt;'Bulk DivVar Analysis'!$J$116,"Pass","Fail"),"")</f>
        <v/>
      </c>
      <c r="I1100" s="338" t="str">
        <f t="shared" si="19"/>
        <v/>
      </c>
      <c r="J1100" s="339"/>
      <c r="K1100" s="339"/>
      <c r="L1100" s="339"/>
      <c r="M1100" s="339"/>
      <c r="N1100" s="339"/>
      <c r="O1100" s="339"/>
      <c r="P1100" s="339"/>
      <c r="Q1100" s="339"/>
    </row>
    <row r="1101" spans="1:17" ht="13.5" customHeight="1">
      <c r="A1101" s="481"/>
      <c r="B1101" s="481"/>
      <c r="C1101" s="481"/>
      <c r="D1101" s="481"/>
      <c r="E1101" s="481"/>
      <c r="F1101" s="339"/>
      <c r="G1101" s="340" t="str">
        <f>IF(ISNUMBER(E1101),E1101/'Bulk DivVar Analysis'!$I$114,"")</f>
        <v/>
      </c>
      <c r="H1101" s="338" t="str">
        <f>IF(ISNUMBER(E1101), IF(G1101&gt;'Bulk DivVar Analysis'!$J$116,"Pass","Fail"),"")</f>
        <v/>
      </c>
      <c r="I1101" s="338" t="str">
        <f t="shared" si="19"/>
        <v/>
      </c>
      <c r="J1101" s="339"/>
      <c r="K1101" s="339"/>
      <c r="L1101" s="339"/>
      <c r="M1101" s="339"/>
      <c r="N1101" s="339"/>
      <c r="O1101" s="339"/>
      <c r="P1101" s="339"/>
      <c r="Q1101" s="339"/>
    </row>
    <row r="1102" spans="1:17" ht="13.5" customHeight="1">
      <c r="A1102" s="481"/>
      <c r="B1102" s="481"/>
      <c r="C1102" s="481"/>
      <c r="D1102" s="481"/>
      <c r="E1102" s="481"/>
      <c r="F1102" s="339"/>
      <c r="G1102" s="340" t="str">
        <f>IF(ISNUMBER(E1102),E1102/'Bulk DivVar Analysis'!$I$114,"")</f>
        <v/>
      </c>
      <c r="H1102" s="338" t="str">
        <f>IF(ISNUMBER(E1102), IF(G1102&gt;'Bulk DivVar Analysis'!$J$116,"Pass","Fail"),"")</f>
        <v/>
      </c>
      <c r="I1102" s="338" t="str">
        <f t="shared" si="19"/>
        <v/>
      </c>
      <c r="J1102" s="339"/>
      <c r="K1102" s="339"/>
      <c r="L1102" s="339"/>
      <c r="M1102" s="339"/>
      <c r="N1102" s="339"/>
      <c r="O1102" s="339"/>
      <c r="P1102" s="339"/>
      <c r="Q1102" s="339"/>
    </row>
    <row r="1103" spans="1:17" ht="13.5" customHeight="1">
      <c r="A1103" s="481"/>
      <c r="B1103" s="481"/>
      <c r="C1103" s="481"/>
      <c r="D1103" s="481"/>
      <c r="E1103" s="481"/>
      <c r="F1103" s="339"/>
      <c r="G1103" s="340" t="str">
        <f>IF(ISNUMBER(E1103),E1103/'Bulk DivVar Analysis'!$I$114,"")</f>
        <v/>
      </c>
      <c r="H1103" s="338" t="str">
        <f>IF(ISNUMBER(E1103), IF(G1103&gt;'Bulk DivVar Analysis'!$J$116,"Pass","Fail"),"")</f>
        <v/>
      </c>
      <c r="I1103" s="338" t="str">
        <f t="shared" si="19"/>
        <v/>
      </c>
      <c r="J1103" s="339"/>
      <c r="K1103" s="339"/>
      <c r="L1103" s="339"/>
      <c r="M1103" s="339"/>
      <c r="N1103" s="339"/>
      <c r="O1103" s="339"/>
      <c r="P1103" s="339"/>
      <c r="Q1103" s="339"/>
    </row>
    <row r="1104" spans="1:17" ht="13.5" customHeight="1">
      <c r="A1104" s="481"/>
      <c r="B1104" s="481"/>
      <c r="C1104" s="481"/>
      <c r="D1104" s="481"/>
      <c r="E1104" s="481"/>
      <c r="F1104" s="339"/>
      <c r="G1104" s="340" t="str">
        <f>IF(ISNUMBER(E1104),E1104/'Bulk DivVar Analysis'!$I$114,"")</f>
        <v/>
      </c>
      <c r="H1104" s="338" t="str">
        <f>IF(ISNUMBER(E1104), IF(G1104&gt;'Bulk DivVar Analysis'!$J$116,"Pass","Fail"),"")</f>
        <v/>
      </c>
      <c r="I1104" s="338" t="str">
        <f t="shared" si="19"/>
        <v/>
      </c>
      <c r="J1104" s="339"/>
      <c r="K1104" s="339"/>
      <c r="L1104" s="339"/>
      <c r="M1104" s="339"/>
      <c r="N1104" s="339"/>
      <c r="O1104" s="339"/>
      <c r="P1104" s="339"/>
      <c r="Q1104" s="339"/>
    </row>
    <row r="1105" spans="1:17" ht="13.5" customHeight="1">
      <c r="A1105" s="481"/>
      <c r="B1105" s="481"/>
      <c r="C1105" s="481"/>
      <c r="D1105" s="481"/>
      <c r="E1105" s="481"/>
      <c r="F1105" s="339"/>
      <c r="G1105" s="340" t="str">
        <f>IF(ISNUMBER(E1105),E1105/'Bulk DivVar Analysis'!$I$114,"")</f>
        <v/>
      </c>
      <c r="H1105" s="338" t="str">
        <f>IF(ISNUMBER(E1105), IF(G1105&gt;'Bulk DivVar Analysis'!$J$116,"Pass","Fail"),"")</f>
        <v/>
      </c>
      <c r="I1105" s="338" t="str">
        <f t="shared" si="19"/>
        <v/>
      </c>
      <c r="J1105" s="339"/>
      <c r="K1105" s="339"/>
      <c r="L1105" s="339"/>
      <c r="M1105" s="339"/>
      <c r="N1105" s="339"/>
      <c r="O1105" s="339"/>
      <c r="P1105" s="339"/>
      <c r="Q1105" s="339"/>
    </row>
    <row r="1106" spans="1:17" ht="13.5" customHeight="1">
      <c r="A1106" s="481"/>
      <c r="B1106" s="481"/>
      <c r="C1106" s="481"/>
      <c r="D1106" s="481"/>
      <c r="E1106" s="481"/>
      <c r="F1106" s="339"/>
      <c r="G1106" s="340" t="str">
        <f>IF(ISNUMBER(E1106),E1106/'Bulk DivVar Analysis'!$I$114,"")</f>
        <v/>
      </c>
      <c r="H1106" s="338" t="str">
        <f>IF(ISNUMBER(E1106), IF(G1106&gt;'Bulk DivVar Analysis'!$J$116,"Pass","Fail"),"")</f>
        <v/>
      </c>
      <c r="I1106" s="338" t="str">
        <f t="shared" si="19"/>
        <v/>
      </c>
      <c r="J1106" s="339"/>
      <c r="K1106" s="339"/>
      <c r="L1106" s="339"/>
      <c r="M1106" s="339"/>
      <c r="N1106" s="339"/>
      <c r="O1106" s="339"/>
      <c r="P1106" s="339"/>
      <c r="Q1106" s="339"/>
    </row>
    <row r="1107" spans="1:17" ht="13.5" customHeight="1">
      <c r="A1107" s="481"/>
      <c r="B1107" s="481"/>
      <c r="C1107" s="481"/>
      <c r="D1107" s="481"/>
      <c r="E1107" s="481"/>
      <c r="F1107" s="339"/>
      <c r="G1107" s="340" t="str">
        <f>IF(ISNUMBER(E1107),E1107/'Bulk DivVar Analysis'!$I$114,"")</f>
        <v/>
      </c>
      <c r="H1107" s="338" t="str">
        <f>IF(ISNUMBER(E1107), IF(G1107&gt;'Bulk DivVar Analysis'!$J$116,"Pass","Fail"),"")</f>
        <v/>
      </c>
      <c r="I1107" s="338" t="str">
        <f t="shared" si="19"/>
        <v/>
      </c>
      <c r="J1107" s="339"/>
      <c r="K1107" s="339"/>
      <c r="L1107" s="339"/>
      <c r="M1107" s="339"/>
      <c r="N1107" s="339"/>
      <c r="O1107" s="339"/>
      <c r="P1107" s="339"/>
      <c r="Q1107" s="339"/>
    </row>
    <row r="1108" spans="1:17" ht="13.5" customHeight="1">
      <c r="A1108" s="481"/>
      <c r="B1108" s="481"/>
      <c r="C1108" s="481"/>
      <c r="D1108" s="481"/>
      <c r="E1108" s="481"/>
      <c r="F1108" s="339"/>
      <c r="G1108" s="340" t="str">
        <f>IF(ISNUMBER(E1108),E1108/'Bulk DivVar Analysis'!$I$114,"")</f>
        <v/>
      </c>
      <c r="H1108" s="338" t="str">
        <f>IF(ISNUMBER(E1108), IF(G1108&gt;'Bulk DivVar Analysis'!$J$116,"Pass","Fail"),"")</f>
        <v/>
      </c>
      <c r="I1108" s="338" t="str">
        <f t="shared" si="19"/>
        <v/>
      </c>
      <c r="J1108" s="339"/>
      <c r="K1108" s="339"/>
      <c r="L1108" s="339"/>
      <c r="M1108" s="339"/>
      <c r="N1108" s="339"/>
      <c r="O1108" s="339"/>
      <c r="P1108" s="339"/>
      <c r="Q1108" s="339"/>
    </row>
    <row r="1109" spans="1:17" ht="13.5" customHeight="1">
      <c r="A1109" s="481"/>
      <c r="B1109" s="481"/>
      <c r="C1109" s="481"/>
      <c r="D1109" s="481"/>
      <c r="E1109" s="481"/>
      <c r="F1109" s="339"/>
      <c r="G1109" s="340" t="str">
        <f>IF(ISNUMBER(E1109),E1109/'Bulk DivVar Analysis'!$I$114,"")</f>
        <v/>
      </c>
      <c r="H1109" s="338" t="str">
        <f>IF(ISNUMBER(E1109), IF(G1109&gt;'Bulk DivVar Analysis'!$J$116,"Pass","Fail"),"")</f>
        <v/>
      </c>
      <c r="I1109" s="338" t="str">
        <f t="shared" si="19"/>
        <v/>
      </c>
      <c r="J1109" s="339"/>
      <c r="K1109" s="339"/>
      <c r="L1109" s="339"/>
      <c r="M1109" s="339"/>
      <c r="N1109" s="339"/>
      <c r="O1109" s="339"/>
      <c r="P1109" s="339"/>
      <c r="Q1109" s="339"/>
    </row>
    <row r="1110" spans="1:17" ht="13.5" customHeight="1">
      <c r="A1110" s="481"/>
      <c r="B1110" s="481"/>
      <c r="C1110" s="481"/>
      <c r="D1110" s="481"/>
      <c r="E1110" s="481"/>
      <c r="F1110" s="339"/>
      <c r="G1110" s="340" t="str">
        <f>IF(ISNUMBER(E1110),E1110/'Bulk DivVar Analysis'!$I$114,"")</f>
        <v/>
      </c>
      <c r="H1110" s="338" t="str">
        <f>IF(ISNUMBER(E1110), IF(G1110&gt;'Bulk DivVar Analysis'!$J$116,"Pass","Fail"),"")</f>
        <v/>
      </c>
      <c r="I1110" s="338" t="str">
        <f t="shared" si="19"/>
        <v/>
      </c>
      <c r="J1110" s="339"/>
      <c r="K1110" s="339"/>
      <c r="L1110" s="339"/>
      <c r="M1110" s="339"/>
      <c r="N1110" s="339"/>
      <c r="O1110" s="339"/>
      <c r="P1110" s="339"/>
      <c r="Q1110" s="339"/>
    </row>
    <row r="1111" spans="1:17" ht="13.5" customHeight="1">
      <c r="A1111" s="481"/>
      <c r="B1111" s="481"/>
      <c r="C1111" s="481"/>
      <c r="D1111" s="481"/>
      <c r="E1111" s="481"/>
      <c r="F1111" s="339"/>
      <c r="G1111" s="340" t="str">
        <f>IF(ISNUMBER(E1111),E1111/'Bulk DivVar Analysis'!$I$114,"")</f>
        <v/>
      </c>
      <c r="H1111" s="338" t="str">
        <f>IF(ISNUMBER(E1111), IF(G1111&gt;'Bulk DivVar Analysis'!$J$116,"Pass","Fail"),"")</f>
        <v/>
      </c>
      <c r="I1111" s="338" t="str">
        <f t="shared" si="19"/>
        <v/>
      </c>
      <c r="J1111" s="339"/>
      <c r="K1111" s="339"/>
      <c r="L1111" s="339"/>
      <c r="M1111" s="339"/>
      <c r="N1111" s="339"/>
      <c r="O1111" s="339"/>
      <c r="P1111" s="339"/>
      <c r="Q1111" s="339"/>
    </row>
    <row r="1112" spans="1:17" ht="13.5" customHeight="1">
      <c r="A1112" s="481"/>
      <c r="B1112" s="481"/>
      <c r="C1112" s="481"/>
      <c r="D1112" s="481"/>
      <c r="E1112" s="481"/>
      <c r="F1112" s="339"/>
      <c r="G1112" s="340" t="str">
        <f>IF(ISNUMBER(E1112),E1112/'Bulk DivVar Analysis'!$I$114,"")</f>
        <v/>
      </c>
      <c r="H1112" s="338" t="str">
        <f>IF(ISNUMBER(E1112), IF(G1112&gt;'Bulk DivVar Analysis'!$J$116,"Pass","Fail"),"")</f>
        <v/>
      </c>
      <c r="I1112" s="338" t="str">
        <f t="shared" si="19"/>
        <v/>
      </c>
      <c r="J1112" s="339"/>
      <c r="K1112" s="339"/>
      <c r="L1112" s="339"/>
      <c r="M1112" s="339"/>
      <c r="N1112" s="339"/>
      <c r="O1112" s="339"/>
      <c r="P1112" s="339"/>
      <c r="Q1112" s="339"/>
    </row>
    <row r="1113" spans="1:17" ht="13.5" customHeight="1">
      <c r="A1113" s="481"/>
      <c r="B1113" s="481"/>
      <c r="C1113" s="481"/>
      <c r="D1113" s="481"/>
      <c r="E1113" s="481"/>
      <c r="F1113" s="339"/>
      <c r="G1113" s="340" t="str">
        <f>IF(ISNUMBER(E1113),E1113/'Bulk DivVar Analysis'!$I$114,"")</f>
        <v/>
      </c>
      <c r="H1113" s="338" t="str">
        <f>IF(ISNUMBER(E1113), IF(G1113&gt;'Bulk DivVar Analysis'!$J$116,"Pass","Fail"),"")</f>
        <v/>
      </c>
      <c r="I1113" s="338" t="str">
        <f t="shared" si="19"/>
        <v/>
      </c>
      <c r="J1113" s="339"/>
      <c r="K1113" s="339"/>
      <c r="L1113" s="339"/>
      <c r="M1113" s="339"/>
      <c r="N1113" s="339"/>
      <c r="O1113" s="339"/>
      <c r="P1113" s="339"/>
      <c r="Q1113" s="339"/>
    </row>
    <row r="1114" spans="1:17" ht="13.5" customHeight="1">
      <c r="A1114" s="481"/>
      <c r="B1114" s="481"/>
      <c r="C1114" s="481"/>
      <c r="D1114" s="481"/>
      <c r="E1114" s="481"/>
      <c r="F1114" s="339"/>
      <c r="G1114" s="340" t="str">
        <f>IF(ISNUMBER(E1114),E1114/'Bulk DivVar Analysis'!$I$114,"")</f>
        <v/>
      </c>
      <c r="H1114" s="338" t="str">
        <f>IF(ISNUMBER(E1114), IF(G1114&gt;'Bulk DivVar Analysis'!$J$116,"Pass","Fail"),"")</f>
        <v/>
      </c>
      <c r="I1114" s="338" t="str">
        <f t="shared" si="19"/>
        <v/>
      </c>
      <c r="J1114" s="339"/>
      <c r="K1114" s="339"/>
      <c r="L1114" s="339"/>
      <c r="M1114" s="339"/>
      <c r="N1114" s="339"/>
      <c r="O1114" s="339"/>
      <c r="P1114" s="339"/>
      <c r="Q1114" s="339"/>
    </row>
    <row r="1115" spans="1:17" ht="13.5" customHeight="1">
      <c r="A1115" s="481"/>
      <c r="B1115" s="481"/>
      <c r="C1115" s="481"/>
      <c r="D1115" s="481"/>
      <c r="E1115" s="481"/>
      <c r="F1115" s="339"/>
      <c r="G1115" s="340" t="str">
        <f>IF(ISNUMBER(E1115),E1115/'Bulk DivVar Analysis'!$I$114,"")</f>
        <v/>
      </c>
      <c r="H1115" s="338" t="str">
        <f>IF(ISNUMBER(E1115), IF(G1115&gt;'Bulk DivVar Analysis'!$J$116,"Pass","Fail"),"")</f>
        <v/>
      </c>
      <c r="I1115" s="338" t="str">
        <f t="shared" si="19"/>
        <v/>
      </c>
      <c r="J1115" s="339"/>
      <c r="K1115" s="339"/>
      <c r="L1115" s="339"/>
      <c r="M1115" s="339"/>
      <c r="N1115" s="339"/>
      <c r="O1115" s="339"/>
      <c r="P1115" s="339"/>
      <c r="Q1115" s="339"/>
    </row>
    <row r="1116" spans="1:17" ht="13.5" customHeight="1">
      <c r="A1116" s="481"/>
      <c r="B1116" s="481"/>
      <c r="C1116" s="481"/>
      <c r="D1116" s="481"/>
      <c r="E1116" s="481"/>
      <c r="F1116" s="339"/>
      <c r="G1116" s="340" t="str">
        <f>IF(ISNUMBER(E1116),E1116/'Bulk DivVar Analysis'!$I$114,"")</f>
        <v/>
      </c>
      <c r="H1116" s="338" t="str">
        <f>IF(ISNUMBER(E1116), IF(G1116&gt;'Bulk DivVar Analysis'!$J$116,"Pass","Fail"),"")</f>
        <v/>
      </c>
      <c r="I1116" s="338" t="str">
        <f t="shared" si="19"/>
        <v/>
      </c>
      <c r="J1116" s="339"/>
      <c r="K1116" s="339"/>
      <c r="L1116" s="339"/>
      <c r="M1116" s="339"/>
      <c r="N1116" s="339"/>
      <c r="O1116" s="339"/>
      <c r="P1116" s="339"/>
      <c r="Q1116" s="339"/>
    </row>
    <row r="1117" spans="1:17" ht="13.5" customHeight="1">
      <c r="A1117" s="481"/>
      <c r="B1117" s="481"/>
      <c r="C1117" s="481"/>
      <c r="D1117" s="481"/>
      <c r="E1117" s="481"/>
      <c r="F1117" s="339"/>
      <c r="G1117" s="340" t="str">
        <f>IF(ISNUMBER(E1117),E1117/'Bulk DivVar Analysis'!$I$114,"")</f>
        <v/>
      </c>
      <c r="H1117" s="338" t="str">
        <f>IF(ISNUMBER(E1117), IF(G1117&gt;'Bulk DivVar Analysis'!$J$116,"Pass","Fail"),"")</f>
        <v/>
      </c>
      <c r="I1117" s="338" t="str">
        <f t="shared" si="19"/>
        <v/>
      </c>
      <c r="J1117" s="339"/>
      <c r="K1117" s="339"/>
      <c r="L1117" s="339"/>
      <c r="M1117" s="339"/>
      <c r="N1117" s="339"/>
      <c r="O1117" s="339"/>
      <c r="P1117" s="339"/>
      <c r="Q1117" s="339"/>
    </row>
    <row r="1118" spans="1:17" ht="13.5" customHeight="1">
      <c r="A1118" s="481"/>
      <c r="B1118" s="481"/>
      <c r="C1118" s="481"/>
      <c r="D1118" s="481"/>
      <c r="E1118" s="481"/>
      <c r="F1118" s="339"/>
      <c r="G1118" s="340" t="str">
        <f>IF(ISNUMBER(E1118),E1118/'Bulk DivVar Analysis'!$I$114,"")</f>
        <v/>
      </c>
      <c r="H1118" s="338" t="str">
        <f>IF(ISNUMBER(E1118), IF(G1118&gt;'Bulk DivVar Analysis'!$J$116,"Pass","Fail"),"")</f>
        <v/>
      </c>
      <c r="I1118" s="338" t="str">
        <f t="shared" si="19"/>
        <v/>
      </c>
      <c r="J1118" s="339"/>
      <c r="K1118" s="339"/>
      <c r="L1118" s="339"/>
      <c r="M1118" s="339"/>
      <c r="N1118" s="339"/>
      <c r="O1118" s="339"/>
      <c r="P1118" s="339"/>
      <c r="Q1118" s="339"/>
    </row>
    <row r="1119" spans="1:17" ht="13.5" customHeight="1">
      <c r="A1119" s="481"/>
      <c r="B1119" s="481"/>
      <c r="C1119" s="481"/>
      <c r="D1119" s="481"/>
      <c r="E1119" s="481"/>
      <c r="F1119" s="339"/>
      <c r="G1119" s="340" t="str">
        <f>IF(ISNUMBER(E1119),E1119/'Bulk DivVar Analysis'!$I$114,"")</f>
        <v/>
      </c>
      <c r="H1119" s="338" t="str">
        <f>IF(ISNUMBER(E1119), IF(G1119&gt;'Bulk DivVar Analysis'!$J$116,"Pass","Fail"),"")</f>
        <v/>
      </c>
      <c r="I1119" s="338" t="str">
        <f t="shared" si="19"/>
        <v/>
      </c>
      <c r="J1119" s="339"/>
      <c r="K1119" s="339"/>
      <c r="L1119" s="339"/>
      <c r="M1119" s="339"/>
      <c r="N1119" s="339"/>
      <c r="O1119" s="339"/>
      <c r="P1119" s="339"/>
      <c r="Q1119" s="339"/>
    </row>
    <row r="1120" spans="1:17" ht="13.5" customHeight="1">
      <c r="A1120" s="481"/>
      <c r="B1120" s="481"/>
      <c r="C1120" s="481"/>
      <c r="D1120" s="481"/>
      <c r="E1120" s="481"/>
      <c r="F1120" s="339"/>
      <c r="G1120" s="340" t="str">
        <f>IF(ISNUMBER(E1120),E1120/'Bulk DivVar Analysis'!$I$114,"")</f>
        <v/>
      </c>
      <c r="H1120" s="338" t="str">
        <f>IF(ISNUMBER(E1120), IF(G1120&gt;'Bulk DivVar Analysis'!$J$116,"Pass","Fail"),"")</f>
        <v/>
      </c>
      <c r="I1120" s="338" t="str">
        <f t="shared" si="19"/>
        <v/>
      </c>
      <c r="J1120" s="339"/>
      <c r="K1120" s="339"/>
      <c r="L1120" s="339"/>
      <c r="M1120" s="339"/>
      <c r="N1120" s="339"/>
      <c r="O1120" s="339"/>
      <c r="P1120" s="339"/>
      <c r="Q1120" s="339"/>
    </row>
    <row r="1121" spans="1:17" ht="13.5" customHeight="1">
      <c r="A1121" s="481"/>
      <c r="B1121" s="481"/>
      <c r="C1121" s="481"/>
      <c r="D1121" s="481"/>
      <c r="E1121" s="481"/>
      <c r="F1121" s="339"/>
      <c r="G1121" s="340" t="str">
        <f>IF(ISNUMBER(E1121),E1121/'Bulk DivVar Analysis'!$I$114,"")</f>
        <v/>
      </c>
      <c r="H1121" s="338" t="str">
        <f>IF(ISNUMBER(E1121), IF(G1121&gt;'Bulk DivVar Analysis'!$J$116,"Pass","Fail"),"")</f>
        <v/>
      </c>
      <c r="I1121" s="338" t="str">
        <f t="shared" si="19"/>
        <v/>
      </c>
      <c r="J1121" s="339"/>
      <c r="K1121" s="339"/>
      <c r="L1121" s="339"/>
      <c r="M1121" s="339"/>
      <c r="N1121" s="339"/>
      <c r="O1121" s="339"/>
      <c r="P1121" s="339"/>
      <c r="Q1121" s="339"/>
    </row>
    <row r="1122" spans="1:17" ht="13.5" customHeight="1">
      <c r="A1122" s="481"/>
      <c r="B1122" s="481"/>
      <c r="C1122" s="481"/>
      <c r="D1122" s="481"/>
      <c r="E1122" s="481"/>
      <c r="F1122" s="339"/>
      <c r="G1122" s="340" t="str">
        <f>IF(ISNUMBER(E1122),E1122/'Bulk DivVar Analysis'!$I$114,"")</f>
        <v/>
      </c>
      <c r="H1122" s="338" t="str">
        <f>IF(ISNUMBER(E1122), IF(G1122&gt;'Bulk DivVar Analysis'!$J$116,"Pass","Fail"),"")</f>
        <v/>
      </c>
      <c r="I1122" s="338" t="str">
        <f t="shared" si="19"/>
        <v/>
      </c>
      <c r="J1122" s="339"/>
      <c r="K1122" s="339"/>
      <c r="L1122" s="339"/>
      <c r="M1122" s="339"/>
      <c r="N1122" s="339"/>
      <c r="O1122" s="339"/>
      <c r="P1122" s="339"/>
      <c r="Q1122" s="339"/>
    </row>
    <row r="1123" spans="1:17" ht="13.5" customHeight="1">
      <c r="A1123" s="481"/>
      <c r="B1123" s="481"/>
      <c r="C1123" s="481"/>
      <c r="D1123" s="481"/>
      <c r="E1123" s="481"/>
      <c r="F1123" s="339"/>
      <c r="G1123" s="340" t="str">
        <f>IF(ISNUMBER(E1123),E1123/'Bulk DivVar Analysis'!$I$114,"")</f>
        <v/>
      </c>
      <c r="H1123" s="338" t="str">
        <f>IF(ISNUMBER(E1123), IF(G1123&gt;'Bulk DivVar Analysis'!$J$116,"Pass","Fail"),"")</f>
        <v/>
      </c>
      <c r="I1123" s="338" t="str">
        <f t="shared" si="19"/>
        <v/>
      </c>
      <c r="J1123" s="339"/>
      <c r="K1123" s="339"/>
      <c r="L1123" s="339"/>
      <c r="M1123" s="339"/>
      <c r="N1123" s="339"/>
      <c r="O1123" s="339"/>
      <c r="P1123" s="339"/>
      <c r="Q1123" s="339"/>
    </row>
    <row r="1124" spans="1:17" ht="13.5" customHeight="1">
      <c r="A1124" s="481"/>
      <c r="B1124" s="481"/>
      <c r="C1124" s="481"/>
      <c r="D1124" s="481"/>
      <c r="E1124" s="481"/>
      <c r="F1124" s="339"/>
      <c r="G1124" s="340" t="str">
        <f>IF(ISNUMBER(E1124),E1124/'Bulk DivVar Analysis'!$I$114,"")</f>
        <v/>
      </c>
      <c r="H1124" s="338" t="str">
        <f>IF(ISNUMBER(E1124), IF(G1124&gt;'Bulk DivVar Analysis'!$J$116,"Pass","Fail"),"")</f>
        <v/>
      </c>
      <c r="I1124" s="338" t="str">
        <f t="shared" si="19"/>
        <v/>
      </c>
      <c r="J1124" s="339"/>
      <c r="K1124" s="339"/>
      <c r="L1124" s="339"/>
      <c r="M1124" s="339"/>
      <c r="N1124" s="339"/>
      <c r="O1124" s="339"/>
      <c r="P1124" s="339"/>
      <c r="Q1124" s="339"/>
    </row>
    <row r="1125" spans="1:17" ht="13.5" customHeight="1">
      <c r="A1125" s="481"/>
      <c r="B1125" s="481"/>
      <c r="C1125" s="481"/>
      <c r="D1125" s="481"/>
      <c r="E1125" s="481"/>
      <c r="F1125" s="339"/>
      <c r="G1125" s="340" t="str">
        <f>IF(ISNUMBER(E1125),E1125/'Bulk DivVar Analysis'!$I$114,"")</f>
        <v/>
      </c>
      <c r="H1125" s="338" t="str">
        <f>IF(ISNUMBER(E1125), IF(G1125&gt;'Bulk DivVar Analysis'!$J$116,"Pass","Fail"),"")</f>
        <v/>
      </c>
      <c r="I1125" s="338" t="str">
        <f t="shared" si="19"/>
        <v/>
      </c>
      <c r="J1125" s="339"/>
      <c r="K1125" s="339"/>
      <c r="L1125" s="339"/>
      <c r="M1125" s="339"/>
      <c r="N1125" s="339"/>
      <c r="O1125" s="339"/>
      <c r="P1125" s="339"/>
      <c r="Q1125" s="339"/>
    </row>
    <row r="1126" spans="1:17" ht="13.5" customHeight="1">
      <c r="A1126" s="481"/>
      <c r="B1126" s="481"/>
      <c r="C1126" s="481"/>
      <c r="D1126" s="481"/>
      <c r="E1126" s="481"/>
      <c r="F1126" s="339"/>
      <c r="G1126" s="340" t="str">
        <f>IF(ISNUMBER(E1126),E1126/'Bulk DivVar Analysis'!$I$114,"")</f>
        <v/>
      </c>
      <c r="H1126" s="338" t="str">
        <f>IF(ISNUMBER(E1126), IF(G1126&gt;'Bulk DivVar Analysis'!$J$116,"Pass","Fail"),"")</f>
        <v/>
      </c>
      <c r="I1126" s="338" t="str">
        <f t="shared" si="19"/>
        <v/>
      </c>
      <c r="J1126" s="339"/>
      <c r="K1126" s="339"/>
      <c r="L1126" s="339"/>
      <c r="M1126" s="339"/>
      <c r="N1126" s="339"/>
      <c r="O1126" s="339"/>
      <c r="P1126" s="339"/>
      <c r="Q1126" s="339"/>
    </row>
    <row r="1127" spans="1:17" ht="13.5" customHeight="1">
      <c r="A1127" s="481"/>
      <c r="B1127" s="481"/>
      <c r="C1127" s="481"/>
      <c r="D1127" s="481"/>
      <c r="E1127" s="481"/>
      <c r="F1127" s="339"/>
      <c r="G1127" s="340" t="str">
        <f>IF(ISNUMBER(E1127),E1127/'Bulk DivVar Analysis'!$I$114,"")</f>
        <v/>
      </c>
      <c r="H1127" s="338" t="str">
        <f>IF(ISNUMBER(E1127), IF(G1127&gt;'Bulk DivVar Analysis'!$J$116,"Pass","Fail"),"")</f>
        <v/>
      </c>
      <c r="I1127" s="338" t="str">
        <f t="shared" si="19"/>
        <v/>
      </c>
      <c r="J1127" s="339"/>
      <c r="K1127" s="339"/>
      <c r="L1127" s="339"/>
      <c r="M1127" s="339"/>
      <c r="N1127" s="339"/>
      <c r="O1127" s="339"/>
      <c r="P1127" s="339"/>
      <c r="Q1127" s="339"/>
    </row>
    <row r="1128" spans="1:17" ht="13.5" customHeight="1">
      <c r="A1128" s="481"/>
      <c r="B1128" s="481"/>
      <c r="C1128" s="481"/>
      <c r="D1128" s="481"/>
      <c r="E1128" s="481"/>
      <c r="F1128" s="339"/>
      <c r="G1128" s="340" t="str">
        <f>IF(ISNUMBER(E1128),E1128/'Bulk DivVar Analysis'!$I$114,"")</f>
        <v/>
      </c>
      <c r="H1128" s="338" t="str">
        <f>IF(ISNUMBER(E1128), IF(G1128&gt;'Bulk DivVar Analysis'!$J$116,"Pass","Fail"),"")</f>
        <v/>
      </c>
      <c r="I1128" s="338" t="str">
        <f t="shared" si="19"/>
        <v/>
      </c>
      <c r="J1128" s="339"/>
      <c r="K1128" s="339"/>
      <c r="L1128" s="339"/>
      <c r="M1128" s="339"/>
      <c r="N1128" s="339"/>
      <c r="O1128" s="339"/>
      <c r="P1128" s="339"/>
      <c r="Q1128" s="339"/>
    </row>
    <row r="1129" spans="1:17" ht="13.5" customHeight="1">
      <c r="A1129" s="481"/>
      <c r="B1129" s="481"/>
      <c r="C1129" s="481"/>
      <c r="D1129" s="481"/>
      <c r="E1129" s="481"/>
      <c r="F1129" s="339"/>
      <c r="G1129" s="340" t="str">
        <f>IF(ISNUMBER(E1129),E1129/'Bulk DivVar Analysis'!$I$114,"")</f>
        <v/>
      </c>
      <c r="H1129" s="338" t="str">
        <f>IF(ISNUMBER(E1129), IF(G1129&gt;'Bulk DivVar Analysis'!$J$116,"Pass","Fail"),"")</f>
        <v/>
      </c>
      <c r="I1129" s="338" t="str">
        <f t="shared" si="19"/>
        <v/>
      </c>
      <c r="J1129" s="339"/>
      <c r="K1129" s="339"/>
      <c r="L1129" s="339"/>
      <c r="M1129" s="339"/>
      <c r="N1129" s="339"/>
      <c r="O1129" s="339"/>
      <c r="P1129" s="339"/>
      <c r="Q1129" s="339"/>
    </row>
    <row r="1130" spans="1:17" ht="13.5" customHeight="1">
      <c r="A1130" s="481"/>
      <c r="B1130" s="481"/>
      <c r="C1130" s="481"/>
      <c r="D1130" s="481"/>
      <c r="E1130" s="481"/>
      <c r="F1130" s="339"/>
      <c r="G1130" s="340" t="str">
        <f>IF(ISNUMBER(E1130),E1130/'Bulk DivVar Analysis'!$I$114,"")</f>
        <v/>
      </c>
      <c r="H1130" s="338" t="str">
        <f>IF(ISNUMBER(E1130), IF(G1130&gt;'Bulk DivVar Analysis'!$J$116,"Pass","Fail"),"")</f>
        <v/>
      </c>
      <c r="I1130" s="338" t="str">
        <f t="shared" si="19"/>
        <v/>
      </c>
      <c r="J1130" s="339"/>
      <c r="K1130" s="339"/>
      <c r="L1130" s="339"/>
      <c r="M1130" s="339"/>
      <c r="N1130" s="339"/>
      <c r="O1130" s="339"/>
      <c r="P1130" s="339"/>
      <c r="Q1130" s="339"/>
    </row>
    <row r="1131" spans="1:17" ht="13.5" customHeight="1">
      <c r="A1131" s="481"/>
      <c r="B1131" s="481"/>
      <c r="C1131" s="481"/>
      <c r="D1131" s="481"/>
      <c r="E1131" s="481"/>
      <c r="F1131" s="339"/>
      <c r="G1131" s="340" t="str">
        <f>IF(ISNUMBER(E1131),E1131/'Bulk DivVar Analysis'!$I$114,"")</f>
        <v/>
      </c>
      <c r="H1131" s="338" t="str">
        <f>IF(ISNUMBER(E1131), IF(G1131&gt;'Bulk DivVar Analysis'!$J$116,"Pass","Fail"),"")</f>
        <v/>
      </c>
      <c r="I1131" s="338" t="str">
        <f t="shared" si="19"/>
        <v/>
      </c>
      <c r="J1131" s="339"/>
      <c r="K1131" s="339"/>
      <c r="L1131" s="339"/>
      <c r="M1131" s="339"/>
      <c r="N1131" s="339"/>
      <c r="O1131" s="339"/>
      <c r="P1131" s="339"/>
      <c r="Q1131" s="339"/>
    </row>
    <row r="1132" spans="1:17" ht="13.5" customHeight="1">
      <c r="A1132" s="481"/>
      <c r="B1132" s="481"/>
      <c r="C1132" s="481"/>
      <c r="D1132" s="481"/>
      <c r="E1132" s="481"/>
      <c r="F1132" s="339"/>
      <c r="G1132" s="340" t="str">
        <f>IF(ISNUMBER(E1132),E1132/'Bulk DivVar Analysis'!$I$114,"")</f>
        <v/>
      </c>
      <c r="H1132" s="338" t="str">
        <f>IF(ISNUMBER(E1132), IF(G1132&gt;'Bulk DivVar Analysis'!$J$116,"Pass","Fail"),"")</f>
        <v/>
      </c>
      <c r="I1132" s="338" t="str">
        <f t="shared" si="19"/>
        <v/>
      </c>
      <c r="J1132" s="339"/>
      <c r="K1132" s="339"/>
      <c r="L1132" s="339"/>
      <c r="M1132" s="339"/>
      <c r="N1132" s="339"/>
      <c r="O1132" s="339"/>
      <c r="P1132" s="339"/>
      <c r="Q1132" s="339"/>
    </row>
    <row r="1133" spans="1:17" ht="13.5" customHeight="1">
      <c r="A1133" s="481"/>
      <c r="B1133" s="481"/>
      <c r="C1133" s="481"/>
      <c r="D1133" s="481"/>
      <c r="E1133" s="481"/>
      <c r="F1133" s="339"/>
      <c r="G1133" s="340" t="str">
        <f>IF(ISNUMBER(E1133),E1133/'Bulk DivVar Analysis'!$I$114,"")</f>
        <v/>
      </c>
      <c r="H1133" s="338" t="str">
        <f>IF(ISNUMBER(E1133), IF(G1133&gt;'Bulk DivVar Analysis'!$J$116,"Pass","Fail"),"")</f>
        <v/>
      </c>
      <c r="I1133" s="338" t="str">
        <f t="shared" si="19"/>
        <v/>
      </c>
      <c r="J1133" s="339"/>
      <c r="K1133" s="339"/>
      <c r="L1133" s="339"/>
      <c r="M1133" s="339"/>
      <c r="N1133" s="339"/>
      <c r="O1133" s="339"/>
      <c r="P1133" s="339"/>
      <c r="Q1133" s="339"/>
    </row>
    <row r="1134" spans="1:17" ht="13.5" customHeight="1">
      <c r="A1134" s="481"/>
      <c r="B1134" s="481"/>
      <c r="C1134" s="481"/>
      <c r="D1134" s="481"/>
      <c r="E1134" s="481"/>
      <c r="F1134" s="339"/>
      <c r="G1134" s="340" t="str">
        <f>IF(ISNUMBER(E1134),E1134/'Bulk DivVar Analysis'!$I$114,"")</f>
        <v/>
      </c>
      <c r="H1134" s="338" t="str">
        <f>IF(ISNUMBER(E1134), IF(G1134&gt;'Bulk DivVar Analysis'!$J$116,"Pass","Fail"),"")</f>
        <v/>
      </c>
      <c r="I1134" s="338" t="str">
        <f t="shared" si="19"/>
        <v/>
      </c>
      <c r="J1134" s="339"/>
      <c r="K1134" s="339"/>
      <c r="L1134" s="339"/>
      <c r="M1134" s="339"/>
      <c r="N1134" s="339"/>
      <c r="O1134" s="339"/>
      <c r="P1134" s="339"/>
      <c r="Q1134" s="339"/>
    </row>
    <row r="1135" spans="1:17" ht="13.5" customHeight="1">
      <c r="A1135" s="481"/>
      <c r="B1135" s="481"/>
      <c r="C1135" s="481"/>
      <c r="D1135" s="481"/>
      <c r="E1135" s="481"/>
      <c r="F1135" s="339"/>
      <c r="G1135" s="340" t="str">
        <f>IF(ISNUMBER(E1135),E1135/'Bulk DivVar Analysis'!$I$114,"")</f>
        <v/>
      </c>
      <c r="H1135" s="338" t="str">
        <f>IF(ISNUMBER(E1135), IF(G1135&gt;'Bulk DivVar Analysis'!$J$116,"Pass","Fail"),"")</f>
        <v/>
      </c>
      <c r="I1135" s="338" t="str">
        <f t="shared" si="19"/>
        <v/>
      </c>
      <c r="J1135" s="339"/>
      <c r="K1135" s="339"/>
      <c r="L1135" s="339"/>
      <c r="M1135" s="339"/>
      <c r="N1135" s="339"/>
      <c r="O1135" s="339"/>
      <c r="P1135" s="339"/>
      <c r="Q1135" s="339"/>
    </row>
    <row r="1136" spans="1:17" ht="13.5" customHeight="1">
      <c r="A1136" s="481"/>
      <c r="B1136" s="481"/>
      <c r="C1136" s="481"/>
      <c r="D1136" s="481"/>
      <c r="E1136" s="481"/>
      <c r="F1136" s="339"/>
      <c r="G1136" s="340" t="str">
        <f>IF(ISNUMBER(E1136),E1136/'Bulk DivVar Analysis'!$I$114,"")</f>
        <v/>
      </c>
      <c r="H1136" s="338" t="str">
        <f>IF(ISNUMBER(E1136), IF(G1136&gt;'Bulk DivVar Analysis'!$J$116,"Pass","Fail"),"")</f>
        <v/>
      </c>
      <c r="I1136" s="338" t="str">
        <f t="shared" si="19"/>
        <v/>
      </c>
      <c r="J1136" s="339"/>
      <c r="K1136" s="339"/>
      <c r="L1136" s="339"/>
      <c r="M1136" s="339"/>
      <c r="N1136" s="339"/>
      <c r="O1136" s="339"/>
      <c r="P1136" s="339"/>
      <c r="Q1136" s="339"/>
    </row>
    <row r="1137" spans="1:17" ht="13.5" customHeight="1">
      <c r="A1137" s="481"/>
      <c r="B1137" s="481"/>
      <c r="C1137" s="481"/>
      <c r="D1137" s="481"/>
      <c r="E1137" s="481"/>
      <c r="F1137" s="339"/>
      <c r="G1137" s="340" t="str">
        <f>IF(ISNUMBER(E1137),E1137/'Bulk DivVar Analysis'!$I$114,"")</f>
        <v/>
      </c>
      <c r="H1137" s="338" t="str">
        <f>IF(ISNUMBER(E1137), IF(G1137&gt;'Bulk DivVar Analysis'!$J$116,"Pass","Fail"),"")</f>
        <v/>
      </c>
      <c r="I1137" s="338" t="str">
        <f t="shared" si="19"/>
        <v/>
      </c>
      <c r="J1137" s="339"/>
      <c r="K1137" s="339"/>
      <c r="L1137" s="339"/>
      <c r="M1137" s="339"/>
      <c r="N1137" s="339"/>
      <c r="O1137" s="339"/>
      <c r="P1137" s="339"/>
      <c r="Q1137" s="339"/>
    </row>
    <row r="1138" spans="1:17" ht="13.5" customHeight="1">
      <c r="A1138" s="481"/>
      <c r="B1138" s="481"/>
      <c r="C1138" s="481"/>
      <c r="D1138" s="481"/>
      <c r="E1138" s="481"/>
      <c r="F1138" s="339"/>
      <c r="G1138" s="340" t="str">
        <f>IF(ISNUMBER(E1138),E1138/'Bulk DivVar Analysis'!$I$114,"")</f>
        <v/>
      </c>
      <c r="H1138" s="338" t="str">
        <f>IF(ISNUMBER(E1138), IF(G1138&gt;'Bulk DivVar Analysis'!$J$116,"Pass","Fail"),"")</f>
        <v/>
      </c>
      <c r="I1138" s="338" t="str">
        <f t="shared" si="19"/>
        <v/>
      </c>
      <c r="J1138" s="339"/>
      <c r="K1138" s="339"/>
      <c r="L1138" s="339"/>
      <c r="M1138" s="339"/>
      <c r="N1138" s="339"/>
      <c r="O1138" s="339"/>
      <c r="P1138" s="339"/>
      <c r="Q1138" s="339"/>
    </row>
    <row r="1139" spans="1:17" ht="13.5" customHeight="1">
      <c r="A1139" s="481"/>
      <c r="B1139" s="481"/>
      <c r="C1139" s="481"/>
      <c r="D1139" s="481"/>
      <c r="E1139" s="481"/>
      <c r="F1139" s="339"/>
      <c r="G1139" s="340" t="str">
        <f>IF(ISNUMBER(E1139),E1139/'Bulk DivVar Analysis'!$I$114,"")</f>
        <v/>
      </c>
      <c r="H1139" s="338" t="str">
        <f>IF(ISNUMBER(E1139), IF(G1139&gt;'Bulk DivVar Analysis'!$J$116,"Pass","Fail"),"")</f>
        <v/>
      </c>
      <c r="I1139" s="338" t="str">
        <f t="shared" si="19"/>
        <v/>
      </c>
      <c r="J1139" s="339"/>
      <c r="K1139" s="339"/>
      <c r="L1139" s="339"/>
      <c r="M1139" s="339"/>
      <c r="N1139" s="339"/>
      <c r="O1139" s="339"/>
      <c r="P1139" s="339"/>
      <c r="Q1139" s="339"/>
    </row>
    <row r="1140" spans="1:17" ht="13.5" customHeight="1">
      <c r="A1140" s="481"/>
      <c r="B1140" s="481"/>
      <c r="C1140" s="481"/>
      <c r="D1140" s="481"/>
      <c r="E1140" s="481"/>
      <c r="F1140" s="339"/>
      <c r="G1140" s="340" t="str">
        <f>IF(ISNUMBER(E1140),E1140/'Bulk DivVar Analysis'!$I$114,"")</f>
        <v/>
      </c>
      <c r="H1140" s="338" t="str">
        <f>IF(ISNUMBER(E1140), IF(G1140&gt;'Bulk DivVar Analysis'!$J$116,"Pass","Fail"),"")</f>
        <v/>
      </c>
      <c r="I1140" s="338" t="str">
        <f t="shared" si="19"/>
        <v/>
      </c>
      <c r="J1140" s="339"/>
      <c r="K1140" s="339"/>
      <c r="L1140" s="339"/>
      <c r="M1140" s="339"/>
      <c r="N1140" s="339"/>
      <c r="O1140" s="339"/>
      <c r="P1140" s="339"/>
      <c r="Q1140" s="339"/>
    </row>
    <row r="1141" spans="1:17" ht="13.5" customHeight="1">
      <c r="A1141" s="481"/>
      <c r="B1141" s="481"/>
      <c r="C1141" s="481"/>
      <c r="D1141" s="481"/>
      <c r="E1141" s="481"/>
      <c r="F1141" s="339"/>
      <c r="G1141" s="340" t="str">
        <f>IF(ISNUMBER(E1141),E1141/'Bulk DivVar Analysis'!$I$114,"")</f>
        <v/>
      </c>
      <c r="H1141" s="338" t="str">
        <f>IF(ISNUMBER(E1141), IF(G1141&gt;'Bulk DivVar Analysis'!$J$116,"Pass","Fail"),"")</f>
        <v/>
      </c>
      <c r="I1141" s="338" t="str">
        <f t="shared" si="19"/>
        <v/>
      </c>
      <c r="J1141" s="339"/>
      <c r="K1141" s="339"/>
      <c r="L1141" s="339"/>
      <c r="M1141" s="339"/>
      <c r="N1141" s="339"/>
      <c r="O1141" s="339"/>
      <c r="P1141" s="339"/>
      <c r="Q1141" s="339"/>
    </row>
    <row r="1142" spans="1:17" ht="13.5" customHeight="1">
      <c r="A1142" s="481"/>
      <c r="B1142" s="481"/>
      <c r="C1142" s="481"/>
      <c r="D1142" s="481"/>
      <c r="E1142" s="481"/>
      <c r="F1142" s="339"/>
      <c r="G1142" s="340" t="str">
        <f>IF(ISNUMBER(E1142),E1142/'Bulk DivVar Analysis'!$I$114,"")</f>
        <v/>
      </c>
      <c r="H1142" s="338" t="str">
        <f>IF(ISNUMBER(E1142), IF(G1142&gt;'Bulk DivVar Analysis'!$J$116,"Pass","Fail"),"")</f>
        <v/>
      </c>
      <c r="I1142" s="338" t="str">
        <f t="shared" si="19"/>
        <v/>
      </c>
      <c r="J1142" s="339"/>
      <c r="K1142" s="339"/>
      <c r="L1142" s="339"/>
      <c r="M1142" s="339"/>
      <c r="N1142" s="339"/>
      <c r="O1142" s="339"/>
      <c r="P1142" s="339"/>
      <c r="Q1142" s="339"/>
    </row>
    <row r="1143" spans="1:17" ht="13.5" customHeight="1">
      <c r="A1143" s="481"/>
      <c r="B1143" s="481"/>
      <c r="C1143" s="481"/>
      <c r="D1143" s="481"/>
      <c r="E1143" s="481"/>
      <c r="F1143" s="339"/>
      <c r="G1143" s="340" t="str">
        <f>IF(ISNUMBER(E1143),E1143/'Bulk DivVar Analysis'!$I$114,"")</f>
        <v/>
      </c>
      <c r="H1143" s="338" t="str">
        <f>IF(ISNUMBER(E1143), IF(G1143&gt;'Bulk DivVar Analysis'!$J$116,"Pass","Fail"),"")</f>
        <v/>
      </c>
      <c r="I1143" s="338" t="str">
        <f t="shared" si="19"/>
        <v/>
      </c>
      <c r="J1143" s="339"/>
      <c r="K1143" s="339"/>
      <c r="L1143" s="339"/>
      <c r="M1143" s="339"/>
      <c r="N1143" s="339"/>
      <c r="O1143" s="339"/>
      <c r="P1143" s="339"/>
      <c r="Q1143" s="339"/>
    </row>
    <row r="1144" spans="1:17" ht="13.5" customHeight="1">
      <c r="A1144" s="481"/>
      <c r="B1144" s="481"/>
      <c r="C1144" s="481"/>
      <c r="D1144" s="481"/>
      <c r="E1144" s="481"/>
      <c r="F1144" s="339"/>
      <c r="G1144" s="340" t="str">
        <f>IF(ISNUMBER(E1144),E1144/'Bulk DivVar Analysis'!$I$114,"")</f>
        <v/>
      </c>
      <c r="H1144" s="338" t="str">
        <f>IF(ISNUMBER(E1144), IF(G1144&gt;'Bulk DivVar Analysis'!$J$116,"Pass","Fail"),"")</f>
        <v/>
      </c>
      <c r="I1144" s="338" t="str">
        <f t="shared" si="19"/>
        <v/>
      </c>
      <c r="J1144" s="339"/>
      <c r="K1144" s="339"/>
      <c r="L1144" s="339"/>
      <c r="M1144" s="339"/>
      <c r="N1144" s="339"/>
      <c r="O1144" s="339"/>
      <c r="P1144" s="339"/>
      <c r="Q1144" s="339"/>
    </row>
    <row r="1145" spans="1:17" ht="13.5" customHeight="1">
      <c r="A1145" s="481"/>
      <c r="B1145" s="481"/>
      <c r="C1145" s="481"/>
      <c r="D1145" s="481"/>
      <c r="E1145" s="481"/>
      <c r="F1145" s="339"/>
      <c r="G1145" s="340" t="str">
        <f>IF(ISNUMBER(E1145),E1145/'Bulk DivVar Analysis'!$I$114,"")</f>
        <v/>
      </c>
      <c r="H1145" s="338" t="str">
        <f>IF(ISNUMBER(E1145), IF(G1145&gt;'Bulk DivVar Analysis'!$J$116,"Pass","Fail"),"")</f>
        <v/>
      </c>
      <c r="I1145" s="338" t="str">
        <f t="shared" si="19"/>
        <v/>
      </c>
      <c r="J1145" s="339"/>
      <c r="K1145" s="339"/>
      <c r="L1145" s="339"/>
      <c r="M1145" s="339"/>
      <c r="N1145" s="339"/>
      <c r="O1145" s="339"/>
      <c r="P1145" s="339"/>
      <c r="Q1145" s="339"/>
    </row>
    <row r="1146" spans="1:17" ht="13.5" customHeight="1">
      <c r="A1146" s="481"/>
      <c r="B1146" s="481"/>
      <c r="C1146" s="481"/>
      <c r="D1146" s="481"/>
      <c r="E1146" s="481"/>
      <c r="F1146" s="339"/>
      <c r="G1146" s="340" t="str">
        <f>IF(ISNUMBER(E1146),E1146/'Bulk DivVar Analysis'!$I$114,"")</f>
        <v/>
      </c>
      <c r="H1146" s="338" t="str">
        <f>IF(ISNUMBER(E1146), IF(G1146&gt;'Bulk DivVar Analysis'!$J$116,"Pass","Fail"),"")</f>
        <v/>
      </c>
      <c r="I1146" s="338" t="str">
        <f t="shared" si="19"/>
        <v/>
      </c>
      <c r="J1146" s="339"/>
      <c r="K1146" s="339"/>
      <c r="L1146" s="339"/>
      <c r="M1146" s="339"/>
      <c r="N1146" s="339"/>
      <c r="O1146" s="339"/>
      <c r="P1146" s="339"/>
      <c r="Q1146" s="339"/>
    </row>
    <row r="1147" spans="1:17" ht="13.5" customHeight="1">
      <c r="A1147" s="481"/>
      <c r="B1147" s="481"/>
      <c r="C1147" s="481"/>
      <c r="D1147" s="481"/>
      <c r="E1147" s="481"/>
      <c r="F1147" s="339"/>
      <c r="G1147" s="340" t="str">
        <f>IF(ISNUMBER(E1147),E1147/'Bulk DivVar Analysis'!$I$114,"")</f>
        <v/>
      </c>
      <c r="H1147" s="338" t="str">
        <f>IF(ISNUMBER(E1147), IF(G1147&gt;'Bulk DivVar Analysis'!$J$116,"Pass","Fail"),"")</f>
        <v/>
      </c>
      <c r="I1147" s="338" t="str">
        <f t="shared" si="19"/>
        <v/>
      </c>
      <c r="J1147" s="339"/>
      <c r="K1147" s="339"/>
      <c r="L1147" s="339"/>
      <c r="M1147" s="339"/>
      <c r="N1147" s="339"/>
      <c r="O1147" s="339"/>
      <c r="P1147" s="339"/>
      <c r="Q1147" s="339"/>
    </row>
    <row r="1148" spans="1:17" ht="13.5" customHeight="1">
      <c r="A1148" s="481"/>
      <c r="B1148" s="481"/>
      <c r="C1148" s="481"/>
      <c r="D1148" s="481"/>
      <c r="E1148" s="481"/>
      <c r="F1148" s="339"/>
      <c r="G1148" s="340" t="str">
        <f>IF(ISNUMBER(E1148),E1148/'Bulk DivVar Analysis'!$I$114,"")</f>
        <v/>
      </c>
      <c r="H1148" s="338" t="str">
        <f>IF(ISNUMBER(E1148), IF(G1148&gt;'Bulk DivVar Analysis'!$J$116,"Pass","Fail"),"")</f>
        <v/>
      </c>
      <c r="I1148" s="338" t="str">
        <f t="shared" si="19"/>
        <v/>
      </c>
      <c r="J1148" s="339"/>
      <c r="K1148" s="339"/>
      <c r="L1148" s="339"/>
      <c r="M1148" s="339"/>
      <c r="N1148" s="339"/>
      <c r="O1148" s="339"/>
      <c r="P1148" s="339"/>
      <c r="Q1148" s="339"/>
    </row>
    <row r="1149" spans="1:17" ht="13.5" customHeight="1">
      <c r="A1149" s="481"/>
      <c r="B1149" s="481"/>
      <c r="C1149" s="481"/>
      <c r="D1149" s="481"/>
      <c r="E1149" s="481"/>
      <c r="F1149" s="339"/>
      <c r="G1149" s="340" t="str">
        <f>IF(ISNUMBER(E1149),E1149/'Bulk DivVar Analysis'!$I$114,"")</f>
        <v/>
      </c>
      <c r="H1149" s="338" t="str">
        <f>IF(ISNUMBER(E1149), IF(G1149&gt;'Bulk DivVar Analysis'!$J$116,"Pass","Fail"),"")</f>
        <v/>
      </c>
      <c r="I1149" s="338" t="str">
        <f t="shared" si="19"/>
        <v/>
      </c>
      <c r="J1149" s="339"/>
      <c r="K1149" s="339"/>
      <c r="L1149" s="339"/>
      <c r="M1149" s="339"/>
      <c r="N1149" s="339"/>
      <c r="O1149" s="339"/>
      <c r="P1149" s="339"/>
      <c r="Q1149" s="339"/>
    </row>
    <row r="1150" spans="1:17" ht="13.5" customHeight="1">
      <c r="A1150" s="481"/>
      <c r="B1150" s="481"/>
      <c r="C1150" s="481"/>
      <c r="D1150" s="481"/>
      <c r="E1150" s="481"/>
      <c r="F1150" s="339"/>
      <c r="G1150" s="340" t="str">
        <f>IF(ISNUMBER(E1150),E1150/'Bulk DivVar Analysis'!$I$114,"")</f>
        <v/>
      </c>
      <c r="H1150" s="338" t="str">
        <f>IF(ISNUMBER(E1150), IF(G1150&gt;'Bulk DivVar Analysis'!$J$116,"Pass","Fail"),"")</f>
        <v/>
      </c>
      <c r="I1150" s="338" t="str">
        <f t="shared" si="19"/>
        <v/>
      </c>
      <c r="J1150" s="339"/>
      <c r="K1150" s="339"/>
      <c r="L1150" s="339"/>
      <c r="M1150" s="339"/>
      <c r="N1150" s="339"/>
      <c r="O1150" s="339"/>
      <c r="P1150" s="339"/>
      <c r="Q1150" s="339"/>
    </row>
    <row r="1151" spans="1:17" ht="13.5" customHeight="1">
      <c r="A1151" s="481"/>
      <c r="B1151" s="481"/>
      <c r="C1151" s="481"/>
      <c r="D1151" s="481"/>
      <c r="E1151" s="481"/>
      <c r="F1151" s="339"/>
      <c r="G1151" s="340" t="str">
        <f>IF(ISNUMBER(E1151),E1151/'Bulk DivVar Analysis'!$I$114,"")</f>
        <v/>
      </c>
      <c r="H1151" s="338" t="str">
        <f>IF(ISNUMBER(E1151), IF(G1151&gt;'Bulk DivVar Analysis'!$J$116,"Pass","Fail"),"")</f>
        <v/>
      </c>
      <c r="I1151" s="338" t="str">
        <f t="shared" si="19"/>
        <v/>
      </c>
      <c r="J1151" s="339"/>
      <c r="K1151" s="339"/>
      <c r="L1151" s="339"/>
      <c r="M1151" s="339"/>
      <c r="N1151" s="339"/>
      <c r="O1151" s="339"/>
      <c r="P1151" s="339"/>
      <c r="Q1151" s="339"/>
    </row>
    <row r="1152" spans="1:17" ht="13.5" customHeight="1">
      <c r="A1152" s="481"/>
      <c r="B1152" s="481"/>
      <c r="C1152" s="481"/>
      <c r="D1152" s="481"/>
      <c r="E1152" s="481"/>
      <c r="F1152" s="339"/>
      <c r="G1152" s="340" t="str">
        <f>IF(ISNUMBER(E1152),E1152/'Bulk DivVar Analysis'!$I$114,"")</f>
        <v/>
      </c>
      <c r="H1152" s="338" t="str">
        <f>IF(ISNUMBER(E1152), IF(G1152&gt;'Bulk DivVar Analysis'!$J$116,"Pass","Fail"),"")</f>
        <v/>
      </c>
      <c r="I1152" s="338" t="str">
        <f t="shared" si="19"/>
        <v/>
      </c>
      <c r="J1152" s="339"/>
      <c r="K1152" s="339"/>
      <c r="L1152" s="339"/>
      <c r="M1152" s="339"/>
      <c r="N1152" s="339"/>
      <c r="O1152" s="339"/>
      <c r="P1152" s="339"/>
      <c r="Q1152" s="339"/>
    </row>
    <row r="1153" spans="1:17" ht="13.5" customHeight="1">
      <c r="A1153" s="481"/>
      <c r="B1153" s="481"/>
      <c r="C1153" s="481"/>
      <c r="D1153" s="481"/>
      <c r="E1153" s="481"/>
      <c r="F1153" s="339"/>
      <c r="G1153" s="340" t="str">
        <f>IF(ISNUMBER(E1153),E1153/'Bulk DivVar Analysis'!$I$114,"")</f>
        <v/>
      </c>
      <c r="H1153" s="338" t="str">
        <f>IF(ISNUMBER(E1153), IF(G1153&gt;'Bulk DivVar Analysis'!$J$116,"Pass","Fail"),"")</f>
        <v/>
      </c>
      <c r="I1153" s="338" t="str">
        <f t="shared" si="19"/>
        <v/>
      </c>
      <c r="J1153" s="339"/>
      <c r="K1153" s="339"/>
      <c r="L1153" s="339"/>
      <c r="M1153" s="339"/>
      <c r="N1153" s="339"/>
      <c r="O1153" s="339"/>
      <c r="P1153" s="339"/>
      <c r="Q1153" s="339"/>
    </row>
    <row r="1154" spans="1:17" ht="13.5" customHeight="1">
      <c r="A1154" s="481"/>
      <c r="B1154" s="481"/>
      <c r="C1154" s="481"/>
      <c r="D1154" s="481"/>
      <c r="E1154" s="481"/>
      <c r="F1154" s="339"/>
      <c r="G1154" s="340" t="str">
        <f>IF(ISNUMBER(E1154),E1154/'Bulk DivVar Analysis'!$I$114,"")</f>
        <v/>
      </c>
      <c r="H1154" s="338" t="str">
        <f>IF(ISNUMBER(E1154), IF(G1154&gt;'Bulk DivVar Analysis'!$J$116,"Pass","Fail"),"")</f>
        <v/>
      </c>
      <c r="I1154" s="338" t="str">
        <f t="shared" si="19"/>
        <v/>
      </c>
      <c r="J1154" s="339"/>
      <c r="K1154" s="339"/>
      <c r="L1154" s="339"/>
      <c r="M1154" s="339"/>
      <c r="N1154" s="339"/>
      <c r="O1154" s="339"/>
      <c r="P1154" s="339"/>
      <c r="Q1154" s="339"/>
    </row>
    <row r="1155" spans="1:17" ht="13.5" customHeight="1">
      <c r="A1155" s="481"/>
      <c r="B1155" s="481"/>
      <c r="C1155" s="481"/>
      <c r="D1155" s="481"/>
      <c r="E1155" s="481"/>
      <c r="F1155" s="339"/>
      <c r="G1155" s="340" t="str">
        <f>IF(ISNUMBER(E1155),E1155/'Bulk DivVar Analysis'!$I$114,"")</f>
        <v/>
      </c>
      <c r="H1155" s="338" t="str">
        <f>IF(ISNUMBER(E1155), IF(G1155&gt;'Bulk DivVar Analysis'!$J$116,"Pass","Fail"),"")</f>
        <v/>
      </c>
      <c r="I1155" s="338" t="str">
        <f t="shared" ref="I1155:I1218" si="20">_xlfn.TEXTJOIN("_",TRUE,B1155,C1155)</f>
        <v/>
      </c>
      <c r="J1155" s="339"/>
      <c r="K1155" s="339"/>
      <c r="L1155" s="339"/>
      <c r="M1155" s="339"/>
      <c r="N1155" s="339"/>
      <c r="O1155" s="339"/>
      <c r="P1155" s="339"/>
      <c r="Q1155" s="339"/>
    </row>
    <row r="1156" spans="1:17" ht="13.5" customHeight="1">
      <c r="A1156" s="481"/>
      <c r="B1156" s="481"/>
      <c r="C1156" s="481"/>
      <c r="D1156" s="481"/>
      <c r="E1156" s="481"/>
      <c r="F1156" s="339"/>
      <c r="G1156" s="340" t="str">
        <f>IF(ISNUMBER(E1156),E1156/'Bulk DivVar Analysis'!$I$114,"")</f>
        <v/>
      </c>
      <c r="H1156" s="338" t="str">
        <f>IF(ISNUMBER(E1156), IF(G1156&gt;'Bulk DivVar Analysis'!$J$116,"Pass","Fail"),"")</f>
        <v/>
      </c>
      <c r="I1156" s="338" t="str">
        <f t="shared" si="20"/>
        <v/>
      </c>
      <c r="J1156" s="339"/>
      <c r="K1156" s="339"/>
      <c r="L1156" s="339"/>
      <c r="M1156" s="339"/>
      <c r="N1156" s="339"/>
      <c r="O1156" s="339"/>
      <c r="P1156" s="339"/>
      <c r="Q1156" s="339"/>
    </row>
    <row r="1157" spans="1:17" ht="13.5" customHeight="1">
      <c r="A1157" s="481"/>
      <c r="B1157" s="481"/>
      <c r="C1157" s="481"/>
      <c r="D1157" s="481"/>
      <c r="E1157" s="481"/>
      <c r="F1157" s="339"/>
      <c r="G1157" s="340" t="str">
        <f>IF(ISNUMBER(E1157),E1157/'Bulk DivVar Analysis'!$I$114,"")</f>
        <v/>
      </c>
      <c r="H1157" s="338" t="str">
        <f>IF(ISNUMBER(E1157), IF(G1157&gt;'Bulk DivVar Analysis'!$J$116,"Pass","Fail"),"")</f>
        <v/>
      </c>
      <c r="I1157" s="338" t="str">
        <f t="shared" si="20"/>
        <v/>
      </c>
      <c r="J1157" s="339"/>
      <c r="K1157" s="339"/>
      <c r="L1157" s="339"/>
      <c r="M1157" s="339"/>
      <c r="N1157" s="339"/>
      <c r="O1157" s="339"/>
      <c r="P1157" s="339"/>
      <c r="Q1157" s="339"/>
    </row>
    <row r="1158" spans="1:17" ht="13.5" customHeight="1">
      <c r="A1158" s="481"/>
      <c r="B1158" s="481"/>
      <c r="C1158" s="481"/>
      <c r="D1158" s="481"/>
      <c r="E1158" s="481"/>
      <c r="F1158" s="339"/>
      <c r="G1158" s="340" t="str">
        <f>IF(ISNUMBER(E1158),E1158/'Bulk DivVar Analysis'!$I$114,"")</f>
        <v/>
      </c>
      <c r="H1158" s="338" t="str">
        <f>IF(ISNUMBER(E1158), IF(G1158&gt;'Bulk DivVar Analysis'!$J$116,"Pass","Fail"),"")</f>
        <v/>
      </c>
      <c r="I1158" s="338" t="str">
        <f t="shared" si="20"/>
        <v/>
      </c>
      <c r="J1158" s="339"/>
      <c r="K1158" s="339"/>
      <c r="L1158" s="339"/>
      <c r="M1158" s="339"/>
      <c r="N1158" s="339"/>
      <c r="O1158" s="339"/>
      <c r="P1158" s="339"/>
      <c r="Q1158" s="339"/>
    </row>
    <row r="1159" spans="1:17" ht="13.5" customHeight="1">
      <c r="A1159" s="481"/>
      <c r="B1159" s="481"/>
      <c r="C1159" s="481"/>
      <c r="D1159" s="481"/>
      <c r="E1159" s="481"/>
      <c r="F1159" s="339"/>
      <c r="G1159" s="340" t="str">
        <f>IF(ISNUMBER(E1159),E1159/'Bulk DivVar Analysis'!$I$114,"")</f>
        <v/>
      </c>
      <c r="H1159" s="338" t="str">
        <f>IF(ISNUMBER(E1159), IF(G1159&gt;'Bulk DivVar Analysis'!$J$116,"Pass","Fail"),"")</f>
        <v/>
      </c>
      <c r="I1159" s="338" t="str">
        <f t="shared" si="20"/>
        <v/>
      </c>
      <c r="J1159" s="339"/>
      <c r="K1159" s="339"/>
      <c r="L1159" s="339"/>
      <c r="M1159" s="339"/>
      <c r="N1159" s="339"/>
      <c r="O1159" s="339"/>
      <c r="P1159" s="339"/>
      <c r="Q1159" s="339"/>
    </row>
    <row r="1160" spans="1:17" ht="13.5" customHeight="1">
      <c r="A1160" s="481"/>
      <c r="B1160" s="481"/>
      <c r="C1160" s="481"/>
      <c r="D1160" s="481"/>
      <c r="E1160" s="481"/>
      <c r="F1160" s="339"/>
      <c r="G1160" s="340" t="str">
        <f>IF(ISNUMBER(E1160),E1160/'Bulk DivVar Analysis'!$I$114,"")</f>
        <v/>
      </c>
      <c r="H1160" s="338" t="str">
        <f>IF(ISNUMBER(E1160), IF(G1160&gt;'Bulk DivVar Analysis'!$J$116,"Pass","Fail"),"")</f>
        <v/>
      </c>
      <c r="I1160" s="338" t="str">
        <f t="shared" si="20"/>
        <v/>
      </c>
      <c r="J1160" s="339"/>
      <c r="K1160" s="339"/>
      <c r="L1160" s="339"/>
      <c r="M1160" s="339"/>
      <c r="N1160" s="339"/>
      <c r="O1160" s="339"/>
      <c r="P1160" s="339"/>
      <c r="Q1160" s="339"/>
    </row>
    <row r="1161" spans="1:17" ht="13.5" customHeight="1">
      <c r="A1161" s="481"/>
      <c r="B1161" s="481"/>
      <c r="C1161" s="481"/>
      <c r="D1161" s="481"/>
      <c r="E1161" s="481"/>
      <c r="F1161" s="339"/>
      <c r="G1161" s="340" t="str">
        <f>IF(ISNUMBER(E1161),E1161/'Bulk DivVar Analysis'!$I$114,"")</f>
        <v/>
      </c>
      <c r="H1161" s="338" t="str">
        <f>IF(ISNUMBER(E1161), IF(G1161&gt;'Bulk DivVar Analysis'!$J$116,"Pass","Fail"),"")</f>
        <v/>
      </c>
      <c r="I1161" s="338" t="str">
        <f t="shared" si="20"/>
        <v/>
      </c>
      <c r="J1161" s="339"/>
      <c r="K1161" s="339"/>
      <c r="L1161" s="339"/>
      <c r="M1161" s="339"/>
      <c r="N1161" s="339"/>
      <c r="O1161" s="339"/>
      <c r="P1161" s="339"/>
      <c r="Q1161" s="339"/>
    </row>
    <row r="1162" spans="1:17" ht="13.5" customHeight="1">
      <c r="A1162" s="481"/>
      <c r="B1162" s="481"/>
      <c r="C1162" s="481"/>
      <c r="D1162" s="481"/>
      <c r="E1162" s="481"/>
      <c r="F1162" s="339"/>
      <c r="G1162" s="340" t="str">
        <f>IF(ISNUMBER(E1162),E1162/'Bulk DivVar Analysis'!$I$114,"")</f>
        <v/>
      </c>
      <c r="H1162" s="338" t="str">
        <f>IF(ISNUMBER(E1162), IF(G1162&gt;'Bulk DivVar Analysis'!$J$116,"Pass","Fail"),"")</f>
        <v/>
      </c>
      <c r="I1162" s="338" t="str">
        <f t="shared" si="20"/>
        <v/>
      </c>
      <c r="J1162" s="339"/>
      <c r="K1162" s="339"/>
      <c r="L1162" s="339"/>
      <c r="M1162" s="339"/>
      <c r="N1162" s="339"/>
      <c r="O1162" s="339"/>
      <c r="P1162" s="339"/>
      <c r="Q1162" s="339"/>
    </row>
    <row r="1163" spans="1:17" ht="13.5" customHeight="1">
      <c r="A1163" s="481"/>
      <c r="B1163" s="481"/>
      <c r="C1163" s="481"/>
      <c r="D1163" s="481"/>
      <c r="E1163" s="481"/>
      <c r="F1163" s="339"/>
      <c r="G1163" s="340" t="str">
        <f>IF(ISNUMBER(E1163),E1163/'Bulk DivVar Analysis'!$I$114,"")</f>
        <v/>
      </c>
      <c r="H1163" s="338" t="str">
        <f>IF(ISNUMBER(E1163), IF(G1163&gt;'Bulk DivVar Analysis'!$J$116,"Pass","Fail"),"")</f>
        <v/>
      </c>
      <c r="I1163" s="338" t="str">
        <f t="shared" si="20"/>
        <v/>
      </c>
      <c r="J1163" s="339"/>
      <c r="K1163" s="339"/>
      <c r="L1163" s="339"/>
      <c r="M1163" s="339"/>
      <c r="N1163" s="339"/>
      <c r="O1163" s="339"/>
      <c r="P1163" s="339"/>
      <c r="Q1163" s="339"/>
    </row>
    <row r="1164" spans="1:17" ht="13.5" customHeight="1">
      <c r="A1164" s="481"/>
      <c r="B1164" s="481"/>
      <c r="C1164" s="481"/>
      <c r="D1164" s="481"/>
      <c r="E1164" s="481"/>
      <c r="F1164" s="339"/>
      <c r="G1164" s="340" t="str">
        <f>IF(ISNUMBER(E1164),E1164/'Bulk DivVar Analysis'!$I$114,"")</f>
        <v/>
      </c>
      <c r="H1164" s="338" t="str">
        <f>IF(ISNUMBER(E1164), IF(G1164&gt;'Bulk DivVar Analysis'!$J$116,"Pass","Fail"),"")</f>
        <v/>
      </c>
      <c r="I1164" s="338" t="str">
        <f t="shared" si="20"/>
        <v/>
      </c>
      <c r="J1164" s="339"/>
      <c r="K1164" s="339"/>
      <c r="L1164" s="339"/>
      <c r="M1164" s="339"/>
      <c r="N1164" s="339"/>
      <c r="O1164" s="339"/>
      <c r="P1164" s="339"/>
      <c r="Q1164" s="339"/>
    </row>
    <row r="1165" spans="1:17" ht="13.5" customHeight="1">
      <c r="A1165" s="481"/>
      <c r="B1165" s="481"/>
      <c r="C1165" s="481"/>
      <c r="D1165" s="481"/>
      <c r="E1165" s="481"/>
      <c r="F1165" s="339"/>
      <c r="G1165" s="340" t="str">
        <f>IF(ISNUMBER(E1165),E1165/'Bulk DivVar Analysis'!$I$114,"")</f>
        <v/>
      </c>
      <c r="H1165" s="338" t="str">
        <f>IF(ISNUMBER(E1165), IF(G1165&gt;'Bulk DivVar Analysis'!$J$116,"Pass","Fail"),"")</f>
        <v/>
      </c>
      <c r="I1165" s="338" t="str">
        <f t="shared" si="20"/>
        <v/>
      </c>
      <c r="J1165" s="339"/>
      <c r="K1165" s="339"/>
      <c r="L1165" s="339"/>
      <c r="M1165" s="339"/>
      <c r="N1165" s="339"/>
      <c r="O1165" s="339"/>
      <c r="P1165" s="339"/>
      <c r="Q1165" s="339"/>
    </row>
    <row r="1166" spans="1:17" ht="13.5" customHeight="1">
      <c r="A1166" s="481"/>
      <c r="B1166" s="481"/>
      <c r="C1166" s="481"/>
      <c r="D1166" s="481"/>
      <c r="E1166" s="481"/>
      <c r="F1166" s="339"/>
      <c r="G1166" s="340" t="str">
        <f>IF(ISNUMBER(E1166),E1166/'Bulk DivVar Analysis'!$I$114,"")</f>
        <v/>
      </c>
      <c r="H1166" s="338" t="str">
        <f>IF(ISNUMBER(E1166), IF(G1166&gt;'Bulk DivVar Analysis'!$J$116,"Pass","Fail"),"")</f>
        <v/>
      </c>
      <c r="I1166" s="338" t="str">
        <f t="shared" si="20"/>
        <v/>
      </c>
      <c r="J1166" s="339"/>
      <c r="K1166" s="339"/>
      <c r="L1166" s="339"/>
      <c r="M1166" s="339"/>
      <c r="N1166" s="339"/>
      <c r="O1166" s="339"/>
      <c r="P1166" s="339"/>
      <c r="Q1166" s="339"/>
    </row>
    <row r="1167" spans="1:17" ht="13.5" customHeight="1">
      <c r="A1167" s="481"/>
      <c r="B1167" s="481"/>
      <c r="C1167" s="481"/>
      <c r="D1167" s="481"/>
      <c r="E1167" s="481"/>
      <c r="F1167" s="339"/>
      <c r="G1167" s="340" t="str">
        <f>IF(ISNUMBER(E1167),E1167/'Bulk DivVar Analysis'!$I$114,"")</f>
        <v/>
      </c>
      <c r="H1167" s="338" t="str">
        <f>IF(ISNUMBER(E1167), IF(G1167&gt;'Bulk DivVar Analysis'!$J$116,"Pass","Fail"),"")</f>
        <v/>
      </c>
      <c r="I1167" s="338" t="str">
        <f t="shared" si="20"/>
        <v/>
      </c>
      <c r="J1167" s="339"/>
      <c r="K1167" s="339"/>
      <c r="L1167" s="339"/>
      <c r="M1167" s="339"/>
      <c r="N1167" s="339"/>
      <c r="O1167" s="339"/>
      <c r="P1167" s="339"/>
      <c r="Q1167" s="339"/>
    </row>
    <row r="1168" spans="1:17" ht="13.5" customHeight="1">
      <c r="A1168" s="481"/>
      <c r="B1168" s="481"/>
      <c r="C1168" s="481"/>
      <c r="D1168" s="481"/>
      <c r="E1168" s="481"/>
      <c r="F1168" s="339"/>
      <c r="G1168" s="340" t="str">
        <f>IF(ISNUMBER(E1168),E1168/'Bulk DivVar Analysis'!$I$114,"")</f>
        <v/>
      </c>
      <c r="H1168" s="338" t="str">
        <f>IF(ISNUMBER(E1168), IF(G1168&gt;'Bulk DivVar Analysis'!$J$116,"Pass","Fail"),"")</f>
        <v/>
      </c>
      <c r="I1168" s="338" t="str">
        <f t="shared" si="20"/>
        <v/>
      </c>
      <c r="J1168" s="339"/>
      <c r="K1168" s="339"/>
      <c r="L1168" s="339"/>
      <c r="M1168" s="339"/>
      <c r="N1168" s="339"/>
      <c r="O1168" s="339"/>
      <c r="P1168" s="339"/>
      <c r="Q1168" s="339"/>
    </row>
    <row r="1169" spans="1:17" ht="13.5" customHeight="1">
      <c r="A1169" s="481"/>
      <c r="B1169" s="481"/>
      <c r="C1169" s="481"/>
      <c r="D1169" s="481"/>
      <c r="E1169" s="481"/>
      <c r="F1169" s="339"/>
      <c r="G1169" s="340" t="str">
        <f>IF(ISNUMBER(E1169),E1169/'Bulk DivVar Analysis'!$I$114,"")</f>
        <v/>
      </c>
      <c r="H1169" s="338" t="str">
        <f>IF(ISNUMBER(E1169), IF(G1169&gt;'Bulk DivVar Analysis'!$J$116,"Pass","Fail"),"")</f>
        <v/>
      </c>
      <c r="I1169" s="338" t="str">
        <f t="shared" si="20"/>
        <v/>
      </c>
      <c r="J1169" s="339"/>
      <c r="K1169" s="339"/>
      <c r="L1169" s="339"/>
      <c r="M1169" s="339"/>
      <c r="N1169" s="339"/>
      <c r="O1169" s="339"/>
      <c r="P1169" s="339"/>
      <c r="Q1169" s="339"/>
    </row>
    <row r="1170" spans="1:17" ht="13.5" customHeight="1">
      <c r="A1170" s="481"/>
      <c r="B1170" s="481"/>
      <c r="C1170" s="481"/>
      <c r="D1170" s="481"/>
      <c r="E1170" s="481"/>
      <c r="F1170" s="339"/>
      <c r="G1170" s="340" t="str">
        <f>IF(ISNUMBER(E1170),E1170/'Bulk DivVar Analysis'!$I$114,"")</f>
        <v/>
      </c>
      <c r="H1170" s="338" t="str">
        <f>IF(ISNUMBER(E1170), IF(G1170&gt;'Bulk DivVar Analysis'!$J$116,"Pass","Fail"),"")</f>
        <v/>
      </c>
      <c r="I1170" s="338" t="str">
        <f t="shared" si="20"/>
        <v/>
      </c>
      <c r="J1170" s="339"/>
      <c r="K1170" s="339"/>
      <c r="L1170" s="339"/>
      <c r="M1170" s="339"/>
      <c r="N1170" s="339"/>
      <c r="O1170" s="339"/>
      <c r="P1170" s="339"/>
      <c r="Q1170" s="339"/>
    </row>
    <row r="1171" spans="1:17" ht="13.5" customHeight="1">
      <c r="A1171" s="481"/>
      <c r="B1171" s="481"/>
      <c r="C1171" s="481"/>
      <c r="D1171" s="481"/>
      <c r="E1171" s="481"/>
      <c r="F1171" s="339"/>
      <c r="G1171" s="340" t="str">
        <f>IF(ISNUMBER(E1171),E1171/'Bulk DivVar Analysis'!$I$114,"")</f>
        <v/>
      </c>
      <c r="H1171" s="338" t="str">
        <f>IF(ISNUMBER(E1171), IF(G1171&gt;'Bulk DivVar Analysis'!$J$116,"Pass","Fail"),"")</f>
        <v/>
      </c>
      <c r="I1171" s="338" t="str">
        <f t="shared" si="20"/>
        <v/>
      </c>
      <c r="J1171" s="339"/>
      <c r="K1171" s="339"/>
      <c r="L1171" s="339"/>
      <c r="M1171" s="339"/>
      <c r="N1171" s="339"/>
      <c r="O1171" s="339"/>
      <c r="P1171" s="339"/>
      <c r="Q1171" s="339"/>
    </row>
    <row r="1172" spans="1:17" ht="13.5" customHeight="1">
      <c r="A1172" s="481"/>
      <c r="B1172" s="481"/>
      <c r="C1172" s="481"/>
      <c r="D1172" s="481"/>
      <c r="E1172" s="481"/>
      <c r="F1172" s="339"/>
      <c r="G1172" s="340" t="str">
        <f>IF(ISNUMBER(E1172),E1172/'Bulk DivVar Analysis'!$I$114,"")</f>
        <v/>
      </c>
      <c r="H1172" s="338" t="str">
        <f>IF(ISNUMBER(E1172), IF(G1172&gt;'Bulk DivVar Analysis'!$J$116,"Pass","Fail"),"")</f>
        <v/>
      </c>
      <c r="I1172" s="338" t="str">
        <f t="shared" si="20"/>
        <v/>
      </c>
      <c r="J1172" s="339"/>
      <c r="K1172" s="339"/>
      <c r="L1172" s="339"/>
      <c r="M1172" s="339"/>
      <c r="N1172" s="339"/>
      <c r="O1172" s="339"/>
      <c r="P1172" s="339"/>
      <c r="Q1172" s="339"/>
    </row>
    <row r="1173" spans="1:17" ht="13.5" customHeight="1">
      <c r="A1173" s="481"/>
      <c r="B1173" s="481"/>
      <c r="C1173" s="481"/>
      <c r="D1173" s="481"/>
      <c r="E1173" s="481"/>
      <c r="F1173" s="339"/>
      <c r="G1173" s="340" t="str">
        <f>IF(ISNUMBER(E1173),E1173/'Bulk DivVar Analysis'!$I$114,"")</f>
        <v/>
      </c>
      <c r="H1173" s="338" t="str">
        <f>IF(ISNUMBER(E1173), IF(G1173&gt;'Bulk DivVar Analysis'!$J$116,"Pass","Fail"),"")</f>
        <v/>
      </c>
      <c r="I1173" s="338" t="str">
        <f t="shared" si="20"/>
        <v/>
      </c>
      <c r="J1173" s="339"/>
      <c r="K1173" s="339"/>
      <c r="L1173" s="339"/>
      <c r="M1173" s="339"/>
      <c r="N1173" s="339"/>
      <c r="O1173" s="339"/>
      <c r="P1173" s="339"/>
      <c r="Q1173" s="339"/>
    </row>
    <row r="1174" spans="1:17" ht="13.5" customHeight="1">
      <c r="A1174" s="481"/>
      <c r="B1174" s="481"/>
      <c r="C1174" s="481"/>
      <c r="D1174" s="481"/>
      <c r="E1174" s="481"/>
      <c r="F1174" s="339"/>
      <c r="G1174" s="340" t="str">
        <f>IF(ISNUMBER(E1174),E1174/'Bulk DivVar Analysis'!$I$114,"")</f>
        <v/>
      </c>
      <c r="H1174" s="338" t="str">
        <f>IF(ISNUMBER(E1174), IF(G1174&gt;'Bulk DivVar Analysis'!$J$116,"Pass","Fail"),"")</f>
        <v/>
      </c>
      <c r="I1174" s="338" t="str">
        <f t="shared" si="20"/>
        <v/>
      </c>
      <c r="J1174" s="339"/>
      <c r="K1174" s="339"/>
      <c r="L1174" s="339"/>
      <c r="M1174" s="339"/>
      <c r="N1174" s="339"/>
      <c r="O1174" s="339"/>
      <c r="P1174" s="339"/>
      <c r="Q1174" s="339"/>
    </row>
    <row r="1175" spans="1:17" ht="13.5" customHeight="1">
      <c r="A1175" s="481"/>
      <c r="B1175" s="481"/>
      <c r="C1175" s="481"/>
      <c r="D1175" s="481"/>
      <c r="E1175" s="481"/>
      <c r="F1175" s="339"/>
      <c r="G1175" s="340" t="str">
        <f>IF(ISNUMBER(E1175),E1175/'Bulk DivVar Analysis'!$I$114,"")</f>
        <v/>
      </c>
      <c r="H1175" s="338" t="str">
        <f>IF(ISNUMBER(E1175), IF(G1175&gt;'Bulk DivVar Analysis'!$J$116,"Pass","Fail"),"")</f>
        <v/>
      </c>
      <c r="I1175" s="338" t="str">
        <f t="shared" si="20"/>
        <v/>
      </c>
      <c r="J1175" s="339"/>
      <c r="K1175" s="339"/>
      <c r="L1175" s="339"/>
      <c r="M1175" s="339"/>
      <c r="N1175" s="339"/>
      <c r="O1175" s="339"/>
      <c r="P1175" s="339"/>
      <c r="Q1175" s="339"/>
    </row>
    <row r="1176" spans="1:17" ht="13.5" customHeight="1">
      <c r="A1176" s="481"/>
      <c r="B1176" s="481"/>
      <c r="C1176" s="481"/>
      <c r="D1176" s="481"/>
      <c r="E1176" s="481"/>
      <c r="F1176" s="339"/>
      <c r="G1176" s="340" t="str">
        <f>IF(ISNUMBER(E1176),E1176/'Bulk DivVar Analysis'!$I$114,"")</f>
        <v/>
      </c>
      <c r="H1176" s="338" t="str">
        <f>IF(ISNUMBER(E1176), IF(G1176&gt;'Bulk DivVar Analysis'!$J$116,"Pass","Fail"),"")</f>
        <v/>
      </c>
      <c r="I1176" s="338" t="str">
        <f t="shared" si="20"/>
        <v/>
      </c>
      <c r="J1176" s="339"/>
      <c r="K1176" s="339"/>
      <c r="L1176" s="339"/>
      <c r="M1176" s="339"/>
      <c r="N1176" s="339"/>
      <c r="O1176" s="339"/>
      <c r="P1176" s="339"/>
      <c r="Q1176" s="339"/>
    </row>
    <row r="1177" spans="1:17" ht="13.5" customHeight="1">
      <c r="A1177" s="481"/>
      <c r="B1177" s="481"/>
      <c r="C1177" s="481"/>
      <c r="D1177" s="481"/>
      <c r="E1177" s="481"/>
      <c r="F1177" s="339"/>
      <c r="G1177" s="340" t="str">
        <f>IF(ISNUMBER(E1177),E1177/'Bulk DivVar Analysis'!$I$114,"")</f>
        <v/>
      </c>
      <c r="H1177" s="338" t="str">
        <f>IF(ISNUMBER(E1177), IF(G1177&gt;'Bulk DivVar Analysis'!$J$116,"Pass","Fail"),"")</f>
        <v/>
      </c>
      <c r="I1177" s="338" t="str">
        <f t="shared" si="20"/>
        <v/>
      </c>
      <c r="J1177" s="339"/>
      <c r="K1177" s="339"/>
      <c r="L1177" s="339"/>
      <c r="M1177" s="339"/>
      <c r="N1177" s="339"/>
      <c r="O1177" s="339"/>
      <c r="P1177" s="339"/>
      <c r="Q1177" s="339"/>
    </row>
    <row r="1178" spans="1:17" ht="13.5" customHeight="1">
      <c r="A1178" s="481"/>
      <c r="B1178" s="481"/>
      <c r="C1178" s="481"/>
      <c r="D1178" s="481"/>
      <c r="E1178" s="481"/>
      <c r="F1178" s="339"/>
      <c r="G1178" s="340" t="str">
        <f>IF(ISNUMBER(E1178),E1178/'Bulk DivVar Analysis'!$I$114,"")</f>
        <v/>
      </c>
      <c r="H1178" s="338" t="str">
        <f>IF(ISNUMBER(E1178), IF(G1178&gt;'Bulk DivVar Analysis'!$J$116,"Pass","Fail"),"")</f>
        <v/>
      </c>
      <c r="I1178" s="338" t="str">
        <f t="shared" si="20"/>
        <v/>
      </c>
      <c r="J1178" s="339"/>
      <c r="K1178" s="339"/>
      <c r="L1178" s="339"/>
      <c r="M1178" s="339"/>
      <c r="N1178" s="339"/>
      <c r="O1178" s="339"/>
      <c r="P1178" s="339"/>
      <c r="Q1178" s="339"/>
    </row>
    <row r="1179" spans="1:17" ht="13.5" customHeight="1">
      <c r="A1179" s="481"/>
      <c r="B1179" s="481"/>
      <c r="C1179" s="481"/>
      <c r="D1179" s="481"/>
      <c r="E1179" s="481"/>
      <c r="F1179" s="339"/>
      <c r="G1179" s="340" t="str">
        <f>IF(ISNUMBER(E1179),E1179/'Bulk DivVar Analysis'!$I$114,"")</f>
        <v/>
      </c>
      <c r="H1179" s="338" t="str">
        <f>IF(ISNUMBER(E1179), IF(G1179&gt;'Bulk DivVar Analysis'!$J$116,"Pass","Fail"),"")</f>
        <v/>
      </c>
      <c r="I1179" s="338" t="str">
        <f t="shared" si="20"/>
        <v/>
      </c>
      <c r="J1179" s="339"/>
      <c r="K1179" s="339"/>
      <c r="L1179" s="339"/>
      <c r="M1179" s="339"/>
      <c r="N1179" s="339"/>
      <c r="O1179" s="339"/>
      <c r="P1179" s="339"/>
      <c r="Q1179" s="339"/>
    </row>
    <row r="1180" spans="1:17" ht="13.5" customHeight="1">
      <c r="A1180" s="481"/>
      <c r="B1180" s="481"/>
      <c r="C1180" s="481"/>
      <c r="D1180" s="481"/>
      <c r="E1180" s="481"/>
      <c r="F1180" s="339"/>
      <c r="G1180" s="340" t="str">
        <f>IF(ISNUMBER(E1180),E1180/'Bulk DivVar Analysis'!$I$114,"")</f>
        <v/>
      </c>
      <c r="H1180" s="338" t="str">
        <f>IF(ISNUMBER(E1180), IF(G1180&gt;'Bulk DivVar Analysis'!$J$116,"Pass","Fail"),"")</f>
        <v/>
      </c>
      <c r="I1180" s="338" t="str">
        <f t="shared" si="20"/>
        <v/>
      </c>
      <c r="J1180" s="339"/>
      <c r="K1180" s="339"/>
      <c r="L1180" s="339"/>
      <c r="M1180" s="339"/>
      <c r="N1180" s="339"/>
      <c r="O1180" s="339"/>
      <c r="P1180" s="339"/>
      <c r="Q1180" s="339"/>
    </row>
    <row r="1181" spans="1:17" ht="13.5" customHeight="1">
      <c r="A1181" s="481"/>
      <c r="B1181" s="481"/>
      <c r="C1181" s="481"/>
      <c r="D1181" s="481"/>
      <c r="E1181" s="481"/>
      <c r="F1181" s="339"/>
      <c r="G1181" s="340" t="str">
        <f>IF(ISNUMBER(E1181),E1181/'Bulk DivVar Analysis'!$I$114,"")</f>
        <v/>
      </c>
      <c r="H1181" s="338" t="str">
        <f>IF(ISNUMBER(E1181), IF(G1181&gt;'Bulk DivVar Analysis'!$J$116,"Pass","Fail"),"")</f>
        <v/>
      </c>
      <c r="I1181" s="338" t="str">
        <f t="shared" si="20"/>
        <v/>
      </c>
      <c r="J1181" s="339"/>
      <c r="K1181" s="339"/>
      <c r="L1181" s="339"/>
      <c r="M1181" s="339"/>
      <c r="N1181" s="339"/>
      <c r="O1181" s="339"/>
      <c r="P1181" s="339"/>
      <c r="Q1181" s="339"/>
    </row>
    <row r="1182" spans="1:17" ht="13.5" customHeight="1">
      <c r="A1182" s="481"/>
      <c r="B1182" s="481"/>
      <c r="C1182" s="481"/>
      <c r="D1182" s="481"/>
      <c r="E1182" s="481"/>
      <c r="F1182" s="339"/>
      <c r="G1182" s="340" t="str">
        <f>IF(ISNUMBER(E1182),E1182/'Bulk DivVar Analysis'!$I$114,"")</f>
        <v/>
      </c>
      <c r="H1182" s="338" t="str">
        <f>IF(ISNUMBER(E1182), IF(G1182&gt;'Bulk DivVar Analysis'!$J$116,"Pass","Fail"),"")</f>
        <v/>
      </c>
      <c r="I1182" s="338" t="str">
        <f t="shared" si="20"/>
        <v/>
      </c>
      <c r="J1182" s="339"/>
      <c r="K1182" s="339"/>
      <c r="L1182" s="339"/>
      <c r="M1182" s="339"/>
      <c r="N1182" s="339"/>
      <c r="O1182" s="339"/>
      <c r="P1182" s="339"/>
      <c r="Q1182" s="339"/>
    </row>
    <row r="1183" spans="1:17" ht="13.5" customHeight="1">
      <c r="A1183" s="481"/>
      <c r="B1183" s="481"/>
      <c r="C1183" s="481"/>
      <c r="D1183" s="481"/>
      <c r="E1183" s="481"/>
      <c r="F1183" s="339"/>
      <c r="G1183" s="340" t="str">
        <f>IF(ISNUMBER(E1183),E1183/'Bulk DivVar Analysis'!$I$114,"")</f>
        <v/>
      </c>
      <c r="H1183" s="338" t="str">
        <f>IF(ISNUMBER(E1183), IF(G1183&gt;'Bulk DivVar Analysis'!$J$116,"Pass","Fail"),"")</f>
        <v/>
      </c>
      <c r="I1183" s="338" t="str">
        <f t="shared" si="20"/>
        <v/>
      </c>
      <c r="J1183" s="339"/>
      <c r="K1183" s="339"/>
      <c r="L1183" s="339"/>
      <c r="M1183" s="339"/>
      <c r="N1183" s="339"/>
      <c r="O1183" s="339"/>
      <c r="P1183" s="339"/>
      <c r="Q1183" s="339"/>
    </row>
    <row r="1184" spans="1:17" ht="13.5" customHeight="1">
      <c r="A1184" s="481"/>
      <c r="B1184" s="481"/>
      <c r="C1184" s="481"/>
      <c r="D1184" s="481"/>
      <c r="E1184" s="481"/>
      <c r="F1184" s="339"/>
      <c r="G1184" s="340" t="str">
        <f>IF(ISNUMBER(E1184),E1184/'Bulk DivVar Analysis'!$I$114,"")</f>
        <v/>
      </c>
      <c r="H1184" s="338" t="str">
        <f>IF(ISNUMBER(E1184), IF(G1184&gt;'Bulk DivVar Analysis'!$J$116,"Pass","Fail"),"")</f>
        <v/>
      </c>
      <c r="I1184" s="338" t="str">
        <f t="shared" si="20"/>
        <v/>
      </c>
      <c r="J1184" s="339"/>
      <c r="K1184" s="339"/>
      <c r="L1184" s="339"/>
      <c r="M1184" s="339"/>
      <c r="N1184" s="339"/>
      <c r="O1184" s="339"/>
      <c r="P1184" s="339"/>
      <c r="Q1184" s="339"/>
    </row>
    <row r="1185" spans="1:17" ht="13.5" customHeight="1">
      <c r="A1185" s="481"/>
      <c r="B1185" s="481"/>
      <c r="C1185" s="481"/>
      <c r="D1185" s="481"/>
      <c r="E1185" s="481"/>
      <c r="F1185" s="339"/>
      <c r="G1185" s="340" t="str">
        <f>IF(ISNUMBER(E1185),E1185/'Bulk DivVar Analysis'!$I$114,"")</f>
        <v/>
      </c>
      <c r="H1185" s="338" t="str">
        <f>IF(ISNUMBER(E1185), IF(G1185&gt;'Bulk DivVar Analysis'!$J$116,"Pass","Fail"),"")</f>
        <v/>
      </c>
      <c r="I1185" s="338" t="str">
        <f t="shared" si="20"/>
        <v/>
      </c>
      <c r="J1185" s="339"/>
      <c r="K1185" s="339"/>
      <c r="L1185" s="339"/>
      <c r="M1185" s="339"/>
      <c r="N1185" s="339"/>
      <c r="O1185" s="339"/>
      <c r="P1185" s="339"/>
      <c r="Q1185" s="339"/>
    </row>
    <row r="1186" spans="1:17" ht="13.5" customHeight="1">
      <c r="A1186" s="481"/>
      <c r="B1186" s="481"/>
      <c r="C1186" s="481"/>
      <c r="D1186" s="481"/>
      <c r="E1186" s="481"/>
      <c r="F1186" s="339"/>
      <c r="G1186" s="340" t="str">
        <f>IF(ISNUMBER(E1186),E1186/'Bulk DivVar Analysis'!$I$114,"")</f>
        <v/>
      </c>
      <c r="H1186" s="338" t="str">
        <f>IF(ISNUMBER(E1186), IF(G1186&gt;'Bulk DivVar Analysis'!$J$116,"Pass","Fail"),"")</f>
        <v/>
      </c>
      <c r="I1186" s="338" t="str">
        <f t="shared" si="20"/>
        <v/>
      </c>
      <c r="J1186" s="339"/>
      <c r="K1186" s="339"/>
      <c r="L1186" s="339"/>
      <c r="M1186" s="339"/>
      <c r="N1186" s="339"/>
      <c r="O1186" s="339"/>
      <c r="P1186" s="339"/>
      <c r="Q1186" s="339"/>
    </row>
    <row r="1187" spans="1:17" ht="13.5" customHeight="1">
      <c r="A1187" s="481"/>
      <c r="B1187" s="481"/>
      <c r="C1187" s="481"/>
      <c r="D1187" s="481"/>
      <c r="E1187" s="481"/>
      <c r="F1187" s="339"/>
      <c r="G1187" s="340" t="str">
        <f>IF(ISNUMBER(E1187),E1187/'Bulk DivVar Analysis'!$I$114,"")</f>
        <v/>
      </c>
      <c r="H1187" s="338" t="str">
        <f>IF(ISNUMBER(E1187), IF(G1187&gt;'Bulk DivVar Analysis'!$J$116,"Pass","Fail"),"")</f>
        <v/>
      </c>
      <c r="I1187" s="338" t="str">
        <f t="shared" si="20"/>
        <v/>
      </c>
      <c r="J1187" s="339"/>
      <c r="K1187" s="339"/>
      <c r="L1187" s="339"/>
      <c r="M1187" s="339"/>
      <c r="N1187" s="339"/>
      <c r="O1187" s="339"/>
      <c r="P1187" s="339"/>
      <c r="Q1187" s="339"/>
    </row>
    <row r="1188" spans="1:17" ht="13.5" customHeight="1">
      <c r="A1188" s="481"/>
      <c r="B1188" s="481"/>
      <c r="C1188" s="481"/>
      <c r="D1188" s="481"/>
      <c r="E1188" s="481"/>
      <c r="F1188" s="339"/>
      <c r="G1188" s="340" t="str">
        <f>IF(ISNUMBER(E1188),E1188/'Bulk DivVar Analysis'!$I$114,"")</f>
        <v/>
      </c>
      <c r="H1188" s="338" t="str">
        <f>IF(ISNUMBER(E1188), IF(G1188&gt;'Bulk DivVar Analysis'!$J$116,"Pass","Fail"),"")</f>
        <v/>
      </c>
      <c r="I1188" s="338" t="str">
        <f t="shared" si="20"/>
        <v/>
      </c>
      <c r="J1188" s="339"/>
      <c r="K1188" s="339"/>
      <c r="L1188" s="339"/>
      <c r="M1188" s="339"/>
      <c r="N1188" s="339"/>
      <c r="O1188" s="339"/>
      <c r="P1188" s="339"/>
      <c r="Q1188" s="339"/>
    </row>
    <row r="1189" spans="1:17" ht="13.5" customHeight="1">
      <c r="A1189" s="481"/>
      <c r="B1189" s="481"/>
      <c r="C1189" s="481"/>
      <c r="D1189" s="481"/>
      <c r="E1189" s="481"/>
      <c r="F1189" s="339"/>
      <c r="G1189" s="340" t="str">
        <f>IF(ISNUMBER(E1189),E1189/'Bulk DivVar Analysis'!$I$114,"")</f>
        <v/>
      </c>
      <c r="H1189" s="338" t="str">
        <f>IF(ISNUMBER(E1189), IF(G1189&gt;'Bulk DivVar Analysis'!$J$116,"Pass","Fail"),"")</f>
        <v/>
      </c>
      <c r="I1189" s="338" t="str">
        <f t="shared" si="20"/>
        <v/>
      </c>
      <c r="J1189" s="339"/>
      <c r="K1189" s="339"/>
      <c r="L1189" s="339"/>
      <c r="M1189" s="339"/>
      <c r="N1189" s="339"/>
      <c r="O1189" s="339"/>
      <c r="P1189" s="339"/>
      <c r="Q1189" s="339"/>
    </row>
    <row r="1190" spans="1:17" ht="13.5" customHeight="1">
      <c r="A1190" s="481"/>
      <c r="B1190" s="481"/>
      <c r="C1190" s="481"/>
      <c r="D1190" s="481"/>
      <c r="E1190" s="481"/>
      <c r="F1190" s="339"/>
      <c r="G1190" s="340" t="str">
        <f>IF(ISNUMBER(E1190),E1190/'Bulk DivVar Analysis'!$I$114,"")</f>
        <v/>
      </c>
      <c r="H1190" s="338" t="str">
        <f>IF(ISNUMBER(E1190), IF(G1190&gt;'Bulk DivVar Analysis'!$J$116,"Pass","Fail"),"")</f>
        <v/>
      </c>
      <c r="I1190" s="338" t="str">
        <f t="shared" si="20"/>
        <v/>
      </c>
      <c r="J1190" s="339"/>
      <c r="K1190" s="339"/>
      <c r="L1190" s="339"/>
      <c r="M1190" s="339"/>
      <c r="N1190" s="339"/>
      <c r="O1190" s="339"/>
      <c r="P1190" s="339"/>
      <c r="Q1190" s="339"/>
    </row>
    <row r="1191" spans="1:17" ht="13.5" customHeight="1">
      <c r="A1191" s="481"/>
      <c r="B1191" s="481"/>
      <c r="C1191" s="481"/>
      <c r="D1191" s="481"/>
      <c r="E1191" s="481"/>
      <c r="F1191" s="339"/>
      <c r="G1191" s="340" t="str">
        <f>IF(ISNUMBER(E1191),E1191/'Bulk DivVar Analysis'!$I$114,"")</f>
        <v/>
      </c>
      <c r="H1191" s="338" t="str">
        <f>IF(ISNUMBER(E1191), IF(G1191&gt;'Bulk DivVar Analysis'!$J$116,"Pass","Fail"),"")</f>
        <v/>
      </c>
      <c r="I1191" s="338" t="str">
        <f t="shared" si="20"/>
        <v/>
      </c>
      <c r="J1191" s="339"/>
      <c r="K1191" s="339"/>
      <c r="L1191" s="339"/>
      <c r="M1191" s="339"/>
      <c r="N1191" s="339"/>
      <c r="O1191" s="339"/>
      <c r="P1191" s="339"/>
      <c r="Q1191" s="339"/>
    </row>
    <row r="1192" spans="1:17" ht="13.5" customHeight="1">
      <c r="A1192" s="481"/>
      <c r="B1192" s="481"/>
      <c r="C1192" s="481"/>
      <c r="D1192" s="481"/>
      <c r="E1192" s="481"/>
      <c r="F1192" s="339"/>
      <c r="G1192" s="340" t="str">
        <f>IF(ISNUMBER(E1192),E1192/'Bulk DivVar Analysis'!$I$114,"")</f>
        <v/>
      </c>
      <c r="H1192" s="338" t="str">
        <f>IF(ISNUMBER(E1192), IF(G1192&gt;'Bulk DivVar Analysis'!$J$116,"Pass","Fail"),"")</f>
        <v/>
      </c>
      <c r="I1192" s="338" t="str">
        <f t="shared" si="20"/>
        <v/>
      </c>
      <c r="J1192" s="339"/>
      <c r="K1192" s="339"/>
      <c r="L1192" s="339"/>
      <c r="M1192" s="339"/>
      <c r="N1192" s="339"/>
      <c r="O1192" s="339"/>
      <c r="P1192" s="339"/>
      <c r="Q1192" s="339"/>
    </row>
    <row r="1193" spans="1:17" ht="13.5" customHeight="1">
      <c r="A1193" s="481"/>
      <c r="B1193" s="481"/>
      <c r="C1193" s="481"/>
      <c r="D1193" s="481"/>
      <c r="E1193" s="481"/>
      <c r="F1193" s="339"/>
      <c r="G1193" s="340" t="str">
        <f>IF(ISNUMBER(E1193),E1193/'Bulk DivVar Analysis'!$I$114,"")</f>
        <v/>
      </c>
      <c r="H1193" s="338" t="str">
        <f>IF(ISNUMBER(E1193), IF(G1193&gt;'Bulk DivVar Analysis'!$J$116,"Pass","Fail"),"")</f>
        <v/>
      </c>
      <c r="I1193" s="338" t="str">
        <f t="shared" si="20"/>
        <v/>
      </c>
      <c r="J1193" s="339"/>
      <c r="K1193" s="339"/>
      <c r="L1193" s="339"/>
      <c r="M1193" s="339"/>
      <c r="N1193" s="339"/>
      <c r="O1193" s="339"/>
      <c r="P1193" s="339"/>
      <c r="Q1193" s="339"/>
    </row>
    <row r="1194" spans="1:17" ht="13.5" customHeight="1">
      <c r="A1194" s="481"/>
      <c r="B1194" s="481"/>
      <c r="C1194" s="481"/>
      <c r="D1194" s="481"/>
      <c r="E1194" s="481"/>
      <c r="F1194" s="339"/>
      <c r="G1194" s="340" t="str">
        <f>IF(ISNUMBER(E1194),E1194/'Bulk DivVar Analysis'!$I$114,"")</f>
        <v/>
      </c>
      <c r="H1194" s="338" t="str">
        <f>IF(ISNUMBER(E1194), IF(G1194&gt;'Bulk DivVar Analysis'!$J$116,"Pass","Fail"),"")</f>
        <v/>
      </c>
      <c r="I1194" s="338" t="str">
        <f t="shared" si="20"/>
        <v/>
      </c>
      <c r="J1194" s="339"/>
      <c r="K1194" s="339"/>
      <c r="L1194" s="339"/>
      <c r="M1194" s="339"/>
      <c r="N1194" s="339"/>
      <c r="O1194" s="339"/>
      <c r="P1194" s="339"/>
      <c r="Q1194" s="339"/>
    </row>
    <row r="1195" spans="1:17" ht="13.5" customHeight="1">
      <c r="A1195" s="481"/>
      <c r="B1195" s="481"/>
      <c r="C1195" s="481"/>
      <c r="D1195" s="481"/>
      <c r="E1195" s="481"/>
      <c r="F1195" s="339"/>
      <c r="G1195" s="340" t="str">
        <f>IF(ISNUMBER(E1195),E1195/'Bulk DivVar Analysis'!$I$114,"")</f>
        <v/>
      </c>
      <c r="H1195" s="338" t="str">
        <f>IF(ISNUMBER(E1195), IF(G1195&gt;'Bulk DivVar Analysis'!$J$116,"Pass","Fail"),"")</f>
        <v/>
      </c>
      <c r="I1195" s="338" t="str">
        <f t="shared" si="20"/>
        <v/>
      </c>
      <c r="J1195" s="339"/>
      <c r="K1195" s="339"/>
      <c r="L1195" s="339"/>
      <c r="M1195" s="339"/>
      <c r="N1195" s="339"/>
      <c r="O1195" s="339"/>
      <c r="P1195" s="339"/>
      <c r="Q1195" s="339"/>
    </row>
    <row r="1196" spans="1:17" ht="13.5" customHeight="1">
      <c r="A1196" s="481"/>
      <c r="B1196" s="481"/>
      <c r="C1196" s="481"/>
      <c r="D1196" s="481"/>
      <c r="E1196" s="481"/>
      <c r="F1196" s="339"/>
      <c r="G1196" s="340" t="str">
        <f>IF(ISNUMBER(E1196),E1196/'Bulk DivVar Analysis'!$I$114,"")</f>
        <v/>
      </c>
      <c r="H1196" s="338" t="str">
        <f>IF(ISNUMBER(E1196), IF(G1196&gt;'Bulk DivVar Analysis'!$J$116,"Pass","Fail"),"")</f>
        <v/>
      </c>
      <c r="I1196" s="338" t="str">
        <f t="shared" si="20"/>
        <v/>
      </c>
      <c r="J1196" s="339"/>
      <c r="K1196" s="339"/>
      <c r="L1196" s="339"/>
      <c r="M1196" s="339"/>
      <c r="N1196" s="339"/>
      <c r="O1196" s="339"/>
      <c r="P1196" s="339"/>
      <c r="Q1196" s="339"/>
    </row>
    <row r="1197" spans="1:17" ht="13.5" customHeight="1">
      <c r="A1197" s="481"/>
      <c r="B1197" s="481"/>
      <c r="C1197" s="481"/>
      <c r="D1197" s="481"/>
      <c r="E1197" s="481"/>
      <c r="F1197" s="339"/>
      <c r="G1197" s="340" t="str">
        <f>IF(ISNUMBER(E1197),E1197/'Bulk DivVar Analysis'!$I$114,"")</f>
        <v/>
      </c>
      <c r="H1197" s="338" t="str">
        <f>IF(ISNUMBER(E1197), IF(G1197&gt;'Bulk DivVar Analysis'!$J$116,"Pass","Fail"),"")</f>
        <v/>
      </c>
      <c r="I1197" s="338" t="str">
        <f t="shared" si="20"/>
        <v/>
      </c>
      <c r="J1197" s="339"/>
      <c r="K1197" s="339"/>
      <c r="L1197" s="339"/>
      <c r="M1197" s="339"/>
      <c r="N1197" s="339"/>
      <c r="O1197" s="339"/>
      <c r="P1197" s="339"/>
      <c r="Q1197" s="339"/>
    </row>
    <row r="1198" spans="1:17" ht="13.5" customHeight="1">
      <c r="A1198" s="481"/>
      <c r="B1198" s="481"/>
      <c r="C1198" s="481"/>
      <c r="D1198" s="481"/>
      <c r="E1198" s="481"/>
      <c r="F1198" s="339"/>
      <c r="G1198" s="340" t="str">
        <f>IF(ISNUMBER(E1198),E1198/'Bulk DivVar Analysis'!$I$114,"")</f>
        <v/>
      </c>
      <c r="H1198" s="338" t="str">
        <f>IF(ISNUMBER(E1198), IF(G1198&gt;'Bulk DivVar Analysis'!$J$116,"Pass","Fail"),"")</f>
        <v/>
      </c>
      <c r="I1198" s="338" t="str">
        <f t="shared" si="20"/>
        <v/>
      </c>
      <c r="J1198" s="339"/>
      <c r="K1198" s="339"/>
      <c r="L1198" s="339"/>
      <c r="M1198" s="339"/>
      <c r="N1198" s="339"/>
      <c r="O1198" s="339"/>
      <c r="P1198" s="339"/>
      <c r="Q1198" s="339"/>
    </row>
    <row r="1199" spans="1:17" ht="13.5" customHeight="1">
      <c r="A1199" s="481"/>
      <c r="B1199" s="481"/>
      <c r="C1199" s="481"/>
      <c r="D1199" s="481"/>
      <c r="E1199" s="481"/>
      <c r="F1199" s="339"/>
      <c r="G1199" s="340" t="str">
        <f>IF(ISNUMBER(E1199),E1199/'Bulk DivVar Analysis'!$I$114,"")</f>
        <v/>
      </c>
      <c r="H1199" s="338" t="str">
        <f>IF(ISNUMBER(E1199), IF(G1199&gt;'Bulk DivVar Analysis'!$J$116,"Pass","Fail"),"")</f>
        <v/>
      </c>
      <c r="I1199" s="338" t="str">
        <f t="shared" si="20"/>
        <v/>
      </c>
      <c r="J1199" s="339"/>
      <c r="K1199" s="339"/>
      <c r="L1199" s="339"/>
      <c r="M1199" s="339"/>
      <c r="N1199" s="339"/>
      <c r="O1199" s="339"/>
      <c r="P1199" s="339"/>
      <c r="Q1199" s="339"/>
    </row>
    <row r="1200" spans="1:17" ht="13.5" customHeight="1">
      <c r="A1200" s="481"/>
      <c r="B1200" s="481"/>
      <c r="C1200" s="481"/>
      <c r="D1200" s="481"/>
      <c r="E1200" s="481"/>
      <c r="F1200" s="339"/>
      <c r="G1200" s="340" t="str">
        <f>IF(ISNUMBER(E1200),E1200/'Bulk DivVar Analysis'!$I$114,"")</f>
        <v/>
      </c>
      <c r="H1200" s="338" t="str">
        <f>IF(ISNUMBER(E1200), IF(G1200&gt;'Bulk DivVar Analysis'!$J$116,"Pass","Fail"),"")</f>
        <v/>
      </c>
      <c r="I1200" s="338" t="str">
        <f t="shared" si="20"/>
        <v/>
      </c>
      <c r="J1200" s="339"/>
      <c r="K1200" s="339"/>
      <c r="L1200" s="339"/>
      <c r="M1200" s="339"/>
      <c r="N1200" s="339"/>
      <c r="O1200" s="339"/>
      <c r="P1200" s="339"/>
      <c r="Q1200" s="339"/>
    </row>
    <row r="1201" spans="1:17" ht="13.5" customHeight="1">
      <c r="A1201" s="481"/>
      <c r="B1201" s="481"/>
      <c r="C1201" s="481"/>
      <c r="D1201" s="481"/>
      <c r="E1201" s="481"/>
      <c r="F1201" s="339"/>
      <c r="G1201" s="340" t="str">
        <f>IF(ISNUMBER(E1201),E1201/'Bulk DivVar Analysis'!$I$114,"")</f>
        <v/>
      </c>
      <c r="H1201" s="338" t="str">
        <f>IF(ISNUMBER(E1201), IF(G1201&gt;'Bulk DivVar Analysis'!$J$116,"Pass","Fail"),"")</f>
        <v/>
      </c>
      <c r="I1201" s="338" t="str">
        <f t="shared" si="20"/>
        <v/>
      </c>
      <c r="J1201" s="339"/>
      <c r="K1201" s="339"/>
      <c r="L1201" s="339"/>
      <c r="M1201" s="339"/>
      <c r="N1201" s="339"/>
      <c r="O1201" s="339"/>
      <c r="P1201" s="339"/>
      <c r="Q1201" s="339"/>
    </row>
    <row r="1202" spans="1:17" ht="13.5" customHeight="1">
      <c r="A1202" s="481"/>
      <c r="B1202" s="481"/>
      <c r="C1202" s="481"/>
      <c r="D1202" s="481"/>
      <c r="E1202" s="481"/>
      <c r="F1202" s="339"/>
      <c r="G1202" s="340" t="str">
        <f>IF(ISNUMBER(E1202),E1202/'Bulk DivVar Analysis'!$I$114,"")</f>
        <v/>
      </c>
      <c r="H1202" s="338" t="str">
        <f>IF(ISNUMBER(E1202), IF(G1202&gt;'Bulk DivVar Analysis'!$J$116,"Pass","Fail"),"")</f>
        <v/>
      </c>
      <c r="I1202" s="338" t="str">
        <f t="shared" si="20"/>
        <v/>
      </c>
      <c r="J1202" s="339"/>
      <c r="K1202" s="339"/>
      <c r="L1202" s="339"/>
      <c r="M1202" s="339"/>
      <c r="N1202" s="339"/>
      <c r="O1202" s="339"/>
      <c r="P1202" s="339"/>
      <c r="Q1202" s="339"/>
    </row>
    <row r="1203" spans="1:17" ht="13.5" customHeight="1">
      <c r="A1203" s="481"/>
      <c r="B1203" s="481"/>
      <c r="C1203" s="481"/>
      <c r="D1203" s="481"/>
      <c r="E1203" s="481"/>
      <c r="F1203" s="339"/>
      <c r="G1203" s="340" t="str">
        <f>IF(ISNUMBER(E1203),E1203/'Bulk DivVar Analysis'!$I$114,"")</f>
        <v/>
      </c>
      <c r="H1203" s="338" t="str">
        <f>IF(ISNUMBER(E1203), IF(G1203&gt;'Bulk DivVar Analysis'!$J$116,"Pass","Fail"),"")</f>
        <v/>
      </c>
      <c r="I1203" s="338" t="str">
        <f t="shared" si="20"/>
        <v/>
      </c>
      <c r="J1203" s="339"/>
      <c r="K1203" s="339"/>
      <c r="L1203" s="339"/>
      <c r="M1203" s="339"/>
      <c r="N1203" s="339"/>
      <c r="O1203" s="339"/>
      <c r="P1203" s="339"/>
      <c r="Q1203" s="339"/>
    </row>
    <row r="1204" spans="1:17" ht="13.5" customHeight="1">
      <c r="A1204" s="481"/>
      <c r="B1204" s="481"/>
      <c r="C1204" s="481"/>
      <c r="D1204" s="481"/>
      <c r="E1204" s="481"/>
      <c r="F1204" s="339"/>
      <c r="G1204" s="340" t="str">
        <f>IF(ISNUMBER(E1204),E1204/'Bulk DivVar Analysis'!$I$114,"")</f>
        <v/>
      </c>
      <c r="H1204" s="338" t="str">
        <f>IF(ISNUMBER(E1204), IF(G1204&gt;'Bulk DivVar Analysis'!$J$116,"Pass","Fail"),"")</f>
        <v/>
      </c>
      <c r="I1204" s="338" t="str">
        <f t="shared" si="20"/>
        <v/>
      </c>
      <c r="J1204" s="339"/>
      <c r="K1204" s="339"/>
      <c r="L1204" s="339"/>
      <c r="M1204" s="339"/>
      <c r="N1204" s="339"/>
      <c r="O1204" s="339"/>
      <c r="P1204" s="339"/>
      <c r="Q1204" s="339"/>
    </row>
    <row r="1205" spans="1:17" ht="13.5" customHeight="1">
      <c r="A1205" s="481"/>
      <c r="B1205" s="481"/>
      <c r="C1205" s="481"/>
      <c r="D1205" s="481"/>
      <c r="E1205" s="481"/>
      <c r="F1205" s="339"/>
      <c r="G1205" s="340" t="str">
        <f>IF(ISNUMBER(E1205),E1205/'Bulk DivVar Analysis'!$I$114,"")</f>
        <v/>
      </c>
      <c r="H1205" s="338" t="str">
        <f>IF(ISNUMBER(E1205), IF(G1205&gt;'Bulk DivVar Analysis'!$J$116,"Pass","Fail"),"")</f>
        <v/>
      </c>
      <c r="I1205" s="338" t="str">
        <f t="shared" si="20"/>
        <v/>
      </c>
      <c r="J1205" s="339"/>
      <c r="K1205" s="339"/>
      <c r="L1205" s="339"/>
      <c r="M1205" s="339"/>
      <c r="N1205" s="339"/>
      <c r="O1205" s="339"/>
      <c r="P1205" s="339"/>
      <c r="Q1205" s="339"/>
    </row>
    <row r="1206" spans="1:17" ht="13.5" customHeight="1">
      <c r="A1206" s="481"/>
      <c r="B1206" s="481"/>
      <c r="C1206" s="481"/>
      <c r="D1206" s="481"/>
      <c r="E1206" s="481"/>
      <c r="F1206" s="339"/>
      <c r="G1206" s="340" t="str">
        <f>IF(ISNUMBER(E1206),E1206/'Bulk DivVar Analysis'!$I$114,"")</f>
        <v/>
      </c>
      <c r="H1206" s="338" t="str">
        <f>IF(ISNUMBER(E1206), IF(G1206&gt;'Bulk DivVar Analysis'!$J$116,"Pass","Fail"),"")</f>
        <v/>
      </c>
      <c r="I1206" s="338" t="str">
        <f t="shared" si="20"/>
        <v/>
      </c>
      <c r="J1206" s="339"/>
      <c r="K1206" s="339"/>
      <c r="L1206" s="339"/>
      <c r="M1206" s="339"/>
      <c r="N1206" s="339"/>
      <c r="O1206" s="339"/>
      <c r="P1206" s="339"/>
      <c r="Q1206" s="339"/>
    </row>
    <row r="1207" spans="1:17" ht="13.5" customHeight="1">
      <c r="A1207" s="481"/>
      <c r="B1207" s="481"/>
      <c r="C1207" s="481"/>
      <c r="D1207" s="481"/>
      <c r="E1207" s="481"/>
      <c r="F1207" s="339"/>
      <c r="G1207" s="340" t="str">
        <f>IF(ISNUMBER(E1207),E1207/'Bulk DivVar Analysis'!$I$114,"")</f>
        <v/>
      </c>
      <c r="H1207" s="338" t="str">
        <f>IF(ISNUMBER(E1207), IF(G1207&gt;'Bulk DivVar Analysis'!$J$116,"Pass","Fail"),"")</f>
        <v/>
      </c>
      <c r="I1207" s="338" t="str">
        <f t="shared" si="20"/>
        <v/>
      </c>
      <c r="J1207" s="339"/>
      <c r="K1207" s="339"/>
      <c r="L1207" s="339"/>
      <c r="M1207" s="339"/>
      <c r="N1207" s="339"/>
      <c r="O1207" s="339"/>
      <c r="P1207" s="339"/>
      <c r="Q1207" s="339"/>
    </row>
    <row r="1208" spans="1:17" ht="13.5" customHeight="1">
      <c r="A1208" s="481"/>
      <c r="B1208" s="481"/>
      <c r="C1208" s="481"/>
      <c r="D1208" s="481"/>
      <c r="E1208" s="481"/>
      <c r="F1208" s="339"/>
      <c r="G1208" s="340" t="str">
        <f>IF(ISNUMBER(E1208),E1208/'Bulk DivVar Analysis'!$I$114,"")</f>
        <v/>
      </c>
      <c r="H1208" s="338" t="str">
        <f>IF(ISNUMBER(E1208), IF(G1208&gt;'Bulk DivVar Analysis'!$J$116,"Pass","Fail"),"")</f>
        <v/>
      </c>
      <c r="I1208" s="338" t="str">
        <f t="shared" si="20"/>
        <v/>
      </c>
      <c r="J1208" s="339"/>
      <c r="K1208" s="339"/>
      <c r="L1208" s="339"/>
      <c r="M1208" s="339"/>
      <c r="N1208" s="339"/>
      <c r="O1208" s="339"/>
      <c r="P1208" s="339"/>
      <c r="Q1208" s="339"/>
    </row>
    <row r="1209" spans="1:17" ht="13.5" customHeight="1">
      <c r="A1209" s="481"/>
      <c r="B1209" s="481"/>
      <c r="C1209" s="481"/>
      <c r="D1209" s="481"/>
      <c r="E1209" s="481"/>
      <c r="F1209" s="339"/>
      <c r="G1209" s="340" t="str">
        <f>IF(ISNUMBER(E1209),E1209/'Bulk DivVar Analysis'!$I$114,"")</f>
        <v/>
      </c>
      <c r="H1209" s="338" t="str">
        <f>IF(ISNUMBER(E1209), IF(G1209&gt;'Bulk DivVar Analysis'!$J$116,"Pass","Fail"),"")</f>
        <v/>
      </c>
      <c r="I1209" s="338" t="str">
        <f t="shared" si="20"/>
        <v/>
      </c>
      <c r="J1209" s="339"/>
      <c r="K1209" s="339"/>
      <c r="L1209" s="339"/>
      <c r="M1209" s="339"/>
      <c r="N1209" s="339"/>
      <c r="O1209" s="339"/>
      <c r="P1209" s="339"/>
      <c r="Q1209" s="339"/>
    </row>
    <row r="1210" spans="1:17" ht="13.5" customHeight="1">
      <c r="A1210" s="481"/>
      <c r="B1210" s="481"/>
      <c r="C1210" s="481"/>
      <c r="D1210" s="481"/>
      <c r="E1210" s="481"/>
      <c r="F1210" s="339"/>
      <c r="G1210" s="340" t="str">
        <f>IF(ISNUMBER(E1210),E1210/'Bulk DivVar Analysis'!$I$114,"")</f>
        <v/>
      </c>
      <c r="H1210" s="338" t="str">
        <f>IF(ISNUMBER(E1210), IF(G1210&gt;'Bulk DivVar Analysis'!$J$116,"Pass","Fail"),"")</f>
        <v/>
      </c>
      <c r="I1210" s="338" t="str">
        <f t="shared" si="20"/>
        <v/>
      </c>
      <c r="J1210" s="339"/>
      <c r="K1210" s="339"/>
      <c r="L1210" s="339"/>
      <c r="M1210" s="339"/>
      <c r="N1210" s="339"/>
      <c r="O1210" s="339"/>
      <c r="P1210" s="339"/>
      <c r="Q1210" s="339"/>
    </row>
    <row r="1211" spans="1:17" ht="13.5" customHeight="1">
      <c r="A1211" s="481"/>
      <c r="B1211" s="481"/>
      <c r="C1211" s="481"/>
      <c r="D1211" s="481"/>
      <c r="E1211" s="481"/>
      <c r="F1211" s="339"/>
      <c r="G1211" s="340" t="str">
        <f>IF(ISNUMBER(E1211),E1211/'Bulk DivVar Analysis'!$I$114,"")</f>
        <v/>
      </c>
      <c r="H1211" s="338" t="str">
        <f>IF(ISNUMBER(E1211), IF(G1211&gt;'Bulk DivVar Analysis'!$J$116,"Pass","Fail"),"")</f>
        <v/>
      </c>
      <c r="I1211" s="338" t="str">
        <f t="shared" si="20"/>
        <v/>
      </c>
      <c r="J1211" s="339"/>
      <c r="K1211" s="339"/>
      <c r="L1211" s="339"/>
      <c r="M1211" s="339"/>
      <c r="N1211" s="339"/>
      <c r="O1211" s="339"/>
      <c r="P1211" s="339"/>
      <c r="Q1211" s="339"/>
    </row>
    <row r="1212" spans="1:17" ht="13.5" customHeight="1">
      <c r="A1212" s="481"/>
      <c r="B1212" s="481"/>
      <c r="C1212" s="481"/>
      <c r="D1212" s="481"/>
      <c r="E1212" s="481"/>
      <c r="F1212" s="339"/>
      <c r="G1212" s="340" t="str">
        <f>IF(ISNUMBER(E1212),E1212/'Bulk DivVar Analysis'!$I$114,"")</f>
        <v/>
      </c>
      <c r="H1212" s="338" t="str">
        <f>IF(ISNUMBER(E1212), IF(G1212&gt;'Bulk DivVar Analysis'!$J$116,"Pass","Fail"),"")</f>
        <v/>
      </c>
      <c r="I1212" s="338" t="str">
        <f t="shared" si="20"/>
        <v/>
      </c>
      <c r="J1212" s="339"/>
      <c r="K1212" s="339"/>
      <c r="L1212" s="339"/>
      <c r="M1212" s="339"/>
      <c r="N1212" s="339"/>
      <c r="O1212" s="339"/>
      <c r="P1212" s="339"/>
      <c r="Q1212" s="339"/>
    </row>
    <row r="1213" spans="1:17" ht="13.5" customHeight="1">
      <c r="A1213" s="481"/>
      <c r="B1213" s="481"/>
      <c r="C1213" s="481"/>
      <c r="D1213" s="481"/>
      <c r="E1213" s="481"/>
      <c r="F1213" s="339"/>
      <c r="G1213" s="340" t="str">
        <f>IF(ISNUMBER(E1213),E1213/'Bulk DivVar Analysis'!$I$114,"")</f>
        <v/>
      </c>
      <c r="H1213" s="338" t="str">
        <f>IF(ISNUMBER(E1213), IF(G1213&gt;'Bulk DivVar Analysis'!$J$116,"Pass","Fail"),"")</f>
        <v/>
      </c>
      <c r="I1213" s="338" t="str">
        <f t="shared" si="20"/>
        <v/>
      </c>
      <c r="J1213" s="339"/>
      <c r="K1213" s="339"/>
      <c r="L1213" s="339"/>
      <c r="M1213" s="339"/>
      <c r="N1213" s="339"/>
      <c r="O1213" s="339"/>
      <c r="P1213" s="339"/>
      <c r="Q1213" s="339"/>
    </row>
    <row r="1214" spans="1:17" ht="13.5" customHeight="1">
      <c r="A1214" s="481"/>
      <c r="B1214" s="481"/>
      <c r="C1214" s="481"/>
      <c r="D1214" s="481"/>
      <c r="E1214" s="481"/>
      <c r="F1214" s="339"/>
      <c r="G1214" s="340" t="str">
        <f>IF(ISNUMBER(E1214),E1214/'Bulk DivVar Analysis'!$I$114,"")</f>
        <v/>
      </c>
      <c r="H1214" s="338" t="str">
        <f>IF(ISNUMBER(E1214), IF(G1214&gt;'Bulk DivVar Analysis'!$J$116,"Pass","Fail"),"")</f>
        <v/>
      </c>
      <c r="I1214" s="338" t="str">
        <f t="shared" si="20"/>
        <v/>
      </c>
      <c r="J1214" s="339"/>
      <c r="K1214" s="339"/>
      <c r="L1214" s="339"/>
      <c r="M1214" s="339"/>
      <c r="N1214" s="339"/>
      <c r="O1214" s="339"/>
      <c r="P1214" s="339"/>
      <c r="Q1214" s="339"/>
    </row>
    <row r="1215" spans="1:17" ht="13.5" customHeight="1">
      <c r="A1215" s="481"/>
      <c r="B1215" s="481"/>
      <c r="C1215" s="481"/>
      <c r="D1215" s="481"/>
      <c r="E1215" s="481"/>
      <c r="F1215" s="339"/>
      <c r="G1215" s="340" t="str">
        <f>IF(ISNUMBER(E1215),E1215/'Bulk DivVar Analysis'!$I$114,"")</f>
        <v/>
      </c>
      <c r="H1215" s="338" t="str">
        <f>IF(ISNUMBER(E1215), IF(G1215&gt;'Bulk DivVar Analysis'!$J$116,"Pass","Fail"),"")</f>
        <v/>
      </c>
      <c r="I1215" s="338" t="str">
        <f t="shared" si="20"/>
        <v/>
      </c>
      <c r="J1215" s="339"/>
      <c r="K1215" s="339"/>
      <c r="L1215" s="339"/>
      <c r="M1215" s="339"/>
      <c r="N1215" s="339"/>
      <c r="O1215" s="339"/>
      <c r="P1215" s="339"/>
      <c r="Q1215" s="339"/>
    </row>
    <row r="1216" spans="1:17" ht="13.5" customHeight="1">
      <c r="A1216" s="481"/>
      <c r="B1216" s="481"/>
      <c r="C1216" s="481"/>
      <c r="D1216" s="481"/>
      <c r="E1216" s="481"/>
      <c r="F1216" s="339"/>
      <c r="G1216" s="340" t="str">
        <f>IF(ISNUMBER(E1216),E1216/'Bulk DivVar Analysis'!$I$114,"")</f>
        <v/>
      </c>
      <c r="H1216" s="338" t="str">
        <f>IF(ISNUMBER(E1216), IF(G1216&gt;'Bulk DivVar Analysis'!$J$116,"Pass","Fail"),"")</f>
        <v/>
      </c>
      <c r="I1216" s="338" t="str">
        <f t="shared" si="20"/>
        <v/>
      </c>
      <c r="J1216" s="339"/>
      <c r="K1216" s="339"/>
      <c r="L1216" s="339"/>
      <c r="M1216" s="339"/>
      <c r="N1216" s="339"/>
      <c r="O1216" s="339"/>
      <c r="P1216" s="339"/>
      <c r="Q1216" s="339"/>
    </row>
    <row r="1217" spans="1:17" ht="13.5" customHeight="1">
      <c r="A1217" s="481"/>
      <c r="B1217" s="481"/>
      <c r="C1217" s="481"/>
      <c r="D1217" s="481"/>
      <c r="E1217" s="481"/>
      <c r="F1217" s="339"/>
      <c r="G1217" s="340" t="str">
        <f>IF(ISNUMBER(E1217),E1217/'Bulk DivVar Analysis'!$I$114,"")</f>
        <v/>
      </c>
      <c r="H1217" s="338" t="str">
        <f>IF(ISNUMBER(E1217), IF(G1217&gt;'Bulk DivVar Analysis'!$J$116,"Pass","Fail"),"")</f>
        <v/>
      </c>
      <c r="I1217" s="338" t="str">
        <f t="shared" si="20"/>
        <v/>
      </c>
      <c r="J1217" s="339"/>
      <c r="K1217" s="339"/>
      <c r="L1217" s="339"/>
      <c r="M1217" s="339"/>
      <c r="N1217" s="339"/>
      <c r="O1217" s="339"/>
      <c r="P1217" s="339"/>
      <c r="Q1217" s="339"/>
    </row>
    <row r="1218" spans="1:17" ht="13.5" customHeight="1">
      <c r="A1218" s="481"/>
      <c r="B1218" s="481"/>
      <c r="C1218" s="481"/>
      <c r="D1218" s="481"/>
      <c r="E1218" s="481"/>
      <c r="F1218" s="339"/>
      <c r="G1218" s="340" t="str">
        <f>IF(ISNUMBER(E1218),E1218/'Bulk DivVar Analysis'!$I$114,"")</f>
        <v/>
      </c>
      <c r="H1218" s="338" t="str">
        <f>IF(ISNUMBER(E1218), IF(G1218&gt;'Bulk DivVar Analysis'!$J$116,"Pass","Fail"),"")</f>
        <v/>
      </c>
      <c r="I1218" s="338" t="str">
        <f t="shared" si="20"/>
        <v/>
      </c>
      <c r="J1218" s="339"/>
      <c r="K1218" s="339"/>
      <c r="L1218" s="339"/>
      <c r="M1218" s="339"/>
      <c r="N1218" s="339"/>
      <c r="O1218" s="339"/>
      <c r="P1218" s="339"/>
      <c r="Q1218" s="339"/>
    </row>
    <row r="1219" spans="1:17" ht="13.5" customHeight="1">
      <c r="A1219" s="481"/>
      <c r="B1219" s="481"/>
      <c r="C1219" s="481"/>
      <c r="D1219" s="481"/>
      <c r="E1219" s="481"/>
      <c r="F1219" s="339"/>
      <c r="G1219" s="340" t="str">
        <f>IF(ISNUMBER(E1219),E1219/'Bulk DivVar Analysis'!$I$114,"")</f>
        <v/>
      </c>
      <c r="H1219" s="338" t="str">
        <f>IF(ISNUMBER(E1219), IF(G1219&gt;'Bulk DivVar Analysis'!$J$116,"Pass","Fail"),"")</f>
        <v/>
      </c>
      <c r="I1219" s="338" t="str">
        <f t="shared" ref="I1219:I1282" si="21">_xlfn.TEXTJOIN("_",TRUE,B1219,C1219)</f>
        <v/>
      </c>
      <c r="J1219" s="339"/>
      <c r="K1219" s="339"/>
      <c r="L1219" s="339"/>
      <c r="M1219" s="339"/>
      <c r="N1219" s="339"/>
      <c r="O1219" s="339"/>
      <c r="P1219" s="339"/>
      <c r="Q1219" s="339"/>
    </row>
    <row r="1220" spans="1:17" ht="13.5" customHeight="1">
      <c r="A1220" s="481"/>
      <c r="B1220" s="481"/>
      <c r="C1220" s="481"/>
      <c r="D1220" s="481"/>
      <c r="E1220" s="481"/>
      <c r="F1220" s="339"/>
      <c r="G1220" s="340" t="str">
        <f>IF(ISNUMBER(E1220),E1220/'Bulk DivVar Analysis'!$I$114,"")</f>
        <v/>
      </c>
      <c r="H1220" s="338" t="str">
        <f>IF(ISNUMBER(E1220), IF(G1220&gt;'Bulk DivVar Analysis'!$J$116,"Pass","Fail"),"")</f>
        <v/>
      </c>
      <c r="I1220" s="338" t="str">
        <f t="shared" si="21"/>
        <v/>
      </c>
      <c r="J1220" s="339"/>
      <c r="K1220" s="339"/>
      <c r="L1220" s="339"/>
      <c r="M1220" s="339"/>
      <c r="N1220" s="339"/>
      <c r="O1220" s="339"/>
      <c r="P1220" s="339"/>
      <c r="Q1220" s="339"/>
    </row>
    <row r="1221" spans="1:17" ht="13.5" customHeight="1">
      <c r="A1221" s="481"/>
      <c r="B1221" s="481"/>
      <c r="C1221" s="481"/>
      <c r="D1221" s="481"/>
      <c r="E1221" s="481"/>
      <c r="F1221" s="339"/>
      <c r="G1221" s="340" t="str">
        <f>IF(ISNUMBER(E1221),E1221/'Bulk DivVar Analysis'!$I$114,"")</f>
        <v/>
      </c>
      <c r="H1221" s="338" t="str">
        <f>IF(ISNUMBER(E1221), IF(G1221&gt;'Bulk DivVar Analysis'!$J$116,"Pass","Fail"),"")</f>
        <v/>
      </c>
      <c r="I1221" s="338" t="str">
        <f t="shared" si="21"/>
        <v/>
      </c>
      <c r="J1221" s="339"/>
      <c r="K1221" s="339"/>
      <c r="L1221" s="339"/>
      <c r="M1221" s="339"/>
      <c r="N1221" s="339"/>
      <c r="O1221" s="339"/>
      <c r="P1221" s="339"/>
      <c r="Q1221" s="339"/>
    </row>
    <row r="1222" spans="1:17" ht="13.5" customHeight="1">
      <c r="A1222" s="481"/>
      <c r="B1222" s="481"/>
      <c r="C1222" s="481"/>
      <c r="D1222" s="481"/>
      <c r="E1222" s="481"/>
      <c r="F1222" s="339"/>
      <c r="G1222" s="340" t="str">
        <f>IF(ISNUMBER(E1222),E1222/'Bulk DivVar Analysis'!$I$114,"")</f>
        <v/>
      </c>
      <c r="H1222" s="338" t="str">
        <f>IF(ISNUMBER(E1222), IF(G1222&gt;'Bulk DivVar Analysis'!$J$116,"Pass","Fail"),"")</f>
        <v/>
      </c>
      <c r="I1222" s="338" t="str">
        <f t="shared" si="21"/>
        <v/>
      </c>
      <c r="J1222" s="339"/>
      <c r="K1222" s="339"/>
      <c r="L1222" s="339"/>
      <c r="M1222" s="339"/>
      <c r="N1222" s="339"/>
      <c r="O1222" s="339"/>
      <c r="P1222" s="339"/>
      <c r="Q1222" s="339"/>
    </row>
    <row r="1223" spans="1:17" ht="13.5" customHeight="1">
      <c r="A1223" s="481"/>
      <c r="B1223" s="481"/>
      <c r="C1223" s="481"/>
      <c r="D1223" s="481"/>
      <c r="E1223" s="481"/>
      <c r="F1223" s="339"/>
      <c r="G1223" s="340" t="str">
        <f>IF(ISNUMBER(E1223),E1223/'Bulk DivVar Analysis'!$I$114,"")</f>
        <v/>
      </c>
      <c r="H1223" s="338" t="str">
        <f>IF(ISNUMBER(E1223), IF(G1223&gt;'Bulk DivVar Analysis'!$J$116,"Pass","Fail"),"")</f>
        <v/>
      </c>
      <c r="I1223" s="338" t="str">
        <f t="shared" si="21"/>
        <v/>
      </c>
      <c r="J1223" s="339"/>
      <c r="K1223" s="339"/>
      <c r="L1223" s="339"/>
      <c r="M1223" s="339"/>
      <c r="N1223" s="339"/>
      <c r="O1223" s="339"/>
      <c r="P1223" s="339"/>
      <c r="Q1223" s="339"/>
    </row>
    <row r="1224" spans="1:17" ht="13.5" customHeight="1">
      <c r="A1224" s="481"/>
      <c r="B1224" s="481"/>
      <c r="C1224" s="481"/>
      <c r="D1224" s="481"/>
      <c r="E1224" s="481"/>
      <c r="F1224" s="339"/>
      <c r="G1224" s="340" t="str">
        <f>IF(ISNUMBER(E1224),E1224/'Bulk DivVar Analysis'!$I$114,"")</f>
        <v/>
      </c>
      <c r="H1224" s="338" t="str">
        <f>IF(ISNUMBER(E1224), IF(G1224&gt;'Bulk DivVar Analysis'!$J$116,"Pass","Fail"),"")</f>
        <v/>
      </c>
      <c r="I1224" s="338" t="str">
        <f t="shared" si="21"/>
        <v/>
      </c>
      <c r="J1224" s="339"/>
      <c r="K1224" s="339"/>
      <c r="L1224" s="339"/>
      <c r="M1224" s="339"/>
      <c r="N1224" s="339"/>
      <c r="O1224" s="339"/>
      <c r="P1224" s="339"/>
      <c r="Q1224" s="339"/>
    </row>
    <row r="1225" spans="1:17" ht="13.5" customHeight="1">
      <c r="A1225" s="481"/>
      <c r="B1225" s="481"/>
      <c r="C1225" s="481"/>
      <c r="D1225" s="481"/>
      <c r="E1225" s="481"/>
      <c r="F1225" s="339"/>
      <c r="G1225" s="340" t="str">
        <f>IF(ISNUMBER(E1225),E1225/'Bulk DivVar Analysis'!$I$114,"")</f>
        <v/>
      </c>
      <c r="H1225" s="338" t="str">
        <f>IF(ISNUMBER(E1225), IF(G1225&gt;'Bulk DivVar Analysis'!$J$116,"Pass","Fail"),"")</f>
        <v/>
      </c>
      <c r="I1225" s="338" t="str">
        <f t="shared" si="21"/>
        <v/>
      </c>
      <c r="J1225" s="339"/>
      <c r="K1225" s="339"/>
      <c r="L1225" s="339"/>
      <c r="M1225" s="339"/>
      <c r="N1225" s="339"/>
      <c r="O1225" s="339"/>
      <c r="P1225" s="339"/>
      <c r="Q1225" s="339"/>
    </row>
    <row r="1226" spans="1:17" ht="13.5" customHeight="1">
      <c r="A1226" s="481"/>
      <c r="B1226" s="481"/>
      <c r="C1226" s="481"/>
      <c r="D1226" s="481"/>
      <c r="E1226" s="481"/>
      <c r="F1226" s="339"/>
      <c r="G1226" s="340" t="str">
        <f>IF(ISNUMBER(E1226),E1226/'Bulk DivVar Analysis'!$I$114,"")</f>
        <v/>
      </c>
      <c r="H1226" s="338" t="str">
        <f>IF(ISNUMBER(E1226), IF(G1226&gt;'Bulk DivVar Analysis'!$J$116,"Pass","Fail"),"")</f>
        <v/>
      </c>
      <c r="I1226" s="338" t="str">
        <f t="shared" si="21"/>
        <v/>
      </c>
      <c r="J1226" s="339"/>
      <c r="K1226" s="339"/>
      <c r="L1226" s="339"/>
      <c r="M1226" s="339"/>
      <c r="N1226" s="339"/>
      <c r="O1226" s="339"/>
      <c r="P1226" s="339"/>
      <c r="Q1226" s="339"/>
    </row>
    <row r="1227" spans="1:17" ht="13.5" customHeight="1">
      <c r="A1227" s="481"/>
      <c r="B1227" s="481"/>
      <c r="C1227" s="481"/>
      <c r="D1227" s="481"/>
      <c r="E1227" s="481"/>
      <c r="F1227" s="339"/>
      <c r="G1227" s="340" t="str">
        <f>IF(ISNUMBER(E1227),E1227/'Bulk DivVar Analysis'!$I$114,"")</f>
        <v/>
      </c>
      <c r="H1227" s="338" t="str">
        <f>IF(ISNUMBER(E1227), IF(G1227&gt;'Bulk DivVar Analysis'!$J$116,"Pass","Fail"),"")</f>
        <v/>
      </c>
      <c r="I1227" s="338" t="str">
        <f t="shared" si="21"/>
        <v/>
      </c>
      <c r="J1227" s="339"/>
      <c r="K1227" s="339"/>
      <c r="L1227" s="339"/>
      <c r="M1227" s="339"/>
      <c r="N1227" s="339"/>
      <c r="O1227" s="339"/>
      <c r="P1227" s="339"/>
      <c r="Q1227" s="339"/>
    </row>
    <row r="1228" spans="1:17" ht="13.5" customHeight="1">
      <c r="A1228" s="481"/>
      <c r="B1228" s="481"/>
      <c r="C1228" s="481"/>
      <c r="D1228" s="481"/>
      <c r="E1228" s="481"/>
      <c r="F1228" s="339"/>
      <c r="G1228" s="340" t="str">
        <f>IF(ISNUMBER(E1228),E1228/'Bulk DivVar Analysis'!$I$114,"")</f>
        <v/>
      </c>
      <c r="H1228" s="338" t="str">
        <f>IF(ISNUMBER(E1228), IF(G1228&gt;'Bulk DivVar Analysis'!$J$116,"Pass","Fail"),"")</f>
        <v/>
      </c>
      <c r="I1228" s="338" t="str">
        <f t="shared" si="21"/>
        <v/>
      </c>
      <c r="J1228" s="339"/>
      <c r="K1228" s="339"/>
      <c r="L1228" s="339"/>
      <c r="M1228" s="339"/>
      <c r="N1228" s="339"/>
      <c r="O1228" s="339"/>
      <c r="P1228" s="339"/>
      <c r="Q1228" s="339"/>
    </row>
    <row r="1229" spans="1:17" ht="13.5" customHeight="1">
      <c r="A1229" s="481"/>
      <c r="B1229" s="481"/>
      <c r="C1229" s="481"/>
      <c r="D1229" s="481"/>
      <c r="E1229" s="481"/>
      <c r="F1229" s="339"/>
      <c r="G1229" s="340" t="str">
        <f>IF(ISNUMBER(E1229),E1229/'Bulk DivVar Analysis'!$I$114,"")</f>
        <v/>
      </c>
      <c r="H1229" s="338" t="str">
        <f>IF(ISNUMBER(E1229), IF(G1229&gt;'Bulk DivVar Analysis'!$J$116,"Pass","Fail"),"")</f>
        <v/>
      </c>
      <c r="I1229" s="338" t="str">
        <f t="shared" si="21"/>
        <v/>
      </c>
      <c r="J1229" s="339"/>
      <c r="K1229" s="339"/>
      <c r="L1229" s="339"/>
      <c r="M1229" s="339"/>
      <c r="N1229" s="339"/>
      <c r="O1229" s="339"/>
      <c r="P1229" s="339"/>
      <c r="Q1229" s="339"/>
    </row>
    <row r="1230" spans="1:17" ht="13.5" customHeight="1">
      <c r="A1230" s="481"/>
      <c r="B1230" s="481"/>
      <c r="C1230" s="481"/>
      <c r="D1230" s="481"/>
      <c r="E1230" s="481"/>
      <c r="F1230" s="339"/>
      <c r="G1230" s="340" t="str">
        <f>IF(ISNUMBER(E1230),E1230/'Bulk DivVar Analysis'!$I$114,"")</f>
        <v/>
      </c>
      <c r="H1230" s="338" t="str">
        <f>IF(ISNUMBER(E1230), IF(G1230&gt;'Bulk DivVar Analysis'!$J$116,"Pass","Fail"),"")</f>
        <v/>
      </c>
      <c r="I1230" s="338" t="str">
        <f t="shared" si="21"/>
        <v/>
      </c>
      <c r="J1230" s="339"/>
      <c r="K1230" s="339"/>
      <c r="L1230" s="339"/>
      <c r="M1230" s="339"/>
      <c r="N1230" s="339"/>
      <c r="O1230" s="339"/>
      <c r="P1230" s="339"/>
      <c r="Q1230" s="339"/>
    </row>
    <row r="1231" spans="1:17" ht="13.5" customHeight="1">
      <c r="A1231" s="481"/>
      <c r="B1231" s="481"/>
      <c r="C1231" s="481"/>
      <c r="D1231" s="481"/>
      <c r="E1231" s="481"/>
      <c r="F1231" s="339"/>
      <c r="G1231" s="340" t="str">
        <f>IF(ISNUMBER(E1231),E1231/'Bulk DivVar Analysis'!$I$114,"")</f>
        <v/>
      </c>
      <c r="H1231" s="338" t="str">
        <f>IF(ISNUMBER(E1231), IF(G1231&gt;'Bulk DivVar Analysis'!$J$116,"Pass","Fail"),"")</f>
        <v/>
      </c>
      <c r="I1231" s="338" t="str">
        <f t="shared" si="21"/>
        <v/>
      </c>
      <c r="J1231" s="339"/>
      <c r="K1231" s="339"/>
      <c r="L1231" s="339"/>
      <c r="M1231" s="339"/>
      <c r="N1231" s="339"/>
      <c r="O1231" s="339"/>
      <c r="P1231" s="339"/>
      <c r="Q1231" s="339"/>
    </row>
    <row r="1232" spans="1:17" ht="13.5" customHeight="1">
      <c r="A1232" s="481"/>
      <c r="B1232" s="481"/>
      <c r="C1232" s="481"/>
      <c r="D1232" s="481"/>
      <c r="E1232" s="481"/>
      <c r="F1232" s="339"/>
      <c r="G1232" s="340" t="str">
        <f>IF(ISNUMBER(E1232),E1232/'Bulk DivVar Analysis'!$I$114,"")</f>
        <v/>
      </c>
      <c r="H1232" s="338" t="str">
        <f>IF(ISNUMBER(E1232), IF(G1232&gt;'Bulk DivVar Analysis'!$J$116,"Pass","Fail"),"")</f>
        <v/>
      </c>
      <c r="I1232" s="338" t="str">
        <f t="shared" si="21"/>
        <v/>
      </c>
      <c r="J1232" s="339"/>
      <c r="K1232" s="339"/>
      <c r="L1232" s="339"/>
      <c r="M1232" s="339"/>
      <c r="N1232" s="339"/>
      <c r="O1232" s="339"/>
      <c r="P1232" s="339"/>
      <c r="Q1232" s="339"/>
    </row>
    <row r="1233" spans="1:17" ht="13.5" customHeight="1">
      <c r="A1233" s="481"/>
      <c r="B1233" s="481"/>
      <c r="C1233" s="481"/>
      <c r="D1233" s="481"/>
      <c r="E1233" s="481"/>
      <c r="F1233" s="339"/>
      <c r="G1233" s="340" t="str">
        <f>IF(ISNUMBER(E1233),E1233/'Bulk DivVar Analysis'!$I$114,"")</f>
        <v/>
      </c>
      <c r="H1233" s="338" t="str">
        <f>IF(ISNUMBER(E1233), IF(G1233&gt;'Bulk DivVar Analysis'!$J$116,"Pass","Fail"),"")</f>
        <v/>
      </c>
      <c r="I1233" s="338" t="str">
        <f t="shared" si="21"/>
        <v/>
      </c>
      <c r="J1233" s="339"/>
      <c r="K1233" s="339"/>
      <c r="L1233" s="339"/>
      <c r="M1233" s="339"/>
      <c r="N1233" s="339"/>
      <c r="O1233" s="339"/>
      <c r="P1233" s="339"/>
      <c r="Q1233" s="339"/>
    </row>
    <row r="1234" spans="1:17" ht="13.5" customHeight="1">
      <c r="A1234" s="481"/>
      <c r="B1234" s="481"/>
      <c r="C1234" s="481"/>
      <c r="D1234" s="481"/>
      <c r="E1234" s="481"/>
      <c r="F1234" s="339"/>
      <c r="G1234" s="340" t="str">
        <f>IF(ISNUMBER(E1234),E1234/'Bulk DivVar Analysis'!$I$114,"")</f>
        <v/>
      </c>
      <c r="H1234" s="338" t="str">
        <f>IF(ISNUMBER(E1234), IF(G1234&gt;'Bulk DivVar Analysis'!$J$116,"Pass","Fail"),"")</f>
        <v/>
      </c>
      <c r="I1234" s="338" t="str">
        <f t="shared" si="21"/>
        <v/>
      </c>
      <c r="J1234" s="339"/>
      <c r="K1234" s="339"/>
      <c r="L1234" s="339"/>
      <c r="M1234" s="339"/>
      <c r="N1234" s="339"/>
      <c r="O1234" s="339"/>
      <c r="P1234" s="339"/>
      <c r="Q1234" s="339"/>
    </row>
    <row r="1235" spans="1:17" ht="13.5" customHeight="1">
      <c r="A1235" s="481"/>
      <c r="B1235" s="481"/>
      <c r="C1235" s="481"/>
      <c r="D1235" s="481"/>
      <c r="E1235" s="481"/>
      <c r="F1235" s="339"/>
      <c r="G1235" s="340" t="str">
        <f>IF(ISNUMBER(E1235),E1235/'Bulk DivVar Analysis'!$I$114,"")</f>
        <v/>
      </c>
      <c r="H1235" s="338" t="str">
        <f>IF(ISNUMBER(E1235), IF(G1235&gt;'Bulk DivVar Analysis'!$J$116,"Pass","Fail"),"")</f>
        <v/>
      </c>
      <c r="I1235" s="338" t="str">
        <f t="shared" si="21"/>
        <v/>
      </c>
      <c r="J1235" s="339"/>
      <c r="K1235" s="339"/>
      <c r="L1235" s="339"/>
      <c r="M1235" s="339"/>
      <c r="N1235" s="339"/>
      <c r="O1235" s="339"/>
      <c r="P1235" s="339"/>
      <c r="Q1235" s="339"/>
    </row>
    <row r="1236" spans="1:17" ht="13.5" customHeight="1">
      <c r="A1236" s="481"/>
      <c r="B1236" s="481"/>
      <c r="C1236" s="481"/>
      <c r="D1236" s="481"/>
      <c r="E1236" s="481"/>
      <c r="F1236" s="339"/>
      <c r="G1236" s="340" t="str">
        <f>IF(ISNUMBER(E1236),E1236/'Bulk DivVar Analysis'!$I$114,"")</f>
        <v/>
      </c>
      <c r="H1236" s="338" t="str">
        <f>IF(ISNUMBER(E1236), IF(G1236&gt;'Bulk DivVar Analysis'!$J$116,"Pass","Fail"),"")</f>
        <v/>
      </c>
      <c r="I1236" s="338" t="str">
        <f t="shared" si="21"/>
        <v/>
      </c>
      <c r="J1236" s="339"/>
      <c r="K1236" s="339"/>
      <c r="L1236" s="339"/>
      <c r="M1236" s="339"/>
      <c r="N1236" s="339"/>
      <c r="O1236" s="339"/>
      <c r="P1236" s="339"/>
      <c r="Q1236" s="339"/>
    </row>
    <row r="1237" spans="1:17" ht="13.5" customHeight="1">
      <c r="A1237" s="481"/>
      <c r="B1237" s="481"/>
      <c r="C1237" s="481"/>
      <c r="D1237" s="481"/>
      <c r="E1237" s="481"/>
      <c r="F1237" s="339"/>
      <c r="G1237" s="340" t="str">
        <f>IF(ISNUMBER(E1237),E1237/'Bulk DivVar Analysis'!$I$114,"")</f>
        <v/>
      </c>
      <c r="H1237" s="338" t="str">
        <f>IF(ISNUMBER(E1237), IF(G1237&gt;'Bulk DivVar Analysis'!$J$116,"Pass","Fail"),"")</f>
        <v/>
      </c>
      <c r="I1237" s="338" t="str">
        <f t="shared" si="21"/>
        <v/>
      </c>
      <c r="J1237" s="339"/>
      <c r="K1237" s="339"/>
      <c r="L1237" s="339"/>
      <c r="M1237" s="339"/>
      <c r="N1237" s="339"/>
      <c r="O1237" s="339"/>
      <c r="P1237" s="339"/>
      <c r="Q1237" s="339"/>
    </row>
    <row r="1238" spans="1:17" ht="13.5" customHeight="1">
      <c r="A1238" s="481"/>
      <c r="B1238" s="481"/>
      <c r="C1238" s="481"/>
      <c r="D1238" s="481"/>
      <c r="E1238" s="481"/>
      <c r="F1238" s="339"/>
      <c r="G1238" s="340" t="str">
        <f>IF(ISNUMBER(E1238),E1238/'Bulk DivVar Analysis'!$I$114,"")</f>
        <v/>
      </c>
      <c r="H1238" s="338" t="str">
        <f>IF(ISNUMBER(E1238), IF(G1238&gt;'Bulk DivVar Analysis'!$J$116,"Pass","Fail"),"")</f>
        <v/>
      </c>
      <c r="I1238" s="338" t="str">
        <f t="shared" si="21"/>
        <v/>
      </c>
      <c r="J1238" s="339"/>
      <c r="K1238" s="339"/>
      <c r="L1238" s="339"/>
      <c r="M1238" s="339"/>
      <c r="N1238" s="339"/>
      <c r="O1238" s="339"/>
      <c r="P1238" s="339"/>
      <c r="Q1238" s="339"/>
    </row>
    <row r="1239" spans="1:17" ht="13.5" customHeight="1">
      <c r="A1239" s="481"/>
      <c r="B1239" s="481"/>
      <c r="C1239" s="481"/>
      <c r="D1239" s="481"/>
      <c r="E1239" s="481"/>
      <c r="F1239" s="339"/>
      <c r="G1239" s="340" t="str">
        <f>IF(ISNUMBER(E1239),E1239/'Bulk DivVar Analysis'!$I$114,"")</f>
        <v/>
      </c>
      <c r="H1239" s="338" t="str">
        <f>IF(ISNUMBER(E1239), IF(G1239&gt;'Bulk DivVar Analysis'!$J$116,"Pass","Fail"),"")</f>
        <v/>
      </c>
      <c r="I1239" s="338" t="str">
        <f t="shared" si="21"/>
        <v/>
      </c>
      <c r="J1239" s="339"/>
      <c r="K1239" s="339"/>
      <c r="L1239" s="339"/>
      <c r="M1239" s="339"/>
      <c r="N1239" s="339"/>
      <c r="O1239" s="339"/>
      <c r="P1239" s="339"/>
      <c r="Q1239" s="339"/>
    </row>
    <row r="1240" spans="1:17" ht="13.5" customHeight="1">
      <c r="A1240" s="481"/>
      <c r="B1240" s="481"/>
      <c r="C1240" s="481"/>
      <c r="D1240" s="481"/>
      <c r="E1240" s="481"/>
      <c r="F1240" s="339"/>
      <c r="G1240" s="340" t="str">
        <f>IF(ISNUMBER(E1240),E1240/'Bulk DivVar Analysis'!$I$114,"")</f>
        <v/>
      </c>
      <c r="H1240" s="338" t="str">
        <f>IF(ISNUMBER(E1240), IF(G1240&gt;'Bulk DivVar Analysis'!$J$116,"Pass","Fail"),"")</f>
        <v/>
      </c>
      <c r="I1240" s="338" t="str">
        <f t="shared" si="21"/>
        <v/>
      </c>
      <c r="J1240" s="339"/>
      <c r="K1240" s="339"/>
      <c r="L1240" s="339"/>
      <c r="M1240" s="339"/>
      <c r="N1240" s="339"/>
      <c r="O1240" s="339"/>
      <c r="P1240" s="339"/>
      <c r="Q1240" s="339"/>
    </row>
    <row r="1241" spans="1:17" ht="13.5" customHeight="1">
      <c r="A1241" s="481"/>
      <c r="B1241" s="481"/>
      <c r="C1241" s="481"/>
      <c r="D1241" s="481"/>
      <c r="E1241" s="481"/>
      <c r="F1241" s="339"/>
      <c r="G1241" s="340" t="str">
        <f>IF(ISNUMBER(E1241),E1241/'Bulk DivVar Analysis'!$I$114,"")</f>
        <v/>
      </c>
      <c r="H1241" s="338" t="str">
        <f>IF(ISNUMBER(E1241), IF(G1241&gt;'Bulk DivVar Analysis'!$J$116,"Pass","Fail"),"")</f>
        <v/>
      </c>
      <c r="I1241" s="338" t="str">
        <f t="shared" si="21"/>
        <v/>
      </c>
      <c r="J1241" s="339"/>
      <c r="K1241" s="339"/>
      <c r="L1241" s="339"/>
      <c r="M1241" s="339"/>
      <c r="N1241" s="339"/>
      <c r="O1241" s="339"/>
      <c r="P1241" s="339"/>
      <c r="Q1241" s="339"/>
    </row>
    <row r="1242" spans="1:17" ht="13.5" customHeight="1">
      <c r="A1242" s="481"/>
      <c r="B1242" s="481"/>
      <c r="C1242" s="481"/>
      <c r="D1242" s="481"/>
      <c r="E1242" s="481"/>
      <c r="F1242" s="339"/>
      <c r="G1242" s="340" t="str">
        <f>IF(ISNUMBER(E1242),E1242/'Bulk DivVar Analysis'!$I$114,"")</f>
        <v/>
      </c>
      <c r="H1242" s="338" t="str">
        <f>IF(ISNUMBER(E1242), IF(G1242&gt;'Bulk DivVar Analysis'!$J$116,"Pass","Fail"),"")</f>
        <v/>
      </c>
      <c r="I1242" s="338" t="str">
        <f t="shared" si="21"/>
        <v/>
      </c>
      <c r="J1242" s="339"/>
      <c r="K1242" s="339"/>
      <c r="L1242" s="339"/>
      <c r="M1242" s="339"/>
      <c r="N1242" s="339"/>
      <c r="O1242" s="339"/>
      <c r="P1242" s="339"/>
      <c r="Q1242" s="339"/>
    </row>
    <row r="1243" spans="1:17" ht="13.5" customHeight="1">
      <c r="A1243" s="481"/>
      <c r="B1243" s="481"/>
      <c r="C1243" s="481"/>
      <c r="D1243" s="481"/>
      <c r="E1243" s="481"/>
      <c r="F1243" s="339"/>
      <c r="G1243" s="340" t="str">
        <f>IF(ISNUMBER(E1243),E1243/'Bulk DivVar Analysis'!$I$114,"")</f>
        <v/>
      </c>
      <c r="H1243" s="338" t="str">
        <f>IF(ISNUMBER(E1243), IF(G1243&gt;'Bulk DivVar Analysis'!$J$116,"Pass","Fail"),"")</f>
        <v/>
      </c>
      <c r="I1243" s="338" t="str">
        <f t="shared" si="21"/>
        <v/>
      </c>
      <c r="J1243" s="339"/>
      <c r="K1243" s="339"/>
      <c r="L1243" s="339"/>
      <c r="M1243" s="339"/>
      <c r="N1243" s="339"/>
      <c r="O1243" s="339"/>
      <c r="P1243" s="339"/>
      <c r="Q1243" s="339"/>
    </row>
    <row r="1244" spans="1:17" ht="13.5" customHeight="1">
      <c r="A1244" s="481"/>
      <c r="B1244" s="481"/>
      <c r="C1244" s="481"/>
      <c r="D1244" s="481"/>
      <c r="E1244" s="481"/>
      <c r="F1244" s="339"/>
      <c r="G1244" s="340" t="str">
        <f>IF(ISNUMBER(E1244),E1244/'Bulk DivVar Analysis'!$I$114,"")</f>
        <v/>
      </c>
      <c r="H1244" s="338" t="str">
        <f>IF(ISNUMBER(E1244), IF(G1244&gt;'Bulk DivVar Analysis'!$J$116,"Pass","Fail"),"")</f>
        <v/>
      </c>
      <c r="I1244" s="338" t="str">
        <f t="shared" si="21"/>
        <v/>
      </c>
      <c r="J1244" s="339"/>
      <c r="K1244" s="339"/>
      <c r="L1244" s="339"/>
      <c r="M1244" s="339"/>
      <c r="N1244" s="339"/>
      <c r="O1244" s="339"/>
      <c r="P1244" s="339"/>
      <c r="Q1244" s="339"/>
    </row>
    <row r="1245" spans="1:17" ht="13.5" customHeight="1">
      <c r="A1245" s="481"/>
      <c r="B1245" s="481"/>
      <c r="C1245" s="481"/>
      <c r="D1245" s="481"/>
      <c r="E1245" s="481"/>
      <c r="F1245" s="339"/>
      <c r="G1245" s="340" t="str">
        <f>IF(ISNUMBER(E1245),E1245/'Bulk DivVar Analysis'!$I$114,"")</f>
        <v/>
      </c>
      <c r="H1245" s="338" t="str">
        <f>IF(ISNUMBER(E1245), IF(G1245&gt;'Bulk DivVar Analysis'!$J$116,"Pass","Fail"),"")</f>
        <v/>
      </c>
      <c r="I1245" s="338" t="str">
        <f t="shared" si="21"/>
        <v/>
      </c>
      <c r="J1245" s="339"/>
      <c r="K1245" s="339"/>
      <c r="L1245" s="339"/>
      <c r="M1245" s="339"/>
      <c r="N1245" s="339"/>
      <c r="O1245" s="339"/>
      <c r="P1245" s="339"/>
      <c r="Q1245" s="339"/>
    </row>
    <row r="1246" spans="1:17" ht="13.5" customHeight="1">
      <c r="A1246" s="481"/>
      <c r="B1246" s="481"/>
      <c r="C1246" s="481"/>
      <c r="D1246" s="481"/>
      <c r="E1246" s="481"/>
      <c r="F1246" s="339"/>
      <c r="G1246" s="340" t="str">
        <f>IF(ISNUMBER(E1246),E1246/'Bulk DivVar Analysis'!$I$114,"")</f>
        <v/>
      </c>
      <c r="H1246" s="338" t="str">
        <f>IF(ISNUMBER(E1246), IF(G1246&gt;'Bulk DivVar Analysis'!$J$116,"Pass","Fail"),"")</f>
        <v/>
      </c>
      <c r="I1246" s="338" t="str">
        <f t="shared" si="21"/>
        <v/>
      </c>
      <c r="J1246" s="339"/>
      <c r="K1246" s="339"/>
      <c r="L1246" s="339"/>
      <c r="M1246" s="339"/>
      <c r="N1246" s="339"/>
      <c r="O1246" s="339"/>
      <c r="P1246" s="339"/>
      <c r="Q1246" s="339"/>
    </row>
    <row r="1247" spans="1:17" ht="13.5" customHeight="1">
      <c r="A1247" s="481"/>
      <c r="B1247" s="481"/>
      <c r="C1247" s="481"/>
      <c r="D1247" s="481"/>
      <c r="E1247" s="481"/>
      <c r="F1247" s="339"/>
      <c r="G1247" s="340" t="str">
        <f>IF(ISNUMBER(E1247),E1247/'Bulk DivVar Analysis'!$I$114,"")</f>
        <v/>
      </c>
      <c r="H1247" s="338" t="str">
        <f>IF(ISNUMBER(E1247), IF(G1247&gt;'Bulk DivVar Analysis'!$J$116,"Pass","Fail"),"")</f>
        <v/>
      </c>
      <c r="I1247" s="338" t="str">
        <f t="shared" si="21"/>
        <v/>
      </c>
      <c r="J1247" s="339"/>
      <c r="K1247" s="339"/>
      <c r="L1247" s="339"/>
      <c r="M1247" s="339"/>
      <c r="N1247" s="339"/>
      <c r="O1247" s="339"/>
      <c r="P1247" s="339"/>
      <c r="Q1247" s="339"/>
    </row>
    <row r="1248" spans="1:17" ht="13.5" customHeight="1">
      <c r="A1248" s="481"/>
      <c r="B1248" s="481"/>
      <c r="C1248" s="481"/>
      <c r="D1248" s="481"/>
      <c r="E1248" s="481"/>
      <c r="F1248" s="339"/>
      <c r="G1248" s="340" t="str">
        <f>IF(ISNUMBER(E1248),E1248/'Bulk DivVar Analysis'!$I$114,"")</f>
        <v/>
      </c>
      <c r="H1248" s="338" t="str">
        <f>IF(ISNUMBER(E1248), IF(G1248&gt;'Bulk DivVar Analysis'!$J$116,"Pass","Fail"),"")</f>
        <v/>
      </c>
      <c r="I1248" s="338" t="str">
        <f t="shared" si="21"/>
        <v/>
      </c>
      <c r="J1248" s="339"/>
      <c r="K1248" s="339"/>
      <c r="L1248" s="339"/>
      <c r="M1248" s="339"/>
      <c r="N1248" s="339"/>
      <c r="O1248" s="339"/>
      <c r="P1248" s="339"/>
      <c r="Q1248" s="339"/>
    </row>
    <row r="1249" spans="1:17" ht="13.5" customHeight="1">
      <c r="A1249" s="481"/>
      <c r="B1249" s="481"/>
      <c r="C1249" s="481"/>
      <c r="D1249" s="481"/>
      <c r="E1249" s="481"/>
      <c r="F1249" s="339"/>
      <c r="G1249" s="340" t="str">
        <f>IF(ISNUMBER(E1249),E1249/'Bulk DivVar Analysis'!$I$114,"")</f>
        <v/>
      </c>
      <c r="H1249" s="338" t="str">
        <f>IF(ISNUMBER(E1249), IF(G1249&gt;'Bulk DivVar Analysis'!$J$116,"Pass","Fail"),"")</f>
        <v/>
      </c>
      <c r="I1249" s="338" t="str">
        <f t="shared" si="21"/>
        <v/>
      </c>
      <c r="J1249" s="339"/>
      <c r="K1249" s="339"/>
      <c r="L1249" s="339"/>
      <c r="M1249" s="339"/>
      <c r="N1249" s="339"/>
      <c r="O1249" s="339"/>
      <c r="P1249" s="339"/>
      <c r="Q1249" s="339"/>
    </row>
    <row r="1250" spans="1:17" ht="13.5" customHeight="1">
      <c r="A1250" s="481"/>
      <c r="B1250" s="481"/>
      <c r="C1250" s="481"/>
      <c r="D1250" s="481"/>
      <c r="E1250" s="481"/>
      <c r="F1250" s="339"/>
      <c r="G1250" s="340" t="str">
        <f>IF(ISNUMBER(E1250),E1250/'Bulk DivVar Analysis'!$I$114,"")</f>
        <v/>
      </c>
      <c r="H1250" s="338" t="str">
        <f>IF(ISNUMBER(E1250), IF(G1250&gt;'Bulk DivVar Analysis'!$J$116,"Pass","Fail"),"")</f>
        <v/>
      </c>
      <c r="I1250" s="338" t="str">
        <f t="shared" si="21"/>
        <v/>
      </c>
      <c r="J1250" s="339"/>
      <c r="K1250" s="339"/>
      <c r="L1250" s="339"/>
      <c r="M1250" s="339"/>
      <c r="N1250" s="339"/>
      <c r="O1250" s="339"/>
      <c r="P1250" s="339"/>
      <c r="Q1250" s="339"/>
    </row>
    <row r="1251" spans="1:17" ht="13.5" customHeight="1">
      <c r="A1251" s="481"/>
      <c r="B1251" s="481"/>
      <c r="C1251" s="481"/>
      <c r="D1251" s="481"/>
      <c r="E1251" s="481"/>
      <c r="F1251" s="339"/>
      <c r="G1251" s="340" t="str">
        <f>IF(ISNUMBER(E1251),E1251/'Bulk DivVar Analysis'!$I$114,"")</f>
        <v/>
      </c>
      <c r="H1251" s="338" t="str">
        <f>IF(ISNUMBER(E1251), IF(G1251&gt;'Bulk DivVar Analysis'!$J$116,"Pass","Fail"),"")</f>
        <v/>
      </c>
      <c r="I1251" s="338" t="str">
        <f t="shared" si="21"/>
        <v/>
      </c>
      <c r="J1251" s="339"/>
      <c r="K1251" s="339"/>
      <c r="L1251" s="339"/>
      <c r="M1251" s="339"/>
      <c r="N1251" s="339"/>
      <c r="O1251" s="339"/>
      <c r="P1251" s="339"/>
      <c r="Q1251" s="339"/>
    </row>
    <row r="1252" spans="1:17" ht="13.5" customHeight="1">
      <c r="A1252" s="481"/>
      <c r="B1252" s="481"/>
      <c r="C1252" s="481"/>
      <c r="D1252" s="481"/>
      <c r="E1252" s="481"/>
      <c r="F1252" s="339"/>
      <c r="G1252" s="340" t="str">
        <f>IF(ISNUMBER(E1252),E1252/'Bulk DivVar Analysis'!$I$114,"")</f>
        <v/>
      </c>
      <c r="H1252" s="338" t="str">
        <f>IF(ISNUMBER(E1252), IF(G1252&gt;'Bulk DivVar Analysis'!$J$116,"Pass","Fail"),"")</f>
        <v/>
      </c>
      <c r="I1252" s="338" t="str">
        <f t="shared" si="21"/>
        <v/>
      </c>
      <c r="J1252" s="339"/>
      <c r="K1252" s="339"/>
      <c r="L1252" s="339"/>
      <c r="M1252" s="339"/>
      <c r="N1252" s="339"/>
      <c r="O1252" s="339"/>
      <c r="P1252" s="339"/>
      <c r="Q1252" s="339"/>
    </row>
    <row r="1253" spans="1:17" ht="13.5" customHeight="1">
      <c r="A1253" s="481"/>
      <c r="B1253" s="481"/>
      <c r="C1253" s="481"/>
      <c r="D1253" s="481"/>
      <c r="E1253" s="481"/>
      <c r="F1253" s="339"/>
      <c r="G1253" s="340" t="str">
        <f>IF(ISNUMBER(E1253),E1253/'Bulk DivVar Analysis'!$I$114,"")</f>
        <v/>
      </c>
      <c r="H1253" s="338" t="str">
        <f>IF(ISNUMBER(E1253), IF(G1253&gt;'Bulk DivVar Analysis'!$J$116,"Pass","Fail"),"")</f>
        <v/>
      </c>
      <c r="I1253" s="338" t="str">
        <f t="shared" si="21"/>
        <v/>
      </c>
      <c r="J1253" s="339"/>
      <c r="K1253" s="339"/>
      <c r="L1253" s="339"/>
      <c r="M1253" s="339"/>
      <c r="N1253" s="339"/>
      <c r="O1253" s="339"/>
      <c r="P1253" s="339"/>
      <c r="Q1253" s="339"/>
    </row>
    <row r="1254" spans="1:17" ht="13.5" customHeight="1">
      <c r="A1254" s="481"/>
      <c r="B1254" s="481"/>
      <c r="C1254" s="481"/>
      <c r="D1254" s="481"/>
      <c r="E1254" s="481"/>
      <c r="F1254" s="339"/>
      <c r="G1254" s="340" t="str">
        <f>IF(ISNUMBER(E1254),E1254/'Bulk DivVar Analysis'!$I$114,"")</f>
        <v/>
      </c>
      <c r="H1254" s="338" t="str">
        <f>IF(ISNUMBER(E1254), IF(G1254&gt;'Bulk DivVar Analysis'!$J$116,"Pass","Fail"),"")</f>
        <v/>
      </c>
      <c r="I1254" s="338" t="str">
        <f t="shared" si="21"/>
        <v/>
      </c>
      <c r="J1254" s="339"/>
      <c r="K1254" s="339"/>
      <c r="L1254" s="339"/>
      <c r="M1254" s="339"/>
      <c r="N1254" s="339"/>
      <c r="O1254" s="339"/>
      <c r="P1254" s="339"/>
      <c r="Q1254" s="339"/>
    </row>
    <row r="1255" spans="1:17" ht="13.5" customHeight="1">
      <c r="A1255" s="481"/>
      <c r="B1255" s="481"/>
      <c r="C1255" s="481"/>
      <c r="D1255" s="481"/>
      <c r="E1255" s="481"/>
      <c r="F1255" s="339"/>
      <c r="G1255" s="340" t="str">
        <f>IF(ISNUMBER(E1255),E1255/'Bulk DivVar Analysis'!$I$114,"")</f>
        <v/>
      </c>
      <c r="H1255" s="338" t="str">
        <f>IF(ISNUMBER(E1255), IF(G1255&gt;'Bulk DivVar Analysis'!$J$116,"Pass","Fail"),"")</f>
        <v/>
      </c>
      <c r="I1255" s="338" t="str">
        <f t="shared" si="21"/>
        <v/>
      </c>
      <c r="J1255" s="339"/>
      <c r="K1255" s="339"/>
      <c r="L1255" s="339"/>
      <c r="M1255" s="339"/>
      <c r="N1255" s="339"/>
      <c r="O1255" s="339"/>
      <c r="P1255" s="339"/>
      <c r="Q1255" s="339"/>
    </row>
    <row r="1256" spans="1:17" ht="13.5" customHeight="1">
      <c r="A1256" s="481"/>
      <c r="B1256" s="481"/>
      <c r="C1256" s="481"/>
      <c r="D1256" s="481"/>
      <c r="E1256" s="481"/>
      <c r="F1256" s="339"/>
      <c r="G1256" s="340" t="str">
        <f>IF(ISNUMBER(E1256),E1256/'Bulk DivVar Analysis'!$I$114,"")</f>
        <v/>
      </c>
      <c r="H1256" s="338" t="str">
        <f>IF(ISNUMBER(E1256), IF(G1256&gt;'Bulk DivVar Analysis'!$J$116,"Pass","Fail"),"")</f>
        <v/>
      </c>
      <c r="I1256" s="338" t="str">
        <f t="shared" si="21"/>
        <v/>
      </c>
      <c r="J1256" s="339"/>
      <c r="K1256" s="339"/>
      <c r="L1256" s="339"/>
      <c r="M1256" s="339"/>
      <c r="N1256" s="339"/>
      <c r="O1256" s="339"/>
      <c r="P1256" s="339"/>
      <c r="Q1256" s="339"/>
    </row>
    <row r="1257" spans="1:17" ht="13.5" customHeight="1">
      <c r="A1257" s="481"/>
      <c r="B1257" s="481"/>
      <c r="C1257" s="481"/>
      <c r="D1257" s="481"/>
      <c r="E1257" s="481"/>
      <c r="F1257" s="339"/>
      <c r="G1257" s="340" t="str">
        <f>IF(ISNUMBER(E1257),E1257/'Bulk DivVar Analysis'!$I$114,"")</f>
        <v/>
      </c>
      <c r="H1257" s="338" t="str">
        <f>IF(ISNUMBER(E1257), IF(G1257&gt;'Bulk DivVar Analysis'!$J$116,"Pass","Fail"),"")</f>
        <v/>
      </c>
      <c r="I1257" s="338" t="str">
        <f t="shared" si="21"/>
        <v/>
      </c>
      <c r="J1257" s="339"/>
      <c r="K1257" s="339"/>
      <c r="L1257" s="339"/>
      <c r="M1257" s="339"/>
      <c r="N1257" s="339"/>
      <c r="O1257" s="339"/>
      <c r="P1257" s="339"/>
      <c r="Q1257" s="339"/>
    </row>
    <row r="1258" spans="1:17" ht="13.5" customHeight="1">
      <c r="A1258" s="481"/>
      <c r="B1258" s="481"/>
      <c r="C1258" s="481"/>
      <c r="D1258" s="481"/>
      <c r="E1258" s="481"/>
      <c r="F1258" s="339"/>
      <c r="G1258" s="340" t="str">
        <f>IF(ISNUMBER(E1258),E1258/'Bulk DivVar Analysis'!$I$114,"")</f>
        <v/>
      </c>
      <c r="H1258" s="338" t="str">
        <f>IF(ISNUMBER(E1258), IF(G1258&gt;'Bulk DivVar Analysis'!$J$116,"Pass","Fail"),"")</f>
        <v/>
      </c>
      <c r="I1258" s="338" t="str">
        <f t="shared" si="21"/>
        <v/>
      </c>
      <c r="J1258" s="339"/>
      <c r="K1258" s="339"/>
      <c r="L1258" s="339"/>
      <c r="M1258" s="339"/>
      <c r="N1258" s="339"/>
      <c r="O1258" s="339"/>
      <c r="P1258" s="339"/>
      <c r="Q1258" s="339"/>
    </row>
    <row r="1259" spans="1:17" ht="13.5" customHeight="1">
      <c r="A1259" s="481"/>
      <c r="B1259" s="481"/>
      <c r="C1259" s="481"/>
      <c r="D1259" s="481"/>
      <c r="E1259" s="481"/>
      <c r="F1259" s="339"/>
      <c r="G1259" s="340" t="str">
        <f>IF(ISNUMBER(E1259),E1259/'Bulk DivVar Analysis'!$I$114,"")</f>
        <v/>
      </c>
      <c r="H1259" s="338" t="str">
        <f>IF(ISNUMBER(E1259), IF(G1259&gt;'Bulk DivVar Analysis'!$J$116,"Pass","Fail"),"")</f>
        <v/>
      </c>
      <c r="I1259" s="338" t="str">
        <f t="shared" si="21"/>
        <v/>
      </c>
      <c r="J1259" s="339"/>
      <c r="K1259" s="339"/>
      <c r="L1259" s="339"/>
      <c r="M1259" s="339"/>
      <c r="N1259" s="339"/>
      <c r="O1259" s="339"/>
      <c r="P1259" s="339"/>
      <c r="Q1259" s="339"/>
    </row>
    <row r="1260" spans="1:17" ht="13.5" customHeight="1">
      <c r="A1260" s="481"/>
      <c r="B1260" s="481"/>
      <c r="C1260" s="481"/>
      <c r="D1260" s="481"/>
      <c r="E1260" s="481"/>
      <c r="F1260" s="339"/>
      <c r="G1260" s="340" t="str">
        <f>IF(ISNUMBER(E1260),E1260/'Bulk DivVar Analysis'!$I$114,"")</f>
        <v/>
      </c>
      <c r="H1260" s="338" t="str">
        <f>IF(ISNUMBER(E1260), IF(G1260&gt;'Bulk DivVar Analysis'!$J$116,"Pass","Fail"),"")</f>
        <v/>
      </c>
      <c r="I1260" s="338" t="str">
        <f t="shared" si="21"/>
        <v/>
      </c>
      <c r="J1260" s="339"/>
      <c r="K1260" s="339"/>
      <c r="L1260" s="339"/>
      <c r="M1260" s="339"/>
      <c r="N1260" s="339"/>
      <c r="O1260" s="339"/>
      <c r="P1260" s="339"/>
      <c r="Q1260" s="339"/>
    </row>
    <row r="1261" spans="1:17" ht="13.5" customHeight="1">
      <c r="A1261" s="481"/>
      <c r="B1261" s="481"/>
      <c r="C1261" s="481"/>
      <c r="D1261" s="481"/>
      <c r="E1261" s="481"/>
      <c r="F1261" s="339"/>
      <c r="G1261" s="340" t="str">
        <f>IF(ISNUMBER(E1261),E1261/'Bulk DivVar Analysis'!$I$114,"")</f>
        <v/>
      </c>
      <c r="H1261" s="338" t="str">
        <f>IF(ISNUMBER(E1261), IF(G1261&gt;'Bulk DivVar Analysis'!$J$116,"Pass","Fail"),"")</f>
        <v/>
      </c>
      <c r="I1261" s="338" t="str">
        <f t="shared" si="21"/>
        <v/>
      </c>
      <c r="J1261" s="339"/>
      <c r="K1261" s="339"/>
      <c r="L1261" s="339"/>
      <c r="M1261" s="339"/>
      <c r="N1261" s="339"/>
      <c r="O1261" s="339"/>
      <c r="P1261" s="339"/>
      <c r="Q1261" s="339"/>
    </row>
    <row r="1262" spans="1:17" ht="13.5" customHeight="1">
      <c r="A1262" s="481"/>
      <c r="B1262" s="481"/>
      <c r="C1262" s="481"/>
      <c r="D1262" s="481"/>
      <c r="E1262" s="481"/>
      <c r="F1262" s="339"/>
      <c r="G1262" s="340" t="str">
        <f>IF(ISNUMBER(E1262),E1262/'Bulk DivVar Analysis'!$I$114,"")</f>
        <v/>
      </c>
      <c r="H1262" s="338" t="str">
        <f>IF(ISNUMBER(E1262), IF(G1262&gt;'Bulk DivVar Analysis'!$J$116,"Pass","Fail"),"")</f>
        <v/>
      </c>
      <c r="I1262" s="338" t="str">
        <f t="shared" si="21"/>
        <v/>
      </c>
      <c r="J1262" s="339"/>
      <c r="K1262" s="339"/>
      <c r="L1262" s="339"/>
      <c r="M1262" s="339"/>
      <c r="N1262" s="339"/>
      <c r="O1262" s="339"/>
      <c r="P1262" s="339"/>
      <c r="Q1262" s="339"/>
    </row>
    <row r="1263" spans="1:17" ht="13.5" customHeight="1">
      <c r="A1263" s="481"/>
      <c r="B1263" s="481"/>
      <c r="C1263" s="481"/>
      <c r="D1263" s="481"/>
      <c r="E1263" s="481"/>
      <c r="F1263" s="339"/>
      <c r="G1263" s="340" t="str">
        <f>IF(ISNUMBER(E1263),E1263/'Bulk DivVar Analysis'!$I$114,"")</f>
        <v/>
      </c>
      <c r="H1263" s="338" t="str">
        <f>IF(ISNUMBER(E1263), IF(G1263&gt;'Bulk DivVar Analysis'!$J$116,"Pass","Fail"),"")</f>
        <v/>
      </c>
      <c r="I1263" s="338" t="str">
        <f t="shared" si="21"/>
        <v/>
      </c>
      <c r="J1263" s="339"/>
      <c r="K1263" s="339"/>
      <c r="L1263" s="339"/>
      <c r="M1263" s="339"/>
      <c r="N1263" s="339"/>
      <c r="O1263" s="339"/>
      <c r="P1263" s="339"/>
      <c r="Q1263" s="339"/>
    </row>
    <row r="1264" spans="1:17" ht="13.5" customHeight="1">
      <c r="A1264" s="481"/>
      <c r="B1264" s="481"/>
      <c r="C1264" s="481"/>
      <c r="D1264" s="481"/>
      <c r="E1264" s="481"/>
      <c r="F1264" s="339"/>
      <c r="G1264" s="340" t="str">
        <f>IF(ISNUMBER(E1264),E1264/'Bulk DivVar Analysis'!$I$114,"")</f>
        <v/>
      </c>
      <c r="H1264" s="338" t="str">
        <f>IF(ISNUMBER(E1264), IF(G1264&gt;'Bulk DivVar Analysis'!$J$116,"Pass","Fail"),"")</f>
        <v/>
      </c>
      <c r="I1264" s="338" t="str">
        <f t="shared" si="21"/>
        <v/>
      </c>
      <c r="J1264" s="339"/>
      <c r="K1264" s="339"/>
      <c r="L1264" s="339"/>
      <c r="M1264" s="339"/>
      <c r="N1264" s="339"/>
      <c r="O1264" s="339"/>
      <c r="P1264" s="339"/>
      <c r="Q1264" s="339"/>
    </row>
    <row r="1265" spans="1:17" ht="13.5" customHeight="1">
      <c r="A1265" s="481"/>
      <c r="B1265" s="481"/>
      <c r="C1265" s="481"/>
      <c r="D1265" s="481"/>
      <c r="E1265" s="481"/>
      <c r="F1265" s="339"/>
      <c r="G1265" s="340" t="str">
        <f>IF(ISNUMBER(E1265),E1265/'Bulk DivVar Analysis'!$I$114,"")</f>
        <v/>
      </c>
      <c r="H1265" s="338" t="str">
        <f>IF(ISNUMBER(E1265), IF(G1265&gt;'Bulk DivVar Analysis'!$J$116,"Pass","Fail"),"")</f>
        <v/>
      </c>
      <c r="I1265" s="338" t="str">
        <f t="shared" si="21"/>
        <v/>
      </c>
      <c r="J1265" s="339"/>
      <c r="K1265" s="339"/>
      <c r="L1265" s="339"/>
      <c r="M1265" s="339"/>
      <c r="N1265" s="339"/>
      <c r="O1265" s="339"/>
      <c r="P1265" s="339"/>
      <c r="Q1265" s="339"/>
    </row>
    <row r="1266" spans="1:17" ht="13.5" customHeight="1">
      <c r="A1266" s="481"/>
      <c r="B1266" s="481"/>
      <c r="C1266" s="481"/>
      <c r="D1266" s="481"/>
      <c r="E1266" s="481"/>
      <c r="F1266" s="339"/>
      <c r="G1266" s="340" t="str">
        <f>IF(ISNUMBER(E1266),E1266/'Bulk DivVar Analysis'!$I$114,"")</f>
        <v/>
      </c>
      <c r="H1266" s="338" t="str">
        <f>IF(ISNUMBER(E1266), IF(G1266&gt;'Bulk DivVar Analysis'!$J$116,"Pass","Fail"),"")</f>
        <v/>
      </c>
      <c r="I1266" s="338" t="str">
        <f t="shared" si="21"/>
        <v/>
      </c>
      <c r="J1266" s="339"/>
      <c r="K1266" s="339"/>
      <c r="L1266" s="339"/>
      <c r="M1266" s="339"/>
      <c r="N1266" s="339"/>
      <c r="O1266" s="339"/>
      <c r="P1266" s="339"/>
      <c r="Q1266" s="339"/>
    </row>
    <row r="1267" spans="1:17" ht="13.5" customHeight="1">
      <c r="A1267" s="481"/>
      <c r="B1267" s="481"/>
      <c r="C1267" s="481"/>
      <c r="D1267" s="481"/>
      <c r="E1267" s="481"/>
      <c r="F1267" s="339"/>
      <c r="G1267" s="340" t="str">
        <f>IF(ISNUMBER(E1267),E1267/'Bulk DivVar Analysis'!$I$114,"")</f>
        <v/>
      </c>
      <c r="H1267" s="338" t="str">
        <f>IF(ISNUMBER(E1267), IF(G1267&gt;'Bulk DivVar Analysis'!$J$116,"Pass","Fail"),"")</f>
        <v/>
      </c>
      <c r="I1267" s="338" t="str">
        <f t="shared" si="21"/>
        <v/>
      </c>
      <c r="J1267" s="339"/>
      <c r="K1267" s="339"/>
      <c r="L1267" s="339"/>
      <c r="M1267" s="339"/>
      <c r="N1267" s="339"/>
      <c r="O1267" s="339"/>
      <c r="P1267" s="339"/>
      <c r="Q1267" s="339"/>
    </row>
    <row r="1268" spans="1:17" ht="13.5" customHeight="1">
      <c r="A1268" s="481"/>
      <c r="B1268" s="481"/>
      <c r="C1268" s="481"/>
      <c r="D1268" s="481"/>
      <c r="E1268" s="481"/>
      <c r="F1268" s="339"/>
      <c r="G1268" s="340" t="str">
        <f>IF(ISNUMBER(E1268),E1268/'Bulk DivVar Analysis'!$I$114,"")</f>
        <v/>
      </c>
      <c r="H1268" s="338" t="str">
        <f>IF(ISNUMBER(E1268), IF(G1268&gt;'Bulk DivVar Analysis'!$J$116,"Pass","Fail"),"")</f>
        <v/>
      </c>
      <c r="I1268" s="338" t="str">
        <f t="shared" si="21"/>
        <v/>
      </c>
      <c r="J1268" s="339"/>
      <c r="K1268" s="339"/>
      <c r="L1268" s="339"/>
      <c r="M1268" s="339"/>
      <c r="N1268" s="339"/>
      <c r="O1268" s="339"/>
      <c r="P1268" s="339"/>
      <c r="Q1268" s="339"/>
    </row>
    <row r="1269" spans="1:17" ht="13.5" customHeight="1">
      <c r="A1269" s="481"/>
      <c r="B1269" s="481"/>
      <c r="C1269" s="481"/>
      <c r="D1269" s="481"/>
      <c r="E1269" s="481"/>
      <c r="F1269" s="339"/>
      <c r="G1269" s="340" t="str">
        <f>IF(ISNUMBER(E1269),E1269/'Bulk DivVar Analysis'!$I$114,"")</f>
        <v/>
      </c>
      <c r="H1269" s="338" t="str">
        <f>IF(ISNUMBER(E1269), IF(G1269&gt;'Bulk DivVar Analysis'!$J$116,"Pass","Fail"),"")</f>
        <v/>
      </c>
      <c r="I1269" s="338" t="str">
        <f t="shared" si="21"/>
        <v/>
      </c>
      <c r="J1269" s="339"/>
      <c r="K1269" s="339"/>
      <c r="L1269" s="339"/>
      <c r="M1269" s="339"/>
      <c r="N1269" s="339"/>
      <c r="O1269" s="339"/>
      <c r="P1269" s="339"/>
      <c r="Q1269" s="339"/>
    </row>
    <row r="1270" spans="1:17" ht="13.5" customHeight="1">
      <c r="A1270" s="481"/>
      <c r="B1270" s="481"/>
      <c r="C1270" s="481"/>
      <c r="D1270" s="481"/>
      <c r="E1270" s="481"/>
      <c r="F1270" s="339"/>
      <c r="G1270" s="340" t="str">
        <f>IF(ISNUMBER(E1270),E1270/'Bulk DivVar Analysis'!$I$114,"")</f>
        <v/>
      </c>
      <c r="H1270" s="338" t="str">
        <f>IF(ISNUMBER(E1270), IF(G1270&gt;'Bulk DivVar Analysis'!$J$116,"Pass","Fail"),"")</f>
        <v/>
      </c>
      <c r="I1270" s="338" t="str">
        <f t="shared" si="21"/>
        <v/>
      </c>
      <c r="J1270" s="339"/>
      <c r="K1270" s="339"/>
      <c r="L1270" s="339"/>
      <c r="M1270" s="339"/>
      <c r="N1270" s="339"/>
      <c r="O1270" s="339"/>
      <c r="P1270" s="339"/>
      <c r="Q1270" s="339"/>
    </row>
    <row r="1271" spans="1:17" ht="13.5" customHeight="1">
      <c r="A1271" s="481"/>
      <c r="B1271" s="481"/>
      <c r="C1271" s="481"/>
      <c r="D1271" s="481"/>
      <c r="E1271" s="481"/>
      <c r="F1271" s="339"/>
      <c r="G1271" s="340" t="str">
        <f>IF(ISNUMBER(E1271),E1271/'Bulk DivVar Analysis'!$I$114,"")</f>
        <v/>
      </c>
      <c r="H1271" s="338" t="str">
        <f>IF(ISNUMBER(E1271), IF(G1271&gt;'Bulk DivVar Analysis'!$J$116,"Pass","Fail"),"")</f>
        <v/>
      </c>
      <c r="I1271" s="338" t="str">
        <f t="shared" si="21"/>
        <v/>
      </c>
      <c r="J1271" s="339"/>
      <c r="K1271" s="339"/>
      <c r="L1271" s="339"/>
      <c r="M1271" s="339"/>
      <c r="N1271" s="339"/>
      <c r="O1271" s="339"/>
      <c r="P1271" s="339"/>
      <c r="Q1271" s="339"/>
    </row>
    <row r="1272" spans="1:17" ht="13.5" customHeight="1">
      <c r="A1272" s="481"/>
      <c r="B1272" s="481"/>
      <c r="C1272" s="481"/>
      <c r="D1272" s="481"/>
      <c r="E1272" s="481"/>
      <c r="F1272" s="339"/>
      <c r="G1272" s="340" t="str">
        <f>IF(ISNUMBER(E1272),E1272/'Bulk DivVar Analysis'!$I$114,"")</f>
        <v/>
      </c>
      <c r="H1272" s="338" t="str">
        <f>IF(ISNUMBER(E1272), IF(G1272&gt;'Bulk DivVar Analysis'!$J$116,"Pass","Fail"),"")</f>
        <v/>
      </c>
      <c r="I1272" s="338" t="str">
        <f t="shared" si="21"/>
        <v/>
      </c>
      <c r="J1272" s="339"/>
      <c r="K1272" s="339"/>
      <c r="L1272" s="339"/>
      <c r="M1272" s="339"/>
      <c r="N1272" s="339"/>
      <c r="O1272" s="339"/>
      <c r="P1272" s="339"/>
      <c r="Q1272" s="339"/>
    </row>
    <row r="1273" spans="1:17" ht="13.5" customHeight="1">
      <c r="A1273" s="481"/>
      <c r="B1273" s="481"/>
      <c r="C1273" s="481"/>
      <c r="D1273" s="481"/>
      <c r="E1273" s="481"/>
      <c r="F1273" s="339"/>
      <c r="G1273" s="340" t="str">
        <f>IF(ISNUMBER(E1273),E1273/'Bulk DivVar Analysis'!$I$114,"")</f>
        <v/>
      </c>
      <c r="H1273" s="338" t="str">
        <f>IF(ISNUMBER(E1273), IF(G1273&gt;'Bulk DivVar Analysis'!$J$116,"Pass","Fail"),"")</f>
        <v/>
      </c>
      <c r="I1273" s="338" t="str">
        <f t="shared" si="21"/>
        <v/>
      </c>
      <c r="J1273" s="339"/>
      <c r="K1273" s="339"/>
      <c r="L1273" s="339"/>
      <c r="M1273" s="339"/>
      <c r="N1273" s="339"/>
      <c r="O1273" s="339"/>
      <c r="P1273" s="339"/>
      <c r="Q1273" s="339"/>
    </row>
    <row r="1274" spans="1:17" ht="13.5" customHeight="1">
      <c r="A1274" s="481"/>
      <c r="B1274" s="481"/>
      <c r="C1274" s="481"/>
      <c r="D1274" s="481"/>
      <c r="E1274" s="481"/>
      <c r="F1274" s="339"/>
      <c r="G1274" s="340" t="str">
        <f>IF(ISNUMBER(E1274),E1274/'Bulk DivVar Analysis'!$I$114,"")</f>
        <v/>
      </c>
      <c r="H1274" s="338" t="str">
        <f>IF(ISNUMBER(E1274), IF(G1274&gt;'Bulk DivVar Analysis'!$J$116,"Pass","Fail"),"")</f>
        <v/>
      </c>
      <c r="I1274" s="338" t="str">
        <f t="shared" si="21"/>
        <v/>
      </c>
      <c r="J1274" s="339"/>
      <c r="K1274" s="339"/>
      <c r="L1274" s="339"/>
      <c r="M1274" s="339"/>
      <c r="N1274" s="339"/>
      <c r="O1274" s="339"/>
      <c r="P1274" s="339"/>
      <c r="Q1274" s="339"/>
    </row>
    <row r="1275" spans="1:17" ht="13.5" customHeight="1">
      <c r="A1275" s="481"/>
      <c r="B1275" s="481"/>
      <c r="C1275" s="481"/>
      <c r="D1275" s="481"/>
      <c r="E1275" s="481"/>
      <c r="F1275" s="339"/>
      <c r="G1275" s="340" t="str">
        <f>IF(ISNUMBER(E1275),E1275/'Bulk DivVar Analysis'!$I$114,"")</f>
        <v/>
      </c>
      <c r="H1275" s="338" t="str">
        <f>IF(ISNUMBER(E1275), IF(G1275&gt;'Bulk DivVar Analysis'!$J$116,"Pass","Fail"),"")</f>
        <v/>
      </c>
      <c r="I1275" s="338" t="str">
        <f t="shared" si="21"/>
        <v/>
      </c>
      <c r="J1275" s="339"/>
      <c r="K1275" s="339"/>
      <c r="L1275" s="339"/>
      <c r="M1275" s="339"/>
      <c r="N1275" s="339"/>
      <c r="O1275" s="339"/>
      <c r="P1275" s="339"/>
      <c r="Q1275" s="339"/>
    </row>
    <row r="1276" spans="1:17" ht="13.5" customHeight="1">
      <c r="A1276" s="481"/>
      <c r="B1276" s="481"/>
      <c r="C1276" s="481"/>
      <c r="D1276" s="481"/>
      <c r="E1276" s="481"/>
      <c r="F1276" s="339"/>
      <c r="G1276" s="340" t="str">
        <f>IF(ISNUMBER(E1276),E1276/'Bulk DivVar Analysis'!$I$114,"")</f>
        <v/>
      </c>
      <c r="H1276" s="338" t="str">
        <f>IF(ISNUMBER(E1276), IF(G1276&gt;'Bulk DivVar Analysis'!$J$116,"Pass","Fail"),"")</f>
        <v/>
      </c>
      <c r="I1276" s="338" t="str">
        <f t="shared" si="21"/>
        <v/>
      </c>
      <c r="J1276" s="339"/>
      <c r="K1276" s="339"/>
      <c r="L1276" s="339"/>
      <c r="M1276" s="339"/>
      <c r="N1276" s="339"/>
      <c r="O1276" s="339"/>
      <c r="P1276" s="339"/>
      <c r="Q1276" s="339"/>
    </row>
    <row r="1277" spans="1:17" ht="13.5" customHeight="1">
      <c r="A1277" s="481"/>
      <c r="B1277" s="481"/>
      <c r="C1277" s="481"/>
      <c r="D1277" s="481"/>
      <c r="E1277" s="481"/>
      <c r="F1277" s="339"/>
      <c r="G1277" s="340" t="str">
        <f>IF(ISNUMBER(E1277),E1277/'Bulk DivVar Analysis'!$I$114,"")</f>
        <v/>
      </c>
      <c r="H1277" s="338" t="str">
        <f>IF(ISNUMBER(E1277), IF(G1277&gt;'Bulk DivVar Analysis'!$J$116,"Pass","Fail"),"")</f>
        <v/>
      </c>
      <c r="I1277" s="338" t="str">
        <f t="shared" si="21"/>
        <v/>
      </c>
      <c r="J1277" s="339"/>
      <c r="K1277" s="339"/>
      <c r="L1277" s="339"/>
      <c r="M1277" s="339"/>
      <c r="N1277" s="339"/>
      <c r="O1277" s="339"/>
      <c r="P1277" s="339"/>
      <c r="Q1277" s="339"/>
    </row>
    <row r="1278" spans="1:17" ht="13.5" customHeight="1">
      <c r="A1278" s="481"/>
      <c r="B1278" s="481"/>
      <c r="C1278" s="481"/>
      <c r="D1278" s="481"/>
      <c r="E1278" s="481"/>
      <c r="F1278" s="339"/>
      <c r="G1278" s="340" t="str">
        <f>IF(ISNUMBER(E1278),E1278/'Bulk DivVar Analysis'!$I$114,"")</f>
        <v/>
      </c>
      <c r="H1278" s="338" t="str">
        <f>IF(ISNUMBER(E1278), IF(G1278&gt;'Bulk DivVar Analysis'!$J$116,"Pass","Fail"),"")</f>
        <v/>
      </c>
      <c r="I1278" s="338" t="str">
        <f t="shared" si="21"/>
        <v/>
      </c>
      <c r="J1278" s="339"/>
      <c r="K1278" s="339"/>
      <c r="L1278" s="339"/>
      <c r="M1278" s="339"/>
      <c r="N1278" s="339"/>
      <c r="O1278" s="339"/>
      <c r="P1278" s="339"/>
      <c r="Q1278" s="339"/>
    </row>
    <row r="1279" spans="1:17" ht="13.5" customHeight="1">
      <c r="A1279" s="481"/>
      <c r="B1279" s="481"/>
      <c r="C1279" s="481"/>
      <c r="D1279" s="481"/>
      <c r="E1279" s="481"/>
      <c r="F1279" s="339"/>
      <c r="G1279" s="340" t="str">
        <f>IF(ISNUMBER(E1279),E1279/'Bulk DivVar Analysis'!$I$114,"")</f>
        <v/>
      </c>
      <c r="H1279" s="338" t="str">
        <f>IF(ISNUMBER(E1279), IF(G1279&gt;'Bulk DivVar Analysis'!$J$116,"Pass","Fail"),"")</f>
        <v/>
      </c>
      <c r="I1279" s="338" t="str">
        <f t="shared" si="21"/>
        <v/>
      </c>
      <c r="J1279" s="339"/>
      <c r="K1279" s="339"/>
      <c r="L1279" s="339"/>
      <c r="M1279" s="339"/>
      <c r="N1279" s="339"/>
      <c r="O1279" s="339"/>
      <c r="P1279" s="339"/>
      <c r="Q1279" s="339"/>
    </row>
    <row r="1280" spans="1:17" ht="13.5" customHeight="1">
      <c r="A1280" s="481"/>
      <c r="B1280" s="481"/>
      <c r="C1280" s="481"/>
      <c r="D1280" s="481"/>
      <c r="E1280" s="481"/>
      <c r="F1280" s="339"/>
      <c r="G1280" s="340" t="str">
        <f>IF(ISNUMBER(E1280),E1280/'Bulk DivVar Analysis'!$I$114,"")</f>
        <v/>
      </c>
      <c r="H1280" s="338" t="str">
        <f>IF(ISNUMBER(E1280), IF(G1280&gt;'Bulk DivVar Analysis'!$J$116,"Pass","Fail"),"")</f>
        <v/>
      </c>
      <c r="I1280" s="338" t="str">
        <f t="shared" si="21"/>
        <v/>
      </c>
      <c r="J1280" s="339"/>
      <c r="K1280" s="339"/>
      <c r="L1280" s="339"/>
      <c r="M1280" s="339"/>
      <c r="N1280" s="339"/>
      <c r="O1280" s="339"/>
      <c r="P1280" s="339"/>
      <c r="Q1280" s="339"/>
    </row>
    <row r="1281" spans="1:17" ht="13.5" customHeight="1">
      <c r="A1281" s="481"/>
      <c r="B1281" s="481"/>
      <c r="C1281" s="481"/>
      <c r="D1281" s="481"/>
      <c r="E1281" s="481"/>
      <c r="F1281" s="339"/>
      <c r="G1281" s="340" t="str">
        <f>IF(ISNUMBER(E1281),E1281/'Bulk DivVar Analysis'!$I$114,"")</f>
        <v/>
      </c>
      <c r="H1281" s="338" t="str">
        <f>IF(ISNUMBER(E1281), IF(G1281&gt;'Bulk DivVar Analysis'!$J$116,"Pass","Fail"),"")</f>
        <v/>
      </c>
      <c r="I1281" s="338" t="str">
        <f t="shared" si="21"/>
        <v/>
      </c>
      <c r="J1281" s="339"/>
      <c r="K1281" s="339"/>
      <c r="L1281" s="339"/>
      <c r="M1281" s="339"/>
      <c r="N1281" s="339"/>
      <c r="O1281" s="339"/>
      <c r="P1281" s="339"/>
      <c r="Q1281" s="339"/>
    </row>
    <row r="1282" spans="1:17" ht="13.5" customHeight="1">
      <c r="A1282" s="481"/>
      <c r="B1282" s="481"/>
      <c r="C1282" s="481"/>
      <c r="D1282" s="481"/>
      <c r="E1282" s="481"/>
      <c r="F1282" s="339"/>
      <c r="G1282" s="340" t="str">
        <f>IF(ISNUMBER(E1282),E1282/'Bulk DivVar Analysis'!$I$114,"")</f>
        <v/>
      </c>
      <c r="H1282" s="338" t="str">
        <f>IF(ISNUMBER(E1282), IF(G1282&gt;'Bulk DivVar Analysis'!$J$116,"Pass","Fail"),"")</f>
        <v/>
      </c>
      <c r="I1282" s="338" t="str">
        <f t="shared" si="21"/>
        <v/>
      </c>
      <c r="J1282" s="339"/>
      <c r="K1282" s="339"/>
      <c r="L1282" s="339"/>
      <c r="M1282" s="339"/>
      <c r="N1282" s="339"/>
      <c r="O1282" s="339"/>
      <c r="P1282" s="339"/>
      <c r="Q1282" s="339"/>
    </row>
    <row r="1283" spans="1:17" ht="13.5" customHeight="1">
      <c r="A1283" s="481"/>
      <c r="B1283" s="481"/>
      <c r="C1283" s="481"/>
      <c r="D1283" s="481"/>
      <c r="E1283" s="481"/>
      <c r="F1283" s="339"/>
      <c r="G1283" s="340" t="str">
        <f>IF(ISNUMBER(E1283),E1283/'Bulk DivVar Analysis'!$I$114,"")</f>
        <v/>
      </c>
      <c r="H1283" s="338" t="str">
        <f>IF(ISNUMBER(E1283), IF(G1283&gt;'Bulk DivVar Analysis'!$J$116,"Pass","Fail"),"")</f>
        <v/>
      </c>
      <c r="I1283" s="338" t="str">
        <f t="shared" ref="I1283:I1346" si="22">_xlfn.TEXTJOIN("_",TRUE,B1283,C1283)</f>
        <v/>
      </c>
      <c r="J1283" s="339"/>
      <c r="K1283" s="339"/>
      <c r="L1283" s="339"/>
      <c r="M1283" s="339"/>
      <c r="N1283" s="339"/>
      <c r="O1283" s="339"/>
      <c r="P1283" s="339"/>
      <c r="Q1283" s="339"/>
    </row>
    <row r="1284" spans="1:17" ht="13.5" customHeight="1">
      <c r="A1284" s="481"/>
      <c r="B1284" s="481"/>
      <c r="C1284" s="481"/>
      <c r="D1284" s="481"/>
      <c r="E1284" s="481"/>
      <c r="F1284" s="339"/>
      <c r="G1284" s="340" t="str">
        <f>IF(ISNUMBER(E1284),E1284/'Bulk DivVar Analysis'!$I$114,"")</f>
        <v/>
      </c>
      <c r="H1284" s="338" t="str">
        <f>IF(ISNUMBER(E1284), IF(G1284&gt;'Bulk DivVar Analysis'!$J$116,"Pass","Fail"),"")</f>
        <v/>
      </c>
      <c r="I1284" s="338" t="str">
        <f t="shared" si="22"/>
        <v/>
      </c>
      <c r="J1284" s="339"/>
      <c r="K1284" s="339"/>
      <c r="L1284" s="339"/>
      <c r="M1284" s="339"/>
      <c r="N1284" s="339"/>
      <c r="O1284" s="339"/>
      <c r="P1284" s="339"/>
      <c r="Q1284" s="339"/>
    </row>
    <row r="1285" spans="1:17" ht="13.5" customHeight="1">
      <c r="A1285" s="481"/>
      <c r="B1285" s="481"/>
      <c r="C1285" s="481"/>
      <c r="D1285" s="481"/>
      <c r="E1285" s="481"/>
      <c r="F1285" s="339"/>
      <c r="G1285" s="340" t="str">
        <f>IF(ISNUMBER(E1285),E1285/'Bulk DivVar Analysis'!$I$114,"")</f>
        <v/>
      </c>
      <c r="H1285" s="338" t="str">
        <f>IF(ISNUMBER(E1285), IF(G1285&gt;'Bulk DivVar Analysis'!$J$116,"Pass","Fail"),"")</f>
        <v/>
      </c>
      <c r="I1285" s="338" t="str">
        <f t="shared" si="22"/>
        <v/>
      </c>
      <c r="J1285" s="339"/>
      <c r="K1285" s="339"/>
      <c r="L1285" s="339"/>
      <c r="M1285" s="339"/>
      <c r="N1285" s="339"/>
      <c r="O1285" s="339"/>
      <c r="P1285" s="339"/>
      <c r="Q1285" s="339"/>
    </row>
    <row r="1286" spans="1:17" ht="13.5" customHeight="1">
      <c r="A1286" s="481"/>
      <c r="B1286" s="481"/>
      <c r="C1286" s="481"/>
      <c r="D1286" s="481"/>
      <c r="E1286" s="481"/>
      <c r="F1286" s="339"/>
      <c r="G1286" s="340" t="str">
        <f>IF(ISNUMBER(E1286),E1286/'Bulk DivVar Analysis'!$I$114,"")</f>
        <v/>
      </c>
      <c r="H1286" s="338" t="str">
        <f>IF(ISNUMBER(E1286), IF(G1286&gt;'Bulk DivVar Analysis'!$J$116,"Pass","Fail"),"")</f>
        <v/>
      </c>
      <c r="I1286" s="338" t="str">
        <f t="shared" si="22"/>
        <v/>
      </c>
      <c r="J1286" s="339"/>
      <c r="K1286" s="339"/>
      <c r="L1286" s="339"/>
      <c r="M1286" s="339"/>
      <c r="N1286" s="339"/>
      <c r="O1286" s="339"/>
      <c r="P1286" s="339"/>
      <c r="Q1286" s="339"/>
    </row>
    <row r="1287" spans="1:17" ht="13.5" customHeight="1">
      <c r="A1287" s="481"/>
      <c r="B1287" s="481"/>
      <c r="C1287" s="481"/>
      <c r="D1287" s="481"/>
      <c r="E1287" s="481"/>
      <c r="F1287" s="339"/>
      <c r="G1287" s="340" t="str">
        <f>IF(ISNUMBER(E1287),E1287/'Bulk DivVar Analysis'!$I$114,"")</f>
        <v/>
      </c>
      <c r="H1287" s="338" t="str">
        <f>IF(ISNUMBER(E1287), IF(G1287&gt;'Bulk DivVar Analysis'!$J$116,"Pass","Fail"),"")</f>
        <v/>
      </c>
      <c r="I1287" s="338" t="str">
        <f t="shared" si="22"/>
        <v/>
      </c>
      <c r="J1287" s="339"/>
      <c r="K1287" s="339"/>
      <c r="L1287" s="339"/>
      <c r="M1287" s="339"/>
      <c r="N1287" s="339"/>
      <c r="O1287" s="339"/>
      <c r="P1287" s="339"/>
      <c r="Q1287" s="339"/>
    </row>
    <row r="1288" spans="1:17" ht="13.5" customHeight="1">
      <c r="A1288" s="481"/>
      <c r="B1288" s="481"/>
      <c r="C1288" s="481"/>
      <c r="D1288" s="481"/>
      <c r="E1288" s="481"/>
      <c r="F1288" s="339"/>
      <c r="G1288" s="340" t="str">
        <f>IF(ISNUMBER(E1288),E1288/'Bulk DivVar Analysis'!$I$114,"")</f>
        <v/>
      </c>
      <c r="H1288" s="338" t="str">
        <f>IF(ISNUMBER(E1288), IF(G1288&gt;'Bulk DivVar Analysis'!$J$116,"Pass","Fail"),"")</f>
        <v/>
      </c>
      <c r="I1288" s="338" t="str">
        <f t="shared" si="22"/>
        <v/>
      </c>
      <c r="J1288" s="339"/>
      <c r="K1288" s="339"/>
      <c r="L1288" s="339"/>
      <c r="M1288" s="339"/>
      <c r="N1288" s="339"/>
      <c r="O1288" s="339"/>
      <c r="P1288" s="339"/>
      <c r="Q1288" s="339"/>
    </row>
    <row r="1289" spans="1:17" ht="13.5" customHeight="1">
      <c r="A1289" s="481"/>
      <c r="B1289" s="481"/>
      <c r="C1289" s="481"/>
      <c r="D1289" s="481"/>
      <c r="E1289" s="481"/>
      <c r="F1289" s="339"/>
      <c r="G1289" s="340" t="str">
        <f>IF(ISNUMBER(E1289),E1289/'Bulk DivVar Analysis'!$I$114,"")</f>
        <v/>
      </c>
      <c r="H1289" s="338" t="str">
        <f>IF(ISNUMBER(E1289), IF(G1289&gt;'Bulk DivVar Analysis'!$J$116,"Pass","Fail"),"")</f>
        <v/>
      </c>
      <c r="I1289" s="338" t="str">
        <f t="shared" si="22"/>
        <v/>
      </c>
      <c r="J1289" s="339"/>
      <c r="K1289" s="339"/>
      <c r="L1289" s="339"/>
      <c r="M1289" s="339"/>
      <c r="N1289" s="339"/>
      <c r="O1289" s="339"/>
      <c r="P1289" s="339"/>
      <c r="Q1289" s="339"/>
    </row>
    <row r="1290" spans="1:17" ht="13.5" customHeight="1">
      <c r="A1290" s="481"/>
      <c r="B1290" s="481"/>
      <c r="C1290" s="481"/>
      <c r="D1290" s="481"/>
      <c r="E1290" s="481"/>
      <c r="F1290" s="339"/>
      <c r="G1290" s="340" t="str">
        <f>IF(ISNUMBER(E1290),E1290/'Bulk DivVar Analysis'!$I$114,"")</f>
        <v/>
      </c>
      <c r="H1290" s="338" t="str">
        <f>IF(ISNUMBER(E1290), IF(G1290&gt;'Bulk DivVar Analysis'!$J$116,"Pass","Fail"),"")</f>
        <v/>
      </c>
      <c r="I1290" s="338" t="str">
        <f t="shared" si="22"/>
        <v/>
      </c>
      <c r="J1290" s="339"/>
      <c r="K1290" s="339"/>
      <c r="L1290" s="339"/>
      <c r="M1290" s="339"/>
      <c r="N1290" s="339"/>
      <c r="O1290" s="339"/>
      <c r="P1290" s="339"/>
      <c r="Q1290" s="339"/>
    </row>
    <row r="1291" spans="1:17" ht="13.5" customHeight="1">
      <c r="A1291" s="481"/>
      <c r="B1291" s="481"/>
      <c r="C1291" s="481"/>
      <c r="D1291" s="481"/>
      <c r="E1291" s="481"/>
      <c r="F1291" s="339"/>
      <c r="G1291" s="340" t="str">
        <f>IF(ISNUMBER(E1291),E1291/'Bulk DivVar Analysis'!$I$114,"")</f>
        <v/>
      </c>
      <c r="H1291" s="338" t="str">
        <f>IF(ISNUMBER(E1291), IF(G1291&gt;'Bulk DivVar Analysis'!$J$116,"Pass","Fail"),"")</f>
        <v/>
      </c>
      <c r="I1291" s="338" t="str">
        <f t="shared" si="22"/>
        <v/>
      </c>
      <c r="J1291" s="339"/>
      <c r="K1291" s="339"/>
      <c r="L1291" s="339"/>
      <c r="M1291" s="339"/>
      <c r="N1291" s="339"/>
      <c r="O1291" s="339"/>
      <c r="P1291" s="339"/>
      <c r="Q1291" s="339"/>
    </row>
    <row r="1292" spans="1:17" ht="13.5" customHeight="1">
      <c r="A1292" s="481"/>
      <c r="B1292" s="481"/>
      <c r="C1292" s="481"/>
      <c r="D1292" s="481"/>
      <c r="E1292" s="481"/>
      <c r="F1292" s="339"/>
      <c r="G1292" s="340" t="str">
        <f>IF(ISNUMBER(E1292),E1292/'Bulk DivVar Analysis'!$I$114,"")</f>
        <v/>
      </c>
      <c r="H1292" s="338" t="str">
        <f>IF(ISNUMBER(E1292), IF(G1292&gt;'Bulk DivVar Analysis'!$J$116,"Pass","Fail"),"")</f>
        <v/>
      </c>
      <c r="I1292" s="338" t="str">
        <f t="shared" si="22"/>
        <v/>
      </c>
      <c r="J1292" s="339"/>
      <c r="K1292" s="339"/>
      <c r="L1292" s="339"/>
      <c r="M1292" s="339"/>
      <c r="N1292" s="339"/>
      <c r="O1292" s="339"/>
      <c r="P1292" s="339"/>
      <c r="Q1292" s="339"/>
    </row>
    <row r="1293" spans="1:17" ht="13.5" customHeight="1">
      <c r="A1293" s="481"/>
      <c r="B1293" s="481"/>
      <c r="C1293" s="481"/>
      <c r="D1293" s="481"/>
      <c r="E1293" s="481"/>
      <c r="F1293" s="339"/>
      <c r="G1293" s="340" t="str">
        <f>IF(ISNUMBER(E1293),E1293/'Bulk DivVar Analysis'!$I$114,"")</f>
        <v/>
      </c>
      <c r="H1293" s="338" t="str">
        <f>IF(ISNUMBER(E1293), IF(G1293&gt;'Bulk DivVar Analysis'!$J$116,"Pass","Fail"),"")</f>
        <v/>
      </c>
      <c r="I1293" s="338" t="str">
        <f t="shared" si="22"/>
        <v/>
      </c>
      <c r="J1293" s="339"/>
      <c r="K1293" s="339"/>
      <c r="L1293" s="339"/>
      <c r="M1293" s="339"/>
      <c r="N1293" s="339"/>
      <c r="O1293" s="339"/>
      <c r="P1293" s="339"/>
      <c r="Q1293" s="339"/>
    </row>
    <row r="1294" spans="1:17" ht="13.5" customHeight="1">
      <c r="A1294" s="481"/>
      <c r="B1294" s="481"/>
      <c r="C1294" s="481"/>
      <c r="D1294" s="481"/>
      <c r="E1294" s="481"/>
      <c r="F1294" s="339"/>
      <c r="G1294" s="340" t="str">
        <f>IF(ISNUMBER(E1294),E1294/'Bulk DivVar Analysis'!$I$114,"")</f>
        <v/>
      </c>
      <c r="H1294" s="338" t="str">
        <f>IF(ISNUMBER(E1294), IF(G1294&gt;'Bulk DivVar Analysis'!$J$116,"Pass","Fail"),"")</f>
        <v/>
      </c>
      <c r="I1294" s="338" t="str">
        <f t="shared" si="22"/>
        <v/>
      </c>
      <c r="J1294" s="339"/>
      <c r="K1294" s="339"/>
      <c r="L1294" s="339"/>
      <c r="M1294" s="339"/>
      <c r="N1294" s="339"/>
      <c r="O1294" s="339"/>
      <c r="P1294" s="339"/>
      <c r="Q1294" s="339"/>
    </row>
    <row r="1295" spans="1:17" ht="13.5" customHeight="1">
      <c r="A1295" s="481"/>
      <c r="B1295" s="481"/>
      <c r="C1295" s="481"/>
      <c r="D1295" s="481"/>
      <c r="E1295" s="481"/>
      <c r="F1295" s="339"/>
      <c r="G1295" s="340" t="str">
        <f>IF(ISNUMBER(E1295),E1295/'Bulk DivVar Analysis'!$I$114,"")</f>
        <v/>
      </c>
      <c r="H1295" s="338" t="str">
        <f>IF(ISNUMBER(E1295), IF(G1295&gt;'Bulk DivVar Analysis'!$J$116,"Pass","Fail"),"")</f>
        <v/>
      </c>
      <c r="I1295" s="338" t="str">
        <f t="shared" si="22"/>
        <v/>
      </c>
      <c r="J1295" s="339"/>
      <c r="K1295" s="339"/>
      <c r="L1295" s="339"/>
      <c r="M1295" s="339"/>
      <c r="N1295" s="339"/>
      <c r="O1295" s="339"/>
      <c r="P1295" s="339"/>
      <c r="Q1295" s="339"/>
    </row>
    <row r="1296" spans="1:17" ht="13.5" customHeight="1">
      <c r="A1296" s="481"/>
      <c r="B1296" s="481"/>
      <c r="C1296" s="481"/>
      <c r="D1296" s="481"/>
      <c r="E1296" s="481"/>
      <c r="F1296" s="339"/>
      <c r="G1296" s="340" t="str">
        <f>IF(ISNUMBER(E1296),E1296/'Bulk DivVar Analysis'!$I$114,"")</f>
        <v/>
      </c>
      <c r="H1296" s="338" t="str">
        <f>IF(ISNUMBER(E1296), IF(G1296&gt;'Bulk DivVar Analysis'!$J$116,"Pass","Fail"),"")</f>
        <v/>
      </c>
      <c r="I1296" s="338" t="str">
        <f t="shared" si="22"/>
        <v/>
      </c>
      <c r="J1296" s="339"/>
      <c r="K1296" s="339"/>
      <c r="L1296" s="339"/>
      <c r="M1296" s="339"/>
      <c r="N1296" s="339"/>
      <c r="O1296" s="339"/>
      <c r="P1296" s="339"/>
      <c r="Q1296" s="339"/>
    </row>
    <row r="1297" spans="1:17" ht="13.5" customHeight="1">
      <c r="A1297" s="481"/>
      <c r="B1297" s="481"/>
      <c r="C1297" s="481"/>
      <c r="D1297" s="481"/>
      <c r="E1297" s="481"/>
      <c r="F1297" s="339"/>
      <c r="G1297" s="340" t="str">
        <f>IF(ISNUMBER(E1297),E1297/'Bulk DivVar Analysis'!$I$114,"")</f>
        <v/>
      </c>
      <c r="H1297" s="338" t="str">
        <f>IF(ISNUMBER(E1297), IF(G1297&gt;'Bulk DivVar Analysis'!$J$116,"Pass","Fail"),"")</f>
        <v/>
      </c>
      <c r="I1297" s="338" t="str">
        <f t="shared" si="22"/>
        <v/>
      </c>
      <c r="J1297" s="339"/>
      <c r="K1297" s="339"/>
      <c r="L1297" s="339"/>
      <c r="M1297" s="339"/>
      <c r="N1297" s="339"/>
      <c r="O1297" s="339"/>
      <c r="P1297" s="339"/>
      <c r="Q1297" s="339"/>
    </row>
    <row r="1298" spans="1:17" ht="13.5" customHeight="1">
      <c r="A1298" s="481"/>
      <c r="B1298" s="481"/>
      <c r="C1298" s="481"/>
      <c r="D1298" s="481"/>
      <c r="E1298" s="481"/>
      <c r="F1298" s="339"/>
      <c r="G1298" s="340" t="str">
        <f>IF(ISNUMBER(E1298),E1298/'Bulk DivVar Analysis'!$I$114,"")</f>
        <v/>
      </c>
      <c r="H1298" s="338" t="str">
        <f>IF(ISNUMBER(E1298), IF(G1298&gt;'Bulk DivVar Analysis'!$J$116,"Pass","Fail"),"")</f>
        <v/>
      </c>
      <c r="I1298" s="338" t="str">
        <f t="shared" si="22"/>
        <v/>
      </c>
      <c r="J1298" s="339"/>
      <c r="K1298" s="339"/>
      <c r="L1298" s="339"/>
      <c r="M1298" s="339"/>
      <c r="N1298" s="339"/>
      <c r="O1298" s="339"/>
      <c r="P1298" s="339"/>
      <c r="Q1298" s="339"/>
    </row>
    <row r="1299" spans="1:17" ht="13.5" customHeight="1">
      <c r="A1299" s="481"/>
      <c r="B1299" s="481"/>
      <c r="C1299" s="481"/>
      <c r="D1299" s="481"/>
      <c r="E1299" s="481"/>
      <c r="F1299" s="339"/>
      <c r="G1299" s="340" t="str">
        <f>IF(ISNUMBER(E1299),E1299/'Bulk DivVar Analysis'!$I$114,"")</f>
        <v/>
      </c>
      <c r="H1299" s="338" t="str">
        <f>IF(ISNUMBER(E1299), IF(G1299&gt;'Bulk DivVar Analysis'!$J$116,"Pass","Fail"),"")</f>
        <v/>
      </c>
      <c r="I1299" s="338" t="str">
        <f t="shared" si="22"/>
        <v/>
      </c>
      <c r="J1299" s="339"/>
      <c r="K1299" s="339"/>
      <c r="L1299" s="339"/>
      <c r="M1299" s="339"/>
      <c r="N1299" s="339"/>
      <c r="O1299" s="339"/>
      <c r="P1299" s="339"/>
      <c r="Q1299" s="339"/>
    </row>
    <row r="1300" spans="1:17" ht="13.5" customHeight="1">
      <c r="A1300" s="481"/>
      <c r="B1300" s="481"/>
      <c r="C1300" s="481"/>
      <c r="D1300" s="481"/>
      <c r="E1300" s="481"/>
      <c r="F1300" s="339"/>
      <c r="G1300" s="340" t="str">
        <f>IF(ISNUMBER(E1300),E1300/'Bulk DivVar Analysis'!$I$114,"")</f>
        <v/>
      </c>
      <c r="H1300" s="338" t="str">
        <f>IF(ISNUMBER(E1300), IF(G1300&gt;'Bulk DivVar Analysis'!$J$116,"Pass","Fail"),"")</f>
        <v/>
      </c>
      <c r="I1300" s="338" t="str">
        <f t="shared" si="22"/>
        <v/>
      </c>
      <c r="J1300" s="339"/>
      <c r="K1300" s="339"/>
      <c r="L1300" s="339"/>
      <c r="M1300" s="339"/>
      <c r="N1300" s="339"/>
      <c r="O1300" s="339"/>
      <c r="P1300" s="339"/>
      <c r="Q1300" s="339"/>
    </row>
    <row r="1301" spans="1:17" ht="13.5" customHeight="1">
      <c r="A1301" s="481"/>
      <c r="B1301" s="481"/>
      <c r="C1301" s="481"/>
      <c r="D1301" s="481"/>
      <c r="E1301" s="481"/>
      <c r="F1301" s="339"/>
      <c r="G1301" s="340" t="str">
        <f>IF(ISNUMBER(E1301),E1301/'Bulk DivVar Analysis'!$I$114,"")</f>
        <v/>
      </c>
      <c r="H1301" s="338" t="str">
        <f>IF(ISNUMBER(E1301), IF(G1301&gt;'Bulk DivVar Analysis'!$J$116,"Pass","Fail"),"")</f>
        <v/>
      </c>
      <c r="I1301" s="338" t="str">
        <f t="shared" si="22"/>
        <v/>
      </c>
      <c r="J1301" s="339"/>
      <c r="K1301" s="339"/>
      <c r="L1301" s="339"/>
      <c r="M1301" s="339"/>
      <c r="N1301" s="339"/>
      <c r="O1301" s="339"/>
      <c r="P1301" s="339"/>
      <c r="Q1301" s="339"/>
    </row>
    <row r="1302" spans="1:17" ht="13.5" customHeight="1">
      <c r="A1302" s="481"/>
      <c r="B1302" s="481"/>
      <c r="C1302" s="481"/>
      <c r="D1302" s="481"/>
      <c r="E1302" s="481"/>
      <c r="F1302" s="339"/>
      <c r="G1302" s="340" t="str">
        <f>IF(ISNUMBER(E1302),E1302/'Bulk DivVar Analysis'!$I$114,"")</f>
        <v/>
      </c>
      <c r="H1302" s="338" t="str">
        <f>IF(ISNUMBER(E1302), IF(G1302&gt;'Bulk DivVar Analysis'!$J$116,"Pass","Fail"),"")</f>
        <v/>
      </c>
      <c r="I1302" s="338" t="str">
        <f t="shared" si="22"/>
        <v/>
      </c>
      <c r="J1302" s="339"/>
      <c r="K1302" s="339"/>
      <c r="L1302" s="339"/>
      <c r="M1302" s="339"/>
      <c r="N1302" s="339"/>
      <c r="O1302" s="339"/>
      <c r="P1302" s="339"/>
      <c r="Q1302" s="339"/>
    </row>
    <row r="1303" spans="1:17" ht="13.5" customHeight="1">
      <c r="A1303" s="481"/>
      <c r="B1303" s="481"/>
      <c r="C1303" s="481"/>
      <c r="D1303" s="481"/>
      <c r="E1303" s="481"/>
      <c r="F1303" s="339"/>
      <c r="G1303" s="340" t="str">
        <f>IF(ISNUMBER(E1303),E1303/'Bulk DivVar Analysis'!$I$114,"")</f>
        <v/>
      </c>
      <c r="H1303" s="338" t="str">
        <f>IF(ISNUMBER(E1303), IF(G1303&gt;'Bulk DivVar Analysis'!$J$116,"Pass","Fail"),"")</f>
        <v/>
      </c>
      <c r="I1303" s="338" t="str">
        <f t="shared" si="22"/>
        <v/>
      </c>
      <c r="J1303" s="339"/>
      <c r="K1303" s="339"/>
      <c r="L1303" s="339"/>
      <c r="M1303" s="339"/>
      <c r="N1303" s="339"/>
      <c r="O1303" s="339"/>
      <c r="P1303" s="339"/>
      <c r="Q1303" s="339"/>
    </row>
    <row r="1304" spans="1:17" ht="13.5" customHeight="1">
      <c r="A1304" s="481"/>
      <c r="B1304" s="481"/>
      <c r="C1304" s="481"/>
      <c r="D1304" s="481"/>
      <c r="E1304" s="481"/>
      <c r="F1304" s="339"/>
      <c r="G1304" s="340" t="str">
        <f>IF(ISNUMBER(E1304),E1304/'Bulk DivVar Analysis'!$I$114,"")</f>
        <v/>
      </c>
      <c r="H1304" s="338" t="str">
        <f>IF(ISNUMBER(E1304), IF(G1304&gt;'Bulk DivVar Analysis'!$J$116,"Pass","Fail"),"")</f>
        <v/>
      </c>
      <c r="I1304" s="338" t="str">
        <f t="shared" si="22"/>
        <v/>
      </c>
      <c r="J1304" s="339"/>
      <c r="K1304" s="339"/>
      <c r="L1304" s="339"/>
      <c r="M1304" s="339"/>
      <c r="N1304" s="339"/>
      <c r="O1304" s="339"/>
      <c r="P1304" s="339"/>
      <c r="Q1304" s="339"/>
    </row>
    <row r="1305" spans="1:17" ht="13.5" customHeight="1">
      <c r="A1305" s="481"/>
      <c r="B1305" s="481"/>
      <c r="C1305" s="481"/>
      <c r="D1305" s="481"/>
      <c r="E1305" s="481"/>
      <c r="F1305" s="339"/>
      <c r="G1305" s="340" t="str">
        <f>IF(ISNUMBER(E1305),E1305/'Bulk DivVar Analysis'!$I$114,"")</f>
        <v/>
      </c>
      <c r="H1305" s="338" t="str">
        <f>IF(ISNUMBER(E1305), IF(G1305&gt;'Bulk DivVar Analysis'!$J$116,"Pass","Fail"),"")</f>
        <v/>
      </c>
      <c r="I1305" s="338" t="str">
        <f t="shared" si="22"/>
        <v/>
      </c>
      <c r="J1305" s="339"/>
      <c r="K1305" s="339"/>
      <c r="L1305" s="339"/>
      <c r="M1305" s="339"/>
      <c r="N1305" s="339"/>
      <c r="O1305" s="339"/>
      <c r="P1305" s="339"/>
      <c r="Q1305" s="339"/>
    </row>
    <row r="1306" spans="1:17" ht="13.5" customHeight="1">
      <c r="A1306" s="481"/>
      <c r="B1306" s="481"/>
      <c r="C1306" s="481"/>
      <c r="D1306" s="481"/>
      <c r="E1306" s="481"/>
      <c r="F1306" s="339"/>
      <c r="G1306" s="340" t="str">
        <f>IF(ISNUMBER(E1306),E1306/'Bulk DivVar Analysis'!$I$114,"")</f>
        <v/>
      </c>
      <c r="H1306" s="338" t="str">
        <f>IF(ISNUMBER(E1306), IF(G1306&gt;'Bulk DivVar Analysis'!$J$116,"Pass","Fail"),"")</f>
        <v/>
      </c>
      <c r="I1306" s="338" t="str">
        <f t="shared" si="22"/>
        <v/>
      </c>
      <c r="J1306" s="339"/>
      <c r="K1306" s="339"/>
      <c r="L1306" s="339"/>
      <c r="M1306" s="339"/>
      <c r="N1306" s="339"/>
      <c r="O1306" s="339"/>
      <c r="P1306" s="339"/>
      <c r="Q1306" s="339"/>
    </row>
    <row r="1307" spans="1:17" ht="13.5" customHeight="1">
      <c r="A1307" s="481"/>
      <c r="B1307" s="481"/>
      <c r="C1307" s="481"/>
      <c r="D1307" s="481"/>
      <c r="E1307" s="481"/>
      <c r="F1307" s="339"/>
      <c r="G1307" s="340" t="str">
        <f>IF(ISNUMBER(E1307),E1307/'Bulk DivVar Analysis'!$I$114,"")</f>
        <v/>
      </c>
      <c r="H1307" s="338" t="str">
        <f>IF(ISNUMBER(E1307), IF(G1307&gt;'Bulk DivVar Analysis'!$J$116,"Pass","Fail"),"")</f>
        <v/>
      </c>
      <c r="I1307" s="338" t="str">
        <f t="shared" si="22"/>
        <v/>
      </c>
      <c r="J1307" s="339"/>
      <c r="K1307" s="339"/>
      <c r="L1307" s="339"/>
      <c r="M1307" s="339"/>
      <c r="N1307" s="339"/>
      <c r="O1307" s="339"/>
      <c r="P1307" s="339"/>
      <c r="Q1307" s="339"/>
    </row>
    <row r="1308" spans="1:17" ht="13.5" customHeight="1">
      <c r="A1308" s="481"/>
      <c r="B1308" s="481"/>
      <c r="C1308" s="481"/>
      <c r="D1308" s="481"/>
      <c r="E1308" s="481"/>
      <c r="F1308" s="339"/>
      <c r="G1308" s="340" t="str">
        <f>IF(ISNUMBER(E1308),E1308/'Bulk DivVar Analysis'!$I$114,"")</f>
        <v/>
      </c>
      <c r="H1308" s="338" t="str">
        <f>IF(ISNUMBER(E1308), IF(G1308&gt;'Bulk DivVar Analysis'!$J$116,"Pass","Fail"),"")</f>
        <v/>
      </c>
      <c r="I1308" s="338" t="str">
        <f t="shared" si="22"/>
        <v/>
      </c>
      <c r="J1308" s="339"/>
      <c r="K1308" s="339"/>
      <c r="L1308" s="339"/>
      <c r="M1308" s="339"/>
      <c r="N1308" s="339"/>
      <c r="O1308" s="339"/>
      <c r="P1308" s="339"/>
      <c r="Q1308" s="339"/>
    </row>
    <row r="1309" spans="1:17" ht="13.5" customHeight="1">
      <c r="A1309" s="481"/>
      <c r="B1309" s="481"/>
      <c r="C1309" s="481"/>
      <c r="D1309" s="481"/>
      <c r="E1309" s="481"/>
      <c r="F1309" s="339"/>
      <c r="G1309" s="340" t="str">
        <f>IF(ISNUMBER(E1309),E1309/'Bulk DivVar Analysis'!$I$114,"")</f>
        <v/>
      </c>
      <c r="H1309" s="338" t="str">
        <f>IF(ISNUMBER(E1309), IF(G1309&gt;'Bulk DivVar Analysis'!$J$116,"Pass","Fail"),"")</f>
        <v/>
      </c>
      <c r="I1309" s="338" t="str">
        <f t="shared" si="22"/>
        <v/>
      </c>
      <c r="J1309" s="339"/>
      <c r="K1309" s="339"/>
      <c r="L1309" s="339"/>
      <c r="M1309" s="339"/>
      <c r="N1309" s="339"/>
      <c r="O1309" s="339"/>
      <c r="P1309" s="339"/>
      <c r="Q1309" s="339"/>
    </row>
    <row r="1310" spans="1:17" ht="13.5" customHeight="1">
      <c r="A1310" s="481"/>
      <c r="B1310" s="481"/>
      <c r="C1310" s="481"/>
      <c r="D1310" s="481"/>
      <c r="E1310" s="481"/>
      <c r="F1310" s="339"/>
      <c r="G1310" s="340" t="str">
        <f>IF(ISNUMBER(E1310),E1310/'Bulk DivVar Analysis'!$I$114,"")</f>
        <v/>
      </c>
      <c r="H1310" s="338" t="str">
        <f>IF(ISNUMBER(E1310), IF(G1310&gt;'Bulk DivVar Analysis'!$J$116,"Pass","Fail"),"")</f>
        <v/>
      </c>
      <c r="I1310" s="338" t="str">
        <f t="shared" si="22"/>
        <v/>
      </c>
      <c r="J1310" s="339"/>
      <c r="K1310" s="339"/>
      <c r="L1310" s="339"/>
      <c r="M1310" s="339"/>
      <c r="N1310" s="339"/>
      <c r="O1310" s="339"/>
      <c r="P1310" s="339"/>
      <c r="Q1310" s="339"/>
    </row>
    <row r="1311" spans="1:17" ht="13.5" customHeight="1">
      <c r="A1311" s="481"/>
      <c r="B1311" s="481"/>
      <c r="C1311" s="481"/>
      <c r="D1311" s="481"/>
      <c r="E1311" s="481"/>
      <c r="F1311" s="339"/>
      <c r="G1311" s="340" t="str">
        <f>IF(ISNUMBER(E1311),E1311/'Bulk DivVar Analysis'!$I$114,"")</f>
        <v/>
      </c>
      <c r="H1311" s="338" t="str">
        <f>IF(ISNUMBER(E1311), IF(G1311&gt;'Bulk DivVar Analysis'!$J$116,"Pass","Fail"),"")</f>
        <v/>
      </c>
      <c r="I1311" s="338" t="str">
        <f t="shared" si="22"/>
        <v/>
      </c>
      <c r="J1311" s="339"/>
      <c r="K1311" s="339"/>
      <c r="L1311" s="339"/>
      <c r="M1311" s="339"/>
      <c r="N1311" s="339"/>
      <c r="O1311" s="339"/>
      <c r="P1311" s="339"/>
      <c r="Q1311" s="339"/>
    </row>
    <row r="1312" spans="1:17" ht="13.5" customHeight="1">
      <c r="A1312" s="481"/>
      <c r="B1312" s="481"/>
      <c r="C1312" s="481"/>
      <c r="D1312" s="481"/>
      <c r="E1312" s="481"/>
      <c r="F1312" s="339"/>
      <c r="G1312" s="340" t="str">
        <f>IF(ISNUMBER(E1312),E1312/'Bulk DivVar Analysis'!$I$114,"")</f>
        <v/>
      </c>
      <c r="H1312" s="338" t="str">
        <f>IF(ISNUMBER(E1312), IF(G1312&gt;'Bulk DivVar Analysis'!$J$116,"Pass","Fail"),"")</f>
        <v/>
      </c>
      <c r="I1312" s="338" t="str">
        <f t="shared" si="22"/>
        <v/>
      </c>
      <c r="J1312" s="339"/>
      <c r="K1312" s="339"/>
      <c r="L1312" s="339"/>
      <c r="M1312" s="339"/>
      <c r="N1312" s="339"/>
      <c r="O1312" s="339"/>
      <c r="P1312" s="339"/>
      <c r="Q1312" s="339"/>
    </row>
    <row r="1313" spans="1:17" ht="13.5" customHeight="1">
      <c r="A1313" s="481"/>
      <c r="B1313" s="481"/>
      <c r="C1313" s="481"/>
      <c r="D1313" s="481"/>
      <c r="E1313" s="481"/>
      <c r="F1313" s="339"/>
      <c r="G1313" s="340" t="str">
        <f>IF(ISNUMBER(E1313),E1313/'Bulk DivVar Analysis'!$I$114,"")</f>
        <v/>
      </c>
      <c r="H1313" s="338" t="str">
        <f>IF(ISNUMBER(E1313), IF(G1313&gt;'Bulk DivVar Analysis'!$J$116,"Pass","Fail"),"")</f>
        <v/>
      </c>
      <c r="I1313" s="338" t="str">
        <f t="shared" si="22"/>
        <v/>
      </c>
      <c r="J1313" s="339"/>
      <c r="K1313" s="339"/>
      <c r="L1313" s="339"/>
      <c r="M1313" s="339"/>
      <c r="N1313" s="339"/>
      <c r="O1313" s="339"/>
      <c r="P1313" s="339"/>
      <c r="Q1313" s="339"/>
    </row>
    <row r="1314" spans="1:17" ht="13.5" customHeight="1">
      <c r="A1314" s="481"/>
      <c r="B1314" s="481"/>
      <c r="C1314" s="481"/>
      <c r="D1314" s="481"/>
      <c r="E1314" s="481"/>
      <c r="F1314" s="339"/>
      <c r="G1314" s="340" t="str">
        <f>IF(ISNUMBER(E1314),E1314/'Bulk DivVar Analysis'!$I$114,"")</f>
        <v/>
      </c>
      <c r="H1314" s="338" t="str">
        <f>IF(ISNUMBER(E1314), IF(G1314&gt;'Bulk DivVar Analysis'!$J$116,"Pass","Fail"),"")</f>
        <v/>
      </c>
      <c r="I1314" s="338" t="str">
        <f t="shared" si="22"/>
        <v/>
      </c>
      <c r="J1314" s="339"/>
      <c r="K1314" s="339"/>
      <c r="L1314" s="339"/>
      <c r="M1314" s="339"/>
      <c r="N1314" s="339"/>
      <c r="O1314" s="339"/>
      <c r="P1314" s="339"/>
      <c r="Q1314" s="339"/>
    </row>
    <row r="1315" spans="1:17" ht="13.5" customHeight="1">
      <c r="A1315" s="481"/>
      <c r="B1315" s="481"/>
      <c r="C1315" s="481"/>
      <c r="D1315" s="481"/>
      <c r="E1315" s="481"/>
      <c r="F1315" s="339"/>
      <c r="G1315" s="340" t="str">
        <f>IF(ISNUMBER(E1315),E1315/'Bulk DivVar Analysis'!$I$114,"")</f>
        <v/>
      </c>
      <c r="H1315" s="338" t="str">
        <f>IF(ISNUMBER(E1315), IF(G1315&gt;'Bulk DivVar Analysis'!$J$116,"Pass","Fail"),"")</f>
        <v/>
      </c>
      <c r="I1315" s="338" t="str">
        <f t="shared" si="22"/>
        <v/>
      </c>
      <c r="J1315" s="339"/>
      <c r="K1315" s="339"/>
      <c r="L1315" s="339"/>
      <c r="M1315" s="339"/>
      <c r="N1315" s="339"/>
      <c r="O1315" s="339"/>
      <c r="P1315" s="339"/>
      <c r="Q1315" s="339"/>
    </row>
    <row r="1316" spans="1:17" ht="13.5" customHeight="1">
      <c r="A1316" s="481"/>
      <c r="B1316" s="481"/>
      <c r="C1316" s="481"/>
      <c r="D1316" s="481"/>
      <c r="E1316" s="481"/>
      <c r="F1316" s="339"/>
      <c r="G1316" s="340" t="str">
        <f>IF(ISNUMBER(E1316),E1316/'Bulk DivVar Analysis'!$I$114,"")</f>
        <v/>
      </c>
      <c r="H1316" s="338" t="str">
        <f>IF(ISNUMBER(E1316), IF(G1316&gt;'Bulk DivVar Analysis'!$J$116,"Pass","Fail"),"")</f>
        <v/>
      </c>
      <c r="I1316" s="338" t="str">
        <f t="shared" si="22"/>
        <v/>
      </c>
      <c r="J1316" s="339"/>
      <c r="K1316" s="339"/>
      <c r="L1316" s="339"/>
      <c r="M1316" s="339"/>
      <c r="N1316" s="339"/>
      <c r="O1316" s="339"/>
      <c r="P1316" s="339"/>
      <c r="Q1316" s="339"/>
    </row>
    <row r="1317" spans="1:17" ht="13.5" customHeight="1">
      <c r="A1317" s="481"/>
      <c r="B1317" s="481"/>
      <c r="C1317" s="481"/>
      <c r="D1317" s="481"/>
      <c r="E1317" s="481"/>
      <c r="F1317" s="339"/>
      <c r="G1317" s="340" t="str">
        <f>IF(ISNUMBER(E1317),E1317/'Bulk DivVar Analysis'!$I$114,"")</f>
        <v/>
      </c>
      <c r="H1317" s="338" t="str">
        <f>IF(ISNUMBER(E1317), IF(G1317&gt;'Bulk DivVar Analysis'!$J$116,"Pass","Fail"),"")</f>
        <v/>
      </c>
      <c r="I1317" s="338" t="str">
        <f t="shared" si="22"/>
        <v/>
      </c>
      <c r="J1317" s="339"/>
      <c r="K1317" s="339"/>
      <c r="L1317" s="339"/>
      <c r="M1317" s="339"/>
      <c r="N1317" s="339"/>
      <c r="O1317" s="339"/>
      <c r="P1317" s="339"/>
      <c r="Q1317" s="339"/>
    </row>
    <row r="1318" spans="1:17" ht="13.5" customHeight="1">
      <c r="A1318" s="481"/>
      <c r="B1318" s="481"/>
      <c r="C1318" s="481"/>
      <c r="D1318" s="481"/>
      <c r="E1318" s="481"/>
      <c r="F1318" s="339"/>
      <c r="G1318" s="340" t="str">
        <f>IF(ISNUMBER(E1318),E1318/'Bulk DivVar Analysis'!$I$114,"")</f>
        <v/>
      </c>
      <c r="H1318" s="338" t="str">
        <f>IF(ISNUMBER(E1318), IF(G1318&gt;'Bulk DivVar Analysis'!$J$116,"Pass","Fail"),"")</f>
        <v/>
      </c>
      <c r="I1318" s="338" t="str">
        <f t="shared" si="22"/>
        <v/>
      </c>
      <c r="J1318" s="339"/>
      <c r="K1318" s="339"/>
      <c r="L1318" s="339"/>
      <c r="M1318" s="339"/>
      <c r="N1318" s="339"/>
      <c r="O1318" s="339"/>
      <c r="P1318" s="339"/>
      <c r="Q1318" s="339"/>
    </row>
    <row r="1319" spans="1:17" ht="13.5" customHeight="1">
      <c r="A1319" s="481"/>
      <c r="B1319" s="481"/>
      <c r="C1319" s="481"/>
      <c r="D1319" s="481"/>
      <c r="E1319" s="481"/>
      <c r="F1319" s="339"/>
      <c r="G1319" s="340" t="str">
        <f>IF(ISNUMBER(E1319),E1319/'Bulk DivVar Analysis'!$I$114,"")</f>
        <v/>
      </c>
      <c r="H1319" s="338" t="str">
        <f>IF(ISNUMBER(E1319), IF(G1319&gt;'Bulk DivVar Analysis'!$J$116,"Pass","Fail"),"")</f>
        <v/>
      </c>
      <c r="I1319" s="338" t="str">
        <f t="shared" si="22"/>
        <v/>
      </c>
      <c r="J1319" s="339"/>
      <c r="K1319" s="339"/>
      <c r="L1319" s="339"/>
      <c r="M1319" s="339"/>
      <c r="N1319" s="339"/>
      <c r="O1319" s="339"/>
      <c r="P1319" s="339"/>
      <c r="Q1319" s="339"/>
    </row>
    <row r="1320" spans="1:17" ht="13.5" customHeight="1">
      <c r="A1320" s="481"/>
      <c r="B1320" s="481"/>
      <c r="C1320" s="481"/>
      <c r="D1320" s="481"/>
      <c r="E1320" s="481"/>
      <c r="F1320" s="339"/>
      <c r="G1320" s="340" t="str">
        <f>IF(ISNUMBER(E1320),E1320/'Bulk DivVar Analysis'!$I$114,"")</f>
        <v/>
      </c>
      <c r="H1320" s="338" t="str">
        <f>IF(ISNUMBER(E1320), IF(G1320&gt;'Bulk DivVar Analysis'!$J$116,"Pass","Fail"),"")</f>
        <v/>
      </c>
      <c r="I1320" s="338" t="str">
        <f t="shared" si="22"/>
        <v/>
      </c>
      <c r="J1320" s="339"/>
      <c r="K1320" s="339"/>
      <c r="L1320" s="339"/>
      <c r="M1320" s="339"/>
      <c r="N1320" s="339"/>
      <c r="O1320" s="339"/>
      <c r="P1320" s="339"/>
      <c r="Q1320" s="339"/>
    </row>
    <row r="1321" spans="1:17" ht="13.5" customHeight="1">
      <c r="A1321" s="481"/>
      <c r="B1321" s="481"/>
      <c r="C1321" s="481"/>
      <c r="D1321" s="481"/>
      <c r="E1321" s="481"/>
      <c r="F1321" s="339"/>
      <c r="G1321" s="340" t="str">
        <f>IF(ISNUMBER(E1321),E1321/'Bulk DivVar Analysis'!$I$114,"")</f>
        <v/>
      </c>
      <c r="H1321" s="338" t="str">
        <f>IF(ISNUMBER(E1321), IF(G1321&gt;'Bulk DivVar Analysis'!$J$116,"Pass","Fail"),"")</f>
        <v/>
      </c>
      <c r="I1321" s="338" t="str">
        <f t="shared" si="22"/>
        <v/>
      </c>
      <c r="J1321" s="339"/>
      <c r="K1321" s="339"/>
      <c r="L1321" s="339"/>
      <c r="M1321" s="339"/>
      <c r="N1321" s="339"/>
      <c r="O1321" s="339"/>
      <c r="P1321" s="339"/>
      <c r="Q1321" s="339"/>
    </row>
    <row r="1322" spans="1:17" ht="13.5" customHeight="1">
      <c r="A1322" s="481"/>
      <c r="B1322" s="481"/>
      <c r="C1322" s="481"/>
      <c r="D1322" s="481"/>
      <c r="E1322" s="481"/>
      <c r="F1322" s="339"/>
      <c r="G1322" s="340" t="str">
        <f>IF(ISNUMBER(E1322),E1322/'Bulk DivVar Analysis'!$I$114,"")</f>
        <v/>
      </c>
      <c r="H1322" s="338" t="str">
        <f>IF(ISNUMBER(E1322), IF(G1322&gt;'Bulk DivVar Analysis'!$J$116,"Pass","Fail"),"")</f>
        <v/>
      </c>
      <c r="I1322" s="338" t="str">
        <f t="shared" si="22"/>
        <v/>
      </c>
      <c r="J1322" s="339"/>
      <c r="K1322" s="339"/>
      <c r="L1322" s="339"/>
      <c r="M1322" s="339"/>
      <c r="N1322" s="339"/>
      <c r="O1322" s="339"/>
      <c r="P1322" s="339"/>
      <c r="Q1322" s="339"/>
    </row>
    <row r="1323" spans="1:17" ht="13.5" customHeight="1">
      <c r="A1323" s="481"/>
      <c r="B1323" s="481"/>
      <c r="C1323" s="481"/>
      <c r="D1323" s="481"/>
      <c r="E1323" s="481"/>
      <c r="F1323" s="339"/>
      <c r="G1323" s="340" t="str">
        <f>IF(ISNUMBER(E1323),E1323/'Bulk DivVar Analysis'!$I$114,"")</f>
        <v/>
      </c>
      <c r="H1323" s="338" t="str">
        <f>IF(ISNUMBER(E1323), IF(G1323&gt;'Bulk DivVar Analysis'!$J$116,"Pass","Fail"),"")</f>
        <v/>
      </c>
      <c r="I1323" s="338" t="str">
        <f t="shared" si="22"/>
        <v/>
      </c>
      <c r="J1323" s="339"/>
      <c r="K1323" s="339"/>
      <c r="L1323" s="339"/>
      <c r="M1323" s="339"/>
      <c r="N1323" s="339"/>
      <c r="O1323" s="339"/>
      <c r="P1323" s="339"/>
      <c r="Q1323" s="339"/>
    </row>
    <row r="1324" spans="1:17" ht="13.5" customHeight="1">
      <c r="A1324" s="481"/>
      <c r="B1324" s="481"/>
      <c r="C1324" s="481"/>
      <c r="D1324" s="481"/>
      <c r="E1324" s="481"/>
      <c r="F1324" s="339"/>
      <c r="G1324" s="340" t="str">
        <f>IF(ISNUMBER(E1324),E1324/'Bulk DivVar Analysis'!$I$114,"")</f>
        <v/>
      </c>
      <c r="H1324" s="338" t="str">
        <f>IF(ISNUMBER(E1324), IF(G1324&gt;'Bulk DivVar Analysis'!$J$116,"Pass","Fail"),"")</f>
        <v/>
      </c>
      <c r="I1324" s="338" t="str">
        <f t="shared" si="22"/>
        <v/>
      </c>
      <c r="J1324" s="339"/>
      <c r="K1324" s="339"/>
      <c r="L1324" s="339"/>
      <c r="M1324" s="339"/>
      <c r="N1324" s="339"/>
      <c r="O1324" s="339"/>
      <c r="P1324" s="339"/>
      <c r="Q1324" s="339"/>
    </row>
    <row r="1325" spans="1:17" ht="13.5" customHeight="1">
      <c r="A1325" s="481"/>
      <c r="B1325" s="481"/>
      <c r="C1325" s="481"/>
      <c r="D1325" s="481"/>
      <c r="E1325" s="481"/>
      <c r="F1325" s="339"/>
      <c r="G1325" s="340" t="str">
        <f>IF(ISNUMBER(E1325),E1325/'Bulk DivVar Analysis'!$I$114,"")</f>
        <v/>
      </c>
      <c r="H1325" s="338" t="str">
        <f>IF(ISNUMBER(E1325), IF(G1325&gt;'Bulk DivVar Analysis'!$J$116,"Pass","Fail"),"")</f>
        <v/>
      </c>
      <c r="I1325" s="338" t="str">
        <f t="shared" si="22"/>
        <v/>
      </c>
      <c r="J1325" s="339"/>
      <c r="K1325" s="339"/>
      <c r="L1325" s="339"/>
      <c r="M1325" s="339"/>
      <c r="N1325" s="339"/>
      <c r="O1325" s="339"/>
      <c r="P1325" s="339"/>
      <c r="Q1325" s="339"/>
    </row>
    <row r="1326" spans="1:17" ht="13.5" customHeight="1">
      <c r="A1326" s="481"/>
      <c r="B1326" s="481"/>
      <c r="C1326" s="481"/>
      <c r="D1326" s="481"/>
      <c r="E1326" s="481"/>
      <c r="F1326" s="339"/>
      <c r="G1326" s="340" t="str">
        <f>IF(ISNUMBER(E1326),E1326/'Bulk DivVar Analysis'!$I$114,"")</f>
        <v/>
      </c>
      <c r="H1326" s="338" t="str">
        <f>IF(ISNUMBER(E1326), IF(G1326&gt;'Bulk DivVar Analysis'!$J$116,"Pass","Fail"),"")</f>
        <v/>
      </c>
      <c r="I1326" s="338" t="str">
        <f t="shared" si="22"/>
        <v/>
      </c>
      <c r="J1326" s="339"/>
      <c r="K1326" s="339"/>
      <c r="L1326" s="339"/>
      <c r="M1326" s="339"/>
      <c r="N1326" s="339"/>
      <c r="O1326" s="339"/>
      <c r="P1326" s="339"/>
      <c r="Q1326" s="339"/>
    </row>
    <row r="1327" spans="1:17" ht="13.5" customHeight="1">
      <c r="A1327" s="481"/>
      <c r="B1327" s="481"/>
      <c r="C1327" s="481"/>
      <c r="D1327" s="481"/>
      <c r="E1327" s="481"/>
      <c r="F1327" s="339"/>
      <c r="G1327" s="340" t="str">
        <f>IF(ISNUMBER(E1327),E1327/'Bulk DivVar Analysis'!$I$114,"")</f>
        <v/>
      </c>
      <c r="H1327" s="338" t="str">
        <f>IF(ISNUMBER(E1327), IF(G1327&gt;'Bulk DivVar Analysis'!$J$116,"Pass","Fail"),"")</f>
        <v/>
      </c>
      <c r="I1327" s="338" t="str">
        <f t="shared" si="22"/>
        <v/>
      </c>
      <c r="J1327" s="339"/>
      <c r="K1327" s="339"/>
      <c r="L1327" s="339"/>
      <c r="M1327" s="339"/>
      <c r="N1327" s="339"/>
      <c r="O1327" s="339"/>
      <c r="P1327" s="339"/>
      <c r="Q1327" s="339"/>
    </row>
    <row r="1328" spans="1:17" ht="13.5" customHeight="1">
      <c r="A1328" s="481"/>
      <c r="B1328" s="481"/>
      <c r="C1328" s="481"/>
      <c r="D1328" s="481"/>
      <c r="E1328" s="481"/>
      <c r="F1328" s="339"/>
      <c r="G1328" s="340" t="str">
        <f>IF(ISNUMBER(E1328),E1328/'Bulk DivVar Analysis'!$I$114,"")</f>
        <v/>
      </c>
      <c r="H1328" s="338" t="str">
        <f>IF(ISNUMBER(E1328), IF(G1328&gt;'Bulk DivVar Analysis'!$J$116,"Pass","Fail"),"")</f>
        <v/>
      </c>
      <c r="I1328" s="338" t="str">
        <f t="shared" si="22"/>
        <v/>
      </c>
      <c r="J1328" s="339"/>
      <c r="K1328" s="339"/>
      <c r="L1328" s="339"/>
      <c r="M1328" s="339"/>
      <c r="N1328" s="339"/>
      <c r="O1328" s="339"/>
      <c r="P1328" s="339"/>
      <c r="Q1328" s="339"/>
    </row>
    <row r="1329" spans="1:17" ht="13.5" customHeight="1">
      <c r="A1329" s="481"/>
      <c r="B1329" s="481"/>
      <c r="C1329" s="481"/>
      <c r="D1329" s="481"/>
      <c r="E1329" s="481"/>
      <c r="F1329" s="339"/>
      <c r="G1329" s="340" t="str">
        <f>IF(ISNUMBER(E1329),E1329/'Bulk DivVar Analysis'!$I$114,"")</f>
        <v/>
      </c>
      <c r="H1329" s="338" t="str">
        <f>IF(ISNUMBER(E1329), IF(G1329&gt;'Bulk DivVar Analysis'!$J$116,"Pass","Fail"),"")</f>
        <v/>
      </c>
      <c r="I1329" s="338" t="str">
        <f t="shared" si="22"/>
        <v/>
      </c>
      <c r="J1329" s="339"/>
      <c r="K1329" s="339"/>
      <c r="L1329" s="339"/>
      <c r="M1329" s="339"/>
      <c r="N1329" s="339"/>
      <c r="O1329" s="339"/>
      <c r="P1329" s="339"/>
      <c r="Q1329" s="339"/>
    </row>
    <row r="1330" spans="1:17" ht="13.5" customHeight="1">
      <c r="A1330" s="481"/>
      <c r="B1330" s="481"/>
      <c r="C1330" s="481"/>
      <c r="D1330" s="481"/>
      <c r="E1330" s="481"/>
      <c r="F1330" s="339"/>
      <c r="G1330" s="340" t="str">
        <f>IF(ISNUMBER(E1330),E1330/'Bulk DivVar Analysis'!$I$114,"")</f>
        <v/>
      </c>
      <c r="H1330" s="338" t="str">
        <f>IF(ISNUMBER(E1330), IF(G1330&gt;'Bulk DivVar Analysis'!$J$116,"Pass","Fail"),"")</f>
        <v/>
      </c>
      <c r="I1330" s="338" t="str">
        <f t="shared" si="22"/>
        <v/>
      </c>
      <c r="J1330" s="339"/>
      <c r="K1330" s="339"/>
      <c r="L1330" s="339"/>
      <c r="M1330" s="339"/>
      <c r="N1330" s="339"/>
      <c r="O1330" s="339"/>
      <c r="P1330" s="339"/>
      <c r="Q1330" s="339"/>
    </row>
    <row r="1331" spans="1:17" ht="13.5" customHeight="1">
      <c r="A1331" s="481"/>
      <c r="B1331" s="481"/>
      <c r="C1331" s="481"/>
      <c r="D1331" s="481"/>
      <c r="E1331" s="481"/>
      <c r="F1331" s="339"/>
      <c r="G1331" s="340" t="str">
        <f>IF(ISNUMBER(E1331),E1331/'Bulk DivVar Analysis'!$I$114,"")</f>
        <v/>
      </c>
      <c r="H1331" s="338" t="str">
        <f>IF(ISNUMBER(E1331), IF(G1331&gt;'Bulk DivVar Analysis'!$J$116,"Pass","Fail"),"")</f>
        <v/>
      </c>
      <c r="I1331" s="338" t="str">
        <f t="shared" si="22"/>
        <v/>
      </c>
      <c r="J1331" s="339"/>
      <c r="K1331" s="339"/>
      <c r="L1331" s="339"/>
      <c r="M1331" s="339"/>
      <c r="N1331" s="339"/>
      <c r="O1331" s="339"/>
      <c r="P1331" s="339"/>
      <c r="Q1331" s="339"/>
    </row>
    <row r="1332" spans="1:17" ht="13.5" customHeight="1">
      <c r="A1332" s="481"/>
      <c r="B1332" s="481"/>
      <c r="C1332" s="481"/>
      <c r="D1332" s="481"/>
      <c r="E1332" s="481"/>
      <c r="F1332" s="339"/>
      <c r="G1332" s="340" t="str">
        <f>IF(ISNUMBER(E1332),E1332/'Bulk DivVar Analysis'!$I$114,"")</f>
        <v/>
      </c>
      <c r="H1332" s="338" t="str">
        <f>IF(ISNUMBER(E1332), IF(G1332&gt;'Bulk DivVar Analysis'!$J$116,"Pass","Fail"),"")</f>
        <v/>
      </c>
      <c r="I1332" s="338" t="str">
        <f t="shared" si="22"/>
        <v/>
      </c>
      <c r="J1332" s="339"/>
      <c r="K1332" s="339"/>
      <c r="L1332" s="339"/>
      <c r="M1332" s="339"/>
      <c r="N1332" s="339"/>
      <c r="O1332" s="339"/>
      <c r="P1332" s="339"/>
      <c r="Q1332" s="339"/>
    </row>
    <row r="1333" spans="1:17" ht="13.5" customHeight="1">
      <c r="A1333" s="481"/>
      <c r="B1333" s="481"/>
      <c r="C1333" s="481"/>
      <c r="D1333" s="481"/>
      <c r="E1333" s="481"/>
      <c r="F1333" s="339"/>
      <c r="G1333" s="340" t="str">
        <f>IF(ISNUMBER(E1333),E1333/'Bulk DivVar Analysis'!$I$114,"")</f>
        <v/>
      </c>
      <c r="H1333" s="338" t="str">
        <f>IF(ISNUMBER(E1333), IF(G1333&gt;'Bulk DivVar Analysis'!$J$116,"Pass","Fail"),"")</f>
        <v/>
      </c>
      <c r="I1333" s="338" t="str">
        <f t="shared" si="22"/>
        <v/>
      </c>
      <c r="J1333" s="339"/>
      <c r="K1333" s="339"/>
      <c r="L1333" s="339"/>
      <c r="M1333" s="339"/>
      <c r="N1333" s="339"/>
      <c r="O1333" s="339"/>
      <c r="P1333" s="339"/>
      <c r="Q1333" s="339"/>
    </row>
    <row r="1334" spans="1:17" ht="13.5" customHeight="1">
      <c r="A1334" s="481"/>
      <c r="B1334" s="481"/>
      <c r="C1334" s="481"/>
      <c r="D1334" s="481"/>
      <c r="E1334" s="481"/>
      <c r="F1334" s="339"/>
      <c r="G1334" s="340" t="str">
        <f>IF(ISNUMBER(E1334),E1334/'Bulk DivVar Analysis'!$I$114,"")</f>
        <v/>
      </c>
      <c r="H1334" s="338" t="str">
        <f>IF(ISNUMBER(E1334), IF(G1334&gt;'Bulk DivVar Analysis'!$J$116,"Pass","Fail"),"")</f>
        <v/>
      </c>
      <c r="I1334" s="338" t="str">
        <f t="shared" si="22"/>
        <v/>
      </c>
      <c r="J1334" s="339"/>
      <c r="K1334" s="339"/>
      <c r="L1334" s="339"/>
      <c r="M1334" s="339"/>
      <c r="N1334" s="339"/>
      <c r="O1334" s="339"/>
      <c r="P1334" s="339"/>
      <c r="Q1334" s="339"/>
    </row>
    <row r="1335" spans="1:17" ht="13.5" customHeight="1">
      <c r="A1335" s="481"/>
      <c r="B1335" s="481"/>
      <c r="C1335" s="481"/>
      <c r="D1335" s="481"/>
      <c r="E1335" s="481"/>
      <c r="F1335" s="339"/>
      <c r="G1335" s="340" t="str">
        <f>IF(ISNUMBER(E1335),E1335/'Bulk DivVar Analysis'!$I$114,"")</f>
        <v/>
      </c>
      <c r="H1335" s="338" t="str">
        <f>IF(ISNUMBER(E1335), IF(G1335&gt;'Bulk DivVar Analysis'!$J$116,"Pass","Fail"),"")</f>
        <v/>
      </c>
      <c r="I1335" s="338" t="str">
        <f t="shared" si="22"/>
        <v/>
      </c>
      <c r="J1335" s="339"/>
      <c r="K1335" s="339"/>
      <c r="L1335" s="339"/>
      <c r="M1335" s="339"/>
      <c r="N1335" s="339"/>
      <c r="O1335" s="339"/>
      <c r="P1335" s="339"/>
      <c r="Q1335" s="339"/>
    </row>
    <row r="1336" spans="1:17" ht="13.5" customHeight="1">
      <c r="A1336" s="481"/>
      <c r="B1336" s="481"/>
      <c r="C1336" s="481"/>
      <c r="D1336" s="481"/>
      <c r="E1336" s="481"/>
      <c r="F1336" s="339"/>
      <c r="G1336" s="340" t="str">
        <f>IF(ISNUMBER(E1336),E1336/'Bulk DivVar Analysis'!$I$114,"")</f>
        <v/>
      </c>
      <c r="H1336" s="338" t="str">
        <f>IF(ISNUMBER(E1336), IF(G1336&gt;'Bulk DivVar Analysis'!$J$116,"Pass","Fail"),"")</f>
        <v/>
      </c>
      <c r="I1336" s="338" t="str">
        <f t="shared" si="22"/>
        <v/>
      </c>
      <c r="J1336" s="339"/>
      <c r="K1336" s="339"/>
      <c r="L1336" s="339"/>
      <c r="M1336" s="339"/>
      <c r="N1336" s="339"/>
      <c r="O1336" s="339"/>
      <c r="P1336" s="339"/>
      <c r="Q1336" s="339"/>
    </row>
    <row r="1337" spans="1:17" ht="13.5" customHeight="1">
      <c r="A1337" s="481"/>
      <c r="B1337" s="481"/>
      <c r="C1337" s="481"/>
      <c r="D1337" s="481"/>
      <c r="E1337" s="481"/>
      <c r="F1337" s="339"/>
      <c r="G1337" s="340" t="str">
        <f>IF(ISNUMBER(E1337),E1337/'Bulk DivVar Analysis'!$I$114,"")</f>
        <v/>
      </c>
      <c r="H1337" s="338" t="str">
        <f>IF(ISNUMBER(E1337), IF(G1337&gt;'Bulk DivVar Analysis'!$J$116,"Pass","Fail"),"")</f>
        <v/>
      </c>
      <c r="I1337" s="338" t="str">
        <f t="shared" si="22"/>
        <v/>
      </c>
      <c r="J1337" s="339"/>
      <c r="K1337" s="339"/>
      <c r="L1337" s="339"/>
      <c r="M1337" s="339"/>
      <c r="N1337" s="339"/>
      <c r="O1337" s="339"/>
      <c r="P1337" s="339"/>
      <c r="Q1337" s="339"/>
    </row>
    <row r="1338" spans="1:17" ht="13.5" customHeight="1">
      <c r="A1338" s="481"/>
      <c r="B1338" s="481"/>
      <c r="C1338" s="481"/>
      <c r="D1338" s="481"/>
      <c r="E1338" s="481"/>
      <c r="F1338" s="339"/>
      <c r="G1338" s="340" t="str">
        <f>IF(ISNUMBER(E1338),E1338/'Bulk DivVar Analysis'!$I$114,"")</f>
        <v/>
      </c>
      <c r="H1338" s="338" t="str">
        <f>IF(ISNUMBER(E1338), IF(G1338&gt;'Bulk DivVar Analysis'!$J$116,"Pass","Fail"),"")</f>
        <v/>
      </c>
      <c r="I1338" s="338" t="str">
        <f t="shared" si="22"/>
        <v/>
      </c>
      <c r="J1338" s="339"/>
      <c r="K1338" s="339"/>
      <c r="L1338" s="339"/>
      <c r="M1338" s="339"/>
      <c r="N1338" s="339"/>
      <c r="O1338" s="339"/>
      <c r="P1338" s="339"/>
      <c r="Q1338" s="339"/>
    </row>
    <row r="1339" spans="1:17" ht="13.5" customHeight="1">
      <c r="A1339" s="481"/>
      <c r="B1339" s="481"/>
      <c r="C1339" s="481"/>
      <c r="D1339" s="481"/>
      <c r="E1339" s="481"/>
      <c r="F1339" s="339"/>
      <c r="G1339" s="340" t="str">
        <f>IF(ISNUMBER(E1339),E1339/'Bulk DivVar Analysis'!$I$114,"")</f>
        <v/>
      </c>
      <c r="H1339" s="338" t="str">
        <f>IF(ISNUMBER(E1339), IF(G1339&gt;'Bulk DivVar Analysis'!$J$116,"Pass","Fail"),"")</f>
        <v/>
      </c>
      <c r="I1339" s="338" t="str">
        <f t="shared" si="22"/>
        <v/>
      </c>
      <c r="J1339" s="339"/>
      <c r="K1339" s="339"/>
      <c r="L1339" s="339"/>
      <c r="M1339" s="339"/>
      <c r="N1339" s="339"/>
      <c r="O1339" s="339"/>
      <c r="P1339" s="339"/>
      <c r="Q1339" s="339"/>
    </row>
    <row r="1340" spans="1:17" ht="13.5" customHeight="1">
      <c r="A1340" s="481"/>
      <c r="B1340" s="481"/>
      <c r="C1340" s="481"/>
      <c r="D1340" s="481"/>
      <c r="E1340" s="481"/>
      <c r="F1340" s="339"/>
      <c r="G1340" s="340" t="str">
        <f>IF(ISNUMBER(E1340),E1340/'Bulk DivVar Analysis'!$I$114,"")</f>
        <v/>
      </c>
      <c r="H1340" s="338" t="str">
        <f>IF(ISNUMBER(E1340), IF(G1340&gt;'Bulk DivVar Analysis'!$J$116,"Pass","Fail"),"")</f>
        <v/>
      </c>
      <c r="I1340" s="338" t="str">
        <f t="shared" si="22"/>
        <v/>
      </c>
      <c r="J1340" s="339"/>
      <c r="K1340" s="339"/>
      <c r="L1340" s="339"/>
      <c r="M1340" s="339"/>
      <c r="N1340" s="339"/>
      <c r="O1340" s="339"/>
      <c r="P1340" s="339"/>
      <c r="Q1340" s="339"/>
    </row>
    <row r="1341" spans="1:17" ht="13.5" customHeight="1">
      <c r="A1341" s="481"/>
      <c r="B1341" s="481"/>
      <c r="C1341" s="481"/>
      <c r="D1341" s="481"/>
      <c r="E1341" s="481"/>
      <c r="F1341" s="339"/>
      <c r="G1341" s="340" t="str">
        <f>IF(ISNUMBER(E1341),E1341/'Bulk DivVar Analysis'!$I$114,"")</f>
        <v/>
      </c>
      <c r="H1341" s="338" t="str">
        <f>IF(ISNUMBER(E1341), IF(G1341&gt;'Bulk DivVar Analysis'!$J$116,"Pass","Fail"),"")</f>
        <v/>
      </c>
      <c r="I1341" s="338" t="str">
        <f t="shared" si="22"/>
        <v/>
      </c>
      <c r="J1341" s="339"/>
      <c r="K1341" s="339"/>
      <c r="L1341" s="339"/>
      <c r="M1341" s="339"/>
      <c r="N1341" s="339"/>
      <c r="O1341" s="339"/>
      <c r="P1341" s="339"/>
      <c r="Q1341" s="339"/>
    </row>
    <row r="1342" spans="1:17" ht="13.5" customHeight="1">
      <c r="A1342" s="481"/>
      <c r="B1342" s="481"/>
      <c r="C1342" s="481"/>
      <c r="D1342" s="481"/>
      <c r="E1342" s="481"/>
      <c r="F1342" s="339"/>
      <c r="G1342" s="340" t="str">
        <f>IF(ISNUMBER(E1342),E1342/'Bulk DivVar Analysis'!$I$114,"")</f>
        <v/>
      </c>
      <c r="H1342" s="338" t="str">
        <f>IF(ISNUMBER(E1342), IF(G1342&gt;'Bulk DivVar Analysis'!$J$116,"Pass","Fail"),"")</f>
        <v/>
      </c>
      <c r="I1342" s="338" t="str">
        <f t="shared" si="22"/>
        <v/>
      </c>
      <c r="J1342" s="339"/>
      <c r="K1342" s="339"/>
      <c r="L1342" s="339"/>
      <c r="M1342" s="339"/>
      <c r="N1342" s="339"/>
      <c r="O1342" s="339"/>
      <c r="P1342" s="339"/>
      <c r="Q1342" s="339"/>
    </row>
    <row r="1343" spans="1:17" ht="13.5" customHeight="1">
      <c r="A1343" s="481"/>
      <c r="B1343" s="481"/>
      <c r="C1343" s="481"/>
      <c r="D1343" s="481"/>
      <c r="E1343" s="481"/>
      <c r="F1343" s="339"/>
      <c r="G1343" s="340" t="str">
        <f>IF(ISNUMBER(E1343),E1343/'Bulk DivVar Analysis'!$I$114,"")</f>
        <v/>
      </c>
      <c r="H1343" s="338" t="str">
        <f>IF(ISNUMBER(E1343), IF(G1343&gt;'Bulk DivVar Analysis'!$J$116,"Pass","Fail"),"")</f>
        <v/>
      </c>
      <c r="I1343" s="338" t="str">
        <f t="shared" si="22"/>
        <v/>
      </c>
      <c r="J1343" s="339"/>
      <c r="K1343" s="339"/>
      <c r="L1343" s="339"/>
      <c r="M1343" s="339"/>
      <c r="N1343" s="339"/>
      <c r="O1343" s="339"/>
      <c r="P1343" s="339"/>
      <c r="Q1343" s="339"/>
    </row>
    <row r="1344" spans="1:17" ht="13.5" customHeight="1">
      <c r="A1344" s="481"/>
      <c r="B1344" s="481"/>
      <c r="C1344" s="481"/>
      <c r="D1344" s="481"/>
      <c r="E1344" s="481"/>
      <c r="F1344" s="339"/>
      <c r="G1344" s="340" t="str">
        <f>IF(ISNUMBER(E1344),E1344/'Bulk DivVar Analysis'!$I$114,"")</f>
        <v/>
      </c>
      <c r="H1344" s="338" t="str">
        <f>IF(ISNUMBER(E1344), IF(G1344&gt;'Bulk DivVar Analysis'!$J$116,"Pass","Fail"),"")</f>
        <v/>
      </c>
      <c r="I1344" s="338" t="str">
        <f t="shared" si="22"/>
        <v/>
      </c>
      <c r="J1344" s="339"/>
      <c r="K1344" s="339"/>
      <c r="L1344" s="339"/>
      <c r="M1344" s="339"/>
      <c r="N1344" s="339"/>
      <c r="O1344" s="339"/>
      <c r="P1344" s="339"/>
      <c r="Q1344" s="339"/>
    </row>
    <row r="1345" spans="1:17" ht="13.5" customHeight="1">
      <c r="A1345" s="481"/>
      <c r="B1345" s="481"/>
      <c r="C1345" s="481"/>
      <c r="D1345" s="481"/>
      <c r="E1345" s="481"/>
      <c r="F1345" s="339"/>
      <c r="G1345" s="340" t="str">
        <f>IF(ISNUMBER(E1345),E1345/'Bulk DivVar Analysis'!$I$114,"")</f>
        <v/>
      </c>
      <c r="H1345" s="338" t="str">
        <f>IF(ISNUMBER(E1345), IF(G1345&gt;'Bulk DivVar Analysis'!$J$116,"Pass","Fail"),"")</f>
        <v/>
      </c>
      <c r="I1345" s="338" t="str">
        <f t="shared" si="22"/>
        <v/>
      </c>
      <c r="J1345" s="339"/>
      <c r="K1345" s="339"/>
      <c r="L1345" s="339"/>
      <c r="M1345" s="339"/>
      <c r="N1345" s="339"/>
      <c r="O1345" s="339"/>
      <c r="P1345" s="339"/>
      <c r="Q1345" s="339"/>
    </row>
    <row r="1346" spans="1:17" ht="13.5" customHeight="1">
      <c r="A1346" s="481"/>
      <c r="B1346" s="481"/>
      <c r="C1346" s="481"/>
      <c r="D1346" s="481"/>
      <c r="E1346" s="481"/>
      <c r="F1346" s="339"/>
      <c r="G1346" s="340" t="str">
        <f>IF(ISNUMBER(E1346),E1346/'Bulk DivVar Analysis'!$I$114,"")</f>
        <v/>
      </c>
      <c r="H1346" s="338" t="str">
        <f>IF(ISNUMBER(E1346), IF(G1346&gt;'Bulk DivVar Analysis'!$J$116,"Pass","Fail"),"")</f>
        <v/>
      </c>
      <c r="I1346" s="338" t="str">
        <f t="shared" si="22"/>
        <v/>
      </c>
      <c r="J1346" s="339"/>
      <c r="K1346" s="339"/>
      <c r="L1346" s="339"/>
      <c r="M1346" s="339"/>
      <c r="N1346" s="339"/>
      <c r="O1346" s="339"/>
      <c r="P1346" s="339"/>
      <c r="Q1346" s="339"/>
    </row>
    <row r="1347" spans="1:17" ht="13.5" customHeight="1">
      <c r="A1347" s="481"/>
      <c r="B1347" s="481"/>
      <c r="C1347" s="481"/>
      <c r="D1347" s="481"/>
      <c r="E1347" s="481"/>
      <c r="F1347" s="339"/>
      <c r="G1347" s="340" t="str">
        <f>IF(ISNUMBER(E1347),E1347/'Bulk DivVar Analysis'!$I$114,"")</f>
        <v/>
      </c>
      <c r="H1347" s="338" t="str">
        <f>IF(ISNUMBER(E1347), IF(G1347&gt;'Bulk DivVar Analysis'!$J$116,"Pass","Fail"),"")</f>
        <v/>
      </c>
      <c r="I1347" s="338" t="str">
        <f t="shared" ref="I1347:I1410" si="23">_xlfn.TEXTJOIN("_",TRUE,B1347,C1347)</f>
        <v/>
      </c>
      <c r="J1347" s="339"/>
      <c r="K1347" s="339"/>
      <c r="L1347" s="339"/>
      <c r="M1347" s="339"/>
      <c r="N1347" s="339"/>
      <c r="O1347" s="339"/>
      <c r="P1347" s="339"/>
      <c r="Q1347" s="339"/>
    </row>
    <row r="1348" spans="1:17" ht="13.5" customHeight="1">
      <c r="A1348" s="481"/>
      <c r="B1348" s="481"/>
      <c r="C1348" s="481"/>
      <c r="D1348" s="481"/>
      <c r="E1348" s="481"/>
      <c r="F1348" s="339"/>
      <c r="G1348" s="340" t="str">
        <f>IF(ISNUMBER(E1348),E1348/'Bulk DivVar Analysis'!$I$114,"")</f>
        <v/>
      </c>
      <c r="H1348" s="338" t="str">
        <f>IF(ISNUMBER(E1348), IF(G1348&gt;'Bulk DivVar Analysis'!$J$116,"Pass","Fail"),"")</f>
        <v/>
      </c>
      <c r="I1348" s="338" t="str">
        <f t="shared" si="23"/>
        <v/>
      </c>
      <c r="J1348" s="339"/>
      <c r="K1348" s="339"/>
      <c r="L1348" s="339"/>
      <c r="M1348" s="339"/>
      <c r="N1348" s="339"/>
      <c r="O1348" s="339"/>
      <c r="P1348" s="339"/>
      <c r="Q1348" s="339"/>
    </row>
    <row r="1349" spans="1:17" ht="13.5" customHeight="1">
      <c r="A1349" s="481"/>
      <c r="B1349" s="481"/>
      <c r="C1349" s="481"/>
      <c r="D1349" s="481"/>
      <c r="E1349" s="481"/>
      <c r="F1349" s="339"/>
      <c r="G1349" s="340" t="str">
        <f>IF(ISNUMBER(E1349),E1349/'Bulk DivVar Analysis'!$I$114,"")</f>
        <v/>
      </c>
      <c r="H1349" s="338" t="str">
        <f>IF(ISNUMBER(E1349), IF(G1349&gt;'Bulk DivVar Analysis'!$J$116,"Pass","Fail"),"")</f>
        <v/>
      </c>
      <c r="I1349" s="338" t="str">
        <f t="shared" si="23"/>
        <v/>
      </c>
      <c r="J1349" s="339"/>
      <c r="K1349" s="339"/>
      <c r="L1349" s="339"/>
      <c r="M1349" s="339"/>
      <c r="N1349" s="339"/>
      <c r="O1349" s="339"/>
      <c r="P1349" s="339"/>
      <c r="Q1349" s="339"/>
    </row>
    <row r="1350" spans="1:17" ht="13.5" customHeight="1">
      <c r="A1350" s="481"/>
      <c r="B1350" s="481"/>
      <c r="C1350" s="481"/>
      <c r="D1350" s="481"/>
      <c r="E1350" s="481"/>
      <c r="F1350" s="339"/>
      <c r="G1350" s="340" t="str">
        <f>IF(ISNUMBER(E1350),E1350/'Bulk DivVar Analysis'!$I$114,"")</f>
        <v/>
      </c>
      <c r="H1350" s="338" t="str">
        <f>IF(ISNUMBER(E1350), IF(G1350&gt;'Bulk DivVar Analysis'!$J$116,"Pass","Fail"),"")</f>
        <v/>
      </c>
      <c r="I1350" s="338" t="str">
        <f t="shared" si="23"/>
        <v/>
      </c>
      <c r="J1350" s="339"/>
      <c r="K1350" s="339"/>
      <c r="L1350" s="339"/>
      <c r="M1350" s="339"/>
      <c r="N1350" s="339"/>
      <c r="O1350" s="339"/>
      <c r="P1350" s="339"/>
      <c r="Q1350" s="339"/>
    </row>
    <row r="1351" spans="1:17" ht="13.5" customHeight="1">
      <c r="A1351" s="481"/>
      <c r="B1351" s="481"/>
      <c r="C1351" s="481"/>
      <c r="D1351" s="481"/>
      <c r="E1351" s="481"/>
      <c r="F1351" s="339"/>
      <c r="G1351" s="340" t="str">
        <f>IF(ISNUMBER(E1351),E1351/'Bulk DivVar Analysis'!$I$114,"")</f>
        <v/>
      </c>
      <c r="H1351" s="338" t="str">
        <f>IF(ISNUMBER(E1351), IF(G1351&gt;'Bulk DivVar Analysis'!$J$116,"Pass","Fail"),"")</f>
        <v/>
      </c>
      <c r="I1351" s="338" t="str">
        <f t="shared" si="23"/>
        <v/>
      </c>
      <c r="J1351" s="339"/>
      <c r="K1351" s="339"/>
      <c r="L1351" s="339"/>
      <c r="M1351" s="339"/>
      <c r="N1351" s="339"/>
      <c r="O1351" s="339"/>
      <c r="P1351" s="339"/>
      <c r="Q1351" s="339"/>
    </row>
    <row r="1352" spans="1:17" ht="13.5" customHeight="1">
      <c r="A1352" s="481"/>
      <c r="B1352" s="481"/>
      <c r="C1352" s="481"/>
      <c r="D1352" s="481"/>
      <c r="E1352" s="481"/>
      <c r="F1352" s="339"/>
      <c r="G1352" s="340" t="str">
        <f>IF(ISNUMBER(E1352),E1352/'Bulk DivVar Analysis'!$I$114,"")</f>
        <v/>
      </c>
      <c r="H1352" s="338" t="str">
        <f>IF(ISNUMBER(E1352), IF(G1352&gt;'Bulk DivVar Analysis'!$J$116,"Pass","Fail"),"")</f>
        <v/>
      </c>
      <c r="I1352" s="338" t="str">
        <f t="shared" si="23"/>
        <v/>
      </c>
      <c r="J1352" s="339"/>
      <c r="K1352" s="339"/>
      <c r="L1352" s="339"/>
      <c r="M1352" s="339"/>
      <c r="N1352" s="339"/>
      <c r="O1352" s="339"/>
      <c r="P1352" s="339"/>
      <c r="Q1352" s="339"/>
    </row>
    <row r="1353" spans="1:17" ht="13.5" customHeight="1">
      <c r="A1353" s="481"/>
      <c r="B1353" s="481"/>
      <c r="C1353" s="481"/>
      <c r="D1353" s="481"/>
      <c r="E1353" s="481"/>
      <c r="F1353" s="339"/>
      <c r="G1353" s="340" t="str">
        <f>IF(ISNUMBER(E1353),E1353/'Bulk DivVar Analysis'!$I$114,"")</f>
        <v/>
      </c>
      <c r="H1353" s="338" t="str">
        <f>IF(ISNUMBER(E1353), IF(G1353&gt;'Bulk DivVar Analysis'!$J$116,"Pass","Fail"),"")</f>
        <v/>
      </c>
      <c r="I1353" s="338" t="str">
        <f t="shared" si="23"/>
        <v/>
      </c>
      <c r="J1353" s="339"/>
      <c r="K1353" s="339"/>
      <c r="L1353" s="339"/>
      <c r="M1353" s="339"/>
      <c r="N1353" s="339"/>
      <c r="O1353" s="339"/>
      <c r="P1353" s="339"/>
      <c r="Q1353" s="339"/>
    </row>
    <row r="1354" spans="1:17" ht="13.5" customHeight="1">
      <c r="A1354" s="481"/>
      <c r="B1354" s="481"/>
      <c r="C1354" s="481"/>
      <c r="D1354" s="481"/>
      <c r="E1354" s="481"/>
      <c r="F1354" s="339"/>
      <c r="G1354" s="340" t="str">
        <f>IF(ISNUMBER(E1354),E1354/'Bulk DivVar Analysis'!$I$114,"")</f>
        <v/>
      </c>
      <c r="H1354" s="338" t="str">
        <f>IF(ISNUMBER(E1354), IF(G1354&gt;'Bulk DivVar Analysis'!$J$116,"Pass","Fail"),"")</f>
        <v/>
      </c>
      <c r="I1354" s="338" t="str">
        <f t="shared" si="23"/>
        <v/>
      </c>
      <c r="J1354" s="339"/>
      <c r="K1354" s="339"/>
      <c r="L1354" s="339"/>
      <c r="M1354" s="339"/>
      <c r="N1354" s="339"/>
      <c r="O1354" s="339"/>
      <c r="P1354" s="339"/>
      <c r="Q1354" s="339"/>
    </row>
    <row r="1355" spans="1:17" ht="13.5" customHeight="1">
      <c r="A1355" s="481"/>
      <c r="B1355" s="481"/>
      <c r="C1355" s="481"/>
      <c r="D1355" s="481"/>
      <c r="E1355" s="481"/>
      <c r="F1355" s="339"/>
      <c r="G1355" s="340" t="str">
        <f>IF(ISNUMBER(E1355),E1355/'Bulk DivVar Analysis'!$I$114,"")</f>
        <v/>
      </c>
      <c r="H1355" s="338" t="str">
        <f>IF(ISNUMBER(E1355), IF(G1355&gt;'Bulk DivVar Analysis'!$J$116,"Pass","Fail"),"")</f>
        <v/>
      </c>
      <c r="I1355" s="338" t="str">
        <f t="shared" si="23"/>
        <v/>
      </c>
      <c r="J1355" s="339"/>
      <c r="K1355" s="339"/>
      <c r="L1355" s="339"/>
      <c r="M1355" s="339"/>
      <c r="N1355" s="339"/>
      <c r="O1355" s="339"/>
      <c r="P1355" s="339"/>
      <c r="Q1355" s="339"/>
    </row>
    <row r="1356" spans="1:17" ht="13.5" customHeight="1">
      <c r="A1356" s="481"/>
      <c r="B1356" s="481"/>
      <c r="C1356" s="481"/>
      <c r="D1356" s="481"/>
      <c r="E1356" s="481"/>
      <c r="F1356" s="339"/>
      <c r="G1356" s="340" t="str">
        <f>IF(ISNUMBER(E1356),E1356/'Bulk DivVar Analysis'!$I$114,"")</f>
        <v/>
      </c>
      <c r="H1356" s="338" t="str">
        <f>IF(ISNUMBER(E1356), IF(G1356&gt;'Bulk DivVar Analysis'!$J$116,"Pass","Fail"),"")</f>
        <v/>
      </c>
      <c r="I1356" s="338" t="str">
        <f t="shared" si="23"/>
        <v/>
      </c>
      <c r="J1356" s="339"/>
      <c r="K1356" s="339"/>
      <c r="L1356" s="339"/>
      <c r="M1356" s="339"/>
      <c r="N1356" s="339"/>
      <c r="O1356" s="339"/>
      <c r="P1356" s="339"/>
      <c r="Q1356" s="339"/>
    </row>
    <row r="1357" spans="1:17" ht="13.5" customHeight="1">
      <c r="A1357" s="481"/>
      <c r="B1357" s="481"/>
      <c r="C1357" s="481"/>
      <c r="D1357" s="481"/>
      <c r="E1357" s="481"/>
      <c r="F1357" s="339"/>
      <c r="G1357" s="340" t="str">
        <f>IF(ISNUMBER(E1357),E1357/'Bulk DivVar Analysis'!$I$114,"")</f>
        <v/>
      </c>
      <c r="H1357" s="338" t="str">
        <f>IF(ISNUMBER(E1357), IF(G1357&gt;'Bulk DivVar Analysis'!$J$116,"Pass","Fail"),"")</f>
        <v/>
      </c>
      <c r="I1357" s="338" t="str">
        <f t="shared" si="23"/>
        <v/>
      </c>
      <c r="J1357" s="339"/>
      <c r="K1357" s="339"/>
      <c r="L1357" s="339"/>
      <c r="M1357" s="339"/>
      <c r="N1357" s="339"/>
      <c r="O1357" s="339"/>
      <c r="P1357" s="339"/>
      <c r="Q1357" s="339"/>
    </row>
    <row r="1358" spans="1:17" ht="13.5" customHeight="1">
      <c r="A1358" s="481"/>
      <c r="B1358" s="481"/>
      <c r="C1358" s="481"/>
      <c r="D1358" s="481"/>
      <c r="E1358" s="481"/>
      <c r="F1358" s="339"/>
      <c r="G1358" s="340" t="str">
        <f>IF(ISNUMBER(E1358),E1358/'Bulk DivVar Analysis'!$I$114,"")</f>
        <v/>
      </c>
      <c r="H1358" s="338" t="str">
        <f>IF(ISNUMBER(E1358), IF(G1358&gt;'Bulk DivVar Analysis'!$J$116,"Pass","Fail"),"")</f>
        <v/>
      </c>
      <c r="I1358" s="338" t="str">
        <f t="shared" si="23"/>
        <v/>
      </c>
      <c r="J1358" s="339"/>
      <c r="K1358" s="339"/>
      <c r="L1358" s="339"/>
      <c r="M1358" s="339"/>
      <c r="N1358" s="339"/>
      <c r="O1358" s="339"/>
      <c r="P1358" s="339"/>
      <c r="Q1358" s="339"/>
    </row>
    <row r="1359" spans="1:17" ht="13.5" customHeight="1">
      <c r="A1359" s="481"/>
      <c r="B1359" s="481"/>
      <c r="C1359" s="481"/>
      <c r="D1359" s="481"/>
      <c r="E1359" s="481"/>
      <c r="F1359" s="339"/>
      <c r="G1359" s="340" t="str">
        <f>IF(ISNUMBER(E1359),E1359/'Bulk DivVar Analysis'!$I$114,"")</f>
        <v/>
      </c>
      <c r="H1359" s="338" t="str">
        <f>IF(ISNUMBER(E1359), IF(G1359&gt;'Bulk DivVar Analysis'!$J$116,"Pass","Fail"),"")</f>
        <v/>
      </c>
      <c r="I1359" s="338" t="str">
        <f t="shared" si="23"/>
        <v/>
      </c>
      <c r="J1359" s="339"/>
      <c r="K1359" s="339"/>
      <c r="L1359" s="339"/>
      <c r="M1359" s="339"/>
      <c r="N1359" s="339"/>
      <c r="O1359" s="339"/>
      <c r="P1359" s="339"/>
      <c r="Q1359" s="339"/>
    </row>
    <row r="1360" spans="1:17" ht="13.5" customHeight="1">
      <c r="A1360" s="481"/>
      <c r="B1360" s="481"/>
      <c r="C1360" s="481"/>
      <c r="D1360" s="481"/>
      <c r="E1360" s="481"/>
      <c r="F1360" s="339"/>
      <c r="G1360" s="340" t="str">
        <f>IF(ISNUMBER(E1360),E1360/'Bulk DivVar Analysis'!$I$114,"")</f>
        <v/>
      </c>
      <c r="H1360" s="338" t="str">
        <f>IF(ISNUMBER(E1360), IF(G1360&gt;'Bulk DivVar Analysis'!$J$116,"Pass","Fail"),"")</f>
        <v/>
      </c>
      <c r="I1360" s="338" t="str">
        <f t="shared" si="23"/>
        <v/>
      </c>
      <c r="J1360" s="339"/>
      <c r="K1360" s="339"/>
      <c r="L1360" s="339"/>
      <c r="M1360" s="339"/>
      <c r="N1360" s="339"/>
      <c r="O1360" s="339"/>
      <c r="P1360" s="339"/>
      <c r="Q1360" s="339"/>
    </row>
    <row r="1361" spans="1:17" ht="13.5" customHeight="1">
      <c r="A1361" s="481"/>
      <c r="B1361" s="481"/>
      <c r="C1361" s="481"/>
      <c r="D1361" s="481"/>
      <c r="E1361" s="481"/>
      <c r="F1361" s="339"/>
      <c r="G1361" s="340" t="str">
        <f>IF(ISNUMBER(E1361),E1361/'Bulk DivVar Analysis'!$I$114,"")</f>
        <v/>
      </c>
      <c r="H1361" s="338" t="str">
        <f>IF(ISNUMBER(E1361), IF(G1361&gt;'Bulk DivVar Analysis'!$J$116,"Pass","Fail"),"")</f>
        <v/>
      </c>
      <c r="I1361" s="338" t="str">
        <f t="shared" si="23"/>
        <v/>
      </c>
      <c r="J1361" s="339"/>
      <c r="K1361" s="339"/>
      <c r="L1361" s="339"/>
      <c r="M1361" s="339"/>
      <c r="N1361" s="339"/>
      <c r="O1361" s="339"/>
      <c r="P1361" s="339"/>
      <c r="Q1361" s="339"/>
    </row>
    <row r="1362" spans="1:17" ht="13.5" customHeight="1">
      <c r="A1362" s="481"/>
      <c r="B1362" s="481"/>
      <c r="C1362" s="481"/>
      <c r="D1362" s="481"/>
      <c r="E1362" s="481"/>
      <c r="F1362" s="339"/>
      <c r="G1362" s="340" t="str">
        <f>IF(ISNUMBER(E1362),E1362/'Bulk DivVar Analysis'!$I$114,"")</f>
        <v/>
      </c>
      <c r="H1362" s="338" t="str">
        <f>IF(ISNUMBER(E1362), IF(G1362&gt;'Bulk DivVar Analysis'!$J$116,"Pass","Fail"),"")</f>
        <v/>
      </c>
      <c r="I1362" s="338" t="str">
        <f t="shared" si="23"/>
        <v/>
      </c>
      <c r="J1362" s="339"/>
      <c r="K1362" s="339"/>
      <c r="L1362" s="339"/>
      <c r="M1362" s="339"/>
      <c r="N1362" s="339"/>
      <c r="O1362" s="339"/>
      <c r="P1362" s="339"/>
      <c r="Q1362" s="339"/>
    </row>
    <row r="1363" spans="1:17" ht="13.5" customHeight="1">
      <c r="A1363" s="481"/>
      <c r="B1363" s="481"/>
      <c r="C1363" s="481"/>
      <c r="D1363" s="481"/>
      <c r="E1363" s="481"/>
      <c r="F1363" s="339"/>
      <c r="G1363" s="340" t="str">
        <f>IF(ISNUMBER(E1363),E1363/'Bulk DivVar Analysis'!$I$114,"")</f>
        <v/>
      </c>
      <c r="H1363" s="338" t="str">
        <f>IF(ISNUMBER(E1363), IF(G1363&gt;'Bulk DivVar Analysis'!$J$116,"Pass","Fail"),"")</f>
        <v/>
      </c>
      <c r="I1363" s="338" t="str">
        <f t="shared" si="23"/>
        <v/>
      </c>
      <c r="J1363" s="339"/>
      <c r="K1363" s="339"/>
      <c r="L1363" s="339"/>
      <c r="M1363" s="339"/>
      <c r="N1363" s="339"/>
      <c r="O1363" s="339"/>
      <c r="P1363" s="339"/>
      <c r="Q1363" s="339"/>
    </row>
    <row r="1364" spans="1:17" ht="13.5" customHeight="1">
      <c r="A1364" s="481"/>
      <c r="B1364" s="481"/>
      <c r="C1364" s="481"/>
      <c r="D1364" s="481"/>
      <c r="E1364" s="481"/>
      <c r="F1364" s="339"/>
      <c r="G1364" s="340" t="str">
        <f>IF(ISNUMBER(E1364),E1364/'Bulk DivVar Analysis'!$I$114,"")</f>
        <v/>
      </c>
      <c r="H1364" s="338" t="str">
        <f>IF(ISNUMBER(E1364), IF(G1364&gt;'Bulk DivVar Analysis'!$J$116,"Pass","Fail"),"")</f>
        <v/>
      </c>
      <c r="I1364" s="338" t="str">
        <f t="shared" si="23"/>
        <v/>
      </c>
      <c r="J1364" s="339"/>
      <c r="K1364" s="339"/>
      <c r="L1364" s="339"/>
      <c r="M1364" s="339"/>
      <c r="N1364" s="339"/>
      <c r="O1364" s="339"/>
      <c r="P1364" s="339"/>
      <c r="Q1364" s="339"/>
    </row>
    <row r="1365" spans="1:17" ht="13.5" customHeight="1">
      <c r="A1365" s="481"/>
      <c r="B1365" s="481"/>
      <c r="C1365" s="481"/>
      <c r="D1365" s="481"/>
      <c r="E1365" s="481"/>
      <c r="F1365" s="339"/>
      <c r="G1365" s="340" t="str">
        <f>IF(ISNUMBER(E1365),E1365/'Bulk DivVar Analysis'!$I$114,"")</f>
        <v/>
      </c>
      <c r="H1365" s="338" t="str">
        <f>IF(ISNUMBER(E1365), IF(G1365&gt;'Bulk DivVar Analysis'!$J$116,"Pass","Fail"),"")</f>
        <v/>
      </c>
      <c r="I1365" s="338" t="str">
        <f t="shared" si="23"/>
        <v/>
      </c>
      <c r="J1365" s="339"/>
      <c r="K1365" s="339"/>
      <c r="L1365" s="339"/>
      <c r="M1365" s="339"/>
      <c r="N1365" s="339"/>
      <c r="O1365" s="339"/>
      <c r="P1365" s="339"/>
      <c r="Q1365" s="339"/>
    </row>
    <row r="1366" spans="1:17" ht="13.5" customHeight="1">
      <c r="A1366" s="481"/>
      <c r="B1366" s="481"/>
      <c r="C1366" s="481"/>
      <c r="D1366" s="481"/>
      <c r="E1366" s="481"/>
      <c r="F1366" s="339"/>
      <c r="G1366" s="340" t="str">
        <f>IF(ISNUMBER(E1366),E1366/'Bulk DivVar Analysis'!$I$114,"")</f>
        <v/>
      </c>
      <c r="H1366" s="338" t="str">
        <f>IF(ISNUMBER(E1366), IF(G1366&gt;'Bulk DivVar Analysis'!$J$116,"Pass","Fail"),"")</f>
        <v/>
      </c>
      <c r="I1366" s="338" t="str">
        <f t="shared" si="23"/>
        <v/>
      </c>
      <c r="J1366" s="339"/>
      <c r="K1366" s="339"/>
      <c r="L1366" s="339"/>
      <c r="M1366" s="339"/>
      <c r="N1366" s="339"/>
      <c r="O1366" s="339"/>
      <c r="P1366" s="339"/>
      <c r="Q1366" s="339"/>
    </row>
    <row r="1367" spans="1:17" ht="13.5" customHeight="1">
      <c r="A1367" s="481"/>
      <c r="B1367" s="481"/>
      <c r="C1367" s="481"/>
      <c r="D1367" s="481"/>
      <c r="E1367" s="481"/>
      <c r="F1367" s="339"/>
      <c r="G1367" s="340" t="str">
        <f>IF(ISNUMBER(E1367),E1367/'Bulk DivVar Analysis'!$I$114,"")</f>
        <v/>
      </c>
      <c r="H1367" s="338" t="str">
        <f>IF(ISNUMBER(E1367), IF(G1367&gt;'Bulk DivVar Analysis'!$J$116,"Pass","Fail"),"")</f>
        <v/>
      </c>
      <c r="I1367" s="338" t="str">
        <f t="shared" si="23"/>
        <v/>
      </c>
      <c r="J1367" s="339"/>
      <c r="K1367" s="339"/>
      <c r="L1367" s="339"/>
      <c r="M1367" s="339"/>
      <c r="N1367" s="339"/>
      <c r="O1367" s="339"/>
      <c r="P1367" s="339"/>
      <c r="Q1367" s="339"/>
    </row>
    <row r="1368" spans="1:17" ht="13.5" customHeight="1">
      <c r="A1368" s="481"/>
      <c r="B1368" s="481"/>
      <c r="C1368" s="481"/>
      <c r="D1368" s="481"/>
      <c r="E1368" s="481"/>
      <c r="F1368" s="339"/>
      <c r="G1368" s="340" t="str">
        <f>IF(ISNUMBER(E1368),E1368/'Bulk DivVar Analysis'!$I$114,"")</f>
        <v/>
      </c>
      <c r="H1368" s="338" t="str">
        <f>IF(ISNUMBER(E1368), IF(G1368&gt;'Bulk DivVar Analysis'!$J$116,"Pass","Fail"),"")</f>
        <v/>
      </c>
      <c r="I1368" s="338" t="str">
        <f t="shared" si="23"/>
        <v/>
      </c>
      <c r="J1368" s="339"/>
      <c r="K1368" s="339"/>
      <c r="L1368" s="339"/>
      <c r="M1368" s="339"/>
      <c r="N1368" s="339"/>
      <c r="O1368" s="339"/>
      <c r="P1368" s="339"/>
      <c r="Q1368" s="339"/>
    </row>
    <row r="1369" spans="1:17" ht="13.5" customHeight="1">
      <c r="A1369" s="481"/>
      <c r="B1369" s="481"/>
      <c r="C1369" s="481"/>
      <c r="D1369" s="481"/>
      <c r="E1369" s="481"/>
      <c r="F1369" s="339"/>
      <c r="G1369" s="340" t="str">
        <f>IF(ISNUMBER(E1369),E1369/'Bulk DivVar Analysis'!$I$114,"")</f>
        <v/>
      </c>
      <c r="H1369" s="338" t="str">
        <f>IF(ISNUMBER(E1369), IF(G1369&gt;'Bulk DivVar Analysis'!$J$116,"Pass","Fail"),"")</f>
        <v/>
      </c>
      <c r="I1369" s="338" t="str">
        <f t="shared" si="23"/>
        <v/>
      </c>
      <c r="J1369" s="339"/>
      <c r="K1369" s="339"/>
      <c r="L1369" s="339"/>
      <c r="M1369" s="339"/>
      <c r="N1369" s="339"/>
      <c r="O1369" s="339"/>
      <c r="P1369" s="339"/>
      <c r="Q1369" s="339"/>
    </row>
    <row r="1370" spans="1:17" ht="13.5" customHeight="1">
      <c r="A1370" s="481"/>
      <c r="B1370" s="481"/>
      <c r="C1370" s="481"/>
      <c r="D1370" s="481"/>
      <c r="E1370" s="481"/>
      <c r="F1370" s="339"/>
      <c r="G1370" s="340" t="str">
        <f>IF(ISNUMBER(E1370),E1370/'Bulk DivVar Analysis'!$I$114,"")</f>
        <v/>
      </c>
      <c r="H1370" s="338" t="str">
        <f>IF(ISNUMBER(E1370), IF(G1370&gt;'Bulk DivVar Analysis'!$J$116,"Pass","Fail"),"")</f>
        <v/>
      </c>
      <c r="I1370" s="338" t="str">
        <f t="shared" si="23"/>
        <v/>
      </c>
      <c r="J1370" s="339"/>
      <c r="K1370" s="339"/>
      <c r="L1370" s="339"/>
      <c r="M1370" s="339"/>
      <c r="N1370" s="339"/>
      <c r="O1370" s="339"/>
      <c r="P1370" s="339"/>
      <c r="Q1370" s="339"/>
    </row>
    <row r="1371" spans="1:17" ht="13.5" customHeight="1">
      <c r="A1371" s="481"/>
      <c r="B1371" s="481"/>
      <c r="C1371" s="481"/>
      <c r="D1371" s="481"/>
      <c r="E1371" s="481"/>
      <c r="F1371" s="339"/>
      <c r="G1371" s="340" t="str">
        <f>IF(ISNUMBER(E1371),E1371/'Bulk DivVar Analysis'!$I$114,"")</f>
        <v/>
      </c>
      <c r="H1371" s="338" t="str">
        <f>IF(ISNUMBER(E1371), IF(G1371&gt;'Bulk DivVar Analysis'!$J$116,"Pass","Fail"),"")</f>
        <v/>
      </c>
      <c r="I1371" s="338" t="str">
        <f t="shared" si="23"/>
        <v/>
      </c>
      <c r="J1371" s="339"/>
      <c r="K1371" s="339"/>
      <c r="L1371" s="339"/>
      <c r="M1371" s="339"/>
      <c r="N1371" s="339"/>
      <c r="O1371" s="339"/>
      <c r="P1371" s="339"/>
      <c r="Q1371" s="339"/>
    </row>
    <row r="1372" spans="1:17" ht="13.5" customHeight="1">
      <c r="A1372" s="481"/>
      <c r="B1372" s="481"/>
      <c r="C1372" s="481"/>
      <c r="D1372" s="481"/>
      <c r="E1372" s="481"/>
      <c r="F1372" s="339"/>
      <c r="G1372" s="340" t="str">
        <f>IF(ISNUMBER(E1372),E1372/'Bulk DivVar Analysis'!$I$114,"")</f>
        <v/>
      </c>
      <c r="H1372" s="338" t="str">
        <f>IF(ISNUMBER(E1372), IF(G1372&gt;'Bulk DivVar Analysis'!$J$116,"Pass","Fail"),"")</f>
        <v/>
      </c>
      <c r="I1372" s="338" t="str">
        <f t="shared" si="23"/>
        <v/>
      </c>
      <c r="J1372" s="339"/>
      <c r="K1372" s="339"/>
      <c r="L1372" s="339"/>
      <c r="M1372" s="339"/>
      <c r="N1372" s="339"/>
      <c r="O1372" s="339"/>
      <c r="P1372" s="339"/>
      <c r="Q1372" s="339"/>
    </row>
    <row r="1373" spans="1:17" ht="13.5" customHeight="1">
      <c r="A1373" s="481"/>
      <c r="B1373" s="481"/>
      <c r="C1373" s="481"/>
      <c r="D1373" s="481"/>
      <c r="E1373" s="481"/>
      <c r="F1373" s="339"/>
      <c r="G1373" s="340" t="str">
        <f>IF(ISNUMBER(E1373),E1373/'Bulk DivVar Analysis'!$I$114,"")</f>
        <v/>
      </c>
      <c r="H1373" s="338" t="str">
        <f>IF(ISNUMBER(E1373), IF(G1373&gt;'Bulk DivVar Analysis'!$J$116,"Pass","Fail"),"")</f>
        <v/>
      </c>
      <c r="I1373" s="338" t="str">
        <f t="shared" si="23"/>
        <v/>
      </c>
      <c r="J1373" s="339"/>
      <c r="K1373" s="339"/>
      <c r="L1373" s="339"/>
      <c r="M1373" s="339"/>
      <c r="N1373" s="339"/>
      <c r="O1373" s="339"/>
      <c r="P1373" s="339"/>
      <c r="Q1373" s="339"/>
    </row>
    <row r="1374" spans="1:17" ht="13.5" customHeight="1">
      <c r="A1374" s="481"/>
      <c r="B1374" s="481"/>
      <c r="C1374" s="481"/>
      <c r="D1374" s="481"/>
      <c r="E1374" s="481"/>
      <c r="F1374" s="339"/>
      <c r="G1374" s="340" t="str">
        <f>IF(ISNUMBER(E1374),E1374/'Bulk DivVar Analysis'!$I$114,"")</f>
        <v/>
      </c>
      <c r="H1374" s="338" t="str">
        <f>IF(ISNUMBER(E1374), IF(G1374&gt;'Bulk DivVar Analysis'!$J$116,"Pass","Fail"),"")</f>
        <v/>
      </c>
      <c r="I1374" s="338" t="str">
        <f t="shared" si="23"/>
        <v/>
      </c>
      <c r="J1374" s="339"/>
      <c r="K1374" s="339"/>
      <c r="L1374" s="339"/>
      <c r="M1374" s="339"/>
      <c r="N1374" s="339"/>
      <c r="O1374" s="339"/>
      <c r="P1374" s="339"/>
      <c r="Q1374" s="339"/>
    </row>
    <row r="1375" spans="1:17" ht="13.5" customHeight="1">
      <c r="A1375" s="481"/>
      <c r="B1375" s="481"/>
      <c r="C1375" s="481"/>
      <c r="D1375" s="481"/>
      <c r="E1375" s="481"/>
      <c r="F1375" s="339"/>
      <c r="G1375" s="340" t="str">
        <f>IF(ISNUMBER(E1375),E1375/'Bulk DivVar Analysis'!$I$114,"")</f>
        <v/>
      </c>
      <c r="H1375" s="338" t="str">
        <f>IF(ISNUMBER(E1375), IF(G1375&gt;'Bulk DivVar Analysis'!$J$116,"Pass","Fail"),"")</f>
        <v/>
      </c>
      <c r="I1375" s="338" t="str">
        <f t="shared" si="23"/>
        <v/>
      </c>
      <c r="J1375" s="339"/>
      <c r="K1375" s="339"/>
      <c r="L1375" s="339"/>
      <c r="M1375" s="339"/>
      <c r="N1375" s="339"/>
      <c r="O1375" s="339"/>
      <c r="P1375" s="339"/>
      <c r="Q1375" s="339"/>
    </row>
    <row r="1376" spans="1:17" ht="13.5" customHeight="1">
      <c r="A1376" s="481"/>
      <c r="B1376" s="481"/>
      <c r="C1376" s="481"/>
      <c r="D1376" s="481"/>
      <c r="E1376" s="481"/>
      <c r="F1376" s="339"/>
      <c r="G1376" s="340" t="str">
        <f>IF(ISNUMBER(E1376),E1376/'Bulk DivVar Analysis'!$I$114,"")</f>
        <v/>
      </c>
      <c r="H1376" s="338" t="str">
        <f>IF(ISNUMBER(E1376), IF(G1376&gt;'Bulk DivVar Analysis'!$J$116,"Pass","Fail"),"")</f>
        <v/>
      </c>
      <c r="I1376" s="338" t="str">
        <f t="shared" si="23"/>
        <v/>
      </c>
      <c r="J1376" s="339"/>
      <c r="K1376" s="339"/>
      <c r="L1376" s="339"/>
      <c r="M1376" s="339"/>
      <c r="N1376" s="339"/>
      <c r="O1376" s="339"/>
      <c r="P1376" s="339"/>
      <c r="Q1376" s="339"/>
    </row>
    <row r="1377" spans="1:17" ht="13.5" customHeight="1">
      <c r="A1377" s="481"/>
      <c r="B1377" s="481"/>
      <c r="C1377" s="481"/>
      <c r="D1377" s="481"/>
      <c r="E1377" s="481"/>
      <c r="F1377" s="339"/>
      <c r="G1377" s="340" t="str">
        <f>IF(ISNUMBER(E1377),E1377/'Bulk DivVar Analysis'!$I$114,"")</f>
        <v/>
      </c>
      <c r="H1377" s="338" t="str">
        <f>IF(ISNUMBER(E1377), IF(G1377&gt;'Bulk DivVar Analysis'!$J$116,"Pass","Fail"),"")</f>
        <v/>
      </c>
      <c r="I1377" s="338" t="str">
        <f t="shared" si="23"/>
        <v/>
      </c>
      <c r="J1377" s="339"/>
      <c r="K1377" s="339"/>
      <c r="L1377" s="339"/>
      <c r="M1377" s="339"/>
      <c r="N1377" s="339"/>
      <c r="O1377" s="339"/>
      <c r="P1377" s="339"/>
      <c r="Q1377" s="339"/>
    </row>
    <row r="1378" spans="1:17" ht="13.5" customHeight="1">
      <c r="A1378" s="481"/>
      <c r="B1378" s="481"/>
      <c r="C1378" s="481"/>
      <c r="D1378" s="481"/>
      <c r="E1378" s="481"/>
      <c r="F1378" s="339"/>
      <c r="G1378" s="340" t="str">
        <f>IF(ISNUMBER(E1378),E1378/'Bulk DivVar Analysis'!$I$114,"")</f>
        <v/>
      </c>
      <c r="H1378" s="338" t="str">
        <f>IF(ISNUMBER(E1378), IF(G1378&gt;'Bulk DivVar Analysis'!$J$116,"Pass","Fail"),"")</f>
        <v/>
      </c>
      <c r="I1378" s="338" t="str">
        <f t="shared" si="23"/>
        <v/>
      </c>
      <c r="J1378" s="339"/>
      <c r="K1378" s="339"/>
      <c r="L1378" s="339"/>
      <c r="M1378" s="339"/>
      <c r="N1378" s="339"/>
      <c r="O1378" s="339"/>
      <c r="P1378" s="339"/>
      <c r="Q1378" s="339"/>
    </row>
    <row r="1379" spans="1:17" ht="13.5" customHeight="1">
      <c r="A1379" s="481"/>
      <c r="B1379" s="481"/>
      <c r="C1379" s="481"/>
      <c r="D1379" s="481"/>
      <c r="E1379" s="481"/>
      <c r="F1379" s="339"/>
      <c r="G1379" s="340" t="str">
        <f>IF(ISNUMBER(E1379),E1379/'Bulk DivVar Analysis'!$I$114,"")</f>
        <v/>
      </c>
      <c r="H1379" s="338" t="str">
        <f>IF(ISNUMBER(E1379), IF(G1379&gt;'Bulk DivVar Analysis'!$J$116,"Pass","Fail"),"")</f>
        <v/>
      </c>
      <c r="I1379" s="338" t="str">
        <f t="shared" si="23"/>
        <v/>
      </c>
      <c r="J1379" s="339"/>
      <c r="K1379" s="339"/>
      <c r="L1379" s="339"/>
      <c r="M1379" s="339"/>
      <c r="N1379" s="339"/>
      <c r="O1379" s="339"/>
      <c r="P1379" s="339"/>
      <c r="Q1379" s="339"/>
    </row>
    <row r="1380" spans="1:17" ht="13.5" customHeight="1">
      <c r="A1380" s="481"/>
      <c r="B1380" s="481"/>
      <c r="C1380" s="481"/>
      <c r="D1380" s="481"/>
      <c r="E1380" s="481"/>
      <c r="F1380" s="339"/>
      <c r="G1380" s="340" t="str">
        <f>IF(ISNUMBER(E1380),E1380/'Bulk DivVar Analysis'!$I$114,"")</f>
        <v/>
      </c>
      <c r="H1380" s="338" t="str">
        <f>IF(ISNUMBER(E1380), IF(G1380&gt;'Bulk DivVar Analysis'!$J$116,"Pass","Fail"),"")</f>
        <v/>
      </c>
      <c r="I1380" s="338" t="str">
        <f t="shared" si="23"/>
        <v/>
      </c>
      <c r="J1380" s="339"/>
      <c r="K1380" s="339"/>
      <c r="L1380" s="339"/>
      <c r="M1380" s="339"/>
      <c r="N1380" s="339"/>
      <c r="O1380" s="339"/>
      <c r="P1380" s="339"/>
      <c r="Q1380" s="339"/>
    </row>
    <row r="1381" spans="1:17" ht="13.5" customHeight="1">
      <c r="A1381" s="481"/>
      <c r="B1381" s="481"/>
      <c r="C1381" s="481"/>
      <c r="D1381" s="481"/>
      <c r="E1381" s="481"/>
      <c r="F1381" s="339"/>
      <c r="G1381" s="340" t="str">
        <f>IF(ISNUMBER(E1381),E1381/'Bulk DivVar Analysis'!$I$114,"")</f>
        <v/>
      </c>
      <c r="H1381" s="338" t="str">
        <f>IF(ISNUMBER(E1381), IF(G1381&gt;'Bulk DivVar Analysis'!$J$116,"Pass","Fail"),"")</f>
        <v/>
      </c>
      <c r="I1381" s="338" t="str">
        <f t="shared" si="23"/>
        <v/>
      </c>
      <c r="J1381" s="339"/>
      <c r="K1381" s="339"/>
      <c r="L1381" s="339"/>
      <c r="M1381" s="339"/>
      <c r="N1381" s="339"/>
      <c r="O1381" s="339"/>
      <c r="P1381" s="339"/>
      <c r="Q1381" s="339"/>
    </row>
    <row r="1382" spans="1:17" ht="13.5" customHeight="1">
      <c r="A1382" s="481"/>
      <c r="B1382" s="481"/>
      <c r="C1382" s="481"/>
      <c r="D1382" s="481"/>
      <c r="E1382" s="481"/>
      <c r="F1382" s="339"/>
      <c r="G1382" s="340" t="str">
        <f>IF(ISNUMBER(E1382),E1382/'Bulk DivVar Analysis'!$I$114,"")</f>
        <v/>
      </c>
      <c r="H1382" s="338" t="str">
        <f>IF(ISNUMBER(E1382), IF(G1382&gt;'Bulk DivVar Analysis'!$J$116,"Pass","Fail"),"")</f>
        <v/>
      </c>
      <c r="I1382" s="338" t="str">
        <f t="shared" si="23"/>
        <v/>
      </c>
      <c r="J1382" s="339"/>
      <c r="K1382" s="339"/>
      <c r="L1382" s="339"/>
      <c r="M1382" s="339"/>
      <c r="N1382" s="339"/>
      <c r="O1382" s="339"/>
      <c r="P1382" s="339"/>
      <c r="Q1382" s="339"/>
    </row>
    <row r="1383" spans="1:17" ht="13.5" customHeight="1">
      <c r="A1383" s="481"/>
      <c r="B1383" s="481"/>
      <c r="C1383" s="481"/>
      <c r="D1383" s="481"/>
      <c r="E1383" s="481"/>
      <c r="F1383" s="339"/>
      <c r="G1383" s="340" t="str">
        <f>IF(ISNUMBER(E1383),E1383/'Bulk DivVar Analysis'!$I$114,"")</f>
        <v/>
      </c>
      <c r="H1383" s="338" t="str">
        <f>IF(ISNUMBER(E1383), IF(G1383&gt;'Bulk DivVar Analysis'!$J$116,"Pass","Fail"),"")</f>
        <v/>
      </c>
      <c r="I1383" s="338" t="str">
        <f t="shared" si="23"/>
        <v/>
      </c>
      <c r="J1383" s="339"/>
      <c r="K1383" s="339"/>
      <c r="L1383" s="339"/>
      <c r="M1383" s="339"/>
      <c r="N1383" s="339"/>
      <c r="O1383" s="339"/>
      <c r="P1383" s="339"/>
      <c r="Q1383" s="339"/>
    </row>
    <row r="1384" spans="1:17" ht="13.5" customHeight="1">
      <c r="A1384" s="481"/>
      <c r="B1384" s="481"/>
      <c r="C1384" s="481"/>
      <c r="D1384" s="481"/>
      <c r="E1384" s="481"/>
      <c r="F1384" s="339"/>
      <c r="G1384" s="340" t="str">
        <f>IF(ISNUMBER(E1384),E1384/'Bulk DivVar Analysis'!$I$114,"")</f>
        <v/>
      </c>
      <c r="H1384" s="338" t="str">
        <f>IF(ISNUMBER(E1384), IF(G1384&gt;'Bulk DivVar Analysis'!$J$116,"Pass","Fail"),"")</f>
        <v/>
      </c>
      <c r="I1384" s="338" t="str">
        <f t="shared" si="23"/>
        <v/>
      </c>
      <c r="J1384" s="339"/>
      <c r="K1384" s="339"/>
      <c r="L1384" s="339"/>
      <c r="M1384" s="339"/>
      <c r="N1384" s="339"/>
      <c r="O1384" s="339"/>
      <c r="P1384" s="339"/>
      <c r="Q1384" s="339"/>
    </row>
    <row r="1385" spans="1:17" ht="13.5" customHeight="1">
      <c r="A1385" s="481"/>
      <c r="B1385" s="481"/>
      <c r="C1385" s="481"/>
      <c r="D1385" s="481"/>
      <c r="E1385" s="481"/>
      <c r="F1385" s="339"/>
      <c r="G1385" s="340" t="str">
        <f>IF(ISNUMBER(E1385),E1385/'Bulk DivVar Analysis'!$I$114,"")</f>
        <v/>
      </c>
      <c r="H1385" s="338" t="str">
        <f>IF(ISNUMBER(E1385), IF(G1385&gt;'Bulk DivVar Analysis'!$J$116,"Pass","Fail"),"")</f>
        <v/>
      </c>
      <c r="I1385" s="338" t="str">
        <f t="shared" si="23"/>
        <v/>
      </c>
      <c r="J1385" s="339"/>
      <c r="K1385" s="339"/>
      <c r="L1385" s="339"/>
      <c r="M1385" s="339"/>
      <c r="N1385" s="339"/>
      <c r="O1385" s="339"/>
      <c r="P1385" s="339"/>
      <c r="Q1385" s="339"/>
    </row>
    <row r="1386" spans="1:17" ht="13.5" customHeight="1">
      <c r="A1386" s="481"/>
      <c r="B1386" s="481"/>
      <c r="C1386" s="481"/>
      <c r="D1386" s="481"/>
      <c r="E1386" s="481"/>
      <c r="F1386" s="339"/>
      <c r="G1386" s="340" t="str">
        <f>IF(ISNUMBER(E1386),E1386/'Bulk DivVar Analysis'!$I$114,"")</f>
        <v/>
      </c>
      <c r="H1386" s="338" t="str">
        <f>IF(ISNUMBER(E1386), IF(G1386&gt;'Bulk DivVar Analysis'!$J$116,"Pass","Fail"),"")</f>
        <v/>
      </c>
      <c r="I1386" s="338" t="str">
        <f t="shared" si="23"/>
        <v/>
      </c>
      <c r="J1386" s="339"/>
      <c r="K1386" s="339"/>
      <c r="L1386" s="339"/>
      <c r="M1386" s="339"/>
      <c r="N1386" s="339"/>
      <c r="O1386" s="339"/>
      <c r="P1386" s="339"/>
      <c r="Q1386" s="339"/>
    </row>
    <row r="1387" spans="1:17" ht="13.5" customHeight="1">
      <c r="A1387" s="481"/>
      <c r="B1387" s="481"/>
      <c r="C1387" s="481"/>
      <c r="D1387" s="481"/>
      <c r="E1387" s="481"/>
      <c r="F1387" s="339"/>
      <c r="G1387" s="340" t="str">
        <f>IF(ISNUMBER(E1387),E1387/'Bulk DivVar Analysis'!$I$114,"")</f>
        <v/>
      </c>
      <c r="H1387" s="338" t="str">
        <f>IF(ISNUMBER(E1387), IF(G1387&gt;'Bulk DivVar Analysis'!$J$116,"Pass","Fail"),"")</f>
        <v/>
      </c>
      <c r="I1387" s="338" t="str">
        <f t="shared" si="23"/>
        <v/>
      </c>
      <c r="J1387" s="339"/>
      <c r="K1387" s="339"/>
      <c r="L1387" s="339"/>
      <c r="M1387" s="339"/>
      <c r="N1387" s="339"/>
      <c r="O1387" s="339"/>
      <c r="P1387" s="339"/>
      <c r="Q1387" s="339"/>
    </row>
    <row r="1388" spans="1:17" ht="13.5" customHeight="1">
      <c r="A1388" s="481"/>
      <c r="B1388" s="481"/>
      <c r="C1388" s="481"/>
      <c r="D1388" s="481"/>
      <c r="E1388" s="481"/>
      <c r="F1388" s="339"/>
      <c r="G1388" s="340" t="str">
        <f>IF(ISNUMBER(E1388),E1388/'Bulk DivVar Analysis'!$I$114,"")</f>
        <v/>
      </c>
      <c r="H1388" s="338" t="str">
        <f>IF(ISNUMBER(E1388), IF(G1388&gt;'Bulk DivVar Analysis'!$J$116,"Pass","Fail"),"")</f>
        <v/>
      </c>
      <c r="I1388" s="338" t="str">
        <f t="shared" si="23"/>
        <v/>
      </c>
      <c r="J1388" s="339"/>
      <c r="K1388" s="339"/>
      <c r="L1388" s="339"/>
      <c r="M1388" s="339"/>
      <c r="N1388" s="339"/>
      <c r="O1388" s="339"/>
      <c r="P1388" s="339"/>
      <c r="Q1388" s="339"/>
    </row>
    <row r="1389" spans="1:17" ht="13.5" customHeight="1">
      <c r="A1389" s="481"/>
      <c r="B1389" s="481"/>
      <c r="C1389" s="481"/>
      <c r="D1389" s="481"/>
      <c r="E1389" s="481"/>
      <c r="F1389" s="339"/>
      <c r="G1389" s="340" t="str">
        <f>IF(ISNUMBER(E1389),E1389/'Bulk DivVar Analysis'!$I$114,"")</f>
        <v/>
      </c>
      <c r="H1389" s="338" t="str">
        <f>IF(ISNUMBER(E1389), IF(G1389&gt;'Bulk DivVar Analysis'!$J$116,"Pass","Fail"),"")</f>
        <v/>
      </c>
      <c r="I1389" s="338" t="str">
        <f t="shared" si="23"/>
        <v/>
      </c>
      <c r="J1389" s="339"/>
      <c r="K1389" s="339"/>
      <c r="L1389" s="339"/>
      <c r="M1389" s="339"/>
      <c r="N1389" s="339"/>
      <c r="O1389" s="339"/>
      <c r="P1389" s="339"/>
      <c r="Q1389" s="339"/>
    </row>
    <row r="1390" spans="1:17" ht="13.5" customHeight="1">
      <c r="A1390" s="481"/>
      <c r="B1390" s="481"/>
      <c r="C1390" s="481"/>
      <c r="D1390" s="481"/>
      <c r="E1390" s="481"/>
      <c r="F1390" s="339"/>
      <c r="G1390" s="340" t="str">
        <f>IF(ISNUMBER(E1390),E1390/'Bulk DivVar Analysis'!$I$114,"")</f>
        <v/>
      </c>
      <c r="H1390" s="338" t="str">
        <f>IF(ISNUMBER(E1390), IF(G1390&gt;'Bulk DivVar Analysis'!$J$116,"Pass","Fail"),"")</f>
        <v/>
      </c>
      <c r="I1390" s="338" t="str">
        <f t="shared" si="23"/>
        <v/>
      </c>
      <c r="J1390" s="339"/>
      <c r="K1390" s="339"/>
      <c r="L1390" s="339"/>
      <c r="M1390" s="339"/>
      <c r="N1390" s="339"/>
      <c r="O1390" s="339"/>
      <c r="P1390" s="339"/>
      <c r="Q1390" s="339"/>
    </row>
    <row r="1391" spans="1:17" ht="13.5" customHeight="1">
      <c r="A1391" s="481"/>
      <c r="B1391" s="481"/>
      <c r="C1391" s="481"/>
      <c r="D1391" s="481"/>
      <c r="E1391" s="481"/>
      <c r="F1391" s="339"/>
      <c r="G1391" s="340" t="str">
        <f>IF(ISNUMBER(E1391),E1391/'Bulk DivVar Analysis'!$I$114,"")</f>
        <v/>
      </c>
      <c r="H1391" s="338" t="str">
        <f>IF(ISNUMBER(E1391), IF(G1391&gt;'Bulk DivVar Analysis'!$J$116,"Pass","Fail"),"")</f>
        <v/>
      </c>
      <c r="I1391" s="338" t="str">
        <f t="shared" si="23"/>
        <v/>
      </c>
      <c r="J1391" s="339"/>
      <c r="K1391" s="339"/>
      <c r="L1391" s="339"/>
      <c r="M1391" s="339"/>
      <c r="N1391" s="339"/>
      <c r="O1391" s="339"/>
      <c r="P1391" s="339"/>
      <c r="Q1391" s="339"/>
    </row>
    <row r="1392" spans="1:17" ht="13.5" customHeight="1">
      <c r="A1392" s="481"/>
      <c r="B1392" s="481"/>
      <c r="C1392" s="481"/>
      <c r="D1392" s="481"/>
      <c r="E1392" s="481"/>
      <c r="F1392" s="339"/>
      <c r="G1392" s="340" t="str">
        <f>IF(ISNUMBER(E1392),E1392/'Bulk DivVar Analysis'!$I$114,"")</f>
        <v/>
      </c>
      <c r="H1392" s="338" t="str">
        <f>IF(ISNUMBER(E1392), IF(G1392&gt;'Bulk DivVar Analysis'!$J$116,"Pass","Fail"),"")</f>
        <v/>
      </c>
      <c r="I1392" s="338" t="str">
        <f t="shared" si="23"/>
        <v/>
      </c>
      <c r="J1392" s="339"/>
      <c r="K1392" s="339"/>
      <c r="L1392" s="339"/>
      <c r="M1392" s="339"/>
      <c r="N1392" s="339"/>
      <c r="O1392" s="339"/>
      <c r="P1392" s="339"/>
      <c r="Q1392" s="339"/>
    </row>
    <row r="1393" spans="1:17" ht="13.5" customHeight="1">
      <c r="A1393" s="481"/>
      <c r="B1393" s="481"/>
      <c r="C1393" s="481"/>
      <c r="D1393" s="481"/>
      <c r="E1393" s="481"/>
      <c r="F1393" s="339"/>
      <c r="G1393" s="340" t="str">
        <f>IF(ISNUMBER(E1393),E1393/'Bulk DivVar Analysis'!$I$114,"")</f>
        <v/>
      </c>
      <c r="H1393" s="338" t="str">
        <f>IF(ISNUMBER(E1393), IF(G1393&gt;'Bulk DivVar Analysis'!$J$116,"Pass","Fail"),"")</f>
        <v/>
      </c>
      <c r="I1393" s="338" t="str">
        <f t="shared" si="23"/>
        <v/>
      </c>
      <c r="J1393" s="339"/>
      <c r="K1393" s="339"/>
      <c r="L1393" s="339"/>
      <c r="M1393" s="339"/>
      <c r="N1393" s="339"/>
      <c r="O1393" s="339"/>
      <c r="P1393" s="339"/>
      <c r="Q1393" s="339"/>
    </row>
    <row r="1394" spans="1:17" ht="13.5" customHeight="1">
      <c r="A1394" s="481"/>
      <c r="B1394" s="481"/>
      <c r="C1394" s="481"/>
      <c r="D1394" s="481"/>
      <c r="E1394" s="481"/>
      <c r="F1394" s="339"/>
      <c r="G1394" s="340" t="str">
        <f>IF(ISNUMBER(E1394),E1394/'Bulk DivVar Analysis'!$I$114,"")</f>
        <v/>
      </c>
      <c r="H1394" s="338" t="str">
        <f>IF(ISNUMBER(E1394), IF(G1394&gt;'Bulk DivVar Analysis'!$J$116,"Pass","Fail"),"")</f>
        <v/>
      </c>
      <c r="I1394" s="338" t="str">
        <f t="shared" si="23"/>
        <v/>
      </c>
      <c r="J1394" s="339"/>
      <c r="K1394" s="339"/>
      <c r="L1394" s="339"/>
      <c r="M1394" s="339"/>
      <c r="N1394" s="339"/>
      <c r="O1394" s="339"/>
      <c r="P1394" s="339"/>
      <c r="Q1394" s="339"/>
    </row>
    <row r="1395" spans="1:17" ht="13.5" customHeight="1">
      <c r="A1395" s="481"/>
      <c r="B1395" s="481"/>
      <c r="C1395" s="481"/>
      <c r="D1395" s="481"/>
      <c r="E1395" s="481"/>
      <c r="F1395" s="339"/>
      <c r="G1395" s="340" t="str">
        <f>IF(ISNUMBER(E1395),E1395/'Bulk DivVar Analysis'!$I$114,"")</f>
        <v/>
      </c>
      <c r="H1395" s="338" t="str">
        <f>IF(ISNUMBER(E1395), IF(G1395&gt;'Bulk DivVar Analysis'!$J$116,"Pass","Fail"),"")</f>
        <v/>
      </c>
      <c r="I1395" s="338" t="str">
        <f t="shared" si="23"/>
        <v/>
      </c>
      <c r="J1395" s="339"/>
      <c r="K1395" s="339"/>
      <c r="L1395" s="339"/>
      <c r="M1395" s="339"/>
      <c r="N1395" s="339"/>
      <c r="O1395" s="339"/>
      <c r="P1395" s="339"/>
      <c r="Q1395" s="339"/>
    </row>
    <row r="1396" spans="1:17" ht="13.5" customHeight="1">
      <c r="A1396" s="481"/>
      <c r="B1396" s="481"/>
      <c r="C1396" s="481"/>
      <c r="D1396" s="481"/>
      <c r="E1396" s="481"/>
      <c r="F1396" s="339"/>
      <c r="G1396" s="340" t="str">
        <f>IF(ISNUMBER(E1396),E1396/'Bulk DivVar Analysis'!$I$114,"")</f>
        <v/>
      </c>
      <c r="H1396" s="338" t="str">
        <f>IF(ISNUMBER(E1396), IF(G1396&gt;'Bulk DivVar Analysis'!$J$116,"Pass","Fail"),"")</f>
        <v/>
      </c>
      <c r="I1396" s="338" t="str">
        <f t="shared" si="23"/>
        <v/>
      </c>
      <c r="J1396" s="339"/>
      <c r="K1396" s="339"/>
      <c r="L1396" s="339"/>
      <c r="M1396" s="339"/>
      <c r="N1396" s="339"/>
      <c r="O1396" s="339"/>
      <c r="P1396" s="339"/>
      <c r="Q1396" s="339"/>
    </row>
    <row r="1397" spans="1:17" ht="13.5" customHeight="1">
      <c r="A1397" s="481"/>
      <c r="B1397" s="481"/>
      <c r="C1397" s="481"/>
      <c r="D1397" s="481"/>
      <c r="E1397" s="481"/>
      <c r="F1397" s="339"/>
      <c r="G1397" s="340" t="str">
        <f>IF(ISNUMBER(E1397),E1397/'Bulk DivVar Analysis'!$I$114,"")</f>
        <v/>
      </c>
      <c r="H1397" s="338" t="str">
        <f>IF(ISNUMBER(E1397), IF(G1397&gt;'Bulk DivVar Analysis'!$J$116,"Pass","Fail"),"")</f>
        <v/>
      </c>
      <c r="I1397" s="338" t="str">
        <f t="shared" si="23"/>
        <v/>
      </c>
      <c r="J1397" s="339"/>
      <c r="K1397" s="339"/>
      <c r="L1397" s="339"/>
      <c r="M1397" s="339"/>
      <c r="N1397" s="339"/>
      <c r="O1397" s="339"/>
      <c r="P1397" s="339"/>
      <c r="Q1397" s="339"/>
    </row>
    <row r="1398" spans="1:17" ht="13.5" customHeight="1">
      <c r="A1398" s="481"/>
      <c r="B1398" s="481"/>
      <c r="C1398" s="481"/>
      <c r="D1398" s="481"/>
      <c r="E1398" s="481"/>
      <c r="F1398" s="339"/>
      <c r="G1398" s="340" t="str">
        <f>IF(ISNUMBER(E1398),E1398/'Bulk DivVar Analysis'!$I$114,"")</f>
        <v/>
      </c>
      <c r="H1398" s="338" t="str">
        <f>IF(ISNUMBER(E1398), IF(G1398&gt;'Bulk DivVar Analysis'!$J$116,"Pass","Fail"),"")</f>
        <v/>
      </c>
      <c r="I1398" s="338" t="str">
        <f t="shared" si="23"/>
        <v/>
      </c>
      <c r="J1398" s="339"/>
      <c r="K1398" s="339"/>
      <c r="L1398" s="339"/>
      <c r="M1398" s="339"/>
      <c r="N1398" s="339"/>
      <c r="O1398" s="339"/>
      <c r="P1398" s="339"/>
      <c r="Q1398" s="339"/>
    </row>
    <row r="1399" spans="1:17" ht="13.5" customHeight="1">
      <c r="A1399" s="481"/>
      <c r="B1399" s="481"/>
      <c r="C1399" s="481"/>
      <c r="D1399" s="481"/>
      <c r="E1399" s="481"/>
      <c r="F1399" s="339"/>
      <c r="G1399" s="340" t="str">
        <f>IF(ISNUMBER(E1399),E1399/'Bulk DivVar Analysis'!$I$114,"")</f>
        <v/>
      </c>
      <c r="H1399" s="338" t="str">
        <f>IF(ISNUMBER(E1399), IF(G1399&gt;'Bulk DivVar Analysis'!$J$116,"Pass","Fail"),"")</f>
        <v/>
      </c>
      <c r="I1399" s="338" t="str">
        <f t="shared" si="23"/>
        <v/>
      </c>
      <c r="J1399" s="339"/>
      <c r="K1399" s="339"/>
      <c r="L1399" s="339"/>
      <c r="M1399" s="339"/>
      <c r="N1399" s="339"/>
      <c r="O1399" s="339"/>
      <c r="P1399" s="339"/>
      <c r="Q1399" s="339"/>
    </row>
    <row r="1400" spans="1:17" ht="13.5" customHeight="1">
      <c r="A1400" s="481"/>
      <c r="B1400" s="481"/>
      <c r="C1400" s="481"/>
      <c r="D1400" s="481"/>
      <c r="E1400" s="481"/>
      <c r="F1400" s="339"/>
      <c r="G1400" s="340" t="str">
        <f>IF(ISNUMBER(E1400),E1400/'Bulk DivVar Analysis'!$I$114,"")</f>
        <v/>
      </c>
      <c r="H1400" s="338" t="str">
        <f>IF(ISNUMBER(E1400), IF(G1400&gt;'Bulk DivVar Analysis'!$J$116,"Pass","Fail"),"")</f>
        <v/>
      </c>
      <c r="I1400" s="338" t="str">
        <f t="shared" si="23"/>
        <v/>
      </c>
      <c r="J1400" s="339"/>
      <c r="K1400" s="339"/>
      <c r="L1400" s="339"/>
      <c r="M1400" s="339"/>
      <c r="N1400" s="339"/>
      <c r="O1400" s="339"/>
      <c r="P1400" s="339"/>
      <c r="Q1400" s="339"/>
    </row>
    <row r="1401" spans="1:17" ht="13.5" customHeight="1">
      <c r="A1401" s="481"/>
      <c r="B1401" s="481"/>
      <c r="C1401" s="481"/>
      <c r="D1401" s="481"/>
      <c r="E1401" s="481"/>
      <c r="F1401" s="339"/>
      <c r="G1401" s="340" t="str">
        <f>IF(ISNUMBER(E1401),E1401/'Bulk DivVar Analysis'!$I$114,"")</f>
        <v/>
      </c>
      <c r="H1401" s="338" t="str">
        <f>IF(ISNUMBER(E1401), IF(G1401&gt;'Bulk DivVar Analysis'!$J$116,"Pass","Fail"),"")</f>
        <v/>
      </c>
      <c r="I1401" s="338" t="str">
        <f t="shared" si="23"/>
        <v/>
      </c>
      <c r="J1401" s="339"/>
      <c r="K1401" s="339"/>
      <c r="L1401" s="339"/>
      <c r="M1401" s="339"/>
      <c r="N1401" s="339"/>
      <c r="O1401" s="339"/>
      <c r="P1401" s="339"/>
      <c r="Q1401" s="339"/>
    </row>
    <row r="1402" spans="1:17" ht="13.5" customHeight="1">
      <c r="A1402" s="481"/>
      <c r="B1402" s="481"/>
      <c r="C1402" s="481"/>
      <c r="D1402" s="481"/>
      <c r="E1402" s="481"/>
      <c r="F1402" s="339"/>
      <c r="G1402" s="340" t="str">
        <f>IF(ISNUMBER(E1402),E1402/'Bulk DivVar Analysis'!$I$114,"")</f>
        <v/>
      </c>
      <c r="H1402" s="338" t="str">
        <f>IF(ISNUMBER(E1402), IF(G1402&gt;'Bulk DivVar Analysis'!$J$116,"Pass","Fail"),"")</f>
        <v/>
      </c>
      <c r="I1402" s="338" t="str">
        <f t="shared" si="23"/>
        <v/>
      </c>
      <c r="J1402" s="339"/>
      <c r="K1402" s="339"/>
      <c r="L1402" s="339"/>
      <c r="M1402" s="339"/>
      <c r="N1402" s="339"/>
      <c r="O1402" s="339"/>
      <c r="P1402" s="339"/>
      <c r="Q1402" s="339"/>
    </row>
    <row r="1403" spans="1:17" ht="13.5" customHeight="1">
      <c r="A1403" s="481"/>
      <c r="B1403" s="481"/>
      <c r="C1403" s="481"/>
      <c r="D1403" s="481"/>
      <c r="E1403" s="481"/>
      <c r="F1403" s="339"/>
      <c r="G1403" s="340" t="str">
        <f>IF(ISNUMBER(E1403),E1403/'Bulk DivVar Analysis'!$I$114,"")</f>
        <v/>
      </c>
      <c r="H1403" s="338" t="str">
        <f>IF(ISNUMBER(E1403), IF(G1403&gt;'Bulk DivVar Analysis'!$J$116,"Pass","Fail"),"")</f>
        <v/>
      </c>
      <c r="I1403" s="338" t="str">
        <f t="shared" si="23"/>
        <v/>
      </c>
      <c r="J1403" s="339"/>
      <c r="K1403" s="339"/>
      <c r="L1403" s="339"/>
      <c r="M1403" s="339"/>
      <c r="N1403" s="339"/>
      <c r="O1403" s="339"/>
      <c r="P1403" s="339"/>
      <c r="Q1403" s="339"/>
    </row>
    <row r="1404" spans="1:17" ht="13.5" customHeight="1">
      <c r="A1404" s="481"/>
      <c r="B1404" s="481"/>
      <c r="C1404" s="481"/>
      <c r="D1404" s="481"/>
      <c r="E1404" s="481"/>
      <c r="F1404" s="339"/>
      <c r="G1404" s="340" t="str">
        <f>IF(ISNUMBER(E1404),E1404/'Bulk DivVar Analysis'!$I$114,"")</f>
        <v/>
      </c>
      <c r="H1404" s="338" t="str">
        <f>IF(ISNUMBER(E1404), IF(G1404&gt;'Bulk DivVar Analysis'!$J$116,"Pass","Fail"),"")</f>
        <v/>
      </c>
      <c r="I1404" s="338" t="str">
        <f t="shared" si="23"/>
        <v/>
      </c>
      <c r="J1404" s="339"/>
      <c r="K1404" s="339"/>
      <c r="L1404" s="339"/>
      <c r="M1404" s="339"/>
      <c r="N1404" s="339"/>
      <c r="O1404" s="339"/>
      <c r="P1404" s="339"/>
      <c r="Q1404" s="339"/>
    </row>
    <row r="1405" spans="1:17" ht="13.5" customHeight="1">
      <c r="A1405" s="481"/>
      <c r="B1405" s="481"/>
      <c r="C1405" s="481"/>
      <c r="D1405" s="481"/>
      <c r="E1405" s="481"/>
      <c r="F1405" s="339"/>
      <c r="G1405" s="340" t="str">
        <f>IF(ISNUMBER(E1405),E1405/'Bulk DivVar Analysis'!$I$114,"")</f>
        <v/>
      </c>
      <c r="H1405" s="338" t="str">
        <f>IF(ISNUMBER(E1405), IF(G1405&gt;'Bulk DivVar Analysis'!$J$116,"Pass","Fail"),"")</f>
        <v/>
      </c>
      <c r="I1405" s="338" t="str">
        <f t="shared" si="23"/>
        <v/>
      </c>
      <c r="J1405" s="339"/>
      <c r="K1405" s="339"/>
      <c r="L1405" s="339"/>
      <c r="M1405" s="339"/>
      <c r="N1405" s="339"/>
      <c r="O1405" s="339"/>
      <c r="P1405" s="339"/>
      <c r="Q1405" s="339"/>
    </row>
    <row r="1406" spans="1:17" ht="13.5" customHeight="1">
      <c r="A1406" s="481"/>
      <c r="B1406" s="481"/>
      <c r="C1406" s="481"/>
      <c r="D1406" s="481"/>
      <c r="E1406" s="481"/>
      <c r="F1406" s="339"/>
      <c r="G1406" s="340" t="str">
        <f>IF(ISNUMBER(E1406),E1406/'Bulk DivVar Analysis'!$I$114,"")</f>
        <v/>
      </c>
      <c r="H1406" s="338" t="str">
        <f>IF(ISNUMBER(E1406), IF(G1406&gt;'Bulk DivVar Analysis'!$J$116,"Pass","Fail"),"")</f>
        <v/>
      </c>
      <c r="I1406" s="338" t="str">
        <f t="shared" si="23"/>
        <v/>
      </c>
      <c r="J1406" s="339"/>
      <c r="K1406" s="339"/>
      <c r="L1406" s="339"/>
      <c r="M1406" s="339"/>
      <c r="N1406" s="339"/>
      <c r="O1406" s="339"/>
      <c r="P1406" s="339"/>
      <c r="Q1406" s="339"/>
    </row>
    <row r="1407" spans="1:17" ht="13.5" customHeight="1">
      <c r="A1407" s="481"/>
      <c r="B1407" s="481"/>
      <c r="C1407" s="481"/>
      <c r="D1407" s="481"/>
      <c r="E1407" s="481"/>
      <c r="F1407" s="339"/>
      <c r="G1407" s="340" t="str">
        <f>IF(ISNUMBER(E1407),E1407/'Bulk DivVar Analysis'!$I$114,"")</f>
        <v/>
      </c>
      <c r="H1407" s="338" t="str">
        <f>IF(ISNUMBER(E1407), IF(G1407&gt;'Bulk DivVar Analysis'!$J$116,"Pass","Fail"),"")</f>
        <v/>
      </c>
      <c r="I1407" s="338" t="str">
        <f t="shared" si="23"/>
        <v/>
      </c>
      <c r="J1407" s="339"/>
      <c r="K1407" s="339"/>
      <c r="L1407" s="339"/>
      <c r="M1407" s="339"/>
      <c r="N1407" s="339"/>
      <c r="O1407" s="339"/>
      <c r="P1407" s="339"/>
      <c r="Q1407" s="339"/>
    </row>
    <row r="1408" spans="1:17" ht="13.5" customHeight="1">
      <c r="A1408" s="481"/>
      <c r="B1408" s="481"/>
      <c r="C1408" s="481"/>
      <c r="D1408" s="481"/>
      <c r="E1408" s="481"/>
      <c r="F1408" s="339"/>
      <c r="G1408" s="340" t="str">
        <f>IF(ISNUMBER(E1408),E1408/'Bulk DivVar Analysis'!$I$114,"")</f>
        <v/>
      </c>
      <c r="H1408" s="338" t="str">
        <f>IF(ISNUMBER(E1408), IF(G1408&gt;'Bulk DivVar Analysis'!$J$116,"Pass","Fail"),"")</f>
        <v/>
      </c>
      <c r="I1408" s="338" t="str">
        <f t="shared" si="23"/>
        <v/>
      </c>
      <c r="J1408" s="339"/>
      <c r="K1408" s="339"/>
      <c r="L1408" s="339"/>
      <c r="M1408" s="339"/>
      <c r="N1408" s="339"/>
      <c r="O1408" s="339"/>
      <c r="P1408" s="339"/>
      <c r="Q1408" s="339"/>
    </row>
    <row r="1409" spans="1:17" ht="13.5" customHeight="1">
      <c r="A1409" s="481"/>
      <c r="B1409" s="481"/>
      <c r="C1409" s="481"/>
      <c r="D1409" s="481"/>
      <c r="E1409" s="481"/>
      <c r="F1409" s="339"/>
      <c r="G1409" s="340" t="str">
        <f>IF(ISNUMBER(E1409),E1409/'Bulk DivVar Analysis'!$I$114,"")</f>
        <v/>
      </c>
      <c r="H1409" s="338" t="str">
        <f>IF(ISNUMBER(E1409), IF(G1409&gt;'Bulk DivVar Analysis'!$J$116,"Pass","Fail"),"")</f>
        <v/>
      </c>
      <c r="I1409" s="338" t="str">
        <f t="shared" si="23"/>
        <v/>
      </c>
      <c r="J1409" s="339"/>
      <c r="K1409" s="339"/>
      <c r="L1409" s="339"/>
      <c r="M1409" s="339"/>
      <c r="N1409" s="339"/>
      <c r="O1409" s="339"/>
      <c r="P1409" s="339"/>
      <c r="Q1409" s="339"/>
    </row>
    <row r="1410" spans="1:17" ht="13.5" customHeight="1">
      <c r="A1410" s="481"/>
      <c r="B1410" s="481"/>
      <c r="C1410" s="481"/>
      <c r="D1410" s="481"/>
      <c r="E1410" s="481"/>
      <c r="F1410" s="339"/>
      <c r="G1410" s="340" t="str">
        <f>IF(ISNUMBER(E1410),E1410/'Bulk DivVar Analysis'!$I$114,"")</f>
        <v/>
      </c>
      <c r="H1410" s="338" t="str">
        <f>IF(ISNUMBER(E1410), IF(G1410&gt;'Bulk DivVar Analysis'!$J$116,"Pass","Fail"),"")</f>
        <v/>
      </c>
      <c r="I1410" s="338" t="str">
        <f t="shared" si="23"/>
        <v/>
      </c>
      <c r="J1410" s="339"/>
      <c r="K1410" s="339"/>
      <c r="L1410" s="339"/>
      <c r="M1410" s="339"/>
      <c r="N1410" s="339"/>
      <c r="O1410" s="339"/>
      <c r="P1410" s="339"/>
      <c r="Q1410" s="339"/>
    </row>
    <row r="1411" spans="1:17" ht="13.5" customHeight="1">
      <c r="A1411" s="481"/>
      <c r="B1411" s="481"/>
      <c r="C1411" s="481"/>
      <c r="D1411" s="481"/>
      <c r="E1411" s="481"/>
      <c r="F1411" s="339"/>
      <c r="G1411" s="340" t="str">
        <f>IF(ISNUMBER(E1411),E1411/'Bulk DivVar Analysis'!$I$114,"")</f>
        <v/>
      </c>
      <c r="H1411" s="338" t="str">
        <f>IF(ISNUMBER(E1411), IF(G1411&gt;'Bulk DivVar Analysis'!$J$116,"Pass","Fail"),"")</f>
        <v/>
      </c>
      <c r="I1411" s="338" t="str">
        <f t="shared" ref="I1411:I1474" si="24">_xlfn.TEXTJOIN("_",TRUE,B1411,C1411)</f>
        <v/>
      </c>
      <c r="J1411" s="339"/>
      <c r="K1411" s="339"/>
      <c r="L1411" s="339"/>
      <c r="M1411" s="339"/>
      <c r="N1411" s="339"/>
      <c r="O1411" s="339"/>
      <c r="P1411" s="339"/>
      <c r="Q1411" s="339"/>
    </row>
    <row r="1412" spans="1:17" ht="13.5" customHeight="1">
      <c r="A1412" s="481"/>
      <c r="B1412" s="481"/>
      <c r="C1412" s="481"/>
      <c r="D1412" s="481"/>
      <c r="E1412" s="481"/>
      <c r="F1412" s="339"/>
      <c r="G1412" s="340" t="str">
        <f>IF(ISNUMBER(E1412),E1412/'Bulk DivVar Analysis'!$I$114,"")</f>
        <v/>
      </c>
      <c r="H1412" s="338" t="str">
        <f>IF(ISNUMBER(E1412), IF(G1412&gt;'Bulk DivVar Analysis'!$J$116,"Pass","Fail"),"")</f>
        <v/>
      </c>
      <c r="I1412" s="338" t="str">
        <f t="shared" si="24"/>
        <v/>
      </c>
      <c r="J1412" s="339"/>
      <c r="K1412" s="339"/>
      <c r="L1412" s="339"/>
      <c r="M1412" s="339"/>
      <c r="N1412" s="339"/>
      <c r="O1412" s="339"/>
      <c r="P1412" s="339"/>
      <c r="Q1412" s="339"/>
    </row>
    <row r="1413" spans="1:17" ht="13.5" customHeight="1">
      <c r="A1413" s="481"/>
      <c r="B1413" s="481"/>
      <c r="C1413" s="481"/>
      <c r="D1413" s="481"/>
      <c r="E1413" s="481"/>
      <c r="F1413" s="339"/>
      <c r="G1413" s="340" t="str">
        <f>IF(ISNUMBER(E1413),E1413/'Bulk DivVar Analysis'!$I$114,"")</f>
        <v/>
      </c>
      <c r="H1413" s="338" t="str">
        <f>IF(ISNUMBER(E1413), IF(G1413&gt;'Bulk DivVar Analysis'!$J$116,"Pass","Fail"),"")</f>
        <v/>
      </c>
      <c r="I1413" s="338" t="str">
        <f t="shared" si="24"/>
        <v/>
      </c>
      <c r="J1413" s="339"/>
      <c r="K1413" s="339"/>
      <c r="L1413" s="339"/>
      <c r="M1413" s="339"/>
      <c r="N1413" s="339"/>
      <c r="O1413" s="339"/>
      <c r="P1413" s="339"/>
      <c r="Q1413" s="339"/>
    </row>
    <row r="1414" spans="1:17" ht="13.5" customHeight="1">
      <c r="A1414" s="481"/>
      <c r="B1414" s="481"/>
      <c r="C1414" s="481"/>
      <c r="D1414" s="481"/>
      <c r="E1414" s="481"/>
      <c r="F1414" s="339"/>
      <c r="G1414" s="340" t="str">
        <f>IF(ISNUMBER(E1414),E1414/'Bulk DivVar Analysis'!$I$114,"")</f>
        <v/>
      </c>
      <c r="H1414" s="338" t="str">
        <f>IF(ISNUMBER(E1414), IF(G1414&gt;'Bulk DivVar Analysis'!$J$116,"Pass","Fail"),"")</f>
        <v/>
      </c>
      <c r="I1414" s="338" t="str">
        <f t="shared" si="24"/>
        <v/>
      </c>
      <c r="J1414" s="339"/>
      <c r="K1414" s="339"/>
      <c r="L1414" s="339"/>
      <c r="M1414" s="339"/>
      <c r="N1414" s="339"/>
      <c r="O1414" s="339"/>
      <c r="P1414" s="339"/>
      <c r="Q1414" s="339"/>
    </row>
    <row r="1415" spans="1:17" ht="13.5" customHeight="1">
      <c r="A1415" s="481"/>
      <c r="B1415" s="481"/>
      <c r="C1415" s="481"/>
      <c r="D1415" s="481"/>
      <c r="E1415" s="481"/>
      <c r="F1415" s="339"/>
      <c r="G1415" s="340" t="str">
        <f>IF(ISNUMBER(E1415),E1415/'Bulk DivVar Analysis'!$I$114,"")</f>
        <v/>
      </c>
      <c r="H1415" s="338" t="str">
        <f>IF(ISNUMBER(E1415), IF(G1415&gt;'Bulk DivVar Analysis'!$J$116,"Pass","Fail"),"")</f>
        <v/>
      </c>
      <c r="I1415" s="338" t="str">
        <f t="shared" si="24"/>
        <v/>
      </c>
      <c r="J1415" s="339"/>
      <c r="K1415" s="339"/>
      <c r="L1415" s="339"/>
      <c r="M1415" s="339"/>
      <c r="N1415" s="339"/>
      <c r="O1415" s="339"/>
      <c r="P1415" s="339"/>
      <c r="Q1415" s="339"/>
    </row>
    <row r="1416" spans="1:17" ht="13.5" customHeight="1">
      <c r="A1416" s="481"/>
      <c r="B1416" s="481"/>
      <c r="C1416" s="481"/>
      <c r="D1416" s="481"/>
      <c r="E1416" s="481"/>
      <c r="F1416" s="339"/>
      <c r="G1416" s="340" t="str">
        <f>IF(ISNUMBER(E1416),E1416/'Bulk DivVar Analysis'!$I$114,"")</f>
        <v/>
      </c>
      <c r="H1416" s="338" t="str">
        <f>IF(ISNUMBER(E1416), IF(G1416&gt;'Bulk DivVar Analysis'!$J$116,"Pass","Fail"),"")</f>
        <v/>
      </c>
      <c r="I1416" s="338" t="str">
        <f t="shared" si="24"/>
        <v/>
      </c>
      <c r="J1416" s="339"/>
      <c r="K1416" s="339"/>
      <c r="L1416" s="339"/>
      <c r="M1416" s="339"/>
      <c r="N1416" s="339"/>
      <c r="O1416" s="339"/>
      <c r="P1416" s="339"/>
      <c r="Q1416" s="339"/>
    </row>
    <row r="1417" spans="1:17" ht="13.5" customHeight="1">
      <c r="A1417" s="481"/>
      <c r="B1417" s="481"/>
      <c r="C1417" s="481"/>
      <c r="D1417" s="481"/>
      <c r="E1417" s="481"/>
      <c r="F1417" s="339"/>
      <c r="G1417" s="340" t="str">
        <f>IF(ISNUMBER(E1417),E1417/'Bulk DivVar Analysis'!$I$114,"")</f>
        <v/>
      </c>
      <c r="H1417" s="338" t="str">
        <f>IF(ISNUMBER(E1417), IF(G1417&gt;'Bulk DivVar Analysis'!$J$116,"Pass","Fail"),"")</f>
        <v/>
      </c>
      <c r="I1417" s="338" t="str">
        <f t="shared" si="24"/>
        <v/>
      </c>
      <c r="J1417" s="339"/>
      <c r="K1417" s="339"/>
      <c r="L1417" s="339"/>
      <c r="M1417" s="339"/>
      <c r="N1417" s="339"/>
      <c r="O1417" s="339"/>
      <c r="P1417" s="339"/>
      <c r="Q1417" s="339"/>
    </row>
    <row r="1418" spans="1:17" ht="13.5" customHeight="1">
      <c r="A1418" s="481"/>
      <c r="B1418" s="481"/>
      <c r="C1418" s="481"/>
      <c r="D1418" s="481"/>
      <c r="E1418" s="481"/>
      <c r="F1418" s="339"/>
      <c r="G1418" s="340" t="str">
        <f>IF(ISNUMBER(E1418),E1418/'Bulk DivVar Analysis'!$I$114,"")</f>
        <v/>
      </c>
      <c r="H1418" s="338" t="str">
        <f>IF(ISNUMBER(E1418), IF(G1418&gt;'Bulk DivVar Analysis'!$J$116,"Pass","Fail"),"")</f>
        <v/>
      </c>
      <c r="I1418" s="338" t="str">
        <f t="shared" si="24"/>
        <v/>
      </c>
      <c r="J1418" s="339"/>
      <c r="K1418" s="339"/>
      <c r="L1418" s="339"/>
      <c r="M1418" s="339"/>
      <c r="N1418" s="339"/>
      <c r="O1418" s="339"/>
      <c r="P1418" s="339"/>
      <c r="Q1418" s="339"/>
    </row>
    <row r="1419" spans="1:17" ht="13.5" customHeight="1">
      <c r="A1419" s="481"/>
      <c r="B1419" s="481"/>
      <c r="C1419" s="481"/>
      <c r="D1419" s="481"/>
      <c r="E1419" s="481"/>
      <c r="F1419" s="339"/>
      <c r="G1419" s="340" t="str">
        <f>IF(ISNUMBER(E1419),E1419/'Bulk DivVar Analysis'!$I$114,"")</f>
        <v/>
      </c>
      <c r="H1419" s="338" t="str">
        <f>IF(ISNUMBER(E1419), IF(G1419&gt;'Bulk DivVar Analysis'!$J$116,"Pass","Fail"),"")</f>
        <v/>
      </c>
      <c r="I1419" s="338" t="str">
        <f t="shared" si="24"/>
        <v/>
      </c>
      <c r="J1419" s="339"/>
      <c r="K1419" s="339"/>
      <c r="L1419" s="339"/>
      <c r="M1419" s="339"/>
      <c r="N1419" s="339"/>
      <c r="O1419" s="339"/>
      <c r="P1419" s="339"/>
      <c r="Q1419" s="339"/>
    </row>
    <row r="1420" spans="1:17" ht="13.5" customHeight="1">
      <c r="A1420" s="481"/>
      <c r="B1420" s="481"/>
      <c r="C1420" s="481"/>
      <c r="D1420" s="481"/>
      <c r="E1420" s="481"/>
      <c r="F1420" s="339"/>
      <c r="G1420" s="340" t="str">
        <f>IF(ISNUMBER(E1420),E1420/'Bulk DivVar Analysis'!$I$114,"")</f>
        <v/>
      </c>
      <c r="H1420" s="338" t="str">
        <f>IF(ISNUMBER(E1420), IF(G1420&gt;'Bulk DivVar Analysis'!$J$116,"Pass","Fail"),"")</f>
        <v/>
      </c>
      <c r="I1420" s="338" t="str">
        <f t="shared" si="24"/>
        <v/>
      </c>
      <c r="J1420" s="339"/>
      <c r="K1420" s="339"/>
      <c r="L1420" s="339"/>
      <c r="M1420" s="339"/>
      <c r="N1420" s="339"/>
      <c r="O1420" s="339"/>
      <c r="P1420" s="339"/>
      <c r="Q1420" s="339"/>
    </row>
    <row r="1421" spans="1:17" ht="13.5" customHeight="1">
      <c r="A1421" s="481"/>
      <c r="B1421" s="481"/>
      <c r="C1421" s="481"/>
      <c r="D1421" s="481"/>
      <c r="E1421" s="481"/>
      <c r="F1421" s="339"/>
      <c r="G1421" s="340" t="str">
        <f>IF(ISNUMBER(E1421),E1421/'Bulk DivVar Analysis'!$I$114,"")</f>
        <v/>
      </c>
      <c r="H1421" s="338" t="str">
        <f>IF(ISNUMBER(E1421), IF(G1421&gt;'Bulk DivVar Analysis'!$J$116,"Pass","Fail"),"")</f>
        <v/>
      </c>
      <c r="I1421" s="338" t="str">
        <f t="shared" si="24"/>
        <v/>
      </c>
      <c r="J1421" s="339"/>
      <c r="K1421" s="339"/>
      <c r="L1421" s="339"/>
      <c r="M1421" s="339"/>
      <c r="N1421" s="339"/>
      <c r="O1421" s="339"/>
      <c r="P1421" s="339"/>
      <c r="Q1421" s="339"/>
    </row>
    <row r="1422" spans="1:17" ht="13.5" customHeight="1">
      <c r="A1422" s="481"/>
      <c r="B1422" s="481"/>
      <c r="C1422" s="481"/>
      <c r="D1422" s="481"/>
      <c r="E1422" s="481"/>
      <c r="F1422" s="339"/>
      <c r="G1422" s="340" t="str">
        <f>IF(ISNUMBER(E1422),E1422/'Bulk DivVar Analysis'!$I$114,"")</f>
        <v/>
      </c>
      <c r="H1422" s="338" t="str">
        <f>IF(ISNUMBER(E1422), IF(G1422&gt;'Bulk DivVar Analysis'!$J$116,"Pass","Fail"),"")</f>
        <v/>
      </c>
      <c r="I1422" s="338" t="str">
        <f t="shared" si="24"/>
        <v/>
      </c>
      <c r="J1422" s="339"/>
      <c r="K1422" s="339"/>
      <c r="L1422" s="339"/>
      <c r="M1422" s="339"/>
      <c r="N1422" s="339"/>
      <c r="O1422" s="339"/>
      <c r="P1422" s="339"/>
      <c r="Q1422" s="339"/>
    </row>
    <row r="1423" spans="1:17" ht="13.5" customHeight="1">
      <c r="A1423" s="481"/>
      <c r="B1423" s="481"/>
      <c r="C1423" s="481"/>
      <c r="D1423" s="481"/>
      <c r="E1423" s="481"/>
      <c r="F1423" s="339"/>
      <c r="G1423" s="340" t="str">
        <f>IF(ISNUMBER(E1423),E1423/'Bulk DivVar Analysis'!$I$114,"")</f>
        <v/>
      </c>
      <c r="H1423" s="338" t="str">
        <f>IF(ISNUMBER(E1423), IF(G1423&gt;'Bulk DivVar Analysis'!$J$116,"Pass","Fail"),"")</f>
        <v/>
      </c>
      <c r="I1423" s="338" t="str">
        <f t="shared" si="24"/>
        <v/>
      </c>
      <c r="J1423" s="339"/>
      <c r="K1423" s="339"/>
      <c r="L1423" s="339"/>
      <c r="M1423" s="339"/>
      <c r="N1423" s="339"/>
      <c r="O1423" s="339"/>
      <c r="P1423" s="339"/>
      <c r="Q1423" s="339"/>
    </row>
    <row r="1424" spans="1:17" ht="13.5" customHeight="1">
      <c r="A1424" s="481"/>
      <c r="B1424" s="481"/>
      <c r="C1424" s="481"/>
      <c r="D1424" s="481"/>
      <c r="E1424" s="481"/>
      <c r="F1424" s="339"/>
      <c r="G1424" s="340" t="str">
        <f>IF(ISNUMBER(E1424),E1424/'Bulk DivVar Analysis'!$I$114,"")</f>
        <v/>
      </c>
      <c r="H1424" s="338" t="str">
        <f>IF(ISNUMBER(E1424), IF(G1424&gt;'Bulk DivVar Analysis'!$J$116,"Pass","Fail"),"")</f>
        <v/>
      </c>
      <c r="I1424" s="338" t="str">
        <f t="shared" si="24"/>
        <v/>
      </c>
      <c r="J1424" s="339"/>
      <c r="K1424" s="339"/>
      <c r="L1424" s="339"/>
      <c r="M1424" s="339"/>
      <c r="N1424" s="339"/>
      <c r="O1424" s="339"/>
      <c r="P1424" s="339"/>
      <c r="Q1424" s="339"/>
    </row>
    <row r="1425" spans="1:17" ht="13.5" customHeight="1">
      <c r="A1425" s="481"/>
      <c r="B1425" s="481"/>
      <c r="C1425" s="481"/>
      <c r="D1425" s="481"/>
      <c r="E1425" s="481"/>
      <c r="F1425" s="339"/>
      <c r="G1425" s="340" t="str">
        <f>IF(ISNUMBER(E1425),E1425/'Bulk DivVar Analysis'!$I$114,"")</f>
        <v/>
      </c>
      <c r="H1425" s="338" t="str">
        <f>IF(ISNUMBER(E1425), IF(G1425&gt;'Bulk DivVar Analysis'!$J$116,"Pass","Fail"),"")</f>
        <v/>
      </c>
      <c r="I1425" s="338" t="str">
        <f t="shared" si="24"/>
        <v/>
      </c>
      <c r="J1425" s="339"/>
      <c r="K1425" s="339"/>
      <c r="L1425" s="339"/>
      <c r="M1425" s="339"/>
      <c r="N1425" s="339"/>
      <c r="O1425" s="339"/>
      <c r="P1425" s="339"/>
      <c r="Q1425" s="339"/>
    </row>
    <row r="1426" spans="1:17" ht="13.5" customHeight="1">
      <c r="A1426" s="481"/>
      <c r="B1426" s="481"/>
      <c r="C1426" s="481"/>
      <c r="D1426" s="481"/>
      <c r="E1426" s="481"/>
      <c r="F1426" s="339"/>
      <c r="G1426" s="340" t="str">
        <f>IF(ISNUMBER(E1426),E1426/'Bulk DivVar Analysis'!$I$114,"")</f>
        <v/>
      </c>
      <c r="H1426" s="338" t="str">
        <f>IF(ISNUMBER(E1426), IF(G1426&gt;'Bulk DivVar Analysis'!$J$116,"Pass","Fail"),"")</f>
        <v/>
      </c>
      <c r="I1426" s="338" t="str">
        <f t="shared" si="24"/>
        <v/>
      </c>
      <c r="J1426" s="339"/>
      <c r="K1426" s="339"/>
      <c r="L1426" s="339"/>
      <c r="M1426" s="339"/>
      <c r="N1426" s="339"/>
      <c r="O1426" s="339"/>
      <c r="P1426" s="339"/>
      <c r="Q1426" s="339"/>
    </row>
    <row r="1427" spans="1:17" ht="13.5" customHeight="1">
      <c r="A1427" s="481"/>
      <c r="B1427" s="481"/>
      <c r="C1427" s="481"/>
      <c r="D1427" s="481"/>
      <c r="E1427" s="481"/>
      <c r="F1427" s="339"/>
      <c r="G1427" s="340" t="str">
        <f>IF(ISNUMBER(E1427),E1427/'Bulk DivVar Analysis'!$I$114,"")</f>
        <v/>
      </c>
      <c r="H1427" s="338" t="str">
        <f>IF(ISNUMBER(E1427), IF(G1427&gt;'Bulk DivVar Analysis'!$J$116,"Pass","Fail"),"")</f>
        <v/>
      </c>
      <c r="I1427" s="338" t="str">
        <f t="shared" si="24"/>
        <v/>
      </c>
      <c r="J1427" s="339"/>
      <c r="K1427" s="339"/>
      <c r="L1427" s="339"/>
      <c r="M1427" s="339"/>
      <c r="N1427" s="339"/>
      <c r="O1427" s="339"/>
      <c r="P1427" s="339"/>
      <c r="Q1427" s="339"/>
    </row>
    <row r="1428" spans="1:17" ht="13.5" customHeight="1">
      <c r="A1428" s="481"/>
      <c r="B1428" s="481"/>
      <c r="C1428" s="481"/>
      <c r="D1428" s="481"/>
      <c r="E1428" s="481"/>
      <c r="F1428" s="339"/>
      <c r="G1428" s="340" t="str">
        <f>IF(ISNUMBER(E1428),E1428/'Bulk DivVar Analysis'!$I$114,"")</f>
        <v/>
      </c>
      <c r="H1428" s="338" t="str">
        <f>IF(ISNUMBER(E1428), IF(G1428&gt;'Bulk DivVar Analysis'!$J$116,"Pass","Fail"),"")</f>
        <v/>
      </c>
      <c r="I1428" s="338" t="str">
        <f t="shared" si="24"/>
        <v/>
      </c>
      <c r="J1428" s="339"/>
      <c r="K1428" s="339"/>
      <c r="L1428" s="339"/>
      <c r="M1428" s="339"/>
      <c r="N1428" s="339"/>
      <c r="O1428" s="339"/>
      <c r="P1428" s="339"/>
      <c r="Q1428" s="339"/>
    </row>
    <row r="1429" spans="1:17" ht="13.5" customHeight="1">
      <c r="A1429" s="481"/>
      <c r="B1429" s="481"/>
      <c r="C1429" s="481"/>
      <c r="D1429" s="481"/>
      <c r="E1429" s="481"/>
      <c r="F1429" s="339"/>
      <c r="G1429" s="340" t="str">
        <f>IF(ISNUMBER(E1429),E1429/'Bulk DivVar Analysis'!$I$114,"")</f>
        <v/>
      </c>
      <c r="H1429" s="338" t="str">
        <f>IF(ISNUMBER(E1429), IF(G1429&gt;'Bulk DivVar Analysis'!$J$116,"Pass","Fail"),"")</f>
        <v/>
      </c>
      <c r="I1429" s="338" t="str">
        <f t="shared" si="24"/>
        <v/>
      </c>
      <c r="J1429" s="339"/>
      <c r="K1429" s="339"/>
      <c r="L1429" s="339"/>
      <c r="M1429" s="339"/>
      <c r="N1429" s="339"/>
      <c r="O1429" s="339"/>
      <c r="P1429" s="339"/>
      <c r="Q1429" s="339"/>
    </row>
    <row r="1430" spans="1:17" ht="13.5" customHeight="1">
      <c r="A1430" s="481"/>
      <c r="B1430" s="481"/>
      <c r="C1430" s="481"/>
      <c r="D1430" s="481"/>
      <c r="E1430" s="481"/>
      <c r="F1430" s="339"/>
      <c r="G1430" s="340" t="str">
        <f>IF(ISNUMBER(E1430),E1430/'Bulk DivVar Analysis'!$I$114,"")</f>
        <v/>
      </c>
      <c r="H1430" s="338" t="str">
        <f>IF(ISNUMBER(E1430), IF(G1430&gt;'Bulk DivVar Analysis'!$J$116,"Pass","Fail"),"")</f>
        <v/>
      </c>
      <c r="I1430" s="338" t="str">
        <f t="shared" si="24"/>
        <v/>
      </c>
      <c r="J1430" s="339"/>
      <c r="K1430" s="339"/>
      <c r="L1430" s="339"/>
      <c r="M1430" s="339"/>
      <c r="N1430" s="339"/>
      <c r="O1430" s="339"/>
      <c r="P1430" s="339"/>
      <c r="Q1430" s="339"/>
    </row>
    <row r="1431" spans="1:17" ht="13.5" customHeight="1">
      <c r="A1431" s="481"/>
      <c r="B1431" s="481"/>
      <c r="C1431" s="481"/>
      <c r="D1431" s="481"/>
      <c r="E1431" s="481"/>
      <c r="F1431" s="339"/>
      <c r="G1431" s="340" t="str">
        <f>IF(ISNUMBER(E1431),E1431/'Bulk DivVar Analysis'!$I$114,"")</f>
        <v/>
      </c>
      <c r="H1431" s="338" t="str">
        <f>IF(ISNUMBER(E1431), IF(G1431&gt;'Bulk DivVar Analysis'!$J$116,"Pass","Fail"),"")</f>
        <v/>
      </c>
      <c r="I1431" s="338" t="str">
        <f t="shared" si="24"/>
        <v/>
      </c>
      <c r="J1431" s="339"/>
      <c r="K1431" s="339"/>
      <c r="L1431" s="339"/>
      <c r="M1431" s="339"/>
      <c r="N1431" s="339"/>
      <c r="O1431" s="339"/>
      <c r="P1431" s="339"/>
      <c r="Q1431" s="339"/>
    </row>
    <row r="1432" spans="1:17" ht="13.5" customHeight="1">
      <c r="A1432" s="481"/>
      <c r="B1432" s="481"/>
      <c r="C1432" s="481"/>
      <c r="D1432" s="481"/>
      <c r="E1432" s="481"/>
      <c r="F1432" s="339"/>
      <c r="G1432" s="340" t="str">
        <f>IF(ISNUMBER(E1432),E1432/'Bulk DivVar Analysis'!$I$114,"")</f>
        <v/>
      </c>
      <c r="H1432" s="338" t="str">
        <f>IF(ISNUMBER(E1432), IF(G1432&gt;'Bulk DivVar Analysis'!$J$116,"Pass","Fail"),"")</f>
        <v/>
      </c>
      <c r="I1432" s="338" t="str">
        <f t="shared" si="24"/>
        <v/>
      </c>
      <c r="J1432" s="339"/>
      <c r="K1432" s="339"/>
      <c r="L1432" s="339"/>
      <c r="M1432" s="339"/>
      <c r="N1432" s="339"/>
      <c r="O1432" s="339"/>
      <c r="P1432" s="339"/>
      <c r="Q1432" s="339"/>
    </row>
    <row r="1433" spans="1:17" ht="13.5" customHeight="1">
      <c r="A1433" s="481"/>
      <c r="B1433" s="481"/>
      <c r="C1433" s="481"/>
      <c r="D1433" s="481"/>
      <c r="E1433" s="481"/>
      <c r="F1433" s="339"/>
      <c r="G1433" s="340" t="str">
        <f>IF(ISNUMBER(E1433),E1433/'Bulk DivVar Analysis'!$I$114,"")</f>
        <v/>
      </c>
      <c r="H1433" s="338" t="str">
        <f>IF(ISNUMBER(E1433), IF(G1433&gt;'Bulk DivVar Analysis'!$J$116,"Pass","Fail"),"")</f>
        <v/>
      </c>
      <c r="I1433" s="338" t="str">
        <f t="shared" si="24"/>
        <v/>
      </c>
      <c r="J1433" s="339"/>
      <c r="K1433" s="339"/>
      <c r="L1433" s="339"/>
      <c r="M1433" s="339"/>
      <c r="N1433" s="339"/>
      <c r="O1433" s="339"/>
      <c r="P1433" s="339"/>
      <c r="Q1433" s="339"/>
    </row>
    <row r="1434" spans="1:17" ht="13.5" customHeight="1">
      <c r="A1434" s="481"/>
      <c r="B1434" s="481"/>
      <c r="C1434" s="481"/>
      <c r="D1434" s="481"/>
      <c r="E1434" s="481"/>
      <c r="F1434" s="339"/>
      <c r="G1434" s="340" t="str">
        <f>IF(ISNUMBER(E1434),E1434/'Bulk DivVar Analysis'!$I$114,"")</f>
        <v/>
      </c>
      <c r="H1434" s="338" t="str">
        <f>IF(ISNUMBER(E1434), IF(G1434&gt;'Bulk DivVar Analysis'!$J$116,"Pass","Fail"),"")</f>
        <v/>
      </c>
      <c r="I1434" s="338" t="str">
        <f t="shared" si="24"/>
        <v/>
      </c>
      <c r="J1434" s="339"/>
      <c r="K1434" s="339"/>
      <c r="L1434" s="339"/>
      <c r="M1434" s="339"/>
      <c r="N1434" s="339"/>
      <c r="O1434" s="339"/>
      <c r="P1434" s="339"/>
      <c r="Q1434" s="339"/>
    </row>
    <row r="1435" spans="1:17" ht="13.5" customHeight="1">
      <c r="A1435" s="481"/>
      <c r="B1435" s="481"/>
      <c r="C1435" s="481"/>
      <c r="D1435" s="481"/>
      <c r="E1435" s="481"/>
      <c r="F1435" s="339"/>
      <c r="G1435" s="340" t="str">
        <f>IF(ISNUMBER(E1435),E1435/'Bulk DivVar Analysis'!$I$114,"")</f>
        <v/>
      </c>
      <c r="H1435" s="338" t="str">
        <f>IF(ISNUMBER(E1435), IF(G1435&gt;'Bulk DivVar Analysis'!$J$116,"Pass","Fail"),"")</f>
        <v/>
      </c>
      <c r="I1435" s="338" t="str">
        <f t="shared" si="24"/>
        <v/>
      </c>
      <c r="J1435" s="339"/>
      <c r="K1435" s="339"/>
      <c r="L1435" s="339"/>
      <c r="M1435" s="339"/>
      <c r="N1435" s="339"/>
      <c r="O1435" s="339"/>
      <c r="P1435" s="339"/>
      <c r="Q1435" s="339"/>
    </row>
    <row r="1436" spans="1:17" ht="13.5" customHeight="1">
      <c r="A1436" s="481"/>
      <c r="B1436" s="481"/>
      <c r="C1436" s="481"/>
      <c r="D1436" s="481"/>
      <c r="E1436" s="481"/>
      <c r="F1436" s="339"/>
      <c r="G1436" s="340" t="str">
        <f>IF(ISNUMBER(E1436),E1436/'Bulk DivVar Analysis'!$I$114,"")</f>
        <v/>
      </c>
      <c r="H1436" s="338" t="str">
        <f>IF(ISNUMBER(E1436), IF(G1436&gt;'Bulk DivVar Analysis'!$J$116,"Pass","Fail"),"")</f>
        <v/>
      </c>
      <c r="I1436" s="338" t="str">
        <f t="shared" si="24"/>
        <v/>
      </c>
      <c r="J1436" s="339"/>
      <c r="K1436" s="339"/>
      <c r="L1436" s="339"/>
      <c r="M1436" s="339"/>
      <c r="N1436" s="339"/>
      <c r="O1436" s="339"/>
      <c r="P1436" s="339"/>
      <c r="Q1436" s="339"/>
    </row>
    <row r="1437" spans="1:17" ht="13.5" customHeight="1">
      <c r="A1437" s="481"/>
      <c r="B1437" s="481"/>
      <c r="C1437" s="481"/>
      <c r="D1437" s="481"/>
      <c r="E1437" s="481"/>
      <c r="F1437" s="339"/>
      <c r="G1437" s="340" t="str">
        <f>IF(ISNUMBER(E1437),E1437/'Bulk DivVar Analysis'!$I$114,"")</f>
        <v/>
      </c>
      <c r="H1437" s="338" t="str">
        <f>IF(ISNUMBER(E1437), IF(G1437&gt;'Bulk DivVar Analysis'!$J$116,"Pass","Fail"),"")</f>
        <v/>
      </c>
      <c r="I1437" s="338" t="str">
        <f t="shared" si="24"/>
        <v/>
      </c>
      <c r="J1437" s="339"/>
      <c r="K1437" s="339"/>
      <c r="L1437" s="339"/>
      <c r="M1437" s="339"/>
      <c r="N1437" s="339"/>
      <c r="O1437" s="339"/>
      <c r="P1437" s="339"/>
      <c r="Q1437" s="339"/>
    </row>
    <row r="1438" spans="1:17" ht="13.5" customHeight="1">
      <c r="A1438" s="481"/>
      <c r="B1438" s="481"/>
      <c r="C1438" s="481"/>
      <c r="D1438" s="481"/>
      <c r="E1438" s="481"/>
      <c r="F1438" s="339"/>
      <c r="G1438" s="340" t="str">
        <f>IF(ISNUMBER(E1438),E1438/'Bulk DivVar Analysis'!$I$114,"")</f>
        <v/>
      </c>
      <c r="H1438" s="338" t="str">
        <f>IF(ISNUMBER(E1438), IF(G1438&gt;'Bulk DivVar Analysis'!$J$116,"Pass","Fail"),"")</f>
        <v/>
      </c>
      <c r="I1438" s="338" t="str">
        <f t="shared" si="24"/>
        <v/>
      </c>
      <c r="J1438" s="339"/>
      <c r="K1438" s="339"/>
      <c r="L1438" s="339"/>
      <c r="M1438" s="339"/>
      <c r="N1438" s="339"/>
      <c r="O1438" s="339"/>
      <c r="P1438" s="339"/>
      <c r="Q1438" s="339"/>
    </row>
    <row r="1439" spans="1:17" ht="13.5" customHeight="1">
      <c r="A1439" s="481"/>
      <c r="B1439" s="481"/>
      <c r="C1439" s="481"/>
      <c r="D1439" s="481"/>
      <c r="E1439" s="481"/>
      <c r="F1439" s="339"/>
      <c r="G1439" s="340" t="str">
        <f>IF(ISNUMBER(E1439),E1439/'Bulk DivVar Analysis'!$I$114,"")</f>
        <v/>
      </c>
      <c r="H1439" s="338" t="str">
        <f>IF(ISNUMBER(E1439), IF(G1439&gt;'Bulk DivVar Analysis'!$J$116,"Pass","Fail"),"")</f>
        <v/>
      </c>
      <c r="I1439" s="338" t="str">
        <f t="shared" si="24"/>
        <v/>
      </c>
      <c r="J1439" s="339"/>
      <c r="K1439" s="339"/>
      <c r="L1439" s="339"/>
      <c r="M1439" s="339"/>
      <c r="N1439" s="339"/>
      <c r="O1439" s="339"/>
      <c r="P1439" s="339"/>
      <c r="Q1439" s="339"/>
    </row>
    <row r="1440" spans="1:17" ht="13.5" customHeight="1">
      <c r="A1440" s="481"/>
      <c r="B1440" s="481"/>
      <c r="C1440" s="481"/>
      <c r="D1440" s="481"/>
      <c r="E1440" s="481"/>
      <c r="F1440" s="339"/>
      <c r="G1440" s="340" t="str">
        <f>IF(ISNUMBER(E1440),E1440/'Bulk DivVar Analysis'!$I$114,"")</f>
        <v/>
      </c>
      <c r="H1440" s="338" t="str">
        <f>IF(ISNUMBER(E1440), IF(G1440&gt;'Bulk DivVar Analysis'!$J$116,"Pass","Fail"),"")</f>
        <v/>
      </c>
      <c r="I1440" s="338" t="str">
        <f t="shared" si="24"/>
        <v/>
      </c>
      <c r="J1440" s="339"/>
      <c r="K1440" s="339"/>
      <c r="L1440" s="339"/>
      <c r="M1440" s="339"/>
      <c r="N1440" s="339"/>
      <c r="O1440" s="339"/>
      <c r="P1440" s="339"/>
      <c r="Q1440" s="339"/>
    </row>
    <row r="1441" spans="1:17" ht="13.5" customHeight="1">
      <c r="A1441" s="481"/>
      <c r="B1441" s="481"/>
      <c r="C1441" s="481"/>
      <c r="D1441" s="481"/>
      <c r="E1441" s="481"/>
      <c r="F1441" s="339"/>
      <c r="G1441" s="340" t="str">
        <f>IF(ISNUMBER(E1441),E1441/'Bulk DivVar Analysis'!$I$114,"")</f>
        <v/>
      </c>
      <c r="H1441" s="338" t="str">
        <f>IF(ISNUMBER(E1441), IF(G1441&gt;'Bulk DivVar Analysis'!$J$116,"Pass","Fail"),"")</f>
        <v/>
      </c>
      <c r="I1441" s="338" t="str">
        <f t="shared" si="24"/>
        <v/>
      </c>
      <c r="J1441" s="339"/>
      <c r="K1441" s="339"/>
      <c r="L1441" s="339"/>
      <c r="M1441" s="339"/>
      <c r="N1441" s="339"/>
      <c r="O1441" s="339"/>
      <c r="P1441" s="339"/>
      <c r="Q1441" s="339"/>
    </row>
    <row r="1442" spans="1:17" ht="13.5" customHeight="1">
      <c r="A1442" s="481"/>
      <c r="B1442" s="481"/>
      <c r="C1442" s="481"/>
      <c r="D1442" s="481"/>
      <c r="E1442" s="481"/>
      <c r="F1442" s="339"/>
      <c r="G1442" s="340" t="str">
        <f>IF(ISNUMBER(E1442),E1442/'Bulk DivVar Analysis'!$I$114,"")</f>
        <v/>
      </c>
      <c r="H1442" s="338" t="str">
        <f>IF(ISNUMBER(E1442), IF(G1442&gt;'Bulk DivVar Analysis'!$J$116,"Pass","Fail"),"")</f>
        <v/>
      </c>
      <c r="I1442" s="338" t="str">
        <f t="shared" si="24"/>
        <v/>
      </c>
      <c r="J1442" s="339"/>
      <c r="K1442" s="339"/>
      <c r="L1442" s="339"/>
      <c r="M1442" s="339"/>
      <c r="N1442" s="339"/>
      <c r="O1442" s="339"/>
      <c r="P1442" s="339"/>
      <c r="Q1442" s="339"/>
    </row>
    <row r="1443" spans="1:17" ht="13.5" customHeight="1">
      <c r="A1443" s="481"/>
      <c r="B1443" s="481"/>
      <c r="C1443" s="481"/>
      <c r="D1443" s="481"/>
      <c r="E1443" s="481"/>
      <c r="F1443" s="339"/>
      <c r="G1443" s="340" t="str">
        <f>IF(ISNUMBER(E1443),E1443/'Bulk DivVar Analysis'!$I$114,"")</f>
        <v/>
      </c>
      <c r="H1443" s="338" t="str">
        <f>IF(ISNUMBER(E1443), IF(G1443&gt;'Bulk DivVar Analysis'!$J$116,"Pass","Fail"),"")</f>
        <v/>
      </c>
      <c r="I1443" s="338" t="str">
        <f t="shared" si="24"/>
        <v/>
      </c>
      <c r="J1443" s="339"/>
      <c r="K1443" s="339"/>
      <c r="L1443" s="339"/>
      <c r="M1443" s="339"/>
      <c r="N1443" s="339"/>
      <c r="O1443" s="339"/>
      <c r="P1443" s="339"/>
      <c r="Q1443" s="339"/>
    </row>
    <row r="1444" spans="1:17" ht="13.5" customHeight="1">
      <c r="A1444" s="481"/>
      <c r="B1444" s="481"/>
      <c r="C1444" s="481"/>
      <c r="D1444" s="481"/>
      <c r="E1444" s="481"/>
      <c r="F1444" s="339"/>
      <c r="G1444" s="340" t="str">
        <f>IF(ISNUMBER(E1444),E1444/'Bulk DivVar Analysis'!$I$114,"")</f>
        <v/>
      </c>
      <c r="H1444" s="338" t="str">
        <f>IF(ISNUMBER(E1444), IF(G1444&gt;'Bulk DivVar Analysis'!$J$116,"Pass","Fail"),"")</f>
        <v/>
      </c>
      <c r="I1444" s="338" t="str">
        <f t="shared" si="24"/>
        <v/>
      </c>
      <c r="J1444" s="339"/>
      <c r="K1444" s="339"/>
      <c r="L1444" s="339"/>
      <c r="M1444" s="339"/>
      <c r="N1444" s="339"/>
      <c r="O1444" s="339"/>
      <c r="P1444" s="339"/>
      <c r="Q1444" s="339"/>
    </row>
    <row r="1445" spans="1:17" ht="13.5" customHeight="1">
      <c r="A1445" s="481"/>
      <c r="B1445" s="481"/>
      <c r="C1445" s="481"/>
      <c r="D1445" s="481"/>
      <c r="E1445" s="481"/>
      <c r="F1445" s="339"/>
      <c r="G1445" s="340" t="str">
        <f>IF(ISNUMBER(E1445),E1445/'Bulk DivVar Analysis'!$I$114,"")</f>
        <v/>
      </c>
      <c r="H1445" s="338" t="str">
        <f>IF(ISNUMBER(E1445), IF(G1445&gt;'Bulk DivVar Analysis'!$J$116,"Pass","Fail"),"")</f>
        <v/>
      </c>
      <c r="I1445" s="338" t="str">
        <f t="shared" si="24"/>
        <v/>
      </c>
      <c r="J1445" s="339"/>
      <c r="K1445" s="339"/>
      <c r="L1445" s="339"/>
      <c r="M1445" s="339"/>
      <c r="N1445" s="339"/>
      <c r="O1445" s="339"/>
      <c r="P1445" s="339"/>
      <c r="Q1445" s="339"/>
    </row>
    <row r="1446" spans="1:17" ht="13.5" customHeight="1">
      <c r="A1446" s="481"/>
      <c r="B1446" s="481"/>
      <c r="C1446" s="481"/>
      <c r="D1446" s="481"/>
      <c r="E1446" s="481"/>
      <c r="F1446" s="339"/>
      <c r="G1446" s="340" t="str">
        <f>IF(ISNUMBER(E1446),E1446/'Bulk DivVar Analysis'!$I$114,"")</f>
        <v/>
      </c>
      <c r="H1446" s="338" t="str">
        <f>IF(ISNUMBER(E1446), IF(G1446&gt;'Bulk DivVar Analysis'!$J$116,"Pass","Fail"),"")</f>
        <v/>
      </c>
      <c r="I1446" s="338" t="str">
        <f t="shared" si="24"/>
        <v/>
      </c>
      <c r="J1446" s="339"/>
      <c r="K1446" s="339"/>
      <c r="L1446" s="339"/>
      <c r="M1446" s="339"/>
      <c r="N1446" s="339"/>
      <c r="O1446" s="339"/>
      <c r="P1446" s="339"/>
      <c r="Q1446" s="339"/>
    </row>
    <row r="1447" spans="1:17" ht="13.5" customHeight="1">
      <c r="A1447" s="481"/>
      <c r="B1447" s="481"/>
      <c r="C1447" s="481"/>
      <c r="D1447" s="481"/>
      <c r="E1447" s="481"/>
      <c r="F1447" s="339"/>
      <c r="G1447" s="340" t="str">
        <f>IF(ISNUMBER(E1447),E1447/'Bulk DivVar Analysis'!$I$114,"")</f>
        <v/>
      </c>
      <c r="H1447" s="338" t="str">
        <f>IF(ISNUMBER(E1447), IF(G1447&gt;'Bulk DivVar Analysis'!$J$116,"Pass","Fail"),"")</f>
        <v/>
      </c>
      <c r="I1447" s="338" t="str">
        <f t="shared" si="24"/>
        <v/>
      </c>
      <c r="J1447" s="339"/>
      <c r="K1447" s="339"/>
      <c r="L1447" s="339"/>
      <c r="M1447" s="339"/>
      <c r="N1447" s="339"/>
      <c r="O1447" s="339"/>
      <c r="P1447" s="339"/>
      <c r="Q1447" s="339"/>
    </row>
    <row r="1448" spans="1:17" ht="13.5" customHeight="1">
      <c r="A1448" s="481"/>
      <c r="B1448" s="481"/>
      <c r="C1448" s="481"/>
      <c r="D1448" s="481"/>
      <c r="E1448" s="481"/>
      <c r="F1448" s="339"/>
      <c r="G1448" s="340" t="str">
        <f>IF(ISNUMBER(E1448),E1448/'Bulk DivVar Analysis'!$I$114,"")</f>
        <v/>
      </c>
      <c r="H1448" s="338" t="str">
        <f>IF(ISNUMBER(E1448), IF(G1448&gt;'Bulk DivVar Analysis'!$J$116,"Pass","Fail"),"")</f>
        <v/>
      </c>
      <c r="I1448" s="338" t="str">
        <f t="shared" si="24"/>
        <v/>
      </c>
      <c r="J1448" s="339"/>
      <c r="K1448" s="339"/>
      <c r="L1448" s="339"/>
      <c r="M1448" s="339"/>
      <c r="N1448" s="339"/>
      <c r="O1448" s="339"/>
      <c r="P1448" s="339"/>
      <c r="Q1448" s="339"/>
    </row>
    <row r="1449" spans="1:17" ht="13.5" customHeight="1">
      <c r="A1449" s="481"/>
      <c r="B1449" s="481"/>
      <c r="C1449" s="481"/>
      <c r="D1449" s="481"/>
      <c r="E1449" s="481"/>
      <c r="F1449" s="339"/>
      <c r="G1449" s="340" t="str">
        <f>IF(ISNUMBER(E1449),E1449/'Bulk DivVar Analysis'!$I$114,"")</f>
        <v/>
      </c>
      <c r="H1449" s="338" t="str">
        <f>IF(ISNUMBER(E1449), IF(G1449&gt;'Bulk DivVar Analysis'!$J$116,"Pass","Fail"),"")</f>
        <v/>
      </c>
      <c r="I1449" s="338" t="str">
        <f t="shared" si="24"/>
        <v/>
      </c>
      <c r="J1449" s="339"/>
      <c r="K1449" s="339"/>
      <c r="L1449" s="339"/>
      <c r="M1449" s="339"/>
      <c r="N1449" s="339"/>
      <c r="O1449" s="339"/>
      <c r="P1449" s="339"/>
      <c r="Q1449" s="339"/>
    </row>
    <row r="1450" spans="1:17" ht="13.5" customHeight="1">
      <c r="A1450" s="481"/>
      <c r="B1450" s="481"/>
      <c r="C1450" s="481"/>
      <c r="D1450" s="481"/>
      <c r="E1450" s="481"/>
      <c r="F1450" s="339"/>
      <c r="G1450" s="340" t="str">
        <f>IF(ISNUMBER(E1450),E1450/'Bulk DivVar Analysis'!$I$114,"")</f>
        <v/>
      </c>
      <c r="H1450" s="338" t="str">
        <f>IF(ISNUMBER(E1450), IF(G1450&gt;'Bulk DivVar Analysis'!$J$116,"Pass","Fail"),"")</f>
        <v/>
      </c>
      <c r="I1450" s="338" t="str">
        <f t="shared" si="24"/>
        <v/>
      </c>
      <c r="J1450" s="339"/>
      <c r="K1450" s="339"/>
      <c r="L1450" s="339"/>
      <c r="M1450" s="339"/>
      <c r="N1450" s="339"/>
      <c r="O1450" s="339"/>
      <c r="P1450" s="339"/>
      <c r="Q1450" s="339"/>
    </row>
    <row r="1451" spans="1:17" ht="13.5" customHeight="1">
      <c r="A1451" s="481"/>
      <c r="B1451" s="481"/>
      <c r="C1451" s="481"/>
      <c r="D1451" s="481"/>
      <c r="E1451" s="481"/>
      <c r="F1451" s="339"/>
      <c r="G1451" s="340" t="str">
        <f>IF(ISNUMBER(E1451),E1451/'Bulk DivVar Analysis'!$I$114,"")</f>
        <v/>
      </c>
      <c r="H1451" s="338" t="str">
        <f>IF(ISNUMBER(E1451), IF(G1451&gt;'Bulk DivVar Analysis'!$J$116,"Pass","Fail"),"")</f>
        <v/>
      </c>
      <c r="I1451" s="338" t="str">
        <f t="shared" si="24"/>
        <v/>
      </c>
      <c r="J1451" s="339"/>
      <c r="K1451" s="339"/>
      <c r="L1451" s="339"/>
      <c r="M1451" s="339"/>
      <c r="N1451" s="339"/>
      <c r="O1451" s="339"/>
      <c r="P1451" s="339"/>
      <c r="Q1451" s="339"/>
    </row>
    <row r="1452" spans="1:17" ht="13.5" customHeight="1">
      <c r="A1452" s="481"/>
      <c r="B1452" s="481"/>
      <c r="C1452" s="481"/>
      <c r="D1452" s="481"/>
      <c r="E1452" s="481"/>
      <c r="F1452" s="339"/>
      <c r="G1452" s="340" t="str">
        <f>IF(ISNUMBER(E1452),E1452/'Bulk DivVar Analysis'!$I$114,"")</f>
        <v/>
      </c>
      <c r="H1452" s="338" t="str">
        <f>IF(ISNUMBER(E1452), IF(G1452&gt;'Bulk DivVar Analysis'!$J$116,"Pass","Fail"),"")</f>
        <v/>
      </c>
      <c r="I1452" s="338" t="str">
        <f t="shared" si="24"/>
        <v/>
      </c>
      <c r="J1452" s="339"/>
      <c r="K1452" s="339"/>
      <c r="L1452" s="339"/>
      <c r="M1452" s="339"/>
      <c r="N1452" s="339"/>
      <c r="O1452" s="339"/>
      <c r="P1452" s="339"/>
      <c r="Q1452" s="339"/>
    </row>
    <row r="1453" spans="1:17" ht="13.5" customHeight="1">
      <c r="A1453" s="481"/>
      <c r="B1453" s="481"/>
      <c r="C1453" s="481"/>
      <c r="D1453" s="481"/>
      <c r="E1453" s="481"/>
      <c r="F1453" s="339"/>
      <c r="G1453" s="340" t="str">
        <f>IF(ISNUMBER(E1453),E1453/'Bulk DivVar Analysis'!$I$114,"")</f>
        <v/>
      </c>
      <c r="H1453" s="338" t="str">
        <f>IF(ISNUMBER(E1453), IF(G1453&gt;'Bulk DivVar Analysis'!$J$116,"Pass","Fail"),"")</f>
        <v/>
      </c>
      <c r="I1453" s="338" t="str">
        <f t="shared" si="24"/>
        <v/>
      </c>
      <c r="J1453" s="339"/>
      <c r="K1453" s="339"/>
      <c r="L1453" s="339"/>
      <c r="M1453" s="339"/>
      <c r="N1453" s="339"/>
      <c r="O1453" s="339"/>
      <c r="P1453" s="339"/>
      <c r="Q1453" s="339"/>
    </row>
    <row r="1454" spans="1:17" ht="13.5" customHeight="1">
      <c r="A1454" s="481"/>
      <c r="B1454" s="481"/>
      <c r="C1454" s="481"/>
      <c r="D1454" s="481"/>
      <c r="E1454" s="481"/>
      <c r="F1454" s="339"/>
      <c r="G1454" s="340" t="str">
        <f>IF(ISNUMBER(E1454),E1454/'Bulk DivVar Analysis'!$I$114,"")</f>
        <v/>
      </c>
      <c r="H1454" s="338" t="str">
        <f>IF(ISNUMBER(E1454), IF(G1454&gt;'Bulk DivVar Analysis'!$J$116,"Pass","Fail"),"")</f>
        <v/>
      </c>
      <c r="I1454" s="338" t="str">
        <f t="shared" si="24"/>
        <v/>
      </c>
      <c r="J1454" s="339"/>
      <c r="K1454" s="339"/>
      <c r="L1454" s="339"/>
      <c r="M1454" s="339"/>
      <c r="N1454" s="339"/>
      <c r="O1454" s="339"/>
      <c r="P1454" s="339"/>
      <c r="Q1454" s="339"/>
    </row>
    <row r="1455" spans="1:17" ht="13.5" customHeight="1">
      <c r="A1455" s="481"/>
      <c r="B1455" s="481"/>
      <c r="C1455" s="481"/>
      <c r="D1455" s="481"/>
      <c r="E1455" s="481"/>
      <c r="F1455" s="339"/>
      <c r="G1455" s="340" t="str">
        <f>IF(ISNUMBER(E1455),E1455/'Bulk DivVar Analysis'!$I$114,"")</f>
        <v/>
      </c>
      <c r="H1455" s="338" t="str">
        <f>IF(ISNUMBER(E1455), IF(G1455&gt;'Bulk DivVar Analysis'!$J$116,"Pass","Fail"),"")</f>
        <v/>
      </c>
      <c r="I1455" s="338" t="str">
        <f t="shared" si="24"/>
        <v/>
      </c>
      <c r="J1455" s="339"/>
      <c r="K1455" s="339"/>
      <c r="L1455" s="339"/>
      <c r="M1455" s="339"/>
      <c r="N1455" s="339"/>
      <c r="O1455" s="339"/>
      <c r="P1455" s="339"/>
      <c r="Q1455" s="339"/>
    </row>
    <row r="1456" spans="1:17" ht="13.5" customHeight="1">
      <c r="A1456" s="481"/>
      <c r="B1456" s="481"/>
      <c r="C1456" s="481"/>
      <c r="D1456" s="481"/>
      <c r="E1456" s="481"/>
      <c r="F1456" s="339"/>
      <c r="G1456" s="340" t="str">
        <f>IF(ISNUMBER(E1456),E1456/'Bulk DivVar Analysis'!$I$114,"")</f>
        <v/>
      </c>
      <c r="H1456" s="338" t="str">
        <f>IF(ISNUMBER(E1456), IF(G1456&gt;'Bulk DivVar Analysis'!$J$116,"Pass","Fail"),"")</f>
        <v/>
      </c>
      <c r="I1456" s="338" t="str">
        <f t="shared" si="24"/>
        <v/>
      </c>
      <c r="J1456" s="339"/>
      <c r="K1456" s="339"/>
      <c r="L1456" s="339"/>
      <c r="M1456" s="339"/>
      <c r="N1456" s="339"/>
      <c r="O1456" s="339"/>
      <c r="P1456" s="339"/>
      <c r="Q1456" s="339"/>
    </row>
    <row r="1457" spans="1:17" ht="13.5" customHeight="1">
      <c r="A1457" s="481"/>
      <c r="B1457" s="481"/>
      <c r="C1457" s="481"/>
      <c r="D1457" s="481"/>
      <c r="E1457" s="481"/>
      <c r="F1457" s="339"/>
      <c r="G1457" s="340" t="str">
        <f>IF(ISNUMBER(E1457),E1457/'Bulk DivVar Analysis'!$I$114,"")</f>
        <v/>
      </c>
      <c r="H1457" s="338" t="str">
        <f>IF(ISNUMBER(E1457), IF(G1457&gt;'Bulk DivVar Analysis'!$J$116,"Pass","Fail"),"")</f>
        <v/>
      </c>
      <c r="I1457" s="338" t="str">
        <f t="shared" si="24"/>
        <v/>
      </c>
      <c r="J1457" s="339"/>
      <c r="K1457" s="339"/>
      <c r="L1457" s="339"/>
      <c r="M1457" s="339"/>
      <c r="N1457" s="339"/>
      <c r="O1457" s="339"/>
      <c r="P1457" s="339"/>
      <c r="Q1457" s="339"/>
    </row>
    <row r="1458" spans="1:17" ht="13.5" customHeight="1">
      <c r="A1458" s="481"/>
      <c r="B1458" s="481"/>
      <c r="C1458" s="481"/>
      <c r="D1458" s="481"/>
      <c r="E1458" s="481"/>
      <c r="F1458" s="339"/>
      <c r="G1458" s="340" t="str">
        <f>IF(ISNUMBER(E1458),E1458/'Bulk DivVar Analysis'!$I$114,"")</f>
        <v/>
      </c>
      <c r="H1458" s="338" t="str">
        <f>IF(ISNUMBER(E1458), IF(G1458&gt;'Bulk DivVar Analysis'!$J$116,"Pass","Fail"),"")</f>
        <v/>
      </c>
      <c r="I1458" s="338" t="str">
        <f t="shared" si="24"/>
        <v/>
      </c>
      <c r="J1458" s="339"/>
      <c r="K1458" s="339"/>
      <c r="L1458" s="339"/>
      <c r="M1458" s="339"/>
      <c r="N1458" s="339"/>
      <c r="O1458" s="339"/>
      <c r="P1458" s="339"/>
      <c r="Q1458" s="339"/>
    </row>
    <row r="1459" spans="1:17" ht="13.5" customHeight="1">
      <c r="A1459" s="481"/>
      <c r="B1459" s="481"/>
      <c r="C1459" s="481"/>
      <c r="D1459" s="481"/>
      <c r="E1459" s="481"/>
      <c r="F1459" s="339"/>
      <c r="G1459" s="340" t="str">
        <f>IF(ISNUMBER(E1459),E1459/'Bulk DivVar Analysis'!$I$114,"")</f>
        <v/>
      </c>
      <c r="H1459" s="338" t="str">
        <f>IF(ISNUMBER(E1459), IF(G1459&gt;'Bulk DivVar Analysis'!$J$116,"Pass","Fail"),"")</f>
        <v/>
      </c>
      <c r="I1459" s="338" t="str">
        <f t="shared" si="24"/>
        <v/>
      </c>
      <c r="J1459" s="339"/>
      <c r="K1459" s="339"/>
      <c r="L1459" s="339"/>
      <c r="M1459" s="339"/>
      <c r="N1459" s="339"/>
      <c r="O1459" s="339"/>
      <c r="P1459" s="339"/>
      <c r="Q1459" s="339"/>
    </row>
    <row r="1460" spans="1:17" ht="13.5" customHeight="1">
      <c r="A1460" s="481"/>
      <c r="B1460" s="481"/>
      <c r="C1460" s="481"/>
      <c r="D1460" s="481"/>
      <c r="E1460" s="481"/>
      <c r="F1460" s="339"/>
      <c r="G1460" s="340" t="str">
        <f>IF(ISNUMBER(E1460),E1460/'Bulk DivVar Analysis'!$I$114,"")</f>
        <v/>
      </c>
      <c r="H1460" s="338" t="str">
        <f>IF(ISNUMBER(E1460), IF(G1460&gt;'Bulk DivVar Analysis'!$J$116,"Pass","Fail"),"")</f>
        <v/>
      </c>
      <c r="I1460" s="338" t="str">
        <f t="shared" si="24"/>
        <v/>
      </c>
      <c r="J1460" s="339"/>
      <c r="K1460" s="339"/>
      <c r="L1460" s="339"/>
      <c r="M1460" s="339"/>
      <c r="N1460" s="339"/>
      <c r="O1460" s="339"/>
      <c r="P1460" s="339"/>
      <c r="Q1460" s="339"/>
    </row>
    <row r="1461" spans="1:17" ht="13.5" customHeight="1">
      <c r="A1461" s="481"/>
      <c r="B1461" s="481"/>
      <c r="C1461" s="481"/>
      <c r="D1461" s="481"/>
      <c r="E1461" s="481"/>
      <c r="F1461" s="339"/>
      <c r="G1461" s="340" t="str">
        <f>IF(ISNUMBER(E1461),E1461/'Bulk DivVar Analysis'!$I$114,"")</f>
        <v/>
      </c>
      <c r="H1461" s="338" t="str">
        <f>IF(ISNUMBER(E1461), IF(G1461&gt;'Bulk DivVar Analysis'!$J$116,"Pass","Fail"),"")</f>
        <v/>
      </c>
      <c r="I1461" s="338" t="str">
        <f t="shared" si="24"/>
        <v/>
      </c>
      <c r="J1461" s="339"/>
      <c r="K1461" s="339"/>
      <c r="L1461" s="339"/>
      <c r="M1461" s="339"/>
      <c r="N1461" s="339"/>
      <c r="O1461" s="339"/>
      <c r="P1461" s="339"/>
      <c r="Q1461" s="339"/>
    </row>
    <row r="1462" spans="1:17" ht="13.5" customHeight="1">
      <c r="A1462" s="481"/>
      <c r="B1462" s="481"/>
      <c r="C1462" s="481"/>
      <c r="D1462" s="481"/>
      <c r="E1462" s="481"/>
      <c r="F1462" s="339"/>
      <c r="G1462" s="340" t="str">
        <f>IF(ISNUMBER(E1462),E1462/'Bulk DivVar Analysis'!$I$114,"")</f>
        <v/>
      </c>
      <c r="H1462" s="338" t="str">
        <f>IF(ISNUMBER(E1462), IF(G1462&gt;'Bulk DivVar Analysis'!$J$116,"Pass","Fail"),"")</f>
        <v/>
      </c>
      <c r="I1462" s="338" t="str">
        <f t="shared" si="24"/>
        <v/>
      </c>
      <c r="J1462" s="339"/>
      <c r="K1462" s="339"/>
      <c r="L1462" s="339"/>
      <c r="M1462" s="339"/>
      <c r="N1462" s="339"/>
      <c r="O1462" s="339"/>
      <c r="P1462" s="339"/>
      <c r="Q1462" s="339"/>
    </row>
    <row r="1463" spans="1:17" ht="13.5" customHeight="1">
      <c r="A1463" s="481"/>
      <c r="B1463" s="481"/>
      <c r="C1463" s="481"/>
      <c r="D1463" s="481"/>
      <c r="E1463" s="481"/>
      <c r="F1463" s="339"/>
      <c r="G1463" s="340" t="str">
        <f>IF(ISNUMBER(E1463),E1463/'Bulk DivVar Analysis'!$I$114,"")</f>
        <v/>
      </c>
      <c r="H1463" s="338" t="str">
        <f>IF(ISNUMBER(E1463), IF(G1463&gt;'Bulk DivVar Analysis'!$J$116,"Pass","Fail"),"")</f>
        <v/>
      </c>
      <c r="I1463" s="338" t="str">
        <f t="shared" si="24"/>
        <v/>
      </c>
      <c r="J1463" s="339"/>
      <c r="K1463" s="339"/>
      <c r="L1463" s="339"/>
      <c r="M1463" s="339"/>
      <c r="N1463" s="339"/>
      <c r="O1463" s="339"/>
      <c r="P1463" s="339"/>
      <c r="Q1463" s="339"/>
    </row>
    <row r="1464" spans="1:17" ht="13.5" customHeight="1">
      <c r="A1464" s="481"/>
      <c r="B1464" s="481"/>
      <c r="C1464" s="481"/>
      <c r="D1464" s="481"/>
      <c r="E1464" s="481"/>
      <c r="F1464" s="339"/>
      <c r="G1464" s="340" t="str">
        <f>IF(ISNUMBER(E1464),E1464/'Bulk DivVar Analysis'!$I$114,"")</f>
        <v/>
      </c>
      <c r="H1464" s="338" t="str">
        <f>IF(ISNUMBER(E1464), IF(G1464&gt;'Bulk DivVar Analysis'!$J$116,"Pass","Fail"),"")</f>
        <v/>
      </c>
      <c r="I1464" s="338" t="str">
        <f t="shared" si="24"/>
        <v/>
      </c>
      <c r="J1464" s="339"/>
      <c r="K1464" s="339"/>
      <c r="L1464" s="339"/>
      <c r="M1464" s="339"/>
      <c r="N1464" s="339"/>
      <c r="O1464" s="339"/>
      <c r="P1464" s="339"/>
      <c r="Q1464" s="339"/>
    </row>
    <row r="1465" spans="1:17" ht="13.5" customHeight="1">
      <c r="A1465" s="481"/>
      <c r="B1465" s="481"/>
      <c r="C1465" s="481"/>
      <c r="D1465" s="481"/>
      <c r="E1465" s="481"/>
      <c r="F1465" s="339"/>
      <c r="G1465" s="340" t="str">
        <f>IF(ISNUMBER(E1465),E1465/'Bulk DivVar Analysis'!$I$114,"")</f>
        <v/>
      </c>
      <c r="H1465" s="338" t="str">
        <f>IF(ISNUMBER(E1465), IF(G1465&gt;'Bulk DivVar Analysis'!$J$116,"Pass","Fail"),"")</f>
        <v/>
      </c>
      <c r="I1465" s="338" t="str">
        <f t="shared" si="24"/>
        <v/>
      </c>
      <c r="J1465" s="339"/>
      <c r="K1465" s="339"/>
      <c r="L1465" s="339"/>
      <c r="M1465" s="339"/>
      <c r="N1465" s="339"/>
      <c r="O1465" s="339"/>
      <c r="P1465" s="339"/>
      <c r="Q1465" s="339"/>
    </row>
    <row r="1466" spans="1:17" ht="13.5" customHeight="1">
      <c r="A1466" s="481"/>
      <c r="B1466" s="481"/>
      <c r="C1466" s="481"/>
      <c r="D1466" s="481"/>
      <c r="E1466" s="481"/>
      <c r="F1466" s="339"/>
      <c r="G1466" s="340" t="str">
        <f>IF(ISNUMBER(E1466),E1466/'Bulk DivVar Analysis'!$I$114,"")</f>
        <v/>
      </c>
      <c r="H1466" s="338" t="str">
        <f>IF(ISNUMBER(E1466), IF(G1466&gt;'Bulk DivVar Analysis'!$J$116,"Pass","Fail"),"")</f>
        <v/>
      </c>
      <c r="I1466" s="338" t="str">
        <f t="shared" si="24"/>
        <v/>
      </c>
      <c r="J1466" s="339"/>
      <c r="K1466" s="339"/>
      <c r="L1466" s="339"/>
      <c r="M1466" s="339"/>
      <c r="N1466" s="339"/>
      <c r="O1466" s="339"/>
      <c r="P1466" s="339"/>
      <c r="Q1466" s="339"/>
    </row>
    <row r="1467" spans="1:17" ht="13.5" customHeight="1">
      <c r="A1467" s="481"/>
      <c r="B1467" s="481"/>
      <c r="C1467" s="481"/>
      <c r="D1467" s="481"/>
      <c r="E1467" s="481"/>
      <c r="F1467" s="339"/>
      <c r="G1467" s="340" t="str">
        <f>IF(ISNUMBER(E1467),E1467/'Bulk DivVar Analysis'!$I$114,"")</f>
        <v/>
      </c>
      <c r="H1467" s="338" t="str">
        <f>IF(ISNUMBER(E1467), IF(G1467&gt;'Bulk DivVar Analysis'!$J$116,"Pass","Fail"),"")</f>
        <v/>
      </c>
      <c r="I1467" s="338" t="str">
        <f t="shared" si="24"/>
        <v/>
      </c>
      <c r="J1467" s="339"/>
      <c r="K1467" s="339"/>
      <c r="L1467" s="339"/>
      <c r="M1467" s="339"/>
      <c r="N1467" s="339"/>
      <c r="O1467" s="339"/>
      <c r="P1467" s="339"/>
      <c r="Q1467" s="339"/>
    </row>
    <row r="1468" spans="1:17" ht="13.5" customHeight="1">
      <c r="A1468" s="481"/>
      <c r="B1468" s="481"/>
      <c r="C1468" s="481"/>
      <c r="D1468" s="481"/>
      <c r="E1468" s="481"/>
      <c r="F1468" s="339"/>
      <c r="G1468" s="340" t="str">
        <f>IF(ISNUMBER(E1468),E1468/'Bulk DivVar Analysis'!$I$114,"")</f>
        <v/>
      </c>
      <c r="H1468" s="338" t="str">
        <f>IF(ISNUMBER(E1468), IF(G1468&gt;'Bulk DivVar Analysis'!$J$116,"Pass","Fail"),"")</f>
        <v/>
      </c>
      <c r="I1468" s="338" t="str">
        <f t="shared" si="24"/>
        <v/>
      </c>
      <c r="J1468" s="339"/>
      <c r="K1468" s="339"/>
      <c r="L1468" s="339"/>
      <c r="M1468" s="339"/>
      <c r="N1468" s="339"/>
      <c r="O1468" s="339"/>
      <c r="P1468" s="339"/>
      <c r="Q1468" s="339"/>
    </row>
    <row r="1469" spans="1:17" ht="13.5" customHeight="1">
      <c r="A1469" s="481"/>
      <c r="B1469" s="481"/>
      <c r="C1469" s="481"/>
      <c r="D1469" s="481"/>
      <c r="E1469" s="481"/>
      <c r="F1469" s="339"/>
      <c r="G1469" s="340" t="str">
        <f>IF(ISNUMBER(E1469),E1469/'Bulk DivVar Analysis'!$I$114,"")</f>
        <v/>
      </c>
      <c r="H1469" s="338" t="str">
        <f>IF(ISNUMBER(E1469), IF(G1469&gt;'Bulk DivVar Analysis'!$J$116,"Pass","Fail"),"")</f>
        <v/>
      </c>
      <c r="I1469" s="338" t="str">
        <f t="shared" si="24"/>
        <v/>
      </c>
      <c r="J1469" s="339"/>
      <c r="K1469" s="339"/>
      <c r="L1469" s="339"/>
      <c r="M1469" s="339"/>
      <c r="N1469" s="339"/>
      <c r="O1469" s="339"/>
      <c r="P1469" s="339"/>
      <c r="Q1469" s="339"/>
    </row>
    <row r="1470" spans="1:17" ht="13.5" customHeight="1">
      <c r="A1470" s="481"/>
      <c r="B1470" s="481"/>
      <c r="C1470" s="481"/>
      <c r="D1470" s="481"/>
      <c r="E1470" s="481"/>
      <c r="F1470" s="339"/>
      <c r="G1470" s="340" t="str">
        <f>IF(ISNUMBER(E1470),E1470/'Bulk DivVar Analysis'!$I$114,"")</f>
        <v/>
      </c>
      <c r="H1470" s="338" t="str">
        <f>IF(ISNUMBER(E1470), IF(G1470&gt;'Bulk DivVar Analysis'!$J$116,"Pass","Fail"),"")</f>
        <v/>
      </c>
      <c r="I1470" s="338" t="str">
        <f t="shared" si="24"/>
        <v/>
      </c>
      <c r="J1470" s="339"/>
      <c r="K1470" s="339"/>
      <c r="L1470" s="339"/>
      <c r="M1470" s="339"/>
      <c r="N1470" s="339"/>
      <c r="O1470" s="339"/>
      <c r="P1470" s="339"/>
      <c r="Q1470" s="339"/>
    </row>
    <row r="1471" spans="1:17" ht="13.5" customHeight="1">
      <c r="A1471" s="481"/>
      <c r="B1471" s="481"/>
      <c r="C1471" s="481"/>
      <c r="D1471" s="481"/>
      <c r="E1471" s="481"/>
      <c r="F1471" s="339"/>
      <c r="G1471" s="340" t="str">
        <f>IF(ISNUMBER(E1471),E1471/'Bulk DivVar Analysis'!$I$114,"")</f>
        <v/>
      </c>
      <c r="H1471" s="338" t="str">
        <f>IF(ISNUMBER(E1471), IF(G1471&gt;'Bulk DivVar Analysis'!$J$116,"Pass","Fail"),"")</f>
        <v/>
      </c>
      <c r="I1471" s="338" t="str">
        <f t="shared" si="24"/>
        <v/>
      </c>
      <c r="J1471" s="339"/>
      <c r="K1471" s="339"/>
      <c r="L1471" s="339"/>
      <c r="M1471" s="339"/>
      <c r="N1471" s="339"/>
      <c r="O1471" s="339"/>
      <c r="P1471" s="339"/>
      <c r="Q1471" s="339"/>
    </row>
    <row r="1472" spans="1:17" ht="13.5" customHeight="1">
      <c r="A1472" s="481"/>
      <c r="B1472" s="481"/>
      <c r="C1472" s="481"/>
      <c r="D1472" s="481"/>
      <c r="E1472" s="481"/>
      <c r="F1472" s="339"/>
      <c r="G1472" s="340" t="str">
        <f>IF(ISNUMBER(E1472),E1472/'Bulk DivVar Analysis'!$I$114,"")</f>
        <v/>
      </c>
      <c r="H1472" s="338" t="str">
        <f>IF(ISNUMBER(E1472), IF(G1472&gt;'Bulk DivVar Analysis'!$J$116,"Pass","Fail"),"")</f>
        <v/>
      </c>
      <c r="I1472" s="338" t="str">
        <f t="shared" si="24"/>
        <v/>
      </c>
      <c r="J1472" s="339"/>
      <c r="K1472" s="339"/>
      <c r="L1472" s="339"/>
      <c r="M1472" s="339"/>
      <c r="N1472" s="339"/>
      <c r="O1472" s="339"/>
      <c r="P1472" s="339"/>
      <c r="Q1472" s="339"/>
    </row>
    <row r="1473" spans="1:17" ht="13.5" customHeight="1">
      <c r="A1473" s="481"/>
      <c r="B1473" s="481"/>
      <c r="C1473" s="481"/>
      <c r="D1473" s="481"/>
      <c r="E1473" s="481"/>
      <c r="F1473" s="339"/>
      <c r="G1473" s="340" t="str">
        <f>IF(ISNUMBER(E1473),E1473/'Bulk DivVar Analysis'!$I$114,"")</f>
        <v/>
      </c>
      <c r="H1473" s="338" t="str">
        <f>IF(ISNUMBER(E1473), IF(G1473&gt;'Bulk DivVar Analysis'!$J$116,"Pass","Fail"),"")</f>
        <v/>
      </c>
      <c r="I1473" s="338" t="str">
        <f t="shared" si="24"/>
        <v/>
      </c>
      <c r="J1473" s="339"/>
      <c r="K1473" s="339"/>
      <c r="L1473" s="339"/>
      <c r="M1473" s="339"/>
      <c r="N1473" s="339"/>
      <c r="O1473" s="339"/>
      <c r="P1473" s="339"/>
      <c r="Q1473" s="339"/>
    </row>
    <row r="1474" spans="1:17" ht="13.5" customHeight="1">
      <c r="A1474" s="481"/>
      <c r="B1474" s="481"/>
      <c r="C1474" s="481"/>
      <c r="D1474" s="481"/>
      <c r="E1474" s="481"/>
      <c r="F1474" s="339"/>
      <c r="G1474" s="340" t="str">
        <f>IF(ISNUMBER(E1474),E1474/'Bulk DivVar Analysis'!$I$114,"")</f>
        <v/>
      </c>
      <c r="H1474" s="338" t="str">
        <f>IF(ISNUMBER(E1474), IF(G1474&gt;'Bulk DivVar Analysis'!$J$116,"Pass","Fail"),"")</f>
        <v/>
      </c>
      <c r="I1474" s="338" t="str">
        <f t="shared" si="24"/>
        <v/>
      </c>
      <c r="J1474" s="339"/>
      <c r="K1474" s="339"/>
      <c r="L1474" s="339"/>
      <c r="M1474" s="339"/>
      <c r="N1474" s="339"/>
      <c r="O1474" s="339"/>
      <c r="P1474" s="339"/>
      <c r="Q1474" s="339"/>
    </row>
    <row r="1475" spans="1:17" ht="13.5" customHeight="1">
      <c r="A1475" s="481"/>
      <c r="B1475" s="481"/>
      <c r="C1475" s="481"/>
      <c r="D1475" s="481"/>
      <c r="E1475" s="481"/>
      <c r="F1475" s="339"/>
      <c r="G1475" s="340" t="str">
        <f>IF(ISNUMBER(E1475),E1475/'Bulk DivVar Analysis'!$I$114,"")</f>
        <v/>
      </c>
      <c r="H1475" s="338" t="str">
        <f>IF(ISNUMBER(E1475), IF(G1475&gt;'Bulk DivVar Analysis'!$J$116,"Pass","Fail"),"")</f>
        <v/>
      </c>
      <c r="I1475" s="338" t="str">
        <f t="shared" ref="I1475:I1538" si="25">_xlfn.TEXTJOIN("_",TRUE,B1475,C1475)</f>
        <v/>
      </c>
      <c r="J1475" s="339"/>
      <c r="K1475" s="339"/>
      <c r="L1475" s="339"/>
      <c r="M1475" s="339"/>
      <c r="N1475" s="339"/>
      <c r="O1475" s="339"/>
      <c r="P1475" s="339"/>
      <c r="Q1475" s="339"/>
    </row>
    <row r="1476" spans="1:17" ht="13.5" customHeight="1">
      <c r="A1476" s="481"/>
      <c r="B1476" s="481"/>
      <c r="C1476" s="481"/>
      <c r="D1476" s="481"/>
      <c r="E1476" s="481"/>
      <c r="F1476" s="339"/>
      <c r="G1476" s="340" t="str">
        <f>IF(ISNUMBER(E1476),E1476/'Bulk DivVar Analysis'!$I$114,"")</f>
        <v/>
      </c>
      <c r="H1476" s="338" t="str">
        <f>IF(ISNUMBER(E1476), IF(G1476&gt;'Bulk DivVar Analysis'!$J$116,"Pass","Fail"),"")</f>
        <v/>
      </c>
      <c r="I1476" s="338" t="str">
        <f t="shared" si="25"/>
        <v/>
      </c>
      <c r="J1476" s="339"/>
      <c r="K1476" s="339"/>
      <c r="L1476" s="339"/>
      <c r="M1476" s="339"/>
      <c r="N1476" s="339"/>
      <c r="O1476" s="339"/>
      <c r="P1476" s="339"/>
      <c r="Q1476" s="339"/>
    </row>
    <row r="1477" spans="1:17" ht="13.5" customHeight="1">
      <c r="A1477" s="481"/>
      <c r="B1477" s="481"/>
      <c r="C1477" s="481"/>
      <c r="D1477" s="481"/>
      <c r="E1477" s="481"/>
      <c r="F1477" s="339"/>
      <c r="G1477" s="340" t="str">
        <f>IF(ISNUMBER(E1477),E1477/'Bulk DivVar Analysis'!$I$114,"")</f>
        <v/>
      </c>
      <c r="H1477" s="338" t="str">
        <f>IF(ISNUMBER(E1477), IF(G1477&gt;'Bulk DivVar Analysis'!$J$116,"Pass","Fail"),"")</f>
        <v/>
      </c>
      <c r="I1477" s="338" t="str">
        <f t="shared" si="25"/>
        <v/>
      </c>
      <c r="J1477" s="339"/>
      <c r="K1477" s="339"/>
      <c r="L1477" s="339"/>
      <c r="M1477" s="339"/>
      <c r="N1477" s="339"/>
      <c r="O1477" s="339"/>
      <c r="P1477" s="339"/>
      <c r="Q1477" s="339"/>
    </row>
    <row r="1478" spans="1:17" ht="13.5" customHeight="1">
      <c r="A1478" s="481"/>
      <c r="B1478" s="481"/>
      <c r="C1478" s="481"/>
      <c r="D1478" s="481"/>
      <c r="E1478" s="481"/>
      <c r="F1478" s="339"/>
      <c r="G1478" s="340" t="str">
        <f>IF(ISNUMBER(E1478),E1478/'Bulk DivVar Analysis'!$I$114,"")</f>
        <v/>
      </c>
      <c r="H1478" s="338" t="str">
        <f>IF(ISNUMBER(E1478), IF(G1478&gt;'Bulk DivVar Analysis'!$J$116,"Pass","Fail"),"")</f>
        <v/>
      </c>
      <c r="I1478" s="338" t="str">
        <f t="shared" si="25"/>
        <v/>
      </c>
      <c r="J1478" s="339"/>
      <c r="K1478" s="339"/>
      <c r="L1478" s="339"/>
      <c r="M1478" s="339"/>
      <c r="N1478" s="339"/>
      <c r="O1478" s="339"/>
      <c r="P1478" s="339"/>
      <c r="Q1478" s="339"/>
    </row>
    <row r="1479" spans="1:17" ht="13.5" customHeight="1">
      <c r="A1479" s="481"/>
      <c r="B1479" s="481"/>
      <c r="C1479" s="481"/>
      <c r="D1479" s="481"/>
      <c r="E1479" s="481"/>
      <c r="F1479" s="339"/>
      <c r="G1479" s="340" t="str">
        <f>IF(ISNUMBER(E1479),E1479/'Bulk DivVar Analysis'!$I$114,"")</f>
        <v/>
      </c>
      <c r="H1479" s="338" t="str">
        <f>IF(ISNUMBER(E1479), IF(G1479&gt;'Bulk DivVar Analysis'!$J$116,"Pass","Fail"),"")</f>
        <v/>
      </c>
      <c r="I1479" s="338" t="str">
        <f t="shared" si="25"/>
        <v/>
      </c>
      <c r="J1479" s="339"/>
      <c r="K1479" s="339"/>
      <c r="L1479" s="339"/>
      <c r="M1479" s="339"/>
      <c r="N1479" s="339"/>
      <c r="O1479" s="339"/>
      <c r="P1479" s="339"/>
      <c r="Q1479" s="339"/>
    </row>
    <row r="1480" spans="1:17" ht="13.5" customHeight="1">
      <c r="A1480" s="481"/>
      <c r="B1480" s="481"/>
      <c r="C1480" s="481"/>
      <c r="D1480" s="481"/>
      <c r="E1480" s="481"/>
      <c r="F1480" s="339"/>
      <c r="G1480" s="340" t="str">
        <f>IF(ISNUMBER(E1480),E1480/'Bulk DivVar Analysis'!$I$114,"")</f>
        <v/>
      </c>
      <c r="H1480" s="338" t="str">
        <f>IF(ISNUMBER(E1480), IF(G1480&gt;'Bulk DivVar Analysis'!$J$116,"Pass","Fail"),"")</f>
        <v/>
      </c>
      <c r="I1480" s="338" t="str">
        <f t="shared" si="25"/>
        <v/>
      </c>
      <c r="J1480" s="339"/>
      <c r="K1480" s="339"/>
      <c r="L1480" s="339"/>
      <c r="M1480" s="339"/>
      <c r="N1480" s="339"/>
      <c r="O1480" s="339"/>
      <c r="P1480" s="339"/>
      <c r="Q1480" s="339"/>
    </row>
    <row r="1481" spans="1:17" ht="13.5" customHeight="1">
      <c r="A1481" s="481"/>
      <c r="B1481" s="481"/>
      <c r="C1481" s="481"/>
      <c r="D1481" s="481"/>
      <c r="E1481" s="481"/>
      <c r="F1481" s="339"/>
      <c r="G1481" s="340" t="str">
        <f>IF(ISNUMBER(E1481),E1481/'Bulk DivVar Analysis'!$I$114,"")</f>
        <v/>
      </c>
      <c r="H1481" s="338" t="str">
        <f>IF(ISNUMBER(E1481), IF(G1481&gt;'Bulk DivVar Analysis'!$J$116,"Pass","Fail"),"")</f>
        <v/>
      </c>
      <c r="I1481" s="338" t="str">
        <f t="shared" si="25"/>
        <v/>
      </c>
      <c r="J1481" s="339"/>
      <c r="K1481" s="339"/>
      <c r="L1481" s="339"/>
      <c r="M1481" s="339"/>
      <c r="N1481" s="339"/>
      <c r="O1481" s="339"/>
      <c r="P1481" s="339"/>
      <c r="Q1481" s="339"/>
    </row>
    <row r="1482" spans="1:17" ht="13.5" customHeight="1">
      <c r="A1482" s="481"/>
      <c r="B1482" s="481"/>
      <c r="C1482" s="481"/>
      <c r="D1482" s="481"/>
      <c r="E1482" s="481"/>
      <c r="F1482" s="339"/>
      <c r="G1482" s="340" t="str">
        <f>IF(ISNUMBER(E1482),E1482/'Bulk DivVar Analysis'!$I$114,"")</f>
        <v/>
      </c>
      <c r="H1482" s="338" t="str">
        <f>IF(ISNUMBER(E1482), IF(G1482&gt;'Bulk DivVar Analysis'!$J$116,"Pass","Fail"),"")</f>
        <v/>
      </c>
      <c r="I1482" s="338" t="str">
        <f t="shared" si="25"/>
        <v/>
      </c>
      <c r="J1482" s="339"/>
      <c r="K1482" s="339"/>
      <c r="L1482" s="339"/>
      <c r="M1482" s="339"/>
      <c r="N1482" s="339"/>
      <c r="O1482" s="339"/>
      <c r="P1482" s="339"/>
      <c r="Q1482" s="339"/>
    </row>
    <row r="1483" spans="1:17" ht="13.5" customHeight="1">
      <c r="A1483" s="481"/>
      <c r="B1483" s="481"/>
      <c r="C1483" s="481"/>
      <c r="D1483" s="481"/>
      <c r="E1483" s="481"/>
      <c r="F1483" s="339"/>
      <c r="G1483" s="340" t="str">
        <f>IF(ISNUMBER(E1483),E1483/'Bulk DivVar Analysis'!$I$114,"")</f>
        <v/>
      </c>
      <c r="H1483" s="338" t="str">
        <f>IF(ISNUMBER(E1483), IF(G1483&gt;'Bulk DivVar Analysis'!$J$116,"Pass","Fail"),"")</f>
        <v/>
      </c>
      <c r="I1483" s="338" t="str">
        <f t="shared" si="25"/>
        <v/>
      </c>
      <c r="J1483" s="339"/>
      <c r="K1483" s="339"/>
      <c r="L1483" s="339"/>
      <c r="M1483" s="339"/>
      <c r="N1483" s="339"/>
      <c r="O1483" s="339"/>
      <c r="P1483" s="339"/>
      <c r="Q1483" s="339"/>
    </row>
    <row r="1484" spans="1:17" ht="13.5" customHeight="1">
      <c r="A1484" s="481"/>
      <c r="B1484" s="481"/>
      <c r="C1484" s="481"/>
      <c r="D1484" s="481"/>
      <c r="E1484" s="481"/>
      <c r="F1484" s="339"/>
      <c r="G1484" s="340" t="str">
        <f>IF(ISNUMBER(E1484),E1484/'Bulk DivVar Analysis'!$I$114,"")</f>
        <v/>
      </c>
      <c r="H1484" s="338" t="str">
        <f>IF(ISNUMBER(E1484), IF(G1484&gt;'Bulk DivVar Analysis'!$J$116,"Pass","Fail"),"")</f>
        <v/>
      </c>
      <c r="I1484" s="338" t="str">
        <f t="shared" si="25"/>
        <v/>
      </c>
      <c r="J1484" s="339"/>
      <c r="K1484" s="339"/>
      <c r="L1484" s="339"/>
      <c r="M1484" s="339"/>
      <c r="N1484" s="339"/>
      <c r="O1484" s="339"/>
      <c r="P1484" s="339"/>
      <c r="Q1484" s="339"/>
    </row>
    <row r="1485" spans="1:17" ht="13.5" customHeight="1">
      <c r="A1485" s="481"/>
      <c r="B1485" s="481"/>
      <c r="C1485" s="481"/>
      <c r="D1485" s="481"/>
      <c r="E1485" s="481"/>
      <c r="F1485" s="339"/>
      <c r="G1485" s="340" t="str">
        <f>IF(ISNUMBER(E1485),E1485/'Bulk DivVar Analysis'!$I$114,"")</f>
        <v/>
      </c>
      <c r="H1485" s="338" t="str">
        <f>IF(ISNUMBER(E1485), IF(G1485&gt;'Bulk DivVar Analysis'!$J$116,"Pass","Fail"),"")</f>
        <v/>
      </c>
      <c r="I1485" s="338" t="str">
        <f t="shared" si="25"/>
        <v/>
      </c>
      <c r="J1485" s="339"/>
      <c r="K1485" s="339"/>
      <c r="L1485" s="339"/>
      <c r="M1485" s="339"/>
      <c r="N1485" s="339"/>
      <c r="O1485" s="339"/>
      <c r="P1485" s="339"/>
      <c r="Q1485" s="339"/>
    </row>
    <row r="1486" spans="1:17" ht="13.5" customHeight="1">
      <c r="A1486" s="481"/>
      <c r="B1486" s="481"/>
      <c r="C1486" s="481"/>
      <c r="D1486" s="481"/>
      <c r="E1486" s="481"/>
      <c r="F1486" s="339"/>
      <c r="G1486" s="340" t="str">
        <f>IF(ISNUMBER(E1486),E1486/'Bulk DivVar Analysis'!$I$114,"")</f>
        <v/>
      </c>
      <c r="H1486" s="338" t="str">
        <f>IF(ISNUMBER(E1486), IF(G1486&gt;'Bulk DivVar Analysis'!$J$116,"Pass","Fail"),"")</f>
        <v/>
      </c>
      <c r="I1486" s="338" t="str">
        <f t="shared" si="25"/>
        <v/>
      </c>
      <c r="J1486" s="339"/>
      <c r="K1486" s="339"/>
      <c r="L1486" s="339"/>
      <c r="M1486" s="339"/>
      <c r="N1486" s="339"/>
      <c r="O1486" s="339"/>
      <c r="P1486" s="339"/>
      <c r="Q1486" s="339"/>
    </row>
    <row r="1487" spans="1:17" ht="13.5" customHeight="1">
      <c r="A1487" s="481"/>
      <c r="B1487" s="481"/>
      <c r="C1487" s="481"/>
      <c r="D1487" s="481"/>
      <c r="E1487" s="481"/>
      <c r="F1487" s="339"/>
      <c r="G1487" s="340" t="str">
        <f>IF(ISNUMBER(E1487),E1487/'Bulk DivVar Analysis'!$I$114,"")</f>
        <v/>
      </c>
      <c r="H1487" s="338" t="str">
        <f>IF(ISNUMBER(E1487), IF(G1487&gt;'Bulk DivVar Analysis'!$J$116,"Pass","Fail"),"")</f>
        <v/>
      </c>
      <c r="I1487" s="338" t="str">
        <f t="shared" si="25"/>
        <v/>
      </c>
      <c r="J1487" s="339"/>
      <c r="K1487" s="339"/>
      <c r="L1487" s="339"/>
      <c r="M1487" s="339"/>
      <c r="N1487" s="339"/>
      <c r="O1487" s="339"/>
      <c r="P1487" s="339"/>
      <c r="Q1487" s="339"/>
    </row>
    <row r="1488" spans="1:17" ht="13.5" customHeight="1">
      <c r="A1488" s="481"/>
      <c r="B1488" s="481"/>
      <c r="C1488" s="481"/>
      <c r="D1488" s="481"/>
      <c r="E1488" s="481"/>
      <c r="F1488" s="339"/>
      <c r="G1488" s="340" t="str">
        <f>IF(ISNUMBER(E1488),E1488/'Bulk DivVar Analysis'!$I$114,"")</f>
        <v/>
      </c>
      <c r="H1488" s="338" t="str">
        <f>IF(ISNUMBER(E1488), IF(G1488&gt;'Bulk DivVar Analysis'!$J$116,"Pass","Fail"),"")</f>
        <v/>
      </c>
      <c r="I1488" s="338" t="str">
        <f t="shared" si="25"/>
        <v/>
      </c>
      <c r="J1488" s="339"/>
      <c r="K1488" s="339"/>
      <c r="L1488" s="339"/>
      <c r="M1488" s="339"/>
      <c r="N1488" s="339"/>
      <c r="O1488" s="339"/>
      <c r="P1488" s="339"/>
      <c r="Q1488" s="339"/>
    </row>
    <row r="1489" spans="1:17" ht="13.5" customHeight="1">
      <c r="A1489" s="481"/>
      <c r="B1489" s="481"/>
      <c r="C1489" s="481"/>
      <c r="D1489" s="481"/>
      <c r="E1489" s="481"/>
      <c r="F1489" s="339"/>
      <c r="G1489" s="340" t="str">
        <f>IF(ISNUMBER(E1489),E1489/'Bulk DivVar Analysis'!$I$114,"")</f>
        <v/>
      </c>
      <c r="H1489" s="338" t="str">
        <f>IF(ISNUMBER(E1489), IF(G1489&gt;'Bulk DivVar Analysis'!$J$116,"Pass","Fail"),"")</f>
        <v/>
      </c>
      <c r="I1489" s="338" t="str">
        <f t="shared" si="25"/>
        <v/>
      </c>
      <c r="J1489" s="339"/>
      <c r="K1489" s="339"/>
      <c r="L1489" s="339"/>
      <c r="M1489" s="339"/>
      <c r="N1489" s="339"/>
      <c r="O1489" s="339"/>
      <c r="P1489" s="339"/>
      <c r="Q1489" s="339"/>
    </row>
    <row r="1490" spans="1:17" ht="13.5" customHeight="1">
      <c r="A1490" s="481"/>
      <c r="B1490" s="481"/>
      <c r="C1490" s="481"/>
      <c r="D1490" s="481"/>
      <c r="E1490" s="481"/>
      <c r="F1490" s="339"/>
      <c r="G1490" s="340" t="str">
        <f>IF(ISNUMBER(E1490),E1490/'Bulk DivVar Analysis'!$I$114,"")</f>
        <v/>
      </c>
      <c r="H1490" s="338" t="str">
        <f>IF(ISNUMBER(E1490), IF(G1490&gt;'Bulk DivVar Analysis'!$J$116,"Pass","Fail"),"")</f>
        <v/>
      </c>
      <c r="I1490" s="338" t="str">
        <f t="shared" si="25"/>
        <v/>
      </c>
      <c r="J1490" s="339"/>
      <c r="K1490" s="339"/>
      <c r="L1490" s="339"/>
      <c r="M1490" s="339"/>
      <c r="N1490" s="339"/>
      <c r="O1490" s="339"/>
      <c r="P1490" s="339"/>
      <c r="Q1490" s="339"/>
    </row>
    <row r="1491" spans="1:17" ht="13.5" customHeight="1">
      <c r="A1491" s="481"/>
      <c r="B1491" s="481"/>
      <c r="C1491" s="481"/>
      <c r="D1491" s="481"/>
      <c r="E1491" s="481"/>
      <c r="F1491" s="339"/>
      <c r="G1491" s="340" t="str">
        <f>IF(ISNUMBER(E1491),E1491/'Bulk DivVar Analysis'!$I$114,"")</f>
        <v/>
      </c>
      <c r="H1491" s="338" t="str">
        <f>IF(ISNUMBER(E1491), IF(G1491&gt;'Bulk DivVar Analysis'!$J$116,"Pass","Fail"),"")</f>
        <v/>
      </c>
      <c r="I1491" s="338" t="str">
        <f t="shared" si="25"/>
        <v/>
      </c>
      <c r="J1491" s="339"/>
      <c r="K1491" s="339"/>
      <c r="L1491" s="339"/>
      <c r="M1491" s="339"/>
      <c r="N1491" s="339"/>
      <c r="O1491" s="339"/>
      <c r="P1491" s="339"/>
      <c r="Q1491" s="339"/>
    </row>
    <row r="1492" spans="1:17" ht="13.5" customHeight="1">
      <c r="A1492" s="481"/>
      <c r="B1492" s="481"/>
      <c r="C1492" s="481"/>
      <c r="D1492" s="481"/>
      <c r="E1492" s="481"/>
      <c r="F1492" s="339"/>
      <c r="G1492" s="340" t="str">
        <f>IF(ISNUMBER(E1492),E1492/'Bulk DivVar Analysis'!$I$114,"")</f>
        <v/>
      </c>
      <c r="H1492" s="338" t="str">
        <f>IF(ISNUMBER(E1492), IF(G1492&gt;'Bulk DivVar Analysis'!$J$116,"Pass","Fail"),"")</f>
        <v/>
      </c>
      <c r="I1492" s="338" t="str">
        <f t="shared" si="25"/>
        <v/>
      </c>
      <c r="J1492" s="339"/>
      <c r="K1492" s="339"/>
      <c r="L1492" s="339"/>
      <c r="M1492" s="339"/>
      <c r="N1492" s="339"/>
      <c r="O1492" s="339"/>
      <c r="P1492" s="339"/>
      <c r="Q1492" s="339"/>
    </row>
    <row r="1493" spans="1:17" ht="13.5" customHeight="1">
      <c r="A1493" s="481"/>
      <c r="B1493" s="481"/>
      <c r="C1493" s="481"/>
      <c r="D1493" s="481"/>
      <c r="E1493" s="481"/>
      <c r="F1493" s="339"/>
      <c r="G1493" s="340" t="str">
        <f>IF(ISNUMBER(E1493),E1493/'Bulk DivVar Analysis'!$I$114,"")</f>
        <v/>
      </c>
      <c r="H1493" s="338" t="str">
        <f>IF(ISNUMBER(E1493), IF(G1493&gt;'Bulk DivVar Analysis'!$J$116,"Pass","Fail"),"")</f>
        <v/>
      </c>
      <c r="I1493" s="338" t="str">
        <f t="shared" si="25"/>
        <v/>
      </c>
      <c r="J1493" s="339"/>
      <c r="K1493" s="339"/>
      <c r="L1493" s="339"/>
      <c r="M1493" s="339"/>
      <c r="N1493" s="339"/>
      <c r="O1493" s="339"/>
      <c r="P1493" s="339"/>
      <c r="Q1493" s="339"/>
    </row>
    <row r="1494" spans="1:17" ht="13.5" customHeight="1">
      <c r="A1494" s="481"/>
      <c r="B1494" s="481"/>
      <c r="C1494" s="481"/>
      <c r="D1494" s="481"/>
      <c r="E1494" s="481"/>
      <c r="F1494" s="339"/>
      <c r="G1494" s="340" t="str">
        <f>IF(ISNUMBER(E1494),E1494/'Bulk DivVar Analysis'!$I$114,"")</f>
        <v/>
      </c>
      <c r="H1494" s="338" t="str">
        <f>IF(ISNUMBER(E1494), IF(G1494&gt;'Bulk DivVar Analysis'!$J$116,"Pass","Fail"),"")</f>
        <v/>
      </c>
      <c r="I1494" s="338" t="str">
        <f t="shared" si="25"/>
        <v/>
      </c>
      <c r="J1494" s="339"/>
      <c r="K1494" s="339"/>
      <c r="L1494" s="339"/>
      <c r="M1494" s="339"/>
      <c r="N1494" s="339"/>
      <c r="O1494" s="339"/>
      <c r="P1494" s="339"/>
      <c r="Q1494" s="339"/>
    </row>
    <row r="1495" spans="1:17" ht="13.5" customHeight="1">
      <c r="A1495" s="481"/>
      <c r="B1495" s="481"/>
      <c r="C1495" s="481"/>
      <c r="D1495" s="481"/>
      <c r="E1495" s="481"/>
      <c r="F1495" s="339"/>
      <c r="G1495" s="340" t="str">
        <f>IF(ISNUMBER(E1495),E1495/'Bulk DivVar Analysis'!$I$114,"")</f>
        <v/>
      </c>
      <c r="H1495" s="338" t="str">
        <f>IF(ISNUMBER(E1495), IF(G1495&gt;'Bulk DivVar Analysis'!$J$116,"Pass","Fail"),"")</f>
        <v/>
      </c>
      <c r="I1495" s="338" t="str">
        <f t="shared" si="25"/>
        <v/>
      </c>
      <c r="J1495" s="339"/>
      <c r="K1495" s="339"/>
      <c r="L1495" s="339"/>
      <c r="M1495" s="339"/>
      <c r="N1495" s="339"/>
      <c r="O1495" s="339"/>
      <c r="P1495" s="339"/>
      <c r="Q1495" s="339"/>
    </row>
    <row r="1496" spans="1:17" ht="13.5" customHeight="1">
      <c r="A1496" s="481"/>
      <c r="B1496" s="481"/>
      <c r="C1496" s="481"/>
      <c r="D1496" s="481"/>
      <c r="E1496" s="481"/>
      <c r="F1496" s="339"/>
      <c r="G1496" s="340" t="str">
        <f>IF(ISNUMBER(E1496),E1496/'Bulk DivVar Analysis'!$I$114,"")</f>
        <v/>
      </c>
      <c r="H1496" s="338" t="str">
        <f>IF(ISNUMBER(E1496), IF(G1496&gt;'Bulk DivVar Analysis'!$J$116,"Pass","Fail"),"")</f>
        <v/>
      </c>
      <c r="I1496" s="338" t="str">
        <f t="shared" si="25"/>
        <v/>
      </c>
      <c r="J1496" s="339"/>
      <c r="K1496" s="339"/>
      <c r="L1496" s="339"/>
      <c r="M1496" s="339"/>
      <c r="N1496" s="339"/>
      <c r="O1496" s="339"/>
      <c r="P1496" s="339"/>
      <c r="Q1496" s="339"/>
    </row>
    <row r="1497" spans="1:17" ht="13.5" customHeight="1">
      <c r="A1497" s="481"/>
      <c r="B1497" s="481"/>
      <c r="C1497" s="481"/>
      <c r="D1497" s="481"/>
      <c r="E1497" s="481"/>
      <c r="F1497" s="339"/>
      <c r="G1497" s="340" t="str">
        <f>IF(ISNUMBER(E1497),E1497/'Bulk DivVar Analysis'!$I$114,"")</f>
        <v/>
      </c>
      <c r="H1497" s="338" t="str">
        <f>IF(ISNUMBER(E1497), IF(G1497&gt;'Bulk DivVar Analysis'!$J$116,"Pass","Fail"),"")</f>
        <v/>
      </c>
      <c r="I1497" s="338" t="str">
        <f t="shared" si="25"/>
        <v/>
      </c>
      <c r="J1497" s="339"/>
      <c r="K1497" s="339"/>
      <c r="L1497" s="339"/>
      <c r="M1497" s="339"/>
      <c r="N1497" s="339"/>
      <c r="O1497" s="339"/>
      <c r="P1497" s="339"/>
      <c r="Q1497" s="339"/>
    </row>
    <row r="1498" spans="1:17" ht="13.5" customHeight="1">
      <c r="A1498" s="481"/>
      <c r="B1498" s="481"/>
      <c r="C1498" s="481"/>
      <c r="D1498" s="481"/>
      <c r="E1498" s="481"/>
      <c r="F1498" s="339"/>
      <c r="G1498" s="340" t="str">
        <f>IF(ISNUMBER(E1498),E1498/'Bulk DivVar Analysis'!$I$114,"")</f>
        <v/>
      </c>
      <c r="H1498" s="338" t="str">
        <f>IF(ISNUMBER(E1498), IF(G1498&gt;'Bulk DivVar Analysis'!$J$116,"Pass","Fail"),"")</f>
        <v/>
      </c>
      <c r="I1498" s="338" t="str">
        <f t="shared" si="25"/>
        <v/>
      </c>
      <c r="J1498" s="339"/>
      <c r="K1498" s="339"/>
      <c r="L1498" s="339"/>
      <c r="M1498" s="339"/>
      <c r="N1498" s="339"/>
      <c r="O1498" s="339"/>
      <c r="P1498" s="339"/>
      <c r="Q1498" s="339"/>
    </row>
    <row r="1499" spans="1:17" ht="13.5" customHeight="1">
      <c r="A1499" s="481"/>
      <c r="B1499" s="481"/>
      <c r="C1499" s="481"/>
      <c r="D1499" s="481"/>
      <c r="E1499" s="481"/>
      <c r="F1499" s="339"/>
      <c r="G1499" s="340" t="str">
        <f>IF(ISNUMBER(E1499),E1499/'Bulk DivVar Analysis'!$I$114,"")</f>
        <v/>
      </c>
      <c r="H1499" s="338" t="str">
        <f>IF(ISNUMBER(E1499), IF(G1499&gt;'Bulk DivVar Analysis'!$J$116,"Pass","Fail"),"")</f>
        <v/>
      </c>
      <c r="I1499" s="338" t="str">
        <f t="shared" si="25"/>
        <v/>
      </c>
      <c r="J1499" s="339"/>
      <c r="K1499" s="339"/>
      <c r="L1499" s="339"/>
      <c r="M1499" s="339"/>
      <c r="N1499" s="339"/>
      <c r="O1499" s="339"/>
      <c r="P1499" s="339"/>
      <c r="Q1499" s="339"/>
    </row>
    <row r="1500" spans="1:17" ht="13.5" customHeight="1">
      <c r="A1500" s="481"/>
      <c r="B1500" s="481"/>
      <c r="C1500" s="481"/>
      <c r="D1500" s="481"/>
      <c r="E1500" s="481"/>
      <c r="F1500" s="339"/>
      <c r="G1500" s="340" t="str">
        <f>IF(ISNUMBER(E1500),E1500/'Bulk DivVar Analysis'!$I$114,"")</f>
        <v/>
      </c>
      <c r="H1500" s="338" t="str">
        <f>IF(ISNUMBER(E1500), IF(G1500&gt;'Bulk DivVar Analysis'!$J$116,"Pass","Fail"),"")</f>
        <v/>
      </c>
      <c r="I1500" s="338" t="str">
        <f t="shared" si="25"/>
        <v/>
      </c>
      <c r="J1500" s="339"/>
      <c r="K1500" s="339"/>
      <c r="L1500" s="339"/>
      <c r="M1500" s="339"/>
      <c r="N1500" s="339"/>
      <c r="O1500" s="339"/>
      <c r="P1500" s="339"/>
      <c r="Q1500" s="339"/>
    </row>
    <row r="1501" spans="1:17" ht="13.5" customHeight="1">
      <c r="A1501" s="481"/>
      <c r="B1501" s="481"/>
      <c r="C1501" s="481"/>
      <c r="D1501" s="481"/>
      <c r="E1501" s="481"/>
      <c r="F1501" s="339"/>
      <c r="G1501" s="340" t="str">
        <f>IF(ISNUMBER(E1501),E1501/'Bulk DivVar Analysis'!$I$114,"")</f>
        <v/>
      </c>
      <c r="H1501" s="338" t="str">
        <f>IF(ISNUMBER(E1501), IF(G1501&gt;'Bulk DivVar Analysis'!$J$116,"Pass","Fail"),"")</f>
        <v/>
      </c>
      <c r="I1501" s="338" t="str">
        <f t="shared" si="25"/>
        <v/>
      </c>
      <c r="J1501" s="339"/>
      <c r="K1501" s="339"/>
      <c r="L1501" s="339"/>
      <c r="M1501" s="339"/>
      <c r="N1501" s="339"/>
      <c r="O1501" s="339"/>
      <c r="P1501" s="339"/>
      <c r="Q1501" s="339"/>
    </row>
    <row r="1502" spans="1:17" ht="13.5" customHeight="1">
      <c r="A1502" s="481"/>
      <c r="B1502" s="481"/>
      <c r="C1502" s="481"/>
      <c r="D1502" s="481"/>
      <c r="E1502" s="481"/>
      <c r="F1502" s="339"/>
      <c r="G1502" s="340" t="str">
        <f>IF(ISNUMBER(E1502),E1502/'Bulk DivVar Analysis'!$I$114,"")</f>
        <v/>
      </c>
      <c r="H1502" s="338" t="str">
        <f>IF(ISNUMBER(E1502), IF(G1502&gt;'Bulk DivVar Analysis'!$J$116,"Pass","Fail"),"")</f>
        <v/>
      </c>
      <c r="I1502" s="338" t="str">
        <f t="shared" si="25"/>
        <v/>
      </c>
      <c r="J1502" s="339"/>
      <c r="K1502" s="339"/>
      <c r="L1502" s="339"/>
      <c r="M1502" s="339"/>
      <c r="N1502" s="339"/>
      <c r="O1502" s="339"/>
      <c r="P1502" s="339"/>
      <c r="Q1502" s="339"/>
    </row>
    <row r="1503" spans="1:17" ht="13.5" customHeight="1">
      <c r="A1503" s="481"/>
      <c r="B1503" s="481"/>
      <c r="C1503" s="481"/>
      <c r="D1503" s="481"/>
      <c r="E1503" s="481"/>
      <c r="F1503" s="339"/>
      <c r="G1503" s="340" t="str">
        <f>IF(ISNUMBER(E1503),E1503/'Bulk DivVar Analysis'!$I$114,"")</f>
        <v/>
      </c>
      <c r="H1503" s="338" t="str">
        <f>IF(ISNUMBER(E1503), IF(G1503&gt;'Bulk DivVar Analysis'!$J$116,"Pass","Fail"),"")</f>
        <v/>
      </c>
      <c r="I1503" s="338" t="str">
        <f t="shared" si="25"/>
        <v/>
      </c>
      <c r="J1503" s="339"/>
      <c r="K1503" s="339"/>
      <c r="L1503" s="339"/>
      <c r="M1503" s="339"/>
      <c r="N1503" s="339"/>
      <c r="O1503" s="339"/>
      <c r="P1503" s="339"/>
      <c r="Q1503" s="339"/>
    </row>
    <row r="1504" spans="1:17" ht="13.5" customHeight="1">
      <c r="A1504" s="481"/>
      <c r="B1504" s="481"/>
      <c r="C1504" s="481"/>
      <c r="D1504" s="481"/>
      <c r="E1504" s="481"/>
      <c r="F1504" s="339"/>
      <c r="G1504" s="340" t="str">
        <f>IF(ISNUMBER(E1504),E1504/'Bulk DivVar Analysis'!$I$114,"")</f>
        <v/>
      </c>
      <c r="H1504" s="338" t="str">
        <f>IF(ISNUMBER(E1504), IF(G1504&gt;'Bulk DivVar Analysis'!$J$116,"Pass","Fail"),"")</f>
        <v/>
      </c>
      <c r="I1504" s="338" t="str">
        <f t="shared" si="25"/>
        <v/>
      </c>
      <c r="J1504" s="339"/>
      <c r="K1504" s="339"/>
      <c r="L1504" s="339"/>
      <c r="M1504" s="339"/>
      <c r="N1504" s="339"/>
      <c r="O1504" s="339"/>
      <c r="P1504" s="339"/>
      <c r="Q1504" s="339"/>
    </row>
    <row r="1505" spans="1:17" ht="13.5" customHeight="1">
      <c r="A1505" s="481"/>
      <c r="B1505" s="481"/>
      <c r="C1505" s="481"/>
      <c r="D1505" s="481"/>
      <c r="E1505" s="481"/>
      <c r="F1505" s="339"/>
      <c r="G1505" s="340" t="str">
        <f>IF(ISNUMBER(E1505),E1505/'Bulk DivVar Analysis'!$I$114,"")</f>
        <v/>
      </c>
      <c r="H1505" s="338" t="str">
        <f>IF(ISNUMBER(E1505), IF(G1505&gt;'Bulk DivVar Analysis'!$J$116,"Pass","Fail"),"")</f>
        <v/>
      </c>
      <c r="I1505" s="338" t="str">
        <f t="shared" si="25"/>
        <v/>
      </c>
      <c r="J1505" s="339"/>
      <c r="K1505" s="339"/>
      <c r="L1505" s="339"/>
      <c r="M1505" s="339"/>
      <c r="N1505" s="339"/>
      <c r="O1505" s="339"/>
      <c r="P1505" s="339"/>
      <c r="Q1505" s="339"/>
    </row>
    <row r="1506" spans="1:17" ht="13.5" customHeight="1">
      <c r="A1506" s="481"/>
      <c r="B1506" s="481"/>
      <c r="C1506" s="481"/>
      <c r="D1506" s="481"/>
      <c r="E1506" s="481"/>
      <c r="F1506" s="339"/>
      <c r="G1506" s="340" t="str">
        <f>IF(ISNUMBER(E1506),E1506/'Bulk DivVar Analysis'!$I$114,"")</f>
        <v/>
      </c>
      <c r="H1506" s="338" t="str">
        <f>IF(ISNUMBER(E1506), IF(G1506&gt;'Bulk DivVar Analysis'!$J$116,"Pass","Fail"),"")</f>
        <v/>
      </c>
      <c r="I1506" s="338" t="str">
        <f t="shared" si="25"/>
        <v/>
      </c>
      <c r="J1506" s="339"/>
      <c r="K1506" s="339"/>
      <c r="L1506" s="339"/>
      <c r="M1506" s="339"/>
      <c r="N1506" s="339"/>
      <c r="O1506" s="339"/>
      <c r="P1506" s="339"/>
      <c r="Q1506" s="339"/>
    </row>
    <row r="1507" spans="1:17" ht="13.5" customHeight="1">
      <c r="A1507" s="481"/>
      <c r="B1507" s="481"/>
      <c r="C1507" s="481"/>
      <c r="D1507" s="481"/>
      <c r="E1507" s="481"/>
      <c r="F1507" s="339"/>
      <c r="G1507" s="340" t="str">
        <f>IF(ISNUMBER(E1507),E1507/'Bulk DivVar Analysis'!$I$114,"")</f>
        <v/>
      </c>
      <c r="H1507" s="338" t="str">
        <f>IF(ISNUMBER(E1507), IF(G1507&gt;'Bulk DivVar Analysis'!$J$116,"Pass","Fail"),"")</f>
        <v/>
      </c>
      <c r="I1507" s="338" t="str">
        <f t="shared" si="25"/>
        <v/>
      </c>
      <c r="J1507" s="339"/>
      <c r="K1507" s="339"/>
      <c r="L1507" s="339"/>
      <c r="M1507" s="339"/>
      <c r="N1507" s="339"/>
      <c r="O1507" s="339"/>
      <c r="P1507" s="339"/>
      <c r="Q1507" s="339"/>
    </row>
    <row r="1508" spans="1:17" ht="13.5" customHeight="1">
      <c r="A1508" s="481"/>
      <c r="B1508" s="481"/>
      <c r="C1508" s="481"/>
      <c r="D1508" s="481"/>
      <c r="E1508" s="481"/>
      <c r="F1508" s="339"/>
      <c r="G1508" s="340" t="str">
        <f>IF(ISNUMBER(E1508),E1508/'Bulk DivVar Analysis'!$I$114,"")</f>
        <v/>
      </c>
      <c r="H1508" s="338" t="str">
        <f>IF(ISNUMBER(E1508), IF(G1508&gt;'Bulk DivVar Analysis'!$J$116,"Pass","Fail"),"")</f>
        <v/>
      </c>
      <c r="I1508" s="338" t="str">
        <f t="shared" si="25"/>
        <v/>
      </c>
      <c r="J1508" s="339"/>
      <c r="K1508" s="339"/>
      <c r="L1508" s="339"/>
      <c r="M1508" s="339"/>
      <c r="N1508" s="339"/>
      <c r="O1508" s="339"/>
      <c r="P1508" s="339"/>
      <c r="Q1508" s="339"/>
    </row>
    <row r="1509" spans="1:17" ht="13.5" customHeight="1">
      <c r="A1509" s="481"/>
      <c r="B1509" s="481"/>
      <c r="C1509" s="481"/>
      <c r="D1509" s="481"/>
      <c r="E1509" s="481"/>
      <c r="F1509" s="339"/>
      <c r="G1509" s="340" t="str">
        <f>IF(ISNUMBER(E1509),E1509/'Bulk DivVar Analysis'!$I$114,"")</f>
        <v/>
      </c>
      <c r="H1509" s="338" t="str">
        <f>IF(ISNUMBER(E1509), IF(G1509&gt;'Bulk DivVar Analysis'!$J$116,"Pass","Fail"),"")</f>
        <v/>
      </c>
      <c r="I1509" s="338" t="str">
        <f t="shared" si="25"/>
        <v/>
      </c>
      <c r="J1509" s="339"/>
      <c r="K1509" s="339"/>
      <c r="L1509" s="339"/>
      <c r="M1509" s="339"/>
      <c r="N1509" s="339"/>
      <c r="O1509" s="339"/>
      <c r="P1509" s="339"/>
      <c r="Q1509" s="339"/>
    </row>
    <row r="1510" spans="1:17" ht="13.5" customHeight="1">
      <c r="A1510" s="481"/>
      <c r="B1510" s="481"/>
      <c r="C1510" s="481"/>
      <c r="D1510" s="481"/>
      <c r="E1510" s="481"/>
      <c r="F1510" s="339"/>
      <c r="G1510" s="340" t="str">
        <f>IF(ISNUMBER(E1510),E1510/'Bulk DivVar Analysis'!$I$114,"")</f>
        <v/>
      </c>
      <c r="H1510" s="338" t="str">
        <f>IF(ISNUMBER(E1510), IF(G1510&gt;'Bulk DivVar Analysis'!$J$116,"Pass","Fail"),"")</f>
        <v/>
      </c>
      <c r="I1510" s="338" t="str">
        <f t="shared" si="25"/>
        <v/>
      </c>
      <c r="J1510" s="339"/>
      <c r="K1510" s="339"/>
      <c r="L1510" s="339"/>
      <c r="M1510" s="339"/>
      <c r="N1510" s="339"/>
      <c r="O1510" s="339"/>
      <c r="P1510" s="339"/>
      <c r="Q1510" s="339"/>
    </row>
    <row r="1511" spans="1:17" ht="13.5" customHeight="1">
      <c r="A1511" s="481"/>
      <c r="B1511" s="481"/>
      <c r="C1511" s="481"/>
      <c r="D1511" s="481"/>
      <c r="E1511" s="481"/>
      <c r="F1511" s="339"/>
      <c r="G1511" s="340" t="str">
        <f>IF(ISNUMBER(E1511),E1511/'Bulk DivVar Analysis'!$I$114,"")</f>
        <v/>
      </c>
      <c r="H1511" s="338" t="str">
        <f>IF(ISNUMBER(E1511), IF(G1511&gt;'Bulk DivVar Analysis'!$J$116,"Pass","Fail"),"")</f>
        <v/>
      </c>
      <c r="I1511" s="338" t="str">
        <f t="shared" si="25"/>
        <v/>
      </c>
      <c r="J1511" s="339"/>
      <c r="K1511" s="339"/>
      <c r="L1511" s="339"/>
      <c r="M1511" s="339"/>
      <c r="N1511" s="339"/>
      <c r="O1511" s="339"/>
      <c r="P1511" s="339"/>
      <c r="Q1511" s="339"/>
    </row>
    <row r="1512" spans="1:17" ht="13.5" customHeight="1">
      <c r="A1512" s="481"/>
      <c r="B1512" s="481"/>
      <c r="C1512" s="481"/>
      <c r="D1512" s="481"/>
      <c r="E1512" s="481"/>
      <c r="F1512" s="339"/>
      <c r="G1512" s="340" t="str">
        <f>IF(ISNUMBER(E1512),E1512/'Bulk DivVar Analysis'!$I$114,"")</f>
        <v/>
      </c>
      <c r="H1512" s="338" t="str">
        <f>IF(ISNUMBER(E1512), IF(G1512&gt;'Bulk DivVar Analysis'!$J$116,"Pass","Fail"),"")</f>
        <v/>
      </c>
      <c r="I1512" s="338" t="str">
        <f t="shared" si="25"/>
        <v/>
      </c>
      <c r="J1512" s="339"/>
      <c r="K1512" s="339"/>
      <c r="L1512" s="339"/>
      <c r="M1512" s="339"/>
      <c r="N1512" s="339"/>
      <c r="O1512" s="339"/>
      <c r="P1512" s="339"/>
      <c r="Q1512" s="339"/>
    </row>
    <row r="1513" spans="1:17" ht="13.5" customHeight="1">
      <c r="A1513" s="481"/>
      <c r="B1513" s="481"/>
      <c r="C1513" s="481"/>
      <c r="D1513" s="481"/>
      <c r="E1513" s="481"/>
      <c r="F1513" s="339"/>
      <c r="G1513" s="340" t="str">
        <f>IF(ISNUMBER(E1513),E1513/'Bulk DivVar Analysis'!$I$114,"")</f>
        <v/>
      </c>
      <c r="H1513" s="338" t="str">
        <f>IF(ISNUMBER(E1513), IF(G1513&gt;'Bulk DivVar Analysis'!$J$116,"Pass","Fail"),"")</f>
        <v/>
      </c>
      <c r="I1513" s="338" t="str">
        <f t="shared" si="25"/>
        <v/>
      </c>
      <c r="J1513" s="339"/>
      <c r="K1513" s="339"/>
      <c r="L1513" s="339"/>
      <c r="M1513" s="339"/>
      <c r="N1513" s="339"/>
      <c r="O1513" s="339"/>
      <c r="P1513" s="339"/>
      <c r="Q1513" s="339"/>
    </row>
    <row r="1514" spans="1:17" ht="13.5" customHeight="1">
      <c r="A1514" s="481"/>
      <c r="B1514" s="481"/>
      <c r="C1514" s="481"/>
      <c r="D1514" s="481"/>
      <c r="E1514" s="481"/>
      <c r="F1514" s="339"/>
      <c r="G1514" s="340" t="str">
        <f>IF(ISNUMBER(E1514),E1514/'Bulk DivVar Analysis'!$I$114,"")</f>
        <v/>
      </c>
      <c r="H1514" s="338" t="str">
        <f>IF(ISNUMBER(E1514), IF(G1514&gt;'Bulk DivVar Analysis'!$J$116,"Pass","Fail"),"")</f>
        <v/>
      </c>
      <c r="I1514" s="338" t="str">
        <f t="shared" si="25"/>
        <v/>
      </c>
      <c r="J1514" s="339"/>
      <c r="K1514" s="339"/>
      <c r="L1514" s="339"/>
      <c r="M1514" s="339"/>
      <c r="N1514" s="339"/>
      <c r="O1514" s="339"/>
      <c r="P1514" s="339"/>
      <c r="Q1514" s="339"/>
    </row>
    <row r="1515" spans="1:17" ht="13.5" customHeight="1">
      <c r="A1515" s="481"/>
      <c r="B1515" s="481"/>
      <c r="C1515" s="481"/>
      <c r="D1515" s="481"/>
      <c r="E1515" s="481"/>
      <c r="F1515" s="339"/>
      <c r="G1515" s="340" t="str">
        <f>IF(ISNUMBER(E1515),E1515/'Bulk DivVar Analysis'!$I$114,"")</f>
        <v/>
      </c>
      <c r="H1515" s="338" t="str">
        <f>IF(ISNUMBER(E1515), IF(G1515&gt;'Bulk DivVar Analysis'!$J$116,"Pass","Fail"),"")</f>
        <v/>
      </c>
      <c r="I1515" s="338" t="str">
        <f t="shared" si="25"/>
        <v/>
      </c>
      <c r="J1515" s="339"/>
      <c r="K1515" s="339"/>
      <c r="L1515" s="339"/>
      <c r="M1515" s="339"/>
      <c r="N1515" s="339"/>
      <c r="O1515" s="339"/>
      <c r="P1515" s="339"/>
      <c r="Q1515" s="339"/>
    </row>
    <row r="1516" spans="1:17" ht="13.5" customHeight="1">
      <c r="A1516" s="481"/>
      <c r="B1516" s="481"/>
      <c r="C1516" s="481"/>
      <c r="D1516" s="481"/>
      <c r="E1516" s="481"/>
      <c r="F1516" s="339"/>
      <c r="G1516" s="340" t="str">
        <f>IF(ISNUMBER(E1516),E1516/'Bulk DivVar Analysis'!$I$114,"")</f>
        <v/>
      </c>
      <c r="H1516" s="338" t="str">
        <f>IF(ISNUMBER(E1516), IF(G1516&gt;'Bulk DivVar Analysis'!$J$116,"Pass","Fail"),"")</f>
        <v/>
      </c>
      <c r="I1516" s="338" t="str">
        <f t="shared" si="25"/>
        <v/>
      </c>
      <c r="J1516" s="339"/>
      <c r="K1516" s="339"/>
      <c r="L1516" s="339"/>
      <c r="M1516" s="339"/>
      <c r="N1516" s="339"/>
      <c r="O1516" s="339"/>
      <c r="P1516" s="339"/>
      <c r="Q1516" s="339"/>
    </row>
    <row r="1517" spans="1:17" ht="13.5" customHeight="1">
      <c r="A1517" s="481"/>
      <c r="B1517" s="481"/>
      <c r="C1517" s="481"/>
      <c r="D1517" s="481"/>
      <c r="E1517" s="481"/>
      <c r="F1517" s="339"/>
      <c r="G1517" s="340" t="str">
        <f>IF(ISNUMBER(E1517),E1517/'Bulk DivVar Analysis'!$I$114,"")</f>
        <v/>
      </c>
      <c r="H1517" s="338" t="str">
        <f>IF(ISNUMBER(E1517), IF(G1517&gt;'Bulk DivVar Analysis'!$J$116,"Pass","Fail"),"")</f>
        <v/>
      </c>
      <c r="I1517" s="338" t="str">
        <f t="shared" si="25"/>
        <v/>
      </c>
      <c r="J1517" s="339"/>
      <c r="K1517" s="339"/>
      <c r="L1517" s="339"/>
      <c r="M1517" s="339"/>
      <c r="N1517" s="339"/>
      <c r="O1517" s="339"/>
      <c r="P1517" s="339"/>
      <c r="Q1517" s="339"/>
    </row>
    <row r="1518" spans="1:17" ht="13.5" customHeight="1">
      <c r="A1518" s="481"/>
      <c r="B1518" s="481"/>
      <c r="C1518" s="481"/>
      <c r="D1518" s="481"/>
      <c r="E1518" s="481"/>
      <c r="F1518" s="339"/>
      <c r="G1518" s="340" t="str">
        <f>IF(ISNUMBER(E1518),E1518/'Bulk DivVar Analysis'!$I$114,"")</f>
        <v/>
      </c>
      <c r="H1518" s="338" t="str">
        <f>IF(ISNUMBER(E1518), IF(G1518&gt;'Bulk DivVar Analysis'!$J$116,"Pass","Fail"),"")</f>
        <v/>
      </c>
      <c r="I1518" s="338" t="str">
        <f t="shared" si="25"/>
        <v/>
      </c>
      <c r="J1518" s="339"/>
      <c r="K1518" s="339"/>
      <c r="L1518" s="339"/>
      <c r="M1518" s="339"/>
      <c r="N1518" s="339"/>
      <c r="O1518" s="339"/>
      <c r="P1518" s="339"/>
      <c r="Q1518" s="339"/>
    </row>
    <row r="1519" spans="1:17" ht="13.5" customHeight="1">
      <c r="A1519" s="481"/>
      <c r="B1519" s="481"/>
      <c r="C1519" s="481"/>
      <c r="D1519" s="481"/>
      <c r="E1519" s="481"/>
      <c r="F1519" s="339"/>
      <c r="G1519" s="340" t="str">
        <f>IF(ISNUMBER(E1519),E1519/'Bulk DivVar Analysis'!$I$114,"")</f>
        <v/>
      </c>
      <c r="H1519" s="338" t="str">
        <f>IF(ISNUMBER(E1519), IF(G1519&gt;'Bulk DivVar Analysis'!$J$116,"Pass","Fail"),"")</f>
        <v/>
      </c>
      <c r="I1519" s="338" t="str">
        <f t="shared" si="25"/>
        <v/>
      </c>
      <c r="J1519" s="339"/>
      <c r="K1519" s="339"/>
      <c r="L1519" s="339"/>
      <c r="M1519" s="339"/>
      <c r="N1519" s="339"/>
      <c r="O1519" s="339"/>
      <c r="P1519" s="339"/>
      <c r="Q1519" s="339"/>
    </row>
    <row r="1520" spans="1:17" ht="13.5" customHeight="1">
      <c r="A1520" s="481"/>
      <c r="B1520" s="481"/>
      <c r="C1520" s="481"/>
      <c r="D1520" s="481"/>
      <c r="E1520" s="481"/>
      <c r="F1520" s="339"/>
      <c r="G1520" s="340" t="str">
        <f>IF(ISNUMBER(E1520),E1520/'Bulk DivVar Analysis'!$I$114,"")</f>
        <v/>
      </c>
      <c r="H1520" s="338" t="str">
        <f>IF(ISNUMBER(E1520), IF(G1520&gt;'Bulk DivVar Analysis'!$J$116,"Pass","Fail"),"")</f>
        <v/>
      </c>
      <c r="I1520" s="338" t="str">
        <f t="shared" si="25"/>
        <v/>
      </c>
      <c r="J1520" s="339"/>
      <c r="K1520" s="339"/>
      <c r="L1520" s="339"/>
      <c r="M1520" s="339"/>
      <c r="N1520" s="339"/>
      <c r="O1520" s="339"/>
      <c r="P1520" s="339"/>
      <c r="Q1520" s="339"/>
    </row>
    <row r="1521" spans="1:17" ht="13.5" customHeight="1">
      <c r="A1521" s="481"/>
      <c r="B1521" s="481"/>
      <c r="C1521" s="481"/>
      <c r="D1521" s="481"/>
      <c r="E1521" s="481"/>
      <c r="F1521" s="339"/>
      <c r="G1521" s="340" t="str">
        <f>IF(ISNUMBER(E1521),E1521/'Bulk DivVar Analysis'!$I$114,"")</f>
        <v/>
      </c>
      <c r="H1521" s="338" t="str">
        <f>IF(ISNUMBER(E1521), IF(G1521&gt;'Bulk DivVar Analysis'!$J$116,"Pass","Fail"),"")</f>
        <v/>
      </c>
      <c r="I1521" s="338" t="str">
        <f t="shared" si="25"/>
        <v/>
      </c>
      <c r="J1521" s="339"/>
      <c r="K1521" s="339"/>
      <c r="L1521" s="339"/>
      <c r="M1521" s="339"/>
      <c r="N1521" s="339"/>
      <c r="O1521" s="339"/>
      <c r="P1521" s="339"/>
      <c r="Q1521" s="339"/>
    </row>
    <row r="1522" spans="1:17" ht="13.5" customHeight="1">
      <c r="A1522" s="481"/>
      <c r="B1522" s="481"/>
      <c r="C1522" s="481"/>
      <c r="D1522" s="481"/>
      <c r="E1522" s="481"/>
      <c r="F1522" s="339"/>
      <c r="G1522" s="340" t="str">
        <f>IF(ISNUMBER(E1522),E1522/'Bulk DivVar Analysis'!$I$114,"")</f>
        <v/>
      </c>
      <c r="H1522" s="338" t="str">
        <f>IF(ISNUMBER(E1522), IF(G1522&gt;'Bulk DivVar Analysis'!$J$116,"Pass","Fail"),"")</f>
        <v/>
      </c>
      <c r="I1522" s="338" t="str">
        <f t="shared" si="25"/>
        <v/>
      </c>
      <c r="J1522" s="339"/>
      <c r="K1522" s="339"/>
      <c r="L1522" s="339"/>
      <c r="M1522" s="339"/>
      <c r="N1522" s="339"/>
      <c r="O1522" s="339"/>
      <c r="P1522" s="339"/>
      <c r="Q1522" s="339"/>
    </row>
    <row r="1523" spans="1:17" ht="13.5" customHeight="1">
      <c r="A1523" s="481"/>
      <c r="B1523" s="481"/>
      <c r="C1523" s="481"/>
      <c r="D1523" s="481"/>
      <c r="E1523" s="481"/>
      <c r="F1523" s="339"/>
      <c r="G1523" s="340" t="str">
        <f>IF(ISNUMBER(E1523),E1523/'Bulk DivVar Analysis'!$I$114,"")</f>
        <v/>
      </c>
      <c r="H1523" s="338" t="str">
        <f>IF(ISNUMBER(E1523), IF(G1523&gt;'Bulk DivVar Analysis'!$J$116,"Pass","Fail"),"")</f>
        <v/>
      </c>
      <c r="I1523" s="338" t="str">
        <f t="shared" si="25"/>
        <v/>
      </c>
      <c r="J1523" s="339"/>
      <c r="K1523" s="339"/>
      <c r="L1523" s="339"/>
      <c r="M1523" s="339"/>
      <c r="N1523" s="339"/>
      <c r="O1523" s="339"/>
      <c r="P1523" s="339"/>
      <c r="Q1523" s="339"/>
    </row>
    <row r="1524" spans="1:17" ht="13.5" customHeight="1">
      <c r="A1524" s="481"/>
      <c r="B1524" s="481"/>
      <c r="C1524" s="481"/>
      <c r="D1524" s="481"/>
      <c r="E1524" s="481"/>
      <c r="F1524" s="339"/>
      <c r="G1524" s="340" t="str">
        <f>IF(ISNUMBER(E1524),E1524/'Bulk DivVar Analysis'!$I$114,"")</f>
        <v/>
      </c>
      <c r="H1524" s="338" t="str">
        <f>IF(ISNUMBER(E1524), IF(G1524&gt;'Bulk DivVar Analysis'!$J$116,"Pass","Fail"),"")</f>
        <v/>
      </c>
      <c r="I1524" s="338" t="str">
        <f t="shared" si="25"/>
        <v/>
      </c>
      <c r="J1524" s="339"/>
      <c r="K1524" s="339"/>
      <c r="L1524" s="339"/>
      <c r="M1524" s="339"/>
      <c r="N1524" s="339"/>
      <c r="O1524" s="339"/>
      <c r="P1524" s="339"/>
      <c r="Q1524" s="339"/>
    </row>
    <row r="1525" spans="1:17" ht="13.5" customHeight="1">
      <c r="A1525" s="481"/>
      <c r="B1525" s="481"/>
      <c r="C1525" s="481"/>
      <c r="D1525" s="481"/>
      <c r="E1525" s="481"/>
      <c r="F1525" s="339"/>
      <c r="G1525" s="340" t="str">
        <f>IF(ISNUMBER(E1525),E1525/'Bulk DivVar Analysis'!$I$114,"")</f>
        <v/>
      </c>
      <c r="H1525" s="338" t="str">
        <f>IF(ISNUMBER(E1525), IF(G1525&gt;'Bulk DivVar Analysis'!$J$116,"Pass","Fail"),"")</f>
        <v/>
      </c>
      <c r="I1525" s="338" t="str">
        <f t="shared" si="25"/>
        <v/>
      </c>
      <c r="J1525" s="339"/>
      <c r="K1525" s="339"/>
      <c r="L1525" s="339"/>
      <c r="M1525" s="339"/>
      <c r="N1525" s="339"/>
      <c r="O1525" s="339"/>
      <c r="P1525" s="339"/>
      <c r="Q1525" s="339"/>
    </row>
    <row r="1526" spans="1:17" ht="13.5" customHeight="1">
      <c r="A1526" s="481"/>
      <c r="B1526" s="481"/>
      <c r="C1526" s="481"/>
      <c r="D1526" s="481"/>
      <c r="E1526" s="481"/>
      <c r="F1526" s="339"/>
      <c r="G1526" s="340" t="str">
        <f>IF(ISNUMBER(E1526),E1526/'Bulk DivVar Analysis'!$I$114,"")</f>
        <v/>
      </c>
      <c r="H1526" s="338" t="str">
        <f>IF(ISNUMBER(E1526), IF(G1526&gt;'Bulk DivVar Analysis'!$J$116,"Pass","Fail"),"")</f>
        <v/>
      </c>
      <c r="I1526" s="338" t="str">
        <f t="shared" si="25"/>
        <v/>
      </c>
      <c r="J1526" s="339"/>
      <c r="K1526" s="339"/>
      <c r="L1526" s="339"/>
      <c r="M1526" s="339"/>
      <c r="N1526" s="339"/>
      <c r="O1526" s="339"/>
      <c r="P1526" s="339"/>
      <c r="Q1526" s="339"/>
    </row>
    <row r="1527" spans="1:17" ht="13.5" customHeight="1">
      <c r="A1527" s="481"/>
      <c r="B1527" s="481"/>
      <c r="C1527" s="481"/>
      <c r="D1527" s="481"/>
      <c r="E1527" s="481"/>
      <c r="F1527" s="339"/>
      <c r="G1527" s="340" t="str">
        <f>IF(ISNUMBER(E1527),E1527/'Bulk DivVar Analysis'!$I$114,"")</f>
        <v/>
      </c>
      <c r="H1527" s="338" t="str">
        <f>IF(ISNUMBER(E1527), IF(G1527&gt;'Bulk DivVar Analysis'!$J$116,"Pass","Fail"),"")</f>
        <v/>
      </c>
      <c r="I1527" s="338" t="str">
        <f t="shared" si="25"/>
        <v/>
      </c>
      <c r="J1527" s="339"/>
      <c r="K1527" s="339"/>
      <c r="L1527" s="339"/>
      <c r="M1527" s="339"/>
      <c r="N1527" s="339"/>
      <c r="O1527" s="339"/>
      <c r="P1527" s="339"/>
      <c r="Q1527" s="339"/>
    </row>
    <row r="1528" spans="1:17" ht="13.5" customHeight="1">
      <c r="A1528" s="481"/>
      <c r="B1528" s="481"/>
      <c r="C1528" s="481"/>
      <c r="D1528" s="481"/>
      <c r="E1528" s="481"/>
      <c r="F1528" s="339"/>
      <c r="G1528" s="340" t="str">
        <f>IF(ISNUMBER(E1528),E1528/'Bulk DivVar Analysis'!$I$114,"")</f>
        <v/>
      </c>
      <c r="H1528" s="338" t="str">
        <f>IF(ISNUMBER(E1528), IF(G1528&gt;'Bulk DivVar Analysis'!$J$116,"Pass","Fail"),"")</f>
        <v/>
      </c>
      <c r="I1528" s="338" t="str">
        <f t="shared" si="25"/>
        <v/>
      </c>
      <c r="J1528" s="339"/>
      <c r="K1528" s="339"/>
      <c r="L1528" s="339"/>
      <c r="M1528" s="339"/>
      <c r="N1528" s="339"/>
      <c r="O1528" s="339"/>
      <c r="P1528" s="339"/>
      <c r="Q1528" s="339"/>
    </row>
    <row r="1529" spans="1:17" ht="13.5" customHeight="1">
      <c r="A1529" s="481"/>
      <c r="B1529" s="481"/>
      <c r="C1529" s="481"/>
      <c r="D1529" s="481"/>
      <c r="E1529" s="481"/>
      <c r="F1529" s="339"/>
      <c r="G1529" s="340" t="str">
        <f>IF(ISNUMBER(E1529),E1529/'Bulk DivVar Analysis'!$I$114,"")</f>
        <v/>
      </c>
      <c r="H1529" s="338" t="str">
        <f>IF(ISNUMBER(E1529), IF(G1529&gt;'Bulk DivVar Analysis'!$J$116,"Pass","Fail"),"")</f>
        <v/>
      </c>
      <c r="I1529" s="338" t="str">
        <f t="shared" si="25"/>
        <v/>
      </c>
      <c r="J1529" s="339"/>
      <c r="K1529" s="339"/>
      <c r="L1529" s="339"/>
      <c r="M1529" s="339"/>
      <c r="N1529" s="339"/>
      <c r="O1529" s="339"/>
      <c r="P1529" s="339"/>
      <c r="Q1529" s="339"/>
    </row>
    <row r="1530" spans="1:17" ht="13.5" customHeight="1">
      <c r="A1530" s="481"/>
      <c r="B1530" s="481"/>
      <c r="C1530" s="481"/>
      <c r="D1530" s="481"/>
      <c r="E1530" s="481"/>
      <c r="F1530" s="339"/>
      <c r="G1530" s="340" t="str">
        <f>IF(ISNUMBER(E1530),E1530/'Bulk DivVar Analysis'!$I$114,"")</f>
        <v/>
      </c>
      <c r="H1530" s="338" t="str">
        <f>IF(ISNUMBER(E1530), IF(G1530&gt;'Bulk DivVar Analysis'!$J$116,"Pass","Fail"),"")</f>
        <v/>
      </c>
      <c r="I1530" s="338" t="str">
        <f t="shared" si="25"/>
        <v/>
      </c>
      <c r="J1530" s="339"/>
      <c r="K1530" s="339"/>
      <c r="L1530" s="339"/>
      <c r="M1530" s="339"/>
      <c r="N1530" s="339"/>
      <c r="O1530" s="339"/>
      <c r="P1530" s="339"/>
      <c r="Q1530" s="339"/>
    </row>
    <row r="1531" spans="1:17" ht="13.5" customHeight="1">
      <c r="A1531" s="481"/>
      <c r="B1531" s="481"/>
      <c r="C1531" s="481"/>
      <c r="D1531" s="481"/>
      <c r="E1531" s="481"/>
      <c r="F1531" s="339"/>
      <c r="G1531" s="340" t="str">
        <f>IF(ISNUMBER(E1531),E1531/'Bulk DivVar Analysis'!$I$114,"")</f>
        <v/>
      </c>
      <c r="H1531" s="338" t="str">
        <f>IF(ISNUMBER(E1531), IF(G1531&gt;'Bulk DivVar Analysis'!$J$116,"Pass","Fail"),"")</f>
        <v/>
      </c>
      <c r="I1531" s="338" t="str">
        <f t="shared" si="25"/>
        <v/>
      </c>
      <c r="J1531" s="339"/>
      <c r="K1531" s="339"/>
      <c r="L1531" s="339"/>
      <c r="M1531" s="339"/>
      <c r="N1531" s="339"/>
      <c r="O1531" s="339"/>
      <c r="P1531" s="339"/>
      <c r="Q1531" s="339"/>
    </row>
    <row r="1532" spans="1:17" ht="13.5" customHeight="1">
      <c r="A1532" s="481"/>
      <c r="B1532" s="481"/>
      <c r="C1532" s="481"/>
      <c r="D1532" s="481"/>
      <c r="E1532" s="481"/>
      <c r="F1532" s="339"/>
      <c r="G1532" s="340" t="str">
        <f>IF(ISNUMBER(E1532),E1532/'Bulk DivVar Analysis'!$I$114,"")</f>
        <v/>
      </c>
      <c r="H1532" s="338" t="str">
        <f>IF(ISNUMBER(E1532), IF(G1532&gt;'Bulk DivVar Analysis'!$J$116,"Pass","Fail"),"")</f>
        <v/>
      </c>
      <c r="I1532" s="338" t="str">
        <f t="shared" si="25"/>
        <v/>
      </c>
      <c r="J1532" s="339"/>
      <c r="K1532" s="339"/>
      <c r="L1532" s="339"/>
      <c r="M1532" s="339"/>
      <c r="N1532" s="339"/>
      <c r="O1532" s="339"/>
      <c r="P1532" s="339"/>
      <c r="Q1532" s="339"/>
    </row>
    <row r="1533" spans="1:17" ht="13.5" customHeight="1">
      <c r="A1533" s="481"/>
      <c r="B1533" s="481"/>
      <c r="C1533" s="481"/>
      <c r="D1533" s="481"/>
      <c r="E1533" s="481"/>
      <c r="F1533" s="339"/>
      <c r="G1533" s="340" t="str">
        <f>IF(ISNUMBER(E1533),E1533/'Bulk DivVar Analysis'!$I$114,"")</f>
        <v/>
      </c>
      <c r="H1533" s="338" t="str">
        <f>IF(ISNUMBER(E1533), IF(G1533&gt;'Bulk DivVar Analysis'!$J$116,"Pass","Fail"),"")</f>
        <v/>
      </c>
      <c r="I1533" s="338" t="str">
        <f t="shared" si="25"/>
        <v/>
      </c>
      <c r="J1533" s="339"/>
      <c r="K1533" s="339"/>
      <c r="L1533" s="339"/>
      <c r="M1533" s="339"/>
      <c r="N1533" s="339"/>
      <c r="O1533" s="339"/>
      <c r="P1533" s="339"/>
      <c r="Q1533" s="339"/>
    </row>
    <row r="1534" spans="1:17" ht="13.5" customHeight="1">
      <c r="A1534" s="481"/>
      <c r="B1534" s="481"/>
      <c r="C1534" s="481"/>
      <c r="D1534" s="481"/>
      <c r="E1534" s="481"/>
      <c r="F1534" s="339"/>
      <c r="G1534" s="340" t="str">
        <f>IF(ISNUMBER(E1534),E1534/'Bulk DivVar Analysis'!$I$114,"")</f>
        <v/>
      </c>
      <c r="H1534" s="338" t="str">
        <f>IF(ISNUMBER(E1534), IF(G1534&gt;'Bulk DivVar Analysis'!$J$116,"Pass","Fail"),"")</f>
        <v/>
      </c>
      <c r="I1534" s="338" t="str">
        <f t="shared" si="25"/>
        <v/>
      </c>
      <c r="J1534" s="339"/>
      <c r="K1534" s="339"/>
      <c r="L1534" s="339"/>
      <c r="M1534" s="339"/>
      <c r="N1534" s="339"/>
      <c r="O1534" s="339"/>
      <c r="P1534" s="339"/>
      <c r="Q1534" s="339"/>
    </row>
    <row r="1535" spans="1:17" ht="13.5" customHeight="1">
      <c r="A1535" s="481"/>
      <c r="B1535" s="481"/>
      <c r="C1535" s="481"/>
      <c r="D1535" s="481"/>
      <c r="E1535" s="481"/>
      <c r="F1535" s="339"/>
      <c r="G1535" s="340" t="str">
        <f>IF(ISNUMBER(E1535),E1535/'Bulk DivVar Analysis'!$I$114,"")</f>
        <v/>
      </c>
      <c r="H1535" s="338" t="str">
        <f>IF(ISNUMBER(E1535), IF(G1535&gt;'Bulk DivVar Analysis'!$J$116,"Pass","Fail"),"")</f>
        <v/>
      </c>
      <c r="I1535" s="338" t="str">
        <f t="shared" si="25"/>
        <v/>
      </c>
      <c r="J1535" s="339"/>
      <c r="K1535" s="339"/>
      <c r="L1535" s="339"/>
      <c r="M1535" s="339"/>
      <c r="N1535" s="339"/>
      <c r="O1535" s="339"/>
      <c r="P1535" s="339"/>
      <c r="Q1535" s="339"/>
    </row>
    <row r="1536" spans="1:17" ht="13.5" customHeight="1">
      <c r="A1536" s="481"/>
      <c r="B1536" s="481"/>
      <c r="C1536" s="481"/>
      <c r="D1536" s="481"/>
      <c r="E1536" s="481"/>
      <c r="F1536" s="339"/>
      <c r="G1536" s="340" t="str">
        <f>IF(ISNUMBER(E1536),E1536/'Bulk DivVar Analysis'!$I$114,"")</f>
        <v/>
      </c>
      <c r="H1536" s="338" t="str">
        <f>IF(ISNUMBER(E1536), IF(G1536&gt;'Bulk DivVar Analysis'!$J$116,"Pass","Fail"),"")</f>
        <v/>
      </c>
      <c r="I1536" s="338" t="str">
        <f t="shared" si="25"/>
        <v/>
      </c>
      <c r="J1536" s="339"/>
      <c r="K1536" s="339"/>
      <c r="L1536" s="339"/>
      <c r="M1536" s="339"/>
      <c r="N1536" s="339"/>
      <c r="O1536" s="339"/>
      <c r="P1536" s="339"/>
      <c r="Q1536" s="339"/>
    </row>
    <row r="1537" spans="1:17" ht="13.5" customHeight="1">
      <c r="A1537" s="481"/>
      <c r="B1537" s="481"/>
      <c r="C1537" s="481"/>
      <c r="D1537" s="481"/>
      <c r="E1537" s="481"/>
      <c r="F1537" s="339"/>
      <c r="G1537" s="340" t="str">
        <f>IF(ISNUMBER(E1537),E1537/'Bulk DivVar Analysis'!$I$114,"")</f>
        <v/>
      </c>
      <c r="H1537" s="338" t="str">
        <f>IF(ISNUMBER(E1537), IF(G1537&gt;'Bulk DivVar Analysis'!$J$116,"Pass","Fail"),"")</f>
        <v/>
      </c>
      <c r="I1537" s="338" t="str">
        <f t="shared" si="25"/>
        <v/>
      </c>
      <c r="J1537" s="339"/>
      <c r="K1537" s="339"/>
      <c r="L1537" s="339"/>
      <c r="M1537" s="339"/>
      <c r="N1537" s="339"/>
      <c r="O1537" s="339"/>
      <c r="P1537" s="339"/>
      <c r="Q1537" s="339"/>
    </row>
    <row r="1538" spans="1:17" ht="13.5" customHeight="1">
      <c r="A1538" s="481"/>
      <c r="B1538" s="481"/>
      <c r="C1538" s="481"/>
      <c r="D1538" s="481"/>
      <c r="E1538" s="481"/>
      <c r="F1538" s="339"/>
      <c r="G1538" s="340" t="str">
        <f>IF(ISNUMBER(E1538),E1538/'Bulk DivVar Analysis'!$I$114,"")</f>
        <v/>
      </c>
      <c r="H1538" s="338" t="str">
        <f>IF(ISNUMBER(E1538), IF(G1538&gt;'Bulk DivVar Analysis'!$J$116,"Pass","Fail"),"")</f>
        <v/>
      </c>
      <c r="I1538" s="338" t="str">
        <f t="shared" si="25"/>
        <v/>
      </c>
      <c r="J1538" s="339"/>
      <c r="K1538" s="339"/>
      <c r="L1538" s="339"/>
      <c r="M1538" s="339"/>
      <c r="N1538" s="339"/>
      <c r="O1538" s="339"/>
      <c r="P1538" s="339"/>
      <c r="Q1538" s="339"/>
    </row>
    <row r="1539" spans="1:17" ht="13.5" customHeight="1">
      <c r="A1539" s="481"/>
      <c r="B1539" s="481"/>
      <c r="C1539" s="481"/>
      <c r="D1539" s="481"/>
      <c r="E1539" s="481"/>
      <c r="F1539" s="339"/>
      <c r="G1539" s="340" t="str">
        <f>IF(ISNUMBER(E1539),E1539/'Bulk DivVar Analysis'!$I$114,"")</f>
        <v/>
      </c>
      <c r="H1539" s="338" t="str">
        <f>IF(ISNUMBER(E1539), IF(G1539&gt;'Bulk DivVar Analysis'!$J$116,"Pass","Fail"),"")</f>
        <v/>
      </c>
      <c r="I1539" s="338" t="str">
        <f t="shared" ref="I1539:I1602" si="26">_xlfn.TEXTJOIN("_",TRUE,B1539,C1539)</f>
        <v/>
      </c>
      <c r="J1539" s="339"/>
      <c r="K1539" s="339"/>
      <c r="L1539" s="339"/>
      <c r="M1539" s="339"/>
      <c r="N1539" s="339"/>
      <c r="O1539" s="339"/>
      <c r="P1539" s="339"/>
      <c r="Q1539" s="339"/>
    </row>
    <row r="1540" spans="1:17" ht="13.5" customHeight="1">
      <c r="A1540" s="481"/>
      <c r="B1540" s="481"/>
      <c r="C1540" s="481"/>
      <c r="D1540" s="481"/>
      <c r="E1540" s="481"/>
      <c r="F1540" s="339"/>
      <c r="G1540" s="340" t="str">
        <f>IF(ISNUMBER(E1540),E1540/'Bulk DivVar Analysis'!$I$114,"")</f>
        <v/>
      </c>
      <c r="H1540" s="338" t="str">
        <f>IF(ISNUMBER(E1540), IF(G1540&gt;'Bulk DivVar Analysis'!$J$116,"Pass","Fail"),"")</f>
        <v/>
      </c>
      <c r="I1540" s="338" t="str">
        <f t="shared" si="26"/>
        <v/>
      </c>
      <c r="J1540" s="339"/>
      <c r="K1540" s="339"/>
      <c r="L1540" s="339"/>
      <c r="M1540" s="339"/>
      <c r="N1540" s="339"/>
      <c r="O1540" s="339"/>
      <c r="P1540" s="339"/>
      <c r="Q1540" s="339"/>
    </row>
    <row r="1541" spans="1:17" ht="13.5" customHeight="1">
      <c r="A1541" s="481"/>
      <c r="B1541" s="481"/>
      <c r="C1541" s="481"/>
      <c r="D1541" s="481"/>
      <c r="E1541" s="481"/>
      <c r="F1541" s="339"/>
      <c r="G1541" s="340" t="str">
        <f>IF(ISNUMBER(E1541),E1541/'Bulk DivVar Analysis'!$I$114,"")</f>
        <v/>
      </c>
      <c r="H1541" s="338" t="str">
        <f>IF(ISNUMBER(E1541), IF(G1541&gt;'Bulk DivVar Analysis'!$J$116,"Pass","Fail"),"")</f>
        <v/>
      </c>
      <c r="I1541" s="338" t="str">
        <f t="shared" si="26"/>
        <v/>
      </c>
      <c r="J1541" s="339"/>
      <c r="K1541" s="339"/>
      <c r="L1541" s="339"/>
      <c r="M1541" s="339"/>
      <c r="N1541" s="339"/>
      <c r="O1541" s="339"/>
      <c r="P1541" s="339"/>
      <c r="Q1541" s="339"/>
    </row>
    <row r="1542" spans="1:17" ht="13.5" customHeight="1">
      <c r="A1542" s="481"/>
      <c r="B1542" s="481"/>
      <c r="C1542" s="481"/>
      <c r="D1542" s="481"/>
      <c r="E1542" s="481"/>
      <c r="F1542" s="339"/>
      <c r="G1542" s="340" t="str">
        <f>IF(ISNUMBER(E1542),E1542/'Bulk DivVar Analysis'!$I$114,"")</f>
        <v/>
      </c>
      <c r="H1542" s="338" t="str">
        <f>IF(ISNUMBER(E1542), IF(G1542&gt;'Bulk DivVar Analysis'!$J$116,"Pass","Fail"),"")</f>
        <v/>
      </c>
      <c r="I1542" s="338" t="str">
        <f t="shared" si="26"/>
        <v/>
      </c>
      <c r="J1542" s="339"/>
      <c r="K1542" s="339"/>
      <c r="L1542" s="339"/>
      <c r="M1542" s="339"/>
      <c r="N1542" s="339"/>
      <c r="O1542" s="339"/>
      <c r="P1542" s="339"/>
      <c r="Q1542" s="339"/>
    </row>
    <row r="1543" spans="1:17" ht="13.5" customHeight="1">
      <c r="A1543" s="481"/>
      <c r="B1543" s="481"/>
      <c r="C1543" s="481"/>
      <c r="D1543" s="481"/>
      <c r="E1543" s="481"/>
      <c r="F1543" s="339"/>
      <c r="G1543" s="340" t="str">
        <f>IF(ISNUMBER(E1543),E1543/'Bulk DivVar Analysis'!$I$114,"")</f>
        <v/>
      </c>
      <c r="H1543" s="338" t="str">
        <f>IF(ISNUMBER(E1543), IF(G1543&gt;'Bulk DivVar Analysis'!$J$116,"Pass","Fail"),"")</f>
        <v/>
      </c>
      <c r="I1543" s="338" t="str">
        <f t="shared" si="26"/>
        <v/>
      </c>
      <c r="J1543" s="339"/>
      <c r="K1543" s="339"/>
      <c r="L1543" s="339"/>
      <c r="M1543" s="339"/>
      <c r="N1543" s="339"/>
      <c r="O1543" s="339"/>
      <c r="P1543" s="339"/>
      <c r="Q1543" s="339"/>
    </row>
    <row r="1544" spans="1:17" ht="13.5" customHeight="1">
      <c r="A1544" s="481"/>
      <c r="B1544" s="481"/>
      <c r="C1544" s="481"/>
      <c r="D1544" s="481"/>
      <c r="E1544" s="481"/>
      <c r="F1544" s="339"/>
      <c r="G1544" s="340" t="str">
        <f>IF(ISNUMBER(E1544),E1544/'Bulk DivVar Analysis'!$I$114,"")</f>
        <v/>
      </c>
      <c r="H1544" s="338" t="str">
        <f>IF(ISNUMBER(E1544), IF(G1544&gt;'Bulk DivVar Analysis'!$J$116,"Pass","Fail"),"")</f>
        <v/>
      </c>
      <c r="I1544" s="338" t="str">
        <f t="shared" si="26"/>
        <v/>
      </c>
      <c r="J1544" s="339"/>
      <c r="K1544" s="339"/>
      <c r="L1544" s="339"/>
      <c r="M1544" s="339"/>
      <c r="N1544" s="339"/>
      <c r="O1544" s="339"/>
      <c r="P1544" s="339"/>
      <c r="Q1544" s="339"/>
    </row>
    <row r="1545" spans="1:17" ht="13.5" customHeight="1">
      <c r="A1545" s="481"/>
      <c r="B1545" s="481"/>
      <c r="C1545" s="481"/>
      <c r="D1545" s="481"/>
      <c r="E1545" s="481"/>
      <c r="F1545" s="339"/>
      <c r="G1545" s="340" t="str">
        <f>IF(ISNUMBER(E1545),E1545/'Bulk DivVar Analysis'!$I$114,"")</f>
        <v/>
      </c>
      <c r="H1545" s="338" t="str">
        <f>IF(ISNUMBER(E1545), IF(G1545&gt;'Bulk DivVar Analysis'!$J$116,"Pass","Fail"),"")</f>
        <v/>
      </c>
      <c r="I1545" s="338" t="str">
        <f t="shared" si="26"/>
        <v/>
      </c>
      <c r="J1545" s="339"/>
      <c r="K1545" s="339"/>
      <c r="L1545" s="339"/>
      <c r="M1545" s="339"/>
      <c r="N1545" s="339"/>
      <c r="O1545" s="339"/>
      <c r="P1545" s="339"/>
      <c r="Q1545" s="339"/>
    </row>
    <row r="1546" spans="1:17" ht="13.5" customHeight="1">
      <c r="A1546" s="481"/>
      <c r="B1546" s="481"/>
      <c r="C1546" s="481"/>
      <c r="D1546" s="481"/>
      <c r="E1546" s="481"/>
      <c r="F1546" s="339"/>
      <c r="G1546" s="340" t="str">
        <f>IF(ISNUMBER(E1546),E1546/'Bulk DivVar Analysis'!$I$114,"")</f>
        <v/>
      </c>
      <c r="H1546" s="338" t="str">
        <f>IF(ISNUMBER(E1546), IF(G1546&gt;'Bulk DivVar Analysis'!$J$116,"Pass","Fail"),"")</f>
        <v/>
      </c>
      <c r="I1546" s="338" t="str">
        <f t="shared" si="26"/>
        <v/>
      </c>
      <c r="J1546" s="339"/>
      <c r="K1546" s="339"/>
      <c r="L1546" s="339"/>
      <c r="M1546" s="339"/>
      <c r="N1546" s="339"/>
      <c r="O1546" s="339"/>
      <c r="P1546" s="339"/>
      <c r="Q1546" s="339"/>
    </row>
    <row r="1547" spans="1:17" ht="13.5" customHeight="1">
      <c r="A1547" s="481"/>
      <c r="B1547" s="481"/>
      <c r="C1547" s="481"/>
      <c r="D1547" s="481"/>
      <c r="E1547" s="481"/>
      <c r="F1547" s="339"/>
      <c r="G1547" s="340" t="str">
        <f>IF(ISNUMBER(E1547),E1547/'Bulk DivVar Analysis'!$I$114,"")</f>
        <v/>
      </c>
      <c r="H1547" s="338" t="str">
        <f>IF(ISNUMBER(E1547), IF(G1547&gt;'Bulk DivVar Analysis'!$J$116,"Pass","Fail"),"")</f>
        <v/>
      </c>
      <c r="I1547" s="338" t="str">
        <f t="shared" si="26"/>
        <v/>
      </c>
      <c r="J1547" s="339"/>
      <c r="K1547" s="339"/>
      <c r="L1547" s="339"/>
      <c r="M1547" s="339"/>
      <c r="N1547" s="339"/>
      <c r="O1547" s="339"/>
      <c r="P1547" s="339"/>
      <c r="Q1547" s="339"/>
    </row>
    <row r="1548" spans="1:17" ht="13.5" customHeight="1">
      <c r="A1548" s="481"/>
      <c r="B1548" s="481"/>
      <c r="C1548" s="481"/>
      <c r="D1548" s="481"/>
      <c r="E1548" s="481"/>
      <c r="F1548" s="339"/>
      <c r="G1548" s="340" t="str">
        <f>IF(ISNUMBER(E1548),E1548/'Bulk DivVar Analysis'!$I$114,"")</f>
        <v/>
      </c>
      <c r="H1548" s="338" t="str">
        <f>IF(ISNUMBER(E1548), IF(G1548&gt;'Bulk DivVar Analysis'!$J$116,"Pass","Fail"),"")</f>
        <v/>
      </c>
      <c r="I1548" s="338" t="str">
        <f t="shared" si="26"/>
        <v/>
      </c>
      <c r="J1548" s="339"/>
      <c r="K1548" s="339"/>
      <c r="L1548" s="339"/>
      <c r="M1548" s="339"/>
      <c r="N1548" s="339"/>
      <c r="O1548" s="339"/>
      <c r="P1548" s="339"/>
      <c r="Q1548" s="339"/>
    </row>
    <row r="1549" spans="1:17" ht="13.5" customHeight="1">
      <c r="A1549" s="481"/>
      <c r="B1549" s="481"/>
      <c r="C1549" s="481"/>
      <c r="D1549" s="481"/>
      <c r="E1549" s="481"/>
      <c r="F1549" s="339"/>
      <c r="G1549" s="340" t="str">
        <f>IF(ISNUMBER(E1549),E1549/'Bulk DivVar Analysis'!$I$114,"")</f>
        <v/>
      </c>
      <c r="H1549" s="338" t="str">
        <f>IF(ISNUMBER(E1549), IF(G1549&gt;'Bulk DivVar Analysis'!$J$116,"Pass","Fail"),"")</f>
        <v/>
      </c>
      <c r="I1549" s="338" t="str">
        <f t="shared" si="26"/>
        <v/>
      </c>
      <c r="J1549" s="339"/>
      <c r="K1549" s="339"/>
      <c r="L1549" s="339"/>
      <c r="M1549" s="339"/>
      <c r="N1549" s="339"/>
      <c r="O1549" s="339"/>
      <c r="P1549" s="339"/>
      <c r="Q1549" s="339"/>
    </row>
    <row r="1550" spans="1:17" ht="13.5" customHeight="1">
      <c r="A1550" s="481"/>
      <c r="B1550" s="481"/>
      <c r="C1550" s="481"/>
      <c r="D1550" s="481"/>
      <c r="E1550" s="481"/>
      <c r="F1550" s="339"/>
      <c r="G1550" s="340" t="str">
        <f>IF(ISNUMBER(E1550),E1550/'Bulk DivVar Analysis'!$I$114,"")</f>
        <v/>
      </c>
      <c r="H1550" s="338" t="str">
        <f>IF(ISNUMBER(E1550), IF(G1550&gt;'Bulk DivVar Analysis'!$J$116,"Pass","Fail"),"")</f>
        <v/>
      </c>
      <c r="I1550" s="338" t="str">
        <f t="shared" si="26"/>
        <v/>
      </c>
      <c r="J1550" s="339"/>
      <c r="K1550" s="339"/>
      <c r="L1550" s="339"/>
      <c r="M1550" s="339"/>
      <c r="N1550" s="339"/>
      <c r="O1550" s="339"/>
      <c r="P1550" s="339"/>
      <c r="Q1550" s="339"/>
    </row>
    <row r="1551" spans="1:17" ht="13.5" customHeight="1">
      <c r="A1551" s="481"/>
      <c r="B1551" s="481"/>
      <c r="C1551" s="481"/>
      <c r="D1551" s="481"/>
      <c r="E1551" s="481"/>
      <c r="F1551" s="339"/>
      <c r="G1551" s="340" t="str">
        <f>IF(ISNUMBER(E1551),E1551/'Bulk DivVar Analysis'!$I$114,"")</f>
        <v/>
      </c>
      <c r="H1551" s="338" t="str">
        <f>IF(ISNUMBER(E1551), IF(G1551&gt;'Bulk DivVar Analysis'!$J$116,"Pass","Fail"),"")</f>
        <v/>
      </c>
      <c r="I1551" s="338" t="str">
        <f t="shared" si="26"/>
        <v/>
      </c>
      <c r="J1551" s="339"/>
      <c r="K1551" s="339"/>
      <c r="L1551" s="339"/>
      <c r="M1551" s="339"/>
      <c r="N1551" s="339"/>
      <c r="O1551" s="339"/>
      <c r="P1551" s="339"/>
      <c r="Q1551" s="339"/>
    </row>
    <row r="1552" spans="1:17" ht="13.5" customHeight="1">
      <c r="A1552" s="481"/>
      <c r="B1552" s="481"/>
      <c r="C1552" s="481"/>
      <c r="D1552" s="481"/>
      <c r="E1552" s="481"/>
      <c r="F1552" s="339"/>
      <c r="G1552" s="340" t="str">
        <f>IF(ISNUMBER(E1552),E1552/'Bulk DivVar Analysis'!$I$114,"")</f>
        <v/>
      </c>
      <c r="H1552" s="338" t="str">
        <f>IF(ISNUMBER(E1552), IF(G1552&gt;'Bulk DivVar Analysis'!$J$116,"Pass","Fail"),"")</f>
        <v/>
      </c>
      <c r="I1552" s="338" t="str">
        <f t="shared" si="26"/>
        <v/>
      </c>
      <c r="J1552" s="339"/>
      <c r="K1552" s="339"/>
      <c r="L1552" s="339"/>
      <c r="M1552" s="339"/>
      <c r="N1552" s="339"/>
      <c r="O1552" s="339"/>
      <c r="P1552" s="339"/>
      <c r="Q1552" s="339"/>
    </row>
    <row r="1553" spans="1:17" ht="13.5" customHeight="1">
      <c r="A1553" s="481"/>
      <c r="B1553" s="481"/>
      <c r="C1553" s="481"/>
      <c r="D1553" s="481"/>
      <c r="E1553" s="481"/>
      <c r="F1553" s="339"/>
      <c r="G1553" s="340" t="str">
        <f>IF(ISNUMBER(E1553),E1553/'Bulk DivVar Analysis'!$I$114,"")</f>
        <v/>
      </c>
      <c r="H1553" s="338" t="str">
        <f>IF(ISNUMBER(E1553), IF(G1553&gt;'Bulk DivVar Analysis'!$J$116,"Pass","Fail"),"")</f>
        <v/>
      </c>
      <c r="I1553" s="338" t="str">
        <f t="shared" si="26"/>
        <v/>
      </c>
      <c r="J1553" s="339"/>
      <c r="K1553" s="339"/>
      <c r="L1553" s="339"/>
      <c r="M1553" s="339"/>
      <c r="N1553" s="339"/>
      <c r="O1553" s="339"/>
      <c r="P1553" s="339"/>
      <c r="Q1553" s="339"/>
    </row>
    <row r="1554" spans="1:17" ht="13.5" customHeight="1">
      <c r="A1554" s="481"/>
      <c r="B1554" s="481"/>
      <c r="C1554" s="481"/>
      <c r="D1554" s="481"/>
      <c r="E1554" s="481"/>
      <c r="F1554" s="339"/>
      <c r="G1554" s="340" t="str">
        <f>IF(ISNUMBER(E1554),E1554/'Bulk DivVar Analysis'!$I$114,"")</f>
        <v/>
      </c>
      <c r="H1554" s="338" t="str">
        <f>IF(ISNUMBER(E1554), IF(G1554&gt;'Bulk DivVar Analysis'!$J$116,"Pass","Fail"),"")</f>
        <v/>
      </c>
      <c r="I1554" s="338" t="str">
        <f t="shared" si="26"/>
        <v/>
      </c>
      <c r="J1554" s="339"/>
      <c r="K1554" s="339"/>
      <c r="L1554" s="339"/>
      <c r="M1554" s="339"/>
      <c r="N1554" s="339"/>
      <c r="O1554" s="339"/>
      <c r="P1554" s="339"/>
      <c r="Q1554" s="339"/>
    </row>
    <row r="1555" spans="1:17" ht="13.5" customHeight="1">
      <c r="A1555" s="481"/>
      <c r="B1555" s="481"/>
      <c r="C1555" s="481"/>
      <c r="D1555" s="481"/>
      <c r="E1555" s="481"/>
      <c r="F1555" s="339"/>
      <c r="G1555" s="340" t="str">
        <f>IF(ISNUMBER(E1555),E1555/'Bulk DivVar Analysis'!$I$114,"")</f>
        <v/>
      </c>
      <c r="H1555" s="338" t="str">
        <f>IF(ISNUMBER(E1555), IF(G1555&gt;'Bulk DivVar Analysis'!$J$116,"Pass","Fail"),"")</f>
        <v/>
      </c>
      <c r="I1555" s="338" t="str">
        <f t="shared" si="26"/>
        <v/>
      </c>
      <c r="J1555" s="339"/>
      <c r="K1555" s="339"/>
      <c r="L1555" s="339"/>
      <c r="M1555" s="339"/>
      <c r="N1555" s="339"/>
      <c r="O1555" s="339"/>
      <c r="P1555" s="339"/>
      <c r="Q1555" s="339"/>
    </row>
    <row r="1556" spans="1:17" ht="13.5" customHeight="1">
      <c r="A1556" s="481"/>
      <c r="B1556" s="481"/>
      <c r="C1556" s="481"/>
      <c r="D1556" s="481"/>
      <c r="E1556" s="481"/>
      <c r="F1556" s="339"/>
      <c r="G1556" s="340" t="str">
        <f>IF(ISNUMBER(E1556),E1556/'Bulk DivVar Analysis'!$I$114,"")</f>
        <v/>
      </c>
      <c r="H1556" s="338" t="str">
        <f>IF(ISNUMBER(E1556), IF(G1556&gt;'Bulk DivVar Analysis'!$J$116,"Pass","Fail"),"")</f>
        <v/>
      </c>
      <c r="I1556" s="338" t="str">
        <f t="shared" si="26"/>
        <v/>
      </c>
      <c r="J1556" s="339"/>
      <c r="K1556" s="339"/>
      <c r="L1556" s="339"/>
      <c r="M1556" s="339"/>
      <c r="N1556" s="339"/>
      <c r="O1556" s="339"/>
      <c r="P1556" s="339"/>
      <c r="Q1556" s="339"/>
    </row>
    <row r="1557" spans="1:17" ht="13.5" customHeight="1">
      <c r="A1557" s="481"/>
      <c r="B1557" s="481"/>
      <c r="C1557" s="481"/>
      <c r="D1557" s="481"/>
      <c r="E1557" s="481"/>
      <c r="F1557" s="339"/>
      <c r="G1557" s="340" t="str">
        <f>IF(ISNUMBER(E1557),E1557/'Bulk DivVar Analysis'!$I$114,"")</f>
        <v/>
      </c>
      <c r="H1557" s="338" t="str">
        <f>IF(ISNUMBER(E1557), IF(G1557&gt;'Bulk DivVar Analysis'!$J$116,"Pass","Fail"),"")</f>
        <v/>
      </c>
      <c r="I1557" s="338" t="str">
        <f t="shared" si="26"/>
        <v/>
      </c>
      <c r="J1557" s="339"/>
      <c r="K1557" s="339"/>
      <c r="L1557" s="339"/>
      <c r="M1557" s="339"/>
      <c r="N1557" s="339"/>
      <c r="O1557" s="339"/>
      <c r="P1557" s="339"/>
      <c r="Q1557" s="339"/>
    </row>
    <row r="1558" spans="1:17" ht="13.5" customHeight="1">
      <c r="A1558" s="481"/>
      <c r="B1558" s="481"/>
      <c r="C1558" s="481"/>
      <c r="D1558" s="481"/>
      <c r="E1558" s="481"/>
      <c r="F1558" s="339"/>
      <c r="G1558" s="340" t="str">
        <f>IF(ISNUMBER(E1558),E1558/'Bulk DivVar Analysis'!$I$114,"")</f>
        <v/>
      </c>
      <c r="H1558" s="338" t="str">
        <f>IF(ISNUMBER(E1558), IF(G1558&gt;'Bulk DivVar Analysis'!$J$116,"Pass","Fail"),"")</f>
        <v/>
      </c>
      <c r="I1558" s="338" t="str">
        <f t="shared" si="26"/>
        <v/>
      </c>
      <c r="J1558" s="339"/>
      <c r="K1558" s="339"/>
      <c r="L1558" s="339"/>
      <c r="M1558" s="339"/>
      <c r="N1558" s="339"/>
      <c r="O1558" s="339"/>
      <c r="P1558" s="339"/>
      <c r="Q1558" s="339"/>
    </row>
    <row r="1559" spans="1:17" ht="13.5" customHeight="1">
      <c r="A1559" s="481"/>
      <c r="B1559" s="481"/>
      <c r="C1559" s="481"/>
      <c r="D1559" s="481"/>
      <c r="E1559" s="481"/>
      <c r="F1559" s="339"/>
      <c r="G1559" s="340" t="str">
        <f>IF(ISNUMBER(E1559),E1559/'Bulk DivVar Analysis'!$I$114,"")</f>
        <v/>
      </c>
      <c r="H1559" s="338" t="str">
        <f>IF(ISNUMBER(E1559), IF(G1559&gt;'Bulk DivVar Analysis'!$J$116,"Pass","Fail"),"")</f>
        <v/>
      </c>
      <c r="I1559" s="338" t="str">
        <f t="shared" si="26"/>
        <v/>
      </c>
      <c r="J1559" s="339"/>
      <c r="K1559" s="339"/>
      <c r="L1559" s="339"/>
      <c r="M1559" s="339"/>
      <c r="N1559" s="339"/>
      <c r="O1559" s="339"/>
      <c r="P1559" s="339"/>
      <c r="Q1559" s="339"/>
    </row>
    <row r="1560" spans="1:17" ht="13.5" customHeight="1">
      <c r="A1560" s="481"/>
      <c r="B1560" s="481"/>
      <c r="C1560" s="481"/>
      <c r="D1560" s="481"/>
      <c r="E1560" s="481"/>
      <c r="F1560" s="339"/>
      <c r="G1560" s="340" t="str">
        <f>IF(ISNUMBER(E1560),E1560/'Bulk DivVar Analysis'!$I$114,"")</f>
        <v/>
      </c>
      <c r="H1560" s="338" t="str">
        <f>IF(ISNUMBER(E1560), IF(G1560&gt;'Bulk DivVar Analysis'!$J$116,"Pass","Fail"),"")</f>
        <v/>
      </c>
      <c r="I1560" s="338" t="str">
        <f t="shared" si="26"/>
        <v/>
      </c>
      <c r="J1560" s="339"/>
      <c r="K1560" s="339"/>
      <c r="L1560" s="339"/>
      <c r="M1560" s="339"/>
      <c r="N1560" s="339"/>
      <c r="O1560" s="339"/>
      <c r="P1560" s="339"/>
      <c r="Q1560" s="339"/>
    </row>
    <row r="1561" spans="1:17" ht="13.5" customHeight="1">
      <c r="A1561" s="481"/>
      <c r="B1561" s="481"/>
      <c r="C1561" s="481"/>
      <c r="D1561" s="481"/>
      <c r="E1561" s="481"/>
      <c r="F1561" s="339"/>
      <c r="G1561" s="340" t="str">
        <f>IF(ISNUMBER(E1561),E1561/'Bulk DivVar Analysis'!$I$114,"")</f>
        <v/>
      </c>
      <c r="H1561" s="338" t="str">
        <f>IF(ISNUMBER(E1561), IF(G1561&gt;'Bulk DivVar Analysis'!$J$116,"Pass","Fail"),"")</f>
        <v/>
      </c>
      <c r="I1561" s="338" t="str">
        <f t="shared" si="26"/>
        <v/>
      </c>
      <c r="J1561" s="339"/>
      <c r="K1561" s="339"/>
      <c r="L1561" s="339"/>
      <c r="M1561" s="339"/>
      <c r="N1561" s="339"/>
      <c r="O1561" s="339"/>
      <c r="P1561" s="339"/>
      <c r="Q1561" s="339"/>
    </row>
    <row r="1562" spans="1:17" ht="13.5" customHeight="1">
      <c r="A1562" s="481"/>
      <c r="B1562" s="481"/>
      <c r="C1562" s="481"/>
      <c r="D1562" s="481"/>
      <c r="E1562" s="481"/>
      <c r="F1562" s="339"/>
      <c r="G1562" s="340" t="str">
        <f>IF(ISNUMBER(E1562),E1562/'Bulk DivVar Analysis'!$I$114,"")</f>
        <v/>
      </c>
      <c r="H1562" s="338" t="str">
        <f>IF(ISNUMBER(E1562), IF(G1562&gt;'Bulk DivVar Analysis'!$J$116,"Pass","Fail"),"")</f>
        <v/>
      </c>
      <c r="I1562" s="338" t="str">
        <f t="shared" si="26"/>
        <v/>
      </c>
      <c r="J1562" s="339"/>
      <c r="K1562" s="339"/>
      <c r="L1562" s="339"/>
      <c r="M1562" s="339"/>
      <c r="N1562" s="339"/>
      <c r="O1562" s="339"/>
      <c r="P1562" s="339"/>
      <c r="Q1562" s="339"/>
    </row>
    <row r="1563" spans="1:17" ht="13.5" customHeight="1">
      <c r="A1563" s="481"/>
      <c r="B1563" s="481"/>
      <c r="C1563" s="481"/>
      <c r="D1563" s="481"/>
      <c r="E1563" s="481"/>
      <c r="F1563" s="339"/>
      <c r="G1563" s="340" t="str">
        <f>IF(ISNUMBER(E1563),E1563/'Bulk DivVar Analysis'!$I$114,"")</f>
        <v/>
      </c>
      <c r="H1563" s="338" t="str">
        <f>IF(ISNUMBER(E1563), IF(G1563&gt;'Bulk DivVar Analysis'!$J$116,"Pass","Fail"),"")</f>
        <v/>
      </c>
      <c r="I1563" s="338" t="str">
        <f t="shared" si="26"/>
        <v/>
      </c>
      <c r="J1563" s="339"/>
      <c r="K1563" s="339"/>
      <c r="L1563" s="339"/>
      <c r="M1563" s="339"/>
      <c r="N1563" s="339"/>
      <c r="O1563" s="339"/>
      <c r="P1563" s="339"/>
      <c r="Q1563" s="339"/>
    </row>
    <row r="1564" spans="1:17" ht="13.5" customHeight="1">
      <c r="A1564" s="481"/>
      <c r="B1564" s="481"/>
      <c r="C1564" s="481"/>
      <c r="D1564" s="481"/>
      <c r="E1564" s="481"/>
      <c r="F1564" s="339"/>
      <c r="G1564" s="340" t="str">
        <f>IF(ISNUMBER(E1564),E1564/'Bulk DivVar Analysis'!$I$114,"")</f>
        <v/>
      </c>
      <c r="H1564" s="338" t="str">
        <f>IF(ISNUMBER(E1564), IF(G1564&gt;'Bulk DivVar Analysis'!$J$116,"Pass","Fail"),"")</f>
        <v/>
      </c>
      <c r="I1564" s="338" t="str">
        <f t="shared" si="26"/>
        <v/>
      </c>
      <c r="J1564" s="339"/>
      <c r="K1564" s="339"/>
      <c r="L1564" s="339"/>
      <c r="M1564" s="339"/>
      <c r="N1564" s="339"/>
      <c r="O1564" s="339"/>
      <c r="P1564" s="339"/>
      <c r="Q1564" s="339"/>
    </row>
    <row r="1565" spans="1:17" ht="13.5" customHeight="1">
      <c r="A1565" s="481"/>
      <c r="B1565" s="481"/>
      <c r="C1565" s="481"/>
      <c r="D1565" s="481"/>
      <c r="E1565" s="481"/>
      <c r="F1565" s="339"/>
      <c r="G1565" s="340" t="str">
        <f>IF(ISNUMBER(E1565),E1565/'Bulk DivVar Analysis'!$I$114,"")</f>
        <v/>
      </c>
      <c r="H1565" s="338" t="str">
        <f>IF(ISNUMBER(E1565), IF(G1565&gt;'Bulk DivVar Analysis'!$J$116,"Pass","Fail"),"")</f>
        <v/>
      </c>
      <c r="I1565" s="338" t="str">
        <f t="shared" si="26"/>
        <v/>
      </c>
      <c r="J1565" s="339"/>
      <c r="K1565" s="339"/>
      <c r="L1565" s="339"/>
      <c r="M1565" s="339"/>
      <c r="N1565" s="339"/>
      <c r="O1565" s="339"/>
      <c r="P1565" s="339"/>
      <c r="Q1565" s="339"/>
    </row>
    <row r="1566" spans="1:17" ht="13.5" customHeight="1">
      <c r="A1566" s="481"/>
      <c r="B1566" s="481"/>
      <c r="C1566" s="481"/>
      <c r="D1566" s="481"/>
      <c r="E1566" s="481"/>
      <c r="F1566" s="339"/>
      <c r="G1566" s="340" t="str">
        <f>IF(ISNUMBER(E1566),E1566/'Bulk DivVar Analysis'!$I$114,"")</f>
        <v/>
      </c>
      <c r="H1566" s="338" t="str">
        <f>IF(ISNUMBER(E1566), IF(G1566&gt;'Bulk DivVar Analysis'!$J$116,"Pass","Fail"),"")</f>
        <v/>
      </c>
      <c r="I1566" s="338" t="str">
        <f t="shared" si="26"/>
        <v/>
      </c>
      <c r="J1566" s="339"/>
      <c r="K1566" s="339"/>
      <c r="L1566" s="339"/>
      <c r="M1566" s="339"/>
      <c r="N1566" s="339"/>
      <c r="O1566" s="339"/>
      <c r="P1566" s="339"/>
      <c r="Q1566" s="339"/>
    </row>
    <row r="1567" spans="1:17" ht="13.5" customHeight="1">
      <c r="A1567" s="481"/>
      <c r="B1567" s="481"/>
      <c r="C1567" s="481"/>
      <c r="D1567" s="481"/>
      <c r="E1567" s="481"/>
      <c r="F1567" s="339"/>
      <c r="G1567" s="340" t="str">
        <f>IF(ISNUMBER(E1567),E1567/'Bulk DivVar Analysis'!$I$114,"")</f>
        <v/>
      </c>
      <c r="H1567" s="338" t="str">
        <f>IF(ISNUMBER(E1567), IF(G1567&gt;'Bulk DivVar Analysis'!$J$116,"Pass","Fail"),"")</f>
        <v/>
      </c>
      <c r="I1567" s="338" t="str">
        <f t="shared" si="26"/>
        <v/>
      </c>
      <c r="J1567" s="339"/>
      <c r="K1567" s="339"/>
      <c r="L1567" s="339"/>
      <c r="M1567" s="339"/>
      <c r="N1567" s="339"/>
      <c r="O1567" s="339"/>
      <c r="P1567" s="339"/>
      <c r="Q1567" s="339"/>
    </row>
    <row r="1568" spans="1:17" ht="13.5" customHeight="1">
      <c r="A1568" s="481"/>
      <c r="B1568" s="481"/>
      <c r="C1568" s="481"/>
      <c r="D1568" s="481"/>
      <c r="E1568" s="481"/>
      <c r="F1568" s="339"/>
      <c r="G1568" s="340" t="str">
        <f>IF(ISNUMBER(E1568),E1568/'Bulk DivVar Analysis'!$I$114,"")</f>
        <v/>
      </c>
      <c r="H1568" s="338" t="str">
        <f>IF(ISNUMBER(E1568), IF(G1568&gt;'Bulk DivVar Analysis'!$J$116,"Pass","Fail"),"")</f>
        <v/>
      </c>
      <c r="I1568" s="338" t="str">
        <f t="shared" si="26"/>
        <v/>
      </c>
      <c r="J1568" s="339"/>
      <c r="K1568" s="339"/>
      <c r="L1568" s="339"/>
      <c r="M1568" s="339"/>
      <c r="N1568" s="339"/>
      <c r="O1568" s="339"/>
      <c r="P1568" s="339"/>
      <c r="Q1568" s="339"/>
    </row>
    <row r="1569" spans="1:17" ht="13.5" customHeight="1">
      <c r="A1569" s="481"/>
      <c r="B1569" s="481"/>
      <c r="C1569" s="481"/>
      <c r="D1569" s="481"/>
      <c r="E1569" s="481"/>
      <c r="F1569" s="339"/>
      <c r="G1569" s="340" t="str">
        <f>IF(ISNUMBER(E1569),E1569/'Bulk DivVar Analysis'!$I$114,"")</f>
        <v/>
      </c>
      <c r="H1569" s="338" t="str">
        <f>IF(ISNUMBER(E1569), IF(G1569&gt;'Bulk DivVar Analysis'!$J$116,"Pass","Fail"),"")</f>
        <v/>
      </c>
      <c r="I1569" s="338" t="str">
        <f t="shared" si="26"/>
        <v/>
      </c>
      <c r="J1569" s="339"/>
      <c r="K1569" s="339"/>
      <c r="L1569" s="339"/>
      <c r="M1569" s="339"/>
      <c r="N1569" s="339"/>
      <c r="O1569" s="339"/>
      <c r="P1569" s="339"/>
      <c r="Q1569" s="339"/>
    </row>
    <row r="1570" spans="1:17" ht="13.5" customHeight="1">
      <c r="A1570" s="481"/>
      <c r="B1570" s="481"/>
      <c r="C1570" s="481"/>
      <c r="D1570" s="481"/>
      <c r="E1570" s="481"/>
      <c r="F1570" s="339"/>
      <c r="G1570" s="340" t="str">
        <f>IF(ISNUMBER(E1570),E1570/'Bulk DivVar Analysis'!$I$114,"")</f>
        <v/>
      </c>
      <c r="H1570" s="338" t="str">
        <f>IF(ISNUMBER(E1570), IF(G1570&gt;'Bulk DivVar Analysis'!$J$116,"Pass","Fail"),"")</f>
        <v/>
      </c>
      <c r="I1570" s="338" t="str">
        <f t="shared" si="26"/>
        <v/>
      </c>
      <c r="J1570" s="339"/>
      <c r="K1570" s="339"/>
      <c r="L1570" s="339"/>
      <c r="M1570" s="339"/>
      <c r="N1570" s="339"/>
      <c r="O1570" s="339"/>
      <c r="P1570" s="339"/>
      <c r="Q1570" s="339"/>
    </row>
    <row r="1571" spans="1:17" ht="13.5" customHeight="1">
      <c r="A1571" s="481"/>
      <c r="B1571" s="481"/>
      <c r="C1571" s="481"/>
      <c r="D1571" s="481"/>
      <c r="E1571" s="481"/>
      <c r="F1571" s="339"/>
      <c r="G1571" s="340" t="str">
        <f>IF(ISNUMBER(E1571),E1571/'Bulk DivVar Analysis'!$I$114,"")</f>
        <v/>
      </c>
      <c r="H1571" s="338" t="str">
        <f>IF(ISNUMBER(E1571), IF(G1571&gt;'Bulk DivVar Analysis'!$J$116,"Pass","Fail"),"")</f>
        <v/>
      </c>
      <c r="I1571" s="338" t="str">
        <f t="shared" si="26"/>
        <v/>
      </c>
      <c r="J1571" s="339"/>
      <c r="K1571" s="339"/>
      <c r="L1571" s="339"/>
      <c r="M1571" s="339"/>
      <c r="N1571" s="339"/>
      <c r="O1571" s="339"/>
      <c r="P1571" s="339"/>
      <c r="Q1571" s="339"/>
    </row>
    <row r="1572" spans="1:17" ht="13.5" customHeight="1">
      <c r="A1572" s="481"/>
      <c r="B1572" s="481"/>
      <c r="C1572" s="481"/>
      <c r="D1572" s="481"/>
      <c r="E1572" s="481"/>
      <c r="F1572" s="339"/>
      <c r="G1572" s="340" t="str">
        <f>IF(ISNUMBER(E1572),E1572/'Bulk DivVar Analysis'!$I$114,"")</f>
        <v/>
      </c>
      <c r="H1572" s="338" t="str">
        <f>IF(ISNUMBER(E1572), IF(G1572&gt;'Bulk DivVar Analysis'!$J$116,"Pass","Fail"),"")</f>
        <v/>
      </c>
      <c r="I1572" s="338" t="str">
        <f t="shared" si="26"/>
        <v/>
      </c>
      <c r="J1572" s="339"/>
      <c r="K1572" s="339"/>
      <c r="L1572" s="339"/>
      <c r="M1572" s="339"/>
      <c r="N1572" s="339"/>
      <c r="O1572" s="339"/>
      <c r="P1572" s="339"/>
      <c r="Q1572" s="339"/>
    </row>
    <row r="1573" spans="1:17" ht="13.5" customHeight="1">
      <c r="A1573" s="481"/>
      <c r="B1573" s="481"/>
      <c r="C1573" s="481"/>
      <c r="D1573" s="481"/>
      <c r="E1573" s="481"/>
      <c r="F1573" s="339"/>
      <c r="G1573" s="340" t="str">
        <f>IF(ISNUMBER(E1573),E1573/'Bulk DivVar Analysis'!$I$114,"")</f>
        <v/>
      </c>
      <c r="H1573" s="338" t="str">
        <f>IF(ISNUMBER(E1573), IF(G1573&gt;'Bulk DivVar Analysis'!$J$116,"Pass","Fail"),"")</f>
        <v/>
      </c>
      <c r="I1573" s="338" t="str">
        <f t="shared" si="26"/>
        <v/>
      </c>
      <c r="J1573" s="339"/>
      <c r="K1573" s="339"/>
      <c r="L1573" s="339"/>
      <c r="M1573" s="339"/>
      <c r="N1573" s="339"/>
      <c r="O1573" s="339"/>
      <c r="P1573" s="339"/>
      <c r="Q1573" s="339"/>
    </row>
    <row r="1574" spans="1:17" ht="13.5" customHeight="1">
      <c r="A1574" s="481"/>
      <c r="B1574" s="481"/>
      <c r="C1574" s="481"/>
      <c r="D1574" s="481"/>
      <c r="E1574" s="481"/>
      <c r="F1574" s="339"/>
      <c r="G1574" s="340" t="str">
        <f>IF(ISNUMBER(E1574),E1574/'Bulk DivVar Analysis'!$I$114,"")</f>
        <v/>
      </c>
      <c r="H1574" s="338" t="str">
        <f>IF(ISNUMBER(E1574), IF(G1574&gt;'Bulk DivVar Analysis'!$J$116,"Pass","Fail"),"")</f>
        <v/>
      </c>
      <c r="I1574" s="338" t="str">
        <f t="shared" si="26"/>
        <v/>
      </c>
      <c r="J1574" s="339"/>
      <c r="K1574" s="339"/>
      <c r="L1574" s="339"/>
      <c r="M1574" s="339"/>
      <c r="N1574" s="339"/>
      <c r="O1574" s="339"/>
      <c r="P1574" s="339"/>
      <c r="Q1574" s="339"/>
    </row>
    <row r="1575" spans="1:17" ht="13.5" customHeight="1">
      <c r="A1575" s="481"/>
      <c r="B1575" s="481"/>
      <c r="C1575" s="481"/>
      <c r="D1575" s="481"/>
      <c r="E1575" s="481"/>
      <c r="F1575" s="339"/>
      <c r="G1575" s="340" t="str">
        <f>IF(ISNUMBER(E1575),E1575/'Bulk DivVar Analysis'!$I$114,"")</f>
        <v/>
      </c>
      <c r="H1575" s="338" t="str">
        <f>IF(ISNUMBER(E1575), IF(G1575&gt;'Bulk DivVar Analysis'!$J$116,"Pass","Fail"),"")</f>
        <v/>
      </c>
      <c r="I1575" s="338" t="str">
        <f t="shared" si="26"/>
        <v/>
      </c>
      <c r="J1575" s="339"/>
      <c r="K1575" s="339"/>
      <c r="L1575" s="339"/>
      <c r="M1575" s="339"/>
      <c r="N1575" s="339"/>
      <c r="O1575" s="339"/>
      <c r="P1575" s="339"/>
      <c r="Q1575" s="339"/>
    </row>
    <row r="1576" spans="1:17" ht="13.5" customHeight="1">
      <c r="A1576" s="481"/>
      <c r="B1576" s="481"/>
      <c r="C1576" s="481"/>
      <c r="D1576" s="481"/>
      <c r="E1576" s="481"/>
      <c r="F1576" s="339"/>
      <c r="G1576" s="340" t="str">
        <f>IF(ISNUMBER(E1576),E1576/'Bulk DivVar Analysis'!$I$114,"")</f>
        <v/>
      </c>
      <c r="H1576" s="338" t="str">
        <f>IF(ISNUMBER(E1576), IF(G1576&gt;'Bulk DivVar Analysis'!$J$116,"Pass","Fail"),"")</f>
        <v/>
      </c>
      <c r="I1576" s="338" t="str">
        <f t="shared" si="26"/>
        <v/>
      </c>
      <c r="J1576" s="339"/>
      <c r="K1576" s="339"/>
      <c r="L1576" s="339"/>
      <c r="M1576" s="339"/>
      <c r="N1576" s="339"/>
      <c r="O1576" s="339"/>
      <c r="P1576" s="339"/>
      <c r="Q1576" s="339"/>
    </row>
    <row r="1577" spans="1:17" ht="13.5" customHeight="1">
      <c r="A1577" s="481"/>
      <c r="B1577" s="481"/>
      <c r="C1577" s="481"/>
      <c r="D1577" s="481"/>
      <c r="E1577" s="481"/>
      <c r="F1577" s="339"/>
      <c r="G1577" s="340" t="str">
        <f>IF(ISNUMBER(E1577),E1577/'Bulk DivVar Analysis'!$I$114,"")</f>
        <v/>
      </c>
      <c r="H1577" s="338" t="str">
        <f>IF(ISNUMBER(E1577), IF(G1577&gt;'Bulk DivVar Analysis'!$J$116,"Pass","Fail"),"")</f>
        <v/>
      </c>
      <c r="I1577" s="338" t="str">
        <f t="shared" si="26"/>
        <v/>
      </c>
      <c r="J1577" s="339"/>
      <c r="K1577" s="339"/>
      <c r="L1577" s="339"/>
      <c r="M1577" s="339"/>
      <c r="N1577" s="339"/>
      <c r="O1577" s="339"/>
      <c r="P1577" s="339"/>
      <c r="Q1577" s="339"/>
    </row>
    <row r="1578" spans="1:17" ht="13.5" customHeight="1">
      <c r="A1578" s="481"/>
      <c r="B1578" s="481"/>
      <c r="C1578" s="481"/>
      <c r="D1578" s="481"/>
      <c r="E1578" s="481"/>
      <c r="F1578" s="339"/>
      <c r="G1578" s="340" t="str">
        <f>IF(ISNUMBER(E1578),E1578/'Bulk DivVar Analysis'!$I$114,"")</f>
        <v/>
      </c>
      <c r="H1578" s="338" t="str">
        <f>IF(ISNUMBER(E1578), IF(G1578&gt;'Bulk DivVar Analysis'!$J$116,"Pass","Fail"),"")</f>
        <v/>
      </c>
      <c r="I1578" s="338" t="str">
        <f t="shared" si="26"/>
        <v/>
      </c>
      <c r="J1578" s="339"/>
      <c r="K1578" s="339"/>
      <c r="L1578" s="339"/>
      <c r="M1578" s="339"/>
      <c r="N1578" s="339"/>
      <c r="O1578" s="339"/>
      <c r="P1578" s="339"/>
      <c r="Q1578" s="339"/>
    </row>
    <row r="1579" spans="1:17" ht="13.5" customHeight="1">
      <c r="A1579" s="481"/>
      <c r="B1579" s="481"/>
      <c r="C1579" s="481"/>
      <c r="D1579" s="481"/>
      <c r="E1579" s="481"/>
      <c r="F1579" s="339"/>
      <c r="G1579" s="340" t="str">
        <f>IF(ISNUMBER(E1579),E1579/'Bulk DivVar Analysis'!$I$114,"")</f>
        <v/>
      </c>
      <c r="H1579" s="338" t="str">
        <f>IF(ISNUMBER(E1579), IF(G1579&gt;'Bulk DivVar Analysis'!$J$116,"Pass","Fail"),"")</f>
        <v/>
      </c>
      <c r="I1579" s="338" t="str">
        <f t="shared" si="26"/>
        <v/>
      </c>
      <c r="J1579" s="339"/>
      <c r="K1579" s="339"/>
      <c r="L1579" s="339"/>
      <c r="M1579" s="339"/>
      <c r="N1579" s="339"/>
      <c r="O1579" s="339"/>
      <c r="P1579" s="339"/>
      <c r="Q1579" s="339"/>
    </row>
    <row r="1580" spans="1:17" ht="13.5" customHeight="1">
      <c r="A1580" s="481"/>
      <c r="B1580" s="481"/>
      <c r="C1580" s="481"/>
      <c r="D1580" s="481"/>
      <c r="E1580" s="481"/>
      <c r="F1580" s="339"/>
      <c r="G1580" s="340" t="str">
        <f>IF(ISNUMBER(E1580),E1580/'Bulk DivVar Analysis'!$I$114,"")</f>
        <v/>
      </c>
      <c r="H1580" s="338" t="str">
        <f>IF(ISNUMBER(E1580), IF(G1580&gt;'Bulk DivVar Analysis'!$J$116,"Pass","Fail"),"")</f>
        <v/>
      </c>
      <c r="I1580" s="338" t="str">
        <f t="shared" si="26"/>
        <v/>
      </c>
      <c r="J1580" s="339"/>
      <c r="K1580" s="339"/>
      <c r="L1580" s="339"/>
      <c r="M1580" s="339"/>
      <c r="N1580" s="339"/>
      <c r="O1580" s="339"/>
      <c r="P1580" s="339"/>
      <c r="Q1580" s="339"/>
    </row>
    <row r="1581" spans="1:17" ht="13.5" customHeight="1">
      <c r="A1581" s="481"/>
      <c r="B1581" s="481"/>
      <c r="C1581" s="481"/>
      <c r="D1581" s="481"/>
      <c r="E1581" s="481"/>
      <c r="F1581" s="339"/>
      <c r="G1581" s="340" t="str">
        <f>IF(ISNUMBER(E1581),E1581/'Bulk DivVar Analysis'!$I$114,"")</f>
        <v/>
      </c>
      <c r="H1581" s="338" t="str">
        <f>IF(ISNUMBER(E1581), IF(G1581&gt;'Bulk DivVar Analysis'!$J$116,"Pass","Fail"),"")</f>
        <v/>
      </c>
      <c r="I1581" s="338" t="str">
        <f t="shared" si="26"/>
        <v/>
      </c>
      <c r="J1581" s="339"/>
      <c r="K1581" s="339"/>
      <c r="L1581" s="339"/>
      <c r="M1581" s="339"/>
      <c r="N1581" s="339"/>
      <c r="O1581" s="339"/>
      <c r="P1581" s="339"/>
      <c r="Q1581" s="339"/>
    </row>
    <row r="1582" spans="1:17" ht="13.5" customHeight="1">
      <c r="A1582" s="481"/>
      <c r="B1582" s="481"/>
      <c r="C1582" s="481"/>
      <c r="D1582" s="481"/>
      <c r="E1582" s="481"/>
      <c r="F1582" s="339"/>
      <c r="G1582" s="340" t="str">
        <f>IF(ISNUMBER(E1582),E1582/'Bulk DivVar Analysis'!$I$114,"")</f>
        <v/>
      </c>
      <c r="H1582" s="338" t="str">
        <f>IF(ISNUMBER(E1582), IF(G1582&gt;'Bulk DivVar Analysis'!$J$116,"Pass","Fail"),"")</f>
        <v/>
      </c>
      <c r="I1582" s="338" t="str">
        <f t="shared" si="26"/>
        <v/>
      </c>
      <c r="J1582" s="339"/>
      <c r="K1582" s="339"/>
      <c r="L1582" s="339"/>
      <c r="M1582" s="339"/>
      <c r="N1582" s="339"/>
      <c r="O1582" s="339"/>
      <c r="P1582" s="339"/>
      <c r="Q1582" s="339"/>
    </row>
    <row r="1583" spans="1:17" ht="13.5" customHeight="1">
      <c r="A1583" s="481"/>
      <c r="B1583" s="481"/>
      <c r="C1583" s="481"/>
      <c r="D1583" s="481"/>
      <c r="E1583" s="481"/>
      <c r="F1583" s="339"/>
      <c r="G1583" s="340" t="str">
        <f>IF(ISNUMBER(E1583),E1583/'Bulk DivVar Analysis'!$I$114,"")</f>
        <v/>
      </c>
      <c r="H1583" s="338" t="str">
        <f>IF(ISNUMBER(E1583), IF(G1583&gt;'Bulk DivVar Analysis'!$J$116,"Pass","Fail"),"")</f>
        <v/>
      </c>
      <c r="I1583" s="338" t="str">
        <f t="shared" si="26"/>
        <v/>
      </c>
      <c r="J1583" s="339"/>
      <c r="K1583" s="339"/>
      <c r="L1583" s="339"/>
      <c r="M1583" s="339"/>
      <c r="N1583" s="339"/>
      <c r="O1583" s="339"/>
      <c r="P1583" s="339"/>
      <c r="Q1583" s="339"/>
    </row>
    <row r="1584" spans="1:17" ht="13.5" customHeight="1">
      <c r="A1584" s="481"/>
      <c r="B1584" s="481"/>
      <c r="C1584" s="481"/>
      <c r="D1584" s="481"/>
      <c r="E1584" s="481"/>
      <c r="F1584" s="339"/>
      <c r="G1584" s="340" t="str">
        <f>IF(ISNUMBER(E1584),E1584/'Bulk DivVar Analysis'!$I$114,"")</f>
        <v/>
      </c>
      <c r="H1584" s="338" t="str">
        <f>IF(ISNUMBER(E1584), IF(G1584&gt;'Bulk DivVar Analysis'!$J$116,"Pass","Fail"),"")</f>
        <v/>
      </c>
      <c r="I1584" s="338" t="str">
        <f t="shared" si="26"/>
        <v/>
      </c>
      <c r="J1584" s="339"/>
      <c r="K1584" s="339"/>
      <c r="L1584" s="339"/>
      <c r="M1584" s="339"/>
      <c r="N1584" s="339"/>
      <c r="O1584" s="339"/>
      <c r="P1584" s="339"/>
      <c r="Q1584" s="339"/>
    </row>
    <row r="1585" spans="1:17" ht="13.5" customHeight="1">
      <c r="A1585" s="481"/>
      <c r="B1585" s="481"/>
      <c r="C1585" s="481"/>
      <c r="D1585" s="481"/>
      <c r="E1585" s="481"/>
      <c r="F1585" s="339"/>
      <c r="G1585" s="340" t="str">
        <f>IF(ISNUMBER(E1585),E1585/'Bulk DivVar Analysis'!$I$114,"")</f>
        <v/>
      </c>
      <c r="H1585" s="338" t="str">
        <f>IF(ISNUMBER(E1585), IF(G1585&gt;'Bulk DivVar Analysis'!$J$116,"Pass","Fail"),"")</f>
        <v/>
      </c>
      <c r="I1585" s="338" t="str">
        <f t="shared" si="26"/>
        <v/>
      </c>
      <c r="J1585" s="339"/>
      <c r="K1585" s="339"/>
      <c r="L1585" s="339"/>
      <c r="M1585" s="339"/>
      <c r="N1585" s="339"/>
      <c r="O1585" s="339"/>
      <c r="P1585" s="339"/>
      <c r="Q1585" s="339"/>
    </row>
    <row r="1586" spans="1:17" ht="13.5" customHeight="1">
      <c r="A1586" s="481"/>
      <c r="B1586" s="481"/>
      <c r="C1586" s="481"/>
      <c r="D1586" s="481"/>
      <c r="E1586" s="481"/>
      <c r="F1586" s="339"/>
      <c r="G1586" s="340" t="str">
        <f>IF(ISNUMBER(E1586),E1586/'Bulk DivVar Analysis'!$I$114,"")</f>
        <v/>
      </c>
      <c r="H1586" s="338" t="str">
        <f>IF(ISNUMBER(E1586), IF(G1586&gt;'Bulk DivVar Analysis'!$J$116,"Pass","Fail"),"")</f>
        <v/>
      </c>
      <c r="I1586" s="338" t="str">
        <f t="shared" si="26"/>
        <v/>
      </c>
      <c r="J1586" s="339"/>
      <c r="K1586" s="339"/>
      <c r="L1586" s="339"/>
      <c r="M1586" s="339"/>
      <c r="N1586" s="339"/>
      <c r="O1586" s="339"/>
      <c r="P1586" s="339"/>
      <c r="Q1586" s="339"/>
    </row>
    <row r="1587" spans="1:17" ht="13.5" customHeight="1">
      <c r="A1587" s="481"/>
      <c r="B1587" s="481"/>
      <c r="C1587" s="481"/>
      <c r="D1587" s="481"/>
      <c r="E1587" s="481"/>
      <c r="F1587" s="339"/>
      <c r="G1587" s="340" t="str">
        <f>IF(ISNUMBER(E1587),E1587/'Bulk DivVar Analysis'!$I$114,"")</f>
        <v/>
      </c>
      <c r="H1587" s="338" t="str">
        <f>IF(ISNUMBER(E1587), IF(G1587&gt;'Bulk DivVar Analysis'!$J$116,"Pass","Fail"),"")</f>
        <v/>
      </c>
      <c r="I1587" s="338" t="str">
        <f t="shared" si="26"/>
        <v/>
      </c>
      <c r="J1587" s="339"/>
      <c r="K1587" s="339"/>
      <c r="L1587" s="339"/>
      <c r="M1587" s="339"/>
      <c r="N1587" s="339"/>
      <c r="O1587" s="339"/>
      <c r="P1587" s="339"/>
      <c r="Q1587" s="339"/>
    </row>
    <row r="1588" spans="1:17" ht="13.5" customHeight="1">
      <c r="A1588" s="481"/>
      <c r="B1588" s="481"/>
      <c r="C1588" s="481"/>
      <c r="D1588" s="481"/>
      <c r="E1588" s="481"/>
      <c r="F1588" s="339"/>
      <c r="G1588" s="340" t="str">
        <f>IF(ISNUMBER(E1588),E1588/'Bulk DivVar Analysis'!$I$114,"")</f>
        <v/>
      </c>
      <c r="H1588" s="338" t="str">
        <f>IF(ISNUMBER(E1588), IF(G1588&gt;'Bulk DivVar Analysis'!$J$116,"Pass","Fail"),"")</f>
        <v/>
      </c>
      <c r="I1588" s="338" t="str">
        <f t="shared" si="26"/>
        <v/>
      </c>
      <c r="J1588" s="339"/>
      <c r="K1588" s="339"/>
      <c r="L1588" s="339"/>
      <c r="M1588" s="339"/>
      <c r="N1588" s="339"/>
      <c r="O1588" s="339"/>
      <c r="P1588" s="339"/>
      <c r="Q1588" s="339"/>
    </row>
    <row r="1589" spans="1:17" ht="13.5" customHeight="1">
      <c r="A1589" s="481"/>
      <c r="B1589" s="481"/>
      <c r="C1589" s="481"/>
      <c r="D1589" s="481"/>
      <c r="E1589" s="481"/>
      <c r="F1589" s="339"/>
      <c r="G1589" s="340" t="str">
        <f>IF(ISNUMBER(E1589),E1589/'Bulk DivVar Analysis'!$I$114,"")</f>
        <v/>
      </c>
      <c r="H1589" s="338" t="str">
        <f>IF(ISNUMBER(E1589), IF(G1589&gt;'Bulk DivVar Analysis'!$J$116,"Pass","Fail"),"")</f>
        <v/>
      </c>
      <c r="I1589" s="338" t="str">
        <f t="shared" si="26"/>
        <v/>
      </c>
      <c r="J1589" s="339"/>
      <c r="K1589" s="339"/>
      <c r="L1589" s="339"/>
      <c r="M1589" s="339"/>
      <c r="N1589" s="339"/>
      <c r="O1589" s="339"/>
      <c r="P1589" s="339"/>
      <c r="Q1589" s="339"/>
    </row>
    <row r="1590" spans="1:17" ht="13.5" customHeight="1">
      <c r="A1590" s="481"/>
      <c r="B1590" s="481"/>
      <c r="C1590" s="481"/>
      <c r="D1590" s="481"/>
      <c r="E1590" s="481"/>
      <c r="F1590" s="339"/>
      <c r="G1590" s="340" t="str">
        <f>IF(ISNUMBER(E1590),E1590/'Bulk DivVar Analysis'!$I$114,"")</f>
        <v/>
      </c>
      <c r="H1590" s="338" t="str">
        <f>IF(ISNUMBER(E1590), IF(G1590&gt;'Bulk DivVar Analysis'!$J$116,"Pass","Fail"),"")</f>
        <v/>
      </c>
      <c r="I1590" s="338" t="str">
        <f t="shared" si="26"/>
        <v/>
      </c>
      <c r="J1590" s="339"/>
      <c r="K1590" s="339"/>
      <c r="L1590" s="339"/>
      <c r="M1590" s="339"/>
      <c r="N1590" s="339"/>
      <c r="O1590" s="339"/>
      <c r="P1590" s="339"/>
      <c r="Q1590" s="339"/>
    </row>
    <row r="1591" spans="1:17" ht="13.5" customHeight="1">
      <c r="A1591" s="481"/>
      <c r="B1591" s="481"/>
      <c r="C1591" s="481"/>
      <c r="D1591" s="481"/>
      <c r="E1591" s="481"/>
      <c r="F1591" s="339"/>
      <c r="G1591" s="340" t="str">
        <f>IF(ISNUMBER(E1591),E1591/'Bulk DivVar Analysis'!$I$114,"")</f>
        <v/>
      </c>
      <c r="H1591" s="338" t="str">
        <f>IF(ISNUMBER(E1591), IF(G1591&gt;'Bulk DivVar Analysis'!$J$116,"Pass","Fail"),"")</f>
        <v/>
      </c>
      <c r="I1591" s="338" t="str">
        <f t="shared" si="26"/>
        <v/>
      </c>
      <c r="J1591" s="339"/>
      <c r="K1591" s="339"/>
      <c r="L1591" s="339"/>
      <c r="M1591" s="339"/>
      <c r="N1591" s="339"/>
      <c r="O1591" s="339"/>
      <c r="P1591" s="339"/>
      <c r="Q1591" s="339"/>
    </row>
    <row r="1592" spans="1:17" ht="13.5" customHeight="1">
      <c r="A1592" s="481"/>
      <c r="B1592" s="481"/>
      <c r="C1592" s="481"/>
      <c r="D1592" s="481"/>
      <c r="E1592" s="481"/>
      <c r="F1592" s="339"/>
      <c r="G1592" s="340" t="str">
        <f>IF(ISNUMBER(E1592),E1592/'Bulk DivVar Analysis'!$I$114,"")</f>
        <v/>
      </c>
      <c r="H1592" s="338" t="str">
        <f>IF(ISNUMBER(E1592), IF(G1592&gt;'Bulk DivVar Analysis'!$J$116,"Pass","Fail"),"")</f>
        <v/>
      </c>
      <c r="I1592" s="338" t="str">
        <f t="shared" si="26"/>
        <v/>
      </c>
      <c r="J1592" s="339"/>
      <c r="K1592" s="339"/>
      <c r="L1592" s="339"/>
      <c r="M1592" s="339"/>
      <c r="N1592" s="339"/>
      <c r="O1592" s="339"/>
      <c r="P1592" s="339"/>
      <c r="Q1592" s="339"/>
    </row>
    <row r="1593" spans="1:17" ht="13.5" customHeight="1">
      <c r="A1593" s="481"/>
      <c r="B1593" s="481"/>
      <c r="C1593" s="481"/>
      <c r="D1593" s="481"/>
      <c r="E1593" s="481"/>
      <c r="F1593" s="339"/>
      <c r="G1593" s="340" t="str">
        <f>IF(ISNUMBER(E1593),E1593/'Bulk DivVar Analysis'!$I$114,"")</f>
        <v/>
      </c>
      <c r="H1593" s="338" t="str">
        <f>IF(ISNUMBER(E1593), IF(G1593&gt;'Bulk DivVar Analysis'!$J$116,"Pass","Fail"),"")</f>
        <v/>
      </c>
      <c r="I1593" s="338" t="str">
        <f t="shared" si="26"/>
        <v/>
      </c>
      <c r="J1593" s="339"/>
      <c r="K1593" s="339"/>
      <c r="L1593" s="339"/>
      <c r="M1593" s="339"/>
      <c r="N1593" s="339"/>
      <c r="O1593" s="339"/>
      <c r="P1593" s="339"/>
      <c r="Q1593" s="339"/>
    </row>
    <row r="1594" spans="1:17" ht="13.5" customHeight="1">
      <c r="A1594" s="481"/>
      <c r="B1594" s="481"/>
      <c r="C1594" s="481"/>
      <c r="D1594" s="481"/>
      <c r="E1594" s="481"/>
      <c r="F1594" s="339"/>
      <c r="G1594" s="340" t="str">
        <f>IF(ISNUMBER(E1594),E1594/'Bulk DivVar Analysis'!$I$114,"")</f>
        <v/>
      </c>
      <c r="H1594" s="338" t="str">
        <f>IF(ISNUMBER(E1594), IF(G1594&gt;'Bulk DivVar Analysis'!$J$116,"Pass","Fail"),"")</f>
        <v/>
      </c>
      <c r="I1594" s="338" t="str">
        <f t="shared" si="26"/>
        <v/>
      </c>
      <c r="J1594" s="339"/>
      <c r="K1594" s="339"/>
      <c r="L1594" s="339"/>
      <c r="M1594" s="339"/>
      <c r="N1594" s="339"/>
      <c r="O1594" s="339"/>
      <c r="P1594" s="339"/>
      <c r="Q1594" s="339"/>
    </row>
    <row r="1595" spans="1:17" ht="13.5" customHeight="1">
      <c r="A1595" s="481"/>
      <c r="B1595" s="481"/>
      <c r="C1595" s="481"/>
      <c r="D1595" s="481"/>
      <c r="E1595" s="481"/>
      <c r="F1595" s="339"/>
      <c r="G1595" s="340" t="str">
        <f>IF(ISNUMBER(E1595),E1595/'Bulk DivVar Analysis'!$I$114,"")</f>
        <v/>
      </c>
      <c r="H1595" s="338" t="str">
        <f>IF(ISNUMBER(E1595), IF(G1595&gt;'Bulk DivVar Analysis'!$J$116,"Pass","Fail"),"")</f>
        <v/>
      </c>
      <c r="I1595" s="338" t="str">
        <f t="shared" si="26"/>
        <v/>
      </c>
      <c r="J1595" s="339"/>
      <c r="K1595" s="339"/>
      <c r="L1595" s="339"/>
      <c r="M1595" s="339"/>
      <c r="N1595" s="339"/>
      <c r="O1595" s="339"/>
      <c r="P1595" s="339"/>
      <c r="Q1595" s="339"/>
    </row>
    <row r="1596" spans="1:17" ht="13.5" customHeight="1">
      <c r="A1596" s="481"/>
      <c r="B1596" s="481"/>
      <c r="C1596" s="481"/>
      <c r="D1596" s="481"/>
      <c r="E1596" s="481"/>
      <c r="F1596" s="339"/>
      <c r="G1596" s="340" t="str">
        <f>IF(ISNUMBER(E1596),E1596/'Bulk DivVar Analysis'!$I$114,"")</f>
        <v/>
      </c>
      <c r="H1596" s="338" t="str">
        <f>IF(ISNUMBER(E1596), IF(G1596&gt;'Bulk DivVar Analysis'!$J$116,"Pass","Fail"),"")</f>
        <v/>
      </c>
      <c r="I1596" s="338" t="str">
        <f t="shared" si="26"/>
        <v/>
      </c>
      <c r="J1596" s="339"/>
      <c r="K1596" s="339"/>
      <c r="L1596" s="339"/>
      <c r="M1596" s="339"/>
      <c r="N1596" s="339"/>
      <c r="O1596" s="339"/>
      <c r="P1596" s="339"/>
      <c r="Q1596" s="339"/>
    </row>
    <row r="1597" spans="1:17" ht="13.5" customHeight="1">
      <c r="A1597" s="481"/>
      <c r="B1597" s="481"/>
      <c r="C1597" s="481"/>
      <c r="D1597" s="481"/>
      <c r="E1597" s="481"/>
      <c r="F1597" s="339"/>
      <c r="G1597" s="340" t="str">
        <f>IF(ISNUMBER(E1597),E1597/'Bulk DivVar Analysis'!$I$114,"")</f>
        <v/>
      </c>
      <c r="H1597" s="338" t="str">
        <f>IF(ISNUMBER(E1597), IF(G1597&gt;'Bulk DivVar Analysis'!$J$116,"Pass","Fail"),"")</f>
        <v/>
      </c>
      <c r="I1597" s="338" t="str">
        <f t="shared" si="26"/>
        <v/>
      </c>
      <c r="J1597" s="339"/>
      <c r="K1597" s="339"/>
      <c r="L1597" s="339"/>
      <c r="M1597" s="339"/>
      <c r="N1597" s="339"/>
      <c r="O1597" s="339"/>
      <c r="P1597" s="339"/>
      <c r="Q1597" s="339"/>
    </row>
    <row r="1598" spans="1:17" ht="13.5" customHeight="1">
      <c r="A1598" s="481"/>
      <c r="B1598" s="481"/>
      <c r="C1598" s="481"/>
      <c r="D1598" s="481"/>
      <c r="E1598" s="481"/>
      <c r="F1598" s="339"/>
      <c r="G1598" s="340" t="str">
        <f>IF(ISNUMBER(E1598),E1598/'Bulk DivVar Analysis'!$I$114,"")</f>
        <v/>
      </c>
      <c r="H1598" s="338" t="str">
        <f>IF(ISNUMBER(E1598), IF(G1598&gt;'Bulk DivVar Analysis'!$J$116,"Pass","Fail"),"")</f>
        <v/>
      </c>
      <c r="I1598" s="338" t="str">
        <f t="shared" si="26"/>
        <v/>
      </c>
      <c r="J1598" s="339"/>
      <c r="K1598" s="339"/>
      <c r="L1598" s="339"/>
      <c r="M1598" s="339"/>
      <c r="N1598" s="339"/>
      <c r="O1598" s="339"/>
      <c r="P1598" s="339"/>
      <c r="Q1598" s="339"/>
    </row>
    <row r="1599" spans="1:17" ht="13.5" customHeight="1">
      <c r="A1599" s="481"/>
      <c r="B1599" s="481"/>
      <c r="C1599" s="481"/>
      <c r="D1599" s="481"/>
      <c r="E1599" s="481"/>
      <c r="F1599" s="339"/>
      <c r="G1599" s="340" t="str">
        <f>IF(ISNUMBER(E1599),E1599/'Bulk DivVar Analysis'!$I$114,"")</f>
        <v/>
      </c>
      <c r="H1599" s="338" t="str">
        <f>IF(ISNUMBER(E1599), IF(G1599&gt;'Bulk DivVar Analysis'!$J$116,"Pass","Fail"),"")</f>
        <v/>
      </c>
      <c r="I1599" s="338" t="str">
        <f t="shared" si="26"/>
        <v/>
      </c>
      <c r="J1599" s="339"/>
      <c r="K1599" s="339"/>
      <c r="L1599" s="339"/>
      <c r="M1599" s="339"/>
      <c r="N1599" s="339"/>
      <c r="O1599" s="339"/>
      <c r="P1599" s="339"/>
      <c r="Q1599" s="339"/>
    </row>
    <row r="1600" spans="1:17" ht="13.5" customHeight="1">
      <c r="A1600" s="481"/>
      <c r="B1600" s="481"/>
      <c r="C1600" s="481"/>
      <c r="D1600" s="481"/>
      <c r="E1600" s="481"/>
      <c r="F1600" s="339"/>
      <c r="G1600" s="340" t="str">
        <f>IF(ISNUMBER(E1600),E1600/'Bulk DivVar Analysis'!$I$114,"")</f>
        <v/>
      </c>
      <c r="H1600" s="338" t="str">
        <f>IF(ISNUMBER(E1600), IF(G1600&gt;'Bulk DivVar Analysis'!$J$116,"Pass","Fail"),"")</f>
        <v/>
      </c>
      <c r="I1600" s="338" t="str">
        <f t="shared" si="26"/>
        <v/>
      </c>
      <c r="J1600" s="339"/>
      <c r="K1600" s="339"/>
      <c r="L1600" s="339"/>
      <c r="M1600" s="339"/>
      <c r="N1600" s="339"/>
      <c r="O1600" s="339"/>
      <c r="P1600" s="339"/>
      <c r="Q1600" s="339"/>
    </row>
    <row r="1601" spans="1:17" ht="13.5" customHeight="1">
      <c r="A1601" s="481"/>
      <c r="B1601" s="481"/>
      <c r="C1601" s="481"/>
      <c r="D1601" s="481"/>
      <c r="E1601" s="481"/>
      <c r="F1601" s="339"/>
      <c r="G1601" s="340" t="str">
        <f>IF(ISNUMBER(E1601),E1601/'Bulk DivVar Analysis'!$I$114,"")</f>
        <v/>
      </c>
      <c r="H1601" s="338" t="str">
        <f>IF(ISNUMBER(E1601), IF(G1601&gt;'Bulk DivVar Analysis'!$J$116,"Pass","Fail"),"")</f>
        <v/>
      </c>
      <c r="I1601" s="338" t="str">
        <f t="shared" si="26"/>
        <v/>
      </c>
      <c r="J1601" s="339"/>
      <c r="K1601" s="339"/>
      <c r="L1601" s="339"/>
      <c r="M1601" s="339"/>
      <c r="N1601" s="339"/>
      <c r="O1601" s="339"/>
      <c r="P1601" s="339"/>
      <c r="Q1601" s="339"/>
    </row>
    <row r="1602" spans="1:17" ht="13.5" customHeight="1">
      <c r="A1602" s="481"/>
      <c r="B1602" s="481"/>
      <c r="C1602" s="481"/>
      <c r="D1602" s="481"/>
      <c r="E1602" s="481"/>
      <c r="F1602" s="339"/>
      <c r="G1602" s="340" t="str">
        <f>IF(ISNUMBER(E1602),E1602/'Bulk DivVar Analysis'!$I$114,"")</f>
        <v/>
      </c>
      <c r="H1602" s="338" t="str">
        <f>IF(ISNUMBER(E1602), IF(G1602&gt;'Bulk DivVar Analysis'!$J$116,"Pass","Fail"),"")</f>
        <v/>
      </c>
      <c r="I1602" s="338" t="str">
        <f t="shared" si="26"/>
        <v/>
      </c>
      <c r="J1602" s="339"/>
      <c r="K1602" s="339"/>
      <c r="L1602" s="339"/>
      <c r="M1602" s="339"/>
      <c r="N1602" s="339"/>
      <c r="O1602" s="339"/>
      <c r="P1602" s="339"/>
      <c r="Q1602" s="339"/>
    </row>
    <row r="1603" spans="1:17" ht="13.5" customHeight="1">
      <c r="A1603" s="481"/>
      <c r="B1603" s="481"/>
      <c r="C1603" s="481"/>
      <c r="D1603" s="481"/>
      <c r="E1603" s="481"/>
      <c r="F1603" s="339"/>
      <c r="G1603" s="340" t="str">
        <f>IF(ISNUMBER(E1603),E1603/'Bulk DivVar Analysis'!$I$114,"")</f>
        <v/>
      </c>
      <c r="H1603" s="338" t="str">
        <f>IF(ISNUMBER(E1603), IF(G1603&gt;'Bulk DivVar Analysis'!$J$116,"Pass","Fail"),"")</f>
        <v/>
      </c>
      <c r="I1603" s="338" t="str">
        <f t="shared" ref="I1603:I1666" si="27">_xlfn.TEXTJOIN("_",TRUE,B1603,C1603)</f>
        <v/>
      </c>
      <c r="J1603" s="339"/>
      <c r="K1603" s="339"/>
      <c r="L1603" s="339"/>
      <c r="M1603" s="339"/>
      <c r="N1603" s="339"/>
      <c r="O1603" s="339"/>
      <c r="P1603" s="339"/>
      <c r="Q1603" s="339"/>
    </row>
    <row r="1604" spans="1:17" ht="13.5" customHeight="1">
      <c r="A1604" s="481"/>
      <c r="B1604" s="481"/>
      <c r="C1604" s="481"/>
      <c r="D1604" s="481"/>
      <c r="E1604" s="481"/>
      <c r="F1604" s="339"/>
      <c r="G1604" s="340" t="str">
        <f>IF(ISNUMBER(E1604),E1604/'Bulk DivVar Analysis'!$I$114,"")</f>
        <v/>
      </c>
      <c r="H1604" s="338" t="str">
        <f>IF(ISNUMBER(E1604), IF(G1604&gt;'Bulk DivVar Analysis'!$J$116,"Pass","Fail"),"")</f>
        <v/>
      </c>
      <c r="I1604" s="338" t="str">
        <f t="shared" si="27"/>
        <v/>
      </c>
      <c r="J1604" s="339"/>
      <c r="K1604" s="339"/>
      <c r="L1604" s="339"/>
      <c r="M1604" s="339"/>
      <c r="N1604" s="339"/>
      <c r="O1604" s="339"/>
      <c r="P1604" s="339"/>
      <c r="Q1604" s="339"/>
    </row>
    <row r="1605" spans="1:17" ht="13.5" customHeight="1">
      <c r="A1605" s="481"/>
      <c r="B1605" s="481"/>
      <c r="C1605" s="481"/>
      <c r="D1605" s="481"/>
      <c r="E1605" s="481"/>
      <c r="F1605" s="339"/>
      <c r="G1605" s="340" t="str">
        <f>IF(ISNUMBER(E1605),E1605/'Bulk DivVar Analysis'!$I$114,"")</f>
        <v/>
      </c>
      <c r="H1605" s="338" t="str">
        <f>IF(ISNUMBER(E1605), IF(G1605&gt;'Bulk DivVar Analysis'!$J$116,"Pass","Fail"),"")</f>
        <v/>
      </c>
      <c r="I1605" s="338" t="str">
        <f t="shared" si="27"/>
        <v/>
      </c>
      <c r="J1605" s="339"/>
      <c r="K1605" s="339"/>
      <c r="L1605" s="339"/>
      <c r="M1605" s="339"/>
      <c r="N1605" s="339"/>
      <c r="O1605" s="339"/>
      <c r="P1605" s="339"/>
      <c r="Q1605" s="339"/>
    </row>
    <row r="1606" spans="1:17" ht="13.5" customHeight="1">
      <c r="A1606" s="481"/>
      <c r="B1606" s="481"/>
      <c r="C1606" s="481"/>
      <c r="D1606" s="481"/>
      <c r="E1606" s="481"/>
      <c r="F1606" s="339"/>
      <c r="G1606" s="340" t="str">
        <f>IF(ISNUMBER(E1606),E1606/'Bulk DivVar Analysis'!$I$114,"")</f>
        <v/>
      </c>
      <c r="H1606" s="338" t="str">
        <f>IF(ISNUMBER(E1606), IF(G1606&gt;'Bulk DivVar Analysis'!$J$116,"Pass","Fail"),"")</f>
        <v/>
      </c>
      <c r="I1606" s="338" t="str">
        <f t="shared" si="27"/>
        <v/>
      </c>
      <c r="J1606" s="339"/>
      <c r="K1606" s="339"/>
      <c r="L1606" s="339"/>
      <c r="M1606" s="339"/>
      <c r="N1606" s="339"/>
      <c r="O1606" s="339"/>
      <c r="P1606" s="339"/>
      <c r="Q1606" s="339"/>
    </row>
    <row r="1607" spans="1:17" ht="13.5" customHeight="1">
      <c r="A1607" s="481"/>
      <c r="B1607" s="481"/>
      <c r="C1607" s="481"/>
      <c r="D1607" s="481"/>
      <c r="E1607" s="481"/>
      <c r="F1607" s="339"/>
      <c r="G1607" s="340" t="str">
        <f>IF(ISNUMBER(E1607),E1607/'Bulk DivVar Analysis'!$I$114,"")</f>
        <v/>
      </c>
      <c r="H1607" s="338" t="str">
        <f>IF(ISNUMBER(E1607), IF(G1607&gt;'Bulk DivVar Analysis'!$J$116,"Pass","Fail"),"")</f>
        <v/>
      </c>
      <c r="I1607" s="338" t="str">
        <f t="shared" si="27"/>
        <v/>
      </c>
      <c r="J1607" s="339"/>
      <c r="K1607" s="339"/>
      <c r="L1607" s="339"/>
      <c r="M1607" s="339"/>
      <c r="N1607" s="339"/>
      <c r="O1607" s="339"/>
      <c r="P1607" s="339"/>
      <c r="Q1607" s="339"/>
    </row>
    <row r="1608" spans="1:17" ht="13.5" customHeight="1">
      <c r="A1608" s="481"/>
      <c r="B1608" s="481"/>
      <c r="C1608" s="481"/>
      <c r="D1608" s="481"/>
      <c r="E1608" s="481"/>
      <c r="F1608" s="339"/>
      <c r="G1608" s="340" t="str">
        <f>IF(ISNUMBER(E1608),E1608/'Bulk DivVar Analysis'!$I$114,"")</f>
        <v/>
      </c>
      <c r="H1608" s="338" t="str">
        <f>IF(ISNUMBER(E1608), IF(G1608&gt;'Bulk DivVar Analysis'!$J$116,"Pass","Fail"),"")</f>
        <v/>
      </c>
      <c r="I1608" s="338" t="str">
        <f t="shared" si="27"/>
        <v/>
      </c>
      <c r="J1608" s="339"/>
      <c r="K1608" s="339"/>
      <c r="L1608" s="339"/>
      <c r="M1608" s="339"/>
      <c r="N1608" s="339"/>
      <c r="O1608" s="339"/>
      <c r="P1608" s="339"/>
      <c r="Q1608" s="339"/>
    </row>
    <row r="1609" spans="1:17" ht="13.5" customHeight="1">
      <c r="A1609" s="481"/>
      <c r="B1609" s="481"/>
      <c r="C1609" s="481"/>
      <c r="D1609" s="481"/>
      <c r="E1609" s="481"/>
      <c r="F1609" s="339"/>
      <c r="G1609" s="340" t="str">
        <f>IF(ISNUMBER(E1609),E1609/'Bulk DivVar Analysis'!$I$114,"")</f>
        <v/>
      </c>
      <c r="H1609" s="338" t="str">
        <f>IF(ISNUMBER(E1609), IF(G1609&gt;'Bulk DivVar Analysis'!$J$116,"Pass","Fail"),"")</f>
        <v/>
      </c>
      <c r="I1609" s="338" t="str">
        <f t="shared" si="27"/>
        <v/>
      </c>
      <c r="J1609" s="339"/>
      <c r="K1609" s="339"/>
      <c r="L1609" s="339"/>
      <c r="M1609" s="339"/>
      <c r="N1609" s="339"/>
      <c r="O1609" s="339"/>
      <c r="P1609" s="339"/>
      <c r="Q1609" s="339"/>
    </row>
    <row r="1610" spans="1:17" ht="13.5" customHeight="1">
      <c r="A1610" s="481"/>
      <c r="B1610" s="481"/>
      <c r="C1610" s="481"/>
      <c r="D1610" s="481"/>
      <c r="E1610" s="481"/>
      <c r="F1610" s="339"/>
      <c r="G1610" s="340" t="str">
        <f>IF(ISNUMBER(E1610),E1610/'Bulk DivVar Analysis'!$I$114,"")</f>
        <v/>
      </c>
      <c r="H1610" s="338" t="str">
        <f>IF(ISNUMBER(E1610), IF(G1610&gt;'Bulk DivVar Analysis'!$J$116,"Pass","Fail"),"")</f>
        <v/>
      </c>
      <c r="I1610" s="338" t="str">
        <f t="shared" si="27"/>
        <v/>
      </c>
      <c r="J1610" s="339"/>
      <c r="K1610" s="339"/>
      <c r="L1610" s="339"/>
      <c r="M1610" s="339"/>
      <c r="N1610" s="339"/>
      <c r="O1610" s="339"/>
      <c r="P1610" s="339"/>
      <c r="Q1610" s="339"/>
    </row>
    <row r="1611" spans="1:17" ht="13.5" customHeight="1">
      <c r="A1611" s="481"/>
      <c r="B1611" s="481"/>
      <c r="C1611" s="481"/>
      <c r="D1611" s="481"/>
      <c r="E1611" s="481"/>
      <c r="F1611" s="339"/>
      <c r="G1611" s="340" t="str">
        <f>IF(ISNUMBER(E1611),E1611/'Bulk DivVar Analysis'!$I$114,"")</f>
        <v/>
      </c>
      <c r="H1611" s="338" t="str">
        <f>IF(ISNUMBER(E1611), IF(G1611&gt;'Bulk DivVar Analysis'!$J$116,"Pass","Fail"),"")</f>
        <v/>
      </c>
      <c r="I1611" s="338" t="str">
        <f t="shared" si="27"/>
        <v/>
      </c>
      <c r="J1611" s="339"/>
      <c r="K1611" s="339"/>
      <c r="L1611" s="339"/>
      <c r="M1611" s="339"/>
      <c r="N1611" s="339"/>
      <c r="O1611" s="339"/>
      <c r="P1611" s="339"/>
      <c r="Q1611" s="339"/>
    </row>
    <row r="1612" spans="1:17" ht="13.5" customHeight="1">
      <c r="A1612" s="481"/>
      <c r="B1612" s="481"/>
      <c r="C1612" s="481"/>
      <c r="D1612" s="481"/>
      <c r="E1612" s="481"/>
      <c r="F1612" s="339"/>
      <c r="G1612" s="340" t="str">
        <f>IF(ISNUMBER(E1612),E1612/'Bulk DivVar Analysis'!$I$114,"")</f>
        <v/>
      </c>
      <c r="H1612" s="338" t="str">
        <f>IF(ISNUMBER(E1612), IF(G1612&gt;'Bulk DivVar Analysis'!$J$116,"Pass","Fail"),"")</f>
        <v/>
      </c>
      <c r="I1612" s="338" t="str">
        <f t="shared" si="27"/>
        <v/>
      </c>
      <c r="J1612" s="339"/>
      <c r="K1612" s="339"/>
      <c r="L1612" s="339"/>
      <c r="M1612" s="339"/>
      <c r="N1612" s="339"/>
      <c r="O1612" s="339"/>
      <c r="P1612" s="339"/>
      <c r="Q1612" s="339"/>
    </row>
    <row r="1613" spans="1:17" ht="13.5" customHeight="1">
      <c r="A1613" s="481"/>
      <c r="B1613" s="481"/>
      <c r="C1613" s="481"/>
      <c r="D1613" s="481"/>
      <c r="E1613" s="481"/>
      <c r="F1613" s="339"/>
      <c r="G1613" s="340" t="str">
        <f>IF(ISNUMBER(E1613),E1613/'Bulk DivVar Analysis'!$I$114,"")</f>
        <v/>
      </c>
      <c r="H1613" s="338" t="str">
        <f>IF(ISNUMBER(E1613), IF(G1613&gt;'Bulk DivVar Analysis'!$J$116,"Pass","Fail"),"")</f>
        <v/>
      </c>
      <c r="I1613" s="338" t="str">
        <f t="shared" si="27"/>
        <v/>
      </c>
      <c r="J1613" s="339"/>
      <c r="K1613" s="339"/>
      <c r="L1613" s="339"/>
      <c r="M1613" s="339"/>
      <c r="N1613" s="339"/>
      <c r="O1613" s="339"/>
      <c r="P1613" s="339"/>
      <c r="Q1613" s="339"/>
    </row>
    <row r="1614" spans="1:17" ht="13.5" customHeight="1">
      <c r="A1614" s="481"/>
      <c r="B1614" s="481"/>
      <c r="C1614" s="481"/>
      <c r="D1614" s="481"/>
      <c r="E1614" s="481"/>
      <c r="F1614" s="339"/>
      <c r="G1614" s="340" t="str">
        <f>IF(ISNUMBER(E1614),E1614/'Bulk DivVar Analysis'!$I$114,"")</f>
        <v/>
      </c>
      <c r="H1614" s="338" t="str">
        <f>IF(ISNUMBER(E1614), IF(G1614&gt;'Bulk DivVar Analysis'!$J$116,"Pass","Fail"),"")</f>
        <v/>
      </c>
      <c r="I1614" s="338" t="str">
        <f t="shared" si="27"/>
        <v/>
      </c>
      <c r="J1614" s="339"/>
      <c r="K1614" s="339"/>
      <c r="L1614" s="339"/>
      <c r="M1614" s="339"/>
      <c r="N1614" s="339"/>
      <c r="O1614" s="339"/>
      <c r="P1614" s="339"/>
      <c r="Q1614" s="339"/>
    </row>
    <row r="1615" spans="1:17" ht="13.5" customHeight="1">
      <c r="A1615" s="481"/>
      <c r="B1615" s="481"/>
      <c r="C1615" s="481"/>
      <c r="D1615" s="481"/>
      <c r="E1615" s="481"/>
      <c r="F1615" s="339"/>
      <c r="G1615" s="340" t="str">
        <f>IF(ISNUMBER(E1615),E1615/'Bulk DivVar Analysis'!$I$114,"")</f>
        <v/>
      </c>
      <c r="H1615" s="338" t="str">
        <f>IF(ISNUMBER(E1615), IF(G1615&gt;'Bulk DivVar Analysis'!$J$116,"Pass","Fail"),"")</f>
        <v/>
      </c>
      <c r="I1615" s="338" t="str">
        <f t="shared" si="27"/>
        <v/>
      </c>
      <c r="J1615" s="339"/>
      <c r="K1615" s="339"/>
      <c r="L1615" s="339"/>
      <c r="M1615" s="339"/>
      <c r="N1615" s="339"/>
      <c r="O1615" s="339"/>
      <c r="P1615" s="339"/>
      <c r="Q1615" s="339"/>
    </row>
    <row r="1616" spans="1:17" ht="13.5" customHeight="1">
      <c r="A1616" s="481"/>
      <c r="B1616" s="481"/>
      <c r="C1616" s="481"/>
      <c r="D1616" s="481"/>
      <c r="E1616" s="481"/>
      <c r="F1616" s="339"/>
      <c r="G1616" s="340" t="str">
        <f>IF(ISNUMBER(E1616),E1616/'Bulk DivVar Analysis'!$I$114,"")</f>
        <v/>
      </c>
      <c r="H1616" s="338" t="str">
        <f>IF(ISNUMBER(E1616), IF(G1616&gt;'Bulk DivVar Analysis'!$J$116,"Pass","Fail"),"")</f>
        <v/>
      </c>
      <c r="I1616" s="338" t="str">
        <f t="shared" si="27"/>
        <v/>
      </c>
      <c r="J1616" s="339"/>
      <c r="K1616" s="339"/>
      <c r="L1616" s="339"/>
      <c r="M1616" s="339"/>
      <c r="N1616" s="339"/>
      <c r="O1616" s="339"/>
      <c r="P1616" s="339"/>
      <c r="Q1616" s="339"/>
    </row>
    <row r="1617" spans="1:17" ht="13.5" customHeight="1">
      <c r="A1617" s="481"/>
      <c r="B1617" s="481"/>
      <c r="C1617" s="481"/>
      <c r="D1617" s="481"/>
      <c r="E1617" s="481"/>
      <c r="F1617" s="339"/>
      <c r="G1617" s="340" t="str">
        <f>IF(ISNUMBER(E1617),E1617/'Bulk DivVar Analysis'!$I$114,"")</f>
        <v/>
      </c>
      <c r="H1617" s="338" t="str">
        <f>IF(ISNUMBER(E1617), IF(G1617&gt;'Bulk DivVar Analysis'!$J$116,"Pass","Fail"),"")</f>
        <v/>
      </c>
      <c r="I1617" s="338" t="str">
        <f t="shared" si="27"/>
        <v/>
      </c>
      <c r="J1617" s="339"/>
      <c r="K1617" s="339"/>
      <c r="L1617" s="339"/>
      <c r="M1617" s="339"/>
      <c r="N1617" s="339"/>
      <c r="O1617" s="339"/>
      <c r="P1617" s="339"/>
      <c r="Q1617" s="339"/>
    </row>
    <row r="1618" spans="1:17" ht="13.5" customHeight="1">
      <c r="A1618" s="481"/>
      <c r="B1618" s="481"/>
      <c r="C1618" s="481"/>
      <c r="D1618" s="481"/>
      <c r="E1618" s="481"/>
      <c r="F1618" s="339"/>
      <c r="G1618" s="340" t="str">
        <f>IF(ISNUMBER(E1618),E1618/'Bulk DivVar Analysis'!$I$114,"")</f>
        <v/>
      </c>
      <c r="H1618" s="338" t="str">
        <f>IF(ISNUMBER(E1618), IF(G1618&gt;'Bulk DivVar Analysis'!$J$116,"Pass","Fail"),"")</f>
        <v/>
      </c>
      <c r="I1618" s="338" t="str">
        <f t="shared" si="27"/>
        <v/>
      </c>
      <c r="J1618" s="339"/>
      <c r="K1618" s="339"/>
      <c r="L1618" s="339"/>
      <c r="M1618" s="339"/>
      <c r="N1618" s="339"/>
      <c r="O1618" s="339"/>
      <c r="P1618" s="339"/>
      <c r="Q1618" s="339"/>
    </row>
    <row r="1619" spans="1:17" ht="13.5" customHeight="1">
      <c r="A1619" s="481"/>
      <c r="B1619" s="481"/>
      <c r="C1619" s="481"/>
      <c r="D1619" s="481"/>
      <c r="E1619" s="481"/>
      <c r="F1619" s="339"/>
      <c r="G1619" s="340" t="str">
        <f>IF(ISNUMBER(E1619),E1619/'Bulk DivVar Analysis'!$I$114,"")</f>
        <v/>
      </c>
      <c r="H1619" s="338" t="str">
        <f>IF(ISNUMBER(E1619), IF(G1619&gt;'Bulk DivVar Analysis'!$J$116,"Pass","Fail"),"")</f>
        <v/>
      </c>
      <c r="I1619" s="338" t="str">
        <f t="shared" si="27"/>
        <v/>
      </c>
      <c r="J1619" s="339"/>
      <c r="K1619" s="339"/>
      <c r="L1619" s="339"/>
      <c r="M1619" s="339"/>
      <c r="N1619" s="339"/>
      <c r="O1619" s="339"/>
      <c r="P1619" s="339"/>
      <c r="Q1619" s="339"/>
    </row>
    <row r="1620" spans="1:17" ht="13.5" customHeight="1">
      <c r="A1620" s="481"/>
      <c r="B1620" s="481"/>
      <c r="C1620" s="481"/>
      <c r="D1620" s="481"/>
      <c r="E1620" s="481"/>
      <c r="F1620" s="339"/>
      <c r="G1620" s="340" t="str">
        <f>IF(ISNUMBER(E1620),E1620/'Bulk DivVar Analysis'!$I$114,"")</f>
        <v/>
      </c>
      <c r="H1620" s="338" t="str">
        <f>IF(ISNUMBER(E1620), IF(G1620&gt;'Bulk DivVar Analysis'!$J$116,"Pass","Fail"),"")</f>
        <v/>
      </c>
      <c r="I1620" s="338" t="str">
        <f t="shared" si="27"/>
        <v/>
      </c>
      <c r="J1620" s="339"/>
      <c r="K1620" s="339"/>
      <c r="L1620" s="339"/>
      <c r="M1620" s="339"/>
      <c r="N1620" s="339"/>
      <c r="O1620" s="339"/>
      <c r="P1620" s="339"/>
      <c r="Q1620" s="339"/>
    </row>
    <row r="1621" spans="1:17" ht="13.5" customHeight="1">
      <c r="A1621" s="481"/>
      <c r="B1621" s="481"/>
      <c r="C1621" s="481"/>
      <c r="D1621" s="481"/>
      <c r="E1621" s="481"/>
      <c r="F1621" s="339"/>
      <c r="G1621" s="340" t="str">
        <f>IF(ISNUMBER(E1621),E1621/'Bulk DivVar Analysis'!$I$114,"")</f>
        <v/>
      </c>
      <c r="H1621" s="338" t="str">
        <f>IF(ISNUMBER(E1621), IF(G1621&gt;'Bulk DivVar Analysis'!$J$116,"Pass","Fail"),"")</f>
        <v/>
      </c>
      <c r="I1621" s="338" t="str">
        <f t="shared" si="27"/>
        <v/>
      </c>
      <c r="J1621" s="339"/>
      <c r="K1621" s="339"/>
      <c r="L1621" s="339"/>
      <c r="M1621" s="339"/>
      <c r="N1621" s="339"/>
      <c r="O1621" s="339"/>
      <c r="P1621" s="339"/>
      <c r="Q1621" s="339"/>
    </row>
    <row r="1622" spans="1:17" ht="13.5" customHeight="1">
      <c r="A1622" s="481"/>
      <c r="B1622" s="481"/>
      <c r="C1622" s="481"/>
      <c r="D1622" s="481"/>
      <c r="E1622" s="481"/>
      <c r="F1622" s="339"/>
      <c r="G1622" s="340" t="str">
        <f>IF(ISNUMBER(E1622),E1622/'Bulk DivVar Analysis'!$I$114,"")</f>
        <v/>
      </c>
      <c r="H1622" s="338" t="str">
        <f>IF(ISNUMBER(E1622), IF(G1622&gt;'Bulk DivVar Analysis'!$J$116,"Pass","Fail"),"")</f>
        <v/>
      </c>
      <c r="I1622" s="338" t="str">
        <f t="shared" si="27"/>
        <v/>
      </c>
      <c r="J1622" s="339"/>
      <c r="K1622" s="339"/>
      <c r="L1622" s="339"/>
      <c r="M1622" s="339"/>
      <c r="N1622" s="339"/>
      <c r="O1622" s="339"/>
      <c r="P1622" s="339"/>
      <c r="Q1622" s="339"/>
    </row>
    <row r="1623" spans="1:17" ht="13.5" customHeight="1">
      <c r="A1623" s="481"/>
      <c r="B1623" s="481"/>
      <c r="C1623" s="481"/>
      <c r="D1623" s="481"/>
      <c r="E1623" s="481"/>
      <c r="F1623" s="339"/>
      <c r="G1623" s="340" t="str">
        <f>IF(ISNUMBER(E1623),E1623/'Bulk DivVar Analysis'!$I$114,"")</f>
        <v/>
      </c>
      <c r="H1623" s="338" t="str">
        <f>IF(ISNUMBER(E1623), IF(G1623&gt;'Bulk DivVar Analysis'!$J$116,"Pass","Fail"),"")</f>
        <v/>
      </c>
      <c r="I1623" s="338" t="str">
        <f t="shared" si="27"/>
        <v/>
      </c>
      <c r="J1623" s="339"/>
      <c r="K1623" s="339"/>
      <c r="L1623" s="339"/>
      <c r="M1623" s="339"/>
      <c r="N1623" s="339"/>
      <c r="O1623" s="339"/>
      <c r="P1623" s="339"/>
      <c r="Q1623" s="339"/>
    </row>
    <row r="1624" spans="1:17" ht="13.5" customHeight="1">
      <c r="A1624" s="481"/>
      <c r="B1624" s="481"/>
      <c r="C1624" s="481"/>
      <c r="D1624" s="481"/>
      <c r="E1624" s="481"/>
      <c r="F1624" s="339"/>
      <c r="G1624" s="340" t="str">
        <f>IF(ISNUMBER(E1624),E1624/'Bulk DivVar Analysis'!$I$114,"")</f>
        <v/>
      </c>
      <c r="H1624" s="338" t="str">
        <f>IF(ISNUMBER(E1624), IF(G1624&gt;'Bulk DivVar Analysis'!$J$116,"Pass","Fail"),"")</f>
        <v/>
      </c>
      <c r="I1624" s="338" t="str">
        <f t="shared" si="27"/>
        <v/>
      </c>
      <c r="J1624" s="339"/>
      <c r="K1624" s="339"/>
      <c r="L1624" s="339"/>
      <c r="M1624" s="339"/>
      <c r="N1624" s="339"/>
      <c r="O1624" s="339"/>
      <c r="P1624" s="339"/>
      <c r="Q1624" s="339"/>
    </row>
    <row r="1625" spans="1:17" ht="13.5" customHeight="1">
      <c r="A1625" s="481"/>
      <c r="B1625" s="481"/>
      <c r="C1625" s="481"/>
      <c r="D1625" s="481"/>
      <c r="E1625" s="481"/>
      <c r="F1625" s="339"/>
      <c r="G1625" s="340" t="str">
        <f>IF(ISNUMBER(E1625),E1625/'Bulk DivVar Analysis'!$I$114,"")</f>
        <v/>
      </c>
      <c r="H1625" s="338" t="str">
        <f>IF(ISNUMBER(E1625), IF(G1625&gt;'Bulk DivVar Analysis'!$J$116,"Pass","Fail"),"")</f>
        <v/>
      </c>
      <c r="I1625" s="338" t="str">
        <f t="shared" si="27"/>
        <v/>
      </c>
      <c r="J1625" s="339"/>
      <c r="K1625" s="339"/>
      <c r="L1625" s="339"/>
      <c r="M1625" s="339"/>
      <c r="N1625" s="339"/>
      <c r="O1625" s="339"/>
      <c r="P1625" s="339"/>
      <c r="Q1625" s="339"/>
    </row>
    <row r="1626" spans="1:17" ht="13.5" customHeight="1">
      <c r="A1626" s="481"/>
      <c r="B1626" s="481"/>
      <c r="C1626" s="481"/>
      <c r="D1626" s="481"/>
      <c r="E1626" s="481"/>
      <c r="F1626" s="339"/>
      <c r="G1626" s="340" t="str">
        <f>IF(ISNUMBER(E1626),E1626/'Bulk DivVar Analysis'!$I$114,"")</f>
        <v/>
      </c>
      <c r="H1626" s="338" t="str">
        <f>IF(ISNUMBER(E1626), IF(G1626&gt;'Bulk DivVar Analysis'!$J$116,"Pass","Fail"),"")</f>
        <v/>
      </c>
      <c r="I1626" s="338" t="str">
        <f t="shared" si="27"/>
        <v/>
      </c>
      <c r="J1626" s="339"/>
      <c r="K1626" s="339"/>
      <c r="L1626" s="339"/>
      <c r="M1626" s="339"/>
      <c r="N1626" s="339"/>
      <c r="O1626" s="339"/>
      <c r="P1626" s="339"/>
      <c r="Q1626" s="339"/>
    </row>
    <row r="1627" spans="1:17" ht="13.5" customHeight="1">
      <c r="A1627" s="481"/>
      <c r="B1627" s="481"/>
      <c r="C1627" s="481"/>
      <c r="D1627" s="481"/>
      <c r="E1627" s="481"/>
      <c r="F1627" s="339"/>
      <c r="G1627" s="340" t="str">
        <f>IF(ISNUMBER(E1627),E1627/'Bulk DivVar Analysis'!$I$114,"")</f>
        <v/>
      </c>
      <c r="H1627" s="338" t="str">
        <f>IF(ISNUMBER(E1627), IF(G1627&gt;'Bulk DivVar Analysis'!$J$116,"Pass","Fail"),"")</f>
        <v/>
      </c>
      <c r="I1627" s="338" t="str">
        <f t="shared" si="27"/>
        <v/>
      </c>
      <c r="J1627" s="339"/>
      <c r="K1627" s="339"/>
      <c r="L1627" s="339"/>
      <c r="M1627" s="339"/>
      <c r="N1627" s="339"/>
      <c r="O1627" s="339"/>
      <c r="P1627" s="339"/>
      <c r="Q1627" s="339"/>
    </row>
    <row r="1628" spans="1:17" ht="13.5" customHeight="1">
      <c r="A1628" s="481"/>
      <c r="B1628" s="481"/>
      <c r="C1628" s="481"/>
      <c r="D1628" s="481"/>
      <c r="E1628" s="481"/>
      <c r="F1628" s="339"/>
      <c r="G1628" s="340" t="str">
        <f>IF(ISNUMBER(E1628),E1628/'Bulk DivVar Analysis'!$I$114,"")</f>
        <v/>
      </c>
      <c r="H1628" s="338" t="str">
        <f>IF(ISNUMBER(E1628), IF(G1628&gt;'Bulk DivVar Analysis'!$J$116,"Pass","Fail"),"")</f>
        <v/>
      </c>
      <c r="I1628" s="338" t="str">
        <f t="shared" si="27"/>
        <v/>
      </c>
      <c r="J1628" s="339"/>
      <c r="K1628" s="339"/>
      <c r="L1628" s="339"/>
      <c r="M1628" s="339"/>
      <c r="N1628" s="339"/>
      <c r="O1628" s="339"/>
      <c r="P1628" s="339"/>
      <c r="Q1628" s="339"/>
    </row>
    <row r="1629" spans="1:17" ht="13.5" customHeight="1">
      <c r="A1629" s="481"/>
      <c r="B1629" s="481"/>
      <c r="C1629" s="481"/>
      <c r="D1629" s="481"/>
      <c r="E1629" s="481"/>
      <c r="F1629" s="339"/>
      <c r="G1629" s="340" t="str">
        <f>IF(ISNUMBER(E1629),E1629/'Bulk DivVar Analysis'!$I$114,"")</f>
        <v/>
      </c>
      <c r="H1629" s="338" t="str">
        <f>IF(ISNUMBER(E1629), IF(G1629&gt;'Bulk DivVar Analysis'!$J$116,"Pass","Fail"),"")</f>
        <v/>
      </c>
      <c r="I1629" s="338" t="str">
        <f t="shared" si="27"/>
        <v/>
      </c>
      <c r="J1629" s="339"/>
      <c r="K1629" s="339"/>
      <c r="L1629" s="339"/>
      <c r="M1629" s="339"/>
      <c r="N1629" s="339"/>
      <c r="O1629" s="339"/>
      <c r="P1629" s="339"/>
      <c r="Q1629" s="339"/>
    </row>
    <row r="1630" spans="1:17" ht="13.5" customHeight="1">
      <c r="A1630" s="481"/>
      <c r="B1630" s="481"/>
      <c r="C1630" s="481"/>
      <c r="D1630" s="481"/>
      <c r="E1630" s="481"/>
      <c r="F1630" s="339"/>
      <c r="G1630" s="340" t="str">
        <f>IF(ISNUMBER(E1630),E1630/'Bulk DivVar Analysis'!$I$114,"")</f>
        <v/>
      </c>
      <c r="H1630" s="338" t="str">
        <f>IF(ISNUMBER(E1630), IF(G1630&gt;'Bulk DivVar Analysis'!$J$116,"Pass","Fail"),"")</f>
        <v/>
      </c>
      <c r="I1630" s="338" t="str">
        <f t="shared" si="27"/>
        <v/>
      </c>
      <c r="J1630" s="339"/>
      <c r="K1630" s="339"/>
      <c r="L1630" s="339"/>
      <c r="M1630" s="339"/>
      <c r="N1630" s="339"/>
      <c r="O1630" s="339"/>
      <c r="P1630" s="339"/>
      <c r="Q1630" s="339"/>
    </row>
    <row r="1631" spans="1:17" ht="13.5" customHeight="1">
      <c r="A1631" s="481"/>
      <c r="B1631" s="481"/>
      <c r="C1631" s="481"/>
      <c r="D1631" s="481"/>
      <c r="E1631" s="481"/>
      <c r="F1631" s="339"/>
      <c r="G1631" s="340" t="str">
        <f>IF(ISNUMBER(E1631),E1631/'Bulk DivVar Analysis'!$I$114,"")</f>
        <v/>
      </c>
      <c r="H1631" s="338" t="str">
        <f>IF(ISNUMBER(E1631), IF(G1631&gt;'Bulk DivVar Analysis'!$J$116,"Pass","Fail"),"")</f>
        <v/>
      </c>
      <c r="I1631" s="338" t="str">
        <f t="shared" si="27"/>
        <v/>
      </c>
      <c r="J1631" s="339"/>
      <c r="K1631" s="339"/>
      <c r="L1631" s="339"/>
      <c r="M1631" s="339"/>
      <c r="N1631" s="339"/>
      <c r="O1631" s="339"/>
      <c r="P1631" s="339"/>
      <c r="Q1631" s="339"/>
    </row>
    <row r="1632" spans="1:17" ht="13.5" customHeight="1">
      <c r="A1632" s="481"/>
      <c r="B1632" s="481"/>
      <c r="C1632" s="481"/>
      <c r="D1632" s="481"/>
      <c r="E1632" s="481"/>
      <c r="F1632" s="339"/>
      <c r="G1632" s="340" t="str">
        <f>IF(ISNUMBER(E1632),E1632/'Bulk DivVar Analysis'!$I$114,"")</f>
        <v/>
      </c>
      <c r="H1632" s="338" t="str">
        <f>IF(ISNUMBER(E1632), IF(G1632&gt;'Bulk DivVar Analysis'!$J$116,"Pass","Fail"),"")</f>
        <v/>
      </c>
      <c r="I1632" s="338" t="str">
        <f t="shared" si="27"/>
        <v/>
      </c>
      <c r="J1632" s="339"/>
      <c r="K1632" s="339"/>
      <c r="L1632" s="339"/>
      <c r="M1632" s="339"/>
      <c r="N1632" s="339"/>
      <c r="O1632" s="339"/>
      <c r="P1632" s="339"/>
      <c r="Q1632" s="339"/>
    </row>
    <row r="1633" spans="1:17" ht="13.5" customHeight="1">
      <c r="A1633" s="481"/>
      <c r="B1633" s="481"/>
      <c r="C1633" s="481"/>
      <c r="D1633" s="481"/>
      <c r="E1633" s="481"/>
      <c r="F1633" s="339"/>
      <c r="G1633" s="340" t="str">
        <f>IF(ISNUMBER(E1633),E1633/'Bulk DivVar Analysis'!$I$114,"")</f>
        <v/>
      </c>
      <c r="H1633" s="338" t="str">
        <f>IF(ISNUMBER(E1633), IF(G1633&gt;'Bulk DivVar Analysis'!$J$116,"Pass","Fail"),"")</f>
        <v/>
      </c>
      <c r="I1633" s="338" t="str">
        <f t="shared" si="27"/>
        <v/>
      </c>
      <c r="J1633" s="339"/>
      <c r="K1633" s="339"/>
      <c r="L1633" s="339"/>
      <c r="M1633" s="339"/>
      <c r="N1633" s="339"/>
      <c r="O1633" s="339"/>
      <c r="P1633" s="339"/>
      <c r="Q1633" s="339"/>
    </row>
    <row r="1634" spans="1:17" ht="13.5" customHeight="1">
      <c r="A1634" s="481"/>
      <c r="B1634" s="481"/>
      <c r="C1634" s="481"/>
      <c r="D1634" s="481"/>
      <c r="E1634" s="481"/>
      <c r="F1634" s="339"/>
      <c r="G1634" s="340" t="str">
        <f>IF(ISNUMBER(E1634),E1634/'Bulk DivVar Analysis'!$I$114,"")</f>
        <v/>
      </c>
      <c r="H1634" s="338" t="str">
        <f>IF(ISNUMBER(E1634), IF(G1634&gt;'Bulk DivVar Analysis'!$J$116,"Pass","Fail"),"")</f>
        <v/>
      </c>
      <c r="I1634" s="338" t="str">
        <f t="shared" si="27"/>
        <v/>
      </c>
      <c r="J1634" s="339"/>
      <c r="K1634" s="339"/>
      <c r="L1634" s="339"/>
      <c r="M1634" s="339"/>
      <c r="N1634" s="339"/>
      <c r="O1634" s="339"/>
      <c r="P1634" s="339"/>
      <c r="Q1634" s="339"/>
    </row>
    <row r="1635" spans="1:17" ht="13.5" customHeight="1">
      <c r="A1635" s="481"/>
      <c r="B1635" s="481"/>
      <c r="C1635" s="481"/>
      <c r="D1635" s="481"/>
      <c r="E1635" s="481"/>
      <c r="F1635" s="339"/>
      <c r="G1635" s="340" t="str">
        <f>IF(ISNUMBER(E1635),E1635/'Bulk DivVar Analysis'!$I$114,"")</f>
        <v/>
      </c>
      <c r="H1635" s="338" t="str">
        <f>IF(ISNUMBER(E1635), IF(G1635&gt;'Bulk DivVar Analysis'!$J$116,"Pass","Fail"),"")</f>
        <v/>
      </c>
      <c r="I1635" s="338" t="str">
        <f t="shared" si="27"/>
        <v/>
      </c>
      <c r="J1635" s="339"/>
      <c r="K1635" s="339"/>
      <c r="L1635" s="339"/>
      <c r="M1635" s="339"/>
      <c r="N1635" s="339"/>
      <c r="O1635" s="339"/>
      <c r="P1635" s="339"/>
      <c r="Q1635" s="339"/>
    </row>
    <row r="1636" spans="1:17" ht="13.5" customHeight="1">
      <c r="A1636" s="481"/>
      <c r="B1636" s="481"/>
      <c r="C1636" s="481"/>
      <c r="D1636" s="481"/>
      <c r="E1636" s="481"/>
      <c r="F1636" s="339"/>
      <c r="G1636" s="340" t="str">
        <f>IF(ISNUMBER(E1636),E1636/'Bulk DivVar Analysis'!$I$114,"")</f>
        <v/>
      </c>
      <c r="H1636" s="338" t="str">
        <f>IF(ISNUMBER(E1636), IF(G1636&gt;'Bulk DivVar Analysis'!$J$116,"Pass","Fail"),"")</f>
        <v/>
      </c>
      <c r="I1636" s="338" t="str">
        <f t="shared" si="27"/>
        <v/>
      </c>
      <c r="J1636" s="339"/>
      <c r="K1636" s="339"/>
      <c r="L1636" s="339"/>
      <c r="M1636" s="339"/>
      <c r="N1636" s="339"/>
      <c r="O1636" s="339"/>
      <c r="P1636" s="339"/>
      <c r="Q1636" s="339"/>
    </row>
    <row r="1637" spans="1:17" ht="13.5" customHeight="1">
      <c r="A1637" s="481"/>
      <c r="B1637" s="481"/>
      <c r="C1637" s="481"/>
      <c r="D1637" s="481"/>
      <c r="E1637" s="481"/>
      <c r="F1637" s="339"/>
      <c r="G1637" s="340" t="str">
        <f>IF(ISNUMBER(E1637),E1637/'Bulk DivVar Analysis'!$I$114,"")</f>
        <v/>
      </c>
      <c r="H1637" s="338" t="str">
        <f>IF(ISNUMBER(E1637), IF(G1637&gt;'Bulk DivVar Analysis'!$J$116,"Pass","Fail"),"")</f>
        <v/>
      </c>
      <c r="I1637" s="338" t="str">
        <f t="shared" si="27"/>
        <v/>
      </c>
      <c r="J1637" s="339"/>
      <c r="K1637" s="339"/>
      <c r="L1637" s="339"/>
      <c r="M1637" s="339"/>
      <c r="N1637" s="339"/>
      <c r="O1637" s="339"/>
      <c r="P1637" s="339"/>
      <c r="Q1637" s="339"/>
    </row>
    <row r="1638" spans="1:17" ht="13.5" customHeight="1">
      <c r="A1638" s="481"/>
      <c r="B1638" s="481"/>
      <c r="C1638" s="481"/>
      <c r="D1638" s="481"/>
      <c r="E1638" s="481"/>
      <c r="F1638" s="339"/>
      <c r="G1638" s="340" t="str">
        <f>IF(ISNUMBER(E1638),E1638/'Bulk DivVar Analysis'!$I$114,"")</f>
        <v/>
      </c>
      <c r="H1638" s="338" t="str">
        <f>IF(ISNUMBER(E1638), IF(G1638&gt;'Bulk DivVar Analysis'!$J$116,"Pass","Fail"),"")</f>
        <v/>
      </c>
      <c r="I1638" s="338" t="str">
        <f t="shared" si="27"/>
        <v/>
      </c>
      <c r="J1638" s="339"/>
      <c r="K1638" s="339"/>
      <c r="L1638" s="339"/>
      <c r="M1638" s="339"/>
      <c r="N1638" s="339"/>
      <c r="O1638" s="339"/>
      <c r="P1638" s="339"/>
      <c r="Q1638" s="339"/>
    </row>
    <row r="1639" spans="1:17" ht="13.5" customHeight="1">
      <c r="A1639" s="481"/>
      <c r="B1639" s="481"/>
      <c r="C1639" s="481"/>
      <c r="D1639" s="481"/>
      <c r="E1639" s="481"/>
      <c r="F1639" s="339"/>
      <c r="G1639" s="340" t="str">
        <f>IF(ISNUMBER(E1639),E1639/'Bulk DivVar Analysis'!$I$114,"")</f>
        <v/>
      </c>
      <c r="H1639" s="338" t="str">
        <f>IF(ISNUMBER(E1639), IF(G1639&gt;'Bulk DivVar Analysis'!$J$116,"Pass","Fail"),"")</f>
        <v/>
      </c>
      <c r="I1639" s="338" t="str">
        <f t="shared" si="27"/>
        <v/>
      </c>
      <c r="J1639" s="339"/>
      <c r="K1639" s="339"/>
      <c r="L1639" s="339"/>
      <c r="M1639" s="339"/>
      <c r="N1639" s="339"/>
      <c r="O1639" s="339"/>
      <c r="P1639" s="339"/>
      <c r="Q1639" s="339"/>
    </row>
    <row r="1640" spans="1:17" ht="13.5" customHeight="1">
      <c r="A1640" s="481"/>
      <c r="B1640" s="481"/>
      <c r="C1640" s="481"/>
      <c r="D1640" s="481"/>
      <c r="E1640" s="481"/>
      <c r="F1640" s="339"/>
      <c r="G1640" s="340" t="str">
        <f>IF(ISNUMBER(E1640),E1640/'Bulk DivVar Analysis'!$I$114,"")</f>
        <v/>
      </c>
      <c r="H1640" s="338" t="str">
        <f>IF(ISNUMBER(E1640), IF(G1640&gt;'Bulk DivVar Analysis'!$J$116,"Pass","Fail"),"")</f>
        <v/>
      </c>
      <c r="I1640" s="338" t="str">
        <f t="shared" si="27"/>
        <v/>
      </c>
      <c r="J1640" s="339"/>
      <c r="K1640" s="339"/>
      <c r="L1640" s="339"/>
      <c r="M1640" s="339"/>
      <c r="N1640" s="339"/>
      <c r="O1640" s="339"/>
      <c r="P1640" s="339"/>
      <c r="Q1640" s="339"/>
    </row>
    <row r="1641" spans="1:17" ht="13.5" customHeight="1">
      <c r="A1641" s="481"/>
      <c r="B1641" s="481"/>
      <c r="C1641" s="481"/>
      <c r="D1641" s="481"/>
      <c r="E1641" s="481"/>
      <c r="F1641" s="339"/>
      <c r="G1641" s="340" t="str">
        <f>IF(ISNUMBER(E1641),E1641/'Bulk DivVar Analysis'!$I$114,"")</f>
        <v/>
      </c>
      <c r="H1641" s="338" t="str">
        <f>IF(ISNUMBER(E1641), IF(G1641&gt;'Bulk DivVar Analysis'!$J$116,"Pass","Fail"),"")</f>
        <v/>
      </c>
      <c r="I1641" s="338" t="str">
        <f t="shared" si="27"/>
        <v/>
      </c>
      <c r="J1641" s="339"/>
      <c r="K1641" s="339"/>
      <c r="L1641" s="339"/>
      <c r="M1641" s="339"/>
      <c r="N1641" s="339"/>
      <c r="O1641" s="339"/>
      <c r="P1641" s="339"/>
      <c r="Q1641" s="339"/>
    </row>
    <row r="1642" spans="1:17" ht="13.5" customHeight="1">
      <c r="A1642" s="481"/>
      <c r="B1642" s="481"/>
      <c r="C1642" s="481"/>
      <c r="D1642" s="481"/>
      <c r="E1642" s="481"/>
      <c r="F1642" s="339"/>
      <c r="G1642" s="340" t="str">
        <f>IF(ISNUMBER(E1642),E1642/'Bulk DivVar Analysis'!$I$114,"")</f>
        <v/>
      </c>
      <c r="H1642" s="338" t="str">
        <f>IF(ISNUMBER(E1642), IF(G1642&gt;'Bulk DivVar Analysis'!$J$116,"Pass","Fail"),"")</f>
        <v/>
      </c>
      <c r="I1642" s="338" t="str">
        <f t="shared" si="27"/>
        <v/>
      </c>
      <c r="J1642" s="339"/>
      <c r="K1642" s="339"/>
      <c r="L1642" s="339"/>
      <c r="M1642" s="339"/>
      <c r="N1642" s="339"/>
      <c r="O1642" s="339"/>
      <c r="P1642" s="339"/>
      <c r="Q1642" s="339"/>
    </row>
    <row r="1643" spans="1:17" ht="13.5" customHeight="1">
      <c r="A1643" s="481"/>
      <c r="B1643" s="481"/>
      <c r="C1643" s="481"/>
      <c r="D1643" s="481"/>
      <c r="E1643" s="481"/>
      <c r="F1643" s="339"/>
      <c r="G1643" s="340" t="str">
        <f>IF(ISNUMBER(E1643),E1643/'Bulk DivVar Analysis'!$I$114,"")</f>
        <v/>
      </c>
      <c r="H1643" s="338" t="str">
        <f>IF(ISNUMBER(E1643), IF(G1643&gt;'Bulk DivVar Analysis'!$J$116,"Pass","Fail"),"")</f>
        <v/>
      </c>
      <c r="I1643" s="338" t="str">
        <f t="shared" si="27"/>
        <v/>
      </c>
      <c r="J1643" s="339"/>
      <c r="K1643" s="339"/>
      <c r="L1643" s="339"/>
      <c r="M1643" s="339"/>
      <c r="N1643" s="339"/>
      <c r="O1643" s="339"/>
      <c r="P1643" s="339"/>
      <c r="Q1643" s="339"/>
    </row>
    <row r="1644" spans="1:17" ht="13.5" customHeight="1">
      <c r="A1644" s="481"/>
      <c r="B1644" s="481"/>
      <c r="C1644" s="481"/>
      <c r="D1644" s="481"/>
      <c r="E1644" s="481"/>
      <c r="F1644" s="339"/>
      <c r="G1644" s="340" t="str">
        <f>IF(ISNUMBER(E1644),E1644/'Bulk DivVar Analysis'!$I$114,"")</f>
        <v/>
      </c>
      <c r="H1644" s="338" t="str">
        <f>IF(ISNUMBER(E1644), IF(G1644&gt;'Bulk DivVar Analysis'!$J$116,"Pass","Fail"),"")</f>
        <v/>
      </c>
      <c r="I1644" s="338" t="str">
        <f t="shared" si="27"/>
        <v/>
      </c>
      <c r="J1644" s="339"/>
      <c r="K1644" s="339"/>
      <c r="L1644" s="339"/>
      <c r="M1644" s="339"/>
      <c r="N1644" s="339"/>
      <c r="O1644" s="339"/>
      <c r="P1644" s="339"/>
      <c r="Q1644" s="339"/>
    </row>
    <row r="1645" spans="1:17" ht="13.5" customHeight="1">
      <c r="A1645" s="481"/>
      <c r="B1645" s="481"/>
      <c r="C1645" s="481"/>
      <c r="D1645" s="481"/>
      <c r="E1645" s="481"/>
      <c r="F1645" s="339"/>
      <c r="G1645" s="340" t="str">
        <f>IF(ISNUMBER(E1645),E1645/'Bulk DivVar Analysis'!$I$114,"")</f>
        <v/>
      </c>
      <c r="H1645" s="338" t="str">
        <f>IF(ISNUMBER(E1645), IF(G1645&gt;'Bulk DivVar Analysis'!$J$116,"Pass","Fail"),"")</f>
        <v/>
      </c>
      <c r="I1645" s="338" t="str">
        <f t="shared" si="27"/>
        <v/>
      </c>
      <c r="J1645" s="339"/>
      <c r="K1645" s="339"/>
      <c r="L1645" s="339"/>
      <c r="M1645" s="339"/>
      <c r="N1645" s="339"/>
      <c r="O1645" s="339"/>
      <c r="P1645" s="339"/>
      <c r="Q1645" s="339"/>
    </row>
    <row r="1646" spans="1:17" ht="13.5" customHeight="1">
      <c r="A1646" s="481"/>
      <c r="B1646" s="481"/>
      <c r="C1646" s="481"/>
      <c r="D1646" s="481"/>
      <c r="E1646" s="481"/>
      <c r="F1646" s="339"/>
      <c r="G1646" s="340" t="str">
        <f>IF(ISNUMBER(E1646),E1646/'Bulk DivVar Analysis'!$I$114,"")</f>
        <v/>
      </c>
      <c r="H1646" s="338" t="str">
        <f>IF(ISNUMBER(E1646), IF(G1646&gt;'Bulk DivVar Analysis'!$J$116,"Pass","Fail"),"")</f>
        <v/>
      </c>
      <c r="I1646" s="338" t="str">
        <f t="shared" si="27"/>
        <v/>
      </c>
      <c r="J1646" s="339"/>
      <c r="K1646" s="339"/>
      <c r="L1646" s="339"/>
      <c r="M1646" s="339"/>
      <c r="N1646" s="339"/>
      <c r="O1646" s="339"/>
      <c r="P1646" s="339"/>
      <c r="Q1646" s="339"/>
    </row>
    <row r="1647" spans="1:17" ht="13.5" customHeight="1">
      <c r="A1647" s="481"/>
      <c r="B1647" s="481"/>
      <c r="C1647" s="481"/>
      <c r="D1647" s="481"/>
      <c r="E1647" s="481"/>
      <c r="F1647" s="339"/>
      <c r="G1647" s="340" t="str">
        <f>IF(ISNUMBER(E1647),E1647/'Bulk DivVar Analysis'!$I$114,"")</f>
        <v/>
      </c>
      <c r="H1647" s="338" t="str">
        <f>IF(ISNUMBER(E1647), IF(G1647&gt;'Bulk DivVar Analysis'!$J$116,"Pass","Fail"),"")</f>
        <v/>
      </c>
      <c r="I1647" s="338" t="str">
        <f t="shared" si="27"/>
        <v/>
      </c>
      <c r="J1647" s="339"/>
      <c r="K1647" s="339"/>
      <c r="L1647" s="339"/>
      <c r="M1647" s="339"/>
      <c r="N1647" s="339"/>
      <c r="O1647" s="339"/>
      <c r="P1647" s="339"/>
      <c r="Q1647" s="339"/>
    </row>
    <row r="1648" spans="1:17" ht="13.5" customHeight="1">
      <c r="A1648" s="481"/>
      <c r="B1648" s="481"/>
      <c r="C1648" s="481"/>
      <c r="D1648" s="481"/>
      <c r="E1648" s="481"/>
      <c r="F1648" s="339"/>
      <c r="G1648" s="340" t="str">
        <f>IF(ISNUMBER(E1648),E1648/'Bulk DivVar Analysis'!$I$114,"")</f>
        <v/>
      </c>
      <c r="H1648" s="338" t="str">
        <f>IF(ISNUMBER(E1648), IF(G1648&gt;'Bulk DivVar Analysis'!$J$116,"Pass","Fail"),"")</f>
        <v/>
      </c>
      <c r="I1648" s="338" t="str">
        <f t="shared" si="27"/>
        <v/>
      </c>
      <c r="J1648" s="339"/>
      <c r="K1648" s="339"/>
      <c r="L1648" s="339"/>
      <c r="M1648" s="339"/>
      <c r="N1648" s="339"/>
      <c r="O1648" s="339"/>
      <c r="P1648" s="339"/>
      <c r="Q1648" s="339"/>
    </row>
    <row r="1649" spans="1:17" ht="13.5" customHeight="1">
      <c r="A1649" s="481"/>
      <c r="B1649" s="481"/>
      <c r="C1649" s="481"/>
      <c r="D1649" s="481"/>
      <c r="E1649" s="481"/>
      <c r="F1649" s="339"/>
      <c r="G1649" s="340" t="str">
        <f>IF(ISNUMBER(E1649),E1649/'Bulk DivVar Analysis'!$I$114,"")</f>
        <v/>
      </c>
      <c r="H1649" s="338" t="str">
        <f>IF(ISNUMBER(E1649), IF(G1649&gt;'Bulk DivVar Analysis'!$J$116,"Pass","Fail"),"")</f>
        <v/>
      </c>
      <c r="I1649" s="338" t="str">
        <f t="shared" si="27"/>
        <v/>
      </c>
      <c r="J1649" s="339"/>
      <c r="K1649" s="339"/>
      <c r="L1649" s="339"/>
      <c r="M1649" s="339"/>
      <c r="N1649" s="339"/>
      <c r="O1649" s="339"/>
      <c r="P1649" s="339"/>
      <c r="Q1649" s="339"/>
    </row>
    <row r="1650" spans="1:17" ht="13.5" customHeight="1">
      <c r="A1650" s="481"/>
      <c r="B1650" s="481"/>
      <c r="C1650" s="481"/>
      <c r="D1650" s="481"/>
      <c r="E1650" s="481"/>
      <c r="F1650" s="339"/>
      <c r="G1650" s="340" t="str">
        <f>IF(ISNUMBER(E1650),E1650/'Bulk DivVar Analysis'!$I$114,"")</f>
        <v/>
      </c>
      <c r="H1650" s="338" t="str">
        <f>IF(ISNUMBER(E1650), IF(G1650&gt;'Bulk DivVar Analysis'!$J$116,"Pass","Fail"),"")</f>
        <v/>
      </c>
      <c r="I1650" s="338" t="str">
        <f t="shared" si="27"/>
        <v/>
      </c>
      <c r="J1650" s="339"/>
      <c r="K1650" s="339"/>
      <c r="L1650" s="339"/>
      <c r="M1650" s="339"/>
      <c r="N1650" s="339"/>
      <c r="O1650" s="339"/>
      <c r="P1650" s="339"/>
      <c r="Q1650" s="339"/>
    </row>
    <row r="1651" spans="1:17" ht="13.5" customHeight="1">
      <c r="A1651" s="481"/>
      <c r="B1651" s="481"/>
      <c r="C1651" s="481"/>
      <c r="D1651" s="481"/>
      <c r="E1651" s="481"/>
      <c r="F1651" s="339"/>
      <c r="G1651" s="340" t="str">
        <f>IF(ISNUMBER(E1651),E1651/'Bulk DivVar Analysis'!$I$114,"")</f>
        <v/>
      </c>
      <c r="H1651" s="338" t="str">
        <f>IF(ISNUMBER(E1651), IF(G1651&gt;'Bulk DivVar Analysis'!$J$116,"Pass","Fail"),"")</f>
        <v/>
      </c>
      <c r="I1651" s="338" t="str">
        <f t="shared" si="27"/>
        <v/>
      </c>
      <c r="J1651" s="339"/>
      <c r="K1651" s="339"/>
      <c r="L1651" s="339"/>
      <c r="M1651" s="339"/>
      <c r="N1651" s="339"/>
      <c r="O1651" s="339"/>
      <c r="P1651" s="339"/>
      <c r="Q1651" s="339"/>
    </row>
    <row r="1652" spans="1:17" ht="13.5" customHeight="1">
      <c r="A1652" s="481"/>
      <c r="B1652" s="481"/>
      <c r="C1652" s="481"/>
      <c r="D1652" s="481"/>
      <c r="E1652" s="481"/>
      <c r="F1652" s="339"/>
      <c r="G1652" s="340" t="str">
        <f>IF(ISNUMBER(E1652),E1652/'Bulk DivVar Analysis'!$I$114,"")</f>
        <v/>
      </c>
      <c r="H1652" s="338" t="str">
        <f>IF(ISNUMBER(E1652), IF(G1652&gt;'Bulk DivVar Analysis'!$J$116,"Pass","Fail"),"")</f>
        <v/>
      </c>
      <c r="I1652" s="338" t="str">
        <f t="shared" si="27"/>
        <v/>
      </c>
      <c r="J1652" s="339"/>
      <c r="K1652" s="339"/>
      <c r="L1652" s="339"/>
      <c r="M1652" s="339"/>
      <c r="N1652" s="339"/>
      <c r="O1652" s="339"/>
      <c r="P1652" s="339"/>
      <c r="Q1652" s="339"/>
    </row>
    <row r="1653" spans="1:17" ht="13.5" customHeight="1">
      <c r="A1653" s="481"/>
      <c r="B1653" s="481"/>
      <c r="C1653" s="481"/>
      <c r="D1653" s="481"/>
      <c r="E1653" s="481"/>
      <c r="F1653" s="339"/>
      <c r="G1653" s="340" t="str">
        <f>IF(ISNUMBER(E1653),E1653/'Bulk DivVar Analysis'!$I$114,"")</f>
        <v/>
      </c>
      <c r="H1653" s="338" t="str">
        <f>IF(ISNUMBER(E1653), IF(G1653&gt;'Bulk DivVar Analysis'!$J$116,"Pass","Fail"),"")</f>
        <v/>
      </c>
      <c r="I1653" s="338" t="str">
        <f t="shared" si="27"/>
        <v/>
      </c>
      <c r="J1653" s="339"/>
      <c r="K1653" s="339"/>
      <c r="L1653" s="339"/>
      <c r="M1653" s="339"/>
      <c r="N1653" s="339"/>
      <c r="O1653" s="339"/>
      <c r="P1653" s="339"/>
      <c r="Q1653" s="339"/>
    </row>
    <row r="1654" spans="1:17" ht="13.5" customHeight="1">
      <c r="A1654" s="481"/>
      <c r="B1654" s="481"/>
      <c r="C1654" s="481"/>
      <c r="D1654" s="481"/>
      <c r="E1654" s="481"/>
      <c r="F1654" s="339"/>
      <c r="G1654" s="340" t="str">
        <f>IF(ISNUMBER(E1654),E1654/'Bulk DivVar Analysis'!$I$114,"")</f>
        <v/>
      </c>
      <c r="H1654" s="338" t="str">
        <f>IF(ISNUMBER(E1654), IF(G1654&gt;'Bulk DivVar Analysis'!$J$116,"Pass","Fail"),"")</f>
        <v/>
      </c>
      <c r="I1654" s="338" t="str">
        <f t="shared" si="27"/>
        <v/>
      </c>
      <c r="J1654" s="339"/>
      <c r="K1654" s="339"/>
      <c r="L1654" s="339"/>
      <c r="M1654" s="339"/>
      <c r="N1654" s="339"/>
      <c r="O1654" s="339"/>
      <c r="P1654" s="339"/>
      <c r="Q1654" s="339"/>
    </row>
    <row r="1655" spans="1:17" ht="13.5" customHeight="1">
      <c r="A1655" s="481"/>
      <c r="B1655" s="481"/>
      <c r="C1655" s="481"/>
      <c r="D1655" s="481"/>
      <c r="E1655" s="481"/>
      <c r="F1655" s="339"/>
      <c r="G1655" s="340" t="str">
        <f>IF(ISNUMBER(E1655),E1655/'Bulk DivVar Analysis'!$I$114,"")</f>
        <v/>
      </c>
      <c r="H1655" s="338" t="str">
        <f>IF(ISNUMBER(E1655), IF(G1655&gt;'Bulk DivVar Analysis'!$J$116,"Pass","Fail"),"")</f>
        <v/>
      </c>
      <c r="I1655" s="338" t="str">
        <f t="shared" si="27"/>
        <v/>
      </c>
      <c r="J1655" s="339"/>
      <c r="K1655" s="339"/>
      <c r="L1655" s="339"/>
      <c r="M1655" s="339"/>
      <c r="N1655" s="339"/>
      <c r="O1655" s="339"/>
      <c r="P1655" s="339"/>
      <c r="Q1655" s="339"/>
    </row>
    <row r="1656" spans="1:17" ht="13.5" customHeight="1">
      <c r="A1656" s="481"/>
      <c r="B1656" s="481"/>
      <c r="C1656" s="481"/>
      <c r="D1656" s="481"/>
      <c r="E1656" s="481"/>
      <c r="F1656" s="339"/>
      <c r="G1656" s="340" t="str">
        <f>IF(ISNUMBER(E1656),E1656/'Bulk DivVar Analysis'!$I$114,"")</f>
        <v/>
      </c>
      <c r="H1656" s="338" t="str">
        <f>IF(ISNUMBER(E1656), IF(G1656&gt;'Bulk DivVar Analysis'!$J$116,"Pass","Fail"),"")</f>
        <v/>
      </c>
      <c r="I1656" s="338" t="str">
        <f t="shared" si="27"/>
        <v/>
      </c>
      <c r="J1656" s="339"/>
      <c r="K1656" s="339"/>
      <c r="L1656" s="339"/>
      <c r="M1656" s="339"/>
      <c r="N1656" s="339"/>
      <c r="O1656" s="339"/>
      <c r="P1656" s="339"/>
      <c r="Q1656" s="339"/>
    </row>
    <row r="1657" spans="1:17" ht="13.5" customHeight="1">
      <c r="A1657" s="481"/>
      <c r="B1657" s="481"/>
      <c r="C1657" s="481"/>
      <c r="D1657" s="481"/>
      <c r="E1657" s="481"/>
      <c r="F1657" s="339"/>
      <c r="G1657" s="340" t="str">
        <f>IF(ISNUMBER(E1657),E1657/'Bulk DivVar Analysis'!$I$114,"")</f>
        <v/>
      </c>
      <c r="H1657" s="338" t="str">
        <f>IF(ISNUMBER(E1657), IF(G1657&gt;'Bulk DivVar Analysis'!$J$116,"Pass","Fail"),"")</f>
        <v/>
      </c>
      <c r="I1657" s="338" t="str">
        <f t="shared" si="27"/>
        <v/>
      </c>
      <c r="J1657" s="339"/>
      <c r="K1657" s="339"/>
      <c r="L1657" s="339"/>
      <c r="M1657" s="339"/>
      <c r="N1657" s="339"/>
      <c r="O1657" s="339"/>
      <c r="P1657" s="339"/>
      <c r="Q1657" s="339"/>
    </row>
    <row r="1658" spans="1:17" ht="13.5" customHeight="1">
      <c r="A1658" s="481"/>
      <c r="B1658" s="481"/>
      <c r="C1658" s="481"/>
      <c r="D1658" s="481"/>
      <c r="E1658" s="481"/>
      <c r="F1658" s="339"/>
      <c r="G1658" s="340" t="str">
        <f>IF(ISNUMBER(E1658),E1658/'Bulk DivVar Analysis'!$I$114,"")</f>
        <v/>
      </c>
      <c r="H1658" s="338" t="str">
        <f>IF(ISNUMBER(E1658), IF(G1658&gt;'Bulk DivVar Analysis'!$J$116,"Pass","Fail"),"")</f>
        <v/>
      </c>
      <c r="I1658" s="338" t="str">
        <f t="shared" si="27"/>
        <v/>
      </c>
      <c r="J1658" s="339"/>
      <c r="K1658" s="339"/>
      <c r="L1658" s="339"/>
      <c r="M1658" s="339"/>
      <c r="N1658" s="339"/>
      <c r="O1658" s="339"/>
      <c r="P1658" s="339"/>
      <c r="Q1658" s="339"/>
    </row>
    <row r="1659" spans="1:17" ht="13.5" customHeight="1">
      <c r="A1659" s="481"/>
      <c r="B1659" s="481"/>
      <c r="C1659" s="481"/>
      <c r="D1659" s="481"/>
      <c r="E1659" s="481"/>
      <c r="F1659" s="339"/>
      <c r="G1659" s="340" t="str">
        <f>IF(ISNUMBER(E1659),E1659/'Bulk DivVar Analysis'!$I$114,"")</f>
        <v/>
      </c>
      <c r="H1659" s="338" t="str">
        <f>IF(ISNUMBER(E1659), IF(G1659&gt;'Bulk DivVar Analysis'!$J$116,"Pass","Fail"),"")</f>
        <v/>
      </c>
      <c r="I1659" s="338" t="str">
        <f t="shared" si="27"/>
        <v/>
      </c>
      <c r="J1659" s="339"/>
      <c r="K1659" s="339"/>
      <c r="L1659" s="339"/>
      <c r="M1659" s="339"/>
      <c r="N1659" s="339"/>
      <c r="O1659" s="339"/>
      <c r="P1659" s="339"/>
      <c r="Q1659" s="339"/>
    </row>
    <row r="1660" spans="1:17" ht="13.5" customHeight="1">
      <c r="A1660" s="481"/>
      <c r="B1660" s="481"/>
      <c r="C1660" s="481"/>
      <c r="D1660" s="481"/>
      <c r="E1660" s="481"/>
      <c r="F1660" s="339"/>
      <c r="G1660" s="340" t="str">
        <f>IF(ISNUMBER(E1660),E1660/'Bulk DivVar Analysis'!$I$114,"")</f>
        <v/>
      </c>
      <c r="H1660" s="338" t="str">
        <f>IF(ISNUMBER(E1660), IF(G1660&gt;'Bulk DivVar Analysis'!$J$116,"Pass","Fail"),"")</f>
        <v/>
      </c>
      <c r="I1660" s="338" t="str">
        <f t="shared" si="27"/>
        <v/>
      </c>
      <c r="J1660" s="339"/>
      <c r="K1660" s="339"/>
      <c r="L1660" s="339"/>
      <c r="M1660" s="339"/>
      <c r="N1660" s="339"/>
      <c r="O1660" s="339"/>
      <c r="P1660" s="339"/>
      <c r="Q1660" s="339"/>
    </row>
    <row r="1661" spans="1:17" ht="13.5" customHeight="1">
      <c r="A1661" s="481"/>
      <c r="B1661" s="481"/>
      <c r="C1661" s="481"/>
      <c r="D1661" s="481"/>
      <c r="E1661" s="481"/>
      <c r="F1661" s="339"/>
      <c r="G1661" s="340" t="str">
        <f>IF(ISNUMBER(E1661),E1661/'Bulk DivVar Analysis'!$I$114,"")</f>
        <v/>
      </c>
      <c r="H1661" s="338" t="str">
        <f>IF(ISNUMBER(E1661), IF(G1661&gt;'Bulk DivVar Analysis'!$J$116,"Pass","Fail"),"")</f>
        <v/>
      </c>
      <c r="I1661" s="338" t="str">
        <f t="shared" si="27"/>
        <v/>
      </c>
      <c r="J1661" s="339"/>
      <c r="K1661" s="339"/>
      <c r="L1661" s="339"/>
      <c r="M1661" s="339"/>
      <c r="N1661" s="339"/>
      <c r="O1661" s="339"/>
      <c r="P1661" s="339"/>
      <c r="Q1661" s="339"/>
    </row>
    <row r="1662" spans="1:17" ht="13.5" customHeight="1">
      <c r="A1662" s="481"/>
      <c r="B1662" s="481"/>
      <c r="C1662" s="481"/>
      <c r="D1662" s="481"/>
      <c r="E1662" s="481"/>
      <c r="F1662" s="339"/>
      <c r="G1662" s="340" t="str">
        <f>IF(ISNUMBER(E1662),E1662/'Bulk DivVar Analysis'!$I$114,"")</f>
        <v/>
      </c>
      <c r="H1662" s="338" t="str">
        <f>IF(ISNUMBER(E1662), IF(G1662&gt;'Bulk DivVar Analysis'!$J$116,"Pass","Fail"),"")</f>
        <v/>
      </c>
      <c r="I1662" s="338" t="str">
        <f t="shared" si="27"/>
        <v/>
      </c>
      <c r="J1662" s="339"/>
      <c r="K1662" s="339"/>
      <c r="L1662" s="339"/>
      <c r="M1662" s="339"/>
      <c r="N1662" s="339"/>
      <c r="O1662" s="339"/>
      <c r="P1662" s="339"/>
      <c r="Q1662" s="339"/>
    </row>
    <row r="1663" spans="1:17" ht="13.5" customHeight="1">
      <c r="A1663" s="481"/>
      <c r="B1663" s="481"/>
      <c r="C1663" s="481"/>
      <c r="D1663" s="481"/>
      <c r="E1663" s="481"/>
      <c r="F1663" s="339"/>
      <c r="G1663" s="340" t="str">
        <f>IF(ISNUMBER(E1663),E1663/'Bulk DivVar Analysis'!$I$114,"")</f>
        <v/>
      </c>
      <c r="H1663" s="338" t="str">
        <f>IF(ISNUMBER(E1663), IF(G1663&gt;'Bulk DivVar Analysis'!$J$116,"Pass","Fail"),"")</f>
        <v/>
      </c>
      <c r="I1663" s="338" t="str">
        <f t="shared" si="27"/>
        <v/>
      </c>
      <c r="J1663" s="339"/>
      <c r="K1663" s="339"/>
      <c r="L1663" s="339"/>
      <c r="M1663" s="339"/>
      <c r="N1663" s="339"/>
      <c r="O1663" s="339"/>
      <c r="P1663" s="339"/>
      <c r="Q1663" s="339"/>
    </row>
    <row r="1664" spans="1:17" ht="13.5" customHeight="1">
      <c r="A1664" s="481"/>
      <c r="B1664" s="481"/>
      <c r="C1664" s="481"/>
      <c r="D1664" s="481"/>
      <c r="E1664" s="481"/>
      <c r="F1664" s="339"/>
      <c r="G1664" s="340" t="str">
        <f>IF(ISNUMBER(E1664),E1664/'Bulk DivVar Analysis'!$I$114,"")</f>
        <v/>
      </c>
      <c r="H1664" s="338" t="str">
        <f>IF(ISNUMBER(E1664), IF(G1664&gt;'Bulk DivVar Analysis'!$J$116,"Pass","Fail"),"")</f>
        <v/>
      </c>
      <c r="I1664" s="338" t="str">
        <f t="shared" si="27"/>
        <v/>
      </c>
      <c r="J1664" s="339"/>
      <c r="K1664" s="339"/>
      <c r="L1664" s="339"/>
      <c r="M1664" s="339"/>
      <c r="N1664" s="339"/>
      <c r="O1664" s="339"/>
      <c r="P1664" s="339"/>
      <c r="Q1664" s="339"/>
    </row>
    <row r="1665" spans="1:17" ht="13.5" customHeight="1">
      <c r="A1665" s="481"/>
      <c r="B1665" s="481"/>
      <c r="C1665" s="481"/>
      <c r="D1665" s="481"/>
      <c r="E1665" s="481"/>
      <c r="F1665" s="339"/>
      <c r="G1665" s="340" t="str">
        <f>IF(ISNUMBER(E1665),E1665/'Bulk DivVar Analysis'!$I$114,"")</f>
        <v/>
      </c>
      <c r="H1665" s="338" t="str">
        <f>IF(ISNUMBER(E1665), IF(G1665&gt;'Bulk DivVar Analysis'!$J$116,"Pass","Fail"),"")</f>
        <v/>
      </c>
      <c r="I1665" s="338" t="str">
        <f t="shared" si="27"/>
        <v/>
      </c>
      <c r="J1665" s="339"/>
      <c r="K1665" s="339"/>
      <c r="L1665" s="339"/>
      <c r="M1665" s="339"/>
      <c r="N1665" s="339"/>
      <c r="O1665" s="339"/>
      <c r="P1665" s="339"/>
      <c r="Q1665" s="339"/>
    </row>
    <row r="1666" spans="1:17" ht="13.5" customHeight="1">
      <c r="A1666" s="481"/>
      <c r="B1666" s="481"/>
      <c r="C1666" s="481"/>
      <c r="D1666" s="481"/>
      <c r="E1666" s="481"/>
      <c r="F1666" s="339"/>
      <c r="G1666" s="340" t="str">
        <f>IF(ISNUMBER(E1666),E1666/'Bulk DivVar Analysis'!$I$114,"")</f>
        <v/>
      </c>
      <c r="H1666" s="338" t="str">
        <f>IF(ISNUMBER(E1666), IF(G1666&gt;'Bulk DivVar Analysis'!$J$116,"Pass","Fail"),"")</f>
        <v/>
      </c>
      <c r="I1666" s="338" t="str">
        <f t="shared" si="27"/>
        <v/>
      </c>
      <c r="J1666" s="339"/>
      <c r="K1666" s="339"/>
      <c r="L1666" s="339"/>
      <c r="M1666" s="339"/>
      <c r="N1666" s="339"/>
      <c r="O1666" s="339"/>
      <c r="P1666" s="339"/>
      <c r="Q1666" s="339"/>
    </row>
    <row r="1667" spans="1:17" ht="13.5" customHeight="1">
      <c r="A1667" s="481"/>
      <c r="B1667" s="481"/>
      <c r="C1667" s="481"/>
      <c r="D1667" s="481"/>
      <c r="E1667" s="481"/>
      <c r="F1667" s="339"/>
      <c r="G1667" s="340" t="str">
        <f>IF(ISNUMBER(E1667),E1667/'Bulk DivVar Analysis'!$I$114,"")</f>
        <v/>
      </c>
      <c r="H1667" s="338" t="str">
        <f>IF(ISNUMBER(E1667), IF(G1667&gt;'Bulk DivVar Analysis'!$J$116,"Pass","Fail"),"")</f>
        <v/>
      </c>
      <c r="I1667" s="338" t="str">
        <f t="shared" ref="I1667:I1730" si="28">_xlfn.TEXTJOIN("_",TRUE,B1667,C1667)</f>
        <v/>
      </c>
      <c r="J1667" s="339"/>
      <c r="K1667" s="339"/>
      <c r="L1667" s="339"/>
      <c r="M1667" s="339"/>
      <c r="N1667" s="339"/>
      <c r="O1667" s="339"/>
      <c r="P1667" s="339"/>
      <c r="Q1667" s="339"/>
    </row>
    <row r="1668" spans="1:17" ht="13.5" customHeight="1">
      <c r="A1668" s="481"/>
      <c r="B1668" s="481"/>
      <c r="C1668" s="481"/>
      <c r="D1668" s="481"/>
      <c r="E1668" s="481"/>
      <c r="F1668" s="339"/>
      <c r="G1668" s="340" t="str">
        <f>IF(ISNUMBER(E1668),E1668/'Bulk DivVar Analysis'!$I$114,"")</f>
        <v/>
      </c>
      <c r="H1668" s="338" t="str">
        <f>IF(ISNUMBER(E1668), IF(G1668&gt;'Bulk DivVar Analysis'!$J$116,"Pass","Fail"),"")</f>
        <v/>
      </c>
      <c r="I1668" s="338" t="str">
        <f t="shared" si="28"/>
        <v/>
      </c>
      <c r="J1668" s="339"/>
      <c r="K1668" s="339"/>
      <c r="L1668" s="339"/>
      <c r="M1668" s="339"/>
      <c r="N1668" s="339"/>
      <c r="O1668" s="339"/>
      <c r="P1668" s="339"/>
      <c r="Q1668" s="339"/>
    </row>
    <row r="1669" spans="1:17" ht="13.5" customHeight="1">
      <c r="A1669" s="481"/>
      <c r="B1669" s="481"/>
      <c r="C1669" s="481"/>
      <c r="D1669" s="481"/>
      <c r="E1669" s="481"/>
      <c r="F1669" s="339"/>
      <c r="G1669" s="340" t="str">
        <f>IF(ISNUMBER(E1669),E1669/'Bulk DivVar Analysis'!$I$114,"")</f>
        <v/>
      </c>
      <c r="H1669" s="338" t="str">
        <f>IF(ISNUMBER(E1669), IF(G1669&gt;'Bulk DivVar Analysis'!$J$116,"Pass","Fail"),"")</f>
        <v/>
      </c>
      <c r="I1669" s="338" t="str">
        <f t="shared" si="28"/>
        <v/>
      </c>
      <c r="J1669" s="339"/>
      <c r="K1669" s="339"/>
      <c r="L1669" s="339"/>
      <c r="M1669" s="339"/>
      <c r="N1669" s="339"/>
      <c r="O1669" s="339"/>
      <c r="P1669" s="339"/>
      <c r="Q1669" s="339"/>
    </row>
    <row r="1670" spans="1:17" ht="13.5" customHeight="1">
      <c r="A1670" s="481"/>
      <c r="B1670" s="481"/>
      <c r="C1670" s="481"/>
      <c r="D1670" s="481"/>
      <c r="E1670" s="481"/>
      <c r="F1670" s="339"/>
      <c r="G1670" s="340" t="str">
        <f>IF(ISNUMBER(E1670),E1670/'Bulk DivVar Analysis'!$I$114,"")</f>
        <v/>
      </c>
      <c r="H1670" s="338" t="str">
        <f>IF(ISNUMBER(E1670), IF(G1670&gt;'Bulk DivVar Analysis'!$J$116,"Pass","Fail"),"")</f>
        <v/>
      </c>
      <c r="I1670" s="338" t="str">
        <f t="shared" si="28"/>
        <v/>
      </c>
      <c r="J1670" s="339"/>
      <c r="K1670" s="339"/>
      <c r="L1670" s="339"/>
      <c r="M1670" s="339"/>
      <c r="N1670" s="339"/>
      <c r="O1670" s="339"/>
      <c r="P1670" s="339"/>
      <c r="Q1670" s="339"/>
    </row>
    <row r="1671" spans="1:17" ht="13.5" customHeight="1">
      <c r="A1671" s="481"/>
      <c r="B1671" s="481"/>
      <c r="C1671" s="481"/>
      <c r="D1671" s="481"/>
      <c r="E1671" s="481"/>
      <c r="F1671" s="339"/>
      <c r="G1671" s="340" t="str">
        <f>IF(ISNUMBER(E1671),E1671/'Bulk DivVar Analysis'!$I$114,"")</f>
        <v/>
      </c>
      <c r="H1671" s="338" t="str">
        <f>IF(ISNUMBER(E1671), IF(G1671&gt;'Bulk DivVar Analysis'!$J$116,"Pass","Fail"),"")</f>
        <v/>
      </c>
      <c r="I1671" s="338" t="str">
        <f t="shared" si="28"/>
        <v/>
      </c>
      <c r="J1671" s="339"/>
      <c r="K1671" s="339"/>
      <c r="L1671" s="339"/>
      <c r="M1671" s="339"/>
      <c r="N1671" s="339"/>
      <c r="O1671" s="339"/>
      <c r="P1671" s="339"/>
      <c r="Q1671" s="339"/>
    </row>
    <row r="1672" spans="1:17" ht="13.5" customHeight="1">
      <c r="A1672" s="481"/>
      <c r="B1672" s="481"/>
      <c r="C1672" s="481"/>
      <c r="D1672" s="481"/>
      <c r="E1672" s="481"/>
      <c r="F1672" s="339"/>
      <c r="G1672" s="340" t="str">
        <f>IF(ISNUMBER(E1672),E1672/'Bulk DivVar Analysis'!$I$114,"")</f>
        <v/>
      </c>
      <c r="H1672" s="338" t="str">
        <f>IF(ISNUMBER(E1672), IF(G1672&gt;'Bulk DivVar Analysis'!$J$116,"Pass","Fail"),"")</f>
        <v/>
      </c>
      <c r="I1672" s="338" t="str">
        <f t="shared" si="28"/>
        <v/>
      </c>
      <c r="J1672" s="339"/>
      <c r="K1672" s="339"/>
      <c r="L1672" s="339"/>
      <c r="M1672" s="339"/>
      <c r="N1672" s="339"/>
      <c r="O1672" s="339"/>
      <c r="P1672" s="339"/>
      <c r="Q1672" s="339"/>
    </row>
    <row r="1673" spans="1:17" ht="13.5" customHeight="1">
      <c r="A1673" s="481"/>
      <c r="B1673" s="481"/>
      <c r="C1673" s="481"/>
      <c r="D1673" s="481"/>
      <c r="E1673" s="481"/>
      <c r="F1673" s="339"/>
      <c r="G1673" s="340" t="str">
        <f>IF(ISNUMBER(E1673),E1673/'Bulk DivVar Analysis'!$I$114,"")</f>
        <v/>
      </c>
      <c r="H1673" s="338" t="str">
        <f>IF(ISNUMBER(E1673), IF(G1673&gt;'Bulk DivVar Analysis'!$J$116,"Pass","Fail"),"")</f>
        <v/>
      </c>
      <c r="I1673" s="338" t="str">
        <f t="shared" si="28"/>
        <v/>
      </c>
      <c r="J1673" s="339"/>
      <c r="K1673" s="339"/>
      <c r="L1673" s="339"/>
      <c r="M1673" s="339"/>
      <c r="N1673" s="339"/>
      <c r="O1673" s="339"/>
      <c r="P1673" s="339"/>
      <c r="Q1673" s="339"/>
    </row>
    <row r="1674" spans="1:17" ht="13.5" customHeight="1">
      <c r="A1674" s="481"/>
      <c r="B1674" s="481"/>
      <c r="C1674" s="481"/>
      <c r="D1674" s="481"/>
      <c r="E1674" s="481"/>
      <c r="F1674" s="339"/>
      <c r="G1674" s="340" t="str">
        <f>IF(ISNUMBER(E1674),E1674/'Bulk DivVar Analysis'!$I$114,"")</f>
        <v/>
      </c>
      <c r="H1674" s="338" t="str">
        <f>IF(ISNUMBER(E1674), IF(G1674&gt;'Bulk DivVar Analysis'!$J$116,"Pass","Fail"),"")</f>
        <v/>
      </c>
      <c r="I1674" s="338" t="str">
        <f t="shared" si="28"/>
        <v/>
      </c>
      <c r="J1674" s="339"/>
      <c r="K1674" s="339"/>
      <c r="L1674" s="339"/>
      <c r="M1674" s="339"/>
      <c r="N1674" s="339"/>
      <c r="O1674" s="339"/>
      <c r="P1674" s="339"/>
      <c r="Q1674" s="339"/>
    </row>
    <row r="1675" spans="1:17" ht="13.5" customHeight="1">
      <c r="A1675" s="481"/>
      <c r="B1675" s="481"/>
      <c r="C1675" s="481"/>
      <c r="D1675" s="481"/>
      <c r="E1675" s="481"/>
      <c r="F1675" s="339"/>
      <c r="G1675" s="340" t="str">
        <f>IF(ISNUMBER(E1675),E1675/'Bulk DivVar Analysis'!$I$114,"")</f>
        <v/>
      </c>
      <c r="H1675" s="338" t="str">
        <f>IF(ISNUMBER(E1675), IF(G1675&gt;'Bulk DivVar Analysis'!$J$116,"Pass","Fail"),"")</f>
        <v/>
      </c>
      <c r="I1675" s="338" t="str">
        <f t="shared" si="28"/>
        <v/>
      </c>
      <c r="J1675" s="339"/>
      <c r="K1675" s="339"/>
      <c r="L1675" s="339"/>
      <c r="M1675" s="339"/>
      <c r="N1675" s="339"/>
      <c r="O1675" s="339"/>
      <c r="P1675" s="339"/>
      <c r="Q1675" s="339"/>
    </row>
    <row r="1676" spans="1:17" ht="13.5" customHeight="1">
      <c r="A1676" s="481"/>
      <c r="B1676" s="481"/>
      <c r="C1676" s="481"/>
      <c r="D1676" s="481"/>
      <c r="E1676" s="481"/>
      <c r="F1676" s="339"/>
      <c r="G1676" s="340" t="str">
        <f>IF(ISNUMBER(E1676),E1676/'Bulk DivVar Analysis'!$I$114,"")</f>
        <v/>
      </c>
      <c r="H1676" s="338" t="str">
        <f>IF(ISNUMBER(E1676), IF(G1676&gt;'Bulk DivVar Analysis'!$J$116,"Pass","Fail"),"")</f>
        <v/>
      </c>
      <c r="I1676" s="338" t="str">
        <f t="shared" si="28"/>
        <v/>
      </c>
      <c r="J1676" s="339"/>
      <c r="K1676" s="339"/>
      <c r="L1676" s="339"/>
      <c r="M1676" s="339"/>
      <c r="N1676" s="339"/>
      <c r="O1676" s="339"/>
      <c r="P1676" s="339"/>
      <c r="Q1676" s="339"/>
    </row>
    <row r="1677" spans="1:17" ht="13.5" customHeight="1">
      <c r="A1677" s="481"/>
      <c r="B1677" s="481"/>
      <c r="C1677" s="481"/>
      <c r="D1677" s="481"/>
      <c r="E1677" s="481"/>
      <c r="F1677" s="339"/>
      <c r="G1677" s="340" t="str">
        <f>IF(ISNUMBER(E1677),E1677/'Bulk DivVar Analysis'!$I$114,"")</f>
        <v/>
      </c>
      <c r="H1677" s="338" t="str">
        <f>IF(ISNUMBER(E1677), IF(G1677&gt;'Bulk DivVar Analysis'!$J$116,"Pass","Fail"),"")</f>
        <v/>
      </c>
      <c r="I1677" s="338" t="str">
        <f t="shared" si="28"/>
        <v/>
      </c>
      <c r="J1677" s="339"/>
      <c r="K1677" s="339"/>
      <c r="L1677" s="339"/>
      <c r="M1677" s="339"/>
      <c r="N1677" s="339"/>
      <c r="O1677" s="339"/>
      <c r="P1677" s="339"/>
      <c r="Q1677" s="339"/>
    </row>
    <row r="1678" spans="1:17" ht="13.5" customHeight="1">
      <c r="A1678" s="481"/>
      <c r="B1678" s="481"/>
      <c r="C1678" s="481"/>
      <c r="D1678" s="481"/>
      <c r="E1678" s="481"/>
      <c r="F1678" s="339"/>
      <c r="G1678" s="340" t="str">
        <f>IF(ISNUMBER(E1678),E1678/'Bulk DivVar Analysis'!$I$114,"")</f>
        <v/>
      </c>
      <c r="H1678" s="338" t="str">
        <f>IF(ISNUMBER(E1678), IF(G1678&gt;'Bulk DivVar Analysis'!$J$116,"Pass","Fail"),"")</f>
        <v/>
      </c>
      <c r="I1678" s="338" t="str">
        <f t="shared" si="28"/>
        <v/>
      </c>
      <c r="J1678" s="339"/>
      <c r="K1678" s="339"/>
      <c r="L1678" s="339"/>
      <c r="M1678" s="339"/>
      <c r="N1678" s="339"/>
      <c r="O1678" s="339"/>
      <c r="P1678" s="339"/>
      <c r="Q1678" s="339"/>
    </row>
    <row r="1679" spans="1:17" ht="13.5" customHeight="1">
      <c r="A1679" s="481"/>
      <c r="B1679" s="481"/>
      <c r="C1679" s="481"/>
      <c r="D1679" s="481"/>
      <c r="E1679" s="481"/>
      <c r="F1679" s="339"/>
      <c r="G1679" s="340" t="str">
        <f>IF(ISNUMBER(E1679),E1679/'Bulk DivVar Analysis'!$I$114,"")</f>
        <v/>
      </c>
      <c r="H1679" s="338" t="str">
        <f>IF(ISNUMBER(E1679), IF(G1679&gt;'Bulk DivVar Analysis'!$J$116,"Pass","Fail"),"")</f>
        <v/>
      </c>
      <c r="I1679" s="338" t="str">
        <f t="shared" si="28"/>
        <v/>
      </c>
      <c r="J1679" s="339"/>
      <c r="K1679" s="339"/>
      <c r="L1679" s="339"/>
      <c r="M1679" s="339"/>
      <c r="N1679" s="339"/>
      <c r="O1679" s="339"/>
      <c r="P1679" s="339"/>
      <c r="Q1679" s="339"/>
    </row>
    <row r="1680" spans="1:17" ht="13.5" customHeight="1">
      <c r="A1680" s="481"/>
      <c r="B1680" s="481"/>
      <c r="C1680" s="481"/>
      <c r="D1680" s="481"/>
      <c r="E1680" s="481"/>
      <c r="F1680" s="339"/>
      <c r="G1680" s="340" t="str">
        <f>IF(ISNUMBER(E1680),E1680/'Bulk DivVar Analysis'!$I$114,"")</f>
        <v/>
      </c>
      <c r="H1680" s="338" t="str">
        <f>IF(ISNUMBER(E1680), IF(G1680&gt;'Bulk DivVar Analysis'!$J$116,"Pass","Fail"),"")</f>
        <v/>
      </c>
      <c r="I1680" s="338" t="str">
        <f t="shared" si="28"/>
        <v/>
      </c>
      <c r="J1680" s="339"/>
      <c r="K1680" s="339"/>
      <c r="L1680" s="339"/>
      <c r="M1680" s="339"/>
      <c r="N1680" s="339"/>
      <c r="O1680" s="339"/>
      <c r="P1680" s="339"/>
      <c r="Q1680" s="339"/>
    </row>
    <row r="1681" spans="1:17" ht="13.5" customHeight="1">
      <c r="A1681" s="481"/>
      <c r="B1681" s="481"/>
      <c r="C1681" s="481"/>
      <c r="D1681" s="481"/>
      <c r="E1681" s="481"/>
      <c r="F1681" s="339"/>
      <c r="G1681" s="340" t="str">
        <f>IF(ISNUMBER(E1681),E1681/'Bulk DivVar Analysis'!$I$114,"")</f>
        <v/>
      </c>
      <c r="H1681" s="338" t="str">
        <f>IF(ISNUMBER(E1681), IF(G1681&gt;'Bulk DivVar Analysis'!$J$116,"Pass","Fail"),"")</f>
        <v/>
      </c>
      <c r="I1681" s="338" t="str">
        <f t="shared" si="28"/>
        <v/>
      </c>
      <c r="J1681" s="339"/>
      <c r="K1681" s="339"/>
      <c r="L1681" s="339"/>
      <c r="M1681" s="339"/>
      <c r="N1681" s="339"/>
      <c r="O1681" s="339"/>
      <c r="P1681" s="339"/>
      <c r="Q1681" s="339"/>
    </row>
    <row r="1682" spans="1:17" ht="13.5" customHeight="1">
      <c r="A1682" s="481"/>
      <c r="B1682" s="481"/>
      <c r="C1682" s="481"/>
      <c r="D1682" s="481"/>
      <c r="E1682" s="481"/>
      <c r="F1682" s="339"/>
      <c r="G1682" s="340" t="str">
        <f>IF(ISNUMBER(E1682),E1682/'Bulk DivVar Analysis'!$I$114,"")</f>
        <v/>
      </c>
      <c r="H1682" s="338" t="str">
        <f>IF(ISNUMBER(E1682), IF(G1682&gt;'Bulk DivVar Analysis'!$J$116,"Pass","Fail"),"")</f>
        <v/>
      </c>
      <c r="I1682" s="338" t="str">
        <f t="shared" si="28"/>
        <v/>
      </c>
      <c r="J1682" s="339"/>
      <c r="K1682" s="339"/>
      <c r="L1682" s="339"/>
      <c r="M1682" s="339"/>
      <c r="N1682" s="339"/>
      <c r="O1682" s="339"/>
      <c r="P1682" s="339"/>
      <c r="Q1682" s="339"/>
    </row>
    <row r="1683" spans="1:17" ht="13.5" customHeight="1">
      <c r="A1683" s="481"/>
      <c r="B1683" s="481"/>
      <c r="C1683" s="481"/>
      <c r="D1683" s="481"/>
      <c r="E1683" s="481"/>
      <c r="F1683" s="339"/>
      <c r="G1683" s="340" t="str">
        <f>IF(ISNUMBER(E1683),E1683/'Bulk DivVar Analysis'!$I$114,"")</f>
        <v/>
      </c>
      <c r="H1683" s="338" t="str">
        <f>IF(ISNUMBER(E1683), IF(G1683&gt;'Bulk DivVar Analysis'!$J$116,"Pass","Fail"),"")</f>
        <v/>
      </c>
      <c r="I1683" s="338" t="str">
        <f t="shared" si="28"/>
        <v/>
      </c>
      <c r="J1683" s="339"/>
      <c r="K1683" s="339"/>
      <c r="L1683" s="339"/>
      <c r="M1683" s="339"/>
      <c r="N1683" s="339"/>
      <c r="O1683" s="339"/>
      <c r="P1683" s="339"/>
      <c r="Q1683" s="339"/>
    </row>
    <row r="1684" spans="1:17" ht="13.5" customHeight="1">
      <c r="A1684" s="481"/>
      <c r="B1684" s="481"/>
      <c r="C1684" s="481"/>
      <c r="D1684" s="481"/>
      <c r="E1684" s="481"/>
      <c r="F1684" s="339"/>
      <c r="G1684" s="340" t="str">
        <f>IF(ISNUMBER(E1684),E1684/'Bulk DivVar Analysis'!$I$114,"")</f>
        <v/>
      </c>
      <c r="H1684" s="338" t="str">
        <f>IF(ISNUMBER(E1684), IF(G1684&gt;'Bulk DivVar Analysis'!$J$116,"Pass","Fail"),"")</f>
        <v/>
      </c>
      <c r="I1684" s="338" t="str">
        <f t="shared" si="28"/>
        <v/>
      </c>
      <c r="J1684" s="339"/>
      <c r="K1684" s="339"/>
      <c r="L1684" s="339"/>
      <c r="M1684" s="339"/>
      <c r="N1684" s="339"/>
      <c r="O1684" s="339"/>
      <c r="P1684" s="339"/>
      <c r="Q1684" s="339"/>
    </row>
    <row r="1685" spans="1:17" ht="13.5" customHeight="1">
      <c r="A1685" s="481"/>
      <c r="B1685" s="481"/>
      <c r="C1685" s="481"/>
      <c r="D1685" s="481"/>
      <c r="E1685" s="481"/>
      <c r="F1685" s="339"/>
      <c r="G1685" s="340" t="str">
        <f>IF(ISNUMBER(E1685),E1685/'Bulk DivVar Analysis'!$I$114,"")</f>
        <v/>
      </c>
      <c r="H1685" s="338" t="str">
        <f>IF(ISNUMBER(E1685), IF(G1685&gt;'Bulk DivVar Analysis'!$J$116,"Pass","Fail"),"")</f>
        <v/>
      </c>
      <c r="I1685" s="338" t="str">
        <f t="shared" si="28"/>
        <v/>
      </c>
      <c r="J1685" s="339"/>
      <c r="K1685" s="339"/>
      <c r="L1685" s="339"/>
      <c r="M1685" s="339"/>
      <c r="N1685" s="339"/>
      <c r="O1685" s="339"/>
      <c r="P1685" s="339"/>
      <c r="Q1685" s="339"/>
    </row>
    <row r="1686" spans="1:17" ht="13.5" customHeight="1">
      <c r="A1686" s="481"/>
      <c r="B1686" s="481"/>
      <c r="C1686" s="481"/>
      <c r="D1686" s="481"/>
      <c r="E1686" s="481"/>
      <c r="F1686" s="339"/>
      <c r="G1686" s="340" t="str">
        <f>IF(ISNUMBER(E1686),E1686/'Bulk DivVar Analysis'!$I$114,"")</f>
        <v/>
      </c>
      <c r="H1686" s="338" t="str">
        <f>IF(ISNUMBER(E1686), IF(G1686&gt;'Bulk DivVar Analysis'!$J$116,"Pass","Fail"),"")</f>
        <v/>
      </c>
      <c r="I1686" s="338" t="str">
        <f t="shared" si="28"/>
        <v/>
      </c>
      <c r="J1686" s="339"/>
      <c r="K1686" s="339"/>
      <c r="L1686" s="339"/>
      <c r="M1686" s="339"/>
      <c r="N1686" s="339"/>
      <c r="O1686" s="339"/>
      <c r="P1686" s="339"/>
      <c r="Q1686" s="339"/>
    </row>
    <row r="1687" spans="1:17" ht="13.5" customHeight="1">
      <c r="A1687" s="481"/>
      <c r="B1687" s="481"/>
      <c r="C1687" s="481"/>
      <c r="D1687" s="481"/>
      <c r="E1687" s="481"/>
      <c r="F1687" s="339"/>
      <c r="G1687" s="340" t="str">
        <f>IF(ISNUMBER(E1687),E1687/'Bulk DivVar Analysis'!$I$114,"")</f>
        <v/>
      </c>
      <c r="H1687" s="338" t="str">
        <f>IF(ISNUMBER(E1687), IF(G1687&gt;'Bulk DivVar Analysis'!$J$116,"Pass","Fail"),"")</f>
        <v/>
      </c>
      <c r="I1687" s="338" t="str">
        <f t="shared" si="28"/>
        <v/>
      </c>
      <c r="J1687" s="339"/>
      <c r="K1687" s="339"/>
      <c r="L1687" s="339"/>
      <c r="M1687" s="339"/>
      <c r="N1687" s="339"/>
      <c r="O1687" s="339"/>
      <c r="P1687" s="339"/>
      <c r="Q1687" s="339"/>
    </row>
    <row r="1688" spans="1:17" ht="13.5" customHeight="1">
      <c r="A1688" s="481"/>
      <c r="B1688" s="481"/>
      <c r="C1688" s="481"/>
      <c r="D1688" s="481"/>
      <c r="E1688" s="481"/>
      <c r="F1688" s="339"/>
      <c r="G1688" s="340" t="str">
        <f>IF(ISNUMBER(E1688),E1688/'Bulk DivVar Analysis'!$I$114,"")</f>
        <v/>
      </c>
      <c r="H1688" s="338" t="str">
        <f>IF(ISNUMBER(E1688), IF(G1688&gt;'Bulk DivVar Analysis'!$J$116,"Pass","Fail"),"")</f>
        <v/>
      </c>
      <c r="I1688" s="338" t="str">
        <f t="shared" si="28"/>
        <v/>
      </c>
      <c r="J1688" s="339"/>
      <c r="K1688" s="339"/>
      <c r="L1688" s="339"/>
      <c r="M1688" s="339"/>
      <c r="N1688" s="339"/>
      <c r="O1688" s="339"/>
      <c r="P1688" s="339"/>
      <c r="Q1688" s="339"/>
    </row>
    <row r="1689" spans="1:17" ht="13.5" customHeight="1">
      <c r="A1689" s="481"/>
      <c r="B1689" s="481"/>
      <c r="C1689" s="481"/>
      <c r="D1689" s="481"/>
      <c r="E1689" s="481"/>
      <c r="F1689" s="339"/>
      <c r="G1689" s="340" t="str">
        <f>IF(ISNUMBER(E1689),E1689/'Bulk DivVar Analysis'!$I$114,"")</f>
        <v/>
      </c>
      <c r="H1689" s="338" t="str">
        <f>IF(ISNUMBER(E1689), IF(G1689&gt;'Bulk DivVar Analysis'!$J$116,"Pass","Fail"),"")</f>
        <v/>
      </c>
      <c r="I1689" s="338" t="str">
        <f t="shared" si="28"/>
        <v/>
      </c>
      <c r="J1689" s="339"/>
      <c r="K1689" s="339"/>
      <c r="L1689" s="339"/>
      <c r="M1689" s="339"/>
      <c r="N1689" s="339"/>
      <c r="O1689" s="339"/>
      <c r="P1689" s="339"/>
      <c r="Q1689" s="339"/>
    </row>
    <row r="1690" spans="1:17" ht="13.5" customHeight="1">
      <c r="A1690" s="481"/>
      <c r="B1690" s="481"/>
      <c r="C1690" s="481"/>
      <c r="D1690" s="481"/>
      <c r="E1690" s="481"/>
      <c r="F1690" s="339"/>
      <c r="G1690" s="340" t="str">
        <f>IF(ISNUMBER(E1690),E1690/'Bulk DivVar Analysis'!$I$114,"")</f>
        <v/>
      </c>
      <c r="H1690" s="338" t="str">
        <f>IF(ISNUMBER(E1690), IF(G1690&gt;'Bulk DivVar Analysis'!$J$116,"Pass","Fail"),"")</f>
        <v/>
      </c>
      <c r="I1690" s="338" t="str">
        <f t="shared" si="28"/>
        <v/>
      </c>
      <c r="J1690" s="339"/>
      <c r="K1690" s="339"/>
      <c r="L1690" s="339"/>
      <c r="M1690" s="339"/>
      <c r="N1690" s="339"/>
      <c r="O1690" s="339"/>
      <c r="P1690" s="339"/>
      <c r="Q1690" s="339"/>
    </row>
    <row r="1691" spans="1:17" ht="13.5" customHeight="1">
      <c r="A1691" s="481"/>
      <c r="B1691" s="481"/>
      <c r="C1691" s="481"/>
      <c r="D1691" s="481"/>
      <c r="E1691" s="481"/>
      <c r="F1691" s="339"/>
      <c r="G1691" s="340" t="str">
        <f>IF(ISNUMBER(E1691),E1691/'Bulk DivVar Analysis'!$I$114,"")</f>
        <v/>
      </c>
      <c r="H1691" s="338" t="str">
        <f>IF(ISNUMBER(E1691), IF(G1691&gt;'Bulk DivVar Analysis'!$J$116,"Pass","Fail"),"")</f>
        <v/>
      </c>
      <c r="I1691" s="338" t="str">
        <f t="shared" si="28"/>
        <v/>
      </c>
      <c r="J1691" s="339"/>
      <c r="K1691" s="339"/>
      <c r="L1691" s="339"/>
      <c r="M1691" s="339"/>
      <c r="N1691" s="339"/>
      <c r="O1691" s="339"/>
      <c r="P1691" s="339"/>
      <c r="Q1691" s="339"/>
    </row>
    <row r="1692" spans="1:17" ht="13.5" customHeight="1">
      <c r="A1692" s="481"/>
      <c r="B1692" s="481"/>
      <c r="C1692" s="481"/>
      <c r="D1692" s="481"/>
      <c r="E1692" s="481"/>
      <c r="F1692" s="339"/>
      <c r="G1692" s="340" t="str">
        <f>IF(ISNUMBER(E1692),E1692/'Bulk DivVar Analysis'!$I$114,"")</f>
        <v/>
      </c>
      <c r="H1692" s="338" t="str">
        <f>IF(ISNUMBER(E1692), IF(G1692&gt;'Bulk DivVar Analysis'!$J$116,"Pass","Fail"),"")</f>
        <v/>
      </c>
      <c r="I1692" s="338" t="str">
        <f t="shared" si="28"/>
        <v/>
      </c>
      <c r="J1692" s="339"/>
      <c r="K1692" s="339"/>
      <c r="L1692" s="339"/>
      <c r="M1692" s="339"/>
      <c r="N1692" s="339"/>
      <c r="O1692" s="339"/>
      <c r="P1692" s="339"/>
      <c r="Q1692" s="339"/>
    </row>
    <row r="1693" spans="1:17" ht="13.5" customHeight="1">
      <c r="A1693" s="481"/>
      <c r="B1693" s="481"/>
      <c r="C1693" s="481"/>
      <c r="D1693" s="481"/>
      <c r="E1693" s="481"/>
      <c r="F1693" s="339"/>
      <c r="G1693" s="340" t="str">
        <f>IF(ISNUMBER(E1693),E1693/'Bulk DivVar Analysis'!$I$114,"")</f>
        <v/>
      </c>
      <c r="H1693" s="338" t="str">
        <f>IF(ISNUMBER(E1693), IF(G1693&gt;'Bulk DivVar Analysis'!$J$116,"Pass","Fail"),"")</f>
        <v/>
      </c>
      <c r="I1693" s="338" t="str">
        <f t="shared" si="28"/>
        <v/>
      </c>
      <c r="J1693" s="339"/>
      <c r="K1693" s="339"/>
      <c r="L1693" s="339"/>
      <c r="M1693" s="339"/>
      <c r="N1693" s="339"/>
      <c r="O1693" s="339"/>
      <c r="P1693" s="339"/>
      <c r="Q1693" s="339"/>
    </row>
    <row r="1694" spans="1:17" ht="13.5" customHeight="1">
      <c r="A1694" s="481"/>
      <c r="B1694" s="481"/>
      <c r="C1694" s="481"/>
      <c r="D1694" s="481"/>
      <c r="E1694" s="481"/>
      <c r="F1694" s="339"/>
      <c r="G1694" s="340" t="str">
        <f>IF(ISNUMBER(E1694),E1694/'Bulk DivVar Analysis'!$I$114,"")</f>
        <v/>
      </c>
      <c r="H1694" s="338" t="str">
        <f>IF(ISNUMBER(E1694), IF(G1694&gt;'Bulk DivVar Analysis'!$J$116,"Pass","Fail"),"")</f>
        <v/>
      </c>
      <c r="I1694" s="338" t="str">
        <f t="shared" si="28"/>
        <v/>
      </c>
      <c r="J1694" s="339"/>
      <c r="K1694" s="339"/>
      <c r="L1694" s="339"/>
      <c r="M1694" s="339"/>
      <c r="N1694" s="339"/>
      <c r="O1694" s="339"/>
      <c r="P1694" s="339"/>
      <c r="Q1694" s="339"/>
    </row>
    <row r="1695" spans="1:17" ht="13.5" customHeight="1">
      <c r="A1695" s="481"/>
      <c r="B1695" s="481"/>
      <c r="C1695" s="481"/>
      <c r="D1695" s="481"/>
      <c r="E1695" s="481"/>
      <c r="F1695" s="339"/>
      <c r="G1695" s="340" t="str">
        <f>IF(ISNUMBER(E1695),E1695/'Bulk DivVar Analysis'!$I$114,"")</f>
        <v/>
      </c>
      <c r="H1695" s="338" t="str">
        <f>IF(ISNUMBER(E1695), IF(G1695&gt;'Bulk DivVar Analysis'!$J$116,"Pass","Fail"),"")</f>
        <v/>
      </c>
      <c r="I1695" s="338" t="str">
        <f t="shared" si="28"/>
        <v/>
      </c>
      <c r="J1695" s="339"/>
      <c r="K1695" s="339"/>
      <c r="L1695" s="339"/>
      <c r="M1695" s="339"/>
      <c r="N1695" s="339"/>
      <c r="O1695" s="339"/>
      <c r="P1695" s="339"/>
      <c r="Q1695" s="339"/>
    </row>
    <row r="1696" spans="1:17" ht="13.5" customHeight="1">
      <c r="A1696" s="481"/>
      <c r="B1696" s="481"/>
      <c r="C1696" s="481"/>
      <c r="D1696" s="481"/>
      <c r="E1696" s="481"/>
      <c r="F1696" s="339"/>
      <c r="G1696" s="340" t="str">
        <f>IF(ISNUMBER(E1696),E1696/'Bulk DivVar Analysis'!$I$114,"")</f>
        <v/>
      </c>
      <c r="H1696" s="338" t="str">
        <f>IF(ISNUMBER(E1696), IF(G1696&gt;'Bulk DivVar Analysis'!$J$116,"Pass","Fail"),"")</f>
        <v/>
      </c>
      <c r="I1696" s="338" t="str">
        <f t="shared" si="28"/>
        <v/>
      </c>
      <c r="J1696" s="339"/>
      <c r="K1696" s="339"/>
      <c r="L1696" s="339"/>
      <c r="M1696" s="339"/>
      <c r="N1696" s="339"/>
      <c r="O1696" s="339"/>
      <c r="P1696" s="339"/>
      <c r="Q1696" s="339"/>
    </row>
    <row r="1697" spans="1:17" ht="13.5" customHeight="1">
      <c r="A1697" s="481"/>
      <c r="B1697" s="481"/>
      <c r="C1697" s="481"/>
      <c r="D1697" s="481"/>
      <c r="E1697" s="481"/>
      <c r="F1697" s="339"/>
      <c r="G1697" s="340" t="str">
        <f>IF(ISNUMBER(E1697),E1697/'Bulk DivVar Analysis'!$I$114,"")</f>
        <v/>
      </c>
      <c r="H1697" s="338" t="str">
        <f>IF(ISNUMBER(E1697), IF(G1697&gt;'Bulk DivVar Analysis'!$J$116,"Pass","Fail"),"")</f>
        <v/>
      </c>
      <c r="I1697" s="338" t="str">
        <f t="shared" si="28"/>
        <v/>
      </c>
      <c r="J1697" s="339"/>
      <c r="K1697" s="339"/>
      <c r="L1697" s="339"/>
      <c r="M1697" s="339"/>
      <c r="N1697" s="339"/>
      <c r="O1697" s="339"/>
      <c r="P1697" s="339"/>
      <c r="Q1697" s="339"/>
    </row>
    <row r="1698" spans="1:17" ht="13.5" customHeight="1">
      <c r="A1698" s="481"/>
      <c r="B1698" s="481"/>
      <c r="C1698" s="481"/>
      <c r="D1698" s="481"/>
      <c r="E1698" s="481"/>
      <c r="F1698" s="339"/>
      <c r="G1698" s="340" t="str">
        <f>IF(ISNUMBER(E1698),E1698/'Bulk DivVar Analysis'!$I$114,"")</f>
        <v/>
      </c>
      <c r="H1698" s="338" t="str">
        <f>IF(ISNUMBER(E1698), IF(G1698&gt;'Bulk DivVar Analysis'!$J$116,"Pass","Fail"),"")</f>
        <v/>
      </c>
      <c r="I1698" s="338" t="str">
        <f t="shared" si="28"/>
        <v/>
      </c>
      <c r="J1698" s="339"/>
      <c r="K1698" s="339"/>
      <c r="L1698" s="339"/>
      <c r="M1698" s="339"/>
      <c r="N1698" s="339"/>
      <c r="O1698" s="339"/>
      <c r="P1698" s="339"/>
      <c r="Q1698" s="339"/>
    </row>
    <row r="1699" spans="1:17" ht="13.5" customHeight="1">
      <c r="A1699" s="481"/>
      <c r="B1699" s="481"/>
      <c r="C1699" s="481"/>
      <c r="D1699" s="481"/>
      <c r="E1699" s="481"/>
      <c r="F1699" s="339"/>
      <c r="G1699" s="340" t="str">
        <f>IF(ISNUMBER(E1699),E1699/'Bulk DivVar Analysis'!$I$114,"")</f>
        <v/>
      </c>
      <c r="H1699" s="338" t="str">
        <f>IF(ISNUMBER(E1699), IF(G1699&gt;'Bulk DivVar Analysis'!$J$116,"Pass","Fail"),"")</f>
        <v/>
      </c>
      <c r="I1699" s="338" t="str">
        <f t="shared" si="28"/>
        <v/>
      </c>
      <c r="J1699" s="339"/>
      <c r="K1699" s="339"/>
      <c r="L1699" s="339"/>
      <c r="M1699" s="339"/>
      <c r="N1699" s="339"/>
      <c r="O1699" s="339"/>
      <c r="P1699" s="339"/>
      <c r="Q1699" s="339"/>
    </row>
    <row r="1700" spans="1:17" ht="13.5" customHeight="1">
      <c r="A1700" s="481"/>
      <c r="B1700" s="481"/>
      <c r="C1700" s="481"/>
      <c r="D1700" s="481"/>
      <c r="E1700" s="481"/>
      <c r="F1700" s="339"/>
      <c r="G1700" s="340" t="str">
        <f>IF(ISNUMBER(E1700),E1700/'Bulk DivVar Analysis'!$I$114,"")</f>
        <v/>
      </c>
      <c r="H1700" s="338" t="str">
        <f>IF(ISNUMBER(E1700), IF(G1700&gt;'Bulk DivVar Analysis'!$J$116,"Pass","Fail"),"")</f>
        <v/>
      </c>
      <c r="I1700" s="338" t="str">
        <f t="shared" si="28"/>
        <v/>
      </c>
      <c r="J1700" s="339"/>
      <c r="K1700" s="339"/>
      <c r="L1700" s="339"/>
      <c r="M1700" s="339"/>
      <c r="N1700" s="339"/>
      <c r="O1700" s="339"/>
      <c r="P1700" s="339"/>
      <c r="Q1700" s="339"/>
    </row>
    <row r="1701" spans="1:17" ht="13.5" customHeight="1">
      <c r="A1701" s="481"/>
      <c r="B1701" s="481"/>
      <c r="C1701" s="481"/>
      <c r="D1701" s="481"/>
      <c r="E1701" s="481"/>
      <c r="F1701" s="339"/>
      <c r="G1701" s="340" t="str">
        <f>IF(ISNUMBER(E1701),E1701/'Bulk DivVar Analysis'!$I$114,"")</f>
        <v/>
      </c>
      <c r="H1701" s="338" t="str">
        <f>IF(ISNUMBER(E1701), IF(G1701&gt;'Bulk DivVar Analysis'!$J$116,"Pass","Fail"),"")</f>
        <v/>
      </c>
      <c r="I1701" s="338" t="str">
        <f t="shared" si="28"/>
        <v/>
      </c>
      <c r="J1701" s="339"/>
      <c r="K1701" s="339"/>
      <c r="L1701" s="339"/>
      <c r="M1701" s="339"/>
      <c r="N1701" s="339"/>
      <c r="O1701" s="339"/>
      <c r="P1701" s="339"/>
      <c r="Q1701" s="339"/>
    </row>
    <row r="1702" spans="1:17" ht="13.5" customHeight="1">
      <c r="A1702" s="481"/>
      <c r="B1702" s="481"/>
      <c r="C1702" s="481"/>
      <c r="D1702" s="481"/>
      <c r="E1702" s="481"/>
      <c r="F1702" s="339"/>
      <c r="G1702" s="340" t="str">
        <f>IF(ISNUMBER(E1702),E1702/'Bulk DivVar Analysis'!$I$114,"")</f>
        <v/>
      </c>
      <c r="H1702" s="338" t="str">
        <f>IF(ISNUMBER(E1702), IF(G1702&gt;'Bulk DivVar Analysis'!$J$116,"Pass","Fail"),"")</f>
        <v/>
      </c>
      <c r="I1702" s="338" t="str">
        <f t="shared" si="28"/>
        <v/>
      </c>
      <c r="J1702" s="339"/>
      <c r="K1702" s="339"/>
      <c r="L1702" s="339"/>
      <c r="M1702" s="339"/>
      <c r="N1702" s="339"/>
      <c r="O1702" s="339"/>
      <c r="P1702" s="339"/>
      <c r="Q1702" s="339"/>
    </row>
    <row r="1703" spans="1:17" ht="13.5" customHeight="1">
      <c r="A1703" s="481"/>
      <c r="B1703" s="481"/>
      <c r="C1703" s="481"/>
      <c r="D1703" s="481"/>
      <c r="E1703" s="481"/>
      <c r="F1703" s="339"/>
      <c r="G1703" s="340" t="str">
        <f>IF(ISNUMBER(E1703),E1703/'Bulk DivVar Analysis'!$I$114,"")</f>
        <v/>
      </c>
      <c r="H1703" s="338" t="str">
        <f>IF(ISNUMBER(E1703), IF(G1703&gt;'Bulk DivVar Analysis'!$J$116,"Pass","Fail"),"")</f>
        <v/>
      </c>
      <c r="I1703" s="338" t="str">
        <f t="shared" si="28"/>
        <v/>
      </c>
      <c r="J1703" s="339"/>
      <c r="K1703" s="339"/>
      <c r="L1703" s="339"/>
      <c r="M1703" s="339"/>
      <c r="N1703" s="339"/>
      <c r="O1703" s="339"/>
      <c r="P1703" s="339"/>
      <c r="Q1703" s="339"/>
    </row>
    <row r="1704" spans="1:17" ht="13.5" customHeight="1">
      <c r="A1704" s="481"/>
      <c r="B1704" s="481"/>
      <c r="C1704" s="481"/>
      <c r="D1704" s="481"/>
      <c r="E1704" s="481"/>
      <c r="F1704" s="339"/>
      <c r="G1704" s="340" t="str">
        <f>IF(ISNUMBER(E1704),E1704/'Bulk DivVar Analysis'!$I$114,"")</f>
        <v/>
      </c>
      <c r="H1704" s="338" t="str">
        <f>IF(ISNUMBER(E1704), IF(G1704&gt;'Bulk DivVar Analysis'!$J$116,"Pass","Fail"),"")</f>
        <v/>
      </c>
      <c r="I1704" s="338" t="str">
        <f t="shared" si="28"/>
        <v/>
      </c>
      <c r="J1704" s="339"/>
      <c r="K1704" s="339"/>
      <c r="L1704" s="339"/>
      <c r="M1704" s="339"/>
      <c r="N1704" s="339"/>
      <c r="O1704" s="339"/>
      <c r="P1704" s="339"/>
      <c r="Q1704" s="339"/>
    </row>
    <row r="1705" spans="1:17" ht="13.5" customHeight="1">
      <c r="A1705" s="481"/>
      <c r="B1705" s="481"/>
      <c r="C1705" s="481"/>
      <c r="D1705" s="481"/>
      <c r="E1705" s="481"/>
      <c r="F1705" s="339"/>
      <c r="G1705" s="340" t="str">
        <f>IF(ISNUMBER(E1705),E1705/'Bulk DivVar Analysis'!$I$114,"")</f>
        <v/>
      </c>
      <c r="H1705" s="338" t="str">
        <f>IF(ISNUMBER(E1705), IF(G1705&gt;'Bulk DivVar Analysis'!$J$116,"Pass","Fail"),"")</f>
        <v/>
      </c>
      <c r="I1705" s="338" t="str">
        <f t="shared" si="28"/>
        <v/>
      </c>
      <c r="J1705" s="339"/>
      <c r="K1705" s="339"/>
      <c r="L1705" s="339"/>
      <c r="M1705" s="339"/>
      <c r="N1705" s="339"/>
      <c r="O1705" s="339"/>
      <c r="P1705" s="339"/>
      <c r="Q1705" s="339"/>
    </row>
    <row r="1706" spans="1:17" ht="13.5" customHeight="1">
      <c r="A1706" s="481"/>
      <c r="B1706" s="481"/>
      <c r="C1706" s="481"/>
      <c r="D1706" s="481"/>
      <c r="E1706" s="481"/>
      <c r="F1706" s="339"/>
      <c r="G1706" s="340" t="str">
        <f>IF(ISNUMBER(E1706),E1706/'Bulk DivVar Analysis'!$I$114,"")</f>
        <v/>
      </c>
      <c r="H1706" s="338" t="str">
        <f>IF(ISNUMBER(E1706), IF(G1706&gt;'Bulk DivVar Analysis'!$J$116,"Pass","Fail"),"")</f>
        <v/>
      </c>
      <c r="I1706" s="338" t="str">
        <f t="shared" si="28"/>
        <v/>
      </c>
      <c r="J1706" s="339"/>
      <c r="K1706" s="339"/>
      <c r="L1706" s="339"/>
      <c r="M1706" s="339"/>
      <c r="N1706" s="339"/>
      <c r="O1706" s="339"/>
      <c r="P1706" s="339"/>
      <c r="Q1706" s="339"/>
    </row>
    <row r="1707" spans="1:17" ht="13.5" customHeight="1">
      <c r="A1707" s="481"/>
      <c r="B1707" s="481"/>
      <c r="C1707" s="481"/>
      <c r="D1707" s="481"/>
      <c r="E1707" s="481"/>
      <c r="F1707" s="339"/>
      <c r="G1707" s="340" t="str">
        <f>IF(ISNUMBER(E1707),E1707/'Bulk DivVar Analysis'!$I$114,"")</f>
        <v/>
      </c>
      <c r="H1707" s="338" t="str">
        <f>IF(ISNUMBER(E1707), IF(G1707&gt;'Bulk DivVar Analysis'!$J$116,"Pass","Fail"),"")</f>
        <v/>
      </c>
      <c r="I1707" s="338" t="str">
        <f t="shared" si="28"/>
        <v/>
      </c>
      <c r="J1707" s="339"/>
      <c r="K1707" s="339"/>
      <c r="L1707" s="339"/>
      <c r="M1707" s="339"/>
      <c r="N1707" s="339"/>
      <c r="O1707" s="339"/>
      <c r="P1707" s="339"/>
      <c r="Q1707" s="339"/>
    </row>
    <row r="1708" spans="1:17" ht="13.5" customHeight="1">
      <c r="A1708" s="481"/>
      <c r="B1708" s="481"/>
      <c r="C1708" s="481"/>
      <c r="D1708" s="481"/>
      <c r="E1708" s="481"/>
      <c r="F1708" s="339"/>
      <c r="G1708" s="340" t="str">
        <f>IF(ISNUMBER(E1708),E1708/'Bulk DivVar Analysis'!$I$114,"")</f>
        <v/>
      </c>
      <c r="H1708" s="338" t="str">
        <f>IF(ISNUMBER(E1708), IF(G1708&gt;'Bulk DivVar Analysis'!$J$116,"Pass","Fail"),"")</f>
        <v/>
      </c>
      <c r="I1708" s="338" t="str">
        <f t="shared" si="28"/>
        <v/>
      </c>
      <c r="J1708" s="339"/>
      <c r="K1708" s="339"/>
      <c r="L1708" s="339"/>
      <c r="M1708" s="339"/>
      <c r="N1708" s="339"/>
      <c r="O1708" s="339"/>
      <c r="P1708" s="339"/>
      <c r="Q1708" s="339"/>
    </row>
    <row r="1709" spans="1:17" ht="13.5" customHeight="1">
      <c r="A1709" s="481"/>
      <c r="B1709" s="481"/>
      <c r="C1709" s="481"/>
      <c r="D1709" s="481"/>
      <c r="E1709" s="481"/>
      <c r="F1709" s="339"/>
      <c r="G1709" s="340" t="str">
        <f>IF(ISNUMBER(E1709),E1709/'Bulk DivVar Analysis'!$I$114,"")</f>
        <v/>
      </c>
      <c r="H1709" s="338" t="str">
        <f>IF(ISNUMBER(E1709), IF(G1709&gt;'Bulk DivVar Analysis'!$J$116,"Pass","Fail"),"")</f>
        <v/>
      </c>
      <c r="I1709" s="338" t="str">
        <f t="shared" si="28"/>
        <v/>
      </c>
      <c r="J1709" s="339"/>
      <c r="K1709" s="339"/>
      <c r="L1709" s="339"/>
      <c r="M1709" s="339"/>
      <c r="N1709" s="339"/>
      <c r="O1709" s="339"/>
      <c r="P1709" s="339"/>
      <c r="Q1709" s="339"/>
    </row>
    <row r="1710" spans="1:17" ht="13.5" customHeight="1">
      <c r="A1710" s="481"/>
      <c r="B1710" s="481"/>
      <c r="C1710" s="481"/>
      <c r="D1710" s="481"/>
      <c r="E1710" s="481"/>
      <c r="F1710" s="339"/>
      <c r="G1710" s="340" t="str">
        <f>IF(ISNUMBER(E1710),E1710/'Bulk DivVar Analysis'!$I$114,"")</f>
        <v/>
      </c>
      <c r="H1710" s="338" t="str">
        <f>IF(ISNUMBER(E1710), IF(G1710&gt;'Bulk DivVar Analysis'!$J$116,"Pass","Fail"),"")</f>
        <v/>
      </c>
      <c r="I1710" s="338" t="str">
        <f t="shared" si="28"/>
        <v/>
      </c>
      <c r="J1710" s="339"/>
      <c r="K1710" s="339"/>
      <c r="L1710" s="339"/>
      <c r="M1710" s="339"/>
      <c r="N1710" s="339"/>
      <c r="O1710" s="339"/>
      <c r="P1710" s="339"/>
      <c r="Q1710" s="339"/>
    </row>
    <row r="1711" spans="1:17" ht="13.5" customHeight="1">
      <c r="A1711" s="481"/>
      <c r="B1711" s="481"/>
      <c r="C1711" s="481"/>
      <c r="D1711" s="481"/>
      <c r="E1711" s="481"/>
      <c r="F1711" s="339"/>
      <c r="G1711" s="340" t="str">
        <f>IF(ISNUMBER(E1711),E1711/'Bulk DivVar Analysis'!$I$114,"")</f>
        <v/>
      </c>
      <c r="H1711" s="338" t="str">
        <f>IF(ISNUMBER(E1711), IF(G1711&gt;'Bulk DivVar Analysis'!$J$116,"Pass","Fail"),"")</f>
        <v/>
      </c>
      <c r="I1711" s="338" t="str">
        <f t="shared" si="28"/>
        <v/>
      </c>
      <c r="J1711" s="339"/>
      <c r="K1711" s="339"/>
      <c r="L1711" s="339"/>
      <c r="M1711" s="339"/>
      <c r="N1711" s="339"/>
      <c r="O1711" s="339"/>
      <c r="P1711" s="339"/>
      <c r="Q1711" s="339"/>
    </row>
    <row r="1712" spans="1:17" ht="13.5" customHeight="1">
      <c r="A1712" s="481"/>
      <c r="B1712" s="481"/>
      <c r="C1712" s="481"/>
      <c r="D1712" s="481"/>
      <c r="E1712" s="481"/>
      <c r="F1712" s="339"/>
      <c r="G1712" s="340" t="str">
        <f>IF(ISNUMBER(E1712),E1712/'Bulk DivVar Analysis'!$I$114,"")</f>
        <v/>
      </c>
      <c r="H1712" s="338" t="str">
        <f>IF(ISNUMBER(E1712), IF(G1712&gt;'Bulk DivVar Analysis'!$J$116,"Pass","Fail"),"")</f>
        <v/>
      </c>
      <c r="I1712" s="338" t="str">
        <f t="shared" si="28"/>
        <v/>
      </c>
      <c r="J1712" s="339"/>
      <c r="K1712" s="339"/>
      <c r="L1712" s="339"/>
      <c r="M1712" s="339"/>
      <c r="N1712" s="339"/>
      <c r="O1712" s="339"/>
      <c r="P1712" s="339"/>
      <c r="Q1712" s="339"/>
    </row>
    <row r="1713" spans="1:17" ht="13.5" customHeight="1">
      <c r="A1713" s="481"/>
      <c r="B1713" s="481"/>
      <c r="C1713" s="481"/>
      <c r="D1713" s="481"/>
      <c r="E1713" s="481"/>
      <c r="F1713" s="339"/>
      <c r="G1713" s="340" t="str">
        <f>IF(ISNUMBER(E1713),E1713/'Bulk DivVar Analysis'!$I$114,"")</f>
        <v/>
      </c>
      <c r="H1713" s="338" t="str">
        <f>IF(ISNUMBER(E1713), IF(G1713&gt;'Bulk DivVar Analysis'!$J$116,"Pass","Fail"),"")</f>
        <v/>
      </c>
      <c r="I1713" s="338" t="str">
        <f t="shared" si="28"/>
        <v/>
      </c>
      <c r="J1713" s="339"/>
      <c r="K1713" s="339"/>
      <c r="L1713" s="339"/>
      <c r="M1713" s="339"/>
      <c r="N1713" s="339"/>
      <c r="O1713" s="339"/>
      <c r="P1713" s="339"/>
      <c r="Q1713" s="339"/>
    </row>
    <row r="1714" spans="1:17" ht="13.5" customHeight="1">
      <c r="A1714" s="481"/>
      <c r="B1714" s="481"/>
      <c r="C1714" s="481"/>
      <c r="D1714" s="481"/>
      <c r="E1714" s="481"/>
      <c r="F1714" s="339"/>
      <c r="G1714" s="340" t="str">
        <f>IF(ISNUMBER(E1714),E1714/'Bulk DivVar Analysis'!$I$114,"")</f>
        <v/>
      </c>
      <c r="H1714" s="338" t="str">
        <f>IF(ISNUMBER(E1714), IF(G1714&gt;'Bulk DivVar Analysis'!$J$116,"Pass","Fail"),"")</f>
        <v/>
      </c>
      <c r="I1714" s="338" t="str">
        <f t="shared" si="28"/>
        <v/>
      </c>
      <c r="J1714" s="339"/>
      <c r="K1714" s="339"/>
      <c r="L1714" s="339"/>
      <c r="M1714" s="339"/>
      <c r="N1714" s="339"/>
      <c r="O1714" s="339"/>
      <c r="P1714" s="339"/>
      <c r="Q1714" s="339"/>
    </row>
    <row r="1715" spans="1:17" ht="13.5" customHeight="1">
      <c r="A1715" s="481"/>
      <c r="B1715" s="481"/>
      <c r="C1715" s="481"/>
      <c r="D1715" s="481"/>
      <c r="E1715" s="481"/>
      <c r="F1715" s="339"/>
      <c r="G1715" s="340" t="str">
        <f>IF(ISNUMBER(E1715),E1715/'Bulk DivVar Analysis'!$I$114,"")</f>
        <v/>
      </c>
      <c r="H1715" s="338" t="str">
        <f>IF(ISNUMBER(E1715), IF(G1715&gt;'Bulk DivVar Analysis'!$J$116,"Pass","Fail"),"")</f>
        <v/>
      </c>
      <c r="I1715" s="338" t="str">
        <f t="shared" si="28"/>
        <v/>
      </c>
      <c r="J1715" s="339"/>
      <c r="K1715" s="339"/>
      <c r="L1715" s="339"/>
      <c r="M1715" s="339"/>
      <c r="N1715" s="339"/>
      <c r="O1715" s="339"/>
      <c r="P1715" s="339"/>
      <c r="Q1715" s="339"/>
    </row>
    <row r="1716" spans="1:17" ht="13.5" customHeight="1">
      <c r="A1716" s="481"/>
      <c r="B1716" s="481"/>
      <c r="C1716" s="481"/>
      <c r="D1716" s="481"/>
      <c r="E1716" s="481"/>
      <c r="F1716" s="339"/>
      <c r="G1716" s="340" t="str">
        <f>IF(ISNUMBER(E1716),E1716/'Bulk DivVar Analysis'!$I$114,"")</f>
        <v/>
      </c>
      <c r="H1716" s="338" t="str">
        <f>IF(ISNUMBER(E1716), IF(G1716&gt;'Bulk DivVar Analysis'!$J$116,"Pass","Fail"),"")</f>
        <v/>
      </c>
      <c r="I1716" s="338" t="str">
        <f t="shared" si="28"/>
        <v/>
      </c>
      <c r="J1716" s="339"/>
      <c r="K1716" s="339"/>
      <c r="L1716" s="339"/>
      <c r="M1716" s="339"/>
      <c r="N1716" s="339"/>
      <c r="O1716" s="339"/>
      <c r="P1716" s="339"/>
      <c r="Q1716" s="339"/>
    </row>
    <row r="1717" spans="1:17" ht="13.5" customHeight="1">
      <c r="A1717" s="481"/>
      <c r="B1717" s="481"/>
      <c r="C1717" s="481"/>
      <c r="D1717" s="481"/>
      <c r="E1717" s="481"/>
      <c r="F1717" s="339"/>
      <c r="G1717" s="340" t="str">
        <f>IF(ISNUMBER(E1717),E1717/'Bulk DivVar Analysis'!$I$114,"")</f>
        <v/>
      </c>
      <c r="H1717" s="338" t="str">
        <f>IF(ISNUMBER(E1717), IF(G1717&gt;'Bulk DivVar Analysis'!$J$116,"Pass","Fail"),"")</f>
        <v/>
      </c>
      <c r="I1717" s="338" t="str">
        <f t="shared" si="28"/>
        <v/>
      </c>
      <c r="J1717" s="339"/>
      <c r="K1717" s="339"/>
      <c r="L1717" s="339"/>
      <c r="M1717" s="339"/>
      <c r="N1717" s="339"/>
      <c r="O1717" s="339"/>
      <c r="P1717" s="339"/>
      <c r="Q1717" s="339"/>
    </row>
    <row r="1718" spans="1:17" ht="13.5" customHeight="1">
      <c r="A1718" s="481"/>
      <c r="B1718" s="481"/>
      <c r="C1718" s="481"/>
      <c r="D1718" s="481"/>
      <c r="E1718" s="481"/>
      <c r="F1718" s="339"/>
      <c r="G1718" s="340" t="str">
        <f>IF(ISNUMBER(E1718),E1718/'Bulk DivVar Analysis'!$I$114,"")</f>
        <v/>
      </c>
      <c r="H1718" s="338" t="str">
        <f>IF(ISNUMBER(E1718), IF(G1718&gt;'Bulk DivVar Analysis'!$J$116,"Pass","Fail"),"")</f>
        <v/>
      </c>
      <c r="I1718" s="338" t="str">
        <f t="shared" si="28"/>
        <v/>
      </c>
      <c r="J1718" s="339"/>
      <c r="K1718" s="339"/>
      <c r="L1718" s="339"/>
      <c r="M1718" s="339"/>
      <c r="N1718" s="339"/>
      <c r="O1718" s="339"/>
      <c r="P1718" s="339"/>
      <c r="Q1718" s="339"/>
    </row>
    <row r="1719" spans="1:17" ht="13.5" customHeight="1">
      <c r="A1719" s="481"/>
      <c r="B1719" s="481"/>
      <c r="C1719" s="481"/>
      <c r="D1719" s="481"/>
      <c r="E1719" s="481"/>
      <c r="F1719" s="339"/>
      <c r="G1719" s="340" t="str">
        <f>IF(ISNUMBER(E1719),E1719/'Bulk DivVar Analysis'!$I$114,"")</f>
        <v/>
      </c>
      <c r="H1719" s="338" t="str">
        <f>IF(ISNUMBER(E1719), IF(G1719&gt;'Bulk DivVar Analysis'!$J$116,"Pass","Fail"),"")</f>
        <v/>
      </c>
      <c r="I1719" s="338" t="str">
        <f t="shared" si="28"/>
        <v/>
      </c>
      <c r="J1719" s="339"/>
      <c r="K1719" s="339"/>
      <c r="L1719" s="339"/>
      <c r="M1719" s="339"/>
      <c r="N1719" s="339"/>
      <c r="O1719" s="339"/>
      <c r="P1719" s="339"/>
      <c r="Q1719" s="339"/>
    </row>
    <row r="1720" spans="1:17" ht="13.5" customHeight="1">
      <c r="A1720" s="481"/>
      <c r="B1720" s="481"/>
      <c r="C1720" s="481"/>
      <c r="D1720" s="481"/>
      <c r="E1720" s="481"/>
      <c r="F1720" s="339"/>
      <c r="G1720" s="340" t="str">
        <f>IF(ISNUMBER(E1720),E1720/'Bulk DivVar Analysis'!$I$114,"")</f>
        <v/>
      </c>
      <c r="H1720" s="338" t="str">
        <f>IF(ISNUMBER(E1720), IF(G1720&gt;'Bulk DivVar Analysis'!$J$116,"Pass","Fail"),"")</f>
        <v/>
      </c>
      <c r="I1720" s="338" t="str">
        <f t="shared" si="28"/>
        <v/>
      </c>
      <c r="J1720" s="339"/>
      <c r="K1720" s="339"/>
      <c r="L1720" s="339"/>
      <c r="M1720" s="339"/>
      <c r="N1720" s="339"/>
      <c r="O1720" s="339"/>
      <c r="P1720" s="339"/>
      <c r="Q1720" s="339"/>
    </row>
    <row r="1721" spans="1:17" ht="13.5" customHeight="1">
      <c r="A1721" s="481"/>
      <c r="B1721" s="481"/>
      <c r="C1721" s="481"/>
      <c r="D1721" s="481"/>
      <c r="E1721" s="481"/>
      <c r="F1721" s="339"/>
      <c r="G1721" s="340" t="str">
        <f>IF(ISNUMBER(E1721),E1721/'Bulk DivVar Analysis'!$I$114,"")</f>
        <v/>
      </c>
      <c r="H1721" s="338" t="str">
        <f>IF(ISNUMBER(E1721), IF(G1721&gt;'Bulk DivVar Analysis'!$J$116,"Pass","Fail"),"")</f>
        <v/>
      </c>
      <c r="I1721" s="338" t="str">
        <f t="shared" si="28"/>
        <v/>
      </c>
      <c r="J1721" s="339"/>
      <c r="K1721" s="339"/>
      <c r="L1721" s="339"/>
      <c r="M1721" s="339"/>
      <c r="N1721" s="339"/>
      <c r="O1721" s="339"/>
      <c r="P1721" s="339"/>
      <c r="Q1721" s="339"/>
    </row>
    <row r="1722" spans="1:17" ht="13.5" customHeight="1">
      <c r="A1722" s="481"/>
      <c r="B1722" s="481"/>
      <c r="C1722" s="481"/>
      <c r="D1722" s="481"/>
      <c r="E1722" s="481"/>
      <c r="F1722" s="339"/>
      <c r="G1722" s="340" t="str">
        <f>IF(ISNUMBER(E1722),E1722/'Bulk DivVar Analysis'!$I$114,"")</f>
        <v/>
      </c>
      <c r="H1722" s="338" t="str">
        <f>IF(ISNUMBER(E1722), IF(G1722&gt;'Bulk DivVar Analysis'!$J$116,"Pass","Fail"),"")</f>
        <v/>
      </c>
      <c r="I1722" s="338" t="str">
        <f t="shared" si="28"/>
        <v/>
      </c>
      <c r="J1722" s="339"/>
      <c r="K1722" s="339"/>
      <c r="L1722" s="339"/>
      <c r="M1722" s="339"/>
      <c r="N1722" s="339"/>
      <c r="O1722" s="339"/>
      <c r="P1722" s="339"/>
      <c r="Q1722" s="339"/>
    </row>
    <row r="1723" spans="1:17" ht="13.5" customHeight="1">
      <c r="A1723" s="481"/>
      <c r="B1723" s="481"/>
      <c r="C1723" s="481"/>
      <c r="D1723" s="481"/>
      <c r="E1723" s="481"/>
      <c r="F1723" s="339"/>
      <c r="G1723" s="340" t="str">
        <f>IF(ISNUMBER(E1723),E1723/'Bulk DivVar Analysis'!$I$114,"")</f>
        <v/>
      </c>
      <c r="H1723" s="338" t="str">
        <f>IF(ISNUMBER(E1723), IF(G1723&gt;'Bulk DivVar Analysis'!$J$116,"Pass","Fail"),"")</f>
        <v/>
      </c>
      <c r="I1723" s="338" t="str">
        <f t="shared" si="28"/>
        <v/>
      </c>
      <c r="J1723" s="339"/>
      <c r="K1723" s="339"/>
      <c r="L1723" s="339"/>
      <c r="M1723" s="339"/>
      <c r="N1723" s="339"/>
      <c r="O1723" s="339"/>
      <c r="P1723" s="339"/>
      <c r="Q1723" s="339"/>
    </row>
    <row r="1724" spans="1:17" ht="13.5" customHeight="1">
      <c r="A1724" s="481"/>
      <c r="B1724" s="481"/>
      <c r="C1724" s="481"/>
      <c r="D1724" s="481"/>
      <c r="E1724" s="481"/>
      <c r="F1724" s="339"/>
      <c r="G1724" s="340" t="str">
        <f>IF(ISNUMBER(E1724),E1724/'Bulk DivVar Analysis'!$I$114,"")</f>
        <v/>
      </c>
      <c r="H1724" s="338" t="str">
        <f>IF(ISNUMBER(E1724), IF(G1724&gt;'Bulk DivVar Analysis'!$J$116,"Pass","Fail"),"")</f>
        <v/>
      </c>
      <c r="I1724" s="338" t="str">
        <f t="shared" si="28"/>
        <v/>
      </c>
      <c r="J1724" s="339"/>
      <c r="K1724" s="339"/>
      <c r="L1724" s="339"/>
      <c r="M1724" s="339"/>
      <c r="N1724" s="339"/>
      <c r="O1724" s="339"/>
      <c r="P1724" s="339"/>
      <c r="Q1724" s="339"/>
    </row>
    <row r="1725" spans="1:17" ht="13.5" customHeight="1">
      <c r="A1725" s="481"/>
      <c r="B1725" s="481"/>
      <c r="C1725" s="481"/>
      <c r="D1725" s="481"/>
      <c r="E1725" s="481"/>
      <c r="F1725" s="339"/>
      <c r="G1725" s="340" t="str">
        <f>IF(ISNUMBER(E1725),E1725/'Bulk DivVar Analysis'!$I$114,"")</f>
        <v/>
      </c>
      <c r="H1725" s="338" t="str">
        <f>IF(ISNUMBER(E1725), IF(G1725&gt;'Bulk DivVar Analysis'!$J$116,"Pass","Fail"),"")</f>
        <v/>
      </c>
      <c r="I1725" s="338" t="str">
        <f t="shared" si="28"/>
        <v/>
      </c>
      <c r="J1725" s="339"/>
      <c r="K1725" s="339"/>
      <c r="L1725" s="339"/>
      <c r="M1725" s="339"/>
      <c r="N1725" s="339"/>
      <c r="O1725" s="339"/>
      <c r="P1725" s="339"/>
      <c r="Q1725" s="339"/>
    </row>
    <row r="1726" spans="1:17" ht="13.5" customHeight="1">
      <c r="A1726" s="481"/>
      <c r="B1726" s="481"/>
      <c r="C1726" s="481"/>
      <c r="D1726" s="481"/>
      <c r="E1726" s="481"/>
      <c r="F1726" s="339"/>
      <c r="G1726" s="340" t="str">
        <f>IF(ISNUMBER(E1726),E1726/'Bulk DivVar Analysis'!$I$114,"")</f>
        <v/>
      </c>
      <c r="H1726" s="338" t="str">
        <f>IF(ISNUMBER(E1726), IF(G1726&gt;'Bulk DivVar Analysis'!$J$116,"Pass","Fail"),"")</f>
        <v/>
      </c>
      <c r="I1726" s="338" t="str">
        <f t="shared" si="28"/>
        <v/>
      </c>
      <c r="J1726" s="339"/>
      <c r="K1726" s="339"/>
      <c r="L1726" s="339"/>
      <c r="M1726" s="339"/>
      <c r="N1726" s="339"/>
      <c r="O1726" s="339"/>
      <c r="P1726" s="339"/>
      <c r="Q1726" s="339"/>
    </row>
    <row r="1727" spans="1:17" ht="13.5" customHeight="1">
      <c r="A1727" s="481"/>
      <c r="B1727" s="481"/>
      <c r="C1727" s="481"/>
      <c r="D1727" s="481"/>
      <c r="E1727" s="481"/>
      <c r="F1727" s="339"/>
      <c r="G1727" s="340" t="str">
        <f>IF(ISNUMBER(E1727),E1727/'Bulk DivVar Analysis'!$I$114,"")</f>
        <v/>
      </c>
      <c r="H1727" s="338" t="str">
        <f>IF(ISNUMBER(E1727), IF(G1727&gt;'Bulk DivVar Analysis'!$J$116,"Pass","Fail"),"")</f>
        <v/>
      </c>
      <c r="I1727" s="338" t="str">
        <f t="shared" si="28"/>
        <v/>
      </c>
      <c r="J1727" s="339"/>
      <c r="K1727" s="339"/>
      <c r="L1727" s="339"/>
      <c r="M1727" s="339"/>
      <c r="N1727" s="339"/>
      <c r="O1727" s="339"/>
      <c r="P1727" s="339"/>
      <c r="Q1727" s="339"/>
    </row>
    <row r="1728" spans="1:17" ht="13.5" customHeight="1">
      <c r="A1728" s="481"/>
      <c r="B1728" s="481"/>
      <c r="C1728" s="481"/>
      <c r="D1728" s="481"/>
      <c r="E1728" s="481"/>
      <c r="F1728" s="339"/>
      <c r="G1728" s="340" t="str">
        <f>IF(ISNUMBER(E1728),E1728/'Bulk DivVar Analysis'!$I$114,"")</f>
        <v/>
      </c>
      <c r="H1728" s="338" t="str">
        <f>IF(ISNUMBER(E1728), IF(G1728&gt;'Bulk DivVar Analysis'!$J$116,"Pass","Fail"),"")</f>
        <v/>
      </c>
      <c r="I1728" s="338" t="str">
        <f t="shared" si="28"/>
        <v/>
      </c>
      <c r="J1728" s="339"/>
      <c r="K1728" s="339"/>
      <c r="L1728" s="339"/>
      <c r="M1728" s="339"/>
      <c r="N1728" s="339"/>
      <c r="O1728" s="339"/>
      <c r="P1728" s="339"/>
      <c r="Q1728" s="339"/>
    </row>
    <row r="1729" spans="1:17" ht="13.5" customHeight="1">
      <c r="A1729" s="481"/>
      <c r="B1729" s="481"/>
      <c r="C1729" s="481"/>
      <c r="D1729" s="481"/>
      <c r="E1729" s="481"/>
      <c r="F1729" s="339"/>
      <c r="G1729" s="340" t="str">
        <f>IF(ISNUMBER(E1729),E1729/'Bulk DivVar Analysis'!$I$114,"")</f>
        <v/>
      </c>
      <c r="H1729" s="338" t="str">
        <f>IF(ISNUMBER(E1729), IF(G1729&gt;'Bulk DivVar Analysis'!$J$116,"Pass","Fail"),"")</f>
        <v/>
      </c>
      <c r="I1729" s="338" t="str">
        <f t="shared" si="28"/>
        <v/>
      </c>
      <c r="J1729" s="339"/>
      <c r="K1729" s="339"/>
      <c r="L1729" s="339"/>
      <c r="M1729" s="339"/>
      <c r="N1729" s="339"/>
      <c r="O1729" s="339"/>
      <c r="P1729" s="339"/>
      <c r="Q1729" s="339"/>
    </row>
    <row r="1730" spans="1:17" ht="13.5" customHeight="1">
      <c r="A1730" s="481"/>
      <c r="B1730" s="481"/>
      <c r="C1730" s="481"/>
      <c r="D1730" s="481"/>
      <c r="E1730" s="481"/>
      <c r="F1730" s="339"/>
      <c r="G1730" s="340" t="str">
        <f>IF(ISNUMBER(E1730),E1730/'Bulk DivVar Analysis'!$I$114,"")</f>
        <v/>
      </c>
      <c r="H1730" s="338" t="str">
        <f>IF(ISNUMBER(E1730), IF(G1730&gt;'Bulk DivVar Analysis'!$J$116,"Pass","Fail"),"")</f>
        <v/>
      </c>
      <c r="I1730" s="338" t="str">
        <f t="shared" si="28"/>
        <v/>
      </c>
      <c r="J1730" s="339"/>
      <c r="K1730" s="339"/>
      <c r="L1730" s="339"/>
      <c r="M1730" s="339"/>
      <c r="N1730" s="339"/>
      <c r="O1730" s="339"/>
      <c r="P1730" s="339"/>
      <c r="Q1730" s="339"/>
    </row>
    <row r="1731" spans="1:17" ht="13.5" customHeight="1">
      <c r="A1731" s="481"/>
      <c r="B1731" s="481"/>
      <c r="C1731" s="481"/>
      <c r="D1731" s="481"/>
      <c r="E1731" s="481"/>
      <c r="F1731" s="339"/>
      <c r="G1731" s="340" t="str">
        <f>IF(ISNUMBER(E1731),E1731/'Bulk DivVar Analysis'!$I$114,"")</f>
        <v/>
      </c>
      <c r="H1731" s="338" t="str">
        <f>IF(ISNUMBER(E1731), IF(G1731&gt;'Bulk DivVar Analysis'!$J$116,"Pass","Fail"),"")</f>
        <v/>
      </c>
      <c r="I1731" s="338" t="str">
        <f t="shared" ref="I1731:I1794" si="29">_xlfn.TEXTJOIN("_",TRUE,B1731,C1731)</f>
        <v/>
      </c>
      <c r="J1731" s="339"/>
      <c r="K1731" s="339"/>
      <c r="L1731" s="339"/>
      <c r="M1731" s="339"/>
      <c r="N1731" s="339"/>
      <c r="O1731" s="339"/>
      <c r="P1731" s="339"/>
      <c r="Q1731" s="339"/>
    </row>
    <row r="1732" spans="1:17" ht="13.5" customHeight="1">
      <c r="A1732" s="481"/>
      <c r="B1732" s="481"/>
      <c r="C1732" s="481"/>
      <c r="D1732" s="481"/>
      <c r="E1732" s="481"/>
      <c r="F1732" s="339"/>
      <c r="G1732" s="340" t="str">
        <f>IF(ISNUMBER(E1732),E1732/'Bulk DivVar Analysis'!$I$114,"")</f>
        <v/>
      </c>
      <c r="H1732" s="338" t="str">
        <f>IF(ISNUMBER(E1732), IF(G1732&gt;'Bulk DivVar Analysis'!$J$116,"Pass","Fail"),"")</f>
        <v/>
      </c>
      <c r="I1732" s="338" t="str">
        <f t="shared" si="29"/>
        <v/>
      </c>
      <c r="J1732" s="339"/>
      <c r="K1732" s="339"/>
      <c r="L1732" s="339"/>
      <c r="M1732" s="339"/>
      <c r="N1732" s="339"/>
      <c r="O1732" s="339"/>
      <c r="P1732" s="339"/>
      <c r="Q1732" s="339"/>
    </row>
    <row r="1733" spans="1:17" ht="13.5" customHeight="1">
      <c r="A1733" s="481"/>
      <c r="B1733" s="481"/>
      <c r="C1733" s="481"/>
      <c r="D1733" s="481"/>
      <c r="E1733" s="481"/>
      <c r="F1733" s="339"/>
      <c r="G1733" s="340" t="str">
        <f>IF(ISNUMBER(E1733),E1733/'Bulk DivVar Analysis'!$I$114,"")</f>
        <v/>
      </c>
      <c r="H1733" s="338" t="str">
        <f>IF(ISNUMBER(E1733), IF(G1733&gt;'Bulk DivVar Analysis'!$J$116,"Pass","Fail"),"")</f>
        <v/>
      </c>
      <c r="I1733" s="338" t="str">
        <f t="shared" si="29"/>
        <v/>
      </c>
      <c r="J1733" s="339"/>
      <c r="K1733" s="339"/>
      <c r="L1733" s="339"/>
      <c r="M1733" s="339"/>
      <c r="N1733" s="339"/>
      <c r="O1733" s="339"/>
      <c r="P1733" s="339"/>
      <c r="Q1733" s="339"/>
    </row>
    <row r="1734" spans="1:17" ht="13.5" customHeight="1">
      <c r="A1734" s="481"/>
      <c r="B1734" s="481"/>
      <c r="C1734" s="481"/>
      <c r="D1734" s="481"/>
      <c r="E1734" s="481"/>
      <c r="F1734" s="339"/>
      <c r="G1734" s="340" t="str">
        <f>IF(ISNUMBER(E1734),E1734/'Bulk DivVar Analysis'!$I$114,"")</f>
        <v/>
      </c>
      <c r="H1734" s="338" t="str">
        <f>IF(ISNUMBER(E1734), IF(G1734&gt;'Bulk DivVar Analysis'!$J$116,"Pass","Fail"),"")</f>
        <v/>
      </c>
      <c r="I1734" s="338" t="str">
        <f t="shared" si="29"/>
        <v/>
      </c>
      <c r="J1734" s="339"/>
      <c r="K1734" s="339"/>
      <c r="L1734" s="339"/>
      <c r="M1734" s="339"/>
      <c r="N1734" s="339"/>
      <c r="O1734" s="339"/>
      <c r="P1734" s="339"/>
      <c r="Q1734" s="339"/>
    </row>
    <row r="1735" spans="1:17" ht="13.5" customHeight="1">
      <c r="A1735" s="481"/>
      <c r="B1735" s="481"/>
      <c r="C1735" s="481"/>
      <c r="D1735" s="481"/>
      <c r="E1735" s="481"/>
      <c r="F1735" s="339"/>
      <c r="G1735" s="340" t="str">
        <f>IF(ISNUMBER(E1735),E1735/'Bulk DivVar Analysis'!$I$114,"")</f>
        <v/>
      </c>
      <c r="H1735" s="338" t="str">
        <f>IF(ISNUMBER(E1735), IF(G1735&gt;'Bulk DivVar Analysis'!$J$116,"Pass","Fail"),"")</f>
        <v/>
      </c>
      <c r="I1735" s="338" t="str">
        <f t="shared" si="29"/>
        <v/>
      </c>
      <c r="J1735" s="339"/>
      <c r="K1735" s="339"/>
      <c r="L1735" s="339"/>
      <c r="M1735" s="339"/>
      <c r="N1735" s="339"/>
      <c r="O1735" s="339"/>
      <c r="P1735" s="339"/>
      <c r="Q1735" s="339"/>
    </row>
    <row r="1736" spans="1:17" ht="13.5" customHeight="1">
      <c r="A1736" s="481"/>
      <c r="B1736" s="481"/>
      <c r="C1736" s="481"/>
      <c r="D1736" s="481"/>
      <c r="E1736" s="481"/>
      <c r="F1736" s="339"/>
      <c r="G1736" s="340" t="str">
        <f>IF(ISNUMBER(E1736),E1736/'Bulk DivVar Analysis'!$I$114,"")</f>
        <v/>
      </c>
      <c r="H1736" s="338" t="str">
        <f>IF(ISNUMBER(E1736), IF(G1736&gt;'Bulk DivVar Analysis'!$J$116,"Pass","Fail"),"")</f>
        <v/>
      </c>
      <c r="I1736" s="338" t="str">
        <f t="shared" si="29"/>
        <v/>
      </c>
      <c r="J1736" s="339"/>
      <c r="K1736" s="339"/>
      <c r="L1736" s="339"/>
      <c r="M1736" s="339"/>
      <c r="N1736" s="339"/>
      <c r="O1736" s="339"/>
      <c r="P1736" s="339"/>
      <c r="Q1736" s="339"/>
    </row>
    <row r="1737" spans="1:17" ht="13.5" customHeight="1">
      <c r="A1737" s="481"/>
      <c r="B1737" s="481"/>
      <c r="C1737" s="481"/>
      <c r="D1737" s="481"/>
      <c r="E1737" s="481"/>
      <c r="F1737" s="339"/>
      <c r="G1737" s="340" t="str">
        <f>IF(ISNUMBER(E1737),E1737/'Bulk DivVar Analysis'!$I$114,"")</f>
        <v/>
      </c>
      <c r="H1737" s="338" t="str">
        <f>IF(ISNUMBER(E1737), IF(G1737&gt;'Bulk DivVar Analysis'!$J$116,"Pass","Fail"),"")</f>
        <v/>
      </c>
      <c r="I1737" s="338" t="str">
        <f t="shared" si="29"/>
        <v/>
      </c>
      <c r="J1737" s="339"/>
      <c r="K1737" s="339"/>
      <c r="L1737" s="339"/>
      <c r="M1737" s="339"/>
      <c r="N1737" s="339"/>
      <c r="O1737" s="339"/>
      <c r="P1737" s="339"/>
      <c r="Q1737" s="339"/>
    </row>
    <row r="1738" spans="1:17" ht="13.5" customHeight="1">
      <c r="A1738" s="481"/>
      <c r="B1738" s="481"/>
      <c r="C1738" s="481"/>
      <c r="D1738" s="481"/>
      <c r="E1738" s="481"/>
      <c r="F1738" s="339"/>
      <c r="G1738" s="340" t="str">
        <f>IF(ISNUMBER(E1738),E1738/'Bulk DivVar Analysis'!$I$114,"")</f>
        <v/>
      </c>
      <c r="H1738" s="338" t="str">
        <f>IF(ISNUMBER(E1738), IF(G1738&gt;'Bulk DivVar Analysis'!$J$116,"Pass","Fail"),"")</f>
        <v/>
      </c>
      <c r="I1738" s="338" t="str">
        <f t="shared" si="29"/>
        <v/>
      </c>
      <c r="J1738" s="339"/>
      <c r="K1738" s="339"/>
      <c r="L1738" s="339"/>
      <c r="M1738" s="339"/>
      <c r="N1738" s="339"/>
      <c r="O1738" s="339"/>
      <c r="P1738" s="339"/>
      <c r="Q1738" s="339"/>
    </row>
    <row r="1739" spans="1:17" ht="13.5" customHeight="1">
      <c r="A1739" s="481"/>
      <c r="B1739" s="481"/>
      <c r="C1739" s="481"/>
      <c r="D1739" s="481"/>
      <c r="E1739" s="481"/>
      <c r="F1739" s="339"/>
      <c r="G1739" s="340" t="str">
        <f>IF(ISNUMBER(E1739),E1739/'Bulk DivVar Analysis'!$I$114,"")</f>
        <v/>
      </c>
      <c r="H1739" s="338" t="str">
        <f>IF(ISNUMBER(E1739), IF(G1739&gt;'Bulk DivVar Analysis'!$J$116,"Pass","Fail"),"")</f>
        <v/>
      </c>
      <c r="I1739" s="338" t="str">
        <f t="shared" si="29"/>
        <v/>
      </c>
      <c r="J1739" s="339"/>
      <c r="K1739" s="339"/>
      <c r="L1739" s="339"/>
      <c r="M1739" s="339"/>
      <c r="N1739" s="339"/>
      <c r="O1739" s="339"/>
      <c r="P1739" s="339"/>
      <c r="Q1739" s="339"/>
    </row>
    <row r="1740" spans="1:17" ht="13.5" customHeight="1">
      <c r="A1740" s="481"/>
      <c r="B1740" s="481"/>
      <c r="C1740" s="481"/>
      <c r="D1740" s="481"/>
      <c r="E1740" s="481"/>
      <c r="F1740" s="339"/>
      <c r="G1740" s="340" t="str">
        <f>IF(ISNUMBER(E1740),E1740/'Bulk DivVar Analysis'!$I$114,"")</f>
        <v/>
      </c>
      <c r="H1740" s="338" t="str">
        <f>IF(ISNUMBER(E1740), IF(G1740&gt;'Bulk DivVar Analysis'!$J$116,"Pass","Fail"),"")</f>
        <v/>
      </c>
      <c r="I1740" s="338" t="str">
        <f t="shared" si="29"/>
        <v/>
      </c>
      <c r="J1740" s="339"/>
      <c r="K1740" s="339"/>
      <c r="L1740" s="339"/>
      <c r="M1740" s="339"/>
      <c r="N1740" s="339"/>
      <c r="O1740" s="339"/>
      <c r="P1740" s="339"/>
      <c r="Q1740" s="339"/>
    </row>
    <row r="1741" spans="1:17" ht="13.5" customHeight="1">
      <c r="A1741" s="481"/>
      <c r="B1741" s="481"/>
      <c r="C1741" s="481"/>
      <c r="D1741" s="481"/>
      <c r="E1741" s="481"/>
      <c r="F1741" s="339"/>
      <c r="G1741" s="340" t="str">
        <f>IF(ISNUMBER(E1741),E1741/'Bulk DivVar Analysis'!$I$114,"")</f>
        <v/>
      </c>
      <c r="H1741" s="338" t="str">
        <f>IF(ISNUMBER(E1741), IF(G1741&gt;'Bulk DivVar Analysis'!$J$116,"Pass","Fail"),"")</f>
        <v/>
      </c>
      <c r="I1741" s="338" t="str">
        <f t="shared" si="29"/>
        <v/>
      </c>
      <c r="J1741" s="339"/>
      <c r="K1741" s="339"/>
      <c r="L1741" s="339"/>
      <c r="M1741" s="339"/>
      <c r="N1741" s="339"/>
      <c r="O1741" s="339"/>
      <c r="P1741" s="339"/>
      <c r="Q1741" s="339"/>
    </row>
    <row r="1742" spans="1:17" ht="13.5" customHeight="1">
      <c r="A1742" s="481"/>
      <c r="B1742" s="481"/>
      <c r="C1742" s="481"/>
      <c r="D1742" s="481"/>
      <c r="E1742" s="481"/>
      <c r="F1742" s="339"/>
      <c r="G1742" s="340" t="str">
        <f>IF(ISNUMBER(E1742),E1742/'Bulk DivVar Analysis'!$I$114,"")</f>
        <v/>
      </c>
      <c r="H1742" s="338" t="str">
        <f>IF(ISNUMBER(E1742), IF(G1742&gt;'Bulk DivVar Analysis'!$J$116,"Pass","Fail"),"")</f>
        <v/>
      </c>
      <c r="I1742" s="338" t="str">
        <f t="shared" si="29"/>
        <v/>
      </c>
      <c r="J1742" s="339"/>
      <c r="K1742" s="339"/>
      <c r="L1742" s="339"/>
      <c r="M1742" s="339"/>
      <c r="N1742" s="339"/>
      <c r="O1742" s="339"/>
      <c r="P1742" s="339"/>
      <c r="Q1742" s="339"/>
    </row>
    <row r="1743" spans="1:17" ht="13.5" customHeight="1">
      <c r="A1743" s="481"/>
      <c r="B1743" s="481"/>
      <c r="C1743" s="481"/>
      <c r="D1743" s="481"/>
      <c r="E1743" s="481"/>
      <c r="F1743" s="339"/>
      <c r="G1743" s="340" t="str">
        <f>IF(ISNUMBER(E1743),E1743/'Bulk DivVar Analysis'!$I$114,"")</f>
        <v/>
      </c>
      <c r="H1743" s="338" t="str">
        <f>IF(ISNUMBER(E1743), IF(G1743&gt;'Bulk DivVar Analysis'!$J$116,"Pass","Fail"),"")</f>
        <v/>
      </c>
      <c r="I1743" s="338" t="str">
        <f t="shared" si="29"/>
        <v/>
      </c>
      <c r="J1743" s="339"/>
      <c r="K1743" s="339"/>
      <c r="L1743" s="339"/>
      <c r="M1743" s="339"/>
      <c r="N1743" s="339"/>
      <c r="O1743" s="339"/>
      <c r="P1743" s="339"/>
      <c r="Q1743" s="339"/>
    </row>
    <row r="1744" spans="1:17" ht="13.5" customHeight="1">
      <c r="A1744" s="481"/>
      <c r="B1744" s="481"/>
      <c r="C1744" s="481"/>
      <c r="D1744" s="481"/>
      <c r="E1744" s="481"/>
      <c r="F1744" s="339"/>
      <c r="G1744" s="340" t="str">
        <f>IF(ISNUMBER(E1744),E1744/'Bulk DivVar Analysis'!$I$114,"")</f>
        <v/>
      </c>
      <c r="H1744" s="338" t="str">
        <f>IF(ISNUMBER(E1744), IF(G1744&gt;'Bulk DivVar Analysis'!$J$116,"Pass","Fail"),"")</f>
        <v/>
      </c>
      <c r="I1744" s="338" t="str">
        <f t="shared" si="29"/>
        <v/>
      </c>
      <c r="J1744" s="339"/>
      <c r="K1744" s="339"/>
      <c r="L1744" s="339"/>
      <c r="M1744" s="339"/>
      <c r="N1744" s="339"/>
      <c r="O1744" s="339"/>
      <c r="P1744" s="339"/>
      <c r="Q1744" s="339"/>
    </row>
    <row r="1745" spans="1:17" ht="13.5" customHeight="1">
      <c r="A1745" s="481"/>
      <c r="B1745" s="481"/>
      <c r="C1745" s="481"/>
      <c r="D1745" s="481"/>
      <c r="E1745" s="481"/>
      <c r="F1745" s="339"/>
      <c r="G1745" s="340" t="str">
        <f>IF(ISNUMBER(E1745),E1745/'Bulk DivVar Analysis'!$I$114,"")</f>
        <v/>
      </c>
      <c r="H1745" s="338" t="str">
        <f>IF(ISNUMBER(E1745), IF(G1745&gt;'Bulk DivVar Analysis'!$J$116,"Pass","Fail"),"")</f>
        <v/>
      </c>
      <c r="I1745" s="338" t="str">
        <f t="shared" si="29"/>
        <v/>
      </c>
      <c r="J1745" s="339"/>
      <c r="K1745" s="339"/>
      <c r="L1745" s="339"/>
      <c r="M1745" s="339"/>
      <c r="N1745" s="339"/>
      <c r="O1745" s="339"/>
      <c r="P1745" s="339"/>
      <c r="Q1745" s="339"/>
    </row>
    <row r="1746" spans="1:17" ht="13.5" customHeight="1">
      <c r="A1746" s="481"/>
      <c r="B1746" s="481"/>
      <c r="C1746" s="481"/>
      <c r="D1746" s="481"/>
      <c r="E1746" s="481"/>
      <c r="F1746" s="339"/>
      <c r="G1746" s="340" t="str">
        <f>IF(ISNUMBER(E1746),E1746/'Bulk DivVar Analysis'!$I$114,"")</f>
        <v/>
      </c>
      <c r="H1746" s="338" t="str">
        <f>IF(ISNUMBER(E1746), IF(G1746&gt;'Bulk DivVar Analysis'!$J$116,"Pass","Fail"),"")</f>
        <v/>
      </c>
      <c r="I1746" s="338" t="str">
        <f t="shared" si="29"/>
        <v/>
      </c>
      <c r="J1746" s="339"/>
      <c r="K1746" s="339"/>
      <c r="L1746" s="339"/>
      <c r="M1746" s="339"/>
      <c r="N1746" s="339"/>
      <c r="O1746" s="339"/>
      <c r="P1746" s="339"/>
      <c r="Q1746" s="339"/>
    </row>
    <row r="1747" spans="1:17" ht="13.5" customHeight="1">
      <c r="A1747" s="481"/>
      <c r="B1747" s="481"/>
      <c r="C1747" s="481"/>
      <c r="D1747" s="481"/>
      <c r="E1747" s="481"/>
      <c r="F1747" s="339"/>
      <c r="G1747" s="340" t="str">
        <f>IF(ISNUMBER(E1747),E1747/'Bulk DivVar Analysis'!$I$114,"")</f>
        <v/>
      </c>
      <c r="H1747" s="338" t="str">
        <f>IF(ISNUMBER(E1747), IF(G1747&gt;'Bulk DivVar Analysis'!$J$116,"Pass","Fail"),"")</f>
        <v/>
      </c>
      <c r="I1747" s="338" t="str">
        <f t="shared" si="29"/>
        <v/>
      </c>
      <c r="J1747" s="339"/>
      <c r="K1747" s="339"/>
      <c r="L1747" s="339"/>
      <c r="M1747" s="339"/>
      <c r="N1747" s="339"/>
      <c r="O1747" s="339"/>
      <c r="P1747" s="339"/>
      <c r="Q1747" s="339"/>
    </row>
    <row r="1748" spans="1:17" ht="13.5" customHeight="1">
      <c r="A1748" s="481"/>
      <c r="B1748" s="481"/>
      <c r="C1748" s="481"/>
      <c r="D1748" s="481"/>
      <c r="E1748" s="481"/>
      <c r="F1748" s="339"/>
      <c r="G1748" s="340" t="str">
        <f>IF(ISNUMBER(E1748),E1748/'Bulk DivVar Analysis'!$I$114,"")</f>
        <v/>
      </c>
      <c r="H1748" s="338" t="str">
        <f>IF(ISNUMBER(E1748), IF(G1748&gt;'Bulk DivVar Analysis'!$J$116,"Pass","Fail"),"")</f>
        <v/>
      </c>
      <c r="I1748" s="338" t="str">
        <f t="shared" si="29"/>
        <v/>
      </c>
      <c r="J1748" s="339"/>
      <c r="K1748" s="339"/>
      <c r="L1748" s="339"/>
      <c r="M1748" s="339"/>
      <c r="N1748" s="339"/>
      <c r="O1748" s="339"/>
      <c r="P1748" s="339"/>
      <c r="Q1748" s="339"/>
    </row>
    <row r="1749" spans="1:17" ht="13.5" customHeight="1">
      <c r="A1749" s="481"/>
      <c r="B1749" s="481"/>
      <c r="C1749" s="481"/>
      <c r="D1749" s="481"/>
      <c r="E1749" s="481"/>
      <c r="F1749" s="339"/>
      <c r="G1749" s="340" t="str">
        <f>IF(ISNUMBER(E1749),E1749/'Bulk DivVar Analysis'!$I$114,"")</f>
        <v/>
      </c>
      <c r="H1749" s="338" t="str">
        <f>IF(ISNUMBER(E1749), IF(G1749&gt;'Bulk DivVar Analysis'!$J$116,"Pass","Fail"),"")</f>
        <v/>
      </c>
      <c r="I1749" s="338" t="str">
        <f t="shared" si="29"/>
        <v/>
      </c>
      <c r="J1749" s="339"/>
      <c r="K1749" s="339"/>
      <c r="L1749" s="339"/>
      <c r="M1749" s="339"/>
      <c r="N1749" s="339"/>
      <c r="O1749" s="339"/>
      <c r="P1749" s="339"/>
      <c r="Q1749" s="339"/>
    </row>
    <row r="1750" spans="1:17" ht="13.5" customHeight="1">
      <c r="A1750" s="481"/>
      <c r="B1750" s="481"/>
      <c r="C1750" s="481"/>
      <c r="D1750" s="481"/>
      <c r="E1750" s="481"/>
      <c r="F1750" s="339"/>
      <c r="G1750" s="340" t="str">
        <f>IF(ISNUMBER(E1750),E1750/'Bulk DivVar Analysis'!$I$114,"")</f>
        <v/>
      </c>
      <c r="H1750" s="338" t="str">
        <f>IF(ISNUMBER(E1750), IF(G1750&gt;'Bulk DivVar Analysis'!$J$116,"Pass","Fail"),"")</f>
        <v/>
      </c>
      <c r="I1750" s="338" t="str">
        <f t="shared" si="29"/>
        <v/>
      </c>
      <c r="J1750" s="339"/>
      <c r="K1750" s="339"/>
      <c r="L1750" s="339"/>
      <c r="M1750" s="339"/>
      <c r="N1750" s="339"/>
      <c r="O1750" s="339"/>
      <c r="P1750" s="339"/>
      <c r="Q1750" s="339"/>
    </row>
    <row r="1751" spans="1:17" ht="13.5" customHeight="1">
      <c r="A1751" s="481"/>
      <c r="B1751" s="481"/>
      <c r="C1751" s="481"/>
      <c r="D1751" s="481"/>
      <c r="E1751" s="481"/>
      <c r="F1751" s="339"/>
      <c r="G1751" s="340" t="str">
        <f>IF(ISNUMBER(E1751),E1751/'Bulk DivVar Analysis'!$I$114,"")</f>
        <v/>
      </c>
      <c r="H1751" s="338" t="str">
        <f>IF(ISNUMBER(E1751), IF(G1751&gt;'Bulk DivVar Analysis'!$J$116,"Pass","Fail"),"")</f>
        <v/>
      </c>
      <c r="I1751" s="338" t="str">
        <f t="shared" si="29"/>
        <v/>
      </c>
      <c r="J1751" s="339"/>
      <c r="K1751" s="339"/>
      <c r="L1751" s="339"/>
      <c r="M1751" s="339"/>
      <c r="N1751" s="339"/>
      <c r="O1751" s="339"/>
      <c r="P1751" s="339"/>
      <c r="Q1751" s="339"/>
    </row>
    <row r="1752" spans="1:17" ht="13.5" customHeight="1">
      <c r="A1752" s="481"/>
      <c r="B1752" s="481"/>
      <c r="C1752" s="481"/>
      <c r="D1752" s="481"/>
      <c r="E1752" s="481"/>
      <c r="F1752" s="339"/>
      <c r="G1752" s="340" t="str">
        <f>IF(ISNUMBER(E1752),E1752/'Bulk DivVar Analysis'!$I$114,"")</f>
        <v/>
      </c>
      <c r="H1752" s="338" t="str">
        <f>IF(ISNUMBER(E1752), IF(G1752&gt;'Bulk DivVar Analysis'!$J$116,"Pass","Fail"),"")</f>
        <v/>
      </c>
      <c r="I1752" s="338" t="str">
        <f t="shared" si="29"/>
        <v/>
      </c>
      <c r="J1752" s="339"/>
      <c r="K1752" s="339"/>
      <c r="L1752" s="339"/>
      <c r="M1752" s="339"/>
      <c r="N1752" s="339"/>
      <c r="O1752" s="339"/>
      <c r="P1752" s="339"/>
      <c r="Q1752" s="339"/>
    </row>
    <row r="1753" spans="1:17" ht="13.5" customHeight="1">
      <c r="A1753" s="481"/>
      <c r="B1753" s="481"/>
      <c r="C1753" s="481"/>
      <c r="D1753" s="481"/>
      <c r="E1753" s="481"/>
      <c r="F1753" s="339"/>
      <c r="G1753" s="340" t="str">
        <f>IF(ISNUMBER(E1753),E1753/'Bulk DivVar Analysis'!$I$114,"")</f>
        <v/>
      </c>
      <c r="H1753" s="338" t="str">
        <f>IF(ISNUMBER(E1753), IF(G1753&gt;'Bulk DivVar Analysis'!$J$116,"Pass","Fail"),"")</f>
        <v/>
      </c>
      <c r="I1753" s="338" t="str">
        <f t="shared" si="29"/>
        <v/>
      </c>
      <c r="J1753" s="339"/>
      <c r="K1753" s="339"/>
      <c r="L1753" s="339"/>
      <c r="M1753" s="339"/>
      <c r="N1753" s="339"/>
      <c r="O1753" s="339"/>
      <c r="P1753" s="339"/>
      <c r="Q1753" s="339"/>
    </row>
    <row r="1754" spans="1:17" ht="13.5" customHeight="1">
      <c r="A1754" s="481"/>
      <c r="B1754" s="481"/>
      <c r="C1754" s="481"/>
      <c r="D1754" s="481"/>
      <c r="E1754" s="481"/>
      <c r="F1754" s="339"/>
      <c r="G1754" s="340" t="str">
        <f>IF(ISNUMBER(E1754),E1754/'Bulk DivVar Analysis'!$I$114,"")</f>
        <v/>
      </c>
      <c r="H1754" s="338" t="str">
        <f>IF(ISNUMBER(E1754), IF(G1754&gt;'Bulk DivVar Analysis'!$J$116,"Pass","Fail"),"")</f>
        <v/>
      </c>
      <c r="I1754" s="338" t="str">
        <f t="shared" si="29"/>
        <v/>
      </c>
      <c r="J1754" s="339"/>
      <c r="K1754" s="339"/>
      <c r="L1754" s="339"/>
      <c r="M1754" s="339"/>
      <c r="N1754" s="339"/>
      <c r="O1754" s="339"/>
      <c r="P1754" s="339"/>
      <c r="Q1754" s="339"/>
    </row>
    <row r="1755" spans="1:17" ht="13.5" customHeight="1">
      <c r="A1755" s="481"/>
      <c r="B1755" s="481"/>
      <c r="C1755" s="481"/>
      <c r="D1755" s="481"/>
      <c r="E1755" s="481"/>
      <c r="F1755" s="339"/>
      <c r="G1755" s="340" t="str">
        <f>IF(ISNUMBER(E1755),E1755/'Bulk DivVar Analysis'!$I$114,"")</f>
        <v/>
      </c>
      <c r="H1755" s="338" t="str">
        <f>IF(ISNUMBER(E1755), IF(G1755&gt;'Bulk DivVar Analysis'!$J$116,"Pass","Fail"),"")</f>
        <v/>
      </c>
      <c r="I1755" s="338" t="str">
        <f t="shared" si="29"/>
        <v/>
      </c>
      <c r="J1755" s="339"/>
      <c r="K1755" s="339"/>
      <c r="L1755" s="339"/>
      <c r="M1755" s="339"/>
      <c r="N1755" s="339"/>
      <c r="O1755" s="339"/>
      <c r="P1755" s="339"/>
      <c r="Q1755" s="339"/>
    </row>
    <row r="1756" spans="1:17" ht="13.5" customHeight="1">
      <c r="A1756" s="481"/>
      <c r="B1756" s="481"/>
      <c r="C1756" s="481"/>
      <c r="D1756" s="481"/>
      <c r="E1756" s="481"/>
      <c r="F1756" s="339"/>
      <c r="G1756" s="340" t="str">
        <f>IF(ISNUMBER(E1756),E1756/'Bulk DivVar Analysis'!$I$114,"")</f>
        <v/>
      </c>
      <c r="H1756" s="338" t="str">
        <f>IF(ISNUMBER(E1756), IF(G1756&gt;'Bulk DivVar Analysis'!$J$116,"Pass","Fail"),"")</f>
        <v/>
      </c>
      <c r="I1756" s="338" t="str">
        <f t="shared" si="29"/>
        <v/>
      </c>
      <c r="J1756" s="339"/>
      <c r="K1756" s="339"/>
      <c r="L1756" s="339"/>
      <c r="M1756" s="339"/>
      <c r="N1756" s="339"/>
      <c r="O1756" s="339"/>
      <c r="P1756" s="339"/>
      <c r="Q1756" s="339"/>
    </row>
    <row r="1757" spans="1:17" ht="13.5" customHeight="1">
      <c r="A1757" s="481"/>
      <c r="B1757" s="481"/>
      <c r="C1757" s="481"/>
      <c r="D1757" s="481"/>
      <c r="E1757" s="481"/>
      <c r="F1757" s="339"/>
      <c r="G1757" s="340" t="str">
        <f>IF(ISNUMBER(E1757),E1757/'Bulk DivVar Analysis'!$I$114,"")</f>
        <v/>
      </c>
      <c r="H1757" s="338" t="str">
        <f>IF(ISNUMBER(E1757), IF(G1757&gt;'Bulk DivVar Analysis'!$J$116,"Pass","Fail"),"")</f>
        <v/>
      </c>
      <c r="I1757" s="338" t="str">
        <f t="shared" si="29"/>
        <v/>
      </c>
      <c r="J1757" s="339"/>
      <c r="K1757" s="339"/>
      <c r="L1757" s="339"/>
      <c r="M1757" s="339"/>
      <c r="N1757" s="339"/>
      <c r="O1757" s="339"/>
      <c r="P1757" s="339"/>
      <c r="Q1757" s="339"/>
    </row>
    <row r="1758" spans="1:17" ht="13.5" customHeight="1">
      <c r="A1758" s="481"/>
      <c r="B1758" s="481"/>
      <c r="C1758" s="481"/>
      <c r="D1758" s="481"/>
      <c r="E1758" s="481"/>
      <c r="F1758" s="339"/>
      <c r="G1758" s="340" t="str">
        <f>IF(ISNUMBER(E1758),E1758/'Bulk DivVar Analysis'!$I$114,"")</f>
        <v/>
      </c>
      <c r="H1758" s="338" t="str">
        <f>IF(ISNUMBER(E1758), IF(G1758&gt;'Bulk DivVar Analysis'!$J$116,"Pass","Fail"),"")</f>
        <v/>
      </c>
      <c r="I1758" s="338" t="str">
        <f t="shared" si="29"/>
        <v/>
      </c>
      <c r="J1758" s="339"/>
      <c r="K1758" s="339"/>
      <c r="L1758" s="339"/>
      <c r="M1758" s="339"/>
      <c r="N1758" s="339"/>
      <c r="O1758" s="339"/>
      <c r="P1758" s="339"/>
      <c r="Q1758" s="339"/>
    </row>
    <row r="1759" spans="1:17" ht="13.5" customHeight="1">
      <c r="A1759" s="481"/>
      <c r="B1759" s="481"/>
      <c r="C1759" s="481"/>
      <c r="D1759" s="481"/>
      <c r="E1759" s="481"/>
      <c r="F1759" s="339"/>
      <c r="G1759" s="340" t="str">
        <f>IF(ISNUMBER(E1759),E1759/'Bulk DivVar Analysis'!$I$114,"")</f>
        <v/>
      </c>
      <c r="H1759" s="338" t="str">
        <f>IF(ISNUMBER(E1759), IF(G1759&gt;'Bulk DivVar Analysis'!$J$116,"Pass","Fail"),"")</f>
        <v/>
      </c>
      <c r="I1759" s="338" t="str">
        <f t="shared" si="29"/>
        <v/>
      </c>
      <c r="J1759" s="339"/>
      <c r="K1759" s="339"/>
      <c r="L1759" s="339"/>
      <c r="M1759" s="339"/>
      <c r="N1759" s="339"/>
      <c r="O1759" s="339"/>
      <c r="P1759" s="339"/>
      <c r="Q1759" s="339"/>
    </row>
    <row r="1760" spans="1:17" ht="13.5" customHeight="1">
      <c r="A1760" s="481"/>
      <c r="B1760" s="481"/>
      <c r="C1760" s="481"/>
      <c r="D1760" s="481"/>
      <c r="E1760" s="481"/>
      <c r="F1760" s="339"/>
      <c r="G1760" s="340" t="str">
        <f>IF(ISNUMBER(E1760),E1760/'Bulk DivVar Analysis'!$I$114,"")</f>
        <v/>
      </c>
      <c r="H1760" s="338" t="str">
        <f>IF(ISNUMBER(E1760), IF(G1760&gt;'Bulk DivVar Analysis'!$J$116,"Pass","Fail"),"")</f>
        <v/>
      </c>
      <c r="I1760" s="338" t="str">
        <f t="shared" si="29"/>
        <v/>
      </c>
      <c r="J1760" s="339"/>
      <c r="K1760" s="339"/>
      <c r="L1760" s="339"/>
      <c r="M1760" s="339"/>
      <c r="N1760" s="339"/>
      <c r="O1760" s="339"/>
      <c r="P1760" s="339"/>
      <c r="Q1760" s="339"/>
    </row>
    <row r="1761" spans="1:17" ht="13.5" customHeight="1">
      <c r="A1761" s="481"/>
      <c r="B1761" s="481"/>
      <c r="C1761" s="481"/>
      <c r="D1761" s="481"/>
      <c r="E1761" s="481"/>
      <c r="F1761" s="339"/>
      <c r="G1761" s="340" t="str">
        <f>IF(ISNUMBER(E1761),E1761/'Bulk DivVar Analysis'!$I$114,"")</f>
        <v/>
      </c>
      <c r="H1761" s="338" t="str">
        <f>IF(ISNUMBER(E1761), IF(G1761&gt;'Bulk DivVar Analysis'!$J$116,"Pass","Fail"),"")</f>
        <v/>
      </c>
      <c r="I1761" s="338" t="str">
        <f t="shared" si="29"/>
        <v/>
      </c>
      <c r="J1761" s="339"/>
      <c r="K1761" s="339"/>
      <c r="L1761" s="339"/>
      <c r="M1761" s="339"/>
      <c r="N1761" s="339"/>
      <c r="O1761" s="339"/>
      <c r="P1761" s="339"/>
      <c r="Q1761" s="339"/>
    </row>
    <row r="1762" spans="1:17" ht="13.5" customHeight="1">
      <c r="A1762" s="481"/>
      <c r="B1762" s="481"/>
      <c r="C1762" s="481"/>
      <c r="D1762" s="481"/>
      <c r="E1762" s="481"/>
      <c r="F1762" s="339"/>
      <c r="G1762" s="340" t="str">
        <f>IF(ISNUMBER(E1762),E1762/'Bulk DivVar Analysis'!$I$114,"")</f>
        <v/>
      </c>
      <c r="H1762" s="338" t="str">
        <f>IF(ISNUMBER(E1762), IF(G1762&gt;'Bulk DivVar Analysis'!$J$116,"Pass","Fail"),"")</f>
        <v/>
      </c>
      <c r="I1762" s="338" t="str">
        <f t="shared" si="29"/>
        <v/>
      </c>
      <c r="J1762" s="339"/>
      <c r="K1762" s="339"/>
      <c r="L1762" s="339"/>
      <c r="M1762" s="339"/>
      <c r="N1762" s="339"/>
      <c r="O1762" s="339"/>
      <c r="P1762" s="339"/>
      <c r="Q1762" s="339"/>
    </row>
    <row r="1763" spans="1:17" ht="13.5" customHeight="1">
      <c r="A1763" s="481"/>
      <c r="B1763" s="481"/>
      <c r="C1763" s="481"/>
      <c r="D1763" s="481"/>
      <c r="E1763" s="481"/>
      <c r="F1763" s="339"/>
      <c r="G1763" s="340" t="str">
        <f>IF(ISNUMBER(E1763),E1763/'Bulk DivVar Analysis'!$I$114,"")</f>
        <v/>
      </c>
      <c r="H1763" s="338" t="str">
        <f>IF(ISNUMBER(E1763), IF(G1763&gt;'Bulk DivVar Analysis'!$J$116,"Pass","Fail"),"")</f>
        <v/>
      </c>
      <c r="I1763" s="338" t="str">
        <f t="shared" si="29"/>
        <v/>
      </c>
      <c r="J1763" s="339"/>
      <c r="K1763" s="339"/>
      <c r="L1763" s="339"/>
      <c r="M1763" s="339"/>
      <c r="N1763" s="339"/>
      <c r="O1763" s="339"/>
      <c r="P1763" s="339"/>
      <c r="Q1763" s="339"/>
    </row>
    <row r="1764" spans="1:17" ht="13.5" customHeight="1">
      <c r="A1764" s="481"/>
      <c r="B1764" s="481"/>
      <c r="C1764" s="481"/>
      <c r="D1764" s="481"/>
      <c r="E1764" s="481"/>
      <c r="F1764" s="339"/>
      <c r="G1764" s="340" t="str">
        <f>IF(ISNUMBER(E1764),E1764/'Bulk DivVar Analysis'!$I$114,"")</f>
        <v/>
      </c>
      <c r="H1764" s="338" t="str">
        <f>IF(ISNUMBER(E1764), IF(G1764&gt;'Bulk DivVar Analysis'!$J$116,"Pass","Fail"),"")</f>
        <v/>
      </c>
      <c r="I1764" s="338" t="str">
        <f t="shared" si="29"/>
        <v/>
      </c>
      <c r="J1764" s="339"/>
      <c r="K1764" s="339"/>
      <c r="L1764" s="339"/>
      <c r="M1764" s="339"/>
      <c r="N1764" s="339"/>
      <c r="O1764" s="339"/>
      <c r="P1764" s="339"/>
      <c r="Q1764" s="339"/>
    </row>
    <row r="1765" spans="1:17" ht="13.5" customHeight="1">
      <c r="A1765" s="481"/>
      <c r="B1765" s="481"/>
      <c r="C1765" s="481"/>
      <c r="D1765" s="481"/>
      <c r="E1765" s="481"/>
      <c r="F1765" s="339"/>
      <c r="G1765" s="340" t="str">
        <f>IF(ISNUMBER(E1765),E1765/'Bulk DivVar Analysis'!$I$114,"")</f>
        <v/>
      </c>
      <c r="H1765" s="338" t="str">
        <f>IF(ISNUMBER(E1765), IF(G1765&gt;'Bulk DivVar Analysis'!$J$116,"Pass","Fail"),"")</f>
        <v/>
      </c>
      <c r="I1765" s="338" t="str">
        <f t="shared" si="29"/>
        <v/>
      </c>
      <c r="J1765" s="339"/>
      <c r="K1765" s="339"/>
      <c r="L1765" s="339"/>
      <c r="M1765" s="339"/>
      <c r="N1765" s="339"/>
      <c r="O1765" s="339"/>
      <c r="P1765" s="339"/>
      <c r="Q1765" s="339"/>
    </row>
    <row r="1766" spans="1:17" ht="13.5" customHeight="1">
      <c r="A1766" s="481"/>
      <c r="B1766" s="481"/>
      <c r="C1766" s="481"/>
      <c r="D1766" s="481"/>
      <c r="E1766" s="481"/>
      <c r="F1766" s="339"/>
      <c r="G1766" s="340" t="str">
        <f>IF(ISNUMBER(E1766),E1766/'Bulk DivVar Analysis'!$I$114,"")</f>
        <v/>
      </c>
      <c r="H1766" s="338" t="str">
        <f>IF(ISNUMBER(E1766), IF(G1766&gt;'Bulk DivVar Analysis'!$J$116,"Pass","Fail"),"")</f>
        <v/>
      </c>
      <c r="I1766" s="338" t="str">
        <f t="shared" si="29"/>
        <v/>
      </c>
      <c r="J1766" s="339"/>
      <c r="K1766" s="339"/>
      <c r="L1766" s="339"/>
      <c r="M1766" s="339"/>
      <c r="N1766" s="339"/>
      <c r="O1766" s="339"/>
      <c r="P1766" s="339"/>
      <c r="Q1766" s="339"/>
    </row>
    <row r="1767" spans="1:17" ht="13.5" customHeight="1">
      <c r="A1767" s="481"/>
      <c r="B1767" s="481"/>
      <c r="C1767" s="481"/>
      <c r="D1767" s="481"/>
      <c r="E1767" s="481"/>
      <c r="F1767" s="339"/>
      <c r="G1767" s="340" t="str">
        <f>IF(ISNUMBER(E1767),E1767/'Bulk DivVar Analysis'!$I$114,"")</f>
        <v/>
      </c>
      <c r="H1767" s="338" t="str">
        <f>IF(ISNUMBER(E1767), IF(G1767&gt;'Bulk DivVar Analysis'!$J$116,"Pass","Fail"),"")</f>
        <v/>
      </c>
      <c r="I1767" s="338" t="str">
        <f t="shared" si="29"/>
        <v/>
      </c>
      <c r="J1767" s="339"/>
      <c r="K1767" s="339"/>
      <c r="L1767" s="339"/>
      <c r="M1767" s="339"/>
      <c r="N1767" s="339"/>
      <c r="O1767" s="339"/>
      <c r="P1767" s="339"/>
      <c r="Q1767" s="339"/>
    </row>
    <row r="1768" spans="1:17" ht="13.5" customHeight="1">
      <c r="A1768" s="481"/>
      <c r="B1768" s="481"/>
      <c r="C1768" s="481"/>
      <c r="D1768" s="481"/>
      <c r="E1768" s="481"/>
      <c r="F1768" s="339"/>
      <c r="G1768" s="340" t="str">
        <f>IF(ISNUMBER(E1768),E1768/'Bulk DivVar Analysis'!$I$114,"")</f>
        <v/>
      </c>
      <c r="H1768" s="338" t="str">
        <f>IF(ISNUMBER(E1768), IF(G1768&gt;'Bulk DivVar Analysis'!$J$116,"Pass","Fail"),"")</f>
        <v/>
      </c>
      <c r="I1768" s="338" t="str">
        <f t="shared" si="29"/>
        <v/>
      </c>
      <c r="J1768" s="339"/>
      <c r="K1768" s="339"/>
      <c r="L1768" s="339"/>
      <c r="M1768" s="339"/>
      <c r="N1768" s="339"/>
      <c r="O1768" s="339"/>
      <c r="P1768" s="339"/>
      <c r="Q1768" s="339"/>
    </row>
    <row r="1769" spans="1:17" ht="13.5" customHeight="1">
      <c r="A1769" s="481"/>
      <c r="B1769" s="481"/>
      <c r="C1769" s="481"/>
      <c r="D1769" s="481"/>
      <c r="E1769" s="481"/>
      <c r="F1769" s="339"/>
      <c r="G1769" s="340" t="str">
        <f>IF(ISNUMBER(E1769),E1769/'Bulk DivVar Analysis'!$I$114,"")</f>
        <v/>
      </c>
      <c r="H1769" s="338" t="str">
        <f>IF(ISNUMBER(E1769), IF(G1769&gt;'Bulk DivVar Analysis'!$J$116,"Pass","Fail"),"")</f>
        <v/>
      </c>
      <c r="I1769" s="338" t="str">
        <f t="shared" si="29"/>
        <v/>
      </c>
      <c r="J1769" s="339"/>
      <c r="K1769" s="339"/>
      <c r="L1769" s="339"/>
      <c r="M1769" s="339"/>
      <c r="N1769" s="339"/>
      <c r="O1769" s="339"/>
      <c r="P1769" s="339"/>
      <c r="Q1769" s="339"/>
    </row>
    <row r="1770" spans="1:17" ht="13.5" customHeight="1">
      <c r="A1770" s="481"/>
      <c r="B1770" s="481"/>
      <c r="C1770" s="481"/>
      <c r="D1770" s="481"/>
      <c r="E1770" s="481"/>
      <c r="F1770" s="339"/>
      <c r="G1770" s="340" t="str">
        <f>IF(ISNUMBER(E1770),E1770/'Bulk DivVar Analysis'!$I$114,"")</f>
        <v/>
      </c>
      <c r="H1770" s="338" t="str">
        <f>IF(ISNUMBER(E1770), IF(G1770&gt;'Bulk DivVar Analysis'!$J$116,"Pass","Fail"),"")</f>
        <v/>
      </c>
      <c r="I1770" s="338" t="str">
        <f t="shared" si="29"/>
        <v/>
      </c>
      <c r="J1770" s="339"/>
      <c r="K1770" s="339"/>
      <c r="L1770" s="339"/>
      <c r="M1770" s="339"/>
      <c r="N1770" s="339"/>
      <c r="O1770" s="339"/>
      <c r="P1770" s="339"/>
      <c r="Q1770" s="339"/>
    </row>
    <row r="1771" spans="1:17" ht="13.5" customHeight="1">
      <c r="A1771" s="481"/>
      <c r="B1771" s="481"/>
      <c r="C1771" s="481"/>
      <c r="D1771" s="481"/>
      <c r="E1771" s="481"/>
      <c r="F1771" s="339"/>
      <c r="G1771" s="340" t="str">
        <f>IF(ISNUMBER(E1771),E1771/'Bulk DivVar Analysis'!$I$114,"")</f>
        <v/>
      </c>
      <c r="H1771" s="338" t="str">
        <f>IF(ISNUMBER(E1771), IF(G1771&gt;'Bulk DivVar Analysis'!$J$116,"Pass","Fail"),"")</f>
        <v/>
      </c>
      <c r="I1771" s="338" t="str">
        <f t="shared" si="29"/>
        <v/>
      </c>
      <c r="J1771" s="339"/>
      <c r="K1771" s="339"/>
      <c r="L1771" s="339"/>
      <c r="M1771" s="339"/>
      <c r="N1771" s="339"/>
      <c r="O1771" s="339"/>
      <c r="P1771" s="339"/>
      <c r="Q1771" s="339"/>
    </row>
    <row r="1772" spans="1:17" ht="13.5" customHeight="1">
      <c r="A1772" s="481"/>
      <c r="B1772" s="481"/>
      <c r="C1772" s="481"/>
      <c r="D1772" s="481"/>
      <c r="E1772" s="481"/>
      <c r="F1772" s="339"/>
      <c r="G1772" s="340" t="str">
        <f>IF(ISNUMBER(E1772),E1772/'Bulk DivVar Analysis'!$I$114,"")</f>
        <v/>
      </c>
      <c r="H1772" s="338" t="str">
        <f>IF(ISNUMBER(E1772), IF(G1772&gt;'Bulk DivVar Analysis'!$J$116,"Pass","Fail"),"")</f>
        <v/>
      </c>
      <c r="I1772" s="338" t="str">
        <f t="shared" si="29"/>
        <v/>
      </c>
      <c r="J1772" s="339"/>
      <c r="K1772" s="339"/>
      <c r="L1772" s="339"/>
      <c r="M1772" s="339"/>
      <c r="N1772" s="339"/>
      <c r="O1772" s="339"/>
      <c r="P1772" s="339"/>
      <c r="Q1772" s="339"/>
    </row>
    <row r="1773" spans="1:17" ht="13.5" customHeight="1">
      <c r="A1773" s="481"/>
      <c r="B1773" s="481"/>
      <c r="C1773" s="481"/>
      <c r="D1773" s="481"/>
      <c r="E1773" s="481"/>
      <c r="F1773" s="339"/>
      <c r="G1773" s="340" t="str">
        <f>IF(ISNUMBER(E1773),E1773/'Bulk DivVar Analysis'!$I$114,"")</f>
        <v/>
      </c>
      <c r="H1773" s="338" t="str">
        <f>IF(ISNUMBER(E1773), IF(G1773&gt;'Bulk DivVar Analysis'!$J$116,"Pass","Fail"),"")</f>
        <v/>
      </c>
      <c r="I1773" s="338" t="str">
        <f t="shared" si="29"/>
        <v/>
      </c>
      <c r="J1773" s="339"/>
      <c r="K1773" s="339"/>
      <c r="L1773" s="339"/>
      <c r="M1773" s="339"/>
      <c r="N1773" s="339"/>
      <c r="O1773" s="339"/>
      <c r="P1773" s="339"/>
      <c r="Q1773" s="339"/>
    </row>
    <row r="1774" spans="1:17" ht="13.5" customHeight="1">
      <c r="A1774" s="481"/>
      <c r="B1774" s="481"/>
      <c r="C1774" s="481"/>
      <c r="D1774" s="481"/>
      <c r="E1774" s="481"/>
      <c r="F1774" s="339"/>
      <c r="G1774" s="340" t="str">
        <f>IF(ISNUMBER(E1774),E1774/'Bulk DivVar Analysis'!$I$114,"")</f>
        <v/>
      </c>
      <c r="H1774" s="338" t="str">
        <f>IF(ISNUMBER(E1774), IF(G1774&gt;'Bulk DivVar Analysis'!$J$116,"Pass","Fail"),"")</f>
        <v/>
      </c>
      <c r="I1774" s="338" t="str">
        <f t="shared" si="29"/>
        <v/>
      </c>
      <c r="J1774" s="339"/>
      <c r="K1774" s="339"/>
      <c r="L1774" s="339"/>
      <c r="M1774" s="339"/>
      <c r="N1774" s="339"/>
      <c r="O1774" s="339"/>
      <c r="P1774" s="339"/>
      <c r="Q1774" s="339"/>
    </row>
    <row r="1775" spans="1:17" ht="13.5" customHeight="1">
      <c r="A1775" s="481"/>
      <c r="B1775" s="481"/>
      <c r="C1775" s="481"/>
      <c r="D1775" s="481"/>
      <c r="E1775" s="481"/>
      <c r="F1775" s="339"/>
      <c r="G1775" s="340" t="str">
        <f>IF(ISNUMBER(E1775),E1775/'Bulk DivVar Analysis'!$I$114,"")</f>
        <v/>
      </c>
      <c r="H1775" s="338" t="str">
        <f>IF(ISNUMBER(E1775), IF(G1775&gt;'Bulk DivVar Analysis'!$J$116,"Pass","Fail"),"")</f>
        <v/>
      </c>
      <c r="I1775" s="338" t="str">
        <f t="shared" si="29"/>
        <v/>
      </c>
      <c r="J1775" s="339"/>
      <c r="K1775" s="339"/>
      <c r="L1775" s="339"/>
      <c r="M1775" s="339"/>
      <c r="N1775" s="339"/>
      <c r="O1775" s="339"/>
      <c r="P1775" s="339"/>
      <c r="Q1775" s="339"/>
    </row>
    <row r="1776" spans="1:17" ht="13.5" customHeight="1">
      <c r="A1776" s="481"/>
      <c r="B1776" s="481"/>
      <c r="C1776" s="481"/>
      <c r="D1776" s="481"/>
      <c r="E1776" s="481"/>
      <c r="F1776" s="339"/>
      <c r="G1776" s="340" t="str">
        <f>IF(ISNUMBER(E1776),E1776/'Bulk DivVar Analysis'!$I$114,"")</f>
        <v/>
      </c>
      <c r="H1776" s="338" t="str">
        <f>IF(ISNUMBER(E1776), IF(G1776&gt;'Bulk DivVar Analysis'!$J$116,"Pass","Fail"),"")</f>
        <v/>
      </c>
      <c r="I1776" s="338" t="str">
        <f t="shared" si="29"/>
        <v/>
      </c>
      <c r="J1776" s="339"/>
      <c r="K1776" s="339"/>
      <c r="L1776" s="339"/>
      <c r="M1776" s="339"/>
      <c r="N1776" s="339"/>
      <c r="O1776" s="339"/>
      <c r="P1776" s="339"/>
      <c r="Q1776" s="339"/>
    </row>
    <row r="1777" spans="1:17" ht="13.5" customHeight="1">
      <c r="A1777" s="481"/>
      <c r="B1777" s="481"/>
      <c r="C1777" s="481"/>
      <c r="D1777" s="481"/>
      <c r="E1777" s="481"/>
      <c r="F1777" s="339"/>
      <c r="G1777" s="340" t="str">
        <f>IF(ISNUMBER(E1777),E1777/'Bulk DivVar Analysis'!$I$114,"")</f>
        <v/>
      </c>
      <c r="H1777" s="338" t="str">
        <f>IF(ISNUMBER(E1777), IF(G1777&gt;'Bulk DivVar Analysis'!$J$116,"Pass","Fail"),"")</f>
        <v/>
      </c>
      <c r="I1777" s="338" t="str">
        <f t="shared" si="29"/>
        <v/>
      </c>
      <c r="J1777" s="339"/>
      <c r="K1777" s="339"/>
      <c r="L1777" s="339"/>
      <c r="M1777" s="339"/>
      <c r="N1777" s="339"/>
      <c r="O1777" s="339"/>
      <c r="P1777" s="339"/>
      <c r="Q1777" s="339"/>
    </row>
    <row r="1778" spans="1:17" ht="13.5" customHeight="1">
      <c r="A1778" s="481"/>
      <c r="B1778" s="481"/>
      <c r="C1778" s="481"/>
      <c r="D1778" s="481"/>
      <c r="E1778" s="481"/>
      <c r="F1778" s="339"/>
      <c r="G1778" s="340" t="str">
        <f>IF(ISNUMBER(E1778),E1778/'Bulk DivVar Analysis'!$I$114,"")</f>
        <v/>
      </c>
      <c r="H1778" s="338" t="str">
        <f>IF(ISNUMBER(E1778), IF(G1778&gt;'Bulk DivVar Analysis'!$J$116,"Pass","Fail"),"")</f>
        <v/>
      </c>
      <c r="I1778" s="338" t="str">
        <f t="shared" si="29"/>
        <v/>
      </c>
      <c r="J1778" s="339"/>
      <c r="K1778" s="339"/>
      <c r="L1778" s="339"/>
      <c r="M1778" s="339"/>
      <c r="N1778" s="339"/>
      <c r="O1778" s="339"/>
      <c r="P1778" s="339"/>
      <c r="Q1778" s="339"/>
    </row>
    <row r="1779" spans="1:17" ht="13.5" customHeight="1">
      <c r="A1779" s="481"/>
      <c r="B1779" s="481"/>
      <c r="C1779" s="481"/>
      <c r="D1779" s="481"/>
      <c r="E1779" s="481"/>
      <c r="F1779" s="339"/>
      <c r="G1779" s="340" t="str">
        <f>IF(ISNUMBER(E1779),E1779/'Bulk DivVar Analysis'!$I$114,"")</f>
        <v/>
      </c>
      <c r="H1779" s="338" t="str">
        <f>IF(ISNUMBER(E1779), IF(G1779&gt;'Bulk DivVar Analysis'!$J$116,"Pass","Fail"),"")</f>
        <v/>
      </c>
      <c r="I1779" s="338" t="str">
        <f t="shared" si="29"/>
        <v/>
      </c>
      <c r="J1779" s="339"/>
      <c r="K1779" s="339"/>
      <c r="L1779" s="339"/>
      <c r="M1779" s="339"/>
      <c r="N1779" s="339"/>
      <c r="O1779" s="339"/>
      <c r="P1779" s="339"/>
      <c r="Q1779" s="339"/>
    </row>
    <row r="1780" spans="1:17" ht="13.5" customHeight="1">
      <c r="A1780" s="481"/>
      <c r="B1780" s="481"/>
      <c r="C1780" s="481"/>
      <c r="D1780" s="481"/>
      <c r="E1780" s="481"/>
      <c r="F1780" s="339"/>
      <c r="G1780" s="340" t="str">
        <f>IF(ISNUMBER(E1780),E1780/'Bulk DivVar Analysis'!$I$114,"")</f>
        <v/>
      </c>
      <c r="H1780" s="338" t="str">
        <f>IF(ISNUMBER(E1780), IF(G1780&gt;'Bulk DivVar Analysis'!$J$116,"Pass","Fail"),"")</f>
        <v/>
      </c>
      <c r="I1780" s="338" t="str">
        <f t="shared" si="29"/>
        <v/>
      </c>
      <c r="J1780" s="339"/>
      <c r="K1780" s="339"/>
      <c r="L1780" s="339"/>
      <c r="M1780" s="339"/>
      <c r="N1780" s="339"/>
      <c r="O1780" s="339"/>
      <c r="P1780" s="339"/>
      <c r="Q1780" s="339"/>
    </row>
    <row r="1781" spans="1:17" ht="13.5" customHeight="1">
      <c r="A1781" s="481"/>
      <c r="B1781" s="481"/>
      <c r="C1781" s="481"/>
      <c r="D1781" s="481"/>
      <c r="E1781" s="481"/>
      <c r="F1781" s="339"/>
      <c r="G1781" s="340" t="str">
        <f>IF(ISNUMBER(E1781),E1781/'Bulk DivVar Analysis'!$I$114,"")</f>
        <v/>
      </c>
      <c r="H1781" s="338" t="str">
        <f>IF(ISNUMBER(E1781), IF(G1781&gt;'Bulk DivVar Analysis'!$J$116,"Pass","Fail"),"")</f>
        <v/>
      </c>
      <c r="I1781" s="338" t="str">
        <f t="shared" si="29"/>
        <v/>
      </c>
      <c r="J1781" s="339"/>
      <c r="K1781" s="339"/>
      <c r="L1781" s="339"/>
      <c r="M1781" s="339"/>
      <c r="N1781" s="339"/>
      <c r="O1781" s="339"/>
      <c r="P1781" s="339"/>
      <c r="Q1781" s="339"/>
    </row>
    <row r="1782" spans="1:17" ht="13.5" customHeight="1">
      <c r="A1782" s="481"/>
      <c r="B1782" s="481"/>
      <c r="C1782" s="481"/>
      <c r="D1782" s="481"/>
      <c r="E1782" s="481"/>
      <c r="F1782" s="339"/>
      <c r="G1782" s="340" t="str">
        <f>IF(ISNUMBER(E1782),E1782/'Bulk DivVar Analysis'!$I$114,"")</f>
        <v/>
      </c>
      <c r="H1782" s="338" t="str">
        <f>IF(ISNUMBER(E1782), IF(G1782&gt;'Bulk DivVar Analysis'!$J$116,"Pass","Fail"),"")</f>
        <v/>
      </c>
      <c r="I1782" s="338" t="str">
        <f t="shared" si="29"/>
        <v/>
      </c>
      <c r="J1782" s="339"/>
      <c r="K1782" s="339"/>
      <c r="L1782" s="339"/>
      <c r="M1782" s="339"/>
      <c r="N1782" s="339"/>
      <c r="O1782" s="339"/>
      <c r="P1782" s="339"/>
      <c r="Q1782" s="339"/>
    </row>
    <row r="1783" spans="1:17" ht="13.5" customHeight="1">
      <c r="A1783" s="481"/>
      <c r="B1783" s="481"/>
      <c r="C1783" s="481"/>
      <c r="D1783" s="481"/>
      <c r="E1783" s="481"/>
      <c r="F1783" s="339"/>
      <c r="G1783" s="340" t="str">
        <f>IF(ISNUMBER(E1783),E1783/'Bulk DivVar Analysis'!$I$114,"")</f>
        <v/>
      </c>
      <c r="H1783" s="338" t="str">
        <f>IF(ISNUMBER(E1783), IF(G1783&gt;'Bulk DivVar Analysis'!$J$116,"Pass","Fail"),"")</f>
        <v/>
      </c>
      <c r="I1783" s="338" t="str">
        <f t="shared" si="29"/>
        <v/>
      </c>
      <c r="J1783" s="339"/>
      <c r="K1783" s="339"/>
      <c r="L1783" s="339"/>
      <c r="M1783" s="339"/>
      <c r="N1783" s="339"/>
      <c r="O1783" s="339"/>
      <c r="P1783" s="339"/>
      <c r="Q1783" s="339"/>
    </row>
    <row r="1784" spans="1:17" ht="13.5" customHeight="1">
      <c r="A1784" s="481"/>
      <c r="B1784" s="481"/>
      <c r="C1784" s="481"/>
      <c r="D1784" s="481"/>
      <c r="E1784" s="481"/>
      <c r="F1784" s="339"/>
      <c r="G1784" s="340" t="str">
        <f>IF(ISNUMBER(E1784),E1784/'Bulk DivVar Analysis'!$I$114,"")</f>
        <v/>
      </c>
      <c r="H1784" s="338" t="str">
        <f>IF(ISNUMBER(E1784), IF(G1784&gt;'Bulk DivVar Analysis'!$J$116,"Pass","Fail"),"")</f>
        <v/>
      </c>
      <c r="I1784" s="338" t="str">
        <f t="shared" si="29"/>
        <v/>
      </c>
      <c r="J1784" s="339"/>
      <c r="K1784" s="339"/>
      <c r="L1784" s="339"/>
      <c r="M1784" s="339"/>
      <c r="N1784" s="339"/>
      <c r="O1784" s="339"/>
      <c r="P1784" s="339"/>
      <c r="Q1784" s="339"/>
    </row>
    <row r="1785" spans="1:17" ht="13.5" customHeight="1">
      <c r="A1785" s="481"/>
      <c r="B1785" s="481"/>
      <c r="C1785" s="481"/>
      <c r="D1785" s="481"/>
      <c r="E1785" s="481"/>
      <c r="F1785" s="339"/>
      <c r="G1785" s="340" t="str">
        <f>IF(ISNUMBER(E1785),E1785/'Bulk DivVar Analysis'!$I$114,"")</f>
        <v/>
      </c>
      <c r="H1785" s="338" t="str">
        <f>IF(ISNUMBER(E1785), IF(G1785&gt;'Bulk DivVar Analysis'!$J$116,"Pass","Fail"),"")</f>
        <v/>
      </c>
      <c r="I1785" s="338" t="str">
        <f t="shared" si="29"/>
        <v/>
      </c>
      <c r="J1785" s="339"/>
      <c r="K1785" s="339"/>
      <c r="L1785" s="339"/>
      <c r="M1785" s="339"/>
      <c r="N1785" s="339"/>
      <c r="O1785" s="339"/>
      <c r="P1785" s="339"/>
      <c r="Q1785" s="339"/>
    </row>
    <row r="1786" spans="1:17" ht="13.5" customHeight="1">
      <c r="A1786" s="481"/>
      <c r="B1786" s="481"/>
      <c r="C1786" s="481"/>
      <c r="D1786" s="481"/>
      <c r="E1786" s="481"/>
      <c r="F1786" s="339"/>
      <c r="G1786" s="340" t="str">
        <f>IF(ISNUMBER(E1786),E1786/'Bulk DivVar Analysis'!$I$114,"")</f>
        <v/>
      </c>
      <c r="H1786" s="338" t="str">
        <f>IF(ISNUMBER(E1786), IF(G1786&gt;'Bulk DivVar Analysis'!$J$116,"Pass","Fail"),"")</f>
        <v/>
      </c>
      <c r="I1786" s="338" t="str">
        <f t="shared" si="29"/>
        <v/>
      </c>
      <c r="J1786" s="339"/>
      <c r="K1786" s="339"/>
      <c r="L1786" s="339"/>
      <c r="M1786" s="339"/>
      <c r="N1786" s="339"/>
      <c r="O1786" s="339"/>
      <c r="P1786" s="339"/>
      <c r="Q1786" s="339"/>
    </row>
    <row r="1787" spans="1:17" ht="13.5" customHeight="1">
      <c r="A1787" s="481"/>
      <c r="B1787" s="481"/>
      <c r="C1787" s="481"/>
      <c r="D1787" s="481"/>
      <c r="E1787" s="481"/>
      <c r="F1787" s="339"/>
      <c r="G1787" s="340" t="str">
        <f>IF(ISNUMBER(E1787),E1787/'Bulk DivVar Analysis'!$I$114,"")</f>
        <v/>
      </c>
      <c r="H1787" s="338" t="str">
        <f>IF(ISNUMBER(E1787), IF(G1787&gt;'Bulk DivVar Analysis'!$J$116,"Pass","Fail"),"")</f>
        <v/>
      </c>
      <c r="I1787" s="338" t="str">
        <f t="shared" si="29"/>
        <v/>
      </c>
      <c r="J1787" s="339"/>
      <c r="K1787" s="339"/>
      <c r="L1787" s="339"/>
      <c r="M1787" s="339"/>
      <c r="N1787" s="339"/>
      <c r="O1787" s="339"/>
      <c r="P1787" s="339"/>
      <c r="Q1787" s="339"/>
    </row>
    <row r="1788" spans="1:17" ht="13.5" customHeight="1">
      <c r="A1788" s="481"/>
      <c r="B1788" s="481"/>
      <c r="C1788" s="481"/>
      <c r="D1788" s="481"/>
      <c r="E1788" s="481"/>
      <c r="F1788" s="339"/>
      <c r="G1788" s="340" t="str">
        <f>IF(ISNUMBER(E1788),E1788/'Bulk DivVar Analysis'!$I$114,"")</f>
        <v/>
      </c>
      <c r="H1788" s="338" t="str">
        <f>IF(ISNUMBER(E1788), IF(G1788&gt;'Bulk DivVar Analysis'!$J$116,"Pass","Fail"),"")</f>
        <v/>
      </c>
      <c r="I1788" s="338" t="str">
        <f t="shared" si="29"/>
        <v/>
      </c>
      <c r="J1788" s="339"/>
      <c r="K1788" s="339"/>
      <c r="L1788" s="339"/>
      <c r="M1788" s="339"/>
      <c r="N1788" s="339"/>
      <c r="O1788" s="339"/>
      <c r="P1788" s="339"/>
      <c r="Q1788" s="339"/>
    </row>
    <row r="1789" spans="1:17" ht="13.5" customHeight="1">
      <c r="A1789" s="481"/>
      <c r="B1789" s="481"/>
      <c r="C1789" s="481"/>
      <c r="D1789" s="481"/>
      <c r="E1789" s="481"/>
      <c r="F1789" s="339"/>
      <c r="G1789" s="340" t="str">
        <f>IF(ISNUMBER(E1789),E1789/'Bulk DivVar Analysis'!$I$114,"")</f>
        <v/>
      </c>
      <c r="H1789" s="338" t="str">
        <f>IF(ISNUMBER(E1789), IF(G1789&gt;'Bulk DivVar Analysis'!$J$116,"Pass","Fail"),"")</f>
        <v/>
      </c>
      <c r="I1789" s="338" t="str">
        <f t="shared" si="29"/>
        <v/>
      </c>
      <c r="J1789" s="339"/>
      <c r="K1789" s="339"/>
      <c r="L1789" s="339"/>
      <c r="M1789" s="339"/>
      <c r="N1789" s="339"/>
      <c r="O1789" s="339"/>
      <c r="P1789" s="339"/>
      <c r="Q1789" s="339"/>
    </row>
    <row r="1790" spans="1:17" ht="13.5" customHeight="1">
      <c r="A1790" s="481"/>
      <c r="B1790" s="481"/>
      <c r="C1790" s="481"/>
      <c r="D1790" s="481"/>
      <c r="E1790" s="481"/>
      <c r="F1790" s="339"/>
      <c r="G1790" s="340" t="str">
        <f>IF(ISNUMBER(E1790),E1790/'Bulk DivVar Analysis'!$I$114,"")</f>
        <v/>
      </c>
      <c r="H1790" s="338" t="str">
        <f>IF(ISNUMBER(E1790), IF(G1790&gt;'Bulk DivVar Analysis'!$J$116,"Pass","Fail"),"")</f>
        <v/>
      </c>
      <c r="I1790" s="338" t="str">
        <f t="shared" si="29"/>
        <v/>
      </c>
      <c r="J1790" s="339"/>
      <c r="K1790" s="339"/>
      <c r="L1790" s="339"/>
      <c r="M1790" s="339"/>
      <c r="N1790" s="339"/>
      <c r="O1790" s="339"/>
      <c r="P1790" s="339"/>
      <c r="Q1790" s="339"/>
    </row>
    <row r="1791" spans="1:17" ht="13.5" customHeight="1">
      <c r="A1791" s="481"/>
      <c r="B1791" s="481"/>
      <c r="C1791" s="481"/>
      <c r="D1791" s="481"/>
      <c r="E1791" s="481"/>
      <c r="F1791" s="339"/>
      <c r="G1791" s="340" t="str">
        <f>IF(ISNUMBER(E1791),E1791/'Bulk DivVar Analysis'!$I$114,"")</f>
        <v/>
      </c>
      <c r="H1791" s="338" t="str">
        <f>IF(ISNUMBER(E1791), IF(G1791&gt;'Bulk DivVar Analysis'!$J$116,"Pass","Fail"),"")</f>
        <v/>
      </c>
      <c r="I1791" s="338" t="str">
        <f t="shared" si="29"/>
        <v/>
      </c>
      <c r="J1791" s="339"/>
      <c r="K1791" s="339"/>
      <c r="L1791" s="339"/>
      <c r="M1791" s="339"/>
      <c r="N1791" s="339"/>
      <c r="O1791" s="339"/>
      <c r="P1791" s="339"/>
      <c r="Q1791" s="339"/>
    </row>
    <row r="1792" spans="1:17" ht="13.5" customHeight="1">
      <c r="A1792" s="481"/>
      <c r="B1792" s="481"/>
      <c r="C1792" s="481"/>
      <c r="D1792" s="481"/>
      <c r="E1792" s="481"/>
      <c r="F1792" s="339"/>
      <c r="G1792" s="340" t="str">
        <f>IF(ISNUMBER(E1792),E1792/'Bulk DivVar Analysis'!$I$114,"")</f>
        <v/>
      </c>
      <c r="H1792" s="338" t="str">
        <f>IF(ISNUMBER(E1792), IF(G1792&gt;'Bulk DivVar Analysis'!$J$116,"Pass","Fail"),"")</f>
        <v/>
      </c>
      <c r="I1792" s="338" t="str">
        <f t="shared" si="29"/>
        <v/>
      </c>
      <c r="J1792" s="339"/>
      <c r="K1792" s="339"/>
      <c r="L1792" s="339"/>
      <c r="M1792" s="339"/>
      <c r="N1792" s="339"/>
      <c r="O1792" s="339"/>
      <c r="P1792" s="339"/>
      <c r="Q1792" s="339"/>
    </row>
    <row r="1793" spans="1:17" ht="13.5" customHeight="1">
      <c r="A1793" s="481"/>
      <c r="B1793" s="481"/>
      <c r="C1793" s="481"/>
      <c r="D1793" s="481"/>
      <c r="E1793" s="481"/>
      <c r="F1793" s="339"/>
      <c r="G1793" s="340" t="str">
        <f>IF(ISNUMBER(E1793),E1793/'Bulk DivVar Analysis'!$I$114,"")</f>
        <v/>
      </c>
      <c r="H1793" s="338" t="str">
        <f>IF(ISNUMBER(E1793), IF(G1793&gt;'Bulk DivVar Analysis'!$J$116,"Pass","Fail"),"")</f>
        <v/>
      </c>
      <c r="I1793" s="338" t="str">
        <f t="shared" si="29"/>
        <v/>
      </c>
      <c r="J1793" s="339"/>
      <c r="K1793" s="339"/>
      <c r="L1793" s="339"/>
      <c r="M1793" s="339"/>
      <c r="N1793" s="339"/>
      <c r="O1793" s="339"/>
      <c r="P1793" s="339"/>
      <c r="Q1793" s="339"/>
    </row>
    <row r="1794" spans="1:17" ht="13.5" customHeight="1">
      <c r="A1794" s="481"/>
      <c r="B1794" s="481"/>
      <c r="C1794" s="481"/>
      <c r="D1794" s="481"/>
      <c r="E1794" s="481"/>
      <c r="F1794" s="339"/>
      <c r="G1794" s="340" t="str">
        <f>IF(ISNUMBER(E1794),E1794/'Bulk DivVar Analysis'!$I$114,"")</f>
        <v/>
      </c>
      <c r="H1794" s="338" t="str">
        <f>IF(ISNUMBER(E1794), IF(G1794&gt;'Bulk DivVar Analysis'!$J$116,"Pass","Fail"),"")</f>
        <v/>
      </c>
      <c r="I1794" s="338" t="str">
        <f t="shared" si="29"/>
        <v/>
      </c>
      <c r="J1794" s="339"/>
      <c r="K1794" s="339"/>
      <c r="L1794" s="339"/>
      <c r="M1794" s="339"/>
      <c r="N1794" s="339"/>
      <c r="O1794" s="339"/>
      <c r="P1794" s="339"/>
      <c r="Q1794" s="339"/>
    </row>
    <row r="1795" spans="1:17" ht="13.5" customHeight="1">
      <c r="A1795" s="481"/>
      <c r="B1795" s="481"/>
      <c r="C1795" s="481"/>
      <c r="D1795" s="481"/>
      <c r="E1795" s="481"/>
      <c r="F1795" s="339"/>
      <c r="G1795" s="340" t="str">
        <f>IF(ISNUMBER(E1795),E1795/'Bulk DivVar Analysis'!$I$114,"")</f>
        <v/>
      </c>
      <c r="H1795" s="338" t="str">
        <f>IF(ISNUMBER(E1795), IF(G1795&gt;'Bulk DivVar Analysis'!$J$116,"Pass","Fail"),"")</f>
        <v/>
      </c>
      <c r="I1795" s="338" t="str">
        <f t="shared" ref="I1795:I1858" si="30">_xlfn.TEXTJOIN("_",TRUE,B1795,C1795)</f>
        <v/>
      </c>
      <c r="J1795" s="339"/>
      <c r="K1795" s="339"/>
      <c r="L1795" s="339"/>
      <c r="M1795" s="339"/>
      <c r="N1795" s="339"/>
      <c r="O1795" s="339"/>
      <c r="P1795" s="339"/>
      <c r="Q1795" s="339"/>
    </row>
    <row r="1796" spans="1:17" ht="13.5" customHeight="1">
      <c r="A1796" s="481"/>
      <c r="B1796" s="481"/>
      <c r="C1796" s="481"/>
      <c r="D1796" s="481"/>
      <c r="E1796" s="481"/>
      <c r="F1796" s="339"/>
      <c r="G1796" s="340" t="str">
        <f>IF(ISNUMBER(E1796),E1796/'Bulk DivVar Analysis'!$I$114,"")</f>
        <v/>
      </c>
      <c r="H1796" s="338" t="str">
        <f>IF(ISNUMBER(E1796), IF(G1796&gt;'Bulk DivVar Analysis'!$J$116,"Pass","Fail"),"")</f>
        <v/>
      </c>
      <c r="I1796" s="338" t="str">
        <f t="shared" si="30"/>
        <v/>
      </c>
      <c r="J1796" s="339"/>
      <c r="K1796" s="339"/>
      <c r="L1796" s="339"/>
      <c r="M1796" s="339"/>
      <c r="N1796" s="339"/>
      <c r="O1796" s="339"/>
      <c r="P1796" s="339"/>
      <c r="Q1796" s="339"/>
    </row>
    <row r="1797" spans="1:17" ht="13.5" customHeight="1">
      <c r="A1797" s="481"/>
      <c r="B1797" s="481"/>
      <c r="C1797" s="481"/>
      <c r="D1797" s="481"/>
      <c r="E1797" s="481"/>
      <c r="F1797" s="339"/>
      <c r="G1797" s="340" t="str">
        <f>IF(ISNUMBER(E1797),E1797/'Bulk DivVar Analysis'!$I$114,"")</f>
        <v/>
      </c>
      <c r="H1797" s="338" t="str">
        <f>IF(ISNUMBER(E1797), IF(G1797&gt;'Bulk DivVar Analysis'!$J$116,"Pass","Fail"),"")</f>
        <v/>
      </c>
      <c r="I1797" s="338" t="str">
        <f t="shared" si="30"/>
        <v/>
      </c>
      <c r="J1797" s="339"/>
      <c r="K1797" s="339"/>
      <c r="L1797" s="339"/>
      <c r="M1797" s="339"/>
      <c r="N1797" s="339"/>
      <c r="O1797" s="339"/>
      <c r="P1797" s="339"/>
      <c r="Q1797" s="339"/>
    </row>
    <row r="1798" spans="1:17" ht="13.5" customHeight="1">
      <c r="A1798" s="481"/>
      <c r="B1798" s="481"/>
      <c r="C1798" s="481"/>
      <c r="D1798" s="481"/>
      <c r="E1798" s="481"/>
      <c r="F1798" s="339"/>
      <c r="G1798" s="340" t="str">
        <f>IF(ISNUMBER(E1798),E1798/'Bulk DivVar Analysis'!$I$114,"")</f>
        <v/>
      </c>
      <c r="H1798" s="338" t="str">
        <f>IF(ISNUMBER(E1798), IF(G1798&gt;'Bulk DivVar Analysis'!$J$116,"Pass","Fail"),"")</f>
        <v/>
      </c>
      <c r="I1798" s="338" t="str">
        <f t="shared" si="30"/>
        <v/>
      </c>
      <c r="J1798" s="339"/>
      <c r="K1798" s="339"/>
      <c r="L1798" s="339"/>
      <c r="M1798" s="339"/>
      <c r="N1798" s="339"/>
      <c r="O1798" s="339"/>
      <c r="P1798" s="339"/>
      <c r="Q1798" s="339"/>
    </row>
    <row r="1799" spans="1:17" ht="13.5" customHeight="1">
      <c r="A1799" s="481"/>
      <c r="B1799" s="481"/>
      <c r="C1799" s="481"/>
      <c r="D1799" s="481"/>
      <c r="E1799" s="481"/>
      <c r="F1799" s="339"/>
      <c r="G1799" s="340" t="str">
        <f>IF(ISNUMBER(E1799),E1799/'Bulk DivVar Analysis'!$I$114,"")</f>
        <v/>
      </c>
      <c r="H1799" s="338" t="str">
        <f>IF(ISNUMBER(E1799), IF(G1799&gt;'Bulk DivVar Analysis'!$J$116,"Pass","Fail"),"")</f>
        <v/>
      </c>
      <c r="I1799" s="338" t="str">
        <f t="shared" si="30"/>
        <v/>
      </c>
      <c r="J1799" s="339"/>
      <c r="K1799" s="339"/>
      <c r="L1799" s="339"/>
      <c r="M1799" s="339"/>
      <c r="N1799" s="339"/>
      <c r="O1799" s="339"/>
      <c r="P1799" s="339"/>
      <c r="Q1799" s="339"/>
    </row>
    <row r="1800" spans="1:17" ht="13.5" customHeight="1">
      <c r="A1800" s="481"/>
      <c r="B1800" s="481"/>
      <c r="C1800" s="481"/>
      <c r="D1800" s="481"/>
      <c r="E1800" s="481"/>
      <c r="F1800" s="339"/>
      <c r="G1800" s="340" t="str">
        <f>IF(ISNUMBER(E1800),E1800/'Bulk DivVar Analysis'!$I$114,"")</f>
        <v/>
      </c>
      <c r="H1800" s="338" t="str">
        <f>IF(ISNUMBER(E1800), IF(G1800&gt;'Bulk DivVar Analysis'!$J$116,"Pass","Fail"),"")</f>
        <v/>
      </c>
      <c r="I1800" s="338" t="str">
        <f t="shared" si="30"/>
        <v/>
      </c>
      <c r="J1800" s="339"/>
      <c r="K1800" s="339"/>
      <c r="L1800" s="339"/>
      <c r="M1800" s="339"/>
      <c r="N1800" s="339"/>
      <c r="O1800" s="339"/>
      <c r="P1800" s="339"/>
      <c r="Q1800" s="339"/>
    </row>
    <row r="1801" spans="1:17" ht="13.5" customHeight="1">
      <c r="A1801" s="481"/>
      <c r="B1801" s="481"/>
      <c r="C1801" s="481"/>
      <c r="D1801" s="481"/>
      <c r="E1801" s="481"/>
      <c r="F1801" s="339"/>
      <c r="G1801" s="340" t="str">
        <f>IF(ISNUMBER(E1801),E1801/'Bulk DivVar Analysis'!$I$114,"")</f>
        <v/>
      </c>
      <c r="H1801" s="338" t="str">
        <f>IF(ISNUMBER(E1801), IF(G1801&gt;'Bulk DivVar Analysis'!$J$116,"Pass","Fail"),"")</f>
        <v/>
      </c>
      <c r="I1801" s="338" t="str">
        <f t="shared" si="30"/>
        <v/>
      </c>
      <c r="J1801" s="339"/>
      <c r="K1801" s="339"/>
      <c r="L1801" s="339"/>
      <c r="M1801" s="339"/>
      <c r="N1801" s="339"/>
      <c r="O1801" s="339"/>
      <c r="P1801" s="339"/>
      <c r="Q1801" s="339"/>
    </row>
    <row r="1802" spans="1:17" ht="13.5" customHeight="1">
      <c r="A1802" s="481"/>
      <c r="B1802" s="481"/>
      <c r="C1802" s="481"/>
      <c r="D1802" s="481"/>
      <c r="E1802" s="481"/>
      <c r="F1802" s="339"/>
      <c r="G1802" s="340" t="str">
        <f>IF(ISNUMBER(E1802),E1802/'Bulk DivVar Analysis'!$I$114,"")</f>
        <v/>
      </c>
      <c r="H1802" s="338" t="str">
        <f>IF(ISNUMBER(E1802), IF(G1802&gt;'Bulk DivVar Analysis'!$J$116,"Pass","Fail"),"")</f>
        <v/>
      </c>
      <c r="I1802" s="338" t="str">
        <f t="shared" si="30"/>
        <v/>
      </c>
      <c r="J1802" s="339"/>
      <c r="K1802" s="339"/>
      <c r="L1802" s="339"/>
      <c r="M1802" s="339"/>
      <c r="N1802" s="339"/>
      <c r="O1802" s="339"/>
      <c r="P1802" s="339"/>
      <c r="Q1802" s="339"/>
    </row>
    <row r="1803" spans="1:17" ht="13.5" customHeight="1">
      <c r="A1803" s="481"/>
      <c r="B1803" s="481"/>
      <c r="C1803" s="481"/>
      <c r="D1803" s="481"/>
      <c r="E1803" s="481"/>
      <c r="F1803" s="339"/>
      <c r="G1803" s="340" t="str">
        <f>IF(ISNUMBER(E1803),E1803/'Bulk DivVar Analysis'!$I$114,"")</f>
        <v/>
      </c>
      <c r="H1803" s="338" t="str">
        <f>IF(ISNUMBER(E1803), IF(G1803&gt;'Bulk DivVar Analysis'!$J$116,"Pass","Fail"),"")</f>
        <v/>
      </c>
      <c r="I1803" s="338" t="str">
        <f t="shared" si="30"/>
        <v/>
      </c>
      <c r="J1803" s="339"/>
      <c r="K1803" s="339"/>
      <c r="L1803" s="339"/>
      <c r="M1803" s="339"/>
      <c r="N1803" s="339"/>
      <c r="O1803" s="339"/>
      <c r="P1803" s="339"/>
      <c r="Q1803" s="339"/>
    </row>
    <row r="1804" spans="1:17" ht="13.5" customHeight="1">
      <c r="A1804" s="481"/>
      <c r="B1804" s="481"/>
      <c r="C1804" s="481"/>
      <c r="D1804" s="481"/>
      <c r="E1804" s="481"/>
      <c r="F1804" s="339"/>
      <c r="G1804" s="340" t="str">
        <f>IF(ISNUMBER(E1804),E1804/'Bulk DivVar Analysis'!$I$114,"")</f>
        <v/>
      </c>
      <c r="H1804" s="338" t="str">
        <f>IF(ISNUMBER(E1804), IF(G1804&gt;'Bulk DivVar Analysis'!$J$116,"Pass","Fail"),"")</f>
        <v/>
      </c>
      <c r="I1804" s="338" t="str">
        <f t="shared" si="30"/>
        <v/>
      </c>
      <c r="J1804" s="339"/>
      <c r="K1804" s="339"/>
      <c r="L1804" s="339"/>
      <c r="M1804" s="339"/>
      <c r="N1804" s="339"/>
      <c r="O1804" s="339"/>
      <c r="P1804" s="339"/>
      <c r="Q1804" s="339"/>
    </row>
    <row r="1805" spans="1:17" ht="13.5" customHeight="1">
      <c r="A1805" s="481"/>
      <c r="B1805" s="481"/>
      <c r="C1805" s="481"/>
      <c r="D1805" s="481"/>
      <c r="E1805" s="481"/>
      <c r="F1805" s="339"/>
      <c r="G1805" s="340" t="str">
        <f>IF(ISNUMBER(E1805),E1805/'Bulk DivVar Analysis'!$I$114,"")</f>
        <v/>
      </c>
      <c r="H1805" s="338" t="str">
        <f>IF(ISNUMBER(E1805), IF(G1805&gt;'Bulk DivVar Analysis'!$J$116,"Pass","Fail"),"")</f>
        <v/>
      </c>
      <c r="I1805" s="338" t="str">
        <f t="shared" si="30"/>
        <v/>
      </c>
      <c r="J1805" s="339"/>
      <c r="K1805" s="339"/>
      <c r="L1805" s="339"/>
      <c r="M1805" s="339"/>
      <c r="N1805" s="339"/>
      <c r="O1805" s="339"/>
      <c r="P1805" s="339"/>
      <c r="Q1805" s="339"/>
    </row>
    <row r="1806" spans="1:17" ht="13.5" customHeight="1">
      <c r="A1806" s="481"/>
      <c r="B1806" s="481"/>
      <c r="C1806" s="481"/>
      <c r="D1806" s="481"/>
      <c r="E1806" s="481"/>
      <c r="F1806" s="339"/>
      <c r="G1806" s="340" t="str">
        <f>IF(ISNUMBER(E1806),E1806/'Bulk DivVar Analysis'!$I$114,"")</f>
        <v/>
      </c>
      <c r="H1806" s="338" t="str">
        <f>IF(ISNUMBER(E1806), IF(G1806&gt;'Bulk DivVar Analysis'!$J$116,"Pass","Fail"),"")</f>
        <v/>
      </c>
      <c r="I1806" s="338" t="str">
        <f t="shared" si="30"/>
        <v/>
      </c>
      <c r="J1806" s="339"/>
      <c r="K1806" s="339"/>
      <c r="L1806" s="339"/>
      <c r="M1806" s="339"/>
      <c r="N1806" s="339"/>
      <c r="O1806" s="339"/>
      <c r="P1806" s="339"/>
      <c r="Q1806" s="339"/>
    </row>
    <row r="1807" spans="1:17" ht="13.5" customHeight="1">
      <c r="A1807" s="481"/>
      <c r="B1807" s="481"/>
      <c r="C1807" s="481"/>
      <c r="D1807" s="481"/>
      <c r="E1807" s="481"/>
      <c r="F1807" s="339"/>
      <c r="G1807" s="340" t="str">
        <f>IF(ISNUMBER(E1807),E1807/'Bulk DivVar Analysis'!$I$114,"")</f>
        <v/>
      </c>
      <c r="H1807" s="338" t="str">
        <f>IF(ISNUMBER(E1807), IF(G1807&gt;'Bulk DivVar Analysis'!$J$116,"Pass","Fail"),"")</f>
        <v/>
      </c>
      <c r="I1807" s="338" t="str">
        <f t="shared" si="30"/>
        <v/>
      </c>
      <c r="J1807" s="339"/>
      <c r="K1807" s="339"/>
      <c r="L1807" s="339"/>
      <c r="M1807" s="339"/>
      <c r="N1807" s="339"/>
      <c r="O1807" s="339"/>
      <c r="P1807" s="339"/>
      <c r="Q1807" s="339"/>
    </row>
    <row r="1808" spans="1:17" ht="13.5" customHeight="1">
      <c r="A1808" s="481"/>
      <c r="B1808" s="481"/>
      <c r="C1808" s="481"/>
      <c r="D1808" s="481"/>
      <c r="E1808" s="481"/>
      <c r="F1808" s="339"/>
      <c r="G1808" s="340" t="str">
        <f>IF(ISNUMBER(E1808),E1808/'Bulk DivVar Analysis'!$I$114,"")</f>
        <v/>
      </c>
      <c r="H1808" s="338" t="str">
        <f>IF(ISNUMBER(E1808), IF(G1808&gt;'Bulk DivVar Analysis'!$J$116,"Pass","Fail"),"")</f>
        <v/>
      </c>
      <c r="I1808" s="338" t="str">
        <f t="shared" si="30"/>
        <v/>
      </c>
      <c r="J1808" s="339"/>
      <c r="K1808" s="339"/>
      <c r="L1808" s="339"/>
      <c r="M1808" s="339"/>
      <c r="N1808" s="339"/>
      <c r="O1808" s="339"/>
      <c r="P1808" s="339"/>
      <c r="Q1808" s="339"/>
    </row>
    <row r="1809" spans="1:17" ht="13.5" customHeight="1">
      <c r="A1809" s="481"/>
      <c r="B1809" s="481"/>
      <c r="C1809" s="481"/>
      <c r="D1809" s="481"/>
      <c r="E1809" s="481"/>
      <c r="F1809" s="339"/>
      <c r="G1809" s="340" t="str">
        <f>IF(ISNUMBER(E1809),E1809/'Bulk DivVar Analysis'!$I$114,"")</f>
        <v/>
      </c>
      <c r="H1809" s="338" t="str">
        <f>IF(ISNUMBER(E1809), IF(G1809&gt;'Bulk DivVar Analysis'!$J$116,"Pass","Fail"),"")</f>
        <v/>
      </c>
      <c r="I1809" s="338" t="str">
        <f t="shared" si="30"/>
        <v/>
      </c>
      <c r="J1809" s="339"/>
      <c r="K1809" s="339"/>
      <c r="L1809" s="339"/>
      <c r="M1809" s="339"/>
      <c r="N1809" s="339"/>
      <c r="O1809" s="339"/>
      <c r="P1809" s="339"/>
      <c r="Q1809" s="339"/>
    </row>
    <row r="1810" spans="1:17" ht="13.5" customHeight="1">
      <c r="A1810" s="481"/>
      <c r="B1810" s="481"/>
      <c r="C1810" s="481"/>
      <c r="D1810" s="481"/>
      <c r="E1810" s="481"/>
      <c r="F1810" s="339"/>
      <c r="G1810" s="340" t="str">
        <f>IF(ISNUMBER(E1810),E1810/'Bulk DivVar Analysis'!$I$114,"")</f>
        <v/>
      </c>
      <c r="H1810" s="338" t="str">
        <f>IF(ISNUMBER(E1810), IF(G1810&gt;'Bulk DivVar Analysis'!$J$116,"Pass","Fail"),"")</f>
        <v/>
      </c>
      <c r="I1810" s="338" t="str">
        <f t="shared" si="30"/>
        <v/>
      </c>
      <c r="J1810" s="339"/>
      <c r="K1810" s="339"/>
      <c r="L1810" s="339"/>
      <c r="M1810" s="339"/>
      <c r="N1810" s="339"/>
      <c r="O1810" s="339"/>
      <c r="P1810" s="339"/>
      <c r="Q1810" s="339"/>
    </row>
    <row r="1811" spans="1:17" ht="13.5" customHeight="1">
      <c r="A1811" s="481"/>
      <c r="B1811" s="481"/>
      <c r="C1811" s="481"/>
      <c r="D1811" s="481"/>
      <c r="E1811" s="481"/>
      <c r="F1811" s="339"/>
      <c r="G1811" s="340" t="str">
        <f>IF(ISNUMBER(E1811),E1811/'Bulk DivVar Analysis'!$I$114,"")</f>
        <v/>
      </c>
      <c r="H1811" s="338" t="str">
        <f>IF(ISNUMBER(E1811), IF(G1811&gt;'Bulk DivVar Analysis'!$J$116,"Pass","Fail"),"")</f>
        <v/>
      </c>
      <c r="I1811" s="338" t="str">
        <f t="shared" si="30"/>
        <v/>
      </c>
      <c r="J1811" s="339"/>
      <c r="K1811" s="339"/>
      <c r="L1811" s="339"/>
      <c r="M1811" s="339"/>
      <c r="N1811" s="339"/>
      <c r="O1811" s="339"/>
      <c r="P1811" s="339"/>
      <c r="Q1811" s="339"/>
    </row>
    <row r="1812" spans="1:17" ht="13.5" customHeight="1">
      <c r="A1812" s="481"/>
      <c r="B1812" s="481"/>
      <c r="C1812" s="481"/>
      <c r="D1812" s="481"/>
      <c r="E1812" s="481"/>
      <c r="F1812" s="339"/>
      <c r="G1812" s="340" t="str">
        <f>IF(ISNUMBER(E1812),E1812/'Bulk DivVar Analysis'!$I$114,"")</f>
        <v/>
      </c>
      <c r="H1812" s="338" t="str">
        <f>IF(ISNUMBER(E1812), IF(G1812&gt;'Bulk DivVar Analysis'!$J$116,"Pass","Fail"),"")</f>
        <v/>
      </c>
      <c r="I1812" s="338" t="str">
        <f t="shared" si="30"/>
        <v/>
      </c>
      <c r="J1812" s="339"/>
      <c r="K1812" s="339"/>
      <c r="L1812" s="339"/>
      <c r="M1812" s="339"/>
      <c r="N1812" s="339"/>
      <c r="O1812" s="339"/>
      <c r="P1812" s="339"/>
      <c r="Q1812" s="339"/>
    </row>
    <row r="1813" spans="1:17" ht="13.5" customHeight="1">
      <c r="A1813" s="481"/>
      <c r="B1813" s="481"/>
      <c r="C1813" s="481"/>
      <c r="D1813" s="481"/>
      <c r="E1813" s="481"/>
      <c r="F1813" s="339"/>
      <c r="G1813" s="340" t="str">
        <f>IF(ISNUMBER(E1813),E1813/'Bulk DivVar Analysis'!$I$114,"")</f>
        <v/>
      </c>
      <c r="H1813" s="338" t="str">
        <f>IF(ISNUMBER(E1813), IF(G1813&gt;'Bulk DivVar Analysis'!$J$116,"Pass","Fail"),"")</f>
        <v/>
      </c>
      <c r="I1813" s="338" t="str">
        <f t="shared" si="30"/>
        <v/>
      </c>
      <c r="J1813" s="339"/>
      <c r="K1813" s="339"/>
      <c r="L1813" s="339"/>
      <c r="M1813" s="339"/>
      <c r="N1813" s="339"/>
      <c r="O1813" s="339"/>
      <c r="P1813" s="339"/>
      <c r="Q1813" s="339"/>
    </row>
    <row r="1814" spans="1:17" ht="13.5" customHeight="1">
      <c r="A1814" s="481"/>
      <c r="B1814" s="481"/>
      <c r="C1814" s="481"/>
      <c r="D1814" s="481"/>
      <c r="E1814" s="481"/>
      <c r="F1814" s="339"/>
      <c r="G1814" s="340" t="str">
        <f>IF(ISNUMBER(E1814),E1814/'Bulk DivVar Analysis'!$I$114,"")</f>
        <v/>
      </c>
      <c r="H1814" s="338" t="str">
        <f>IF(ISNUMBER(E1814), IF(G1814&gt;'Bulk DivVar Analysis'!$J$116,"Pass","Fail"),"")</f>
        <v/>
      </c>
      <c r="I1814" s="338" t="str">
        <f t="shared" si="30"/>
        <v/>
      </c>
      <c r="J1814" s="339"/>
      <c r="K1814" s="339"/>
      <c r="L1814" s="339"/>
      <c r="M1814" s="339"/>
      <c r="N1814" s="339"/>
      <c r="O1814" s="339"/>
      <c r="P1814" s="339"/>
      <c r="Q1814" s="339"/>
    </row>
    <row r="1815" spans="1:17" ht="13.5" customHeight="1">
      <c r="A1815" s="481"/>
      <c r="B1815" s="481"/>
      <c r="C1815" s="481"/>
      <c r="D1815" s="481"/>
      <c r="E1815" s="481"/>
      <c r="F1815" s="339"/>
      <c r="G1815" s="340" t="str">
        <f>IF(ISNUMBER(E1815),E1815/'Bulk DivVar Analysis'!$I$114,"")</f>
        <v/>
      </c>
      <c r="H1815" s="338" t="str">
        <f>IF(ISNUMBER(E1815), IF(G1815&gt;'Bulk DivVar Analysis'!$J$116,"Pass","Fail"),"")</f>
        <v/>
      </c>
      <c r="I1815" s="338" t="str">
        <f t="shared" si="30"/>
        <v/>
      </c>
      <c r="J1815" s="339"/>
      <c r="K1815" s="339"/>
      <c r="L1815" s="339"/>
      <c r="M1815" s="339"/>
      <c r="N1815" s="339"/>
      <c r="O1815" s="339"/>
      <c r="P1815" s="339"/>
      <c r="Q1815" s="339"/>
    </row>
    <row r="1816" spans="1:17" ht="13.5" customHeight="1">
      <c r="A1816" s="481"/>
      <c r="B1816" s="481"/>
      <c r="C1816" s="481"/>
      <c r="D1816" s="481"/>
      <c r="E1816" s="481"/>
      <c r="F1816" s="339"/>
      <c r="G1816" s="340" t="str">
        <f>IF(ISNUMBER(E1816),E1816/'Bulk DivVar Analysis'!$I$114,"")</f>
        <v/>
      </c>
      <c r="H1816" s="338" t="str">
        <f>IF(ISNUMBER(E1816), IF(G1816&gt;'Bulk DivVar Analysis'!$J$116,"Pass","Fail"),"")</f>
        <v/>
      </c>
      <c r="I1816" s="338" t="str">
        <f t="shared" si="30"/>
        <v/>
      </c>
      <c r="J1816" s="339"/>
      <c r="K1816" s="339"/>
      <c r="L1816" s="339"/>
      <c r="M1816" s="339"/>
      <c r="N1816" s="339"/>
      <c r="O1816" s="339"/>
      <c r="P1816" s="339"/>
      <c r="Q1816" s="339"/>
    </row>
    <row r="1817" spans="1:17" ht="13.5" customHeight="1">
      <c r="A1817" s="481"/>
      <c r="B1817" s="481"/>
      <c r="C1817" s="481"/>
      <c r="D1817" s="481"/>
      <c r="E1817" s="481"/>
      <c r="F1817" s="339"/>
      <c r="G1817" s="340" t="str">
        <f>IF(ISNUMBER(E1817),E1817/'Bulk DivVar Analysis'!$I$114,"")</f>
        <v/>
      </c>
      <c r="H1817" s="338" t="str">
        <f>IF(ISNUMBER(E1817), IF(G1817&gt;'Bulk DivVar Analysis'!$J$116,"Pass","Fail"),"")</f>
        <v/>
      </c>
      <c r="I1817" s="338" t="str">
        <f t="shared" si="30"/>
        <v/>
      </c>
      <c r="J1817" s="339"/>
      <c r="K1817" s="339"/>
      <c r="L1817" s="339"/>
      <c r="M1817" s="339"/>
      <c r="N1817" s="339"/>
      <c r="O1817" s="339"/>
      <c r="P1817" s="339"/>
      <c r="Q1817" s="339"/>
    </row>
    <row r="1818" spans="1:17" ht="13.5" customHeight="1">
      <c r="A1818" s="481"/>
      <c r="B1818" s="481"/>
      <c r="C1818" s="481"/>
      <c r="D1818" s="481"/>
      <c r="E1818" s="481"/>
      <c r="F1818" s="339"/>
      <c r="G1818" s="340" t="str">
        <f>IF(ISNUMBER(E1818),E1818/'Bulk DivVar Analysis'!$I$114,"")</f>
        <v/>
      </c>
      <c r="H1818" s="338" t="str">
        <f>IF(ISNUMBER(E1818), IF(G1818&gt;'Bulk DivVar Analysis'!$J$116,"Pass","Fail"),"")</f>
        <v/>
      </c>
      <c r="I1818" s="338" t="str">
        <f t="shared" si="30"/>
        <v/>
      </c>
      <c r="J1818" s="339"/>
      <c r="K1818" s="339"/>
      <c r="L1818" s="339"/>
      <c r="M1818" s="339"/>
      <c r="N1818" s="339"/>
      <c r="O1818" s="339"/>
      <c r="P1818" s="339"/>
      <c r="Q1818" s="339"/>
    </row>
    <row r="1819" spans="1:17" ht="13.5" customHeight="1">
      <c r="A1819" s="481"/>
      <c r="B1819" s="481"/>
      <c r="C1819" s="481"/>
      <c r="D1819" s="481"/>
      <c r="E1819" s="481"/>
      <c r="F1819" s="339"/>
      <c r="G1819" s="340" t="str">
        <f>IF(ISNUMBER(E1819),E1819/'Bulk DivVar Analysis'!$I$114,"")</f>
        <v/>
      </c>
      <c r="H1819" s="338" t="str">
        <f>IF(ISNUMBER(E1819), IF(G1819&gt;'Bulk DivVar Analysis'!$J$116,"Pass","Fail"),"")</f>
        <v/>
      </c>
      <c r="I1819" s="338" t="str">
        <f t="shared" si="30"/>
        <v/>
      </c>
      <c r="J1819" s="339"/>
      <c r="K1819" s="339"/>
      <c r="L1819" s="339"/>
      <c r="M1819" s="339"/>
      <c r="N1819" s="339"/>
      <c r="O1819" s="339"/>
      <c r="P1819" s="339"/>
      <c r="Q1819" s="339"/>
    </row>
    <row r="1820" spans="1:17" ht="13.5" customHeight="1">
      <c r="A1820" s="481"/>
      <c r="B1820" s="481"/>
      <c r="C1820" s="481"/>
      <c r="D1820" s="481"/>
      <c r="E1820" s="481"/>
      <c r="F1820" s="339"/>
      <c r="G1820" s="340" t="str">
        <f>IF(ISNUMBER(E1820),E1820/'Bulk DivVar Analysis'!$I$114,"")</f>
        <v/>
      </c>
      <c r="H1820" s="338" t="str">
        <f>IF(ISNUMBER(E1820), IF(G1820&gt;'Bulk DivVar Analysis'!$J$116,"Pass","Fail"),"")</f>
        <v/>
      </c>
      <c r="I1820" s="338" t="str">
        <f t="shared" si="30"/>
        <v/>
      </c>
      <c r="J1820" s="339"/>
      <c r="K1820" s="339"/>
      <c r="L1820" s="339"/>
      <c r="M1820" s="339"/>
      <c r="N1820" s="339"/>
      <c r="O1820" s="339"/>
      <c r="P1820" s="339"/>
      <c r="Q1820" s="339"/>
    </row>
    <row r="1821" spans="1:17" ht="13.5" customHeight="1">
      <c r="A1821" s="481"/>
      <c r="B1821" s="481"/>
      <c r="C1821" s="481"/>
      <c r="D1821" s="481"/>
      <c r="E1821" s="481"/>
      <c r="F1821" s="339"/>
      <c r="G1821" s="340" t="str">
        <f>IF(ISNUMBER(E1821),E1821/'Bulk DivVar Analysis'!$I$114,"")</f>
        <v/>
      </c>
      <c r="H1821" s="338" t="str">
        <f>IF(ISNUMBER(E1821), IF(G1821&gt;'Bulk DivVar Analysis'!$J$116,"Pass","Fail"),"")</f>
        <v/>
      </c>
      <c r="I1821" s="338" t="str">
        <f t="shared" si="30"/>
        <v/>
      </c>
      <c r="J1821" s="339"/>
      <c r="K1821" s="339"/>
      <c r="L1821" s="339"/>
      <c r="M1821" s="339"/>
      <c r="N1821" s="339"/>
      <c r="O1821" s="339"/>
      <c r="P1821" s="339"/>
      <c r="Q1821" s="339"/>
    </row>
    <row r="1822" spans="1:17" ht="13.5" customHeight="1">
      <c r="A1822" s="481"/>
      <c r="B1822" s="481"/>
      <c r="C1822" s="481"/>
      <c r="D1822" s="481"/>
      <c r="E1822" s="481"/>
      <c r="F1822" s="339"/>
      <c r="G1822" s="340" t="str">
        <f>IF(ISNUMBER(E1822),E1822/'Bulk DivVar Analysis'!$I$114,"")</f>
        <v/>
      </c>
      <c r="H1822" s="338" t="str">
        <f>IF(ISNUMBER(E1822), IF(G1822&gt;'Bulk DivVar Analysis'!$J$116,"Pass","Fail"),"")</f>
        <v/>
      </c>
      <c r="I1822" s="338" t="str">
        <f t="shared" si="30"/>
        <v/>
      </c>
      <c r="J1822" s="339"/>
      <c r="K1822" s="339"/>
      <c r="L1822" s="339"/>
      <c r="M1822" s="339"/>
      <c r="N1822" s="339"/>
      <c r="O1822" s="339"/>
      <c r="P1822" s="339"/>
      <c r="Q1822" s="339"/>
    </row>
    <row r="1823" spans="1:17" ht="13.5" customHeight="1">
      <c r="A1823" s="481"/>
      <c r="B1823" s="481"/>
      <c r="C1823" s="481"/>
      <c r="D1823" s="481"/>
      <c r="E1823" s="481"/>
      <c r="F1823" s="339"/>
      <c r="G1823" s="340" t="str">
        <f>IF(ISNUMBER(E1823),E1823/'Bulk DivVar Analysis'!$I$114,"")</f>
        <v/>
      </c>
      <c r="H1823" s="338" t="str">
        <f>IF(ISNUMBER(E1823), IF(G1823&gt;'Bulk DivVar Analysis'!$J$116,"Pass","Fail"),"")</f>
        <v/>
      </c>
      <c r="I1823" s="338" t="str">
        <f t="shared" si="30"/>
        <v/>
      </c>
      <c r="J1823" s="339"/>
      <c r="K1823" s="339"/>
      <c r="L1823" s="339"/>
      <c r="M1823" s="339"/>
      <c r="N1823" s="339"/>
      <c r="O1823" s="339"/>
      <c r="P1823" s="339"/>
      <c r="Q1823" s="339"/>
    </row>
    <row r="1824" spans="1:17" ht="13.5" customHeight="1">
      <c r="A1824" s="481"/>
      <c r="B1824" s="481"/>
      <c r="C1824" s="481"/>
      <c r="D1824" s="481"/>
      <c r="E1824" s="481"/>
      <c r="F1824" s="339"/>
      <c r="G1824" s="340" t="str">
        <f>IF(ISNUMBER(E1824),E1824/'Bulk DivVar Analysis'!$I$114,"")</f>
        <v/>
      </c>
      <c r="H1824" s="338" t="str">
        <f>IF(ISNUMBER(E1824), IF(G1824&gt;'Bulk DivVar Analysis'!$J$116,"Pass","Fail"),"")</f>
        <v/>
      </c>
      <c r="I1824" s="338" t="str">
        <f t="shared" si="30"/>
        <v/>
      </c>
      <c r="J1824" s="339"/>
      <c r="K1824" s="339"/>
      <c r="L1824" s="339"/>
      <c r="M1824" s="339"/>
      <c r="N1824" s="339"/>
      <c r="O1824" s="339"/>
      <c r="P1824" s="339"/>
      <c r="Q1824" s="339"/>
    </row>
    <row r="1825" spans="1:17" ht="13.5" customHeight="1">
      <c r="A1825" s="481"/>
      <c r="B1825" s="481"/>
      <c r="C1825" s="481"/>
      <c r="D1825" s="481"/>
      <c r="E1825" s="481"/>
      <c r="F1825" s="339"/>
      <c r="G1825" s="340" t="str">
        <f>IF(ISNUMBER(E1825),E1825/'Bulk DivVar Analysis'!$I$114,"")</f>
        <v/>
      </c>
      <c r="H1825" s="338" t="str">
        <f>IF(ISNUMBER(E1825), IF(G1825&gt;'Bulk DivVar Analysis'!$J$116,"Pass","Fail"),"")</f>
        <v/>
      </c>
      <c r="I1825" s="338" t="str">
        <f t="shared" si="30"/>
        <v/>
      </c>
      <c r="J1825" s="339"/>
      <c r="K1825" s="339"/>
      <c r="L1825" s="339"/>
      <c r="M1825" s="339"/>
      <c r="N1825" s="339"/>
      <c r="O1825" s="339"/>
      <c r="P1825" s="339"/>
      <c r="Q1825" s="339"/>
    </row>
    <row r="1826" spans="1:17" ht="13.5" customHeight="1">
      <c r="A1826" s="481"/>
      <c r="B1826" s="481"/>
      <c r="C1826" s="481"/>
      <c r="D1826" s="481"/>
      <c r="E1826" s="481"/>
      <c r="F1826" s="339"/>
      <c r="G1826" s="340" t="str">
        <f>IF(ISNUMBER(E1826),E1826/'Bulk DivVar Analysis'!$I$114,"")</f>
        <v/>
      </c>
      <c r="H1826" s="338" t="str">
        <f>IF(ISNUMBER(E1826), IF(G1826&gt;'Bulk DivVar Analysis'!$J$116,"Pass","Fail"),"")</f>
        <v/>
      </c>
      <c r="I1826" s="338" t="str">
        <f t="shared" si="30"/>
        <v/>
      </c>
      <c r="J1826" s="339"/>
      <c r="K1826" s="339"/>
      <c r="L1826" s="339"/>
      <c r="M1826" s="339"/>
      <c r="N1826" s="339"/>
      <c r="O1826" s="339"/>
      <c r="P1826" s="339"/>
      <c r="Q1826" s="339"/>
    </row>
    <row r="1827" spans="1:17" ht="13.5" customHeight="1">
      <c r="A1827" s="481"/>
      <c r="B1827" s="481"/>
      <c r="C1827" s="481"/>
      <c r="D1827" s="481"/>
      <c r="E1827" s="481"/>
      <c r="F1827" s="339"/>
      <c r="G1827" s="340" t="str">
        <f>IF(ISNUMBER(E1827),E1827/'Bulk DivVar Analysis'!$I$114,"")</f>
        <v/>
      </c>
      <c r="H1827" s="338" t="str">
        <f>IF(ISNUMBER(E1827), IF(G1827&gt;'Bulk DivVar Analysis'!$J$116,"Pass","Fail"),"")</f>
        <v/>
      </c>
      <c r="I1827" s="338" t="str">
        <f t="shared" si="30"/>
        <v/>
      </c>
      <c r="J1827" s="339"/>
      <c r="K1827" s="339"/>
      <c r="L1827" s="339"/>
      <c r="M1827" s="339"/>
      <c r="N1827" s="339"/>
      <c r="O1827" s="339"/>
      <c r="P1827" s="339"/>
      <c r="Q1827" s="339"/>
    </row>
    <row r="1828" spans="1:17" ht="13.5" customHeight="1">
      <c r="A1828" s="481"/>
      <c r="B1828" s="481"/>
      <c r="C1828" s="481"/>
      <c r="D1828" s="481"/>
      <c r="E1828" s="481"/>
      <c r="F1828" s="339"/>
      <c r="G1828" s="340" t="str">
        <f>IF(ISNUMBER(E1828),E1828/'Bulk DivVar Analysis'!$I$114,"")</f>
        <v/>
      </c>
      <c r="H1828" s="338" t="str">
        <f>IF(ISNUMBER(E1828), IF(G1828&gt;'Bulk DivVar Analysis'!$J$116,"Pass","Fail"),"")</f>
        <v/>
      </c>
      <c r="I1828" s="338" t="str">
        <f t="shared" si="30"/>
        <v/>
      </c>
      <c r="J1828" s="339"/>
      <c r="K1828" s="339"/>
      <c r="L1828" s="339"/>
      <c r="M1828" s="339"/>
      <c r="N1828" s="339"/>
      <c r="O1828" s="339"/>
      <c r="P1828" s="339"/>
      <c r="Q1828" s="339"/>
    </row>
    <row r="1829" spans="1:17" ht="13.5" customHeight="1">
      <c r="A1829" s="481"/>
      <c r="B1829" s="481"/>
      <c r="C1829" s="481"/>
      <c r="D1829" s="481"/>
      <c r="E1829" s="481"/>
      <c r="F1829" s="339"/>
      <c r="G1829" s="340" t="str">
        <f>IF(ISNUMBER(E1829),E1829/'Bulk DivVar Analysis'!$I$114,"")</f>
        <v/>
      </c>
      <c r="H1829" s="338" t="str">
        <f>IF(ISNUMBER(E1829), IF(G1829&gt;'Bulk DivVar Analysis'!$J$116,"Pass","Fail"),"")</f>
        <v/>
      </c>
      <c r="I1829" s="338" t="str">
        <f t="shared" si="30"/>
        <v/>
      </c>
      <c r="J1829" s="339"/>
      <c r="K1829" s="339"/>
      <c r="L1829" s="339"/>
      <c r="M1829" s="339"/>
      <c r="N1829" s="339"/>
      <c r="O1829" s="339"/>
      <c r="P1829" s="339"/>
      <c r="Q1829" s="339"/>
    </row>
    <row r="1830" spans="1:17" ht="13.5" customHeight="1">
      <c r="A1830" s="481"/>
      <c r="B1830" s="481"/>
      <c r="C1830" s="481"/>
      <c r="D1830" s="481"/>
      <c r="E1830" s="481"/>
      <c r="F1830" s="339"/>
      <c r="G1830" s="340" t="str">
        <f>IF(ISNUMBER(E1830),E1830/'Bulk DivVar Analysis'!$I$114,"")</f>
        <v/>
      </c>
      <c r="H1830" s="338" t="str">
        <f>IF(ISNUMBER(E1830), IF(G1830&gt;'Bulk DivVar Analysis'!$J$116,"Pass","Fail"),"")</f>
        <v/>
      </c>
      <c r="I1830" s="338" t="str">
        <f t="shared" si="30"/>
        <v/>
      </c>
      <c r="J1830" s="339"/>
      <c r="K1830" s="339"/>
      <c r="L1830" s="339"/>
      <c r="M1830" s="339"/>
      <c r="N1830" s="339"/>
      <c r="O1830" s="339"/>
      <c r="P1830" s="339"/>
      <c r="Q1830" s="339"/>
    </row>
    <row r="1831" spans="1:17" ht="13.5" customHeight="1">
      <c r="A1831" s="481"/>
      <c r="B1831" s="481"/>
      <c r="C1831" s="481"/>
      <c r="D1831" s="481"/>
      <c r="E1831" s="481"/>
      <c r="F1831" s="339"/>
      <c r="G1831" s="340" t="str">
        <f>IF(ISNUMBER(E1831),E1831/'Bulk DivVar Analysis'!$I$114,"")</f>
        <v/>
      </c>
      <c r="H1831" s="338" t="str">
        <f>IF(ISNUMBER(E1831), IF(G1831&gt;'Bulk DivVar Analysis'!$J$116,"Pass","Fail"),"")</f>
        <v/>
      </c>
      <c r="I1831" s="338" t="str">
        <f t="shared" si="30"/>
        <v/>
      </c>
      <c r="J1831" s="339"/>
      <c r="K1831" s="339"/>
      <c r="L1831" s="339"/>
      <c r="M1831" s="339"/>
      <c r="N1831" s="339"/>
      <c r="O1831" s="339"/>
      <c r="P1831" s="339"/>
      <c r="Q1831" s="339"/>
    </row>
    <row r="1832" spans="1:17" ht="13.5" customHeight="1">
      <c r="A1832" s="481"/>
      <c r="B1832" s="481"/>
      <c r="C1832" s="481"/>
      <c r="D1832" s="481"/>
      <c r="E1832" s="481"/>
      <c r="F1832" s="339"/>
      <c r="G1832" s="340" t="str">
        <f>IF(ISNUMBER(E1832),E1832/'Bulk DivVar Analysis'!$I$114,"")</f>
        <v/>
      </c>
      <c r="H1832" s="338" t="str">
        <f>IF(ISNUMBER(E1832), IF(G1832&gt;'Bulk DivVar Analysis'!$J$116,"Pass","Fail"),"")</f>
        <v/>
      </c>
      <c r="I1832" s="338" t="str">
        <f t="shared" si="30"/>
        <v/>
      </c>
      <c r="J1832" s="339"/>
      <c r="K1832" s="339"/>
      <c r="L1832" s="339"/>
      <c r="M1832" s="339"/>
      <c r="N1832" s="339"/>
      <c r="O1832" s="339"/>
      <c r="P1832" s="339"/>
      <c r="Q1832" s="339"/>
    </row>
    <row r="1833" spans="1:17" ht="13.5" customHeight="1">
      <c r="A1833" s="481"/>
      <c r="B1833" s="481"/>
      <c r="C1833" s="481"/>
      <c r="D1833" s="481"/>
      <c r="E1833" s="481"/>
      <c r="F1833" s="339"/>
      <c r="G1833" s="340" t="str">
        <f>IF(ISNUMBER(E1833),E1833/'Bulk DivVar Analysis'!$I$114,"")</f>
        <v/>
      </c>
      <c r="H1833" s="338" t="str">
        <f>IF(ISNUMBER(E1833), IF(G1833&gt;'Bulk DivVar Analysis'!$J$116,"Pass","Fail"),"")</f>
        <v/>
      </c>
      <c r="I1833" s="338" t="str">
        <f t="shared" si="30"/>
        <v/>
      </c>
      <c r="J1833" s="339"/>
      <c r="K1833" s="339"/>
      <c r="L1833" s="339"/>
      <c r="M1833" s="339"/>
      <c r="N1833" s="339"/>
      <c r="O1833" s="339"/>
      <c r="P1833" s="339"/>
      <c r="Q1833" s="339"/>
    </row>
    <row r="1834" spans="1:17" ht="13.5" customHeight="1">
      <c r="A1834" s="481"/>
      <c r="B1834" s="481"/>
      <c r="C1834" s="481"/>
      <c r="D1834" s="481"/>
      <c r="E1834" s="481"/>
      <c r="F1834" s="339"/>
      <c r="G1834" s="340" t="str">
        <f>IF(ISNUMBER(E1834),E1834/'Bulk DivVar Analysis'!$I$114,"")</f>
        <v/>
      </c>
      <c r="H1834" s="338" t="str">
        <f>IF(ISNUMBER(E1834), IF(G1834&gt;'Bulk DivVar Analysis'!$J$116,"Pass","Fail"),"")</f>
        <v/>
      </c>
      <c r="I1834" s="338" t="str">
        <f t="shared" si="30"/>
        <v/>
      </c>
      <c r="J1834" s="339"/>
      <c r="K1834" s="339"/>
      <c r="L1834" s="339"/>
      <c r="M1834" s="339"/>
      <c r="N1834" s="339"/>
      <c r="O1834" s="339"/>
      <c r="P1834" s="339"/>
      <c r="Q1834" s="339"/>
    </row>
    <row r="1835" spans="1:17" ht="13.5" customHeight="1">
      <c r="A1835" s="481"/>
      <c r="B1835" s="481"/>
      <c r="C1835" s="481"/>
      <c r="D1835" s="481"/>
      <c r="E1835" s="481"/>
      <c r="F1835" s="339"/>
      <c r="G1835" s="340" t="str">
        <f>IF(ISNUMBER(E1835),E1835/'Bulk DivVar Analysis'!$I$114,"")</f>
        <v/>
      </c>
      <c r="H1835" s="338" t="str">
        <f>IF(ISNUMBER(E1835), IF(G1835&gt;'Bulk DivVar Analysis'!$J$116,"Pass","Fail"),"")</f>
        <v/>
      </c>
      <c r="I1835" s="338" t="str">
        <f t="shared" si="30"/>
        <v/>
      </c>
      <c r="J1835" s="339"/>
      <c r="K1835" s="339"/>
      <c r="L1835" s="339"/>
      <c r="M1835" s="339"/>
      <c r="N1835" s="339"/>
      <c r="O1835" s="339"/>
      <c r="P1835" s="339"/>
      <c r="Q1835" s="339"/>
    </row>
    <row r="1836" spans="1:17" ht="13.5" customHeight="1">
      <c r="A1836" s="481"/>
      <c r="B1836" s="481"/>
      <c r="C1836" s="481"/>
      <c r="D1836" s="481"/>
      <c r="E1836" s="481"/>
      <c r="F1836" s="339"/>
      <c r="G1836" s="340" t="str">
        <f>IF(ISNUMBER(E1836),E1836/'Bulk DivVar Analysis'!$I$114,"")</f>
        <v/>
      </c>
      <c r="H1836" s="338" t="str">
        <f>IF(ISNUMBER(E1836), IF(G1836&gt;'Bulk DivVar Analysis'!$J$116,"Pass","Fail"),"")</f>
        <v/>
      </c>
      <c r="I1836" s="338" t="str">
        <f t="shared" si="30"/>
        <v/>
      </c>
      <c r="J1836" s="339"/>
      <c r="K1836" s="339"/>
      <c r="L1836" s="339"/>
      <c r="M1836" s="339"/>
      <c r="N1836" s="339"/>
      <c r="O1836" s="339"/>
      <c r="P1836" s="339"/>
      <c r="Q1836" s="339"/>
    </row>
    <row r="1837" spans="1:17" ht="13.5" customHeight="1">
      <c r="A1837" s="481"/>
      <c r="B1837" s="481"/>
      <c r="C1837" s="481"/>
      <c r="D1837" s="481"/>
      <c r="E1837" s="481"/>
      <c r="F1837" s="339"/>
      <c r="G1837" s="340" t="str">
        <f>IF(ISNUMBER(E1837),E1837/'Bulk DivVar Analysis'!$I$114,"")</f>
        <v/>
      </c>
      <c r="H1837" s="338" t="str">
        <f>IF(ISNUMBER(E1837), IF(G1837&gt;'Bulk DivVar Analysis'!$J$116,"Pass","Fail"),"")</f>
        <v/>
      </c>
      <c r="I1837" s="338" t="str">
        <f t="shared" si="30"/>
        <v/>
      </c>
      <c r="J1837" s="339"/>
      <c r="K1837" s="339"/>
      <c r="L1837" s="339"/>
      <c r="M1837" s="339"/>
      <c r="N1837" s="339"/>
      <c r="O1837" s="339"/>
      <c r="P1837" s="339"/>
      <c r="Q1837" s="339"/>
    </row>
    <row r="1838" spans="1:17" ht="13.5" customHeight="1">
      <c r="A1838" s="481"/>
      <c r="B1838" s="481"/>
      <c r="C1838" s="481"/>
      <c r="D1838" s="481"/>
      <c r="E1838" s="481"/>
      <c r="F1838" s="339"/>
      <c r="G1838" s="340" t="str">
        <f>IF(ISNUMBER(E1838),E1838/'Bulk DivVar Analysis'!$I$114,"")</f>
        <v/>
      </c>
      <c r="H1838" s="338" t="str">
        <f>IF(ISNUMBER(E1838), IF(G1838&gt;'Bulk DivVar Analysis'!$J$116,"Pass","Fail"),"")</f>
        <v/>
      </c>
      <c r="I1838" s="338" t="str">
        <f t="shared" si="30"/>
        <v/>
      </c>
      <c r="J1838" s="339"/>
      <c r="K1838" s="339"/>
      <c r="L1838" s="339"/>
      <c r="M1838" s="339"/>
      <c r="N1838" s="339"/>
      <c r="O1838" s="339"/>
      <c r="P1838" s="339"/>
      <c r="Q1838" s="339"/>
    </row>
    <row r="1839" spans="1:17" ht="13.5" customHeight="1">
      <c r="A1839" s="481"/>
      <c r="B1839" s="481"/>
      <c r="C1839" s="481"/>
      <c r="D1839" s="481"/>
      <c r="E1839" s="481"/>
      <c r="F1839" s="339"/>
      <c r="G1839" s="340" t="str">
        <f>IF(ISNUMBER(E1839),E1839/'Bulk DivVar Analysis'!$I$114,"")</f>
        <v/>
      </c>
      <c r="H1839" s="338" t="str">
        <f>IF(ISNUMBER(E1839), IF(G1839&gt;'Bulk DivVar Analysis'!$J$116,"Pass","Fail"),"")</f>
        <v/>
      </c>
      <c r="I1839" s="338" t="str">
        <f t="shared" si="30"/>
        <v/>
      </c>
      <c r="J1839" s="339"/>
      <c r="K1839" s="339"/>
      <c r="L1839" s="339"/>
      <c r="M1839" s="339"/>
      <c r="N1839" s="339"/>
      <c r="O1839" s="339"/>
      <c r="P1839" s="339"/>
      <c r="Q1839" s="339"/>
    </row>
    <row r="1840" spans="1:17" ht="13.5" customHeight="1">
      <c r="A1840" s="481"/>
      <c r="B1840" s="481"/>
      <c r="C1840" s="481"/>
      <c r="D1840" s="481"/>
      <c r="E1840" s="481"/>
      <c r="F1840" s="339"/>
      <c r="G1840" s="340" t="str">
        <f>IF(ISNUMBER(E1840),E1840/'Bulk DivVar Analysis'!$I$114,"")</f>
        <v/>
      </c>
      <c r="H1840" s="338" t="str">
        <f>IF(ISNUMBER(E1840), IF(G1840&gt;'Bulk DivVar Analysis'!$J$116,"Pass","Fail"),"")</f>
        <v/>
      </c>
      <c r="I1840" s="338" t="str">
        <f t="shared" si="30"/>
        <v/>
      </c>
      <c r="J1840" s="339"/>
      <c r="K1840" s="339"/>
      <c r="L1840" s="339"/>
      <c r="M1840" s="339"/>
      <c r="N1840" s="339"/>
      <c r="O1840" s="339"/>
      <c r="P1840" s="339"/>
      <c r="Q1840" s="339"/>
    </row>
    <row r="1841" spans="1:17" ht="13.5" customHeight="1">
      <c r="A1841" s="481"/>
      <c r="B1841" s="481"/>
      <c r="C1841" s="481"/>
      <c r="D1841" s="481"/>
      <c r="E1841" s="481"/>
      <c r="F1841" s="339"/>
      <c r="G1841" s="340" t="str">
        <f>IF(ISNUMBER(E1841),E1841/'Bulk DivVar Analysis'!$I$114,"")</f>
        <v/>
      </c>
      <c r="H1841" s="338" t="str">
        <f>IF(ISNUMBER(E1841), IF(G1841&gt;'Bulk DivVar Analysis'!$J$116,"Pass","Fail"),"")</f>
        <v/>
      </c>
      <c r="I1841" s="338" t="str">
        <f t="shared" si="30"/>
        <v/>
      </c>
      <c r="J1841" s="339"/>
      <c r="K1841" s="339"/>
      <c r="L1841" s="339"/>
      <c r="M1841" s="339"/>
      <c r="N1841" s="339"/>
      <c r="O1841" s="339"/>
      <c r="P1841" s="339"/>
      <c r="Q1841" s="339"/>
    </row>
    <row r="1842" spans="1:17" ht="13.5" customHeight="1">
      <c r="A1842" s="481"/>
      <c r="B1842" s="481"/>
      <c r="C1842" s="481"/>
      <c r="D1842" s="481"/>
      <c r="E1842" s="481"/>
      <c r="F1842" s="339"/>
      <c r="G1842" s="340" t="str">
        <f>IF(ISNUMBER(E1842),E1842/'Bulk DivVar Analysis'!$I$114,"")</f>
        <v/>
      </c>
      <c r="H1842" s="338" t="str">
        <f>IF(ISNUMBER(E1842), IF(G1842&gt;'Bulk DivVar Analysis'!$J$116,"Pass","Fail"),"")</f>
        <v/>
      </c>
      <c r="I1842" s="338" t="str">
        <f t="shared" si="30"/>
        <v/>
      </c>
      <c r="J1842" s="339"/>
      <c r="K1842" s="339"/>
      <c r="L1842" s="339"/>
      <c r="M1842" s="339"/>
      <c r="N1842" s="339"/>
      <c r="O1842" s="339"/>
      <c r="P1842" s="339"/>
      <c r="Q1842" s="339"/>
    </row>
    <row r="1843" spans="1:17" ht="13.5" customHeight="1">
      <c r="A1843" s="481"/>
      <c r="B1843" s="481"/>
      <c r="C1843" s="481"/>
      <c r="D1843" s="481"/>
      <c r="E1843" s="481"/>
      <c r="F1843" s="339"/>
      <c r="G1843" s="340" t="str">
        <f>IF(ISNUMBER(E1843),E1843/'Bulk DivVar Analysis'!$I$114,"")</f>
        <v/>
      </c>
      <c r="H1843" s="338" t="str">
        <f>IF(ISNUMBER(E1843), IF(G1843&gt;'Bulk DivVar Analysis'!$J$116,"Pass","Fail"),"")</f>
        <v/>
      </c>
      <c r="I1843" s="338" t="str">
        <f t="shared" si="30"/>
        <v/>
      </c>
      <c r="J1843" s="339"/>
      <c r="K1843" s="339"/>
      <c r="L1843" s="339"/>
      <c r="M1843" s="339"/>
      <c r="N1843" s="339"/>
      <c r="O1843" s="339"/>
      <c r="P1843" s="339"/>
      <c r="Q1843" s="339"/>
    </row>
    <row r="1844" spans="1:17" ht="13.5" customHeight="1">
      <c r="A1844" s="481"/>
      <c r="B1844" s="481"/>
      <c r="C1844" s="481"/>
      <c r="D1844" s="481"/>
      <c r="E1844" s="481"/>
      <c r="F1844" s="339"/>
      <c r="G1844" s="340" t="str">
        <f>IF(ISNUMBER(E1844),E1844/'Bulk DivVar Analysis'!$I$114,"")</f>
        <v/>
      </c>
      <c r="H1844" s="338" t="str">
        <f>IF(ISNUMBER(E1844), IF(G1844&gt;'Bulk DivVar Analysis'!$J$116,"Pass","Fail"),"")</f>
        <v/>
      </c>
      <c r="I1844" s="338" t="str">
        <f t="shared" si="30"/>
        <v/>
      </c>
      <c r="J1844" s="339"/>
      <c r="K1844" s="339"/>
      <c r="L1844" s="339"/>
      <c r="M1844" s="339"/>
      <c r="N1844" s="339"/>
      <c r="O1844" s="339"/>
      <c r="P1844" s="339"/>
      <c r="Q1844" s="339"/>
    </row>
    <row r="1845" spans="1:17" ht="13.5" customHeight="1">
      <c r="A1845" s="481"/>
      <c r="B1845" s="481"/>
      <c r="C1845" s="481"/>
      <c r="D1845" s="481"/>
      <c r="E1845" s="481"/>
      <c r="F1845" s="339"/>
      <c r="G1845" s="340" t="str">
        <f>IF(ISNUMBER(E1845),E1845/'Bulk DivVar Analysis'!$I$114,"")</f>
        <v/>
      </c>
      <c r="H1845" s="338" t="str">
        <f>IF(ISNUMBER(E1845), IF(G1845&gt;'Bulk DivVar Analysis'!$J$116,"Pass","Fail"),"")</f>
        <v/>
      </c>
      <c r="I1845" s="338" t="str">
        <f t="shared" si="30"/>
        <v/>
      </c>
      <c r="J1845" s="339"/>
      <c r="K1845" s="339"/>
      <c r="L1845" s="339"/>
      <c r="M1845" s="339"/>
      <c r="N1845" s="339"/>
      <c r="O1845" s="339"/>
      <c r="P1845" s="339"/>
      <c r="Q1845" s="339"/>
    </row>
    <row r="1846" spans="1:17" ht="13.5" customHeight="1">
      <c r="A1846" s="481"/>
      <c r="B1846" s="481"/>
      <c r="C1846" s="481"/>
      <c r="D1846" s="481"/>
      <c r="E1846" s="481"/>
      <c r="F1846" s="339"/>
      <c r="G1846" s="340" t="str">
        <f>IF(ISNUMBER(E1846),E1846/'Bulk DivVar Analysis'!$I$114,"")</f>
        <v/>
      </c>
      <c r="H1846" s="338" t="str">
        <f>IF(ISNUMBER(E1846), IF(G1846&gt;'Bulk DivVar Analysis'!$J$116,"Pass","Fail"),"")</f>
        <v/>
      </c>
      <c r="I1846" s="338" t="str">
        <f t="shared" si="30"/>
        <v/>
      </c>
      <c r="J1846" s="339"/>
      <c r="K1846" s="339"/>
      <c r="L1846" s="339"/>
      <c r="M1846" s="339"/>
      <c r="N1846" s="339"/>
      <c r="O1846" s="339"/>
      <c r="P1846" s="339"/>
      <c r="Q1846" s="339"/>
    </row>
    <row r="1847" spans="1:17" ht="13.5" customHeight="1">
      <c r="A1847" s="481"/>
      <c r="B1847" s="481"/>
      <c r="C1847" s="481"/>
      <c r="D1847" s="481"/>
      <c r="E1847" s="481"/>
      <c r="F1847" s="339"/>
      <c r="G1847" s="340" t="str">
        <f>IF(ISNUMBER(E1847),E1847/'Bulk DivVar Analysis'!$I$114,"")</f>
        <v/>
      </c>
      <c r="H1847" s="338" t="str">
        <f>IF(ISNUMBER(E1847), IF(G1847&gt;'Bulk DivVar Analysis'!$J$116,"Pass","Fail"),"")</f>
        <v/>
      </c>
      <c r="I1847" s="338" t="str">
        <f t="shared" si="30"/>
        <v/>
      </c>
      <c r="J1847" s="339"/>
      <c r="K1847" s="339"/>
      <c r="L1847" s="339"/>
      <c r="M1847" s="339"/>
      <c r="N1847" s="339"/>
      <c r="O1847" s="339"/>
      <c r="P1847" s="339"/>
      <c r="Q1847" s="339"/>
    </row>
    <row r="1848" spans="1:17" ht="13.5" customHeight="1">
      <c r="A1848" s="481"/>
      <c r="B1848" s="481"/>
      <c r="C1848" s="481"/>
      <c r="D1848" s="481"/>
      <c r="E1848" s="481"/>
      <c r="F1848" s="339"/>
      <c r="G1848" s="340" t="str">
        <f>IF(ISNUMBER(E1848),E1848/'Bulk DivVar Analysis'!$I$114,"")</f>
        <v/>
      </c>
      <c r="H1848" s="338" t="str">
        <f>IF(ISNUMBER(E1848), IF(G1848&gt;'Bulk DivVar Analysis'!$J$116,"Pass","Fail"),"")</f>
        <v/>
      </c>
      <c r="I1848" s="338" t="str">
        <f t="shared" si="30"/>
        <v/>
      </c>
      <c r="J1848" s="339"/>
      <c r="K1848" s="339"/>
      <c r="L1848" s="339"/>
      <c r="M1848" s="339"/>
      <c r="N1848" s="339"/>
      <c r="O1848" s="339"/>
      <c r="P1848" s="339"/>
      <c r="Q1848" s="339"/>
    </row>
    <row r="1849" spans="1:17" ht="13.5" customHeight="1">
      <c r="A1849" s="481"/>
      <c r="B1849" s="481"/>
      <c r="C1849" s="481"/>
      <c r="D1849" s="481"/>
      <c r="E1849" s="481"/>
      <c r="F1849" s="339"/>
      <c r="G1849" s="340" t="str">
        <f>IF(ISNUMBER(E1849),E1849/'Bulk DivVar Analysis'!$I$114,"")</f>
        <v/>
      </c>
      <c r="H1849" s="338" t="str">
        <f>IF(ISNUMBER(E1849), IF(G1849&gt;'Bulk DivVar Analysis'!$J$116,"Pass","Fail"),"")</f>
        <v/>
      </c>
      <c r="I1849" s="338" t="str">
        <f t="shared" si="30"/>
        <v/>
      </c>
      <c r="J1849" s="339"/>
      <c r="K1849" s="339"/>
      <c r="L1849" s="339"/>
      <c r="M1849" s="339"/>
      <c r="N1849" s="339"/>
      <c r="O1849" s="339"/>
      <c r="P1849" s="339"/>
      <c r="Q1849" s="339"/>
    </row>
    <row r="1850" spans="1:17" ht="13.5" customHeight="1">
      <c r="A1850" s="481"/>
      <c r="B1850" s="481"/>
      <c r="C1850" s="481"/>
      <c r="D1850" s="481"/>
      <c r="E1850" s="481"/>
      <c r="F1850" s="339"/>
      <c r="G1850" s="340" t="str">
        <f>IF(ISNUMBER(E1850),E1850/'Bulk DivVar Analysis'!$I$114,"")</f>
        <v/>
      </c>
      <c r="H1850" s="338" t="str">
        <f>IF(ISNUMBER(E1850), IF(G1850&gt;'Bulk DivVar Analysis'!$J$116,"Pass","Fail"),"")</f>
        <v/>
      </c>
      <c r="I1850" s="338" t="str">
        <f t="shared" si="30"/>
        <v/>
      </c>
      <c r="J1850" s="339"/>
      <c r="K1850" s="339"/>
      <c r="L1850" s="339"/>
      <c r="M1850" s="339"/>
      <c r="N1850" s="339"/>
      <c r="O1850" s="339"/>
      <c r="P1850" s="339"/>
      <c r="Q1850" s="339"/>
    </row>
    <row r="1851" spans="1:17" ht="13.5" customHeight="1">
      <c r="A1851" s="481"/>
      <c r="B1851" s="481"/>
      <c r="C1851" s="481"/>
      <c r="D1851" s="481"/>
      <c r="E1851" s="481"/>
      <c r="F1851" s="339"/>
      <c r="G1851" s="340" t="str">
        <f>IF(ISNUMBER(E1851),E1851/'Bulk DivVar Analysis'!$I$114,"")</f>
        <v/>
      </c>
      <c r="H1851" s="338" t="str">
        <f>IF(ISNUMBER(E1851), IF(G1851&gt;'Bulk DivVar Analysis'!$J$116,"Pass","Fail"),"")</f>
        <v/>
      </c>
      <c r="I1851" s="338" t="str">
        <f t="shared" si="30"/>
        <v/>
      </c>
      <c r="J1851" s="339"/>
      <c r="K1851" s="339"/>
      <c r="L1851" s="339"/>
      <c r="M1851" s="339"/>
      <c r="N1851" s="339"/>
      <c r="O1851" s="339"/>
      <c r="P1851" s="339"/>
      <c r="Q1851" s="339"/>
    </row>
    <row r="1852" spans="1:17" ht="13.5" customHeight="1">
      <c r="A1852" s="481"/>
      <c r="B1852" s="481"/>
      <c r="C1852" s="481"/>
      <c r="D1852" s="481"/>
      <c r="E1852" s="481"/>
      <c r="F1852" s="339"/>
      <c r="G1852" s="340" t="str">
        <f>IF(ISNUMBER(E1852),E1852/'Bulk DivVar Analysis'!$I$114,"")</f>
        <v/>
      </c>
      <c r="H1852" s="338" t="str">
        <f>IF(ISNUMBER(E1852), IF(G1852&gt;'Bulk DivVar Analysis'!$J$116,"Pass","Fail"),"")</f>
        <v/>
      </c>
      <c r="I1852" s="338" t="str">
        <f t="shared" si="30"/>
        <v/>
      </c>
      <c r="J1852" s="339"/>
      <c r="K1852" s="339"/>
      <c r="L1852" s="339"/>
      <c r="M1852" s="339"/>
      <c r="N1852" s="339"/>
      <c r="O1852" s="339"/>
      <c r="P1852" s="339"/>
      <c r="Q1852" s="339"/>
    </row>
    <row r="1853" spans="1:17" ht="13.5" customHeight="1">
      <c r="A1853" s="481"/>
      <c r="B1853" s="481"/>
      <c r="C1853" s="481"/>
      <c r="D1853" s="481"/>
      <c r="E1853" s="481"/>
      <c r="F1853" s="339"/>
      <c r="G1853" s="340" t="str">
        <f>IF(ISNUMBER(E1853),E1853/'Bulk DivVar Analysis'!$I$114,"")</f>
        <v/>
      </c>
      <c r="H1853" s="338" t="str">
        <f>IF(ISNUMBER(E1853), IF(G1853&gt;'Bulk DivVar Analysis'!$J$116,"Pass","Fail"),"")</f>
        <v/>
      </c>
      <c r="I1853" s="338" t="str">
        <f t="shared" si="30"/>
        <v/>
      </c>
      <c r="J1853" s="339"/>
      <c r="K1853" s="339"/>
      <c r="L1853" s="339"/>
      <c r="M1853" s="339"/>
      <c r="N1853" s="339"/>
      <c r="O1853" s="339"/>
      <c r="P1853" s="339"/>
      <c r="Q1853" s="339"/>
    </row>
    <row r="1854" spans="1:17" ht="13.5" customHeight="1">
      <c r="A1854" s="481"/>
      <c r="B1854" s="481"/>
      <c r="C1854" s="481"/>
      <c r="D1854" s="481"/>
      <c r="E1854" s="481"/>
      <c r="F1854" s="339"/>
      <c r="G1854" s="340" t="str">
        <f>IF(ISNUMBER(E1854),E1854/'Bulk DivVar Analysis'!$I$114,"")</f>
        <v/>
      </c>
      <c r="H1854" s="338" t="str">
        <f>IF(ISNUMBER(E1854), IF(G1854&gt;'Bulk DivVar Analysis'!$J$116,"Pass","Fail"),"")</f>
        <v/>
      </c>
      <c r="I1854" s="338" t="str">
        <f t="shared" si="30"/>
        <v/>
      </c>
      <c r="J1854" s="339"/>
      <c r="K1854" s="339"/>
      <c r="L1854" s="339"/>
      <c r="M1854" s="339"/>
      <c r="N1854" s="339"/>
      <c r="O1854" s="339"/>
      <c r="P1854" s="339"/>
      <c r="Q1854" s="339"/>
    </row>
    <row r="1855" spans="1:17" ht="13.5" customHeight="1">
      <c r="A1855" s="481"/>
      <c r="B1855" s="481"/>
      <c r="C1855" s="481"/>
      <c r="D1855" s="481"/>
      <c r="E1855" s="481"/>
      <c r="F1855" s="339"/>
      <c r="G1855" s="340" t="str">
        <f>IF(ISNUMBER(E1855),E1855/'Bulk DivVar Analysis'!$I$114,"")</f>
        <v/>
      </c>
      <c r="H1855" s="338" t="str">
        <f>IF(ISNUMBER(E1855), IF(G1855&gt;'Bulk DivVar Analysis'!$J$116,"Pass","Fail"),"")</f>
        <v/>
      </c>
      <c r="I1855" s="338" t="str">
        <f t="shared" si="30"/>
        <v/>
      </c>
      <c r="J1855" s="339"/>
      <c r="K1855" s="339"/>
      <c r="L1855" s="339"/>
      <c r="M1855" s="339"/>
      <c r="N1855" s="339"/>
      <c r="O1855" s="339"/>
      <c r="P1855" s="339"/>
      <c r="Q1855" s="339"/>
    </row>
    <row r="1856" spans="1:17" ht="13.5" customHeight="1">
      <c r="A1856" s="481"/>
      <c r="B1856" s="481"/>
      <c r="C1856" s="481"/>
      <c r="D1856" s="481"/>
      <c r="E1856" s="481"/>
      <c r="F1856" s="339"/>
      <c r="G1856" s="340" t="str">
        <f>IF(ISNUMBER(E1856),E1856/'Bulk DivVar Analysis'!$I$114,"")</f>
        <v/>
      </c>
      <c r="H1856" s="338" t="str">
        <f>IF(ISNUMBER(E1856), IF(G1856&gt;'Bulk DivVar Analysis'!$J$116,"Pass","Fail"),"")</f>
        <v/>
      </c>
      <c r="I1856" s="338" t="str">
        <f t="shared" si="30"/>
        <v/>
      </c>
      <c r="J1856" s="339"/>
      <c r="K1856" s="339"/>
      <c r="L1856" s="339"/>
      <c r="M1856" s="339"/>
      <c r="N1856" s="339"/>
      <c r="O1856" s="339"/>
      <c r="P1856" s="339"/>
      <c r="Q1856" s="339"/>
    </row>
    <row r="1857" spans="1:17" ht="13.5" customHeight="1">
      <c r="A1857" s="481"/>
      <c r="B1857" s="481"/>
      <c r="C1857" s="481"/>
      <c r="D1857" s="481"/>
      <c r="E1857" s="481"/>
      <c r="F1857" s="339"/>
      <c r="G1857" s="340" t="str">
        <f>IF(ISNUMBER(E1857),E1857/'Bulk DivVar Analysis'!$I$114,"")</f>
        <v/>
      </c>
      <c r="H1857" s="338" t="str">
        <f>IF(ISNUMBER(E1857), IF(G1857&gt;'Bulk DivVar Analysis'!$J$116,"Pass","Fail"),"")</f>
        <v/>
      </c>
      <c r="I1857" s="338" t="str">
        <f t="shared" si="30"/>
        <v/>
      </c>
      <c r="J1857" s="339"/>
      <c r="K1857" s="339"/>
      <c r="L1857" s="339"/>
      <c r="M1857" s="339"/>
      <c r="N1857" s="339"/>
      <c r="O1857" s="339"/>
      <c r="P1857" s="339"/>
      <c r="Q1857" s="339"/>
    </row>
    <row r="1858" spans="1:17" ht="13.5" customHeight="1">
      <c r="A1858" s="481"/>
      <c r="B1858" s="481"/>
      <c r="C1858" s="481"/>
      <c r="D1858" s="481"/>
      <c r="E1858" s="481"/>
      <c r="F1858" s="339"/>
      <c r="G1858" s="340" t="str">
        <f>IF(ISNUMBER(E1858),E1858/'Bulk DivVar Analysis'!$I$114,"")</f>
        <v/>
      </c>
      <c r="H1858" s="338" t="str">
        <f>IF(ISNUMBER(E1858), IF(G1858&gt;'Bulk DivVar Analysis'!$J$116,"Pass","Fail"),"")</f>
        <v/>
      </c>
      <c r="I1858" s="338" t="str">
        <f t="shared" si="30"/>
        <v/>
      </c>
      <c r="J1858" s="339"/>
      <c r="K1858" s="339"/>
      <c r="L1858" s="339"/>
      <c r="M1858" s="339"/>
      <c r="N1858" s="339"/>
      <c r="O1858" s="339"/>
      <c r="P1858" s="339"/>
      <c r="Q1858" s="339"/>
    </row>
    <row r="1859" spans="1:17" ht="13.5" customHeight="1">
      <c r="A1859" s="481"/>
      <c r="B1859" s="481"/>
      <c r="C1859" s="481"/>
      <c r="D1859" s="481"/>
      <c r="E1859" s="481"/>
      <c r="F1859" s="339"/>
      <c r="G1859" s="340" t="str">
        <f>IF(ISNUMBER(E1859),E1859/'Bulk DivVar Analysis'!$I$114,"")</f>
        <v/>
      </c>
      <c r="H1859" s="338" t="str">
        <f>IF(ISNUMBER(E1859), IF(G1859&gt;'Bulk DivVar Analysis'!$J$116,"Pass","Fail"),"")</f>
        <v/>
      </c>
      <c r="I1859" s="338" t="str">
        <f t="shared" ref="I1859:I1922" si="31">_xlfn.TEXTJOIN("_",TRUE,B1859,C1859)</f>
        <v/>
      </c>
      <c r="J1859" s="339"/>
      <c r="K1859" s="339"/>
      <c r="L1859" s="339"/>
      <c r="M1859" s="339"/>
      <c r="N1859" s="339"/>
      <c r="O1859" s="339"/>
      <c r="P1859" s="339"/>
      <c r="Q1859" s="339"/>
    </row>
    <row r="1860" spans="1:17" ht="13.5" customHeight="1">
      <c r="A1860" s="481"/>
      <c r="B1860" s="481"/>
      <c r="C1860" s="481"/>
      <c r="D1860" s="481"/>
      <c r="E1860" s="481"/>
      <c r="F1860" s="339"/>
      <c r="G1860" s="340" t="str">
        <f>IF(ISNUMBER(E1860),E1860/'Bulk DivVar Analysis'!$I$114,"")</f>
        <v/>
      </c>
      <c r="H1860" s="338" t="str">
        <f>IF(ISNUMBER(E1860), IF(G1860&gt;'Bulk DivVar Analysis'!$J$116,"Pass","Fail"),"")</f>
        <v/>
      </c>
      <c r="I1860" s="338" t="str">
        <f t="shared" si="31"/>
        <v/>
      </c>
      <c r="J1860" s="339"/>
      <c r="K1860" s="339"/>
      <c r="L1860" s="339"/>
      <c r="M1860" s="339"/>
      <c r="N1860" s="339"/>
      <c r="O1860" s="339"/>
      <c r="P1860" s="339"/>
      <c r="Q1860" s="339"/>
    </row>
    <row r="1861" spans="1:17" ht="13.5" customHeight="1">
      <c r="A1861" s="481"/>
      <c r="B1861" s="481"/>
      <c r="C1861" s="481"/>
      <c r="D1861" s="481"/>
      <c r="E1861" s="481"/>
      <c r="F1861" s="339"/>
      <c r="G1861" s="340" t="str">
        <f>IF(ISNUMBER(E1861),E1861/'Bulk DivVar Analysis'!$I$114,"")</f>
        <v/>
      </c>
      <c r="H1861" s="338" t="str">
        <f>IF(ISNUMBER(E1861), IF(G1861&gt;'Bulk DivVar Analysis'!$J$116,"Pass","Fail"),"")</f>
        <v/>
      </c>
      <c r="I1861" s="338" t="str">
        <f t="shared" si="31"/>
        <v/>
      </c>
      <c r="J1861" s="339"/>
      <c r="K1861" s="339"/>
      <c r="L1861" s="339"/>
      <c r="M1861" s="339"/>
      <c r="N1861" s="339"/>
      <c r="O1861" s="339"/>
      <c r="P1861" s="339"/>
      <c r="Q1861" s="339"/>
    </row>
    <row r="1862" spans="1:17" ht="13.5" customHeight="1">
      <c r="A1862" s="481"/>
      <c r="B1862" s="481"/>
      <c r="C1862" s="481"/>
      <c r="D1862" s="481"/>
      <c r="E1862" s="481"/>
      <c r="F1862" s="339"/>
      <c r="G1862" s="340" t="str">
        <f>IF(ISNUMBER(E1862),E1862/'Bulk DivVar Analysis'!$I$114,"")</f>
        <v/>
      </c>
      <c r="H1862" s="338" t="str">
        <f>IF(ISNUMBER(E1862), IF(G1862&gt;'Bulk DivVar Analysis'!$J$116,"Pass","Fail"),"")</f>
        <v/>
      </c>
      <c r="I1862" s="338" t="str">
        <f t="shared" si="31"/>
        <v/>
      </c>
      <c r="J1862" s="339"/>
      <c r="K1862" s="339"/>
      <c r="L1862" s="339"/>
      <c r="M1862" s="339"/>
      <c r="N1862" s="339"/>
      <c r="O1862" s="339"/>
      <c r="P1862" s="339"/>
      <c r="Q1862" s="339"/>
    </row>
    <row r="1863" spans="1:17" ht="13.5" customHeight="1">
      <c r="A1863" s="481"/>
      <c r="B1863" s="481"/>
      <c r="C1863" s="481"/>
      <c r="D1863" s="481"/>
      <c r="E1863" s="481"/>
      <c r="F1863" s="339"/>
      <c r="G1863" s="340" t="str">
        <f>IF(ISNUMBER(E1863),E1863/'Bulk DivVar Analysis'!$I$114,"")</f>
        <v/>
      </c>
      <c r="H1863" s="338" t="str">
        <f>IF(ISNUMBER(E1863), IF(G1863&gt;'Bulk DivVar Analysis'!$J$116,"Pass","Fail"),"")</f>
        <v/>
      </c>
      <c r="I1863" s="338" t="str">
        <f t="shared" si="31"/>
        <v/>
      </c>
      <c r="J1863" s="339"/>
      <c r="K1863" s="339"/>
      <c r="L1863" s="339"/>
      <c r="M1863" s="339"/>
      <c r="N1863" s="339"/>
      <c r="O1863" s="339"/>
      <c r="P1863" s="339"/>
      <c r="Q1863" s="339"/>
    </row>
    <row r="1864" spans="1:17" ht="13.5" customHeight="1">
      <c r="A1864" s="481"/>
      <c r="B1864" s="481"/>
      <c r="C1864" s="481"/>
      <c r="D1864" s="481"/>
      <c r="E1864" s="481"/>
      <c r="F1864" s="339"/>
      <c r="G1864" s="340" t="str">
        <f>IF(ISNUMBER(E1864),E1864/'Bulk DivVar Analysis'!$I$114,"")</f>
        <v/>
      </c>
      <c r="H1864" s="338" t="str">
        <f>IF(ISNUMBER(E1864), IF(G1864&gt;'Bulk DivVar Analysis'!$J$116,"Pass","Fail"),"")</f>
        <v/>
      </c>
      <c r="I1864" s="338" t="str">
        <f t="shared" si="31"/>
        <v/>
      </c>
      <c r="J1864" s="339"/>
      <c r="K1864" s="339"/>
      <c r="L1864" s="339"/>
      <c r="M1864" s="339"/>
      <c r="N1864" s="339"/>
      <c r="O1864" s="339"/>
      <c r="P1864" s="339"/>
      <c r="Q1864" s="339"/>
    </row>
    <row r="1865" spans="1:17" ht="13.5" customHeight="1">
      <c r="A1865" s="481"/>
      <c r="B1865" s="481"/>
      <c r="C1865" s="481"/>
      <c r="D1865" s="481"/>
      <c r="E1865" s="481"/>
      <c r="F1865" s="339"/>
      <c r="G1865" s="340" t="str">
        <f>IF(ISNUMBER(E1865),E1865/'Bulk DivVar Analysis'!$I$114,"")</f>
        <v/>
      </c>
      <c r="H1865" s="338" t="str">
        <f>IF(ISNUMBER(E1865), IF(G1865&gt;'Bulk DivVar Analysis'!$J$116,"Pass","Fail"),"")</f>
        <v/>
      </c>
      <c r="I1865" s="338" t="str">
        <f t="shared" si="31"/>
        <v/>
      </c>
      <c r="J1865" s="339"/>
      <c r="K1865" s="339"/>
      <c r="L1865" s="339"/>
      <c r="M1865" s="339"/>
      <c r="N1865" s="339"/>
      <c r="O1865" s="339"/>
      <c r="P1865" s="339"/>
      <c r="Q1865" s="339"/>
    </row>
    <row r="1866" spans="1:17" ht="13.5" customHeight="1">
      <c r="A1866" s="481"/>
      <c r="B1866" s="481"/>
      <c r="C1866" s="481"/>
      <c r="D1866" s="481"/>
      <c r="E1866" s="481"/>
      <c r="F1866" s="339"/>
      <c r="G1866" s="340" t="str">
        <f>IF(ISNUMBER(E1866),E1866/'Bulk DivVar Analysis'!$I$114,"")</f>
        <v/>
      </c>
      <c r="H1866" s="338" t="str">
        <f>IF(ISNUMBER(E1866), IF(G1866&gt;'Bulk DivVar Analysis'!$J$116,"Pass","Fail"),"")</f>
        <v/>
      </c>
      <c r="I1866" s="338" t="str">
        <f t="shared" si="31"/>
        <v/>
      </c>
      <c r="J1866" s="339"/>
      <c r="K1866" s="339"/>
      <c r="L1866" s="339"/>
      <c r="M1866" s="339"/>
      <c r="N1866" s="339"/>
      <c r="O1866" s="339"/>
      <c r="P1866" s="339"/>
      <c r="Q1866" s="339"/>
    </row>
    <row r="1867" spans="1:17" ht="13.5" customHeight="1">
      <c r="A1867" s="481"/>
      <c r="B1867" s="481"/>
      <c r="C1867" s="481"/>
      <c r="D1867" s="481"/>
      <c r="E1867" s="481"/>
      <c r="F1867" s="339"/>
      <c r="G1867" s="340" t="str">
        <f>IF(ISNUMBER(E1867),E1867/'Bulk DivVar Analysis'!$I$114,"")</f>
        <v/>
      </c>
      <c r="H1867" s="338" t="str">
        <f>IF(ISNUMBER(E1867), IF(G1867&gt;'Bulk DivVar Analysis'!$J$116,"Pass","Fail"),"")</f>
        <v/>
      </c>
      <c r="I1867" s="338" t="str">
        <f t="shared" si="31"/>
        <v/>
      </c>
      <c r="J1867" s="339"/>
      <c r="K1867" s="339"/>
      <c r="L1867" s="339"/>
      <c r="M1867" s="339"/>
      <c r="N1867" s="339"/>
      <c r="O1867" s="339"/>
      <c r="P1867" s="339"/>
      <c r="Q1867" s="339"/>
    </row>
    <row r="1868" spans="1:17" ht="13.5" customHeight="1">
      <c r="A1868" s="481"/>
      <c r="B1868" s="481"/>
      <c r="C1868" s="481"/>
      <c r="D1868" s="481"/>
      <c r="E1868" s="481"/>
      <c r="F1868" s="339"/>
      <c r="G1868" s="340" t="str">
        <f>IF(ISNUMBER(E1868),E1868/'Bulk DivVar Analysis'!$I$114,"")</f>
        <v/>
      </c>
      <c r="H1868" s="338" t="str">
        <f>IF(ISNUMBER(E1868), IF(G1868&gt;'Bulk DivVar Analysis'!$J$116,"Pass","Fail"),"")</f>
        <v/>
      </c>
      <c r="I1868" s="338" t="str">
        <f t="shared" si="31"/>
        <v/>
      </c>
      <c r="J1868" s="339"/>
      <c r="K1868" s="339"/>
      <c r="L1868" s="339"/>
      <c r="M1868" s="339"/>
      <c r="N1868" s="339"/>
      <c r="O1868" s="339"/>
      <c r="P1868" s="339"/>
      <c r="Q1868" s="339"/>
    </row>
    <row r="1869" spans="1:17" ht="13.5" customHeight="1">
      <c r="A1869" s="481"/>
      <c r="B1869" s="481"/>
      <c r="C1869" s="481"/>
      <c r="D1869" s="481"/>
      <c r="E1869" s="481"/>
      <c r="F1869" s="339"/>
      <c r="G1869" s="340" t="str">
        <f>IF(ISNUMBER(E1869),E1869/'Bulk DivVar Analysis'!$I$114,"")</f>
        <v/>
      </c>
      <c r="H1869" s="338" t="str">
        <f>IF(ISNUMBER(E1869), IF(G1869&gt;'Bulk DivVar Analysis'!$J$116,"Pass","Fail"),"")</f>
        <v/>
      </c>
      <c r="I1869" s="338" t="str">
        <f t="shared" si="31"/>
        <v/>
      </c>
      <c r="J1869" s="339"/>
      <c r="K1869" s="339"/>
      <c r="L1869" s="339"/>
      <c r="M1869" s="339"/>
      <c r="N1869" s="339"/>
      <c r="O1869" s="339"/>
      <c r="P1869" s="339"/>
      <c r="Q1869" s="339"/>
    </row>
    <row r="1870" spans="1:17" ht="13.5" customHeight="1">
      <c r="A1870" s="481"/>
      <c r="B1870" s="481"/>
      <c r="C1870" s="481"/>
      <c r="D1870" s="481"/>
      <c r="E1870" s="481"/>
      <c r="F1870" s="339"/>
      <c r="G1870" s="340" t="str">
        <f>IF(ISNUMBER(E1870),E1870/'Bulk DivVar Analysis'!$I$114,"")</f>
        <v/>
      </c>
      <c r="H1870" s="338" t="str">
        <f>IF(ISNUMBER(E1870), IF(G1870&gt;'Bulk DivVar Analysis'!$J$116,"Pass","Fail"),"")</f>
        <v/>
      </c>
      <c r="I1870" s="338" t="str">
        <f t="shared" si="31"/>
        <v/>
      </c>
      <c r="J1870" s="339"/>
      <c r="K1870" s="339"/>
      <c r="L1870" s="339"/>
      <c r="M1870" s="339"/>
      <c r="N1870" s="339"/>
      <c r="O1870" s="339"/>
      <c r="P1870" s="339"/>
      <c r="Q1870" s="339"/>
    </row>
    <row r="1871" spans="1:17" ht="13.5" customHeight="1">
      <c r="A1871" s="481"/>
      <c r="B1871" s="481"/>
      <c r="C1871" s="481"/>
      <c r="D1871" s="481"/>
      <c r="E1871" s="481"/>
      <c r="F1871" s="339"/>
      <c r="G1871" s="340" t="str">
        <f>IF(ISNUMBER(E1871),E1871/'Bulk DivVar Analysis'!$I$114,"")</f>
        <v/>
      </c>
      <c r="H1871" s="338" t="str">
        <f>IF(ISNUMBER(E1871), IF(G1871&gt;'Bulk DivVar Analysis'!$J$116,"Pass","Fail"),"")</f>
        <v/>
      </c>
      <c r="I1871" s="338" t="str">
        <f t="shared" si="31"/>
        <v/>
      </c>
      <c r="J1871" s="339"/>
      <c r="K1871" s="339"/>
      <c r="L1871" s="339"/>
      <c r="M1871" s="339"/>
      <c r="N1871" s="339"/>
      <c r="O1871" s="339"/>
      <c r="P1871" s="339"/>
      <c r="Q1871" s="339"/>
    </row>
    <row r="1872" spans="1:17" ht="13.5" customHeight="1">
      <c r="A1872" s="481"/>
      <c r="B1872" s="481"/>
      <c r="C1872" s="481"/>
      <c r="D1872" s="481"/>
      <c r="E1872" s="481"/>
      <c r="F1872" s="339"/>
      <c r="G1872" s="340" t="str">
        <f>IF(ISNUMBER(E1872),E1872/'Bulk DivVar Analysis'!$I$114,"")</f>
        <v/>
      </c>
      <c r="H1872" s="338" t="str">
        <f>IF(ISNUMBER(E1872), IF(G1872&gt;'Bulk DivVar Analysis'!$J$116,"Pass","Fail"),"")</f>
        <v/>
      </c>
      <c r="I1872" s="338" t="str">
        <f t="shared" si="31"/>
        <v/>
      </c>
      <c r="J1872" s="339"/>
      <c r="K1872" s="339"/>
      <c r="L1872" s="339"/>
      <c r="M1872" s="339"/>
      <c r="N1872" s="339"/>
      <c r="O1872" s="339"/>
      <c r="P1872" s="339"/>
      <c r="Q1872" s="339"/>
    </row>
    <row r="1873" spans="1:17" ht="13.5" customHeight="1">
      <c r="A1873" s="481"/>
      <c r="B1873" s="481"/>
      <c r="C1873" s="481"/>
      <c r="D1873" s="481"/>
      <c r="E1873" s="481"/>
      <c r="F1873" s="339"/>
      <c r="G1873" s="340" t="str">
        <f>IF(ISNUMBER(E1873),E1873/'Bulk DivVar Analysis'!$I$114,"")</f>
        <v/>
      </c>
      <c r="H1873" s="338" t="str">
        <f>IF(ISNUMBER(E1873), IF(G1873&gt;'Bulk DivVar Analysis'!$J$116,"Pass","Fail"),"")</f>
        <v/>
      </c>
      <c r="I1873" s="338" t="str">
        <f t="shared" si="31"/>
        <v/>
      </c>
      <c r="J1873" s="339"/>
      <c r="K1873" s="339"/>
      <c r="L1873" s="339"/>
      <c r="M1873" s="339"/>
      <c r="N1873" s="339"/>
      <c r="O1873" s="339"/>
      <c r="P1873" s="339"/>
      <c r="Q1873" s="339"/>
    </row>
    <row r="1874" spans="1:17" ht="13.5" customHeight="1">
      <c r="A1874" s="481"/>
      <c r="B1874" s="481"/>
      <c r="C1874" s="481"/>
      <c r="D1874" s="481"/>
      <c r="E1874" s="481"/>
      <c r="F1874" s="339"/>
      <c r="G1874" s="340" t="str">
        <f>IF(ISNUMBER(E1874),E1874/'Bulk DivVar Analysis'!$I$114,"")</f>
        <v/>
      </c>
      <c r="H1874" s="338" t="str">
        <f>IF(ISNUMBER(E1874), IF(G1874&gt;'Bulk DivVar Analysis'!$J$116,"Pass","Fail"),"")</f>
        <v/>
      </c>
      <c r="I1874" s="338" t="str">
        <f t="shared" si="31"/>
        <v/>
      </c>
      <c r="J1874" s="339"/>
      <c r="K1874" s="339"/>
      <c r="L1874" s="339"/>
      <c r="M1874" s="339"/>
      <c r="N1874" s="339"/>
      <c r="O1874" s="339"/>
      <c r="P1874" s="339"/>
      <c r="Q1874" s="339"/>
    </row>
    <row r="1875" spans="1:17" ht="13.5" customHeight="1">
      <c r="A1875" s="481"/>
      <c r="B1875" s="481"/>
      <c r="C1875" s="481"/>
      <c r="D1875" s="481"/>
      <c r="E1875" s="481"/>
      <c r="F1875" s="339"/>
      <c r="G1875" s="340" t="str">
        <f>IF(ISNUMBER(E1875),E1875/'Bulk DivVar Analysis'!$I$114,"")</f>
        <v/>
      </c>
      <c r="H1875" s="338" t="str">
        <f>IF(ISNUMBER(E1875), IF(G1875&gt;'Bulk DivVar Analysis'!$J$116,"Pass","Fail"),"")</f>
        <v/>
      </c>
      <c r="I1875" s="338" t="str">
        <f t="shared" si="31"/>
        <v/>
      </c>
      <c r="J1875" s="339"/>
      <c r="K1875" s="339"/>
      <c r="L1875" s="339"/>
      <c r="M1875" s="339"/>
      <c r="N1875" s="339"/>
      <c r="O1875" s="339"/>
      <c r="P1875" s="339"/>
      <c r="Q1875" s="339"/>
    </row>
    <row r="1876" spans="1:17" ht="13.5" customHeight="1">
      <c r="A1876" s="481"/>
      <c r="B1876" s="481"/>
      <c r="C1876" s="481"/>
      <c r="D1876" s="481"/>
      <c r="E1876" s="481"/>
      <c r="F1876" s="339"/>
      <c r="G1876" s="340" t="str">
        <f>IF(ISNUMBER(E1876),E1876/'Bulk DivVar Analysis'!$I$114,"")</f>
        <v/>
      </c>
      <c r="H1876" s="338" t="str">
        <f>IF(ISNUMBER(E1876), IF(G1876&gt;'Bulk DivVar Analysis'!$J$116,"Pass","Fail"),"")</f>
        <v/>
      </c>
      <c r="I1876" s="338" t="str">
        <f t="shared" si="31"/>
        <v/>
      </c>
      <c r="J1876" s="339"/>
      <c r="K1876" s="339"/>
      <c r="L1876" s="339"/>
      <c r="M1876" s="339"/>
      <c r="N1876" s="339"/>
      <c r="O1876" s="339"/>
      <c r="P1876" s="339"/>
      <c r="Q1876" s="339"/>
    </row>
    <row r="1877" spans="1:17" ht="13.5" customHeight="1">
      <c r="A1877" s="481"/>
      <c r="B1877" s="481"/>
      <c r="C1877" s="481"/>
      <c r="D1877" s="481"/>
      <c r="E1877" s="481"/>
      <c r="F1877" s="339"/>
      <c r="G1877" s="340" t="str">
        <f>IF(ISNUMBER(E1877),E1877/'Bulk DivVar Analysis'!$I$114,"")</f>
        <v/>
      </c>
      <c r="H1877" s="338" t="str">
        <f>IF(ISNUMBER(E1877), IF(G1877&gt;'Bulk DivVar Analysis'!$J$116,"Pass","Fail"),"")</f>
        <v/>
      </c>
      <c r="I1877" s="338" t="str">
        <f t="shared" si="31"/>
        <v/>
      </c>
      <c r="J1877" s="339"/>
      <c r="K1877" s="339"/>
      <c r="L1877" s="339"/>
      <c r="M1877" s="339"/>
      <c r="N1877" s="339"/>
      <c r="O1877" s="339"/>
      <c r="P1877" s="339"/>
      <c r="Q1877" s="339"/>
    </row>
    <row r="1878" spans="1:17" ht="13.5" customHeight="1">
      <c r="A1878" s="481"/>
      <c r="B1878" s="481"/>
      <c r="C1878" s="481"/>
      <c r="D1878" s="481"/>
      <c r="E1878" s="481"/>
      <c r="F1878" s="339"/>
      <c r="G1878" s="340" t="str">
        <f>IF(ISNUMBER(E1878),E1878/'Bulk DivVar Analysis'!$I$114,"")</f>
        <v/>
      </c>
      <c r="H1878" s="338" t="str">
        <f>IF(ISNUMBER(E1878), IF(G1878&gt;'Bulk DivVar Analysis'!$J$116,"Pass","Fail"),"")</f>
        <v/>
      </c>
      <c r="I1878" s="338" t="str">
        <f t="shared" si="31"/>
        <v/>
      </c>
      <c r="J1878" s="339"/>
      <c r="K1878" s="339"/>
      <c r="L1878" s="339"/>
      <c r="M1878" s="339"/>
      <c r="N1878" s="339"/>
      <c r="O1878" s="339"/>
      <c r="P1878" s="339"/>
      <c r="Q1878" s="339"/>
    </row>
    <row r="1879" spans="1:17" ht="13.5" customHeight="1">
      <c r="A1879" s="481"/>
      <c r="B1879" s="481"/>
      <c r="C1879" s="481"/>
      <c r="D1879" s="481"/>
      <c r="E1879" s="481"/>
      <c r="F1879" s="339"/>
      <c r="G1879" s="340" t="str">
        <f>IF(ISNUMBER(E1879),E1879/'Bulk DivVar Analysis'!$I$114,"")</f>
        <v/>
      </c>
      <c r="H1879" s="338" t="str">
        <f>IF(ISNUMBER(E1879), IF(G1879&gt;'Bulk DivVar Analysis'!$J$116,"Pass","Fail"),"")</f>
        <v/>
      </c>
      <c r="I1879" s="338" t="str">
        <f t="shared" si="31"/>
        <v/>
      </c>
      <c r="J1879" s="339"/>
      <c r="K1879" s="339"/>
      <c r="L1879" s="339"/>
      <c r="M1879" s="339"/>
      <c r="N1879" s="339"/>
      <c r="O1879" s="339"/>
      <c r="P1879" s="339"/>
      <c r="Q1879" s="339"/>
    </row>
    <row r="1880" spans="1:17" ht="13.5" customHeight="1">
      <c r="A1880" s="481"/>
      <c r="B1880" s="481"/>
      <c r="C1880" s="481"/>
      <c r="D1880" s="481"/>
      <c r="E1880" s="481"/>
      <c r="F1880" s="339"/>
      <c r="G1880" s="340" t="str">
        <f>IF(ISNUMBER(E1880),E1880/'Bulk DivVar Analysis'!$I$114,"")</f>
        <v/>
      </c>
      <c r="H1880" s="338" t="str">
        <f>IF(ISNUMBER(E1880), IF(G1880&gt;'Bulk DivVar Analysis'!$J$116,"Pass","Fail"),"")</f>
        <v/>
      </c>
      <c r="I1880" s="338" t="str">
        <f t="shared" si="31"/>
        <v/>
      </c>
      <c r="J1880" s="339"/>
      <c r="K1880" s="339"/>
      <c r="L1880" s="339"/>
      <c r="M1880" s="339"/>
      <c r="N1880" s="339"/>
      <c r="O1880" s="339"/>
      <c r="P1880" s="339"/>
      <c r="Q1880" s="339"/>
    </row>
    <row r="1881" spans="1:17" ht="13.5" customHeight="1">
      <c r="A1881" s="481"/>
      <c r="B1881" s="481"/>
      <c r="C1881" s="481"/>
      <c r="D1881" s="481"/>
      <c r="E1881" s="481"/>
      <c r="F1881" s="339"/>
      <c r="G1881" s="340" t="str">
        <f>IF(ISNUMBER(E1881),E1881/'Bulk DivVar Analysis'!$I$114,"")</f>
        <v/>
      </c>
      <c r="H1881" s="338" t="str">
        <f>IF(ISNUMBER(E1881), IF(G1881&gt;'Bulk DivVar Analysis'!$J$116,"Pass","Fail"),"")</f>
        <v/>
      </c>
      <c r="I1881" s="338" t="str">
        <f t="shared" si="31"/>
        <v/>
      </c>
      <c r="J1881" s="339"/>
      <c r="K1881" s="339"/>
      <c r="L1881" s="339"/>
      <c r="M1881" s="339"/>
      <c r="N1881" s="339"/>
      <c r="O1881" s="339"/>
      <c r="P1881" s="339"/>
      <c r="Q1881" s="339"/>
    </row>
    <row r="1882" spans="1:17" ht="13.5" customHeight="1">
      <c r="A1882" s="481"/>
      <c r="B1882" s="481"/>
      <c r="C1882" s="481"/>
      <c r="D1882" s="481"/>
      <c r="E1882" s="481"/>
      <c r="F1882" s="339"/>
      <c r="G1882" s="340" t="str">
        <f>IF(ISNUMBER(E1882),E1882/'Bulk DivVar Analysis'!$I$114,"")</f>
        <v/>
      </c>
      <c r="H1882" s="338" t="str">
        <f>IF(ISNUMBER(E1882), IF(G1882&gt;'Bulk DivVar Analysis'!$J$116,"Pass","Fail"),"")</f>
        <v/>
      </c>
      <c r="I1882" s="338" t="str">
        <f t="shared" si="31"/>
        <v/>
      </c>
      <c r="J1882" s="339"/>
      <c r="K1882" s="339"/>
      <c r="L1882" s="339"/>
      <c r="M1882" s="339"/>
      <c r="N1882" s="339"/>
      <c r="O1882" s="339"/>
      <c r="P1882" s="339"/>
      <c r="Q1882" s="339"/>
    </row>
    <row r="1883" spans="1:17" ht="13.5" customHeight="1">
      <c r="A1883" s="481"/>
      <c r="B1883" s="481"/>
      <c r="C1883" s="481"/>
      <c r="D1883" s="481"/>
      <c r="E1883" s="481"/>
      <c r="F1883" s="339"/>
      <c r="G1883" s="340" t="str">
        <f>IF(ISNUMBER(E1883),E1883/'Bulk DivVar Analysis'!$I$114,"")</f>
        <v/>
      </c>
      <c r="H1883" s="338" t="str">
        <f>IF(ISNUMBER(E1883), IF(G1883&gt;'Bulk DivVar Analysis'!$J$116,"Pass","Fail"),"")</f>
        <v/>
      </c>
      <c r="I1883" s="338" t="str">
        <f t="shared" si="31"/>
        <v/>
      </c>
      <c r="J1883" s="339"/>
      <c r="K1883" s="339"/>
      <c r="L1883" s="339"/>
      <c r="M1883" s="339"/>
      <c r="N1883" s="339"/>
      <c r="O1883" s="339"/>
      <c r="P1883" s="339"/>
      <c r="Q1883" s="339"/>
    </row>
    <row r="1884" spans="1:17" ht="13.5" customHeight="1">
      <c r="A1884" s="481"/>
      <c r="B1884" s="481"/>
      <c r="C1884" s="481"/>
      <c r="D1884" s="481"/>
      <c r="E1884" s="481"/>
      <c r="F1884" s="339"/>
      <c r="G1884" s="340" t="str">
        <f>IF(ISNUMBER(E1884),E1884/'Bulk DivVar Analysis'!$I$114,"")</f>
        <v/>
      </c>
      <c r="H1884" s="338" t="str">
        <f>IF(ISNUMBER(E1884), IF(G1884&gt;'Bulk DivVar Analysis'!$J$116,"Pass","Fail"),"")</f>
        <v/>
      </c>
      <c r="I1884" s="338" t="str">
        <f t="shared" si="31"/>
        <v/>
      </c>
      <c r="J1884" s="339"/>
      <c r="K1884" s="339"/>
      <c r="L1884" s="339"/>
      <c r="M1884" s="339"/>
      <c r="N1884" s="339"/>
      <c r="O1884" s="339"/>
      <c r="P1884" s="339"/>
      <c r="Q1884" s="339"/>
    </row>
    <row r="1885" spans="1:17" ht="13.5" customHeight="1">
      <c r="A1885" s="481"/>
      <c r="B1885" s="481"/>
      <c r="C1885" s="481"/>
      <c r="D1885" s="481"/>
      <c r="E1885" s="481"/>
      <c r="F1885" s="339"/>
      <c r="G1885" s="340" t="str">
        <f>IF(ISNUMBER(E1885),E1885/'Bulk DivVar Analysis'!$I$114,"")</f>
        <v/>
      </c>
      <c r="H1885" s="338" t="str">
        <f>IF(ISNUMBER(E1885), IF(G1885&gt;'Bulk DivVar Analysis'!$J$116,"Pass","Fail"),"")</f>
        <v/>
      </c>
      <c r="I1885" s="338" t="str">
        <f t="shared" si="31"/>
        <v/>
      </c>
      <c r="J1885" s="339"/>
      <c r="K1885" s="339"/>
      <c r="L1885" s="339"/>
      <c r="M1885" s="339"/>
      <c r="N1885" s="339"/>
      <c r="O1885" s="339"/>
      <c r="P1885" s="339"/>
      <c r="Q1885" s="339"/>
    </row>
    <row r="1886" spans="1:17" ht="13.5" customHeight="1">
      <c r="A1886" s="481"/>
      <c r="B1886" s="481"/>
      <c r="C1886" s="481"/>
      <c r="D1886" s="481"/>
      <c r="E1886" s="481"/>
      <c r="F1886" s="339"/>
      <c r="G1886" s="340" t="str">
        <f>IF(ISNUMBER(E1886),E1886/'Bulk DivVar Analysis'!$I$114,"")</f>
        <v/>
      </c>
      <c r="H1886" s="338" t="str">
        <f>IF(ISNUMBER(E1886), IF(G1886&gt;'Bulk DivVar Analysis'!$J$116,"Pass","Fail"),"")</f>
        <v/>
      </c>
      <c r="I1886" s="338" t="str">
        <f t="shared" si="31"/>
        <v/>
      </c>
      <c r="J1886" s="339"/>
      <c r="K1886" s="339"/>
      <c r="L1886" s="339"/>
      <c r="M1886" s="339"/>
      <c r="N1886" s="339"/>
      <c r="O1886" s="339"/>
      <c r="P1886" s="339"/>
      <c r="Q1886" s="339"/>
    </row>
    <row r="1887" spans="1:17" ht="13.5" customHeight="1">
      <c r="A1887" s="481"/>
      <c r="B1887" s="481"/>
      <c r="C1887" s="481"/>
      <c r="D1887" s="481"/>
      <c r="E1887" s="481"/>
      <c r="F1887" s="339"/>
      <c r="G1887" s="340" t="str">
        <f>IF(ISNUMBER(E1887),E1887/'Bulk DivVar Analysis'!$I$114,"")</f>
        <v/>
      </c>
      <c r="H1887" s="338" t="str">
        <f>IF(ISNUMBER(E1887), IF(G1887&gt;'Bulk DivVar Analysis'!$J$116,"Pass","Fail"),"")</f>
        <v/>
      </c>
      <c r="I1887" s="338" t="str">
        <f t="shared" si="31"/>
        <v/>
      </c>
      <c r="J1887" s="339"/>
      <c r="K1887" s="339"/>
      <c r="L1887" s="339"/>
      <c r="M1887" s="339"/>
      <c r="N1887" s="339"/>
      <c r="O1887" s="339"/>
      <c r="P1887" s="339"/>
      <c r="Q1887" s="339"/>
    </row>
    <row r="1888" spans="1:17" ht="13.5" customHeight="1">
      <c r="A1888" s="481"/>
      <c r="B1888" s="481"/>
      <c r="C1888" s="481"/>
      <c r="D1888" s="481"/>
      <c r="E1888" s="481"/>
      <c r="F1888" s="339"/>
      <c r="G1888" s="340" t="str">
        <f>IF(ISNUMBER(E1888),E1888/'Bulk DivVar Analysis'!$I$114,"")</f>
        <v/>
      </c>
      <c r="H1888" s="338" t="str">
        <f>IF(ISNUMBER(E1888), IF(G1888&gt;'Bulk DivVar Analysis'!$J$116,"Pass","Fail"),"")</f>
        <v/>
      </c>
      <c r="I1888" s="338" t="str">
        <f t="shared" si="31"/>
        <v/>
      </c>
      <c r="J1888" s="339"/>
      <c r="K1888" s="339"/>
      <c r="L1888" s="339"/>
      <c r="M1888" s="339"/>
      <c r="N1888" s="339"/>
      <c r="O1888" s="339"/>
      <c r="P1888" s="339"/>
      <c r="Q1888" s="339"/>
    </row>
    <row r="1889" spans="1:17" ht="13.5" customHeight="1">
      <c r="A1889" s="481"/>
      <c r="B1889" s="481"/>
      <c r="C1889" s="481"/>
      <c r="D1889" s="481"/>
      <c r="E1889" s="481"/>
      <c r="F1889" s="339"/>
      <c r="G1889" s="340" t="str">
        <f>IF(ISNUMBER(E1889),E1889/'Bulk DivVar Analysis'!$I$114,"")</f>
        <v/>
      </c>
      <c r="H1889" s="338" t="str">
        <f>IF(ISNUMBER(E1889), IF(G1889&gt;'Bulk DivVar Analysis'!$J$116,"Pass","Fail"),"")</f>
        <v/>
      </c>
      <c r="I1889" s="338" t="str">
        <f t="shared" si="31"/>
        <v/>
      </c>
      <c r="J1889" s="339"/>
      <c r="K1889" s="339"/>
      <c r="L1889" s="339"/>
      <c r="M1889" s="339"/>
      <c r="N1889" s="339"/>
      <c r="O1889" s="339"/>
      <c r="P1889" s="339"/>
      <c r="Q1889" s="339"/>
    </row>
    <row r="1890" spans="1:17" ht="13.5" customHeight="1">
      <c r="A1890" s="481"/>
      <c r="B1890" s="481"/>
      <c r="C1890" s="481"/>
      <c r="D1890" s="481"/>
      <c r="E1890" s="481"/>
      <c r="F1890" s="339"/>
      <c r="G1890" s="340" t="str">
        <f>IF(ISNUMBER(E1890),E1890/'Bulk DivVar Analysis'!$I$114,"")</f>
        <v/>
      </c>
      <c r="H1890" s="338" t="str">
        <f>IF(ISNUMBER(E1890), IF(G1890&gt;'Bulk DivVar Analysis'!$J$116,"Pass","Fail"),"")</f>
        <v/>
      </c>
      <c r="I1890" s="338" t="str">
        <f t="shared" si="31"/>
        <v/>
      </c>
      <c r="J1890" s="339"/>
      <c r="K1890" s="339"/>
      <c r="L1890" s="339"/>
      <c r="M1890" s="339"/>
      <c r="N1890" s="339"/>
      <c r="O1890" s="339"/>
      <c r="P1890" s="339"/>
      <c r="Q1890" s="339"/>
    </row>
    <row r="1891" spans="1:17" ht="13.5" customHeight="1">
      <c r="A1891" s="481"/>
      <c r="B1891" s="481"/>
      <c r="C1891" s="481"/>
      <c r="D1891" s="481"/>
      <c r="E1891" s="481"/>
      <c r="F1891" s="339"/>
      <c r="G1891" s="340" t="str">
        <f>IF(ISNUMBER(E1891),E1891/'Bulk DivVar Analysis'!$I$114,"")</f>
        <v/>
      </c>
      <c r="H1891" s="338" t="str">
        <f>IF(ISNUMBER(E1891), IF(G1891&gt;'Bulk DivVar Analysis'!$J$116,"Pass","Fail"),"")</f>
        <v/>
      </c>
      <c r="I1891" s="338" t="str">
        <f t="shared" si="31"/>
        <v/>
      </c>
      <c r="J1891" s="339"/>
      <c r="K1891" s="339"/>
      <c r="L1891" s="339"/>
      <c r="M1891" s="339"/>
      <c r="N1891" s="339"/>
      <c r="O1891" s="339"/>
      <c r="P1891" s="339"/>
      <c r="Q1891" s="339"/>
    </row>
    <row r="1892" spans="1:17" ht="13.5" customHeight="1">
      <c r="A1892" s="481"/>
      <c r="B1892" s="481"/>
      <c r="C1892" s="481"/>
      <c r="D1892" s="481"/>
      <c r="E1892" s="481"/>
      <c r="F1892" s="339"/>
      <c r="G1892" s="340" t="str">
        <f>IF(ISNUMBER(E1892),E1892/'Bulk DivVar Analysis'!$I$114,"")</f>
        <v/>
      </c>
      <c r="H1892" s="338" t="str">
        <f>IF(ISNUMBER(E1892), IF(G1892&gt;'Bulk DivVar Analysis'!$J$116,"Pass","Fail"),"")</f>
        <v/>
      </c>
      <c r="I1892" s="338" t="str">
        <f t="shared" si="31"/>
        <v/>
      </c>
      <c r="J1892" s="339"/>
      <c r="K1892" s="339"/>
      <c r="L1892" s="339"/>
      <c r="M1892" s="339"/>
      <c r="N1892" s="339"/>
      <c r="O1892" s="339"/>
      <c r="P1892" s="339"/>
      <c r="Q1892" s="339"/>
    </row>
    <row r="1893" spans="1:17" ht="13.5" customHeight="1">
      <c r="A1893" s="481"/>
      <c r="B1893" s="481"/>
      <c r="C1893" s="481"/>
      <c r="D1893" s="481"/>
      <c r="E1893" s="481"/>
      <c r="F1893" s="339"/>
      <c r="G1893" s="340" t="str">
        <f>IF(ISNUMBER(E1893),E1893/'Bulk DivVar Analysis'!$I$114,"")</f>
        <v/>
      </c>
      <c r="H1893" s="338" t="str">
        <f>IF(ISNUMBER(E1893), IF(G1893&gt;'Bulk DivVar Analysis'!$J$116,"Pass","Fail"),"")</f>
        <v/>
      </c>
      <c r="I1893" s="338" t="str">
        <f t="shared" si="31"/>
        <v/>
      </c>
      <c r="J1893" s="339"/>
      <c r="K1893" s="339"/>
      <c r="L1893" s="339"/>
      <c r="M1893" s="339"/>
      <c r="N1893" s="339"/>
      <c r="O1893" s="339"/>
      <c r="P1893" s="339"/>
      <c r="Q1893" s="339"/>
    </row>
    <row r="1894" spans="1:17" ht="13.5" customHeight="1">
      <c r="A1894" s="481"/>
      <c r="B1894" s="481"/>
      <c r="C1894" s="481"/>
      <c r="D1894" s="481"/>
      <c r="E1894" s="481"/>
      <c r="F1894" s="339"/>
      <c r="G1894" s="340" t="str">
        <f>IF(ISNUMBER(E1894),E1894/'Bulk DivVar Analysis'!$I$114,"")</f>
        <v/>
      </c>
      <c r="H1894" s="338" t="str">
        <f>IF(ISNUMBER(E1894), IF(G1894&gt;'Bulk DivVar Analysis'!$J$116,"Pass","Fail"),"")</f>
        <v/>
      </c>
      <c r="I1894" s="338" t="str">
        <f t="shared" si="31"/>
        <v/>
      </c>
      <c r="J1894" s="339"/>
      <c r="K1894" s="339"/>
      <c r="L1894" s="339"/>
      <c r="M1894" s="339"/>
      <c r="N1894" s="339"/>
      <c r="O1894" s="339"/>
      <c r="P1894" s="339"/>
      <c r="Q1894" s="339"/>
    </row>
    <row r="1895" spans="1:17" ht="13.5" customHeight="1">
      <c r="A1895" s="481"/>
      <c r="B1895" s="481"/>
      <c r="C1895" s="481"/>
      <c r="D1895" s="481"/>
      <c r="E1895" s="481"/>
      <c r="F1895" s="339"/>
      <c r="G1895" s="340" t="str">
        <f>IF(ISNUMBER(E1895),E1895/'Bulk DivVar Analysis'!$I$114,"")</f>
        <v/>
      </c>
      <c r="H1895" s="338" t="str">
        <f>IF(ISNUMBER(E1895), IF(G1895&gt;'Bulk DivVar Analysis'!$J$116,"Pass","Fail"),"")</f>
        <v/>
      </c>
      <c r="I1895" s="338" t="str">
        <f t="shared" si="31"/>
        <v/>
      </c>
      <c r="J1895" s="339"/>
      <c r="K1895" s="339"/>
      <c r="L1895" s="339"/>
      <c r="M1895" s="339"/>
      <c r="N1895" s="339"/>
      <c r="O1895" s="339"/>
      <c r="P1895" s="339"/>
      <c r="Q1895" s="339"/>
    </row>
    <row r="1896" spans="1:17" ht="13.5" customHeight="1">
      <c r="A1896" s="481"/>
      <c r="B1896" s="481"/>
      <c r="C1896" s="481"/>
      <c r="D1896" s="481"/>
      <c r="E1896" s="481"/>
      <c r="F1896" s="339"/>
      <c r="G1896" s="340" t="str">
        <f>IF(ISNUMBER(E1896),E1896/'Bulk DivVar Analysis'!$I$114,"")</f>
        <v/>
      </c>
      <c r="H1896" s="338" t="str">
        <f>IF(ISNUMBER(E1896), IF(G1896&gt;'Bulk DivVar Analysis'!$J$116,"Pass","Fail"),"")</f>
        <v/>
      </c>
      <c r="I1896" s="338" t="str">
        <f t="shared" si="31"/>
        <v/>
      </c>
      <c r="J1896" s="339"/>
      <c r="K1896" s="339"/>
      <c r="L1896" s="339"/>
      <c r="M1896" s="339"/>
      <c r="N1896" s="339"/>
      <c r="O1896" s="339"/>
      <c r="P1896" s="339"/>
      <c r="Q1896" s="339"/>
    </row>
    <row r="1897" spans="1:17" ht="13.5" customHeight="1">
      <c r="A1897" s="481"/>
      <c r="B1897" s="481"/>
      <c r="C1897" s="481"/>
      <c r="D1897" s="481"/>
      <c r="E1897" s="481"/>
      <c r="F1897" s="339"/>
      <c r="G1897" s="340" t="str">
        <f>IF(ISNUMBER(E1897),E1897/'Bulk DivVar Analysis'!$I$114,"")</f>
        <v/>
      </c>
      <c r="H1897" s="338" t="str">
        <f>IF(ISNUMBER(E1897), IF(G1897&gt;'Bulk DivVar Analysis'!$J$116,"Pass","Fail"),"")</f>
        <v/>
      </c>
      <c r="I1897" s="338" t="str">
        <f t="shared" si="31"/>
        <v/>
      </c>
      <c r="J1897" s="339"/>
      <c r="K1897" s="339"/>
      <c r="L1897" s="339"/>
      <c r="M1897" s="339"/>
      <c r="N1897" s="339"/>
      <c r="O1897" s="339"/>
      <c r="P1897" s="339"/>
      <c r="Q1897" s="339"/>
    </row>
    <row r="1898" spans="1:17" ht="13.5" customHeight="1">
      <c r="A1898" s="481"/>
      <c r="B1898" s="481"/>
      <c r="C1898" s="481"/>
      <c r="D1898" s="481"/>
      <c r="E1898" s="481"/>
      <c r="F1898" s="339"/>
      <c r="G1898" s="340" t="str">
        <f>IF(ISNUMBER(E1898),E1898/'Bulk DivVar Analysis'!$I$114,"")</f>
        <v/>
      </c>
      <c r="H1898" s="338" t="str">
        <f>IF(ISNUMBER(E1898), IF(G1898&gt;'Bulk DivVar Analysis'!$J$116,"Pass","Fail"),"")</f>
        <v/>
      </c>
      <c r="I1898" s="338" t="str">
        <f t="shared" si="31"/>
        <v/>
      </c>
      <c r="J1898" s="339"/>
      <c r="K1898" s="339"/>
      <c r="L1898" s="339"/>
      <c r="M1898" s="339"/>
      <c r="N1898" s="339"/>
      <c r="O1898" s="339"/>
      <c r="P1898" s="339"/>
      <c r="Q1898" s="339"/>
    </row>
    <row r="1899" spans="1:17" ht="13.5" customHeight="1">
      <c r="A1899" s="481"/>
      <c r="B1899" s="481"/>
      <c r="C1899" s="481"/>
      <c r="D1899" s="481"/>
      <c r="E1899" s="481"/>
      <c r="F1899" s="339"/>
      <c r="G1899" s="340" t="str">
        <f>IF(ISNUMBER(E1899),E1899/'Bulk DivVar Analysis'!$I$114,"")</f>
        <v/>
      </c>
      <c r="H1899" s="338" t="str">
        <f>IF(ISNUMBER(E1899), IF(G1899&gt;'Bulk DivVar Analysis'!$J$116,"Pass","Fail"),"")</f>
        <v/>
      </c>
      <c r="I1899" s="338" t="str">
        <f t="shared" si="31"/>
        <v/>
      </c>
      <c r="J1899" s="339"/>
      <c r="K1899" s="339"/>
      <c r="L1899" s="339"/>
      <c r="M1899" s="339"/>
      <c r="N1899" s="339"/>
      <c r="O1899" s="339"/>
      <c r="P1899" s="339"/>
      <c r="Q1899" s="339"/>
    </row>
    <row r="1900" spans="1:17" ht="13.5" customHeight="1">
      <c r="A1900" s="481"/>
      <c r="B1900" s="481"/>
      <c r="C1900" s="481"/>
      <c r="D1900" s="481"/>
      <c r="E1900" s="481"/>
      <c r="F1900" s="339"/>
      <c r="G1900" s="340" t="str">
        <f>IF(ISNUMBER(E1900),E1900/'Bulk DivVar Analysis'!$I$114,"")</f>
        <v/>
      </c>
      <c r="H1900" s="338" t="str">
        <f>IF(ISNUMBER(E1900), IF(G1900&gt;'Bulk DivVar Analysis'!$J$116,"Pass","Fail"),"")</f>
        <v/>
      </c>
      <c r="I1900" s="338" t="str">
        <f t="shared" si="31"/>
        <v/>
      </c>
      <c r="J1900" s="339"/>
      <c r="K1900" s="339"/>
      <c r="L1900" s="339"/>
      <c r="M1900" s="339"/>
      <c r="N1900" s="339"/>
      <c r="O1900" s="339"/>
      <c r="P1900" s="339"/>
      <c r="Q1900" s="339"/>
    </row>
    <row r="1901" spans="1:17" ht="13.5" customHeight="1">
      <c r="A1901" s="481"/>
      <c r="B1901" s="481"/>
      <c r="C1901" s="481"/>
      <c r="D1901" s="481"/>
      <c r="E1901" s="481"/>
      <c r="F1901" s="339"/>
      <c r="G1901" s="340" t="str">
        <f>IF(ISNUMBER(E1901),E1901/'Bulk DivVar Analysis'!$I$114,"")</f>
        <v/>
      </c>
      <c r="H1901" s="338" t="str">
        <f>IF(ISNUMBER(E1901), IF(G1901&gt;'Bulk DivVar Analysis'!$J$116,"Pass","Fail"),"")</f>
        <v/>
      </c>
      <c r="I1901" s="338" t="str">
        <f t="shared" si="31"/>
        <v/>
      </c>
      <c r="J1901" s="339"/>
      <c r="K1901" s="339"/>
      <c r="L1901" s="339"/>
      <c r="M1901" s="339"/>
      <c r="N1901" s="339"/>
      <c r="O1901" s="339"/>
      <c r="P1901" s="339"/>
      <c r="Q1901" s="339"/>
    </row>
    <row r="1902" spans="1:17" ht="13.5" customHeight="1">
      <c r="A1902" s="481"/>
      <c r="B1902" s="481"/>
      <c r="C1902" s="481"/>
      <c r="D1902" s="481"/>
      <c r="E1902" s="481"/>
      <c r="F1902" s="339"/>
      <c r="G1902" s="340" t="str">
        <f>IF(ISNUMBER(E1902),E1902/'Bulk DivVar Analysis'!$I$114,"")</f>
        <v/>
      </c>
      <c r="H1902" s="338" t="str">
        <f>IF(ISNUMBER(E1902), IF(G1902&gt;'Bulk DivVar Analysis'!$J$116,"Pass","Fail"),"")</f>
        <v/>
      </c>
      <c r="I1902" s="338" t="str">
        <f t="shared" si="31"/>
        <v/>
      </c>
      <c r="J1902" s="339"/>
      <c r="K1902" s="339"/>
      <c r="L1902" s="339"/>
      <c r="M1902" s="339"/>
      <c r="N1902" s="339"/>
      <c r="O1902" s="339"/>
      <c r="P1902" s="339"/>
      <c r="Q1902" s="339"/>
    </row>
    <row r="1903" spans="1:17" ht="13.5" customHeight="1">
      <c r="A1903" s="481"/>
      <c r="B1903" s="481"/>
      <c r="C1903" s="481"/>
      <c r="D1903" s="481"/>
      <c r="E1903" s="481"/>
      <c r="F1903" s="339"/>
      <c r="G1903" s="340" t="str">
        <f>IF(ISNUMBER(E1903),E1903/'Bulk DivVar Analysis'!$I$114,"")</f>
        <v/>
      </c>
      <c r="H1903" s="338" t="str">
        <f>IF(ISNUMBER(E1903), IF(G1903&gt;'Bulk DivVar Analysis'!$J$116,"Pass","Fail"),"")</f>
        <v/>
      </c>
      <c r="I1903" s="338" t="str">
        <f t="shared" si="31"/>
        <v/>
      </c>
      <c r="J1903" s="339"/>
      <c r="K1903" s="339"/>
      <c r="L1903" s="339"/>
      <c r="M1903" s="339"/>
      <c r="N1903" s="339"/>
      <c r="O1903" s="339"/>
      <c r="P1903" s="339"/>
      <c r="Q1903" s="339"/>
    </row>
    <row r="1904" spans="1:17" ht="13.5" customHeight="1">
      <c r="A1904" s="481"/>
      <c r="B1904" s="481"/>
      <c r="C1904" s="481"/>
      <c r="D1904" s="481"/>
      <c r="E1904" s="481"/>
      <c r="F1904" s="339"/>
      <c r="G1904" s="340" t="str">
        <f>IF(ISNUMBER(E1904),E1904/'Bulk DivVar Analysis'!$I$114,"")</f>
        <v/>
      </c>
      <c r="H1904" s="338" t="str">
        <f>IF(ISNUMBER(E1904), IF(G1904&gt;'Bulk DivVar Analysis'!$J$116,"Pass","Fail"),"")</f>
        <v/>
      </c>
      <c r="I1904" s="338" t="str">
        <f t="shared" si="31"/>
        <v/>
      </c>
      <c r="J1904" s="339"/>
      <c r="K1904" s="339"/>
      <c r="L1904" s="339"/>
      <c r="M1904" s="339"/>
      <c r="N1904" s="339"/>
      <c r="O1904" s="339"/>
      <c r="P1904" s="339"/>
      <c r="Q1904" s="339"/>
    </row>
    <row r="1905" spans="1:17" ht="13.5" customHeight="1">
      <c r="A1905" s="481"/>
      <c r="B1905" s="481"/>
      <c r="C1905" s="481"/>
      <c r="D1905" s="481"/>
      <c r="E1905" s="481"/>
      <c r="F1905" s="339"/>
      <c r="G1905" s="340" t="str">
        <f>IF(ISNUMBER(E1905),E1905/'Bulk DivVar Analysis'!$I$114,"")</f>
        <v/>
      </c>
      <c r="H1905" s="338" t="str">
        <f>IF(ISNUMBER(E1905), IF(G1905&gt;'Bulk DivVar Analysis'!$J$116,"Pass","Fail"),"")</f>
        <v/>
      </c>
      <c r="I1905" s="338" t="str">
        <f t="shared" si="31"/>
        <v/>
      </c>
      <c r="J1905" s="339"/>
      <c r="K1905" s="339"/>
      <c r="L1905" s="339"/>
      <c r="M1905" s="339"/>
      <c r="N1905" s="339"/>
      <c r="O1905" s="339"/>
      <c r="P1905" s="339"/>
      <c r="Q1905" s="339"/>
    </row>
    <row r="1906" spans="1:17" ht="13.5" customHeight="1">
      <c r="A1906" s="481"/>
      <c r="B1906" s="481"/>
      <c r="C1906" s="481"/>
      <c r="D1906" s="481"/>
      <c r="E1906" s="481"/>
      <c r="F1906" s="339"/>
      <c r="G1906" s="340" t="str">
        <f>IF(ISNUMBER(E1906),E1906/'Bulk DivVar Analysis'!$I$114,"")</f>
        <v/>
      </c>
      <c r="H1906" s="338" t="str">
        <f>IF(ISNUMBER(E1906), IF(G1906&gt;'Bulk DivVar Analysis'!$J$116,"Pass","Fail"),"")</f>
        <v/>
      </c>
      <c r="I1906" s="338" t="str">
        <f t="shared" si="31"/>
        <v/>
      </c>
      <c r="J1906" s="339"/>
      <c r="K1906" s="339"/>
      <c r="L1906" s="339"/>
      <c r="M1906" s="339"/>
      <c r="N1906" s="339"/>
      <c r="O1906" s="339"/>
      <c r="P1906" s="339"/>
      <c r="Q1906" s="339"/>
    </row>
    <row r="1907" spans="1:17" ht="13.5" customHeight="1">
      <c r="A1907" s="481"/>
      <c r="B1907" s="481"/>
      <c r="C1907" s="481"/>
      <c r="D1907" s="481"/>
      <c r="E1907" s="481"/>
      <c r="F1907" s="339"/>
      <c r="G1907" s="340" t="str">
        <f>IF(ISNUMBER(E1907),E1907/'Bulk DivVar Analysis'!$I$114,"")</f>
        <v/>
      </c>
      <c r="H1907" s="338" t="str">
        <f>IF(ISNUMBER(E1907), IF(G1907&gt;'Bulk DivVar Analysis'!$J$116,"Pass","Fail"),"")</f>
        <v/>
      </c>
      <c r="I1907" s="338" t="str">
        <f t="shared" si="31"/>
        <v/>
      </c>
      <c r="J1907" s="339"/>
      <c r="K1907" s="339"/>
      <c r="L1907" s="339"/>
      <c r="M1907" s="339"/>
      <c r="N1907" s="339"/>
      <c r="O1907" s="339"/>
      <c r="P1907" s="339"/>
      <c r="Q1907" s="339"/>
    </row>
    <row r="1908" spans="1:17" ht="13.5" customHeight="1">
      <c r="A1908" s="481"/>
      <c r="B1908" s="481"/>
      <c r="C1908" s="481"/>
      <c r="D1908" s="481"/>
      <c r="E1908" s="481"/>
      <c r="F1908" s="339"/>
      <c r="G1908" s="340" t="str">
        <f>IF(ISNUMBER(E1908),E1908/'Bulk DivVar Analysis'!$I$114,"")</f>
        <v/>
      </c>
      <c r="H1908" s="338" t="str">
        <f>IF(ISNUMBER(E1908), IF(G1908&gt;'Bulk DivVar Analysis'!$J$116,"Pass","Fail"),"")</f>
        <v/>
      </c>
      <c r="I1908" s="338" t="str">
        <f t="shared" si="31"/>
        <v/>
      </c>
      <c r="J1908" s="339"/>
      <c r="K1908" s="339"/>
      <c r="L1908" s="339"/>
      <c r="M1908" s="339"/>
      <c r="N1908" s="339"/>
      <c r="O1908" s="339"/>
      <c r="P1908" s="339"/>
      <c r="Q1908" s="339"/>
    </row>
    <row r="1909" spans="1:17" ht="13.5" customHeight="1">
      <c r="A1909" s="481"/>
      <c r="B1909" s="481"/>
      <c r="C1909" s="481"/>
      <c r="D1909" s="481"/>
      <c r="E1909" s="481"/>
      <c r="F1909" s="339"/>
      <c r="G1909" s="340" t="str">
        <f>IF(ISNUMBER(E1909),E1909/'Bulk DivVar Analysis'!$I$114,"")</f>
        <v/>
      </c>
      <c r="H1909" s="338" t="str">
        <f>IF(ISNUMBER(E1909), IF(G1909&gt;'Bulk DivVar Analysis'!$J$116,"Pass","Fail"),"")</f>
        <v/>
      </c>
      <c r="I1909" s="338" t="str">
        <f t="shared" si="31"/>
        <v/>
      </c>
      <c r="J1909" s="339"/>
      <c r="K1909" s="339"/>
      <c r="L1909" s="339"/>
      <c r="M1909" s="339"/>
      <c r="N1909" s="339"/>
      <c r="O1909" s="339"/>
      <c r="P1909" s="339"/>
      <c r="Q1909" s="339"/>
    </row>
    <row r="1910" spans="1:17" ht="13.5" customHeight="1">
      <c r="A1910" s="481"/>
      <c r="B1910" s="481"/>
      <c r="C1910" s="481"/>
      <c r="D1910" s="481"/>
      <c r="E1910" s="481"/>
      <c r="F1910" s="339"/>
      <c r="G1910" s="340" t="str">
        <f>IF(ISNUMBER(E1910),E1910/'Bulk DivVar Analysis'!$I$114,"")</f>
        <v/>
      </c>
      <c r="H1910" s="338" t="str">
        <f>IF(ISNUMBER(E1910), IF(G1910&gt;'Bulk DivVar Analysis'!$J$116,"Pass","Fail"),"")</f>
        <v/>
      </c>
      <c r="I1910" s="338" t="str">
        <f t="shared" si="31"/>
        <v/>
      </c>
      <c r="J1910" s="339"/>
      <c r="K1910" s="339"/>
      <c r="L1910" s="339"/>
      <c r="M1910" s="339"/>
      <c r="N1910" s="339"/>
      <c r="O1910" s="339"/>
      <c r="P1910" s="339"/>
      <c r="Q1910" s="339"/>
    </row>
    <row r="1911" spans="1:17" ht="13.5" customHeight="1">
      <c r="A1911" s="481"/>
      <c r="B1911" s="481"/>
      <c r="C1911" s="481"/>
      <c r="D1911" s="481"/>
      <c r="E1911" s="481"/>
      <c r="F1911" s="339"/>
      <c r="G1911" s="340" t="str">
        <f>IF(ISNUMBER(E1911),E1911/'Bulk DivVar Analysis'!$I$114,"")</f>
        <v/>
      </c>
      <c r="H1911" s="338" t="str">
        <f>IF(ISNUMBER(E1911), IF(G1911&gt;'Bulk DivVar Analysis'!$J$116,"Pass","Fail"),"")</f>
        <v/>
      </c>
      <c r="I1911" s="338" t="str">
        <f t="shared" si="31"/>
        <v/>
      </c>
      <c r="J1911" s="339"/>
      <c r="K1911" s="339"/>
      <c r="L1911" s="339"/>
      <c r="M1911" s="339"/>
      <c r="N1911" s="339"/>
      <c r="O1911" s="339"/>
      <c r="P1911" s="339"/>
      <c r="Q1911" s="339"/>
    </row>
    <row r="1912" spans="1:17" ht="13.5" customHeight="1">
      <c r="A1912" s="481"/>
      <c r="B1912" s="481"/>
      <c r="C1912" s="481"/>
      <c r="D1912" s="481"/>
      <c r="E1912" s="481"/>
      <c r="F1912" s="339"/>
      <c r="G1912" s="340" t="str">
        <f>IF(ISNUMBER(E1912),E1912/'Bulk DivVar Analysis'!$I$114,"")</f>
        <v/>
      </c>
      <c r="H1912" s="338" t="str">
        <f>IF(ISNUMBER(E1912), IF(G1912&gt;'Bulk DivVar Analysis'!$J$116,"Pass","Fail"),"")</f>
        <v/>
      </c>
      <c r="I1912" s="338" t="str">
        <f t="shared" si="31"/>
        <v/>
      </c>
      <c r="J1912" s="339"/>
      <c r="K1912" s="339"/>
      <c r="L1912" s="339"/>
      <c r="M1912" s="339"/>
      <c r="N1912" s="339"/>
      <c r="O1912" s="339"/>
      <c r="P1912" s="339"/>
      <c r="Q1912" s="339"/>
    </row>
    <row r="1913" spans="1:17" ht="13.5" customHeight="1">
      <c r="A1913" s="481"/>
      <c r="B1913" s="481"/>
      <c r="C1913" s="481"/>
      <c r="D1913" s="481"/>
      <c r="E1913" s="481"/>
      <c r="F1913" s="339"/>
      <c r="G1913" s="340" t="str">
        <f>IF(ISNUMBER(E1913),E1913/'Bulk DivVar Analysis'!$I$114,"")</f>
        <v/>
      </c>
      <c r="H1913" s="338" t="str">
        <f>IF(ISNUMBER(E1913), IF(G1913&gt;'Bulk DivVar Analysis'!$J$116,"Pass","Fail"),"")</f>
        <v/>
      </c>
      <c r="I1913" s="338" t="str">
        <f t="shared" si="31"/>
        <v/>
      </c>
      <c r="J1913" s="339"/>
      <c r="K1913" s="339"/>
      <c r="L1913" s="339"/>
      <c r="M1913" s="339"/>
      <c r="N1913" s="339"/>
      <c r="O1913" s="339"/>
      <c r="P1913" s="339"/>
      <c r="Q1913" s="339"/>
    </row>
    <row r="1914" spans="1:17" ht="13.5" customHeight="1">
      <c r="A1914" s="481"/>
      <c r="B1914" s="481"/>
      <c r="C1914" s="481"/>
      <c r="D1914" s="481"/>
      <c r="E1914" s="481"/>
      <c r="F1914" s="339"/>
      <c r="G1914" s="340" t="str">
        <f>IF(ISNUMBER(E1914),E1914/'Bulk DivVar Analysis'!$I$114,"")</f>
        <v/>
      </c>
      <c r="H1914" s="338" t="str">
        <f>IF(ISNUMBER(E1914), IF(G1914&gt;'Bulk DivVar Analysis'!$J$116,"Pass","Fail"),"")</f>
        <v/>
      </c>
      <c r="I1914" s="338" t="str">
        <f t="shared" si="31"/>
        <v/>
      </c>
      <c r="J1914" s="339"/>
      <c r="K1914" s="339"/>
      <c r="L1914" s="339"/>
      <c r="M1914" s="339"/>
      <c r="N1914" s="339"/>
      <c r="O1914" s="339"/>
      <c r="P1914" s="339"/>
      <c r="Q1914" s="339"/>
    </row>
    <row r="1915" spans="1:17" ht="13.5" customHeight="1">
      <c r="A1915" s="481"/>
      <c r="B1915" s="481"/>
      <c r="C1915" s="481"/>
      <c r="D1915" s="481"/>
      <c r="E1915" s="481"/>
      <c r="F1915" s="339"/>
      <c r="G1915" s="340" t="str">
        <f>IF(ISNUMBER(E1915),E1915/'Bulk DivVar Analysis'!$I$114,"")</f>
        <v/>
      </c>
      <c r="H1915" s="338" t="str">
        <f>IF(ISNUMBER(E1915), IF(G1915&gt;'Bulk DivVar Analysis'!$J$116,"Pass","Fail"),"")</f>
        <v/>
      </c>
      <c r="I1915" s="338" t="str">
        <f t="shared" si="31"/>
        <v/>
      </c>
      <c r="J1915" s="339"/>
      <c r="K1915" s="339"/>
      <c r="L1915" s="339"/>
      <c r="M1915" s="339"/>
      <c r="N1915" s="339"/>
      <c r="O1915" s="339"/>
      <c r="P1915" s="339"/>
      <c r="Q1915" s="339"/>
    </row>
    <row r="1916" spans="1:17" ht="13.5" customHeight="1">
      <c r="A1916" s="481"/>
      <c r="B1916" s="481"/>
      <c r="C1916" s="481"/>
      <c r="D1916" s="481"/>
      <c r="E1916" s="481"/>
      <c r="F1916" s="339"/>
      <c r="G1916" s="340" t="str">
        <f>IF(ISNUMBER(E1916),E1916/'Bulk DivVar Analysis'!$I$114,"")</f>
        <v/>
      </c>
      <c r="H1916" s="338" t="str">
        <f>IF(ISNUMBER(E1916), IF(G1916&gt;'Bulk DivVar Analysis'!$J$116,"Pass","Fail"),"")</f>
        <v/>
      </c>
      <c r="I1916" s="338" t="str">
        <f t="shared" si="31"/>
        <v/>
      </c>
      <c r="J1916" s="339"/>
      <c r="K1916" s="339"/>
      <c r="L1916" s="339"/>
      <c r="M1916" s="339"/>
      <c r="N1916" s="339"/>
      <c r="O1916" s="339"/>
      <c r="P1916" s="339"/>
      <c r="Q1916" s="339"/>
    </row>
    <row r="1917" spans="1:17" ht="13.5" customHeight="1">
      <c r="A1917" s="481"/>
      <c r="B1917" s="481"/>
      <c r="C1917" s="481"/>
      <c r="D1917" s="481"/>
      <c r="E1917" s="481"/>
      <c r="F1917" s="339"/>
      <c r="G1917" s="340" t="str">
        <f>IF(ISNUMBER(E1917),E1917/'Bulk DivVar Analysis'!$I$114,"")</f>
        <v/>
      </c>
      <c r="H1917" s="338" t="str">
        <f>IF(ISNUMBER(E1917), IF(G1917&gt;'Bulk DivVar Analysis'!$J$116,"Pass","Fail"),"")</f>
        <v/>
      </c>
      <c r="I1917" s="338" t="str">
        <f t="shared" si="31"/>
        <v/>
      </c>
      <c r="J1917" s="339"/>
      <c r="K1917" s="339"/>
      <c r="L1917" s="339"/>
      <c r="M1917" s="339"/>
      <c r="N1917" s="339"/>
      <c r="O1917" s="339"/>
      <c r="P1917" s="339"/>
      <c r="Q1917" s="339"/>
    </row>
    <row r="1918" spans="1:17" ht="13.5" customHeight="1">
      <c r="A1918" s="481"/>
      <c r="B1918" s="481"/>
      <c r="C1918" s="481"/>
      <c r="D1918" s="481"/>
      <c r="E1918" s="481"/>
      <c r="F1918" s="339"/>
      <c r="G1918" s="340" t="str">
        <f>IF(ISNUMBER(E1918),E1918/'Bulk DivVar Analysis'!$I$114,"")</f>
        <v/>
      </c>
      <c r="H1918" s="338" t="str">
        <f>IF(ISNUMBER(E1918), IF(G1918&gt;'Bulk DivVar Analysis'!$J$116,"Pass","Fail"),"")</f>
        <v/>
      </c>
      <c r="I1918" s="338" t="str">
        <f t="shared" si="31"/>
        <v/>
      </c>
      <c r="J1918" s="339"/>
      <c r="K1918" s="339"/>
      <c r="L1918" s="339"/>
      <c r="M1918" s="339"/>
      <c r="N1918" s="339"/>
      <c r="O1918" s="339"/>
      <c r="P1918" s="339"/>
      <c r="Q1918" s="339"/>
    </row>
    <row r="1919" spans="1:17" ht="13.5" customHeight="1">
      <c r="A1919" s="481"/>
      <c r="B1919" s="481"/>
      <c r="C1919" s="481"/>
      <c r="D1919" s="481"/>
      <c r="E1919" s="481"/>
      <c r="F1919" s="339"/>
      <c r="G1919" s="340" t="str">
        <f>IF(ISNUMBER(E1919),E1919/'Bulk DivVar Analysis'!$I$114,"")</f>
        <v/>
      </c>
      <c r="H1919" s="338" t="str">
        <f>IF(ISNUMBER(E1919), IF(G1919&gt;'Bulk DivVar Analysis'!$J$116,"Pass","Fail"),"")</f>
        <v/>
      </c>
      <c r="I1919" s="338" t="str">
        <f t="shared" si="31"/>
        <v/>
      </c>
      <c r="J1919" s="339"/>
      <c r="K1919" s="339"/>
      <c r="L1919" s="339"/>
      <c r="M1919" s="339"/>
      <c r="N1919" s="339"/>
      <c r="O1919" s="339"/>
      <c r="P1919" s="339"/>
      <c r="Q1919" s="339"/>
    </row>
    <row r="1920" spans="1:17" ht="13.5" customHeight="1">
      <c r="A1920" s="481"/>
      <c r="B1920" s="481"/>
      <c r="C1920" s="481"/>
      <c r="D1920" s="481"/>
      <c r="E1920" s="481"/>
      <c r="F1920" s="339"/>
      <c r="G1920" s="340" t="str">
        <f>IF(ISNUMBER(E1920),E1920/'Bulk DivVar Analysis'!$I$114,"")</f>
        <v/>
      </c>
      <c r="H1920" s="338" t="str">
        <f>IF(ISNUMBER(E1920), IF(G1920&gt;'Bulk DivVar Analysis'!$J$116,"Pass","Fail"),"")</f>
        <v/>
      </c>
      <c r="I1920" s="338" t="str">
        <f t="shared" si="31"/>
        <v/>
      </c>
      <c r="J1920" s="339"/>
      <c r="K1920" s="339"/>
      <c r="L1920" s="339"/>
      <c r="M1920" s="339"/>
      <c r="N1920" s="339"/>
      <c r="O1920" s="339"/>
      <c r="P1920" s="339"/>
      <c r="Q1920" s="339"/>
    </row>
    <row r="1921" spans="1:17" ht="13.5" customHeight="1">
      <c r="A1921" s="481"/>
      <c r="B1921" s="481"/>
      <c r="C1921" s="481"/>
      <c r="D1921" s="481"/>
      <c r="E1921" s="481"/>
      <c r="F1921" s="339"/>
      <c r="G1921" s="340" t="str">
        <f>IF(ISNUMBER(E1921),E1921/'Bulk DivVar Analysis'!$I$114,"")</f>
        <v/>
      </c>
      <c r="H1921" s="338" t="str">
        <f>IF(ISNUMBER(E1921), IF(G1921&gt;'Bulk DivVar Analysis'!$J$116,"Pass","Fail"),"")</f>
        <v/>
      </c>
      <c r="I1921" s="338" t="str">
        <f t="shared" si="31"/>
        <v/>
      </c>
      <c r="J1921" s="339"/>
      <c r="K1921" s="339"/>
      <c r="L1921" s="339"/>
      <c r="M1921" s="339"/>
      <c r="N1921" s="339"/>
      <c r="O1921" s="339"/>
      <c r="P1921" s="339"/>
      <c r="Q1921" s="339"/>
    </row>
    <row r="1922" spans="1:17" ht="13.5" customHeight="1">
      <c r="A1922" s="481"/>
      <c r="B1922" s="481"/>
      <c r="C1922" s="481"/>
      <c r="D1922" s="481"/>
      <c r="E1922" s="481"/>
      <c r="F1922" s="339"/>
      <c r="G1922" s="340" t="str">
        <f>IF(ISNUMBER(E1922),E1922/'Bulk DivVar Analysis'!$I$114,"")</f>
        <v/>
      </c>
      <c r="H1922" s="338" t="str">
        <f>IF(ISNUMBER(E1922), IF(G1922&gt;'Bulk DivVar Analysis'!$J$116,"Pass","Fail"),"")</f>
        <v/>
      </c>
      <c r="I1922" s="338" t="str">
        <f t="shared" si="31"/>
        <v/>
      </c>
      <c r="J1922" s="339"/>
      <c r="K1922" s="339"/>
      <c r="L1922" s="339"/>
      <c r="M1922" s="339"/>
      <c r="N1922" s="339"/>
      <c r="O1922" s="339"/>
      <c r="P1922" s="339"/>
      <c r="Q1922" s="339"/>
    </row>
    <row r="1923" spans="1:17" ht="13.5" customHeight="1">
      <c r="A1923" s="481"/>
      <c r="B1923" s="481"/>
      <c r="C1923" s="481"/>
      <c r="D1923" s="481"/>
      <c r="E1923" s="481"/>
      <c r="F1923" s="339"/>
      <c r="G1923" s="340" t="str">
        <f>IF(ISNUMBER(E1923),E1923/'Bulk DivVar Analysis'!$I$114,"")</f>
        <v/>
      </c>
      <c r="H1923" s="338" t="str">
        <f>IF(ISNUMBER(E1923), IF(G1923&gt;'Bulk DivVar Analysis'!$J$116,"Pass","Fail"),"")</f>
        <v/>
      </c>
      <c r="I1923" s="338" t="str">
        <f t="shared" ref="I1923:I1986" si="32">_xlfn.TEXTJOIN("_",TRUE,B1923,C1923)</f>
        <v/>
      </c>
      <c r="J1923" s="339"/>
      <c r="K1923" s="339"/>
      <c r="L1923" s="339"/>
      <c r="M1923" s="339"/>
      <c r="N1923" s="339"/>
      <c r="O1923" s="339"/>
      <c r="P1923" s="339"/>
      <c r="Q1923" s="339"/>
    </row>
    <row r="1924" spans="1:17" ht="13.5" customHeight="1">
      <c r="A1924" s="481"/>
      <c r="B1924" s="481"/>
      <c r="C1924" s="481"/>
      <c r="D1924" s="481"/>
      <c r="E1924" s="481"/>
      <c r="F1924" s="339"/>
      <c r="G1924" s="340" t="str">
        <f>IF(ISNUMBER(E1924),E1924/'Bulk DivVar Analysis'!$I$114,"")</f>
        <v/>
      </c>
      <c r="H1924" s="338" t="str">
        <f>IF(ISNUMBER(E1924), IF(G1924&gt;'Bulk DivVar Analysis'!$J$116,"Pass","Fail"),"")</f>
        <v/>
      </c>
      <c r="I1924" s="338" t="str">
        <f t="shared" si="32"/>
        <v/>
      </c>
      <c r="J1924" s="339"/>
      <c r="K1924" s="339"/>
      <c r="L1924" s="339"/>
      <c r="M1924" s="339"/>
      <c r="N1924" s="339"/>
      <c r="O1924" s="339"/>
      <c r="P1924" s="339"/>
      <c r="Q1924" s="339"/>
    </row>
    <row r="1925" spans="1:17" ht="13.5" customHeight="1">
      <c r="A1925" s="481"/>
      <c r="B1925" s="481"/>
      <c r="C1925" s="481"/>
      <c r="D1925" s="481"/>
      <c r="E1925" s="481"/>
      <c r="F1925" s="339"/>
      <c r="G1925" s="340" t="str">
        <f>IF(ISNUMBER(E1925),E1925/'Bulk DivVar Analysis'!$I$114,"")</f>
        <v/>
      </c>
      <c r="H1925" s="338" t="str">
        <f>IF(ISNUMBER(E1925), IF(G1925&gt;'Bulk DivVar Analysis'!$J$116,"Pass","Fail"),"")</f>
        <v/>
      </c>
      <c r="I1925" s="338" t="str">
        <f t="shared" si="32"/>
        <v/>
      </c>
      <c r="J1925" s="339"/>
      <c r="K1925" s="339"/>
      <c r="L1925" s="339"/>
      <c r="M1925" s="339"/>
      <c r="N1925" s="339"/>
      <c r="O1925" s="339"/>
      <c r="P1925" s="339"/>
      <c r="Q1925" s="339"/>
    </row>
    <row r="1926" spans="1:17" ht="13.5" customHeight="1">
      <c r="A1926" s="481"/>
      <c r="B1926" s="481"/>
      <c r="C1926" s="481"/>
      <c r="D1926" s="481"/>
      <c r="E1926" s="481"/>
      <c r="F1926" s="339"/>
      <c r="G1926" s="340" t="str">
        <f>IF(ISNUMBER(E1926),E1926/'Bulk DivVar Analysis'!$I$114,"")</f>
        <v/>
      </c>
      <c r="H1926" s="338" t="str">
        <f>IF(ISNUMBER(E1926), IF(G1926&gt;'Bulk DivVar Analysis'!$J$116,"Pass","Fail"),"")</f>
        <v/>
      </c>
      <c r="I1926" s="338" t="str">
        <f t="shared" si="32"/>
        <v/>
      </c>
      <c r="J1926" s="339"/>
      <c r="K1926" s="339"/>
      <c r="L1926" s="339"/>
      <c r="M1926" s="339"/>
      <c r="N1926" s="339"/>
      <c r="O1926" s="339"/>
      <c r="P1926" s="339"/>
      <c r="Q1926" s="339"/>
    </row>
    <row r="1927" spans="1:17" ht="13.5" customHeight="1">
      <c r="A1927" s="481"/>
      <c r="B1927" s="481"/>
      <c r="C1927" s="481"/>
      <c r="D1927" s="481"/>
      <c r="E1927" s="481"/>
      <c r="F1927" s="339"/>
      <c r="G1927" s="340" t="str">
        <f>IF(ISNUMBER(E1927),E1927/'Bulk DivVar Analysis'!$I$114,"")</f>
        <v/>
      </c>
      <c r="H1927" s="338" t="str">
        <f>IF(ISNUMBER(E1927), IF(G1927&gt;'Bulk DivVar Analysis'!$J$116,"Pass","Fail"),"")</f>
        <v/>
      </c>
      <c r="I1927" s="338" t="str">
        <f t="shared" si="32"/>
        <v/>
      </c>
      <c r="J1927" s="339"/>
      <c r="K1927" s="339"/>
      <c r="L1927" s="339"/>
      <c r="M1927" s="339"/>
      <c r="N1927" s="339"/>
      <c r="O1927" s="339"/>
      <c r="P1927" s="339"/>
      <c r="Q1927" s="339"/>
    </row>
    <row r="1928" spans="1:17" ht="13.5" customHeight="1">
      <c r="A1928" s="481"/>
      <c r="B1928" s="481"/>
      <c r="C1928" s="481"/>
      <c r="D1928" s="481"/>
      <c r="E1928" s="481"/>
      <c r="F1928" s="339"/>
      <c r="G1928" s="340" t="str">
        <f>IF(ISNUMBER(E1928),E1928/'Bulk DivVar Analysis'!$I$114,"")</f>
        <v/>
      </c>
      <c r="H1928" s="338" t="str">
        <f>IF(ISNUMBER(E1928), IF(G1928&gt;'Bulk DivVar Analysis'!$J$116,"Pass","Fail"),"")</f>
        <v/>
      </c>
      <c r="I1928" s="338" t="str">
        <f t="shared" si="32"/>
        <v/>
      </c>
      <c r="J1928" s="339"/>
      <c r="K1928" s="339"/>
      <c r="L1928" s="339"/>
      <c r="M1928" s="339"/>
      <c r="N1928" s="339"/>
      <c r="O1928" s="339"/>
      <c r="P1928" s="339"/>
      <c r="Q1928" s="339"/>
    </row>
    <row r="1929" spans="1:17" ht="13.5" customHeight="1">
      <c r="A1929" s="481"/>
      <c r="B1929" s="481"/>
      <c r="C1929" s="481"/>
      <c r="D1929" s="481"/>
      <c r="E1929" s="481"/>
      <c r="F1929" s="339"/>
      <c r="G1929" s="340" t="str">
        <f>IF(ISNUMBER(E1929),E1929/'Bulk DivVar Analysis'!$I$114,"")</f>
        <v/>
      </c>
      <c r="H1929" s="338" t="str">
        <f>IF(ISNUMBER(E1929), IF(G1929&gt;'Bulk DivVar Analysis'!$J$116,"Pass","Fail"),"")</f>
        <v/>
      </c>
      <c r="I1929" s="338" t="str">
        <f t="shared" si="32"/>
        <v/>
      </c>
      <c r="J1929" s="339"/>
      <c r="K1929" s="339"/>
      <c r="L1929" s="339"/>
      <c r="M1929" s="339"/>
      <c r="N1929" s="339"/>
      <c r="O1929" s="339"/>
      <c r="P1929" s="339"/>
      <c r="Q1929" s="339"/>
    </row>
    <row r="1930" spans="1:17" ht="13.5" customHeight="1">
      <c r="A1930" s="481"/>
      <c r="B1930" s="481"/>
      <c r="C1930" s="481"/>
      <c r="D1930" s="481"/>
      <c r="E1930" s="481"/>
      <c r="F1930" s="339"/>
      <c r="G1930" s="340" t="str">
        <f>IF(ISNUMBER(E1930),E1930/'Bulk DivVar Analysis'!$I$114,"")</f>
        <v/>
      </c>
      <c r="H1930" s="338" t="str">
        <f>IF(ISNUMBER(E1930), IF(G1930&gt;'Bulk DivVar Analysis'!$J$116,"Pass","Fail"),"")</f>
        <v/>
      </c>
      <c r="I1930" s="338" t="str">
        <f t="shared" si="32"/>
        <v/>
      </c>
      <c r="J1930" s="339"/>
      <c r="K1930" s="339"/>
      <c r="L1930" s="339"/>
      <c r="M1930" s="339"/>
      <c r="N1930" s="339"/>
      <c r="O1930" s="339"/>
      <c r="P1930" s="339"/>
      <c r="Q1930" s="339"/>
    </row>
    <row r="1931" spans="1:17" ht="13.5" customHeight="1">
      <c r="A1931" s="481"/>
      <c r="B1931" s="481"/>
      <c r="C1931" s="481"/>
      <c r="D1931" s="481"/>
      <c r="E1931" s="481"/>
      <c r="F1931" s="339"/>
      <c r="G1931" s="340" t="str">
        <f>IF(ISNUMBER(E1931),E1931/'Bulk DivVar Analysis'!$I$114,"")</f>
        <v/>
      </c>
      <c r="H1931" s="338" t="str">
        <f>IF(ISNUMBER(E1931), IF(G1931&gt;'Bulk DivVar Analysis'!$J$116,"Pass","Fail"),"")</f>
        <v/>
      </c>
      <c r="I1931" s="338" t="str">
        <f t="shared" si="32"/>
        <v/>
      </c>
      <c r="J1931" s="339"/>
      <c r="K1931" s="339"/>
      <c r="L1931" s="339"/>
      <c r="M1931" s="339"/>
      <c r="N1931" s="339"/>
      <c r="O1931" s="339"/>
      <c r="P1931" s="339"/>
      <c r="Q1931" s="339"/>
    </row>
    <row r="1932" spans="1:17" ht="13.5" customHeight="1">
      <c r="A1932" s="481"/>
      <c r="B1932" s="481"/>
      <c r="C1932" s="481"/>
      <c r="D1932" s="481"/>
      <c r="E1932" s="481"/>
      <c r="F1932" s="339"/>
      <c r="G1932" s="340" t="str">
        <f>IF(ISNUMBER(E1932),E1932/'Bulk DivVar Analysis'!$I$114,"")</f>
        <v/>
      </c>
      <c r="H1932" s="338" t="str">
        <f>IF(ISNUMBER(E1932), IF(G1932&gt;'Bulk DivVar Analysis'!$J$116,"Pass","Fail"),"")</f>
        <v/>
      </c>
      <c r="I1932" s="338" t="str">
        <f t="shared" si="32"/>
        <v/>
      </c>
      <c r="J1932" s="339"/>
      <c r="K1932" s="339"/>
      <c r="L1932" s="339"/>
      <c r="M1932" s="339"/>
      <c r="N1932" s="339"/>
      <c r="O1932" s="339"/>
      <c r="P1932" s="339"/>
      <c r="Q1932" s="339"/>
    </row>
    <row r="1933" spans="1:17" ht="13.5" customHeight="1">
      <c r="A1933" s="481"/>
      <c r="B1933" s="481"/>
      <c r="C1933" s="481"/>
      <c r="D1933" s="481"/>
      <c r="E1933" s="481"/>
      <c r="F1933" s="339"/>
      <c r="G1933" s="340" t="str">
        <f>IF(ISNUMBER(E1933),E1933/'Bulk DivVar Analysis'!$I$114,"")</f>
        <v/>
      </c>
      <c r="H1933" s="338" t="str">
        <f>IF(ISNUMBER(E1933), IF(G1933&gt;'Bulk DivVar Analysis'!$J$116,"Pass","Fail"),"")</f>
        <v/>
      </c>
      <c r="I1933" s="338" t="str">
        <f t="shared" si="32"/>
        <v/>
      </c>
      <c r="J1933" s="339"/>
      <c r="K1933" s="339"/>
      <c r="L1933" s="339"/>
      <c r="M1933" s="339"/>
      <c r="N1933" s="339"/>
      <c r="O1933" s="339"/>
      <c r="P1933" s="339"/>
      <c r="Q1933" s="339"/>
    </row>
    <row r="1934" spans="1:17" ht="13.5" customHeight="1">
      <c r="A1934" s="481"/>
      <c r="B1934" s="481"/>
      <c r="C1934" s="481"/>
      <c r="D1934" s="481"/>
      <c r="E1934" s="481"/>
      <c r="F1934" s="339"/>
      <c r="G1934" s="340" t="str">
        <f>IF(ISNUMBER(E1934),E1934/'Bulk DivVar Analysis'!$I$114,"")</f>
        <v/>
      </c>
      <c r="H1934" s="338" t="str">
        <f>IF(ISNUMBER(E1934), IF(G1934&gt;'Bulk DivVar Analysis'!$J$116,"Pass","Fail"),"")</f>
        <v/>
      </c>
      <c r="I1934" s="338" t="str">
        <f t="shared" si="32"/>
        <v/>
      </c>
      <c r="J1934" s="339"/>
      <c r="K1934" s="339"/>
      <c r="L1934" s="339"/>
      <c r="M1934" s="339"/>
      <c r="N1934" s="339"/>
      <c r="O1934" s="339"/>
      <c r="P1934" s="339"/>
      <c r="Q1934" s="339"/>
    </row>
    <row r="1935" spans="1:17" ht="13.5" customHeight="1">
      <c r="A1935" s="481"/>
      <c r="B1935" s="481"/>
      <c r="C1935" s="481"/>
      <c r="D1935" s="481"/>
      <c r="E1935" s="481"/>
      <c r="F1935" s="339"/>
      <c r="G1935" s="340" t="str">
        <f>IF(ISNUMBER(E1935),E1935/'Bulk DivVar Analysis'!$I$114,"")</f>
        <v/>
      </c>
      <c r="H1935" s="338" t="str">
        <f>IF(ISNUMBER(E1935), IF(G1935&gt;'Bulk DivVar Analysis'!$J$116,"Pass","Fail"),"")</f>
        <v/>
      </c>
      <c r="I1935" s="338" t="str">
        <f t="shared" si="32"/>
        <v/>
      </c>
      <c r="J1935" s="339"/>
      <c r="K1935" s="339"/>
      <c r="L1935" s="339"/>
      <c r="M1935" s="339"/>
      <c r="N1935" s="339"/>
      <c r="O1935" s="339"/>
      <c r="P1935" s="339"/>
      <c r="Q1935" s="339"/>
    </row>
    <row r="1936" spans="1:17" ht="13.5" customHeight="1">
      <c r="A1936" s="481"/>
      <c r="B1936" s="481"/>
      <c r="C1936" s="481"/>
      <c r="D1936" s="481"/>
      <c r="E1936" s="481"/>
      <c r="F1936" s="339"/>
      <c r="G1936" s="340" t="str">
        <f>IF(ISNUMBER(E1936),E1936/'Bulk DivVar Analysis'!$I$114,"")</f>
        <v/>
      </c>
      <c r="H1936" s="338" t="str">
        <f>IF(ISNUMBER(E1936), IF(G1936&gt;'Bulk DivVar Analysis'!$J$116,"Pass","Fail"),"")</f>
        <v/>
      </c>
      <c r="I1936" s="338" t="str">
        <f t="shared" si="32"/>
        <v/>
      </c>
      <c r="J1936" s="339"/>
      <c r="K1936" s="339"/>
      <c r="L1936" s="339"/>
      <c r="M1936" s="339"/>
      <c r="N1936" s="339"/>
      <c r="O1936" s="339"/>
      <c r="P1936" s="339"/>
      <c r="Q1936" s="339"/>
    </row>
    <row r="1937" spans="1:17" ht="13.5" customHeight="1">
      <c r="A1937" s="481"/>
      <c r="B1937" s="481"/>
      <c r="C1937" s="481"/>
      <c r="D1937" s="481"/>
      <c r="E1937" s="481"/>
      <c r="F1937" s="339"/>
      <c r="G1937" s="340" t="str">
        <f>IF(ISNUMBER(E1937),E1937/'Bulk DivVar Analysis'!$I$114,"")</f>
        <v/>
      </c>
      <c r="H1937" s="338" t="str">
        <f>IF(ISNUMBER(E1937), IF(G1937&gt;'Bulk DivVar Analysis'!$J$116,"Pass","Fail"),"")</f>
        <v/>
      </c>
      <c r="I1937" s="338" t="str">
        <f t="shared" si="32"/>
        <v/>
      </c>
      <c r="J1937" s="339"/>
      <c r="K1937" s="339"/>
      <c r="L1937" s="339"/>
      <c r="M1937" s="339"/>
      <c r="N1937" s="339"/>
      <c r="O1937" s="339"/>
      <c r="P1937" s="339"/>
      <c r="Q1937" s="339"/>
    </row>
    <row r="1938" spans="1:17" ht="13.5" customHeight="1">
      <c r="A1938" s="481"/>
      <c r="B1938" s="481"/>
      <c r="C1938" s="481"/>
      <c r="D1938" s="481"/>
      <c r="E1938" s="481"/>
      <c r="F1938" s="339"/>
      <c r="G1938" s="340" t="str">
        <f>IF(ISNUMBER(E1938),E1938/'Bulk DivVar Analysis'!$I$114,"")</f>
        <v/>
      </c>
      <c r="H1938" s="338" t="str">
        <f>IF(ISNUMBER(E1938), IF(G1938&gt;'Bulk DivVar Analysis'!$J$116,"Pass","Fail"),"")</f>
        <v/>
      </c>
      <c r="I1938" s="338" t="str">
        <f t="shared" si="32"/>
        <v/>
      </c>
      <c r="J1938" s="339"/>
      <c r="K1938" s="339"/>
      <c r="L1938" s="339"/>
      <c r="M1938" s="339"/>
      <c r="N1938" s="339"/>
      <c r="O1938" s="339"/>
      <c r="P1938" s="339"/>
      <c r="Q1938" s="339"/>
    </row>
    <row r="1939" spans="1:17" ht="13.5" customHeight="1">
      <c r="A1939" s="481"/>
      <c r="B1939" s="481"/>
      <c r="C1939" s="481"/>
      <c r="D1939" s="481"/>
      <c r="E1939" s="481"/>
      <c r="F1939" s="339"/>
      <c r="G1939" s="340" t="str">
        <f>IF(ISNUMBER(E1939),E1939/'Bulk DivVar Analysis'!$I$114,"")</f>
        <v/>
      </c>
      <c r="H1939" s="338" t="str">
        <f>IF(ISNUMBER(E1939), IF(G1939&gt;'Bulk DivVar Analysis'!$J$116,"Pass","Fail"),"")</f>
        <v/>
      </c>
      <c r="I1939" s="338" t="str">
        <f t="shared" si="32"/>
        <v/>
      </c>
      <c r="J1939" s="339"/>
      <c r="K1939" s="339"/>
      <c r="L1939" s="339"/>
      <c r="M1939" s="339"/>
      <c r="N1939" s="339"/>
      <c r="O1939" s="339"/>
      <c r="P1939" s="339"/>
      <c r="Q1939" s="339"/>
    </row>
    <row r="1940" spans="1:17" ht="13.5" customHeight="1">
      <c r="A1940" s="481"/>
      <c r="B1940" s="481"/>
      <c r="C1940" s="481"/>
      <c r="D1940" s="481"/>
      <c r="E1940" s="481"/>
      <c r="F1940" s="339"/>
      <c r="G1940" s="340" t="str">
        <f>IF(ISNUMBER(E1940),E1940/'Bulk DivVar Analysis'!$I$114,"")</f>
        <v/>
      </c>
      <c r="H1940" s="338" t="str">
        <f>IF(ISNUMBER(E1940), IF(G1940&gt;'Bulk DivVar Analysis'!$J$116,"Pass","Fail"),"")</f>
        <v/>
      </c>
      <c r="I1940" s="338" t="str">
        <f t="shared" si="32"/>
        <v/>
      </c>
      <c r="J1940" s="339"/>
      <c r="K1940" s="339"/>
      <c r="L1940" s="339"/>
      <c r="M1940" s="339"/>
      <c r="N1940" s="339"/>
      <c r="O1940" s="339"/>
      <c r="P1940" s="339"/>
      <c r="Q1940" s="339"/>
    </row>
    <row r="1941" spans="1:17" ht="13.5" customHeight="1">
      <c r="A1941" s="481"/>
      <c r="B1941" s="481"/>
      <c r="C1941" s="481"/>
      <c r="D1941" s="481"/>
      <c r="E1941" s="481"/>
      <c r="F1941" s="339"/>
      <c r="G1941" s="340" t="str">
        <f>IF(ISNUMBER(E1941),E1941/'Bulk DivVar Analysis'!$I$114,"")</f>
        <v/>
      </c>
      <c r="H1941" s="338" t="str">
        <f>IF(ISNUMBER(E1941), IF(G1941&gt;'Bulk DivVar Analysis'!$J$116,"Pass","Fail"),"")</f>
        <v/>
      </c>
      <c r="I1941" s="338" t="str">
        <f t="shared" si="32"/>
        <v/>
      </c>
      <c r="J1941" s="339"/>
      <c r="K1941" s="339"/>
      <c r="L1941" s="339"/>
      <c r="M1941" s="339"/>
      <c r="N1941" s="339"/>
      <c r="O1941" s="339"/>
      <c r="P1941" s="339"/>
      <c r="Q1941" s="339"/>
    </row>
    <row r="1942" spans="1:17" ht="13.5" customHeight="1">
      <c r="A1942" s="481"/>
      <c r="B1942" s="481"/>
      <c r="C1942" s="481"/>
      <c r="D1942" s="481"/>
      <c r="E1942" s="481"/>
      <c r="F1942" s="339"/>
      <c r="G1942" s="340" t="str">
        <f>IF(ISNUMBER(E1942),E1942/'Bulk DivVar Analysis'!$I$114,"")</f>
        <v/>
      </c>
      <c r="H1942" s="338" t="str">
        <f>IF(ISNUMBER(E1942), IF(G1942&gt;'Bulk DivVar Analysis'!$J$116,"Pass","Fail"),"")</f>
        <v/>
      </c>
      <c r="I1942" s="338" t="str">
        <f t="shared" si="32"/>
        <v/>
      </c>
      <c r="J1942" s="339"/>
      <c r="K1942" s="339"/>
      <c r="L1942" s="339"/>
      <c r="M1942" s="339"/>
      <c r="N1942" s="339"/>
      <c r="O1942" s="339"/>
      <c r="P1942" s="339"/>
      <c r="Q1942" s="339"/>
    </row>
    <row r="1943" spans="1:17" ht="13.5" customHeight="1">
      <c r="A1943" s="481"/>
      <c r="B1943" s="481"/>
      <c r="C1943" s="481"/>
      <c r="D1943" s="481"/>
      <c r="E1943" s="481"/>
      <c r="F1943" s="339"/>
      <c r="G1943" s="340" t="str">
        <f>IF(ISNUMBER(E1943),E1943/'Bulk DivVar Analysis'!$I$114,"")</f>
        <v/>
      </c>
      <c r="H1943" s="338" t="str">
        <f>IF(ISNUMBER(E1943), IF(G1943&gt;'Bulk DivVar Analysis'!$J$116,"Pass","Fail"),"")</f>
        <v/>
      </c>
      <c r="I1943" s="338" t="str">
        <f t="shared" si="32"/>
        <v/>
      </c>
      <c r="J1943" s="339"/>
      <c r="K1943" s="339"/>
      <c r="L1943" s="339"/>
      <c r="M1943" s="339"/>
      <c r="N1943" s="339"/>
      <c r="O1943" s="339"/>
      <c r="P1943" s="339"/>
      <c r="Q1943" s="339"/>
    </row>
    <row r="1944" spans="1:17" ht="13.5" customHeight="1">
      <c r="A1944" s="481"/>
      <c r="B1944" s="481"/>
      <c r="C1944" s="481"/>
      <c r="D1944" s="481"/>
      <c r="E1944" s="481"/>
      <c r="F1944" s="339"/>
      <c r="G1944" s="340" t="str">
        <f>IF(ISNUMBER(E1944),E1944/'Bulk DivVar Analysis'!$I$114,"")</f>
        <v/>
      </c>
      <c r="H1944" s="338" t="str">
        <f>IF(ISNUMBER(E1944), IF(G1944&gt;'Bulk DivVar Analysis'!$J$116,"Pass","Fail"),"")</f>
        <v/>
      </c>
      <c r="I1944" s="338" t="str">
        <f t="shared" si="32"/>
        <v/>
      </c>
      <c r="J1944" s="339"/>
      <c r="K1944" s="339"/>
      <c r="L1944" s="339"/>
      <c r="M1944" s="339"/>
      <c r="N1944" s="339"/>
      <c r="O1944" s="339"/>
      <c r="P1944" s="339"/>
      <c r="Q1944" s="339"/>
    </row>
    <row r="1945" spans="1:17" ht="13.5" customHeight="1">
      <c r="A1945" s="481"/>
      <c r="B1945" s="481"/>
      <c r="C1945" s="481"/>
      <c r="D1945" s="481"/>
      <c r="E1945" s="481"/>
      <c r="F1945" s="339"/>
      <c r="G1945" s="340" t="str">
        <f>IF(ISNUMBER(E1945),E1945/'Bulk DivVar Analysis'!$I$114,"")</f>
        <v/>
      </c>
      <c r="H1945" s="338" t="str">
        <f>IF(ISNUMBER(E1945), IF(G1945&gt;'Bulk DivVar Analysis'!$J$116,"Pass","Fail"),"")</f>
        <v/>
      </c>
      <c r="I1945" s="338" t="str">
        <f t="shared" si="32"/>
        <v/>
      </c>
      <c r="J1945" s="339"/>
      <c r="K1945" s="339"/>
      <c r="L1945" s="339"/>
      <c r="M1945" s="339"/>
      <c r="N1945" s="339"/>
      <c r="O1945" s="339"/>
      <c r="P1945" s="339"/>
      <c r="Q1945" s="339"/>
    </row>
    <row r="1946" spans="1:17" ht="13.5" customHeight="1">
      <c r="A1946" s="481"/>
      <c r="B1946" s="481"/>
      <c r="C1946" s="481"/>
      <c r="D1946" s="481"/>
      <c r="E1946" s="481"/>
      <c r="F1946" s="339"/>
      <c r="G1946" s="340" t="str">
        <f>IF(ISNUMBER(E1946),E1946/'Bulk DivVar Analysis'!$I$114,"")</f>
        <v/>
      </c>
      <c r="H1946" s="338" t="str">
        <f>IF(ISNUMBER(E1946), IF(G1946&gt;'Bulk DivVar Analysis'!$J$116,"Pass","Fail"),"")</f>
        <v/>
      </c>
      <c r="I1946" s="338" t="str">
        <f t="shared" si="32"/>
        <v/>
      </c>
      <c r="J1946" s="339"/>
      <c r="K1946" s="339"/>
      <c r="L1946" s="339"/>
      <c r="M1946" s="339"/>
      <c r="N1946" s="339"/>
      <c r="O1946" s="339"/>
      <c r="P1946" s="339"/>
      <c r="Q1946" s="339"/>
    </row>
    <row r="1947" spans="1:17" ht="13.5" customHeight="1">
      <c r="A1947" s="481"/>
      <c r="B1947" s="481"/>
      <c r="C1947" s="481"/>
      <c r="D1947" s="481"/>
      <c r="E1947" s="481"/>
      <c r="F1947" s="339"/>
      <c r="G1947" s="340" t="str">
        <f>IF(ISNUMBER(E1947),E1947/'Bulk DivVar Analysis'!$I$114,"")</f>
        <v/>
      </c>
      <c r="H1947" s="338" t="str">
        <f>IF(ISNUMBER(E1947), IF(G1947&gt;'Bulk DivVar Analysis'!$J$116,"Pass","Fail"),"")</f>
        <v/>
      </c>
      <c r="I1947" s="338" t="str">
        <f t="shared" si="32"/>
        <v/>
      </c>
      <c r="J1947" s="339"/>
      <c r="K1947" s="339"/>
      <c r="L1947" s="339"/>
      <c r="M1947" s="339"/>
      <c r="N1947" s="339"/>
      <c r="O1947" s="339"/>
      <c r="P1947" s="339"/>
      <c r="Q1947" s="339"/>
    </row>
    <row r="1948" spans="1:17" ht="13.5" customHeight="1">
      <c r="A1948" s="481"/>
      <c r="B1948" s="481"/>
      <c r="C1948" s="481"/>
      <c r="D1948" s="481"/>
      <c r="E1948" s="481"/>
      <c r="F1948" s="339"/>
      <c r="G1948" s="340" t="str">
        <f>IF(ISNUMBER(E1948),E1948/'Bulk DivVar Analysis'!$I$114,"")</f>
        <v/>
      </c>
      <c r="H1948" s="338" t="str">
        <f>IF(ISNUMBER(E1948), IF(G1948&gt;'Bulk DivVar Analysis'!$J$116,"Pass","Fail"),"")</f>
        <v/>
      </c>
      <c r="I1948" s="338" t="str">
        <f t="shared" si="32"/>
        <v/>
      </c>
      <c r="J1948" s="339"/>
      <c r="K1948" s="339"/>
      <c r="L1948" s="339"/>
      <c r="M1948" s="339"/>
      <c r="N1948" s="339"/>
      <c r="O1948" s="339"/>
      <c r="P1948" s="339"/>
      <c r="Q1948" s="339"/>
    </row>
    <row r="1949" spans="1:17" ht="13.5" customHeight="1">
      <c r="A1949" s="481"/>
      <c r="B1949" s="481"/>
      <c r="C1949" s="481"/>
      <c r="D1949" s="481"/>
      <c r="E1949" s="481"/>
      <c r="F1949" s="339"/>
      <c r="G1949" s="340" t="str">
        <f>IF(ISNUMBER(E1949),E1949/'Bulk DivVar Analysis'!$I$114,"")</f>
        <v/>
      </c>
      <c r="H1949" s="338" t="str">
        <f>IF(ISNUMBER(E1949), IF(G1949&gt;'Bulk DivVar Analysis'!$J$116,"Pass","Fail"),"")</f>
        <v/>
      </c>
      <c r="I1949" s="338" t="str">
        <f t="shared" si="32"/>
        <v/>
      </c>
      <c r="J1949" s="339"/>
      <c r="K1949" s="339"/>
      <c r="L1949" s="339"/>
      <c r="M1949" s="339"/>
      <c r="N1949" s="339"/>
      <c r="O1949" s="339"/>
      <c r="P1949" s="339"/>
      <c r="Q1949" s="339"/>
    </row>
    <row r="1950" spans="1:17" ht="13.5" customHeight="1">
      <c r="A1950" s="481"/>
      <c r="B1950" s="481"/>
      <c r="C1950" s="481"/>
      <c r="D1950" s="481"/>
      <c r="E1950" s="481"/>
      <c r="F1950" s="339"/>
      <c r="G1950" s="340" t="str">
        <f>IF(ISNUMBER(E1950),E1950/'Bulk DivVar Analysis'!$I$114,"")</f>
        <v/>
      </c>
      <c r="H1950" s="338" t="str">
        <f>IF(ISNUMBER(E1950), IF(G1950&gt;'Bulk DivVar Analysis'!$J$116,"Pass","Fail"),"")</f>
        <v/>
      </c>
      <c r="I1950" s="338" t="str">
        <f t="shared" si="32"/>
        <v/>
      </c>
      <c r="J1950" s="339"/>
      <c r="K1950" s="339"/>
      <c r="L1950" s="339"/>
      <c r="M1950" s="339"/>
      <c r="N1950" s="339"/>
      <c r="O1950" s="339"/>
      <c r="P1950" s="339"/>
      <c r="Q1950" s="339"/>
    </row>
    <row r="1951" spans="1:17" ht="13.5" customHeight="1">
      <c r="A1951" s="481"/>
      <c r="B1951" s="481"/>
      <c r="C1951" s="481"/>
      <c r="D1951" s="481"/>
      <c r="E1951" s="481"/>
      <c r="F1951" s="339"/>
      <c r="G1951" s="340" t="str">
        <f>IF(ISNUMBER(E1951),E1951/'Bulk DivVar Analysis'!$I$114,"")</f>
        <v/>
      </c>
      <c r="H1951" s="338" t="str">
        <f>IF(ISNUMBER(E1951), IF(G1951&gt;'Bulk DivVar Analysis'!$J$116,"Pass","Fail"),"")</f>
        <v/>
      </c>
      <c r="I1951" s="338" t="str">
        <f t="shared" si="32"/>
        <v/>
      </c>
      <c r="J1951" s="339"/>
      <c r="K1951" s="339"/>
      <c r="L1951" s="339"/>
      <c r="M1951" s="339"/>
      <c r="N1951" s="339"/>
      <c r="O1951" s="339"/>
      <c r="P1951" s="339"/>
      <c r="Q1951" s="339"/>
    </row>
    <row r="1952" spans="1:17" ht="13.5" customHeight="1">
      <c r="A1952" s="481"/>
      <c r="B1952" s="481"/>
      <c r="C1952" s="481"/>
      <c r="D1952" s="481"/>
      <c r="E1952" s="481"/>
      <c r="F1952" s="339"/>
      <c r="G1952" s="340" t="str">
        <f>IF(ISNUMBER(E1952),E1952/'Bulk DivVar Analysis'!$I$114,"")</f>
        <v/>
      </c>
      <c r="H1952" s="338" t="str">
        <f>IF(ISNUMBER(E1952), IF(G1952&gt;'Bulk DivVar Analysis'!$J$116,"Pass","Fail"),"")</f>
        <v/>
      </c>
      <c r="I1952" s="338" t="str">
        <f t="shared" si="32"/>
        <v/>
      </c>
      <c r="J1952" s="339"/>
      <c r="K1952" s="339"/>
      <c r="L1952" s="339"/>
      <c r="M1952" s="339"/>
      <c r="N1952" s="339"/>
      <c r="O1952" s="339"/>
      <c r="P1952" s="339"/>
      <c r="Q1952" s="339"/>
    </row>
    <row r="1953" spans="1:17" ht="13.5" customHeight="1">
      <c r="A1953" s="481"/>
      <c r="B1953" s="481"/>
      <c r="C1953" s="481"/>
      <c r="D1953" s="481"/>
      <c r="E1953" s="481"/>
      <c r="F1953" s="339"/>
      <c r="G1953" s="340" t="str">
        <f>IF(ISNUMBER(E1953),E1953/'Bulk DivVar Analysis'!$I$114,"")</f>
        <v/>
      </c>
      <c r="H1953" s="338" t="str">
        <f>IF(ISNUMBER(E1953), IF(G1953&gt;'Bulk DivVar Analysis'!$J$116,"Pass","Fail"),"")</f>
        <v/>
      </c>
      <c r="I1953" s="338" t="str">
        <f t="shared" si="32"/>
        <v/>
      </c>
      <c r="J1953" s="339"/>
      <c r="K1953" s="339"/>
      <c r="L1953" s="339"/>
      <c r="M1953" s="339"/>
      <c r="N1953" s="339"/>
      <c r="O1953" s="339"/>
      <c r="P1953" s="339"/>
      <c r="Q1953" s="339"/>
    </row>
    <row r="1954" spans="1:17" ht="13.5" customHeight="1">
      <c r="A1954" s="481"/>
      <c r="B1954" s="481"/>
      <c r="C1954" s="481"/>
      <c r="D1954" s="481"/>
      <c r="E1954" s="481"/>
      <c r="F1954" s="339"/>
      <c r="G1954" s="340" t="str">
        <f>IF(ISNUMBER(E1954),E1954/'Bulk DivVar Analysis'!$I$114,"")</f>
        <v/>
      </c>
      <c r="H1954" s="338" t="str">
        <f>IF(ISNUMBER(E1954), IF(G1954&gt;'Bulk DivVar Analysis'!$J$116,"Pass","Fail"),"")</f>
        <v/>
      </c>
      <c r="I1954" s="338" t="str">
        <f t="shared" si="32"/>
        <v/>
      </c>
      <c r="J1954" s="339"/>
      <c r="K1954" s="339"/>
      <c r="L1954" s="339"/>
      <c r="M1954" s="339"/>
      <c r="N1954" s="339"/>
      <c r="O1954" s="339"/>
      <c r="P1954" s="339"/>
      <c r="Q1954" s="339"/>
    </row>
    <row r="1955" spans="1:17" ht="13.5" customHeight="1">
      <c r="A1955" s="481"/>
      <c r="B1955" s="481"/>
      <c r="C1955" s="481"/>
      <c r="D1955" s="481"/>
      <c r="E1955" s="481"/>
      <c r="F1955" s="339"/>
      <c r="G1955" s="340" t="str">
        <f>IF(ISNUMBER(E1955),E1955/'Bulk DivVar Analysis'!$I$114,"")</f>
        <v/>
      </c>
      <c r="H1955" s="338" t="str">
        <f>IF(ISNUMBER(E1955), IF(G1955&gt;'Bulk DivVar Analysis'!$J$116,"Pass","Fail"),"")</f>
        <v/>
      </c>
      <c r="I1955" s="338" t="str">
        <f t="shared" si="32"/>
        <v/>
      </c>
      <c r="J1955" s="339"/>
      <c r="K1955" s="339"/>
      <c r="L1955" s="339"/>
      <c r="M1955" s="339"/>
      <c r="N1955" s="339"/>
      <c r="O1955" s="339"/>
      <c r="P1955" s="339"/>
      <c r="Q1955" s="339"/>
    </row>
    <row r="1956" spans="1:17" ht="13.5" customHeight="1">
      <c r="A1956" s="481"/>
      <c r="B1956" s="481"/>
      <c r="C1956" s="481"/>
      <c r="D1956" s="481"/>
      <c r="E1956" s="481"/>
      <c r="F1956" s="339"/>
      <c r="G1956" s="340" t="str">
        <f>IF(ISNUMBER(E1956),E1956/'Bulk DivVar Analysis'!$I$114,"")</f>
        <v/>
      </c>
      <c r="H1956" s="338" t="str">
        <f>IF(ISNUMBER(E1956), IF(G1956&gt;'Bulk DivVar Analysis'!$J$116,"Pass","Fail"),"")</f>
        <v/>
      </c>
      <c r="I1956" s="338" t="str">
        <f t="shared" si="32"/>
        <v/>
      </c>
      <c r="J1956" s="339"/>
      <c r="K1956" s="339"/>
      <c r="L1956" s="339"/>
      <c r="M1956" s="339"/>
      <c r="N1956" s="339"/>
      <c r="O1956" s="339"/>
      <c r="P1956" s="339"/>
      <c r="Q1956" s="339"/>
    </row>
    <row r="1957" spans="1:17" ht="13.5" customHeight="1">
      <c r="A1957" s="481"/>
      <c r="B1957" s="481"/>
      <c r="C1957" s="481"/>
      <c r="D1957" s="481"/>
      <c r="E1957" s="481"/>
      <c r="F1957" s="339"/>
      <c r="G1957" s="340" t="str">
        <f>IF(ISNUMBER(E1957),E1957/'Bulk DivVar Analysis'!$I$114,"")</f>
        <v/>
      </c>
      <c r="H1957" s="338" t="str">
        <f>IF(ISNUMBER(E1957), IF(G1957&gt;'Bulk DivVar Analysis'!$J$116,"Pass","Fail"),"")</f>
        <v/>
      </c>
      <c r="I1957" s="338" t="str">
        <f t="shared" si="32"/>
        <v/>
      </c>
      <c r="J1957" s="339"/>
      <c r="K1957" s="339"/>
      <c r="L1957" s="339"/>
      <c r="M1957" s="339"/>
      <c r="N1957" s="339"/>
      <c r="O1957" s="339"/>
      <c r="P1957" s="339"/>
      <c r="Q1957" s="339"/>
    </row>
    <row r="1958" spans="1:17" ht="13.5" customHeight="1">
      <c r="A1958" s="481"/>
      <c r="B1958" s="481"/>
      <c r="C1958" s="481"/>
      <c r="D1958" s="481"/>
      <c r="E1958" s="481"/>
      <c r="F1958" s="339"/>
      <c r="G1958" s="340" t="str">
        <f>IF(ISNUMBER(E1958),E1958/'Bulk DivVar Analysis'!$I$114,"")</f>
        <v/>
      </c>
      <c r="H1958" s="338" t="str">
        <f>IF(ISNUMBER(E1958), IF(G1958&gt;'Bulk DivVar Analysis'!$J$116,"Pass","Fail"),"")</f>
        <v/>
      </c>
      <c r="I1958" s="338" t="str">
        <f t="shared" si="32"/>
        <v/>
      </c>
      <c r="J1958" s="339"/>
      <c r="K1958" s="339"/>
      <c r="L1958" s="339"/>
      <c r="M1958" s="339"/>
      <c r="N1958" s="339"/>
      <c r="O1958" s="339"/>
      <c r="P1958" s="339"/>
      <c r="Q1958" s="339"/>
    </row>
    <row r="1959" spans="1:17" ht="13.5" customHeight="1">
      <c r="A1959" s="481"/>
      <c r="B1959" s="481"/>
      <c r="C1959" s="481"/>
      <c r="D1959" s="481"/>
      <c r="E1959" s="481"/>
      <c r="F1959" s="339"/>
      <c r="G1959" s="340" t="str">
        <f>IF(ISNUMBER(E1959),E1959/'Bulk DivVar Analysis'!$I$114,"")</f>
        <v/>
      </c>
      <c r="H1959" s="338" t="str">
        <f>IF(ISNUMBER(E1959), IF(G1959&gt;'Bulk DivVar Analysis'!$J$116,"Pass","Fail"),"")</f>
        <v/>
      </c>
      <c r="I1959" s="338" t="str">
        <f t="shared" si="32"/>
        <v/>
      </c>
      <c r="J1959" s="339"/>
      <c r="K1959" s="339"/>
      <c r="L1959" s="339"/>
      <c r="M1959" s="339"/>
      <c r="N1959" s="339"/>
      <c r="O1959" s="339"/>
      <c r="P1959" s="339"/>
      <c r="Q1959" s="339"/>
    </row>
    <row r="1960" spans="1:17" ht="13.5" customHeight="1">
      <c r="A1960" s="481"/>
      <c r="B1960" s="481"/>
      <c r="C1960" s="481"/>
      <c r="D1960" s="481"/>
      <c r="E1960" s="481"/>
      <c r="F1960" s="339"/>
      <c r="G1960" s="340" t="str">
        <f>IF(ISNUMBER(E1960),E1960/'Bulk DivVar Analysis'!$I$114,"")</f>
        <v/>
      </c>
      <c r="H1960" s="338" t="str">
        <f>IF(ISNUMBER(E1960), IF(G1960&gt;'Bulk DivVar Analysis'!$J$116,"Pass","Fail"),"")</f>
        <v/>
      </c>
      <c r="I1960" s="338" t="str">
        <f t="shared" si="32"/>
        <v/>
      </c>
      <c r="J1960" s="339"/>
      <c r="K1960" s="339"/>
      <c r="L1960" s="339"/>
      <c r="M1960" s="339"/>
      <c r="N1960" s="339"/>
      <c r="O1960" s="339"/>
      <c r="P1960" s="339"/>
      <c r="Q1960" s="339"/>
    </row>
    <row r="1961" spans="1:17" ht="13.5" customHeight="1">
      <c r="A1961" s="481"/>
      <c r="B1961" s="481"/>
      <c r="C1961" s="481"/>
      <c r="D1961" s="481"/>
      <c r="E1961" s="481"/>
      <c r="F1961" s="339"/>
      <c r="G1961" s="340" t="str">
        <f>IF(ISNUMBER(E1961),E1961/'Bulk DivVar Analysis'!$I$114,"")</f>
        <v/>
      </c>
      <c r="H1961" s="338" t="str">
        <f>IF(ISNUMBER(E1961), IF(G1961&gt;'Bulk DivVar Analysis'!$J$116,"Pass","Fail"),"")</f>
        <v/>
      </c>
      <c r="I1961" s="338" t="str">
        <f t="shared" si="32"/>
        <v/>
      </c>
      <c r="J1961" s="339"/>
      <c r="K1961" s="339"/>
      <c r="L1961" s="339"/>
      <c r="M1961" s="339"/>
      <c r="N1961" s="339"/>
      <c r="O1961" s="339"/>
      <c r="P1961" s="339"/>
      <c r="Q1961" s="339"/>
    </row>
    <row r="1962" spans="1:17" ht="13.5" customHeight="1">
      <c r="A1962" s="481"/>
      <c r="B1962" s="481"/>
      <c r="C1962" s="481"/>
      <c r="D1962" s="481"/>
      <c r="E1962" s="481"/>
      <c r="F1962" s="339"/>
      <c r="G1962" s="340" t="str">
        <f>IF(ISNUMBER(E1962),E1962/'Bulk DivVar Analysis'!$I$114,"")</f>
        <v/>
      </c>
      <c r="H1962" s="338" t="str">
        <f>IF(ISNUMBER(E1962), IF(G1962&gt;'Bulk DivVar Analysis'!$J$116,"Pass","Fail"),"")</f>
        <v/>
      </c>
      <c r="I1962" s="338" t="str">
        <f t="shared" si="32"/>
        <v/>
      </c>
      <c r="J1962" s="339"/>
      <c r="K1962" s="339"/>
      <c r="L1962" s="339"/>
      <c r="M1962" s="339"/>
      <c r="N1962" s="339"/>
      <c r="O1962" s="339"/>
      <c r="P1962" s="339"/>
      <c r="Q1962" s="339"/>
    </row>
    <row r="1963" spans="1:17" ht="13.5" customHeight="1">
      <c r="A1963" s="481"/>
      <c r="B1963" s="481"/>
      <c r="C1963" s="481"/>
      <c r="D1963" s="481"/>
      <c r="E1963" s="481"/>
      <c r="F1963" s="339"/>
      <c r="G1963" s="340" t="str">
        <f>IF(ISNUMBER(E1963),E1963/'Bulk DivVar Analysis'!$I$114,"")</f>
        <v/>
      </c>
      <c r="H1963" s="338" t="str">
        <f>IF(ISNUMBER(E1963), IF(G1963&gt;'Bulk DivVar Analysis'!$J$116,"Pass","Fail"),"")</f>
        <v/>
      </c>
      <c r="I1963" s="338" t="str">
        <f t="shared" si="32"/>
        <v/>
      </c>
      <c r="J1963" s="339"/>
      <c r="K1963" s="339"/>
      <c r="L1963" s="339"/>
      <c r="M1963" s="339"/>
      <c r="N1963" s="339"/>
      <c r="O1963" s="339"/>
      <c r="P1963" s="339"/>
      <c r="Q1963" s="339"/>
    </row>
    <row r="1964" spans="1:17" ht="13.5" customHeight="1">
      <c r="A1964" s="481"/>
      <c r="B1964" s="481"/>
      <c r="C1964" s="481"/>
      <c r="D1964" s="481"/>
      <c r="E1964" s="481"/>
      <c r="F1964" s="339"/>
      <c r="G1964" s="340" t="str">
        <f>IF(ISNUMBER(E1964),E1964/'Bulk DivVar Analysis'!$I$114,"")</f>
        <v/>
      </c>
      <c r="H1964" s="338" t="str">
        <f>IF(ISNUMBER(E1964), IF(G1964&gt;'Bulk DivVar Analysis'!$J$116,"Pass","Fail"),"")</f>
        <v/>
      </c>
      <c r="I1964" s="338" t="str">
        <f t="shared" si="32"/>
        <v/>
      </c>
      <c r="J1964" s="339"/>
      <c r="K1964" s="339"/>
      <c r="L1964" s="339"/>
      <c r="M1964" s="339"/>
      <c r="N1964" s="339"/>
      <c r="O1964" s="339"/>
      <c r="P1964" s="339"/>
      <c r="Q1964" s="339"/>
    </row>
    <row r="1965" spans="1:17" ht="13.5" customHeight="1">
      <c r="A1965" s="481"/>
      <c r="B1965" s="481"/>
      <c r="C1965" s="481"/>
      <c r="D1965" s="481"/>
      <c r="E1965" s="481"/>
      <c r="F1965" s="339"/>
      <c r="G1965" s="340" t="str">
        <f>IF(ISNUMBER(E1965),E1965/'Bulk DivVar Analysis'!$I$114,"")</f>
        <v/>
      </c>
      <c r="H1965" s="338" t="str">
        <f>IF(ISNUMBER(E1965), IF(G1965&gt;'Bulk DivVar Analysis'!$J$116,"Pass","Fail"),"")</f>
        <v/>
      </c>
      <c r="I1965" s="338" t="str">
        <f t="shared" si="32"/>
        <v/>
      </c>
      <c r="J1965" s="339"/>
      <c r="K1965" s="339"/>
      <c r="L1965" s="339"/>
      <c r="M1965" s="339"/>
      <c r="N1965" s="339"/>
      <c r="O1965" s="339"/>
      <c r="P1965" s="339"/>
      <c r="Q1965" s="339"/>
    </row>
    <row r="1966" spans="1:17" ht="13.5" customHeight="1">
      <c r="A1966" s="481"/>
      <c r="B1966" s="481"/>
      <c r="C1966" s="481"/>
      <c r="D1966" s="481"/>
      <c r="E1966" s="481"/>
      <c r="F1966" s="339"/>
      <c r="G1966" s="340" t="str">
        <f>IF(ISNUMBER(E1966),E1966/'Bulk DivVar Analysis'!$I$114,"")</f>
        <v/>
      </c>
      <c r="H1966" s="338" t="str">
        <f>IF(ISNUMBER(E1966), IF(G1966&gt;'Bulk DivVar Analysis'!$J$116,"Pass","Fail"),"")</f>
        <v/>
      </c>
      <c r="I1966" s="338" t="str">
        <f t="shared" si="32"/>
        <v/>
      </c>
      <c r="J1966" s="339"/>
      <c r="K1966" s="339"/>
      <c r="L1966" s="339"/>
      <c r="M1966" s="339"/>
      <c r="N1966" s="339"/>
      <c r="O1966" s="339"/>
      <c r="P1966" s="339"/>
      <c r="Q1966" s="339"/>
    </row>
    <row r="1967" spans="1:17" ht="13.5" customHeight="1">
      <c r="A1967" s="481"/>
      <c r="B1967" s="481"/>
      <c r="C1967" s="481"/>
      <c r="D1967" s="481"/>
      <c r="E1967" s="481"/>
      <c r="F1967" s="339"/>
      <c r="G1967" s="340" t="str">
        <f>IF(ISNUMBER(E1967),E1967/'Bulk DivVar Analysis'!$I$114,"")</f>
        <v/>
      </c>
      <c r="H1967" s="338" t="str">
        <f>IF(ISNUMBER(E1967), IF(G1967&gt;'Bulk DivVar Analysis'!$J$116,"Pass","Fail"),"")</f>
        <v/>
      </c>
      <c r="I1967" s="338" t="str">
        <f t="shared" si="32"/>
        <v/>
      </c>
      <c r="J1967" s="339"/>
      <c r="K1967" s="339"/>
      <c r="L1967" s="339"/>
      <c r="M1967" s="339"/>
      <c r="N1967" s="339"/>
      <c r="O1967" s="339"/>
      <c r="P1967" s="339"/>
      <c r="Q1967" s="339"/>
    </row>
    <row r="1968" spans="1:17" ht="13.5" customHeight="1">
      <c r="A1968" s="481"/>
      <c r="B1968" s="481"/>
      <c r="C1968" s="481"/>
      <c r="D1968" s="481"/>
      <c r="E1968" s="481"/>
      <c r="F1968" s="339"/>
      <c r="G1968" s="340" t="str">
        <f>IF(ISNUMBER(E1968),E1968/'Bulk DivVar Analysis'!$I$114,"")</f>
        <v/>
      </c>
      <c r="H1968" s="338" t="str">
        <f>IF(ISNUMBER(E1968), IF(G1968&gt;'Bulk DivVar Analysis'!$J$116,"Pass","Fail"),"")</f>
        <v/>
      </c>
      <c r="I1968" s="338" t="str">
        <f t="shared" si="32"/>
        <v/>
      </c>
      <c r="J1968" s="339"/>
      <c r="K1968" s="339"/>
      <c r="L1968" s="339"/>
      <c r="M1968" s="339"/>
      <c r="N1968" s="339"/>
      <c r="O1968" s="339"/>
      <c r="P1968" s="339"/>
      <c r="Q1968" s="339"/>
    </row>
    <row r="1969" spans="1:17" ht="13.5" customHeight="1">
      <c r="A1969" s="481"/>
      <c r="B1969" s="481"/>
      <c r="C1969" s="481"/>
      <c r="D1969" s="481"/>
      <c r="E1969" s="481"/>
      <c r="F1969" s="339"/>
      <c r="G1969" s="340" t="str">
        <f>IF(ISNUMBER(E1969),E1969/'Bulk DivVar Analysis'!$I$114,"")</f>
        <v/>
      </c>
      <c r="H1969" s="338" t="str">
        <f>IF(ISNUMBER(E1969), IF(G1969&gt;'Bulk DivVar Analysis'!$J$116,"Pass","Fail"),"")</f>
        <v/>
      </c>
      <c r="I1969" s="338" t="str">
        <f t="shared" si="32"/>
        <v/>
      </c>
      <c r="J1969" s="339"/>
      <c r="K1969" s="339"/>
      <c r="L1969" s="339"/>
      <c r="M1969" s="339"/>
      <c r="N1969" s="339"/>
      <c r="O1969" s="339"/>
      <c r="P1969" s="339"/>
      <c r="Q1969" s="339"/>
    </row>
    <row r="1970" spans="1:17" ht="13.5" customHeight="1">
      <c r="A1970" s="481"/>
      <c r="B1970" s="481"/>
      <c r="C1970" s="481"/>
      <c r="D1970" s="481"/>
      <c r="E1970" s="481"/>
      <c r="F1970" s="339"/>
      <c r="G1970" s="340" t="str">
        <f>IF(ISNUMBER(E1970),E1970/'Bulk DivVar Analysis'!$I$114,"")</f>
        <v/>
      </c>
      <c r="H1970" s="338" t="str">
        <f>IF(ISNUMBER(E1970), IF(G1970&gt;'Bulk DivVar Analysis'!$J$116,"Pass","Fail"),"")</f>
        <v/>
      </c>
      <c r="I1970" s="338" t="str">
        <f t="shared" si="32"/>
        <v/>
      </c>
      <c r="J1970" s="339"/>
      <c r="K1970" s="339"/>
      <c r="L1970" s="339"/>
      <c r="M1970" s="339"/>
      <c r="N1970" s="339"/>
      <c r="O1970" s="339"/>
      <c r="P1970" s="339"/>
      <c r="Q1970" s="339"/>
    </row>
    <row r="1971" spans="1:17" ht="13.5" customHeight="1">
      <c r="A1971" s="481"/>
      <c r="B1971" s="481"/>
      <c r="C1971" s="481"/>
      <c r="D1971" s="481"/>
      <c r="E1971" s="481"/>
      <c r="F1971" s="339"/>
      <c r="G1971" s="340" t="str">
        <f>IF(ISNUMBER(E1971),E1971/'Bulk DivVar Analysis'!$I$114,"")</f>
        <v/>
      </c>
      <c r="H1971" s="338" t="str">
        <f>IF(ISNUMBER(E1971), IF(G1971&gt;'Bulk DivVar Analysis'!$J$116,"Pass","Fail"),"")</f>
        <v/>
      </c>
      <c r="I1971" s="338" t="str">
        <f t="shared" si="32"/>
        <v/>
      </c>
      <c r="J1971" s="339"/>
      <c r="K1971" s="339"/>
      <c r="L1971" s="339"/>
      <c r="M1971" s="339"/>
      <c r="N1971" s="339"/>
      <c r="O1971" s="339"/>
      <c r="P1971" s="339"/>
      <c r="Q1971" s="339"/>
    </row>
    <row r="1972" spans="1:17" ht="13.5" customHeight="1">
      <c r="A1972" s="481"/>
      <c r="B1972" s="481"/>
      <c r="C1972" s="481"/>
      <c r="D1972" s="481"/>
      <c r="E1972" s="481"/>
      <c r="F1972" s="339"/>
      <c r="G1972" s="340" t="str">
        <f>IF(ISNUMBER(E1972),E1972/'Bulk DivVar Analysis'!$I$114,"")</f>
        <v/>
      </c>
      <c r="H1972" s="338" t="str">
        <f>IF(ISNUMBER(E1972), IF(G1972&gt;'Bulk DivVar Analysis'!$J$116,"Pass","Fail"),"")</f>
        <v/>
      </c>
      <c r="I1972" s="338" t="str">
        <f t="shared" si="32"/>
        <v/>
      </c>
      <c r="J1972" s="339"/>
      <c r="K1972" s="339"/>
      <c r="L1972" s="339"/>
      <c r="M1972" s="339"/>
      <c r="N1972" s="339"/>
      <c r="O1972" s="339"/>
      <c r="P1972" s="339"/>
      <c r="Q1972" s="339"/>
    </row>
    <row r="1973" spans="1:17" ht="13.5" customHeight="1">
      <c r="A1973" s="481"/>
      <c r="B1973" s="481"/>
      <c r="C1973" s="481"/>
      <c r="D1973" s="481"/>
      <c r="E1973" s="481"/>
      <c r="F1973" s="339"/>
      <c r="G1973" s="340" t="str">
        <f>IF(ISNUMBER(E1973),E1973/'Bulk DivVar Analysis'!$I$114,"")</f>
        <v/>
      </c>
      <c r="H1973" s="338" t="str">
        <f>IF(ISNUMBER(E1973), IF(G1973&gt;'Bulk DivVar Analysis'!$J$116,"Pass","Fail"),"")</f>
        <v/>
      </c>
      <c r="I1973" s="338" t="str">
        <f t="shared" si="32"/>
        <v/>
      </c>
      <c r="J1973" s="339"/>
      <c r="K1973" s="339"/>
      <c r="L1973" s="339"/>
      <c r="M1973" s="339"/>
      <c r="N1973" s="339"/>
      <c r="O1973" s="339"/>
      <c r="P1973" s="339"/>
      <c r="Q1973" s="339"/>
    </row>
    <row r="1974" spans="1:17" ht="13.5" customHeight="1">
      <c r="A1974" s="481"/>
      <c r="B1974" s="481"/>
      <c r="C1974" s="481"/>
      <c r="D1974" s="481"/>
      <c r="E1974" s="481"/>
      <c r="F1974" s="339"/>
      <c r="G1974" s="340" t="str">
        <f>IF(ISNUMBER(E1974),E1974/'Bulk DivVar Analysis'!$I$114,"")</f>
        <v/>
      </c>
      <c r="H1974" s="338" t="str">
        <f>IF(ISNUMBER(E1974), IF(G1974&gt;'Bulk DivVar Analysis'!$J$116,"Pass","Fail"),"")</f>
        <v/>
      </c>
      <c r="I1974" s="338" t="str">
        <f t="shared" si="32"/>
        <v/>
      </c>
      <c r="J1974" s="339"/>
      <c r="K1974" s="339"/>
      <c r="L1974" s="339"/>
      <c r="M1974" s="339"/>
      <c r="N1974" s="339"/>
      <c r="O1974" s="339"/>
      <c r="P1974" s="339"/>
      <c r="Q1974" s="339"/>
    </row>
    <row r="1975" spans="1:17" ht="13.5" customHeight="1">
      <c r="A1975" s="481"/>
      <c r="B1975" s="481"/>
      <c r="C1975" s="481"/>
      <c r="D1975" s="481"/>
      <c r="E1975" s="481"/>
      <c r="F1975" s="339"/>
      <c r="G1975" s="340" t="str">
        <f>IF(ISNUMBER(E1975),E1975/'Bulk DivVar Analysis'!$I$114,"")</f>
        <v/>
      </c>
      <c r="H1975" s="338" t="str">
        <f>IF(ISNUMBER(E1975), IF(G1975&gt;'Bulk DivVar Analysis'!$J$116,"Pass","Fail"),"")</f>
        <v/>
      </c>
      <c r="I1975" s="338" t="str">
        <f t="shared" si="32"/>
        <v/>
      </c>
      <c r="J1975" s="339"/>
      <c r="K1975" s="339"/>
      <c r="L1975" s="339"/>
      <c r="M1975" s="339"/>
      <c r="N1975" s="339"/>
      <c r="O1975" s="339"/>
      <c r="P1975" s="339"/>
      <c r="Q1975" s="339"/>
    </row>
    <row r="1976" spans="1:17" ht="13.5" customHeight="1">
      <c r="A1976" s="481"/>
      <c r="B1976" s="481"/>
      <c r="C1976" s="481"/>
      <c r="D1976" s="481"/>
      <c r="E1976" s="481"/>
      <c r="F1976" s="339"/>
      <c r="G1976" s="340" t="str">
        <f>IF(ISNUMBER(E1976),E1976/'Bulk DivVar Analysis'!$I$114,"")</f>
        <v/>
      </c>
      <c r="H1976" s="338" t="str">
        <f>IF(ISNUMBER(E1976), IF(G1976&gt;'Bulk DivVar Analysis'!$J$116,"Pass","Fail"),"")</f>
        <v/>
      </c>
      <c r="I1976" s="338" t="str">
        <f t="shared" si="32"/>
        <v/>
      </c>
      <c r="J1976" s="339"/>
      <c r="K1976" s="339"/>
      <c r="L1976" s="339"/>
      <c r="M1976" s="339"/>
      <c r="N1976" s="339"/>
      <c r="O1976" s="339"/>
      <c r="P1976" s="339"/>
      <c r="Q1976" s="339"/>
    </row>
    <row r="1977" spans="1:17" ht="13.5" customHeight="1">
      <c r="A1977" s="481"/>
      <c r="B1977" s="481"/>
      <c r="C1977" s="481"/>
      <c r="D1977" s="481"/>
      <c r="E1977" s="481"/>
      <c r="F1977" s="339"/>
      <c r="G1977" s="340" t="str">
        <f>IF(ISNUMBER(E1977),E1977/'Bulk DivVar Analysis'!$I$114,"")</f>
        <v/>
      </c>
      <c r="H1977" s="338" t="str">
        <f>IF(ISNUMBER(E1977), IF(G1977&gt;'Bulk DivVar Analysis'!$J$116,"Pass","Fail"),"")</f>
        <v/>
      </c>
      <c r="I1977" s="338" t="str">
        <f t="shared" si="32"/>
        <v/>
      </c>
      <c r="J1977" s="339"/>
      <c r="K1977" s="339"/>
      <c r="L1977" s="339"/>
      <c r="M1977" s="339"/>
      <c r="N1977" s="339"/>
      <c r="O1977" s="339"/>
      <c r="P1977" s="339"/>
      <c r="Q1977" s="339"/>
    </row>
    <row r="1978" spans="1:17" ht="13.5" customHeight="1">
      <c r="A1978" s="481"/>
      <c r="B1978" s="481"/>
      <c r="C1978" s="481"/>
      <c r="D1978" s="481"/>
      <c r="E1978" s="481"/>
      <c r="F1978" s="339"/>
      <c r="G1978" s="340" t="str">
        <f>IF(ISNUMBER(E1978),E1978/'Bulk DivVar Analysis'!$I$114,"")</f>
        <v/>
      </c>
      <c r="H1978" s="338" t="str">
        <f>IF(ISNUMBER(E1978), IF(G1978&gt;'Bulk DivVar Analysis'!$J$116,"Pass","Fail"),"")</f>
        <v/>
      </c>
      <c r="I1978" s="338" t="str">
        <f t="shared" si="32"/>
        <v/>
      </c>
      <c r="J1978" s="339"/>
      <c r="K1978" s="339"/>
      <c r="L1978" s="339"/>
      <c r="M1978" s="339"/>
      <c r="N1978" s="339"/>
      <c r="O1978" s="339"/>
      <c r="P1978" s="339"/>
      <c r="Q1978" s="339"/>
    </row>
    <row r="1979" spans="1:17" ht="13.5" customHeight="1">
      <c r="A1979" s="481"/>
      <c r="B1979" s="481"/>
      <c r="C1979" s="481"/>
      <c r="D1979" s="481"/>
      <c r="E1979" s="481"/>
      <c r="F1979" s="339"/>
      <c r="G1979" s="340" t="str">
        <f>IF(ISNUMBER(E1979),E1979/'Bulk DivVar Analysis'!$I$114,"")</f>
        <v/>
      </c>
      <c r="H1979" s="338" t="str">
        <f>IF(ISNUMBER(E1979), IF(G1979&gt;'Bulk DivVar Analysis'!$J$116,"Pass","Fail"),"")</f>
        <v/>
      </c>
      <c r="I1979" s="338" t="str">
        <f t="shared" si="32"/>
        <v/>
      </c>
      <c r="J1979" s="339"/>
      <c r="K1979" s="339"/>
      <c r="L1979" s="339"/>
      <c r="M1979" s="339"/>
      <c r="N1979" s="339"/>
      <c r="O1979" s="339"/>
      <c r="P1979" s="339"/>
      <c r="Q1979" s="339"/>
    </row>
    <row r="1980" spans="1:17" ht="13.5" customHeight="1">
      <c r="A1980" s="481"/>
      <c r="B1980" s="481"/>
      <c r="C1980" s="481"/>
      <c r="D1980" s="481"/>
      <c r="E1980" s="481"/>
      <c r="F1980" s="339"/>
      <c r="G1980" s="340" t="str">
        <f>IF(ISNUMBER(E1980),E1980/'Bulk DivVar Analysis'!$I$114,"")</f>
        <v/>
      </c>
      <c r="H1980" s="338" t="str">
        <f>IF(ISNUMBER(E1980), IF(G1980&gt;'Bulk DivVar Analysis'!$J$116,"Pass","Fail"),"")</f>
        <v/>
      </c>
      <c r="I1980" s="338" t="str">
        <f t="shared" si="32"/>
        <v/>
      </c>
      <c r="J1980" s="339"/>
      <c r="K1980" s="339"/>
      <c r="L1980" s="339"/>
      <c r="M1980" s="339"/>
      <c r="N1980" s="339"/>
      <c r="O1980" s="339"/>
      <c r="P1980" s="339"/>
      <c r="Q1980" s="339"/>
    </row>
    <row r="1981" spans="1:17" ht="13.5" customHeight="1">
      <c r="A1981" s="481"/>
      <c r="B1981" s="481"/>
      <c r="C1981" s="481"/>
      <c r="D1981" s="481"/>
      <c r="E1981" s="481"/>
      <c r="F1981" s="339"/>
      <c r="G1981" s="340" t="str">
        <f>IF(ISNUMBER(E1981),E1981/'Bulk DivVar Analysis'!$I$114,"")</f>
        <v/>
      </c>
      <c r="H1981" s="338" t="str">
        <f>IF(ISNUMBER(E1981), IF(G1981&gt;'Bulk DivVar Analysis'!$J$116,"Pass","Fail"),"")</f>
        <v/>
      </c>
      <c r="I1981" s="338" t="str">
        <f t="shared" si="32"/>
        <v/>
      </c>
      <c r="J1981" s="339"/>
      <c r="K1981" s="339"/>
      <c r="L1981" s="339"/>
      <c r="M1981" s="339"/>
      <c r="N1981" s="339"/>
      <c r="O1981" s="339"/>
      <c r="P1981" s="339"/>
      <c r="Q1981" s="339"/>
    </row>
    <row r="1982" spans="1:17" ht="13.5" customHeight="1">
      <c r="A1982" s="481"/>
      <c r="B1982" s="481"/>
      <c r="C1982" s="481"/>
      <c r="D1982" s="481"/>
      <c r="E1982" s="481"/>
      <c r="F1982" s="339"/>
      <c r="G1982" s="340" t="str">
        <f>IF(ISNUMBER(E1982),E1982/'Bulk DivVar Analysis'!$I$114,"")</f>
        <v/>
      </c>
      <c r="H1982" s="338" t="str">
        <f>IF(ISNUMBER(E1982), IF(G1982&gt;'Bulk DivVar Analysis'!$J$116,"Pass","Fail"),"")</f>
        <v/>
      </c>
      <c r="I1982" s="338" t="str">
        <f t="shared" si="32"/>
        <v/>
      </c>
      <c r="J1982" s="339"/>
      <c r="K1982" s="339"/>
      <c r="L1982" s="339"/>
      <c r="M1982" s="339"/>
      <c r="N1982" s="339"/>
      <c r="O1982" s="339"/>
      <c r="P1982" s="339"/>
      <c r="Q1982" s="339"/>
    </row>
    <row r="1983" spans="1:17" ht="13.5" customHeight="1">
      <c r="A1983" s="481"/>
      <c r="B1983" s="481"/>
      <c r="C1983" s="481"/>
      <c r="D1983" s="481"/>
      <c r="E1983" s="481"/>
      <c r="F1983" s="339"/>
      <c r="G1983" s="340" t="str">
        <f>IF(ISNUMBER(E1983),E1983/'Bulk DivVar Analysis'!$I$114,"")</f>
        <v/>
      </c>
      <c r="H1983" s="338" t="str">
        <f>IF(ISNUMBER(E1983), IF(G1983&gt;'Bulk DivVar Analysis'!$J$116,"Pass","Fail"),"")</f>
        <v/>
      </c>
      <c r="I1983" s="338" t="str">
        <f t="shared" si="32"/>
        <v/>
      </c>
      <c r="J1983" s="339"/>
      <c r="K1983" s="339"/>
      <c r="L1983" s="339"/>
      <c r="M1983" s="339"/>
      <c r="N1983" s="339"/>
      <c r="O1983" s="339"/>
      <c r="P1983" s="339"/>
      <c r="Q1983" s="339"/>
    </row>
    <row r="1984" spans="1:17" ht="13.5" customHeight="1">
      <c r="A1984" s="481"/>
      <c r="B1984" s="481"/>
      <c r="C1984" s="481"/>
      <c r="D1984" s="481"/>
      <c r="E1984" s="481"/>
      <c r="F1984" s="339"/>
      <c r="G1984" s="340" t="str">
        <f>IF(ISNUMBER(E1984),E1984/'Bulk DivVar Analysis'!$I$114,"")</f>
        <v/>
      </c>
      <c r="H1984" s="338" t="str">
        <f>IF(ISNUMBER(E1984), IF(G1984&gt;'Bulk DivVar Analysis'!$J$116,"Pass","Fail"),"")</f>
        <v/>
      </c>
      <c r="I1984" s="338" t="str">
        <f t="shared" si="32"/>
        <v/>
      </c>
      <c r="J1984" s="339"/>
      <c r="K1984" s="339"/>
      <c r="L1984" s="339"/>
      <c r="M1984" s="339"/>
      <c r="N1984" s="339"/>
      <c r="O1984" s="339"/>
      <c r="P1984" s="339"/>
      <c r="Q1984" s="339"/>
    </row>
    <row r="1985" spans="1:17" ht="13.5" customHeight="1">
      <c r="A1985" s="481"/>
      <c r="B1985" s="481"/>
      <c r="C1985" s="481"/>
      <c r="D1985" s="481"/>
      <c r="E1985" s="481"/>
      <c r="F1985" s="339"/>
      <c r="G1985" s="340" t="str">
        <f>IF(ISNUMBER(E1985),E1985/'Bulk DivVar Analysis'!$I$114,"")</f>
        <v/>
      </c>
      <c r="H1985" s="338" t="str">
        <f>IF(ISNUMBER(E1985), IF(G1985&gt;'Bulk DivVar Analysis'!$J$116,"Pass","Fail"),"")</f>
        <v/>
      </c>
      <c r="I1985" s="338" t="str">
        <f t="shared" si="32"/>
        <v/>
      </c>
      <c r="J1985" s="339"/>
      <c r="K1985" s="339"/>
      <c r="L1985" s="339"/>
      <c r="M1985" s="339"/>
      <c r="N1985" s="339"/>
      <c r="O1985" s="339"/>
      <c r="P1985" s="339"/>
      <c r="Q1985" s="339"/>
    </row>
    <row r="1986" spans="1:17" ht="13.5" customHeight="1">
      <c r="A1986" s="481"/>
      <c r="B1986" s="481"/>
      <c r="C1986" s="481"/>
      <c r="D1986" s="481"/>
      <c r="E1986" s="481"/>
      <c r="F1986" s="339"/>
      <c r="G1986" s="340" t="str">
        <f>IF(ISNUMBER(E1986),E1986/'Bulk DivVar Analysis'!$I$114,"")</f>
        <v/>
      </c>
      <c r="H1986" s="338" t="str">
        <f>IF(ISNUMBER(E1986), IF(G1986&gt;'Bulk DivVar Analysis'!$J$116,"Pass","Fail"),"")</f>
        <v/>
      </c>
      <c r="I1986" s="338" t="str">
        <f t="shared" si="32"/>
        <v/>
      </c>
      <c r="J1986" s="339"/>
      <c r="K1986" s="339"/>
      <c r="L1986" s="339"/>
      <c r="M1986" s="339"/>
      <c r="N1986" s="339"/>
      <c r="O1986" s="339"/>
      <c r="P1986" s="339"/>
      <c r="Q1986" s="339"/>
    </row>
    <row r="1987" spans="1:17" ht="13.5" customHeight="1">
      <c r="A1987" s="481"/>
      <c r="B1987" s="481"/>
      <c r="C1987" s="481"/>
      <c r="D1987" s="481"/>
      <c r="E1987" s="481"/>
      <c r="F1987" s="339"/>
      <c r="G1987" s="340" t="str">
        <f>IF(ISNUMBER(E1987),E1987/'Bulk DivVar Analysis'!$I$114,"")</f>
        <v/>
      </c>
      <c r="H1987" s="338" t="str">
        <f>IF(ISNUMBER(E1987), IF(G1987&gt;'Bulk DivVar Analysis'!$J$116,"Pass","Fail"),"")</f>
        <v/>
      </c>
      <c r="I1987" s="338" t="str">
        <f t="shared" ref="I1987:I2050" si="33">_xlfn.TEXTJOIN("_",TRUE,B1987,C1987)</f>
        <v/>
      </c>
      <c r="J1987" s="339"/>
      <c r="K1987" s="339"/>
      <c r="L1987" s="339"/>
      <c r="M1987" s="339"/>
      <c r="N1987" s="339"/>
      <c r="O1987" s="339"/>
      <c r="P1987" s="339"/>
      <c r="Q1987" s="339"/>
    </row>
    <row r="1988" spans="1:17" ht="13.5" customHeight="1">
      <c r="A1988" s="481"/>
      <c r="B1988" s="481"/>
      <c r="C1988" s="481"/>
      <c r="D1988" s="481"/>
      <c r="E1988" s="481"/>
      <c r="F1988" s="339"/>
      <c r="G1988" s="340" t="str">
        <f>IF(ISNUMBER(E1988),E1988/'Bulk DivVar Analysis'!$I$114,"")</f>
        <v/>
      </c>
      <c r="H1988" s="338" t="str">
        <f>IF(ISNUMBER(E1988), IF(G1988&gt;'Bulk DivVar Analysis'!$J$116,"Pass","Fail"),"")</f>
        <v/>
      </c>
      <c r="I1988" s="338" t="str">
        <f t="shared" si="33"/>
        <v/>
      </c>
      <c r="J1988" s="339"/>
      <c r="K1988" s="339"/>
      <c r="L1988" s="339"/>
      <c r="M1988" s="339"/>
      <c r="N1988" s="339"/>
      <c r="O1988" s="339"/>
      <c r="P1988" s="339"/>
      <c r="Q1988" s="339"/>
    </row>
    <row r="1989" spans="1:17" ht="13.5" customHeight="1">
      <c r="A1989" s="481"/>
      <c r="B1989" s="481"/>
      <c r="C1989" s="481"/>
      <c r="D1989" s="481"/>
      <c r="E1989" s="481"/>
      <c r="F1989" s="339"/>
      <c r="G1989" s="340" t="str">
        <f>IF(ISNUMBER(E1989),E1989/'Bulk DivVar Analysis'!$I$114,"")</f>
        <v/>
      </c>
      <c r="H1989" s="338" t="str">
        <f>IF(ISNUMBER(E1989), IF(G1989&gt;'Bulk DivVar Analysis'!$J$116,"Pass","Fail"),"")</f>
        <v/>
      </c>
      <c r="I1989" s="338" t="str">
        <f t="shared" si="33"/>
        <v/>
      </c>
      <c r="J1989" s="339"/>
      <c r="K1989" s="339"/>
      <c r="L1989" s="339"/>
      <c r="M1989" s="339"/>
      <c r="N1989" s="339"/>
      <c r="O1989" s="339"/>
      <c r="P1989" s="339"/>
      <c r="Q1989" s="339"/>
    </row>
    <row r="1990" spans="1:17" ht="13.5" customHeight="1">
      <c r="A1990" s="481"/>
      <c r="B1990" s="481"/>
      <c r="C1990" s="481"/>
      <c r="D1990" s="481"/>
      <c r="E1990" s="481"/>
      <c r="F1990" s="339"/>
      <c r="G1990" s="340" t="str">
        <f>IF(ISNUMBER(E1990),E1990/'Bulk DivVar Analysis'!$I$114,"")</f>
        <v/>
      </c>
      <c r="H1990" s="338" t="str">
        <f>IF(ISNUMBER(E1990), IF(G1990&gt;'Bulk DivVar Analysis'!$J$116,"Pass","Fail"),"")</f>
        <v/>
      </c>
      <c r="I1990" s="338" t="str">
        <f t="shared" si="33"/>
        <v/>
      </c>
      <c r="J1990" s="339"/>
      <c r="K1990" s="339"/>
      <c r="L1990" s="339"/>
      <c r="M1990" s="339"/>
      <c r="N1990" s="339"/>
      <c r="O1990" s="339"/>
      <c r="P1990" s="339"/>
      <c r="Q1990" s="339"/>
    </row>
    <row r="1991" spans="1:17" ht="13.5" customHeight="1">
      <c r="A1991" s="481"/>
      <c r="B1991" s="481"/>
      <c r="C1991" s="481"/>
      <c r="D1991" s="481"/>
      <c r="E1991" s="481"/>
      <c r="F1991" s="339"/>
      <c r="G1991" s="340" t="str">
        <f>IF(ISNUMBER(E1991),E1991/'Bulk DivVar Analysis'!$I$114,"")</f>
        <v/>
      </c>
      <c r="H1991" s="338" t="str">
        <f>IF(ISNUMBER(E1991), IF(G1991&gt;'Bulk DivVar Analysis'!$J$116,"Pass","Fail"),"")</f>
        <v/>
      </c>
      <c r="I1991" s="338" t="str">
        <f t="shared" si="33"/>
        <v/>
      </c>
      <c r="J1991" s="339"/>
      <c r="K1991" s="339"/>
      <c r="L1991" s="339"/>
      <c r="M1991" s="339"/>
      <c r="N1991" s="339"/>
      <c r="O1991" s="339"/>
      <c r="P1991" s="339"/>
      <c r="Q1991" s="339"/>
    </row>
    <row r="1992" spans="1:17" ht="13.5" customHeight="1">
      <c r="A1992" s="481"/>
      <c r="B1992" s="481"/>
      <c r="C1992" s="481"/>
      <c r="D1992" s="481"/>
      <c r="E1992" s="481"/>
      <c r="F1992" s="339"/>
      <c r="G1992" s="340" t="str">
        <f>IF(ISNUMBER(E1992),E1992/'Bulk DivVar Analysis'!$I$114,"")</f>
        <v/>
      </c>
      <c r="H1992" s="338" t="str">
        <f>IF(ISNUMBER(E1992), IF(G1992&gt;'Bulk DivVar Analysis'!$J$116,"Pass","Fail"),"")</f>
        <v/>
      </c>
      <c r="I1992" s="338" t="str">
        <f t="shared" si="33"/>
        <v/>
      </c>
      <c r="J1992" s="339"/>
      <c r="K1992" s="339"/>
      <c r="L1992" s="339"/>
      <c r="M1992" s="339"/>
      <c r="N1992" s="339"/>
      <c r="O1992" s="339"/>
      <c r="P1992" s="339"/>
      <c r="Q1992" s="339"/>
    </row>
    <row r="1993" spans="1:17" ht="13.5" customHeight="1">
      <c r="A1993" s="481"/>
      <c r="B1993" s="481"/>
      <c r="C1993" s="481"/>
      <c r="D1993" s="481"/>
      <c r="E1993" s="481"/>
      <c r="F1993" s="339"/>
      <c r="G1993" s="340" t="str">
        <f>IF(ISNUMBER(E1993),E1993/'Bulk DivVar Analysis'!$I$114,"")</f>
        <v/>
      </c>
      <c r="H1993" s="338" t="str">
        <f>IF(ISNUMBER(E1993), IF(G1993&gt;'Bulk DivVar Analysis'!$J$116,"Pass","Fail"),"")</f>
        <v/>
      </c>
      <c r="I1993" s="338" t="str">
        <f t="shared" si="33"/>
        <v/>
      </c>
      <c r="J1993" s="339"/>
      <c r="K1993" s="339"/>
      <c r="L1993" s="339"/>
      <c r="M1993" s="339"/>
      <c r="N1993" s="339"/>
      <c r="O1993" s="339"/>
      <c r="P1993" s="339"/>
      <c r="Q1993" s="339"/>
    </row>
    <row r="1994" spans="1:17" ht="13.5" customHeight="1">
      <c r="A1994" s="481"/>
      <c r="B1994" s="481"/>
      <c r="C1994" s="481"/>
      <c r="D1994" s="481"/>
      <c r="E1994" s="481"/>
      <c r="F1994" s="339"/>
      <c r="G1994" s="340" t="str">
        <f>IF(ISNUMBER(E1994),E1994/'Bulk DivVar Analysis'!$I$114,"")</f>
        <v/>
      </c>
      <c r="H1994" s="338" t="str">
        <f>IF(ISNUMBER(E1994), IF(G1994&gt;'Bulk DivVar Analysis'!$J$116,"Pass","Fail"),"")</f>
        <v/>
      </c>
      <c r="I1994" s="338" t="str">
        <f t="shared" si="33"/>
        <v/>
      </c>
      <c r="J1994" s="339"/>
      <c r="K1994" s="339"/>
      <c r="L1994" s="339"/>
      <c r="M1994" s="339"/>
      <c r="N1994" s="339"/>
      <c r="O1994" s="339"/>
      <c r="P1994" s="339"/>
      <c r="Q1994" s="339"/>
    </row>
    <row r="1995" spans="1:17" ht="13.5" customHeight="1">
      <c r="A1995" s="481"/>
      <c r="B1995" s="481"/>
      <c r="C1995" s="481"/>
      <c r="D1995" s="481"/>
      <c r="E1995" s="481"/>
      <c r="F1995" s="339"/>
      <c r="G1995" s="340" t="str">
        <f>IF(ISNUMBER(E1995),E1995/'Bulk DivVar Analysis'!$I$114,"")</f>
        <v/>
      </c>
      <c r="H1995" s="338" t="str">
        <f>IF(ISNUMBER(E1995), IF(G1995&gt;'Bulk DivVar Analysis'!$J$116,"Pass","Fail"),"")</f>
        <v/>
      </c>
      <c r="I1995" s="338" t="str">
        <f t="shared" si="33"/>
        <v/>
      </c>
      <c r="J1995" s="339"/>
      <c r="K1995" s="339"/>
      <c r="L1995" s="339"/>
      <c r="M1995" s="339"/>
      <c r="N1995" s="339"/>
      <c r="O1995" s="339"/>
      <c r="P1995" s="339"/>
      <c r="Q1995" s="339"/>
    </row>
    <row r="1996" spans="1:17" ht="13.5" customHeight="1">
      <c r="A1996" s="481"/>
      <c r="B1996" s="481"/>
      <c r="C1996" s="481"/>
      <c r="D1996" s="481"/>
      <c r="E1996" s="481"/>
      <c r="F1996" s="339"/>
      <c r="G1996" s="340" t="str">
        <f>IF(ISNUMBER(E1996),E1996/'Bulk DivVar Analysis'!$I$114,"")</f>
        <v/>
      </c>
      <c r="H1996" s="338" t="str">
        <f>IF(ISNUMBER(E1996), IF(G1996&gt;'Bulk DivVar Analysis'!$J$116,"Pass","Fail"),"")</f>
        <v/>
      </c>
      <c r="I1996" s="338" t="str">
        <f t="shared" si="33"/>
        <v/>
      </c>
      <c r="J1996" s="339"/>
      <c r="K1996" s="339"/>
      <c r="L1996" s="339"/>
      <c r="M1996" s="339"/>
      <c r="N1996" s="339"/>
      <c r="O1996" s="339"/>
      <c r="P1996" s="339"/>
      <c r="Q1996" s="339"/>
    </row>
    <row r="1997" spans="1:17" ht="13.5" customHeight="1">
      <c r="A1997" s="481"/>
      <c r="B1997" s="481"/>
      <c r="C1997" s="481"/>
      <c r="D1997" s="481"/>
      <c r="E1997" s="481"/>
      <c r="F1997" s="339"/>
      <c r="G1997" s="340" t="str">
        <f>IF(ISNUMBER(E1997),E1997/'Bulk DivVar Analysis'!$I$114,"")</f>
        <v/>
      </c>
      <c r="H1997" s="338" t="str">
        <f>IF(ISNUMBER(E1997), IF(G1997&gt;'Bulk DivVar Analysis'!$J$116,"Pass","Fail"),"")</f>
        <v/>
      </c>
      <c r="I1997" s="338" t="str">
        <f t="shared" si="33"/>
        <v/>
      </c>
      <c r="J1997" s="339"/>
      <c r="K1997" s="339"/>
      <c r="L1997" s="339"/>
      <c r="M1997" s="339"/>
      <c r="N1997" s="339"/>
      <c r="O1997" s="339"/>
      <c r="P1997" s="339"/>
      <c r="Q1997" s="339"/>
    </row>
    <row r="1998" spans="1:17" ht="13.5" customHeight="1">
      <c r="A1998" s="481"/>
      <c r="B1998" s="481"/>
      <c r="C1998" s="481"/>
      <c r="D1998" s="481"/>
      <c r="E1998" s="481"/>
      <c r="F1998" s="339"/>
      <c r="G1998" s="340" t="str">
        <f>IF(ISNUMBER(E1998),E1998/'Bulk DivVar Analysis'!$I$114,"")</f>
        <v/>
      </c>
      <c r="H1998" s="338" t="str">
        <f>IF(ISNUMBER(E1998), IF(G1998&gt;'Bulk DivVar Analysis'!$J$116,"Pass","Fail"),"")</f>
        <v/>
      </c>
      <c r="I1998" s="338" t="str">
        <f t="shared" si="33"/>
        <v/>
      </c>
      <c r="J1998" s="339"/>
      <c r="K1998" s="339"/>
      <c r="L1998" s="339"/>
      <c r="M1998" s="339"/>
      <c r="N1998" s="339"/>
      <c r="O1998" s="339"/>
      <c r="P1998" s="339"/>
      <c r="Q1998" s="339"/>
    </row>
    <row r="1999" spans="1:17" ht="13.5" customHeight="1">
      <c r="A1999" s="481"/>
      <c r="B1999" s="481"/>
      <c r="C1999" s="481"/>
      <c r="D1999" s="481"/>
      <c r="E1999" s="481"/>
      <c r="F1999" s="339"/>
      <c r="G1999" s="340" t="str">
        <f>IF(ISNUMBER(E1999),E1999/'Bulk DivVar Analysis'!$I$114,"")</f>
        <v/>
      </c>
      <c r="H1999" s="338" t="str">
        <f>IF(ISNUMBER(E1999), IF(G1999&gt;'Bulk DivVar Analysis'!$J$116,"Pass","Fail"),"")</f>
        <v/>
      </c>
      <c r="I1999" s="338" t="str">
        <f t="shared" si="33"/>
        <v/>
      </c>
      <c r="J1999" s="339"/>
      <c r="K1999" s="339"/>
      <c r="L1999" s="339"/>
      <c r="M1999" s="339"/>
      <c r="N1999" s="339"/>
      <c r="O1999" s="339"/>
      <c r="P1999" s="339"/>
      <c r="Q1999" s="339"/>
    </row>
    <row r="2000" spans="1:17" ht="13.5" customHeight="1">
      <c r="A2000" s="481"/>
      <c r="B2000" s="481"/>
      <c r="C2000" s="481"/>
      <c r="D2000" s="481"/>
      <c r="E2000" s="481"/>
      <c r="F2000" s="339"/>
      <c r="G2000" s="340" t="str">
        <f>IF(ISNUMBER(E2000),E2000/'Bulk DivVar Analysis'!$I$114,"")</f>
        <v/>
      </c>
      <c r="H2000" s="338" t="str">
        <f>IF(ISNUMBER(E2000), IF(G2000&gt;'Bulk DivVar Analysis'!$J$116,"Pass","Fail"),"")</f>
        <v/>
      </c>
      <c r="I2000" s="338" t="str">
        <f t="shared" si="33"/>
        <v/>
      </c>
      <c r="J2000" s="339"/>
      <c r="K2000" s="339"/>
      <c r="L2000" s="339"/>
      <c r="M2000" s="339"/>
      <c r="N2000" s="339"/>
      <c r="O2000" s="339"/>
      <c r="P2000" s="339"/>
      <c r="Q2000" s="339"/>
    </row>
    <row r="2001" spans="1:17" ht="13.5" customHeight="1">
      <c r="A2001" s="481"/>
      <c r="B2001" s="481"/>
      <c r="C2001" s="481"/>
      <c r="D2001" s="481"/>
      <c r="E2001" s="481"/>
      <c r="F2001" s="339"/>
      <c r="G2001" s="340" t="str">
        <f>IF(ISNUMBER(E2001),E2001/'Bulk DivVar Analysis'!$I$114,"")</f>
        <v/>
      </c>
      <c r="H2001" s="338" t="str">
        <f>IF(ISNUMBER(E2001), IF(G2001&gt;'Bulk DivVar Analysis'!$J$116,"Pass","Fail"),"")</f>
        <v/>
      </c>
      <c r="I2001" s="338" t="str">
        <f t="shared" si="33"/>
        <v/>
      </c>
      <c r="J2001" s="339"/>
      <c r="K2001" s="339"/>
      <c r="L2001" s="339"/>
      <c r="M2001" s="339"/>
      <c r="N2001" s="339"/>
      <c r="O2001" s="339"/>
      <c r="P2001" s="339"/>
      <c r="Q2001" s="339"/>
    </row>
    <row r="2002" spans="1:17" ht="13.5" customHeight="1">
      <c r="A2002" s="481"/>
      <c r="B2002" s="481"/>
      <c r="C2002" s="481"/>
      <c r="D2002" s="481"/>
      <c r="E2002" s="481"/>
      <c r="F2002" s="339"/>
      <c r="G2002" s="340" t="str">
        <f>IF(ISNUMBER(E2002),E2002/'Bulk DivVar Analysis'!$I$114,"")</f>
        <v/>
      </c>
      <c r="H2002" s="338" t="str">
        <f>IF(ISNUMBER(E2002), IF(G2002&gt;'Bulk DivVar Analysis'!$J$116,"Pass","Fail"),"")</f>
        <v/>
      </c>
      <c r="I2002" s="338" t="str">
        <f t="shared" si="33"/>
        <v/>
      </c>
      <c r="J2002" s="339"/>
      <c r="K2002" s="339"/>
      <c r="L2002" s="339"/>
      <c r="M2002" s="339"/>
      <c r="N2002" s="339"/>
      <c r="O2002" s="339"/>
      <c r="P2002" s="339"/>
      <c r="Q2002" s="339"/>
    </row>
    <row r="2003" spans="1:17" ht="13.5" customHeight="1">
      <c r="A2003" s="481"/>
      <c r="B2003" s="481"/>
      <c r="C2003" s="481"/>
      <c r="D2003" s="481"/>
      <c r="E2003" s="481"/>
      <c r="F2003" s="339"/>
      <c r="G2003" s="340" t="str">
        <f>IF(ISNUMBER(E2003),E2003/'Bulk DivVar Analysis'!$I$114,"")</f>
        <v/>
      </c>
      <c r="H2003" s="338" t="str">
        <f>IF(ISNUMBER(E2003), IF(G2003&gt;'Bulk DivVar Analysis'!$J$116,"Pass","Fail"),"")</f>
        <v/>
      </c>
      <c r="I2003" s="338" t="str">
        <f t="shared" si="33"/>
        <v/>
      </c>
      <c r="J2003" s="339"/>
      <c r="K2003" s="339"/>
      <c r="L2003" s="339"/>
      <c r="M2003" s="339"/>
      <c r="N2003" s="339"/>
      <c r="O2003" s="339"/>
      <c r="P2003" s="339"/>
      <c r="Q2003" s="339"/>
    </row>
    <row r="2004" spans="1:17" ht="13.5" customHeight="1">
      <c r="A2004" s="481"/>
      <c r="B2004" s="481"/>
      <c r="C2004" s="481"/>
      <c r="D2004" s="481"/>
      <c r="E2004" s="481"/>
      <c r="F2004" s="339"/>
      <c r="G2004" s="340" t="str">
        <f>IF(ISNUMBER(E2004),E2004/'Bulk DivVar Analysis'!$I$114,"")</f>
        <v/>
      </c>
      <c r="H2004" s="338" t="str">
        <f>IF(ISNUMBER(E2004), IF(G2004&gt;'Bulk DivVar Analysis'!$J$116,"Pass","Fail"),"")</f>
        <v/>
      </c>
      <c r="I2004" s="338" t="str">
        <f t="shared" si="33"/>
        <v/>
      </c>
      <c r="J2004" s="339"/>
      <c r="K2004" s="339"/>
      <c r="L2004" s="339"/>
      <c r="M2004" s="339"/>
      <c r="N2004" s="339"/>
      <c r="O2004" s="339"/>
      <c r="P2004" s="339"/>
      <c r="Q2004" s="339"/>
    </row>
    <row r="2005" spans="1:17" ht="13.5" customHeight="1">
      <c r="A2005" s="481"/>
      <c r="B2005" s="481"/>
      <c r="C2005" s="481"/>
      <c r="D2005" s="481"/>
      <c r="E2005" s="481"/>
      <c r="F2005" s="339"/>
      <c r="G2005" s="340" t="str">
        <f>IF(ISNUMBER(E2005),E2005/'Bulk DivVar Analysis'!$I$114,"")</f>
        <v/>
      </c>
      <c r="H2005" s="338" t="str">
        <f>IF(ISNUMBER(E2005), IF(G2005&gt;'Bulk DivVar Analysis'!$J$116,"Pass","Fail"),"")</f>
        <v/>
      </c>
      <c r="I2005" s="338" t="str">
        <f t="shared" si="33"/>
        <v/>
      </c>
      <c r="J2005" s="339"/>
      <c r="K2005" s="339"/>
      <c r="L2005" s="339"/>
      <c r="M2005" s="339"/>
      <c r="N2005" s="339"/>
      <c r="O2005" s="339"/>
      <c r="P2005" s="339"/>
      <c r="Q2005" s="339"/>
    </row>
    <row r="2006" spans="1:17" ht="13.5" customHeight="1">
      <c r="A2006" s="481"/>
      <c r="B2006" s="481"/>
      <c r="C2006" s="481"/>
      <c r="D2006" s="481"/>
      <c r="E2006" s="481"/>
      <c r="F2006" s="339"/>
      <c r="G2006" s="340" t="str">
        <f>IF(ISNUMBER(E2006),E2006/'Bulk DivVar Analysis'!$I$114,"")</f>
        <v/>
      </c>
      <c r="H2006" s="338" t="str">
        <f>IF(ISNUMBER(E2006), IF(G2006&gt;'Bulk DivVar Analysis'!$J$116,"Pass","Fail"),"")</f>
        <v/>
      </c>
      <c r="I2006" s="338" t="str">
        <f t="shared" si="33"/>
        <v/>
      </c>
      <c r="J2006" s="339"/>
      <c r="K2006" s="339"/>
      <c r="L2006" s="339"/>
      <c r="M2006" s="339"/>
      <c r="N2006" s="339"/>
      <c r="O2006" s="339"/>
      <c r="P2006" s="339"/>
      <c r="Q2006" s="339"/>
    </row>
    <row r="2007" spans="1:17" ht="13.5" customHeight="1">
      <c r="A2007" s="481"/>
      <c r="B2007" s="481"/>
      <c r="C2007" s="481"/>
      <c r="D2007" s="481"/>
      <c r="E2007" s="481"/>
      <c r="F2007" s="339"/>
      <c r="G2007" s="340" t="str">
        <f>IF(ISNUMBER(E2007),E2007/'Bulk DivVar Analysis'!$I$114,"")</f>
        <v/>
      </c>
      <c r="H2007" s="338" t="str">
        <f>IF(ISNUMBER(E2007), IF(G2007&gt;'Bulk DivVar Analysis'!$J$116,"Pass","Fail"),"")</f>
        <v/>
      </c>
      <c r="I2007" s="338" t="str">
        <f t="shared" si="33"/>
        <v/>
      </c>
      <c r="J2007" s="339"/>
      <c r="K2007" s="339"/>
      <c r="L2007" s="339"/>
      <c r="M2007" s="339"/>
      <c r="N2007" s="339"/>
      <c r="O2007" s="339"/>
      <c r="P2007" s="339"/>
      <c r="Q2007" s="339"/>
    </row>
    <row r="2008" spans="1:17" ht="13.5" customHeight="1">
      <c r="A2008" s="481"/>
      <c r="B2008" s="481"/>
      <c r="C2008" s="481"/>
      <c r="D2008" s="481"/>
      <c r="E2008" s="481"/>
      <c r="F2008" s="339"/>
      <c r="G2008" s="340" t="str">
        <f>IF(ISNUMBER(E2008),E2008/'Bulk DivVar Analysis'!$I$114,"")</f>
        <v/>
      </c>
      <c r="H2008" s="338" t="str">
        <f>IF(ISNUMBER(E2008), IF(G2008&gt;'Bulk DivVar Analysis'!$J$116,"Pass","Fail"),"")</f>
        <v/>
      </c>
      <c r="I2008" s="338" t="str">
        <f t="shared" si="33"/>
        <v/>
      </c>
      <c r="J2008" s="339"/>
      <c r="K2008" s="339"/>
      <c r="L2008" s="339"/>
      <c r="M2008" s="339"/>
      <c r="N2008" s="339"/>
      <c r="O2008" s="339"/>
      <c r="P2008" s="339"/>
      <c r="Q2008" s="339"/>
    </row>
    <row r="2009" spans="1:17" ht="13.5" customHeight="1">
      <c r="A2009" s="481"/>
      <c r="B2009" s="481"/>
      <c r="C2009" s="481"/>
      <c r="D2009" s="481"/>
      <c r="E2009" s="481"/>
      <c r="F2009" s="339"/>
      <c r="G2009" s="340" t="str">
        <f>IF(ISNUMBER(E2009),E2009/'Bulk DivVar Analysis'!$I$114,"")</f>
        <v/>
      </c>
      <c r="H2009" s="338" t="str">
        <f>IF(ISNUMBER(E2009), IF(G2009&gt;'Bulk DivVar Analysis'!$J$116,"Pass","Fail"),"")</f>
        <v/>
      </c>
      <c r="I2009" s="338" t="str">
        <f t="shared" si="33"/>
        <v/>
      </c>
      <c r="J2009" s="339"/>
      <c r="K2009" s="339"/>
      <c r="L2009" s="339"/>
      <c r="M2009" s="339"/>
      <c r="N2009" s="339"/>
      <c r="O2009" s="339"/>
      <c r="P2009" s="339"/>
      <c r="Q2009" s="339"/>
    </row>
    <row r="2010" spans="1:17" ht="13.5" customHeight="1">
      <c r="A2010" s="481"/>
      <c r="B2010" s="481"/>
      <c r="C2010" s="481"/>
      <c r="D2010" s="481"/>
      <c r="E2010" s="481"/>
      <c r="F2010" s="339"/>
      <c r="G2010" s="340" t="str">
        <f>IF(ISNUMBER(E2010),E2010/'Bulk DivVar Analysis'!$I$114,"")</f>
        <v/>
      </c>
      <c r="H2010" s="338" t="str">
        <f>IF(ISNUMBER(E2010), IF(G2010&gt;'Bulk DivVar Analysis'!$J$116,"Pass","Fail"),"")</f>
        <v/>
      </c>
      <c r="I2010" s="338" t="str">
        <f t="shared" si="33"/>
        <v/>
      </c>
      <c r="J2010" s="339"/>
      <c r="K2010" s="339"/>
      <c r="L2010" s="339"/>
      <c r="M2010" s="339"/>
      <c r="N2010" s="339"/>
      <c r="O2010" s="339"/>
      <c r="P2010" s="339"/>
      <c r="Q2010" s="339"/>
    </row>
    <row r="2011" spans="1:17" ht="13.5" customHeight="1">
      <c r="A2011" s="481"/>
      <c r="B2011" s="481"/>
      <c r="C2011" s="481"/>
      <c r="D2011" s="481"/>
      <c r="E2011" s="481"/>
      <c r="F2011" s="339"/>
      <c r="G2011" s="340" t="str">
        <f>IF(ISNUMBER(E2011),E2011/'Bulk DivVar Analysis'!$I$114,"")</f>
        <v/>
      </c>
      <c r="H2011" s="338" t="str">
        <f>IF(ISNUMBER(E2011), IF(G2011&gt;'Bulk DivVar Analysis'!$J$116,"Pass","Fail"),"")</f>
        <v/>
      </c>
      <c r="I2011" s="338" t="str">
        <f t="shared" si="33"/>
        <v/>
      </c>
      <c r="J2011" s="339"/>
      <c r="K2011" s="339"/>
      <c r="L2011" s="339"/>
      <c r="M2011" s="339"/>
      <c r="N2011" s="339"/>
      <c r="O2011" s="339"/>
      <c r="P2011" s="339"/>
      <c r="Q2011" s="339"/>
    </row>
    <row r="2012" spans="1:17" ht="13.5" customHeight="1">
      <c r="A2012" s="481"/>
      <c r="B2012" s="481"/>
      <c r="C2012" s="481"/>
      <c r="D2012" s="481"/>
      <c r="E2012" s="481"/>
      <c r="F2012" s="339"/>
      <c r="G2012" s="340" t="str">
        <f>IF(ISNUMBER(E2012),E2012/'Bulk DivVar Analysis'!$I$114,"")</f>
        <v/>
      </c>
      <c r="H2012" s="338" t="str">
        <f>IF(ISNUMBER(E2012), IF(G2012&gt;'Bulk DivVar Analysis'!$J$116,"Pass","Fail"),"")</f>
        <v/>
      </c>
      <c r="I2012" s="338" t="str">
        <f t="shared" si="33"/>
        <v/>
      </c>
      <c r="J2012" s="339"/>
      <c r="K2012" s="339"/>
      <c r="L2012" s="339"/>
      <c r="M2012" s="339"/>
      <c r="N2012" s="339"/>
      <c r="O2012" s="339"/>
      <c r="P2012" s="339"/>
      <c r="Q2012" s="339"/>
    </row>
    <row r="2013" spans="1:17" ht="13.5" customHeight="1">
      <c r="A2013" s="481"/>
      <c r="B2013" s="481"/>
      <c r="C2013" s="481"/>
      <c r="D2013" s="481"/>
      <c r="E2013" s="481"/>
      <c r="F2013" s="339"/>
      <c r="G2013" s="340" t="str">
        <f>IF(ISNUMBER(E2013),E2013/'Bulk DivVar Analysis'!$I$114,"")</f>
        <v/>
      </c>
      <c r="H2013" s="338" t="str">
        <f>IF(ISNUMBER(E2013), IF(G2013&gt;'Bulk DivVar Analysis'!$J$116,"Pass","Fail"),"")</f>
        <v/>
      </c>
      <c r="I2013" s="338" t="str">
        <f t="shared" si="33"/>
        <v/>
      </c>
      <c r="J2013" s="339"/>
      <c r="K2013" s="339"/>
      <c r="L2013" s="339"/>
      <c r="M2013" s="339"/>
      <c r="N2013" s="339"/>
      <c r="O2013" s="339"/>
      <c r="P2013" s="339"/>
      <c r="Q2013" s="339"/>
    </row>
    <row r="2014" spans="1:17" ht="13.5" customHeight="1">
      <c r="A2014" s="481"/>
      <c r="B2014" s="481"/>
      <c r="C2014" s="481"/>
      <c r="D2014" s="481"/>
      <c r="E2014" s="481"/>
      <c r="F2014" s="339"/>
      <c r="G2014" s="340" t="str">
        <f>IF(ISNUMBER(E2014),E2014/'Bulk DivVar Analysis'!$I$114,"")</f>
        <v/>
      </c>
      <c r="H2014" s="338" t="str">
        <f>IF(ISNUMBER(E2014), IF(G2014&gt;'Bulk DivVar Analysis'!$J$116,"Pass","Fail"),"")</f>
        <v/>
      </c>
      <c r="I2014" s="338" t="str">
        <f t="shared" si="33"/>
        <v/>
      </c>
      <c r="J2014" s="339"/>
      <c r="K2014" s="339"/>
      <c r="L2014" s="339"/>
      <c r="M2014" s="339"/>
      <c r="N2014" s="339"/>
      <c r="O2014" s="339"/>
      <c r="P2014" s="339"/>
      <c r="Q2014" s="339"/>
    </row>
    <row r="2015" spans="1:17" ht="13.5" customHeight="1">
      <c r="A2015" s="481"/>
      <c r="B2015" s="481"/>
      <c r="C2015" s="481"/>
      <c r="D2015" s="481"/>
      <c r="E2015" s="481"/>
      <c r="F2015" s="339"/>
      <c r="G2015" s="340" t="str">
        <f>IF(ISNUMBER(E2015),E2015/'Bulk DivVar Analysis'!$I$114,"")</f>
        <v/>
      </c>
      <c r="H2015" s="338" t="str">
        <f>IF(ISNUMBER(E2015), IF(G2015&gt;'Bulk DivVar Analysis'!$J$116,"Pass","Fail"),"")</f>
        <v/>
      </c>
      <c r="I2015" s="338" t="str">
        <f t="shared" si="33"/>
        <v/>
      </c>
      <c r="J2015" s="339"/>
      <c r="K2015" s="339"/>
      <c r="L2015" s="339"/>
      <c r="M2015" s="339"/>
      <c r="N2015" s="339"/>
      <c r="O2015" s="339"/>
      <c r="P2015" s="339"/>
      <c r="Q2015" s="339"/>
    </row>
    <row r="2016" spans="1:17" ht="13.5" customHeight="1">
      <c r="A2016" s="481"/>
      <c r="B2016" s="481"/>
      <c r="C2016" s="481"/>
      <c r="D2016" s="481"/>
      <c r="E2016" s="481"/>
      <c r="F2016" s="339"/>
      <c r="G2016" s="340" t="str">
        <f>IF(ISNUMBER(E2016),E2016/'Bulk DivVar Analysis'!$I$114,"")</f>
        <v/>
      </c>
      <c r="H2016" s="338" t="str">
        <f>IF(ISNUMBER(E2016), IF(G2016&gt;'Bulk DivVar Analysis'!$J$116,"Pass","Fail"),"")</f>
        <v/>
      </c>
      <c r="I2016" s="338" t="str">
        <f t="shared" si="33"/>
        <v/>
      </c>
      <c r="J2016" s="339"/>
      <c r="K2016" s="339"/>
      <c r="L2016" s="339"/>
      <c r="M2016" s="339"/>
      <c r="N2016" s="339"/>
      <c r="O2016" s="339"/>
      <c r="P2016" s="339"/>
      <c r="Q2016" s="339"/>
    </row>
    <row r="2017" spans="1:17" ht="13.5" customHeight="1">
      <c r="A2017" s="481"/>
      <c r="B2017" s="481"/>
      <c r="C2017" s="481"/>
      <c r="D2017" s="481"/>
      <c r="E2017" s="481"/>
      <c r="F2017" s="339"/>
      <c r="G2017" s="340" t="str">
        <f>IF(ISNUMBER(E2017),E2017/'Bulk DivVar Analysis'!$I$114,"")</f>
        <v/>
      </c>
      <c r="H2017" s="338" t="str">
        <f>IF(ISNUMBER(E2017), IF(G2017&gt;'Bulk DivVar Analysis'!$J$116,"Pass","Fail"),"")</f>
        <v/>
      </c>
      <c r="I2017" s="338" t="str">
        <f t="shared" si="33"/>
        <v/>
      </c>
      <c r="J2017" s="339"/>
      <c r="K2017" s="339"/>
      <c r="L2017" s="339"/>
      <c r="M2017" s="339"/>
      <c r="N2017" s="339"/>
      <c r="O2017" s="339"/>
      <c r="P2017" s="339"/>
      <c r="Q2017" s="339"/>
    </row>
    <row r="2018" spans="1:17" ht="13.5" customHeight="1">
      <c r="A2018" s="481"/>
      <c r="B2018" s="481"/>
      <c r="C2018" s="481"/>
      <c r="D2018" s="481"/>
      <c r="E2018" s="481"/>
      <c r="F2018" s="339"/>
      <c r="G2018" s="340" t="str">
        <f>IF(ISNUMBER(E2018),E2018/'Bulk DivVar Analysis'!$I$114,"")</f>
        <v/>
      </c>
      <c r="H2018" s="338" t="str">
        <f>IF(ISNUMBER(E2018), IF(G2018&gt;'Bulk DivVar Analysis'!$J$116,"Pass","Fail"),"")</f>
        <v/>
      </c>
      <c r="I2018" s="338" t="str">
        <f t="shared" si="33"/>
        <v/>
      </c>
      <c r="J2018" s="339"/>
      <c r="K2018" s="339"/>
      <c r="L2018" s="339"/>
      <c r="M2018" s="339"/>
      <c r="N2018" s="339"/>
      <c r="O2018" s="339"/>
      <c r="P2018" s="339"/>
      <c r="Q2018" s="339"/>
    </row>
    <row r="2019" spans="1:17" ht="13.5" customHeight="1">
      <c r="A2019" s="481"/>
      <c r="B2019" s="481"/>
      <c r="C2019" s="481"/>
      <c r="D2019" s="481"/>
      <c r="E2019" s="481"/>
      <c r="F2019" s="339"/>
      <c r="G2019" s="340" t="str">
        <f>IF(ISNUMBER(E2019),E2019/'Bulk DivVar Analysis'!$I$114,"")</f>
        <v/>
      </c>
      <c r="H2019" s="338" t="str">
        <f>IF(ISNUMBER(E2019), IF(G2019&gt;'Bulk DivVar Analysis'!$J$116,"Pass","Fail"),"")</f>
        <v/>
      </c>
      <c r="I2019" s="338" t="str">
        <f t="shared" si="33"/>
        <v/>
      </c>
      <c r="J2019" s="339"/>
      <c r="K2019" s="339"/>
      <c r="L2019" s="339"/>
      <c r="M2019" s="339"/>
      <c r="N2019" s="339"/>
      <c r="O2019" s="339"/>
      <c r="P2019" s="339"/>
      <c r="Q2019" s="339"/>
    </row>
    <row r="2020" spans="1:17" ht="13.5" customHeight="1">
      <c r="A2020" s="481"/>
      <c r="B2020" s="481"/>
      <c r="C2020" s="481"/>
      <c r="D2020" s="481"/>
      <c r="E2020" s="481"/>
      <c r="F2020" s="339"/>
      <c r="G2020" s="340" t="str">
        <f>IF(ISNUMBER(E2020),E2020/'Bulk DivVar Analysis'!$I$114,"")</f>
        <v/>
      </c>
      <c r="H2020" s="338" t="str">
        <f>IF(ISNUMBER(E2020), IF(G2020&gt;'Bulk DivVar Analysis'!$J$116,"Pass","Fail"),"")</f>
        <v/>
      </c>
      <c r="I2020" s="338" t="str">
        <f t="shared" si="33"/>
        <v/>
      </c>
      <c r="J2020" s="339"/>
      <c r="K2020" s="339"/>
      <c r="L2020" s="339"/>
      <c r="M2020" s="339"/>
      <c r="N2020" s="339"/>
      <c r="O2020" s="339"/>
      <c r="P2020" s="339"/>
      <c r="Q2020" s="339"/>
    </row>
    <row r="2021" spans="1:17" ht="13.5" customHeight="1">
      <c r="A2021" s="481"/>
      <c r="B2021" s="481"/>
      <c r="C2021" s="481"/>
      <c r="D2021" s="481"/>
      <c r="E2021" s="481"/>
      <c r="F2021" s="339"/>
      <c r="G2021" s="340" t="str">
        <f>IF(ISNUMBER(E2021),E2021/'Bulk DivVar Analysis'!$I$114,"")</f>
        <v/>
      </c>
      <c r="H2021" s="338" t="str">
        <f>IF(ISNUMBER(E2021), IF(G2021&gt;'Bulk DivVar Analysis'!$J$116,"Pass","Fail"),"")</f>
        <v/>
      </c>
      <c r="I2021" s="338" t="str">
        <f t="shared" si="33"/>
        <v/>
      </c>
      <c r="J2021" s="339"/>
      <c r="K2021" s="339"/>
      <c r="L2021" s="339"/>
      <c r="M2021" s="339"/>
      <c r="N2021" s="339"/>
      <c r="O2021" s="339"/>
      <c r="P2021" s="339"/>
      <c r="Q2021" s="339"/>
    </row>
    <row r="2022" spans="1:17" ht="13.5" customHeight="1">
      <c r="A2022" s="481"/>
      <c r="B2022" s="481"/>
      <c r="C2022" s="481"/>
      <c r="D2022" s="481"/>
      <c r="E2022" s="481"/>
      <c r="F2022" s="339"/>
      <c r="G2022" s="340" t="str">
        <f>IF(ISNUMBER(E2022),E2022/'Bulk DivVar Analysis'!$I$114,"")</f>
        <v/>
      </c>
      <c r="H2022" s="338" t="str">
        <f>IF(ISNUMBER(E2022), IF(G2022&gt;'Bulk DivVar Analysis'!$J$116,"Pass","Fail"),"")</f>
        <v/>
      </c>
      <c r="I2022" s="338" t="str">
        <f t="shared" si="33"/>
        <v/>
      </c>
      <c r="J2022" s="339"/>
      <c r="K2022" s="339"/>
      <c r="L2022" s="339"/>
      <c r="M2022" s="339"/>
      <c r="N2022" s="339"/>
      <c r="O2022" s="339"/>
      <c r="P2022" s="339"/>
      <c r="Q2022" s="339"/>
    </row>
    <row r="2023" spans="1:17" ht="13.5" customHeight="1">
      <c r="A2023" s="481"/>
      <c r="B2023" s="481"/>
      <c r="C2023" s="481"/>
      <c r="D2023" s="481"/>
      <c r="E2023" s="481"/>
      <c r="F2023" s="339"/>
      <c r="G2023" s="340" t="str">
        <f>IF(ISNUMBER(E2023),E2023/'Bulk DivVar Analysis'!$I$114,"")</f>
        <v/>
      </c>
      <c r="H2023" s="338" t="str">
        <f>IF(ISNUMBER(E2023), IF(G2023&gt;'Bulk DivVar Analysis'!$J$116,"Pass","Fail"),"")</f>
        <v/>
      </c>
      <c r="I2023" s="338" t="str">
        <f t="shared" si="33"/>
        <v/>
      </c>
      <c r="J2023" s="339"/>
      <c r="K2023" s="339"/>
      <c r="L2023" s="339"/>
      <c r="M2023" s="339"/>
      <c r="N2023" s="339"/>
      <c r="O2023" s="339"/>
      <c r="P2023" s="339"/>
      <c r="Q2023" s="339"/>
    </row>
    <row r="2024" spans="1:17" ht="13.5" customHeight="1">
      <c r="A2024" s="481"/>
      <c r="B2024" s="481"/>
      <c r="C2024" s="481"/>
      <c r="D2024" s="481"/>
      <c r="E2024" s="481"/>
      <c r="F2024" s="339"/>
      <c r="G2024" s="340" t="str">
        <f>IF(ISNUMBER(E2024),E2024/'Bulk DivVar Analysis'!$I$114,"")</f>
        <v/>
      </c>
      <c r="H2024" s="338" t="str">
        <f>IF(ISNUMBER(E2024), IF(G2024&gt;'Bulk DivVar Analysis'!$J$116,"Pass","Fail"),"")</f>
        <v/>
      </c>
      <c r="I2024" s="338" t="str">
        <f t="shared" si="33"/>
        <v/>
      </c>
      <c r="J2024" s="339"/>
      <c r="K2024" s="339"/>
      <c r="L2024" s="339"/>
      <c r="M2024" s="339"/>
      <c r="N2024" s="339"/>
      <c r="O2024" s="339"/>
      <c r="P2024" s="339"/>
      <c r="Q2024" s="339"/>
    </row>
    <row r="2025" spans="1:17" ht="13.5" customHeight="1">
      <c r="A2025" s="481"/>
      <c r="B2025" s="481"/>
      <c r="C2025" s="481"/>
      <c r="D2025" s="481"/>
      <c r="E2025" s="481"/>
      <c r="F2025" s="339"/>
      <c r="G2025" s="340" t="str">
        <f>IF(ISNUMBER(E2025),E2025/'Bulk DivVar Analysis'!$I$114,"")</f>
        <v/>
      </c>
      <c r="H2025" s="338" t="str">
        <f>IF(ISNUMBER(E2025), IF(G2025&gt;'Bulk DivVar Analysis'!$J$116,"Pass","Fail"),"")</f>
        <v/>
      </c>
      <c r="I2025" s="338" t="str">
        <f t="shared" si="33"/>
        <v/>
      </c>
      <c r="J2025" s="339"/>
      <c r="K2025" s="339"/>
      <c r="L2025" s="339"/>
      <c r="M2025" s="339"/>
      <c r="N2025" s="339"/>
      <c r="O2025" s="339"/>
      <c r="P2025" s="339"/>
      <c r="Q2025" s="339"/>
    </row>
    <row r="2026" spans="1:17" ht="13.5" customHeight="1">
      <c r="A2026" s="481"/>
      <c r="B2026" s="481"/>
      <c r="C2026" s="481"/>
      <c r="D2026" s="481"/>
      <c r="E2026" s="481"/>
      <c r="F2026" s="339"/>
      <c r="G2026" s="340" t="str">
        <f>IF(ISNUMBER(E2026),E2026/'Bulk DivVar Analysis'!$I$114,"")</f>
        <v/>
      </c>
      <c r="H2026" s="338" t="str">
        <f>IF(ISNUMBER(E2026), IF(G2026&gt;'Bulk DivVar Analysis'!$J$116,"Pass","Fail"),"")</f>
        <v/>
      </c>
      <c r="I2026" s="338" t="str">
        <f t="shared" si="33"/>
        <v/>
      </c>
      <c r="J2026" s="339"/>
      <c r="K2026" s="339"/>
      <c r="L2026" s="339"/>
      <c r="M2026" s="339"/>
      <c r="N2026" s="339"/>
      <c r="O2026" s="339"/>
      <c r="P2026" s="339"/>
      <c r="Q2026" s="339"/>
    </row>
    <row r="2027" spans="1:17" ht="13.5" customHeight="1">
      <c r="A2027" s="481"/>
      <c r="B2027" s="481"/>
      <c r="C2027" s="481"/>
      <c r="D2027" s="481"/>
      <c r="E2027" s="481"/>
      <c r="F2027" s="339"/>
      <c r="G2027" s="340" t="str">
        <f>IF(ISNUMBER(E2027),E2027/'Bulk DivVar Analysis'!$I$114,"")</f>
        <v/>
      </c>
      <c r="H2027" s="338" t="str">
        <f>IF(ISNUMBER(E2027), IF(G2027&gt;'Bulk DivVar Analysis'!$J$116,"Pass","Fail"),"")</f>
        <v/>
      </c>
      <c r="I2027" s="338" t="str">
        <f t="shared" si="33"/>
        <v/>
      </c>
      <c r="J2027" s="339"/>
      <c r="K2027" s="339"/>
      <c r="L2027" s="339"/>
      <c r="M2027" s="339"/>
      <c r="N2027" s="339"/>
      <c r="O2027" s="339"/>
      <c r="P2027" s="339"/>
      <c r="Q2027" s="339"/>
    </row>
    <row r="2028" spans="1:17" ht="13.5" customHeight="1">
      <c r="A2028" s="481"/>
      <c r="B2028" s="481"/>
      <c r="C2028" s="481"/>
      <c r="D2028" s="481"/>
      <c r="E2028" s="481"/>
      <c r="F2028" s="339"/>
      <c r="G2028" s="340" t="str">
        <f>IF(ISNUMBER(E2028),E2028/'Bulk DivVar Analysis'!$I$114,"")</f>
        <v/>
      </c>
      <c r="H2028" s="338" t="str">
        <f>IF(ISNUMBER(E2028), IF(G2028&gt;'Bulk DivVar Analysis'!$J$116,"Pass","Fail"),"")</f>
        <v/>
      </c>
      <c r="I2028" s="338" t="str">
        <f t="shared" si="33"/>
        <v/>
      </c>
      <c r="J2028" s="339"/>
      <c r="K2028" s="339"/>
      <c r="L2028" s="339"/>
      <c r="M2028" s="339"/>
      <c r="N2028" s="339"/>
      <c r="O2028" s="339"/>
      <c r="P2028" s="339"/>
      <c r="Q2028" s="339"/>
    </row>
    <row r="2029" spans="1:17" ht="13.5" customHeight="1">
      <c r="A2029" s="481"/>
      <c r="B2029" s="481"/>
      <c r="C2029" s="481"/>
      <c r="D2029" s="481"/>
      <c r="E2029" s="481"/>
      <c r="F2029" s="339"/>
      <c r="G2029" s="340" t="str">
        <f>IF(ISNUMBER(E2029),E2029/'Bulk DivVar Analysis'!$I$114,"")</f>
        <v/>
      </c>
      <c r="H2029" s="338" t="str">
        <f>IF(ISNUMBER(E2029), IF(G2029&gt;'Bulk DivVar Analysis'!$J$116,"Pass","Fail"),"")</f>
        <v/>
      </c>
      <c r="I2029" s="338" t="str">
        <f t="shared" si="33"/>
        <v/>
      </c>
      <c r="J2029" s="339"/>
      <c r="K2029" s="339"/>
      <c r="L2029" s="339"/>
      <c r="M2029" s="339"/>
      <c r="N2029" s="339"/>
      <c r="O2029" s="339"/>
      <c r="P2029" s="339"/>
      <c r="Q2029" s="339"/>
    </row>
    <row r="2030" spans="1:17" ht="13.5" customHeight="1">
      <c r="A2030" s="481"/>
      <c r="B2030" s="481"/>
      <c r="C2030" s="481"/>
      <c r="D2030" s="481"/>
      <c r="E2030" s="481"/>
      <c r="F2030" s="339"/>
      <c r="G2030" s="340" t="str">
        <f>IF(ISNUMBER(E2030),E2030/'Bulk DivVar Analysis'!$I$114,"")</f>
        <v/>
      </c>
      <c r="H2030" s="338" t="str">
        <f>IF(ISNUMBER(E2030), IF(G2030&gt;'Bulk DivVar Analysis'!$J$116,"Pass","Fail"),"")</f>
        <v/>
      </c>
      <c r="I2030" s="338" t="str">
        <f t="shared" si="33"/>
        <v/>
      </c>
      <c r="J2030" s="339"/>
      <c r="K2030" s="339"/>
      <c r="L2030" s="339"/>
      <c r="M2030" s="339"/>
      <c r="N2030" s="339"/>
      <c r="O2030" s="339"/>
      <c r="P2030" s="339"/>
      <c r="Q2030" s="339"/>
    </row>
    <row r="2031" spans="1:17" ht="13.5" customHeight="1">
      <c r="A2031" s="481"/>
      <c r="B2031" s="481"/>
      <c r="C2031" s="481"/>
      <c r="D2031" s="481"/>
      <c r="E2031" s="481"/>
      <c r="F2031" s="339"/>
      <c r="G2031" s="340" t="str">
        <f>IF(ISNUMBER(E2031),E2031/'Bulk DivVar Analysis'!$I$114,"")</f>
        <v/>
      </c>
      <c r="H2031" s="338" t="str">
        <f>IF(ISNUMBER(E2031), IF(G2031&gt;'Bulk DivVar Analysis'!$J$116,"Pass","Fail"),"")</f>
        <v/>
      </c>
      <c r="I2031" s="338" t="str">
        <f t="shared" si="33"/>
        <v/>
      </c>
      <c r="J2031" s="339"/>
      <c r="K2031" s="339"/>
      <c r="L2031" s="339"/>
      <c r="M2031" s="339"/>
      <c r="N2031" s="339"/>
      <c r="O2031" s="339"/>
      <c r="P2031" s="339"/>
      <c r="Q2031" s="339"/>
    </row>
    <row r="2032" spans="1:17" ht="13.5" customHeight="1">
      <c r="A2032" s="481"/>
      <c r="B2032" s="481"/>
      <c r="C2032" s="481"/>
      <c r="D2032" s="481"/>
      <c r="E2032" s="481"/>
      <c r="F2032" s="339"/>
      <c r="G2032" s="340" t="str">
        <f>IF(ISNUMBER(E2032),E2032/'Bulk DivVar Analysis'!$I$114,"")</f>
        <v/>
      </c>
      <c r="H2032" s="338" t="str">
        <f>IF(ISNUMBER(E2032), IF(G2032&gt;'Bulk DivVar Analysis'!$J$116,"Pass","Fail"),"")</f>
        <v/>
      </c>
      <c r="I2032" s="338" t="str">
        <f t="shared" si="33"/>
        <v/>
      </c>
      <c r="J2032" s="339"/>
      <c r="K2032" s="339"/>
      <c r="L2032" s="339"/>
      <c r="M2032" s="339"/>
      <c r="N2032" s="339"/>
      <c r="O2032" s="339"/>
      <c r="P2032" s="339"/>
      <c r="Q2032" s="339"/>
    </row>
    <row r="2033" spans="1:17" ht="13.5" customHeight="1">
      <c r="A2033" s="481"/>
      <c r="B2033" s="481"/>
      <c r="C2033" s="481"/>
      <c r="D2033" s="481"/>
      <c r="E2033" s="481"/>
      <c r="F2033" s="339"/>
      <c r="G2033" s="340" t="str">
        <f>IF(ISNUMBER(E2033),E2033/'Bulk DivVar Analysis'!$I$114,"")</f>
        <v/>
      </c>
      <c r="H2033" s="338" t="str">
        <f>IF(ISNUMBER(E2033), IF(G2033&gt;'Bulk DivVar Analysis'!$J$116,"Pass","Fail"),"")</f>
        <v/>
      </c>
      <c r="I2033" s="338" t="str">
        <f t="shared" si="33"/>
        <v/>
      </c>
      <c r="J2033" s="339"/>
      <c r="K2033" s="339"/>
      <c r="L2033" s="339"/>
      <c r="M2033" s="339"/>
      <c r="N2033" s="339"/>
      <c r="O2033" s="339"/>
      <c r="P2033" s="339"/>
      <c r="Q2033" s="339"/>
    </row>
    <row r="2034" spans="1:17" ht="13.5" customHeight="1">
      <c r="A2034" s="481"/>
      <c r="B2034" s="481"/>
      <c r="C2034" s="481"/>
      <c r="D2034" s="481"/>
      <c r="E2034" s="481"/>
      <c r="F2034" s="339"/>
      <c r="G2034" s="340" t="str">
        <f>IF(ISNUMBER(E2034),E2034/'Bulk DivVar Analysis'!$I$114,"")</f>
        <v/>
      </c>
      <c r="H2034" s="338" t="str">
        <f>IF(ISNUMBER(E2034), IF(G2034&gt;'Bulk DivVar Analysis'!$J$116,"Pass","Fail"),"")</f>
        <v/>
      </c>
      <c r="I2034" s="338" t="str">
        <f t="shared" si="33"/>
        <v/>
      </c>
      <c r="J2034" s="339"/>
      <c r="K2034" s="339"/>
      <c r="L2034" s="339"/>
      <c r="M2034" s="339"/>
      <c r="N2034" s="339"/>
      <c r="O2034" s="339"/>
      <c r="P2034" s="339"/>
      <c r="Q2034" s="339"/>
    </row>
    <row r="2035" spans="1:17" ht="13.5" customHeight="1">
      <c r="A2035" s="481"/>
      <c r="B2035" s="481"/>
      <c r="C2035" s="481"/>
      <c r="D2035" s="481"/>
      <c r="E2035" s="481"/>
      <c r="F2035" s="339"/>
      <c r="G2035" s="340" t="str">
        <f>IF(ISNUMBER(E2035),E2035/'Bulk DivVar Analysis'!$I$114,"")</f>
        <v/>
      </c>
      <c r="H2035" s="338" t="str">
        <f>IF(ISNUMBER(E2035), IF(G2035&gt;'Bulk DivVar Analysis'!$J$116,"Pass","Fail"),"")</f>
        <v/>
      </c>
      <c r="I2035" s="338" t="str">
        <f t="shared" si="33"/>
        <v/>
      </c>
      <c r="J2035" s="339"/>
      <c r="K2035" s="339"/>
      <c r="L2035" s="339"/>
      <c r="M2035" s="339"/>
      <c r="N2035" s="339"/>
      <c r="O2035" s="339"/>
      <c r="P2035" s="339"/>
      <c r="Q2035" s="339"/>
    </row>
    <row r="2036" spans="1:17" ht="13.5" customHeight="1">
      <c r="A2036" s="481"/>
      <c r="B2036" s="481"/>
      <c r="C2036" s="481"/>
      <c r="D2036" s="481"/>
      <c r="E2036" s="481"/>
      <c r="F2036" s="339"/>
      <c r="G2036" s="340" t="str">
        <f>IF(ISNUMBER(E2036),E2036/'Bulk DivVar Analysis'!$I$114,"")</f>
        <v/>
      </c>
      <c r="H2036" s="338" t="str">
        <f>IF(ISNUMBER(E2036), IF(G2036&gt;'Bulk DivVar Analysis'!$J$116,"Pass","Fail"),"")</f>
        <v/>
      </c>
      <c r="I2036" s="338" t="str">
        <f t="shared" si="33"/>
        <v/>
      </c>
      <c r="J2036" s="339"/>
      <c r="K2036" s="339"/>
      <c r="L2036" s="339"/>
      <c r="M2036" s="339"/>
      <c r="N2036" s="339"/>
      <c r="O2036" s="339"/>
      <c r="P2036" s="339"/>
      <c r="Q2036" s="339"/>
    </row>
    <row r="2037" spans="1:17" ht="13.5" customHeight="1">
      <c r="A2037" s="481"/>
      <c r="B2037" s="481"/>
      <c r="C2037" s="481"/>
      <c r="D2037" s="481"/>
      <c r="E2037" s="481"/>
      <c r="F2037" s="339"/>
      <c r="G2037" s="340" t="str">
        <f>IF(ISNUMBER(E2037),E2037/'Bulk DivVar Analysis'!$I$114,"")</f>
        <v/>
      </c>
      <c r="H2037" s="338" t="str">
        <f>IF(ISNUMBER(E2037), IF(G2037&gt;'Bulk DivVar Analysis'!$J$116,"Pass","Fail"),"")</f>
        <v/>
      </c>
      <c r="I2037" s="338" t="str">
        <f t="shared" si="33"/>
        <v/>
      </c>
      <c r="J2037" s="339"/>
      <c r="K2037" s="339"/>
      <c r="L2037" s="339"/>
      <c r="M2037" s="339"/>
      <c r="N2037" s="339"/>
      <c r="O2037" s="339"/>
      <c r="P2037" s="339"/>
      <c r="Q2037" s="339"/>
    </row>
    <row r="2038" spans="1:17" ht="13.5" customHeight="1">
      <c r="A2038" s="481"/>
      <c r="B2038" s="481"/>
      <c r="C2038" s="481"/>
      <c r="D2038" s="481"/>
      <c r="E2038" s="481"/>
      <c r="F2038" s="339"/>
      <c r="G2038" s="340" t="str">
        <f>IF(ISNUMBER(E2038),E2038/'Bulk DivVar Analysis'!$I$114,"")</f>
        <v/>
      </c>
      <c r="H2038" s="338" t="str">
        <f>IF(ISNUMBER(E2038), IF(G2038&gt;'Bulk DivVar Analysis'!$J$116,"Pass","Fail"),"")</f>
        <v/>
      </c>
      <c r="I2038" s="338" t="str">
        <f t="shared" si="33"/>
        <v/>
      </c>
      <c r="J2038" s="339"/>
      <c r="K2038" s="339"/>
      <c r="L2038" s="339"/>
      <c r="M2038" s="339"/>
      <c r="N2038" s="339"/>
      <c r="O2038" s="339"/>
      <c r="P2038" s="339"/>
      <c r="Q2038" s="339"/>
    </row>
    <row r="2039" spans="1:17" ht="13.5" customHeight="1">
      <c r="A2039" s="481"/>
      <c r="B2039" s="481"/>
      <c r="C2039" s="481"/>
      <c r="D2039" s="481"/>
      <c r="E2039" s="481"/>
      <c r="F2039" s="339"/>
      <c r="G2039" s="340" t="str">
        <f>IF(ISNUMBER(E2039),E2039/'Bulk DivVar Analysis'!$I$114,"")</f>
        <v/>
      </c>
      <c r="H2039" s="338" t="str">
        <f>IF(ISNUMBER(E2039), IF(G2039&gt;'Bulk DivVar Analysis'!$J$116,"Pass","Fail"),"")</f>
        <v/>
      </c>
      <c r="I2039" s="338" t="str">
        <f t="shared" si="33"/>
        <v/>
      </c>
      <c r="J2039" s="339"/>
      <c r="K2039" s="339"/>
      <c r="L2039" s="339"/>
      <c r="M2039" s="339"/>
      <c r="N2039" s="339"/>
      <c r="O2039" s="339"/>
      <c r="P2039" s="339"/>
      <c r="Q2039" s="339"/>
    </row>
    <row r="2040" spans="1:17" ht="13.5" customHeight="1">
      <c r="A2040" s="481"/>
      <c r="B2040" s="481"/>
      <c r="C2040" s="481"/>
      <c r="D2040" s="481"/>
      <c r="E2040" s="481"/>
      <c r="F2040" s="339"/>
      <c r="G2040" s="340" t="str">
        <f>IF(ISNUMBER(E2040),E2040/'Bulk DivVar Analysis'!$I$114,"")</f>
        <v/>
      </c>
      <c r="H2040" s="338" t="str">
        <f>IF(ISNUMBER(E2040), IF(G2040&gt;'Bulk DivVar Analysis'!$J$116,"Pass","Fail"),"")</f>
        <v/>
      </c>
      <c r="I2040" s="338" t="str">
        <f t="shared" si="33"/>
        <v/>
      </c>
      <c r="J2040" s="339"/>
      <c r="K2040" s="339"/>
      <c r="L2040" s="339"/>
      <c r="M2040" s="339"/>
      <c r="N2040" s="339"/>
      <c r="O2040" s="339"/>
      <c r="P2040" s="339"/>
      <c r="Q2040" s="339"/>
    </row>
    <row r="2041" spans="1:17" ht="13.5" customHeight="1">
      <c r="A2041" s="481"/>
      <c r="B2041" s="481"/>
      <c r="C2041" s="481"/>
      <c r="D2041" s="481"/>
      <c r="E2041" s="481"/>
      <c r="F2041" s="339"/>
      <c r="G2041" s="340" t="str">
        <f>IF(ISNUMBER(E2041),E2041/'Bulk DivVar Analysis'!$I$114,"")</f>
        <v/>
      </c>
      <c r="H2041" s="338" t="str">
        <f>IF(ISNUMBER(E2041), IF(G2041&gt;'Bulk DivVar Analysis'!$J$116,"Pass","Fail"),"")</f>
        <v/>
      </c>
      <c r="I2041" s="338" t="str">
        <f t="shared" si="33"/>
        <v/>
      </c>
      <c r="J2041" s="339"/>
      <c r="K2041" s="339"/>
      <c r="L2041" s="339"/>
      <c r="M2041" s="339"/>
      <c r="N2041" s="339"/>
      <c r="O2041" s="339"/>
      <c r="P2041" s="339"/>
      <c r="Q2041" s="339"/>
    </row>
    <row r="2042" spans="1:17" ht="13.5" customHeight="1">
      <c r="A2042" s="481"/>
      <c r="B2042" s="481"/>
      <c r="C2042" s="481"/>
      <c r="D2042" s="481"/>
      <c r="E2042" s="481"/>
      <c r="F2042" s="339"/>
      <c r="G2042" s="340" t="str">
        <f>IF(ISNUMBER(E2042),E2042/'Bulk DivVar Analysis'!$I$114,"")</f>
        <v/>
      </c>
      <c r="H2042" s="338" t="str">
        <f>IF(ISNUMBER(E2042), IF(G2042&gt;'Bulk DivVar Analysis'!$J$116,"Pass","Fail"),"")</f>
        <v/>
      </c>
      <c r="I2042" s="338" t="str">
        <f t="shared" si="33"/>
        <v/>
      </c>
      <c r="J2042" s="339"/>
      <c r="K2042" s="339"/>
      <c r="L2042" s="339"/>
      <c r="M2042" s="339"/>
      <c r="N2042" s="339"/>
      <c r="O2042" s="339"/>
      <c r="P2042" s="339"/>
      <c r="Q2042" s="339"/>
    </row>
    <row r="2043" spans="1:17" ht="13.5" customHeight="1">
      <c r="A2043" s="481"/>
      <c r="B2043" s="481"/>
      <c r="C2043" s="481"/>
      <c r="D2043" s="481"/>
      <c r="E2043" s="481"/>
      <c r="F2043" s="339"/>
      <c r="G2043" s="340" t="str">
        <f>IF(ISNUMBER(E2043),E2043/'Bulk DivVar Analysis'!$I$114,"")</f>
        <v/>
      </c>
      <c r="H2043" s="338" t="str">
        <f>IF(ISNUMBER(E2043), IF(G2043&gt;'Bulk DivVar Analysis'!$J$116,"Pass","Fail"),"")</f>
        <v/>
      </c>
      <c r="I2043" s="338" t="str">
        <f t="shared" si="33"/>
        <v/>
      </c>
      <c r="J2043" s="339"/>
      <c r="K2043" s="339"/>
      <c r="L2043" s="339"/>
      <c r="M2043" s="339"/>
      <c r="N2043" s="339"/>
      <c r="O2043" s="339"/>
      <c r="P2043" s="339"/>
      <c r="Q2043" s="339"/>
    </row>
    <row r="2044" spans="1:17" ht="13.5" customHeight="1">
      <c r="A2044" s="481"/>
      <c r="B2044" s="481"/>
      <c r="C2044" s="481"/>
      <c r="D2044" s="481"/>
      <c r="E2044" s="481"/>
      <c r="F2044" s="339"/>
      <c r="G2044" s="340" t="str">
        <f>IF(ISNUMBER(E2044),E2044/'Bulk DivVar Analysis'!$I$114,"")</f>
        <v/>
      </c>
      <c r="H2044" s="338" t="str">
        <f>IF(ISNUMBER(E2044), IF(G2044&gt;'Bulk DivVar Analysis'!$J$116,"Pass","Fail"),"")</f>
        <v/>
      </c>
      <c r="I2044" s="338" t="str">
        <f t="shared" si="33"/>
        <v/>
      </c>
      <c r="J2044" s="339"/>
      <c r="K2044" s="339"/>
      <c r="L2044" s="339"/>
      <c r="M2044" s="339"/>
      <c r="N2044" s="339"/>
      <c r="O2044" s="339"/>
      <c r="P2044" s="339"/>
      <c r="Q2044" s="339"/>
    </row>
    <row r="2045" spans="1:17" ht="13.5" customHeight="1">
      <c r="A2045" s="481"/>
      <c r="B2045" s="481"/>
      <c r="C2045" s="481"/>
      <c r="D2045" s="481"/>
      <c r="E2045" s="481"/>
      <c r="F2045" s="339"/>
      <c r="G2045" s="340" t="str">
        <f>IF(ISNUMBER(E2045),E2045/'Bulk DivVar Analysis'!$I$114,"")</f>
        <v/>
      </c>
      <c r="H2045" s="338" t="str">
        <f>IF(ISNUMBER(E2045), IF(G2045&gt;'Bulk DivVar Analysis'!$J$116,"Pass","Fail"),"")</f>
        <v/>
      </c>
      <c r="I2045" s="338" t="str">
        <f t="shared" si="33"/>
        <v/>
      </c>
      <c r="J2045" s="339"/>
      <c r="K2045" s="339"/>
      <c r="L2045" s="339"/>
      <c r="M2045" s="339"/>
      <c r="N2045" s="339"/>
      <c r="O2045" s="339"/>
      <c r="P2045" s="339"/>
      <c r="Q2045" s="339"/>
    </row>
    <row r="2046" spans="1:17" ht="13.5" customHeight="1">
      <c r="A2046" s="481"/>
      <c r="B2046" s="481"/>
      <c r="C2046" s="481"/>
      <c r="D2046" s="481"/>
      <c r="E2046" s="481"/>
      <c r="F2046" s="339"/>
      <c r="G2046" s="340" t="str">
        <f>IF(ISNUMBER(E2046),E2046/'Bulk DivVar Analysis'!$I$114,"")</f>
        <v/>
      </c>
      <c r="H2046" s="338" t="str">
        <f>IF(ISNUMBER(E2046), IF(G2046&gt;'Bulk DivVar Analysis'!$J$116,"Pass","Fail"),"")</f>
        <v/>
      </c>
      <c r="I2046" s="338" t="str">
        <f t="shared" si="33"/>
        <v/>
      </c>
      <c r="J2046" s="339"/>
      <c r="K2046" s="339"/>
      <c r="L2046" s="339"/>
      <c r="M2046" s="339"/>
      <c r="N2046" s="339"/>
      <c r="O2046" s="339"/>
      <c r="P2046" s="339"/>
      <c r="Q2046" s="339"/>
    </row>
    <row r="2047" spans="1:17" ht="13.5" customHeight="1">
      <c r="A2047" s="481"/>
      <c r="B2047" s="481"/>
      <c r="C2047" s="481"/>
      <c r="D2047" s="481"/>
      <c r="E2047" s="481"/>
      <c r="F2047" s="339"/>
      <c r="G2047" s="340" t="str">
        <f>IF(ISNUMBER(E2047),E2047/'Bulk DivVar Analysis'!$I$114,"")</f>
        <v/>
      </c>
      <c r="H2047" s="338" t="str">
        <f>IF(ISNUMBER(E2047), IF(G2047&gt;'Bulk DivVar Analysis'!$J$116,"Pass","Fail"),"")</f>
        <v/>
      </c>
      <c r="I2047" s="338" t="str">
        <f t="shared" si="33"/>
        <v/>
      </c>
      <c r="J2047" s="339"/>
      <c r="K2047" s="339"/>
      <c r="L2047" s="339"/>
      <c r="M2047" s="339"/>
      <c r="N2047" s="339"/>
      <c r="O2047" s="339"/>
      <c r="P2047" s="339"/>
      <c r="Q2047" s="339"/>
    </row>
    <row r="2048" spans="1:17" ht="13.5" customHeight="1">
      <c r="A2048" s="481"/>
      <c r="B2048" s="481"/>
      <c r="C2048" s="481"/>
      <c r="D2048" s="481"/>
      <c r="E2048" s="481"/>
      <c r="F2048" s="339"/>
      <c r="G2048" s="340" t="str">
        <f>IF(ISNUMBER(E2048),E2048/'Bulk DivVar Analysis'!$I$114,"")</f>
        <v/>
      </c>
      <c r="H2048" s="338" t="str">
        <f>IF(ISNUMBER(E2048), IF(G2048&gt;'Bulk DivVar Analysis'!$J$116,"Pass","Fail"),"")</f>
        <v/>
      </c>
      <c r="I2048" s="338" t="str">
        <f t="shared" si="33"/>
        <v/>
      </c>
      <c r="J2048" s="339"/>
      <c r="K2048" s="339"/>
      <c r="L2048" s="339"/>
      <c r="M2048" s="339"/>
      <c r="N2048" s="339"/>
      <c r="O2048" s="339"/>
      <c r="P2048" s="339"/>
      <c r="Q2048" s="339"/>
    </row>
    <row r="2049" spans="1:17" ht="13.5" customHeight="1">
      <c r="A2049" s="481"/>
      <c r="B2049" s="481"/>
      <c r="C2049" s="481"/>
      <c r="D2049" s="481"/>
      <c r="E2049" s="481"/>
      <c r="F2049" s="339"/>
      <c r="G2049" s="340" t="str">
        <f>IF(ISNUMBER(E2049),E2049/'Bulk DivVar Analysis'!$I$114,"")</f>
        <v/>
      </c>
      <c r="H2049" s="338" t="str">
        <f>IF(ISNUMBER(E2049), IF(G2049&gt;'Bulk DivVar Analysis'!$J$116,"Pass","Fail"),"")</f>
        <v/>
      </c>
      <c r="I2049" s="338" t="str">
        <f t="shared" si="33"/>
        <v/>
      </c>
      <c r="J2049" s="339"/>
      <c r="K2049" s="339"/>
      <c r="L2049" s="339"/>
      <c r="M2049" s="339"/>
      <c r="N2049" s="339"/>
      <c r="O2049" s="339"/>
      <c r="P2049" s="339"/>
      <c r="Q2049" s="339"/>
    </row>
    <row r="2050" spans="1:17" ht="13.5" customHeight="1">
      <c r="A2050" s="481"/>
      <c r="B2050" s="481"/>
      <c r="C2050" s="481"/>
      <c r="D2050" s="481"/>
      <c r="E2050" s="481"/>
      <c r="F2050" s="339"/>
      <c r="G2050" s="340" t="str">
        <f>IF(ISNUMBER(E2050),E2050/'Bulk DivVar Analysis'!$I$114,"")</f>
        <v/>
      </c>
      <c r="H2050" s="338" t="str">
        <f>IF(ISNUMBER(E2050), IF(G2050&gt;'Bulk DivVar Analysis'!$J$116,"Pass","Fail"),"")</f>
        <v/>
      </c>
      <c r="I2050" s="338" t="str">
        <f t="shared" si="33"/>
        <v/>
      </c>
      <c r="J2050" s="339"/>
      <c r="K2050" s="339"/>
      <c r="L2050" s="339"/>
      <c r="M2050" s="339"/>
      <c r="N2050" s="339"/>
      <c r="O2050" s="339"/>
      <c r="P2050" s="339"/>
      <c r="Q2050" s="339"/>
    </row>
    <row r="2051" spans="1:17" ht="13.5" customHeight="1">
      <c r="A2051" s="481"/>
      <c r="B2051" s="481"/>
      <c r="C2051" s="481"/>
      <c r="D2051" s="481"/>
      <c r="E2051" s="481"/>
      <c r="F2051" s="339"/>
      <c r="G2051" s="340" t="str">
        <f>IF(ISNUMBER(E2051),E2051/'Bulk DivVar Analysis'!$I$114,"")</f>
        <v/>
      </c>
      <c r="H2051" s="338" t="str">
        <f>IF(ISNUMBER(E2051), IF(G2051&gt;'Bulk DivVar Analysis'!$J$116,"Pass","Fail"),"")</f>
        <v/>
      </c>
      <c r="I2051" s="338" t="str">
        <f t="shared" ref="I2051:I2114" si="34">_xlfn.TEXTJOIN("_",TRUE,B2051,C2051)</f>
        <v/>
      </c>
      <c r="J2051" s="339"/>
      <c r="K2051" s="339"/>
      <c r="L2051" s="339"/>
      <c r="M2051" s="339"/>
      <c r="N2051" s="339"/>
      <c r="O2051" s="339"/>
      <c r="P2051" s="339"/>
      <c r="Q2051" s="339"/>
    </row>
    <row r="2052" spans="1:17" ht="13.5" customHeight="1">
      <c r="A2052" s="481"/>
      <c r="B2052" s="481"/>
      <c r="C2052" s="481"/>
      <c r="D2052" s="481"/>
      <c r="E2052" s="481"/>
      <c r="F2052" s="339"/>
      <c r="G2052" s="340" t="str">
        <f>IF(ISNUMBER(E2052),E2052/'Bulk DivVar Analysis'!$I$114,"")</f>
        <v/>
      </c>
      <c r="H2052" s="338" t="str">
        <f>IF(ISNUMBER(E2052), IF(G2052&gt;'Bulk DivVar Analysis'!$J$116,"Pass","Fail"),"")</f>
        <v/>
      </c>
      <c r="I2052" s="338" t="str">
        <f t="shared" si="34"/>
        <v/>
      </c>
      <c r="J2052" s="339"/>
      <c r="K2052" s="339"/>
      <c r="L2052" s="339"/>
      <c r="M2052" s="339"/>
      <c r="N2052" s="339"/>
      <c r="O2052" s="339"/>
      <c r="P2052" s="339"/>
      <c r="Q2052" s="339"/>
    </row>
    <row r="2053" spans="1:17" ht="13.5" customHeight="1">
      <c r="A2053" s="481"/>
      <c r="B2053" s="481"/>
      <c r="C2053" s="481"/>
      <c r="D2053" s="481"/>
      <c r="E2053" s="481"/>
      <c r="F2053" s="339"/>
      <c r="G2053" s="340" t="str">
        <f>IF(ISNUMBER(E2053),E2053/'Bulk DivVar Analysis'!$I$114,"")</f>
        <v/>
      </c>
      <c r="H2053" s="338" t="str">
        <f>IF(ISNUMBER(E2053), IF(G2053&gt;'Bulk DivVar Analysis'!$J$116,"Pass","Fail"),"")</f>
        <v/>
      </c>
      <c r="I2053" s="338" t="str">
        <f t="shared" si="34"/>
        <v/>
      </c>
      <c r="J2053" s="339"/>
      <c r="K2053" s="339"/>
      <c r="L2053" s="339"/>
      <c r="M2053" s="339"/>
      <c r="N2053" s="339"/>
      <c r="O2053" s="339"/>
      <c r="P2053" s="339"/>
      <c r="Q2053" s="339"/>
    </row>
    <row r="2054" spans="1:17" ht="13.5" customHeight="1">
      <c r="A2054" s="481"/>
      <c r="B2054" s="481"/>
      <c r="C2054" s="481"/>
      <c r="D2054" s="481"/>
      <c r="E2054" s="481"/>
      <c r="F2054" s="339"/>
      <c r="G2054" s="340" t="str">
        <f>IF(ISNUMBER(E2054),E2054/'Bulk DivVar Analysis'!$I$114,"")</f>
        <v/>
      </c>
      <c r="H2054" s="338" t="str">
        <f>IF(ISNUMBER(E2054), IF(G2054&gt;'Bulk DivVar Analysis'!$J$116,"Pass","Fail"),"")</f>
        <v/>
      </c>
      <c r="I2054" s="338" t="str">
        <f t="shared" si="34"/>
        <v/>
      </c>
      <c r="J2054" s="339"/>
      <c r="K2054" s="339"/>
      <c r="L2054" s="339"/>
      <c r="M2054" s="339"/>
      <c r="N2054" s="339"/>
      <c r="O2054" s="339"/>
      <c r="P2054" s="339"/>
      <c r="Q2054" s="339"/>
    </row>
    <row r="2055" spans="1:17" ht="13.5" customHeight="1">
      <c r="A2055" s="481"/>
      <c r="B2055" s="481"/>
      <c r="C2055" s="481"/>
      <c r="D2055" s="481"/>
      <c r="E2055" s="481"/>
      <c r="F2055" s="339"/>
      <c r="G2055" s="340" t="str">
        <f>IF(ISNUMBER(E2055),E2055/'Bulk DivVar Analysis'!$I$114,"")</f>
        <v/>
      </c>
      <c r="H2055" s="338" t="str">
        <f>IF(ISNUMBER(E2055), IF(G2055&gt;'Bulk DivVar Analysis'!$J$116,"Pass","Fail"),"")</f>
        <v/>
      </c>
      <c r="I2055" s="338" t="str">
        <f t="shared" si="34"/>
        <v/>
      </c>
      <c r="J2055" s="339"/>
      <c r="K2055" s="339"/>
      <c r="L2055" s="339"/>
      <c r="M2055" s="339"/>
      <c r="N2055" s="339"/>
      <c r="O2055" s="339"/>
      <c r="P2055" s="339"/>
      <c r="Q2055" s="339"/>
    </row>
    <row r="2056" spans="1:17" ht="13.5" customHeight="1">
      <c r="A2056" s="481"/>
      <c r="B2056" s="481"/>
      <c r="C2056" s="481"/>
      <c r="D2056" s="481"/>
      <c r="E2056" s="481"/>
      <c r="F2056" s="339"/>
      <c r="G2056" s="340" t="str">
        <f>IF(ISNUMBER(E2056),E2056/'Bulk DivVar Analysis'!$I$114,"")</f>
        <v/>
      </c>
      <c r="H2056" s="338" t="str">
        <f>IF(ISNUMBER(E2056), IF(G2056&gt;'Bulk DivVar Analysis'!$J$116,"Pass","Fail"),"")</f>
        <v/>
      </c>
      <c r="I2056" s="338" t="str">
        <f t="shared" si="34"/>
        <v/>
      </c>
      <c r="J2056" s="339"/>
      <c r="K2056" s="339"/>
      <c r="L2056" s="339"/>
      <c r="M2056" s="339"/>
      <c r="N2056" s="339"/>
      <c r="O2056" s="339"/>
      <c r="P2056" s="339"/>
      <c r="Q2056" s="339"/>
    </row>
    <row r="2057" spans="1:17" ht="13.5" customHeight="1">
      <c r="A2057" s="481"/>
      <c r="B2057" s="481"/>
      <c r="C2057" s="481"/>
      <c r="D2057" s="481"/>
      <c r="E2057" s="481"/>
      <c r="F2057" s="339"/>
      <c r="G2057" s="340" t="str">
        <f>IF(ISNUMBER(E2057),E2057/'Bulk DivVar Analysis'!$I$114,"")</f>
        <v/>
      </c>
      <c r="H2057" s="338" t="str">
        <f>IF(ISNUMBER(E2057), IF(G2057&gt;'Bulk DivVar Analysis'!$J$116,"Pass","Fail"),"")</f>
        <v/>
      </c>
      <c r="I2057" s="338" t="str">
        <f t="shared" si="34"/>
        <v/>
      </c>
      <c r="J2057" s="339"/>
      <c r="K2057" s="339"/>
      <c r="L2057" s="339"/>
      <c r="M2057" s="339"/>
      <c r="N2057" s="339"/>
      <c r="O2057" s="339"/>
      <c r="P2057" s="339"/>
      <c r="Q2057" s="339"/>
    </row>
    <row r="2058" spans="1:17" ht="13.5" customHeight="1">
      <c r="A2058" s="481"/>
      <c r="B2058" s="481"/>
      <c r="C2058" s="481"/>
      <c r="D2058" s="481"/>
      <c r="E2058" s="481"/>
      <c r="F2058" s="339"/>
      <c r="G2058" s="340" t="str">
        <f>IF(ISNUMBER(E2058),E2058/'Bulk DivVar Analysis'!$I$114,"")</f>
        <v/>
      </c>
      <c r="H2058" s="338" t="str">
        <f>IF(ISNUMBER(E2058), IF(G2058&gt;'Bulk DivVar Analysis'!$J$116,"Pass","Fail"),"")</f>
        <v/>
      </c>
      <c r="I2058" s="338" t="str">
        <f t="shared" si="34"/>
        <v/>
      </c>
      <c r="J2058" s="339"/>
      <c r="K2058" s="339"/>
      <c r="L2058" s="339"/>
      <c r="M2058" s="339"/>
      <c r="N2058" s="339"/>
      <c r="O2058" s="339"/>
      <c r="P2058" s="339"/>
      <c r="Q2058" s="339"/>
    </row>
    <row r="2059" spans="1:17" ht="13.5" customHeight="1">
      <c r="A2059" s="481"/>
      <c r="B2059" s="481"/>
      <c r="C2059" s="481"/>
      <c r="D2059" s="481"/>
      <c r="E2059" s="481"/>
      <c r="F2059" s="339"/>
      <c r="G2059" s="340" t="str">
        <f>IF(ISNUMBER(E2059),E2059/'Bulk DivVar Analysis'!$I$114,"")</f>
        <v/>
      </c>
      <c r="H2059" s="338" t="str">
        <f>IF(ISNUMBER(E2059), IF(G2059&gt;'Bulk DivVar Analysis'!$J$116,"Pass","Fail"),"")</f>
        <v/>
      </c>
      <c r="I2059" s="338" t="str">
        <f t="shared" si="34"/>
        <v/>
      </c>
      <c r="J2059" s="339"/>
      <c r="K2059" s="339"/>
      <c r="L2059" s="339"/>
      <c r="M2059" s="339"/>
      <c r="N2059" s="339"/>
      <c r="O2059" s="339"/>
      <c r="P2059" s="339"/>
      <c r="Q2059" s="339"/>
    </row>
    <row r="2060" spans="1:17" ht="13.5" customHeight="1">
      <c r="A2060" s="481"/>
      <c r="B2060" s="481"/>
      <c r="C2060" s="481"/>
      <c r="D2060" s="481"/>
      <c r="E2060" s="481"/>
      <c r="F2060" s="339"/>
      <c r="G2060" s="340" t="str">
        <f>IF(ISNUMBER(E2060),E2060/'Bulk DivVar Analysis'!$I$114,"")</f>
        <v/>
      </c>
      <c r="H2060" s="338" t="str">
        <f>IF(ISNUMBER(E2060), IF(G2060&gt;'Bulk DivVar Analysis'!$J$116,"Pass","Fail"),"")</f>
        <v/>
      </c>
      <c r="I2060" s="338" t="str">
        <f t="shared" si="34"/>
        <v/>
      </c>
      <c r="J2060" s="339"/>
      <c r="K2060" s="339"/>
      <c r="L2060" s="339"/>
      <c r="M2060" s="339"/>
      <c r="N2060" s="339"/>
      <c r="O2060" s="339"/>
      <c r="P2060" s="339"/>
      <c r="Q2060" s="339"/>
    </row>
    <row r="2061" spans="1:17" ht="13.5" customHeight="1">
      <c r="A2061" s="481"/>
      <c r="B2061" s="481"/>
      <c r="C2061" s="481"/>
      <c r="D2061" s="481"/>
      <c r="E2061" s="481"/>
      <c r="F2061" s="339"/>
      <c r="G2061" s="340" t="str">
        <f>IF(ISNUMBER(E2061),E2061/'Bulk DivVar Analysis'!$I$114,"")</f>
        <v/>
      </c>
      <c r="H2061" s="338" t="str">
        <f>IF(ISNUMBER(E2061), IF(G2061&gt;'Bulk DivVar Analysis'!$J$116,"Pass","Fail"),"")</f>
        <v/>
      </c>
      <c r="I2061" s="338" t="str">
        <f t="shared" si="34"/>
        <v/>
      </c>
      <c r="J2061" s="339"/>
      <c r="K2061" s="339"/>
      <c r="L2061" s="339"/>
      <c r="M2061" s="339"/>
      <c r="N2061" s="339"/>
      <c r="O2061" s="339"/>
      <c r="P2061" s="339"/>
      <c r="Q2061" s="339"/>
    </row>
    <row r="2062" spans="1:17" ht="13.5" customHeight="1">
      <c r="A2062" s="481"/>
      <c r="B2062" s="481"/>
      <c r="C2062" s="481"/>
      <c r="D2062" s="481"/>
      <c r="E2062" s="481"/>
      <c r="F2062" s="339"/>
      <c r="G2062" s="340" t="str">
        <f>IF(ISNUMBER(E2062),E2062/'Bulk DivVar Analysis'!$I$114,"")</f>
        <v/>
      </c>
      <c r="H2062" s="338" t="str">
        <f>IF(ISNUMBER(E2062), IF(G2062&gt;'Bulk DivVar Analysis'!$J$116,"Pass","Fail"),"")</f>
        <v/>
      </c>
      <c r="I2062" s="338" t="str">
        <f t="shared" si="34"/>
        <v/>
      </c>
      <c r="J2062" s="339"/>
      <c r="K2062" s="339"/>
      <c r="L2062" s="339"/>
      <c r="M2062" s="339"/>
      <c r="N2062" s="339"/>
      <c r="O2062" s="339"/>
      <c r="P2062" s="339"/>
      <c r="Q2062" s="339"/>
    </row>
    <row r="2063" spans="1:17" ht="13.5" customHeight="1">
      <c r="A2063" s="481"/>
      <c r="B2063" s="481"/>
      <c r="C2063" s="481"/>
      <c r="D2063" s="481"/>
      <c r="E2063" s="481"/>
      <c r="F2063" s="339"/>
      <c r="G2063" s="340" t="str">
        <f>IF(ISNUMBER(E2063),E2063/'Bulk DivVar Analysis'!$I$114,"")</f>
        <v/>
      </c>
      <c r="H2063" s="338" t="str">
        <f>IF(ISNUMBER(E2063), IF(G2063&gt;'Bulk DivVar Analysis'!$J$116,"Pass","Fail"),"")</f>
        <v/>
      </c>
      <c r="I2063" s="338" t="str">
        <f t="shared" si="34"/>
        <v/>
      </c>
      <c r="J2063" s="339"/>
      <c r="K2063" s="339"/>
      <c r="L2063" s="339"/>
      <c r="M2063" s="339"/>
      <c r="N2063" s="339"/>
      <c r="O2063" s="339"/>
      <c r="P2063" s="339"/>
      <c r="Q2063" s="339"/>
    </row>
    <row r="2064" spans="1:17" ht="13.5" customHeight="1">
      <c r="A2064" s="481"/>
      <c r="B2064" s="481"/>
      <c r="C2064" s="481"/>
      <c r="D2064" s="481"/>
      <c r="E2064" s="481"/>
      <c r="F2064" s="339"/>
      <c r="G2064" s="340" t="str">
        <f>IF(ISNUMBER(E2064),E2064/'Bulk DivVar Analysis'!$I$114,"")</f>
        <v/>
      </c>
      <c r="H2064" s="338" t="str">
        <f>IF(ISNUMBER(E2064), IF(G2064&gt;'Bulk DivVar Analysis'!$J$116,"Pass","Fail"),"")</f>
        <v/>
      </c>
      <c r="I2064" s="338" t="str">
        <f t="shared" si="34"/>
        <v/>
      </c>
      <c r="J2064" s="339"/>
      <c r="K2064" s="339"/>
      <c r="L2064" s="339"/>
      <c r="M2064" s="339"/>
      <c r="N2064" s="339"/>
      <c r="O2064" s="339"/>
      <c r="P2064" s="339"/>
      <c r="Q2064" s="339"/>
    </row>
    <row r="2065" spans="1:17" ht="13.5" customHeight="1">
      <c r="A2065" s="481"/>
      <c r="B2065" s="481"/>
      <c r="C2065" s="481"/>
      <c r="D2065" s="481"/>
      <c r="E2065" s="481"/>
      <c r="F2065" s="339"/>
      <c r="G2065" s="340" t="str">
        <f>IF(ISNUMBER(E2065),E2065/'Bulk DivVar Analysis'!$I$114,"")</f>
        <v/>
      </c>
      <c r="H2065" s="338" t="str">
        <f>IF(ISNUMBER(E2065), IF(G2065&gt;'Bulk DivVar Analysis'!$J$116,"Pass","Fail"),"")</f>
        <v/>
      </c>
      <c r="I2065" s="338" t="str">
        <f t="shared" si="34"/>
        <v/>
      </c>
      <c r="J2065" s="339"/>
      <c r="K2065" s="339"/>
      <c r="L2065" s="339"/>
      <c r="M2065" s="339"/>
      <c r="N2065" s="339"/>
      <c r="O2065" s="339"/>
      <c r="P2065" s="339"/>
      <c r="Q2065" s="339"/>
    </row>
    <row r="2066" spans="1:17" ht="13.5" customHeight="1">
      <c r="A2066" s="481"/>
      <c r="B2066" s="481"/>
      <c r="C2066" s="481"/>
      <c r="D2066" s="481"/>
      <c r="E2066" s="481"/>
      <c r="F2066" s="339"/>
      <c r="G2066" s="340" t="str">
        <f>IF(ISNUMBER(E2066),E2066/'Bulk DivVar Analysis'!$I$114,"")</f>
        <v/>
      </c>
      <c r="H2066" s="338" t="str">
        <f>IF(ISNUMBER(E2066), IF(G2066&gt;'Bulk DivVar Analysis'!$J$116,"Pass","Fail"),"")</f>
        <v/>
      </c>
      <c r="I2066" s="338" t="str">
        <f t="shared" si="34"/>
        <v/>
      </c>
      <c r="J2066" s="339"/>
      <c r="K2066" s="339"/>
      <c r="L2066" s="339"/>
      <c r="M2066" s="339"/>
      <c r="N2066" s="339"/>
      <c r="O2066" s="339"/>
      <c r="P2066" s="339"/>
      <c r="Q2066" s="339"/>
    </row>
    <row r="2067" spans="1:17" ht="13.5" customHeight="1">
      <c r="A2067" s="481"/>
      <c r="B2067" s="481"/>
      <c r="C2067" s="481"/>
      <c r="D2067" s="481"/>
      <c r="E2067" s="481"/>
      <c r="F2067" s="339"/>
      <c r="G2067" s="340" t="str">
        <f>IF(ISNUMBER(E2067),E2067/'Bulk DivVar Analysis'!$I$114,"")</f>
        <v/>
      </c>
      <c r="H2067" s="338" t="str">
        <f>IF(ISNUMBER(E2067), IF(G2067&gt;'Bulk DivVar Analysis'!$J$116,"Pass","Fail"),"")</f>
        <v/>
      </c>
      <c r="I2067" s="338" t="str">
        <f t="shared" si="34"/>
        <v/>
      </c>
      <c r="J2067" s="339"/>
      <c r="K2067" s="339"/>
      <c r="L2067" s="339"/>
      <c r="M2067" s="339"/>
      <c r="N2067" s="339"/>
      <c r="O2067" s="339"/>
      <c r="P2067" s="339"/>
      <c r="Q2067" s="339"/>
    </row>
    <row r="2068" spans="1:17" ht="13.5" customHeight="1">
      <c r="A2068" s="481"/>
      <c r="B2068" s="481"/>
      <c r="C2068" s="481"/>
      <c r="D2068" s="481"/>
      <c r="E2068" s="481"/>
      <c r="F2068" s="339"/>
      <c r="G2068" s="340" t="str">
        <f>IF(ISNUMBER(E2068),E2068/'Bulk DivVar Analysis'!$I$114,"")</f>
        <v/>
      </c>
      <c r="H2068" s="338" t="str">
        <f>IF(ISNUMBER(E2068), IF(G2068&gt;'Bulk DivVar Analysis'!$J$116,"Pass","Fail"),"")</f>
        <v/>
      </c>
      <c r="I2068" s="338" t="str">
        <f t="shared" si="34"/>
        <v/>
      </c>
      <c r="J2068" s="339"/>
      <c r="K2068" s="339"/>
      <c r="L2068" s="339"/>
      <c r="M2068" s="339"/>
      <c r="N2068" s="339"/>
      <c r="O2068" s="339"/>
      <c r="P2068" s="339"/>
      <c r="Q2068" s="339"/>
    </row>
    <row r="2069" spans="1:17" ht="13.5" customHeight="1">
      <c r="A2069" s="481"/>
      <c r="B2069" s="481"/>
      <c r="C2069" s="481"/>
      <c r="D2069" s="481"/>
      <c r="E2069" s="481"/>
      <c r="F2069" s="339"/>
      <c r="G2069" s="340" t="str">
        <f>IF(ISNUMBER(E2069),E2069/'Bulk DivVar Analysis'!$I$114,"")</f>
        <v/>
      </c>
      <c r="H2069" s="338" t="str">
        <f>IF(ISNUMBER(E2069), IF(G2069&gt;'Bulk DivVar Analysis'!$J$116,"Pass","Fail"),"")</f>
        <v/>
      </c>
      <c r="I2069" s="338" t="str">
        <f t="shared" si="34"/>
        <v/>
      </c>
      <c r="J2069" s="339"/>
      <c r="K2069" s="339"/>
      <c r="L2069" s="339"/>
      <c r="M2069" s="339"/>
      <c r="N2069" s="339"/>
      <c r="O2069" s="339"/>
      <c r="P2069" s="339"/>
      <c r="Q2069" s="339"/>
    </row>
    <row r="2070" spans="1:17" ht="13.5" customHeight="1">
      <c r="A2070" s="481"/>
      <c r="B2070" s="481"/>
      <c r="C2070" s="481"/>
      <c r="D2070" s="481"/>
      <c r="E2070" s="481"/>
      <c r="F2070" s="339"/>
      <c r="G2070" s="340" t="str">
        <f>IF(ISNUMBER(E2070),E2070/'Bulk DivVar Analysis'!$I$114,"")</f>
        <v/>
      </c>
      <c r="H2070" s="338" t="str">
        <f>IF(ISNUMBER(E2070), IF(G2070&gt;'Bulk DivVar Analysis'!$J$116,"Pass","Fail"),"")</f>
        <v/>
      </c>
      <c r="I2070" s="338" t="str">
        <f t="shared" si="34"/>
        <v/>
      </c>
      <c r="J2070" s="339"/>
      <c r="K2070" s="339"/>
      <c r="L2070" s="339"/>
      <c r="M2070" s="339"/>
      <c r="N2070" s="339"/>
      <c r="O2070" s="339"/>
      <c r="P2070" s="339"/>
      <c r="Q2070" s="339"/>
    </row>
    <row r="2071" spans="1:17" ht="13.5" customHeight="1">
      <c r="A2071" s="481"/>
      <c r="B2071" s="481"/>
      <c r="C2071" s="481"/>
      <c r="D2071" s="481"/>
      <c r="E2071" s="481"/>
      <c r="F2071" s="339"/>
      <c r="G2071" s="340" t="str">
        <f>IF(ISNUMBER(E2071),E2071/'Bulk DivVar Analysis'!$I$114,"")</f>
        <v/>
      </c>
      <c r="H2071" s="338" t="str">
        <f>IF(ISNUMBER(E2071), IF(G2071&gt;'Bulk DivVar Analysis'!$J$116,"Pass","Fail"),"")</f>
        <v/>
      </c>
      <c r="I2071" s="338" t="str">
        <f t="shared" si="34"/>
        <v/>
      </c>
      <c r="J2071" s="339"/>
      <c r="K2071" s="339"/>
      <c r="L2071" s="339"/>
      <c r="M2071" s="339"/>
      <c r="N2071" s="339"/>
      <c r="O2071" s="339"/>
      <c r="P2071" s="339"/>
      <c r="Q2071" s="339"/>
    </row>
    <row r="2072" spans="1:17" ht="13.5" customHeight="1">
      <c r="A2072" s="481"/>
      <c r="B2072" s="481"/>
      <c r="C2072" s="481"/>
      <c r="D2072" s="481"/>
      <c r="E2072" s="481"/>
      <c r="F2072" s="339"/>
      <c r="G2072" s="340" t="str">
        <f>IF(ISNUMBER(E2072),E2072/'Bulk DivVar Analysis'!$I$114,"")</f>
        <v/>
      </c>
      <c r="H2072" s="338" t="str">
        <f>IF(ISNUMBER(E2072), IF(G2072&gt;'Bulk DivVar Analysis'!$J$116,"Pass","Fail"),"")</f>
        <v/>
      </c>
      <c r="I2072" s="338" t="str">
        <f t="shared" si="34"/>
        <v/>
      </c>
      <c r="J2072" s="339"/>
      <c r="K2072" s="339"/>
      <c r="L2072" s="339"/>
      <c r="M2072" s="339"/>
      <c r="N2072" s="339"/>
      <c r="O2072" s="339"/>
      <c r="P2072" s="339"/>
      <c r="Q2072" s="339"/>
    </row>
    <row r="2073" spans="1:17" ht="13.5" customHeight="1">
      <c r="A2073" s="481"/>
      <c r="B2073" s="481"/>
      <c r="C2073" s="481"/>
      <c r="D2073" s="481"/>
      <c r="E2073" s="481"/>
      <c r="F2073" s="339"/>
      <c r="G2073" s="340" t="str">
        <f>IF(ISNUMBER(E2073),E2073/'Bulk DivVar Analysis'!$I$114,"")</f>
        <v/>
      </c>
      <c r="H2073" s="338" t="str">
        <f>IF(ISNUMBER(E2073), IF(G2073&gt;'Bulk DivVar Analysis'!$J$116,"Pass","Fail"),"")</f>
        <v/>
      </c>
      <c r="I2073" s="338" t="str">
        <f t="shared" si="34"/>
        <v/>
      </c>
      <c r="J2073" s="339"/>
      <c r="K2073" s="339"/>
      <c r="L2073" s="339"/>
      <c r="M2073" s="339"/>
      <c r="N2073" s="339"/>
      <c r="O2073" s="339"/>
      <c r="P2073" s="339"/>
      <c r="Q2073" s="339"/>
    </row>
    <row r="2074" spans="1:17" ht="13.5" customHeight="1">
      <c r="A2074" s="481"/>
      <c r="B2074" s="481"/>
      <c r="C2074" s="481"/>
      <c r="D2074" s="481"/>
      <c r="E2074" s="481"/>
      <c r="F2074" s="339"/>
      <c r="G2074" s="340" t="str">
        <f>IF(ISNUMBER(E2074),E2074/'Bulk DivVar Analysis'!$I$114,"")</f>
        <v/>
      </c>
      <c r="H2074" s="338" t="str">
        <f>IF(ISNUMBER(E2074), IF(G2074&gt;'Bulk DivVar Analysis'!$J$116,"Pass","Fail"),"")</f>
        <v/>
      </c>
      <c r="I2074" s="338" t="str">
        <f t="shared" si="34"/>
        <v/>
      </c>
      <c r="J2074" s="339"/>
      <c r="K2074" s="339"/>
      <c r="L2074" s="339"/>
      <c r="M2074" s="339"/>
      <c r="N2074" s="339"/>
      <c r="O2074" s="339"/>
      <c r="P2074" s="339"/>
      <c r="Q2074" s="339"/>
    </row>
    <row r="2075" spans="1:17" ht="13.5" customHeight="1">
      <c r="A2075" s="481"/>
      <c r="B2075" s="481"/>
      <c r="C2075" s="481"/>
      <c r="D2075" s="481"/>
      <c r="E2075" s="481"/>
      <c r="F2075" s="339"/>
      <c r="G2075" s="340" t="str">
        <f>IF(ISNUMBER(E2075),E2075/'Bulk DivVar Analysis'!$I$114,"")</f>
        <v/>
      </c>
      <c r="H2075" s="338" t="str">
        <f>IF(ISNUMBER(E2075), IF(G2075&gt;'Bulk DivVar Analysis'!$J$116,"Pass","Fail"),"")</f>
        <v/>
      </c>
      <c r="I2075" s="338" t="str">
        <f t="shared" si="34"/>
        <v/>
      </c>
      <c r="J2075" s="339"/>
      <c r="K2075" s="339"/>
      <c r="L2075" s="339"/>
      <c r="M2075" s="339"/>
      <c r="N2075" s="339"/>
      <c r="O2075" s="339"/>
      <c r="P2075" s="339"/>
      <c r="Q2075" s="339"/>
    </row>
    <row r="2076" spans="1:17" ht="13.5" customHeight="1">
      <c r="A2076" s="481"/>
      <c r="B2076" s="481"/>
      <c r="C2076" s="481"/>
      <c r="D2076" s="481"/>
      <c r="E2076" s="481"/>
      <c r="F2076" s="339"/>
      <c r="G2076" s="340" t="str">
        <f>IF(ISNUMBER(E2076),E2076/'Bulk DivVar Analysis'!$I$114,"")</f>
        <v/>
      </c>
      <c r="H2076" s="338" t="str">
        <f>IF(ISNUMBER(E2076), IF(G2076&gt;'Bulk DivVar Analysis'!$J$116,"Pass","Fail"),"")</f>
        <v/>
      </c>
      <c r="I2076" s="338" t="str">
        <f t="shared" si="34"/>
        <v/>
      </c>
      <c r="J2076" s="339"/>
      <c r="K2076" s="339"/>
      <c r="L2076" s="339"/>
      <c r="M2076" s="339"/>
      <c r="N2076" s="339"/>
      <c r="O2076" s="339"/>
      <c r="P2076" s="339"/>
      <c r="Q2076" s="339"/>
    </row>
    <row r="2077" spans="1:17" ht="13.5" customHeight="1">
      <c r="A2077" s="481"/>
      <c r="B2077" s="481"/>
      <c r="C2077" s="481"/>
      <c r="D2077" s="481"/>
      <c r="E2077" s="481"/>
      <c r="F2077" s="339"/>
      <c r="G2077" s="340" t="str">
        <f>IF(ISNUMBER(E2077),E2077/'Bulk DivVar Analysis'!$I$114,"")</f>
        <v/>
      </c>
      <c r="H2077" s="338" t="str">
        <f>IF(ISNUMBER(E2077), IF(G2077&gt;'Bulk DivVar Analysis'!$J$116,"Pass","Fail"),"")</f>
        <v/>
      </c>
      <c r="I2077" s="338" t="str">
        <f t="shared" si="34"/>
        <v/>
      </c>
      <c r="J2077" s="339"/>
      <c r="K2077" s="339"/>
      <c r="L2077" s="339"/>
      <c r="M2077" s="339"/>
      <c r="N2077" s="339"/>
      <c r="O2077" s="339"/>
      <c r="P2077" s="339"/>
      <c r="Q2077" s="339"/>
    </row>
    <row r="2078" spans="1:17" ht="13.5" customHeight="1">
      <c r="A2078" s="481"/>
      <c r="B2078" s="481"/>
      <c r="C2078" s="481"/>
      <c r="D2078" s="481"/>
      <c r="E2078" s="481"/>
      <c r="F2078" s="339"/>
      <c r="G2078" s="340" t="str">
        <f>IF(ISNUMBER(E2078),E2078/'Bulk DivVar Analysis'!$I$114,"")</f>
        <v/>
      </c>
      <c r="H2078" s="338" t="str">
        <f>IF(ISNUMBER(E2078), IF(G2078&gt;'Bulk DivVar Analysis'!$J$116,"Pass","Fail"),"")</f>
        <v/>
      </c>
      <c r="I2078" s="338" t="str">
        <f t="shared" si="34"/>
        <v/>
      </c>
      <c r="J2078" s="339"/>
      <c r="K2078" s="339"/>
      <c r="L2078" s="339"/>
      <c r="M2078" s="339"/>
      <c r="N2078" s="339"/>
      <c r="O2078" s="339"/>
      <c r="P2078" s="339"/>
      <c r="Q2078" s="339"/>
    </row>
    <row r="2079" spans="1:17" ht="13.5" customHeight="1">
      <c r="A2079" s="481"/>
      <c r="B2079" s="481"/>
      <c r="C2079" s="481"/>
      <c r="D2079" s="481"/>
      <c r="E2079" s="481"/>
      <c r="F2079" s="339"/>
      <c r="G2079" s="340" t="str">
        <f>IF(ISNUMBER(E2079),E2079/'Bulk DivVar Analysis'!$I$114,"")</f>
        <v/>
      </c>
      <c r="H2079" s="338" t="str">
        <f>IF(ISNUMBER(E2079), IF(G2079&gt;'Bulk DivVar Analysis'!$J$116,"Pass","Fail"),"")</f>
        <v/>
      </c>
      <c r="I2079" s="338" t="str">
        <f t="shared" si="34"/>
        <v/>
      </c>
      <c r="J2079" s="339"/>
      <c r="K2079" s="339"/>
      <c r="L2079" s="339"/>
      <c r="M2079" s="339"/>
      <c r="N2079" s="339"/>
      <c r="O2079" s="339"/>
      <c r="P2079" s="339"/>
      <c r="Q2079" s="339"/>
    </row>
    <row r="2080" spans="1:17" ht="13.5" customHeight="1">
      <c r="A2080" s="481"/>
      <c r="B2080" s="481"/>
      <c r="C2080" s="481"/>
      <c r="D2080" s="481"/>
      <c r="E2080" s="481"/>
      <c r="F2080" s="339"/>
      <c r="G2080" s="340" t="str">
        <f>IF(ISNUMBER(E2080),E2080/'Bulk DivVar Analysis'!$I$114,"")</f>
        <v/>
      </c>
      <c r="H2080" s="338" t="str">
        <f>IF(ISNUMBER(E2080), IF(G2080&gt;'Bulk DivVar Analysis'!$J$116,"Pass","Fail"),"")</f>
        <v/>
      </c>
      <c r="I2080" s="338" t="str">
        <f t="shared" si="34"/>
        <v/>
      </c>
      <c r="J2080" s="339"/>
      <c r="K2080" s="339"/>
      <c r="L2080" s="339"/>
      <c r="M2080" s="339"/>
      <c r="N2080" s="339"/>
      <c r="O2080" s="339"/>
      <c r="P2080" s="339"/>
      <c r="Q2080" s="339"/>
    </row>
    <row r="2081" spans="1:17" ht="13.5" customHeight="1">
      <c r="A2081" s="481"/>
      <c r="B2081" s="481"/>
      <c r="C2081" s="481"/>
      <c r="D2081" s="481"/>
      <c r="E2081" s="481"/>
      <c r="F2081" s="339"/>
      <c r="G2081" s="340" t="str">
        <f>IF(ISNUMBER(E2081),E2081/'Bulk DivVar Analysis'!$I$114,"")</f>
        <v/>
      </c>
      <c r="H2081" s="338" t="str">
        <f>IF(ISNUMBER(E2081), IF(G2081&gt;'Bulk DivVar Analysis'!$J$116,"Pass","Fail"),"")</f>
        <v/>
      </c>
      <c r="I2081" s="338" t="str">
        <f t="shared" si="34"/>
        <v/>
      </c>
      <c r="J2081" s="339"/>
      <c r="K2081" s="339"/>
      <c r="L2081" s="339"/>
      <c r="M2081" s="339"/>
      <c r="N2081" s="339"/>
      <c r="O2081" s="339"/>
      <c r="P2081" s="339"/>
      <c r="Q2081" s="339"/>
    </row>
    <row r="2082" spans="1:17" ht="13.5" customHeight="1">
      <c r="A2082" s="481"/>
      <c r="B2082" s="481"/>
      <c r="C2082" s="481"/>
      <c r="D2082" s="481"/>
      <c r="E2082" s="481"/>
      <c r="F2082" s="339"/>
      <c r="G2082" s="340" t="str">
        <f>IF(ISNUMBER(E2082),E2082/'Bulk DivVar Analysis'!$I$114,"")</f>
        <v/>
      </c>
      <c r="H2082" s="338" t="str">
        <f>IF(ISNUMBER(E2082), IF(G2082&gt;'Bulk DivVar Analysis'!$J$116,"Pass","Fail"),"")</f>
        <v/>
      </c>
      <c r="I2082" s="338" t="str">
        <f t="shared" si="34"/>
        <v/>
      </c>
      <c r="J2082" s="339"/>
      <c r="K2082" s="339"/>
      <c r="L2082" s="339"/>
      <c r="M2082" s="339"/>
      <c r="N2082" s="339"/>
      <c r="O2082" s="339"/>
      <c r="P2082" s="339"/>
      <c r="Q2082" s="339"/>
    </row>
    <row r="2083" spans="1:17" ht="13.5" customHeight="1">
      <c r="A2083" s="481"/>
      <c r="B2083" s="481"/>
      <c r="C2083" s="481"/>
      <c r="D2083" s="481"/>
      <c r="E2083" s="481"/>
      <c r="F2083" s="339"/>
      <c r="G2083" s="340" t="str">
        <f>IF(ISNUMBER(E2083),E2083/'Bulk DivVar Analysis'!$I$114,"")</f>
        <v/>
      </c>
      <c r="H2083" s="338" t="str">
        <f>IF(ISNUMBER(E2083), IF(G2083&gt;'Bulk DivVar Analysis'!$J$116,"Pass","Fail"),"")</f>
        <v/>
      </c>
      <c r="I2083" s="338" t="str">
        <f t="shared" si="34"/>
        <v/>
      </c>
      <c r="J2083" s="339"/>
      <c r="K2083" s="339"/>
      <c r="L2083" s="339"/>
      <c r="M2083" s="339"/>
      <c r="N2083" s="339"/>
      <c r="O2083" s="339"/>
      <c r="P2083" s="339"/>
      <c r="Q2083" s="339"/>
    </row>
    <row r="2084" spans="1:17" ht="13.5" customHeight="1">
      <c r="A2084" s="481"/>
      <c r="B2084" s="481"/>
      <c r="C2084" s="481"/>
      <c r="D2084" s="481"/>
      <c r="E2084" s="481"/>
      <c r="F2084" s="339"/>
      <c r="G2084" s="340" t="str">
        <f>IF(ISNUMBER(E2084),E2084/'Bulk DivVar Analysis'!$I$114,"")</f>
        <v/>
      </c>
      <c r="H2084" s="338" t="str">
        <f>IF(ISNUMBER(E2084), IF(G2084&gt;'Bulk DivVar Analysis'!$J$116,"Pass","Fail"),"")</f>
        <v/>
      </c>
      <c r="I2084" s="338" t="str">
        <f t="shared" si="34"/>
        <v/>
      </c>
      <c r="J2084" s="339"/>
      <c r="K2084" s="339"/>
      <c r="L2084" s="339"/>
      <c r="M2084" s="339"/>
      <c r="N2084" s="339"/>
      <c r="O2084" s="339"/>
      <c r="P2084" s="339"/>
      <c r="Q2084" s="339"/>
    </row>
    <row r="2085" spans="1:17" ht="13.5" customHeight="1">
      <c r="A2085" s="481"/>
      <c r="B2085" s="481"/>
      <c r="C2085" s="481"/>
      <c r="D2085" s="481"/>
      <c r="E2085" s="481"/>
      <c r="F2085" s="339"/>
      <c r="G2085" s="340" t="str">
        <f>IF(ISNUMBER(E2085),E2085/'Bulk DivVar Analysis'!$I$114,"")</f>
        <v/>
      </c>
      <c r="H2085" s="338" t="str">
        <f>IF(ISNUMBER(E2085), IF(G2085&gt;'Bulk DivVar Analysis'!$J$116,"Pass","Fail"),"")</f>
        <v/>
      </c>
      <c r="I2085" s="338" t="str">
        <f t="shared" si="34"/>
        <v/>
      </c>
      <c r="J2085" s="339"/>
      <c r="K2085" s="339"/>
      <c r="L2085" s="339"/>
      <c r="M2085" s="339"/>
      <c r="N2085" s="339"/>
      <c r="O2085" s="339"/>
      <c r="P2085" s="339"/>
      <c r="Q2085" s="339"/>
    </row>
    <row r="2086" spans="1:17" ht="13.5" customHeight="1">
      <c r="A2086" s="481"/>
      <c r="B2086" s="481"/>
      <c r="C2086" s="481"/>
      <c r="D2086" s="481"/>
      <c r="E2086" s="481"/>
      <c r="F2086" s="339"/>
      <c r="G2086" s="340" t="str">
        <f>IF(ISNUMBER(E2086),E2086/'Bulk DivVar Analysis'!$I$114,"")</f>
        <v/>
      </c>
      <c r="H2086" s="338" t="str">
        <f>IF(ISNUMBER(E2086), IF(G2086&gt;'Bulk DivVar Analysis'!$J$116,"Pass","Fail"),"")</f>
        <v/>
      </c>
      <c r="I2086" s="338" t="str">
        <f t="shared" si="34"/>
        <v/>
      </c>
      <c r="J2086" s="339"/>
      <c r="K2086" s="339"/>
      <c r="L2086" s="339"/>
      <c r="M2086" s="339"/>
      <c r="N2086" s="339"/>
      <c r="O2086" s="339"/>
      <c r="P2086" s="339"/>
      <c r="Q2086" s="339"/>
    </row>
    <row r="2087" spans="1:17" ht="13.5" customHeight="1">
      <c r="A2087" s="481"/>
      <c r="B2087" s="481"/>
      <c r="C2087" s="481"/>
      <c r="D2087" s="481"/>
      <c r="E2087" s="481"/>
      <c r="F2087" s="339"/>
      <c r="G2087" s="340" t="str">
        <f>IF(ISNUMBER(E2087),E2087/'Bulk DivVar Analysis'!$I$114,"")</f>
        <v/>
      </c>
      <c r="H2087" s="338" t="str">
        <f>IF(ISNUMBER(E2087), IF(G2087&gt;'Bulk DivVar Analysis'!$J$116,"Pass","Fail"),"")</f>
        <v/>
      </c>
      <c r="I2087" s="338" t="str">
        <f t="shared" si="34"/>
        <v/>
      </c>
      <c r="J2087" s="339"/>
      <c r="K2087" s="339"/>
      <c r="L2087" s="339"/>
      <c r="M2087" s="339"/>
      <c r="N2087" s="339"/>
      <c r="O2087" s="339"/>
      <c r="P2087" s="339"/>
      <c r="Q2087" s="339"/>
    </row>
    <row r="2088" spans="1:17" ht="13.5" customHeight="1">
      <c r="A2088" s="481"/>
      <c r="B2088" s="481"/>
      <c r="C2088" s="481"/>
      <c r="D2088" s="481"/>
      <c r="E2088" s="481"/>
      <c r="F2088" s="339"/>
      <c r="G2088" s="340" t="str">
        <f>IF(ISNUMBER(E2088),E2088/'Bulk DivVar Analysis'!$I$114,"")</f>
        <v/>
      </c>
      <c r="H2088" s="338" t="str">
        <f>IF(ISNUMBER(E2088), IF(G2088&gt;'Bulk DivVar Analysis'!$J$116,"Pass","Fail"),"")</f>
        <v/>
      </c>
      <c r="I2088" s="338" t="str">
        <f t="shared" si="34"/>
        <v/>
      </c>
      <c r="J2088" s="339"/>
      <c r="K2088" s="339"/>
      <c r="L2088" s="339"/>
      <c r="M2088" s="339"/>
      <c r="N2088" s="339"/>
      <c r="O2088" s="339"/>
      <c r="P2088" s="339"/>
      <c r="Q2088" s="339"/>
    </row>
    <row r="2089" spans="1:17" ht="13.5" customHeight="1">
      <c r="A2089" s="481"/>
      <c r="B2089" s="481"/>
      <c r="C2089" s="481"/>
      <c r="D2089" s="481"/>
      <c r="E2089" s="481"/>
      <c r="F2089" s="339"/>
      <c r="G2089" s="340" t="str">
        <f>IF(ISNUMBER(E2089),E2089/'Bulk DivVar Analysis'!$I$114,"")</f>
        <v/>
      </c>
      <c r="H2089" s="338" t="str">
        <f>IF(ISNUMBER(E2089), IF(G2089&gt;'Bulk DivVar Analysis'!$J$116,"Pass","Fail"),"")</f>
        <v/>
      </c>
      <c r="I2089" s="338" t="str">
        <f t="shared" si="34"/>
        <v/>
      </c>
      <c r="J2089" s="339"/>
      <c r="K2089" s="339"/>
      <c r="L2089" s="339"/>
      <c r="M2089" s="339"/>
      <c r="N2089" s="339"/>
      <c r="O2089" s="339"/>
      <c r="P2089" s="339"/>
      <c r="Q2089" s="339"/>
    </row>
    <row r="2090" spans="1:17" ht="13.5" customHeight="1">
      <c r="A2090" s="481"/>
      <c r="B2090" s="481"/>
      <c r="C2090" s="481"/>
      <c r="D2090" s="481"/>
      <c r="E2090" s="481"/>
      <c r="F2090" s="339"/>
      <c r="G2090" s="340" t="str">
        <f>IF(ISNUMBER(E2090),E2090/'Bulk DivVar Analysis'!$I$114,"")</f>
        <v/>
      </c>
      <c r="H2090" s="338" t="str">
        <f>IF(ISNUMBER(E2090), IF(G2090&gt;'Bulk DivVar Analysis'!$J$116,"Pass","Fail"),"")</f>
        <v/>
      </c>
      <c r="I2090" s="338" t="str">
        <f t="shared" si="34"/>
        <v/>
      </c>
      <c r="J2090" s="339"/>
      <c r="K2090" s="339"/>
      <c r="L2090" s="339"/>
      <c r="M2090" s="339"/>
      <c r="N2090" s="339"/>
      <c r="O2090" s="339"/>
      <c r="P2090" s="339"/>
      <c r="Q2090" s="339"/>
    </row>
    <row r="2091" spans="1:17" ht="13.5" customHeight="1">
      <c r="A2091" s="481"/>
      <c r="B2091" s="481"/>
      <c r="C2091" s="481"/>
      <c r="D2091" s="481"/>
      <c r="E2091" s="481"/>
      <c r="F2091" s="339"/>
      <c r="G2091" s="340" t="str">
        <f>IF(ISNUMBER(E2091),E2091/'Bulk DivVar Analysis'!$I$114,"")</f>
        <v/>
      </c>
      <c r="H2091" s="338" t="str">
        <f>IF(ISNUMBER(E2091), IF(G2091&gt;'Bulk DivVar Analysis'!$J$116,"Pass","Fail"),"")</f>
        <v/>
      </c>
      <c r="I2091" s="338" t="str">
        <f t="shared" si="34"/>
        <v/>
      </c>
      <c r="J2091" s="339"/>
      <c r="K2091" s="339"/>
      <c r="L2091" s="339"/>
      <c r="M2091" s="339"/>
      <c r="N2091" s="339"/>
      <c r="O2091" s="339"/>
      <c r="P2091" s="339"/>
      <c r="Q2091" s="339"/>
    </row>
    <row r="2092" spans="1:17" ht="13.5" customHeight="1">
      <c r="A2092" s="481"/>
      <c r="B2092" s="481"/>
      <c r="C2092" s="481"/>
      <c r="D2092" s="481"/>
      <c r="E2092" s="481"/>
      <c r="F2092" s="339"/>
      <c r="G2092" s="340" t="str">
        <f>IF(ISNUMBER(E2092),E2092/'Bulk DivVar Analysis'!$I$114,"")</f>
        <v/>
      </c>
      <c r="H2092" s="338" t="str">
        <f>IF(ISNUMBER(E2092), IF(G2092&gt;'Bulk DivVar Analysis'!$J$116,"Pass","Fail"),"")</f>
        <v/>
      </c>
      <c r="I2092" s="338" t="str">
        <f t="shared" si="34"/>
        <v/>
      </c>
      <c r="J2092" s="339"/>
      <c r="K2092" s="339"/>
      <c r="L2092" s="339"/>
      <c r="M2092" s="339"/>
      <c r="N2092" s="339"/>
      <c r="O2092" s="339"/>
      <c r="P2092" s="339"/>
      <c r="Q2092" s="339"/>
    </row>
    <row r="2093" spans="1:17" ht="13.5" customHeight="1">
      <c r="A2093" s="481"/>
      <c r="B2093" s="481"/>
      <c r="C2093" s="481"/>
      <c r="D2093" s="481"/>
      <c r="E2093" s="481"/>
      <c r="F2093" s="339"/>
      <c r="G2093" s="340" t="str">
        <f>IF(ISNUMBER(E2093),E2093/'Bulk DivVar Analysis'!$I$114,"")</f>
        <v/>
      </c>
      <c r="H2093" s="338" t="str">
        <f>IF(ISNUMBER(E2093), IF(G2093&gt;'Bulk DivVar Analysis'!$J$116,"Pass","Fail"),"")</f>
        <v/>
      </c>
      <c r="I2093" s="338" t="str">
        <f t="shared" si="34"/>
        <v/>
      </c>
      <c r="J2093" s="339"/>
      <c r="K2093" s="339"/>
      <c r="L2093" s="339"/>
      <c r="M2093" s="339"/>
      <c r="N2093" s="339"/>
      <c r="O2093" s="339"/>
      <c r="P2093" s="339"/>
      <c r="Q2093" s="339"/>
    </row>
    <row r="2094" spans="1:17" ht="13.5" customHeight="1">
      <c r="A2094" s="481"/>
      <c r="B2094" s="481"/>
      <c r="C2094" s="481"/>
      <c r="D2094" s="481"/>
      <c r="E2094" s="481"/>
      <c r="F2094" s="339"/>
      <c r="G2094" s="340" t="str">
        <f>IF(ISNUMBER(E2094),E2094/'Bulk DivVar Analysis'!$I$114,"")</f>
        <v/>
      </c>
      <c r="H2094" s="338" t="str">
        <f>IF(ISNUMBER(E2094), IF(G2094&gt;'Bulk DivVar Analysis'!$J$116,"Pass","Fail"),"")</f>
        <v/>
      </c>
      <c r="I2094" s="338" t="str">
        <f t="shared" si="34"/>
        <v/>
      </c>
      <c r="J2094" s="339"/>
      <c r="K2094" s="339"/>
      <c r="L2094" s="339"/>
      <c r="M2094" s="339"/>
      <c r="N2094" s="339"/>
      <c r="O2094" s="339"/>
      <c r="P2094" s="339"/>
      <c r="Q2094" s="339"/>
    </row>
    <row r="2095" spans="1:17" ht="13.5" customHeight="1">
      <c r="A2095" s="481"/>
      <c r="B2095" s="481"/>
      <c r="C2095" s="481"/>
      <c r="D2095" s="481"/>
      <c r="E2095" s="481"/>
      <c r="F2095" s="339"/>
      <c r="G2095" s="340" t="str">
        <f>IF(ISNUMBER(E2095),E2095/'Bulk DivVar Analysis'!$I$114,"")</f>
        <v/>
      </c>
      <c r="H2095" s="338" t="str">
        <f>IF(ISNUMBER(E2095), IF(G2095&gt;'Bulk DivVar Analysis'!$J$116,"Pass","Fail"),"")</f>
        <v/>
      </c>
      <c r="I2095" s="338" t="str">
        <f t="shared" si="34"/>
        <v/>
      </c>
      <c r="J2095" s="339"/>
      <c r="K2095" s="339"/>
      <c r="L2095" s="339"/>
      <c r="M2095" s="339"/>
      <c r="N2095" s="339"/>
      <c r="O2095" s="339"/>
      <c r="P2095" s="339"/>
      <c r="Q2095" s="339"/>
    </row>
    <row r="2096" spans="1:17" ht="13.5" customHeight="1">
      <c r="A2096" s="481"/>
      <c r="B2096" s="481"/>
      <c r="C2096" s="481"/>
      <c r="D2096" s="481"/>
      <c r="E2096" s="481"/>
      <c r="F2096" s="339"/>
      <c r="G2096" s="340" t="str">
        <f>IF(ISNUMBER(E2096),E2096/'Bulk DivVar Analysis'!$I$114,"")</f>
        <v/>
      </c>
      <c r="H2096" s="338" t="str">
        <f>IF(ISNUMBER(E2096), IF(G2096&gt;'Bulk DivVar Analysis'!$J$116,"Pass","Fail"),"")</f>
        <v/>
      </c>
      <c r="I2096" s="338" t="str">
        <f t="shared" si="34"/>
        <v/>
      </c>
      <c r="J2096" s="339"/>
      <c r="K2096" s="339"/>
      <c r="L2096" s="339"/>
      <c r="M2096" s="339"/>
      <c r="N2096" s="339"/>
      <c r="O2096" s="339"/>
      <c r="P2096" s="339"/>
      <c r="Q2096" s="339"/>
    </row>
    <row r="2097" spans="1:17" ht="13.5" customHeight="1">
      <c r="A2097" s="481"/>
      <c r="B2097" s="481"/>
      <c r="C2097" s="481"/>
      <c r="D2097" s="481"/>
      <c r="E2097" s="481"/>
      <c r="F2097" s="339"/>
      <c r="G2097" s="340" t="str">
        <f>IF(ISNUMBER(E2097),E2097/'Bulk DivVar Analysis'!$I$114,"")</f>
        <v/>
      </c>
      <c r="H2097" s="338" t="str">
        <f>IF(ISNUMBER(E2097), IF(G2097&gt;'Bulk DivVar Analysis'!$J$116,"Pass","Fail"),"")</f>
        <v/>
      </c>
      <c r="I2097" s="338" t="str">
        <f t="shared" si="34"/>
        <v/>
      </c>
      <c r="J2097" s="339"/>
      <c r="K2097" s="339"/>
      <c r="L2097" s="339"/>
      <c r="M2097" s="339"/>
      <c r="N2097" s="339"/>
      <c r="O2097" s="339"/>
      <c r="P2097" s="339"/>
      <c r="Q2097" s="339"/>
    </row>
    <row r="2098" spans="1:17" ht="13.5" customHeight="1">
      <c r="A2098" s="481"/>
      <c r="B2098" s="481"/>
      <c r="C2098" s="481"/>
      <c r="D2098" s="481"/>
      <c r="E2098" s="481"/>
      <c r="F2098" s="339"/>
      <c r="G2098" s="340" t="str">
        <f>IF(ISNUMBER(E2098),E2098/'Bulk DivVar Analysis'!$I$114,"")</f>
        <v/>
      </c>
      <c r="H2098" s="338" t="str">
        <f>IF(ISNUMBER(E2098), IF(G2098&gt;'Bulk DivVar Analysis'!$J$116,"Pass","Fail"),"")</f>
        <v/>
      </c>
      <c r="I2098" s="338" t="str">
        <f t="shared" si="34"/>
        <v/>
      </c>
      <c r="J2098" s="339"/>
      <c r="K2098" s="339"/>
      <c r="L2098" s="339"/>
      <c r="M2098" s="339"/>
      <c r="N2098" s="339"/>
      <c r="O2098" s="339"/>
      <c r="P2098" s="339"/>
      <c r="Q2098" s="339"/>
    </row>
    <row r="2099" spans="1:17" ht="13.5" customHeight="1">
      <c r="A2099" s="481"/>
      <c r="B2099" s="481"/>
      <c r="C2099" s="481"/>
      <c r="D2099" s="481"/>
      <c r="E2099" s="481"/>
      <c r="F2099" s="339"/>
      <c r="G2099" s="340" t="str">
        <f>IF(ISNUMBER(E2099),E2099/'Bulk DivVar Analysis'!$I$114,"")</f>
        <v/>
      </c>
      <c r="H2099" s="338" t="str">
        <f>IF(ISNUMBER(E2099), IF(G2099&gt;'Bulk DivVar Analysis'!$J$116,"Pass","Fail"),"")</f>
        <v/>
      </c>
      <c r="I2099" s="338" t="str">
        <f t="shared" si="34"/>
        <v/>
      </c>
      <c r="J2099" s="339"/>
      <c r="K2099" s="339"/>
      <c r="L2099" s="339"/>
      <c r="M2099" s="339"/>
      <c r="N2099" s="339"/>
      <c r="O2099" s="339"/>
      <c r="P2099" s="339"/>
      <c r="Q2099" s="339"/>
    </row>
    <row r="2100" spans="1:17" ht="13.5" customHeight="1">
      <c r="A2100" s="481"/>
      <c r="B2100" s="481"/>
      <c r="C2100" s="481"/>
      <c r="D2100" s="481"/>
      <c r="E2100" s="481"/>
      <c r="F2100" s="339"/>
      <c r="G2100" s="340" t="str">
        <f>IF(ISNUMBER(E2100),E2100/'Bulk DivVar Analysis'!$I$114,"")</f>
        <v/>
      </c>
      <c r="H2100" s="338" t="str">
        <f>IF(ISNUMBER(E2100), IF(G2100&gt;'Bulk DivVar Analysis'!$J$116,"Pass","Fail"),"")</f>
        <v/>
      </c>
      <c r="I2100" s="338" t="str">
        <f t="shared" si="34"/>
        <v/>
      </c>
      <c r="J2100" s="339"/>
      <c r="K2100" s="339"/>
      <c r="L2100" s="339"/>
      <c r="M2100" s="339"/>
      <c r="N2100" s="339"/>
      <c r="O2100" s="339"/>
      <c r="P2100" s="339"/>
      <c r="Q2100" s="339"/>
    </row>
    <row r="2101" spans="1:17" ht="13.5" customHeight="1">
      <c r="A2101" s="481"/>
      <c r="B2101" s="481"/>
      <c r="C2101" s="481"/>
      <c r="D2101" s="481"/>
      <c r="E2101" s="481"/>
      <c r="F2101" s="339"/>
      <c r="G2101" s="340" t="str">
        <f>IF(ISNUMBER(E2101),E2101/'Bulk DivVar Analysis'!$I$114,"")</f>
        <v/>
      </c>
      <c r="H2101" s="338" t="str">
        <f>IF(ISNUMBER(E2101), IF(G2101&gt;'Bulk DivVar Analysis'!$J$116,"Pass","Fail"),"")</f>
        <v/>
      </c>
      <c r="I2101" s="338" t="str">
        <f t="shared" si="34"/>
        <v/>
      </c>
      <c r="J2101" s="339"/>
      <c r="K2101" s="339"/>
      <c r="L2101" s="339"/>
      <c r="M2101" s="339"/>
      <c r="N2101" s="339"/>
      <c r="O2101" s="339"/>
      <c r="P2101" s="339"/>
      <c r="Q2101" s="339"/>
    </row>
    <row r="2102" spans="1:17" ht="13.5" customHeight="1">
      <c r="A2102" s="481"/>
      <c r="B2102" s="481"/>
      <c r="C2102" s="481"/>
      <c r="D2102" s="481"/>
      <c r="E2102" s="481"/>
      <c r="F2102" s="339"/>
      <c r="G2102" s="340" t="str">
        <f>IF(ISNUMBER(E2102),E2102/'Bulk DivVar Analysis'!$I$114,"")</f>
        <v/>
      </c>
      <c r="H2102" s="338" t="str">
        <f>IF(ISNUMBER(E2102), IF(G2102&gt;'Bulk DivVar Analysis'!$J$116,"Pass","Fail"),"")</f>
        <v/>
      </c>
      <c r="I2102" s="338" t="str">
        <f t="shared" si="34"/>
        <v/>
      </c>
      <c r="J2102" s="339"/>
      <c r="K2102" s="339"/>
      <c r="L2102" s="339"/>
      <c r="M2102" s="339"/>
      <c r="N2102" s="339"/>
      <c r="O2102" s="339"/>
      <c r="P2102" s="339"/>
      <c r="Q2102" s="339"/>
    </row>
    <row r="2103" spans="1:17" ht="13.5" customHeight="1">
      <c r="A2103" s="481"/>
      <c r="B2103" s="481"/>
      <c r="C2103" s="481"/>
      <c r="D2103" s="481"/>
      <c r="E2103" s="481"/>
      <c r="F2103" s="339"/>
      <c r="G2103" s="340" t="str">
        <f>IF(ISNUMBER(E2103),E2103/'Bulk DivVar Analysis'!$I$114,"")</f>
        <v/>
      </c>
      <c r="H2103" s="338" t="str">
        <f>IF(ISNUMBER(E2103), IF(G2103&gt;'Bulk DivVar Analysis'!$J$116,"Pass","Fail"),"")</f>
        <v/>
      </c>
      <c r="I2103" s="338" t="str">
        <f t="shared" si="34"/>
        <v/>
      </c>
      <c r="J2103" s="339"/>
      <c r="K2103" s="339"/>
      <c r="L2103" s="339"/>
      <c r="M2103" s="339"/>
      <c r="N2103" s="339"/>
      <c r="O2103" s="339"/>
      <c r="P2103" s="339"/>
      <c r="Q2103" s="339"/>
    </row>
    <row r="2104" spans="1:17" ht="13.5" customHeight="1">
      <c r="A2104" s="481"/>
      <c r="B2104" s="481"/>
      <c r="C2104" s="481"/>
      <c r="D2104" s="481"/>
      <c r="E2104" s="481"/>
      <c r="F2104" s="339"/>
      <c r="G2104" s="340" t="str">
        <f>IF(ISNUMBER(E2104),E2104/'Bulk DivVar Analysis'!$I$114,"")</f>
        <v/>
      </c>
      <c r="H2104" s="338" t="str">
        <f>IF(ISNUMBER(E2104), IF(G2104&gt;'Bulk DivVar Analysis'!$J$116,"Pass","Fail"),"")</f>
        <v/>
      </c>
      <c r="I2104" s="338" t="str">
        <f t="shared" si="34"/>
        <v/>
      </c>
      <c r="J2104" s="339"/>
      <c r="K2104" s="339"/>
      <c r="L2104" s="339"/>
      <c r="M2104" s="339"/>
      <c r="N2104" s="339"/>
      <c r="O2104" s="339"/>
      <c r="P2104" s="339"/>
      <c r="Q2104" s="339"/>
    </row>
    <row r="2105" spans="1:17" ht="13.5" customHeight="1">
      <c r="A2105" s="481"/>
      <c r="B2105" s="481"/>
      <c r="C2105" s="481"/>
      <c r="D2105" s="481"/>
      <c r="E2105" s="481"/>
      <c r="F2105" s="339"/>
      <c r="G2105" s="340" t="str">
        <f>IF(ISNUMBER(E2105),E2105/'Bulk DivVar Analysis'!$I$114,"")</f>
        <v/>
      </c>
      <c r="H2105" s="338" t="str">
        <f>IF(ISNUMBER(E2105), IF(G2105&gt;'Bulk DivVar Analysis'!$J$116,"Pass","Fail"),"")</f>
        <v/>
      </c>
      <c r="I2105" s="338" t="str">
        <f t="shared" si="34"/>
        <v/>
      </c>
      <c r="J2105" s="339"/>
      <c r="K2105" s="339"/>
      <c r="L2105" s="339"/>
      <c r="M2105" s="339"/>
      <c r="N2105" s="339"/>
      <c r="O2105" s="339"/>
      <c r="P2105" s="339"/>
      <c r="Q2105" s="339"/>
    </row>
    <row r="2106" spans="1:17" ht="13.5" customHeight="1">
      <c r="A2106" s="481"/>
      <c r="B2106" s="481"/>
      <c r="C2106" s="481"/>
      <c r="D2106" s="481"/>
      <c r="E2106" s="481"/>
      <c r="F2106" s="339"/>
      <c r="G2106" s="340" t="str">
        <f>IF(ISNUMBER(E2106),E2106/'Bulk DivVar Analysis'!$I$114,"")</f>
        <v/>
      </c>
      <c r="H2106" s="338" t="str">
        <f>IF(ISNUMBER(E2106), IF(G2106&gt;'Bulk DivVar Analysis'!$J$116,"Pass","Fail"),"")</f>
        <v/>
      </c>
      <c r="I2106" s="338" t="str">
        <f t="shared" si="34"/>
        <v/>
      </c>
      <c r="J2106" s="339"/>
      <c r="K2106" s="339"/>
      <c r="L2106" s="339"/>
      <c r="M2106" s="339"/>
      <c r="N2106" s="339"/>
      <c r="O2106" s="339"/>
      <c r="P2106" s="339"/>
      <c r="Q2106" s="339"/>
    </row>
    <row r="2107" spans="1:17" ht="13.5" customHeight="1">
      <c r="A2107" s="481"/>
      <c r="B2107" s="481"/>
      <c r="C2107" s="481"/>
      <c r="D2107" s="481"/>
      <c r="E2107" s="481"/>
      <c r="F2107" s="339"/>
      <c r="G2107" s="340" t="str">
        <f>IF(ISNUMBER(E2107),E2107/'Bulk DivVar Analysis'!$I$114,"")</f>
        <v/>
      </c>
      <c r="H2107" s="338" t="str">
        <f>IF(ISNUMBER(E2107), IF(G2107&gt;'Bulk DivVar Analysis'!$J$116,"Pass","Fail"),"")</f>
        <v/>
      </c>
      <c r="I2107" s="338" t="str">
        <f t="shared" si="34"/>
        <v/>
      </c>
      <c r="J2107" s="339"/>
      <c r="K2107" s="339"/>
      <c r="L2107" s="339"/>
      <c r="M2107" s="339"/>
      <c r="N2107" s="339"/>
      <c r="O2107" s="339"/>
      <c r="P2107" s="339"/>
      <c r="Q2107" s="339"/>
    </row>
    <row r="2108" spans="1:17" ht="13.5" customHeight="1">
      <c r="A2108" s="481"/>
      <c r="B2108" s="481"/>
      <c r="C2108" s="481"/>
      <c r="D2108" s="481"/>
      <c r="E2108" s="481"/>
      <c r="F2108" s="339"/>
      <c r="G2108" s="340" t="str">
        <f>IF(ISNUMBER(E2108),E2108/'Bulk DivVar Analysis'!$I$114,"")</f>
        <v/>
      </c>
      <c r="H2108" s="338" t="str">
        <f>IF(ISNUMBER(E2108), IF(G2108&gt;'Bulk DivVar Analysis'!$J$116,"Pass","Fail"),"")</f>
        <v/>
      </c>
      <c r="I2108" s="338" t="str">
        <f t="shared" si="34"/>
        <v/>
      </c>
      <c r="J2108" s="339"/>
      <c r="K2108" s="339"/>
      <c r="L2108" s="339"/>
      <c r="M2108" s="339"/>
      <c r="N2108" s="339"/>
      <c r="O2108" s="339"/>
      <c r="P2108" s="339"/>
      <c r="Q2108" s="339"/>
    </row>
    <row r="2109" spans="1:17" ht="13.5" customHeight="1">
      <c r="A2109" s="481"/>
      <c r="B2109" s="481"/>
      <c r="C2109" s="481"/>
      <c r="D2109" s="481"/>
      <c r="E2109" s="481"/>
      <c r="F2109" s="339"/>
      <c r="G2109" s="340" t="str">
        <f>IF(ISNUMBER(E2109),E2109/'Bulk DivVar Analysis'!$I$114,"")</f>
        <v/>
      </c>
      <c r="H2109" s="338" t="str">
        <f>IF(ISNUMBER(E2109), IF(G2109&gt;'Bulk DivVar Analysis'!$J$116,"Pass","Fail"),"")</f>
        <v/>
      </c>
      <c r="I2109" s="338" t="str">
        <f t="shared" si="34"/>
        <v/>
      </c>
      <c r="J2109" s="339"/>
      <c r="K2109" s="339"/>
      <c r="L2109" s="339"/>
      <c r="M2109" s="339"/>
      <c r="N2109" s="339"/>
      <c r="O2109" s="339"/>
      <c r="P2109" s="339"/>
      <c r="Q2109" s="339"/>
    </row>
    <row r="2110" spans="1:17" ht="13.5" customHeight="1">
      <c r="A2110" s="481"/>
      <c r="B2110" s="481"/>
      <c r="C2110" s="481"/>
      <c r="D2110" s="481"/>
      <c r="E2110" s="481"/>
      <c r="F2110" s="339"/>
      <c r="G2110" s="340" t="str">
        <f>IF(ISNUMBER(E2110),E2110/'Bulk DivVar Analysis'!$I$114,"")</f>
        <v/>
      </c>
      <c r="H2110" s="338" t="str">
        <f>IF(ISNUMBER(E2110), IF(G2110&gt;'Bulk DivVar Analysis'!$J$116,"Pass","Fail"),"")</f>
        <v/>
      </c>
      <c r="I2110" s="338" t="str">
        <f t="shared" si="34"/>
        <v/>
      </c>
      <c r="J2110" s="339"/>
      <c r="K2110" s="339"/>
      <c r="L2110" s="339"/>
      <c r="M2110" s="339"/>
      <c r="N2110" s="339"/>
      <c r="O2110" s="339"/>
      <c r="P2110" s="339"/>
      <c r="Q2110" s="339"/>
    </row>
    <row r="2111" spans="1:17" ht="13.5" customHeight="1">
      <c r="A2111" s="481"/>
      <c r="B2111" s="481"/>
      <c r="C2111" s="481"/>
      <c r="D2111" s="481"/>
      <c r="E2111" s="481"/>
      <c r="F2111" s="339"/>
      <c r="G2111" s="340" t="str">
        <f>IF(ISNUMBER(E2111),E2111/'Bulk DivVar Analysis'!$I$114,"")</f>
        <v/>
      </c>
      <c r="H2111" s="338" t="str">
        <f>IF(ISNUMBER(E2111), IF(G2111&gt;'Bulk DivVar Analysis'!$J$116,"Pass","Fail"),"")</f>
        <v/>
      </c>
      <c r="I2111" s="338" t="str">
        <f t="shared" si="34"/>
        <v/>
      </c>
      <c r="J2111" s="339"/>
      <c r="K2111" s="339"/>
      <c r="L2111" s="339"/>
      <c r="M2111" s="339"/>
      <c r="N2111" s="339"/>
      <c r="O2111" s="339"/>
      <c r="P2111" s="339"/>
      <c r="Q2111" s="339"/>
    </row>
    <row r="2112" spans="1:17" ht="13.5" customHeight="1">
      <c r="A2112" s="481"/>
      <c r="B2112" s="481"/>
      <c r="C2112" s="481"/>
      <c r="D2112" s="481"/>
      <c r="E2112" s="481"/>
      <c r="F2112" s="339"/>
      <c r="G2112" s="340" t="str">
        <f>IF(ISNUMBER(E2112),E2112/'Bulk DivVar Analysis'!$I$114,"")</f>
        <v/>
      </c>
      <c r="H2112" s="338" t="str">
        <f>IF(ISNUMBER(E2112), IF(G2112&gt;'Bulk DivVar Analysis'!$J$116,"Pass","Fail"),"")</f>
        <v/>
      </c>
      <c r="I2112" s="338" t="str">
        <f t="shared" si="34"/>
        <v/>
      </c>
      <c r="J2112" s="339"/>
      <c r="K2112" s="339"/>
      <c r="L2112" s="339"/>
      <c r="M2112" s="339"/>
      <c r="N2112" s="339"/>
      <c r="O2112" s="339"/>
      <c r="P2112" s="339"/>
      <c r="Q2112" s="339"/>
    </row>
    <row r="2113" spans="1:17" ht="13.5" customHeight="1">
      <c r="A2113" s="481"/>
      <c r="B2113" s="481"/>
      <c r="C2113" s="481"/>
      <c r="D2113" s="481"/>
      <c r="E2113" s="481"/>
      <c r="F2113" s="339"/>
      <c r="G2113" s="340" t="str">
        <f>IF(ISNUMBER(E2113),E2113/'Bulk DivVar Analysis'!$I$114,"")</f>
        <v/>
      </c>
      <c r="H2113" s="338" t="str">
        <f>IF(ISNUMBER(E2113), IF(G2113&gt;'Bulk DivVar Analysis'!$J$116,"Pass","Fail"),"")</f>
        <v/>
      </c>
      <c r="I2113" s="338" t="str">
        <f t="shared" si="34"/>
        <v/>
      </c>
      <c r="J2113" s="339"/>
      <c r="K2113" s="339"/>
      <c r="L2113" s="339"/>
      <c r="M2113" s="339"/>
      <c r="N2113" s="339"/>
      <c r="O2113" s="339"/>
      <c r="P2113" s="339"/>
      <c r="Q2113" s="339"/>
    </row>
    <row r="2114" spans="1:17" ht="13.5" customHeight="1">
      <c r="A2114" s="481"/>
      <c r="B2114" s="481"/>
      <c r="C2114" s="481"/>
      <c r="D2114" s="481"/>
      <c r="E2114" s="481"/>
      <c r="F2114" s="339"/>
      <c r="G2114" s="340" t="str">
        <f>IF(ISNUMBER(E2114),E2114/'Bulk DivVar Analysis'!$I$114,"")</f>
        <v/>
      </c>
      <c r="H2114" s="338" t="str">
        <f>IF(ISNUMBER(E2114), IF(G2114&gt;'Bulk DivVar Analysis'!$J$116,"Pass","Fail"),"")</f>
        <v/>
      </c>
      <c r="I2114" s="338" t="str">
        <f t="shared" si="34"/>
        <v/>
      </c>
      <c r="J2114" s="339"/>
      <c r="K2114" s="339"/>
      <c r="L2114" s="339"/>
      <c r="M2114" s="339"/>
      <c r="N2114" s="339"/>
      <c r="O2114" s="339"/>
      <c r="P2114" s="339"/>
      <c r="Q2114" s="339"/>
    </row>
    <row r="2115" spans="1:17" ht="13.5" customHeight="1">
      <c r="A2115" s="481"/>
      <c r="B2115" s="481"/>
      <c r="C2115" s="481"/>
      <c r="D2115" s="481"/>
      <c r="E2115" s="481"/>
      <c r="F2115" s="339"/>
      <c r="G2115" s="340" t="str">
        <f>IF(ISNUMBER(E2115),E2115/'Bulk DivVar Analysis'!$I$114,"")</f>
        <v/>
      </c>
      <c r="H2115" s="338" t="str">
        <f>IF(ISNUMBER(E2115), IF(G2115&gt;'Bulk DivVar Analysis'!$J$116,"Pass","Fail"),"")</f>
        <v/>
      </c>
      <c r="I2115" s="338" t="str">
        <f t="shared" ref="I2115:I2178" si="35">_xlfn.TEXTJOIN("_",TRUE,B2115,C2115)</f>
        <v/>
      </c>
      <c r="J2115" s="339"/>
      <c r="K2115" s="339"/>
      <c r="L2115" s="339"/>
      <c r="M2115" s="339"/>
      <c r="N2115" s="339"/>
      <c r="O2115" s="339"/>
      <c r="P2115" s="339"/>
      <c r="Q2115" s="339"/>
    </row>
    <row r="2116" spans="1:17" ht="13.5" customHeight="1">
      <c r="A2116" s="481"/>
      <c r="B2116" s="481"/>
      <c r="C2116" s="481"/>
      <c r="D2116" s="481"/>
      <c r="E2116" s="481"/>
      <c r="F2116" s="339"/>
      <c r="G2116" s="340" t="str">
        <f>IF(ISNUMBER(E2116),E2116/'Bulk DivVar Analysis'!$I$114,"")</f>
        <v/>
      </c>
      <c r="H2116" s="338" t="str">
        <f>IF(ISNUMBER(E2116), IF(G2116&gt;'Bulk DivVar Analysis'!$J$116,"Pass","Fail"),"")</f>
        <v/>
      </c>
      <c r="I2116" s="338" t="str">
        <f t="shared" si="35"/>
        <v/>
      </c>
      <c r="J2116" s="339"/>
      <c r="K2116" s="339"/>
      <c r="L2116" s="339"/>
      <c r="M2116" s="339"/>
      <c r="N2116" s="339"/>
      <c r="O2116" s="339"/>
      <c r="P2116" s="339"/>
      <c r="Q2116" s="339"/>
    </row>
    <row r="2117" spans="1:17" ht="13.5" customHeight="1">
      <c r="A2117" s="481"/>
      <c r="B2117" s="481"/>
      <c r="C2117" s="481"/>
      <c r="D2117" s="481"/>
      <c r="E2117" s="481"/>
      <c r="F2117" s="339"/>
      <c r="G2117" s="340" t="str">
        <f>IF(ISNUMBER(E2117),E2117/'Bulk DivVar Analysis'!$I$114,"")</f>
        <v/>
      </c>
      <c r="H2117" s="338" t="str">
        <f>IF(ISNUMBER(E2117), IF(G2117&gt;'Bulk DivVar Analysis'!$J$116,"Pass","Fail"),"")</f>
        <v/>
      </c>
      <c r="I2117" s="338" t="str">
        <f t="shared" si="35"/>
        <v/>
      </c>
      <c r="J2117" s="339"/>
      <c r="K2117" s="339"/>
      <c r="L2117" s="339"/>
      <c r="M2117" s="339"/>
      <c r="N2117" s="339"/>
      <c r="O2117" s="339"/>
      <c r="P2117" s="339"/>
      <c r="Q2117" s="339"/>
    </row>
    <row r="2118" spans="1:17" ht="13.5" customHeight="1">
      <c r="A2118" s="481"/>
      <c r="B2118" s="481"/>
      <c r="C2118" s="481"/>
      <c r="D2118" s="481"/>
      <c r="E2118" s="481"/>
      <c r="F2118" s="339"/>
      <c r="G2118" s="340" t="str">
        <f>IF(ISNUMBER(E2118),E2118/'Bulk DivVar Analysis'!$I$114,"")</f>
        <v/>
      </c>
      <c r="H2118" s="338" t="str">
        <f>IF(ISNUMBER(E2118), IF(G2118&gt;'Bulk DivVar Analysis'!$J$116,"Pass","Fail"),"")</f>
        <v/>
      </c>
      <c r="I2118" s="338" t="str">
        <f t="shared" si="35"/>
        <v/>
      </c>
      <c r="J2118" s="339"/>
      <c r="K2118" s="339"/>
      <c r="L2118" s="339"/>
      <c r="M2118" s="339"/>
      <c r="N2118" s="339"/>
      <c r="O2118" s="339"/>
      <c r="P2118" s="339"/>
      <c r="Q2118" s="339"/>
    </row>
    <row r="2119" spans="1:17" ht="13.5" customHeight="1">
      <c r="A2119" s="481"/>
      <c r="B2119" s="481"/>
      <c r="C2119" s="481"/>
      <c r="D2119" s="481"/>
      <c r="E2119" s="481"/>
      <c r="F2119" s="339"/>
      <c r="G2119" s="340" t="str">
        <f>IF(ISNUMBER(E2119),E2119/'Bulk DivVar Analysis'!$I$114,"")</f>
        <v/>
      </c>
      <c r="H2119" s="338" t="str">
        <f>IF(ISNUMBER(E2119), IF(G2119&gt;'Bulk DivVar Analysis'!$J$116,"Pass","Fail"),"")</f>
        <v/>
      </c>
      <c r="I2119" s="338" t="str">
        <f t="shared" si="35"/>
        <v/>
      </c>
      <c r="J2119" s="339"/>
      <c r="K2119" s="339"/>
      <c r="L2119" s="339"/>
      <c r="M2119" s="339"/>
      <c r="N2119" s="339"/>
      <c r="O2119" s="339"/>
      <c r="P2119" s="339"/>
      <c r="Q2119" s="339"/>
    </row>
    <row r="2120" spans="1:17" ht="13.5" customHeight="1">
      <c r="A2120" s="481"/>
      <c r="B2120" s="481"/>
      <c r="C2120" s="481"/>
      <c r="D2120" s="481"/>
      <c r="E2120" s="481"/>
      <c r="F2120" s="339"/>
      <c r="G2120" s="340" t="str">
        <f>IF(ISNUMBER(E2120),E2120/'Bulk DivVar Analysis'!$I$114,"")</f>
        <v/>
      </c>
      <c r="H2120" s="338" t="str">
        <f>IF(ISNUMBER(E2120), IF(G2120&gt;'Bulk DivVar Analysis'!$J$116,"Pass","Fail"),"")</f>
        <v/>
      </c>
      <c r="I2120" s="338" t="str">
        <f t="shared" si="35"/>
        <v/>
      </c>
      <c r="J2120" s="339"/>
      <c r="K2120" s="339"/>
      <c r="L2120" s="339"/>
      <c r="M2120" s="339"/>
      <c r="N2120" s="339"/>
      <c r="O2120" s="339"/>
      <c r="P2120" s="339"/>
      <c r="Q2120" s="339"/>
    </row>
    <row r="2121" spans="1:17" ht="13.5" customHeight="1">
      <c r="A2121" s="481"/>
      <c r="B2121" s="481"/>
      <c r="C2121" s="481"/>
      <c r="D2121" s="481"/>
      <c r="E2121" s="481"/>
      <c r="F2121" s="339"/>
      <c r="G2121" s="340" t="str">
        <f>IF(ISNUMBER(E2121),E2121/'Bulk DivVar Analysis'!$I$114,"")</f>
        <v/>
      </c>
      <c r="H2121" s="338" t="str">
        <f>IF(ISNUMBER(E2121), IF(G2121&gt;'Bulk DivVar Analysis'!$J$116,"Pass","Fail"),"")</f>
        <v/>
      </c>
      <c r="I2121" s="338" t="str">
        <f t="shared" si="35"/>
        <v/>
      </c>
      <c r="J2121" s="339"/>
      <c r="K2121" s="339"/>
      <c r="L2121" s="339"/>
      <c r="M2121" s="339"/>
      <c r="N2121" s="339"/>
      <c r="O2121" s="339"/>
      <c r="P2121" s="339"/>
      <c r="Q2121" s="339"/>
    </row>
    <row r="2122" spans="1:17" ht="13.5" customHeight="1">
      <c r="A2122" s="481"/>
      <c r="B2122" s="481"/>
      <c r="C2122" s="481"/>
      <c r="D2122" s="481"/>
      <c r="E2122" s="481"/>
      <c r="F2122" s="339"/>
      <c r="G2122" s="340" t="str">
        <f>IF(ISNUMBER(E2122),E2122/'Bulk DivVar Analysis'!$I$114,"")</f>
        <v/>
      </c>
      <c r="H2122" s="338" t="str">
        <f>IF(ISNUMBER(E2122), IF(G2122&gt;'Bulk DivVar Analysis'!$J$116,"Pass","Fail"),"")</f>
        <v/>
      </c>
      <c r="I2122" s="338" t="str">
        <f t="shared" si="35"/>
        <v/>
      </c>
      <c r="J2122" s="339"/>
      <c r="K2122" s="339"/>
      <c r="L2122" s="339"/>
      <c r="M2122" s="339"/>
      <c r="N2122" s="339"/>
      <c r="O2122" s="339"/>
      <c r="P2122" s="339"/>
      <c r="Q2122" s="339"/>
    </row>
    <row r="2123" spans="1:17" ht="13.5" customHeight="1">
      <c r="A2123" s="481"/>
      <c r="B2123" s="481"/>
      <c r="C2123" s="481"/>
      <c r="D2123" s="481"/>
      <c r="E2123" s="481"/>
      <c r="F2123" s="339"/>
      <c r="G2123" s="340" t="str">
        <f>IF(ISNUMBER(E2123),E2123/'Bulk DivVar Analysis'!$I$114,"")</f>
        <v/>
      </c>
      <c r="H2123" s="338" t="str">
        <f>IF(ISNUMBER(E2123), IF(G2123&gt;'Bulk DivVar Analysis'!$J$116,"Pass","Fail"),"")</f>
        <v/>
      </c>
      <c r="I2123" s="338" t="str">
        <f t="shared" si="35"/>
        <v/>
      </c>
      <c r="J2123" s="339"/>
      <c r="K2123" s="339"/>
      <c r="L2123" s="339"/>
      <c r="M2123" s="339"/>
      <c r="N2123" s="339"/>
      <c r="O2123" s="339"/>
      <c r="P2123" s="339"/>
      <c r="Q2123" s="339"/>
    </row>
    <row r="2124" spans="1:17" ht="13.5" customHeight="1">
      <c r="A2124" s="481"/>
      <c r="B2124" s="481"/>
      <c r="C2124" s="481"/>
      <c r="D2124" s="481"/>
      <c r="E2124" s="481"/>
      <c r="F2124" s="339"/>
      <c r="G2124" s="340" t="str">
        <f>IF(ISNUMBER(E2124),E2124/'Bulk DivVar Analysis'!$I$114,"")</f>
        <v/>
      </c>
      <c r="H2124" s="338" t="str">
        <f>IF(ISNUMBER(E2124), IF(G2124&gt;'Bulk DivVar Analysis'!$J$116,"Pass","Fail"),"")</f>
        <v/>
      </c>
      <c r="I2124" s="338" t="str">
        <f t="shared" si="35"/>
        <v/>
      </c>
      <c r="J2124" s="339"/>
      <c r="K2124" s="339"/>
      <c r="L2124" s="339"/>
      <c r="M2124" s="339"/>
      <c r="N2124" s="339"/>
      <c r="O2124" s="339"/>
      <c r="P2124" s="339"/>
      <c r="Q2124" s="339"/>
    </row>
    <row r="2125" spans="1:17" ht="13.5" customHeight="1">
      <c r="A2125" s="481"/>
      <c r="B2125" s="481"/>
      <c r="C2125" s="481"/>
      <c r="D2125" s="481"/>
      <c r="E2125" s="481"/>
      <c r="F2125" s="339"/>
      <c r="G2125" s="340" t="str">
        <f>IF(ISNUMBER(E2125),E2125/'Bulk DivVar Analysis'!$I$114,"")</f>
        <v/>
      </c>
      <c r="H2125" s="338" t="str">
        <f>IF(ISNUMBER(E2125), IF(G2125&gt;'Bulk DivVar Analysis'!$J$116,"Pass","Fail"),"")</f>
        <v/>
      </c>
      <c r="I2125" s="338" t="str">
        <f t="shared" si="35"/>
        <v/>
      </c>
      <c r="J2125" s="339"/>
      <c r="K2125" s="339"/>
      <c r="L2125" s="339"/>
      <c r="M2125" s="339"/>
      <c r="N2125" s="339"/>
      <c r="O2125" s="339"/>
      <c r="P2125" s="339"/>
      <c r="Q2125" s="339"/>
    </row>
    <row r="2126" spans="1:17" ht="13.5" customHeight="1">
      <c r="A2126" s="481"/>
      <c r="B2126" s="481"/>
      <c r="C2126" s="481"/>
      <c r="D2126" s="481"/>
      <c r="E2126" s="481"/>
      <c r="F2126" s="339"/>
      <c r="G2126" s="340" t="str">
        <f>IF(ISNUMBER(E2126),E2126/'Bulk DivVar Analysis'!$I$114,"")</f>
        <v/>
      </c>
      <c r="H2126" s="338" t="str">
        <f>IF(ISNUMBER(E2126), IF(G2126&gt;'Bulk DivVar Analysis'!$J$116,"Pass","Fail"),"")</f>
        <v/>
      </c>
      <c r="I2126" s="338" t="str">
        <f t="shared" si="35"/>
        <v/>
      </c>
      <c r="J2126" s="339"/>
      <c r="K2126" s="339"/>
      <c r="L2126" s="339"/>
      <c r="M2126" s="339"/>
      <c r="N2126" s="339"/>
      <c r="O2126" s="339"/>
      <c r="P2126" s="339"/>
      <c r="Q2126" s="339"/>
    </row>
    <row r="2127" spans="1:17" ht="13.5" customHeight="1">
      <c r="A2127" s="481"/>
      <c r="B2127" s="481"/>
      <c r="C2127" s="481"/>
      <c r="D2127" s="481"/>
      <c r="E2127" s="481"/>
      <c r="F2127" s="339"/>
      <c r="G2127" s="340" t="str">
        <f>IF(ISNUMBER(E2127),E2127/'Bulk DivVar Analysis'!$I$114,"")</f>
        <v/>
      </c>
      <c r="H2127" s="338" t="str">
        <f>IF(ISNUMBER(E2127), IF(G2127&gt;'Bulk DivVar Analysis'!$J$116,"Pass","Fail"),"")</f>
        <v/>
      </c>
      <c r="I2127" s="338" t="str">
        <f t="shared" si="35"/>
        <v/>
      </c>
      <c r="J2127" s="339"/>
      <c r="K2127" s="339"/>
      <c r="L2127" s="339"/>
      <c r="M2127" s="339"/>
      <c r="N2127" s="339"/>
      <c r="O2127" s="339"/>
      <c r="P2127" s="339"/>
      <c r="Q2127" s="339"/>
    </row>
    <row r="2128" spans="1:17" ht="13.5" customHeight="1">
      <c r="A2128" s="481"/>
      <c r="B2128" s="481"/>
      <c r="C2128" s="481"/>
      <c r="D2128" s="481"/>
      <c r="E2128" s="481"/>
      <c r="F2128" s="339"/>
      <c r="G2128" s="340" t="str">
        <f>IF(ISNUMBER(E2128),E2128/'Bulk DivVar Analysis'!$I$114,"")</f>
        <v/>
      </c>
      <c r="H2128" s="338" t="str">
        <f>IF(ISNUMBER(E2128), IF(G2128&gt;'Bulk DivVar Analysis'!$J$116,"Pass","Fail"),"")</f>
        <v/>
      </c>
      <c r="I2128" s="338" t="str">
        <f t="shared" si="35"/>
        <v/>
      </c>
      <c r="J2128" s="339"/>
      <c r="K2128" s="339"/>
      <c r="L2128" s="339"/>
      <c r="M2128" s="339"/>
      <c r="N2128" s="339"/>
      <c r="O2128" s="339"/>
      <c r="P2128" s="339"/>
      <c r="Q2128" s="339"/>
    </row>
    <row r="2129" spans="1:17" ht="13.5" customHeight="1">
      <c r="A2129" s="481"/>
      <c r="B2129" s="481"/>
      <c r="C2129" s="481"/>
      <c r="D2129" s="481"/>
      <c r="E2129" s="481"/>
      <c r="F2129" s="339"/>
      <c r="G2129" s="340" t="str">
        <f>IF(ISNUMBER(E2129),E2129/'Bulk DivVar Analysis'!$I$114,"")</f>
        <v/>
      </c>
      <c r="H2129" s="338" t="str">
        <f>IF(ISNUMBER(E2129), IF(G2129&gt;'Bulk DivVar Analysis'!$J$116,"Pass","Fail"),"")</f>
        <v/>
      </c>
      <c r="I2129" s="338" t="str">
        <f t="shared" si="35"/>
        <v/>
      </c>
      <c r="J2129" s="339"/>
      <c r="K2129" s="339"/>
      <c r="L2129" s="339"/>
      <c r="M2129" s="339"/>
      <c r="N2129" s="339"/>
      <c r="O2129" s="339"/>
      <c r="P2129" s="339"/>
      <c r="Q2129" s="339"/>
    </row>
    <row r="2130" spans="1:17" ht="13.5" customHeight="1">
      <c r="A2130" s="481"/>
      <c r="B2130" s="481"/>
      <c r="C2130" s="481"/>
      <c r="D2130" s="481"/>
      <c r="E2130" s="481"/>
      <c r="F2130" s="339"/>
      <c r="G2130" s="340" t="str">
        <f>IF(ISNUMBER(E2130),E2130/'Bulk DivVar Analysis'!$I$114,"")</f>
        <v/>
      </c>
      <c r="H2130" s="338" t="str">
        <f>IF(ISNUMBER(E2130), IF(G2130&gt;'Bulk DivVar Analysis'!$J$116,"Pass","Fail"),"")</f>
        <v/>
      </c>
      <c r="I2130" s="338" t="str">
        <f t="shared" si="35"/>
        <v/>
      </c>
      <c r="J2130" s="339"/>
      <c r="K2130" s="339"/>
      <c r="L2130" s="339"/>
      <c r="M2130" s="339"/>
      <c r="N2130" s="339"/>
      <c r="O2130" s="339"/>
      <c r="P2130" s="339"/>
      <c r="Q2130" s="339"/>
    </row>
    <row r="2131" spans="1:17" ht="13.5" customHeight="1">
      <c r="A2131" s="481"/>
      <c r="B2131" s="481"/>
      <c r="C2131" s="481"/>
      <c r="D2131" s="481"/>
      <c r="E2131" s="481"/>
      <c r="F2131" s="339"/>
      <c r="G2131" s="340" t="str">
        <f>IF(ISNUMBER(E2131),E2131/'Bulk DivVar Analysis'!$I$114,"")</f>
        <v/>
      </c>
      <c r="H2131" s="338" t="str">
        <f>IF(ISNUMBER(E2131), IF(G2131&gt;'Bulk DivVar Analysis'!$J$116,"Pass","Fail"),"")</f>
        <v/>
      </c>
      <c r="I2131" s="338" t="str">
        <f t="shared" si="35"/>
        <v/>
      </c>
      <c r="J2131" s="339"/>
      <c r="K2131" s="339"/>
      <c r="L2131" s="339"/>
      <c r="M2131" s="339"/>
      <c r="N2131" s="339"/>
      <c r="O2131" s="339"/>
      <c r="P2131" s="339"/>
      <c r="Q2131" s="339"/>
    </row>
    <row r="2132" spans="1:17" ht="13.5" customHeight="1">
      <c r="A2132" s="481"/>
      <c r="B2132" s="481"/>
      <c r="C2132" s="481"/>
      <c r="D2132" s="481"/>
      <c r="E2132" s="481"/>
      <c r="F2132" s="339"/>
      <c r="G2132" s="340" t="str">
        <f>IF(ISNUMBER(E2132),E2132/'Bulk DivVar Analysis'!$I$114,"")</f>
        <v/>
      </c>
      <c r="H2132" s="338" t="str">
        <f>IF(ISNUMBER(E2132), IF(G2132&gt;'Bulk DivVar Analysis'!$J$116,"Pass","Fail"),"")</f>
        <v/>
      </c>
      <c r="I2132" s="338" t="str">
        <f t="shared" si="35"/>
        <v/>
      </c>
      <c r="J2132" s="339"/>
      <c r="K2132" s="339"/>
      <c r="L2132" s="339"/>
      <c r="M2132" s="339"/>
      <c r="N2132" s="339"/>
      <c r="O2132" s="339"/>
      <c r="P2132" s="339"/>
      <c r="Q2132" s="339"/>
    </row>
    <row r="2133" spans="1:17" ht="13.5" customHeight="1">
      <c r="A2133" s="481"/>
      <c r="B2133" s="481"/>
      <c r="C2133" s="481"/>
      <c r="D2133" s="481"/>
      <c r="E2133" s="481"/>
      <c r="F2133" s="339"/>
      <c r="G2133" s="340" t="str">
        <f>IF(ISNUMBER(E2133),E2133/'Bulk DivVar Analysis'!$I$114,"")</f>
        <v/>
      </c>
      <c r="H2133" s="338" t="str">
        <f>IF(ISNUMBER(E2133), IF(G2133&gt;'Bulk DivVar Analysis'!$J$116,"Pass","Fail"),"")</f>
        <v/>
      </c>
      <c r="I2133" s="338" t="str">
        <f t="shared" si="35"/>
        <v/>
      </c>
      <c r="J2133" s="339"/>
      <c r="K2133" s="339"/>
      <c r="L2133" s="339"/>
      <c r="M2133" s="339"/>
      <c r="N2133" s="339"/>
      <c r="O2133" s="339"/>
      <c r="P2133" s="339"/>
      <c r="Q2133" s="339"/>
    </row>
    <row r="2134" spans="1:17" ht="13.5" customHeight="1">
      <c r="A2134" s="481"/>
      <c r="B2134" s="481"/>
      <c r="C2134" s="481"/>
      <c r="D2134" s="481"/>
      <c r="E2134" s="481"/>
      <c r="F2134" s="339"/>
      <c r="G2134" s="340" t="str">
        <f>IF(ISNUMBER(E2134),E2134/'Bulk DivVar Analysis'!$I$114,"")</f>
        <v/>
      </c>
      <c r="H2134" s="338" t="str">
        <f>IF(ISNUMBER(E2134), IF(G2134&gt;'Bulk DivVar Analysis'!$J$116,"Pass","Fail"),"")</f>
        <v/>
      </c>
      <c r="I2134" s="338" t="str">
        <f t="shared" si="35"/>
        <v/>
      </c>
      <c r="J2134" s="339"/>
      <c r="K2134" s="339"/>
      <c r="L2134" s="339"/>
      <c r="M2134" s="339"/>
      <c r="N2134" s="339"/>
      <c r="O2134" s="339"/>
      <c r="P2134" s="339"/>
      <c r="Q2134" s="339"/>
    </row>
    <row r="2135" spans="1:17" ht="13.5" customHeight="1">
      <c r="A2135" s="481"/>
      <c r="B2135" s="481"/>
      <c r="C2135" s="481"/>
      <c r="D2135" s="481"/>
      <c r="E2135" s="481"/>
      <c r="F2135" s="339"/>
      <c r="G2135" s="340" t="str">
        <f>IF(ISNUMBER(E2135),E2135/'Bulk DivVar Analysis'!$I$114,"")</f>
        <v/>
      </c>
      <c r="H2135" s="338" t="str">
        <f>IF(ISNUMBER(E2135), IF(G2135&gt;'Bulk DivVar Analysis'!$J$116,"Pass","Fail"),"")</f>
        <v/>
      </c>
      <c r="I2135" s="338" t="str">
        <f t="shared" si="35"/>
        <v/>
      </c>
      <c r="J2135" s="339"/>
      <c r="K2135" s="339"/>
      <c r="L2135" s="339"/>
      <c r="M2135" s="339"/>
      <c r="N2135" s="339"/>
      <c r="O2135" s="339"/>
      <c r="P2135" s="339"/>
      <c r="Q2135" s="339"/>
    </row>
    <row r="2136" spans="1:17" ht="13.5" customHeight="1">
      <c r="A2136" s="481"/>
      <c r="B2136" s="481"/>
      <c r="C2136" s="481"/>
      <c r="D2136" s="481"/>
      <c r="E2136" s="481"/>
      <c r="F2136" s="339"/>
      <c r="G2136" s="340" t="str">
        <f>IF(ISNUMBER(E2136),E2136/'Bulk DivVar Analysis'!$I$114,"")</f>
        <v/>
      </c>
      <c r="H2136" s="338" t="str">
        <f>IF(ISNUMBER(E2136), IF(G2136&gt;'Bulk DivVar Analysis'!$J$116,"Pass","Fail"),"")</f>
        <v/>
      </c>
      <c r="I2136" s="338" t="str">
        <f t="shared" si="35"/>
        <v/>
      </c>
      <c r="J2136" s="339"/>
      <c r="K2136" s="339"/>
      <c r="L2136" s="339"/>
      <c r="M2136" s="339"/>
      <c r="N2136" s="339"/>
      <c r="O2136" s="339"/>
      <c r="P2136" s="339"/>
      <c r="Q2136" s="339"/>
    </row>
    <row r="2137" spans="1:17" ht="13.5" customHeight="1">
      <c r="A2137" s="481"/>
      <c r="B2137" s="481"/>
      <c r="C2137" s="481"/>
      <c r="D2137" s="481"/>
      <c r="E2137" s="481"/>
      <c r="F2137" s="339"/>
      <c r="G2137" s="340" t="str">
        <f>IF(ISNUMBER(E2137),E2137/'Bulk DivVar Analysis'!$I$114,"")</f>
        <v/>
      </c>
      <c r="H2137" s="338" t="str">
        <f>IF(ISNUMBER(E2137), IF(G2137&gt;'Bulk DivVar Analysis'!$J$116,"Pass","Fail"),"")</f>
        <v/>
      </c>
      <c r="I2137" s="338" t="str">
        <f t="shared" si="35"/>
        <v/>
      </c>
      <c r="J2137" s="339"/>
      <c r="K2137" s="339"/>
      <c r="L2137" s="339"/>
      <c r="M2137" s="339"/>
      <c r="N2137" s="339"/>
      <c r="O2137" s="339"/>
      <c r="P2137" s="339"/>
      <c r="Q2137" s="339"/>
    </row>
    <row r="2138" spans="1:17" ht="13.5" customHeight="1">
      <c r="A2138" s="481"/>
      <c r="B2138" s="481"/>
      <c r="C2138" s="481"/>
      <c r="D2138" s="481"/>
      <c r="E2138" s="481"/>
      <c r="F2138" s="339"/>
      <c r="G2138" s="340" t="str">
        <f>IF(ISNUMBER(E2138),E2138/'Bulk DivVar Analysis'!$I$114,"")</f>
        <v/>
      </c>
      <c r="H2138" s="338" t="str">
        <f>IF(ISNUMBER(E2138), IF(G2138&gt;'Bulk DivVar Analysis'!$J$116,"Pass","Fail"),"")</f>
        <v/>
      </c>
      <c r="I2138" s="338" t="str">
        <f t="shared" si="35"/>
        <v/>
      </c>
      <c r="J2138" s="339"/>
      <c r="K2138" s="339"/>
      <c r="L2138" s="339"/>
      <c r="M2138" s="339"/>
      <c r="N2138" s="339"/>
      <c r="O2138" s="339"/>
      <c r="P2138" s="339"/>
      <c r="Q2138" s="339"/>
    </row>
    <row r="2139" spans="1:17" ht="13.5" customHeight="1">
      <c r="A2139" s="481"/>
      <c r="B2139" s="481"/>
      <c r="C2139" s="481"/>
      <c r="D2139" s="481"/>
      <c r="E2139" s="481"/>
      <c r="F2139" s="339"/>
      <c r="G2139" s="340" t="str">
        <f>IF(ISNUMBER(E2139),E2139/'Bulk DivVar Analysis'!$I$114,"")</f>
        <v/>
      </c>
      <c r="H2139" s="338" t="str">
        <f>IF(ISNUMBER(E2139), IF(G2139&gt;'Bulk DivVar Analysis'!$J$116,"Pass","Fail"),"")</f>
        <v/>
      </c>
      <c r="I2139" s="338" t="str">
        <f t="shared" si="35"/>
        <v/>
      </c>
      <c r="J2139" s="339"/>
      <c r="K2139" s="339"/>
      <c r="L2139" s="339"/>
      <c r="M2139" s="339"/>
      <c r="N2139" s="339"/>
      <c r="O2139" s="339"/>
      <c r="P2139" s="339"/>
      <c r="Q2139" s="339"/>
    </row>
    <row r="2140" spans="1:17" ht="13.5" customHeight="1">
      <c r="A2140" s="481"/>
      <c r="B2140" s="481"/>
      <c r="C2140" s="481"/>
      <c r="D2140" s="481"/>
      <c r="E2140" s="481"/>
      <c r="F2140" s="339"/>
      <c r="G2140" s="340" t="str">
        <f>IF(ISNUMBER(E2140),E2140/'Bulk DivVar Analysis'!$I$114,"")</f>
        <v/>
      </c>
      <c r="H2140" s="338" t="str">
        <f>IF(ISNUMBER(E2140), IF(G2140&gt;'Bulk DivVar Analysis'!$J$116,"Pass","Fail"),"")</f>
        <v/>
      </c>
      <c r="I2140" s="338" t="str">
        <f t="shared" si="35"/>
        <v/>
      </c>
      <c r="J2140" s="339"/>
      <c r="K2140" s="339"/>
      <c r="L2140" s="339"/>
      <c r="M2140" s="339"/>
      <c r="N2140" s="339"/>
      <c r="O2140" s="339"/>
      <c r="P2140" s="339"/>
      <c r="Q2140" s="339"/>
    </row>
    <row r="2141" spans="1:17" ht="13.5" customHeight="1">
      <c r="A2141" s="481"/>
      <c r="B2141" s="481"/>
      <c r="C2141" s="481"/>
      <c r="D2141" s="481"/>
      <c r="E2141" s="481"/>
      <c r="F2141" s="339"/>
      <c r="G2141" s="340" t="str">
        <f>IF(ISNUMBER(E2141),E2141/'Bulk DivVar Analysis'!$I$114,"")</f>
        <v/>
      </c>
      <c r="H2141" s="338" t="str">
        <f>IF(ISNUMBER(E2141), IF(G2141&gt;'Bulk DivVar Analysis'!$J$116,"Pass","Fail"),"")</f>
        <v/>
      </c>
      <c r="I2141" s="338" t="str">
        <f t="shared" si="35"/>
        <v/>
      </c>
      <c r="J2141" s="339"/>
      <c r="K2141" s="339"/>
      <c r="L2141" s="339"/>
      <c r="M2141" s="339"/>
      <c r="N2141" s="339"/>
      <c r="O2141" s="339"/>
      <c r="P2141" s="339"/>
      <c r="Q2141" s="339"/>
    </row>
    <row r="2142" spans="1:17" ht="13.5" customHeight="1">
      <c r="A2142" s="481"/>
      <c r="B2142" s="481"/>
      <c r="C2142" s="481"/>
      <c r="D2142" s="481"/>
      <c r="E2142" s="481"/>
      <c r="F2142" s="339"/>
      <c r="G2142" s="340" t="str">
        <f>IF(ISNUMBER(E2142),E2142/'Bulk DivVar Analysis'!$I$114,"")</f>
        <v/>
      </c>
      <c r="H2142" s="338" t="str">
        <f>IF(ISNUMBER(E2142), IF(G2142&gt;'Bulk DivVar Analysis'!$J$116,"Pass","Fail"),"")</f>
        <v/>
      </c>
      <c r="I2142" s="338" t="str">
        <f t="shared" si="35"/>
        <v/>
      </c>
      <c r="J2142" s="339"/>
      <c r="K2142" s="339"/>
      <c r="L2142" s="339"/>
      <c r="M2142" s="339"/>
      <c r="N2142" s="339"/>
      <c r="O2142" s="339"/>
      <c r="P2142" s="339"/>
      <c r="Q2142" s="339"/>
    </row>
    <row r="2143" spans="1:17" ht="13.5" customHeight="1">
      <c r="A2143" s="481"/>
      <c r="B2143" s="481"/>
      <c r="C2143" s="481"/>
      <c r="D2143" s="481"/>
      <c r="E2143" s="481"/>
      <c r="F2143" s="339"/>
      <c r="G2143" s="340" t="str">
        <f>IF(ISNUMBER(E2143),E2143/'Bulk DivVar Analysis'!$I$114,"")</f>
        <v/>
      </c>
      <c r="H2143" s="338" t="str">
        <f>IF(ISNUMBER(E2143), IF(G2143&gt;'Bulk DivVar Analysis'!$J$116,"Pass","Fail"),"")</f>
        <v/>
      </c>
      <c r="I2143" s="338" t="str">
        <f t="shared" si="35"/>
        <v/>
      </c>
      <c r="J2143" s="339"/>
      <c r="K2143" s="339"/>
      <c r="L2143" s="339"/>
      <c r="M2143" s="339"/>
      <c r="N2143" s="339"/>
      <c r="O2143" s="339"/>
      <c r="P2143" s="339"/>
      <c r="Q2143" s="339"/>
    </row>
    <row r="2144" spans="1:17" ht="13.5" customHeight="1">
      <c r="A2144" s="481"/>
      <c r="B2144" s="481"/>
      <c r="C2144" s="481"/>
      <c r="D2144" s="481"/>
      <c r="E2144" s="481"/>
      <c r="F2144" s="339"/>
      <c r="G2144" s="340" t="str">
        <f>IF(ISNUMBER(E2144),E2144/'Bulk DivVar Analysis'!$I$114,"")</f>
        <v/>
      </c>
      <c r="H2144" s="338" t="str">
        <f>IF(ISNUMBER(E2144), IF(G2144&gt;'Bulk DivVar Analysis'!$J$116,"Pass","Fail"),"")</f>
        <v/>
      </c>
      <c r="I2144" s="338" t="str">
        <f t="shared" si="35"/>
        <v/>
      </c>
      <c r="J2144" s="339"/>
      <c r="K2144" s="339"/>
      <c r="L2144" s="339"/>
      <c r="M2144" s="339"/>
      <c r="N2144" s="339"/>
      <c r="O2144" s="339"/>
      <c r="P2144" s="339"/>
      <c r="Q2144" s="339"/>
    </row>
    <row r="2145" spans="1:17" ht="13.5" customHeight="1">
      <c r="A2145" s="481"/>
      <c r="B2145" s="481"/>
      <c r="C2145" s="481"/>
      <c r="D2145" s="481"/>
      <c r="E2145" s="481"/>
      <c r="F2145" s="339"/>
      <c r="G2145" s="340" t="str">
        <f>IF(ISNUMBER(E2145),E2145/'Bulk DivVar Analysis'!$I$114,"")</f>
        <v/>
      </c>
      <c r="H2145" s="338" t="str">
        <f>IF(ISNUMBER(E2145), IF(G2145&gt;'Bulk DivVar Analysis'!$J$116,"Pass","Fail"),"")</f>
        <v/>
      </c>
      <c r="I2145" s="338" t="str">
        <f t="shared" si="35"/>
        <v/>
      </c>
      <c r="J2145" s="339"/>
      <c r="K2145" s="339"/>
      <c r="L2145" s="339"/>
      <c r="M2145" s="339"/>
      <c r="N2145" s="339"/>
      <c r="O2145" s="339"/>
      <c r="P2145" s="339"/>
      <c r="Q2145" s="339"/>
    </row>
    <row r="2146" spans="1:17" ht="13.5" customHeight="1">
      <c r="A2146" s="481"/>
      <c r="B2146" s="481"/>
      <c r="C2146" s="481"/>
      <c r="D2146" s="481"/>
      <c r="E2146" s="481"/>
      <c r="F2146" s="339"/>
      <c r="G2146" s="340" t="str">
        <f>IF(ISNUMBER(E2146),E2146/'Bulk DivVar Analysis'!$I$114,"")</f>
        <v/>
      </c>
      <c r="H2146" s="338" t="str">
        <f>IF(ISNUMBER(E2146), IF(G2146&gt;'Bulk DivVar Analysis'!$J$116,"Pass","Fail"),"")</f>
        <v/>
      </c>
      <c r="I2146" s="338" t="str">
        <f t="shared" si="35"/>
        <v/>
      </c>
      <c r="J2146" s="339"/>
      <c r="K2146" s="339"/>
      <c r="L2146" s="339"/>
      <c r="M2146" s="339"/>
      <c r="N2146" s="339"/>
      <c r="O2146" s="339"/>
      <c r="P2146" s="339"/>
      <c r="Q2146" s="339"/>
    </row>
    <row r="2147" spans="1:17" ht="13.5" customHeight="1">
      <c r="A2147" s="481"/>
      <c r="B2147" s="481"/>
      <c r="C2147" s="481"/>
      <c r="D2147" s="481"/>
      <c r="E2147" s="481"/>
      <c r="F2147" s="339"/>
      <c r="G2147" s="340" t="str">
        <f>IF(ISNUMBER(E2147),E2147/'Bulk DivVar Analysis'!$I$114,"")</f>
        <v/>
      </c>
      <c r="H2147" s="338" t="str">
        <f>IF(ISNUMBER(E2147), IF(G2147&gt;'Bulk DivVar Analysis'!$J$116,"Pass","Fail"),"")</f>
        <v/>
      </c>
      <c r="I2147" s="338" t="str">
        <f t="shared" si="35"/>
        <v/>
      </c>
      <c r="J2147" s="339"/>
      <c r="K2147" s="339"/>
      <c r="L2147" s="339"/>
      <c r="M2147" s="339"/>
      <c r="N2147" s="339"/>
      <c r="O2147" s="339"/>
      <c r="P2147" s="339"/>
      <c r="Q2147" s="339"/>
    </row>
    <row r="2148" spans="1:17" ht="13.5" customHeight="1">
      <c r="A2148" s="481"/>
      <c r="B2148" s="481"/>
      <c r="C2148" s="481"/>
      <c r="D2148" s="481"/>
      <c r="E2148" s="481"/>
      <c r="F2148" s="339"/>
      <c r="G2148" s="340" t="str">
        <f>IF(ISNUMBER(E2148),E2148/'Bulk DivVar Analysis'!$I$114,"")</f>
        <v/>
      </c>
      <c r="H2148" s="338" t="str">
        <f>IF(ISNUMBER(E2148), IF(G2148&gt;'Bulk DivVar Analysis'!$J$116,"Pass","Fail"),"")</f>
        <v/>
      </c>
      <c r="I2148" s="338" t="str">
        <f t="shared" si="35"/>
        <v/>
      </c>
      <c r="J2148" s="339"/>
      <c r="K2148" s="339"/>
      <c r="L2148" s="339"/>
      <c r="M2148" s="339"/>
      <c r="N2148" s="339"/>
      <c r="O2148" s="339"/>
      <c r="P2148" s="339"/>
      <c r="Q2148" s="339"/>
    </row>
    <row r="2149" spans="1:17" ht="13.5" customHeight="1">
      <c r="A2149" s="481"/>
      <c r="B2149" s="481"/>
      <c r="C2149" s="481"/>
      <c r="D2149" s="481"/>
      <c r="E2149" s="481"/>
      <c r="F2149" s="339"/>
      <c r="G2149" s="340" t="str">
        <f>IF(ISNUMBER(E2149),E2149/'Bulk DivVar Analysis'!$I$114,"")</f>
        <v/>
      </c>
      <c r="H2149" s="338" t="str">
        <f>IF(ISNUMBER(E2149), IF(G2149&gt;'Bulk DivVar Analysis'!$J$116,"Pass","Fail"),"")</f>
        <v/>
      </c>
      <c r="I2149" s="338" t="str">
        <f t="shared" si="35"/>
        <v/>
      </c>
      <c r="J2149" s="339"/>
      <c r="K2149" s="339"/>
      <c r="L2149" s="339"/>
      <c r="M2149" s="339"/>
      <c r="N2149" s="339"/>
      <c r="O2149" s="339"/>
      <c r="P2149" s="339"/>
      <c r="Q2149" s="339"/>
    </row>
    <row r="2150" spans="1:17" ht="13.5" customHeight="1">
      <c r="A2150" s="481"/>
      <c r="B2150" s="481"/>
      <c r="C2150" s="481"/>
      <c r="D2150" s="481"/>
      <c r="E2150" s="481"/>
      <c r="F2150" s="339"/>
      <c r="G2150" s="340" t="str">
        <f>IF(ISNUMBER(E2150),E2150/'Bulk DivVar Analysis'!$I$114,"")</f>
        <v/>
      </c>
      <c r="H2150" s="338" t="str">
        <f>IF(ISNUMBER(E2150), IF(G2150&gt;'Bulk DivVar Analysis'!$J$116,"Pass","Fail"),"")</f>
        <v/>
      </c>
      <c r="I2150" s="338" t="str">
        <f t="shared" si="35"/>
        <v/>
      </c>
      <c r="J2150" s="339"/>
      <c r="K2150" s="339"/>
      <c r="L2150" s="339"/>
      <c r="M2150" s="339"/>
      <c r="N2150" s="339"/>
      <c r="O2150" s="339"/>
      <c r="P2150" s="339"/>
      <c r="Q2150" s="339"/>
    </row>
    <row r="2151" spans="1:17" ht="13.5" customHeight="1">
      <c r="A2151" s="481"/>
      <c r="B2151" s="481"/>
      <c r="C2151" s="481"/>
      <c r="D2151" s="481"/>
      <c r="E2151" s="481"/>
      <c r="F2151" s="339"/>
      <c r="G2151" s="340" t="str">
        <f>IF(ISNUMBER(E2151),E2151/'Bulk DivVar Analysis'!$I$114,"")</f>
        <v/>
      </c>
      <c r="H2151" s="338" t="str">
        <f>IF(ISNUMBER(E2151), IF(G2151&gt;'Bulk DivVar Analysis'!$J$116,"Pass","Fail"),"")</f>
        <v/>
      </c>
      <c r="I2151" s="338" t="str">
        <f t="shared" si="35"/>
        <v/>
      </c>
      <c r="J2151" s="339"/>
      <c r="K2151" s="339"/>
      <c r="L2151" s="339"/>
      <c r="M2151" s="339"/>
      <c r="N2151" s="339"/>
      <c r="O2151" s="339"/>
      <c r="P2151" s="339"/>
      <c r="Q2151" s="339"/>
    </row>
    <row r="2152" spans="1:17" ht="13.5" customHeight="1">
      <c r="A2152" s="481"/>
      <c r="B2152" s="481"/>
      <c r="C2152" s="481"/>
      <c r="D2152" s="481"/>
      <c r="E2152" s="481"/>
      <c r="F2152" s="339"/>
      <c r="G2152" s="340" t="str">
        <f>IF(ISNUMBER(E2152),E2152/'Bulk DivVar Analysis'!$I$114,"")</f>
        <v/>
      </c>
      <c r="H2152" s="338" t="str">
        <f>IF(ISNUMBER(E2152), IF(G2152&gt;'Bulk DivVar Analysis'!$J$116,"Pass","Fail"),"")</f>
        <v/>
      </c>
      <c r="I2152" s="338" t="str">
        <f t="shared" si="35"/>
        <v/>
      </c>
      <c r="J2152" s="339"/>
      <c r="K2152" s="339"/>
      <c r="L2152" s="339"/>
      <c r="M2152" s="339"/>
      <c r="N2152" s="339"/>
      <c r="O2152" s="339"/>
      <c r="P2152" s="339"/>
      <c r="Q2152" s="339"/>
    </row>
    <row r="2153" spans="1:17" ht="13.5" customHeight="1">
      <c r="A2153" s="481"/>
      <c r="B2153" s="481"/>
      <c r="C2153" s="481"/>
      <c r="D2153" s="481"/>
      <c r="E2153" s="481"/>
      <c r="F2153" s="339"/>
      <c r="G2153" s="340" t="str">
        <f>IF(ISNUMBER(E2153),E2153/'Bulk DivVar Analysis'!$I$114,"")</f>
        <v/>
      </c>
      <c r="H2153" s="338" t="str">
        <f>IF(ISNUMBER(E2153), IF(G2153&gt;'Bulk DivVar Analysis'!$J$116,"Pass","Fail"),"")</f>
        <v/>
      </c>
      <c r="I2153" s="338" t="str">
        <f t="shared" si="35"/>
        <v/>
      </c>
      <c r="J2153" s="339"/>
      <c r="K2153" s="339"/>
      <c r="L2153" s="339"/>
      <c r="M2153" s="339"/>
      <c r="N2153" s="339"/>
      <c r="O2153" s="339"/>
      <c r="P2153" s="339"/>
      <c r="Q2153" s="339"/>
    </row>
    <row r="2154" spans="1:17" ht="13.5" customHeight="1">
      <c r="A2154" s="481"/>
      <c r="B2154" s="481"/>
      <c r="C2154" s="481"/>
      <c r="D2154" s="481"/>
      <c r="E2154" s="481"/>
      <c r="F2154" s="339"/>
      <c r="G2154" s="340" t="str">
        <f>IF(ISNUMBER(E2154),E2154/'Bulk DivVar Analysis'!$I$114,"")</f>
        <v/>
      </c>
      <c r="H2154" s="338" t="str">
        <f>IF(ISNUMBER(E2154), IF(G2154&gt;'Bulk DivVar Analysis'!$J$116,"Pass","Fail"),"")</f>
        <v/>
      </c>
      <c r="I2154" s="338" t="str">
        <f t="shared" si="35"/>
        <v/>
      </c>
      <c r="J2154" s="339"/>
      <c r="K2154" s="339"/>
      <c r="L2154" s="339"/>
      <c r="M2154" s="339"/>
      <c r="N2154" s="339"/>
      <c r="O2154" s="339"/>
      <c r="P2154" s="339"/>
      <c r="Q2154" s="339"/>
    </row>
    <row r="2155" spans="1:17" ht="13.5" customHeight="1">
      <c r="A2155" s="481"/>
      <c r="B2155" s="481"/>
      <c r="C2155" s="481"/>
      <c r="D2155" s="481"/>
      <c r="E2155" s="481"/>
      <c r="F2155" s="339"/>
      <c r="G2155" s="340" t="str">
        <f>IF(ISNUMBER(E2155),E2155/'Bulk DivVar Analysis'!$I$114,"")</f>
        <v/>
      </c>
      <c r="H2155" s="338" t="str">
        <f>IF(ISNUMBER(E2155), IF(G2155&gt;'Bulk DivVar Analysis'!$J$116,"Pass","Fail"),"")</f>
        <v/>
      </c>
      <c r="I2155" s="338" t="str">
        <f t="shared" si="35"/>
        <v/>
      </c>
      <c r="J2155" s="339"/>
      <c r="K2155" s="339"/>
      <c r="L2155" s="339"/>
      <c r="M2155" s="339"/>
      <c r="N2155" s="339"/>
      <c r="O2155" s="339"/>
      <c r="P2155" s="339"/>
      <c r="Q2155" s="339"/>
    </row>
    <row r="2156" spans="1:17" ht="13.5" customHeight="1">
      <c r="A2156" s="481"/>
      <c r="B2156" s="481"/>
      <c r="C2156" s="481"/>
      <c r="D2156" s="481"/>
      <c r="E2156" s="481"/>
      <c r="F2156" s="339"/>
      <c r="G2156" s="340" t="str">
        <f>IF(ISNUMBER(E2156),E2156/'Bulk DivVar Analysis'!$I$114,"")</f>
        <v/>
      </c>
      <c r="H2156" s="338" t="str">
        <f>IF(ISNUMBER(E2156), IF(G2156&gt;'Bulk DivVar Analysis'!$J$116,"Pass","Fail"),"")</f>
        <v/>
      </c>
      <c r="I2156" s="338" t="str">
        <f t="shared" si="35"/>
        <v/>
      </c>
      <c r="J2156" s="339"/>
      <c r="K2156" s="339"/>
      <c r="L2156" s="339"/>
      <c r="M2156" s="339"/>
      <c r="N2156" s="339"/>
      <c r="O2156" s="339"/>
      <c r="P2156" s="339"/>
      <c r="Q2156" s="339"/>
    </row>
    <row r="2157" spans="1:17" ht="13.5" customHeight="1">
      <c r="A2157" s="481"/>
      <c r="B2157" s="481"/>
      <c r="C2157" s="481"/>
      <c r="D2157" s="481"/>
      <c r="E2157" s="481"/>
      <c r="F2157" s="339"/>
      <c r="G2157" s="340" t="str">
        <f>IF(ISNUMBER(E2157),E2157/'Bulk DivVar Analysis'!$I$114,"")</f>
        <v/>
      </c>
      <c r="H2157" s="338" t="str">
        <f>IF(ISNUMBER(E2157), IF(G2157&gt;'Bulk DivVar Analysis'!$J$116,"Pass","Fail"),"")</f>
        <v/>
      </c>
      <c r="I2157" s="338" t="str">
        <f t="shared" si="35"/>
        <v/>
      </c>
      <c r="J2157" s="339"/>
      <c r="K2157" s="339"/>
      <c r="L2157" s="339"/>
      <c r="M2157" s="339"/>
      <c r="N2157" s="339"/>
      <c r="O2157" s="339"/>
      <c r="P2157" s="339"/>
      <c r="Q2157" s="339"/>
    </row>
    <row r="2158" spans="1:17" ht="13.5" customHeight="1">
      <c r="A2158" s="481"/>
      <c r="B2158" s="481"/>
      <c r="C2158" s="481"/>
      <c r="D2158" s="481"/>
      <c r="E2158" s="481"/>
      <c r="F2158" s="339"/>
      <c r="G2158" s="340" t="str">
        <f>IF(ISNUMBER(E2158),E2158/'Bulk DivVar Analysis'!$I$114,"")</f>
        <v/>
      </c>
      <c r="H2158" s="338" t="str">
        <f>IF(ISNUMBER(E2158), IF(G2158&gt;'Bulk DivVar Analysis'!$J$116,"Pass","Fail"),"")</f>
        <v/>
      </c>
      <c r="I2158" s="338" t="str">
        <f t="shared" si="35"/>
        <v/>
      </c>
      <c r="J2158" s="339"/>
      <c r="K2158" s="339"/>
      <c r="L2158" s="339"/>
      <c r="M2158" s="339"/>
      <c r="N2158" s="339"/>
      <c r="O2158" s="339"/>
      <c r="P2158" s="339"/>
      <c r="Q2158" s="339"/>
    </row>
    <row r="2159" spans="1:17" ht="13.5" customHeight="1">
      <c r="A2159" s="481"/>
      <c r="B2159" s="481"/>
      <c r="C2159" s="481"/>
      <c r="D2159" s="481"/>
      <c r="E2159" s="481"/>
      <c r="F2159" s="339"/>
      <c r="G2159" s="340" t="str">
        <f>IF(ISNUMBER(E2159),E2159/'Bulk DivVar Analysis'!$I$114,"")</f>
        <v/>
      </c>
      <c r="H2159" s="338" t="str">
        <f>IF(ISNUMBER(E2159), IF(G2159&gt;'Bulk DivVar Analysis'!$J$116,"Pass","Fail"),"")</f>
        <v/>
      </c>
      <c r="I2159" s="338" t="str">
        <f t="shared" si="35"/>
        <v/>
      </c>
      <c r="J2159" s="339"/>
      <c r="K2159" s="339"/>
      <c r="L2159" s="339"/>
      <c r="M2159" s="339"/>
      <c r="N2159" s="339"/>
      <c r="O2159" s="339"/>
      <c r="P2159" s="339"/>
      <c r="Q2159" s="339"/>
    </row>
    <row r="2160" spans="1:17" ht="13.5" customHeight="1">
      <c r="A2160" s="481"/>
      <c r="B2160" s="481"/>
      <c r="C2160" s="481"/>
      <c r="D2160" s="481"/>
      <c r="E2160" s="481"/>
      <c r="F2160" s="339"/>
      <c r="G2160" s="340" t="str">
        <f>IF(ISNUMBER(E2160),E2160/'Bulk DivVar Analysis'!$I$114,"")</f>
        <v/>
      </c>
      <c r="H2160" s="338" t="str">
        <f>IF(ISNUMBER(E2160), IF(G2160&gt;'Bulk DivVar Analysis'!$J$116,"Pass","Fail"),"")</f>
        <v/>
      </c>
      <c r="I2160" s="338" t="str">
        <f t="shared" si="35"/>
        <v/>
      </c>
      <c r="J2160" s="339"/>
      <c r="K2160" s="339"/>
      <c r="L2160" s="339"/>
      <c r="M2160" s="339"/>
      <c r="N2160" s="339"/>
      <c r="O2160" s="339"/>
      <c r="P2160" s="339"/>
      <c r="Q2160" s="339"/>
    </row>
    <row r="2161" spans="1:17" ht="13.5" customHeight="1">
      <c r="A2161" s="481"/>
      <c r="B2161" s="481"/>
      <c r="C2161" s="481"/>
      <c r="D2161" s="481"/>
      <c r="E2161" s="481"/>
      <c r="F2161" s="339"/>
      <c r="G2161" s="340" t="str">
        <f>IF(ISNUMBER(E2161),E2161/'Bulk DivVar Analysis'!$I$114,"")</f>
        <v/>
      </c>
      <c r="H2161" s="338" t="str">
        <f>IF(ISNUMBER(E2161), IF(G2161&gt;'Bulk DivVar Analysis'!$J$116,"Pass","Fail"),"")</f>
        <v/>
      </c>
      <c r="I2161" s="338" t="str">
        <f t="shared" si="35"/>
        <v/>
      </c>
      <c r="J2161" s="339"/>
      <c r="K2161" s="339"/>
      <c r="L2161" s="339"/>
      <c r="M2161" s="339"/>
      <c r="N2161" s="339"/>
      <c r="O2161" s="339"/>
      <c r="P2161" s="339"/>
      <c r="Q2161" s="339"/>
    </row>
    <row r="2162" spans="1:17" ht="13.5" customHeight="1">
      <c r="A2162" s="481"/>
      <c r="B2162" s="481"/>
      <c r="C2162" s="481"/>
      <c r="D2162" s="481"/>
      <c r="E2162" s="481"/>
      <c r="F2162" s="339"/>
      <c r="G2162" s="340" t="str">
        <f>IF(ISNUMBER(E2162),E2162/'Bulk DivVar Analysis'!$I$114,"")</f>
        <v/>
      </c>
      <c r="H2162" s="338" t="str">
        <f>IF(ISNUMBER(E2162), IF(G2162&gt;'Bulk DivVar Analysis'!$J$116,"Pass","Fail"),"")</f>
        <v/>
      </c>
      <c r="I2162" s="338" t="str">
        <f t="shared" si="35"/>
        <v/>
      </c>
      <c r="J2162" s="339"/>
      <c r="K2162" s="339"/>
      <c r="L2162" s="339"/>
      <c r="M2162" s="339"/>
      <c r="N2162" s="339"/>
      <c r="O2162" s="339"/>
      <c r="P2162" s="339"/>
      <c r="Q2162" s="339"/>
    </row>
    <row r="2163" spans="1:17" ht="13.5" customHeight="1">
      <c r="A2163" s="481"/>
      <c r="B2163" s="481"/>
      <c r="C2163" s="481"/>
      <c r="D2163" s="481"/>
      <c r="E2163" s="481"/>
      <c r="F2163" s="339"/>
      <c r="G2163" s="340" t="str">
        <f>IF(ISNUMBER(E2163),E2163/'Bulk DivVar Analysis'!$I$114,"")</f>
        <v/>
      </c>
      <c r="H2163" s="338" t="str">
        <f>IF(ISNUMBER(E2163), IF(G2163&gt;'Bulk DivVar Analysis'!$J$116,"Pass","Fail"),"")</f>
        <v/>
      </c>
      <c r="I2163" s="338" t="str">
        <f t="shared" si="35"/>
        <v/>
      </c>
      <c r="J2163" s="339"/>
      <c r="K2163" s="339"/>
      <c r="L2163" s="339"/>
      <c r="M2163" s="339"/>
      <c r="N2163" s="339"/>
      <c r="O2163" s="339"/>
      <c r="P2163" s="339"/>
      <c r="Q2163" s="339"/>
    </row>
    <row r="2164" spans="1:17" ht="13.5" customHeight="1">
      <c r="A2164" s="481"/>
      <c r="B2164" s="481"/>
      <c r="C2164" s="481"/>
      <c r="D2164" s="481"/>
      <c r="E2164" s="481"/>
      <c r="F2164" s="339"/>
      <c r="G2164" s="340" t="str">
        <f>IF(ISNUMBER(E2164),E2164/'Bulk DivVar Analysis'!$I$114,"")</f>
        <v/>
      </c>
      <c r="H2164" s="338" t="str">
        <f>IF(ISNUMBER(E2164), IF(G2164&gt;'Bulk DivVar Analysis'!$J$116,"Pass","Fail"),"")</f>
        <v/>
      </c>
      <c r="I2164" s="338" t="str">
        <f t="shared" si="35"/>
        <v/>
      </c>
      <c r="J2164" s="339"/>
      <c r="K2164" s="339"/>
      <c r="L2164" s="339"/>
      <c r="M2164" s="339"/>
      <c r="N2164" s="339"/>
      <c r="O2164" s="339"/>
      <c r="P2164" s="339"/>
      <c r="Q2164" s="339"/>
    </row>
    <row r="2165" spans="1:17" ht="13.5" customHeight="1">
      <c r="A2165" s="481"/>
      <c r="B2165" s="481"/>
      <c r="C2165" s="481"/>
      <c r="D2165" s="481"/>
      <c r="E2165" s="481"/>
      <c r="F2165" s="339"/>
      <c r="G2165" s="340" t="str">
        <f>IF(ISNUMBER(E2165),E2165/'Bulk DivVar Analysis'!$I$114,"")</f>
        <v/>
      </c>
      <c r="H2165" s="338" t="str">
        <f>IF(ISNUMBER(E2165), IF(G2165&gt;'Bulk DivVar Analysis'!$J$116,"Pass","Fail"),"")</f>
        <v/>
      </c>
      <c r="I2165" s="338" t="str">
        <f t="shared" si="35"/>
        <v/>
      </c>
      <c r="J2165" s="339"/>
      <c r="K2165" s="339"/>
      <c r="L2165" s="339"/>
      <c r="M2165" s="339"/>
      <c r="N2165" s="339"/>
      <c r="O2165" s="339"/>
      <c r="P2165" s="339"/>
      <c r="Q2165" s="339"/>
    </row>
    <row r="2166" spans="1:17" ht="13.5" customHeight="1">
      <c r="A2166" s="481"/>
      <c r="B2166" s="481"/>
      <c r="C2166" s="481"/>
      <c r="D2166" s="481"/>
      <c r="E2166" s="481"/>
      <c r="F2166" s="339"/>
      <c r="G2166" s="340" t="str">
        <f>IF(ISNUMBER(E2166),E2166/'Bulk DivVar Analysis'!$I$114,"")</f>
        <v/>
      </c>
      <c r="H2166" s="338" t="str">
        <f>IF(ISNUMBER(E2166), IF(G2166&gt;'Bulk DivVar Analysis'!$J$116,"Pass","Fail"),"")</f>
        <v/>
      </c>
      <c r="I2166" s="338" t="str">
        <f t="shared" si="35"/>
        <v/>
      </c>
      <c r="J2166" s="339"/>
      <c r="K2166" s="339"/>
      <c r="L2166" s="339"/>
      <c r="M2166" s="339"/>
      <c r="N2166" s="339"/>
      <c r="O2166" s="339"/>
      <c r="P2166" s="339"/>
      <c r="Q2166" s="339"/>
    </row>
    <row r="2167" spans="1:17" ht="13.5" customHeight="1">
      <c r="A2167" s="481"/>
      <c r="B2167" s="481"/>
      <c r="C2167" s="481"/>
      <c r="D2167" s="481"/>
      <c r="E2167" s="481"/>
      <c r="F2167" s="339"/>
      <c r="G2167" s="340" t="str">
        <f>IF(ISNUMBER(E2167),E2167/'Bulk DivVar Analysis'!$I$114,"")</f>
        <v/>
      </c>
      <c r="H2167" s="338" t="str">
        <f>IF(ISNUMBER(E2167), IF(G2167&gt;'Bulk DivVar Analysis'!$J$116,"Pass","Fail"),"")</f>
        <v/>
      </c>
      <c r="I2167" s="338" t="str">
        <f t="shared" si="35"/>
        <v/>
      </c>
      <c r="J2167" s="339"/>
      <c r="K2167" s="339"/>
      <c r="L2167" s="339"/>
      <c r="M2167" s="339"/>
      <c r="N2167" s="339"/>
      <c r="O2167" s="339"/>
      <c r="P2167" s="339"/>
      <c r="Q2167" s="339"/>
    </row>
    <row r="2168" spans="1:17" ht="13.5" customHeight="1">
      <c r="A2168" s="481"/>
      <c r="B2168" s="481"/>
      <c r="C2168" s="481"/>
      <c r="D2168" s="481"/>
      <c r="E2168" s="481"/>
      <c r="F2168" s="339"/>
      <c r="G2168" s="340" t="str">
        <f>IF(ISNUMBER(E2168),E2168/'Bulk DivVar Analysis'!$I$114,"")</f>
        <v/>
      </c>
      <c r="H2168" s="338" t="str">
        <f>IF(ISNUMBER(E2168), IF(G2168&gt;'Bulk DivVar Analysis'!$J$116,"Pass","Fail"),"")</f>
        <v/>
      </c>
      <c r="I2168" s="338" t="str">
        <f t="shared" si="35"/>
        <v/>
      </c>
      <c r="J2168" s="339"/>
      <c r="K2168" s="339"/>
      <c r="L2168" s="339"/>
      <c r="M2168" s="339"/>
      <c r="N2168" s="339"/>
      <c r="O2168" s="339"/>
      <c r="P2168" s="339"/>
      <c r="Q2168" s="339"/>
    </row>
    <row r="2169" spans="1:17" ht="13.5" customHeight="1">
      <c r="A2169" s="481"/>
      <c r="B2169" s="481"/>
      <c r="C2169" s="481"/>
      <c r="D2169" s="481"/>
      <c r="E2169" s="481"/>
      <c r="F2169" s="339"/>
      <c r="G2169" s="340" t="str">
        <f>IF(ISNUMBER(E2169),E2169/'Bulk DivVar Analysis'!$I$114,"")</f>
        <v/>
      </c>
      <c r="H2169" s="338" t="str">
        <f>IF(ISNUMBER(E2169), IF(G2169&gt;'Bulk DivVar Analysis'!$J$116,"Pass","Fail"),"")</f>
        <v/>
      </c>
      <c r="I2169" s="338" t="str">
        <f t="shared" si="35"/>
        <v/>
      </c>
      <c r="J2169" s="339"/>
      <c r="K2169" s="339"/>
      <c r="L2169" s="339"/>
      <c r="M2169" s="339"/>
      <c r="N2169" s="339"/>
      <c r="O2169" s="339"/>
      <c r="P2169" s="339"/>
      <c r="Q2169" s="339"/>
    </row>
    <row r="2170" spans="1:17" ht="13.5" customHeight="1">
      <c r="A2170" s="481"/>
      <c r="B2170" s="481"/>
      <c r="C2170" s="481"/>
      <c r="D2170" s="481"/>
      <c r="E2170" s="481"/>
      <c r="F2170" s="339"/>
      <c r="G2170" s="340" t="str">
        <f>IF(ISNUMBER(E2170),E2170/'Bulk DivVar Analysis'!$I$114,"")</f>
        <v/>
      </c>
      <c r="H2170" s="338" t="str">
        <f>IF(ISNUMBER(E2170), IF(G2170&gt;'Bulk DivVar Analysis'!$J$116,"Pass","Fail"),"")</f>
        <v/>
      </c>
      <c r="I2170" s="338" t="str">
        <f t="shared" si="35"/>
        <v/>
      </c>
      <c r="J2170" s="339"/>
      <c r="K2170" s="339"/>
      <c r="L2170" s="339"/>
      <c r="M2170" s="339"/>
      <c r="N2170" s="339"/>
      <c r="O2170" s="339"/>
      <c r="P2170" s="339"/>
      <c r="Q2170" s="339"/>
    </row>
    <row r="2171" spans="1:17" ht="13.5" customHeight="1">
      <c r="A2171" s="481"/>
      <c r="B2171" s="481"/>
      <c r="C2171" s="481"/>
      <c r="D2171" s="481"/>
      <c r="E2171" s="481"/>
      <c r="F2171" s="339"/>
      <c r="G2171" s="340" t="str">
        <f>IF(ISNUMBER(E2171),E2171/'Bulk DivVar Analysis'!$I$114,"")</f>
        <v/>
      </c>
      <c r="H2171" s="338" t="str">
        <f>IF(ISNUMBER(E2171), IF(G2171&gt;'Bulk DivVar Analysis'!$J$116,"Pass","Fail"),"")</f>
        <v/>
      </c>
      <c r="I2171" s="338" t="str">
        <f t="shared" si="35"/>
        <v/>
      </c>
      <c r="J2171" s="339"/>
      <c r="K2171" s="339"/>
      <c r="L2171" s="339"/>
      <c r="M2171" s="339"/>
      <c r="N2171" s="339"/>
      <c r="O2171" s="339"/>
      <c r="P2171" s="339"/>
      <c r="Q2171" s="339"/>
    </row>
    <row r="2172" spans="1:17" ht="13.5" customHeight="1">
      <c r="A2172" s="481"/>
      <c r="B2172" s="481"/>
      <c r="C2172" s="481"/>
      <c r="D2172" s="481"/>
      <c r="E2172" s="481"/>
      <c r="F2172" s="339"/>
      <c r="G2172" s="340" t="str">
        <f>IF(ISNUMBER(E2172),E2172/'Bulk DivVar Analysis'!$I$114,"")</f>
        <v/>
      </c>
      <c r="H2172" s="338" t="str">
        <f>IF(ISNUMBER(E2172), IF(G2172&gt;'Bulk DivVar Analysis'!$J$116,"Pass","Fail"),"")</f>
        <v/>
      </c>
      <c r="I2172" s="338" t="str">
        <f t="shared" si="35"/>
        <v/>
      </c>
      <c r="J2172" s="339"/>
      <c r="K2172" s="339"/>
      <c r="L2172" s="339"/>
      <c r="M2172" s="339"/>
      <c r="N2172" s="339"/>
      <c r="O2172" s="339"/>
      <c r="P2172" s="339"/>
      <c r="Q2172" s="339"/>
    </row>
    <row r="2173" spans="1:17" ht="13.5" customHeight="1">
      <c r="A2173" s="481"/>
      <c r="B2173" s="481"/>
      <c r="C2173" s="481"/>
      <c r="D2173" s="481"/>
      <c r="E2173" s="481"/>
      <c r="F2173" s="339"/>
      <c r="G2173" s="340" t="str">
        <f>IF(ISNUMBER(E2173),E2173/'Bulk DivVar Analysis'!$I$114,"")</f>
        <v/>
      </c>
      <c r="H2173" s="338" t="str">
        <f>IF(ISNUMBER(E2173), IF(G2173&gt;'Bulk DivVar Analysis'!$J$116,"Pass","Fail"),"")</f>
        <v/>
      </c>
      <c r="I2173" s="338" t="str">
        <f t="shared" si="35"/>
        <v/>
      </c>
      <c r="J2173" s="339"/>
      <c r="K2173" s="339"/>
      <c r="L2173" s="339"/>
      <c r="M2173" s="339"/>
      <c r="N2173" s="339"/>
      <c r="O2173" s="339"/>
      <c r="P2173" s="339"/>
      <c r="Q2173" s="339"/>
    </row>
    <row r="2174" spans="1:17" ht="13.5" customHeight="1">
      <c r="A2174" s="481"/>
      <c r="B2174" s="481"/>
      <c r="C2174" s="481"/>
      <c r="D2174" s="481"/>
      <c r="E2174" s="481"/>
      <c r="F2174" s="339"/>
      <c r="G2174" s="340" t="str">
        <f>IF(ISNUMBER(E2174),E2174/'Bulk DivVar Analysis'!$I$114,"")</f>
        <v/>
      </c>
      <c r="H2174" s="338" t="str">
        <f>IF(ISNUMBER(E2174), IF(G2174&gt;'Bulk DivVar Analysis'!$J$116,"Pass","Fail"),"")</f>
        <v/>
      </c>
      <c r="I2174" s="338" t="str">
        <f t="shared" si="35"/>
        <v/>
      </c>
      <c r="J2174" s="339"/>
      <c r="K2174" s="339"/>
      <c r="L2174" s="339"/>
      <c r="M2174" s="339"/>
      <c r="N2174" s="339"/>
      <c r="O2174" s="339"/>
      <c r="P2174" s="339"/>
      <c r="Q2174" s="339"/>
    </row>
    <row r="2175" spans="1:17" ht="13.5" customHeight="1">
      <c r="A2175" s="481"/>
      <c r="B2175" s="481"/>
      <c r="C2175" s="481"/>
      <c r="D2175" s="481"/>
      <c r="E2175" s="481"/>
      <c r="F2175" s="339"/>
      <c r="G2175" s="340" t="str">
        <f>IF(ISNUMBER(E2175),E2175/'Bulk DivVar Analysis'!$I$114,"")</f>
        <v/>
      </c>
      <c r="H2175" s="338" t="str">
        <f>IF(ISNUMBER(E2175), IF(G2175&gt;'Bulk DivVar Analysis'!$J$116,"Pass","Fail"),"")</f>
        <v/>
      </c>
      <c r="I2175" s="338" t="str">
        <f t="shared" si="35"/>
        <v/>
      </c>
      <c r="J2175" s="339"/>
      <c r="K2175" s="339"/>
      <c r="L2175" s="339"/>
      <c r="M2175" s="339"/>
      <c r="N2175" s="339"/>
      <c r="O2175" s="339"/>
      <c r="P2175" s="339"/>
      <c r="Q2175" s="339"/>
    </row>
    <row r="2176" spans="1:17" ht="13.5" customHeight="1">
      <c r="A2176" s="481"/>
      <c r="B2176" s="481"/>
      <c r="C2176" s="481"/>
      <c r="D2176" s="481"/>
      <c r="E2176" s="481"/>
      <c r="F2176" s="339"/>
      <c r="G2176" s="340" t="str">
        <f>IF(ISNUMBER(E2176),E2176/'Bulk DivVar Analysis'!$I$114,"")</f>
        <v/>
      </c>
      <c r="H2176" s="338" t="str">
        <f>IF(ISNUMBER(E2176), IF(G2176&gt;'Bulk DivVar Analysis'!$J$116,"Pass","Fail"),"")</f>
        <v/>
      </c>
      <c r="I2176" s="338" t="str">
        <f t="shared" si="35"/>
        <v/>
      </c>
      <c r="J2176" s="339"/>
      <c r="K2176" s="339"/>
      <c r="L2176" s="339"/>
      <c r="M2176" s="339"/>
      <c r="N2176" s="339"/>
      <c r="O2176" s="339"/>
      <c r="P2176" s="339"/>
      <c r="Q2176" s="339"/>
    </row>
    <row r="2177" spans="1:17" ht="13.5" customHeight="1">
      <c r="A2177" s="481"/>
      <c r="B2177" s="481"/>
      <c r="C2177" s="481"/>
      <c r="D2177" s="481"/>
      <c r="E2177" s="481"/>
      <c r="F2177" s="339"/>
      <c r="G2177" s="340" t="str">
        <f>IF(ISNUMBER(E2177),E2177/'Bulk DivVar Analysis'!$I$114,"")</f>
        <v/>
      </c>
      <c r="H2177" s="338" t="str">
        <f>IF(ISNUMBER(E2177), IF(G2177&gt;'Bulk DivVar Analysis'!$J$116,"Pass","Fail"),"")</f>
        <v/>
      </c>
      <c r="I2177" s="338" t="str">
        <f t="shared" si="35"/>
        <v/>
      </c>
      <c r="J2177" s="339"/>
      <c r="K2177" s="339"/>
      <c r="L2177" s="339"/>
      <c r="M2177" s="339"/>
      <c r="N2177" s="339"/>
      <c r="O2177" s="339"/>
      <c r="P2177" s="339"/>
      <c r="Q2177" s="339"/>
    </row>
    <row r="2178" spans="1:17" ht="13.5" customHeight="1">
      <c r="A2178" s="481"/>
      <c r="B2178" s="481"/>
      <c r="C2178" s="481"/>
      <c r="D2178" s="481"/>
      <c r="E2178" s="481"/>
      <c r="F2178" s="339"/>
      <c r="G2178" s="340" t="str">
        <f>IF(ISNUMBER(E2178),E2178/'Bulk DivVar Analysis'!$I$114,"")</f>
        <v/>
      </c>
      <c r="H2178" s="338" t="str">
        <f>IF(ISNUMBER(E2178), IF(G2178&gt;'Bulk DivVar Analysis'!$J$116,"Pass","Fail"),"")</f>
        <v/>
      </c>
      <c r="I2178" s="338" t="str">
        <f t="shared" si="35"/>
        <v/>
      </c>
      <c r="J2178" s="339"/>
      <c r="K2178" s="339"/>
      <c r="L2178" s="339"/>
      <c r="M2178" s="339"/>
      <c r="N2178" s="339"/>
      <c r="O2178" s="339"/>
      <c r="P2178" s="339"/>
      <c r="Q2178" s="339"/>
    </row>
    <row r="2179" spans="1:17" ht="13.5" customHeight="1">
      <c r="A2179" s="481"/>
      <c r="B2179" s="481"/>
      <c r="C2179" s="481"/>
      <c r="D2179" s="481"/>
      <c r="E2179" s="481"/>
      <c r="F2179" s="339"/>
      <c r="G2179" s="340" t="str">
        <f>IF(ISNUMBER(E2179),E2179/'Bulk DivVar Analysis'!$I$114,"")</f>
        <v/>
      </c>
      <c r="H2179" s="338" t="str">
        <f>IF(ISNUMBER(E2179), IF(G2179&gt;'Bulk DivVar Analysis'!$J$116,"Pass","Fail"),"")</f>
        <v/>
      </c>
      <c r="I2179" s="338" t="str">
        <f t="shared" ref="I2179:I2242" si="36">_xlfn.TEXTJOIN("_",TRUE,B2179,C2179)</f>
        <v/>
      </c>
      <c r="J2179" s="339"/>
      <c r="K2179" s="339"/>
      <c r="L2179" s="339"/>
      <c r="M2179" s="339"/>
      <c r="N2179" s="339"/>
      <c r="O2179" s="339"/>
      <c r="P2179" s="339"/>
      <c r="Q2179" s="339"/>
    </row>
    <row r="2180" spans="1:17" ht="13.5" customHeight="1">
      <c r="A2180" s="481"/>
      <c r="B2180" s="481"/>
      <c r="C2180" s="481"/>
      <c r="D2180" s="481"/>
      <c r="E2180" s="481"/>
      <c r="F2180" s="339"/>
      <c r="G2180" s="340" t="str">
        <f>IF(ISNUMBER(E2180),E2180/'Bulk DivVar Analysis'!$I$114,"")</f>
        <v/>
      </c>
      <c r="H2180" s="338" t="str">
        <f>IF(ISNUMBER(E2180), IF(G2180&gt;'Bulk DivVar Analysis'!$J$116,"Pass","Fail"),"")</f>
        <v/>
      </c>
      <c r="I2180" s="338" t="str">
        <f t="shared" si="36"/>
        <v/>
      </c>
      <c r="J2180" s="339"/>
      <c r="K2180" s="339"/>
      <c r="L2180" s="339"/>
      <c r="M2180" s="339"/>
      <c r="N2180" s="339"/>
      <c r="O2180" s="339"/>
      <c r="P2180" s="339"/>
      <c r="Q2180" s="339"/>
    </row>
    <row r="2181" spans="1:17" ht="13.5" customHeight="1">
      <c r="A2181" s="481"/>
      <c r="B2181" s="481"/>
      <c r="C2181" s="481"/>
      <c r="D2181" s="481"/>
      <c r="E2181" s="481"/>
      <c r="F2181" s="339"/>
      <c r="G2181" s="340" t="str">
        <f>IF(ISNUMBER(E2181),E2181/'Bulk DivVar Analysis'!$I$114,"")</f>
        <v/>
      </c>
      <c r="H2181" s="338" t="str">
        <f>IF(ISNUMBER(E2181), IF(G2181&gt;'Bulk DivVar Analysis'!$J$116,"Pass","Fail"),"")</f>
        <v/>
      </c>
      <c r="I2181" s="338" t="str">
        <f t="shared" si="36"/>
        <v/>
      </c>
      <c r="J2181" s="339"/>
      <c r="K2181" s="339"/>
      <c r="L2181" s="339"/>
      <c r="M2181" s="339"/>
      <c r="N2181" s="339"/>
      <c r="O2181" s="339"/>
      <c r="P2181" s="339"/>
      <c r="Q2181" s="339"/>
    </row>
    <row r="2182" spans="1:17" ht="13.5" customHeight="1">
      <c r="A2182" s="481"/>
      <c r="B2182" s="481"/>
      <c r="C2182" s="481"/>
      <c r="D2182" s="481"/>
      <c r="E2182" s="481"/>
      <c r="F2182" s="339"/>
      <c r="G2182" s="340" t="str">
        <f>IF(ISNUMBER(E2182),E2182/'Bulk DivVar Analysis'!$I$114,"")</f>
        <v/>
      </c>
      <c r="H2182" s="338" t="str">
        <f>IF(ISNUMBER(E2182), IF(G2182&gt;'Bulk DivVar Analysis'!$J$116,"Pass","Fail"),"")</f>
        <v/>
      </c>
      <c r="I2182" s="338" t="str">
        <f t="shared" si="36"/>
        <v/>
      </c>
      <c r="J2182" s="339"/>
      <c r="K2182" s="339"/>
      <c r="L2182" s="339"/>
      <c r="M2182" s="339"/>
      <c r="N2182" s="339"/>
      <c r="O2182" s="339"/>
      <c r="P2182" s="339"/>
      <c r="Q2182" s="339"/>
    </row>
    <row r="2183" spans="1:17" ht="13.5" customHeight="1">
      <c r="A2183" s="481"/>
      <c r="B2183" s="481"/>
      <c r="C2183" s="481"/>
      <c r="D2183" s="481"/>
      <c r="E2183" s="481"/>
      <c r="F2183" s="339"/>
      <c r="G2183" s="340" t="str">
        <f>IF(ISNUMBER(E2183),E2183/'Bulk DivVar Analysis'!$I$114,"")</f>
        <v/>
      </c>
      <c r="H2183" s="338" t="str">
        <f>IF(ISNUMBER(E2183), IF(G2183&gt;'Bulk DivVar Analysis'!$J$116,"Pass","Fail"),"")</f>
        <v/>
      </c>
      <c r="I2183" s="338" t="str">
        <f t="shared" si="36"/>
        <v/>
      </c>
      <c r="J2183" s="339"/>
      <c r="K2183" s="339"/>
      <c r="L2183" s="339"/>
      <c r="M2183" s="339"/>
      <c r="N2183" s="339"/>
      <c r="O2183" s="339"/>
      <c r="P2183" s="339"/>
      <c r="Q2183" s="339"/>
    </row>
    <row r="2184" spans="1:17" ht="13.5" customHeight="1">
      <c r="A2184" s="481"/>
      <c r="B2184" s="481"/>
      <c r="C2184" s="481"/>
      <c r="D2184" s="481"/>
      <c r="E2184" s="481"/>
      <c r="F2184" s="339"/>
      <c r="G2184" s="340" t="str">
        <f>IF(ISNUMBER(E2184),E2184/'Bulk DivVar Analysis'!$I$114,"")</f>
        <v/>
      </c>
      <c r="H2184" s="338" t="str">
        <f>IF(ISNUMBER(E2184), IF(G2184&gt;'Bulk DivVar Analysis'!$J$116,"Pass","Fail"),"")</f>
        <v/>
      </c>
      <c r="I2184" s="338" t="str">
        <f t="shared" si="36"/>
        <v/>
      </c>
      <c r="J2184" s="339"/>
      <c r="K2184" s="339"/>
      <c r="L2184" s="339"/>
      <c r="M2184" s="339"/>
      <c r="N2184" s="339"/>
      <c r="O2184" s="339"/>
      <c r="P2184" s="339"/>
      <c r="Q2184" s="339"/>
    </row>
    <row r="2185" spans="1:17" ht="13.5" customHeight="1">
      <c r="A2185" s="481"/>
      <c r="B2185" s="481"/>
      <c r="C2185" s="481"/>
      <c r="D2185" s="481"/>
      <c r="E2185" s="481"/>
      <c r="F2185" s="339"/>
      <c r="G2185" s="340" t="str">
        <f>IF(ISNUMBER(E2185),E2185/'Bulk DivVar Analysis'!$I$114,"")</f>
        <v/>
      </c>
      <c r="H2185" s="338" t="str">
        <f>IF(ISNUMBER(E2185), IF(G2185&gt;'Bulk DivVar Analysis'!$J$116,"Pass","Fail"),"")</f>
        <v/>
      </c>
      <c r="I2185" s="338" t="str">
        <f t="shared" si="36"/>
        <v/>
      </c>
      <c r="J2185" s="339"/>
      <c r="K2185" s="339"/>
      <c r="L2185" s="339"/>
      <c r="M2185" s="339"/>
      <c r="N2185" s="339"/>
      <c r="O2185" s="339"/>
      <c r="P2185" s="339"/>
      <c r="Q2185" s="339"/>
    </row>
    <row r="2186" spans="1:17" ht="13.5" customHeight="1">
      <c r="A2186" s="481"/>
      <c r="B2186" s="481"/>
      <c r="C2186" s="481"/>
      <c r="D2186" s="481"/>
      <c r="E2186" s="481"/>
      <c r="F2186" s="339"/>
      <c r="G2186" s="340" t="str">
        <f>IF(ISNUMBER(E2186),E2186/'Bulk DivVar Analysis'!$I$114,"")</f>
        <v/>
      </c>
      <c r="H2186" s="338" t="str">
        <f>IF(ISNUMBER(E2186), IF(G2186&gt;'Bulk DivVar Analysis'!$J$116,"Pass","Fail"),"")</f>
        <v/>
      </c>
      <c r="I2186" s="338" t="str">
        <f t="shared" si="36"/>
        <v/>
      </c>
      <c r="J2186" s="339"/>
      <c r="K2186" s="339"/>
      <c r="L2186" s="339"/>
      <c r="M2186" s="339"/>
      <c r="N2186" s="339"/>
      <c r="O2186" s="339"/>
      <c r="P2186" s="339"/>
      <c r="Q2186" s="339"/>
    </row>
    <row r="2187" spans="1:17" ht="13.5" customHeight="1">
      <c r="A2187" s="481"/>
      <c r="B2187" s="481"/>
      <c r="C2187" s="481"/>
      <c r="D2187" s="481"/>
      <c r="E2187" s="481"/>
      <c r="F2187" s="339"/>
      <c r="G2187" s="340" t="str">
        <f>IF(ISNUMBER(E2187),E2187/'Bulk DivVar Analysis'!$I$114,"")</f>
        <v/>
      </c>
      <c r="H2187" s="338" t="str">
        <f>IF(ISNUMBER(E2187), IF(G2187&gt;'Bulk DivVar Analysis'!$J$116,"Pass","Fail"),"")</f>
        <v/>
      </c>
      <c r="I2187" s="338" t="str">
        <f t="shared" si="36"/>
        <v/>
      </c>
      <c r="J2187" s="339"/>
      <c r="K2187" s="339"/>
      <c r="L2187" s="339"/>
      <c r="M2187" s="339"/>
      <c r="N2187" s="339"/>
      <c r="O2187" s="339"/>
      <c r="P2187" s="339"/>
      <c r="Q2187" s="339"/>
    </row>
    <row r="2188" spans="1:17" ht="13.5" customHeight="1">
      <c r="A2188" s="481"/>
      <c r="B2188" s="481"/>
      <c r="C2188" s="481"/>
      <c r="D2188" s="481"/>
      <c r="E2188" s="481"/>
      <c r="F2188" s="339"/>
      <c r="G2188" s="340" t="str">
        <f>IF(ISNUMBER(E2188),E2188/'Bulk DivVar Analysis'!$I$114,"")</f>
        <v/>
      </c>
      <c r="H2188" s="338" t="str">
        <f>IF(ISNUMBER(E2188), IF(G2188&gt;'Bulk DivVar Analysis'!$J$116,"Pass","Fail"),"")</f>
        <v/>
      </c>
      <c r="I2188" s="338" t="str">
        <f t="shared" si="36"/>
        <v/>
      </c>
      <c r="J2188" s="339"/>
      <c r="K2188" s="339"/>
      <c r="L2188" s="339"/>
      <c r="M2188" s="339"/>
      <c r="N2188" s="339"/>
      <c r="O2188" s="339"/>
      <c r="P2188" s="339"/>
      <c r="Q2188" s="339"/>
    </row>
    <row r="2189" spans="1:17" ht="13.5" customHeight="1">
      <c r="A2189" s="481"/>
      <c r="B2189" s="481"/>
      <c r="C2189" s="481"/>
      <c r="D2189" s="481"/>
      <c r="E2189" s="481"/>
      <c r="F2189" s="339"/>
      <c r="G2189" s="340" t="str">
        <f>IF(ISNUMBER(E2189),E2189/'Bulk DivVar Analysis'!$I$114,"")</f>
        <v/>
      </c>
      <c r="H2189" s="338" t="str">
        <f>IF(ISNUMBER(E2189), IF(G2189&gt;'Bulk DivVar Analysis'!$J$116,"Pass","Fail"),"")</f>
        <v/>
      </c>
      <c r="I2189" s="338" t="str">
        <f t="shared" si="36"/>
        <v/>
      </c>
      <c r="J2189" s="339"/>
      <c r="K2189" s="339"/>
      <c r="L2189" s="339"/>
      <c r="M2189" s="339"/>
      <c r="N2189" s="339"/>
      <c r="O2189" s="339"/>
      <c r="P2189" s="339"/>
      <c r="Q2189" s="339"/>
    </row>
    <row r="2190" spans="1:17" ht="13.5" customHeight="1">
      <c r="A2190" s="481"/>
      <c r="B2190" s="481"/>
      <c r="C2190" s="481"/>
      <c r="D2190" s="481"/>
      <c r="E2190" s="481"/>
      <c r="F2190" s="339"/>
      <c r="G2190" s="340" t="str">
        <f>IF(ISNUMBER(E2190),E2190/'Bulk DivVar Analysis'!$I$114,"")</f>
        <v/>
      </c>
      <c r="H2190" s="338" t="str">
        <f>IF(ISNUMBER(E2190), IF(G2190&gt;'Bulk DivVar Analysis'!$J$116,"Pass","Fail"),"")</f>
        <v/>
      </c>
      <c r="I2190" s="338" t="str">
        <f t="shared" si="36"/>
        <v/>
      </c>
      <c r="J2190" s="339"/>
      <c r="K2190" s="339"/>
      <c r="L2190" s="339"/>
      <c r="M2190" s="339"/>
      <c r="N2190" s="339"/>
      <c r="O2190" s="339"/>
      <c r="P2190" s="339"/>
      <c r="Q2190" s="339"/>
    </row>
    <row r="2191" spans="1:17" ht="13.5" customHeight="1">
      <c r="A2191" s="481"/>
      <c r="B2191" s="481"/>
      <c r="C2191" s="481"/>
      <c r="D2191" s="481"/>
      <c r="E2191" s="481"/>
      <c r="F2191" s="339"/>
      <c r="G2191" s="340" t="str">
        <f>IF(ISNUMBER(E2191),E2191/'Bulk DivVar Analysis'!$I$114,"")</f>
        <v/>
      </c>
      <c r="H2191" s="338" t="str">
        <f>IF(ISNUMBER(E2191), IF(G2191&gt;'Bulk DivVar Analysis'!$J$116,"Pass","Fail"),"")</f>
        <v/>
      </c>
      <c r="I2191" s="338" t="str">
        <f t="shared" si="36"/>
        <v/>
      </c>
      <c r="J2191" s="339"/>
      <c r="K2191" s="339"/>
      <c r="L2191" s="339"/>
      <c r="M2191" s="339"/>
      <c r="N2191" s="339"/>
      <c r="O2191" s="339"/>
      <c r="P2191" s="339"/>
      <c r="Q2191" s="339"/>
    </row>
    <row r="2192" spans="1:17" ht="13.5" customHeight="1">
      <c r="A2192" s="481"/>
      <c r="B2192" s="481"/>
      <c r="C2192" s="481"/>
      <c r="D2192" s="481"/>
      <c r="E2192" s="481"/>
      <c r="F2192" s="339"/>
      <c r="G2192" s="340" t="str">
        <f>IF(ISNUMBER(E2192),E2192/'Bulk DivVar Analysis'!$I$114,"")</f>
        <v/>
      </c>
      <c r="H2192" s="338" t="str">
        <f>IF(ISNUMBER(E2192), IF(G2192&gt;'Bulk DivVar Analysis'!$J$116,"Pass","Fail"),"")</f>
        <v/>
      </c>
      <c r="I2192" s="338" t="str">
        <f t="shared" si="36"/>
        <v/>
      </c>
      <c r="J2192" s="339"/>
      <c r="K2192" s="339"/>
      <c r="L2192" s="339"/>
      <c r="M2192" s="339"/>
      <c r="N2192" s="339"/>
      <c r="O2192" s="339"/>
      <c r="P2192" s="339"/>
      <c r="Q2192" s="339"/>
    </row>
    <row r="2193" spans="1:17" ht="13.5" customHeight="1">
      <c r="A2193" s="481"/>
      <c r="B2193" s="481"/>
      <c r="C2193" s="481"/>
      <c r="D2193" s="481"/>
      <c r="E2193" s="481"/>
      <c r="F2193" s="339"/>
      <c r="G2193" s="340" t="str">
        <f>IF(ISNUMBER(E2193),E2193/'Bulk DivVar Analysis'!$I$114,"")</f>
        <v/>
      </c>
      <c r="H2193" s="338" t="str">
        <f>IF(ISNUMBER(E2193), IF(G2193&gt;'Bulk DivVar Analysis'!$J$116,"Pass","Fail"),"")</f>
        <v/>
      </c>
      <c r="I2193" s="338" t="str">
        <f t="shared" si="36"/>
        <v/>
      </c>
      <c r="J2193" s="339"/>
      <c r="K2193" s="339"/>
      <c r="L2193" s="339"/>
      <c r="M2193" s="339"/>
      <c r="N2193" s="339"/>
      <c r="O2193" s="339"/>
      <c r="P2193" s="339"/>
      <c r="Q2193" s="339"/>
    </row>
    <row r="2194" spans="1:17" ht="13.5" customHeight="1">
      <c r="A2194" s="481"/>
      <c r="B2194" s="481"/>
      <c r="C2194" s="481"/>
      <c r="D2194" s="481"/>
      <c r="E2194" s="481"/>
      <c r="F2194" s="339"/>
      <c r="G2194" s="340" t="str">
        <f>IF(ISNUMBER(E2194),E2194/'Bulk DivVar Analysis'!$I$114,"")</f>
        <v/>
      </c>
      <c r="H2194" s="338" t="str">
        <f>IF(ISNUMBER(E2194), IF(G2194&gt;'Bulk DivVar Analysis'!$J$116,"Pass","Fail"),"")</f>
        <v/>
      </c>
      <c r="I2194" s="338" t="str">
        <f t="shared" si="36"/>
        <v/>
      </c>
      <c r="J2194" s="339"/>
      <c r="K2194" s="339"/>
      <c r="L2194" s="339"/>
      <c r="M2194" s="339"/>
      <c r="N2194" s="339"/>
      <c r="O2194" s="339"/>
      <c r="P2194" s="339"/>
      <c r="Q2194" s="339"/>
    </row>
    <row r="2195" spans="1:17" ht="13.5" customHeight="1">
      <c r="A2195" s="481"/>
      <c r="B2195" s="481"/>
      <c r="C2195" s="481"/>
      <c r="D2195" s="481"/>
      <c r="E2195" s="481"/>
      <c r="F2195" s="339"/>
      <c r="G2195" s="340" t="str">
        <f>IF(ISNUMBER(E2195),E2195/'Bulk DivVar Analysis'!$I$114,"")</f>
        <v/>
      </c>
      <c r="H2195" s="338" t="str">
        <f>IF(ISNUMBER(E2195), IF(G2195&gt;'Bulk DivVar Analysis'!$J$116,"Pass","Fail"),"")</f>
        <v/>
      </c>
      <c r="I2195" s="338" t="str">
        <f t="shared" si="36"/>
        <v/>
      </c>
      <c r="J2195" s="339"/>
      <c r="K2195" s="339"/>
      <c r="L2195" s="339"/>
      <c r="M2195" s="339"/>
      <c r="N2195" s="339"/>
      <c r="O2195" s="339"/>
      <c r="P2195" s="339"/>
      <c r="Q2195" s="339"/>
    </row>
    <row r="2196" spans="1:17" ht="13.5" customHeight="1">
      <c r="A2196" s="481"/>
      <c r="B2196" s="481"/>
      <c r="C2196" s="481"/>
      <c r="D2196" s="481"/>
      <c r="E2196" s="481"/>
      <c r="F2196" s="339"/>
      <c r="G2196" s="340" t="str">
        <f>IF(ISNUMBER(E2196),E2196/'Bulk DivVar Analysis'!$I$114,"")</f>
        <v/>
      </c>
      <c r="H2196" s="338" t="str">
        <f>IF(ISNUMBER(E2196), IF(G2196&gt;'Bulk DivVar Analysis'!$J$116,"Pass","Fail"),"")</f>
        <v/>
      </c>
      <c r="I2196" s="338" t="str">
        <f t="shared" si="36"/>
        <v/>
      </c>
      <c r="J2196" s="339"/>
      <c r="K2196" s="339"/>
      <c r="L2196" s="339"/>
      <c r="M2196" s="339"/>
      <c r="N2196" s="339"/>
      <c r="O2196" s="339"/>
      <c r="P2196" s="339"/>
      <c r="Q2196" s="339"/>
    </row>
    <row r="2197" spans="1:17" ht="13.5" customHeight="1">
      <c r="A2197" s="481"/>
      <c r="B2197" s="481"/>
      <c r="C2197" s="481"/>
      <c r="D2197" s="481"/>
      <c r="E2197" s="481"/>
      <c r="F2197" s="339"/>
      <c r="G2197" s="340" t="str">
        <f>IF(ISNUMBER(E2197),E2197/'Bulk DivVar Analysis'!$I$114,"")</f>
        <v/>
      </c>
      <c r="H2197" s="338" t="str">
        <f>IF(ISNUMBER(E2197), IF(G2197&gt;'Bulk DivVar Analysis'!$J$116,"Pass","Fail"),"")</f>
        <v/>
      </c>
      <c r="I2197" s="338" t="str">
        <f t="shared" si="36"/>
        <v/>
      </c>
      <c r="J2197" s="339"/>
      <c r="K2197" s="339"/>
      <c r="L2197" s="339"/>
      <c r="M2197" s="339"/>
      <c r="N2197" s="339"/>
      <c r="O2197" s="339"/>
      <c r="P2197" s="339"/>
      <c r="Q2197" s="339"/>
    </row>
    <row r="2198" spans="1:17" ht="13.5" customHeight="1">
      <c r="A2198" s="481"/>
      <c r="B2198" s="481"/>
      <c r="C2198" s="481"/>
      <c r="D2198" s="481"/>
      <c r="E2198" s="481"/>
      <c r="F2198" s="339"/>
      <c r="G2198" s="340" t="str">
        <f>IF(ISNUMBER(E2198),E2198/'Bulk DivVar Analysis'!$I$114,"")</f>
        <v/>
      </c>
      <c r="H2198" s="338" t="str">
        <f>IF(ISNUMBER(E2198), IF(G2198&gt;'Bulk DivVar Analysis'!$J$116,"Pass","Fail"),"")</f>
        <v/>
      </c>
      <c r="I2198" s="338" t="str">
        <f t="shared" si="36"/>
        <v/>
      </c>
      <c r="J2198" s="339"/>
      <c r="K2198" s="339"/>
      <c r="L2198" s="339"/>
      <c r="M2198" s="339"/>
      <c r="N2198" s="339"/>
      <c r="O2198" s="339"/>
      <c r="P2198" s="339"/>
      <c r="Q2198" s="339"/>
    </row>
    <row r="2199" spans="1:17" ht="13.5" customHeight="1">
      <c r="A2199" s="481"/>
      <c r="B2199" s="481"/>
      <c r="C2199" s="481"/>
      <c r="D2199" s="481"/>
      <c r="E2199" s="481"/>
      <c r="F2199" s="339"/>
      <c r="G2199" s="340" t="str">
        <f>IF(ISNUMBER(E2199),E2199/'Bulk DivVar Analysis'!$I$114,"")</f>
        <v/>
      </c>
      <c r="H2199" s="338" t="str">
        <f>IF(ISNUMBER(E2199), IF(G2199&gt;'Bulk DivVar Analysis'!$J$116,"Pass","Fail"),"")</f>
        <v/>
      </c>
      <c r="I2199" s="338" t="str">
        <f t="shared" si="36"/>
        <v/>
      </c>
      <c r="J2199" s="339"/>
      <c r="K2199" s="339"/>
      <c r="L2199" s="339"/>
      <c r="M2199" s="339"/>
      <c r="N2199" s="339"/>
      <c r="O2199" s="339"/>
      <c r="P2199" s="339"/>
      <c r="Q2199" s="339"/>
    </row>
    <row r="2200" spans="1:17" ht="13.5" customHeight="1">
      <c r="A2200" s="481"/>
      <c r="B2200" s="481"/>
      <c r="C2200" s="481"/>
      <c r="D2200" s="481"/>
      <c r="E2200" s="481"/>
      <c r="F2200" s="339"/>
      <c r="G2200" s="340" t="str">
        <f>IF(ISNUMBER(E2200),E2200/'Bulk DivVar Analysis'!$I$114,"")</f>
        <v/>
      </c>
      <c r="H2200" s="338" t="str">
        <f>IF(ISNUMBER(E2200), IF(G2200&gt;'Bulk DivVar Analysis'!$J$116,"Pass","Fail"),"")</f>
        <v/>
      </c>
      <c r="I2200" s="338" t="str">
        <f t="shared" si="36"/>
        <v/>
      </c>
      <c r="J2200" s="339"/>
      <c r="K2200" s="339"/>
      <c r="L2200" s="339"/>
      <c r="M2200" s="339"/>
      <c r="N2200" s="339"/>
      <c r="O2200" s="339"/>
      <c r="P2200" s="339"/>
      <c r="Q2200" s="339"/>
    </row>
    <row r="2201" spans="1:17" ht="13.5" customHeight="1">
      <c r="A2201" s="481"/>
      <c r="B2201" s="481"/>
      <c r="C2201" s="481"/>
      <c r="D2201" s="481"/>
      <c r="E2201" s="481"/>
      <c r="F2201" s="339"/>
      <c r="G2201" s="340" t="str">
        <f>IF(ISNUMBER(E2201),E2201/'Bulk DivVar Analysis'!$I$114,"")</f>
        <v/>
      </c>
      <c r="H2201" s="338" t="str">
        <f>IF(ISNUMBER(E2201), IF(G2201&gt;'Bulk DivVar Analysis'!$J$116,"Pass","Fail"),"")</f>
        <v/>
      </c>
      <c r="I2201" s="338" t="str">
        <f t="shared" si="36"/>
        <v/>
      </c>
      <c r="J2201" s="339"/>
      <c r="K2201" s="339"/>
      <c r="L2201" s="339"/>
      <c r="M2201" s="339"/>
      <c r="N2201" s="339"/>
      <c r="O2201" s="339"/>
      <c r="P2201" s="339"/>
      <c r="Q2201" s="339"/>
    </row>
    <row r="2202" spans="1:17" ht="13.5" customHeight="1">
      <c r="A2202" s="481"/>
      <c r="B2202" s="481"/>
      <c r="C2202" s="481"/>
      <c r="D2202" s="481"/>
      <c r="E2202" s="481"/>
      <c r="F2202" s="339"/>
      <c r="G2202" s="340" t="str">
        <f>IF(ISNUMBER(E2202),E2202/'Bulk DivVar Analysis'!$I$114,"")</f>
        <v/>
      </c>
      <c r="H2202" s="338" t="str">
        <f>IF(ISNUMBER(E2202), IF(G2202&gt;'Bulk DivVar Analysis'!$J$116,"Pass","Fail"),"")</f>
        <v/>
      </c>
      <c r="I2202" s="338" t="str">
        <f t="shared" si="36"/>
        <v/>
      </c>
      <c r="J2202" s="339"/>
      <c r="K2202" s="339"/>
      <c r="L2202" s="339"/>
      <c r="M2202" s="339"/>
      <c r="N2202" s="339"/>
      <c r="O2202" s="339"/>
      <c r="P2202" s="339"/>
      <c r="Q2202" s="339"/>
    </row>
    <row r="2203" spans="1:17" ht="13.5" customHeight="1">
      <c r="A2203" s="481"/>
      <c r="B2203" s="481"/>
      <c r="C2203" s="481"/>
      <c r="D2203" s="481"/>
      <c r="E2203" s="481"/>
      <c r="F2203" s="339"/>
      <c r="G2203" s="340" t="str">
        <f>IF(ISNUMBER(E2203),E2203/'Bulk DivVar Analysis'!$I$114,"")</f>
        <v/>
      </c>
      <c r="H2203" s="338" t="str">
        <f>IF(ISNUMBER(E2203), IF(G2203&gt;'Bulk DivVar Analysis'!$J$116,"Pass","Fail"),"")</f>
        <v/>
      </c>
      <c r="I2203" s="338" t="str">
        <f t="shared" si="36"/>
        <v/>
      </c>
      <c r="J2203" s="339"/>
      <c r="K2203" s="339"/>
      <c r="L2203" s="339"/>
      <c r="M2203" s="339"/>
      <c r="N2203" s="339"/>
      <c r="O2203" s="339"/>
      <c r="P2203" s="339"/>
      <c r="Q2203" s="339"/>
    </row>
    <row r="2204" spans="1:17" ht="13.5" customHeight="1">
      <c r="A2204" s="481"/>
      <c r="B2204" s="481"/>
      <c r="C2204" s="481"/>
      <c r="D2204" s="481"/>
      <c r="E2204" s="481"/>
      <c r="F2204" s="339"/>
      <c r="G2204" s="340" t="str">
        <f>IF(ISNUMBER(E2204),E2204/'Bulk DivVar Analysis'!$I$114,"")</f>
        <v/>
      </c>
      <c r="H2204" s="338" t="str">
        <f>IF(ISNUMBER(E2204), IF(G2204&gt;'Bulk DivVar Analysis'!$J$116,"Pass","Fail"),"")</f>
        <v/>
      </c>
      <c r="I2204" s="338" t="str">
        <f t="shared" si="36"/>
        <v/>
      </c>
      <c r="J2204" s="339"/>
      <c r="K2204" s="339"/>
      <c r="L2204" s="339"/>
      <c r="M2204" s="339"/>
      <c r="N2204" s="339"/>
      <c r="O2204" s="339"/>
      <c r="P2204" s="339"/>
      <c r="Q2204" s="339"/>
    </row>
    <row r="2205" spans="1:17" ht="13.5" customHeight="1">
      <c r="A2205" s="481"/>
      <c r="B2205" s="481"/>
      <c r="C2205" s="481"/>
      <c r="D2205" s="481"/>
      <c r="E2205" s="481"/>
      <c r="F2205" s="339"/>
      <c r="G2205" s="340" t="str">
        <f>IF(ISNUMBER(E2205),E2205/'Bulk DivVar Analysis'!$I$114,"")</f>
        <v/>
      </c>
      <c r="H2205" s="338" t="str">
        <f>IF(ISNUMBER(E2205), IF(G2205&gt;'Bulk DivVar Analysis'!$J$116,"Pass","Fail"),"")</f>
        <v/>
      </c>
      <c r="I2205" s="338" t="str">
        <f t="shared" si="36"/>
        <v/>
      </c>
      <c r="J2205" s="339"/>
      <c r="K2205" s="339"/>
      <c r="L2205" s="339"/>
      <c r="M2205" s="339"/>
      <c r="N2205" s="339"/>
      <c r="O2205" s="339"/>
      <c r="P2205" s="339"/>
      <c r="Q2205" s="339"/>
    </row>
    <row r="2206" spans="1:17" ht="13.5" customHeight="1">
      <c r="A2206" s="481"/>
      <c r="B2206" s="481"/>
      <c r="C2206" s="481"/>
      <c r="D2206" s="481"/>
      <c r="E2206" s="481"/>
      <c r="F2206" s="339"/>
      <c r="G2206" s="340" t="str">
        <f>IF(ISNUMBER(E2206),E2206/'Bulk DivVar Analysis'!$I$114,"")</f>
        <v/>
      </c>
      <c r="H2206" s="338" t="str">
        <f>IF(ISNUMBER(E2206), IF(G2206&gt;'Bulk DivVar Analysis'!$J$116,"Pass","Fail"),"")</f>
        <v/>
      </c>
      <c r="I2206" s="338" t="str">
        <f t="shared" si="36"/>
        <v/>
      </c>
      <c r="J2206" s="339"/>
      <c r="K2206" s="339"/>
      <c r="L2206" s="339"/>
      <c r="M2206" s="339"/>
      <c r="N2206" s="339"/>
      <c r="O2206" s="339"/>
      <c r="P2206" s="339"/>
      <c r="Q2206" s="339"/>
    </row>
    <row r="2207" spans="1:17" ht="13.5" customHeight="1">
      <c r="A2207" s="481"/>
      <c r="B2207" s="481"/>
      <c r="C2207" s="481"/>
      <c r="D2207" s="481"/>
      <c r="E2207" s="481"/>
      <c r="F2207" s="339"/>
      <c r="G2207" s="340" t="str">
        <f>IF(ISNUMBER(E2207),E2207/'Bulk DivVar Analysis'!$I$114,"")</f>
        <v/>
      </c>
      <c r="H2207" s="338" t="str">
        <f>IF(ISNUMBER(E2207), IF(G2207&gt;'Bulk DivVar Analysis'!$J$116,"Pass","Fail"),"")</f>
        <v/>
      </c>
      <c r="I2207" s="338" t="str">
        <f t="shared" si="36"/>
        <v/>
      </c>
      <c r="J2207" s="339"/>
      <c r="K2207" s="339"/>
      <c r="L2207" s="339"/>
      <c r="M2207" s="339"/>
      <c r="N2207" s="339"/>
      <c r="O2207" s="339"/>
      <c r="P2207" s="339"/>
      <c r="Q2207" s="339"/>
    </row>
    <row r="2208" spans="1:17" ht="13.5" customHeight="1">
      <c r="A2208" s="481"/>
      <c r="B2208" s="481"/>
      <c r="C2208" s="481"/>
      <c r="D2208" s="481"/>
      <c r="E2208" s="481"/>
      <c r="F2208" s="339"/>
      <c r="G2208" s="340" t="str">
        <f>IF(ISNUMBER(E2208),E2208/'Bulk DivVar Analysis'!$I$114,"")</f>
        <v/>
      </c>
      <c r="H2208" s="338" t="str">
        <f>IF(ISNUMBER(E2208), IF(G2208&gt;'Bulk DivVar Analysis'!$J$116,"Pass","Fail"),"")</f>
        <v/>
      </c>
      <c r="I2208" s="338" t="str">
        <f t="shared" si="36"/>
        <v/>
      </c>
      <c r="J2208" s="339"/>
      <c r="K2208" s="339"/>
      <c r="L2208" s="339"/>
      <c r="M2208" s="339"/>
      <c r="N2208" s="339"/>
      <c r="O2208" s="339"/>
      <c r="P2208" s="339"/>
      <c r="Q2208" s="339"/>
    </row>
    <row r="2209" spans="1:17" ht="13.5" customHeight="1">
      <c r="A2209" s="481"/>
      <c r="B2209" s="481"/>
      <c r="C2209" s="481"/>
      <c r="D2209" s="481"/>
      <c r="E2209" s="481"/>
      <c r="F2209" s="339"/>
      <c r="G2209" s="340" t="str">
        <f>IF(ISNUMBER(E2209),E2209/'Bulk DivVar Analysis'!$I$114,"")</f>
        <v/>
      </c>
      <c r="H2209" s="338" t="str">
        <f>IF(ISNUMBER(E2209), IF(G2209&gt;'Bulk DivVar Analysis'!$J$116,"Pass","Fail"),"")</f>
        <v/>
      </c>
      <c r="I2209" s="338" t="str">
        <f t="shared" si="36"/>
        <v/>
      </c>
      <c r="J2209" s="339"/>
      <c r="K2209" s="339"/>
      <c r="L2209" s="339"/>
      <c r="M2209" s="339"/>
      <c r="N2209" s="339"/>
      <c r="O2209" s="339"/>
      <c r="P2209" s="339"/>
      <c r="Q2209" s="339"/>
    </row>
    <row r="2210" spans="1:17" ht="13.5" customHeight="1">
      <c r="A2210" s="481"/>
      <c r="B2210" s="481"/>
      <c r="C2210" s="481"/>
      <c r="D2210" s="481"/>
      <c r="E2210" s="481"/>
      <c r="F2210" s="339"/>
      <c r="G2210" s="340" t="str">
        <f>IF(ISNUMBER(E2210),E2210/'Bulk DivVar Analysis'!$I$114,"")</f>
        <v/>
      </c>
      <c r="H2210" s="338" t="str">
        <f>IF(ISNUMBER(E2210), IF(G2210&gt;'Bulk DivVar Analysis'!$J$116,"Pass","Fail"),"")</f>
        <v/>
      </c>
      <c r="I2210" s="338" t="str">
        <f t="shared" si="36"/>
        <v/>
      </c>
      <c r="J2210" s="339"/>
      <c r="K2210" s="339"/>
      <c r="L2210" s="339"/>
      <c r="M2210" s="339"/>
      <c r="N2210" s="339"/>
      <c r="O2210" s="339"/>
      <c r="P2210" s="339"/>
      <c r="Q2210" s="339"/>
    </row>
    <row r="2211" spans="1:17" ht="13.5" customHeight="1">
      <c r="A2211" s="481"/>
      <c r="B2211" s="481"/>
      <c r="C2211" s="481"/>
      <c r="D2211" s="481"/>
      <c r="E2211" s="481"/>
      <c r="F2211" s="339"/>
      <c r="G2211" s="340" t="str">
        <f>IF(ISNUMBER(E2211),E2211/'Bulk DivVar Analysis'!$I$114,"")</f>
        <v/>
      </c>
      <c r="H2211" s="338" t="str">
        <f>IF(ISNUMBER(E2211), IF(G2211&gt;'Bulk DivVar Analysis'!$J$116,"Pass","Fail"),"")</f>
        <v/>
      </c>
      <c r="I2211" s="338" t="str">
        <f t="shared" si="36"/>
        <v/>
      </c>
      <c r="J2211" s="339"/>
      <c r="K2211" s="339"/>
      <c r="L2211" s="339"/>
      <c r="M2211" s="339"/>
      <c r="N2211" s="339"/>
      <c r="O2211" s="339"/>
      <c r="P2211" s="339"/>
      <c r="Q2211" s="339"/>
    </row>
    <row r="2212" spans="1:17" ht="13.5" customHeight="1">
      <c r="A2212" s="481"/>
      <c r="B2212" s="481"/>
      <c r="C2212" s="481"/>
      <c r="D2212" s="481"/>
      <c r="E2212" s="481"/>
      <c r="F2212" s="339"/>
      <c r="G2212" s="340" t="str">
        <f>IF(ISNUMBER(E2212),E2212/'Bulk DivVar Analysis'!$I$114,"")</f>
        <v/>
      </c>
      <c r="H2212" s="338" t="str">
        <f>IF(ISNUMBER(E2212), IF(G2212&gt;'Bulk DivVar Analysis'!$J$116,"Pass","Fail"),"")</f>
        <v/>
      </c>
      <c r="I2212" s="338" t="str">
        <f t="shared" si="36"/>
        <v/>
      </c>
      <c r="J2212" s="339"/>
      <c r="K2212" s="339"/>
      <c r="L2212" s="339"/>
      <c r="M2212" s="339"/>
      <c r="N2212" s="339"/>
      <c r="O2212" s="339"/>
      <c r="P2212" s="339"/>
      <c r="Q2212" s="339"/>
    </row>
    <row r="2213" spans="1:17" ht="13.5" customHeight="1">
      <c r="A2213" s="481"/>
      <c r="B2213" s="481"/>
      <c r="C2213" s="481"/>
      <c r="D2213" s="481"/>
      <c r="E2213" s="481"/>
      <c r="F2213" s="339"/>
      <c r="G2213" s="340" t="str">
        <f>IF(ISNUMBER(E2213),E2213/'Bulk DivVar Analysis'!$I$114,"")</f>
        <v/>
      </c>
      <c r="H2213" s="338" t="str">
        <f>IF(ISNUMBER(E2213), IF(G2213&gt;'Bulk DivVar Analysis'!$J$116,"Pass","Fail"),"")</f>
        <v/>
      </c>
      <c r="I2213" s="338" t="str">
        <f t="shared" si="36"/>
        <v/>
      </c>
      <c r="J2213" s="339"/>
      <c r="K2213" s="339"/>
      <c r="L2213" s="339"/>
      <c r="M2213" s="339"/>
      <c r="N2213" s="339"/>
      <c r="O2213" s="339"/>
      <c r="P2213" s="339"/>
      <c r="Q2213" s="339"/>
    </row>
    <row r="2214" spans="1:17" ht="13.5" customHeight="1">
      <c r="A2214" s="481"/>
      <c r="B2214" s="481"/>
      <c r="C2214" s="481"/>
      <c r="D2214" s="481"/>
      <c r="E2214" s="481"/>
      <c r="F2214" s="339"/>
      <c r="G2214" s="340" t="str">
        <f>IF(ISNUMBER(E2214),E2214/'Bulk DivVar Analysis'!$I$114,"")</f>
        <v/>
      </c>
      <c r="H2214" s="338" t="str">
        <f>IF(ISNUMBER(E2214), IF(G2214&gt;'Bulk DivVar Analysis'!$J$116,"Pass","Fail"),"")</f>
        <v/>
      </c>
      <c r="I2214" s="338" t="str">
        <f t="shared" si="36"/>
        <v/>
      </c>
      <c r="J2214" s="339"/>
      <c r="K2214" s="339"/>
      <c r="L2214" s="339"/>
      <c r="M2214" s="339"/>
      <c r="N2214" s="339"/>
      <c r="O2214" s="339"/>
      <c r="P2214" s="339"/>
      <c r="Q2214" s="339"/>
    </row>
    <row r="2215" spans="1:17" ht="13.5" customHeight="1">
      <c r="A2215" s="481"/>
      <c r="B2215" s="481"/>
      <c r="C2215" s="481"/>
      <c r="D2215" s="481"/>
      <c r="E2215" s="481"/>
      <c r="F2215" s="339"/>
      <c r="G2215" s="340" t="str">
        <f>IF(ISNUMBER(E2215),E2215/'Bulk DivVar Analysis'!$I$114,"")</f>
        <v/>
      </c>
      <c r="H2215" s="338" t="str">
        <f>IF(ISNUMBER(E2215), IF(G2215&gt;'Bulk DivVar Analysis'!$J$116,"Pass","Fail"),"")</f>
        <v/>
      </c>
      <c r="I2215" s="338" t="str">
        <f t="shared" si="36"/>
        <v/>
      </c>
      <c r="J2215" s="339"/>
      <c r="K2215" s="339"/>
      <c r="L2215" s="339"/>
      <c r="M2215" s="339"/>
      <c r="N2215" s="339"/>
      <c r="O2215" s="339"/>
      <c r="P2215" s="339"/>
      <c r="Q2215" s="339"/>
    </row>
    <row r="2216" spans="1:17" ht="13.5" customHeight="1">
      <c r="A2216" s="481"/>
      <c r="B2216" s="481"/>
      <c r="C2216" s="481"/>
      <c r="D2216" s="481"/>
      <c r="E2216" s="481"/>
      <c r="F2216" s="339"/>
      <c r="G2216" s="340" t="str">
        <f>IF(ISNUMBER(E2216),E2216/'Bulk DivVar Analysis'!$I$114,"")</f>
        <v/>
      </c>
      <c r="H2216" s="338" t="str">
        <f>IF(ISNUMBER(E2216), IF(G2216&gt;'Bulk DivVar Analysis'!$J$116,"Pass","Fail"),"")</f>
        <v/>
      </c>
      <c r="I2216" s="338" t="str">
        <f t="shared" si="36"/>
        <v/>
      </c>
      <c r="J2216" s="339"/>
      <c r="K2216" s="339"/>
      <c r="L2216" s="339"/>
      <c r="M2216" s="339"/>
      <c r="N2216" s="339"/>
      <c r="O2216" s="339"/>
      <c r="P2216" s="339"/>
      <c r="Q2216" s="339"/>
    </row>
    <row r="2217" spans="1:17" ht="13.5" customHeight="1">
      <c r="A2217" s="481"/>
      <c r="B2217" s="481"/>
      <c r="C2217" s="481"/>
      <c r="D2217" s="481"/>
      <c r="E2217" s="481"/>
      <c r="F2217" s="339"/>
      <c r="G2217" s="340" t="str">
        <f>IF(ISNUMBER(E2217),E2217/'Bulk DivVar Analysis'!$I$114,"")</f>
        <v/>
      </c>
      <c r="H2217" s="338" t="str">
        <f>IF(ISNUMBER(E2217), IF(G2217&gt;'Bulk DivVar Analysis'!$J$116,"Pass","Fail"),"")</f>
        <v/>
      </c>
      <c r="I2217" s="338" t="str">
        <f t="shared" si="36"/>
        <v/>
      </c>
      <c r="J2217" s="339"/>
      <c r="K2217" s="339"/>
      <c r="L2217" s="339"/>
      <c r="M2217" s="339"/>
      <c r="N2217" s="339"/>
      <c r="O2217" s="339"/>
      <c r="P2217" s="339"/>
      <c r="Q2217" s="339"/>
    </row>
    <row r="2218" spans="1:17" ht="13.5" customHeight="1">
      <c r="A2218" s="481"/>
      <c r="B2218" s="481"/>
      <c r="C2218" s="481"/>
      <c r="D2218" s="481"/>
      <c r="E2218" s="481"/>
      <c r="F2218" s="339"/>
      <c r="G2218" s="340" t="str">
        <f>IF(ISNUMBER(E2218),E2218/'Bulk DivVar Analysis'!$I$114,"")</f>
        <v/>
      </c>
      <c r="H2218" s="338" t="str">
        <f>IF(ISNUMBER(E2218), IF(G2218&gt;'Bulk DivVar Analysis'!$J$116,"Pass","Fail"),"")</f>
        <v/>
      </c>
      <c r="I2218" s="338" t="str">
        <f t="shared" si="36"/>
        <v/>
      </c>
      <c r="J2218" s="339"/>
      <c r="K2218" s="339"/>
      <c r="L2218" s="339"/>
      <c r="M2218" s="339"/>
      <c r="N2218" s="339"/>
      <c r="O2218" s="339"/>
      <c r="P2218" s="339"/>
      <c r="Q2218" s="339"/>
    </row>
    <row r="2219" spans="1:17" ht="13.5" customHeight="1">
      <c r="A2219" s="481"/>
      <c r="B2219" s="481"/>
      <c r="C2219" s="481"/>
      <c r="D2219" s="481"/>
      <c r="E2219" s="481"/>
      <c r="F2219" s="339"/>
      <c r="G2219" s="340" t="str">
        <f>IF(ISNUMBER(E2219),E2219/'Bulk DivVar Analysis'!$I$114,"")</f>
        <v/>
      </c>
      <c r="H2219" s="338" t="str">
        <f>IF(ISNUMBER(E2219), IF(G2219&gt;'Bulk DivVar Analysis'!$J$116,"Pass","Fail"),"")</f>
        <v/>
      </c>
      <c r="I2219" s="338" t="str">
        <f t="shared" si="36"/>
        <v/>
      </c>
      <c r="J2219" s="339"/>
      <c r="K2219" s="339"/>
      <c r="L2219" s="339"/>
      <c r="M2219" s="339"/>
      <c r="N2219" s="339"/>
      <c r="O2219" s="339"/>
      <c r="P2219" s="339"/>
      <c r="Q2219" s="339"/>
    </row>
    <row r="2220" spans="1:17" ht="13.5" customHeight="1">
      <c r="A2220" s="481"/>
      <c r="B2220" s="481"/>
      <c r="C2220" s="481"/>
      <c r="D2220" s="481"/>
      <c r="E2220" s="481"/>
      <c r="F2220" s="339"/>
      <c r="G2220" s="340" t="str">
        <f>IF(ISNUMBER(E2220),E2220/'Bulk DivVar Analysis'!$I$114,"")</f>
        <v/>
      </c>
      <c r="H2220" s="338" t="str">
        <f>IF(ISNUMBER(E2220), IF(G2220&gt;'Bulk DivVar Analysis'!$J$116,"Pass","Fail"),"")</f>
        <v/>
      </c>
      <c r="I2220" s="338" t="str">
        <f t="shared" si="36"/>
        <v/>
      </c>
      <c r="J2220" s="339"/>
      <c r="K2220" s="339"/>
      <c r="L2220" s="339"/>
      <c r="M2220" s="339"/>
      <c r="N2220" s="339"/>
      <c r="O2220" s="339"/>
      <c r="P2220" s="339"/>
      <c r="Q2220" s="339"/>
    </row>
    <row r="2221" spans="1:17" ht="13.5" customHeight="1">
      <c r="A2221" s="481"/>
      <c r="B2221" s="481"/>
      <c r="C2221" s="481"/>
      <c r="D2221" s="481"/>
      <c r="E2221" s="481"/>
      <c r="F2221" s="339"/>
      <c r="G2221" s="340" t="str">
        <f>IF(ISNUMBER(E2221),E2221/'Bulk DivVar Analysis'!$I$114,"")</f>
        <v/>
      </c>
      <c r="H2221" s="338" t="str">
        <f>IF(ISNUMBER(E2221), IF(G2221&gt;'Bulk DivVar Analysis'!$J$116,"Pass","Fail"),"")</f>
        <v/>
      </c>
      <c r="I2221" s="338" t="str">
        <f t="shared" si="36"/>
        <v/>
      </c>
      <c r="J2221" s="339"/>
      <c r="K2221" s="339"/>
      <c r="L2221" s="339"/>
      <c r="M2221" s="339"/>
      <c r="N2221" s="339"/>
      <c r="O2221" s="339"/>
      <c r="P2221" s="339"/>
      <c r="Q2221" s="339"/>
    </row>
    <row r="2222" spans="1:17" ht="13.5" customHeight="1">
      <c r="A2222" s="481"/>
      <c r="B2222" s="481"/>
      <c r="C2222" s="481"/>
      <c r="D2222" s="481"/>
      <c r="E2222" s="481"/>
      <c r="F2222" s="339"/>
      <c r="G2222" s="340" t="str">
        <f>IF(ISNUMBER(E2222),E2222/'Bulk DivVar Analysis'!$I$114,"")</f>
        <v/>
      </c>
      <c r="H2222" s="338" t="str">
        <f>IF(ISNUMBER(E2222), IF(G2222&gt;'Bulk DivVar Analysis'!$J$116,"Pass","Fail"),"")</f>
        <v/>
      </c>
      <c r="I2222" s="338" t="str">
        <f t="shared" si="36"/>
        <v/>
      </c>
      <c r="J2222" s="339"/>
      <c r="K2222" s="339"/>
      <c r="L2222" s="339"/>
      <c r="M2222" s="339"/>
      <c r="N2222" s="339"/>
      <c r="O2222" s="339"/>
      <c r="P2222" s="339"/>
      <c r="Q2222" s="339"/>
    </row>
    <row r="2223" spans="1:17" ht="13.5" customHeight="1">
      <c r="A2223" s="481"/>
      <c r="B2223" s="481"/>
      <c r="C2223" s="481"/>
      <c r="D2223" s="481"/>
      <c r="E2223" s="481"/>
      <c r="F2223" s="339"/>
      <c r="G2223" s="340" t="str">
        <f>IF(ISNUMBER(E2223),E2223/'Bulk DivVar Analysis'!$I$114,"")</f>
        <v/>
      </c>
      <c r="H2223" s="338" t="str">
        <f>IF(ISNUMBER(E2223), IF(G2223&gt;'Bulk DivVar Analysis'!$J$116,"Pass","Fail"),"")</f>
        <v/>
      </c>
      <c r="I2223" s="338" t="str">
        <f t="shared" si="36"/>
        <v/>
      </c>
      <c r="J2223" s="339"/>
      <c r="K2223" s="339"/>
      <c r="L2223" s="339"/>
      <c r="M2223" s="339"/>
      <c r="N2223" s="339"/>
      <c r="O2223" s="339"/>
      <c r="P2223" s="339"/>
      <c r="Q2223" s="339"/>
    </row>
    <row r="2224" spans="1:17" ht="13.5" customHeight="1">
      <c r="A2224" s="481"/>
      <c r="B2224" s="481"/>
      <c r="C2224" s="481"/>
      <c r="D2224" s="481"/>
      <c r="E2224" s="481"/>
      <c r="F2224" s="339"/>
      <c r="G2224" s="340" t="str">
        <f>IF(ISNUMBER(E2224),E2224/'Bulk DivVar Analysis'!$I$114,"")</f>
        <v/>
      </c>
      <c r="H2224" s="338" t="str">
        <f>IF(ISNUMBER(E2224), IF(G2224&gt;'Bulk DivVar Analysis'!$J$116,"Pass","Fail"),"")</f>
        <v/>
      </c>
      <c r="I2224" s="338" t="str">
        <f t="shared" si="36"/>
        <v/>
      </c>
      <c r="J2224" s="339"/>
      <c r="K2224" s="339"/>
      <c r="L2224" s="339"/>
      <c r="M2224" s="339"/>
      <c r="N2224" s="339"/>
      <c r="O2224" s="339"/>
      <c r="P2224" s="339"/>
      <c r="Q2224" s="339"/>
    </row>
    <row r="2225" spans="1:17" ht="13.5" customHeight="1">
      <c r="A2225" s="481"/>
      <c r="B2225" s="481"/>
      <c r="C2225" s="481"/>
      <c r="D2225" s="481"/>
      <c r="E2225" s="481"/>
      <c r="F2225" s="339"/>
      <c r="G2225" s="340" t="str">
        <f>IF(ISNUMBER(E2225),E2225/'Bulk DivVar Analysis'!$I$114,"")</f>
        <v/>
      </c>
      <c r="H2225" s="338" t="str">
        <f>IF(ISNUMBER(E2225), IF(G2225&gt;'Bulk DivVar Analysis'!$J$116,"Pass","Fail"),"")</f>
        <v/>
      </c>
      <c r="I2225" s="338" t="str">
        <f t="shared" si="36"/>
        <v/>
      </c>
      <c r="J2225" s="339"/>
      <c r="K2225" s="339"/>
      <c r="L2225" s="339"/>
      <c r="M2225" s="339"/>
      <c r="N2225" s="339"/>
      <c r="O2225" s="339"/>
      <c r="P2225" s="339"/>
      <c r="Q2225" s="339"/>
    </row>
    <row r="2226" spans="1:17" ht="13.5" customHeight="1">
      <c r="A2226" s="481"/>
      <c r="B2226" s="481"/>
      <c r="C2226" s="481"/>
      <c r="D2226" s="481"/>
      <c r="E2226" s="481"/>
      <c r="F2226" s="339"/>
      <c r="G2226" s="340" t="str">
        <f>IF(ISNUMBER(E2226),E2226/'Bulk DivVar Analysis'!$I$114,"")</f>
        <v/>
      </c>
      <c r="H2226" s="338" t="str">
        <f>IF(ISNUMBER(E2226), IF(G2226&gt;'Bulk DivVar Analysis'!$J$116,"Pass","Fail"),"")</f>
        <v/>
      </c>
      <c r="I2226" s="338" t="str">
        <f t="shared" si="36"/>
        <v/>
      </c>
      <c r="J2226" s="339"/>
      <c r="K2226" s="339"/>
      <c r="L2226" s="339"/>
      <c r="M2226" s="339"/>
      <c r="N2226" s="339"/>
      <c r="O2226" s="339"/>
      <c r="P2226" s="339"/>
      <c r="Q2226" s="339"/>
    </row>
    <row r="2227" spans="1:17" ht="13.5" customHeight="1">
      <c r="A2227" s="481"/>
      <c r="B2227" s="481"/>
      <c r="C2227" s="481"/>
      <c r="D2227" s="481"/>
      <c r="E2227" s="481"/>
      <c r="F2227" s="339"/>
      <c r="G2227" s="340" t="str">
        <f>IF(ISNUMBER(E2227),E2227/'Bulk DivVar Analysis'!$I$114,"")</f>
        <v/>
      </c>
      <c r="H2227" s="338" t="str">
        <f>IF(ISNUMBER(E2227), IF(G2227&gt;'Bulk DivVar Analysis'!$J$116,"Pass","Fail"),"")</f>
        <v/>
      </c>
      <c r="I2227" s="338" t="str">
        <f t="shared" si="36"/>
        <v/>
      </c>
      <c r="J2227" s="339"/>
      <c r="K2227" s="339"/>
      <c r="L2227" s="339"/>
      <c r="M2227" s="339"/>
      <c r="N2227" s="339"/>
      <c r="O2227" s="339"/>
      <c r="P2227" s="339"/>
      <c r="Q2227" s="339"/>
    </row>
    <row r="2228" spans="1:17" ht="13.5" customHeight="1">
      <c r="A2228" s="481"/>
      <c r="B2228" s="481"/>
      <c r="C2228" s="481"/>
      <c r="D2228" s="481"/>
      <c r="E2228" s="481"/>
      <c r="F2228" s="339"/>
      <c r="G2228" s="340" t="str">
        <f>IF(ISNUMBER(E2228),E2228/'Bulk DivVar Analysis'!$I$114,"")</f>
        <v/>
      </c>
      <c r="H2228" s="338" t="str">
        <f>IF(ISNUMBER(E2228), IF(G2228&gt;'Bulk DivVar Analysis'!$J$116,"Pass","Fail"),"")</f>
        <v/>
      </c>
      <c r="I2228" s="338" t="str">
        <f t="shared" si="36"/>
        <v/>
      </c>
      <c r="J2228" s="339"/>
      <c r="K2228" s="339"/>
      <c r="L2228" s="339"/>
      <c r="M2228" s="339"/>
      <c r="N2228" s="339"/>
      <c r="O2228" s="339"/>
      <c r="P2228" s="339"/>
      <c r="Q2228" s="339"/>
    </row>
    <row r="2229" spans="1:17" ht="13.5" customHeight="1">
      <c r="A2229" s="481"/>
      <c r="B2229" s="481"/>
      <c r="C2229" s="481"/>
      <c r="D2229" s="481"/>
      <c r="E2229" s="481"/>
      <c r="F2229" s="339"/>
      <c r="G2229" s="340" t="str">
        <f>IF(ISNUMBER(E2229),E2229/'Bulk DivVar Analysis'!$I$114,"")</f>
        <v/>
      </c>
      <c r="H2229" s="338" t="str">
        <f>IF(ISNUMBER(E2229), IF(G2229&gt;'Bulk DivVar Analysis'!$J$116,"Pass","Fail"),"")</f>
        <v/>
      </c>
      <c r="I2229" s="338" t="str">
        <f t="shared" si="36"/>
        <v/>
      </c>
      <c r="J2229" s="339"/>
      <c r="K2229" s="339"/>
      <c r="L2229" s="339"/>
      <c r="M2229" s="339"/>
      <c r="N2229" s="339"/>
      <c r="O2229" s="339"/>
      <c r="P2229" s="339"/>
      <c r="Q2229" s="339"/>
    </row>
    <row r="2230" spans="1:17" ht="13.5" customHeight="1">
      <c r="A2230" s="481"/>
      <c r="B2230" s="481"/>
      <c r="C2230" s="481"/>
      <c r="D2230" s="481"/>
      <c r="E2230" s="481"/>
      <c r="F2230" s="339"/>
      <c r="G2230" s="340" t="str">
        <f>IF(ISNUMBER(E2230),E2230/'Bulk DivVar Analysis'!$I$114,"")</f>
        <v/>
      </c>
      <c r="H2230" s="338" t="str">
        <f>IF(ISNUMBER(E2230), IF(G2230&gt;'Bulk DivVar Analysis'!$J$116,"Pass","Fail"),"")</f>
        <v/>
      </c>
      <c r="I2230" s="338" t="str">
        <f t="shared" si="36"/>
        <v/>
      </c>
      <c r="J2230" s="339"/>
      <c r="K2230" s="339"/>
      <c r="L2230" s="339"/>
      <c r="M2230" s="339"/>
      <c r="N2230" s="339"/>
      <c r="O2230" s="339"/>
      <c r="P2230" s="339"/>
      <c r="Q2230" s="339"/>
    </row>
    <row r="2231" spans="1:17" ht="13.5" customHeight="1">
      <c r="A2231" s="481"/>
      <c r="B2231" s="481"/>
      <c r="C2231" s="481"/>
      <c r="D2231" s="481"/>
      <c r="E2231" s="481"/>
      <c r="F2231" s="339"/>
      <c r="G2231" s="340" t="str">
        <f>IF(ISNUMBER(E2231),E2231/'Bulk DivVar Analysis'!$I$114,"")</f>
        <v/>
      </c>
      <c r="H2231" s="338" t="str">
        <f>IF(ISNUMBER(E2231), IF(G2231&gt;'Bulk DivVar Analysis'!$J$116,"Pass","Fail"),"")</f>
        <v/>
      </c>
      <c r="I2231" s="338" t="str">
        <f t="shared" si="36"/>
        <v/>
      </c>
      <c r="J2231" s="339"/>
      <c r="K2231" s="339"/>
      <c r="L2231" s="339"/>
      <c r="M2231" s="339"/>
      <c r="N2231" s="339"/>
      <c r="O2231" s="339"/>
      <c r="P2231" s="339"/>
      <c r="Q2231" s="339"/>
    </row>
    <row r="2232" spans="1:17" ht="13.5" customHeight="1">
      <c r="A2232" s="481"/>
      <c r="B2232" s="481"/>
      <c r="C2232" s="481"/>
      <c r="D2232" s="481"/>
      <c r="E2232" s="481"/>
      <c r="F2232" s="339"/>
      <c r="G2232" s="340" t="str">
        <f>IF(ISNUMBER(E2232),E2232/'Bulk DivVar Analysis'!$I$114,"")</f>
        <v/>
      </c>
      <c r="H2232" s="338" t="str">
        <f>IF(ISNUMBER(E2232), IF(G2232&gt;'Bulk DivVar Analysis'!$J$116,"Pass","Fail"),"")</f>
        <v/>
      </c>
      <c r="I2232" s="338" t="str">
        <f t="shared" si="36"/>
        <v/>
      </c>
      <c r="J2232" s="339"/>
      <c r="K2232" s="339"/>
      <c r="L2232" s="339"/>
      <c r="M2232" s="339"/>
      <c r="N2232" s="339"/>
      <c r="O2232" s="339"/>
      <c r="P2232" s="339"/>
      <c r="Q2232" s="339"/>
    </row>
    <row r="2233" spans="1:17" ht="13.5" customHeight="1">
      <c r="A2233" s="481"/>
      <c r="B2233" s="481"/>
      <c r="C2233" s="481"/>
      <c r="D2233" s="481"/>
      <c r="E2233" s="481"/>
      <c r="F2233" s="339"/>
      <c r="G2233" s="340" t="str">
        <f>IF(ISNUMBER(E2233),E2233/'Bulk DivVar Analysis'!$I$114,"")</f>
        <v/>
      </c>
      <c r="H2233" s="338" t="str">
        <f>IF(ISNUMBER(E2233), IF(G2233&gt;'Bulk DivVar Analysis'!$J$116,"Pass","Fail"),"")</f>
        <v/>
      </c>
      <c r="I2233" s="338" t="str">
        <f t="shared" si="36"/>
        <v/>
      </c>
      <c r="J2233" s="339"/>
      <c r="K2233" s="339"/>
      <c r="L2233" s="339"/>
      <c r="M2233" s="339"/>
      <c r="N2233" s="339"/>
      <c r="O2233" s="339"/>
      <c r="P2233" s="339"/>
      <c r="Q2233" s="339"/>
    </row>
    <row r="2234" spans="1:17" ht="13.5" customHeight="1">
      <c r="A2234" s="481"/>
      <c r="B2234" s="481"/>
      <c r="C2234" s="481"/>
      <c r="D2234" s="481"/>
      <c r="E2234" s="481"/>
      <c r="F2234" s="339"/>
      <c r="G2234" s="340" t="str">
        <f>IF(ISNUMBER(E2234),E2234/'Bulk DivVar Analysis'!$I$114,"")</f>
        <v/>
      </c>
      <c r="H2234" s="338" t="str">
        <f>IF(ISNUMBER(E2234), IF(G2234&gt;'Bulk DivVar Analysis'!$J$116,"Pass","Fail"),"")</f>
        <v/>
      </c>
      <c r="I2234" s="338" t="str">
        <f t="shared" si="36"/>
        <v/>
      </c>
      <c r="J2234" s="339"/>
      <c r="K2234" s="339"/>
      <c r="L2234" s="339"/>
      <c r="M2234" s="339"/>
      <c r="N2234" s="339"/>
      <c r="O2234" s="339"/>
      <c r="P2234" s="339"/>
      <c r="Q2234" s="339"/>
    </row>
    <row r="2235" spans="1:17" ht="13.5" customHeight="1">
      <c r="A2235" s="481"/>
      <c r="B2235" s="481"/>
      <c r="C2235" s="481"/>
      <c r="D2235" s="481"/>
      <c r="E2235" s="481"/>
      <c r="F2235" s="339"/>
      <c r="G2235" s="340" t="str">
        <f>IF(ISNUMBER(E2235),E2235/'Bulk DivVar Analysis'!$I$114,"")</f>
        <v/>
      </c>
      <c r="H2235" s="338" t="str">
        <f>IF(ISNUMBER(E2235), IF(G2235&gt;'Bulk DivVar Analysis'!$J$116,"Pass","Fail"),"")</f>
        <v/>
      </c>
      <c r="I2235" s="338" t="str">
        <f t="shared" si="36"/>
        <v/>
      </c>
      <c r="J2235" s="339"/>
      <c r="K2235" s="339"/>
      <c r="L2235" s="339"/>
      <c r="M2235" s="339"/>
      <c r="N2235" s="339"/>
      <c r="O2235" s="339"/>
      <c r="P2235" s="339"/>
      <c r="Q2235" s="339"/>
    </row>
    <row r="2236" spans="1:17" ht="13.5" customHeight="1">
      <c r="A2236" s="481"/>
      <c r="B2236" s="481"/>
      <c r="C2236" s="481"/>
      <c r="D2236" s="481"/>
      <c r="E2236" s="481"/>
      <c r="F2236" s="339"/>
      <c r="G2236" s="340" t="str">
        <f>IF(ISNUMBER(E2236),E2236/'Bulk DivVar Analysis'!$I$114,"")</f>
        <v/>
      </c>
      <c r="H2236" s="338" t="str">
        <f>IF(ISNUMBER(E2236), IF(G2236&gt;'Bulk DivVar Analysis'!$J$116,"Pass","Fail"),"")</f>
        <v/>
      </c>
      <c r="I2236" s="338" t="str">
        <f t="shared" si="36"/>
        <v/>
      </c>
      <c r="J2236" s="339"/>
      <c r="K2236" s="339"/>
      <c r="L2236" s="339"/>
      <c r="M2236" s="339"/>
      <c r="N2236" s="339"/>
      <c r="O2236" s="339"/>
      <c r="P2236" s="339"/>
      <c r="Q2236" s="339"/>
    </row>
    <row r="2237" spans="1:17" ht="13.5" customHeight="1">
      <c r="A2237" s="481"/>
      <c r="B2237" s="481"/>
      <c r="C2237" s="481"/>
      <c r="D2237" s="481"/>
      <c r="E2237" s="481"/>
      <c r="F2237" s="339"/>
      <c r="G2237" s="340" t="str">
        <f>IF(ISNUMBER(E2237),E2237/'Bulk DivVar Analysis'!$I$114,"")</f>
        <v/>
      </c>
      <c r="H2237" s="338" t="str">
        <f>IF(ISNUMBER(E2237), IF(G2237&gt;'Bulk DivVar Analysis'!$J$116,"Pass","Fail"),"")</f>
        <v/>
      </c>
      <c r="I2237" s="338" t="str">
        <f t="shared" si="36"/>
        <v/>
      </c>
      <c r="J2237" s="339"/>
      <c r="K2237" s="339"/>
      <c r="L2237" s="339"/>
      <c r="M2237" s="339"/>
      <c r="N2237" s="339"/>
      <c r="O2237" s="339"/>
      <c r="P2237" s="339"/>
      <c r="Q2237" s="339"/>
    </row>
    <row r="2238" spans="1:17" ht="13.5" customHeight="1">
      <c r="A2238" s="481"/>
      <c r="B2238" s="481"/>
      <c r="C2238" s="481"/>
      <c r="D2238" s="481"/>
      <c r="E2238" s="481"/>
      <c r="F2238" s="339"/>
      <c r="G2238" s="340" t="str">
        <f>IF(ISNUMBER(E2238),E2238/'Bulk DivVar Analysis'!$I$114,"")</f>
        <v/>
      </c>
      <c r="H2238" s="338" t="str">
        <f>IF(ISNUMBER(E2238), IF(G2238&gt;'Bulk DivVar Analysis'!$J$116,"Pass","Fail"),"")</f>
        <v/>
      </c>
      <c r="I2238" s="338" t="str">
        <f t="shared" si="36"/>
        <v/>
      </c>
      <c r="J2238" s="339"/>
      <c r="K2238" s="339"/>
      <c r="L2238" s="339"/>
      <c r="M2238" s="339"/>
      <c r="N2238" s="339"/>
      <c r="O2238" s="339"/>
      <c r="P2238" s="339"/>
      <c r="Q2238" s="339"/>
    </row>
    <row r="2239" spans="1:17" ht="13.5" customHeight="1">
      <c r="A2239" s="481"/>
      <c r="B2239" s="481"/>
      <c r="C2239" s="481"/>
      <c r="D2239" s="481"/>
      <c r="E2239" s="481"/>
      <c r="F2239" s="339"/>
      <c r="G2239" s="340" t="str">
        <f>IF(ISNUMBER(E2239),E2239/'Bulk DivVar Analysis'!$I$114,"")</f>
        <v/>
      </c>
      <c r="H2239" s="338" t="str">
        <f>IF(ISNUMBER(E2239), IF(G2239&gt;'Bulk DivVar Analysis'!$J$116,"Pass","Fail"),"")</f>
        <v/>
      </c>
      <c r="I2239" s="338" t="str">
        <f t="shared" si="36"/>
        <v/>
      </c>
      <c r="J2239" s="339"/>
      <c r="K2239" s="339"/>
      <c r="L2239" s="339"/>
      <c r="M2239" s="339"/>
      <c r="N2239" s="339"/>
      <c r="O2239" s="339"/>
      <c r="P2239" s="339"/>
      <c r="Q2239" s="339"/>
    </row>
    <row r="2240" spans="1:17" ht="13.5" customHeight="1">
      <c r="A2240" s="481"/>
      <c r="B2240" s="481"/>
      <c r="C2240" s="481"/>
      <c r="D2240" s="481"/>
      <c r="E2240" s="481"/>
      <c r="F2240" s="339"/>
      <c r="G2240" s="340" t="str">
        <f>IF(ISNUMBER(E2240),E2240/'Bulk DivVar Analysis'!$I$114,"")</f>
        <v/>
      </c>
      <c r="H2240" s="338" t="str">
        <f>IF(ISNUMBER(E2240), IF(G2240&gt;'Bulk DivVar Analysis'!$J$116,"Pass","Fail"),"")</f>
        <v/>
      </c>
      <c r="I2240" s="338" t="str">
        <f t="shared" si="36"/>
        <v/>
      </c>
      <c r="J2240" s="339"/>
      <c r="K2240" s="339"/>
      <c r="L2240" s="339"/>
      <c r="M2240" s="339"/>
      <c r="N2240" s="339"/>
      <c r="O2240" s="339"/>
      <c r="P2240" s="339"/>
      <c r="Q2240" s="339"/>
    </row>
    <row r="2241" spans="1:17" ht="13.5" customHeight="1">
      <c r="A2241" s="481"/>
      <c r="B2241" s="481"/>
      <c r="C2241" s="481"/>
      <c r="D2241" s="481"/>
      <c r="E2241" s="481"/>
      <c r="F2241" s="339"/>
      <c r="G2241" s="340" t="str">
        <f>IF(ISNUMBER(E2241),E2241/'Bulk DivVar Analysis'!$I$114,"")</f>
        <v/>
      </c>
      <c r="H2241" s="338" t="str">
        <f>IF(ISNUMBER(E2241), IF(G2241&gt;'Bulk DivVar Analysis'!$J$116,"Pass","Fail"),"")</f>
        <v/>
      </c>
      <c r="I2241" s="338" t="str">
        <f t="shared" si="36"/>
        <v/>
      </c>
      <c r="J2241" s="339"/>
      <c r="K2241" s="339"/>
      <c r="L2241" s="339"/>
      <c r="M2241" s="339"/>
      <c r="N2241" s="339"/>
      <c r="O2241" s="339"/>
      <c r="P2241" s="339"/>
      <c r="Q2241" s="339"/>
    </row>
    <row r="2242" spans="1:17" ht="13.5" customHeight="1">
      <c r="A2242" s="481"/>
      <c r="B2242" s="481"/>
      <c r="C2242" s="481"/>
      <c r="D2242" s="481"/>
      <c r="E2242" s="481"/>
      <c r="F2242" s="339"/>
      <c r="G2242" s="340" t="str">
        <f>IF(ISNUMBER(E2242),E2242/'Bulk DivVar Analysis'!$I$114,"")</f>
        <v/>
      </c>
      <c r="H2242" s="338" t="str">
        <f>IF(ISNUMBER(E2242), IF(G2242&gt;'Bulk DivVar Analysis'!$J$116,"Pass","Fail"),"")</f>
        <v/>
      </c>
      <c r="I2242" s="338" t="str">
        <f t="shared" si="36"/>
        <v/>
      </c>
      <c r="J2242" s="339"/>
      <c r="K2242" s="339"/>
      <c r="L2242" s="339"/>
      <c r="M2242" s="339"/>
      <c r="N2242" s="339"/>
      <c r="O2242" s="339"/>
      <c r="P2242" s="339"/>
      <c r="Q2242" s="339"/>
    </row>
    <row r="2243" spans="1:17" ht="13.5" customHeight="1">
      <c r="A2243" s="481"/>
      <c r="B2243" s="481"/>
      <c r="C2243" s="481"/>
      <c r="D2243" s="481"/>
      <c r="E2243" s="481"/>
      <c r="F2243" s="339"/>
      <c r="G2243" s="340" t="str">
        <f>IF(ISNUMBER(E2243),E2243/'Bulk DivVar Analysis'!$I$114,"")</f>
        <v/>
      </c>
      <c r="H2243" s="338" t="str">
        <f>IF(ISNUMBER(E2243), IF(G2243&gt;'Bulk DivVar Analysis'!$J$116,"Pass","Fail"),"")</f>
        <v/>
      </c>
      <c r="I2243" s="338" t="str">
        <f t="shared" ref="I2243:I2306" si="37">_xlfn.TEXTJOIN("_",TRUE,B2243,C2243)</f>
        <v/>
      </c>
      <c r="J2243" s="339"/>
      <c r="K2243" s="339"/>
      <c r="L2243" s="339"/>
      <c r="M2243" s="339"/>
      <c r="N2243" s="339"/>
      <c r="O2243" s="339"/>
      <c r="P2243" s="339"/>
      <c r="Q2243" s="339"/>
    </row>
    <row r="2244" spans="1:17" ht="13.5" customHeight="1">
      <c r="A2244" s="481"/>
      <c r="B2244" s="481"/>
      <c r="C2244" s="481"/>
      <c r="D2244" s="481"/>
      <c r="E2244" s="481"/>
      <c r="F2244" s="339"/>
      <c r="G2244" s="340" t="str">
        <f>IF(ISNUMBER(E2244),E2244/'Bulk DivVar Analysis'!$I$114,"")</f>
        <v/>
      </c>
      <c r="H2244" s="338" t="str">
        <f>IF(ISNUMBER(E2244), IF(G2244&gt;'Bulk DivVar Analysis'!$J$116,"Pass","Fail"),"")</f>
        <v/>
      </c>
      <c r="I2244" s="338" t="str">
        <f t="shared" si="37"/>
        <v/>
      </c>
      <c r="J2244" s="339"/>
      <c r="K2244" s="339"/>
      <c r="L2244" s="339"/>
      <c r="M2244" s="339"/>
      <c r="N2244" s="339"/>
      <c r="O2244" s="339"/>
      <c r="P2244" s="339"/>
      <c r="Q2244" s="339"/>
    </row>
    <row r="2245" spans="1:17" ht="13.5" customHeight="1">
      <c r="A2245" s="481"/>
      <c r="B2245" s="481"/>
      <c r="C2245" s="481"/>
      <c r="D2245" s="481"/>
      <c r="E2245" s="481"/>
      <c r="F2245" s="339"/>
      <c r="G2245" s="340" t="str">
        <f>IF(ISNUMBER(E2245),E2245/'Bulk DivVar Analysis'!$I$114,"")</f>
        <v/>
      </c>
      <c r="H2245" s="338" t="str">
        <f>IF(ISNUMBER(E2245), IF(G2245&gt;'Bulk DivVar Analysis'!$J$116,"Pass","Fail"),"")</f>
        <v/>
      </c>
      <c r="I2245" s="338" t="str">
        <f t="shared" si="37"/>
        <v/>
      </c>
      <c r="J2245" s="339"/>
      <c r="K2245" s="339"/>
      <c r="L2245" s="339"/>
      <c r="M2245" s="339"/>
      <c r="N2245" s="339"/>
      <c r="O2245" s="339"/>
      <c r="P2245" s="339"/>
      <c r="Q2245" s="339"/>
    </row>
    <row r="2246" spans="1:17" ht="13.5" customHeight="1">
      <c r="A2246" s="481"/>
      <c r="B2246" s="481"/>
      <c r="C2246" s="481"/>
      <c r="D2246" s="481"/>
      <c r="E2246" s="481"/>
      <c r="F2246" s="339"/>
      <c r="G2246" s="340" t="str">
        <f>IF(ISNUMBER(E2246),E2246/'Bulk DivVar Analysis'!$I$114,"")</f>
        <v/>
      </c>
      <c r="H2246" s="338" t="str">
        <f>IF(ISNUMBER(E2246), IF(G2246&gt;'Bulk DivVar Analysis'!$J$116,"Pass","Fail"),"")</f>
        <v/>
      </c>
      <c r="I2246" s="338" t="str">
        <f t="shared" si="37"/>
        <v/>
      </c>
      <c r="J2246" s="339"/>
      <c r="K2246" s="339"/>
      <c r="L2246" s="339"/>
      <c r="M2246" s="339"/>
      <c r="N2246" s="339"/>
      <c r="O2246" s="339"/>
      <c r="P2246" s="339"/>
      <c r="Q2246" s="339"/>
    </row>
    <row r="2247" spans="1:17" ht="13.5" customHeight="1">
      <c r="A2247" s="481"/>
      <c r="B2247" s="481"/>
      <c r="C2247" s="481"/>
      <c r="D2247" s="481"/>
      <c r="E2247" s="481"/>
      <c r="F2247" s="339"/>
      <c r="G2247" s="340" t="str">
        <f>IF(ISNUMBER(E2247),E2247/'Bulk DivVar Analysis'!$I$114,"")</f>
        <v/>
      </c>
      <c r="H2247" s="338" t="str">
        <f>IF(ISNUMBER(E2247), IF(G2247&gt;'Bulk DivVar Analysis'!$J$116,"Pass","Fail"),"")</f>
        <v/>
      </c>
      <c r="I2247" s="338" t="str">
        <f t="shared" si="37"/>
        <v/>
      </c>
      <c r="J2247" s="339"/>
      <c r="K2247" s="339"/>
      <c r="L2247" s="339"/>
      <c r="M2247" s="339"/>
      <c r="N2247" s="339"/>
      <c r="O2247" s="339"/>
      <c r="P2247" s="339"/>
      <c r="Q2247" s="339"/>
    </row>
    <row r="2248" spans="1:17" ht="13.5" customHeight="1">
      <c r="A2248" s="481"/>
      <c r="B2248" s="481"/>
      <c r="C2248" s="481"/>
      <c r="D2248" s="481"/>
      <c r="E2248" s="481"/>
      <c r="F2248" s="339"/>
      <c r="G2248" s="340" t="str">
        <f>IF(ISNUMBER(E2248),E2248/'Bulk DivVar Analysis'!$I$114,"")</f>
        <v/>
      </c>
      <c r="H2248" s="338" t="str">
        <f>IF(ISNUMBER(E2248), IF(G2248&gt;'Bulk DivVar Analysis'!$J$116,"Pass","Fail"),"")</f>
        <v/>
      </c>
      <c r="I2248" s="338" t="str">
        <f t="shared" si="37"/>
        <v/>
      </c>
      <c r="J2248" s="339"/>
      <c r="K2248" s="339"/>
      <c r="L2248" s="339"/>
      <c r="M2248" s="339"/>
      <c r="N2248" s="339"/>
      <c r="O2248" s="339"/>
      <c r="P2248" s="339"/>
      <c r="Q2248" s="339"/>
    </row>
    <row r="2249" spans="1:17" ht="13.5" customHeight="1">
      <c r="A2249" s="481"/>
      <c r="B2249" s="481"/>
      <c r="C2249" s="481"/>
      <c r="D2249" s="481"/>
      <c r="E2249" s="481"/>
      <c r="F2249" s="339"/>
      <c r="G2249" s="340" t="str">
        <f>IF(ISNUMBER(E2249),E2249/'Bulk DivVar Analysis'!$I$114,"")</f>
        <v/>
      </c>
      <c r="H2249" s="338" t="str">
        <f>IF(ISNUMBER(E2249), IF(G2249&gt;'Bulk DivVar Analysis'!$J$116,"Pass","Fail"),"")</f>
        <v/>
      </c>
      <c r="I2249" s="338" t="str">
        <f t="shared" si="37"/>
        <v/>
      </c>
      <c r="J2249" s="339"/>
      <c r="K2249" s="339"/>
      <c r="L2249" s="339"/>
      <c r="M2249" s="339"/>
      <c r="N2249" s="339"/>
      <c r="O2249" s="339"/>
      <c r="P2249" s="339"/>
      <c r="Q2249" s="339"/>
    </row>
    <row r="2250" spans="1:17" ht="13.5" customHeight="1">
      <c r="A2250" s="481"/>
      <c r="B2250" s="481"/>
      <c r="C2250" s="481"/>
      <c r="D2250" s="481"/>
      <c r="E2250" s="481"/>
      <c r="F2250" s="339"/>
      <c r="G2250" s="340" t="str">
        <f>IF(ISNUMBER(E2250),E2250/'Bulk DivVar Analysis'!$I$114,"")</f>
        <v/>
      </c>
      <c r="H2250" s="338" t="str">
        <f>IF(ISNUMBER(E2250), IF(G2250&gt;'Bulk DivVar Analysis'!$J$116,"Pass","Fail"),"")</f>
        <v/>
      </c>
      <c r="I2250" s="338" t="str">
        <f t="shared" si="37"/>
        <v/>
      </c>
      <c r="J2250" s="339"/>
      <c r="K2250" s="339"/>
      <c r="L2250" s="339"/>
      <c r="M2250" s="339"/>
      <c r="N2250" s="339"/>
      <c r="O2250" s="339"/>
      <c r="P2250" s="339"/>
      <c r="Q2250" s="339"/>
    </row>
    <row r="2251" spans="1:17" ht="13.5" customHeight="1">
      <c r="A2251" s="481"/>
      <c r="B2251" s="481"/>
      <c r="C2251" s="481"/>
      <c r="D2251" s="481"/>
      <c r="E2251" s="481"/>
      <c r="F2251" s="339"/>
      <c r="G2251" s="340" t="str">
        <f>IF(ISNUMBER(E2251),E2251/'Bulk DivVar Analysis'!$I$114,"")</f>
        <v/>
      </c>
      <c r="H2251" s="338" t="str">
        <f>IF(ISNUMBER(E2251), IF(G2251&gt;'Bulk DivVar Analysis'!$J$116,"Pass","Fail"),"")</f>
        <v/>
      </c>
      <c r="I2251" s="338" t="str">
        <f t="shared" si="37"/>
        <v/>
      </c>
      <c r="J2251" s="339"/>
      <c r="K2251" s="339"/>
      <c r="L2251" s="339"/>
      <c r="M2251" s="339"/>
      <c r="N2251" s="339"/>
      <c r="O2251" s="339"/>
      <c r="P2251" s="339"/>
      <c r="Q2251" s="339"/>
    </row>
    <row r="2252" spans="1:17" ht="13.5" customHeight="1">
      <c r="A2252" s="481"/>
      <c r="B2252" s="481"/>
      <c r="C2252" s="481"/>
      <c r="D2252" s="481"/>
      <c r="E2252" s="481"/>
      <c r="F2252" s="339"/>
      <c r="G2252" s="340" t="str">
        <f>IF(ISNUMBER(E2252),E2252/'Bulk DivVar Analysis'!$I$114,"")</f>
        <v/>
      </c>
      <c r="H2252" s="338" t="str">
        <f>IF(ISNUMBER(E2252), IF(G2252&gt;'Bulk DivVar Analysis'!$J$116,"Pass","Fail"),"")</f>
        <v/>
      </c>
      <c r="I2252" s="338" t="str">
        <f t="shared" si="37"/>
        <v/>
      </c>
      <c r="J2252" s="339"/>
      <c r="K2252" s="339"/>
      <c r="L2252" s="339"/>
      <c r="M2252" s="339"/>
      <c r="N2252" s="339"/>
      <c r="O2252" s="339"/>
      <c r="P2252" s="339"/>
      <c r="Q2252" s="339"/>
    </row>
    <row r="2253" spans="1:17" ht="13.5" customHeight="1">
      <c r="A2253" s="481"/>
      <c r="B2253" s="481"/>
      <c r="C2253" s="481"/>
      <c r="D2253" s="481"/>
      <c r="E2253" s="481"/>
      <c r="F2253" s="339"/>
      <c r="G2253" s="340" t="str">
        <f>IF(ISNUMBER(E2253),E2253/'Bulk DivVar Analysis'!$I$114,"")</f>
        <v/>
      </c>
      <c r="H2253" s="338" t="str">
        <f>IF(ISNUMBER(E2253), IF(G2253&gt;'Bulk DivVar Analysis'!$J$116,"Pass","Fail"),"")</f>
        <v/>
      </c>
      <c r="I2253" s="338" t="str">
        <f t="shared" si="37"/>
        <v/>
      </c>
      <c r="J2253" s="339"/>
      <c r="K2253" s="339"/>
      <c r="L2253" s="339"/>
      <c r="M2253" s="339"/>
      <c r="N2253" s="339"/>
      <c r="O2253" s="339"/>
      <c r="P2253" s="339"/>
      <c r="Q2253" s="339"/>
    </row>
    <row r="2254" spans="1:17" ht="13.5" customHeight="1">
      <c r="A2254" s="481"/>
      <c r="B2254" s="481"/>
      <c r="C2254" s="481"/>
      <c r="D2254" s="481"/>
      <c r="E2254" s="481"/>
      <c r="F2254" s="339"/>
      <c r="G2254" s="340" t="str">
        <f>IF(ISNUMBER(E2254),E2254/'Bulk DivVar Analysis'!$I$114,"")</f>
        <v/>
      </c>
      <c r="H2254" s="338" t="str">
        <f>IF(ISNUMBER(E2254), IF(G2254&gt;'Bulk DivVar Analysis'!$J$116,"Pass","Fail"),"")</f>
        <v/>
      </c>
      <c r="I2254" s="338" t="str">
        <f t="shared" si="37"/>
        <v/>
      </c>
      <c r="J2254" s="339"/>
      <c r="K2254" s="339"/>
      <c r="L2254" s="339"/>
      <c r="M2254" s="339"/>
      <c r="N2254" s="339"/>
      <c r="O2254" s="339"/>
      <c r="P2254" s="339"/>
      <c r="Q2254" s="339"/>
    </row>
    <row r="2255" spans="1:17" ht="13.5" customHeight="1">
      <c r="A2255" s="481"/>
      <c r="B2255" s="481"/>
      <c r="C2255" s="481"/>
      <c r="D2255" s="481"/>
      <c r="E2255" s="481"/>
      <c r="F2255" s="339"/>
      <c r="G2255" s="340" t="str">
        <f>IF(ISNUMBER(E2255),E2255/'Bulk DivVar Analysis'!$I$114,"")</f>
        <v/>
      </c>
      <c r="H2255" s="338" t="str">
        <f>IF(ISNUMBER(E2255), IF(G2255&gt;'Bulk DivVar Analysis'!$J$116,"Pass","Fail"),"")</f>
        <v/>
      </c>
      <c r="I2255" s="338" t="str">
        <f t="shared" si="37"/>
        <v/>
      </c>
      <c r="J2255" s="339"/>
      <c r="K2255" s="339"/>
      <c r="L2255" s="339"/>
      <c r="M2255" s="339"/>
      <c r="N2255" s="339"/>
      <c r="O2255" s="339"/>
      <c r="P2255" s="339"/>
      <c r="Q2255" s="339"/>
    </row>
    <row r="2256" spans="1:17" ht="13.5" customHeight="1">
      <c r="A2256" s="481"/>
      <c r="B2256" s="481"/>
      <c r="C2256" s="481"/>
      <c r="D2256" s="481"/>
      <c r="E2256" s="481"/>
      <c r="F2256" s="339"/>
      <c r="G2256" s="340" t="str">
        <f>IF(ISNUMBER(E2256),E2256/'Bulk DivVar Analysis'!$I$114,"")</f>
        <v/>
      </c>
      <c r="H2256" s="338" t="str">
        <f>IF(ISNUMBER(E2256), IF(G2256&gt;'Bulk DivVar Analysis'!$J$116,"Pass","Fail"),"")</f>
        <v/>
      </c>
      <c r="I2256" s="338" t="str">
        <f t="shared" si="37"/>
        <v/>
      </c>
      <c r="J2256" s="339"/>
      <c r="K2256" s="339"/>
      <c r="L2256" s="339"/>
      <c r="M2256" s="339"/>
      <c r="N2256" s="339"/>
      <c r="O2256" s="339"/>
      <c r="P2256" s="339"/>
      <c r="Q2256" s="339"/>
    </row>
    <row r="2257" spans="1:17" ht="13.5" customHeight="1">
      <c r="A2257" s="481"/>
      <c r="B2257" s="481"/>
      <c r="C2257" s="481"/>
      <c r="D2257" s="481"/>
      <c r="E2257" s="481"/>
      <c r="F2257" s="339"/>
      <c r="G2257" s="340" t="str">
        <f>IF(ISNUMBER(E2257),E2257/'Bulk DivVar Analysis'!$I$114,"")</f>
        <v/>
      </c>
      <c r="H2257" s="338" t="str">
        <f>IF(ISNUMBER(E2257), IF(G2257&gt;'Bulk DivVar Analysis'!$J$116,"Pass","Fail"),"")</f>
        <v/>
      </c>
      <c r="I2257" s="338" t="str">
        <f t="shared" si="37"/>
        <v/>
      </c>
      <c r="J2257" s="339"/>
      <c r="K2257" s="339"/>
      <c r="L2257" s="339"/>
      <c r="M2257" s="339"/>
      <c r="N2257" s="339"/>
      <c r="O2257" s="339"/>
      <c r="P2257" s="339"/>
      <c r="Q2257" s="339"/>
    </row>
    <row r="2258" spans="1:17" ht="13.5" customHeight="1">
      <c r="A2258" s="481"/>
      <c r="B2258" s="481"/>
      <c r="C2258" s="481"/>
      <c r="D2258" s="481"/>
      <c r="E2258" s="481"/>
      <c r="F2258" s="339"/>
      <c r="G2258" s="340" t="str">
        <f>IF(ISNUMBER(E2258),E2258/'Bulk DivVar Analysis'!$I$114,"")</f>
        <v/>
      </c>
      <c r="H2258" s="338" t="str">
        <f>IF(ISNUMBER(E2258), IF(G2258&gt;'Bulk DivVar Analysis'!$J$116,"Pass","Fail"),"")</f>
        <v/>
      </c>
      <c r="I2258" s="338" t="str">
        <f t="shared" si="37"/>
        <v/>
      </c>
      <c r="J2258" s="339"/>
      <c r="K2258" s="339"/>
      <c r="L2258" s="339"/>
      <c r="M2258" s="339"/>
      <c r="N2258" s="339"/>
      <c r="O2258" s="339"/>
      <c r="P2258" s="339"/>
      <c r="Q2258" s="339"/>
    </row>
    <row r="2259" spans="1:17" ht="13.5" customHeight="1">
      <c r="A2259" s="481"/>
      <c r="B2259" s="481"/>
      <c r="C2259" s="481"/>
      <c r="D2259" s="481"/>
      <c r="E2259" s="481"/>
      <c r="F2259" s="339"/>
      <c r="G2259" s="340" t="str">
        <f>IF(ISNUMBER(E2259),E2259/'Bulk DivVar Analysis'!$I$114,"")</f>
        <v/>
      </c>
      <c r="H2259" s="338" t="str">
        <f>IF(ISNUMBER(E2259), IF(G2259&gt;'Bulk DivVar Analysis'!$J$116,"Pass","Fail"),"")</f>
        <v/>
      </c>
      <c r="I2259" s="338" t="str">
        <f t="shared" si="37"/>
        <v/>
      </c>
      <c r="J2259" s="339"/>
      <c r="K2259" s="339"/>
      <c r="L2259" s="339"/>
      <c r="M2259" s="339"/>
      <c r="N2259" s="339"/>
      <c r="O2259" s="339"/>
      <c r="P2259" s="339"/>
      <c r="Q2259" s="339"/>
    </row>
    <row r="2260" spans="1:17" ht="13.5" customHeight="1">
      <c r="A2260" s="481"/>
      <c r="B2260" s="481"/>
      <c r="C2260" s="481"/>
      <c r="D2260" s="481"/>
      <c r="E2260" s="481"/>
      <c r="F2260" s="339"/>
      <c r="G2260" s="340" t="str">
        <f>IF(ISNUMBER(E2260),E2260/'Bulk DivVar Analysis'!$I$114,"")</f>
        <v/>
      </c>
      <c r="H2260" s="338" t="str">
        <f>IF(ISNUMBER(E2260), IF(G2260&gt;'Bulk DivVar Analysis'!$J$116,"Pass","Fail"),"")</f>
        <v/>
      </c>
      <c r="I2260" s="338" t="str">
        <f t="shared" si="37"/>
        <v/>
      </c>
      <c r="J2260" s="339"/>
      <c r="K2260" s="339"/>
      <c r="L2260" s="339"/>
      <c r="M2260" s="339"/>
      <c r="N2260" s="339"/>
      <c r="O2260" s="339"/>
      <c r="P2260" s="339"/>
      <c r="Q2260" s="339"/>
    </row>
    <row r="2261" spans="1:17" ht="13.5" customHeight="1">
      <c r="A2261" s="481"/>
      <c r="B2261" s="481"/>
      <c r="C2261" s="481"/>
      <c r="D2261" s="481"/>
      <c r="E2261" s="481"/>
      <c r="F2261" s="339"/>
      <c r="G2261" s="340" t="str">
        <f>IF(ISNUMBER(E2261),E2261/'Bulk DivVar Analysis'!$I$114,"")</f>
        <v/>
      </c>
      <c r="H2261" s="338" t="str">
        <f>IF(ISNUMBER(E2261), IF(G2261&gt;'Bulk DivVar Analysis'!$J$116,"Pass","Fail"),"")</f>
        <v/>
      </c>
      <c r="I2261" s="338" t="str">
        <f t="shared" si="37"/>
        <v/>
      </c>
      <c r="J2261" s="339"/>
      <c r="K2261" s="339"/>
      <c r="L2261" s="339"/>
      <c r="M2261" s="339"/>
      <c r="N2261" s="339"/>
      <c r="O2261" s="339"/>
      <c r="P2261" s="339"/>
      <c r="Q2261" s="339"/>
    </row>
    <row r="2262" spans="1:17" ht="13.5" customHeight="1">
      <c r="A2262" s="481"/>
      <c r="B2262" s="481"/>
      <c r="C2262" s="481"/>
      <c r="D2262" s="481"/>
      <c r="E2262" s="481"/>
      <c r="F2262" s="339"/>
      <c r="G2262" s="340" t="str">
        <f>IF(ISNUMBER(E2262),E2262/'Bulk DivVar Analysis'!$I$114,"")</f>
        <v/>
      </c>
      <c r="H2262" s="338" t="str">
        <f>IF(ISNUMBER(E2262), IF(G2262&gt;'Bulk DivVar Analysis'!$J$116,"Pass","Fail"),"")</f>
        <v/>
      </c>
      <c r="I2262" s="338" t="str">
        <f t="shared" si="37"/>
        <v/>
      </c>
      <c r="J2262" s="339"/>
      <c r="K2262" s="339"/>
      <c r="L2262" s="339"/>
      <c r="M2262" s="339"/>
      <c r="N2262" s="339"/>
      <c r="O2262" s="339"/>
      <c r="P2262" s="339"/>
      <c r="Q2262" s="339"/>
    </row>
    <row r="2263" spans="1:17" ht="13.5" customHeight="1">
      <c r="A2263" s="481"/>
      <c r="B2263" s="481"/>
      <c r="C2263" s="481"/>
      <c r="D2263" s="481"/>
      <c r="E2263" s="481"/>
      <c r="F2263" s="339"/>
      <c r="G2263" s="340" t="str">
        <f>IF(ISNUMBER(E2263),E2263/'Bulk DivVar Analysis'!$I$114,"")</f>
        <v/>
      </c>
      <c r="H2263" s="338" t="str">
        <f>IF(ISNUMBER(E2263), IF(G2263&gt;'Bulk DivVar Analysis'!$J$116,"Pass","Fail"),"")</f>
        <v/>
      </c>
      <c r="I2263" s="338" t="str">
        <f t="shared" si="37"/>
        <v/>
      </c>
      <c r="J2263" s="339"/>
      <c r="K2263" s="339"/>
      <c r="L2263" s="339"/>
      <c r="M2263" s="339"/>
      <c r="N2263" s="339"/>
      <c r="O2263" s="339"/>
      <c r="P2263" s="339"/>
      <c r="Q2263" s="339"/>
    </row>
    <row r="2264" spans="1:17" ht="13.5" customHeight="1">
      <c r="A2264" s="481"/>
      <c r="B2264" s="481"/>
      <c r="C2264" s="481"/>
      <c r="D2264" s="481"/>
      <c r="E2264" s="481"/>
      <c r="F2264" s="339"/>
      <c r="G2264" s="340" t="str">
        <f>IF(ISNUMBER(E2264),E2264/'Bulk DivVar Analysis'!$I$114,"")</f>
        <v/>
      </c>
      <c r="H2264" s="338" t="str">
        <f>IF(ISNUMBER(E2264), IF(G2264&gt;'Bulk DivVar Analysis'!$J$116,"Pass","Fail"),"")</f>
        <v/>
      </c>
      <c r="I2264" s="338" t="str">
        <f t="shared" si="37"/>
        <v/>
      </c>
      <c r="J2264" s="339"/>
      <c r="K2264" s="339"/>
      <c r="L2264" s="339"/>
      <c r="M2264" s="339"/>
      <c r="N2264" s="339"/>
      <c r="O2264" s="339"/>
      <c r="P2264" s="339"/>
      <c r="Q2264" s="339"/>
    </row>
    <row r="2265" spans="1:17" ht="13.5" customHeight="1">
      <c r="A2265" s="481"/>
      <c r="B2265" s="481"/>
      <c r="C2265" s="481"/>
      <c r="D2265" s="481"/>
      <c r="E2265" s="481"/>
      <c r="F2265" s="339"/>
      <c r="G2265" s="340" t="str">
        <f>IF(ISNUMBER(E2265),E2265/'Bulk DivVar Analysis'!$I$114,"")</f>
        <v/>
      </c>
      <c r="H2265" s="338" t="str">
        <f>IF(ISNUMBER(E2265), IF(G2265&gt;'Bulk DivVar Analysis'!$J$116,"Pass","Fail"),"")</f>
        <v/>
      </c>
      <c r="I2265" s="338" t="str">
        <f t="shared" si="37"/>
        <v/>
      </c>
      <c r="J2265" s="339"/>
      <c r="K2265" s="339"/>
      <c r="L2265" s="339"/>
      <c r="M2265" s="339"/>
      <c r="N2265" s="339"/>
      <c r="O2265" s="339"/>
      <c r="P2265" s="339"/>
      <c r="Q2265" s="339"/>
    </row>
    <row r="2266" spans="1:17" ht="13.5" customHeight="1">
      <c r="A2266" s="481"/>
      <c r="B2266" s="481"/>
      <c r="C2266" s="481"/>
      <c r="D2266" s="481"/>
      <c r="E2266" s="481"/>
      <c r="F2266" s="339"/>
      <c r="G2266" s="340" t="str">
        <f>IF(ISNUMBER(E2266),E2266/'Bulk DivVar Analysis'!$I$114,"")</f>
        <v/>
      </c>
      <c r="H2266" s="338" t="str">
        <f>IF(ISNUMBER(E2266), IF(G2266&gt;'Bulk DivVar Analysis'!$J$116,"Pass","Fail"),"")</f>
        <v/>
      </c>
      <c r="I2266" s="338" t="str">
        <f t="shared" si="37"/>
        <v/>
      </c>
      <c r="J2266" s="339"/>
      <c r="K2266" s="339"/>
      <c r="L2266" s="339"/>
      <c r="M2266" s="339"/>
      <c r="N2266" s="339"/>
      <c r="O2266" s="339"/>
      <c r="P2266" s="339"/>
      <c r="Q2266" s="339"/>
    </row>
    <row r="2267" spans="1:17" ht="13.5" customHeight="1">
      <c r="A2267" s="481"/>
      <c r="B2267" s="481"/>
      <c r="C2267" s="481"/>
      <c r="D2267" s="481"/>
      <c r="E2267" s="481"/>
      <c r="F2267" s="339"/>
      <c r="G2267" s="340" t="str">
        <f>IF(ISNUMBER(E2267),E2267/'Bulk DivVar Analysis'!$I$114,"")</f>
        <v/>
      </c>
      <c r="H2267" s="338" t="str">
        <f>IF(ISNUMBER(E2267), IF(G2267&gt;'Bulk DivVar Analysis'!$J$116,"Pass","Fail"),"")</f>
        <v/>
      </c>
      <c r="I2267" s="338" t="str">
        <f t="shared" si="37"/>
        <v/>
      </c>
      <c r="J2267" s="339"/>
      <c r="K2267" s="339"/>
      <c r="L2267" s="339"/>
      <c r="M2267" s="339"/>
      <c r="N2267" s="339"/>
      <c r="O2267" s="339"/>
      <c r="P2267" s="339"/>
      <c r="Q2267" s="339"/>
    </row>
    <row r="2268" spans="1:17" ht="13.5" customHeight="1">
      <c r="A2268" s="481"/>
      <c r="B2268" s="481"/>
      <c r="C2268" s="481"/>
      <c r="D2268" s="481"/>
      <c r="E2268" s="481"/>
      <c r="F2268" s="339"/>
      <c r="G2268" s="340" t="str">
        <f>IF(ISNUMBER(E2268),E2268/'Bulk DivVar Analysis'!$I$114,"")</f>
        <v/>
      </c>
      <c r="H2268" s="338" t="str">
        <f>IF(ISNUMBER(E2268), IF(G2268&gt;'Bulk DivVar Analysis'!$J$116,"Pass","Fail"),"")</f>
        <v/>
      </c>
      <c r="I2268" s="338" t="str">
        <f t="shared" si="37"/>
        <v/>
      </c>
      <c r="J2268" s="339"/>
      <c r="K2268" s="339"/>
      <c r="L2268" s="339"/>
      <c r="M2268" s="339"/>
      <c r="N2268" s="339"/>
      <c r="O2268" s="339"/>
      <c r="P2268" s="339"/>
      <c r="Q2268" s="339"/>
    </row>
    <row r="2269" spans="1:17" ht="13.5" customHeight="1">
      <c r="A2269" s="481"/>
      <c r="B2269" s="481"/>
      <c r="C2269" s="481"/>
      <c r="D2269" s="481"/>
      <c r="E2269" s="481"/>
      <c r="F2269" s="339"/>
      <c r="G2269" s="340" t="str">
        <f>IF(ISNUMBER(E2269),E2269/'Bulk DivVar Analysis'!$I$114,"")</f>
        <v/>
      </c>
      <c r="H2269" s="338" t="str">
        <f>IF(ISNUMBER(E2269), IF(G2269&gt;'Bulk DivVar Analysis'!$J$116,"Pass","Fail"),"")</f>
        <v/>
      </c>
      <c r="I2269" s="338" t="str">
        <f t="shared" si="37"/>
        <v/>
      </c>
      <c r="J2269" s="339"/>
      <c r="K2269" s="339"/>
      <c r="L2269" s="339"/>
      <c r="M2269" s="339"/>
      <c r="N2269" s="339"/>
      <c r="O2269" s="339"/>
      <c r="P2269" s="339"/>
      <c r="Q2269" s="339"/>
    </row>
    <row r="2270" spans="1:17" ht="13.5" customHeight="1">
      <c r="A2270" s="481"/>
      <c r="B2270" s="481"/>
      <c r="C2270" s="481"/>
      <c r="D2270" s="481"/>
      <c r="E2270" s="481"/>
      <c r="F2270" s="339"/>
      <c r="G2270" s="340" t="str">
        <f>IF(ISNUMBER(E2270),E2270/'Bulk DivVar Analysis'!$I$114,"")</f>
        <v/>
      </c>
      <c r="H2270" s="338" t="str">
        <f>IF(ISNUMBER(E2270), IF(G2270&gt;'Bulk DivVar Analysis'!$J$116,"Pass","Fail"),"")</f>
        <v/>
      </c>
      <c r="I2270" s="338" t="str">
        <f t="shared" si="37"/>
        <v/>
      </c>
      <c r="J2270" s="339"/>
      <c r="K2270" s="339"/>
      <c r="L2270" s="339"/>
      <c r="M2270" s="339"/>
      <c r="N2270" s="339"/>
      <c r="O2270" s="339"/>
      <c r="P2270" s="339"/>
      <c r="Q2270" s="339"/>
    </row>
    <row r="2271" spans="1:17" ht="13.5" customHeight="1">
      <c r="A2271" s="481"/>
      <c r="B2271" s="481"/>
      <c r="C2271" s="481"/>
      <c r="D2271" s="481"/>
      <c r="E2271" s="481"/>
      <c r="F2271" s="339"/>
      <c r="G2271" s="340" t="str">
        <f>IF(ISNUMBER(E2271),E2271/'Bulk DivVar Analysis'!$I$114,"")</f>
        <v/>
      </c>
      <c r="H2271" s="338" t="str">
        <f>IF(ISNUMBER(E2271), IF(G2271&gt;'Bulk DivVar Analysis'!$J$116,"Pass","Fail"),"")</f>
        <v/>
      </c>
      <c r="I2271" s="338" t="str">
        <f t="shared" si="37"/>
        <v/>
      </c>
      <c r="J2271" s="339"/>
      <c r="K2271" s="339"/>
      <c r="L2271" s="339"/>
      <c r="M2271" s="339"/>
      <c r="N2271" s="339"/>
      <c r="O2271" s="339"/>
      <c r="P2271" s="339"/>
      <c r="Q2271" s="339"/>
    </row>
    <row r="2272" spans="1:17" ht="13.5" customHeight="1">
      <c r="A2272" s="481"/>
      <c r="B2272" s="481"/>
      <c r="C2272" s="481"/>
      <c r="D2272" s="481"/>
      <c r="E2272" s="481"/>
      <c r="F2272" s="339"/>
      <c r="G2272" s="340" t="str">
        <f>IF(ISNUMBER(E2272),E2272/'Bulk DivVar Analysis'!$I$114,"")</f>
        <v/>
      </c>
      <c r="H2272" s="338" t="str">
        <f>IF(ISNUMBER(E2272), IF(G2272&gt;'Bulk DivVar Analysis'!$J$116,"Pass","Fail"),"")</f>
        <v/>
      </c>
      <c r="I2272" s="338" t="str">
        <f t="shared" si="37"/>
        <v/>
      </c>
      <c r="J2272" s="339"/>
      <c r="K2272" s="339"/>
      <c r="L2272" s="339"/>
      <c r="M2272" s="339"/>
      <c r="N2272" s="339"/>
      <c r="O2272" s="339"/>
      <c r="P2272" s="339"/>
      <c r="Q2272" s="339"/>
    </row>
    <row r="2273" spans="1:17" ht="13.5" customHeight="1">
      <c r="A2273" s="481"/>
      <c r="B2273" s="481"/>
      <c r="C2273" s="481"/>
      <c r="D2273" s="481"/>
      <c r="E2273" s="481"/>
      <c r="F2273" s="339"/>
      <c r="G2273" s="340" t="str">
        <f>IF(ISNUMBER(E2273),E2273/'Bulk DivVar Analysis'!$I$114,"")</f>
        <v/>
      </c>
      <c r="H2273" s="338" t="str">
        <f>IF(ISNUMBER(E2273), IF(G2273&gt;'Bulk DivVar Analysis'!$J$116,"Pass","Fail"),"")</f>
        <v/>
      </c>
      <c r="I2273" s="338" t="str">
        <f t="shared" si="37"/>
        <v/>
      </c>
      <c r="J2273" s="339"/>
      <c r="K2273" s="339"/>
      <c r="L2273" s="339"/>
      <c r="M2273" s="339"/>
      <c r="N2273" s="339"/>
      <c r="O2273" s="339"/>
      <c r="P2273" s="339"/>
      <c r="Q2273" s="339"/>
    </row>
    <row r="2274" spans="1:17" ht="13.5" customHeight="1">
      <c r="A2274" s="481"/>
      <c r="B2274" s="481"/>
      <c r="C2274" s="481"/>
      <c r="D2274" s="481"/>
      <c r="E2274" s="481"/>
      <c r="F2274" s="339"/>
      <c r="G2274" s="340" t="str">
        <f>IF(ISNUMBER(E2274),E2274/'Bulk DivVar Analysis'!$I$114,"")</f>
        <v/>
      </c>
      <c r="H2274" s="338" t="str">
        <f>IF(ISNUMBER(E2274), IF(G2274&gt;'Bulk DivVar Analysis'!$J$116,"Pass","Fail"),"")</f>
        <v/>
      </c>
      <c r="I2274" s="338" t="str">
        <f t="shared" si="37"/>
        <v/>
      </c>
      <c r="J2274" s="339"/>
      <c r="K2274" s="339"/>
      <c r="L2274" s="339"/>
      <c r="M2274" s="339"/>
      <c r="N2274" s="339"/>
      <c r="O2274" s="339"/>
      <c r="P2274" s="339"/>
      <c r="Q2274" s="339"/>
    </row>
    <row r="2275" spans="1:17" ht="13.5" customHeight="1">
      <c r="A2275" s="481"/>
      <c r="B2275" s="481"/>
      <c r="C2275" s="481"/>
      <c r="D2275" s="481"/>
      <c r="E2275" s="481"/>
      <c r="F2275" s="339"/>
      <c r="G2275" s="340" t="str">
        <f>IF(ISNUMBER(E2275),E2275/'Bulk DivVar Analysis'!$I$114,"")</f>
        <v/>
      </c>
      <c r="H2275" s="338" t="str">
        <f>IF(ISNUMBER(E2275), IF(G2275&gt;'Bulk DivVar Analysis'!$J$116,"Pass","Fail"),"")</f>
        <v/>
      </c>
      <c r="I2275" s="338" t="str">
        <f t="shared" si="37"/>
        <v/>
      </c>
      <c r="J2275" s="339"/>
      <c r="K2275" s="339"/>
      <c r="L2275" s="339"/>
      <c r="M2275" s="339"/>
      <c r="N2275" s="339"/>
      <c r="O2275" s="339"/>
      <c r="P2275" s="339"/>
      <c r="Q2275" s="339"/>
    </row>
    <row r="2276" spans="1:17" ht="13.5" customHeight="1">
      <c r="A2276" s="481"/>
      <c r="B2276" s="481"/>
      <c r="C2276" s="481"/>
      <c r="D2276" s="481"/>
      <c r="E2276" s="481"/>
      <c r="F2276" s="339"/>
      <c r="G2276" s="340" t="str">
        <f>IF(ISNUMBER(E2276),E2276/'Bulk DivVar Analysis'!$I$114,"")</f>
        <v/>
      </c>
      <c r="H2276" s="338" t="str">
        <f>IF(ISNUMBER(E2276), IF(G2276&gt;'Bulk DivVar Analysis'!$J$116,"Pass","Fail"),"")</f>
        <v/>
      </c>
      <c r="I2276" s="338" t="str">
        <f t="shared" si="37"/>
        <v/>
      </c>
      <c r="J2276" s="339"/>
      <c r="K2276" s="339"/>
      <c r="L2276" s="339"/>
      <c r="M2276" s="339"/>
      <c r="N2276" s="339"/>
      <c r="O2276" s="339"/>
      <c r="P2276" s="339"/>
      <c r="Q2276" s="339"/>
    </row>
    <row r="2277" spans="1:17" ht="13.5" customHeight="1">
      <c r="A2277" s="481"/>
      <c r="B2277" s="481"/>
      <c r="C2277" s="481"/>
      <c r="D2277" s="481"/>
      <c r="E2277" s="481"/>
      <c r="F2277" s="339"/>
      <c r="G2277" s="340" t="str">
        <f>IF(ISNUMBER(E2277),E2277/'Bulk DivVar Analysis'!$I$114,"")</f>
        <v/>
      </c>
      <c r="H2277" s="338" t="str">
        <f>IF(ISNUMBER(E2277), IF(G2277&gt;'Bulk DivVar Analysis'!$J$116,"Pass","Fail"),"")</f>
        <v/>
      </c>
      <c r="I2277" s="338" t="str">
        <f t="shared" si="37"/>
        <v/>
      </c>
      <c r="J2277" s="339"/>
      <c r="K2277" s="339"/>
      <c r="L2277" s="339"/>
      <c r="M2277" s="339"/>
      <c r="N2277" s="339"/>
      <c r="O2277" s="339"/>
      <c r="P2277" s="339"/>
      <c r="Q2277" s="339"/>
    </row>
    <row r="2278" spans="1:17" ht="13.5" customHeight="1">
      <c r="A2278" s="481"/>
      <c r="B2278" s="481"/>
      <c r="C2278" s="481"/>
      <c r="D2278" s="481"/>
      <c r="E2278" s="481"/>
      <c r="F2278" s="339"/>
      <c r="G2278" s="340" t="str">
        <f>IF(ISNUMBER(E2278),E2278/'Bulk DivVar Analysis'!$I$114,"")</f>
        <v/>
      </c>
      <c r="H2278" s="338" t="str">
        <f>IF(ISNUMBER(E2278), IF(G2278&gt;'Bulk DivVar Analysis'!$J$116,"Pass","Fail"),"")</f>
        <v/>
      </c>
      <c r="I2278" s="338" t="str">
        <f t="shared" si="37"/>
        <v/>
      </c>
      <c r="J2278" s="339"/>
      <c r="K2278" s="339"/>
      <c r="L2278" s="339"/>
      <c r="M2278" s="339"/>
      <c r="N2278" s="339"/>
      <c r="O2278" s="339"/>
      <c r="P2278" s="339"/>
      <c r="Q2278" s="339"/>
    </row>
    <row r="2279" spans="1:17" ht="13.5" customHeight="1">
      <c r="A2279" s="481"/>
      <c r="B2279" s="481"/>
      <c r="C2279" s="481"/>
      <c r="D2279" s="481"/>
      <c r="E2279" s="481"/>
      <c r="F2279" s="339"/>
      <c r="G2279" s="340" t="str">
        <f>IF(ISNUMBER(E2279),E2279/'Bulk DivVar Analysis'!$I$114,"")</f>
        <v/>
      </c>
      <c r="H2279" s="338" t="str">
        <f>IF(ISNUMBER(E2279), IF(G2279&gt;'Bulk DivVar Analysis'!$J$116,"Pass","Fail"),"")</f>
        <v/>
      </c>
      <c r="I2279" s="338" t="str">
        <f t="shared" si="37"/>
        <v/>
      </c>
      <c r="J2279" s="339"/>
      <c r="K2279" s="339"/>
      <c r="L2279" s="339"/>
      <c r="M2279" s="339"/>
      <c r="N2279" s="339"/>
      <c r="O2279" s="339"/>
      <c r="P2279" s="339"/>
      <c r="Q2279" s="339"/>
    </row>
    <row r="2280" spans="1:17" ht="13.5" customHeight="1">
      <c r="A2280" s="481"/>
      <c r="B2280" s="481"/>
      <c r="C2280" s="481"/>
      <c r="D2280" s="481"/>
      <c r="E2280" s="481"/>
      <c r="F2280" s="339"/>
      <c r="G2280" s="340" t="str">
        <f>IF(ISNUMBER(E2280),E2280/'Bulk DivVar Analysis'!$I$114,"")</f>
        <v/>
      </c>
      <c r="H2280" s="338" t="str">
        <f>IF(ISNUMBER(E2280), IF(G2280&gt;'Bulk DivVar Analysis'!$J$116,"Pass","Fail"),"")</f>
        <v/>
      </c>
      <c r="I2280" s="338" t="str">
        <f t="shared" si="37"/>
        <v/>
      </c>
      <c r="J2280" s="339"/>
      <c r="K2280" s="339"/>
      <c r="L2280" s="339"/>
      <c r="M2280" s="339"/>
      <c r="N2280" s="339"/>
      <c r="O2280" s="339"/>
      <c r="P2280" s="339"/>
      <c r="Q2280" s="339"/>
    </row>
    <row r="2281" spans="1:17" ht="13.5" customHeight="1">
      <c r="A2281" s="481"/>
      <c r="B2281" s="481"/>
      <c r="C2281" s="481"/>
      <c r="D2281" s="481"/>
      <c r="E2281" s="481"/>
      <c r="F2281" s="339"/>
      <c r="G2281" s="340" t="str">
        <f>IF(ISNUMBER(E2281),E2281/'Bulk DivVar Analysis'!$I$114,"")</f>
        <v/>
      </c>
      <c r="H2281" s="338" t="str">
        <f>IF(ISNUMBER(E2281), IF(G2281&gt;'Bulk DivVar Analysis'!$J$116,"Pass","Fail"),"")</f>
        <v/>
      </c>
      <c r="I2281" s="338" t="str">
        <f t="shared" si="37"/>
        <v/>
      </c>
      <c r="J2281" s="339"/>
      <c r="K2281" s="339"/>
      <c r="L2281" s="339"/>
      <c r="M2281" s="339"/>
      <c r="N2281" s="339"/>
      <c r="O2281" s="339"/>
      <c r="P2281" s="339"/>
      <c r="Q2281" s="339"/>
    </row>
    <row r="2282" spans="1:17" ht="13.5" customHeight="1">
      <c r="A2282" s="481"/>
      <c r="B2282" s="481"/>
      <c r="C2282" s="481"/>
      <c r="D2282" s="481"/>
      <c r="E2282" s="481"/>
      <c r="F2282" s="339"/>
      <c r="G2282" s="340" t="str">
        <f>IF(ISNUMBER(E2282),E2282/'Bulk DivVar Analysis'!$I$114,"")</f>
        <v/>
      </c>
      <c r="H2282" s="338" t="str">
        <f>IF(ISNUMBER(E2282), IF(G2282&gt;'Bulk DivVar Analysis'!$J$116,"Pass","Fail"),"")</f>
        <v/>
      </c>
      <c r="I2282" s="338" t="str">
        <f t="shared" si="37"/>
        <v/>
      </c>
      <c r="J2282" s="339"/>
      <c r="K2282" s="339"/>
      <c r="L2282" s="339"/>
      <c r="M2282" s="339"/>
      <c r="N2282" s="339"/>
      <c r="O2282" s="339"/>
      <c r="P2282" s="339"/>
      <c r="Q2282" s="339"/>
    </row>
    <row r="2283" spans="1:17" ht="13.5" customHeight="1">
      <c r="A2283" s="481"/>
      <c r="B2283" s="481"/>
      <c r="C2283" s="481"/>
      <c r="D2283" s="481"/>
      <c r="E2283" s="481"/>
      <c r="F2283" s="339"/>
      <c r="G2283" s="340" t="str">
        <f>IF(ISNUMBER(E2283),E2283/'Bulk DivVar Analysis'!$I$114,"")</f>
        <v/>
      </c>
      <c r="H2283" s="338" t="str">
        <f>IF(ISNUMBER(E2283), IF(G2283&gt;'Bulk DivVar Analysis'!$J$116,"Pass","Fail"),"")</f>
        <v/>
      </c>
      <c r="I2283" s="338" t="str">
        <f t="shared" si="37"/>
        <v/>
      </c>
      <c r="J2283" s="339"/>
      <c r="K2283" s="339"/>
      <c r="L2283" s="339"/>
      <c r="M2283" s="339"/>
      <c r="N2283" s="339"/>
      <c r="O2283" s="339"/>
      <c r="P2283" s="339"/>
      <c r="Q2283" s="339"/>
    </row>
    <row r="2284" spans="1:17" ht="13.5" customHeight="1">
      <c r="A2284" s="481"/>
      <c r="B2284" s="481"/>
      <c r="C2284" s="481"/>
      <c r="D2284" s="481"/>
      <c r="E2284" s="481"/>
      <c r="F2284" s="339"/>
      <c r="G2284" s="340" t="str">
        <f>IF(ISNUMBER(E2284),E2284/'Bulk DivVar Analysis'!$I$114,"")</f>
        <v/>
      </c>
      <c r="H2284" s="338" t="str">
        <f>IF(ISNUMBER(E2284), IF(G2284&gt;'Bulk DivVar Analysis'!$J$116,"Pass","Fail"),"")</f>
        <v/>
      </c>
      <c r="I2284" s="338" t="str">
        <f t="shared" si="37"/>
        <v/>
      </c>
      <c r="J2284" s="339"/>
      <c r="K2284" s="339"/>
      <c r="L2284" s="339"/>
      <c r="M2284" s="339"/>
      <c r="N2284" s="339"/>
      <c r="O2284" s="339"/>
      <c r="P2284" s="339"/>
      <c r="Q2284" s="339"/>
    </row>
    <row r="2285" spans="1:17" ht="13.5" customHeight="1">
      <c r="A2285" s="481"/>
      <c r="B2285" s="481"/>
      <c r="C2285" s="481"/>
      <c r="D2285" s="481"/>
      <c r="E2285" s="481"/>
      <c r="F2285" s="339"/>
      <c r="G2285" s="340" t="str">
        <f>IF(ISNUMBER(E2285),E2285/'Bulk DivVar Analysis'!$I$114,"")</f>
        <v/>
      </c>
      <c r="H2285" s="338" t="str">
        <f>IF(ISNUMBER(E2285), IF(G2285&gt;'Bulk DivVar Analysis'!$J$116,"Pass","Fail"),"")</f>
        <v/>
      </c>
      <c r="I2285" s="338" t="str">
        <f t="shared" si="37"/>
        <v/>
      </c>
      <c r="J2285" s="339"/>
      <c r="K2285" s="339"/>
      <c r="L2285" s="339"/>
      <c r="M2285" s="339"/>
      <c r="N2285" s="339"/>
      <c r="O2285" s="339"/>
      <c r="P2285" s="339"/>
      <c r="Q2285" s="339"/>
    </row>
    <row r="2286" spans="1:17" ht="13.5" customHeight="1">
      <c r="A2286" s="481"/>
      <c r="B2286" s="481"/>
      <c r="C2286" s="481"/>
      <c r="D2286" s="481"/>
      <c r="E2286" s="481"/>
      <c r="F2286" s="339"/>
      <c r="G2286" s="340" t="str">
        <f>IF(ISNUMBER(E2286),E2286/'Bulk DivVar Analysis'!$I$114,"")</f>
        <v/>
      </c>
      <c r="H2286" s="338" t="str">
        <f>IF(ISNUMBER(E2286), IF(G2286&gt;'Bulk DivVar Analysis'!$J$116,"Pass","Fail"),"")</f>
        <v/>
      </c>
      <c r="I2286" s="338" t="str">
        <f t="shared" si="37"/>
        <v/>
      </c>
      <c r="J2286" s="339"/>
      <c r="K2286" s="339"/>
      <c r="L2286" s="339"/>
      <c r="M2286" s="339"/>
      <c r="N2286" s="339"/>
      <c r="O2286" s="339"/>
      <c r="P2286" s="339"/>
      <c r="Q2286" s="339"/>
    </row>
    <row r="2287" spans="1:17" ht="13.5" customHeight="1">
      <c r="A2287" s="481"/>
      <c r="B2287" s="481"/>
      <c r="C2287" s="481"/>
      <c r="D2287" s="481"/>
      <c r="E2287" s="481"/>
      <c r="F2287" s="339"/>
      <c r="G2287" s="340" t="str">
        <f>IF(ISNUMBER(E2287),E2287/'Bulk DivVar Analysis'!$I$114,"")</f>
        <v/>
      </c>
      <c r="H2287" s="338" t="str">
        <f>IF(ISNUMBER(E2287), IF(G2287&gt;'Bulk DivVar Analysis'!$J$116,"Pass","Fail"),"")</f>
        <v/>
      </c>
      <c r="I2287" s="338" t="str">
        <f t="shared" si="37"/>
        <v/>
      </c>
      <c r="J2287" s="339"/>
      <c r="K2287" s="339"/>
      <c r="L2287" s="339"/>
      <c r="M2287" s="339"/>
      <c r="N2287" s="339"/>
      <c r="O2287" s="339"/>
      <c r="P2287" s="339"/>
      <c r="Q2287" s="339"/>
    </row>
    <row r="2288" spans="1:17" ht="13.5" customHeight="1">
      <c r="A2288" s="481"/>
      <c r="B2288" s="481"/>
      <c r="C2288" s="481"/>
      <c r="D2288" s="481"/>
      <c r="E2288" s="481"/>
      <c r="F2288" s="339"/>
      <c r="G2288" s="340" t="str">
        <f>IF(ISNUMBER(E2288),E2288/'Bulk DivVar Analysis'!$I$114,"")</f>
        <v/>
      </c>
      <c r="H2288" s="338" t="str">
        <f>IF(ISNUMBER(E2288), IF(G2288&gt;'Bulk DivVar Analysis'!$J$116,"Pass","Fail"),"")</f>
        <v/>
      </c>
      <c r="I2288" s="338" t="str">
        <f t="shared" si="37"/>
        <v/>
      </c>
      <c r="J2288" s="339"/>
      <c r="K2288" s="339"/>
      <c r="L2288" s="339"/>
      <c r="M2288" s="339"/>
      <c r="N2288" s="339"/>
      <c r="O2288" s="339"/>
      <c r="P2288" s="339"/>
      <c r="Q2288" s="339"/>
    </row>
    <row r="2289" spans="1:17" ht="13.5" customHeight="1">
      <c r="A2289" s="481"/>
      <c r="B2289" s="481"/>
      <c r="C2289" s="481"/>
      <c r="D2289" s="481"/>
      <c r="E2289" s="481"/>
      <c r="F2289" s="339"/>
      <c r="G2289" s="340" t="str">
        <f>IF(ISNUMBER(E2289),E2289/'Bulk DivVar Analysis'!$I$114,"")</f>
        <v/>
      </c>
      <c r="H2289" s="338" t="str">
        <f>IF(ISNUMBER(E2289), IF(G2289&gt;'Bulk DivVar Analysis'!$J$116,"Pass","Fail"),"")</f>
        <v/>
      </c>
      <c r="I2289" s="338" t="str">
        <f t="shared" si="37"/>
        <v/>
      </c>
      <c r="J2289" s="339"/>
      <c r="K2289" s="339"/>
      <c r="L2289" s="339"/>
      <c r="M2289" s="339"/>
      <c r="N2289" s="339"/>
      <c r="O2289" s="339"/>
      <c r="P2289" s="339"/>
      <c r="Q2289" s="339"/>
    </row>
    <row r="2290" spans="1:17" ht="13.5" customHeight="1">
      <c r="A2290" s="481"/>
      <c r="B2290" s="481"/>
      <c r="C2290" s="481"/>
      <c r="D2290" s="481"/>
      <c r="E2290" s="481"/>
      <c r="F2290" s="339"/>
      <c r="G2290" s="340" t="str">
        <f>IF(ISNUMBER(E2290),E2290/'Bulk DivVar Analysis'!$I$114,"")</f>
        <v/>
      </c>
      <c r="H2290" s="338" t="str">
        <f>IF(ISNUMBER(E2290), IF(G2290&gt;'Bulk DivVar Analysis'!$J$116,"Pass","Fail"),"")</f>
        <v/>
      </c>
      <c r="I2290" s="338" t="str">
        <f t="shared" si="37"/>
        <v/>
      </c>
      <c r="J2290" s="339"/>
      <c r="K2290" s="339"/>
      <c r="L2290" s="339"/>
      <c r="M2290" s="339"/>
      <c r="N2290" s="339"/>
      <c r="O2290" s="339"/>
      <c r="P2290" s="339"/>
      <c r="Q2290" s="339"/>
    </row>
    <row r="2291" spans="1:17" ht="13.5" customHeight="1">
      <c r="A2291" s="481"/>
      <c r="B2291" s="481"/>
      <c r="C2291" s="481"/>
      <c r="D2291" s="481"/>
      <c r="E2291" s="481"/>
      <c r="F2291" s="339"/>
      <c r="G2291" s="340" t="str">
        <f>IF(ISNUMBER(E2291),E2291/'Bulk DivVar Analysis'!$I$114,"")</f>
        <v/>
      </c>
      <c r="H2291" s="338" t="str">
        <f>IF(ISNUMBER(E2291), IF(G2291&gt;'Bulk DivVar Analysis'!$J$116,"Pass","Fail"),"")</f>
        <v/>
      </c>
      <c r="I2291" s="338" t="str">
        <f t="shared" si="37"/>
        <v/>
      </c>
      <c r="J2291" s="339"/>
      <c r="K2291" s="339"/>
      <c r="L2291" s="339"/>
      <c r="M2291" s="339"/>
      <c r="N2291" s="339"/>
      <c r="O2291" s="339"/>
      <c r="P2291" s="339"/>
      <c r="Q2291" s="339"/>
    </row>
    <row r="2292" spans="1:17" ht="13.5" customHeight="1">
      <c r="A2292" s="481"/>
      <c r="B2292" s="481"/>
      <c r="C2292" s="481"/>
      <c r="D2292" s="481"/>
      <c r="E2292" s="481"/>
      <c r="F2292" s="339"/>
      <c r="G2292" s="340" t="str">
        <f>IF(ISNUMBER(E2292),E2292/'Bulk DivVar Analysis'!$I$114,"")</f>
        <v/>
      </c>
      <c r="H2292" s="338" t="str">
        <f>IF(ISNUMBER(E2292), IF(G2292&gt;'Bulk DivVar Analysis'!$J$116,"Pass","Fail"),"")</f>
        <v/>
      </c>
      <c r="I2292" s="338" t="str">
        <f t="shared" si="37"/>
        <v/>
      </c>
      <c r="J2292" s="339"/>
      <c r="K2292" s="339"/>
      <c r="L2292" s="339"/>
      <c r="M2292" s="339"/>
      <c r="N2292" s="339"/>
      <c r="O2292" s="339"/>
      <c r="P2292" s="339"/>
      <c r="Q2292" s="339"/>
    </row>
    <row r="2293" spans="1:17" ht="13.5" customHeight="1">
      <c r="A2293" s="481"/>
      <c r="B2293" s="481"/>
      <c r="C2293" s="481"/>
      <c r="D2293" s="481"/>
      <c r="E2293" s="481"/>
      <c r="F2293" s="339"/>
      <c r="G2293" s="340" t="str">
        <f>IF(ISNUMBER(E2293),E2293/'Bulk DivVar Analysis'!$I$114,"")</f>
        <v/>
      </c>
      <c r="H2293" s="338" t="str">
        <f>IF(ISNUMBER(E2293), IF(G2293&gt;'Bulk DivVar Analysis'!$J$116,"Pass","Fail"),"")</f>
        <v/>
      </c>
      <c r="I2293" s="338" t="str">
        <f t="shared" si="37"/>
        <v/>
      </c>
      <c r="J2293" s="339"/>
      <c r="K2293" s="339"/>
      <c r="L2293" s="339"/>
      <c r="M2293" s="339"/>
      <c r="N2293" s="339"/>
      <c r="O2293" s="339"/>
      <c r="P2293" s="339"/>
      <c r="Q2293" s="339"/>
    </row>
    <row r="2294" spans="1:17" ht="13.5" customHeight="1">
      <c r="A2294" s="481"/>
      <c r="B2294" s="481"/>
      <c r="C2294" s="481"/>
      <c r="D2294" s="481"/>
      <c r="E2294" s="481"/>
      <c r="F2294" s="339"/>
      <c r="G2294" s="340" t="str">
        <f>IF(ISNUMBER(E2294),E2294/'Bulk DivVar Analysis'!$I$114,"")</f>
        <v/>
      </c>
      <c r="H2294" s="338" t="str">
        <f>IF(ISNUMBER(E2294), IF(G2294&gt;'Bulk DivVar Analysis'!$J$116,"Pass","Fail"),"")</f>
        <v/>
      </c>
      <c r="I2294" s="338" t="str">
        <f t="shared" si="37"/>
        <v/>
      </c>
      <c r="J2294" s="339"/>
      <c r="K2294" s="339"/>
      <c r="L2294" s="339"/>
      <c r="M2294" s="339"/>
      <c r="N2294" s="339"/>
      <c r="O2294" s="339"/>
      <c r="P2294" s="339"/>
      <c r="Q2294" s="339"/>
    </row>
    <row r="2295" spans="1:17" ht="13.5" customHeight="1">
      <c r="A2295" s="481"/>
      <c r="B2295" s="481"/>
      <c r="C2295" s="481"/>
      <c r="D2295" s="481"/>
      <c r="E2295" s="481"/>
      <c r="F2295" s="339"/>
      <c r="G2295" s="340" t="str">
        <f>IF(ISNUMBER(E2295),E2295/'Bulk DivVar Analysis'!$I$114,"")</f>
        <v/>
      </c>
      <c r="H2295" s="338" t="str">
        <f>IF(ISNUMBER(E2295), IF(G2295&gt;'Bulk DivVar Analysis'!$J$116,"Pass","Fail"),"")</f>
        <v/>
      </c>
      <c r="I2295" s="338" t="str">
        <f t="shared" si="37"/>
        <v/>
      </c>
      <c r="J2295" s="339"/>
      <c r="K2295" s="339"/>
      <c r="L2295" s="339"/>
      <c r="M2295" s="339"/>
      <c r="N2295" s="339"/>
      <c r="O2295" s="339"/>
      <c r="P2295" s="339"/>
      <c r="Q2295" s="339"/>
    </row>
    <row r="2296" spans="1:17" ht="13.5" customHeight="1">
      <c r="A2296" s="481"/>
      <c r="B2296" s="481"/>
      <c r="C2296" s="481"/>
      <c r="D2296" s="481"/>
      <c r="E2296" s="481"/>
      <c r="F2296" s="339"/>
      <c r="G2296" s="340" t="str">
        <f>IF(ISNUMBER(E2296),E2296/'Bulk DivVar Analysis'!$I$114,"")</f>
        <v/>
      </c>
      <c r="H2296" s="338" t="str">
        <f>IF(ISNUMBER(E2296), IF(G2296&gt;'Bulk DivVar Analysis'!$J$116,"Pass","Fail"),"")</f>
        <v/>
      </c>
      <c r="I2296" s="338" t="str">
        <f t="shared" si="37"/>
        <v/>
      </c>
      <c r="J2296" s="339"/>
      <c r="K2296" s="339"/>
      <c r="L2296" s="339"/>
      <c r="M2296" s="339"/>
      <c r="N2296" s="339"/>
      <c r="O2296" s="339"/>
      <c r="P2296" s="339"/>
      <c r="Q2296" s="339"/>
    </row>
    <row r="2297" spans="1:17" ht="13.5" customHeight="1">
      <c r="A2297" s="481"/>
      <c r="B2297" s="481"/>
      <c r="C2297" s="481"/>
      <c r="D2297" s="481"/>
      <c r="E2297" s="481"/>
      <c r="F2297" s="339"/>
      <c r="G2297" s="340" t="str">
        <f>IF(ISNUMBER(E2297),E2297/'Bulk DivVar Analysis'!$I$114,"")</f>
        <v/>
      </c>
      <c r="H2297" s="338" t="str">
        <f>IF(ISNUMBER(E2297), IF(G2297&gt;'Bulk DivVar Analysis'!$J$116,"Pass","Fail"),"")</f>
        <v/>
      </c>
      <c r="I2297" s="338" t="str">
        <f t="shared" si="37"/>
        <v/>
      </c>
      <c r="J2297" s="339"/>
      <c r="K2297" s="339"/>
      <c r="L2297" s="339"/>
      <c r="M2297" s="339"/>
      <c r="N2297" s="339"/>
      <c r="O2297" s="339"/>
      <c r="P2297" s="339"/>
      <c r="Q2297" s="339"/>
    </row>
    <row r="2298" spans="1:17" ht="13.5" customHeight="1">
      <c r="A2298" s="481"/>
      <c r="B2298" s="481"/>
      <c r="C2298" s="481"/>
      <c r="D2298" s="481"/>
      <c r="E2298" s="481"/>
      <c r="F2298" s="339"/>
      <c r="G2298" s="340" t="str">
        <f>IF(ISNUMBER(E2298),E2298/'Bulk DivVar Analysis'!$I$114,"")</f>
        <v/>
      </c>
      <c r="H2298" s="338" t="str">
        <f>IF(ISNUMBER(E2298), IF(G2298&gt;'Bulk DivVar Analysis'!$J$116,"Pass","Fail"),"")</f>
        <v/>
      </c>
      <c r="I2298" s="338" t="str">
        <f t="shared" si="37"/>
        <v/>
      </c>
      <c r="J2298" s="339"/>
      <c r="K2298" s="339"/>
      <c r="L2298" s="339"/>
      <c r="M2298" s="339"/>
      <c r="N2298" s="339"/>
      <c r="O2298" s="339"/>
      <c r="P2298" s="339"/>
      <c r="Q2298" s="339"/>
    </row>
    <row r="2299" spans="1:17" ht="13.5" customHeight="1">
      <c r="A2299" s="481"/>
      <c r="B2299" s="481"/>
      <c r="C2299" s="481"/>
      <c r="D2299" s="481"/>
      <c r="E2299" s="481"/>
      <c r="F2299" s="339"/>
      <c r="G2299" s="340" t="str">
        <f>IF(ISNUMBER(E2299),E2299/'Bulk DivVar Analysis'!$I$114,"")</f>
        <v/>
      </c>
      <c r="H2299" s="338" t="str">
        <f>IF(ISNUMBER(E2299), IF(G2299&gt;'Bulk DivVar Analysis'!$J$116,"Pass","Fail"),"")</f>
        <v/>
      </c>
      <c r="I2299" s="338" t="str">
        <f t="shared" si="37"/>
        <v/>
      </c>
      <c r="J2299" s="339"/>
      <c r="K2299" s="339"/>
      <c r="L2299" s="339"/>
      <c r="M2299" s="339"/>
      <c r="N2299" s="339"/>
      <c r="O2299" s="339"/>
      <c r="P2299" s="339"/>
      <c r="Q2299" s="339"/>
    </row>
    <row r="2300" spans="1:17" ht="13.5" customHeight="1">
      <c r="A2300" s="481"/>
      <c r="B2300" s="481"/>
      <c r="C2300" s="481"/>
      <c r="D2300" s="481"/>
      <c r="E2300" s="481"/>
      <c r="F2300" s="339"/>
      <c r="G2300" s="340" t="str">
        <f>IF(ISNUMBER(E2300),E2300/'Bulk DivVar Analysis'!$I$114,"")</f>
        <v/>
      </c>
      <c r="H2300" s="338" t="str">
        <f>IF(ISNUMBER(E2300), IF(G2300&gt;'Bulk DivVar Analysis'!$J$116,"Pass","Fail"),"")</f>
        <v/>
      </c>
      <c r="I2300" s="338" t="str">
        <f t="shared" si="37"/>
        <v/>
      </c>
      <c r="J2300" s="339"/>
      <c r="K2300" s="339"/>
      <c r="L2300" s="339"/>
      <c r="M2300" s="339"/>
      <c r="N2300" s="339"/>
      <c r="O2300" s="339"/>
      <c r="P2300" s="339"/>
      <c r="Q2300" s="339"/>
    </row>
    <row r="2301" spans="1:17" ht="13.5" customHeight="1">
      <c r="A2301" s="481"/>
      <c r="B2301" s="481"/>
      <c r="C2301" s="481"/>
      <c r="D2301" s="481"/>
      <c r="E2301" s="481"/>
      <c r="F2301" s="339"/>
      <c r="G2301" s="340" t="str">
        <f>IF(ISNUMBER(E2301),E2301/'Bulk DivVar Analysis'!$I$114,"")</f>
        <v/>
      </c>
      <c r="H2301" s="338" t="str">
        <f>IF(ISNUMBER(E2301), IF(G2301&gt;'Bulk DivVar Analysis'!$J$116,"Pass","Fail"),"")</f>
        <v/>
      </c>
      <c r="I2301" s="338" t="str">
        <f t="shared" si="37"/>
        <v/>
      </c>
      <c r="J2301" s="339"/>
      <c r="K2301" s="339"/>
      <c r="L2301" s="339"/>
      <c r="M2301" s="339"/>
      <c r="N2301" s="339"/>
      <c r="O2301" s="339"/>
      <c r="P2301" s="339"/>
      <c r="Q2301" s="339"/>
    </row>
    <row r="2302" spans="1:17" ht="13.5" customHeight="1">
      <c r="A2302" s="481"/>
      <c r="B2302" s="481"/>
      <c r="C2302" s="481"/>
      <c r="D2302" s="481"/>
      <c r="E2302" s="481"/>
      <c r="F2302" s="339"/>
      <c r="G2302" s="340" t="str">
        <f>IF(ISNUMBER(E2302),E2302/'Bulk DivVar Analysis'!$I$114,"")</f>
        <v/>
      </c>
      <c r="H2302" s="338" t="str">
        <f>IF(ISNUMBER(E2302), IF(G2302&gt;'Bulk DivVar Analysis'!$J$116,"Pass","Fail"),"")</f>
        <v/>
      </c>
      <c r="I2302" s="338" t="str">
        <f t="shared" si="37"/>
        <v/>
      </c>
      <c r="J2302" s="339"/>
      <c r="K2302" s="339"/>
      <c r="L2302" s="339"/>
      <c r="M2302" s="339"/>
      <c r="N2302" s="339"/>
      <c r="O2302" s="339"/>
      <c r="P2302" s="339"/>
      <c r="Q2302" s="339"/>
    </row>
    <row r="2303" spans="1:17" ht="13.5" customHeight="1">
      <c r="A2303" s="481"/>
      <c r="B2303" s="481"/>
      <c r="C2303" s="481"/>
      <c r="D2303" s="481"/>
      <c r="E2303" s="481"/>
      <c r="F2303" s="339"/>
      <c r="G2303" s="340" t="str">
        <f>IF(ISNUMBER(E2303),E2303/'Bulk DivVar Analysis'!$I$114,"")</f>
        <v/>
      </c>
      <c r="H2303" s="338" t="str">
        <f>IF(ISNUMBER(E2303), IF(G2303&gt;'Bulk DivVar Analysis'!$J$116,"Pass","Fail"),"")</f>
        <v/>
      </c>
      <c r="I2303" s="338" t="str">
        <f t="shared" si="37"/>
        <v/>
      </c>
      <c r="J2303" s="339"/>
      <c r="K2303" s="339"/>
      <c r="L2303" s="339"/>
      <c r="M2303" s="339"/>
      <c r="N2303" s="339"/>
      <c r="O2303" s="339"/>
      <c r="P2303" s="339"/>
      <c r="Q2303" s="339"/>
    </row>
    <row r="2304" spans="1:17" ht="13.5" customHeight="1">
      <c r="A2304" s="481"/>
      <c r="B2304" s="481"/>
      <c r="C2304" s="481"/>
      <c r="D2304" s="481"/>
      <c r="E2304" s="481"/>
      <c r="F2304" s="339"/>
      <c r="G2304" s="340" t="str">
        <f>IF(ISNUMBER(E2304),E2304/'Bulk DivVar Analysis'!$I$114,"")</f>
        <v/>
      </c>
      <c r="H2304" s="338" t="str">
        <f>IF(ISNUMBER(E2304), IF(G2304&gt;'Bulk DivVar Analysis'!$J$116,"Pass","Fail"),"")</f>
        <v/>
      </c>
      <c r="I2304" s="338" t="str">
        <f t="shared" si="37"/>
        <v/>
      </c>
      <c r="J2304" s="339"/>
      <c r="K2304" s="339"/>
      <c r="L2304" s="339"/>
      <c r="M2304" s="339"/>
      <c r="N2304" s="339"/>
      <c r="O2304" s="339"/>
      <c r="P2304" s="339"/>
      <c r="Q2304" s="339"/>
    </row>
    <row r="2305" spans="1:17" ht="13.5" customHeight="1">
      <c r="A2305" s="481"/>
      <c r="B2305" s="481"/>
      <c r="C2305" s="481"/>
      <c r="D2305" s="481"/>
      <c r="E2305" s="481"/>
      <c r="F2305" s="339"/>
      <c r="G2305" s="340" t="str">
        <f>IF(ISNUMBER(E2305),E2305/'Bulk DivVar Analysis'!$I$114,"")</f>
        <v/>
      </c>
      <c r="H2305" s="338" t="str">
        <f>IF(ISNUMBER(E2305), IF(G2305&gt;'Bulk DivVar Analysis'!$J$116,"Pass","Fail"),"")</f>
        <v/>
      </c>
      <c r="I2305" s="338" t="str">
        <f t="shared" si="37"/>
        <v/>
      </c>
      <c r="J2305" s="339"/>
      <c r="K2305" s="339"/>
      <c r="L2305" s="339"/>
      <c r="M2305" s="339"/>
      <c r="N2305" s="339"/>
      <c r="O2305" s="339"/>
      <c r="P2305" s="339"/>
      <c r="Q2305" s="339"/>
    </row>
    <row r="2306" spans="1:17" ht="13.5" customHeight="1">
      <c r="A2306" s="481"/>
      <c r="B2306" s="481"/>
      <c r="C2306" s="481"/>
      <c r="D2306" s="481"/>
      <c r="E2306" s="481"/>
      <c r="F2306" s="339"/>
      <c r="G2306" s="340" t="str">
        <f>IF(ISNUMBER(E2306),E2306/'Bulk DivVar Analysis'!$I$114,"")</f>
        <v/>
      </c>
      <c r="H2306" s="338" t="str">
        <f>IF(ISNUMBER(E2306), IF(G2306&gt;'Bulk DivVar Analysis'!$J$116,"Pass","Fail"),"")</f>
        <v/>
      </c>
      <c r="I2306" s="338" t="str">
        <f t="shared" si="37"/>
        <v/>
      </c>
      <c r="J2306" s="339"/>
      <c r="K2306" s="339"/>
      <c r="L2306" s="339"/>
      <c r="M2306" s="339"/>
      <c r="N2306" s="339"/>
      <c r="O2306" s="339"/>
      <c r="P2306" s="339"/>
      <c r="Q2306" s="339"/>
    </row>
    <row r="2307" spans="1:17" ht="13.5" customHeight="1">
      <c r="A2307" s="481"/>
      <c r="B2307" s="481"/>
      <c r="C2307" s="481"/>
      <c r="D2307" s="481"/>
      <c r="E2307" s="481"/>
      <c r="F2307" s="339"/>
      <c r="G2307" s="340" t="str">
        <f>IF(ISNUMBER(E2307),E2307/'Bulk DivVar Analysis'!$I$114,"")</f>
        <v/>
      </c>
      <c r="H2307" s="338" t="str">
        <f>IF(ISNUMBER(E2307), IF(G2307&gt;'Bulk DivVar Analysis'!$J$116,"Pass","Fail"),"")</f>
        <v/>
      </c>
      <c r="I2307" s="338" t="str">
        <f t="shared" ref="I2307:I2370" si="38">_xlfn.TEXTJOIN("_",TRUE,B2307,C2307)</f>
        <v/>
      </c>
      <c r="J2307" s="339"/>
      <c r="K2307" s="339"/>
      <c r="L2307" s="339"/>
      <c r="M2307" s="339"/>
      <c r="N2307" s="339"/>
      <c r="O2307" s="339"/>
      <c r="P2307" s="339"/>
      <c r="Q2307" s="339"/>
    </row>
    <row r="2308" spans="1:17" ht="13.5" customHeight="1">
      <c r="A2308" s="481"/>
      <c r="B2308" s="481"/>
      <c r="C2308" s="481"/>
      <c r="D2308" s="481"/>
      <c r="E2308" s="481"/>
      <c r="F2308" s="339"/>
      <c r="G2308" s="340" t="str">
        <f>IF(ISNUMBER(E2308),E2308/'Bulk DivVar Analysis'!$I$114,"")</f>
        <v/>
      </c>
      <c r="H2308" s="338" t="str">
        <f>IF(ISNUMBER(E2308), IF(G2308&gt;'Bulk DivVar Analysis'!$J$116,"Pass","Fail"),"")</f>
        <v/>
      </c>
      <c r="I2308" s="338" t="str">
        <f t="shared" si="38"/>
        <v/>
      </c>
      <c r="J2308" s="339"/>
      <c r="K2308" s="339"/>
      <c r="L2308" s="339"/>
      <c r="M2308" s="339"/>
      <c r="N2308" s="339"/>
      <c r="O2308" s="339"/>
      <c r="P2308" s="339"/>
      <c r="Q2308" s="339"/>
    </row>
    <row r="2309" spans="1:17" ht="13.5" customHeight="1">
      <c r="A2309" s="481"/>
      <c r="B2309" s="481"/>
      <c r="C2309" s="481"/>
      <c r="D2309" s="481"/>
      <c r="E2309" s="481"/>
      <c r="F2309" s="339"/>
      <c r="G2309" s="340" t="str">
        <f>IF(ISNUMBER(E2309),E2309/'Bulk DivVar Analysis'!$I$114,"")</f>
        <v/>
      </c>
      <c r="H2309" s="338" t="str">
        <f>IF(ISNUMBER(E2309), IF(G2309&gt;'Bulk DivVar Analysis'!$J$116,"Pass","Fail"),"")</f>
        <v/>
      </c>
      <c r="I2309" s="338" t="str">
        <f t="shared" si="38"/>
        <v/>
      </c>
      <c r="J2309" s="339"/>
      <c r="K2309" s="339"/>
      <c r="L2309" s="339"/>
      <c r="M2309" s="339"/>
      <c r="N2309" s="339"/>
      <c r="O2309" s="339"/>
      <c r="P2309" s="339"/>
      <c r="Q2309" s="339"/>
    </row>
    <row r="2310" spans="1:17" ht="13.5" customHeight="1">
      <c r="A2310" s="481"/>
      <c r="B2310" s="481"/>
      <c r="C2310" s="481"/>
      <c r="D2310" s="481"/>
      <c r="E2310" s="481"/>
      <c r="F2310" s="339"/>
      <c r="G2310" s="340" t="str">
        <f>IF(ISNUMBER(E2310),E2310/'Bulk DivVar Analysis'!$I$114,"")</f>
        <v/>
      </c>
      <c r="H2310" s="338" t="str">
        <f>IF(ISNUMBER(E2310), IF(G2310&gt;'Bulk DivVar Analysis'!$J$116,"Pass","Fail"),"")</f>
        <v/>
      </c>
      <c r="I2310" s="338" t="str">
        <f t="shared" si="38"/>
        <v/>
      </c>
      <c r="J2310" s="339"/>
      <c r="K2310" s="339"/>
      <c r="L2310" s="339"/>
      <c r="M2310" s="339"/>
      <c r="N2310" s="339"/>
      <c r="O2310" s="339"/>
      <c r="P2310" s="339"/>
      <c r="Q2310" s="339"/>
    </row>
    <row r="2311" spans="1:17" ht="13.5" customHeight="1">
      <c r="A2311" s="481"/>
      <c r="B2311" s="481"/>
      <c r="C2311" s="481"/>
      <c r="D2311" s="481"/>
      <c r="E2311" s="481"/>
      <c r="F2311" s="339"/>
      <c r="G2311" s="340" t="str">
        <f>IF(ISNUMBER(E2311),E2311/'Bulk DivVar Analysis'!$I$114,"")</f>
        <v/>
      </c>
      <c r="H2311" s="338" t="str">
        <f>IF(ISNUMBER(E2311), IF(G2311&gt;'Bulk DivVar Analysis'!$J$116,"Pass","Fail"),"")</f>
        <v/>
      </c>
      <c r="I2311" s="338" t="str">
        <f t="shared" si="38"/>
        <v/>
      </c>
      <c r="J2311" s="339"/>
      <c r="K2311" s="339"/>
      <c r="L2311" s="339"/>
      <c r="M2311" s="339"/>
      <c r="N2311" s="339"/>
      <c r="O2311" s="339"/>
      <c r="P2311" s="339"/>
      <c r="Q2311" s="339"/>
    </row>
    <row r="2312" spans="1:17" ht="13.5" customHeight="1">
      <c r="A2312" s="481"/>
      <c r="B2312" s="481"/>
      <c r="C2312" s="481"/>
      <c r="D2312" s="481"/>
      <c r="E2312" s="481"/>
      <c r="F2312" s="339"/>
      <c r="G2312" s="340" t="str">
        <f>IF(ISNUMBER(E2312),E2312/'Bulk DivVar Analysis'!$I$114,"")</f>
        <v/>
      </c>
      <c r="H2312" s="338" t="str">
        <f>IF(ISNUMBER(E2312), IF(G2312&gt;'Bulk DivVar Analysis'!$J$116,"Pass","Fail"),"")</f>
        <v/>
      </c>
      <c r="I2312" s="338" t="str">
        <f t="shared" si="38"/>
        <v/>
      </c>
      <c r="J2312" s="339"/>
      <c r="K2312" s="339"/>
      <c r="L2312" s="339"/>
      <c r="M2312" s="339"/>
      <c r="N2312" s="339"/>
      <c r="O2312" s="339"/>
      <c r="P2312" s="339"/>
      <c r="Q2312" s="339"/>
    </row>
    <row r="2313" spans="1:17" ht="13.5" customHeight="1">
      <c r="A2313" s="481"/>
      <c r="B2313" s="481"/>
      <c r="C2313" s="481"/>
      <c r="D2313" s="481"/>
      <c r="E2313" s="481"/>
      <c r="F2313" s="339"/>
      <c r="G2313" s="340" t="str">
        <f>IF(ISNUMBER(E2313),E2313/'Bulk DivVar Analysis'!$I$114,"")</f>
        <v/>
      </c>
      <c r="H2313" s="338" t="str">
        <f>IF(ISNUMBER(E2313), IF(G2313&gt;'Bulk DivVar Analysis'!$J$116,"Pass","Fail"),"")</f>
        <v/>
      </c>
      <c r="I2313" s="338" t="str">
        <f t="shared" si="38"/>
        <v/>
      </c>
      <c r="J2313" s="339"/>
      <c r="K2313" s="339"/>
      <c r="L2313" s="339"/>
      <c r="M2313" s="339"/>
      <c r="N2313" s="339"/>
      <c r="O2313" s="339"/>
      <c r="P2313" s="339"/>
      <c r="Q2313" s="339"/>
    </row>
    <row r="2314" spans="1:17" ht="13.5" customHeight="1">
      <c r="A2314" s="481"/>
      <c r="B2314" s="481"/>
      <c r="C2314" s="481"/>
      <c r="D2314" s="481"/>
      <c r="E2314" s="481"/>
      <c r="F2314" s="339"/>
      <c r="G2314" s="340" t="str">
        <f>IF(ISNUMBER(E2314),E2314/'Bulk DivVar Analysis'!$I$114,"")</f>
        <v/>
      </c>
      <c r="H2314" s="338" t="str">
        <f>IF(ISNUMBER(E2314), IF(G2314&gt;'Bulk DivVar Analysis'!$J$116,"Pass","Fail"),"")</f>
        <v/>
      </c>
      <c r="I2314" s="338" t="str">
        <f t="shared" si="38"/>
        <v/>
      </c>
      <c r="J2314" s="339"/>
      <c r="K2314" s="339"/>
      <c r="L2314" s="339"/>
      <c r="M2314" s="339"/>
      <c r="N2314" s="339"/>
      <c r="O2314" s="339"/>
      <c r="P2314" s="339"/>
      <c r="Q2314" s="339"/>
    </row>
    <row r="2315" spans="1:17" ht="13.5" customHeight="1">
      <c r="A2315" s="481"/>
      <c r="B2315" s="481"/>
      <c r="C2315" s="481"/>
      <c r="D2315" s="481"/>
      <c r="E2315" s="481"/>
      <c r="F2315" s="339"/>
      <c r="G2315" s="340" t="str">
        <f>IF(ISNUMBER(E2315),E2315/'Bulk DivVar Analysis'!$I$114,"")</f>
        <v/>
      </c>
      <c r="H2315" s="338" t="str">
        <f>IF(ISNUMBER(E2315), IF(G2315&gt;'Bulk DivVar Analysis'!$J$116,"Pass","Fail"),"")</f>
        <v/>
      </c>
      <c r="I2315" s="338" t="str">
        <f t="shared" si="38"/>
        <v/>
      </c>
      <c r="J2315" s="339"/>
      <c r="K2315" s="339"/>
      <c r="L2315" s="339"/>
      <c r="M2315" s="339"/>
      <c r="N2315" s="339"/>
      <c r="O2315" s="339"/>
      <c r="P2315" s="339"/>
      <c r="Q2315" s="339"/>
    </row>
    <row r="2316" spans="1:17" ht="13.5" customHeight="1">
      <c r="A2316" s="481"/>
      <c r="B2316" s="481"/>
      <c r="C2316" s="481"/>
      <c r="D2316" s="481"/>
      <c r="E2316" s="481"/>
      <c r="F2316" s="339"/>
      <c r="G2316" s="340" t="str">
        <f>IF(ISNUMBER(E2316),E2316/'Bulk DivVar Analysis'!$I$114,"")</f>
        <v/>
      </c>
      <c r="H2316" s="338" t="str">
        <f>IF(ISNUMBER(E2316), IF(G2316&gt;'Bulk DivVar Analysis'!$J$116,"Pass","Fail"),"")</f>
        <v/>
      </c>
      <c r="I2316" s="338" t="str">
        <f t="shared" si="38"/>
        <v/>
      </c>
      <c r="J2316" s="339"/>
      <c r="K2316" s="339"/>
      <c r="L2316" s="339"/>
      <c r="M2316" s="339"/>
      <c r="N2316" s="339"/>
      <c r="O2316" s="339"/>
      <c r="P2316" s="339"/>
      <c r="Q2316" s="339"/>
    </row>
    <row r="2317" spans="1:17" ht="13.5" customHeight="1">
      <c r="A2317" s="481"/>
      <c r="B2317" s="481"/>
      <c r="C2317" s="481"/>
      <c r="D2317" s="481"/>
      <c r="E2317" s="481"/>
      <c r="F2317" s="339"/>
      <c r="G2317" s="340" t="str">
        <f>IF(ISNUMBER(E2317),E2317/'Bulk DivVar Analysis'!$I$114,"")</f>
        <v/>
      </c>
      <c r="H2317" s="338" t="str">
        <f>IF(ISNUMBER(E2317), IF(G2317&gt;'Bulk DivVar Analysis'!$J$116,"Pass","Fail"),"")</f>
        <v/>
      </c>
      <c r="I2317" s="338" t="str">
        <f t="shared" si="38"/>
        <v/>
      </c>
      <c r="J2317" s="339"/>
      <c r="K2317" s="339"/>
      <c r="L2317" s="339"/>
      <c r="M2317" s="339"/>
      <c r="N2317" s="339"/>
      <c r="O2317" s="339"/>
      <c r="P2317" s="339"/>
      <c r="Q2317" s="339"/>
    </row>
    <row r="2318" spans="1:17" ht="13.5" customHeight="1">
      <c r="A2318" s="481"/>
      <c r="B2318" s="481"/>
      <c r="C2318" s="481"/>
      <c r="D2318" s="481"/>
      <c r="E2318" s="481"/>
      <c r="F2318" s="339"/>
      <c r="G2318" s="340" t="str">
        <f>IF(ISNUMBER(E2318),E2318/'Bulk DivVar Analysis'!$I$114,"")</f>
        <v/>
      </c>
      <c r="H2318" s="338" t="str">
        <f>IF(ISNUMBER(E2318), IF(G2318&gt;'Bulk DivVar Analysis'!$J$116,"Pass","Fail"),"")</f>
        <v/>
      </c>
      <c r="I2318" s="338" t="str">
        <f t="shared" si="38"/>
        <v/>
      </c>
      <c r="J2318" s="339"/>
      <c r="K2318" s="339"/>
      <c r="L2318" s="339"/>
      <c r="M2318" s="339"/>
      <c r="N2318" s="339"/>
      <c r="O2318" s="339"/>
      <c r="P2318" s="339"/>
      <c r="Q2318" s="339"/>
    </row>
    <row r="2319" spans="1:17" ht="13.5" customHeight="1">
      <c r="A2319" s="481"/>
      <c r="B2319" s="481"/>
      <c r="C2319" s="481"/>
      <c r="D2319" s="481"/>
      <c r="E2319" s="481"/>
      <c r="F2319" s="339"/>
      <c r="G2319" s="340" t="str">
        <f>IF(ISNUMBER(E2319),E2319/'Bulk DivVar Analysis'!$I$114,"")</f>
        <v/>
      </c>
      <c r="H2319" s="338" t="str">
        <f>IF(ISNUMBER(E2319), IF(G2319&gt;'Bulk DivVar Analysis'!$J$116,"Pass","Fail"),"")</f>
        <v/>
      </c>
      <c r="I2319" s="338" t="str">
        <f t="shared" si="38"/>
        <v/>
      </c>
      <c r="J2319" s="339"/>
      <c r="K2319" s="339"/>
      <c r="L2319" s="339"/>
      <c r="M2319" s="339"/>
      <c r="N2319" s="339"/>
      <c r="O2319" s="339"/>
      <c r="P2319" s="339"/>
      <c r="Q2319" s="339"/>
    </row>
    <row r="2320" spans="1:17" ht="13.5" customHeight="1">
      <c r="A2320" s="481"/>
      <c r="B2320" s="481"/>
      <c r="C2320" s="481"/>
      <c r="D2320" s="481"/>
      <c r="E2320" s="481"/>
      <c r="F2320" s="339"/>
      <c r="G2320" s="340" t="str">
        <f>IF(ISNUMBER(E2320),E2320/'Bulk DivVar Analysis'!$I$114,"")</f>
        <v/>
      </c>
      <c r="H2320" s="338" t="str">
        <f>IF(ISNUMBER(E2320), IF(G2320&gt;'Bulk DivVar Analysis'!$J$116,"Pass","Fail"),"")</f>
        <v/>
      </c>
      <c r="I2320" s="338" t="str">
        <f t="shared" si="38"/>
        <v/>
      </c>
      <c r="J2320" s="339"/>
      <c r="K2320" s="339"/>
      <c r="L2320" s="339"/>
      <c r="M2320" s="339"/>
      <c r="N2320" s="339"/>
      <c r="O2320" s="339"/>
      <c r="P2320" s="339"/>
      <c r="Q2320" s="339"/>
    </row>
    <row r="2321" spans="1:17" ht="13.5" customHeight="1">
      <c r="A2321" s="481"/>
      <c r="B2321" s="481"/>
      <c r="C2321" s="481"/>
      <c r="D2321" s="481"/>
      <c r="E2321" s="481"/>
      <c r="F2321" s="339"/>
      <c r="G2321" s="340" t="str">
        <f>IF(ISNUMBER(E2321),E2321/'Bulk DivVar Analysis'!$I$114,"")</f>
        <v/>
      </c>
      <c r="H2321" s="338" t="str">
        <f>IF(ISNUMBER(E2321), IF(G2321&gt;'Bulk DivVar Analysis'!$J$116,"Pass","Fail"),"")</f>
        <v/>
      </c>
      <c r="I2321" s="338" t="str">
        <f t="shared" si="38"/>
        <v/>
      </c>
      <c r="J2321" s="339"/>
      <c r="K2321" s="339"/>
      <c r="L2321" s="339"/>
      <c r="M2321" s="339"/>
      <c r="N2321" s="339"/>
      <c r="O2321" s="339"/>
      <c r="P2321" s="339"/>
      <c r="Q2321" s="339"/>
    </row>
    <row r="2322" spans="1:17" ht="13.5" customHeight="1">
      <c r="A2322" s="481"/>
      <c r="B2322" s="481"/>
      <c r="C2322" s="481"/>
      <c r="D2322" s="481"/>
      <c r="E2322" s="481"/>
      <c r="F2322" s="339"/>
      <c r="G2322" s="340" t="str">
        <f>IF(ISNUMBER(E2322),E2322/'Bulk DivVar Analysis'!$I$114,"")</f>
        <v/>
      </c>
      <c r="H2322" s="338" t="str">
        <f>IF(ISNUMBER(E2322), IF(G2322&gt;'Bulk DivVar Analysis'!$J$116,"Pass","Fail"),"")</f>
        <v/>
      </c>
      <c r="I2322" s="338" t="str">
        <f t="shared" si="38"/>
        <v/>
      </c>
      <c r="J2322" s="339"/>
      <c r="K2322" s="339"/>
      <c r="L2322" s="339"/>
      <c r="M2322" s="339"/>
      <c r="N2322" s="339"/>
      <c r="O2322" s="339"/>
      <c r="P2322" s="339"/>
      <c r="Q2322" s="339"/>
    </row>
    <row r="2323" spans="1:17" ht="13.5" customHeight="1">
      <c r="A2323" s="481"/>
      <c r="B2323" s="481"/>
      <c r="C2323" s="481"/>
      <c r="D2323" s="481"/>
      <c r="E2323" s="481"/>
      <c r="F2323" s="339"/>
      <c r="G2323" s="340" t="str">
        <f>IF(ISNUMBER(E2323),E2323/'Bulk DivVar Analysis'!$I$114,"")</f>
        <v/>
      </c>
      <c r="H2323" s="338" t="str">
        <f>IF(ISNUMBER(E2323), IF(G2323&gt;'Bulk DivVar Analysis'!$J$116,"Pass","Fail"),"")</f>
        <v/>
      </c>
      <c r="I2323" s="338" t="str">
        <f t="shared" si="38"/>
        <v/>
      </c>
      <c r="J2323" s="339"/>
      <c r="K2323" s="339"/>
      <c r="L2323" s="339"/>
      <c r="M2323" s="339"/>
      <c r="N2323" s="339"/>
      <c r="O2323" s="339"/>
      <c r="P2323" s="339"/>
      <c r="Q2323" s="339"/>
    </row>
    <row r="2324" spans="1:17" ht="13.5" customHeight="1">
      <c r="A2324" s="481"/>
      <c r="B2324" s="481"/>
      <c r="C2324" s="481"/>
      <c r="D2324" s="481"/>
      <c r="E2324" s="481"/>
      <c r="F2324" s="339"/>
      <c r="G2324" s="340" t="str">
        <f>IF(ISNUMBER(E2324),E2324/'Bulk DivVar Analysis'!$I$114,"")</f>
        <v/>
      </c>
      <c r="H2324" s="338" t="str">
        <f>IF(ISNUMBER(E2324), IF(G2324&gt;'Bulk DivVar Analysis'!$J$116,"Pass","Fail"),"")</f>
        <v/>
      </c>
      <c r="I2324" s="338" t="str">
        <f t="shared" si="38"/>
        <v/>
      </c>
      <c r="J2324" s="339"/>
      <c r="K2324" s="339"/>
      <c r="L2324" s="339"/>
      <c r="M2324" s="339"/>
      <c r="N2324" s="339"/>
      <c r="O2324" s="339"/>
      <c r="P2324" s="339"/>
      <c r="Q2324" s="339"/>
    </row>
    <row r="2325" spans="1:17" ht="13.5" customHeight="1">
      <c r="A2325" s="481"/>
      <c r="B2325" s="481"/>
      <c r="C2325" s="481"/>
      <c r="D2325" s="481"/>
      <c r="E2325" s="481"/>
      <c r="F2325" s="339"/>
      <c r="G2325" s="340" t="str">
        <f>IF(ISNUMBER(E2325),E2325/'Bulk DivVar Analysis'!$I$114,"")</f>
        <v/>
      </c>
      <c r="H2325" s="338" t="str">
        <f>IF(ISNUMBER(E2325), IF(G2325&gt;'Bulk DivVar Analysis'!$J$116,"Pass","Fail"),"")</f>
        <v/>
      </c>
      <c r="I2325" s="338" t="str">
        <f t="shared" si="38"/>
        <v/>
      </c>
      <c r="J2325" s="339"/>
      <c r="K2325" s="339"/>
      <c r="L2325" s="339"/>
      <c r="M2325" s="339"/>
      <c r="N2325" s="339"/>
      <c r="O2325" s="339"/>
      <c r="P2325" s="339"/>
      <c r="Q2325" s="339"/>
    </row>
    <row r="2326" spans="1:17" ht="13.5" customHeight="1">
      <c r="A2326" s="481"/>
      <c r="B2326" s="481"/>
      <c r="C2326" s="481"/>
      <c r="D2326" s="481"/>
      <c r="E2326" s="481"/>
      <c r="F2326" s="339"/>
      <c r="G2326" s="340" t="str">
        <f>IF(ISNUMBER(E2326),E2326/'Bulk DivVar Analysis'!$I$114,"")</f>
        <v/>
      </c>
      <c r="H2326" s="338" t="str">
        <f>IF(ISNUMBER(E2326), IF(G2326&gt;'Bulk DivVar Analysis'!$J$116,"Pass","Fail"),"")</f>
        <v/>
      </c>
      <c r="I2326" s="338" t="str">
        <f t="shared" si="38"/>
        <v/>
      </c>
      <c r="J2326" s="339"/>
      <c r="K2326" s="339"/>
      <c r="L2326" s="339"/>
      <c r="M2326" s="339"/>
      <c r="N2326" s="339"/>
      <c r="O2326" s="339"/>
      <c r="P2326" s="339"/>
      <c r="Q2326" s="339"/>
    </row>
    <row r="2327" spans="1:17" ht="13.5" customHeight="1">
      <c r="A2327" s="481"/>
      <c r="B2327" s="481"/>
      <c r="C2327" s="481"/>
      <c r="D2327" s="481"/>
      <c r="E2327" s="481"/>
      <c r="F2327" s="339"/>
      <c r="G2327" s="340" t="str">
        <f>IF(ISNUMBER(E2327),E2327/'Bulk DivVar Analysis'!$I$114,"")</f>
        <v/>
      </c>
      <c r="H2327" s="338" t="str">
        <f>IF(ISNUMBER(E2327), IF(G2327&gt;'Bulk DivVar Analysis'!$J$116,"Pass","Fail"),"")</f>
        <v/>
      </c>
      <c r="I2327" s="338" t="str">
        <f t="shared" si="38"/>
        <v/>
      </c>
      <c r="J2327" s="339"/>
      <c r="K2327" s="339"/>
      <c r="L2327" s="339"/>
      <c r="M2327" s="339"/>
      <c r="N2327" s="339"/>
      <c r="O2327" s="339"/>
      <c r="P2327" s="339"/>
      <c r="Q2327" s="339"/>
    </row>
    <row r="2328" spans="1:17" ht="13.5" customHeight="1">
      <c r="A2328" s="481"/>
      <c r="B2328" s="481"/>
      <c r="C2328" s="481"/>
      <c r="D2328" s="481"/>
      <c r="E2328" s="481"/>
      <c r="F2328" s="339"/>
      <c r="G2328" s="340" t="str">
        <f>IF(ISNUMBER(E2328),E2328/'Bulk DivVar Analysis'!$I$114,"")</f>
        <v/>
      </c>
      <c r="H2328" s="338" t="str">
        <f>IF(ISNUMBER(E2328), IF(G2328&gt;'Bulk DivVar Analysis'!$J$116,"Pass","Fail"),"")</f>
        <v/>
      </c>
      <c r="I2328" s="338" t="str">
        <f t="shared" si="38"/>
        <v/>
      </c>
      <c r="J2328" s="339"/>
      <c r="K2328" s="339"/>
      <c r="L2328" s="339"/>
      <c r="M2328" s="339"/>
      <c r="N2328" s="339"/>
      <c r="O2328" s="339"/>
      <c r="P2328" s="339"/>
      <c r="Q2328" s="339"/>
    </row>
    <row r="2329" spans="1:17" ht="13.5" customHeight="1">
      <c r="A2329" s="481"/>
      <c r="B2329" s="481"/>
      <c r="C2329" s="481"/>
      <c r="D2329" s="481"/>
      <c r="E2329" s="481"/>
      <c r="F2329" s="339"/>
      <c r="G2329" s="340" t="str">
        <f>IF(ISNUMBER(E2329),E2329/'Bulk DivVar Analysis'!$I$114,"")</f>
        <v/>
      </c>
      <c r="H2329" s="338" t="str">
        <f>IF(ISNUMBER(E2329), IF(G2329&gt;'Bulk DivVar Analysis'!$J$116,"Pass","Fail"),"")</f>
        <v/>
      </c>
      <c r="I2329" s="338" t="str">
        <f t="shared" si="38"/>
        <v/>
      </c>
      <c r="J2329" s="339"/>
      <c r="K2329" s="339"/>
      <c r="L2329" s="339"/>
      <c r="M2329" s="339"/>
      <c r="N2329" s="339"/>
      <c r="O2329" s="339"/>
      <c r="P2329" s="339"/>
      <c r="Q2329" s="339"/>
    </row>
    <row r="2330" spans="1:17" ht="13.5" customHeight="1">
      <c r="A2330" s="481"/>
      <c r="B2330" s="481"/>
      <c r="C2330" s="481"/>
      <c r="D2330" s="481"/>
      <c r="E2330" s="481"/>
      <c r="F2330" s="339"/>
      <c r="G2330" s="340" t="str">
        <f>IF(ISNUMBER(E2330),E2330/'Bulk DivVar Analysis'!$I$114,"")</f>
        <v/>
      </c>
      <c r="H2330" s="338" t="str">
        <f>IF(ISNUMBER(E2330), IF(G2330&gt;'Bulk DivVar Analysis'!$J$116,"Pass","Fail"),"")</f>
        <v/>
      </c>
      <c r="I2330" s="338" t="str">
        <f t="shared" si="38"/>
        <v/>
      </c>
      <c r="J2330" s="339"/>
      <c r="K2330" s="339"/>
      <c r="L2330" s="339"/>
      <c r="M2330" s="339"/>
      <c r="N2330" s="339"/>
      <c r="O2330" s="339"/>
      <c r="P2330" s="339"/>
      <c r="Q2330" s="339"/>
    </row>
    <row r="2331" spans="1:17" ht="13.5" customHeight="1">
      <c r="A2331" s="481"/>
      <c r="B2331" s="481"/>
      <c r="C2331" s="481"/>
      <c r="D2331" s="481"/>
      <c r="E2331" s="481"/>
      <c r="F2331" s="339"/>
      <c r="G2331" s="340" t="str">
        <f>IF(ISNUMBER(E2331),E2331/'Bulk DivVar Analysis'!$I$114,"")</f>
        <v/>
      </c>
      <c r="H2331" s="338" t="str">
        <f>IF(ISNUMBER(E2331), IF(G2331&gt;'Bulk DivVar Analysis'!$J$116,"Pass","Fail"),"")</f>
        <v/>
      </c>
      <c r="I2331" s="338" t="str">
        <f t="shared" si="38"/>
        <v/>
      </c>
      <c r="J2331" s="339"/>
      <c r="K2331" s="339"/>
      <c r="L2331" s="339"/>
      <c r="M2331" s="339"/>
      <c r="N2331" s="339"/>
      <c r="O2331" s="339"/>
      <c r="P2331" s="339"/>
      <c r="Q2331" s="339"/>
    </row>
    <row r="2332" spans="1:17" ht="13.5" customHeight="1">
      <c r="A2332" s="481"/>
      <c r="B2332" s="481"/>
      <c r="C2332" s="481"/>
      <c r="D2332" s="481"/>
      <c r="E2332" s="481"/>
      <c r="F2332" s="339"/>
      <c r="G2332" s="340" t="str">
        <f>IF(ISNUMBER(E2332),E2332/'Bulk DivVar Analysis'!$I$114,"")</f>
        <v/>
      </c>
      <c r="H2332" s="338" t="str">
        <f>IF(ISNUMBER(E2332), IF(G2332&gt;'Bulk DivVar Analysis'!$J$116,"Pass","Fail"),"")</f>
        <v/>
      </c>
      <c r="I2332" s="338" t="str">
        <f t="shared" si="38"/>
        <v/>
      </c>
      <c r="J2332" s="339"/>
      <c r="K2332" s="339"/>
      <c r="L2332" s="339"/>
      <c r="M2332" s="339"/>
      <c r="N2332" s="339"/>
      <c r="O2332" s="339"/>
      <c r="P2332" s="339"/>
      <c r="Q2332" s="339"/>
    </row>
    <row r="2333" spans="1:17" ht="13.5" customHeight="1">
      <c r="A2333" s="481"/>
      <c r="B2333" s="481"/>
      <c r="C2333" s="481"/>
      <c r="D2333" s="481"/>
      <c r="E2333" s="481"/>
      <c r="F2333" s="339"/>
      <c r="G2333" s="340" t="str">
        <f>IF(ISNUMBER(E2333),E2333/'Bulk DivVar Analysis'!$I$114,"")</f>
        <v/>
      </c>
      <c r="H2333" s="338" t="str">
        <f>IF(ISNUMBER(E2333), IF(G2333&gt;'Bulk DivVar Analysis'!$J$116,"Pass","Fail"),"")</f>
        <v/>
      </c>
      <c r="I2333" s="338" t="str">
        <f t="shared" si="38"/>
        <v/>
      </c>
      <c r="J2333" s="339"/>
      <c r="K2333" s="339"/>
      <c r="L2333" s="339"/>
      <c r="M2333" s="339"/>
      <c r="N2333" s="339"/>
      <c r="O2333" s="339"/>
      <c r="P2333" s="339"/>
      <c r="Q2333" s="339"/>
    </row>
    <row r="2334" spans="1:17" ht="13.5" customHeight="1">
      <c r="A2334" s="481"/>
      <c r="B2334" s="481"/>
      <c r="C2334" s="481"/>
      <c r="D2334" s="481"/>
      <c r="E2334" s="481"/>
      <c r="F2334" s="339"/>
      <c r="G2334" s="340" t="str">
        <f>IF(ISNUMBER(E2334),E2334/'Bulk DivVar Analysis'!$I$114,"")</f>
        <v/>
      </c>
      <c r="H2334" s="338" t="str">
        <f>IF(ISNUMBER(E2334), IF(G2334&gt;'Bulk DivVar Analysis'!$J$116,"Pass","Fail"),"")</f>
        <v/>
      </c>
      <c r="I2334" s="338" t="str">
        <f t="shared" si="38"/>
        <v/>
      </c>
      <c r="J2334" s="339"/>
      <c r="K2334" s="339"/>
      <c r="L2334" s="339"/>
      <c r="M2334" s="339"/>
      <c r="N2334" s="339"/>
      <c r="O2334" s="339"/>
      <c r="P2334" s="339"/>
      <c r="Q2334" s="339"/>
    </row>
    <row r="2335" spans="1:17" ht="13.5" customHeight="1">
      <c r="A2335" s="481"/>
      <c r="B2335" s="481"/>
      <c r="C2335" s="481"/>
      <c r="D2335" s="481"/>
      <c r="E2335" s="481"/>
      <c r="F2335" s="339"/>
      <c r="G2335" s="340" t="str">
        <f>IF(ISNUMBER(E2335),E2335/'Bulk DivVar Analysis'!$I$114,"")</f>
        <v/>
      </c>
      <c r="H2335" s="338" t="str">
        <f>IF(ISNUMBER(E2335), IF(G2335&gt;'Bulk DivVar Analysis'!$J$116,"Pass","Fail"),"")</f>
        <v/>
      </c>
      <c r="I2335" s="338" t="str">
        <f t="shared" si="38"/>
        <v/>
      </c>
      <c r="J2335" s="339"/>
      <c r="K2335" s="339"/>
      <c r="L2335" s="339"/>
      <c r="M2335" s="339"/>
      <c r="N2335" s="339"/>
      <c r="O2335" s="339"/>
      <c r="P2335" s="339"/>
      <c r="Q2335" s="339"/>
    </row>
    <row r="2336" spans="1:17" ht="13.5" customHeight="1">
      <c r="A2336" s="481"/>
      <c r="B2336" s="481"/>
      <c r="C2336" s="481"/>
      <c r="D2336" s="481"/>
      <c r="E2336" s="481"/>
      <c r="F2336" s="339"/>
      <c r="G2336" s="340" t="str">
        <f>IF(ISNUMBER(E2336),E2336/'Bulk DivVar Analysis'!$I$114,"")</f>
        <v/>
      </c>
      <c r="H2336" s="338" t="str">
        <f>IF(ISNUMBER(E2336), IF(G2336&gt;'Bulk DivVar Analysis'!$J$116,"Pass","Fail"),"")</f>
        <v/>
      </c>
      <c r="I2336" s="338" t="str">
        <f t="shared" si="38"/>
        <v/>
      </c>
      <c r="J2336" s="339"/>
      <c r="K2336" s="339"/>
      <c r="L2336" s="339"/>
      <c r="M2336" s="339"/>
      <c r="N2336" s="339"/>
      <c r="O2336" s="339"/>
      <c r="P2336" s="339"/>
      <c r="Q2336" s="339"/>
    </row>
    <row r="2337" spans="1:17" ht="13.5" customHeight="1">
      <c r="A2337" s="481"/>
      <c r="B2337" s="481"/>
      <c r="C2337" s="481"/>
      <c r="D2337" s="481"/>
      <c r="E2337" s="481"/>
      <c r="F2337" s="339"/>
      <c r="G2337" s="340" t="str">
        <f>IF(ISNUMBER(E2337),E2337/'Bulk DivVar Analysis'!$I$114,"")</f>
        <v/>
      </c>
      <c r="H2337" s="338" t="str">
        <f>IF(ISNUMBER(E2337), IF(G2337&gt;'Bulk DivVar Analysis'!$J$116,"Pass","Fail"),"")</f>
        <v/>
      </c>
      <c r="I2337" s="338" t="str">
        <f t="shared" si="38"/>
        <v/>
      </c>
      <c r="J2337" s="339"/>
      <c r="K2337" s="339"/>
      <c r="L2337" s="339"/>
      <c r="M2337" s="339"/>
      <c r="N2337" s="339"/>
      <c r="O2337" s="339"/>
      <c r="P2337" s="339"/>
      <c r="Q2337" s="339"/>
    </row>
    <row r="2338" spans="1:17" ht="13.5" customHeight="1">
      <c r="A2338" s="481"/>
      <c r="B2338" s="481"/>
      <c r="C2338" s="481"/>
      <c r="D2338" s="481"/>
      <c r="E2338" s="481"/>
      <c r="F2338" s="339"/>
      <c r="G2338" s="340" t="str">
        <f>IF(ISNUMBER(E2338),E2338/'Bulk DivVar Analysis'!$I$114,"")</f>
        <v/>
      </c>
      <c r="H2338" s="338" t="str">
        <f>IF(ISNUMBER(E2338), IF(G2338&gt;'Bulk DivVar Analysis'!$J$116,"Pass","Fail"),"")</f>
        <v/>
      </c>
      <c r="I2338" s="338" t="str">
        <f t="shared" si="38"/>
        <v/>
      </c>
      <c r="J2338" s="339"/>
      <c r="K2338" s="339"/>
      <c r="L2338" s="339"/>
      <c r="M2338" s="339"/>
      <c r="N2338" s="339"/>
      <c r="O2338" s="339"/>
      <c r="P2338" s="339"/>
      <c r="Q2338" s="339"/>
    </row>
    <row r="2339" spans="1:17" ht="13.5" customHeight="1">
      <c r="A2339" s="481"/>
      <c r="B2339" s="481"/>
      <c r="C2339" s="481"/>
      <c r="D2339" s="481"/>
      <c r="E2339" s="481"/>
      <c r="F2339" s="339"/>
      <c r="G2339" s="340" t="str">
        <f>IF(ISNUMBER(E2339),E2339/'Bulk DivVar Analysis'!$I$114,"")</f>
        <v/>
      </c>
      <c r="H2339" s="338" t="str">
        <f>IF(ISNUMBER(E2339), IF(G2339&gt;'Bulk DivVar Analysis'!$J$116,"Pass","Fail"),"")</f>
        <v/>
      </c>
      <c r="I2339" s="338" t="str">
        <f t="shared" si="38"/>
        <v/>
      </c>
      <c r="J2339" s="339"/>
      <c r="K2339" s="339"/>
      <c r="L2339" s="339"/>
      <c r="M2339" s="339"/>
      <c r="N2339" s="339"/>
      <c r="O2339" s="339"/>
      <c r="P2339" s="339"/>
      <c r="Q2339" s="339"/>
    </row>
    <row r="2340" spans="1:17" ht="13.5" customHeight="1">
      <c r="A2340" s="481"/>
      <c r="B2340" s="481"/>
      <c r="C2340" s="481"/>
      <c r="D2340" s="481"/>
      <c r="E2340" s="481"/>
      <c r="F2340" s="339"/>
      <c r="G2340" s="340" t="str">
        <f>IF(ISNUMBER(E2340),E2340/'Bulk DivVar Analysis'!$I$114,"")</f>
        <v/>
      </c>
      <c r="H2340" s="338" t="str">
        <f>IF(ISNUMBER(E2340), IF(G2340&gt;'Bulk DivVar Analysis'!$J$116,"Pass","Fail"),"")</f>
        <v/>
      </c>
      <c r="I2340" s="338" t="str">
        <f t="shared" si="38"/>
        <v/>
      </c>
      <c r="J2340" s="339"/>
      <c r="K2340" s="339"/>
      <c r="L2340" s="339"/>
      <c r="M2340" s="339"/>
      <c r="N2340" s="339"/>
      <c r="O2340" s="339"/>
      <c r="P2340" s="339"/>
      <c r="Q2340" s="339"/>
    </row>
    <row r="2341" spans="1:17" ht="13.5" customHeight="1">
      <c r="A2341" s="481"/>
      <c r="B2341" s="481"/>
      <c r="C2341" s="481"/>
      <c r="D2341" s="481"/>
      <c r="E2341" s="481"/>
      <c r="F2341" s="339"/>
      <c r="G2341" s="340" t="str">
        <f>IF(ISNUMBER(E2341),E2341/'Bulk DivVar Analysis'!$I$114,"")</f>
        <v/>
      </c>
      <c r="H2341" s="338" t="str">
        <f>IF(ISNUMBER(E2341), IF(G2341&gt;'Bulk DivVar Analysis'!$J$116,"Pass","Fail"),"")</f>
        <v/>
      </c>
      <c r="I2341" s="338" t="str">
        <f t="shared" si="38"/>
        <v/>
      </c>
      <c r="J2341" s="339"/>
      <c r="K2341" s="339"/>
      <c r="L2341" s="339"/>
      <c r="M2341" s="339"/>
      <c r="N2341" s="339"/>
      <c r="O2341" s="339"/>
      <c r="P2341" s="339"/>
      <c r="Q2341" s="339"/>
    </row>
    <row r="2342" spans="1:17" ht="13.5" customHeight="1">
      <c r="A2342" s="481"/>
      <c r="B2342" s="481"/>
      <c r="C2342" s="481"/>
      <c r="D2342" s="481"/>
      <c r="E2342" s="481"/>
      <c r="F2342" s="339"/>
      <c r="G2342" s="340" t="str">
        <f>IF(ISNUMBER(E2342),E2342/'Bulk DivVar Analysis'!$I$114,"")</f>
        <v/>
      </c>
      <c r="H2342" s="338" t="str">
        <f>IF(ISNUMBER(E2342), IF(G2342&gt;'Bulk DivVar Analysis'!$J$116,"Pass","Fail"),"")</f>
        <v/>
      </c>
      <c r="I2342" s="338" t="str">
        <f t="shared" si="38"/>
        <v/>
      </c>
      <c r="J2342" s="339"/>
      <c r="K2342" s="339"/>
      <c r="L2342" s="339"/>
      <c r="M2342" s="339"/>
      <c r="N2342" s="339"/>
      <c r="O2342" s="339"/>
      <c r="P2342" s="339"/>
      <c r="Q2342" s="339"/>
    </row>
    <row r="2343" spans="1:17" ht="13.5" customHeight="1">
      <c r="A2343" s="481"/>
      <c r="B2343" s="481"/>
      <c r="C2343" s="481"/>
      <c r="D2343" s="481"/>
      <c r="E2343" s="481"/>
      <c r="F2343" s="339"/>
      <c r="G2343" s="340" t="str">
        <f>IF(ISNUMBER(E2343),E2343/'Bulk DivVar Analysis'!$I$114,"")</f>
        <v/>
      </c>
      <c r="H2343" s="338" t="str">
        <f>IF(ISNUMBER(E2343), IF(G2343&gt;'Bulk DivVar Analysis'!$J$116,"Pass","Fail"),"")</f>
        <v/>
      </c>
      <c r="I2343" s="338" t="str">
        <f t="shared" si="38"/>
        <v/>
      </c>
      <c r="J2343" s="339"/>
      <c r="K2343" s="339"/>
      <c r="L2343" s="339"/>
      <c r="M2343" s="339"/>
      <c r="N2343" s="339"/>
      <c r="O2343" s="339"/>
      <c r="P2343" s="339"/>
      <c r="Q2343" s="339"/>
    </row>
    <row r="2344" spans="1:17" ht="13.5" customHeight="1">
      <c r="A2344" s="481"/>
      <c r="B2344" s="481"/>
      <c r="C2344" s="481"/>
      <c r="D2344" s="481"/>
      <c r="E2344" s="481"/>
      <c r="F2344" s="339"/>
      <c r="G2344" s="340" t="str">
        <f>IF(ISNUMBER(E2344),E2344/'Bulk DivVar Analysis'!$I$114,"")</f>
        <v/>
      </c>
      <c r="H2344" s="338" t="str">
        <f>IF(ISNUMBER(E2344), IF(G2344&gt;'Bulk DivVar Analysis'!$J$116,"Pass","Fail"),"")</f>
        <v/>
      </c>
      <c r="I2344" s="338" t="str">
        <f t="shared" si="38"/>
        <v/>
      </c>
      <c r="J2344" s="339"/>
      <c r="K2344" s="339"/>
      <c r="L2344" s="339"/>
      <c r="M2344" s="339"/>
      <c r="N2344" s="339"/>
      <c r="O2344" s="339"/>
      <c r="P2344" s="339"/>
      <c r="Q2344" s="339"/>
    </row>
    <row r="2345" spans="1:17" ht="13.5" customHeight="1">
      <c r="A2345" s="481"/>
      <c r="B2345" s="481"/>
      <c r="C2345" s="481"/>
      <c r="D2345" s="481"/>
      <c r="E2345" s="481"/>
      <c r="F2345" s="339"/>
      <c r="G2345" s="340" t="str">
        <f>IF(ISNUMBER(E2345),E2345/'Bulk DivVar Analysis'!$I$114,"")</f>
        <v/>
      </c>
      <c r="H2345" s="338" t="str">
        <f>IF(ISNUMBER(E2345), IF(G2345&gt;'Bulk DivVar Analysis'!$J$116,"Pass","Fail"),"")</f>
        <v/>
      </c>
      <c r="I2345" s="338" t="str">
        <f t="shared" si="38"/>
        <v/>
      </c>
      <c r="J2345" s="339"/>
      <c r="K2345" s="339"/>
      <c r="L2345" s="339"/>
      <c r="M2345" s="339"/>
      <c r="N2345" s="339"/>
      <c r="O2345" s="339"/>
      <c r="P2345" s="339"/>
      <c r="Q2345" s="339"/>
    </row>
    <row r="2346" spans="1:17" ht="13.5" customHeight="1">
      <c r="A2346" s="481"/>
      <c r="B2346" s="481"/>
      <c r="C2346" s="481"/>
      <c r="D2346" s="481"/>
      <c r="E2346" s="481"/>
      <c r="F2346" s="339"/>
      <c r="G2346" s="340" t="str">
        <f>IF(ISNUMBER(E2346),E2346/'Bulk DivVar Analysis'!$I$114,"")</f>
        <v/>
      </c>
      <c r="H2346" s="338" t="str">
        <f>IF(ISNUMBER(E2346), IF(G2346&gt;'Bulk DivVar Analysis'!$J$116,"Pass","Fail"),"")</f>
        <v/>
      </c>
      <c r="I2346" s="338" t="str">
        <f t="shared" si="38"/>
        <v/>
      </c>
      <c r="J2346" s="339"/>
      <c r="K2346" s="339"/>
      <c r="L2346" s="339"/>
      <c r="M2346" s="339"/>
      <c r="N2346" s="339"/>
      <c r="O2346" s="339"/>
      <c r="P2346" s="339"/>
      <c r="Q2346" s="339"/>
    </row>
    <row r="2347" spans="1:17" ht="13.5" customHeight="1">
      <c r="A2347" s="481"/>
      <c r="B2347" s="481"/>
      <c r="C2347" s="481"/>
      <c r="D2347" s="481"/>
      <c r="E2347" s="481"/>
      <c r="F2347" s="339"/>
      <c r="G2347" s="340" t="str">
        <f>IF(ISNUMBER(E2347),E2347/'Bulk DivVar Analysis'!$I$114,"")</f>
        <v/>
      </c>
      <c r="H2347" s="338" t="str">
        <f>IF(ISNUMBER(E2347), IF(G2347&gt;'Bulk DivVar Analysis'!$J$116,"Pass","Fail"),"")</f>
        <v/>
      </c>
      <c r="I2347" s="338" t="str">
        <f t="shared" si="38"/>
        <v/>
      </c>
      <c r="J2347" s="339"/>
      <c r="K2347" s="339"/>
      <c r="L2347" s="339"/>
      <c r="M2347" s="339"/>
      <c r="N2347" s="339"/>
      <c r="O2347" s="339"/>
      <c r="P2347" s="339"/>
      <c r="Q2347" s="339"/>
    </row>
    <row r="2348" spans="1:17" ht="13.5" customHeight="1">
      <c r="A2348" s="481"/>
      <c r="B2348" s="481"/>
      <c r="C2348" s="481"/>
      <c r="D2348" s="481"/>
      <c r="E2348" s="481"/>
      <c r="F2348" s="339"/>
      <c r="G2348" s="340" t="str">
        <f>IF(ISNUMBER(E2348),E2348/'Bulk DivVar Analysis'!$I$114,"")</f>
        <v/>
      </c>
      <c r="H2348" s="338" t="str">
        <f>IF(ISNUMBER(E2348), IF(G2348&gt;'Bulk DivVar Analysis'!$J$116,"Pass","Fail"),"")</f>
        <v/>
      </c>
      <c r="I2348" s="338" t="str">
        <f t="shared" si="38"/>
        <v/>
      </c>
      <c r="J2348" s="339"/>
      <c r="K2348" s="339"/>
      <c r="L2348" s="339"/>
      <c r="M2348" s="339"/>
      <c r="N2348" s="339"/>
      <c r="O2348" s="339"/>
      <c r="P2348" s="339"/>
      <c r="Q2348" s="339"/>
    </row>
    <row r="2349" spans="1:17" ht="13.5" customHeight="1">
      <c r="A2349" s="481"/>
      <c r="B2349" s="481"/>
      <c r="C2349" s="481"/>
      <c r="D2349" s="481"/>
      <c r="E2349" s="481"/>
      <c r="F2349" s="339"/>
      <c r="G2349" s="340" t="str">
        <f>IF(ISNUMBER(E2349),E2349/'Bulk DivVar Analysis'!$I$114,"")</f>
        <v/>
      </c>
      <c r="H2349" s="338" t="str">
        <f>IF(ISNUMBER(E2349), IF(G2349&gt;'Bulk DivVar Analysis'!$J$116,"Pass","Fail"),"")</f>
        <v/>
      </c>
      <c r="I2349" s="338" t="str">
        <f t="shared" si="38"/>
        <v/>
      </c>
      <c r="J2349" s="339"/>
      <c r="K2349" s="339"/>
      <c r="L2349" s="339"/>
      <c r="M2349" s="339"/>
      <c r="N2349" s="339"/>
      <c r="O2349" s="339"/>
      <c r="P2349" s="339"/>
      <c r="Q2349" s="339"/>
    </row>
    <row r="2350" spans="1:17" ht="13.5" customHeight="1">
      <c r="A2350" s="481"/>
      <c r="B2350" s="481"/>
      <c r="C2350" s="481"/>
      <c r="D2350" s="481"/>
      <c r="E2350" s="481"/>
      <c r="F2350" s="339"/>
      <c r="G2350" s="340" t="str">
        <f>IF(ISNUMBER(E2350),E2350/'Bulk DivVar Analysis'!$I$114,"")</f>
        <v/>
      </c>
      <c r="H2350" s="338" t="str">
        <f>IF(ISNUMBER(E2350), IF(G2350&gt;'Bulk DivVar Analysis'!$J$116,"Pass","Fail"),"")</f>
        <v/>
      </c>
      <c r="I2350" s="338" t="str">
        <f t="shared" si="38"/>
        <v/>
      </c>
      <c r="J2350" s="339"/>
      <c r="K2350" s="339"/>
      <c r="L2350" s="339"/>
      <c r="M2350" s="339"/>
      <c r="N2350" s="339"/>
      <c r="O2350" s="339"/>
      <c r="P2350" s="339"/>
      <c r="Q2350" s="339"/>
    </row>
    <row r="2351" spans="1:17" ht="13.5" customHeight="1">
      <c r="A2351" s="481"/>
      <c r="B2351" s="481"/>
      <c r="C2351" s="481"/>
      <c r="D2351" s="481"/>
      <c r="E2351" s="481"/>
      <c r="F2351" s="339"/>
      <c r="G2351" s="340" t="str">
        <f>IF(ISNUMBER(E2351),E2351/'Bulk DivVar Analysis'!$I$114,"")</f>
        <v/>
      </c>
      <c r="H2351" s="338" t="str">
        <f>IF(ISNUMBER(E2351), IF(G2351&gt;'Bulk DivVar Analysis'!$J$116,"Pass","Fail"),"")</f>
        <v/>
      </c>
      <c r="I2351" s="338" t="str">
        <f t="shared" si="38"/>
        <v/>
      </c>
      <c r="J2351" s="339"/>
      <c r="K2351" s="339"/>
      <c r="L2351" s="339"/>
      <c r="M2351" s="339"/>
      <c r="N2351" s="339"/>
      <c r="O2351" s="339"/>
      <c r="P2351" s="339"/>
      <c r="Q2351" s="339"/>
    </row>
    <row r="2352" spans="1:17" ht="13.5" customHeight="1">
      <c r="A2352" s="481"/>
      <c r="B2352" s="481"/>
      <c r="C2352" s="481"/>
      <c r="D2352" s="481"/>
      <c r="E2352" s="481"/>
      <c r="F2352" s="339"/>
      <c r="G2352" s="340" t="str">
        <f>IF(ISNUMBER(E2352),E2352/'Bulk DivVar Analysis'!$I$114,"")</f>
        <v/>
      </c>
      <c r="H2352" s="338" t="str">
        <f>IF(ISNUMBER(E2352), IF(G2352&gt;'Bulk DivVar Analysis'!$J$116,"Pass","Fail"),"")</f>
        <v/>
      </c>
      <c r="I2352" s="338" t="str">
        <f t="shared" si="38"/>
        <v/>
      </c>
      <c r="J2352" s="339"/>
      <c r="K2352" s="339"/>
      <c r="L2352" s="339"/>
      <c r="M2352" s="339"/>
      <c r="N2352" s="339"/>
      <c r="O2352" s="339"/>
      <c r="P2352" s="339"/>
      <c r="Q2352" s="339"/>
    </row>
    <row r="2353" spans="1:17" ht="13.5" customHeight="1">
      <c r="A2353" s="481"/>
      <c r="B2353" s="481"/>
      <c r="C2353" s="481"/>
      <c r="D2353" s="481"/>
      <c r="E2353" s="481"/>
      <c r="F2353" s="339"/>
      <c r="G2353" s="340" t="str">
        <f>IF(ISNUMBER(E2353),E2353/'Bulk DivVar Analysis'!$I$114,"")</f>
        <v/>
      </c>
      <c r="H2353" s="338" t="str">
        <f>IF(ISNUMBER(E2353), IF(G2353&gt;'Bulk DivVar Analysis'!$J$116,"Pass","Fail"),"")</f>
        <v/>
      </c>
      <c r="I2353" s="338" t="str">
        <f t="shared" si="38"/>
        <v/>
      </c>
      <c r="J2353" s="339"/>
      <c r="K2353" s="339"/>
      <c r="L2353" s="339"/>
      <c r="M2353" s="339"/>
      <c r="N2353" s="339"/>
      <c r="O2353" s="339"/>
      <c r="P2353" s="339"/>
      <c r="Q2353" s="339"/>
    </row>
    <row r="2354" spans="1:17" ht="13.5" customHeight="1">
      <c r="A2354" s="481"/>
      <c r="B2354" s="481"/>
      <c r="C2354" s="481"/>
      <c r="D2354" s="481"/>
      <c r="E2354" s="481"/>
      <c r="F2354" s="339"/>
      <c r="G2354" s="340" t="str">
        <f>IF(ISNUMBER(E2354),E2354/'Bulk DivVar Analysis'!$I$114,"")</f>
        <v/>
      </c>
      <c r="H2354" s="338" t="str">
        <f>IF(ISNUMBER(E2354), IF(G2354&gt;'Bulk DivVar Analysis'!$J$116,"Pass","Fail"),"")</f>
        <v/>
      </c>
      <c r="I2354" s="338" t="str">
        <f t="shared" si="38"/>
        <v/>
      </c>
      <c r="J2354" s="339"/>
      <c r="K2354" s="339"/>
      <c r="L2354" s="339"/>
      <c r="M2354" s="339"/>
      <c r="N2354" s="339"/>
      <c r="O2354" s="339"/>
      <c r="P2354" s="339"/>
      <c r="Q2354" s="339"/>
    </row>
    <row r="2355" spans="1:17" ht="13.5" customHeight="1">
      <c r="A2355" s="481"/>
      <c r="B2355" s="481"/>
      <c r="C2355" s="481"/>
      <c r="D2355" s="481"/>
      <c r="E2355" s="481"/>
      <c r="F2355" s="339"/>
      <c r="G2355" s="340" t="str">
        <f>IF(ISNUMBER(E2355),E2355/'Bulk DivVar Analysis'!$I$114,"")</f>
        <v/>
      </c>
      <c r="H2355" s="338" t="str">
        <f>IF(ISNUMBER(E2355), IF(G2355&gt;'Bulk DivVar Analysis'!$J$116,"Pass","Fail"),"")</f>
        <v/>
      </c>
      <c r="I2355" s="338" t="str">
        <f t="shared" si="38"/>
        <v/>
      </c>
      <c r="J2355" s="339"/>
      <c r="K2355" s="339"/>
      <c r="L2355" s="339"/>
      <c r="M2355" s="339"/>
      <c r="N2355" s="339"/>
      <c r="O2355" s="339"/>
      <c r="P2355" s="339"/>
      <c r="Q2355" s="339"/>
    </row>
    <row r="2356" spans="1:17" ht="13.5" customHeight="1">
      <c r="A2356" s="481"/>
      <c r="B2356" s="481"/>
      <c r="C2356" s="481"/>
      <c r="D2356" s="481"/>
      <c r="E2356" s="481"/>
      <c r="F2356" s="339"/>
      <c r="G2356" s="340" t="str">
        <f>IF(ISNUMBER(E2356),E2356/'Bulk DivVar Analysis'!$I$114,"")</f>
        <v/>
      </c>
      <c r="H2356" s="338" t="str">
        <f>IF(ISNUMBER(E2356), IF(G2356&gt;'Bulk DivVar Analysis'!$J$116,"Pass","Fail"),"")</f>
        <v/>
      </c>
      <c r="I2356" s="338" t="str">
        <f t="shared" si="38"/>
        <v/>
      </c>
      <c r="J2356" s="339"/>
      <c r="K2356" s="339"/>
      <c r="L2356" s="339"/>
      <c r="M2356" s="339"/>
      <c r="N2356" s="339"/>
      <c r="O2356" s="339"/>
      <c r="P2356" s="339"/>
      <c r="Q2356" s="339"/>
    </row>
    <row r="2357" spans="1:17" ht="13.5" customHeight="1">
      <c r="A2357" s="481"/>
      <c r="B2357" s="481"/>
      <c r="C2357" s="481"/>
      <c r="D2357" s="481"/>
      <c r="E2357" s="481"/>
      <c r="F2357" s="339"/>
      <c r="G2357" s="340" t="str">
        <f>IF(ISNUMBER(E2357),E2357/'Bulk DivVar Analysis'!$I$114,"")</f>
        <v/>
      </c>
      <c r="H2357" s="338" t="str">
        <f>IF(ISNUMBER(E2357), IF(G2357&gt;'Bulk DivVar Analysis'!$J$116,"Pass","Fail"),"")</f>
        <v/>
      </c>
      <c r="I2357" s="338" t="str">
        <f t="shared" si="38"/>
        <v/>
      </c>
      <c r="J2357" s="339"/>
      <c r="K2357" s="339"/>
      <c r="L2357" s="339"/>
      <c r="M2357" s="339"/>
      <c r="N2357" s="339"/>
      <c r="O2357" s="339"/>
      <c r="P2357" s="339"/>
      <c r="Q2357" s="339"/>
    </row>
    <row r="2358" spans="1:17" ht="13.5" customHeight="1">
      <c r="A2358" s="481"/>
      <c r="B2358" s="481"/>
      <c r="C2358" s="481"/>
      <c r="D2358" s="481"/>
      <c r="E2358" s="481"/>
      <c r="F2358" s="339"/>
      <c r="G2358" s="340" t="str">
        <f>IF(ISNUMBER(E2358),E2358/'Bulk DivVar Analysis'!$I$114,"")</f>
        <v/>
      </c>
      <c r="H2358" s="338" t="str">
        <f>IF(ISNUMBER(E2358), IF(G2358&gt;'Bulk DivVar Analysis'!$J$116,"Pass","Fail"),"")</f>
        <v/>
      </c>
      <c r="I2358" s="338" t="str">
        <f t="shared" si="38"/>
        <v/>
      </c>
      <c r="J2358" s="339"/>
      <c r="K2358" s="339"/>
      <c r="L2358" s="339"/>
      <c r="M2358" s="339"/>
      <c r="N2358" s="339"/>
      <c r="O2358" s="339"/>
      <c r="P2358" s="339"/>
      <c r="Q2358" s="339"/>
    </row>
    <row r="2359" spans="1:17" ht="13.5" customHeight="1">
      <c r="A2359" s="481"/>
      <c r="B2359" s="481"/>
      <c r="C2359" s="481"/>
      <c r="D2359" s="481"/>
      <c r="E2359" s="481"/>
      <c r="F2359" s="339"/>
      <c r="G2359" s="340" t="str">
        <f>IF(ISNUMBER(E2359),E2359/'Bulk DivVar Analysis'!$I$114,"")</f>
        <v/>
      </c>
      <c r="H2359" s="338" t="str">
        <f>IF(ISNUMBER(E2359), IF(G2359&gt;'Bulk DivVar Analysis'!$J$116,"Pass","Fail"),"")</f>
        <v/>
      </c>
      <c r="I2359" s="338" t="str">
        <f t="shared" si="38"/>
        <v/>
      </c>
      <c r="J2359" s="339"/>
      <c r="K2359" s="339"/>
      <c r="L2359" s="339"/>
      <c r="M2359" s="339"/>
      <c r="N2359" s="339"/>
      <c r="O2359" s="339"/>
      <c r="P2359" s="339"/>
      <c r="Q2359" s="339"/>
    </row>
    <row r="2360" spans="1:17" ht="13.5" customHeight="1">
      <c r="A2360" s="481"/>
      <c r="B2360" s="481"/>
      <c r="C2360" s="481"/>
      <c r="D2360" s="481"/>
      <c r="E2360" s="481"/>
      <c r="F2360" s="339"/>
      <c r="G2360" s="340" t="str">
        <f>IF(ISNUMBER(E2360),E2360/'Bulk DivVar Analysis'!$I$114,"")</f>
        <v/>
      </c>
      <c r="H2360" s="338" t="str">
        <f>IF(ISNUMBER(E2360), IF(G2360&gt;'Bulk DivVar Analysis'!$J$116,"Pass","Fail"),"")</f>
        <v/>
      </c>
      <c r="I2360" s="338" t="str">
        <f t="shared" si="38"/>
        <v/>
      </c>
      <c r="J2360" s="339"/>
      <c r="K2360" s="339"/>
      <c r="L2360" s="339"/>
      <c r="M2360" s="339"/>
      <c r="N2360" s="339"/>
      <c r="O2360" s="339"/>
      <c r="P2360" s="339"/>
      <c r="Q2360" s="339"/>
    </row>
    <row r="2361" spans="1:17" ht="13.5" customHeight="1">
      <c r="A2361" s="481"/>
      <c r="B2361" s="481"/>
      <c r="C2361" s="481"/>
      <c r="D2361" s="481"/>
      <c r="E2361" s="481"/>
      <c r="F2361" s="339"/>
      <c r="G2361" s="340" t="str">
        <f>IF(ISNUMBER(E2361),E2361/'Bulk DivVar Analysis'!$I$114,"")</f>
        <v/>
      </c>
      <c r="H2361" s="338" t="str">
        <f>IF(ISNUMBER(E2361), IF(G2361&gt;'Bulk DivVar Analysis'!$J$116,"Pass","Fail"),"")</f>
        <v/>
      </c>
      <c r="I2361" s="338" t="str">
        <f t="shared" si="38"/>
        <v/>
      </c>
      <c r="J2361" s="339"/>
      <c r="K2361" s="339"/>
      <c r="L2361" s="339"/>
      <c r="M2361" s="339"/>
      <c r="N2361" s="339"/>
      <c r="O2361" s="339"/>
      <c r="P2361" s="339"/>
      <c r="Q2361" s="339"/>
    </row>
    <row r="2362" spans="1:17" ht="13.5" customHeight="1">
      <c r="A2362" s="481"/>
      <c r="B2362" s="481"/>
      <c r="C2362" s="481"/>
      <c r="D2362" s="481"/>
      <c r="E2362" s="481"/>
      <c r="F2362" s="339"/>
      <c r="G2362" s="340" t="str">
        <f>IF(ISNUMBER(E2362),E2362/'Bulk DivVar Analysis'!$I$114,"")</f>
        <v/>
      </c>
      <c r="H2362" s="338" t="str">
        <f>IF(ISNUMBER(E2362), IF(G2362&gt;'Bulk DivVar Analysis'!$J$116,"Pass","Fail"),"")</f>
        <v/>
      </c>
      <c r="I2362" s="338" t="str">
        <f t="shared" si="38"/>
        <v/>
      </c>
      <c r="J2362" s="339"/>
      <c r="K2362" s="339"/>
      <c r="L2362" s="339"/>
      <c r="M2362" s="339"/>
      <c r="N2362" s="339"/>
      <c r="O2362" s="339"/>
      <c r="P2362" s="339"/>
      <c r="Q2362" s="339"/>
    </row>
    <row r="2363" spans="1:17" ht="13.5" customHeight="1">
      <c r="A2363" s="481"/>
      <c r="B2363" s="481"/>
      <c r="C2363" s="481"/>
      <c r="D2363" s="481"/>
      <c r="E2363" s="481"/>
      <c r="F2363" s="339"/>
      <c r="G2363" s="340" t="str">
        <f>IF(ISNUMBER(E2363),E2363/'Bulk DivVar Analysis'!$I$114,"")</f>
        <v/>
      </c>
      <c r="H2363" s="338" t="str">
        <f>IF(ISNUMBER(E2363), IF(G2363&gt;'Bulk DivVar Analysis'!$J$116,"Pass","Fail"),"")</f>
        <v/>
      </c>
      <c r="I2363" s="338" t="str">
        <f t="shared" si="38"/>
        <v/>
      </c>
      <c r="J2363" s="339"/>
      <c r="K2363" s="339"/>
      <c r="L2363" s="339"/>
      <c r="M2363" s="339"/>
      <c r="N2363" s="339"/>
      <c r="O2363" s="339"/>
      <c r="P2363" s="339"/>
      <c r="Q2363" s="339"/>
    </row>
    <row r="2364" spans="1:17" ht="13.5" customHeight="1">
      <c r="A2364" s="481"/>
      <c r="B2364" s="481"/>
      <c r="C2364" s="481"/>
      <c r="D2364" s="481"/>
      <c r="E2364" s="481"/>
      <c r="F2364" s="339"/>
      <c r="G2364" s="340" t="str">
        <f>IF(ISNUMBER(E2364),E2364/'Bulk DivVar Analysis'!$I$114,"")</f>
        <v/>
      </c>
      <c r="H2364" s="338" t="str">
        <f>IF(ISNUMBER(E2364), IF(G2364&gt;'Bulk DivVar Analysis'!$J$116,"Pass","Fail"),"")</f>
        <v/>
      </c>
      <c r="I2364" s="338" t="str">
        <f t="shared" si="38"/>
        <v/>
      </c>
      <c r="J2364" s="339"/>
      <c r="K2364" s="339"/>
      <c r="L2364" s="339"/>
      <c r="M2364" s="339"/>
      <c r="N2364" s="339"/>
      <c r="O2364" s="339"/>
      <c r="P2364" s="339"/>
      <c r="Q2364" s="339"/>
    </row>
    <row r="2365" spans="1:17" ht="13.5" customHeight="1">
      <c r="A2365" s="481"/>
      <c r="B2365" s="481"/>
      <c r="C2365" s="481"/>
      <c r="D2365" s="481"/>
      <c r="E2365" s="481"/>
      <c r="F2365" s="339"/>
      <c r="G2365" s="340" t="str">
        <f>IF(ISNUMBER(E2365),E2365/'Bulk DivVar Analysis'!$I$114,"")</f>
        <v/>
      </c>
      <c r="H2365" s="338" t="str">
        <f>IF(ISNUMBER(E2365), IF(G2365&gt;'Bulk DivVar Analysis'!$J$116,"Pass","Fail"),"")</f>
        <v/>
      </c>
      <c r="I2365" s="338" t="str">
        <f t="shared" si="38"/>
        <v/>
      </c>
      <c r="J2365" s="339"/>
      <c r="K2365" s="339"/>
      <c r="L2365" s="339"/>
      <c r="M2365" s="339"/>
      <c r="N2365" s="339"/>
      <c r="O2365" s="339"/>
      <c r="P2365" s="339"/>
      <c r="Q2365" s="339"/>
    </row>
    <row r="2366" spans="1:17" ht="13.5" customHeight="1">
      <c r="A2366" s="481"/>
      <c r="B2366" s="481"/>
      <c r="C2366" s="481"/>
      <c r="D2366" s="481"/>
      <c r="E2366" s="481"/>
      <c r="F2366" s="339"/>
      <c r="G2366" s="340" t="str">
        <f>IF(ISNUMBER(E2366),E2366/'Bulk DivVar Analysis'!$I$114,"")</f>
        <v/>
      </c>
      <c r="H2366" s="338" t="str">
        <f>IF(ISNUMBER(E2366), IF(G2366&gt;'Bulk DivVar Analysis'!$J$116,"Pass","Fail"),"")</f>
        <v/>
      </c>
      <c r="I2366" s="338" t="str">
        <f t="shared" si="38"/>
        <v/>
      </c>
      <c r="J2366" s="339"/>
      <c r="K2366" s="339"/>
      <c r="L2366" s="339"/>
      <c r="M2366" s="339"/>
      <c r="N2366" s="339"/>
      <c r="O2366" s="339"/>
      <c r="P2366" s="339"/>
      <c r="Q2366" s="339"/>
    </row>
    <row r="2367" spans="1:17" ht="13.5" customHeight="1">
      <c r="A2367" s="481"/>
      <c r="B2367" s="481"/>
      <c r="C2367" s="481"/>
      <c r="D2367" s="481"/>
      <c r="E2367" s="481"/>
      <c r="F2367" s="339"/>
      <c r="G2367" s="340" t="str">
        <f>IF(ISNUMBER(E2367),E2367/'Bulk DivVar Analysis'!$I$114,"")</f>
        <v/>
      </c>
      <c r="H2367" s="338" t="str">
        <f>IF(ISNUMBER(E2367), IF(G2367&gt;'Bulk DivVar Analysis'!$J$116,"Pass","Fail"),"")</f>
        <v/>
      </c>
      <c r="I2367" s="338" t="str">
        <f t="shared" si="38"/>
        <v/>
      </c>
      <c r="J2367" s="339"/>
      <c r="K2367" s="339"/>
      <c r="L2367" s="339"/>
      <c r="M2367" s="339"/>
      <c r="N2367" s="339"/>
      <c r="O2367" s="339"/>
      <c r="P2367" s="339"/>
      <c r="Q2367" s="339"/>
    </row>
    <row r="2368" spans="1:17" ht="13.5" customHeight="1">
      <c r="A2368" s="481"/>
      <c r="B2368" s="481"/>
      <c r="C2368" s="481"/>
      <c r="D2368" s="481"/>
      <c r="E2368" s="481"/>
      <c r="F2368" s="339"/>
      <c r="G2368" s="340" t="str">
        <f>IF(ISNUMBER(E2368),E2368/'Bulk DivVar Analysis'!$I$114,"")</f>
        <v/>
      </c>
      <c r="H2368" s="338" t="str">
        <f>IF(ISNUMBER(E2368), IF(G2368&gt;'Bulk DivVar Analysis'!$J$116,"Pass","Fail"),"")</f>
        <v/>
      </c>
      <c r="I2368" s="338" t="str">
        <f t="shared" si="38"/>
        <v/>
      </c>
      <c r="J2368" s="339"/>
      <c r="K2368" s="339"/>
      <c r="L2368" s="339"/>
      <c r="M2368" s="339"/>
      <c r="N2368" s="339"/>
      <c r="O2368" s="339"/>
      <c r="P2368" s="339"/>
      <c r="Q2368" s="339"/>
    </row>
    <row r="2369" spans="1:17" ht="13.5" customHeight="1">
      <c r="A2369" s="481"/>
      <c r="B2369" s="481"/>
      <c r="C2369" s="481"/>
      <c r="D2369" s="481"/>
      <c r="E2369" s="481"/>
      <c r="F2369" s="339"/>
      <c r="G2369" s="340" t="str">
        <f>IF(ISNUMBER(E2369),E2369/'Bulk DivVar Analysis'!$I$114,"")</f>
        <v/>
      </c>
      <c r="H2369" s="338" t="str">
        <f>IF(ISNUMBER(E2369), IF(G2369&gt;'Bulk DivVar Analysis'!$J$116,"Pass","Fail"),"")</f>
        <v/>
      </c>
      <c r="I2369" s="338" t="str">
        <f t="shared" si="38"/>
        <v/>
      </c>
      <c r="J2369" s="339"/>
      <c r="K2369" s="339"/>
      <c r="L2369" s="339"/>
      <c r="M2369" s="339"/>
      <c r="N2369" s="339"/>
      <c r="O2369" s="339"/>
      <c r="P2369" s="339"/>
      <c r="Q2369" s="339"/>
    </row>
    <row r="2370" spans="1:17" ht="13.5" customHeight="1">
      <c r="A2370" s="481"/>
      <c r="B2370" s="481"/>
      <c r="C2370" s="481"/>
      <c r="D2370" s="481"/>
      <c r="E2370" s="481"/>
      <c r="F2370" s="339"/>
      <c r="G2370" s="340" t="str">
        <f>IF(ISNUMBER(E2370),E2370/'Bulk DivVar Analysis'!$I$114,"")</f>
        <v/>
      </c>
      <c r="H2370" s="338" t="str">
        <f>IF(ISNUMBER(E2370), IF(G2370&gt;'Bulk DivVar Analysis'!$J$116,"Pass","Fail"),"")</f>
        <v/>
      </c>
      <c r="I2370" s="338" t="str">
        <f t="shared" si="38"/>
        <v/>
      </c>
      <c r="J2370" s="339"/>
      <c r="K2370" s="339"/>
      <c r="L2370" s="339"/>
      <c r="M2370" s="339"/>
      <c r="N2370" s="339"/>
      <c r="O2370" s="339"/>
      <c r="P2370" s="339"/>
      <c r="Q2370" s="339"/>
    </row>
    <row r="2371" spans="1:17" ht="13.5" customHeight="1">
      <c r="A2371" s="481"/>
      <c r="B2371" s="481"/>
      <c r="C2371" s="481"/>
      <c r="D2371" s="481"/>
      <c r="E2371" s="481"/>
      <c r="F2371" s="339"/>
      <c r="G2371" s="340" t="str">
        <f>IF(ISNUMBER(E2371),E2371/'Bulk DivVar Analysis'!$I$114,"")</f>
        <v/>
      </c>
      <c r="H2371" s="338" t="str">
        <f>IF(ISNUMBER(E2371), IF(G2371&gt;'Bulk DivVar Analysis'!$J$116,"Pass","Fail"),"")</f>
        <v/>
      </c>
      <c r="I2371" s="338" t="str">
        <f t="shared" ref="I2371:I2434" si="39">_xlfn.TEXTJOIN("_",TRUE,B2371,C2371)</f>
        <v/>
      </c>
      <c r="J2371" s="339"/>
      <c r="K2371" s="339"/>
      <c r="L2371" s="339"/>
      <c r="M2371" s="339"/>
      <c r="N2371" s="339"/>
      <c r="O2371" s="339"/>
      <c r="P2371" s="339"/>
      <c r="Q2371" s="339"/>
    </row>
    <row r="2372" spans="1:17" ht="13.5" customHeight="1">
      <c r="A2372" s="481"/>
      <c r="B2372" s="481"/>
      <c r="C2372" s="481"/>
      <c r="D2372" s="481"/>
      <c r="E2372" s="481"/>
      <c r="F2372" s="339"/>
      <c r="G2372" s="340" t="str">
        <f>IF(ISNUMBER(E2372),E2372/'Bulk DivVar Analysis'!$I$114,"")</f>
        <v/>
      </c>
      <c r="H2372" s="338" t="str">
        <f>IF(ISNUMBER(E2372), IF(G2372&gt;'Bulk DivVar Analysis'!$J$116,"Pass","Fail"),"")</f>
        <v/>
      </c>
      <c r="I2372" s="338" t="str">
        <f t="shared" si="39"/>
        <v/>
      </c>
      <c r="J2372" s="339"/>
      <c r="K2372" s="339"/>
      <c r="L2372" s="339"/>
      <c r="M2372" s="339"/>
      <c r="N2372" s="339"/>
      <c r="O2372" s="339"/>
      <c r="P2372" s="339"/>
      <c r="Q2372" s="339"/>
    </row>
    <row r="2373" spans="1:17" ht="13.5" customHeight="1">
      <c r="A2373" s="481"/>
      <c r="B2373" s="481"/>
      <c r="C2373" s="481"/>
      <c r="D2373" s="481"/>
      <c r="E2373" s="481"/>
      <c r="F2373" s="339"/>
      <c r="G2373" s="340" t="str">
        <f>IF(ISNUMBER(E2373),E2373/'Bulk DivVar Analysis'!$I$114,"")</f>
        <v/>
      </c>
      <c r="H2373" s="338" t="str">
        <f>IF(ISNUMBER(E2373), IF(G2373&gt;'Bulk DivVar Analysis'!$J$116,"Pass","Fail"),"")</f>
        <v/>
      </c>
      <c r="I2373" s="338" t="str">
        <f t="shared" si="39"/>
        <v/>
      </c>
      <c r="J2373" s="339"/>
      <c r="K2373" s="339"/>
      <c r="L2373" s="339"/>
      <c r="M2373" s="339"/>
      <c r="N2373" s="339"/>
      <c r="O2373" s="339"/>
      <c r="P2373" s="339"/>
      <c r="Q2373" s="339"/>
    </row>
    <row r="2374" spans="1:17" ht="13.5" customHeight="1">
      <c r="A2374" s="481"/>
      <c r="B2374" s="481"/>
      <c r="C2374" s="481"/>
      <c r="D2374" s="481"/>
      <c r="E2374" s="481"/>
      <c r="F2374" s="339"/>
      <c r="G2374" s="340" t="str">
        <f>IF(ISNUMBER(E2374),E2374/'Bulk DivVar Analysis'!$I$114,"")</f>
        <v/>
      </c>
      <c r="H2374" s="338" t="str">
        <f>IF(ISNUMBER(E2374), IF(G2374&gt;'Bulk DivVar Analysis'!$J$116,"Pass","Fail"),"")</f>
        <v/>
      </c>
      <c r="I2374" s="338" t="str">
        <f t="shared" si="39"/>
        <v/>
      </c>
      <c r="J2374" s="339"/>
      <c r="K2374" s="339"/>
      <c r="L2374" s="339"/>
      <c r="M2374" s="339"/>
      <c r="N2374" s="339"/>
      <c r="O2374" s="339"/>
      <c r="P2374" s="339"/>
      <c r="Q2374" s="339"/>
    </row>
    <row r="2375" spans="1:17" ht="13.5" customHeight="1">
      <c r="A2375" s="481"/>
      <c r="B2375" s="481"/>
      <c r="C2375" s="481"/>
      <c r="D2375" s="481"/>
      <c r="E2375" s="481"/>
      <c r="F2375" s="339"/>
      <c r="G2375" s="340" t="str">
        <f>IF(ISNUMBER(E2375),E2375/'Bulk DivVar Analysis'!$I$114,"")</f>
        <v/>
      </c>
      <c r="H2375" s="338" t="str">
        <f>IF(ISNUMBER(E2375), IF(G2375&gt;'Bulk DivVar Analysis'!$J$116,"Pass","Fail"),"")</f>
        <v/>
      </c>
      <c r="I2375" s="338" t="str">
        <f t="shared" si="39"/>
        <v/>
      </c>
      <c r="J2375" s="339"/>
      <c r="K2375" s="339"/>
      <c r="L2375" s="339"/>
      <c r="M2375" s="339"/>
      <c r="N2375" s="339"/>
      <c r="O2375" s="339"/>
      <c r="P2375" s="339"/>
      <c r="Q2375" s="339"/>
    </row>
    <row r="2376" spans="1:17" ht="13.5" customHeight="1">
      <c r="A2376" s="481"/>
      <c r="B2376" s="481"/>
      <c r="C2376" s="481"/>
      <c r="D2376" s="481"/>
      <c r="E2376" s="481"/>
      <c r="F2376" s="339"/>
      <c r="G2376" s="340" t="str">
        <f>IF(ISNUMBER(E2376),E2376/'Bulk DivVar Analysis'!$I$114,"")</f>
        <v/>
      </c>
      <c r="H2376" s="338" t="str">
        <f>IF(ISNUMBER(E2376), IF(G2376&gt;'Bulk DivVar Analysis'!$J$116,"Pass","Fail"),"")</f>
        <v/>
      </c>
      <c r="I2376" s="338" t="str">
        <f t="shared" si="39"/>
        <v/>
      </c>
      <c r="J2376" s="339"/>
      <c r="K2376" s="339"/>
      <c r="L2376" s="339"/>
      <c r="M2376" s="339"/>
      <c r="N2376" s="339"/>
      <c r="O2376" s="339"/>
      <c r="P2376" s="339"/>
      <c r="Q2376" s="339"/>
    </row>
    <row r="2377" spans="1:17" ht="13.5" customHeight="1">
      <c r="A2377" s="481"/>
      <c r="B2377" s="481"/>
      <c r="C2377" s="481"/>
      <c r="D2377" s="481"/>
      <c r="E2377" s="481"/>
      <c r="F2377" s="339"/>
      <c r="G2377" s="340" t="str">
        <f>IF(ISNUMBER(E2377),E2377/'Bulk DivVar Analysis'!$I$114,"")</f>
        <v/>
      </c>
      <c r="H2377" s="338" t="str">
        <f>IF(ISNUMBER(E2377), IF(G2377&gt;'Bulk DivVar Analysis'!$J$116,"Pass","Fail"),"")</f>
        <v/>
      </c>
      <c r="I2377" s="338" t="str">
        <f t="shared" si="39"/>
        <v/>
      </c>
      <c r="J2377" s="339"/>
      <c r="K2377" s="339"/>
      <c r="L2377" s="339"/>
      <c r="M2377" s="339"/>
      <c r="N2377" s="339"/>
      <c r="O2377" s="339"/>
      <c r="P2377" s="339"/>
      <c r="Q2377" s="339"/>
    </row>
    <row r="2378" spans="1:17" ht="13.5" customHeight="1">
      <c r="A2378" s="481"/>
      <c r="B2378" s="481"/>
      <c r="C2378" s="481"/>
      <c r="D2378" s="481"/>
      <c r="E2378" s="481"/>
      <c r="F2378" s="339"/>
      <c r="G2378" s="340" t="str">
        <f>IF(ISNUMBER(E2378),E2378/'Bulk DivVar Analysis'!$I$114,"")</f>
        <v/>
      </c>
      <c r="H2378" s="338" t="str">
        <f>IF(ISNUMBER(E2378), IF(G2378&gt;'Bulk DivVar Analysis'!$J$116,"Pass","Fail"),"")</f>
        <v/>
      </c>
      <c r="I2378" s="338" t="str">
        <f t="shared" si="39"/>
        <v/>
      </c>
      <c r="J2378" s="339"/>
      <c r="K2378" s="339"/>
      <c r="L2378" s="339"/>
      <c r="M2378" s="339"/>
      <c r="N2378" s="339"/>
      <c r="O2378" s="339"/>
      <c r="P2378" s="339"/>
      <c r="Q2378" s="339"/>
    </row>
    <row r="2379" spans="1:17" ht="13.5" customHeight="1">
      <c r="A2379" s="481"/>
      <c r="B2379" s="481"/>
      <c r="C2379" s="481"/>
      <c r="D2379" s="481"/>
      <c r="E2379" s="481"/>
      <c r="F2379" s="339"/>
      <c r="G2379" s="340" t="str">
        <f>IF(ISNUMBER(E2379),E2379/'Bulk DivVar Analysis'!$I$114,"")</f>
        <v/>
      </c>
      <c r="H2379" s="338" t="str">
        <f>IF(ISNUMBER(E2379), IF(G2379&gt;'Bulk DivVar Analysis'!$J$116,"Pass","Fail"),"")</f>
        <v/>
      </c>
      <c r="I2379" s="338" t="str">
        <f t="shared" si="39"/>
        <v/>
      </c>
      <c r="J2379" s="339"/>
      <c r="K2379" s="339"/>
      <c r="L2379" s="339"/>
      <c r="M2379" s="339"/>
      <c r="N2379" s="339"/>
      <c r="O2379" s="339"/>
      <c r="P2379" s="339"/>
      <c r="Q2379" s="339"/>
    </row>
    <row r="2380" spans="1:17" ht="13.5" customHeight="1">
      <c r="A2380" s="481"/>
      <c r="B2380" s="481"/>
      <c r="C2380" s="481"/>
      <c r="D2380" s="481"/>
      <c r="E2380" s="481"/>
      <c r="F2380" s="339"/>
      <c r="G2380" s="340" t="str">
        <f>IF(ISNUMBER(E2380),E2380/'Bulk DivVar Analysis'!$I$114,"")</f>
        <v/>
      </c>
      <c r="H2380" s="338" t="str">
        <f>IF(ISNUMBER(E2380), IF(G2380&gt;'Bulk DivVar Analysis'!$J$116,"Pass","Fail"),"")</f>
        <v/>
      </c>
      <c r="I2380" s="338" t="str">
        <f t="shared" si="39"/>
        <v/>
      </c>
      <c r="J2380" s="339"/>
      <c r="K2380" s="339"/>
      <c r="L2380" s="339"/>
      <c r="M2380" s="339"/>
      <c r="N2380" s="339"/>
      <c r="O2380" s="339"/>
      <c r="P2380" s="339"/>
      <c r="Q2380" s="339"/>
    </row>
    <row r="2381" spans="1:17" ht="13.5" customHeight="1">
      <c r="A2381" s="481"/>
      <c r="B2381" s="481"/>
      <c r="C2381" s="481"/>
      <c r="D2381" s="481"/>
      <c r="E2381" s="481"/>
      <c r="F2381" s="339"/>
      <c r="G2381" s="340" t="str">
        <f>IF(ISNUMBER(E2381),E2381/'Bulk DivVar Analysis'!$I$114,"")</f>
        <v/>
      </c>
      <c r="H2381" s="338" t="str">
        <f>IF(ISNUMBER(E2381), IF(G2381&gt;'Bulk DivVar Analysis'!$J$116,"Pass","Fail"),"")</f>
        <v/>
      </c>
      <c r="I2381" s="338" t="str">
        <f t="shared" si="39"/>
        <v/>
      </c>
      <c r="J2381" s="339"/>
      <c r="K2381" s="339"/>
      <c r="L2381" s="339"/>
      <c r="M2381" s="339"/>
      <c r="N2381" s="339"/>
      <c r="O2381" s="339"/>
      <c r="P2381" s="339"/>
      <c r="Q2381" s="339"/>
    </row>
    <row r="2382" spans="1:17" ht="13.5" customHeight="1">
      <c r="A2382" s="481"/>
      <c r="B2382" s="481"/>
      <c r="C2382" s="481"/>
      <c r="D2382" s="481"/>
      <c r="E2382" s="481"/>
      <c r="F2382" s="339"/>
      <c r="G2382" s="340" t="str">
        <f>IF(ISNUMBER(E2382),E2382/'Bulk DivVar Analysis'!$I$114,"")</f>
        <v/>
      </c>
      <c r="H2382" s="338" t="str">
        <f>IF(ISNUMBER(E2382), IF(G2382&gt;'Bulk DivVar Analysis'!$J$116,"Pass","Fail"),"")</f>
        <v/>
      </c>
      <c r="I2382" s="338" t="str">
        <f t="shared" si="39"/>
        <v/>
      </c>
      <c r="J2382" s="339"/>
      <c r="K2382" s="339"/>
      <c r="L2382" s="339"/>
      <c r="M2382" s="339"/>
      <c r="N2382" s="339"/>
      <c r="O2382" s="339"/>
      <c r="P2382" s="339"/>
      <c r="Q2382" s="339"/>
    </row>
    <row r="2383" spans="1:17" ht="13.5" customHeight="1">
      <c r="A2383" s="481"/>
      <c r="B2383" s="481"/>
      <c r="C2383" s="481"/>
      <c r="D2383" s="481"/>
      <c r="E2383" s="481"/>
      <c r="F2383" s="339"/>
      <c r="G2383" s="340" t="str">
        <f>IF(ISNUMBER(E2383),E2383/'Bulk DivVar Analysis'!$I$114,"")</f>
        <v/>
      </c>
      <c r="H2383" s="338" t="str">
        <f>IF(ISNUMBER(E2383), IF(G2383&gt;'Bulk DivVar Analysis'!$J$116,"Pass","Fail"),"")</f>
        <v/>
      </c>
      <c r="I2383" s="338" t="str">
        <f t="shared" si="39"/>
        <v/>
      </c>
      <c r="J2383" s="339"/>
      <c r="K2383" s="339"/>
      <c r="L2383" s="339"/>
      <c r="M2383" s="339"/>
      <c r="N2383" s="339"/>
      <c r="O2383" s="339"/>
      <c r="P2383" s="339"/>
      <c r="Q2383" s="339"/>
    </row>
    <row r="2384" spans="1:17" ht="13.5" customHeight="1">
      <c r="A2384" s="481"/>
      <c r="B2384" s="481"/>
      <c r="C2384" s="481"/>
      <c r="D2384" s="481"/>
      <c r="E2384" s="481"/>
      <c r="F2384" s="339"/>
      <c r="G2384" s="340" t="str">
        <f>IF(ISNUMBER(E2384),E2384/'Bulk DivVar Analysis'!$I$114,"")</f>
        <v/>
      </c>
      <c r="H2384" s="338" t="str">
        <f>IF(ISNUMBER(E2384), IF(G2384&gt;'Bulk DivVar Analysis'!$J$116,"Pass","Fail"),"")</f>
        <v/>
      </c>
      <c r="I2384" s="338" t="str">
        <f t="shared" si="39"/>
        <v/>
      </c>
      <c r="J2384" s="339"/>
      <c r="K2384" s="339"/>
      <c r="L2384" s="339"/>
      <c r="M2384" s="339"/>
      <c r="N2384" s="339"/>
      <c r="O2384" s="339"/>
      <c r="P2384" s="339"/>
      <c r="Q2384" s="339"/>
    </row>
    <row r="2385" spans="1:17" ht="13.5" customHeight="1">
      <c r="A2385" s="481"/>
      <c r="B2385" s="481"/>
      <c r="C2385" s="481"/>
      <c r="D2385" s="481"/>
      <c r="E2385" s="481"/>
      <c r="F2385" s="339"/>
      <c r="G2385" s="340" t="str">
        <f>IF(ISNUMBER(E2385),E2385/'Bulk DivVar Analysis'!$I$114,"")</f>
        <v/>
      </c>
      <c r="H2385" s="338" t="str">
        <f>IF(ISNUMBER(E2385), IF(G2385&gt;'Bulk DivVar Analysis'!$J$116,"Pass","Fail"),"")</f>
        <v/>
      </c>
      <c r="I2385" s="338" t="str">
        <f t="shared" si="39"/>
        <v/>
      </c>
      <c r="J2385" s="339"/>
      <c r="K2385" s="339"/>
      <c r="L2385" s="339"/>
      <c r="M2385" s="339"/>
      <c r="N2385" s="339"/>
      <c r="O2385" s="339"/>
      <c r="P2385" s="339"/>
      <c r="Q2385" s="339"/>
    </row>
    <row r="2386" spans="1:17" ht="13.5" customHeight="1">
      <c r="A2386" s="481"/>
      <c r="B2386" s="481"/>
      <c r="C2386" s="481"/>
      <c r="D2386" s="481"/>
      <c r="E2386" s="481"/>
      <c r="F2386" s="339"/>
      <c r="G2386" s="340" t="str">
        <f>IF(ISNUMBER(E2386),E2386/'Bulk DivVar Analysis'!$I$114,"")</f>
        <v/>
      </c>
      <c r="H2386" s="338" t="str">
        <f>IF(ISNUMBER(E2386), IF(G2386&gt;'Bulk DivVar Analysis'!$J$116,"Pass","Fail"),"")</f>
        <v/>
      </c>
      <c r="I2386" s="338" t="str">
        <f t="shared" si="39"/>
        <v/>
      </c>
      <c r="J2386" s="339"/>
      <c r="K2386" s="339"/>
      <c r="L2386" s="339"/>
      <c r="M2386" s="339"/>
      <c r="N2386" s="339"/>
      <c r="O2386" s="339"/>
      <c r="P2386" s="339"/>
      <c r="Q2386" s="339"/>
    </row>
    <row r="2387" spans="1:17" ht="13.5" customHeight="1">
      <c r="A2387" s="481"/>
      <c r="B2387" s="481"/>
      <c r="C2387" s="481"/>
      <c r="D2387" s="481"/>
      <c r="E2387" s="481"/>
      <c r="F2387" s="339"/>
      <c r="G2387" s="340" t="str">
        <f>IF(ISNUMBER(E2387),E2387/'Bulk DivVar Analysis'!$I$114,"")</f>
        <v/>
      </c>
      <c r="H2387" s="338" t="str">
        <f>IF(ISNUMBER(E2387), IF(G2387&gt;'Bulk DivVar Analysis'!$J$116,"Pass","Fail"),"")</f>
        <v/>
      </c>
      <c r="I2387" s="338" t="str">
        <f t="shared" si="39"/>
        <v/>
      </c>
      <c r="J2387" s="339"/>
      <c r="K2387" s="339"/>
      <c r="L2387" s="339"/>
      <c r="M2387" s="339"/>
      <c r="N2387" s="339"/>
      <c r="O2387" s="339"/>
      <c r="P2387" s="339"/>
      <c r="Q2387" s="339"/>
    </row>
    <row r="2388" spans="1:17" ht="13.5" customHeight="1">
      <c r="A2388" s="481"/>
      <c r="B2388" s="481"/>
      <c r="C2388" s="481"/>
      <c r="D2388" s="481"/>
      <c r="E2388" s="481"/>
      <c r="F2388" s="339"/>
      <c r="G2388" s="340" t="str">
        <f>IF(ISNUMBER(E2388),E2388/'Bulk DivVar Analysis'!$I$114,"")</f>
        <v/>
      </c>
      <c r="H2388" s="338" t="str">
        <f>IF(ISNUMBER(E2388), IF(G2388&gt;'Bulk DivVar Analysis'!$J$116,"Pass","Fail"),"")</f>
        <v/>
      </c>
      <c r="I2388" s="338" t="str">
        <f t="shared" si="39"/>
        <v/>
      </c>
      <c r="J2388" s="339"/>
      <c r="K2388" s="339"/>
      <c r="L2388" s="339"/>
      <c r="M2388" s="339"/>
      <c r="N2388" s="339"/>
      <c r="O2388" s="339"/>
      <c r="P2388" s="339"/>
      <c r="Q2388" s="339"/>
    </row>
    <row r="2389" spans="1:17" ht="13.5" customHeight="1">
      <c r="A2389" s="481"/>
      <c r="B2389" s="481"/>
      <c r="C2389" s="481"/>
      <c r="D2389" s="481"/>
      <c r="E2389" s="481"/>
      <c r="F2389" s="339"/>
      <c r="G2389" s="340" t="str">
        <f>IF(ISNUMBER(E2389),E2389/'Bulk DivVar Analysis'!$I$114,"")</f>
        <v/>
      </c>
      <c r="H2389" s="338" t="str">
        <f>IF(ISNUMBER(E2389), IF(G2389&gt;'Bulk DivVar Analysis'!$J$116,"Pass","Fail"),"")</f>
        <v/>
      </c>
      <c r="I2389" s="338" t="str">
        <f t="shared" si="39"/>
        <v/>
      </c>
      <c r="J2389" s="339"/>
      <c r="K2389" s="339"/>
      <c r="L2389" s="339"/>
      <c r="M2389" s="339"/>
      <c r="N2389" s="339"/>
      <c r="O2389" s="339"/>
      <c r="P2389" s="339"/>
      <c r="Q2389" s="339"/>
    </row>
    <row r="2390" spans="1:17" ht="13.5" customHeight="1">
      <c r="A2390" s="481"/>
      <c r="B2390" s="481"/>
      <c r="C2390" s="481"/>
      <c r="D2390" s="481"/>
      <c r="E2390" s="481"/>
      <c r="F2390" s="339"/>
      <c r="G2390" s="340" t="str">
        <f>IF(ISNUMBER(E2390),E2390/'Bulk DivVar Analysis'!$I$114,"")</f>
        <v/>
      </c>
      <c r="H2390" s="338" t="str">
        <f>IF(ISNUMBER(E2390), IF(G2390&gt;'Bulk DivVar Analysis'!$J$116,"Pass","Fail"),"")</f>
        <v/>
      </c>
      <c r="I2390" s="338" t="str">
        <f t="shared" si="39"/>
        <v/>
      </c>
      <c r="J2390" s="339"/>
      <c r="K2390" s="339"/>
      <c r="L2390" s="339"/>
      <c r="M2390" s="339"/>
      <c r="N2390" s="339"/>
      <c r="O2390" s="339"/>
      <c r="P2390" s="339"/>
      <c r="Q2390" s="339"/>
    </row>
    <row r="2391" spans="1:17" ht="13.5" customHeight="1">
      <c r="A2391" s="481"/>
      <c r="B2391" s="481"/>
      <c r="C2391" s="481"/>
      <c r="D2391" s="481"/>
      <c r="E2391" s="481"/>
      <c r="F2391" s="339"/>
      <c r="G2391" s="340" t="str">
        <f>IF(ISNUMBER(E2391),E2391/'Bulk DivVar Analysis'!$I$114,"")</f>
        <v/>
      </c>
      <c r="H2391" s="338" t="str">
        <f>IF(ISNUMBER(E2391), IF(G2391&gt;'Bulk DivVar Analysis'!$J$116,"Pass","Fail"),"")</f>
        <v/>
      </c>
      <c r="I2391" s="338" t="str">
        <f t="shared" si="39"/>
        <v/>
      </c>
      <c r="J2391" s="339"/>
      <c r="K2391" s="339"/>
      <c r="L2391" s="339"/>
      <c r="M2391" s="339"/>
      <c r="N2391" s="339"/>
      <c r="O2391" s="339"/>
      <c r="P2391" s="339"/>
      <c r="Q2391" s="339"/>
    </row>
    <row r="2392" spans="1:17" ht="13.5" customHeight="1">
      <c r="A2392" s="481"/>
      <c r="B2392" s="481"/>
      <c r="C2392" s="481"/>
      <c r="D2392" s="481"/>
      <c r="E2392" s="481"/>
      <c r="F2392" s="339"/>
      <c r="G2392" s="340" t="str">
        <f>IF(ISNUMBER(E2392),E2392/'Bulk DivVar Analysis'!$I$114,"")</f>
        <v/>
      </c>
      <c r="H2392" s="338" t="str">
        <f>IF(ISNUMBER(E2392), IF(G2392&gt;'Bulk DivVar Analysis'!$J$116,"Pass","Fail"),"")</f>
        <v/>
      </c>
      <c r="I2392" s="338" t="str">
        <f t="shared" si="39"/>
        <v/>
      </c>
      <c r="J2392" s="339"/>
      <c r="K2392" s="339"/>
      <c r="L2392" s="339"/>
      <c r="M2392" s="339"/>
      <c r="N2392" s="339"/>
      <c r="O2392" s="339"/>
      <c r="P2392" s="339"/>
      <c r="Q2392" s="339"/>
    </row>
    <row r="2393" spans="1:17" ht="13.5" customHeight="1">
      <c r="A2393" s="481"/>
      <c r="B2393" s="481"/>
      <c r="C2393" s="481"/>
      <c r="D2393" s="481"/>
      <c r="E2393" s="481"/>
      <c r="F2393" s="339"/>
      <c r="G2393" s="340" t="str">
        <f>IF(ISNUMBER(E2393),E2393/'Bulk DivVar Analysis'!$I$114,"")</f>
        <v/>
      </c>
      <c r="H2393" s="338" t="str">
        <f>IF(ISNUMBER(E2393), IF(G2393&gt;'Bulk DivVar Analysis'!$J$116,"Pass","Fail"),"")</f>
        <v/>
      </c>
      <c r="I2393" s="338" t="str">
        <f t="shared" si="39"/>
        <v/>
      </c>
      <c r="J2393" s="339"/>
      <c r="K2393" s="339"/>
      <c r="L2393" s="339"/>
      <c r="M2393" s="339"/>
      <c r="N2393" s="339"/>
      <c r="O2393" s="339"/>
      <c r="P2393" s="339"/>
      <c r="Q2393" s="339"/>
    </row>
    <row r="2394" spans="1:17" ht="13.5" customHeight="1">
      <c r="A2394" s="481"/>
      <c r="B2394" s="481"/>
      <c r="C2394" s="481"/>
      <c r="D2394" s="481"/>
      <c r="E2394" s="481"/>
      <c r="F2394" s="339"/>
      <c r="G2394" s="340" t="str">
        <f>IF(ISNUMBER(E2394),E2394/'Bulk DivVar Analysis'!$I$114,"")</f>
        <v/>
      </c>
      <c r="H2394" s="338" t="str">
        <f>IF(ISNUMBER(E2394), IF(G2394&gt;'Bulk DivVar Analysis'!$J$116,"Pass","Fail"),"")</f>
        <v/>
      </c>
      <c r="I2394" s="338" t="str">
        <f t="shared" si="39"/>
        <v/>
      </c>
      <c r="J2394" s="339"/>
      <c r="K2394" s="339"/>
      <c r="L2394" s="339"/>
      <c r="M2394" s="339"/>
      <c r="N2394" s="339"/>
      <c r="O2394" s="339"/>
      <c r="P2394" s="339"/>
      <c r="Q2394" s="339"/>
    </row>
    <row r="2395" spans="1:17" ht="13.5" customHeight="1">
      <c r="A2395" s="481"/>
      <c r="B2395" s="481"/>
      <c r="C2395" s="481"/>
      <c r="D2395" s="481"/>
      <c r="E2395" s="481"/>
      <c r="F2395" s="339"/>
      <c r="G2395" s="340" t="str">
        <f>IF(ISNUMBER(E2395),E2395/'Bulk DivVar Analysis'!$I$114,"")</f>
        <v/>
      </c>
      <c r="H2395" s="338" t="str">
        <f>IF(ISNUMBER(E2395), IF(G2395&gt;'Bulk DivVar Analysis'!$J$116,"Pass","Fail"),"")</f>
        <v/>
      </c>
      <c r="I2395" s="338" t="str">
        <f t="shared" si="39"/>
        <v/>
      </c>
      <c r="J2395" s="339"/>
      <c r="K2395" s="339"/>
      <c r="L2395" s="339"/>
      <c r="M2395" s="339"/>
      <c r="N2395" s="339"/>
      <c r="O2395" s="339"/>
      <c r="P2395" s="339"/>
      <c r="Q2395" s="339"/>
    </row>
    <row r="2396" spans="1:17" ht="13.5" customHeight="1">
      <c r="A2396" s="481"/>
      <c r="B2396" s="481"/>
      <c r="C2396" s="481"/>
      <c r="D2396" s="481"/>
      <c r="E2396" s="481"/>
      <c r="F2396" s="339"/>
      <c r="G2396" s="340" t="str">
        <f>IF(ISNUMBER(E2396),E2396/'Bulk DivVar Analysis'!$I$114,"")</f>
        <v/>
      </c>
      <c r="H2396" s="338" t="str">
        <f>IF(ISNUMBER(E2396), IF(G2396&gt;'Bulk DivVar Analysis'!$J$116,"Pass","Fail"),"")</f>
        <v/>
      </c>
      <c r="I2396" s="338" t="str">
        <f t="shared" si="39"/>
        <v/>
      </c>
      <c r="J2396" s="339"/>
      <c r="K2396" s="339"/>
      <c r="L2396" s="339"/>
      <c r="M2396" s="339"/>
      <c r="N2396" s="339"/>
      <c r="O2396" s="339"/>
      <c r="P2396" s="339"/>
      <c r="Q2396" s="339"/>
    </row>
    <row r="2397" spans="1:17" ht="13.5" customHeight="1">
      <c r="A2397" s="481"/>
      <c r="B2397" s="481"/>
      <c r="C2397" s="481"/>
      <c r="D2397" s="481"/>
      <c r="E2397" s="481"/>
      <c r="F2397" s="339"/>
      <c r="G2397" s="340" t="str">
        <f>IF(ISNUMBER(E2397),E2397/'Bulk DivVar Analysis'!$I$114,"")</f>
        <v/>
      </c>
      <c r="H2397" s="338" t="str">
        <f>IF(ISNUMBER(E2397), IF(G2397&gt;'Bulk DivVar Analysis'!$J$116,"Pass","Fail"),"")</f>
        <v/>
      </c>
      <c r="I2397" s="338" t="str">
        <f t="shared" si="39"/>
        <v/>
      </c>
      <c r="J2397" s="339"/>
      <c r="K2397" s="339"/>
      <c r="L2397" s="339"/>
      <c r="M2397" s="339"/>
      <c r="N2397" s="339"/>
      <c r="O2397" s="339"/>
      <c r="P2397" s="339"/>
      <c r="Q2397" s="339"/>
    </row>
    <row r="2398" spans="1:17" ht="13.5" customHeight="1">
      <c r="A2398" s="481"/>
      <c r="B2398" s="481"/>
      <c r="C2398" s="481"/>
      <c r="D2398" s="481"/>
      <c r="E2398" s="481"/>
      <c r="F2398" s="339"/>
      <c r="G2398" s="340" t="str">
        <f>IF(ISNUMBER(E2398),E2398/'Bulk DivVar Analysis'!$I$114,"")</f>
        <v/>
      </c>
      <c r="H2398" s="338" t="str">
        <f>IF(ISNUMBER(E2398), IF(G2398&gt;'Bulk DivVar Analysis'!$J$116,"Pass","Fail"),"")</f>
        <v/>
      </c>
      <c r="I2398" s="338" t="str">
        <f t="shared" si="39"/>
        <v/>
      </c>
      <c r="J2398" s="339"/>
      <c r="K2398" s="339"/>
      <c r="L2398" s="339"/>
      <c r="M2398" s="339"/>
      <c r="N2398" s="339"/>
      <c r="O2398" s="339"/>
      <c r="P2398" s="339"/>
      <c r="Q2398" s="339"/>
    </row>
    <row r="2399" spans="1:17" ht="13.5" customHeight="1">
      <c r="A2399" s="481"/>
      <c r="B2399" s="481"/>
      <c r="C2399" s="481"/>
      <c r="D2399" s="481"/>
      <c r="E2399" s="481"/>
      <c r="F2399" s="339"/>
      <c r="G2399" s="340" t="str">
        <f>IF(ISNUMBER(E2399),E2399/'Bulk DivVar Analysis'!$I$114,"")</f>
        <v/>
      </c>
      <c r="H2399" s="338" t="str">
        <f>IF(ISNUMBER(E2399), IF(G2399&gt;'Bulk DivVar Analysis'!$J$116,"Pass","Fail"),"")</f>
        <v/>
      </c>
      <c r="I2399" s="338" t="str">
        <f t="shared" si="39"/>
        <v/>
      </c>
      <c r="J2399" s="339"/>
      <c r="K2399" s="339"/>
      <c r="L2399" s="339"/>
      <c r="M2399" s="339"/>
      <c r="N2399" s="339"/>
      <c r="O2399" s="339"/>
      <c r="P2399" s="339"/>
      <c r="Q2399" s="339"/>
    </row>
    <row r="2400" spans="1:17" ht="13.5" customHeight="1">
      <c r="A2400" s="481"/>
      <c r="B2400" s="481"/>
      <c r="C2400" s="481"/>
      <c r="D2400" s="481"/>
      <c r="E2400" s="481"/>
      <c r="F2400" s="339"/>
      <c r="G2400" s="340" t="str">
        <f>IF(ISNUMBER(E2400),E2400/'Bulk DivVar Analysis'!$I$114,"")</f>
        <v/>
      </c>
      <c r="H2400" s="338" t="str">
        <f>IF(ISNUMBER(E2400), IF(G2400&gt;'Bulk DivVar Analysis'!$J$116,"Pass","Fail"),"")</f>
        <v/>
      </c>
      <c r="I2400" s="338" t="str">
        <f t="shared" si="39"/>
        <v/>
      </c>
      <c r="J2400" s="339"/>
      <c r="K2400" s="339"/>
      <c r="L2400" s="339"/>
      <c r="M2400" s="339"/>
      <c r="N2400" s="339"/>
      <c r="O2400" s="339"/>
      <c r="P2400" s="339"/>
      <c r="Q2400" s="339"/>
    </row>
    <row r="2401" spans="1:17" ht="13.5" customHeight="1">
      <c r="A2401" s="481"/>
      <c r="B2401" s="481"/>
      <c r="C2401" s="481"/>
      <c r="D2401" s="481"/>
      <c r="E2401" s="481"/>
      <c r="F2401" s="339"/>
      <c r="G2401" s="340" t="str">
        <f>IF(ISNUMBER(E2401),E2401/'Bulk DivVar Analysis'!$I$114,"")</f>
        <v/>
      </c>
      <c r="H2401" s="338" t="str">
        <f>IF(ISNUMBER(E2401), IF(G2401&gt;'Bulk DivVar Analysis'!$J$116,"Pass","Fail"),"")</f>
        <v/>
      </c>
      <c r="I2401" s="338" t="str">
        <f t="shared" si="39"/>
        <v/>
      </c>
      <c r="J2401" s="339"/>
      <c r="K2401" s="339"/>
      <c r="L2401" s="339"/>
      <c r="M2401" s="339"/>
      <c r="N2401" s="339"/>
      <c r="O2401" s="339"/>
      <c r="P2401" s="339"/>
      <c r="Q2401" s="339"/>
    </row>
    <row r="2402" spans="1:17" ht="13.5" customHeight="1">
      <c r="A2402" s="481"/>
      <c r="B2402" s="481"/>
      <c r="C2402" s="481"/>
      <c r="D2402" s="481"/>
      <c r="E2402" s="481"/>
      <c r="F2402" s="339"/>
      <c r="G2402" s="340" t="str">
        <f>IF(ISNUMBER(E2402),E2402/'Bulk DivVar Analysis'!$I$114,"")</f>
        <v/>
      </c>
      <c r="H2402" s="338" t="str">
        <f>IF(ISNUMBER(E2402), IF(G2402&gt;'Bulk DivVar Analysis'!$J$116,"Pass","Fail"),"")</f>
        <v/>
      </c>
      <c r="I2402" s="338" t="str">
        <f t="shared" si="39"/>
        <v/>
      </c>
      <c r="J2402" s="339"/>
      <c r="K2402" s="339"/>
      <c r="L2402" s="339"/>
      <c r="M2402" s="339"/>
      <c r="N2402" s="339"/>
      <c r="O2402" s="339"/>
      <c r="P2402" s="339"/>
      <c r="Q2402" s="339"/>
    </row>
    <row r="2403" spans="1:17" ht="13.5" customHeight="1">
      <c r="A2403" s="481"/>
      <c r="B2403" s="481"/>
      <c r="C2403" s="481"/>
      <c r="D2403" s="481"/>
      <c r="E2403" s="481"/>
      <c r="F2403" s="339"/>
      <c r="G2403" s="340" t="str">
        <f>IF(ISNUMBER(E2403),E2403/'Bulk DivVar Analysis'!$I$114,"")</f>
        <v/>
      </c>
      <c r="H2403" s="338" t="str">
        <f>IF(ISNUMBER(E2403), IF(G2403&gt;'Bulk DivVar Analysis'!$J$116,"Pass","Fail"),"")</f>
        <v/>
      </c>
      <c r="I2403" s="338" t="str">
        <f t="shared" si="39"/>
        <v/>
      </c>
      <c r="J2403" s="339"/>
      <c r="K2403" s="339"/>
      <c r="L2403" s="339"/>
      <c r="M2403" s="339"/>
      <c r="N2403" s="339"/>
      <c r="O2403" s="339"/>
      <c r="P2403" s="339"/>
      <c r="Q2403" s="339"/>
    </row>
    <row r="2404" spans="1:17" ht="13.5" customHeight="1">
      <c r="A2404" s="481"/>
      <c r="B2404" s="481"/>
      <c r="C2404" s="481"/>
      <c r="D2404" s="481"/>
      <c r="E2404" s="481"/>
      <c r="F2404" s="339"/>
      <c r="G2404" s="340" t="str">
        <f>IF(ISNUMBER(E2404),E2404/'Bulk DivVar Analysis'!$I$114,"")</f>
        <v/>
      </c>
      <c r="H2404" s="338" t="str">
        <f>IF(ISNUMBER(E2404), IF(G2404&gt;'Bulk DivVar Analysis'!$J$116,"Pass","Fail"),"")</f>
        <v/>
      </c>
      <c r="I2404" s="338" t="str">
        <f t="shared" si="39"/>
        <v/>
      </c>
      <c r="J2404" s="339"/>
      <c r="K2404" s="339"/>
      <c r="L2404" s="339"/>
      <c r="M2404" s="339"/>
      <c r="N2404" s="339"/>
      <c r="O2404" s="339"/>
      <c r="P2404" s="339"/>
      <c r="Q2404" s="339"/>
    </row>
    <row r="2405" spans="1:17" ht="13.5" customHeight="1">
      <c r="A2405" s="481"/>
      <c r="B2405" s="481"/>
      <c r="C2405" s="481"/>
      <c r="D2405" s="481"/>
      <c r="E2405" s="481"/>
      <c r="F2405" s="339"/>
      <c r="G2405" s="340" t="str">
        <f>IF(ISNUMBER(E2405),E2405/'Bulk DivVar Analysis'!$I$114,"")</f>
        <v/>
      </c>
      <c r="H2405" s="338" t="str">
        <f>IF(ISNUMBER(E2405), IF(G2405&gt;'Bulk DivVar Analysis'!$J$116,"Pass","Fail"),"")</f>
        <v/>
      </c>
      <c r="I2405" s="338" t="str">
        <f t="shared" si="39"/>
        <v/>
      </c>
      <c r="J2405" s="339"/>
      <c r="K2405" s="339"/>
      <c r="L2405" s="339"/>
      <c r="M2405" s="339"/>
      <c r="N2405" s="339"/>
      <c r="O2405" s="339"/>
      <c r="P2405" s="339"/>
      <c r="Q2405" s="339"/>
    </row>
    <row r="2406" spans="1:17" ht="13.5" customHeight="1">
      <c r="A2406" s="481"/>
      <c r="B2406" s="481"/>
      <c r="C2406" s="481"/>
      <c r="D2406" s="481"/>
      <c r="E2406" s="481"/>
      <c r="F2406" s="339"/>
      <c r="G2406" s="340" t="str">
        <f>IF(ISNUMBER(E2406),E2406/'Bulk DivVar Analysis'!$I$114,"")</f>
        <v/>
      </c>
      <c r="H2406" s="338" t="str">
        <f>IF(ISNUMBER(E2406), IF(G2406&gt;'Bulk DivVar Analysis'!$J$116,"Pass","Fail"),"")</f>
        <v/>
      </c>
      <c r="I2406" s="338" t="str">
        <f t="shared" si="39"/>
        <v/>
      </c>
      <c r="J2406" s="339"/>
      <c r="K2406" s="339"/>
      <c r="L2406" s="339"/>
      <c r="M2406" s="339"/>
      <c r="N2406" s="339"/>
      <c r="O2406" s="339"/>
      <c r="P2406" s="339"/>
      <c r="Q2406" s="339"/>
    </row>
    <row r="2407" spans="1:17" ht="13.5" customHeight="1">
      <c r="A2407" s="481"/>
      <c r="B2407" s="481"/>
      <c r="C2407" s="481"/>
      <c r="D2407" s="481"/>
      <c r="E2407" s="481"/>
      <c r="F2407" s="339"/>
      <c r="G2407" s="340" t="str">
        <f>IF(ISNUMBER(E2407),E2407/'Bulk DivVar Analysis'!$I$114,"")</f>
        <v/>
      </c>
      <c r="H2407" s="338" t="str">
        <f>IF(ISNUMBER(E2407), IF(G2407&gt;'Bulk DivVar Analysis'!$J$116,"Pass","Fail"),"")</f>
        <v/>
      </c>
      <c r="I2407" s="338" t="str">
        <f t="shared" si="39"/>
        <v/>
      </c>
      <c r="J2407" s="339"/>
      <c r="K2407" s="339"/>
      <c r="L2407" s="339"/>
      <c r="M2407" s="339"/>
      <c r="N2407" s="339"/>
      <c r="O2407" s="339"/>
      <c r="P2407" s="339"/>
      <c r="Q2407" s="339"/>
    </row>
    <row r="2408" spans="1:17" ht="13.5" customHeight="1">
      <c r="A2408" s="481"/>
      <c r="B2408" s="481"/>
      <c r="C2408" s="481"/>
      <c r="D2408" s="481"/>
      <c r="E2408" s="481"/>
      <c r="F2408" s="339"/>
      <c r="G2408" s="340" t="str">
        <f>IF(ISNUMBER(E2408),E2408/'Bulk DivVar Analysis'!$I$114,"")</f>
        <v/>
      </c>
      <c r="H2408" s="338" t="str">
        <f>IF(ISNUMBER(E2408), IF(G2408&gt;'Bulk DivVar Analysis'!$J$116,"Pass","Fail"),"")</f>
        <v/>
      </c>
      <c r="I2408" s="338" t="str">
        <f t="shared" si="39"/>
        <v/>
      </c>
      <c r="J2408" s="339"/>
      <c r="K2408" s="339"/>
      <c r="L2408" s="339"/>
      <c r="M2408" s="339"/>
      <c r="N2408" s="339"/>
      <c r="O2408" s="339"/>
      <c r="P2408" s="339"/>
      <c r="Q2408" s="339"/>
    </row>
    <row r="2409" spans="1:17" ht="13.5" customHeight="1">
      <c r="A2409" s="481"/>
      <c r="B2409" s="481"/>
      <c r="C2409" s="481"/>
      <c r="D2409" s="481"/>
      <c r="E2409" s="481"/>
      <c r="F2409" s="339"/>
      <c r="G2409" s="340" t="str">
        <f>IF(ISNUMBER(E2409),E2409/'Bulk DivVar Analysis'!$I$114,"")</f>
        <v/>
      </c>
      <c r="H2409" s="338" t="str">
        <f>IF(ISNUMBER(E2409), IF(G2409&gt;'Bulk DivVar Analysis'!$J$116,"Pass","Fail"),"")</f>
        <v/>
      </c>
      <c r="I2409" s="338" t="str">
        <f t="shared" si="39"/>
        <v/>
      </c>
      <c r="J2409" s="339"/>
      <c r="K2409" s="339"/>
      <c r="L2409" s="339"/>
      <c r="M2409" s="339"/>
      <c r="N2409" s="339"/>
      <c r="O2409" s="339"/>
      <c r="P2409" s="339"/>
      <c r="Q2409" s="339"/>
    </row>
    <row r="2410" spans="1:17" ht="13.5" customHeight="1">
      <c r="A2410" s="481"/>
      <c r="B2410" s="481"/>
      <c r="C2410" s="481"/>
      <c r="D2410" s="481"/>
      <c r="E2410" s="481"/>
      <c r="F2410" s="339"/>
      <c r="G2410" s="340" t="str">
        <f>IF(ISNUMBER(E2410),E2410/'Bulk DivVar Analysis'!$I$114,"")</f>
        <v/>
      </c>
      <c r="H2410" s="338" t="str">
        <f>IF(ISNUMBER(E2410), IF(G2410&gt;'Bulk DivVar Analysis'!$J$116,"Pass","Fail"),"")</f>
        <v/>
      </c>
      <c r="I2410" s="338" t="str">
        <f t="shared" si="39"/>
        <v/>
      </c>
      <c r="J2410" s="339"/>
      <c r="K2410" s="339"/>
      <c r="L2410" s="339"/>
      <c r="M2410" s="339"/>
      <c r="N2410" s="339"/>
      <c r="O2410" s="339"/>
      <c r="P2410" s="339"/>
      <c r="Q2410" s="339"/>
    </row>
    <row r="2411" spans="1:17" ht="13.5" customHeight="1">
      <c r="A2411" s="481"/>
      <c r="B2411" s="481"/>
      <c r="C2411" s="481"/>
      <c r="D2411" s="481"/>
      <c r="E2411" s="481"/>
      <c r="F2411" s="339"/>
      <c r="G2411" s="340" t="str">
        <f>IF(ISNUMBER(E2411),E2411/'Bulk DivVar Analysis'!$I$114,"")</f>
        <v/>
      </c>
      <c r="H2411" s="338" t="str">
        <f>IF(ISNUMBER(E2411), IF(G2411&gt;'Bulk DivVar Analysis'!$J$116,"Pass","Fail"),"")</f>
        <v/>
      </c>
      <c r="I2411" s="338" t="str">
        <f t="shared" si="39"/>
        <v/>
      </c>
      <c r="J2411" s="339"/>
      <c r="K2411" s="339"/>
      <c r="L2411" s="339"/>
      <c r="M2411" s="339"/>
      <c r="N2411" s="339"/>
      <c r="O2411" s="339"/>
      <c r="P2411" s="339"/>
      <c r="Q2411" s="339"/>
    </row>
    <row r="2412" spans="1:17" ht="13.5" customHeight="1">
      <c r="A2412" s="481"/>
      <c r="B2412" s="481"/>
      <c r="C2412" s="481"/>
      <c r="D2412" s="481"/>
      <c r="E2412" s="481"/>
      <c r="F2412" s="339"/>
      <c r="G2412" s="340" t="str">
        <f>IF(ISNUMBER(E2412),E2412/'Bulk DivVar Analysis'!$I$114,"")</f>
        <v/>
      </c>
      <c r="H2412" s="338" t="str">
        <f>IF(ISNUMBER(E2412), IF(G2412&gt;'Bulk DivVar Analysis'!$J$116,"Pass","Fail"),"")</f>
        <v/>
      </c>
      <c r="I2412" s="338" t="str">
        <f t="shared" si="39"/>
        <v/>
      </c>
      <c r="J2412" s="339"/>
      <c r="K2412" s="339"/>
      <c r="L2412" s="339"/>
      <c r="M2412" s="339"/>
      <c r="N2412" s="339"/>
      <c r="O2412" s="339"/>
      <c r="P2412" s="339"/>
      <c r="Q2412" s="339"/>
    </row>
    <row r="2413" spans="1:17" ht="13.5" customHeight="1">
      <c r="A2413" s="481"/>
      <c r="B2413" s="481"/>
      <c r="C2413" s="481"/>
      <c r="D2413" s="481"/>
      <c r="E2413" s="481"/>
      <c r="F2413" s="339"/>
      <c r="G2413" s="340" t="str">
        <f>IF(ISNUMBER(E2413),E2413/'Bulk DivVar Analysis'!$I$114,"")</f>
        <v/>
      </c>
      <c r="H2413" s="338" t="str">
        <f>IF(ISNUMBER(E2413), IF(G2413&gt;'Bulk DivVar Analysis'!$J$116,"Pass","Fail"),"")</f>
        <v/>
      </c>
      <c r="I2413" s="338" t="str">
        <f t="shared" si="39"/>
        <v/>
      </c>
      <c r="J2413" s="339"/>
      <c r="K2413" s="339"/>
      <c r="L2413" s="339"/>
      <c r="M2413" s="339"/>
      <c r="N2413" s="339"/>
      <c r="O2413" s="339"/>
      <c r="P2413" s="339"/>
      <c r="Q2413" s="339"/>
    </row>
    <row r="2414" spans="1:17" ht="13.5" customHeight="1">
      <c r="A2414" s="481"/>
      <c r="B2414" s="481"/>
      <c r="C2414" s="481"/>
      <c r="D2414" s="481"/>
      <c r="E2414" s="481"/>
      <c r="F2414" s="339"/>
      <c r="G2414" s="340" t="str">
        <f>IF(ISNUMBER(E2414),E2414/'Bulk DivVar Analysis'!$I$114,"")</f>
        <v/>
      </c>
      <c r="H2414" s="338" t="str">
        <f>IF(ISNUMBER(E2414), IF(G2414&gt;'Bulk DivVar Analysis'!$J$116,"Pass","Fail"),"")</f>
        <v/>
      </c>
      <c r="I2414" s="338" t="str">
        <f t="shared" si="39"/>
        <v/>
      </c>
      <c r="J2414" s="339"/>
      <c r="K2414" s="339"/>
      <c r="L2414" s="339"/>
      <c r="M2414" s="339"/>
      <c r="N2414" s="339"/>
      <c r="O2414" s="339"/>
      <c r="P2414" s="339"/>
      <c r="Q2414" s="339"/>
    </row>
    <row r="2415" spans="1:17" ht="13.5" customHeight="1">
      <c r="A2415" s="481"/>
      <c r="B2415" s="481"/>
      <c r="C2415" s="481"/>
      <c r="D2415" s="481"/>
      <c r="E2415" s="481"/>
      <c r="F2415" s="339"/>
      <c r="G2415" s="340" t="str">
        <f>IF(ISNUMBER(E2415),E2415/'Bulk DivVar Analysis'!$I$114,"")</f>
        <v/>
      </c>
      <c r="H2415" s="338" t="str">
        <f>IF(ISNUMBER(E2415), IF(G2415&gt;'Bulk DivVar Analysis'!$J$116,"Pass","Fail"),"")</f>
        <v/>
      </c>
      <c r="I2415" s="338" t="str">
        <f t="shared" si="39"/>
        <v/>
      </c>
      <c r="J2415" s="339"/>
      <c r="K2415" s="339"/>
      <c r="L2415" s="339"/>
      <c r="M2415" s="339"/>
      <c r="N2415" s="339"/>
      <c r="O2415" s="339"/>
      <c r="P2415" s="339"/>
      <c r="Q2415" s="339"/>
    </row>
    <row r="2416" spans="1:17" ht="13.5" customHeight="1">
      <c r="A2416" s="481"/>
      <c r="B2416" s="481"/>
      <c r="C2416" s="481"/>
      <c r="D2416" s="481"/>
      <c r="E2416" s="481"/>
      <c r="F2416" s="339"/>
      <c r="G2416" s="340" t="str">
        <f>IF(ISNUMBER(E2416),E2416/'Bulk DivVar Analysis'!$I$114,"")</f>
        <v/>
      </c>
      <c r="H2416" s="338" t="str">
        <f>IF(ISNUMBER(E2416), IF(G2416&gt;'Bulk DivVar Analysis'!$J$116,"Pass","Fail"),"")</f>
        <v/>
      </c>
      <c r="I2416" s="338" t="str">
        <f t="shared" si="39"/>
        <v/>
      </c>
      <c r="J2416" s="339"/>
      <c r="K2416" s="339"/>
      <c r="L2416" s="339"/>
      <c r="M2416" s="339"/>
      <c r="N2416" s="339"/>
      <c r="O2416" s="339"/>
      <c r="P2416" s="339"/>
      <c r="Q2416" s="339"/>
    </row>
    <row r="2417" spans="1:17" ht="13.5" customHeight="1">
      <c r="A2417" s="481"/>
      <c r="B2417" s="481"/>
      <c r="C2417" s="481"/>
      <c r="D2417" s="481"/>
      <c r="E2417" s="481"/>
      <c r="F2417" s="339"/>
      <c r="G2417" s="340" t="str">
        <f>IF(ISNUMBER(E2417),E2417/'Bulk DivVar Analysis'!$I$114,"")</f>
        <v/>
      </c>
      <c r="H2417" s="338" t="str">
        <f>IF(ISNUMBER(E2417), IF(G2417&gt;'Bulk DivVar Analysis'!$J$116,"Pass","Fail"),"")</f>
        <v/>
      </c>
      <c r="I2417" s="338" t="str">
        <f t="shared" si="39"/>
        <v/>
      </c>
      <c r="J2417" s="339"/>
      <c r="K2417" s="339"/>
      <c r="L2417" s="339"/>
      <c r="M2417" s="339"/>
      <c r="N2417" s="339"/>
      <c r="O2417" s="339"/>
      <c r="P2417" s="339"/>
      <c r="Q2417" s="339"/>
    </row>
    <row r="2418" spans="1:17" ht="13.5" customHeight="1">
      <c r="A2418" s="481"/>
      <c r="B2418" s="481"/>
      <c r="C2418" s="481"/>
      <c r="D2418" s="481"/>
      <c r="E2418" s="481"/>
      <c r="F2418" s="339"/>
      <c r="G2418" s="340" t="str">
        <f>IF(ISNUMBER(E2418),E2418/'Bulk DivVar Analysis'!$I$114,"")</f>
        <v/>
      </c>
      <c r="H2418" s="338" t="str">
        <f>IF(ISNUMBER(E2418), IF(G2418&gt;'Bulk DivVar Analysis'!$J$116,"Pass","Fail"),"")</f>
        <v/>
      </c>
      <c r="I2418" s="338" t="str">
        <f t="shared" si="39"/>
        <v/>
      </c>
      <c r="J2418" s="339"/>
      <c r="K2418" s="339"/>
      <c r="L2418" s="339"/>
      <c r="M2418" s="339"/>
      <c r="N2418" s="339"/>
      <c r="O2418" s="339"/>
      <c r="P2418" s="339"/>
      <c r="Q2418" s="339"/>
    </row>
    <row r="2419" spans="1:17" ht="13.5" customHeight="1">
      <c r="A2419" s="481"/>
      <c r="B2419" s="481"/>
      <c r="C2419" s="481"/>
      <c r="D2419" s="481"/>
      <c r="E2419" s="481"/>
      <c r="F2419" s="339"/>
      <c r="G2419" s="340" t="str">
        <f>IF(ISNUMBER(E2419),E2419/'Bulk DivVar Analysis'!$I$114,"")</f>
        <v/>
      </c>
      <c r="H2419" s="338" t="str">
        <f>IF(ISNUMBER(E2419), IF(G2419&gt;'Bulk DivVar Analysis'!$J$116,"Pass","Fail"),"")</f>
        <v/>
      </c>
      <c r="I2419" s="338" t="str">
        <f t="shared" si="39"/>
        <v/>
      </c>
      <c r="J2419" s="339"/>
      <c r="K2419" s="339"/>
      <c r="L2419" s="339"/>
      <c r="M2419" s="339"/>
      <c r="N2419" s="339"/>
      <c r="O2419" s="339"/>
      <c r="P2419" s="339"/>
      <c r="Q2419" s="339"/>
    </row>
    <row r="2420" spans="1:17" ht="13.5" customHeight="1">
      <c r="A2420" s="481"/>
      <c r="B2420" s="481"/>
      <c r="C2420" s="481"/>
      <c r="D2420" s="481"/>
      <c r="E2420" s="481"/>
      <c r="F2420" s="339"/>
      <c r="G2420" s="340" t="str">
        <f>IF(ISNUMBER(E2420),E2420/'Bulk DivVar Analysis'!$I$114,"")</f>
        <v/>
      </c>
      <c r="H2420" s="338" t="str">
        <f>IF(ISNUMBER(E2420), IF(G2420&gt;'Bulk DivVar Analysis'!$J$116,"Pass","Fail"),"")</f>
        <v/>
      </c>
      <c r="I2420" s="338" t="str">
        <f t="shared" si="39"/>
        <v/>
      </c>
      <c r="J2420" s="339"/>
      <c r="K2420" s="339"/>
      <c r="L2420" s="339"/>
      <c r="M2420" s="339"/>
      <c r="N2420" s="339"/>
      <c r="O2420" s="339"/>
      <c r="P2420" s="339"/>
      <c r="Q2420" s="339"/>
    </row>
    <row r="2421" spans="1:17" ht="13.5" customHeight="1">
      <c r="A2421" s="481"/>
      <c r="B2421" s="481"/>
      <c r="C2421" s="481"/>
      <c r="D2421" s="481"/>
      <c r="E2421" s="481"/>
      <c r="F2421" s="339"/>
      <c r="G2421" s="340" t="str">
        <f>IF(ISNUMBER(E2421),E2421/'Bulk DivVar Analysis'!$I$114,"")</f>
        <v/>
      </c>
      <c r="H2421" s="338" t="str">
        <f>IF(ISNUMBER(E2421), IF(G2421&gt;'Bulk DivVar Analysis'!$J$116,"Pass","Fail"),"")</f>
        <v/>
      </c>
      <c r="I2421" s="338" t="str">
        <f t="shared" si="39"/>
        <v/>
      </c>
      <c r="J2421" s="339"/>
      <c r="K2421" s="339"/>
      <c r="L2421" s="339"/>
      <c r="M2421" s="339"/>
      <c r="N2421" s="339"/>
      <c r="O2421" s="339"/>
      <c r="P2421" s="339"/>
      <c r="Q2421" s="339"/>
    </row>
    <row r="2422" spans="1:17" ht="13.5" customHeight="1">
      <c r="A2422" s="481"/>
      <c r="B2422" s="481"/>
      <c r="C2422" s="481"/>
      <c r="D2422" s="481"/>
      <c r="E2422" s="481"/>
      <c r="F2422" s="339"/>
      <c r="G2422" s="340" t="str">
        <f>IF(ISNUMBER(E2422),E2422/'Bulk DivVar Analysis'!$I$114,"")</f>
        <v/>
      </c>
      <c r="H2422" s="338" t="str">
        <f>IF(ISNUMBER(E2422), IF(G2422&gt;'Bulk DivVar Analysis'!$J$116,"Pass","Fail"),"")</f>
        <v/>
      </c>
      <c r="I2422" s="338" t="str">
        <f t="shared" si="39"/>
        <v/>
      </c>
      <c r="J2422" s="339"/>
      <c r="K2422" s="339"/>
      <c r="L2422" s="339"/>
      <c r="M2422" s="339"/>
      <c r="N2422" s="339"/>
      <c r="O2422" s="339"/>
      <c r="P2422" s="339"/>
      <c r="Q2422" s="339"/>
    </row>
    <row r="2423" spans="1:17" ht="13.5" customHeight="1">
      <c r="A2423" s="481"/>
      <c r="B2423" s="481"/>
      <c r="C2423" s="481"/>
      <c r="D2423" s="481"/>
      <c r="E2423" s="481"/>
      <c r="F2423" s="339"/>
      <c r="G2423" s="340" t="str">
        <f>IF(ISNUMBER(E2423),E2423/'Bulk DivVar Analysis'!$I$114,"")</f>
        <v/>
      </c>
      <c r="H2423" s="338" t="str">
        <f>IF(ISNUMBER(E2423), IF(G2423&gt;'Bulk DivVar Analysis'!$J$116,"Pass","Fail"),"")</f>
        <v/>
      </c>
      <c r="I2423" s="338" t="str">
        <f t="shared" si="39"/>
        <v/>
      </c>
      <c r="J2423" s="339"/>
      <c r="K2423" s="339"/>
      <c r="L2423" s="339"/>
      <c r="M2423" s="339"/>
      <c r="N2423" s="339"/>
      <c r="O2423" s="339"/>
      <c r="P2423" s="339"/>
      <c r="Q2423" s="339"/>
    </row>
    <row r="2424" spans="1:17" ht="13.5" customHeight="1">
      <c r="A2424" s="481"/>
      <c r="B2424" s="481"/>
      <c r="C2424" s="481"/>
      <c r="D2424" s="481"/>
      <c r="E2424" s="481"/>
      <c r="F2424" s="339"/>
      <c r="G2424" s="340" t="str">
        <f>IF(ISNUMBER(E2424),E2424/'Bulk DivVar Analysis'!$I$114,"")</f>
        <v/>
      </c>
      <c r="H2424" s="338" t="str">
        <f>IF(ISNUMBER(E2424), IF(G2424&gt;'Bulk DivVar Analysis'!$J$116,"Pass","Fail"),"")</f>
        <v/>
      </c>
      <c r="I2424" s="338" t="str">
        <f t="shared" si="39"/>
        <v/>
      </c>
      <c r="J2424" s="339"/>
      <c r="K2424" s="339"/>
      <c r="L2424" s="339"/>
      <c r="M2424" s="339"/>
      <c r="N2424" s="339"/>
      <c r="O2424" s="339"/>
      <c r="P2424" s="339"/>
      <c r="Q2424" s="339"/>
    </row>
    <row r="2425" spans="1:17" ht="13.5" customHeight="1">
      <c r="A2425" s="481"/>
      <c r="B2425" s="481"/>
      <c r="C2425" s="481"/>
      <c r="D2425" s="481"/>
      <c r="E2425" s="481"/>
      <c r="F2425" s="339"/>
      <c r="G2425" s="340" t="str">
        <f>IF(ISNUMBER(E2425),E2425/'Bulk DivVar Analysis'!$I$114,"")</f>
        <v/>
      </c>
      <c r="H2425" s="338" t="str">
        <f>IF(ISNUMBER(E2425), IF(G2425&gt;'Bulk DivVar Analysis'!$J$116,"Pass","Fail"),"")</f>
        <v/>
      </c>
      <c r="I2425" s="338" t="str">
        <f t="shared" si="39"/>
        <v/>
      </c>
      <c r="J2425" s="339"/>
      <c r="K2425" s="339"/>
      <c r="L2425" s="339"/>
      <c r="M2425" s="339"/>
      <c r="N2425" s="339"/>
      <c r="O2425" s="339"/>
      <c r="P2425" s="339"/>
      <c r="Q2425" s="339"/>
    </row>
    <row r="2426" spans="1:17" ht="13.5" customHeight="1">
      <c r="A2426" s="481"/>
      <c r="B2426" s="481"/>
      <c r="C2426" s="481"/>
      <c r="D2426" s="481"/>
      <c r="E2426" s="481"/>
      <c r="F2426" s="339"/>
      <c r="G2426" s="340" t="str">
        <f>IF(ISNUMBER(E2426),E2426/'Bulk DivVar Analysis'!$I$114,"")</f>
        <v/>
      </c>
      <c r="H2426" s="338" t="str">
        <f>IF(ISNUMBER(E2426), IF(G2426&gt;'Bulk DivVar Analysis'!$J$116,"Pass","Fail"),"")</f>
        <v/>
      </c>
      <c r="I2426" s="338" t="str">
        <f t="shared" si="39"/>
        <v/>
      </c>
      <c r="J2426" s="339"/>
      <c r="K2426" s="339"/>
      <c r="L2426" s="339"/>
      <c r="M2426" s="339"/>
      <c r="N2426" s="339"/>
      <c r="O2426" s="339"/>
      <c r="P2426" s="339"/>
      <c r="Q2426" s="339"/>
    </row>
    <row r="2427" spans="1:17" ht="13.5" customHeight="1">
      <c r="A2427" s="481"/>
      <c r="B2427" s="481"/>
      <c r="C2427" s="481"/>
      <c r="D2427" s="481"/>
      <c r="E2427" s="481"/>
      <c r="F2427" s="339"/>
      <c r="G2427" s="340" t="str">
        <f>IF(ISNUMBER(E2427),E2427/'Bulk DivVar Analysis'!$I$114,"")</f>
        <v/>
      </c>
      <c r="H2427" s="338" t="str">
        <f>IF(ISNUMBER(E2427), IF(G2427&gt;'Bulk DivVar Analysis'!$J$116,"Pass","Fail"),"")</f>
        <v/>
      </c>
      <c r="I2427" s="338" t="str">
        <f t="shared" si="39"/>
        <v/>
      </c>
      <c r="J2427" s="339"/>
      <c r="K2427" s="339"/>
      <c r="L2427" s="339"/>
      <c r="M2427" s="339"/>
      <c r="N2427" s="339"/>
      <c r="O2427" s="339"/>
      <c r="P2427" s="339"/>
      <c r="Q2427" s="339"/>
    </row>
    <row r="2428" spans="1:17" ht="13.5" customHeight="1">
      <c r="A2428" s="481"/>
      <c r="B2428" s="481"/>
      <c r="C2428" s="481"/>
      <c r="D2428" s="481"/>
      <c r="E2428" s="481"/>
      <c r="F2428" s="339"/>
      <c r="G2428" s="340" t="str">
        <f>IF(ISNUMBER(E2428),E2428/'Bulk DivVar Analysis'!$I$114,"")</f>
        <v/>
      </c>
      <c r="H2428" s="338" t="str">
        <f>IF(ISNUMBER(E2428), IF(G2428&gt;'Bulk DivVar Analysis'!$J$116,"Pass","Fail"),"")</f>
        <v/>
      </c>
      <c r="I2428" s="338" t="str">
        <f t="shared" si="39"/>
        <v/>
      </c>
      <c r="J2428" s="339"/>
      <c r="K2428" s="339"/>
      <c r="L2428" s="339"/>
      <c r="M2428" s="339"/>
      <c r="N2428" s="339"/>
      <c r="O2428" s="339"/>
      <c r="P2428" s="339"/>
      <c r="Q2428" s="339"/>
    </row>
    <row r="2429" spans="1:17" ht="13.5" customHeight="1">
      <c r="A2429" s="481"/>
      <c r="B2429" s="481"/>
      <c r="C2429" s="481"/>
      <c r="D2429" s="481"/>
      <c r="E2429" s="481"/>
      <c r="F2429" s="339"/>
      <c r="G2429" s="340" t="str">
        <f>IF(ISNUMBER(E2429),E2429/'Bulk DivVar Analysis'!$I$114,"")</f>
        <v/>
      </c>
      <c r="H2429" s="338" t="str">
        <f>IF(ISNUMBER(E2429), IF(G2429&gt;'Bulk DivVar Analysis'!$J$116,"Pass","Fail"),"")</f>
        <v/>
      </c>
      <c r="I2429" s="338" t="str">
        <f t="shared" si="39"/>
        <v/>
      </c>
      <c r="J2429" s="339"/>
      <c r="K2429" s="339"/>
      <c r="L2429" s="339"/>
      <c r="M2429" s="339"/>
      <c r="N2429" s="339"/>
      <c r="O2429" s="339"/>
      <c r="P2429" s="339"/>
      <c r="Q2429" s="339"/>
    </row>
    <row r="2430" spans="1:17" ht="13.5" customHeight="1">
      <c r="A2430" s="481"/>
      <c r="B2430" s="481"/>
      <c r="C2430" s="481"/>
      <c r="D2430" s="481"/>
      <c r="E2430" s="481"/>
      <c r="F2430" s="339"/>
      <c r="G2430" s="340" t="str">
        <f>IF(ISNUMBER(E2430),E2430/'Bulk DivVar Analysis'!$I$114,"")</f>
        <v/>
      </c>
      <c r="H2430" s="338" t="str">
        <f>IF(ISNUMBER(E2430), IF(G2430&gt;'Bulk DivVar Analysis'!$J$116,"Pass","Fail"),"")</f>
        <v/>
      </c>
      <c r="I2430" s="338" t="str">
        <f t="shared" si="39"/>
        <v/>
      </c>
      <c r="J2430" s="339"/>
      <c r="K2430" s="339"/>
      <c r="L2430" s="339"/>
      <c r="M2430" s="339"/>
      <c r="N2430" s="339"/>
      <c r="O2430" s="339"/>
      <c r="P2430" s="339"/>
      <c r="Q2430" s="339"/>
    </row>
    <row r="2431" spans="1:17" ht="13.5" customHeight="1">
      <c r="A2431" s="481"/>
      <c r="B2431" s="481"/>
      <c r="C2431" s="481"/>
      <c r="D2431" s="481"/>
      <c r="E2431" s="481"/>
      <c r="F2431" s="339"/>
      <c r="G2431" s="340" t="str">
        <f>IF(ISNUMBER(E2431),E2431/'Bulk DivVar Analysis'!$I$114,"")</f>
        <v/>
      </c>
      <c r="H2431" s="338" t="str">
        <f>IF(ISNUMBER(E2431), IF(G2431&gt;'Bulk DivVar Analysis'!$J$116,"Pass","Fail"),"")</f>
        <v/>
      </c>
      <c r="I2431" s="338" t="str">
        <f t="shared" si="39"/>
        <v/>
      </c>
      <c r="J2431" s="339"/>
      <c r="K2431" s="339"/>
      <c r="L2431" s="339"/>
      <c r="M2431" s="339"/>
      <c r="N2431" s="339"/>
      <c r="O2431" s="339"/>
      <c r="P2431" s="339"/>
      <c r="Q2431" s="339"/>
    </row>
    <row r="2432" spans="1:17" ht="13.5" customHeight="1">
      <c r="A2432" s="481"/>
      <c r="B2432" s="481"/>
      <c r="C2432" s="481"/>
      <c r="D2432" s="481"/>
      <c r="E2432" s="481"/>
      <c r="F2432" s="339"/>
      <c r="G2432" s="340" t="str">
        <f>IF(ISNUMBER(E2432),E2432/'Bulk DivVar Analysis'!$I$114,"")</f>
        <v/>
      </c>
      <c r="H2432" s="338" t="str">
        <f>IF(ISNUMBER(E2432), IF(G2432&gt;'Bulk DivVar Analysis'!$J$116,"Pass","Fail"),"")</f>
        <v/>
      </c>
      <c r="I2432" s="338" t="str">
        <f t="shared" si="39"/>
        <v/>
      </c>
      <c r="J2432" s="339"/>
      <c r="K2432" s="339"/>
      <c r="L2432" s="339"/>
      <c r="M2432" s="339"/>
      <c r="N2432" s="339"/>
      <c r="O2432" s="339"/>
      <c r="P2432" s="339"/>
      <c r="Q2432" s="339"/>
    </row>
    <row r="2433" spans="1:17" ht="13.5" customHeight="1">
      <c r="A2433" s="481"/>
      <c r="B2433" s="481"/>
      <c r="C2433" s="481"/>
      <c r="D2433" s="481"/>
      <c r="E2433" s="481"/>
      <c r="F2433" s="339"/>
      <c r="G2433" s="340" t="str">
        <f>IF(ISNUMBER(E2433),E2433/'Bulk DivVar Analysis'!$I$114,"")</f>
        <v/>
      </c>
      <c r="H2433" s="338" t="str">
        <f>IF(ISNUMBER(E2433), IF(G2433&gt;'Bulk DivVar Analysis'!$J$116,"Pass","Fail"),"")</f>
        <v/>
      </c>
      <c r="I2433" s="338" t="str">
        <f t="shared" si="39"/>
        <v/>
      </c>
      <c r="J2433" s="339"/>
      <c r="K2433" s="339"/>
      <c r="L2433" s="339"/>
      <c r="M2433" s="339"/>
      <c r="N2433" s="339"/>
      <c r="O2433" s="339"/>
      <c r="P2433" s="339"/>
      <c r="Q2433" s="339"/>
    </row>
    <row r="2434" spans="1:17" ht="13.5" customHeight="1">
      <c r="A2434" s="481"/>
      <c r="B2434" s="481"/>
      <c r="C2434" s="481"/>
      <c r="D2434" s="481"/>
      <c r="E2434" s="481"/>
      <c r="F2434" s="339"/>
      <c r="G2434" s="340" t="str">
        <f>IF(ISNUMBER(E2434),E2434/'Bulk DivVar Analysis'!$I$114,"")</f>
        <v/>
      </c>
      <c r="H2434" s="338" t="str">
        <f>IF(ISNUMBER(E2434), IF(G2434&gt;'Bulk DivVar Analysis'!$J$116,"Pass","Fail"),"")</f>
        <v/>
      </c>
      <c r="I2434" s="338" t="str">
        <f t="shared" si="39"/>
        <v/>
      </c>
      <c r="J2434" s="339"/>
      <c r="K2434" s="339"/>
      <c r="L2434" s="339"/>
      <c r="M2434" s="339"/>
      <c r="N2434" s="339"/>
      <c r="O2434" s="339"/>
      <c r="P2434" s="339"/>
      <c r="Q2434" s="339"/>
    </row>
    <row r="2435" spans="1:17" ht="13.5" customHeight="1">
      <c r="A2435" s="481"/>
      <c r="B2435" s="481"/>
      <c r="C2435" s="481"/>
      <c r="D2435" s="481"/>
      <c r="E2435" s="481"/>
      <c r="F2435" s="339"/>
      <c r="G2435" s="340" t="str">
        <f>IF(ISNUMBER(E2435),E2435/'Bulk DivVar Analysis'!$I$114,"")</f>
        <v/>
      </c>
      <c r="H2435" s="338" t="str">
        <f>IF(ISNUMBER(E2435), IF(G2435&gt;'Bulk DivVar Analysis'!$J$116,"Pass","Fail"),"")</f>
        <v/>
      </c>
      <c r="I2435" s="338" t="str">
        <f t="shared" ref="I2435:I2498" si="40">_xlfn.TEXTJOIN("_",TRUE,B2435,C2435)</f>
        <v/>
      </c>
      <c r="J2435" s="339"/>
      <c r="K2435" s="339"/>
      <c r="L2435" s="339"/>
      <c r="M2435" s="339"/>
      <c r="N2435" s="339"/>
      <c r="O2435" s="339"/>
      <c r="P2435" s="339"/>
      <c r="Q2435" s="339"/>
    </row>
    <row r="2436" spans="1:17" ht="13.5" customHeight="1">
      <c r="A2436" s="481"/>
      <c r="B2436" s="481"/>
      <c r="C2436" s="481"/>
      <c r="D2436" s="481"/>
      <c r="E2436" s="481"/>
      <c r="F2436" s="339"/>
      <c r="G2436" s="340" t="str">
        <f>IF(ISNUMBER(E2436),E2436/'Bulk DivVar Analysis'!$I$114,"")</f>
        <v/>
      </c>
      <c r="H2436" s="338" t="str">
        <f>IF(ISNUMBER(E2436), IF(G2436&gt;'Bulk DivVar Analysis'!$J$116,"Pass","Fail"),"")</f>
        <v/>
      </c>
      <c r="I2436" s="338" t="str">
        <f t="shared" si="40"/>
        <v/>
      </c>
      <c r="J2436" s="339"/>
      <c r="K2436" s="339"/>
      <c r="L2436" s="339"/>
      <c r="M2436" s="339"/>
      <c r="N2436" s="339"/>
      <c r="O2436" s="339"/>
      <c r="P2436" s="339"/>
      <c r="Q2436" s="339"/>
    </row>
    <row r="2437" spans="1:17" ht="13.5" customHeight="1">
      <c r="A2437" s="481"/>
      <c r="B2437" s="481"/>
      <c r="C2437" s="481"/>
      <c r="D2437" s="481"/>
      <c r="E2437" s="481"/>
      <c r="F2437" s="339"/>
      <c r="G2437" s="340" t="str">
        <f>IF(ISNUMBER(E2437),E2437/'Bulk DivVar Analysis'!$I$114,"")</f>
        <v/>
      </c>
      <c r="H2437" s="338" t="str">
        <f>IF(ISNUMBER(E2437), IF(G2437&gt;'Bulk DivVar Analysis'!$J$116,"Pass","Fail"),"")</f>
        <v/>
      </c>
      <c r="I2437" s="338" t="str">
        <f t="shared" si="40"/>
        <v/>
      </c>
      <c r="J2437" s="339"/>
      <c r="K2437" s="339"/>
      <c r="L2437" s="339"/>
      <c r="M2437" s="339"/>
      <c r="N2437" s="339"/>
      <c r="O2437" s="339"/>
      <c r="P2437" s="339"/>
      <c r="Q2437" s="339"/>
    </row>
    <row r="2438" spans="1:17" ht="13.5" customHeight="1">
      <c r="A2438" s="481"/>
      <c r="B2438" s="481"/>
      <c r="C2438" s="481"/>
      <c r="D2438" s="481"/>
      <c r="E2438" s="481"/>
      <c r="F2438" s="339"/>
      <c r="G2438" s="340" t="str">
        <f>IF(ISNUMBER(E2438),E2438/'Bulk DivVar Analysis'!$I$114,"")</f>
        <v/>
      </c>
      <c r="H2438" s="338" t="str">
        <f>IF(ISNUMBER(E2438), IF(G2438&gt;'Bulk DivVar Analysis'!$J$116,"Pass","Fail"),"")</f>
        <v/>
      </c>
      <c r="I2438" s="338" t="str">
        <f t="shared" si="40"/>
        <v/>
      </c>
      <c r="J2438" s="339"/>
      <c r="K2438" s="339"/>
      <c r="L2438" s="339"/>
      <c r="M2438" s="339"/>
      <c r="N2438" s="339"/>
      <c r="O2438" s="339"/>
      <c r="P2438" s="339"/>
      <c r="Q2438" s="339"/>
    </row>
    <row r="2439" spans="1:17" ht="13.5" customHeight="1">
      <c r="A2439" s="481"/>
      <c r="B2439" s="481"/>
      <c r="C2439" s="481"/>
      <c r="D2439" s="481"/>
      <c r="E2439" s="481"/>
      <c r="F2439" s="339"/>
      <c r="G2439" s="340" t="str">
        <f>IF(ISNUMBER(E2439),E2439/'Bulk DivVar Analysis'!$I$114,"")</f>
        <v/>
      </c>
      <c r="H2439" s="338" t="str">
        <f>IF(ISNUMBER(E2439), IF(G2439&gt;'Bulk DivVar Analysis'!$J$116,"Pass","Fail"),"")</f>
        <v/>
      </c>
      <c r="I2439" s="338" t="str">
        <f t="shared" si="40"/>
        <v/>
      </c>
      <c r="J2439" s="339"/>
      <c r="K2439" s="339"/>
      <c r="L2439" s="339"/>
      <c r="M2439" s="339"/>
      <c r="N2439" s="339"/>
      <c r="O2439" s="339"/>
      <c r="P2439" s="339"/>
      <c r="Q2439" s="339"/>
    </row>
    <row r="2440" spans="1:17" ht="13.5" customHeight="1">
      <c r="A2440" s="481"/>
      <c r="B2440" s="481"/>
      <c r="C2440" s="481"/>
      <c r="D2440" s="481"/>
      <c r="E2440" s="481"/>
      <c r="F2440" s="339"/>
      <c r="G2440" s="340" t="str">
        <f>IF(ISNUMBER(E2440),E2440/'Bulk DivVar Analysis'!$I$114,"")</f>
        <v/>
      </c>
      <c r="H2440" s="338" t="str">
        <f>IF(ISNUMBER(E2440), IF(G2440&gt;'Bulk DivVar Analysis'!$J$116,"Pass","Fail"),"")</f>
        <v/>
      </c>
      <c r="I2440" s="338" t="str">
        <f t="shared" si="40"/>
        <v/>
      </c>
      <c r="J2440" s="339"/>
      <c r="K2440" s="339"/>
      <c r="L2440" s="339"/>
      <c r="M2440" s="339"/>
      <c r="N2440" s="339"/>
      <c r="O2440" s="339"/>
      <c r="P2440" s="339"/>
      <c r="Q2440" s="339"/>
    </row>
    <row r="2441" spans="1:17" ht="13.5" customHeight="1">
      <c r="A2441" s="481"/>
      <c r="B2441" s="481"/>
      <c r="C2441" s="481"/>
      <c r="D2441" s="481"/>
      <c r="E2441" s="481"/>
      <c r="F2441" s="339"/>
      <c r="G2441" s="340" t="str">
        <f>IF(ISNUMBER(E2441),E2441/'Bulk DivVar Analysis'!$I$114,"")</f>
        <v/>
      </c>
      <c r="H2441" s="338" t="str">
        <f>IF(ISNUMBER(E2441), IF(G2441&gt;'Bulk DivVar Analysis'!$J$116,"Pass","Fail"),"")</f>
        <v/>
      </c>
      <c r="I2441" s="338" t="str">
        <f t="shared" si="40"/>
        <v/>
      </c>
      <c r="J2441" s="339"/>
      <c r="K2441" s="339"/>
      <c r="L2441" s="339"/>
      <c r="M2441" s="339"/>
      <c r="N2441" s="339"/>
      <c r="O2441" s="339"/>
      <c r="P2441" s="339"/>
      <c r="Q2441" s="339"/>
    </row>
    <row r="2442" spans="1:17" ht="13.5" customHeight="1">
      <c r="A2442" s="481"/>
      <c r="B2442" s="481"/>
      <c r="C2442" s="481"/>
      <c r="D2442" s="481"/>
      <c r="E2442" s="481"/>
      <c r="F2442" s="339"/>
      <c r="G2442" s="340" t="str">
        <f>IF(ISNUMBER(E2442),E2442/'Bulk DivVar Analysis'!$I$114,"")</f>
        <v/>
      </c>
      <c r="H2442" s="338" t="str">
        <f>IF(ISNUMBER(E2442), IF(G2442&gt;'Bulk DivVar Analysis'!$J$116,"Pass","Fail"),"")</f>
        <v/>
      </c>
      <c r="I2442" s="338" t="str">
        <f t="shared" si="40"/>
        <v/>
      </c>
      <c r="J2442" s="339"/>
      <c r="K2442" s="339"/>
      <c r="L2442" s="339"/>
      <c r="M2442" s="339"/>
      <c r="N2442" s="339"/>
      <c r="O2442" s="339"/>
      <c r="P2442" s="339"/>
      <c r="Q2442" s="339"/>
    </row>
    <row r="2443" spans="1:17" ht="13.5" customHeight="1">
      <c r="A2443" s="481"/>
      <c r="B2443" s="481"/>
      <c r="C2443" s="481"/>
      <c r="D2443" s="481"/>
      <c r="E2443" s="481"/>
      <c r="F2443" s="339"/>
      <c r="G2443" s="340" t="str">
        <f>IF(ISNUMBER(E2443),E2443/'Bulk DivVar Analysis'!$I$114,"")</f>
        <v/>
      </c>
      <c r="H2443" s="338" t="str">
        <f>IF(ISNUMBER(E2443), IF(G2443&gt;'Bulk DivVar Analysis'!$J$116,"Pass","Fail"),"")</f>
        <v/>
      </c>
      <c r="I2443" s="338" t="str">
        <f t="shared" si="40"/>
        <v/>
      </c>
      <c r="J2443" s="339"/>
      <c r="K2443" s="339"/>
      <c r="L2443" s="339"/>
      <c r="M2443" s="339"/>
      <c r="N2443" s="339"/>
      <c r="O2443" s="339"/>
      <c r="P2443" s="339"/>
      <c r="Q2443" s="339"/>
    </row>
    <row r="2444" spans="1:17" ht="13.5" customHeight="1">
      <c r="A2444" s="481"/>
      <c r="B2444" s="481"/>
      <c r="C2444" s="481"/>
      <c r="D2444" s="481"/>
      <c r="E2444" s="481"/>
      <c r="F2444" s="339"/>
      <c r="G2444" s="340" t="str">
        <f>IF(ISNUMBER(E2444),E2444/'Bulk DivVar Analysis'!$I$114,"")</f>
        <v/>
      </c>
      <c r="H2444" s="338" t="str">
        <f>IF(ISNUMBER(E2444), IF(G2444&gt;'Bulk DivVar Analysis'!$J$116,"Pass","Fail"),"")</f>
        <v/>
      </c>
      <c r="I2444" s="338" t="str">
        <f t="shared" si="40"/>
        <v/>
      </c>
      <c r="J2444" s="339"/>
      <c r="K2444" s="339"/>
      <c r="L2444" s="339"/>
      <c r="M2444" s="339"/>
      <c r="N2444" s="339"/>
      <c r="O2444" s="339"/>
      <c r="P2444" s="339"/>
      <c r="Q2444" s="339"/>
    </row>
    <row r="2445" spans="1:17" ht="13.5" customHeight="1">
      <c r="A2445" s="481"/>
      <c r="B2445" s="481"/>
      <c r="C2445" s="481"/>
      <c r="D2445" s="481"/>
      <c r="E2445" s="481"/>
      <c r="F2445" s="339"/>
      <c r="G2445" s="340" t="str">
        <f>IF(ISNUMBER(E2445),E2445/'Bulk DivVar Analysis'!$I$114,"")</f>
        <v/>
      </c>
      <c r="H2445" s="338" t="str">
        <f>IF(ISNUMBER(E2445), IF(G2445&gt;'Bulk DivVar Analysis'!$J$116,"Pass","Fail"),"")</f>
        <v/>
      </c>
      <c r="I2445" s="338" t="str">
        <f t="shared" si="40"/>
        <v/>
      </c>
      <c r="J2445" s="339"/>
      <c r="K2445" s="339"/>
      <c r="L2445" s="339"/>
      <c r="M2445" s="339"/>
      <c r="N2445" s="339"/>
      <c r="O2445" s="339"/>
      <c r="P2445" s="339"/>
      <c r="Q2445" s="339"/>
    </row>
    <row r="2446" spans="1:17" ht="13.5" customHeight="1">
      <c r="A2446" s="481"/>
      <c r="B2446" s="481"/>
      <c r="C2446" s="481"/>
      <c r="D2446" s="481"/>
      <c r="E2446" s="481"/>
      <c r="F2446" s="339"/>
      <c r="G2446" s="340" t="str">
        <f>IF(ISNUMBER(E2446),E2446/'Bulk DivVar Analysis'!$I$114,"")</f>
        <v/>
      </c>
      <c r="H2446" s="338" t="str">
        <f>IF(ISNUMBER(E2446), IF(G2446&gt;'Bulk DivVar Analysis'!$J$116,"Pass","Fail"),"")</f>
        <v/>
      </c>
      <c r="I2446" s="338" t="str">
        <f t="shared" si="40"/>
        <v/>
      </c>
      <c r="J2446" s="339"/>
      <c r="K2446" s="339"/>
      <c r="L2446" s="339"/>
      <c r="M2446" s="339"/>
      <c r="N2446" s="339"/>
      <c r="O2446" s="339"/>
      <c r="P2446" s="339"/>
      <c r="Q2446" s="339"/>
    </row>
    <row r="2447" spans="1:17" ht="13.5" customHeight="1">
      <c r="A2447" s="481"/>
      <c r="B2447" s="481"/>
      <c r="C2447" s="481"/>
      <c r="D2447" s="481"/>
      <c r="E2447" s="481"/>
      <c r="F2447" s="339"/>
      <c r="G2447" s="340" t="str">
        <f>IF(ISNUMBER(E2447),E2447/'Bulk DivVar Analysis'!$I$114,"")</f>
        <v/>
      </c>
      <c r="H2447" s="338" t="str">
        <f>IF(ISNUMBER(E2447), IF(G2447&gt;'Bulk DivVar Analysis'!$J$116,"Pass","Fail"),"")</f>
        <v/>
      </c>
      <c r="I2447" s="338" t="str">
        <f t="shared" si="40"/>
        <v/>
      </c>
      <c r="J2447" s="339"/>
      <c r="K2447" s="339"/>
      <c r="L2447" s="339"/>
      <c r="M2447" s="339"/>
      <c r="N2447" s="339"/>
      <c r="O2447" s="339"/>
      <c r="P2447" s="339"/>
      <c r="Q2447" s="339"/>
    </row>
    <row r="2448" spans="1:17" ht="13.5" customHeight="1">
      <c r="A2448" s="481"/>
      <c r="B2448" s="481"/>
      <c r="C2448" s="481"/>
      <c r="D2448" s="481"/>
      <c r="E2448" s="481"/>
      <c r="F2448" s="339"/>
      <c r="G2448" s="340" t="str">
        <f>IF(ISNUMBER(E2448),E2448/'Bulk DivVar Analysis'!$I$114,"")</f>
        <v/>
      </c>
      <c r="H2448" s="338" t="str">
        <f>IF(ISNUMBER(E2448), IF(G2448&gt;'Bulk DivVar Analysis'!$J$116,"Pass","Fail"),"")</f>
        <v/>
      </c>
      <c r="I2448" s="338" t="str">
        <f t="shared" si="40"/>
        <v/>
      </c>
      <c r="J2448" s="339"/>
      <c r="K2448" s="339"/>
      <c r="L2448" s="339"/>
      <c r="M2448" s="339"/>
      <c r="N2448" s="339"/>
      <c r="O2448" s="339"/>
      <c r="P2448" s="339"/>
      <c r="Q2448" s="339"/>
    </row>
    <row r="2449" spans="1:17" ht="13.5" customHeight="1">
      <c r="A2449" s="481"/>
      <c r="B2449" s="481"/>
      <c r="C2449" s="481"/>
      <c r="D2449" s="481"/>
      <c r="E2449" s="481"/>
      <c r="F2449" s="339"/>
      <c r="G2449" s="340" t="str">
        <f>IF(ISNUMBER(E2449),E2449/'Bulk DivVar Analysis'!$I$114,"")</f>
        <v/>
      </c>
      <c r="H2449" s="338" t="str">
        <f>IF(ISNUMBER(E2449), IF(G2449&gt;'Bulk DivVar Analysis'!$J$116,"Pass","Fail"),"")</f>
        <v/>
      </c>
      <c r="I2449" s="338" t="str">
        <f t="shared" si="40"/>
        <v/>
      </c>
      <c r="J2449" s="339"/>
      <c r="K2449" s="339"/>
      <c r="L2449" s="339"/>
      <c r="M2449" s="339"/>
      <c r="N2449" s="339"/>
      <c r="O2449" s="339"/>
      <c r="P2449" s="339"/>
      <c r="Q2449" s="339"/>
    </row>
    <row r="2450" spans="1:17" ht="13.5" customHeight="1">
      <c r="A2450" s="481"/>
      <c r="B2450" s="481"/>
      <c r="C2450" s="481"/>
      <c r="D2450" s="481"/>
      <c r="E2450" s="481"/>
      <c r="F2450" s="339"/>
      <c r="G2450" s="340" t="str">
        <f>IF(ISNUMBER(E2450),E2450/'Bulk DivVar Analysis'!$I$114,"")</f>
        <v/>
      </c>
      <c r="H2450" s="338" t="str">
        <f>IF(ISNUMBER(E2450), IF(G2450&gt;'Bulk DivVar Analysis'!$J$116,"Pass","Fail"),"")</f>
        <v/>
      </c>
      <c r="I2450" s="338" t="str">
        <f t="shared" si="40"/>
        <v/>
      </c>
      <c r="J2450" s="339"/>
      <c r="K2450" s="339"/>
      <c r="L2450" s="339"/>
      <c r="M2450" s="339"/>
      <c r="N2450" s="339"/>
      <c r="O2450" s="339"/>
      <c r="P2450" s="339"/>
      <c r="Q2450" s="339"/>
    </row>
    <row r="2451" spans="1:17" ht="13.5" customHeight="1">
      <c r="A2451" s="481"/>
      <c r="B2451" s="481"/>
      <c r="C2451" s="481"/>
      <c r="D2451" s="481"/>
      <c r="E2451" s="481"/>
      <c r="F2451" s="339"/>
      <c r="G2451" s="340" t="str">
        <f>IF(ISNUMBER(E2451),E2451/'Bulk DivVar Analysis'!$I$114,"")</f>
        <v/>
      </c>
      <c r="H2451" s="338" t="str">
        <f>IF(ISNUMBER(E2451), IF(G2451&gt;'Bulk DivVar Analysis'!$J$116,"Pass","Fail"),"")</f>
        <v/>
      </c>
      <c r="I2451" s="338" t="str">
        <f t="shared" si="40"/>
        <v/>
      </c>
      <c r="J2451" s="339"/>
      <c r="K2451" s="339"/>
      <c r="L2451" s="339"/>
      <c r="M2451" s="339"/>
      <c r="N2451" s="339"/>
      <c r="O2451" s="339"/>
      <c r="P2451" s="339"/>
      <c r="Q2451" s="339"/>
    </row>
    <row r="2452" spans="1:17" ht="13.5" customHeight="1">
      <c r="A2452" s="481"/>
      <c r="B2452" s="481"/>
      <c r="C2452" s="481"/>
      <c r="D2452" s="481"/>
      <c r="E2452" s="481"/>
      <c r="F2452" s="339"/>
      <c r="G2452" s="340" t="str">
        <f>IF(ISNUMBER(E2452),E2452/'Bulk DivVar Analysis'!$I$114,"")</f>
        <v/>
      </c>
      <c r="H2452" s="338" t="str">
        <f>IF(ISNUMBER(E2452), IF(G2452&gt;'Bulk DivVar Analysis'!$J$116,"Pass","Fail"),"")</f>
        <v/>
      </c>
      <c r="I2452" s="338" t="str">
        <f t="shared" si="40"/>
        <v/>
      </c>
      <c r="J2452" s="339"/>
      <c r="K2452" s="339"/>
      <c r="L2452" s="339"/>
      <c r="M2452" s="339"/>
      <c r="N2452" s="339"/>
      <c r="O2452" s="339"/>
      <c r="P2452" s="339"/>
      <c r="Q2452" s="339"/>
    </row>
    <row r="2453" spans="1:17" ht="13.5" customHeight="1">
      <c r="A2453" s="481"/>
      <c r="B2453" s="481"/>
      <c r="C2453" s="481"/>
      <c r="D2453" s="481"/>
      <c r="E2453" s="481"/>
      <c r="F2453" s="339"/>
      <c r="G2453" s="340" t="str">
        <f>IF(ISNUMBER(E2453),E2453/'Bulk DivVar Analysis'!$I$114,"")</f>
        <v/>
      </c>
      <c r="H2453" s="338" t="str">
        <f>IF(ISNUMBER(E2453), IF(G2453&gt;'Bulk DivVar Analysis'!$J$116,"Pass","Fail"),"")</f>
        <v/>
      </c>
      <c r="I2453" s="338" t="str">
        <f t="shared" si="40"/>
        <v/>
      </c>
      <c r="J2453" s="339"/>
      <c r="K2453" s="339"/>
      <c r="L2453" s="339"/>
      <c r="M2453" s="339"/>
      <c r="N2453" s="339"/>
      <c r="O2453" s="339"/>
      <c r="P2453" s="339"/>
      <c r="Q2453" s="339"/>
    </row>
    <row r="2454" spans="1:17" ht="13.5" customHeight="1">
      <c r="A2454" s="481"/>
      <c r="B2454" s="481"/>
      <c r="C2454" s="481"/>
      <c r="D2454" s="481"/>
      <c r="E2454" s="481"/>
      <c r="F2454" s="339"/>
      <c r="G2454" s="340" t="str">
        <f>IF(ISNUMBER(E2454),E2454/'Bulk DivVar Analysis'!$I$114,"")</f>
        <v/>
      </c>
      <c r="H2454" s="338" t="str">
        <f>IF(ISNUMBER(E2454), IF(G2454&gt;'Bulk DivVar Analysis'!$J$116,"Pass","Fail"),"")</f>
        <v/>
      </c>
      <c r="I2454" s="338" t="str">
        <f t="shared" si="40"/>
        <v/>
      </c>
      <c r="J2454" s="339"/>
      <c r="K2454" s="339"/>
      <c r="L2454" s="339"/>
      <c r="M2454" s="339"/>
      <c r="N2454" s="339"/>
      <c r="O2454" s="339"/>
      <c r="P2454" s="339"/>
      <c r="Q2454" s="339"/>
    </row>
    <row r="2455" spans="1:17" ht="13.5" customHeight="1">
      <c r="A2455" s="481"/>
      <c r="B2455" s="481"/>
      <c r="C2455" s="481"/>
      <c r="D2455" s="481"/>
      <c r="E2455" s="481"/>
      <c r="F2455" s="339"/>
      <c r="G2455" s="340" t="str">
        <f>IF(ISNUMBER(E2455),E2455/'Bulk DivVar Analysis'!$I$114,"")</f>
        <v/>
      </c>
      <c r="H2455" s="338" t="str">
        <f>IF(ISNUMBER(E2455), IF(G2455&gt;'Bulk DivVar Analysis'!$J$116,"Pass","Fail"),"")</f>
        <v/>
      </c>
      <c r="I2455" s="338" t="str">
        <f t="shared" si="40"/>
        <v/>
      </c>
      <c r="J2455" s="339"/>
      <c r="K2455" s="339"/>
      <c r="L2455" s="339"/>
      <c r="M2455" s="339"/>
      <c r="N2455" s="339"/>
      <c r="O2455" s="339"/>
      <c r="P2455" s="339"/>
      <c r="Q2455" s="339"/>
    </row>
    <row r="2456" spans="1:17" ht="13.5" customHeight="1">
      <c r="A2456" s="481"/>
      <c r="B2456" s="481"/>
      <c r="C2456" s="481"/>
      <c r="D2456" s="481"/>
      <c r="E2456" s="481"/>
      <c r="F2456" s="339"/>
      <c r="G2456" s="340" t="str">
        <f>IF(ISNUMBER(E2456),E2456/'Bulk DivVar Analysis'!$I$114,"")</f>
        <v/>
      </c>
      <c r="H2456" s="338" t="str">
        <f>IF(ISNUMBER(E2456), IF(G2456&gt;'Bulk DivVar Analysis'!$J$116,"Pass","Fail"),"")</f>
        <v/>
      </c>
      <c r="I2456" s="338" t="str">
        <f t="shared" si="40"/>
        <v/>
      </c>
      <c r="J2456" s="339"/>
      <c r="K2456" s="339"/>
      <c r="L2456" s="339"/>
      <c r="M2456" s="339"/>
      <c r="N2456" s="339"/>
      <c r="O2456" s="339"/>
      <c r="P2456" s="339"/>
      <c r="Q2456" s="339"/>
    </row>
    <row r="2457" spans="1:17" ht="13.5" customHeight="1">
      <c r="A2457" s="481"/>
      <c r="B2457" s="481"/>
      <c r="C2457" s="481"/>
      <c r="D2457" s="481"/>
      <c r="E2457" s="481"/>
      <c r="F2457" s="339"/>
      <c r="G2457" s="340" t="str">
        <f>IF(ISNUMBER(E2457),E2457/'Bulk DivVar Analysis'!$I$114,"")</f>
        <v/>
      </c>
      <c r="H2457" s="338" t="str">
        <f>IF(ISNUMBER(E2457), IF(G2457&gt;'Bulk DivVar Analysis'!$J$116,"Pass","Fail"),"")</f>
        <v/>
      </c>
      <c r="I2457" s="338" t="str">
        <f t="shared" si="40"/>
        <v/>
      </c>
      <c r="J2457" s="339"/>
      <c r="K2457" s="339"/>
      <c r="L2457" s="339"/>
      <c r="M2457" s="339"/>
      <c r="N2457" s="339"/>
      <c r="O2457" s="339"/>
      <c r="P2457" s="339"/>
      <c r="Q2457" s="339"/>
    </row>
    <row r="2458" spans="1:17" ht="13.5" customHeight="1">
      <c r="A2458" s="481"/>
      <c r="B2458" s="481"/>
      <c r="C2458" s="481"/>
      <c r="D2458" s="481"/>
      <c r="E2458" s="481"/>
      <c r="F2458" s="339"/>
      <c r="G2458" s="340" t="str">
        <f>IF(ISNUMBER(E2458),E2458/'Bulk DivVar Analysis'!$I$114,"")</f>
        <v/>
      </c>
      <c r="H2458" s="338" t="str">
        <f>IF(ISNUMBER(E2458), IF(G2458&gt;'Bulk DivVar Analysis'!$J$116,"Pass","Fail"),"")</f>
        <v/>
      </c>
      <c r="I2458" s="338" t="str">
        <f t="shared" si="40"/>
        <v/>
      </c>
      <c r="J2458" s="339"/>
      <c r="K2458" s="339"/>
      <c r="L2458" s="339"/>
      <c r="M2458" s="339"/>
      <c r="N2458" s="339"/>
      <c r="O2458" s="339"/>
      <c r="P2458" s="339"/>
      <c r="Q2458" s="339"/>
    </row>
    <row r="2459" spans="1:17" ht="13.5" customHeight="1">
      <c r="A2459" s="481"/>
      <c r="B2459" s="481"/>
      <c r="C2459" s="481"/>
      <c r="D2459" s="481"/>
      <c r="E2459" s="481"/>
      <c r="F2459" s="339"/>
      <c r="G2459" s="340" t="str">
        <f>IF(ISNUMBER(E2459),E2459/'Bulk DivVar Analysis'!$I$114,"")</f>
        <v/>
      </c>
      <c r="H2459" s="338" t="str">
        <f>IF(ISNUMBER(E2459), IF(G2459&gt;'Bulk DivVar Analysis'!$J$116,"Pass","Fail"),"")</f>
        <v/>
      </c>
      <c r="I2459" s="338" t="str">
        <f t="shared" si="40"/>
        <v/>
      </c>
      <c r="J2459" s="339"/>
      <c r="K2459" s="339"/>
      <c r="L2459" s="339"/>
      <c r="M2459" s="339"/>
      <c r="N2459" s="339"/>
      <c r="O2459" s="339"/>
      <c r="P2459" s="339"/>
      <c r="Q2459" s="339"/>
    </row>
    <row r="2460" spans="1:17" ht="13.5" customHeight="1">
      <c r="A2460" s="481"/>
      <c r="B2460" s="481"/>
      <c r="C2460" s="481"/>
      <c r="D2460" s="481"/>
      <c r="E2460" s="481"/>
      <c r="F2460" s="339"/>
      <c r="G2460" s="340" t="str">
        <f>IF(ISNUMBER(E2460),E2460/'Bulk DivVar Analysis'!$I$114,"")</f>
        <v/>
      </c>
      <c r="H2460" s="338" t="str">
        <f>IF(ISNUMBER(E2460), IF(G2460&gt;'Bulk DivVar Analysis'!$J$116,"Pass","Fail"),"")</f>
        <v/>
      </c>
      <c r="I2460" s="338" t="str">
        <f t="shared" si="40"/>
        <v/>
      </c>
      <c r="J2460" s="339"/>
      <c r="K2460" s="339"/>
      <c r="L2460" s="339"/>
      <c r="M2460" s="339"/>
      <c r="N2460" s="339"/>
      <c r="O2460" s="339"/>
      <c r="P2460" s="339"/>
      <c r="Q2460" s="339"/>
    </row>
    <row r="2461" spans="1:17" ht="13.5" customHeight="1">
      <c r="A2461" s="481"/>
      <c r="B2461" s="481"/>
      <c r="C2461" s="481"/>
      <c r="D2461" s="481"/>
      <c r="E2461" s="481"/>
      <c r="F2461" s="339"/>
      <c r="G2461" s="340" t="str">
        <f>IF(ISNUMBER(E2461),E2461/'Bulk DivVar Analysis'!$I$114,"")</f>
        <v/>
      </c>
      <c r="H2461" s="338" t="str">
        <f>IF(ISNUMBER(E2461), IF(G2461&gt;'Bulk DivVar Analysis'!$J$116,"Pass","Fail"),"")</f>
        <v/>
      </c>
      <c r="I2461" s="338" t="str">
        <f t="shared" si="40"/>
        <v/>
      </c>
      <c r="J2461" s="339"/>
      <c r="K2461" s="339"/>
      <c r="L2461" s="339"/>
      <c r="M2461" s="339"/>
      <c r="N2461" s="339"/>
      <c r="O2461" s="339"/>
      <c r="P2461" s="339"/>
      <c r="Q2461" s="339"/>
    </row>
    <row r="2462" spans="1:17" ht="13.5" customHeight="1">
      <c r="A2462" s="481"/>
      <c r="B2462" s="481"/>
      <c r="C2462" s="481"/>
      <c r="D2462" s="481"/>
      <c r="E2462" s="481"/>
      <c r="F2462" s="339"/>
      <c r="G2462" s="340" t="str">
        <f>IF(ISNUMBER(E2462),E2462/'Bulk DivVar Analysis'!$I$114,"")</f>
        <v/>
      </c>
      <c r="H2462" s="338" t="str">
        <f>IF(ISNUMBER(E2462), IF(G2462&gt;'Bulk DivVar Analysis'!$J$116,"Pass","Fail"),"")</f>
        <v/>
      </c>
      <c r="I2462" s="338" t="str">
        <f t="shared" si="40"/>
        <v/>
      </c>
      <c r="J2462" s="339"/>
      <c r="K2462" s="339"/>
      <c r="L2462" s="339"/>
      <c r="M2462" s="339"/>
      <c r="N2462" s="339"/>
      <c r="O2462" s="339"/>
      <c r="P2462" s="339"/>
      <c r="Q2462" s="339"/>
    </row>
    <row r="2463" spans="1:17" ht="13.5" customHeight="1">
      <c r="A2463" s="481"/>
      <c r="B2463" s="481"/>
      <c r="C2463" s="481"/>
      <c r="D2463" s="481"/>
      <c r="E2463" s="481"/>
      <c r="F2463" s="339"/>
      <c r="G2463" s="340" t="str">
        <f>IF(ISNUMBER(E2463),E2463/'Bulk DivVar Analysis'!$I$114,"")</f>
        <v/>
      </c>
      <c r="H2463" s="338" t="str">
        <f>IF(ISNUMBER(E2463), IF(G2463&gt;'Bulk DivVar Analysis'!$J$116,"Pass","Fail"),"")</f>
        <v/>
      </c>
      <c r="I2463" s="338" t="str">
        <f t="shared" si="40"/>
        <v/>
      </c>
      <c r="J2463" s="339"/>
      <c r="K2463" s="339"/>
      <c r="L2463" s="339"/>
      <c r="M2463" s="339"/>
      <c r="N2463" s="339"/>
      <c r="O2463" s="339"/>
      <c r="P2463" s="339"/>
      <c r="Q2463" s="339"/>
    </row>
    <row r="2464" spans="1:17" ht="13.5" customHeight="1">
      <c r="A2464" s="481"/>
      <c r="B2464" s="481"/>
      <c r="C2464" s="481"/>
      <c r="D2464" s="481"/>
      <c r="E2464" s="481"/>
      <c r="F2464" s="339"/>
      <c r="G2464" s="340" t="str">
        <f>IF(ISNUMBER(E2464),E2464/'Bulk DivVar Analysis'!$I$114,"")</f>
        <v/>
      </c>
      <c r="H2464" s="338" t="str">
        <f>IF(ISNUMBER(E2464), IF(G2464&gt;'Bulk DivVar Analysis'!$J$116,"Pass","Fail"),"")</f>
        <v/>
      </c>
      <c r="I2464" s="338" t="str">
        <f t="shared" si="40"/>
        <v/>
      </c>
      <c r="J2464" s="339"/>
      <c r="K2464" s="339"/>
      <c r="L2464" s="339"/>
      <c r="M2464" s="339"/>
      <c r="N2464" s="339"/>
      <c r="O2464" s="339"/>
      <c r="P2464" s="339"/>
      <c r="Q2464" s="339"/>
    </row>
    <row r="2465" spans="1:17" ht="13.5" customHeight="1">
      <c r="A2465" s="481"/>
      <c r="B2465" s="481"/>
      <c r="C2465" s="481"/>
      <c r="D2465" s="481"/>
      <c r="E2465" s="481"/>
      <c r="F2465" s="339"/>
      <c r="G2465" s="340" t="str">
        <f>IF(ISNUMBER(E2465),E2465/'Bulk DivVar Analysis'!$I$114,"")</f>
        <v/>
      </c>
      <c r="H2465" s="338" t="str">
        <f>IF(ISNUMBER(E2465), IF(G2465&gt;'Bulk DivVar Analysis'!$J$116,"Pass","Fail"),"")</f>
        <v/>
      </c>
      <c r="I2465" s="338" t="str">
        <f t="shared" si="40"/>
        <v/>
      </c>
      <c r="J2465" s="339"/>
      <c r="K2465" s="339"/>
      <c r="L2465" s="339"/>
      <c r="M2465" s="339"/>
      <c r="N2465" s="339"/>
      <c r="O2465" s="339"/>
      <c r="P2465" s="339"/>
      <c r="Q2465" s="339"/>
    </row>
    <row r="2466" spans="1:17" ht="13.5" customHeight="1">
      <c r="A2466" s="481"/>
      <c r="B2466" s="481"/>
      <c r="C2466" s="481"/>
      <c r="D2466" s="481"/>
      <c r="E2466" s="481"/>
      <c r="F2466" s="339"/>
      <c r="G2466" s="340" t="str">
        <f>IF(ISNUMBER(E2466),E2466/'Bulk DivVar Analysis'!$I$114,"")</f>
        <v/>
      </c>
      <c r="H2466" s="338" t="str">
        <f>IF(ISNUMBER(E2466), IF(G2466&gt;'Bulk DivVar Analysis'!$J$116,"Pass","Fail"),"")</f>
        <v/>
      </c>
      <c r="I2466" s="338" t="str">
        <f t="shared" si="40"/>
        <v/>
      </c>
      <c r="J2466" s="339"/>
      <c r="K2466" s="339"/>
      <c r="L2466" s="339"/>
      <c r="M2466" s="339"/>
      <c r="N2466" s="339"/>
      <c r="O2466" s="339"/>
      <c r="P2466" s="339"/>
      <c r="Q2466" s="339"/>
    </row>
    <row r="2467" spans="1:17" ht="13.5" customHeight="1">
      <c r="A2467" s="481"/>
      <c r="B2467" s="481"/>
      <c r="C2467" s="481"/>
      <c r="D2467" s="481"/>
      <c r="E2467" s="481"/>
      <c r="F2467" s="339"/>
      <c r="G2467" s="340" t="str">
        <f>IF(ISNUMBER(E2467),E2467/'Bulk DivVar Analysis'!$I$114,"")</f>
        <v/>
      </c>
      <c r="H2467" s="338" t="str">
        <f>IF(ISNUMBER(E2467), IF(G2467&gt;'Bulk DivVar Analysis'!$J$116,"Pass","Fail"),"")</f>
        <v/>
      </c>
      <c r="I2467" s="338" t="str">
        <f t="shared" si="40"/>
        <v/>
      </c>
      <c r="J2467" s="339"/>
      <c r="K2467" s="339"/>
      <c r="L2467" s="339"/>
      <c r="M2467" s="339"/>
      <c r="N2467" s="339"/>
      <c r="O2467" s="339"/>
      <c r="P2467" s="339"/>
      <c r="Q2467" s="339"/>
    </row>
    <row r="2468" spans="1:17" ht="13.5" customHeight="1">
      <c r="A2468" s="481"/>
      <c r="B2468" s="481"/>
      <c r="C2468" s="481"/>
      <c r="D2468" s="481"/>
      <c r="E2468" s="481"/>
      <c r="F2468" s="339"/>
      <c r="G2468" s="340" t="str">
        <f>IF(ISNUMBER(E2468),E2468/'Bulk DivVar Analysis'!$I$114,"")</f>
        <v/>
      </c>
      <c r="H2468" s="338" t="str">
        <f>IF(ISNUMBER(E2468), IF(G2468&gt;'Bulk DivVar Analysis'!$J$116,"Pass","Fail"),"")</f>
        <v/>
      </c>
      <c r="I2468" s="338" t="str">
        <f t="shared" si="40"/>
        <v/>
      </c>
      <c r="J2468" s="339"/>
      <c r="K2468" s="339"/>
      <c r="L2468" s="339"/>
      <c r="M2468" s="339"/>
      <c r="N2468" s="339"/>
      <c r="O2468" s="339"/>
      <c r="P2468" s="339"/>
      <c r="Q2468" s="339"/>
    </row>
    <row r="2469" spans="1:17" ht="13.5" customHeight="1">
      <c r="A2469" s="481"/>
      <c r="B2469" s="481"/>
      <c r="C2469" s="481"/>
      <c r="D2469" s="481"/>
      <c r="E2469" s="481"/>
      <c r="F2469" s="339"/>
      <c r="G2469" s="340" t="str">
        <f>IF(ISNUMBER(E2469),E2469/'Bulk DivVar Analysis'!$I$114,"")</f>
        <v/>
      </c>
      <c r="H2469" s="338" t="str">
        <f>IF(ISNUMBER(E2469), IF(G2469&gt;'Bulk DivVar Analysis'!$J$116,"Pass","Fail"),"")</f>
        <v/>
      </c>
      <c r="I2469" s="338" t="str">
        <f t="shared" si="40"/>
        <v/>
      </c>
      <c r="J2469" s="339"/>
      <c r="K2469" s="339"/>
      <c r="L2469" s="339"/>
      <c r="M2469" s="339"/>
      <c r="N2469" s="339"/>
      <c r="O2469" s="339"/>
      <c r="P2469" s="339"/>
      <c r="Q2469" s="339"/>
    </row>
    <row r="2470" spans="1:17" ht="13.5" customHeight="1">
      <c r="A2470" s="481"/>
      <c r="B2470" s="481"/>
      <c r="C2470" s="481"/>
      <c r="D2470" s="481"/>
      <c r="E2470" s="481"/>
      <c r="F2470" s="339"/>
      <c r="G2470" s="340" t="str">
        <f>IF(ISNUMBER(E2470),E2470/'Bulk DivVar Analysis'!$I$114,"")</f>
        <v/>
      </c>
      <c r="H2470" s="338" t="str">
        <f>IF(ISNUMBER(E2470), IF(G2470&gt;'Bulk DivVar Analysis'!$J$116,"Pass","Fail"),"")</f>
        <v/>
      </c>
      <c r="I2470" s="338" t="str">
        <f t="shared" si="40"/>
        <v/>
      </c>
      <c r="J2470" s="339"/>
      <c r="K2470" s="339"/>
      <c r="L2470" s="339"/>
      <c r="M2470" s="339"/>
      <c r="N2470" s="339"/>
      <c r="O2470" s="339"/>
      <c r="P2470" s="339"/>
      <c r="Q2470" s="339"/>
    </row>
    <row r="2471" spans="1:17" ht="13.5" customHeight="1">
      <c r="A2471" s="481"/>
      <c r="B2471" s="481"/>
      <c r="C2471" s="481"/>
      <c r="D2471" s="481"/>
      <c r="E2471" s="481"/>
      <c r="F2471" s="339"/>
      <c r="G2471" s="340" t="str">
        <f>IF(ISNUMBER(E2471),E2471/'Bulk DivVar Analysis'!$I$114,"")</f>
        <v/>
      </c>
      <c r="H2471" s="338" t="str">
        <f>IF(ISNUMBER(E2471), IF(G2471&gt;'Bulk DivVar Analysis'!$J$116,"Pass","Fail"),"")</f>
        <v/>
      </c>
      <c r="I2471" s="338" t="str">
        <f t="shared" si="40"/>
        <v/>
      </c>
      <c r="J2471" s="339"/>
      <c r="K2471" s="339"/>
      <c r="L2471" s="339"/>
      <c r="M2471" s="339"/>
      <c r="N2471" s="339"/>
      <c r="O2471" s="339"/>
      <c r="P2471" s="339"/>
      <c r="Q2471" s="339"/>
    </row>
    <row r="2472" spans="1:17" ht="13.5" customHeight="1">
      <c r="A2472" s="481"/>
      <c r="B2472" s="481"/>
      <c r="C2472" s="481"/>
      <c r="D2472" s="481"/>
      <c r="E2472" s="481"/>
      <c r="F2472" s="339"/>
      <c r="G2472" s="340" t="str">
        <f>IF(ISNUMBER(E2472),E2472/'Bulk DivVar Analysis'!$I$114,"")</f>
        <v/>
      </c>
      <c r="H2472" s="338" t="str">
        <f>IF(ISNUMBER(E2472), IF(G2472&gt;'Bulk DivVar Analysis'!$J$116,"Pass","Fail"),"")</f>
        <v/>
      </c>
      <c r="I2472" s="338" t="str">
        <f t="shared" si="40"/>
        <v/>
      </c>
      <c r="J2472" s="339"/>
      <c r="K2472" s="339"/>
      <c r="L2472" s="339"/>
      <c r="M2472" s="339"/>
      <c r="N2472" s="339"/>
      <c r="O2472" s="339"/>
      <c r="P2472" s="339"/>
      <c r="Q2472" s="339"/>
    </row>
    <row r="2473" spans="1:17" ht="13.5" customHeight="1">
      <c r="A2473" s="481"/>
      <c r="B2473" s="481"/>
      <c r="C2473" s="481"/>
      <c r="D2473" s="481"/>
      <c r="E2473" s="481"/>
      <c r="F2473" s="339"/>
      <c r="G2473" s="340" t="str">
        <f>IF(ISNUMBER(E2473),E2473/'Bulk DivVar Analysis'!$I$114,"")</f>
        <v/>
      </c>
      <c r="H2473" s="338" t="str">
        <f>IF(ISNUMBER(E2473), IF(G2473&gt;'Bulk DivVar Analysis'!$J$116,"Pass","Fail"),"")</f>
        <v/>
      </c>
      <c r="I2473" s="338" t="str">
        <f t="shared" si="40"/>
        <v/>
      </c>
      <c r="J2473" s="339"/>
      <c r="K2473" s="339"/>
      <c r="L2473" s="339"/>
      <c r="M2473" s="339"/>
      <c r="N2473" s="339"/>
      <c r="O2473" s="339"/>
      <c r="P2473" s="339"/>
      <c r="Q2473" s="339"/>
    </row>
    <row r="2474" spans="1:17" ht="13.5" customHeight="1">
      <c r="A2474" s="481"/>
      <c r="B2474" s="481"/>
      <c r="C2474" s="481"/>
      <c r="D2474" s="481"/>
      <c r="E2474" s="481"/>
      <c r="F2474" s="339"/>
      <c r="G2474" s="340" t="str">
        <f>IF(ISNUMBER(E2474),E2474/'Bulk DivVar Analysis'!$I$114,"")</f>
        <v/>
      </c>
      <c r="H2474" s="338" t="str">
        <f>IF(ISNUMBER(E2474), IF(G2474&gt;'Bulk DivVar Analysis'!$J$116,"Pass","Fail"),"")</f>
        <v/>
      </c>
      <c r="I2474" s="338" t="str">
        <f t="shared" si="40"/>
        <v/>
      </c>
      <c r="J2474" s="339"/>
      <c r="K2474" s="339"/>
      <c r="L2474" s="339"/>
      <c r="M2474" s="339"/>
      <c r="N2474" s="339"/>
      <c r="O2474" s="339"/>
      <c r="P2474" s="339"/>
      <c r="Q2474" s="339"/>
    </row>
    <row r="2475" spans="1:17" ht="13.5" customHeight="1">
      <c r="A2475" s="481"/>
      <c r="B2475" s="481"/>
      <c r="C2475" s="481"/>
      <c r="D2475" s="481"/>
      <c r="E2475" s="481"/>
      <c r="F2475" s="339"/>
      <c r="G2475" s="340" t="str">
        <f>IF(ISNUMBER(E2475),E2475/'Bulk DivVar Analysis'!$I$114,"")</f>
        <v/>
      </c>
      <c r="H2475" s="338" t="str">
        <f>IF(ISNUMBER(E2475), IF(G2475&gt;'Bulk DivVar Analysis'!$J$116,"Pass","Fail"),"")</f>
        <v/>
      </c>
      <c r="I2475" s="338" t="str">
        <f t="shared" si="40"/>
        <v/>
      </c>
      <c r="J2475" s="339"/>
      <c r="K2475" s="339"/>
      <c r="L2475" s="339"/>
      <c r="M2475" s="339"/>
      <c r="N2475" s="339"/>
      <c r="O2475" s="339"/>
      <c r="P2475" s="339"/>
      <c r="Q2475" s="339"/>
    </row>
    <row r="2476" spans="1:17" ht="13.5" customHeight="1">
      <c r="A2476" s="481"/>
      <c r="B2476" s="481"/>
      <c r="C2476" s="481"/>
      <c r="D2476" s="481"/>
      <c r="E2476" s="481"/>
      <c r="F2476" s="339"/>
      <c r="G2476" s="340" t="str">
        <f>IF(ISNUMBER(E2476),E2476/'Bulk DivVar Analysis'!$I$114,"")</f>
        <v/>
      </c>
      <c r="H2476" s="338" t="str">
        <f>IF(ISNUMBER(E2476), IF(G2476&gt;'Bulk DivVar Analysis'!$J$116,"Pass","Fail"),"")</f>
        <v/>
      </c>
      <c r="I2476" s="338" t="str">
        <f t="shared" si="40"/>
        <v/>
      </c>
      <c r="J2476" s="339"/>
      <c r="K2476" s="339"/>
      <c r="L2476" s="339"/>
      <c r="M2476" s="339"/>
      <c r="N2476" s="339"/>
      <c r="O2476" s="339"/>
      <c r="P2476" s="339"/>
      <c r="Q2476" s="339"/>
    </row>
    <row r="2477" spans="1:17" ht="13.5" customHeight="1">
      <c r="A2477" s="481"/>
      <c r="B2477" s="481"/>
      <c r="C2477" s="481"/>
      <c r="D2477" s="481"/>
      <c r="E2477" s="481"/>
      <c r="F2477" s="339"/>
      <c r="G2477" s="340" t="str">
        <f>IF(ISNUMBER(E2477),E2477/'Bulk DivVar Analysis'!$I$114,"")</f>
        <v/>
      </c>
      <c r="H2477" s="338" t="str">
        <f>IF(ISNUMBER(E2477), IF(G2477&gt;'Bulk DivVar Analysis'!$J$116,"Pass","Fail"),"")</f>
        <v/>
      </c>
      <c r="I2477" s="338" t="str">
        <f t="shared" si="40"/>
        <v/>
      </c>
      <c r="J2477" s="339"/>
      <c r="K2477" s="339"/>
      <c r="L2477" s="339"/>
      <c r="M2477" s="339"/>
      <c r="N2477" s="339"/>
      <c r="O2477" s="339"/>
      <c r="P2477" s="339"/>
      <c r="Q2477" s="339"/>
    </row>
    <row r="2478" spans="1:17" ht="13.5" customHeight="1">
      <c r="A2478" s="481"/>
      <c r="B2478" s="481"/>
      <c r="C2478" s="481"/>
      <c r="D2478" s="481"/>
      <c r="E2478" s="481"/>
      <c r="F2478" s="339"/>
      <c r="G2478" s="340" t="str">
        <f>IF(ISNUMBER(E2478),E2478/'Bulk DivVar Analysis'!$I$114,"")</f>
        <v/>
      </c>
      <c r="H2478" s="338" t="str">
        <f>IF(ISNUMBER(E2478), IF(G2478&gt;'Bulk DivVar Analysis'!$J$116,"Pass","Fail"),"")</f>
        <v/>
      </c>
      <c r="I2478" s="338" t="str">
        <f t="shared" si="40"/>
        <v/>
      </c>
      <c r="J2478" s="339"/>
      <c r="K2478" s="339"/>
      <c r="L2478" s="339"/>
      <c r="M2478" s="339"/>
      <c r="N2478" s="339"/>
      <c r="O2478" s="339"/>
      <c r="P2478" s="339"/>
      <c r="Q2478" s="339"/>
    </row>
    <row r="2479" spans="1:17" ht="13.5" customHeight="1">
      <c r="A2479" s="481"/>
      <c r="B2479" s="481"/>
      <c r="C2479" s="481"/>
      <c r="D2479" s="481"/>
      <c r="E2479" s="481"/>
      <c r="F2479" s="339"/>
      <c r="G2479" s="340" t="str">
        <f>IF(ISNUMBER(E2479),E2479/'Bulk DivVar Analysis'!$I$114,"")</f>
        <v/>
      </c>
      <c r="H2479" s="338" t="str">
        <f>IF(ISNUMBER(E2479), IF(G2479&gt;'Bulk DivVar Analysis'!$J$116,"Pass","Fail"),"")</f>
        <v/>
      </c>
      <c r="I2479" s="338" t="str">
        <f t="shared" si="40"/>
        <v/>
      </c>
      <c r="J2479" s="339"/>
      <c r="K2479" s="339"/>
      <c r="L2479" s="339"/>
      <c r="M2479" s="339"/>
      <c r="N2479" s="339"/>
      <c r="O2479" s="339"/>
      <c r="P2479" s="339"/>
      <c r="Q2479" s="339"/>
    </row>
    <row r="2480" spans="1:17" ht="13.5" customHeight="1">
      <c r="A2480" s="481"/>
      <c r="B2480" s="481"/>
      <c r="C2480" s="481"/>
      <c r="D2480" s="481"/>
      <c r="E2480" s="481"/>
      <c r="F2480" s="339"/>
      <c r="G2480" s="340" t="str">
        <f>IF(ISNUMBER(E2480),E2480/'Bulk DivVar Analysis'!$I$114,"")</f>
        <v/>
      </c>
      <c r="H2480" s="338" t="str">
        <f>IF(ISNUMBER(E2480), IF(G2480&gt;'Bulk DivVar Analysis'!$J$116,"Pass","Fail"),"")</f>
        <v/>
      </c>
      <c r="I2480" s="338" t="str">
        <f t="shared" si="40"/>
        <v/>
      </c>
      <c r="J2480" s="339"/>
      <c r="K2480" s="339"/>
      <c r="L2480" s="339"/>
      <c r="M2480" s="339"/>
      <c r="N2480" s="339"/>
      <c r="O2480" s="339"/>
      <c r="P2480" s="339"/>
      <c r="Q2480" s="339"/>
    </row>
    <row r="2481" spans="1:17" ht="13.5" customHeight="1">
      <c r="A2481" s="481"/>
      <c r="B2481" s="481"/>
      <c r="C2481" s="481"/>
      <c r="D2481" s="481"/>
      <c r="E2481" s="481"/>
      <c r="F2481" s="339"/>
      <c r="G2481" s="340" t="str">
        <f>IF(ISNUMBER(E2481),E2481/'Bulk DivVar Analysis'!$I$114,"")</f>
        <v/>
      </c>
      <c r="H2481" s="338" t="str">
        <f>IF(ISNUMBER(E2481), IF(G2481&gt;'Bulk DivVar Analysis'!$J$116,"Pass","Fail"),"")</f>
        <v/>
      </c>
      <c r="I2481" s="338" t="str">
        <f t="shared" si="40"/>
        <v/>
      </c>
      <c r="J2481" s="339"/>
      <c r="K2481" s="339"/>
      <c r="L2481" s="339"/>
      <c r="M2481" s="339"/>
      <c r="N2481" s="339"/>
      <c r="O2481" s="339"/>
      <c r="P2481" s="339"/>
      <c r="Q2481" s="339"/>
    </row>
    <row r="2482" spans="1:17" ht="13.5" customHeight="1">
      <c r="A2482" s="481"/>
      <c r="B2482" s="481"/>
      <c r="C2482" s="481"/>
      <c r="D2482" s="481"/>
      <c r="E2482" s="481"/>
      <c r="F2482" s="339"/>
      <c r="G2482" s="340" t="str">
        <f>IF(ISNUMBER(E2482),E2482/'Bulk DivVar Analysis'!$I$114,"")</f>
        <v/>
      </c>
      <c r="H2482" s="338" t="str">
        <f>IF(ISNUMBER(E2482), IF(G2482&gt;'Bulk DivVar Analysis'!$J$116,"Pass","Fail"),"")</f>
        <v/>
      </c>
      <c r="I2482" s="338" t="str">
        <f t="shared" si="40"/>
        <v/>
      </c>
      <c r="J2482" s="339"/>
      <c r="K2482" s="339"/>
      <c r="L2482" s="339"/>
      <c r="M2482" s="339"/>
      <c r="N2482" s="339"/>
      <c r="O2482" s="339"/>
      <c r="P2482" s="339"/>
      <c r="Q2482" s="339"/>
    </row>
    <row r="2483" spans="1:17" ht="13.5" customHeight="1">
      <c r="A2483" s="481"/>
      <c r="B2483" s="481"/>
      <c r="C2483" s="481"/>
      <c r="D2483" s="481"/>
      <c r="E2483" s="481"/>
      <c r="F2483" s="339"/>
      <c r="G2483" s="340" t="str">
        <f>IF(ISNUMBER(E2483),E2483/'Bulk DivVar Analysis'!$I$114,"")</f>
        <v/>
      </c>
      <c r="H2483" s="338" t="str">
        <f>IF(ISNUMBER(E2483), IF(G2483&gt;'Bulk DivVar Analysis'!$J$116,"Pass","Fail"),"")</f>
        <v/>
      </c>
      <c r="I2483" s="338" t="str">
        <f t="shared" si="40"/>
        <v/>
      </c>
      <c r="J2483" s="339"/>
      <c r="K2483" s="339"/>
      <c r="L2483" s="339"/>
      <c r="M2483" s="339"/>
      <c r="N2483" s="339"/>
      <c r="O2483" s="339"/>
      <c r="P2483" s="339"/>
      <c r="Q2483" s="339"/>
    </row>
    <row r="2484" spans="1:17" ht="13.5" customHeight="1">
      <c r="A2484" s="481"/>
      <c r="B2484" s="481"/>
      <c r="C2484" s="481"/>
      <c r="D2484" s="481"/>
      <c r="E2484" s="481"/>
      <c r="F2484" s="339"/>
      <c r="G2484" s="340" t="str">
        <f>IF(ISNUMBER(E2484),E2484/'Bulk DivVar Analysis'!$I$114,"")</f>
        <v/>
      </c>
      <c r="H2484" s="338" t="str">
        <f>IF(ISNUMBER(E2484), IF(G2484&gt;'Bulk DivVar Analysis'!$J$116,"Pass","Fail"),"")</f>
        <v/>
      </c>
      <c r="I2484" s="338" t="str">
        <f t="shared" si="40"/>
        <v/>
      </c>
      <c r="J2484" s="339"/>
      <c r="K2484" s="339"/>
      <c r="L2484" s="339"/>
      <c r="M2484" s="339"/>
      <c r="N2484" s="339"/>
      <c r="O2484" s="339"/>
      <c r="P2484" s="339"/>
      <c r="Q2484" s="339"/>
    </row>
    <row r="2485" spans="1:17" ht="13.5" customHeight="1">
      <c r="A2485" s="481"/>
      <c r="B2485" s="481"/>
      <c r="C2485" s="481"/>
      <c r="D2485" s="481"/>
      <c r="E2485" s="481"/>
      <c r="F2485" s="339"/>
      <c r="G2485" s="340" t="str">
        <f>IF(ISNUMBER(E2485),E2485/'Bulk DivVar Analysis'!$I$114,"")</f>
        <v/>
      </c>
      <c r="H2485" s="338" t="str">
        <f>IF(ISNUMBER(E2485), IF(G2485&gt;'Bulk DivVar Analysis'!$J$116,"Pass","Fail"),"")</f>
        <v/>
      </c>
      <c r="I2485" s="338" t="str">
        <f t="shared" si="40"/>
        <v/>
      </c>
      <c r="J2485" s="339"/>
      <c r="K2485" s="339"/>
      <c r="L2485" s="339"/>
      <c r="M2485" s="339"/>
      <c r="N2485" s="339"/>
      <c r="O2485" s="339"/>
      <c r="P2485" s="339"/>
      <c r="Q2485" s="339"/>
    </row>
    <row r="2486" spans="1:17" ht="13.5" customHeight="1">
      <c r="A2486" s="481"/>
      <c r="B2486" s="481"/>
      <c r="C2486" s="481"/>
      <c r="D2486" s="481"/>
      <c r="E2486" s="481"/>
      <c r="F2486" s="339"/>
      <c r="G2486" s="340" t="str">
        <f>IF(ISNUMBER(E2486),E2486/'Bulk DivVar Analysis'!$I$114,"")</f>
        <v/>
      </c>
      <c r="H2486" s="338" t="str">
        <f>IF(ISNUMBER(E2486), IF(G2486&gt;'Bulk DivVar Analysis'!$J$116,"Pass","Fail"),"")</f>
        <v/>
      </c>
      <c r="I2486" s="338" t="str">
        <f t="shared" si="40"/>
        <v/>
      </c>
      <c r="J2486" s="339"/>
      <c r="K2486" s="339"/>
      <c r="L2486" s="339"/>
      <c r="M2486" s="339"/>
      <c r="N2486" s="339"/>
      <c r="O2486" s="339"/>
      <c r="P2486" s="339"/>
      <c r="Q2486" s="339"/>
    </row>
    <row r="2487" spans="1:17" ht="13.5" customHeight="1">
      <c r="A2487" s="481"/>
      <c r="B2487" s="481"/>
      <c r="C2487" s="481"/>
      <c r="D2487" s="481"/>
      <c r="E2487" s="481"/>
      <c r="F2487" s="339"/>
      <c r="G2487" s="340" t="str">
        <f>IF(ISNUMBER(E2487),E2487/'Bulk DivVar Analysis'!$I$114,"")</f>
        <v/>
      </c>
      <c r="H2487" s="338" t="str">
        <f>IF(ISNUMBER(E2487), IF(G2487&gt;'Bulk DivVar Analysis'!$J$116,"Pass","Fail"),"")</f>
        <v/>
      </c>
      <c r="I2487" s="338" t="str">
        <f t="shared" si="40"/>
        <v/>
      </c>
      <c r="J2487" s="339"/>
      <c r="K2487" s="339"/>
      <c r="L2487" s="339"/>
      <c r="M2487" s="339"/>
      <c r="N2487" s="339"/>
      <c r="O2487" s="339"/>
      <c r="P2487" s="339"/>
      <c r="Q2487" s="339"/>
    </row>
    <row r="2488" spans="1:17" ht="13.5" customHeight="1">
      <c r="A2488" s="481"/>
      <c r="B2488" s="481"/>
      <c r="C2488" s="481"/>
      <c r="D2488" s="481"/>
      <c r="E2488" s="481"/>
      <c r="F2488" s="339"/>
      <c r="G2488" s="340" t="str">
        <f>IF(ISNUMBER(E2488),E2488/'Bulk DivVar Analysis'!$I$114,"")</f>
        <v/>
      </c>
      <c r="H2488" s="338" t="str">
        <f>IF(ISNUMBER(E2488), IF(G2488&gt;'Bulk DivVar Analysis'!$J$116,"Pass","Fail"),"")</f>
        <v/>
      </c>
      <c r="I2488" s="338" t="str">
        <f t="shared" si="40"/>
        <v/>
      </c>
      <c r="J2488" s="339"/>
      <c r="K2488" s="339"/>
      <c r="L2488" s="339"/>
      <c r="M2488" s="339"/>
      <c r="N2488" s="339"/>
      <c r="O2488" s="339"/>
      <c r="P2488" s="339"/>
      <c r="Q2488" s="339"/>
    </row>
    <row r="2489" spans="1:17" ht="13.5" customHeight="1">
      <c r="A2489" s="481"/>
      <c r="B2489" s="481"/>
      <c r="C2489" s="481"/>
      <c r="D2489" s="481"/>
      <c r="E2489" s="481"/>
      <c r="F2489" s="339"/>
      <c r="G2489" s="340" t="str">
        <f>IF(ISNUMBER(E2489),E2489/'Bulk DivVar Analysis'!$I$114,"")</f>
        <v/>
      </c>
      <c r="H2489" s="338" t="str">
        <f>IF(ISNUMBER(E2489), IF(G2489&gt;'Bulk DivVar Analysis'!$J$116,"Pass","Fail"),"")</f>
        <v/>
      </c>
      <c r="I2489" s="338" t="str">
        <f t="shared" si="40"/>
        <v/>
      </c>
      <c r="J2489" s="339"/>
      <c r="K2489" s="339"/>
      <c r="L2489" s="339"/>
      <c r="M2489" s="339"/>
      <c r="N2489" s="339"/>
      <c r="O2489" s="339"/>
      <c r="P2489" s="339"/>
      <c r="Q2489" s="339"/>
    </row>
    <row r="2490" spans="1:17" ht="13.5" customHeight="1">
      <c r="A2490" s="481"/>
      <c r="B2490" s="481"/>
      <c r="C2490" s="481"/>
      <c r="D2490" s="481"/>
      <c r="E2490" s="481"/>
      <c r="F2490" s="339"/>
      <c r="G2490" s="340" t="str">
        <f>IF(ISNUMBER(E2490),E2490/'Bulk DivVar Analysis'!$I$114,"")</f>
        <v/>
      </c>
      <c r="H2490" s="338" t="str">
        <f>IF(ISNUMBER(E2490), IF(G2490&gt;'Bulk DivVar Analysis'!$J$116,"Pass","Fail"),"")</f>
        <v/>
      </c>
      <c r="I2490" s="338" t="str">
        <f t="shared" si="40"/>
        <v/>
      </c>
      <c r="J2490" s="339"/>
      <c r="K2490" s="339"/>
      <c r="L2490" s="339"/>
      <c r="M2490" s="339"/>
      <c r="N2490" s="339"/>
      <c r="O2490" s="339"/>
      <c r="P2490" s="339"/>
      <c r="Q2490" s="339"/>
    </row>
    <row r="2491" spans="1:17" ht="13.5" customHeight="1">
      <c r="A2491" s="481"/>
      <c r="B2491" s="481"/>
      <c r="C2491" s="481"/>
      <c r="D2491" s="481"/>
      <c r="E2491" s="481"/>
      <c r="F2491" s="339"/>
      <c r="G2491" s="340" t="str">
        <f>IF(ISNUMBER(E2491),E2491/'Bulk DivVar Analysis'!$I$114,"")</f>
        <v/>
      </c>
      <c r="H2491" s="338" t="str">
        <f>IF(ISNUMBER(E2491), IF(G2491&gt;'Bulk DivVar Analysis'!$J$116,"Pass","Fail"),"")</f>
        <v/>
      </c>
      <c r="I2491" s="338" t="str">
        <f t="shared" si="40"/>
        <v/>
      </c>
      <c r="J2491" s="339"/>
      <c r="K2491" s="339"/>
      <c r="L2491" s="339"/>
      <c r="M2491" s="339"/>
      <c r="N2491" s="339"/>
      <c r="O2491" s="339"/>
      <c r="P2491" s="339"/>
      <c r="Q2491" s="339"/>
    </row>
    <row r="2492" spans="1:17" ht="13.5" customHeight="1">
      <c r="A2492" s="481"/>
      <c r="B2492" s="481"/>
      <c r="C2492" s="481"/>
      <c r="D2492" s="481"/>
      <c r="E2492" s="481"/>
      <c r="F2492" s="339"/>
      <c r="G2492" s="340" t="str">
        <f>IF(ISNUMBER(E2492),E2492/'Bulk DivVar Analysis'!$I$114,"")</f>
        <v/>
      </c>
      <c r="H2492" s="338" t="str">
        <f>IF(ISNUMBER(E2492), IF(G2492&gt;'Bulk DivVar Analysis'!$J$116,"Pass","Fail"),"")</f>
        <v/>
      </c>
      <c r="I2492" s="338" t="str">
        <f t="shared" si="40"/>
        <v/>
      </c>
      <c r="J2492" s="339"/>
      <c r="K2492" s="339"/>
      <c r="L2492" s="339"/>
      <c r="M2492" s="339"/>
      <c r="N2492" s="339"/>
      <c r="O2492" s="339"/>
      <c r="P2492" s="339"/>
      <c r="Q2492" s="339"/>
    </row>
    <row r="2493" spans="1:17" ht="13.5" customHeight="1">
      <c r="A2493" s="481"/>
      <c r="B2493" s="481"/>
      <c r="C2493" s="481"/>
      <c r="D2493" s="481"/>
      <c r="E2493" s="481"/>
      <c r="F2493" s="339"/>
      <c r="G2493" s="340" t="str">
        <f>IF(ISNUMBER(E2493),E2493/'Bulk DivVar Analysis'!$I$114,"")</f>
        <v/>
      </c>
      <c r="H2493" s="338" t="str">
        <f>IF(ISNUMBER(E2493), IF(G2493&gt;'Bulk DivVar Analysis'!$J$116,"Pass","Fail"),"")</f>
        <v/>
      </c>
      <c r="I2493" s="338" t="str">
        <f t="shared" si="40"/>
        <v/>
      </c>
      <c r="J2493" s="339"/>
      <c r="K2493" s="339"/>
      <c r="L2493" s="339"/>
      <c r="M2493" s="339"/>
      <c r="N2493" s="339"/>
      <c r="O2493" s="339"/>
      <c r="P2493" s="339"/>
      <c r="Q2493" s="339"/>
    </row>
    <row r="2494" spans="1:17" ht="13.5" customHeight="1">
      <c r="A2494" s="481"/>
      <c r="B2494" s="481"/>
      <c r="C2494" s="481"/>
      <c r="D2494" s="481"/>
      <c r="E2494" s="481"/>
      <c r="F2494" s="339"/>
      <c r="G2494" s="340" t="str">
        <f>IF(ISNUMBER(E2494),E2494/'Bulk DivVar Analysis'!$I$114,"")</f>
        <v/>
      </c>
      <c r="H2494" s="338" t="str">
        <f>IF(ISNUMBER(E2494), IF(G2494&gt;'Bulk DivVar Analysis'!$J$116,"Pass","Fail"),"")</f>
        <v/>
      </c>
      <c r="I2494" s="338" t="str">
        <f t="shared" si="40"/>
        <v/>
      </c>
      <c r="J2494" s="339"/>
      <c r="K2494" s="339"/>
      <c r="L2494" s="339"/>
      <c r="M2494" s="339"/>
      <c r="N2494" s="339"/>
      <c r="O2494" s="339"/>
      <c r="P2494" s="339"/>
      <c r="Q2494" s="339"/>
    </row>
    <row r="2495" spans="1:17" ht="13.5" customHeight="1">
      <c r="A2495" s="481"/>
      <c r="B2495" s="481"/>
      <c r="C2495" s="481"/>
      <c r="D2495" s="481"/>
      <c r="E2495" s="481"/>
      <c r="F2495" s="339"/>
      <c r="G2495" s="340" t="str">
        <f>IF(ISNUMBER(E2495),E2495/'Bulk DivVar Analysis'!$I$114,"")</f>
        <v/>
      </c>
      <c r="H2495" s="338" t="str">
        <f>IF(ISNUMBER(E2495), IF(G2495&gt;'Bulk DivVar Analysis'!$J$116,"Pass","Fail"),"")</f>
        <v/>
      </c>
      <c r="I2495" s="338" t="str">
        <f t="shared" si="40"/>
        <v/>
      </c>
      <c r="J2495" s="339"/>
      <c r="K2495" s="339"/>
      <c r="L2495" s="339"/>
      <c r="M2495" s="339"/>
      <c r="N2495" s="339"/>
      <c r="O2495" s="339"/>
      <c r="P2495" s="339"/>
      <c r="Q2495" s="339"/>
    </row>
    <row r="2496" spans="1:17" ht="13.5" customHeight="1">
      <c r="A2496" s="481"/>
      <c r="B2496" s="481"/>
      <c r="C2496" s="481"/>
      <c r="D2496" s="481"/>
      <c r="E2496" s="481"/>
      <c r="F2496" s="339"/>
      <c r="G2496" s="340" t="str">
        <f>IF(ISNUMBER(E2496),E2496/'Bulk DivVar Analysis'!$I$114,"")</f>
        <v/>
      </c>
      <c r="H2496" s="338" t="str">
        <f>IF(ISNUMBER(E2496), IF(G2496&gt;'Bulk DivVar Analysis'!$J$116,"Pass","Fail"),"")</f>
        <v/>
      </c>
      <c r="I2496" s="338" t="str">
        <f t="shared" si="40"/>
        <v/>
      </c>
      <c r="J2496" s="339"/>
      <c r="K2496" s="339"/>
      <c r="L2496" s="339"/>
      <c r="M2496" s="339"/>
      <c r="N2496" s="339"/>
      <c r="O2496" s="339"/>
      <c r="P2496" s="339"/>
      <c r="Q2496" s="339"/>
    </row>
    <row r="2497" spans="1:17" ht="13.5" customHeight="1">
      <c r="A2497" s="481"/>
      <c r="B2497" s="481"/>
      <c r="C2497" s="481"/>
      <c r="D2497" s="481"/>
      <c r="E2497" s="481"/>
      <c r="F2497" s="339"/>
      <c r="G2497" s="340" t="str">
        <f>IF(ISNUMBER(E2497),E2497/'Bulk DivVar Analysis'!$I$114,"")</f>
        <v/>
      </c>
      <c r="H2497" s="338" t="str">
        <f>IF(ISNUMBER(E2497), IF(G2497&gt;'Bulk DivVar Analysis'!$J$116,"Pass","Fail"),"")</f>
        <v/>
      </c>
      <c r="I2497" s="338" t="str">
        <f t="shared" si="40"/>
        <v/>
      </c>
      <c r="J2497" s="339"/>
      <c r="K2497" s="339"/>
      <c r="L2497" s="339"/>
      <c r="M2497" s="339"/>
      <c r="N2497" s="339"/>
      <c r="O2497" s="339"/>
      <c r="P2497" s="339"/>
      <c r="Q2497" s="339"/>
    </row>
    <row r="2498" spans="1:17" ht="13.5" customHeight="1">
      <c r="A2498" s="481"/>
      <c r="B2498" s="481"/>
      <c r="C2498" s="481"/>
      <c r="D2498" s="481"/>
      <c r="E2498" s="481"/>
      <c r="F2498" s="339"/>
      <c r="G2498" s="340" t="str">
        <f>IF(ISNUMBER(E2498),E2498/'Bulk DivVar Analysis'!$I$114,"")</f>
        <v/>
      </c>
      <c r="H2498" s="338" t="str">
        <f>IF(ISNUMBER(E2498), IF(G2498&gt;'Bulk DivVar Analysis'!$J$116,"Pass","Fail"),"")</f>
        <v/>
      </c>
      <c r="I2498" s="338" t="str">
        <f t="shared" si="40"/>
        <v/>
      </c>
      <c r="J2498" s="339"/>
      <c r="K2498" s="339"/>
      <c r="L2498" s="339"/>
      <c r="M2498" s="339"/>
      <c r="N2498" s="339"/>
      <c r="O2498" s="339"/>
      <c r="P2498" s="339"/>
      <c r="Q2498" s="339"/>
    </row>
    <row r="2499" spans="1:17" ht="13.5" customHeight="1">
      <c r="A2499" s="481"/>
      <c r="B2499" s="481"/>
      <c r="C2499" s="481"/>
      <c r="D2499" s="481"/>
      <c r="E2499" s="481"/>
      <c r="F2499" s="339"/>
      <c r="G2499" s="340" t="str">
        <f>IF(ISNUMBER(E2499),E2499/'Bulk DivVar Analysis'!$I$114,"")</f>
        <v/>
      </c>
      <c r="H2499" s="338" t="str">
        <f>IF(ISNUMBER(E2499), IF(G2499&gt;'Bulk DivVar Analysis'!$J$116,"Pass","Fail"),"")</f>
        <v/>
      </c>
      <c r="I2499" s="338" t="str">
        <f t="shared" ref="I2499:I2562" si="41">_xlfn.TEXTJOIN("_",TRUE,B2499,C2499)</f>
        <v/>
      </c>
      <c r="J2499" s="339"/>
      <c r="K2499" s="339"/>
      <c r="L2499" s="339"/>
      <c r="M2499" s="339"/>
      <c r="N2499" s="339"/>
      <c r="O2499" s="339"/>
      <c r="P2499" s="339"/>
      <c r="Q2499" s="339"/>
    </row>
    <row r="2500" spans="1:17" ht="13.5" customHeight="1">
      <c r="A2500" s="481"/>
      <c r="B2500" s="481"/>
      <c r="C2500" s="481"/>
      <c r="D2500" s="481"/>
      <c r="E2500" s="481"/>
      <c r="F2500" s="339"/>
      <c r="G2500" s="340" t="str">
        <f>IF(ISNUMBER(E2500),E2500/'Bulk DivVar Analysis'!$I$114,"")</f>
        <v/>
      </c>
      <c r="H2500" s="338" t="str">
        <f>IF(ISNUMBER(E2500), IF(G2500&gt;'Bulk DivVar Analysis'!$J$116,"Pass","Fail"),"")</f>
        <v/>
      </c>
      <c r="I2500" s="338" t="str">
        <f t="shared" si="41"/>
        <v/>
      </c>
      <c r="J2500" s="339"/>
      <c r="K2500" s="339"/>
      <c r="L2500" s="339"/>
      <c r="M2500" s="339"/>
      <c r="N2500" s="339"/>
      <c r="O2500" s="339"/>
      <c r="P2500" s="339"/>
      <c r="Q2500" s="339"/>
    </row>
    <row r="2501" spans="1:17" ht="13.5" customHeight="1">
      <c r="A2501" s="481"/>
      <c r="B2501" s="481"/>
      <c r="C2501" s="481"/>
      <c r="D2501" s="481"/>
      <c r="E2501" s="481"/>
      <c r="F2501" s="339"/>
      <c r="G2501" s="340" t="str">
        <f>IF(ISNUMBER(E2501),E2501/'Bulk DivVar Analysis'!$I$114,"")</f>
        <v/>
      </c>
      <c r="H2501" s="338" t="str">
        <f>IF(ISNUMBER(E2501), IF(G2501&gt;'Bulk DivVar Analysis'!$J$116,"Pass","Fail"),"")</f>
        <v/>
      </c>
      <c r="I2501" s="338" t="str">
        <f t="shared" si="41"/>
        <v/>
      </c>
      <c r="J2501" s="339"/>
      <c r="K2501" s="339"/>
      <c r="L2501" s="339"/>
      <c r="M2501" s="339"/>
      <c r="N2501" s="339"/>
      <c r="O2501" s="339"/>
      <c r="P2501" s="339"/>
      <c r="Q2501" s="339"/>
    </row>
    <row r="2502" spans="1:17" ht="13.5" customHeight="1">
      <c r="A2502" s="481"/>
      <c r="B2502" s="481"/>
      <c r="C2502" s="481"/>
      <c r="D2502" s="481"/>
      <c r="E2502" s="481"/>
      <c r="F2502" s="339"/>
      <c r="G2502" s="340" t="str">
        <f>IF(ISNUMBER(E2502),E2502/'Bulk DivVar Analysis'!$I$114,"")</f>
        <v/>
      </c>
      <c r="H2502" s="338" t="str">
        <f>IF(ISNUMBER(E2502), IF(G2502&gt;'Bulk DivVar Analysis'!$J$116,"Pass","Fail"),"")</f>
        <v/>
      </c>
      <c r="I2502" s="338" t="str">
        <f t="shared" si="41"/>
        <v/>
      </c>
      <c r="J2502" s="339"/>
      <c r="K2502" s="339"/>
      <c r="L2502" s="339"/>
      <c r="M2502" s="339"/>
      <c r="N2502" s="339"/>
      <c r="O2502" s="339"/>
      <c r="P2502" s="339"/>
      <c r="Q2502" s="339"/>
    </row>
    <row r="2503" spans="1:17" ht="13.5" customHeight="1">
      <c r="A2503" s="481"/>
      <c r="B2503" s="481"/>
      <c r="C2503" s="481"/>
      <c r="D2503" s="481"/>
      <c r="E2503" s="481"/>
      <c r="F2503" s="339"/>
      <c r="G2503" s="340" t="str">
        <f>IF(ISNUMBER(E2503),E2503/'Bulk DivVar Analysis'!$I$114,"")</f>
        <v/>
      </c>
      <c r="H2503" s="338" t="str">
        <f>IF(ISNUMBER(E2503), IF(G2503&gt;'Bulk DivVar Analysis'!$J$116,"Pass","Fail"),"")</f>
        <v/>
      </c>
      <c r="I2503" s="338" t="str">
        <f t="shared" si="41"/>
        <v/>
      </c>
      <c r="J2503" s="339"/>
      <c r="K2503" s="339"/>
      <c r="L2503" s="339"/>
      <c r="M2503" s="339"/>
      <c r="N2503" s="339"/>
      <c r="O2503" s="339"/>
      <c r="P2503" s="339"/>
      <c r="Q2503" s="339"/>
    </row>
    <row r="2504" spans="1:17" ht="13.5" customHeight="1">
      <c r="A2504" s="481"/>
      <c r="B2504" s="481"/>
      <c r="C2504" s="481"/>
      <c r="D2504" s="481"/>
      <c r="E2504" s="481"/>
      <c r="F2504" s="339"/>
      <c r="G2504" s="340" t="str">
        <f>IF(ISNUMBER(E2504),E2504/'Bulk DivVar Analysis'!$I$114,"")</f>
        <v/>
      </c>
      <c r="H2504" s="338" t="str">
        <f>IF(ISNUMBER(E2504), IF(G2504&gt;'Bulk DivVar Analysis'!$J$116,"Pass","Fail"),"")</f>
        <v/>
      </c>
      <c r="I2504" s="338" t="str">
        <f t="shared" si="41"/>
        <v/>
      </c>
      <c r="J2504" s="339"/>
      <c r="K2504" s="339"/>
      <c r="L2504" s="339"/>
      <c r="M2504" s="339"/>
      <c r="N2504" s="339"/>
      <c r="O2504" s="339"/>
      <c r="P2504" s="339"/>
      <c r="Q2504" s="339"/>
    </row>
    <row r="2505" spans="1:17" ht="13.5" customHeight="1">
      <c r="A2505" s="481"/>
      <c r="B2505" s="481"/>
      <c r="C2505" s="481"/>
      <c r="D2505" s="481"/>
      <c r="E2505" s="481"/>
      <c r="F2505" s="339"/>
      <c r="G2505" s="340" t="str">
        <f>IF(ISNUMBER(E2505),E2505/'Bulk DivVar Analysis'!$I$114,"")</f>
        <v/>
      </c>
      <c r="H2505" s="338" t="str">
        <f>IF(ISNUMBER(E2505), IF(G2505&gt;'Bulk DivVar Analysis'!$J$116,"Pass","Fail"),"")</f>
        <v/>
      </c>
      <c r="I2505" s="338" t="str">
        <f t="shared" si="41"/>
        <v/>
      </c>
      <c r="J2505" s="339"/>
      <c r="K2505" s="339"/>
      <c r="L2505" s="339"/>
      <c r="M2505" s="339"/>
      <c r="N2505" s="339"/>
      <c r="O2505" s="339"/>
      <c r="P2505" s="339"/>
      <c r="Q2505" s="339"/>
    </row>
    <row r="2506" spans="1:17" ht="13.5" customHeight="1">
      <c r="A2506" s="481"/>
      <c r="B2506" s="481"/>
      <c r="C2506" s="481"/>
      <c r="D2506" s="481"/>
      <c r="E2506" s="481"/>
      <c r="F2506" s="339"/>
      <c r="G2506" s="340" t="str">
        <f>IF(ISNUMBER(E2506),E2506/'Bulk DivVar Analysis'!$I$114,"")</f>
        <v/>
      </c>
      <c r="H2506" s="338" t="str">
        <f>IF(ISNUMBER(E2506), IF(G2506&gt;'Bulk DivVar Analysis'!$J$116,"Pass","Fail"),"")</f>
        <v/>
      </c>
      <c r="I2506" s="338" t="str">
        <f t="shared" si="41"/>
        <v/>
      </c>
      <c r="J2506" s="339"/>
      <c r="K2506" s="339"/>
      <c r="L2506" s="339"/>
      <c r="M2506" s="339"/>
      <c r="N2506" s="339"/>
      <c r="O2506" s="339"/>
      <c r="P2506" s="339"/>
      <c r="Q2506" s="339"/>
    </row>
    <row r="2507" spans="1:17" ht="13.5" customHeight="1">
      <c r="A2507" s="481"/>
      <c r="B2507" s="481"/>
      <c r="C2507" s="481"/>
      <c r="D2507" s="481"/>
      <c r="E2507" s="481"/>
      <c r="F2507" s="339"/>
      <c r="G2507" s="340" t="str">
        <f>IF(ISNUMBER(E2507),E2507/'Bulk DivVar Analysis'!$I$114,"")</f>
        <v/>
      </c>
      <c r="H2507" s="338" t="str">
        <f>IF(ISNUMBER(E2507), IF(G2507&gt;'Bulk DivVar Analysis'!$J$116,"Pass","Fail"),"")</f>
        <v/>
      </c>
      <c r="I2507" s="338" t="str">
        <f t="shared" si="41"/>
        <v/>
      </c>
      <c r="J2507" s="339"/>
      <c r="K2507" s="339"/>
      <c r="L2507" s="339"/>
      <c r="M2507" s="339"/>
      <c r="N2507" s="339"/>
      <c r="O2507" s="339"/>
      <c r="P2507" s="339"/>
      <c r="Q2507" s="339"/>
    </row>
    <row r="2508" spans="1:17" ht="13.5" customHeight="1">
      <c r="A2508" s="481"/>
      <c r="B2508" s="481"/>
      <c r="C2508" s="481"/>
      <c r="D2508" s="481"/>
      <c r="E2508" s="481"/>
      <c r="F2508" s="339"/>
      <c r="G2508" s="340" t="str">
        <f>IF(ISNUMBER(E2508),E2508/'Bulk DivVar Analysis'!$I$114,"")</f>
        <v/>
      </c>
      <c r="H2508" s="338" t="str">
        <f>IF(ISNUMBER(E2508), IF(G2508&gt;'Bulk DivVar Analysis'!$J$116,"Pass","Fail"),"")</f>
        <v/>
      </c>
      <c r="I2508" s="338" t="str">
        <f t="shared" si="41"/>
        <v/>
      </c>
      <c r="J2508" s="339"/>
      <c r="K2508" s="339"/>
      <c r="L2508" s="339"/>
      <c r="M2508" s="339"/>
      <c r="N2508" s="339"/>
      <c r="O2508" s="339"/>
      <c r="P2508" s="339"/>
      <c r="Q2508" s="339"/>
    </row>
    <row r="2509" spans="1:17" ht="13.5" customHeight="1">
      <c r="A2509" s="481"/>
      <c r="B2509" s="481"/>
      <c r="C2509" s="481"/>
      <c r="D2509" s="481"/>
      <c r="E2509" s="481"/>
      <c r="F2509" s="339"/>
      <c r="G2509" s="340" t="str">
        <f>IF(ISNUMBER(E2509),E2509/'Bulk DivVar Analysis'!$I$114,"")</f>
        <v/>
      </c>
      <c r="H2509" s="338" t="str">
        <f>IF(ISNUMBER(E2509), IF(G2509&gt;'Bulk DivVar Analysis'!$J$116,"Pass","Fail"),"")</f>
        <v/>
      </c>
      <c r="I2509" s="338" t="str">
        <f t="shared" si="41"/>
        <v/>
      </c>
      <c r="J2509" s="339"/>
      <c r="K2509" s="339"/>
      <c r="L2509" s="339"/>
      <c r="M2509" s="339"/>
      <c r="N2509" s="339"/>
      <c r="O2509" s="339"/>
      <c r="P2509" s="339"/>
      <c r="Q2509" s="339"/>
    </row>
    <row r="2510" spans="1:17" ht="13.5" customHeight="1">
      <c r="A2510" s="481"/>
      <c r="B2510" s="481"/>
      <c r="C2510" s="481"/>
      <c r="D2510" s="481"/>
      <c r="E2510" s="481"/>
      <c r="F2510" s="339"/>
      <c r="G2510" s="340" t="str">
        <f>IF(ISNUMBER(E2510),E2510/'Bulk DivVar Analysis'!$I$114,"")</f>
        <v/>
      </c>
      <c r="H2510" s="338" t="str">
        <f>IF(ISNUMBER(E2510), IF(G2510&gt;'Bulk DivVar Analysis'!$J$116,"Pass","Fail"),"")</f>
        <v/>
      </c>
      <c r="I2510" s="338" t="str">
        <f t="shared" si="41"/>
        <v/>
      </c>
      <c r="J2510" s="339"/>
      <c r="K2510" s="339"/>
      <c r="L2510" s="339"/>
      <c r="M2510" s="339"/>
      <c r="N2510" s="339"/>
      <c r="O2510" s="339"/>
      <c r="P2510" s="339"/>
      <c r="Q2510" s="339"/>
    </row>
    <row r="2511" spans="1:17" ht="13.5" customHeight="1">
      <c r="A2511" s="481"/>
      <c r="B2511" s="481"/>
      <c r="C2511" s="481"/>
      <c r="D2511" s="481"/>
      <c r="E2511" s="481"/>
      <c r="F2511" s="339"/>
      <c r="G2511" s="340" t="str">
        <f>IF(ISNUMBER(E2511),E2511/'Bulk DivVar Analysis'!$I$114,"")</f>
        <v/>
      </c>
      <c r="H2511" s="338" t="str">
        <f>IF(ISNUMBER(E2511), IF(G2511&gt;'Bulk DivVar Analysis'!$J$116,"Pass","Fail"),"")</f>
        <v/>
      </c>
      <c r="I2511" s="338" t="str">
        <f t="shared" si="41"/>
        <v/>
      </c>
      <c r="J2511" s="339"/>
      <c r="K2511" s="339"/>
      <c r="L2511" s="339"/>
      <c r="M2511" s="339"/>
      <c r="N2511" s="339"/>
      <c r="O2511" s="339"/>
      <c r="P2511" s="339"/>
      <c r="Q2511" s="339"/>
    </row>
    <row r="2512" spans="1:17" ht="13.5" customHeight="1">
      <c r="A2512" s="481"/>
      <c r="B2512" s="481"/>
      <c r="C2512" s="481"/>
      <c r="D2512" s="481"/>
      <c r="E2512" s="481"/>
      <c r="F2512" s="339"/>
      <c r="G2512" s="340" t="str">
        <f>IF(ISNUMBER(E2512),E2512/'Bulk DivVar Analysis'!$I$114,"")</f>
        <v/>
      </c>
      <c r="H2512" s="338" t="str">
        <f>IF(ISNUMBER(E2512), IF(G2512&gt;'Bulk DivVar Analysis'!$J$116,"Pass","Fail"),"")</f>
        <v/>
      </c>
      <c r="I2512" s="338" t="str">
        <f t="shared" si="41"/>
        <v/>
      </c>
      <c r="J2512" s="339"/>
      <c r="K2512" s="339"/>
      <c r="L2512" s="339"/>
      <c r="M2512" s="339"/>
      <c r="N2512" s="339"/>
      <c r="O2512" s="339"/>
      <c r="P2512" s="339"/>
      <c r="Q2512" s="339"/>
    </row>
    <row r="2513" spans="1:17" ht="13.5" customHeight="1">
      <c r="A2513" s="481"/>
      <c r="B2513" s="481"/>
      <c r="C2513" s="481"/>
      <c r="D2513" s="481"/>
      <c r="E2513" s="481"/>
      <c r="F2513" s="339"/>
      <c r="G2513" s="340" t="str">
        <f>IF(ISNUMBER(E2513),E2513/'Bulk DivVar Analysis'!$I$114,"")</f>
        <v/>
      </c>
      <c r="H2513" s="338" t="str">
        <f>IF(ISNUMBER(E2513), IF(G2513&gt;'Bulk DivVar Analysis'!$J$116,"Pass","Fail"),"")</f>
        <v/>
      </c>
      <c r="I2513" s="338" t="str">
        <f t="shared" si="41"/>
        <v/>
      </c>
      <c r="J2513" s="339"/>
      <c r="K2513" s="339"/>
      <c r="L2513" s="339"/>
      <c r="M2513" s="339"/>
      <c r="N2513" s="339"/>
      <c r="O2513" s="339"/>
      <c r="P2513" s="339"/>
      <c r="Q2513" s="339"/>
    </row>
    <row r="2514" spans="1:17" ht="13.5" customHeight="1">
      <c r="A2514" s="481"/>
      <c r="B2514" s="481"/>
      <c r="C2514" s="481"/>
      <c r="D2514" s="481"/>
      <c r="E2514" s="481"/>
      <c r="F2514" s="339"/>
      <c r="G2514" s="340" t="str">
        <f>IF(ISNUMBER(E2514),E2514/'Bulk DivVar Analysis'!$I$114,"")</f>
        <v/>
      </c>
      <c r="H2514" s="338" t="str">
        <f>IF(ISNUMBER(E2514), IF(G2514&gt;'Bulk DivVar Analysis'!$J$116,"Pass","Fail"),"")</f>
        <v/>
      </c>
      <c r="I2514" s="338" t="str">
        <f t="shared" si="41"/>
        <v/>
      </c>
      <c r="J2514" s="339"/>
      <c r="K2514" s="339"/>
      <c r="L2514" s="339"/>
      <c r="M2514" s="339"/>
      <c r="N2514" s="339"/>
      <c r="O2514" s="339"/>
      <c r="P2514" s="339"/>
      <c r="Q2514" s="339"/>
    </row>
    <row r="2515" spans="1:17" ht="13.5" customHeight="1">
      <c r="A2515" s="481"/>
      <c r="B2515" s="481"/>
      <c r="C2515" s="481"/>
      <c r="D2515" s="481"/>
      <c r="E2515" s="481"/>
      <c r="F2515" s="339"/>
      <c r="G2515" s="340" t="str">
        <f>IF(ISNUMBER(E2515),E2515/'Bulk DivVar Analysis'!$I$114,"")</f>
        <v/>
      </c>
      <c r="H2515" s="338" t="str">
        <f>IF(ISNUMBER(E2515), IF(G2515&gt;'Bulk DivVar Analysis'!$J$116,"Pass","Fail"),"")</f>
        <v/>
      </c>
      <c r="I2515" s="338" t="str">
        <f t="shared" si="41"/>
        <v/>
      </c>
      <c r="J2515" s="339"/>
      <c r="K2515" s="339"/>
      <c r="L2515" s="339"/>
      <c r="M2515" s="339"/>
      <c r="N2515" s="339"/>
      <c r="O2515" s="339"/>
      <c r="P2515" s="339"/>
      <c r="Q2515" s="339"/>
    </row>
    <row r="2516" spans="1:17" ht="13.5" customHeight="1">
      <c r="A2516" s="481"/>
      <c r="B2516" s="481"/>
      <c r="C2516" s="481"/>
      <c r="D2516" s="481"/>
      <c r="E2516" s="481"/>
      <c r="F2516" s="339"/>
      <c r="G2516" s="340" t="str">
        <f>IF(ISNUMBER(E2516),E2516/'Bulk DivVar Analysis'!$I$114,"")</f>
        <v/>
      </c>
      <c r="H2516" s="338" t="str">
        <f>IF(ISNUMBER(E2516), IF(G2516&gt;'Bulk DivVar Analysis'!$J$116,"Pass","Fail"),"")</f>
        <v/>
      </c>
      <c r="I2516" s="338" t="str">
        <f t="shared" si="41"/>
        <v/>
      </c>
      <c r="J2516" s="339"/>
      <c r="K2516" s="339"/>
      <c r="L2516" s="339"/>
      <c r="M2516" s="339"/>
      <c r="N2516" s="339"/>
      <c r="O2516" s="339"/>
      <c r="P2516" s="339"/>
      <c r="Q2516" s="339"/>
    </row>
    <row r="2517" spans="1:17" ht="13.5" customHeight="1">
      <c r="A2517" s="481"/>
      <c r="B2517" s="481"/>
      <c r="C2517" s="481"/>
      <c r="D2517" s="481"/>
      <c r="E2517" s="481"/>
      <c r="F2517" s="339"/>
      <c r="G2517" s="340" t="str">
        <f>IF(ISNUMBER(E2517),E2517/'Bulk DivVar Analysis'!$I$114,"")</f>
        <v/>
      </c>
      <c r="H2517" s="338" t="str">
        <f>IF(ISNUMBER(E2517), IF(G2517&gt;'Bulk DivVar Analysis'!$J$116,"Pass","Fail"),"")</f>
        <v/>
      </c>
      <c r="I2517" s="338" t="str">
        <f t="shared" si="41"/>
        <v/>
      </c>
      <c r="J2517" s="339"/>
      <c r="K2517" s="339"/>
      <c r="L2517" s="339"/>
      <c r="M2517" s="339"/>
      <c r="N2517" s="339"/>
      <c r="O2517" s="339"/>
      <c r="P2517" s="339"/>
      <c r="Q2517" s="339"/>
    </row>
    <row r="2518" spans="1:17" ht="13.5" customHeight="1">
      <c r="A2518" s="481"/>
      <c r="B2518" s="481"/>
      <c r="C2518" s="481"/>
      <c r="D2518" s="481"/>
      <c r="E2518" s="481"/>
      <c r="F2518" s="339"/>
      <c r="G2518" s="340" t="str">
        <f>IF(ISNUMBER(E2518),E2518/'Bulk DivVar Analysis'!$I$114,"")</f>
        <v/>
      </c>
      <c r="H2518" s="338" t="str">
        <f>IF(ISNUMBER(E2518), IF(G2518&gt;'Bulk DivVar Analysis'!$J$116,"Pass","Fail"),"")</f>
        <v/>
      </c>
      <c r="I2518" s="338" t="str">
        <f t="shared" si="41"/>
        <v/>
      </c>
      <c r="J2518" s="339"/>
      <c r="K2518" s="339"/>
      <c r="L2518" s="339"/>
      <c r="M2518" s="339"/>
      <c r="N2518" s="339"/>
      <c r="O2518" s="339"/>
      <c r="P2518" s="339"/>
      <c r="Q2518" s="339"/>
    </row>
    <row r="2519" spans="1:17" ht="13.5" customHeight="1">
      <c r="A2519" s="481"/>
      <c r="B2519" s="481"/>
      <c r="C2519" s="481"/>
      <c r="D2519" s="481"/>
      <c r="E2519" s="481"/>
      <c r="F2519" s="339"/>
      <c r="G2519" s="340" t="str">
        <f>IF(ISNUMBER(E2519),E2519/'Bulk DivVar Analysis'!$I$114,"")</f>
        <v/>
      </c>
      <c r="H2519" s="338" t="str">
        <f>IF(ISNUMBER(E2519), IF(G2519&gt;'Bulk DivVar Analysis'!$J$116,"Pass","Fail"),"")</f>
        <v/>
      </c>
      <c r="I2519" s="338" t="str">
        <f t="shared" si="41"/>
        <v/>
      </c>
      <c r="J2519" s="339"/>
      <c r="K2519" s="339"/>
      <c r="L2519" s="339"/>
      <c r="M2519" s="339"/>
      <c r="N2519" s="339"/>
      <c r="O2519" s="339"/>
      <c r="P2519" s="339"/>
      <c r="Q2519" s="339"/>
    </row>
    <row r="2520" spans="1:17" ht="13.5" customHeight="1">
      <c r="A2520" s="481"/>
      <c r="B2520" s="481"/>
      <c r="C2520" s="481"/>
      <c r="D2520" s="481"/>
      <c r="E2520" s="481"/>
      <c r="F2520" s="339"/>
      <c r="G2520" s="340" t="str">
        <f>IF(ISNUMBER(E2520),E2520/'Bulk DivVar Analysis'!$I$114,"")</f>
        <v/>
      </c>
      <c r="H2520" s="338" t="str">
        <f>IF(ISNUMBER(E2520), IF(G2520&gt;'Bulk DivVar Analysis'!$J$116,"Pass","Fail"),"")</f>
        <v/>
      </c>
      <c r="I2520" s="338" t="str">
        <f t="shared" si="41"/>
        <v/>
      </c>
      <c r="J2520" s="339"/>
      <c r="K2520" s="339"/>
      <c r="L2520" s="339"/>
      <c r="M2520" s="339"/>
      <c r="N2520" s="339"/>
      <c r="O2520" s="339"/>
      <c r="P2520" s="339"/>
      <c r="Q2520" s="339"/>
    </row>
    <row r="2521" spans="1:17" ht="13.5" customHeight="1">
      <c r="A2521" s="481"/>
      <c r="B2521" s="481"/>
      <c r="C2521" s="481"/>
      <c r="D2521" s="481"/>
      <c r="E2521" s="481"/>
      <c r="F2521" s="339"/>
      <c r="G2521" s="340" t="str">
        <f>IF(ISNUMBER(E2521),E2521/'Bulk DivVar Analysis'!$I$114,"")</f>
        <v/>
      </c>
      <c r="H2521" s="338" t="str">
        <f>IF(ISNUMBER(E2521), IF(G2521&gt;'Bulk DivVar Analysis'!$J$116,"Pass","Fail"),"")</f>
        <v/>
      </c>
      <c r="I2521" s="338" t="str">
        <f t="shared" si="41"/>
        <v/>
      </c>
      <c r="J2521" s="339"/>
      <c r="K2521" s="339"/>
      <c r="L2521" s="339"/>
      <c r="M2521" s="339"/>
      <c r="N2521" s="339"/>
      <c r="O2521" s="339"/>
      <c r="P2521" s="339"/>
      <c r="Q2521" s="339"/>
    </row>
    <row r="2522" spans="1:17" ht="13.5" customHeight="1">
      <c r="A2522" s="481"/>
      <c r="B2522" s="481"/>
      <c r="C2522" s="481"/>
      <c r="D2522" s="481"/>
      <c r="E2522" s="481"/>
      <c r="F2522" s="339"/>
      <c r="G2522" s="340" t="str">
        <f>IF(ISNUMBER(E2522),E2522/'Bulk DivVar Analysis'!$I$114,"")</f>
        <v/>
      </c>
      <c r="H2522" s="338" t="str">
        <f>IF(ISNUMBER(E2522), IF(G2522&gt;'Bulk DivVar Analysis'!$J$116,"Pass","Fail"),"")</f>
        <v/>
      </c>
      <c r="I2522" s="338" t="str">
        <f t="shared" si="41"/>
        <v/>
      </c>
      <c r="J2522" s="339"/>
      <c r="K2522" s="339"/>
      <c r="L2522" s="339"/>
      <c r="M2522" s="339"/>
      <c r="N2522" s="339"/>
      <c r="O2522" s="339"/>
      <c r="P2522" s="339"/>
      <c r="Q2522" s="339"/>
    </row>
    <row r="2523" spans="1:17" ht="13.5" customHeight="1">
      <c r="A2523" s="481"/>
      <c r="B2523" s="481"/>
      <c r="C2523" s="481"/>
      <c r="D2523" s="481"/>
      <c r="E2523" s="481"/>
      <c r="F2523" s="339"/>
      <c r="G2523" s="340" t="str">
        <f>IF(ISNUMBER(E2523),E2523/'Bulk DivVar Analysis'!$I$114,"")</f>
        <v/>
      </c>
      <c r="H2523" s="338" t="str">
        <f>IF(ISNUMBER(E2523), IF(G2523&gt;'Bulk DivVar Analysis'!$J$116,"Pass","Fail"),"")</f>
        <v/>
      </c>
      <c r="I2523" s="338" t="str">
        <f t="shared" si="41"/>
        <v/>
      </c>
      <c r="J2523" s="339"/>
      <c r="K2523" s="339"/>
      <c r="L2523" s="339"/>
      <c r="M2523" s="339"/>
      <c r="N2523" s="339"/>
      <c r="O2523" s="339"/>
      <c r="P2523" s="339"/>
      <c r="Q2523" s="339"/>
    </row>
    <row r="2524" spans="1:17" ht="13.5" customHeight="1">
      <c r="A2524" s="481"/>
      <c r="B2524" s="481"/>
      <c r="C2524" s="481"/>
      <c r="D2524" s="481"/>
      <c r="E2524" s="481"/>
      <c r="F2524" s="339"/>
      <c r="G2524" s="340" t="str">
        <f>IF(ISNUMBER(E2524),E2524/'Bulk DivVar Analysis'!$I$114,"")</f>
        <v/>
      </c>
      <c r="H2524" s="338" t="str">
        <f>IF(ISNUMBER(E2524), IF(G2524&gt;'Bulk DivVar Analysis'!$J$116,"Pass","Fail"),"")</f>
        <v/>
      </c>
      <c r="I2524" s="338" t="str">
        <f t="shared" si="41"/>
        <v/>
      </c>
      <c r="J2524" s="339"/>
      <c r="K2524" s="339"/>
      <c r="L2524" s="339"/>
      <c r="M2524" s="339"/>
      <c r="N2524" s="339"/>
      <c r="O2524" s="339"/>
      <c r="P2524" s="339"/>
      <c r="Q2524" s="339"/>
    </row>
    <row r="2525" spans="1:17" ht="13.5" customHeight="1">
      <c r="A2525" s="481"/>
      <c r="B2525" s="481"/>
      <c r="C2525" s="481"/>
      <c r="D2525" s="481"/>
      <c r="E2525" s="481"/>
      <c r="F2525" s="339"/>
      <c r="G2525" s="340" t="str">
        <f>IF(ISNUMBER(E2525),E2525/'Bulk DivVar Analysis'!$I$114,"")</f>
        <v/>
      </c>
      <c r="H2525" s="338" t="str">
        <f>IF(ISNUMBER(E2525), IF(G2525&gt;'Bulk DivVar Analysis'!$J$116,"Pass","Fail"),"")</f>
        <v/>
      </c>
      <c r="I2525" s="338" t="str">
        <f t="shared" si="41"/>
        <v/>
      </c>
      <c r="J2525" s="339"/>
      <c r="K2525" s="339"/>
      <c r="L2525" s="339"/>
      <c r="M2525" s="339"/>
      <c r="N2525" s="339"/>
      <c r="O2525" s="339"/>
      <c r="P2525" s="339"/>
      <c r="Q2525" s="339"/>
    </row>
    <row r="2526" spans="1:17" ht="13.5" customHeight="1">
      <c r="A2526" s="481"/>
      <c r="B2526" s="481"/>
      <c r="C2526" s="481"/>
      <c r="D2526" s="481"/>
      <c r="E2526" s="481"/>
      <c r="F2526" s="339"/>
      <c r="G2526" s="340" t="str">
        <f>IF(ISNUMBER(E2526),E2526/'Bulk DivVar Analysis'!$I$114,"")</f>
        <v/>
      </c>
      <c r="H2526" s="338" t="str">
        <f>IF(ISNUMBER(E2526), IF(G2526&gt;'Bulk DivVar Analysis'!$J$116,"Pass","Fail"),"")</f>
        <v/>
      </c>
      <c r="I2526" s="338" t="str">
        <f t="shared" si="41"/>
        <v/>
      </c>
      <c r="J2526" s="339"/>
      <c r="K2526" s="339"/>
      <c r="L2526" s="339"/>
      <c r="M2526" s="339"/>
      <c r="N2526" s="339"/>
      <c r="O2526" s="339"/>
      <c r="P2526" s="339"/>
      <c r="Q2526" s="339"/>
    </row>
    <row r="2527" spans="1:17" ht="13.5" customHeight="1">
      <c r="A2527" s="481"/>
      <c r="B2527" s="481"/>
      <c r="C2527" s="481"/>
      <c r="D2527" s="481"/>
      <c r="E2527" s="481"/>
      <c r="F2527" s="339"/>
      <c r="G2527" s="340" t="str">
        <f>IF(ISNUMBER(E2527),E2527/'Bulk DivVar Analysis'!$I$114,"")</f>
        <v/>
      </c>
      <c r="H2527" s="338" t="str">
        <f>IF(ISNUMBER(E2527), IF(G2527&gt;'Bulk DivVar Analysis'!$J$116,"Pass","Fail"),"")</f>
        <v/>
      </c>
      <c r="I2527" s="338" t="str">
        <f t="shared" si="41"/>
        <v/>
      </c>
      <c r="J2527" s="339"/>
      <c r="K2527" s="339"/>
      <c r="L2527" s="339"/>
      <c r="M2527" s="339"/>
      <c r="N2527" s="339"/>
      <c r="O2527" s="339"/>
      <c r="P2527" s="339"/>
      <c r="Q2527" s="339"/>
    </row>
    <row r="2528" spans="1:17" ht="13.5" customHeight="1">
      <c r="A2528" s="481"/>
      <c r="B2528" s="481"/>
      <c r="C2528" s="481"/>
      <c r="D2528" s="481"/>
      <c r="E2528" s="481"/>
      <c r="F2528" s="339"/>
      <c r="G2528" s="340" t="str">
        <f>IF(ISNUMBER(E2528),E2528/'Bulk DivVar Analysis'!$I$114,"")</f>
        <v/>
      </c>
      <c r="H2528" s="338" t="str">
        <f>IF(ISNUMBER(E2528), IF(G2528&gt;'Bulk DivVar Analysis'!$J$116,"Pass","Fail"),"")</f>
        <v/>
      </c>
      <c r="I2528" s="338" t="str">
        <f t="shared" si="41"/>
        <v/>
      </c>
      <c r="J2528" s="339"/>
      <c r="K2528" s="339"/>
      <c r="L2528" s="339"/>
      <c r="M2528" s="339"/>
      <c r="N2528" s="339"/>
      <c r="O2528" s="339"/>
      <c r="P2528" s="339"/>
      <c r="Q2528" s="339"/>
    </row>
    <row r="2529" spans="1:17" ht="13.5" customHeight="1">
      <c r="A2529" s="481"/>
      <c r="B2529" s="481"/>
      <c r="C2529" s="481"/>
      <c r="D2529" s="481"/>
      <c r="E2529" s="481"/>
      <c r="F2529" s="339"/>
      <c r="G2529" s="340" t="str">
        <f>IF(ISNUMBER(E2529),E2529/'Bulk DivVar Analysis'!$I$114,"")</f>
        <v/>
      </c>
      <c r="H2529" s="338" t="str">
        <f>IF(ISNUMBER(E2529), IF(G2529&gt;'Bulk DivVar Analysis'!$J$116,"Pass","Fail"),"")</f>
        <v/>
      </c>
      <c r="I2529" s="338" t="str">
        <f t="shared" si="41"/>
        <v/>
      </c>
      <c r="J2529" s="339"/>
      <c r="K2529" s="339"/>
      <c r="L2529" s="339"/>
      <c r="M2529" s="339"/>
      <c r="N2529" s="339"/>
      <c r="O2529" s="339"/>
      <c r="P2529" s="339"/>
      <c r="Q2529" s="339"/>
    </row>
    <row r="2530" spans="1:17" ht="13.5" customHeight="1">
      <c r="A2530" s="481"/>
      <c r="B2530" s="481"/>
      <c r="C2530" s="481"/>
      <c r="D2530" s="481"/>
      <c r="E2530" s="481"/>
      <c r="F2530" s="339"/>
      <c r="G2530" s="340" t="str">
        <f>IF(ISNUMBER(E2530),E2530/'Bulk DivVar Analysis'!$I$114,"")</f>
        <v/>
      </c>
      <c r="H2530" s="338" t="str">
        <f>IF(ISNUMBER(E2530), IF(G2530&gt;'Bulk DivVar Analysis'!$J$116,"Pass","Fail"),"")</f>
        <v/>
      </c>
      <c r="I2530" s="338" t="str">
        <f t="shared" si="41"/>
        <v/>
      </c>
      <c r="J2530" s="339"/>
      <c r="K2530" s="339"/>
      <c r="L2530" s="339"/>
      <c r="M2530" s="339"/>
      <c r="N2530" s="339"/>
      <c r="O2530" s="339"/>
      <c r="P2530" s="339"/>
      <c r="Q2530" s="339"/>
    </row>
    <row r="2531" spans="1:17" ht="13.5" customHeight="1">
      <c r="A2531" s="481"/>
      <c r="B2531" s="481"/>
      <c r="C2531" s="481"/>
      <c r="D2531" s="481"/>
      <c r="E2531" s="481"/>
      <c r="F2531" s="339"/>
      <c r="G2531" s="340" t="str">
        <f>IF(ISNUMBER(E2531),E2531/'Bulk DivVar Analysis'!$I$114,"")</f>
        <v/>
      </c>
      <c r="H2531" s="338" t="str">
        <f>IF(ISNUMBER(E2531), IF(G2531&gt;'Bulk DivVar Analysis'!$J$116,"Pass","Fail"),"")</f>
        <v/>
      </c>
      <c r="I2531" s="338" t="str">
        <f t="shared" si="41"/>
        <v/>
      </c>
      <c r="J2531" s="339"/>
      <c r="K2531" s="339"/>
      <c r="L2531" s="339"/>
      <c r="M2531" s="339"/>
      <c r="N2531" s="339"/>
      <c r="O2531" s="339"/>
      <c r="P2531" s="339"/>
      <c r="Q2531" s="339"/>
    </row>
    <row r="2532" spans="1:17" ht="13.5" customHeight="1">
      <c r="A2532" s="481"/>
      <c r="B2532" s="481"/>
      <c r="C2532" s="481"/>
      <c r="D2532" s="481"/>
      <c r="E2532" s="481"/>
      <c r="F2532" s="339"/>
      <c r="G2532" s="340" t="str">
        <f>IF(ISNUMBER(E2532),E2532/'Bulk DivVar Analysis'!$I$114,"")</f>
        <v/>
      </c>
      <c r="H2532" s="338" t="str">
        <f>IF(ISNUMBER(E2532), IF(G2532&gt;'Bulk DivVar Analysis'!$J$116,"Pass","Fail"),"")</f>
        <v/>
      </c>
      <c r="I2532" s="338" t="str">
        <f t="shared" si="41"/>
        <v/>
      </c>
      <c r="J2532" s="339"/>
      <c r="K2532" s="339"/>
      <c r="L2532" s="339"/>
      <c r="M2532" s="339"/>
      <c r="N2532" s="339"/>
      <c r="O2532" s="339"/>
      <c r="P2532" s="339"/>
      <c r="Q2532" s="339"/>
    </row>
    <row r="2533" spans="1:17" ht="13.5" customHeight="1">
      <c r="A2533" s="481"/>
      <c r="B2533" s="481"/>
      <c r="C2533" s="481"/>
      <c r="D2533" s="481"/>
      <c r="E2533" s="481"/>
      <c r="F2533" s="339"/>
      <c r="G2533" s="340" t="str">
        <f>IF(ISNUMBER(E2533),E2533/'Bulk DivVar Analysis'!$I$114,"")</f>
        <v/>
      </c>
      <c r="H2533" s="338" t="str">
        <f>IF(ISNUMBER(E2533), IF(G2533&gt;'Bulk DivVar Analysis'!$J$116,"Pass","Fail"),"")</f>
        <v/>
      </c>
      <c r="I2533" s="338" t="str">
        <f t="shared" si="41"/>
        <v/>
      </c>
      <c r="J2533" s="339"/>
      <c r="K2533" s="339"/>
      <c r="L2533" s="339"/>
      <c r="M2533" s="339"/>
      <c r="N2533" s="339"/>
      <c r="O2533" s="339"/>
      <c r="P2533" s="339"/>
      <c r="Q2533" s="339"/>
    </row>
    <row r="2534" spans="1:17" ht="13.5" customHeight="1">
      <c r="A2534" s="481"/>
      <c r="B2534" s="481"/>
      <c r="C2534" s="481"/>
      <c r="D2534" s="481"/>
      <c r="E2534" s="481"/>
      <c r="F2534" s="339"/>
      <c r="G2534" s="340" t="str">
        <f>IF(ISNUMBER(E2534),E2534/'Bulk DivVar Analysis'!$I$114,"")</f>
        <v/>
      </c>
      <c r="H2534" s="338" t="str">
        <f>IF(ISNUMBER(E2534), IF(G2534&gt;'Bulk DivVar Analysis'!$J$116,"Pass","Fail"),"")</f>
        <v/>
      </c>
      <c r="I2534" s="338" t="str">
        <f t="shared" si="41"/>
        <v/>
      </c>
      <c r="J2534" s="339"/>
      <c r="K2534" s="339"/>
      <c r="L2534" s="339"/>
      <c r="M2534" s="339"/>
      <c r="N2534" s="339"/>
      <c r="O2534" s="339"/>
      <c r="P2534" s="339"/>
      <c r="Q2534" s="339"/>
    </row>
    <row r="2535" spans="1:17" ht="13.5" customHeight="1">
      <c r="A2535" s="481"/>
      <c r="B2535" s="481"/>
      <c r="C2535" s="481"/>
      <c r="D2535" s="481"/>
      <c r="E2535" s="481"/>
      <c r="F2535" s="339"/>
      <c r="G2535" s="340" t="str">
        <f>IF(ISNUMBER(E2535),E2535/'Bulk DivVar Analysis'!$I$114,"")</f>
        <v/>
      </c>
      <c r="H2535" s="338" t="str">
        <f>IF(ISNUMBER(E2535), IF(G2535&gt;'Bulk DivVar Analysis'!$J$116,"Pass","Fail"),"")</f>
        <v/>
      </c>
      <c r="I2535" s="338" t="str">
        <f t="shared" si="41"/>
        <v/>
      </c>
      <c r="J2535" s="339"/>
      <c r="K2535" s="339"/>
      <c r="L2535" s="339"/>
      <c r="M2535" s="339"/>
      <c r="N2535" s="339"/>
      <c r="O2535" s="339"/>
      <c r="P2535" s="339"/>
      <c r="Q2535" s="339"/>
    </row>
    <row r="2536" spans="1:17" ht="13.5" customHeight="1">
      <c r="A2536" s="481"/>
      <c r="B2536" s="481"/>
      <c r="C2536" s="481"/>
      <c r="D2536" s="481"/>
      <c r="E2536" s="481"/>
      <c r="F2536" s="339"/>
      <c r="G2536" s="340" t="str">
        <f>IF(ISNUMBER(E2536),E2536/'Bulk DivVar Analysis'!$I$114,"")</f>
        <v/>
      </c>
      <c r="H2536" s="338" t="str">
        <f>IF(ISNUMBER(E2536), IF(G2536&gt;'Bulk DivVar Analysis'!$J$116,"Pass","Fail"),"")</f>
        <v/>
      </c>
      <c r="I2536" s="338" t="str">
        <f t="shared" si="41"/>
        <v/>
      </c>
      <c r="J2536" s="339"/>
      <c r="K2536" s="339"/>
      <c r="L2536" s="339"/>
      <c r="M2536" s="339"/>
      <c r="N2536" s="339"/>
      <c r="O2536" s="339"/>
      <c r="P2536" s="339"/>
      <c r="Q2536" s="339"/>
    </row>
    <row r="2537" spans="1:17" ht="13.5" customHeight="1">
      <c r="A2537" s="481"/>
      <c r="B2537" s="481"/>
      <c r="C2537" s="481"/>
      <c r="D2537" s="481"/>
      <c r="E2537" s="481"/>
      <c r="F2537" s="339"/>
      <c r="G2537" s="340" t="str">
        <f>IF(ISNUMBER(E2537),E2537/'Bulk DivVar Analysis'!$I$114,"")</f>
        <v/>
      </c>
      <c r="H2537" s="338" t="str">
        <f>IF(ISNUMBER(E2537), IF(G2537&gt;'Bulk DivVar Analysis'!$J$116,"Pass","Fail"),"")</f>
        <v/>
      </c>
      <c r="I2537" s="338" t="str">
        <f t="shared" si="41"/>
        <v/>
      </c>
      <c r="J2537" s="339"/>
      <c r="K2537" s="339"/>
      <c r="L2537" s="339"/>
      <c r="M2537" s="339"/>
      <c r="N2537" s="339"/>
      <c r="O2537" s="339"/>
      <c r="P2537" s="339"/>
      <c r="Q2537" s="339"/>
    </row>
    <row r="2538" spans="1:17" ht="13.5" customHeight="1">
      <c r="A2538" s="481"/>
      <c r="B2538" s="481"/>
      <c r="C2538" s="481"/>
      <c r="D2538" s="481"/>
      <c r="E2538" s="481"/>
      <c r="F2538" s="339"/>
      <c r="G2538" s="340" t="str">
        <f>IF(ISNUMBER(E2538),E2538/'Bulk DivVar Analysis'!$I$114,"")</f>
        <v/>
      </c>
      <c r="H2538" s="338" t="str">
        <f>IF(ISNUMBER(E2538), IF(G2538&gt;'Bulk DivVar Analysis'!$J$116,"Pass","Fail"),"")</f>
        <v/>
      </c>
      <c r="I2538" s="338" t="str">
        <f t="shared" si="41"/>
        <v/>
      </c>
      <c r="J2538" s="339"/>
      <c r="K2538" s="339"/>
      <c r="L2538" s="339"/>
      <c r="M2538" s="339"/>
      <c r="N2538" s="339"/>
      <c r="O2538" s="339"/>
      <c r="P2538" s="339"/>
      <c r="Q2538" s="339"/>
    </row>
    <row r="2539" spans="1:17" ht="13.5" customHeight="1">
      <c r="A2539" s="481"/>
      <c r="B2539" s="481"/>
      <c r="C2539" s="481"/>
      <c r="D2539" s="481"/>
      <c r="E2539" s="481"/>
      <c r="F2539" s="339"/>
      <c r="G2539" s="340" t="str">
        <f>IF(ISNUMBER(E2539),E2539/'Bulk DivVar Analysis'!$I$114,"")</f>
        <v/>
      </c>
      <c r="H2539" s="338" t="str">
        <f>IF(ISNUMBER(E2539), IF(G2539&gt;'Bulk DivVar Analysis'!$J$116,"Pass","Fail"),"")</f>
        <v/>
      </c>
      <c r="I2539" s="338" t="str">
        <f t="shared" si="41"/>
        <v/>
      </c>
      <c r="J2539" s="339"/>
      <c r="K2539" s="339"/>
      <c r="L2539" s="339"/>
      <c r="M2539" s="339"/>
      <c r="N2539" s="339"/>
      <c r="O2539" s="339"/>
      <c r="P2539" s="339"/>
      <c r="Q2539" s="339"/>
    </row>
    <row r="2540" spans="1:17" ht="13.5" customHeight="1">
      <c r="A2540" s="481"/>
      <c r="B2540" s="481"/>
      <c r="C2540" s="481"/>
      <c r="D2540" s="481"/>
      <c r="E2540" s="481"/>
      <c r="F2540" s="339"/>
      <c r="G2540" s="340" t="str">
        <f>IF(ISNUMBER(E2540),E2540/'Bulk DivVar Analysis'!$I$114,"")</f>
        <v/>
      </c>
      <c r="H2540" s="338" t="str">
        <f>IF(ISNUMBER(E2540), IF(G2540&gt;'Bulk DivVar Analysis'!$J$116,"Pass","Fail"),"")</f>
        <v/>
      </c>
      <c r="I2540" s="338" t="str">
        <f t="shared" si="41"/>
        <v/>
      </c>
      <c r="J2540" s="339"/>
      <c r="K2540" s="339"/>
      <c r="L2540" s="339"/>
      <c r="M2540" s="339"/>
      <c r="N2540" s="339"/>
      <c r="O2540" s="339"/>
      <c r="P2540" s="339"/>
      <c r="Q2540" s="339"/>
    </row>
    <row r="2541" spans="1:17" ht="13.5" customHeight="1">
      <c r="A2541" s="481"/>
      <c r="B2541" s="481"/>
      <c r="C2541" s="481"/>
      <c r="D2541" s="481"/>
      <c r="E2541" s="481"/>
      <c r="F2541" s="339"/>
      <c r="G2541" s="340" t="str">
        <f>IF(ISNUMBER(E2541),E2541/'Bulk DivVar Analysis'!$I$114,"")</f>
        <v/>
      </c>
      <c r="H2541" s="338" t="str">
        <f>IF(ISNUMBER(E2541), IF(G2541&gt;'Bulk DivVar Analysis'!$J$116,"Pass","Fail"),"")</f>
        <v/>
      </c>
      <c r="I2541" s="338" t="str">
        <f t="shared" si="41"/>
        <v/>
      </c>
      <c r="J2541" s="339"/>
      <c r="K2541" s="339"/>
      <c r="L2541" s="339"/>
      <c r="M2541" s="339"/>
      <c r="N2541" s="339"/>
      <c r="O2541" s="339"/>
      <c r="P2541" s="339"/>
      <c r="Q2541" s="339"/>
    </row>
    <row r="2542" spans="1:17" ht="13.5" customHeight="1">
      <c r="A2542" s="481"/>
      <c r="B2542" s="481"/>
      <c r="C2542" s="481"/>
      <c r="D2542" s="481"/>
      <c r="E2542" s="481"/>
      <c r="F2542" s="339"/>
      <c r="G2542" s="340" t="str">
        <f>IF(ISNUMBER(E2542),E2542/'Bulk DivVar Analysis'!$I$114,"")</f>
        <v/>
      </c>
      <c r="H2542" s="338" t="str">
        <f>IF(ISNUMBER(E2542), IF(G2542&gt;'Bulk DivVar Analysis'!$J$116,"Pass","Fail"),"")</f>
        <v/>
      </c>
      <c r="I2542" s="338" t="str">
        <f t="shared" si="41"/>
        <v/>
      </c>
      <c r="J2542" s="339"/>
      <c r="K2542" s="339"/>
      <c r="L2542" s="339"/>
      <c r="M2542" s="339"/>
      <c r="N2542" s="339"/>
      <c r="O2542" s="339"/>
      <c r="P2542" s="339"/>
      <c r="Q2542" s="339"/>
    </row>
    <row r="2543" spans="1:17" ht="13.5" customHeight="1">
      <c r="A2543" s="481"/>
      <c r="B2543" s="481"/>
      <c r="C2543" s="481"/>
      <c r="D2543" s="481"/>
      <c r="E2543" s="481"/>
      <c r="F2543" s="339"/>
      <c r="G2543" s="340" t="str">
        <f>IF(ISNUMBER(E2543),E2543/'Bulk DivVar Analysis'!$I$114,"")</f>
        <v/>
      </c>
      <c r="H2543" s="338" t="str">
        <f>IF(ISNUMBER(E2543), IF(G2543&gt;'Bulk DivVar Analysis'!$J$116,"Pass","Fail"),"")</f>
        <v/>
      </c>
      <c r="I2543" s="338" t="str">
        <f t="shared" si="41"/>
        <v/>
      </c>
      <c r="J2543" s="339"/>
      <c r="K2543" s="339"/>
      <c r="L2543" s="339"/>
      <c r="M2543" s="339"/>
      <c r="N2543" s="339"/>
      <c r="O2543" s="339"/>
      <c r="P2543" s="339"/>
      <c r="Q2543" s="339"/>
    </row>
    <row r="2544" spans="1:17" ht="13.5" customHeight="1">
      <c r="A2544" s="481"/>
      <c r="B2544" s="481"/>
      <c r="C2544" s="481"/>
      <c r="D2544" s="481"/>
      <c r="E2544" s="481"/>
      <c r="F2544" s="339"/>
      <c r="G2544" s="340" t="str">
        <f>IF(ISNUMBER(E2544),E2544/'Bulk DivVar Analysis'!$I$114,"")</f>
        <v/>
      </c>
      <c r="H2544" s="338" t="str">
        <f>IF(ISNUMBER(E2544), IF(G2544&gt;'Bulk DivVar Analysis'!$J$116,"Pass","Fail"),"")</f>
        <v/>
      </c>
      <c r="I2544" s="338" t="str">
        <f t="shared" si="41"/>
        <v/>
      </c>
      <c r="J2544" s="339"/>
      <c r="K2544" s="339"/>
      <c r="L2544" s="339"/>
      <c r="M2544" s="339"/>
      <c r="N2544" s="339"/>
      <c r="O2544" s="339"/>
      <c r="P2544" s="339"/>
      <c r="Q2544" s="339"/>
    </row>
    <row r="2545" spans="1:17" ht="13.5" customHeight="1">
      <c r="A2545" s="481"/>
      <c r="B2545" s="481"/>
      <c r="C2545" s="481"/>
      <c r="D2545" s="481"/>
      <c r="E2545" s="481"/>
      <c r="F2545" s="339"/>
      <c r="G2545" s="340" t="str">
        <f>IF(ISNUMBER(E2545),E2545/'Bulk DivVar Analysis'!$I$114,"")</f>
        <v/>
      </c>
      <c r="H2545" s="338" t="str">
        <f>IF(ISNUMBER(E2545), IF(G2545&gt;'Bulk DivVar Analysis'!$J$116,"Pass","Fail"),"")</f>
        <v/>
      </c>
      <c r="I2545" s="338" t="str">
        <f t="shared" si="41"/>
        <v/>
      </c>
      <c r="J2545" s="339"/>
      <c r="K2545" s="339"/>
      <c r="L2545" s="339"/>
      <c r="M2545" s="339"/>
      <c r="N2545" s="339"/>
      <c r="O2545" s="339"/>
      <c r="P2545" s="339"/>
      <c r="Q2545" s="339"/>
    </row>
    <row r="2546" spans="1:17" ht="13.5" customHeight="1">
      <c r="A2546" s="481"/>
      <c r="B2546" s="481"/>
      <c r="C2546" s="481"/>
      <c r="D2546" s="481"/>
      <c r="E2546" s="481"/>
      <c r="F2546" s="339"/>
      <c r="G2546" s="340" t="str">
        <f>IF(ISNUMBER(E2546),E2546/'Bulk DivVar Analysis'!$I$114,"")</f>
        <v/>
      </c>
      <c r="H2546" s="338" t="str">
        <f>IF(ISNUMBER(E2546), IF(G2546&gt;'Bulk DivVar Analysis'!$J$116,"Pass","Fail"),"")</f>
        <v/>
      </c>
      <c r="I2546" s="338" t="str">
        <f t="shared" si="41"/>
        <v/>
      </c>
      <c r="J2546" s="339"/>
      <c r="K2546" s="339"/>
      <c r="L2546" s="339"/>
      <c r="M2546" s="339"/>
      <c r="N2546" s="339"/>
      <c r="O2546" s="339"/>
      <c r="P2546" s="339"/>
      <c r="Q2546" s="339"/>
    </row>
    <row r="2547" spans="1:17" ht="13.5" customHeight="1">
      <c r="A2547" s="481"/>
      <c r="B2547" s="481"/>
      <c r="C2547" s="481"/>
      <c r="D2547" s="481"/>
      <c r="E2547" s="481"/>
      <c r="F2547" s="339"/>
      <c r="G2547" s="340" t="str">
        <f>IF(ISNUMBER(E2547),E2547/'Bulk DivVar Analysis'!$I$114,"")</f>
        <v/>
      </c>
      <c r="H2547" s="338" t="str">
        <f>IF(ISNUMBER(E2547), IF(G2547&gt;'Bulk DivVar Analysis'!$J$116,"Pass","Fail"),"")</f>
        <v/>
      </c>
      <c r="I2547" s="338" t="str">
        <f t="shared" si="41"/>
        <v/>
      </c>
      <c r="J2547" s="339"/>
      <c r="K2547" s="339"/>
      <c r="L2547" s="339"/>
      <c r="M2547" s="339"/>
      <c r="N2547" s="339"/>
      <c r="O2547" s="339"/>
      <c r="P2547" s="339"/>
      <c r="Q2547" s="339"/>
    </row>
    <row r="2548" spans="1:17" ht="13.5" customHeight="1">
      <c r="A2548" s="481"/>
      <c r="B2548" s="481"/>
      <c r="C2548" s="481"/>
      <c r="D2548" s="481"/>
      <c r="E2548" s="481"/>
      <c r="F2548" s="339"/>
      <c r="G2548" s="340" t="str">
        <f>IF(ISNUMBER(E2548),E2548/'Bulk DivVar Analysis'!$I$114,"")</f>
        <v/>
      </c>
      <c r="H2548" s="338" t="str">
        <f>IF(ISNUMBER(E2548), IF(G2548&gt;'Bulk DivVar Analysis'!$J$116,"Pass","Fail"),"")</f>
        <v/>
      </c>
      <c r="I2548" s="338" t="str">
        <f t="shared" si="41"/>
        <v/>
      </c>
      <c r="J2548" s="339"/>
      <c r="K2548" s="339"/>
      <c r="L2548" s="339"/>
      <c r="M2548" s="339"/>
      <c r="N2548" s="339"/>
      <c r="O2548" s="339"/>
      <c r="P2548" s="339"/>
      <c r="Q2548" s="339"/>
    </row>
    <row r="2549" spans="1:17" ht="13.5" customHeight="1">
      <c r="A2549" s="481"/>
      <c r="B2549" s="481"/>
      <c r="C2549" s="481"/>
      <c r="D2549" s="481"/>
      <c r="E2549" s="481"/>
      <c r="F2549" s="339"/>
      <c r="G2549" s="340" t="str">
        <f>IF(ISNUMBER(E2549),E2549/'Bulk DivVar Analysis'!$I$114,"")</f>
        <v/>
      </c>
      <c r="H2549" s="338" t="str">
        <f>IF(ISNUMBER(E2549), IF(G2549&gt;'Bulk DivVar Analysis'!$J$116,"Pass","Fail"),"")</f>
        <v/>
      </c>
      <c r="I2549" s="338" t="str">
        <f t="shared" si="41"/>
        <v/>
      </c>
      <c r="J2549" s="339"/>
      <c r="K2549" s="339"/>
      <c r="L2549" s="339"/>
      <c r="M2549" s="339"/>
      <c r="N2549" s="339"/>
      <c r="O2549" s="339"/>
      <c r="P2549" s="339"/>
      <c r="Q2549" s="339"/>
    </row>
    <row r="2550" spans="1:17" ht="13.5" customHeight="1">
      <c r="A2550" s="481"/>
      <c r="B2550" s="481"/>
      <c r="C2550" s="481"/>
      <c r="D2550" s="481"/>
      <c r="E2550" s="481"/>
      <c r="F2550" s="339"/>
      <c r="G2550" s="340" t="str">
        <f>IF(ISNUMBER(E2550),E2550/'Bulk DivVar Analysis'!$I$114,"")</f>
        <v/>
      </c>
      <c r="H2550" s="338" t="str">
        <f>IF(ISNUMBER(E2550), IF(G2550&gt;'Bulk DivVar Analysis'!$J$116,"Pass","Fail"),"")</f>
        <v/>
      </c>
      <c r="I2550" s="338" t="str">
        <f t="shared" si="41"/>
        <v/>
      </c>
      <c r="J2550" s="339"/>
      <c r="K2550" s="339"/>
      <c r="L2550" s="339"/>
      <c r="M2550" s="339"/>
      <c r="N2550" s="339"/>
      <c r="O2550" s="339"/>
      <c r="P2550" s="339"/>
      <c r="Q2550" s="339"/>
    </row>
    <row r="2551" spans="1:17" ht="13.5" customHeight="1">
      <c r="A2551" s="481"/>
      <c r="B2551" s="481"/>
      <c r="C2551" s="481"/>
      <c r="D2551" s="481"/>
      <c r="E2551" s="481"/>
      <c r="F2551" s="339"/>
      <c r="G2551" s="340" t="str">
        <f>IF(ISNUMBER(E2551),E2551/'Bulk DivVar Analysis'!$I$114,"")</f>
        <v/>
      </c>
      <c r="H2551" s="338" t="str">
        <f>IF(ISNUMBER(E2551), IF(G2551&gt;'Bulk DivVar Analysis'!$J$116,"Pass","Fail"),"")</f>
        <v/>
      </c>
      <c r="I2551" s="338" t="str">
        <f t="shared" si="41"/>
        <v/>
      </c>
      <c r="J2551" s="339"/>
      <c r="K2551" s="339"/>
      <c r="L2551" s="339"/>
      <c r="M2551" s="339"/>
      <c r="N2551" s="339"/>
      <c r="O2551" s="339"/>
      <c r="P2551" s="339"/>
      <c r="Q2551" s="339"/>
    </row>
    <row r="2552" spans="1:17" ht="13.5" customHeight="1">
      <c r="A2552" s="481"/>
      <c r="B2552" s="481"/>
      <c r="C2552" s="481"/>
      <c r="D2552" s="481"/>
      <c r="E2552" s="481"/>
      <c r="F2552" s="339"/>
      <c r="G2552" s="340" t="str">
        <f>IF(ISNUMBER(E2552),E2552/'Bulk DivVar Analysis'!$I$114,"")</f>
        <v/>
      </c>
      <c r="H2552" s="338" t="str">
        <f>IF(ISNUMBER(E2552), IF(G2552&gt;'Bulk DivVar Analysis'!$J$116,"Pass","Fail"),"")</f>
        <v/>
      </c>
      <c r="I2552" s="338" t="str">
        <f t="shared" si="41"/>
        <v/>
      </c>
      <c r="J2552" s="339"/>
      <c r="K2552" s="339"/>
      <c r="L2552" s="339"/>
      <c r="M2552" s="339"/>
      <c r="N2552" s="339"/>
      <c r="O2552" s="339"/>
      <c r="P2552" s="339"/>
      <c r="Q2552" s="339"/>
    </row>
    <row r="2553" spans="1:17" ht="13.5" customHeight="1">
      <c r="A2553" s="481"/>
      <c r="B2553" s="481"/>
      <c r="C2553" s="481"/>
      <c r="D2553" s="481"/>
      <c r="E2553" s="481"/>
      <c r="F2553" s="339"/>
      <c r="G2553" s="340" t="str">
        <f>IF(ISNUMBER(E2553),E2553/'Bulk DivVar Analysis'!$I$114,"")</f>
        <v/>
      </c>
      <c r="H2553" s="338" t="str">
        <f>IF(ISNUMBER(E2553), IF(G2553&gt;'Bulk DivVar Analysis'!$J$116,"Pass","Fail"),"")</f>
        <v/>
      </c>
      <c r="I2553" s="338" t="str">
        <f t="shared" si="41"/>
        <v/>
      </c>
      <c r="J2553" s="339"/>
      <c r="K2553" s="339"/>
      <c r="L2553" s="339"/>
      <c r="M2553" s="339"/>
      <c r="N2553" s="339"/>
      <c r="O2553" s="339"/>
      <c r="P2553" s="339"/>
      <c r="Q2553" s="339"/>
    </row>
    <row r="2554" spans="1:17" ht="13.5" customHeight="1">
      <c r="A2554" s="481"/>
      <c r="B2554" s="481"/>
      <c r="C2554" s="481"/>
      <c r="D2554" s="481"/>
      <c r="E2554" s="481"/>
      <c r="F2554" s="339"/>
      <c r="G2554" s="340" t="str">
        <f>IF(ISNUMBER(E2554),E2554/'Bulk DivVar Analysis'!$I$114,"")</f>
        <v/>
      </c>
      <c r="H2554" s="338" t="str">
        <f>IF(ISNUMBER(E2554), IF(G2554&gt;'Bulk DivVar Analysis'!$J$116,"Pass","Fail"),"")</f>
        <v/>
      </c>
      <c r="I2554" s="338" t="str">
        <f t="shared" si="41"/>
        <v/>
      </c>
      <c r="J2554" s="339"/>
      <c r="K2554" s="339"/>
      <c r="L2554" s="339"/>
      <c r="M2554" s="339"/>
      <c r="N2554" s="339"/>
      <c r="O2554" s="339"/>
      <c r="P2554" s="339"/>
      <c r="Q2554" s="339"/>
    </row>
    <row r="2555" spans="1:17" ht="13.5" customHeight="1">
      <c r="A2555" s="481"/>
      <c r="B2555" s="481"/>
      <c r="C2555" s="481"/>
      <c r="D2555" s="481"/>
      <c r="E2555" s="481"/>
      <c r="F2555" s="339"/>
      <c r="G2555" s="340" t="str">
        <f>IF(ISNUMBER(E2555),E2555/'Bulk DivVar Analysis'!$I$114,"")</f>
        <v/>
      </c>
      <c r="H2555" s="338" t="str">
        <f>IF(ISNUMBER(E2555), IF(G2555&gt;'Bulk DivVar Analysis'!$J$116,"Pass","Fail"),"")</f>
        <v/>
      </c>
      <c r="I2555" s="338" t="str">
        <f t="shared" si="41"/>
        <v/>
      </c>
      <c r="J2555" s="339"/>
      <c r="K2555" s="339"/>
      <c r="L2555" s="339"/>
      <c r="M2555" s="339"/>
      <c r="N2555" s="339"/>
      <c r="O2555" s="339"/>
      <c r="P2555" s="339"/>
      <c r="Q2555" s="339"/>
    </row>
    <row r="2556" spans="1:17" ht="13.5" customHeight="1">
      <c r="A2556" s="481"/>
      <c r="B2556" s="481"/>
      <c r="C2556" s="481"/>
      <c r="D2556" s="481"/>
      <c r="E2556" s="481"/>
      <c r="F2556" s="339"/>
      <c r="G2556" s="340" t="str">
        <f>IF(ISNUMBER(E2556),E2556/'Bulk DivVar Analysis'!$I$114,"")</f>
        <v/>
      </c>
      <c r="H2556" s="338" t="str">
        <f>IF(ISNUMBER(E2556), IF(G2556&gt;'Bulk DivVar Analysis'!$J$116,"Pass","Fail"),"")</f>
        <v/>
      </c>
      <c r="I2556" s="338" t="str">
        <f t="shared" si="41"/>
        <v/>
      </c>
      <c r="J2556" s="339"/>
      <c r="K2556" s="339"/>
      <c r="L2556" s="339"/>
      <c r="M2556" s="339"/>
      <c r="N2556" s="339"/>
      <c r="O2556" s="339"/>
      <c r="P2556" s="339"/>
      <c r="Q2556" s="339"/>
    </row>
    <row r="2557" spans="1:17" ht="13.5" customHeight="1">
      <c r="A2557" s="481"/>
      <c r="B2557" s="481"/>
      <c r="C2557" s="481"/>
      <c r="D2557" s="481"/>
      <c r="E2557" s="481"/>
      <c r="F2557" s="339"/>
      <c r="G2557" s="340" t="str">
        <f>IF(ISNUMBER(E2557),E2557/'Bulk DivVar Analysis'!$I$114,"")</f>
        <v/>
      </c>
      <c r="H2557" s="338" t="str">
        <f>IF(ISNUMBER(E2557), IF(G2557&gt;'Bulk DivVar Analysis'!$J$116,"Pass","Fail"),"")</f>
        <v/>
      </c>
      <c r="I2557" s="338" t="str">
        <f t="shared" si="41"/>
        <v/>
      </c>
      <c r="J2557" s="339"/>
      <c r="K2557" s="339"/>
      <c r="L2557" s="339"/>
      <c r="M2557" s="339"/>
      <c r="N2557" s="339"/>
      <c r="O2557" s="339"/>
      <c r="P2557" s="339"/>
      <c r="Q2557" s="339"/>
    </row>
    <row r="2558" spans="1:17" ht="13.5" customHeight="1">
      <c r="A2558" s="481"/>
      <c r="B2558" s="481"/>
      <c r="C2558" s="481"/>
      <c r="D2558" s="481"/>
      <c r="E2558" s="481"/>
      <c r="F2558" s="339"/>
      <c r="G2558" s="340" t="str">
        <f>IF(ISNUMBER(E2558),E2558/'Bulk DivVar Analysis'!$I$114,"")</f>
        <v/>
      </c>
      <c r="H2558" s="338" t="str">
        <f>IF(ISNUMBER(E2558), IF(G2558&gt;'Bulk DivVar Analysis'!$J$116,"Pass","Fail"),"")</f>
        <v/>
      </c>
      <c r="I2558" s="338" t="str">
        <f t="shared" si="41"/>
        <v/>
      </c>
      <c r="J2558" s="339"/>
      <c r="K2558" s="339"/>
      <c r="L2558" s="339"/>
      <c r="M2558" s="339"/>
      <c r="N2558" s="339"/>
      <c r="O2558" s="339"/>
      <c r="P2558" s="339"/>
      <c r="Q2558" s="339"/>
    </row>
    <row r="2559" spans="1:17" ht="13.5" customHeight="1">
      <c r="A2559" s="481"/>
      <c r="B2559" s="481"/>
      <c r="C2559" s="481"/>
      <c r="D2559" s="481"/>
      <c r="E2559" s="481"/>
      <c r="F2559" s="339"/>
      <c r="G2559" s="340" t="str">
        <f>IF(ISNUMBER(E2559),E2559/'Bulk DivVar Analysis'!$I$114,"")</f>
        <v/>
      </c>
      <c r="H2559" s="338" t="str">
        <f>IF(ISNUMBER(E2559), IF(G2559&gt;'Bulk DivVar Analysis'!$J$116,"Pass","Fail"),"")</f>
        <v/>
      </c>
      <c r="I2559" s="338" t="str">
        <f t="shared" si="41"/>
        <v/>
      </c>
      <c r="J2559" s="339"/>
      <c r="K2559" s="339"/>
      <c r="L2559" s="339"/>
      <c r="M2559" s="339"/>
      <c r="N2559" s="339"/>
      <c r="O2559" s="339"/>
      <c r="P2559" s="339"/>
      <c r="Q2559" s="339"/>
    </row>
    <row r="2560" spans="1:17" ht="13.5" customHeight="1">
      <c r="A2560" s="481"/>
      <c r="B2560" s="481"/>
      <c r="C2560" s="481"/>
      <c r="D2560" s="481"/>
      <c r="E2560" s="481"/>
      <c r="F2560" s="339"/>
      <c r="G2560" s="340" t="str">
        <f>IF(ISNUMBER(E2560),E2560/'Bulk DivVar Analysis'!$I$114,"")</f>
        <v/>
      </c>
      <c r="H2560" s="338" t="str">
        <f>IF(ISNUMBER(E2560), IF(G2560&gt;'Bulk DivVar Analysis'!$J$116,"Pass","Fail"),"")</f>
        <v/>
      </c>
      <c r="I2560" s="338" t="str">
        <f t="shared" si="41"/>
        <v/>
      </c>
      <c r="J2560" s="339"/>
      <c r="K2560" s="339"/>
      <c r="L2560" s="339"/>
      <c r="M2560" s="339"/>
      <c r="N2560" s="339"/>
      <c r="O2560" s="339"/>
      <c r="P2560" s="339"/>
      <c r="Q2560" s="339"/>
    </row>
    <row r="2561" spans="1:17" ht="13.5" customHeight="1">
      <c r="A2561" s="481"/>
      <c r="B2561" s="481"/>
      <c r="C2561" s="481"/>
      <c r="D2561" s="481"/>
      <c r="E2561" s="481"/>
      <c r="F2561" s="339"/>
      <c r="G2561" s="340" t="str">
        <f>IF(ISNUMBER(E2561),E2561/'Bulk DivVar Analysis'!$I$114,"")</f>
        <v/>
      </c>
      <c r="H2561" s="338" t="str">
        <f>IF(ISNUMBER(E2561), IF(G2561&gt;'Bulk DivVar Analysis'!$J$116,"Pass","Fail"),"")</f>
        <v/>
      </c>
      <c r="I2561" s="338" t="str">
        <f t="shared" si="41"/>
        <v/>
      </c>
      <c r="J2561" s="339"/>
      <c r="K2561" s="339"/>
      <c r="L2561" s="339"/>
      <c r="M2561" s="339"/>
      <c r="N2561" s="339"/>
      <c r="O2561" s="339"/>
      <c r="P2561" s="339"/>
      <c r="Q2561" s="339"/>
    </row>
    <row r="2562" spans="1:17" ht="13.5" customHeight="1">
      <c r="A2562" s="481"/>
      <c r="B2562" s="481"/>
      <c r="C2562" s="481"/>
      <c r="D2562" s="481"/>
      <c r="E2562" s="481"/>
      <c r="F2562" s="339"/>
      <c r="G2562" s="340" t="str">
        <f>IF(ISNUMBER(E2562),E2562/'Bulk DivVar Analysis'!$I$114,"")</f>
        <v/>
      </c>
      <c r="H2562" s="338" t="str">
        <f>IF(ISNUMBER(E2562), IF(G2562&gt;'Bulk DivVar Analysis'!$J$116,"Pass","Fail"),"")</f>
        <v/>
      </c>
      <c r="I2562" s="338" t="str">
        <f t="shared" si="41"/>
        <v/>
      </c>
      <c r="J2562" s="339"/>
      <c r="K2562" s="339"/>
      <c r="L2562" s="339"/>
      <c r="M2562" s="339"/>
      <c r="N2562" s="339"/>
      <c r="O2562" s="339"/>
      <c r="P2562" s="339"/>
      <c r="Q2562" s="339"/>
    </row>
    <row r="2563" spans="1:17" ht="13.5" customHeight="1">
      <c r="A2563" s="481"/>
      <c r="B2563" s="481"/>
      <c r="C2563" s="481"/>
      <c r="D2563" s="481"/>
      <c r="E2563" s="481"/>
      <c r="F2563" s="339"/>
      <c r="G2563" s="340" t="str">
        <f>IF(ISNUMBER(E2563),E2563/'Bulk DivVar Analysis'!$I$114,"")</f>
        <v/>
      </c>
      <c r="H2563" s="338" t="str">
        <f>IF(ISNUMBER(E2563), IF(G2563&gt;'Bulk DivVar Analysis'!$J$116,"Pass","Fail"),"")</f>
        <v/>
      </c>
      <c r="I2563" s="338" t="str">
        <f t="shared" ref="I2563:I2626" si="42">_xlfn.TEXTJOIN("_",TRUE,B2563,C2563)</f>
        <v/>
      </c>
      <c r="J2563" s="339"/>
      <c r="K2563" s="339"/>
      <c r="L2563" s="339"/>
      <c r="M2563" s="339"/>
      <c r="N2563" s="339"/>
      <c r="O2563" s="339"/>
      <c r="P2563" s="339"/>
      <c r="Q2563" s="339"/>
    </row>
    <row r="2564" spans="1:17" ht="13.5" customHeight="1">
      <c r="A2564" s="481"/>
      <c r="B2564" s="481"/>
      <c r="C2564" s="481"/>
      <c r="D2564" s="481"/>
      <c r="E2564" s="481"/>
      <c r="F2564" s="339"/>
      <c r="G2564" s="340" t="str">
        <f>IF(ISNUMBER(E2564),E2564/'Bulk DivVar Analysis'!$I$114,"")</f>
        <v/>
      </c>
      <c r="H2564" s="338" t="str">
        <f>IF(ISNUMBER(E2564), IF(G2564&gt;'Bulk DivVar Analysis'!$J$116,"Pass","Fail"),"")</f>
        <v/>
      </c>
      <c r="I2564" s="338" t="str">
        <f t="shared" si="42"/>
        <v/>
      </c>
      <c r="J2564" s="339"/>
      <c r="K2564" s="339"/>
      <c r="L2564" s="339"/>
      <c r="M2564" s="339"/>
      <c r="N2564" s="339"/>
      <c r="O2564" s="339"/>
      <c r="P2564" s="339"/>
      <c r="Q2564" s="339"/>
    </row>
    <row r="2565" spans="1:17" ht="13.5" customHeight="1">
      <c r="A2565" s="481"/>
      <c r="B2565" s="481"/>
      <c r="C2565" s="481"/>
      <c r="D2565" s="481"/>
      <c r="E2565" s="481"/>
      <c r="F2565" s="339"/>
      <c r="G2565" s="340" t="str">
        <f>IF(ISNUMBER(E2565),E2565/'Bulk DivVar Analysis'!$I$114,"")</f>
        <v/>
      </c>
      <c r="H2565" s="338" t="str">
        <f>IF(ISNUMBER(E2565), IF(G2565&gt;'Bulk DivVar Analysis'!$J$116,"Pass","Fail"),"")</f>
        <v/>
      </c>
      <c r="I2565" s="338" t="str">
        <f t="shared" si="42"/>
        <v/>
      </c>
      <c r="J2565" s="339"/>
      <c r="K2565" s="339"/>
      <c r="L2565" s="339"/>
      <c r="M2565" s="339"/>
      <c r="N2565" s="339"/>
      <c r="O2565" s="339"/>
      <c r="P2565" s="339"/>
      <c r="Q2565" s="339"/>
    </row>
    <row r="2566" spans="1:17" ht="13.5" customHeight="1">
      <c r="A2566" s="481"/>
      <c r="B2566" s="481"/>
      <c r="C2566" s="481"/>
      <c r="D2566" s="481"/>
      <c r="E2566" s="481"/>
      <c r="F2566" s="339"/>
      <c r="G2566" s="340" t="str">
        <f>IF(ISNUMBER(E2566),E2566/'Bulk DivVar Analysis'!$I$114,"")</f>
        <v/>
      </c>
      <c r="H2566" s="338" t="str">
        <f>IF(ISNUMBER(E2566), IF(G2566&gt;'Bulk DivVar Analysis'!$J$116,"Pass","Fail"),"")</f>
        <v/>
      </c>
      <c r="I2566" s="338" t="str">
        <f t="shared" si="42"/>
        <v/>
      </c>
      <c r="J2566" s="339"/>
      <c r="K2566" s="339"/>
      <c r="L2566" s="339"/>
      <c r="M2566" s="339"/>
      <c r="N2566" s="339"/>
      <c r="O2566" s="339"/>
      <c r="P2566" s="339"/>
      <c r="Q2566" s="339"/>
    </row>
    <row r="2567" spans="1:17" ht="13.5" customHeight="1">
      <c r="A2567" s="481"/>
      <c r="B2567" s="481"/>
      <c r="C2567" s="481"/>
      <c r="D2567" s="481"/>
      <c r="E2567" s="481"/>
      <c r="F2567" s="339"/>
      <c r="G2567" s="340" t="str">
        <f>IF(ISNUMBER(E2567),E2567/'Bulk DivVar Analysis'!$I$114,"")</f>
        <v/>
      </c>
      <c r="H2567" s="338" t="str">
        <f>IF(ISNUMBER(E2567), IF(G2567&gt;'Bulk DivVar Analysis'!$J$116,"Pass","Fail"),"")</f>
        <v/>
      </c>
      <c r="I2567" s="338" t="str">
        <f t="shared" si="42"/>
        <v/>
      </c>
      <c r="J2567" s="339"/>
      <c r="K2567" s="339"/>
      <c r="L2567" s="339"/>
      <c r="M2567" s="339"/>
      <c r="N2567" s="339"/>
      <c r="O2567" s="339"/>
      <c r="P2567" s="339"/>
      <c r="Q2567" s="339"/>
    </row>
    <row r="2568" spans="1:17" ht="13.5" customHeight="1">
      <c r="A2568" s="481"/>
      <c r="B2568" s="481"/>
      <c r="C2568" s="481"/>
      <c r="D2568" s="481"/>
      <c r="E2568" s="481"/>
      <c r="F2568" s="339"/>
      <c r="G2568" s="340" t="str">
        <f>IF(ISNUMBER(E2568),E2568/'Bulk DivVar Analysis'!$I$114,"")</f>
        <v/>
      </c>
      <c r="H2568" s="338" t="str">
        <f>IF(ISNUMBER(E2568), IF(G2568&gt;'Bulk DivVar Analysis'!$J$116,"Pass","Fail"),"")</f>
        <v/>
      </c>
      <c r="I2568" s="338" t="str">
        <f t="shared" si="42"/>
        <v/>
      </c>
      <c r="J2568" s="339"/>
      <c r="K2568" s="339"/>
      <c r="L2568" s="339"/>
      <c r="M2568" s="339"/>
      <c r="N2568" s="339"/>
      <c r="O2568" s="339"/>
      <c r="P2568" s="339"/>
      <c r="Q2568" s="339"/>
    </row>
    <row r="2569" spans="1:17" ht="13.5" customHeight="1">
      <c r="A2569" s="481"/>
      <c r="B2569" s="481"/>
      <c r="C2569" s="481"/>
      <c r="D2569" s="481"/>
      <c r="E2569" s="481"/>
      <c r="F2569" s="339"/>
      <c r="G2569" s="340" t="str">
        <f>IF(ISNUMBER(E2569),E2569/'Bulk DivVar Analysis'!$I$114,"")</f>
        <v/>
      </c>
      <c r="H2569" s="338" t="str">
        <f>IF(ISNUMBER(E2569), IF(G2569&gt;'Bulk DivVar Analysis'!$J$116,"Pass","Fail"),"")</f>
        <v/>
      </c>
      <c r="I2569" s="338" t="str">
        <f t="shared" si="42"/>
        <v/>
      </c>
      <c r="J2569" s="339"/>
      <c r="K2569" s="339"/>
      <c r="L2569" s="339"/>
      <c r="M2569" s="339"/>
      <c r="N2569" s="339"/>
      <c r="O2569" s="339"/>
      <c r="P2569" s="339"/>
      <c r="Q2569" s="339"/>
    </row>
    <row r="2570" spans="1:17" ht="13.5" customHeight="1">
      <c r="A2570" s="481"/>
      <c r="B2570" s="481"/>
      <c r="C2570" s="481"/>
      <c r="D2570" s="481"/>
      <c r="E2570" s="481"/>
      <c r="F2570" s="339"/>
      <c r="G2570" s="340" t="str">
        <f>IF(ISNUMBER(E2570),E2570/'Bulk DivVar Analysis'!$I$114,"")</f>
        <v/>
      </c>
      <c r="H2570" s="338" t="str">
        <f>IF(ISNUMBER(E2570), IF(G2570&gt;'Bulk DivVar Analysis'!$J$116,"Pass","Fail"),"")</f>
        <v/>
      </c>
      <c r="I2570" s="338" t="str">
        <f t="shared" si="42"/>
        <v/>
      </c>
      <c r="J2570" s="339"/>
      <c r="K2570" s="339"/>
      <c r="L2570" s="339"/>
      <c r="M2570" s="339"/>
      <c r="N2570" s="339"/>
      <c r="O2570" s="339"/>
      <c r="P2570" s="339"/>
      <c r="Q2570" s="339"/>
    </row>
    <row r="2571" spans="1:17" ht="13.5" customHeight="1">
      <c r="A2571" s="481"/>
      <c r="B2571" s="481"/>
      <c r="C2571" s="481"/>
      <c r="D2571" s="481"/>
      <c r="E2571" s="481"/>
      <c r="F2571" s="339"/>
      <c r="G2571" s="340" t="str">
        <f>IF(ISNUMBER(E2571),E2571/'Bulk DivVar Analysis'!$I$114,"")</f>
        <v/>
      </c>
      <c r="H2571" s="338" t="str">
        <f>IF(ISNUMBER(E2571), IF(G2571&gt;'Bulk DivVar Analysis'!$J$116,"Pass","Fail"),"")</f>
        <v/>
      </c>
      <c r="I2571" s="338" t="str">
        <f t="shared" si="42"/>
        <v/>
      </c>
      <c r="J2571" s="339"/>
      <c r="K2571" s="339"/>
      <c r="L2571" s="339"/>
      <c r="M2571" s="339"/>
      <c r="N2571" s="339"/>
      <c r="O2571" s="339"/>
      <c r="P2571" s="339"/>
      <c r="Q2571" s="339"/>
    </row>
    <row r="2572" spans="1:17" ht="13.5" customHeight="1">
      <c r="A2572" s="481"/>
      <c r="B2572" s="481"/>
      <c r="C2572" s="481"/>
      <c r="D2572" s="481"/>
      <c r="E2572" s="481"/>
      <c r="F2572" s="339"/>
      <c r="G2572" s="340" t="str">
        <f>IF(ISNUMBER(E2572),E2572/'Bulk DivVar Analysis'!$I$114,"")</f>
        <v/>
      </c>
      <c r="H2572" s="338" t="str">
        <f>IF(ISNUMBER(E2572), IF(G2572&gt;'Bulk DivVar Analysis'!$J$116,"Pass","Fail"),"")</f>
        <v/>
      </c>
      <c r="I2572" s="338" t="str">
        <f t="shared" si="42"/>
        <v/>
      </c>
      <c r="J2572" s="339"/>
      <c r="K2572" s="339"/>
      <c r="L2572" s="339"/>
      <c r="M2572" s="339"/>
      <c r="N2572" s="339"/>
      <c r="O2572" s="339"/>
      <c r="P2572" s="339"/>
      <c r="Q2572" s="339"/>
    </row>
    <row r="2573" spans="1:17" ht="13.5" customHeight="1">
      <c r="A2573" s="481"/>
      <c r="B2573" s="481"/>
      <c r="C2573" s="481"/>
      <c r="D2573" s="481"/>
      <c r="E2573" s="481"/>
      <c r="F2573" s="339"/>
      <c r="G2573" s="340" t="str">
        <f>IF(ISNUMBER(E2573),E2573/'Bulk DivVar Analysis'!$I$114,"")</f>
        <v/>
      </c>
      <c r="H2573" s="338" t="str">
        <f>IF(ISNUMBER(E2573), IF(G2573&gt;'Bulk DivVar Analysis'!$J$116,"Pass","Fail"),"")</f>
        <v/>
      </c>
      <c r="I2573" s="338" t="str">
        <f t="shared" si="42"/>
        <v/>
      </c>
      <c r="J2573" s="339"/>
      <c r="K2573" s="339"/>
      <c r="L2573" s="339"/>
      <c r="M2573" s="339"/>
      <c r="N2573" s="339"/>
      <c r="O2573" s="339"/>
      <c r="P2573" s="339"/>
      <c r="Q2573" s="339"/>
    </row>
    <row r="2574" spans="1:17" ht="13.5" customHeight="1">
      <c r="A2574" s="481"/>
      <c r="B2574" s="481"/>
      <c r="C2574" s="481"/>
      <c r="D2574" s="481"/>
      <c r="E2574" s="481"/>
      <c r="F2574" s="339"/>
      <c r="G2574" s="340" t="str">
        <f>IF(ISNUMBER(E2574),E2574/'Bulk DivVar Analysis'!$I$114,"")</f>
        <v/>
      </c>
      <c r="H2574" s="338" t="str">
        <f>IF(ISNUMBER(E2574), IF(G2574&gt;'Bulk DivVar Analysis'!$J$116,"Pass","Fail"),"")</f>
        <v/>
      </c>
      <c r="I2574" s="338" t="str">
        <f t="shared" si="42"/>
        <v/>
      </c>
      <c r="J2574" s="339"/>
      <c r="K2574" s="339"/>
      <c r="L2574" s="339"/>
      <c r="M2574" s="339"/>
      <c r="N2574" s="339"/>
      <c r="O2574" s="339"/>
      <c r="P2574" s="339"/>
      <c r="Q2574" s="339"/>
    </row>
    <row r="2575" spans="1:17" ht="13.5" customHeight="1">
      <c r="A2575" s="481"/>
      <c r="B2575" s="481"/>
      <c r="C2575" s="481"/>
      <c r="D2575" s="481"/>
      <c r="E2575" s="481"/>
      <c r="F2575" s="339"/>
      <c r="G2575" s="340" t="str">
        <f>IF(ISNUMBER(E2575),E2575/'Bulk DivVar Analysis'!$I$114,"")</f>
        <v/>
      </c>
      <c r="H2575" s="338" t="str">
        <f>IF(ISNUMBER(E2575), IF(G2575&gt;'Bulk DivVar Analysis'!$J$116,"Pass","Fail"),"")</f>
        <v/>
      </c>
      <c r="I2575" s="338" t="str">
        <f t="shared" si="42"/>
        <v/>
      </c>
      <c r="J2575" s="339"/>
      <c r="K2575" s="339"/>
      <c r="L2575" s="339"/>
      <c r="M2575" s="339"/>
      <c r="N2575" s="339"/>
      <c r="O2575" s="339"/>
      <c r="P2575" s="339"/>
      <c r="Q2575" s="339"/>
    </row>
    <row r="2576" spans="1:17" ht="13.5" customHeight="1">
      <c r="A2576" s="481"/>
      <c r="B2576" s="481"/>
      <c r="C2576" s="481"/>
      <c r="D2576" s="481"/>
      <c r="E2576" s="481"/>
      <c r="F2576" s="339"/>
      <c r="G2576" s="340" t="str">
        <f>IF(ISNUMBER(E2576),E2576/'Bulk DivVar Analysis'!$I$114,"")</f>
        <v/>
      </c>
      <c r="H2576" s="338" t="str">
        <f>IF(ISNUMBER(E2576), IF(G2576&gt;'Bulk DivVar Analysis'!$J$116,"Pass","Fail"),"")</f>
        <v/>
      </c>
      <c r="I2576" s="338" t="str">
        <f t="shared" si="42"/>
        <v/>
      </c>
      <c r="J2576" s="339"/>
      <c r="K2576" s="339"/>
      <c r="L2576" s="339"/>
      <c r="M2576" s="339"/>
      <c r="N2576" s="339"/>
      <c r="O2576" s="339"/>
      <c r="P2576" s="339"/>
      <c r="Q2576" s="339"/>
    </row>
    <row r="2577" spans="1:17" ht="13.5" customHeight="1">
      <c r="A2577" s="481"/>
      <c r="B2577" s="481"/>
      <c r="C2577" s="481"/>
      <c r="D2577" s="481"/>
      <c r="E2577" s="481"/>
      <c r="F2577" s="339"/>
      <c r="G2577" s="340" t="str">
        <f>IF(ISNUMBER(E2577),E2577/'Bulk DivVar Analysis'!$I$114,"")</f>
        <v/>
      </c>
      <c r="H2577" s="338" t="str">
        <f>IF(ISNUMBER(E2577), IF(G2577&gt;'Bulk DivVar Analysis'!$J$116,"Pass","Fail"),"")</f>
        <v/>
      </c>
      <c r="I2577" s="338" t="str">
        <f t="shared" si="42"/>
        <v/>
      </c>
      <c r="J2577" s="339"/>
      <c r="K2577" s="339"/>
      <c r="L2577" s="339"/>
      <c r="M2577" s="339"/>
      <c r="N2577" s="339"/>
      <c r="O2577" s="339"/>
      <c r="P2577" s="339"/>
      <c r="Q2577" s="339"/>
    </row>
    <row r="2578" spans="1:17" ht="13.5" customHeight="1">
      <c r="A2578" s="481"/>
      <c r="B2578" s="481"/>
      <c r="C2578" s="481"/>
      <c r="D2578" s="481"/>
      <c r="E2578" s="481"/>
      <c r="F2578" s="339"/>
      <c r="G2578" s="340" t="str">
        <f>IF(ISNUMBER(E2578),E2578/'Bulk DivVar Analysis'!$I$114,"")</f>
        <v/>
      </c>
      <c r="H2578" s="338" t="str">
        <f>IF(ISNUMBER(E2578), IF(G2578&gt;'Bulk DivVar Analysis'!$J$116,"Pass","Fail"),"")</f>
        <v/>
      </c>
      <c r="I2578" s="338" t="str">
        <f t="shared" si="42"/>
        <v/>
      </c>
      <c r="J2578" s="339"/>
      <c r="K2578" s="339"/>
      <c r="L2578" s="339"/>
      <c r="M2578" s="339"/>
      <c r="N2578" s="339"/>
      <c r="O2578" s="339"/>
      <c r="P2578" s="339"/>
      <c r="Q2578" s="339"/>
    </row>
    <row r="2579" spans="1:17" ht="13.5" customHeight="1">
      <c r="A2579" s="481"/>
      <c r="B2579" s="481"/>
      <c r="C2579" s="481"/>
      <c r="D2579" s="481"/>
      <c r="E2579" s="481"/>
      <c r="F2579" s="339"/>
      <c r="G2579" s="340" t="str">
        <f>IF(ISNUMBER(E2579),E2579/'Bulk DivVar Analysis'!$I$114,"")</f>
        <v/>
      </c>
      <c r="H2579" s="338" t="str">
        <f>IF(ISNUMBER(E2579), IF(G2579&gt;'Bulk DivVar Analysis'!$J$116,"Pass","Fail"),"")</f>
        <v/>
      </c>
      <c r="I2579" s="338" t="str">
        <f t="shared" si="42"/>
        <v/>
      </c>
      <c r="J2579" s="339"/>
      <c r="K2579" s="339"/>
      <c r="L2579" s="339"/>
      <c r="M2579" s="339"/>
      <c r="N2579" s="339"/>
      <c r="O2579" s="339"/>
      <c r="P2579" s="339"/>
      <c r="Q2579" s="339"/>
    </row>
    <row r="2580" spans="1:17" ht="13.5" customHeight="1">
      <c r="A2580" s="481"/>
      <c r="B2580" s="481"/>
      <c r="C2580" s="481"/>
      <c r="D2580" s="481"/>
      <c r="E2580" s="481"/>
      <c r="F2580" s="339"/>
      <c r="G2580" s="340" t="str">
        <f>IF(ISNUMBER(E2580),E2580/'Bulk DivVar Analysis'!$I$114,"")</f>
        <v/>
      </c>
      <c r="H2580" s="338" t="str">
        <f>IF(ISNUMBER(E2580), IF(G2580&gt;'Bulk DivVar Analysis'!$J$116,"Pass","Fail"),"")</f>
        <v/>
      </c>
      <c r="I2580" s="338" t="str">
        <f t="shared" si="42"/>
        <v/>
      </c>
      <c r="J2580" s="339"/>
      <c r="K2580" s="339"/>
      <c r="L2580" s="339"/>
      <c r="M2580" s="339"/>
      <c r="N2580" s="339"/>
      <c r="O2580" s="339"/>
      <c r="P2580" s="339"/>
      <c r="Q2580" s="339"/>
    </row>
    <row r="2581" spans="1:17" ht="13.5" customHeight="1">
      <c r="A2581" s="481"/>
      <c r="B2581" s="481"/>
      <c r="C2581" s="481"/>
      <c r="D2581" s="481"/>
      <c r="E2581" s="481"/>
      <c r="F2581" s="339"/>
      <c r="G2581" s="340" t="str">
        <f>IF(ISNUMBER(E2581),E2581/'Bulk DivVar Analysis'!$I$114,"")</f>
        <v/>
      </c>
      <c r="H2581" s="338" t="str">
        <f>IF(ISNUMBER(E2581), IF(G2581&gt;'Bulk DivVar Analysis'!$J$116,"Pass","Fail"),"")</f>
        <v/>
      </c>
      <c r="I2581" s="338" t="str">
        <f t="shared" si="42"/>
        <v/>
      </c>
      <c r="J2581" s="339"/>
      <c r="K2581" s="339"/>
      <c r="L2581" s="339"/>
      <c r="M2581" s="339"/>
      <c r="N2581" s="339"/>
      <c r="O2581" s="339"/>
      <c r="P2581" s="339"/>
      <c r="Q2581" s="339"/>
    </row>
    <row r="2582" spans="1:17" ht="13.5" customHeight="1">
      <c r="A2582" s="481"/>
      <c r="B2582" s="481"/>
      <c r="C2582" s="481"/>
      <c r="D2582" s="481"/>
      <c r="E2582" s="481"/>
      <c r="F2582" s="339"/>
      <c r="G2582" s="340" t="str">
        <f>IF(ISNUMBER(E2582),E2582/'Bulk DivVar Analysis'!$I$114,"")</f>
        <v/>
      </c>
      <c r="H2582" s="338" t="str">
        <f>IF(ISNUMBER(E2582), IF(G2582&gt;'Bulk DivVar Analysis'!$J$116,"Pass","Fail"),"")</f>
        <v/>
      </c>
      <c r="I2582" s="338" t="str">
        <f t="shared" si="42"/>
        <v/>
      </c>
      <c r="J2582" s="339"/>
      <c r="K2582" s="339"/>
      <c r="L2582" s="339"/>
      <c r="M2582" s="339"/>
      <c r="N2582" s="339"/>
      <c r="O2582" s="339"/>
      <c r="P2582" s="339"/>
      <c r="Q2582" s="339"/>
    </row>
    <row r="2583" spans="1:17" ht="13.5" customHeight="1">
      <c r="A2583" s="481"/>
      <c r="B2583" s="481"/>
      <c r="C2583" s="481"/>
      <c r="D2583" s="481"/>
      <c r="E2583" s="481"/>
      <c r="F2583" s="339"/>
      <c r="G2583" s="340" t="str">
        <f>IF(ISNUMBER(E2583),E2583/'Bulk DivVar Analysis'!$I$114,"")</f>
        <v/>
      </c>
      <c r="H2583" s="338" t="str">
        <f>IF(ISNUMBER(E2583), IF(G2583&gt;'Bulk DivVar Analysis'!$J$116,"Pass","Fail"),"")</f>
        <v/>
      </c>
      <c r="I2583" s="338" t="str">
        <f t="shared" si="42"/>
        <v/>
      </c>
      <c r="J2583" s="339"/>
      <c r="K2583" s="339"/>
      <c r="L2583" s="339"/>
      <c r="M2583" s="339"/>
      <c r="N2583" s="339"/>
      <c r="O2583" s="339"/>
      <c r="P2583" s="339"/>
      <c r="Q2583" s="339"/>
    </row>
    <row r="2584" spans="1:17" ht="13.5" customHeight="1">
      <c r="A2584" s="481"/>
      <c r="B2584" s="481"/>
      <c r="C2584" s="481"/>
      <c r="D2584" s="481"/>
      <c r="E2584" s="481"/>
      <c r="F2584" s="339"/>
      <c r="G2584" s="340" t="str">
        <f>IF(ISNUMBER(E2584),E2584/'Bulk DivVar Analysis'!$I$114,"")</f>
        <v/>
      </c>
      <c r="H2584" s="338" t="str">
        <f>IF(ISNUMBER(E2584), IF(G2584&gt;'Bulk DivVar Analysis'!$J$116,"Pass","Fail"),"")</f>
        <v/>
      </c>
      <c r="I2584" s="338" t="str">
        <f t="shared" si="42"/>
        <v/>
      </c>
      <c r="J2584" s="339"/>
      <c r="K2584" s="339"/>
      <c r="L2584" s="339"/>
      <c r="M2584" s="339"/>
      <c r="N2584" s="339"/>
      <c r="O2584" s="339"/>
      <c r="P2584" s="339"/>
      <c r="Q2584" s="339"/>
    </row>
    <row r="2585" spans="1:17" ht="13.5" customHeight="1">
      <c r="A2585" s="481"/>
      <c r="B2585" s="481"/>
      <c r="C2585" s="481"/>
      <c r="D2585" s="481"/>
      <c r="E2585" s="481"/>
      <c r="F2585" s="339"/>
      <c r="G2585" s="340" t="str">
        <f>IF(ISNUMBER(E2585),E2585/'Bulk DivVar Analysis'!$I$114,"")</f>
        <v/>
      </c>
      <c r="H2585" s="338" t="str">
        <f>IF(ISNUMBER(E2585), IF(G2585&gt;'Bulk DivVar Analysis'!$J$116,"Pass","Fail"),"")</f>
        <v/>
      </c>
      <c r="I2585" s="338" t="str">
        <f t="shared" si="42"/>
        <v/>
      </c>
      <c r="J2585" s="339"/>
      <c r="K2585" s="339"/>
      <c r="L2585" s="339"/>
      <c r="M2585" s="339"/>
      <c r="N2585" s="339"/>
      <c r="O2585" s="339"/>
      <c r="P2585" s="339"/>
      <c r="Q2585" s="339"/>
    </row>
    <row r="2586" spans="1:17" ht="13.5" customHeight="1">
      <c r="A2586" s="481"/>
      <c r="B2586" s="481"/>
      <c r="C2586" s="481"/>
      <c r="D2586" s="481"/>
      <c r="E2586" s="481"/>
      <c r="F2586" s="339"/>
      <c r="G2586" s="340" t="str">
        <f>IF(ISNUMBER(E2586),E2586/'Bulk DivVar Analysis'!$I$114,"")</f>
        <v/>
      </c>
      <c r="H2586" s="338" t="str">
        <f>IF(ISNUMBER(E2586), IF(G2586&gt;'Bulk DivVar Analysis'!$J$116,"Pass","Fail"),"")</f>
        <v/>
      </c>
      <c r="I2586" s="338" t="str">
        <f t="shared" si="42"/>
        <v/>
      </c>
      <c r="J2586" s="339"/>
      <c r="K2586" s="339"/>
      <c r="L2586" s="339"/>
      <c r="M2586" s="339"/>
      <c r="N2586" s="339"/>
      <c r="O2586" s="339"/>
      <c r="P2586" s="339"/>
      <c r="Q2586" s="339"/>
    </row>
    <row r="2587" spans="1:17" ht="13.5" customHeight="1">
      <c r="A2587" s="481"/>
      <c r="B2587" s="481"/>
      <c r="C2587" s="481"/>
      <c r="D2587" s="481"/>
      <c r="E2587" s="481"/>
      <c r="F2587" s="339"/>
      <c r="G2587" s="340" t="str">
        <f>IF(ISNUMBER(E2587),E2587/'Bulk DivVar Analysis'!$I$114,"")</f>
        <v/>
      </c>
      <c r="H2587" s="338" t="str">
        <f>IF(ISNUMBER(E2587), IF(G2587&gt;'Bulk DivVar Analysis'!$J$116,"Pass","Fail"),"")</f>
        <v/>
      </c>
      <c r="I2587" s="338" t="str">
        <f t="shared" si="42"/>
        <v/>
      </c>
      <c r="J2587" s="339"/>
      <c r="K2587" s="339"/>
      <c r="L2587" s="339"/>
      <c r="M2587" s="339"/>
      <c r="N2587" s="339"/>
      <c r="O2587" s="339"/>
      <c r="P2587" s="339"/>
      <c r="Q2587" s="339"/>
    </row>
    <row r="2588" spans="1:17" ht="13.5" customHeight="1">
      <c r="A2588" s="481"/>
      <c r="B2588" s="481"/>
      <c r="C2588" s="481"/>
      <c r="D2588" s="481"/>
      <c r="E2588" s="481"/>
      <c r="F2588" s="339"/>
      <c r="G2588" s="340" t="str">
        <f>IF(ISNUMBER(E2588),E2588/'Bulk DivVar Analysis'!$I$114,"")</f>
        <v/>
      </c>
      <c r="H2588" s="338" t="str">
        <f>IF(ISNUMBER(E2588), IF(G2588&gt;'Bulk DivVar Analysis'!$J$116,"Pass","Fail"),"")</f>
        <v/>
      </c>
      <c r="I2588" s="338" t="str">
        <f t="shared" si="42"/>
        <v/>
      </c>
      <c r="J2588" s="339"/>
      <c r="K2588" s="339"/>
      <c r="L2588" s="339"/>
      <c r="M2588" s="339"/>
      <c r="N2588" s="339"/>
      <c r="O2588" s="339"/>
      <c r="P2588" s="339"/>
      <c r="Q2588" s="339"/>
    </row>
    <row r="2589" spans="1:17" ht="13.5" customHeight="1">
      <c r="A2589" s="481"/>
      <c r="B2589" s="481"/>
      <c r="C2589" s="481"/>
      <c r="D2589" s="481"/>
      <c r="E2589" s="481"/>
      <c r="F2589" s="339"/>
      <c r="G2589" s="340" t="str">
        <f>IF(ISNUMBER(E2589),E2589/'Bulk DivVar Analysis'!$I$114,"")</f>
        <v/>
      </c>
      <c r="H2589" s="338" t="str">
        <f>IF(ISNUMBER(E2589), IF(G2589&gt;'Bulk DivVar Analysis'!$J$116,"Pass","Fail"),"")</f>
        <v/>
      </c>
      <c r="I2589" s="338" t="str">
        <f t="shared" si="42"/>
        <v/>
      </c>
      <c r="J2589" s="339"/>
      <c r="K2589" s="339"/>
      <c r="L2589" s="339"/>
      <c r="M2589" s="339"/>
      <c r="N2589" s="339"/>
      <c r="O2589" s="339"/>
      <c r="P2589" s="339"/>
      <c r="Q2589" s="339"/>
    </row>
    <row r="2590" spans="1:17" ht="13.5" customHeight="1">
      <c r="A2590" s="481"/>
      <c r="B2590" s="481"/>
      <c r="C2590" s="481"/>
      <c r="D2590" s="481"/>
      <c r="E2590" s="481"/>
      <c r="F2590" s="339"/>
      <c r="G2590" s="340" t="str">
        <f>IF(ISNUMBER(E2590),E2590/'Bulk DivVar Analysis'!$I$114,"")</f>
        <v/>
      </c>
      <c r="H2590" s="338" t="str">
        <f>IF(ISNUMBER(E2590), IF(G2590&gt;'Bulk DivVar Analysis'!$J$116,"Pass","Fail"),"")</f>
        <v/>
      </c>
      <c r="I2590" s="338" t="str">
        <f t="shared" si="42"/>
        <v/>
      </c>
      <c r="J2590" s="339"/>
      <c r="K2590" s="339"/>
      <c r="L2590" s="339"/>
      <c r="M2590" s="339"/>
      <c r="N2590" s="339"/>
      <c r="O2590" s="339"/>
      <c r="P2590" s="339"/>
      <c r="Q2590" s="339"/>
    </row>
    <row r="2591" spans="1:17" ht="13.5" customHeight="1">
      <c r="A2591" s="481"/>
      <c r="B2591" s="481"/>
      <c r="C2591" s="481"/>
      <c r="D2591" s="481"/>
      <c r="E2591" s="481"/>
      <c r="F2591" s="339"/>
      <c r="G2591" s="340" t="str">
        <f>IF(ISNUMBER(E2591),E2591/'Bulk DivVar Analysis'!$I$114,"")</f>
        <v/>
      </c>
      <c r="H2591" s="338" t="str">
        <f>IF(ISNUMBER(E2591), IF(G2591&gt;'Bulk DivVar Analysis'!$J$116,"Pass","Fail"),"")</f>
        <v/>
      </c>
      <c r="I2591" s="338" t="str">
        <f t="shared" si="42"/>
        <v/>
      </c>
      <c r="J2591" s="339"/>
      <c r="K2591" s="339"/>
      <c r="L2591" s="339"/>
      <c r="M2591" s="339"/>
      <c r="N2591" s="339"/>
      <c r="O2591" s="339"/>
      <c r="P2591" s="339"/>
      <c r="Q2591" s="339"/>
    </row>
    <row r="2592" spans="1:17" ht="13.5" customHeight="1">
      <c r="A2592" s="481"/>
      <c r="B2592" s="481"/>
      <c r="C2592" s="481"/>
      <c r="D2592" s="481"/>
      <c r="E2592" s="481"/>
      <c r="F2592" s="339"/>
      <c r="G2592" s="340" t="str">
        <f>IF(ISNUMBER(E2592),E2592/'Bulk DivVar Analysis'!$I$114,"")</f>
        <v/>
      </c>
      <c r="H2592" s="338" t="str">
        <f>IF(ISNUMBER(E2592), IF(G2592&gt;'Bulk DivVar Analysis'!$J$116,"Pass","Fail"),"")</f>
        <v/>
      </c>
      <c r="I2592" s="338" t="str">
        <f t="shared" si="42"/>
        <v/>
      </c>
      <c r="J2592" s="339"/>
      <c r="K2592" s="339"/>
      <c r="L2592" s="339"/>
      <c r="M2592" s="339"/>
      <c r="N2592" s="339"/>
      <c r="O2592" s="339"/>
      <c r="P2592" s="339"/>
      <c r="Q2592" s="339"/>
    </row>
    <row r="2593" spans="1:17" ht="13.5" customHeight="1">
      <c r="A2593" s="481"/>
      <c r="B2593" s="481"/>
      <c r="C2593" s="481"/>
      <c r="D2593" s="481"/>
      <c r="E2593" s="481"/>
      <c r="F2593" s="339"/>
      <c r="G2593" s="340" t="str">
        <f>IF(ISNUMBER(E2593),E2593/'Bulk DivVar Analysis'!$I$114,"")</f>
        <v/>
      </c>
      <c r="H2593" s="338" t="str">
        <f>IF(ISNUMBER(E2593), IF(G2593&gt;'Bulk DivVar Analysis'!$J$116,"Pass","Fail"),"")</f>
        <v/>
      </c>
      <c r="I2593" s="338" t="str">
        <f t="shared" si="42"/>
        <v/>
      </c>
      <c r="J2593" s="339"/>
      <c r="K2593" s="339"/>
      <c r="L2593" s="339"/>
      <c r="M2593" s="339"/>
      <c r="N2593" s="339"/>
      <c r="O2593" s="339"/>
      <c r="P2593" s="339"/>
      <c r="Q2593" s="339"/>
    </row>
    <row r="2594" spans="1:17" ht="13.5" customHeight="1">
      <c r="A2594" s="481"/>
      <c r="B2594" s="481"/>
      <c r="C2594" s="481"/>
      <c r="D2594" s="481"/>
      <c r="E2594" s="481"/>
      <c r="F2594" s="339"/>
      <c r="G2594" s="340" t="str">
        <f>IF(ISNUMBER(E2594),E2594/'Bulk DivVar Analysis'!$I$114,"")</f>
        <v/>
      </c>
      <c r="H2594" s="338" t="str">
        <f>IF(ISNUMBER(E2594), IF(G2594&gt;'Bulk DivVar Analysis'!$J$116,"Pass","Fail"),"")</f>
        <v/>
      </c>
      <c r="I2594" s="338" t="str">
        <f t="shared" si="42"/>
        <v/>
      </c>
      <c r="J2594" s="339"/>
      <c r="K2594" s="339"/>
      <c r="L2594" s="339"/>
      <c r="M2594" s="339"/>
      <c r="N2594" s="339"/>
      <c r="O2594" s="339"/>
      <c r="P2594" s="339"/>
      <c r="Q2594" s="339"/>
    </row>
    <row r="2595" spans="1:17" ht="13.5" customHeight="1">
      <c r="A2595" s="481"/>
      <c r="B2595" s="481"/>
      <c r="C2595" s="481"/>
      <c r="D2595" s="481"/>
      <c r="E2595" s="481"/>
      <c r="F2595" s="339"/>
      <c r="G2595" s="340" t="str">
        <f>IF(ISNUMBER(E2595),E2595/'Bulk DivVar Analysis'!$I$114,"")</f>
        <v/>
      </c>
      <c r="H2595" s="338" t="str">
        <f>IF(ISNUMBER(E2595), IF(G2595&gt;'Bulk DivVar Analysis'!$J$116,"Pass","Fail"),"")</f>
        <v/>
      </c>
      <c r="I2595" s="338" t="str">
        <f t="shared" si="42"/>
        <v/>
      </c>
      <c r="J2595" s="339"/>
      <c r="K2595" s="339"/>
      <c r="L2595" s="339"/>
      <c r="M2595" s="339"/>
      <c r="N2595" s="339"/>
      <c r="O2595" s="339"/>
      <c r="P2595" s="339"/>
      <c r="Q2595" s="339"/>
    </row>
    <row r="2596" spans="1:17" ht="13.5" customHeight="1">
      <c r="A2596" s="481"/>
      <c r="B2596" s="481"/>
      <c r="C2596" s="481"/>
      <c r="D2596" s="481"/>
      <c r="E2596" s="481"/>
      <c r="F2596" s="339"/>
      <c r="G2596" s="340" t="str">
        <f>IF(ISNUMBER(E2596),E2596/'Bulk DivVar Analysis'!$I$114,"")</f>
        <v/>
      </c>
      <c r="H2596" s="338" t="str">
        <f>IF(ISNUMBER(E2596), IF(G2596&gt;'Bulk DivVar Analysis'!$J$116,"Pass","Fail"),"")</f>
        <v/>
      </c>
      <c r="I2596" s="338" t="str">
        <f t="shared" si="42"/>
        <v/>
      </c>
      <c r="J2596" s="339"/>
      <c r="K2596" s="339"/>
      <c r="L2596" s="339"/>
      <c r="M2596" s="339"/>
      <c r="N2596" s="339"/>
      <c r="O2596" s="339"/>
      <c r="P2596" s="339"/>
      <c r="Q2596" s="339"/>
    </row>
    <row r="2597" spans="1:17" ht="13.5" customHeight="1">
      <c r="A2597" s="481"/>
      <c r="B2597" s="481"/>
      <c r="C2597" s="481"/>
      <c r="D2597" s="481"/>
      <c r="E2597" s="481"/>
      <c r="F2597" s="339"/>
      <c r="G2597" s="340" t="str">
        <f>IF(ISNUMBER(E2597),E2597/'Bulk DivVar Analysis'!$I$114,"")</f>
        <v/>
      </c>
      <c r="H2597" s="338" t="str">
        <f>IF(ISNUMBER(E2597), IF(G2597&gt;'Bulk DivVar Analysis'!$J$116,"Pass","Fail"),"")</f>
        <v/>
      </c>
      <c r="I2597" s="338" t="str">
        <f t="shared" si="42"/>
        <v/>
      </c>
      <c r="J2597" s="339"/>
      <c r="K2597" s="339"/>
      <c r="L2597" s="339"/>
      <c r="M2597" s="339"/>
      <c r="N2597" s="339"/>
      <c r="O2597" s="339"/>
      <c r="P2597" s="339"/>
      <c r="Q2597" s="339"/>
    </row>
    <row r="2598" spans="1:17" ht="13.5" customHeight="1">
      <c r="A2598" s="481"/>
      <c r="B2598" s="481"/>
      <c r="C2598" s="481"/>
      <c r="D2598" s="481"/>
      <c r="E2598" s="481"/>
      <c r="F2598" s="339"/>
      <c r="G2598" s="340" t="str">
        <f>IF(ISNUMBER(E2598),E2598/'Bulk DivVar Analysis'!$I$114,"")</f>
        <v/>
      </c>
      <c r="H2598" s="338" t="str">
        <f>IF(ISNUMBER(E2598), IF(G2598&gt;'Bulk DivVar Analysis'!$J$116,"Pass","Fail"),"")</f>
        <v/>
      </c>
      <c r="I2598" s="338" t="str">
        <f t="shared" si="42"/>
        <v/>
      </c>
      <c r="J2598" s="339"/>
      <c r="K2598" s="339"/>
      <c r="L2598" s="339"/>
      <c r="M2598" s="339"/>
      <c r="N2598" s="339"/>
      <c r="O2598" s="339"/>
      <c r="P2598" s="339"/>
      <c r="Q2598" s="339"/>
    </row>
    <row r="2599" spans="1:17" ht="13.5" customHeight="1">
      <c r="A2599" s="481"/>
      <c r="B2599" s="481"/>
      <c r="C2599" s="481"/>
      <c r="D2599" s="481"/>
      <c r="E2599" s="481"/>
      <c r="F2599" s="339"/>
      <c r="G2599" s="340" t="str">
        <f>IF(ISNUMBER(E2599),E2599/'Bulk DivVar Analysis'!$I$114,"")</f>
        <v/>
      </c>
      <c r="H2599" s="338" t="str">
        <f>IF(ISNUMBER(E2599), IF(G2599&gt;'Bulk DivVar Analysis'!$J$116,"Pass","Fail"),"")</f>
        <v/>
      </c>
      <c r="I2599" s="338" t="str">
        <f t="shared" si="42"/>
        <v/>
      </c>
      <c r="J2599" s="339"/>
      <c r="K2599" s="339"/>
      <c r="L2599" s="339"/>
      <c r="M2599" s="339"/>
      <c r="N2599" s="339"/>
      <c r="O2599" s="339"/>
      <c r="P2599" s="339"/>
      <c r="Q2599" s="339"/>
    </row>
    <row r="2600" spans="1:17" ht="13.5" customHeight="1">
      <c r="A2600" s="481"/>
      <c r="B2600" s="481"/>
      <c r="C2600" s="481"/>
      <c r="D2600" s="481"/>
      <c r="E2600" s="481"/>
      <c r="F2600" s="339"/>
      <c r="G2600" s="340" t="str">
        <f>IF(ISNUMBER(E2600),E2600/'Bulk DivVar Analysis'!$I$114,"")</f>
        <v/>
      </c>
      <c r="H2600" s="338" t="str">
        <f>IF(ISNUMBER(E2600), IF(G2600&gt;'Bulk DivVar Analysis'!$J$116,"Pass","Fail"),"")</f>
        <v/>
      </c>
      <c r="I2600" s="338" t="str">
        <f t="shared" si="42"/>
        <v/>
      </c>
      <c r="J2600" s="339"/>
      <c r="K2600" s="339"/>
      <c r="L2600" s="339"/>
      <c r="M2600" s="339"/>
      <c r="N2600" s="339"/>
      <c r="O2600" s="339"/>
      <c r="P2600" s="339"/>
      <c r="Q2600" s="339"/>
    </row>
    <row r="2601" spans="1:17" ht="13.5" customHeight="1">
      <c r="A2601" s="481"/>
      <c r="B2601" s="481"/>
      <c r="C2601" s="481"/>
      <c r="D2601" s="481"/>
      <c r="E2601" s="481"/>
      <c r="F2601" s="339"/>
      <c r="G2601" s="340" t="str">
        <f>IF(ISNUMBER(E2601),E2601/'Bulk DivVar Analysis'!$I$114,"")</f>
        <v/>
      </c>
      <c r="H2601" s="338" t="str">
        <f>IF(ISNUMBER(E2601), IF(G2601&gt;'Bulk DivVar Analysis'!$J$116,"Pass","Fail"),"")</f>
        <v/>
      </c>
      <c r="I2601" s="338" t="str">
        <f t="shared" si="42"/>
        <v/>
      </c>
      <c r="J2601" s="339"/>
      <c r="K2601" s="339"/>
      <c r="L2601" s="339"/>
      <c r="M2601" s="339"/>
      <c r="N2601" s="339"/>
      <c r="O2601" s="339"/>
      <c r="P2601" s="339"/>
      <c r="Q2601" s="339"/>
    </row>
    <row r="2602" spans="1:17" ht="13.5" customHeight="1">
      <c r="A2602" s="481"/>
      <c r="B2602" s="481"/>
      <c r="C2602" s="481"/>
      <c r="D2602" s="481"/>
      <c r="E2602" s="481"/>
      <c r="F2602" s="339"/>
      <c r="G2602" s="340" t="str">
        <f>IF(ISNUMBER(E2602),E2602/'Bulk DivVar Analysis'!$I$114,"")</f>
        <v/>
      </c>
      <c r="H2602" s="338" t="str">
        <f>IF(ISNUMBER(E2602), IF(G2602&gt;'Bulk DivVar Analysis'!$J$116,"Pass","Fail"),"")</f>
        <v/>
      </c>
      <c r="I2602" s="338" t="str">
        <f t="shared" si="42"/>
        <v/>
      </c>
      <c r="J2602" s="339"/>
      <c r="K2602" s="339"/>
      <c r="L2602" s="339"/>
      <c r="M2602" s="339"/>
      <c r="N2602" s="339"/>
      <c r="O2602" s="339"/>
      <c r="P2602" s="339"/>
      <c r="Q2602" s="339"/>
    </row>
    <row r="2603" spans="1:17" ht="13.5" customHeight="1">
      <c r="A2603" s="481"/>
      <c r="B2603" s="481"/>
      <c r="C2603" s="481"/>
      <c r="D2603" s="481"/>
      <c r="E2603" s="481"/>
      <c r="F2603" s="339"/>
      <c r="G2603" s="340" t="str">
        <f>IF(ISNUMBER(E2603),E2603/'Bulk DivVar Analysis'!$I$114,"")</f>
        <v/>
      </c>
      <c r="H2603" s="338" t="str">
        <f>IF(ISNUMBER(E2603), IF(G2603&gt;'Bulk DivVar Analysis'!$J$116,"Pass","Fail"),"")</f>
        <v/>
      </c>
      <c r="I2603" s="338" t="str">
        <f t="shared" si="42"/>
        <v/>
      </c>
      <c r="J2603" s="339"/>
      <c r="K2603" s="339"/>
      <c r="L2603" s="339"/>
      <c r="M2603" s="339"/>
      <c r="N2603" s="339"/>
      <c r="O2603" s="339"/>
      <c r="P2603" s="339"/>
      <c r="Q2603" s="339"/>
    </row>
    <row r="2604" spans="1:17" ht="13.5" customHeight="1">
      <c r="A2604" s="481"/>
      <c r="B2604" s="481"/>
      <c r="C2604" s="481"/>
      <c r="D2604" s="481"/>
      <c r="E2604" s="481"/>
      <c r="F2604" s="339"/>
      <c r="G2604" s="340" t="str">
        <f>IF(ISNUMBER(E2604),E2604/'Bulk DivVar Analysis'!$I$114,"")</f>
        <v/>
      </c>
      <c r="H2604" s="338" t="str">
        <f>IF(ISNUMBER(E2604), IF(G2604&gt;'Bulk DivVar Analysis'!$J$116,"Pass","Fail"),"")</f>
        <v/>
      </c>
      <c r="I2604" s="338" t="str">
        <f t="shared" si="42"/>
        <v/>
      </c>
      <c r="J2604" s="339"/>
      <c r="K2604" s="339"/>
      <c r="L2604" s="339"/>
      <c r="M2604" s="339"/>
      <c r="N2604" s="339"/>
      <c r="O2604" s="339"/>
      <c r="P2604" s="339"/>
      <c r="Q2604" s="339"/>
    </row>
    <row r="2605" spans="1:17" ht="13.5" customHeight="1">
      <c r="A2605" s="481"/>
      <c r="B2605" s="481"/>
      <c r="C2605" s="481"/>
      <c r="D2605" s="481"/>
      <c r="E2605" s="481"/>
      <c r="F2605" s="339"/>
      <c r="G2605" s="340" t="str">
        <f>IF(ISNUMBER(E2605),E2605/'Bulk DivVar Analysis'!$I$114,"")</f>
        <v/>
      </c>
      <c r="H2605" s="338" t="str">
        <f>IF(ISNUMBER(E2605), IF(G2605&gt;'Bulk DivVar Analysis'!$J$116,"Pass","Fail"),"")</f>
        <v/>
      </c>
      <c r="I2605" s="338" t="str">
        <f t="shared" si="42"/>
        <v/>
      </c>
      <c r="J2605" s="339"/>
      <c r="K2605" s="339"/>
      <c r="L2605" s="339"/>
      <c r="M2605" s="339"/>
      <c r="N2605" s="339"/>
      <c r="O2605" s="339"/>
      <c r="P2605" s="339"/>
      <c r="Q2605" s="339"/>
    </row>
    <row r="2606" spans="1:17" ht="13.5" customHeight="1">
      <c r="A2606" s="481"/>
      <c r="B2606" s="481"/>
      <c r="C2606" s="481"/>
      <c r="D2606" s="481"/>
      <c r="E2606" s="481"/>
      <c r="F2606" s="339"/>
      <c r="G2606" s="340" t="str">
        <f>IF(ISNUMBER(E2606),E2606/'Bulk DivVar Analysis'!$I$114,"")</f>
        <v/>
      </c>
      <c r="H2606" s="338" t="str">
        <f>IF(ISNUMBER(E2606), IF(G2606&gt;'Bulk DivVar Analysis'!$J$116,"Pass","Fail"),"")</f>
        <v/>
      </c>
      <c r="I2606" s="338" t="str">
        <f t="shared" si="42"/>
        <v/>
      </c>
      <c r="J2606" s="339"/>
      <c r="K2606" s="339"/>
      <c r="L2606" s="339"/>
      <c r="M2606" s="339"/>
      <c r="N2606" s="339"/>
      <c r="O2606" s="339"/>
      <c r="P2606" s="339"/>
      <c r="Q2606" s="339"/>
    </row>
    <row r="2607" spans="1:17" ht="13.5" customHeight="1">
      <c r="A2607" s="481"/>
      <c r="B2607" s="481"/>
      <c r="C2607" s="481"/>
      <c r="D2607" s="481"/>
      <c r="E2607" s="481"/>
      <c r="F2607" s="339"/>
      <c r="G2607" s="340" t="str">
        <f>IF(ISNUMBER(E2607),E2607/'Bulk DivVar Analysis'!$I$114,"")</f>
        <v/>
      </c>
      <c r="H2607" s="338" t="str">
        <f>IF(ISNUMBER(E2607), IF(G2607&gt;'Bulk DivVar Analysis'!$J$116,"Pass","Fail"),"")</f>
        <v/>
      </c>
      <c r="I2607" s="338" t="str">
        <f t="shared" si="42"/>
        <v/>
      </c>
      <c r="J2607" s="339"/>
      <c r="K2607" s="339"/>
      <c r="L2607" s="339"/>
      <c r="M2607" s="339"/>
      <c r="N2607" s="339"/>
      <c r="O2607" s="339"/>
      <c r="P2607" s="339"/>
      <c r="Q2607" s="339"/>
    </row>
    <row r="2608" spans="1:17" ht="13.5" customHeight="1">
      <c r="A2608" s="481"/>
      <c r="B2608" s="481"/>
      <c r="C2608" s="481"/>
      <c r="D2608" s="481"/>
      <c r="E2608" s="481"/>
      <c r="F2608" s="339"/>
      <c r="G2608" s="340" t="str">
        <f>IF(ISNUMBER(E2608),E2608/'Bulk DivVar Analysis'!$I$114,"")</f>
        <v/>
      </c>
      <c r="H2608" s="338" t="str">
        <f>IF(ISNUMBER(E2608), IF(G2608&gt;'Bulk DivVar Analysis'!$J$116,"Pass","Fail"),"")</f>
        <v/>
      </c>
      <c r="I2608" s="338" t="str">
        <f t="shared" si="42"/>
        <v/>
      </c>
      <c r="J2608" s="339"/>
      <c r="K2608" s="339"/>
      <c r="L2608" s="339"/>
      <c r="M2608" s="339"/>
      <c r="N2608" s="339"/>
      <c r="O2608" s="339"/>
      <c r="P2608" s="339"/>
      <c r="Q2608" s="339"/>
    </row>
    <row r="2609" spans="1:17" ht="13.5" customHeight="1">
      <c r="A2609" s="481"/>
      <c r="B2609" s="481"/>
      <c r="C2609" s="481"/>
      <c r="D2609" s="481"/>
      <c r="E2609" s="481"/>
      <c r="F2609" s="339"/>
      <c r="G2609" s="340" t="str">
        <f>IF(ISNUMBER(E2609),E2609/'Bulk DivVar Analysis'!$I$114,"")</f>
        <v/>
      </c>
      <c r="H2609" s="338" t="str">
        <f>IF(ISNUMBER(E2609), IF(G2609&gt;'Bulk DivVar Analysis'!$J$116,"Pass","Fail"),"")</f>
        <v/>
      </c>
      <c r="I2609" s="338" t="str">
        <f t="shared" si="42"/>
        <v/>
      </c>
      <c r="J2609" s="339"/>
      <c r="K2609" s="339"/>
      <c r="L2609" s="339"/>
      <c r="M2609" s="339"/>
      <c r="N2609" s="339"/>
      <c r="O2609" s="339"/>
      <c r="P2609" s="339"/>
      <c r="Q2609" s="339"/>
    </row>
    <row r="2610" spans="1:17" ht="13.5" customHeight="1">
      <c r="A2610" s="481"/>
      <c r="B2610" s="481"/>
      <c r="C2610" s="481"/>
      <c r="D2610" s="481"/>
      <c r="E2610" s="481"/>
      <c r="F2610" s="339"/>
      <c r="G2610" s="340" t="str">
        <f>IF(ISNUMBER(E2610),E2610/'Bulk DivVar Analysis'!$I$114,"")</f>
        <v/>
      </c>
      <c r="H2610" s="338" t="str">
        <f>IF(ISNUMBER(E2610), IF(G2610&gt;'Bulk DivVar Analysis'!$J$116,"Pass","Fail"),"")</f>
        <v/>
      </c>
      <c r="I2610" s="338" t="str">
        <f t="shared" si="42"/>
        <v/>
      </c>
      <c r="J2610" s="339"/>
      <c r="K2610" s="339"/>
      <c r="L2610" s="339"/>
      <c r="M2610" s="339"/>
      <c r="N2610" s="339"/>
      <c r="O2610" s="339"/>
      <c r="P2610" s="339"/>
      <c r="Q2610" s="339"/>
    </row>
    <row r="2611" spans="1:17" ht="13.5" customHeight="1">
      <c r="A2611" s="481"/>
      <c r="B2611" s="481"/>
      <c r="C2611" s="481"/>
      <c r="D2611" s="481"/>
      <c r="E2611" s="481"/>
      <c r="F2611" s="339"/>
      <c r="G2611" s="340" t="str">
        <f>IF(ISNUMBER(E2611),E2611/'Bulk DivVar Analysis'!$I$114,"")</f>
        <v/>
      </c>
      <c r="H2611" s="338" t="str">
        <f>IF(ISNUMBER(E2611), IF(G2611&gt;'Bulk DivVar Analysis'!$J$116,"Pass","Fail"),"")</f>
        <v/>
      </c>
      <c r="I2611" s="338" t="str">
        <f t="shared" si="42"/>
        <v/>
      </c>
      <c r="J2611" s="339"/>
      <c r="K2611" s="339"/>
      <c r="L2611" s="339"/>
      <c r="M2611" s="339"/>
      <c r="N2611" s="339"/>
      <c r="O2611" s="339"/>
      <c r="P2611" s="339"/>
      <c r="Q2611" s="339"/>
    </row>
    <row r="2612" spans="1:17" ht="13.5" customHeight="1">
      <c r="A2612" s="481"/>
      <c r="B2612" s="481"/>
      <c r="C2612" s="481"/>
      <c r="D2612" s="481"/>
      <c r="E2612" s="481"/>
      <c r="F2612" s="339"/>
      <c r="G2612" s="340" t="str">
        <f>IF(ISNUMBER(E2612),E2612/'Bulk DivVar Analysis'!$I$114,"")</f>
        <v/>
      </c>
      <c r="H2612" s="338" t="str">
        <f>IF(ISNUMBER(E2612), IF(G2612&gt;'Bulk DivVar Analysis'!$J$116,"Pass","Fail"),"")</f>
        <v/>
      </c>
      <c r="I2612" s="338" t="str">
        <f t="shared" si="42"/>
        <v/>
      </c>
      <c r="J2612" s="339"/>
      <c r="K2612" s="339"/>
      <c r="L2612" s="339"/>
      <c r="M2612" s="339"/>
      <c r="N2612" s="339"/>
      <c r="O2612" s="339"/>
      <c r="P2612" s="339"/>
      <c r="Q2612" s="339"/>
    </row>
    <row r="2613" spans="1:17" ht="13.5" customHeight="1">
      <c r="A2613" s="481"/>
      <c r="B2613" s="481"/>
      <c r="C2613" s="481"/>
      <c r="D2613" s="481"/>
      <c r="E2613" s="481"/>
      <c r="F2613" s="339"/>
      <c r="G2613" s="340" t="str">
        <f>IF(ISNUMBER(E2613),E2613/'Bulk DivVar Analysis'!$I$114,"")</f>
        <v/>
      </c>
      <c r="H2613" s="338" t="str">
        <f>IF(ISNUMBER(E2613), IF(G2613&gt;'Bulk DivVar Analysis'!$J$116,"Pass","Fail"),"")</f>
        <v/>
      </c>
      <c r="I2613" s="338" t="str">
        <f t="shared" si="42"/>
        <v/>
      </c>
      <c r="J2613" s="339"/>
      <c r="K2613" s="339"/>
      <c r="L2613" s="339"/>
      <c r="M2613" s="339"/>
      <c r="N2613" s="339"/>
      <c r="O2613" s="339"/>
      <c r="P2613" s="339"/>
      <c r="Q2613" s="339"/>
    </row>
    <row r="2614" spans="1:17" ht="13.5" customHeight="1">
      <c r="A2614" s="481"/>
      <c r="B2614" s="481"/>
      <c r="C2614" s="481"/>
      <c r="D2614" s="481"/>
      <c r="E2614" s="481"/>
      <c r="F2614" s="339"/>
      <c r="G2614" s="340" t="str">
        <f>IF(ISNUMBER(E2614),E2614/'Bulk DivVar Analysis'!$I$114,"")</f>
        <v/>
      </c>
      <c r="H2614" s="338" t="str">
        <f>IF(ISNUMBER(E2614), IF(G2614&gt;'Bulk DivVar Analysis'!$J$116,"Pass","Fail"),"")</f>
        <v/>
      </c>
      <c r="I2614" s="338" t="str">
        <f t="shared" si="42"/>
        <v/>
      </c>
      <c r="J2614" s="339"/>
      <c r="K2614" s="339"/>
      <c r="L2614" s="339"/>
      <c r="M2614" s="339"/>
      <c r="N2614" s="339"/>
      <c r="O2614" s="339"/>
      <c r="P2614" s="339"/>
      <c r="Q2614" s="339"/>
    </row>
    <row r="2615" spans="1:17" ht="13.5" customHeight="1">
      <c r="A2615" s="481"/>
      <c r="B2615" s="481"/>
      <c r="C2615" s="481"/>
      <c r="D2615" s="481"/>
      <c r="E2615" s="481"/>
      <c r="F2615" s="339"/>
      <c r="G2615" s="340" t="str">
        <f>IF(ISNUMBER(E2615),E2615/'Bulk DivVar Analysis'!$I$114,"")</f>
        <v/>
      </c>
      <c r="H2615" s="338" t="str">
        <f>IF(ISNUMBER(E2615), IF(G2615&gt;'Bulk DivVar Analysis'!$J$116,"Pass","Fail"),"")</f>
        <v/>
      </c>
      <c r="I2615" s="338" t="str">
        <f t="shared" si="42"/>
        <v/>
      </c>
      <c r="J2615" s="339"/>
      <c r="K2615" s="339"/>
      <c r="L2615" s="339"/>
      <c r="M2615" s="339"/>
      <c r="N2615" s="339"/>
      <c r="O2615" s="339"/>
      <c r="P2615" s="339"/>
      <c r="Q2615" s="339"/>
    </row>
    <row r="2616" spans="1:17" ht="13.5" customHeight="1">
      <c r="A2616" s="481"/>
      <c r="B2616" s="481"/>
      <c r="C2616" s="481"/>
      <c r="D2616" s="481"/>
      <c r="E2616" s="481"/>
      <c r="F2616" s="339"/>
      <c r="G2616" s="340" t="str">
        <f>IF(ISNUMBER(E2616),E2616/'Bulk DivVar Analysis'!$I$114,"")</f>
        <v/>
      </c>
      <c r="H2616" s="338" t="str">
        <f>IF(ISNUMBER(E2616), IF(G2616&gt;'Bulk DivVar Analysis'!$J$116,"Pass","Fail"),"")</f>
        <v/>
      </c>
      <c r="I2616" s="338" t="str">
        <f t="shared" si="42"/>
        <v/>
      </c>
      <c r="J2616" s="339"/>
      <c r="K2616" s="339"/>
      <c r="L2616" s="339"/>
      <c r="M2616" s="339"/>
      <c r="N2616" s="339"/>
      <c r="O2616" s="339"/>
      <c r="P2616" s="339"/>
      <c r="Q2616" s="339"/>
    </row>
    <row r="2617" spans="1:17" ht="13.5" customHeight="1">
      <c r="A2617" s="481"/>
      <c r="B2617" s="481"/>
      <c r="C2617" s="481"/>
      <c r="D2617" s="481"/>
      <c r="E2617" s="481"/>
      <c r="F2617" s="339"/>
      <c r="G2617" s="340" t="str">
        <f>IF(ISNUMBER(E2617),E2617/'Bulk DivVar Analysis'!$I$114,"")</f>
        <v/>
      </c>
      <c r="H2617" s="338" t="str">
        <f>IF(ISNUMBER(E2617), IF(G2617&gt;'Bulk DivVar Analysis'!$J$116,"Pass","Fail"),"")</f>
        <v/>
      </c>
      <c r="I2617" s="338" t="str">
        <f t="shared" si="42"/>
        <v/>
      </c>
      <c r="J2617" s="339"/>
      <c r="K2617" s="339"/>
      <c r="L2617" s="339"/>
      <c r="M2617" s="339"/>
      <c r="N2617" s="339"/>
      <c r="O2617" s="339"/>
      <c r="P2617" s="339"/>
      <c r="Q2617" s="339"/>
    </row>
    <row r="2618" spans="1:17" ht="13.5" customHeight="1">
      <c r="A2618" s="481"/>
      <c r="B2618" s="481"/>
      <c r="C2618" s="481"/>
      <c r="D2618" s="481"/>
      <c r="E2618" s="481"/>
      <c r="F2618" s="339"/>
      <c r="G2618" s="340" t="str">
        <f>IF(ISNUMBER(E2618),E2618/'Bulk DivVar Analysis'!$I$114,"")</f>
        <v/>
      </c>
      <c r="H2618" s="338" t="str">
        <f>IF(ISNUMBER(E2618), IF(G2618&gt;'Bulk DivVar Analysis'!$J$116,"Pass","Fail"),"")</f>
        <v/>
      </c>
      <c r="I2618" s="338" t="str">
        <f t="shared" si="42"/>
        <v/>
      </c>
      <c r="J2618" s="339"/>
      <c r="K2618" s="339"/>
      <c r="L2618" s="339"/>
      <c r="M2618" s="339"/>
      <c r="N2618" s="339"/>
      <c r="O2618" s="339"/>
      <c r="P2618" s="339"/>
      <c r="Q2618" s="339"/>
    </row>
    <row r="2619" spans="1:17" ht="13.5" customHeight="1">
      <c r="A2619" s="481"/>
      <c r="B2619" s="481"/>
      <c r="C2619" s="481"/>
      <c r="D2619" s="481"/>
      <c r="E2619" s="481"/>
      <c r="F2619" s="339"/>
      <c r="G2619" s="340" t="str">
        <f>IF(ISNUMBER(E2619),E2619/'Bulk DivVar Analysis'!$I$114,"")</f>
        <v/>
      </c>
      <c r="H2619" s="338" t="str">
        <f>IF(ISNUMBER(E2619), IF(G2619&gt;'Bulk DivVar Analysis'!$J$116,"Pass","Fail"),"")</f>
        <v/>
      </c>
      <c r="I2619" s="338" t="str">
        <f t="shared" si="42"/>
        <v/>
      </c>
      <c r="J2619" s="339"/>
      <c r="K2619" s="339"/>
      <c r="L2619" s="339"/>
      <c r="M2619" s="339"/>
      <c r="N2619" s="339"/>
      <c r="O2619" s="339"/>
      <c r="P2619" s="339"/>
      <c r="Q2619" s="339"/>
    </row>
    <row r="2620" spans="1:17" ht="13.5" customHeight="1">
      <c r="A2620" s="481"/>
      <c r="B2620" s="481"/>
      <c r="C2620" s="481"/>
      <c r="D2620" s="481"/>
      <c r="E2620" s="481"/>
      <c r="F2620" s="339"/>
      <c r="G2620" s="340" t="str">
        <f>IF(ISNUMBER(E2620),E2620/'Bulk DivVar Analysis'!$I$114,"")</f>
        <v/>
      </c>
      <c r="H2620" s="338" t="str">
        <f>IF(ISNUMBER(E2620), IF(G2620&gt;'Bulk DivVar Analysis'!$J$116,"Pass","Fail"),"")</f>
        <v/>
      </c>
      <c r="I2620" s="338" t="str">
        <f t="shared" si="42"/>
        <v/>
      </c>
      <c r="J2620" s="339"/>
      <c r="K2620" s="339"/>
      <c r="L2620" s="339"/>
      <c r="M2620" s="339"/>
      <c r="N2620" s="339"/>
      <c r="O2620" s="339"/>
      <c r="P2620" s="339"/>
      <c r="Q2620" s="339"/>
    </row>
    <row r="2621" spans="1:17" ht="13.5" customHeight="1">
      <c r="A2621" s="481"/>
      <c r="B2621" s="481"/>
      <c r="C2621" s="481"/>
      <c r="D2621" s="481"/>
      <c r="E2621" s="481"/>
      <c r="F2621" s="339"/>
      <c r="G2621" s="340" t="str">
        <f>IF(ISNUMBER(E2621),E2621/'Bulk DivVar Analysis'!$I$114,"")</f>
        <v/>
      </c>
      <c r="H2621" s="338" t="str">
        <f>IF(ISNUMBER(E2621), IF(G2621&gt;'Bulk DivVar Analysis'!$J$116,"Pass","Fail"),"")</f>
        <v/>
      </c>
      <c r="I2621" s="338" t="str">
        <f t="shared" si="42"/>
        <v/>
      </c>
      <c r="J2621" s="339"/>
      <c r="K2621" s="339"/>
      <c r="L2621" s="339"/>
      <c r="M2621" s="339"/>
      <c r="N2621" s="339"/>
      <c r="O2621" s="339"/>
      <c r="P2621" s="339"/>
      <c r="Q2621" s="339"/>
    </row>
    <row r="2622" spans="1:17" ht="13.5" customHeight="1">
      <c r="A2622" s="481"/>
      <c r="B2622" s="481"/>
      <c r="C2622" s="481"/>
      <c r="D2622" s="481"/>
      <c r="E2622" s="481"/>
      <c r="F2622" s="339"/>
      <c r="G2622" s="340" t="str">
        <f>IF(ISNUMBER(E2622),E2622/'Bulk DivVar Analysis'!$I$114,"")</f>
        <v/>
      </c>
      <c r="H2622" s="338" t="str">
        <f>IF(ISNUMBER(E2622), IF(G2622&gt;'Bulk DivVar Analysis'!$J$116,"Pass","Fail"),"")</f>
        <v/>
      </c>
      <c r="I2622" s="338" t="str">
        <f t="shared" si="42"/>
        <v/>
      </c>
      <c r="J2622" s="339"/>
      <c r="K2622" s="339"/>
      <c r="L2622" s="339"/>
      <c r="M2622" s="339"/>
      <c r="N2622" s="339"/>
      <c r="O2622" s="339"/>
      <c r="P2622" s="339"/>
      <c r="Q2622" s="339"/>
    </row>
    <row r="2623" spans="1:17" ht="13.5" customHeight="1">
      <c r="A2623" s="481"/>
      <c r="B2623" s="481"/>
      <c r="C2623" s="481"/>
      <c r="D2623" s="481"/>
      <c r="E2623" s="481"/>
      <c r="F2623" s="339"/>
      <c r="G2623" s="340" t="str">
        <f>IF(ISNUMBER(E2623),E2623/'Bulk DivVar Analysis'!$I$114,"")</f>
        <v/>
      </c>
      <c r="H2623" s="338" t="str">
        <f>IF(ISNUMBER(E2623), IF(G2623&gt;'Bulk DivVar Analysis'!$J$116,"Pass","Fail"),"")</f>
        <v/>
      </c>
      <c r="I2623" s="338" t="str">
        <f t="shared" si="42"/>
        <v/>
      </c>
      <c r="J2623" s="339"/>
      <c r="K2623" s="339"/>
      <c r="L2623" s="339"/>
      <c r="M2623" s="339"/>
      <c r="N2623" s="339"/>
      <c r="O2623" s="339"/>
      <c r="P2623" s="339"/>
      <c r="Q2623" s="339"/>
    </row>
    <row r="2624" spans="1:17" ht="13.5" customHeight="1">
      <c r="A2624" s="481"/>
      <c r="B2624" s="481"/>
      <c r="C2624" s="481"/>
      <c r="D2624" s="481"/>
      <c r="E2624" s="481"/>
      <c r="F2624" s="339"/>
      <c r="G2624" s="340" t="str">
        <f>IF(ISNUMBER(E2624),E2624/'Bulk DivVar Analysis'!$I$114,"")</f>
        <v/>
      </c>
      <c r="H2624" s="338" t="str">
        <f>IF(ISNUMBER(E2624), IF(G2624&gt;'Bulk DivVar Analysis'!$J$116,"Pass","Fail"),"")</f>
        <v/>
      </c>
      <c r="I2624" s="338" t="str">
        <f t="shared" si="42"/>
        <v/>
      </c>
      <c r="J2624" s="339"/>
      <c r="K2624" s="339"/>
      <c r="L2624" s="339"/>
      <c r="M2624" s="339"/>
      <c r="N2624" s="339"/>
      <c r="O2624" s="339"/>
      <c r="P2624" s="339"/>
      <c r="Q2624" s="339"/>
    </row>
    <row r="2625" spans="1:17" ht="13.5" customHeight="1">
      <c r="A2625" s="481"/>
      <c r="B2625" s="481"/>
      <c r="C2625" s="481"/>
      <c r="D2625" s="481"/>
      <c r="E2625" s="481"/>
      <c r="F2625" s="339"/>
      <c r="G2625" s="340" t="str">
        <f>IF(ISNUMBER(E2625),E2625/'Bulk DivVar Analysis'!$I$114,"")</f>
        <v/>
      </c>
      <c r="H2625" s="338" t="str">
        <f>IF(ISNUMBER(E2625), IF(G2625&gt;'Bulk DivVar Analysis'!$J$116,"Pass","Fail"),"")</f>
        <v/>
      </c>
      <c r="I2625" s="338" t="str">
        <f t="shared" si="42"/>
        <v/>
      </c>
      <c r="J2625" s="339"/>
      <c r="K2625" s="339"/>
      <c r="L2625" s="339"/>
      <c r="M2625" s="339"/>
      <c r="N2625" s="339"/>
      <c r="O2625" s="339"/>
      <c r="P2625" s="339"/>
      <c r="Q2625" s="339"/>
    </row>
    <row r="2626" spans="1:17" ht="13.5" customHeight="1">
      <c r="A2626" s="481"/>
      <c r="B2626" s="481"/>
      <c r="C2626" s="481"/>
      <c r="D2626" s="481"/>
      <c r="E2626" s="481"/>
      <c r="F2626" s="339"/>
      <c r="G2626" s="340" t="str">
        <f>IF(ISNUMBER(E2626),E2626/'Bulk DivVar Analysis'!$I$114,"")</f>
        <v/>
      </c>
      <c r="H2626" s="338" t="str">
        <f>IF(ISNUMBER(E2626), IF(G2626&gt;'Bulk DivVar Analysis'!$J$116,"Pass","Fail"),"")</f>
        <v/>
      </c>
      <c r="I2626" s="338" t="str">
        <f t="shared" si="42"/>
        <v/>
      </c>
      <c r="J2626" s="339"/>
      <c r="K2626" s="339"/>
      <c r="L2626" s="339"/>
      <c r="M2626" s="339"/>
      <c r="N2626" s="339"/>
      <c r="O2626" s="339"/>
      <c r="P2626" s="339"/>
      <c r="Q2626" s="339"/>
    </row>
    <row r="2627" spans="1:17" ht="13.5" customHeight="1">
      <c r="A2627" s="481"/>
      <c r="B2627" s="481"/>
      <c r="C2627" s="481"/>
      <c r="D2627" s="481"/>
      <c r="E2627" s="481"/>
      <c r="F2627" s="339"/>
      <c r="G2627" s="340" t="str">
        <f>IF(ISNUMBER(E2627),E2627/'Bulk DivVar Analysis'!$I$114,"")</f>
        <v/>
      </c>
      <c r="H2627" s="338" t="str">
        <f>IF(ISNUMBER(E2627), IF(G2627&gt;'Bulk DivVar Analysis'!$J$116,"Pass","Fail"),"")</f>
        <v/>
      </c>
      <c r="I2627" s="338" t="str">
        <f t="shared" ref="I2627:I2690" si="43">_xlfn.TEXTJOIN("_",TRUE,B2627,C2627)</f>
        <v/>
      </c>
      <c r="J2627" s="339"/>
      <c r="K2627" s="339"/>
      <c r="L2627" s="339"/>
      <c r="M2627" s="339"/>
      <c r="N2627" s="339"/>
      <c r="O2627" s="339"/>
      <c r="P2627" s="339"/>
      <c r="Q2627" s="339"/>
    </row>
    <row r="2628" spans="1:17" ht="13.5" customHeight="1">
      <c r="A2628" s="481"/>
      <c r="B2628" s="481"/>
      <c r="C2628" s="481"/>
      <c r="D2628" s="481"/>
      <c r="E2628" s="481"/>
      <c r="F2628" s="339"/>
      <c r="G2628" s="340" t="str">
        <f>IF(ISNUMBER(E2628),E2628/'Bulk DivVar Analysis'!$I$114,"")</f>
        <v/>
      </c>
      <c r="H2628" s="338" t="str">
        <f>IF(ISNUMBER(E2628), IF(G2628&gt;'Bulk DivVar Analysis'!$J$116,"Pass","Fail"),"")</f>
        <v/>
      </c>
      <c r="I2628" s="338" t="str">
        <f t="shared" si="43"/>
        <v/>
      </c>
      <c r="J2628" s="339"/>
      <c r="K2628" s="339"/>
      <c r="L2628" s="339"/>
      <c r="M2628" s="339"/>
      <c r="N2628" s="339"/>
      <c r="O2628" s="339"/>
      <c r="P2628" s="339"/>
      <c r="Q2628" s="339"/>
    </row>
    <row r="2629" spans="1:17" ht="13.5" customHeight="1">
      <c r="A2629" s="481"/>
      <c r="B2629" s="481"/>
      <c r="C2629" s="481"/>
      <c r="D2629" s="481"/>
      <c r="E2629" s="481"/>
      <c r="F2629" s="339"/>
      <c r="G2629" s="340" t="str">
        <f>IF(ISNUMBER(E2629),E2629/'Bulk DivVar Analysis'!$I$114,"")</f>
        <v/>
      </c>
      <c r="H2629" s="338" t="str">
        <f>IF(ISNUMBER(E2629), IF(G2629&gt;'Bulk DivVar Analysis'!$J$116,"Pass","Fail"),"")</f>
        <v/>
      </c>
      <c r="I2629" s="338" t="str">
        <f t="shared" si="43"/>
        <v/>
      </c>
      <c r="J2629" s="339"/>
      <c r="K2629" s="339"/>
      <c r="L2629" s="339"/>
      <c r="M2629" s="339"/>
      <c r="N2629" s="339"/>
      <c r="O2629" s="339"/>
      <c r="P2629" s="339"/>
      <c r="Q2629" s="339"/>
    </row>
    <row r="2630" spans="1:17" ht="13.5" customHeight="1">
      <c r="A2630" s="481"/>
      <c r="B2630" s="481"/>
      <c r="C2630" s="481"/>
      <c r="D2630" s="481"/>
      <c r="E2630" s="481"/>
      <c r="F2630" s="339"/>
      <c r="G2630" s="340" t="str">
        <f>IF(ISNUMBER(E2630),E2630/'Bulk DivVar Analysis'!$I$114,"")</f>
        <v/>
      </c>
      <c r="H2630" s="338" t="str">
        <f>IF(ISNUMBER(E2630), IF(G2630&gt;'Bulk DivVar Analysis'!$J$116,"Pass","Fail"),"")</f>
        <v/>
      </c>
      <c r="I2630" s="338" t="str">
        <f t="shared" si="43"/>
        <v/>
      </c>
      <c r="J2630" s="339"/>
      <c r="K2630" s="339"/>
      <c r="L2630" s="339"/>
      <c r="M2630" s="339"/>
      <c r="N2630" s="339"/>
      <c r="O2630" s="339"/>
      <c r="P2630" s="339"/>
      <c r="Q2630" s="339"/>
    </row>
    <row r="2631" spans="1:17" ht="13.5" customHeight="1">
      <c r="A2631" s="481"/>
      <c r="B2631" s="481"/>
      <c r="C2631" s="481"/>
      <c r="D2631" s="481"/>
      <c r="E2631" s="481"/>
      <c r="F2631" s="339"/>
      <c r="G2631" s="340" t="str">
        <f>IF(ISNUMBER(E2631),E2631/'Bulk DivVar Analysis'!$I$114,"")</f>
        <v/>
      </c>
      <c r="H2631" s="338" t="str">
        <f>IF(ISNUMBER(E2631), IF(G2631&gt;'Bulk DivVar Analysis'!$J$116,"Pass","Fail"),"")</f>
        <v/>
      </c>
      <c r="I2631" s="338" t="str">
        <f t="shared" si="43"/>
        <v/>
      </c>
      <c r="J2631" s="339"/>
      <c r="K2631" s="339"/>
      <c r="L2631" s="339"/>
      <c r="M2631" s="339"/>
      <c r="N2631" s="339"/>
      <c r="O2631" s="339"/>
      <c r="P2631" s="339"/>
      <c r="Q2631" s="339"/>
    </row>
    <row r="2632" spans="1:17" ht="13.5" customHeight="1">
      <c r="A2632" s="481"/>
      <c r="B2632" s="481"/>
      <c r="C2632" s="481"/>
      <c r="D2632" s="481"/>
      <c r="E2632" s="481"/>
      <c r="F2632" s="339"/>
      <c r="G2632" s="340" t="str">
        <f>IF(ISNUMBER(E2632),E2632/'Bulk DivVar Analysis'!$I$114,"")</f>
        <v/>
      </c>
      <c r="H2632" s="338" t="str">
        <f>IF(ISNUMBER(E2632), IF(G2632&gt;'Bulk DivVar Analysis'!$J$116,"Pass","Fail"),"")</f>
        <v/>
      </c>
      <c r="I2632" s="338" t="str">
        <f t="shared" si="43"/>
        <v/>
      </c>
      <c r="J2632" s="339"/>
      <c r="K2632" s="339"/>
      <c r="L2632" s="339"/>
      <c r="M2632" s="339"/>
      <c r="N2632" s="339"/>
      <c r="O2632" s="339"/>
      <c r="P2632" s="339"/>
      <c r="Q2632" s="339"/>
    </row>
    <row r="2633" spans="1:17" ht="13.5" customHeight="1">
      <c r="A2633" s="481"/>
      <c r="B2633" s="481"/>
      <c r="C2633" s="481"/>
      <c r="D2633" s="481"/>
      <c r="E2633" s="481"/>
      <c r="F2633" s="339"/>
      <c r="G2633" s="340" t="str">
        <f>IF(ISNUMBER(E2633),E2633/'Bulk DivVar Analysis'!$I$114,"")</f>
        <v/>
      </c>
      <c r="H2633" s="338" t="str">
        <f>IF(ISNUMBER(E2633), IF(G2633&gt;'Bulk DivVar Analysis'!$J$116,"Pass","Fail"),"")</f>
        <v/>
      </c>
      <c r="I2633" s="338" t="str">
        <f t="shared" si="43"/>
        <v/>
      </c>
      <c r="J2633" s="339"/>
      <c r="K2633" s="339"/>
      <c r="L2633" s="339"/>
      <c r="M2633" s="339"/>
      <c r="N2633" s="339"/>
      <c r="O2633" s="339"/>
      <c r="P2633" s="339"/>
      <c r="Q2633" s="339"/>
    </row>
    <row r="2634" spans="1:17" ht="13.5" customHeight="1">
      <c r="A2634" s="481"/>
      <c r="B2634" s="481"/>
      <c r="C2634" s="481"/>
      <c r="D2634" s="481"/>
      <c r="E2634" s="481"/>
      <c r="F2634" s="339"/>
      <c r="G2634" s="340" t="str">
        <f>IF(ISNUMBER(E2634),E2634/'Bulk DivVar Analysis'!$I$114,"")</f>
        <v/>
      </c>
      <c r="H2634" s="338" t="str">
        <f>IF(ISNUMBER(E2634), IF(G2634&gt;'Bulk DivVar Analysis'!$J$116,"Pass","Fail"),"")</f>
        <v/>
      </c>
      <c r="I2634" s="338" t="str">
        <f t="shared" si="43"/>
        <v/>
      </c>
      <c r="J2634" s="339"/>
      <c r="K2634" s="339"/>
      <c r="L2634" s="339"/>
      <c r="M2634" s="339"/>
      <c r="N2634" s="339"/>
      <c r="O2634" s="339"/>
      <c r="P2634" s="339"/>
      <c r="Q2634" s="339"/>
    </row>
    <row r="2635" spans="1:17" ht="13.5" customHeight="1">
      <c r="A2635" s="481"/>
      <c r="B2635" s="481"/>
      <c r="C2635" s="481"/>
      <c r="D2635" s="481"/>
      <c r="E2635" s="481"/>
      <c r="F2635" s="339"/>
      <c r="G2635" s="340" t="str">
        <f>IF(ISNUMBER(E2635),E2635/'Bulk DivVar Analysis'!$I$114,"")</f>
        <v/>
      </c>
      <c r="H2635" s="338" t="str">
        <f>IF(ISNUMBER(E2635), IF(G2635&gt;'Bulk DivVar Analysis'!$J$116,"Pass","Fail"),"")</f>
        <v/>
      </c>
      <c r="I2635" s="338" t="str">
        <f t="shared" si="43"/>
        <v/>
      </c>
      <c r="J2635" s="339"/>
      <c r="K2635" s="339"/>
      <c r="L2635" s="339"/>
      <c r="M2635" s="339"/>
      <c r="N2635" s="339"/>
      <c r="O2635" s="339"/>
      <c r="P2635" s="339"/>
      <c r="Q2635" s="339"/>
    </row>
    <row r="2636" spans="1:17" ht="13.5" customHeight="1">
      <c r="A2636" s="481"/>
      <c r="B2636" s="481"/>
      <c r="C2636" s="481"/>
      <c r="D2636" s="481"/>
      <c r="E2636" s="481"/>
      <c r="F2636" s="339"/>
      <c r="G2636" s="340" t="str">
        <f>IF(ISNUMBER(E2636),E2636/'Bulk DivVar Analysis'!$I$114,"")</f>
        <v/>
      </c>
      <c r="H2636" s="338" t="str">
        <f>IF(ISNUMBER(E2636), IF(G2636&gt;'Bulk DivVar Analysis'!$J$116,"Pass","Fail"),"")</f>
        <v/>
      </c>
      <c r="I2636" s="338" t="str">
        <f t="shared" si="43"/>
        <v/>
      </c>
      <c r="J2636" s="339"/>
      <c r="K2636" s="339"/>
      <c r="L2636" s="339"/>
      <c r="M2636" s="339"/>
      <c r="N2636" s="339"/>
      <c r="O2636" s="339"/>
      <c r="P2636" s="339"/>
      <c r="Q2636" s="339"/>
    </row>
    <row r="2637" spans="1:17" ht="13.5" customHeight="1">
      <c r="A2637" s="481"/>
      <c r="B2637" s="481"/>
      <c r="C2637" s="481"/>
      <c r="D2637" s="481"/>
      <c r="E2637" s="481"/>
      <c r="F2637" s="339"/>
      <c r="G2637" s="340" t="str">
        <f>IF(ISNUMBER(E2637),E2637/'Bulk DivVar Analysis'!$I$114,"")</f>
        <v/>
      </c>
      <c r="H2637" s="338" t="str">
        <f>IF(ISNUMBER(E2637), IF(G2637&gt;'Bulk DivVar Analysis'!$J$116,"Pass","Fail"),"")</f>
        <v/>
      </c>
      <c r="I2637" s="338" t="str">
        <f t="shared" si="43"/>
        <v/>
      </c>
      <c r="J2637" s="339"/>
      <c r="K2637" s="339"/>
      <c r="L2637" s="339"/>
      <c r="M2637" s="339"/>
      <c r="N2637" s="339"/>
      <c r="O2637" s="339"/>
      <c r="P2637" s="339"/>
      <c r="Q2637" s="339"/>
    </row>
    <row r="2638" spans="1:17" ht="13.5" customHeight="1">
      <c r="A2638" s="481"/>
      <c r="B2638" s="481"/>
      <c r="C2638" s="481"/>
      <c r="D2638" s="481"/>
      <c r="E2638" s="481"/>
      <c r="F2638" s="339"/>
      <c r="G2638" s="340" t="str">
        <f>IF(ISNUMBER(E2638),E2638/'Bulk DivVar Analysis'!$I$114,"")</f>
        <v/>
      </c>
      <c r="H2638" s="338" t="str">
        <f>IF(ISNUMBER(E2638), IF(G2638&gt;'Bulk DivVar Analysis'!$J$116,"Pass","Fail"),"")</f>
        <v/>
      </c>
      <c r="I2638" s="338" t="str">
        <f t="shared" si="43"/>
        <v/>
      </c>
      <c r="J2638" s="339"/>
      <c r="K2638" s="339"/>
      <c r="L2638" s="339"/>
      <c r="M2638" s="339"/>
      <c r="N2638" s="339"/>
      <c r="O2638" s="339"/>
      <c r="P2638" s="339"/>
      <c r="Q2638" s="339"/>
    </row>
    <row r="2639" spans="1:17" ht="13.5" customHeight="1">
      <c r="A2639" s="481"/>
      <c r="B2639" s="481"/>
      <c r="C2639" s="481"/>
      <c r="D2639" s="481"/>
      <c r="E2639" s="481"/>
      <c r="F2639" s="339"/>
      <c r="G2639" s="340" t="str">
        <f>IF(ISNUMBER(E2639),E2639/'Bulk DivVar Analysis'!$I$114,"")</f>
        <v/>
      </c>
      <c r="H2639" s="338" t="str">
        <f>IF(ISNUMBER(E2639), IF(G2639&gt;'Bulk DivVar Analysis'!$J$116,"Pass","Fail"),"")</f>
        <v/>
      </c>
      <c r="I2639" s="338" t="str">
        <f t="shared" si="43"/>
        <v/>
      </c>
      <c r="J2639" s="339"/>
      <c r="K2639" s="339"/>
      <c r="L2639" s="339"/>
      <c r="M2639" s="339"/>
      <c r="N2639" s="339"/>
      <c r="O2639" s="339"/>
      <c r="P2639" s="339"/>
      <c r="Q2639" s="339"/>
    </row>
    <row r="2640" spans="1:17" ht="13.5" customHeight="1">
      <c r="A2640" s="481"/>
      <c r="B2640" s="481"/>
      <c r="C2640" s="481"/>
      <c r="D2640" s="481"/>
      <c r="E2640" s="481"/>
      <c r="F2640" s="339"/>
      <c r="G2640" s="340" t="str">
        <f>IF(ISNUMBER(E2640),E2640/'Bulk DivVar Analysis'!$I$114,"")</f>
        <v/>
      </c>
      <c r="H2640" s="338" t="str">
        <f>IF(ISNUMBER(E2640), IF(G2640&gt;'Bulk DivVar Analysis'!$J$116,"Pass","Fail"),"")</f>
        <v/>
      </c>
      <c r="I2640" s="338" t="str">
        <f t="shared" si="43"/>
        <v/>
      </c>
      <c r="J2640" s="339"/>
      <c r="K2640" s="339"/>
      <c r="L2640" s="339"/>
      <c r="M2640" s="339"/>
      <c r="N2640" s="339"/>
      <c r="O2640" s="339"/>
      <c r="P2640" s="339"/>
      <c r="Q2640" s="339"/>
    </row>
    <row r="2641" spans="1:17" ht="13.5" customHeight="1">
      <c r="A2641" s="481"/>
      <c r="B2641" s="481"/>
      <c r="C2641" s="481"/>
      <c r="D2641" s="481"/>
      <c r="E2641" s="481"/>
      <c r="F2641" s="339"/>
      <c r="G2641" s="340" t="str">
        <f>IF(ISNUMBER(E2641),E2641/'Bulk DivVar Analysis'!$I$114,"")</f>
        <v/>
      </c>
      <c r="H2641" s="338" t="str">
        <f>IF(ISNUMBER(E2641), IF(G2641&gt;'Bulk DivVar Analysis'!$J$116,"Pass","Fail"),"")</f>
        <v/>
      </c>
      <c r="I2641" s="338" t="str">
        <f t="shared" si="43"/>
        <v/>
      </c>
      <c r="J2641" s="339"/>
      <c r="K2641" s="339"/>
      <c r="L2641" s="339"/>
      <c r="M2641" s="339"/>
      <c r="N2641" s="339"/>
      <c r="O2641" s="339"/>
      <c r="P2641" s="339"/>
      <c r="Q2641" s="339"/>
    </row>
    <row r="2642" spans="1:17" ht="13.5" customHeight="1">
      <c r="A2642" s="481"/>
      <c r="B2642" s="481"/>
      <c r="C2642" s="481"/>
      <c r="D2642" s="481"/>
      <c r="E2642" s="481"/>
      <c r="F2642" s="339"/>
      <c r="G2642" s="340" t="str">
        <f>IF(ISNUMBER(E2642),E2642/'Bulk DivVar Analysis'!$I$114,"")</f>
        <v/>
      </c>
      <c r="H2642" s="338" t="str">
        <f>IF(ISNUMBER(E2642), IF(G2642&gt;'Bulk DivVar Analysis'!$J$116,"Pass","Fail"),"")</f>
        <v/>
      </c>
      <c r="I2642" s="338" t="str">
        <f t="shared" si="43"/>
        <v/>
      </c>
      <c r="J2642" s="339"/>
      <c r="K2642" s="339"/>
      <c r="L2642" s="339"/>
      <c r="M2642" s="339"/>
      <c r="N2642" s="339"/>
      <c r="O2642" s="339"/>
      <c r="P2642" s="339"/>
      <c r="Q2642" s="339"/>
    </row>
    <row r="2643" spans="1:17" ht="13.5" customHeight="1">
      <c r="A2643" s="481"/>
      <c r="B2643" s="481"/>
      <c r="C2643" s="481"/>
      <c r="D2643" s="481"/>
      <c r="E2643" s="481"/>
      <c r="F2643" s="339"/>
      <c r="G2643" s="340" t="str">
        <f>IF(ISNUMBER(E2643),E2643/'Bulk DivVar Analysis'!$I$114,"")</f>
        <v/>
      </c>
      <c r="H2643" s="338" t="str">
        <f>IF(ISNUMBER(E2643), IF(G2643&gt;'Bulk DivVar Analysis'!$J$116,"Pass","Fail"),"")</f>
        <v/>
      </c>
      <c r="I2643" s="338" t="str">
        <f t="shared" si="43"/>
        <v/>
      </c>
      <c r="J2643" s="339"/>
      <c r="K2643" s="339"/>
      <c r="L2643" s="339"/>
      <c r="M2643" s="339"/>
      <c r="N2643" s="339"/>
      <c r="O2643" s="339"/>
      <c r="P2643" s="339"/>
      <c r="Q2643" s="339"/>
    </row>
    <row r="2644" spans="1:17" ht="13.5" customHeight="1">
      <c r="A2644" s="481"/>
      <c r="B2644" s="481"/>
      <c r="C2644" s="481"/>
      <c r="D2644" s="481"/>
      <c r="E2644" s="481"/>
      <c r="F2644" s="339"/>
      <c r="G2644" s="340" t="str">
        <f>IF(ISNUMBER(E2644),E2644/'Bulk DivVar Analysis'!$I$114,"")</f>
        <v/>
      </c>
      <c r="H2644" s="338" t="str">
        <f>IF(ISNUMBER(E2644), IF(G2644&gt;'Bulk DivVar Analysis'!$J$116,"Pass","Fail"),"")</f>
        <v/>
      </c>
      <c r="I2644" s="338" t="str">
        <f t="shared" si="43"/>
        <v/>
      </c>
      <c r="J2644" s="339"/>
      <c r="K2644" s="339"/>
      <c r="L2644" s="339"/>
      <c r="M2644" s="339"/>
      <c r="N2644" s="339"/>
      <c r="O2644" s="339"/>
      <c r="P2644" s="339"/>
      <c r="Q2644" s="339"/>
    </row>
    <row r="2645" spans="1:17" ht="13.5" customHeight="1">
      <c r="A2645" s="481"/>
      <c r="B2645" s="481"/>
      <c r="C2645" s="481"/>
      <c r="D2645" s="481"/>
      <c r="E2645" s="481"/>
      <c r="F2645" s="339"/>
      <c r="G2645" s="340" t="str">
        <f>IF(ISNUMBER(E2645),E2645/'Bulk DivVar Analysis'!$I$114,"")</f>
        <v/>
      </c>
      <c r="H2645" s="338" t="str">
        <f>IF(ISNUMBER(E2645), IF(G2645&gt;'Bulk DivVar Analysis'!$J$116,"Pass","Fail"),"")</f>
        <v/>
      </c>
      <c r="I2645" s="338" t="str">
        <f t="shared" si="43"/>
        <v/>
      </c>
      <c r="J2645" s="339"/>
      <c r="K2645" s="339"/>
      <c r="L2645" s="339"/>
      <c r="M2645" s="339"/>
      <c r="N2645" s="339"/>
      <c r="O2645" s="339"/>
      <c r="P2645" s="339"/>
      <c r="Q2645" s="339"/>
    </row>
    <row r="2646" spans="1:17" ht="13.5" customHeight="1">
      <c r="A2646" s="481"/>
      <c r="B2646" s="481"/>
      <c r="C2646" s="481"/>
      <c r="D2646" s="481"/>
      <c r="E2646" s="481"/>
      <c r="F2646" s="339"/>
      <c r="G2646" s="340" t="str">
        <f>IF(ISNUMBER(E2646),E2646/'Bulk DivVar Analysis'!$I$114,"")</f>
        <v/>
      </c>
      <c r="H2646" s="338" t="str">
        <f>IF(ISNUMBER(E2646), IF(G2646&gt;'Bulk DivVar Analysis'!$J$116,"Pass","Fail"),"")</f>
        <v/>
      </c>
      <c r="I2646" s="338" t="str">
        <f t="shared" si="43"/>
        <v/>
      </c>
      <c r="J2646" s="339"/>
      <c r="K2646" s="339"/>
      <c r="L2646" s="339"/>
      <c r="M2646" s="339"/>
      <c r="N2646" s="339"/>
      <c r="O2646" s="339"/>
      <c r="P2646" s="339"/>
      <c r="Q2646" s="339"/>
    </row>
    <row r="2647" spans="1:17" ht="13.5" customHeight="1">
      <c r="A2647" s="481"/>
      <c r="B2647" s="481"/>
      <c r="C2647" s="481"/>
      <c r="D2647" s="481"/>
      <c r="E2647" s="481"/>
      <c r="F2647" s="339"/>
      <c r="G2647" s="340" t="str">
        <f>IF(ISNUMBER(E2647),E2647/'Bulk DivVar Analysis'!$I$114,"")</f>
        <v/>
      </c>
      <c r="H2647" s="338" t="str">
        <f>IF(ISNUMBER(E2647), IF(G2647&gt;'Bulk DivVar Analysis'!$J$116,"Pass","Fail"),"")</f>
        <v/>
      </c>
      <c r="I2647" s="338" t="str">
        <f t="shared" si="43"/>
        <v/>
      </c>
      <c r="J2647" s="339"/>
      <c r="K2647" s="339"/>
      <c r="L2647" s="339"/>
      <c r="M2647" s="339"/>
      <c r="N2647" s="339"/>
      <c r="O2647" s="339"/>
      <c r="P2647" s="339"/>
      <c r="Q2647" s="339"/>
    </row>
    <row r="2648" spans="1:17" ht="13.5" customHeight="1">
      <c r="A2648" s="481"/>
      <c r="B2648" s="481"/>
      <c r="C2648" s="481"/>
      <c r="D2648" s="481"/>
      <c r="E2648" s="481"/>
      <c r="F2648" s="339"/>
      <c r="G2648" s="340" t="str">
        <f>IF(ISNUMBER(E2648),E2648/'Bulk DivVar Analysis'!$I$114,"")</f>
        <v/>
      </c>
      <c r="H2648" s="338" t="str">
        <f>IF(ISNUMBER(E2648), IF(G2648&gt;'Bulk DivVar Analysis'!$J$116,"Pass","Fail"),"")</f>
        <v/>
      </c>
      <c r="I2648" s="338" t="str">
        <f t="shared" si="43"/>
        <v/>
      </c>
      <c r="J2648" s="339"/>
      <c r="K2648" s="339"/>
      <c r="L2648" s="339"/>
      <c r="M2648" s="339"/>
      <c r="N2648" s="339"/>
      <c r="O2648" s="339"/>
      <c r="P2648" s="339"/>
      <c r="Q2648" s="339"/>
    </row>
    <row r="2649" spans="1:17" ht="13.5" customHeight="1">
      <c r="A2649" s="481"/>
      <c r="B2649" s="481"/>
      <c r="C2649" s="481"/>
      <c r="D2649" s="481"/>
      <c r="E2649" s="481"/>
      <c r="F2649" s="339"/>
      <c r="G2649" s="340" t="str">
        <f>IF(ISNUMBER(E2649),E2649/'Bulk DivVar Analysis'!$I$114,"")</f>
        <v/>
      </c>
      <c r="H2649" s="338" t="str">
        <f>IF(ISNUMBER(E2649), IF(G2649&gt;'Bulk DivVar Analysis'!$J$116,"Pass","Fail"),"")</f>
        <v/>
      </c>
      <c r="I2649" s="338" t="str">
        <f t="shared" si="43"/>
        <v/>
      </c>
      <c r="J2649" s="339"/>
      <c r="K2649" s="339"/>
      <c r="L2649" s="339"/>
      <c r="M2649" s="339"/>
      <c r="N2649" s="339"/>
      <c r="O2649" s="339"/>
      <c r="P2649" s="339"/>
      <c r="Q2649" s="339"/>
    </row>
    <row r="2650" spans="1:17" ht="13.5" customHeight="1">
      <c r="A2650" s="481"/>
      <c r="B2650" s="481"/>
      <c r="C2650" s="481"/>
      <c r="D2650" s="481"/>
      <c r="E2650" s="481"/>
      <c r="F2650" s="339"/>
      <c r="G2650" s="340" t="str">
        <f>IF(ISNUMBER(E2650),E2650/'Bulk DivVar Analysis'!$I$114,"")</f>
        <v/>
      </c>
      <c r="H2650" s="338" t="str">
        <f>IF(ISNUMBER(E2650), IF(G2650&gt;'Bulk DivVar Analysis'!$J$116,"Pass","Fail"),"")</f>
        <v/>
      </c>
      <c r="I2650" s="338" t="str">
        <f t="shared" si="43"/>
        <v/>
      </c>
      <c r="J2650" s="339"/>
      <c r="K2650" s="339"/>
      <c r="L2650" s="339"/>
      <c r="M2650" s="339"/>
      <c r="N2650" s="339"/>
      <c r="O2650" s="339"/>
      <c r="P2650" s="339"/>
      <c r="Q2650" s="339"/>
    </row>
    <row r="2651" spans="1:17" ht="13.5" customHeight="1">
      <c r="A2651" s="481"/>
      <c r="B2651" s="481"/>
      <c r="C2651" s="481"/>
      <c r="D2651" s="481"/>
      <c r="E2651" s="481"/>
      <c r="F2651" s="339"/>
      <c r="G2651" s="340" t="str">
        <f>IF(ISNUMBER(E2651),E2651/'Bulk DivVar Analysis'!$I$114,"")</f>
        <v/>
      </c>
      <c r="H2651" s="338" t="str">
        <f>IF(ISNUMBER(E2651), IF(G2651&gt;'Bulk DivVar Analysis'!$J$116,"Pass","Fail"),"")</f>
        <v/>
      </c>
      <c r="I2651" s="338" t="str">
        <f t="shared" si="43"/>
        <v/>
      </c>
      <c r="J2651" s="339"/>
      <c r="K2651" s="339"/>
      <c r="L2651" s="339"/>
      <c r="M2651" s="339"/>
      <c r="N2651" s="339"/>
      <c r="O2651" s="339"/>
      <c r="P2651" s="339"/>
      <c r="Q2651" s="339"/>
    </row>
    <row r="2652" spans="1:17" ht="13.5" customHeight="1">
      <c r="A2652" s="481"/>
      <c r="B2652" s="481"/>
      <c r="C2652" s="481"/>
      <c r="D2652" s="481"/>
      <c r="E2652" s="481"/>
      <c r="F2652" s="339"/>
      <c r="G2652" s="340" t="str">
        <f>IF(ISNUMBER(E2652),E2652/'Bulk DivVar Analysis'!$I$114,"")</f>
        <v/>
      </c>
      <c r="H2652" s="338" t="str">
        <f>IF(ISNUMBER(E2652), IF(G2652&gt;'Bulk DivVar Analysis'!$J$116,"Pass","Fail"),"")</f>
        <v/>
      </c>
      <c r="I2652" s="338" t="str">
        <f t="shared" si="43"/>
        <v/>
      </c>
      <c r="J2652" s="339"/>
      <c r="K2652" s="339"/>
      <c r="L2652" s="339"/>
      <c r="M2652" s="339"/>
      <c r="N2652" s="339"/>
      <c r="O2652" s="339"/>
      <c r="P2652" s="339"/>
      <c r="Q2652" s="339"/>
    </row>
    <row r="2653" spans="1:17" ht="13.5" customHeight="1">
      <c r="A2653" s="481"/>
      <c r="B2653" s="481"/>
      <c r="C2653" s="481"/>
      <c r="D2653" s="481"/>
      <c r="E2653" s="481"/>
      <c r="F2653" s="339"/>
      <c r="G2653" s="340" t="str">
        <f>IF(ISNUMBER(E2653),E2653/'Bulk DivVar Analysis'!$I$114,"")</f>
        <v/>
      </c>
      <c r="H2653" s="338" t="str">
        <f>IF(ISNUMBER(E2653), IF(G2653&gt;'Bulk DivVar Analysis'!$J$116,"Pass","Fail"),"")</f>
        <v/>
      </c>
      <c r="I2653" s="338" t="str">
        <f t="shared" si="43"/>
        <v/>
      </c>
      <c r="J2653" s="339"/>
      <c r="K2653" s="339"/>
      <c r="L2653" s="339"/>
      <c r="M2653" s="339"/>
      <c r="N2653" s="339"/>
      <c r="O2653" s="339"/>
      <c r="P2653" s="339"/>
      <c r="Q2653" s="339"/>
    </row>
    <row r="2654" spans="1:17" ht="13.5" customHeight="1">
      <c r="A2654" s="481"/>
      <c r="B2654" s="481"/>
      <c r="C2654" s="481"/>
      <c r="D2654" s="481"/>
      <c r="E2654" s="481"/>
      <c r="F2654" s="339"/>
      <c r="G2654" s="340" t="str">
        <f>IF(ISNUMBER(E2654),E2654/'Bulk DivVar Analysis'!$I$114,"")</f>
        <v/>
      </c>
      <c r="H2654" s="338" t="str">
        <f>IF(ISNUMBER(E2654), IF(G2654&gt;'Bulk DivVar Analysis'!$J$116,"Pass","Fail"),"")</f>
        <v/>
      </c>
      <c r="I2654" s="338" t="str">
        <f t="shared" si="43"/>
        <v/>
      </c>
      <c r="J2654" s="339"/>
      <c r="K2654" s="339"/>
      <c r="L2654" s="339"/>
      <c r="M2654" s="339"/>
      <c r="N2654" s="339"/>
      <c r="O2654" s="339"/>
      <c r="P2654" s="339"/>
      <c r="Q2654" s="339"/>
    </row>
    <row r="2655" spans="1:17" ht="13.5" customHeight="1">
      <c r="A2655" s="481"/>
      <c r="B2655" s="481"/>
      <c r="C2655" s="481"/>
      <c r="D2655" s="481"/>
      <c r="E2655" s="481"/>
      <c r="F2655" s="339"/>
      <c r="G2655" s="340" t="str">
        <f>IF(ISNUMBER(E2655),E2655/'Bulk DivVar Analysis'!$I$114,"")</f>
        <v/>
      </c>
      <c r="H2655" s="338" t="str">
        <f>IF(ISNUMBER(E2655), IF(G2655&gt;'Bulk DivVar Analysis'!$J$116,"Pass","Fail"),"")</f>
        <v/>
      </c>
      <c r="I2655" s="338" t="str">
        <f t="shared" si="43"/>
        <v/>
      </c>
      <c r="J2655" s="339"/>
      <c r="K2655" s="339"/>
      <c r="L2655" s="339"/>
      <c r="M2655" s="339"/>
      <c r="N2655" s="339"/>
      <c r="O2655" s="339"/>
      <c r="P2655" s="339"/>
      <c r="Q2655" s="339"/>
    </row>
    <row r="2656" spans="1:17" ht="13.5" customHeight="1">
      <c r="A2656" s="481"/>
      <c r="B2656" s="481"/>
      <c r="C2656" s="481"/>
      <c r="D2656" s="481"/>
      <c r="E2656" s="481"/>
      <c r="F2656" s="339"/>
      <c r="G2656" s="340" t="str">
        <f>IF(ISNUMBER(E2656),E2656/'Bulk DivVar Analysis'!$I$114,"")</f>
        <v/>
      </c>
      <c r="H2656" s="338" t="str">
        <f>IF(ISNUMBER(E2656), IF(G2656&gt;'Bulk DivVar Analysis'!$J$116,"Pass","Fail"),"")</f>
        <v/>
      </c>
      <c r="I2656" s="338" t="str">
        <f t="shared" si="43"/>
        <v/>
      </c>
      <c r="J2656" s="339"/>
      <c r="K2656" s="339"/>
      <c r="L2656" s="339"/>
      <c r="M2656" s="339"/>
      <c r="N2656" s="339"/>
      <c r="O2656" s="339"/>
      <c r="P2656" s="339"/>
      <c r="Q2656" s="339"/>
    </row>
    <row r="2657" spans="1:17" ht="13.5" customHeight="1">
      <c r="A2657" s="481"/>
      <c r="B2657" s="481"/>
      <c r="C2657" s="481"/>
      <c r="D2657" s="481"/>
      <c r="E2657" s="481"/>
      <c r="F2657" s="339"/>
      <c r="G2657" s="340" t="str">
        <f>IF(ISNUMBER(E2657),E2657/'Bulk DivVar Analysis'!$I$114,"")</f>
        <v/>
      </c>
      <c r="H2657" s="338" t="str">
        <f>IF(ISNUMBER(E2657), IF(G2657&gt;'Bulk DivVar Analysis'!$J$116,"Pass","Fail"),"")</f>
        <v/>
      </c>
      <c r="I2657" s="338" t="str">
        <f t="shared" si="43"/>
        <v/>
      </c>
      <c r="J2657" s="339"/>
      <c r="K2657" s="339"/>
      <c r="L2657" s="339"/>
      <c r="M2657" s="339"/>
      <c r="N2657" s="339"/>
      <c r="O2657" s="339"/>
      <c r="P2657" s="339"/>
      <c r="Q2657" s="339"/>
    </row>
    <row r="2658" spans="1:17" ht="13.5" customHeight="1">
      <c r="A2658" s="481"/>
      <c r="B2658" s="481"/>
      <c r="C2658" s="481"/>
      <c r="D2658" s="481"/>
      <c r="E2658" s="481"/>
      <c r="F2658" s="339"/>
      <c r="G2658" s="340" t="str">
        <f>IF(ISNUMBER(E2658),E2658/'Bulk DivVar Analysis'!$I$114,"")</f>
        <v/>
      </c>
      <c r="H2658" s="338" t="str">
        <f>IF(ISNUMBER(E2658), IF(G2658&gt;'Bulk DivVar Analysis'!$J$116,"Pass","Fail"),"")</f>
        <v/>
      </c>
      <c r="I2658" s="338" t="str">
        <f t="shared" si="43"/>
        <v/>
      </c>
      <c r="J2658" s="339"/>
      <c r="K2658" s="339"/>
      <c r="L2658" s="339"/>
      <c r="M2658" s="339"/>
      <c r="N2658" s="339"/>
      <c r="O2658" s="339"/>
      <c r="P2658" s="339"/>
      <c r="Q2658" s="339"/>
    </row>
    <row r="2659" spans="1:17" ht="13.5" customHeight="1">
      <c r="A2659" s="481"/>
      <c r="B2659" s="481"/>
      <c r="C2659" s="481"/>
      <c r="D2659" s="481"/>
      <c r="E2659" s="481"/>
      <c r="F2659" s="339"/>
      <c r="G2659" s="340" t="str">
        <f>IF(ISNUMBER(E2659),E2659/'Bulk DivVar Analysis'!$I$114,"")</f>
        <v/>
      </c>
      <c r="H2659" s="338" t="str">
        <f>IF(ISNUMBER(E2659), IF(G2659&gt;'Bulk DivVar Analysis'!$J$116,"Pass","Fail"),"")</f>
        <v/>
      </c>
      <c r="I2659" s="338" t="str">
        <f t="shared" si="43"/>
        <v/>
      </c>
      <c r="J2659" s="339"/>
      <c r="K2659" s="339"/>
      <c r="L2659" s="339"/>
      <c r="M2659" s="339"/>
      <c r="N2659" s="339"/>
      <c r="O2659" s="339"/>
      <c r="P2659" s="339"/>
      <c r="Q2659" s="339"/>
    </row>
    <row r="2660" spans="1:17" ht="13.5" customHeight="1">
      <c r="A2660" s="481"/>
      <c r="B2660" s="481"/>
      <c r="C2660" s="481"/>
      <c r="D2660" s="481"/>
      <c r="E2660" s="481"/>
      <c r="F2660" s="339"/>
      <c r="G2660" s="340" t="str">
        <f>IF(ISNUMBER(E2660),E2660/'Bulk DivVar Analysis'!$I$114,"")</f>
        <v/>
      </c>
      <c r="H2660" s="338" t="str">
        <f>IF(ISNUMBER(E2660), IF(G2660&gt;'Bulk DivVar Analysis'!$J$116,"Pass","Fail"),"")</f>
        <v/>
      </c>
      <c r="I2660" s="338" t="str">
        <f t="shared" si="43"/>
        <v/>
      </c>
      <c r="J2660" s="339"/>
      <c r="K2660" s="339"/>
      <c r="L2660" s="339"/>
      <c r="M2660" s="339"/>
      <c r="N2660" s="339"/>
      <c r="O2660" s="339"/>
      <c r="P2660" s="339"/>
      <c r="Q2660" s="339"/>
    </row>
    <row r="2661" spans="1:17" ht="13.5" customHeight="1">
      <c r="A2661" s="481"/>
      <c r="B2661" s="481"/>
      <c r="C2661" s="481"/>
      <c r="D2661" s="481"/>
      <c r="E2661" s="481"/>
      <c r="F2661" s="339"/>
      <c r="G2661" s="340" t="str">
        <f>IF(ISNUMBER(E2661),E2661/'Bulk DivVar Analysis'!$I$114,"")</f>
        <v/>
      </c>
      <c r="H2661" s="338" t="str">
        <f>IF(ISNUMBER(E2661), IF(G2661&gt;'Bulk DivVar Analysis'!$J$116,"Pass","Fail"),"")</f>
        <v/>
      </c>
      <c r="I2661" s="338" t="str">
        <f t="shared" si="43"/>
        <v/>
      </c>
      <c r="J2661" s="339"/>
      <c r="K2661" s="339"/>
      <c r="L2661" s="339"/>
      <c r="M2661" s="339"/>
      <c r="N2661" s="339"/>
      <c r="O2661" s="339"/>
      <c r="P2661" s="339"/>
      <c r="Q2661" s="339"/>
    </row>
    <row r="2662" spans="1:17" ht="13.5" customHeight="1">
      <c r="A2662" s="481"/>
      <c r="B2662" s="481"/>
      <c r="C2662" s="481"/>
      <c r="D2662" s="481"/>
      <c r="E2662" s="481"/>
      <c r="F2662" s="339"/>
      <c r="G2662" s="340" t="str">
        <f>IF(ISNUMBER(E2662),E2662/'Bulk DivVar Analysis'!$I$114,"")</f>
        <v/>
      </c>
      <c r="H2662" s="338" t="str">
        <f>IF(ISNUMBER(E2662), IF(G2662&gt;'Bulk DivVar Analysis'!$J$116,"Pass","Fail"),"")</f>
        <v/>
      </c>
      <c r="I2662" s="338" t="str">
        <f t="shared" si="43"/>
        <v/>
      </c>
      <c r="J2662" s="339"/>
      <c r="K2662" s="339"/>
      <c r="L2662" s="339"/>
      <c r="M2662" s="339"/>
      <c r="N2662" s="339"/>
      <c r="O2662" s="339"/>
      <c r="P2662" s="339"/>
      <c r="Q2662" s="339"/>
    </row>
    <row r="2663" spans="1:17" ht="13.5" customHeight="1">
      <c r="A2663" s="481"/>
      <c r="B2663" s="481"/>
      <c r="C2663" s="481"/>
      <c r="D2663" s="481"/>
      <c r="E2663" s="481"/>
      <c r="F2663" s="339"/>
      <c r="G2663" s="340" t="str">
        <f>IF(ISNUMBER(E2663),E2663/'Bulk DivVar Analysis'!$I$114,"")</f>
        <v/>
      </c>
      <c r="H2663" s="338" t="str">
        <f>IF(ISNUMBER(E2663), IF(G2663&gt;'Bulk DivVar Analysis'!$J$116,"Pass","Fail"),"")</f>
        <v/>
      </c>
      <c r="I2663" s="338" t="str">
        <f t="shared" si="43"/>
        <v/>
      </c>
      <c r="J2663" s="339"/>
      <c r="K2663" s="339"/>
      <c r="L2663" s="339"/>
      <c r="M2663" s="339"/>
      <c r="N2663" s="339"/>
      <c r="O2663" s="339"/>
      <c r="P2663" s="339"/>
      <c r="Q2663" s="339"/>
    </row>
    <row r="2664" spans="1:17" ht="13.5" customHeight="1">
      <c r="A2664" s="481"/>
      <c r="B2664" s="481"/>
      <c r="C2664" s="481"/>
      <c r="D2664" s="481"/>
      <c r="E2664" s="481"/>
      <c r="F2664" s="339"/>
      <c r="G2664" s="340" t="str">
        <f>IF(ISNUMBER(E2664),E2664/'Bulk DivVar Analysis'!$I$114,"")</f>
        <v/>
      </c>
      <c r="H2664" s="338" t="str">
        <f>IF(ISNUMBER(E2664), IF(G2664&gt;'Bulk DivVar Analysis'!$J$116,"Pass","Fail"),"")</f>
        <v/>
      </c>
      <c r="I2664" s="338" t="str">
        <f t="shared" si="43"/>
        <v/>
      </c>
      <c r="J2664" s="339"/>
      <c r="K2664" s="339"/>
      <c r="L2664" s="339"/>
      <c r="M2664" s="339"/>
      <c r="N2664" s="339"/>
      <c r="O2664" s="339"/>
      <c r="P2664" s="339"/>
      <c r="Q2664" s="339"/>
    </row>
    <row r="2665" spans="1:17" ht="13.5" customHeight="1">
      <c r="A2665" s="481"/>
      <c r="B2665" s="481"/>
      <c r="C2665" s="481"/>
      <c r="D2665" s="481"/>
      <c r="E2665" s="481"/>
      <c r="F2665" s="339"/>
      <c r="G2665" s="340" t="str">
        <f>IF(ISNUMBER(E2665),E2665/'Bulk DivVar Analysis'!$I$114,"")</f>
        <v/>
      </c>
      <c r="H2665" s="338" t="str">
        <f>IF(ISNUMBER(E2665), IF(G2665&gt;'Bulk DivVar Analysis'!$J$116,"Pass","Fail"),"")</f>
        <v/>
      </c>
      <c r="I2665" s="338" t="str">
        <f t="shared" si="43"/>
        <v/>
      </c>
      <c r="J2665" s="339"/>
      <c r="K2665" s="339"/>
      <c r="L2665" s="339"/>
      <c r="M2665" s="339"/>
      <c r="N2665" s="339"/>
      <c r="O2665" s="339"/>
      <c r="P2665" s="339"/>
      <c r="Q2665" s="339"/>
    </row>
    <row r="2666" spans="1:17" ht="13.5" customHeight="1">
      <c r="A2666" s="481"/>
      <c r="B2666" s="481"/>
      <c r="C2666" s="481"/>
      <c r="D2666" s="481"/>
      <c r="E2666" s="481"/>
      <c r="F2666" s="339"/>
      <c r="G2666" s="340" t="str">
        <f>IF(ISNUMBER(E2666),E2666/'Bulk DivVar Analysis'!$I$114,"")</f>
        <v/>
      </c>
      <c r="H2666" s="338" t="str">
        <f>IF(ISNUMBER(E2666), IF(G2666&gt;'Bulk DivVar Analysis'!$J$116,"Pass","Fail"),"")</f>
        <v/>
      </c>
      <c r="I2666" s="338" t="str">
        <f t="shared" si="43"/>
        <v/>
      </c>
      <c r="J2666" s="339"/>
      <c r="K2666" s="339"/>
      <c r="L2666" s="339"/>
      <c r="M2666" s="339"/>
      <c r="N2666" s="339"/>
      <c r="O2666" s="339"/>
      <c r="P2666" s="339"/>
      <c r="Q2666" s="339"/>
    </row>
    <row r="2667" spans="1:17" ht="13.5" customHeight="1">
      <c r="A2667" s="481"/>
      <c r="B2667" s="481"/>
      <c r="C2667" s="481"/>
      <c r="D2667" s="481"/>
      <c r="E2667" s="481"/>
      <c r="F2667" s="339"/>
      <c r="G2667" s="340" t="str">
        <f>IF(ISNUMBER(E2667),E2667/'Bulk DivVar Analysis'!$I$114,"")</f>
        <v/>
      </c>
      <c r="H2667" s="338" t="str">
        <f>IF(ISNUMBER(E2667), IF(G2667&gt;'Bulk DivVar Analysis'!$J$116,"Pass","Fail"),"")</f>
        <v/>
      </c>
      <c r="I2667" s="338" t="str">
        <f t="shared" si="43"/>
        <v/>
      </c>
      <c r="J2667" s="339"/>
      <c r="K2667" s="339"/>
      <c r="L2667" s="339"/>
      <c r="M2667" s="339"/>
      <c r="N2667" s="339"/>
      <c r="O2667" s="339"/>
      <c r="P2667" s="339"/>
      <c r="Q2667" s="339"/>
    </row>
    <row r="2668" spans="1:17" ht="13.5" customHeight="1">
      <c r="A2668" s="481"/>
      <c r="B2668" s="481"/>
      <c r="C2668" s="481"/>
      <c r="D2668" s="481"/>
      <c r="E2668" s="481"/>
      <c r="F2668" s="339"/>
      <c r="G2668" s="340" t="str">
        <f>IF(ISNUMBER(E2668),E2668/'Bulk DivVar Analysis'!$I$114,"")</f>
        <v/>
      </c>
      <c r="H2668" s="338" t="str">
        <f>IF(ISNUMBER(E2668), IF(G2668&gt;'Bulk DivVar Analysis'!$J$116,"Pass","Fail"),"")</f>
        <v/>
      </c>
      <c r="I2668" s="338" t="str">
        <f t="shared" si="43"/>
        <v/>
      </c>
      <c r="J2668" s="339"/>
      <c r="K2668" s="339"/>
      <c r="L2668" s="339"/>
      <c r="M2668" s="339"/>
      <c r="N2668" s="339"/>
      <c r="O2668" s="339"/>
      <c r="P2668" s="339"/>
      <c r="Q2668" s="339"/>
    </row>
    <row r="2669" spans="1:17" ht="13.5" customHeight="1">
      <c r="A2669" s="481"/>
      <c r="B2669" s="481"/>
      <c r="C2669" s="481"/>
      <c r="D2669" s="481"/>
      <c r="E2669" s="481"/>
      <c r="F2669" s="339"/>
      <c r="G2669" s="340" t="str">
        <f>IF(ISNUMBER(E2669),E2669/'Bulk DivVar Analysis'!$I$114,"")</f>
        <v/>
      </c>
      <c r="H2669" s="338" t="str">
        <f>IF(ISNUMBER(E2669), IF(G2669&gt;'Bulk DivVar Analysis'!$J$116,"Pass","Fail"),"")</f>
        <v/>
      </c>
      <c r="I2669" s="338" t="str">
        <f t="shared" si="43"/>
        <v/>
      </c>
      <c r="J2669" s="339"/>
      <c r="K2669" s="339"/>
      <c r="L2669" s="339"/>
      <c r="M2669" s="339"/>
      <c r="N2669" s="339"/>
      <c r="O2669" s="339"/>
      <c r="P2669" s="339"/>
      <c r="Q2669" s="339"/>
    </row>
    <row r="2670" spans="1:17" ht="13.5" customHeight="1">
      <c r="A2670" s="481"/>
      <c r="B2670" s="481"/>
      <c r="C2670" s="481"/>
      <c r="D2670" s="481"/>
      <c r="E2670" s="481"/>
      <c r="F2670" s="339"/>
      <c r="G2670" s="340" t="str">
        <f>IF(ISNUMBER(E2670),E2670/'Bulk DivVar Analysis'!$I$114,"")</f>
        <v/>
      </c>
      <c r="H2670" s="338" t="str">
        <f>IF(ISNUMBER(E2670), IF(G2670&gt;'Bulk DivVar Analysis'!$J$116,"Pass","Fail"),"")</f>
        <v/>
      </c>
      <c r="I2670" s="338" t="str">
        <f t="shared" si="43"/>
        <v/>
      </c>
      <c r="J2670" s="339"/>
      <c r="K2670" s="339"/>
      <c r="L2670" s="339"/>
      <c r="M2670" s="339"/>
      <c r="N2670" s="339"/>
      <c r="O2670" s="339"/>
      <c r="P2670" s="339"/>
      <c r="Q2670" s="339"/>
    </row>
    <row r="2671" spans="1:17" ht="13.5" customHeight="1">
      <c r="A2671" s="481"/>
      <c r="B2671" s="481"/>
      <c r="C2671" s="481"/>
      <c r="D2671" s="481"/>
      <c r="E2671" s="481"/>
      <c r="F2671" s="339"/>
      <c r="G2671" s="340" t="str">
        <f>IF(ISNUMBER(E2671),E2671/'Bulk DivVar Analysis'!$I$114,"")</f>
        <v/>
      </c>
      <c r="H2671" s="338" t="str">
        <f>IF(ISNUMBER(E2671), IF(G2671&gt;'Bulk DivVar Analysis'!$J$116,"Pass","Fail"),"")</f>
        <v/>
      </c>
      <c r="I2671" s="338" t="str">
        <f t="shared" si="43"/>
        <v/>
      </c>
      <c r="J2671" s="339"/>
      <c r="K2671" s="339"/>
      <c r="L2671" s="339"/>
      <c r="M2671" s="339"/>
      <c r="N2671" s="339"/>
      <c r="O2671" s="339"/>
      <c r="P2671" s="339"/>
      <c r="Q2671" s="339"/>
    </row>
    <row r="2672" spans="1:17" ht="13.5" customHeight="1">
      <c r="A2672" s="481"/>
      <c r="B2672" s="481"/>
      <c r="C2672" s="481"/>
      <c r="D2672" s="481"/>
      <c r="E2672" s="481"/>
      <c r="F2672" s="339"/>
      <c r="G2672" s="340" t="str">
        <f>IF(ISNUMBER(E2672),E2672/'Bulk DivVar Analysis'!$I$114,"")</f>
        <v/>
      </c>
      <c r="H2672" s="338" t="str">
        <f>IF(ISNUMBER(E2672), IF(G2672&gt;'Bulk DivVar Analysis'!$J$116,"Pass","Fail"),"")</f>
        <v/>
      </c>
      <c r="I2672" s="338" t="str">
        <f t="shared" si="43"/>
        <v/>
      </c>
      <c r="J2672" s="339"/>
      <c r="K2672" s="339"/>
      <c r="L2672" s="339"/>
      <c r="M2672" s="339"/>
      <c r="N2672" s="339"/>
      <c r="O2672" s="339"/>
      <c r="P2672" s="339"/>
      <c r="Q2672" s="339"/>
    </row>
    <row r="2673" spans="1:17" ht="13.5" customHeight="1">
      <c r="A2673" s="481"/>
      <c r="B2673" s="481"/>
      <c r="C2673" s="481"/>
      <c r="D2673" s="481"/>
      <c r="E2673" s="481"/>
      <c r="F2673" s="339"/>
      <c r="G2673" s="340" t="str">
        <f>IF(ISNUMBER(E2673),E2673/'Bulk DivVar Analysis'!$I$114,"")</f>
        <v/>
      </c>
      <c r="H2673" s="338" t="str">
        <f>IF(ISNUMBER(E2673), IF(G2673&gt;'Bulk DivVar Analysis'!$J$116,"Pass","Fail"),"")</f>
        <v/>
      </c>
      <c r="I2673" s="338" t="str">
        <f t="shared" si="43"/>
        <v/>
      </c>
      <c r="J2673" s="339"/>
      <c r="K2673" s="339"/>
      <c r="L2673" s="339"/>
      <c r="M2673" s="339"/>
      <c r="N2673" s="339"/>
      <c r="O2673" s="339"/>
      <c r="P2673" s="339"/>
      <c r="Q2673" s="339"/>
    </row>
    <row r="2674" spans="1:17" ht="13.5" customHeight="1">
      <c r="A2674" s="481"/>
      <c r="B2674" s="481"/>
      <c r="C2674" s="481"/>
      <c r="D2674" s="481"/>
      <c r="E2674" s="481"/>
      <c r="F2674" s="339"/>
      <c r="G2674" s="340" t="str">
        <f>IF(ISNUMBER(E2674),E2674/'Bulk DivVar Analysis'!$I$114,"")</f>
        <v/>
      </c>
      <c r="H2674" s="338" t="str">
        <f>IF(ISNUMBER(E2674), IF(G2674&gt;'Bulk DivVar Analysis'!$J$116,"Pass","Fail"),"")</f>
        <v/>
      </c>
      <c r="I2674" s="338" t="str">
        <f t="shared" si="43"/>
        <v/>
      </c>
      <c r="J2674" s="339"/>
      <c r="K2674" s="339"/>
      <c r="L2674" s="339"/>
      <c r="M2674" s="339"/>
      <c r="N2674" s="339"/>
      <c r="O2674" s="339"/>
      <c r="P2674" s="339"/>
      <c r="Q2674" s="339"/>
    </row>
    <row r="2675" spans="1:17" ht="13.5" customHeight="1">
      <c r="A2675" s="481"/>
      <c r="B2675" s="481"/>
      <c r="C2675" s="481"/>
      <c r="D2675" s="481"/>
      <c r="E2675" s="481"/>
      <c r="F2675" s="339"/>
      <c r="G2675" s="340" t="str">
        <f>IF(ISNUMBER(E2675),E2675/'Bulk DivVar Analysis'!$I$114,"")</f>
        <v/>
      </c>
      <c r="H2675" s="338" t="str">
        <f>IF(ISNUMBER(E2675), IF(G2675&gt;'Bulk DivVar Analysis'!$J$116,"Pass","Fail"),"")</f>
        <v/>
      </c>
      <c r="I2675" s="338" t="str">
        <f t="shared" si="43"/>
        <v/>
      </c>
      <c r="J2675" s="339"/>
      <c r="K2675" s="339"/>
      <c r="L2675" s="339"/>
      <c r="M2675" s="339"/>
      <c r="N2675" s="339"/>
      <c r="O2675" s="339"/>
      <c r="P2675" s="339"/>
      <c r="Q2675" s="339"/>
    </row>
    <row r="2676" spans="1:17" ht="13.5" customHeight="1">
      <c r="A2676" s="481"/>
      <c r="B2676" s="481"/>
      <c r="C2676" s="481"/>
      <c r="D2676" s="481"/>
      <c r="E2676" s="481"/>
      <c r="F2676" s="339"/>
      <c r="G2676" s="340" t="str">
        <f>IF(ISNUMBER(E2676),E2676/'Bulk DivVar Analysis'!$I$114,"")</f>
        <v/>
      </c>
      <c r="H2676" s="338" t="str">
        <f>IF(ISNUMBER(E2676), IF(G2676&gt;'Bulk DivVar Analysis'!$J$116,"Pass","Fail"),"")</f>
        <v/>
      </c>
      <c r="I2676" s="338" t="str">
        <f t="shared" si="43"/>
        <v/>
      </c>
      <c r="J2676" s="339"/>
      <c r="K2676" s="339"/>
      <c r="L2676" s="339"/>
      <c r="M2676" s="339"/>
      <c r="N2676" s="339"/>
      <c r="O2676" s="339"/>
      <c r="P2676" s="339"/>
      <c r="Q2676" s="339"/>
    </row>
    <row r="2677" spans="1:17" ht="13.5" customHeight="1">
      <c r="A2677" s="481"/>
      <c r="B2677" s="481"/>
      <c r="C2677" s="481"/>
      <c r="D2677" s="481"/>
      <c r="E2677" s="481"/>
      <c r="F2677" s="339"/>
      <c r="G2677" s="340" t="str">
        <f>IF(ISNUMBER(E2677),E2677/'Bulk DivVar Analysis'!$I$114,"")</f>
        <v/>
      </c>
      <c r="H2677" s="338" t="str">
        <f>IF(ISNUMBER(E2677), IF(G2677&gt;'Bulk DivVar Analysis'!$J$116,"Pass","Fail"),"")</f>
        <v/>
      </c>
      <c r="I2677" s="338" t="str">
        <f t="shared" si="43"/>
        <v/>
      </c>
      <c r="J2677" s="339"/>
      <c r="K2677" s="339"/>
      <c r="L2677" s="339"/>
      <c r="M2677" s="339"/>
      <c r="N2677" s="339"/>
      <c r="O2677" s="339"/>
      <c r="P2677" s="339"/>
      <c r="Q2677" s="339"/>
    </row>
    <row r="2678" spans="1:17" ht="13.5" customHeight="1">
      <c r="A2678" s="481"/>
      <c r="B2678" s="481"/>
      <c r="C2678" s="481"/>
      <c r="D2678" s="481"/>
      <c r="E2678" s="481"/>
      <c r="F2678" s="339"/>
      <c r="G2678" s="340" t="str">
        <f>IF(ISNUMBER(E2678),E2678/'Bulk DivVar Analysis'!$I$114,"")</f>
        <v/>
      </c>
      <c r="H2678" s="338" t="str">
        <f>IF(ISNUMBER(E2678), IF(G2678&gt;'Bulk DivVar Analysis'!$J$116,"Pass","Fail"),"")</f>
        <v/>
      </c>
      <c r="I2678" s="338" t="str">
        <f t="shared" si="43"/>
        <v/>
      </c>
      <c r="J2678" s="339"/>
      <c r="K2678" s="339"/>
      <c r="L2678" s="339"/>
      <c r="M2678" s="339"/>
      <c r="N2678" s="339"/>
      <c r="O2678" s="339"/>
      <c r="P2678" s="339"/>
      <c r="Q2678" s="339"/>
    </row>
    <row r="2679" spans="1:17" ht="13.5" customHeight="1">
      <c r="A2679" s="481"/>
      <c r="B2679" s="481"/>
      <c r="C2679" s="481"/>
      <c r="D2679" s="481"/>
      <c r="E2679" s="481"/>
      <c r="F2679" s="339"/>
      <c r="G2679" s="340" t="str">
        <f>IF(ISNUMBER(E2679),E2679/'Bulk DivVar Analysis'!$I$114,"")</f>
        <v/>
      </c>
      <c r="H2679" s="338" t="str">
        <f>IF(ISNUMBER(E2679), IF(G2679&gt;'Bulk DivVar Analysis'!$J$116,"Pass","Fail"),"")</f>
        <v/>
      </c>
      <c r="I2679" s="338" t="str">
        <f t="shared" si="43"/>
        <v/>
      </c>
      <c r="J2679" s="339"/>
      <c r="K2679" s="339"/>
      <c r="L2679" s="339"/>
      <c r="M2679" s="339"/>
      <c r="N2679" s="339"/>
      <c r="O2679" s="339"/>
      <c r="P2679" s="339"/>
      <c r="Q2679" s="339"/>
    </row>
    <row r="2680" spans="1:17" ht="13.5" customHeight="1">
      <c r="A2680" s="481"/>
      <c r="B2680" s="481"/>
      <c r="C2680" s="481"/>
      <c r="D2680" s="481"/>
      <c r="E2680" s="481"/>
      <c r="F2680" s="339"/>
      <c r="G2680" s="340" t="str">
        <f>IF(ISNUMBER(E2680),E2680/'Bulk DivVar Analysis'!$I$114,"")</f>
        <v/>
      </c>
      <c r="H2680" s="338" t="str">
        <f>IF(ISNUMBER(E2680), IF(G2680&gt;'Bulk DivVar Analysis'!$J$116,"Pass","Fail"),"")</f>
        <v/>
      </c>
      <c r="I2680" s="338" t="str">
        <f t="shared" si="43"/>
        <v/>
      </c>
      <c r="J2680" s="339"/>
      <c r="K2680" s="339"/>
      <c r="L2680" s="339"/>
      <c r="M2680" s="339"/>
      <c r="N2680" s="339"/>
      <c r="O2680" s="339"/>
      <c r="P2680" s="339"/>
      <c r="Q2680" s="339"/>
    </row>
    <row r="2681" spans="1:17" ht="13.5" customHeight="1">
      <c r="A2681" s="481"/>
      <c r="B2681" s="481"/>
      <c r="C2681" s="481"/>
      <c r="D2681" s="481"/>
      <c r="E2681" s="481"/>
      <c r="F2681" s="339"/>
      <c r="G2681" s="340" t="str">
        <f>IF(ISNUMBER(E2681),E2681/'Bulk DivVar Analysis'!$I$114,"")</f>
        <v/>
      </c>
      <c r="H2681" s="338" t="str">
        <f>IF(ISNUMBER(E2681), IF(G2681&gt;'Bulk DivVar Analysis'!$J$116,"Pass","Fail"),"")</f>
        <v/>
      </c>
      <c r="I2681" s="338" t="str">
        <f t="shared" si="43"/>
        <v/>
      </c>
      <c r="J2681" s="339"/>
      <c r="K2681" s="339"/>
      <c r="L2681" s="339"/>
      <c r="M2681" s="339"/>
      <c r="N2681" s="339"/>
      <c r="O2681" s="339"/>
      <c r="P2681" s="339"/>
      <c r="Q2681" s="339"/>
    </row>
    <row r="2682" spans="1:17" ht="13.5" customHeight="1">
      <c r="A2682" s="481"/>
      <c r="B2682" s="481"/>
      <c r="C2682" s="481"/>
      <c r="D2682" s="481"/>
      <c r="E2682" s="481"/>
      <c r="F2682" s="339"/>
      <c r="G2682" s="340" t="str">
        <f>IF(ISNUMBER(E2682),E2682/'Bulk DivVar Analysis'!$I$114,"")</f>
        <v/>
      </c>
      <c r="H2682" s="338" t="str">
        <f>IF(ISNUMBER(E2682), IF(G2682&gt;'Bulk DivVar Analysis'!$J$116,"Pass","Fail"),"")</f>
        <v/>
      </c>
      <c r="I2682" s="338" t="str">
        <f t="shared" si="43"/>
        <v/>
      </c>
      <c r="J2682" s="339"/>
      <c r="K2682" s="339"/>
      <c r="L2682" s="339"/>
      <c r="M2682" s="339"/>
      <c r="N2682" s="339"/>
      <c r="O2682" s="339"/>
      <c r="P2682" s="339"/>
      <c r="Q2682" s="339"/>
    </row>
    <row r="2683" spans="1:17" ht="13.5" customHeight="1">
      <c r="A2683" s="481"/>
      <c r="B2683" s="481"/>
      <c r="C2683" s="481"/>
      <c r="D2683" s="481"/>
      <c r="E2683" s="481"/>
      <c r="F2683" s="339"/>
      <c r="G2683" s="340" t="str">
        <f>IF(ISNUMBER(E2683),E2683/'Bulk DivVar Analysis'!$I$114,"")</f>
        <v/>
      </c>
      <c r="H2683" s="338" t="str">
        <f>IF(ISNUMBER(E2683), IF(G2683&gt;'Bulk DivVar Analysis'!$J$116,"Pass","Fail"),"")</f>
        <v/>
      </c>
      <c r="I2683" s="338" t="str">
        <f t="shared" si="43"/>
        <v/>
      </c>
      <c r="J2683" s="339"/>
      <c r="K2683" s="339"/>
      <c r="L2683" s="339"/>
      <c r="M2683" s="339"/>
      <c r="N2683" s="339"/>
      <c r="O2683" s="339"/>
      <c r="P2683" s="339"/>
      <c r="Q2683" s="339"/>
    </row>
    <row r="2684" spans="1:17" ht="13.5" customHeight="1">
      <c r="A2684" s="481"/>
      <c r="B2684" s="481"/>
      <c r="C2684" s="481"/>
      <c r="D2684" s="481"/>
      <c r="E2684" s="481"/>
      <c r="F2684" s="339"/>
      <c r="G2684" s="340" t="str">
        <f>IF(ISNUMBER(E2684),E2684/'Bulk DivVar Analysis'!$I$114,"")</f>
        <v/>
      </c>
      <c r="H2684" s="338" t="str">
        <f>IF(ISNUMBER(E2684), IF(G2684&gt;'Bulk DivVar Analysis'!$J$116,"Pass","Fail"),"")</f>
        <v/>
      </c>
      <c r="I2684" s="338" t="str">
        <f t="shared" si="43"/>
        <v/>
      </c>
      <c r="J2684" s="339"/>
      <c r="K2684" s="339"/>
      <c r="L2684" s="339"/>
      <c r="M2684" s="339"/>
      <c r="N2684" s="339"/>
      <c r="O2684" s="339"/>
      <c r="P2684" s="339"/>
      <c r="Q2684" s="339"/>
    </row>
    <row r="2685" spans="1:17" ht="13.5" customHeight="1">
      <c r="A2685" s="481"/>
      <c r="B2685" s="481"/>
      <c r="C2685" s="481"/>
      <c r="D2685" s="481"/>
      <c r="E2685" s="481"/>
      <c r="F2685" s="339"/>
      <c r="G2685" s="340" t="str">
        <f>IF(ISNUMBER(E2685),E2685/'Bulk DivVar Analysis'!$I$114,"")</f>
        <v/>
      </c>
      <c r="H2685" s="338" t="str">
        <f>IF(ISNUMBER(E2685), IF(G2685&gt;'Bulk DivVar Analysis'!$J$116,"Pass","Fail"),"")</f>
        <v/>
      </c>
      <c r="I2685" s="338" t="str">
        <f t="shared" si="43"/>
        <v/>
      </c>
      <c r="J2685" s="339"/>
      <c r="K2685" s="339"/>
      <c r="L2685" s="339"/>
      <c r="M2685" s="339"/>
      <c r="N2685" s="339"/>
      <c r="O2685" s="339"/>
      <c r="P2685" s="339"/>
      <c r="Q2685" s="339"/>
    </row>
    <row r="2686" spans="1:17" ht="13.5" customHeight="1">
      <c r="A2686" s="481"/>
      <c r="B2686" s="481"/>
      <c r="C2686" s="481"/>
      <c r="D2686" s="481"/>
      <c r="E2686" s="481"/>
      <c r="F2686" s="339"/>
      <c r="G2686" s="340" t="str">
        <f>IF(ISNUMBER(E2686),E2686/'Bulk DivVar Analysis'!$I$114,"")</f>
        <v/>
      </c>
      <c r="H2686" s="338" t="str">
        <f>IF(ISNUMBER(E2686), IF(G2686&gt;'Bulk DivVar Analysis'!$J$116,"Pass","Fail"),"")</f>
        <v/>
      </c>
      <c r="I2686" s="338" t="str">
        <f t="shared" si="43"/>
        <v/>
      </c>
      <c r="J2686" s="339"/>
      <c r="K2686" s="339"/>
      <c r="L2686" s="339"/>
      <c r="M2686" s="339"/>
      <c r="N2686" s="339"/>
      <c r="O2686" s="339"/>
      <c r="P2686" s="339"/>
      <c r="Q2686" s="339"/>
    </row>
    <row r="2687" spans="1:17" ht="13.5" customHeight="1">
      <c r="A2687" s="481"/>
      <c r="B2687" s="481"/>
      <c r="C2687" s="481"/>
      <c r="D2687" s="481"/>
      <c r="E2687" s="481"/>
      <c r="F2687" s="339"/>
      <c r="G2687" s="340" t="str">
        <f>IF(ISNUMBER(E2687),E2687/'Bulk DivVar Analysis'!$I$114,"")</f>
        <v/>
      </c>
      <c r="H2687" s="338" t="str">
        <f>IF(ISNUMBER(E2687), IF(G2687&gt;'Bulk DivVar Analysis'!$J$116,"Pass","Fail"),"")</f>
        <v/>
      </c>
      <c r="I2687" s="338" t="str">
        <f t="shared" si="43"/>
        <v/>
      </c>
      <c r="J2687" s="339"/>
      <c r="K2687" s="339"/>
      <c r="L2687" s="339"/>
      <c r="M2687" s="339"/>
      <c r="N2687" s="339"/>
      <c r="O2687" s="339"/>
      <c r="P2687" s="339"/>
      <c r="Q2687" s="339"/>
    </row>
    <row r="2688" spans="1:17" ht="13.5" customHeight="1">
      <c r="A2688" s="481"/>
      <c r="B2688" s="481"/>
      <c r="C2688" s="481"/>
      <c r="D2688" s="481"/>
      <c r="E2688" s="481"/>
      <c r="F2688" s="339"/>
      <c r="G2688" s="340" t="str">
        <f>IF(ISNUMBER(E2688),E2688/'Bulk DivVar Analysis'!$I$114,"")</f>
        <v/>
      </c>
      <c r="H2688" s="338" t="str">
        <f>IF(ISNUMBER(E2688), IF(G2688&gt;'Bulk DivVar Analysis'!$J$116,"Pass","Fail"),"")</f>
        <v/>
      </c>
      <c r="I2688" s="338" t="str">
        <f t="shared" si="43"/>
        <v/>
      </c>
      <c r="J2688" s="339"/>
      <c r="K2688" s="339"/>
      <c r="L2688" s="339"/>
      <c r="M2688" s="339"/>
      <c r="N2688" s="339"/>
      <c r="O2688" s="339"/>
      <c r="P2688" s="339"/>
      <c r="Q2688" s="339"/>
    </row>
    <row r="2689" spans="1:17" ht="13.5" customHeight="1">
      <c r="A2689" s="481"/>
      <c r="B2689" s="481"/>
      <c r="C2689" s="481"/>
      <c r="D2689" s="481"/>
      <c r="E2689" s="481"/>
      <c r="F2689" s="339"/>
      <c r="G2689" s="340" t="str">
        <f>IF(ISNUMBER(E2689),E2689/'Bulk DivVar Analysis'!$I$114,"")</f>
        <v/>
      </c>
      <c r="H2689" s="338" t="str">
        <f>IF(ISNUMBER(E2689), IF(G2689&gt;'Bulk DivVar Analysis'!$J$116,"Pass","Fail"),"")</f>
        <v/>
      </c>
      <c r="I2689" s="338" t="str">
        <f t="shared" si="43"/>
        <v/>
      </c>
      <c r="J2689" s="339"/>
      <c r="K2689" s="339"/>
      <c r="L2689" s="339"/>
      <c r="M2689" s="339"/>
      <c r="N2689" s="339"/>
      <c r="O2689" s="339"/>
      <c r="P2689" s="339"/>
      <c r="Q2689" s="339"/>
    </row>
    <row r="2690" spans="1:17" ht="13.5" customHeight="1">
      <c r="A2690" s="481"/>
      <c r="B2690" s="481"/>
      <c r="C2690" s="481"/>
      <c r="D2690" s="481"/>
      <c r="E2690" s="481"/>
      <c r="F2690" s="339"/>
      <c r="G2690" s="340" t="str">
        <f>IF(ISNUMBER(E2690),E2690/'Bulk DivVar Analysis'!$I$114,"")</f>
        <v/>
      </c>
      <c r="H2690" s="338" t="str">
        <f>IF(ISNUMBER(E2690), IF(G2690&gt;'Bulk DivVar Analysis'!$J$116,"Pass","Fail"),"")</f>
        <v/>
      </c>
      <c r="I2690" s="338" t="str">
        <f t="shared" si="43"/>
        <v/>
      </c>
      <c r="J2690" s="339"/>
      <c r="K2690" s="339"/>
      <c r="L2690" s="339"/>
      <c r="M2690" s="339"/>
      <c r="N2690" s="339"/>
      <c r="O2690" s="339"/>
      <c r="P2690" s="339"/>
      <c r="Q2690" s="339"/>
    </row>
    <row r="2691" spans="1:17" ht="13.5" customHeight="1">
      <c r="A2691" s="481"/>
      <c r="B2691" s="481"/>
      <c r="C2691" s="481"/>
      <c r="D2691" s="481"/>
      <c r="E2691" s="481"/>
      <c r="F2691" s="339"/>
      <c r="G2691" s="340" t="str">
        <f>IF(ISNUMBER(E2691),E2691/'Bulk DivVar Analysis'!$I$114,"")</f>
        <v/>
      </c>
      <c r="H2691" s="338" t="str">
        <f>IF(ISNUMBER(E2691), IF(G2691&gt;'Bulk DivVar Analysis'!$J$116,"Pass","Fail"),"")</f>
        <v/>
      </c>
      <c r="I2691" s="338" t="str">
        <f t="shared" ref="I2691:I2754" si="44">_xlfn.TEXTJOIN("_",TRUE,B2691,C2691)</f>
        <v/>
      </c>
      <c r="J2691" s="339"/>
      <c r="K2691" s="339"/>
      <c r="L2691" s="339"/>
      <c r="M2691" s="339"/>
      <c r="N2691" s="339"/>
      <c r="O2691" s="339"/>
      <c r="P2691" s="339"/>
      <c r="Q2691" s="339"/>
    </row>
    <row r="2692" spans="1:17" ht="13.5" customHeight="1">
      <c r="A2692" s="481"/>
      <c r="B2692" s="481"/>
      <c r="C2692" s="481"/>
      <c r="D2692" s="481"/>
      <c r="E2692" s="481"/>
      <c r="F2692" s="339"/>
      <c r="G2692" s="340" t="str">
        <f>IF(ISNUMBER(E2692),E2692/'Bulk DivVar Analysis'!$I$114,"")</f>
        <v/>
      </c>
      <c r="H2692" s="338" t="str">
        <f>IF(ISNUMBER(E2692), IF(G2692&gt;'Bulk DivVar Analysis'!$J$116,"Pass","Fail"),"")</f>
        <v/>
      </c>
      <c r="I2692" s="338" t="str">
        <f t="shared" si="44"/>
        <v/>
      </c>
      <c r="J2692" s="339"/>
      <c r="K2692" s="339"/>
      <c r="L2692" s="339"/>
      <c r="M2692" s="339"/>
      <c r="N2692" s="339"/>
      <c r="O2692" s="339"/>
      <c r="P2692" s="339"/>
      <c r="Q2692" s="339"/>
    </row>
    <row r="2693" spans="1:17" ht="13.5" customHeight="1">
      <c r="A2693" s="481"/>
      <c r="B2693" s="481"/>
      <c r="C2693" s="481"/>
      <c r="D2693" s="481"/>
      <c r="E2693" s="481"/>
      <c r="F2693" s="339"/>
      <c r="G2693" s="340" t="str">
        <f>IF(ISNUMBER(E2693),E2693/'Bulk DivVar Analysis'!$I$114,"")</f>
        <v/>
      </c>
      <c r="H2693" s="338" t="str">
        <f>IF(ISNUMBER(E2693), IF(G2693&gt;'Bulk DivVar Analysis'!$J$116,"Pass","Fail"),"")</f>
        <v/>
      </c>
      <c r="I2693" s="338" t="str">
        <f t="shared" si="44"/>
        <v/>
      </c>
      <c r="J2693" s="339"/>
      <c r="K2693" s="339"/>
      <c r="L2693" s="339"/>
      <c r="M2693" s="339"/>
      <c r="N2693" s="339"/>
      <c r="O2693" s="339"/>
      <c r="P2693" s="339"/>
      <c r="Q2693" s="339"/>
    </row>
    <row r="2694" spans="1:17" ht="13.5" customHeight="1">
      <c r="A2694" s="481"/>
      <c r="B2694" s="481"/>
      <c r="C2694" s="481"/>
      <c r="D2694" s="481"/>
      <c r="E2694" s="481"/>
      <c r="F2694" s="339"/>
      <c r="G2694" s="340" t="str">
        <f>IF(ISNUMBER(E2694),E2694/'Bulk DivVar Analysis'!$I$114,"")</f>
        <v/>
      </c>
      <c r="H2694" s="338" t="str">
        <f>IF(ISNUMBER(E2694), IF(G2694&gt;'Bulk DivVar Analysis'!$J$116,"Pass","Fail"),"")</f>
        <v/>
      </c>
      <c r="I2694" s="338" t="str">
        <f t="shared" si="44"/>
        <v/>
      </c>
      <c r="J2694" s="339"/>
      <c r="K2694" s="339"/>
      <c r="L2694" s="339"/>
      <c r="M2694" s="339"/>
      <c r="N2694" s="339"/>
      <c r="O2694" s="339"/>
      <c r="P2694" s="339"/>
      <c r="Q2694" s="339"/>
    </row>
    <row r="2695" spans="1:17" ht="13.5" customHeight="1">
      <c r="A2695" s="481"/>
      <c r="B2695" s="481"/>
      <c r="C2695" s="481"/>
      <c r="D2695" s="481"/>
      <c r="E2695" s="481"/>
      <c r="F2695" s="339"/>
      <c r="G2695" s="340" t="str">
        <f>IF(ISNUMBER(E2695),E2695/'Bulk DivVar Analysis'!$I$114,"")</f>
        <v/>
      </c>
      <c r="H2695" s="338" t="str">
        <f>IF(ISNUMBER(E2695), IF(G2695&gt;'Bulk DivVar Analysis'!$J$116,"Pass","Fail"),"")</f>
        <v/>
      </c>
      <c r="I2695" s="338" t="str">
        <f t="shared" si="44"/>
        <v/>
      </c>
      <c r="J2695" s="339"/>
      <c r="K2695" s="339"/>
      <c r="L2695" s="339"/>
      <c r="M2695" s="339"/>
      <c r="N2695" s="339"/>
      <c r="O2695" s="339"/>
      <c r="P2695" s="339"/>
      <c r="Q2695" s="339"/>
    </row>
    <row r="2696" spans="1:17" ht="13.5" customHeight="1">
      <c r="A2696" s="481"/>
      <c r="B2696" s="481"/>
      <c r="C2696" s="481"/>
      <c r="D2696" s="481"/>
      <c r="E2696" s="481"/>
      <c r="F2696" s="339"/>
      <c r="G2696" s="340" t="str">
        <f>IF(ISNUMBER(E2696),E2696/'Bulk DivVar Analysis'!$I$114,"")</f>
        <v/>
      </c>
      <c r="H2696" s="338" t="str">
        <f>IF(ISNUMBER(E2696), IF(G2696&gt;'Bulk DivVar Analysis'!$J$116,"Pass","Fail"),"")</f>
        <v/>
      </c>
      <c r="I2696" s="338" t="str">
        <f t="shared" si="44"/>
        <v/>
      </c>
      <c r="J2696" s="339"/>
      <c r="K2696" s="339"/>
      <c r="L2696" s="339"/>
      <c r="M2696" s="339"/>
      <c r="N2696" s="339"/>
      <c r="O2696" s="339"/>
      <c r="P2696" s="339"/>
      <c r="Q2696" s="339"/>
    </row>
    <row r="2697" spans="1:17" ht="13.5" customHeight="1">
      <c r="A2697" s="481"/>
      <c r="B2697" s="481"/>
      <c r="C2697" s="481"/>
      <c r="D2697" s="481"/>
      <c r="E2697" s="481"/>
      <c r="F2697" s="339"/>
      <c r="G2697" s="340" t="str">
        <f>IF(ISNUMBER(E2697),E2697/'Bulk DivVar Analysis'!$I$114,"")</f>
        <v/>
      </c>
      <c r="H2697" s="338" t="str">
        <f>IF(ISNUMBER(E2697), IF(G2697&gt;'Bulk DivVar Analysis'!$J$116,"Pass","Fail"),"")</f>
        <v/>
      </c>
      <c r="I2697" s="338" t="str">
        <f t="shared" si="44"/>
        <v/>
      </c>
      <c r="J2697" s="339"/>
      <c r="K2697" s="339"/>
      <c r="L2697" s="339"/>
      <c r="M2697" s="339"/>
      <c r="N2697" s="339"/>
      <c r="O2697" s="339"/>
      <c r="P2697" s="339"/>
      <c r="Q2697" s="339"/>
    </row>
    <row r="2698" spans="1:17" ht="13.5" customHeight="1">
      <c r="A2698" s="481"/>
      <c r="B2698" s="481"/>
      <c r="C2698" s="481"/>
      <c r="D2698" s="481"/>
      <c r="E2698" s="481"/>
      <c r="F2698" s="339"/>
      <c r="G2698" s="340" t="str">
        <f>IF(ISNUMBER(E2698),E2698/'Bulk DivVar Analysis'!$I$114,"")</f>
        <v/>
      </c>
      <c r="H2698" s="338" t="str">
        <f>IF(ISNUMBER(E2698), IF(G2698&gt;'Bulk DivVar Analysis'!$J$116,"Pass","Fail"),"")</f>
        <v/>
      </c>
      <c r="I2698" s="338" t="str">
        <f t="shared" si="44"/>
        <v/>
      </c>
      <c r="J2698" s="339"/>
      <c r="K2698" s="339"/>
      <c r="L2698" s="339"/>
      <c r="M2698" s="339"/>
      <c r="N2698" s="339"/>
      <c r="O2698" s="339"/>
      <c r="P2698" s="339"/>
      <c r="Q2698" s="339"/>
    </row>
    <row r="2699" spans="1:17" ht="13.5" customHeight="1">
      <c r="A2699" s="481"/>
      <c r="B2699" s="481"/>
      <c r="C2699" s="481"/>
      <c r="D2699" s="481"/>
      <c r="E2699" s="481"/>
      <c r="F2699" s="339"/>
      <c r="G2699" s="340" t="str">
        <f>IF(ISNUMBER(E2699),E2699/'Bulk DivVar Analysis'!$I$114,"")</f>
        <v/>
      </c>
      <c r="H2699" s="338" t="str">
        <f>IF(ISNUMBER(E2699), IF(G2699&gt;'Bulk DivVar Analysis'!$J$116,"Pass","Fail"),"")</f>
        <v/>
      </c>
      <c r="I2699" s="338" t="str">
        <f t="shared" si="44"/>
        <v/>
      </c>
      <c r="J2699" s="339"/>
      <c r="K2699" s="339"/>
      <c r="L2699" s="339"/>
      <c r="M2699" s="339"/>
      <c r="N2699" s="339"/>
      <c r="O2699" s="339"/>
      <c r="P2699" s="339"/>
      <c r="Q2699" s="339"/>
    </row>
    <row r="2700" spans="1:17" ht="13.5" customHeight="1">
      <c r="A2700" s="481"/>
      <c r="B2700" s="481"/>
      <c r="C2700" s="481"/>
      <c r="D2700" s="481"/>
      <c r="E2700" s="481"/>
      <c r="F2700" s="339"/>
      <c r="G2700" s="340" t="str">
        <f>IF(ISNUMBER(E2700),E2700/'Bulk DivVar Analysis'!$I$114,"")</f>
        <v/>
      </c>
      <c r="H2700" s="338" t="str">
        <f>IF(ISNUMBER(E2700), IF(G2700&gt;'Bulk DivVar Analysis'!$J$116,"Pass","Fail"),"")</f>
        <v/>
      </c>
      <c r="I2700" s="338" t="str">
        <f t="shared" si="44"/>
        <v/>
      </c>
      <c r="J2700" s="339"/>
      <c r="K2700" s="339"/>
      <c r="L2700" s="339"/>
      <c r="M2700" s="339"/>
      <c r="N2700" s="339"/>
      <c r="O2700" s="339"/>
      <c r="P2700" s="339"/>
      <c r="Q2700" s="339"/>
    </row>
    <row r="2701" spans="1:17" ht="13.5" customHeight="1">
      <c r="A2701" s="481"/>
      <c r="B2701" s="481"/>
      <c r="C2701" s="481"/>
      <c r="D2701" s="481"/>
      <c r="E2701" s="481"/>
      <c r="F2701" s="339"/>
      <c r="G2701" s="340" t="str">
        <f>IF(ISNUMBER(E2701),E2701/'Bulk DivVar Analysis'!$I$114,"")</f>
        <v/>
      </c>
      <c r="H2701" s="338" t="str">
        <f>IF(ISNUMBER(E2701), IF(G2701&gt;'Bulk DivVar Analysis'!$J$116,"Pass","Fail"),"")</f>
        <v/>
      </c>
      <c r="I2701" s="338" t="str">
        <f t="shared" si="44"/>
        <v/>
      </c>
      <c r="J2701" s="339"/>
      <c r="K2701" s="339"/>
      <c r="L2701" s="339"/>
      <c r="M2701" s="339"/>
      <c r="N2701" s="339"/>
      <c r="O2701" s="339"/>
      <c r="P2701" s="339"/>
      <c r="Q2701" s="339"/>
    </row>
    <row r="2702" spans="1:17" ht="13.5" customHeight="1">
      <c r="A2702" s="481"/>
      <c r="B2702" s="481"/>
      <c r="C2702" s="481"/>
      <c r="D2702" s="481"/>
      <c r="E2702" s="481"/>
      <c r="F2702" s="339"/>
      <c r="G2702" s="340" t="str">
        <f>IF(ISNUMBER(E2702),E2702/'Bulk DivVar Analysis'!$I$114,"")</f>
        <v/>
      </c>
      <c r="H2702" s="338" t="str">
        <f>IF(ISNUMBER(E2702), IF(G2702&gt;'Bulk DivVar Analysis'!$J$116,"Pass","Fail"),"")</f>
        <v/>
      </c>
      <c r="I2702" s="338" t="str">
        <f t="shared" si="44"/>
        <v/>
      </c>
      <c r="J2702" s="339"/>
      <c r="K2702" s="339"/>
      <c r="L2702" s="339"/>
      <c r="M2702" s="339"/>
      <c r="N2702" s="339"/>
      <c r="O2702" s="339"/>
      <c r="P2702" s="339"/>
      <c r="Q2702" s="339"/>
    </row>
    <row r="2703" spans="1:17" ht="13.5" customHeight="1">
      <c r="A2703" s="481"/>
      <c r="B2703" s="481"/>
      <c r="C2703" s="481"/>
      <c r="D2703" s="481"/>
      <c r="E2703" s="481"/>
      <c r="F2703" s="339"/>
      <c r="G2703" s="340" t="str">
        <f>IF(ISNUMBER(E2703),E2703/'Bulk DivVar Analysis'!$I$114,"")</f>
        <v/>
      </c>
      <c r="H2703" s="338" t="str">
        <f>IF(ISNUMBER(E2703), IF(G2703&gt;'Bulk DivVar Analysis'!$J$116,"Pass","Fail"),"")</f>
        <v/>
      </c>
      <c r="I2703" s="338" t="str">
        <f t="shared" si="44"/>
        <v/>
      </c>
      <c r="J2703" s="339"/>
      <c r="K2703" s="339"/>
      <c r="L2703" s="339"/>
      <c r="M2703" s="339"/>
      <c r="N2703" s="339"/>
      <c r="O2703" s="339"/>
      <c r="P2703" s="339"/>
      <c r="Q2703" s="339"/>
    </row>
    <row r="2704" spans="1:17" ht="13.5" customHeight="1">
      <c r="A2704" s="481"/>
      <c r="B2704" s="481"/>
      <c r="C2704" s="481"/>
      <c r="D2704" s="481"/>
      <c r="E2704" s="481"/>
      <c r="F2704" s="339"/>
      <c r="G2704" s="340" t="str">
        <f>IF(ISNUMBER(E2704),E2704/'Bulk DivVar Analysis'!$I$114,"")</f>
        <v/>
      </c>
      <c r="H2704" s="338" t="str">
        <f>IF(ISNUMBER(E2704), IF(G2704&gt;'Bulk DivVar Analysis'!$J$116,"Pass","Fail"),"")</f>
        <v/>
      </c>
      <c r="I2704" s="338" t="str">
        <f t="shared" si="44"/>
        <v/>
      </c>
      <c r="J2704" s="339"/>
      <c r="K2704" s="339"/>
      <c r="L2704" s="339"/>
      <c r="M2704" s="339"/>
      <c r="N2704" s="339"/>
      <c r="O2704" s="339"/>
      <c r="P2704" s="339"/>
      <c r="Q2704" s="339"/>
    </row>
    <row r="2705" spans="1:17" ht="13.5" customHeight="1">
      <c r="A2705" s="481"/>
      <c r="B2705" s="481"/>
      <c r="C2705" s="481"/>
      <c r="D2705" s="481"/>
      <c r="E2705" s="481"/>
      <c r="F2705" s="339"/>
      <c r="G2705" s="340" t="str">
        <f>IF(ISNUMBER(E2705),E2705/'Bulk DivVar Analysis'!$I$114,"")</f>
        <v/>
      </c>
      <c r="H2705" s="338" t="str">
        <f>IF(ISNUMBER(E2705), IF(G2705&gt;'Bulk DivVar Analysis'!$J$116,"Pass","Fail"),"")</f>
        <v/>
      </c>
      <c r="I2705" s="338" t="str">
        <f t="shared" si="44"/>
        <v/>
      </c>
      <c r="J2705" s="339"/>
      <c r="K2705" s="339"/>
      <c r="L2705" s="339"/>
      <c r="M2705" s="339"/>
      <c r="N2705" s="339"/>
      <c r="O2705" s="339"/>
      <c r="P2705" s="339"/>
      <c r="Q2705" s="339"/>
    </row>
    <row r="2706" spans="1:17" ht="13.5" customHeight="1">
      <c r="A2706" s="481"/>
      <c r="B2706" s="481"/>
      <c r="C2706" s="481"/>
      <c r="D2706" s="481"/>
      <c r="E2706" s="481"/>
      <c r="F2706" s="339"/>
      <c r="G2706" s="340" t="str">
        <f>IF(ISNUMBER(E2706),E2706/'Bulk DivVar Analysis'!$I$114,"")</f>
        <v/>
      </c>
      <c r="H2706" s="338" t="str">
        <f>IF(ISNUMBER(E2706), IF(G2706&gt;'Bulk DivVar Analysis'!$J$116,"Pass","Fail"),"")</f>
        <v/>
      </c>
      <c r="I2706" s="338" t="str">
        <f t="shared" si="44"/>
        <v/>
      </c>
      <c r="J2706" s="339"/>
      <c r="K2706" s="339"/>
      <c r="L2706" s="339"/>
      <c r="M2706" s="339"/>
      <c r="N2706" s="339"/>
      <c r="O2706" s="339"/>
      <c r="P2706" s="339"/>
      <c r="Q2706" s="339"/>
    </row>
    <row r="2707" spans="1:17" ht="13.5" customHeight="1">
      <c r="A2707" s="481"/>
      <c r="B2707" s="481"/>
      <c r="C2707" s="481"/>
      <c r="D2707" s="481"/>
      <c r="E2707" s="481"/>
      <c r="F2707" s="339"/>
      <c r="G2707" s="340" t="str">
        <f>IF(ISNUMBER(E2707),E2707/'Bulk DivVar Analysis'!$I$114,"")</f>
        <v/>
      </c>
      <c r="H2707" s="338" t="str">
        <f>IF(ISNUMBER(E2707), IF(G2707&gt;'Bulk DivVar Analysis'!$J$116,"Pass","Fail"),"")</f>
        <v/>
      </c>
      <c r="I2707" s="338" t="str">
        <f t="shared" si="44"/>
        <v/>
      </c>
      <c r="J2707" s="339"/>
      <c r="K2707" s="339"/>
      <c r="L2707" s="339"/>
      <c r="M2707" s="339"/>
      <c r="N2707" s="339"/>
      <c r="O2707" s="339"/>
      <c r="P2707" s="339"/>
      <c r="Q2707" s="339"/>
    </row>
    <row r="2708" spans="1:17" ht="13.5" customHeight="1">
      <c r="A2708" s="481"/>
      <c r="B2708" s="481"/>
      <c r="C2708" s="481"/>
      <c r="D2708" s="481"/>
      <c r="E2708" s="481"/>
      <c r="F2708" s="339"/>
      <c r="G2708" s="340" t="str">
        <f>IF(ISNUMBER(E2708),E2708/'Bulk DivVar Analysis'!$I$114,"")</f>
        <v/>
      </c>
      <c r="H2708" s="338" t="str">
        <f>IF(ISNUMBER(E2708), IF(G2708&gt;'Bulk DivVar Analysis'!$J$116,"Pass","Fail"),"")</f>
        <v/>
      </c>
      <c r="I2708" s="338" t="str">
        <f t="shared" si="44"/>
        <v/>
      </c>
      <c r="J2708" s="339"/>
      <c r="K2708" s="339"/>
      <c r="L2708" s="339"/>
      <c r="M2708" s="339"/>
      <c r="N2708" s="339"/>
      <c r="O2708" s="339"/>
      <c r="P2708" s="339"/>
      <c r="Q2708" s="339"/>
    </row>
    <row r="2709" spans="1:17" ht="13.5" customHeight="1">
      <c r="A2709" s="481"/>
      <c r="B2709" s="481"/>
      <c r="C2709" s="481"/>
      <c r="D2709" s="481"/>
      <c r="E2709" s="481"/>
      <c r="F2709" s="339"/>
      <c r="G2709" s="340" t="str">
        <f>IF(ISNUMBER(E2709),E2709/'Bulk DivVar Analysis'!$I$114,"")</f>
        <v/>
      </c>
      <c r="H2709" s="338" t="str">
        <f>IF(ISNUMBER(E2709), IF(G2709&gt;'Bulk DivVar Analysis'!$J$116,"Pass","Fail"),"")</f>
        <v/>
      </c>
      <c r="I2709" s="338" t="str">
        <f t="shared" si="44"/>
        <v/>
      </c>
      <c r="J2709" s="339"/>
      <c r="K2709" s="339"/>
      <c r="L2709" s="339"/>
      <c r="M2709" s="339"/>
      <c r="N2709" s="339"/>
      <c r="O2709" s="339"/>
      <c r="P2709" s="339"/>
      <c r="Q2709" s="339"/>
    </row>
    <row r="2710" spans="1:17" ht="13.5" customHeight="1">
      <c r="A2710" s="481"/>
      <c r="B2710" s="481"/>
      <c r="C2710" s="481"/>
      <c r="D2710" s="481"/>
      <c r="E2710" s="481"/>
      <c r="F2710" s="339"/>
      <c r="G2710" s="340" t="str">
        <f>IF(ISNUMBER(E2710),E2710/'Bulk DivVar Analysis'!$I$114,"")</f>
        <v/>
      </c>
      <c r="H2710" s="338" t="str">
        <f>IF(ISNUMBER(E2710), IF(G2710&gt;'Bulk DivVar Analysis'!$J$116,"Pass","Fail"),"")</f>
        <v/>
      </c>
      <c r="I2710" s="338" t="str">
        <f t="shared" si="44"/>
        <v/>
      </c>
      <c r="J2710" s="339"/>
      <c r="K2710" s="339"/>
      <c r="L2710" s="339"/>
      <c r="M2710" s="339"/>
      <c r="N2710" s="339"/>
      <c r="O2710" s="339"/>
      <c r="P2710" s="339"/>
      <c r="Q2710" s="339"/>
    </row>
    <row r="2711" spans="1:17" ht="13.5" customHeight="1">
      <c r="A2711" s="481"/>
      <c r="B2711" s="481"/>
      <c r="C2711" s="481"/>
      <c r="D2711" s="481"/>
      <c r="E2711" s="481"/>
      <c r="F2711" s="339"/>
      <c r="G2711" s="340" t="str">
        <f>IF(ISNUMBER(E2711),E2711/'Bulk DivVar Analysis'!$I$114,"")</f>
        <v/>
      </c>
      <c r="H2711" s="338" t="str">
        <f>IF(ISNUMBER(E2711), IF(G2711&gt;'Bulk DivVar Analysis'!$J$116,"Pass","Fail"),"")</f>
        <v/>
      </c>
      <c r="I2711" s="338" t="str">
        <f t="shared" si="44"/>
        <v/>
      </c>
      <c r="J2711" s="339"/>
      <c r="K2711" s="339"/>
      <c r="L2711" s="339"/>
      <c r="M2711" s="339"/>
      <c r="N2711" s="339"/>
      <c r="O2711" s="339"/>
      <c r="P2711" s="339"/>
      <c r="Q2711" s="339"/>
    </row>
    <row r="2712" spans="1:17" ht="13.5" customHeight="1">
      <c r="A2712" s="481"/>
      <c r="B2712" s="481"/>
      <c r="C2712" s="481"/>
      <c r="D2712" s="481"/>
      <c r="E2712" s="481"/>
      <c r="F2712" s="339"/>
      <c r="G2712" s="340" t="str">
        <f>IF(ISNUMBER(E2712),E2712/'Bulk DivVar Analysis'!$I$114,"")</f>
        <v/>
      </c>
      <c r="H2712" s="338" t="str">
        <f>IF(ISNUMBER(E2712), IF(G2712&gt;'Bulk DivVar Analysis'!$J$116,"Pass","Fail"),"")</f>
        <v/>
      </c>
      <c r="I2712" s="338" t="str">
        <f t="shared" si="44"/>
        <v/>
      </c>
      <c r="J2712" s="339"/>
      <c r="K2712" s="339"/>
      <c r="L2712" s="339"/>
      <c r="M2712" s="339"/>
      <c r="N2712" s="339"/>
      <c r="O2712" s="339"/>
      <c r="P2712" s="339"/>
      <c r="Q2712" s="339"/>
    </row>
    <row r="2713" spans="1:17" ht="13.5" customHeight="1">
      <c r="A2713" s="481"/>
      <c r="B2713" s="481"/>
      <c r="C2713" s="481"/>
      <c r="D2713" s="481"/>
      <c r="E2713" s="481"/>
      <c r="F2713" s="339"/>
      <c r="G2713" s="340" t="str">
        <f>IF(ISNUMBER(E2713),E2713/'Bulk DivVar Analysis'!$I$114,"")</f>
        <v/>
      </c>
      <c r="H2713" s="338" t="str">
        <f>IF(ISNUMBER(E2713), IF(G2713&gt;'Bulk DivVar Analysis'!$J$116,"Pass","Fail"),"")</f>
        <v/>
      </c>
      <c r="I2713" s="338" t="str">
        <f t="shared" si="44"/>
        <v/>
      </c>
      <c r="J2713" s="339"/>
      <c r="K2713" s="339"/>
      <c r="L2713" s="339"/>
      <c r="M2713" s="339"/>
      <c r="N2713" s="339"/>
      <c r="O2713" s="339"/>
      <c r="P2713" s="339"/>
      <c r="Q2713" s="339"/>
    </row>
    <row r="2714" spans="1:17" ht="13.5" customHeight="1">
      <c r="A2714" s="481"/>
      <c r="B2714" s="481"/>
      <c r="C2714" s="481"/>
      <c r="D2714" s="481"/>
      <c r="E2714" s="481"/>
      <c r="F2714" s="339"/>
      <c r="G2714" s="340" t="str">
        <f>IF(ISNUMBER(E2714),E2714/'Bulk DivVar Analysis'!$I$114,"")</f>
        <v/>
      </c>
      <c r="H2714" s="338" t="str">
        <f>IF(ISNUMBER(E2714), IF(G2714&gt;'Bulk DivVar Analysis'!$J$116,"Pass","Fail"),"")</f>
        <v/>
      </c>
      <c r="I2714" s="338" t="str">
        <f t="shared" si="44"/>
        <v/>
      </c>
      <c r="J2714" s="339"/>
      <c r="K2714" s="339"/>
      <c r="L2714" s="339"/>
      <c r="M2714" s="339"/>
      <c r="N2714" s="339"/>
      <c r="O2714" s="339"/>
      <c r="P2714" s="339"/>
      <c r="Q2714" s="339"/>
    </row>
    <row r="2715" spans="1:17" ht="13.5" customHeight="1">
      <c r="A2715" s="481"/>
      <c r="B2715" s="481"/>
      <c r="C2715" s="481"/>
      <c r="D2715" s="481"/>
      <c r="E2715" s="481"/>
      <c r="F2715" s="339"/>
      <c r="G2715" s="340" t="str">
        <f>IF(ISNUMBER(E2715),E2715/'Bulk DivVar Analysis'!$I$114,"")</f>
        <v/>
      </c>
      <c r="H2715" s="338" t="str">
        <f>IF(ISNUMBER(E2715), IF(G2715&gt;'Bulk DivVar Analysis'!$J$116,"Pass","Fail"),"")</f>
        <v/>
      </c>
      <c r="I2715" s="338" t="str">
        <f t="shared" si="44"/>
        <v/>
      </c>
      <c r="J2715" s="339"/>
      <c r="K2715" s="339"/>
      <c r="L2715" s="339"/>
      <c r="M2715" s="339"/>
      <c r="N2715" s="339"/>
      <c r="O2715" s="339"/>
      <c r="P2715" s="339"/>
      <c r="Q2715" s="339"/>
    </row>
    <row r="2716" spans="1:17" ht="13.5" customHeight="1">
      <c r="A2716" s="481"/>
      <c r="B2716" s="481"/>
      <c r="C2716" s="481"/>
      <c r="D2716" s="481"/>
      <c r="E2716" s="481"/>
      <c r="F2716" s="339"/>
      <c r="G2716" s="340" t="str">
        <f>IF(ISNUMBER(E2716),E2716/'Bulk DivVar Analysis'!$I$114,"")</f>
        <v/>
      </c>
      <c r="H2716" s="338" t="str">
        <f>IF(ISNUMBER(E2716), IF(G2716&gt;'Bulk DivVar Analysis'!$J$116,"Pass","Fail"),"")</f>
        <v/>
      </c>
      <c r="I2716" s="338" t="str">
        <f t="shared" si="44"/>
        <v/>
      </c>
      <c r="J2716" s="339"/>
      <c r="K2716" s="339"/>
      <c r="L2716" s="339"/>
      <c r="M2716" s="339"/>
      <c r="N2716" s="339"/>
      <c r="O2716" s="339"/>
      <c r="P2716" s="339"/>
      <c r="Q2716" s="339"/>
    </row>
    <row r="2717" spans="1:17" ht="13.5" customHeight="1">
      <c r="A2717" s="481"/>
      <c r="B2717" s="481"/>
      <c r="C2717" s="481"/>
      <c r="D2717" s="481"/>
      <c r="E2717" s="481"/>
      <c r="F2717" s="339"/>
      <c r="G2717" s="340" t="str">
        <f>IF(ISNUMBER(E2717),E2717/'Bulk DivVar Analysis'!$I$114,"")</f>
        <v/>
      </c>
      <c r="H2717" s="338" t="str">
        <f>IF(ISNUMBER(E2717), IF(G2717&gt;'Bulk DivVar Analysis'!$J$116,"Pass","Fail"),"")</f>
        <v/>
      </c>
      <c r="I2717" s="338" t="str">
        <f t="shared" si="44"/>
        <v/>
      </c>
      <c r="J2717" s="339"/>
      <c r="K2717" s="339"/>
      <c r="L2717" s="339"/>
      <c r="M2717" s="339"/>
      <c r="N2717" s="339"/>
      <c r="O2717" s="339"/>
      <c r="P2717" s="339"/>
      <c r="Q2717" s="339"/>
    </row>
    <row r="2718" spans="1:17" ht="13.5" customHeight="1">
      <c r="A2718" s="481"/>
      <c r="B2718" s="481"/>
      <c r="C2718" s="481"/>
      <c r="D2718" s="481"/>
      <c r="E2718" s="481"/>
      <c r="F2718" s="339"/>
      <c r="G2718" s="340" t="str">
        <f>IF(ISNUMBER(E2718),E2718/'Bulk DivVar Analysis'!$I$114,"")</f>
        <v/>
      </c>
      <c r="H2718" s="338" t="str">
        <f>IF(ISNUMBER(E2718), IF(G2718&gt;'Bulk DivVar Analysis'!$J$116,"Pass","Fail"),"")</f>
        <v/>
      </c>
      <c r="I2718" s="338" t="str">
        <f t="shared" si="44"/>
        <v/>
      </c>
      <c r="J2718" s="339"/>
      <c r="K2718" s="339"/>
      <c r="L2718" s="339"/>
      <c r="M2718" s="339"/>
      <c r="N2718" s="339"/>
      <c r="O2718" s="339"/>
      <c r="P2718" s="339"/>
      <c r="Q2718" s="339"/>
    </row>
    <row r="2719" spans="1:17" ht="13.5" customHeight="1">
      <c r="A2719" s="481"/>
      <c r="B2719" s="481"/>
      <c r="C2719" s="481"/>
      <c r="D2719" s="481"/>
      <c r="E2719" s="481"/>
      <c r="F2719" s="339"/>
      <c r="G2719" s="340" t="str">
        <f>IF(ISNUMBER(E2719),E2719/'Bulk DivVar Analysis'!$I$114,"")</f>
        <v/>
      </c>
      <c r="H2719" s="338" t="str">
        <f>IF(ISNUMBER(E2719), IF(G2719&gt;'Bulk DivVar Analysis'!$J$116,"Pass","Fail"),"")</f>
        <v/>
      </c>
      <c r="I2719" s="338" t="str">
        <f t="shared" si="44"/>
        <v/>
      </c>
      <c r="J2719" s="339"/>
      <c r="K2719" s="339"/>
      <c r="L2719" s="339"/>
      <c r="M2719" s="339"/>
      <c r="N2719" s="339"/>
      <c r="O2719" s="339"/>
      <c r="P2719" s="339"/>
      <c r="Q2719" s="339"/>
    </row>
    <row r="2720" spans="1:17" ht="13.5" customHeight="1">
      <c r="A2720" s="481"/>
      <c r="B2720" s="481"/>
      <c r="C2720" s="481"/>
      <c r="D2720" s="481"/>
      <c r="E2720" s="481"/>
      <c r="F2720" s="339"/>
      <c r="G2720" s="340" t="str">
        <f>IF(ISNUMBER(E2720),E2720/'Bulk DivVar Analysis'!$I$114,"")</f>
        <v/>
      </c>
      <c r="H2720" s="338" t="str">
        <f>IF(ISNUMBER(E2720), IF(G2720&gt;'Bulk DivVar Analysis'!$J$116,"Pass","Fail"),"")</f>
        <v/>
      </c>
      <c r="I2720" s="338" t="str">
        <f t="shared" si="44"/>
        <v/>
      </c>
      <c r="J2720" s="339"/>
      <c r="K2720" s="339"/>
      <c r="L2720" s="339"/>
      <c r="M2720" s="339"/>
      <c r="N2720" s="339"/>
      <c r="O2720" s="339"/>
      <c r="P2720" s="339"/>
      <c r="Q2720" s="339"/>
    </row>
    <row r="2721" spans="1:17" ht="13.5" customHeight="1">
      <c r="A2721" s="481"/>
      <c r="B2721" s="481"/>
      <c r="C2721" s="481"/>
      <c r="D2721" s="481"/>
      <c r="E2721" s="481"/>
      <c r="F2721" s="339"/>
      <c r="G2721" s="340" t="str">
        <f>IF(ISNUMBER(E2721),E2721/'Bulk DivVar Analysis'!$I$114,"")</f>
        <v/>
      </c>
      <c r="H2721" s="338" t="str">
        <f>IF(ISNUMBER(E2721), IF(G2721&gt;'Bulk DivVar Analysis'!$J$116,"Pass","Fail"),"")</f>
        <v/>
      </c>
      <c r="I2721" s="338" t="str">
        <f t="shared" si="44"/>
        <v/>
      </c>
      <c r="J2721" s="339"/>
      <c r="K2721" s="339"/>
      <c r="L2721" s="339"/>
      <c r="M2721" s="339"/>
      <c r="N2721" s="339"/>
      <c r="O2721" s="339"/>
      <c r="P2721" s="339"/>
      <c r="Q2721" s="339"/>
    </row>
    <row r="2722" spans="1:17" ht="13.5" customHeight="1">
      <c r="A2722" s="481"/>
      <c r="B2722" s="481"/>
      <c r="C2722" s="481"/>
      <c r="D2722" s="481"/>
      <c r="E2722" s="481"/>
      <c r="F2722" s="339"/>
      <c r="G2722" s="340" t="str">
        <f>IF(ISNUMBER(E2722),E2722/'Bulk DivVar Analysis'!$I$114,"")</f>
        <v/>
      </c>
      <c r="H2722" s="338" t="str">
        <f>IF(ISNUMBER(E2722), IF(G2722&gt;'Bulk DivVar Analysis'!$J$116,"Pass","Fail"),"")</f>
        <v/>
      </c>
      <c r="I2722" s="338" t="str">
        <f t="shared" si="44"/>
        <v/>
      </c>
      <c r="J2722" s="339"/>
      <c r="K2722" s="339"/>
      <c r="L2722" s="339"/>
      <c r="M2722" s="339"/>
      <c r="N2722" s="339"/>
      <c r="O2722" s="339"/>
      <c r="P2722" s="339"/>
      <c r="Q2722" s="339"/>
    </row>
    <row r="2723" spans="1:17" ht="13.5" customHeight="1">
      <c r="A2723" s="481"/>
      <c r="B2723" s="481"/>
      <c r="C2723" s="481"/>
      <c r="D2723" s="481"/>
      <c r="E2723" s="481"/>
      <c r="F2723" s="339"/>
      <c r="G2723" s="340" t="str">
        <f>IF(ISNUMBER(E2723),E2723/'Bulk DivVar Analysis'!$I$114,"")</f>
        <v/>
      </c>
      <c r="H2723" s="338" t="str">
        <f>IF(ISNUMBER(E2723), IF(G2723&gt;'Bulk DivVar Analysis'!$J$116,"Pass","Fail"),"")</f>
        <v/>
      </c>
      <c r="I2723" s="338" t="str">
        <f t="shared" si="44"/>
        <v/>
      </c>
      <c r="J2723" s="339"/>
      <c r="K2723" s="339"/>
      <c r="L2723" s="339"/>
      <c r="M2723" s="339"/>
      <c r="N2723" s="339"/>
      <c r="O2723" s="339"/>
      <c r="P2723" s="339"/>
      <c r="Q2723" s="339"/>
    </row>
    <row r="2724" spans="1:17" ht="13.5" customHeight="1">
      <c r="A2724" s="481"/>
      <c r="B2724" s="481"/>
      <c r="C2724" s="481"/>
      <c r="D2724" s="481"/>
      <c r="E2724" s="481"/>
      <c r="F2724" s="339"/>
      <c r="G2724" s="340" t="str">
        <f>IF(ISNUMBER(E2724),E2724/'Bulk DivVar Analysis'!$I$114,"")</f>
        <v/>
      </c>
      <c r="H2724" s="338" t="str">
        <f>IF(ISNUMBER(E2724), IF(G2724&gt;'Bulk DivVar Analysis'!$J$116,"Pass","Fail"),"")</f>
        <v/>
      </c>
      <c r="I2724" s="338" t="str">
        <f t="shared" si="44"/>
        <v/>
      </c>
      <c r="J2724" s="339"/>
      <c r="K2724" s="339"/>
      <c r="L2724" s="339"/>
      <c r="M2724" s="339"/>
      <c r="N2724" s="339"/>
      <c r="O2724" s="339"/>
      <c r="P2724" s="339"/>
      <c r="Q2724" s="339"/>
    </row>
    <row r="2725" spans="1:17" ht="13.5" customHeight="1">
      <c r="A2725" s="481"/>
      <c r="B2725" s="481"/>
      <c r="C2725" s="481"/>
      <c r="D2725" s="481"/>
      <c r="E2725" s="481"/>
      <c r="F2725" s="339"/>
      <c r="G2725" s="340" t="str">
        <f>IF(ISNUMBER(E2725),E2725/'Bulk DivVar Analysis'!$I$114,"")</f>
        <v/>
      </c>
      <c r="H2725" s="338" t="str">
        <f>IF(ISNUMBER(E2725), IF(G2725&gt;'Bulk DivVar Analysis'!$J$116,"Pass","Fail"),"")</f>
        <v/>
      </c>
      <c r="I2725" s="338" t="str">
        <f t="shared" si="44"/>
        <v/>
      </c>
      <c r="J2725" s="339"/>
      <c r="K2725" s="339"/>
      <c r="L2725" s="339"/>
      <c r="M2725" s="339"/>
      <c r="N2725" s="339"/>
      <c r="O2725" s="339"/>
      <c r="P2725" s="339"/>
      <c r="Q2725" s="339"/>
    </row>
    <row r="2726" spans="1:17" ht="13.5" customHeight="1">
      <c r="A2726" s="481"/>
      <c r="B2726" s="481"/>
      <c r="C2726" s="481"/>
      <c r="D2726" s="481"/>
      <c r="E2726" s="481"/>
      <c r="F2726" s="339"/>
      <c r="G2726" s="340" t="str">
        <f>IF(ISNUMBER(E2726),E2726/'Bulk DivVar Analysis'!$I$114,"")</f>
        <v/>
      </c>
      <c r="H2726" s="338" t="str">
        <f>IF(ISNUMBER(E2726), IF(G2726&gt;'Bulk DivVar Analysis'!$J$116,"Pass","Fail"),"")</f>
        <v/>
      </c>
      <c r="I2726" s="338" t="str">
        <f t="shared" si="44"/>
        <v/>
      </c>
      <c r="J2726" s="339"/>
      <c r="K2726" s="339"/>
      <c r="L2726" s="339"/>
      <c r="M2726" s="339"/>
      <c r="N2726" s="339"/>
      <c r="O2726" s="339"/>
      <c r="P2726" s="339"/>
      <c r="Q2726" s="339"/>
    </row>
    <row r="2727" spans="1:17" ht="13.5" customHeight="1">
      <c r="A2727" s="481"/>
      <c r="B2727" s="481"/>
      <c r="C2727" s="481"/>
      <c r="D2727" s="481"/>
      <c r="E2727" s="481"/>
      <c r="F2727" s="339"/>
      <c r="G2727" s="340" t="str">
        <f>IF(ISNUMBER(E2727),E2727/'Bulk DivVar Analysis'!$I$114,"")</f>
        <v/>
      </c>
      <c r="H2727" s="338" t="str">
        <f>IF(ISNUMBER(E2727), IF(G2727&gt;'Bulk DivVar Analysis'!$J$116,"Pass","Fail"),"")</f>
        <v/>
      </c>
      <c r="I2727" s="338" t="str">
        <f t="shared" si="44"/>
        <v/>
      </c>
      <c r="J2727" s="339"/>
      <c r="K2727" s="339"/>
      <c r="L2727" s="339"/>
      <c r="M2727" s="339"/>
      <c r="N2727" s="339"/>
      <c r="O2727" s="339"/>
      <c r="P2727" s="339"/>
      <c r="Q2727" s="339"/>
    </row>
    <row r="2728" spans="1:17" ht="13.5" customHeight="1">
      <c r="A2728" s="481"/>
      <c r="B2728" s="481"/>
      <c r="C2728" s="481"/>
      <c r="D2728" s="481"/>
      <c r="E2728" s="481"/>
      <c r="F2728" s="339"/>
      <c r="G2728" s="340" t="str">
        <f>IF(ISNUMBER(E2728),E2728/'Bulk DivVar Analysis'!$I$114,"")</f>
        <v/>
      </c>
      <c r="H2728" s="338" t="str">
        <f>IF(ISNUMBER(E2728), IF(G2728&gt;'Bulk DivVar Analysis'!$J$116,"Pass","Fail"),"")</f>
        <v/>
      </c>
      <c r="I2728" s="338" t="str">
        <f t="shared" si="44"/>
        <v/>
      </c>
      <c r="J2728" s="339"/>
      <c r="K2728" s="339"/>
      <c r="L2728" s="339"/>
      <c r="M2728" s="339"/>
      <c r="N2728" s="339"/>
      <c r="O2728" s="339"/>
      <c r="P2728" s="339"/>
      <c r="Q2728" s="339"/>
    </row>
    <row r="2729" spans="1:17" ht="13.5" customHeight="1">
      <c r="A2729" s="481"/>
      <c r="B2729" s="481"/>
      <c r="C2729" s="481"/>
      <c r="D2729" s="481"/>
      <c r="E2729" s="481"/>
      <c r="F2729" s="339"/>
      <c r="G2729" s="340" t="str">
        <f>IF(ISNUMBER(E2729),E2729/'Bulk DivVar Analysis'!$I$114,"")</f>
        <v/>
      </c>
      <c r="H2729" s="338" t="str">
        <f>IF(ISNUMBER(E2729), IF(G2729&gt;'Bulk DivVar Analysis'!$J$116,"Pass","Fail"),"")</f>
        <v/>
      </c>
      <c r="I2729" s="338" t="str">
        <f t="shared" si="44"/>
        <v/>
      </c>
      <c r="J2729" s="339"/>
      <c r="K2729" s="339"/>
      <c r="L2729" s="339"/>
      <c r="M2729" s="339"/>
      <c r="N2729" s="339"/>
      <c r="O2729" s="339"/>
      <c r="P2729" s="339"/>
      <c r="Q2729" s="339"/>
    </row>
    <row r="2730" spans="1:17" ht="13.5" customHeight="1">
      <c r="A2730" s="481"/>
      <c r="B2730" s="481"/>
      <c r="C2730" s="481"/>
      <c r="D2730" s="481"/>
      <c r="E2730" s="481"/>
      <c r="F2730" s="339"/>
      <c r="G2730" s="340" t="str">
        <f>IF(ISNUMBER(E2730),E2730/'Bulk DivVar Analysis'!$I$114,"")</f>
        <v/>
      </c>
      <c r="H2730" s="338" t="str">
        <f>IF(ISNUMBER(E2730), IF(G2730&gt;'Bulk DivVar Analysis'!$J$116,"Pass","Fail"),"")</f>
        <v/>
      </c>
      <c r="I2730" s="338" t="str">
        <f t="shared" si="44"/>
        <v/>
      </c>
      <c r="J2730" s="339"/>
      <c r="K2730" s="339"/>
      <c r="L2730" s="339"/>
      <c r="M2730" s="339"/>
      <c r="N2730" s="339"/>
      <c r="O2730" s="339"/>
      <c r="P2730" s="339"/>
      <c r="Q2730" s="339"/>
    </row>
    <row r="2731" spans="1:17" ht="13.5" customHeight="1">
      <c r="A2731" s="481"/>
      <c r="B2731" s="481"/>
      <c r="C2731" s="481"/>
      <c r="D2731" s="481"/>
      <c r="E2731" s="481"/>
      <c r="F2731" s="339"/>
      <c r="G2731" s="340" t="str">
        <f>IF(ISNUMBER(E2731),E2731/'Bulk DivVar Analysis'!$I$114,"")</f>
        <v/>
      </c>
      <c r="H2731" s="338" t="str">
        <f>IF(ISNUMBER(E2731), IF(G2731&gt;'Bulk DivVar Analysis'!$J$116,"Pass","Fail"),"")</f>
        <v/>
      </c>
      <c r="I2731" s="338" t="str">
        <f t="shared" si="44"/>
        <v/>
      </c>
      <c r="J2731" s="339"/>
      <c r="K2731" s="339"/>
      <c r="L2731" s="339"/>
      <c r="M2731" s="339"/>
      <c r="N2731" s="339"/>
      <c r="O2731" s="339"/>
      <c r="P2731" s="339"/>
      <c r="Q2731" s="339"/>
    </row>
    <row r="2732" spans="1:17" ht="13.5" customHeight="1">
      <c r="A2732" s="481"/>
      <c r="B2732" s="481"/>
      <c r="C2732" s="481"/>
      <c r="D2732" s="481"/>
      <c r="E2732" s="481"/>
      <c r="F2732" s="339"/>
      <c r="G2732" s="340" t="str">
        <f>IF(ISNUMBER(E2732),E2732/'Bulk DivVar Analysis'!$I$114,"")</f>
        <v/>
      </c>
      <c r="H2732" s="338" t="str">
        <f>IF(ISNUMBER(E2732), IF(G2732&gt;'Bulk DivVar Analysis'!$J$116,"Pass","Fail"),"")</f>
        <v/>
      </c>
      <c r="I2732" s="338" t="str">
        <f t="shared" si="44"/>
        <v/>
      </c>
      <c r="J2732" s="339"/>
      <c r="K2732" s="339"/>
      <c r="L2732" s="339"/>
      <c r="M2732" s="339"/>
      <c r="N2732" s="339"/>
      <c r="O2732" s="339"/>
      <c r="P2732" s="339"/>
      <c r="Q2732" s="339"/>
    </row>
    <row r="2733" spans="1:17" ht="13.5" customHeight="1">
      <c r="A2733" s="481"/>
      <c r="B2733" s="481"/>
      <c r="C2733" s="481"/>
      <c r="D2733" s="481"/>
      <c r="E2733" s="481"/>
      <c r="F2733" s="339"/>
      <c r="G2733" s="340" t="str">
        <f>IF(ISNUMBER(E2733),E2733/'Bulk DivVar Analysis'!$I$114,"")</f>
        <v/>
      </c>
      <c r="H2733" s="338" t="str">
        <f>IF(ISNUMBER(E2733), IF(G2733&gt;'Bulk DivVar Analysis'!$J$116,"Pass","Fail"),"")</f>
        <v/>
      </c>
      <c r="I2733" s="338" t="str">
        <f t="shared" si="44"/>
        <v/>
      </c>
      <c r="J2733" s="339"/>
      <c r="K2733" s="339"/>
      <c r="L2733" s="339"/>
      <c r="M2733" s="339"/>
      <c r="N2733" s="339"/>
      <c r="O2733" s="339"/>
      <c r="P2733" s="339"/>
      <c r="Q2733" s="339"/>
    </row>
    <row r="2734" spans="1:17" ht="13.5" customHeight="1">
      <c r="A2734" s="481"/>
      <c r="B2734" s="481"/>
      <c r="C2734" s="481"/>
      <c r="D2734" s="481"/>
      <c r="E2734" s="481"/>
      <c r="F2734" s="339"/>
      <c r="G2734" s="340" t="str">
        <f>IF(ISNUMBER(E2734),E2734/'Bulk DivVar Analysis'!$I$114,"")</f>
        <v/>
      </c>
      <c r="H2734" s="338" t="str">
        <f>IF(ISNUMBER(E2734), IF(G2734&gt;'Bulk DivVar Analysis'!$J$116,"Pass","Fail"),"")</f>
        <v/>
      </c>
      <c r="I2734" s="338" t="str">
        <f t="shared" si="44"/>
        <v/>
      </c>
      <c r="J2734" s="339"/>
      <c r="K2734" s="339"/>
      <c r="L2734" s="339"/>
      <c r="M2734" s="339"/>
      <c r="N2734" s="339"/>
      <c r="O2734" s="339"/>
      <c r="P2734" s="339"/>
      <c r="Q2734" s="339"/>
    </row>
    <row r="2735" spans="1:17" ht="13.5" customHeight="1">
      <c r="A2735" s="481"/>
      <c r="B2735" s="481"/>
      <c r="C2735" s="481"/>
      <c r="D2735" s="481"/>
      <c r="E2735" s="481"/>
      <c r="F2735" s="339"/>
      <c r="G2735" s="340" t="str">
        <f>IF(ISNUMBER(E2735),E2735/'Bulk DivVar Analysis'!$I$114,"")</f>
        <v/>
      </c>
      <c r="H2735" s="338" t="str">
        <f>IF(ISNUMBER(E2735), IF(G2735&gt;'Bulk DivVar Analysis'!$J$116,"Pass","Fail"),"")</f>
        <v/>
      </c>
      <c r="I2735" s="338" t="str">
        <f t="shared" si="44"/>
        <v/>
      </c>
      <c r="J2735" s="339"/>
      <c r="K2735" s="339"/>
      <c r="L2735" s="339"/>
      <c r="M2735" s="339"/>
      <c r="N2735" s="339"/>
      <c r="O2735" s="339"/>
      <c r="P2735" s="339"/>
      <c r="Q2735" s="339"/>
    </row>
    <row r="2736" spans="1:17" ht="13.5" customHeight="1">
      <c r="A2736" s="481"/>
      <c r="B2736" s="481"/>
      <c r="C2736" s="481"/>
      <c r="D2736" s="481"/>
      <c r="E2736" s="481"/>
      <c r="F2736" s="339"/>
      <c r="G2736" s="340" t="str">
        <f>IF(ISNUMBER(E2736),E2736/'Bulk DivVar Analysis'!$I$114,"")</f>
        <v/>
      </c>
      <c r="H2736" s="338" t="str">
        <f>IF(ISNUMBER(E2736), IF(G2736&gt;'Bulk DivVar Analysis'!$J$116,"Pass","Fail"),"")</f>
        <v/>
      </c>
      <c r="I2736" s="338" t="str">
        <f t="shared" si="44"/>
        <v/>
      </c>
      <c r="J2736" s="339"/>
      <c r="K2736" s="339"/>
      <c r="L2736" s="339"/>
      <c r="M2736" s="339"/>
      <c r="N2736" s="339"/>
      <c r="O2736" s="339"/>
      <c r="P2736" s="339"/>
      <c r="Q2736" s="339"/>
    </row>
    <row r="2737" spans="1:17" ht="13.5" customHeight="1">
      <c r="A2737" s="481"/>
      <c r="B2737" s="481"/>
      <c r="C2737" s="481"/>
      <c r="D2737" s="481"/>
      <c r="E2737" s="481"/>
      <c r="F2737" s="339"/>
      <c r="G2737" s="340" t="str">
        <f>IF(ISNUMBER(E2737),E2737/'Bulk DivVar Analysis'!$I$114,"")</f>
        <v/>
      </c>
      <c r="H2737" s="338" t="str">
        <f>IF(ISNUMBER(E2737), IF(G2737&gt;'Bulk DivVar Analysis'!$J$116,"Pass","Fail"),"")</f>
        <v/>
      </c>
      <c r="I2737" s="338" t="str">
        <f t="shared" si="44"/>
        <v/>
      </c>
      <c r="J2737" s="339"/>
      <c r="K2737" s="339"/>
      <c r="L2737" s="339"/>
      <c r="M2737" s="339"/>
      <c r="N2737" s="339"/>
      <c r="O2737" s="339"/>
      <c r="P2737" s="339"/>
      <c r="Q2737" s="339"/>
    </row>
    <row r="2738" spans="1:17" ht="13.5" customHeight="1">
      <c r="A2738" s="481"/>
      <c r="B2738" s="481"/>
      <c r="C2738" s="481"/>
      <c r="D2738" s="481"/>
      <c r="E2738" s="481"/>
      <c r="F2738" s="339"/>
      <c r="G2738" s="340" t="str">
        <f>IF(ISNUMBER(E2738),E2738/'Bulk DivVar Analysis'!$I$114,"")</f>
        <v/>
      </c>
      <c r="H2738" s="338" t="str">
        <f>IF(ISNUMBER(E2738), IF(G2738&gt;'Bulk DivVar Analysis'!$J$116,"Pass","Fail"),"")</f>
        <v/>
      </c>
      <c r="I2738" s="338" t="str">
        <f t="shared" si="44"/>
        <v/>
      </c>
      <c r="J2738" s="339"/>
      <c r="K2738" s="339"/>
      <c r="L2738" s="339"/>
      <c r="M2738" s="339"/>
      <c r="N2738" s="339"/>
      <c r="O2738" s="339"/>
      <c r="P2738" s="339"/>
      <c r="Q2738" s="339"/>
    </row>
    <row r="2739" spans="1:17" ht="13.5" customHeight="1">
      <c r="A2739" s="481"/>
      <c r="B2739" s="481"/>
      <c r="C2739" s="481"/>
      <c r="D2739" s="481"/>
      <c r="E2739" s="481"/>
      <c r="F2739" s="339"/>
      <c r="G2739" s="340" t="str">
        <f>IF(ISNUMBER(E2739),E2739/'Bulk DivVar Analysis'!$I$114,"")</f>
        <v/>
      </c>
      <c r="H2739" s="338" t="str">
        <f>IF(ISNUMBER(E2739), IF(G2739&gt;'Bulk DivVar Analysis'!$J$116,"Pass","Fail"),"")</f>
        <v/>
      </c>
      <c r="I2739" s="338" t="str">
        <f t="shared" si="44"/>
        <v/>
      </c>
      <c r="J2739" s="339"/>
      <c r="K2739" s="339"/>
      <c r="L2739" s="339"/>
      <c r="M2739" s="339"/>
      <c r="N2739" s="339"/>
      <c r="O2739" s="339"/>
      <c r="P2739" s="339"/>
      <c r="Q2739" s="339"/>
    </row>
    <row r="2740" spans="1:17" ht="13.5" customHeight="1">
      <c r="A2740" s="481"/>
      <c r="B2740" s="481"/>
      <c r="C2740" s="481"/>
      <c r="D2740" s="481"/>
      <c r="E2740" s="481"/>
      <c r="F2740" s="339"/>
      <c r="G2740" s="340" t="str">
        <f>IF(ISNUMBER(E2740),E2740/'Bulk DivVar Analysis'!$I$114,"")</f>
        <v/>
      </c>
      <c r="H2740" s="338" t="str">
        <f>IF(ISNUMBER(E2740), IF(G2740&gt;'Bulk DivVar Analysis'!$J$116,"Pass","Fail"),"")</f>
        <v/>
      </c>
      <c r="I2740" s="338" t="str">
        <f t="shared" si="44"/>
        <v/>
      </c>
      <c r="J2740" s="339"/>
      <c r="K2740" s="339"/>
      <c r="L2740" s="339"/>
      <c r="M2740" s="339"/>
      <c r="N2740" s="339"/>
      <c r="O2740" s="339"/>
      <c r="P2740" s="339"/>
      <c r="Q2740" s="339"/>
    </row>
    <row r="2741" spans="1:17" ht="13.5" customHeight="1">
      <c r="A2741" s="481"/>
      <c r="B2741" s="481"/>
      <c r="C2741" s="481"/>
      <c r="D2741" s="481"/>
      <c r="E2741" s="481"/>
      <c r="F2741" s="339"/>
      <c r="G2741" s="340" t="str">
        <f>IF(ISNUMBER(E2741),E2741/'Bulk DivVar Analysis'!$I$114,"")</f>
        <v/>
      </c>
      <c r="H2741" s="338" t="str">
        <f>IF(ISNUMBER(E2741), IF(G2741&gt;'Bulk DivVar Analysis'!$J$116,"Pass","Fail"),"")</f>
        <v/>
      </c>
      <c r="I2741" s="338" t="str">
        <f t="shared" si="44"/>
        <v/>
      </c>
      <c r="J2741" s="339"/>
      <c r="K2741" s="339"/>
      <c r="L2741" s="339"/>
      <c r="M2741" s="339"/>
      <c r="N2741" s="339"/>
      <c r="O2741" s="339"/>
      <c r="P2741" s="339"/>
      <c r="Q2741" s="339"/>
    </row>
    <row r="2742" spans="1:17" ht="13.5" customHeight="1">
      <c r="A2742" s="481"/>
      <c r="B2742" s="481"/>
      <c r="C2742" s="481"/>
      <c r="D2742" s="481"/>
      <c r="E2742" s="481"/>
      <c r="F2742" s="339"/>
      <c r="G2742" s="340" t="str">
        <f>IF(ISNUMBER(E2742),E2742/'Bulk DivVar Analysis'!$I$114,"")</f>
        <v/>
      </c>
      <c r="H2742" s="338" t="str">
        <f>IF(ISNUMBER(E2742), IF(G2742&gt;'Bulk DivVar Analysis'!$J$116,"Pass","Fail"),"")</f>
        <v/>
      </c>
      <c r="I2742" s="338" t="str">
        <f t="shared" si="44"/>
        <v/>
      </c>
      <c r="J2742" s="339"/>
      <c r="K2742" s="339"/>
      <c r="L2742" s="339"/>
      <c r="M2742" s="339"/>
      <c r="N2742" s="339"/>
      <c r="O2742" s="339"/>
      <c r="P2742" s="339"/>
      <c r="Q2742" s="339"/>
    </row>
    <row r="2743" spans="1:17" ht="13.5" customHeight="1">
      <c r="A2743" s="481"/>
      <c r="B2743" s="481"/>
      <c r="C2743" s="481"/>
      <c r="D2743" s="481"/>
      <c r="E2743" s="481"/>
      <c r="F2743" s="339"/>
      <c r="G2743" s="340" t="str">
        <f>IF(ISNUMBER(E2743),E2743/'Bulk DivVar Analysis'!$I$114,"")</f>
        <v/>
      </c>
      <c r="H2743" s="338" t="str">
        <f>IF(ISNUMBER(E2743), IF(G2743&gt;'Bulk DivVar Analysis'!$J$116,"Pass","Fail"),"")</f>
        <v/>
      </c>
      <c r="I2743" s="338" t="str">
        <f t="shared" si="44"/>
        <v/>
      </c>
      <c r="J2743" s="339"/>
      <c r="K2743" s="339"/>
      <c r="L2743" s="339"/>
      <c r="M2743" s="339"/>
      <c r="N2743" s="339"/>
      <c r="O2743" s="339"/>
      <c r="P2743" s="339"/>
      <c r="Q2743" s="339"/>
    </row>
    <row r="2744" spans="1:17" ht="13.5" customHeight="1">
      <c r="A2744" s="481"/>
      <c r="B2744" s="481"/>
      <c r="C2744" s="481"/>
      <c r="D2744" s="481"/>
      <c r="E2744" s="481"/>
      <c r="F2744" s="339"/>
      <c r="G2744" s="340" t="str">
        <f>IF(ISNUMBER(E2744),E2744/'Bulk DivVar Analysis'!$I$114,"")</f>
        <v/>
      </c>
      <c r="H2744" s="338" t="str">
        <f>IF(ISNUMBER(E2744), IF(G2744&gt;'Bulk DivVar Analysis'!$J$116,"Pass","Fail"),"")</f>
        <v/>
      </c>
      <c r="I2744" s="338" t="str">
        <f t="shared" si="44"/>
        <v/>
      </c>
      <c r="J2744" s="339"/>
      <c r="K2744" s="339"/>
      <c r="L2744" s="339"/>
      <c r="M2744" s="339"/>
      <c r="N2744" s="339"/>
      <c r="O2744" s="339"/>
      <c r="P2744" s="339"/>
      <c r="Q2744" s="339"/>
    </row>
    <row r="2745" spans="1:17" ht="13.5" customHeight="1">
      <c r="A2745" s="481"/>
      <c r="B2745" s="481"/>
      <c r="C2745" s="481"/>
      <c r="D2745" s="481"/>
      <c r="E2745" s="481"/>
      <c r="F2745" s="339"/>
      <c r="G2745" s="340" t="str">
        <f>IF(ISNUMBER(E2745),E2745/'Bulk DivVar Analysis'!$I$114,"")</f>
        <v/>
      </c>
      <c r="H2745" s="338" t="str">
        <f>IF(ISNUMBER(E2745), IF(G2745&gt;'Bulk DivVar Analysis'!$J$116,"Pass","Fail"),"")</f>
        <v/>
      </c>
      <c r="I2745" s="338" t="str">
        <f t="shared" si="44"/>
        <v/>
      </c>
      <c r="J2745" s="339"/>
      <c r="K2745" s="339"/>
      <c r="L2745" s="339"/>
      <c r="M2745" s="339"/>
      <c r="N2745" s="339"/>
      <c r="O2745" s="339"/>
      <c r="P2745" s="339"/>
      <c r="Q2745" s="339"/>
    </row>
    <row r="2746" spans="1:17" ht="13.5" customHeight="1">
      <c r="A2746" s="481"/>
      <c r="B2746" s="481"/>
      <c r="C2746" s="481"/>
      <c r="D2746" s="481"/>
      <c r="E2746" s="481"/>
      <c r="F2746" s="339"/>
      <c r="G2746" s="340" t="str">
        <f>IF(ISNUMBER(E2746),E2746/'Bulk DivVar Analysis'!$I$114,"")</f>
        <v/>
      </c>
      <c r="H2746" s="338" t="str">
        <f>IF(ISNUMBER(E2746), IF(G2746&gt;'Bulk DivVar Analysis'!$J$116,"Pass","Fail"),"")</f>
        <v/>
      </c>
      <c r="I2746" s="338" t="str">
        <f t="shared" si="44"/>
        <v/>
      </c>
      <c r="J2746" s="339"/>
      <c r="K2746" s="339"/>
      <c r="L2746" s="339"/>
      <c r="M2746" s="339"/>
      <c r="N2746" s="339"/>
      <c r="O2746" s="339"/>
      <c r="P2746" s="339"/>
      <c r="Q2746" s="339"/>
    </row>
    <row r="2747" spans="1:17" ht="13.5" customHeight="1">
      <c r="A2747" s="481"/>
      <c r="B2747" s="481"/>
      <c r="C2747" s="481"/>
      <c r="D2747" s="481"/>
      <c r="E2747" s="481"/>
      <c r="F2747" s="339"/>
      <c r="G2747" s="340" t="str">
        <f>IF(ISNUMBER(E2747),E2747/'Bulk DivVar Analysis'!$I$114,"")</f>
        <v/>
      </c>
      <c r="H2747" s="338" t="str">
        <f>IF(ISNUMBER(E2747), IF(G2747&gt;'Bulk DivVar Analysis'!$J$116,"Pass","Fail"),"")</f>
        <v/>
      </c>
      <c r="I2747" s="338" t="str">
        <f t="shared" si="44"/>
        <v/>
      </c>
      <c r="J2747" s="339"/>
      <c r="K2747" s="339"/>
      <c r="L2747" s="339"/>
      <c r="M2747" s="339"/>
      <c r="N2747" s="339"/>
      <c r="O2747" s="339"/>
      <c r="P2747" s="339"/>
      <c r="Q2747" s="339"/>
    </row>
    <row r="2748" spans="1:17" ht="13.5" customHeight="1">
      <c r="A2748" s="481"/>
      <c r="B2748" s="481"/>
      <c r="C2748" s="481"/>
      <c r="D2748" s="481"/>
      <c r="E2748" s="481"/>
      <c r="F2748" s="339"/>
      <c r="G2748" s="340" t="str">
        <f>IF(ISNUMBER(E2748),E2748/'Bulk DivVar Analysis'!$I$114,"")</f>
        <v/>
      </c>
      <c r="H2748" s="338" t="str">
        <f>IF(ISNUMBER(E2748), IF(G2748&gt;'Bulk DivVar Analysis'!$J$116,"Pass","Fail"),"")</f>
        <v/>
      </c>
      <c r="I2748" s="338" t="str">
        <f t="shared" si="44"/>
        <v/>
      </c>
      <c r="J2748" s="339"/>
      <c r="K2748" s="339"/>
      <c r="L2748" s="339"/>
      <c r="M2748" s="339"/>
      <c r="N2748" s="339"/>
      <c r="O2748" s="339"/>
      <c r="P2748" s="339"/>
      <c r="Q2748" s="339"/>
    </row>
    <row r="2749" spans="1:17" ht="13.5" customHeight="1">
      <c r="A2749" s="481"/>
      <c r="B2749" s="481"/>
      <c r="C2749" s="481"/>
      <c r="D2749" s="481"/>
      <c r="E2749" s="481"/>
      <c r="F2749" s="339"/>
      <c r="G2749" s="340" t="str">
        <f>IF(ISNUMBER(E2749),E2749/'Bulk DivVar Analysis'!$I$114,"")</f>
        <v/>
      </c>
      <c r="H2749" s="338" t="str">
        <f>IF(ISNUMBER(E2749), IF(G2749&gt;'Bulk DivVar Analysis'!$J$116,"Pass","Fail"),"")</f>
        <v/>
      </c>
      <c r="I2749" s="338" t="str">
        <f t="shared" si="44"/>
        <v/>
      </c>
      <c r="J2749" s="339"/>
      <c r="K2749" s="339"/>
      <c r="L2749" s="339"/>
      <c r="M2749" s="339"/>
      <c r="N2749" s="339"/>
      <c r="O2749" s="339"/>
      <c r="P2749" s="339"/>
      <c r="Q2749" s="339"/>
    </row>
    <row r="2750" spans="1:17" ht="13.5" customHeight="1">
      <c r="A2750" s="481"/>
      <c r="B2750" s="481"/>
      <c r="C2750" s="481"/>
      <c r="D2750" s="481"/>
      <c r="E2750" s="481"/>
      <c r="F2750" s="339"/>
      <c r="G2750" s="340" t="str">
        <f>IF(ISNUMBER(E2750),E2750/'Bulk DivVar Analysis'!$I$114,"")</f>
        <v/>
      </c>
      <c r="H2750" s="338" t="str">
        <f>IF(ISNUMBER(E2750), IF(G2750&gt;'Bulk DivVar Analysis'!$J$116,"Pass","Fail"),"")</f>
        <v/>
      </c>
      <c r="I2750" s="338" t="str">
        <f t="shared" si="44"/>
        <v/>
      </c>
      <c r="J2750" s="339"/>
      <c r="K2750" s="339"/>
      <c r="L2750" s="339"/>
      <c r="M2750" s="339"/>
      <c r="N2750" s="339"/>
      <c r="O2750" s="339"/>
      <c r="P2750" s="339"/>
      <c r="Q2750" s="339"/>
    </row>
    <row r="2751" spans="1:17" ht="13.5" customHeight="1">
      <c r="A2751" s="481"/>
      <c r="B2751" s="481"/>
      <c r="C2751" s="481"/>
      <c r="D2751" s="481"/>
      <c r="E2751" s="481"/>
      <c r="F2751" s="339"/>
      <c r="G2751" s="340" t="str">
        <f>IF(ISNUMBER(E2751),E2751/'Bulk DivVar Analysis'!$I$114,"")</f>
        <v/>
      </c>
      <c r="H2751" s="338" t="str">
        <f>IF(ISNUMBER(E2751), IF(G2751&gt;'Bulk DivVar Analysis'!$J$116,"Pass","Fail"),"")</f>
        <v/>
      </c>
      <c r="I2751" s="338" t="str">
        <f t="shared" si="44"/>
        <v/>
      </c>
      <c r="J2751" s="339"/>
      <c r="K2751" s="339"/>
      <c r="L2751" s="339"/>
      <c r="M2751" s="339"/>
      <c r="N2751" s="339"/>
      <c r="O2751" s="339"/>
      <c r="P2751" s="339"/>
      <c r="Q2751" s="339"/>
    </row>
    <row r="2752" spans="1:17" ht="13.5" customHeight="1">
      <c r="A2752" s="481"/>
      <c r="B2752" s="481"/>
      <c r="C2752" s="481"/>
      <c r="D2752" s="481"/>
      <c r="E2752" s="481"/>
      <c r="F2752" s="339"/>
      <c r="G2752" s="340" t="str">
        <f>IF(ISNUMBER(E2752),E2752/'Bulk DivVar Analysis'!$I$114,"")</f>
        <v/>
      </c>
      <c r="H2752" s="338" t="str">
        <f>IF(ISNUMBER(E2752), IF(G2752&gt;'Bulk DivVar Analysis'!$J$116,"Pass","Fail"),"")</f>
        <v/>
      </c>
      <c r="I2752" s="338" t="str">
        <f t="shared" si="44"/>
        <v/>
      </c>
      <c r="J2752" s="339"/>
      <c r="K2752" s="339"/>
      <c r="L2752" s="339"/>
      <c r="M2752" s="339"/>
      <c r="N2752" s="339"/>
      <c r="O2752" s="339"/>
      <c r="P2752" s="339"/>
      <c r="Q2752" s="339"/>
    </row>
    <row r="2753" spans="1:17" ht="13.5" customHeight="1">
      <c r="A2753" s="481"/>
      <c r="B2753" s="481"/>
      <c r="C2753" s="481"/>
      <c r="D2753" s="481"/>
      <c r="E2753" s="481"/>
      <c r="F2753" s="339"/>
      <c r="G2753" s="340" t="str">
        <f>IF(ISNUMBER(E2753),E2753/'Bulk DivVar Analysis'!$I$114,"")</f>
        <v/>
      </c>
      <c r="H2753" s="338" t="str">
        <f>IF(ISNUMBER(E2753), IF(G2753&gt;'Bulk DivVar Analysis'!$J$116,"Pass","Fail"),"")</f>
        <v/>
      </c>
      <c r="I2753" s="338" t="str">
        <f t="shared" si="44"/>
        <v/>
      </c>
      <c r="J2753" s="339"/>
      <c r="K2753" s="339"/>
      <c r="L2753" s="339"/>
      <c r="M2753" s="339"/>
      <c r="N2753" s="339"/>
      <c r="O2753" s="339"/>
      <c r="P2753" s="339"/>
      <c r="Q2753" s="339"/>
    </row>
    <row r="2754" spans="1:17" ht="13.5" customHeight="1">
      <c r="A2754" s="481"/>
      <c r="B2754" s="481"/>
      <c r="C2754" s="481"/>
      <c r="D2754" s="481"/>
      <c r="E2754" s="481"/>
      <c r="F2754" s="339"/>
      <c r="G2754" s="340" t="str">
        <f>IF(ISNUMBER(E2754),E2754/'Bulk DivVar Analysis'!$I$114,"")</f>
        <v/>
      </c>
      <c r="H2754" s="338" t="str">
        <f>IF(ISNUMBER(E2754), IF(G2754&gt;'Bulk DivVar Analysis'!$J$116,"Pass","Fail"),"")</f>
        <v/>
      </c>
      <c r="I2754" s="338" t="str">
        <f t="shared" si="44"/>
        <v/>
      </c>
      <c r="J2754" s="339"/>
      <c r="K2754" s="339"/>
      <c r="L2754" s="339"/>
      <c r="M2754" s="339"/>
      <c r="N2754" s="339"/>
      <c r="O2754" s="339"/>
      <c r="P2754" s="339"/>
      <c r="Q2754" s="339"/>
    </row>
    <row r="2755" spans="1:17" ht="13.5" customHeight="1">
      <c r="A2755" s="481"/>
      <c r="B2755" s="481"/>
      <c r="C2755" s="481"/>
      <c r="D2755" s="481"/>
      <c r="E2755" s="481"/>
      <c r="F2755" s="339"/>
      <c r="G2755" s="340" t="str">
        <f>IF(ISNUMBER(E2755),E2755/'Bulk DivVar Analysis'!$I$114,"")</f>
        <v/>
      </c>
      <c r="H2755" s="338" t="str">
        <f>IF(ISNUMBER(E2755), IF(G2755&gt;'Bulk DivVar Analysis'!$J$116,"Pass","Fail"),"")</f>
        <v/>
      </c>
      <c r="I2755" s="338" t="str">
        <f t="shared" ref="I2755:I2818" si="45">_xlfn.TEXTJOIN("_",TRUE,B2755,C2755)</f>
        <v/>
      </c>
      <c r="J2755" s="339"/>
      <c r="K2755" s="339"/>
      <c r="L2755" s="339"/>
      <c r="M2755" s="339"/>
      <c r="N2755" s="339"/>
      <c r="O2755" s="339"/>
      <c r="P2755" s="339"/>
      <c r="Q2755" s="339"/>
    </row>
    <row r="2756" spans="1:17" ht="13.5" customHeight="1">
      <c r="A2756" s="481"/>
      <c r="B2756" s="481"/>
      <c r="C2756" s="481"/>
      <c r="D2756" s="481"/>
      <c r="E2756" s="481"/>
      <c r="F2756" s="339"/>
      <c r="G2756" s="340" t="str">
        <f>IF(ISNUMBER(E2756),E2756/'Bulk DivVar Analysis'!$I$114,"")</f>
        <v/>
      </c>
      <c r="H2756" s="338" t="str">
        <f>IF(ISNUMBER(E2756), IF(G2756&gt;'Bulk DivVar Analysis'!$J$116,"Pass","Fail"),"")</f>
        <v/>
      </c>
      <c r="I2756" s="338" t="str">
        <f t="shared" si="45"/>
        <v/>
      </c>
      <c r="J2756" s="339"/>
      <c r="K2756" s="339"/>
      <c r="L2756" s="339"/>
      <c r="M2756" s="339"/>
      <c r="N2756" s="339"/>
      <c r="O2756" s="339"/>
      <c r="P2756" s="339"/>
      <c r="Q2756" s="339"/>
    </row>
    <row r="2757" spans="1:17" ht="13.5" customHeight="1">
      <c r="A2757" s="481"/>
      <c r="B2757" s="481"/>
      <c r="C2757" s="481"/>
      <c r="D2757" s="481"/>
      <c r="E2757" s="481"/>
      <c r="F2757" s="339"/>
      <c r="G2757" s="340" t="str">
        <f>IF(ISNUMBER(E2757),E2757/'Bulk DivVar Analysis'!$I$114,"")</f>
        <v/>
      </c>
      <c r="H2757" s="338" t="str">
        <f>IF(ISNUMBER(E2757), IF(G2757&gt;'Bulk DivVar Analysis'!$J$116,"Pass","Fail"),"")</f>
        <v/>
      </c>
      <c r="I2757" s="338" t="str">
        <f t="shared" si="45"/>
        <v/>
      </c>
      <c r="J2757" s="339"/>
      <c r="K2757" s="339"/>
      <c r="L2757" s="339"/>
      <c r="M2757" s="339"/>
      <c r="N2757" s="339"/>
      <c r="O2757" s="339"/>
      <c r="P2757" s="339"/>
      <c r="Q2757" s="339"/>
    </row>
    <row r="2758" spans="1:17" ht="13.5" customHeight="1">
      <c r="A2758" s="481"/>
      <c r="B2758" s="481"/>
      <c r="C2758" s="481"/>
      <c r="D2758" s="481"/>
      <c r="E2758" s="481"/>
      <c r="F2758" s="339"/>
      <c r="G2758" s="340" t="str">
        <f>IF(ISNUMBER(E2758),E2758/'Bulk DivVar Analysis'!$I$114,"")</f>
        <v/>
      </c>
      <c r="H2758" s="338" t="str">
        <f>IF(ISNUMBER(E2758), IF(G2758&gt;'Bulk DivVar Analysis'!$J$116,"Pass","Fail"),"")</f>
        <v/>
      </c>
      <c r="I2758" s="338" t="str">
        <f t="shared" si="45"/>
        <v/>
      </c>
      <c r="J2758" s="339"/>
      <c r="K2758" s="339"/>
      <c r="L2758" s="339"/>
      <c r="M2758" s="339"/>
      <c r="N2758" s="339"/>
      <c r="O2758" s="339"/>
      <c r="P2758" s="339"/>
      <c r="Q2758" s="339"/>
    </row>
    <row r="2759" spans="1:17" ht="13.5" customHeight="1">
      <c r="A2759" s="481"/>
      <c r="B2759" s="481"/>
      <c r="C2759" s="481"/>
      <c r="D2759" s="481"/>
      <c r="E2759" s="481"/>
      <c r="F2759" s="339"/>
      <c r="G2759" s="340" t="str">
        <f>IF(ISNUMBER(E2759),E2759/'Bulk DivVar Analysis'!$I$114,"")</f>
        <v/>
      </c>
      <c r="H2759" s="338" t="str">
        <f>IF(ISNUMBER(E2759), IF(G2759&gt;'Bulk DivVar Analysis'!$J$116,"Pass","Fail"),"")</f>
        <v/>
      </c>
      <c r="I2759" s="338" t="str">
        <f t="shared" si="45"/>
        <v/>
      </c>
      <c r="J2759" s="339"/>
      <c r="K2759" s="339"/>
      <c r="L2759" s="339"/>
      <c r="M2759" s="339"/>
      <c r="N2759" s="339"/>
      <c r="O2759" s="339"/>
      <c r="P2759" s="339"/>
      <c r="Q2759" s="339"/>
    </row>
    <row r="2760" spans="1:17" ht="13.5" customHeight="1">
      <c r="A2760" s="481"/>
      <c r="B2760" s="481"/>
      <c r="C2760" s="481"/>
      <c r="D2760" s="481"/>
      <c r="E2760" s="481"/>
      <c r="F2760" s="339"/>
      <c r="G2760" s="340" t="str">
        <f>IF(ISNUMBER(E2760),E2760/'Bulk DivVar Analysis'!$I$114,"")</f>
        <v/>
      </c>
      <c r="H2760" s="338" t="str">
        <f>IF(ISNUMBER(E2760), IF(G2760&gt;'Bulk DivVar Analysis'!$J$116,"Pass","Fail"),"")</f>
        <v/>
      </c>
      <c r="I2760" s="338" t="str">
        <f t="shared" si="45"/>
        <v/>
      </c>
      <c r="J2760" s="339"/>
      <c r="K2760" s="339"/>
      <c r="L2760" s="339"/>
      <c r="M2760" s="339"/>
      <c r="N2760" s="339"/>
      <c r="O2760" s="339"/>
      <c r="P2760" s="339"/>
      <c r="Q2760" s="339"/>
    </row>
    <row r="2761" spans="1:17" ht="13.5" customHeight="1">
      <c r="A2761" s="481"/>
      <c r="B2761" s="481"/>
      <c r="C2761" s="481"/>
      <c r="D2761" s="481"/>
      <c r="E2761" s="481"/>
      <c r="F2761" s="339"/>
      <c r="G2761" s="340" t="str">
        <f>IF(ISNUMBER(E2761),E2761/'Bulk DivVar Analysis'!$I$114,"")</f>
        <v/>
      </c>
      <c r="H2761" s="338" t="str">
        <f>IF(ISNUMBER(E2761), IF(G2761&gt;'Bulk DivVar Analysis'!$J$116,"Pass","Fail"),"")</f>
        <v/>
      </c>
      <c r="I2761" s="338" t="str">
        <f t="shared" si="45"/>
        <v/>
      </c>
      <c r="J2761" s="339"/>
      <c r="K2761" s="339"/>
      <c r="L2761" s="339"/>
      <c r="M2761" s="339"/>
      <c r="N2761" s="339"/>
      <c r="O2761" s="339"/>
      <c r="P2761" s="339"/>
      <c r="Q2761" s="339"/>
    </row>
    <row r="2762" spans="1:17" ht="13.5" customHeight="1">
      <c r="A2762" s="481"/>
      <c r="B2762" s="481"/>
      <c r="C2762" s="481"/>
      <c r="D2762" s="481"/>
      <c r="E2762" s="481"/>
      <c r="F2762" s="339"/>
      <c r="G2762" s="340" t="str">
        <f>IF(ISNUMBER(E2762),E2762/'Bulk DivVar Analysis'!$I$114,"")</f>
        <v/>
      </c>
      <c r="H2762" s="338" t="str">
        <f>IF(ISNUMBER(E2762), IF(G2762&gt;'Bulk DivVar Analysis'!$J$116,"Pass","Fail"),"")</f>
        <v/>
      </c>
      <c r="I2762" s="338" t="str">
        <f t="shared" si="45"/>
        <v/>
      </c>
      <c r="J2762" s="339"/>
      <c r="K2762" s="339"/>
      <c r="L2762" s="339"/>
      <c r="M2762" s="339"/>
      <c r="N2762" s="339"/>
      <c r="O2762" s="339"/>
      <c r="P2762" s="339"/>
      <c r="Q2762" s="339"/>
    </row>
    <row r="2763" spans="1:17" ht="13.5" customHeight="1">
      <c r="A2763" s="481"/>
      <c r="B2763" s="481"/>
      <c r="C2763" s="481"/>
      <c r="D2763" s="481"/>
      <c r="E2763" s="481"/>
      <c r="F2763" s="339"/>
      <c r="G2763" s="340" t="str">
        <f>IF(ISNUMBER(E2763),E2763/'Bulk DivVar Analysis'!$I$114,"")</f>
        <v/>
      </c>
      <c r="H2763" s="338" t="str">
        <f>IF(ISNUMBER(E2763), IF(G2763&gt;'Bulk DivVar Analysis'!$J$116,"Pass","Fail"),"")</f>
        <v/>
      </c>
      <c r="I2763" s="338" t="str">
        <f t="shared" si="45"/>
        <v/>
      </c>
      <c r="J2763" s="339"/>
      <c r="K2763" s="339"/>
      <c r="L2763" s="339"/>
      <c r="M2763" s="339"/>
      <c r="N2763" s="339"/>
      <c r="O2763" s="339"/>
      <c r="P2763" s="339"/>
      <c r="Q2763" s="339"/>
    </row>
    <row r="2764" spans="1:17" ht="13.5" customHeight="1">
      <c r="A2764" s="481"/>
      <c r="B2764" s="481"/>
      <c r="C2764" s="481"/>
      <c r="D2764" s="481"/>
      <c r="E2764" s="481"/>
      <c r="F2764" s="339"/>
      <c r="G2764" s="340" t="str">
        <f>IF(ISNUMBER(E2764),E2764/'Bulk DivVar Analysis'!$I$114,"")</f>
        <v/>
      </c>
      <c r="H2764" s="338" t="str">
        <f>IF(ISNUMBER(E2764), IF(G2764&gt;'Bulk DivVar Analysis'!$J$116,"Pass","Fail"),"")</f>
        <v/>
      </c>
      <c r="I2764" s="338" t="str">
        <f t="shared" si="45"/>
        <v/>
      </c>
      <c r="J2764" s="339"/>
      <c r="K2764" s="339"/>
      <c r="L2764" s="339"/>
      <c r="M2764" s="339"/>
      <c r="N2764" s="339"/>
      <c r="O2764" s="339"/>
      <c r="P2764" s="339"/>
      <c r="Q2764" s="339"/>
    </row>
    <row r="2765" spans="1:17" ht="13.5" customHeight="1">
      <c r="A2765" s="481"/>
      <c r="B2765" s="481"/>
      <c r="C2765" s="481"/>
      <c r="D2765" s="481"/>
      <c r="E2765" s="481"/>
      <c r="F2765" s="339"/>
      <c r="G2765" s="340" t="str">
        <f>IF(ISNUMBER(E2765),E2765/'Bulk DivVar Analysis'!$I$114,"")</f>
        <v/>
      </c>
      <c r="H2765" s="338" t="str">
        <f>IF(ISNUMBER(E2765), IF(G2765&gt;'Bulk DivVar Analysis'!$J$116,"Pass","Fail"),"")</f>
        <v/>
      </c>
      <c r="I2765" s="338" t="str">
        <f t="shared" si="45"/>
        <v/>
      </c>
      <c r="J2765" s="339"/>
      <c r="K2765" s="339"/>
      <c r="L2765" s="339"/>
      <c r="M2765" s="339"/>
      <c r="N2765" s="339"/>
      <c r="O2765" s="339"/>
      <c r="P2765" s="339"/>
      <c r="Q2765" s="339"/>
    </row>
    <row r="2766" spans="1:17" ht="13.5" customHeight="1">
      <c r="A2766" s="481"/>
      <c r="B2766" s="481"/>
      <c r="C2766" s="481"/>
      <c r="D2766" s="481"/>
      <c r="E2766" s="481"/>
      <c r="F2766" s="339"/>
      <c r="G2766" s="340" t="str">
        <f>IF(ISNUMBER(E2766),E2766/'Bulk DivVar Analysis'!$I$114,"")</f>
        <v/>
      </c>
      <c r="H2766" s="338" t="str">
        <f>IF(ISNUMBER(E2766), IF(G2766&gt;'Bulk DivVar Analysis'!$J$116,"Pass","Fail"),"")</f>
        <v/>
      </c>
      <c r="I2766" s="338" t="str">
        <f t="shared" si="45"/>
        <v/>
      </c>
      <c r="J2766" s="339"/>
      <c r="K2766" s="339"/>
      <c r="L2766" s="339"/>
      <c r="M2766" s="339"/>
      <c r="N2766" s="339"/>
      <c r="O2766" s="339"/>
      <c r="P2766" s="339"/>
      <c r="Q2766" s="339"/>
    </row>
    <row r="2767" spans="1:17" ht="13.5" customHeight="1">
      <c r="A2767" s="481"/>
      <c r="B2767" s="481"/>
      <c r="C2767" s="481"/>
      <c r="D2767" s="481"/>
      <c r="E2767" s="481"/>
      <c r="F2767" s="339"/>
      <c r="G2767" s="340" t="str">
        <f>IF(ISNUMBER(E2767),E2767/'Bulk DivVar Analysis'!$I$114,"")</f>
        <v/>
      </c>
      <c r="H2767" s="338" t="str">
        <f>IF(ISNUMBER(E2767), IF(G2767&gt;'Bulk DivVar Analysis'!$J$116,"Pass","Fail"),"")</f>
        <v/>
      </c>
      <c r="I2767" s="338" t="str">
        <f t="shared" si="45"/>
        <v/>
      </c>
      <c r="J2767" s="339"/>
      <c r="K2767" s="339"/>
      <c r="L2767" s="339"/>
      <c r="M2767" s="339"/>
      <c r="N2767" s="339"/>
      <c r="O2767" s="339"/>
      <c r="P2767" s="339"/>
      <c r="Q2767" s="339"/>
    </row>
    <row r="2768" spans="1:17" ht="13.5" customHeight="1">
      <c r="A2768" s="481"/>
      <c r="B2768" s="481"/>
      <c r="C2768" s="481"/>
      <c r="D2768" s="481"/>
      <c r="E2768" s="481"/>
      <c r="F2768" s="339"/>
      <c r="G2768" s="340" t="str">
        <f>IF(ISNUMBER(E2768),E2768/'Bulk DivVar Analysis'!$I$114,"")</f>
        <v/>
      </c>
      <c r="H2768" s="338" t="str">
        <f>IF(ISNUMBER(E2768), IF(G2768&gt;'Bulk DivVar Analysis'!$J$116,"Pass","Fail"),"")</f>
        <v/>
      </c>
      <c r="I2768" s="338" t="str">
        <f t="shared" si="45"/>
        <v/>
      </c>
      <c r="J2768" s="339"/>
      <c r="K2768" s="339"/>
      <c r="L2768" s="339"/>
      <c r="M2768" s="339"/>
      <c r="N2768" s="339"/>
      <c r="O2768" s="339"/>
      <c r="P2768" s="339"/>
      <c r="Q2768" s="339"/>
    </row>
    <row r="2769" spans="1:17" ht="13.5" customHeight="1">
      <c r="A2769" s="481"/>
      <c r="B2769" s="481"/>
      <c r="C2769" s="481"/>
      <c r="D2769" s="481"/>
      <c r="E2769" s="481"/>
      <c r="F2769" s="339"/>
      <c r="G2769" s="340" t="str">
        <f>IF(ISNUMBER(E2769),E2769/'Bulk DivVar Analysis'!$I$114,"")</f>
        <v/>
      </c>
      <c r="H2769" s="338" t="str">
        <f>IF(ISNUMBER(E2769), IF(G2769&gt;'Bulk DivVar Analysis'!$J$116,"Pass","Fail"),"")</f>
        <v/>
      </c>
      <c r="I2769" s="338" t="str">
        <f t="shared" si="45"/>
        <v/>
      </c>
      <c r="J2769" s="339"/>
      <c r="K2769" s="339"/>
      <c r="L2769" s="339"/>
      <c r="M2769" s="339"/>
      <c r="N2769" s="339"/>
      <c r="O2769" s="339"/>
      <c r="P2769" s="339"/>
      <c r="Q2769" s="339"/>
    </row>
    <row r="2770" spans="1:17" ht="13.5" customHeight="1">
      <c r="A2770" s="481"/>
      <c r="B2770" s="481"/>
      <c r="C2770" s="481"/>
      <c r="D2770" s="481"/>
      <c r="E2770" s="481"/>
      <c r="F2770" s="339"/>
      <c r="G2770" s="340" t="str">
        <f>IF(ISNUMBER(E2770),E2770/'Bulk DivVar Analysis'!$I$114,"")</f>
        <v/>
      </c>
      <c r="H2770" s="338" t="str">
        <f>IF(ISNUMBER(E2770), IF(G2770&gt;'Bulk DivVar Analysis'!$J$116,"Pass","Fail"),"")</f>
        <v/>
      </c>
      <c r="I2770" s="338" t="str">
        <f t="shared" si="45"/>
        <v/>
      </c>
      <c r="J2770" s="339"/>
      <c r="K2770" s="339"/>
      <c r="L2770" s="339"/>
      <c r="M2770" s="339"/>
      <c r="N2770" s="339"/>
      <c r="O2770" s="339"/>
      <c r="P2770" s="339"/>
      <c r="Q2770" s="339"/>
    </row>
    <row r="2771" spans="1:17" ht="13.5" customHeight="1">
      <c r="A2771" s="481"/>
      <c r="B2771" s="481"/>
      <c r="C2771" s="481"/>
      <c r="D2771" s="481"/>
      <c r="E2771" s="481"/>
      <c r="F2771" s="339"/>
      <c r="G2771" s="340" t="str">
        <f>IF(ISNUMBER(E2771),E2771/'Bulk DivVar Analysis'!$I$114,"")</f>
        <v/>
      </c>
      <c r="H2771" s="338" t="str">
        <f>IF(ISNUMBER(E2771), IF(G2771&gt;'Bulk DivVar Analysis'!$J$116,"Pass","Fail"),"")</f>
        <v/>
      </c>
      <c r="I2771" s="338" t="str">
        <f t="shared" si="45"/>
        <v/>
      </c>
      <c r="J2771" s="339"/>
      <c r="K2771" s="339"/>
      <c r="L2771" s="339"/>
      <c r="M2771" s="339"/>
      <c r="N2771" s="339"/>
      <c r="O2771" s="339"/>
      <c r="P2771" s="339"/>
      <c r="Q2771" s="339"/>
    </row>
    <row r="2772" spans="1:17" ht="13.5" customHeight="1">
      <c r="A2772" s="481"/>
      <c r="B2772" s="481"/>
      <c r="C2772" s="481"/>
      <c r="D2772" s="481"/>
      <c r="E2772" s="481"/>
      <c r="F2772" s="339"/>
      <c r="G2772" s="340" t="str">
        <f>IF(ISNUMBER(E2772),E2772/'Bulk DivVar Analysis'!$I$114,"")</f>
        <v/>
      </c>
      <c r="H2772" s="338" t="str">
        <f>IF(ISNUMBER(E2772), IF(G2772&gt;'Bulk DivVar Analysis'!$J$116,"Pass","Fail"),"")</f>
        <v/>
      </c>
      <c r="I2772" s="338" t="str">
        <f t="shared" si="45"/>
        <v/>
      </c>
      <c r="J2772" s="339"/>
      <c r="K2772" s="339"/>
      <c r="L2772" s="339"/>
      <c r="M2772" s="339"/>
      <c r="N2772" s="339"/>
      <c r="O2772" s="339"/>
      <c r="P2772" s="339"/>
      <c r="Q2772" s="339"/>
    </row>
    <row r="2773" spans="1:17" ht="13.5" customHeight="1">
      <c r="A2773" s="481"/>
      <c r="B2773" s="481"/>
      <c r="C2773" s="481"/>
      <c r="D2773" s="481"/>
      <c r="E2773" s="481"/>
      <c r="F2773" s="339"/>
      <c r="G2773" s="340" t="str">
        <f>IF(ISNUMBER(E2773),E2773/'Bulk DivVar Analysis'!$I$114,"")</f>
        <v/>
      </c>
      <c r="H2773" s="338" t="str">
        <f>IF(ISNUMBER(E2773), IF(G2773&gt;'Bulk DivVar Analysis'!$J$116,"Pass","Fail"),"")</f>
        <v/>
      </c>
      <c r="I2773" s="338" t="str">
        <f t="shared" si="45"/>
        <v/>
      </c>
      <c r="J2773" s="339"/>
      <c r="K2773" s="339"/>
      <c r="L2773" s="339"/>
      <c r="M2773" s="339"/>
      <c r="N2773" s="339"/>
      <c r="O2773" s="339"/>
      <c r="P2773" s="339"/>
      <c r="Q2773" s="339"/>
    </row>
    <row r="2774" spans="1:17" ht="13.5" customHeight="1">
      <c r="A2774" s="481"/>
      <c r="B2774" s="481"/>
      <c r="C2774" s="481"/>
      <c r="D2774" s="481"/>
      <c r="E2774" s="481"/>
      <c r="F2774" s="339"/>
      <c r="G2774" s="340" t="str">
        <f>IF(ISNUMBER(E2774),E2774/'Bulk DivVar Analysis'!$I$114,"")</f>
        <v/>
      </c>
      <c r="H2774" s="338" t="str">
        <f>IF(ISNUMBER(E2774), IF(G2774&gt;'Bulk DivVar Analysis'!$J$116,"Pass","Fail"),"")</f>
        <v/>
      </c>
      <c r="I2774" s="338" t="str">
        <f t="shared" si="45"/>
        <v/>
      </c>
      <c r="J2774" s="339"/>
      <c r="K2774" s="339"/>
      <c r="L2774" s="339"/>
      <c r="M2774" s="339"/>
      <c r="N2774" s="339"/>
      <c r="O2774" s="339"/>
      <c r="P2774" s="339"/>
      <c r="Q2774" s="339"/>
    </row>
    <row r="2775" spans="1:17" ht="13.5" customHeight="1">
      <c r="A2775" s="481"/>
      <c r="B2775" s="481"/>
      <c r="C2775" s="481"/>
      <c r="D2775" s="481"/>
      <c r="E2775" s="481"/>
      <c r="F2775" s="339"/>
      <c r="G2775" s="340" t="str">
        <f>IF(ISNUMBER(E2775),E2775/'Bulk DivVar Analysis'!$I$114,"")</f>
        <v/>
      </c>
      <c r="H2775" s="338" t="str">
        <f>IF(ISNUMBER(E2775), IF(G2775&gt;'Bulk DivVar Analysis'!$J$116,"Pass","Fail"),"")</f>
        <v/>
      </c>
      <c r="I2775" s="338" t="str">
        <f t="shared" si="45"/>
        <v/>
      </c>
      <c r="J2775" s="339"/>
      <c r="K2775" s="339"/>
      <c r="L2775" s="339"/>
      <c r="M2775" s="339"/>
      <c r="N2775" s="339"/>
      <c r="O2775" s="339"/>
      <c r="P2775" s="339"/>
      <c r="Q2775" s="339"/>
    </row>
    <row r="2776" spans="1:17" ht="13.5" customHeight="1">
      <c r="A2776" s="481"/>
      <c r="B2776" s="481"/>
      <c r="C2776" s="481"/>
      <c r="D2776" s="481"/>
      <c r="E2776" s="481"/>
      <c r="F2776" s="339"/>
      <c r="G2776" s="340" t="str">
        <f>IF(ISNUMBER(E2776),E2776/'Bulk DivVar Analysis'!$I$114,"")</f>
        <v/>
      </c>
      <c r="H2776" s="338" t="str">
        <f>IF(ISNUMBER(E2776), IF(G2776&gt;'Bulk DivVar Analysis'!$J$116,"Pass","Fail"),"")</f>
        <v/>
      </c>
      <c r="I2776" s="338" t="str">
        <f t="shared" si="45"/>
        <v/>
      </c>
      <c r="J2776" s="339"/>
      <c r="K2776" s="339"/>
      <c r="L2776" s="339"/>
      <c r="M2776" s="339"/>
      <c r="N2776" s="339"/>
      <c r="O2776" s="339"/>
      <c r="P2776" s="339"/>
      <c r="Q2776" s="339"/>
    </row>
    <row r="2777" spans="1:17" ht="13.5" customHeight="1">
      <c r="A2777" s="481"/>
      <c r="B2777" s="481"/>
      <c r="C2777" s="481"/>
      <c r="D2777" s="481"/>
      <c r="E2777" s="481"/>
      <c r="F2777" s="339"/>
      <c r="G2777" s="340" t="str">
        <f>IF(ISNUMBER(E2777),E2777/'Bulk DivVar Analysis'!$I$114,"")</f>
        <v/>
      </c>
      <c r="H2777" s="338" t="str">
        <f>IF(ISNUMBER(E2777), IF(G2777&gt;'Bulk DivVar Analysis'!$J$116,"Pass","Fail"),"")</f>
        <v/>
      </c>
      <c r="I2777" s="338" t="str">
        <f t="shared" si="45"/>
        <v/>
      </c>
      <c r="J2777" s="339"/>
      <c r="K2777" s="339"/>
      <c r="L2777" s="339"/>
      <c r="M2777" s="339"/>
      <c r="N2777" s="339"/>
      <c r="O2777" s="339"/>
      <c r="P2777" s="339"/>
      <c r="Q2777" s="339"/>
    </row>
    <row r="2778" spans="1:17" ht="13.5" customHeight="1">
      <c r="A2778" s="481"/>
      <c r="B2778" s="481"/>
      <c r="C2778" s="481"/>
      <c r="D2778" s="481"/>
      <c r="E2778" s="481"/>
      <c r="F2778" s="339"/>
      <c r="G2778" s="340" t="str">
        <f>IF(ISNUMBER(E2778),E2778/'Bulk DivVar Analysis'!$I$114,"")</f>
        <v/>
      </c>
      <c r="H2778" s="338" t="str">
        <f>IF(ISNUMBER(E2778), IF(G2778&gt;'Bulk DivVar Analysis'!$J$116,"Pass","Fail"),"")</f>
        <v/>
      </c>
      <c r="I2778" s="338" t="str">
        <f t="shared" si="45"/>
        <v/>
      </c>
      <c r="J2778" s="339"/>
      <c r="K2778" s="339"/>
      <c r="L2778" s="339"/>
      <c r="M2778" s="339"/>
      <c r="N2778" s="339"/>
      <c r="O2778" s="339"/>
      <c r="P2778" s="339"/>
      <c r="Q2778" s="339"/>
    </row>
    <row r="2779" spans="1:17" ht="13.5" customHeight="1">
      <c r="A2779" s="481"/>
      <c r="B2779" s="481"/>
      <c r="C2779" s="481"/>
      <c r="D2779" s="481"/>
      <c r="E2779" s="481"/>
      <c r="F2779" s="339"/>
      <c r="G2779" s="340" t="str">
        <f>IF(ISNUMBER(E2779),E2779/'Bulk DivVar Analysis'!$I$114,"")</f>
        <v/>
      </c>
      <c r="H2779" s="338" t="str">
        <f>IF(ISNUMBER(E2779), IF(G2779&gt;'Bulk DivVar Analysis'!$J$116,"Pass","Fail"),"")</f>
        <v/>
      </c>
      <c r="I2779" s="338" t="str">
        <f t="shared" si="45"/>
        <v/>
      </c>
      <c r="J2779" s="339"/>
      <c r="K2779" s="339"/>
      <c r="L2779" s="339"/>
      <c r="M2779" s="339"/>
      <c r="N2779" s="339"/>
      <c r="O2779" s="339"/>
      <c r="P2779" s="339"/>
      <c r="Q2779" s="339"/>
    </row>
    <row r="2780" spans="1:17" ht="13.5" customHeight="1">
      <c r="A2780" s="481"/>
      <c r="B2780" s="481"/>
      <c r="C2780" s="481"/>
      <c r="D2780" s="481"/>
      <c r="E2780" s="481"/>
      <c r="F2780" s="339"/>
      <c r="G2780" s="340" t="str">
        <f>IF(ISNUMBER(E2780),E2780/'Bulk DivVar Analysis'!$I$114,"")</f>
        <v/>
      </c>
      <c r="H2780" s="338" t="str">
        <f>IF(ISNUMBER(E2780), IF(G2780&gt;'Bulk DivVar Analysis'!$J$116,"Pass","Fail"),"")</f>
        <v/>
      </c>
      <c r="I2780" s="338" t="str">
        <f t="shared" si="45"/>
        <v/>
      </c>
      <c r="J2780" s="339"/>
      <c r="K2780" s="339"/>
      <c r="L2780" s="339"/>
      <c r="M2780" s="339"/>
      <c r="N2780" s="339"/>
      <c r="O2780" s="339"/>
      <c r="P2780" s="339"/>
      <c r="Q2780" s="339"/>
    </row>
    <row r="2781" spans="1:17" ht="13.5" customHeight="1">
      <c r="A2781" s="481"/>
      <c r="B2781" s="481"/>
      <c r="C2781" s="481"/>
      <c r="D2781" s="481"/>
      <c r="E2781" s="481"/>
      <c r="F2781" s="339"/>
      <c r="G2781" s="340" t="str">
        <f>IF(ISNUMBER(E2781),E2781/'Bulk DivVar Analysis'!$I$114,"")</f>
        <v/>
      </c>
      <c r="H2781" s="338" t="str">
        <f>IF(ISNUMBER(E2781), IF(G2781&gt;'Bulk DivVar Analysis'!$J$116,"Pass","Fail"),"")</f>
        <v/>
      </c>
      <c r="I2781" s="338" t="str">
        <f t="shared" si="45"/>
        <v/>
      </c>
      <c r="J2781" s="339"/>
      <c r="K2781" s="339"/>
      <c r="L2781" s="339"/>
      <c r="M2781" s="339"/>
      <c r="N2781" s="339"/>
      <c r="O2781" s="339"/>
      <c r="P2781" s="339"/>
      <c r="Q2781" s="339"/>
    </row>
    <row r="2782" spans="1:17" ht="13.5" customHeight="1">
      <c r="A2782" s="481"/>
      <c r="B2782" s="481"/>
      <c r="C2782" s="481"/>
      <c r="D2782" s="481"/>
      <c r="E2782" s="481"/>
      <c r="F2782" s="339"/>
      <c r="G2782" s="340" t="str">
        <f>IF(ISNUMBER(E2782),E2782/'Bulk DivVar Analysis'!$I$114,"")</f>
        <v/>
      </c>
      <c r="H2782" s="338" t="str">
        <f>IF(ISNUMBER(E2782), IF(G2782&gt;'Bulk DivVar Analysis'!$J$116,"Pass","Fail"),"")</f>
        <v/>
      </c>
      <c r="I2782" s="338" t="str">
        <f t="shared" si="45"/>
        <v/>
      </c>
      <c r="J2782" s="339"/>
      <c r="K2782" s="339"/>
      <c r="L2782" s="339"/>
      <c r="M2782" s="339"/>
      <c r="N2782" s="339"/>
      <c r="O2782" s="339"/>
      <c r="P2782" s="339"/>
      <c r="Q2782" s="339"/>
    </row>
    <row r="2783" spans="1:17" ht="13.5" customHeight="1">
      <c r="A2783" s="481"/>
      <c r="B2783" s="481"/>
      <c r="C2783" s="481"/>
      <c r="D2783" s="481"/>
      <c r="E2783" s="481"/>
      <c r="F2783" s="339"/>
      <c r="G2783" s="340" t="str">
        <f>IF(ISNUMBER(E2783),E2783/'Bulk DivVar Analysis'!$I$114,"")</f>
        <v/>
      </c>
      <c r="H2783" s="338" t="str">
        <f>IF(ISNUMBER(E2783), IF(G2783&gt;'Bulk DivVar Analysis'!$J$116,"Pass","Fail"),"")</f>
        <v/>
      </c>
      <c r="I2783" s="338" t="str">
        <f t="shared" si="45"/>
        <v/>
      </c>
      <c r="J2783" s="339"/>
      <c r="K2783" s="339"/>
      <c r="L2783" s="339"/>
      <c r="M2783" s="339"/>
      <c r="N2783" s="339"/>
      <c r="O2783" s="339"/>
      <c r="P2783" s="339"/>
      <c r="Q2783" s="339"/>
    </row>
    <row r="2784" spans="1:17" ht="13.5" customHeight="1">
      <c r="A2784" s="481"/>
      <c r="B2784" s="481"/>
      <c r="C2784" s="481"/>
      <c r="D2784" s="481"/>
      <c r="E2784" s="481"/>
      <c r="F2784" s="339"/>
      <c r="G2784" s="340" t="str">
        <f>IF(ISNUMBER(E2784),E2784/'Bulk DivVar Analysis'!$I$114,"")</f>
        <v/>
      </c>
      <c r="H2784" s="338" t="str">
        <f>IF(ISNUMBER(E2784), IF(G2784&gt;'Bulk DivVar Analysis'!$J$116,"Pass","Fail"),"")</f>
        <v/>
      </c>
      <c r="I2784" s="338" t="str">
        <f t="shared" si="45"/>
        <v/>
      </c>
      <c r="J2784" s="339"/>
      <c r="K2784" s="339"/>
      <c r="L2784" s="339"/>
      <c r="M2784" s="339"/>
      <c r="N2784" s="339"/>
      <c r="O2784" s="339"/>
      <c r="P2784" s="339"/>
      <c r="Q2784" s="339"/>
    </row>
    <row r="2785" spans="1:17" ht="13.5" customHeight="1">
      <c r="A2785" s="481"/>
      <c r="B2785" s="481"/>
      <c r="C2785" s="481"/>
      <c r="D2785" s="481"/>
      <c r="E2785" s="481"/>
      <c r="F2785" s="339"/>
      <c r="G2785" s="340" t="str">
        <f>IF(ISNUMBER(E2785),E2785/'Bulk DivVar Analysis'!$I$114,"")</f>
        <v/>
      </c>
      <c r="H2785" s="338" t="str">
        <f>IF(ISNUMBER(E2785), IF(G2785&gt;'Bulk DivVar Analysis'!$J$116,"Pass","Fail"),"")</f>
        <v/>
      </c>
      <c r="I2785" s="338" t="str">
        <f t="shared" si="45"/>
        <v/>
      </c>
      <c r="J2785" s="339"/>
      <c r="K2785" s="339"/>
      <c r="L2785" s="339"/>
      <c r="M2785" s="339"/>
      <c r="N2785" s="339"/>
      <c r="O2785" s="339"/>
      <c r="P2785" s="339"/>
      <c r="Q2785" s="339"/>
    </row>
    <row r="2786" spans="1:17" ht="13.5" customHeight="1">
      <c r="A2786" s="481"/>
      <c r="B2786" s="481"/>
      <c r="C2786" s="481"/>
      <c r="D2786" s="481"/>
      <c r="E2786" s="481"/>
      <c r="F2786" s="339"/>
      <c r="G2786" s="340" t="str">
        <f>IF(ISNUMBER(E2786),E2786/'Bulk DivVar Analysis'!$I$114,"")</f>
        <v/>
      </c>
      <c r="H2786" s="338" t="str">
        <f>IF(ISNUMBER(E2786), IF(G2786&gt;'Bulk DivVar Analysis'!$J$116,"Pass","Fail"),"")</f>
        <v/>
      </c>
      <c r="I2786" s="338" t="str">
        <f t="shared" si="45"/>
        <v/>
      </c>
      <c r="J2786" s="339"/>
      <c r="K2786" s="339"/>
      <c r="L2786" s="339"/>
      <c r="M2786" s="339"/>
      <c r="N2786" s="339"/>
      <c r="O2786" s="339"/>
      <c r="P2786" s="339"/>
      <c r="Q2786" s="339"/>
    </row>
    <row r="2787" spans="1:17" ht="13.5" customHeight="1">
      <c r="A2787" s="481"/>
      <c r="B2787" s="481"/>
      <c r="C2787" s="481"/>
      <c r="D2787" s="481"/>
      <c r="E2787" s="481"/>
      <c r="F2787" s="339"/>
      <c r="G2787" s="340" t="str">
        <f>IF(ISNUMBER(E2787),E2787/'Bulk DivVar Analysis'!$I$114,"")</f>
        <v/>
      </c>
      <c r="H2787" s="338" t="str">
        <f>IF(ISNUMBER(E2787), IF(G2787&gt;'Bulk DivVar Analysis'!$J$116,"Pass","Fail"),"")</f>
        <v/>
      </c>
      <c r="I2787" s="338" t="str">
        <f t="shared" si="45"/>
        <v/>
      </c>
      <c r="J2787" s="339"/>
      <c r="K2787" s="339"/>
      <c r="L2787" s="339"/>
      <c r="M2787" s="339"/>
      <c r="N2787" s="339"/>
      <c r="O2787" s="339"/>
      <c r="P2787" s="339"/>
      <c r="Q2787" s="339"/>
    </row>
    <row r="2788" spans="1:17" ht="13.5" customHeight="1">
      <c r="A2788" s="481"/>
      <c r="B2788" s="481"/>
      <c r="C2788" s="481"/>
      <c r="D2788" s="481"/>
      <c r="E2788" s="481"/>
      <c r="F2788" s="339"/>
      <c r="G2788" s="340" t="str">
        <f>IF(ISNUMBER(E2788),E2788/'Bulk DivVar Analysis'!$I$114,"")</f>
        <v/>
      </c>
      <c r="H2788" s="338" t="str">
        <f>IF(ISNUMBER(E2788), IF(G2788&gt;'Bulk DivVar Analysis'!$J$116,"Pass","Fail"),"")</f>
        <v/>
      </c>
      <c r="I2788" s="338" t="str">
        <f t="shared" si="45"/>
        <v/>
      </c>
      <c r="J2788" s="339"/>
      <c r="K2788" s="339"/>
      <c r="L2788" s="339"/>
      <c r="M2788" s="339"/>
      <c r="N2788" s="339"/>
      <c r="O2788" s="339"/>
      <c r="P2788" s="339"/>
      <c r="Q2788" s="339"/>
    </row>
    <row r="2789" spans="1:17" ht="13.5" customHeight="1">
      <c r="A2789" s="481"/>
      <c r="B2789" s="481"/>
      <c r="C2789" s="481"/>
      <c r="D2789" s="481"/>
      <c r="E2789" s="481"/>
      <c r="F2789" s="339"/>
      <c r="G2789" s="340" t="str">
        <f>IF(ISNUMBER(E2789),E2789/'Bulk DivVar Analysis'!$I$114,"")</f>
        <v/>
      </c>
      <c r="H2789" s="338" t="str">
        <f>IF(ISNUMBER(E2789), IF(G2789&gt;'Bulk DivVar Analysis'!$J$116,"Pass","Fail"),"")</f>
        <v/>
      </c>
      <c r="I2789" s="338" t="str">
        <f t="shared" si="45"/>
        <v/>
      </c>
      <c r="J2789" s="339"/>
      <c r="K2789" s="339"/>
      <c r="L2789" s="339"/>
      <c r="M2789" s="339"/>
      <c r="N2789" s="339"/>
      <c r="O2789" s="339"/>
      <c r="P2789" s="339"/>
      <c r="Q2789" s="339"/>
    </row>
    <row r="2790" spans="1:17" ht="13.5" customHeight="1">
      <c r="A2790" s="481"/>
      <c r="B2790" s="481"/>
      <c r="C2790" s="481"/>
      <c r="D2790" s="481"/>
      <c r="E2790" s="481"/>
      <c r="F2790" s="339"/>
      <c r="G2790" s="340" t="str">
        <f>IF(ISNUMBER(E2790),E2790/'Bulk DivVar Analysis'!$I$114,"")</f>
        <v/>
      </c>
      <c r="H2790" s="338" t="str">
        <f>IF(ISNUMBER(E2790), IF(G2790&gt;'Bulk DivVar Analysis'!$J$116,"Pass","Fail"),"")</f>
        <v/>
      </c>
      <c r="I2790" s="338" t="str">
        <f t="shared" si="45"/>
        <v/>
      </c>
      <c r="J2790" s="339"/>
      <c r="K2790" s="339"/>
      <c r="L2790" s="339"/>
      <c r="M2790" s="339"/>
      <c r="N2790" s="339"/>
      <c r="O2790" s="339"/>
      <c r="P2790" s="339"/>
      <c r="Q2790" s="339"/>
    </row>
    <row r="2791" spans="1:17" ht="13.5" customHeight="1">
      <c r="A2791" s="481"/>
      <c r="B2791" s="481"/>
      <c r="C2791" s="481"/>
      <c r="D2791" s="481"/>
      <c r="E2791" s="481"/>
      <c r="F2791" s="339"/>
      <c r="G2791" s="340" t="str">
        <f>IF(ISNUMBER(E2791),E2791/'Bulk DivVar Analysis'!$I$114,"")</f>
        <v/>
      </c>
      <c r="H2791" s="338" t="str">
        <f>IF(ISNUMBER(E2791), IF(G2791&gt;'Bulk DivVar Analysis'!$J$116,"Pass","Fail"),"")</f>
        <v/>
      </c>
      <c r="I2791" s="338" t="str">
        <f t="shared" si="45"/>
        <v/>
      </c>
      <c r="J2791" s="339"/>
      <c r="K2791" s="339"/>
      <c r="L2791" s="339"/>
      <c r="M2791" s="339"/>
      <c r="N2791" s="339"/>
      <c r="O2791" s="339"/>
      <c r="P2791" s="339"/>
      <c r="Q2791" s="339"/>
    </row>
    <row r="2792" spans="1:17" ht="13.5" customHeight="1">
      <c r="A2792" s="481"/>
      <c r="B2792" s="481"/>
      <c r="C2792" s="481"/>
      <c r="D2792" s="481"/>
      <c r="E2792" s="481"/>
      <c r="F2792" s="339"/>
      <c r="G2792" s="340" t="str">
        <f>IF(ISNUMBER(E2792),E2792/'Bulk DivVar Analysis'!$I$114,"")</f>
        <v/>
      </c>
      <c r="H2792" s="338" t="str">
        <f>IF(ISNUMBER(E2792), IF(G2792&gt;'Bulk DivVar Analysis'!$J$116,"Pass","Fail"),"")</f>
        <v/>
      </c>
      <c r="I2792" s="338" t="str">
        <f t="shared" si="45"/>
        <v/>
      </c>
      <c r="J2792" s="339"/>
      <c r="K2792" s="339"/>
      <c r="L2792" s="339"/>
      <c r="M2792" s="339"/>
      <c r="N2792" s="339"/>
      <c r="O2792" s="339"/>
      <c r="P2792" s="339"/>
      <c r="Q2792" s="339"/>
    </row>
    <row r="2793" spans="1:17" ht="13.5" customHeight="1">
      <c r="A2793" s="481"/>
      <c r="B2793" s="481"/>
      <c r="C2793" s="481"/>
      <c r="D2793" s="481"/>
      <c r="E2793" s="481"/>
      <c r="F2793" s="339"/>
      <c r="G2793" s="340" t="str">
        <f>IF(ISNUMBER(E2793),E2793/'Bulk DivVar Analysis'!$I$114,"")</f>
        <v/>
      </c>
      <c r="H2793" s="338" t="str">
        <f>IF(ISNUMBER(E2793), IF(G2793&gt;'Bulk DivVar Analysis'!$J$116,"Pass","Fail"),"")</f>
        <v/>
      </c>
      <c r="I2793" s="338" t="str">
        <f t="shared" si="45"/>
        <v/>
      </c>
      <c r="J2793" s="339"/>
      <c r="K2793" s="339"/>
      <c r="L2793" s="339"/>
      <c r="M2793" s="339"/>
      <c r="N2793" s="339"/>
      <c r="O2793" s="339"/>
      <c r="P2793" s="339"/>
      <c r="Q2793" s="339"/>
    </row>
    <row r="2794" spans="1:17" ht="13.5" customHeight="1">
      <c r="A2794" s="481"/>
      <c r="B2794" s="481"/>
      <c r="C2794" s="481"/>
      <c r="D2794" s="481"/>
      <c r="E2794" s="481"/>
      <c r="F2794" s="339"/>
      <c r="G2794" s="340" t="str">
        <f>IF(ISNUMBER(E2794),E2794/'Bulk DivVar Analysis'!$I$114,"")</f>
        <v/>
      </c>
      <c r="H2794" s="338" t="str">
        <f>IF(ISNUMBER(E2794), IF(G2794&gt;'Bulk DivVar Analysis'!$J$116,"Pass","Fail"),"")</f>
        <v/>
      </c>
      <c r="I2794" s="338" t="str">
        <f t="shared" si="45"/>
        <v/>
      </c>
      <c r="J2794" s="339"/>
      <c r="K2794" s="339"/>
      <c r="L2794" s="339"/>
      <c r="M2794" s="339"/>
      <c r="N2794" s="339"/>
      <c r="O2794" s="339"/>
      <c r="P2794" s="339"/>
      <c r="Q2794" s="339"/>
    </row>
    <row r="2795" spans="1:17" ht="13.5" customHeight="1">
      <c r="A2795" s="481"/>
      <c r="B2795" s="481"/>
      <c r="C2795" s="481"/>
      <c r="D2795" s="481"/>
      <c r="E2795" s="481"/>
      <c r="F2795" s="339"/>
      <c r="G2795" s="340" t="str">
        <f>IF(ISNUMBER(E2795),E2795/'Bulk DivVar Analysis'!$I$114,"")</f>
        <v/>
      </c>
      <c r="H2795" s="338" t="str">
        <f>IF(ISNUMBER(E2795), IF(G2795&gt;'Bulk DivVar Analysis'!$J$116,"Pass","Fail"),"")</f>
        <v/>
      </c>
      <c r="I2795" s="338" t="str">
        <f t="shared" si="45"/>
        <v/>
      </c>
      <c r="J2795" s="339"/>
      <c r="K2795" s="339"/>
      <c r="L2795" s="339"/>
      <c r="M2795" s="339"/>
      <c r="N2795" s="339"/>
      <c r="O2795" s="339"/>
      <c r="P2795" s="339"/>
      <c r="Q2795" s="339"/>
    </row>
    <row r="2796" spans="1:17" ht="13.5" customHeight="1">
      <c r="A2796" s="481"/>
      <c r="B2796" s="481"/>
      <c r="C2796" s="481"/>
      <c r="D2796" s="481"/>
      <c r="E2796" s="481"/>
      <c r="F2796" s="339"/>
      <c r="G2796" s="340" t="str">
        <f>IF(ISNUMBER(E2796),E2796/'Bulk DivVar Analysis'!$I$114,"")</f>
        <v/>
      </c>
      <c r="H2796" s="338" t="str">
        <f>IF(ISNUMBER(E2796), IF(G2796&gt;'Bulk DivVar Analysis'!$J$116,"Pass","Fail"),"")</f>
        <v/>
      </c>
      <c r="I2796" s="338" t="str">
        <f t="shared" si="45"/>
        <v/>
      </c>
      <c r="J2796" s="339"/>
      <c r="K2796" s="339"/>
      <c r="L2796" s="339"/>
      <c r="M2796" s="339"/>
      <c r="N2796" s="339"/>
      <c r="O2796" s="339"/>
      <c r="P2796" s="339"/>
      <c r="Q2796" s="339"/>
    </row>
    <row r="2797" spans="1:17" ht="13.5" customHeight="1">
      <c r="A2797" s="481"/>
      <c r="B2797" s="481"/>
      <c r="C2797" s="481"/>
      <c r="D2797" s="481"/>
      <c r="E2797" s="481"/>
      <c r="F2797" s="339"/>
      <c r="G2797" s="340" t="str">
        <f>IF(ISNUMBER(E2797),E2797/'Bulk DivVar Analysis'!$I$114,"")</f>
        <v/>
      </c>
      <c r="H2797" s="338" t="str">
        <f>IF(ISNUMBER(E2797), IF(G2797&gt;'Bulk DivVar Analysis'!$J$116,"Pass","Fail"),"")</f>
        <v/>
      </c>
      <c r="I2797" s="338" t="str">
        <f t="shared" si="45"/>
        <v/>
      </c>
      <c r="J2797" s="339"/>
      <c r="K2797" s="339"/>
      <c r="L2797" s="339"/>
      <c r="M2797" s="339"/>
      <c r="N2797" s="339"/>
      <c r="O2797" s="339"/>
      <c r="P2797" s="339"/>
      <c r="Q2797" s="339"/>
    </row>
    <row r="2798" spans="1:17" ht="13.5" customHeight="1">
      <c r="A2798" s="481"/>
      <c r="B2798" s="481"/>
      <c r="C2798" s="481"/>
      <c r="D2798" s="481"/>
      <c r="E2798" s="481"/>
      <c r="F2798" s="339"/>
      <c r="G2798" s="340" t="str">
        <f>IF(ISNUMBER(E2798),E2798/'Bulk DivVar Analysis'!$I$114,"")</f>
        <v/>
      </c>
      <c r="H2798" s="338" t="str">
        <f>IF(ISNUMBER(E2798), IF(G2798&gt;'Bulk DivVar Analysis'!$J$116,"Pass","Fail"),"")</f>
        <v/>
      </c>
      <c r="I2798" s="338" t="str">
        <f t="shared" si="45"/>
        <v/>
      </c>
      <c r="J2798" s="339"/>
      <c r="K2798" s="339"/>
      <c r="L2798" s="339"/>
      <c r="M2798" s="339"/>
      <c r="N2798" s="339"/>
      <c r="O2798" s="339"/>
      <c r="P2798" s="339"/>
      <c r="Q2798" s="339"/>
    </row>
    <row r="2799" spans="1:17" ht="13.5" customHeight="1">
      <c r="A2799" s="481"/>
      <c r="B2799" s="481"/>
      <c r="C2799" s="481"/>
      <c r="D2799" s="481"/>
      <c r="E2799" s="481"/>
      <c r="F2799" s="339"/>
      <c r="G2799" s="340" t="str">
        <f>IF(ISNUMBER(E2799),E2799/'Bulk DivVar Analysis'!$I$114,"")</f>
        <v/>
      </c>
      <c r="H2799" s="338" t="str">
        <f>IF(ISNUMBER(E2799), IF(G2799&gt;'Bulk DivVar Analysis'!$J$116,"Pass","Fail"),"")</f>
        <v/>
      </c>
      <c r="I2799" s="338" t="str">
        <f t="shared" si="45"/>
        <v/>
      </c>
      <c r="J2799" s="339"/>
      <c r="K2799" s="339"/>
      <c r="L2799" s="339"/>
      <c r="M2799" s="339"/>
      <c r="N2799" s="339"/>
      <c r="O2799" s="339"/>
      <c r="P2799" s="339"/>
      <c r="Q2799" s="339"/>
    </row>
    <row r="2800" spans="1:17" ht="13.5" customHeight="1">
      <c r="A2800" s="481"/>
      <c r="B2800" s="481"/>
      <c r="C2800" s="481"/>
      <c r="D2800" s="481"/>
      <c r="E2800" s="481"/>
      <c r="F2800" s="339"/>
      <c r="G2800" s="340" t="str">
        <f>IF(ISNUMBER(E2800),E2800/'Bulk DivVar Analysis'!$I$114,"")</f>
        <v/>
      </c>
      <c r="H2800" s="338" t="str">
        <f>IF(ISNUMBER(E2800), IF(G2800&gt;'Bulk DivVar Analysis'!$J$116,"Pass","Fail"),"")</f>
        <v/>
      </c>
      <c r="I2800" s="338" t="str">
        <f t="shared" si="45"/>
        <v/>
      </c>
      <c r="J2800" s="339"/>
      <c r="K2800" s="339"/>
      <c r="L2800" s="339"/>
      <c r="M2800" s="339"/>
      <c r="N2800" s="339"/>
      <c r="O2800" s="339"/>
      <c r="P2800" s="339"/>
      <c r="Q2800" s="339"/>
    </row>
    <row r="2801" spans="1:17" ht="13.5" customHeight="1">
      <c r="A2801" s="481"/>
      <c r="B2801" s="481"/>
      <c r="C2801" s="481"/>
      <c r="D2801" s="481"/>
      <c r="E2801" s="481"/>
      <c r="F2801" s="339"/>
      <c r="G2801" s="340" t="str">
        <f>IF(ISNUMBER(E2801),E2801/'Bulk DivVar Analysis'!$I$114,"")</f>
        <v/>
      </c>
      <c r="H2801" s="338" t="str">
        <f>IF(ISNUMBER(E2801), IF(G2801&gt;'Bulk DivVar Analysis'!$J$116,"Pass","Fail"),"")</f>
        <v/>
      </c>
      <c r="I2801" s="338" t="str">
        <f t="shared" si="45"/>
        <v/>
      </c>
      <c r="J2801" s="339"/>
      <c r="K2801" s="339"/>
      <c r="L2801" s="339"/>
      <c r="M2801" s="339"/>
      <c r="N2801" s="339"/>
      <c r="O2801" s="339"/>
      <c r="P2801" s="339"/>
      <c r="Q2801" s="339"/>
    </row>
    <row r="2802" spans="1:17" ht="13.5" customHeight="1">
      <c r="A2802" s="481"/>
      <c r="B2802" s="481"/>
      <c r="C2802" s="481"/>
      <c r="D2802" s="481"/>
      <c r="E2802" s="481"/>
      <c r="F2802" s="339"/>
      <c r="G2802" s="340" t="str">
        <f>IF(ISNUMBER(E2802),E2802/'Bulk DivVar Analysis'!$I$114,"")</f>
        <v/>
      </c>
      <c r="H2802" s="338" t="str">
        <f>IF(ISNUMBER(E2802), IF(G2802&gt;'Bulk DivVar Analysis'!$J$116,"Pass","Fail"),"")</f>
        <v/>
      </c>
      <c r="I2802" s="338" t="str">
        <f t="shared" si="45"/>
        <v/>
      </c>
      <c r="J2802" s="339"/>
      <c r="K2802" s="339"/>
      <c r="L2802" s="339"/>
      <c r="M2802" s="339"/>
      <c r="N2802" s="339"/>
      <c r="O2802" s="339"/>
      <c r="P2802" s="339"/>
      <c r="Q2802" s="339"/>
    </row>
    <row r="2803" spans="1:17" ht="13.5" customHeight="1">
      <c r="A2803" s="481"/>
      <c r="B2803" s="481"/>
      <c r="C2803" s="481"/>
      <c r="D2803" s="481"/>
      <c r="E2803" s="481"/>
      <c r="F2803" s="339"/>
      <c r="G2803" s="340" t="str">
        <f>IF(ISNUMBER(E2803),E2803/'Bulk DivVar Analysis'!$I$114,"")</f>
        <v/>
      </c>
      <c r="H2803" s="338" t="str">
        <f>IF(ISNUMBER(E2803), IF(G2803&gt;'Bulk DivVar Analysis'!$J$116,"Pass","Fail"),"")</f>
        <v/>
      </c>
      <c r="I2803" s="338" t="str">
        <f t="shared" si="45"/>
        <v/>
      </c>
      <c r="J2803" s="339"/>
      <c r="K2803" s="339"/>
      <c r="L2803" s="339"/>
      <c r="M2803" s="339"/>
      <c r="N2803" s="339"/>
      <c r="O2803" s="339"/>
      <c r="P2803" s="339"/>
      <c r="Q2803" s="339"/>
    </row>
    <row r="2804" spans="1:17" ht="13.5" customHeight="1">
      <c r="A2804" s="481"/>
      <c r="B2804" s="481"/>
      <c r="C2804" s="481"/>
      <c r="D2804" s="481"/>
      <c r="E2804" s="481"/>
      <c r="F2804" s="339"/>
      <c r="G2804" s="340" t="str">
        <f>IF(ISNUMBER(E2804),E2804/'Bulk DivVar Analysis'!$I$114,"")</f>
        <v/>
      </c>
      <c r="H2804" s="338" t="str">
        <f>IF(ISNUMBER(E2804), IF(G2804&gt;'Bulk DivVar Analysis'!$J$116,"Pass","Fail"),"")</f>
        <v/>
      </c>
      <c r="I2804" s="338" t="str">
        <f t="shared" si="45"/>
        <v/>
      </c>
      <c r="J2804" s="339"/>
      <c r="K2804" s="339"/>
      <c r="L2804" s="339"/>
      <c r="M2804" s="339"/>
      <c r="N2804" s="339"/>
      <c r="O2804" s="339"/>
      <c r="P2804" s="339"/>
      <c r="Q2804" s="339"/>
    </row>
    <row r="2805" spans="1:17" ht="13.5" customHeight="1">
      <c r="A2805" s="481"/>
      <c r="B2805" s="481"/>
      <c r="C2805" s="481"/>
      <c r="D2805" s="481"/>
      <c r="E2805" s="481"/>
      <c r="F2805" s="339"/>
      <c r="G2805" s="340" t="str">
        <f>IF(ISNUMBER(E2805),E2805/'Bulk DivVar Analysis'!$I$114,"")</f>
        <v/>
      </c>
      <c r="H2805" s="338" t="str">
        <f>IF(ISNUMBER(E2805), IF(G2805&gt;'Bulk DivVar Analysis'!$J$116,"Pass","Fail"),"")</f>
        <v/>
      </c>
      <c r="I2805" s="338" t="str">
        <f t="shared" si="45"/>
        <v/>
      </c>
      <c r="J2805" s="339"/>
      <c r="K2805" s="339"/>
      <c r="L2805" s="339"/>
      <c r="M2805" s="339"/>
      <c r="N2805" s="339"/>
      <c r="O2805" s="339"/>
      <c r="P2805" s="339"/>
      <c r="Q2805" s="339"/>
    </row>
    <row r="2806" spans="1:17" ht="13.5" customHeight="1">
      <c r="A2806" s="481"/>
      <c r="B2806" s="481"/>
      <c r="C2806" s="481"/>
      <c r="D2806" s="481"/>
      <c r="E2806" s="481"/>
      <c r="F2806" s="339"/>
      <c r="G2806" s="340" t="str">
        <f>IF(ISNUMBER(E2806),E2806/'Bulk DivVar Analysis'!$I$114,"")</f>
        <v/>
      </c>
      <c r="H2806" s="338" t="str">
        <f>IF(ISNUMBER(E2806), IF(G2806&gt;'Bulk DivVar Analysis'!$J$116,"Pass","Fail"),"")</f>
        <v/>
      </c>
      <c r="I2806" s="338" t="str">
        <f t="shared" si="45"/>
        <v/>
      </c>
      <c r="J2806" s="339"/>
      <c r="K2806" s="339"/>
      <c r="L2806" s="339"/>
      <c r="M2806" s="339"/>
      <c r="N2806" s="339"/>
      <c r="O2806" s="339"/>
      <c r="P2806" s="339"/>
      <c r="Q2806" s="339"/>
    </row>
    <row r="2807" spans="1:17" ht="13.5" customHeight="1">
      <c r="A2807" s="481"/>
      <c r="B2807" s="481"/>
      <c r="C2807" s="481"/>
      <c r="D2807" s="481"/>
      <c r="E2807" s="481"/>
      <c r="F2807" s="339"/>
      <c r="G2807" s="340" t="str">
        <f>IF(ISNUMBER(E2807),E2807/'Bulk DivVar Analysis'!$I$114,"")</f>
        <v/>
      </c>
      <c r="H2807" s="338" t="str">
        <f>IF(ISNUMBER(E2807), IF(G2807&gt;'Bulk DivVar Analysis'!$J$116,"Pass","Fail"),"")</f>
        <v/>
      </c>
      <c r="I2807" s="338" t="str">
        <f t="shared" si="45"/>
        <v/>
      </c>
      <c r="J2807" s="339"/>
      <c r="K2807" s="339"/>
      <c r="L2807" s="339"/>
      <c r="M2807" s="339"/>
      <c r="N2807" s="339"/>
      <c r="O2807" s="339"/>
      <c r="P2807" s="339"/>
      <c r="Q2807" s="339"/>
    </row>
    <row r="2808" spans="1:17" ht="13.5" customHeight="1">
      <c r="A2808" s="481"/>
      <c r="B2808" s="481"/>
      <c r="C2808" s="481"/>
      <c r="D2808" s="481"/>
      <c r="E2808" s="481"/>
      <c r="F2808" s="339"/>
      <c r="G2808" s="340" t="str">
        <f>IF(ISNUMBER(E2808),E2808/'Bulk DivVar Analysis'!$I$114,"")</f>
        <v/>
      </c>
      <c r="H2808" s="338" t="str">
        <f>IF(ISNUMBER(E2808), IF(G2808&gt;'Bulk DivVar Analysis'!$J$116,"Pass","Fail"),"")</f>
        <v/>
      </c>
      <c r="I2808" s="338" t="str">
        <f t="shared" si="45"/>
        <v/>
      </c>
      <c r="J2808" s="339"/>
      <c r="K2808" s="339"/>
      <c r="L2808" s="339"/>
      <c r="M2808" s="339"/>
      <c r="N2808" s="339"/>
      <c r="O2808" s="339"/>
      <c r="P2808" s="339"/>
      <c r="Q2808" s="339"/>
    </row>
    <row r="2809" spans="1:17" ht="13.5" customHeight="1">
      <c r="A2809" s="481"/>
      <c r="B2809" s="481"/>
      <c r="C2809" s="481"/>
      <c r="D2809" s="481"/>
      <c r="E2809" s="481"/>
      <c r="F2809" s="339"/>
      <c r="G2809" s="340" t="str">
        <f>IF(ISNUMBER(E2809),E2809/'Bulk DivVar Analysis'!$I$114,"")</f>
        <v/>
      </c>
      <c r="H2809" s="338" t="str">
        <f>IF(ISNUMBER(E2809), IF(G2809&gt;'Bulk DivVar Analysis'!$J$116,"Pass","Fail"),"")</f>
        <v/>
      </c>
      <c r="I2809" s="338" t="str">
        <f t="shared" si="45"/>
        <v/>
      </c>
      <c r="J2809" s="339"/>
      <c r="K2809" s="339"/>
      <c r="L2809" s="339"/>
      <c r="M2809" s="339"/>
      <c r="N2809" s="339"/>
      <c r="O2809" s="339"/>
      <c r="P2809" s="339"/>
      <c r="Q2809" s="339"/>
    </row>
    <row r="2810" spans="1:17" ht="13.5" customHeight="1">
      <c r="A2810" s="481"/>
      <c r="B2810" s="481"/>
      <c r="C2810" s="481"/>
      <c r="D2810" s="481"/>
      <c r="E2810" s="481"/>
      <c r="F2810" s="339"/>
      <c r="G2810" s="340" t="str">
        <f>IF(ISNUMBER(E2810),E2810/'Bulk DivVar Analysis'!$I$114,"")</f>
        <v/>
      </c>
      <c r="H2810" s="338" t="str">
        <f>IF(ISNUMBER(E2810), IF(G2810&gt;'Bulk DivVar Analysis'!$J$116,"Pass","Fail"),"")</f>
        <v/>
      </c>
      <c r="I2810" s="338" t="str">
        <f t="shared" si="45"/>
        <v/>
      </c>
      <c r="J2810" s="339"/>
      <c r="K2810" s="339"/>
      <c r="L2810" s="339"/>
      <c r="M2810" s="339"/>
      <c r="N2810" s="339"/>
      <c r="O2810" s="339"/>
      <c r="P2810" s="339"/>
      <c r="Q2810" s="339"/>
    </row>
    <row r="2811" spans="1:17" ht="13.5" customHeight="1">
      <c r="A2811" s="481"/>
      <c r="B2811" s="481"/>
      <c r="C2811" s="481"/>
      <c r="D2811" s="481"/>
      <c r="E2811" s="481"/>
      <c r="F2811" s="339"/>
      <c r="G2811" s="340" t="str">
        <f>IF(ISNUMBER(E2811),E2811/'Bulk DivVar Analysis'!$I$114,"")</f>
        <v/>
      </c>
      <c r="H2811" s="338" t="str">
        <f>IF(ISNUMBER(E2811), IF(G2811&gt;'Bulk DivVar Analysis'!$J$116,"Pass","Fail"),"")</f>
        <v/>
      </c>
      <c r="I2811" s="338" t="str">
        <f t="shared" si="45"/>
        <v/>
      </c>
      <c r="J2811" s="339"/>
      <c r="K2811" s="339"/>
      <c r="L2811" s="339"/>
      <c r="M2811" s="339"/>
      <c r="N2811" s="339"/>
      <c r="O2811" s="339"/>
      <c r="P2811" s="339"/>
      <c r="Q2811" s="339"/>
    </row>
    <row r="2812" spans="1:17" ht="13.5" customHeight="1">
      <c r="A2812" s="481"/>
      <c r="B2812" s="481"/>
      <c r="C2812" s="481"/>
      <c r="D2812" s="481"/>
      <c r="E2812" s="481"/>
      <c r="F2812" s="339"/>
      <c r="G2812" s="340" t="str">
        <f>IF(ISNUMBER(E2812),E2812/'Bulk DivVar Analysis'!$I$114,"")</f>
        <v/>
      </c>
      <c r="H2812" s="338" t="str">
        <f>IF(ISNUMBER(E2812), IF(G2812&gt;'Bulk DivVar Analysis'!$J$116,"Pass","Fail"),"")</f>
        <v/>
      </c>
      <c r="I2812" s="338" t="str">
        <f t="shared" si="45"/>
        <v/>
      </c>
      <c r="J2812" s="339"/>
      <c r="K2812" s="339"/>
      <c r="L2812" s="339"/>
      <c r="M2812" s="339"/>
      <c r="N2812" s="339"/>
      <c r="O2812" s="339"/>
      <c r="P2812" s="339"/>
      <c r="Q2812" s="339"/>
    </row>
    <row r="2813" spans="1:17" ht="13.5" customHeight="1">
      <c r="A2813" s="481"/>
      <c r="B2813" s="481"/>
      <c r="C2813" s="481"/>
      <c r="D2813" s="481"/>
      <c r="E2813" s="481"/>
      <c r="F2813" s="339"/>
      <c r="G2813" s="340" t="str">
        <f>IF(ISNUMBER(E2813),E2813/'Bulk DivVar Analysis'!$I$114,"")</f>
        <v/>
      </c>
      <c r="H2813" s="338" t="str">
        <f>IF(ISNUMBER(E2813), IF(G2813&gt;'Bulk DivVar Analysis'!$J$116,"Pass","Fail"),"")</f>
        <v/>
      </c>
      <c r="I2813" s="338" t="str">
        <f t="shared" si="45"/>
        <v/>
      </c>
      <c r="J2813" s="339"/>
      <c r="K2813" s="339"/>
      <c r="L2813" s="339"/>
      <c r="M2813" s="339"/>
      <c r="N2813" s="339"/>
      <c r="O2813" s="339"/>
      <c r="P2813" s="339"/>
      <c r="Q2813" s="339"/>
    </row>
    <row r="2814" spans="1:17" ht="13.5" customHeight="1">
      <c r="A2814" s="481"/>
      <c r="B2814" s="481"/>
      <c r="C2814" s="481"/>
      <c r="D2814" s="481"/>
      <c r="E2814" s="481"/>
      <c r="F2814" s="339"/>
      <c r="G2814" s="340" t="str">
        <f>IF(ISNUMBER(E2814),E2814/'Bulk DivVar Analysis'!$I$114,"")</f>
        <v/>
      </c>
      <c r="H2814" s="338" t="str">
        <f>IF(ISNUMBER(E2814), IF(G2814&gt;'Bulk DivVar Analysis'!$J$116,"Pass","Fail"),"")</f>
        <v/>
      </c>
      <c r="I2814" s="338" t="str">
        <f t="shared" si="45"/>
        <v/>
      </c>
      <c r="J2814" s="339"/>
      <c r="K2814" s="339"/>
      <c r="L2814" s="339"/>
      <c r="M2814" s="339"/>
      <c r="N2814" s="339"/>
      <c r="O2814" s="339"/>
      <c r="P2814" s="339"/>
      <c r="Q2814" s="339"/>
    </row>
    <row r="2815" spans="1:17" ht="13.5" customHeight="1">
      <c r="A2815" s="481"/>
      <c r="B2815" s="481"/>
      <c r="C2815" s="481"/>
      <c r="D2815" s="481"/>
      <c r="E2815" s="481"/>
      <c r="F2815" s="339"/>
      <c r="G2815" s="340" t="str">
        <f>IF(ISNUMBER(E2815),E2815/'Bulk DivVar Analysis'!$I$114,"")</f>
        <v/>
      </c>
      <c r="H2815" s="338" t="str">
        <f>IF(ISNUMBER(E2815), IF(G2815&gt;'Bulk DivVar Analysis'!$J$116,"Pass","Fail"),"")</f>
        <v/>
      </c>
      <c r="I2815" s="338" t="str">
        <f t="shared" si="45"/>
        <v/>
      </c>
      <c r="J2815" s="339"/>
      <c r="K2815" s="339"/>
      <c r="L2815" s="339"/>
      <c r="M2815" s="339"/>
      <c r="N2815" s="339"/>
      <c r="O2815" s="339"/>
      <c r="P2815" s="339"/>
      <c r="Q2815" s="339"/>
    </row>
    <row r="2816" spans="1:17" ht="13.5" customHeight="1">
      <c r="A2816" s="481"/>
      <c r="B2816" s="481"/>
      <c r="C2816" s="481"/>
      <c r="D2816" s="481"/>
      <c r="E2816" s="481"/>
      <c r="F2816" s="339"/>
      <c r="G2816" s="340" t="str">
        <f>IF(ISNUMBER(E2816),E2816/'Bulk DivVar Analysis'!$I$114,"")</f>
        <v/>
      </c>
      <c r="H2816" s="338" t="str">
        <f>IF(ISNUMBER(E2816), IF(G2816&gt;'Bulk DivVar Analysis'!$J$116,"Pass","Fail"),"")</f>
        <v/>
      </c>
      <c r="I2816" s="338" t="str">
        <f t="shared" si="45"/>
        <v/>
      </c>
      <c r="J2816" s="339"/>
      <c r="K2816" s="339"/>
      <c r="L2816" s="339"/>
      <c r="M2816" s="339"/>
      <c r="N2816" s="339"/>
      <c r="O2816" s="339"/>
      <c r="P2816" s="339"/>
      <c r="Q2816" s="339"/>
    </row>
    <row r="2817" spans="1:17" ht="13.5" customHeight="1">
      <c r="A2817" s="481"/>
      <c r="B2817" s="481"/>
      <c r="C2817" s="481"/>
      <c r="D2817" s="481"/>
      <c r="E2817" s="481"/>
      <c r="F2817" s="339"/>
      <c r="G2817" s="340" t="str">
        <f>IF(ISNUMBER(E2817),E2817/'Bulk DivVar Analysis'!$I$114,"")</f>
        <v/>
      </c>
      <c r="H2817" s="338" t="str">
        <f>IF(ISNUMBER(E2817), IF(G2817&gt;'Bulk DivVar Analysis'!$J$116,"Pass","Fail"),"")</f>
        <v/>
      </c>
      <c r="I2817" s="338" t="str">
        <f t="shared" si="45"/>
        <v/>
      </c>
      <c r="J2817" s="339"/>
      <c r="K2817" s="339"/>
      <c r="L2817" s="339"/>
      <c r="M2817" s="339"/>
      <c r="N2817" s="339"/>
      <c r="O2817" s="339"/>
      <c r="P2817" s="339"/>
      <c r="Q2817" s="339"/>
    </row>
    <row r="2818" spans="1:17" ht="13.5" customHeight="1">
      <c r="A2818" s="481"/>
      <c r="B2818" s="481"/>
      <c r="C2818" s="481"/>
      <c r="D2818" s="481"/>
      <c r="E2818" s="481"/>
      <c r="F2818" s="339"/>
      <c r="G2818" s="340" t="str">
        <f>IF(ISNUMBER(E2818),E2818/'Bulk DivVar Analysis'!$I$114,"")</f>
        <v/>
      </c>
      <c r="H2818" s="338" t="str">
        <f>IF(ISNUMBER(E2818), IF(G2818&gt;'Bulk DivVar Analysis'!$J$116,"Pass","Fail"),"")</f>
        <v/>
      </c>
      <c r="I2818" s="338" t="str">
        <f t="shared" si="45"/>
        <v/>
      </c>
      <c r="J2818" s="339"/>
      <c r="K2818" s="339"/>
      <c r="L2818" s="339"/>
      <c r="M2818" s="339"/>
      <c r="N2818" s="339"/>
      <c r="O2818" s="339"/>
      <c r="P2818" s="339"/>
      <c r="Q2818" s="339"/>
    </row>
    <row r="2819" spans="1:17" ht="13.5" customHeight="1">
      <c r="A2819" s="481"/>
      <c r="B2819" s="481"/>
      <c r="C2819" s="481"/>
      <c r="D2819" s="481"/>
      <c r="E2819" s="481"/>
      <c r="F2819" s="339"/>
      <c r="G2819" s="340" t="str">
        <f>IF(ISNUMBER(E2819),E2819/'Bulk DivVar Analysis'!$I$114,"")</f>
        <v/>
      </c>
      <c r="H2819" s="338" t="str">
        <f>IF(ISNUMBER(E2819), IF(G2819&gt;'Bulk DivVar Analysis'!$J$116,"Pass","Fail"),"")</f>
        <v/>
      </c>
      <c r="I2819" s="338" t="str">
        <f t="shared" ref="I2819:I2882" si="46">_xlfn.TEXTJOIN("_",TRUE,B2819,C2819)</f>
        <v/>
      </c>
      <c r="J2819" s="339"/>
      <c r="K2819" s="339"/>
      <c r="L2819" s="339"/>
      <c r="M2819" s="339"/>
      <c r="N2819" s="339"/>
      <c r="O2819" s="339"/>
      <c r="P2819" s="339"/>
      <c r="Q2819" s="339"/>
    </row>
    <row r="2820" spans="1:17" ht="13.5" customHeight="1">
      <c r="A2820" s="481"/>
      <c r="B2820" s="481"/>
      <c r="C2820" s="481"/>
      <c r="D2820" s="481"/>
      <c r="E2820" s="481"/>
      <c r="F2820" s="339"/>
      <c r="G2820" s="340" t="str">
        <f>IF(ISNUMBER(E2820),E2820/'Bulk DivVar Analysis'!$I$114,"")</f>
        <v/>
      </c>
      <c r="H2820" s="338" t="str">
        <f>IF(ISNUMBER(E2820), IF(G2820&gt;'Bulk DivVar Analysis'!$J$116,"Pass","Fail"),"")</f>
        <v/>
      </c>
      <c r="I2820" s="338" t="str">
        <f t="shared" si="46"/>
        <v/>
      </c>
      <c r="J2820" s="339"/>
      <c r="K2820" s="339"/>
      <c r="L2820" s="339"/>
      <c r="M2820" s="339"/>
      <c r="N2820" s="339"/>
      <c r="O2820" s="339"/>
      <c r="P2820" s="339"/>
      <c r="Q2820" s="339"/>
    </row>
    <row r="2821" spans="1:17" ht="13.5" customHeight="1">
      <c r="A2821" s="481"/>
      <c r="B2821" s="481"/>
      <c r="C2821" s="481"/>
      <c r="D2821" s="481"/>
      <c r="E2821" s="481"/>
      <c r="F2821" s="339"/>
      <c r="G2821" s="340" t="str">
        <f>IF(ISNUMBER(E2821),E2821/'Bulk DivVar Analysis'!$I$114,"")</f>
        <v/>
      </c>
      <c r="H2821" s="338" t="str">
        <f>IF(ISNUMBER(E2821), IF(G2821&gt;'Bulk DivVar Analysis'!$J$116,"Pass","Fail"),"")</f>
        <v/>
      </c>
      <c r="I2821" s="338" t="str">
        <f t="shared" si="46"/>
        <v/>
      </c>
      <c r="J2821" s="339"/>
      <c r="K2821" s="339"/>
      <c r="L2821" s="339"/>
      <c r="M2821" s="339"/>
      <c r="N2821" s="339"/>
      <c r="O2821" s="339"/>
      <c r="P2821" s="339"/>
      <c r="Q2821" s="339"/>
    </row>
    <row r="2822" spans="1:17" ht="13.5" customHeight="1">
      <c r="A2822" s="481"/>
      <c r="B2822" s="481"/>
      <c r="C2822" s="481"/>
      <c r="D2822" s="481"/>
      <c r="E2822" s="481"/>
      <c r="F2822" s="339"/>
      <c r="G2822" s="340" t="str">
        <f>IF(ISNUMBER(E2822),E2822/'Bulk DivVar Analysis'!$I$114,"")</f>
        <v/>
      </c>
      <c r="H2822" s="338" t="str">
        <f>IF(ISNUMBER(E2822), IF(G2822&gt;'Bulk DivVar Analysis'!$J$116,"Pass","Fail"),"")</f>
        <v/>
      </c>
      <c r="I2822" s="338" t="str">
        <f t="shared" si="46"/>
        <v/>
      </c>
      <c r="J2822" s="339"/>
      <c r="K2822" s="339"/>
      <c r="L2822" s="339"/>
      <c r="M2822" s="339"/>
      <c r="N2822" s="339"/>
      <c r="O2822" s="339"/>
      <c r="P2822" s="339"/>
      <c r="Q2822" s="339"/>
    </row>
    <row r="2823" spans="1:17" ht="13.5" customHeight="1">
      <c r="A2823" s="481"/>
      <c r="B2823" s="481"/>
      <c r="C2823" s="481"/>
      <c r="D2823" s="481"/>
      <c r="E2823" s="481"/>
      <c r="F2823" s="339"/>
      <c r="G2823" s="340" t="str">
        <f>IF(ISNUMBER(E2823),E2823/'Bulk DivVar Analysis'!$I$114,"")</f>
        <v/>
      </c>
      <c r="H2823" s="338" t="str">
        <f>IF(ISNUMBER(E2823), IF(G2823&gt;'Bulk DivVar Analysis'!$J$116,"Pass","Fail"),"")</f>
        <v/>
      </c>
      <c r="I2823" s="338" t="str">
        <f t="shared" si="46"/>
        <v/>
      </c>
      <c r="J2823" s="339"/>
      <c r="K2823" s="339"/>
      <c r="L2823" s="339"/>
      <c r="M2823" s="339"/>
      <c r="N2823" s="339"/>
      <c r="O2823" s="339"/>
      <c r="P2823" s="339"/>
      <c r="Q2823" s="339"/>
    </row>
    <row r="2824" spans="1:17" ht="13.5" customHeight="1">
      <c r="A2824" s="481"/>
      <c r="B2824" s="481"/>
      <c r="C2824" s="481"/>
      <c r="D2824" s="481"/>
      <c r="E2824" s="481"/>
      <c r="F2824" s="339"/>
      <c r="G2824" s="340" t="str">
        <f>IF(ISNUMBER(E2824),E2824/'Bulk DivVar Analysis'!$I$114,"")</f>
        <v/>
      </c>
      <c r="H2824" s="338" t="str">
        <f>IF(ISNUMBER(E2824), IF(G2824&gt;'Bulk DivVar Analysis'!$J$116,"Pass","Fail"),"")</f>
        <v/>
      </c>
      <c r="I2824" s="338" t="str">
        <f t="shared" si="46"/>
        <v/>
      </c>
      <c r="J2824" s="339"/>
      <c r="K2824" s="339"/>
      <c r="L2824" s="339"/>
      <c r="M2824" s="339"/>
      <c r="N2824" s="339"/>
      <c r="O2824" s="339"/>
      <c r="P2824" s="339"/>
      <c r="Q2824" s="339"/>
    </row>
    <row r="2825" spans="1:17" ht="13.5" customHeight="1">
      <c r="A2825" s="481"/>
      <c r="B2825" s="481"/>
      <c r="C2825" s="481"/>
      <c r="D2825" s="481"/>
      <c r="E2825" s="481"/>
      <c r="F2825" s="339"/>
      <c r="G2825" s="340" t="str">
        <f>IF(ISNUMBER(E2825),E2825/'Bulk DivVar Analysis'!$I$114,"")</f>
        <v/>
      </c>
      <c r="H2825" s="338" t="str">
        <f>IF(ISNUMBER(E2825), IF(G2825&gt;'Bulk DivVar Analysis'!$J$116,"Pass","Fail"),"")</f>
        <v/>
      </c>
      <c r="I2825" s="338" t="str">
        <f t="shared" si="46"/>
        <v/>
      </c>
      <c r="J2825" s="339"/>
      <c r="K2825" s="339"/>
      <c r="L2825" s="339"/>
      <c r="M2825" s="339"/>
      <c r="N2825" s="339"/>
      <c r="O2825" s="339"/>
      <c r="P2825" s="339"/>
      <c r="Q2825" s="339"/>
    </row>
    <row r="2826" spans="1:17" ht="13.5" customHeight="1">
      <c r="A2826" s="481"/>
      <c r="B2826" s="481"/>
      <c r="C2826" s="481"/>
      <c r="D2826" s="481"/>
      <c r="E2826" s="481"/>
      <c r="F2826" s="339"/>
      <c r="G2826" s="340" t="str">
        <f>IF(ISNUMBER(E2826),E2826/'Bulk DivVar Analysis'!$I$114,"")</f>
        <v/>
      </c>
      <c r="H2826" s="338" t="str">
        <f>IF(ISNUMBER(E2826), IF(G2826&gt;'Bulk DivVar Analysis'!$J$116,"Pass","Fail"),"")</f>
        <v/>
      </c>
      <c r="I2826" s="338" t="str">
        <f t="shared" si="46"/>
        <v/>
      </c>
      <c r="J2826" s="339"/>
      <c r="K2826" s="339"/>
      <c r="L2826" s="339"/>
      <c r="M2826" s="339"/>
      <c r="N2826" s="339"/>
      <c r="O2826" s="339"/>
      <c r="P2826" s="339"/>
      <c r="Q2826" s="339"/>
    </row>
    <row r="2827" spans="1:17" ht="13.5" customHeight="1">
      <c r="A2827" s="481"/>
      <c r="B2827" s="481"/>
      <c r="C2827" s="481"/>
      <c r="D2827" s="481"/>
      <c r="E2827" s="481"/>
      <c r="F2827" s="339"/>
      <c r="G2827" s="340" t="str">
        <f>IF(ISNUMBER(E2827),E2827/'Bulk DivVar Analysis'!$I$114,"")</f>
        <v/>
      </c>
      <c r="H2827" s="338" t="str">
        <f>IF(ISNUMBER(E2827), IF(G2827&gt;'Bulk DivVar Analysis'!$J$116,"Pass","Fail"),"")</f>
        <v/>
      </c>
      <c r="I2827" s="338" t="str">
        <f t="shared" si="46"/>
        <v/>
      </c>
      <c r="J2827" s="339"/>
      <c r="K2827" s="339"/>
      <c r="L2827" s="339"/>
      <c r="M2827" s="339"/>
      <c r="N2827" s="339"/>
      <c r="O2827" s="339"/>
      <c r="P2827" s="339"/>
      <c r="Q2827" s="339"/>
    </row>
    <row r="2828" spans="1:17" ht="13.5" customHeight="1">
      <c r="A2828" s="481"/>
      <c r="B2828" s="481"/>
      <c r="C2828" s="481"/>
      <c r="D2828" s="481"/>
      <c r="E2828" s="481"/>
      <c r="F2828" s="339"/>
      <c r="G2828" s="340" t="str">
        <f>IF(ISNUMBER(E2828),E2828/'Bulk DivVar Analysis'!$I$114,"")</f>
        <v/>
      </c>
      <c r="H2828" s="338" t="str">
        <f>IF(ISNUMBER(E2828), IF(G2828&gt;'Bulk DivVar Analysis'!$J$116,"Pass","Fail"),"")</f>
        <v/>
      </c>
      <c r="I2828" s="338" t="str">
        <f t="shared" si="46"/>
        <v/>
      </c>
      <c r="J2828" s="339"/>
      <c r="K2828" s="339"/>
      <c r="L2828" s="339"/>
      <c r="M2828" s="339"/>
      <c r="N2828" s="339"/>
      <c r="O2828" s="339"/>
      <c r="P2828" s="339"/>
      <c r="Q2828" s="339"/>
    </row>
    <row r="2829" spans="1:17" ht="13.5" customHeight="1">
      <c r="A2829" s="481"/>
      <c r="B2829" s="481"/>
      <c r="C2829" s="481"/>
      <c r="D2829" s="481"/>
      <c r="E2829" s="481"/>
      <c r="F2829" s="339"/>
      <c r="G2829" s="340" t="str">
        <f>IF(ISNUMBER(E2829),E2829/'Bulk DivVar Analysis'!$I$114,"")</f>
        <v/>
      </c>
      <c r="H2829" s="338" t="str">
        <f>IF(ISNUMBER(E2829), IF(G2829&gt;'Bulk DivVar Analysis'!$J$116,"Pass","Fail"),"")</f>
        <v/>
      </c>
      <c r="I2829" s="338" t="str">
        <f t="shared" si="46"/>
        <v/>
      </c>
      <c r="J2829" s="339"/>
      <c r="K2829" s="339"/>
      <c r="L2829" s="339"/>
      <c r="M2829" s="339"/>
      <c r="N2829" s="339"/>
      <c r="O2829" s="339"/>
      <c r="P2829" s="339"/>
      <c r="Q2829" s="339"/>
    </row>
    <row r="2830" spans="1:17" ht="13.5" customHeight="1">
      <c r="A2830" s="481"/>
      <c r="B2830" s="481"/>
      <c r="C2830" s="481"/>
      <c r="D2830" s="481"/>
      <c r="E2830" s="481"/>
      <c r="F2830" s="339"/>
      <c r="G2830" s="340" t="str">
        <f>IF(ISNUMBER(E2830),E2830/'Bulk DivVar Analysis'!$I$114,"")</f>
        <v/>
      </c>
      <c r="H2830" s="338" t="str">
        <f>IF(ISNUMBER(E2830), IF(G2830&gt;'Bulk DivVar Analysis'!$J$116,"Pass","Fail"),"")</f>
        <v/>
      </c>
      <c r="I2830" s="338" t="str">
        <f t="shared" si="46"/>
        <v/>
      </c>
      <c r="J2830" s="339"/>
      <c r="K2830" s="339"/>
      <c r="L2830" s="339"/>
      <c r="M2830" s="339"/>
      <c r="N2830" s="339"/>
      <c r="O2830" s="339"/>
      <c r="P2830" s="339"/>
      <c r="Q2830" s="339"/>
    </row>
    <row r="2831" spans="1:17" ht="13.5" customHeight="1">
      <c r="A2831" s="481"/>
      <c r="B2831" s="481"/>
      <c r="C2831" s="481"/>
      <c r="D2831" s="481"/>
      <c r="E2831" s="481"/>
      <c r="F2831" s="339"/>
      <c r="G2831" s="340" t="str">
        <f>IF(ISNUMBER(E2831),E2831/'Bulk DivVar Analysis'!$I$114,"")</f>
        <v/>
      </c>
      <c r="H2831" s="338" t="str">
        <f>IF(ISNUMBER(E2831), IF(G2831&gt;'Bulk DivVar Analysis'!$J$116,"Pass","Fail"),"")</f>
        <v/>
      </c>
      <c r="I2831" s="338" t="str">
        <f t="shared" si="46"/>
        <v/>
      </c>
      <c r="J2831" s="339"/>
      <c r="K2831" s="339"/>
      <c r="L2831" s="339"/>
      <c r="M2831" s="339"/>
      <c r="N2831" s="339"/>
      <c r="O2831" s="339"/>
      <c r="P2831" s="339"/>
      <c r="Q2831" s="339"/>
    </row>
    <row r="2832" spans="1:17" ht="13.5" customHeight="1">
      <c r="A2832" s="481"/>
      <c r="B2832" s="481"/>
      <c r="C2832" s="481"/>
      <c r="D2832" s="481"/>
      <c r="E2832" s="481"/>
      <c r="F2832" s="339"/>
      <c r="G2832" s="340" t="str">
        <f>IF(ISNUMBER(E2832),E2832/'Bulk DivVar Analysis'!$I$114,"")</f>
        <v/>
      </c>
      <c r="H2832" s="338" t="str">
        <f>IF(ISNUMBER(E2832), IF(G2832&gt;'Bulk DivVar Analysis'!$J$116,"Pass","Fail"),"")</f>
        <v/>
      </c>
      <c r="I2832" s="338" t="str">
        <f t="shared" si="46"/>
        <v/>
      </c>
      <c r="J2832" s="339"/>
      <c r="K2832" s="339"/>
      <c r="L2832" s="339"/>
      <c r="M2832" s="339"/>
      <c r="N2832" s="339"/>
      <c r="O2832" s="339"/>
      <c r="P2832" s="339"/>
      <c r="Q2832" s="339"/>
    </row>
    <row r="2833" spans="1:17" ht="13.5" customHeight="1">
      <c r="A2833" s="481"/>
      <c r="B2833" s="481"/>
      <c r="C2833" s="481"/>
      <c r="D2833" s="481"/>
      <c r="E2833" s="481"/>
      <c r="F2833" s="339"/>
      <c r="G2833" s="340" t="str">
        <f>IF(ISNUMBER(E2833),E2833/'Bulk DivVar Analysis'!$I$114,"")</f>
        <v/>
      </c>
      <c r="H2833" s="338" t="str">
        <f>IF(ISNUMBER(E2833), IF(G2833&gt;'Bulk DivVar Analysis'!$J$116,"Pass","Fail"),"")</f>
        <v/>
      </c>
      <c r="I2833" s="338" t="str">
        <f t="shared" si="46"/>
        <v/>
      </c>
      <c r="J2833" s="339"/>
      <c r="K2833" s="339"/>
      <c r="L2833" s="339"/>
      <c r="M2833" s="339"/>
      <c r="N2833" s="339"/>
      <c r="O2833" s="339"/>
      <c r="P2833" s="339"/>
      <c r="Q2833" s="339"/>
    </row>
    <row r="2834" spans="1:17" ht="13.5" customHeight="1">
      <c r="A2834" s="481"/>
      <c r="B2834" s="481"/>
      <c r="C2834" s="481"/>
      <c r="D2834" s="481"/>
      <c r="E2834" s="481"/>
      <c r="F2834" s="339"/>
      <c r="G2834" s="340" t="str">
        <f>IF(ISNUMBER(E2834),E2834/'Bulk DivVar Analysis'!$I$114,"")</f>
        <v/>
      </c>
      <c r="H2834" s="338" t="str">
        <f>IF(ISNUMBER(E2834), IF(G2834&gt;'Bulk DivVar Analysis'!$J$116,"Pass","Fail"),"")</f>
        <v/>
      </c>
      <c r="I2834" s="338" t="str">
        <f t="shared" si="46"/>
        <v/>
      </c>
      <c r="J2834" s="339"/>
      <c r="K2834" s="339"/>
      <c r="L2834" s="339"/>
      <c r="M2834" s="339"/>
      <c r="N2834" s="339"/>
      <c r="O2834" s="339"/>
      <c r="P2834" s="339"/>
      <c r="Q2834" s="339"/>
    </row>
    <row r="2835" spans="1:17" ht="13.5" customHeight="1">
      <c r="A2835" s="481"/>
      <c r="B2835" s="481"/>
      <c r="C2835" s="481"/>
      <c r="D2835" s="481"/>
      <c r="E2835" s="481"/>
      <c r="F2835" s="339"/>
      <c r="G2835" s="340" t="str">
        <f>IF(ISNUMBER(E2835),E2835/'Bulk DivVar Analysis'!$I$114,"")</f>
        <v/>
      </c>
      <c r="H2835" s="338" t="str">
        <f>IF(ISNUMBER(E2835), IF(G2835&gt;'Bulk DivVar Analysis'!$J$116,"Pass","Fail"),"")</f>
        <v/>
      </c>
      <c r="I2835" s="338" t="str">
        <f t="shared" si="46"/>
        <v/>
      </c>
      <c r="J2835" s="339"/>
      <c r="K2835" s="339"/>
      <c r="L2835" s="339"/>
      <c r="M2835" s="339"/>
      <c r="N2835" s="339"/>
      <c r="O2835" s="339"/>
      <c r="P2835" s="339"/>
      <c r="Q2835" s="339"/>
    </row>
    <row r="2836" spans="1:17" ht="13.5" customHeight="1">
      <c r="A2836" s="481"/>
      <c r="B2836" s="481"/>
      <c r="C2836" s="481"/>
      <c r="D2836" s="481"/>
      <c r="E2836" s="481"/>
      <c r="F2836" s="339"/>
      <c r="G2836" s="340" t="str">
        <f>IF(ISNUMBER(E2836),E2836/'Bulk DivVar Analysis'!$I$114,"")</f>
        <v/>
      </c>
      <c r="H2836" s="338" t="str">
        <f>IF(ISNUMBER(E2836), IF(G2836&gt;'Bulk DivVar Analysis'!$J$116,"Pass","Fail"),"")</f>
        <v/>
      </c>
      <c r="I2836" s="338" t="str">
        <f t="shared" si="46"/>
        <v/>
      </c>
      <c r="J2836" s="339"/>
      <c r="K2836" s="339"/>
      <c r="L2836" s="339"/>
      <c r="M2836" s="339"/>
      <c r="N2836" s="339"/>
      <c r="O2836" s="339"/>
      <c r="P2836" s="339"/>
      <c r="Q2836" s="339"/>
    </row>
    <row r="2837" spans="1:17" ht="13.5" customHeight="1">
      <c r="A2837" s="481"/>
      <c r="B2837" s="481"/>
      <c r="C2837" s="481"/>
      <c r="D2837" s="481"/>
      <c r="E2837" s="481"/>
      <c r="F2837" s="339"/>
      <c r="G2837" s="340" t="str">
        <f>IF(ISNUMBER(E2837),E2837/'Bulk DivVar Analysis'!$I$114,"")</f>
        <v/>
      </c>
      <c r="H2837" s="338" t="str">
        <f>IF(ISNUMBER(E2837), IF(G2837&gt;'Bulk DivVar Analysis'!$J$116,"Pass","Fail"),"")</f>
        <v/>
      </c>
      <c r="I2837" s="338" t="str">
        <f t="shared" si="46"/>
        <v/>
      </c>
      <c r="J2837" s="339"/>
      <c r="K2837" s="339"/>
      <c r="L2837" s="339"/>
      <c r="M2837" s="339"/>
      <c r="N2837" s="339"/>
      <c r="O2837" s="339"/>
      <c r="P2837" s="339"/>
      <c r="Q2837" s="339"/>
    </row>
    <row r="2838" spans="1:17" ht="13.5" customHeight="1">
      <c r="A2838" s="481"/>
      <c r="B2838" s="481"/>
      <c r="C2838" s="481"/>
      <c r="D2838" s="481"/>
      <c r="E2838" s="481"/>
      <c r="F2838" s="339"/>
      <c r="G2838" s="340" t="str">
        <f>IF(ISNUMBER(E2838),E2838/'Bulk DivVar Analysis'!$I$114,"")</f>
        <v/>
      </c>
      <c r="H2838" s="338" t="str">
        <f>IF(ISNUMBER(E2838), IF(G2838&gt;'Bulk DivVar Analysis'!$J$116,"Pass","Fail"),"")</f>
        <v/>
      </c>
      <c r="I2838" s="338" t="str">
        <f t="shared" si="46"/>
        <v/>
      </c>
      <c r="J2838" s="339"/>
      <c r="K2838" s="339"/>
      <c r="L2838" s="339"/>
      <c r="M2838" s="339"/>
      <c r="N2838" s="339"/>
      <c r="O2838" s="339"/>
      <c r="P2838" s="339"/>
      <c r="Q2838" s="339"/>
    </row>
    <row r="2839" spans="1:17" ht="13.5" customHeight="1">
      <c r="A2839" s="481"/>
      <c r="B2839" s="481"/>
      <c r="C2839" s="481"/>
      <c r="D2839" s="481"/>
      <c r="E2839" s="481"/>
      <c r="F2839" s="339"/>
      <c r="G2839" s="340" t="str">
        <f>IF(ISNUMBER(E2839),E2839/'Bulk DivVar Analysis'!$I$114,"")</f>
        <v/>
      </c>
      <c r="H2839" s="338" t="str">
        <f>IF(ISNUMBER(E2839), IF(G2839&gt;'Bulk DivVar Analysis'!$J$116,"Pass","Fail"),"")</f>
        <v/>
      </c>
      <c r="I2839" s="338" t="str">
        <f t="shared" si="46"/>
        <v/>
      </c>
      <c r="J2839" s="339"/>
      <c r="K2839" s="339"/>
      <c r="L2839" s="339"/>
      <c r="M2839" s="339"/>
      <c r="N2839" s="339"/>
      <c r="O2839" s="339"/>
      <c r="P2839" s="339"/>
      <c r="Q2839" s="339"/>
    </row>
    <row r="2840" spans="1:17" ht="13.5" customHeight="1">
      <c r="A2840" s="481"/>
      <c r="B2840" s="481"/>
      <c r="C2840" s="481"/>
      <c r="D2840" s="481"/>
      <c r="E2840" s="481"/>
      <c r="F2840" s="339"/>
      <c r="G2840" s="340" t="str">
        <f>IF(ISNUMBER(E2840),E2840/'Bulk DivVar Analysis'!$I$114,"")</f>
        <v/>
      </c>
      <c r="H2840" s="338" t="str">
        <f>IF(ISNUMBER(E2840), IF(G2840&gt;'Bulk DivVar Analysis'!$J$116,"Pass","Fail"),"")</f>
        <v/>
      </c>
      <c r="I2840" s="338" t="str">
        <f t="shared" si="46"/>
        <v/>
      </c>
      <c r="J2840" s="339"/>
      <c r="K2840" s="339"/>
      <c r="L2840" s="339"/>
      <c r="M2840" s="339"/>
      <c r="N2840" s="339"/>
      <c r="O2840" s="339"/>
      <c r="P2840" s="339"/>
      <c r="Q2840" s="339"/>
    </row>
    <row r="2841" spans="1:17" ht="13.5" customHeight="1">
      <c r="A2841" s="481"/>
      <c r="B2841" s="481"/>
      <c r="C2841" s="481"/>
      <c r="D2841" s="481"/>
      <c r="E2841" s="481"/>
      <c r="F2841" s="339"/>
      <c r="G2841" s="340" t="str">
        <f>IF(ISNUMBER(E2841),E2841/'Bulk DivVar Analysis'!$I$114,"")</f>
        <v/>
      </c>
      <c r="H2841" s="338" t="str">
        <f>IF(ISNUMBER(E2841), IF(G2841&gt;'Bulk DivVar Analysis'!$J$116,"Pass","Fail"),"")</f>
        <v/>
      </c>
      <c r="I2841" s="338" t="str">
        <f t="shared" si="46"/>
        <v/>
      </c>
      <c r="J2841" s="339"/>
      <c r="K2841" s="339"/>
      <c r="L2841" s="339"/>
      <c r="M2841" s="339"/>
      <c r="N2841" s="339"/>
      <c r="O2841" s="339"/>
      <c r="P2841" s="339"/>
      <c r="Q2841" s="339"/>
    </row>
    <row r="2842" spans="1:17" ht="13.5" customHeight="1">
      <c r="A2842" s="481"/>
      <c r="B2842" s="481"/>
      <c r="C2842" s="481"/>
      <c r="D2842" s="481"/>
      <c r="E2842" s="481"/>
      <c r="F2842" s="339"/>
      <c r="G2842" s="340" t="str">
        <f>IF(ISNUMBER(E2842),E2842/'Bulk DivVar Analysis'!$I$114,"")</f>
        <v/>
      </c>
      <c r="H2842" s="338" t="str">
        <f>IF(ISNUMBER(E2842), IF(G2842&gt;'Bulk DivVar Analysis'!$J$116,"Pass","Fail"),"")</f>
        <v/>
      </c>
      <c r="I2842" s="338" t="str">
        <f t="shared" si="46"/>
        <v/>
      </c>
      <c r="J2842" s="339"/>
      <c r="K2842" s="339"/>
      <c r="L2842" s="339"/>
      <c r="M2842" s="339"/>
      <c r="N2842" s="339"/>
      <c r="O2842" s="339"/>
      <c r="P2842" s="339"/>
      <c r="Q2842" s="339"/>
    </row>
    <row r="2843" spans="1:17" ht="13.5" customHeight="1">
      <c r="A2843" s="481"/>
      <c r="B2843" s="481"/>
      <c r="C2843" s="481"/>
      <c r="D2843" s="481"/>
      <c r="E2843" s="481"/>
      <c r="F2843" s="339"/>
      <c r="G2843" s="340" t="str">
        <f>IF(ISNUMBER(E2843),E2843/'Bulk DivVar Analysis'!$I$114,"")</f>
        <v/>
      </c>
      <c r="H2843" s="338" t="str">
        <f>IF(ISNUMBER(E2843), IF(G2843&gt;'Bulk DivVar Analysis'!$J$116,"Pass","Fail"),"")</f>
        <v/>
      </c>
      <c r="I2843" s="338" t="str">
        <f t="shared" si="46"/>
        <v/>
      </c>
      <c r="J2843" s="339"/>
      <c r="K2843" s="339"/>
      <c r="L2843" s="339"/>
      <c r="M2843" s="339"/>
      <c r="N2843" s="339"/>
      <c r="O2843" s="339"/>
      <c r="P2843" s="339"/>
      <c r="Q2843" s="339"/>
    </row>
    <row r="2844" spans="1:17" ht="13.5" customHeight="1">
      <c r="A2844" s="481"/>
      <c r="B2844" s="481"/>
      <c r="C2844" s="481"/>
      <c r="D2844" s="481"/>
      <c r="E2844" s="481"/>
      <c r="F2844" s="339"/>
      <c r="G2844" s="340" t="str">
        <f>IF(ISNUMBER(E2844),E2844/'Bulk DivVar Analysis'!$I$114,"")</f>
        <v/>
      </c>
      <c r="H2844" s="338" t="str">
        <f>IF(ISNUMBER(E2844), IF(G2844&gt;'Bulk DivVar Analysis'!$J$116,"Pass","Fail"),"")</f>
        <v/>
      </c>
      <c r="I2844" s="338" t="str">
        <f t="shared" si="46"/>
        <v/>
      </c>
      <c r="J2844" s="339"/>
      <c r="K2844" s="339"/>
      <c r="L2844" s="339"/>
      <c r="M2844" s="339"/>
      <c r="N2844" s="339"/>
      <c r="O2844" s="339"/>
      <c r="P2844" s="339"/>
      <c r="Q2844" s="339"/>
    </row>
    <row r="2845" spans="1:17" ht="13.5" customHeight="1">
      <c r="A2845" s="481"/>
      <c r="B2845" s="481"/>
      <c r="C2845" s="481"/>
      <c r="D2845" s="481"/>
      <c r="E2845" s="481"/>
      <c r="F2845" s="339"/>
      <c r="G2845" s="340" t="str">
        <f>IF(ISNUMBER(E2845),E2845/'Bulk DivVar Analysis'!$I$114,"")</f>
        <v/>
      </c>
      <c r="H2845" s="338" t="str">
        <f>IF(ISNUMBER(E2845), IF(G2845&gt;'Bulk DivVar Analysis'!$J$116,"Pass","Fail"),"")</f>
        <v/>
      </c>
      <c r="I2845" s="338" t="str">
        <f t="shared" si="46"/>
        <v/>
      </c>
      <c r="J2845" s="339"/>
      <c r="K2845" s="339"/>
      <c r="L2845" s="339"/>
      <c r="M2845" s="339"/>
      <c r="N2845" s="339"/>
      <c r="O2845" s="339"/>
      <c r="P2845" s="339"/>
      <c r="Q2845" s="339"/>
    </row>
    <row r="2846" spans="1:17" ht="13.5" customHeight="1">
      <c r="A2846" s="481"/>
      <c r="B2846" s="481"/>
      <c r="C2846" s="481"/>
      <c r="D2846" s="481"/>
      <c r="E2846" s="481"/>
      <c r="F2846" s="339"/>
      <c r="G2846" s="340" t="str">
        <f>IF(ISNUMBER(E2846),E2846/'Bulk DivVar Analysis'!$I$114,"")</f>
        <v/>
      </c>
      <c r="H2846" s="338" t="str">
        <f>IF(ISNUMBER(E2846), IF(G2846&gt;'Bulk DivVar Analysis'!$J$116,"Pass","Fail"),"")</f>
        <v/>
      </c>
      <c r="I2846" s="338" t="str">
        <f t="shared" si="46"/>
        <v/>
      </c>
      <c r="J2846" s="339"/>
      <c r="K2846" s="339"/>
      <c r="L2846" s="339"/>
      <c r="M2846" s="339"/>
      <c r="N2846" s="339"/>
      <c r="O2846" s="339"/>
      <c r="P2846" s="339"/>
      <c r="Q2846" s="339"/>
    </row>
    <row r="2847" spans="1:17" ht="13.5" customHeight="1">
      <c r="A2847" s="481"/>
      <c r="B2847" s="481"/>
      <c r="C2847" s="481"/>
      <c r="D2847" s="481"/>
      <c r="E2847" s="481"/>
      <c r="F2847" s="339"/>
      <c r="G2847" s="340" t="str">
        <f>IF(ISNUMBER(E2847),E2847/'Bulk DivVar Analysis'!$I$114,"")</f>
        <v/>
      </c>
      <c r="H2847" s="338" t="str">
        <f>IF(ISNUMBER(E2847), IF(G2847&gt;'Bulk DivVar Analysis'!$J$116,"Pass","Fail"),"")</f>
        <v/>
      </c>
      <c r="I2847" s="338" t="str">
        <f t="shared" si="46"/>
        <v/>
      </c>
      <c r="J2847" s="339"/>
      <c r="K2847" s="339"/>
      <c r="L2847" s="339"/>
      <c r="M2847" s="339"/>
      <c r="N2847" s="339"/>
      <c r="O2847" s="339"/>
      <c r="P2847" s="339"/>
      <c r="Q2847" s="339"/>
    </row>
    <row r="2848" spans="1:17" ht="13.5" customHeight="1">
      <c r="A2848" s="481"/>
      <c r="B2848" s="481"/>
      <c r="C2848" s="481"/>
      <c r="D2848" s="481"/>
      <c r="E2848" s="481"/>
      <c r="F2848" s="339"/>
      <c r="G2848" s="340" t="str">
        <f>IF(ISNUMBER(E2848),E2848/'Bulk DivVar Analysis'!$I$114,"")</f>
        <v/>
      </c>
      <c r="H2848" s="338" t="str">
        <f>IF(ISNUMBER(E2848), IF(G2848&gt;'Bulk DivVar Analysis'!$J$116,"Pass","Fail"),"")</f>
        <v/>
      </c>
      <c r="I2848" s="338" t="str">
        <f t="shared" si="46"/>
        <v/>
      </c>
      <c r="J2848" s="339"/>
      <c r="K2848" s="339"/>
      <c r="L2848" s="339"/>
      <c r="M2848" s="339"/>
      <c r="N2848" s="339"/>
      <c r="O2848" s="339"/>
      <c r="P2848" s="339"/>
      <c r="Q2848" s="339"/>
    </row>
    <row r="2849" spans="1:17" ht="13.5" customHeight="1">
      <c r="A2849" s="481"/>
      <c r="B2849" s="481"/>
      <c r="C2849" s="481"/>
      <c r="D2849" s="481"/>
      <c r="E2849" s="481"/>
      <c r="F2849" s="339"/>
      <c r="G2849" s="340" t="str">
        <f>IF(ISNUMBER(E2849),E2849/'Bulk DivVar Analysis'!$I$114,"")</f>
        <v/>
      </c>
      <c r="H2849" s="338" t="str">
        <f>IF(ISNUMBER(E2849), IF(G2849&gt;'Bulk DivVar Analysis'!$J$116,"Pass","Fail"),"")</f>
        <v/>
      </c>
      <c r="I2849" s="338" t="str">
        <f t="shared" si="46"/>
        <v/>
      </c>
      <c r="J2849" s="339"/>
      <c r="K2849" s="339"/>
      <c r="L2849" s="339"/>
      <c r="M2849" s="339"/>
      <c r="N2849" s="339"/>
      <c r="O2849" s="339"/>
      <c r="P2849" s="339"/>
      <c r="Q2849" s="339"/>
    </row>
    <row r="2850" spans="1:17" ht="13.5" customHeight="1">
      <c r="A2850" s="481"/>
      <c r="B2850" s="481"/>
      <c r="C2850" s="481"/>
      <c r="D2850" s="481"/>
      <c r="E2850" s="481"/>
      <c r="F2850" s="339"/>
      <c r="G2850" s="340" t="str">
        <f>IF(ISNUMBER(E2850),E2850/'Bulk DivVar Analysis'!$I$114,"")</f>
        <v/>
      </c>
      <c r="H2850" s="338" t="str">
        <f>IF(ISNUMBER(E2850), IF(G2850&gt;'Bulk DivVar Analysis'!$J$116,"Pass","Fail"),"")</f>
        <v/>
      </c>
      <c r="I2850" s="338" t="str">
        <f t="shared" si="46"/>
        <v/>
      </c>
      <c r="J2850" s="339"/>
      <c r="K2850" s="339"/>
      <c r="L2850" s="339"/>
      <c r="M2850" s="339"/>
      <c r="N2850" s="339"/>
      <c r="O2850" s="339"/>
      <c r="P2850" s="339"/>
      <c r="Q2850" s="339"/>
    </row>
    <row r="2851" spans="1:17" ht="13.5" customHeight="1">
      <c r="A2851" s="481"/>
      <c r="B2851" s="481"/>
      <c r="C2851" s="481"/>
      <c r="D2851" s="481"/>
      <c r="E2851" s="481"/>
      <c r="F2851" s="339"/>
      <c r="G2851" s="340" t="str">
        <f>IF(ISNUMBER(E2851),E2851/'Bulk DivVar Analysis'!$I$114,"")</f>
        <v/>
      </c>
      <c r="H2851" s="338" t="str">
        <f>IF(ISNUMBER(E2851), IF(G2851&gt;'Bulk DivVar Analysis'!$J$116,"Pass","Fail"),"")</f>
        <v/>
      </c>
      <c r="I2851" s="338" t="str">
        <f t="shared" si="46"/>
        <v/>
      </c>
      <c r="J2851" s="339"/>
      <c r="K2851" s="339"/>
      <c r="L2851" s="339"/>
      <c r="M2851" s="339"/>
      <c r="N2851" s="339"/>
      <c r="O2851" s="339"/>
      <c r="P2851" s="339"/>
      <c r="Q2851" s="339"/>
    </row>
    <row r="2852" spans="1:17" ht="13.5" customHeight="1">
      <c r="A2852" s="481"/>
      <c r="B2852" s="481"/>
      <c r="C2852" s="481"/>
      <c r="D2852" s="481"/>
      <c r="E2852" s="481"/>
      <c r="F2852" s="339"/>
      <c r="G2852" s="340" t="str">
        <f>IF(ISNUMBER(E2852),E2852/'Bulk DivVar Analysis'!$I$114,"")</f>
        <v/>
      </c>
      <c r="H2852" s="338" t="str">
        <f>IF(ISNUMBER(E2852), IF(G2852&gt;'Bulk DivVar Analysis'!$J$116,"Pass","Fail"),"")</f>
        <v/>
      </c>
      <c r="I2852" s="338" t="str">
        <f t="shared" si="46"/>
        <v/>
      </c>
      <c r="J2852" s="339"/>
      <c r="K2852" s="339"/>
      <c r="L2852" s="339"/>
      <c r="M2852" s="339"/>
      <c r="N2852" s="339"/>
      <c r="O2852" s="339"/>
      <c r="P2852" s="339"/>
      <c r="Q2852" s="339"/>
    </row>
    <row r="2853" spans="1:17" ht="13.5" customHeight="1">
      <c r="A2853" s="481"/>
      <c r="B2853" s="481"/>
      <c r="C2853" s="481"/>
      <c r="D2853" s="481"/>
      <c r="E2853" s="481"/>
      <c r="F2853" s="339"/>
      <c r="G2853" s="340" t="str">
        <f>IF(ISNUMBER(E2853),E2853/'Bulk DivVar Analysis'!$I$114,"")</f>
        <v/>
      </c>
      <c r="H2853" s="338" t="str">
        <f>IF(ISNUMBER(E2853), IF(G2853&gt;'Bulk DivVar Analysis'!$J$116,"Pass","Fail"),"")</f>
        <v/>
      </c>
      <c r="I2853" s="338" t="str">
        <f t="shared" si="46"/>
        <v/>
      </c>
      <c r="J2853" s="339"/>
      <c r="K2853" s="339"/>
      <c r="L2853" s="339"/>
      <c r="M2853" s="339"/>
      <c r="N2853" s="339"/>
      <c r="O2853" s="339"/>
      <c r="P2853" s="339"/>
      <c r="Q2853" s="339"/>
    </row>
    <row r="2854" spans="1:17" ht="13.5" customHeight="1">
      <c r="A2854" s="481"/>
      <c r="B2854" s="481"/>
      <c r="C2854" s="481"/>
      <c r="D2854" s="481"/>
      <c r="E2854" s="481"/>
      <c r="F2854" s="339"/>
      <c r="G2854" s="340" t="str">
        <f>IF(ISNUMBER(E2854),E2854/'Bulk DivVar Analysis'!$I$114,"")</f>
        <v/>
      </c>
      <c r="H2854" s="338" t="str">
        <f>IF(ISNUMBER(E2854), IF(G2854&gt;'Bulk DivVar Analysis'!$J$116,"Pass","Fail"),"")</f>
        <v/>
      </c>
      <c r="I2854" s="338" t="str">
        <f t="shared" si="46"/>
        <v/>
      </c>
      <c r="J2854" s="339"/>
      <c r="K2854" s="339"/>
      <c r="L2854" s="339"/>
      <c r="M2854" s="339"/>
      <c r="N2854" s="339"/>
      <c r="O2854" s="339"/>
      <c r="P2854" s="339"/>
      <c r="Q2854" s="339"/>
    </row>
    <row r="2855" spans="1:17" ht="13.5" customHeight="1">
      <c r="A2855" s="481"/>
      <c r="B2855" s="481"/>
      <c r="C2855" s="481"/>
      <c r="D2855" s="481"/>
      <c r="E2855" s="481"/>
      <c r="F2855" s="339"/>
      <c r="G2855" s="340" t="str">
        <f>IF(ISNUMBER(E2855),E2855/'Bulk DivVar Analysis'!$I$114,"")</f>
        <v/>
      </c>
      <c r="H2855" s="338" t="str">
        <f>IF(ISNUMBER(E2855), IF(G2855&gt;'Bulk DivVar Analysis'!$J$116,"Pass","Fail"),"")</f>
        <v/>
      </c>
      <c r="I2855" s="338" t="str">
        <f t="shared" si="46"/>
        <v/>
      </c>
      <c r="J2855" s="339"/>
      <c r="K2855" s="339"/>
      <c r="L2855" s="339"/>
      <c r="M2855" s="339"/>
      <c r="N2855" s="339"/>
      <c r="O2855" s="339"/>
      <c r="P2855" s="339"/>
      <c r="Q2855" s="339"/>
    </row>
    <row r="2856" spans="1:17" ht="13.5" customHeight="1">
      <c r="A2856" s="481"/>
      <c r="B2856" s="481"/>
      <c r="C2856" s="481"/>
      <c r="D2856" s="481"/>
      <c r="E2856" s="481"/>
      <c r="F2856" s="339"/>
      <c r="G2856" s="340" t="str">
        <f>IF(ISNUMBER(E2856),E2856/'Bulk DivVar Analysis'!$I$114,"")</f>
        <v/>
      </c>
      <c r="H2856" s="338" t="str">
        <f>IF(ISNUMBER(E2856), IF(G2856&gt;'Bulk DivVar Analysis'!$J$116,"Pass","Fail"),"")</f>
        <v/>
      </c>
      <c r="I2856" s="338" t="str">
        <f t="shared" si="46"/>
        <v/>
      </c>
      <c r="J2856" s="339"/>
      <c r="K2856" s="339"/>
      <c r="L2856" s="339"/>
      <c r="M2856" s="339"/>
      <c r="N2856" s="339"/>
      <c r="O2856" s="339"/>
      <c r="P2856" s="339"/>
      <c r="Q2856" s="339"/>
    </row>
    <row r="2857" spans="1:17" ht="13.5" customHeight="1">
      <c r="A2857" s="481"/>
      <c r="B2857" s="481"/>
      <c r="C2857" s="481"/>
      <c r="D2857" s="481"/>
      <c r="E2857" s="481"/>
      <c r="F2857" s="339"/>
      <c r="G2857" s="340" t="str">
        <f>IF(ISNUMBER(E2857),E2857/'Bulk DivVar Analysis'!$I$114,"")</f>
        <v/>
      </c>
      <c r="H2857" s="338" t="str">
        <f>IF(ISNUMBER(E2857), IF(G2857&gt;'Bulk DivVar Analysis'!$J$116,"Pass","Fail"),"")</f>
        <v/>
      </c>
      <c r="I2857" s="338" t="str">
        <f t="shared" si="46"/>
        <v/>
      </c>
      <c r="J2857" s="339"/>
      <c r="K2857" s="339"/>
      <c r="L2857" s="339"/>
      <c r="M2857" s="339"/>
      <c r="N2857" s="339"/>
      <c r="O2857" s="339"/>
      <c r="P2857" s="339"/>
      <c r="Q2857" s="339"/>
    </row>
    <row r="2858" spans="1:17" ht="13.5" customHeight="1">
      <c r="A2858" s="481"/>
      <c r="B2858" s="481"/>
      <c r="C2858" s="481"/>
      <c r="D2858" s="481"/>
      <c r="E2858" s="481"/>
      <c r="F2858" s="339"/>
      <c r="G2858" s="340" t="str">
        <f>IF(ISNUMBER(E2858),E2858/'Bulk DivVar Analysis'!$I$114,"")</f>
        <v/>
      </c>
      <c r="H2858" s="338" t="str">
        <f>IF(ISNUMBER(E2858), IF(G2858&gt;'Bulk DivVar Analysis'!$J$116,"Pass","Fail"),"")</f>
        <v/>
      </c>
      <c r="I2858" s="338" t="str">
        <f t="shared" si="46"/>
        <v/>
      </c>
      <c r="J2858" s="339"/>
      <c r="K2858" s="339"/>
      <c r="L2858" s="339"/>
      <c r="M2858" s="339"/>
      <c r="N2858" s="339"/>
      <c r="O2858" s="339"/>
      <c r="P2858" s="339"/>
      <c r="Q2858" s="339"/>
    </row>
    <row r="2859" spans="1:17" ht="13.5" customHeight="1">
      <c r="A2859" s="481"/>
      <c r="B2859" s="481"/>
      <c r="C2859" s="481"/>
      <c r="D2859" s="481"/>
      <c r="E2859" s="481"/>
      <c r="F2859" s="339"/>
      <c r="G2859" s="340" t="str">
        <f>IF(ISNUMBER(E2859),E2859/'Bulk DivVar Analysis'!$I$114,"")</f>
        <v/>
      </c>
      <c r="H2859" s="338" t="str">
        <f>IF(ISNUMBER(E2859), IF(G2859&gt;'Bulk DivVar Analysis'!$J$116,"Pass","Fail"),"")</f>
        <v/>
      </c>
      <c r="I2859" s="338" t="str">
        <f t="shared" si="46"/>
        <v/>
      </c>
      <c r="J2859" s="339"/>
      <c r="K2859" s="339"/>
      <c r="L2859" s="339"/>
      <c r="M2859" s="339"/>
      <c r="N2859" s="339"/>
      <c r="O2859" s="339"/>
      <c r="P2859" s="339"/>
      <c r="Q2859" s="339"/>
    </row>
    <row r="2860" spans="1:17" ht="13.5" customHeight="1">
      <c r="A2860" s="481"/>
      <c r="B2860" s="481"/>
      <c r="C2860" s="481"/>
      <c r="D2860" s="481"/>
      <c r="E2860" s="481"/>
      <c r="F2860" s="339"/>
      <c r="G2860" s="340" t="str">
        <f>IF(ISNUMBER(E2860),E2860/'Bulk DivVar Analysis'!$I$114,"")</f>
        <v/>
      </c>
      <c r="H2860" s="338" t="str">
        <f>IF(ISNUMBER(E2860), IF(G2860&gt;'Bulk DivVar Analysis'!$J$116,"Pass","Fail"),"")</f>
        <v/>
      </c>
      <c r="I2860" s="338" t="str">
        <f t="shared" si="46"/>
        <v/>
      </c>
      <c r="J2860" s="339"/>
      <c r="K2860" s="339"/>
      <c r="L2860" s="339"/>
      <c r="M2860" s="339"/>
      <c r="N2860" s="339"/>
      <c r="O2860" s="339"/>
      <c r="P2860" s="339"/>
      <c r="Q2860" s="339"/>
    </row>
    <row r="2861" spans="1:17" ht="13.5" customHeight="1">
      <c r="A2861" s="481"/>
      <c r="B2861" s="481"/>
      <c r="C2861" s="481"/>
      <c r="D2861" s="481"/>
      <c r="E2861" s="481"/>
      <c r="F2861" s="339"/>
      <c r="G2861" s="340" t="str">
        <f>IF(ISNUMBER(E2861),E2861/'Bulk DivVar Analysis'!$I$114,"")</f>
        <v/>
      </c>
      <c r="H2861" s="338" t="str">
        <f>IF(ISNUMBER(E2861), IF(G2861&gt;'Bulk DivVar Analysis'!$J$116,"Pass","Fail"),"")</f>
        <v/>
      </c>
      <c r="I2861" s="338" t="str">
        <f t="shared" si="46"/>
        <v/>
      </c>
      <c r="J2861" s="339"/>
      <c r="K2861" s="339"/>
      <c r="L2861" s="339"/>
      <c r="M2861" s="339"/>
      <c r="N2861" s="339"/>
      <c r="O2861" s="339"/>
      <c r="P2861" s="339"/>
      <c r="Q2861" s="339"/>
    </row>
    <row r="2862" spans="1:17" ht="13.5" customHeight="1">
      <c r="A2862" s="481"/>
      <c r="B2862" s="481"/>
      <c r="C2862" s="481"/>
      <c r="D2862" s="481"/>
      <c r="E2862" s="481"/>
      <c r="F2862" s="339"/>
      <c r="G2862" s="340" t="str">
        <f>IF(ISNUMBER(E2862),E2862/'Bulk DivVar Analysis'!$I$114,"")</f>
        <v/>
      </c>
      <c r="H2862" s="338" t="str">
        <f>IF(ISNUMBER(E2862), IF(G2862&gt;'Bulk DivVar Analysis'!$J$116,"Pass","Fail"),"")</f>
        <v/>
      </c>
      <c r="I2862" s="338" t="str">
        <f t="shared" si="46"/>
        <v/>
      </c>
      <c r="J2862" s="339"/>
      <c r="K2862" s="339"/>
      <c r="L2862" s="339"/>
      <c r="M2862" s="339"/>
      <c r="N2862" s="339"/>
      <c r="O2862" s="339"/>
      <c r="P2862" s="339"/>
      <c r="Q2862" s="339"/>
    </row>
    <row r="2863" spans="1:17" ht="13.5" customHeight="1">
      <c r="A2863" s="481"/>
      <c r="B2863" s="481"/>
      <c r="C2863" s="481"/>
      <c r="D2863" s="481"/>
      <c r="E2863" s="481"/>
      <c r="F2863" s="339"/>
      <c r="G2863" s="340" t="str">
        <f>IF(ISNUMBER(E2863),E2863/'Bulk DivVar Analysis'!$I$114,"")</f>
        <v/>
      </c>
      <c r="H2863" s="338" t="str">
        <f>IF(ISNUMBER(E2863), IF(G2863&gt;'Bulk DivVar Analysis'!$J$116,"Pass","Fail"),"")</f>
        <v/>
      </c>
      <c r="I2863" s="338" t="str">
        <f t="shared" si="46"/>
        <v/>
      </c>
      <c r="J2863" s="339"/>
      <c r="K2863" s="339"/>
      <c r="L2863" s="339"/>
      <c r="M2863" s="339"/>
      <c r="N2863" s="339"/>
      <c r="O2863" s="339"/>
      <c r="P2863" s="339"/>
      <c r="Q2863" s="339"/>
    </row>
    <row r="2864" spans="1:17" ht="13.5" customHeight="1">
      <c r="A2864" s="481"/>
      <c r="B2864" s="481"/>
      <c r="C2864" s="481"/>
      <c r="D2864" s="481"/>
      <c r="E2864" s="481"/>
      <c r="F2864" s="339"/>
      <c r="G2864" s="340" t="str">
        <f>IF(ISNUMBER(E2864),E2864/'Bulk DivVar Analysis'!$I$114,"")</f>
        <v/>
      </c>
      <c r="H2864" s="338" t="str">
        <f>IF(ISNUMBER(E2864), IF(G2864&gt;'Bulk DivVar Analysis'!$J$116,"Pass","Fail"),"")</f>
        <v/>
      </c>
      <c r="I2864" s="338" t="str">
        <f t="shared" si="46"/>
        <v/>
      </c>
      <c r="J2864" s="339"/>
      <c r="K2864" s="339"/>
      <c r="L2864" s="339"/>
      <c r="M2864" s="339"/>
      <c r="N2864" s="339"/>
      <c r="O2864" s="339"/>
      <c r="P2864" s="339"/>
      <c r="Q2864" s="339"/>
    </row>
    <row r="2865" spans="1:17" ht="13.5" customHeight="1">
      <c r="A2865" s="481"/>
      <c r="B2865" s="481"/>
      <c r="C2865" s="481"/>
      <c r="D2865" s="481"/>
      <c r="E2865" s="481"/>
      <c r="F2865" s="339"/>
      <c r="G2865" s="340" t="str">
        <f>IF(ISNUMBER(E2865),E2865/'Bulk DivVar Analysis'!$I$114,"")</f>
        <v/>
      </c>
      <c r="H2865" s="338" t="str">
        <f>IF(ISNUMBER(E2865), IF(G2865&gt;'Bulk DivVar Analysis'!$J$116,"Pass","Fail"),"")</f>
        <v/>
      </c>
      <c r="I2865" s="338" t="str">
        <f t="shared" si="46"/>
        <v/>
      </c>
      <c r="J2865" s="339"/>
      <c r="K2865" s="339"/>
      <c r="L2865" s="339"/>
      <c r="M2865" s="339"/>
      <c r="N2865" s="339"/>
      <c r="O2865" s="339"/>
      <c r="P2865" s="339"/>
      <c r="Q2865" s="339"/>
    </row>
    <row r="2866" spans="1:17" ht="13.5" customHeight="1">
      <c r="A2866" s="481"/>
      <c r="B2866" s="481"/>
      <c r="C2866" s="481"/>
      <c r="D2866" s="481"/>
      <c r="E2866" s="481"/>
      <c r="F2866" s="339"/>
      <c r="G2866" s="340" t="str">
        <f>IF(ISNUMBER(E2866),E2866/'Bulk DivVar Analysis'!$I$114,"")</f>
        <v/>
      </c>
      <c r="H2866" s="338" t="str">
        <f>IF(ISNUMBER(E2866), IF(G2866&gt;'Bulk DivVar Analysis'!$J$116,"Pass","Fail"),"")</f>
        <v/>
      </c>
      <c r="I2866" s="338" t="str">
        <f t="shared" si="46"/>
        <v/>
      </c>
      <c r="J2866" s="339"/>
      <c r="K2866" s="339"/>
      <c r="L2866" s="339"/>
      <c r="M2866" s="339"/>
      <c r="N2866" s="339"/>
      <c r="O2866" s="339"/>
      <c r="P2866" s="339"/>
      <c r="Q2866" s="339"/>
    </row>
    <row r="2867" spans="1:17" ht="13.5" customHeight="1">
      <c r="A2867" s="481"/>
      <c r="B2867" s="481"/>
      <c r="C2867" s="481"/>
      <c r="D2867" s="481"/>
      <c r="E2867" s="481"/>
      <c r="F2867" s="339"/>
      <c r="G2867" s="340" t="str">
        <f>IF(ISNUMBER(E2867),E2867/'Bulk DivVar Analysis'!$I$114,"")</f>
        <v/>
      </c>
      <c r="H2867" s="338" t="str">
        <f>IF(ISNUMBER(E2867), IF(G2867&gt;'Bulk DivVar Analysis'!$J$116,"Pass","Fail"),"")</f>
        <v/>
      </c>
      <c r="I2867" s="338" t="str">
        <f t="shared" si="46"/>
        <v/>
      </c>
      <c r="J2867" s="339"/>
      <c r="K2867" s="339"/>
      <c r="L2867" s="339"/>
      <c r="M2867" s="339"/>
      <c r="N2867" s="339"/>
      <c r="O2867" s="339"/>
      <c r="P2867" s="339"/>
      <c r="Q2867" s="339"/>
    </row>
    <row r="2868" spans="1:17" ht="13.5" customHeight="1">
      <c r="A2868" s="481"/>
      <c r="B2868" s="481"/>
      <c r="C2868" s="481"/>
      <c r="D2868" s="481"/>
      <c r="E2868" s="481"/>
      <c r="F2868" s="339"/>
      <c r="G2868" s="340" t="str">
        <f>IF(ISNUMBER(E2868),E2868/'Bulk DivVar Analysis'!$I$114,"")</f>
        <v/>
      </c>
      <c r="H2868" s="338" t="str">
        <f>IF(ISNUMBER(E2868), IF(G2868&gt;'Bulk DivVar Analysis'!$J$116,"Pass","Fail"),"")</f>
        <v/>
      </c>
      <c r="I2868" s="338" t="str">
        <f t="shared" si="46"/>
        <v/>
      </c>
      <c r="J2868" s="339"/>
      <c r="K2868" s="339"/>
      <c r="L2868" s="339"/>
      <c r="M2868" s="339"/>
      <c r="N2868" s="339"/>
      <c r="O2868" s="339"/>
      <c r="P2868" s="339"/>
      <c r="Q2868" s="339"/>
    </row>
    <row r="2869" spans="1:17" ht="13.5" customHeight="1">
      <c r="A2869" s="481"/>
      <c r="B2869" s="481"/>
      <c r="C2869" s="481"/>
      <c r="D2869" s="481"/>
      <c r="E2869" s="481"/>
      <c r="F2869" s="339"/>
      <c r="G2869" s="340" t="str">
        <f>IF(ISNUMBER(E2869),E2869/'Bulk DivVar Analysis'!$I$114,"")</f>
        <v/>
      </c>
      <c r="H2869" s="338" t="str">
        <f>IF(ISNUMBER(E2869), IF(G2869&gt;'Bulk DivVar Analysis'!$J$116,"Pass","Fail"),"")</f>
        <v/>
      </c>
      <c r="I2869" s="338" t="str">
        <f t="shared" si="46"/>
        <v/>
      </c>
      <c r="J2869" s="339"/>
      <c r="K2869" s="339"/>
      <c r="L2869" s="339"/>
      <c r="M2869" s="339"/>
      <c r="N2869" s="339"/>
      <c r="O2869" s="339"/>
      <c r="P2869" s="339"/>
      <c r="Q2869" s="339"/>
    </row>
    <row r="2870" spans="1:17" ht="13.5" customHeight="1">
      <c r="A2870" s="481"/>
      <c r="B2870" s="481"/>
      <c r="C2870" s="481"/>
      <c r="D2870" s="481"/>
      <c r="E2870" s="481"/>
      <c r="F2870" s="339"/>
      <c r="G2870" s="340" t="str">
        <f>IF(ISNUMBER(E2870),E2870/'Bulk DivVar Analysis'!$I$114,"")</f>
        <v/>
      </c>
      <c r="H2870" s="338" t="str">
        <f>IF(ISNUMBER(E2870), IF(G2870&gt;'Bulk DivVar Analysis'!$J$116,"Pass","Fail"),"")</f>
        <v/>
      </c>
      <c r="I2870" s="338" t="str">
        <f t="shared" si="46"/>
        <v/>
      </c>
      <c r="J2870" s="339"/>
      <c r="K2870" s="339"/>
      <c r="L2870" s="339"/>
      <c r="M2870" s="339"/>
      <c r="N2870" s="339"/>
      <c r="O2870" s="339"/>
      <c r="P2870" s="339"/>
      <c r="Q2870" s="339"/>
    </row>
    <row r="2871" spans="1:17" ht="13.5" customHeight="1">
      <c r="A2871" s="481"/>
      <c r="B2871" s="481"/>
      <c r="C2871" s="481"/>
      <c r="D2871" s="481"/>
      <c r="E2871" s="481"/>
      <c r="F2871" s="339"/>
      <c r="G2871" s="340" t="str">
        <f>IF(ISNUMBER(E2871),E2871/'Bulk DivVar Analysis'!$I$114,"")</f>
        <v/>
      </c>
      <c r="H2871" s="338" t="str">
        <f>IF(ISNUMBER(E2871), IF(G2871&gt;'Bulk DivVar Analysis'!$J$116,"Pass","Fail"),"")</f>
        <v/>
      </c>
      <c r="I2871" s="338" t="str">
        <f t="shared" si="46"/>
        <v/>
      </c>
      <c r="J2871" s="339"/>
      <c r="K2871" s="339"/>
      <c r="L2871" s="339"/>
      <c r="M2871" s="339"/>
      <c r="N2871" s="339"/>
      <c r="O2871" s="339"/>
      <c r="P2871" s="339"/>
      <c r="Q2871" s="339"/>
    </row>
    <row r="2872" spans="1:17" ht="13.5" customHeight="1">
      <c r="A2872" s="481"/>
      <c r="B2872" s="481"/>
      <c r="C2872" s="481"/>
      <c r="D2872" s="481"/>
      <c r="E2872" s="481"/>
      <c r="F2872" s="339"/>
      <c r="G2872" s="340" t="str">
        <f>IF(ISNUMBER(E2872),E2872/'Bulk DivVar Analysis'!$I$114,"")</f>
        <v/>
      </c>
      <c r="H2872" s="338" t="str">
        <f>IF(ISNUMBER(E2872), IF(G2872&gt;'Bulk DivVar Analysis'!$J$116,"Pass","Fail"),"")</f>
        <v/>
      </c>
      <c r="I2872" s="338" t="str">
        <f t="shared" si="46"/>
        <v/>
      </c>
      <c r="J2872" s="339"/>
      <c r="K2872" s="339"/>
      <c r="L2872" s="339"/>
      <c r="M2872" s="339"/>
      <c r="N2872" s="339"/>
      <c r="O2872" s="339"/>
      <c r="P2872" s="339"/>
      <c r="Q2872" s="339"/>
    </row>
    <row r="2873" spans="1:17" ht="13.5" customHeight="1">
      <c r="A2873" s="481"/>
      <c r="B2873" s="481"/>
      <c r="C2873" s="481"/>
      <c r="D2873" s="481"/>
      <c r="E2873" s="481"/>
      <c r="F2873" s="339"/>
      <c r="G2873" s="340" t="str">
        <f>IF(ISNUMBER(E2873),E2873/'Bulk DivVar Analysis'!$I$114,"")</f>
        <v/>
      </c>
      <c r="H2873" s="338" t="str">
        <f>IF(ISNUMBER(E2873), IF(G2873&gt;'Bulk DivVar Analysis'!$J$116,"Pass","Fail"),"")</f>
        <v/>
      </c>
      <c r="I2873" s="338" t="str">
        <f t="shared" si="46"/>
        <v/>
      </c>
      <c r="J2873" s="339"/>
      <c r="K2873" s="339"/>
      <c r="L2873" s="339"/>
      <c r="M2873" s="339"/>
      <c r="N2873" s="339"/>
      <c r="O2873" s="339"/>
      <c r="P2873" s="339"/>
      <c r="Q2873" s="339"/>
    </row>
    <row r="2874" spans="1:17" ht="13.5" customHeight="1">
      <c r="A2874" s="481"/>
      <c r="B2874" s="481"/>
      <c r="C2874" s="481"/>
      <c r="D2874" s="481"/>
      <c r="E2874" s="481"/>
      <c r="F2874" s="339"/>
      <c r="G2874" s="340" t="str">
        <f>IF(ISNUMBER(E2874),E2874/'Bulk DivVar Analysis'!$I$114,"")</f>
        <v/>
      </c>
      <c r="H2874" s="338" t="str">
        <f>IF(ISNUMBER(E2874), IF(G2874&gt;'Bulk DivVar Analysis'!$J$116,"Pass","Fail"),"")</f>
        <v/>
      </c>
      <c r="I2874" s="338" t="str">
        <f t="shared" si="46"/>
        <v/>
      </c>
      <c r="J2874" s="339"/>
      <c r="K2874" s="339"/>
      <c r="L2874" s="339"/>
      <c r="M2874" s="339"/>
      <c r="N2874" s="339"/>
      <c r="O2874" s="339"/>
      <c r="P2874" s="339"/>
      <c r="Q2874" s="339"/>
    </row>
    <row r="2875" spans="1:17" ht="13.5" customHeight="1">
      <c r="A2875" s="481"/>
      <c r="B2875" s="481"/>
      <c r="C2875" s="481"/>
      <c r="D2875" s="481"/>
      <c r="E2875" s="481"/>
      <c r="F2875" s="339"/>
      <c r="G2875" s="340" t="str">
        <f>IF(ISNUMBER(E2875),E2875/'Bulk DivVar Analysis'!$I$114,"")</f>
        <v/>
      </c>
      <c r="H2875" s="338" t="str">
        <f>IF(ISNUMBER(E2875), IF(G2875&gt;'Bulk DivVar Analysis'!$J$116,"Pass","Fail"),"")</f>
        <v/>
      </c>
      <c r="I2875" s="338" t="str">
        <f t="shared" si="46"/>
        <v/>
      </c>
      <c r="J2875" s="339"/>
      <c r="K2875" s="339"/>
      <c r="L2875" s="339"/>
      <c r="M2875" s="339"/>
      <c r="N2875" s="339"/>
      <c r="O2875" s="339"/>
      <c r="P2875" s="339"/>
      <c r="Q2875" s="339"/>
    </row>
    <row r="2876" spans="1:17" ht="13.5" customHeight="1">
      <c r="A2876" s="481"/>
      <c r="B2876" s="481"/>
      <c r="C2876" s="481"/>
      <c r="D2876" s="481"/>
      <c r="E2876" s="481"/>
      <c r="F2876" s="339"/>
      <c r="G2876" s="340" t="str">
        <f>IF(ISNUMBER(E2876),E2876/'Bulk DivVar Analysis'!$I$114,"")</f>
        <v/>
      </c>
      <c r="H2876" s="338" t="str">
        <f>IF(ISNUMBER(E2876), IF(G2876&gt;'Bulk DivVar Analysis'!$J$116,"Pass","Fail"),"")</f>
        <v/>
      </c>
      <c r="I2876" s="338" t="str">
        <f t="shared" si="46"/>
        <v/>
      </c>
      <c r="J2876" s="339"/>
      <c r="K2876" s="339"/>
      <c r="L2876" s="339"/>
      <c r="M2876" s="339"/>
      <c r="N2876" s="339"/>
      <c r="O2876" s="339"/>
      <c r="P2876" s="339"/>
      <c r="Q2876" s="339"/>
    </row>
    <row r="2877" spans="1:17" ht="13.5" customHeight="1">
      <c r="A2877" s="481"/>
      <c r="B2877" s="481"/>
      <c r="C2877" s="481"/>
      <c r="D2877" s="481"/>
      <c r="E2877" s="481"/>
      <c r="F2877" s="339"/>
      <c r="G2877" s="340" t="str">
        <f>IF(ISNUMBER(E2877),E2877/'Bulk DivVar Analysis'!$I$114,"")</f>
        <v/>
      </c>
      <c r="H2877" s="338" t="str">
        <f>IF(ISNUMBER(E2877), IF(G2877&gt;'Bulk DivVar Analysis'!$J$116,"Pass","Fail"),"")</f>
        <v/>
      </c>
      <c r="I2877" s="338" t="str">
        <f t="shared" si="46"/>
        <v/>
      </c>
      <c r="J2877" s="339"/>
      <c r="K2877" s="339"/>
      <c r="L2877" s="339"/>
      <c r="M2877" s="339"/>
      <c r="N2877" s="339"/>
      <c r="O2877" s="339"/>
      <c r="P2877" s="339"/>
      <c r="Q2877" s="339"/>
    </row>
    <row r="2878" spans="1:17" ht="13.5" customHeight="1">
      <c r="A2878" s="481"/>
      <c r="B2878" s="481"/>
      <c r="C2878" s="481"/>
      <c r="D2878" s="481"/>
      <c r="E2878" s="481"/>
      <c r="F2878" s="339"/>
      <c r="G2878" s="340" t="str">
        <f>IF(ISNUMBER(E2878),E2878/'Bulk DivVar Analysis'!$I$114,"")</f>
        <v/>
      </c>
      <c r="H2878" s="338" t="str">
        <f>IF(ISNUMBER(E2878), IF(G2878&gt;'Bulk DivVar Analysis'!$J$116,"Pass","Fail"),"")</f>
        <v/>
      </c>
      <c r="I2878" s="338" t="str">
        <f t="shared" si="46"/>
        <v/>
      </c>
      <c r="J2878" s="339"/>
      <c r="K2878" s="339"/>
      <c r="L2878" s="339"/>
      <c r="M2878" s="339"/>
      <c r="N2878" s="339"/>
      <c r="O2878" s="339"/>
      <c r="P2878" s="339"/>
      <c r="Q2878" s="339"/>
    </row>
    <row r="2879" spans="1:17" ht="13.5" customHeight="1">
      <c r="A2879" s="481"/>
      <c r="B2879" s="481"/>
      <c r="C2879" s="481"/>
      <c r="D2879" s="481"/>
      <c r="E2879" s="481"/>
      <c r="F2879" s="339"/>
      <c r="G2879" s="340" t="str">
        <f>IF(ISNUMBER(E2879),E2879/'Bulk DivVar Analysis'!$I$114,"")</f>
        <v/>
      </c>
      <c r="H2879" s="338" t="str">
        <f>IF(ISNUMBER(E2879), IF(G2879&gt;'Bulk DivVar Analysis'!$J$116,"Pass","Fail"),"")</f>
        <v/>
      </c>
      <c r="I2879" s="338" t="str">
        <f t="shared" si="46"/>
        <v/>
      </c>
      <c r="J2879" s="339"/>
      <c r="K2879" s="339"/>
      <c r="L2879" s="339"/>
      <c r="M2879" s="339"/>
      <c r="N2879" s="339"/>
      <c r="O2879" s="339"/>
      <c r="P2879" s="339"/>
      <c r="Q2879" s="339"/>
    </row>
    <row r="2880" spans="1:17" ht="13.5" customHeight="1">
      <c r="A2880" s="481"/>
      <c r="B2880" s="481"/>
      <c r="C2880" s="481"/>
      <c r="D2880" s="481"/>
      <c r="E2880" s="481"/>
      <c r="F2880" s="339"/>
      <c r="G2880" s="340" t="str">
        <f>IF(ISNUMBER(E2880),E2880/'Bulk DivVar Analysis'!$I$114,"")</f>
        <v/>
      </c>
      <c r="H2880" s="338" t="str">
        <f>IF(ISNUMBER(E2880), IF(G2880&gt;'Bulk DivVar Analysis'!$J$116,"Pass","Fail"),"")</f>
        <v/>
      </c>
      <c r="I2880" s="338" t="str">
        <f t="shared" si="46"/>
        <v/>
      </c>
      <c r="J2880" s="339"/>
      <c r="K2880" s="339"/>
      <c r="L2880" s="339"/>
      <c r="M2880" s="339"/>
      <c r="N2880" s="339"/>
      <c r="O2880" s="339"/>
      <c r="P2880" s="339"/>
      <c r="Q2880" s="339"/>
    </row>
    <row r="2881" spans="1:17" ht="13.5" customHeight="1">
      <c r="A2881" s="481"/>
      <c r="B2881" s="481"/>
      <c r="C2881" s="481"/>
      <c r="D2881" s="481"/>
      <c r="E2881" s="481"/>
      <c r="F2881" s="339"/>
      <c r="G2881" s="340" t="str">
        <f>IF(ISNUMBER(E2881),E2881/'Bulk DivVar Analysis'!$I$114,"")</f>
        <v/>
      </c>
      <c r="H2881" s="338" t="str">
        <f>IF(ISNUMBER(E2881), IF(G2881&gt;'Bulk DivVar Analysis'!$J$116,"Pass","Fail"),"")</f>
        <v/>
      </c>
      <c r="I2881" s="338" t="str">
        <f t="shared" si="46"/>
        <v/>
      </c>
      <c r="J2881" s="339"/>
      <c r="K2881" s="339"/>
      <c r="L2881" s="339"/>
      <c r="M2881" s="339"/>
      <c r="N2881" s="339"/>
      <c r="O2881" s="339"/>
      <c r="P2881" s="339"/>
      <c r="Q2881" s="339"/>
    </row>
    <row r="2882" spans="1:17" ht="13.5" customHeight="1">
      <c r="A2882" s="481"/>
      <c r="B2882" s="481"/>
      <c r="C2882" s="481"/>
      <c r="D2882" s="481"/>
      <c r="E2882" s="481"/>
      <c r="F2882" s="339"/>
      <c r="G2882" s="340" t="str">
        <f>IF(ISNUMBER(E2882),E2882/'Bulk DivVar Analysis'!$I$114,"")</f>
        <v/>
      </c>
      <c r="H2882" s="338" t="str">
        <f>IF(ISNUMBER(E2882), IF(G2882&gt;'Bulk DivVar Analysis'!$J$116,"Pass","Fail"),"")</f>
        <v/>
      </c>
      <c r="I2882" s="338" t="str">
        <f t="shared" si="46"/>
        <v/>
      </c>
      <c r="J2882" s="339"/>
      <c r="K2882" s="339"/>
      <c r="L2882" s="339"/>
      <c r="M2882" s="339"/>
      <c r="N2882" s="339"/>
      <c r="O2882" s="339"/>
      <c r="P2882" s="339"/>
      <c r="Q2882" s="339"/>
    </row>
    <row r="2883" spans="1:17" ht="13.5" customHeight="1">
      <c r="A2883" s="481"/>
      <c r="B2883" s="481"/>
      <c r="C2883" s="481"/>
      <c r="D2883" s="481"/>
      <c r="E2883" s="481"/>
      <c r="F2883" s="339"/>
      <c r="G2883" s="340" t="str">
        <f>IF(ISNUMBER(E2883),E2883/'Bulk DivVar Analysis'!$I$114,"")</f>
        <v/>
      </c>
      <c r="H2883" s="338" t="str">
        <f>IF(ISNUMBER(E2883), IF(G2883&gt;'Bulk DivVar Analysis'!$J$116,"Pass","Fail"),"")</f>
        <v/>
      </c>
      <c r="I2883" s="338" t="str">
        <f t="shared" ref="I2883:I2946" si="47">_xlfn.TEXTJOIN("_",TRUE,B2883,C2883)</f>
        <v/>
      </c>
      <c r="J2883" s="339"/>
      <c r="K2883" s="339"/>
      <c r="L2883" s="339"/>
      <c r="M2883" s="339"/>
      <c r="N2883" s="339"/>
      <c r="O2883" s="339"/>
      <c r="P2883" s="339"/>
      <c r="Q2883" s="339"/>
    </row>
    <row r="2884" spans="1:17" ht="13.5" customHeight="1">
      <c r="A2884" s="481"/>
      <c r="B2884" s="481"/>
      <c r="C2884" s="481"/>
      <c r="D2884" s="481"/>
      <c r="E2884" s="481"/>
      <c r="F2884" s="339"/>
      <c r="G2884" s="340" t="str">
        <f>IF(ISNUMBER(E2884),E2884/'Bulk DivVar Analysis'!$I$114,"")</f>
        <v/>
      </c>
      <c r="H2884" s="338" t="str">
        <f>IF(ISNUMBER(E2884), IF(G2884&gt;'Bulk DivVar Analysis'!$J$116,"Pass","Fail"),"")</f>
        <v/>
      </c>
      <c r="I2884" s="338" t="str">
        <f t="shared" si="47"/>
        <v/>
      </c>
      <c r="J2884" s="339"/>
      <c r="K2884" s="339"/>
      <c r="L2884" s="339"/>
      <c r="M2884" s="339"/>
      <c r="N2884" s="339"/>
      <c r="O2884" s="339"/>
      <c r="P2884" s="339"/>
      <c r="Q2884" s="339"/>
    </row>
    <row r="2885" spans="1:17" ht="13.5" customHeight="1">
      <c r="A2885" s="481"/>
      <c r="B2885" s="481"/>
      <c r="C2885" s="481"/>
      <c r="D2885" s="481"/>
      <c r="E2885" s="481"/>
      <c r="F2885" s="339"/>
      <c r="G2885" s="340" t="str">
        <f>IF(ISNUMBER(E2885),E2885/'Bulk DivVar Analysis'!$I$114,"")</f>
        <v/>
      </c>
      <c r="H2885" s="338" t="str">
        <f>IF(ISNUMBER(E2885), IF(G2885&gt;'Bulk DivVar Analysis'!$J$116,"Pass","Fail"),"")</f>
        <v/>
      </c>
      <c r="I2885" s="338" t="str">
        <f t="shared" si="47"/>
        <v/>
      </c>
      <c r="J2885" s="339"/>
      <c r="K2885" s="339"/>
      <c r="L2885" s="339"/>
      <c r="M2885" s="339"/>
      <c r="N2885" s="339"/>
      <c r="O2885" s="339"/>
      <c r="P2885" s="339"/>
      <c r="Q2885" s="339"/>
    </row>
    <row r="2886" spans="1:17" ht="13.5" customHeight="1">
      <c r="A2886" s="481"/>
      <c r="B2886" s="481"/>
      <c r="C2886" s="481"/>
      <c r="D2886" s="481"/>
      <c r="E2886" s="481"/>
      <c r="F2886" s="339"/>
      <c r="G2886" s="340" t="str">
        <f>IF(ISNUMBER(E2886),E2886/'Bulk DivVar Analysis'!$I$114,"")</f>
        <v/>
      </c>
      <c r="H2886" s="338" t="str">
        <f>IF(ISNUMBER(E2886), IF(G2886&gt;'Bulk DivVar Analysis'!$J$116,"Pass","Fail"),"")</f>
        <v/>
      </c>
      <c r="I2886" s="338" t="str">
        <f t="shared" si="47"/>
        <v/>
      </c>
      <c r="J2886" s="339"/>
      <c r="K2886" s="339"/>
      <c r="L2886" s="339"/>
      <c r="M2886" s="339"/>
      <c r="N2886" s="339"/>
      <c r="O2886" s="339"/>
      <c r="P2886" s="339"/>
      <c r="Q2886" s="339"/>
    </row>
    <row r="2887" spans="1:17" ht="13.5" customHeight="1">
      <c r="A2887" s="481"/>
      <c r="B2887" s="481"/>
      <c r="C2887" s="481"/>
      <c r="D2887" s="481"/>
      <c r="E2887" s="481"/>
      <c r="F2887" s="339"/>
      <c r="G2887" s="340" t="str">
        <f>IF(ISNUMBER(E2887),E2887/'Bulk DivVar Analysis'!$I$114,"")</f>
        <v/>
      </c>
      <c r="H2887" s="338" t="str">
        <f>IF(ISNUMBER(E2887), IF(G2887&gt;'Bulk DivVar Analysis'!$J$116,"Pass","Fail"),"")</f>
        <v/>
      </c>
      <c r="I2887" s="338" t="str">
        <f t="shared" si="47"/>
        <v/>
      </c>
      <c r="J2887" s="339"/>
      <c r="K2887" s="339"/>
      <c r="L2887" s="339"/>
      <c r="M2887" s="339"/>
      <c r="N2887" s="339"/>
      <c r="O2887" s="339"/>
      <c r="P2887" s="339"/>
      <c r="Q2887" s="339"/>
    </row>
    <row r="2888" spans="1:17" ht="13.5" customHeight="1">
      <c r="A2888" s="481"/>
      <c r="B2888" s="481"/>
      <c r="C2888" s="481"/>
      <c r="D2888" s="481"/>
      <c r="E2888" s="481"/>
      <c r="F2888" s="339"/>
      <c r="G2888" s="340" t="str">
        <f>IF(ISNUMBER(E2888),E2888/'Bulk DivVar Analysis'!$I$114,"")</f>
        <v/>
      </c>
      <c r="H2888" s="338" t="str">
        <f>IF(ISNUMBER(E2888), IF(G2888&gt;'Bulk DivVar Analysis'!$J$116,"Pass","Fail"),"")</f>
        <v/>
      </c>
      <c r="I2888" s="338" t="str">
        <f t="shared" si="47"/>
        <v/>
      </c>
      <c r="J2888" s="339"/>
      <c r="K2888" s="339"/>
      <c r="L2888" s="339"/>
      <c r="M2888" s="339"/>
      <c r="N2888" s="339"/>
      <c r="O2888" s="339"/>
      <c r="P2888" s="339"/>
      <c r="Q2888" s="339"/>
    </row>
    <row r="2889" spans="1:17" ht="13.5" customHeight="1">
      <c r="A2889" s="481"/>
      <c r="B2889" s="481"/>
      <c r="C2889" s="481"/>
      <c r="D2889" s="481"/>
      <c r="E2889" s="481"/>
      <c r="F2889" s="339"/>
      <c r="G2889" s="340" t="str">
        <f>IF(ISNUMBER(E2889),E2889/'Bulk DivVar Analysis'!$I$114,"")</f>
        <v/>
      </c>
      <c r="H2889" s="338" t="str">
        <f>IF(ISNUMBER(E2889), IF(G2889&gt;'Bulk DivVar Analysis'!$J$116,"Pass","Fail"),"")</f>
        <v/>
      </c>
      <c r="I2889" s="338" t="str">
        <f t="shared" si="47"/>
        <v/>
      </c>
      <c r="J2889" s="339"/>
      <c r="K2889" s="339"/>
      <c r="L2889" s="339"/>
      <c r="M2889" s="339"/>
      <c r="N2889" s="339"/>
      <c r="O2889" s="339"/>
      <c r="P2889" s="339"/>
      <c r="Q2889" s="339"/>
    </row>
    <row r="2890" spans="1:17" ht="13.5" customHeight="1">
      <c r="A2890" s="481"/>
      <c r="B2890" s="481"/>
      <c r="C2890" s="481"/>
      <c r="D2890" s="481"/>
      <c r="E2890" s="481"/>
      <c r="F2890" s="339"/>
      <c r="G2890" s="340" t="str">
        <f>IF(ISNUMBER(E2890),E2890/'Bulk DivVar Analysis'!$I$114,"")</f>
        <v/>
      </c>
      <c r="H2890" s="338" t="str">
        <f>IF(ISNUMBER(E2890), IF(G2890&gt;'Bulk DivVar Analysis'!$J$116,"Pass","Fail"),"")</f>
        <v/>
      </c>
      <c r="I2890" s="338" t="str">
        <f t="shared" si="47"/>
        <v/>
      </c>
      <c r="J2890" s="339"/>
      <c r="K2890" s="339"/>
      <c r="L2890" s="339"/>
      <c r="M2890" s="339"/>
      <c r="N2890" s="339"/>
      <c r="O2890" s="339"/>
      <c r="P2890" s="339"/>
      <c r="Q2890" s="339"/>
    </row>
    <row r="2891" spans="1:17" ht="13.5" customHeight="1">
      <c r="A2891" s="481"/>
      <c r="B2891" s="481"/>
      <c r="C2891" s="481"/>
      <c r="D2891" s="481"/>
      <c r="E2891" s="481"/>
      <c r="F2891" s="339"/>
      <c r="G2891" s="340" t="str">
        <f>IF(ISNUMBER(E2891),E2891/'Bulk DivVar Analysis'!$I$114,"")</f>
        <v/>
      </c>
      <c r="H2891" s="338" t="str">
        <f>IF(ISNUMBER(E2891), IF(G2891&gt;'Bulk DivVar Analysis'!$J$116,"Pass","Fail"),"")</f>
        <v/>
      </c>
      <c r="I2891" s="338" t="str">
        <f t="shared" si="47"/>
        <v/>
      </c>
      <c r="J2891" s="339"/>
      <c r="K2891" s="339"/>
      <c r="L2891" s="339"/>
      <c r="M2891" s="339"/>
      <c r="N2891" s="339"/>
      <c r="O2891" s="339"/>
      <c r="P2891" s="339"/>
      <c r="Q2891" s="339"/>
    </row>
    <row r="2892" spans="1:17" ht="13.5" customHeight="1">
      <c r="A2892" s="481"/>
      <c r="B2892" s="481"/>
      <c r="C2892" s="481"/>
      <c r="D2892" s="481"/>
      <c r="E2892" s="481"/>
      <c r="F2892" s="339"/>
      <c r="G2892" s="340" t="str">
        <f>IF(ISNUMBER(E2892),E2892/'Bulk DivVar Analysis'!$I$114,"")</f>
        <v/>
      </c>
      <c r="H2892" s="338" t="str">
        <f>IF(ISNUMBER(E2892), IF(G2892&gt;'Bulk DivVar Analysis'!$J$116,"Pass","Fail"),"")</f>
        <v/>
      </c>
      <c r="I2892" s="338" t="str">
        <f t="shared" si="47"/>
        <v/>
      </c>
      <c r="J2892" s="339"/>
      <c r="K2892" s="339"/>
      <c r="L2892" s="339"/>
      <c r="M2892" s="339"/>
      <c r="N2892" s="339"/>
      <c r="O2892" s="339"/>
      <c r="P2892" s="339"/>
      <c r="Q2892" s="339"/>
    </row>
    <row r="2893" spans="1:17" ht="13.5" customHeight="1">
      <c r="A2893" s="481"/>
      <c r="B2893" s="481"/>
      <c r="C2893" s="481"/>
      <c r="D2893" s="481"/>
      <c r="E2893" s="481"/>
      <c r="F2893" s="339"/>
      <c r="G2893" s="340" t="str">
        <f>IF(ISNUMBER(E2893),E2893/'Bulk DivVar Analysis'!$I$114,"")</f>
        <v/>
      </c>
      <c r="H2893" s="338" t="str">
        <f>IF(ISNUMBER(E2893), IF(G2893&gt;'Bulk DivVar Analysis'!$J$116,"Pass","Fail"),"")</f>
        <v/>
      </c>
      <c r="I2893" s="338" t="str">
        <f t="shared" si="47"/>
        <v/>
      </c>
      <c r="J2893" s="339"/>
      <c r="K2893" s="339"/>
      <c r="L2893" s="339"/>
      <c r="M2893" s="339"/>
      <c r="N2893" s="339"/>
      <c r="O2893" s="339"/>
      <c r="P2893" s="339"/>
      <c r="Q2893" s="339"/>
    </row>
    <row r="2894" spans="1:17" ht="13.5" customHeight="1">
      <c r="A2894" s="481"/>
      <c r="B2894" s="481"/>
      <c r="C2894" s="481"/>
      <c r="D2894" s="481"/>
      <c r="E2894" s="481"/>
      <c r="F2894" s="339"/>
      <c r="G2894" s="340" t="str">
        <f>IF(ISNUMBER(E2894),E2894/'Bulk DivVar Analysis'!$I$114,"")</f>
        <v/>
      </c>
      <c r="H2894" s="338" t="str">
        <f>IF(ISNUMBER(E2894), IF(G2894&gt;'Bulk DivVar Analysis'!$J$116,"Pass","Fail"),"")</f>
        <v/>
      </c>
      <c r="I2894" s="338" t="str">
        <f t="shared" si="47"/>
        <v/>
      </c>
      <c r="J2894" s="339"/>
      <c r="K2894" s="339"/>
      <c r="L2894" s="339"/>
      <c r="M2894" s="339"/>
      <c r="N2894" s="339"/>
      <c r="O2894" s="339"/>
      <c r="P2894" s="339"/>
      <c r="Q2894" s="339"/>
    </row>
    <row r="2895" spans="1:17" ht="13.5" customHeight="1">
      <c r="A2895" s="481"/>
      <c r="B2895" s="481"/>
      <c r="C2895" s="481"/>
      <c r="D2895" s="481"/>
      <c r="E2895" s="481"/>
      <c r="F2895" s="339"/>
      <c r="G2895" s="340" t="str">
        <f>IF(ISNUMBER(E2895),E2895/'Bulk DivVar Analysis'!$I$114,"")</f>
        <v/>
      </c>
      <c r="H2895" s="338" t="str">
        <f>IF(ISNUMBER(E2895), IF(G2895&gt;'Bulk DivVar Analysis'!$J$116,"Pass","Fail"),"")</f>
        <v/>
      </c>
      <c r="I2895" s="338" t="str">
        <f t="shared" si="47"/>
        <v/>
      </c>
      <c r="J2895" s="339"/>
      <c r="K2895" s="339"/>
      <c r="L2895" s="339"/>
      <c r="M2895" s="339"/>
      <c r="N2895" s="339"/>
      <c r="O2895" s="339"/>
      <c r="P2895" s="339"/>
      <c r="Q2895" s="339"/>
    </row>
    <row r="2896" spans="1:17" ht="13.5" customHeight="1">
      <c r="A2896" s="481"/>
      <c r="B2896" s="481"/>
      <c r="C2896" s="481"/>
      <c r="D2896" s="481"/>
      <c r="E2896" s="481"/>
      <c r="F2896" s="339"/>
      <c r="G2896" s="340" t="str">
        <f>IF(ISNUMBER(E2896),E2896/'Bulk DivVar Analysis'!$I$114,"")</f>
        <v/>
      </c>
      <c r="H2896" s="338" t="str">
        <f>IF(ISNUMBER(E2896), IF(G2896&gt;'Bulk DivVar Analysis'!$J$116,"Pass","Fail"),"")</f>
        <v/>
      </c>
      <c r="I2896" s="338" t="str">
        <f t="shared" si="47"/>
        <v/>
      </c>
      <c r="J2896" s="339"/>
      <c r="K2896" s="339"/>
      <c r="L2896" s="339"/>
      <c r="M2896" s="339"/>
      <c r="N2896" s="339"/>
      <c r="O2896" s="339"/>
      <c r="P2896" s="339"/>
      <c r="Q2896" s="339"/>
    </row>
    <row r="2897" spans="1:17" ht="13.5" customHeight="1">
      <c r="A2897" s="481"/>
      <c r="B2897" s="481"/>
      <c r="C2897" s="481"/>
      <c r="D2897" s="481"/>
      <c r="E2897" s="481"/>
      <c r="F2897" s="339"/>
      <c r="G2897" s="340" t="str">
        <f>IF(ISNUMBER(E2897),E2897/'Bulk DivVar Analysis'!$I$114,"")</f>
        <v/>
      </c>
      <c r="H2897" s="338" t="str">
        <f>IF(ISNUMBER(E2897), IF(G2897&gt;'Bulk DivVar Analysis'!$J$116,"Pass","Fail"),"")</f>
        <v/>
      </c>
      <c r="I2897" s="338" t="str">
        <f t="shared" si="47"/>
        <v/>
      </c>
      <c r="J2897" s="339"/>
      <c r="K2897" s="339"/>
      <c r="L2897" s="339"/>
      <c r="M2897" s="339"/>
      <c r="N2897" s="339"/>
      <c r="O2897" s="339"/>
      <c r="P2897" s="339"/>
      <c r="Q2897" s="339"/>
    </row>
    <row r="2898" spans="1:17" ht="13.5" customHeight="1">
      <c r="A2898" s="481"/>
      <c r="B2898" s="481"/>
      <c r="C2898" s="481"/>
      <c r="D2898" s="481"/>
      <c r="E2898" s="481"/>
      <c r="F2898" s="339"/>
      <c r="G2898" s="340" t="str">
        <f>IF(ISNUMBER(E2898),E2898/'Bulk DivVar Analysis'!$I$114,"")</f>
        <v/>
      </c>
      <c r="H2898" s="338" t="str">
        <f>IF(ISNUMBER(E2898), IF(G2898&gt;'Bulk DivVar Analysis'!$J$116,"Pass","Fail"),"")</f>
        <v/>
      </c>
      <c r="I2898" s="338" t="str">
        <f t="shared" si="47"/>
        <v/>
      </c>
      <c r="J2898" s="339"/>
      <c r="K2898" s="339"/>
      <c r="L2898" s="339"/>
      <c r="M2898" s="339"/>
      <c r="N2898" s="339"/>
      <c r="O2898" s="339"/>
      <c r="P2898" s="339"/>
      <c r="Q2898" s="339"/>
    </row>
    <row r="2899" spans="1:17" ht="13.5" customHeight="1">
      <c r="A2899" s="481"/>
      <c r="B2899" s="481"/>
      <c r="C2899" s="481"/>
      <c r="D2899" s="481"/>
      <c r="E2899" s="481"/>
      <c r="F2899" s="339"/>
      <c r="G2899" s="340" t="str">
        <f>IF(ISNUMBER(E2899),E2899/'Bulk DivVar Analysis'!$I$114,"")</f>
        <v/>
      </c>
      <c r="H2899" s="338" t="str">
        <f>IF(ISNUMBER(E2899), IF(G2899&gt;'Bulk DivVar Analysis'!$J$116,"Pass","Fail"),"")</f>
        <v/>
      </c>
      <c r="I2899" s="338" t="str">
        <f t="shared" si="47"/>
        <v/>
      </c>
      <c r="J2899" s="339"/>
      <c r="K2899" s="339"/>
      <c r="L2899" s="339"/>
      <c r="M2899" s="339"/>
      <c r="N2899" s="339"/>
      <c r="O2899" s="339"/>
      <c r="P2899" s="339"/>
      <c r="Q2899" s="339"/>
    </row>
    <row r="2900" spans="1:17" ht="13.5" customHeight="1">
      <c r="A2900" s="481"/>
      <c r="B2900" s="481"/>
      <c r="C2900" s="481"/>
      <c r="D2900" s="481"/>
      <c r="E2900" s="481"/>
      <c r="F2900" s="339"/>
      <c r="G2900" s="340" t="str">
        <f>IF(ISNUMBER(E2900),E2900/'Bulk DivVar Analysis'!$I$114,"")</f>
        <v/>
      </c>
      <c r="H2900" s="338" t="str">
        <f>IF(ISNUMBER(E2900), IF(G2900&gt;'Bulk DivVar Analysis'!$J$116,"Pass","Fail"),"")</f>
        <v/>
      </c>
      <c r="I2900" s="338" t="str">
        <f t="shared" si="47"/>
        <v/>
      </c>
      <c r="J2900" s="339"/>
      <c r="K2900" s="339"/>
      <c r="L2900" s="339"/>
      <c r="M2900" s="339"/>
      <c r="N2900" s="339"/>
      <c r="O2900" s="339"/>
      <c r="P2900" s="339"/>
      <c r="Q2900" s="339"/>
    </row>
    <row r="2901" spans="1:17" ht="13.5" customHeight="1">
      <c r="A2901" s="481"/>
      <c r="B2901" s="481"/>
      <c r="C2901" s="481"/>
      <c r="D2901" s="481"/>
      <c r="E2901" s="481"/>
      <c r="F2901" s="339"/>
      <c r="G2901" s="340" t="str">
        <f>IF(ISNUMBER(E2901),E2901/'Bulk DivVar Analysis'!$I$114,"")</f>
        <v/>
      </c>
      <c r="H2901" s="338" t="str">
        <f>IF(ISNUMBER(E2901), IF(G2901&gt;'Bulk DivVar Analysis'!$J$116,"Pass","Fail"),"")</f>
        <v/>
      </c>
      <c r="I2901" s="338" t="str">
        <f t="shared" si="47"/>
        <v/>
      </c>
      <c r="J2901" s="339"/>
      <c r="K2901" s="339"/>
      <c r="L2901" s="339"/>
      <c r="M2901" s="339"/>
      <c r="N2901" s="339"/>
      <c r="O2901" s="339"/>
      <c r="P2901" s="339"/>
      <c r="Q2901" s="339"/>
    </row>
    <row r="2902" spans="1:17" ht="13.5" customHeight="1">
      <c r="A2902" s="481"/>
      <c r="B2902" s="481"/>
      <c r="C2902" s="481"/>
      <c r="D2902" s="481"/>
      <c r="E2902" s="481"/>
      <c r="F2902" s="339"/>
      <c r="G2902" s="340" t="str">
        <f>IF(ISNUMBER(E2902),E2902/'Bulk DivVar Analysis'!$I$114,"")</f>
        <v/>
      </c>
      <c r="H2902" s="338" t="str">
        <f>IF(ISNUMBER(E2902), IF(G2902&gt;'Bulk DivVar Analysis'!$J$116,"Pass","Fail"),"")</f>
        <v/>
      </c>
      <c r="I2902" s="338" t="str">
        <f t="shared" si="47"/>
        <v/>
      </c>
      <c r="J2902" s="339"/>
      <c r="K2902" s="339"/>
      <c r="L2902" s="339"/>
      <c r="M2902" s="339"/>
      <c r="N2902" s="339"/>
      <c r="O2902" s="339"/>
      <c r="P2902" s="339"/>
      <c r="Q2902" s="339"/>
    </row>
    <row r="2903" spans="1:17" ht="13.5" customHeight="1">
      <c r="A2903" s="481"/>
      <c r="B2903" s="481"/>
      <c r="C2903" s="481"/>
      <c r="D2903" s="481"/>
      <c r="E2903" s="481"/>
      <c r="F2903" s="339"/>
      <c r="G2903" s="340" t="str">
        <f>IF(ISNUMBER(E2903),E2903/'Bulk DivVar Analysis'!$I$114,"")</f>
        <v/>
      </c>
      <c r="H2903" s="338" t="str">
        <f>IF(ISNUMBER(E2903), IF(G2903&gt;'Bulk DivVar Analysis'!$J$116,"Pass","Fail"),"")</f>
        <v/>
      </c>
      <c r="I2903" s="338" t="str">
        <f t="shared" si="47"/>
        <v/>
      </c>
      <c r="J2903" s="339"/>
      <c r="K2903" s="339"/>
      <c r="L2903" s="339"/>
      <c r="M2903" s="339"/>
      <c r="N2903" s="339"/>
      <c r="O2903" s="339"/>
      <c r="P2903" s="339"/>
      <c r="Q2903" s="339"/>
    </row>
    <row r="2904" spans="1:17" ht="13.5" customHeight="1">
      <c r="A2904" s="481"/>
      <c r="B2904" s="481"/>
      <c r="C2904" s="481"/>
      <c r="D2904" s="481"/>
      <c r="E2904" s="481"/>
      <c r="F2904" s="339"/>
      <c r="G2904" s="340" t="str">
        <f>IF(ISNUMBER(E2904),E2904/'Bulk DivVar Analysis'!$I$114,"")</f>
        <v/>
      </c>
      <c r="H2904" s="338" t="str">
        <f>IF(ISNUMBER(E2904), IF(G2904&gt;'Bulk DivVar Analysis'!$J$116,"Pass","Fail"),"")</f>
        <v/>
      </c>
      <c r="I2904" s="338" t="str">
        <f t="shared" si="47"/>
        <v/>
      </c>
      <c r="J2904" s="339"/>
      <c r="K2904" s="339"/>
      <c r="L2904" s="339"/>
      <c r="M2904" s="339"/>
      <c r="N2904" s="339"/>
      <c r="O2904" s="339"/>
      <c r="P2904" s="339"/>
      <c r="Q2904" s="339"/>
    </row>
    <row r="2905" spans="1:17" ht="13.5" customHeight="1">
      <c r="A2905" s="481"/>
      <c r="B2905" s="481"/>
      <c r="C2905" s="481"/>
      <c r="D2905" s="481"/>
      <c r="E2905" s="481"/>
      <c r="F2905" s="339"/>
      <c r="G2905" s="340" t="str">
        <f>IF(ISNUMBER(E2905),E2905/'Bulk DivVar Analysis'!$I$114,"")</f>
        <v/>
      </c>
      <c r="H2905" s="338" t="str">
        <f>IF(ISNUMBER(E2905), IF(G2905&gt;'Bulk DivVar Analysis'!$J$116,"Pass","Fail"),"")</f>
        <v/>
      </c>
      <c r="I2905" s="338" t="str">
        <f t="shared" si="47"/>
        <v/>
      </c>
      <c r="J2905" s="339"/>
      <c r="K2905" s="339"/>
      <c r="L2905" s="339"/>
      <c r="M2905" s="339"/>
      <c r="N2905" s="339"/>
      <c r="O2905" s="339"/>
      <c r="P2905" s="339"/>
      <c r="Q2905" s="339"/>
    </row>
    <row r="2906" spans="1:17" ht="13.5" customHeight="1">
      <c r="A2906" s="481"/>
      <c r="B2906" s="481"/>
      <c r="C2906" s="481"/>
      <c r="D2906" s="481"/>
      <c r="E2906" s="481"/>
      <c r="F2906" s="339"/>
      <c r="G2906" s="340" t="str">
        <f>IF(ISNUMBER(E2906),E2906/'Bulk DivVar Analysis'!$I$114,"")</f>
        <v/>
      </c>
      <c r="H2906" s="338" t="str">
        <f>IF(ISNUMBER(E2906), IF(G2906&gt;'Bulk DivVar Analysis'!$J$116,"Pass","Fail"),"")</f>
        <v/>
      </c>
      <c r="I2906" s="338" t="str">
        <f t="shared" si="47"/>
        <v/>
      </c>
      <c r="J2906" s="339"/>
      <c r="K2906" s="339"/>
      <c r="L2906" s="339"/>
      <c r="M2906" s="339"/>
      <c r="N2906" s="339"/>
      <c r="O2906" s="339"/>
      <c r="P2906" s="339"/>
      <c r="Q2906" s="339"/>
    </row>
    <row r="2907" spans="1:17" ht="13.5" customHeight="1">
      <c r="A2907" s="481"/>
      <c r="B2907" s="481"/>
      <c r="C2907" s="481"/>
      <c r="D2907" s="481"/>
      <c r="E2907" s="481"/>
      <c r="F2907" s="339"/>
      <c r="G2907" s="340" t="str">
        <f>IF(ISNUMBER(E2907),E2907/'Bulk DivVar Analysis'!$I$114,"")</f>
        <v/>
      </c>
      <c r="H2907" s="338" t="str">
        <f>IF(ISNUMBER(E2907), IF(G2907&gt;'Bulk DivVar Analysis'!$J$116,"Pass","Fail"),"")</f>
        <v/>
      </c>
      <c r="I2907" s="338" t="str">
        <f t="shared" si="47"/>
        <v/>
      </c>
      <c r="J2907" s="339"/>
      <c r="K2907" s="339"/>
      <c r="L2907" s="339"/>
      <c r="M2907" s="339"/>
      <c r="N2907" s="339"/>
      <c r="O2907" s="339"/>
      <c r="P2907" s="339"/>
      <c r="Q2907" s="339"/>
    </row>
    <row r="2908" spans="1:17" ht="13.5" customHeight="1">
      <c r="A2908" s="481"/>
      <c r="B2908" s="481"/>
      <c r="C2908" s="481"/>
      <c r="D2908" s="481"/>
      <c r="E2908" s="481"/>
      <c r="F2908" s="339"/>
      <c r="G2908" s="340" t="str">
        <f>IF(ISNUMBER(E2908),E2908/'Bulk DivVar Analysis'!$I$114,"")</f>
        <v/>
      </c>
      <c r="H2908" s="338" t="str">
        <f>IF(ISNUMBER(E2908), IF(G2908&gt;'Bulk DivVar Analysis'!$J$116,"Pass","Fail"),"")</f>
        <v/>
      </c>
      <c r="I2908" s="338" t="str">
        <f t="shared" si="47"/>
        <v/>
      </c>
      <c r="J2908" s="339"/>
      <c r="K2908" s="339"/>
      <c r="L2908" s="339"/>
      <c r="M2908" s="339"/>
      <c r="N2908" s="339"/>
      <c r="O2908" s="339"/>
      <c r="P2908" s="339"/>
      <c r="Q2908" s="339"/>
    </row>
    <row r="2909" spans="1:17" ht="13.5" customHeight="1">
      <c r="A2909" s="481"/>
      <c r="B2909" s="481"/>
      <c r="C2909" s="481"/>
      <c r="D2909" s="481"/>
      <c r="E2909" s="481"/>
      <c r="F2909" s="339"/>
      <c r="G2909" s="340" t="str">
        <f>IF(ISNUMBER(E2909),E2909/'Bulk DivVar Analysis'!$I$114,"")</f>
        <v/>
      </c>
      <c r="H2909" s="338" t="str">
        <f>IF(ISNUMBER(E2909), IF(G2909&gt;'Bulk DivVar Analysis'!$J$116,"Pass","Fail"),"")</f>
        <v/>
      </c>
      <c r="I2909" s="338" t="str">
        <f t="shared" si="47"/>
        <v/>
      </c>
      <c r="J2909" s="339"/>
      <c r="K2909" s="339"/>
      <c r="L2909" s="339"/>
      <c r="M2909" s="339"/>
      <c r="N2909" s="339"/>
      <c r="O2909" s="339"/>
      <c r="P2909" s="339"/>
      <c r="Q2909" s="339"/>
    </row>
    <row r="2910" spans="1:17" ht="13.5" customHeight="1">
      <c r="A2910" s="481"/>
      <c r="B2910" s="481"/>
      <c r="C2910" s="481"/>
      <c r="D2910" s="481"/>
      <c r="E2910" s="481"/>
      <c r="F2910" s="339"/>
      <c r="G2910" s="340" t="str">
        <f>IF(ISNUMBER(E2910),E2910/'Bulk DivVar Analysis'!$I$114,"")</f>
        <v/>
      </c>
      <c r="H2910" s="338" t="str">
        <f>IF(ISNUMBER(E2910), IF(G2910&gt;'Bulk DivVar Analysis'!$J$116,"Pass","Fail"),"")</f>
        <v/>
      </c>
      <c r="I2910" s="338" t="str">
        <f t="shared" si="47"/>
        <v/>
      </c>
      <c r="J2910" s="339"/>
      <c r="K2910" s="339"/>
      <c r="L2910" s="339"/>
      <c r="M2910" s="339"/>
      <c r="N2910" s="339"/>
      <c r="O2910" s="339"/>
      <c r="P2910" s="339"/>
      <c r="Q2910" s="339"/>
    </row>
    <row r="2911" spans="1:17" ht="13.5" customHeight="1">
      <c r="A2911" s="481"/>
      <c r="B2911" s="481"/>
      <c r="C2911" s="481"/>
      <c r="D2911" s="481"/>
      <c r="E2911" s="481"/>
      <c r="F2911" s="339"/>
      <c r="G2911" s="340" t="str">
        <f>IF(ISNUMBER(E2911),E2911/'Bulk DivVar Analysis'!$I$114,"")</f>
        <v/>
      </c>
      <c r="H2911" s="338" t="str">
        <f>IF(ISNUMBER(E2911), IF(G2911&gt;'Bulk DivVar Analysis'!$J$116,"Pass","Fail"),"")</f>
        <v/>
      </c>
      <c r="I2911" s="338" t="str">
        <f t="shared" si="47"/>
        <v/>
      </c>
      <c r="J2911" s="339"/>
      <c r="K2911" s="339"/>
      <c r="L2911" s="339"/>
      <c r="M2911" s="339"/>
      <c r="N2911" s="339"/>
      <c r="O2911" s="339"/>
      <c r="P2911" s="339"/>
      <c r="Q2911" s="339"/>
    </row>
    <row r="2912" spans="1:17" ht="13.5" customHeight="1">
      <c r="A2912" s="481"/>
      <c r="B2912" s="481"/>
      <c r="C2912" s="481"/>
      <c r="D2912" s="481"/>
      <c r="E2912" s="481"/>
      <c r="F2912" s="339"/>
      <c r="G2912" s="340" t="str">
        <f>IF(ISNUMBER(E2912),E2912/'Bulk DivVar Analysis'!$I$114,"")</f>
        <v/>
      </c>
      <c r="H2912" s="338" t="str">
        <f>IF(ISNUMBER(E2912), IF(G2912&gt;'Bulk DivVar Analysis'!$J$116,"Pass","Fail"),"")</f>
        <v/>
      </c>
      <c r="I2912" s="338" t="str">
        <f t="shared" si="47"/>
        <v/>
      </c>
      <c r="J2912" s="339"/>
      <c r="K2912" s="339"/>
      <c r="L2912" s="339"/>
      <c r="M2912" s="339"/>
      <c r="N2912" s="339"/>
      <c r="O2912" s="339"/>
      <c r="P2912" s="339"/>
      <c r="Q2912" s="339"/>
    </row>
    <row r="2913" spans="1:17" ht="13.5" customHeight="1">
      <c r="A2913" s="481"/>
      <c r="B2913" s="481"/>
      <c r="C2913" s="481"/>
      <c r="D2913" s="481"/>
      <c r="E2913" s="481"/>
      <c r="F2913" s="339"/>
      <c r="G2913" s="340" t="str">
        <f>IF(ISNUMBER(E2913),E2913/'Bulk DivVar Analysis'!$I$114,"")</f>
        <v/>
      </c>
      <c r="H2913" s="338" t="str">
        <f>IF(ISNUMBER(E2913), IF(G2913&gt;'Bulk DivVar Analysis'!$J$116,"Pass","Fail"),"")</f>
        <v/>
      </c>
      <c r="I2913" s="338" t="str">
        <f t="shared" si="47"/>
        <v/>
      </c>
      <c r="J2913" s="339"/>
      <c r="K2913" s="339"/>
      <c r="L2913" s="339"/>
      <c r="M2913" s="339"/>
      <c r="N2913" s="339"/>
      <c r="O2913" s="339"/>
      <c r="P2913" s="339"/>
      <c r="Q2913" s="339"/>
    </row>
    <row r="2914" spans="1:17" ht="13.5" customHeight="1">
      <c r="A2914" s="481"/>
      <c r="B2914" s="481"/>
      <c r="C2914" s="481"/>
      <c r="D2914" s="481"/>
      <c r="E2914" s="481"/>
      <c r="F2914" s="339"/>
      <c r="G2914" s="340" t="str">
        <f>IF(ISNUMBER(E2914),E2914/'Bulk DivVar Analysis'!$I$114,"")</f>
        <v/>
      </c>
      <c r="H2914" s="338" t="str">
        <f>IF(ISNUMBER(E2914), IF(G2914&gt;'Bulk DivVar Analysis'!$J$116,"Pass","Fail"),"")</f>
        <v/>
      </c>
      <c r="I2914" s="338" t="str">
        <f t="shared" si="47"/>
        <v/>
      </c>
      <c r="J2914" s="339"/>
      <c r="K2914" s="339"/>
      <c r="L2914" s="339"/>
      <c r="M2914" s="339"/>
      <c r="N2914" s="339"/>
      <c r="O2914" s="339"/>
      <c r="P2914" s="339"/>
      <c r="Q2914" s="339"/>
    </row>
    <row r="2915" spans="1:17" ht="13.5" customHeight="1">
      <c r="A2915" s="481"/>
      <c r="B2915" s="481"/>
      <c r="C2915" s="481"/>
      <c r="D2915" s="481"/>
      <c r="E2915" s="481"/>
      <c r="F2915" s="339"/>
      <c r="G2915" s="340" t="str">
        <f>IF(ISNUMBER(E2915),E2915/'Bulk DivVar Analysis'!$I$114,"")</f>
        <v/>
      </c>
      <c r="H2915" s="338" t="str">
        <f>IF(ISNUMBER(E2915), IF(G2915&gt;'Bulk DivVar Analysis'!$J$116,"Pass","Fail"),"")</f>
        <v/>
      </c>
      <c r="I2915" s="338" t="str">
        <f t="shared" si="47"/>
        <v/>
      </c>
      <c r="J2915" s="339"/>
      <c r="K2915" s="339"/>
      <c r="L2915" s="339"/>
      <c r="M2915" s="339"/>
      <c r="N2915" s="339"/>
      <c r="O2915" s="339"/>
      <c r="P2915" s="339"/>
      <c r="Q2915" s="339"/>
    </row>
    <row r="2916" spans="1:17" ht="13.5" customHeight="1">
      <c r="A2916" s="481"/>
      <c r="B2916" s="481"/>
      <c r="C2916" s="481"/>
      <c r="D2916" s="481"/>
      <c r="E2916" s="481"/>
      <c r="F2916" s="339"/>
      <c r="G2916" s="340" t="str">
        <f>IF(ISNUMBER(E2916),E2916/'Bulk DivVar Analysis'!$I$114,"")</f>
        <v/>
      </c>
      <c r="H2916" s="338" t="str">
        <f>IF(ISNUMBER(E2916), IF(G2916&gt;'Bulk DivVar Analysis'!$J$116,"Pass","Fail"),"")</f>
        <v/>
      </c>
      <c r="I2916" s="338" t="str">
        <f t="shared" si="47"/>
        <v/>
      </c>
      <c r="J2916" s="339"/>
      <c r="K2916" s="339"/>
      <c r="L2916" s="339"/>
      <c r="M2916" s="339"/>
      <c r="N2916" s="339"/>
      <c r="O2916" s="339"/>
      <c r="P2916" s="339"/>
      <c r="Q2916" s="339"/>
    </row>
    <row r="2917" spans="1:17" ht="13.5" customHeight="1">
      <c r="A2917" s="481"/>
      <c r="B2917" s="481"/>
      <c r="C2917" s="481"/>
      <c r="D2917" s="481"/>
      <c r="E2917" s="481"/>
      <c r="F2917" s="339"/>
      <c r="G2917" s="340" t="str">
        <f>IF(ISNUMBER(E2917),E2917/'Bulk DivVar Analysis'!$I$114,"")</f>
        <v/>
      </c>
      <c r="H2917" s="338" t="str">
        <f>IF(ISNUMBER(E2917), IF(G2917&gt;'Bulk DivVar Analysis'!$J$116,"Pass","Fail"),"")</f>
        <v/>
      </c>
      <c r="I2917" s="338" t="str">
        <f t="shared" si="47"/>
        <v/>
      </c>
      <c r="J2917" s="339"/>
      <c r="K2917" s="339"/>
      <c r="L2917" s="339"/>
      <c r="M2917" s="339"/>
      <c r="N2917" s="339"/>
      <c r="O2917" s="339"/>
      <c r="P2917" s="339"/>
      <c r="Q2917" s="339"/>
    </row>
    <row r="2918" spans="1:17" ht="13.5" customHeight="1">
      <c r="A2918" s="481"/>
      <c r="B2918" s="481"/>
      <c r="C2918" s="481"/>
      <c r="D2918" s="481"/>
      <c r="E2918" s="481"/>
      <c r="F2918" s="339"/>
      <c r="G2918" s="340" t="str">
        <f>IF(ISNUMBER(E2918),E2918/'Bulk DivVar Analysis'!$I$114,"")</f>
        <v/>
      </c>
      <c r="H2918" s="338" t="str">
        <f>IF(ISNUMBER(E2918), IF(G2918&gt;'Bulk DivVar Analysis'!$J$116,"Pass","Fail"),"")</f>
        <v/>
      </c>
      <c r="I2918" s="338" t="str">
        <f t="shared" si="47"/>
        <v/>
      </c>
      <c r="J2918" s="339"/>
      <c r="K2918" s="339"/>
      <c r="L2918" s="339"/>
      <c r="M2918" s="339"/>
      <c r="N2918" s="339"/>
      <c r="O2918" s="339"/>
      <c r="P2918" s="339"/>
      <c r="Q2918" s="339"/>
    </row>
    <row r="2919" spans="1:17" ht="13.5" customHeight="1">
      <c r="A2919" s="481"/>
      <c r="B2919" s="481"/>
      <c r="C2919" s="481"/>
      <c r="D2919" s="481"/>
      <c r="E2919" s="481"/>
      <c r="F2919" s="339"/>
      <c r="G2919" s="340" t="str">
        <f>IF(ISNUMBER(E2919),E2919/'Bulk DivVar Analysis'!$I$114,"")</f>
        <v/>
      </c>
      <c r="H2919" s="338" t="str">
        <f>IF(ISNUMBER(E2919), IF(G2919&gt;'Bulk DivVar Analysis'!$J$116,"Pass","Fail"),"")</f>
        <v/>
      </c>
      <c r="I2919" s="338" t="str">
        <f t="shared" si="47"/>
        <v/>
      </c>
      <c r="J2919" s="339"/>
      <c r="K2919" s="339"/>
      <c r="L2919" s="339"/>
      <c r="M2919" s="339"/>
      <c r="N2919" s="339"/>
      <c r="O2919" s="339"/>
      <c r="P2919" s="339"/>
      <c r="Q2919" s="339"/>
    </row>
    <row r="2920" spans="1:17" ht="13.5" customHeight="1">
      <c r="A2920" s="481"/>
      <c r="B2920" s="481"/>
      <c r="C2920" s="481"/>
      <c r="D2920" s="481"/>
      <c r="E2920" s="481"/>
      <c r="F2920" s="339"/>
      <c r="G2920" s="340" t="str">
        <f>IF(ISNUMBER(E2920),E2920/'Bulk DivVar Analysis'!$I$114,"")</f>
        <v/>
      </c>
      <c r="H2920" s="338" t="str">
        <f>IF(ISNUMBER(E2920), IF(G2920&gt;'Bulk DivVar Analysis'!$J$116,"Pass","Fail"),"")</f>
        <v/>
      </c>
      <c r="I2920" s="338" t="str">
        <f t="shared" si="47"/>
        <v/>
      </c>
      <c r="J2920" s="339"/>
      <c r="K2920" s="339"/>
      <c r="L2920" s="339"/>
      <c r="M2920" s="339"/>
      <c r="N2920" s="339"/>
      <c r="O2920" s="339"/>
      <c r="P2920" s="339"/>
      <c r="Q2920" s="339"/>
    </row>
    <row r="2921" spans="1:17" ht="13.5" customHeight="1">
      <c r="A2921" s="481"/>
      <c r="B2921" s="481"/>
      <c r="C2921" s="481"/>
      <c r="D2921" s="481"/>
      <c r="E2921" s="481"/>
      <c r="F2921" s="339"/>
      <c r="G2921" s="340" t="str">
        <f>IF(ISNUMBER(E2921),E2921/'Bulk DivVar Analysis'!$I$114,"")</f>
        <v/>
      </c>
      <c r="H2921" s="338" t="str">
        <f>IF(ISNUMBER(E2921), IF(G2921&gt;'Bulk DivVar Analysis'!$J$116,"Pass","Fail"),"")</f>
        <v/>
      </c>
      <c r="I2921" s="338" t="str">
        <f t="shared" si="47"/>
        <v/>
      </c>
      <c r="J2921" s="339"/>
      <c r="K2921" s="339"/>
      <c r="L2921" s="339"/>
      <c r="M2921" s="339"/>
      <c r="N2921" s="339"/>
      <c r="O2921" s="339"/>
      <c r="P2921" s="339"/>
      <c r="Q2921" s="339"/>
    </row>
    <row r="2922" spans="1:17" ht="13.5" customHeight="1">
      <c r="A2922" s="481"/>
      <c r="B2922" s="481"/>
      <c r="C2922" s="481"/>
      <c r="D2922" s="481"/>
      <c r="E2922" s="481"/>
      <c r="F2922" s="339"/>
      <c r="G2922" s="340" t="str">
        <f>IF(ISNUMBER(E2922),E2922/'Bulk DivVar Analysis'!$I$114,"")</f>
        <v/>
      </c>
      <c r="H2922" s="338" t="str">
        <f>IF(ISNUMBER(E2922), IF(G2922&gt;'Bulk DivVar Analysis'!$J$116,"Pass","Fail"),"")</f>
        <v/>
      </c>
      <c r="I2922" s="338" t="str">
        <f t="shared" si="47"/>
        <v/>
      </c>
      <c r="J2922" s="339"/>
      <c r="K2922" s="339"/>
      <c r="L2922" s="339"/>
      <c r="M2922" s="339"/>
      <c r="N2922" s="339"/>
      <c r="O2922" s="339"/>
      <c r="P2922" s="339"/>
      <c r="Q2922" s="339"/>
    </row>
    <row r="2923" spans="1:17" ht="13.5" customHeight="1">
      <c r="A2923" s="481"/>
      <c r="B2923" s="481"/>
      <c r="C2923" s="481"/>
      <c r="D2923" s="481"/>
      <c r="E2923" s="481"/>
      <c r="F2923" s="339"/>
      <c r="G2923" s="340" t="str">
        <f>IF(ISNUMBER(E2923),E2923/'Bulk DivVar Analysis'!$I$114,"")</f>
        <v/>
      </c>
      <c r="H2923" s="338" t="str">
        <f>IF(ISNUMBER(E2923), IF(G2923&gt;'Bulk DivVar Analysis'!$J$116,"Pass","Fail"),"")</f>
        <v/>
      </c>
      <c r="I2923" s="338" t="str">
        <f t="shared" si="47"/>
        <v/>
      </c>
      <c r="J2923" s="339"/>
      <c r="K2923" s="339"/>
      <c r="L2923" s="339"/>
      <c r="M2923" s="339"/>
      <c r="N2923" s="339"/>
      <c r="O2923" s="339"/>
      <c r="P2923" s="339"/>
      <c r="Q2923" s="339"/>
    </row>
    <row r="2924" spans="1:17" ht="13.5" customHeight="1">
      <c r="A2924" s="481"/>
      <c r="B2924" s="481"/>
      <c r="C2924" s="481"/>
      <c r="D2924" s="481"/>
      <c r="E2924" s="481"/>
      <c r="F2924" s="339"/>
      <c r="G2924" s="340" t="str">
        <f>IF(ISNUMBER(E2924),E2924/'Bulk DivVar Analysis'!$I$114,"")</f>
        <v/>
      </c>
      <c r="H2924" s="338" t="str">
        <f>IF(ISNUMBER(E2924), IF(G2924&gt;'Bulk DivVar Analysis'!$J$116,"Pass","Fail"),"")</f>
        <v/>
      </c>
      <c r="I2924" s="338" t="str">
        <f t="shared" si="47"/>
        <v/>
      </c>
      <c r="J2924" s="339"/>
      <c r="K2924" s="339"/>
      <c r="L2924" s="339"/>
      <c r="M2924" s="339"/>
      <c r="N2924" s="339"/>
      <c r="O2924" s="339"/>
      <c r="P2924" s="339"/>
      <c r="Q2924" s="339"/>
    </row>
    <row r="2925" spans="1:17" ht="13.5" customHeight="1">
      <c r="A2925" s="481"/>
      <c r="B2925" s="481"/>
      <c r="C2925" s="481"/>
      <c r="D2925" s="481"/>
      <c r="E2925" s="481"/>
      <c r="F2925" s="339"/>
      <c r="G2925" s="340" t="str">
        <f>IF(ISNUMBER(E2925),E2925/'Bulk DivVar Analysis'!$I$114,"")</f>
        <v/>
      </c>
      <c r="H2925" s="338" t="str">
        <f>IF(ISNUMBER(E2925), IF(G2925&gt;'Bulk DivVar Analysis'!$J$116,"Pass","Fail"),"")</f>
        <v/>
      </c>
      <c r="I2925" s="338" t="str">
        <f t="shared" si="47"/>
        <v/>
      </c>
      <c r="J2925" s="339"/>
      <c r="K2925" s="339"/>
      <c r="L2925" s="339"/>
      <c r="M2925" s="339"/>
      <c r="N2925" s="339"/>
      <c r="O2925" s="339"/>
      <c r="P2925" s="339"/>
      <c r="Q2925" s="339"/>
    </row>
    <row r="2926" spans="1:17" ht="13.5" customHeight="1">
      <c r="A2926" s="481"/>
      <c r="B2926" s="481"/>
      <c r="C2926" s="481"/>
      <c r="D2926" s="481"/>
      <c r="E2926" s="481"/>
      <c r="F2926" s="339"/>
      <c r="G2926" s="340" t="str">
        <f>IF(ISNUMBER(E2926),E2926/'Bulk DivVar Analysis'!$I$114,"")</f>
        <v/>
      </c>
      <c r="H2926" s="338" t="str">
        <f>IF(ISNUMBER(E2926), IF(G2926&gt;'Bulk DivVar Analysis'!$J$116,"Pass","Fail"),"")</f>
        <v/>
      </c>
      <c r="I2926" s="338" t="str">
        <f t="shared" si="47"/>
        <v/>
      </c>
      <c r="J2926" s="339"/>
      <c r="K2926" s="339"/>
      <c r="L2926" s="339"/>
      <c r="M2926" s="339"/>
      <c r="N2926" s="339"/>
      <c r="O2926" s="339"/>
      <c r="P2926" s="339"/>
      <c r="Q2926" s="339"/>
    </row>
    <row r="2927" spans="1:17" ht="13.5" customHeight="1">
      <c r="A2927" s="481"/>
      <c r="B2927" s="481"/>
      <c r="C2927" s="481"/>
      <c r="D2927" s="481"/>
      <c r="E2927" s="481"/>
      <c r="F2927" s="339"/>
      <c r="G2927" s="340" t="str">
        <f>IF(ISNUMBER(E2927),E2927/'Bulk DivVar Analysis'!$I$114,"")</f>
        <v/>
      </c>
      <c r="H2927" s="338" t="str">
        <f>IF(ISNUMBER(E2927), IF(G2927&gt;'Bulk DivVar Analysis'!$J$116,"Pass","Fail"),"")</f>
        <v/>
      </c>
      <c r="I2927" s="338" t="str">
        <f t="shared" si="47"/>
        <v/>
      </c>
      <c r="J2927" s="339"/>
      <c r="K2927" s="339"/>
      <c r="L2927" s="339"/>
      <c r="M2927" s="339"/>
      <c r="N2927" s="339"/>
      <c r="O2927" s="339"/>
      <c r="P2927" s="339"/>
      <c r="Q2927" s="339"/>
    </row>
    <row r="2928" spans="1:17" ht="13.5" customHeight="1">
      <c r="A2928" s="481"/>
      <c r="B2928" s="481"/>
      <c r="C2928" s="481"/>
      <c r="D2928" s="481"/>
      <c r="E2928" s="481"/>
      <c r="F2928" s="339"/>
      <c r="G2928" s="340" t="str">
        <f>IF(ISNUMBER(E2928),E2928/'Bulk DivVar Analysis'!$I$114,"")</f>
        <v/>
      </c>
      <c r="H2928" s="338" t="str">
        <f>IF(ISNUMBER(E2928), IF(G2928&gt;'Bulk DivVar Analysis'!$J$116,"Pass","Fail"),"")</f>
        <v/>
      </c>
      <c r="I2928" s="338" t="str">
        <f t="shared" si="47"/>
        <v/>
      </c>
      <c r="J2928" s="339"/>
      <c r="K2928" s="339"/>
      <c r="L2928" s="339"/>
      <c r="M2928" s="339"/>
      <c r="N2928" s="339"/>
      <c r="O2928" s="339"/>
      <c r="P2928" s="339"/>
      <c r="Q2928" s="339"/>
    </row>
    <row r="2929" spans="1:17" ht="13.5" customHeight="1">
      <c r="A2929" s="481"/>
      <c r="B2929" s="481"/>
      <c r="C2929" s="481"/>
      <c r="D2929" s="481"/>
      <c r="E2929" s="481"/>
      <c r="F2929" s="339"/>
      <c r="G2929" s="340" t="str">
        <f>IF(ISNUMBER(E2929),E2929/'Bulk DivVar Analysis'!$I$114,"")</f>
        <v/>
      </c>
      <c r="H2929" s="338" t="str">
        <f>IF(ISNUMBER(E2929), IF(G2929&gt;'Bulk DivVar Analysis'!$J$116,"Pass","Fail"),"")</f>
        <v/>
      </c>
      <c r="I2929" s="338" t="str">
        <f t="shared" si="47"/>
        <v/>
      </c>
      <c r="J2929" s="339"/>
      <c r="K2929" s="339"/>
      <c r="L2929" s="339"/>
      <c r="M2929" s="339"/>
      <c r="N2929" s="339"/>
      <c r="O2929" s="339"/>
      <c r="P2929" s="339"/>
      <c r="Q2929" s="339"/>
    </row>
    <row r="2930" spans="1:17" ht="13.5" customHeight="1">
      <c r="A2930" s="481"/>
      <c r="B2930" s="481"/>
      <c r="C2930" s="481"/>
      <c r="D2930" s="481"/>
      <c r="E2930" s="481"/>
      <c r="F2930" s="339"/>
      <c r="G2930" s="340" t="str">
        <f>IF(ISNUMBER(E2930),E2930/'Bulk DivVar Analysis'!$I$114,"")</f>
        <v/>
      </c>
      <c r="H2930" s="338" t="str">
        <f>IF(ISNUMBER(E2930), IF(G2930&gt;'Bulk DivVar Analysis'!$J$116,"Pass","Fail"),"")</f>
        <v/>
      </c>
      <c r="I2930" s="338" t="str">
        <f t="shared" si="47"/>
        <v/>
      </c>
      <c r="J2930" s="339"/>
      <c r="K2930" s="339"/>
      <c r="L2930" s="339"/>
      <c r="M2930" s="339"/>
      <c r="N2930" s="339"/>
      <c r="O2930" s="339"/>
      <c r="P2930" s="339"/>
      <c r="Q2930" s="339"/>
    </row>
    <row r="2931" spans="1:17" ht="13.5" customHeight="1">
      <c r="A2931" s="481"/>
      <c r="B2931" s="481"/>
      <c r="C2931" s="481"/>
      <c r="D2931" s="481"/>
      <c r="E2931" s="481"/>
      <c r="F2931" s="339"/>
      <c r="G2931" s="340" t="str">
        <f>IF(ISNUMBER(E2931),E2931/'Bulk DivVar Analysis'!$I$114,"")</f>
        <v/>
      </c>
      <c r="H2931" s="338" t="str">
        <f>IF(ISNUMBER(E2931), IF(G2931&gt;'Bulk DivVar Analysis'!$J$116,"Pass","Fail"),"")</f>
        <v/>
      </c>
      <c r="I2931" s="338" t="str">
        <f t="shared" si="47"/>
        <v/>
      </c>
      <c r="J2931" s="339"/>
      <c r="K2931" s="339"/>
      <c r="L2931" s="339"/>
      <c r="M2931" s="339"/>
      <c r="N2931" s="339"/>
      <c r="O2931" s="339"/>
      <c r="P2931" s="339"/>
      <c r="Q2931" s="339"/>
    </row>
    <row r="2932" spans="1:17" ht="13.5" customHeight="1">
      <c r="A2932" s="481"/>
      <c r="B2932" s="481"/>
      <c r="C2932" s="481"/>
      <c r="D2932" s="481"/>
      <c r="E2932" s="481"/>
      <c r="F2932" s="339"/>
      <c r="G2932" s="340" t="str">
        <f>IF(ISNUMBER(E2932),E2932/'Bulk DivVar Analysis'!$I$114,"")</f>
        <v/>
      </c>
      <c r="H2932" s="338" t="str">
        <f>IF(ISNUMBER(E2932), IF(G2932&gt;'Bulk DivVar Analysis'!$J$116,"Pass","Fail"),"")</f>
        <v/>
      </c>
      <c r="I2932" s="338" t="str">
        <f t="shared" si="47"/>
        <v/>
      </c>
      <c r="J2932" s="339"/>
      <c r="K2932" s="339"/>
      <c r="L2932" s="339"/>
      <c r="M2932" s="339"/>
      <c r="N2932" s="339"/>
      <c r="O2932" s="339"/>
      <c r="P2932" s="339"/>
      <c r="Q2932" s="339"/>
    </row>
    <row r="2933" spans="1:17" ht="13.5" customHeight="1">
      <c r="A2933" s="481"/>
      <c r="B2933" s="481"/>
      <c r="C2933" s="481"/>
      <c r="D2933" s="481"/>
      <c r="E2933" s="481"/>
      <c r="F2933" s="339"/>
      <c r="G2933" s="340" t="str">
        <f>IF(ISNUMBER(E2933),E2933/'Bulk DivVar Analysis'!$I$114,"")</f>
        <v/>
      </c>
      <c r="H2933" s="338" t="str">
        <f>IF(ISNUMBER(E2933), IF(G2933&gt;'Bulk DivVar Analysis'!$J$116,"Pass","Fail"),"")</f>
        <v/>
      </c>
      <c r="I2933" s="338" t="str">
        <f t="shared" si="47"/>
        <v/>
      </c>
      <c r="J2933" s="339"/>
      <c r="K2933" s="339"/>
      <c r="L2933" s="339"/>
      <c r="M2933" s="339"/>
      <c r="N2933" s="339"/>
      <c r="O2933" s="339"/>
      <c r="P2933" s="339"/>
      <c r="Q2933" s="339"/>
    </row>
    <row r="2934" spans="1:17" ht="13.5" customHeight="1">
      <c r="A2934" s="481"/>
      <c r="B2934" s="481"/>
      <c r="C2934" s="481"/>
      <c r="D2934" s="481"/>
      <c r="E2934" s="481"/>
      <c r="F2934" s="339"/>
      <c r="G2934" s="340" t="str">
        <f>IF(ISNUMBER(E2934),E2934/'Bulk DivVar Analysis'!$I$114,"")</f>
        <v/>
      </c>
      <c r="H2934" s="338" t="str">
        <f>IF(ISNUMBER(E2934), IF(G2934&gt;'Bulk DivVar Analysis'!$J$116,"Pass","Fail"),"")</f>
        <v/>
      </c>
      <c r="I2934" s="338" t="str">
        <f t="shared" si="47"/>
        <v/>
      </c>
      <c r="J2934" s="339"/>
      <c r="K2934" s="339"/>
      <c r="L2934" s="339"/>
      <c r="M2934" s="339"/>
      <c r="N2934" s="339"/>
      <c r="O2934" s="339"/>
      <c r="P2934" s="339"/>
      <c r="Q2934" s="339"/>
    </row>
    <row r="2935" spans="1:17" ht="13.5" customHeight="1">
      <c r="A2935" s="481"/>
      <c r="B2935" s="481"/>
      <c r="C2935" s="481"/>
      <c r="D2935" s="481"/>
      <c r="E2935" s="481"/>
      <c r="F2935" s="339"/>
      <c r="G2935" s="340" t="str">
        <f>IF(ISNUMBER(E2935),E2935/'Bulk DivVar Analysis'!$I$114,"")</f>
        <v/>
      </c>
      <c r="H2935" s="338" t="str">
        <f>IF(ISNUMBER(E2935), IF(G2935&gt;'Bulk DivVar Analysis'!$J$116,"Pass","Fail"),"")</f>
        <v/>
      </c>
      <c r="I2935" s="338" t="str">
        <f t="shared" si="47"/>
        <v/>
      </c>
      <c r="J2935" s="339"/>
      <c r="K2935" s="339"/>
      <c r="L2935" s="339"/>
      <c r="M2935" s="339"/>
      <c r="N2935" s="339"/>
      <c r="O2935" s="339"/>
      <c r="P2935" s="339"/>
      <c r="Q2935" s="339"/>
    </row>
    <row r="2936" spans="1:17" ht="13.5" customHeight="1">
      <c r="A2936" s="481"/>
      <c r="B2936" s="481"/>
      <c r="C2936" s="481"/>
      <c r="D2936" s="481"/>
      <c r="E2936" s="481"/>
      <c r="F2936" s="339"/>
      <c r="G2936" s="340" t="str">
        <f>IF(ISNUMBER(E2936),E2936/'Bulk DivVar Analysis'!$I$114,"")</f>
        <v/>
      </c>
      <c r="H2936" s="338" t="str">
        <f>IF(ISNUMBER(E2936), IF(G2936&gt;'Bulk DivVar Analysis'!$J$116,"Pass","Fail"),"")</f>
        <v/>
      </c>
      <c r="I2936" s="338" t="str">
        <f t="shared" si="47"/>
        <v/>
      </c>
      <c r="J2936" s="339"/>
      <c r="K2936" s="339"/>
      <c r="L2936" s="339"/>
      <c r="M2936" s="339"/>
      <c r="N2936" s="339"/>
      <c r="O2936" s="339"/>
      <c r="P2936" s="339"/>
      <c r="Q2936" s="339"/>
    </row>
    <row r="2937" spans="1:17" ht="13.5" customHeight="1">
      <c r="A2937" s="481"/>
      <c r="B2937" s="481"/>
      <c r="C2937" s="481"/>
      <c r="D2937" s="481"/>
      <c r="E2937" s="481"/>
      <c r="F2937" s="339"/>
      <c r="G2937" s="340" t="str">
        <f>IF(ISNUMBER(E2937),E2937/'Bulk DivVar Analysis'!$I$114,"")</f>
        <v/>
      </c>
      <c r="H2937" s="338" t="str">
        <f>IF(ISNUMBER(E2937), IF(G2937&gt;'Bulk DivVar Analysis'!$J$116,"Pass","Fail"),"")</f>
        <v/>
      </c>
      <c r="I2937" s="338" t="str">
        <f t="shared" si="47"/>
        <v/>
      </c>
      <c r="J2937" s="339"/>
      <c r="K2937" s="339"/>
      <c r="L2937" s="339"/>
      <c r="M2937" s="339"/>
      <c r="N2937" s="339"/>
      <c r="O2937" s="339"/>
      <c r="P2937" s="339"/>
      <c r="Q2937" s="339"/>
    </row>
    <row r="2938" spans="1:17" ht="13.5" customHeight="1">
      <c r="A2938" s="481"/>
      <c r="B2938" s="481"/>
      <c r="C2938" s="481"/>
      <c r="D2938" s="481"/>
      <c r="E2938" s="481"/>
      <c r="F2938" s="339"/>
      <c r="G2938" s="340" t="str">
        <f>IF(ISNUMBER(E2938),E2938/'Bulk DivVar Analysis'!$I$114,"")</f>
        <v/>
      </c>
      <c r="H2938" s="338" t="str">
        <f>IF(ISNUMBER(E2938), IF(G2938&gt;'Bulk DivVar Analysis'!$J$116,"Pass","Fail"),"")</f>
        <v/>
      </c>
      <c r="I2938" s="338" t="str">
        <f t="shared" si="47"/>
        <v/>
      </c>
      <c r="J2938" s="339"/>
      <c r="K2938" s="339"/>
      <c r="L2938" s="339"/>
      <c r="M2938" s="339"/>
      <c r="N2938" s="339"/>
      <c r="O2938" s="339"/>
      <c r="P2938" s="339"/>
      <c r="Q2938" s="339"/>
    </row>
    <row r="2939" spans="1:17" ht="13.5" customHeight="1">
      <c r="A2939" s="481"/>
      <c r="B2939" s="481"/>
      <c r="C2939" s="481"/>
      <c r="D2939" s="481"/>
      <c r="E2939" s="481"/>
      <c r="F2939" s="339"/>
      <c r="G2939" s="340" t="str">
        <f>IF(ISNUMBER(E2939),E2939/'Bulk DivVar Analysis'!$I$114,"")</f>
        <v/>
      </c>
      <c r="H2939" s="338" t="str">
        <f>IF(ISNUMBER(E2939), IF(G2939&gt;'Bulk DivVar Analysis'!$J$116,"Pass","Fail"),"")</f>
        <v/>
      </c>
      <c r="I2939" s="338" t="str">
        <f t="shared" si="47"/>
        <v/>
      </c>
      <c r="J2939" s="339"/>
      <c r="K2939" s="339"/>
      <c r="L2939" s="339"/>
      <c r="M2939" s="339"/>
      <c r="N2939" s="339"/>
      <c r="O2939" s="339"/>
      <c r="P2939" s="339"/>
      <c r="Q2939" s="339"/>
    </row>
    <row r="2940" spans="1:17" ht="13.5" customHeight="1">
      <c r="A2940" s="481"/>
      <c r="B2940" s="481"/>
      <c r="C2940" s="481"/>
      <c r="D2940" s="481"/>
      <c r="E2940" s="481"/>
      <c r="F2940" s="339"/>
      <c r="G2940" s="340" t="str">
        <f>IF(ISNUMBER(E2940),E2940/'Bulk DivVar Analysis'!$I$114,"")</f>
        <v/>
      </c>
      <c r="H2940" s="338" t="str">
        <f>IF(ISNUMBER(E2940), IF(G2940&gt;'Bulk DivVar Analysis'!$J$116,"Pass","Fail"),"")</f>
        <v/>
      </c>
      <c r="I2940" s="338" t="str">
        <f t="shared" si="47"/>
        <v/>
      </c>
      <c r="J2940" s="339"/>
      <c r="K2940" s="339"/>
      <c r="L2940" s="339"/>
      <c r="M2940" s="339"/>
      <c r="N2940" s="339"/>
      <c r="O2940" s="339"/>
      <c r="P2940" s="339"/>
      <c r="Q2940" s="339"/>
    </row>
    <row r="2941" spans="1:17" ht="13.5" customHeight="1">
      <c r="A2941" s="481"/>
      <c r="B2941" s="481"/>
      <c r="C2941" s="481"/>
      <c r="D2941" s="481"/>
      <c r="E2941" s="481"/>
      <c r="F2941" s="339"/>
      <c r="G2941" s="340" t="str">
        <f>IF(ISNUMBER(E2941),E2941/'Bulk DivVar Analysis'!$I$114,"")</f>
        <v/>
      </c>
      <c r="H2941" s="338" t="str">
        <f>IF(ISNUMBER(E2941), IF(G2941&gt;'Bulk DivVar Analysis'!$J$116,"Pass","Fail"),"")</f>
        <v/>
      </c>
      <c r="I2941" s="338" t="str">
        <f t="shared" si="47"/>
        <v/>
      </c>
      <c r="J2941" s="339"/>
      <c r="K2941" s="339"/>
      <c r="L2941" s="339"/>
      <c r="M2941" s="339"/>
      <c r="N2941" s="339"/>
      <c r="O2941" s="339"/>
      <c r="P2941" s="339"/>
      <c r="Q2941" s="339"/>
    </row>
    <row r="2942" spans="1:17" ht="13.5" customHeight="1">
      <c r="A2942" s="481"/>
      <c r="B2942" s="481"/>
      <c r="C2942" s="481"/>
      <c r="D2942" s="481"/>
      <c r="E2942" s="481"/>
      <c r="F2942" s="339"/>
      <c r="G2942" s="340" t="str">
        <f>IF(ISNUMBER(E2942),E2942/'Bulk DivVar Analysis'!$I$114,"")</f>
        <v/>
      </c>
      <c r="H2942" s="338" t="str">
        <f>IF(ISNUMBER(E2942), IF(G2942&gt;'Bulk DivVar Analysis'!$J$116,"Pass","Fail"),"")</f>
        <v/>
      </c>
      <c r="I2942" s="338" t="str">
        <f t="shared" si="47"/>
        <v/>
      </c>
      <c r="J2942" s="339"/>
      <c r="K2942" s="339"/>
      <c r="L2942" s="339"/>
      <c r="M2942" s="339"/>
      <c r="N2942" s="339"/>
      <c r="O2942" s="339"/>
      <c r="P2942" s="339"/>
      <c r="Q2942" s="339"/>
    </row>
    <row r="2943" spans="1:17" ht="13.5" customHeight="1">
      <c r="A2943" s="481"/>
      <c r="B2943" s="481"/>
      <c r="C2943" s="481"/>
      <c r="D2943" s="481"/>
      <c r="E2943" s="481"/>
      <c r="F2943" s="339"/>
      <c r="G2943" s="340" t="str">
        <f>IF(ISNUMBER(E2943),E2943/'Bulk DivVar Analysis'!$I$114,"")</f>
        <v/>
      </c>
      <c r="H2943" s="338" t="str">
        <f>IF(ISNUMBER(E2943), IF(G2943&gt;'Bulk DivVar Analysis'!$J$116,"Pass","Fail"),"")</f>
        <v/>
      </c>
      <c r="I2943" s="338" t="str">
        <f t="shared" si="47"/>
        <v/>
      </c>
      <c r="J2943" s="339"/>
      <c r="K2943" s="339"/>
      <c r="L2943" s="339"/>
      <c r="M2943" s="339"/>
      <c r="N2943" s="339"/>
      <c r="O2943" s="339"/>
      <c r="P2943" s="339"/>
      <c r="Q2943" s="339"/>
    </row>
    <row r="2944" spans="1:17" ht="13.5" customHeight="1">
      <c r="A2944" s="481"/>
      <c r="B2944" s="481"/>
      <c r="C2944" s="481"/>
      <c r="D2944" s="481"/>
      <c r="E2944" s="481"/>
      <c r="F2944" s="339"/>
      <c r="G2944" s="340" t="str">
        <f>IF(ISNUMBER(E2944),E2944/'Bulk DivVar Analysis'!$I$114,"")</f>
        <v/>
      </c>
      <c r="H2944" s="338" t="str">
        <f>IF(ISNUMBER(E2944), IF(G2944&gt;'Bulk DivVar Analysis'!$J$116,"Pass","Fail"),"")</f>
        <v/>
      </c>
      <c r="I2944" s="338" t="str">
        <f t="shared" si="47"/>
        <v/>
      </c>
      <c r="J2944" s="339"/>
      <c r="K2944" s="339"/>
      <c r="L2944" s="339"/>
      <c r="M2944" s="339"/>
      <c r="N2944" s="339"/>
      <c r="O2944" s="339"/>
      <c r="P2944" s="339"/>
      <c r="Q2944" s="339"/>
    </row>
    <row r="2945" spans="1:17" ht="13.5" customHeight="1">
      <c r="A2945" s="481"/>
      <c r="B2945" s="481"/>
      <c r="C2945" s="481"/>
      <c r="D2945" s="481"/>
      <c r="E2945" s="481"/>
      <c r="F2945" s="339"/>
      <c r="G2945" s="340" t="str">
        <f>IF(ISNUMBER(E2945),E2945/'Bulk DivVar Analysis'!$I$114,"")</f>
        <v/>
      </c>
      <c r="H2945" s="338" t="str">
        <f>IF(ISNUMBER(E2945), IF(G2945&gt;'Bulk DivVar Analysis'!$J$116,"Pass","Fail"),"")</f>
        <v/>
      </c>
      <c r="I2945" s="338" t="str">
        <f t="shared" si="47"/>
        <v/>
      </c>
      <c r="J2945" s="339"/>
      <c r="K2945" s="339"/>
      <c r="L2945" s="339"/>
      <c r="M2945" s="339"/>
      <c r="N2945" s="339"/>
      <c r="O2945" s="339"/>
      <c r="P2945" s="339"/>
      <c r="Q2945" s="339"/>
    </row>
    <row r="2946" spans="1:17" ht="13.5" customHeight="1">
      <c r="A2946" s="481"/>
      <c r="B2946" s="481"/>
      <c r="C2946" s="481"/>
      <c r="D2946" s="481"/>
      <c r="E2946" s="481"/>
      <c r="F2946" s="339"/>
      <c r="G2946" s="340" t="str">
        <f>IF(ISNUMBER(E2946),E2946/'Bulk DivVar Analysis'!$I$114,"")</f>
        <v/>
      </c>
      <c r="H2946" s="338" t="str">
        <f>IF(ISNUMBER(E2946), IF(G2946&gt;'Bulk DivVar Analysis'!$J$116,"Pass","Fail"),"")</f>
        <v/>
      </c>
      <c r="I2946" s="338" t="str">
        <f t="shared" si="47"/>
        <v/>
      </c>
      <c r="J2946" s="339"/>
      <c r="K2946" s="339"/>
      <c r="L2946" s="339"/>
      <c r="M2946" s="339"/>
      <c r="N2946" s="339"/>
      <c r="O2946" s="339"/>
      <c r="P2946" s="339"/>
      <c r="Q2946" s="339"/>
    </row>
    <row r="2947" spans="1:17" ht="13.5" customHeight="1">
      <c r="A2947" s="481"/>
      <c r="B2947" s="481"/>
      <c r="C2947" s="481"/>
      <c r="D2947" s="481"/>
      <c r="E2947" s="481"/>
      <c r="F2947" s="339"/>
      <c r="G2947" s="340" t="str">
        <f>IF(ISNUMBER(E2947),E2947/'Bulk DivVar Analysis'!$I$114,"")</f>
        <v/>
      </c>
      <c r="H2947" s="338" t="str">
        <f>IF(ISNUMBER(E2947), IF(G2947&gt;'Bulk DivVar Analysis'!$J$116,"Pass","Fail"),"")</f>
        <v/>
      </c>
      <c r="I2947" s="338" t="str">
        <f t="shared" ref="I2947:I3010" si="48">_xlfn.TEXTJOIN("_",TRUE,B2947,C2947)</f>
        <v/>
      </c>
      <c r="J2947" s="339"/>
      <c r="K2947" s="339"/>
      <c r="L2947" s="339"/>
      <c r="M2947" s="339"/>
      <c r="N2947" s="339"/>
      <c r="O2947" s="339"/>
      <c r="P2947" s="339"/>
      <c r="Q2947" s="339"/>
    </row>
    <row r="2948" spans="1:17" ht="13.5" customHeight="1">
      <c r="A2948" s="481"/>
      <c r="B2948" s="481"/>
      <c r="C2948" s="481"/>
      <c r="D2948" s="481"/>
      <c r="E2948" s="481"/>
      <c r="F2948" s="339"/>
      <c r="G2948" s="340" t="str">
        <f>IF(ISNUMBER(E2948),E2948/'Bulk DivVar Analysis'!$I$114,"")</f>
        <v/>
      </c>
      <c r="H2948" s="338" t="str">
        <f>IF(ISNUMBER(E2948), IF(G2948&gt;'Bulk DivVar Analysis'!$J$116,"Pass","Fail"),"")</f>
        <v/>
      </c>
      <c r="I2948" s="338" t="str">
        <f t="shared" si="48"/>
        <v/>
      </c>
      <c r="J2948" s="339"/>
      <c r="K2948" s="339"/>
      <c r="L2948" s="339"/>
      <c r="M2948" s="339"/>
      <c r="N2948" s="339"/>
      <c r="O2948" s="339"/>
      <c r="P2948" s="339"/>
      <c r="Q2948" s="339"/>
    </row>
    <row r="2949" spans="1:17" ht="13.5" customHeight="1">
      <c r="A2949" s="481"/>
      <c r="B2949" s="481"/>
      <c r="C2949" s="481"/>
      <c r="D2949" s="481"/>
      <c r="E2949" s="481"/>
      <c r="F2949" s="339"/>
      <c r="G2949" s="340" t="str">
        <f>IF(ISNUMBER(E2949),E2949/'Bulk DivVar Analysis'!$I$114,"")</f>
        <v/>
      </c>
      <c r="H2949" s="338" t="str">
        <f>IF(ISNUMBER(E2949), IF(G2949&gt;'Bulk DivVar Analysis'!$J$116,"Pass","Fail"),"")</f>
        <v/>
      </c>
      <c r="I2949" s="338" t="str">
        <f t="shared" si="48"/>
        <v/>
      </c>
      <c r="J2949" s="339"/>
      <c r="K2949" s="339"/>
      <c r="L2949" s="339"/>
      <c r="M2949" s="339"/>
      <c r="N2949" s="339"/>
      <c r="O2949" s="339"/>
      <c r="P2949" s="339"/>
      <c r="Q2949" s="339"/>
    </row>
    <row r="2950" spans="1:17" ht="13.5" customHeight="1">
      <c r="A2950" s="481"/>
      <c r="B2950" s="481"/>
      <c r="C2950" s="481"/>
      <c r="D2950" s="481"/>
      <c r="E2950" s="481"/>
      <c r="F2950" s="339"/>
      <c r="G2950" s="340" t="str">
        <f>IF(ISNUMBER(E2950),E2950/'Bulk DivVar Analysis'!$I$114,"")</f>
        <v/>
      </c>
      <c r="H2950" s="338" t="str">
        <f>IF(ISNUMBER(E2950), IF(G2950&gt;'Bulk DivVar Analysis'!$J$116,"Pass","Fail"),"")</f>
        <v/>
      </c>
      <c r="I2950" s="338" t="str">
        <f t="shared" si="48"/>
        <v/>
      </c>
      <c r="J2950" s="339"/>
      <c r="K2950" s="339"/>
      <c r="L2950" s="339"/>
      <c r="M2950" s="339"/>
      <c r="N2950" s="339"/>
      <c r="O2950" s="339"/>
      <c r="P2950" s="339"/>
      <c r="Q2950" s="339"/>
    </row>
    <row r="2951" spans="1:17" ht="13.5" customHeight="1">
      <c r="A2951" s="481"/>
      <c r="B2951" s="481"/>
      <c r="C2951" s="481"/>
      <c r="D2951" s="481"/>
      <c r="E2951" s="481"/>
      <c r="F2951" s="339"/>
      <c r="G2951" s="340" t="str">
        <f>IF(ISNUMBER(E2951),E2951/'Bulk DivVar Analysis'!$I$114,"")</f>
        <v/>
      </c>
      <c r="H2951" s="338" t="str">
        <f>IF(ISNUMBER(E2951), IF(G2951&gt;'Bulk DivVar Analysis'!$J$116,"Pass","Fail"),"")</f>
        <v/>
      </c>
      <c r="I2951" s="338" t="str">
        <f t="shared" si="48"/>
        <v/>
      </c>
      <c r="J2951" s="339"/>
      <c r="K2951" s="339"/>
      <c r="L2951" s="339"/>
      <c r="M2951" s="339"/>
      <c r="N2951" s="339"/>
      <c r="O2951" s="339"/>
      <c r="P2951" s="339"/>
      <c r="Q2951" s="339"/>
    </row>
    <row r="2952" spans="1:17" ht="13.5" customHeight="1">
      <c r="A2952" s="481"/>
      <c r="B2952" s="481"/>
      <c r="C2952" s="481"/>
      <c r="D2952" s="481"/>
      <c r="E2952" s="481"/>
      <c r="F2952" s="339"/>
      <c r="G2952" s="340" t="str">
        <f>IF(ISNUMBER(E2952),E2952/'Bulk DivVar Analysis'!$I$114,"")</f>
        <v/>
      </c>
      <c r="H2952" s="338" t="str">
        <f>IF(ISNUMBER(E2952), IF(G2952&gt;'Bulk DivVar Analysis'!$J$116,"Pass","Fail"),"")</f>
        <v/>
      </c>
      <c r="I2952" s="338" t="str">
        <f t="shared" si="48"/>
        <v/>
      </c>
      <c r="J2952" s="339"/>
      <c r="K2952" s="339"/>
      <c r="L2952" s="339"/>
      <c r="M2952" s="339"/>
      <c r="N2952" s="339"/>
      <c r="O2952" s="339"/>
      <c r="P2952" s="339"/>
      <c r="Q2952" s="339"/>
    </row>
    <row r="2953" spans="1:17" ht="13.5" customHeight="1">
      <c r="A2953" s="481"/>
      <c r="B2953" s="481"/>
      <c r="C2953" s="481"/>
      <c r="D2953" s="481"/>
      <c r="E2953" s="481"/>
      <c r="F2953" s="339"/>
      <c r="G2953" s="340" t="str">
        <f>IF(ISNUMBER(E2953),E2953/'Bulk DivVar Analysis'!$I$114,"")</f>
        <v/>
      </c>
      <c r="H2953" s="338" t="str">
        <f>IF(ISNUMBER(E2953), IF(G2953&gt;'Bulk DivVar Analysis'!$J$116,"Pass","Fail"),"")</f>
        <v/>
      </c>
      <c r="I2953" s="338" t="str">
        <f t="shared" si="48"/>
        <v/>
      </c>
      <c r="J2953" s="339"/>
      <c r="K2953" s="339"/>
      <c r="L2953" s="339"/>
      <c r="M2953" s="339"/>
      <c r="N2953" s="339"/>
      <c r="O2953" s="339"/>
      <c r="P2953" s="339"/>
      <c r="Q2953" s="339"/>
    </row>
    <row r="2954" spans="1:17" ht="13.5" customHeight="1">
      <c r="A2954" s="481"/>
      <c r="B2954" s="481"/>
      <c r="C2954" s="481"/>
      <c r="D2954" s="481"/>
      <c r="E2954" s="481"/>
      <c r="F2954" s="339"/>
      <c r="G2954" s="340" t="str">
        <f>IF(ISNUMBER(E2954),E2954/'Bulk DivVar Analysis'!$I$114,"")</f>
        <v/>
      </c>
      <c r="H2954" s="338" t="str">
        <f>IF(ISNUMBER(E2954), IF(G2954&gt;'Bulk DivVar Analysis'!$J$116,"Pass","Fail"),"")</f>
        <v/>
      </c>
      <c r="I2954" s="338" t="str">
        <f t="shared" si="48"/>
        <v/>
      </c>
      <c r="J2954" s="339"/>
      <c r="K2954" s="339"/>
      <c r="L2954" s="339"/>
      <c r="M2954" s="339"/>
      <c r="N2954" s="339"/>
      <c r="O2954" s="339"/>
      <c r="P2954" s="339"/>
      <c r="Q2954" s="339"/>
    </row>
    <row r="2955" spans="1:17" ht="13.5" customHeight="1">
      <c r="A2955" s="481"/>
      <c r="B2955" s="481"/>
      <c r="C2955" s="481"/>
      <c r="D2955" s="481"/>
      <c r="E2955" s="481"/>
      <c r="F2955" s="339"/>
      <c r="G2955" s="340" t="str">
        <f>IF(ISNUMBER(E2955),E2955/'Bulk DivVar Analysis'!$I$114,"")</f>
        <v/>
      </c>
      <c r="H2955" s="338" t="str">
        <f>IF(ISNUMBER(E2955), IF(G2955&gt;'Bulk DivVar Analysis'!$J$116,"Pass","Fail"),"")</f>
        <v/>
      </c>
      <c r="I2955" s="338" t="str">
        <f t="shared" si="48"/>
        <v/>
      </c>
      <c r="J2955" s="339"/>
      <c r="K2955" s="339"/>
      <c r="L2955" s="339"/>
      <c r="M2955" s="339"/>
      <c r="N2955" s="339"/>
      <c r="O2955" s="339"/>
      <c r="P2955" s="339"/>
      <c r="Q2955" s="339"/>
    </row>
    <row r="2956" spans="1:17" ht="13.5" customHeight="1">
      <c r="A2956" s="481"/>
      <c r="B2956" s="481"/>
      <c r="C2956" s="481"/>
      <c r="D2956" s="481"/>
      <c r="E2956" s="481"/>
      <c r="F2956" s="339"/>
      <c r="G2956" s="340" t="str">
        <f>IF(ISNUMBER(E2956),E2956/'Bulk DivVar Analysis'!$I$114,"")</f>
        <v/>
      </c>
      <c r="H2956" s="338" t="str">
        <f>IF(ISNUMBER(E2956), IF(G2956&gt;'Bulk DivVar Analysis'!$J$116,"Pass","Fail"),"")</f>
        <v/>
      </c>
      <c r="I2956" s="338" t="str">
        <f t="shared" si="48"/>
        <v/>
      </c>
      <c r="J2956" s="339"/>
      <c r="K2956" s="339"/>
      <c r="L2956" s="339"/>
      <c r="M2956" s="339"/>
      <c r="N2956" s="339"/>
      <c r="O2956" s="339"/>
      <c r="P2956" s="339"/>
      <c r="Q2956" s="339"/>
    </row>
    <row r="2957" spans="1:17" ht="13.5" customHeight="1">
      <c r="A2957" s="481"/>
      <c r="B2957" s="481"/>
      <c r="C2957" s="481"/>
      <c r="D2957" s="481"/>
      <c r="E2957" s="481"/>
      <c r="F2957" s="339"/>
      <c r="G2957" s="340" t="str">
        <f>IF(ISNUMBER(E2957),E2957/'Bulk DivVar Analysis'!$I$114,"")</f>
        <v/>
      </c>
      <c r="H2957" s="338" t="str">
        <f>IF(ISNUMBER(E2957), IF(G2957&gt;'Bulk DivVar Analysis'!$J$116,"Pass","Fail"),"")</f>
        <v/>
      </c>
      <c r="I2957" s="338" t="str">
        <f t="shared" si="48"/>
        <v/>
      </c>
      <c r="J2957" s="339"/>
      <c r="K2957" s="339"/>
      <c r="L2957" s="339"/>
      <c r="M2957" s="339"/>
      <c r="N2957" s="339"/>
      <c r="O2957" s="339"/>
      <c r="P2957" s="339"/>
      <c r="Q2957" s="339"/>
    </row>
    <row r="2958" spans="1:17" ht="13.5" customHeight="1">
      <c r="A2958" s="481"/>
      <c r="B2958" s="481"/>
      <c r="C2958" s="481"/>
      <c r="D2958" s="481"/>
      <c r="E2958" s="481"/>
      <c r="F2958" s="339"/>
      <c r="G2958" s="340" t="str">
        <f>IF(ISNUMBER(E2958),E2958/'Bulk DivVar Analysis'!$I$114,"")</f>
        <v/>
      </c>
      <c r="H2958" s="338" t="str">
        <f>IF(ISNUMBER(E2958), IF(G2958&gt;'Bulk DivVar Analysis'!$J$116,"Pass","Fail"),"")</f>
        <v/>
      </c>
      <c r="I2958" s="338" t="str">
        <f t="shared" si="48"/>
        <v/>
      </c>
      <c r="J2958" s="339"/>
      <c r="K2958" s="339"/>
      <c r="L2958" s="339"/>
      <c r="M2958" s="339"/>
      <c r="N2958" s="339"/>
      <c r="O2958" s="339"/>
      <c r="P2958" s="339"/>
      <c r="Q2958" s="339"/>
    </row>
    <row r="2959" spans="1:17" ht="13.5" customHeight="1">
      <c r="A2959" s="481"/>
      <c r="B2959" s="481"/>
      <c r="C2959" s="481"/>
      <c r="D2959" s="481"/>
      <c r="E2959" s="481"/>
      <c r="F2959" s="339"/>
      <c r="G2959" s="340" t="str">
        <f>IF(ISNUMBER(E2959),E2959/'Bulk DivVar Analysis'!$I$114,"")</f>
        <v/>
      </c>
      <c r="H2959" s="338" t="str">
        <f>IF(ISNUMBER(E2959), IF(G2959&gt;'Bulk DivVar Analysis'!$J$116,"Pass","Fail"),"")</f>
        <v/>
      </c>
      <c r="I2959" s="338" t="str">
        <f t="shared" si="48"/>
        <v/>
      </c>
      <c r="J2959" s="339"/>
      <c r="K2959" s="339"/>
      <c r="L2959" s="339"/>
      <c r="M2959" s="339"/>
      <c r="N2959" s="339"/>
      <c r="O2959" s="339"/>
      <c r="P2959" s="339"/>
      <c r="Q2959" s="339"/>
    </row>
    <row r="2960" spans="1:17" ht="13.5" customHeight="1">
      <c r="A2960" s="481"/>
      <c r="B2960" s="481"/>
      <c r="C2960" s="481"/>
      <c r="D2960" s="481"/>
      <c r="E2960" s="481"/>
      <c r="F2960" s="339"/>
      <c r="G2960" s="340" t="str">
        <f>IF(ISNUMBER(E2960),E2960/'Bulk DivVar Analysis'!$I$114,"")</f>
        <v/>
      </c>
      <c r="H2960" s="338" t="str">
        <f>IF(ISNUMBER(E2960), IF(G2960&gt;'Bulk DivVar Analysis'!$J$116,"Pass","Fail"),"")</f>
        <v/>
      </c>
      <c r="I2960" s="338" t="str">
        <f t="shared" si="48"/>
        <v/>
      </c>
      <c r="J2960" s="339"/>
      <c r="K2960" s="339"/>
      <c r="L2960" s="339"/>
      <c r="M2960" s="339"/>
      <c r="N2960" s="339"/>
      <c r="O2960" s="339"/>
      <c r="P2960" s="339"/>
      <c r="Q2960" s="339"/>
    </row>
    <row r="2961" spans="1:17" ht="13.5" customHeight="1">
      <c r="A2961" s="481"/>
      <c r="B2961" s="481"/>
      <c r="C2961" s="481"/>
      <c r="D2961" s="481"/>
      <c r="E2961" s="481"/>
      <c r="F2961" s="339"/>
      <c r="G2961" s="340" t="str">
        <f>IF(ISNUMBER(E2961),E2961/'Bulk DivVar Analysis'!$I$114,"")</f>
        <v/>
      </c>
      <c r="H2961" s="338" t="str">
        <f>IF(ISNUMBER(E2961), IF(G2961&gt;'Bulk DivVar Analysis'!$J$116,"Pass","Fail"),"")</f>
        <v/>
      </c>
      <c r="I2961" s="338" t="str">
        <f t="shared" si="48"/>
        <v/>
      </c>
      <c r="J2961" s="339"/>
      <c r="K2961" s="339"/>
      <c r="L2961" s="339"/>
      <c r="M2961" s="339"/>
      <c r="N2961" s="339"/>
      <c r="O2961" s="339"/>
      <c r="P2961" s="339"/>
      <c r="Q2961" s="339"/>
    </row>
    <row r="2962" spans="1:17" ht="13.5" customHeight="1">
      <c r="A2962" s="481"/>
      <c r="B2962" s="481"/>
      <c r="C2962" s="481"/>
      <c r="D2962" s="481"/>
      <c r="E2962" s="481"/>
      <c r="F2962" s="339"/>
      <c r="G2962" s="340" t="str">
        <f>IF(ISNUMBER(E2962),E2962/'Bulk DivVar Analysis'!$I$114,"")</f>
        <v/>
      </c>
      <c r="H2962" s="338" t="str">
        <f>IF(ISNUMBER(E2962), IF(G2962&gt;'Bulk DivVar Analysis'!$J$116,"Pass","Fail"),"")</f>
        <v/>
      </c>
      <c r="I2962" s="338" t="str">
        <f t="shared" si="48"/>
        <v/>
      </c>
      <c r="J2962" s="339"/>
      <c r="K2962" s="339"/>
      <c r="L2962" s="339"/>
      <c r="M2962" s="339"/>
      <c r="N2962" s="339"/>
      <c r="O2962" s="339"/>
      <c r="P2962" s="339"/>
      <c r="Q2962" s="339"/>
    </row>
    <row r="2963" spans="1:17" ht="13.5" customHeight="1">
      <c r="A2963" s="481"/>
      <c r="B2963" s="481"/>
      <c r="C2963" s="481"/>
      <c r="D2963" s="481"/>
      <c r="E2963" s="481"/>
      <c r="F2963" s="339"/>
      <c r="G2963" s="340" t="str">
        <f>IF(ISNUMBER(E2963),E2963/'Bulk DivVar Analysis'!$I$114,"")</f>
        <v/>
      </c>
      <c r="H2963" s="338" t="str">
        <f>IF(ISNUMBER(E2963), IF(G2963&gt;'Bulk DivVar Analysis'!$J$116,"Pass","Fail"),"")</f>
        <v/>
      </c>
      <c r="I2963" s="338" t="str">
        <f t="shared" si="48"/>
        <v/>
      </c>
      <c r="J2963" s="339"/>
      <c r="K2963" s="339"/>
      <c r="L2963" s="339"/>
      <c r="M2963" s="339"/>
      <c r="N2963" s="339"/>
      <c r="O2963" s="339"/>
      <c r="P2963" s="339"/>
      <c r="Q2963" s="339"/>
    </row>
    <row r="2964" spans="1:17" ht="13.5" customHeight="1">
      <c r="A2964" s="481"/>
      <c r="B2964" s="481"/>
      <c r="C2964" s="481"/>
      <c r="D2964" s="481"/>
      <c r="E2964" s="481"/>
      <c r="F2964" s="339"/>
      <c r="G2964" s="340" t="str">
        <f>IF(ISNUMBER(E2964),E2964/'Bulk DivVar Analysis'!$I$114,"")</f>
        <v/>
      </c>
      <c r="H2964" s="338" t="str">
        <f>IF(ISNUMBER(E2964), IF(G2964&gt;'Bulk DivVar Analysis'!$J$116,"Pass","Fail"),"")</f>
        <v/>
      </c>
      <c r="I2964" s="338" t="str">
        <f t="shared" si="48"/>
        <v/>
      </c>
      <c r="J2964" s="339"/>
      <c r="K2964" s="339"/>
      <c r="L2964" s="339"/>
      <c r="M2964" s="339"/>
      <c r="N2964" s="339"/>
      <c r="O2964" s="339"/>
      <c r="P2964" s="339"/>
      <c r="Q2964" s="339"/>
    </row>
    <row r="2965" spans="1:17" ht="13.5" customHeight="1">
      <c r="A2965" s="481"/>
      <c r="B2965" s="481"/>
      <c r="C2965" s="481"/>
      <c r="D2965" s="481"/>
      <c r="E2965" s="481"/>
      <c r="F2965" s="339"/>
      <c r="G2965" s="340" t="str">
        <f>IF(ISNUMBER(E2965),E2965/'Bulk DivVar Analysis'!$I$114,"")</f>
        <v/>
      </c>
      <c r="H2965" s="338" t="str">
        <f>IF(ISNUMBER(E2965), IF(G2965&gt;'Bulk DivVar Analysis'!$J$116,"Pass","Fail"),"")</f>
        <v/>
      </c>
      <c r="I2965" s="338" t="str">
        <f t="shared" si="48"/>
        <v/>
      </c>
      <c r="J2965" s="339"/>
      <c r="K2965" s="339"/>
      <c r="L2965" s="339"/>
      <c r="M2965" s="339"/>
      <c r="N2965" s="339"/>
      <c r="O2965" s="339"/>
      <c r="P2965" s="339"/>
      <c r="Q2965" s="339"/>
    </row>
    <row r="2966" spans="1:17" ht="13.5" customHeight="1">
      <c r="A2966" s="481"/>
      <c r="B2966" s="481"/>
      <c r="C2966" s="481"/>
      <c r="D2966" s="481"/>
      <c r="E2966" s="481"/>
      <c r="F2966" s="339"/>
      <c r="G2966" s="340" t="str">
        <f>IF(ISNUMBER(E2966),E2966/'Bulk DivVar Analysis'!$I$114,"")</f>
        <v/>
      </c>
      <c r="H2966" s="338" t="str">
        <f>IF(ISNUMBER(E2966), IF(G2966&gt;'Bulk DivVar Analysis'!$J$116,"Pass","Fail"),"")</f>
        <v/>
      </c>
      <c r="I2966" s="338" t="str">
        <f t="shared" si="48"/>
        <v/>
      </c>
      <c r="J2966" s="339"/>
      <c r="K2966" s="339"/>
      <c r="L2966" s="339"/>
      <c r="M2966" s="339"/>
      <c r="N2966" s="339"/>
      <c r="O2966" s="339"/>
      <c r="P2966" s="339"/>
      <c r="Q2966" s="339"/>
    </row>
    <row r="2967" spans="1:17" ht="13.5" customHeight="1">
      <c r="A2967" s="481"/>
      <c r="B2967" s="481"/>
      <c r="C2967" s="481"/>
      <c r="D2967" s="481"/>
      <c r="E2967" s="481"/>
      <c r="F2967" s="339"/>
      <c r="G2967" s="340" t="str">
        <f>IF(ISNUMBER(E2967),E2967/'Bulk DivVar Analysis'!$I$114,"")</f>
        <v/>
      </c>
      <c r="H2967" s="338" t="str">
        <f>IF(ISNUMBER(E2967), IF(G2967&gt;'Bulk DivVar Analysis'!$J$116,"Pass","Fail"),"")</f>
        <v/>
      </c>
      <c r="I2967" s="338" t="str">
        <f t="shared" si="48"/>
        <v/>
      </c>
      <c r="J2967" s="339"/>
      <c r="K2967" s="339"/>
      <c r="L2967" s="339"/>
      <c r="M2967" s="339"/>
      <c r="N2967" s="339"/>
      <c r="O2967" s="339"/>
      <c r="P2967" s="339"/>
      <c r="Q2967" s="339"/>
    </row>
    <row r="2968" spans="1:17" ht="13.5" customHeight="1">
      <c r="A2968" s="481"/>
      <c r="B2968" s="481"/>
      <c r="C2968" s="481"/>
      <c r="D2968" s="481"/>
      <c r="E2968" s="481"/>
      <c r="F2968" s="339"/>
      <c r="G2968" s="340" t="str">
        <f>IF(ISNUMBER(E2968),E2968/'Bulk DivVar Analysis'!$I$114,"")</f>
        <v/>
      </c>
      <c r="H2968" s="338" t="str">
        <f>IF(ISNUMBER(E2968), IF(G2968&gt;'Bulk DivVar Analysis'!$J$116,"Pass","Fail"),"")</f>
        <v/>
      </c>
      <c r="I2968" s="338" t="str">
        <f t="shared" si="48"/>
        <v/>
      </c>
      <c r="J2968" s="339"/>
      <c r="K2968" s="339"/>
      <c r="L2968" s="339"/>
      <c r="M2968" s="339"/>
      <c r="N2968" s="339"/>
      <c r="O2968" s="339"/>
      <c r="P2968" s="339"/>
      <c r="Q2968" s="339"/>
    </row>
    <row r="2969" spans="1:17" ht="13.5" customHeight="1">
      <c r="A2969" s="481"/>
      <c r="B2969" s="481"/>
      <c r="C2969" s="481"/>
      <c r="D2969" s="481"/>
      <c r="E2969" s="481"/>
      <c r="F2969" s="339"/>
      <c r="G2969" s="340" t="str">
        <f>IF(ISNUMBER(E2969),E2969/'Bulk DivVar Analysis'!$I$114,"")</f>
        <v/>
      </c>
      <c r="H2969" s="338" t="str">
        <f>IF(ISNUMBER(E2969), IF(G2969&gt;'Bulk DivVar Analysis'!$J$116,"Pass","Fail"),"")</f>
        <v/>
      </c>
      <c r="I2969" s="338" t="str">
        <f t="shared" si="48"/>
        <v/>
      </c>
      <c r="J2969" s="339"/>
      <c r="K2969" s="339"/>
      <c r="L2969" s="339"/>
      <c r="M2969" s="339"/>
      <c r="N2969" s="339"/>
      <c r="O2969" s="339"/>
      <c r="P2969" s="339"/>
      <c r="Q2969" s="339"/>
    </row>
    <row r="2970" spans="1:17" ht="13.5" customHeight="1">
      <c r="A2970" s="481"/>
      <c r="B2970" s="481"/>
      <c r="C2970" s="481"/>
      <c r="D2970" s="481"/>
      <c r="E2970" s="481"/>
      <c r="F2970" s="339"/>
      <c r="G2970" s="340" t="str">
        <f>IF(ISNUMBER(E2970),E2970/'Bulk DivVar Analysis'!$I$114,"")</f>
        <v/>
      </c>
      <c r="H2970" s="338" t="str">
        <f>IF(ISNUMBER(E2970), IF(G2970&gt;'Bulk DivVar Analysis'!$J$116,"Pass","Fail"),"")</f>
        <v/>
      </c>
      <c r="I2970" s="338" t="str">
        <f t="shared" si="48"/>
        <v/>
      </c>
      <c r="J2970" s="339"/>
      <c r="K2970" s="339"/>
      <c r="L2970" s="339"/>
      <c r="M2970" s="339"/>
      <c r="N2970" s="339"/>
      <c r="O2970" s="339"/>
      <c r="P2970" s="339"/>
      <c r="Q2970" s="339"/>
    </row>
    <row r="2971" spans="1:17" ht="13.5" customHeight="1">
      <c r="A2971" s="481"/>
      <c r="B2971" s="481"/>
      <c r="C2971" s="481"/>
      <c r="D2971" s="481"/>
      <c r="E2971" s="481"/>
      <c r="F2971" s="339"/>
      <c r="G2971" s="340" t="str">
        <f>IF(ISNUMBER(E2971),E2971/'Bulk DivVar Analysis'!$I$114,"")</f>
        <v/>
      </c>
      <c r="H2971" s="338" t="str">
        <f>IF(ISNUMBER(E2971), IF(G2971&gt;'Bulk DivVar Analysis'!$J$116,"Pass","Fail"),"")</f>
        <v/>
      </c>
      <c r="I2971" s="338" t="str">
        <f t="shared" si="48"/>
        <v/>
      </c>
      <c r="J2971" s="339"/>
      <c r="K2971" s="339"/>
      <c r="L2971" s="339"/>
      <c r="M2971" s="339"/>
      <c r="N2971" s="339"/>
      <c r="O2971" s="339"/>
      <c r="P2971" s="339"/>
      <c r="Q2971" s="339"/>
    </row>
    <row r="2972" spans="1:17" ht="13.5" customHeight="1">
      <c r="A2972" s="481"/>
      <c r="B2972" s="481"/>
      <c r="C2972" s="481"/>
      <c r="D2972" s="481"/>
      <c r="E2972" s="481"/>
      <c r="F2972" s="339"/>
      <c r="G2972" s="340" t="str">
        <f>IF(ISNUMBER(E2972),E2972/'Bulk DivVar Analysis'!$I$114,"")</f>
        <v/>
      </c>
      <c r="H2972" s="338" t="str">
        <f>IF(ISNUMBER(E2972), IF(G2972&gt;'Bulk DivVar Analysis'!$J$116,"Pass","Fail"),"")</f>
        <v/>
      </c>
      <c r="I2972" s="338" t="str">
        <f t="shared" si="48"/>
        <v/>
      </c>
      <c r="J2972" s="339"/>
      <c r="K2972" s="339"/>
      <c r="L2972" s="339"/>
      <c r="M2972" s="339"/>
      <c r="N2972" s="339"/>
      <c r="O2972" s="339"/>
      <c r="P2972" s="339"/>
      <c r="Q2972" s="339"/>
    </row>
    <row r="2973" spans="1:17" ht="13.5" customHeight="1">
      <c r="A2973" s="481"/>
      <c r="B2973" s="481"/>
      <c r="C2973" s="481"/>
      <c r="D2973" s="481"/>
      <c r="E2973" s="481"/>
      <c r="F2973" s="339"/>
      <c r="G2973" s="340" t="str">
        <f>IF(ISNUMBER(E2973),E2973/'Bulk DivVar Analysis'!$I$114,"")</f>
        <v/>
      </c>
      <c r="H2973" s="338" t="str">
        <f>IF(ISNUMBER(E2973), IF(G2973&gt;'Bulk DivVar Analysis'!$J$116,"Pass","Fail"),"")</f>
        <v/>
      </c>
      <c r="I2973" s="338" t="str">
        <f t="shared" si="48"/>
        <v/>
      </c>
      <c r="J2973" s="339"/>
      <c r="K2973" s="339"/>
      <c r="L2973" s="339"/>
      <c r="M2973" s="339"/>
      <c r="N2973" s="339"/>
      <c r="O2973" s="339"/>
      <c r="P2973" s="339"/>
      <c r="Q2973" s="339"/>
    </row>
    <row r="2974" spans="1:17" ht="13.5" customHeight="1">
      <c r="A2974" s="481"/>
      <c r="B2974" s="481"/>
      <c r="C2974" s="481"/>
      <c r="D2974" s="481"/>
      <c r="E2974" s="481"/>
      <c r="F2974" s="339"/>
      <c r="G2974" s="340" t="str">
        <f>IF(ISNUMBER(E2974),E2974/'Bulk DivVar Analysis'!$I$114,"")</f>
        <v/>
      </c>
      <c r="H2974" s="338" t="str">
        <f>IF(ISNUMBER(E2974), IF(G2974&gt;'Bulk DivVar Analysis'!$J$116,"Pass","Fail"),"")</f>
        <v/>
      </c>
      <c r="I2974" s="338" t="str">
        <f t="shared" si="48"/>
        <v/>
      </c>
      <c r="J2974" s="339"/>
      <c r="K2974" s="339"/>
      <c r="L2974" s="339"/>
      <c r="M2974" s="339"/>
      <c r="N2974" s="339"/>
      <c r="O2974" s="339"/>
      <c r="P2974" s="339"/>
      <c r="Q2974" s="339"/>
    </row>
    <row r="2975" spans="1:17" ht="13.5" customHeight="1">
      <c r="A2975" s="481"/>
      <c r="B2975" s="481"/>
      <c r="C2975" s="481"/>
      <c r="D2975" s="481"/>
      <c r="E2975" s="481"/>
      <c r="F2975" s="339"/>
      <c r="G2975" s="340" t="str">
        <f>IF(ISNUMBER(E2975),E2975/'Bulk DivVar Analysis'!$I$114,"")</f>
        <v/>
      </c>
      <c r="H2975" s="338" t="str">
        <f>IF(ISNUMBER(E2975), IF(G2975&gt;'Bulk DivVar Analysis'!$J$116,"Pass","Fail"),"")</f>
        <v/>
      </c>
      <c r="I2975" s="338" t="str">
        <f t="shared" si="48"/>
        <v/>
      </c>
      <c r="J2975" s="339"/>
      <c r="K2975" s="339"/>
      <c r="L2975" s="339"/>
      <c r="M2975" s="339"/>
      <c r="N2975" s="339"/>
      <c r="O2975" s="339"/>
      <c r="P2975" s="339"/>
      <c r="Q2975" s="339"/>
    </row>
    <row r="2976" spans="1:17" ht="13.5" customHeight="1">
      <c r="A2976" s="481"/>
      <c r="B2976" s="481"/>
      <c r="C2976" s="481"/>
      <c r="D2976" s="481"/>
      <c r="E2976" s="481"/>
      <c r="F2976" s="339"/>
      <c r="G2976" s="340" t="str">
        <f>IF(ISNUMBER(E2976),E2976/'Bulk DivVar Analysis'!$I$114,"")</f>
        <v/>
      </c>
      <c r="H2976" s="338" t="str">
        <f>IF(ISNUMBER(E2976), IF(G2976&gt;'Bulk DivVar Analysis'!$J$116,"Pass","Fail"),"")</f>
        <v/>
      </c>
      <c r="I2976" s="338" t="str">
        <f t="shared" si="48"/>
        <v/>
      </c>
      <c r="J2976" s="339"/>
      <c r="K2976" s="339"/>
      <c r="L2976" s="339"/>
      <c r="M2976" s="339"/>
      <c r="N2976" s="339"/>
      <c r="O2976" s="339"/>
      <c r="P2976" s="339"/>
      <c r="Q2976" s="339"/>
    </row>
    <row r="2977" spans="1:17" ht="13.5" customHeight="1">
      <c r="A2977" s="481"/>
      <c r="B2977" s="481"/>
      <c r="C2977" s="481"/>
      <c r="D2977" s="481"/>
      <c r="E2977" s="481"/>
      <c r="F2977" s="339"/>
      <c r="G2977" s="340" t="str">
        <f>IF(ISNUMBER(E2977),E2977/'Bulk DivVar Analysis'!$I$114,"")</f>
        <v/>
      </c>
      <c r="H2977" s="338" t="str">
        <f>IF(ISNUMBER(E2977), IF(G2977&gt;'Bulk DivVar Analysis'!$J$116,"Pass","Fail"),"")</f>
        <v/>
      </c>
      <c r="I2977" s="338" t="str">
        <f t="shared" si="48"/>
        <v/>
      </c>
      <c r="J2977" s="339"/>
      <c r="K2977" s="339"/>
      <c r="L2977" s="339"/>
      <c r="M2977" s="339"/>
      <c r="N2977" s="339"/>
      <c r="O2977" s="339"/>
      <c r="P2977" s="339"/>
      <c r="Q2977" s="339"/>
    </row>
    <row r="2978" spans="1:17" ht="13.5" customHeight="1">
      <c r="A2978" s="481"/>
      <c r="B2978" s="481"/>
      <c r="C2978" s="481"/>
      <c r="D2978" s="481"/>
      <c r="E2978" s="481"/>
      <c r="F2978" s="339"/>
      <c r="G2978" s="340" t="str">
        <f>IF(ISNUMBER(E2978),E2978/'Bulk DivVar Analysis'!$I$114,"")</f>
        <v/>
      </c>
      <c r="H2978" s="338" t="str">
        <f>IF(ISNUMBER(E2978), IF(G2978&gt;'Bulk DivVar Analysis'!$J$116,"Pass","Fail"),"")</f>
        <v/>
      </c>
      <c r="I2978" s="338" t="str">
        <f t="shared" si="48"/>
        <v/>
      </c>
      <c r="J2978" s="339"/>
      <c r="K2978" s="339"/>
      <c r="L2978" s="339"/>
      <c r="M2978" s="339"/>
      <c r="N2978" s="339"/>
      <c r="O2978" s="339"/>
      <c r="P2978" s="339"/>
      <c r="Q2978" s="339"/>
    </row>
    <row r="2979" spans="1:17" ht="13.5" customHeight="1">
      <c r="A2979" s="481"/>
      <c r="B2979" s="481"/>
      <c r="C2979" s="481"/>
      <c r="D2979" s="481"/>
      <c r="E2979" s="481"/>
      <c r="F2979" s="339"/>
      <c r="G2979" s="340" t="str">
        <f>IF(ISNUMBER(E2979),E2979/'Bulk DivVar Analysis'!$I$114,"")</f>
        <v/>
      </c>
      <c r="H2979" s="338" t="str">
        <f>IF(ISNUMBER(E2979), IF(G2979&gt;'Bulk DivVar Analysis'!$J$116,"Pass","Fail"),"")</f>
        <v/>
      </c>
      <c r="I2979" s="338" t="str">
        <f t="shared" si="48"/>
        <v/>
      </c>
      <c r="J2979" s="339"/>
      <c r="K2979" s="339"/>
      <c r="L2979" s="339"/>
      <c r="M2979" s="339"/>
      <c r="N2979" s="339"/>
      <c r="O2979" s="339"/>
      <c r="P2979" s="339"/>
      <c r="Q2979" s="339"/>
    </row>
    <row r="2980" spans="1:17" ht="13.5" customHeight="1">
      <c r="A2980" s="481"/>
      <c r="B2980" s="481"/>
      <c r="C2980" s="481"/>
      <c r="D2980" s="481"/>
      <c r="E2980" s="481"/>
      <c r="F2980" s="339"/>
      <c r="G2980" s="340" t="str">
        <f>IF(ISNUMBER(E2980),E2980/'Bulk DivVar Analysis'!$I$114,"")</f>
        <v/>
      </c>
      <c r="H2980" s="338" t="str">
        <f>IF(ISNUMBER(E2980), IF(G2980&gt;'Bulk DivVar Analysis'!$J$116,"Pass","Fail"),"")</f>
        <v/>
      </c>
      <c r="I2980" s="338" t="str">
        <f t="shared" si="48"/>
        <v/>
      </c>
      <c r="J2980" s="339"/>
      <c r="K2980" s="339"/>
      <c r="L2980" s="339"/>
      <c r="M2980" s="339"/>
      <c r="N2980" s="339"/>
      <c r="O2980" s="339"/>
      <c r="P2980" s="339"/>
      <c r="Q2980" s="339"/>
    </row>
    <row r="2981" spans="1:17" ht="13.5" customHeight="1">
      <c r="A2981" s="481"/>
      <c r="B2981" s="481"/>
      <c r="C2981" s="481"/>
      <c r="D2981" s="481"/>
      <c r="E2981" s="481"/>
      <c r="F2981" s="339"/>
      <c r="G2981" s="340" t="str">
        <f>IF(ISNUMBER(E2981),E2981/'Bulk DivVar Analysis'!$I$114,"")</f>
        <v/>
      </c>
      <c r="H2981" s="338" t="str">
        <f>IF(ISNUMBER(E2981), IF(G2981&gt;'Bulk DivVar Analysis'!$J$116,"Pass","Fail"),"")</f>
        <v/>
      </c>
      <c r="I2981" s="338" t="str">
        <f t="shared" si="48"/>
        <v/>
      </c>
      <c r="J2981" s="339"/>
      <c r="K2981" s="339"/>
      <c r="L2981" s="339"/>
      <c r="M2981" s="339"/>
      <c r="N2981" s="339"/>
      <c r="O2981" s="339"/>
      <c r="P2981" s="339"/>
      <c r="Q2981" s="339"/>
    </row>
    <row r="2982" spans="1:17" ht="13.5" customHeight="1">
      <c r="A2982" s="481"/>
      <c r="B2982" s="481"/>
      <c r="C2982" s="481"/>
      <c r="D2982" s="481"/>
      <c r="E2982" s="481"/>
      <c r="F2982" s="339"/>
      <c r="G2982" s="340" t="str">
        <f>IF(ISNUMBER(E2982),E2982/'Bulk DivVar Analysis'!$I$114,"")</f>
        <v/>
      </c>
      <c r="H2982" s="338" t="str">
        <f>IF(ISNUMBER(E2982), IF(G2982&gt;'Bulk DivVar Analysis'!$J$116,"Pass","Fail"),"")</f>
        <v/>
      </c>
      <c r="I2982" s="338" t="str">
        <f t="shared" si="48"/>
        <v/>
      </c>
      <c r="J2982" s="339"/>
      <c r="K2982" s="339"/>
      <c r="L2982" s="339"/>
      <c r="M2982" s="339"/>
      <c r="N2982" s="339"/>
      <c r="O2982" s="339"/>
      <c r="P2982" s="339"/>
      <c r="Q2982" s="339"/>
    </row>
    <row r="2983" spans="1:17" ht="13.5" customHeight="1">
      <c r="A2983" s="481"/>
      <c r="B2983" s="481"/>
      <c r="C2983" s="481"/>
      <c r="D2983" s="481"/>
      <c r="E2983" s="481"/>
      <c r="F2983" s="339"/>
      <c r="G2983" s="340" t="str">
        <f>IF(ISNUMBER(E2983),E2983/'Bulk DivVar Analysis'!$I$114,"")</f>
        <v/>
      </c>
      <c r="H2983" s="338" t="str">
        <f>IF(ISNUMBER(E2983), IF(G2983&gt;'Bulk DivVar Analysis'!$J$116,"Pass","Fail"),"")</f>
        <v/>
      </c>
      <c r="I2983" s="338" t="str">
        <f t="shared" si="48"/>
        <v/>
      </c>
      <c r="J2983" s="339"/>
      <c r="K2983" s="339"/>
      <c r="L2983" s="339"/>
      <c r="M2983" s="339"/>
      <c r="N2983" s="339"/>
      <c r="O2983" s="339"/>
      <c r="P2983" s="339"/>
      <c r="Q2983" s="339"/>
    </row>
    <row r="2984" spans="1:17" ht="13.5" customHeight="1">
      <c r="A2984" s="481"/>
      <c r="B2984" s="481"/>
      <c r="C2984" s="481"/>
      <c r="D2984" s="481"/>
      <c r="E2984" s="481"/>
      <c r="F2984" s="339"/>
      <c r="G2984" s="340" t="str">
        <f>IF(ISNUMBER(E2984),E2984/'Bulk DivVar Analysis'!$I$114,"")</f>
        <v/>
      </c>
      <c r="H2984" s="338" t="str">
        <f>IF(ISNUMBER(E2984), IF(G2984&gt;'Bulk DivVar Analysis'!$J$116,"Pass","Fail"),"")</f>
        <v/>
      </c>
      <c r="I2984" s="338" t="str">
        <f t="shared" si="48"/>
        <v/>
      </c>
      <c r="J2984" s="339"/>
      <c r="K2984" s="339"/>
      <c r="L2984" s="339"/>
      <c r="M2984" s="339"/>
      <c r="N2984" s="339"/>
      <c r="O2984" s="339"/>
      <c r="P2984" s="339"/>
      <c r="Q2984" s="339"/>
    </row>
    <row r="2985" spans="1:17" ht="13.5" customHeight="1">
      <c r="A2985" s="481"/>
      <c r="B2985" s="481"/>
      <c r="C2985" s="481"/>
      <c r="D2985" s="481"/>
      <c r="E2985" s="481"/>
      <c r="F2985" s="339"/>
      <c r="G2985" s="340" t="str">
        <f>IF(ISNUMBER(E2985),E2985/'Bulk DivVar Analysis'!$I$114,"")</f>
        <v/>
      </c>
      <c r="H2985" s="338" t="str">
        <f>IF(ISNUMBER(E2985), IF(G2985&gt;'Bulk DivVar Analysis'!$J$116,"Pass","Fail"),"")</f>
        <v/>
      </c>
      <c r="I2985" s="338" t="str">
        <f t="shared" si="48"/>
        <v/>
      </c>
      <c r="J2985" s="339"/>
      <c r="K2985" s="339"/>
      <c r="L2985" s="339"/>
      <c r="M2985" s="339"/>
      <c r="N2985" s="339"/>
      <c r="O2985" s="339"/>
      <c r="P2985" s="339"/>
      <c r="Q2985" s="339"/>
    </row>
    <row r="2986" spans="1:17" ht="13.5" customHeight="1">
      <c r="A2986" s="481"/>
      <c r="B2986" s="481"/>
      <c r="C2986" s="481"/>
      <c r="D2986" s="481"/>
      <c r="E2986" s="481"/>
      <c r="F2986" s="339"/>
      <c r="G2986" s="340" t="str">
        <f>IF(ISNUMBER(E2986),E2986/'Bulk DivVar Analysis'!$I$114,"")</f>
        <v/>
      </c>
      <c r="H2986" s="338" t="str">
        <f>IF(ISNUMBER(E2986), IF(G2986&gt;'Bulk DivVar Analysis'!$J$116,"Pass","Fail"),"")</f>
        <v/>
      </c>
      <c r="I2986" s="338" t="str">
        <f t="shared" si="48"/>
        <v/>
      </c>
      <c r="J2986" s="339"/>
      <c r="K2986" s="339"/>
      <c r="L2986" s="339"/>
      <c r="M2986" s="339"/>
      <c r="N2986" s="339"/>
      <c r="O2986" s="339"/>
      <c r="P2986" s="339"/>
      <c r="Q2986" s="339"/>
    </row>
    <row r="2987" spans="1:17" ht="13.5" customHeight="1">
      <c r="A2987" s="481"/>
      <c r="B2987" s="481"/>
      <c r="C2987" s="481"/>
      <c r="D2987" s="481"/>
      <c r="E2987" s="481"/>
      <c r="F2987" s="339"/>
      <c r="G2987" s="340" t="str">
        <f>IF(ISNUMBER(E2987),E2987/'Bulk DivVar Analysis'!$I$114,"")</f>
        <v/>
      </c>
      <c r="H2987" s="338" t="str">
        <f>IF(ISNUMBER(E2987), IF(G2987&gt;'Bulk DivVar Analysis'!$J$116,"Pass","Fail"),"")</f>
        <v/>
      </c>
      <c r="I2987" s="338" t="str">
        <f t="shared" si="48"/>
        <v/>
      </c>
      <c r="J2987" s="339"/>
      <c r="K2987" s="339"/>
      <c r="L2987" s="339"/>
      <c r="M2987" s="339"/>
      <c r="N2987" s="339"/>
      <c r="O2987" s="339"/>
      <c r="P2987" s="339"/>
      <c r="Q2987" s="339"/>
    </row>
    <row r="2988" spans="1:17" ht="13.5" customHeight="1">
      <c r="A2988" s="481"/>
      <c r="B2988" s="481"/>
      <c r="C2988" s="481"/>
      <c r="D2988" s="481"/>
      <c r="E2988" s="481"/>
      <c r="F2988" s="339"/>
      <c r="G2988" s="340" t="str">
        <f>IF(ISNUMBER(E2988),E2988/'Bulk DivVar Analysis'!$I$114,"")</f>
        <v/>
      </c>
      <c r="H2988" s="338" t="str">
        <f>IF(ISNUMBER(E2988), IF(G2988&gt;'Bulk DivVar Analysis'!$J$116,"Pass","Fail"),"")</f>
        <v/>
      </c>
      <c r="I2988" s="338" t="str">
        <f t="shared" si="48"/>
        <v/>
      </c>
      <c r="J2988" s="339"/>
      <c r="K2988" s="339"/>
      <c r="L2988" s="339"/>
      <c r="M2988" s="339"/>
      <c r="N2988" s="339"/>
      <c r="O2988" s="339"/>
      <c r="P2988" s="339"/>
      <c r="Q2988" s="339"/>
    </row>
    <row r="2989" spans="1:17" ht="13.5" customHeight="1">
      <c r="A2989" s="481"/>
      <c r="B2989" s="481"/>
      <c r="C2989" s="481"/>
      <c r="D2989" s="481"/>
      <c r="E2989" s="481"/>
      <c r="F2989" s="339"/>
      <c r="G2989" s="340" t="str">
        <f>IF(ISNUMBER(E2989),E2989/'Bulk DivVar Analysis'!$I$114,"")</f>
        <v/>
      </c>
      <c r="H2989" s="338" t="str">
        <f>IF(ISNUMBER(E2989), IF(G2989&gt;'Bulk DivVar Analysis'!$J$116,"Pass","Fail"),"")</f>
        <v/>
      </c>
      <c r="I2989" s="338" t="str">
        <f t="shared" si="48"/>
        <v/>
      </c>
      <c r="J2989" s="339"/>
      <c r="K2989" s="339"/>
      <c r="L2989" s="339"/>
      <c r="M2989" s="339"/>
      <c r="N2989" s="339"/>
      <c r="O2989" s="339"/>
      <c r="P2989" s="339"/>
      <c r="Q2989" s="339"/>
    </row>
    <row r="2990" spans="1:17" ht="13.5" customHeight="1">
      <c r="A2990" s="481"/>
      <c r="B2990" s="481"/>
      <c r="C2990" s="481"/>
      <c r="D2990" s="481"/>
      <c r="E2990" s="481"/>
      <c r="F2990" s="339"/>
      <c r="G2990" s="340" t="str">
        <f>IF(ISNUMBER(E2990),E2990/'Bulk DivVar Analysis'!$I$114,"")</f>
        <v/>
      </c>
      <c r="H2990" s="338" t="str">
        <f>IF(ISNUMBER(E2990), IF(G2990&gt;'Bulk DivVar Analysis'!$J$116,"Pass","Fail"),"")</f>
        <v/>
      </c>
      <c r="I2990" s="338" t="str">
        <f t="shared" si="48"/>
        <v/>
      </c>
      <c r="J2990" s="339"/>
      <c r="K2990" s="339"/>
      <c r="L2990" s="339"/>
      <c r="M2990" s="339"/>
      <c r="N2990" s="339"/>
      <c r="O2990" s="339"/>
      <c r="P2990" s="339"/>
      <c r="Q2990" s="339"/>
    </row>
    <row r="2991" spans="1:17" ht="13.5" customHeight="1">
      <c r="A2991" s="481"/>
      <c r="B2991" s="481"/>
      <c r="C2991" s="481"/>
      <c r="D2991" s="481"/>
      <c r="E2991" s="481"/>
      <c r="F2991" s="339"/>
      <c r="G2991" s="340" t="str">
        <f>IF(ISNUMBER(E2991),E2991/'Bulk DivVar Analysis'!$I$114,"")</f>
        <v/>
      </c>
      <c r="H2991" s="338" t="str">
        <f>IF(ISNUMBER(E2991), IF(G2991&gt;'Bulk DivVar Analysis'!$J$116,"Pass","Fail"),"")</f>
        <v/>
      </c>
      <c r="I2991" s="338" t="str">
        <f t="shared" si="48"/>
        <v/>
      </c>
      <c r="J2991" s="339"/>
      <c r="K2991" s="339"/>
      <c r="L2991" s="339"/>
      <c r="M2991" s="339"/>
      <c r="N2991" s="339"/>
      <c r="O2991" s="339"/>
      <c r="P2991" s="339"/>
      <c r="Q2991" s="339"/>
    </row>
    <row r="2992" spans="1:17" ht="13.5" customHeight="1">
      <c r="A2992" s="481"/>
      <c r="B2992" s="481"/>
      <c r="C2992" s="481"/>
      <c r="D2992" s="481"/>
      <c r="E2992" s="481"/>
      <c r="F2992" s="339"/>
      <c r="G2992" s="340" t="str">
        <f>IF(ISNUMBER(E2992),E2992/'Bulk DivVar Analysis'!$I$114,"")</f>
        <v/>
      </c>
      <c r="H2992" s="338" t="str">
        <f>IF(ISNUMBER(E2992), IF(G2992&gt;'Bulk DivVar Analysis'!$J$116,"Pass","Fail"),"")</f>
        <v/>
      </c>
      <c r="I2992" s="338" t="str">
        <f t="shared" si="48"/>
        <v/>
      </c>
      <c r="J2992" s="339"/>
      <c r="K2992" s="339"/>
      <c r="L2992" s="339"/>
      <c r="M2992" s="339"/>
      <c r="N2992" s="339"/>
      <c r="O2992" s="339"/>
      <c r="P2992" s="339"/>
      <c r="Q2992" s="339"/>
    </row>
    <row r="2993" spans="1:17" ht="13.5" customHeight="1">
      <c r="A2993" s="481"/>
      <c r="B2993" s="481"/>
      <c r="C2993" s="481"/>
      <c r="D2993" s="481"/>
      <c r="E2993" s="481"/>
      <c r="F2993" s="339"/>
      <c r="G2993" s="340" t="str">
        <f>IF(ISNUMBER(E2993),E2993/'Bulk DivVar Analysis'!$I$114,"")</f>
        <v/>
      </c>
      <c r="H2993" s="338" t="str">
        <f>IF(ISNUMBER(E2993), IF(G2993&gt;'Bulk DivVar Analysis'!$J$116,"Pass","Fail"),"")</f>
        <v/>
      </c>
      <c r="I2993" s="338" t="str">
        <f t="shared" si="48"/>
        <v/>
      </c>
      <c r="J2993" s="339"/>
      <c r="K2993" s="339"/>
      <c r="L2993" s="339"/>
      <c r="M2993" s="339"/>
      <c r="N2993" s="339"/>
      <c r="O2993" s="339"/>
      <c r="P2993" s="339"/>
      <c r="Q2993" s="339"/>
    </row>
    <row r="2994" spans="1:17" ht="13.5" customHeight="1">
      <c r="A2994" s="481"/>
      <c r="B2994" s="481"/>
      <c r="C2994" s="481"/>
      <c r="D2994" s="481"/>
      <c r="E2994" s="481"/>
      <c r="F2994" s="339"/>
      <c r="G2994" s="340" t="str">
        <f>IF(ISNUMBER(E2994),E2994/'Bulk DivVar Analysis'!$I$114,"")</f>
        <v/>
      </c>
      <c r="H2994" s="338" t="str">
        <f>IF(ISNUMBER(E2994), IF(G2994&gt;'Bulk DivVar Analysis'!$J$116,"Pass","Fail"),"")</f>
        <v/>
      </c>
      <c r="I2994" s="338" t="str">
        <f t="shared" si="48"/>
        <v/>
      </c>
      <c r="J2994" s="339"/>
      <c r="K2994" s="339"/>
      <c r="L2994" s="339"/>
      <c r="M2994" s="339"/>
      <c r="N2994" s="339"/>
      <c r="O2994" s="339"/>
      <c r="P2994" s="339"/>
      <c r="Q2994" s="339"/>
    </row>
    <row r="2995" spans="1:17" ht="13.5" customHeight="1">
      <c r="A2995" s="481"/>
      <c r="B2995" s="481"/>
      <c r="C2995" s="481"/>
      <c r="D2995" s="481"/>
      <c r="E2995" s="481"/>
      <c r="F2995" s="339"/>
      <c r="G2995" s="340" t="str">
        <f>IF(ISNUMBER(E2995),E2995/'Bulk DivVar Analysis'!$I$114,"")</f>
        <v/>
      </c>
      <c r="H2995" s="338" t="str">
        <f>IF(ISNUMBER(E2995), IF(G2995&gt;'Bulk DivVar Analysis'!$J$116,"Pass","Fail"),"")</f>
        <v/>
      </c>
      <c r="I2995" s="338" t="str">
        <f t="shared" si="48"/>
        <v/>
      </c>
      <c r="J2995" s="339"/>
      <c r="K2995" s="339"/>
      <c r="L2995" s="339"/>
      <c r="M2995" s="339"/>
      <c r="N2995" s="339"/>
      <c r="O2995" s="339"/>
      <c r="P2995" s="339"/>
      <c r="Q2995" s="339"/>
    </row>
    <row r="2996" spans="1:17" ht="13.5" customHeight="1">
      <c r="A2996" s="481"/>
      <c r="B2996" s="481"/>
      <c r="C2996" s="481"/>
      <c r="D2996" s="481"/>
      <c r="E2996" s="481"/>
      <c r="F2996" s="339"/>
      <c r="G2996" s="340" t="str">
        <f>IF(ISNUMBER(E2996),E2996/'Bulk DivVar Analysis'!$I$114,"")</f>
        <v/>
      </c>
      <c r="H2996" s="338" t="str">
        <f>IF(ISNUMBER(E2996), IF(G2996&gt;'Bulk DivVar Analysis'!$J$116,"Pass","Fail"),"")</f>
        <v/>
      </c>
      <c r="I2996" s="338" t="str">
        <f t="shared" si="48"/>
        <v/>
      </c>
      <c r="J2996" s="339"/>
      <c r="K2996" s="339"/>
      <c r="L2996" s="339"/>
      <c r="M2996" s="339"/>
      <c r="N2996" s="339"/>
      <c r="O2996" s="339"/>
      <c r="P2996" s="339"/>
      <c r="Q2996" s="339"/>
    </row>
    <row r="2997" spans="1:17" ht="13.5" customHeight="1">
      <c r="A2997" s="481"/>
      <c r="B2997" s="481"/>
      <c r="C2997" s="481"/>
      <c r="D2997" s="481"/>
      <c r="E2997" s="481"/>
      <c r="F2997" s="339"/>
      <c r="G2997" s="340" t="str">
        <f>IF(ISNUMBER(E2997),E2997/'Bulk DivVar Analysis'!$I$114,"")</f>
        <v/>
      </c>
      <c r="H2997" s="338" t="str">
        <f>IF(ISNUMBER(E2997), IF(G2997&gt;'Bulk DivVar Analysis'!$J$116,"Pass","Fail"),"")</f>
        <v/>
      </c>
      <c r="I2997" s="338" t="str">
        <f t="shared" si="48"/>
        <v/>
      </c>
      <c r="J2997" s="339"/>
      <c r="K2997" s="339"/>
      <c r="L2997" s="339"/>
      <c r="M2997" s="339"/>
      <c r="N2997" s="339"/>
      <c r="O2997" s="339"/>
      <c r="P2997" s="339"/>
      <c r="Q2997" s="339"/>
    </row>
    <row r="2998" spans="1:17" ht="13.5" customHeight="1">
      <c r="A2998" s="481"/>
      <c r="B2998" s="481"/>
      <c r="C2998" s="481"/>
      <c r="D2998" s="481"/>
      <c r="E2998" s="481"/>
      <c r="F2998" s="339"/>
      <c r="G2998" s="340" t="str">
        <f>IF(ISNUMBER(E2998),E2998/'Bulk DivVar Analysis'!$I$114,"")</f>
        <v/>
      </c>
      <c r="H2998" s="338" t="str">
        <f>IF(ISNUMBER(E2998), IF(G2998&gt;'Bulk DivVar Analysis'!$J$116,"Pass","Fail"),"")</f>
        <v/>
      </c>
      <c r="I2998" s="338" t="str">
        <f t="shared" si="48"/>
        <v/>
      </c>
      <c r="J2998" s="339"/>
      <c r="K2998" s="339"/>
      <c r="L2998" s="339"/>
      <c r="M2998" s="339"/>
      <c r="N2998" s="339"/>
      <c r="O2998" s="339"/>
      <c r="P2998" s="339"/>
      <c r="Q2998" s="339"/>
    </row>
    <row r="2999" spans="1:17" ht="13.5" customHeight="1">
      <c r="A2999" s="481"/>
      <c r="B2999" s="481"/>
      <c r="C2999" s="481"/>
      <c r="D2999" s="481"/>
      <c r="E2999" s="481"/>
      <c r="F2999" s="339"/>
      <c r="G2999" s="340" t="str">
        <f>IF(ISNUMBER(E2999),E2999/'Bulk DivVar Analysis'!$I$114,"")</f>
        <v/>
      </c>
      <c r="H2999" s="338" t="str">
        <f>IF(ISNUMBER(E2999), IF(G2999&gt;'Bulk DivVar Analysis'!$J$116,"Pass","Fail"),"")</f>
        <v/>
      </c>
      <c r="I2999" s="338" t="str">
        <f t="shared" si="48"/>
        <v/>
      </c>
      <c r="J2999" s="339"/>
      <c r="K2999" s="339"/>
      <c r="L2999" s="339"/>
      <c r="M2999" s="339"/>
      <c r="N2999" s="339"/>
      <c r="O2999" s="339"/>
      <c r="P2999" s="339"/>
      <c r="Q2999" s="339"/>
    </row>
    <row r="3000" spans="1:17" ht="13.5" customHeight="1">
      <c r="A3000" s="481"/>
      <c r="B3000" s="481"/>
      <c r="C3000" s="481"/>
      <c r="D3000" s="481"/>
      <c r="E3000" s="481"/>
      <c r="F3000" s="339"/>
      <c r="G3000" s="340" t="str">
        <f>IF(ISNUMBER(E3000),E3000/'Bulk DivVar Analysis'!$I$114,"")</f>
        <v/>
      </c>
      <c r="H3000" s="338" t="str">
        <f>IF(ISNUMBER(E3000), IF(G3000&gt;'Bulk DivVar Analysis'!$J$116,"Pass","Fail"),"")</f>
        <v/>
      </c>
      <c r="I3000" s="338" t="str">
        <f t="shared" si="48"/>
        <v/>
      </c>
      <c r="J3000" s="339"/>
      <c r="K3000" s="339"/>
      <c r="L3000" s="339"/>
      <c r="M3000" s="339"/>
      <c r="N3000" s="339"/>
      <c r="O3000" s="339"/>
      <c r="P3000" s="339"/>
      <c r="Q3000" s="339"/>
    </row>
    <row r="3001" spans="1:17" ht="13.5" customHeight="1">
      <c r="A3001" s="481"/>
      <c r="B3001" s="481"/>
      <c r="C3001" s="481"/>
      <c r="D3001" s="481"/>
      <c r="E3001" s="481"/>
      <c r="F3001" s="339"/>
      <c r="G3001" s="340" t="str">
        <f>IF(ISNUMBER(E3001),E3001/'Bulk DivVar Analysis'!$I$114,"")</f>
        <v/>
      </c>
      <c r="H3001" s="338" t="str">
        <f>IF(ISNUMBER(E3001), IF(G3001&gt;'Bulk DivVar Analysis'!$J$116,"Pass","Fail"),"")</f>
        <v/>
      </c>
      <c r="I3001" s="338" t="str">
        <f t="shared" si="48"/>
        <v/>
      </c>
      <c r="J3001" s="339"/>
      <c r="K3001" s="339"/>
      <c r="L3001" s="339"/>
      <c r="M3001" s="339"/>
      <c r="N3001" s="339"/>
      <c r="O3001" s="339"/>
      <c r="P3001" s="339"/>
      <c r="Q3001" s="339"/>
    </row>
    <row r="3002" spans="1:17" ht="13.5" customHeight="1">
      <c r="A3002" s="481"/>
      <c r="B3002" s="481"/>
      <c r="C3002" s="481"/>
      <c r="D3002" s="481"/>
      <c r="E3002" s="481"/>
      <c r="F3002" s="339"/>
      <c r="G3002" s="340" t="str">
        <f>IF(ISNUMBER(E3002),E3002/'Bulk DivVar Analysis'!$I$114,"")</f>
        <v/>
      </c>
      <c r="H3002" s="338" t="str">
        <f>IF(ISNUMBER(E3002), IF(G3002&gt;'Bulk DivVar Analysis'!$J$116,"Pass","Fail"),"")</f>
        <v/>
      </c>
      <c r="I3002" s="338" t="str">
        <f t="shared" si="48"/>
        <v/>
      </c>
      <c r="J3002" s="339"/>
      <c r="K3002" s="339"/>
      <c r="L3002" s="339"/>
      <c r="M3002" s="339"/>
      <c r="N3002" s="339"/>
      <c r="O3002" s="339"/>
      <c r="P3002" s="339"/>
      <c r="Q3002" s="339"/>
    </row>
    <row r="3003" spans="1:17" ht="13.5" customHeight="1">
      <c r="A3003" s="481"/>
      <c r="B3003" s="481"/>
      <c r="C3003" s="481"/>
      <c r="D3003" s="481"/>
      <c r="E3003" s="481"/>
      <c r="F3003" s="339"/>
      <c r="G3003" s="340" t="str">
        <f>IF(ISNUMBER(E3003),E3003/'Bulk DivVar Analysis'!$I$114,"")</f>
        <v/>
      </c>
      <c r="H3003" s="338" t="str">
        <f>IF(ISNUMBER(E3003), IF(G3003&gt;'Bulk DivVar Analysis'!$J$116,"Pass","Fail"),"")</f>
        <v/>
      </c>
      <c r="I3003" s="338" t="str">
        <f t="shared" si="48"/>
        <v/>
      </c>
      <c r="J3003" s="339"/>
      <c r="K3003" s="339"/>
      <c r="L3003" s="339"/>
      <c r="M3003" s="339"/>
      <c r="N3003" s="339"/>
      <c r="O3003" s="339"/>
      <c r="P3003" s="339"/>
      <c r="Q3003" s="339"/>
    </row>
    <row r="3004" spans="1:17" ht="13.5" customHeight="1">
      <c r="A3004" s="481"/>
      <c r="B3004" s="481"/>
      <c r="C3004" s="481"/>
      <c r="D3004" s="481"/>
      <c r="E3004" s="481"/>
      <c r="F3004" s="339"/>
      <c r="G3004" s="340" t="str">
        <f>IF(ISNUMBER(E3004),E3004/'Bulk DivVar Analysis'!$I$114,"")</f>
        <v/>
      </c>
      <c r="H3004" s="338" t="str">
        <f>IF(ISNUMBER(E3004), IF(G3004&gt;'Bulk DivVar Analysis'!$J$116,"Pass","Fail"),"")</f>
        <v/>
      </c>
      <c r="I3004" s="338" t="str">
        <f t="shared" si="48"/>
        <v/>
      </c>
      <c r="J3004" s="339"/>
      <c r="K3004" s="339"/>
      <c r="L3004" s="339"/>
      <c r="M3004" s="339"/>
      <c r="N3004" s="339"/>
      <c r="O3004" s="339"/>
      <c r="P3004" s="339"/>
      <c r="Q3004" s="339"/>
    </row>
    <row r="3005" spans="1:17" ht="13.5" customHeight="1">
      <c r="A3005" s="481"/>
      <c r="B3005" s="481"/>
      <c r="C3005" s="481"/>
      <c r="D3005" s="481"/>
      <c r="E3005" s="481"/>
      <c r="F3005" s="339"/>
      <c r="G3005" s="340" t="str">
        <f>IF(ISNUMBER(E3005),E3005/'Bulk DivVar Analysis'!$I$114,"")</f>
        <v/>
      </c>
      <c r="H3005" s="338" t="str">
        <f>IF(ISNUMBER(E3005), IF(G3005&gt;'Bulk DivVar Analysis'!$J$116,"Pass","Fail"),"")</f>
        <v/>
      </c>
      <c r="I3005" s="338" t="str">
        <f t="shared" si="48"/>
        <v/>
      </c>
      <c r="J3005" s="339"/>
      <c r="K3005" s="339"/>
      <c r="L3005" s="339"/>
      <c r="M3005" s="339"/>
      <c r="N3005" s="339"/>
      <c r="O3005" s="339"/>
      <c r="P3005" s="339"/>
      <c r="Q3005" s="339"/>
    </row>
    <row r="3006" spans="1:17" ht="13.5" customHeight="1">
      <c r="A3006" s="481"/>
      <c r="B3006" s="481"/>
      <c r="C3006" s="481"/>
      <c r="D3006" s="481"/>
      <c r="E3006" s="481"/>
      <c r="F3006" s="339"/>
      <c r="G3006" s="340" t="str">
        <f>IF(ISNUMBER(E3006),E3006/'Bulk DivVar Analysis'!$I$114,"")</f>
        <v/>
      </c>
      <c r="H3006" s="338" t="str">
        <f>IF(ISNUMBER(E3006), IF(G3006&gt;'Bulk DivVar Analysis'!$J$116,"Pass","Fail"),"")</f>
        <v/>
      </c>
      <c r="I3006" s="338" t="str">
        <f t="shared" si="48"/>
        <v/>
      </c>
      <c r="J3006" s="339"/>
      <c r="K3006" s="339"/>
      <c r="L3006" s="339"/>
      <c r="M3006" s="339"/>
      <c r="N3006" s="339"/>
      <c r="O3006" s="339"/>
      <c r="P3006" s="339"/>
      <c r="Q3006" s="339"/>
    </row>
    <row r="3007" spans="1:17" ht="13.5" customHeight="1">
      <c r="A3007" s="481"/>
      <c r="B3007" s="481"/>
      <c r="C3007" s="481"/>
      <c r="D3007" s="481"/>
      <c r="E3007" s="481"/>
      <c r="F3007" s="339"/>
      <c r="G3007" s="340" t="str">
        <f>IF(ISNUMBER(E3007),E3007/'Bulk DivVar Analysis'!$I$114,"")</f>
        <v/>
      </c>
      <c r="H3007" s="338" t="str">
        <f>IF(ISNUMBER(E3007), IF(G3007&gt;'Bulk DivVar Analysis'!$J$116,"Pass","Fail"),"")</f>
        <v/>
      </c>
      <c r="I3007" s="338" t="str">
        <f t="shared" si="48"/>
        <v/>
      </c>
      <c r="J3007" s="339"/>
      <c r="K3007" s="339"/>
      <c r="L3007" s="339"/>
      <c r="M3007" s="339"/>
      <c r="N3007" s="339"/>
      <c r="O3007" s="339"/>
      <c r="P3007" s="339"/>
      <c r="Q3007" s="339"/>
    </row>
    <row r="3008" spans="1:17" ht="13.5" customHeight="1">
      <c r="A3008" s="481"/>
      <c r="B3008" s="481"/>
      <c r="C3008" s="481"/>
      <c r="D3008" s="481"/>
      <c r="E3008" s="481"/>
      <c r="F3008" s="339"/>
      <c r="G3008" s="340" t="str">
        <f>IF(ISNUMBER(E3008),E3008/'Bulk DivVar Analysis'!$I$114,"")</f>
        <v/>
      </c>
      <c r="H3008" s="338" t="str">
        <f>IF(ISNUMBER(E3008), IF(G3008&gt;'Bulk DivVar Analysis'!$J$116,"Pass","Fail"),"")</f>
        <v/>
      </c>
      <c r="I3008" s="338" t="str">
        <f t="shared" si="48"/>
        <v/>
      </c>
      <c r="J3008" s="339"/>
      <c r="K3008" s="339"/>
      <c r="L3008" s="339"/>
      <c r="M3008" s="339"/>
      <c r="N3008" s="339"/>
      <c r="O3008" s="339"/>
      <c r="P3008" s="339"/>
      <c r="Q3008" s="339"/>
    </row>
    <row r="3009" spans="1:17" ht="13.5" customHeight="1">
      <c r="A3009" s="481"/>
      <c r="B3009" s="481"/>
      <c r="C3009" s="481"/>
      <c r="D3009" s="481"/>
      <c r="E3009" s="481"/>
      <c r="F3009" s="339"/>
      <c r="G3009" s="340" t="str">
        <f>IF(ISNUMBER(E3009),E3009/'Bulk DivVar Analysis'!$I$114,"")</f>
        <v/>
      </c>
      <c r="H3009" s="338" t="str">
        <f>IF(ISNUMBER(E3009), IF(G3009&gt;'Bulk DivVar Analysis'!$J$116,"Pass","Fail"),"")</f>
        <v/>
      </c>
      <c r="I3009" s="338" t="str">
        <f t="shared" si="48"/>
        <v/>
      </c>
      <c r="J3009" s="339"/>
      <c r="K3009" s="339"/>
      <c r="L3009" s="339"/>
      <c r="M3009" s="339"/>
      <c r="N3009" s="339"/>
      <c r="O3009" s="339"/>
      <c r="P3009" s="339"/>
      <c r="Q3009" s="339"/>
    </row>
    <row r="3010" spans="1:17" ht="13.5" customHeight="1">
      <c r="A3010" s="481"/>
      <c r="B3010" s="481"/>
      <c r="C3010" s="481"/>
      <c r="D3010" s="481"/>
      <c r="E3010" s="481"/>
      <c r="F3010" s="339"/>
      <c r="G3010" s="340" t="str">
        <f>IF(ISNUMBER(E3010),E3010/'Bulk DivVar Analysis'!$I$114,"")</f>
        <v/>
      </c>
      <c r="H3010" s="338" t="str">
        <f>IF(ISNUMBER(E3010), IF(G3010&gt;'Bulk DivVar Analysis'!$J$116,"Pass","Fail"),"")</f>
        <v/>
      </c>
      <c r="I3010" s="338" t="str">
        <f t="shared" si="48"/>
        <v/>
      </c>
      <c r="J3010" s="339"/>
      <c r="K3010" s="339"/>
      <c r="L3010" s="339"/>
      <c r="M3010" s="339"/>
      <c r="N3010" s="339"/>
      <c r="O3010" s="339"/>
      <c r="P3010" s="339"/>
      <c r="Q3010" s="339"/>
    </row>
    <row r="3011" spans="1:17" ht="13.5" customHeight="1">
      <c r="A3011" s="481"/>
      <c r="B3011" s="481"/>
      <c r="C3011" s="481"/>
      <c r="D3011" s="481"/>
      <c r="E3011" s="481"/>
      <c r="F3011" s="339"/>
      <c r="G3011" s="340" t="str">
        <f>IF(ISNUMBER(E3011),E3011/'Bulk DivVar Analysis'!$I$114,"")</f>
        <v/>
      </c>
      <c r="H3011" s="338" t="str">
        <f>IF(ISNUMBER(E3011), IF(G3011&gt;'Bulk DivVar Analysis'!$J$116,"Pass","Fail"),"")</f>
        <v/>
      </c>
      <c r="I3011" s="338" t="str">
        <f t="shared" ref="I3011:I3074" si="49">_xlfn.TEXTJOIN("_",TRUE,B3011,C3011)</f>
        <v/>
      </c>
      <c r="J3011" s="339"/>
      <c r="K3011" s="339"/>
      <c r="L3011" s="339"/>
      <c r="M3011" s="339"/>
      <c r="N3011" s="339"/>
      <c r="O3011" s="339"/>
      <c r="P3011" s="339"/>
      <c r="Q3011" s="339"/>
    </row>
    <row r="3012" spans="1:17" ht="13.5" customHeight="1">
      <c r="A3012" s="481"/>
      <c r="B3012" s="481"/>
      <c r="C3012" s="481"/>
      <c r="D3012" s="481"/>
      <c r="E3012" s="481"/>
      <c r="F3012" s="339"/>
      <c r="G3012" s="340" t="str">
        <f>IF(ISNUMBER(E3012),E3012/'Bulk DivVar Analysis'!$I$114,"")</f>
        <v/>
      </c>
      <c r="H3012" s="338" t="str">
        <f>IF(ISNUMBER(E3012), IF(G3012&gt;'Bulk DivVar Analysis'!$J$116,"Pass","Fail"),"")</f>
        <v/>
      </c>
      <c r="I3012" s="338" t="str">
        <f t="shared" si="49"/>
        <v/>
      </c>
      <c r="J3012" s="339"/>
      <c r="K3012" s="339"/>
      <c r="L3012" s="339"/>
      <c r="M3012" s="339"/>
      <c r="N3012" s="339"/>
      <c r="O3012" s="339"/>
      <c r="P3012" s="339"/>
      <c r="Q3012" s="339"/>
    </row>
    <row r="3013" spans="1:17" ht="13.5" customHeight="1">
      <c r="A3013" s="481"/>
      <c r="B3013" s="481"/>
      <c r="C3013" s="481"/>
      <c r="D3013" s="481"/>
      <c r="E3013" s="481"/>
      <c r="F3013" s="339"/>
      <c r="G3013" s="340" t="str">
        <f>IF(ISNUMBER(E3013),E3013/'Bulk DivVar Analysis'!$I$114,"")</f>
        <v/>
      </c>
      <c r="H3013" s="338" t="str">
        <f>IF(ISNUMBER(E3013), IF(G3013&gt;'Bulk DivVar Analysis'!$J$116,"Pass","Fail"),"")</f>
        <v/>
      </c>
      <c r="I3013" s="338" t="str">
        <f t="shared" si="49"/>
        <v/>
      </c>
      <c r="J3013" s="339"/>
      <c r="K3013" s="339"/>
      <c r="L3013" s="339"/>
      <c r="M3013" s="339"/>
      <c r="N3013" s="339"/>
      <c r="O3013" s="339"/>
      <c r="P3013" s="339"/>
      <c r="Q3013" s="339"/>
    </row>
    <row r="3014" spans="1:17" ht="13.5" customHeight="1">
      <c r="A3014" s="481"/>
      <c r="B3014" s="481"/>
      <c r="C3014" s="481"/>
      <c r="D3014" s="481"/>
      <c r="E3014" s="481"/>
      <c r="F3014" s="339"/>
      <c r="G3014" s="340" t="str">
        <f>IF(ISNUMBER(E3014),E3014/'Bulk DivVar Analysis'!$I$114,"")</f>
        <v/>
      </c>
      <c r="H3014" s="338" t="str">
        <f>IF(ISNUMBER(E3014), IF(G3014&gt;'Bulk DivVar Analysis'!$J$116,"Pass","Fail"),"")</f>
        <v/>
      </c>
      <c r="I3014" s="338" t="str">
        <f t="shared" si="49"/>
        <v/>
      </c>
      <c r="J3014" s="339"/>
      <c r="K3014" s="339"/>
      <c r="L3014" s="339"/>
      <c r="M3014" s="339"/>
      <c r="N3014" s="339"/>
      <c r="O3014" s="339"/>
      <c r="P3014" s="339"/>
      <c r="Q3014" s="339"/>
    </row>
    <row r="3015" spans="1:17" ht="13.5" customHeight="1">
      <c r="A3015" s="481"/>
      <c r="B3015" s="481"/>
      <c r="C3015" s="481"/>
      <c r="D3015" s="481"/>
      <c r="E3015" s="481"/>
      <c r="F3015" s="339"/>
      <c r="G3015" s="340" t="str">
        <f>IF(ISNUMBER(E3015),E3015/'Bulk DivVar Analysis'!$I$114,"")</f>
        <v/>
      </c>
      <c r="H3015" s="338" t="str">
        <f>IF(ISNUMBER(E3015), IF(G3015&gt;'Bulk DivVar Analysis'!$J$116,"Pass","Fail"),"")</f>
        <v/>
      </c>
      <c r="I3015" s="338" t="str">
        <f t="shared" si="49"/>
        <v/>
      </c>
      <c r="J3015" s="339"/>
      <c r="K3015" s="339"/>
      <c r="L3015" s="339"/>
      <c r="M3015" s="339"/>
      <c r="N3015" s="339"/>
      <c r="O3015" s="339"/>
      <c r="P3015" s="339"/>
      <c r="Q3015" s="339"/>
    </row>
    <row r="3016" spans="1:17" ht="13.5" customHeight="1">
      <c r="A3016" s="481"/>
      <c r="B3016" s="481"/>
      <c r="C3016" s="481"/>
      <c r="D3016" s="481"/>
      <c r="E3016" s="481"/>
      <c r="F3016" s="339"/>
      <c r="G3016" s="340" t="str">
        <f>IF(ISNUMBER(E3016),E3016/'Bulk DivVar Analysis'!$I$114,"")</f>
        <v/>
      </c>
      <c r="H3016" s="338" t="str">
        <f>IF(ISNUMBER(E3016), IF(G3016&gt;'Bulk DivVar Analysis'!$J$116,"Pass","Fail"),"")</f>
        <v/>
      </c>
      <c r="I3016" s="338" t="str">
        <f t="shared" si="49"/>
        <v/>
      </c>
      <c r="J3016" s="339"/>
      <c r="K3016" s="339"/>
      <c r="L3016" s="339"/>
      <c r="M3016" s="339"/>
      <c r="N3016" s="339"/>
      <c r="O3016" s="339"/>
      <c r="P3016" s="339"/>
      <c r="Q3016" s="339"/>
    </row>
    <row r="3017" spans="1:17" ht="13.5" customHeight="1">
      <c r="A3017" s="481"/>
      <c r="B3017" s="481"/>
      <c r="C3017" s="481"/>
      <c r="D3017" s="481"/>
      <c r="E3017" s="481"/>
      <c r="F3017" s="339"/>
      <c r="G3017" s="340" t="str">
        <f>IF(ISNUMBER(E3017),E3017/'Bulk DivVar Analysis'!$I$114,"")</f>
        <v/>
      </c>
      <c r="H3017" s="338" t="str">
        <f>IF(ISNUMBER(E3017), IF(G3017&gt;'Bulk DivVar Analysis'!$J$116,"Pass","Fail"),"")</f>
        <v/>
      </c>
      <c r="I3017" s="338" t="str">
        <f t="shared" si="49"/>
        <v/>
      </c>
      <c r="J3017" s="339"/>
      <c r="K3017" s="339"/>
      <c r="L3017" s="339"/>
      <c r="M3017" s="339"/>
      <c r="N3017" s="339"/>
      <c r="O3017" s="339"/>
      <c r="P3017" s="339"/>
      <c r="Q3017" s="339"/>
    </row>
    <row r="3018" spans="1:17" ht="13.5" customHeight="1">
      <c r="A3018" s="481"/>
      <c r="B3018" s="481"/>
      <c r="C3018" s="481"/>
      <c r="D3018" s="481"/>
      <c r="E3018" s="481"/>
      <c r="F3018" s="339"/>
      <c r="G3018" s="340" t="str">
        <f>IF(ISNUMBER(E3018),E3018/'Bulk DivVar Analysis'!$I$114,"")</f>
        <v/>
      </c>
      <c r="H3018" s="338" t="str">
        <f>IF(ISNUMBER(E3018), IF(G3018&gt;'Bulk DivVar Analysis'!$J$116,"Pass","Fail"),"")</f>
        <v/>
      </c>
      <c r="I3018" s="338" t="str">
        <f t="shared" si="49"/>
        <v/>
      </c>
      <c r="J3018" s="339"/>
      <c r="K3018" s="339"/>
      <c r="L3018" s="339"/>
      <c r="M3018" s="339"/>
      <c r="N3018" s="339"/>
      <c r="O3018" s="339"/>
      <c r="P3018" s="339"/>
      <c r="Q3018" s="339"/>
    </row>
    <row r="3019" spans="1:17" ht="13.5" customHeight="1">
      <c r="A3019" s="481"/>
      <c r="B3019" s="481"/>
      <c r="C3019" s="481"/>
      <c r="D3019" s="481"/>
      <c r="E3019" s="481"/>
      <c r="F3019" s="339"/>
      <c r="G3019" s="340" t="str">
        <f>IF(ISNUMBER(E3019),E3019/'Bulk DivVar Analysis'!$I$114,"")</f>
        <v/>
      </c>
      <c r="H3019" s="338" t="str">
        <f>IF(ISNUMBER(E3019), IF(G3019&gt;'Bulk DivVar Analysis'!$J$116,"Pass","Fail"),"")</f>
        <v/>
      </c>
      <c r="I3019" s="338" t="str">
        <f t="shared" si="49"/>
        <v/>
      </c>
      <c r="J3019" s="339"/>
      <c r="K3019" s="339"/>
      <c r="L3019" s="339"/>
      <c r="M3019" s="339"/>
      <c r="N3019" s="339"/>
      <c r="O3019" s="339"/>
      <c r="P3019" s="339"/>
      <c r="Q3019" s="339"/>
    </row>
    <row r="3020" spans="1:17" ht="13.5" customHeight="1">
      <c r="A3020" s="481"/>
      <c r="B3020" s="481"/>
      <c r="C3020" s="481"/>
      <c r="D3020" s="481"/>
      <c r="E3020" s="481"/>
      <c r="F3020" s="339"/>
      <c r="G3020" s="340" t="str">
        <f>IF(ISNUMBER(E3020),E3020/'Bulk DivVar Analysis'!$I$114,"")</f>
        <v/>
      </c>
      <c r="H3020" s="338" t="str">
        <f>IF(ISNUMBER(E3020), IF(G3020&gt;'Bulk DivVar Analysis'!$J$116,"Pass","Fail"),"")</f>
        <v/>
      </c>
      <c r="I3020" s="338" t="str">
        <f t="shared" si="49"/>
        <v/>
      </c>
      <c r="J3020" s="339"/>
      <c r="K3020" s="339"/>
      <c r="L3020" s="339"/>
      <c r="M3020" s="339"/>
      <c r="N3020" s="339"/>
      <c r="O3020" s="339"/>
      <c r="P3020" s="339"/>
      <c r="Q3020" s="339"/>
    </row>
    <row r="3021" spans="1:17" ht="13.5" customHeight="1">
      <c r="A3021" s="481"/>
      <c r="B3021" s="481"/>
      <c r="C3021" s="481"/>
      <c r="D3021" s="481"/>
      <c r="E3021" s="481"/>
      <c r="F3021" s="339"/>
      <c r="G3021" s="340" t="str">
        <f>IF(ISNUMBER(E3021),E3021/'Bulk DivVar Analysis'!$I$114,"")</f>
        <v/>
      </c>
      <c r="H3021" s="338" t="str">
        <f>IF(ISNUMBER(E3021), IF(G3021&gt;'Bulk DivVar Analysis'!$J$116,"Pass","Fail"),"")</f>
        <v/>
      </c>
      <c r="I3021" s="338" t="str">
        <f t="shared" si="49"/>
        <v/>
      </c>
      <c r="J3021" s="339"/>
      <c r="K3021" s="339"/>
      <c r="L3021" s="339"/>
      <c r="M3021" s="339"/>
      <c r="N3021" s="339"/>
      <c r="O3021" s="339"/>
      <c r="P3021" s="339"/>
      <c r="Q3021" s="339"/>
    </row>
    <row r="3022" spans="1:17" ht="13.5" customHeight="1">
      <c r="A3022" s="481"/>
      <c r="B3022" s="481"/>
      <c r="C3022" s="481"/>
      <c r="D3022" s="481"/>
      <c r="E3022" s="481"/>
      <c r="F3022" s="339"/>
      <c r="G3022" s="340" t="str">
        <f>IF(ISNUMBER(E3022),E3022/'Bulk DivVar Analysis'!$I$114,"")</f>
        <v/>
      </c>
      <c r="H3022" s="338" t="str">
        <f>IF(ISNUMBER(E3022), IF(G3022&gt;'Bulk DivVar Analysis'!$J$116,"Pass","Fail"),"")</f>
        <v/>
      </c>
      <c r="I3022" s="338" t="str">
        <f t="shared" si="49"/>
        <v/>
      </c>
      <c r="J3022" s="339"/>
      <c r="K3022" s="339"/>
      <c r="L3022" s="339"/>
      <c r="M3022" s="339"/>
      <c r="N3022" s="339"/>
      <c r="O3022" s="339"/>
      <c r="P3022" s="339"/>
      <c r="Q3022" s="339"/>
    </row>
    <row r="3023" spans="1:17" ht="13.5" customHeight="1">
      <c r="A3023" s="481"/>
      <c r="B3023" s="481"/>
      <c r="C3023" s="481"/>
      <c r="D3023" s="481"/>
      <c r="E3023" s="481"/>
      <c r="F3023" s="339"/>
      <c r="G3023" s="340" t="str">
        <f>IF(ISNUMBER(E3023),E3023/'Bulk DivVar Analysis'!$I$114,"")</f>
        <v/>
      </c>
      <c r="H3023" s="338" t="str">
        <f>IF(ISNUMBER(E3023), IF(G3023&gt;'Bulk DivVar Analysis'!$J$116,"Pass","Fail"),"")</f>
        <v/>
      </c>
      <c r="I3023" s="338" t="str">
        <f t="shared" si="49"/>
        <v/>
      </c>
      <c r="J3023" s="339"/>
      <c r="K3023" s="339"/>
      <c r="L3023" s="339"/>
      <c r="M3023" s="339"/>
      <c r="N3023" s="339"/>
      <c r="O3023" s="339"/>
      <c r="P3023" s="339"/>
      <c r="Q3023" s="339"/>
    </row>
    <row r="3024" spans="1:17" ht="13.5" customHeight="1">
      <c r="A3024" s="481"/>
      <c r="B3024" s="481"/>
      <c r="C3024" s="481"/>
      <c r="D3024" s="481"/>
      <c r="E3024" s="481"/>
      <c r="F3024" s="339"/>
      <c r="G3024" s="340" t="str">
        <f>IF(ISNUMBER(E3024),E3024/'Bulk DivVar Analysis'!$I$114,"")</f>
        <v/>
      </c>
      <c r="H3024" s="338" t="str">
        <f>IF(ISNUMBER(E3024), IF(G3024&gt;'Bulk DivVar Analysis'!$J$116,"Pass","Fail"),"")</f>
        <v/>
      </c>
      <c r="I3024" s="338" t="str">
        <f t="shared" si="49"/>
        <v/>
      </c>
      <c r="J3024" s="339"/>
      <c r="K3024" s="339"/>
      <c r="L3024" s="339"/>
      <c r="M3024" s="339"/>
      <c r="N3024" s="339"/>
      <c r="O3024" s="339"/>
      <c r="P3024" s="339"/>
      <c r="Q3024" s="339"/>
    </row>
    <row r="3025" spans="1:17" ht="13.5" customHeight="1">
      <c r="A3025" s="481"/>
      <c r="B3025" s="481"/>
      <c r="C3025" s="481"/>
      <c r="D3025" s="481"/>
      <c r="E3025" s="481"/>
      <c r="F3025" s="339"/>
      <c r="G3025" s="340" t="str">
        <f>IF(ISNUMBER(E3025),E3025/'Bulk DivVar Analysis'!$I$114,"")</f>
        <v/>
      </c>
      <c r="H3025" s="338" t="str">
        <f>IF(ISNUMBER(E3025), IF(G3025&gt;'Bulk DivVar Analysis'!$J$116,"Pass","Fail"),"")</f>
        <v/>
      </c>
      <c r="I3025" s="338" t="str">
        <f t="shared" si="49"/>
        <v/>
      </c>
      <c r="J3025" s="339"/>
      <c r="K3025" s="339"/>
      <c r="L3025" s="339"/>
      <c r="M3025" s="339"/>
      <c r="N3025" s="339"/>
      <c r="O3025" s="339"/>
      <c r="P3025" s="339"/>
      <c r="Q3025" s="339"/>
    </row>
    <row r="3026" spans="1:17" ht="13.5" customHeight="1">
      <c r="A3026" s="481"/>
      <c r="B3026" s="481"/>
      <c r="C3026" s="481"/>
      <c r="D3026" s="481"/>
      <c r="E3026" s="481"/>
      <c r="F3026" s="339"/>
      <c r="G3026" s="340" t="str">
        <f>IF(ISNUMBER(E3026),E3026/'Bulk DivVar Analysis'!$I$114,"")</f>
        <v/>
      </c>
      <c r="H3026" s="338" t="str">
        <f>IF(ISNUMBER(E3026), IF(G3026&gt;'Bulk DivVar Analysis'!$J$116,"Pass","Fail"),"")</f>
        <v/>
      </c>
      <c r="I3026" s="338" t="str">
        <f t="shared" si="49"/>
        <v/>
      </c>
      <c r="J3026" s="339"/>
      <c r="K3026" s="339"/>
      <c r="L3026" s="339"/>
      <c r="M3026" s="339"/>
      <c r="N3026" s="339"/>
      <c r="O3026" s="339"/>
      <c r="P3026" s="339"/>
      <c r="Q3026" s="339"/>
    </row>
    <row r="3027" spans="1:17" ht="13.5" customHeight="1">
      <c r="A3027" s="481"/>
      <c r="B3027" s="481"/>
      <c r="C3027" s="481"/>
      <c r="D3027" s="481"/>
      <c r="E3027" s="481"/>
      <c r="F3027" s="339"/>
      <c r="G3027" s="340" t="str">
        <f>IF(ISNUMBER(E3027),E3027/'Bulk DivVar Analysis'!$I$114,"")</f>
        <v/>
      </c>
      <c r="H3027" s="338" t="str">
        <f>IF(ISNUMBER(E3027), IF(G3027&gt;'Bulk DivVar Analysis'!$J$116,"Pass","Fail"),"")</f>
        <v/>
      </c>
      <c r="I3027" s="338" t="str">
        <f t="shared" si="49"/>
        <v/>
      </c>
      <c r="J3027" s="339"/>
      <c r="K3027" s="339"/>
      <c r="L3027" s="339"/>
      <c r="M3027" s="339"/>
      <c r="N3027" s="339"/>
      <c r="O3027" s="339"/>
      <c r="P3027" s="339"/>
      <c r="Q3027" s="339"/>
    </row>
    <row r="3028" spans="1:17" ht="13.5" customHeight="1">
      <c r="A3028" s="481"/>
      <c r="B3028" s="481"/>
      <c r="C3028" s="481"/>
      <c r="D3028" s="481"/>
      <c r="E3028" s="481"/>
      <c r="F3028" s="339"/>
      <c r="G3028" s="340" t="str">
        <f>IF(ISNUMBER(E3028),E3028/'Bulk DivVar Analysis'!$I$114,"")</f>
        <v/>
      </c>
      <c r="H3028" s="338" t="str">
        <f>IF(ISNUMBER(E3028), IF(G3028&gt;'Bulk DivVar Analysis'!$J$116,"Pass","Fail"),"")</f>
        <v/>
      </c>
      <c r="I3028" s="338" t="str">
        <f t="shared" si="49"/>
        <v/>
      </c>
      <c r="J3028" s="339"/>
      <c r="K3028" s="339"/>
      <c r="L3028" s="339"/>
      <c r="M3028" s="339"/>
      <c r="N3028" s="339"/>
      <c r="O3028" s="339"/>
      <c r="P3028" s="339"/>
      <c r="Q3028" s="339"/>
    </row>
    <row r="3029" spans="1:17" ht="13.5" customHeight="1">
      <c r="A3029" s="481"/>
      <c r="B3029" s="481"/>
      <c r="C3029" s="481"/>
      <c r="D3029" s="481"/>
      <c r="E3029" s="481"/>
      <c r="F3029" s="339"/>
      <c r="G3029" s="340" t="str">
        <f>IF(ISNUMBER(E3029),E3029/'Bulk DivVar Analysis'!$I$114,"")</f>
        <v/>
      </c>
      <c r="H3029" s="338" t="str">
        <f>IF(ISNUMBER(E3029), IF(G3029&gt;'Bulk DivVar Analysis'!$J$116,"Pass","Fail"),"")</f>
        <v/>
      </c>
      <c r="I3029" s="338" t="str">
        <f t="shared" si="49"/>
        <v/>
      </c>
      <c r="J3029" s="339"/>
      <c r="K3029" s="339"/>
      <c r="L3029" s="339"/>
      <c r="M3029" s="339"/>
      <c r="N3029" s="339"/>
      <c r="O3029" s="339"/>
      <c r="P3029" s="339"/>
      <c r="Q3029" s="339"/>
    </row>
    <row r="3030" spans="1:17" ht="13.5" customHeight="1">
      <c r="A3030" s="481"/>
      <c r="B3030" s="481"/>
      <c r="C3030" s="481"/>
      <c r="D3030" s="481"/>
      <c r="E3030" s="481"/>
      <c r="F3030" s="339"/>
      <c r="G3030" s="340" t="str">
        <f>IF(ISNUMBER(E3030),E3030/'Bulk DivVar Analysis'!$I$114,"")</f>
        <v/>
      </c>
      <c r="H3030" s="338" t="str">
        <f>IF(ISNUMBER(E3030), IF(G3030&gt;'Bulk DivVar Analysis'!$J$116,"Pass","Fail"),"")</f>
        <v/>
      </c>
      <c r="I3030" s="338" t="str">
        <f t="shared" si="49"/>
        <v/>
      </c>
      <c r="J3030" s="339"/>
      <c r="K3030" s="339"/>
      <c r="L3030" s="339"/>
      <c r="M3030" s="339"/>
      <c r="N3030" s="339"/>
      <c r="O3030" s="339"/>
      <c r="P3030" s="339"/>
      <c r="Q3030" s="339"/>
    </row>
    <row r="3031" spans="1:17" ht="13.5" customHeight="1">
      <c r="A3031" s="481"/>
      <c r="B3031" s="481"/>
      <c r="C3031" s="481"/>
      <c r="D3031" s="481"/>
      <c r="E3031" s="481"/>
      <c r="F3031" s="339"/>
      <c r="G3031" s="340" t="str">
        <f>IF(ISNUMBER(E3031),E3031/'Bulk DivVar Analysis'!$I$114,"")</f>
        <v/>
      </c>
      <c r="H3031" s="338" t="str">
        <f>IF(ISNUMBER(E3031), IF(G3031&gt;'Bulk DivVar Analysis'!$J$116,"Pass","Fail"),"")</f>
        <v/>
      </c>
      <c r="I3031" s="338" t="str">
        <f t="shared" si="49"/>
        <v/>
      </c>
      <c r="J3031" s="339"/>
      <c r="K3031" s="339"/>
      <c r="L3031" s="339"/>
      <c r="M3031" s="339"/>
      <c r="N3031" s="339"/>
      <c r="O3031" s="339"/>
      <c r="P3031" s="339"/>
      <c r="Q3031" s="339"/>
    </row>
    <row r="3032" spans="1:17" ht="13.5" customHeight="1">
      <c r="A3032" s="481"/>
      <c r="B3032" s="481"/>
      <c r="C3032" s="481"/>
      <c r="D3032" s="481"/>
      <c r="E3032" s="481"/>
      <c r="F3032" s="339"/>
      <c r="G3032" s="340" t="str">
        <f>IF(ISNUMBER(E3032),E3032/'Bulk DivVar Analysis'!$I$114,"")</f>
        <v/>
      </c>
      <c r="H3032" s="338" t="str">
        <f>IF(ISNUMBER(E3032), IF(G3032&gt;'Bulk DivVar Analysis'!$J$116,"Pass","Fail"),"")</f>
        <v/>
      </c>
      <c r="I3032" s="338" t="str">
        <f t="shared" si="49"/>
        <v/>
      </c>
      <c r="J3032" s="339"/>
      <c r="K3032" s="339"/>
      <c r="L3032" s="339"/>
      <c r="M3032" s="339"/>
      <c r="N3032" s="339"/>
      <c r="O3032" s="339"/>
      <c r="P3032" s="339"/>
      <c r="Q3032" s="339"/>
    </row>
    <row r="3033" spans="1:17" ht="13.5" customHeight="1">
      <c r="A3033" s="481"/>
      <c r="B3033" s="481"/>
      <c r="C3033" s="481"/>
      <c r="D3033" s="481"/>
      <c r="E3033" s="481"/>
      <c r="F3033" s="339"/>
      <c r="G3033" s="340" t="str">
        <f>IF(ISNUMBER(E3033),E3033/'Bulk DivVar Analysis'!$I$114,"")</f>
        <v/>
      </c>
      <c r="H3033" s="338" t="str">
        <f>IF(ISNUMBER(E3033), IF(G3033&gt;'Bulk DivVar Analysis'!$J$116,"Pass","Fail"),"")</f>
        <v/>
      </c>
      <c r="I3033" s="338" t="str">
        <f t="shared" si="49"/>
        <v/>
      </c>
      <c r="J3033" s="339"/>
      <c r="K3033" s="339"/>
      <c r="L3033" s="339"/>
      <c r="M3033" s="339"/>
      <c r="N3033" s="339"/>
      <c r="O3033" s="339"/>
      <c r="P3033" s="339"/>
      <c r="Q3033" s="339"/>
    </row>
    <row r="3034" spans="1:17" ht="13.5" customHeight="1">
      <c r="A3034" s="481"/>
      <c r="B3034" s="481"/>
      <c r="C3034" s="481"/>
      <c r="D3034" s="481"/>
      <c r="E3034" s="481"/>
      <c r="F3034" s="339"/>
      <c r="G3034" s="340" t="str">
        <f>IF(ISNUMBER(E3034),E3034/'Bulk DivVar Analysis'!$I$114,"")</f>
        <v/>
      </c>
      <c r="H3034" s="338" t="str">
        <f>IF(ISNUMBER(E3034), IF(G3034&gt;'Bulk DivVar Analysis'!$J$116,"Pass","Fail"),"")</f>
        <v/>
      </c>
      <c r="I3034" s="338" t="str">
        <f t="shared" si="49"/>
        <v/>
      </c>
      <c r="J3034" s="339"/>
      <c r="K3034" s="339"/>
      <c r="L3034" s="339"/>
      <c r="M3034" s="339"/>
      <c r="N3034" s="339"/>
      <c r="O3034" s="339"/>
      <c r="P3034" s="339"/>
      <c r="Q3034" s="339"/>
    </row>
    <row r="3035" spans="1:17" ht="13.5" customHeight="1">
      <c r="A3035" s="481"/>
      <c r="B3035" s="481"/>
      <c r="C3035" s="481"/>
      <c r="D3035" s="481"/>
      <c r="E3035" s="481"/>
      <c r="F3035" s="339"/>
      <c r="G3035" s="340" t="str">
        <f>IF(ISNUMBER(E3035),E3035/'Bulk DivVar Analysis'!$I$114,"")</f>
        <v/>
      </c>
      <c r="H3035" s="338" t="str">
        <f>IF(ISNUMBER(E3035), IF(G3035&gt;'Bulk DivVar Analysis'!$J$116,"Pass","Fail"),"")</f>
        <v/>
      </c>
      <c r="I3035" s="338" t="str">
        <f t="shared" si="49"/>
        <v/>
      </c>
      <c r="J3035" s="339"/>
      <c r="K3035" s="339"/>
      <c r="L3035" s="339"/>
      <c r="M3035" s="339"/>
      <c r="N3035" s="339"/>
      <c r="O3035" s="339"/>
      <c r="P3035" s="339"/>
      <c r="Q3035" s="339"/>
    </row>
    <row r="3036" spans="1:17" ht="13.5" customHeight="1">
      <c r="A3036" s="481"/>
      <c r="B3036" s="481"/>
      <c r="C3036" s="481"/>
      <c r="D3036" s="481"/>
      <c r="E3036" s="481"/>
      <c r="F3036" s="339"/>
      <c r="G3036" s="340" t="str">
        <f>IF(ISNUMBER(E3036),E3036/'Bulk DivVar Analysis'!$I$114,"")</f>
        <v/>
      </c>
      <c r="H3036" s="338" t="str">
        <f>IF(ISNUMBER(E3036), IF(G3036&gt;'Bulk DivVar Analysis'!$J$116,"Pass","Fail"),"")</f>
        <v/>
      </c>
      <c r="I3036" s="338" t="str">
        <f t="shared" si="49"/>
        <v/>
      </c>
      <c r="J3036" s="339"/>
      <c r="K3036" s="339"/>
      <c r="L3036" s="339"/>
      <c r="M3036" s="339"/>
      <c r="N3036" s="339"/>
      <c r="O3036" s="339"/>
      <c r="P3036" s="339"/>
      <c r="Q3036" s="339"/>
    </row>
    <row r="3037" spans="1:17" ht="13.5" customHeight="1">
      <c r="A3037" s="481"/>
      <c r="B3037" s="481"/>
      <c r="C3037" s="481"/>
      <c r="D3037" s="481"/>
      <c r="E3037" s="481"/>
      <c r="F3037" s="339"/>
      <c r="G3037" s="340" t="str">
        <f>IF(ISNUMBER(E3037),E3037/'Bulk DivVar Analysis'!$I$114,"")</f>
        <v/>
      </c>
      <c r="H3037" s="338" t="str">
        <f>IF(ISNUMBER(E3037), IF(G3037&gt;'Bulk DivVar Analysis'!$J$116,"Pass","Fail"),"")</f>
        <v/>
      </c>
      <c r="I3037" s="338" t="str">
        <f t="shared" si="49"/>
        <v/>
      </c>
      <c r="J3037" s="339"/>
      <c r="K3037" s="339"/>
      <c r="L3037" s="339"/>
      <c r="M3037" s="339"/>
      <c r="N3037" s="339"/>
      <c r="O3037" s="339"/>
      <c r="P3037" s="339"/>
      <c r="Q3037" s="339"/>
    </row>
    <row r="3038" spans="1:17" ht="13.5" customHeight="1">
      <c r="A3038" s="481"/>
      <c r="B3038" s="481"/>
      <c r="C3038" s="481"/>
      <c r="D3038" s="481"/>
      <c r="E3038" s="481"/>
      <c r="F3038" s="339"/>
      <c r="G3038" s="340" t="str">
        <f>IF(ISNUMBER(E3038),E3038/'Bulk DivVar Analysis'!$I$114,"")</f>
        <v/>
      </c>
      <c r="H3038" s="338" t="str">
        <f>IF(ISNUMBER(E3038), IF(G3038&gt;'Bulk DivVar Analysis'!$J$116,"Pass","Fail"),"")</f>
        <v/>
      </c>
      <c r="I3038" s="338" t="str">
        <f t="shared" si="49"/>
        <v/>
      </c>
      <c r="J3038" s="339"/>
      <c r="K3038" s="339"/>
      <c r="L3038" s="339"/>
      <c r="M3038" s="339"/>
      <c r="N3038" s="339"/>
      <c r="O3038" s="339"/>
      <c r="P3038" s="339"/>
      <c r="Q3038" s="339"/>
    </row>
    <row r="3039" spans="1:17" ht="13.5" customHeight="1">
      <c r="A3039" s="481"/>
      <c r="B3039" s="481"/>
      <c r="C3039" s="481"/>
      <c r="D3039" s="481"/>
      <c r="E3039" s="481"/>
      <c r="F3039" s="339"/>
      <c r="G3039" s="340" t="str">
        <f>IF(ISNUMBER(E3039),E3039/'Bulk DivVar Analysis'!$I$114,"")</f>
        <v/>
      </c>
      <c r="H3039" s="338" t="str">
        <f>IF(ISNUMBER(E3039), IF(G3039&gt;'Bulk DivVar Analysis'!$J$116,"Pass","Fail"),"")</f>
        <v/>
      </c>
      <c r="I3039" s="338" t="str">
        <f t="shared" si="49"/>
        <v/>
      </c>
      <c r="J3039" s="339"/>
      <c r="K3039" s="339"/>
      <c r="L3039" s="339"/>
      <c r="M3039" s="339"/>
      <c r="N3039" s="339"/>
      <c r="O3039" s="339"/>
      <c r="P3039" s="339"/>
      <c r="Q3039" s="339"/>
    </row>
    <row r="3040" spans="1:17" ht="13.5" customHeight="1">
      <c r="A3040" s="481"/>
      <c r="B3040" s="481"/>
      <c r="C3040" s="481"/>
      <c r="D3040" s="481"/>
      <c r="E3040" s="481"/>
      <c r="F3040" s="339"/>
      <c r="G3040" s="340" t="str">
        <f>IF(ISNUMBER(E3040),E3040/'Bulk DivVar Analysis'!$I$114,"")</f>
        <v/>
      </c>
      <c r="H3040" s="338" t="str">
        <f>IF(ISNUMBER(E3040), IF(G3040&gt;'Bulk DivVar Analysis'!$J$116,"Pass","Fail"),"")</f>
        <v/>
      </c>
      <c r="I3040" s="338" t="str">
        <f t="shared" si="49"/>
        <v/>
      </c>
      <c r="J3040" s="339"/>
      <c r="K3040" s="339"/>
      <c r="L3040" s="339"/>
      <c r="M3040" s="339"/>
      <c r="N3040" s="339"/>
      <c r="O3040" s="339"/>
      <c r="P3040" s="339"/>
      <c r="Q3040" s="339"/>
    </row>
    <row r="3041" spans="1:17" ht="13.5" customHeight="1">
      <c r="A3041" s="481"/>
      <c r="B3041" s="481"/>
      <c r="C3041" s="481"/>
      <c r="D3041" s="481"/>
      <c r="E3041" s="481"/>
      <c r="F3041" s="339"/>
      <c r="G3041" s="340" t="str">
        <f>IF(ISNUMBER(E3041),E3041/'Bulk DivVar Analysis'!$I$114,"")</f>
        <v/>
      </c>
      <c r="H3041" s="338" t="str">
        <f>IF(ISNUMBER(E3041), IF(G3041&gt;'Bulk DivVar Analysis'!$J$116,"Pass","Fail"),"")</f>
        <v/>
      </c>
      <c r="I3041" s="338" t="str">
        <f t="shared" si="49"/>
        <v/>
      </c>
      <c r="J3041" s="339"/>
      <c r="K3041" s="339"/>
      <c r="L3041" s="339"/>
      <c r="M3041" s="339"/>
      <c r="N3041" s="339"/>
      <c r="O3041" s="339"/>
      <c r="P3041" s="339"/>
      <c r="Q3041" s="339"/>
    </row>
    <row r="3042" spans="1:17" ht="13.5" customHeight="1">
      <c r="A3042" s="481"/>
      <c r="B3042" s="481"/>
      <c r="C3042" s="481"/>
      <c r="D3042" s="481"/>
      <c r="E3042" s="481"/>
      <c r="F3042" s="339"/>
      <c r="G3042" s="340" t="str">
        <f>IF(ISNUMBER(E3042),E3042/'Bulk DivVar Analysis'!$I$114,"")</f>
        <v/>
      </c>
      <c r="H3042" s="338" t="str">
        <f>IF(ISNUMBER(E3042), IF(G3042&gt;'Bulk DivVar Analysis'!$J$116,"Pass","Fail"),"")</f>
        <v/>
      </c>
      <c r="I3042" s="338" t="str">
        <f t="shared" si="49"/>
        <v/>
      </c>
      <c r="J3042" s="339"/>
      <c r="K3042" s="339"/>
      <c r="L3042" s="339"/>
      <c r="M3042" s="339"/>
      <c r="N3042" s="339"/>
      <c r="O3042" s="339"/>
      <c r="P3042" s="339"/>
      <c r="Q3042" s="339"/>
    </row>
    <row r="3043" spans="1:17" ht="13.5" customHeight="1">
      <c r="A3043" s="481"/>
      <c r="B3043" s="481"/>
      <c r="C3043" s="481"/>
      <c r="D3043" s="481"/>
      <c r="E3043" s="481"/>
      <c r="F3043" s="339"/>
      <c r="G3043" s="340" t="str">
        <f>IF(ISNUMBER(E3043),E3043/'Bulk DivVar Analysis'!$I$114,"")</f>
        <v/>
      </c>
      <c r="H3043" s="338" t="str">
        <f>IF(ISNUMBER(E3043), IF(G3043&gt;'Bulk DivVar Analysis'!$J$116,"Pass","Fail"),"")</f>
        <v/>
      </c>
      <c r="I3043" s="338" t="str">
        <f t="shared" si="49"/>
        <v/>
      </c>
      <c r="J3043" s="339"/>
      <c r="K3043" s="339"/>
      <c r="L3043" s="339"/>
      <c r="M3043" s="339"/>
      <c r="N3043" s="339"/>
      <c r="O3043" s="339"/>
      <c r="P3043" s="339"/>
      <c r="Q3043" s="339"/>
    </row>
    <row r="3044" spans="1:17" ht="13.5" customHeight="1">
      <c r="A3044" s="481"/>
      <c r="B3044" s="481"/>
      <c r="C3044" s="481"/>
      <c r="D3044" s="481"/>
      <c r="E3044" s="481"/>
      <c r="F3044" s="339"/>
      <c r="G3044" s="340" t="str">
        <f>IF(ISNUMBER(E3044),E3044/'Bulk DivVar Analysis'!$I$114,"")</f>
        <v/>
      </c>
      <c r="H3044" s="338" t="str">
        <f>IF(ISNUMBER(E3044), IF(G3044&gt;'Bulk DivVar Analysis'!$J$116,"Pass","Fail"),"")</f>
        <v/>
      </c>
      <c r="I3044" s="338" t="str">
        <f t="shared" si="49"/>
        <v/>
      </c>
      <c r="J3044" s="339"/>
      <c r="K3044" s="339"/>
      <c r="L3044" s="339"/>
      <c r="M3044" s="339"/>
      <c r="N3044" s="339"/>
      <c r="O3044" s="339"/>
      <c r="P3044" s="339"/>
      <c r="Q3044" s="339"/>
    </row>
    <row r="3045" spans="1:17" ht="13.5" customHeight="1">
      <c r="A3045" s="481"/>
      <c r="B3045" s="481"/>
      <c r="C3045" s="481"/>
      <c r="D3045" s="481"/>
      <c r="E3045" s="481"/>
      <c r="F3045" s="339"/>
      <c r="G3045" s="340" t="str">
        <f>IF(ISNUMBER(E3045),E3045/'Bulk DivVar Analysis'!$I$114,"")</f>
        <v/>
      </c>
      <c r="H3045" s="338" t="str">
        <f>IF(ISNUMBER(E3045), IF(G3045&gt;'Bulk DivVar Analysis'!$J$116,"Pass","Fail"),"")</f>
        <v/>
      </c>
      <c r="I3045" s="338" t="str">
        <f t="shared" si="49"/>
        <v/>
      </c>
      <c r="J3045" s="339"/>
      <c r="K3045" s="339"/>
      <c r="L3045" s="339"/>
      <c r="M3045" s="339"/>
      <c r="N3045" s="339"/>
      <c r="O3045" s="339"/>
      <c r="P3045" s="339"/>
      <c r="Q3045" s="339"/>
    </row>
    <row r="3046" spans="1:17" ht="13.5" customHeight="1">
      <c r="A3046" s="481"/>
      <c r="B3046" s="481"/>
      <c r="C3046" s="481"/>
      <c r="D3046" s="481"/>
      <c r="E3046" s="481"/>
      <c r="F3046" s="339"/>
      <c r="G3046" s="340" t="str">
        <f>IF(ISNUMBER(E3046),E3046/'Bulk DivVar Analysis'!$I$114,"")</f>
        <v/>
      </c>
      <c r="H3046" s="338" t="str">
        <f>IF(ISNUMBER(E3046), IF(G3046&gt;'Bulk DivVar Analysis'!$J$116,"Pass","Fail"),"")</f>
        <v/>
      </c>
      <c r="I3046" s="338" t="str">
        <f t="shared" si="49"/>
        <v/>
      </c>
      <c r="J3046" s="339"/>
      <c r="K3046" s="339"/>
      <c r="L3046" s="339"/>
      <c r="M3046" s="339"/>
      <c r="N3046" s="339"/>
      <c r="O3046" s="339"/>
      <c r="P3046" s="339"/>
      <c r="Q3046" s="339"/>
    </row>
    <row r="3047" spans="1:17" ht="13.5" customHeight="1">
      <c r="A3047" s="481"/>
      <c r="B3047" s="481"/>
      <c r="C3047" s="481"/>
      <c r="D3047" s="481"/>
      <c r="E3047" s="481"/>
      <c r="F3047" s="339"/>
      <c r="G3047" s="340" t="str">
        <f>IF(ISNUMBER(E3047),E3047/'Bulk DivVar Analysis'!$I$114,"")</f>
        <v/>
      </c>
      <c r="H3047" s="338" t="str">
        <f>IF(ISNUMBER(E3047), IF(G3047&gt;'Bulk DivVar Analysis'!$J$116,"Pass","Fail"),"")</f>
        <v/>
      </c>
      <c r="I3047" s="338" t="str">
        <f t="shared" si="49"/>
        <v/>
      </c>
      <c r="J3047" s="339"/>
      <c r="K3047" s="339"/>
      <c r="L3047" s="339"/>
      <c r="M3047" s="339"/>
      <c r="N3047" s="339"/>
      <c r="O3047" s="339"/>
      <c r="P3047" s="339"/>
      <c r="Q3047" s="339"/>
    </row>
    <row r="3048" spans="1:17" ht="13.5" customHeight="1">
      <c r="A3048" s="481"/>
      <c r="B3048" s="481"/>
      <c r="C3048" s="481"/>
      <c r="D3048" s="481"/>
      <c r="E3048" s="481"/>
      <c r="F3048" s="339"/>
      <c r="G3048" s="340" t="str">
        <f>IF(ISNUMBER(E3048),E3048/'Bulk DivVar Analysis'!$I$114,"")</f>
        <v/>
      </c>
      <c r="H3048" s="338" t="str">
        <f>IF(ISNUMBER(E3048), IF(G3048&gt;'Bulk DivVar Analysis'!$J$116,"Pass","Fail"),"")</f>
        <v/>
      </c>
      <c r="I3048" s="338" t="str">
        <f t="shared" si="49"/>
        <v/>
      </c>
      <c r="J3048" s="339"/>
      <c r="K3048" s="339"/>
      <c r="L3048" s="339"/>
      <c r="M3048" s="339"/>
      <c r="N3048" s="339"/>
      <c r="O3048" s="339"/>
      <c r="P3048" s="339"/>
      <c r="Q3048" s="339"/>
    </row>
    <row r="3049" spans="1:17" ht="13.5" customHeight="1">
      <c r="A3049" s="481"/>
      <c r="B3049" s="481"/>
      <c r="C3049" s="481"/>
      <c r="D3049" s="481"/>
      <c r="E3049" s="481"/>
      <c r="F3049" s="339"/>
      <c r="G3049" s="340" t="str">
        <f>IF(ISNUMBER(E3049),E3049/'Bulk DivVar Analysis'!$I$114,"")</f>
        <v/>
      </c>
      <c r="H3049" s="338" t="str">
        <f>IF(ISNUMBER(E3049), IF(G3049&gt;'Bulk DivVar Analysis'!$J$116,"Pass","Fail"),"")</f>
        <v/>
      </c>
      <c r="I3049" s="338" t="str">
        <f t="shared" si="49"/>
        <v/>
      </c>
      <c r="J3049" s="339"/>
      <c r="K3049" s="339"/>
      <c r="L3049" s="339"/>
      <c r="M3049" s="339"/>
      <c r="N3049" s="339"/>
      <c r="O3049" s="339"/>
      <c r="P3049" s="339"/>
      <c r="Q3049" s="339"/>
    </row>
    <row r="3050" spans="1:17" ht="13.5" customHeight="1">
      <c r="A3050" s="481"/>
      <c r="B3050" s="481"/>
      <c r="C3050" s="481"/>
      <c r="D3050" s="481"/>
      <c r="E3050" s="481"/>
      <c r="F3050" s="339"/>
      <c r="G3050" s="340" t="str">
        <f>IF(ISNUMBER(E3050),E3050/'Bulk DivVar Analysis'!$I$114,"")</f>
        <v/>
      </c>
      <c r="H3050" s="338" t="str">
        <f>IF(ISNUMBER(E3050), IF(G3050&gt;'Bulk DivVar Analysis'!$J$116,"Pass","Fail"),"")</f>
        <v/>
      </c>
      <c r="I3050" s="338" t="str">
        <f t="shared" si="49"/>
        <v/>
      </c>
      <c r="J3050" s="339"/>
      <c r="K3050" s="339"/>
      <c r="L3050" s="339"/>
      <c r="M3050" s="339"/>
      <c r="N3050" s="339"/>
      <c r="O3050" s="339"/>
      <c r="P3050" s="339"/>
      <c r="Q3050" s="339"/>
    </row>
    <row r="3051" spans="1:17" ht="13.5" customHeight="1">
      <c r="A3051" s="481"/>
      <c r="B3051" s="481"/>
      <c r="C3051" s="481"/>
      <c r="D3051" s="481"/>
      <c r="E3051" s="481"/>
      <c r="F3051" s="339"/>
      <c r="G3051" s="340" t="str">
        <f>IF(ISNUMBER(E3051),E3051/'Bulk DivVar Analysis'!$I$114,"")</f>
        <v/>
      </c>
      <c r="H3051" s="338" t="str">
        <f>IF(ISNUMBER(E3051), IF(G3051&gt;'Bulk DivVar Analysis'!$J$116,"Pass","Fail"),"")</f>
        <v/>
      </c>
      <c r="I3051" s="338" t="str">
        <f t="shared" si="49"/>
        <v/>
      </c>
      <c r="J3051" s="339"/>
      <c r="K3051" s="339"/>
      <c r="L3051" s="339"/>
      <c r="M3051" s="339"/>
      <c r="N3051" s="339"/>
      <c r="O3051" s="339"/>
      <c r="P3051" s="339"/>
      <c r="Q3051" s="339"/>
    </row>
    <row r="3052" spans="1:17" ht="13.5" customHeight="1">
      <c r="A3052" s="481"/>
      <c r="B3052" s="481"/>
      <c r="C3052" s="481"/>
      <c r="D3052" s="481"/>
      <c r="E3052" s="481"/>
      <c r="F3052" s="339"/>
      <c r="G3052" s="340" t="str">
        <f>IF(ISNUMBER(E3052),E3052/'Bulk DivVar Analysis'!$I$114,"")</f>
        <v/>
      </c>
      <c r="H3052" s="338" t="str">
        <f>IF(ISNUMBER(E3052), IF(G3052&gt;'Bulk DivVar Analysis'!$J$116,"Pass","Fail"),"")</f>
        <v/>
      </c>
      <c r="I3052" s="338" t="str">
        <f t="shared" si="49"/>
        <v/>
      </c>
      <c r="J3052" s="339"/>
      <c r="K3052" s="339"/>
      <c r="L3052" s="339"/>
      <c r="M3052" s="339"/>
      <c r="N3052" s="339"/>
      <c r="O3052" s="339"/>
      <c r="P3052" s="339"/>
      <c r="Q3052" s="339"/>
    </row>
    <row r="3053" spans="1:17" ht="13.5" customHeight="1">
      <c r="A3053" s="481"/>
      <c r="B3053" s="481"/>
      <c r="C3053" s="481"/>
      <c r="D3053" s="481"/>
      <c r="E3053" s="481"/>
      <c r="F3053" s="339"/>
      <c r="G3053" s="340" t="str">
        <f>IF(ISNUMBER(E3053),E3053/'Bulk DivVar Analysis'!$I$114,"")</f>
        <v/>
      </c>
      <c r="H3053" s="338" t="str">
        <f>IF(ISNUMBER(E3053), IF(G3053&gt;'Bulk DivVar Analysis'!$J$116,"Pass","Fail"),"")</f>
        <v/>
      </c>
      <c r="I3053" s="338" t="str">
        <f t="shared" si="49"/>
        <v/>
      </c>
      <c r="J3053" s="339"/>
      <c r="K3053" s="339"/>
      <c r="L3053" s="339"/>
      <c r="M3053" s="339"/>
      <c r="N3053" s="339"/>
      <c r="O3053" s="339"/>
      <c r="P3053" s="339"/>
      <c r="Q3053" s="339"/>
    </row>
    <row r="3054" spans="1:17" ht="13.5" customHeight="1">
      <c r="A3054" s="481"/>
      <c r="B3054" s="481"/>
      <c r="C3054" s="481"/>
      <c r="D3054" s="481"/>
      <c r="E3054" s="481"/>
      <c r="F3054" s="339"/>
      <c r="G3054" s="340" t="str">
        <f>IF(ISNUMBER(E3054),E3054/'Bulk DivVar Analysis'!$I$114,"")</f>
        <v/>
      </c>
      <c r="H3054" s="338" t="str">
        <f>IF(ISNUMBER(E3054), IF(G3054&gt;'Bulk DivVar Analysis'!$J$116,"Pass","Fail"),"")</f>
        <v/>
      </c>
      <c r="I3054" s="338" t="str">
        <f t="shared" si="49"/>
        <v/>
      </c>
      <c r="J3054" s="339"/>
      <c r="K3054" s="339"/>
      <c r="L3054" s="339"/>
      <c r="M3054" s="339"/>
      <c r="N3054" s="339"/>
      <c r="O3054" s="339"/>
      <c r="P3054" s="339"/>
      <c r="Q3054" s="339"/>
    </row>
    <row r="3055" spans="1:17" ht="13.5" customHeight="1">
      <c r="A3055" s="481"/>
      <c r="B3055" s="481"/>
      <c r="C3055" s="481"/>
      <c r="D3055" s="481"/>
      <c r="E3055" s="481"/>
      <c r="F3055" s="339"/>
      <c r="G3055" s="340" t="str">
        <f>IF(ISNUMBER(E3055),E3055/'Bulk DivVar Analysis'!$I$114,"")</f>
        <v/>
      </c>
      <c r="H3055" s="338" t="str">
        <f>IF(ISNUMBER(E3055), IF(G3055&gt;'Bulk DivVar Analysis'!$J$116,"Pass","Fail"),"")</f>
        <v/>
      </c>
      <c r="I3055" s="338" t="str">
        <f t="shared" si="49"/>
        <v/>
      </c>
      <c r="J3055" s="339"/>
      <c r="K3055" s="339"/>
      <c r="L3055" s="339"/>
      <c r="M3055" s="339"/>
      <c r="N3055" s="339"/>
      <c r="O3055" s="339"/>
      <c r="P3055" s="339"/>
      <c r="Q3055" s="339"/>
    </row>
    <row r="3056" spans="1:17" ht="13.5" customHeight="1">
      <c r="A3056" s="481"/>
      <c r="B3056" s="481"/>
      <c r="C3056" s="481"/>
      <c r="D3056" s="481"/>
      <c r="E3056" s="481"/>
      <c r="F3056" s="339"/>
      <c r="G3056" s="340" t="str">
        <f>IF(ISNUMBER(E3056),E3056/'Bulk DivVar Analysis'!$I$114,"")</f>
        <v/>
      </c>
      <c r="H3056" s="338" t="str">
        <f>IF(ISNUMBER(E3056), IF(G3056&gt;'Bulk DivVar Analysis'!$J$116,"Pass","Fail"),"")</f>
        <v/>
      </c>
      <c r="I3056" s="338" t="str">
        <f t="shared" si="49"/>
        <v/>
      </c>
      <c r="J3056" s="339"/>
      <c r="K3056" s="339"/>
      <c r="L3056" s="339"/>
      <c r="M3056" s="339"/>
      <c r="N3056" s="339"/>
      <c r="O3056" s="339"/>
      <c r="P3056" s="339"/>
      <c r="Q3056" s="339"/>
    </row>
    <row r="3057" spans="1:17" ht="13.5" customHeight="1">
      <c r="A3057" s="481"/>
      <c r="B3057" s="481"/>
      <c r="C3057" s="481"/>
      <c r="D3057" s="481"/>
      <c r="E3057" s="481"/>
      <c r="F3057" s="339"/>
      <c r="G3057" s="340" t="str">
        <f>IF(ISNUMBER(E3057),E3057/'Bulk DivVar Analysis'!$I$114,"")</f>
        <v/>
      </c>
      <c r="H3057" s="338" t="str">
        <f>IF(ISNUMBER(E3057), IF(G3057&gt;'Bulk DivVar Analysis'!$J$116,"Pass","Fail"),"")</f>
        <v/>
      </c>
      <c r="I3057" s="338" t="str">
        <f t="shared" si="49"/>
        <v/>
      </c>
      <c r="J3057" s="339"/>
      <c r="K3057" s="339"/>
      <c r="L3057" s="339"/>
      <c r="M3057" s="339"/>
      <c r="N3057" s="339"/>
      <c r="O3057" s="339"/>
      <c r="P3057" s="339"/>
      <c r="Q3057" s="339"/>
    </row>
    <row r="3058" spans="1:17" ht="13.5" customHeight="1">
      <c r="A3058" s="481"/>
      <c r="B3058" s="481"/>
      <c r="C3058" s="481"/>
      <c r="D3058" s="481"/>
      <c r="E3058" s="481"/>
      <c r="F3058" s="339"/>
      <c r="G3058" s="340" t="str">
        <f>IF(ISNUMBER(E3058),E3058/'Bulk DivVar Analysis'!$I$114,"")</f>
        <v/>
      </c>
      <c r="H3058" s="338" t="str">
        <f>IF(ISNUMBER(E3058), IF(G3058&gt;'Bulk DivVar Analysis'!$J$116,"Pass","Fail"),"")</f>
        <v/>
      </c>
      <c r="I3058" s="338" t="str">
        <f t="shared" si="49"/>
        <v/>
      </c>
      <c r="J3058" s="339"/>
      <c r="K3058" s="339"/>
      <c r="L3058" s="339"/>
      <c r="M3058" s="339"/>
      <c r="N3058" s="339"/>
      <c r="O3058" s="339"/>
      <c r="P3058" s="339"/>
      <c r="Q3058" s="339"/>
    </row>
    <row r="3059" spans="1:17" ht="13.5" customHeight="1">
      <c r="A3059" s="481"/>
      <c r="B3059" s="481"/>
      <c r="C3059" s="481"/>
      <c r="D3059" s="481"/>
      <c r="E3059" s="481"/>
      <c r="F3059" s="339"/>
      <c r="G3059" s="340" t="str">
        <f>IF(ISNUMBER(E3059),E3059/'Bulk DivVar Analysis'!$I$114,"")</f>
        <v/>
      </c>
      <c r="H3059" s="338" t="str">
        <f>IF(ISNUMBER(E3059), IF(G3059&gt;'Bulk DivVar Analysis'!$J$116,"Pass","Fail"),"")</f>
        <v/>
      </c>
      <c r="I3059" s="338" t="str">
        <f t="shared" si="49"/>
        <v/>
      </c>
      <c r="J3059" s="339"/>
      <c r="K3059" s="339"/>
      <c r="L3059" s="339"/>
      <c r="M3059" s="339"/>
      <c r="N3059" s="339"/>
      <c r="O3059" s="339"/>
      <c r="P3059" s="339"/>
      <c r="Q3059" s="339"/>
    </row>
    <row r="3060" spans="1:17" ht="13.5" customHeight="1">
      <c r="A3060" s="481"/>
      <c r="B3060" s="481"/>
      <c r="C3060" s="481"/>
      <c r="D3060" s="481"/>
      <c r="E3060" s="481"/>
      <c r="F3060" s="339"/>
      <c r="G3060" s="340" t="str">
        <f>IF(ISNUMBER(E3060),E3060/'Bulk DivVar Analysis'!$I$114,"")</f>
        <v/>
      </c>
      <c r="H3060" s="338" t="str">
        <f>IF(ISNUMBER(E3060), IF(G3060&gt;'Bulk DivVar Analysis'!$J$116,"Pass","Fail"),"")</f>
        <v/>
      </c>
      <c r="I3060" s="338" t="str">
        <f t="shared" si="49"/>
        <v/>
      </c>
      <c r="J3060" s="339"/>
      <c r="K3060" s="339"/>
      <c r="L3060" s="339"/>
      <c r="M3060" s="339"/>
      <c r="N3060" s="339"/>
      <c r="O3060" s="339"/>
      <c r="P3060" s="339"/>
      <c r="Q3060" s="339"/>
    </row>
    <row r="3061" spans="1:17" ht="13.5" customHeight="1">
      <c r="A3061" s="481"/>
      <c r="B3061" s="481"/>
      <c r="C3061" s="481"/>
      <c r="D3061" s="481"/>
      <c r="E3061" s="481"/>
      <c r="F3061" s="339"/>
      <c r="G3061" s="340" t="str">
        <f>IF(ISNUMBER(E3061),E3061/'Bulk DivVar Analysis'!$I$114,"")</f>
        <v/>
      </c>
      <c r="H3061" s="338" t="str">
        <f>IF(ISNUMBER(E3061), IF(G3061&gt;'Bulk DivVar Analysis'!$J$116,"Pass","Fail"),"")</f>
        <v/>
      </c>
      <c r="I3061" s="338" t="str">
        <f t="shared" si="49"/>
        <v/>
      </c>
      <c r="J3061" s="339"/>
      <c r="K3061" s="339"/>
      <c r="L3061" s="339"/>
      <c r="M3061" s="339"/>
      <c r="N3061" s="339"/>
      <c r="O3061" s="339"/>
      <c r="P3061" s="339"/>
      <c r="Q3061" s="339"/>
    </row>
    <row r="3062" spans="1:17" ht="13.5" customHeight="1">
      <c r="A3062" s="481"/>
      <c r="B3062" s="481"/>
      <c r="C3062" s="481"/>
      <c r="D3062" s="481"/>
      <c r="E3062" s="481"/>
      <c r="F3062" s="339"/>
      <c r="G3062" s="340" t="str">
        <f>IF(ISNUMBER(E3062),E3062/'Bulk DivVar Analysis'!$I$114,"")</f>
        <v/>
      </c>
      <c r="H3062" s="338" t="str">
        <f>IF(ISNUMBER(E3062), IF(G3062&gt;'Bulk DivVar Analysis'!$J$116,"Pass","Fail"),"")</f>
        <v/>
      </c>
      <c r="I3062" s="338" t="str">
        <f t="shared" si="49"/>
        <v/>
      </c>
      <c r="J3062" s="339"/>
      <c r="K3062" s="339"/>
      <c r="L3062" s="339"/>
      <c r="M3062" s="339"/>
      <c r="N3062" s="339"/>
      <c r="O3062" s="339"/>
      <c r="P3062" s="339"/>
      <c r="Q3062" s="339"/>
    </row>
    <row r="3063" spans="1:17" ht="13.5" customHeight="1">
      <c r="A3063" s="481"/>
      <c r="B3063" s="481"/>
      <c r="C3063" s="481"/>
      <c r="D3063" s="481"/>
      <c r="E3063" s="481"/>
      <c r="F3063" s="339"/>
      <c r="G3063" s="340" t="str">
        <f>IF(ISNUMBER(E3063),E3063/'Bulk DivVar Analysis'!$I$114,"")</f>
        <v/>
      </c>
      <c r="H3063" s="338" t="str">
        <f>IF(ISNUMBER(E3063), IF(G3063&gt;'Bulk DivVar Analysis'!$J$116,"Pass","Fail"),"")</f>
        <v/>
      </c>
      <c r="I3063" s="338" t="str">
        <f t="shared" si="49"/>
        <v/>
      </c>
      <c r="J3063" s="339"/>
      <c r="K3063" s="339"/>
      <c r="L3063" s="339"/>
      <c r="M3063" s="339"/>
      <c r="N3063" s="339"/>
      <c r="O3063" s="339"/>
      <c r="P3063" s="339"/>
      <c r="Q3063" s="339"/>
    </row>
    <row r="3064" spans="1:17" ht="13.5" customHeight="1">
      <c r="A3064" s="481"/>
      <c r="B3064" s="481"/>
      <c r="C3064" s="481"/>
      <c r="D3064" s="481"/>
      <c r="E3064" s="481"/>
      <c r="F3064" s="339"/>
      <c r="G3064" s="340" t="str">
        <f>IF(ISNUMBER(E3064),E3064/'Bulk DivVar Analysis'!$I$114,"")</f>
        <v/>
      </c>
      <c r="H3064" s="338" t="str">
        <f>IF(ISNUMBER(E3064), IF(G3064&gt;'Bulk DivVar Analysis'!$J$116,"Pass","Fail"),"")</f>
        <v/>
      </c>
      <c r="I3064" s="338" t="str">
        <f t="shared" si="49"/>
        <v/>
      </c>
      <c r="J3064" s="339"/>
      <c r="K3064" s="339"/>
      <c r="L3064" s="339"/>
      <c r="M3064" s="339"/>
      <c r="N3064" s="339"/>
      <c r="O3064" s="339"/>
      <c r="P3064" s="339"/>
      <c r="Q3064" s="339"/>
    </row>
    <row r="3065" spans="1:17" ht="13.5" customHeight="1">
      <c r="A3065" s="481"/>
      <c r="B3065" s="481"/>
      <c r="C3065" s="481"/>
      <c r="D3065" s="481"/>
      <c r="E3065" s="481"/>
      <c r="F3065" s="339"/>
      <c r="G3065" s="340" t="str">
        <f>IF(ISNUMBER(E3065),E3065/'Bulk DivVar Analysis'!$I$114,"")</f>
        <v/>
      </c>
      <c r="H3065" s="338" t="str">
        <f>IF(ISNUMBER(E3065), IF(G3065&gt;'Bulk DivVar Analysis'!$J$116,"Pass","Fail"),"")</f>
        <v/>
      </c>
      <c r="I3065" s="338" t="str">
        <f t="shared" si="49"/>
        <v/>
      </c>
      <c r="J3065" s="339"/>
      <c r="K3065" s="339"/>
      <c r="L3065" s="339"/>
      <c r="M3065" s="339"/>
      <c r="N3065" s="339"/>
      <c r="O3065" s="339"/>
      <c r="P3065" s="339"/>
      <c r="Q3065" s="339"/>
    </row>
    <row r="3066" spans="1:17" ht="13.5" customHeight="1">
      <c r="A3066" s="481"/>
      <c r="B3066" s="481"/>
      <c r="C3066" s="481"/>
      <c r="D3066" s="481"/>
      <c r="E3066" s="481"/>
      <c r="F3066" s="339"/>
      <c r="G3066" s="340" t="str">
        <f>IF(ISNUMBER(E3066),E3066/'Bulk DivVar Analysis'!$I$114,"")</f>
        <v/>
      </c>
      <c r="H3066" s="338" t="str">
        <f>IF(ISNUMBER(E3066), IF(G3066&gt;'Bulk DivVar Analysis'!$J$116,"Pass","Fail"),"")</f>
        <v/>
      </c>
      <c r="I3066" s="338" t="str">
        <f t="shared" si="49"/>
        <v/>
      </c>
      <c r="J3066" s="339"/>
      <c r="K3066" s="339"/>
      <c r="L3066" s="339"/>
      <c r="M3066" s="339"/>
      <c r="N3066" s="339"/>
      <c r="O3066" s="339"/>
      <c r="P3066" s="339"/>
      <c r="Q3066" s="339"/>
    </row>
    <row r="3067" spans="1:17" ht="13.5" customHeight="1">
      <c r="A3067" s="481"/>
      <c r="B3067" s="481"/>
      <c r="C3067" s="481"/>
      <c r="D3067" s="481"/>
      <c r="E3067" s="481"/>
      <c r="F3067" s="339"/>
      <c r="G3067" s="340" t="str">
        <f>IF(ISNUMBER(E3067),E3067/'Bulk DivVar Analysis'!$I$114,"")</f>
        <v/>
      </c>
      <c r="H3067" s="338" t="str">
        <f>IF(ISNUMBER(E3067), IF(G3067&gt;'Bulk DivVar Analysis'!$J$116,"Pass","Fail"),"")</f>
        <v/>
      </c>
      <c r="I3067" s="338" t="str">
        <f t="shared" si="49"/>
        <v/>
      </c>
      <c r="J3067" s="339"/>
      <c r="K3067" s="339"/>
      <c r="L3067" s="339"/>
      <c r="M3067" s="339"/>
      <c r="N3067" s="339"/>
      <c r="O3067" s="339"/>
      <c r="P3067" s="339"/>
      <c r="Q3067" s="339"/>
    </row>
    <row r="3068" spans="1:17" ht="13.5" customHeight="1">
      <c r="A3068" s="481"/>
      <c r="B3068" s="481"/>
      <c r="C3068" s="481"/>
      <c r="D3068" s="481"/>
      <c r="E3068" s="481"/>
      <c r="F3068" s="339"/>
      <c r="G3068" s="340" t="str">
        <f>IF(ISNUMBER(E3068),E3068/'Bulk DivVar Analysis'!$I$114,"")</f>
        <v/>
      </c>
      <c r="H3068" s="338" t="str">
        <f>IF(ISNUMBER(E3068), IF(G3068&gt;'Bulk DivVar Analysis'!$J$116,"Pass","Fail"),"")</f>
        <v/>
      </c>
      <c r="I3068" s="338" t="str">
        <f t="shared" si="49"/>
        <v/>
      </c>
      <c r="J3068" s="339"/>
      <c r="K3068" s="339"/>
      <c r="L3068" s="339"/>
      <c r="M3068" s="339"/>
      <c r="N3068" s="339"/>
      <c r="O3068" s="339"/>
      <c r="P3068" s="339"/>
      <c r="Q3068" s="339"/>
    </row>
    <row r="3069" spans="1:17" ht="13.5" customHeight="1">
      <c r="A3069" s="481"/>
      <c r="B3069" s="481"/>
      <c r="C3069" s="481"/>
      <c r="D3069" s="481"/>
      <c r="E3069" s="481"/>
      <c r="F3069" s="339"/>
      <c r="G3069" s="340" t="str">
        <f>IF(ISNUMBER(E3069),E3069/'Bulk DivVar Analysis'!$I$114,"")</f>
        <v/>
      </c>
      <c r="H3069" s="338" t="str">
        <f>IF(ISNUMBER(E3069), IF(G3069&gt;'Bulk DivVar Analysis'!$J$116,"Pass","Fail"),"")</f>
        <v/>
      </c>
      <c r="I3069" s="338" t="str">
        <f t="shared" si="49"/>
        <v/>
      </c>
      <c r="J3069" s="339"/>
      <c r="K3069" s="339"/>
      <c r="L3069" s="339"/>
      <c r="M3069" s="339"/>
      <c r="N3069" s="339"/>
      <c r="O3069" s="339"/>
      <c r="P3069" s="339"/>
      <c r="Q3069" s="339"/>
    </row>
    <row r="3070" spans="1:17" ht="13.5" customHeight="1">
      <c r="A3070" s="481"/>
      <c r="B3070" s="481"/>
      <c r="C3070" s="481"/>
      <c r="D3070" s="481"/>
      <c r="E3070" s="481"/>
      <c r="F3070" s="339"/>
      <c r="G3070" s="340" t="str">
        <f>IF(ISNUMBER(E3070),E3070/'Bulk DivVar Analysis'!$I$114,"")</f>
        <v/>
      </c>
      <c r="H3070" s="338" t="str">
        <f>IF(ISNUMBER(E3070), IF(G3070&gt;'Bulk DivVar Analysis'!$J$116,"Pass","Fail"),"")</f>
        <v/>
      </c>
      <c r="I3070" s="338" t="str">
        <f t="shared" si="49"/>
        <v/>
      </c>
      <c r="J3070" s="339"/>
      <c r="K3070" s="339"/>
      <c r="L3070" s="339"/>
      <c r="M3070" s="339"/>
      <c r="N3070" s="339"/>
      <c r="O3070" s="339"/>
      <c r="P3070" s="339"/>
      <c r="Q3070" s="339"/>
    </row>
    <row r="3071" spans="1:17" ht="13.5" customHeight="1">
      <c r="A3071" s="481"/>
      <c r="B3071" s="481"/>
      <c r="C3071" s="481"/>
      <c r="D3071" s="481"/>
      <c r="E3071" s="481"/>
      <c r="F3071" s="339"/>
      <c r="G3071" s="340" t="str">
        <f>IF(ISNUMBER(E3071),E3071/'Bulk DivVar Analysis'!$I$114,"")</f>
        <v/>
      </c>
      <c r="H3071" s="338" t="str">
        <f>IF(ISNUMBER(E3071), IF(G3071&gt;'Bulk DivVar Analysis'!$J$116,"Pass","Fail"),"")</f>
        <v/>
      </c>
      <c r="I3071" s="338" t="str">
        <f t="shared" si="49"/>
        <v/>
      </c>
      <c r="J3071" s="339"/>
      <c r="K3071" s="339"/>
      <c r="L3071" s="339"/>
      <c r="M3071" s="339"/>
      <c r="N3071" s="339"/>
      <c r="O3071" s="339"/>
      <c r="P3071" s="339"/>
      <c r="Q3071" s="339"/>
    </row>
    <row r="3072" spans="1:17" ht="13.5" customHeight="1">
      <c r="A3072" s="481"/>
      <c r="B3072" s="481"/>
      <c r="C3072" s="481"/>
      <c r="D3072" s="481"/>
      <c r="E3072" s="481"/>
      <c r="F3072" s="339"/>
      <c r="G3072" s="340" t="str">
        <f>IF(ISNUMBER(E3072),E3072/'Bulk DivVar Analysis'!$I$114,"")</f>
        <v/>
      </c>
      <c r="H3072" s="338" t="str">
        <f>IF(ISNUMBER(E3072), IF(G3072&gt;'Bulk DivVar Analysis'!$J$116,"Pass","Fail"),"")</f>
        <v/>
      </c>
      <c r="I3072" s="338" t="str">
        <f t="shared" si="49"/>
        <v/>
      </c>
      <c r="J3072" s="339"/>
      <c r="K3072" s="339"/>
      <c r="L3072" s="339"/>
      <c r="M3072" s="339"/>
      <c r="N3072" s="339"/>
      <c r="O3072" s="339"/>
      <c r="P3072" s="339"/>
      <c r="Q3072" s="339"/>
    </row>
    <row r="3073" spans="1:17" ht="13.5" customHeight="1">
      <c r="A3073" s="481"/>
      <c r="B3073" s="481"/>
      <c r="C3073" s="481"/>
      <c r="D3073" s="481"/>
      <c r="E3073" s="481"/>
      <c r="F3073" s="339"/>
      <c r="G3073" s="340" t="str">
        <f>IF(ISNUMBER(E3073),E3073/'Bulk DivVar Analysis'!$I$114,"")</f>
        <v/>
      </c>
      <c r="H3073" s="338" t="str">
        <f>IF(ISNUMBER(E3073), IF(G3073&gt;'Bulk DivVar Analysis'!$J$116,"Pass","Fail"),"")</f>
        <v/>
      </c>
      <c r="I3073" s="338" t="str">
        <f t="shared" si="49"/>
        <v/>
      </c>
      <c r="J3073" s="339"/>
      <c r="K3073" s="339"/>
      <c r="L3073" s="339"/>
      <c r="M3073" s="339"/>
      <c r="N3073" s="339"/>
      <c r="O3073" s="339"/>
      <c r="P3073" s="339"/>
      <c r="Q3073" s="339"/>
    </row>
    <row r="3074" spans="1:17" ht="13.5" customHeight="1">
      <c r="A3074" s="481"/>
      <c r="B3074" s="481"/>
      <c r="C3074" s="481"/>
      <c r="D3074" s="481"/>
      <c r="E3074" s="481"/>
      <c r="F3074" s="339"/>
      <c r="G3074" s="340" t="str">
        <f>IF(ISNUMBER(E3074),E3074/'Bulk DivVar Analysis'!$I$114,"")</f>
        <v/>
      </c>
      <c r="H3074" s="338" t="str">
        <f>IF(ISNUMBER(E3074), IF(G3074&gt;'Bulk DivVar Analysis'!$J$116,"Pass","Fail"),"")</f>
        <v/>
      </c>
      <c r="I3074" s="338" t="str">
        <f t="shared" si="49"/>
        <v/>
      </c>
      <c r="J3074" s="339"/>
      <c r="K3074" s="339"/>
      <c r="L3074" s="339"/>
      <c r="M3074" s="339"/>
      <c r="N3074" s="339"/>
      <c r="O3074" s="339"/>
      <c r="P3074" s="339"/>
      <c r="Q3074" s="339"/>
    </row>
    <row r="3075" spans="1:17" ht="13.5" customHeight="1">
      <c r="A3075" s="481"/>
      <c r="B3075" s="481"/>
      <c r="C3075" s="481"/>
      <c r="D3075" s="481"/>
      <c r="E3075" s="481"/>
      <c r="F3075" s="339"/>
      <c r="G3075" s="340" t="str">
        <f>IF(ISNUMBER(E3075),E3075/'Bulk DivVar Analysis'!$I$114,"")</f>
        <v/>
      </c>
      <c r="H3075" s="338" t="str">
        <f>IF(ISNUMBER(E3075), IF(G3075&gt;'Bulk DivVar Analysis'!$J$116,"Pass","Fail"),"")</f>
        <v/>
      </c>
      <c r="I3075" s="338" t="str">
        <f t="shared" ref="I3075:I3138" si="50">_xlfn.TEXTJOIN("_",TRUE,B3075,C3075)</f>
        <v/>
      </c>
      <c r="J3075" s="339"/>
      <c r="K3075" s="339"/>
      <c r="L3075" s="339"/>
      <c r="M3075" s="339"/>
      <c r="N3075" s="339"/>
      <c r="O3075" s="339"/>
      <c r="P3075" s="339"/>
      <c r="Q3075" s="339"/>
    </row>
    <row r="3076" spans="1:17" ht="13.5" customHeight="1">
      <c r="A3076" s="481"/>
      <c r="B3076" s="481"/>
      <c r="C3076" s="481"/>
      <c r="D3076" s="481"/>
      <c r="E3076" s="481"/>
      <c r="F3076" s="339"/>
      <c r="G3076" s="340" t="str">
        <f>IF(ISNUMBER(E3076),E3076/'Bulk DivVar Analysis'!$I$114,"")</f>
        <v/>
      </c>
      <c r="H3076" s="338" t="str">
        <f>IF(ISNUMBER(E3076), IF(G3076&gt;'Bulk DivVar Analysis'!$J$116,"Pass","Fail"),"")</f>
        <v/>
      </c>
      <c r="I3076" s="338" t="str">
        <f t="shared" si="50"/>
        <v/>
      </c>
      <c r="J3076" s="339"/>
      <c r="K3076" s="339"/>
      <c r="L3076" s="339"/>
      <c r="M3076" s="339"/>
      <c r="N3076" s="339"/>
      <c r="O3076" s="339"/>
      <c r="P3076" s="339"/>
      <c r="Q3076" s="339"/>
    </row>
    <row r="3077" spans="1:17" ht="13.5" customHeight="1">
      <c r="A3077" s="481"/>
      <c r="B3077" s="481"/>
      <c r="C3077" s="481"/>
      <c r="D3077" s="481"/>
      <c r="E3077" s="481"/>
      <c r="F3077" s="339"/>
      <c r="G3077" s="340" t="str">
        <f>IF(ISNUMBER(E3077),E3077/'Bulk DivVar Analysis'!$I$114,"")</f>
        <v/>
      </c>
      <c r="H3077" s="338" t="str">
        <f>IF(ISNUMBER(E3077), IF(G3077&gt;'Bulk DivVar Analysis'!$J$116,"Pass","Fail"),"")</f>
        <v/>
      </c>
      <c r="I3077" s="338" t="str">
        <f t="shared" si="50"/>
        <v/>
      </c>
      <c r="J3077" s="339"/>
      <c r="K3077" s="339"/>
      <c r="L3077" s="339"/>
      <c r="M3077" s="339"/>
      <c r="N3077" s="339"/>
      <c r="O3077" s="339"/>
      <c r="P3077" s="339"/>
      <c r="Q3077" s="339"/>
    </row>
    <row r="3078" spans="1:17" ht="13.5" customHeight="1">
      <c r="A3078" s="481"/>
      <c r="B3078" s="481"/>
      <c r="C3078" s="481"/>
      <c r="D3078" s="481"/>
      <c r="E3078" s="481"/>
      <c r="F3078" s="339"/>
      <c r="G3078" s="340" t="str">
        <f>IF(ISNUMBER(E3078),E3078/'Bulk DivVar Analysis'!$I$114,"")</f>
        <v/>
      </c>
      <c r="H3078" s="338" t="str">
        <f>IF(ISNUMBER(E3078), IF(G3078&gt;'Bulk DivVar Analysis'!$J$116,"Pass","Fail"),"")</f>
        <v/>
      </c>
      <c r="I3078" s="338" t="str">
        <f t="shared" si="50"/>
        <v/>
      </c>
      <c r="J3078" s="339"/>
      <c r="K3078" s="339"/>
      <c r="L3078" s="339"/>
      <c r="M3078" s="339"/>
      <c r="N3078" s="339"/>
      <c r="O3078" s="339"/>
      <c r="P3078" s="339"/>
      <c r="Q3078" s="339"/>
    </row>
    <row r="3079" spans="1:17" ht="13.5" customHeight="1">
      <c r="A3079" s="481"/>
      <c r="B3079" s="481"/>
      <c r="C3079" s="481"/>
      <c r="D3079" s="481"/>
      <c r="E3079" s="481"/>
      <c r="F3079" s="339"/>
      <c r="G3079" s="340" t="str">
        <f>IF(ISNUMBER(E3079),E3079/'Bulk DivVar Analysis'!$I$114,"")</f>
        <v/>
      </c>
      <c r="H3079" s="338" t="str">
        <f>IF(ISNUMBER(E3079), IF(G3079&gt;'Bulk DivVar Analysis'!$J$116,"Pass","Fail"),"")</f>
        <v/>
      </c>
      <c r="I3079" s="338" t="str">
        <f t="shared" si="50"/>
        <v/>
      </c>
      <c r="J3079" s="339"/>
      <c r="K3079" s="339"/>
      <c r="L3079" s="339"/>
      <c r="M3079" s="339"/>
      <c r="N3079" s="339"/>
      <c r="O3079" s="339"/>
      <c r="P3079" s="339"/>
      <c r="Q3079" s="339"/>
    </row>
    <row r="3080" spans="1:17" ht="13.5" customHeight="1">
      <c r="A3080" s="481"/>
      <c r="B3080" s="481"/>
      <c r="C3080" s="481"/>
      <c r="D3080" s="481"/>
      <c r="E3080" s="481"/>
      <c r="F3080" s="339"/>
      <c r="G3080" s="340" t="str">
        <f>IF(ISNUMBER(E3080),E3080/'Bulk DivVar Analysis'!$I$114,"")</f>
        <v/>
      </c>
      <c r="H3080" s="338" t="str">
        <f>IF(ISNUMBER(E3080), IF(G3080&gt;'Bulk DivVar Analysis'!$J$116,"Pass","Fail"),"")</f>
        <v/>
      </c>
      <c r="I3080" s="338" t="str">
        <f t="shared" si="50"/>
        <v/>
      </c>
      <c r="J3080" s="339"/>
      <c r="K3080" s="339"/>
      <c r="L3080" s="339"/>
      <c r="M3080" s="339"/>
      <c r="N3080" s="339"/>
      <c r="O3080" s="339"/>
      <c r="P3080" s="339"/>
      <c r="Q3080" s="339"/>
    </row>
    <row r="3081" spans="1:17" ht="13.5" customHeight="1">
      <c r="A3081" s="481"/>
      <c r="B3081" s="481"/>
      <c r="C3081" s="481"/>
      <c r="D3081" s="481"/>
      <c r="E3081" s="481"/>
      <c r="F3081" s="339"/>
      <c r="G3081" s="340" t="str">
        <f>IF(ISNUMBER(E3081),E3081/'Bulk DivVar Analysis'!$I$114,"")</f>
        <v/>
      </c>
      <c r="H3081" s="338" t="str">
        <f>IF(ISNUMBER(E3081), IF(G3081&gt;'Bulk DivVar Analysis'!$J$116,"Pass","Fail"),"")</f>
        <v/>
      </c>
      <c r="I3081" s="338" t="str">
        <f t="shared" si="50"/>
        <v/>
      </c>
      <c r="J3081" s="339"/>
      <c r="K3081" s="339"/>
      <c r="L3081" s="339"/>
      <c r="M3081" s="339"/>
      <c r="N3081" s="339"/>
      <c r="O3081" s="339"/>
      <c r="P3081" s="339"/>
      <c r="Q3081" s="339"/>
    </row>
    <row r="3082" spans="1:17" ht="13.5" customHeight="1">
      <c r="A3082" s="481"/>
      <c r="B3082" s="481"/>
      <c r="C3082" s="481"/>
      <c r="D3082" s="481"/>
      <c r="E3082" s="481"/>
      <c r="F3082" s="339"/>
      <c r="G3082" s="340" t="str">
        <f>IF(ISNUMBER(E3082),E3082/'Bulk DivVar Analysis'!$I$114,"")</f>
        <v/>
      </c>
      <c r="H3082" s="338" t="str">
        <f>IF(ISNUMBER(E3082), IF(G3082&gt;'Bulk DivVar Analysis'!$J$116,"Pass","Fail"),"")</f>
        <v/>
      </c>
      <c r="I3082" s="338" t="str">
        <f t="shared" si="50"/>
        <v/>
      </c>
      <c r="J3082" s="339"/>
      <c r="K3082" s="339"/>
      <c r="L3082" s="339"/>
      <c r="M3082" s="339"/>
      <c r="N3082" s="339"/>
      <c r="O3082" s="339"/>
      <c r="P3082" s="339"/>
      <c r="Q3082" s="339"/>
    </row>
    <row r="3083" spans="1:17" ht="13.5" customHeight="1">
      <c r="A3083" s="481"/>
      <c r="B3083" s="481"/>
      <c r="C3083" s="481"/>
      <c r="D3083" s="481"/>
      <c r="E3083" s="481"/>
      <c r="F3083" s="339"/>
      <c r="G3083" s="340" t="str">
        <f>IF(ISNUMBER(E3083),E3083/'Bulk DivVar Analysis'!$I$114,"")</f>
        <v/>
      </c>
      <c r="H3083" s="338" t="str">
        <f>IF(ISNUMBER(E3083), IF(G3083&gt;'Bulk DivVar Analysis'!$J$116,"Pass","Fail"),"")</f>
        <v/>
      </c>
      <c r="I3083" s="338" t="str">
        <f t="shared" si="50"/>
        <v/>
      </c>
      <c r="J3083" s="339"/>
      <c r="K3083" s="339"/>
      <c r="L3083" s="339"/>
      <c r="M3083" s="339"/>
      <c r="N3083" s="339"/>
      <c r="O3083" s="339"/>
      <c r="P3083" s="339"/>
      <c r="Q3083" s="339"/>
    </row>
    <row r="3084" spans="1:17" ht="13.5" customHeight="1">
      <c r="A3084" s="481"/>
      <c r="B3084" s="481"/>
      <c r="C3084" s="481"/>
      <c r="D3084" s="481"/>
      <c r="E3084" s="481"/>
      <c r="F3084" s="339"/>
      <c r="G3084" s="340" t="str">
        <f>IF(ISNUMBER(E3084),E3084/'Bulk DivVar Analysis'!$I$114,"")</f>
        <v/>
      </c>
      <c r="H3084" s="338" t="str">
        <f>IF(ISNUMBER(E3084), IF(G3084&gt;'Bulk DivVar Analysis'!$J$116,"Pass","Fail"),"")</f>
        <v/>
      </c>
      <c r="I3084" s="338" t="str">
        <f t="shared" si="50"/>
        <v/>
      </c>
      <c r="J3084" s="339"/>
      <c r="K3084" s="339"/>
      <c r="L3084" s="339"/>
      <c r="M3084" s="339"/>
      <c r="N3084" s="339"/>
      <c r="O3084" s="339"/>
      <c r="P3084" s="339"/>
      <c r="Q3084" s="339"/>
    </row>
    <row r="3085" spans="1:17" ht="13.5" customHeight="1">
      <c r="A3085" s="481"/>
      <c r="B3085" s="481"/>
      <c r="C3085" s="481"/>
      <c r="D3085" s="481"/>
      <c r="E3085" s="481"/>
      <c r="F3085" s="339"/>
      <c r="G3085" s="340" t="str">
        <f>IF(ISNUMBER(E3085),E3085/'Bulk DivVar Analysis'!$I$114,"")</f>
        <v/>
      </c>
      <c r="H3085" s="338" t="str">
        <f>IF(ISNUMBER(E3085), IF(G3085&gt;'Bulk DivVar Analysis'!$J$116,"Pass","Fail"),"")</f>
        <v/>
      </c>
      <c r="I3085" s="338" t="str">
        <f t="shared" si="50"/>
        <v/>
      </c>
      <c r="J3085" s="339"/>
      <c r="K3085" s="339"/>
      <c r="L3085" s="339"/>
      <c r="M3085" s="339"/>
      <c r="N3085" s="339"/>
      <c r="O3085" s="339"/>
      <c r="P3085" s="339"/>
      <c r="Q3085" s="339"/>
    </row>
    <row r="3086" spans="1:17" ht="13.5" customHeight="1">
      <c r="A3086" s="481"/>
      <c r="B3086" s="481"/>
      <c r="C3086" s="481"/>
      <c r="D3086" s="481"/>
      <c r="E3086" s="481"/>
      <c r="F3086" s="339"/>
      <c r="G3086" s="340" t="str">
        <f>IF(ISNUMBER(E3086),E3086/'Bulk DivVar Analysis'!$I$114,"")</f>
        <v/>
      </c>
      <c r="H3086" s="338" t="str">
        <f>IF(ISNUMBER(E3086), IF(G3086&gt;'Bulk DivVar Analysis'!$J$116,"Pass","Fail"),"")</f>
        <v/>
      </c>
      <c r="I3086" s="338" t="str">
        <f t="shared" si="50"/>
        <v/>
      </c>
      <c r="J3086" s="339"/>
      <c r="K3086" s="339"/>
      <c r="L3086" s="339"/>
      <c r="M3086" s="339"/>
      <c r="N3086" s="339"/>
      <c r="O3086" s="339"/>
      <c r="P3086" s="339"/>
      <c r="Q3086" s="339"/>
    </row>
    <row r="3087" spans="1:17" ht="13.5" customHeight="1">
      <c r="A3087" s="481"/>
      <c r="B3087" s="481"/>
      <c r="C3087" s="481"/>
      <c r="D3087" s="481"/>
      <c r="E3087" s="481"/>
      <c r="F3087" s="339"/>
      <c r="G3087" s="340" t="str">
        <f>IF(ISNUMBER(E3087),E3087/'Bulk DivVar Analysis'!$I$114,"")</f>
        <v/>
      </c>
      <c r="H3087" s="338" t="str">
        <f>IF(ISNUMBER(E3087), IF(G3087&gt;'Bulk DivVar Analysis'!$J$116,"Pass","Fail"),"")</f>
        <v/>
      </c>
      <c r="I3087" s="338" t="str">
        <f t="shared" si="50"/>
        <v/>
      </c>
      <c r="J3087" s="339"/>
      <c r="K3087" s="339"/>
      <c r="L3087" s="339"/>
      <c r="M3087" s="339"/>
      <c r="N3087" s="339"/>
      <c r="O3087" s="339"/>
      <c r="P3087" s="339"/>
      <c r="Q3087" s="339"/>
    </row>
    <row r="3088" spans="1:17" ht="13.5" customHeight="1">
      <c r="A3088" s="481"/>
      <c r="B3088" s="481"/>
      <c r="C3088" s="481"/>
      <c r="D3088" s="481"/>
      <c r="E3088" s="481"/>
      <c r="F3088" s="339"/>
      <c r="G3088" s="340" t="str">
        <f>IF(ISNUMBER(E3088),E3088/'Bulk DivVar Analysis'!$I$114,"")</f>
        <v/>
      </c>
      <c r="H3088" s="338" t="str">
        <f>IF(ISNUMBER(E3088), IF(G3088&gt;'Bulk DivVar Analysis'!$J$116,"Pass","Fail"),"")</f>
        <v/>
      </c>
      <c r="I3088" s="338" t="str">
        <f t="shared" si="50"/>
        <v/>
      </c>
      <c r="J3088" s="339"/>
      <c r="K3088" s="339"/>
      <c r="L3088" s="339"/>
      <c r="M3088" s="339"/>
      <c r="N3088" s="339"/>
      <c r="O3088" s="339"/>
      <c r="P3088" s="339"/>
      <c r="Q3088" s="339"/>
    </row>
    <row r="3089" spans="1:17" ht="13.5" customHeight="1">
      <c r="A3089" s="481"/>
      <c r="B3089" s="481"/>
      <c r="C3089" s="481"/>
      <c r="D3089" s="481"/>
      <c r="E3089" s="481"/>
      <c r="F3089" s="339"/>
      <c r="G3089" s="340" t="str">
        <f>IF(ISNUMBER(E3089),E3089/'Bulk DivVar Analysis'!$I$114,"")</f>
        <v/>
      </c>
      <c r="H3089" s="338" t="str">
        <f>IF(ISNUMBER(E3089), IF(G3089&gt;'Bulk DivVar Analysis'!$J$116,"Pass","Fail"),"")</f>
        <v/>
      </c>
      <c r="I3089" s="338" t="str">
        <f t="shared" si="50"/>
        <v/>
      </c>
      <c r="J3089" s="339"/>
      <c r="K3089" s="339"/>
      <c r="L3089" s="339"/>
      <c r="M3089" s="339"/>
      <c r="N3089" s="339"/>
      <c r="O3089" s="339"/>
      <c r="P3089" s="339"/>
      <c r="Q3089" s="339"/>
    </row>
    <row r="3090" spans="1:17" ht="13.5" customHeight="1">
      <c r="A3090" s="481"/>
      <c r="B3090" s="481"/>
      <c r="C3090" s="481"/>
      <c r="D3090" s="481"/>
      <c r="E3090" s="481"/>
      <c r="F3090" s="339"/>
      <c r="G3090" s="340" t="str">
        <f>IF(ISNUMBER(E3090),E3090/'Bulk DivVar Analysis'!$I$114,"")</f>
        <v/>
      </c>
      <c r="H3090" s="338" t="str">
        <f>IF(ISNUMBER(E3090), IF(G3090&gt;'Bulk DivVar Analysis'!$J$116,"Pass","Fail"),"")</f>
        <v/>
      </c>
      <c r="I3090" s="338" t="str">
        <f t="shared" si="50"/>
        <v/>
      </c>
      <c r="J3090" s="339"/>
      <c r="K3090" s="339"/>
      <c r="L3090" s="339"/>
      <c r="M3090" s="339"/>
      <c r="N3090" s="339"/>
      <c r="O3090" s="339"/>
      <c r="P3090" s="339"/>
      <c r="Q3090" s="339"/>
    </row>
    <row r="3091" spans="1:17" ht="13.5" customHeight="1">
      <c r="A3091" s="481"/>
      <c r="B3091" s="481"/>
      <c r="C3091" s="481"/>
      <c r="D3091" s="481"/>
      <c r="E3091" s="481"/>
      <c r="F3091" s="339"/>
      <c r="G3091" s="340" t="str">
        <f>IF(ISNUMBER(E3091),E3091/'Bulk DivVar Analysis'!$I$114,"")</f>
        <v/>
      </c>
      <c r="H3091" s="338" t="str">
        <f>IF(ISNUMBER(E3091), IF(G3091&gt;'Bulk DivVar Analysis'!$J$116,"Pass","Fail"),"")</f>
        <v/>
      </c>
      <c r="I3091" s="338" t="str">
        <f t="shared" si="50"/>
        <v/>
      </c>
      <c r="J3091" s="339"/>
      <c r="K3091" s="339"/>
      <c r="L3091" s="339"/>
      <c r="M3091" s="339"/>
      <c r="N3091" s="339"/>
      <c r="O3091" s="339"/>
      <c r="P3091" s="339"/>
      <c r="Q3091" s="339"/>
    </row>
    <row r="3092" spans="1:17" ht="13.5" customHeight="1">
      <c r="A3092" s="481"/>
      <c r="B3092" s="481"/>
      <c r="C3092" s="481"/>
      <c r="D3092" s="481"/>
      <c r="E3092" s="481"/>
      <c r="F3092" s="339"/>
      <c r="G3092" s="340" t="str">
        <f>IF(ISNUMBER(E3092),E3092/'Bulk DivVar Analysis'!$I$114,"")</f>
        <v/>
      </c>
      <c r="H3092" s="338" t="str">
        <f>IF(ISNUMBER(E3092), IF(G3092&gt;'Bulk DivVar Analysis'!$J$116,"Pass","Fail"),"")</f>
        <v/>
      </c>
      <c r="I3092" s="338" t="str">
        <f t="shared" si="50"/>
        <v/>
      </c>
      <c r="J3092" s="339"/>
      <c r="K3092" s="339"/>
      <c r="L3092" s="339"/>
      <c r="M3092" s="339"/>
      <c r="N3092" s="339"/>
      <c r="O3092" s="339"/>
      <c r="P3092" s="339"/>
      <c r="Q3092" s="339"/>
    </row>
    <row r="3093" spans="1:17" ht="13.5" customHeight="1">
      <c r="A3093" s="481"/>
      <c r="B3093" s="481"/>
      <c r="C3093" s="481"/>
      <c r="D3093" s="481"/>
      <c r="E3093" s="481"/>
      <c r="F3093" s="339"/>
      <c r="G3093" s="340" t="str">
        <f>IF(ISNUMBER(E3093),E3093/'Bulk DivVar Analysis'!$I$114,"")</f>
        <v/>
      </c>
      <c r="H3093" s="338" t="str">
        <f>IF(ISNUMBER(E3093), IF(G3093&gt;'Bulk DivVar Analysis'!$J$116,"Pass","Fail"),"")</f>
        <v/>
      </c>
      <c r="I3093" s="338" t="str">
        <f t="shared" si="50"/>
        <v/>
      </c>
      <c r="J3093" s="339"/>
      <c r="K3093" s="339"/>
      <c r="L3093" s="339"/>
      <c r="M3093" s="339"/>
      <c r="N3093" s="339"/>
      <c r="O3093" s="339"/>
      <c r="P3093" s="339"/>
      <c r="Q3093" s="339"/>
    </row>
    <row r="3094" spans="1:17" ht="13.5" customHeight="1">
      <c r="A3094" s="481"/>
      <c r="B3094" s="481"/>
      <c r="C3094" s="481"/>
      <c r="D3094" s="481"/>
      <c r="E3094" s="481"/>
      <c r="F3094" s="339"/>
      <c r="G3094" s="340" t="str">
        <f>IF(ISNUMBER(E3094),E3094/'Bulk DivVar Analysis'!$I$114,"")</f>
        <v/>
      </c>
      <c r="H3094" s="338" t="str">
        <f>IF(ISNUMBER(E3094), IF(G3094&gt;'Bulk DivVar Analysis'!$J$116,"Pass","Fail"),"")</f>
        <v/>
      </c>
      <c r="I3094" s="338" t="str">
        <f t="shared" si="50"/>
        <v/>
      </c>
      <c r="J3094" s="339"/>
      <c r="K3094" s="339"/>
      <c r="L3094" s="339"/>
      <c r="M3094" s="339"/>
      <c r="N3094" s="339"/>
      <c r="O3094" s="339"/>
      <c r="P3094" s="339"/>
      <c r="Q3094" s="339"/>
    </row>
    <row r="3095" spans="1:17" ht="13.5" customHeight="1">
      <c r="A3095" s="481"/>
      <c r="B3095" s="481"/>
      <c r="C3095" s="481"/>
      <c r="D3095" s="481"/>
      <c r="E3095" s="481"/>
      <c r="F3095" s="339"/>
      <c r="G3095" s="340" t="str">
        <f>IF(ISNUMBER(E3095),E3095/'Bulk DivVar Analysis'!$I$114,"")</f>
        <v/>
      </c>
      <c r="H3095" s="338" t="str">
        <f>IF(ISNUMBER(E3095), IF(G3095&gt;'Bulk DivVar Analysis'!$J$116,"Pass","Fail"),"")</f>
        <v/>
      </c>
      <c r="I3095" s="338" t="str">
        <f t="shared" si="50"/>
        <v/>
      </c>
      <c r="J3095" s="339"/>
      <c r="K3095" s="339"/>
      <c r="L3095" s="339"/>
      <c r="M3095" s="339"/>
      <c r="N3095" s="339"/>
      <c r="O3095" s="339"/>
      <c r="P3095" s="339"/>
      <c r="Q3095" s="339"/>
    </row>
    <row r="3096" spans="1:17" ht="13.5" customHeight="1">
      <c r="A3096" s="481"/>
      <c r="B3096" s="481"/>
      <c r="C3096" s="481"/>
      <c r="D3096" s="481"/>
      <c r="E3096" s="481"/>
      <c r="F3096" s="339"/>
      <c r="G3096" s="340" t="str">
        <f>IF(ISNUMBER(E3096),E3096/'Bulk DivVar Analysis'!$I$114,"")</f>
        <v/>
      </c>
      <c r="H3096" s="338" t="str">
        <f>IF(ISNUMBER(E3096), IF(G3096&gt;'Bulk DivVar Analysis'!$J$116,"Pass","Fail"),"")</f>
        <v/>
      </c>
      <c r="I3096" s="338" t="str">
        <f t="shared" si="50"/>
        <v/>
      </c>
      <c r="J3096" s="339"/>
      <c r="K3096" s="339"/>
      <c r="L3096" s="339"/>
      <c r="M3096" s="339"/>
      <c r="N3096" s="339"/>
      <c r="O3096" s="339"/>
      <c r="P3096" s="339"/>
      <c r="Q3096" s="339"/>
    </row>
    <row r="3097" spans="1:17" ht="13.5" customHeight="1">
      <c r="A3097" s="481"/>
      <c r="B3097" s="481"/>
      <c r="C3097" s="481"/>
      <c r="D3097" s="481"/>
      <c r="E3097" s="481"/>
      <c r="F3097" s="339"/>
      <c r="G3097" s="340" t="str">
        <f>IF(ISNUMBER(E3097),E3097/'Bulk DivVar Analysis'!$I$114,"")</f>
        <v/>
      </c>
      <c r="H3097" s="338" t="str">
        <f>IF(ISNUMBER(E3097), IF(G3097&gt;'Bulk DivVar Analysis'!$J$116,"Pass","Fail"),"")</f>
        <v/>
      </c>
      <c r="I3097" s="338" t="str">
        <f t="shared" si="50"/>
        <v/>
      </c>
      <c r="J3097" s="339"/>
      <c r="K3097" s="339"/>
      <c r="L3097" s="339"/>
      <c r="M3097" s="339"/>
      <c r="N3097" s="339"/>
      <c r="O3097" s="339"/>
      <c r="P3097" s="339"/>
      <c r="Q3097" s="339"/>
    </row>
    <row r="3098" spans="1:17" ht="13.5" customHeight="1">
      <c r="A3098" s="481"/>
      <c r="B3098" s="481"/>
      <c r="C3098" s="481"/>
      <c r="D3098" s="481"/>
      <c r="E3098" s="481"/>
      <c r="F3098" s="339"/>
      <c r="G3098" s="340" t="str">
        <f>IF(ISNUMBER(E3098),E3098/'Bulk DivVar Analysis'!$I$114,"")</f>
        <v/>
      </c>
      <c r="H3098" s="338" t="str">
        <f>IF(ISNUMBER(E3098), IF(G3098&gt;'Bulk DivVar Analysis'!$J$116,"Pass","Fail"),"")</f>
        <v/>
      </c>
      <c r="I3098" s="338" t="str">
        <f t="shared" si="50"/>
        <v/>
      </c>
      <c r="J3098" s="339"/>
      <c r="K3098" s="339"/>
      <c r="L3098" s="339"/>
      <c r="M3098" s="339"/>
      <c r="N3098" s="339"/>
      <c r="O3098" s="339"/>
      <c r="P3098" s="339"/>
      <c r="Q3098" s="339"/>
    </row>
    <row r="3099" spans="1:17" ht="13.5" customHeight="1">
      <c r="A3099" s="481"/>
      <c r="B3099" s="481"/>
      <c r="C3099" s="481"/>
      <c r="D3099" s="481"/>
      <c r="E3099" s="481"/>
      <c r="F3099" s="339"/>
      <c r="G3099" s="340" t="str">
        <f>IF(ISNUMBER(E3099),E3099/'Bulk DivVar Analysis'!$I$114,"")</f>
        <v/>
      </c>
      <c r="H3099" s="338" t="str">
        <f>IF(ISNUMBER(E3099), IF(G3099&gt;'Bulk DivVar Analysis'!$J$116,"Pass","Fail"),"")</f>
        <v/>
      </c>
      <c r="I3099" s="338" t="str">
        <f t="shared" si="50"/>
        <v/>
      </c>
      <c r="J3099" s="339"/>
      <c r="K3099" s="339"/>
      <c r="L3099" s="339"/>
      <c r="M3099" s="339"/>
      <c r="N3099" s="339"/>
      <c r="O3099" s="339"/>
      <c r="P3099" s="339"/>
      <c r="Q3099" s="339"/>
    </row>
    <row r="3100" spans="1:17" ht="13.5" customHeight="1">
      <c r="A3100" s="481"/>
      <c r="B3100" s="481"/>
      <c r="C3100" s="481"/>
      <c r="D3100" s="481"/>
      <c r="E3100" s="481"/>
      <c r="F3100" s="339"/>
      <c r="G3100" s="340" t="str">
        <f>IF(ISNUMBER(E3100),E3100/'Bulk DivVar Analysis'!$I$114,"")</f>
        <v/>
      </c>
      <c r="H3100" s="338" t="str">
        <f>IF(ISNUMBER(E3100), IF(G3100&gt;'Bulk DivVar Analysis'!$J$116,"Pass","Fail"),"")</f>
        <v/>
      </c>
      <c r="I3100" s="338" t="str">
        <f t="shared" si="50"/>
        <v/>
      </c>
      <c r="J3100" s="339"/>
      <c r="K3100" s="339"/>
      <c r="L3100" s="339"/>
      <c r="M3100" s="339"/>
      <c r="N3100" s="339"/>
      <c r="O3100" s="339"/>
      <c r="P3100" s="339"/>
      <c r="Q3100" s="339"/>
    </row>
    <row r="3101" spans="1:17" ht="13.5" customHeight="1">
      <c r="A3101" s="481"/>
      <c r="B3101" s="481"/>
      <c r="C3101" s="481"/>
      <c r="D3101" s="481"/>
      <c r="E3101" s="481"/>
      <c r="F3101" s="339"/>
      <c r="G3101" s="340" t="str">
        <f>IF(ISNUMBER(E3101),E3101/'Bulk DivVar Analysis'!$I$114,"")</f>
        <v/>
      </c>
      <c r="H3101" s="338" t="str">
        <f>IF(ISNUMBER(E3101), IF(G3101&gt;'Bulk DivVar Analysis'!$J$116,"Pass","Fail"),"")</f>
        <v/>
      </c>
      <c r="I3101" s="338" t="str">
        <f t="shared" si="50"/>
        <v/>
      </c>
      <c r="J3101" s="339"/>
      <c r="K3101" s="339"/>
      <c r="L3101" s="339"/>
      <c r="M3101" s="339"/>
      <c r="N3101" s="339"/>
      <c r="O3101" s="339"/>
      <c r="P3101" s="339"/>
      <c r="Q3101" s="339"/>
    </row>
    <row r="3102" spans="1:17" ht="13.5" customHeight="1">
      <c r="A3102" s="481"/>
      <c r="B3102" s="481"/>
      <c r="C3102" s="481"/>
      <c r="D3102" s="481"/>
      <c r="E3102" s="481"/>
      <c r="F3102" s="339"/>
      <c r="G3102" s="340" t="str">
        <f>IF(ISNUMBER(E3102),E3102/'Bulk DivVar Analysis'!$I$114,"")</f>
        <v/>
      </c>
      <c r="H3102" s="338" t="str">
        <f>IF(ISNUMBER(E3102), IF(G3102&gt;'Bulk DivVar Analysis'!$J$116,"Pass","Fail"),"")</f>
        <v/>
      </c>
      <c r="I3102" s="338" t="str">
        <f t="shared" si="50"/>
        <v/>
      </c>
      <c r="J3102" s="339"/>
      <c r="K3102" s="339"/>
      <c r="L3102" s="339"/>
      <c r="M3102" s="339"/>
      <c r="N3102" s="339"/>
      <c r="O3102" s="339"/>
      <c r="P3102" s="339"/>
      <c r="Q3102" s="339"/>
    </row>
    <row r="3103" spans="1:17" ht="13.5" customHeight="1">
      <c r="A3103" s="481"/>
      <c r="B3103" s="481"/>
      <c r="C3103" s="481"/>
      <c r="D3103" s="481"/>
      <c r="E3103" s="481"/>
      <c r="F3103" s="339"/>
      <c r="G3103" s="340" t="str">
        <f>IF(ISNUMBER(E3103),E3103/'Bulk DivVar Analysis'!$I$114,"")</f>
        <v/>
      </c>
      <c r="H3103" s="338" t="str">
        <f>IF(ISNUMBER(E3103), IF(G3103&gt;'Bulk DivVar Analysis'!$J$116,"Pass","Fail"),"")</f>
        <v/>
      </c>
      <c r="I3103" s="338" t="str">
        <f t="shared" si="50"/>
        <v/>
      </c>
      <c r="J3103" s="339"/>
      <c r="K3103" s="339"/>
      <c r="L3103" s="339"/>
      <c r="M3103" s="339"/>
      <c r="N3103" s="339"/>
      <c r="O3103" s="339"/>
      <c r="P3103" s="339"/>
      <c r="Q3103" s="339"/>
    </row>
    <row r="3104" spans="1:17" ht="13.5" customHeight="1">
      <c r="A3104" s="481"/>
      <c r="B3104" s="481"/>
      <c r="C3104" s="481"/>
      <c r="D3104" s="481"/>
      <c r="E3104" s="481"/>
      <c r="F3104" s="339"/>
      <c r="G3104" s="340" t="str">
        <f>IF(ISNUMBER(E3104),E3104/'Bulk DivVar Analysis'!$I$114,"")</f>
        <v/>
      </c>
      <c r="H3104" s="338" t="str">
        <f>IF(ISNUMBER(E3104), IF(G3104&gt;'Bulk DivVar Analysis'!$J$116,"Pass","Fail"),"")</f>
        <v/>
      </c>
      <c r="I3104" s="338" t="str">
        <f t="shared" si="50"/>
        <v/>
      </c>
      <c r="J3104" s="339"/>
      <c r="K3104" s="339"/>
      <c r="L3104" s="339"/>
      <c r="M3104" s="339"/>
      <c r="N3104" s="339"/>
      <c r="O3104" s="339"/>
      <c r="P3104" s="339"/>
      <c r="Q3104" s="339"/>
    </row>
    <row r="3105" spans="1:17" ht="13.5" customHeight="1">
      <c r="A3105" s="481"/>
      <c r="B3105" s="481"/>
      <c r="C3105" s="481"/>
      <c r="D3105" s="481"/>
      <c r="E3105" s="481"/>
      <c r="F3105" s="339"/>
      <c r="G3105" s="340" t="str">
        <f>IF(ISNUMBER(E3105),E3105/'Bulk DivVar Analysis'!$I$114,"")</f>
        <v/>
      </c>
      <c r="H3105" s="338" t="str">
        <f>IF(ISNUMBER(E3105), IF(G3105&gt;'Bulk DivVar Analysis'!$J$116,"Pass","Fail"),"")</f>
        <v/>
      </c>
      <c r="I3105" s="338" t="str">
        <f t="shared" si="50"/>
        <v/>
      </c>
      <c r="J3105" s="339"/>
      <c r="K3105" s="339"/>
      <c r="L3105" s="339"/>
      <c r="M3105" s="339"/>
      <c r="N3105" s="339"/>
      <c r="O3105" s="339"/>
      <c r="P3105" s="339"/>
      <c r="Q3105" s="339"/>
    </row>
    <row r="3106" spans="1:17" ht="13.5" customHeight="1">
      <c r="A3106" s="481"/>
      <c r="B3106" s="481"/>
      <c r="C3106" s="481"/>
      <c r="D3106" s="481"/>
      <c r="E3106" s="481"/>
      <c r="F3106" s="339"/>
      <c r="G3106" s="340" t="str">
        <f>IF(ISNUMBER(E3106),E3106/'Bulk DivVar Analysis'!$I$114,"")</f>
        <v/>
      </c>
      <c r="H3106" s="338" t="str">
        <f>IF(ISNUMBER(E3106), IF(G3106&gt;'Bulk DivVar Analysis'!$J$116,"Pass","Fail"),"")</f>
        <v/>
      </c>
      <c r="I3106" s="338" t="str">
        <f t="shared" si="50"/>
        <v/>
      </c>
      <c r="J3106" s="339"/>
      <c r="K3106" s="339"/>
      <c r="L3106" s="339"/>
      <c r="M3106" s="339"/>
      <c r="N3106" s="339"/>
      <c r="O3106" s="339"/>
      <c r="P3106" s="339"/>
      <c r="Q3106" s="339"/>
    </row>
    <row r="3107" spans="1:17" ht="13.5" customHeight="1">
      <c r="A3107" s="481"/>
      <c r="B3107" s="481"/>
      <c r="C3107" s="481"/>
      <c r="D3107" s="481"/>
      <c r="E3107" s="481"/>
      <c r="F3107" s="339"/>
      <c r="G3107" s="340" t="str">
        <f>IF(ISNUMBER(E3107),E3107/'Bulk DivVar Analysis'!$I$114,"")</f>
        <v/>
      </c>
      <c r="H3107" s="338" t="str">
        <f>IF(ISNUMBER(E3107), IF(G3107&gt;'Bulk DivVar Analysis'!$J$116,"Pass","Fail"),"")</f>
        <v/>
      </c>
      <c r="I3107" s="338" t="str">
        <f t="shared" si="50"/>
        <v/>
      </c>
      <c r="J3107" s="339"/>
      <c r="K3107" s="339"/>
      <c r="L3107" s="339"/>
      <c r="M3107" s="339"/>
      <c r="N3107" s="339"/>
      <c r="O3107" s="339"/>
      <c r="P3107" s="339"/>
      <c r="Q3107" s="339"/>
    </row>
    <row r="3108" spans="1:17" ht="13.5" customHeight="1">
      <c r="A3108" s="481"/>
      <c r="B3108" s="481"/>
      <c r="C3108" s="481"/>
      <c r="D3108" s="481"/>
      <c r="E3108" s="481"/>
      <c r="F3108" s="339"/>
      <c r="G3108" s="340" t="str">
        <f>IF(ISNUMBER(E3108),E3108/'Bulk DivVar Analysis'!$I$114,"")</f>
        <v/>
      </c>
      <c r="H3108" s="338" t="str">
        <f>IF(ISNUMBER(E3108), IF(G3108&gt;'Bulk DivVar Analysis'!$J$116,"Pass","Fail"),"")</f>
        <v/>
      </c>
      <c r="I3108" s="338" t="str">
        <f t="shared" si="50"/>
        <v/>
      </c>
      <c r="J3108" s="339"/>
      <c r="K3108" s="339"/>
      <c r="L3108" s="339"/>
      <c r="M3108" s="339"/>
      <c r="N3108" s="339"/>
      <c r="O3108" s="339"/>
      <c r="P3108" s="339"/>
      <c r="Q3108" s="339"/>
    </row>
    <row r="3109" spans="1:17" ht="13.5" customHeight="1">
      <c r="A3109" s="481"/>
      <c r="B3109" s="481"/>
      <c r="C3109" s="481"/>
      <c r="D3109" s="481"/>
      <c r="E3109" s="481"/>
      <c r="F3109" s="339"/>
      <c r="G3109" s="340" t="str">
        <f>IF(ISNUMBER(E3109),E3109/'Bulk DivVar Analysis'!$I$114,"")</f>
        <v/>
      </c>
      <c r="H3109" s="338" t="str">
        <f>IF(ISNUMBER(E3109), IF(G3109&gt;'Bulk DivVar Analysis'!$J$116,"Pass","Fail"),"")</f>
        <v/>
      </c>
      <c r="I3109" s="338" t="str">
        <f t="shared" si="50"/>
        <v/>
      </c>
      <c r="J3109" s="339"/>
      <c r="K3109" s="339"/>
      <c r="L3109" s="339"/>
      <c r="M3109" s="339"/>
      <c r="N3109" s="339"/>
      <c r="O3109" s="339"/>
      <c r="P3109" s="339"/>
      <c r="Q3109" s="339"/>
    </row>
    <row r="3110" spans="1:17" ht="13.5" customHeight="1">
      <c r="A3110" s="481"/>
      <c r="B3110" s="481"/>
      <c r="C3110" s="481"/>
      <c r="D3110" s="481"/>
      <c r="E3110" s="481"/>
      <c r="F3110" s="339"/>
      <c r="G3110" s="340" t="str">
        <f>IF(ISNUMBER(E3110),E3110/'Bulk DivVar Analysis'!$I$114,"")</f>
        <v/>
      </c>
      <c r="H3110" s="338" t="str">
        <f>IF(ISNUMBER(E3110), IF(G3110&gt;'Bulk DivVar Analysis'!$J$116,"Pass","Fail"),"")</f>
        <v/>
      </c>
      <c r="I3110" s="338" t="str">
        <f t="shared" si="50"/>
        <v/>
      </c>
      <c r="J3110" s="339"/>
      <c r="K3110" s="339"/>
      <c r="L3110" s="339"/>
      <c r="M3110" s="339"/>
      <c r="N3110" s="339"/>
      <c r="O3110" s="339"/>
      <c r="P3110" s="339"/>
      <c r="Q3110" s="339"/>
    </row>
    <row r="3111" spans="1:17" ht="13.5" customHeight="1">
      <c r="A3111" s="481"/>
      <c r="B3111" s="481"/>
      <c r="C3111" s="481"/>
      <c r="D3111" s="481"/>
      <c r="E3111" s="481"/>
      <c r="F3111" s="339"/>
      <c r="G3111" s="340" t="str">
        <f>IF(ISNUMBER(E3111),E3111/'Bulk DivVar Analysis'!$I$114,"")</f>
        <v/>
      </c>
      <c r="H3111" s="338" t="str">
        <f>IF(ISNUMBER(E3111), IF(G3111&gt;'Bulk DivVar Analysis'!$J$116,"Pass","Fail"),"")</f>
        <v/>
      </c>
      <c r="I3111" s="338" t="str">
        <f t="shared" si="50"/>
        <v/>
      </c>
      <c r="J3111" s="339"/>
      <c r="K3111" s="339"/>
      <c r="L3111" s="339"/>
      <c r="M3111" s="339"/>
      <c r="N3111" s="339"/>
      <c r="O3111" s="339"/>
      <c r="P3111" s="339"/>
      <c r="Q3111" s="339"/>
    </row>
    <row r="3112" spans="1:17" ht="13.5" customHeight="1">
      <c r="A3112" s="481"/>
      <c r="B3112" s="481"/>
      <c r="C3112" s="481"/>
      <c r="D3112" s="481"/>
      <c r="E3112" s="481"/>
      <c r="F3112" s="339"/>
      <c r="G3112" s="340" t="str">
        <f>IF(ISNUMBER(E3112),E3112/'Bulk DivVar Analysis'!$I$114,"")</f>
        <v/>
      </c>
      <c r="H3112" s="338" t="str">
        <f>IF(ISNUMBER(E3112), IF(G3112&gt;'Bulk DivVar Analysis'!$J$116,"Pass","Fail"),"")</f>
        <v/>
      </c>
      <c r="I3112" s="338" t="str">
        <f t="shared" si="50"/>
        <v/>
      </c>
      <c r="J3112" s="339"/>
      <c r="K3112" s="339"/>
      <c r="L3112" s="339"/>
      <c r="M3112" s="339"/>
      <c r="N3112" s="339"/>
      <c r="O3112" s="339"/>
      <c r="P3112" s="339"/>
      <c r="Q3112" s="339"/>
    </row>
    <row r="3113" spans="1:17" ht="13.5" customHeight="1">
      <c r="A3113" s="481"/>
      <c r="B3113" s="481"/>
      <c r="C3113" s="481"/>
      <c r="D3113" s="481"/>
      <c r="E3113" s="481"/>
      <c r="F3113" s="339"/>
      <c r="G3113" s="340" t="str">
        <f>IF(ISNUMBER(E3113),E3113/'Bulk DivVar Analysis'!$I$114,"")</f>
        <v/>
      </c>
      <c r="H3113" s="338" t="str">
        <f>IF(ISNUMBER(E3113), IF(G3113&gt;'Bulk DivVar Analysis'!$J$116,"Pass","Fail"),"")</f>
        <v/>
      </c>
      <c r="I3113" s="338" t="str">
        <f t="shared" si="50"/>
        <v/>
      </c>
      <c r="J3113" s="339"/>
      <c r="K3113" s="339"/>
      <c r="L3113" s="339"/>
      <c r="M3113" s="339"/>
      <c r="N3113" s="339"/>
      <c r="O3113" s="339"/>
      <c r="P3113" s="339"/>
      <c r="Q3113" s="339"/>
    </row>
    <row r="3114" spans="1:17" ht="13.5" customHeight="1">
      <c r="A3114" s="481"/>
      <c r="B3114" s="481"/>
      <c r="C3114" s="481"/>
      <c r="D3114" s="481"/>
      <c r="E3114" s="481"/>
      <c r="F3114" s="339"/>
      <c r="G3114" s="340" t="str">
        <f>IF(ISNUMBER(E3114),E3114/'Bulk DivVar Analysis'!$I$114,"")</f>
        <v/>
      </c>
      <c r="H3114" s="338" t="str">
        <f>IF(ISNUMBER(E3114), IF(G3114&gt;'Bulk DivVar Analysis'!$J$116,"Pass","Fail"),"")</f>
        <v/>
      </c>
      <c r="I3114" s="338" t="str">
        <f t="shared" si="50"/>
        <v/>
      </c>
      <c r="J3114" s="339"/>
      <c r="K3114" s="339"/>
      <c r="L3114" s="339"/>
      <c r="M3114" s="339"/>
      <c r="N3114" s="339"/>
      <c r="O3114" s="339"/>
      <c r="P3114" s="339"/>
      <c r="Q3114" s="339"/>
    </row>
    <row r="3115" spans="1:17" ht="13.5" customHeight="1">
      <c r="A3115" s="481"/>
      <c r="B3115" s="481"/>
      <c r="C3115" s="481"/>
      <c r="D3115" s="481"/>
      <c r="E3115" s="481"/>
      <c r="F3115" s="339"/>
      <c r="G3115" s="340" t="str">
        <f>IF(ISNUMBER(E3115),E3115/'Bulk DivVar Analysis'!$I$114,"")</f>
        <v/>
      </c>
      <c r="H3115" s="338" t="str">
        <f>IF(ISNUMBER(E3115), IF(G3115&gt;'Bulk DivVar Analysis'!$J$116,"Pass","Fail"),"")</f>
        <v/>
      </c>
      <c r="I3115" s="338" t="str">
        <f t="shared" si="50"/>
        <v/>
      </c>
      <c r="J3115" s="339"/>
      <c r="K3115" s="339"/>
      <c r="L3115" s="339"/>
      <c r="M3115" s="339"/>
      <c r="N3115" s="339"/>
      <c r="O3115" s="339"/>
      <c r="P3115" s="339"/>
      <c r="Q3115" s="339"/>
    </row>
    <row r="3116" spans="1:17" ht="13.5" customHeight="1">
      <c r="A3116" s="481"/>
      <c r="B3116" s="481"/>
      <c r="C3116" s="481"/>
      <c r="D3116" s="481"/>
      <c r="E3116" s="481"/>
      <c r="F3116" s="339"/>
      <c r="G3116" s="340" t="str">
        <f>IF(ISNUMBER(E3116),E3116/'Bulk DivVar Analysis'!$I$114,"")</f>
        <v/>
      </c>
      <c r="H3116" s="338" t="str">
        <f>IF(ISNUMBER(E3116), IF(G3116&gt;'Bulk DivVar Analysis'!$J$116,"Pass","Fail"),"")</f>
        <v/>
      </c>
      <c r="I3116" s="338" t="str">
        <f t="shared" si="50"/>
        <v/>
      </c>
      <c r="J3116" s="339"/>
      <c r="K3116" s="339"/>
      <c r="L3116" s="339"/>
      <c r="M3116" s="339"/>
      <c r="N3116" s="339"/>
      <c r="O3116" s="339"/>
      <c r="P3116" s="339"/>
      <c r="Q3116" s="339"/>
    </row>
    <row r="3117" spans="1:17" ht="13.5" customHeight="1">
      <c r="A3117" s="481"/>
      <c r="B3117" s="481"/>
      <c r="C3117" s="481"/>
      <c r="D3117" s="481"/>
      <c r="E3117" s="481"/>
      <c r="F3117" s="339"/>
      <c r="G3117" s="340" t="str">
        <f>IF(ISNUMBER(E3117),E3117/'Bulk DivVar Analysis'!$I$114,"")</f>
        <v/>
      </c>
      <c r="H3117" s="338" t="str">
        <f>IF(ISNUMBER(E3117), IF(G3117&gt;'Bulk DivVar Analysis'!$J$116,"Pass","Fail"),"")</f>
        <v/>
      </c>
      <c r="I3117" s="338" t="str">
        <f t="shared" si="50"/>
        <v/>
      </c>
      <c r="J3117" s="339"/>
      <c r="K3117" s="339"/>
      <c r="L3117" s="339"/>
      <c r="M3117" s="339"/>
      <c r="N3117" s="339"/>
      <c r="O3117" s="339"/>
      <c r="P3117" s="339"/>
      <c r="Q3117" s="339"/>
    </row>
    <row r="3118" spans="1:17" ht="13.5" customHeight="1">
      <c r="A3118" s="481"/>
      <c r="B3118" s="481"/>
      <c r="C3118" s="481"/>
      <c r="D3118" s="481"/>
      <c r="E3118" s="481"/>
      <c r="F3118" s="339"/>
      <c r="G3118" s="340" t="str">
        <f>IF(ISNUMBER(E3118),E3118/'Bulk DivVar Analysis'!$I$114,"")</f>
        <v/>
      </c>
      <c r="H3118" s="338" t="str">
        <f>IF(ISNUMBER(E3118), IF(G3118&gt;'Bulk DivVar Analysis'!$J$116,"Pass","Fail"),"")</f>
        <v/>
      </c>
      <c r="I3118" s="338" t="str">
        <f t="shared" si="50"/>
        <v/>
      </c>
      <c r="J3118" s="339"/>
      <c r="K3118" s="339"/>
      <c r="L3118" s="339"/>
      <c r="M3118" s="339"/>
      <c r="N3118" s="339"/>
      <c r="O3118" s="339"/>
      <c r="P3118" s="339"/>
      <c r="Q3118" s="339"/>
    </row>
    <row r="3119" spans="1:17" ht="13.5" customHeight="1">
      <c r="A3119" s="481"/>
      <c r="B3119" s="481"/>
      <c r="C3119" s="481"/>
      <c r="D3119" s="481"/>
      <c r="E3119" s="481"/>
      <c r="F3119" s="339"/>
      <c r="G3119" s="340" t="str">
        <f>IF(ISNUMBER(E3119),E3119/'Bulk DivVar Analysis'!$I$114,"")</f>
        <v/>
      </c>
      <c r="H3119" s="338" t="str">
        <f>IF(ISNUMBER(E3119), IF(G3119&gt;'Bulk DivVar Analysis'!$J$116,"Pass","Fail"),"")</f>
        <v/>
      </c>
      <c r="I3119" s="338" t="str">
        <f t="shared" si="50"/>
        <v/>
      </c>
      <c r="J3119" s="339"/>
      <c r="K3119" s="339"/>
      <c r="L3119" s="339"/>
      <c r="M3119" s="339"/>
      <c r="N3119" s="339"/>
      <c r="O3119" s="339"/>
      <c r="P3119" s="339"/>
      <c r="Q3119" s="339"/>
    </row>
    <row r="3120" spans="1:17" ht="13.5" customHeight="1">
      <c r="A3120" s="481"/>
      <c r="B3120" s="481"/>
      <c r="C3120" s="481"/>
      <c r="D3120" s="481"/>
      <c r="E3120" s="481"/>
      <c r="F3120" s="339"/>
      <c r="G3120" s="340" t="str">
        <f>IF(ISNUMBER(E3120),E3120/'Bulk DivVar Analysis'!$I$114,"")</f>
        <v/>
      </c>
      <c r="H3120" s="338" t="str">
        <f>IF(ISNUMBER(E3120), IF(G3120&gt;'Bulk DivVar Analysis'!$J$116,"Pass","Fail"),"")</f>
        <v/>
      </c>
      <c r="I3120" s="338" t="str">
        <f t="shared" si="50"/>
        <v/>
      </c>
      <c r="J3120" s="339"/>
      <c r="K3120" s="339"/>
      <c r="L3120" s="339"/>
      <c r="M3120" s="339"/>
      <c r="N3120" s="339"/>
      <c r="O3120" s="339"/>
      <c r="P3120" s="339"/>
      <c r="Q3120" s="339"/>
    </row>
    <row r="3121" spans="1:17" ht="13.5" customHeight="1">
      <c r="A3121" s="481"/>
      <c r="B3121" s="481"/>
      <c r="C3121" s="481"/>
      <c r="D3121" s="481"/>
      <c r="E3121" s="481"/>
      <c r="F3121" s="339"/>
      <c r="G3121" s="340" t="str">
        <f>IF(ISNUMBER(E3121),E3121/'Bulk DivVar Analysis'!$I$114,"")</f>
        <v/>
      </c>
      <c r="H3121" s="338" t="str">
        <f>IF(ISNUMBER(E3121), IF(G3121&gt;'Bulk DivVar Analysis'!$J$116,"Pass","Fail"),"")</f>
        <v/>
      </c>
      <c r="I3121" s="338" t="str">
        <f t="shared" si="50"/>
        <v/>
      </c>
      <c r="J3121" s="339"/>
      <c r="K3121" s="339"/>
      <c r="L3121" s="339"/>
      <c r="M3121" s="339"/>
      <c r="N3121" s="339"/>
      <c r="O3121" s="339"/>
      <c r="P3121" s="339"/>
      <c r="Q3121" s="339"/>
    </row>
    <row r="3122" spans="1:17" ht="13.5" customHeight="1">
      <c r="A3122" s="481"/>
      <c r="B3122" s="481"/>
      <c r="C3122" s="481"/>
      <c r="D3122" s="481"/>
      <c r="E3122" s="481"/>
      <c r="F3122" s="339"/>
      <c r="G3122" s="340" t="str">
        <f>IF(ISNUMBER(E3122),E3122/'Bulk DivVar Analysis'!$I$114,"")</f>
        <v/>
      </c>
      <c r="H3122" s="338" t="str">
        <f>IF(ISNUMBER(E3122), IF(G3122&gt;'Bulk DivVar Analysis'!$J$116,"Pass","Fail"),"")</f>
        <v/>
      </c>
      <c r="I3122" s="338" t="str">
        <f t="shared" si="50"/>
        <v/>
      </c>
      <c r="J3122" s="339"/>
      <c r="K3122" s="339"/>
      <c r="L3122" s="339"/>
      <c r="M3122" s="339"/>
      <c r="N3122" s="339"/>
      <c r="O3122" s="339"/>
      <c r="P3122" s="339"/>
      <c r="Q3122" s="339"/>
    </row>
    <row r="3123" spans="1:17" ht="13.5" customHeight="1">
      <c r="A3123" s="481"/>
      <c r="B3123" s="481"/>
      <c r="C3123" s="481"/>
      <c r="D3123" s="481"/>
      <c r="E3123" s="481"/>
      <c r="F3123" s="339"/>
      <c r="G3123" s="340" t="str">
        <f>IF(ISNUMBER(E3123),E3123/'Bulk DivVar Analysis'!$I$114,"")</f>
        <v/>
      </c>
      <c r="H3123" s="338" t="str">
        <f>IF(ISNUMBER(E3123), IF(G3123&gt;'Bulk DivVar Analysis'!$J$116,"Pass","Fail"),"")</f>
        <v/>
      </c>
      <c r="I3123" s="338" t="str">
        <f t="shared" si="50"/>
        <v/>
      </c>
      <c r="J3123" s="339"/>
      <c r="K3123" s="339"/>
      <c r="L3123" s="339"/>
      <c r="M3123" s="339"/>
      <c r="N3123" s="339"/>
      <c r="O3123" s="339"/>
      <c r="P3123" s="339"/>
      <c r="Q3123" s="339"/>
    </row>
    <row r="3124" spans="1:17" ht="13.5" customHeight="1">
      <c r="A3124" s="481"/>
      <c r="B3124" s="481"/>
      <c r="C3124" s="481"/>
      <c r="D3124" s="481"/>
      <c r="E3124" s="481"/>
      <c r="F3124" s="339"/>
      <c r="G3124" s="340" t="str">
        <f>IF(ISNUMBER(E3124),E3124/'Bulk DivVar Analysis'!$I$114,"")</f>
        <v/>
      </c>
      <c r="H3124" s="338" t="str">
        <f>IF(ISNUMBER(E3124), IF(G3124&gt;'Bulk DivVar Analysis'!$J$116,"Pass","Fail"),"")</f>
        <v/>
      </c>
      <c r="I3124" s="338" t="str">
        <f t="shared" si="50"/>
        <v/>
      </c>
      <c r="J3124" s="339"/>
      <c r="K3124" s="339"/>
      <c r="L3124" s="339"/>
      <c r="M3124" s="339"/>
      <c r="N3124" s="339"/>
      <c r="O3124" s="339"/>
      <c r="P3124" s="339"/>
      <c r="Q3124" s="339"/>
    </row>
    <row r="3125" spans="1:17" ht="13.5" customHeight="1">
      <c r="A3125" s="481"/>
      <c r="B3125" s="481"/>
      <c r="C3125" s="481"/>
      <c r="D3125" s="481"/>
      <c r="E3125" s="481"/>
      <c r="F3125" s="339"/>
      <c r="G3125" s="340" t="str">
        <f>IF(ISNUMBER(E3125),E3125/'Bulk DivVar Analysis'!$I$114,"")</f>
        <v/>
      </c>
      <c r="H3125" s="338" t="str">
        <f>IF(ISNUMBER(E3125), IF(G3125&gt;'Bulk DivVar Analysis'!$J$116,"Pass","Fail"),"")</f>
        <v/>
      </c>
      <c r="I3125" s="338" t="str">
        <f t="shared" si="50"/>
        <v/>
      </c>
      <c r="J3125" s="339"/>
      <c r="K3125" s="339"/>
      <c r="L3125" s="339"/>
      <c r="M3125" s="339"/>
      <c r="N3125" s="339"/>
      <c r="O3125" s="339"/>
      <c r="P3125" s="339"/>
      <c r="Q3125" s="339"/>
    </row>
    <row r="3126" spans="1:17" ht="13.5" customHeight="1">
      <c r="A3126" s="481"/>
      <c r="B3126" s="481"/>
      <c r="C3126" s="481"/>
      <c r="D3126" s="481"/>
      <c r="E3126" s="481"/>
      <c r="F3126" s="339"/>
      <c r="G3126" s="340" t="str">
        <f>IF(ISNUMBER(E3126),E3126/'Bulk DivVar Analysis'!$I$114,"")</f>
        <v/>
      </c>
      <c r="H3126" s="338" t="str">
        <f>IF(ISNUMBER(E3126), IF(G3126&gt;'Bulk DivVar Analysis'!$J$116,"Pass","Fail"),"")</f>
        <v/>
      </c>
      <c r="I3126" s="338" t="str">
        <f t="shared" si="50"/>
        <v/>
      </c>
      <c r="J3126" s="339"/>
      <c r="K3126" s="339"/>
      <c r="L3126" s="339"/>
      <c r="M3126" s="339"/>
      <c r="N3126" s="339"/>
      <c r="O3126" s="339"/>
      <c r="P3126" s="339"/>
      <c r="Q3126" s="339"/>
    </row>
    <row r="3127" spans="1:17" ht="13.5" customHeight="1">
      <c r="A3127" s="481"/>
      <c r="B3127" s="481"/>
      <c r="C3127" s="481"/>
      <c r="D3127" s="481"/>
      <c r="E3127" s="481"/>
      <c r="F3127" s="339"/>
      <c r="G3127" s="340" t="str">
        <f>IF(ISNUMBER(E3127),E3127/'Bulk DivVar Analysis'!$I$114,"")</f>
        <v/>
      </c>
      <c r="H3127" s="338" t="str">
        <f>IF(ISNUMBER(E3127), IF(G3127&gt;'Bulk DivVar Analysis'!$J$116,"Pass","Fail"),"")</f>
        <v/>
      </c>
      <c r="I3127" s="338" t="str">
        <f t="shared" si="50"/>
        <v/>
      </c>
      <c r="J3127" s="339"/>
      <c r="K3127" s="339"/>
      <c r="L3127" s="339"/>
      <c r="M3127" s="339"/>
      <c r="N3127" s="339"/>
      <c r="O3127" s="339"/>
      <c r="P3127" s="339"/>
      <c r="Q3127" s="339"/>
    </row>
    <row r="3128" spans="1:17" ht="13.5" customHeight="1">
      <c r="A3128" s="481"/>
      <c r="B3128" s="481"/>
      <c r="C3128" s="481"/>
      <c r="D3128" s="481"/>
      <c r="E3128" s="481"/>
      <c r="F3128" s="339"/>
      <c r="G3128" s="340" t="str">
        <f>IF(ISNUMBER(E3128),E3128/'Bulk DivVar Analysis'!$I$114,"")</f>
        <v/>
      </c>
      <c r="H3128" s="338" t="str">
        <f>IF(ISNUMBER(E3128), IF(G3128&gt;'Bulk DivVar Analysis'!$J$116,"Pass","Fail"),"")</f>
        <v/>
      </c>
      <c r="I3128" s="338" t="str">
        <f t="shared" si="50"/>
        <v/>
      </c>
      <c r="J3128" s="339"/>
      <c r="K3128" s="339"/>
      <c r="L3128" s="339"/>
      <c r="M3128" s="339"/>
      <c r="N3128" s="339"/>
      <c r="O3128" s="339"/>
      <c r="P3128" s="339"/>
      <c r="Q3128" s="339"/>
    </row>
    <row r="3129" spans="1:17" ht="13.5" customHeight="1">
      <c r="A3129" s="481"/>
      <c r="B3129" s="481"/>
      <c r="C3129" s="481"/>
      <c r="D3129" s="481"/>
      <c r="E3129" s="481"/>
      <c r="F3129" s="339"/>
      <c r="G3129" s="340" t="str">
        <f>IF(ISNUMBER(E3129),E3129/'Bulk DivVar Analysis'!$I$114,"")</f>
        <v/>
      </c>
      <c r="H3129" s="338" t="str">
        <f>IF(ISNUMBER(E3129), IF(G3129&gt;'Bulk DivVar Analysis'!$J$116,"Pass","Fail"),"")</f>
        <v/>
      </c>
      <c r="I3129" s="338" t="str">
        <f t="shared" si="50"/>
        <v/>
      </c>
      <c r="J3129" s="339"/>
      <c r="K3129" s="339"/>
      <c r="L3129" s="339"/>
      <c r="M3129" s="339"/>
      <c r="N3129" s="339"/>
      <c r="O3129" s="339"/>
      <c r="P3129" s="339"/>
      <c r="Q3129" s="339"/>
    </row>
    <row r="3130" spans="1:17" ht="13.5" customHeight="1">
      <c r="A3130" s="481"/>
      <c r="B3130" s="481"/>
      <c r="C3130" s="481"/>
      <c r="D3130" s="481"/>
      <c r="E3130" s="481"/>
      <c r="F3130" s="339"/>
      <c r="G3130" s="340" t="str">
        <f>IF(ISNUMBER(E3130),E3130/'Bulk DivVar Analysis'!$I$114,"")</f>
        <v/>
      </c>
      <c r="H3130" s="338" t="str">
        <f>IF(ISNUMBER(E3130), IF(G3130&gt;'Bulk DivVar Analysis'!$J$116,"Pass","Fail"),"")</f>
        <v/>
      </c>
      <c r="I3130" s="338" t="str">
        <f t="shared" si="50"/>
        <v/>
      </c>
      <c r="J3130" s="339"/>
      <c r="K3130" s="339"/>
      <c r="L3130" s="339"/>
      <c r="M3130" s="339"/>
      <c r="N3130" s="339"/>
      <c r="O3130" s="339"/>
      <c r="P3130" s="339"/>
      <c r="Q3130" s="339"/>
    </row>
    <row r="3131" spans="1:17" ht="13.5" customHeight="1">
      <c r="A3131" s="481"/>
      <c r="B3131" s="481"/>
      <c r="C3131" s="481"/>
      <c r="D3131" s="481"/>
      <c r="E3131" s="481"/>
      <c r="F3131" s="339"/>
      <c r="G3131" s="340" t="str">
        <f>IF(ISNUMBER(E3131),E3131/'Bulk DivVar Analysis'!$I$114,"")</f>
        <v/>
      </c>
      <c r="H3131" s="338" t="str">
        <f>IF(ISNUMBER(E3131), IF(G3131&gt;'Bulk DivVar Analysis'!$J$116,"Pass","Fail"),"")</f>
        <v/>
      </c>
      <c r="I3131" s="338" t="str">
        <f t="shared" si="50"/>
        <v/>
      </c>
      <c r="J3131" s="339"/>
      <c r="K3131" s="339"/>
      <c r="L3131" s="339"/>
      <c r="M3131" s="339"/>
      <c r="N3131" s="339"/>
      <c r="O3131" s="339"/>
      <c r="P3131" s="339"/>
      <c r="Q3131" s="339"/>
    </row>
    <row r="3132" spans="1:17" ht="13.5" customHeight="1">
      <c r="A3132" s="481"/>
      <c r="B3132" s="481"/>
      <c r="C3132" s="481"/>
      <c r="D3132" s="481"/>
      <c r="E3132" s="481"/>
      <c r="F3132" s="339"/>
      <c r="G3132" s="340" t="str">
        <f>IF(ISNUMBER(E3132),E3132/'Bulk DivVar Analysis'!$I$114,"")</f>
        <v/>
      </c>
      <c r="H3132" s="338" t="str">
        <f>IF(ISNUMBER(E3132), IF(G3132&gt;'Bulk DivVar Analysis'!$J$116,"Pass","Fail"),"")</f>
        <v/>
      </c>
      <c r="I3132" s="338" t="str">
        <f t="shared" si="50"/>
        <v/>
      </c>
      <c r="J3132" s="339"/>
      <c r="K3132" s="339"/>
      <c r="L3132" s="339"/>
      <c r="M3132" s="339"/>
      <c r="N3132" s="339"/>
      <c r="O3132" s="339"/>
      <c r="P3132" s="339"/>
      <c r="Q3132" s="339"/>
    </row>
    <row r="3133" spans="1:17" ht="13.5" customHeight="1">
      <c r="A3133" s="481"/>
      <c r="B3133" s="481"/>
      <c r="C3133" s="481"/>
      <c r="D3133" s="481"/>
      <c r="E3133" s="481"/>
      <c r="F3133" s="339"/>
      <c r="G3133" s="340" t="str">
        <f>IF(ISNUMBER(E3133),E3133/'Bulk DivVar Analysis'!$I$114,"")</f>
        <v/>
      </c>
      <c r="H3133" s="338" t="str">
        <f>IF(ISNUMBER(E3133), IF(G3133&gt;'Bulk DivVar Analysis'!$J$116,"Pass","Fail"),"")</f>
        <v/>
      </c>
      <c r="I3133" s="338" t="str">
        <f t="shared" si="50"/>
        <v/>
      </c>
      <c r="J3133" s="339"/>
      <c r="K3133" s="339"/>
      <c r="L3133" s="339"/>
      <c r="M3133" s="339"/>
      <c r="N3133" s="339"/>
      <c r="O3133" s="339"/>
      <c r="P3133" s="339"/>
      <c r="Q3133" s="339"/>
    </row>
    <row r="3134" spans="1:17" ht="13.5" customHeight="1">
      <c r="A3134" s="481"/>
      <c r="B3134" s="481"/>
      <c r="C3134" s="481"/>
      <c r="D3134" s="481"/>
      <c r="E3134" s="481"/>
      <c r="F3134" s="339"/>
      <c r="G3134" s="340" t="str">
        <f>IF(ISNUMBER(E3134),E3134/'Bulk DivVar Analysis'!$I$114,"")</f>
        <v/>
      </c>
      <c r="H3134" s="338" t="str">
        <f>IF(ISNUMBER(E3134), IF(G3134&gt;'Bulk DivVar Analysis'!$J$116,"Pass","Fail"),"")</f>
        <v/>
      </c>
      <c r="I3134" s="338" t="str">
        <f t="shared" si="50"/>
        <v/>
      </c>
      <c r="J3134" s="339"/>
      <c r="K3134" s="339"/>
      <c r="L3134" s="339"/>
      <c r="M3134" s="339"/>
      <c r="N3134" s="339"/>
      <c r="O3134" s="339"/>
      <c r="P3134" s="339"/>
      <c r="Q3134" s="339"/>
    </row>
    <row r="3135" spans="1:17" ht="13.5" customHeight="1">
      <c r="A3135" s="481"/>
      <c r="B3135" s="481"/>
      <c r="C3135" s="481"/>
      <c r="D3135" s="481"/>
      <c r="E3135" s="481"/>
      <c r="F3135" s="339"/>
      <c r="G3135" s="340" t="str">
        <f>IF(ISNUMBER(E3135),E3135/'Bulk DivVar Analysis'!$I$114,"")</f>
        <v/>
      </c>
      <c r="H3135" s="338" t="str">
        <f>IF(ISNUMBER(E3135), IF(G3135&gt;'Bulk DivVar Analysis'!$J$116,"Pass","Fail"),"")</f>
        <v/>
      </c>
      <c r="I3135" s="338" t="str">
        <f t="shared" si="50"/>
        <v/>
      </c>
      <c r="J3135" s="339"/>
      <c r="K3135" s="339"/>
      <c r="L3135" s="339"/>
      <c r="M3135" s="339"/>
      <c r="N3135" s="339"/>
      <c r="O3135" s="339"/>
      <c r="P3135" s="339"/>
      <c r="Q3135" s="339"/>
    </row>
    <row r="3136" spans="1:17" ht="13.5" customHeight="1">
      <c r="A3136" s="481"/>
      <c r="B3136" s="481"/>
      <c r="C3136" s="481"/>
      <c r="D3136" s="481"/>
      <c r="E3136" s="481"/>
      <c r="F3136" s="339"/>
      <c r="G3136" s="340" t="str">
        <f>IF(ISNUMBER(E3136),E3136/'Bulk DivVar Analysis'!$I$114,"")</f>
        <v/>
      </c>
      <c r="H3136" s="338" t="str">
        <f>IF(ISNUMBER(E3136), IF(G3136&gt;'Bulk DivVar Analysis'!$J$116,"Pass","Fail"),"")</f>
        <v/>
      </c>
      <c r="I3136" s="338" t="str">
        <f t="shared" si="50"/>
        <v/>
      </c>
      <c r="J3136" s="339"/>
      <c r="K3136" s="339"/>
      <c r="L3136" s="339"/>
      <c r="M3136" s="339"/>
      <c r="N3136" s="339"/>
      <c r="O3136" s="339"/>
      <c r="P3136" s="339"/>
      <c r="Q3136" s="339"/>
    </row>
    <row r="3137" spans="1:17" ht="13.5" customHeight="1">
      <c r="A3137" s="481"/>
      <c r="B3137" s="481"/>
      <c r="C3137" s="481"/>
      <c r="D3137" s="481"/>
      <c r="E3137" s="481"/>
      <c r="F3137" s="339"/>
      <c r="G3137" s="340" t="str">
        <f>IF(ISNUMBER(E3137),E3137/'Bulk DivVar Analysis'!$I$114,"")</f>
        <v/>
      </c>
      <c r="H3137" s="338" t="str">
        <f>IF(ISNUMBER(E3137), IF(G3137&gt;'Bulk DivVar Analysis'!$J$116,"Pass","Fail"),"")</f>
        <v/>
      </c>
      <c r="I3137" s="338" t="str">
        <f t="shared" si="50"/>
        <v/>
      </c>
      <c r="J3137" s="339"/>
      <c r="K3137" s="339"/>
      <c r="L3137" s="339"/>
      <c r="M3137" s="339"/>
      <c r="N3137" s="339"/>
      <c r="O3137" s="339"/>
      <c r="P3137" s="339"/>
      <c r="Q3137" s="339"/>
    </row>
    <row r="3138" spans="1:17" ht="13.5" customHeight="1">
      <c r="A3138" s="481"/>
      <c r="B3138" s="481"/>
      <c r="C3138" s="481"/>
      <c r="D3138" s="481"/>
      <c r="E3138" s="481"/>
      <c r="F3138" s="339"/>
      <c r="G3138" s="340" t="str">
        <f>IF(ISNUMBER(E3138),E3138/'Bulk DivVar Analysis'!$I$114,"")</f>
        <v/>
      </c>
      <c r="H3138" s="338" t="str">
        <f>IF(ISNUMBER(E3138), IF(G3138&gt;'Bulk DivVar Analysis'!$J$116,"Pass","Fail"),"")</f>
        <v/>
      </c>
      <c r="I3138" s="338" t="str">
        <f t="shared" si="50"/>
        <v/>
      </c>
      <c r="J3138" s="339"/>
      <c r="K3138" s="339"/>
      <c r="L3138" s="339"/>
      <c r="M3138" s="339"/>
      <c r="N3138" s="339"/>
      <c r="O3138" s="339"/>
      <c r="P3138" s="339"/>
      <c r="Q3138" s="339"/>
    </row>
    <row r="3139" spans="1:17" ht="13.5" customHeight="1">
      <c r="A3139" s="481"/>
      <c r="B3139" s="481"/>
      <c r="C3139" s="481"/>
      <c r="D3139" s="481"/>
      <c r="E3139" s="481"/>
      <c r="F3139" s="339"/>
      <c r="G3139" s="340" t="str">
        <f>IF(ISNUMBER(E3139),E3139/'Bulk DivVar Analysis'!$I$114,"")</f>
        <v/>
      </c>
      <c r="H3139" s="338" t="str">
        <f>IF(ISNUMBER(E3139), IF(G3139&gt;'Bulk DivVar Analysis'!$J$116,"Pass","Fail"),"")</f>
        <v/>
      </c>
      <c r="I3139" s="338" t="str">
        <f t="shared" ref="I3139:I3202" si="51">_xlfn.TEXTJOIN("_",TRUE,B3139,C3139)</f>
        <v/>
      </c>
      <c r="J3139" s="339"/>
      <c r="K3139" s="339"/>
      <c r="L3139" s="339"/>
      <c r="M3139" s="339"/>
      <c r="N3139" s="339"/>
      <c r="O3139" s="339"/>
      <c r="P3139" s="339"/>
      <c r="Q3139" s="339"/>
    </row>
    <row r="3140" spans="1:17" ht="13.5" customHeight="1">
      <c r="A3140" s="481"/>
      <c r="B3140" s="481"/>
      <c r="C3140" s="481"/>
      <c r="D3140" s="481"/>
      <c r="E3140" s="481"/>
      <c r="F3140" s="339"/>
      <c r="G3140" s="340" t="str">
        <f>IF(ISNUMBER(E3140),E3140/'Bulk DivVar Analysis'!$I$114,"")</f>
        <v/>
      </c>
      <c r="H3140" s="338" t="str">
        <f>IF(ISNUMBER(E3140), IF(G3140&gt;'Bulk DivVar Analysis'!$J$116,"Pass","Fail"),"")</f>
        <v/>
      </c>
      <c r="I3140" s="338" t="str">
        <f t="shared" si="51"/>
        <v/>
      </c>
      <c r="J3140" s="339"/>
      <c r="K3140" s="339"/>
      <c r="L3140" s="339"/>
      <c r="M3140" s="339"/>
      <c r="N3140" s="339"/>
      <c r="O3140" s="339"/>
      <c r="P3140" s="339"/>
      <c r="Q3140" s="339"/>
    </row>
    <row r="3141" spans="1:17" ht="13.5" customHeight="1">
      <c r="A3141" s="481"/>
      <c r="B3141" s="481"/>
      <c r="C3141" s="481"/>
      <c r="D3141" s="481"/>
      <c r="E3141" s="481"/>
      <c r="F3141" s="339"/>
      <c r="G3141" s="340" t="str">
        <f>IF(ISNUMBER(E3141),E3141/'Bulk DivVar Analysis'!$I$114,"")</f>
        <v/>
      </c>
      <c r="H3141" s="338" t="str">
        <f>IF(ISNUMBER(E3141), IF(G3141&gt;'Bulk DivVar Analysis'!$J$116,"Pass","Fail"),"")</f>
        <v/>
      </c>
      <c r="I3141" s="338" t="str">
        <f t="shared" si="51"/>
        <v/>
      </c>
      <c r="J3141" s="339"/>
      <c r="K3141" s="339"/>
      <c r="L3141" s="339"/>
      <c r="M3141" s="339"/>
      <c r="N3141" s="339"/>
      <c r="O3141" s="339"/>
      <c r="P3141" s="339"/>
      <c r="Q3141" s="339"/>
    </row>
    <row r="3142" spans="1:17" ht="13.5" customHeight="1">
      <c r="A3142" s="481"/>
      <c r="B3142" s="481"/>
      <c r="C3142" s="481"/>
      <c r="D3142" s="481"/>
      <c r="E3142" s="481"/>
      <c r="F3142" s="339"/>
      <c r="G3142" s="340" t="str">
        <f>IF(ISNUMBER(E3142),E3142/'Bulk DivVar Analysis'!$I$114,"")</f>
        <v/>
      </c>
      <c r="H3142" s="338" t="str">
        <f>IF(ISNUMBER(E3142), IF(G3142&gt;'Bulk DivVar Analysis'!$J$116,"Pass","Fail"),"")</f>
        <v/>
      </c>
      <c r="I3142" s="338" t="str">
        <f t="shared" si="51"/>
        <v/>
      </c>
      <c r="J3142" s="339"/>
      <c r="K3142" s="339"/>
      <c r="L3142" s="339"/>
      <c r="M3142" s="339"/>
      <c r="N3142" s="339"/>
      <c r="O3142" s="339"/>
      <c r="P3142" s="339"/>
      <c r="Q3142" s="339"/>
    </row>
    <row r="3143" spans="1:17" ht="13.5" customHeight="1">
      <c r="A3143" s="481"/>
      <c r="B3143" s="481"/>
      <c r="C3143" s="481"/>
      <c r="D3143" s="481"/>
      <c r="E3143" s="481"/>
      <c r="F3143" s="339"/>
      <c r="G3143" s="340" t="str">
        <f>IF(ISNUMBER(E3143),E3143/'Bulk DivVar Analysis'!$I$114,"")</f>
        <v/>
      </c>
      <c r="H3143" s="338" t="str">
        <f>IF(ISNUMBER(E3143), IF(G3143&gt;'Bulk DivVar Analysis'!$J$116,"Pass","Fail"),"")</f>
        <v/>
      </c>
      <c r="I3143" s="338" t="str">
        <f t="shared" si="51"/>
        <v/>
      </c>
      <c r="J3143" s="339"/>
      <c r="K3143" s="339"/>
      <c r="L3143" s="339"/>
      <c r="M3143" s="339"/>
      <c r="N3143" s="339"/>
      <c r="O3143" s="339"/>
      <c r="P3143" s="339"/>
      <c r="Q3143" s="339"/>
    </row>
    <row r="3144" spans="1:17" ht="13.5" customHeight="1">
      <c r="A3144" s="481"/>
      <c r="B3144" s="481"/>
      <c r="C3144" s="481"/>
      <c r="D3144" s="481"/>
      <c r="E3144" s="481"/>
      <c r="F3144" s="339"/>
      <c r="G3144" s="340" t="str">
        <f>IF(ISNUMBER(E3144),E3144/'Bulk DivVar Analysis'!$I$114,"")</f>
        <v/>
      </c>
      <c r="H3144" s="338" t="str">
        <f>IF(ISNUMBER(E3144), IF(G3144&gt;'Bulk DivVar Analysis'!$J$116,"Pass","Fail"),"")</f>
        <v/>
      </c>
      <c r="I3144" s="338" t="str">
        <f t="shared" si="51"/>
        <v/>
      </c>
      <c r="J3144" s="339"/>
      <c r="K3144" s="339"/>
      <c r="L3144" s="339"/>
      <c r="M3144" s="339"/>
      <c r="N3144" s="339"/>
      <c r="O3144" s="339"/>
      <c r="P3144" s="339"/>
      <c r="Q3144" s="339"/>
    </row>
    <row r="3145" spans="1:17" ht="13.5" customHeight="1">
      <c r="A3145" s="481"/>
      <c r="B3145" s="481"/>
      <c r="C3145" s="481"/>
      <c r="D3145" s="481"/>
      <c r="E3145" s="481"/>
      <c r="F3145" s="339"/>
      <c r="G3145" s="340" t="str">
        <f>IF(ISNUMBER(E3145),E3145/'Bulk DivVar Analysis'!$I$114,"")</f>
        <v/>
      </c>
      <c r="H3145" s="338" t="str">
        <f>IF(ISNUMBER(E3145), IF(G3145&gt;'Bulk DivVar Analysis'!$J$116,"Pass","Fail"),"")</f>
        <v/>
      </c>
      <c r="I3145" s="338" t="str">
        <f t="shared" si="51"/>
        <v/>
      </c>
      <c r="J3145" s="339"/>
      <c r="K3145" s="339"/>
      <c r="L3145" s="339"/>
      <c r="M3145" s="339"/>
      <c r="N3145" s="339"/>
      <c r="O3145" s="339"/>
      <c r="P3145" s="339"/>
      <c r="Q3145" s="339"/>
    </row>
    <row r="3146" spans="1:17" ht="13.5" customHeight="1">
      <c r="A3146" s="481"/>
      <c r="B3146" s="481"/>
      <c r="C3146" s="481"/>
      <c r="D3146" s="481"/>
      <c r="E3146" s="481"/>
      <c r="F3146" s="339"/>
      <c r="G3146" s="340" t="str">
        <f>IF(ISNUMBER(E3146),E3146/'Bulk DivVar Analysis'!$I$114,"")</f>
        <v/>
      </c>
      <c r="H3146" s="338" t="str">
        <f>IF(ISNUMBER(E3146), IF(G3146&gt;'Bulk DivVar Analysis'!$J$116,"Pass","Fail"),"")</f>
        <v/>
      </c>
      <c r="I3146" s="338" t="str">
        <f t="shared" si="51"/>
        <v/>
      </c>
      <c r="J3146" s="339"/>
      <c r="K3146" s="339"/>
      <c r="L3146" s="339"/>
      <c r="M3146" s="339"/>
      <c r="N3146" s="339"/>
      <c r="O3146" s="339"/>
      <c r="P3146" s="339"/>
      <c r="Q3146" s="339"/>
    </row>
    <row r="3147" spans="1:17" ht="13.5" customHeight="1">
      <c r="A3147" s="481"/>
      <c r="B3147" s="481"/>
      <c r="C3147" s="481"/>
      <c r="D3147" s="481"/>
      <c r="E3147" s="481"/>
      <c r="F3147" s="339"/>
      <c r="G3147" s="340" t="str">
        <f>IF(ISNUMBER(E3147),E3147/'Bulk DivVar Analysis'!$I$114,"")</f>
        <v/>
      </c>
      <c r="H3147" s="338" t="str">
        <f>IF(ISNUMBER(E3147), IF(G3147&gt;'Bulk DivVar Analysis'!$J$116,"Pass","Fail"),"")</f>
        <v/>
      </c>
      <c r="I3147" s="338" t="str">
        <f t="shared" si="51"/>
        <v/>
      </c>
      <c r="J3147" s="339"/>
      <c r="K3147" s="339"/>
      <c r="L3147" s="339"/>
      <c r="M3147" s="339"/>
      <c r="N3147" s="339"/>
      <c r="O3147" s="339"/>
      <c r="P3147" s="339"/>
      <c r="Q3147" s="339"/>
    </row>
    <row r="3148" spans="1:17" ht="13.5" customHeight="1">
      <c r="A3148" s="481"/>
      <c r="B3148" s="481"/>
      <c r="C3148" s="481"/>
      <c r="D3148" s="481"/>
      <c r="E3148" s="481"/>
      <c r="F3148" s="339"/>
      <c r="G3148" s="340" t="str">
        <f>IF(ISNUMBER(E3148),E3148/'Bulk DivVar Analysis'!$I$114,"")</f>
        <v/>
      </c>
      <c r="H3148" s="338" t="str">
        <f>IF(ISNUMBER(E3148), IF(G3148&gt;'Bulk DivVar Analysis'!$J$116,"Pass","Fail"),"")</f>
        <v/>
      </c>
      <c r="I3148" s="338" t="str">
        <f t="shared" si="51"/>
        <v/>
      </c>
      <c r="J3148" s="339"/>
      <c r="K3148" s="339"/>
      <c r="L3148" s="339"/>
      <c r="M3148" s="339"/>
      <c r="N3148" s="339"/>
      <c r="O3148" s="339"/>
      <c r="P3148" s="339"/>
      <c r="Q3148" s="339"/>
    </row>
    <row r="3149" spans="1:17" ht="13.5" customHeight="1">
      <c r="A3149" s="481"/>
      <c r="B3149" s="481"/>
      <c r="C3149" s="481"/>
      <c r="D3149" s="481"/>
      <c r="E3149" s="481"/>
      <c r="F3149" s="339"/>
      <c r="G3149" s="340" t="str">
        <f>IF(ISNUMBER(E3149),E3149/'Bulk DivVar Analysis'!$I$114,"")</f>
        <v/>
      </c>
      <c r="H3149" s="338" t="str">
        <f>IF(ISNUMBER(E3149), IF(G3149&gt;'Bulk DivVar Analysis'!$J$116,"Pass","Fail"),"")</f>
        <v/>
      </c>
      <c r="I3149" s="338" t="str">
        <f t="shared" si="51"/>
        <v/>
      </c>
      <c r="J3149" s="339"/>
      <c r="K3149" s="339"/>
      <c r="L3149" s="339"/>
      <c r="M3149" s="339"/>
      <c r="N3149" s="339"/>
      <c r="O3149" s="339"/>
      <c r="P3149" s="339"/>
      <c r="Q3149" s="339"/>
    </row>
    <row r="3150" spans="1:17" ht="13.5" customHeight="1">
      <c r="A3150" s="481"/>
      <c r="B3150" s="481"/>
      <c r="C3150" s="481"/>
      <c r="D3150" s="481"/>
      <c r="E3150" s="481"/>
      <c r="F3150" s="339"/>
      <c r="G3150" s="340" t="str">
        <f>IF(ISNUMBER(E3150),E3150/'Bulk DivVar Analysis'!$I$114,"")</f>
        <v/>
      </c>
      <c r="H3150" s="338" t="str">
        <f>IF(ISNUMBER(E3150), IF(G3150&gt;'Bulk DivVar Analysis'!$J$116,"Pass","Fail"),"")</f>
        <v/>
      </c>
      <c r="I3150" s="338" t="str">
        <f t="shared" si="51"/>
        <v/>
      </c>
      <c r="J3150" s="339"/>
      <c r="K3150" s="339"/>
      <c r="L3150" s="339"/>
      <c r="M3150" s="339"/>
      <c r="N3150" s="339"/>
      <c r="O3150" s="339"/>
      <c r="P3150" s="339"/>
      <c r="Q3150" s="339"/>
    </row>
    <row r="3151" spans="1:17" ht="13.5" customHeight="1">
      <c r="A3151" s="481"/>
      <c r="B3151" s="481"/>
      <c r="C3151" s="481"/>
      <c r="D3151" s="481"/>
      <c r="E3151" s="481"/>
      <c r="F3151" s="339"/>
      <c r="G3151" s="340" t="str">
        <f>IF(ISNUMBER(E3151),E3151/'Bulk DivVar Analysis'!$I$114,"")</f>
        <v/>
      </c>
      <c r="H3151" s="338" t="str">
        <f>IF(ISNUMBER(E3151), IF(G3151&gt;'Bulk DivVar Analysis'!$J$116,"Pass","Fail"),"")</f>
        <v/>
      </c>
      <c r="I3151" s="338" t="str">
        <f t="shared" si="51"/>
        <v/>
      </c>
      <c r="J3151" s="339"/>
      <c r="K3151" s="339"/>
      <c r="L3151" s="339"/>
      <c r="M3151" s="339"/>
      <c r="N3151" s="339"/>
      <c r="O3151" s="339"/>
      <c r="P3151" s="339"/>
      <c r="Q3151" s="339"/>
    </row>
    <row r="3152" spans="1:17" ht="13.5" customHeight="1">
      <c r="A3152" s="481"/>
      <c r="B3152" s="481"/>
      <c r="C3152" s="481"/>
      <c r="D3152" s="481"/>
      <c r="E3152" s="481"/>
      <c r="F3152" s="339"/>
      <c r="G3152" s="340" t="str">
        <f>IF(ISNUMBER(E3152),E3152/'Bulk DivVar Analysis'!$I$114,"")</f>
        <v/>
      </c>
      <c r="H3152" s="338" t="str">
        <f>IF(ISNUMBER(E3152), IF(G3152&gt;'Bulk DivVar Analysis'!$J$116,"Pass","Fail"),"")</f>
        <v/>
      </c>
      <c r="I3152" s="338" t="str">
        <f t="shared" si="51"/>
        <v/>
      </c>
      <c r="J3152" s="339"/>
      <c r="K3152" s="339"/>
      <c r="L3152" s="339"/>
      <c r="M3152" s="339"/>
      <c r="N3152" s="339"/>
      <c r="O3152" s="339"/>
      <c r="P3152" s="339"/>
      <c r="Q3152" s="339"/>
    </row>
    <row r="3153" spans="1:17" ht="13.5" customHeight="1">
      <c r="A3153" s="481"/>
      <c r="B3153" s="481"/>
      <c r="C3153" s="481"/>
      <c r="D3153" s="481"/>
      <c r="E3153" s="481"/>
      <c r="F3153" s="339"/>
      <c r="G3153" s="340" t="str">
        <f>IF(ISNUMBER(E3153),E3153/'Bulk DivVar Analysis'!$I$114,"")</f>
        <v/>
      </c>
      <c r="H3153" s="338" t="str">
        <f>IF(ISNUMBER(E3153), IF(G3153&gt;'Bulk DivVar Analysis'!$J$116,"Pass","Fail"),"")</f>
        <v/>
      </c>
      <c r="I3153" s="338" t="str">
        <f t="shared" si="51"/>
        <v/>
      </c>
      <c r="J3153" s="339"/>
      <c r="K3153" s="339"/>
      <c r="L3153" s="339"/>
      <c r="M3153" s="339"/>
      <c r="N3153" s="339"/>
      <c r="O3153" s="339"/>
      <c r="P3153" s="339"/>
      <c r="Q3153" s="339"/>
    </row>
    <row r="3154" spans="1:17" ht="13.5" customHeight="1">
      <c r="A3154" s="481"/>
      <c r="B3154" s="481"/>
      <c r="C3154" s="481"/>
      <c r="D3154" s="481"/>
      <c r="E3154" s="481"/>
      <c r="F3154" s="339"/>
      <c r="G3154" s="340" t="str">
        <f>IF(ISNUMBER(E3154),E3154/'Bulk DivVar Analysis'!$I$114,"")</f>
        <v/>
      </c>
      <c r="H3154" s="338" t="str">
        <f>IF(ISNUMBER(E3154), IF(G3154&gt;'Bulk DivVar Analysis'!$J$116,"Pass","Fail"),"")</f>
        <v/>
      </c>
      <c r="I3154" s="338" t="str">
        <f t="shared" si="51"/>
        <v/>
      </c>
      <c r="J3154" s="339"/>
      <c r="K3154" s="339"/>
      <c r="L3154" s="339"/>
      <c r="M3154" s="339"/>
      <c r="N3154" s="339"/>
      <c r="O3154" s="339"/>
      <c r="P3154" s="339"/>
      <c r="Q3154" s="339"/>
    </row>
    <row r="3155" spans="1:17" ht="13.5" customHeight="1">
      <c r="A3155" s="481"/>
      <c r="B3155" s="481"/>
      <c r="C3155" s="481"/>
      <c r="D3155" s="481"/>
      <c r="E3155" s="481"/>
      <c r="F3155" s="339"/>
      <c r="G3155" s="340" t="str">
        <f>IF(ISNUMBER(E3155),E3155/'Bulk DivVar Analysis'!$I$114,"")</f>
        <v/>
      </c>
      <c r="H3155" s="338" t="str">
        <f>IF(ISNUMBER(E3155), IF(G3155&gt;'Bulk DivVar Analysis'!$J$116,"Pass","Fail"),"")</f>
        <v/>
      </c>
      <c r="I3155" s="338" t="str">
        <f t="shared" si="51"/>
        <v/>
      </c>
      <c r="J3155" s="339"/>
      <c r="K3155" s="339"/>
      <c r="L3155" s="339"/>
      <c r="M3155" s="339"/>
      <c r="N3155" s="339"/>
      <c r="O3155" s="339"/>
      <c r="P3155" s="339"/>
      <c r="Q3155" s="339"/>
    </row>
    <row r="3156" spans="1:17" ht="13.5" customHeight="1">
      <c r="A3156" s="481"/>
      <c r="B3156" s="481"/>
      <c r="C3156" s="481"/>
      <c r="D3156" s="481"/>
      <c r="E3156" s="481"/>
      <c r="F3156" s="339"/>
      <c r="G3156" s="340" t="str">
        <f>IF(ISNUMBER(E3156),E3156/'Bulk DivVar Analysis'!$I$114,"")</f>
        <v/>
      </c>
      <c r="H3156" s="338" t="str">
        <f>IF(ISNUMBER(E3156), IF(G3156&gt;'Bulk DivVar Analysis'!$J$116,"Pass","Fail"),"")</f>
        <v/>
      </c>
      <c r="I3156" s="338" t="str">
        <f t="shared" si="51"/>
        <v/>
      </c>
      <c r="J3156" s="339"/>
      <c r="K3156" s="339"/>
      <c r="L3156" s="339"/>
      <c r="M3156" s="339"/>
      <c r="N3156" s="339"/>
      <c r="O3156" s="339"/>
      <c r="P3156" s="339"/>
      <c r="Q3156" s="339"/>
    </row>
    <row r="3157" spans="1:17" ht="13.5" customHeight="1">
      <c r="A3157" s="481"/>
      <c r="B3157" s="481"/>
      <c r="C3157" s="481"/>
      <c r="D3157" s="481"/>
      <c r="E3157" s="481"/>
      <c r="F3157" s="339"/>
      <c r="G3157" s="340" t="str">
        <f>IF(ISNUMBER(E3157),E3157/'Bulk DivVar Analysis'!$I$114,"")</f>
        <v/>
      </c>
      <c r="H3157" s="338" t="str">
        <f>IF(ISNUMBER(E3157), IF(G3157&gt;'Bulk DivVar Analysis'!$J$116,"Pass","Fail"),"")</f>
        <v/>
      </c>
      <c r="I3157" s="338" t="str">
        <f t="shared" si="51"/>
        <v/>
      </c>
      <c r="J3157" s="339"/>
      <c r="K3157" s="339"/>
      <c r="L3157" s="339"/>
      <c r="M3157" s="339"/>
      <c r="N3157" s="339"/>
      <c r="O3157" s="339"/>
      <c r="P3157" s="339"/>
      <c r="Q3157" s="339"/>
    </row>
    <row r="3158" spans="1:17" ht="13.5" customHeight="1">
      <c r="A3158" s="481"/>
      <c r="B3158" s="481"/>
      <c r="C3158" s="481"/>
      <c r="D3158" s="481"/>
      <c r="E3158" s="481"/>
      <c r="F3158" s="339"/>
      <c r="G3158" s="340" t="str">
        <f>IF(ISNUMBER(E3158),E3158/'Bulk DivVar Analysis'!$I$114,"")</f>
        <v/>
      </c>
      <c r="H3158" s="338" t="str">
        <f>IF(ISNUMBER(E3158), IF(G3158&gt;'Bulk DivVar Analysis'!$J$116,"Pass","Fail"),"")</f>
        <v/>
      </c>
      <c r="I3158" s="338" t="str">
        <f t="shared" si="51"/>
        <v/>
      </c>
      <c r="J3158" s="339"/>
      <c r="K3158" s="339"/>
      <c r="L3158" s="339"/>
      <c r="M3158" s="339"/>
      <c r="N3158" s="339"/>
      <c r="O3158" s="339"/>
      <c r="P3158" s="339"/>
      <c r="Q3158" s="339"/>
    </row>
    <row r="3159" spans="1:17" ht="13.5" customHeight="1">
      <c r="A3159" s="481"/>
      <c r="B3159" s="481"/>
      <c r="C3159" s="481"/>
      <c r="D3159" s="481"/>
      <c r="E3159" s="481"/>
      <c r="F3159" s="339"/>
      <c r="G3159" s="340" t="str">
        <f>IF(ISNUMBER(E3159),E3159/'Bulk DivVar Analysis'!$I$114,"")</f>
        <v/>
      </c>
      <c r="H3159" s="338" t="str">
        <f>IF(ISNUMBER(E3159), IF(G3159&gt;'Bulk DivVar Analysis'!$J$116,"Pass","Fail"),"")</f>
        <v/>
      </c>
      <c r="I3159" s="338" t="str">
        <f t="shared" si="51"/>
        <v/>
      </c>
      <c r="J3159" s="339"/>
      <c r="K3159" s="339"/>
      <c r="L3159" s="339"/>
      <c r="M3159" s="339"/>
      <c r="N3159" s="339"/>
      <c r="O3159" s="339"/>
      <c r="P3159" s="339"/>
      <c r="Q3159" s="339"/>
    </row>
    <row r="3160" spans="1:17" ht="13.5" customHeight="1">
      <c r="A3160" s="481"/>
      <c r="B3160" s="481"/>
      <c r="C3160" s="481"/>
      <c r="D3160" s="481"/>
      <c r="E3160" s="481"/>
      <c r="F3160" s="339"/>
      <c r="G3160" s="340" t="str">
        <f>IF(ISNUMBER(E3160),E3160/'Bulk DivVar Analysis'!$I$114,"")</f>
        <v/>
      </c>
      <c r="H3160" s="338" t="str">
        <f>IF(ISNUMBER(E3160), IF(G3160&gt;'Bulk DivVar Analysis'!$J$116,"Pass","Fail"),"")</f>
        <v/>
      </c>
      <c r="I3160" s="338" t="str">
        <f t="shared" si="51"/>
        <v/>
      </c>
      <c r="J3160" s="339"/>
      <c r="K3160" s="339"/>
      <c r="L3160" s="339"/>
      <c r="M3160" s="339"/>
      <c r="N3160" s="339"/>
      <c r="O3160" s="339"/>
      <c r="P3160" s="339"/>
      <c r="Q3160" s="339"/>
    </row>
    <row r="3161" spans="1:17" ht="13.5" customHeight="1">
      <c r="A3161" s="481"/>
      <c r="B3161" s="481"/>
      <c r="C3161" s="481"/>
      <c r="D3161" s="481"/>
      <c r="E3161" s="481"/>
      <c r="F3161" s="339"/>
      <c r="G3161" s="340" t="str">
        <f>IF(ISNUMBER(E3161),E3161/'Bulk DivVar Analysis'!$I$114,"")</f>
        <v/>
      </c>
      <c r="H3161" s="338" t="str">
        <f>IF(ISNUMBER(E3161), IF(G3161&gt;'Bulk DivVar Analysis'!$J$116,"Pass","Fail"),"")</f>
        <v/>
      </c>
      <c r="I3161" s="338" t="str">
        <f t="shared" si="51"/>
        <v/>
      </c>
      <c r="J3161" s="339"/>
      <c r="K3161" s="339"/>
      <c r="L3161" s="339"/>
      <c r="M3161" s="339"/>
      <c r="N3161" s="339"/>
      <c r="O3161" s="339"/>
      <c r="P3161" s="339"/>
      <c r="Q3161" s="339"/>
    </row>
    <row r="3162" spans="1:17" ht="13.5" customHeight="1">
      <c r="A3162" s="481"/>
      <c r="B3162" s="481"/>
      <c r="C3162" s="481"/>
      <c r="D3162" s="481"/>
      <c r="E3162" s="481"/>
      <c r="F3162" s="339"/>
      <c r="G3162" s="340" t="str">
        <f>IF(ISNUMBER(E3162),E3162/'Bulk DivVar Analysis'!$I$114,"")</f>
        <v/>
      </c>
      <c r="H3162" s="338" t="str">
        <f>IF(ISNUMBER(E3162), IF(G3162&gt;'Bulk DivVar Analysis'!$J$116,"Pass","Fail"),"")</f>
        <v/>
      </c>
      <c r="I3162" s="338" t="str">
        <f t="shared" si="51"/>
        <v/>
      </c>
      <c r="J3162" s="339"/>
      <c r="K3162" s="339"/>
      <c r="L3162" s="339"/>
      <c r="M3162" s="339"/>
      <c r="N3162" s="339"/>
      <c r="O3162" s="339"/>
      <c r="P3162" s="339"/>
      <c r="Q3162" s="339"/>
    </row>
    <row r="3163" spans="1:17" ht="13.5" customHeight="1">
      <c r="A3163" s="481"/>
      <c r="B3163" s="481"/>
      <c r="C3163" s="481"/>
      <c r="D3163" s="481"/>
      <c r="E3163" s="481"/>
      <c r="F3163" s="339"/>
      <c r="G3163" s="340" t="str">
        <f>IF(ISNUMBER(E3163),E3163/'Bulk DivVar Analysis'!$I$114,"")</f>
        <v/>
      </c>
      <c r="H3163" s="338" t="str">
        <f>IF(ISNUMBER(E3163), IF(G3163&gt;'Bulk DivVar Analysis'!$J$116,"Pass","Fail"),"")</f>
        <v/>
      </c>
      <c r="I3163" s="338" t="str">
        <f t="shared" si="51"/>
        <v/>
      </c>
      <c r="J3163" s="339"/>
      <c r="K3163" s="339"/>
      <c r="L3163" s="339"/>
      <c r="M3163" s="339"/>
      <c r="N3163" s="339"/>
      <c r="O3163" s="339"/>
      <c r="P3163" s="339"/>
      <c r="Q3163" s="339"/>
    </row>
    <row r="3164" spans="1:17" ht="13.5" customHeight="1">
      <c r="A3164" s="481"/>
      <c r="B3164" s="481"/>
      <c r="C3164" s="481"/>
      <c r="D3164" s="481"/>
      <c r="E3164" s="481"/>
      <c r="F3164" s="339"/>
      <c r="G3164" s="340" t="str">
        <f>IF(ISNUMBER(E3164),E3164/'Bulk DivVar Analysis'!$I$114,"")</f>
        <v/>
      </c>
      <c r="H3164" s="338" t="str">
        <f>IF(ISNUMBER(E3164), IF(G3164&gt;'Bulk DivVar Analysis'!$J$116,"Pass","Fail"),"")</f>
        <v/>
      </c>
      <c r="I3164" s="338" t="str">
        <f t="shared" si="51"/>
        <v/>
      </c>
      <c r="J3164" s="339"/>
      <c r="K3164" s="339"/>
      <c r="L3164" s="339"/>
      <c r="M3164" s="339"/>
      <c r="N3164" s="339"/>
      <c r="O3164" s="339"/>
      <c r="P3164" s="339"/>
      <c r="Q3164" s="339"/>
    </row>
    <row r="3165" spans="1:17" ht="13.5" customHeight="1">
      <c r="A3165" s="481"/>
      <c r="B3165" s="481"/>
      <c r="C3165" s="481"/>
      <c r="D3165" s="481"/>
      <c r="E3165" s="481"/>
      <c r="F3165" s="339"/>
      <c r="G3165" s="340" t="str">
        <f>IF(ISNUMBER(E3165),E3165/'Bulk DivVar Analysis'!$I$114,"")</f>
        <v/>
      </c>
      <c r="H3165" s="338" t="str">
        <f>IF(ISNUMBER(E3165), IF(G3165&gt;'Bulk DivVar Analysis'!$J$116,"Pass","Fail"),"")</f>
        <v/>
      </c>
      <c r="I3165" s="338" t="str">
        <f t="shared" si="51"/>
        <v/>
      </c>
      <c r="J3165" s="339"/>
      <c r="K3165" s="339"/>
      <c r="L3165" s="339"/>
      <c r="M3165" s="339"/>
      <c r="N3165" s="339"/>
      <c r="O3165" s="339"/>
      <c r="P3165" s="339"/>
      <c r="Q3165" s="339"/>
    </row>
    <row r="3166" spans="1:17" ht="13.5" customHeight="1">
      <c r="A3166" s="481"/>
      <c r="B3166" s="481"/>
      <c r="C3166" s="481"/>
      <c r="D3166" s="481"/>
      <c r="E3166" s="481"/>
      <c r="F3166" s="339"/>
      <c r="G3166" s="340" t="str">
        <f>IF(ISNUMBER(E3166),E3166/'Bulk DivVar Analysis'!$I$114,"")</f>
        <v/>
      </c>
      <c r="H3166" s="338" t="str">
        <f>IF(ISNUMBER(E3166), IF(G3166&gt;'Bulk DivVar Analysis'!$J$116,"Pass","Fail"),"")</f>
        <v/>
      </c>
      <c r="I3166" s="338" t="str">
        <f t="shared" si="51"/>
        <v/>
      </c>
      <c r="J3166" s="339"/>
      <c r="K3166" s="339"/>
      <c r="L3166" s="339"/>
      <c r="M3166" s="339"/>
      <c r="N3166" s="339"/>
      <c r="O3166" s="339"/>
      <c r="P3166" s="339"/>
      <c r="Q3166" s="339"/>
    </row>
    <row r="3167" spans="1:17" ht="13.5" customHeight="1">
      <c r="A3167" s="481"/>
      <c r="B3167" s="481"/>
      <c r="C3167" s="481"/>
      <c r="D3167" s="481"/>
      <c r="E3167" s="481"/>
      <c r="F3167" s="339"/>
      <c r="G3167" s="340" t="str">
        <f>IF(ISNUMBER(E3167),E3167/'Bulk DivVar Analysis'!$I$114,"")</f>
        <v/>
      </c>
      <c r="H3167" s="338" t="str">
        <f>IF(ISNUMBER(E3167), IF(G3167&gt;'Bulk DivVar Analysis'!$J$116,"Pass","Fail"),"")</f>
        <v/>
      </c>
      <c r="I3167" s="338" t="str">
        <f t="shared" si="51"/>
        <v/>
      </c>
      <c r="J3167" s="339"/>
      <c r="K3167" s="339"/>
      <c r="L3167" s="339"/>
      <c r="M3167" s="339"/>
      <c r="N3167" s="339"/>
      <c r="O3167" s="339"/>
      <c r="P3167" s="339"/>
      <c r="Q3167" s="339"/>
    </row>
    <row r="3168" spans="1:17" ht="13.5" customHeight="1">
      <c r="A3168" s="481"/>
      <c r="B3168" s="481"/>
      <c r="C3168" s="481"/>
      <c r="D3168" s="481"/>
      <c r="E3168" s="481"/>
      <c r="F3168" s="339"/>
      <c r="G3168" s="340" t="str">
        <f>IF(ISNUMBER(E3168),E3168/'Bulk DivVar Analysis'!$I$114,"")</f>
        <v/>
      </c>
      <c r="H3168" s="338" t="str">
        <f>IF(ISNUMBER(E3168), IF(G3168&gt;'Bulk DivVar Analysis'!$J$116,"Pass","Fail"),"")</f>
        <v/>
      </c>
      <c r="I3168" s="338" t="str">
        <f t="shared" si="51"/>
        <v/>
      </c>
      <c r="J3168" s="339"/>
      <c r="K3168" s="339"/>
      <c r="L3168" s="339"/>
      <c r="M3168" s="339"/>
      <c r="N3168" s="339"/>
      <c r="O3168" s="339"/>
      <c r="P3168" s="339"/>
      <c r="Q3168" s="339"/>
    </row>
    <row r="3169" spans="1:17" ht="13.5" customHeight="1">
      <c r="A3169" s="481"/>
      <c r="B3169" s="481"/>
      <c r="C3169" s="481"/>
      <c r="D3169" s="481"/>
      <c r="E3169" s="481"/>
      <c r="F3169" s="339"/>
      <c r="G3169" s="340" t="str">
        <f>IF(ISNUMBER(E3169),E3169/'Bulk DivVar Analysis'!$I$114,"")</f>
        <v/>
      </c>
      <c r="H3169" s="338" t="str">
        <f>IF(ISNUMBER(E3169), IF(G3169&gt;'Bulk DivVar Analysis'!$J$116,"Pass","Fail"),"")</f>
        <v/>
      </c>
      <c r="I3169" s="338" t="str">
        <f t="shared" si="51"/>
        <v/>
      </c>
      <c r="J3169" s="339"/>
      <c r="K3169" s="339"/>
      <c r="L3169" s="339"/>
      <c r="M3169" s="339"/>
      <c r="N3169" s="339"/>
      <c r="O3169" s="339"/>
      <c r="P3169" s="339"/>
      <c r="Q3169" s="339"/>
    </row>
    <row r="3170" spans="1:17" ht="13.5" customHeight="1">
      <c r="A3170" s="481"/>
      <c r="B3170" s="481"/>
      <c r="C3170" s="481"/>
      <c r="D3170" s="481"/>
      <c r="E3170" s="481"/>
      <c r="F3170" s="339"/>
      <c r="G3170" s="340" t="str">
        <f>IF(ISNUMBER(E3170),E3170/'Bulk DivVar Analysis'!$I$114,"")</f>
        <v/>
      </c>
      <c r="H3170" s="338" t="str">
        <f>IF(ISNUMBER(E3170), IF(G3170&gt;'Bulk DivVar Analysis'!$J$116,"Pass","Fail"),"")</f>
        <v/>
      </c>
      <c r="I3170" s="338" t="str">
        <f t="shared" si="51"/>
        <v/>
      </c>
      <c r="J3170" s="339"/>
      <c r="K3170" s="339"/>
      <c r="L3170" s="339"/>
      <c r="M3170" s="339"/>
      <c r="N3170" s="339"/>
      <c r="O3170" s="339"/>
      <c r="P3170" s="339"/>
      <c r="Q3170" s="339"/>
    </row>
    <row r="3171" spans="1:17" ht="13.5" customHeight="1">
      <c r="A3171" s="481"/>
      <c r="B3171" s="481"/>
      <c r="C3171" s="481"/>
      <c r="D3171" s="481"/>
      <c r="E3171" s="481"/>
      <c r="F3171" s="339"/>
      <c r="G3171" s="340" t="str">
        <f>IF(ISNUMBER(E3171),E3171/'Bulk DivVar Analysis'!$I$114,"")</f>
        <v/>
      </c>
      <c r="H3171" s="338" t="str">
        <f>IF(ISNUMBER(E3171), IF(G3171&gt;'Bulk DivVar Analysis'!$J$116,"Pass","Fail"),"")</f>
        <v/>
      </c>
      <c r="I3171" s="338" t="str">
        <f t="shared" si="51"/>
        <v/>
      </c>
      <c r="J3171" s="339"/>
      <c r="K3171" s="339"/>
      <c r="L3171" s="339"/>
      <c r="M3171" s="339"/>
      <c r="N3171" s="339"/>
      <c r="O3171" s="339"/>
      <c r="P3171" s="339"/>
      <c r="Q3171" s="339"/>
    </row>
    <row r="3172" spans="1:17" ht="13.5" customHeight="1">
      <c r="A3172" s="481"/>
      <c r="B3172" s="481"/>
      <c r="C3172" s="481"/>
      <c r="D3172" s="481"/>
      <c r="E3172" s="481"/>
      <c r="F3172" s="339"/>
      <c r="G3172" s="340" t="str">
        <f>IF(ISNUMBER(E3172),E3172/'Bulk DivVar Analysis'!$I$114,"")</f>
        <v/>
      </c>
      <c r="H3172" s="338" t="str">
        <f>IF(ISNUMBER(E3172), IF(G3172&gt;'Bulk DivVar Analysis'!$J$116,"Pass","Fail"),"")</f>
        <v/>
      </c>
      <c r="I3172" s="338" t="str">
        <f t="shared" si="51"/>
        <v/>
      </c>
      <c r="J3172" s="339"/>
      <c r="K3172" s="339"/>
      <c r="L3172" s="339"/>
      <c r="M3172" s="339"/>
      <c r="N3172" s="339"/>
      <c r="O3172" s="339"/>
      <c r="P3172" s="339"/>
      <c r="Q3172" s="339"/>
    </row>
    <row r="3173" spans="1:17" ht="13.5" customHeight="1">
      <c r="A3173" s="481"/>
      <c r="B3173" s="481"/>
      <c r="C3173" s="481"/>
      <c r="D3173" s="481"/>
      <c r="E3173" s="481"/>
      <c r="F3173" s="339"/>
      <c r="G3173" s="340" t="str">
        <f>IF(ISNUMBER(E3173),E3173/'Bulk DivVar Analysis'!$I$114,"")</f>
        <v/>
      </c>
      <c r="H3173" s="338" t="str">
        <f>IF(ISNUMBER(E3173), IF(G3173&gt;'Bulk DivVar Analysis'!$J$116,"Pass","Fail"),"")</f>
        <v/>
      </c>
      <c r="I3173" s="338" t="str">
        <f t="shared" si="51"/>
        <v/>
      </c>
      <c r="J3173" s="339"/>
      <c r="K3173" s="339"/>
      <c r="L3173" s="339"/>
      <c r="M3173" s="339"/>
      <c r="N3173" s="339"/>
      <c r="O3173" s="339"/>
      <c r="P3173" s="339"/>
      <c r="Q3173" s="339"/>
    </row>
    <row r="3174" spans="1:17" ht="13.5" customHeight="1">
      <c r="A3174" s="481"/>
      <c r="B3174" s="481"/>
      <c r="C3174" s="481"/>
      <c r="D3174" s="481"/>
      <c r="E3174" s="481"/>
      <c r="F3174" s="339"/>
      <c r="G3174" s="340" t="str">
        <f>IF(ISNUMBER(E3174),E3174/'Bulk DivVar Analysis'!$I$114,"")</f>
        <v/>
      </c>
      <c r="H3174" s="338" t="str">
        <f>IF(ISNUMBER(E3174), IF(G3174&gt;'Bulk DivVar Analysis'!$J$116,"Pass","Fail"),"")</f>
        <v/>
      </c>
      <c r="I3174" s="338" t="str">
        <f t="shared" si="51"/>
        <v/>
      </c>
      <c r="J3174" s="339"/>
      <c r="K3174" s="339"/>
      <c r="L3174" s="339"/>
      <c r="M3174" s="339"/>
      <c r="N3174" s="339"/>
      <c r="O3174" s="339"/>
      <c r="P3174" s="339"/>
      <c r="Q3174" s="339"/>
    </row>
    <row r="3175" spans="1:17" ht="13.5" customHeight="1">
      <c r="A3175" s="481"/>
      <c r="B3175" s="481"/>
      <c r="C3175" s="481"/>
      <c r="D3175" s="481"/>
      <c r="E3175" s="481"/>
      <c r="F3175" s="339"/>
      <c r="G3175" s="340" t="str">
        <f>IF(ISNUMBER(E3175),E3175/'Bulk DivVar Analysis'!$I$114,"")</f>
        <v/>
      </c>
      <c r="H3175" s="338" t="str">
        <f>IF(ISNUMBER(E3175), IF(G3175&gt;'Bulk DivVar Analysis'!$J$116,"Pass","Fail"),"")</f>
        <v/>
      </c>
      <c r="I3175" s="338" t="str">
        <f t="shared" si="51"/>
        <v/>
      </c>
      <c r="J3175" s="339"/>
      <c r="K3175" s="339"/>
      <c r="L3175" s="339"/>
      <c r="M3175" s="339"/>
      <c r="N3175" s="339"/>
      <c r="O3175" s="339"/>
      <c r="P3175" s="339"/>
      <c r="Q3175" s="339"/>
    </row>
    <row r="3176" spans="1:17" ht="13.5" customHeight="1">
      <c r="A3176" s="481"/>
      <c r="B3176" s="481"/>
      <c r="C3176" s="481"/>
      <c r="D3176" s="481"/>
      <c r="E3176" s="481"/>
      <c r="F3176" s="339"/>
      <c r="G3176" s="340" t="str">
        <f>IF(ISNUMBER(E3176),E3176/'Bulk DivVar Analysis'!$I$114,"")</f>
        <v/>
      </c>
      <c r="H3176" s="338" t="str">
        <f>IF(ISNUMBER(E3176), IF(G3176&gt;'Bulk DivVar Analysis'!$J$116,"Pass","Fail"),"")</f>
        <v/>
      </c>
      <c r="I3176" s="338" t="str">
        <f t="shared" si="51"/>
        <v/>
      </c>
      <c r="J3176" s="339"/>
      <c r="K3176" s="339"/>
      <c r="L3176" s="339"/>
      <c r="M3176" s="339"/>
      <c r="N3176" s="339"/>
      <c r="O3176" s="339"/>
      <c r="P3176" s="339"/>
      <c r="Q3176" s="339"/>
    </row>
    <row r="3177" spans="1:17" ht="13.5" customHeight="1">
      <c r="A3177" s="481"/>
      <c r="B3177" s="481"/>
      <c r="C3177" s="481"/>
      <c r="D3177" s="481"/>
      <c r="E3177" s="481"/>
      <c r="F3177" s="339"/>
      <c r="G3177" s="340" t="str">
        <f>IF(ISNUMBER(E3177),E3177/'Bulk DivVar Analysis'!$I$114,"")</f>
        <v/>
      </c>
      <c r="H3177" s="338" t="str">
        <f>IF(ISNUMBER(E3177), IF(G3177&gt;'Bulk DivVar Analysis'!$J$116,"Pass","Fail"),"")</f>
        <v/>
      </c>
      <c r="I3177" s="338" t="str">
        <f t="shared" si="51"/>
        <v/>
      </c>
      <c r="J3177" s="339"/>
      <c r="K3177" s="339"/>
      <c r="L3177" s="339"/>
      <c r="M3177" s="339"/>
      <c r="N3177" s="339"/>
      <c r="O3177" s="339"/>
      <c r="P3177" s="339"/>
      <c r="Q3177" s="339"/>
    </row>
    <row r="3178" spans="1:17" ht="13.5" customHeight="1">
      <c r="A3178" s="481"/>
      <c r="B3178" s="481"/>
      <c r="C3178" s="481"/>
      <c r="D3178" s="481"/>
      <c r="E3178" s="481"/>
      <c r="F3178" s="339"/>
      <c r="G3178" s="340" t="str">
        <f>IF(ISNUMBER(E3178),E3178/'Bulk DivVar Analysis'!$I$114,"")</f>
        <v/>
      </c>
      <c r="H3178" s="338" t="str">
        <f>IF(ISNUMBER(E3178), IF(G3178&gt;'Bulk DivVar Analysis'!$J$116,"Pass","Fail"),"")</f>
        <v/>
      </c>
      <c r="I3178" s="338" t="str">
        <f t="shared" si="51"/>
        <v/>
      </c>
      <c r="J3178" s="339"/>
      <c r="K3178" s="339"/>
      <c r="L3178" s="339"/>
      <c r="M3178" s="339"/>
      <c r="N3178" s="339"/>
      <c r="O3178" s="339"/>
      <c r="P3178" s="339"/>
      <c r="Q3178" s="339"/>
    </row>
    <row r="3179" spans="1:17" ht="13.5" customHeight="1">
      <c r="A3179" s="481"/>
      <c r="B3179" s="481"/>
      <c r="C3179" s="481"/>
      <c r="D3179" s="481"/>
      <c r="E3179" s="481"/>
      <c r="F3179" s="339"/>
      <c r="G3179" s="340" t="str">
        <f>IF(ISNUMBER(E3179),E3179/'Bulk DivVar Analysis'!$I$114,"")</f>
        <v/>
      </c>
      <c r="H3179" s="338" t="str">
        <f>IF(ISNUMBER(E3179), IF(G3179&gt;'Bulk DivVar Analysis'!$J$116,"Pass","Fail"),"")</f>
        <v/>
      </c>
      <c r="I3179" s="338" t="str">
        <f t="shared" si="51"/>
        <v/>
      </c>
      <c r="J3179" s="339"/>
      <c r="K3179" s="339"/>
      <c r="L3179" s="339"/>
      <c r="M3179" s="339"/>
      <c r="N3179" s="339"/>
      <c r="O3179" s="339"/>
      <c r="P3179" s="339"/>
      <c r="Q3179" s="339"/>
    </row>
    <row r="3180" spans="1:17" ht="13.5" customHeight="1">
      <c r="A3180" s="481"/>
      <c r="B3180" s="481"/>
      <c r="C3180" s="481"/>
      <c r="D3180" s="481"/>
      <c r="E3180" s="481"/>
      <c r="F3180" s="339"/>
      <c r="G3180" s="340" t="str">
        <f>IF(ISNUMBER(E3180),E3180/'Bulk DivVar Analysis'!$I$114,"")</f>
        <v/>
      </c>
      <c r="H3180" s="338" t="str">
        <f>IF(ISNUMBER(E3180), IF(G3180&gt;'Bulk DivVar Analysis'!$J$116,"Pass","Fail"),"")</f>
        <v/>
      </c>
      <c r="I3180" s="338" t="str">
        <f t="shared" si="51"/>
        <v/>
      </c>
      <c r="J3180" s="339"/>
      <c r="K3180" s="339"/>
      <c r="L3180" s="339"/>
      <c r="M3180" s="339"/>
      <c r="N3180" s="339"/>
      <c r="O3180" s="339"/>
      <c r="P3180" s="339"/>
      <c r="Q3180" s="339"/>
    </row>
    <row r="3181" spans="1:17" ht="13.5" customHeight="1">
      <c r="A3181" s="481"/>
      <c r="B3181" s="481"/>
      <c r="C3181" s="481"/>
      <c r="D3181" s="481"/>
      <c r="E3181" s="481"/>
      <c r="F3181" s="339"/>
      <c r="G3181" s="340" t="str">
        <f>IF(ISNUMBER(E3181),E3181/'Bulk DivVar Analysis'!$I$114,"")</f>
        <v/>
      </c>
      <c r="H3181" s="338" t="str">
        <f>IF(ISNUMBER(E3181), IF(G3181&gt;'Bulk DivVar Analysis'!$J$116,"Pass","Fail"),"")</f>
        <v/>
      </c>
      <c r="I3181" s="338" t="str">
        <f t="shared" si="51"/>
        <v/>
      </c>
      <c r="J3181" s="339"/>
      <c r="K3181" s="339"/>
      <c r="L3181" s="339"/>
      <c r="M3181" s="339"/>
      <c r="N3181" s="339"/>
      <c r="O3181" s="339"/>
      <c r="P3181" s="339"/>
      <c r="Q3181" s="339"/>
    </row>
    <row r="3182" spans="1:17" ht="13.5" customHeight="1">
      <c r="A3182" s="481"/>
      <c r="B3182" s="481"/>
      <c r="C3182" s="481"/>
      <c r="D3182" s="481"/>
      <c r="E3182" s="481"/>
      <c r="F3182" s="339"/>
      <c r="G3182" s="340" t="str">
        <f>IF(ISNUMBER(E3182),E3182/'Bulk DivVar Analysis'!$I$114,"")</f>
        <v/>
      </c>
      <c r="H3182" s="338" t="str">
        <f>IF(ISNUMBER(E3182), IF(G3182&gt;'Bulk DivVar Analysis'!$J$116,"Pass","Fail"),"")</f>
        <v/>
      </c>
      <c r="I3182" s="338" t="str">
        <f t="shared" si="51"/>
        <v/>
      </c>
      <c r="J3182" s="339"/>
      <c r="K3182" s="339"/>
      <c r="L3182" s="339"/>
      <c r="M3182" s="339"/>
      <c r="N3182" s="339"/>
      <c r="O3182" s="339"/>
      <c r="P3182" s="339"/>
      <c r="Q3182" s="339"/>
    </row>
    <row r="3183" spans="1:17" ht="13.5" customHeight="1">
      <c r="A3183" s="481"/>
      <c r="B3183" s="481"/>
      <c r="C3183" s="481"/>
      <c r="D3183" s="481"/>
      <c r="E3183" s="481"/>
      <c r="F3183" s="339"/>
      <c r="G3183" s="340" t="str">
        <f>IF(ISNUMBER(E3183),E3183/'Bulk DivVar Analysis'!$I$114,"")</f>
        <v/>
      </c>
      <c r="H3183" s="338" t="str">
        <f>IF(ISNUMBER(E3183), IF(G3183&gt;'Bulk DivVar Analysis'!$J$116,"Pass","Fail"),"")</f>
        <v/>
      </c>
      <c r="I3183" s="338" t="str">
        <f t="shared" si="51"/>
        <v/>
      </c>
      <c r="J3183" s="339"/>
      <c r="K3183" s="339"/>
      <c r="L3183" s="339"/>
      <c r="M3183" s="339"/>
      <c r="N3183" s="339"/>
      <c r="O3183" s="339"/>
      <c r="P3183" s="339"/>
      <c r="Q3183" s="339"/>
    </row>
    <row r="3184" spans="1:17" ht="13.5" customHeight="1">
      <c r="A3184" s="481"/>
      <c r="B3184" s="481"/>
      <c r="C3184" s="481"/>
      <c r="D3184" s="481"/>
      <c r="E3184" s="481"/>
      <c r="F3184" s="339"/>
      <c r="G3184" s="340" t="str">
        <f>IF(ISNUMBER(E3184),E3184/'Bulk DivVar Analysis'!$I$114,"")</f>
        <v/>
      </c>
      <c r="H3184" s="338" t="str">
        <f>IF(ISNUMBER(E3184), IF(G3184&gt;'Bulk DivVar Analysis'!$J$116,"Pass","Fail"),"")</f>
        <v/>
      </c>
      <c r="I3184" s="338" t="str">
        <f t="shared" si="51"/>
        <v/>
      </c>
      <c r="J3184" s="339"/>
      <c r="K3184" s="339"/>
      <c r="L3184" s="339"/>
      <c r="M3184" s="339"/>
      <c r="N3184" s="339"/>
      <c r="O3184" s="339"/>
      <c r="P3184" s="339"/>
      <c r="Q3184" s="339"/>
    </row>
    <row r="3185" spans="1:17" ht="13.5" customHeight="1">
      <c r="A3185" s="481"/>
      <c r="B3185" s="481"/>
      <c r="C3185" s="481"/>
      <c r="D3185" s="481"/>
      <c r="E3185" s="481"/>
      <c r="F3185" s="339"/>
      <c r="G3185" s="340" t="str">
        <f>IF(ISNUMBER(E3185),E3185/'Bulk DivVar Analysis'!$I$114,"")</f>
        <v/>
      </c>
      <c r="H3185" s="338" t="str">
        <f>IF(ISNUMBER(E3185), IF(G3185&gt;'Bulk DivVar Analysis'!$J$116,"Pass","Fail"),"")</f>
        <v/>
      </c>
      <c r="I3185" s="338" t="str">
        <f t="shared" si="51"/>
        <v/>
      </c>
      <c r="J3185" s="339"/>
      <c r="K3185" s="339"/>
      <c r="L3185" s="339"/>
      <c r="M3185" s="339"/>
      <c r="N3185" s="339"/>
      <c r="O3185" s="339"/>
      <c r="P3185" s="339"/>
      <c r="Q3185" s="339"/>
    </row>
    <row r="3186" spans="1:17" ht="13.5" customHeight="1">
      <c r="A3186" s="481"/>
      <c r="B3186" s="481"/>
      <c r="C3186" s="481"/>
      <c r="D3186" s="481"/>
      <c r="E3186" s="481"/>
      <c r="F3186" s="339"/>
      <c r="G3186" s="340" t="str">
        <f>IF(ISNUMBER(E3186),E3186/'Bulk DivVar Analysis'!$I$114,"")</f>
        <v/>
      </c>
      <c r="H3186" s="338" t="str">
        <f>IF(ISNUMBER(E3186), IF(G3186&gt;'Bulk DivVar Analysis'!$J$116,"Pass","Fail"),"")</f>
        <v/>
      </c>
      <c r="I3186" s="338" t="str">
        <f t="shared" si="51"/>
        <v/>
      </c>
      <c r="J3186" s="339"/>
      <c r="K3186" s="339"/>
      <c r="L3186" s="339"/>
      <c r="M3186" s="339"/>
      <c r="N3186" s="339"/>
      <c r="O3186" s="339"/>
      <c r="P3186" s="339"/>
      <c r="Q3186" s="339"/>
    </row>
    <row r="3187" spans="1:17" ht="13.5" customHeight="1">
      <c r="A3187" s="481"/>
      <c r="B3187" s="481"/>
      <c r="C3187" s="481"/>
      <c r="D3187" s="481"/>
      <c r="E3187" s="481"/>
      <c r="F3187" s="339"/>
      <c r="G3187" s="340" t="str">
        <f>IF(ISNUMBER(E3187),E3187/'Bulk DivVar Analysis'!$I$114,"")</f>
        <v/>
      </c>
      <c r="H3187" s="338" t="str">
        <f>IF(ISNUMBER(E3187), IF(G3187&gt;'Bulk DivVar Analysis'!$J$116,"Pass","Fail"),"")</f>
        <v/>
      </c>
      <c r="I3187" s="338" t="str">
        <f t="shared" si="51"/>
        <v/>
      </c>
      <c r="J3187" s="339"/>
      <c r="K3187" s="339"/>
      <c r="L3187" s="339"/>
      <c r="M3187" s="339"/>
      <c r="N3187" s="339"/>
      <c r="O3187" s="339"/>
      <c r="P3187" s="339"/>
      <c r="Q3187" s="339"/>
    </row>
    <row r="3188" spans="1:17" ht="13.5" customHeight="1">
      <c r="A3188" s="481"/>
      <c r="B3188" s="481"/>
      <c r="C3188" s="481"/>
      <c r="D3188" s="481"/>
      <c r="E3188" s="481"/>
      <c r="F3188" s="339"/>
      <c r="G3188" s="340" t="str">
        <f>IF(ISNUMBER(E3188),E3188/'Bulk DivVar Analysis'!$I$114,"")</f>
        <v/>
      </c>
      <c r="H3188" s="338" t="str">
        <f>IF(ISNUMBER(E3188), IF(G3188&gt;'Bulk DivVar Analysis'!$J$116,"Pass","Fail"),"")</f>
        <v/>
      </c>
      <c r="I3188" s="338" t="str">
        <f t="shared" si="51"/>
        <v/>
      </c>
      <c r="J3188" s="339"/>
      <c r="K3188" s="339"/>
      <c r="L3188" s="339"/>
      <c r="M3188" s="339"/>
      <c r="N3188" s="339"/>
      <c r="O3188" s="339"/>
      <c r="P3188" s="339"/>
      <c r="Q3188" s="339"/>
    </row>
    <row r="3189" spans="1:17" ht="13.5" customHeight="1">
      <c r="A3189" s="481"/>
      <c r="B3189" s="481"/>
      <c r="C3189" s="481"/>
      <c r="D3189" s="481"/>
      <c r="E3189" s="481"/>
      <c r="F3189" s="339"/>
      <c r="G3189" s="340" t="str">
        <f>IF(ISNUMBER(E3189),E3189/'Bulk DivVar Analysis'!$I$114,"")</f>
        <v/>
      </c>
      <c r="H3189" s="338" t="str">
        <f>IF(ISNUMBER(E3189), IF(G3189&gt;'Bulk DivVar Analysis'!$J$116,"Pass","Fail"),"")</f>
        <v/>
      </c>
      <c r="I3189" s="338" t="str">
        <f t="shared" si="51"/>
        <v/>
      </c>
      <c r="J3189" s="339"/>
      <c r="K3189" s="339"/>
      <c r="L3189" s="339"/>
      <c r="M3189" s="339"/>
      <c r="N3189" s="339"/>
      <c r="O3189" s="339"/>
      <c r="P3189" s="339"/>
      <c r="Q3189" s="339"/>
    </row>
    <row r="3190" spans="1:17" ht="13.5" customHeight="1">
      <c r="A3190" s="481"/>
      <c r="B3190" s="481"/>
      <c r="C3190" s="481"/>
      <c r="D3190" s="481"/>
      <c r="E3190" s="481"/>
      <c r="F3190" s="339"/>
      <c r="G3190" s="340" t="str">
        <f>IF(ISNUMBER(E3190),E3190/'Bulk DivVar Analysis'!$I$114,"")</f>
        <v/>
      </c>
      <c r="H3190" s="338" t="str">
        <f>IF(ISNUMBER(E3190), IF(G3190&gt;'Bulk DivVar Analysis'!$J$116,"Pass","Fail"),"")</f>
        <v/>
      </c>
      <c r="I3190" s="338" t="str">
        <f t="shared" si="51"/>
        <v/>
      </c>
      <c r="J3190" s="339"/>
      <c r="K3190" s="339"/>
      <c r="L3190" s="339"/>
      <c r="M3190" s="339"/>
      <c r="N3190" s="339"/>
      <c r="O3190" s="339"/>
      <c r="P3190" s="339"/>
      <c r="Q3190" s="339"/>
    </row>
    <row r="3191" spans="1:17" ht="13.5" customHeight="1">
      <c r="A3191" s="481"/>
      <c r="B3191" s="481"/>
      <c r="C3191" s="481"/>
      <c r="D3191" s="481"/>
      <c r="E3191" s="481"/>
      <c r="F3191" s="339"/>
      <c r="G3191" s="340" t="str">
        <f>IF(ISNUMBER(E3191),E3191/'Bulk DivVar Analysis'!$I$114,"")</f>
        <v/>
      </c>
      <c r="H3191" s="338" t="str">
        <f>IF(ISNUMBER(E3191), IF(G3191&gt;'Bulk DivVar Analysis'!$J$116,"Pass","Fail"),"")</f>
        <v/>
      </c>
      <c r="I3191" s="338" t="str">
        <f t="shared" si="51"/>
        <v/>
      </c>
      <c r="J3191" s="339"/>
      <c r="K3191" s="339"/>
      <c r="L3191" s="339"/>
      <c r="M3191" s="339"/>
      <c r="N3191" s="339"/>
      <c r="O3191" s="339"/>
      <c r="P3191" s="339"/>
      <c r="Q3191" s="339"/>
    </row>
    <row r="3192" spans="1:17" ht="13.5" customHeight="1">
      <c r="A3192" s="481"/>
      <c r="B3192" s="481"/>
      <c r="C3192" s="481"/>
      <c r="D3192" s="481"/>
      <c r="E3192" s="481"/>
      <c r="F3192" s="339"/>
      <c r="G3192" s="340" t="str">
        <f>IF(ISNUMBER(E3192),E3192/'Bulk DivVar Analysis'!$I$114,"")</f>
        <v/>
      </c>
      <c r="H3192" s="338" t="str">
        <f>IF(ISNUMBER(E3192), IF(G3192&gt;'Bulk DivVar Analysis'!$J$116,"Pass","Fail"),"")</f>
        <v/>
      </c>
      <c r="I3192" s="338" t="str">
        <f t="shared" si="51"/>
        <v/>
      </c>
      <c r="J3192" s="339"/>
      <c r="K3192" s="339"/>
      <c r="L3192" s="339"/>
      <c r="M3192" s="339"/>
      <c r="N3192" s="339"/>
      <c r="O3192" s="339"/>
      <c r="P3192" s="339"/>
      <c r="Q3192" s="339"/>
    </row>
    <row r="3193" spans="1:17" ht="13.5" customHeight="1">
      <c r="A3193" s="481"/>
      <c r="B3193" s="481"/>
      <c r="C3193" s="481"/>
      <c r="D3193" s="481"/>
      <c r="E3193" s="481"/>
      <c r="F3193" s="339"/>
      <c r="G3193" s="340" t="str">
        <f>IF(ISNUMBER(E3193),E3193/'Bulk DivVar Analysis'!$I$114,"")</f>
        <v/>
      </c>
      <c r="H3193" s="338" t="str">
        <f>IF(ISNUMBER(E3193), IF(G3193&gt;'Bulk DivVar Analysis'!$J$116,"Pass","Fail"),"")</f>
        <v/>
      </c>
      <c r="I3193" s="338" t="str">
        <f t="shared" si="51"/>
        <v/>
      </c>
      <c r="J3193" s="339"/>
      <c r="K3193" s="339"/>
      <c r="L3193" s="339"/>
      <c r="M3193" s="339"/>
      <c r="N3193" s="339"/>
      <c r="O3193" s="339"/>
      <c r="P3193" s="339"/>
      <c r="Q3193" s="339"/>
    </row>
    <row r="3194" spans="1:17" ht="13.5" customHeight="1">
      <c r="A3194" s="481"/>
      <c r="B3194" s="481"/>
      <c r="C3194" s="481"/>
      <c r="D3194" s="481"/>
      <c r="E3194" s="481"/>
      <c r="F3194" s="339"/>
      <c r="G3194" s="340" t="str">
        <f>IF(ISNUMBER(E3194),E3194/'Bulk DivVar Analysis'!$I$114,"")</f>
        <v/>
      </c>
      <c r="H3194" s="338" t="str">
        <f>IF(ISNUMBER(E3194), IF(G3194&gt;'Bulk DivVar Analysis'!$J$116,"Pass","Fail"),"")</f>
        <v/>
      </c>
      <c r="I3194" s="338" t="str">
        <f t="shared" si="51"/>
        <v/>
      </c>
      <c r="J3194" s="339"/>
      <c r="K3194" s="339"/>
      <c r="L3194" s="339"/>
      <c r="M3194" s="339"/>
      <c r="N3194" s="339"/>
      <c r="O3194" s="339"/>
      <c r="P3194" s="339"/>
      <c r="Q3194" s="339"/>
    </row>
    <row r="3195" spans="1:17" ht="13.5" customHeight="1">
      <c r="A3195" s="481"/>
      <c r="B3195" s="481"/>
      <c r="C3195" s="481"/>
      <c r="D3195" s="481"/>
      <c r="E3195" s="481"/>
      <c r="F3195" s="339"/>
      <c r="G3195" s="340" t="str">
        <f>IF(ISNUMBER(E3195),E3195/'Bulk DivVar Analysis'!$I$114,"")</f>
        <v/>
      </c>
      <c r="H3195" s="338" t="str">
        <f>IF(ISNUMBER(E3195), IF(G3195&gt;'Bulk DivVar Analysis'!$J$116,"Pass","Fail"),"")</f>
        <v/>
      </c>
      <c r="I3195" s="338" t="str">
        <f t="shared" si="51"/>
        <v/>
      </c>
      <c r="J3195" s="339"/>
      <c r="K3195" s="339"/>
      <c r="L3195" s="339"/>
      <c r="M3195" s="339"/>
      <c r="N3195" s="339"/>
      <c r="O3195" s="339"/>
      <c r="P3195" s="339"/>
      <c r="Q3195" s="339"/>
    </row>
    <row r="3196" spans="1:17" ht="13.5" customHeight="1">
      <c r="A3196" s="481"/>
      <c r="B3196" s="481"/>
      <c r="C3196" s="481"/>
      <c r="D3196" s="481"/>
      <c r="E3196" s="481"/>
      <c r="F3196" s="339"/>
      <c r="G3196" s="340" t="str">
        <f>IF(ISNUMBER(E3196),E3196/'Bulk DivVar Analysis'!$I$114,"")</f>
        <v/>
      </c>
      <c r="H3196" s="338" t="str">
        <f>IF(ISNUMBER(E3196), IF(G3196&gt;'Bulk DivVar Analysis'!$J$116,"Pass","Fail"),"")</f>
        <v/>
      </c>
      <c r="I3196" s="338" t="str">
        <f t="shared" si="51"/>
        <v/>
      </c>
      <c r="J3196" s="339"/>
      <c r="K3196" s="339"/>
      <c r="L3196" s="339"/>
      <c r="M3196" s="339"/>
      <c r="N3196" s="339"/>
      <c r="O3196" s="339"/>
      <c r="P3196" s="339"/>
      <c r="Q3196" s="339"/>
    </row>
    <row r="3197" spans="1:17" ht="13.5" customHeight="1">
      <c r="A3197" s="481"/>
      <c r="B3197" s="481"/>
      <c r="C3197" s="481"/>
      <c r="D3197" s="481"/>
      <c r="E3197" s="481"/>
      <c r="F3197" s="339"/>
      <c r="G3197" s="340" t="str">
        <f>IF(ISNUMBER(E3197),E3197/'Bulk DivVar Analysis'!$I$114,"")</f>
        <v/>
      </c>
      <c r="H3197" s="338" t="str">
        <f>IF(ISNUMBER(E3197), IF(G3197&gt;'Bulk DivVar Analysis'!$J$116,"Pass","Fail"),"")</f>
        <v/>
      </c>
      <c r="I3197" s="338" t="str">
        <f t="shared" si="51"/>
        <v/>
      </c>
      <c r="J3197" s="339"/>
      <c r="K3197" s="339"/>
      <c r="L3197" s="339"/>
      <c r="M3197" s="339"/>
      <c r="N3197" s="339"/>
      <c r="O3197" s="339"/>
      <c r="P3197" s="339"/>
      <c r="Q3197" s="339"/>
    </row>
    <row r="3198" spans="1:17" ht="13.5" customHeight="1">
      <c r="A3198" s="481"/>
      <c r="B3198" s="481"/>
      <c r="C3198" s="481"/>
      <c r="D3198" s="481"/>
      <c r="E3198" s="481"/>
      <c r="F3198" s="339"/>
      <c r="G3198" s="340" t="str">
        <f>IF(ISNUMBER(E3198),E3198/'Bulk DivVar Analysis'!$I$114,"")</f>
        <v/>
      </c>
      <c r="H3198" s="338" t="str">
        <f>IF(ISNUMBER(E3198), IF(G3198&gt;'Bulk DivVar Analysis'!$J$116,"Pass","Fail"),"")</f>
        <v/>
      </c>
      <c r="I3198" s="338" t="str">
        <f t="shared" si="51"/>
        <v/>
      </c>
      <c r="J3198" s="339"/>
      <c r="K3198" s="339"/>
      <c r="L3198" s="339"/>
      <c r="M3198" s="339"/>
      <c r="N3198" s="339"/>
      <c r="O3198" s="339"/>
      <c r="P3198" s="339"/>
      <c r="Q3198" s="339"/>
    </row>
    <row r="3199" spans="1:17" ht="13.5" customHeight="1">
      <c r="A3199" s="481"/>
      <c r="B3199" s="481"/>
      <c r="C3199" s="481"/>
      <c r="D3199" s="481"/>
      <c r="E3199" s="481"/>
      <c r="F3199" s="339"/>
      <c r="G3199" s="340" t="str">
        <f>IF(ISNUMBER(E3199),E3199/'Bulk DivVar Analysis'!$I$114,"")</f>
        <v/>
      </c>
      <c r="H3199" s="338" t="str">
        <f>IF(ISNUMBER(E3199), IF(G3199&gt;'Bulk DivVar Analysis'!$J$116,"Pass","Fail"),"")</f>
        <v/>
      </c>
      <c r="I3199" s="338" t="str">
        <f t="shared" si="51"/>
        <v/>
      </c>
      <c r="J3199" s="339"/>
      <c r="K3199" s="339"/>
      <c r="L3199" s="339"/>
      <c r="M3199" s="339"/>
      <c r="N3199" s="339"/>
      <c r="O3199" s="339"/>
      <c r="P3199" s="339"/>
      <c r="Q3199" s="339"/>
    </row>
    <row r="3200" spans="1:17" ht="13.5" customHeight="1">
      <c r="A3200" s="481"/>
      <c r="B3200" s="481"/>
      <c r="C3200" s="481"/>
      <c r="D3200" s="481"/>
      <c r="E3200" s="481"/>
      <c r="F3200" s="339"/>
      <c r="G3200" s="340" t="str">
        <f>IF(ISNUMBER(E3200),E3200/'Bulk DivVar Analysis'!$I$114,"")</f>
        <v/>
      </c>
      <c r="H3200" s="338" t="str">
        <f>IF(ISNUMBER(E3200), IF(G3200&gt;'Bulk DivVar Analysis'!$J$116,"Pass","Fail"),"")</f>
        <v/>
      </c>
      <c r="I3200" s="338" t="str">
        <f t="shared" si="51"/>
        <v/>
      </c>
      <c r="J3200" s="339"/>
      <c r="K3200" s="339"/>
      <c r="L3200" s="339"/>
      <c r="M3200" s="339"/>
      <c r="N3200" s="339"/>
      <c r="O3200" s="339"/>
      <c r="P3200" s="339"/>
      <c r="Q3200" s="339"/>
    </row>
    <row r="3201" spans="1:17" ht="13.5" customHeight="1">
      <c r="A3201" s="481"/>
      <c r="B3201" s="481"/>
      <c r="C3201" s="481"/>
      <c r="D3201" s="481"/>
      <c r="E3201" s="481"/>
      <c r="F3201" s="339"/>
      <c r="G3201" s="340" t="str">
        <f>IF(ISNUMBER(E3201),E3201/'Bulk DivVar Analysis'!$I$114,"")</f>
        <v/>
      </c>
      <c r="H3201" s="338" t="str">
        <f>IF(ISNUMBER(E3201), IF(G3201&gt;'Bulk DivVar Analysis'!$J$116,"Pass","Fail"),"")</f>
        <v/>
      </c>
      <c r="I3201" s="338" t="str">
        <f t="shared" si="51"/>
        <v/>
      </c>
      <c r="J3201" s="339"/>
      <c r="K3201" s="339"/>
      <c r="L3201" s="339"/>
      <c r="M3201" s="339"/>
      <c r="N3201" s="339"/>
      <c r="O3201" s="339"/>
      <c r="P3201" s="339"/>
      <c r="Q3201" s="339"/>
    </row>
    <row r="3202" spans="1:17" ht="13.5" customHeight="1">
      <c r="A3202" s="481"/>
      <c r="B3202" s="481"/>
      <c r="C3202" s="481"/>
      <c r="D3202" s="481"/>
      <c r="E3202" s="481"/>
      <c r="F3202" s="339"/>
      <c r="G3202" s="340" t="str">
        <f>IF(ISNUMBER(E3202),E3202/'Bulk DivVar Analysis'!$I$114,"")</f>
        <v/>
      </c>
      <c r="H3202" s="338" t="str">
        <f>IF(ISNUMBER(E3202), IF(G3202&gt;'Bulk DivVar Analysis'!$J$116,"Pass","Fail"),"")</f>
        <v/>
      </c>
      <c r="I3202" s="338" t="str">
        <f t="shared" si="51"/>
        <v/>
      </c>
      <c r="J3202" s="339"/>
      <c r="K3202" s="339"/>
      <c r="L3202" s="339"/>
      <c r="M3202" s="339"/>
      <c r="N3202" s="339"/>
      <c r="O3202" s="339"/>
      <c r="P3202" s="339"/>
      <c r="Q3202" s="339"/>
    </row>
    <row r="3203" spans="1:17" ht="13.5" customHeight="1">
      <c r="A3203" s="481"/>
      <c r="B3203" s="481"/>
      <c r="C3203" s="481"/>
      <c r="D3203" s="481"/>
      <c r="E3203" s="481"/>
      <c r="F3203" s="339"/>
      <c r="G3203" s="340" t="str">
        <f>IF(ISNUMBER(E3203),E3203/'Bulk DivVar Analysis'!$I$114,"")</f>
        <v/>
      </c>
      <c r="H3203" s="338" t="str">
        <f>IF(ISNUMBER(E3203), IF(G3203&gt;'Bulk DivVar Analysis'!$J$116,"Pass","Fail"),"")</f>
        <v/>
      </c>
      <c r="I3203" s="338" t="str">
        <f t="shared" ref="I3203:I3266" si="52">_xlfn.TEXTJOIN("_",TRUE,B3203,C3203)</f>
        <v/>
      </c>
      <c r="J3203" s="339"/>
      <c r="K3203" s="339"/>
      <c r="L3203" s="339"/>
      <c r="M3203" s="339"/>
      <c r="N3203" s="339"/>
      <c r="O3203" s="339"/>
      <c r="P3203" s="339"/>
      <c r="Q3203" s="339"/>
    </row>
    <row r="3204" spans="1:17" ht="13.5" customHeight="1">
      <c r="A3204" s="481"/>
      <c r="B3204" s="481"/>
      <c r="C3204" s="481"/>
      <c r="D3204" s="481"/>
      <c r="E3204" s="481"/>
      <c r="F3204" s="339"/>
      <c r="G3204" s="340" t="str">
        <f>IF(ISNUMBER(E3204),E3204/'Bulk DivVar Analysis'!$I$114,"")</f>
        <v/>
      </c>
      <c r="H3204" s="338" t="str">
        <f>IF(ISNUMBER(E3204), IF(G3204&gt;'Bulk DivVar Analysis'!$J$116,"Pass","Fail"),"")</f>
        <v/>
      </c>
      <c r="I3204" s="338" t="str">
        <f t="shared" si="52"/>
        <v/>
      </c>
      <c r="J3204" s="339"/>
      <c r="K3204" s="339"/>
      <c r="L3204" s="339"/>
      <c r="M3204" s="339"/>
      <c r="N3204" s="339"/>
      <c r="O3204" s="339"/>
      <c r="P3204" s="339"/>
      <c r="Q3204" s="339"/>
    </row>
    <row r="3205" spans="1:17" ht="13.5" customHeight="1">
      <c r="A3205" s="481"/>
      <c r="B3205" s="481"/>
      <c r="C3205" s="481"/>
      <c r="D3205" s="481"/>
      <c r="E3205" s="481"/>
      <c r="F3205" s="339"/>
      <c r="G3205" s="340" t="str">
        <f>IF(ISNUMBER(E3205),E3205/'Bulk DivVar Analysis'!$I$114,"")</f>
        <v/>
      </c>
      <c r="H3205" s="338" t="str">
        <f>IF(ISNUMBER(E3205), IF(G3205&gt;'Bulk DivVar Analysis'!$J$116,"Pass","Fail"),"")</f>
        <v/>
      </c>
      <c r="I3205" s="338" t="str">
        <f t="shared" si="52"/>
        <v/>
      </c>
      <c r="J3205" s="339"/>
      <c r="K3205" s="339"/>
      <c r="L3205" s="339"/>
      <c r="M3205" s="339"/>
      <c r="N3205" s="339"/>
      <c r="O3205" s="339"/>
      <c r="P3205" s="339"/>
      <c r="Q3205" s="339"/>
    </row>
    <row r="3206" spans="1:17" ht="13.5" customHeight="1">
      <c r="A3206" s="481"/>
      <c r="B3206" s="481"/>
      <c r="C3206" s="481"/>
      <c r="D3206" s="481"/>
      <c r="E3206" s="481"/>
      <c r="F3206" s="339"/>
      <c r="G3206" s="340" t="str">
        <f>IF(ISNUMBER(E3206),E3206/'Bulk DivVar Analysis'!$I$114,"")</f>
        <v/>
      </c>
      <c r="H3206" s="338" t="str">
        <f>IF(ISNUMBER(E3206), IF(G3206&gt;'Bulk DivVar Analysis'!$J$116,"Pass","Fail"),"")</f>
        <v/>
      </c>
      <c r="I3206" s="338" t="str">
        <f t="shared" si="52"/>
        <v/>
      </c>
      <c r="J3206" s="339"/>
      <c r="K3206" s="339"/>
      <c r="L3206" s="339"/>
      <c r="M3206" s="339"/>
      <c r="N3206" s="339"/>
      <c r="O3206" s="339"/>
      <c r="P3206" s="339"/>
      <c r="Q3206" s="339"/>
    </row>
    <row r="3207" spans="1:17" ht="13.5" customHeight="1">
      <c r="A3207" s="481"/>
      <c r="B3207" s="481"/>
      <c r="C3207" s="481"/>
      <c r="D3207" s="481"/>
      <c r="E3207" s="481"/>
      <c r="F3207" s="339"/>
      <c r="G3207" s="340" t="str">
        <f>IF(ISNUMBER(E3207),E3207/'Bulk DivVar Analysis'!$I$114,"")</f>
        <v/>
      </c>
      <c r="H3207" s="338" t="str">
        <f>IF(ISNUMBER(E3207), IF(G3207&gt;'Bulk DivVar Analysis'!$J$116,"Pass","Fail"),"")</f>
        <v/>
      </c>
      <c r="I3207" s="338" t="str">
        <f t="shared" si="52"/>
        <v/>
      </c>
      <c r="J3207" s="339"/>
      <c r="K3207" s="339"/>
      <c r="L3207" s="339"/>
      <c r="M3207" s="339"/>
      <c r="N3207" s="339"/>
      <c r="O3207" s="339"/>
      <c r="P3207" s="339"/>
      <c r="Q3207" s="339"/>
    </row>
    <row r="3208" spans="1:17" ht="13.5" customHeight="1">
      <c r="A3208" s="481"/>
      <c r="B3208" s="481"/>
      <c r="C3208" s="481"/>
      <c r="D3208" s="481"/>
      <c r="E3208" s="481"/>
      <c r="F3208" s="339"/>
      <c r="G3208" s="340" t="str">
        <f>IF(ISNUMBER(E3208),E3208/'Bulk DivVar Analysis'!$I$114,"")</f>
        <v/>
      </c>
      <c r="H3208" s="338" t="str">
        <f>IF(ISNUMBER(E3208), IF(G3208&gt;'Bulk DivVar Analysis'!$J$116,"Pass","Fail"),"")</f>
        <v/>
      </c>
      <c r="I3208" s="338" t="str">
        <f t="shared" si="52"/>
        <v/>
      </c>
      <c r="J3208" s="339"/>
      <c r="K3208" s="339"/>
      <c r="L3208" s="339"/>
      <c r="M3208" s="339"/>
      <c r="N3208" s="339"/>
      <c r="O3208" s="339"/>
      <c r="P3208" s="339"/>
      <c r="Q3208" s="339"/>
    </row>
    <row r="3209" spans="1:17" ht="13.5" customHeight="1">
      <c r="A3209" s="481"/>
      <c r="B3209" s="481"/>
      <c r="C3209" s="481"/>
      <c r="D3209" s="481"/>
      <c r="E3209" s="481"/>
      <c r="F3209" s="339"/>
      <c r="G3209" s="340" t="str">
        <f>IF(ISNUMBER(E3209),E3209/'Bulk DivVar Analysis'!$I$114,"")</f>
        <v/>
      </c>
      <c r="H3209" s="338" t="str">
        <f>IF(ISNUMBER(E3209), IF(G3209&gt;'Bulk DivVar Analysis'!$J$116,"Pass","Fail"),"")</f>
        <v/>
      </c>
      <c r="I3209" s="338" t="str">
        <f t="shared" si="52"/>
        <v/>
      </c>
      <c r="J3209" s="339"/>
      <c r="K3209" s="339"/>
      <c r="L3209" s="339"/>
      <c r="M3209" s="339"/>
      <c r="N3209" s="339"/>
      <c r="O3209" s="339"/>
      <c r="P3209" s="339"/>
      <c r="Q3209" s="339"/>
    </row>
    <row r="3210" spans="1:17" ht="13.5" customHeight="1">
      <c r="A3210" s="481"/>
      <c r="B3210" s="481"/>
      <c r="C3210" s="481"/>
      <c r="D3210" s="481"/>
      <c r="E3210" s="481"/>
      <c r="F3210" s="339"/>
      <c r="G3210" s="340" t="str">
        <f>IF(ISNUMBER(E3210),E3210/'Bulk DivVar Analysis'!$I$114,"")</f>
        <v/>
      </c>
      <c r="H3210" s="338" t="str">
        <f>IF(ISNUMBER(E3210), IF(G3210&gt;'Bulk DivVar Analysis'!$J$116,"Pass","Fail"),"")</f>
        <v/>
      </c>
      <c r="I3210" s="338" t="str">
        <f t="shared" si="52"/>
        <v/>
      </c>
      <c r="J3210" s="339"/>
      <c r="K3210" s="339"/>
      <c r="L3210" s="339"/>
      <c r="M3210" s="339"/>
      <c r="N3210" s="339"/>
      <c r="O3210" s="339"/>
      <c r="P3210" s="339"/>
      <c r="Q3210" s="339"/>
    </row>
    <row r="3211" spans="1:17" ht="13.5" customHeight="1">
      <c r="A3211" s="481"/>
      <c r="B3211" s="481"/>
      <c r="C3211" s="481"/>
      <c r="D3211" s="481"/>
      <c r="E3211" s="481"/>
      <c r="F3211" s="339"/>
      <c r="G3211" s="340" t="str">
        <f>IF(ISNUMBER(E3211),E3211/'Bulk DivVar Analysis'!$I$114,"")</f>
        <v/>
      </c>
      <c r="H3211" s="338" t="str">
        <f>IF(ISNUMBER(E3211), IF(G3211&gt;'Bulk DivVar Analysis'!$J$116,"Pass","Fail"),"")</f>
        <v/>
      </c>
      <c r="I3211" s="338" t="str">
        <f t="shared" si="52"/>
        <v/>
      </c>
      <c r="J3211" s="339"/>
      <c r="K3211" s="339"/>
      <c r="L3211" s="339"/>
      <c r="M3211" s="339"/>
      <c r="N3211" s="339"/>
      <c r="O3211" s="339"/>
      <c r="P3211" s="339"/>
      <c r="Q3211" s="339"/>
    </row>
    <row r="3212" spans="1:17" ht="13.5" customHeight="1">
      <c r="A3212" s="481"/>
      <c r="B3212" s="481"/>
      <c r="C3212" s="481"/>
      <c r="D3212" s="481"/>
      <c r="E3212" s="481"/>
      <c r="F3212" s="339"/>
      <c r="G3212" s="340" t="str">
        <f>IF(ISNUMBER(E3212),E3212/'Bulk DivVar Analysis'!$I$114,"")</f>
        <v/>
      </c>
      <c r="H3212" s="338" t="str">
        <f>IF(ISNUMBER(E3212), IF(G3212&gt;'Bulk DivVar Analysis'!$J$116,"Pass","Fail"),"")</f>
        <v/>
      </c>
      <c r="I3212" s="338" t="str">
        <f t="shared" si="52"/>
        <v/>
      </c>
      <c r="J3212" s="339"/>
      <c r="K3212" s="339"/>
      <c r="L3212" s="339"/>
      <c r="M3212" s="339"/>
      <c r="N3212" s="339"/>
      <c r="O3212" s="339"/>
      <c r="P3212" s="339"/>
      <c r="Q3212" s="339"/>
    </row>
    <row r="3213" spans="1:17" ht="13.5" customHeight="1">
      <c r="A3213" s="481"/>
      <c r="B3213" s="481"/>
      <c r="C3213" s="481"/>
      <c r="D3213" s="481"/>
      <c r="E3213" s="481"/>
      <c r="F3213" s="339"/>
      <c r="G3213" s="340" t="str">
        <f>IF(ISNUMBER(E3213),E3213/'Bulk DivVar Analysis'!$I$114,"")</f>
        <v/>
      </c>
      <c r="H3213" s="338" t="str">
        <f>IF(ISNUMBER(E3213), IF(G3213&gt;'Bulk DivVar Analysis'!$J$116,"Pass","Fail"),"")</f>
        <v/>
      </c>
      <c r="I3213" s="338" t="str">
        <f t="shared" si="52"/>
        <v/>
      </c>
      <c r="J3213" s="339"/>
      <c r="K3213" s="339"/>
      <c r="L3213" s="339"/>
      <c r="M3213" s="339"/>
      <c r="N3213" s="339"/>
      <c r="O3213" s="339"/>
      <c r="P3213" s="339"/>
      <c r="Q3213" s="339"/>
    </row>
    <row r="3214" spans="1:17" ht="13.5" customHeight="1">
      <c r="A3214" s="481"/>
      <c r="B3214" s="481"/>
      <c r="C3214" s="481"/>
      <c r="D3214" s="481"/>
      <c r="E3214" s="481"/>
      <c r="F3214" s="339"/>
      <c r="G3214" s="340" t="str">
        <f>IF(ISNUMBER(E3214),E3214/'Bulk DivVar Analysis'!$I$114,"")</f>
        <v/>
      </c>
      <c r="H3214" s="338" t="str">
        <f>IF(ISNUMBER(E3214), IF(G3214&gt;'Bulk DivVar Analysis'!$J$116,"Pass","Fail"),"")</f>
        <v/>
      </c>
      <c r="I3214" s="338" t="str">
        <f t="shared" si="52"/>
        <v/>
      </c>
      <c r="J3214" s="339"/>
      <c r="K3214" s="339"/>
      <c r="L3214" s="339"/>
      <c r="M3214" s="339"/>
      <c r="N3214" s="339"/>
      <c r="O3214" s="339"/>
      <c r="P3214" s="339"/>
      <c r="Q3214" s="339"/>
    </row>
    <row r="3215" spans="1:17" ht="13.5" customHeight="1">
      <c r="A3215" s="481"/>
      <c r="B3215" s="481"/>
      <c r="C3215" s="481"/>
      <c r="D3215" s="481"/>
      <c r="E3215" s="481"/>
      <c r="F3215" s="339"/>
      <c r="G3215" s="340" t="str">
        <f>IF(ISNUMBER(E3215),E3215/'Bulk DivVar Analysis'!$I$114,"")</f>
        <v/>
      </c>
      <c r="H3215" s="338" t="str">
        <f>IF(ISNUMBER(E3215), IF(G3215&gt;'Bulk DivVar Analysis'!$J$116,"Pass","Fail"),"")</f>
        <v/>
      </c>
      <c r="I3215" s="338" t="str">
        <f t="shared" si="52"/>
        <v/>
      </c>
      <c r="J3215" s="339"/>
      <c r="K3215" s="339"/>
      <c r="L3215" s="339"/>
      <c r="M3215" s="339"/>
      <c r="N3215" s="339"/>
      <c r="O3215" s="339"/>
      <c r="P3215" s="339"/>
      <c r="Q3215" s="339"/>
    </row>
    <row r="3216" spans="1:17" ht="13.5" customHeight="1">
      <c r="A3216" s="481"/>
      <c r="B3216" s="481"/>
      <c r="C3216" s="481"/>
      <c r="D3216" s="481"/>
      <c r="E3216" s="481"/>
      <c r="F3216" s="339"/>
      <c r="G3216" s="340" t="str">
        <f>IF(ISNUMBER(E3216),E3216/'Bulk DivVar Analysis'!$I$114,"")</f>
        <v/>
      </c>
      <c r="H3216" s="338" t="str">
        <f>IF(ISNUMBER(E3216), IF(G3216&gt;'Bulk DivVar Analysis'!$J$116,"Pass","Fail"),"")</f>
        <v/>
      </c>
      <c r="I3216" s="338" t="str">
        <f t="shared" si="52"/>
        <v/>
      </c>
      <c r="J3216" s="339"/>
      <c r="K3216" s="339"/>
      <c r="L3216" s="339"/>
      <c r="M3216" s="339"/>
      <c r="N3216" s="339"/>
      <c r="O3216" s="339"/>
      <c r="P3216" s="339"/>
      <c r="Q3216" s="339"/>
    </row>
    <row r="3217" spans="1:17" ht="13.5" customHeight="1">
      <c r="A3217" s="481"/>
      <c r="B3217" s="481"/>
      <c r="C3217" s="481"/>
      <c r="D3217" s="481"/>
      <c r="E3217" s="481"/>
      <c r="F3217" s="339"/>
      <c r="G3217" s="340" t="str">
        <f>IF(ISNUMBER(E3217),E3217/'Bulk DivVar Analysis'!$I$114,"")</f>
        <v/>
      </c>
      <c r="H3217" s="338" t="str">
        <f>IF(ISNUMBER(E3217), IF(G3217&gt;'Bulk DivVar Analysis'!$J$116,"Pass","Fail"),"")</f>
        <v/>
      </c>
      <c r="I3217" s="338" t="str">
        <f t="shared" si="52"/>
        <v/>
      </c>
      <c r="J3217" s="339"/>
      <c r="K3217" s="339"/>
      <c r="L3217" s="339"/>
      <c r="M3217" s="339"/>
      <c r="N3217" s="339"/>
      <c r="O3217" s="339"/>
      <c r="P3217" s="339"/>
      <c r="Q3217" s="339"/>
    </row>
    <row r="3218" spans="1:17" ht="13.5" customHeight="1">
      <c r="A3218" s="481"/>
      <c r="B3218" s="481"/>
      <c r="C3218" s="481"/>
      <c r="D3218" s="481"/>
      <c r="E3218" s="481"/>
      <c r="F3218" s="339"/>
      <c r="G3218" s="340" t="str">
        <f>IF(ISNUMBER(E3218),E3218/'Bulk DivVar Analysis'!$I$114,"")</f>
        <v/>
      </c>
      <c r="H3218" s="338" t="str">
        <f>IF(ISNUMBER(E3218), IF(G3218&gt;'Bulk DivVar Analysis'!$J$116,"Pass","Fail"),"")</f>
        <v/>
      </c>
      <c r="I3218" s="338" t="str">
        <f t="shared" si="52"/>
        <v/>
      </c>
      <c r="J3218" s="339"/>
      <c r="K3218" s="339"/>
      <c r="L3218" s="339"/>
      <c r="M3218" s="339"/>
      <c r="N3218" s="339"/>
      <c r="O3218" s="339"/>
      <c r="P3218" s="339"/>
      <c r="Q3218" s="339"/>
    </row>
    <row r="3219" spans="1:17" ht="13.5" customHeight="1">
      <c r="A3219" s="481"/>
      <c r="B3219" s="481"/>
      <c r="C3219" s="481"/>
      <c r="D3219" s="481"/>
      <c r="E3219" s="481"/>
      <c r="F3219" s="339"/>
      <c r="G3219" s="340" t="str">
        <f>IF(ISNUMBER(E3219),E3219/'Bulk DivVar Analysis'!$I$114,"")</f>
        <v/>
      </c>
      <c r="H3219" s="338" t="str">
        <f>IF(ISNUMBER(E3219), IF(G3219&gt;'Bulk DivVar Analysis'!$J$116,"Pass","Fail"),"")</f>
        <v/>
      </c>
      <c r="I3219" s="338" t="str">
        <f t="shared" si="52"/>
        <v/>
      </c>
      <c r="J3219" s="339"/>
      <c r="K3219" s="339"/>
      <c r="L3219" s="339"/>
      <c r="M3219" s="339"/>
      <c r="N3219" s="339"/>
      <c r="O3219" s="339"/>
      <c r="P3219" s="339"/>
      <c r="Q3219" s="339"/>
    </row>
    <row r="3220" spans="1:17" ht="13.5" customHeight="1">
      <c r="A3220" s="481"/>
      <c r="B3220" s="481"/>
      <c r="C3220" s="481"/>
      <c r="D3220" s="481"/>
      <c r="E3220" s="481"/>
      <c r="F3220" s="339"/>
      <c r="G3220" s="340" t="str">
        <f>IF(ISNUMBER(E3220),E3220/'Bulk DivVar Analysis'!$I$114,"")</f>
        <v/>
      </c>
      <c r="H3220" s="338" t="str">
        <f>IF(ISNUMBER(E3220), IF(G3220&gt;'Bulk DivVar Analysis'!$J$116,"Pass","Fail"),"")</f>
        <v/>
      </c>
      <c r="I3220" s="338" t="str">
        <f t="shared" si="52"/>
        <v/>
      </c>
      <c r="J3220" s="339"/>
      <c r="K3220" s="339"/>
      <c r="L3220" s="339"/>
      <c r="M3220" s="339"/>
      <c r="N3220" s="339"/>
      <c r="O3220" s="339"/>
      <c r="P3220" s="339"/>
      <c r="Q3220" s="339"/>
    </row>
    <row r="3221" spans="1:17" ht="13.5" customHeight="1">
      <c r="A3221" s="481"/>
      <c r="B3221" s="481"/>
      <c r="C3221" s="481"/>
      <c r="D3221" s="481"/>
      <c r="E3221" s="481"/>
      <c r="F3221" s="339"/>
      <c r="G3221" s="340" t="str">
        <f>IF(ISNUMBER(E3221),E3221/'Bulk DivVar Analysis'!$I$114,"")</f>
        <v/>
      </c>
      <c r="H3221" s="338" t="str">
        <f>IF(ISNUMBER(E3221), IF(G3221&gt;'Bulk DivVar Analysis'!$J$116,"Pass","Fail"),"")</f>
        <v/>
      </c>
      <c r="I3221" s="338" t="str">
        <f t="shared" si="52"/>
        <v/>
      </c>
      <c r="J3221" s="339"/>
      <c r="K3221" s="339"/>
      <c r="L3221" s="339"/>
      <c r="M3221" s="339"/>
      <c r="N3221" s="339"/>
      <c r="O3221" s="339"/>
      <c r="P3221" s="339"/>
      <c r="Q3221" s="339"/>
    </row>
    <row r="3222" spans="1:17" ht="13.5" customHeight="1">
      <c r="A3222" s="481"/>
      <c r="B3222" s="481"/>
      <c r="C3222" s="481"/>
      <c r="D3222" s="481"/>
      <c r="E3222" s="481"/>
      <c r="F3222" s="339"/>
      <c r="G3222" s="340" t="str">
        <f>IF(ISNUMBER(E3222),E3222/'Bulk DivVar Analysis'!$I$114,"")</f>
        <v/>
      </c>
      <c r="H3222" s="338" t="str">
        <f>IF(ISNUMBER(E3222), IF(G3222&gt;'Bulk DivVar Analysis'!$J$116,"Pass","Fail"),"")</f>
        <v/>
      </c>
      <c r="I3222" s="338" t="str">
        <f t="shared" si="52"/>
        <v/>
      </c>
      <c r="J3222" s="339"/>
      <c r="K3222" s="339"/>
      <c r="L3222" s="339"/>
      <c r="M3222" s="339"/>
      <c r="N3222" s="339"/>
      <c r="O3222" s="339"/>
      <c r="P3222" s="339"/>
      <c r="Q3222" s="339"/>
    </row>
    <row r="3223" spans="1:17" ht="13.5" customHeight="1">
      <c r="A3223" s="481"/>
      <c r="B3223" s="481"/>
      <c r="C3223" s="481"/>
      <c r="D3223" s="481"/>
      <c r="E3223" s="481"/>
      <c r="F3223" s="339"/>
      <c r="G3223" s="340" t="str">
        <f>IF(ISNUMBER(E3223),E3223/'Bulk DivVar Analysis'!$I$114,"")</f>
        <v/>
      </c>
      <c r="H3223" s="338" t="str">
        <f>IF(ISNUMBER(E3223), IF(G3223&gt;'Bulk DivVar Analysis'!$J$116,"Pass","Fail"),"")</f>
        <v/>
      </c>
      <c r="I3223" s="338" t="str">
        <f t="shared" si="52"/>
        <v/>
      </c>
      <c r="J3223" s="339"/>
      <c r="K3223" s="339"/>
      <c r="L3223" s="339"/>
      <c r="M3223" s="339"/>
      <c r="N3223" s="339"/>
      <c r="O3223" s="339"/>
      <c r="P3223" s="339"/>
      <c r="Q3223" s="339"/>
    </row>
    <row r="3224" spans="1:17" ht="13.5" customHeight="1">
      <c r="A3224" s="481"/>
      <c r="B3224" s="481"/>
      <c r="C3224" s="481"/>
      <c r="D3224" s="481"/>
      <c r="E3224" s="481"/>
      <c r="F3224" s="339"/>
      <c r="G3224" s="340" t="str">
        <f>IF(ISNUMBER(E3224),E3224/'Bulk DivVar Analysis'!$I$114,"")</f>
        <v/>
      </c>
      <c r="H3224" s="338" t="str">
        <f>IF(ISNUMBER(E3224), IF(G3224&gt;'Bulk DivVar Analysis'!$J$116,"Pass","Fail"),"")</f>
        <v/>
      </c>
      <c r="I3224" s="338" t="str">
        <f t="shared" si="52"/>
        <v/>
      </c>
      <c r="J3224" s="339"/>
      <c r="K3224" s="339"/>
      <c r="L3224" s="339"/>
      <c r="M3224" s="339"/>
      <c r="N3224" s="339"/>
      <c r="O3224" s="339"/>
      <c r="P3224" s="339"/>
      <c r="Q3224" s="339"/>
    </row>
    <row r="3225" spans="1:17" ht="13.5" customHeight="1">
      <c r="A3225" s="481"/>
      <c r="B3225" s="481"/>
      <c r="C3225" s="481"/>
      <c r="D3225" s="481"/>
      <c r="E3225" s="481"/>
      <c r="F3225" s="339"/>
      <c r="G3225" s="340" t="str">
        <f>IF(ISNUMBER(E3225),E3225/'Bulk DivVar Analysis'!$I$114,"")</f>
        <v/>
      </c>
      <c r="H3225" s="338" t="str">
        <f>IF(ISNUMBER(E3225), IF(G3225&gt;'Bulk DivVar Analysis'!$J$116,"Pass","Fail"),"")</f>
        <v/>
      </c>
      <c r="I3225" s="338" t="str">
        <f t="shared" si="52"/>
        <v/>
      </c>
      <c r="J3225" s="339"/>
      <c r="K3225" s="339"/>
      <c r="L3225" s="339"/>
      <c r="M3225" s="339"/>
      <c r="N3225" s="339"/>
      <c r="O3225" s="339"/>
      <c r="P3225" s="339"/>
      <c r="Q3225" s="339"/>
    </row>
    <row r="3226" spans="1:17" ht="13.5" customHeight="1">
      <c r="A3226" s="481"/>
      <c r="B3226" s="481"/>
      <c r="C3226" s="481"/>
      <c r="D3226" s="481"/>
      <c r="E3226" s="481"/>
      <c r="F3226" s="339"/>
      <c r="G3226" s="340" t="str">
        <f>IF(ISNUMBER(E3226),E3226/'Bulk DivVar Analysis'!$I$114,"")</f>
        <v/>
      </c>
      <c r="H3226" s="338" t="str">
        <f>IF(ISNUMBER(E3226), IF(G3226&gt;'Bulk DivVar Analysis'!$J$116,"Pass","Fail"),"")</f>
        <v/>
      </c>
      <c r="I3226" s="338" t="str">
        <f t="shared" si="52"/>
        <v/>
      </c>
      <c r="J3226" s="339"/>
      <c r="K3226" s="339"/>
      <c r="L3226" s="339"/>
      <c r="M3226" s="339"/>
      <c r="N3226" s="339"/>
      <c r="O3226" s="339"/>
      <c r="P3226" s="339"/>
      <c r="Q3226" s="339"/>
    </row>
    <row r="3227" spans="1:17" ht="13.5" customHeight="1">
      <c r="A3227" s="481"/>
      <c r="B3227" s="481"/>
      <c r="C3227" s="481"/>
      <c r="D3227" s="481"/>
      <c r="E3227" s="481"/>
      <c r="F3227" s="339"/>
      <c r="G3227" s="340" t="str">
        <f>IF(ISNUMBER(E3227),E3227/'Bulk DivVar Analysis'!$I$114,"")</f>
        <v/>
      </c>
      <c r="H3227" s="338" t="str">
        <f>IF(ISNUMBER(E3227), IF(G3227&gt;'Bulk DivVar Analysis'!$J$116,"Pass","Fail"),"")</f>
        <v/>
      </c>
      <c r="I3227" s="338" t="str">
        <f t="shared" si="52"/>
        <v/>
      </c>
      <c r="J3227" s="339"/>
      <c r="K3227" s="339"/>
      <c r="L3227" s="339"/>
      <c r="M3227" s="339"/>
      <c r="N3227" s="339"/>
      <c r="O3227" s="339"/>
      <c r="P3227" s="339"/>
      <c r="Q3227" s="339"/>
    </row>
    <row r="3228" spans="1:17" ht="13.5" customHeight="1">
      <c r="A3228" s="481"/>
      <c r="B3228" s="481"/>
      <c r="C3228" s="481"/>
      <c r="D3228" s="481"/>
      <c r="E3228" s="481"/>
      <c r="F3228" s="339"/>
      <c r="G3228" s="340" t="str">
        <f>IF(ISNUMBER(E3228),E3228/'Bulk DivVar Analysis'!$I$114,"")</f>
        <v/>
      </c>
      <c r="H3228" s="338" t="str">
        <f>IF(ISNUMBER(E3228), IF(G3228&gt;'Bulk DivVar Analysis'!$J$116,"Pass","Fail"),"")</f>
        <v/>
      </c>
      <c r="I3228" s="338" t="str">
        <f t="shared" si="52"/>
        <v/>
      </c>
      <c r="J3228" s="339"/>
      <c r="K3228" s="339"/>
      <c r="L3228" s="339"/>
      <c r="M3228" s="339"/>
      <c r="N3228" s="339"/>
      <c r="O3228" s="339"/>
      <c r="P3228" s="339"/>
      <c r="Q3228" s="339"/>
    </row>
    <row r="3229" spans="1:17" ht="13.5" customHeight="1">
      <c r="A3229" s="481"/>
      <c r="B3229" s="481"/>
      <c r="C3229" s="481"/>
      <c r="D3229" s="481"/>
      <c r="E3229" s="481"/>
      <c r="F3229" s="339"/>
      <c r="G3229" s="340" t="str">
        <f>IF(ISNUMBER(E3229),E3229/'Bulk DivVar Analysis'!$I$114,"")</f>
        <v/>
      </c>
      <c r="H3229" s="338" t="str">
        <f>IF(ISNUMBER(E3229), IF(G3229&gt;'Bulk DivVar Analysis'!$J$116,"Pass","Fail"),"")</f>
        <v/>
      </c>
      <c r="I3229" s="338" t="str">
        <f t="shared" si="52"/>
        <v/>
      </c>
      <c r="J3229" s="339"/>
      <c r="K3229" s="339"/>
      <c r="L3229" s="339"/>
      <c r="M3229" s="339"/>
      <c r="N3229" s="339"/>
      <c r="O3229" s="339"/>
      <c r="P3229" s="339"/>
      <c r="Q3229" s="339"/>
    </row>
    <row r="3230" spans="1:17" ht="13.5" customHeight="1">
      <c r="A3230" s="481"/>
      <c r="B3230" s="481"/>
      <c r="C3230" s="481"/>
      <c r="D3230" s="481"/>
      <c r="E3230" s="481"/>
      <c r="F3230" s="339"/>
      <c r="G3230" s="340" t="str">
        <f>IF(ISNUMBER(E3230),E3230/'Bulk DivVar Analysis'!$I$114,"")</f>
        <v/>
      </c>
      <c r="H3230" s="338" t="str">
        <f>IF(ISNUMBER(E3230), IF(G3230&gt;'Bulk DivVar Analysis'!$J$116,"Pass","Fail"),"")</f>
        <v/>
      </c>
      <c r="I3230" s="338" t="str">
        <f t="shared" si="52"/>
        <v/>
      </c>
      <c r="J3230" s="339"/>
      <c r="K3230" s="339"/>
      <c r="L3230" s="339"/>
      <c r="M3230" s="339"/>
      <c r="N3230" s="339"/>
      <c r="O3230" s="339"/>
      <c r="P3230" s="339"/>
      <c r="Q3230" s="339"/>
    </row>
    <row r="3231" spans="1:17" ht="13.5" customHeight="1">
      <c r="A3231" s="481"/>
      <c r="B3231" s="481"/>
      <c r="C3231" s="481"/>
      <c r="D3231" s="481"/>
      <c r="E3231" s="481"/>
      <c r="F3231" s="339"/>
      <c r="G3231" s="340" t="str">
        <f>IF(ISNUMBER(E3231),E3231/'Bulk DivVar Analysis'!$I$114,"")</f>
        <v/>
      </c>
      <c r="H3231" s="338" t="str">
        <f>IF(ISNUMBER(E3231), IF(G3231&gt;'Bulk DivVar Analysis'!$J$116,"Pass","Fail"),"")</f>
        <v/>
      </c>
      <c r="I3231" s="338" t="str">
        <f t="shared" si="52"/>
        <v/>
      </c>
      <c r="J3231" s="339"/>
      <c r="K3231" s="339"/>
      <c r="L3231" s="339"/>
      <c r="M3231" s="339"/>
      <c r="N3231" s="339"/>
      <c r="O3231" s="339"/>
      <c r="P3231" s="339"/>
      <c r="Q3231" s="339"/>
    </row>
    <row r="3232" spans="1:17" ht="13.5" customHeight="1">
      <c r="A3232" s="481"/>
      <c r="B3232" s="481"/>
      <c r="C3232" s="481"/>
      <c r="D3232" s="481"/>
      <c r="E3232" s="481"/>
      <c r="F3232" s="339"/>
      <c r="G3232" s="340" t="str">
        <f>IF(ISNUMBER(E3232),E3232/'Bulk DivVar Analysis'!$I$114,"")</f>
        <v/>
      </c>
      <c r="H3232" s="338" t="str">
        <f>IF(ISNUMBER(E3232), IF(G3232&gt;'Bulk DivVar Analysis'!$J$116,"Pass","Fail"),"")</f>
        <v/>
      </c>
      <c r="I3232" s="338" t="str">
        <f t="shared" si="52"/>
        <v/>
      </c>
      <c r="J3232" s="339"/>
      <c r="K3232" s="339"/>
      <c r="L3232" s="339"/>
      <c r="M3232" s="339"/>
      <c r="N3232" s="339"/>
      <c r="O3232" s="339"/>
      <c r="P3232" s="339"/>
      <c r="Q3232" s="339"/>
    </row>
    <row r="3233" spans="1:17" ht="13.5" customHeight="1">
      <c r="A3233" s="481"/>
      <c r="B3233" s="481"/>
      <c r="C3233" s="481"/>
      <c r="D3233" s="481"/>
      <c r="E3233" s="481"/>
      <c r="F3233" s="339"/>
      <c r="G3233" s="340" t="str">
        <f>IF(ISNUMBER(E3233),E3233/'Bulk DivVar Analysis'!$I$114,"")</f>
        <v/>
      </c>
      <c r="H3233" s="338" t="str">
        <f>IF(ISNUMBER(E3233), IF(G3233&gt;'Bulk DivVar Analysis'!$J$116,"Pass","Fail"),"")</f>
        <v/>
      </c>
      <c r="I3233" s="338" t="str">
        <f t="shared" si="52"/>
        <v/>
      </c>
      <c r="J3233" s="339"/>
      <c r="K3233" s="339"/>
      <c r="L3233" s="339"/>
      <c r="M3233" s="339"/>
      <c r="N3233" s="339"/>
      <c r="O3233" s="339"/>
      <c r="P3233" s="339"/>
      <c r="Q3233" s="339"/>
    </row>
    <row r="3234" spans="1:17" ht="13.5" customHeight="1">
      <c r="A3234" s="481"/>
      <c r="B3234" s="481"/>
      <c r="C3234" s="481"/>
      <c r="D3234" s="481"/>
      <c r="E3234" s="481"/>
      <c r="F3234" s="339"/>
      <c r="G3234" s="340" t="str">
        <f>IF(ISNUMBER(E3234),E3234/'Bulk DivVar Analysis'!$I$114,"")</f>
        <v/>
      </c>
      <c r="H3234" s="338" t="str">
        <f>IF(ISNUMBER(E3234), IF(G3234&gt;'Bulk DivVar Analysis'!$J$116,"Pass","Fail"),"")</f>
        <v/>
      </c>
      <c r="I3234" s="338" t="str">
        <f t="shared" si="52"/>
        <v/>
      </c>
      <c r="J3234" s="339"/>
      <c r="K3234" s="339"/>
      <c r="L3234" s="339"/>
      <c r="M3234" s="339"/>
      <c r="N3234" s="339"/>
      <c r="O3234" s="339"/>
      <c r="P3234" s="339"/>
      <c r="Q3234" s="339"/>
    </row>
    <row r="3235" spans="1:17" ht="13.5" customHeight="1">
      <c r="A3235" s="481"/>
      <c r="B3235" s="481"/>
      <c r="C3235" s="481"/>
      <c r="D3235" s="481"/>
      <c r="E3235" s="481"/>
      <c r="F3235" s="339"/>
      <c r="G3235" s="340" t="str">
        <f>IF(ISNUMBER(E3235),E3235/'Bulk DivVar Analysis'!$I$114,"")</f>
        <v/>
      </c>
      <c r="H3235" s="338" t="str">
        <f>IF(ISNUMBER(E3235), IF(G3235&gt;'Bulk DivVar Analysis'!$J$116,"Pass","Fail"),"")</f>
        <v/>
      </c>
      <c r="I3235" s="338" t="str">
        <f t="shared" si="52"/>
        <v/>
      </c>
      <c r="J3235" s="339"/>
      <c r="K3235" s="339"/>
      <c r="L3235" s="339"/>
      <c r="M3235" s="339"/>
      <c r="N3235" s="339"/>
      <c r="O3235" s="339"/>
      <c r="P3235" s="339"/>
      <c r="Q3235" s="339"/>
    </row>
    <row r="3236" spans="1:17" ht="13.5" customHeight="1">
      <c r="A3236" s="481"/>
      <c r="B3236" s="481"/>
      <c r="C3236" s="481"/>
      <c r="D3236" s="481"/>
      <c r="E3236" s="481"/>
      <c r="F3236" s="339"/>
      <c r="G3236" s="340" t="str">
        <f>IF(ISNUMBER(E3236),E3236/'Bulk DivVar Analysis'!$I$114,"")</f>
        <v/>
      </c>
      <c r="H3236" s="338" t="str">
        <f>IF(ISNUMBER(E3236), IF(G3236&gt;'Bulk DivVar Analysis'!$J$116,"Pass","Fail"),"")</f>
        <v/>
      </c>
      <c r="I3236" s="338" t="str">
        <f t="shared" si="52"/>
        <v/>
      </c>
      <c r="J3236" s="339"/>
      <c r="K3236" s="339"/>
      <c r="L3236" s="339"/>
      <c r="M3236" s="339"/>
      <c r="N3236" s="339"/>
      <c r="O3236" s="339"/>
      <c r="P3236" s="339"/>
      <c r="Q3236" s="339"/>
    </row>
    <row r="3237" spans="1:17" ht="13.5" customHeight="1">
      <c r="A3237" s="481"/>
      <c r="B3237" s="481"/>
      <c r="C3237" s="481"/>
      <c r="D3237" s="481"/>
      <c r="E3237" s="481"/>
      <c r="F3237" s="339"/>
      <c r="G3237" s="340" t="str">
        <f>IF(ISNUMBER(E3237),E3237/'Bulk DivVar Analysis'!$I$114,"")</f>
        <v/>
      </c>
      <c r="H3237" s="338" t="str">
        <f>IF(ISNUMBER(E3237), IF(G3237&gt;'Bulk DivVar Analysis'!$J$116,"Pass","Fail"),"")</f>
        <v/>
      </c>
      <c r="I3237" s="338" t="str">
        <f t="shared" si="52"/>
        <v/>
      </c>
      <c r="J3237" s="339"/>
      <c r="K3237" s="339"/>
      <c r="L3237" s="339"/>
      <c r="M3237" s="339"/>
      <c r="N3237" s="339"/>
      <c r="O3237" s="339"/>
      <c r="P3237" s="339"/>
      <c r="Q3237" s="339"/>
    </row>
    <row r="3238" spans="1:17" ht="13.5" customHeight="1">
      <c r="A3238" s="481"/>
      <c r="B3238" s="481"/>
      <c r="C3238" s="481"/>
      <c r="D3238" s="481"/>
      <c r="E3238" s="481"/>
      <c r="F3238" s="339"/>
      <c r="G3238" s="340" t="str">
        <f>IF(ISNUMBER(E3238),E3238/'Bulk DivVar Analysis'!$I$114,"")</f>
        <v/>
      </c>
      <c r="H3238" s="338" t="str">
        <f>IF(ISNUMBER(E3238), IF(G3238&gt;'Bulk DivVar Analysis'!$J$116,"Pass","Fail"),"")</f>
        <v/>
      </c>
      <c r="I3238" s="338" t="str">
        <f t="shared" si="52"/>
        <v/>
      </c>
      <c r="J3238" s="339"/>
      <c r="K3238" s="339"/>
      <c r="L3238" s="339"/>
      <c r="M3238" s="339"/>
      <c r="N3238" s="339"/>
      <c r="O3238" s="339"/>
      <c r="P3238" s="339"/>
      <c r="Q3238" s="339"/>
    </row>
    <row r="3239" spans="1:17" ht="13.5" customHeight="1">
      <c r="A3239" s="481"/>
      <c r="B3239" s="481"/>
      <c r="C3239" s="481"/>
      <c r="D3239" s="481"/>
      <c r="E3239" s="481"/>
      <c r="F3239" s="339"/>
      <c r="G3239" s="340" t="str">
        <f>IF(ISNUMBER(E3239),E3239/'Bulk DivVar Analysis'!$I$114,"")</f>
        <v/>
      </c>
      <c r="H3239" s="338" t="str">
        <f>IF(ISNUMBER(E3239), IF(G3239&gt;'Bulk DivVar Analysis'!$J$116,"Pass","Fail"),"")</f>
        <v/>
      </c>
      <c r="I3239" s="338" t="str">
        <f t="shared" si="52"/>
        <v/>
      </c>
      <c r="J3239" s="339"/>
      <c r="K3239" s="339"/>
      <c r="L3239" s="339"/>
      <c r="M3239" s="339"/>
      <c r="N3239" s="339"/>
      <c r="O3239" s="339"/>
      <c r="P3239" s="339"/>
      <c r="Q3239" s="339"/>
    </row>
    <row r="3240" spans="1:17" ht="13.5" customHeight="1">
      <c r="A3240" s="481"/>
      <c r="B3240" s="481"/>
      <c r="C3240" s="481"/>
      <c r="D3240" s="481"/>
      <c r="E3240" s="481"/>
      <c r="F3240" s="339"/>
      <c r="G3240" s="340" t="str">
        <f>IF(ISNUMBER(E3240),E3240/'Bulk DivVar Analysis'!$I$114,"")</f>
        <v/>
      </c>
      <c r="H3240" s="338" t="str">
        <f>IF(ISNUMBER(E3240), IF(G3240&gt;'Bulk DivVar Analysis'!$J$116,"Pass","Fail"),"")</f>
        <v/>
      </c>
      <c r="I3240" s="338" t="str">
        <f t="shared" si="52"/>
        <v/>
      </c>
      <c r="J3240" s="339"/>
      <c r="K3240" s="339"/>
      <c r="L3240" s="339"/>
      <c r="M3240" s="339"/>
      <c r="N3240" s="339"/>
      <c r="O3240" s="339"/>
      <c r="P3240" s="339"/>
      <c r="Q3240" s="339"/>
    </row>
    <row r="3241" spans="1:17" ht="13.5" customHeight="1">
      <c r="A3241" s="481"/>
      <c r="B3241" s="481"/>
      <c r="C3241" s="481"/>
      <c r="D3241" s="481"/>
      <c r="E3241" s="481"/>
      <c r="F3241" s="339"/>
      <c r="G3241" s="340" t="str">
        <f>IF(ISNUMBER(E3241),E3241/'Bulk DivVar Analysis'!$I$114,"")</f>
        <v/>
      </c>
      <c r="H3241" s="338" t="str">
        <f>IF(ISNUMBER(E3241), IF(G3241&gt;'Bulk DivVar Analysis'!$J$116,"Pass","Fail"),"")</f>
        <v/>
      </c>
      <c r="I3241" s="338" t="str">
        <f t="shared" si="52"/>
        <v/>
      </c>
      <c r="J3241" s="339"/>
      <c r="K3241" s="339"/>
      <c r="L3241" s="339"/>
      <c r="M3241" s="339"/>
      <c r="N3241" s="339"/>
      <c r="O3241" s="339"/>
      <c r="P3241" s="339"/>
      <c r="Q3241" s="339"/>
    </row>
    <row r="3242" spans="1:17" ht="13.5" customHeight="1">
      <c r="A3242" s="481"/>
      <c r="B3242" s="481"/>
      <c r="C3242" s="481"/>
      <c r="D3242" s="481"/>
      <c r="E3242" s="481"/>
      <c r="F3242" s="339"/>
      <c r="G3242" s="340" t="str">
        <f>IF(ISNUMBER(E3242),E3242/'Bulk DivVar Analysis'!$I$114,"")</f>
        <v/>
      </c>
      <c r="H3242" s="338" t="str">
        <f>IF(ISNUMBER(E3242), IF(G3242&gt;'Bulk DivVar Analysis'!$J$116,"Pass","Fail"),"")</f>
        <v/>
      </c>
      <c r="I3242" s="338" t="str">
        <f t="shared" si="52"/>
        <v/>
      </c>
      <c r="J3242" s="339"/>
      <c r="K3242" s="339"/>
      <c r="L3242" s="339"/>
      <c r="M3242" s="339"/>
      <c r="N3242" s="339"/>
      <c r="O3242" s="339"/>
      <c r="P3242" s="339"/>
      <c r="Q3242" s="339"/>
    </row>
    <row r="3243" spans="1:17" ht="13.5" customHeight="1">
      <c r="A3243" s="481"/>
      <c r="B3243" s="481"/>
      <c r="C3243" s="481"/>
      <c r="D3243" s="481"/>
      <c r="E3243" s="481"/>
      <c r="F3243" s="339"/>
      <c r="G3243" s="340" t="str">
        <f>IF(ISNUMBER(E3243),E3243/'Bulk DivVar Analysis'!$I$114,"")</f>
        <v/>
      </c>
      <c r="H3243" s="338" t="str">
        <f>IF(ISNUMBER(E3243), IF(G3243&gt;'Bulk DivVar Analysis'!$J$116,"Pass","Fail"),"")</f>
        <v/>
      </c>
      <c r="I3243" s="338" t="str">
        <f t="shared" si="52"/>
        <v/>
      </c>
      <c r="J3243" s="339"/>
      <c r="K3243" s="339"/>
      <c r="L3243" s="339"/>
      <c r="M3243" s="339"/>
      <c r="N3243" s="339"/>
      <c r="O3243" s="339"/>
      <c r="P3243" s="339"/>
      <c r="Q3243" s="339"/>
    </row>
    <row r="3244" spans="1:17" ht="13.5" customHeight="1">
      <c r="A3244" s="481"/>
      <c r="B3244" s="481"/>
      <c r="C3244" s="481"/>
      <c r="D3244" s="481"/>
      <c r="E3244" s="481"/>
      <c r="F3244" s="339"/>
      <c r="G3244" s="340" t="str">
        <f>IF(ISNUMBER(E3244),E3244/'Bulk DivVar Analysis'!$I$114,"")</f>
        <v/>
      </c>
      <c r="H3244" s="338" t="str">
        <f>IF(ISNUMBER(E3244), IF(G3244&gt;'Bulk DivVar Analysis'!$J$116,"Pass","Fail"),"")</f>
        <v/>
      </c>
      <c r="I3244" s="338" t="str">
        <f t="shared" si="52"/>
        <v/>
      </c>
      <c r="J3244" s="339"/>
      <c r="K3244" s="339"/>
      <c r="L3244" s="339"/>
      <c r="M3244" s="339"/>
      <c r="N3244" s="339"/>
      <c r="O3244" s="339"/>
      <c r="P3244" s="339"/>
      <c r="Q3244" s="339"/>
    </row>
    <row r="3245" spans="1:17" ht="13.5" customHeight="1">
      <c r="A3245" s="481"/>
      <c r="B3245" s="481"/>
      <c r="C3245" s="481"/>
      <c r="D3245" s="481"/>
      <c r="E3245" s="481"/>
      <c r="F3245" s="339"/>
      <c r="G3245" s="340" t="str">
        <f>IF(ISNUMBER(E3245),E3245/'Bulk DivVar Analysis'!$I$114,"")</f>
        <v/>
      </c>
      <c r="H3245" s="338" t="str">
        <f>IF(ISNUMBER(E3245), IF(G3245&gt;'Bulk DivVar Analysis'!$J$116,"Pass","Fail"),"")</f>
        <v/>
      </c>
      <c r="I3245" s="338" t="str">
        <f t="shared" si="52"/>
        <v/>
      </c>
      <c r="J3245" s="339"/>
      <c r="K3245" s="339"/>
      <c r="L3245" s="339"/>
      <c r="M3245" s="339"/>
      <c r="N3245" s="339"/>
      <c r="O3245" s="339"/>
      <c r="P3245" s="339"/>
      <c r="Q3245" s="339"/>
    </row>
    <row r="3246" spans="1:17" ht="13.5" customHeight="1">
      <c r="A3246" s="481"/>
      <c r="B3246" s="481"/>
      <c r="C3246" s="481"/>
      <c r="D3246" s="481"/>
      <c r="E3246" s="481"/>
      <c r="F3246" s="339"/>
      <c r="G3246" s="340" t="str">
        <f>IF(ISNUMBER(E3246),E3246/'Bulk DivVar Analysis'!$I$114,"")</f>
        <v/>
      </c>
      <c r="H3246" s="338" t="str">
        <f>IF(ISNUMBER(E3246), IF(G3246&gt;'Bulk DivVar Analysis'!$J$116,"Pass","Fail"),"")</f>
        <v/>
      </c>
      <c r="I3246" s="338" t="str">
        <f t="shared" si="52"/>
        <v/>
      </c>
      <c r="J3246" s="339"/>
      <c r="K3246" s="339"/>
      <c r="L3246" s="339"/>
      <c r="M3246" s="339"/>
      <c r="N3246" s="339"/>
      <c r="O3246" s="339"/>
      <c r="P3246" s="339"/>
      <c r="Q3246" s="339"/>
    </row>
    <row r="3247" spans="1:17" ht="13.5" customHeight="1">
      <c r="A3247" s="481"/>
      <c r="B3247" s="481"/>
      <c r="C3247" s="481"/>
      <c r="D3247" s="481"/>
      <c r="E3247" s="481"/>
      <c r="F3247" s="339"/>
      <c r="G3247" s="340" t="str">
        <f>IF(ISNUMBER(E3247),E3247/'Bulk DivVar Analysis'!$I$114,"")</f>
        <v/>
      </c>
      <c r="H3247" s="338" t="str">
        <f>IF(ISNUMBER(E3247), IF(G3247&gt;'Bulk DivVar Analysis'!$J$116,"Pass","Fail"),"")</f>
        <v/>
      </c>
      <c r="I3247" s="338" t="str">
        <f t="shared" si="52"/>
        <v/>
      </c>
      <c r="J3247" s="339"/>
      <c r="K3247" s="339"/>
      <c r="L3247" s="339"/>
      <c r="M3247" s="339"/>
      <c r="N3247" s="339"/>
      <c r="O3247" s="339"/>
      <c r="P3247" s="339"/>
      <c r="Q3247" s="339"/>
    </row>
    <row r="3248" spans="1:17" ht="13.5" customHeight="1">
      <c r="A3248" s="481"/>
      <c r="B3248" s="481"/>
      <c r="C3248" s="481"/>
      <c r="D3248" s="481"/>
      <c r="E3248" s="481"/>
      <c r="F3248" s="339"/>
      <c r="G3248" s="340" t="str">
        <f>IF(ISNUMBER(E3248),E3248/'Bulk DivVar Analysis'!$I$114,"")</f>
        <v/>
      </c>
      <c r="H3248" s="338" t="str">
        <f>IF(ISNUMBER(E3248), IF(G3248&gt;'Bulk DivVar Analysis'!$J$116,"Pass","Fail"),"")</f>
        <v/>
      </c>
      <c r="I3248" s="338" t="str">
        <f t="shared" si="52"/>
        <v/>
      </c>
      <c r="J3248" s="339"/>
      <c r="K3248" s="339"/>
      <c r="L3248" s="339"/>
      <c r="M3248" s="339"/>
      <c r="N3248" s="339"/>
      <c r="O3248" s="339"/>
      <c r="P3248" s="339"/>
      <c r="Q3248" s="339"/>
    </row>
    <row r="3249" spans="1:17" ht="13.5" customHeight="1">
      <c r="A3249" s="481"/>
      <c r="B3249" s="481"/>
      <c r="C3249" s="481"/>
      <c r="D3249" s="481"/>
      <c r="E3249" s="481"/>
      <c r="F3249" s="339"/>
      <c r="G3249" s="340" t="str">
        <f>IF(ISNUMBER(E3249),E3249/'Bulk DivVar Analysis'!$I$114,"")</f>
        <v/>
      </c>
      <c r="H3249" s="338" t="str">
        <f>IF(ISNUMBER(E3249), IF(G3249&gt;'Bulk DivVar Analysis'!$J$116,"Pass","Fail"),"")</f>
        <v/>
      </c>
      <c r="I3249" s="338" t="str">
        <f t="shared" si="52"/>
        <v/>
      </c>
      <c r="J3249" s="339"/>
      <c r="K3249" s="339"/>
      <c r="L3249" s="339"/>
      <c r="M3249" s="339"/>
      <c r="N3249" s="339"/>
      <c r="O3249" s="339"/>
      <c r="P3249" s="339"/>
      <c r="Q3249" s="339"/>
    </row>
    <row r="3250" spans="1:17" ht="13.5" customHeight="1">
      <c r="A3250" s="481"/>
      <c r="B3250" s="481"/>
      <c r="C3250" s="481"/>
      <c r="D3250" s="481"/>
      <c r="E3250" s="481"/>
      <c r="F3250" s="339"/>
      <c r="G3250" s="340" t="str">
        <f>IF(ISNUMBER(E3250),E3250/'Bulk DivVar Analysis'!$I$114,"")</f>
        <v/>
      </c>
      <c r="H3250" s="338" t="str">
        <f>IF(ISNUMBER(E3250), IF(G3250&gt;'Bulk DivVar Analysis'!$J$116,"Pass","Fail"),"")</f>
        <v/>
      </c>
      <c r="I3250" s="338" t="str">
        <f t="shared" si="52"/>
        <v/>
      </c>
      <c r="J3250" s="339"/>
      <c r="K3250" s="339"/>
      <c r="L3250" s="339"/>
      <c r="M3250" s="339"/>
      <c r="N3250" s="339"/>
      <c r="O3250" s="339"/>
      <c r="P3250" s="339"/>
      <c r="Q3250" s="339"/>
    </row>
    <row r="3251" spans="1:17" ht="13.5" customHeight="1">
      <c r="A3251" s="481"/>
      <c r="B3251" s="481"/>
      <c r="C3251" s="481"/>
      <c r="D3251" s="481"/>
      <c r="E3251" s="481"/>
      <c r="F3251" s="339"/>
      <c r="G3251" s="340" t="str">
        <f>IF(ISNUMBER(E3251),E3251/'Bulk DivVar Analysis'!$I$114,"")</f>
        <v/>
      </c>
      <c r="H3251" s="338" t="str">
        <f>IF(ISNUMBER(E3251), IF(G3251&gt;'Bulk DivVar Analysis'!$J$116,"Pass","Fail"),"")</f>
        <v/>
      </c>
      <c r="I3251" s="338" t="str">
        <f t="shared" si="52"/>
        <v/>
      </c>
      <c r="J3251" s="339"/>
      <c r="K3251" s="339"/>
      <c r="L3251" s="339"/>
      <c r="M3251" s="339"/>
      <c r="N3251" s="339"/>
      <c r="O3251" s="339"/>
      <c r="P3251" s="339"/>
      <c r="Q3251" s="339"/>
    </row>
    <row r="3252" spans="1:17" ht="13.5" customHeight="1">
      <c r="A3252" s="481"/>
      <c r="B3252" s="481"/>
      <c r="C3252" s="481"/>
      <c r="D3252" s="481"/>
      <c r="E3252" s="481"/>
      <c r="F3252" s="339"/>
      <c r="G3252" s="340" t="str">
        <f>IF(ISNUMBER(E3252),E3252/'Bulk DivVar Analysis'!$I$114,"")</f>
        <v/>
      </c>
      <c r="H3252" s="338" t="str">
        <f>IF(ISNUMBER(E3252), IF(G3252&gt;'Bulk DivVar Analysis'!$J$116,"Pass","Fail"),"")</f>
        <v/>
      </c>
      <c r="I3252" s="338" t="str">
        <f t="shared" si="52"/>
        <v/>
      </c>
      <c r="J3252" s="339"/>
      <c r="K3252" s="339"/>
      <c r="L3252" s="339"/>
      <c r="M3252" s="339"/>
      <c r="N3252" s="339"/>
      <c r="O3252" s="339"/>
      <c r="P3252" s="339"/>
      <c r="Q3252" s="339"/>
    </row>
    <row r="3253" spans="1:17" ht="13.5" customHeight="1">
      <c r="A3253" s="481"/>
      <c r="B3253" s="481"/>
      <c r="C3253" s="481"/>
      <c r="D3253" s="481"/>
      <c r="E3253" s="481"/>
      <c r="F3253" s="339"/>
      <c r="G3253" s="340" t="str">
        <f>IF(ISNUMBER(E3253),E3253/'Bulk DivVar Analysis'!$I$114,"")</f>
        <v/>
      </c>
      <c r="H3253" s="338" t="str">
        <f>IF(ISNUMBER(E3253), IF(G3253&gt;'Bulk DivVar Analysis'!$J$116,"Pass","Fail"),"")</f>
        <v/>
      </c>
      <c r="I3253" s="338" t="str">
        <f t="shared" si="52"/>
        <v/>
      </c>
      <c r="J3253" s="339"/>
      <c r="K3253" s="339"/>
      <c r="L3253" s="339"/>
      <c r="M3253" s="339"/>
      <c r="N3253" s="339"/>
      <c r="O3253" s="339"/>
      <c r="P3253" s="339"/>
      <c r="Q3253" s="339"/>
    </row>
    <row r="3254" spans="1:17" ht="13.5" customHeight="1">
      <c r="A3254" s="481"/>
      <c r="B3254" s="481"/>
      <c r="C3254" s="481"/>
      <c r="D3254" s="481"/>
      <c r="E3254" s="481"/>
      <c r="F3254" s="339"/>
      <c r="G3254" s="340" t="str">
        <f>IF(ISNUMBER(E3254),E3254/'Bulk DivVar Analysis'!$I$114,"")</f>
        <v/>
      </c>
      <c r="H3254" s="338" t="str">
        <f>IF(ISNUMBER(E3254), IF(G3254&gt;'Bulk DivVar Analysis'!$J$116,"Pass","Fail"),"")</f>
        <v/>
      </c>
      <c r="I3254" s="338" t="str">
        <f t="shared" si="52"/>
        <v/>
      </c>
      <c r="J3254" s="339"/>
      <c r="K3254" s="339"/>
      <c r="L3254" s="339"/>
      <c r="M3254" s="339"/>
      <c r="N3254" s="339"/>
      <c r="O3254" s="339"/>
      <c r="P3254" s="339"/>
      <c r="Q3254" s="339"/>
    </row>
    <row r="3255" spans="1:17" ht="13.5" customHeight="1">
      <c r="A3255" s="481"/>
      <c r="B3255" s="481"/>
      <c r="C3255" s="481"/>
      <c r="D3255" s="481"/>
      <c r="E3255" s="481"/>
      <c r="F3255" s="339"/>
      <c r="G3255" s="340" t="str">
        <f>IF(ISNUMBER(E3255),E3255/'Bulk DivVar Analysis'!$I$114,"")</f>
        <v/>
      </c>
      <c r="H3255" s="338" t="str">
        <f>IF(ISNUMBER(E3255), IF(G3255&gt;'Bulk DivVar Analysis'!$J$116,"Pass","Fail"),"")</f>
        <v/>
      </c>
      <c r="I3255" s="338" t="str">
        <f t="shared" si="52"/>
        <v/>
      </c>
      <c r="J3255" s="339"/>
      <c r="K3255" s="339"/>
      <c r="L3255" s="339"/>
      <c r="M3255" s="339"/>
      <c r="N3255" s="339"/>
      <c r="O3255" s="339"/>
      <c r="P3255" s="339"/>
      <c r="Q3255" s="339"/>
    </row>
    <row r="3256" spans="1:17" ht="13.5" customHeight="1">
      <c r="A3256" s="481"/>
      <c r="B3256" s="481"/>
      <c r="C3256" s="481"/>
      <c r="D3256" s="481"/>
      <c r="E3256" s="481"/>
      <c r="F3256" s="339"/>
      <c r="G3256" s="340" t="str">
        <f>IF(ISNUMBER(E3256),E3256/'Bulk DivVar Analysis'!$I$114,"")</f>
        <v/>
      </c>
      <c r="H3256" s="338" t="str">
        <f>IF(ISNUMBER(E3256), IF(G3256&gt;'Bulk DivVar Analysis'!$J$116,"Pass","Fail"),"")</f>
        <v/>
      </c>
      <c r="I3256" s="338" t="str">
        <f t="shared" si="52"/>
        <v/>
      </c>
      <c r="J3256" s="339"/>
      <c r="K3256" s="339"/>
      <c r="L3256" s="339"/>
      <c r="M3256" s="339"/>
      <c r="N3256" s="339"/>
      <c r="O3256" s="339"/>
      <c r="P3256" s="339"/>
      <c r="Q3256" s="339"/>
    </row>
    <row r="3257" spans="1:17" ht="13.5" customHeight="1">
      <c r="A3257" s="481"/>
      <c r="B3257" s="481"/>
      <c r="C3257" s="481"/>
      <c r="D3257" s="481"/>
      <c r="E3257" s="481"/>
      <c r="F3257" s="339"/>
      <c r="G3257" s="340" t="str">
        <f>IF(ISNUMBER(E3257),E3257/'Bulk DivVar Analysis'!$I$114,"")</f>
        <v/>
      </c>
      <c r="H3257" s="338" t="str">
        <f>IF(ISNUMBER(E3257), IF(G3257&gt;'Bulk DivVar Analysis'!$J$116,"Pass","Fail"),"")</f>
        <v/>
      </c>
      <c r="I3257" s="338" t="str">
        <f t="shared" si="52"/>
        <v/>
      </c>
      <c r="J3257" s="339"/>
      <c r="K3257" s="339"/>
      <c r="L3257" s="339"/>
      <c r="M3257" s="339"/>
      <c r="N3257" s="339"/>
      <c r="O3257" s="339"/>
      <c r="P3257" s="339"/>
      <c r="Q3257" s="339"/>
    </row>
    <row r="3258" spans="1:17" ht="13.5" customHeight="1">
      <c r="A3258" s="481"/>
      <c r="B3258" s="481"/>
      <c r="C3258" s="481"/>
      <c r="D3258" s="481"/>
      <c r="E3258" s="481"/>
      <c r="F3258" s="339"/>
      <c r="G3258" s="340" t="str">
        <f>IF(ISNUMBER(E3258),E3258/'Bulk DivVar Analysis'!$I$114,"")</f>
        <v/>
      </c>
      <c r="H3258" s="338" t="str">
        <f>IF(ISNUMBER(E3258), IF(G3258&gt;'Bulk DivVar Analysis'!$J$116,"Pass","Fail"),"")</f>
        <v/>
      </c>
      <c r="I3258" s="338" t="str">
        <f t="shared" si="52"/>
        <v/>
      </c>
      <c r="J3258" s="339"/>
      <c r="K3258" s="339"/>
      <c r="L3258" s="339"/>
      <c r="M3258" s="339"/>
      <c r="N3258" s="339"/>
      <c r="O3258" s="339"/>
      <c r="P3258" s="339"/>
      <c r="Q3258" s="339"/>
    </row>
    <row r="3259" spans="1:17" ht="13.5" customHeight="1">
      <c r="A3259" s="481"/>
      <c r="B3259" s="481"/>
      <c r="C3259" s="481"/>
      <c r="D3259" s="481"/>
      <c r="E3259" s="481"/>
      <c r="F3259" s="339"/>
      <c r="G3259" s="340" t="str">
        <f>IF(ISNUMBER(E3259),E3259/'Bulk DivVar Analysis'!$I$114,"")</f>
        <v/>
      </c>
      <c r="H3259" s="338" t="str">
        <f>IF(ISNUMBER(E3259), IF(G3259&gt;'Bulk DivVar Analysis'!$J$116,"Pass","Fail"),"")</f>
        <v/>
      </c>
      <c r="I3259" s="338" t="str">
        <f t="shared" si="52"/>
        <v/>
      </c>
      <c r="J3259" s="339"/>
      <c r="K3259" s="339"/>
      <c r="L3259" s="339"/>
      <c r="M3259" s="339"/>
      <c r="N3259" s="339"/>
      <c r="O3259" s="339"/>
      <c r="P3259" s="339"/>
      <c r="Q3259" s="339"/>
    </row>
    <row r="3260" spans="1:17" ht="13.5" customHeight="1">
      <c r="A3260" s="481"/>
      <c r="B3260" s="481"/>
      <c r="C3260" s="481"/>
      <c r="D3260" s="481"/>
      <c r="E3260" s="481"/>
      <c r="F3260" s="339"/>
      <c r="G3260" s="340" t="str">
        <f>IF(ISNUMBER(E3260),E3260/'Bulk DivVar Analysis'!$I$114,"")</f>
        <v/>
      </c>
      <c r="H3260" s="338" t="str">
        <f>IF(ISNUMBER(E3260), IF(G3260&gt;'Bulk DivVar Analysis'!$J$116,"Pass","Fail"),"")</f>
        <v/>
      </c>
      <c r="I3260" s="338" t="str">
        <f t="shared" si="52"/>
        <v/>
      </c>
      <c r="J3260" s="339"/>
      <c r="K3260" s="339"/>
      <c r="L3260" s="339"/>
      <c r="M3260" s="339"/>
      <c r="N3260" s="339"/>
      <c r="O3260" s="339"/>
      <c r="P3260" s="339"/>
      <c r="Q3260" s="339"/>
    </row>
    <row r="3261" spans="1:17" ht="13.5" customHeight="1">
      <c r="A3261" s="481"/>
      <c r="B3261" s="481"/>
      <c r="C3261" s="481"/>
      <c r="D3261" s="481"/>
      <c r="E3261" s="481"/>
      <c r="F3261" s="339"/>
      <c r="G3261" s="340" t="str">
        <f>IF(ISNUMBER(E3261),E3261/'Bulk DivVar Analysis'!$I$114,"")</f>
        <v/>
      </c>
      <c r="H3261" s="338" t="str">
        <f>IF(ISNUMBER(E3261), IF(G3261&gt;'Bulk DivVar Analysis'!$J$116,"Pass","Fail"),"")</f>
        <v/>
      </c>
      <c r="I3261" s="338" t="str">
        <f t="shared" si="52"/>
        <v/>
      </c>
      <c r="J3261" s="339"/>
      <c r="K3261" s="339"/>
      <c r="L3261" s="339"/>
      <c r="M3261" s="339"/>
      <c r="N3261" s="339"/>
      <c r="O3261" s="339"/>
      <c r="P3261" s="339"/>
      <c r="Q3261" s="339"/>
    </row>
    <row r="3262" spans="1:17" ht="13.5" customHeight="1">
      <c r="A3262" s="481"/>
      <c r="B3262" s="481"/>
      <c r="C3262" s="481"/>
      <c r="D3262" s="481"/>
      <c r="E3262" s="481"/>
      <c r="F3262" s="339"/>
      <c r="G3262" s="340" t="str">
        <f>IF(ISNUMBER(E3262),E3262/'Bulk DivVar Analysis'!$I$114,"")</f>
        <v/>
      </c>
      <c r="H3262" s="338" t="str">
        <f>IF(ISNUMBER(E3262), IF(G3262&gt;'Bulk DivVar Analysis'!$J$116,"Pass","Fail"),"")</f>
        <v/>
      </c>
      <c r="I3262" s="338" t="str">
        <f t="shared" si="52"/>
        <v/>
      </c>
      <c r="J3262" s="339"/>
      <c r="K3262" s="339"/>
      <c r="L3262" s="339"/>
      <c r="M3262" s="339"/>
      <c r="N3262" s="339"/>
      <c r="O3262" s="339"/>
      <c r="P3262" s="339"/>
      <c r="Q3262" s="339"/>
    </row>
    <row r="3263" spans="1:17" ht="13.5" customHeight="1">
      <c r="A3263" s="481"/>
      <c r="B3263" s="481"/>
      <c r="C3263" s="481"/>
      <c r="D3263" s="481"/>
      <c r="E3263" s="481"/>
      <c r="F3263" s="339"/>
      <c r="G3263" s="340" t="str">
        <f>IF(ISNUMBER(E3263),E3263/'Bulk DivVar Analysis'!$I$114,"")</f>
        <v/>
      </c>
      <c r="H3263" s="338" t="str">
        <f>IF(ISNUMBER(E3263), IF(G3263&gt;'Bulk DivVar Analysis'!$J$116,"Pass","Fail"),"")</f>
        <v/>
      </c>
      <c r="I3263" s="338" t="str">
        <f t="shared" si="52"/>
        <v/>
      </c>
      <c r="J3263" s="339"/>
      <c r="K3263" s="339"/>
      <c r="L3263" s="339"/>
      <c r="M3263" s="339"/>
      <c r="N3263" s="339"/>
      <c r="O3263" s="339"/>
      <c r="P3263" s="339"/>
      <c r="Q3263" s="339"/>
    </row>
    <row r="3264" spans="1:17" ht="13.5" customHeight="1">
      <c r="A3264" s="481"/>
      <c r="B3264" s="481"/>
      <c r="C3264" s="481"/>
      <c r="D3264" s="481"/>
      <c r="E3264" s="481"/>
      <c r="F3264" s="339"/>
      <c r="G3264" s="340" t="str">
        <f>IF(ISNUMBER(E3264),E3264/'Bulk DivVar Analysis'!$I$114,"")</f>
        <v/>
      </c>
      <c r="H3264" s="338" t="str">
        <f>IF(ISNUMBER(E3264), IF(G3264&gt;'Bulk DivVar Analysis'!$J$116,"Pass","Fail"),"")</f>
        <v/>
      </c>
      <c r="I3264" s="338" t="str">
        <f t="shared" si="52"/>
        <v/>
      </c>
      <c r="J3264" s="339"/>
      <c r="K3264" s="339"/>
      <c r="L3264" s="339"/>
      <c r="M3264" s="339"/>
      <c r="N3264" s="339"/>
      <c r="O3264" s="339"/>
      <c r="P3264" s="339"/>
      <c r="Q3264" s="339"/>
    </row>
    <row r="3265" spans="1:17" ht="13.5" customHeight="1">
      <c r="A3265" s="481"/>
      <c r="B3265" s="481"/>
      <c r="C3265" s="481"/>
      <c r="D3265" s="481"/>
      <c r="E3265" s="481"/>
      <c r="F3265" s="339"/>
      <c r="G3265" s="340" t="str">
        <f>IF(ISNUMBER(E3265),E3265/'Bulk DivVar Analysis'!$I$114,"")</f>
        <v/>
      </c>
      <c r="H3265" s="338" t="str">
        <f>IF(ISNUMBER(E3265), IF(G3265&gt;'Bulk DivVar Analysis'!$J$116,"Pass","Fail"),"")</f>
        <v/>
      </c>
      <c r="I3265" s="338" t="str">
        <f t="shared" si="52"/>
        <v/>
      </c>
      <c r="J3265" s="339"/>
      <c r="K3265" s="339"/>
      <c r="L3265" s="339"/>
      <c r="M3265" s="339"/>
      <c r="N3265" s="339"/>
      <c r="O3265" s="339"/>
      <c r="P3265" s="339"/>
      <c r="Q3265" s="339"/>
    </row>
    <row r="3266" spans="1:17" ht="13.5" customHeight="1">
      <c r="A3266" s="481"/>
      <c r="B3266" s="481"/>
      <c r="C3266" s="481"/>
      <c r="D3266" s="481"/>
      <c r="E3266" s="481"/>
      <c r="F3266" s="339"/>
      <c r="G3266" s="340" t="str">
        <f>IF(ISNUMBER(E3266),E3266/'Bulk DivVar Analysis'!$I$114,"")</f>
        <v/>
      </c>
      <c r="H3266" s="338" t="str">
        <f>IF(ISNUMBER(E3266), IF(G3266&gt;'Bulk DivVar Analysis'!$J$116,"Pass","Fail"),"")</f>
        <v/>
      </c>
      <c r="I3266" s="338" t="str">
        <f t="shared" si="52"/>
        <v/>
      </c>
      <c r="J3266" s="339"/>
      <c r="K3266" s="339"/>
      <c r="L3266" s="339"/>
      <c r="M3266" s="339"/>
      <c r="N3266" s="339"/>
      <c r="O3266" s="339"/>
      <c r="P3266" s="339"/>
      <c r="Q3266" s="339"/>
    </row>
    <row r="3267" spans="1:17" ht="13.5" customHeight="1">
      <c r="A3267" s="481"/>
      <c r="B3267" s="481"/>
      <c r="C3267" s="481"/>
      <c r="D3267" s="481"/>
      <c r="E3267" s="481"/>
      <c r="F3267" s="339"/>
      <c r="G3267" s="340" t="str">
        <f>IF(ISNUMBER(E3267),E3267/'Bulk DivVar Analysis'!$I$114,"")</f>
        <v/>
      </c>
      <c r="H3267" s="338" t="str">
        <f>IF(ISNUMBER(E3267), IF(G3267&gt;'Bulk DivVar Analysis'!$J$116,"Pass","Fail"),"")</f>
        <v/>
      </c>
      <c r="I3267" s="338" t="str">
        <f t="shared" ref="I3267:I3330" si="53">_xlfn.TEXTJOIN("_",TRUE,B3267,C3267)</f>
        <v/>
      </c>
      <c r="J3267" s="339"/>
      <c r="K3267" s="339"/>
      <c r="L3267" s="339"/>
      <c r="M3267" s="339"/>
      <c r="N3267" s="339"/>
      <c r="O3267" s="339"/>
      <c r="P3267" s="339"/>
      <c r="Q3267" s="339"/>
    </row>
    <row r="3268" spans="1:17" ht="13.5" customHeight="1">
      <c r="A3268" s="481"/>
      <c r="B3268" s="481"/>
      <c r="C3268" s="481"/>
      <c r="D3268" s="481"/>
      <c r="E3268" s="481"/>
      <c r="F3268" s="339"/>
      <c r="G3268" s="340" t="str">
        <f>IF(ISNUMBER(E3268),E3268/'Bulk DivVar Analysis'!$I$114,"")</f>
        <v/>
      </c>
      <c r="H3268" s="338" t="str">
        <f>IF(ISNUMBER(E3268), IF(G3268&gt;'Bulk DivVar Analysis'!$J$116,"Pass","Fail"),"")</f>
        <v/>
      </c>
      <c r="I3268" s="338" t="str">
        <f t="shared" si="53"/>
        <v/>
      </c>
      <c r="J3268" s="339"/>
      <c r="K3268" s="339"/>
      <c r="L3268" s="339"/>
      <c r="M3268" s="339"/>
      <c r="N3268" s="339"/>
      <c r="O3268" s="339"/>
      <c r="P3268" s="339"/>
      <c r="Q3268" s="339"/>
    </row>
    <row r="3269" spans="1:17" ht="13.5" customHeight="1">
      <c r="A3269" s="481"/>
      <c r="B3269" s="481"/>
      <c r="C3269" s="481"/>
      <c r="D3269" s="481"/>
      <c r="E3269" s="481"/>
      <c r="F3269" s="339"/>
      <c r="G3269" s="340" t="str">
        <f>IF(ISNUMBER(E3269),E3269/'Bulk DivVar Analysis'!$I$114,"")</f>
        <v/>
      </c>
      <c r="H3269" s="338" t="str">
        <f>IF(ISNUMBER(E3269), IF(G3269&gt;'Bulk DivVar Analysis'!$J$116,"Pass","Fail"),"")</f>
        <v/>
      </c>
      <c r="I3269" s="338" t="str">
        <f t="shared" si="53"/>
        <v/>
      </c>
      <c r="J3269" s="339"/>
      <c r="K3269" s="339"/>
      <c r="L3269" s="339"/>
      <c r="M3269" s="339"/>
      <c r="N3269" s="339"/>
      <c r="O3269" s="339"/>
      <c r="P3269" s="339"/>
      <c r="Q3269" s="339"/>
    </row>
    <row r="3270" spans="1:17" ht="13.5" customHeight="1">
      <c r="A3270" s="481"/>
      <c r="B3270" s="481"/>
      <c r="C3270" s="481"/>
      <c r="D3270" s="481"/>
      <c r="E3270" s="481"/>
      <c r="F3270" s="339"/>
      <c r="G3270" s="340" t="str">
        <f>IF(ISNUMBER(E3270),E3270/'Bulk DivVar Analysis'!$I$114,"")</f>
        <v/>
      </c>
      <c r="H3270" s="338" t="str">
        <f>IF(ISNUMBER(E3270), IF(G3270&gt;'Bulk DivVar Analysis'!$J$116,"Pass","Fail"),"")</f>
        <v/>
      </c>
      <c r="I3270" s="338" t="str">
        <f t="shared" si="53"/>
        <v/>
      </c>
      <c r="J3270" s="339"/>
      <c r="K3270" s="339"/>
      <c r="L3270" s="339"/>
      <c r="M3270" s="339"/>
      <c r="N3270" s="339"/>
      <c r="O3270" s="339"/>
      <c r="P3270" s="339"/>
      <c r="Q3270" s="339"/>
    </row>
    <row r="3271" spans="1:17" ht="13.5" customHeight="1">
      <c r="A3271" s="481"/>
      <c r="B3271" s="481"/>
      <c r="C3271" s="481"/>
      <c r="D3271" s="481"/>
      <c r="E3271" s="481"/>
      <c r="F3271" s="339"/>
      <c r="G3271" s="340" t="str">
        <f>IF(ISNUMBER(E3271),E3271/'Bulk DivVar Analysis'!$I$114,"")</f>
        <v/>
      </c>
      <c r="H3271" s="338" t="str">
        <f>IF(ISNUMBER(E3271), IF(G3271&gt;'Bulk DivVar Analysis'!$J$116,"Pass","Fail"),"")</f>
        <v/>
      </c>
      <c r="I3271" s="338" t="str">
        <f t="shared" si="53"/>
        <v/>
      </c>
      <c r="J3271" s="339"/>
      <c r="K3271" s="339"/>
      <c r="L3271" s="339"/>
      <c r="M3271" s="339"/>
      <c r="N3271" s="339"/>
      <c r="O3271" s="339"/>
      <c r="P3271" s="339"/>
      <c r="Q3271" s="339"/>
    </row>
    <row r="3272" spans="1:17" ht="13.5" customHeight="1">
      <c r="A3272" s="481"/>
      <c r="B3272" s="481"/>
      <c r="C3272" s="481"/>
      <c r="D3272" s="481"/>
      <c r="E3272" s="481"/>
      <c r="F3272" s="339"/>
      <c r="G3272" s="340" t="str">
        <f>IF(ISNUMBER(E3272),E3272/'Bulk DivVar Analysis'!$I$114,"")</f>
        <v/>
      </c>
      <c r="H3272" s="338" t="str">
        <f>IF(ISNUMBER(E3272), IF(G3272&gt;'Bulk DivVar Analysis'!$J$116,"Pass","Fail"),"")</f>
        <v/>
      </c>
      <c r="I3272" s="338" t="str">
        <f t="shared" si="53"/>
        <v/>
      </c>
      <c r="J3272" s="339"/>
      <c r="K3272" s="339"/>
      <c r="L3272" s="339"/>
      <c r="M3272" s="339"/>
      <c r="N3272" s="339"/>
      <c r="O3272" s="339"/>
      <c r="P3272" s="339"/>
      <c r="Q3272" s="339"/>
    </row>
    <row r="3273" spans="1:17" ht="13.5" customHeight="1">
      <c r="A3273" s="481"/>
      <c r="B3273" s="481"/>
      <c r="C3273" s="481"/>
      <c r="D3273" s="481"/>
      <c r="E3273" s="481"/>
      <c r="F3273" s="339"/>
      <c r="G3273" s="340" t="str">
        <f>IF(ISNUMBER(E3273),E3273/'Bulk DivVar Analysis'!$I$114,"")</f>
        <v/>
      </c>
      <c r="H3273" s="338" t="str">
        <f>IF(ISNUMBER(E3273), IF(G3273&gt;'Bulk DivVar Analysis'!$J$116,"Pass","Fail"),"")</f>
        <v/>
      </c>
      <c r="I3273" s="338" t="str">
        <f t="shared" si="53"/>
        <v/>
      </c>
      <c r="J3273" s="339"/>
      <c r="K3273" s="339"/>
      <c r="L3273" s="339"/>
      <c r="M3273" s="339"/>
      <c r="N3273" s="339"/>
      <c r="O3273" s="339"/>
      <c r="P3273" s="339"/>
      <c r="Q3273" s="339"/>
    </row>
    <row r="3274" spans="1:17" ht="13.5" customHeight="1">
      <c r="A3274" s="481"/>
      <c r="B3274" s="481"/>
      <c r="C3274" s="481"/>
      <c r="D3274" s="481"/>
      <c r="E3274" s="481"/>
      <c r="F3274" s="339"/>
      <c r="G3274" s="340" t="str">
        <f>IF(ISNUMBER(E3274),E3274/'Bulk DivVar Analysis'!$I$114,"")</f>
        <v/>
      </c>
      <c r="H3274" s="338" t="str">
        <f>IF(ISNUMBER(E3274), IF(G3274&gt;'Bulk DivVar Analysis'!$J$116,"Pass","Fail"),"")</f>
        <v/>
      </c>
      <c r="I3274" s="338" t="str">
        <f t="shared" si="53"/>
        <v/>
      </c>
      <c r="J3274" s="339"/>
      <c r="K3274" s="339"/>
      <c r="L3274" s="339"/>
      <c r="M3274" s="339"/>
      <c r="N3274" s="339"/>
      <c r="O3274" s="339"/>
      <c r="P3274" s="339"/>
      <c r="Q3274" s="339"/>
    </row>
    <row r="3275" spans="1:17" ht="13.5" customHeight="1">
      <c r="A3275" s="481"/>
      <c r="B3275" s="481"/>
      <c r="C3275" s="481"/>
      <c r="D3275" s="481"/>
      <c r="E3275" s="481"/>
      <c r="F3275" s="339"/>
      <c r="G3275" s="340" t="str">
        <f>IF(ISNUMBER(E3275),E3275/'Bulk DivVar Analysis'!$I$114,"")</f>
        <v/>
      </c>
      <c r="H3275" s="338" t="str">
        <f>IF(ISNUMBER(E3275), IF(G3275&gt;'Bulk DivVar Analysis'!$J$116,"Pass","Fail"),"")</f>
        <v/>
      </c>
      <c r="I3275" s="338" t="str">
        <f t="shared" si="53"/>
        <v/>
      </c>
      <c r="J3275" s="339"/>
      <c r="K3275" s="339"/>
      <c r="L3275" s="339"/>
      <c r="M3275" s="339"/>
      <c r="N3275" s="339"/>
      <c r="O3275" s="339"/>
      <c r="P3275" s="339"/>
      <c r="Q3275" s="339"/>
    </row>
    <row r="3276" spans="1:17" ht="13.5" customHeight="1">
      <c r="A3276" s="481"/>
      <c r="B3276" s="481"/>
      <c r="C3276" s="481"/>
      <c r="D3276" s="481"/>
      <c r="E3276" s="481"/>
      <c r="F3276" s="339"/>
      <c r="G3276" s="340" t="str">
        <f>IF(ISNUMBER(E3276),E3276/'Bulk DivVar Analysis'!$I$114,"")</f>
        <v/>
      </c>
      <c r="H3276" s="338" t="str">
        <f>IF(ISNUMBER(E3276), IF(G3276&gt;'Bulk DivVar Analysis'!$J$116,"Pass","Fail"),"")</f>
        <v/>
      </c>
      <c r="I3276" s="338" t="str">
        <f t="shared" si="53"/>
        <v/>
      </c>
      <c r="J3276" s="339"/>
      <c r="K3276" s="339"/>
      <c r="L3276" s="339"/>
      <c r="M3276" s="339"/>
      <c r="N3276" s="339"/>
      <c r="O3276" s="339"/>
      <c r="P3276" s="339"/>
      <c r="Q3276" s="339"/>
    </row>
    <row r="3277" spans="1:17" ht="13.5" customHeight="1">
      <c r="A3277" s="481"/>
      <c r="B3277" s="481"/>
      <c r="C3277" s="481"/>
      <c r="D3277" s="481"/>
      <c r="E3277" s="481"/>
      <c r="F3277" s="339"/>
      <c r="G3277" s="340" t="str">
        <f>IF(ISNUMBER(E3277),E3277/'Bulk DivVar Analysis'!$I$114,"")</f>
        <v/>
      </c>
      <c r="H3277" s="338" t="str">
        <f>IF(ISNUMBER(E3277), IF(G3277&gt;'Bulk DivVar Analysis'!$J$116,"Pass","Fail"),"")</f>
        <v/>
      </c>
      <c r="I3277" s="338" t="str">
        <f t="shared" si="53"/>
        <v/>
      </c>
      <c r="J3277" s="339"/>
      <c r="K3277" s="339"/>
      <c r="L3277" s="339"/>
      <c r="M3277" s="339"/>
      <c r="N3277" s="339"/>
      <c r="O3277" s="339"/>
      <c r="P3277" s="339"/>
      <c r="Q3277" s="339"/>
    </row>
    <row r="3278" spans="1:17" ht="13.5" customHeight="1">
      <c r="A3278" s="481"/>
      <c r="B3278" s="481"/>
      <c r="C3278" s="481"/>
      <c r="D3278" s="481"/>
      <c r="E3278" s="481"/>
      <c r="F3278" s="339"/>
      <c r="G3278" s="340" t="str">
        <f>IF(ISNUMBER(E3278),E3278/'Bulk DivVar Analysis'!$I$114,"")</f>
        <v/>
      </c>
      <c r="H3278" s="338" t="str">
        <f>IF(ISNUMBER(E3278), IF(G3278&gt;'Bulk DivVar Analysis'!$J$116,"Pass","Fail"),"")</f>
        <v/>
      </c>
      <c r="I3278" s="338" t="str">
        <f t="shared" si="53"/>
        <v/>
      </c>
      <c r="J3278" s="339"/>
      <c r="K3278" s="339"/>
      <c r="L3278" s="339"/>
      <c r="M3278" s="339"/>
      <c r="N3278" s="339"/>
      <c r="O3278" s="339"/>
      <c r="P3278" s="339"/>
      <c r="Q3278" s="339"/>
    </row>
    <row r="3279" spans="1:17" ht="13.5" customHeight="1">
      <c r="A3279" s="481"/>
      <c r="B3279" s="481"/>
      <c r="C3279" s="481"/>
      <c r="D3279" s="481"/>
      <c r="E3279" s="481"/>
      <c r="F3279" s="339"/>
      <c r="G3279" s="340" t="str">
        <f>IF(ISNUMBER(E3279),E3279/'Bulk DivVar Analysis'!$I$114,"")</f>
        <v/>
      </c>
      <c r="H3279" s="338" t="str">
        <f>IF(ISNUMBER(E3279), IF(G3279&gt;'Bulk DivVar Analysis'!$J$116,"Pass","Fail"),"")</f>
        <v/>
      </c>
      <c r="I3279" s="338" t="str">
        <f t="shared" si="53"/>
        <v/>
      </c>
      <c r="J3279" s="339"/>
      <c r="K3279" s="339"/>
      <c r="L3279" s="339"/>
      <c r="M3279" s="339"/>
      <c r="N3279" s="339"/>
      <c r="O3279" s="339"/>
      <c r="P3279" s="339"/>
      <c r="Q3279" s="339"/>
    </row>
    <row r="3280" spans="1:17" ht="13.5" customHeight="1">
      <c r="A3280" s="481"/>
      <c r="B3280" s="481"/>
      <c r="C3280" s="481"/>
      <c r="D3280" s="481"/>
      <c r="E3280" s="481"/>
      <c r="F3280" s="339"/>
      <c r="G3280" s="340" t="str">
        <f>IF(ISNUMBER(E3280),E3280/'Bulk DivVar Analysis'!$I$114,"")</f>
        <v/>
      </c>
      <c r="H3280" s="338" t="str">
        <f>IF(ISNUMBER(E3280), IF(G3280&gt;'Bulk DivVar Analysis'!$J$116,"Pass","Fail"),"")</f>
        <v/>
      </c>
      <c r="I3280" s="338" t="str">
        <f t="shared" si="53"/>
        <v/>
      </c>
      <c r="J3280" s="339"/>
      <c r="K3280" s="339"/>
      <c r="L3280" s="339"/>
      <c r="M3280" s="339"/>
      <c r="N3280" s="339"/>
      <c r="O3280" s="339"/>
      <c r="P3280" s="339"/>
      <c r="Q3280" s="339"/>
    </row>
    <row r="3281" spans="1:17" ht="13.5" customHeight="1">
      <c r="A3281" s="481"/>
      <c r="B3281" s="481"/>
      <c r="C3281" s="481"/>
      <c r="D3281" s="481"/>
      <c r="E3281" s="481"/>
      <c r="F3281" s="339"/>
      <c r="G3281" s="340" t="str">
        <f>IF(ISNUMBER(E3281),E3281/'Bulk DivVar Analysis'!$I$114,"")</f>
        <v/>
      </c>
      <c r="H3281" s="338" t="str">
        <f>IF(ISNUMBER(E3281), IF(G3281&gt;'Bulk DivVar Analysis'!$J$116,"Pass","Fail"),"")</f>
        <v/>
      </c>
      <c r="I3281" s="338" t="str">
        <f t="shared" si="53"/>
        <v/>
      </c>
      <c r="J3281" s="339"/>
      <c r="K3281" s="339"/>
      <c r="L3281" s="339"/>
      <c r="M3281" s="339"/>
      <c r="N3281" s="339"/>
      <c r="O3281" s="339"/>
      <c r="P3281" s="339"/>
      <c r="Q3281" s="339"/>
    </row>
    <row r="3282" spans="1:17" ht="13.5" customHeight="1">
      <c r="A3282" s="481"/>
      <c r="B3282" s="481"/>
      <c r="C3282" s="481"/>
      <c r="D3282" s="481"/>
      <c r="E3282" s="481"/>
      <c r="F3282" s="339"/>
      <c r="G3282" s="340" t="str">
        <f>IF(ISNUMBER(E3282),E3282/'Bulk DivVar Analysis'!$I$114,"")</f>
        <v/>
      </c>
      <c r="H3282" s="338" t="str">
        <f>IF(ISNUMBER(E3282), IF(G3282&gt;'Bulk DivVar Analysis'!$J$116,"Pass","Fail"),"")</f>
        <v/>
      </c>
      <c r="I3282" s="338" t="str">
        <f t="shared" si="53"/>
        <v/>
      </c>
      <c r="J3282" s="339"/>
      <c r="K3282" s="339"/>
      <c r="L3282" s="339"/>
      <c r="M3282" s="339"/>
      <c r="N3282" s="339"/>
      <c r="O3282" s="339"/>
      <c r="P3282" s="339"/>
      <c r="Q3282" s="339"/>
    </row>
    <row r="3283" spans="1:17" ht="13.5" customHeight="1">
      <c r="A3283" s="481"/>
      <c r="B3283" s="481"/>
      <c r="C3283" s="481"/>
      <c r="D3283" s="481"/>
      <c r="E3283" s="481"/>
      <c r="F3283" s="339"/>
      <c r="G3283" s="340" t="str">
        <f>IF(ISNUMBER(E3283),E3283/'Bulk DivVar Analysis'!$I$114,"")</f>
        <v/>
      </c>
      <c r="H3283" s="338" t="str">
        <f>IF(ISNUMBER(E3283), IF(G3283&gt;'Bulk DivVar Analysis'!$J$116,"Pass","Fail"),"")</f>
        <v/>
      </c>
      <c r="I3283" s="338" t="str">
        <f t="shared" si="53"/>
        <v/>
      </c>
      <c r="J3283" s="339"/>
      <c r="K3283" s="339"/>
      <c r="L3283" s="339"/>
      <c r="M3283" s="339"/>
      <c r="N3283" s="339"/>
      <c r="O3283" s="339"/>
      <c r="P3283" s="339"/>
      <c r="Q3283" s="339"/>
    </row>
    <row r="3284" spans="1:17" ht="13.5" customHeight="1">
      <c r="A3284" s="481"/>
      <c r="B3284" s="481"/>
      <c r="C3284" s="481"/>
      <c r="D3284" s="481"/>
      <c r="E3284" s="481"/>
      <c r="F3284" s="339"/>
      <c r="G3284" s="340" t="str">
        <f>IF(ISNUMBER(E3284),E3284/'Bulk DivVar Analysis'!$I$114,"")</f>
        <v/>
      </c>
      <c r="H3284" s="338" t="str">
        <f>IF(ISNUMBER(E3284), IF(G3284&gt;'Bulk DivVar Analysis'!$J$116,"Pass","Fail"),"")</f>
        <v/>
      </c>
      <c r="I3284" s="338" t="str">
        <f t="shared" si="53"/>
        <v/>
      </c>
      <c r="J3284" s="339"/>
      <c r="K3284" s="339"/>
      <c r="L3284" s="339"/>
      <c r="M3284" s="339"/>
      <c r="N3284" s="339"/>
      <c r="O3284" s="339"/>
      <c r="P3284" s="339"/>
      <c r="Q3284" s="339"/>
    </row>
    <row r="3285" spans="1:17" ht="13.5" customHeight="1">
      <c r="A3285" s="481"/>
      <c r="B3285" s="481"/>
      <c r="C3285" s="481"/>
      <c r="D3285" s="481"/>
      <c r="E3285" s="481"/>
      <c r="F3285" s="339"/>
      <c r="G3285" s="340" t="str">
        <f>IF(ISNUMBER(E3285),E3285/'Bulk DivVar Analysis'!$I$114,"")</f>
        <v/>
      </c>
      <c r="H3285" s="338" t="str">
        <f>IF(ISNUMBER(E3285), IF(G3285&gt;'Bulk DivVar Analysis'!$J$116,"Pass","Fail"),"")</f>
        <v/>
      </c>
      <c r="I3285" s="338" t="str">
        <f t="shared" si="53"/>
        <v/>
      </c>
      <c r="J3285" s="339"/>
      <c r="K3285" s="339"/>
      <c r="L3285" s="339"/>
      <c r="M3285" s="339"/>
      <c r="N3285" s="339"/>
      <c r="O3285" s="339"/>
      <c r="P3285" s="339"/>
      <c r="Q3285" s="339"/>
    </row>
    <row r="3286" spans="1:17" ht="13.5" customHeight="1">
      <c r="A3286" s="481"/>
      <c r="B3286" s="481"/>
      <c r="C3286" s="481"/>
      <c r="D3286" s="481"/>
      <c r="E3286" s="481"/>
      <c r="F3286" s="339"/>
      <c r="G3286" s="340" t="str">
        <f>IF(ISNUMBER(E3286),E3286/'Bulk DivVar Analysis'!$I$114,"")</f>
        <v/>
      </c>
      <c r="H3286" s="338" t="str">
        <f>IF(ISNUMBER(E3286), IF(G3286&gt;'Bulk DivVar Analysis'!$J$116,"Pass","Fail"),"")</f>
        <v/>
      </c>
      <c r="I3286" s="338" t="str">
        <f t="shared" si="53"/>
        <v/>
      </c>
      <c r="J3286" s="339"/>
      <c r="K3286" s="339"/>
      <c r="L3286" s="339"/>
      <c r="M3286" s="339"/>
      <c r="N3286" s="339"/>
      <c r="O3286" s="339"/>
      <c r="P3286" s="339"/>
      <c r="Q3286" s="339"/>
    </row>
    <row r="3287" spans="1:17" ht="13.5" customHeight="1">
      <c r="A3287" s="481"/>
      <c r="B3287" s="481"/>
      <c r="C3287" s="481"/>
      <c r="D3287" s="481"/>
      <c r="E3287" s="481"/>
      <c r="F3287" s="339"/>
      <c r="G3287" s="340" t="str">
        <f>IF(ISNUMBER(E3287),E3287/'Bulk DivVar Analysis'!$I$114,"")</f>
        <v/>
      </c>
      <c r="H3287" s="338" t="str">
        <f>IF(ISNUMBER(E3287), IF(G3287&gt;'Bulk DivVar Analysis'!$J$116,"Pass","Fail"),"")</f>
        <v/>
      </c>
      <c r="I3287" s="338" t="str">
        <f t="shared" si="53"/>
        <v/>
      </c>
      <c r="J3287" s="339"/>
      <c r="K3287" s="339"/>
      <c r="L3287" s="339"/>
      <c r="M3287" s="339"/>
      <c r="N3287" s="339"/>
      <c r="O3287" s="339"/>
      <c r="P3287" s="339"/>
      <c r="Q3287" s="339"/>
    </row>
    <row r="3288" spans="1:17" ht="13.5" customHeight="1">
      <c r="A3288" s="481"/>
      <c r="B3288" s="481"/>
      <c r="C3288" s="481"/>
      <c r="D3288" s="481"/>
      <c r="E3288" s="481"/>
      <c r="F3288" s="339"/>
      <c r="G3288" s="340" t="str">
        <f>IF(ISNUMBER(E3288),E3288/'Bulk DivVar Analysis'!$I$114,"")</f>
        <v/>
      </c>
      <c r="H3288" s="338" t="str">
        <f>IF(ISNUMBER(E3288), IF(G3288&gt;'Bulk DivVar Analysis'!$J$116,"Pass","Fail"),"")</f>
        <v/>
      </c>
      <c r="I3288" s="338" t="str">
        <f t="shared" si="53"/>
        <v/>
      </c>
      <c r="J3288" s="339"/>
      <c r="K3288" s="339"/>
      <c r="L3288" s="339"/>
      <c r="M3288" s="339"/>
      <c r="N3288" s="339"/>
      <c r="O3288" s="339"/>
      <c r="P3288" s="339"/>
      <c r="Q3288" s="339"/>
    </row>
    <row r="3289" spans="1:17" ht="13.5" customHeight="1">
      <c r="A3289" s="481"/>
      <c r="B3289" s="481"/>
      <c r="C3289" s="481"/>
      <c r="D3289" s="481"/>
      <c r="E3289" s="481"/>
      <c r="F3289" s="339"/>
      <c r="G3289" s="340" t="str">
        <f>IF(ISNUMBER(E3289),E3289/'Bulk DivVar Analysis'!$I$114,"")</f>
        <v/>
      </c>
      <c r="H3289" s="338" t="str">
        <f>IF(ISNUMBER(E3289), IF(G3289&gt;'Bulk DivVar Analysis'!$J$116,"Pass","Fail"),"")</f>
        <v/>
      </c>
      <c r="I3289" s="338" t="str">
        <f t="shared" si="53"/>
        <v/>
      </c>
      <c r="J3289" s="339"/>
      <c r="K3289" s="339"/>
      <c r="L3289" s="339"/>
      <c r="M3289" s="339"/>
      <c r="N3289" s="339"/>
      <c r="O3289" s="339"/>
      <c r="P3289" s="339"/>
      <c r="Q3289" s="339"/>
    </row>
    <row r="3290" spans="1:17" ht="13.5" customHeight="1">
      <c r="A3290" s="481"/>
      <c r="B3290" s="481"/>
      <c r="C3290" s="481"/>
      <c r="D3290" s="481"/>
      <c r="E3290" s="481"/>
      <c r="F3290" s="339"/>
      <c r="G3290" s="340" t="str">
        <f>IF(ISNUMBER(E3290),E3290/'Bulk DivVar Analysis'!$I$114,"")</f>
        <v/>
      </c>
      <c r="H3290" s="338" t="str">
        <f>IF(ISNUMBER(E3290), IF(G3290&gt;'Bulk DivVar Analysis'!$J$116,"Pass","Fail"),"")</f>
        <v/>
      </c>
      <c r="I3290" s="338" t="str">
        <f t="shared" si="53"/>
        <v/>
      </c>
      <c r="J3290" s="339"/>
      <c r="K3290" s="339"/>
      <c r="L3290" s="339"/>
      <c r="M3290" s="339"/>
      <c r="N3290" s="339"/>
      <c r="O3290" s="339"/>
      <c r="P3290" s="339"/>
      <c r="Q3290" s="339"/>
    </row>
    <row r="3291" spans="1:17" ht="13.5" customHeight="1">
      <c r="A3291" s="481"/>
      <c r="B3291" s="481"/>
      <c r="C3291" s="481"/>
      <c r="D3291" s="481"/>
      <c r="E3291" s="481"/>
      <c r="F3291" s="339"/>
      <c r="G3291" s="340" t="str">
        <f>IF(ISNUMBER(E3291),E3291/'Bulk DivVar Analysis'!$I$114,"")</f>
        <v/>
      </c>
      <c r="H3291" s="338" t="str">
        <f>IF(ISNUMBER(E3291), IF(G3291&gt;'Bulk DivVar Analysis'!$J$116,"Pass","Fail"),"")</f>
        <v/>
      </c>
      <c r="I3291" s="338" t="str">
        <f t="shared" si="53"/>
        <v/>
      </c>
      <c r="J3291" s="339"/>
      <c r="K3291" s="339"/>
      <c r="L3291" s="339"/>
      <c r="M3291" s="339"/>
      <c r="N3291" s="339"/>
      <c r="O3291" s="339"/>
      <c r="P3291" s="339"/>
      <c r="Q3291" s="339"/>
    </row>
    <row r="3292" spans="1:17" ht="13.5" customHeight="1">
      <c r="A3292" s="481"/>
      <c r="B3292" s="481"/>
      <c r="C3292" s="481"/>
      <c r="D3292" s="481"/>
      <c r="E3292" s="481"/>
      <c r="F3292" s="339"/>
      <c r="G3292" s="340" t="str">
        <f>IF(ISNUMBER(E3292),E3292/'Bulk DivVar Analysis'!$I$114,"")</f>
        <v/>
      </c>
      <c r="H3292" s="338" t="str">
        <f>IF(ISNUMBER(E3292), IF(G3292&gt;'Bulk DivVar Analysis'!$J$116,"Pass","Fail"),"")</f>
        <v/>
      </c>
      <c r="I3292" s="338" t="str">
        <f t="shared" si="53"/>
        <v/>
      </c>
      <c r="J3292" s="339"/>
      <c r="K3292" s="339"/>
      <c r="L3292" s="339"/>
      <c r="M3292" s="339"/>
      <c r="N3292" s="339"/>
      <c r="O3292" s="339"/>
      <c r="P3292" s="339"/>
      <c r="Q3292" s="339"/>
    </row>
    <row r="3293" spans="1:17" ht="13.5" customHeight="1">
      <c r="A3293" s="481"/>
      <c r="B3293" s="481"/>
      <c r="C3293" s="481"/>
      <c r="D3293" s="481"/>
      <c r="E3293" s="481"/>
      <c r="F3293" s="339"/>
      <c r="G3293" s="340" t="str">
        <f>IF(ISNUMBER(E3293),E3293/'Bulk DivVar Analysis'!$I$114,"")</f>
        <v/>
      </c>
      <c r="H3293" s="338" t="str">
        <f>IF(ISNUMBER(E3293), IF(G3293&gt;'Bulk DivVar Analysis'!$J$116,"Pass","Fail"),"")</f>
        <v/>
      </c>
      <c r="I3293" s="338" t="str">
        <f t="shared" si="53"/>
        <v/>
      </c>
      <c r="J3293" s="339"/>
      <c r="K3293" s="339"/>
      <c r="L3293" s="339"/>
      <c r="M3293" s="339"/>
      <c r="N3293" s="339"/>
      <c r="O3293" s="339"/>
      <c r="P3293" s="339"/>
      <c r="Q3293" s="339"/>
    </row>
    <row r="3294" spans="1:17" ht="13.5" customHeight="1">
      <c r="A3294" s="481"/>
      <c r="B3294" s="481"/>
      <c r="C3294" s="481"/>
      <c r="D3294" s="481"/>
      <c r="E3294" s="481"/>
      <c r="F3294" s="339"/>
      <c r="G3294" s="340" t="str">
        <f>IF(ISNUMBER(E3294),E3294/'Bulk DivVar Analysis'!$I$114,"")</f>
        <v/>
      </c>
      <c r="H3294" s="338" t="str">
        <f>IF(ISNUMBER(E3294), IF(G3294&gt;'Bulk DivVar Analysis'!$J$116,"Pass","Fail"),"")</f>
        <v/>
      </c>
      <c r="I3294" s="338" t="str">
        <f t="shared" si="53"/>
        <v/>
      </c>
      <c r="J3294" s="339"/>
      <c r="K3294" s="339"/>
      <c r="L3294" s="339"/>
      <c r="M3294" s="339"/>
      <c r="N3294" s="339"/>
      <c r="O3294" s="339"/>
      <c r="P3294" s="339"/>
      <c r="Q3294" s="339"/>
    </row>
    <row r="3295" spans="1:17" ht="13.5" customHeight="1">
      <c r="A3295" s="481"/>
      <c r="B3295" s="481"/>
      <c r="C3295" s="481"/>
      <c r="D3295" s="481"/>
      <c r="E3295" s="481"/>
      <c r="F3295" s="339"/>
      <c r="G3295" s="340" t="str">
        <f>IF(ISNUMBER(E3295),E3295/'Bulk DivVar Analysis'!$I$114,"")</f>
        <v/>
      </c>
      <c r="H3295" s="338" t="str">
        <f>IF(ISNUMBER(E3295), IF(G3295&gt;'Bulk DivVar Analysis'!$J$116,"Pass","Fail"),"")</f>
        <v/>
      </c>
      <c r="I3295" s="338" t="str">
        <f t="shared" si="53"/>
        <v/>
      </c>
      <c r="J3295" s="339"/>
      <c r="K3295" s="339"/>
      <c r="L3295" s="339"/>
      <c r="M3295" s="339"/>
      <c r="N3295" s="339"/>
      <c r="O3295" s="339"/>
      <c r="P3295" s="339"/>
      <c r="Q3295" s="339"/>
    </row>
    <row r="3296" spans="1:17" ht="13.5" customHeight="1">
      <c r="A3296" s="481"/>
      <c r="B3296" s="481"/>
      <c r="C3296" s="481"/>
      <c r="D3296" s="481"/>
      <c r="E3296" s="481"/>
      <c r="F3296" s="339"/>
      <c r="G3296" s="340" t="str">
        <f>IF(ISNUMBER(E3296),E3296/'Bulk DivVar Analysis'!$I$114,"")</f>
        <v/>
      </c>
      <c r="H3296" s="338" t="str">
        <f>IF(ISNUMBER(E3296), IF(G3296&gt;'Bulk DivVar Analysis'!$J$116,"Pass","Fail"),"")</f>
        <v/>
      </c>
      <c r="I3296" s="338" t="str">
        <f t="shared" si="53"/>
        <v/>
      </c>
      <c r="J3296" s="339"/>
      <c r="K3296" s="339"/>
      <c r="L3296" s="339"/>
      <c r="M3296" s="339"/>
      <c r="N3296" s="339"/>
      <c r="O3296" s="339"/>
      <c r="P3296" s="339"/>
      <c r="Q3296" s="339"/>
    </row>
    <row r="3297" spans="1:17" ht="13.5" customHeight="1">
      <c r="A3297" s="481"/>
      <c r="B3297" s="481"/>
      <c r="C3297" s="481"/>
      <c r="D3297" s="481"/>
      <c r="E3297" s="481"/>
      <c r="F3297" s="339"/>
      <c r="G3297" s="340" t="str">
        <f>IF(ISNUMBER(E3297),E3297/'Bulk DivVar Analysis'!$I$114,"")</f>
        <v/>
      </c>
      <c r="H3297" s="338" t="str">
        <f>IF(ISNUMBER(E3297), IF(G3297&gt;'Bulk DivVar Analysis'!$J$116,"Pass","Fail"),"")</f>
        <v/>
      </c>
      <c r="I3297" s="338" t="str">
        <f t="shared" si="53"/>
        <v/>
      </c>
      <c r="J3297" s="339"/>
      <c r="K3297" s="339"/>
      <c r="L3297" s="339"/>
      <c r="M3297" s="339"/>
      <c r="N3297" s="339"/>
      <c r="O3297" s="339"/>
      <c r="P3297" s="339"/>
      <c r="Q3297" s="339"/>
    </row>
    <row r="3298" spans="1:17" ht="13.5" customHeight="1">
      <c r="A3298" s="481"/>
      <c r="B3298" s="481"/>
      <c r="C3298" s="481"/>
      <c r="D3298" s="481"/>
      <c r="E3298" s="481"/>
      <c r="F3298" s="339"/>
      <c r="G3298" s="340" t="str">
        <f>IF(ISNUMBER(E3298),E3298/'Bulk DivVar Analysis'!$I$114,"")</f>
        <v/>
      </c>
      <c r="H3298" s="338" t="str">
        <f>IF(ISNUMBER(E3298), IF(G3298&gt;'Bulk DivVar Analysis'!$J$116,"Pass","Fail"),"")</f>
        <v/>
      </c>
      <c r="I3298" s="338" t="str">
        <f t="shared" si="53"/>
        <v/>
      </c>
      <c r="J3298" s="339"/>
      <c r="K3298" s="339"/>
      <c r="L3298" s="339"/>
      <c r="M3298" s="339"/>
      <c r="N3298" s="339"/>
      <c r="O3298" s="339"/>
      <c r="P3298" s="339"/>
      <c r="Q3298" s="339"/>
    </row>
    <row r="3299" spans="1:17" ht="13.5" customHeight="1">
      <c r="A3299" s="481"/>
      <c r="B3299" s="481"/>
      <c r="C3299" s="481"/>
      <c r="D3299" s="481"/>
      <c r="E3299" s="481"/>
      <c r="F3299" s="339"/>
      <c r="G3299" s="340" t="str">
        <f>IF(ISNUMBER(E3299),E3299/'Bulk DivVar Analysis'!$I$114,"")</f>
        <v/>
      </c>
      <c r="H3299" s="338" t="str">
        <f>IF(ISNUMBER(E3299), IF(G3299&gt;'Bulk DivVar Analysis'!$J$116,"Pass","Fail"),"")</f>
        <v/>
      </c>
      <c r="I3299" s="338" t="str">
        <f t="shared" si="53"/>
        <v/>
      </c>
      <c r="J3299" s="339"/>
      <c r="K3299" s="339"/>
      <c r="L3299" s="339"/>
      <c r="M3299" s="339"/>
      <c r="N3299" s="339"/>
      <c r="O3299" s="339"/>
      <c r="P3299" s="339"/>
      <c r="Q3299" s="339"/>
    </row>
    <row r="3300" spans="1:17" ht="13.5" customHeight="1">
      <c r="A3300" s="481"/>
      <c r="B3300" s="481"/>
      <c r="C3300" s="481"/>
      <c r="D3300" s="481"/>
      <c r="E3300" s="481"/>
      <c r="F3300" s="339"/>
      <c r="G3300" s="340" t="str">
        <f>IF(ISNUMBER(E3300),E3300/'Bulk DivVar Analysis'!$I$114,"")</f>
        <v/>
      </c>
      <c r="H3300" s="338" t="str">
        <f>IF(ISNUMBER(E3300), IF(G3300&gt;'Bulk DivVar Analysis'!$J$116,"Pass","Fail"),"")</f>
        <v/>
      </c>
      <c r="I3300" s="338" t="str">
        <f t="shared" si="53"/>
        <v/>
      </c>
      <c r="J3300" s="339"/>
      <c r="K3300" s="339"/>
      <c r="L3300" s="339"/>
      <c r="M3300" s="339"/>
      <c r="N3300" s="339"/>
      <c r="O3300" s="339"/>
      <c r="P3300" s="339"/>
      <c r="Q3300" s="339"/>
    </row>
    <row r="3301" spans="1:17" ht="13.5" customHeight="1">
      <c r="A3301" s="481"/>
      <c r="B3301" s="481"/>
      <c r="C3301" s="481"/>
      <c r="D3301" s="481"/>
      <c r="E3301" s="481"/>
      <c r="F3301" s="339"/>
      <c r="G3301" s="340" t="str">
        <f>IF(ISNUMBER(E3301),E3301/'Bulk DivVar Analysis'!$I$114,"")</f>
        <v/>
      </c>
      <c r="H3301" s="338" t="str">
        <f>IF(ISNUMBER(E3301), IF(G3301&gt;'Bulk DivVar Analysis'!$J$116,"Pass","Fail"),"")</f>
        <v/>
      </c>
      <c r="I3301" s="338" t="str">
        <f t="shared" si="53"/>
        <v/>
      </c>
      <c r="J3301" s="339"/>
      <c r="K3301" s="339"/>
      <c r="L3301" s="339"/>
      <c r="M3301" s="339"/>
      <c r="N3301" s="339"/>
      <c r="O3301" s="339"/>
      <c r="P3301" s="339"/>
      <c r="Q3301" s="339"/>
    </row>
    <row r="3302" spans="1:17" ht="13.5" customHeight="1">
      <c r="A3302" s="481"/>
      <c r="B3302" s="481"/>
      <c r="C3302" s="481"/>
      <c r="D3302" s="481"/>
      <c r="E3302" s="481"/>
      <c r="F3302" s="339"/>
      <c r="G3302" s="340" t="str">
        <f>IF(ISNUMBER(E3302),E3302/'Bulk DivVar Analysis'!$I$114,"")</f>
        <v/>
      </c>
      <c r="H3302" s="338" t="str">
        <f>IF(ISNUMBER(E3302), IF(G3302&gt;'Bulk DivVar Analysis'!$J$116,"Pass","Fail"),"")</f>
        <v/>
      </c>
      <c r="I3302" s="338" t="str">
        <f t="shared" si="53"/>
        <v/>
      </c>
      <c r="J3302" s="339"/>
      <c r="K3302" s="339"/>
      <c r="L3302" s="339"/>
      <c r="M3302" s="339"/>
      <c r="N3302" s="339"/>
      <c r="O3302" s="339"/>
      <c r="P3302" s="339"/>
      <c r="Q3302" s="339"/>
    </row>
    <row r="3303" spans="1:17" ht="13.5" customHeight="1">
      <c r="A3303" s="481"/>
      <c r="B3303" s="481"/>
      <c r="C3303" s="481"/>
      <c r="D3303" s="481"/>
      <c r="E3303" s="481"/>
      <c r="F3303" s="339"/>
      <c r="G3303" s="340" t="str">
        <f>IF(ISNUMBER(E3303),E3303/'Bulk DivVar Analysis'!$I$114,"")</f>
        <v/>
      </c>
      <c r="H3303" s="338" t="str">
        <f>IF(ISNUMBER(E3303), IF(G3303&gt;'Bulk DivVar Analysis'!$J$116,"Pass","Fail"),"")</f>
        <v/>
      </c>
      <c r="I3303" s="338" t="str">
        <f t="shared" si="53"/>
        <v/>
      </c>
      <c r="J3303" s="339"/>
      <c r="K3303" s="339"/>
      <c r="L3303" s="339"/>
      <c r="M3303" s="339"/>
      <c r="N3303" s="339"/>
      <c r="O3303" s="339"/>
      <c r="P3303" s="339"/>
      <c r="Q3303" s="339"/>
    </row>
    <row r="3304" spans="1:17" ht="13.5" customHeight="1">
      <c r="A3304" s="481"/>
      <c r="B3304" s="481"/>
      <c r="C3304" s="481"/>
      <c r="D3304" s="481"/>
      <c r="E3304" s="481"/>
      <c r="F3304" s="339"/>
      <c r="G3304" s="340" t="str">
        <f>IF(ISNUMBER(E3304),E3304/'Bulk DivVar Analysis'!$I$114,"")</f>
        <v/>
      </c>
      <c r="H3304" s="338" t="str">
        <f>IF(ISNUMBER(E3304), IF(G3304&gt;'Bulk DivVar Analysis'!$J$116,"Pass","Fail"),"")</f>
        <v/>
      </c>
      <c r="I3304" s="338" t="str">
        <f t="shared" si="53"/>
        <v/>
      </c>
      <c r="J3304" s="339"/>
      <c r="K3304" s="339"/>
      <c r="L3304" s="339"/>
      <c r="M3304" s="339"/>
      <c r="N3304" s="339"/>
      <c r="O3304" s="339"/>
      <c r="P3304" s="339"/>
      <c r="Q3304" s="339"/>
    </row>
    <row r="3305" spans="1:17" ht="13.5" customHeight="1">
      <c r="A3305" s="481"/>
      <c r="B3305" s="481"/>
      <c r="C3305" s="481"/>
      <c r="D3305" s="481"/>
      <c r="E3305" s="481"/>
      <c r="F3305" s="339"/>
      <c r="G3305" s="340" t="str">
        <f>IF(ISNUMBER(E3305),E3305/'Bulk DivVar Analysis'!$I$114,"")</f>
        <v/>
      </c>
      <c r="H3305" s="338" t="str">
        <f>IF(ISNUMBER(E3305), IF(G3305&gt;'Bulk DivVar Analysis'!$J$116,"Pass","Fail"),"")</f>
        <v/>
      </c>
      <c r="I3305" s="338" t="str">
        <f t="shared" si="53"/>
        <v/>
      </c>
      <c r="J3305" s="339"/>
      <c r="K3305" s="339"/>
      <c r="L3305" s="339"/>
      <c r="M3305" s="339"/>
      <c r="N3305" s="339"/>
      <c r="O3305" s="339"/>
      <c r="P3305" s="339"/>
      <c r="Q3305" s="339"/>
    </row>
    <row r="3306" spans="1:17" ht="13.5" customHeight="1">
      <c r="A3306" s="481"/>
      <c r="B3306" s="481"/>
      <c r="C3306" s="481"/>
      <c r="D3306" s="481"/>
      <c r="E3306" s="481"/>
      <c r="F3306" s="339"/>
      <c r="G3306" s="340" t="str">
        <f>IF(ISNUMBER(E3306),E3306/'Bulk DivVar Analysis'!$I$114,"")</f>
        <v/>
      </c>
      <c r="H3306" s="338" t="str">
        <f>IF(ISNUMBER(E3306), IF(G3306&gt;'Bulk DivVar Analysis'!$J$116,"Pass","Fail"),"")</f>
        <v/>
      </c>
      <c r="I3306" s="338" t="str">
        <f t="shared" si="53"/>
        <v/>
      </c>
      <c r="J3306" s="339"/>
      <c r="K3306" s="339"/>
      <c r="L3306" s="339"/>
      <c r="M3306" s="339"/>
      <c r="N3306" s="339"/>
      <c r="O3306" s="339"/>
      <c r="P3306" s="339"/>
      <c r="Q3306" s="339"/>
    </row>
    <row r="3307" spans="1:17" ht="13.5" customHeight="1">
      <c r="A3307" s="481"/>
      <c r="B3307" s="481"/>
      <c r="C3307" s="481"/>
      <c r="D3307" s="481"/>
      <c r="E3307" s="481"/>
      <c r="F3307" s="339"/>
      <c r="G3307" s="340" t="str">
        <f>IF(ISNUMBER(E3307),E3307/'Bulk DivVar Analysis'!$I$114,"")</f>
        <v/>
      </c>
      <c r="H3307" s="338" t="str">
        <f>IF(ISNUMBER(E3307), IF(G3307&gt;'Bulk DivVar Analysis'!$J$116,"Pass","Fail"),"")</f>
        <v/>
      </c>
      <c r="I3307" s="338" t="str">
        <f t="shared" si="53"/>
        <v/>
      </c>
      <c r="J3307" s="339"/>
      <c r="K3307" s="339"/>
      <c r="L3307" s="339"/>
      <c r="M3307" s="339"/>
      <c r="N3307" s="339"/>
      <c r="O3307" s="339"/>
      <c r="P3307" s="339"/>
      <c r="Q3307" s="339"/>
    </row>
    <row r="3308" spans="1:17" ht="13.5" customHeight="1">
      <c r="A3308" s="481"/>
      <c r="B3308" s="481"/>
      <c r="C3308" s="481"/>
      <c r="D3308" s="481"/>
      <c r="E3308" s="481"/>
      <c r="F3308" s="339"/>
      <c r="G3308" s="340" t="str">
        <f>IF(ISNUMBER(E3308),E3308/'Bulk DivVar Analysis'!$I$114,"")</f>
        <v/>
      </c>
      <c r="H3308" s="338" t="str">
        <f>IF(ISNUMBER(E3308), IF(G3308&gt;'Bulk DivVar Analysis'!$J$116,"Pass","Fail"),"")</f>
        <v/>
      </c>
      <c r="I3308" s="338" t="str">
        <f t="shared" si="53"/>
        <v/>
      </c>
      <c r="J3308" s="339"/>
      <c r="K3308" s="339"/>
      <c r="L3308" s="339"/>
      <c r="M3308" s="339"/>
      <c r="N3308" s="339"/>
      <c r="O3308" s="339"/>
      <c r="P3308" s="339"/>
      <c r="Q3308" s="339"/>
    </row>
    <row r="3309" spans="1:17" ht="13.5" customHeight="1">
      <c r="A3309" s="481"/>
      <c r="B3309" s="481"/>
      <c r="C3309" s="481"/>
      <c r="D3309" s="481"/>
      <c r="E3309" s="481"/>
      <c r="F3309" s="339"/>
      <c r="G3309" s="340" t="str">
        <f>IF(ISNUMBER(E3309),E3309/'Bulk DivVar Analysis'!$I$114,"")</f>
        <v/>
      </c>
      <c r="H3309" s="338" t="str">
        <f>IF(ISNUMBER(E3309), IF(G3309&gt;'Bulk DivVar Analysis'!$J$116,"Pass","Fail"),"")</f>
        <v/>
      </c>
      <c r="I3309" s="338" t="str">
        <f t="shared" si="53"/>
        <v/>
      </c>
      <c r="J3309" s="339"/>
      <c r="K3309" s="339"/>
      <c r="L3309" s="339"/>
      <c r="M3309" s="339"/>
      <c r="N3309" s="339"/>
      <c r="O3309" s="339"/>
      <c r="P3309" s="339"/>
      <c r="Q3309" s="339"/>
    </row>
    <row r="3310" spans="1:17" ht="13.5" customHeight="1">
      <c r="A3310" s="481"/>
      <c r="B3310" s="481"/>
      <c r="C3310" s="481"/>
      <c r="D3310" s="481"/>
      <c r="E3310" s="481"/>
      <c r="F3310" s="339"/>
      <c r="G3310" s="340" t="str">
        <f>IF(ISNUMBER(E3310),E3310/'Bulk DivVar Analysis'!$I$114,"")</f>
        <v/>
      </c>
      <c r="H3310" s="338" t="str">
        <f>IF(ISNUMBER(E3310), IF(G3310&gt;'Bulk DivVar Analysis'!$J$116,"Pass","Fail"),"")</f>
        <v/>
      </c>
      <c r="I3310" s="338" t="str">
        <f t="shared" si="53"/>
        <v/>
      </c>
      <c r="J3310" s="339"/>
      <c r="K3310" s="339"/>
      <c r="L3310" s="339"/>
      <c r="M3310" s="339"/>
      <c r="N3310" s="339"/>
      <c r="O3310" s="339"/>
      <c r="P3310" s="339"/>
      <c r="Q3310" s="339"/>
    </row>
    <row r="3311" spans="1:17" ht="13.5" customHeight="1">
      <c r="A3311" s="481"/>
      <c r="B3311" s="481"/>
      <c r="C3311" s="481"/>
      <c r="D3311" s="481"/>
      <c r="E3311" s="481"/>
      <c r="F3311" s="339"/>
      <c r="G3311" s="340" t="str">
        <f>IF(ISNUMBER(E3311),E3311/'Bulk DivVar Analysis'!$I$114,"")</f>
        <v/>
      </c>
      <c r="H3311" s="338" t="str">
        <f>IF(ISNUMBER(E3311), IF(G3311&gt;'Bulk DivVar Analysis'!$J$116,"Pass","Fail"),"")</f>
        <v/>
      </c>
      <c r="I3311" s="338" t="str">
        <f t="shared" si="53"/>
        <v/>
      </c>
      <c r="J3311" s="339"/>
      <c r="K3311" s="339"/>
      <c r="L3311" s="339"/>
      <c r="M3311" s="339"/>
      <c r="N3311" s="339"/>
      <c r="O3311" s="339"/>
      <c r="P3311" s="339"/>
      <c r="Q3311" s="339"/>
    </row>
    <row r="3312" spans="1:17" ht="13.5" customHeight="1">
      <c r="A3312" s="481"/>
      <c r="B3312" s="481"/>
      <c r="C3312" s="481"/>
      <c r="D3312" s="481"/>
      <c r="E3312" s="481"/>
      <c r="F3312" s="339"/>
      <c r="G3312" s="340" t="str">
        <f>IF(ISNUMBER(E3312),E3312/'Bulk DivVar Analysis'!$I$114,"")</f>
        <v/>
      </c>
      <c r="H3312" s="338" t="str">
        <f>IF(ISNUMBER(E3312), IF(G3312&gt;'Bulk DivVar Analysis'!$J$116,"Pass","Fail"),"")</f>
        <v/>
      </c>
      <c r="I3312" s="338" t="str">
        <f t="shared" si="53"/>
        <v/>
      </c>
      <c r="J3312" s="339"/>
      <c r="K3312" s="339"/>
      <c r="L3312" s="339"/>
      <c r="M3312" s="339"/>
      <c r="N3312" s="339"/>
      <c r="O3312" s="339"/>
      <c r="P3312" s="339"/>
      <c r="Q3312" s="339"/>
    </row>
    <row r="3313" spans="1:17" ht="13.5" customHeight="1">
      <c r="A3313" s="481"/>
      <c r="B3313" s="481"/>
      <c r="C3313" s="481"/>
      <c r="D3313" s="481"/>
      <c r="E3313" s="481"/>
      <c r="F3313" s="339"/>
      <c r="G3313" s="340" t="str">
        <f>IF(ISNUMBER(E3313),E3313/'Bulk DivVar Analysis'!$I$114,"")</f>
        <v/>
      </c>
      <c r="H3313" s="338" t="str">
        <f>IF(ISNUMBER(E3313), IF(G3313&gt;'Bulk DivVar Analysis'!$J$116,"Pass","Fail"),"")</f>
        <v/>
      </c>
      <c r="I3313" s="338" t="str">
        <f t="shared" si="53"/>
        <v/>
      </c>
      <c r="J3313" s="339"/>
      <c r="K3313" s="339"/>
      <c r="L3313" s="339"/>
      <c r="M3313" s="339"/>
      <c r="N3313" s="339"/>
      <c r="O3313" s="339"/>
      <c r="P3313" s="339"/>
      <c r="Q3313" s="339"/>
    </row>
    <row r="3314" spans="1:17" ht="13.5" customHeight="1">
      <c r="A3314" s="481"/>
      <c r="B3314" s="481"/>
      <c r="C3314" s="481"/>
      <c r="D3314" s="481"/>
      <c r="E3314" s="481"/>
      <c r="F3314" s="339"/>
      <c r="G3314" s="340" t="str">
        <f>IF(ISNUMBER(E3314),E3314/'Bulk DivVar Analysis'!$I$114,"")</f>
        <v/>
      </c>
      <c r="H3314" s="338" t="str">
        <f>IF(ISNUMBER(E3314), IF(G3314&gt;'Bulk DivVar Analysis'!$J$116,"Pass","Fail"),"")</f>
        <v/>
      </c>
      <c r="I3314" s="338" t="str">
        <f t="shared" si="53"/>
        <v/>
      </c>
      <c r="J3314" s="339"/>
      <c r="K3314" s="339"/>
      <c r="L3314" s="339"/>
      <c r="M3314" s="339"/>
      <c r="N3314" s="339"/>
      <c r="O3314" s="339"/>
      <c r="P3314" s="339"/>
      <c r="Q3314" s="339"/>
    </row>
    <row r="3315" spans="1:17" ht="13.5" customHeight="1">
      <c r="A3315" s="481"/>
      <c r="B3315" s="481"/>
      <c r="C3315" s="481"/>
      <c r="D3315" s="481"/>
      <c r="E3315" s="481"/>
      <c r="F3315" s="339"/>
      <c r="G3315" s="340" t="str">
        <f>IF(ISNUMBER(E3315),E3315/'Bulk DivVar Analysis'!$I$114,"")</f>
        <v/>
      </c>
      <c r="H3315" s="338" t="str">
        <f>IF(ISNUMBER(E3315), IF(G3315&gt;'Bulk DivVar Analysis'!$J$116,"Pass","Fail"),"")</f>
        <v/>
      </c>
      <c r="I3315" s="338" t="str">
        <f t="shared" si="53"/>
        <v/>
      </c>
      <c r="J3315" s="339"/>
      <c r="K3315" s="339"/>
      <c r="L3315" s="339"/>
      <c r="M3315" s="339"/>
      <c r="N3315" s="339"/>
      <c r="O3315" s="339"/>
      <c r="P3315" s="339"/>
      <c r="Q3315" s="339"/>
    </row>
    <row r="3316" spans="1:17" ht="13.5" customHeight="1">
      <c r="A3316" s="481"/>
      <c r="B3316" s="481"/>
      <c r="C3316" s="481"/>
      <c r="D3316" s="481"/>
      <c r="E3316" s="481"/>
      <c r="F3316" s="339"/>
      <c r="G3316" s="340" t="str">
        <f>IF(ISNUMBER(E3316),E3316/'Bulk DivVar Analysis'!$I$114,"")</f>
        <v/>
      </c>
      <c r="H3316" s="338" t="str">
        <f>IF(ISNUMBER(E3316), IF(G3316&gt;'Bulk DivVar Analysis'!$J$116,"Pass","Fail"),"")</f>
        <v/>
      </c>
      <c r="I3316" s="338" t="str">
        <f t="shared" si="53"/>
        <v/>
      </c>
      <c r="J3316" s="339"/>
      <c r="K3316" s="339"/>
      <c r="L3316" s="339"/>
      <c r="M3316" s="339"/>
      <c r="N3316" s="339"/>
      <c r="O3316" s="339"/>
      <c r="P3316" s="339"/>
      <c r="Q3316" s="339"/>
    </row>
    <row r="3317" spans="1:17" ht="13.5" customHeight="1">
      <c r="A3317" s="481"/>
      <c r="B3317" s="481"/>
      <c r="C3317" s="481"/>
      <c r="D3317" s="481"/>
      <c r="E3317" s="481"/>
      <c r="F3317" s="339"/>
      <c r="G3317" s="340" t="str">
        <f>IF(ISNUMBER(E3317),E3317/'Bulk DivVar Analysis'!$I$114,"")</f>
        <v/>
      </c>
      <c r="H3317" s="338" t="str">
        <f>IF(ISNUMBER(E3317), IF(G3317&gt;'Bulk DivVar Analysis'!$J$116,"Pass","Fail"),"")</f>
        <v/>
      </c>
      <c r="I3317" s="338" t="str">
        <f t="shared" si="53"/>
        <v/>
      </c>
      <c r="J3317" s="339"/>
      <c r="K3317" s="339"/>
      <c r="L3317" s="339"/>
      <c r="M3317" s="339"/>
      <c r="N3317" s="339"/>
      <c r="O3317" s="339"/>
      <c r="P3317" s="339"/>
      <c r="Q3317" s="339"/>
    </row>
    <row r="3318" spans="1:17" ht="13.5" customHeight="1">
      <c r="A3318" s="481"/>
      <c r="B3318" s="481"/>
      <c r="C3318" s="481"/>
      <c r="D3318" s="481"/>
      <c r="E3318" s="481"/>
      <c r="F3318" s="339"/>
      <c r="G3318" s="340" t="str">
        <f>IF(ISNUMBER(E3318),E3318/'Bulk DivVar Analysis'!$I$114,"")</f>
        <v/>
      </c>
      <c r="H3318" s="338" t="str">
        <f>IF(ISNUMBER(E3318), IF(G3318&gt;'Bulk DivVar Analysis'!$J$116,"Pass","Fail"),"")</f>
        <v/>
      </c>
      <c r="I3318" s="338" t="str">
        <f t="shared" si="53"/>
        <v/>
      </c>
      <c r="J3318" s="339"/>
      <c r="K3318" s="339"/>
      <c r="L3318" s="339"/>
      <c r="M3318" s="339"/>
      <c r="N3318" s="339"/>
      <c r="O3318" s="339"/>
      <c r="P3318" s="339"/>
      <c r="Q3318" s="339"/>
    </row>
    <row r="3319" spans="1:17" ht="13.5" customHeight="1">
      <c r="A3319" s="481"/>
      <c r="B3319" s="481"/>
      <c r="C3319" s="481"/>
      <c r="D3319" s="481"/>
      <c r="E3319" s="481"/>
      <c r="F3319" s="339"/>
      <c r="G3319" s="340" t="str">
        <f>IF(ISNUMBER(E3319),E3319/'Bulk DivVar Analysis'!$I$114,"")</f>
        <v/>
      </c>
      <c r="H3319" s="338" t="str">
        <f>IF(ISNUMBER(E3319), IF(G3319&gt;'Bulk DivVar Analysis'!$J$116,"Pass","Fail"),"")</f>
        <v/>
      </c>
      <c r="I3319" s="338" t="str">
        <f t="shared" si="53"/>
        <v/>
      </c>
      <c r="J3319" s="339"/>
      <c r="K3319" s="339"/>
      <c r="L3319" s="339"/>
      <c r="M3319" s="339"/>
      <c r="N3319" s="339"/>
      <c r="O3319" s="339"/>
      <c r="P3319" s="339"/>
      <c r="Q3319" s="339"/>
    </row>
    <row r="3320" spans="1:17" ht="13.5" customHeight="1">
      <c r="A3320" s="481"/>
      <c r="B3320" s="481"/>
      <c r="C3320" s="481"/>
      <c r="D3320" s="481"/>
      <c r="E3320" s="481"/>
      <c r="F3320" s="339"/>
      <c r="G3320" s="340" t="str">
        <f>IF(ISNUMBER(E3320),E3320/'Bulk DivVar Analysis'!$I$114,"")</f>
        <v/>
      </c>
      <c r="H3320" s="338" t="str">
        <f>IF(ISNUMBER(E3320), IF(G3320&gt;'Bulk DivVar Analysis'!$J$116,"Pass","Fail"),"")</f>
        <v/>
      </c>
      <c r="I3320" s="338" t="str">
        <f t="shared" si="53"/>
        <v/>
      </c>
      <c r="J3320" s="339"/>
      <c r="K3320" s="339"/>
      <c r="L3320" s="339"/>
      <c r="M3320" s="339"/>
      <c r="N3320" s="339"/>
      <c r="O3320" s="339"/>
      <c r="P3320" s="339"/>
      <c r="Q3320" s="339"/>
    </row>
    <row r="3321" spans="1:17" ht="13.5" customHeight="1">
      <c r="A3321" s="481"/>
      <c r="B3321" s="481"/>
      <c r="C3321" s="481"/>
      <c r="D3321" s="481"/>
      <c r="E3321" s="481"/>
      <c r="F3321" s="339"/>
      <c r="G3321" s="340" t="str">
        <f>IF(ISNUMBER(E3321),E3321/'Bulk DivVar Analysis'!$I$114,"")</f>
        <v/>
      </c>
      <c r="H3321" s="338" t="str">
        <f>IF(ISNUMBER(E3321), IF(G3321&gt;'Bulk DivVar Analysis'!$J$116,"Pass","Fail"),"")</f>
        <v/>
      </c>
      <c r="I3321" s="338" t="str">
        <f t="shared" si="53"/>
        <v/>
      </c>
      <c r="J3321" s="339"/>
      <c r="K3321" s="339"/>
      <c r="L3321" s="339"/>
      <c r="M3321" s="339"/>
      <c r="N3321" s="339"/>
      <c r="O3321" s="339"/>
      <c r="P3321" s="339"/>
      <c r="Q3321" s="339"/>
    </row>
    <row r="3322" spans="1:17" ht="13.5" customHeight="1">
      <c r="A3322" s="481"/>
      <c r="B3322" s="481"/>
      <c r="C3322" s="481"/>
      <c r="D3322" s="481"/>
      <c r="E3322" s="481"/>
      <c r="F3322" s="339"/>
      <c r="G3322" s="340" t="str">
        <f>IF(ISNUMBER(E3322),E3322/'Bulk DivVar Analysis'!$I$114,"")</f>
        <v/>
      </c>
      <c r="H3322" s="338" t="str">
        <f>IF(ISNUMBER(E3322), IF(G3322&gt;'Bulk DivVar Analysis'!$J$116,"Pass","Fail"),"")</f>
        <v/>
      </c>
      <c r="I3322" s="338" t="str">
        <f t="shared" si="53"/>
        <v/>
      </c>
      <c r="J3322" s="339"/>
      <c r="K3322" s="339"/>
      <c r="L3322" s="339"/>
      <c r="M3322" s="339"/>
      <c r="N3322" s="339"/>
      <c r="O3322" s="339"/>
      <c r="P3322" s="339"/>
      <c r="Q3322" s="339"/>
    </row>
    <row r="3323" spans="1:17" ht="13.5" customHeight="1">
      <c r="A3323" s="481"/>
      <c r="B3323" s="481"/>
      <c r="C3323" s="481"/>
      <c r="D3323" s="481"/>
      <c r="E3323" s="481"/>
      <c r="F3323" s="339"/>
      <c r="G3323" s="340" t="str">
        <f>IF(ISNUMBER(E3323),E3323/'Bulk DivVar Analysis'!$I$114,"")</f>
        <v/>
      </c>
      <c r="H3323" s="338" t="str">
        <f>IF(ISNUMBER(E3323), IF(G3323&gt;'Bulk DivVar Analysis'!$J$116,"Pass","Fail"),"")</f>
        <v/>
      </c>
      <c r="I3323" s="338" t="str">
        <f t="shared" si="53"/>
        <v/>
      </c>
      <c r="J3323" s="339"/>
      <c r="K3323" s="339"/>
      <c r="L3323" s="339"/>
      <c r="M3323" s="339"/>
      <c r="N3323" s="339"/>
      <c r="O3323" s="339"/>
      <c r="P3323" s="339"/>
      <c r="Q3323" s="339"/>
    </row>
    <row r="3324" spans="1:17" ht="13.5" customHeight="1">
      <c r="A3324" s="481"/>
      <c r="B3324" s="481"/>
      <c r="C3324" s="481"/>
      <c r="D3324" s="481"/>
      <c r="E3324" s="481"/>
      <c r="F3324" s="339"/>
      <c r="G3324" s="340" t="str">
        <f>IF(ISNUMBER(E3324),E3324/'Bulk DivVar Analysis'!$I$114,"")</f>
        <v/>
      </c>
      <c r="H3324" s="338" t="str">
        <f>IF(ISNUMBER(E3324), IF(G3324&gt;'Bulk DivVar Analysis'!$J$116,"Pass","Fail"),"")</f>
        <v/>
      </c>
      <c r="I3324" s="338" t="str">
        <f t="shared" si="53"/>
        <v/>
      </c>
      <c r="J3324" s="339"/>
      <c r="K3324" s="339"/>
      <c r="L3324" s="339"/>
      <c r="M3324" s="339"/>
      <c r="N3324" s="339"/>
      <c r="O3324" s="339"/>
      <c r="P3324" s="339"/>
      <c r="Q3324" s="339"/>
    </row>
    <row r="3325" spans="1:17" ht="13.5" customHeight="1">
      <c r="A3325" s="481"/>
      <c r="B3325" s="481"/>
      <c r="C3325" s="481"/>
      <c r="D3325" s="481"/>
      <c r="E3325" s="481"/>
      <c r="F3325" s="339"/>
      <c r="G3325" s="340" t="str">
        <f>IF(ISNUMBER(E3325),E3325/'Bulk DivVar Analysis'!$I$114,"")</f>
        <v/>
      </c>
      <c r="H3325" s="338" t="str">
        <f>IF(ISNUMBER(E3325), IF(G3325&gt;'Bulk DivVar Analysis'!$J$116,"Pass","Fail"),"")</f>
        <v/>
      </c>
      <c r="I3325" s="338" t="str">
        <f t="shared" si="53"/>
        <v/>
      </c>
      <c r="J3325" s="339"/>
      <c r="K3325" s="339"/>
      <c r="L3325" s="339"/>
      <c r="M3325" s="339"/>
      <c r="N3325" s="339"/>
      <c r="O3325" s="339"/>
      <c r="P3325" s="339"/>
      <c r="Q3325" s="339"/>
    </row>
    <row r="3326" spans="1:17" ht="13.5" customHeight="1">
      <c r="A3326" s="481"/>
      <c r="B3326" s="481"/>
      <c r="C3326" s="481"/>
      <c r="D3326" s="481"/>
      <c r="E3326" s="481"/>
      <c r="F3326" s="339"/>
      <c r="G3326" s="340" t="str">
        <f>IF(ISNUMBER(E3326),E3326/'Bulk DivVar Analysis'!$I$114,"")</f>
        <v/>
      </c>
      <c r="H3326" s="338" t="str">
        <f>IF(ISNUMBER(E3326), IF(G3326&gt;'Bulk DivVar Analysis'!$J$116,"Pass","Fail"),"")</f>
        <v/>
      </c>
      <c r="I3326" s="338" t="str">
        <f t="shared" si="53"/>
        <v/>
      </c>
      <c r="J3326" s="339"/>
      <c r="K3326" s="339"/>
      <c r="L3326" s="339"/>
      <c r="M3326" s="339"/>
      <c r="N3326" s="339"/>
      <c r="O3326" s="339"/>
      <c r="P3326" s="339"/>
      <c r="Q3326" s="339"/>
    </row>
    <row r="3327" spans="1:17" ht="13.5" customHeight="1">
      <c r="A3327" s="481"/>
      <c r="B3327" s="481"/>
      <c r="C3327" s="481"/>
      <c r="D3327" s="481"/>
      <c r="E3327" s="481"/>
      <c r="F3327" s="339"/>
      <c r="G3327" s="340" t="str">
        <f>IF(ISNUMBER(E3327),E3327/'Bulk DivVar Analysis'!$I$114,"")</f>
        <v/>
      </c>
      <c r="H3327" s="338" t="str">
        <f>IF(ISNUMBER(E3327), IF(G3327&gt;'Bulk DivVar Analysis'!$J$116,"Pass","Fail"),"")</f>
        <v/>
      </c>
      <c r="I3327" s="338" t="str">
        <f t="shared" si="53"/>
        <v/>
      </c>
      <c r="J3327" s="339"/>
      <c r="K3327" s="339"/>
      <c r="L3327" s="339"/>
      <c r="M3327" s="339"/>
      <c r="N3327" s="339"/>
      <c r="O3327" s="339"/>
      <c r="P3327" s="339"/>
      <c r="Q3327" s="339"/>
    </row>
    <row r="3328" spans="1:17" ht="13.5" customHeight="1">
      <c r="A3328" s="481"/>
      <c r="B3328" s="481"/>
      <c r="C3328" s="481"/>
      <c r="D3328" s="481"/>
      <c r="E3328" s="481"/>
      <c r="F3328" s="339"/>
      <c r="G3328" s="340" t="str">
        <f>IF(ISNUMBER(E3328),E3328/'Bulk DivVar Analysis'!$I$114,"")</f>
        <v/>
      </c>
      <c r="H3328" s="338" t="str">
        <f>IF(ISNUMBER(E3328), IF(G3328&gt;'Bulk DivVar Analysis'!$J$116,"Pass","Fail"),"")</f>
        <v/>
      </c>
      <c r="I3328" s="338" t="str">
        <f t="shared" si="53"/>
        <v/>
      </c>
      <c r="J3328" s="339"/>
      <c r="K3328" s="339"/>
      <c r="L3328" s="339"/>
      <c r="M3328" s="339"/>
      <c r="N3328" s="339"/>
      <c r="O3328" s="339"/>
      <c r="P3328" s="339"/>
      <c r="Q3328" s="339"/>
    </row>
    <row r="3329" spans="1:17" ht="13.5" customHeight="1">
      <c r="A3329" s="481"/>
      <c r="B3329" s="481"/>
      <c r="C3329" s="481"/>
      <c r="D3329" s="481"/>
      <c r="E3329" s="481"/>
      <c r="F3329" s="339"/>
      <c r="G3329" s="340" t="str">
        <f>IF(ISNUMBER(E3329),E3329/'Bulk DivVar Analysis'!$I$114,"")</f>
        <v/>
      </c>
      <c r="H3329" s="338" t="str">
        <f>IF(ISNUMBER(E3329), IF(G3329&gt;'Bulk DivVar Analysis'!$J$116,"Pass","Fail"),"")</f>
        <v/>
      </c>
      <c r="I3329" s="338" t="str">
        <f t="shared" si="53"/>
        <v/>
      </c>
      <c r="J3329" s="339"/>
      <c r="K3329" s="339"/>
      <c r="L3329" s="339"/>
      <c r="M3329" s="339"/>
      <c r="N3329" s="339"/>
      <c r="O3329" s="339"/>
      <c r="P3329" s="339"/>
      <c r="Q3329" s="339"/>
    </row>
    <row r="3330" spans="1:17" ht="13.5" customHeight="1">
      <c r="A3330" s="481"/>
      <c r="B3330" s="481"/>
      <c r="C3330" s="481"/>
      <c r="D3330" s="481"/>
      <c r="E3330" s="481"/>
      <c r="F3330" s="339"/>
      <c r="G3330" s="340" t="str">
        <f>IF(ISNUMBER(E3330),E3330/'Bulk DivVar Analysis'!$I$114,"")</f>
        <v/>
      </c>
      <c r="H3330" s="338" t="str">
        <f>IF(ISNUMBER(E3330), IF(G3330&gt;'Bulk DivVar Analysis'!$J$116,"Pass","Fail"),"")</f>
        <v/>
      </c>
      <c r="I3330" s="338" t="str">
        <f t="shared" si="53"/>
        <v/>
      </c>
      <c r="J3330" s="339"/>
      <c r="K3330" s="339"/>
      <c r="L3330" s="339"/>
      <c r="M3330" s="339"/>
      <c r="N3330" s="339"/>
      <c r="O3330" s="339"/>
      <c r="P3330" s="339"/>
      <c r="Q3330" s="339"/>
    </row>
    <row r="3331" spans="1:17" ht="13.5" customHeight="1">
      <c r="A3331" s="481"/>
      <c r="B3331" s="481"/>
      <c r="C3331" s="481"/>
      <c r="D3331" s="481"/>
      <c r="E3331" s="481"/>
      <c r="F3331" s="339"/>
      <c r="G3331" s="340" t="str">
        <f>IF(ISNUMBER(E3331),E3331/'Bulk DivVar Analysis'!$I$114,"")</f>
        <v/>
      </c>
      <c r="H3331" s="338" t="str">
        <f>IF(ISNUMBER(E3331), IF(G3331&gt;'Bulk DivVar Analysis'!$J$116,"Pass","Fail"),"")</f>
        <v/>
      </c>
      <c r="I3331" s="338" t="str">
        <f t="shared" ref="I3331:I3394" si="54">_xlfn.TEXTJOIN("_",TRUE,B3331,C3331)</f>
        <v/>
      </c>
      <c r="J3331" s="339"/>
      <c r="K3331" s="339"/>
      <c r="L3331" s="339"/>
      <c r="M3331" s="339"/>
      <c r="N3331" s="339"/>
      <c r="O3331" s="339"/>
      <c r="P3331" s="339"/>
      <c r="Q3331" s="339"/>
    </row>
    <row r="3332" spans="1:17" ht="13.5" customHeight="1">
      <c r="A3332" s="481"/>
      <c r="B3332" s="481"/>
      <c r="C3332" s="481"/>
      <c r="D3332" s="481"/>
      <c r="E3332" s="481"/>
      <c r="F3332" s="339"/>
      <c r="G3332" s="340" t="str">
        <f>IF(ISNUMBER(E3332),E3332/'Bulk DivVar Analysis'!$I$114,"")</f>
        <v/>
      </c>
      <c r="H3332" s="338" t="str">
        <f>IF(ISNUMBER(E3332), IF(G3332&gt;'Bulk DivVar Analysis'!$J$116,"Pass","Fail"),"")</f>
        <v/>
      </c>
      <c r="I3332" s="338" t="str">
        <f t="shared" si="54"/>
        <v/>
      </c>
      <c r="J3332" s="339"/>
      <c r="K3332" s="339"/>
      <c r="L3332" s="339"/>
      <c r="M3332" s="339"/>
      <c r="N3332" s="339"/>
      <c r="O3332" s="339"/>
      <c r="P3332" s="339"/>
      <c r="Q3332" s="339"/>
    </row>
    <row r="3333" spans="1:17" ht="13.5" customHeight="1">
      <c r="A3333" s="481"/>
      <c r="B3333" s="481"/>
      <c r="C3333" s="481"/>
      <c r="D3333" s="481"/>
      <c r="E3333" s="481"/>
      <c r="F3333" s="339"/>
      <c r="G3333" s="340" t="str">
        <f>IF(ISNUMBER(E3333),E3333/'Bulk DivVar Analysis'!$I$114,"")</f>
        <v/>
      </c>
      <c r="H3333" s="338" t="str">
        <f>IF(ISNUMBER(E3333), IF(G3333&gt;'Bulk DivVar Analysis'!$J$116,"Pass","Fail"),"")</f>
        <v/>
      </c>
      <c r="I3333" s="338" t="str">
        <f t="shared" si="54"/>
        <v/>
      </c>
      <c r="J3333" s="339"/>
      <c r="K3333" s="339"/>
      <c r="L3333" s="339"/>
      <c r="M3333" s="339"/>
      <c r="N3333" s="339"/>
      <c r="O3333" s="339"/>
      <c r="P3333" s="339"/>
      <c r="Q3333" s="339"/>
    </row>
    <row r="3334" spans="1:17" ht="13.5" customHeight="1">
      <c r="A3334" s="481"/>
      <c r="B3334" s="481"/>
      <c r="C3334" s="481"/>
      <c r="D3334" s="481"/>
      <c r="E3334" s="481"/>
      <c r="F3334" s="339"/>
      <c r="G3334" s="340" t="str">
        <f>IF(ISNUMBER(E3334),E3334/'Bulk DivVar Analysis'!$I$114,"")</f>
        <v/>
      </c>
      <c r="H3334" s="338" t="str">
        <f>IF(ISNUMBER(E3334), IF(G3334&gt;'Bulk DivVar Analysis'!$J$116,"Pass","Fail"),"")</f>
        <v/>
      </c>
      <c r="I3334" s="338" t="str">
        <f t="shared" si="54"/>
        <v/>
      </c>
      <c r="J3334" s="339"/>
      <c r="K3334" s="339"/>
      <c r="L3334" s="339"/>
      <c r="M3334" s="339"/>
      <c r="N3334" s="339"/>
      <c r="O3334" s="339"/>
      <c r="P3334" s="339"/>
      <c r="Q3334" s="339"/>
    </row>
    <row r="3335" spans="1:17" ht="13.5" customHeight="1">
      <c r="A3335" s="481"/>
      <c r="B3335" s="481"/>
      <c r="C3335" s="481"/>
      <c r="D3335" s="481"/>
      <c r="E3335" s="481"/>
      <c r="F3335" s="339"/>
      <c r="G3335" s="340" t="str">
        <f>IF(ISNUMBER(E3335),E3335/'Bulk DivVar Analysis'!$I$114,"")</f>
        <v/>
      </c>
      <c r="H3335" s="338" t="str">
        <f>IF(ISNUMBER(E3335), IF(G3335&gt;'Bulk DivVar Analysis'!$J$116,"Pass","Fail"),"")</f>
        <v/>
      </c>
      <c r="I3335" s="338" t="str">
        <f t="shared" si="54"/>
        <v/>
      </c>
      <c r="J3335" s="339"/>
      <c r="K3335" s="339"/>
      <c r="L3335" s="339"/>
      <c r="M3335" s="339"/>
      <c r="N3335" s="339"/>
      <c r="O3335" s="339"/>
      <c r="P3335" s="339"/>
      <c r="Q3335" s="339"/>
    </row>
    <row r="3336" spans="1:17" ht="13.5" customHeight="1">
      <c r="A3336" s="481"/>
      <c r="B3336" s="481"/>
      <c r="C3336" s="481"/>
      <c r="D3336" s="481"/>
      <c r="E3336" s="481"/>
      <c r="F3336" s="339"/>
      <c r="G3336" s="340" t="str">
        <f>IF(ISNUMBER(E3336),E3336/'Bulk DivVar Analysis'!$I$114,"")</f>
        <v/>
      </c>
      <c r="H3336" s="338" t="str">
        <f>IF(ISNUMBER(E3336), IF(G3336&gt;'Bulk DivVar Analysis'!$J$116,"Pass","Fail"),"")</f>
        <v/>
      </c>
      <c r="I3336" s="338" t="str">
        <f t="shared" si="54"/>
        <v/>
      </c>
      <c r="J3336" s="339"/>
      <c r="K3336" s="339"/>
      <c r="L3336" s="339"/>
      <c r="M3336" s="339"/>
      <c r="N3336" s="339"/>
      <c r="O3336" s="339"/>
      <c r="P3336" s="339"/>
      <c r="Q3336" s="339"/>
    </row>
    <row r="3337" spans="1:17" ht="13.5" customHeight="1">
      <c r="A3337" s="481"/>
      <c r="B3337" s="481"/>
      <c r="C3337" s="481"/>
      <c r="D3337" s="481"/>
      <c r="E3337" s="481"/>
      <c r="F3337" s="339"/>
      <c r="G3337" s="340" t="str">
        <f>IF(ISNUMBER(E3337),E3337/'Bulk DivVar Analysis'!$I$114,"")</f>
        <v/>
      </c>
      <c r="H3337" s="338" t="str">
        <f>IF(ISNUMBER(E3337), IF(G3337&gt;'Bulk DivVar Analysis'!$J$116,"Pass","Fail"),"")</f>
        <v/>
      </c>
      <c r="I3337" s="338" t="str">
        <f t="shared" si="54"/>
        <v/>
      </c>
      <c r="J3337" s="339"/>
      <c r="K3337" s="339"/>
      <c r="L3337" s="339"/>
      <c r="M3337" s="339"/>
      <c r="N3337" s="339"/>
      <c r="O3337" s="339"/>
      <c r="P3337" s="339"/>
      <c r="Q3337" s="339"/>
    </row>
    <row r="3338" spans="1:17" ht="13.5" customHeight="1">
      <c r="A3338" s="481"/>
      <c r="B3338" s="481"/>
      <c r="C3338" s="481"/>
      <c r="D3338" s="481"/>
      <c r="E3338" s="481"/>
      <c r="F3338" s="339"/>
      <c r="G3338" s="340" t="str">
        <f>IF(ISNUMBER(E3338),E3338/'Bulk DivVar Analysis'!$I$114,"")</f>
        <v/>
      </c>
      <c r="H3338" s="338" t="str">
        <f>IF(ISNUMBER(E3338), IF(G3338&gt;'Bulk DivVar Analysis'!$J$116,"Pass","Fail"),"")</f>
        <v/>
      </c>
      <c r="I3338" s="338" t="str">
        <f t="shared" si="54"/>
        <v/>
      </c>
      <c r="J3338" s="339"/>
      <c r="K3338" s="339"/>
      <c r="L3338" s="339"/>
      <c r="M3338" s="339"/>
      <c r="N3338" s="339"/>
      <c r="O3338" s="339"/>
      <c r="P3338" s="339"/>
      <c r="Q3338" s="339"/>
    </row>
    <row r="3339" spans="1:17" ht="13.5" customHeight="1">
      <c r="A3339" s="481"/>
      <c r="B3339" s="481"/>
      <c r="C3339" s="481"/>
      <c r="D3339" s="481"/>
      <c r="E3339" s="481"/>
      <c r="F3339" s="339"/>
      <c r="G3339" s="340" t="str">
        <f>IF(ISNUMBER(E3339),E3339/'Bulk DivVar Analysis'!$I$114,"")</f>
        <v/>
      </c>
      <c r="H3339" s="338" t="str">
        <f>IF(ISNUMBER(E3339), IF(G3339&gt;'Bulk DivVar Analysis'!$J$116,"Pass","Fail"),"")</f>
        <v/>
      </c>
      <c r="I3339" s="338" t="str">
        <f t="shared" si="54"/>
        <v/>
      </c>
      <c r="J3339" s="339"/>
      <c r="K3339" s="339"/>
      <c r="L3339" s="339"/>
      <c r="M3339" s="339"/>
      <c r="N3339" s="339"/>
      <c r="O3339" s="339"/>
      <c r="P3339" s="339"/>
      <c r="Q3339" s="339"/>
    </row>
    <row r="3340" spans="1:17" ht="13.5" customHeight="1">
      <c r="A3340" s="481"/>
      <c r="B3340" s="481"/>
      <c r="C3340" s="481"/>
      <c r="D3340" s="481"/>
      <c r="E3340" s="481"/>
      <c r="F3340" s="339"/>
      <c r="G3340" s="340" t="str">
        <f>IF(ISNUMBER(E3340),E3340/'Bulk DivVar Analysis'!$I$114,"")</f>
        <v/>
      </c>
      <c r="H3340" s="338" t="str">
        <f>IF(ISNUMBER(E3340), IF(G3340&gt;'Bulk DivVar Analysis'!$J$116,"Pass","Fail"),"")</f>
        <v/>
      </c>
      <c r="I3340" s="338" t="str">
        <f t="shared" si="54"/>
        <v/>
      </c>
      <c r="J3340" s="339"/>
      <c r="K3340" s="339"/>
      <c r="L3340" s="339"/>
      <c r="M3340" s="339"/>
      <c r="N3340" s="339"/>
      <c r="O3340" s="339"/>
      <c r="P3340" s="339"/>
      <c r="Q3340" s="339"/>
    </row>
    <row r="3341" spans="1:17" ht="13.5" customHeight="1">
      <c r="A3341" s="481"/>
      <c r="B3341" s="481"/>
      <c r="C3341" s="481"/>
      <c r="D3341" s="481"/>
      <c r="E3341" s="481"/>
      <c r="F3341" s="339"/>
      <c r="G3341" s="340" t="str">
        <f>IF(ISNUMBER(E3341),E3341/'Bulk DivVar Analysis'!$I$114,"")</f>
        <v/>
      </c>
      <c r="H3341" s="338" t="str">
        <f>IF(ISNUMBER(E3341), IF(G3341&gt;'Bulk DivVar Analysis'!$J$116,"Pass","Fail"),"")</f>
        <v/>
      </c>
      <c r="I3341" s="338" t="str">
        <f t="shared" si="54"/>
        <v/>
      </c>
      <c r="J3341" s="339"/>
      <c r="K3341" s="339"/>
      <c r="L3341" s="339"/>
      <c r="M3341" s="339"/>
      <c r="N3341" s="339"/>
      <c r="O3341" s="339"/>
      <c r="P3341" s="339"/>
      <c r="Q3341" s="339"/>
    </row>
    <row r="3342" spans="1:17" ht="13.5" customHeight="1">
      <c r="A3342" s="481"/>
      <c r="B3342" s="481"/>
      <c r="C3342" s="481"/>
      <c r="D3342" s="481"/>
      <c r="E3342" s="481"/>
      <c r="F3342" s="339"/>
      <c r="G3342" s="340" t="str">
        <f>IF(ISNUMBER(E3342),E3342/'Bulk DivVar Analysis'!$I$114,"")</f>
        <v/>
      </c>
      <c r="H3342" s="338" t="str">
        <f>IF(ISNUMBER(E3342), IF(G3342&gt;'Bulk DivVar Analysis'!$J$116,"Pass","Fail"),"")</f>
        <v/>
      </c>
      <c r="I3342" s="338" t="str">
        <f t="shared" si="54"/>
        <v/>
      </c>
      <c r="J3342" s="339"/>
      <c r="K3342" s="339"/>
      <c r="L3342" s="339"/>
      <c r="M3342" s="339"/>
      <c r="N3342" s="339"/>
      <c r="O3342" s="339"/>
      <c r="P3342" s="339"/>
      <c r="Q3342" s="339"/>
    </row>
    <row r="3343" spans="1:17" ht="13.5" customHeight="1">
      <c r="A3343" s="481"/>
      <c r="B3343" s="481"/>
      <c r="C3343" s="481"/>
      <c r="D3343" s="481"/>
      <c r="E3343" s="481"/>
      <c r="F3343" s="339"/>
      <c r="G3343" s="340" t="str">
        <f>IF(ISNUMBER(E3343),E3343/'Bulk DivVar Analysis'!$I$114,"")</f>
        <v/>
      </c>
      <c r="H3343" s="338" t="str">
        <f>IF(ISNUMBER(E3343), IF(G3343&gt;'Bulk DivVar Analysis'!$J$116,"Pass","Fail"),"")</f>
        <v/>
      </c>
      <c r="I3343" s="338" t="str">
        <f t="shared" si="54"/>
        <v/>
      </c>
      <c r="J3343" s="339"/>
      <c r="K3343" s="339"/>
      <c r="L3343" s="339"/>
      <c r="M3343" s="339"/>
      <c r="N3343" s="339"/>
      <c r="O3343" s="339"/>
      <c r="P3343" s="339"/>
      <c r="Q3343" s="339"/>
    </row>
    <row r="3344" spans="1:17" ht="13.5" customHeight="1">
      <c r="A3344" s="481"/>
      <c r="B3344" s="481"/>
      <c r="C3344" s="481"/>
      <c r="D3344" s="481"/>
      <c r="E3344" s="481"/>
      <c r="F3344" s="339"/>
      <c r="G3344" s="340" t="str">
        <f>IF(ISNUMBER(E3344),E3344/'Bulk DivVar Analysis'!$I$114,"")</f>
        <v/>
      </c>
      <c r="H3344" s="338" t="str">
        <f>IF(ISNUMBER(E3344), IF(G3344&gt;'Bulk DivVar Analysis'!$J$116,"Pass","Fail"),"")</f>
        <v/>
      </c>
      <c r="I3344" s="338" t="str">
        <f t="shared" si="54"/>
        <v/>
      </c>
      <c r="J3344" s="339"/>
      <c r="K3344" s="339"/>
      <c r="L3344" s="339"/>
      <c r="M3344" s="339"/>
      <c r="N3344" s="339"/>
      <c r="O3344" s="339"/>
      <c r="P3344" s="339"/>
      <c r="Q3344" s="339"/>
    </row>
    <row r="3345" spans="1:17" ht="13.5" customHeight="1">
      <c r="A3345" s="481"/>
      <c r="B3345" s="481"/>
      <c r="C3345" s="481"/>
      <c r="D3345" s="481"/>
      <c r="E3345" s="481"/>
      <c r="F3345" s="339"/>
      <c r="G3345" s="340" t="str">
        <f>IF(ISNUMBER(E3345),E3345/'Bulk DivVar Analysis'!$I$114,"")</f>
        <v/>
      </c>
      <c r="H3345" s="338" t="str">
        <f>IF(ISNUMBER(E3345), IF(G3345&gt;'Bulk DivVar Analysis'!$J$116,"Pass","Fail"),"")</f>
        <v/>
      </c>
      <c r="I3345" s="338" t="str">
        <f t="shared" si="54"/>
        <v/>
      </c>
      <c r="J3345" s="339"/>
      <c r="K3345" s="339"/>
      <c r="L3345" s="339"/>
      <c r="M3345" s="339"/>
      <c r="N3345" s="339"/>
      <c r="O3345" s="339"/>
      <c r="P3345" s="339"/>
      <c r="Q3345" s="339"/>
    </row>
    <row r="3346" spans="1:17" ht="13.5" customHeight="1">
      <c r="A3346" s="481"/>
      <c r="B3346" s="481"/>
      <c r="C3346" s="481"/>
      <c r="D3346" s="481"/>
      <c r="E3346" s="481"/>
      <c r="F3346" s="339"/>
      <c r="G3346" s="340" t="str">
        <f>IF(ISNUMBER(E3346),E3346/'Bulk DivVar Analysis'!$I$114,"")</f>
        <v/>
      </c>
      <c r="H3346" s="338" t="str">
        <f>IF(ISNUMBER(E3346), IF(G3346&gt;'Bulk DivVar Analysis'!$J$116,"Pass","Fail"),"")</f>
        <v/>
      </c>
      <c r="I3346" s="338" t="str">
        <f t="shared" si="54"/>
        <v/>
      </c>
      <c r="J3346" s="339"/>
      <c r="K3346" s="339"/>
      <c r="L3346" s="339"/>
      <c r="M3346" s="339"/>
      <c r="N3346" s="339"/>
      <c r="O3346" s="339"/>
      <c r="P3346" s="339"/>
      <c r="Q3346" s="339"/>
    </row>
    <row r="3347" spans="1:17" ht="13.5" customHeight="1">
      <c r="A3347" s="481"/>
      <c r="B3347" s="481"/>
      <c r="C3347" s="481"/>
      <c r="D3347" s="481"/>
      <c r="E3347" s="481"/>
      <c r="F3347" s="339"/>
      <c r="G3347" s="340" t="str">
        <f>IF(ISNUMBER(E3347),E3347/'Bulk DivVar Analysis'!$I$114,"")</f>
        <v/>
      </c>
      <c r="H3347" s="338" t="str">
        <f>IF(ISNUMBER(E3347), IF(G3347&gt;'Bulk DivVar Analysis'!$J$116,"Pass","Fail"),"")</f>
        <v/>
      </c>
      <c r="I3347" s="338" t="str">
        <f t="shared" si="54"/>
        <v/>
      </c>
      <c r="J3347" s="339"/>
      <c r="K3347" s="339"/>
      <c r="L3347" s="339"/>
      <c r="M3347" s="339"/>
      <c r="N3347" s="339"/>
      <c r="O3347" s="339"/>
      <c r="P3347" s="339"/>
      <c r="Q3347" s="339"/>
    </row>
    <row r="3348" spans="1:17" ht="13.5" customHeight="1">
      <c r="A3348" s="481"/>
      <c r="B3348" s="481"/>
      <c r="C3348" s="481"/>
      <c r="D3348" s="481"/>
      <c r="E3348" s="481"/>
      <c r="F3348" s="339"/>
      <c r="G3348" s="340" t="str">
        <f>IF(ISNUMBER(E3348),E3348/'Bulk DivVar Analysis'!$I$114,"")</f>
        <v/>
      </c>
      <c r="H3348" s="338" t="str">
        <f>IF(ISNUMBER(E3348), IF(G3348&gt;'Bulk DivVar Analysis'!$J$116,"Pass","Fail"),"")</f>
        <v/>
      </c>
      <c r="I3348" s="338" t="str">
        <f t="shared" si="54"/>
        <v/>
      </c>
      <c r="J3348" s="339"/>
      <c r="K3348" s="339"/>
      <c r="L3348" s="339"/>
      <c r="M3348" s="339"/>
      <c r="N3348" s="339"/>
      <c r="O3348" s="339"/>
      <c r="P3348" s="339"/>
      <c r="Q3348" s="339"/>
    </row>
    <row r="3349" spans="1:17" ht="13.5" customHeight="1">
      <c r="A3349" s="481"/>
      <c r="B3349" s="481"/>
      <c r="C3349" s="481"/>
      <c r="D3349" s="481"/>
      <c r="E3349" s="481"/>
      <c r="F3349" s="339"/>
      <c r="G3349" s="340" t="str">
        <f>IF(ISNUMBER(E3349),E3349/'Bulk DivVar Analysis'!$I$114,"")</f>
        <v/>
      </c>
      <c r="H3349" s="338" t="str">
        <f>IF(ISNUMBER(E3349), IF(G3349&gt;'Bulk DivVar Analysis'!$J$116,"Pass","Fail"),"")</f>
        <v/>
      </c>
      <c r="I3349" s="338" t="str">
        <f t="shared" si="54"/>
        <v/>
      </c>
      <c r="J3349" s="339"/>
      <c r="K3349" s="339"/>
      <c r="L3349" s="339"/>
      <c r="M3349" s="339"/>
      <c r="N3349" s="339"/>
      <c r="O3349" s="339"/>
      <c r="P3349" s="339"/>
      <c r="Q3349" s="339"/>
    </row>
    <row r="3350" spans="1:17" ht="13.5" customHeight="1">
      <c r="A3350" s="481"/>
      <c r="B3350" s="481"/>
      <c r="C3350" s="481"/>
      <c r="D3350" s="481"/>
      <c r="E3350" s="481"/>
      <c r="F3350" s="339"/>
      <c r="G3350" s="340" t="str">
        <f>IF(ISNUMBER(E3350),E3350/'Bulk DivVar Analysis'!$I$114,"")</f>
        <v/>
      </c>
      <c r="H3350" s="338" t="str">
        <f>IF(ISNUMBER(E3350), IF(G3350&gt;'Bulk DivVar Analysis'!$J$116,"Pass","Fail"),"")</f>
        <v/>
      </c>
      <c r="I3350" s="338" t="str">
        <f t="shared" si="54"/>
        <v/>
      </c>
      <c r="J3350" s="339"/>
      <c r="K3350" s="339"/>
      <c r="L3350" s="339"/>
      <c r="M3350" s="339"/>
      <c r="N3350" s="339"/>
      <c r="O3350" s="339"/>
      <c r="P3350" s="339"/>
      <c r="Q3350" s="339"/>
    </row>
    <row r="3351" spans="1:17" ht="13.5" customHeight="1">
      <c r="A3351" s="481"/>
      <c r="B3351" s="481"/>
      <c r="C3351" s="481"/>
      <c r="D3351" s="481"/>
      <c r="E3351" s="481"/>
      <c r="F3351" s="339"/>
      <c r="G3351" s="340" t="str">
        <f>IF(ISNUMBER(E3351),E3351/'Bulk DivVar Analysis'!$I$114,"")</f>
        <v/>
      </c>
      <c r="H3351" s="338" t="str">
        <f>IF(ISNUMBER(E3351), IF(G3351&gt;'Bulk DivVar Analysis'!$J$116,"Pass","Fail"),"")</f>
        <v/>
      </c>
      <c r="I3351" s="338" t="str">
        <f t="shared" si="54"/>
        <v/>
      </c>
      <c r="J3351" s="339"/>
      <c r="K3351" s="339"/>
      <c r="L3351" s="339"/>
      <c r="M3351" s="339"/>
      <c r="N3351" s="339"/>
      <c r="O3351" s="339"/>
      <c r="P3351" s="339"/>
      <c r="Q3351" s="339"/>
    </row>
    <row r="3352" spans="1:17" ht="13.5" customHeight="1">
      <c r="A3352" s="481"/>
      <c r="B3352" s="481"/>
      <c r="C3352" s="481"/>
      <c r="D3352" s="481"/>
      <c r="E3352" s="481"/>
      <c r="F3352" s="339"/>
      <c r="G3352" s="340" t="str">
        <f>IF(ISNUMBER(E3352),E3352/'Bulk DivVar Analysis'!$I$114,"")</f>
        <v/>
      </c>
      <c r="H3352" s="338" t="str">
        <f>IF(ISNUMBER(E3352), IF(G3352&gt;'Bulk DivVar Analysis'!$J$116,"Pass","Fail"),"")</f>
        <v/>
      </c>
      <c r="I3352" s="338" t="str">
        <f t="shared" si="54"/>
        <v/>
      </c>
      <c r="J3352" s="339"/>
      <c r="K3352" s="339"/>
      <c r="L3352" s="339"/>
      <c r="M3352" s="339"/>
      <c r="N3352" s="339"/>
      <c r="O3352" s="339"/>
      <c r="P3352" s="339"/>
      <c r="Q3352" s="339"/>
    </row>
    <row r="3353" spans="1:17" ht="13.5" customHeight="1">
      <c r="A3353" s="481"/>
      <c r="B3353" s="481"/>
      <c r="C3353" s="481"/>
      <c r="D3353" s="481"/>
      <c r="E3353" s="481"/>
      <c r="F3353" s="339"/>
      <c r="G3353" s="340" t="str">
        <f>IF(ISNUMBER(E3353),E3353/'Bulk DivVar Analysis'!$I$114,"")</f>
        <v/>
      </c>
      <c r="H3353" s="338" t="str">
        <f>IF(ISNUMBER(E3353), IF(G3353&gt;'Bulk DivVar Analysis'!$J$116,"Pass","Fail"),"")</f>
        <v/>
      </c>
      <c r="I3353" s="338" t="str">
        <f t="shared" si="54"/>
        <v/>
      </c>
      <c r="J3353" s="339"/>
      <c r="K3353" s="339"/>
      <c r="L3353" s="339"/>
      <c r="M3353" s="339"/>
      <c r="N3353" s="339"/>
      <c r="O3353" s="339"/>
      <c r="P3353" s="339"/>
      <c r="Q3353" s="339"/>
    </row>
    <row r="3354" spans="1:17" ht="13.5" customHeight="1">
      <c r="A3354" s="481"/>
      <c r="B3354" s="481"/>
      <c r="C3354" s="481"/>
      <c r="D3354" s="481"/>
      <c r="E3354" s="481"/>
      <c r="F3354" s="339"/>
      <c r="G3354" s="340" t="str">
        <f>IF(ISNUMBER(E3354),E3354/'Bulk DivVar Analysis'!$I$114,"")</f>
        <v/>
      </c>
      <c r="H3354" s="338" t="str">
        <f>IF(ISNUMBER(E3354), IF(G3354&gt;'Bulk DivVar Analysis'!$J$116,"Pass","Fail"),"")</f>
        <v/>
      </c>
      <c r="I3354" s="338" t="str">
        <f t="shared" si="54"/>
        <v/>
      </c>
      <c r="J3354" s="339"/>
      <c r="K3354" s="339"/>
      <c r="L3354" s="339"/>
      <c r="M3354" s="339"/>
      <c r="N3354" s="339"/>
      <c r="O3354" s="339"/>
      <c r="P3354" s="339"/>
      <c r="Q3354" s="339"/>
    </row>
    <row r="3355" spans="1:17" ht="13.5" customHeight="1">
      <c r="A3355" s="481"/>
      <c r="B3355" s="481"/>
      <c r="C3355" s="481"/>
      <c r="D3355" s="481"/>
      <c r="E3355" s="481"/>
      <c r="F3355" s="339"/>
      <c r="G3355" s="340" t="str">
        <f>IF(ISNUMBER(E3355),E3355/'Bulk DivVar Analysis'!$I$114,"")</f>
        <v/>
      </c>
      <c r="H3355" s="338" t="str">
        <f>IF(ISNUMBER(E3355), IF(G3355&gt;'Bulk DivVar Analysis'!$J$116,"Pass","Fail"),"")</f>
        <v/>
      </c>
      <c r="I3355" s="338" t="str">
        <f t="shared" si="54"/>
        <v/>
      </c>
      <c r="J3355" s="339"/>
      <c r="K3355" s="339"/>
      <c r="L3355" s="339"/>
      <c r="M3355" s="339"/>
      <c r="N3355" s="339"/>
      <c r="O3355" s="339"/>
      <c r="P3355" s="339"/>
      <c r="Q3355" s="339"/>
    </row>
    <row r="3356" spans="1:17" ht="13.5" customHeight="1">
      <c r="A3356" s="481"/>
      <c r="B3356" s="481"/>
      <c r="C3356" s="481"/>
      <c r="D3356" s="481"/>
      <c r="E3356" s="481"/>
      <c r="F3356" s="339"/>
      <c r="G3356" s="340" t="str">
        <f>IF(ISNUMBER(E3356),E3356/'Bulk DivVar Analysis'!$I$114,"")</f>
        <v/>
      </c>
      <c r="H3356" s="338" t="str">
        <f>IF(ISNUMBER(E3356), IF(G3356&gt;'Bulk DivVar Analysis'!$J$116,"Pass","Fail"),"")</f>
        <v/>
      </c>
      <c r="I3356" s="338" t="str">
        <f t="shared" si="54"/>
        <v/>
      </c>
      <c r="J3356" s="339"/>
      <c r="K3356" s="339"/>
      <c r="L3356" s="339"/>
      <c r="M3356" s="339"/>
      <c r="N3356" s="339"/>
      <c r="O3356" s="339"/>
      <c r="P3356" s="339"/>
      <c r="Q3356" s="339"/>
    </row>
    <row r="3357" spans="1:17" ht="13.5" customHeight="1">
      <c r="A3357" s="481"/>
      <c r="B3357" s="481"/>
      <c r="C3357" s="481"/>
      <c r="D3357" s="481"/>
      <c r="E3357" s="481"/>
      <c r="F3357" s="339"/>
      <c r="G3357" s="340" t="str">
        <f>IF(ISNUMBER(E3357),E3357/'Bulk DivVar Analysis'!$I$114,"")</f>
        <v/>
      </c>
      <c r="H3357" s="338" t="str">
        <f>IF(ISNUMBER(E3357), IF(G3357&gt;'Bulk DivVar Analysis'!$J$116,"Pass","Fail"),"")</f>
        <v/>
      </c>
      <c r="I3357" s="338" t="str">
        <f t="shared" si="54"/>
        <v/>
      </c>
      <c r="J3357" s="339"/>
      <c r="K3357" s="339"/>
      <c r="L3357" s="339"/>
      <c r="M3357" s="339"/>
      <c r="N3357" s="339"/>
      <c r="O3357" s="339"/>
      <c r="P3357" s="339"/>
      <c r="Q3357" s="339"/>
    </row>
    <row r="3358" spans="1:17" ht="13.5" customHeight="1">
      <c r="A3358" s="481"/>
      <c r="B3358" s="481"/>
      <c r="C3358" s="481"/>
      <c r="D3358" s="481"/>
      <c r="E3358" s="481"/>
      <c r="F3358" s="339"/>
      <c r="G3358" s="340" t="str">
        <f>IF(ISNUMBER(E3358),E3358/'Bulk DivVar Analysis'!$I$114,"")</f>
        <v/>
      </c>
      <c r="H3358" s="338" t="str">
        <f>IF(ISNUMBER(E3358), IF(G3358&gt;'Bulk DivVar Analysis'!$J$116,"Pass","Fail"),"")</f>
        <v/>
      </c>
      <c r="I3358" s="338" t="str">
        <f t="shared" si="54"/>
        <v/>
      </c>
      <c r="J3358" s="339"/>
      <c r="K3358" s="339"/>
      <c r="L3358" s="339"/>
      <c r="M3358" s="339"/>
      <c r="N3358" s="339"/>
      <c r="O3358" s="339"/>
      <c r="P3358" s="339"/>
      <c r="Q3358" s="339"/>
    </row>
    <row r="3359" spans="1:17" ht="13.5" customHeight="1">
      <c r="A3359" s="481"/>
      <c r="B3359" s="481"/>
      <c r="C3359" s="481"/>
      <c r="D3359" s="481"/>
      <c r="E3359" s="481"/>
      <c r="F3359" s="339"/>
      <c r="G3359" s="340" t="str">
        <f>IF(ISNUMBER(E3359),E3359/'Bulk DivVar Analysis'!$I$114,"")</f>
        <v/>
      </c>
      <c r="H3359" s="338" t="str">
        <f>IF(ISNUMBER(E3359), IF(G3359&gt;'Bulk DivVar Analysis'!$J$116,"Pass","Fail"),"")</f>
        <v/>
      </c>
      <c r="I3359" s="338" t="str">
        <f t="shared" si="54"/>
        <v/>
      </c>
      <c r="J3359" s="339"/>
      <c r="K3359" s="339"/>
      <c r="L3359" s="339"/>
      <c r="M3359" s="339"/>
      <c r="N3359" s="339"/>
      <c r="O3359" s="339"/>
      <c r="P3359" s="339"/>
      <c r="Q3359" s="339"/>
    </row>
    <row r="3360" spans="1:17" ht="13.5" customHeight="1">
      <c r="A3360" s="481"/>
      <c r="B3360" s="481"/>
      <c r="C3360" s="481"/>
      <c r="D3360" s="481"/>
      <c r="E3360" s="481"/>
      <c r="F3360" s="339"/>
      <c r="G3360" s="340" t="str">
        <f>IF(ISNUMBER(E3360),E3360/'Bulk DivVar Analysis'!$I$114,"")</f>
        <v/>
      </c>
      <c r="H3360" s="338" t="str">
        <f>IF(ISNUMBER(E3360), IF(G3360&gt;'Bulk DivVar Analysis'!$J$116,"Pass","Fail"),"")</f>
        <v/>
      </c>
      <c r="I3360" s="338" t="str">
        <f t="shared" si="54"/>
        <v/>
      </c>
      <c r="J3360" s="339"/>
      <c r="K3360" s="339"/>
      <c r="L3360" s="339"/>
      <c r="M3360" s="339"/>
      <c r="N3360" s="339"/>
      <c r="O3360" s="339"/>
      <c r="P3360" s="339"/>
      <c r="Q3360" s="339"/>
    </row>
    <row r="3361" spans="1:17" ht="13.5" customHeight="1">
      <c r="A3361" s="481"/>
      <c r="B3361" s="481"/>
      <c r="C3361" s="481"/>
      <c r="D3361" s="481"/>
      <c r="E3361" s="481"/>
      <c r="F3361" s="339"/>
      <c r="G3361" s="340" t="str">
        <f>IF(ISNUMBER(E3361),E3361/'Bulk DivVar Analysis'!$I$114,"")</f>
        <v/>
      </c>
      <c r="H3361" s="338" t="str">
        <f>IF(ISNUMBER(E3361), IF(G3361&gt;'Bulk DivVar Analysis'!$J$116,"Pass","Fail"),"")</f>
        <v/>
      </c>
      <c r="I3361" s="338" t="str">
        <f t="shared" si="54"/>
        <v/>
      </c>
      <c r="J3361" s="339"/>
      <c r="K3361" s="339"/>
      <c r="L3361" s="339"/>
      <c r="M3361" s="339"/>
      <c r="N3361" s="339"/>
      <c r="O3361" s="339"/>
      <c r="P3361" s="339"/>
      <c r="Q3361" s="339"/>
    </row>
    <row r="3362" spans="1:17" ht="13.5" customHeight="1">
      <c r="A3362" s="481"/>
      <c r="B3362" s="481"/>
      <c r="C3362" s="481"/>
      <c r="D3362" s="481"/>
      <c r="E3362" s="481"/>
      <c r="F3362" s="339"/>
      <c r="G3362" s="340" t="str">
        <f>IF(ISNUMBER(E3362),E3362/'Bulk DivVar Analysis'!$I$114,"")</f>
        <v/>
      </c>
      <c r="H3362" s="338" t="str">
        <f>IF(ISNUMBER(E3362), IF(G3362&gt;'Bulk DivVar Analysis'!$J$116,"Pass","Fail"),"")</f>
        <v/>
      </c>
      <c r="I3362" s="338" t="str">
        <f t="shared" si="54"/>
        <v/>
      </c>
      <c r="J3362" s="339"/>
      <c r="K3362" s="339"/>
      <c r="L3362" s="339"/>
      <c r="M3362" s="339"/>
      <c r="N3362" s="339"/>
      <c r="O3362" s="339"/>
      <c r="P3362" s="339"/>
      <c r="Q3362" s="339"/>
    </row>
    <row r="3363" spans="1:17" ht="13.5" customHeight="1">
      <c r="A3363" s="481"/>
      <c r="B3363" s="481"/>
      <c r="C3363" s="481"/>
      <c r="D3363" s="481"/>
      <c r="E3363" s="481"/>
      <c r="F3363" s="339"/>
      <c r="G3363" s="340" t="str">
        <f>IF(ISNUMBER(E3363),E3363/'Bulk DivVar Analysis'!$I$114,"")</f>
        <v/>
      </c>
      <c r="H3363" s="338" t="str">
        <f>IF(ISNUMBER(E3363), IF(G3363&gt;'Bulk DivVar Analysis'!$J$116,"Pass","Fail"),"")</f>
        <v/>
      </c>
      <c r="I3363" s="338" t="str">
        <f t="shared" si="54"/>
        <v/>
      </c>
      <c r="J3363" s="339"/>
      <c r="K3363" s="339"/>
      <c r="L3363" s="339"/>
      <c r="M3363" s="339"/>
      <c r="N3363" s="339"/>
      <c r="O3363" s="339"/>
      <c r="P3363" s="339"/>
      <c r="Q3363" s="339"/>
    </row>
    <row r="3364" spans="1:17" ht="13.5" customHeight="1">
      <c r="A3364" s="481"/>
      <c r="B3364" s="481"/>
      <c r="C3364" s="481"/>
      <c r="D3364" s="481"/>
      <c r="E3364" s="481"/>
      <c r="F3364" s="339"/>
      <c r="G3364" s="340" t="str">
        <f>IF(ISNUMBER(E3364),E3364/'Bulk DivVar Analysis'!$I$114,"")</f>
        <v/>
      </c>
      <c r="H3364" s="338" t="str">
        <f>IF(ISNUMBER(E3364), IF(G3364&gt;'Bulk DivVar Analysis'!$J$116,"Pass","Fail"),"")</f>
        <v/>
      </c>
      <c r="I3364" s="338" t="str">
        <f t="shared" si="54"/>
        <v/>
      </c>
      <c r="J3364" s="339"/>
      <c r="K3364" s="339"/>
      <c r="L3364" s="339"/>
      <c r="M3364" s="339"/>
      <c r="N3364" s="339"/>
      <c r="O3364" s="339"/>
      <c r="P3364" s="339"/>
      <c r="Q3364" s="339"/>
    </row>
    <row r="3365" spans="1:17" ht="13.5" customHeight="1">
      <c r="A3365" s="481"/>
      <c r="B3365" s="481"/>
      <c r="C3365" s="481"/>
      <c r="D3365" s="481"/>
      <c r="E3365" s="481"/>
      <c r="F3365" s="339"/>
      <c r="G3365" s="340" t="str">
        <f>IF(ISNUMBER(E3365),E3365/'Bulk DivVar Analysis'!$I$114,"")</f>
        <v/>
      </c>
      <c r="H3365" s="338" t="str">
        <f>IF(ISNUMBER(E3365), IF(G3365&gt;'Bulk DivVar Analysis'!$J$116,"Pass","Fail"),"")</f>
        <v/>
      </c>
      <c r="I3365" s="338" t="str">
        <f t="shared" si="54"/>
        <v/>
      </c>
      <c r="J3365" s="339"/>
      <c r="K3365" s="339"/>
      <c r="L3365" s="339"/>
      <c r="M3365" s="339"/>
      <c r="N3365" s="339"/>
      <c r="O3365" s="339"/>
      <c r="P3365" s="339"/>
      <c r="Q3365" s="339"/>
    </row>
    <row r="3366" spans="1:17" ht="13.5" customHeight="1">
      <c r="A3366" s="481"/>
      <c r="B3366" s="481"/>
      <c r="C3366" s="481"/>
      <c r="D3366" s="481"/>
      <c r="E3366" s="481"/>
      <c r="F3366" s="339"/>
      <c r="G3366" s="340" t="str">
        <f>IF(ISNUMBER(E3366),E3366/'Bulk DivVar Analysis'!$I$114,"")</f>
        <v/>
      </c>
      <c r="H3366" s="338" t="str">
        <f>IF(ISNUMBER(E3366), IF(G3366&gt;'Bulk DivVar Analysis'!$J$116,"Pass","Fail"),"")</f>
        <v/>
      </c>
      <c r="I3366" s="338" t="str">
        <f t="shared" si="54"/>
        <v/>
      </c>
      <c r="J3366" s="339"/>
      <c r="K3366" s="339"/>
      <c r="L3366" s="339"/>
      <c r="M3366" s="339"/>
      <c r="N3366" s="339"/>
      <c r="O3366" s="339"/>
      <c r="P3366" s="339"/>
      <c r="Q3366" s="339"/>
    </row>
    <row r="3367" spans="1:17" ht="13.5" customHeight="1">
      <c r="A3367" s="481"/>
      <c r="B3367" s="481"/>
      <c r="C3367" s="481"/>
      <c r="D3367" s="481"/>
      <c r="E3367" s="481"/>
      <c r="F3367" s="339"/>
      <c r="G3367" s="340" t="str">
        <f>IF(ISNUMBER(E3367),E3367/'Bulk DivVar Analysis'!$I$114,"")</f>
        <v/>
      </c>
      <c r="H3367" s="338" t="str">
        <f>IF(ISNUMBER(E3367), IF(G3367&gt;'Bulk DivVar Analysis'!$J$116,"Pass","Fail"),"")</f>
        <v/>
      </c>
      <c r="I3367" s="338" t="str">
        <f t="shared" si="54"/>
        <v/>
      </c>
      <c r="J3367" s="339"/>
      <c r="K3367" s="339"/>
      <c r="L3367" s="339"/>
      <c r="M3367" s="339"/>
      <c r="N3367" s="339"/>
      <c r="O3367" s="339"/>
      <c r="P3367" s="339"/>
      <c r="Q3367" s="339"/>
    </row>
    <row r="3368" spans="1:17" ht="13.5" customHeight="1">
      <c r="A3368" s="481"/>
      <c r="B3368" s="481"/>
      <c r="C3368" s="481"/>
      <c r="D3368" s="481"/>
      <c r="E3368" s="481"/>
      <c r="F3368" s="339"/>
      <c r="G3368" s="340" t="str">
        <f>IF(ISNUMBER(E3368),E3368/'Bulk DivVar Analysis'!$I$114,"")</f>
        <v/>
      </c>
      <c r="H3368" s="338" t="str">
        <f>IF(ISNUMBER(E3368), IF(G3368&gt;'Bulk DivVar Analysis'!$J$116,"Pass","Fail"),"")</f>
        <v/>
      </c>
      <c r="I3368" s="338" t="str">
        <f t="shared" si="54"/>
        <v/>
      </c>
      <c r="J3368" s="339"/>
      <c r="K3368" s="339"/>
      <c r="L3368" s="339"/>
      <c r="M3368" s="339"/>
      <c r="N3368" s="339"/>
      <c r="O3368" s="339"/>
      <c r="P3368" s="339"/>
      <c r="Q3368" s="339"/>
    </row>
    <row r="3369" spans="1:17" ht="13.5" customHeight="1">
      <c r="A3369" s="481"/>
      <c r="B3369" s="481"/>
      <c r="C3369" s="481"/>
      <c r="D3369" s="481"/>
      <c r="E3369" s="481"/>
      <c r="F3369" s="339"/>
      <c r="G3369" s="340" t="str">
        <f>IF(ISNUMBER(E3369),E3369/'Bulk DivVar Analysis'!$I$114,"")</f>
        <v/>
      </c>
      <c r="H3369" s="338" t="str">
        <f>IF(ISNUMBER(E3369), IF(G3369&gt;'Bulk DivVar Analysis'!$J$116,"Pass","Fail"),"")</f>
        <v/>
      </c>
      <c r="I3369" s="338" t="str">
        <f t="shared" si="54"/>
        <v/>
      </c>
      <c r="J3369" s="339"/>
      <c r="K3369" s="339"/>
      <c r="L3369" s="339"/>
      <c r="M3369" s="339"/>
      <c r="N3369" s="339"/>
      <c r="O3369" s="339"/>
      <c r="P3369" s="339"/>
      <c r="Q3369" s="339"/>
    </row>
    <row r="3370" spans="1:17" ht="13.5" customHeight="1">
      <c r="A3370" s="481"/>
      <c r="B3370" s="481"/>
      <c r="C3370" s="481"/>
      <c r="D3370" s="481"/>
      <c r="E3370" s="481"/>
      <c r="F3370" s="339"/>
      <c r="G3370" s="340" t="str">
        <f>IF(ISNUMBER(E3370),E3370/'Bulk DivVar Analysis'!$I$114,"")</f>
        <v/>
      </c>
      <c r="H3370" s="338" t="str">
        <f>IF(ISNUMBER(E3370), IF(G3370&gt;'Bulk DivVar Analysis'!$J$116,"Pass","Fail"),"")</f>
        <v/>
      </c>
      <c r="I3370" s="338" t="str">
        <f t="shared" si="54"/>
        <v/>
      </c>
      <c r="J3370" s="339"/>
      <c r="K3370" s="339"/>
      <c r="L3370" s="339"/>
      <c r="M3370" s="339"/>
      <c r="N3370" s="339"/>
      <c r="O3370" s="339"/>
      <c r="P3370" s="339"/>
      <c r="Q3370" s="339"/>
    </row>
    <row r="3371" spans="1:17" ht="13.5" customHeight="1">
      <c r="A3371" s="481"/>
      <c r="B3371" s="481"/>
      <c r="C3371" s="481"/>
      <c r="D3371" s="481"/>
      <c r="E3371" s="481"/>
      <c r="F3371" s="339"/>
      <c r="G3371" s="340" t="str">
        <f>IF(ISNUMBER(E3371),E3371/'Bulk DivVar Analysis'!$I$114,"")</f>
        <v/>
      </c>
      <c r="H3371" s="338" t="str">
        <f>IF(ISNUMBER(E3371), IF(G3371&gt;'Bulk DivVar Analysis'!$J$116,"Pass","Fail"),"")</f>
        <v/>
      </c>
      <c r="I3371" s="338" t="str">
        <f t="shared" si="54"/>
        <v/>
      </c>
      <c r="J3371" s="339"/>
      <c r="K3371" s="339"/>
      <c r="L3371" s="339"/>
      <c r="M3371" s="339"/>
      <c r="N3371" s="339"/>
      <c r="O3371" s="339"/>
      <c r="P3371" s="339"/>
      <c r="Q3371" s="339"/>
    </row>
    <row r="3372" spans="1:17" ht="13.5" customHeight="1">
      <c r="A3372" s="481"/>
      <c r="B3372" s="481"/>
      <c r="C3372" s="481"/>
      <c r="D3372" s="481"/>
      <c r="E3372" s="481"/>
      <c r="F3372" s="339"/>
      <c r="G3372" s="340" t="str">
        <f>IF(ISNUMBER(E3372),E3372/'Bulk DivVar Analysis'!$I$114,"")</f>
        <v/>
      </c>
      <c r="H3372" s="338" t="str">
        <f>IF(ISNUMBER(E3372), IF(G3372&gt;'Bulk DivVar Analysis'!$J$116,"Pass","Fail"),"")</f>
        <v/>
      </c>
      <c r="I3372" s="338" t="str">
        <f t="shared" si="54"/>
        <v/>
      </c>
      <c r="J3372" s="339"/>
      <c r="K3372" s="339"/>
      <c r="L3372" s="339"/>
      <c r="M3372" s="339"/>
      <c r="N3372" s="339"/>
      <c r="O3372" s="339"/>
      <c r="P3372" s="339"/>
      <c r="Q3372" s="339"/>
    </row>
    <row r="3373" spans="1:17" ht="13.5" customHeight="1">
      <c r="A3373" s="481"/>
      <c r="B3373" s="481"/>
      <c r="C3373" s="481"/>
      <c r="D3373" s="481"/>
      <c r="E3373" s="481"/>
      <c r="F3373" s="339"/>
      <c r="G3373" s="340" t="str">
        <f>IF(ISNUMBER(E3373),E3373/'Bulk DivVar Analysis'!$I$114,"")</f>
        <v/>
      </c>
      <c r="H3373" s="338" t="str">
        <f>IF(ISNUMBER(E3373), IF(G3373&gt;'Bulk DivVar Analysis'!$J$116,"Pass","Fail"),"")</f>
        <v/>
      </c>
      <c r="I3373" s="338" t="str">
        <f t="shared" si="54"/>
        <v/>
      </c>
      <c r="J3373" s="339"/>
      <c r="K3373" s="339"/>
      <c r="L3373" s="339"/>
      <c r="M3373" s="339"/>
      <c r="N3373" s="339"/>
      <c r="O3373" s="339"/>
      <c r="P3373" s="339"/>
      <c r="Q3373" s="339"/>
    </row>
    <row r="3374" spans="1:17" ht="13.5" customHeight="1">
      <c r="A3374" s="481"/>
      <c r="B3374" s="481"/>
      <c r="C3374" s="481"/>
      <c r="D3374" s="481"/>
      <c r="E3374" s="481"/>
      <c r="F3374" s="339"/>
      <c r="G3374" s="340" t="str">
        <f>IF(ISNUMBER(E3374),E3374/'Bulk DivVar Analysis'!$I$114,"")</f>
        <v/>
      </c>
      <c r="H3374" s="338" t="str">
        <f>IF(ISNUMBER(E3374), IF(G3374&gt;'Bulk DivVar Analysis'!$J$116,"Pass","Fail"),"")</f>
        <v/>
      </c>
      <c r="I3374" s="338" t="str">
        <f t="shared" si="54"/>
        <v/>
      </c>
      <c r="J3374" s="339"/>
      <c r="K3374" s="339"/>
      <c r="L3374" s="339"/>
      <c r="M3374" s="339"/>
      <c r="N3374" s="339"/>
      <c r="O3374" s="339"/>
      <c r="P3374" s="339"/>
      <c r="Q3374" s="339"/>
    </row>
    <row r="3375" spans="1:17" ht="13.5" customHeight="1">
      <c r="A3375" s="481"/>
      <c r="B3375" s="481"/>
      <c r="C3375" s="481"/>
      <c r="D3375" s="481"/>
      <c r="E3375" s="481"/>
      <c r="F3375" s="339"/>
      <c r="G3375" s="340" t="str">
        <f>IF(ISNUMBER(E3375),E3375/'Bulk DivVar Analysis'!$I$114,"")</f>
        <v/>
      </c>
      <c r="H3375" s="338" t="str">
        <f>IF(ISNUMBER(E3375), IF(G3375&gt;'Bulk DivVar Analysis'!$J$116,"Pass","Fail"),"")</f>
        <v/>
      </c>
      <c r="I3375" s="338" t="str">
        <f t="shared" si="54"/>
        <v/>
      </c>
      <c r="J3375" s="339"/>
      <c r="K3375" s="339"/>
      <c r="L3375" s="339"/>
      <c r="M3375" s="339"/>
      <c r="N3375" s="339"/>
      <c r="O3375" s="339"/>
      <c r="P3375" s="339"/>
      <c r="Q3375" s="339"/>
    </row>
    <row r="3376" spans="1:17" ht="13.5" customHeight="1">
      <c r="A3376" s="481"/>
      <c r="B3376" s="481"/>
      <c r="C3376" s="481"/>
      <c r="D3376" s="481"/>
      <c r="E3376" s="481"/>
      <c r="F3376" s="339"/>
      <c r="G3376" s="340" t="str">
        <f>IF(ISNUMBER(E3376),E3376/'Bulk DivVar Analysis'!$I$114,"")</f>
        <v/>
      </c>
      <c r="H3376" s="338" t="str">
        <f>IF(ISNUMBER(E3376), IF(G3376&gt;'Bulk DivVar Analysis'!$J$116,"Pass","Fail"),"")</f>
        <v/>
      </c>
      <c r="I3376" s="338" t="str">
        <f t="shared" si="54"/>
        <v/>
      </c>
      <c r="J3376" s="339"/>
      <c r="K3376" s="339"/>
      <c r="L3376" s="339"/>
      <c r="M3376" s="339"/>
      <c r="N3376" s="339"/>
      <c r="O3376" s="339"/>
      <c r="P3376" s="339"/>
      <c r="Q3376" s="339"/>
    </row>
    <row r="3377" spans="1:17" ht="13.5" customHeight="1">
      <c r="A3377" s="481"/>
      <c r="B3377" s="481"/>
      <c r="C3377" s="481"/>
      <c r="D3377" s="481"/>
      <c r="E3377" s="481"/>
      <c r="F3377" s="339"/>
      <c r="G3377" s="340" t="str">
        <f>IF(ISNUMBER(E3377),E3377/'Bulk DivVar Analysis'!$I$114,"")</f>
        <v/>
      </c>
      <c r="H3377" s="338" t="str">
        <f>IF(ISNUMBER(E3377), IF(G3377&gt;'Bulk DivVar Analysis'!$J$116,"Pass","Fail"),"")</f>
        <v/>
      </c>
      <c r="I3377" s="338" t="str">
        <f t="shared" si="54"/>
        <v/>
      </c>
      <c r="J3377" s="339"/>
      <c r="K3377" s="339"/>
      <c r="L3377" s="339"/>
      <c r="M3377" s="339"/>
      <c r="N3377" s="339"/>
      <c r="O3377" s="339"/>
      <c r="P3377" s="339"/>
      <c r="Q3377" s="339"/>
    </row>
    <row r="3378" spans="1:17" ht="13.5" customHeight="1">
      <c r="A3378" s="481"/>
      <c r="B3378" s="481"/>
      <c r="C3378" s="481"/>
      <c r="D3378" s="481"/>
      <c r="E3378" s="481"/>
      <c r="F3378" s="339"/>
      <c r="G3378" s="340" t="str">
        <f>IF(ISNUMBER(E3378),E3378/'Bulk DivVar Analysis'!$I$114,"")</f>
        <v/>
      </c>
      <c r="H3378" s="338" t="str">
        <f>IF(ISNUMBER(E3378), IF(G3378&gt;'Bulk DivVar Analysis'!$J$116,"Pass","Fail"),"")</f>
        <v/>
      </c>
      <c r="I3378" s="338" t="str">
        <f t="shared" si="54"/>
        <v/>
      </c>
      <c r="J3378" s="339"/>
      <c r="K3378" s="339"/>
      <c r="L3378" s="339"/>
      <c r="M3378" s="339"/>
      <c r="N3378" s="339"/>
      <c r="O3378" s="339"/>
      <c r="P3378" s="339"/>
      <c r="Q3378" s="339"/>
    </row>
    <row r="3379" spans="1:17" ht="13.5" customHeight="1">
      <c r="A3379" s="481"/>
      <c r="B3379" s="481"/>
      <c r="C3379" s="481"/>
      <c r="D3379" s="481"/>
      <c r="E3379" s="481"/>
      <c r="F3379" s="339"/>
      <c r="G3379" s="340" t="str">
        <f>IF(ISNUMBER(E3379),E3379/'Bulk DivVar Analysis'!$I$114,"")</f>
        <v/>
      </c>
      <c r="H3379" s="338" t="str">
        <f>IF(ISNUMBER(E3379), IF(G3379&gt;'Bulk DivVar Analysis'!$J$116,"Pass","Fail"),"")</f>
        <v/>
      </c>
      <c r="I3379" s="338" t="str">
        <f t="shared" si="54"/>
        <v/>
      </c>
      <c r="J3379" s="339"/>
      <c r="K3379" s="339"/>
      <c r="L3379" s="339"/>
      <c r="M3379" s="339"/>
      <c r="N3379" s="339"/>
      <c r="O3379" s="339"/>
      <c r="P3379" s="339"/>
      <c r="Q3379" s="339"/>
    </row>
    <row r="3380" spans="1:17" ht="13.5" customHeight="1">
      <c r="A3380" s="481"/>
      <c r="B3380" s="481"/>
      <c r="C3380" s="481"/>
      <c r="D3380" s="481"/>
      <c r="E3380" s="481"/>
      <c r="F3380" s="339"/>
      <c r="G3380" s="340" t="str">
        <f>IF(ISNUMBER(E3380),E3380/'Bulk DivVar Analysis'!$I$114,"")</f>
        <v/>
      </c>
      <c r="H3380" s="338" t="str">
        <f>IF(ISNUMBER(E3380), IF(G3380&gt;'Bulk DivVar Analysis'!$J$116,"Pass","Fail"),"")</f>
        <v/>
      </c>
      <c r="I3380" s="338" t="str">
        <f t="shared" si="54"/>
        <v/>
      </c>
      <c r="J3380" s="339"/>
      <c r="K3380" s="339"/>
      <c r="L3380" s="339"/>
      <c r="M3380" s="339"/>
      <c r="N3380" s="339"/>
      <c r="O3380" s="339"/>
      <c r="P3380" s="339"/>
      <c r="Q3380" s="339"/>
    </row>
    <row r="3381" spans="1:17" ht="13.5" customHeight="1">
      <c r="A3381" s="481"/>
      <c r="B3381" s="481"/>
      <c r="C3381" s="481"/>
      <c r="D3381" s="481"/>
      <c r="E3381" s="481"/>
      <c r="F3381" s="339"/>
      <c r="G3381" s="340" t="str">
        <f>IF(ISNUMBER(E3381),E3381/'Bulk DivVar Analysis'!$I$114,"")</f>
        <v/>
      </c>
      <c r="H3381" s="338" t="str">
        <f>IF(ISNUMBER(E3381), IF(G3381&gt;'Bulk DivVar Analysis'!$J$116,"Pass","Fail"),"")</f>
        <v/>
      </c>
      <c r="I3381" s="338" t="str">
        <f t="shared" si="54"/>
        <v/>
      </c>
      <c r="J3381" s="339"/>
      <c r="K3381" s="339"/>
      <c r="L3381" s="339"/>
      <c r="M3381" s="339"/>
      <c r="N3381" s="339"/>
      <c r="O3381" s="339"/>
      <c r="P3381" s="339"/>
      <c r="Q3381" s="339"/>
    </row>
    <row r="3382" spans="1:17" ht="13.5" customHeight="1">
      <c r="A3382" s="481"/>
      <c r="B3382" s="481"/>
      <c r="C3382" s="481"/>
      <c r="D3382" s="481"/>
      <c r="E3382" s="481"/>
      <c r="F3382" s="339"/>
      <c r="G3382" s="340" t="str">
        <f>IF(ISNUMBER(E3382),E3382/'Bulk DivVar Analysis'!$I$114,"")</f>
        <v/>
      </c>
      <c r="H3382" s="338" t="str">
        <f>IF(ISNUMBER(E3382), IF(G3382&gt;'Bulk DivVar Analysis'!$J$116,"Pass","Fail"),"")</f>
        <v/>
      </c>
      <c r="I3382" s="338" t="str">
        <f t="shared" si="54"/>
        <v/>
      </c>
      <c r="J3382" s="339"/>
      <c r="K3382" s="339"/>
      <c r="L3382" s="339"/>
      <c r="M3382" s="339"/>
      <c r="N3382" s="339"/>
      <c r="O3382" s="339"/>
      <c r="P3382" s="339"/>
      <c r="Q3382" s="339"/>
    </row>
    <row r="3383" spans="1:17" ht="13.5" customHeight="1">
      <c r="A3383" s="481"/>
      <c r="B3383" s="481"/>
      <c r="C3383" s="481"/>
      <c r="D3383" s="481"/>
      <c r="E3383" s="481"/>
      <c r="F3383" s="339"/>
      <c r="G3383" s="340" t="str">
        <f>IF(ISNUMBER(E3383),E3383/'Bulk DivVar Analysis'!$I$114,"")</f>
        <v/>
      </c>
      <c r="H3383" s="338" t="str">
        <f>IF(ISNUMBER(E3383), IF(G3383&gt;'Bulk DivVar Analysis'!$J$116,"Pass","Fail"),"")</f>
        <v/>
      </c>
      <c r="I3383" s="338" t="str">
        <f t="shared" si="54"/>
        <v/>
      </c>
      <c r="J3383" s="339"/>
      <c r="K3383" s="339"/>
      <c r="L3383" s="339"/>
      <c r="M3383" s="339"/>
      <c r="N3383" s="339"/>
      <c r="O3383" s="339"/>
      <c r="P3383" s="339"/>
      <c r="Q3383" s="339"/>
    </row>
    <row r="3384" spans="1:17" ht="13.5" customHeight="1">
      <c r="A3384" s="481"/>
      <c r="B3384" s="481"/>
      <c r="C3384" s="481"/>
      <c r="D3384" s="481"/>
      <c r="E3384" s="481"/>
      <c r="F3384" s="339"/>
      <c r="G3384" s="340" t="str">
        <f>IF(ISNUMBER(E3384),E3384/'Bulk DivVar Analysis'!$I$114,"")</f>
        <v/>
      </c>
      <c r="H3384" s="338" t="str">
        <f>IF(ISNUMBER(E3384), IF(G3384&gt;'Bulk DivVar Analysis'!$J$116,"Pass","Fail"),"")</f>
        <v/>
      </c>
      <c r="I3384" s="338" t="str">
        <f t="shared" si="54"/>
        <v/>
      </c>
      <c r="J3384" s="339"/>
      <c r="K3384" s="339"/>
      <c r="L3384" s="339"/>
      <c r="M3384" s="339"/>
      <c r="N3384" s="339"/>
      <c r="O3384" s="339"/>
      <c r="P3384" s="339"/>
      <c r="Q3384" s="339"/>
    </row>
    <row r="3385" spans="1:17" ht="13.5" customHeight="1">
      <c r="A3385" s="481"/>
      <c r="B3385" s="481"/>
      <c r="C3385" s="481"/>
      <c r="D3385" s="481"/>
      <c r="E3385" s="481"/>
      <c r="F3385" s="339"/>
      <c r="G3385" s="340" t="str">
        <f>IF(ISNUMBER(E3385),E3385/'Bulk DivVar Analysis'!$I$114,"")</f>
        <v/>
      </c>
      <c r="H3385" s="338" t="str">
        <f>IF(ISNUMBER(E3385), IF(G3385&gt;'Bulk DivVar Analysis'!$J$116,"Pass","Fail"),"")</f>
        <v/>
      </c>
      <c r="I3385" s="338" t="str">
        <f t="shared" si="54"/>
        <v/>
      </c>
      <c r="J3385" s="339"/>
      <c r="K3385" s="339"/>
      <c r="L3385" s="339"/>
      <c r="M3385" s="339"/>
      <c r="N3385" s="339"/>
      <c r="O3385" s="339"/>
      <c r="P3385" s="339"/>
      <c r="Q3385" s="339"/>
    </row>
    <row r="3386" spans="1:17" ht="13.5" customHeight="1">
      <c r="A3386" s="481"/>
      <c r="B3386" s="481"/>
      <c r="C3386" s="481"/>
      <c r="D3386" s="481"/>
      <c r="E3386" s="481"/>
      <c r="F3386" s="339"/>
      <c r="G3386" s="340" t="str">
        <f>IF(ISNUMBER(E3386),E3386/'Bulk DivVar Analysis'!$I$114,"")</f>
        <v/>
      </c>
      <c r="H3386" s="338" t="str">
        <f>IF(ISNUMBER(E3386), IF(G3386&gt;'Bulk DivVar Analysis'!$J$116,"Pass","Fail"),"")</f>
        <v/>
      </c>
      <c r="I3386" s="338" t="str">
        <f t="shared" si="54"/>
        <v/>
      </c>
      <c r="J3386" s="339"/>
      <c r="K3386" s="339"/>
      <c r="L3386" s="339"/>
      <c r="M3386" s="339"/>
      <c r="N3386" s="339"/>
      <c r="O3386" s="339"/>
      <c r="P3386" s="339"/>
      <c r="Q3386" s="339"/>
    </row>
    <row r="3387" spans="1:17" ht="13.5" customHeight="1">
      <c r="A3387" s="481"/>
      <c r="B3387" s="481"/>
      <c r="C3387" s="481"/>
      <c r="D3387" s="481"/>
      <c r="E3387" s="481"/>
      <c r="F3387" s="339"/>
      <c r="G3387" s="340" t="str">
        <f>IF(ISNUMBER(E3387),E3387/'Bulk DivVar Analysis'!$I$114,"")</f>
        <v/>
      </c>
      <c r="H3387" s="338" t="str">
        <f>IF(ISNUMBER(E3387), IF(G3387&gt;'Bulk DivVar Analysis'!$J$116,"Pass","Fail"),"")</f>
        <v/>
      </c>
      <c r="I3387" s="338" t="str">
        <f t="shared" si="54"/>
        <v/>
      </c>
      <c r="J3387" s="339"/>
      <c r="K3387" s="339"/>
      <c r="L3387" s="339"/>
      <c r="M3387" s="339"/>
      <c r="N3387" s="339"/>
      <c r="O3387" s="339"/>
      <c r="P3387" s="339"/>
      <c r="Q3387" s="339"/>
    </row>
    <row r="3388" spans="1:17" ht="13.5" customHeight="1">
      <c r="A3388" s="481"/>
      <c r="B3388" s="481"/>
      <c r="C3388" s="481"/>
      <c r="D3388" s="481"/>
      <c r="E3388" s="481"/>
      <c r="F3388" s="339"/>
      <c r="G3388" s="340" t="str">
        <f>IF(ISNUMBER(E3388),E3388/'Bulk DivVar Analysis'!$I$114,"")</f>
        <v/>
      </c>
      <c r="H3388" s="338" t="str">
        <f>IF(ISNUMBER(E3388), IF(G3388&gt;'Bulk DivVar Analysis'!$J$116,"Pass","Fail"),"")</f>
        <v/>
      </c>
      <c r="I3388" s="338" t="str">
        <f t="shared" si="54"/>
        <v/>
      </c>
      <c r="J3388" s="339"/>
      <c r="K3388" s="339"/>
      <c r="L3388" s="339"/>
      <c r="M3388" s="339"/>
      <c r="N3388" s="339"/>
      <c r="O3388" s="339"/>
      <c r="P3388" s="339"/>
      <c r="Q3388" s="339"/>
    </row>
    <row r="3389" spans="1:17" ht="13.5" customHeight="1">
      <c r="A3389" s="481"/>
      <c r="B3389" s="481"/>
      <c r="C3389" s="481"/>
      <c r="D3389" s="481"/>
      <c r="E3389" s="481"/>
      <c r="F3389" s="339"/>
      <c r="G3389" s="340" t="str">
        <f>IF(ISNUMBER(E3389),E3389/'Bulk DivVar Analysis'!$I$114,"")</f>
        <v/>
      </c>
      <c r="H3389" s="338" t="str">
        <f>IF(ISNUMBER(E3389), IF(G3389&gt;'Bulk DivVar Analysis'!$J$116,"Pass","Fail"),"")</f>
        <v/>
      </c>
      <c r="I3389" s="338" t="str">
        <f t="shared" si="54"/>
        <v/>
      </c>
      <c r="J3389" s="339"/>
      <c r="K3389" s="339"/>
      <c r="L3389" s="339"/>
      <c r="M3389" s="339"/>
      <c r="N3389" s="339"/>
      <c r="O3389" s="339"/>
      <c r="P3389" s="339"/>
      <c r="Q3389" s="339"/>
    </row>
    <row r="3390" spans="1:17" ht="13.5" customHeight="1">
      <c r="A3390" s="481"/>
      <c r="B3390" s="481"/>
      <c r="C3390" s="481"/>
      <c r="D3390" s="481"/>
      <c r="E3390" s="481"/>
      <c r="F3390" s="339"/>
      <c r="G3390" s="340" t="str">
        <f>IF(ISNUMBER(E3390),E3390/'Bulk DivVar Analysis'!$I$114,"")</f>
        <v/>
      </c>
      <c r="H3390" s="338" t="str">
        <f>IF(ISNUMBER(E3390), IF(G3390&gt;'Bulk DivVar Analysis'!$J$116,"Pass","Fail"),"")</f>
        <v/>
      </c>
      <c r="I3390" s="338" t="str">
        <f t="shared" si="54"/>
        <v/>
      </c>
      <c r="J3390" s="339"/>
      <c r="K3390" s="339"/>
      <c r="L3390" s="339"/>
      <c r="M3390" s="339"/>
      <c r="N3390" s="339"/>
      <c r="O3390" s="339"/>
      <c r="P3390" s="339"/>
      <c r="Q3390" s="339"/>
    </row>
    <row r="3391" spans="1:17" ht="13.5" customHeight="1">
      <c r="A3391" s="481"/>
      <c r="B3391" s="481"/>
      <c r="C3391" s="481"/>
      <c r="D3391" s="481"/>
      <c r="E3391" s="481"/>
      <c r="F3391" s="339"/>
      <c r="G3391" s="340" t="str">
        <f>IF(ISNUMBER(E3391),E3391/'Bulk DivVar Analysis'!$I$114,"")</f>
        <v/>
      </c>
      <c r="H3391" s="338" t="str">
        <f>IF(ISNUMBER(E3391), IF(G3391&gt;'Bulk DivVar Analysis'!$J$116,"Pass","Fail"),"")</f>
        <v/>
      </c>
      <c r="I3391" s="338" t="str">
        <f t="shared" si="54"/>
        <v/>
      </c>
      <c r="J3391" s="339"/>
      <c r="K3391" s="339"/>
      <c r="L3391" s="339"/>
      <c r="M3391" s="339"/>
      <c r="N3391" s="339"/>
      <c r="O3391" s="339"/>
      <c r="P3391" s="339"/>
      <c r="Q3391" s="339"/>
    </row>
    <row r="3392" spans="1:17" ht="13.5" customHeight="1">
      <c r="A3392" s="481"/>
      <c r="B3392" s="481"/>
      <c r="C3392" s="481"/>
      <c r="D3392" s="481"/>
      <c r="E3392" s="481"/>
      <c r="F3392" s="339"/>
      <c r="G3392" s="340" t="str">
        <f>IF(ISNUMBER(E3392),E3392/'Bulk DivVar Analysis'!$I$114,"")</f>
        <v/>
      </c>
      <c r="H3392" s="338" t="str">
        <f>IF(ISNUMBER(E3392), IF(G3392&gt;'Bulk DivVar Analysis'!$J$116,"Pass","Fail"),"")</f>
        <v/>
      </c>
      <c r="I3392" s="338" t="str">
        <f t="shared" si="54"/>
        <v/>
      </c>
      <c r="J3392" s="339"/>
      <c r="K3392" s="339"/>
      <c r="L3392" s="339"/>
      <c r="M3392" s="339"/>
      <c r="N3392" s="339"/>
      <c r="O3392" s="339"/>
      <c r="P3392" s="339"/>
      <c r="Q3392" s="339"/>
    </row>
    <row r="3393" spans="1:17" ht="13.5" customHeight="1">
      <c r="A3393" s="481"/>
      <c r="B3393" s="481"/>
      <c r="C3393" s="481"/>
      <c r="D3393" s="481"/>
      <c r="E3393" s="481"/>
      <c r="F3393" s="339"/>
      <c r="G3393" s="340" t="str">
        <f>IF(ISNUMBER(E3393),E3393/'Bulk DivVar Analysis'!$I$114,"")</f>
        <v/>
      </c>
      <c r="H3393" s="338" t="str">
        <f>IF(ISNUMBER(E3393), IF(G3393&gt;'Bulk DivVar Analysis'!$J$116,"Pass","Fail"),"")</f>
        <v/>
      </c>
      <c r="I3393" s="338" t="str">
        <f t="shared" si="54"/>
        <v/>
      </c>
      <c r="J3393" s="339"/>
      <c r="K3393" s="339"/>
      <c r="L3393" s="339"/>
      <c r="M3393" s="339"/>
      <c r="N3393" s="339"/>
      <c r="O3393" s="339"/>
      <c r="P3393" s="339"/>
      <c r="Q3393" s="339"/>
    </row>
    <row r="3394" spans="1:17" ht="13.5" customHeight="1">
      <c r="A3394" s="481"/>
      <c r="B3394" s="481"/>
      <c r="C3394" s="481"/>
      <c r="D3394" s="481"/>
      <c r="E3394" s="481"/>
      <c r="F3394" s="339"/>
      <c r="G3394" s="340" t="str">
        <f>IF(ISNUMBER(E3394),E3394/'Bulk DivVar Analysis'!$I$114,"")</f>
        <v/>
      </c>
      <c r="H3394" s="338" t="str">
        <f>IF(ISNUMBER(E3394), IF(G3394&gt;'Bulk DivVar Analysis'!$J$116,"Pass","Fail"),"")</f>
        <v/>
      </c>
      <c r="I3394" s="338" t="str">
        <f t="shared" si="54"/>
        <v/>
      </c>
      <c r="J3394" s="339"/>
      <c r="K3394" s="339"/>
      <c r="L3394" s="339"/>
      <c r="M3394" s="339"/>
      <c r="N3394" s="339"/>
      <c r="O3394" s="339"/>
      <c r="P3394" s="339"/>
      <c r="Q3394" s="339"/>
    </row>
    <row r="3395" spans="1:17" ht="13.5" customHeight="1">
      <c r="A3395" s="481"/>
      <c r="B3395" s="481"/>
      <c r="C3395" s="481"/>
      <c r="D3395" s="481"/>
      <c r="E3395" s="481"/>
      <c r="F3395" s="339"/>
      <c r="G3395" s="340" t="str">
        <f>IF(ISNUMBER(E3395),E3395/'Bulk DivVar Analysis'!$I$114,"")</f>
        <v/>
      </c>
      <c r="H3395" s="338" t="str">
        <f>IF(ISNUMBER(E3395), IF(G3395&gt;'Bulk DivVar Analysis'!$J$116,"Pass","Fail"),"")</f>
        <v/>
      </c>
      <c r="I3395" s="338" t="str">
        <f t="shared" ref="I3395:I3458" si="55">_xlfn.TEXTJOIN("_",TRUE,B3395,C3395)</f>
        <v/>
      </c>
      <c r="J3395" s="339"/>
      <c r="K3395" s="339"/>
      <c r="L3395" s="339"/>
      <c r="M3395" s="339"/>
      <c r="N3395" s="339"/>
      <c r="O3395" s="339"/>
      <c r="P3395" s="339"/>
      <c r="Q3395" s="339"/>
    </row>
    <row r="3396" spans="1:17" ht="13.5" customHeight="1">
      <c r="A3396" s="481"/>
      <c r="B3396" s="481"/>
      <c r="C3396" s="481"/>
      <c r="D3396" s="481"/>
      <c r="E3396" s="481"/>
      <c r="F3396" s="339"/>
      <c r="G3396" s="340" t="str">
        <f>IF(ISNUMBER(E3396),E3396/'Bulk DivVar Analysis'!$I$114,"")</f>
        <v/>
      </c>
      <c r="H3396" s="338" t="str">
        <f>IF(ISNUMBER(E3396), IF(G3396&gt;'Bulk DivVar Analysis'!$J$116,"Pass","Fail"),"")</f>
        <v/>
      </c>
      <c r="I3396" s="338" t="str">
        <f t="shared" si="55"/>
        <v/>
      </c>
      <c r="J3396" s="339"/>
      <c r="K3396" s="339"/>
      <c r="L3396" s="339"/>
      <c r="M3396" s="339"/>
      <c r="N3396" s="339"/>
      <c r="O3396" s="339"/>
      <c r="P3396" s="339"/>
      <c r="Q3396" s="339"/>
    </row>
    <row r="3397" spans="1:17" ht="13.5" customHeight="1">
      <c r="A3397" s="481"/>
      <c r="B3397" s="481"/>
      <c r="C3397" s="481"/>
      <c r="D3397" s="481"/>
      <c r="E3397" s="481"/>
      <c r="F3397" s="339"/>
      <c r="G3397" s="340" t="str">
        <f>IF(ISNUMBER(E3397),E3397/'Bulk DivVar Analysis'!$I$114,"")</f>
        <v/>
      </c>
      <c r="H3397" s="338" t="str">
        <f>IF(ISNUMBER(E3397), IF(G3397&gt;'Bulk DivVar Analysis'!$J$116,"Pass","Fail"),"")</f>
        <v/>
      </c>
      <c r="I3397" s="338" t="str">
        <f t="shared" si="55"/>
        <v/>
      </c>
      <c r="J3397" s="339"/>
      <c r="K3397" s="339"/>
      <c r="L3397" s="339"/>
      <c r="M3397" s="339"/>
      <c r="N3397" s="339"/>
      <c r="O3397" s="339"/>
      <c r="P3397" s="339"/>
      <c r="Q3397" s="339"/>
    </row>
    <row r="3398" spans="1:17" ht="13.5" customHeight="1">
      <c r="A3398" s="481"/>
      <c r="B3398" s="481"/>
      <c r="C3398" s="481"/>
      <c r="D3398" s="481"/>
      <c r="E3398" s="481"/>
      <c r="F3398" s="339"/>
      <c r="G3398" s="340" t="str">
        <f>IF(ISNUMBER(E3398),E3398/'Bulk DivVar Analysis'!$I$114,"")</f>
        <v/>
      </c>
      <c r="H3398" s="338" t="str">
        <f>IF(ISNUMBER(E3398), IF(G3398&gt;'Bulk DivVar Analysis'!$J$116,"Pass","Fail"),"")</f>
        <v/>
      </c>
      <c r="I3398" s="338" t="str">
        <f t="shared" si="55"/>
        <v/>
      </c>
      <c r="J3398" s="339"/>
      <c r="K3398" s="339"/>
      <c r="L3398" s="339"/>
      <c r="M3398" s="339"/>
      <c r="N3398" s="339"/>
      <c r="O3398" s="339"/>
      <c r="P3398" s="339"/>
      <c r="Q3398" s="339"/>
    </row>
    <row r="3399" spans="1:17" ht="13.5" customHeight="1">
      <c r="A3399" s="481"/>
      <c r="B3399" s="481"/>
      <c r="C3399" s="481"/>
      <c r="D3399" s="481"/>
      <c r="E3399" s="481"/>
      <c r="F3399" s="339"/>
      <c r="G3399" s="340" t="str">
        <f>IF(ISNUMBER(E3399),E3399/'Bulk DivVar Analysis'!$I$114,"")</f>
        <v/>
      </c>
      <c r="H3399" s="338" t="str">
        <f>IF(ISNUMBER(E3399), IF(G3399&gt;'Bulk DivVar Analysis'!$J$116,"Pass","Fail"),"")</f>
        <v/>
      </c>
      <c r="I3399" s="338" t="str">
        <f t="shared" si="55"/>
        <v/>
      </c>
      <c r="J3399" s="339"/>
      <c r="K3399" s="339"/>
      <c r="L3399" s="339"/>
      <c r="M3399" s="339"/>
      <c r="N3399" s="339"/>
      <c r="O3399" s="339"/>
      <c r="P3399" s="339"/>
      <c r="Q3399" s="339"/>
    </row>
    <row r="3400" spans="1:17" ht="13.5" customHeight="1">
      <c r="A3400" s="481"/>
      <c r="B3400" s="481"/>
      <c r="C3400" s="481"/>
      <c r="D3400" s="481"/>
      <c r="E3400" s="481"/>
      <c r="F3400" s="339"/>
      <c r="G3400" s="340" t="str">
        <f>IF(ISNUMBER(E3400),E3400/'Bulk DivVar Analysis'!$I$114,"")</f>
        <v/>
      </c>
      <c r="H3400" s="338" t="str">
        <f>IF(ISNUMBER(E3400), IF(G3400&gt;'Bulk DivVar Analysis'!$J$116,"Pass","Fail"),"")</f>
        <v/>
      </c>
      <c r="I3400" s="338" t="str">
        <f t="shared" si="55"/>
        <v/>
      </c>
      <c r="J3400" s="339"/>
      <c r="K3400" s="339"/>
      <c r="L3400" s="339"/>
      <c r="M3400" s="339"/>
      <c r="N3400" s="339"/>
      <c r="O3400" s="339"/>
      <c r="P3400" s="339"/>
      <c r="Q3400" s="339"/>
    </row>
    <row r="3401" spans="1:17" ht="13.5" customHeight="1">
      <c r="A3401" s="481"/>
      <c r="B3401" s="481"/>
      <c r="C3401" s="481"/>
      <c r="D3401" s="481"/>
      <c r="E3401" s="481"/>
      <c r="F3401" s="339"/>
      <c r="G3401" s="340" t="str">
        <f>IF(ISNUMBER(E3401),E3401/'Bulk DivVar Analysis'!$I$114,"")</f>
        <v/>
      </c>
      <c r="H3401" s="338" t="str">
        <f>IF(ISNUMBER(E3401), IF(G3401&gt;'Bulk DivVar Analysis'!$J$116,"Pass","Fail"),"")</f>
        <v/>
      </c>
      <c r="I3401" s="338" t="str">
        <f t="shared" si="55"/>
        <v/>
      </c>
      <c r="J3401" s="339"/>
      <c r="K3401" s="339"/>
      <c r="L3401" s="339"/>
      <c r="M3401" s="339"/>
      <c r="N3401" s="339"/>
      <c r="O3401" s="339"/>
      <c r="P3401" s="339"/>
      <c r="Q3401" s="339"/>
    </row>
    <row r="3402" spans="1:17" ht="13.5" customHeight="1">
      <c r="A3402" s="481"/>
      <c r="B3402" s="481"/>
      <c r="C3402" s="481"/>
      <c r="D3402" s="481"/>
      <c r="E3402" s="481"/>
      <c r="F3402" s="339"/>
      <c r="G3402" s="340" t="str">
        <f>IF(ISNUMBER(E3402),E3402/'Bulk DivVar Analysis'!$I$114,"")</f>
        <v/>
      </c>
      <c r="H3402" s="338" t="str">
        <f>IF(ISNUMBER(E3402), IF(G3402&gt;'Bulk DivVar Analysis'!$J$116,"Pass","Fail"),"")</f>
        <v/>
      </c>
      <c r="I3402" s="338" t="str">
        <f t="shared" si="55"/>
        <v/>
      </c>
      <c r="J3402" s="339"/>
      <c r="K3402" s="339"/>
      <c r="L3402" s="339"/>
      <c r="M3402" s="339"/>
      <c r="N3402" s="339"/>
      <c r="O3402" s="339"/>
      <c r="P3402" s="339"/>
      <c r="Q3402" s="339"/>
    </row>
    <row r="3403" spans="1:17" ht="13.5" customHeight="1">
      <c r="A3403" s="481"/>
      <c r="B3403" s="481"/>
      <c r="C3403" s="481"/>
      <c r="D3403" s="481"/>
      <c r="E3403" s="481"/>
      <c r="F3403" s="339"/>
      <c r="G3403" s="340" t="str">
        <f>IF(ISNUMBER(E3403),E3403/'Bulk DivVar Analysis'!$I$114,"")</f>
        <v/>
      </c>
      <c r="H3403" s="338" t="str">
        <f>IF(ISNUMBER(E3403), IF(G3403&gt;'Bulk DivVar Analysis'!$J$116,"Pass","Fail"),"")</f>
        <v/>
      </c>
      <c r="I3403" s="338" t="str">
        <f t="shared" si="55"/>
        <v/>
      </c>
      <c r="J3403" s="339"/>
      <c r="K3403" s="339"/>
      <c r="L3403" s="339"/>
      <c r="M3403" s="339"/>
      <c r="N3403" s="339"/>
      <c r="O3403" s="339"/>
      <c r="P3403" s="339"/>
      <c r="Q3403" s="339"/>
    </row>
    <row r="3404" spans="1:17" ht="13.5" customHeight="1">
      <c r="A3404" s="481"/>
      <c r="B3404" s="481"/>
      <c r="C3404" s="481"/>
      <c r="D3404" s="481"/>
      <c r="E3404" s="481"/>
      <c r="F3404" s="339"/>
      <c r="G3404" s="340" t="str">
        <f>IF(ISNUMBER(E3404),E3404/'Bulk DivVar Analysis'!$I$114,"")</f>
        <v/>
      </c>
      <c r="H3404" s="338" t="str">
        <f>IF(ISNUMBER(E3404), IF(G3404&gt;'Bulk DivVar Analysis'!$J$116,"Pass","Fail"),"")</f>
        <v/>
      </c>
      <c r="I3404" s="338" t="str">
        <f t="shared" si="55"/>
        <v/>
      </c>
      <c r="J3404" s="339"/>
      <c r="K3404" s="339"/>
      <c r="L3404" s="339"/>
      <c r="M3404" s="339"/>
      <c r="N3404" s="339"/>
      <c r="O3404" s="339"/>
      <c r="P3404" s="339"/>
      <c r="Q3404" s="339"/>
    </row>
    <row r="3405" spans="1:17" ht="13.5" customHeight="1">
      <c r="A3405" s="481"/>
      <c r="B3405" s="481"/>
      <c r="C3405" s="481"/>
      <c r="D3405" s="481"/>
      <c r="E3405" s="481"/>
      <c r="F3405" s="339"/>
      <c r="G3405" s="340" t="str">
        <f>IF(ISNUMBER(E3405),E3405/'Bulk DivVar Analysis'!$I$114,"")</f>
        <v/>
      </c>
      <c r="H3405" s="338" t="str">
        <f>IF(ISNUMBER(E3405), IF(G3405&gt;'Bulk DivVar Analysis'!$J$116,"Pass","Fail"),"")</f>
        <v/>
      </c>
      <c r="I3405" s="338" t="str">
        <f t="shared" si="55"/>
        <v/>
      </c>
      <c r="J3405" s="339"/>
      <c r="K3405" s="339"/>
      <c r="L3405" s="339"/>
      <c r="M3405" s="339"/>
      <c r="N3405" s="339"/>
      <c r="O3405" s="339"/>
      <c r="P3405" s="339"/>
      <c r="Q3405" s="339"/>
    </row>
    <row r="3406" spans="1:17" ht="13.5" customHeight="1">
      <c r="A3406" s="481"/>
      <c r="B3406" s="481"/>
      <c r="C3406" s="481"/>
      <c r="D3406" s="481"/>
      <c r="E3406" s="481"/>
      <c r="F3406" s="339"/>
      <c r="G3406" s="340" t="str">
        <f>IF(ISNUMBER(E3406),E3406/'Bulk DivVar Analysis'!$I$114,"")</f>
        <v/>
      </c>
      <c r="H3406" s="338" t="str">
        <f>IF(ISNUMBER(E3406), IF(G3406&gt;'Bulk DivVar Analysis'!$J$116,"Pass","Fail"),"")</f>
        <v/>
      </c>
      <c r="I3406" s="338" t="str">
        <f t="shared" si="55"/>
        <v/>
      </c>
      <c r="J3406" s="339"/>
      <c r="K3406" s="339"/>
      <c r="L3406" s="339"/>
      <c r="M3406" s="339"/>
      <c r="N3406" s="339"/>
      <c r="O3406" s="339"/>
      <c r="P3406" s="339"/>
      <c r="Q3406" s="339"/>
    </row>
    <row r="3407" spans="1:17" ht="13.5" customHeight="1">
      <c r="A3407" s="481"/>
      <c r="B3407" s="481"/>
      <c r="C3407" s="481"/>
      <c r="D3407" s="481"/>
      <c r="E3407" s="481"/>
      <c r="F3407" s="339"/>
      <c r="G3407" s="340" t="str">
        <f>IF(ISNUMBER(E3407),E3407/'Bulk DivVar Analysis'!$I$114,"")</f>
        <v/>
      </c>
      <c r="H3407" s="338" t="str">
        <f>IF(ISNUMBER(E3407), IF(G3407&gt;'Bulk DivVar Analysis'!$J$116,"Pass","Fail"),"")</f>
        <v/>
      </c>
      <c r="I3407" s="338" t="str">
        <f t="shared" si="55"/>
        <v/>
      </c>
      <c r="J3407" s="339"/>
      <c r="K3407" s="339"/>
      <c r="L3407" s="339"/>
      <c r="M3407" s="339"/>
      <c r="N3407" s="339"/>
      <c r="O3407" s="339"/>
      <c r="P3407" s="339"/>
      <c r="Q3407" s="339"/>
    </row>
    <row r="3408" spans="1:17" ht="13.5" customHeight="1">
      <c r="A3408" s="481"/>
      <c r="B3408" s="481"/>
      <c r="C3408" s="481"/>
      <c r="D3408" s="481"/>
      <c r="E3408" s="481"/>
      <c r="F3408" s="339"/>
      <c r="G3408" s="340" t="str">
        <f>IF(ISNUMBER(E3408),E3408/'Bulk DivVar Analysis'!$I$114,"")</f>
        <v/>
      </c>
      <c r="H3408" s="338" t="str">
        <f>IF(ISNUMBER(E3408), IF(G3408&gt;'Bulk DivVar Analysis'!$J$116,"Pass","Fail"),"")</f>
        <v/>
      </c>
      <c r="I3408" s="338" t="str">
        <f t="shared" si="55"/>
        <v/>
      </c>
      <c r="J3408" s="339"/>
      <c r="K3408" s="339"/>
      <c r="L3408" s="339"/>
      <c r="M3408" s="339"/>
      <c r="N3408" s="339"/>
      <c r="O3408" s="339"/>
      <c r="P3408" s="339"/>
      <c r="Q3408" s="339"/>
    </row>
    <row r="3409" spans="1:17" ht="13.5" customHeight="1">
      <c r="A3409" s="481"/>
      <c r="B3409" s="481"/>
      <c r="C3409" s="481"/>
      <c r="D3409" s="481"/>
      <c r="E3409" s="481"/>
      <c r="F3409" s="339"/>
      <c r="G3409" s="340" t="str">
        <f>IF(ISNUMBER(E3409),E3409/'Bulk DivVar Analysis'!$I$114,"")</f>
        <v/>
      </c>
      <c r="H3409" s="338" t="str">
        <f>IF(ISNUMBER(E3409), IF(G3409&gt;'Bulk DivVar Analysis'!$J$116,"Pass","Fail"),"")</f>
        <v/>
      </c>
      <c r="I3409" s="338" t="str">
        <f t="shared" si="55"/>
        <v/>
      </c>
      <c r="J3409" s="339"/>
      <c r="K3409" s="339"/>
      <c r="L3409" s="339"/>
      <c r="M3409" s="339"/>
      <c r="N3409" s="339"/>
      <c r="O3409" s="339"/>
      <c r="P3409" s="339"/>
      <c r="Q3409" s="339"/>
    </row>
    <row r="3410" spans="1:17" ht="13.5" customHeight="1">
      <c r="A3410" s="481"/>
      <c r="B3410" s="481"/>
      <c r="C3410" s="481"/>
      <c r="D3410" s="481"/>
      <c r="E3410" s="481"/>
      <c r="F3410" s="339"/>
      <c r="G3410" s="340" t="str">
        <f>IF(ISNUMBER(E3410),E3410/'Bulk DivVar Analysis'!$I$114,"")</f>
        <v/>
      </c>
      <c r="H3410" s="338" t="str">
        <f>IF(ISNUMBER(E3410), IF(G3410&gt;'Bulk DivVar Analysis'!$J$116,"Pass","Fail"),"")</f>
        <v/>
      </c>
      <c r="I3410" s="338" t="str">
        <f t="shared" si="55"/>
        <v/>
      </c>
      <c r="J3410" s="339"/>
      <c r="K3410" s="339"/>
      <c r="L3410" s="339"/>
      <c r="M3410" s="339"/>
      <c r="N3410" s="339"/>
      <c r="O3410" s="339"/>
      <c r="P3410" s="339"/>
      <c r="Q3410" s="339"/>
    </row>
    <row r="3411" spans="1:17" ht="13.5" customHeight="1">
      <c r="A3411" s="481"/>
      <c r="B3411" s="481"/>
      <c r="C3411" s="481"/>
      <c r="D3411" s="481"/>
      <c r="E3411" s="481"/>
      <c r="F3411" s="339"/>
      <c r="G3411" s="340" t="str">
        <f>IF(ISNUMBER(E3411),E3411/'Bulk DivVar Analysis'!$I$114,"")</f>
        <v/>
      </c>
      <c r="H3411" s="338" t="str">
        <f>IF(ISNUMBER(E3411), IF(G3411&gt;'Bulk DivVar Analysis'!$J$116,"Pass","Fail"),"")</f>
        <v/>
      </c>
      <c r="I3411" s="338" t="str">
        <f t="shared" si="55"/>
        <v/>
      </c>
      <c r="J3411" s="339"/>
      <c r="K3411" s="339"/>
      <c r="L3411" s="339"/>
      <c r="M3411" s="339"/>
      <c r="N3411" s="339"/>
      <c r="O3411" s="339"/>
      <c r="P3411" s="339"/>
      <c r="Q3411" s="339"/>
    </row>
    <row r="3412" spans="1:17" ht="13.5" customHeight="1">
      <c r="A3412" s="481"/>
      <c r="B3412" s="481"/>
      <c r="C3412" s="481"/>
      <c r="D3412" s="481"/>
      <c r="E3412" s="481"/>
      <c r="F3412" s="339"/>
      <c r="G3412" s="340" t="str">
        <f>IF(ISNUMBER(E3412),E3412/'Bulk DivVar Analysis'!$I$114,"")</f>
        <v/>
      </c>
      <c r="H3412" s="338" t="str">
        <f>IF(ISNUMBER(E3412), IF(G3412&gt;'Bulk DivVar Analysis'!$J$116,"Pass","Fail"),"")</f>
        <v/>
      </c>
      <c r="I3412" s="338" t="str">
        <f t="shared" si="55"/>
        <v/>
      </c>
      <c r="J3412" s="339"/>
      <c r="K3412" s="339"/>
      <c r="L3412" s="339"/>
      <c r="M3412" s="339"/>
      <c r="N3412" s="339"/>
      <c r="O3412" s="339"/>
      <c r="P3412" s="339"/>
      <c r="Q3412" s="339"/>
    </row>
    <row r="3413" spans="1:17" ht="13.5" customHeight="1">
      <c r="A3413" s="481"/>
      <c r="B3413" s="481"/>
      <c r="C3413" s="481"/>
      <c r="D3413" s="481"/>
      <c r="E3413" s="481"/>
      <c r="F3413" s="339"/>
      <c r="G3413" s="340" t="str">
        <f>IF(ISNUMBER(E3413),E3413/'Bulk DivVar Analysis'!$I$114,"")</f>
        <v/>
      </c>
      <c r="H3413" s="338" t="str">
        <f>IF(ISNUMBER(E3413), IF(G3413&gt;'Bulk DivVar Analysis'!$J$116,"Pass","Fail"),"")</f>
        <v/>
      </c>
      <c r="I3413" s="338" t="str">
        <f t="shared" si="55"/>
        <v/>
      </c>
      <c r="J3413" s="339"/>
      <c r="K3413" s="339"/>
      <c r="L3413" s="339"/>
      <c r="M3413" s="339"/>
      <c r="N3413" s="339"/>
      <c r="O3413" s="339"/>
      <c r="P3413" s="339"/>
      <c r="Q3413" s="339"/>
    </row>
    <row r="3414" spans="1:17" ht="13.5" customHeight="1">
      <c r="A3414" s="481"/>
      <c r="B3414" s="481"/>
      <c r="C3414" s="481"/>
      <c r="D3414" s="481"/>
      <c r="E3414" s="481"/>
      <c r="F3414" s="339"/>
      <c r="G3414" s="340" t="str">
        <f>IF(ISNUMBER(E3414),E3414/'Bulk DivVar Analysis'!$I$114,"")</f>
        <v/>
      </c>
      <c r="H3414" s="338" t="str">
        <f>IF(ISNUMBER(E3414), IF(G3414&gt;'Bulk DivVar Analysis'!$J$116,"Pass","Fail"),"")</f>
        <v/>
      </c>
      <c r="I3414" s="338" t="str">
        <f t="shared" si="55"/>
        <v/>
      </c>
      <c r="J3414" s="339"/>
      <c r="K3414" s="339"/>
      <c r="L3414" s="339"/>
      <c r="M3414" s="339"/>
      <c r="N3414" s="339"/>
      <c r="O3414" s="339"/>
      <c r="P3414" s="339"/>
      <c r="Q3414" s="339"/>
    </row>
    <row r="3415" spans="1:17" ht="13.5" customHeight="1">
      <c r="A3415" s="481"/>
      <c r="B3415" s="481"/>
      <c r="C3415" s="481"/>
      <c r="D3415" s="481"/>
      <c r="E3415" s="481"/>
      <c r="F3415" s="339"/>
      <c r="G3415" s="340" t="str">
        <f>IF(ISNUMBER(E3415),E3415/'Bulk DivVar Analysis'!$I$114,"")</f>
        <v/>
      </c>
      <c r="H3415" s="338" t="str">
        <f>IF(ISNUMBER(E3415), IF(G3415&gt;'Bulk DivVar Analysis'!$J$116,"Pass","Fail"),"")</f>
        <v/>
      </c>
      <c r="I3415" s="338" t="str">
        <f t="shared" si="55"/>
        <v/>
      </c>
      <c r="J3415" s="339"/>
      <c r="K3415" s="339"/>
      <c r="L3415" s="339"/>
      <c r="M3415" s="339"/>
      <c r="N3415" s="339"/>
      <c r="O3415" s="339"/>
      <c r="P3415" s="339"/>
      <c r="Q3415" s="339"/>
    </row>
    <row r="3416" spans="1:17" ht="13.5" customHeight="1">
      <c r="A3416" s="481"/>
      <c r="B3416" s="481"/>
      <c r="C3416" s="481"/>
      <c r="D3416" s="481"/>
      <c r="E3416" s="481"/>
      <c r="F3416" s="339"/>
      <c r="G3416" s="340" t="str">
        <f>IF(ISNUMBER(E3416),E3416/'Bulk DivVar Analysis'!$I$114,"")</f>
        <v/>
      </c>
      <c r="H3416" s="338" t="str">
        <f>IF(ISNUMBER(E3416), IF(G3416&gt;'Bulk DivVar Analysis'!$J$116,"Pass","Fail"),"")</f>
        <v/>
      </c>
      <c r="I3416" s="338" t="str">
        <f t="shared" si="55"/>
        <v/>
      </c>
      <c r="J3416" s="339"/>
      <c r="K3416" s="339"/>
      <c r="L3416" s="339"/>
      <c r="M3416" s="339"/>
      <c r="N3416" s="339"/>
      <c r="O3416" s="339"/>
      <c r="P3416" s="339"/>
      <c r="Q3416" s="339"/>
    </row>
    <row r="3417" spans="1:17" ht="13.5" customHeight="1">
      <c r="A3417" s="481"/>
      <c r="B3417" s="481"/>
      <c r="C3417" s="481"/>
      <c r="D3417" s="481"/>
      <c r="E3417" s="481"/>
      <c r="F3417" s="339"/>
      <c r="G3417" s="340" t="str">
        <f>IF(ISNUMBER(E3417),E3417/'Bulk DivVar Analysis'!$I$114,"")</f>
        <v/>
      </c>
      <c r="H3417" s="338" t="str">
        <f>IF(ISNUMBER(E3417), IF(G3417&gt;'Bulk DivVar Analysis'!$J$116,"Pass","Fail"),"")</f>
        <v/>
      </c>
      <c r="I3417" s="338" t="str">
        <f t="shared" si="55"/>
        <v/>
      </c>
      <c r="J3417" s="339"/>
      <c r="K3417" s="339"/>
      <c r="L3417" s="339"/>
      <c r="M3417" s="339"/>
      <c r="N3417" s="339"/>
      <c r="O3417" s="339"/>
      <c r="P3417" s="339"/>
      <c r="Q3417" s="339"/>
    </row>
    <row r="3418" spans="1:17" ht="13.5" customHeight="1">
      <c r="A3418" s="481"/>
      <c r="B3418" s="481"/>
      <c r="C3418" s="481"/>
      <c r="D3418" s="481"/>
      <c r="E3418" s="481"/>
      <c r="F3418" s="339"/>
      <c r="G3418" s="340" t="str">
        <f>IF(ISNUMBER(E3418),E3418/'Bulk DivVar Analysis'!$I$114,"")</f>
        <v/>
      </c>
      <c r="H3418" s="338" t="str">
        <f>IF(ISNUMBER(E3418), IF(G3418&gt;'Bulk DivVar Analysis'!$J$116,"Pass","Fail"),"")</f>
        <v/>
      </c>
      <c r="I3418" s="338" t="str">
        <f t="shared" si="55"/>
        <v/>
      </c>
      <c r="J3418" s="339"/>
      <c r="K3418" s="339"/>
      <c r="L3418" s="339"/>
      <c r="M3418" s="339"/>
      <c r="N3418" s="339"/>
      <c r="O3418" s="339"/>
      <c r="P3418" s="339"/>
      <c r="Q3418" s="339"/>
    </row>
    <row r="3419" spans="1:17" ht="13.5" customHeight="1">
      <c r="A3419" s="481"/>
      <c r="B3419" s="481"/>
      <c r="C3419" s="481"/>
      <c r="D3419" s="481"/>
      <c r="E3419" s="481"/>
      <c r="F3419" s="339"/>
      <c r="G3419" s="340" t="str">
        <f>IF(ISNUMBER(E3419),E3419/'Bulk DivVar Analysis'!$I$114,"")</f>
        <v/>
      </c>
      <c r="H3419" s="338" t="str">
        <f>IF(ISNUMBER(E3419), IF(G3419&gt;'Bulk DivVar Analysis'!$J$116,"Pass","Fail"),"")</f>
        <v/>
      </c>
      <c r="I3419" s="338" t="str">
        <f t="shared" si="55"/>
        <v/>
      </c>
      <c r="J3419" s="339"/>
      <c r="K3419" s="339"/>
      <c r="L3419" s="339"/>
      <c r="M3419" s="339"/>
      <c r="N3419" s="339"/>
      <c r="O3419" s="339"/>
      <c r="P3419" s="339"/>
      <c r="Q3419" s="339"/>
    </row>
    <row r="3420" spans="1:17" ht="13.5" customHeight="1">
      <c r="A3420" s="481"/>
      <c r="B3420" s="481"/>
      <c r="C3420" s="481"/>
      <c r="D3420" s="481"/>
      <c r="E3420" s="481"/>
      <c r="F3420" s="339"/>
      <c r="G3420" s="340" t="str">
        <f>IF(ISNUMBER(E3420),E3420/'Bulk DivVar Analysis'!$I$114,"")</f>
        <v/>
      </c>
      <c r="H3420" s="338" t="str">
        <f>IF(ISNUMBER(E3420), IF(G3420&gt;'Bulk DivVar Analysis'!$J$116,"Pass","Fail"),"")</f>
        <v/>
      </c>
      <c r="I3420" s="338" t="str">
        <f t="shared" si="55"/>
        <v/>
      </c>
      <c r="J3420" s="339"/>
      <c r="K3420" s="339"/>
      <c r="L3420" s="339"/>
      <c r="M3420" s="339"/>
      <c r="N3420" s="339"/>
      <c r="O3420" s="339"/>
      <c r="P3420" s="339"/>
      <c r="Q3420" s="339"/>
    </row>
    <row r="3421" spans="1:17" ht="13.5" customHeight="1">
      <c r="A3421" s="481"/>
      <c r="B3421" s="481"/>
      <c r="C3421" s="481"/>
      <c r="D3421" s="481"/>
      <c r="E3421" s="481"/>
      <c r="F3421" s="339"/>
      <c r="G3421" s="340" t="str">
        <f>IF(ISNUMBER(E3421),E3421/'Bulk DivVar Analysis'!$I$114,"")</f>
        <v/>
      </c>
      <c r="H3421" s="338" t="str">
        <f>IF(ISNUMBER(E3421), IF(G3421&gt;'Bulk DivVar Analysis'!$J$116,"Pass","Fail"),"")</f>
        <v/>
      </c>
      <c r="I3421" s="338" t="str">
        <f t="shared" si="55"/>
        <v/>
      </c>
      <c r="J3421" s="339"/>
      <c r="K3421" s="339"/>
      <c r="L3421" s="339"/>
      <c r="M3421" s="339"/>
      <c r="N3421" s="339"/>
      <c r="O3421" s="339"/>
      <c r="P3421" s="339"/>
      <c r="Q3421" s="339"/>
    </row>
    <row r="3422" spans="1:17" ht="13.5" customHeight="1">
      <c r="A3422" s="481"/>
      <c r="B3422" s="481"/>
      <c r="C3422" s="481"/>
      <c r="D3422" s="481"/>
      <c r="E3422" s="481"/>
      <c r="F3422" s="339"/>
      <c r="G3422" s="340" t="str">
        <f>IF(ISNUMBER(E3422),E3422/'Bulk DivVar Analysis'!$I$114,"")</f>
        <v/>
      </c>
      <c r="H3422" s="338" t="str">
        <f>IF(ISNUMBER(E3422), IF(G3422&gt;'Bulk DivVar Analysis'!$J$116,"Pass","Fail"),"")</f>
        <v/>
      </c>
      <c r="I3422" s="338" t="str">
        <f t="shared" si="55"/>
        <v/>
      </c>
      <c r="J3422" s="339"/>
      <c r="K3422" s="339"/>
      <c r="L3422" s="339"/>
      <c r="M3422" s="339"/>
      <c r="N3422" s="339"/>
      <c r="O3422" s="339"/>
      <c r="P3422" s="339"/>
      <c r="Q3422" s="339"/>
    </row>
    <row r="3423" spans="1:17" ht="13.5" customHeight="1">
      <c r="A3423" s="481"/>
      <c r="B3423" s="481"/>
      <c r="C3423" s="481"/>
      <c r="D3423" s="481"/>
      <c r="E3423" s="481"/>
      <c r="F3423" s="339"/>
      <c r="G3423" s="340" t="str">
        <f>IF(ISNUMBER(E3423),E3423/'Bulk DivVar Analysis'!$I$114,"")</f>
        <v/>
      </c>
      <c r="H3423" s="338" t="str">
        <f>IF(ISNUMBER(E3423), IF(G3423&gt;'Bulk DivVar Analysis'!$J$116,"Pass","Fail"),"")</f>
        <v/>
      </c>
      <c r="I3423" s="338" t="str">
        <f t="shared" si="55"/>
        <v/>
      </c>
      <c r="J3423" s="339"/>
      <c r="K3423" s="339"/>
      <c r="L3423" s="339"/>
      <c r="M3423" s="339"/>
      <c r="N3423" s="339"/>
      <c r="O3423" s="339"/>
      <c r="P3423" s="339"/>
      <c r="Q3423" s="339"/>
    </row>
    <row r="3424" spans="1:17" ht="13.5" customHeight="1">
      <c r="A3424" s="481"/>
      <c r="B3424" s="481"/>
      <c r="C3424" s="481"/>
      <c r="D3424" s="481"/>
      <c r="E3424" s="481"/>
      <c r="F3424" s="339"/>
      <c r="G3424" s="340" t="str">
        <f>IF(ISNUMBER(E3424),E3424/'Bulk DivVar Analysis'!$I$114,"")</f>
        <v/>
      </c>
      <c r="H3424" s="338" t="str">
        <f>IF(ISNUMBER(E3424), IF(G3424&gt;'Bulk DivVar Analysis'!$J$116,"Pass","Fail"),"")</f>
        <v/>
      </c>
      <c r="I3424" s="338" t="str">
        <f t="shared" si="55"/>
        <v/>
      </c>
      <c r="J3424" s="339"/>
      <c r="K3424" s="339"/>
      <c r="L3424" s="339"/>
      <c r="M3424" s="339"/>
      <c r="N3424" s="339"/>
      <c r="O3424" s="339"/>
      <c r="P3424" s="339"/>
      <c r="Q3424" s="339"/>
    </row>
    <row r="3425" spans="1:17" ht="13.5" customHeight="1">
      <c r="A3425" s="481"/>
      <c r="B3425" s="481"/>
      <c r="C3425" s="481"/>
      <c r="D3425" s="481"/>
      <c r="E3425" s="481"/>
      <c r="F3425" s="339"/>
      <c r="G3425" s="340" t="str">
        <f>IF(ISNUMBER(E3425),E3425/'Bulk DivVar Analysis'!$I$114,"")</f>
        <v/>
      </c>
      <c r="H3425" s="338" t="str">
        <f>IF(ISNUMBER(E3425), IF(G3425&gt;'Bulk DivVar Analysis'!$J$116,"Pass","Fail"),"")</f>
        <v/>
      </c>
      <c r="I3425" s="338" t="str">
        <f t="shared" si="55"/>
        <v/>
      </c>
      <c r="J3425" s="339"/>
      <c r="K3425" s="339"/>
      <c r="L3425" s="339"/>
      <c r="M3425" s="339"/>
      <c r="N3425" s="339"/>
      <c r="O3425" s="339"/>
      <c r="P3425" s="339"/>
      <c r="Q3425" s="339"/>
    </row>
    <row r="3426" spans="1:17" ht="13.5" customHeight="1">
      <c r="A3426" s="481"/>
      <c r="B3426" s="481"/>
      <c r="C3426" s="481"/>
      <c r="D3426" s="481"/>
      <c r="E3426" s="481"/>
      <c r="F3426" s="339"/>
      <c r="G3426" s="340" t="str">
        <f>IF(ISNUMBER(E3426),E3426/'Bulk DivVar Analysis'!$I$114,"")</f>
        <v/>
      </c>
      <c r="H3426" s="338" t="str">
        <f>IF(ISNUMBER(E3426), IF(G3426&gt;'Bulk DivVar Analysis'!$J$116,"Pass","Fail"),"")</f>
        <v/>
      </c>
      <c r="I3426" s="338" t="str">
        <f t="shared" si="55"/>
        <v/>
      </c>
      <c r="J3426" s="339"/>
      <c r="K3426" s="339"/>
      <c r="L3426" s="339"/>
      <c r="M3426" s="339"/>
      <c r="N3426" s="339"/>
      <c r="O3426" s="339"/>
      <c r="P3426" s="339"/>
      <c r="Q3426" s="339"/>
    </row>
    <row r="3427" spans="1:17" ht="13.5" customHeight="1">
      <c r="A3427" s="481"/>
      <c r="B3427" s="481"/>
      <c r="C3427" s="481"/>
      <c r="D3427" s="481"/>
      <c r="E3427" s="481"/>
      <c r="F3427" s="339"/>
      <c r="G3427" s="340" t="str">
        <f>IF(ISNUMBER(E3427),E3427/'Bulk DivVar Analysis'!$I$114,"")</f>
        <v/>
      </c>
      <c r="H3427" s="338" t="str">
        <f>IF(ISNUMBER(E3427), IF(G3427&gt;'Bulk DivVar Analysis'!$J$116,"Pass","Fail"),"")</f>
        <v/>
      </c>
      <c r="I3427" s="338" t="str">
        <f t="shared" si="55"/>
        <v/>
      </c>
      <c r="J3427" s="339"/>
      <c r="K3427" s="339"/>
      <c r="L3427" s="339"/>
      <c r="M3427" s="339"/>
      <c r="N3427" s="339"/>
      <c r="O3427" s="339"/>
      <c r="P3427" s="339"/>
      <c r="Q3427" s="339"/>
    </row>
    <row r="3428" spans="1:17" ht="13.5" customHeight="1">
      <c r="A3428" s="481"/>
      <c r="B3428" s="481"/>
      <c r="C3428" s="481"/>
      <c r="D3428" s="481"/>
      <c r="E3428" s="481"/>
      <c r="F3428" s="339"/>
      <c r="G3428" s="340" t="str">
        <f>IF(ISNUMBER(E3428),E3428/'Bulk DivVar Analysis'!$I$114,"")</f>
        <v/>
      </c>
      <c r="H3428" s="338" t="str">
        <f>IF(ISNUMBER(E3428), IF(G3428&gt;'Bulk DivVar Analysis'!$J$116,"Pass","Fail"),"")</f>
        <v/>
      </c>
      <c r="I3428" s="338" t="str">
        <f t="shared" si="55"/>
        <v/>
      </c>
      <c r="J3428" s="339"/>
      <c r="K3428" s="339"/>
      <c r="L3428" s="339"/>
      <c r="M3428" s="339"/>
      <c r="N3428" s="339"/>
      <c r="O3428" s="339"/>
      <c r="P3428" s="339"/>
      <c r="Q3428" s="339"/>
    </row>
    <row r="3429" spans="1:17" ht="13.5" customHeight="1">
      <c r="A3429" s="481"/>
      <c r="B3429" s="481"/>
      <c r="C3429" s="481"/>
      <c r="D3429" s="481"/>
      <c r="E3429" s="481"/>
      <c r="F3429" s="339"/>
      <c r="G3429" s="340" t="str">
        <f>IF(ISNUMBER(E3429),E3429/'Bulk DivVar Analysis'!$I$114,"")</f>
        <v/>
      </c>
      <c r="H3429" s="338" t="str">
        <f>IF(ISNUMBER(E3429), IF(G3429&gt;'Bulk DivVar Analysis'!$J$116,"Pass","Fail"),"")</f>
        <v/>
      </c>
      <c r="I3429" s="338" t="str">
        <f t="shared" si="55"/>
        <v/>
      </c>
      <c r="J3429" s="339"/>
      <c r="K3429" s="339"/>
      <c r="L3429" s="339"/>
      <c r="M3429" s="339"/>
      <c r="N3429" s="339"/>
      <c r="O3429" s="339"/>
      <c r="P3429" s="339"/>
      <c r="Q3429" s="339"/>
    </row>
    <row r="3430" spans="1:17" ht="13.5" customHeight="1">
      <c r="A3430" s="481"/>
      <c r="B3430" s="481"/>
      <c r="C3430" s="481"/>
      <c r="D3430" s="481"/>
      <c r="E3430" s="481"/>
      <c r="F3430" s="339"/>
      <c r="G3430" s="340" t="str">
        <f>IF(ISNUMBER(E3430),E3430/'Bulk DivVar Analysis'!$I$114,"")</f>
        <v/>
      </c>
      <c r="H3430" s="338" t="str">
        <f>IF(ISNUMBER(E3430), IF(G3430&gt;'Bulk DivVar Analysis'!$J$116,"Pass","Fail"),"")</f>
        <v/>
      </c>
      <c r="I3430" s="338" t="str">
        <f t="shared" si="55"/>
        <v/>
      </c>
      <c r="J3430" s="339"/>
      <c r="K3430" s="339"/>
      <c r="L3430" s="339"/>
      <c r="M3430" s="339"/>
      <c r="N3430" s="339"/>
      <c r="O3430" s="339"/>
      <c r="P3430" s="339"/>
      <c r="Q3430" s="339"/>
    </row>
    <row r="3431" spans="1:17" ht="13.5" customHeight="1">
      <c r="A3431" s="481"/>
      <c r="B3431" s="481"/>
      <c r="C3431" s="481"/>
      <c r="D3431" s="481"/>
      <c r="E3431" s="481"/>
      <c r="F3431" s="339"/>
      <c r="G3431" s="340" t="str">
        <f>IF(ISNUMBER(E3431),E3431/'Bulk DivVar Analysis'!$I$114,"")</f>
        <v/>
      </c>
      <c r="H3431" s="338" t="str">
        <f>IF(ISNUMBER(E3431), IF(G3431&gt;'Bulk DivVar Analysis'!$J$116,"Pass","Fail"),"")</f>
        <v/>
      </c>
      <c r="I3431" s="338" t="str">
        <f t="shared" si="55"/>
        <v/>
      </c>
      <c r="J3431" s="339"/>
      <c r="K3431" s="339"/>
      <c r="L3431" s="339"/>
      <c r="M3431" s="339"/>
      <c r="N3431" s="339"/>
      <c r="O3431" s="339"/>
      <c r="P3431" s="339"/>
      <c r="Q3431" s="339"/>
    </row>
    <row r="3432" spans="1:17" ht="13.5" customHeight="1">
      <c r="A3432" s="481"/>
      <c r="B3432" s="481"/>
      <c r="C3432" s="481"/>
      <c r="D3432" s="481"/>
      <c r="E3432" s="481"/>
      <c r="F3432" s="339"/>
      <c r="G3432" s="340" t="str">
        <f>IF(ISNUMBER(E3432),E3432/'Bulk DivVar Analysis'!$I$114,"")</f>
        <v/>
      </c>
      <c r="H3432" s="338" t="str">
        <f>IF(ISNUMBER(E3432), IF(G3432&gt;'Bulk DivVar Analysis'!$J$116,"Pass","Fail"),"")</f>
        <v/>
      </c>
      <c r="I3432" s="338" t="str">
        <f t="shared" si="55"/>
        <v/>
      </c>
      <c r="J3432" s="339"/>
      <c r="K3432" s="339"/>
      <c r="L3432" s="339"/>
      <c r="M3432" s="339"/>
      <c r="N3432" s="339"/>
      <c r="O3432" s="339"/>
      <c r="P3432" s="339"/>
      <c r="Q3432" s="339"/>
    </row>
    <row r="3433" spans="1:17" ht="13.5" customHeight="1">
      <c r="A3433" s="481"/>
      <c r="B3433" s="481"/>
      <c r="C3433" s="481"/>
      <c r="D3433" s="481"/>
      <c r="E3433" s="481"/>
      <c r="F3433" s="339"/>
      <c r="G3433" s="340" t="str">
        <f>IF(ISNUMBER(E3433),E3433/'Bulk DivVar Analysis'!$I$114,"")</f>
        <v/>
      </c>
      <c r="H3433" s="338" t="str">
        <f>IF(ISNUMBER(E3433), IF(G3433&gt;'Bulk DivVar Analysis'!$J$116,"Pass","Fail"),"")</f>
        <v/>
      </c>
      <c r="I3433" s="338" t="str">
        <f t="shared" si="55"/>
        <v/>
      </c>
      <c r="J3433" s="339"/>
      <c r="K3433" s="339"/>
      <c r="L3433" s="339"/>
      <c r="M3433" s="339"/>
      <c r="N3433" s="339"/>
      <c r="O3433" s="339"/>
      <c r="P3433" s="339"/>
      <c r="Q3433" s="339"/>
    </row>
    <row r="3434" spans="1:17" ht="13.5" customHeight="1">
      <c r="A3434" s="481"/>
      <c r="B3434" s="481"/>
      <c r="C3434" s="481"/>
      <c r="D3434" s="481"/>
      <c r="E3434" s="481"/>
      <c r="F3434" s="339"/>
      <c r="G3434" s="340" t="str">
        <f>IF(ISNUMBER(E3434),E3434/'Bulk DivVar Analysis'!$I$114,"")</f>
        <v/>
      </c>
      <c r="H3434" s="338" t="str">
        <f>IF(ISNUMBER(E3434), IF(G3434&gt;'Bulk DivVar Analysis'!$J$116,"Pass","Fail"),"")</f>
        <v/>
      </c>
      <c r="I3434" s="338" t="str">
        <f t="shared" si="55"/>
        <v/>
      </c>
      <c r="J3434" s="339"/>
      <c r="K3434" s="339"/>
      <c r="L3434" s="339"/>
      <c r="M3434" s="339"/>
      <c r="N3434" s="339"/>
      <c r="O3434" s="339"/>
      <c r="P3434" s="339"/>
      <c r="Q3434" s="339"/>
    </row>
    <row r="3435" spans="1:17" ht="13.5" customHeight="1">
      <c r="A3435" s="481"/>
      <c r="B3435" s="481"/>
      <c r="C3435" s="481"/>
      <c r="D3435" s="481"/>
      <c r="E3435" s="481"/>
      <c r="F3435" s="339"/>
      <c r="G3435" s="340" t="str">
        <f>IF(ISNUMBER(E3435),E3435/'Bulk DivVar Analysis'!$I$114,"")</f>
        <v/>
      </c>
      <c r="H3435" s="338" t="str">
        <f>IF(ISNUMBER(E3435), IF(G3435&gt;'Bulk DivVar Analysis'!$J$116,"Pass","Fail"),"")</f>
        <v/>
      </c>
      <c r="I3435" s="338" t="str">
        <f t="shared" si="55"/>
        <v/>
      </c>
      <c r="J3435" s="339"/>
      <c r="K3435" s="339"/>
      <c r="L3435" s="339"/>
      <c r="M3435" s="339"/>
      <c r="N3435" s="339"/>
      <c r="O3435" s="339"/>
      <c r="P3435" s="339"/>
      <c r="Q3435" s="339"/>
    </row>
    <row r="3436" spans="1:17" ht="13.5" customHeight="1">
      <c r="A3436" s="481"/>
      <c r="B3436" s="481"/>
      <c r="C3436" s="481"/>
      <c r="D3436" s="481"/>
      <c r="E3436" s="481"/>
      <c r="F3436" s="339"/>
      <c r="G3436" s="340" t="str">
        <f>IF(ISNUMBER(E3436),E3436/'Bulk DivVar Analysis'!$I$114,"")</f>
        <v/>
      </c>
      <c r="H3436" s="338" t="str">
        <f>IF(ISNUMBER(E3436), IF(G3436&gt;'Bulk DivVar Analysis'!$J$116,"Pass","Fail"),"")</f>
        <v/>
      </c>
      <c r="I3436" s="338" t="str">
        <f t="shared" si="55"/>
        <v/>
      </c>
      <c r="J3436" s="339"/>
      <c r="K3436" s="339"/>
      <c r="L3436" s="339"/>
      <c r="M3436" s="339"/>
      <c r="N3436" s="339"/>
      <c r="O3436" s="339"/>
      <c r="P3436" s="339"/>
      <c r="Q3436" s="339"/>
    </row>
    <row r="3437" spans="1:17" ht="13.5" customHeight="1">
      <c r="A3437" s="481"/>
      <c r="B3437" s="481"/>
      <c r="C3437" s="481"/>
      <c r="D3437" s="481"/>
      <c r="E3437" s="481"/>
      <c r="F3437" s="339"/>
      <c r="G3437" s="340" t="str">
        <f>IF(ISNUMBER(E3437),E3437/'Bulk DivVar Analysis'!$I$114,"")</f>
        <v/>
      </c>
      <c r="H3437" s="338" t="str">
        <f>IF(ISNUMBER(E3437), IF(G3437&gt;'Bulk DivVar Analysis'!$J$116,"Pass","Fail"),"")</f>
        <v/>
      </c>
      <c r="I3437" s="338" t="str">
        <f t="shared" si="55"/>
        <v/>
      </c>
      <c r="J3437" s="339"/>
      <c r="K3437" s="339"/>
      <c r="L3437" s="339"/>
      <c r="M3437" s="339"/>
      <c r="N3437" s="339"/>
      <c r="O3437" s="339"/>
      <c r="P3437" s="339"/>
      <c r="Q3437" s="339"/>
    </row>
    <row r="3438" spans="1:17" ht="13.5" customHeight="1">
      <c r="A3438" s="481"/>
      <c r="B3438" s="481"/>
      <c r="C3438" s="481"/>
      <c r="D3438" s="481"/>
      <c r="E3438" s="481"/>
      <c r="F3438" s="339"/>
      <c r="G3438" s="340" t="str">
        <f>IF(ISNUMBER(E3438),E3438/'Bulk DivVar Analysis'!$I$114,"")</f>
        <v/>
      </c>
      <c r="H3438" s="338" t="str">
        <f>IF(ISNUMBER(E3438), IF(G3438&gt;'Bulk DivVar Analysis'!$J$116,"Pass","Fail"),"")</f>
        <v/>
      </c>
      <c r="I3438" s="338" t="str">
        <f t="shared" si="55"/>
        <v/>
      </c>
      <c r="J3438" s="339"/>
      <c r="K3438" s="339"/>
      <c r="L3438" s="339"/>
      <c r="M3438" s="339"/>
      <c r="N3438" s="339"/>
      <c r="O3438" s="339"/>
      <c r="P3438" s="339"/>
      <c r="Q3438" s="339"/>
    </row>
    <row r="3439" spans="1:17" ht="13.5" customHeight="1">
      <c r="A3439" s="481"/>
      <c r="B3439" s="481"/>
      <c r="C3439" s="481"/>
      <c r="D3439" s="481"/>
      <c r="E3439" s="481"/>
      <c r="F3439" s="339"/>
      <c r="G3439" s="340" t="str">
        <f>IF(ISNUMBER(E3439),E3439/'Bulk DivVar Analysis'!$I$114,"")</f>
        <v/>
      </c>
      <c r="H3439" s="338" t="str">
        <f>IF(ISNUMBER(E3439), IF(G3439&gt;'Bulk DivVar Analysis'!$J$116,"Pass","Fail"),"")</f>
        <v/>
      </c>
      <c r="I3439" s="338" t="str">
        <f t="shared" si="55"/>
        <v/>
      </c>
      <c r="J3439" s="339"/>
      <c r="K3439" s="339"/>
      <c r="L3439" s="339"/>
      <c r="M3439" s="339"/>
      <c r="N3439" s="339"/>
      <c r="O3439" s="339"/>
      <c r="P3439" s="339"/>
      <c r="Q3439" s="339"/>
    </row>
    <row r="3440" spans="1:17" ht="13.5" customHeight="1">
      <c r="A3440" s="481"/>
      <c r="B3440" s="481"/>
      <c r="C3440" s="481"/>
      <c r="D3440" s="481"/>
      <c r="E3440" s="481"/>
      <c r="F3440" s="339"/>
      <c r="G3440" s="340" t="str">
        <f>IF(ISNUMBER(E3440),E3440/'Bulk DivVar Analysis'!$I$114,"")</f>
        <v/>
      </c>
      <c r="H3440" s="338" t="str">
        <f>IF(ISNUMBER(E3440), IF(G3440&gt;'Bulk DivVar Analysis'!$J$116,"Pass","Fail"),"")</f>
        <v/>
      </c>
      <c r="I3440" s="338" t="str">
        <f t="shared" si="55"/>
        <v/>
      </c>
      <c r="J3440" s="339"/>
      <c r="K3440" s="339"/>
      <c r="L3440" s="339"/>
      <c r="M3440" s="339"/>
      <c r="N3440" s="339"/>
      <c r="O3440" s="339"/>
      <c r="P3440" s="339"/>
      <c r="Q3440" s="339"/>
    </row>
    <row r="3441" spans="1:17" ht="13.5" customHeight="1">
      <c r="A3441" s="481"/>
      <c r="B3441" s="481"/>
      <c r="C3441" s="481"/>
      <c r="D3441" s="481"/>
      <c r="E3441" s="481"/>
      <c r="F3441" s="339"/>
      <c r="G3441" s="340" t="str">
        <f>IF(ISNUMBER(E3441),E3441/'Bulk DivVar Analysis'!$I$114,"")</f>
        <v/>
      </c>
      <c r="H3441" s="338" t="str">
        <f>IF(ISNUMBER(E3441), IF(G3441&gt;'Bulk DivVar Analysis'!$J$116,"Pass","Fail"),"")</f>
        <v/>
      </c>
      <c r="I3441" s="338" t="str">
        <f t="shared" si="55"/>
        <v/>
      </c>
      <c r="J3441" s="339"/>
      <c r="K3441" s="339"/>
      <c r="L3441" s="339"/>
      <c r="M3441" s="339"/>
      <c r="N3441" s="339"/>
      <c r="O3441" s="339"/>
      <c r="P3441" s="339"/>
      <c r="Q3441" s="339"/>
    </row>
    <row r="3442" spans="1:17" ht="13.5" customHeight="1">
      <c r="A3442" s="481"/>
      <c r="B3442" s="481"/>
      <c r="C3442" s="481"/>
      <c r="D3442" s="481"/>
      <c r="E3442" s="481"/>
      <c r="F3442" s="339"/>
      <c r="G3442" s="340" t="str">
        <f>IF(ISNUMBER(E3442),E3442/'Bulk DivVar Analysis'!$I$114,"")</f>
        <v/>
      </c>
      <c r="H3442" s="338" t="str">
        <f>IF(ISNUMBER(E3442), IF(G3442&gt;'Bulk DivVar Analysis'!$J$116,"Pass","Fail"),"")</f>
        <v/>
      </c>
      <c r="I3442" s="338" t="str">
        <f t="shared" si="55"/>
        <v/>
      </c>
      <c r="J3442" s="339"/>
      <c r="K3442" s="339"/>
      <c r="L3442" s="339"/>
      <c r="M3442" s="339"/>
      <c r="N3442" s="339"/>
      <c r="O3442" s="339"/>
      <c r="P3442" s="339"/>
      <c r="Q3442" s="339"/>
    </row>
    <row r="3443" spans="1:17" ht="13.5" customHeight="1">
      <c r="A3443" s="481"/>
      <c r="B3443" s="481"/>
      <c r="C3443" s="481"/>
      <c r="D3443" s="481"/>
      <c r="E3443" s="481"/>
      <c r="F3443" s="339"/>
      <c r="G3443" s="340" t="str">
        <f>IF(ISNUMBER(E3443),E3443/'Bulk DivVar Analysis'!$I$114,"")</f>
        <v/>
      </c>
      <c r="H3443" s="338" t="str">
        <f>IF(ISNUMBER(E3443), IF(G3443&gt;'Bulk DivVar Analysis'!$J$116,"Pass","Fail"),"")</f>
        <v/>
      </c>
      <c r="I3443" s="338" t="str">
        <f t="shared" si="55"/>
        <v/>
      </c>
      <c r="J3443" s="339"/>
      <c r="K3443" s="339"/>
      <c r="L3443" s="339"/>
      <c r="M3443" s="339"/>
      <c r="N3443" s="339"/>
      <c r="O3443" s="339"/>
      <c r="P3443" s="339"/>
      <c r="Q3443" s="339"/>
    </row>
    <row r="3444" spans="1:17" ht="13.5" customHeight="1">
      <c r="A3444" s="481"/>
      <c r="B3444" s="481"/>
      <c r="C3444" s="481"/>
      <c r="D3444" s="481"/>
      <c r="E3444" s="481"/>
      <c r="F3444" s="339"/>
      <c r="G3444" s="340" t="str">
        <f>IF(ISNUMBER(E3444),E3444/'Bulk DivVar Analysis'!$I$114,"")</f>
        <v/>
      </c>
      <c r="H3444" s="338" t="str">
        <f>IF(ISNUMBER(E3444), IF(G3444&gt;'Bulk DivVar Analysis'!$J$116,"Pass","Fail"),"")</f>
        <v/>
      </c>
      <c r="I3444" s="338" t="str">
        <f t="shared" si="55"/>
        <v/>
      </c>
      <c r="J3444" s="339"/>
      <c r="K3444" s="339"/>
      <c r="L3444" s="339"/>
      <c r="M3444" s="339"/>
      <c r="N3444" s="339"/>
      <c r="O3444" s="339"/>
      <c r="P3444" s="339"/>
      <c r="Q3444" s="339"/>
    </row>
    <row r="3445" spans="1:17" ht="13.5" customHeight="1">
      <c r="A3445" s="481"/>
      <c r="B3445" s="481"/>
      <c r="C3445" s="481"/>
      <c r="D3445" s="481"/>
      <c r="E3445" s="481"/>
      <c r="F3445" s="339"/>
      <c r="G3445" s="340" t="str">
        <f>IF(ISNUMBER(E3445),E3445/'Bulk DivVar Analysis'!$I$114,"")</f>
        <v/>
      </c>
      <c r="H3445" s="338" t="str">
        <f>IF(ISNUMBER(E3445), IF(G3445&gt;'Bulk DivVar Analysis'!$J$116,"Pass","Fail"),"")</f>
        <v/>
      </c>
      <c r="I3445" s="338" t="str">
        <f t="shared" si="55"/>
        <v/>
      </c>
      <c r="J3445" s="339"/>
      <c r="K3445" s="339"/>
      <c r="L3445" s="339"/>
      <c r="M3445" s="339"/>
      <c r="N3445" s="339"/>
      <c r="O3445" s="339"/>
      <c r="P3445" s="339"/>
      <c r="Q3445" s="339"/>
    </row>
    <row r="3446" spans="1:17" ht="13.5" customHeight="1">
      <c r="A3446" s="481"/>
      <c r="B3446" s="481"/>
      <c r="C3446" s="481"/>
      <c r="D3446" s="481"/>
      <c r="E3446" s="481"/>
      <c r="F3446" s="339"/>
      <c r="G3446" s="340" t="str">
        <f>IF(ISNUMBER(E3446),E3446/'Bulk DivVar Analysis'!$I$114,"")</f>
        <v/>
      </c>
      <c r="H3446" s="338" t="str">
        <f>IF(ISNUMBER(E3446), IF(G3446&gt;'Bulk DivVar Analysis'!$J$116,"Pass","Fail"),"")</f>
        <v/>
      </c>
      <c r="I3446" s="338" t="str">
        <f t="shared" si="55"/>
        <v/>
      </c>
      <c r="J3446" s="339"/>
      <c r="K3446" s="339"/>
      <c r="L3446" s="339"/>
      <c r="M3446" s="339"/>
      <c r="N3446" s="339"/>
      <c r="O3446" s="339"/>
      <c r="P3446" s="339"/>
      <c r="Q3446" s="339"/>
    </row>
    <row r="3447" spans="1:17" ht="13.5" customHeight="1">
      <c r="A3447" s="481"/>
      <c r="B3447" s="481"/>
      <c r="C3447" s="481"/>
      <c r="D3447" s="481"/>
      <c r="E3447" s="481"/>
      <c r="F3447" s="339"/>
      <c r="G3447" s="340" t="str">
        <f>IF(ISNUMBER(E3447),E3447/'Bulk DivVar Analysis'!$I$114,"")</f>
        <v/>
      </c>
      <c r="H3447" s="338" t="str">
        <f>IF(ISNUMBER(E3447), IF(G3447&gt;'Bulk DivVar Analysis'!$J$116,"Pass","Fail"),"")</f>
        <v/>
      </c>
      <c r="I3447" s="338" t="str">
        <f t="shared" si="55"/>
        <v/>
      </c>
      <c r="J3447" s="339"/>
      <c r="K3447" s="339"/>
      <c r="L3447" s="339"/>
      <c r="M3447" s="339"/>
      <c r="N3447" s="339"/>
      <c r="O3447" s="339"/>
      <c r="P3447" s="339"/>
      <c r="Q3447" s="339"/>
    </row>
    <row r="3448" spans="1:17" ht="13.5" customHeight="1">
      <c r="A3448" s="481"/>
      <c r="B3448" s="481"/>
      <c r="C3448" s="481"/>
      <c r="D3448" s="481"/>
      <c r="E3448" s="481"/>
      <c r="F3448" s="339"/>
      <c r="G3448" s="340" t="str">
        <f>IF(ISNUMBER(E3448),E3448/'Bulk DivVar Analysis'!$I$114,"")</f>
        <v/>
      </c>
      <c r="H3448" s="338" t="str">
        <f>IF(ISNUMBER(E3448), IF(G3448&gt;'Bulk DivVar Analysis'!$J$116,"Pass","Fail"),"")</f>
        <v/>
      </c>
      <c r="I3448" s="338" t="str">
        <f t="shared" si="55"/>
        <v/>
      </c>
      <c r="J3448" s="339"/>
      <c r="K3448" s="339"/>
      <c r="L3448" s="339"/>
      <c r="M3448" s="339"/>
      <c r="N3448" s="339"/>
      <c r="O3448" s="339"/>
      <c r="P3448" s="339"/>
      <c r="Q3448" s="339"/>
    </row>
    <row r="3449" spans="1:17" ht="13.5" customHeight="1">
      <c r="A3449" s="481"/>
      <c r="B3449" s="481"/>
      <c r="C3449" s="481"/>
      <c r="D3449" s="481"/>
      <c r="E3449" s="481"/>
      <c r="F3449" s="339"/>
      <c r="G3449" s="340" t="str">
        <f>IF(ISNUMBER(E3449),E3449/'Bulk DivVar Analysis'!$I$114,"")</f>
        <v/>
      </c>
      <c r="H3449" s="338" t="str">
        <f>IF(ISNUMBER(E3449), IF(G3449&gt;'Bulk DivVar Analysis'!$J$116,"Pass","Fail"),"")</f>
        <v/>
      </c>
      <c r="I3449" s="338" t="str">
        <f t="shared" si="55"/>
        <v/>
      </c>
      <c r="J3449" s="339"/>
      <c r="K3449" s="339"/>
      <c r="L3449" s="339"/>
      <c r="M3449" s="339"/>
      <c r="N3449" s="339"/>
      <c r="O3449" s="339"/>
      <c r="P3449" s="339"/>
      <c r="Q3449" s="339"/>
    </row>
    <row r="3450" spans="1:17" ht="13.5" customHeight="1">
      <c r="A3450" s="481"/>
      <c r="B3450" s="481"/>
      <c r="C3450" s="481"/>
      <c r="D3450" s="481"/>
      <c r="E3450" s="481"/>
      <c r="F3450" s="339"/>
      <c r="G3450" s="340" t="str">
        <f>IF(ISNUMBER(E3450),E3450/'Bulk DivVar Analysis'!$I$114,"")</f>
        <v/>
      </c>
      <c r="H3450" s="338" t="str">
        <f>IF(ISNUMBER(E3450), IF(G3450&gt;'Bulk DivVar Analysis'!$J$116,"Pass","Fail"),"")</f>
        <v/>
      </c>
      <c r="I3450" s="338" t="str">
        <f t="shared" si="55"/>
        <v/>
      </c>
      <c r="J3450" s="339"/>
      <c r="K3450" s="339"/>
      <c r="L3450" s="339"/>
      <c r="M3450" s="339"/>
      <c r="N3450" s="339"/>
      <c r="O3450" s="339"/>
      <c r="P3450" s="339"/>
      <c r="Q3450" s="339"/>
    </row>
    <row r="3451" spans="1:17" ht="13.5" customHeight="1">
      <c r="A3451" s="481"/>
      <c r="B3451" s="481"/>
      <c r="C3451" s="481"/>
      <c r="D3451" s="481"/>
      <c r="E3451" s="481"/>
      <c r="F3451" s="339"/>
      <c r="G3451" s="340" t="str">
        <f>IF(ISNUMBER(E3451),E3451/'Bulk DivVar Analysis'!$I$114,"")</f>
        <v/>
      </c>
      <c r="H3451" s="338" t="str">
        <f>IF(ISNUMBER(E3451), IF(G3451&gt;'Bulk DivVar Analysis'!$J$116,"Pass","Fail"),"")</f>
        <v/>
      </c>
      <c r="I3451" s="338" t="str">
        <f t="shared" si="55"/>
        <v/>
      </c>
      <c r="J3451" s="339"/>
      <c r="K3451" s="339"/>
      <c r="L3451" s="339"/>
      <c r="M3451" s="339"/>
      <c r="N3451" s="339"/>
      <c r="O3451" s="339"/>
      <c r="P3451" s="339"/>
      <c r="Q3451" s="339"/>
    </row>
    <row r="3452" spans="1:17" ht="13.5" customHeight="1">
      <c r="A3452" s="481"/>
      <c r="B3452" s="481"/>
      <c r="C3452" s="481"/>
      <c r="D3452" s="481"/>
      <c r="E3452" s="481"/>
      <c r="F3452" s="339"/>
      <c r="G3452" s="340" t="str">
        <f>IF(ISNUMBER(E3452),E3452/'Bulk DivVar Analysis'!$I$114,"")</f>
        <v/>
      </c>
      <c r="H3452" s="338" t="str">
        <f>IF(ISNUMBER(E3452), IF(G3452&gt;'Bulk DivVar Analysis'!$J$116,"Pass","Fail"),"")</f>
        <v/>
      </c>
      <c r="I3452" s="338" t="str">
        <f t="shared" si="55"/>
        <v/>
      </c>
      <c r="J3452" s="339"/>
      <c r="K3452" s="339"/>
      <c r="L3452" s="339"/>
      <c r="M3452" s="339"/>
      <c r="N3452" s="339"/>
      <c r="O3452" s="339"/>
      <c r="P3452" s="339"/>
      <c r="Q3452" s="339"/>
    </row>
    <row r="3453" spans="1:17" ht="13.5" customHeight="1">
      <c r="A3453" s="481"/>
      <c r="B3453" s="481"/>
      <c r="C3453" s="481"/>
      <c r="D3453" s="481"/>
      <c r="E3453" s="481"/>
      <c r="F3453" s="339"/>
      <c r="G3453" s="340" t="str">
        <f>IF(ISNUMBER(E3453),E3453/'Bulk DivVar Analysis'!$I$114,"")</f>
        <v/>
      </c>
      <c r="H3453" s="338" t="str">
        <f>IF(ISNUMBER(E3453), IF(G3453&gt;'Bulk DivVar Analysis'!$J$116,"Pass","Fail"),"")</f>
        <v/>
      </c>
      <c r="I3453" s="338" t="str">
        <f t="shared" si="55"/>
        <v/>
      </c>
      <c r="J3453" s="339"/>
      <c r="K3453" s="339"/>
      <c r="L3453" s="339"/>
      <c r="M3453" s="339"/>
      <c r="N3453" s="339"/>
      <c r="O3453" s="339"/>
      <c r="P3453" s="339"/>
      <c r="Q3453" s="339"/>
    </row>
    <row r="3454" spans="1:17" ht="13.5" customHeight="1">
      <c r="A3454" s="481"/>
      <c r="B3454" s="481"/>
      <c r="C3454" s="481"/>
      <c r="D3454" s="481"/>
      <c r="E3454" s="481"/>
      <c r="F3454" s="339"/>
      <c r="G3454" s="340" t="str">
        <f>IF(ISNUMBER(E3454),E3454/'Bulk DivVar Analysis'!$I$114,"")</f>
        <v/>
      </c>
      <c r="H3454" s="338" t="str">
        <f>IF(ISNUMBER(E3454), IF(G3454&gt;'Bulk DivVar Analysis'!$J$116,"Pass","Fail"),"")</f>
        <v/>
      </c>
      <c r="I3454" s="338" t="str">
        <f t="shared" si="55"/>
        <v/>
      </c>
      <c r="J3454" s="339"/>
      <c r="K3454" s="339"/>
      <c r="L3454" s="339"/>
      <c r="M3454" s="339"/>
      <c r="N3454" s="339"/>
      <c r="O3454" s="339"/>
      <c r="P3454" s="339"/>
      <c r="Q3454" s="339"/>
    </row>
    <row r="3455" spans="1:17" ht="13.5" customHeight="1">
      <c r="A3455" s="481"/>
      <c r="B3455" s="481"/>
      <c r="C3455" s="481"/>
      <c r="D3455" s="481"/>
      <c r="E3455" s="481"/>
      <c r="F3455" s="339"/>
      <c r="G3455" s="340" t="str">
        <f>IF(ISNUMBER(E3455),E3455/'Bulk DivVar Analysis'!$I$114,"")</f>
        <v/>
      </c>
      <c r="H3455" s="338" t="str">
        <f>IF(ISNUMBER(E3455), IF(G3455&gt;'Bulk DivVar Analysis'!$J$116,"Pass","Fail"),"")</f>
        <v/>
      </c>
      <c r="I3455" s="338" t="str">
        <f t="shared" si="55"/>
        <v/>
      </c>
      <c r="J3455" s="339"/>
      <c r="K3455" s="339"/>
      <c r="L3455" s="339"/>
      <c r="M3455" s="339"/>
      <c r="N3455" s="339"/>
      <c r="O3455" s="339"/>
      <c r="P3455" s="339"/>
      <c r="Q3455" s="339"/>
    </row>
    <row r="3456" spans="1:17" ht="13.5" customHeight="1">
      <c r="A3456" s="481"/>
      <c r="B3456" s="481"/>
      <c r="C3456" s="481"/>
      <c r="D3456" s="481"/>
      <c r="E3456" s="481"/>
      <c r="F3456" s="339"/>
      <c r="G3456" s="340" t="str">
        <f>IF(ISNUMBER(E3456),E3456/'Bulk DivVar Analysis'!$I$114,"")</f>
        <v/>
      </c>
      <c r="H3456" s="338" t="str">
        <f>IF(ISNUMBER(E3456), IF(G3456&gt;'Bulk DivVar Analysis'!$J$116,"Pass","Fail"),"")</f>
        <v/>
      </c>
      <c r="I3456" s="338" t="str">
        <f t="shared" si="55"/>
        <v/>
      </c>
      <c r="J3456" s="339"/>
      <c r="K3456" s="339"/>
      <c r="L3456" s="339"/>
      <c r="M3456" s="339"/>
      <c r="N3456" s="339"/>
      <c r="O3456" s="339"/>
      <c r="P3456" s="339"/>
      <c r="Q3456" s="339"/>
    </row>
    <row r="3457" spans="1:17" ht="13.5" customHeight="1">
      <c r="A3457" s="481"/>
      <c r="B3457" s="481"/>
      <c r="C3457" s="481"/>
      <c r="D3457" s="481"/>
      <c r="E3457" s="481"/>
      <c r="F3457" s="339"/>
      <c r="G3457" s="340" t="str">
        <f>IF(ISNUMBER(E3457),E3457/'Bulk DivVar Analysis'!$I$114,"")</f>
        <v/>
      </c>
      <c r="H3457" s="338" t="str">
        <f>IF(ISNUMBER(E3457), IF(G3457&gt;'Bulk DivVar Analysis'!$J$116,"Pass","Fail"),"")</f>
        <v/>
      </c>
      <c r="I3457" s="338" t="str">
        <f t="shared" si="55"/>
        <v/>
      </c>
      <c r="J3457" s="339"/>
      <c r="K3457" s="339"/>
      <c r="L3457" s="339"/>
      <c r="M3457" s="339"/>
      <c r="N3457" s="339"/>
      <c r="O3457" s="339"/>
      <c r="P3457" s="339"/>
      <c r="Q3457" s="339"/>
    </row>
    <row r="3458" spans="1:17" ht="13.5" customHeight="1">
      <c r="A3458" s="481"/>
      <c r="B3458" s="481"/>
      <c r="C3458" s="481"/>
      <c r="D3458" s="481"/>
      <c r="E3458" s="481"/>
      <c r="F3458" s="339"/>
      <c r="G3458" s="340" t="str">
        <f>IF(ISNUMBER(E3458),E3458/'Bulk DivVar Analysis'!$I$114,"")</f>
        <v/>
      </c>
      <c r="H3458" s="338" t="str">
        <f>IF(ISNUMBER(E3458), IF(G3458&gt;'Bulk DivVar Analysis'!$J$116,"Pass","Fail"),"")</f>
        <v/>
      </c>
      <c r="I3458" s="338" t="str">
        <f t="shared" si="55"/>
        <v/>
      </c>
      <c r="J3458" s="339"/>
      <c r="K3458" s="339"/>
      <c r="L3458" s="339"/>
      <c r="M3458" s="339"/>
      <c r="N3458" s="339"/>
      <c r="O3458" s="339"/>
      <c r="P3458" s="339"/>
      <c r="Q3458" s="339"/>
    </row>
    <row r="3459" spans="1:17" ht="13.5" customHeight="1">
      <c r="A3459" s="481"/>
      <c r="B3459" s="481"/>
      <c r="C3459" s="481"/>
      <c r="D3459" s="481"/>
      <c r="E3459" s="481"/>
      <c r="F3459" s="339"/>
      <c r="G3459" s="340" t="str">
        <f>IF(ISNUMBER(E3459),E3459/'Bulk DivVar Analysis'!$I$114,"")</f>
        <v/>
      </c>
      <c r="H3459" s="338" t="str">
        <f>IF(ISNUMBER(E3459), IF(G3459&gt;'Bulk DivVar Analysis'!$J$116,"Pass","Fail"),"")</f>
        <v/>
      </c>
      <c r="I3459" s="338" t="str">
        <f t="shared" ref="I3459:I3522" si="56">_xlfn.TEXTJOIN("_",TRUE,B3459,C3459)</f>
        <v/>
      </c>
      <c r="J3459" s="339"/>
      <c r="K3459" s="339"/>
      <c r="L3459" s="339"/>
      <c r="M3459" s="339"/>
      <c r="N3459" s="339"/>
      <c r="O3459" s="339"/>
      <c r="P3459" s="339"/>
      <c r="Q3459" s="339"/>
    </row>
    <row r="3460" spans="1:17" ht="13.5" customHeight="1">
      <c r="A3460" s="481"/>
      <c r="B3460" s="481"/>
      <c r="C3460" s="481"/>
      <c r="D3460" s="481"/>
      <c r="E3460" s="481"/>
      <c r="F3460" s="339"/>
      <c r="G3460" s="340" t="str">
        <f>IF(ISNUMBER(E3460),E3460/'Bulk DivVar Analysis'!$I$114,"")</f>
        <v/>
      </c>
      <c r="H3460" s="338" t="str">
        <f>IF(ISNUMBER(E3460), IF(G3460&gt;'Bulk DivVar Analysis'!$J$116,"Pass","Fail"),"")</f>
        <v/>
      </c>
      <c r="I3460" s="338" t="str">
        <f t="shared" si="56"/>
        <v/>
      </c>
      <c r="J3460" s="339"/>
      <c r="K3460" s="339"/>
      <c r="L3460" s="339"/>
      <c r="M3460" s="339"/>
      <c r="N3460" s="339"/>
      <c r="O3460" s="339"/>
      <c r="P3460" s="339"/>
      <c r="Q3460" s="339"/>
    </row>
    <row r="3461" spans="1:17" ht="13.5" customHeight="1">
      <c r="A3461" s="481"/>
      <c r="B3461" s="481"/>
      <c r="C3461" s="481"/>
      <c r="D3461" s="481"/>
      <c r="E3461" s="481"/>
      <c r="F3461" s="339"/>
      <c r="G3461" s="340" t="str">
        <f>IF(ISNUMBER(E3461),E3461/'Bulk DivVar Analysis'!$I$114,"")</f>
        <v/>
      </c>
      <c r="H3461" s="338" t="str">
        <f>IF(ISNUMBER(E3461), IF(G3461&gt;'Bulk DivVar Analysis'!$J$116,"Pass","Fail"),"")</f>
        <v/>
      </c>
      <c r="I3461" s="338" t="str">
        <f t="shared" si="56"/>
        <v/>
      </c>
      <c r="J3461" s="339"/>
      <c r="K3461" s="339"/>
      <c r="L3461" s="339"/>
      <c r="M3461" s="339"/>
      <c r="N3461" s="339"/>
      <c r="O3461" s="339"/>
      <c r="P3461" s="339"/>
      <c r="Q3461" s="339"/>
    </row>
    <row r="3462" spans="1:17" ht="13.5" customHeight="1">
      <c r="A3462" s="481"/>
      <c r="B3462" s="481"/>
      <c r="C3462" s="481"/>
      <c r="D3462" s="481"/>
      <c r="E3462" s="481"/>
      <c r="F3462" s="339"/>
      <c r="G3462" s="340" t="str">
        <f>IF(ISNUMBER(E3462),E3462/'Bulk DivVar Analysis'!$I$114,"")</f>
        <v/>
      </c>
      <c r="H3462" s="338" t="str">
        <f>IF(ISNUMBER(E3462), IF(G3462&gt;'Bulk DivVar Analysis'!$J$116,"Pass","Fail"),"")</f>
        <v/>
      </c>
      <c r="I3462" s="338" t="str">
        <f t="shared" si="56"/>
        <v/>
      </c>
      <c r="J3462" s="339"/>
      <c r="K3462" s="339"/>
      <c r="L3462" s="339"/>
      <c r="M3462" s="339"/>
      <c r="N3462" s="339"/>
      <c r="O3462" s="339"/>
      <c r="P3462" s="339"/>
      <c r="Q3462" s="339"/>
    </row>
    <row r="3463" spans="1:17" ht="13.5" customHeight="1">
      <c r="A3463" s="481"/>
      <c r="B3463" s="481"/>
      <c r="C3463" s="481"/>
      <c r="D3463" s="481"/>
      <c r="E3463" s="481"/>
      <c r="F3463" s="339"/>
      <c r="G3463" s="340" t="str">
        <f>IF(ISNUMBER(E3463),E3463/'Bulk DivVar Analysis'!$I$114,"")</f>
        <v/>
      </c>
      <c r="H3463" s="338" t="str">
        <f>IF(ISNUMBER(E3463), IF(G3463&gt;'Bulk DivVar Analysis'!$J$116,"Pass","Fail"),"")</f>
        <v/>
      </c>
      <c r="I3463" s="338" t="str">
        <f t="shared" si="56"/>
        <v/>
      </c>
      <c r="J3463" s="339"/>
      <c r="K3463" s="339"/>
      <c r="L3463" s="339"/>
      <c r="M3463" s="339"/>
      <c r="N3463" s="339"/>
      <c r="O3463" s="339"/>
      <c r="P3463" s="339"/>
      <c r="Q3463" s="339"/>
    </row>
    <row r="3464" spans="1:17" ht="13.5" customHeight="1">
      <c r="A3464" s="481"/>
      <c r="B3464" s="481"/>
      <c r="C3464" s="481"/>
      <c r="D3464" s="481"/>
      <c r="E3464" s="481"/>
      <c r="F3464" s="339"/>
      <c r="G3464" s="340" t="str">
        <f>IF(ISNUMBER(E3464),E3464/'Bulk DivVar Analysis'!$I$114,"")</f>
        <v/>
      </c>
      <c r="H3464" s="338" t="str">
        <f>IF(ISNUMBER(E3464), IF(G3464&gt;'Bulk DivVar Analysis'!$J$116,"Pass","Fail"),"")</f>
        <v/>
      </c>
      <c r="I3464" s="338" t="str">
        <f t="shared" si="56"/>
        <v/>
      </c>
      <c r="J3464" s="339"/>
      <c r="K3464" s="339"/>
      <c r="L3464" s="339"/>
      <c r="M3464" s="339"/>
      <c r="N3464" s="339"/>
      <c r="O3464" s="339"/>
      <c r="P3464" s="339"/>
      <c r="Q3464" s="339"/>
    </row>
    <row r="3465" spans="1:17" ht="13.5" customHeight="1">
      <c r="A3465" s="481"/>
      <c r="B3465" s="481"/>
      <c r="C3465" s="481"/>
      <c r="D3465" s="481"/>
      <c r="E3465" s="481"/>
      <c r="F3465" s="339"/>
      <c r="G3465" s="340" t="str">
        <f>IF(ISNUMBER(E3465),E3465/'Bulk DivVar Analysis'!$I$114,"")</f>
        <v/>
      </c>
      <c r="H3465" s="338" t="str">
        <f>IF(ISNUMBER(E3465), IF(G3465&gt;'Bulk DivVar Analysis'!$J$116,"Pass","Fail"),"")</f>
        <v/>
      </c>
      <c r="I3465" s="338" t="str">
        <f t="shared" si="56"/>
        <v/>
      </c>
      <c r="J3465" s="339"/>
      <c r="K3465" s="339"/>
      <c r="L3465" s="339"/>
      <c r="M3465" s="339"/>
      <c r="N3465" s="339"/>
      <c r="O3465" s="339"/>
      <c r="P3465" s="339"/>
      <c r="Q3465" s="339"/>
    </row>
    <row r="3466" spans="1:17" ht="13.5" customHeight="1">
      <c r="A3466" s="481"/>
      <c r="B3466" s="481"/>
      <c r="C3466" s="481"/>
      <c r="D3466" s="481"/>
      <c r="E3466" s="481"/>
      <c r="F3466" s="339"/>
      <c r="G3466" s="340" t="str">
        <f>IF(ISNUMBER(E3466),E3466/'Bulk DivVar Analysis'!$I$114,"")</f>
        <v/>
      </c>
      <c r="H3466" s="338" t="str">
        <f>IF(ISNUMBER(E3466), IF(G3466&gt;'Bulk DivVar Analysis'!$J$116,"Pass","Fail"),"")</f>
        <v/>
      </c>
      <c r="I3466" s="338" t="str">
        <f t="shared" si="56"/>
        <v/>
      </c>
      <c r="J3466" s="339"/>
      <c r="K3466" s="339"/>
      <c r="L3466" s="339"/>
      <c r="M3466" s="339"/>
      <c r="N3466" s="339"/>
      <c r="O3466" s="339"/>
      <c r="P3466" s="339"/>
      <c r="Q3466" s="339"/>
    </row>
    <row r="3467" spans="1:17" ht="13.5" customHeight="1">
      <c r="A3467" s="481"/>
      <c r="B3467" s="481"/>
      <c r="C3467" s="481"/>
      <c r="D3467" s="481"/>
      <c r="E3467" s="481"/>
      <c r="F3467" s="339"/>
      <c r="G3467" s="340" t="str">
        <f>IF(ISNUMBER(E3467),E3467/'Bulk DivVar Analysis'!$I$114,"")</f>
        <v/>
      </c>
      <c r="H3467" s="338" t="str">
        <f>IF(ISNUMBER(E3467), IF(G3467&gt;'Bulk DivVar Analysis'!$J$116,"Pass","Fail"),"")</f>
        <v/>
      </c>
      <c r="I3467" s="338" t="str">
        <f t="shared" si="56"/>
        <v/>
      </c>
      <c r="J3467" s="339"/>
      <c r="K3467" s="339"/>
      <c r="L3467" s="339"/>
      <c r="M3467" s="339"/>
      <c r="N3467" s="339"/>
      <c r="O3467" s="339"/>
      <c r="P3467" s="339"/>
      <c r="Q3467" s="339"/>
    </row>
    <row r="3468" spans="1:17" ht="13.5" customHeight="1">
      <c r="A3468" s="481"/>
      <c r="B3468" s="481"/>
      <c r="C3468" s="481"/>
      <c r="D3468" s="481"/>
      <c r="E3468" s="481"/>
      <c r="F3468" s="339"/>
      <c r="G3468" s="340" t="str">
        <f>IF(ISNUMBER(E3468),E3468/'Bulk DivVar Analysis'!$I$114,"")</f>
        <v/>
      </c>
      <c r="H3468" s="338" t="str">
        <f>IF(ISNUMBER(E3468), IF(G3468&gt;'Bulk DivVar Analysis'!$J$116,"Pass","Fail"),"")</f>
        <v/>
      </c>
      <c r="I3468" s="338" t="str">
        <f t="shared" si="56"/>
        <v/>
      </c>
      <c r="J3468" s="339"/>
      <c r="K3468" s="339"/>
      <c r="L3468" s="339"/>
      <c r="M3468" s="339"/>
      <c r="N3468" s="339"/>
      <c r="O3468" s="339"/>
      <c r="P3468" s="339"/>
      <c r="Q3468" s="339"/>
    </row>
    <row r="3469" spans="1:17" ht="13.5" customHeight="1">
      <c r="A3469" s="481"/>
      <c r="B3469" s="481"/>
      <c r="C3469" s="481"/>
      <c r="D3469" s="481"/>
      <c r="E3469" s="481"/>
      <c r="F3469" s="339"/>
      <c r="G3469" s="340" t="str">
        <f>IF(ISNUMBER(E3469),E3469/'Bulk DivVar Analysis'!$I$114,"")</f>
        <v/>
      </c>
      <c r="H3469" s="338" t="str">
        <f>IF(ISNUMBER(E3469), IF(G3469&gt;'Bulk DivVar Analysis'!$J$116,"Pass","Fail"),"")</f>
        <v/>
      </c>
      <c r="I3469" s="338" t="str">
        <f t="shared" si="56"/>
        <v/>
      </c>
      <c r="J3469" s="339"/>
      <c r="K3469" s="339"/>
      <c r="L3469" s="339"/>
      <c r="M3469" s="339"/>
      <c r="N3469" s="339"/>
      <c r="O3469" s="339"/>
      <c r="P3469" s="339"/>
      <c r="Q3469" s="339"/>
    </row>
    <row r="3470" spans="1:17" ht="13.5" customHeight="1">
      <c r="A3470" s="481"/>
      <c r="B3470" s="481"/>
      <c r="C3470" s="481"/>
      <c r="D3470" s="481"/>
      <c r="E3470" s="481"/>
      <c r="F3470" s="339"/>
      <c r="G3470" s="340" t="str">
        <f>IF(ISNUMBER(E3470),E3470/'Bulk DivVar Analysis'!$I$114,"")</f>
        <v/>
      </c>
      <c r="H3470" s="338" t="str">
        <f>IF(ISNUMBER(E3470), IF(G3470&gt;'Bulk DivVar Analysis'!$J$116,"Pass","Fail"),"")</f>
        <v/>
      </c>
      <c r="I3470" s="338" t="str">
        <f t="shared" si="56"/>
        <v/>
      </c>
      <c r="J3470" s="339"/>
      <c r="K3470" s="339"/>
      <c r="L3470" s="339"/>
      <c r="M3470" s="339"/>
      <c r="N3470" s="339"/>
      <c r="O3470" s="339"/>
      <c r="P3470" s="339"/>
      <c r="Q3470" s="339"/>
    </row>
    <row r="3471" spans="1:17" ht="13.5" customHeight="1">
      <c r="A3471" s="481"/>
      <c r="B3471" s="481"/>
      <c r="C3471" s="481"/>
      <c r="D3471" s="481"/>
      <c r="E3471" s="481"/>
      <c r="F3471" s="339"/>
      <c r="G3471" s="340" t="str">
        <f>IF(ISNUMBER(E3471),E3471/'Bulk DivVar Analysis'!$I$114,"")</f>
        <v/>
      </c>
      <c r="H3471" s="338" t="str">
        <f>IF(ISNUMBER(E3471), IF(G3471&gt;'Bulk DivVar Analysis'!$J$116,"Pass","Fail"),"")</f>
        <v/>
      </c>
      <c r="I3471" s="338" t="str">
        <f t="shared" si="56"/>
        <v/>
      </c>
      <c r="J3471" s="339"/>
      <c r="K3471" s="339"/>
      <c r="L3471" s="339"/>
      <c r="M3471" s="339"/>
      <c r="N3471" s="339"/>
      <c r="O3471" s="339"/>
      <c r="P3471" s="339"/>
      <c r="Q3471" s="339"/>
    </row>
    <row r="3472" spans="1:17" ht="13.5" customHeight="1">
      <c r="A3472" s="481"/>
      <c r="B3472" s="481"/>
      <c r="C3472" s="481"/>
      <c r="D3472" s="481"/>
      <c r="E3472" s="481"/>
      <c r="F3472" s="339"/>
      <c r="G3472" s="340" t="str">
        <f>IF(ISNUMBER(E3472),E3472/'Bulk DivVar Analysis'!$I$114,"")</f>
        <v/>
      </c>
      <c r="H3472" s="338" t="str">
        <f>IF(ISNUMBER(E3472), IF(G3472&gt;'Bulk DivVar Analysis'!$J$116,"Pass","Fail"),"")</f>
        <v/>
      </c>
      <c r="I3472" s="338" t="str">
        <f t="shared" si="56"/>
        <v/>
      </c>
      <c r="J3472" s="339"/>
      <c r="K3472" s="339"/>
      <c r="L3472" s="339"/>
      <c r="M3472" s="339"/>
      <c r="N3472" s="339"/>
      <c r="O3472" s="339"/>
      <c r="P3472" s="339"/>
      <c r="Q3472" s="339"/>
    </row>
    <row r="3473" spans="1:17" ht="13.5" customHeight="1">
      <c r="A3473" s="481"/>
      <c r="B3473" s="481"/>
      <c r="C3473" s="481"/>
      <c r="D3473" s="481"/>
      <c r="E3473" s="481"/>
      <c r="F3473" s="339"/>
      <c r="G3473" s="340" t="str">
        <f>IF(ISNUMBER(E3473),E3473/'Bulk DivVar Analysis'!$I$114,"")</f>
        <v/>
      </c>
      <c r="H3473" s="338" t="str">
        <f>IF(ISNUMBER(E3473), IF(G3473&gt;'Bulk DivVar Analysis'!$J$116,"Pass","Fail"),"")</f>
        <v/>
      </c>
      <c r="I3473" s="338" t="str">
        <f t="shared" si="56"/>
        <v/>
      </c>
      <c r="J3473" s="339"/>
      <c r="K3473" s="339"/>
      <c r="L3473" s="339"/>
      <c r="M3473" s="339"/>
      <c r="N3473" s="339"/>
      <c r="O3473" s="339"/>
      <c r="P3473" s="339"/>
      <c r="Q3473" s="339"/>
    </row>
    <row r="3474" spans="1:17" ht="13.5" customHeight="1">
      <c r="A3474" s="481"/>
      <c r="B3474" s="481"/>
      <c r="C3474" s="481"/>
      <c r="D3474" s="481"/>
      <c r="E3474" s="481"/>
      <c r="F3474" s="339"/>
      <c r="G3474" s="340" t="str">
        <f>IF(ISNUMBER(E3474),E3474/'Bulk DivVar Analysis'!$I$114,"")</f>
        <v/>
      </c>
      <c r="H3474" s="338" t="str">
        <f>IF(ISNUMBER(E3474), IF(G3474&gt;'Bulk DivVar Analysis'!$J$116,"Pass","Fail"),"")</f>
        <v/>
      </c>
      <c r="I3474" s="338" t="str">
        <f t="shared" si="56"/>
        <v/>
      </c>
      <c r="J3474" s="339"/>
      <c r="K3474" s="339"/>
      <c r="L3474" s="339"/>
      <c r="M3474" s="339"/>
      <c r="N3474" s="339"/>
      <c r="O3474" s="339"/>
      <c r="P3474" s="339"/>
      <c r="Q3474" s="339"/>
    </row>
    <row r="3475" spans="1:17" ht="13.5" customHeight="1">
      <c r="A3475" s="481"/>
      <c r="B3475" s="481"/>
      <c r="C3475" s="481"/>
      <c r="D3475" s="481"/>
      <c r="E3475" s="481"/>
      <c r="F3475" s="339"/>
      <c r="G3475" s="340" t="str">
        <f>IF(ISNUMBER(E3475),E3475/'Bulk DivVar Analysis'!$I$114,"")</f>
        <v/>
      </c>
      <c r="H3475" s="338" t="str">
        <f>IF(ISNUMBER(E3475), IF(G3475&gt;'Bulk DivVar Analysis'!$J$116,"Pass","Fail"),"")</f>
        <v/>
      </c>
      <c r="I3475" s="338" t="str">
        <f t="shared" si="56"/>
        <v/>
      </c>
      <c r="J3475" s="339"/>
      <c r="K3475" s="339"/>
      <c r="L3475" s="339"/>
      <c r="M3475" s="339"/>
      <c r="N3475" s="339"/>
      <c r="O3475" s="339"/>
      <c r="P3475" s="339"/>
      <c r="Q3475" s="339"/>
    </row>
    <row r="3476" spans="1:17" ht="13.5" customHeight="1">
      <c r="A3476" s="481"/>
      <c r="B3476" s="481"/>
      <c r="C3476" s="481"/>
      <c r="D3476" s="481"/>
      <c r="E3476" s="481"/>
      <c r="F3476" s="339"/>
      <c r="G3476" s="340" t="str">
        <f>IF(ISNUMBER(E3476),E3476/'Bulk DivVar Analysis'!$I$114,"")</f>
        <v/>
      </c>
      <c r="H3476" s="338" t="str">
        <f>IF(ISNUMBER(E3476), IF(G3476&gt;'Bulk DivVar Analysis'!$J$116,"Pass","Fail"),"")</f>
        <v/>
      </c>
      <c r="I3476" s="338" t="str">
        <f t="shared" si="56"/>
        <v/>
      </c>
      <c r="J3476" s="339"/>
      <c r="K3476" s="339"/>
      <c r="L3476" s="339"/>
      <c r="M3476" s="339"/>
      <c r="N3476" s="339"/>
      <c r="O3476" s="339"/>
      <c r="P3476" s="339"/>
      <c r="Q3476" s="339"/>
    </row>
    <row r="3477" spans="1:17" ht="13.5" customHeight="1">
      <c r="A3477" s="481"/>
      <c r="B3477" s="481"/>
      <c r="C3477" s="481"/>
      <c r="D3477" s="481"/>
      <c r="E3477" s="481"/>
      <c r="F3477" s="339"/>
      <c r="G3477" s="340" t="str">
        <f>IF(ISNUMBER(E3477),E3477/'Bulk DivVar Analysis'!$I$114,"")</f>
        <v/>
      </c>
      <c r="H3477" s="338" t="str">
        <f>IF(ISNUMBER(E3477), IF(G3477&gt;'Bulk DivVar Analysis'!$J$116,"Pass","Fail"),"")</f>
        <v/>
      </c>
      <c r="I3477" s="338" t="str">
        <f t="shared" si="56"/>
        <v/>
      </c>
      <c r="J3477" s="339"/>
      <c r="K3477" s="339"/>
      <c r="L3477" s="339"/>
      <c r="M3477" s="339"/>
      <c r="N3477" s="339"/>
      <c r="O3477" s="339"/>
      <c r="P3477" s="339"/>
      <c r="Q3477" s="339"/>
    </row>
    <row r="3478" spans="1:17" ht="13.5" customHeight="1">
      <c r="A3478" s="481"/>
      <c r="B3478" s="481"/>
      <c r="C3478" s="481"/>
      <c r="D3478" s="481"/>
      <c r="E3478" s="481"/>
      <c r="F3478" s="339"/>
      <c r="G3478" s="340" t="str">
        <f>IF(ISNUMBER(E3478),E3478/'Bulk DivVar Analysis'!$I$114,"")</f>
        <v/>
      </c>
      <c r="H3478" s="338" t="str">
        <f>IF(ISNUMBER(E3478), IF(G3478&gt;'Bulk DivVar Analysis'!$J$116,"Pass","Fail"),"")</f>
        <v/>
      </c>
      <c r="I3478" s="338" t="str">
        <f t="shared" si="56"/>
        <v/>
      </c>
      <c r="J3478" s="339"/>
      <c r="K3478" s="339"/>
      <c r="L3478" s="339"/>
      <c r="M3478" s="339"/>
      <c r="N3478" s="339"/>
      <c r="O3478" s="339"/>
      <c r="P3478" s="339"/>
      <c r="Q3478" s="339"/>
    </row>
    <row r="3479" spans="1:17" ht="13.5" customHeight="1">
      <c r="A3479" s="481"/>
      <c r="B3479" s="481"/>
      <c r="C3479" s="481"/>
      <c r="D3479" s="481"/>
      <c r="E3479" s="481"/>
      <c r="F3479" s="339"/>
      <c r="G3479" s="340" t="str">
        <f>IF(ISNUMBER(E3479),E3479/'Bulk DivVar Analysis'!$I$114,"")</f>
        <v/>
      </c>
      <c r="H3479" s="338" t="str">
        <f>IF(ISNUMBER(E3479), IF(G3479&gt;'Bulk DivVar Analysis'!$J$116,"Pass","Fail"),"")</f>
        <v/>
      </c>
      <c r="I3479" s="338" t="str">
        <f t="shared" si="56"/>
        <v/>
      </c>
      <c r="J3479" s="339"/>
      <c r="K3479" s="339"/>
      <c r="L3479" s="339"/>
      <c r="M3479" s="339"/>
      <c r="N3479" s="339"/>
      <c r="O3479" s="339"/>
      <c r="P3479" s="339"/>
      <c r="Q3479" s="339"/>
    </row>
    <row r="3480" spans="1:17" ht="13.5" customHeight="1">
      <c r="A3480" s="481"/>
      <c r="B3480" s="481"/>
      <c r="C3480" s="481"/>
      <c r="D3480" s="481"/>
      <c r="E3480" s="481"/>
      <c r="F3480" s="339"/>
      <c r="G3480" s="340" t="str">
        <f>IF(ISNUMBER(E3480),E3480/'Bulk DivVar Analysis'!$I$114,"")</f>
        <v/>
      </c>
      <c r="H3480" s="338" t="str">
        <f>IF(ISNUMBER(E3480), IF(G3480&gt;'Bulk DivVar Analysis'!$J$116,"Pass","Fail"),"")</f>
        <v/>
      </c>
      <c r="I3480" s="338" t="str">
        <f t="shared" si="56"/>
        <v/>
      </c>
      <c r="J3480" s="339"/>
      <c r="K3480" s="339"/>
      <c r="L3480" s="339"/>
      <c r="M3480" s="339"/>
      <c r="N3480" s="339"/>
      <c r="O3480" s="339"/>
      <c r="P3480" s="339"/>
      <c r="Q3480" s="339"/>
    </row>
    <row r="3481" spans="1:17" ht="13.5" customHeight="1">
      <c r="A3481" s="481"/>
      <c r="B3481" s="481"/>
      <c r="C3481" s="481"/>
      <c r="D3481" s="481"/>
      <c r="E3481" s="481"/>
      <c r="F3481" s="339"/>
      <c r="G3481" s="340" t="str">
        <f>IF(ISNUMBER(E3481),E3481/'Bulk DivVar Analysis'!$I$114,"")</f>
        <v/>
      </c>
      <c r="H3481" s="338" t="str">
        <f>IF(ISNUMBER(E3481), IF(G3481&gt;'Bulk DivVar Analysis'!$J$116,"Pass","Fail"),"")</f>
        <v/>
      </c>
      <c r="I3481" s="338" t="str">
        <f t="shared" si="56"/>
        <v/>
      </c>
      <c r="J3481" s="339"/>
      <c r="K3481" s="339"/>
      <c r="L3481" s="339"/>
      <c r="M3481" s="339"/>
      <c r="N3481" s="339"/>
      <c r="O3481" s="339"/>
      <c r="P3481" s="339"/>
      <c r="Q3481" s="339"/>
    </row>
    <row r="3482" spans="1:17" ht="13.5" customHeight="1">
      <c r="A3482" s="481"/>
      <c r="B3482" s="481"/>
      <c r="C3482" s="481"/>
      <c r="D3482" s="481"/>
      <c r="E3482" s="481"/>
      <c r="F3482" s="339"/>
      <c r="G3482" s="340" t="str">
        <f>IF(ISNUMBER(E3482),E3482/'Bulk DivVar Analysis'!$I$114,"")</f>
        <v/>
      </c>
      <c r="H3482" s="338" t="str">
        <f>IF(ISNUMBER(E3482), IF(G3482&gt;'Bulk DivVar Analysis'!$J$116,"Pass","Fail"),"")</f>
        <v/>
      </c>
      <c r="I3482" s="338" t="str">
        <f t="shared" si="56"/>
        <v/>
      </c>
      <c r="J3482" s="339"/>
      <c r="K3482" s="339"/>
      <c r="L3482" s="339"/>
      <c r="M3482" s="339"/>
      <c r="N3482" s="339"/>
      <c r="O3482" s="339"/>
      <c r="P3482" s="339"/>
      <c r="Q3482" s="339"/>
    </row>
    <row r="3483" spans="1:17" ht="13.5" customHeight="1">
      <c r="A3483" s="481"/>
      <c r="B3483" s="481"/>
      <c r="C3483" s="481"/>
      <c r="D3483" s="481"/>
      <c r="E3483" s="481"/>
      <c r="F3483" s="339"/>
      <c r="G3483" s="340" t="str">
        <f>IF(ISNUMBER(E3483),E3483/'Bulk DivVar Analysis'!$I$114,"")</f>
        <v/>
      </c>
      <c r="H3483" s="338" t="str">
        <f>IF(ISNUMBER(E3483), IF(G3483&gt;'Bulk DivVar Analysis'!$J$116,"Pass","Fail"),"")</f>
        <v/>
      </c>
      <c r="I3483" s="338" t="str">
        <f t="shared" si="56"/>
        <v/>
      </c>
      <c r="J3483" s="339"/>
      <c r="K3483" s="339"/>
      <c r="L3483" s="339"/>
      <c r="M3483" s="339"/>
      <c r="N3483" s="339"/>
      <c r="O3483" s="339"/>
      <c r="P3483" s="339"/>
      <c r="Q3483" s="339"/>
    </row>
    <row r="3484" spans="1:17" ht="13.5" customHeight="1">
      <c r="A3484" s="481"/>
      <c r="B3484" s="481"/>
      <c r="C3484" s="481"/>
      <c r="D3484" s="481"/>
      <c r="E3484" s="481"/>
      <c r="F3484" s="339"/>
      <c r="G3484" s="340" t="str">
        <f>IF(ISNUMBER(E3484),E3484/'Bulk DivVar Analysis'!$I$114,"")</f>
        <v/>
      </c>
      <c r="H3484" s="338" t="str">
        <f>IF(ISNUMBER(E3484), IF(G3484&gt;'Bulk DivVar Analysis'!$J$116,"Pass","Fail"),"")</f>
        <v/>
      </c>
      <c r="I3484" s="338" t="str">
        <f t="shared" si="56"/>
        <v/>
      </c>
      <c r="J3484" s="339"/>
      <c r="K3484" s="339"/>
      <c r="L3484" s="339"/>
      <c r="M3484" s="339"/>
      <c r="N3484" s="339"/>
      <c r="O3484" s="339"/>
      <c r="P3484" s="339"/>
      <c r="Q3484" s="339"/>
    </row>
    <row r="3485" spans="1:17" ht="13.5" customHeight="1">
      <c r="A3485" s="481"/>
      <c r="B3485" s="481"/>
      <c r="C3485" s="481"/>
      <c r="D3485" s="481"/>
      <c r="E3485" s="481"/>
      <c r="F3485" s="339"/>
      <c r="G3485" s="340" t="str">
        <f>IF(ISNUMBER(E3485),E3485/'Bulk DivVar Analysis'!$I$114,"")</f>
        <v/>
      </c>
      <c r="H3485" s="338" t="str">
        <f>IF(ISNUMBER(E3485), IF(G3485&gt;'Bulk DivVar Analysis'!$J$116,"Pass","Fail"),"")</f>
        <v/>
      </c>
      <c r="I3485" s="338" t="str">
        <f t="shared" si="56"/>
        <v/>
      </c>
      <c r="J3485" s="339"/>
      <c r="K3485" s="339"/>
      <c r="L3485" s="339"/>
      <c r="M3485" s="339"/>
      <c r="N3485" s="339"/>
      <c r="O3485" s="339"/>
      <c r="P3485" s="339"/>
      <c r="Q3485" s="339"/>
    </row>
    <row r="3486" spans="1:17" ht="13.5" customHeight="1">
      <c r="A3486" s="481"/>
      <c r="B3486" s="481"/>
      <c r="C3486" s="481"/>
      <c r="D3486" s="481"/>
      <c r="E3486" s="481"/>
      <c r="F3486" s="339"/>
      <c r="G3486" s="340" t="str">
        <f>IF(ISNUMBER(E3486),E3486/'Bulk DivVar Analysis'!$I$114,"")</f>
        <v/>
      </c>
      <c r="H3486" s="338" t="str">
        <f>IF(ISNUMBER(E3486), IF(G3486&gt;'Bulk DivVar Analysis'!$J$116,"Pass","Fail"),"")</f>
        <v/>
      </c>
      <c r="I3486" s="338" t="str">
        <f t="shared" si="56"/>
        <v/>
      </c>
      <c r="J3486" s="339"/>
      <c r="K3486" s="339"/>
      <c r="L3486" s="339"/>
      <c r="M3486" s="339"/>
      <c r="N3486" s="339"/>
      <c r="O3486" s="339"/>
      <c r="P3486" s="339"/>
      <c r="Q3486" s="339"/>
    </row>
    <row r="3487" spans="1:17" ht="13.5" customHeight="1">
      <c r="A3487" s="481"/>
      <c r="B3487" s="481"/>
      <c r="C3487" s="481"/>
      <c r="D3487" s="481"/>
      <c r="E3487" s="481"/>
      <c r="F3487" s="339"/>
      <c r="G3487" s="340" t="str">
        <f>IF(ISNUMBER(E3487),E3487/'Bulk DivVar Analysis'!$I$114,"")</f>
        <v/>
      </c>
      <c r="H3487" s="338" t="str">
        <f>IF(ISNUMBER(E3487), IF(G3487&gt;'Bulk DivVar Analysis'!$J$116,"Pass","Fail"),"")</f>
        <v/>
      </c>
      <c r="I3487" s="338" t="str">
        <f t="shared" si="56"/>
        <v/>
      </c>
      <c r="J3487" s="339"/>
      <c r="K3487" s="339"/>
      <c r="L3487" s="339"/>
      <c r="M3487" s="339"/>
      <c r="N3487" s="339"/>
      <c r="O3487" s="339"/>
      <c r="P3487" s="339"/>
      <c r="Q3487" s="339"/>
    </row>
    <row r="3488" spans="1:17" ht="13.5" customHeight="1">
      <c r="A3488" s="481"/>
      <c r="B3488" s="481"/>
      <c r="C3488" s="481"/>
      <c r="D3488" s="481"/>
      <c r="E3488" s="481"/>
      <c r="F3488" s="339"/>
      <c r="G3488" s="340" t="str">
        <f>IF(ISNUMBER(E3488),E3488/'Bulk DivVar Analysis'!$I$114,"")</f>
        <v/>
      </c>
      <c r="H3488" s="338" t="str">
        <f>IF(ISNUMBER(E3488), IF(G3488&gt;'Bulk DivVar Analysis'!$J$116,"Pass","Fail"),"")</f>
        <v/>
      </c>
      <c r="I3488" s="338" t="str">
        <f t="shared" si="56"/>
        <v/>
      </c>
      <c r="J3488" s="339"/>
      <c r="K3488" s="339"/>
      <c r="L3488" s="339"/>
      <c r="M3488" s="339"/>
      <c r="N3488" s="339"/>
      <c r="O3488" s="339"/>
      <c r="P3488" s="339"/>
      <c r="Q3488" s="339"/>
    </row>
    <row r="3489" spans="1:17" ht="13.5" customHeight="1">
      <c r="A3489" s="481"/>
      <c r="B3489" s="481"/>
      <c r="C3489" s="481"/>
      <c r="D3489" s="481"/>
      <c r="E3489" s="481"/>
      <c r="F3489" s="339"/>
      <c r="G3489" s="340" t="str">
        <f>IF(ISNUMBER(E3489),E3489/'Bulk DivVar Analysis'!$I$114,"")</f>
        <v/>
      </c>
      <c r="H3489" s="338" t="str">
        <f>IF(ISNUMBER(E3489), IF(G3489&gt;'Bulk DivVar Analysis'!$J$116,"Pass","Fail"),"")</f>
        <v/>
      </c>
      <c r="I3489" s="338" t="str">
        <f t="shared" si="56"/>
        <v/>
      </c>
      <c r="J3489" s="339"/>
      <c r="K3489" s="339"/>
      <c r="L3489" s="339"/>
      <c r="M3489" s="339"/>
      <c r="N3489" s="339"/>
      <c r="O3489" s="339"/>
      <c r="P3489" s="339"/>
      <c r="Q3489" s="339"/>
    </row>
    <row r="3490" spans="1:17" ht="13.5" customHeight="1">
      <c r="A3490" s="481"/>
      <c r="B3490" s="481"/>
      <c r="C3490" s="481"/>
      <c r="D3490" s="481"/>
      <c r="E3490" s="481"/>
      <c r="F3490" s="339"/>
      <c r="G3490" s="340" t="str">
        <f>IF(ISNUMBER(E3490),E3490/'Bulk DivVar Analysis'!$I$114,"")</f>
        <v/>
      </c>
      <c r="H3490" s="338" t="str">
        <f>IF(ISNUMBER(E3490), IF(G3490&gt;'Bulk DivVar Analysis'!$J$116,"Pass","Fail"),"")</f>
        <v/>
      </c>
      <c r="I3490" s="338" t="str">
        <f t="shared" si="56"/>
        <v/>
      </c>
      <c r="J3490" s="339"/>
      <c r="K3490" s="339"/>
      <c r="L3490" s="339"/>
      <c r="M3490" s="339"/>
      <c r="N3490" s="339"/>
      <c r="O3490" s="339"/>
      <c r="P3490" s="339"/>
      <c r="Q3490" s="339"/>
    </row>
    <row r="3491" spans="1:17" ht="13.5" customHeight="1">
      <c r="A3491" s="481"/>
      <c r="B3491" s="481"/>
      <c r="C3491" s="481"/>
      <c r="D3491" s="481"/>
      <c r="E3491" s="481"/>
      <c r="F3491" s="339"/>
      <c r="G3491" s="340" t="str">
        <f>IF(ISNUMBER(E3491),E3491/'Bulk DivVar Analysis'!$I$114,"")</f>
        <v/>
      </c>
      <c r="H3491" s="338" t="str">
        <f>IF(ISNUMBER(E3491), IF(G3491&gt;'Bulk DivVar Analysis'!$J$116,"Pass","Fail"),"")</f>
        <v/>
      </c>
      <c r="I3491" s="338" t="str">
        <f t="shared" si="56"/>
        <v/>
      </c>
      <c r="J3491" s="339"/>
      <c r="K3491" s="339"/>
      <c r="L3491" s="339"/>
      <c r="M3491" s="339"/>
      <c r="N3491" s="339"/>
      <c r="O3491" s="339"/>
      <c r="P3491" s="339"/>
      <c r="Q3491" s="339"/>
    </row>
    <row r="3492" spans="1:17" ht="13.5" customHeight="1">
      <c r="A3492" s="481"/>
      <c r="B3492" s="481"/>
      <c r="C3492" s="481"/>
      <c r="D3492" s="481"/>
      <c r="E3492" s="481"/>
      <c r="F3492" s="339"/>
      <c r="G3492" s="340" t="str">
        <f>IF(ISNUMBER(E3492),E3492/'Bulk DivVar Analysis'!$I$114,"")</f>
        <v/>
      </c>
      <c r="H3492" s="338" t="str">
        <f>IF(ISNUMBER(E3492), IF(G3492&gt;'Bulk DivVar Analysis'!$J$116,"Pass","Fail"),"")</f>
        <v/>
      </c>
      <c r="I3492" s="338" t="str">
        <f t="shared" si="56"/>
        <v/>
      </c>
      <c r="J3492" s="339"/>
      <c r="K3492" s="339"/>
      <c r="L3492" s="339"/>
      <c r="M3492" s="339"/>
      <c r="N3492" s="339"/>
      <c r="O3492" s="339"/>
      <c r="P3492" s="339"/>
      <c r="Q3492" s="339"/>
    </row>
    <row r="3493" spans="1:17" ht="13.5" customHeight="1">
      <c r="A3493" s="481"/>
      <c r="B3493" s="481"/>
      <c r="C3493" s="481"/>
      <c r="D3493" s="481"/>
      <c r="E3493" s="481"/>
      <c r="F3493" s="339"/>
      <c r="G3493" s="340" t="str">
        <f>IF(ISNUMBER(E3493),E3493/'Bulk DivVar Analysis'!$I$114,"")</f>
        <v/>
      </c>
      <c r="H3493" s="338" t="str">
        <f>IF(ISNUMBER(E3493), IF(G3493&gt;'Bulk DivVar Analysis'!$J$116,"Pass","Fail"),"")</f>
        <v/>
      </c>
      <c r="I3493" s="338" t="str">
        <f t="shared" si="56"/>
        <v/>
      </c>
      <c r="J3493" s="339"/>
      <c r="K3493" s="339"/>
      <c r="L3493" s="339"/>
      <c r="M3493" s="339"/>
      <c r="N3493" s="339"/>
      <c r="O3493" s="339"/>
      <c r="P3493" s="339"/>
      <c r="Q3493" s="339"/>
    </row>
    <row r="3494" spans="1:17" ht="13.5" customHeight="1">
      <c r="A3494" s="481"/>
      <c r="B3494" s="481"/>
      <c r="C3494" s="481"/>
      <c r="D3494" s="481"/>
      <c r="E3494" s="481"/>
      <c r="F3494" s="339"/>
      <c r="G3494" s="340" t="str">
        <f>IF(ISNUMBER(E3494),E3494/'Bulk DivVar Analysis'!$I$114,"")</f>
        <v/>
      </c>
      <c r="H3494" s="338" t="str">
        <f>IF(ISNUMBER(E3494), IF(G3494&gt;'Bulk DivVar Analysis'!$J$116,"Pass","Fail"),"")</f>
        <v/>
      </c>
      <c r="I3494" s="338" t="str">
        <f t="shared" si="56"/>
        <v/>
      </c>
      <c r="J3494" s="339"/>
      <c r="K3494" s="339"/>
      <c r="L3494" s="339"/>
      <c r="M3494" s="339"/>
      <c r="N3494" s="339"/>
      <c r="O3494" s="339"/>
      <c r="P3494" s="339"/>
      <c r="Q3494" s="339"/>
    </row>
    <row r="3495" spans="1:17" ht="13.5" customHeight="1">
      <c r="A3495" s="481"/>
      <c r="B3495" s="481"/>
      <c r="C3495" s="481"/>
      <c r="D3495" s="481"/>
      <c r="E3495" s="481"/>
      <c r="F3495" s="339"/>
      <c r="G3495" s="340" t="str">
        <f>IF(ISNUMBER(E3495),E3495/'Bulk DivVar Analysis'!$I$114,"")</f>
        <v/>
      </c>
      <c r="H3495" s="338" t="str">
        <f>IF(ISNUMBER(E3495), IF(G3495&gt;'Bulk DivVar Analysis'!$J$116,"Pass","Fail"),"")</f>
        <v/>
      </c>
      <c r="I3495" s="338" t="str">
        <f t="shared" si="56"/>
        <v/>
      </c>
      <c r="J3495" s="339"/>
      <c r="K3495" s="339"/>
      <c r="L3495" s="339"/>
      <c r="M3495" s="339"/>
      <c r="N3495" s="339"/>
      <c r="O3495" s="339"/>
      <c r="P3495" s="339"/>
      <c r="Q3495" s="339"/>
    </row>
    <row r="3496" spans="1:17" ht="13.5" customHeight="1">
      <c r="A3496" s="481"/>
      <c r="B3496" s="481"/>
      <c r="C3496" s="481"/>
      <c r="D3496" s="481"/>
      <c r="E3496" s="481"/>
      <c r="F3496" s="339"/>
      <c r="G3496" s="340" t="str">
        <f>IF(ISNUMBER(E3496),E3496/'Bulk DivVar Analysis'!$I$114,"")</f>
        <v/>
      </c>
      <c r="H3496" s="338" t="str">
        <f>IF(ISNUMBER(E3496), IF(G3496&gt;'Bulk DivVar Analysis'!$J$116,"Pass","Fail"),"")</f>
        <v/>
      </c>
      <c r="I3496" s="338" t="str">
        <f t="shared" si="56"/>
        <v/>
      </c>
      <c r="J3496" s="339"/>
      <c r="K3496" s="339"/>
      <c r="L3496" s="339"/>
      <c r="M3496" s="339"/>
      <c r="N3496" s="339"/>
      <c r="O3496" s="339"/>
      <c r="P3496" s="339"/>
      <c r="Q3496" s="339"/>
    </row>
    <row r="3497" spans="1:17" ht="13.5" customHeight="1">
      <c r="A3497" s="481"/>
      <c r="B3497" s="481"/>
      <c r="C3497" s="481"/>
      <c r="D3497" s="481"/>
      <c r="E3497" s="481"/>
      <c r="F3497" s="339"/>
      <c r="G3497" s="340" t="str">
        <f>IF(ISNUMBER(E3497),E3497/'Bulk DivVar Analysis'!$I$114,"")</f>
        <v/>
      </c>
      <c r="H3497" s="338" t="str">
        <f>IF(ISNUMBER(E3497), IF(G3497&gt;'Bulk DivVar Analysis'!$J$116,"Pass","Fail"),"")</f>
        <v/>
      </c>
      <c r="I3497" s="338" t="str">
        <f t="shared" si="56"/>
        <v/>
      </c>
      <c r="J3497" s="339"/>
      <c r="K3497" s="339"/>
      <c r="L3497" s="339"/>
      <c r="M3497" s="339"/>
      <c r="N3497" s="339"/>
      <c r="O3497" s="339"/>
      <c r="P3497" s="339"/>
      <c r="Q3497" s="339"/>
    </row>
    <row r="3498" spans="1:17" ht="13.5" customHeight="1">
      <c r="A3498" s="481"/>
      <c r="B3498" s="481"/>
      <c r="C3498" s="481"/>
      <c r="D3498" s="481"/>
      <c r="E3498" s="481"/>
      <c r="F3498" s="339"/>
      <c r="G3498" s="340" t="str">
        <f>IF(ISNUMBER(E3498),E3498/'Bulk DivVar Analysis'!$I$114,"")</f>
        <v/>
      </c>
      <c r="H3498" s="338" t="str">
        <f>IF(ISNUMBER(E3498), IF(G3498&gt;'Bulk DivVar Analysis'!$J$116,"Pass","Fail"),"")</f>
        <v/>
      </c>
      <c r="I3498" s="338" t="str">
        <f t="shared" si="56"/>
        <v/>
      </c>
      <c r="J3498" s="339"/>
      <c r="K3498" s="339"/>
      <c r="L3498" s="339"/>
      <c r="M3498" s="339"/>
      <c r="N3498" s="339"/>
      <c r="O3498" s="339"/>
      <c r="P3498" s="339"/>
      <c r="Q3498" s="339"/>
    </row>
    <row r="3499" spans="1:17" ht="13.5" customHeight="1">
      <c r="A3499" s="481"/>
      <c r="B3499" s="481"/>
      <c r="C3499" s="481"/>
      <c r="D3499" s="481"/>
      <c r="E3499" s="481"/>
      <c r="F3499" s="339"/>
      <c r="G3499" s="340" t="str">
        <f>IF(ISNUMBER(E3499),E3499/'Bulk DivVar Analysis'!$I$114,"")</f>
        <v/>
      </c>
      <c r="H3499" s="338" t="str">
        <f>IF(ISNUMBER(E3499), IF(G3499&gt;'Bulk DivVar Analysis'!$J$116,"Pass","Fail"),"")</f>
        <v/>
      </c>
      <c r="I3499" s="338" t="str">
        <f t="shared" si="56"/>
        <v/>
      </c>
      <c r="J3499" s="339"/>
      <c r="K3499" s="339"/>
      <c r="L3499" s="339"/>
      <c r="M3499" s="339"/>
      <c r="N3499" s="339"/>
      <c r="O3499" s="339"/>
      <c r="P3499" s="339"/>
      <c r="Q3499" s="339"/>
    </row>
    <row r="3500" spans="1:17" ht="13.5" customHeight="1">
      <c r="A3500" s="481"/>
      <c r="B3500" s="481"/>
      <c r="C3500" s="481"/>
      <c r="D3500" s="481"/>
      <c r="E3500" s="481"/>
      <c r="F3500" s="339"/>
      <c r="G3500" s="340" t="str">
        <f>IF(ISNUMBER(E3500),E3500/'Bulk DivVar Analysis'!$I$114,"")</f>
        <v/>
      </c>
      <c r="H3500" s="338" t="str">
        <f>IF(ISNUMBER(E3500), IF(G3500&gt;'Bulk DivVar Analysis'!$J$116,"Pass","Fail"),"")</f>
        <v/>
      </c>
      <c r="I3500" s="338" t="str">
        <f t="shared" si="56"/>
        <v/>
      </c>
      <c r="J3500" s="339"/>
      <c r="K3500" s="339"/>
      <c r="L3500" s="339"/>
      <c r="M3500" s="339"/>
      <c r="N3500" s="339"/>
      <c r="O3500" s="339"/>
      <c r="P3500" s="339"/>
      <c r="Q3500" s="339"/>
    </row>
    <row r="3501" spans="1:17" ht="13.5" customHeight="1">
      <c r="A3501" s="481"/>
      <c r="B3501" s="481"/>
      <c r="C3501" s="481"/>
      <c r="D3501" s="481"/>
      <c r="E3501" s="481"/>
      <c r="F3501" s="339"/>
      <c r="G3501" s="340" t="str">
        <f>IF(ISNUMBER(E3501),E3501/'Bulk DivVar Analysis'!$I$114,"")</f>
        <v/>
      </c>
      <c r="H3501" s="338" t="str">
        <f>IF(ISNUMBER(E3501), IF(G3501&gt;'Bulk DivVar Analysis'!$J$116,"Pass","Fail"),"")</f>
        <v/>
      </c>
      <c r="I3501" s="338" t="str">
        <f t="shared" si="56"/>
        <v/>
      </c>
      <c r="J3501" s="339"/>
      <c r="K3501" s="339"/>
      <c r="L3501" s="339"/>
      <c r="M3501" s="339"/>
      <c r="N3501" s="339"/>
      <c r="O3501" s="339"/>
      <c r="P3501" s="339"/>
      <c r="Q3501" s="339"/>
    </row>
    <row r="3502" spans="1:17" ht="13.5" customHeight="1">
      <c r="A3502" s="481"/>
      <c r="B3502" s="481"/>
      <c r="C3502" s="481"/>
      <c r="D3502" s="481"/>
      <c r="E3502" s="481"/>
      <c r="F3502" s="339"/>
      <c r="G3502" s="340" t="str">
        <f>IF(ISNUMBER(E3502),E3502/'Bulk DivVar Analysis'!$I$114,"")</f>
        <v/>
      </c>
      <c r="H3502" s="338" t="str">
        <f>IF(ISNUMBER(E3502), IF(G3502&gt;'Bulk DivVar Analysis'!$J$116,"Pass","Fail"),"")</f>
        <v/>
      </c>
      <c r="I3502" s="338" t="str">
        <f t="shared" si="56"/>
        <v/>
      </c>
      <c r="J3502" s="339"/>
      <c r="K3502" s="339"/>
      <c r="L3502" s="339"/>
      <c r="M3502" s="339"/>
      <c r="N3502" s="339"/>
      <c r="O3502" s="339"/>
      <c r="P3502" s="339"/>
      <c r="Q3502" s="339"/>
    </row>
    <row r="3503" spans="1:17" ht="13.5" customHeight="1">
      <c r="A3503" s="481"/>
      <c r="B3503" s="481"/>
      <c r="C3503" s="481"/>
      <c r="D3503" s="481"/>
      <c r="E3503" s="481"/>
      <c r="F3503" s="339"/>
      <c r="G3503" s="340" t="str">
        <f>IF(ISNUMBER(E3503),E3503/'Bulk DivVar Analysis'!$I$114,"")</f>
        <v/>
      </c>
      <c r="H3503" s="338" t="str">
        <f>IF(ISNUMBER(E3503), IF(G3503&gt;'Bulk DivVar Analysis'!$J$116,"Pass","Fail"),"")</f>
        <v/>
      </c>
      <c r="I3503" s="338" t="str">
        <f t="shared" si="56"/>
        <v/>
      </c>
      <c r="J3503" s="339"/>
      <c r="K3503" s="339"/>
      <c r="L3503" s="339"/>
      <c r="M3503" s="339"/>
      <c r="N3503" s="339"/>
      <c r="O3503" s="339"/>
      <c r="P3503" s="339"/>
      <c r="Q3503" s="339"/>
    </row>
    <row r="3504" spans="1:17" ht="13.5" customHeight="1">
      <c r="A3504" s="481"/>
      <c r="B3504" s="481"/>
      <c r="C3504" s="481"/>
      <c r="D3504" s="481"/>
      <c r="E3504" s="481"/>
      <c r="F3504" s="339"/>
      <c r="G3504" s="340" t="str">
        <f>IF(ISNUMBER(E3504),E3504/'Bulk DivVar Analysis'!$I$114,"")</f>
        <v/>
      </c>
      <c r="H3504" s="338" t="str">
        <f>IF(ISNUMBER(E3504), IF(G3504&gt;'Bulk DivVar Analysis'!$J$116,"Pass","Fail"),"")</f>
        <v/>
      </c>
      <c r="I3504" s="338" t="str">
        <f t="shared" si="56"/>
        <v/>
      </c>
      <c r="J3504" s="339"/>
      <c r="K3504" s="339"/>
      <c r="L3504" s="339"/>
      <c r="M3504" s="339"/>
      <c r="N3504" s="339"/>
      <c r="O3504" s="339"/>
      <c r="P3504" s="339"/>
      <c r="Q3504" s="339"/>
    </row>
    <row r="3505" spans="1:17" ht="13.5" customHeight="1">
      <c r="A3505" s="481"/>
      <c r="B3505" s="481"/>
      <c r="C3505" s="481"/>
      <c r="D3505" s="481"/>
      <c r="E3505" s="481"/>
      <c r="F3505" s="339"/>
      <c r="G3505" s="340" t="str">
        <f>IF(ISNUMBER(E3505),E3505/'Bulk DivVar Analysis'!$I$114,"")</f>
        <v/>
      </c>
      <c r="H3505" s="338" t="str">
        <f>IF(ISNUMBER(E3505), IF(G3505&gt;'Bulk DivVar Analysis'!$J$116,"Pass","Fail"),"")</f>
        <v/>
      </c>
      <c r="I3505" s="338" t="str">
        <f t="shared" si="56"/>
        <v/>
      </c>
      <c r="J3505" s="339"/>
      <c r="K3505" s="339"/>
      <c r="L3505" s="339"/>
      <c r="M3505" s="339"/>
      <c r="N3505" s="339"/>
      <c r="O3505" s="339"/>
      <c r="P3505" s="339"/>
      <c r="Q3505" s="339"/>
    </row>
    <row r="3506" spans="1:17" ht="13.5" customHeight="1">
      <c r="A3506" s="481"/>
      <c r="B3506" s="481"/>
      <c r="C3506" s="481"/>
      <c r="D3506" s="481"/>
      <c r="E3506" s="481"/>
      <c r="F3506" s="339"/>
      <c r="G3506" s="340" t="str">
        <f>IF(ISNUMBER(E3506),E3506/'Bulk DivVar Analysis'!$I$114,"")</f>
        <v/>
      </c>
      <c r="H3506" s="338" t="str">
        <f>IF(ISNUMBER(E3506), IF(G3506&gt;'Bulk DivVar Analysis'!$J$116,"Pass","Fail"),"")</f>
        <v/>
      </c>
      <c r="I3506" s="338" t="str">
        <f t="shared" si="56"/>
        <v/>
      </c>
      <c r="J3506" s="339"/>
      <c r="K3506" s="339"/>
      <c r="L3506" s="339"/>
      <c r="M3506" s="339"/>
      <c r="N3506" s="339"/>
      <c r="O3506" s="339"/>
      <c r="P3506" s="339"/>
      <c r="Q3506" s="339"/>
    </row>
    <row r="3507" spans="1:17" ht="13.5" customHeight="1">
      <c r="A3507" s="481"/>
      <c r="B3507" s="481"/>
      <c r="C3507" s="481"/>
      <c r="D3507" s="481"/>
      <c r="E3507" s="481"/>
      <c r="F3507" s="339"/>
      <c r="G3507" s="340" t="str">
        <f>IF(ISNUMBER(E3507),E3507/'Bulk DivVar Analysis'!$I$114,"")</f>
        <v/>
      </c>
      <c r="H3507" s="338" t="str">
        <f>IF(ISNUMBER(E3507), IF(G3507&gt;'Bulk DivVar Analysis'!$J$116,"Pass","Fail"),"")</f>
        <v/>
      </c>
      <c r="I3507" s="338" t="str">
        <f t="shared" si="56"/>
        <v/>
      </c>
      <c r="J3507" s="339"/>
      <c r="K3507" s="339"/>
      <c r="L3507" s="339"/>
      <c r="M3507" s="339"/>
      <c r="N3507" s="339"/>
      <c r="O3507" s="339"/>
      <c r="P3507" s="339"/>
      <c r="Q3507" s="339"/>
    </row>
    <row r="3508" spans="1:17" ht="13.5" customHeight="1">
      <c r="A3508" s="481"/>
      <c r="B3508" s="481"/>
      <c r="C3508" s="481"/>
      <c r="D3508" s="481"/>
      <c r="E3508" s="481"/>
      <c r="F3508" s="339"/>
      <c r="G3508" s="340" t="str">
        <f>IF(ISNUMBER(E3508),E3508/'Bulk DivVar Analysis'!$I$114,"")</f>
        <v/>
      </c>
      <c r="H3508" s="338" t="str">
        <f>IF(ISNUMBER(E3508), IF(G3508&gt;'Bulk DivVar Analysis'!$J$116,"Pass","Fail"),"")</f>
        <v/>
      </c>
      <c r="I3508" s="338" t="str">
        <f t="shared" si="56"/>
        <v/>
      </c>
      <c r="J3508" s="339"/>
      <c r="K3508" s="339"/>
      <c r="L3508" s="339"/>
      <c r="M3508" s="339"/>
      <c r="N3508" s="339"/>
      <c r="O3508" s="339"/>
      <c r="P3508" s="339"/>
      <c r="Q3508" s="339"/>
    </row>
    <row r="3509" spans="1:17" ht="13.5" customHeight="1">
      <c r="A3509" s="481"/>
      <c r="B3509" s="481"/>
      <c r="C3509" s="481"/>
      <c r="D3509" s="481"/>
      <c r="E3509" s="481"/>
      <c r="F3509" s="339"/>
      <c r="G3509" s="340" t="str">
        <f>IF(ISNUMBER(E3509),E3509/'Bulk DivVar Analysis'!$I$114,"")</f>
        <v/>
      </c>
      <c r="H3509" s="338" t="str">
        <f>IF(ISNUMBER(E3509), IF(G3509&gt;'Bulk DivVar Analysis'!$J$116,"Pass","Fail"),"")</f>
        <v/>
      </c>
      <c r="I3509" s="338" t="str">
        <f t="shared" si="56"/>
        <v/>
      </c>
      <c r="J3509" s="339"/>
      <c r="K3509" s="339"/>
      <c r="L3509" s="339"/>
      <c r="M3509" s="339"/>
      <c r="N3509" s="339"/>
      <c r="O3509" s="339"/>
      <c r="P3509" s="339"/>
      <c r="Q3509" s="339"/>
    </row>
    <row r="3510" spans="1:17" ht="13.5" customHeight="1">
      <c r="A3510" s="481"/>
      <c r="B3510" s="481"/>
      <c r="C3510" s="481"/>
      <c r="D3510" s="481"/>
      <c r="E3510" s="481"/>
      <c r="F3510" s="339"/>
      <c r="G3510" s="340" t="str">
        <f>IF(ISNUMBER(E3510),E3510/'Bulk DivVar Analysis'!$I$114,"")</f>
        <v/>
      </c>
      <c r="H3510" s="338" t="str">
        <f>IF(ISNUMBER(E3510), IF(G3510&gt;'Bulk DivVar Analysis'!$J$116,"Pass","Fail"),"")</f>
        <v/>
      </c>
      <c r="I3510" s="338" t="str">
        <f t="shared" si="56"/>
        <v/>
      </c>
      <c r="J3510" s="339"/>
      <c r="K3510" s="339"/>
      <c r="L3510" s="339"/>
      <c r="M3510" s="339"/>
      <c r="N3510" s="339"/>
      <c r="O3510" s="339"/>
      <c r="P3510" s="339"/>
      <c r="Q3510" s="339"/>
    </row>
    <row r="3511" spans="1:17" ht="13.5" customHeight="1">
      <c r="A3511" s="481"/>
      <c r="B3511" s="481"/>
      <c r="C3511" s="481"/>
      <c r="D3511" s="481"/>
      <c r="E3511" s="481"/>
      <c r="F3511" s="339"/>
      <c r="G3511" s="340" t="str">
        <f>IF(ISNUMBER(E3511),E3511/'Bulk DivVar Analysis'!$I$114,"")</f>
        <v/>
      </c>
      <c r="H3511" s="338" t="str">
        <f>IF(ISNUMBER(E3511), IF(G3511&gt;'Bulk DivVar Analysis'!$J$116,"Pass","Fail"),"")</f>
        <v/>
      </c>
      <c r="I3511" s="338" t="str">
        <f t="shared" si="56"/>
        <v/>
      </c>
      <c r="J3511" s="339"/>
      <c r="K3511" s="339"/>
      <c r="L3511" s="339"/>
      <c r="M3511" s="339"/>
      <c r="N3511" s="339"/>
      <c r="O3511" s="339"/>
      <c r="P3511" s="339"/>
      <c r="Q3511" s="339"/>
    </row>
    <row r="3512" spans="1:17" ht="13.5" customHeight="1">
      <c r="A3512" s="481"/>
      <c r="B3512" s="481"/>
      <c r="C3512" s="481"/>
      <c r="D3512" s="481"/>
      <c r="E3512" s="481"/>
      <c r="F3512" s="339"/>
      <c r="G3512" s="340" t="str">
        <f>IF(ISNUMBER(E3512),E3512/'Bulk DivVar Analysis'!$I$114,"")</f>
        <v/>
      </c>
      <c r="H3512" s="338" t="str">
        <f>IF(ISNUMBER(E3512), IF(G3512&gt;'Bulk DivVar Analysis'!$J$116,"Pass","Fail"),"")</f>
        <v/>
      </c>
      <c r="I3512" s="338" t="str">
        <f t="shared" si="56"/>
        <v/>
      </c>
      <c r="J3512" s="339"/>
      <c r="K3512" s="339"/>
      <c r="L3512" s="339"/>
      <c r="M3512" s="339"/>
      <c r="N3512" s="339"/>
      <c r="O3512" s="339"/>
      <c r="P3512" s="339"/>
      <c r="Q3512" s="339"/>
    </row>
    <row r="3513" spans="1:17" ht="13.5" customHeight="1">
      <c r="A3513" s="481"/>
      <c r="B3513" s="481"/>
      <c r="C3513" s="481"/>
      <c r="D3513" s="481"/>
      <c r="E3513" s="481"/>
      <c r="F3513" s="339"/>
      <c r="G3513" s="340" t="str">
        <f>IF(ISNUMBER(E3513),E3513/'Bulk DivVar Analysis'!$I$114,"")</f>
        <v/>
      </c>
      <c r="H3513" s="338" t="str">
        <f>IF(ISNUMBER(E3513), IF(G3513&gt;'Bulk DivVar Analysis'!$J$116,"Pass","Fail"),"")</f>
        <v/>
      </c>
      <c r="I3513" s="338" t="str">
        <f t="shared" si="56"/>
        <v/>
      </c>
      <c r="J3513" s="339"/>
      <c r="K3513" s="339"/>
      <c r="L3513" s="339"/>
      <c r="M3513" s="339"/>
      <c r="N3513" s="339"/>
      <c r="O3513" s="339"/>
      <c r="P3513" s="339"/>
      <c r="Q3513" s="339"/>
    </row>
    <row r="3514" spans="1:17" ht="13.5" customHeight="1">
      <c r="A3514" s="481"/>
      <c r="B3514" s="481"/>
      <c r="C3514" s="481"/>
      <c r="D3514" s="481"/>
      <c r="E3514" s="481"/>
      <c r="F3514" s="339"/>
      <c r="G3514" s="340" t="str">
        <f>IF(ISNUMBER(E3514),E3514/'Bulk DivVar Analysis'!$I$114,"")</f>
        <v/>
      </c>
      <c r="H3514" s="338" t="str">
        <f>IF(ISNUMBER(E3514), IF(G3514&gt;'Bulk DivVar Analysis'!$J$116,"Pass","Fail"),"")</f>
        <v/>
      </c>
      <c r="I3514" s="338" t="str">
        <f t="shared" si="56"/>
        <v/>
      </c>
      <c r="J3514" s="339"/>
      <c r="K3514" s="339"/>
      <c r="L3514" s="339"/>
      <c r="M3514" s="339"/>
      <c r="N3514" s="339"/>
      <c r="O3514" s="339"/>
      <c r="P3514" s="339"/>
      <c r="Q3514" s="339"/>
    </row>
    <row r="3515" spans="1:17" ht="13.5" customHeight="1">
      <c r="A3515" s="481"/>
      <c r="B3515" s="481"/>
      <c r="C3515" s="481"/>
      <c r="D3515" s="481"/>
      <c r="E3515" s="481"/>
      <c r="F3515" s="339"/>
      <c r="G3515" s="340" t="str">
        <f>IF(ISNUMBER(E3515),E3515/'Bulk DivVar Analysis'!$I$114,"")</f>
        <v/>
      </c>
      <c r="H3515" s="338" t="str">
        <f>IF(ISNUMBER(E3515), IF(G3515&gt;'Bulk DivVar Analysis'!$J$116,"Pass","Fail"),"")</f>
        <v/>
      </c>
      <c r="I3515" s="338" t="str">
        <f t="shared" si="56"/>
        <v/>
      </c>
      <c r="J3515" s="339"/>
      <c r="K3515" s="339"/>
      <c r="L3515" s="339"/>
      <c r="M3515" s="339"/>
      <c r="N3515" s="339"/>
      <c r="O3515" s="339"/>
      <c r="P3515" s="339"/>
      <c r="Q3515" s="339"/>
    </row>
    <row r="3516" spans="1:17" ht="13.5" customHeight="1">
      <c r="A3516" s="481"/>
      <c r="B3516" s="481"/>
      <c r="C3516" s="481"/>
      <c r="D3516" s="481"/>
      <c r="E3516" s="481"/>
      <c r="F3516" s="339"/>
      <c r="G3516" s="340" t="str">
        <f>IF(ISNUMBER(E3516),E3516/'Bulk DivVar Analysis'!$I$114,"")</f>
        <v/>
      </c>
      <c r="H3516" s="338" t="str">
        <f>IF(ISNUMBER(E3516), IF(G3516&gt;'Bulk DivVar Analysis'!$J$116,"Pass","Fail"),"")</f>
        <v/>
      </c>
      <c r="I3516" s="338" t="str">
        <f t="shared" si="56"/>
        <v/>
      </c>
      <c r="J3516" s="339"/>
      <c r="K3516" s="339"/>
      <c r="L3516" s="339"/>
      <c r="M3516" s="339"/>
      <c r="N3516" s="339"/>
      <c r="O3516" s="339"/>
      <c r="P3516" s="339"/>
      <c r="Q3516" s="339"/>
    </row>
    <row r="3517" spans="1:17" ht="13.5" customHeight="1">
      <c r="A3517" s="481"/>
      <c r="B3517" s="481"/>
      <c r="C3517" s="481"/>
      <c r="D3517" s="481"/>
      <c r="E3517" s="481"/>
      <c r="F3517" s="339"/>
      <c r="G3517" s="340" t="str">
        <f>IF(ISNUMBER(E3517),E3517/'Bulk DivVar Analysis'!$I$114,"")</f>
        <v/>
      </c>
      <c r="H3517" s="338" t="str">
        <f>IF(ISNUMBER(E3517), IF(G3517&gt;'Bulk DivVar Analysis'!$J$116,"Pass","Fail"),"")</f>
        <v/>
      </c>
      <c r="I3517" s="338" t="str">
        <f t="shared" si="56"/>
        <v/>
      </c>
      <c r="J3517" s="339"/>
      <c r="K3517" s="339"/>
      <c r="L3517" s="339"/>
      <c r="M3517" s="339"/>
      <c r="N3517" s="339"/>
      <c r="O3517" s="339"/>
      <c r="P3517" s="339"/>
      <c r="Q3517" s="339"/>
    </row>
    <row r="3518" spans="1:17" ht="13.5" customHeight="1">
      <c r="A3518" s="481"/>
      <c r="B3518" s="481"/>
      <c r="C3518" s="481"/>
      <c r="D3518" s="481"/>
      <c r="E3518" s="481"/>
      <c r="F3518" s="339"/>
      <c r="G3518" s="340" t="str">
        <f>IF(ISNUMBER(E3518),E3518/'Bulk DivVar Analysis'!$I$114,"")</f>
        <v/>
      </c>
      <c r="H3518" s="338" t="str">
        <f>IF(ISNUMBER(E3518), IF(G3518&gt;'Bulk DivVar Analysis'!$J$116,"Pass","Fail"),"")</f>
        <v/>
      </c>
      <c r="I3518" s="338" t="str">
        <f t="shared" si="56"/>
        <v/>
      </c>
      <c r="J3518" s="339"/>
      <c r="K3518" s="339"/>
      <c r="L3518" s="339"/>
      <c r="M3518" s="339"/>
      <c r="N3518" s="339"/>
      <c r="O3518" s="339"/>
      <c r="P3518" s="339"/>
      <c r="Q3518" s="339"/>
    </row>
    <row r="3519" spans="1:17" ht="13.5" customHeight="1">
      <c r="A3519" s="481"/>
      <c r="B3519" s="481"/>
      <c r="C3519" s="481"/>
      <c r="D3519" s="481"/>
      <c r="E3519" s="481"/>
      <c r="F3519" s="339"/>
      <c r="G3519" s="340" t="str">
        <f>IF(ISNUMBER(E3519),E3519/'Bulk DivVar Analysis'!$I$114,"")</f>
        <v/>
      </c>
      <c r="H3519" s="338" t="str">
        <f>IF(ISNUMBER(E3519), IF(G3519&gt;'Bulk DivVar Analysis'!$J$116,"Pass","Fail"),"")</f>
        <v/>
      </c>
      <c r="I3519" s="338" t="str">
        <f t="shared" si="56"/>
        <v/>
      </c>
      <c r="J3519" s="339"/>
      <c r="K3519" s="339"/>
      <c r="L3519" s="339"/>
      <c r="M3519" s="339"/>
      <c r="N3519" s="339"/>
      <c r="O3519" s="339"/>
      <c r="P3519" s="339"/>
      <c r="Q3519" s="339"/>
    </row>
    <row r="3520" spans="1:17" ht="13.5" customHeight="1">
      <c r="A3520" s="481"/>
      <c r="B3520" s="481"/>
      <c r="C3520" s="481"/>
      <c r="D3520" s="481"/>
      <c r="E3520" s="481"/>
      <c r="F3520" s="339"/>
      <c r="G3520" s="340" t="str">
        <f>IF(ISNUMBER(E3520),E3520/'Bulk DivVar Analysis'!$I$114,"")</f>
        <v/>
      </c>
      <c r="H3520" s="338" t="str">
        <f>IF(ISNUMBER(E3520), IF(G3520&gt;'Bulk DivVar Analysis'!$J$116,"Pass","Fail"),"")</f>
        <v/>
      </c>
      <c r="I3520" s="338" t="str">
        <f t="shared" si="56"/>
        <v/>
      </c>
      <c r="J3520" s="339"/>
      <c r="K3520" s="339"/>
      <c r="L3520" s="339"/>
      <c r="M3520" s="339"/>
      <c r="N3520" s="339"/>
      <c r="O3520" s="339"/>
      <c r="P3520" s="339"/>
      <c r="Q3520" s="339"/>
    </row>
    <row r="3521" spans="1:17" ht="13.5" customHeight="1">
      <c r="A3521" s="481"/>
      <c r="B3521" s="481"/>
      <c r="C3521" s="481"/>
      <c r="D3521" s="481"/>
      <c r="E3521" s="481"/>
      <c r="F3521" s="339"/>
      <c r="G3521" s="340" t="str">
        <f>IF(ISNUMBER(E3521),E3521/'Bulk DivVar Analysis'!$I$114,"")</f>
        <v/>
      </c>
      <c r="H3521" s="338" t="str">
        <f>IF(ISNUMBER(E3521), IF(G3521&gt;'Bulk DivVar Analysis'!$J$116,"Pass","Fail"),"")</f>
        <v/>
      </c>
      <c r="I3521" s="338" t="str">
        <f t="shared" si="56"/>
        <v/>
      </c>
      <c r="J3521" s="339"/>
      <c r="K3521" s="339"/>
      <c r="L3521" s="339"/>
      <c r="M3521" s="339"/>
      <c r="N3521" s="339"/>
      <c r="O3521" s="339"/>
      <c r="P3521" s="339"/>
      <c r="Q3521" s="339"/>
    </row>
    <row r="3522" spans="1:17" ht="13.5" customHeight="1">
      <c r="A3522" s="481"/>
      <c r="B3522" s="481"/>
      <c r="C3522" s="481"/>
      <c r="D3522" s="481"/>
      <c r="E3522" s="481"/>
      <c r="F3522" s="339"/>
      <c r="G3522" s="340" t="str">
        <f>IF(ISNUMBER(E3522),E3522/'Bulk DivVar Analysis'!$I$114,"")</f>
        <v/>
      </c>
      <c r="H3522" s="338" t="str">
        <f>IF(ISNUMBER(E3522), IF(G3522&gt;'Bulk DivVar Analysis'!$J$116,"Pass","Fail"),"")</f>
        <v/>
      </c>
      <c r="I3522" s="338" t="str">
        <f t="shared" si="56"/>
        <v/>
      </c>
      <c r="J3522" s="339"/>
      <c r="K3522" s="339"/>
      <c r="L3522" s="339"/>
      <c r="M3522" s="339"/>
      <c r="N3522" s="339"/>
      <c r="O3522" s="339"/>
      <c r="P3522" s="339"/>
      <c r="Q3522" s="339"/>
    </row>
    <row r="3523" spans="1:17" ht="13.5" customHeight="1">
      <c r="A3523" s="481"/>
      <c r="B3523" s="481"/>
      <c r="C3523" s="481"/>
      <c r="D3523" s="481"/>
      <c r="E3523" s="481"/>
      <c r="F3523" s="339"/>
      <c r="G3523" s="340" t="str">
        <f>IF(ISNUMBER(E3523),E3523/'Bulk DivVar Analysis'!$I$114,"")</f>
        <v/>
      </c>
      <c r="H3523" s="338" t="str">
        <f>IF(ISNUMBER(E3523), IF(G3523&gt;'Bulk DivVar Analysis'!$J$116,"Pass","Fail"),"")</f>
        <v/>
      </c>
      <c r="I3523" s="338" t="str">
        <f t="shared" ref="I3523:I3586" si="57">_xlfn.TEXTJOIN("_",TRUE,B3523,C3523)</f>
        <v/>
      </c>
      <c r="J3523" s="339"/>
      <c r="K3523" s="339"/>
      <c r="L3523" s="339"/>
      <c r="M3523" s="339"/>
      <c r="N3523" s="339"/>
      <c r="O3523" s="339"/>
      <c r="P3523" s="339"/>
      <c r="Q3523" s="339"/>
    </row>
    <row r="3524" spans="1:17" ht="13.5" customHeight="1">
      <c r="A3524" s="481"/>
      <c r="B3524" s="481"/>
      <c r="C3524" s="481"/>
      <c r="D3524" s="481"/>
      <c r="E3524" s="481"/>
      <c r="F3524" s="339"/>
      <c r="G3524" s="340" t="str">
        <f>IF(ISNUMBER(E3524),E3524/'Bulk DivVar Analysis'!$I$114,"")</f>
        <v/>
      </c>
      <c r="H3524" s="338" t="str">
        <f>IF(ISNUMBER(E3524), IF(G3524&gt;'Bulk DivVar Analysis'!$J$116,"Pass","Fail"),"")</f>
        <v/>
      </c>
      <c r="I3524" s="338" t="str">
        <f t="shared" si="57"/>
        <v/>
      </c>
      <c r="J3524" s="339"/>
      <c r="K3524" s="339"/>
      <c r="L3524" s="339"/>
      <c r="M3524" s="339"/>
      <c r="N3524" s="339"/>
      <c r="O3524" s="339"/>
      <c r="P3524" s="339"/>
      <c r="Q3524" s="339"/>
    </row>
    <row r="3525" spans="1:17" ht="13.5" customHeight="1">
      <c r="A3525" s="481"/>
      <c r="B3525" s="481"/>
      <c r="C3525" s="481"/>
      <c r="D3525" s="481"/>
      <c r="E3525" s="481"/>
      <c r="F3525" s="339"/>
      <c r="G3525" s="340" t="str">
        <f>IF(ISNUMBER(E3525),E3525/'Bulk DivVar Analysis'!$I$114,"")</f>
        <v/>
      </c>
      <c r="H3525" s="338" t="str">
        <f>IF(ISNUMBER(E3525), IF(G3525&gt;'Bulk DivVar Analysis'!$J$116,"Pass","Fail"),"")</f>
        <v/>
      </c>
      <c r="I3525" s="338" t="str">
        <f t="shared" si="57"/>
        <v/>
      </c>
      <c r="J3525" s="339"/>
      <c r="K3525" s="339"/>
      <c r="L3525" s="339"/>
      <c r="M3525" s="339"/>
      <c r="N3525" s="339"/>
      <c r="O3525" s="339"/>
      <c r="P3525" s="339"/>
      <c r="Q3525" s="339"/>
    </row>
    <row r="3526" spans="1:17" ht="13.5" customHeight="1">
      <c r="A3526" s="481"/>
      <c r="B3526" s="481"/>
      <c r="C3526" s="481"/>
      <c r="D3526" s="481"/>
      <c r="E3526" s="481"/>
      <c r="F3526" s="339"/>
      <c r="G3526" s="340" t="str">
        <f>IF(ISNUMBER(E3526),E3526/'Bulk DivVar Analysis'!$I$114,"")</f>
        <v/>
      </c>
      <c r="H3526" s="338" t="str">
        <f>IF(ISNUMBER(E3526), IF(G3526&gt;'Bulk DivVar Analysis'!$J$116,"Pass","Fail"),"")</f>
        <v/>
      </c>
      <c r="I3526" s="338" t="str">
        <f t="shared" si="57"/>
        <v/>
      </c>
      <c r="J3526" s="339"/>
      <c r="K3526" s="339"/>
      <c r="L3526" s="339"/>
      <c r="M3526" s="339"/>
      <c r="N3526" s="339"/>
      <c r="O3526" s="339"/>
      <c r="P3526" s="339"/>
      <c r="Q3526" s="339"/>
    </row>
    <row r="3527" spans="1:17" ht="13.5" customHeight="1">
      <c r="A3527" s="481"/>
      <c r="B3527" s="481"/>
      <c r="C3527" s="481"/>
      <c r="D3527" s="481"/>
      <c r="E3527" s="481"/>
      <c r="F3527" s="339"/>
      <c r="G3527" s="340" t="str">
        <f>IF(ISNUMBER(E3527),E3527/'Bulk DivVar Analysis'!$I$114,"")</f>
        <v/>
      </c>
      <c r="H3527" s="338" t="str">
        <f>IF(ISNUMBER(E3527), IF(G3527&gt;'Bulk DivVar Analysis'!$J$116,"Pass","Fail"),"")</f>
        <v/>
      </c>
      <c r="I3527" s="338" t="str">
        <f t="shared" si="57"/>
        <v/>
      </c>
      <c r="J3527" s="339"/>
      <c r="K3527" s="339"/>
      <c r="L3527" s="339"/>
      <c r="M3527" s="339"/>
      <c r="N3527" s="339"/>
      <c r="O3527" s="339"/>
      <c r="P3527" s="339"/>
      <c r="Q3527" s="339"/>
    </row>
    <row r="3528" spans="1:17" ht="13.5" customHeight="1">
      <c r="A3528" s="481"/>
      <c r="B3528" s="481"/>
      <c r="C3528" s="481"/>
      <c r="D3528" s="481"/>
      <c r="E3528" s="481"/>
      <c r="F3528" s="339"/>
      <c r="G3528" s="340" t="str">
        <f>IF(ISNUMBER(E3528),E3528/'Bulk DivVar Analysis'!$I$114,"")</f>
        <v/>
      </c>
      <c r="H3528" s="338" t="str">
        <f>IF(ISNUMBER(E3528), IF(G3528&gt;'Bulk DivVar Analysis'!$J$116,"Pass","Fail"),"")</f>
        <v/>
      </c>
      <c r="I3528" s="338" t="str">
        <f t="shared" si="57"/>
        <v/>
      </c>
      <c r="J3528" s="339"/>
      <c r="K3528" s="339"/>
      <c r="L3528" s="339"/>
      <c r="M3528" s="339"/>
      <c r="N3528" s="339"/>
      <c r="O3528" s="339"/>
      <c r="P3528" s="339"/>
      <c r="Q3528" s="339"/>
    </row>
    <row r="3529" spans="1:17" ht="13.5" customHeight="1">
      <c r="A3529" s="481"/>
      <c r="B3529" s="481"/>
      <c r="C3529" s="481"/>
      <c r="D3529" s="481"/>
      <c r="E3529" s="481"/>
      <c r="F3529" s="339"/>
      <c r="G3529" s="340" t="str">
        <f>IF(ISNUMBER(E3529),E3529/'Bulk DivVar Analysis'!$I$114,"")</f>
        <v/>
      </c>
      <c r="H3529" s="338" t="str">
        <f>IF(ISNUMBER(E3529), IF(G3529&gt;'Bulk DivVar Analysis'!$J$116,"Pass","Fail"),"")</f>
        <v/>
      </c>
      <c r="I3529" s="338" t="str">
        <f t="shared" si="57"/>
        <v/>
      </c>
      <c r="J3529" s="339"/>
      <c r="K3529" s="339"/>
      <c r="L3529" s="339"/>
      <c r="M3529" s="339"/>
      <c r="N3529" s="339"/>
      <c r="O3529" s="339"/>
      <c r="P3529" s="339"/>
      <c r="Q3529" s="339"/>
    </row>
    <row r="3530" spans="1:17" ht="13.5" customHeight="1">
      <c r="A3530" s="481"/>
      <c r="B3530" s="481"/>
      <c r="C3530" s="481"/>
      <c r="D3530" s="481"/>
      <c r="E3530" s="481"/>
      <c r="F3530" s="339"/>
      <c r="G3530" s="340" t="str">
        <f>IF(ISNUMBER(E3530),E3530/'Bulk DivVar Analysis'!$I$114,"")</f>
        <v/>
      </c>
      <c r="H3530" s="338" t="str">
        <f>IF(ISNUMBER(E3530), IF(G3530&gt;'Bulk DivVar Analysis'!$J$116,"Pass","Fail"),"")</f>
        <v/>
      </c>
      <c r="I3530" s="338" t="str">
        <f t="shared" si="57"/>
        <v/>
      </c>
      <c r="J3530" s="339"/>
      <c r="K3530" s="339"/>
      <c r="L3530" s="339"/>
      <c r="M3530" s="339"/>
      <c r="N3530" s="339"/>
      <c r="O3530" s="339"/>
      <c r="P3530" s="339"/>
      <c r="Q3530" s="339"/>
    </row>
    <row r="3531" spans="1:17" ht="13.5" customHeight="1">
      <c r="A3531" s="481"/>
      <c r="B3531" s="481"/>
      <c r="C3531" s="481"/>
      <c r="D3531" s="481"/>
      <c r="E3531" s="481"/>
      <c r="F3531" s="339"/>
      <c r="G3531" s="340" t="str">
        <f>IF(ISNUMBER(E3531),E3531/'Bulk DivVar Analysis'!$I$114,"")</f>
        <v/>
      </c>
      <c r="H3531" s="338" t="str">
        <f>IF(ISNUMBER(E3531), IF(G3531&gt;'Bulk DivVar Analysis'!$J$116,"Pass","Fail"),"")</f>
        <v/>
      </c>
      <c r="I3531" s="338" t="str">
        <f t="shared" si="57"/>
        <v/>
      </c>
      <c r="J3531" s="339"/>
      <c r="K3531" s="339"/>
      <c r="L3531" s="339"/>
      <c r="M3531" s="339"/>
      <c r="N3531" s="339"/>
      <c r="O3531" s="339"/>
      <c r="P3531" s="339"/>
      <c r="Q3531" s="339"/>
    </row>
    <row r="3532" spans="1:17" ht="13.5" customHeight="1">
      <c r="A3532" s="481"/>
      <c r="B3532" s="481"/>
      <c r="C3532" s="481"/>
      <c r="D3532" s="481"/>
      <c r="E3532" s="481"/>
      <c r="F3532" s="339"/>
      <c r="G3532" s="340" t="str">
        <f>IF(ISNUMBER(E3532),E3532/'Bulk DivVar Analysis'!$I$114,"")</f>
        <v/>
      </c>
      <c r="H3532" s="338" t="str">
        <f>IF(ISNUMBER(E3532), IF(G3532&gt;'Bulk DivVar Analysis'!$J$116,"Pass","Fail"),"")</f>
        <v/>
      </c>
      <c r="I3532" s="338" t="str">
        <f t="shared" si="57"/>
        <v/>
      </c>
      <c r="J3532" s="339"/>
      <c r="K3532" s="339"/>
      <c r="L3532" s="339"/>
      <c r="M3532" s="339"/>
      <c r="N3532" s="339"/>
      <c r="O3532" s="339"/>
      <c r="P3532" s="339"/>
      <c r="Q3532" s="339"/>
    </row>
    <row r="3533" spans="1:17" ht="13.5" customHeight="1">
      <c r="A3533" s="481"/>
      <c r="B3533" s="481"/>
      <c r="C3533" s="481"/>
      <c r="D3533" s="481"/>
      <c r="E3533" s="481"/>
      <c r="F3533" s="339"/>
      <c r="G3533" s="340" t="str">
        <f>IF(ISNUMBER(E3533),E3533/'Bulk DivVar Analysis'!$I$114,"")</f>
        <v/>
      </c>
      <c r="H3533" s="338" t="str">
        <f>IF(ISNUMBER(E3533), IF(G3533&gt;'Bulk DivVar Analysis'!$J$116,"Pass","Fail"),"")</f>
        <v/>
      </c>
      <c r="I3533" s="338" t="str">
        <f t="shared" si="57"/>
        <v/>
      </c>
      <c r="J3533" s="339"/>
      <c r="K3533" s="339"/>
      <c r="L3533" s="339"/>
      <c r="M3533" s="339"/>
      <c r="N3533" s="339"/>
      <c r="O3533" s="339"/>
      <c r="P3533" s="339"/>
      <c r="Q3533" s="339"/>
    </row>
    <row r="3534" spans="1:17" ht="13.5" customHeight="1">
      <c r="A3534" s="481"/>
      <c r="B3534" s="481"/>
      <c r="C3534" s="481"/>
      <c r="D3534" s="481"/>
      <c r="E3534" s="481"/>
      <c r="F3534" s="339"/>
      <c r="G3534" s="340" t="str">
        <f>IF(ISNUMBER(E3534),E3534/'Bulk DivVar Analysis'!$I$114,"")</f>
        <v/>
      </c>
      <c r="H3534" s="338" t="str">
        <f>IF(ISNUMBER(E3534), IF(G3534&gt;'Bulk DivVar Analysis'!$J$116,"Pass","Fail"),"")</f>
        <v/>
      </c>
      <c r="I3534" s="338" t="str">
        <f t="shared" si="57"/>
        <v/>
      </c>
      <c r="J3534" s="339"/>
      <c r="K3534" s="339"/>
      <c r="L3534" s="339"/>
      <c r="M3534" s="339"/>
      <c r="N3534" s="339"/>
      <c r="O3534" s="339"/>
      <c r="P3534" s="339"/>
      <c r="Q3534" s="339"/>
    </row>
    <row r="3535" spans="1:17" ht="13.5" customHeight="1">
      <c r="A3535" s="481"/>
      <c r="B3535" s="481"/>
      <c r="C3535" s="481"/>
      <c r="D3535" s="481"/>
      <c r="E3535" s="481"/>
      <c r="F3535" s="339"/>
      <c r="G3535" s="340" t="str">
        <f>IF(ISNUMBER(E3535),E3535/'Bulk DivVar Analysis'!$I$114,"")</f>
        <v/>
      </c>
      <c r="H3535" s="338" t="str">
        <f>IF(ISNUMBER(E3535), IF(G3535&gt;'Bulk DivVar Analysis'!$J$116,"Pass","Fail"),"")</f>
        <v/>
      </c>
      <c r="I3535" s="338" t="str">
        <f t="shared" si="57"/>
        <v/>
      </c>
      <c r="J3535" s="339"/>
      <c r="K3535" s="339"/>
      <c r="L3535" s="339"/>
      <c r="M3535" s="339"/>
      <c r="N3535" s="339"/>
      <c r="O3535" s="339"/>
      <c r="P3535" s="339"/>
      <c r="Q3535" s="339"/>
    </row>
    <row r="3536" spans="1:17" ht="13.5" customHeight="1">
      <c r="A3536" s="481"/>
      <c r="B3536" s="481"/>
      <c r="C3536" s="481"/>
      <c r="D3536" s="481"/>
      <c r="E3536" s="481"/>
      <c r="F3536" s="339"/>
      <c r="G3536" s="340" t="str">
        <f>IF(ISNUMBER(E3536),E3536/'Bulk DivVar Analysis'!$I$114,"")</f>
        <v/>
      </c>
      <c r="H3536" s="338" t="str">
        <f>IF(ISNUMBER(E3536), IF(G3536&gt;'Bulk DivVar Analysis'!$J$116,"Pass","Fail"),"")</f>
        <v/>
      </c>
      <c r="I3536" s="338" t="str">
        <f t="shared" si="57"/>
        <v/>
      </c>
      <c r="J3536" s="339"/>
      <c r="K3536" s="339"/>
      <c r="L3536" s="339"/>
      <c r="M3536" s="339"/>
      <c r="N3536" s="339"/>
      <c r="O3536" s="339"/>
      <c r="P3536" s="339"/>
      <c r="Q3536" s="339"/>
    </row>
    <row r="3537" spans="1:17" ht="13.5" customHeight="1">
      <c r="A3537" s="481"/>
      <c r="B3537" s="481"/>
      <c r="C3537" s="481"/>
      <c r="D3537" s="481"/>
      <c r="E3537" s="481"/>
      <c r="F3537" s="339"/>
      <c r="G3537" s="340" t="str">
        <f>IF(ISNUMBER(E3537),E3537/'Bulk DivVar Analysis'!$I$114,"")</f>
        <v/>
      </c>
      <c r="H3537" s="338" t="str">
        <f>IF(ISNUMBER(E3537), IF(G3537&gt;'Bulk DivVar Analysis'!$J$116,"Pass","Fail"),"")</f>
        <v/>
      </c>
      <c r="I3537" s="338" t="str">
        <f t="shared" si="57"/>
        <v/>
      </c>
      <c r="J3537" s="339"/>
      <c r="K3537" s="339"/>
      <c r="L3537" s="339"/>
      <c r="M3537" s="339"/>
      <c r="N3537" s="339"/>
      <c r="O3537" s="339"/>
      <c r="P3537" s="339"/>
      <c r="Q3537" s="339"/>
    </row>
    <row r="3538" spans="1:17" ht="13.5" customHeight="1">
      <c r="A3538" s="481"/>
      <c r="B3538" s="481"/>
      <c r="C3538" s="481"/>
      <c r="D3538" s="481"/>
      <c r="E3538" s="481"/>
      <c r="F3538" s="339"/>
      <c r="G3538" s="340" t="str">
        <f>IF(ISNUMBER(E3538),E3538/'Bulk DivVar Analysis'!$I$114,"")</f>
        <v/>
      </c>
      <c r="H3538" s="338" t="str">
        <f>IF(ISNUMBER(E3538), IF(G3538&gt;'Bulk DivVar Analysis'!$J$116,"Pass","Fail"),"")</f>
        <v/>
      </c>
      <c r="I3538" s="338" t="str">
        <f t="shared" si="57"/>
        <v/>
      </c>
      <c r="J3538" s="339"/>
      <c r="K3538" s="339"/>
      <c r="L3538" s="339"/>
      <c r="M3538" s="339"/>
      <c r="N3538" s="339"/>
      <c r="O3538" s="339"/>
      <c r="P3538" s="339"/>
      <c r="Q3538" s="339"/>
    </row>
    <row r="3539" spans="1:17" ht="13.5" customHeight="1">
      <c r="A3539" s="481"/>
      <c r="B3539" s="481"/>
      <c r="C3539" s="481"/>
      <c r="D3539" s="481"/>
      <c r="E3539" s="481"/>
      <c r="F3539" s="339"/>
      <c r="G3539" s="340" t="str">
        <f>IF(ISNUMBER(E3539),E3539/'Bulk DivVar Analysis'!$I$114,"")</f>
        <v/>
      </c>
      <c r="H3539" s="338" t="str">
        <f>IF(ISNUMBER(E3539), IF(G3539&gt;'Bulk DivVar Analysis'!$J$116,"Pass","Fail"),"")</f>
        <v/>
      </c>
      <c r="I3539" s="338" t="str">
        <f t="shared" si="57"/>
        <v/>
      </c>
      <c r="J3539" s="339"/>
      <c r="K3539" s="339"/>
      <c r="L3539" s="339"/>
      <c r="M3539" s="339"/>
      <c r="N3539" s="339"/>
      <c r="O3539" s="339"/>
      <c r="P3539" s="339"/>
      <c r="Q3539" s="339"/>
    </row>
    <row r="3540" spans="1:17" ht="13.5" customHeight="1">
      <c r="A3540" s="481"/>
      <c r="B3540" s="481"/>
      <c r="C3540" s="481"/>
      <c r="D3540" s="481"/>
      <c r="E3540" s="481"/>
      <c r="F3540" s="339"/>
      <c r="G3540" s="340" t="str">
        <f>IF(ISNUMBER(E3540),E3540/'Bulk DivVar Analysis'!$I$114,"")</f>
        <v/>
      </c>
      <c r="H3540" s="338" t="str">
        <f>IF(ISNUMBER(E3540), IF(G3540&gt;'Bulk DivVar Analysis'!$J$116,"Pass","Fail"),"")</f>
        <v/>
      </c>
      <c r="I3540" s="338" t="str">
        <f t="shared" si="57"/>
        <v/>
      </c>
      <c r="J3540" s="339"/>
      <c r="K3540" s="339"/>
      <c r="L3540" s="339"/>
      <c r="M3540" s="339"/>
      <c r="N3540" s="339"/>
      <c r="O3540" s="339"/>
      <c r="P3540" s="339"/>
      <c r="Q3540" s="339"/>
    </row>
    <row r="3541" spans="1:17" ht="13.5" customHeight="1">
      <c r="A3541" s="481"/>
      <c r="B3541" s="481"/>
      <c r="C3541" s="481"/>
      <c r="D3541" s="481"/>
      <c r="E3541" s="481"/>
      <c r="F3541" s="339"/>
      <c r="G3541" s="340" t="str">
        <f>IF(ISNUMBER(E3541),E3541/'Bulk DivVar Analysis'!$I$114,"")</f>
        <v/>
      </c>
      <c r="H3541" s="338" t="str">
        <f>IF(ISNUMBER(E3541), IF(G3541&gt;'Bulk DivVar Analysis'!$J$116,"Pass","Fail"),"")</f>
        <v/>
      </c>
      <c r="I3541" s="338" t="str">
        <f t="shared" si="57"/>
        <v/>
      </c>
      <c r="J3541" s="339"/>
      <c r="K3541" s="339"/>
      <c r="L3541" s="339"/>
      <c r="M3541" s="339"/>
      <c r="N3541" s="339"/>
      <c r="O3541" s="339"/>
      <c r="P3541" s="339"/>
      <c r="Q3541" s="339"/>
    </row>
    <row r="3542" spans="1:17" ht="13.5" customHeight="1">
      <c r="A3542" s="481"/>
      <c r="B3542" s="481"/>
      <c r="C3542" s="481"/>
      <c r="D3542" s="481"/>
      <c r="E3542" s="481"/>
      <c r="F3542" s="339"/>
      <c r="G3542" s="340" t="str">
        <f>IF(ISNUMBER(E3542),E3542/'Bulk DivVar Analysis'!$I$114,"")</f>
        <v/>
      </c>
      <c r="H3542" s="338" t="str">
        <f>IF(ISNUMBER(E3542), IF(G3542&gt;'Bulk DivVar Analysis'!$J$116,"Pass","Fail"),"")</f>
        <v/>
      </c>
      <c r="I3542" s="338" t="str">
        <f t="shared" si="57"/>
        <v/>
      </c>
      <c r="J3542" s="339"/>
      <c r="K3542" s="339"/>
      <c r="L3542" s="339"/>
      <c r="M3542" s="339"/>
      <c r="N3542" s="339"/>
      <c r="O3542" s="339"/>
      <c r="P3542" s="339"/>
      <c r="Q3542" s="339"/>
    </row>
    <row r="3543" spans="1:17" ht="13.5" customHeight="1">
      <c r="A3543" s="481"/>
      <c r="B3543" s="481"/>
      <c r="C3543" s="481"/>
      <c r="D3543" s="481"/>
      <c r="E3543" s="481"/>
      <c r="F3543" s="339"/>
      <c r="G3543" s="340" t="str">
        <f>IF(ISNUMBER(E3543),E3543/'Bulk DivVar Analysis'!$I$114,"")</f>
        <v/>
      </c>
      <c r="H3543" s="338" t="str">
        <f>IF(ISNUMBER(E3543), IF(G3543&gt;'Bulk DivVar Analysis'!$J$116,"Pass","Fail"),"")</f>
        <v/>
      </c>
      <c r="I3543" s="338" t="str">
        <f t="shared" si="57"/>
        <v/>
      </c>
      <c r="J3543" s="339"/>
      <c r="K3543" s="339"/>
      <c r="L3543" s="339"/>
      <c r="M3543" s="339"/>
      <c r="N3543" s="339"/>
      <c r="O3543" s="339"/>
      <c r="P3543" s="339"/>
      <c r="Q3543" s="339"/>
    </row>
    <row r="3544" spans="1:17" ht="13.5" customHeight="1">
      <c r="A3544" s="481"/>
      <c r="B3544" s="481"/>
      <c r="C3544" s="481"/>
      <c r="D3544" s="481"/>
      <c r="E3544" s="481"/>
      <c r="F3544" s="339"/>
      <c r="G3544" s="340" t="str">
        <f>IF(ISNUMBER(E3544),E3544/'Bulk DivVar Analysis'!$I$114,"")</f>
        <v/>
      </c>
      <c r="H3544" s="338" t="str">
        <f>IF(ISNUMBER(E3544), IF(G3544&gt;'Bulk DivVar Analysis'!$J$116,"Pass","Fail"),"")</f>
        <v/>
      </c>
      <c r="I3544" s="338" t="str">
        <f t="shared" si="57"/>
        <v/>
      </c>
      <c r="J3544" s="339"/>
      <c r="K3544" s="339"/>
      <c r="L3544" s="339"/>
      <c r="M3544" s="339"/>
      <c r="N3544" s="339"/>
      <c r="O3544" s="339"/>
      <c r="P3544" s="339"/>
      <c r="Q3544" s="339"/>
    </row>
    <row r="3545" spans="1:17" ht="13.5" customHeight="1">
      <c r="A3545" s="481"/>
      <c r="B3545" s="481"/>
      <c r="C3545" s="481"/>
      <c r="D3545" s="481"/>
      <c r="E3545" s="481"/>
      <c r="F3545" s="339"/>
      <c r="G3545" s="340" t="str">
        <f>IF(ISNUMBER(E3545),E3545/'Bulk DivVar Analysis'!$I$114,"")</f>
        <v/>
      </c>
      <c r="H3545" s="338" t="str">
        <f>IF(ISNUMBER(E3545), IF(G3545&gt;'Bulk DivVar Analysis'!$J$116,"Pass","Fail"),"")</f>
        <v/>
      </c>
      <c r="I3545" s="338" t="str">
        <f t="shared" si="57"/>
        <v/>
      </c>
      <c r="J3545" s="339"/>
      <c r="K3545" s="339"/>
      <c r="L3545" s="339"/>
      <c r="M3545" s="339"/>
      <c r="N3545" s="339"/>
      <c r="O3545" s="339"/>
      <c r="P3545" s="339"/>
      <c r="Q3545" s="339"/>
    </row>
    <row r="3546" spans="1:17" ht="13.5" customHeight="1">
      <c r="A3546" s="481"/>
      <c r="B3546" s="481"/>
      <c r="C3546" s="481"/>
      <c r="D3546" s="481"/>
      <c r="E3546" s="481"/>
      <c r="F3546" s="339"/>
      <c r="G3546" s="340" t="str">
        <f>IF(ISNUMBER(E3546),E3546/'Bulk DivVar Analysis'!$I$114,"")</f>
        <v/>
      </c>
      <c r="H3546" s="338" t="str">
        <f>IF(ISNUMBER(E3546), IF(G3546&gt;'Bulk DivVar Analysis'!$J$116,"Pass","Fail"),"")</f>
        <v/>
      </c>
      <c r="I3546" s="338" t="str">
        <f t="shared" si="57"/>
        <v/>
      </c>
      <c r="J3546" s="339"/>
      <c r="K3546" s="339"/>
      <c r="L3546" s="339"/>
      <c r="M3546" s="339"/>
      <c r="N3546" s="339"/>
      <c r="O3546" s="339"/>
      <c r="P3546" s="339"/>
      <c r="Q3546" s="339"/>
    </row>
    <row r="3547" spans="1:17" ht="13.5" customHeight="1">
      <c r="A3547" s="481"/>
      <c r="B3547" s="481"/>
      <c r="C3547" s="481"/>
      <c r="D3547" s="481"/>
      <c r="E3547" s="481"/>
      <c r="F3547" s="339"/>
      <c r="G3547" s="340" t="str">
        <f>IF(ISNUMBER(E3547),E3547/'Bulk DivVar Analysis'!$I$114,"")</f>
        <v/>
      </c>
      <c r="H3547" s="338" t="str">
        <f>IF(ISNUMBER(E3547), IF(G3547&gt;'Bulk DivVar Analysis'!$J$116,"Pass","Fail"),"")</f>
        <v/>
      </c>
      <c r="I3547" s="338" t="str">
        <f t="shared" si="57"/>
        <v/>
      </c>
      <c r="J3547" s="339"/>
      <c r="K3547" s="339"/>
      <c r="L3547" s="339"/>
      <c r="M3547" s="339"/>
      <c r="N3547" s="339"/>
      <c r="O3547" s="339"/>
      <c r="P3547" s="339"/>
      <c r="Q3547" s="339"/>
    </row>
    <row r="3548" spans="1:17" ht="13.5" customHeight="1">
      <c r="A3548" s="481"/>
      <c r="B3548" s="481"/>
      <c r="C3548" s="481"/>
      <c r="D3548" s="481"/>
      <c r="E3548" s="481"/>
      <c r="F3548" s="339"/>
      <c r="G3548" s="340" t="str">
        <f>IF(ISNUMBER(E3548),E3548/'Bulk DivVar Analysis'!$I$114,"")</f>
        <v/>
      </c>
      <c r="H3548" s="338" t="str">
        <f>IF(ISNUMBER(E3548), IF(G3548&gt;'Bulk DivVar Analysis'!$J$116,"Pass","Fail"),"")</f>
        <v/>
      </c>
      <c r="I3548" s="338" t="str">
        <f t="shared" si="57"/>
        <v/>
      </c>
      <c r="J3548" s="339"/>
      <c r="K3548" s="339"/>
      <c r="L3548" s="339"/>
      <c r="M3548" s="339"/>
      <c r="N3548" s="339"/>
      <c r="O3548" s="339"/>
      <c r="P3548" s="339"/>
      <c r="Q3548" s="339"/>
    </row>
    <row r="3549" spans="1:17" ht="13.5" customHeight="1">
      <c r="A3549" s="481"/>
      <c r="B3549" s="481"/>
      <c r="C3549" s="481"/>
      <c r="D3549" s="481"/>
      <c r="E3549" s="481"/>
      <c r="F3549" s="339"/>
      <c r="G3549" s="340" t="str">
        <f>IF(ISNUMBER(E3549),E3549/'Bulk DivVar Analysis'!$I$114,"")</f>
        <v/>
      </c>
      <c r="H3549" s="338" t="str">
        <f>IF(ISNUMBER(E3549), IF(G3549&gt;'Bulk DivVar Analysis'!$J$116,"Pass","Fail"),"")</f>
        <v/>
      </c>
      <c r="I3549" s="338" t="str">
        <f t="shared" si="57"/>
        <v/>
      </c>
      <c r="J3549" s="339"/>
      <c r="K3549" s="339"/>
      <c r="L3549" s="339"/>
      <c r="M3549" s="339"/>
      <c r="N3549" s="339"/>
      <c r="O3549" s="339"/>
      <c r="P3549" s="339"/>
      <c r="Q3549" s="339"/>
    </row>
    <row r="3550" spans="1:17" ht="13.5" customHeight="1">
      <c r="A3550" s="481"/>
      <c r="B3550" s="481"/>
      <c r="C3550" s="481"/>
      <c r="D3550" s="481"/>
      <c r="E3550" s="481"/>
      <c r="F3550" s="339"/>
      <c r="G3550" s="340" t="str">
        <f>IF(ISNUMBER(E3550),E3550/'Bulk DivVar Analysis'!$I$114,"")</f>
        <v/>
      </c>
      <c r="H3550" s="338" t="str">
        <f>IF(ISNUMBER(E3550), IF(G3550&gt;'Bulk DivVar Analysis'!$J$116,"Pass","Fail"),"")</f>
        <v/>
      </c>
      <c r="I3550" s="338" t="str">
        <f t="shared" si="57"/>
        <v/>
      </c>
      <c r="J3550" s="339"/>
      <c r="K3550" s="339"/>
      <c r="L3550" s="339"/>
      <c r="M3550" s="339"/>
      <c r="N3550" s="339"/>
      <c r="O3550" s="339"/>
      <c r="P3550" s="339"/>
      <c r="Q3550" s="339"/>
    </row>
    <row r="3551" spans="1:17" ht="13.5" customHeight="1">
      <c r="A3551" s="481"/>
      <c r="B3551" s="481"/>
      <c r="C3551" s="481"/>
      <c r="D3551" s="481"/>
      <c r="E3551" s="481"/>
      <c r="F3551" s="339"/>
      <c r="G3551" s="340" t="str">
        <f>IF(ISNUMBER(E3551),E3551/'Bulk DivVar Analysis'!$I$114,"")</f>
        <v/>
      </c>
      <c r="H3551" s="338" t="str">
        <f>IF(ISNUMBER(E3551), IF(G3551&gt;'Bulk DivVar Analysis'!$J$116,"Pass","Fail"),"")</f>
        <v/>
      </c>
      <c r="I3551" s="338" t="str">
        <f t="shared" si="57"/>
        <v/>
      </c>
      <c r="J3551" s="339"/>
      <c r="K3551" s="339"/>
      <c r="L3551" s="339"/>
      <c r="M3551" s="339"/>
      <c r="N3551" s="339"/>
      <c r="O3551" s="339"/>
      <c r="P3551" s="339"/>
      <c r="Q3551" s="339"/>
    </row>
    <row r="3552" spans="1:17" ht="13.5" customHeight="1">
      <c r="A3552" s="481"/>
      <c r="B3552" s="481"/>
      <c r="C3552" s="481"/>
      <c r="D3552" s="481"/>
      <c r="E3552" s="481"/>
      <c r="F3552" s="339"/>
      <c r="G3552" s="340" t="str">
        <f>IF(ISNUMBER(E3552),E3552/'Bulk DivVar Analysis'!$I$114,"")</f>
        <v/>
      </c>
      <c r="H3552" s="338" t="str">
        <f>IF(ISNUMBER(E3552), IF(G3552&gt;'Bulk DivVar Analysis'!$J$116,"Pass","Fail"),"")</f>
        <v/>
      </c>
      <c r="I3552" s="338" t="str">
        <f t="shared" si="57"/>
        <v/>
      </c>
      <c r="J3552" s="339"/>
      <c r="K3552" s="339"/>
      <c r="L3552" s="339"/>
      <c r="M3552" s="339"/>
      <c r="N3552" s="339"/>
      <c r="O3552" s="339"/>
      <c r="P3552" s="339"/>
      <c r="Q3552" s="339"/>
    </row>
    <row r="3553" spans="1:17" ht="13.5" customHeight="1">
      <c r="A3553" s="481"/>
      <c r="B3553" s="481"/>
      <c r="C3553" s="481"/>
      <c r="D3553" s="481"/>
      <c r="E3553" s="481"/>
      <c r="F3553" s="339"/>
      <c r="G3553" s="340" t="str">
        <f>IF(ISNUMBER(E3553),E3553/'Bulk DivVar Analysis'!$I$114,"")</f>
        <v/>
      </c>
      <c r="H3553" s="338" t="str">
        <f>IF(ISNUMBER(E3553), IF(G3553&gt;'Bulk DivVar Analysis'!$J$116,"Pass","Fail"),"")</f>
        <v/>
      </c>
      <c r="I3553" s="338" t="str">
        <f t="shared" si="57"/>
        <v/>
      </c>
      <c r="J3553" s="339"/>
      <c r="K3553" s="339"/>
      <c r="L3553" s="339"/>
      <c r="M3553" s="339"/>
      <c r="N3553" s="339"/>
      <c r="O3553" s="339"/>
      <c r="P3553" s="339"/>
      <c r="Q3553" s="339"/>
    </row>
    <row r="3554" spans="1:17" ht="13.5" customHeight="1">
      <c r="A3554" s="481"/>
      <c r="B3554" s="481"/>
      <c r="C3554" s="481"/>
      <c r="D3554" s="481"/>
      <c r="E3554" s="481"/>
      <c r="F3554" s="339"/>
      <c r="G3554" s="340" t="str">
        <f>IF(ISNUMBER(E3554),E3554/'Bulk DivVar Analysis'!$I$114,"")</f>
        <v/>
      </c>
      <c r="H3554" s="338" t="str">
        <f>IF(ISNUMBER(E3554), IF(G3554&gt;'Bulk DivVar Analysis'!$J$116,"Pass","Fail"),"")</f>
        <v/>
      </c>
      <c r="I3554" s="338" t="str">
        <f t="shared" si="57"/>
        <v/>
      </c>
      <c r="J3554" s="339"/>
      <c r="K3554" s="339"/>
      <c r="L3554" s="339"/>
      <c r="M3554" s="339"/>
      <c r="N3554" s="339"/>
      <c r="O3554" s="339"/>
      <c r="P3554" s="339"/>
      <c r="Q3554" s="339"/>
    </row>
    <row r="3555" spans="1:17" ht="13.5" customHeight="1">
      <c r="A3555" s="481"/>
      <c r="B3555" s="481"/>
      <c r="C3555" s="481"/>
      <c r="D3555" s="481"/>
      <c r="E3555" s="481"/>
      <c r="F3555" s="339"/>
      <c r="G3555" s="340" t="str">
        <f>IF(ISNUMBER(E3555),E3555/'Bulk DivVar Analysis'!$I$114,"")</f>
        <v/>
      </c>
      <c r="H3555" s="338" t="str">
        <f>IF(ISNUMBER(E3555), IF(G3555&gt;'Bulk DivVar Analysis'!$J$116,"Pass","Fail"),"")</f>
        <v/>
      </c>
      <c r="I3555" s="338" t="str">
        <f t="shared" si="57"/>
        <v/>
      </c>
      <c r="J3555" s="339"/>
      <c r="K3555" s="339"/>
      <c r="L3555" s="339"/>
      <c r="M3555" s="339"/>
      <c r="N3555" s="339"/>
      <c r="O3555" s="339"/>
      <c r="P3555" s="339"/>
      <c r="Q3555" s="339"/>
    </row>
    <row r="3556" spans="1:17" ht="13.5" customHeight="1">
      <c r="A3556" s="481"/>
      <c r="B3556" s="481"/>
      <c r="C3556" s="481"/>
      <c r="D3556" s="481"/>
      <c r="E3556" s="481"/>
      <c r="F3556" s="339"/>
      <c r="G3556" s="340" t="str">
        <f>IF(ISNUMBER(E3556),E3556/'Bulk DivVar Analysis'!$I$114,"")</f>
        <v/>
      </c>
      <c r="H3556" s="338" t="str">
        <f>IF(ISNUMBER(E3556), IF(G3556&gt;'Bulk DivVar Analysis'!$J$116,"Pass","Fail"),"")</f>
        <v/>
      </c>
      <c r="I3556" s="338" t="str">
        <f t="shared" si="57"/>
        <v/>
      </c>
      <c r="J3556" s="339"/>
      <c r="K3556" s="339"/>
      <c r="L3556" s="339"/>
      <c r="M3556" s="339"/>
      <c r="N3556" s="339"/>
      <c r="O3556" s="339"/>
      <c r="P3556" s="339"/>
      <c r="Q3556" s="339"/>
    </row>
    <row r="3557" spans="1:17" ht="13.5" customHeight="1">
      <c r="A3557" s="481"/>
      <c r="B3557" s="481"/>
      <c r="C3557" s="481"/>
      <c r="D3557" s="481"/>
      <c r="E3557" s="481"/>
      <c r="F3557" s="339"/>
      <c r="G3557" s="340" t="str">
        <f>IF(ISNUMBER(E3557),E3557/'Bulk DivVar Analysis'!$I$114,"")</f>
        <v/>
      </c>
      <c r="H3557" s="338" t="str">
        <f>IF(ISNUMBER(E3557), IF(G3557&gt;'Bulk DivVar Analysis'!$J$116,"Pass","Fail"),"")</f>
        <v/>
      </c>
      <c r="I3557" s="338" t="str">
        <f t="shared" si="57"/>
        <v/>
      </c>
      <c r="J3557" s="339"/>
      <c r="K3557" s="339"/>
      <c r="L3557" s="339"/>
      <c r="M3557" s="339"/>
      <c r="N3557" s="339"/>
      <c r="O3557" s="339"/>
      <c r="P3557" s="339"/>
      <c r="Q3557" s="339"/>
    </row>
    <row r="3558" spans="1:17" ht="13.5" customHeight="1">
      <c r="A3558" s="481"/>
      <c r="B3558" s="481"/>
      <c r="C3558" s="481"/>
      <c r="D3558" s="481"/>
      <c r="E3558" s="481"/>
      <c r="F3558" s="339"/>
      <c r="G3558" s="340" t="str">
        <f>IF(ISNUMBER(E3558),E3558/'Bulk DivVar Analysis'!$I$114,"")</f>
        <v/>
      </c>
      <c r="H3558" s="338" t="str">
        <f>IF(ISNUMBER(E3558), IF(G3558&gt;'Bulk DivVar Analysis'!$J$116,"Pass","Fail"),"")</f>
        <v/>
      </c>
      <c r="I3558" s="338" t="str">
        <f t="shared" si="57"/>
        <v/>
      </c>
      <c r="J3558" s="339"/>
      <c r="K3558" s="339"/>
      <c r="L3558" s="339"/>
      <c r="M3558" s="339"/>
      <c r="N3558" s="339"/>
      <c r="O3558" s="339"/>
      <c r="P3558" s="339"/>
      <c r="Q3558" s="339"/>
    </row>
    <row r="3559" spans="1:17" ht="13.5" customHeight="1">
      <c r="A3559" s="481"/>
      <c r="B3559" s="481"/>
      <c r="C3559" s="481"/>
      <c r="D3559" s="481"/>
      <c r="E3559" s="481"/>
      <c r="F3559" s="339"/>
      <c r="G3559" s="340" t="str">
        <f>IF(ISNUMBER(E3559),E3559/'Bulk DivVar Analysis'!$I$114,"")</f>
        <v/>
      </c>
      <c r="H3559" s="338" t="str">
        <f>IF(ISNUMBER(E3559), IF(G3559&gt;'Bulk DivVar Analysis'!$J$116,"Pass","Fail"),"")</f>
        <v/>
      </c>
      <c r="I3559" s="338" t="str">
        <f t="shared" si="57"/>
        <v/>
      </c>
      <c r="J3559" s="339"/>
      <c r="K3559" s="339"/>
      <c r="L3559" s="339"/>
      <c r="M3559" s="339"/>
      <c r="N3559" s="339"/>
      <c r="O3559" s="339"/>
      <c r="P3559" s="339"/>
      <c r="Q3559" s="339"/>
    </row>
    <row r="3560" spans="1:17" ht="13.5" customHeight="1">
      <c r="A3560" s="481"/>
      <c r="B3560" s="481"/>
      <c r="C3560" s="481"/>
      <c r="D3560" s="481"/>
      <c r="E3560" s="481"/>
      <c r="F3560" s="339"/>
      <c r="G3560" s="340" t="str">
        <f>IF(ISNUMBER(E3560),E3560/'Bulk DivVar Analysis'!$I$114,"")</f>
        <v/>
      </c>
      <c r="H3560" s="338" t="str">
        <f>IF(ISNUMBER(E3560), IF(G3560&gt;'Bulk DivVar Analysis'!$J$116,"Pass","Fail"),"")</f>
        <v/>
      </c>
      <c r="I3560" s="338" t="str">
        <f t="shared" si="57"/>
        <v/>
      </c>
      <c r="J3560" s="339"/>
      <c r="K3560" s="339"/>
      <c r="L3560" s="339"/>
      <c r="M3560" s="339"/>
      <c r="N3560" s="339"/>
      <c r="O3560" s="339"/>
      <c r="P3560" s="339"/>
      <c r="Q3560" s="339"/>
    </row>
    <row r="3561" spans="1:17" ht="13.5" customHeight="1">
      <c r="A3561" s="481"/>
      <c r="B3561" s="481"/>
      <c r="C3561" s="481"/>
      <c r="D3561" s="481"/>
      <c r="E3561" s="481"/>
      <c r="F3561" s="339"/>
      <c r="G3561" s="340" t="str">
        <f>IF(ISNUMBER(E3561),E3561/'Bulk DivVar Analysis'!$I$114,"")</f>
        <v/>
      </c>
      <c r="H3561" s="338" t="str">
        <f>IF(ISNUMBER(E3561), IF(G3561&gt;'Bulk DivVar Analysis'!$J$116,"Pass","Fail"),"")</f>
        <v/>
      </c>
      <c r="I3561" s="338" t="str">
        <f t="shared" si="57"/>
        <v/>
      </c>
      <c r="J3561" s="339"/>
      <c r="K3561" s="339"/>
      <c r="L3561" s="339"/>
      <c r="M3561" s="339"/>
      <c r="N3561" s="339"/>
      <c r="O3561" s="339"/>
      <c r="P3561" s="339"/>
      <c r="Q3561" s="339"/>
    </row>
    <row r="3562" spans="1:17" ht="13.5" customHeight="1">
      <c r="A3562" s="481"/>
      <c r="B3562" s="481"/>
      <c r="C3562" s="481"/>
      <c r="D3562" s="481"/>
      <c r="E3562" s="481"/>
      <c r="F3562" s="339"/>
      <c r="G3562" s="340" t="str">
        <f>IF(ISNUMBER(E3562),E3562/'Bulk DivVar Analysis'!$I$114,"")</f>
        <v/>
      </c>
      <c r="H3562" s="338" t="str">
        <f>IF(ISNUMBER(E3562), IF(G3562&gt;'Bulk DivVar Analysis'!$J$116,"Pass","Fail"),"")</f>
        <v/>
      </c>
      <c r="I3562" s="338" t="str">
        <f t="shared" si="57"/>
        <v/>
      </c>
      <c r="J3562" s="339"/>
      <c r="K3562" s="339"/>
      <c r="L3562" s="339"/>
      <c r="M3562" s="339"/>
      <c r="N3562" s="339"/>
      <c r="O3562" s="339"/>
      <c r="P3562" s="339"/>
      <c r="Q3562" s="339"/>
    </row>
    <row r="3563" spans="1:17" ht="13.5" customHeight="1">
      <c r="A3563" s="481"/>
      <c r="B3563" s="481"/>
      <c r="C3563" s="481"/>
      <c r="D3563" s="481"/>
      <c r="E3563" s="481"/>
      <c r="F3563" s="339"/>
      <c r="G3563" s="340" t="str">
        <f>IF(ISNUMBER(E3563),E3563/'Bulk DivVar Analysis'!$I$114,"")</f>
        <v/>
      </c>
      <c r="H3563" s="338" t="str">
        <f>IF(ISNUMBER(E3563), IF(G3563&gt;'Bulk DivVar Analysis'!$J$116,"Pass","Fail"),"")</f>
        <v/>
      </c>
      <c r="I3563" s="338" t="str">
        <f t="shared" si="57"/>
        <v/>
      </c>
      <c r="J3563" s="339"/>
      <c r="K3563" s="339"/>
      <c r="L3563" s="339"/>
      <c r="M3563" s="339"/>
      <c r="N3563" s="339"/>
      <c r="O3563" s="339"/>
      <c r="P3563" s="339"/>
      <c r="Q3563" s="339"/>
    </row>
    <row r="3564" spans="1:17" ht="13.5" customHeight="1">
      <c r="A3564" s="481"/>
      <c r="B3564" s="481"/>
      <c r="C3564" s="481"/>
      <c r="D3564" s="481"/>
      <c r="E3564" s="481"/>
      <c r="F3564" s="339"/>
      <c r="G3564" s="340" t="str">
        <f>IF(ISNUMBER(E3564),E3564/'Bulk DivVar Analysis'!$I$114,"")</f>
        <v/>
      </c>
      <c r="H3564" s="338" t="str">
        <f>IF(ISNUMBER(E3564), IF(G3564&gt;'Bulk DivVar Analysis'!$J$116,"Pass","Fail"),"")</f>
        <v/>
      </c>
      <c r="I3564" s="338" t="str">
        <f t="shared" si="57"/>
        <v/>
      </c>
      <c r="J3564" s="339"/>
      <c r="K3564" s="339"/>
      <c r="L3564" s="339"/>
      <c r="M3564" s="339"/>
      <c r="N3564" s="339"/>
      <c r="O3564" s="339"/>
      <c r="P3564" s="339"/>
      <c r="Q3564" s="339"/>
    </row>
    <row r="3565" spans="1:17" ht="13.5" customHeight="1">
      <c r="A3565" s="481"/>
      <c r="B3565" s="481"/>
      <c r="C3565" s="481"/>
      <c r="D3565" s="481"/>
      <c r="E3565" s="481"/>
      <c r="F3565" s="339"/>
      <c r="G3565" s="340" t="str">
        <f>IF(ISNUMBER(E3565),E3565/'Bulk DivVar Analysis'!$I$114,"")</f>
        <v/>
      </c>
      <c r="H3565" s="338" t="str">
        <f>IF(ISNUMBER(E3565), IF(G3565&gt;'Bulk DivVar Analysis'!$J$116,"Pass","Fail"),"")</f>
        <v/>
      </c>
      <c r="I3565" s="338" t="str">
        <f t="shared" si="57"/>
        <v/>
      </c>
      <c r="J3565" s="339"/>
      <c r="K3565" s="339"/>
      <c r="L3565" s="339"/>
      <c r="M3565" s="339"/>
      <c r="N3565" s="339"/>
      <c r="O3565" s="339"/>
      <c r="P3565" s="339"/>
      <c r="Q3565" s="339"/>
    </row>
    <row r="3566" spans="1:17" ht="13.5" customHeight="1">
      <c r="A3566" s="481"/>
      <c r="B3566" s="481"/>
      <c r="C3566" s="481"/>
      <c r="D3566" s="481"/>
      <c r="E3566" s="481"/>
      <c r="F3566" s="339"/>
      <c r="G3566" s="340" t="str">
        <f>IF(ISNUMBER(E3566),E3566/'Bulk DivVar Analysis'!$I$114,"")</f>
        <v/>
      </c>
      <c r="H3566" s="338" t="str">
        <f>IF(ISNUMBER(E3566), IF(G3566&gt;'Bulk DivVar Analysis'!$J$116,"Pass","Fail"),"")</f>
        <v/>
      </c>
      <c r="I3566" s="338" t="str">
        <f t="shared" si="57"/>
        <v/>
      </c>
      <c r="J3566" s="339"/>
      <c r="K3566" s="339"/>
      <c r="L3566" s="339"/>
      <c r="M3566" s="339"/>
      <c r="N3566" s="339"/>
      <c r="O3566" s="339"/>
      <c r="P3566" s="339"/>
      <c r="Q3566" s="339"/>
    </row>
    <row r="3567" spans="1:17" ht="13.5" customHeight="1">
      <c r="A3567" s="481"/>
      <c r="B3567" s="481"/>
      <c r="C3567" s="481"/>
      <c r="D3567" s="481"/>
      <c r="E3567" s="481"/>
      <c r="F3567" s="339"/>
      <c r="G3567" s="340" t="str">
        <f>IF(ISNUMBER(E3567),E3567/'Bulk DivVar Analysis'!$I$114,"")</f>
        <v/>
      </c>
      <c r="H3567" s="338" t="str">
        <f>IF(ISNUMBER(E3567), IF(G3567&gt;'Bulk DivVar Analysis'!$J$116,"Pass","Fail"),"")</f>
        <v/>
      </c>
      <c r="I3567" s="338" t="str">
        <f t="shared" si="57"/>
        <v/>
      </c>
      <c r="J3567" s="339"/>
      <c r="K3567" s="339"/>
      <c r="L3567" s="339"/>
      <c r="M3567" s="339"/>
      <c r="N3567" s="339"/>
      <c r="O3567" s="339"/>
      <c r="P3567" s="339"/>
      <c r="Q3567" s="339"/>
    </row>
    <row r="3568" spans="1:17" ht="13.5" customHeight="1">
      <c r="A3568" s="481"/>
      <c r="B3568" s="481"/>
      <c r="C3568" s="481"/>
      <c r="D3568" s="481"/>
      <c r="E3568" s="481"/>
      <c r="F3568" s="339"/>
      <c r="G3568" s="340" t="str">
        <f>IF(ISNUMBER(E3568),E3568/'Bulk DivVar Analysis'!$I$114,"")</f>
        <v/>
      </c>
      <c r="H3568" s="338" t="str">
        <f>IF(ISNUMBER(E3568), IF(G3568&gt;'Bulk DivVar Analysis'!$J$116,"Pass","Fail"),"")</f>
        <v/>
      </c>
      <c r="I3568" s="338" t="str">
        <f t="shared" si="57"/>
        <v/>
      </c>
      <c r="J3568" s="339"/>
      <c r="K3568" s="339"/>
      <c r="L3568" s="339"/>
      <c r="M3568" s="339"/>
      <c r="N3568" s="339"/>
      <c r="O3568" s="339"/>
      <c r="P3568" s="339"/>
      <c r="Q3568" s="339"/>
    </row>
    <row r="3569" spans="1:17" ht="13.5" customHeight="1">
      <c r="A3569" s="481"/>
      <c r="B3569" s="481"/>
      <c r="C3569" s="481"/>
      <c r="D3569" s="481"/>
      <c r="E3569" s="481"/>
      <c r="F3569" s="339"/>
      <c r="G3569" s="340" t="str">
        <f>IF(ISNUMBER(E3569),E3569/'Bulk DivVar Analysis'!$I$114,"")</f>
        <v/>
      </c>
      <c r="H3569" s="338" t="str">
        <f>IF(ISNUMBER(E3569), IF(G3569&gt;'Bulk DivVar Analysis'!$J$116,"Pass","Fail"),"")</f>
        <v/>
      </c>
      <c r="I3569" s="338" t="str">
        <f t="shared" si="57"/>
        <v/>
      </c>
      <c r="J3569" s="339"/>
      <c r="K3569" s="339"/>
      <c r="L3569" s="339"/>
      <c r="M3569" s="339"/>
      <c r="N3569" s="339"/>
      <c r="O3569" s="339"/>
      <c r="P3569" s="339"/>
      <c r="Q3569" s="339"/>
    </row>
    <row r="3570" spans="1:17" ht="13.5" customHeight="1">
      <c r="A3570" s="481"/>
      <c r="B3570" s="481"/>
      <c r="C3570" s="481"/>
      <c r="D3570" s="481"/>
      <c r="E3570" s="481"/>
      <c r="F3570" s="339"/>
      <c r="G3570" s="340" t="str">
        <f>IF(ISNUMBER(E3570),E3570/'Bulk DivVar Analysis'!$I$114,"")</f>
        <v/>
      </c>
      <c r="H3570" s="338" t="str">
        <f>IF(ISNUMBER(E3570), IF(G3570&gt;'Bulk DivVar Analysis'!$J$116,"Pass","Fail"),"")</f>
        <v/>
      </c>
      <c r="I3570" s="338" t="str">
        <f t="shared" si="57"/>
        <v/>
      </c>
      <c r="J3570" s="339"/>
      <c r="K3570" s="339"/>
      <c r="L3570" s="339"/>
      <c r="M3570" s="339"/>
      <c r="N3570" s="339"/>
      <c r="O3570" s="339"/>
      <c r="P3570" s="339"/>
      <c r="Q3570" s="339"/>
    </row>
    <row r="3571" spans="1:17" ht="13.5" customHeight="1">
      <c r="A3571" s="481"/>
      <c r="B3571" s="481"/>
      <c r="C3571" s="481"/>
      <c r="D3571" s="481"/>
      <c r="E3571" s="481"/>
      <c r="F3571" s="339"/>
      <c r="G3571" s="340" t="str">
        <f>IF(ISNUMBER(E3571),E3571/'Bulk DivVar Analysis'!$I$114,"")</f>
        <v/>
      </c>
      <c r="H3571" s="338" t="str">
        <f>IF(ISNUMBER(E3571), IF(G3571&gt;'Bulk DivVar Analysis'!$J$116,"Pass","Fail"),"")</f>
        <v/>
      </c>
      <c r="I3571" s="338" t="str">
        <f t="shared" si="57"/>
        <v/>
      </c>
      <c r="J3571" s="339"/>
      <c r="K3571" s="339"/>
      <c r="L3571" s="339"/>
      <c r="M3571" s="339"/>
      <c r="N3571" s="339"/>
      <c r="O3571" s="339"/>
      <c r="P3571" s="339"/>
      <c r="Q3571" s="339"/>
    </row>
    <row r="3572" spans="1:17" ht="13.5" customHeight="1">
      <c r="A3572" s="481"/>
      <c r="B3572" s="481"/>
      <c r="C3572" s="481"/>
      <c r="D3572" s="481"/>
      <c r="E3572" s="481"/>
      <c r="F3572" s="339"/>
      <c r="G3572" s="340" t="str">
        <f>IF(ISNUMBER(E3572),E3572/'Bulk DivVar Analysis'!$I$114,"")</f>
        <v/>
      </c>
      <c r="H3572" s="338" t="str">
        <f>IF(ISNUMBER(E3572), IF(G3572&gt;'Bulk DivVar Analysis'!$J$116,"Pass","Fail"),"")</f>
        <v/>
      </c>
      <c r="I3572" s="338" t="str">
        <f t="shared" si="57"/>
        <v/>
      </c>
      <c r="J3572" s="339"/>
      <c r="K3572" s="339"/>
      <c r="L3572" s="339"/>
      <c r="M3572" s="339"/>
      <c r="N3572" s="339"/>
      <c r="O3572" s="339"/>
      <c r="P3572" s="339"/>
      <c r="Q3572" s="339"/>
    </row>
    <row r="3573" spans="1:17" ht="13.5" customHeight="1">
      <c r="A3573" s="481"/>
      <c r="B3573" s="481"/>
      <c r="C3573" s="481"/>
      <c r="D3573" s="481"/>
      <c r="E3573" s="481"/>
      <c r="F3573" s="339"/>
      <c r="G3573" s="340" t="str">
        <f>IF(ISNUMBER(E3573),E3573/'Bulk DivVar Analysis'!$I$114,"")</f>
        <v/>
      </c>
      <c r="H3573" s="338" t="str">
        <f>IF(ISNUMBER(E3573), IF(G3573&gt;'Bulk DivVar Analysis'!$J$116,"Pass","Fail"),"")</f>
        <v/>
      </c>
      <c r="I3573" s="338" t="str">
        <f t="shared" si="57"/>
        <v/>
      </c>
      <c r="J3573" s="339"/>
      <c r="K3573" s="339"/>
      <c r="L3573" s="339"/>
      <c r="M3573" s="339"/>
      <c r="N3573" s="339"/>
      <c r="O3573" s="339"/>
      <c r="P3573" s="339"/>
      <c r="Q3573" s="339"/>
    </row>
    <row r="3574" spans="1:17" ht="13.5" customHeight="1">
      <c r="A3574" s="481"/>
      <c r="B3574" s="481"/>
      <c r="C3574" s="481"/>
      <c r="D3574" s="481"/>
      <c r="E3574" s="481"/>
      <c r="F3574" s="339"/>
      <c r="G3574" s="340" t="str">
        <f>IF(ISNUMBER(E3574),E3574/'Bulk DivVar Analysis'!$I$114,"")</f>
        <v/>
      </c>
      <c r="H3574" s="338" t="str">
        <f>IF(ISNUMBER(E3574), IF(G3574&gt;'Bulk DivVar Analysis'!$J$116,"Pass","Fail"),"")</f>
        <v/>
      </c>
      <c r="I3574" s="338" t="str">
        <f t="shared" si="57"/>
        <v/>
      </c>
      <c r="J3574" s="339"/>
      <c r="K3574" s="339"/>
      <c r="L3574" s="339"/>
      <c r="M3574" s="339"/>
      <c r="N3574" s="339"/>
      <c r="O3574" s="339"/>
      <c r="P3574" s="339"/>
      <c r="Q3574" s="339"/>
    </row>
    <row r="3575" spans="1:17" ht="13.5" customHeight="1">
      <c r="A3575" s="481"/>
      <c r="B3575" s="481"/>
      <c r="C3575" s="481"/>
      <c r="D3575" s="481"/>
      <c r="E3575" s="481"/>
      <c r="F3575" s="339"/>
      <c r="G3575" s="340" t="str">
        <f>IF(ISNUMBER(E3575),E3575/'Bulk DivVar Analysis'!$I$114,"")</f>
        <v/>
      </c>
      <c r="H3575" s="338" t="str">
        <f>IF(ISNUMBER(E3575), IF(G3575&gt;'Bulk DivVar Analysis'!$J$116,"Pass","Fail"),"")</f>
        <v/>
      </c>
      <c r="I3575" s="338" t="str">
        <f t="shared" si="57"/>
        <v/>
      </c>
      <c r="J3575" s="339"/>
      <c r="K3575" s="339"/>
      <c r="L3575" s="339"/>
      <c r="M3575" s="339"/>
      <c r="N3575" s="339"/>
      <c r="O3575" s="339"/>
      <c r="P3575" s="339"/>
      <c r="Q3575" s="339"/>
    </row>
    <row r="3576" spans="1:17" ht="13.5" customHeight="1">
      <c r="A3576" s="481"/>
      <c r="B3576" s="481"/>
      <c r="C3576" s="481"/>
      <c r="D3576" s="481"/>
      <c r="E3576" s="481"/>
      <c r="F3576" s="339"/>
      <c r="G3576" s="340" t="str">
        <f>IF(ISNUMBER(E3576),E3576/'Bulk DivVar Analysis'!$I$114,"")</f>
        <v/>
      </c>
      <c r="H3576" s="338" t="str">
        <f>IF(ISNUMBER(E3576), IF(G3576&gt;'Bulk DivVar Analysis'!$J$116,"Pass","Fail"),"")</f>
        <v/>
      </c>
      <c r="I3576" s="338" t="str">
        <f t="shared" si="57"/>
        <v/>
      </c>
      <c r="J3576" s="339"/>
      <c r="K3576" s="339"/>
      <c r="L3576" s="339"/>
      <c r="M3576" s="339"/>
      <c r="N3576" s="339"/>
      <c r="O3576" s="339"/>
      <c r="P3576" s="339"/>
      <c r="Q3576" s="339"/>
    </row>
    <row r="3577" spans="1:17" ht="13.5" customHeight="1">
      <c r="A3577" s="481"/>
      <c r="B3577" s="481"/>
      <c r="C3577" s="481"/>
      <c r="D3577" s="481"/>
      <c r="E3577" s="481"/>
      <c r="F3577" s="339"/>
      <c r="G3577" s="340" t="str">
        <f>IF(ISNUMBER(E3577),E3577/'Bulk DivVar Analysis'!$I$114,"")</f>
        <v/>
      </c>
      <c r="H3577" s="338" t="str">
        <f>IF(ISNUMBER(E3577), IF(G3577&gt;'Bulk DivVar Analysis'!$J$116,"Pass","Fail"),"")</f>
        <v/>
      </c>
      <c r="I3577" s="338" t="str">
        <f t="shared" si="57"/>
        <v/>
      </c>
      <c r="J3577" s="339"/>
      <c r="K3577" s="339"/>
      <c r="L3577" s="339"/>
      <c r="M3577" s="339"/>
      <c r="N3577" s="339"/>
      <c r="O3577" s="339"/>
      <c r="P3577" s="339"/>
      <c r="Q3577" s="339"/>
    </row>
    <row r="3578" spans="1:17" ht="13.5" customHeight="1">
      <c r="A3578" s="481"/>
      <c r="B3578" s="481"/>
      <c r="C3578" s="481"/>
      <c r="D3578" s="481"/>
      <c r="E3578" s="481"/>
      <c r="F3578" s="339"/>
      <c r="G3578" s="340" t="str">
        <f>IF(ISNUMBER(E3578),E3578/'Bulk DivVar Analysis'!$I$114,"")</f>
        <v/>
      </c>
      <c r="H3578" s="338" t="str">
        <f>IF(ISNUMBER(E3578), IF(G3578&gt;'Bulk DivVar Analysis'!$J$116,"Pass","Fail"),"")</f>
        <v/>
      </c>
      <c r="I3578" s="338" t="str">
        <f t="shared" si="57"/>
        <v/>
      </c>
      <c r="J3578" s="339"/>
      <c r="K3578" s="339"/>
      <c r="L3578" s="339"/>
      <c r="M3578" s="339"/>
      <c r="N3578" s="339"/>
      <c r="O3578" s="339"/>
      <c r="P3578" s="339"/>
      <c r="Q3578" s="339"/>
    </row>
    <row r="3579" spans="1:17" ht="13.5" customHeight="1">
      <c r="A3579" s="481"/>
      <c r="B3579" s="481"/>
      <c r="C3579" s="481"/>
      <c r="D3579" s="481"/>
      <c r="E3579" s="481"/>
      <c r="F3579" s="339"/>
      <c r="G3579" s="340" t="str">
        <f>IF(ISNUMBER(E3579),E3579/'Bulk DivVar Analysis'!$I$114,"")</f>
        <v/>
      </c>
      <c r="H3579" s="338" t="str">
        <f>IF(ISNUMBER(E3579), IF(G3579&gt;'Bulk DivVar Analysis'!$J$116,"Pass","Fail"),"")</f>
        <v/>
      </c>
      <c r="I3579" s="338" t="str">
        <f t="shared" si="57"/>
        <v/>
      </c>
      <c r="J3579" s="339"/>
      <c r="K3579" s="339"/>
      <c r="L3579" s="339"/>
      <c r="M3579" s="339"/>
      <c r="N3579" s="339"/>
      <c r="O3579" s="339"/>
      <c r="P3579" s="339"/>
      <c r="Q3579" s="339"/>
    </row>
    <row r="3580" spans="1:17" ht="13.5" customHeight="1">
      <c r="A3580" s="481"/>
      <c r="B3580" s="481"/>
      <c r="C3580" s="481"/>
      <c r="D3580" s="481"/>
      <c r="E3580" s="481"/>
      <c r="F3580" s="339"/>
      <c r="G3580" s="340" t="str">
        <f>IF(ISNUMBER(E3580),E3580/'Bulk DivVar Analysis'!$I$114,"")</f>
        <v/>
      </c>
      <c r="H3580" s="338" t="str">
        <f>IF(ISNUMBER(E3580), IF(G3580&gt;'Bulk DivVar Analysis'!$J$116,"Pass","Fail"),"")</f>
        <v/>
      </c>
      <c r="I3580" s="338" t="str">
        <f t="shared" si="57"/>
        <v/>
      </c>
      <c r="J3580" s="339"/>
      <c r="K3580" s="339"/>
      <c r="L3580" s="339"/>
      <c r="M3580" s="339"/>
      <c r="N3580" s="339"/>
      <c r="O3580" s="339"/>
      <c r="P3580" s="339"/>
      <c r="Q3580" s="339"/>
    </row>
    <row r="3581" spans="1:17" ht="13.5" customHeight="1">
      <c r="A3581" s="481"/>
      <c r="B3581" s="481"/>
      <c r="C3581" s="481"/>
      <c r="D3581" s="481"/>
      <c r="E3581" s="481"/>
      <c r="F3581" s="339"/>
      <c r="G3581" s="340" t="str">
        <f>IF(ISNUMBER(E3581),E3581/'Bulk DivVar Analysis'!$I$114,"")</f>
        <v/>
      </c>
      <c r="H3581" s="338" t="str">
        <f>IF(ISNUMBER(E3581), IF(G3581&gt;'Bulk DivVar Analysis'!$J$116,"Pass","Fail"),"")</f>
        <v/>
      </c>
      <c r="I3581" s="338" t="str">
        <f t="shared" si="57"/>
        <v/>
      </c>
      <c r="J3581" s="339"/>
      <c r="K3581" s="339"/>
      <c r="L3581" s="339"/>
      <c r="M3581" s="339"/>
      <c r="N3581" s="339"/>
      <c r="O3581" s="339"/>
      <c r="P3581" s="339"/>
      <c r="Q3581" s="339"/>
    </row>
    <row r="3582" spans="1:17" ht="13.5" customHeight="1">
      <c r="A3582" s="481"/>
      <c r="B3582" s="481"/>
      <c r="C3582" s="481"/>
      <c r="D3582" s="481"/>
      <c r="E3582" s="481"/>
      <c r="F3582" s="339"/>
      <c r="G3582" s="340" t="str">
        <f>IF(ISNUMBER(E3582),E3582/'Bulk DivVar Analysis'!$I$114,"")</f>
        <v/>
      </c>
      <c r="H3582" s="338" t="str">
        <f>IF(ISNUMBER(E3582), IF(G3582&gt;'Bulk DivVar Analysis'!$J$116,"Pass","Fail"),"")</f>
        <v/>
      </c>
      <c r="I3582" s="338" t="str">
        <f t="shared" si="57"/>
        <v/>
      </c>
      <c r="J3582" s="339"/>
      <c r="K3582" s="339"/>
      <c r="L3582" s="339"/>
      <c r="M3582" s="339"/>
      <c r="N3582" s="339"/>
      <c r="O3582" s="339"/>
      <c r="P3582" s="339"/>
      <c r="Q3582" s="339"/>
    </row>
    <row r="3583" spans="1:17" ht="13.5" customHeight="1">
      <c r="A3583" s="481"/>
      <c r="B3583" s="481"/>
      <c r="C3583" s="481"/>
      <c r="D3583" s="481"/>
      <c r="E3583" s="481"/>
      <c r="F3583" s="339"/>
      <c r="G3583" s="340" t="str">
        <f>IF(ISNUMBER(E3583),E3583/'Bulk DivVar Analysis'!$I$114,"")</f>
        <v/>
      </c>
      <c r="H3583" s="338" t="str">
        <f>IF(ISNUMBER(E3583), IF(G3583&gt;'Bulk DivVar Analysis'!$J$116,"Pass","Fail"),"")</f>
        <v/>
      </c>
      <c r="I3583" s="338" t="str">
        <f t="shared" si="57"/>
        <v/>
      </c>
      <c r="J3583" s="339"/>
      <c r="K3583" s="339"/>
      <c r="L3583" s="339"/>
      <c r="M3583" s="339"/>
      <c r="N3583" s="339"/>
      <c r="O3583" s="339"/>
      <c r="P3583" s="339"/>
      <c r="Q3583" s="339"/>
    </row>
    <row r="3584" spans="1:17" ht="13.5" customHeight="1">
      <c r="A3584" s="481"/>
      <c r="B3584" s="481"/>
      <c r="C3584" s="481"/>
      <c r="D3584" s="481"/>
      <c r="E3584" s="481"/>
      <c r="F3584" s="339"/>
      <c r="G3584" s="340" t="str">
        <f>IF(ISNUMBER(E3584),E3584/'Bulk DivVar Analysis'!$I$114,"")</f>
        <v/>
      </c>
      <c r="H3584" s="338" t="str">
        <f>IF(ISNUMBER(E3584), IF(G3584&gt;'Bulk DivVar Analysis'!$J$116,"Pass","Fail"),"")</f>
        <v/>
      </c>
      <c r="I3584" s="338" t="str">
        <f t="shared" si="57"/>
        <v/>
      </c>
      <c r="J3584" s="339"/>
      <c r="K3584" s="339"/>
      <c r="L3584" s="339"/>
      <c r="M3584" s="339"/>
      <c r="N3584" s="339"/>
      <c r="O3584" s="339"/>
      <c r="P3584" s="339"/>
      <c r="Q3584" s="339"/>
    </row>
    <row r="3585" spans="1:17" ht="13.5" customHeight="1">
      <c r="A3585" s="481"/>
      <c r="B3585" s="481"/>
      <c r="C3585" s="481"/>
      <c r="D3585" s="481"/>
      <c r="E3585" s="481"/>
      <c r="F3585" s="339"/>
      <c r="G3585" s="340" t="str">
        <f>IF(ISNUMBER(E3585),E3585/'Bulk DivVar Analysis'!$I$114,"")</f>
        <v/>
      </c>
      <c r="H3585" s="338" t="str">
        <f>IF(ISNUMBER(E3585), IF(G3585&gt;'Bulk DivVar Analysis'!$J$116,"Pass","Fail"),"")</f>
        <v/>
      </c>
      <c r="I3585" s="338" t="str">
        <f t="shared" si="57"/>
        <v/>
      </c>
      <c r="J3585" s="339"/>
      <c r="K3585" s="339"/>
      <c r="L3585" s="339"/>
      <c r="M3585" s="339"/>
      <c r="N3585" s="339"/>
      <c r="O3585" s="339"/>
      <c r="P3585" s="339"/>
      <c r="Q3585" s="339"/>
    </row>
    <row r="3586" spans="1:17" ht="13.5" customHeight="1">
      <c r="A3586" s="481"/>
      <c r="B3586" s="481"/>
      <c r="C3586" s="481"/>
      <c r="D3586" s="481"/>
      <c r="E3586" s="481"/>
      <c r="F3586" s="339"/>
      <c r="G3586" s="340" t="str">
        <f>IF(ISNUMBER(E3586),E3586/'Bulk DivVar Analysis'!$I$114,"")</f>
        <v/>
      </c>
      <c r="H3586" s="338" t="str">
        <f>IF(ISNUMBER(E3586), IF(G3586&gt;'Bulk DivVar Analysis'!$J$116,"Pass","Fail"),"")</f>
        <v/>
      </c>
      <c r="I3586" s="338" t="str">
        <f t="shared" si="57"/>
        <v/>
      </c>
      <c r="J3586" s="339"/>
      <c r="K3586" s="339"/>
      <c r="L3586" s="339"/>
      <c r="M3586" s="339"/>
      <c r="N3586" s="339"/>
      <c r="O3586" s="339"/>
      <c r="P3586" s="339"/>
      <c r="Q3586" s="339"/>
    </row>
    <row r="3587" spans="1:17" ht="13.5" customHeight="1">
      <c r="A3587" s="481"/>
      <c r="B3587" s="481"/>
      <c r="C3587" s="481"/>
      <c r="D3587" s="481"/>
      <c r="E3587" s="481"/>
      <c r="F3587" s="339"/>
      <c r="G3587" s="340" t="str">
        <f>IF(ISNUMBER(E3587),E3587/'Bulk DivVar Analysis'!$I$114,"")</f>
        <v/>
      </c>
      <c r="H3587" s="338" t="str">
        <f>IF(ISNUMBER(E3587), IF(G3587&gt;'Bulk DivVar Analysis'!$J$116,"Pass","Fail"),"")</f>
        <v/>
      </c>
      <c r="I3587" s="338" t="str">
        <f t="shared" ref="I3587:I3650" si="58">_xlfn.TEXTJOIN("_",TRUE,B3587,C3587)</f>
        <v/>
      </c>
      <c r="J3587" s="339"/>
      <c r="K3587" s="339"/>
      <c r="L3587" s="339"/>
      <c r="M3587" s="339"/>
      <c r="N3587" s="339"/>
      <c r="O3587" s="339"/>
      <c r="P3587" s="339"/>
      <c r="Q3587" s="339"/>
    </row>
    <row r="3588" spans="1:17" ht="13.5" customHeight="1">
      <c r="A3588" s="481"/>
      <c r="B3588" s="481"/>
      <c r="C3588" s="481"/>
      <c r="D3588" s="481"/>
      <c r="E3588" s="481"/>
      <c r="F3588" s="339"/>
      <c r="G3588" s="340" t="str">
        <f>IF(ISNUMBER(E3588),E3588/'Bulk DivVar Analysis'!$I$114,"")</f>
        <v/>
      </c>
      <c r="H3588" s="338" t="str">
        <f>IF(ISNUMBER(E3588), IF(G3588&gt;'Bulk DivVar Analysis'!$J$116,"Pass","Fail"),"")</f>
        <v/>
      </c>
      <c r="I3588" s="338" t="str">
        <f t="shared" si="58"/>
        <v/>
      </c>
      <c r="J3588" s="339"/>
      <c r="K3588" s="339"/>
      <c r="L3588" s="339"/>
      <c r="M3588" s="339"/>
      <c r="N3588" s="339"/>
      <c r="O3588" s="339"/>
      <c r="P3588" s="339"/>
      <c r="Q3588" s="339"/>
    </row>
    <row r="3589" spans="1:17" ht="13.5" customHeight="1">
      <c r="A3589" s="481"/>
      <c r="B3589" s="481"/>
      <c r="C3589" s="481"/>
      <c r="D3589" s="481"/>
      <c r="E3589" s="481"/>
      <c r="F3589" s="339"/>
      <c r="G3589" s="340" t="str">
        <f>IF(ISNUMBER(E3589),E3589/'Bulk DivVar Analysis'!$I$114,"")</f>
        <v/>
      </c>
      <c r="H3589" s="338" t="str">
        <f>IF(ISNUMBER(E3589), IF(G3589&gt;'Bulk DivVar Analysis'!$J$116,"Pass","Fail"),"")</f>
        <v/>
      </c>
      <c r="I3589" s="338" t="str">
        <f t="shared" si="58"/>
        <v/>
      </c>
      <c r="J3589" s="339"/>
      <c r="K3589" s="339"/>
      <c r="L3589" s="339"/>
      <c r="M3589" s="339"/>
      <c r="N3589" s="339"/>
      <c r="O3589" s="339"/>
      <c r="P3589" s="339"/>
      <c r="Q3589" s="339"/>
    </row>
    <row r="3590" spans="1:17" ht="13.5" customHeight="1">
      <c r="A3590" s="481"/>
      <c r="B3590" s="481"/>
      <c r="C3590" s="481"/>
      <c r="D3590" s="481"/>
      <c r="E3590" s="481"/>
      <c r="F3590" s="339"/>
      <c r="G3590" s="340" t="str">
        <f>IF(ISNUMBER(E3590),E3590/'Bulk DivVar Analysis'!$I$114,"")</f>
        <v/>
      </c>
      <c r="H3590" s="338" t="str">
        <f>IF(ISNUMBER(E3590), IF(G3590&gt;'Bulk DivVar Analysis'!$J$116,"Pass","Fail"),"")</f>
        <v/>
      </c>
      <c r="I3590" s="338" t="str">
        <f t="shared" si="58"/>
        <v/>
      </c>
      <c r="J3590" s="339"/>
      <c r="K3590" s="339"/>
      <c r="L3590" s="339"/>
      <c r="M3590" s="339"/>
      <c r="N3590" s="339"/>
      <c r="O3590" s="339"/>
      <c r="P3590" s="339"/>
      <c r="Q3590" s="339"/>
    </row>
    <row r="3591" spans="1:17" ht="13.5" customHeight="1">
      <c r="A3591" s="481"/>
      <c r="B3591" s="481"/>
      <c r="C3591" s="481"/>
      <c r="D3591" s="481"/>
      <c r="E3591" s="481"/>
      <c r="F3591" s="339"/>
      <c r="G3591" s="340" t="str">
        <f>IF(ISNUMBER(E3591),E3591/'Bulk DivVar Analysis'!$I$114,"")</f>
        <v/>
      </c>
      <c r="H3591" s="338" t="str">
        <f>IF(ISNUMBER(E3591), IF(G3591&gt;'Bulk DivVar Analysis'!$J$116,"Pass","Fail"),"")</f>
        <v/>
      </c>
      <c r="I3591" s="338" t="str">
        <f t="shared" si="58"/>
        <v/>
      </c>
      <c r="J3591" s="339"/>
      <c r="K3591" s="339"/>
      <c r="L3591" s="339"/>
      <c r="M3591" s="339"/>
      <c r="N3591" s="339"/>
      <c r="O3591" s="339"/>
      <c r="P3591" s="339"/>
      <c r="Q3591" s="339"/>
    </row>
    <row r="3592" spans="1:17" ht="13.5" customHeight="1">
      <c r="A3592" s="481"/>
      <c r="B3592" s="481"/>
      <c r="C3592" s="481"/>
      <c r="D3592" s="481"/>
      <c r="E3592" s="481"/>
      <c r="F3592" s="339"/>
      <c r="G3592" s="340" t="str">
        <f>IF(ISNUMBER(E3592),E3592/'Bulk DivVar Analysis'!$I$114,"")</f>
        <v/>
      </c>
      <c r="H3592" s="338" t="str">
        <f>IF(ISNUMBER(E3592), IF(G3592&gt;'Bulk DivVar Analysis'!$J$116,"Pass","Fail"),"")</f>
        <v/>
      </c>
      <c r="I3592" s="338" t="str">
        <f t="shared" si="58"/>
        <v/>
      </c>
      <c r="J3592" s="339"/>
      <c r="K3592" s="339"/>
      <c r="L3592" s="339"/>
      <c r="M3592" s="339"/>
      <c r="N3592" s="339"/>
      <c r="O3592" s="339"/>
      <c r="P3592" s="339"/>
      <c r="Q3592" s="339"/>
    </row>
    <row r="3593" spans="1:17" ht="13.5" customHeight="1">
      <c r="A3593" s="481"/>
      <c r="B3593" s="481"/>
      <c r="C3593" s="481"/>
      <c r="D3593" s="481"/>
      <c r="E3593" s="481"/>
      <c r="F3593" s="339"/>
      <c r="G3593" s="340" t="str">
        <f>IF(ISNUMBER(E3593),E3593/'Bulk DivVar Analysis'!$I$114,"")</f>
        <v/>
      </c>
      <c r="H3593" s="338" t="str">
        <f>IF(ISNUMBER(E3593), IF(G3593&gt;'Bulk DivVar Analysis'!$J$116,"Pass","Fail"),"")</f>
        <v/>
      </c>
      <c r="I3593" s="338" t="str">
        <f t="shared" si="58"/>
        <v/>
      </c>
      <c r="J3593" s="339"/>
      <c r="K3593" s="339"/>
      <c r="L3593" s="339"/>
      <c r="M3593" s="339"/>
      <c r="N3593" s="339"/>
      <c r="O3593" s="339"/>
      <c r="P3593" s="339"/>
      <c r="Q3593" s="339"/>
    </row>
    <row r="3594" spans="1:17" ht="13.5" customHeight="1">
      <c r="A3594" s="481"/>
      <c r="B3594" s="481"/>
      <c r="C3594" s="481"/>
      <c r="D3594" s="481"/>
      <c r="E3594" s="481"/>
      <c r="F3594" s="339"/>
      <c r="G3594" s="340" t="str">
        <f>IF(ISNUMBER(E3594),E3594/'Bulk DivVar Analysis'!$I$114,"")</f>
        <v/>
      </c>
      <c r="H3594" s="338" t="str">
        <f>IF(ISNUMBER(E3594), IF(G3594&gt;'Bulk DivVar Analysis'!$J$116,"Pass","Fail"),"")</f>
        <v/>
      </c>
      <c r="I3594" s="338" t="str">
        <f t="shared" si="58"/>
        <v/>
      </c>
      <c r="J3594" s="339"/>
      <c r="K3594" s="339"/>
      <c r="L3594" s="339"/>
      <c r="M3594" s="339"/>
      <c r="N3594" s="339"/>
      <c r="O3594" s="339"/>
      <c r="P3594" s="339"/>
      <c r="Q3594" s="339"/>
    </row>
    <row r="3595" spans="1:17" ht="13.5" customHeight="1">
      <c r="A3595" s="481"/>
      <c r="B3595" s="481"/>
      <c r="C3595" s="481"/>
      <c r="D3595" s="481"/>
      <c r="E3595" s="481"/>
      <c r="F3595" s="339"/>
      <c r="G3595" s="340" t="str">
        <f>IF(ISNUMBER(E3595),E3595/'Bulk DivVar Analysis'!$I$114,"")</f>
        <v/>
      </c>
      <c r="H3595" s="338" t="str">
        <f>IF(ISNUMBER(E3595), IF(G3595&gt;'Bulk DivVar Analysis'!$J$116,"Pass","Fail"),"")</f>
        <v/>
      </c>
      <c r="I3595" s="338" t="str">
        <f t="shared" si="58"/>
        <v/>
      </c>
      <c r="J3595" s="339"/>
      <c r="K3595" s="339"/>
      <c r="L3595" s="339"/>
      <c r="M3595" s="339"/>
      <c r="N3595" s="339"/>
      <c r="O3595" s="339"/>
      <c r="P3595" s="339"/>
      <c r="Q3595" s="339"/>
    </row>
    <row r="3596" spans="1:17" ht="13.5" customHeight="1">
      <c r="A3596" s="481"/>
      <c r="B3596" s="481"/>
      <c r="C3596" s="481"/>
      <c r="D3596" s="481"/>
      <c r="E3596" s="481"/>
      <c r="F3596" s="339"/>
      <c r="G3596" s="340" t="str">
        <f>IF(ISNUMBER(E3596),E3596/'Bulk DivVar Analysis'!$I$114,"")</f>
        <v/>
      </c>
      <c r="H3596" s="338" t="str">
        <f>IF(ISNUMBER(E3596), IF(G3596&gt;'Bulk DivVar Analysis'!$J$116,"Pass","Fail"),"")</f>
        <v/>
      </c>
      <c r="I3596" s="338" t="str">
        <f t="shared" si="58"/>
        <v/>
      </c>
      <c r="J3596" s="339"/>
      <c r="K3596" s="339"/>
      <c r="L3596" s="339"/>
      <c r="M3596" s="339"/>
      <c r="N3596" s="339"/>
      <c r="O3596" s="339"/>
      <c r="P3596" s="339"/>
      <c r="Q3596" s="339"/>
    </row>
    <row r="3597" spans="1:17" ht="13.5" customHeight="1">
      <c r="A3597" s="481"/>
      <c r="B3597" s="481"/>
      <c r="C3597" s="481"/>
      <c r="D3597" s="481"/>
      <c r="E3597" s="481"/>
      <c r="F3597" s="339"/>
      <c r="G3597" s="340" t="str">
        <f>IF(ISNUMBER(E3597),E3597/'Bulk DivVar Analysis'!$I$114,"")</f>
        <v/>
      </c>
      <c r="H3597" s="338" t="str">
        <f>IF(ISNUMBER(E3597), IF(G3597&gt;'Bulk DivVar Analysis'!$J$116,"Pass","Fail"),"")</f>
        <v/>
      </c>
      <c r="I3597" s="338" t="str">
        <f t="shared" si="58"/>
        <v/>
      </c>
      <c r="J3597" s="339"/>
      <c r="K3597" s="339"/>
      <c r="L3597" s="339"/>
      <c r="M3597" s="339"/>
      <c r="N3597" s="339"/>
      <c r="O3597" s="339"/>
      <c r="P3597" s="339"/>
      <c r="Q3597" s="339"/>
    </row>
    <row r="3598" spans="1:17" ht="13.5" customHeight="1">
      <c r="A3598" s="481"/>
      <c r="B3598" s="481"/>
      <c r="C3598" s="481"/>
      <c r="D3598" s="481"/>
      <c r="E3598" s="481"/>
      <c r="F3598" s="339"/>
      <c r="G3598" s="340" t="str">
        <f>IF(ISNUMBER(E3598),E3598/'Bulk DivVar Analysis'!$I$114,"")</f>
        <v/>
      </c>
      <c r="H3598" s="338" t="str">
        <f>IF(ISNUMBER(E3598), IF(G3598&gt;'Bulk DivVar Analysis'!$J$116,"Pass","Fail"),"")</f>
        <v/>
      </c>
      <c r="I3598" s="338" t="str">
        <f t="shared" si="58"/>
        <v/>
      </c>
      <c r="J3598" s="339"/>
      <c r="K3598" s="339"/>
      <c r="L3598" s="339"/>
      <c r="M3598" s="339"/>
      <c r="N3598" s="339"/>
      <c r="O3598" s="339"/>
      <c r="P3598" s="339"/>
      <c r="Q3598" s="339"/>
    </row>
    <row r="3599" spans="1:17" ht="13.5" customHeight="1">
      <c r="A3599" s="481"/>
      <c r="B3599" s="481"/>
      <c r="C3599" s="481"/>
      <c r="D3599" s="481"/>
      <c r="E3599" s="481"/>
      <c r="F3599" s="339"/>
      <c r="G3599" s="340" t="str">
        <f>IF(ISNUMBER(E3599),E3599/'Bulk DivVar Analysis'!$I$114,"")</f>
        <v/>
      </c>
      <c r="H3599" s="338" t="str">
        <f>IF(ISNUMBER(E3599), IF(G3599&gt;'Bulk DivVar Analysis'!$J$116,"Pass","Fail"),"")</f>
        <v/>
      </c>
      <c r="I3599" s="338" t="str">
        <f t="shared" si="58"/>
        <v/>
      </c>
      <c r="J3599" s="339"/>
      <c r="K3599" s="339"/>
      <c r="L3599" s="339"/>
      <c r="M3599" s="339"/>
      <c r="N3599" s="339"/>
      <c r="O3599" s="339"/>
      <c r="P3599" s="339"/>
      <c r="Q3599" s="339"/>
    </row>
    <row r="3600" spans="1:17" ht="13.5" customHeight="1">
      <c r="A3600" s="481"/>
      <c r="B3600" s="481"/>
      <c r="C3600" s="481"/>
      <c r="D3600" s="481"/>
      <c r="E3600" s="481"/>
      <c r="F3600" s="339"/>
      <c r="G3600" s="340" t="str">
        <f>IF(ISNUMBER(E3600),E3600/'Bulk DivVar Analysis'!$I$114,"")</f>
        <v/>
      </c>
      <c r="H3600" s="338" t="str">
        <f>IF(ISNUMBER(E3600), IF(G3600&gt;'Bulk DivVar Analysis'!$J$116,"Pass","Fail"),"")</f>
        <v/>
      </c>
      <c r="I3600" s="338" t="str">
        <f t="shared" si="58"/>
        <v/>
      </c>
      <c r="J3600" s="339"/>
      <c r="K3600" s="339"/>
      <c r="L3600" s="339"/>
      <c r="M3600" s="339"/>
      <c r="N3600" s="339"/>
      <c r="O3600" s="339"/>
      <c r="P3600" s="339"/>
      <c r="Q3600" s="339"/>
    </row>
    <row r="3601" spans="1:17" ht="13.5" customHeight="1">
      <c r="A3601" s="481"/>
      <c r="B3601" s="481"/>
      <c r="C3601" s="481"/>
      <c r="D3601" s="481"/>
      <c r="E3601" s="481"/>
      <c r="F3601" s="339"/>
      <c r="G3601" s="340" t="str">
        <f>IF(ISNUMBER(E3601),E3601/'Bulk DivVar Analysis'!$I$114,"")</f>
        <v/>
      </c>
      <c r="H3601" s="338" t="str">
        <f>IF(ISNUMBER(E3601), IF(G3601&gt;'Bulk DivVar Analysis'!$J$116,"Pass","Fail"),"")</f>
        <v/>
      </c>
      <c r="I3601" s="338" t="str">
        <f t="shared" si="58"/>
        <v/>
      </c>
      <c r="J3601" s="339"/>
      <c r="K3601" s="339"/>
      <c r="L3601" s="339"/>
      <c r="M3601" s="339"/>
      <c r="N3601" s="339"/>
      <c r="O3601" s="339"/>
      <c r="P3601" s="339"/>
      <c r="Q3601" s="339"/>
    </row>
    <row r="3602" spans="1:17" ht="13.5" customHeight="1">
      <c r="A3602" s="481"/>
      <c r="B3602" s="481"/>
      <c r="C3602" s="481"/>
      <c r="D3602" s="481"/>
      <c r="E3602" s="481"/>
      <c r="F3602" s="339"/>
      <c r="G3602" s="340" t="str">
        <f>IF(ISNUMBER(E3602),E3602/'Bulk DivVar Analysis'!$I$114,"")</f>
        <v/>
      </c>
      <c r="H3602" s="338" t="str">
        <f>IF(ISNUMBER(E3602), IF(G3602&gt;'Bulk DivVar Analysis'!$J$116,"Pass","Fail"),"")</f>
        <v/>
      </c>
      <c r="I3602" s="338" t="str">
        <f t="shared" si="58"/>
        <v/>
      </c>
      <c r="J3602" s="339"/>
      <c r="K3602" s="339"/>
      <c r="L3602" s="339"/>
      <c r="M3602" s="339"/>
      <c r="N3602" s="339"/>
      <c r="O3602" s="339"/>
      <c r="P3602" s="339"/>
      <c r="Q3602" s="339"/>
    </row>
    <row r="3603" spans="1:17" ht="13.5" customHeight="1">
      <c r="A3603" s="481"/>
      <c r="B3603" s="481"/>
      <c r="C3603" s="481"/>
      <c r="D3603" s="481"/>
      <c r="E3603" s="481"/>
      <c r="F3603" s="339"/>
      <c r="G3603" s="340" t="str">
        <f>IF(ISNUMBER(E3603),E3603/'Bulk DivVar Analysis'!$I$114,"")</f>
        <v/>
      </c>
      <c r="H3603" s="338" t="str">
        <f>IF(ISNUMBER(E3603), IF(G3603&gt;'Bulk DivVar Analysis'!$J$116,"Pass","Fail"),"")</f>
        <v/>
      </c>
      <c r="I3603" s="338" t="str">
        <f t="shared" si="58"/>
        <v/>
      </c>
      <c r="J3603" s="339"/>
      <c r="K3603" s="339"/>
      <c r="L3603" s="339"/>
      <c r="M3603" s="339"/>
      <c r="N3603" s="339"/>
      <c r="O3603" s="339"/>
      <c r="P3603" s="339"/>
      <c r="Q3603" s="339"/>
    </row>
    <row r="3604" spans="1:17" ht="13.5" customHeight="1">
      <c r="A3604" s="481"/>
      <c r="B3604" s="481"/>
      <c r="C3604" s="481"/>
      <c r="D3604" s="481"/>
      <c r="E3604" s="481"/>
      <c r="F3604" s="339"/>
      <c r="G3604" s="340" t="str">
        <f>IF(ISNUMBER(E3604),E3604/'Bulk DivVar Analysis'!$I$114,"")</f>
        <v/>
      </c>
      <c r="H3604" s="338" t="str">
        <f>IF(ISNUMBER(E3604), IF(G3604&gt;'Bulk DivVar Analysis'!$J$116,"Pass","Fail"),"")</f>
        <v/>
      </c>
      <c r="I3604" s="338" t="str">
        <f t="shared" si="58"/>
        <v/>
      </c>
      <c r="J3604" s="339"/>
      <c r="K3604" s="339"/>
      <c r="L3604" s="339"/>
      <c r="M3604" s="339"/>
      <c r="N3604" s="339"/>
      <c r="O3604" s="339"/>
      <c r="P3604" s="339"/>
      <c r="Q3604" s="339"/>
    </row>
    <row r="3605" spans="1:17" ht="13.5" customHeight="1">
      <c r="A3605" s="481"/>
      <c r="B3605" s="481"/>
      <c r="C3605" s="481"/>
      <c r="D3605" s="481"/>
      <c r="E3605" s="481"/>
      <c r="F3605" s="339"/>
      <c r="G3605" s="340" t="str">
        <f>IF(ISNUMBER(E3605),E3605/'Bulk DivVar Analysis'!$I$114,"")</f>
        <v/>
      </c>
      <c r="H3605" s="338" t="str">
        <f>IF(ISNUMBER(E3605), IF(G3605&gt;'Bulk DivVar Analysis'!$J$116,"Pass","Fail"),"")</f>
        <v/>
      </c>
      <c r="I3605" s="338" t="str">
        <f t="shared" si="58"/>
        <v/>
      </c>
      <c r="J3605" s="339"/>
      <c r="K3605" s="339"/>
      <c r="L3605" s="339"/>
      <c r="M3605" s="339"/>
      <c r="N3605" s="339"/>
      <c r="O3605" s="339"/>
      <c r="P3605" s="339"/>
      <c r="Q3605" s="339"/>
    </row>
    <row r="3606" spans="1:17" ht="13.5" customHeight="1">
      <c r="A3606" s="481"/>
      <c r="B3606" s="481"/>
      <c r="C3606" s="481"/>
      <c r="D3606" s="481"/>
      <c r="E3606" s="481"/>
      <c r="F3606" s="339"/>
      <c r="G3606" s="340" t="str">
        <f>IF(ISNUMBER(E3606),E3606/'Bulk DivVar Analysis'!$I$114,"")</f>
        <v/>
      </c>
      <c r="H3606" s="338" t="str">
        <f>IF(ISNUMBER(E3606), IF(G3606&gt;'Bulk DivVar Analysis'!$J$116,"Pass","Fail"),"")</f>
        <v/>
      </c>
      <c r="I3606" s="338" t="str">
        <f t="shared" si="58"/>
        <v/>
      </c>
      <c r="J3606" s="339"/>
      <c r="K3606" s="339"/>
      <c r="L3606" s="339"/>
      <c r="M3606" s="339"/>
      <c r="N3606" s="339"/>
      <c r="O3606" s="339"/>
      <c r="P3606" s="339"/>
      <c r="Q3606" s="339"/>
    </row>
    <row r="3607" spans="1:17" ht="13.5" customHeight="1">
      <c r="A3607" s="481"/>
      <c r="B3607" s="481"/>
      <c r="C3607" s="481"/>
      <c r="D3607" s="481"/>
      <c r="E3607" s="481"/>
      <c r="F3607" s="339"/>
      <c r="G3607" s="340" t="str">
        <f>IF(ISNUMBER(E3607),E3607/'Bulk DivVar Analysis'!$I$114,"")</f>
        <v/>
      </c>
      <c r="H3607" s="338" t="str">
        <f>IF(ISNUMBER(E3607), IF(G3607&gt;'Bulk DivVar Analysis'!$J$116,"Pass","Fail"),"")</f>
        <v/>
      </c>
      <c r="I3607" s="338" t="str">
        <f t="shared" si="58"/>
        <v/>
      </c>
      <c r="J3607" s="339"/>
      <c r="K3607" s="339"/>
      <c r="L3607" s="339"/>
      <c r="M3607" s="339"/>
      <c r="N3607" s="339"/>
      <c r="O3607" s="339"/>
      <c r="P3607" s="339"/>
      <c r="Q3607" s="339"/>
    </row>
    <row r="3608" spans="1:17" ht="13.5" customHeight="1">
      <c r="A3608" s="481"/>
      <c r="B3608" s="481"/>
      <c r="C3608" s="481"/>
      <c r="D3608" s="481"/>
      <c r="E3608" s="481"/>
      <c r="F3608" s="339"/>
      <c r="G3608" s="340" t="str">
        <f>IF(ISNUMBER(E3608),E3608/'Bulk DivVar Analysis'!$I$114,"")</f>
        <v/>
      </c>
      <c r="H3608" s="338" t="str">
        <f>IF(ISNUMBER(E3608), IF(G3608&gt;'Bulk DivVar Analysis'!$J$116,"Pass","Fail"),"")</f>
        <v/>
      </c>
      <c r="I3608" s="338" t="str">
        <f t="shared" si="58"/>
        <v/>
      </c>
      <c r="J3608" s="339"/>
      <c r="K3608" s="339"/>
      <c r="L3608" s="339"/>
      <c r="M3608" s="339"/>
      <c r="N3608" s="339"/>
      <c r="O3608" s="339"/>
      <c r="P3608" s="339"/>
      <c r="Q3608" s="339"/>
    </row>
    <row r="3609" spans="1:17" ht="13.5" customHeight="1">
      <c r="A3609" s="481"/>
      <c r="B3609" s="481"/>
      <c r="C3609" s="481"/>
      <c r="D3609" s="481"/>
      <c r="E3609" s="481"/>
      <c r="F3609" s="339"/>
      <c r="G3609" s="340" t="str">
        <f>IF(ISNUMBER(E3609),E3609/'Bulk DivVar Analysis'!$I$114,"")</f>
        <v/>
      </c>
      <c r="H3609" s="338" t="str">
        <f>IF(ISNUMBER(E3609), IF(G3609&gt;'Bulk DivVar Analysis'!$J$116,"Pass","Fail"),"")</f>
        <v/>
      </c>
      <c r="I3609" s="338" t="str">
        <f t="shared" si="58"/>
        <v/>
      </c>
      <c r="J3609" s="339"/>
      <c r="K3609" s="339"/>
      <c r="L3609" s="339"/>
      <c r="M3609" s="339"/>
      <c r="N3609" s="339"/>
      <c r="O3609" s="339"/>
      <c r="P3609" s="339"/>
      <c r="Q3609" s="339"/>
    </row>
    <row r="3610" spans="1:17" ht="13.5" customHeight="1">
      <c r="A3610" s="481"/>
      <c r="B3610" s="481"/>
      <c r="C3610" s="481"/>
      <c r="D3610" s="481"/>
      <c r="E3610" s="481"/>
      <c r="F3610" s="339"/>
      <c r="G3610" s="340" t="str">
        <f>IF(ISNUMBER(E3610),E3610/'Bulk DivVar Analysis'!$I$114,"")</f>
        <v/>
      </c>
      <c r="H3610" s="338" t="str">
        <f>IF(ISNUMBER(E3610), IF(G3610&gt;'Bulk DivVar Analysis'!$J$116,"Pass","Fail"),"")</f>
        <v/>
      </c>
      <c r="I3610" s="338" t="str">
        <f t="shared" si="58"/>
        <v/>
      </c>
      <c r="J3610" s="339"/>
      <c r="K3610" s="339"/>
      <c r="L3610" s="339"/>
      <c r="M3610" s="339"/>
      <c r="N3610" s="339"/>
      <c r="O3610" s="339"/>
      <c r="P3610" s="339"/>
      <c r="Q3610" s="339"/>
    </row>
    <row r="3611" spans="1:17" ht="13.5" customHeight="1">
      <c r="A3611" s="481"/>
      <c r="B3611" s="481"/>
      <c r="C3611" s="481"/>
      <c r="D3611" s="481"/>
      <c r="E3611" s="481"/>
      <c r="F3611" s="339"/>
      <c r="G3611" s="340" t="str">
        <f>IF(ISNUMBER(E3611),E3611/'Bulk DivVar Analysis'!$I$114,"")</f>
        <v/>
      </c>
      <c r="H3611" s="338" t="str">
        <f>IF(ISNUMBER(E3611), IF(G3611&gt;'Bulk DivVar Analysis'!$J$116,"Pass","Fail"),"")</f>
        <v/>
      </c>
      <c r="I3611" s="338" t="str">
        <f t="shared" si="58"/>
        <v/>
      </c>
      <c r="J3611" s="339"/>
      <c r="K3611" s="339"/>
      <c r="L3611" s="339"/>
      <c r="M3611" s="339"/>
      <c r="N3611" s="339"/>
      <c r="O3611" s="339"/>
      <c r="P3611" s="339"/>
      <c r="Q3611" s="339"/>
    </row>
    <row r="3612" spans="1:17" ht="13.5" customHeight="1">
      <c r="A3612" s="481"/>
      <c r="B3612" s="481"/>
      <c r="C3612" s="481"/>
      <c r="D3612" s="481"/>
      <c r="E3612" s="481"/>
      <c r="F3612" s="339"/>
      <c r="G3612" s="340" t="str">
        <f>IF(ISNUMBER(E3612),E3612/'Bulk DivVar Analysis'!$I$114,"")</f>
        <v/>
      </c>
      <c r="H3612" s="338" t="str">
        <f>IF(ISNUMBER(E3612), IF(G3612&gt;'Bulk DivVar Analysis'!$J$116,"Pass","Fail"),"")</f>
        <v/>
      </c>
      <c r="I3612" s="338" t="str">
        <f t="shared" si="58"/>
        <v/>
      </c>
      <c r="J3612" s="339"/>
      <c r="K3612" s="339"/>
      <c r="L3612" s="339"/>
      <c r="M3612" s="339"/>
      <c r="N3612" s="339"/>
      <c r="O3612" s="339"/>
      <c r="P3612" s="339"/>
      <c r="Q3612" s="339"/>
    </row>
    <row r="3613" spans="1:17" ht="13.5" customHeight="1">
      <c r="A3613" s="481"/>
      <c r="B3613" s="481"/>
      <c r="C3613" s="481"/>
      <c r="D3613" s="481"/>
      <c r="E3613" s="481"/>
      <c r="F3613" s="339"/>
      <c r="G3613" s="340" t="str">
        <f>IF(ISNUMBER(E3613),E3613/'Bulk DivVar Analysis'!$I$114,"")</f>
        <v/>
      </c>
      <c r="H3613" s="338" t="str">
        <f>IF(ISNUMBER(E3613), IF(G3613&gt;'Bulk DivVar Analysis'!$J$116,"Pass","Fail"),"")</f>
        <v/>
      </c>
      <c r="I3613" s="338" t="str">
        <f t="shared" si="58"/>
        <v/>
      </c>
      <c r="J3613" s="339"/>
      <c r="K3613" s="339"/>
      <c r="L3613" s="339"/>
      <c r="M3613" s="339"/>
      <c r="N3613" s="339"/>
      <c r="O3613" s="339"/>
      <c r="P3613" s="339"/>
      <c r="Q3613" s="339"/>
    </row>
    <row r="3614" spans="1:17" ht="13.5" customHeight="1">
      <c r="A3614" s="481"/>
      <c r="B3614" s="481"/>
      <c r="C3614" s="481"/>
      <c r="D3614" s="481"/>
      <c r="E3614" s="481"/>
      <c r="F3614" s="339"/>
      <c r="G3614" s="340" t="str">
        <f>IF(ISNUMBER(E3614),E3614/'Bulk DivVar Analysis'!$I$114,"")</f>
        <v/>
      </c>
      <c r="H3614" s="338" t="str">
        <f>IF(ISNUMBER(E3614), IF(G3614&gt;'Bulk DivVar Analysis'!$J$116,"Pass","Fail"),"")</f>
        <v/>
      </c>
      <c r="I3614" s="338" t="str">
        <f t="shared" si="58"/>
        <v/>
      </c>
      <c r="J3614" s="339"/>
      <c r="K3614" s="339"/>
      <c r="L3614" s="339"/>
      <c r="M3614" s="339"/>
      <c r="N3614" s="339"/>
      <c r="O3614" s="339"/>
      <c r="P3614" s="339"/>
      <c r="Q3614" s="339"/>
    </row>
    <row r="3615" spans="1:17" ht="13.5" customHeight="1">
      <c r="A3615" s="481"/>
      <c r="B3615" s="481"/>
      <c r="C3615" s="481"/>
      <c r="D3615" s="481"/>
      <c r="E3615" s="481"/>
      <c r="F3615" s="339"/>
      <c r="G3615" s="340" t="str">
        <f>IF(ISNUMBER(E3615),E3615/'Bulk DivVar Analysis'!$I$114,"")</f>
        <v/>
      </c>
      <c r="H3615" s="338" t="str">
        <f>IF(ISNUMBER(E3615), IF(G3615&gt;'Bulk DivVar Analysis'!$J$116,"Pass","Fail"),"")</f>
        <v/>
      </c>
      <c r="I3615" s="338" t="str">
        <f t="shared" si="58"/>
        <v/>
      </c>
      <c r="J3615" s="339"/>
      <c r="K3615" s="339"/>
      <c r="L3615" s="339"/>
      <c r="M3615" s="339"/>
      <c r="N3615" s="339"/>
      <c r="O3615" s="339"/>
      <c r="P3615" s="339"/>
      <c r="Q3615" s="339"/>
    </row>
    <row r="3616" spans="1:17" ht="13.5" customHeight="1">
      <c r="A3616" s="481"/>
      <c r="B3616" s="481"/>
      <c r="C3616" s="481"/>
      <c r="D3616" s="481"/>
      <c r="E3616" s="481"/>
      <c r="F3616" s="339"/>
      <c r="G3616" s="340" t="str">
        <f>IF(ISNUMBER(E3616),E3616/'Bulk DivVar Analysis'!$I$114,"")</f>
        <v/>
      </c>
      <c r="H3616" s="338" t="str">
        <f>IF(ISNUMBER(E3616), IF(G3616&gt;'Bulk DivVar Analysis'!$J$116,"Pass","Fail"),"")</f>
        <v/>
      </c>
      <c r="I3616" s="338" t="str">
        <f t="shared" si="58"/>
        <v/>
      </c>
      <c r="J3616" s="339"/>
      <c r="K3616" s="339"/>
      <c r="L3616" s="339"/>
      <c r="M3616" s="339"/>
      <c r="N3616" s="339"/>
      <c r="O3616" s="339"/>
      <c r="P3616" s="339"/>
      <c r="Q3616" s="339"/>
    </row>
    <row r="3617" spans="1:17" ht="13.5" customHeight="1">
      <c r="A3617" s="481"/>
      <c r="B3617" s="481"/>
      <c r="C3617" s="481"/>
      <c r="D3617" s="481"/>
      <c r="E3617" s="481"/>
      <c r="F3617" s="339"/>
      <c r="G3617" s="340" t="str">
        <f>IF(ISNUMBER(E3617),E3617/'Bulk DivVar Analysis'!$I$114,"")</f>
        <v/>
      </c>
      <c r="H3617" s="338" t="str">
        <f>IF(ISNUMBER(E3617), IF(G3617&gt;'Bulk DivVar Analysis'!$J$116,"Pass","Fail"),"")</f>
        <v/>
      </c>
      <c r="I3617" s="338" t="str">
        <f t="shared" si="58"/>
        <v/>
      </c>
      <c r="J3617" s="339"/>
      <c r="K3617" s="339"/>
      <c r="L3617" s="339"/>
      <c r="M3617" s="339"/>
      <c r="N3617" s="339"/>
      <c r="O3617" s="339"/>
      <c r="P3617" s="339"/>
      <c r="Q3617" s="339"/>
    </row>
    <row r="3618" spans="1:17" ht="13.5" customHeight="1">
      <c r="A3618" s="481"/>
      <c r="B3618" s="481"/>
      <c r="C3618" s="481"/>
      <c r="D3618" s="481"/>
      <c r="E3618" s="481"/>
      <c r="F3618" s="339"/>
      <c r="G3618" s="340" t="str">
        <f>IF(ISNUMBER(E3618),E3618/'Bulk DivVar Analysis'!$I$114,"")</f>
        <v/>
      </c>
      <c r="H3618" s="338" t="str">
        <f>IF(ISNUMBER(E3618), IF(G3618&gt;'Bulk DivVar Analysis'!$J$116,"Pass","Fail"),"")</f>
        <v/>
      </c>
      <c r="I3618" s="338" t="str">
        <f t="shared" si="58"/>
        <v/>
      </c>
      <c r="J3618" s="339"/>
      <c r="K3618" s="339"/>
      <c r="L3618" s="339"/>
      <c r="M3618" s="339"/>
      <c r="N3618" s="339"/>
      <c r="O3618" s="339"/>
      <c r="P3618" s="339"/>
      <c r="Q3618" s="339"/>
    </row>
    <row r="3619" spans="1:17" ht="13.5" customHeight="1">
      <c r="A3619" s="481"/>
      <c r="B3619" s="481"/>
      <c r="C3619" s="481"/>
      <c r="D3619" s="481"/>
      <c r="E3619" s="481"/>
      <c r="F3619" s="339"/>
      <c r="G3619" s="340" t="str">
        <f>IF(ISNUMBER(E3619),E3619/'Bulk DivVar Analysis'!$I$114,"")</f>
        <v/>
      </c>
      <c r="H3619" s="338" t="str">
        <f>IF(ISNUMBER(E3619), IF(G3619&gt;'Bulk DivVar Analysis'!$J$116,"Pass","Fail"),"")</f>
        <v/>
      </c>
      <c r="I3619" s="338" t="str">
        <f t="shared" si="58"/>
        <v/>
      </c>
      <c r="J3619" s="339"/>
      <c r="K3619" s="339"/>
      <c r="L3619" s="339"/>
      <c r="M3619" s="339"/>
      <c r="N3619" s="339"/>
      <c r="O3619" s="339"/>
      <c r="P3619" s="339"/>
      <c r="Q3619" s="339"/>
    </row>
    <row r="3620" spans="1:17" ht="13.5" customHeight="1">
      <c r="A3620" s="481"/>
      <c r="B3620" s="481"/>
      <c r="C3620" s="481"/>
      <c r="D3620" s="481"/>
      <c r="E3620" s="481"/>
      <c r="F3620" s="339"/>
      <c r="G3620" s="340" t="str">
        <f>IF(ISNUMBER(E3620),E3620/'Bulk DivVar Analysis'!$I$114,"")</f>
        <v/>
      </c>
      <c r="H3620" s="338" t="str">
        <f>IF(ISNUMBER(E3620), IF(G3620&gt;'Bulk DivVar Analysis'!$J$116,"Pass","Fail"),"")</f>
        <v/>
      </c>
      <c r="I3620" s="338" t="str">
        <f t="shared" si="58"/>
        <v/>
      </c>
      <c r="J3620" s="339"/>
      <c r="K3620" s="339"/>
      <c r="L3620" s="339"/>
      <c r="M3620" s="339"/>
      <c r="N3620" s="339"/>
      <c r="O3620" s="339"/>
      <c r="P3620" s="339"/>
      <c r="Q3620" s="339"/>
    </row>
    <row r="3621" spans="1:17" ht="13.5" customHeight="1">
      <c r="A3621" s="481"/>
      <c r="B3621" s="481"/>
      <c r="C3621" s="481"/>
      <c r="D3621" s="481"/>
      <c r="E3621" s="481"/>
      <c r="F3621" s="339"/>
      <c r="G3621" s="340" t="str">
        <f>IF(ISNUMBER(E3621),E3621/'Bulk DivVar Analysis'!$I$114,"")</f>
        <v/>
      </c>
      <c r="H3621" s="338" t="str">
        <f>IF(ISNUMBER(E3621), IF(G3621&gt;'Bulk DivVar Analysis'!$J$116,"Pass","Fail"),"")</f>
        <v/>
      </c>
      <c r="I3621" s="338" t="str">
        <f t="shared" si="58"/>
        <v/>
      </c>
      <c r="J3621" s="339"/>
      <c r="K3621" s="339"/>
      <c r="L3621" s="339"/>
      <c r="M3621" s="339"/>
      <c r="N3621" s="339"/>
      <c r="O3621" s="339"/>
      <c r="P3621" s="339"/>
      <c r="Q3621" s="339"/>
    </row>
    <row r="3622" spans="1:17" ht="13.5" customHeight="1">
      <c r="A3622" s="481"/>
      <c r="B3622" s="481"/>
      <c r="C3622" s="481"/>
      <c r="D3622" s="481"/>
      <c r="E3622" s="481"/>
      <c r="F3622" s="339"/>
      <c r="G3622" s="340" t="str">
        <f>IF(ISNUMBER(E3622),E3622/'Bulk DivVar Analysis'!$I$114,"")</f>
        <v/>
      </c>
      <c r="H3622" s="338" t="str">
        <f>IF(ISNUMBER(E3622), IF(G3622&gt;'Bulk DivVar Analysis'!$J$116,"Pass","Fail"),"")</f>
        <v/>
      </c>
      <c r="I3622" s="338" t="str">
        <f t="shared" si="58"/>
        <v/>
      </c>
      <c r="J3622" s="339"/>
      <c r="K3622" s="339"/>
      <c r="L3622" s="339"/>
      <c r="M3622" s="339"/>
      <c r="N3622" s="339"/>
      <c r="O3622" s="339"/>
      <c r="P3622" s="339"/>
      <c r="Q3622" s="339"/>
    </row>
    <row r="3623" spans="1:17" ht="13.5" customHeight="1">
      <c r="A3623" s="481"/>
      <c r="B3623" s="481"/>
      <c r="C3623" s="481"/>
      <c r="D3623" s="481"/>
      <c r="E3623" s="481"/>
      <c r="F3623" s="339"/>
      <c r="G3623" s="340" t="str">
        <f>IF(ISNUMBER(E3623),E3623/'Bulk DivVar Analysis'!$I$114,"")</f>
        <v/>
      </c>
      <c r="H3623" s="338" t="str">
        <f>IF(ISNUMBER(E3623), IF(G3623&gt;'Bulk DivVar Analysis'!$J$116,"Pass","Fail"),"")</f>
        <v/>
      </c>
      <c r="I3623" s="338" t="str">
        <f t="shared" si="58"/>
        <v/>
      </c>
      <c r="J3623" s="339"/>
      <c r="K3623" s="339"/>
      <c r="L3623" s="339"/>
      <c r="M3623" s="339"/>
      <c r="N3623" s="339"/>
      <c r="O3623" s="339"/>
      <c r="P3623" s="339"/>
      <c r="Q3623" s="339"/>
    </row>
    <row r="3624" spans="1:17" ht="13.5" customHeight="1">
      <c r="A3624" s="481"/>
      <c r="B3624" s="481"/>
      <c r="C3624" s="481"/>
      <c r="D3624" s="481"/>
      <c r="E3624" s="481"/>
      <c r="F3624" s="339"/>
      <c r="G3624" s="340" t="str">
        <f>IF(ISNUMBER(E3624),E3624/'Bulk DivVar Analysis'!$I$114,"")</f>
        <v/>
      </c>
      <c r="H3624" s="338" t="str">
        <f>IF(ISNUMBER(E3624), IF(G3624&gt;'Bulk DivVar Analysis'!$J$116,"Pass","Fail"),"")</f>
        <v/>
      </c>
      <c r="I3624" s="338" t="str">
        <f t="shared" si="58"/>
        <v/>
      </c>
      <c r="J3624" s="339"/>
      <c r="K3624" s="339"/>
      <c r="L3624" s="339"/>
      <c r="M3624" s="339"/>
      <c r="N3624" s="339"/>
      <c r="O3624" s="339"/>
      <c r="P3624" s="339"/>
      <c r="Q3624" s="339"/>
    </row>
    <row r="3625" spans="1:17" ht="13.5" customHeight="1">
      <c r="A3625" s="481"/>
      <c r="B3625" s="481"/>
      <c r="C3625" s="481"/>
      <c r="D3625" s="481"/>
      <c r="E3625" s="481"/>
      <c r="F3625" s="339"/>
      <c r="G3625" s="340" t="str">
        <f>IF(ISNUMBER(E3625),E3625/'Bulk DivVar Analysis'!$I$114,"")</f>
        <v/>
      </c>
      <c r="H3625" s="338" t="str">
        <f>IF(ISNUMBER(E3625), IF(G3625&gt;'Bulk DivVar Analysis'!$J$116,"Pass","Fail"),"")</f>
        <v/>
      </c>
      <c r="I3625" s="338" t="str">
        <f t="shared" si="58"/>
        <v/>
      </c>
      <c r="J3625" s="339"/>
      <c r="K3625" s="339"/>
      <c r="L3625" s="339"/>
      <c r="M3625" s="339"/>
      <c r="N3625" s="339"/>
      <c r="O3625" s="339"/>
      <c r="P3625" s="339"/>
      <c r="Q3625" s="339"/>
    </row>
    <row r="3626" spans="1:17" ht="13.5" customHeight="1">
      <c r="A3626" s="481"/>
      <c r="B3626" s="481"/>
      <c r="C3626" s="481"/>
      <c r="D3626" s="481"/>
      <c r="E3626" s="481"/>
      <c r="F3626" s="339"/>
      <c r="G3626" s="340" t="str">
        <f>IF(ISNUMBER(E3626),E3626/'Bulk DivVar Analysis'!$I$114,"")</f>
        <v/>
      </c>
      <c r="H3626" s="338" t="str">
        <f>IF(ISNUMBER(E3626), IF(G3626&gt;'Bulk DivVar Analysis'!$J$116,"Pass","Fail"),"")</f>
        <v/>
      </c>
      <c r="I3626" s="338" t="str">
        <f t="shared" si="58"/>
        <v/>
      </c>
      <c r="J3626" s="339"/>
      <c r="K3626" s="339"/>
      <c r="L3626" s="339"/>
      <c r="M3626" s="339"/>
      <c r="N3626" s="339"/>
      <c r="O3626" s="339"/>
      <c r="P3626" s="339"/>
      <c r="Q3626" s="339"/>
    </row>
    <row r="3627" spans="1:17" ht="13.5" customHeight="1">
      <c r="A3627" s="481"/>
      <c r="B3627" s="481"/>
      <c r="C3627" s="481"/>
      <c r="D3627" s="481"/>
      <c r="E3627" s="481"/>
      <c r="F3627" s="339"/>
      <c r="G3627" s="340" t="str">
        <f>IF(ISNUMBER(E3627),E3627/'Bulk DivVar Analysis'!$I$114,"")</f>
        <v/>
      </c>
      <c r="H3627" s="338" t="str">
        <f>IF(ISNUMBER(E3627), IF(G3627&gt;'Bulk DivVar Analysis'!$J$116,"Pass","Fail"),"")</f>
        <v/>
      </c>
      <c r="I3627" s="338" t="str">
        <f t="shared" si="58"/>
        <v/>
      </c>
      <c r="J3627" s="339"/>
      <c r="K3627" s="339"/>
      <c r="L3627" s="339"/>
      <c r="M3627" s="339"/>
      <c r="N3627" s="339"/>
      <c r="O3627" s="339"/>
      <c r="P3627" s="339"/>
      <c r="Q3627" s="339"/>
    </row>
    <row r="3628" spans="1:17" ht="13.5" customHeight="1">
      <c r="A3628" s="481"/>
      <c r="B3628" s="481"/>
      <c r="C3628" s="481"/>
      <c r="D3628" s="481"/>
      <c r="E3628" s="481"/>
      <c r="F3628" s="339"/>
      <c r="G3628" s="340" t="str">
        <f>IF(ISNUMBER(E3628),E3628/'Bulk DivVar Analysis'!$I$114,"")</f>
        <v/>
      </c>
      <c r="H3628" s="338" t="str">
        <f>IF(ISNUMBER(E3628), IF(G3628&gt;'Bulk DivVar Analysis'!$J$116,"Pass","Fail"),"")</f>
        <v/>
      </c>
      <c r="I3628" s="338" t="str">
        <f t="shared" si="58"/>
        <v/>
      </c>
      <c r="J3628" s="339"/>
      <c r="K3628" s="339"/>
      <c r="L3628" s="339"/>
      <c r="M3628" s="339"/>
      <c r="N3628" s="339"/>
      <c r="O3628" s="339"/>
      <c r="P3628" s="339"/>
      <c r="Q3628" s="339"/>
    </row>
    <row r="3629" spans="1:17" ht="13.5" customHeight="1">
      <c r="A3629" s="481"/>
      <c r="B3629" s="481"/>
      <c r="C3629" s="481"/>
      <c r="D3629" s="481"/>
      <c r="E3629" s="481"/>
      <c r="F3629" s="339"/>
      <c r="G3629" s="340" t="str">
        <f>IF(ISNUMBER(E3629),E3629/'Bulk DivVar Analysis'!$I$114,"")</f>
        <v/>
      </c>
      <c r="H3629" s="338" t="str">
        <f>IF(ISNUMBER(E3629), IF(G3629&gt;'Bulk DivVar Analysis'!$J$116,"Pass","Fail"),"")</f>
        <v/>
      </c>
      <c r="I3629" s="338" t="str">
        <f t="shared" si="58"/>
        <v/>
      </c>
      <c r="J3629" s="339"/>
      <c r="K3629" s="339"/>
      <c r="L3629" s="339"/>
      <c r="M3629" s="339"/>
      <c r="N3629" s="339"/>
      <c r="O3629" s="339"/>
      <c r="P3629" s="339"/>
      <c r="Q3629" s="339"/>
    </row>
    <row r="3630" spans="1:17" ht="13.5" customHeight="1">
      <c r="A3630" s="481"/>
      <c r="B3630" s="481"/>
      <c r="C3630" s="481"/>
      <c r="D3630" s="481"/>
      <c r="E3630" s="481"/>
      <c r="F3630" s="339"/>
      <c r="G3630" s="340" t="str">
        <f>IF(ISNUMBER(E3630),E3630/'Bulk DivVar Analysis'!$I$114,"")</f>
        <v/>
      </c>
      <c r="H3630" s="338" t="str">
        <f>IF(ISNUMBER(E3630), IF(G3630&gt;'Bulk DivVar Analysis'!$J$116,"Pass","Fail"),"")</f>
        <v/>
      </c>
      <c r="I3630" s="338" t="str">
        <f t="shared" si="58"/>
        <v/>
      </c>
      <c r="J3630" s="339"/>
      <c r="K3630" s="339"/>
      <c r="L3630" s="339"/>
      <c r="M3630" s="339"/>
      <c r="N3630" s="339"/>
      <c r="O3630" s="339"/>
      <c r="P3630" s="339"/>
      <c r="Q3630" s="339"/>
    </row>
    <row r="3631" spans="1:17" ht="13.5" customHeight="1">
      <c r="A3631" s="481"/>
      <c r="B3631" s="481"/>
      <c r="C3631" s="481"/>
      <c r="D3631" s="481"/>
      <c r="E3631" s="481"/>
      <c r="F3631" s="339"/>
      <c r="G3631" s="340" t="str">
        <f>IF(ISNUMBER(E3631),E3631/'Bulk DivVar Analysis'!$I$114,"")</f>
        <v/>
      </c>
      <c r="H3631" s="338" t="str">
        <f>IF(ISNUMBER(E3631), IF(G3631&gt;'Bulk DivVar Analysis'!$J$116,"Pass","Fail"),"")</f>
        <v/>
      </c>
      <c r="I3631" s="338" t="str">
        <f t="shared" si="58"/>
        <v/>
      </c>
      <c r="J3631" s="339"/>
      <c r="K3631" s="339"/>
      <c r="L3631" s="339"/>
      <c r="M3631" s="339"/>
      <c r="N3631" s="339"/>
      <c r="O3631" s="339"/>
      <c r="P3631" s="339"/>
      <c r="Q3631" s="339"/>
    </row>
    <row r="3632" spans="1:17" ht="13.5" customHeight="1">
      <c r="A3632" s="481"/>
      <c r="B3632" s="481"/>
      <c r="C3632" s="481"/>
      <c r="D3632" s="481"/>
      <c r="E3632" s="481"/>
      <c r="F3632" s="339"/>
      <c r="G3632" s="340" t="str">
        <f>IF(ISNUMBER(E3632),E3632/'Bulk DivVar Analysis'!$I$114,"")</f>
        <v/>
      </c>
      <c r="H3632" s="338" t="str">
        <f>IF(ISNUMBER(E3632), IF(G3632&gt;'Bulk DivVar Analysis'!$J$116,"Pass","Fail"),"")</f>
        <v/>
      </c>
      <c r="I3632" s="338" t="str">
        <f t="shared" si="58"/>
        <v/>
      </c>
      <c r="J3632" s="339"/>
      <c r="K3632" s="339"/>
      <c r="L3632" s="339"/>
      <c r="M3632" s="339"/>
      <c r="N3632" s="339"/>
      <c r="O3632" s="339"/>
      <c r="P3632" s="339"/>
      <c r="Q3632" s="339"/>
    </row>
    <row r="3633" spans="1:17" ht="13.5" customHeight="1">
      <c r="A3633" s="481"/>
      <c r="B3633" s="481"/>
      <c r="C3633" s="481"/>
      <c r="D3633" s="481"/>
      <c r="E3633" s="481"/>
      <c r="F3633" s="339"/>
      <c r="G3633" s="340" t="str">
        <f>IF(ISNUMBER(E3633),E3633/'Bulk DivVar Analysis'!$I$114,"")</f>
        <v/>
      </c>
      <c r="H3633" s="338" t="str">
        <f>IF(ISNUMBER(E3633), IF(G3633&gt;'Bulk DivVar Analysis'!$J$116,"Pass","Fail"),"")</f>
        <v/>
      </c>
      <c r="I3633" s="338" t="str">
        <f t="shared" si="58"/>
        <v/>
      </c>
      <c r="J3633" s="339"/>
      <c r="K3633" s="339"/>
      <c r="L3633" s="339"/>
      <c r="M3633" s="339"/>
      <c r="N3633" s="339"/>
      <c r="O3633" s="339"/>
      <c r="P3633" s="339"/>
      <c r="Q3633" s="339"/>
    </row>
    <row r="3634" spans="1:17" ht="13.5" customHeight="1">
      <c r="A3634" s="481"/>
      <c r="B3634" s="481"/>
      <c r="C3634" s="481"/>
      <c r="D3634" s="481"/>
      <c r="E3634" s="481"/>
      <c r="F3634" s="339"/>
      <c r="G3634" s="340" t="str">
        <f>IF(ISNUMBER(E3634),E3634/'Bulk DivVar Analysis'!$I$114,"")</f>
        <v/>
      </c>
      <c r="H3634" s="338" t="str">
        <f>IF(ISNUMBER(E3634), IF(G3634&gt;'Bulk DivVar Analysis'!$J$116,"Pass","Fail"),"")</f>
        <v/>
      </c>
      <c r="I3634" s="338" t="str">
        <f t="shared" si="58"/>
        <v/>
      </c>
      <c r="J3634" s="339"/>
      <c r="K3634" s="339"/>
      <c r="L3634" s="339"/>
      <c r="M3634" s="339"/>
      <c r="N3634" s="339"/>
      <c r="O3634" s="339"/>
      <c r="P3634" s="339"/>
      <c r="Q3634" s="339"/>
    </row>
    <row r="3635" spans="1:17" ht="13.5" customHeight="1">
      <c r="A3635" s="481"/>
      <c r="B3635" s="481"/>
      <c r="C3635" s="481"/>
      <c r="D3635" s="481"/>
      <c r="E3635" s="481"/>
      <c r="F3635" s="339"/>
      <c r="G3635" s="340" t="str">
        <f>IF(ISNUMBER(E3635),E3635/'Bulk DivVar Analysis'!$I$114,"")</f>
        <v/>
      </c>
      <c r="H3635" s="338" t="str">
        <f>IF(ISNUMBER(E3635), IF(G3635&gt;'Bulk DivVar Analysis'!$J$116,"Pass","Fail"),"")</f>
        <v/>
      </c>
      <c r="I3635" s="338" t="str">
        <f t="shared" si="58"/>
        <v/>
      </c>
      <c r="J3635" s="339"/>
      <c r="K3635" s="339"/>
      <c r="L3635" s="339"/>
      <c r="M3635" s="339"/>
      <c r="N3635" s="339"/>
      <c r="O3635" s="339"/>
      <c r="P3635" s="339"/>
      <c r="Q3635" s="339"/>
    </row>
    <row r="3636" spans="1:17" ht="13.5" customHeight="1">
      <c r="A3636" s="481"/>
      <c r="B3636" s="481"/>
      <c r="C3636" s="481"/>
      <c r="D3636" s="481"/>
      <c r="E3636" s="481"/>
      <c r="F3636" s="339"/>
      <c r="G3636" s="340" t="str">
        <f>IF(ISNUMBER(E3636),E3636/'Bulk DivVar Analysis'!$I$114,"")</f>
        <v/>
      </c>
      <c r="H3636" s="338" t="str">
        <f>IF(ISNUMBER(E3636), IF(G3636&gt;'Bulk DivVar Analysis'!$J$116,"Pass","Fail"),"")</f>
        <v/>
      </c>
      <c r="I3636" s="338" t="str">
        <f t="shared" si="58"/>
        <v/>
      </c>
      <c r="J3636" s="339"/>
      <c r="K3636" s="339"/>
      <c r="L3636" s="339"/>
      <c r="M3636" s="339"/>
      <c r="N3636" s="339"/>
      <c r="O3636" s="339"/>
      <c r="P3636" s="339"/>
      <c r="Q3636" s="339"/>
    </row>
    <row r="3637" spans="1:17" ht="13.5" customHeight="1">
      <c r="A3637" s="481"/>
      <c r="B3637" s="481"/>
      <c r="C3637" s="481"/>
      <c r="D3637" s="481"/>
      <c r="E3637" s="481"/>
      <c r="F3637" s="339"/>
      <c r="G3637" s="340" t="str">
        <f>IF(ISNUMBER(E3637),E3637/'Bulk DivVar Analysis'!$I$114,"")</f>
        <v/>
      </c>
      <c r="H3637" s="338" t="str">
        <f>IF(ISNUMBER(E3637), IF(G3637&gt;'Bulk DivVar Analysis'!$J$116,"Pass","Fail"),"")</f>
        <v/>
      </c>
      <c r="I3637" s="338" t="str">
        <f t="shared" si="58"/>
        <v/>
      </c>
      <c r="J3637" s="339"/>
      <c r="K3637" s="339"/>
      <c r="L3637" s="339"/>
      <c r="M3637" s="339"/>
      <c r="N3637" s="339"/>
      <c r="O3637" s="339"/>
      <c r="P3637" s="339"/>
      <c r="Q3637" s="339"/>
    </row>
    <row r="3638" spans="1:17" ht="13.5" customHeight="1">
      <c r="A3638" s="481"/>
      <c r="B3638" s="481"/>
      <c r="C3638" s="481"/>
      <c r="D3638" s="481"/>
      <c r="E3638" s="481"/>
      <c r="F3638" s="339"/>
      <c r="G3638" s="340" t="str">
        <f>IF(ISNUMBER(E3638),E3638/'Bulk DivVar Analysis'!$I$114,"")</f>
        <v/>
      </c>
      <c r="H3638" s="338" t="str">
        <f>IF(ISNUMBER(E3638), IF(G3638&gt;'Bulk DivVar Analysis'!$J$116,"Pass","Fail"),"")</f>
        <v/>
      </c>
      <c r="I3638" s="338" t="str">
        <f t="shared" si="58"/>
        <v/>
      </c>
      <c r="J3638" s="339"/>
      <c r="K3638" s="339"/>
      <c r="L3638" s="339"/>
      <c r="M3638" s="339"/>
      <c r="N3638" s="339"/>
      <c r="O3638" s="339"/>
      <c r="P3638" s="339"/>
      <c r="Q3638" s="339"/>
    </row>
    <row r="3639" spans="1:17" ht="13.5" customHeight="1">
      <c r="A3639" s="481"/>
      <c r="B3639" s="481"/>
      <c r="C3639" s="481"/>
      <c r="D3639" s="481"/>
      <c r="E3639" s="481"/>
      <c r="F3639" s="339"/>
      <c r="G3639" s="340" t="str">
        <f>IF(ISNUMBER(E3639),E3639/'Bulk DivVar Analysis'!$I$114,"")</f>
        <v/>
      </c>
      <c r="H3639" s="338" t="str">
        <f>IF(ISNUMBER(E3639), IF(G3639&gt;'Bulk DivVar Analysis'!$J$116,"Pass","Fail"),"")</f>
        <v/>
      </c>
      <c r="I3639" s="338" t="str">
        <f t="shared" si="58"/>
        <v/>
      </c>
      <c r="J3639" s="339"/>
      <c r="K3639" s="339"/>
      <c r="L3639" s="339"/>
      <c r="M3639" s="339"/>
      <c r="N3639" s="339"/>
      <c r="O3639" s="339"/>
      <c r="P3639" s="339"/>
      <c r="Q3639" s="339"/>
    </row>
    <row r="3640" spans="1:17" ht="13.5" customHeight="1">
      <c r="A3640" s="481"/>
      <c r="B3640" s="481"/>
      <c r="C3640" s="481"/>
      <c r="D3640" s="481"/>
      <c r="E3640" s="481"/>
      <c r="F3640" s="339"/>
      <c r="G3640" s="340" t="str">
        <f>IF(ISNUMBER(E3640),E3640/'Bulk DivVar Analysis'!$I$114,"")</f>
        <v/>
      </c>
      <c r="H3640" s="338" t="str">
        <f>IF(ISNUMBER(E3640), IF(G3640&gt;'Bulk DivVar Analysis'!$J$116,"Pass","Fail"),"")</f>
        <v/>
      </c>
      <c r="I3640" s="338" t="str">
        <f t="shared" si="58"/>
        <v/>
      </c>
      <c r="J3640" s="339"/>
      <c r="K3640" s="339"/>
      <c r="L3640" s="339"/>
      <c r="M3640" s="339"/>
      <c r="N3640" s="339"/>
      <c r="O3640" s="339"/>
      <c r="P3640" s="339"/>
      <c r="Q3640" s="339"/>
    </row>
    <row r="3641" spans="1:17" ht="13.5" customHeight="1">
      <c r="A3641" s="481"/>
      <c r="B3641" s="481"/>
      <c r="C3641" s="481"/>
      <c r="D3641" s="481"/>
      <c r="E3641" s="481"/>
      <c r="F3641" s="339"/>
      <c r="G3641" s="340" t="str">
        <f>IF(ISNUMBER(E3641),E3641/'Bulk DivVar Analysis'!$I$114,"")</f>
        <v/>
      </c>
      <c r="H3641" s="338" t="str">
        <f>IF(ISNUMBER(E3641), IF(G3641&gt;'Bulk DivVar Analysis'!$J$116,"Pass","Fail"),"")</f>
        <v/>
      </c>
      <c r="I3641" s="338" t="str">
        <f t="shared" si="58"/>
        <v/>
      </c>
      <c r="J3641" s="339"/>
      <c r="K3641" s="339"/>
      <c r="L3641" s="339"/>
      <c r="M3641" s="339"/>
      <c r="N3641" s="339"/>
      <c r="O3641" s="339"/>
      <c r="P3641" s="339"/>
      <c r="Q3641" s="339"/>
    </row>
    <row r="3642" spans="1:17" ht="13.5" customHeight="1">
      <c r="A3642" s="481"/>
      <c r="B3642" s="481"/>
      <c r="C3642" s="481"/>
      <c r="D3642" s="481"/>
      <c r="E3642" s="481"/>
      <c r="F3642" s="339"/>
      <c r="G3642" s="340" t="str">
        <f>IF(ISNUMBER(E3642),E3642/'Bulk DivVar Analysis'!$I$114,"")</f>
        <v/>
      </c>
      <c r="H3642" s="338" t="str">
        <f>IF(ISNUMBER(E3642), IF(G3642&gt;'Bulk DivVar Analysis'!$J$116,"Pass","Fail"),"")</f>
        <v/>
      </c>
      <c r="I3642" s="338" t="str">
        <f t="shared" si="58"/>
        <v/>
      </c>
      <c r="J3642" s="339"/>
      <c r="K3642" s="339"/>
      <c r="L3642" s="339"/>
      <c r="M3642" s="339"/>
      <c r="N3642" s="339"/>
      <c r="O3642" s="339"/>
      <c r="P3642" s="339"/>
      <c r="Q3642" s="339"/>
    </row>
    <row r="3643" spans="1:17" ht="13.5" customHeight="1">
      <c r="A3643" s="481"/>
      <c r="B3643" s="481"/>
      <c r="C3643" s="481"/>
      <c r="D3643" s="481"/>
      <c r="E3643" s="481"/>
      <c r="F3643" s="339"/>
      <c r="G3643" s="340" t="str">
        <f>IF(ISNUMBER(E3643),E3643/'Bulk DivVar Analysis'!$I$114,"")</f>
        <v/>
      </c>
      <c r="H3643" s="338" t="str">
        <f>IF(ISNUMBER(E3643), IF(G3643&gt;'Bulk DivVar Analysis'!$J$116,"Pass","Fail"),"")</f>
        <v/>
      </c>
      <c r="I3643" s="338" t="str">
        <f t="shared" si="58"/>
        <v/>
      </c>
      <c r="J3643" s="339"/>
      <c r="K3643" s="339"/>
      <c r="L3643" s="339"/>
      <c r="M3643" s="339"/>
      <c r="N3643" s="339"/>
      <c r="O3643" s="339"/>
      <c r="P3643" s="339"/>
      <c r="Q3643" s="339"/>
    </row>
    <row r="3644" spans="1:17" ht="13.5" customHeight="1">
      <c r="A3644" s="481"/>
      <c r="B3644" s="481"/>
      <c r="C3644" s="481"/>
      <c r="D3644" s="481"/>
      <c r="E3644" s="481"/>
      <c r="F3644" s="339"/>
      <c r="G3644" s="340" t="str">
        <f>IF(ISNUMBER(E3644),E3644/'Bulk DivVar Analysis'!$I$114,"")</f>
        <v/>
      </c>
      <c r="H3644" s="338" t="str">
        <f>IF(ISNUMBER(E3644), IF(G3644&gt;'Bulk DivVar Analysis'!$J$116,"Pass","Fail"),"")</f>
        <v/>
      </c>
      <c r="I3644" s="338" t="str">
        <f t="shared" si="58"/>
        <v/>
      </c>
      <c r="J3644" s="339"/>
      <c r="K3644" s="339"/>
      <c r="L3644" s="339"/>
      <c r="M3644" s="339"/>
      <c r="N3644" s="339"/>
      <c r="O3644" s="339"/>
      <c r="P3644" s="339"/>
      <c r="Q3644" s="339"/>
    </row>
    <row r="3645" spans="1:17" ht="13.5" customHeight="1">
      <c r="A3645" s="481"/>
      <c r="B3645" s="481"/>
      <c r="C3645" s="481"/>
      <c r="D3645" s="481"/>
      <c r="E3645" s="481"/>
      <c r="F3645" s="339"/>
      <c r="G3645" s="340" t="str">
        <f>IF(ISNUMBER(E3645),E3645/'Bulk DivVar Analysis'!$I$114,"")</f>
        <v/>
      </c>
      <c r="H3645" s="338" t="str">
        <f>IF(ISNUMBER(E3645), IF(G3645&gt;'Bulk DivVar Analysis'!$J$116,"Pass","Fail"),"")</f>
        <v/>
      </c>
      <c r="I3645" s="338" t="str">
        <f t="shared" si="58"/>
        <v/>
      </c>
      <c r="J3645" s="339"/>
      <c r="K3645" s="339"/>
      <c r="L3645" s="339"/>
      <c r="M3645" s="339"/>
      <c r="N3645" s="339"/>
      <c r="O3645" s="339"/>
      <c r="P3645" s="339"/>
      <c r="Q3645" s="339"/>
    </row>
    <row r="3646" spans="1:17" ht="13.5" customHeight="1">
      <c r="A3646" s="481"/>
      <c r="B3646" s="481"/>
      <c r="C3646" s="481"/>
      <c r="D3646" s="481"/>
      <c r="E3646" s="481"/>
      <c r="F3646" s="339"/>
      <c r="G3646" s="340" t="str">
        <f>IF(ISNUMBER(E3646),E3646/'Bulk DivVar Analysis'!$I$114,"")</f>
        <v/>
      </c>
      <c r="H3646" s="338" t="str">
        <f>IF(ISNUMBER(E3646), IF(G3646&gt;'Bulk DivVar Analysis'!$J$116,"Pass","Fail"),"")</f>
        <v/>
      </c>
      <c r="I3646" s="338" t="str">
        <f t="shared" si="58"/>
        <v/>
      </c>
      <c r="J3646" s="339"/>
      <c r="K3646" s="339"/>
      <c r="L3646" s="339"/>
      <c r="M3646" s="339"/>
      <c r="N3646" s="339"/>
      <c r="O3646" s="339"/>
      <c r="P3646" s="339"/>
      <c r="Q3646" s="339"/>
    </row>
    <row r="3647" spans="1:17" ht="13.5" customHeight="1">
      <c r="A3647" s="481"/>
      <c r="B3647" s="481"/>
      <c r="C3647" s="481"/>
      <c r="D3647" s="481"/>
      <c r="E3647" s="481"/>
      <c r="F3647" s="339"/>
      <c r="G3647" s="340" t="str">
        <f>IF(ISNUMBER(E3647),E3647/'Bulk DivVar Analysis'!$I$114,"")</f>
        <v/>
      </c>
      <c r="H3647" s="338" t="str">
        <f>IF(ISNUMBER(E3647), IF(G3647&gt;'Bulk DivVar Analysis'!$J$116,"Pass","Fail"),"")</f>
        <v/>
      </c>
      <c r="I3647" s="338" t="str">
        <f t="shared" si="58"/>
        <v/>
      </c>
      <c r="J3647" s="339"/>
      <c r="K3647" s="339"/>
      <c r="L3647" s="339"/>
      <c r="M3647" s="339"/>
      <c r="N3647" s="339"/>
      <c r="O3647" s="339"/>
      <c r="P3647" s="339"/>
      <c r="Q3647" s="339"/>
    </row>
    <row r="3648" spans="1:17" ht="13.5" customHeight="1">
      <c r="A3648" s="481"/>
      <c r="B3648" s="481"/>
      <c r="C3648" s="481"/>
      <c r="D3648" s="481"/>
      <c r="E3648" s="481"/>
      <c r="F3648" s="339"/>
      <c r="G3648" s="340" t="str">
        <f>IF(ISNUMBER(E3648),E3648/'Bulk DivVar Analysis'!$I$114,"")</f>
        <v/>
      </c>
      <c r="H3648" s="338" t="str">
        <f>IF(ISNUMBER(E3648), IF(G3648&gt;'Bulk DivVar Analysis'!$J$116,"Pass","Fail"),"")</f>
        <v/>
      </c>
      <c r="I3648" s="338" t="str">
        <f t="shared" si="58"/>
        <v/>
      </c>
      <c r="J3648" s="339"/>
      <c r="K3648" s="339"/>
      <c r="L3648" s="339"/>
      <c r="M3648" s="339"/>
      <c r="N3648" s="339"/>
      <c r="O3648" s="339"/>
      <c r="P3648" s="339"/>
      <c r="Q3648" s="339"/>
    </row>
    <row r="3649" spans="1:17" ht="13.5" customHeight="1">
      <c r="A3649" s="481"/>
      <c r="B3649" s="481"/>
      <c r="C3649" s="481"/>
      <c r="D3649" s="481"/>
      <c r="E3649" s="481"/>
      <c r="F3649" s="339"/>
      <c r="G3649" s="340" t="str">
        <f>IF(ISNUMBER(E3649),E3649/'Bulk DivVar Analysis'!$I$114,"")</f>
        <v/>
      </c>
      <c r="H3649" s="338" t="str">
        <f>IF(ISNUMBER(E3649), IF(G3649&gt;'Bulk DivVar Analysis'!$J$116,"Pass","Fail"),"")</f>
        <v/>
      </c>
      <c r="I3649" s="338" t="str">
        <f t="shared" si="58"/>
        <v/>
      </c>
      <c r="J3649" s="339"/>
      <c r="K3649" s="339"/>
      <c r="L3649" s="339"/>
      <c r="M3649" s="339"/>
      <c r="N3649" s="339"/>
      <c r="O3649" s="339"/>
      <c r="P3649" s="339"/>
      <c r="Q3649" s="339"/>
    </row>
    <row r="3650" spans="1:17" ht="13.5" customHeight="1">
      <c r="A3650" s="481"/>
      <c r="B3650" s="481"/>
      <c r="C3650" s="481"/>
      <c r="D3650" s="481"/>
      <c r="E3650" s="481"/>
      <c r="F3650" s="339"/>
      <c r="G3650" s="340" t="str">
        <f>IF(ISNUMBER(E3650),E3650/'Bulk DivVar Analysis'!$I$114,"")</f>
        <v/>
      </c>
      <c r="H3650" s="338" t="str">
        <f>IF(ISNUMBER(E3650), IF(G3650&gt;'Bulk DivVar Analysis'!$J$116,"Pass","Fail"),"")</f>
        <v/>
      </c>
      <c r="I3650" s="338" t="str">
        <f t="shared" si="58"/>
        <v/>
      </c>
      <c r="J3650" s="339"/>
      <c r="K3650" s="339"/>
      <c r="L3650" s="339"/>
      <c r="M3650" s="339"/>
      <c r="N3650" s="339"/>
      <c r="O3650" s="339"/>
      <c r="P3650" s="339"/>
      <c r="Q3650" s="339"/>
    </row>
    <row r="3651" spans="1:17" ht="13.5" customHeight="1">
      <c r="A3651" s="481"/>
      <c r="B3651" s="481"/>
      <c r="C3651" s="481"/>
      <c r="D3651" s="481"/>
      <c r="E3651" s="481"/>
      <c r="F3651" s="339"/>
      <c r="G3651" s="340" t="str">
        <f>IF(ISNUMBER(E3651),E3651/'Bulk DivVar Analysis'!$I$114,"")</f>
        <v/>
      </c>
      <c r="H3651" s="338" t="str">
        <f>IF(ISNUMBER(E3651), IF(G3651&gt;'Bulk DivVar Analysis'!$J$116,"Pass","Fail"),"")</f>
        <v/>
      </c>
      <c r="I3651" s="338" t="str">
        <f t="shared" ref="I3651:I3714" si="59">_xlfn.TEXTJOIN("_",TRUE,B3651,C3651)</f>
        <v/>
      </c>
      <c r="J3651" s="339"/>
      <c r="K3651" s="339"/>
      <c r="L3651" s="339"/>
      <c r="M3651" s="339"/>
      <c r="N3651" s="339"/>
      <c r="O3651" s="339"/>
      <c r="P3651" s="339"/>
      <c r="Q3651" s="339"/>
    </row>
    <row r="3652" spans="1:17" ht="13.5" customHeight="1">
      <c r="A3652" s="481"/>
      <c r="B3652" s="481"/>
      <c r="C3652" s="481"/>
      <c r="D3652" s="481"/>
      <c r="E3652" s="481"/>
      <c r="F3652" s="339"/>
      <c r="G3652" s="340" t="str">
        <f>IF(ISNUMBER(E3652),E3652/'Bulk DivVar Analysis'!$I$114,"")</f>
        <v/>
      </c>
      <c r="H3652" s="338" t="str">
        <f>IF(ISNUMBER(E3652), IF(G3652&gt;'Bulk DivVar Analysis'!$J$116,"Pass","Fail"),"")</f>
        <v/>
      </c>
      <c r="I3652" s="338" t="str">
        <f t="shared" si="59"/>
        <v/>
      </c>
      <c r="J3652" s="339"/>
      <c r="K3652" s="339"/>
      <c r="L3652" s="339"/>
      <c r="M3652" s="339"/>
      <c r="N3652" s="339"/>
      <c r="O3652" s="339"/>
      <c r="P3652" s="339"/>
      <c r="Q3652" s="339"/>
    </row>
    <row r="3653" spans="1:17" ht="13.5" customHeight="1">
      <c r="A3653" s="481"/>
      <c r="B3653" s="481"/>
      <c r="C3653" s="481"/>
      <c r="D3653" s="481"/>
      <c r="E3653" s="481"/>
      <c r="F3653" s="339"/>
      <c r="G3653" s="340" t="str">
        <f>IF(ISNUMBER(E3653),E3653/'Bulk DivVar Analysis'!$I$114,"")</f>
        <v/>
      </c>
      <c r="H3653" s="338" t="str">
        <f>IF(ISNUMBER(E3653), IF(G3653&gt;'Bulk DivVar Analysis'!$J$116,"Pass","Fail"),"")</f>
        <v/>
      </c>
      <c r="I3653" s="338" t="str">
        <f t="shared" si="59"/>
        <v/>
      </c>
      <c r="J3653" s="339"/>
      <c r="K3653" s="339"/>
      <c r="L3653" s="339"/>
      <c r="M3653" s="339"/>
      <c r="N3653" s="339"/>
      <c r="O3653" s="339"/>
      <c r="P3653" s="339"/>
      <c r="Q3653" s="339"/>
    </row>
    <row r="3654" spans="1:17" ht="13.5" customHeight="1">
      <c r="A3654" s="481"/>
      <c r="B3654" s="481"/>
      <c r="C3654" s="481"/>
      <c r="D3654" s="481"/>
      <c r="E3654" s="481"/>
      <c r="F3654" s="339"/>
      <c r="G3654" s="340" t="str">
        <f>IF(ISNUMBER(E3654),E3654/'Bulk DivVar Analysis'!$I$114,"")</f>
        <v/>
      </c>
      <c r="H3654" s="338" t="str">
        <f>IF(ISNUMBER(E3654), IF(G3654&gt;'Bulk DivVar Analysis'!$J$116,"Pass","Fail"),"")</f>
        <v/>
      </c>
      <c r="I3654" s="338" t="str">
        <f t="shared" si="59"/>
        <v/>
      </c>
      <c r="J3654" s="339"/>
      <c r="K3654" s="339"/>
      <c r="L3654" s="339"/>
      <c r="M3654" s="339"/>
      <c r="N3654" s="339"/>
      <c r="O3654" s="339"/>
      <c r="P3654" s="339"/>
      <c r="Q3654" s="339"/>
    </row>
    <row r="3655" spans="1:17" ht="13.5" customHeight="1">
      <c r="A3655" s="481"/>
      <c r="B3655" s="481"/>
      <c r="C3655" s="481"/>
      <c r="D3655" s="481"/>
      <c r="E3655" s="481"/>
      <c r="F3655" s="339"/>
      <c r="G3655" s="340" t="str">
        <f>IF(ISNUMBER(E3655),E3655/'Bulk DivVar Analysis'!$I$114,"")</f>
        <v/>
      </c>
      <c r="H3655" s="338" t="str">
        <f>IF(ISNUMBER(E3655), IF(G3655&gt;'Bulk DivVar Analysis'!$J$116,"Pass","Fail"),"")</f>
        <v/>
      </c>
      <c r="I3655" s="338" t="str">
        <f t="shared" si="59"/>
        <v/>
      </c>
      <c r="J3655" s="339"/>
      <c r="K3655" s="339"/>
      <c r="L3655" s="339"/>
      <c r="M3655" s="339"/>
      <c r="N3655" s="339"/>
      <c r="O3655" s="339"/>
      <c r="P3655" s="339"/>
      <c r="Q3655" s="339"/>
    </row>
    <row r="3656" spans="1:17" ht="13.5" customHeight="1">
      <c r="A3656" s="481"/>
      <c r="B3656" s="481"/>
      <c r="C3656" s="481"/>
      <c r="D3656" s="481"/>
      <c r="E3656" s="481"/>
      <c r="F3656" s="339"/>
      <c r="G3656" s="340" t="str">
        <f>IF(ISNUMBER(E3656),E3656/'Bulk DivVar Analysis'!$I$114,"")</f>
        <v/>
      </c>
      <c r="H3656" s="338" t="str">
        <f>IF(ISNUMBER(E3656), IF(G3656&gt;'Bulk DivVar Analysis'!$J$116,"Pass","Fail"),"")</f>
        <v/>
      </c>
      <c r="I3656" s="338" t="str">
        <f t="shared" si="59"/>
        <v/>
      </c>
      <c r="J3656" s="339"/>
      <c r="K3656" s="339"/>
      <c r="L3656" s="339"/>
      <c r="M3656" s="339"/>
      <c r="N3656" s="339"/>
      <c r="O3656" s="339"/>
      <c r="P3656" s="339"/>
      <c r="Q3656" s="339"/>
    </row>
    <row r="3657" spans="1:17" ht="13.5" customHeight="1">
      <c r="A3657" s="481"/>
      <c r="B3657" s="481"/>
      <c r="C3657" s="481"/>
      <c r="D3657" s="481"/>
      <c r="E3657" s="481"/>
      <c r="F3657" s="339"/>
      <c r="G3657" s="340" t="str">
        <f>IF(ISNUMBER(E3657),E3657/'Bulk DivVar Analysis'!$I$114,"")</f>
        <v/>
      </c>
      <c r="H3657" s="338" t="str">
        <f>IF(ISNUMBER(E3657), IF(G3657&gt;'Bulk DivVar Analysis'!$J$116,"Pass","Fail"),"")</f>
        <v/>
      </c>
      <c r="I3657" s="338" t="str">
        <f t="shared" si="59"/>
        <v/>
      </c>
      <c r="J3657" s="339"/>
      <c r="K3657" s="339"/>
      <c r="L3657" s="339"/>
      <c r="M3657" s="339"/>
      <c r="N3657" s="339"/>
      <c r="O3657" s="339"/>
      <c r="P3657" s="339"/>
      <c r="Q3657" s="339"/>
    </row>
    <row r="3658" spans="1:17" ht="13.5" customHeight="1">
      <c r="A3658" s="481"/>
      <c r="B3658" s="481"/>
      <c r="C3658" s="481"/>
      <c r="D3658" s="481"/>
      <c r="E3658" s="481"/>
      <c r="F3658" s="339"/>
      <c r="G3658" s="340" t="str">
        <f>IF(ISNUMBER(E3658),E3658/'Bulk DivVar Analysis'!$I$114,"")</f>
        <v/>
      </c>
      <c r="H3658" s="338" t="str">
        <f>IF(ISNUMBER(E3658), IF(G3658&gt;'Bulk DivVar Analysis'!$J$116,"Pass","Fail"),"")</f>
        <v/>
      </c>
      <c r="I3658" s="338" t="str">
        <f t="shared" si="59"/>
        <v/>
      </c>
      <c r="J3658" s="339"/>
      <c r="K3658" s="339"/>
      <c r="L3658" s="339"/>
      <c r="M3658" s="339"/>
      <c r="N3658" s="339"/>
      <c r="O3658" s="339"/>
      <c r="P3658" s="339"/>
      <c r="Q3658" s="339"/>
    </row>
    <row r="3659" spans="1:17" ht="13.5" customHeight="1">
      <c r="A3659" s="481"/>
      <c r="B3659" s="481"/>
      <c r="C3659" s="481"/>
      <c r="D3659" s="481"/>
      <c r="E3659" s="481"/>
      <c r="F3659" s="339"/>
      <c r="G3659" s="340" t="str">
        <f>IF(ISNUMBER(E3659),E3659/'Bulk DivVar Analysis'!$I$114,"")</f>
        <v/>
      </c>
      <c r="H3659" s="338" t="str">
        <f>IF(ISNUMBER(E3659), IF(G3659&gt;'Bulk DivVar Analysis'!$J$116,"Pass","Fail"),"")</f>
        <v/>
      </c>
      <c r="I3659" s="338" t="str">
        <f t="shared" si="59"/>
        <v/>
      </c>
      <c r="J3659" s="339"/>
      <c r="K3659" s="339"/>
      <c r="L3659" s="339"/>
      <c r="M3659" s="339"/>
      <c r="N3659" s="339"/>
      <c r="O3659" s="339"/>
      <c r="P3659" s="339"/>
      <c r="Q3659" s="339"/>
    </row>
    <row r="3660" spans="1:17" ht="13.5" customHeight="1">
      <c r="A3660" s="481"/>
      <c r="B3660" s="481"/>
      <c r="C3660" s="481"/>
      <c r="D3660" s="481"/>
      <c r="E3660" s="481"/>
      <c r="F3660" s="339"/>
      <c r="G3660" s="340" t="str">
        <f>IF(ISNUMBER(E3660),E3660/'Bulk DivVar Analysis'!$I$114,"")</f>
        <v/>
      </c>
      <c r="H3660" s="338" t="str">
        <f>IF(ISNUMBER(E3660), IF(G3660&gt;'Bulk DivVar Analysis'!$J$116,"Pass","Fail"),"")</f>
        <v/>
      </c>
      <c r="I3660" s="338" t="str">
        <f t="shared" si="59"/>
        <v/>
      </c>
      <c r="J3660" s="339"/>
      <c r="K3660" s="339"/>
      <c r="L3660" s="339"/>
      <c r="M3660" s="339"/>
      <c r="N3660" s="339"/>
      <c r="O3660" s="339"/>
      <c r="P3660" s="339"/>
      <c r="Q3660" s="339"/>
    </row>
    <row r="3661" spans="1:17" ht="13.5" customHeight="1">
      <c r="A3661" s="481"/>
      <c r="B3661" s="481"/>
      <c r="C3661" s="481"/>
      <c r="D3661" s="481"/>
      <c r="E3661" s="481"/>
      <c r="F3661" s="339"/>
      <c r="G3661" s="340" t="str">
        <f>IF(ISNUMBER(E3661),E3661/'Bulk DivVar Analysis'!$I$114,"")</f>
        <v/>
      </c>
      <c r="H3661" s="338" t="str">
        <f>IF(ISNUMBER(E3661), IF(G3661&gt;'Bulk DivVar Analysis'!$J$116,"Pass","Fail"),"")</f>
        <v/>
      </c>
      <c r="I3661" s="338" t="str">
        <f t="shared" si="59"/>
        <v/>
      </c>
      <c r="J3661" s="339"/>
      <c r="K3661" s="339"/>
      <c r="L3661" s="339"/>
      <c r="M3661" s="339"/>
      <c r="N3661" s="339"/>
      <c r="O3661" s="339"/>
      <c r="P3661" s="339"/>
      <c r="Q3661" s="339"/>
    </row>
    <row r="3662" spans="1:17" ht="13.5" customHeight="1">
      <c r="A3662" s="481"/>
      <c r="B3662" s="481"/>
      <c r="C3662" s="481"/>
      <c r="D3662" s="481"/>
      <c r="E3662" s="481"/>
      <c r="F3662" s="339"/>
      <c r="G3662" s="340" t="str">
        <f>IF(ISNUMBER(E3662),E3662/'Bulk DivVar Analysis'!$I$114,"")</f>
        <v/>
      </c>
      <c r="H3662" s="338" t="str">
        <f>IF(ISNUMBER(E3662), IF(G3662&gt;'Bulk DivVar Analysis'!$J$116,"Pass","Fail"),"")</f>
        <v/>
      </c>
      <c r="I3662" s="338" t="str">
        <f t="shared" si="59"/>
        <v/>
      </c>
      <c r="J3662" s="339"/>
      <c r="K3662" s="339"/>
      <c r="L3662" s="339"/>
      <c r="M3662" s="339"/>
      <c r="N3662" s="339"/>
      <c r="O3662" s="339"/>
      <c r="P3662" s="339"/>
      <c r="Q3662" s="339"/>
    </row>
    <row r="3663" spans="1:17" ht="13.5" customHeight="1">
      <c r="A3663" s="481"/>
      <c r="B3663" s="481"/>
      <c r="C3663" s="481"/>
      <c r="D3663" s="481"/>
      <c r="E3663" s="481"/>
      <c r="F3663" s="339"/>
      <c r="G3663" s="340" t="str">
        <f>IF(ISNUMBER(E3663),E3663/'Bulk DivVar Analysis'!$I$114,"")</f>
        <v/>
      </c>
      <c r="H3663" s="338" t="str">
        <f>IF(ISNUMBER(E3663), IF(G3663&gt;'Bulk DivVar Analysis'!$J$116,"Pass","Fail"),"")</f>
        <v/>
      </c>
      <c r="I3663" s="338" t="str">
        <f t="shared" si="59"/>
        <v/>
      </c>
      <c r="J3663" s="339"/>
      <c r="K3663" s="339"/>
      <c r="L3663" s="339"/>
      <c r="M3663" s="339"/>
      <c r="N3663" s="339"/>
      <c r="O3663" s="339"/>
      <c r="P3663" s="339"/>
      <c r="Q3663" s="339"/>
    </row>
    <row r="3664" spans="1:17" ht="13.5" customHeight="1">
      <c r="A3664" s="481"/>
      <c r="B3664" s="481"/>
      <c r="C3664" s="481"/>
      <c r="D3664" s="481"/>
      <c r="E3664" s="481"/>
      <c r="F3664" s="339"/>
      <c r="G3664" s="340" t="str">
        <f>IF(ISNUMBER(E3664),E3664/'Bulk DivVar Analysis'!$I$114,"")</f>
        <v/>
      </c>
      <c r="H3664" s="338" t="str">
        <f>IF(ISNUMBER(E3664), IF(G3664&gt;'Bulk DivVar Analysis'!$J$116,"Pass","Fail"),"")</f>
        <v/>
      </c>
      <c r="I3664" s="338" t="str">
        <f t="shared" si="59"/>
        <v/>
      </c>
      <c r="J3664" s="339"/>
      <c r="K3664" s="339"/>
      <c r="L3664" s="339"/>
      <c r="M3664" s="339"/>
      <c r="N3664" s="339"/>
      <c r="O3664" s="339"/>
      <c r="P3664" s="339"/>
      <c r="Q3664" s="339"/>
    </row>
    <row r="3665" spans="1:17" ht="13.5" customHeight="1">
      <c r="A3665" s="481"/>
      <c r="B3665" s="481"/>
      <c r="C3665" s="481"/>
      <c r="D3665" s="481"/>
      <c r="E3665" s="481"/>
      <c r="F3665" s="339"/>
      <c r="G3665" s="340" t="str">
        <f>IF(ISNUMBER(E3665),E3665/'Bulk DivVar Analysis'!$I$114,"")</f>
        <v/>
      </c>
      <c r="H3665" s="338" t="str">
        <f>IF(ISNUMBER(E3665), IF(G3665&gt;'Bulk DivVar Analysis'!$J$116,"Pass","Fail"),"")</f>
        <v/>
      </c>
      <c r="I3665" s="338" t="str">
        <f t="shared" si="59"/>
        <v/>
      </c>
      <c r="J3665" s="339"/>
      <c r="K3665" s="339"/>
      <c r="L3665" s="339"/>
      <c r="M3665" s="339"/>
      <c r="N3665" s="339"/>
      <c r="O3665" s="339"/>
      <c r="P3665" s="339"/>
      <c r="Q3665" s="339"/>
    </row>
    <row r="3666" spans="1:17" ht="13.5" customHeight="1">
      <c r="A3666" s="481"/>
      <c r="B3666" s="481"/>
      <c r="C3666" s="481"/>
      <c r="D3666" s="481"/>
      <c r="E3666" s="481"/>
      <c r="F3666" s="339"/>
      <c r="G3666" s="340" t="str">
        <f>IF(ISNUMBER(E3666),E3666/'Bulk DivVar Analysis'!$I$114,"")</f>
        <v/>
      </c>
      <c r="H3666" s="338" t="str">
        <f>IF(ISNUMBER(E3666), IF(G3666&gt;'Bulk DivVar Analysis'!$J$116,"Pass","Fail"),"")</f>
        <v/>
      </c>
      <c r="I3666" s="338" t="str">
        <f t="shared" si="59"/>
        <v/>
      </c>
      <c r="J3666" s="339"/>
      <c r="K3666" s="339"/>
      <c r="L3666" s="339"/>
      <c r="M3666" s="339"/>
      <c r="N3666" s="339"/>
      <c r="O3666" s="339"/>
      <c r="P3666" s="339"/>
      <c r="Q3666" s="339"/>
    </row>
    <row r="3667" spans="1:17" ht="13.5" customHeight="1">
      <c r="A3667" s="481"/>
      <c r="B3667" s="481"/>
      <c r="C3667" s="481"/>
      <c r="D3667" s="481"/>
      <c r="E3667" s="481"/>
      <c r="F3667" s="339"/>
      <c r="G3667" s="340" t="str">
        <f>IF(ISNUMBER(E3667),E3667/'Bulk DivVar Analysis'!$I$114,"")</f>
        <v/>
      </c>
      <c r="H3667" s="338" t="str">
        <f>IF(ISNUMBER(E3667), IF(G3667&gt;'Bulk DivVar Analysis'!$J$116,"Pass","Fail"),"")</f>
        <v/>
      </c>
      <c r="I3667" s="338" t="str">
        <f t="shared" si="59"/>
        <v/>
      </c>
      <c r="J3667" s="339"/>
      <c r="K3667" s="339"/>
      <c r="L3667" s="339"/>
      <c r="M3667" s="339"/>
      <c r="N3667" s="339"/>
      <c r="O3667" s="339"/>
      <c r="P3667" s="339"/>
      <c r="Q3667" s="339"/>
    </row>
    <row r="3668" spans="1:17" ht="13.5" customHeight="1">
      <c r="A3668" s="481"/>
      <c r="B3668" s="481"/>
      <c r="C3668" s="481"/>
      <c r="D3668" s="481"/>
      <c r="E3668" s="481"/>
      <c r="F3668" s="339"/>
      <c r="G3668" s="340" t="str">
        <f>IF(ISNUMBER(E3668),E3668/'Bulk DivVar Analysis'!$I$114,"")</f>
        <v/>
      </c>
      <c r="H3668" s="338" t="str">
        <f>IF(ISNUMBER(E3668), IF(G3668&gt;'Bulk DivVar Analysis'!$J$116,"Pass","Fail"),"")</f>
        <v/>
      </c>
      <c r="I3668" s="338" t="str">
        <f t="shared" si="59"/>
        <v/>
      </c>
      <c r="J3668" s="339"/>
      <c r="K3668" s="339"/>
      <c r="L3668" s="339"/>
      <c r="M3668" s="339"/>
      <c r="N3668" s="339"/>
      <c r="O3668" s="339"/>
      <c r="P3668" s="339"/>
      <c r="Q3668" s="339"/>
    </row>
    <row r="3669" spans="1:17" ht="13.5" customHeight="1">
      <c r="A3669" s="481"/>
      <c r="B3669" s="481"/>
      <c r="C3669" s="481"/>
      <c r="D3669" s="481"/>
      <c r="E3669" s="481"/>
      <c r="F3669" s="339"/>
      <c r="G3669" s="340" t="str">
        <f>IF(ISNUMBER(E3669),E3669/'Bulk DivVar Analysis'!$I$114,"")</f>
        <v/>
      </c>
      <c r="H3669" s="338" t="str">
        <f>IF(ISNUMBER(E3669), IF(G3669&gt;'Bulk DivVar Analysis'!$J$116,"Pass","Fail"),"")</f>
        <v/>
      </c>
      <c r="I3669" s="338" t="str">
        <f t="shared" si="59"/>
        <v/>
      </c>
      <c r="J3669" s="339"/>
      <c r="K3669" s="339"/>
      <c r="L3669" s="339"/>
      <c r="M3669" s="339"/>
      <c r="N3669" s="339"/>
      <c r="O3669" s="339"/>
      <c r="P3669" s="339"/>
      <c r="Q3669" s="339"/>
    </row>
    <row r="3670" spans="1:17" ht="13.5" customHeight="1">
      <c r="A3670" s="481"/>
      <c r="B3670" s="481"/>
      <c r="C3670" s="481"/>
      <c r="D3670" s="481"/>
      <c r="E3670" s="481"/>
      <c r="F3670" s="339"/>
      <c r="G3670" s="340" t="str">
        <f>IF(ISNUMBER(E3670),E3670/'Bulk DivVar Analysis'!$I$114,"")</f>
        <v/>
      </c>
      <c r="H3670" s="338" t="str">
        <f>IF(ISNUMBER(E3670), IF(G3670&gt;'Bulk DivVar Analysis'!$J$116,"Pass","Fail"),"")</f>
        <v/>
      </c>
      <c r="I3670" s="338" t="str">
        <f t="shared" si="59"/>
        <v/>
      </c>
      <c r="J3670" s="339"/>
      <c r="K3670" s="339"/>
      <c r="L3670" s="339"/>
      <c r="M3670" s="339"/>
      <c r="N3670" s="339"/>
      <c r="O3670" s="339"/>
      <c r="P3670" s="339"/>
      <c r="Q3670" s="339"/>
    </row>
    <row r="3671" spans="1:17" ht="13.5" customHeight="1">
      <c r="A3671" s="481"/>
      <c r="B3671" s="481"/>
      <c r="C3671" s="481"/>
      <c r="D3671" s="481"/>
      <c r="E3671" s="481"/>
      <c r="F3671" s="339"/>
      <c r="G3671" s="340" t="str">
        <f>IF(ISNUMBER(E3671),E3671/'Bulk DivVar Analysis'!$I$114,"")</f>
        <v/>
      </c>
      <c r="H3671" s="338" t="str">
        <f>IF(ISNUMBER(E3671), IF(G3671&gt;'Bulk DivVar Analysis'!$J$116,"Pass","Fail"),"")</f>
        <v/>
      </c>
      <c r="I3671" s="338" t="str">
        <f t="shared" si="59"/>
        <v/>
      </c>
      <c r="J3671" s="339"/>
      <c r="K3671" s="339"/>
      <c r="L3671" s="339"/>
      <c r="M3671" s="339"/>
      <c r="N3671" s="339"/>
      <c r="O3671" s="339"/>
      <c r="P3671" s="339"/>
      <c r="Q3671" s="339"/>
    </row>
    <row r="3672" spans="1:17" ht="13.5" customHeight="1">
      <c r="A3672" s="481"/>
      <c r="B3672" s="481"/>
      <c r="C3672" s="481"/>
      <c r="D3672" s="481"/>
      <c r="E3672" s="481"/>
      <c r="F3672" s="339"/>
      <c r="G3672" s="340" t="str">
        <f>IF(ISNUMBER(E3672),E3672/'Bulk DivVar Analysis'!$I$114,"")</f>
        <v/>
      </c>
      <c r="H3672" s="338" t="str">
        <f>IF(ISNUMBER(E3672), IF(G3672&gt;'Bulk DivVar Analysis'!$J$116,"Pass","Fail"),"")</f>
        <v/>
      </c>
      <c r="I3672" s="338" t="str">
        <f t="shared" si="59"/>
        <v/>
      </c>
      <c r="J3672" s="339"/>
      <c r="K3672" s="339"/>
      <c r="L3672" s="339"/>
      <c r="M3672" s="339"/>
      <c r="N3672" s="339"/>
      <c r="O3672" s="339"/>
      <c r="P3672" s="339"/>
      <c r="Q3672" s="339"/>
    </row>
    <row r="3673" spans="1:17" ht="13.5" customHeight="1">
      <c r="A3673" s="481"/>
      <c r="B3673" s="481"/>
      <c r="C3673" s="481"/>
      <c r="D3673" s="481"/>
      <c r="E3673" s="481"/>
      <c r="F3673" s="339"/>
      <c r="G3673" s="340" t="str">
        <f>IF(ISNUMBER(E3673),E3673/'Bulk DivVar Analysis'!$I$114,"")</f>
        <v/>
      </c>
      <c r="H3673" s="338" t="str">
        <f>IF(ISNUMBER(E3673), IF(G3673&gt;'Bulk DivVar Analysis'!$J$116,"Pass","Fail"),"")</f>
        <v/>
      </c>
      <c r="I3673" s="338" t="str">
        <f t="shared" si="59"/>
        <v/>
      </c>
      <c r="J3673" s="339"/>
      <c r="K3673" s="339"/>
      <c r="L3673" s="339"/>
      <c r="M3673" s="339"/>
      <c r="N3673" s="339"/>
      <c r="O3673" s="339"/>
      <c r="P3673" s="339"/>
      <c r="Q3673" s="339"/>
    </row>
    <row r="3674" spans="1:17" ht="13.5" customHeight="1">
      <c r="A3674" s="481"/>
      <c r="B3674" s="481"/>
      <c r="C3674" s="481"/>
      <c r="D3674" s="481"/>
      <c r="E3674" s="481"/>
      <c r="F3674" s="339"/>
      <c r="G3674" s="340" t="str">
        <f>IF(ISNUMBER(E3674),E3674/'Bulk DivVar Analysis'!$I$114,"")</f>
        <v/>
      </c>
      <c r="H3674" s="338" t="str">
        <f>IF(ISNUMBER(E3674), IF(G3674&gt;'Bulk DivVar Analysis'!$J$116,"Pass","Fail"),"")</f>
        <v/>
      </c>
      <c r="I3674" s="338" t="str">
        <f t="shared" si="59"/>
        <v/>
      </c>
      <c r="J3674" s="339"/>
      <c r="K3674" s="339"/>
      <c r="L3674" s="339"/>
      <c r="M3674" s="339"/>
      <c r="N3674" s="339"/>
      <c r="O3674" s="339"/>
      <c r="P3674" s="339"/>
      <c r="Q3674" s="339"/>
    </row>
    <row r="3675" spans="1:17" ht="13.5" customHeight="1">
      <c r="A3675" s="481"/>
      <c r="B3675" s="481"/>
      <c r="C3675" s="481"/>
      <c r="D3675" s="481"/>
      <c r="E3675" s="481"/>
      <c r="F3675" s="339"/>
      <c r="G3675" s="340" t="str">
        <f>IF(ISNUMBER(E3675),E3675/'Bulk DivVar Analysis'!$I$114,"")</f>
        <v/>
      </c>
      <c r="H3675" s="338" t="str">
        <f>IF(ISNUMBER(E3675), IF(G3675&gt;'Bulk DivVar Analysis'!$J$116,"Pass","Fail"),"")</f>
        <v/>
      </c>
      <c r="I3675" s="338" t="str">
        <f t="shared" si="59"/>
        <v/>
      </c>
      <c r="J3675" s="339"/>
      <c r="K3675" s="339"/>
      <c r="L3675" s="339"/>
      <c r="M3675" s="339"/>
      <c r="N3675" s="339"/>
      <c r="O3675" s="339"/>
      <c r="P3675" s="339"/>
      <c r="Q3675" s="339"/>
    </row>
    <row r="3676" spans="1:17" ht="13.5" customHeight="1">
      <c r="A3676" s="481"/>
      <c r="B3676" s="481"/>
      <c r="C3676" s="481"/>
      <c r="D3676" s="481"/>
      <c r="E3676" s="481"/>
      <c r="F3676" s="339"/>
      <c r="G3676" s="340" t="str">
        <f>IF(ISNUMBER(E3676),E3676/'Bulk DivVar Analysis'!$I$114,"")</f>
        <v/>
      </c>
      <c r="H3676" s="338" t="str">
        <f>IF(ISNUMBER(E3676), IF(G3676&gt;'Bulk DivVar Analysis'!$J$116,"Pass","Fail"),"")</f>
        <v/>
      </c>
      <c r="I3676" s="338" t="str">
        <f t="shared" si="59"/>
        <v/>
      </c>
      <c r="J3676" s="339"/>
      <c r="K3676" s="339"/>
      <c r="L3676" s="339"/>
      <c r="M3676" s="339"/>
      <c r="N3676" s="339"/>
      <c r="O3676" s="339"/>
      <c r="P3676" s="339"/>
      <c r="Q3676" s="339"/>
    </row>
    <row r="3677" spans="1:17" ht="13.5" customHeight="1">
      <c r="A3677" s="481"/>
      <c r="B3677" s="481"/>
      <c r="C3677" s="481"/>
      <c r="D3677" s="481"/>
      <c r="E3677" s="481"/>
      <c r="F3677" s="339"/>
      <c r="G3677" s="340" t="str">
        <f>IF(ISNUMBER(E3677),E3677/'Bulk DivVar Analysis'!$I$114,"")</f>
        <v/>
      </c>
      <c r="H3677" s="338" t="str">
        <f>IF(ISNUMBER(E3677), IF(G3677&gt;'Bulk DivVar Analysis'!$J$116,"Pass","Fail"),"")</f>
        <v/>
      </c>
      <c r="I3677" s="338" t="str">
        <f t="shared" si="59"/>
        <v/>
      </c>
      <c r="J3677" s="339"/>
      <c r="K3677" s="339"/>
      <c r="L3677" s="339"/>
      <c r="M3677" s="339"/>
      <c r="N3677" s="339"/>
      <c r="O3677" s="339"/>
      <c r="P3677" s="339"/>
      <c r="Q3677" s="339"/>
    </row>
    <row r="3678" spans="1:17" ht="13.5" customHeight="1">
      <c r="A3678" s="481"/>
      <c r="B3678" s="481"/>
      <c r="C3678" s="481"/>
      <c r="D3678" s="481"/>
      <c r="E3678" s="481"/>
      <c r="F3678" s="339"/>
      <c r="G3678" s="340" t="str">
        <f>IF(ISNUMBER(E3678),E3678/'Bulk DivVar Analysis'!$I$114,"")</f>
        <v/>
      </c>
      <c r="H3678" s="338" t="str">
        <f>IF(ISNUMBER(E3678), IF(G3678&gt;'Bulk DivVar Analysis'!$J$116,"Pass","Fail"),"")</f>
        <v/>
      </c>
      <c r="I3678" s="338" t="str">
        <f t="shared" si="59"/>
        <v/>
      </c>
      <c r="J3678" s="339"/>
      <c r="K3678" s="339"/>
      <c r="L3678" s="339"/>
      <c r="M3678" s="339"/>
      <c r="N3678" s="339"/>
      <c r="O3678" s="339"/>
      <c r="P3678" s="339"/>
      <c r="Q3678" s="339"/>
    </row>
    <row r="3679" spans="1:17" ht="13.5" customHeight="1">
      <c r="A3679" s="481"/>
      <c r="B3679" s="481"/>
      <c r="C3679" s="481"/>
      <c r="D3679" s="481"/>
      <c r="E3679" s="481"/>
      <c r="F3679" s="339"/>
      <c r="G3679" s="340" t="str">
        <f>IF(ISNUMBER(E3679),E3679/'Bulk DivVar Analysis'!$I$114,"")</f>
        <v/>
      </c>
      <c r="H3679" s="338" t="str">
        <f>IF(ISNUMBER(E3679), IF(G3679&gt;'Bulk DivVar Analysis'!$J$116,"Pass","Fail"),"")</f>
        <v/>
      </c>
      <c r="I3679" s="338" t="str">
        <f t="shared" si="59"/>
        <v/>
      </c>
      <c r="J3679" s="339"/>
      <c r="K3679" s="339"/>
      <c r="L3679" s="339"/>
      <c r="M3679" s="339"/>
      <c r="N3679" s="339"/>
      <c r="O3679" s="339"/>
      <c r="P3679" s="339"/>
      <c r="Q3679" s="339"/>
    </row>
    <row r="3680" spans="1:17" ht="13.5" customHeight="1">
      <c r="A3680" s="481"/>
      <c r="B3680" s="481"/>
      <c r="C3680" s="481"/>
      <c r="D3680" s="481"/>
      <c r="E3680" s="481"/>
      <c r="F3680" s="339"/>
      <c r="G3680" s="340" t="str">
        <f>IF(ISNUMBER(E3680),E3680/'Bulk DivVar Analysis'!$I$114,"")</f>
        <v/>
      </c>
      <c r="H3680" s="338" t="str">
        <f>IF(ISNUMBER(E3680), IF(G3680&gt;'Bulk DivVar Analysis'!$J$116,"Pass","Fail"),"")</f>
        <v/>
      </c>
      <c r="I3680" s="338" t="str">
        <f t="shared" si="59"/>
        <v/>
      </c>
      <c r="J3680" s="339"/>
      <c r="K3680" s="339"/>
      <c r="L3680" s="339"/>
      <c r="M3680" s="339"/>
      <c r="N3680" s="339"/>
      <c r="O3680" s="339"/>
      <c r="P3680" s="339"/>
      <c r="Q3680" s="339"/>
    </row>
    <row r="3681" spans="1:17" ht="13.5" customHeight="1">
      <c r="A3681" s="481"/>
      <c r="B3681" s="481"/>
      <c r="C3681" s="481"/>
      <c r="D3681" s="481"/>
      <c r="E3681" s="481"/>
      <c r="F3681" s="339"/>
      <c r="G3681" s="340" t="str">
        <f>IF(ISNUMBER(E3681),E3681/'Bulk DivVar Analysis'!$I$114,"")</f>
        <v/>
      </c>
      <c r="H3681" s="338" t="str">
        <f>IF(ISNUMBER(E3681), IF(G3681&gt;'Bulk DivVar Analysis'!$J$116,"Pass","Fail"),"")</f>
        <v/>
      </c>
      <c r="I3681" s="338" t="str">
        <f t="shared" si="59"/>
        <v/>
      </c>
      <c r="J3681" s="339"/>
      <c r="K3681" s="339"/>
      <c r="L3681" s="339"/>
      <c r="M3681" s="339"/>
      <c r="N3681" s="339"/>
      <c r="O3681" s="339"/>
      <c r="P3681" s="339"/>
      <c r="Q3681" s="339"/>
    </row>
    <row r="3682" spans="1:17" ht="13.5" customHeight="1">
      <c r="A3682" s="481"/>
      <c r="B3682" s="481"/>
      <c r="C3682" s="481"/>
      <c r="D3682" s="481"/>
      <c r="E3682" s="481"/>
      <c r="F3682" s="339"/>
      <c r="G3682" s="340" t="str">
        <f>IF(ISNUMBER(E3682),E3682/'Bulk DivVar Analysis'!$I$114,"")</f>
        <v/>
      </c>
      <c r="H3682" s="338" t="str">
        <f>IF(ISNUMBER(E3682), IF(G3682&gt;'Bulk DivVar Analysis'!$J$116,"Pass","Fail"),"")</f>
        <v/>
      </c>
      <c r="I3682" s="338" t="str">
        <f t="shared" si="59"/>
        <v/>
      </c>
      <c r="J3682" s="339"/>
      <c r="K3682" s="339"/>
      <c r="L3682" s="339"/>
      <c r="M3682" s="339"/>
      <c r="N3682" s="339"/>
      <c r="O3682" s="339"/>
      <c r="P3682" s="339"/>
      <c r="Q3682" s="339"/>
    </row>
    <row r="3683" spans="1:17" ht="13.5" customHeight="1">
      <c r="A3683" s="481"/>
      <c r="B3683" s="481"/>
      <c r="C3683" s="481"/>
      <c r="D3683" s="481"/>
      <c r="E3683" s="481"/>
      <c r="F3683" s="339"/>
      <c r="G3683" s="340" t="str">
        <f>IF(ISNUMBER(E3683),E3683/'Bulk DivVar Analysis'!$I$114,"")</f>
        <v/>
      </c>
      <c r="H3683" s="338" t="str">
        <f>IF(ISNUMBER(E3683), IF(G3683&gt;'Bulk DivVar Analysis'!$J$116,"Pass","Fail"),"")</f>
        <v/>
      </c>
      <c r="I3683" s="338" t="str">
        <f t="shared" si="59"/>
        <v/>
      </c>
      <c r="J3683" s="339"/>
      <c r="K3683" s="339"/>
      <c r="L3683" s="339"/>
      <c r="M3683" s="339"/>
      <c r="N3683" s="339"/>
      <c r="O3683" s="339"/>
      <c r="P3683" s="339"/>
      <c r="Q3683" s="339"/>
    </row>
    <row r="3684" spans="1:17" ht="13.5" customHeight="1">
      <c r="A3684" s="481"/>
      <c r="B3684" s="481"/>
      <c r="C3684" s="481"/>
      <c r="D3684" s="481"/>
      <c r="E3684" s="481"/>
      <c r="F3684" s="339"/>
      <c r="G3684" s="340" t="str">
        <f>IF(ISNUMBER(E3684),E3684/'Bulk DivVar Analysis'!$I$114,"")</f>
        <v/>
      </c>
      <c r="H3684" s="338" t="str">
        <f>IF(ISNUMBER(E3684), IF(G3684&gt;'Bulk DivVar Analysis'!$J$116,"Pass","Fail"),"")</f>
        <v/>
      </c>
      <c r="I3684" s="338" t="str">
        <f t="shared" si="59"/>
        <v/>
      </c>
      <c r="J3684" s="339"/>
      <c r="K3684" s="339"/>
      <c r="L3684" s="339"/>
      <c r="M3684" s="339"/>
      <c r="N3684" s="339"/>
      <c r="O3684" s="339"/>
      <c r="P3684" s="339"/>
      <c r="Q3684" s="339"/>
    </row>
    <row r="3685" spans="1:17" ht="13.5" customHeight="1">
      <c r="A3685" s="481"/>
      <c r="B3685" s="481"/>
      <c r="C3685" s="481"/>
      <c r="D3685" s="481"/>
      <c r="E3685" s="481"/>
      <c r="F3685" s="339"/>
      <c r="G3685" s="340" t="str">
        <f>IF(ISNUMBER(E3685),E3685/'Bulk DivVar Analysis'!$I$114,"")</f>
        <v/>
      </c>
      <c r="H3685" s="338" t="str">
        <f>IF(ISNUMBER(E3685), IF(G3685&gt;'Bulk DivVar Analysis'!$J$116,"Pass","Fail"),"")</f>
        <v/>
      </c>
      <c r="I3685" s="338" t="str">
        <f t="shared" si="59"/>
        <v/>
      </c>
      <c r="J3685" s="339"/>
      <c r="K3685" s="339"/>
      <c r="L3685" s="339"/>
      <c r="M3685" s="339"/>
      <c r="N3685" s="339"/>
      <c r="O3685" s="339"/>
      <c r="P3685" s="339"/>
      <c r="Q3685" s="339"/>
    </row>
    <row r="3686" spans="1:17" ht="13.5" customHeight="1">
      <c r="A3686" s="481"/>
      <c r="B3686" s="481"/>
      <c r="C3686" s="481"/>
      <c r="D3686" s="481"/>
      <c r="E3686" s="481"/>
      <c r="F3686" s="339"/>
      <c r="G3686" s="340" t="str">
        <f>IF(ISNUMBER(E3686),E3686/'Bulk DivVar Analysis'!$I$114,"")</f>
        <v/>
      </c>
      <c r="H3686" s="338" t="str">
        <f>IF(ISNUMBER(E3686), IF(G3686&gt;'Bulk DivVar Analysis'!$J$116,"Pass","Fail"),"")</f>
        <v/>
      </c>
      <c r="I3686" s="338" t="str">
        <f t="shared" si="59"/>
        <v/>
      </c>
      <c r="J3686" s="339"/>
      <c r="K3686" s="339"/>
      <c r="L3686" s="339"/>
      <c r="M3686" s="339"/>
      <c r="N3686" s="339"/>
      <c r="O3686" s="339"/>
      <c r="P3686" s="339"/>
      <c r="Q3686" s="339"/>
    </row>
    <row r="3687" spans="1:17" ht="13.5" customHeight="1">
      <c r="A3687" s="481"/>
      <c r="B3687" s="481"/>
      <c r="C3687" s="481"/>
      <c r="D3687" s="481"/>
      <c r="E3687" s="481"/>
      <c r="F3687" s="339"/>
      <c r="G3687" s="340" t="str">
        <f>IF(ISNUMBER(E3687),E3687/'Bulk DivVar Analysis'!$I$114,"")</f>
        <v/>
      </c>
      <c r="H3687" s="338" t="str">
        <f>IF(ISNUMBER(E3687), IF(G3687&gt;'Bulk DivVar Analysis'!$J$116,"Pass","Fail"),"")</f>
        <v/>
      </c>
      <c r="I3687" s="338" t="str">
        <f t="shared" si="59"/>
        <v/>
      </c>
      <c r="J3687" s="339"/>
      <c r="K3687" s="339"/>
      <c r="L3687" s="339"/>
      <c r="M3687" s="339"/>
      <c r="N3687" s="339"/>
      <c r="O3687" s="339"/>
      <c r="P3687" s="339"/>
      <c r="Q3687" s="339"/>
    </row>
    <row r="3688" spans="1:17" ht="13.5" customHeight="1">
      <c r="A3688" s="481"/>
      <c r="B3688" s="481"/>
      <c r="C3688" s="481"/>
      <c r="D3688" s="481"/>
      <c r="E3688" s="481"/>
      <c r="F3688" s="339"/>
      <c r="G3688" s="340" t="str">
        <f>IF(ISNUMBER(E3688),E3688/'Bulk DivVar Analysis'!$I$114,"")</f>
        <v/>
      </c>
      <c r="H3688" s="338" t="str">
        <f>IF(ISNUMBER(E3688), IF(G3688&gt;'Bulk DivVar Analysis'!$J$116,"Pass","Fail"),"")</f>
        <v/>
      </c>
      <c r="I3688" s="338" t="str">
        <f t="shared" si="59"/>
        <v/>
      </c>
      <c r="J3688" s="339"/>
      <c r="K3688" s="339"/>
      <c r="L3688" s="339"/>
      <c r="M3688" s="339"/>
      <c r="N3688" s="339"/>
      <c r="O3688" s="339"/>
      <c r="P3688" s="339"/>
      <c r="Q3688" s="339"/>
    </row>
    <row r="3689" spans="1:17" ht="13.5" customHeight="1">
      <c r="A3689" s="481"/>
      <c r="B3689" s="481"/>
      <c r="C3689" s="481"/>
      <c r="D3689" s="481"/>
      <c r="E3689" s="481"/>
      <c r="F3689" s="339"/>
      <c r="G3689" s="340" t="str">
        <f>IF(ISNUMBER(E3689),E3689/'Bulk DivVar Analysis'!$I$114,"")</f>
        <v/>
      </c>
      <c r="H3689" s="338" t="str">
        <f>IF(ISNUMBER(E3689), IF(G3689&gt;'Bulk DivVar Analysis'!$J$116,"Pass","Fail"),"")</f>
        <v/>
      </c>
      <c r="I3689" s="338" t="str">
        <f t="shared" si="59"/>
        <v/>
      </c>
      <c r="J3689" s="339"/>
      <c r="K3689" s="339"/>
      <c r="L3689" s="339"/>
      <c r="M3689" s="339"/>
      <c r="N3689" s="339"/>
      <c r="O3689" s="339"/>
      <c r="P3689" s="339"/>
      <c r="Q3689" s="339"/>
    </row>
    <row r="3690" spans="1:17" ht="13.5" customHeight="1">
      <c r="A3690" s="481"/>
      <c r="B3690" s="481"/>
      <c r="C3690" s="481"/>
      <c r="D3690" s="481"/>
      <c r="E3690" s="481"/>
      <c r="F3690" s="339"/>
      <c r="G3690" s="340" t="str">
        <f>IF(ISNUMBER(E3690),E3690/'Bulk DivVar Analysis'!$I$114,"")</f>
        <v/>
      </c>
      <c r="H3690" s="338" t="str">
        <f>IF(ISNUMBER(E3690), IF(G3690&gt;'Bulk DivVar Analysis'!$J$116,"Pass","Fail"),"")</f>
        <v/>
      </c>
      <c r="I3690" s="338" t="str">
        <f t="shared" si="59"/>
        <v/>
      </c>
      <c r="J3690" s="339"/>
      <c r="K3690" s="339"/>
      <c r="L3690" s="339"/>
      <c r="M3690" s="339"/>
      <c r="N3690" s="339"/>
      <c r="O3690" s="339"/>
      <c r="P3690" s="339"/>
      <c r="Q3690" s="339"/>
    </row>
    <row r="3691" spans="1:17" ht="13.5" customHeight="1">
      <c r="A3691" s="481"/>
      <c r="B3691" s="481"/>
      <c r="C3691" s="481"/>
      <c r="D3691" s="481"/>
      <c r="E3691" s="481"/>
      <c r="F3691" s="339"/>
      <c r="G3691" s="340" t="str">
        <f>IF(ISNUMBER(E3691),E3691/'Bulk DivVar Analysis'!$I$114,"")</f>
        <v/>
      </c>
      <c r="H3691" s="338" t="str">
        <f>IF(ISNUMBER(E3691), IF(G3691&gt;'Bulk DivVar Analysis'!$J$116,"Pass","Fail"),"")</f>
        <v/>
      </c>
      <c r="I3691" s="338" t="str">
        <f t="shared" si="59"/>
        <v/>
      </c>
      <c r="J3691" s="339"/>
      <c r="K3691" s="339"/>
      <c r="L3691" s="339"/>
      <c r="M3691" s="339"/>
      <c r="N3691" s="339"/>
      <c r="O3691" s="339"/>
      <c r="P3691" s="339"/>
      <c r="Q3691" s="339"/>
    </row>
    <row r="3692" spans="1:17" ht="13.5" customHeight="1">
      <c r="A3692" s="481"/>
      <c r="B3692" s="481"/>
      <c r="C3692" s="481"/>
      <c r="D3692" s="481"/>
      <c r="E3692" s="481"/>
      <c r="F3692" s="339"/>
      <c r="G3692" s="340" t="str">
        <f>IF(ISNUMBER(E3692),E3692/'Bulk DivVar Analysis'!$I$114,"")</f>
        <v/>
      </c>
      <c r="H3692" s="338" t="str">
        <f>IF(ISNUMBER(E3692), IF(G3692&gt;'Bulk DivVar Analysis'!$J$116,"Pass","Fail"),"")</f>
        <v/>
      </c>
      <c r="I3692" s="338" t="str">
        <f t="shared" si="59"/>
        <v/>
      </c>
      <c r="J3692" s="339"/>
      <c r="K3692" s="339"/>
      <c r="L3692" s="339"/>
      <c r="M3692" s="339"/>
      <c r="N3692" s="339"/>
      <c r="O3692" s="339"/>
      <c r="P3692" s="339"/>
      <c r="Q3692" s="339"/>
    </row>
    <row r="3693" spans="1:17" ht="13.5" customHeight="1">
      <c r="A3693" s="481"/>
      <c r="B3693" s="481"/>
      <c r="C3693" s="481"/>
      <c r="D3693" s="481"/>
      <c r="E3693" s="481"/>
      <c r="F3693" s="339"/>
      <c r="G3693" s="340" t="str">
        <f>IF(ISNUMBER(E3693),E3693/'Bulk DivVar Analysis'!$I$114,"")</f>
        <v/>
      </c>
      <c r="H3693" s="338" t="str">
        <f>IF(ISNUMBER(E3693), IF(G3693&gt;'Bulk DivVar Analysis'!$J$116,"Pass","Fail"),"")</f>
        <v/>
      </c>
      <c r="I3693" s="338" t="str">
        <f t="shared" si="59"/>
        <v/>
      </c>
      <c r="J3693" s="339"/>
      <c r="K3693" s="339"/>
      <c r="L3693" s="339"/>
      <c r="M3693" s="339"/>
      <c r="N3693" s="339"/>
      <c r="O3693" s="339"/>
      <c r="P3693" s="339"/>
      <c r="Q3693" s="339"/>
    </row>
    <row r="3694" spans="1:17" ht="13.5" customHeight="1">
      <c r="A3694" s="481"/>
      <c r="B3694" s="481"/>
      <c r="C3694" s="481"/>
      <c r="D3694" s="481"/>
      <c r="E3694" s="481"/>
      <c r="F3694" s="339"/>
      <c r="G3694" s="340" t="str">
        <f>IF(ISNUMBER(E3694),E3694/'Bulk DivVar Analysis'!$I$114,"")</f>
        <v/>
      </c>
      <c r="H3694" s="338" t="str">
        <f>IF(ISNUMBER(E3694), IF(G3694&gt;'Bulk DivVar Analysis'!$J$116,"Pass","Fail"),"")</f>
        <v/>
      </c>
      <c r="I3694" s="338" t="str">
        <f t="shared" si="59"/>
        <v/>
      </c>
      <c r="J3694" s="339"/>
      <c r="K3694" s="339"/>
      <c r="L3694" s="339"/>
      <c r="M3694" s="339"/>
      <c r="N3694" s="339"/>
      <c r="O3694" s="339"/>
      <c r="P3694" s="339"/>
      <c r="Q3694" s="339"/>
    </row>
    <row r="3695" spans="1:17" ht="13.5" customHeight="1">
      <c r="A3695" s="481"/>
      <c r="B3695" s="481"/>
      <c r="C3695" s="481"/>
      <c r="D3695" s="481"/>
      <c r="E3695" s="481"/>
      <c r="F3695" s="339"/>
      <c r="G3695" s="340" t="str">
        <f>IF(ISNUMBER(E3695),E3695/'Bulk DivVar Analysis'!$I$114,"")</f>
        <v/>
      </c>
      <c r="H3695" s="338" t="str">
        <f>IF(ISNUMBER(E3695), IF(G3695&gt;'Bulk DivVar Analysis'!$J$116,"Pass","Fail"),"")</f>
        <v/>
      </c>
      <c r="I3695" s="338" t="str">
        <f t="shared" si="59"/>
        <v/>
      </c>
      <c r="J3695" s="339"/>
      <c r="K3695" s="339"/>
      <c r="L3695" s="339"/>
      <c r="M3695" s="339"/>
      <c r="N3695" s="339"/>
      <c r="O3695" s="339"/>
      <c r="P3695" s="339"/>
      <c r="Q3695" s="339"/>
    </row>
    <row r="3696" spans="1:17" ht="13.5" customHeight="1">
      <c r="A3696" s="481"/>
      <c r="B3696" s="481"/>
      <c r="C3696" s="481"/>
      <c r="D3696" s="481"/>
      <c r="E3696" s="481"/>
      <c r="F3696" s="339"/>
      <c r="G3696" s="340" t="str">
        <f>IF(ISNUMBER(E3696),E3696/'Bulk DivVar Analysis'!$I$114,"")</f>
        <v/>
      </c>
      <c r="H3696" s="338" t="str">
        <f>IF(ISNUMBER(E3696), IF(G3696&gt;'Bulk DivVar Analysis'!$J$116,"Pass","Fail"),"")</f>
        <v/>
      </c>
      <c r="I3696" s="338" t="str">
        <f t="shared" si="59"/>
        <v/>
      </c>
      <c r="J3696" s="339"/>
      <c r="K3696" s="339"/>
      <c r="L3696" s="339"/>
      <c r="M3696" s="339"/>
      <c r="N3696" s="339"/>
      <c r="O3696" s="339"/>
      <c r="P3696" s="339"/>
      <c r="Q3696" s="339"/>
    </row>
    <row r="3697" spans="1:17" ht="13.5" customHeight="1">
      <c r="A3697" s="481"/>
      <c r="B3697" s="481"/>
      <c r="C3697" s="481"/>
      <c r="D3697" s="481"/>
      <c r="E3697" s="481"/>
      <c r="F3697" s="339"/>
      <c r="G3697" s="340" t="str">
        <f>IF(ISNUMBER(E3697),E3697/'Bulk DivVar Analysis'!$I$114,"")</f>
        <v/>
      </c>
      <c r="H3697" s="338" t="str">
        <f>IF(ISNUMBER(E3697), IF(G3697&gt;'Bulk DivVar Analysis'!$J$116,"Pass","Fail"),"")</f>
        <v/>
      </c>
      <c r="I3697" s="338" t="str">
        <f t="shared" si="59"/>
        <v/>
      </c>
      <c r="J3697" s="339"/>
      <c r="K3697" s="339"/>
      <c r="L3697" s="339"/>
      <c r="M3697" s="339"/>
      <c r="N3697" s="339"/>
      <c r="O3697" s="339"/>
      <c r="P3697" s="339"/>
      <c r="Q3697" s="339"/>
    </row>
    <row r="3698" spans="1:17" ht="13.5" customHeight="1">
      <c r="A3698" s="481"/>
      <c r="B3698" s="481"/>
      <c r="C3698" s="481"/>
      <c r="D3698" s="481"/>
      <c r="E3698" s="481"/>
      <c r="F3698" s="339"/>
      <c r="G3698" s="340" t="str">
        <f>IF(ISNUMBER(E3698),E3698/'Bulk DivVar Analysis'!$I$114,"")</f>
        <v/>
      </c>
      <c r="H3698" s="338" t="str">
        <f>IF(ISNUMBER(E3698), IF(G3698&gt;'Bulk DivVar Analysis'!$J$116,"Pass","Fail"),"")</f>
        <v/>
      </c>
      <c r="I3698" s="338" t="str">
        <f t="shared" si="59"/>
        <v/>
      </c>
      <c r="J3698" s="339"/>
      <c r="K3698" s="339"/>
      <c r="L3698" s="339"/>
      <c r="M3698" s="339"/>
      <c r="N3698" s="339"/>
      <c r="O3698" s="339"/>
      <c r="P3698" s="339"/>
      <c r="Q3698" s="339"/>
    </row>
    <row r="3699" spans="1:17" ht="13.5" customHeight="1">
      <c r="A3699" s="481"/>
      <c r="B3699" s="481"/>
      <c r="C3699" s="481"/>
      <c r="D3699" s="481"/>
      <c r="E3699" s="481"/>
      <c r="F3699" s="339"/>
      <c r="G3699" s="340" t="str">
        <f>IF(ISNUMBER(E3699),E3699/'Bulk DivVar Analysis'!$I$114,"")</f>
        <v/>
      </c>
      <c r="H3699" s="338" t="str">
        <f>IF(ISNUMBER(E3699), IF(G3699&gt;'Bulk DivVar Analysis'!$J$116,"Pass","Fail"),"")</f>
        <v/>
      </c>
      <c r="I3699" s="338" t="str">
        <f t="shared" si="59"/>
        <v/>
      </c>
      <c r="J3699" s="339"/>
      <c r="K3699" s="339"/>
      <c r="L3699" s="339"/>
      <c r="M3699" s="339"/>
      <c r="N3699" s="339"/>
      <c r="O3699" s="339"/>
      <c r="P3699" s="339"/>
      <c r="Q3699" s="339"/>
    </row>
    <row r="3700" spans="1:17" ht="13.5" customHeight="1">
      <c r="A3700" s="481"/>
      <c r="B3700" s="481"/>
      <c r="C3700" s="481"/>
      <c r="D3700" s="481"/>
      <c r="E3700" s="481"/>
      <c r="F3700" s="339"/>
      <c r="G3700" s="340" t="str">
        <f>IF(ISNUMBER(E3700),E3700/'Bulk DivVar Analysis'!$I$114,"")</f>
        <v/>
      </c>
      <c r="H3700" s="338" t="str">
        <f>IF(ISNUMBER(E3700), IF(G3700&gt;'Bulk DivVar Analysis'!$J$116,"Pass","Fail"),"")</f>
        <v/>
      </c>
      <c r="I3700" s="338" t="str">
        <f t="shared" si="59"/>
        <v/>
      </c>
      <c r="J3700" s="339"/>
      <c r="K3700" s="339"/>
      <c r="L3700" s="339"/>
      <c r="M3700" s="339"/>
      <c r="N3700" s="339"/>
      <c r="O3700" s="339"/>
      <c r="P3700" s="339"/>
      <c r="Q3700" s="339"/>
    </row>
    <row r="3701" spans="1:17" ht="13.5" customHeight="1">
      <c r="A3701" s="481"/>
      <c r="B3701" s="481"/>
      <c r="C3701" s="481"/>
      <c r="D3701" s="481"/>
      <c r="E3701" s="481"/>
      <c r="F3701" s="339"/>
      <c r="G3701" s="340" t="str">
        <f>IF(ISNUMBER(E3701),E3701/'Bulk DivVar Analysis'!$I$114,"")</f>
        <v/>
      </c>
      <c r="H3701" s="338" t="str">
        <f>IF(ISNUMBER(E3701), IF(G3701&gt;'Bulk DivVar Analysis'!$J$116,"Pass","Fail"),"")</f>
        <v/>
      </c>
      <c r="I3701" s="338" t="str">
        <f t="shared" si="59"/>
        <v/>
      </c>
      <c r="J3701" s="339"/>
      <c r="K3701" s="339"/>
      <c r="L3701" s="339"/>
      <c r="M3701" s="339"/>
      <c r="N3701" s="339"/>
      <c r="O3701" s="339"/>
      <c r="P3701" s="339"/>
      <c r="Q3701" s="339"/>
    </row>
    <row r="3702" spans="1:17" ht="13.5" customHeight="1">
      <c r="A3702" s="481"/>
      <c r="B3702" s="481"/>
      <c r="C3702" s="481"/>
      <c r="D3702" s="481"/>
      <c r="E3702" s="481"/>
      <c r="F3702" s="339"/>
      <c r="G3702" s="340" t="str">
        <f>IF(ISNUMBER(E3702),E3702/'Bulk DivVar Analysis'!$I$114,"")</f>
        <v/>
      </c>
      <c r="H3702" s="338" t="str">
        <f>IF(ISNUMBER(E3702), IF(G3702&gt;'Bulk DivVar Analysis'!$J$116,"Pass","Fail"),"")</f>
        <v/>
      </c>
      <c r="I3702" s="338" t="str">
        <f t="shared" si="59"/>
        <v/>
      </c>
      <c r="J3702" s="339"/>
      <c r="K3702" s="339"/>
      <c r="L3702" s="339"/>
      <c r="M3702" s="339"/>
      <c r="N3702" s="339"/>
      <c r="O3702" s="339"/>
      <c r="P3702" s="339"/>
      <c r="Q3702" s="339"/>
    </row>
    <row r="3703" spans="1:17" ht="13.5" customHeight="1">
      <c r="A3703" s="481"/>
      <c r="B3703" s="481"/>
      <c r="C3703" s="481"/>
      <c r="D3703" s="481"/>
      <c r="E3703" s="481"/>
      <c r="F3703" s="339"/>
      <c r="G3703" s="340" t="str">
        <f>IF(ISNUMBER(E3703),E3703/'Bulk DivVar Analysis'!$I$114,"")</f>
        <v/>
      </c>
      <c r="H3703" s="338" t="str">
        <f>IF(ISNUMBER(E3703), IF(G3703&gt;'Bulk DivVar Analysis'!$J$116,"Pass","Fail"),"")</f>
        <v/>
      </c>
      <c r="I3703" s="338" t="str">
        <f t="shared" si="59"/>
        <v/>
      </c>
      <c r="J3703" s="339"/>
      <c r="K3703" s="339"/>
      <c r="L3703" s="339"/>
      <c r="M3703" s="339"/>
      <c r="N3703" s="339"/>
      <c r="O3703" s="339"/>
      <c r="P3703" s="339"/>
      <c r="Q3703" s="339"/>
    </row>
    <row r="3704" spans="1:17" ht="13.5" customHeight="1">
      <c r="A3704" s="481"/>
      <c r="B3704" s="481"/>
      <c r="C3704" s="481"/>
      <c r="D3704" s="481"/>
      <c r="E3704" s="481"/>
      <c r="F3704" s="339"/>
      <c r="G3704" s="340" t="str">
        <f>IF(ISNUMBER(E3704),E3704/'Bulk DivVar Analysis'!$I$114,"")</f>
        <v/>
      </c>
      <c r="H3704" s="338" t="str">
        <f>IF(ISNUMBER(E3704), IF(G3704&gt;'Bulk DivVar Analysis'!$J$116,"Pass","Fail"),"")</f>
        <v/>
      </c>
      <c r="I3704" s="338" t="str">
        <f t="shared" si="59"/>
        <v/>
      </c>
      <c r="J3704" s="339"/>
      <c r="K3704" s="339"/>
      <c r="L3704" s="339"/>
      <c r="M3704" s="339"/>
      <c r="N3704" s="339"/>
      <c r="O3704" s="339"/>
      <c r="P3704" s="339"/>
      <c r="Q3704" s="339"/>
    </row>
    <row r="3705" spans="1:17" ht="13.5" customHeight="1">
      <c r="A3705" s="481"/>
      <c r="B3705" s="481"/>
      <c r="C3705" s="481"/>
      <c r="D3705" s="481"/>
      <c r="E3705" s="481"/>
      <c r="F3705" s="339"/>
      <c r="G3705" s="340" t="str">
        <f>IF(ISNUMBER(E3705),E3705/'Bulk DivVar Analysis'!$I$114,"")</f>
        <v/>
      </c>
      <c r="H3705" s="338" t="str">
        <f>IF(ISNUMBER(E3705), IF(G3705&gt;'Bulk DivVar Analysis'!$J$116,"Pass","Fail"),"")</f>
        <v/>
      </c>
      <c r="I3705" s="338" t="str">
        <f t="shared" si="59"/>
        <v/>
      </c>
      <c r="J3705" s="339"/>
      <c r="K3705" s="339"/>
      <c r="L3705" s="339"/>
      <c r="M3705" s="339"/>
      <c r="N3705" s="339"/>
      <c r="O3705" s="339"/>
      <c r="P3705" s="339"/>
      <c r="Q3705" s="339"/>
    </row>
    <row r="3706" spans="1:17" ht="13.5" customHeight="1">
      <c r="A3706" s="481"/>
      <c r="B3706" s="481"/>
      <c r="C3706" s="481"/>
      <c r="D3706" s="481"/>
      <c r="E3706" s="481"/>
      <c r="F3706" s="339"/>
      <c r="G3706" s="340" t="str">
        <f>IF(ISNUMBER(E3706),E3706/'Bulk DivVar Analysis'!$I$114,"")</f>
        <v/>
      </c>
      <c r="H3706" s="338" t="str">
        <f>IF(ISNUMBER(E3706), IF(G3706&gt;'Bulk DivVar Analysis'!$J$116,"Pass","Fail"),"")</f>
        <v/>
      </c>
      <c r="I3706" s="338" t="str">
        <f t="shared" si="59"/>
        <v/>
      </c>
      <c r="J3706" s="339"/>
      <c r="K3706" s="339"/>
      <c r="L3706" s="339"/>
      <c r="M3706" s="339"/>
      <c r="N3706" s="339"/>
      <c r="O3706" s="339"/>
      <c r="P3706" s="339"/>
      <c r="Q3706" s="339"/>
    </row>
    <row r="3707" spans="1:17" ht="13.5" customHeight="1">
      <c r="A3707" s="481"/>
      <c r="B3707" s="481"/>
      <c r="C3707" s="481"/>
      <c r="D3707" s="481"/>
      <c r="E3707" s="481"/>
      <c r="F3707" s="339"/>
      <c r="G3707" s="340" t="str">
        <f>IF(ISNUMBER(E3707),E3707/'Bulk DivVar Analysis'!$I$114,"")</f>
        <v/>
      </c>
      <c r="H3707" s="338" t="str">
        <f>IF(ISNUMBER(E3707), IF(G3707&gt;'Bulk DivVar Analysis'!$J$116,"Pass","Fail"),"")</f>
        <v/>
      </c>
      <c r="I3707" s="338" t="str">
        <f t="shared" si="59"/>
        <v/>
      </c>
      <c r="J3707" s="339"/>
      <c r="K3707" s="339"/>
      <c r="L3707" s="339"/>
      <c r="M3707" s="339"/>
      <c r="N3707" s="339"/>
      <c r="O3707" s="339"/>
      <c r="P3707" s="339"/>
      <c r="Q3707" s="339"/>
    </row>
    <row r="3708" spans="1:17" ht="13.5" customHeight="1">
      <c r="A3708" s="481"/>
      <c r="B3708" s="481"/>
      <c r="C3708" s="481"/>
      <c r="D3708" s="481"/>
      <c r="E3708" s="481"/>
      <c r="F3708" s="339"/>
      <c r="G3708" s="340" t="str">
        <f>IF(ISNUMBER(E3708),E3708/'Bulk DivVar Analysis'!$I$114,"")</f>
        <v/>
      </c>
      <c r="H3708" s="338" t="str">
        <f>IF(ISNUMBER(E3708), IF(G3708&gt;'Bulk DivVar Analysis'!$J$116,"Pass","Fail"),"")</f>
        <v/>
      </c>
      <c r="I3708" s="338" t="str">
        <f t="shared" si="59"/>
        <v/>
      </c>
      <c r="J3708" s="339"/>
      <c r="K3708" s="339"/>
      <c r="L3708" s="339"/>
      <c r="M3708" s="339"/>
      <c r="N3708" s="339"/>
      <c r="O3708" s="339"/>
      <c r="P3708" s="339"/>
      <c r="Q3708" s="339"/>
    </row>
    <row r="3709" spans="1:17" ht="13.5" customHeight="1">
      <c r="A3709" s="481"/>
      <c r="B3709" s="481"/>
      <c r="C3709" s="481"/>
      <c r="D3709" s="481"/>
      <c r="E3709" s="481"/>
      <c r="F3709" s="339"/>
      <c r="G3709" s="340" t="str">
        <f>IF(ISNUMBER(E3709),E3709/'Bulk DivVar Analysis'!$I$114,"")</f>
        <v/>
      </c>
      <c r="H3709" s="338" t="str">
        <f>IF(ISNUMBER(E3709), IF(G3709&gt;'Bulk DivVar Analysis'!$J$116,"Pass","Fail"),"")</f>
        <v/>
      </c>
      <c r="I3709" s="338" t="str">
        <f t="shared" si="59"/>
        <v/>
      </c>
      <c r="J3709" s="339"/>
      <c r="K3709" s="339"/>
      <c r="L3709" s="339"/>
      <c r="M3709" s="339"/>
      <c r="N3709" s="339"/>
      <c r="O3709" s="339"/>
      <c r="P3709" s="339"/>
      <c r="Q3709" s="339"/>
    </row>
    <row r="3710" spans="1:17" ht="13.5" customHeight="1">
      <c r="A3710" s="481"/>
      <c r="B3710" s="481"/>
      <c r="C3710" s="481"/>
      <c r="D3710" s="481"/>
      <c r="E3710" s="481"/>
      <c r="F3710" s="339"/>
      <c r="G3710" s="340" t="str">
        <f>IF(ISNUMBER(E3710),E3710/'Bulk DivVar Analysis'!$I$114,"")</f>
        <v/>
      </c>
      <c r="H3710" s="338" t="str">
        <f>IF(ISNUMBER(E3710), IF(G3710&gt;'Bulk DivVar Analysis'!$J$116,"Pass","Fail"),"")</f>
        <v/>
      </c>
      <c r="I3710" s="338" t="str">
        <f t="shared" si="59"/>
        <v/>
      </c>
      <c r="J3710" s="339"/>
      <c r="K3710" s="339"/>
      <c r="L3710" s="339"/>
      <c r="M3710" s="339"/>
      <c r="N3710" s="339"/>
      <c r="O3710" s="339"/>
      <c r="P3710" s="339"/>
      <c r="Q3710" s="339"/>
    </row>
    <row r="3711" spans="1:17" ht="13.5" customHeight="1">
      <c r="A3711" s="481"/>
      <c r="B3711" s="481"/>
      <c r="C3711" s="481"/>
      <c r="D3711" s="481"/>
      <c r="E3711" s="481"/>
      <c r="F3711" s="339"/>
      <c r="G3711" s="340" t="str">
        <f>IF(ISNUMBER(E3711),E3711/'Bulk DivVar Analysis'!$I$114,"")</f>
        <v/>
      </c>
      <c r="H3711" s="338" t="str">
        <f>IF(ISNUMBER(E3711), IF(G3711&gt;'Bulk DivVar Analysis'!$J$116,"Pass","Fail"),"")</f>
        <v/>
      </c>
      <c r="I3711" s="338" t="str">
        <f t="shared" si="59"/>
        <v/>
      </c>
      <c r="J3711" s="339"/>
      <c r="K3711" s="339"/>
      <c r="L3711" s="339"/>
      <c r="M3711" s="339"/>
      <c r="N3711" s="339"/>
      <c r="O3711" s="339"/>
      <c r="P3711" s="339"/>
      <c r="Q3711" s="339"/>
    </row>
    <row r="3712" spans="1:17" ht="13.5" customHeight="1">
      <c r="A3712" s="481"/>
      <c r="B3712" s="481"/>
      <c r="C3712" s="481"/>
      <c r="D3712" s="481"/>
      <c r="E3712" s="481"/>
      <c r="F3712" s="339"/>
      <c r="G3712" s="340" t="str">
        <f>IF(ISNUMBER(E3712),E3712/'Bulk DivVar Analysis'!$I$114,"")</f>
        <v/>
      </c>
      <c r="H3712" s="338" t="str">
        <f>IF(ISNUMBER(E3712), IF(G3712&gt;'Bulk DivVar Analysis'!$J$116,"Pass","Fail"),"")</f>
        <v/>
      </c>
      <c r="I3712" s="338" t="str">
        <f t="shared" si="59"/>
        <v/>
      </c>
      <c r="J3712" s="339"/>
      <c r="K3712" s="339"/>
      <c r="L3712" s="339"/>
      <c r="M3712" s="339"/>
      <c r="N3712" s="339"/>
      <c r="O3712" s="339"/>
      <c r="P3712" s="339"/>
      <c r="Q3712" s="339"/>
    </row>
    <row r="3713" spans="1:17" ht="13.5" customHeight="1">
      <c r="A3713" s="481"/>
      <c r="B3713" s="481"/>
      <c r="C3713" s="481"/>
      <c r="D3713" s="481"/>
      <c r="E3713" s="481"/>
      <c r="F3713" s="339"/>
      <c r="G3713" s="340" t="str">
        <f>IF(ISNUMBER(E3713),E3713/'Bulk DivVar Analysis'!$I$114,"")</f>
        <v/>
      </c>
      <c r="H3713" s="338" t="str">
        <f>IF(ISNUMBER(E3713), IF(G3713&gt;'Bulk DivVar Analysis'!$J$116,"Pass","Fail"),"")</f>
        <v/>
      </c>
      <c r="I3713" s="338" t="str">
        <f t="shared" si="59"/>
        <v/>
      </c>
      <c r="J3713" s="339"/>
      <c r="K3713" s="339"/>
      <c r="L3713" s="339"/>
      <c r="M3713" s="339"/>
      <c r="N3713" s="339"/>
      <c r="O3713" s="339"/>
      <c r="P3713" s="339"/>
      <c r="Q3713" s="339"/>
    </row>
    <row r="3714" spans="1:17" ht="13.5" customHeight="1">
      <c r="A3714" s="481"/>
      <c r="B3714" s="481"/>
      <c r="C3714" s="481"/>
      <c r="D3714" s="481"/>
      <c r="E3714" s="481"/>
      <c r="F3714" s="339"/>
      <c r="G3714" s="340" t="str">
        <f>IF(ISNUMBER(E3714),E3714/'Bulk DivVar Analysis'!$I$114,"")</f>
        <v/>
      </c>
      <c r="H3714" s="338" t="str">
        <f>IF(ISNUMBER(E3714), IF(G3714&gt;'Bulk DivVar Analysis'!$J$116,"Pass","Fail"),"")</f>
        <v/>
      </c>
      <c r="I3714" s="338" t="str">
        <f t="shared" si="59"/>
        <v/>
      </c>
      <c r="J3714" s="339"/>
      <c r="K3714" s="339"/>
      <c r="L3714" s="339"/>
      <c r="M3714" s="339"/>
      <c r="N3714" s="339"/>
      <c r="O3714" s="339"/>
      <c r="P3714" s="339"/>
      <c r="Q3714" s="339"/>
    </row>
    <row r="3715" spans="1:17" ht="13.5" customHeight="1">
      <c r="A3715" s="481"/>
      <c r="B3715" s="481"/>
      <c r="C3715" s="481"/>
      <c r="D3715" s="481"/>
      <c r="E3715" s="481"/>
      <c r="F3715" s="339"/>
      <c r="G3715" s="340" t="str">
        <f>IF(ISNUMBER(E3715),E3715/'Bulk DivVar Analysis'!$I$114,"")</f>
        <v/>
      </c>
      <c r="H3715" s="338" t="str">
        <f>IF(ISNUMBER(E3715), IF(G3715&gt;'Bulk DivVar Analysis'!$J$116,"Pass","Fail"),"")</f>
        <v/>
      </c>
      <c r="I3715" s="338" t="str">
        <f t="shared" ref="I3715:I3778" si="60">_xlfn.TEXTJOIN("_",TRUE,B3715,C3715)</f>
        <v/>
      </c>
      <c r="J3715" s="339"/>
      <c r="K3715" s="339"/>
      <c r="L3715" s="339"/>
      <c r="M3715" s="339"/>
      <c r="N3715" s="339"/>
      <c r="O3715" s="339"/>
      <c r="P3715" s="339"/>
      <c r="Q3715" s="339"/>
    </row>
    <row r="3716" spans="1:17" ht="13.5" customHeight="1">
      <c r="A3716" s="481"/>
      <c r="B3716" s="481"/>
      <c r="C3716" s="481"/>
      <c r="D3716" s="481"/>
      <c r="E3716" s="481"/>
      <c r="F3716" s="339"/>
      <c r="G3716" s="340" t="str">
        <f>IF(ISNUMBER(E3716),E3716/'Bulk DivVar Analysis'!$I$114,"")</f>
        <v/>
      </c>
      <c r="H3716" s="338" t="str">
        <f>IF(ISNUMBER(E3716), IF(G3716&gt;'Bulk DivVar Analysis'!$J$116,"Pass","Fail"),"")</f>
        <v/>
      </c>
      <c r="I3716" s="338" t="str">
        <f t="shared" si="60"/>
        <v/>
      </c>
      <c r="J3716" s="339"/>
      <c r="K3716" s="339"/>
      <c r="L3716" s="339"/>
      <c r="M3716" s="339"/>
      <c r="N3716" s="339"/>
      <c r="O3716" s="339"/>
      <c r="P3716" s="339"/>
      <c r="Q3716" s="339"/>
    </row>
    <row r="3717" spans="1:17" ht="13.5" customHeight="1">
      <c r="A3717" s="481"/>
      <c r="B3717" s="481"/>
      <c r="C3717" s="481"/>
      <c r="D3717" s="481"/>
      <c r="E3717" s="481"/>
      <c r="F3717" s="339"/>
      <c r="G3717" s="340" t="str">
        <f>IF(ISNUMBER(E3717),E3717/'Bulk DivVar Analysis'!$I$114,"")</f>
        <v/>
      </c>
      <c r="H3717" s="338" t="str">
        <f>IF(ISNUMBER(E3717), IF(G3717&gt;'Bulk DivVar Analysis'!$J$116,"Pass","Fail"),"")</f>
        <v/>
      </c>
      <c r="I3717" s="338" t="str">
        <f t="shared" si="60"/>
        <v/>
      </c>
      <c r="J3717" s="339"/>
      <c r="K3717" s="339"/>
      <c r="L3717" s="339"/>
      <c r="M3717" s="339"/>
      <c r="N3717" s="339"/>
      <c r="O3717" s="339"/>
      <c r="P3717" s="339"/>
      <c r="Q3717" s="339"/>
    </row>
    <row r="3718" spans="1:17" ht="13.5" customHeight="1">
      <c r="A3718" s="481"/>
      <c r="B3718" s="481"/>
      <c r="C3718" s="481"/>
      <c r="D3718" s="481"/>
      <c r="E3718" s="481"/>
      <c r="F3718" s="339"/>
      <c r="G3718" s="340" t="str">
        <f>IF(ISNUMBER(E3718),E3718/'Bulk DivVar Analysis'!$I$114,"")</f>
        <v/>
      </c>
      <c r="H3718" s="338" t="str">
        <f>IF(ISNUMBER(E3718), IF(G3718&gt;'Bulk DivVar Analysis'!$J$116,"Pass","Fail"),"")</f>
        <v/>
      </c>
      <c r="I3718" s="338" t="str">
        <f t="shared" si="60"/>
        <v/>
      </c>
      <c r="J3718" s="339"/>
      <c r="K3718" s="339"/>
      <c r="L3718" s="339"/>
      <c r="M3718" s="339"/>
      <c r="N3718" s="339"/>
      <c r="O3718" s="339"/>
      <c r="P3718" s="339"/>
      <c r="Q3718" s="339"/>
    </row>
    <row r="3719" spans="1:17" ht="13.5" customHeight="1">
      <c r="A3719" s="481"/>
      <c r="B3719" s="481"/>
      <c r="C3719" s="481"/>
      <c r="D3719" s="481"/>
      <c r="E3719" s="481"/>
      <c r="F3719" s="339"/>
      <c r="G3719" s="340" t="str">
        <f>IF(ISNUMBER(E3719),E3719/'Bulk DivVar Analysis'!$I$114,"")</f>
        <v/>
      </c>
      <c r="H3719" s="338" t="str">
        <f>IF(ISNUMBER(E3719), IF(G3719&gt;'Bulk DivVar Analysis'!$J$116,"Pass","Fail"),"")</f>
        <v/>
      </c>
      <c r="I3719" s="338" t="str">
        <f t="shared" si="60"/>
        <v/>
      </c>
      <c r="J3719" s="339"/>
      <c r="K3719" s="339"/>
      <c r="L3719" s="339"/>
      <c r="M3719" s="339"/>
      <c r="N3719" s="339"/>
      <c r="O3719" s="339"/>
      <c r="P3719" s="339"/>
      <c r="Q3719" s="339"/>
    </row>
    <row r="3720" spans="1:17" ht="13.5" customHeight="1">
      <c r="A3720" s="481"/>
      <c r="B3720" s="481"/>
      <c r="C3720" s="481"/>
      <c r="D3720" s="481"/>
      <c r="E3720" s="481"/>
      <c r="F3720" s="339"/>
      <c r="G3720" s="340" t="str">
        <f>IF(ISNUMBER(E3720),E3720/'Bulk DivVar Analysis'!$I$114,"")</f>
        <v/>
      </c>
      <c r="H3720" s="338" t="str">
        <f>IF(ISNUMBER(E3720), IF(G3720&gt;'Bulk DivVar Analysis'!$J$116,"Pass","Fail"),"")</f>
        <v/>
      </c>
      <c r="I3720" s="338" t="str">
        <f t="shared" si="60"/>
        <v/>
      </c>
      <c r="J3720" s="339"/>
      <c r="K3720" s="339"/>
      <c r="L3720" s="339"/>
      <c r="M3720" s="339"/>
      <c r="N3720" s="339"/>
      <c r="O3720" s="339"/>
      <c r="P3720" s="339"/>
      <c r="Q3720" s="339"/>
    </row>
    <row r="3721" spans="1:17" ht="13.5" customHeight="1">
      <c r="A3721" s="481"/>
      <c r="B3721" s="481"/>
      <c r="C3721" s="481"/>
      <c r="D3721" s="481"/>
      <c r="E3721" s="481"/>
      <c r="F3721" s="339"/>
      <c r="G3721" s="340" t="str">
        <f>IF(ISNUMBER(E3721),E3721/'Bulk DivVar Analysis'!$I$114,"")</f>
        <v/>
      </c>
      <c r="H3721" s="338" t="str">
        <f>IF(ISNUMBER(E3721), IF(G3721&gt;'Bulk DivVar Analysis'!$J$116,"Pass","Fail"),"")</f>
        <v/>
      </c>
      <c r="I3721" s="338" t="str">
        <f t="shared" si="60"/>
        <v/>
      </c>
      <c r="J3721" s="339"/>
      <c r="K3721" s="339"/>
      <c r="L3721" s="339"/>
      <c r="M3721" s="339"/>
      <c r="N3721" s="339"/>
      <c r="O3721" s="339"/>
      <c r="P3721" s="339"/>
      <c r="Q3721" s="339"/>
    </row>
    <row r="3722" spans="1:17" ht="13.5" customHeight="1">
      <c r="A3722" s="481"/>
      <c r="B3722" s="481"/>
      <c r="C3722" s="481"/>
      <c r="D3722" s="481"/>
      <c r="E3722" s="481"/>
      <c r="F3722" s="339"/>
      <c r="G3722" s="340" t="str">
        <f>IF(ISNUMBER(E3722),E3722/'Bulk DivVar Analysis'!$I$114,"")</f>
        <v/>
      </c>
      <c r="H3722" s="338" t="str">
        <f>IF(ISNUMBER(E3722), IF(G3722&gt;'Bulk DivVar Analysis'!$J$116,"Pass","Fail"),"")</f>
        <v/>
      </c>
      <c r="I3722" s="338" t="str">
        <f t="shared" si="60"/>
        <v/>
      </c>
      <c r="J3722" s="339"/>
      <c r="K3722" s="339"/>
      <c r="L3722" s="339"/>
      <c r="M3722" s="339"/>
      <c r="N3722" s="339"/>
      <c r="O3722" s="339"/>
      <c r="P3722" s="339"/>
      <c r="Q3722" s="339"/>
    </row>
    <row r="3723" spans="1:17" ht="13.5" customHeight="1">
      <c r="A3723" s="481"/>
      <c r="B3723" s="481"/>
      <c r="C3723" s="481"/>
      <c r="D3723" s="481"/>
      <c r="E3723" s="481"/>
      <c r="F3723" s="339"/>
      <c r="G3723" s="340" t="str">
        <f>IF(ISNUMBER(E3723),E3723/'Bulk DivVar Analysis'!$I$114,"")</f>
        <v/>
      </c>
      <c r="H3723" s="338" t="str">
        <f>IF(ISNUMBER(E3723), IF(G3723&gt;'Bulk DivVar Analysis'!$J$116,"Pass","Fail"),"")</f>
        <v/>
      </c>
      <c r="I3723" s="338" t="str">
        <f t="shared" si="60"/>
        <v/>
      </c>
      <c r="J3723" s="339"/>
      <c r="K3723" s="339"/>
      <c r="L3723" s="339"/>
      <c r="M3723" s="339"/>
      <c r="N3723" s="339"/>
      <c r="O3723" s="339"/>
      <c r="P3723" s="339"/>
      <c r="Q3723" s="339"/>
    </row>
    <row r="3724" spans="1:17" ht="13.5" customHeight="1">
      <c r="A3724" s="481"/>
      <c r="B3724" s="481"/>
      <c r="C3724" s="481"/>
      <c r="D3724" s="481"/>
      <c r="E3724" s="481"/>
      <c r="F3724" s="339"/>
      <c r="G3724" s="340" t="str">
        <f>IF(ISNUMBER(E3724),E3724/'Bulk DivVar Analysis'!$I$114,"")</f>
        <v/>
      </c>
      <c r="H3724" s="338" t="str">
        <f>IF(ISNUMBER(E3724), IF(G3724&gt;'Bulk DivVar Analysis'!$J$116,"Pass","Fail"),"")</f>
        <v/>
      </c>
      <c r="I3724" s="338" t="str">
        <f t="shared" si="60"/>
        <v/>
      </c>
      <c r="J3724" s="339"/>
      <c r="K3724" s="339"/>
      <c r="L3724" s="339"/>
      <c r="M3724" s="339"/>
      <c r="N3724" s="339"/>
      <c r="O3724" s="339"/>
      <c r="P3724" s="339"/>
      <c r="Q3724" s="339"/>
    </row>
    <row r="3725" spans="1:17" ht="13.5" customHeight="1">
      <c r="A3725" s="481"/>
      <c r="B3725" s="481"/>
      <c r="C3725" s="481"/>
      <c r="D3725" s="481"/>
      <c r="E3725" s="481"/>
      <c r="F3725" s="339"/>
      <c r="G3725" s="340" t="str">
        <f>IF(ISNUMBER(E3725),E3725/'Bulk DivVar Analysis'!$I$114,"")</f>
        <v/>
      </c>
      <c r="H3725" s="338" t="str">
        <f>IF(ISNUMBER(E3725), IF(G3725&gt;'Bulk DivVar Analysis'!$J$116,"Pass","Fail"),"")</f>
        <v/>
      </c>
      <c r="I3725" s="338" t="str">
        <f t="shared" si="60"/>
        <v/>
      </c>
      <c r="J3725" s="339"/>
      <c r="K3725" s="339"/>
      <c r="L3725" s="339"/>
      <c r="M3725" s="339"/>
      <c r="N3725" s="339"/>
      <c r="O3725" s="339"/>
      <c r="P3725" s="339"/>
      <c r="Q3725" s="339"/>
    </row>
    <row r="3726" spans="1:17" ht="13.5" customHeight="1">
      <c r="A3726" s="481"/>
      <c r="B3726" s="481"/>
      <c r="C3726" s="481"/>
      <c r="D3726" s="481"/>
      <c r="E3726" s="481"/>
      <c r="F3726" s="339"/>
      <c r="G3726" s="340" t="str">
        <f>IF(ISNUMBER(E3726),E3726/'Bulk DivVar Analysis'!$I$114,"")</f>
        <v/>
      </c>
      <c r="H3726" s="338" t="str">
        <f>IF(ISNUMBER(E3726), IF(G3726&gt;'Bulk DivVar Analysis'!$J$116,"Pass","Fail"),"")</f>
        <v/>
      </c>
      <c r="I3726" s="338" t="str">
        <f t="shared" si="60"/>
        <v/>
      </c>
      <c r="J3726" s="339"/>
      <c r="K3726" s="339"/>
      <c r="L3726" s="339"/>
      <c r="M3726" s="339"/>
      <c r="N3726" s="339"/>
      <c r="O3726" s="339"/>
      <c r="P3726" s="339"/>
      <c r="Q3726" s="339"/>
    </row>
    <row r="3727" spans="1:17" ht="13.5" customHeight="1">
      <c r="A3727" s="481"/>
      <c r="B3727" s="481"/>
      <c r="C3727" s="481"/>
      <c r="D3727" s="481"/>
      <c r="E3727" s="481"/>
      <c r="F3727" s="339"/>
      <c r="G3727" s="340" t="str">
        <f>IF(ISNUMBER(E3727),E3727/'Bulk DivVar Analysis'!$I$114,"")</f>
        <v/>
      </c>
      <c r="H3727" s="338" t="str">
        <f>IF(ISNUMBER(E3727), IF(G3727&gt;'Bulk DivVar Analysis'!$J$116,"Pass","Fail"),"")</f>
        <v/>
      </c>
      <c r="I3727" s="338" t="str">
        <f t="shared" si="60"/>
        <v/>
      </c>
      <c r="J3727" s="339"/>
      <c r="K3727" s="339"/>
      <c r="L3727" s="339"/>
      <c r="M3727" s="339"/>
      <c r="N3727" s="339"/>
      <c r="O3727" s="339"/>
      <c r="P3727" s="339"/>
      <c r="Q3727" s="339"/>
    </row>
    <row r="3728" spans="1:17" ht="13.5" customHeight="1">
      <c r="A3728" s="481"/>
      <c r="B3728" s="481"/>
      <c r="C3728" s="481"/>
      <c r="D3728" s="481"/>
      <c r="E3728" s="481"/>
      <c r="F3728" s="339"/>
      <c r="G3728" s="340" t="str">
        <f>IF(ISNUMBER(E3728),E3728/'Bulk DivVar Analysis'!$I$114,"")</f>
        <v/>
      </c>
      <c r="H3728" s="338" t="str">
        <f>IF(ISNUMBER(E3728), IF(G3728&gt;'Bulk DivVar Analysis'!$J$116,"Pass","Fail"),"")</f>
        <v/>
      </c>
      <c r="I3728" s="338" t="str">
        <f t="shared" si="60"/>
        <v/>
      </c>
      <c r="J3728" s="339"/>
      <c r="K3728" s="339"/>
      <c r="L3728" s="339"/>
      <c r="M3728" s="339"/>
      <c r="N3728" s="339"/>
      <c r="O3728" s="339"/>
      <c r="P3728" s="339"/>
      <c r="Q3728" s="339"/>
    </row>
    <row r="3729" spans="1:17" ht="13.5" customHeight="1">
      <c r="A3729" s="481"/>
      <c r="B3729" s="481"/>
      <c r="C3729" s="481"/>
      <c r="D3729" s="481"/>
      <c r="E3729" s="481"/>
      <c r="F3729" s="339"/>
      <c r="G3729" s="340" t="str">
        <f>IF(ISNUMBER(E3729),E3729/'Bulk DivVar Analysis'!$I$114,"")</f>
        <v/>
      </c>
      <c r="H3729" s="338" t="str">
        <f>IF(ISNUMBER(E3729), IF(G3729&gt;'Bulk DivVar Analysis'!$J$116,"Pass","Fail"),"")</f>
        <v/>
      </c>
      <c r="I3729" s="338" t="str">
        <f t="shared" si="60"/>
        <v/>
      </c>
      <c r="J3729" s="339"/>
      <c r="K3729" s="339"/>
      <c r="L3729" s="339"/>
      <c r="M3729" s="339"/>
      <c r="N3729" s="339"/>
      <c r="O3729" s="339"/>
      <c r="P3729" s="339"/>
      <c r="Q3729" s="339"/>
    </row>
    <row r="3730" spans="1:17" ht="13.5" customHeight="1">
      <c r="A3730" s="481"/>
      <c r="B3730" s="481"/>
      <c r="C3730" s="481"/>
      <c r="D3730" s="481"/>
      <c r="E3730" s="481"/>
      <c r="F3730" s="339"/>
      <c r="G3730" s="340" t="str">
        <f>IF(ISNUMBER(E3730),E3730/'Bulk DivVar Analysis'!$I$114,"")</f>
        <v/>
      </c>
      <c r="H3730" s="338" t="str">
        <f>IF(ISNUMBER(E3730), IF(G3730&gt;'Bulk DivVar Analysis'!$J$116,"Pass","Fail"),"")</f>
        <v/>
      </c>
      <c r="I3730" s="338" t="str">
        <f t="shared" si="60"/>
        <v/>
      </c>
      <c r="J3730" s="339"/>
      <c r="K3730" s="339"/>
      <c r="L3730" s="339"/>
      <c r="M3730" s="339"/>
      <c r="N3730" s="339"/>
      <c r="O3730" s="339"/>
      <c r="P3730" s="339"/>
      <c r="Q3730" s="339"/>
    </row>
    <row r="3731" spans="1:17" ht="13.5" customHeight="1">
      <c r="A3731" s="481"/>
      <c r="B3731" s="481"/>
      <c r="C3731" s="481"/>
      <c r="D3731" s="481"/>
      <c r="E3731" s="481"/>
      <c r="F3731" s="339"/>
      <c r="G3731" s="340" t="str">
        <f>IF(ISNUMBER(E3731),E3731/'Bulk DivVar Analysis'!$I$114,"")</f>
        <v/>
      </c>
      <c r="H3731" s="338" t="str">
        <f>IF(ISNUMBER(E3731), IF(G3731&gt;'Bulk DivVar Analysis'!$J$116,"Pass","Fail"),"")</f>
        <v/>
      </c>
      <c r="I3731" s="338" t="str">
        <f t="shared" si="60"/>
        <v/>
      </c>
      <c r="J3731" s="339"/>
      <c r="K3731" s="339"/>
      <c r="L3731" s="339"/>
      <c r="M3731" s="339"/>
      <c r="N3731" s="339"/>
      <c r="O3731" s="339"/>
      <c r="P3731" s="339"/>
      <c r="Q3731" s="339"/>
    </row>
    <row r="3732" spans="1:17" ht="13.5" customHeight="1">
      <c r="A3732" s="481"/>
      <c r="B3732" s="481"/>
      <c r="C3732" s="481"/>
      <c r="D3732" s="481"/>
      <c r="E3732" s="481"/>
      <c r="F3732" s="339"/>
      <c r="G3732" s="340" t="str">
        <f>IF(ISNUMBER(E3732),E3732/'Bulk DivVar Analysis'!$I$114,"")</f>
        <v/>
      </c>
      <c r="H3732" s="338" t="str">
        <f>IF(ISNUMBER(E3732), IF(G3732&gt;'Bulk DivVar Analysis'!$J$116,"Pass","Fail"),"")</f>
        <v/>
      </c>
      <c r="I3732" s="338" t="str">
        <f t="shared" si="60"/>
        <v/>
      </c>
      <c r="J3732" s="339"/>
      <c r="K3732" s="339"/>
      <c r="L3732" s="339"/>
      <c r="M3732" s="339"/>
      <c r="N3732" s="339"/>
      <c r="O3732" s="339"/>
      <c r="P3732" s="339"/>
      <c r="Q3732" s="339"/>
    </row>
    <row r="3733" spans="1:17" ht="13.5" customHeight="1">
      <c r="A3733" s="481"/>
      <c r="B3733" s="481"/>
      <c r="C3733" s="481"/>
      <c r="D3733" s="481"/>
      <c r="E3733" s="481"/>
      <c r="F3733" s="339"/>
      <c r="G3733" s="340" t="str">
        <f>IF(ISNUMBER(E3733),E3733/'Bulk DivVar Analysis'!$I$114,"")</f>
        <v/>
      </c>
      <c r="H3733" s="338" t="str">
        <f>IF(ISNUMBER(E3733), IF(G3733&gt;'Bulk DivVar Analysis'!$J$116,"Pass","Fail"),"")</f>
        <v/>
      </c>
      <c r="I3733" s="338" t="str">
        <f t="shared" si="60"/>
        <v/>
      </c>
      <c r="J3733" s="339"/>
      <c r="K3733" s="339"/>
      <c r="L3733" s="339"/>
      <c r="M3733" s="339"/>
      <c r="N3733" s="339"/>
      <c r="O3733" s="339"/>
      <c r="P3733" s="339"/>
      <c r="Q3733" s="339"/>
    </row>
    <row r="3734" spans="1:17" ht="13.5" customHeight="1">
      <c r="A3734" s="481"/>
      <c r="B3734" s="481"/>
      <c r="C3734" s="481"/>
      <c r="D3734" s="481"/>
      <c r="E3734" s="481"/>
      <c r="F3734" s="339"/>
      <c r="G3734" s="340" t="str">
        <f>IF(ISNUMBER(E3734),E3734/'Bulk DivVar Analysis'!$I$114,"")</f>
        <v/>
      </c>
      <c r="H3734" s="338" t="str">
        <f>IF(ISNUMBER(E3734), IF(G3734&gt;'Bulk DivVar Analysis'!$J$116,"Pass","Fail"),"")</f>
        <v/>
      </c>
      <c r="I3734" s="338" t="str">
        <f t="shared" si="60"/>
        <v/>
      </c>
      <c r="J3734" s="339"/>
      <c r="K3734" s="339"/>
      <c r="L3734" s="339"/>
      <c r="M3734" s="339"/>
      <c r="N3734" s="339"/>
      <c r="O3734" s="339"/>
      <c r="P3734" s="339"/>
      <c r="Q3734" s="339"/>
    </row>
    <row r="3735" spans="1:17" ht="13.5" customHeight="1">
      <c r="A3735" s="481"/>
      <c r="B3735" s="481"/>
      <c r="C3735" s="481"/>
      <c r="D3735" s="481"/>
      <c r="E3735" s="481"/>
      <c r="F3735" s="339"/>
      <c r="G3735" s="340" t="str">
        <f>IF(ISNUMBER(E3735),E3735/'Bulk DivVar Analysis'!$I$114,"")</f>
        <v/>
      </c>
      <c r="H3735" s="338" t="str">
        <f>IF(ISNUMBER(E3735), IF(G3735&gt;'Bulk DivVar Analysis'!$J$116,"Pass","Fail"),"")</f>
        <v/>
      </c>
      <c r="I3735" s="338" t="str">
        <f t="shared" si="60"/>
        <v/>
      </c>
      <c r="J3735" s="339"/>
      <c r="K3735" s="339"/>
      <c r="L3735" s="339"/>
      <c r="M3735" s="339"/>
      <c r="N3735" s="339"/>
      <c r="O3735" s="339"/>
      <c r="P3735" s="339"/>
      <c r="Q3735" s="339"/>
    </row>
    <row r="3736" spans="1:17" ht="13.5" customHeight="1">
      <c r="A3736" s="481"/>
      <c r="B3736" s="481"/>
      <c r="C3736" s="481"/>
      <c r="D3736" s="481"/>
      <c r="E3736" s="481"/>
      <c r="F3736" s="339"/>
      <c r="G3736" s="340" t="str">
        <f>IF(ISNUMBER(E3736),E3736/'Bulk DivVar Analysis'!$I$114,"")</f>
        <v/>
      </c>
      <c r="H3736" s="338" t="str">
        <f>IF(ISNUMBER(E3736), IF(G3736&gt;'Bulk DivVar Analysis'!$J$116,"Pass","Fail"),"")</f>
        <v/>
      </c>
      <c r="I3736" s="338" t="str">
        <f t="shared" si="60"/>
        <v/>
      </c>
      <c r="J3736" s="339"/>
      <c r="K3736" s="339"/>
      <c r="L3736" s="339"/>
      <c r="M3736" s="339"/>
      <c r="N3736" s="339"/>
      <c r="O3736" s="339"/>
      <c r="P3736" s="339"/>
      <c r="Q3736" s="339"/>
    </row>
    <row r="3737" spans="1:17" ht="13.5" customHeight="1">
      <c r="A3737" s="481"/>
      <c r="B3737" s="481"/>
      <c r="C3737" s="481"/>
      <c r="D3737" s="481"/>
      <c r="E3737" s="481"/>
      <c r="F3737" s="339"/>
      <c r="G3737" s="340" t="str">
        <f>IF(ISNUMBER(E3737),E3737/'Bulk DivVar Analysis'!$I$114,"")</f>
        <v/>
      </c>
      <c r="H3737" s="338" t="str">
        <f>IF(ISNUMBER(E3737), IF(G3737&gt;'Bulk DivVar Analysis'!$J$116,"Pass","Fail"),"")</f>
        <v/>
      </c>
      <c r="I3737" s="338" t="str">
        <f t="shared" si="60"/>
        <v/>
      </c>
      <c r="J3737" s="339"/>
      <c r="K3737" s="339"/>
      <c r="L3737" s="339"/>
      <c r="M3737" s="339"/>
      <c r="N3737" s="339"/>
      <c r="O3737" s="339"/>
      <c r="P3737" s="339"/>
      <c r="Q3737" s="339"/>
    </row>
    <row r="3738" spans="1:17" ht="13.5" customHeight="1">
      <c r="A3738" s="481"/>
      <c r="B3738" s="481"/>
      <c r="C3738" s="481"/>
      <c r="D3738" s="481"/>
      <c r="E3738" s="481"/>
      <c r="F3738" s="339"/>
      <c r="G3738" s="340" t="str">
        <f>IF(ISNUMBER(E3738),E3738/'Bulk DivVar Analysis'!$I$114,"")</f>
        <v/>
      </c>
      <c r="H3738" s="338" t="str">
        <f>IF(ISNUMBER(E3738), IF(G3738&gt;'Bulk DivVar Analysis'!$J$116,"Pass","Fail"),"")</f>
        <v/>
      </c>
      <c r="I3738" s="338" t="str">
        <f t="shared" si="60"/>
        <v/>
      </c>
      <c r="J3738" s="339"/>
      <c r="K3738" s="339"/>
      <c r="L3738" s="339"/>
      <c r="M3738" s="339"/>
      <c r="N3738" s="339"/>
      <c r="O3738" s="339"/>
      <c r="P3738" s="339"/>
      <c r="Q3738" s="339"/>
    </row>
    <row r="3739" spans="1:17" ht="13.5" customHeight="1">
      <c r="A3739" s="481"/>
      <c r="B3739" s="481"/>
      <c r="C3739" s="481"/>
      <c r="D3739" s="481"/>
      <c r="E3739" s="481"/>
      <c r="F3739" s="339"/>
      <c r="G3739" s="340" t="str">
        <f>IF(ISNUMBER(E3739),E3739/'Bulk DivVar Analysis'!$I$114,"")</f>
        <v/>
      </c>
      <c r="H3739" s="338" t="str">
        <f>IF(ISNUMBER(E3739), IF(G3739&gt;'Bulk DivVar Analysis'!$J$116,"Pass","Fail"),"")</f>
        <v/>
      </c>
      <c r="I3739" s="338" t="str">
        <f t="shared" si="60"/>
        <v/>
      </c>
      <c r="J3739" s="339"/>
      <c r="K3739" s="339"/>
      <c r="L3739" s="339"/>
      <c r="M3739" s="339"/>
      <c r="N3739" s="339"/>
      <c r="O3739" s="339"/>
      <c r="P3739" s="339"/>
      <c r="Q3739" s="339"/>
    </row>
    <row r="3740" spans="1:17" ht="13.5" customHeight="1">
      <c r="A3740" s="481"/>
      <c r="B3740" s="481"/>
      <c r="C3740" s="481"/>
      <c r="D3740" s="481"/>
      <c r="E3740" s="481"/>
      <c r="F3740" s="339"/>
      <c r="G3740" s="340" t="str">
        <f>IF(ISNUMBER(E3740),E3740/'Bulk DivVar Analysis'!$I$114,"")</f>
        <v/>
      </c>
      <c r="H3740" s="338" t="str">
        <f>IF(ISNUMBER(E3740), IF(G3740&gt;'Bulk DivVar Analysis'!$J$116,"Pass","Fail"),"")</f>
        <v/>
      </c>
      <c r="I3740" s="338" t="str">
        <f t="shared" si="60"/>
        <v/>
      </c>
      <c r="J3740" s="339"/>
      <c r="K3740" s="339"/>
      <c r="L3740" s="339"/>
      <c r="M3740" s="339"/>
      <c r="N3740" s="339"/>
      <c r="O3740" s="339"/>
      <c r="P3740" s="339"/>
      <c r="Q3740" s="339"/>
    </row>
    <row r="3741" spans="1:17" ht="13.5" customHeight="1">
      <c r="A3741" s="481"/>
      <c r="B3741" s="481"/>
      <c r="C3741" s="481"/>
      <c r="D3741" s="481"/>
      <c r="E3741" s="481"/>
      <c r="F3741" s="339"/>
      <c r="G3741" s="340" t="str">
        <f>IF(ISNUMBER(E3741),E3741/'Bulk DivVar Analysis'!$I$114,"")</f>
        <v/>
      </c>
      <c r="H3741" s="338" t="str">
        <f>IF(ISNUMBER(E3741), IF(G3741&gt;'Bulk DivVar Analysis'!$J$116,"Pass","Fail"),"")</f>
        <v/>
      </c>
      <c r="I3741" s="338" t="str">
        <f t="shared" si="60"/>
        <v/>
      </c>
      <c r="J3741" s="339"/>
      <c r="K3741" s="339"/>
      <c r="L3741" s="339"/>
      <c r="M3741" s="339"/>
      <c r="N3741" s="339"/>
      <c r="O3741" s="339"/>
      <c r="P3741" s="339"/>
      <c r="Q3741" s="339"/>
    </row>
    <row r="3742" spans="1:17" ht="13.5" customHeight="1">
      <c r="A3742" s="481"/>
      <c r="B3742" s="481"/>
      <c r="C3742" s="481"/>
      <c r="D3742" s="481"/>
      <c r="E3742" s="481"/>
      <c r="F3742" s="339"/>
      <c r="G3742" s="340" t="str">
        <f>IF(ISNUMBER(E3742),E3742/'Bulk DivVar Analysis'!$I$114,"")</f>
        <v/>
      </c>
      <c r="H3742" s="338" t="str">
        <f>IF(ISNUMBER(E3742), IF(G3742&gt;'Bulk DivVar Analysis'!$J$116,"Pass","Fail"),"")</f>
        <v/>
      </c>
      <c r="I3742" s="338" t="str">
        <f t="shared" si="60"/>
        <v/>
      </c>
      <c r="J3742" s="339"/>
      <c r="K3742" s="339"/>
      <c r="L3742" s="339"/>
      <c r="M3742" s="339"/>
      <c r="N3742" s="339"/>
      <c r="O3742" s="339"/>
      <c r="P3742" s="339"/>
      <c r="Q3742" s="339"/>
    </row>
    <row r="3743" spans="1:17" ht="13.5" customHeight="1">
      <c r="A3743" s="481"/>
      <c r="B3743" s="481"/>
      <c r="C3743" s="481"/>
      <c r="D3743" s="481"/>
      <c r="E3743" s="481"/>
      <c r="F3743" s="339"/>
      <c r="G3743" s="340" t="str">
        <f>IF(ISNUMBER(E3743),E3743/'Bulk DivVar Analysis'!$I$114,"")</f>
        <v/>
      </c>
      <c r="H3743" s="338" t="str">
        <f>IF(ISNUMBER(E3743), IF(G3743&gt;'Bulk DivVar Analysis'!$J$116,"Pass","Fail"),"")</f>
        <v/>
      </c>
      <c r="I3743" s="338" t="str">
        <f t="shared" si="60"/>
        <v/>
      </c>
      <c r="J3743" s="339"/>
      <c r="K3743" s="339"/>
      <c r="L3743" s="339"/>
      <c r="M3743" s="339"/>
      <c r="N3743" s="339"/>
      <c r="O3743" s="339"/>
      <c r="P3743" s="339"/>
      <c r="Q3743" s="339"/>
    </row>
    <row r="3744" spans="1:17" ht="13.5" customHeight="1">
      <c r="A3744" s="481"/>
      <c r="B3744" s="481"/>
      <c r="C3744" s="481"/>
      <c r="D3744" s="481"/>
      <c r="E3744" s="481"/>
      <c r="F3744" s="339"/>
      <c r="G3744" s="340" t="str">
        <f>IF(ISNUMBER(E3744),E3744/'Bulk DivVar Analysis'!$I$114,"")</f>
        <v/>
      </c>
      <c r="H3744" s="338" t="str">
        <f>IF(ISNUMBER(E3744), IF(G3744&gt;'Bulk DivVar Analysis'!$J$116,"Pass","Fail"),"")</f>
        <v/>
      </c>
      <c r="I3744" s="338" t="str">
        <f t="shared" si="60"/>
        <v/>
      </c>
      <c r="J3744" s="339"/>
      <c r="K3744" s="339"/>
      <c r="L3744" s="339"/>
      <c r="M3744" s="339"/>
      <c r="N3744" s="339"/>
      <c r="O3744" s="339"/>
      <c r="P3744" s="339"/>
      <c r="Q3744" s="339"/>
    </row>
    <row r="3745" spans="1:17" ht="13.5" customHeight="1">
      <c r="A3745" s="481"/>
      <c r="B3745" s="481"/>
      <c r="C3745" s="481"/>
      <c r="D3745" s="481"/>
      <c r="E3745" s="481"/>
      <c r="F3745" s="339"/>
      <c r="G3745" s="340" t="str">
        <f>IF(ISNUMBER(E3745),E3745/'Bulk DivVar Analysis'!$I$114,"")</f>
        <v/>
      </c>
      <c r="H3745" s="338" t="str">
        <f>IF(ISNUMBER(E3745), IF(G3745&gt;'Bulk DivVar Analysis'!$J$116,"Pass","Fail"),"")</f>
        <v/>
      </c>
      <c r="I3745" s="338" t="str">
        <f t="shared" si="60"/>
        <v/>
      </c>
      <c r="J3745" s="339"/>
      <c r="K3745" s="339"/>
      <c r="L3745" s="339"/>
      <c r="M3745" s="339"/>
      <c r="N3745" s="339"/>
      <c r="O3745" s="339"/>
      <c r="P3745" s="339"/>
      <c r="Q3745" s="339"/>
    </row>
    <row r="3746" spans="1:17" ht="13.5" customHeight="1">
      <c r="A3746" s="481"/>
      <c r="B3746" s="481"/>
      <c r="C3746" s="481"/>
      <c r="D3746" s="481"/>
      <c r="E3746" s="481"/>
      <c r="F3746" s="339"/>
      <c r="G3746" s="340" t="str">
        <f>IF(ISNUMBER(E3746),E3746/'Bulk DivVar Analysis'!$I$114,"")</f>
        <v/>
      </c>
      <c r="H3746" s="338" t="str">
        <f>IF(ISNUMBER(E3746), IF(G3746&gt;'Bulk DivVar Analysis'!$J$116,"Pass","Fail"),"")</f>
        <v/>
      </c>
      <c r="I3746" s="338" t="str">
        <f t="shared" si="60"/>
        <v/>
      </c>
      <c r="J3746" s="339"/>
      <c r="K3746" s="339"/>
      <c r="L3746" s="339"/>
      <c r="M3746" s="339"/>
      <c r="N3746" s="339"/>
      <c r="O3746" s="339"/>
      <c r="P3746" s="339"/>
      <c r="Q3746" s="339"/>
    </row>
    <row r="3747" spans="1:17" ht="13.5" customHeight="1">
      <c r="A3747" s="481"/>
      <c r="B3747" s="481"/>
      <c r="C3747" s="481"/>
      <c r="D3747" s="481"/>
      <c r="E3747" s="481"/>
      <c r="F3747" s="339"/>
      <c r="G3747" s="340" t="str">
        <f>IF(ISNUMBER(E3747),E3747/'Bulk DivVar Analysis'!$I$114,"")</f>
        <v/>
      </c>
      <c r="H3747" s="338" t="str">
        <f>IF(ISNUMBER(E3747), IF(G3747&gt;'Bulk DivVar Analysis'!$J$116,"Pass","Fail"),"")</f>
        <v/>
      </c>
      <c r="I3747" s="338" t="str">
        <f t="shared" si="60"/>
        <v/>
      </c>
      <c r="J3747" s="339"/>
      <c r="K3747" s="339"/>
      <c r="L3747" s="339"/>
      <c r="M3747" s="339"/>
      <c r="N3747" s="339"/>
      <c r="O3747" s="339"/>
      <c r="P3747" s="339"/>
      <c r="Q3747" s="339"/>
    </row>
    <row r="3748" spans="1:17" ht="13.5" customHeight="1">
      <c r="A3748" s="481"/>
      <c r="B3748" s="481"/>
      <c r="C3748" s="481"/>
      <c r="D3748" s="481"/>
      <c r="E3748" s="481"/>
      <c r="F3748" s="339"/>
      <c r="G3748" s="340" t="str">
        <f>IF(ISNUMBER(E3748),E3748/'Bulk DivVar Analysis'!$I$114,"")</f>
        <v/>
      </c>
      <c r="H3748" s="338" t="str">
        <f>IF(ISNUMBER(E3748), IF(G3748&gt;'Bulk DivVar Analysis'!$J$116,"Pass","Fail"),"")</f>
        <v/>
      </c>
      <c r="I3748" s="338" t="str">
        <f t="shared" si="60"/>
        <v/>
      </c>
      <c r="J3748" s="339"/>
      <c r="K3748" s="339"/>
      <c r="L3748" s="339"/>
      <c r="M3748" s="339"/>
      <c r="N3748" s="339"/>
      <c r="O3748" s="339"/>
      <c r="P3748" s="339"/>
      <c r="Q3748" s="339"/>
    </row>
    <row r="3749" spans="1:17" ht="13.5" customHeight="1">
      <c r="A3749" s="481"/>
      <c r="B3749" s="481"/>
      <c r="C3749" s="481"/>
      <c r="D3749" s="481"/>
      <c r="E3749" s="481"/>
      <c r="F3749" s="339"/>
      <c r="G3749" s="340" t="str">
        <f>IF(ISNUMBER(E3749),E3749/'Bulk DivVar Analysis'!$I$114,"")</f>
        <v/>
      </c>
      <c r="H3749" s="338" t="str">
        <f>IF(ISNUMBER(E3749), IF(G3749&gt;'Bulk DivVar Analysis'!$J$116,"Pass","Fail"),"")</f>
        <v/>
      </c>
      <c r="I3749" s="338" t="str">
        <f t="shared" si="60"/>
        <v/>
      </c>
      <c r="J3749" s="339"/>
      <c r="K3749" s="339"/>
      <c r="L3749" s="339"/>
      <c r="M3749" s="339"/>
      <c r="N3749" s="339"/>
      <c r="O3749" s="339"/>
      <c r="P3749" s="339"/>
      <c r="Q3749" s="339"/>
    </row>
    <row r="3750" spans="1:17" ht="13.5" customHeight="1">
      <c r="A3750" s="481"/>
      <c r="B3750" s="481"/>
      <c r="C3750" s="481"/>
      <c r="D3750" s="481"/>
      <c r="E3750" s="481"/>
      <c r="F3750" s="339"/>
      <c r="G3750" s="340" t="str">
        <f>IF(ISNUMBER(E3750),E3750/'Bulk DivVar Analysis'!$I$114,"")</f>
        <v/>
      </c>
      <c r="H3750" s="338" t="str">
        <f>IF(ISNUMBER(E3750), IF(G3750&gt;'Bulk DivVar Analysis'!$J$116,"Pass","Fail"),"")</f>
        <v/>
      </c>
      <c r="I3750" s="338" t="str">
        <f t="shared" si="60"/>
        <v/>
      </c>
      <c r="J3750" s="339"/>
      <c r="K3750" s="339"/>
      <c r="L3750" s="339"/>
      <c r="M3750" s="339"/>
      <c r="N3750" s="339"/>
      <c r="O3750" s="339"/>
      <c r="P3750" s="339"/>
      <c r="Q3750" s="339"/>
    </row>
    <row r="3751" spans="1:17" ht="13.5" customHeight="1">
      <c r="A3751" s="481"/>
      <c r="B3751" s="481"/>
      <c r="C3751" s="481"/>
      <c r="D3751" s="481"/>
      <c r="E3751" s="481"/>
      <c r="F3751" s="339"/>
      <c r="G3751" s="340" t="str">
        <f>IF(ISNUMBER(E3751),E3751/'Bulk DivVar Analysis'!$I$114,"")</f>
        <v/>
      </c>
      <c r="H3751" s="338" t="str">
        <f>IF(ISNUMBER(E3751), IF(G3751&gt;'Bulk DivVar Analysis'!$J$116,"Pass","Fail"),"")</f>
        <v/>
      </c>
      <c r="I3751" s="338" t="str">
        <f t="shared" si="60"/>
        <v/>
      </c>
      <c r="J3751" s="339"/>
      <c r="K3751" s="339"/>
      <c r="L3751" s="339"/>
      <c r="M3751" s="339"/>
      <c r="N3751" s="339"/>
      <c r="O3751" s="339"/>
      <c r="P3751" s="339"/>
      <c r="Q3751" s="339"/>
    </row>
    <row r="3752" spans="1:17" ht="13.5" customHeight="1">
      <c r="A3752" s="481"/>
      <c r="B3752" s="481"/>
      <c r="C3752" s="481"/>
      <c r="D3752" s="481"/>
      <c r="E3752" s="481"/>
      <c r="F3752" s="339"/>
      <c r="G3752" s="340" t="str">
        <f>IF(ISNUMBER(E3752),E3752/'Bulk DivVar Analysis'!$I$114,"")</f>
        <v/>
      </c>
      <c r="H3752" s="338" t="str">
        <f>IF(ISNUMBER(E3752), IF(G3752&gt;'Bulk DivVar Analysis'!$J$116,"Pass","Fail"),"")</f>
        <v/>
      </c>
      <c r="I3752" s="338" t="str">
        <f t="shared" si="60"/>
        <v/>
      </c>
      <c r="J3752" s="339"/>
      <c r="K3752" s="339"/>
      <c r="L3752" s="339"/>
      <c r="M3752" s="339"/>
      <c r="N3752" s="339"/>
      <c r="O3752" s="339"/>
      <c r="P3752" s="339"/>
      <c r="Q3752" s="339"/>
    </row>
    <row r="3753" spans="1:17" ht="13.5" customHeight="1">
      <c r="A3753" s="481"/>
      <c r="B3753" s="481"/>
      <c r="C3753" s="481"/>
      <c r="D3753" s="481"/>
      <c r="E3753" s="481"/>
      <c r="F3753" s="339"/>
      <c r="G3753" s="340" t="str">
        <f>IF(ISNUMBER(E3753),E3753/'Bulk DivVar Analysis'!$I$114,"")</f>
        <v/>
      </c>
      <c r="H3753" s="338" t="str">
        <f>IF(ISNUMBER(E3753), IF(G3753&gt;'Bulk DivVar Analysis'!$J$116,"Pass","Fail"),"")</f>
        <v/>
      </c>
      <c r="I3753" s="338" t="str">
        <f t="shared" si="60"/>
        <v/>
      </c>
      <c r="J3753" s="339"/>
      <c r="K3753" s="339"/>
      <c r="L3753" s="339"/>
      <c r="M3753" s="339"/>
      <c r="N3753" s="339"/>
      <c r="O3753" s="339"/>
      <c r="P3753" s="339"/>
      <c r="Q3753" s="339"/>
    </row>
    <row r="3754" spans="1:17" ht="13.5" customHeight="1">
      <c r="A3754" s="481"/>
      <c r="B3754" s="481"/>
      <c r="C3754" s="481"/>
      <c r="D3754" s="481"/>
      <c r="E3754" s="481"/>
      <c r="F3754" s="339"/>
      <c r="G3754" s="340" t="str">
        <f>IF(ISNUMBER(E3754),E3754/'Bulk DivVar Analysis'!$I$114,"")</f>
        <v/>
      </c>
      <c r="H3754" s="338" t="str">
        <f>IF(ISNUMBER(E3754), IF(G3754&gt;'Bulk DivVar Analysis'!$J$116,"Pass","Fail"),"")</f>
        <v/>
      </c>
      <c r="I3754" s="338" t="str">
        <f t="shared" si="60"/>
        <v/>
      </c>
      <c r="J3754" s="339"/>
      <c r="K3754" s="339"/>
      <c r="L3754" s="339"/>
      <c r="M3754" s="339"/>
      <c r="N3754" s="339"/>
      <c r="O3754" s="339"/>
      <c r="P3754" s="339"/>
      <c r="Q3754" s="339"/>
    </row>
    <row r="3755" spans="1:17" ht="13.5" customHeight="1">
      <c r="A3755" s="481"/>
      <c r="B3755" s="481"/>
      <c r="C3755" s="481"/>
      <c r="D3755" s="481"/>
      <c r="E3755" s="481"/>
      <c r="F3755" s="339"/>
      <c r="G3755" s="340" t="str">
        <f>IF(ISNUMBER(E3755),E3755/'Bulk DivVar Analysis'!$I$114,"")</f>
        <v/>
      </c>
      <c r="H3755" s="338" t="str">
        <f>IF(ISNUMBER(E3755), IF(G3755&gt;'Bulk DivVar Analysis'!$J$116,"Pass","Fail"),"")</f>
        <v/>
      </c>
      <c r="I3755" s="338" t="str">
        <f t="shared" si="60"/>
        <v/>
      </c>
      <c r="J3755" s="339"/>
      <c r="K3755" s="339"/>
      <c r="L3755" s="339"/>
      <c r="M3755" s="339"/>
      <c r="N3755" s="339"/>
      <c r="O3755" s="339"/>
      <c r="P3755" s="339"/>
      <c r="Q3755" s="339"/>
    </row>
    <row r="3756" spans="1:17" ht="13.5" customHeight="1">
      <c r="A3756" s="481"/>
      <c r="B3756" s="481"/>
      <c r="C3756" s="481"/>
      <c r="D3756" s="481"/>
      <c r="E3756" s="481"/>
      <c r="F3756" s="339"/>
      <c r="G3756" s="340" t="str">
        <f>IF(ISNUMBER(E3756),E3756/'Bulk DivVar Analysis'!$I$114,"")</f>
        <v/>
      </c>
      <c r="H3756" s="338" t="str">
        <f>IF(ISNUMBER(E3756), IF(G3756&gt;'Bulk DivVar Analysis'!$J$116,"Pass","Fail"),"")</f>
        <v/>
      </c>
      <c r="I3756" s="338" t="str">
        <f t="shared" si="60"/>
        <v/>
      </c>
      <c r="J3756" s="339"/>
      <c r="K3756" s="339"/>
      <c r="L3756" s="339"/>
      <c r="M3756" s="339"/>
      <c r="N3756" s="339"/>
      <c r="O3756" s="339"/>
      <c r="P3756" s="339"/>
      <c r="Q3756" s="339"/>
    </row>
    <row r="3757" spans="1:17" ht="13.5" customHeight="1">
      <c r="A3757" s="481"/>
      <c r="B3757" s="481"/>
      <c r="C3757" s="481"/>
      <c r="D3757" s="481"/>
      <c r="E3757" s="481"/>
      <c r="F3757" s="339"/>
      <c r="G3757" s="340" t="str">
        <f>IF(ISNUMBER(E3757),E3757/'Bulk DivVar Analysis'!$I$114,"")</f>
        <v/>
      </c>
      <c r="H3757" s="338" t="str">
        <f>IF(ISNUMBER(E3757), IF(G3757&gt;'Bulk DivVar Analysis'!$J$116,"Pass","Fail"),"")</f>
        <v/>
      </c>
      <c r="I3757" s="338" t="str">
        <f t="shared" si="60"/>
        <v/>
      </c>
      <c r="J3757" s="339"/>
      <c r="K3757" s="339"/>
      <c r="L3757" s="339"/>
      <c r="M3757" s="339"/>
      <c r="N3757" s="339"/>
      <c r="O3757" s="339"/>
      <c r="P3757" s="339"/>
      <c r="Q3757" s="339"/>
    </row>
    <row r="3758" spans="1:17" ht="13.5" customHeight="1">
      <c r="A3758" s="481"/>
      <c r="B3758" s="481"/>
      <c r="C3758" s="481"/>
      <c r="D3758" s="481"/>
      <c r="E3758" s="481"/>
      <c r="F3758" s="339"/>
      <c r="G3758" s="340" t="str">
        <f>IF(ISNUMBER(E3758),E3758/'Bulk DivVar Analysis'!$I$114,"")</f>
        <v/>
      </c>
      <c r="H3758" s="338" t="str">
        <f>IF(ISNUMBER(E3758), IF(G3758&gt;'Bulk DivVar Analysis'!$J$116,"Pass","Fail"),"")</f>
        <v/>
      </c>
      <c r="I3758" s="338" t="str">
        <f t="shared" si="60"/>
        <v/>
      </c>
      <c r="J3758" s="339"/>
      <c r="K3758" s="339"/>
      <c r="L3758" s="339"/>
      <c r="M3758" s="339"/>
      <c r="N3758" s="339"/>
      <c r="O3758" s="339"/>
      <c r="P3758" s="339"/>
      <c r="Q3758" s="339"/>
    </row>
    <row r="3759" spans="1:17" ht="13.5" customHeight="1">
      <c r="A3759" s="481"/>
      <c r="B3759" s="481"/>
      <c r="C3759" s="481"/>
      <c r="D3759" s="481"/>
      <c r="E3759" s="481"/>
      <c r="F3759" s="339"/>
      <c r="G3759" s="340" t="str">
        <f>IF(ISNUMBER(E3759),E3759/'Bulk DivVar Analysis'!$I$114,"")</f>
        <v/>
      </c>
      <c r="H3759" s="338" t="str">
        <f>IF(ISNUMBER(E3759), IF(G3759&gt;'Bulk DivVar Analysis'!$J$116,"Pass","Fail"),"")</f>
        <v/>
      </c>
      <c r="I3759" s="338" t="str">
        <f t="shared" si="60"/>
        <v/>
      </c>
      <c r="J3759" s="339"/>
      <c r="K3759" s="339"/>
      <c r="L3759" s="339"/>
      <c r="M3759" s="339"/>
      <c r="N3759" s="339"/>
      <c r="O3759" s="339"/>
      <c r="P3759" s="339"/>
      <c r="Q3759" s="339"/>
    </row>
    <row r="3760" spans="1:17" ht="13.5" customHeight="1">
      <c r="A3760" s="481"/>
      <c r="B3760" s="481"/>
      <c r="C3760" s="481"/>
      <c r="D3760" s="481"/>
      <c r="E3760" s="481"/>
      <c r="F3760" s="339"/>
      <c r="G3760" s="340" t="str">
        <f>IF(ISNUMBER(E3760),E3760/'Bulk DivVar Analysis'!$I$114,"")</f>
        <v/>
      </c>
      <c r="H3760" s="338" t="str">
        <f>IF(ISNUMBER(E3760), IF(G3760&gt;'Bulk DivVar Analysis'!$J$116,"Pass","Fail"),"")</f>
        <v/>
      </c>
      <c r="I3760" s="338" t="str">
        <f t="shared" si="60"/>
        <v/>
      </c>
      <c r="J3760" s="339"/>
      <c r="K3760" s="339"/>
      <c r="L3760" s="339"/>
      <c r="M3760" s="339"/>
      <c r="N3760" s="339"/>
      <c r="O3760" s="339"/>
      <c r="P3760" s="339"/>
      <c r="Q3760" s="339"/>
    </row>
    <row r="3761" spans="1:17" ht="13.5" customHeight="1">
      <c r="A3761" s="481"/>
      <c r="B3761" s="481"/>
      <c r="C3761" s="481"/>
      <c r="D3761" s="481"/>
      <c r="E3761" s="481"/>
      <c r="F3761" s="339"/>
      <c r="G3761" s="340" t="str">
        <f>IF(ISNUMBER(E3761),E3761/'Bulk DivVar Analysis'!$I$114,"")</f>
        <v/>
      </c>
      <c r="H3761" s="338" t="str">
        <f>IF(ISNUMBER(E3761), IF(G3761&gt;'Bulk DivVar Analysis'!$J$116,"Pass","Fail"),"")</f>
        <v/>
      </c>
      <c r="I3761" s="338" t="str">
        <f t="shared" si="60"/>
        <v/>
      </c>
      <c r="J3761" s="339"/>
      <c r="K3761" s="339"/>
      <c r="L3761" s="339"/>
      <c r="M3761" s="339"/>
      <c r="N3761" s="339"/>
      <c r="O3761" s="339"/>
      <c r="P3761" s="339"/>
      <c r="Q3761" s="339"/>
    </row>
    <row r="3762" spans="1:17" ht="13.5" customHeight="1">
      <c r="A3762" s="481"/>
      <c r="B3762" s="481"/>
      <c r="C3762" s="481"/>
      <c r="D3762" s="481"/>
      <c r="E3762" s="481"/>
      <c r="F3762" s="339"/>
      <c r="G3762" s="340" t="str">
        <f>IF(ISNUMBER(E3762),E3762/'Bulk DivVar Analysis'!$I$114,"")</f>
        <v/>
      </c>
      <c r="H3762" s="338" t="str">
        <f>IF(ISNUMBER(E3762), IF(G3762&gt;'Bulk DivVar Analysis'!$J$116,"Pass","Fail"),"")</f>
        <v/>
      </c>
      <c r="I3762" s="338" t="str">
        <f t="shared" si="60"/>
        <v/>
      </c>
      <c r="J3762" s="339"/>
      <c r="K3762" s="339"/>
      <c r="L3762" s="339"/>
      <c r="M3762" s="339"/>
      <c r="N3762" s="339"/>
      <c r="O3762" s="339"/>
      <c r="P3762" s="339"/>
      <c r="Q3762" s="339"/>
    </row>
    <row r="3763" spans="1:17" ht="13.5" customHeight="1">
      <c r="A3763" s="481"/>
      <c r="B3763" s="481"/>
      <c r="C3763" s="481"/>
      <c r="D3763" s="481"/>
      <c r="E3763" s="481"/>
      <c r="F3763" s="339"/>
      <c r="G3763" s="340" t="str">
        <f>IF(ISNUMBER(E3763),E3763/'Bulk DivVar Analysis'!$I$114,"")</f>
        <v/>
      </c>
      <c r="H3763" s="338" t="str">
        <f>IF(ISNUMBER(E3763), IF(G3763&gt;'Bulk DivVar Analysis'!$J$116,"Pass","Fail"),"")</f>
        <v/>
      </c>
      <c r="I3763" s="338" t="str">
        <f t="shared" si="60"/>
        <v/>
      </c>
      <c r="J3763" s="339"/>
      <c r="K3763" s="339"/>
      <c r="L3763" s="339"/>
      <c r="M3763" s="339"/>
      <c r="N3763" s="339"/>
      <c r="O3763" s="339"/>
      <c r="P3763" s="339"/>
      <c r="Q3763" s="339"/>
    </row>
    <row r="3764" spans="1:17" ht="13.5" customHeight="1">
      <c r="A3764" s="481"/>
      <c r="B3764" s="481"/>
      <c r="C3764" s="481"/>
      <c r="D3764" s="481"/>
      <c r="E3764" s="481"/>
      <c r="F3764" s="339"/>
      <c r="G3764" s="340" t="str">
        <f>IF(ISNUMBER(E3764),E3764/'Bulk DivVar Analysis'!$I$114,"")</f>
        <v/>
      </c>
      <c r="H3764" s="338" t="str">
        <f>IF(ISNUMBER(E3764), IF(G3764&gt;'Bulk DivVar Analysis'!$J$116,"Pass","Fail"),"")</f>
        <v/>
      </c>
      <c r="I3764" s="338" t="str">
        <f t="shared" si="60"/>
        <v/>
      </c>
      <c r="J3764" s="339"/>
      <c r="K3764" s="339"/>
      <c r="L3764" s="339"/>
      <c r="M3764" s="339"/>
      <c r="N3764" s="339"/>
      <c r="O3764" s="339"/>
      <c r="P3764" s="339"/>
      <c r="Q3764" s="339"/>
    </row>
    <row r="3765" spans="1:17" ht="13.5" customHeight="1">
      <c r="A3765" s="481"/>
      <c r="B3765" s="481"/>
      <c r="C3765" s="481"/>
      <c r="D3765" s="481"/>
      <c r="E3765" s="481"/>
      <c r="F3765" s="339"/>
      <c r="G3765" s="340" t="str">
        <f>IF(ISNUMBER(E3765),E3765/'Bulk DivVar Analysis'!$I$114,"")</f>
        <v/>
      </c>
      <c r="H3765" s="338" t="str">
        <f>IF(ISNUMBER(E3765), IF(G3765&gt;'Bulk DivVar Analysis'!$J$116,"Pass","Fail"),"")</f>
        <v/>
      </c>
      <c r="I3765" s="338" t="str">
        <f t="shared" si="60"/>
        <v/>
      </c>
      <c r="J3765" s="339"/>
      <c r="K3765" s="339"/>
      <c r="L3765" s="339"/>
      <c r="M3765" s="339"/>
      <c r="N3765" s="339"/>
      <c r="O3765" s="339"/>
      <c r="P3765" s="339"/>
      <c r="Q3765" s="339"/>
    </row>
    <row r="3766" spans="1:17" ht="13.5" customHeight="1">
      <c r="A3766" s="481"/>
      <c r="B3766" s="481"/>
      <c r="C3766" s="481"/>
      <c r="D3766" s="481"/>
      <c r="E3766" s="481"/>
      <c r="F3766" s="339"/>
      <c r="G3766" s="340" t="str">
        <f>IF(ISNUMBER(E3766),E3766/'Bulk DivVar Analysis'!$I$114,"")</f>
        <v/>
      </c>
      <c r="H3766" s="338" t="str">
        <f>IF(ISNUMBER(E3766), IF(G3766&gt;'Bulk DivVar Analysis'!$J$116,"Pass","Fail"),"")</f>
        <v/>
      </c>
      <c r="I3766" s="338" t="str">
        <f t="shared" si="60"/>
        <v/>
      </c>
      <c r="J3766" s="339"/>
      <c r="K3766" s="339"/>
      <c r="L3766" s="339"/>
      <c r="M3766" s="339"/>
      <c r="N3766" s="339"/>
      <c r="O3766" s="339"/>
      <c r="P3766" s="339"/>
      <c r="Q3766" s="339"/>
    </row>
    <row r="3767" spans="1:17" ht="13.5" customHeight="1">
      <c r="A3767" s="481"/>
      <c r="B3767" s="481"/>
      <c r="C3767" s="481"/>
      <c r="D3767" s="481"/>
      <c r="E3767" s="481"/>
      <c r="F3767" s="339"/>
      <c r="G3767" s="340" t="str">
        <f>IF(ISNUMBER(E3767),E3767/'Bulk DivVar Analysis'!$I$114,"")</f>
        <v/>
      </c>
      <c r="H3767" s="338" t="str">
        <f>IF(ISNUMBER(E3767), IF(G3767&gt;'Bulk DivVar Analysis'!$J$116,"Pass","Fail"),"")</f>
        <v/>
      </c>
      <c r="I3767" s="338" t="str">
        <f t="shared" si="60"/>
        <v/>
      </c>
      <c r="J3767" s="339"/>
      <c r="K3767" s="339"/>
      <c r="L3767" s="339"/>
      <c r="M3767" s="339"/>
      <c r="N3767" s="339"/>
      <c r="O3767" s="339"/>
      <c r="P3767" s="339"/>
      <c r="Q3767" s="339"/>
    </row>
    <row r="3768" spans="1:17" ht="13.5" customHeight="1">
      <c r="A3768" s="481"/>
      <c r="B3768" s="481"/>
      <c r="C3768" s="481"/>
      <c r="D3768" s="481"/>
      <c r="E3768" s="481"/>
      <c r="F3768" s="339"/>
      <c r="G3768" s="340" t="str">
        <f>IF(ISNUMBER(E3768),E3768/'Bulk DivVar Analysis'!$I$114,"")</f>
        <v/>
      </c>
      <c r="H3768" s="338" t="str">
        <f>IF(ISNUMBER(E3768), IF(G3768&gt;'Bulk DivVar Analysis'!$J$116,"Pass","Fail"),"")</f>
        <v/>
      </c>
      <c r="I3768" s="338" t="str">
        <f t="shared" si="60"/>
        <v/>
      </c>
      <c r="J3768" s="339"/>
      <c r="K3768" s="339"/>
      <c r="L3768" s="339"/>
      <c r="M3768" s="339"/>
      <c r="N3768" s="339"/>
      <c r="O3768" s="339"/>
      <c r="P3768" s="339"/>
      <c r="Q3768" s="339"/>
    </row>
    <row r="3769" spans="1:17" ht="13.5" customHeight="1">
      <c r="A3769" s="481"/>
      <c r="B3769" s="481"/>
      <c r="C3769" s="481"/>
      <c r="D3769" s="481"/>
      <c r="E3769" s="481"/>
      <c r="F3769" s="339"/>
      <c r="G3769" s="340" t="str">
        <f>IF(ISNUMBER(E3769),E3769/'Bulk DivVar Analysis'!$I$114,"")</f>
        <v/>
      </c>
      <c r="H3769" s="338" t="str">
        <f>IF(ISNUMBER(E3769), IF(G3769&gt;'Bulk DivVar Analysis'!$J$116,"Pass","Fail"),"")</f>
        <v/>
      </c>
      <c r="I3769" s="338" t="str">
        <f t="shared" si="60"/>
        <v/>
      </c>
      <c r="J3769" s="339"/>
      <c r="K3769" s="339"/>
      <c r="L3769" s="339"/>
      <c r="M3769" s="339"/>
      <c r="N3769" s="339"/>
      <c r="O3769" s="339"/>
      <c r="P3769" s="339"/>
      <c r="Q3769" s="339"/>
    </row>
    <row r="3770" spans="1:17" ht="13.5" customHeight="1">
      <c r="A3770" s="481"/>
      <c r="B3770" s="481"/>
      <c r="C3770" s="481"/>
      <c r="D3770" s="481"/>
      <c r="E3770" s="481"/>
      <c r="F3770" s="339"/>
      <c r="G3770" s="340" t="str">
        <f>IF(ISNUMBER(E3770),E3770/'Bulk DivVar Analysis'!$I$114,"")</f>
        <v/>
      </c>
      <c r="H3770" s="338" t="str">
        <f>IF(ISNUMBER(E3770), IF(G3770&gt;'Bulk DivVar Analysis'!$J$116,"Pass","Fail"),"")</f>
        <v/>
      </c>
      <c r="I3770" s="338" t="str">
        <f t="shared" si="60"/>
        <v/>
      </c>
      <c r="J3770" s="339"/>
      <c r="K3770" s="339"/>
      <c r="L3770" s="339"/>
      <c r="M3770" s="339"/>
      <c r="N3770" s="339"/>
      <c r="O3770" s="339"/>
      <c r="P3770" s="339"/>
      <c r="Q3770" s="339"/>
    </row>
    <row r="3771" spans="1:17" ht="13.5" customHeight="1">
      <c r="A3771" s="481"/>
      <c r="B3771" s="481"/>
      <c r="C3771" s="481"/>
      <c r="D3771" s="481"/>
      <c r="E3771" s="481"/>
      <c r="F3771" s="339"/>
      <c r="G3771" s="340" t="str">
        <f>IF(ISNUMBER(E3771),E3771/'Bulk DivVar Analysis'!$I$114,"")</f>
        <v/>
      </c>
      <c r="H3771" s="338" t="str">
        <f>IF(ISNUMBER(E3771), IF(G3771&gt;'Bulk DivVar Analysis'!$J$116,"Pass","Fail"),"")</f>
        <v/>
      </c>
      <c r="I3771" s="338" t="str">
        <f t="shared" si="60"/>
        <v/>
      </c>
      <c r="J3771" s="339"/>
      <c r="K3771" s="339"/>
      <c r="L3771" s="339"/>
      <c r="M3771" s="339"/>
      <c r="N3771" s="339"/>
      <c r="O3771" s="339"/>
      <c r="P3771" s="339"/>
      <c r="Q3771" s="339"/>
    </row>
    <row r="3772" spans="1:17" ht="13.5" customHeight="1">
      <c r="A3772" s="481"/>
      <c r="B3772" s="481"/>
      <c r="C3772" s="481"/>
      <c r="D3772" s="481"/>
      <c r="E3772" s="481"/>
      <c r="F3772" s="339"/>
      <c r="G3772" s="340" t="str">
        <f>IF(ISNUMBER(E3772),E3772/'Bulk DivVar Analysis'!$I$114,"")</f>
        <v/>
      </c>
      <c r="H3772" s="338" t="str">
        <f>IF(ISNUMBER(E3772), IF(G3772&gt;'Bulk DivVar Analysis'!$J$116,"Pass","Fail"),"")</f>
        <v/>
      </c>
      <c r="I3772" s="338" t="str">
        <f t="shared" si="60"/>
        <v/>
      </c>
      <c r="J3772" s="339"/>
      <c r="K3772" s="339"/>
      <c r="L3772" s="339"/>
      <c r="M3772" s="339"/>
      <c r="N3772" s="339"/>
      <c r="O3772" s="339"/>
      <c r="P3772" s="339"/>
      <c r="Q3772" s="339"/>
    </row>
    <row r="3773" spans="1:17" ht="13.5" customHeight="1">
      <c r="A3773" s="481"/>
      <c r="B3773" s="481"/>
      <c r="C3773" s="481"/>
      <c r="D3773" s="481"/>
      <c r="E3773" s="481"/>
      <c r="F3773" s="339"/>
      <c r="G3773" s="340" t="str">
        <f>IF(ISNUMBER(E3773),E3773/'Bulk DivVar Analysis'!$I$114,"")</f>
        <v/>
      </c>
      <c r="H3773" s="338" t="str">
        <f>IF(ISNUMBER(E3773), IF(G3773&gt;'Bulk DivVar Analysis'!$J$116,"Pass","Fail"),"")</f>
        <v/>
      </c>
      <c r="I3773" s="338" t="str">
        <f t="shared" si="60"/>
        <v/>
      </c>
      <c r="J3773" s="339"/>
      <c r="K3773" s="339"/>
      <c r="L3773" s="339"/>
      <c r="M3773" s="339"/>
      <c r="N3773" s="339"/>
      <c r="O3773" s="339"/>
      <c r="P3773" s="339"/>
      <c r="Q3773" s="339"/>
    </row>
    <row r="3774" spans="1:17" ht="13.5" customHeight="1">
      <c r="A3774" s="481"/>
      <c r="B3774" s="481"/>
      <c r="C3774" s="481"/>
      <c r="D3774" s="481"/>
      <c r="E3774" s="481"/>
      <c r="F3774" s="339"/>
      <c r="G3774" s="340" t="str">
        <f>IF(ISNUMBER(E3774),E3774/'Bulk DivVar Analysis'!$I$114,"")</f>
        <v/>
      </c>
      <c r="H3774" s="338" t="str">
        <f>IF(ISNUMBER(E3774), IF(G3774&gt;'Bulk DivVar Analysis'!$J$116,"Pass","Fail"),"")</f>
        <v/>
      </c>
      <c r="I3774" s="338" t="str">
        <f t="shared" si="60"/>
        <v/>
      </c>
      <c r="J3774" s="339"/>
      <c r="K3774" s="339"/>
      <c r="L3774" s="339"/>
      <c r="M3774" s="339"/>
      <c r="N3774" s="339"/>
      <c r="O3774" s="339"/>
      <c r="P3774" s="339"/>
      <c r="Q3774" s="339"/>
    </row>
    <row r="3775" spans="1:17" ht="13.5" customHeight="1">
      <c r="A3775" s="481"/>
      <c r="B3775" s="481"/>
      <c r="C3775" s="481"/>
      <c r="D3775" s="481"/>
      <c r="E3775" s="481"/>
      <c r="F3775" s="339"/>
      <c r="G3775" s="340" t="str">
        <f>IF(ISNUMBER(E3775),E3775/'Bulk DivVar Analysis'!$I$114,"")</f>
        <v/>
      </c>
      <c r="H3775" s="338" t="str">
        <f>IF(ISNUMBER(E3775), IF(G3775&gt;'Bulk DivVar Analysis'!$J$116,"Pass","Fail"),"")</f>
        <v/>
      </c>
      <c r="I3775" s="338" t="str">
        <f t="shared" si="60"/>
        <v/>
      </c>
      <c r="J3775" s="339"/>
      <c r="K3775" s="339"/>
      <c r="L3775" s="339"/>
      <c r="M3775" s="339"/>
      <c r="N3775" s="339"/>
      <c r="O3775" s="339"/>
      <c r="P3775" s="339"/>
      <c r="Q3775" s="339"/>
    </row>
    <row r="3776" spans="1:17" ht="13.5" customHeight="1">
      <c r="A3776" s="481"/>
      <c r="B3776" s="481"/>
      <c r="C3776" s="481"/>
      <c r="D3776" s="481"/>
      <c r="E3776" s="481"/>
      <c r="F3776" s="339"/>
      <c r="G3776" s="340" t="str">
        <f>IF(ISNUMBER(E3776),E3776/'Bulk DivVar Analysis'!$I$114,"")</f>
        <v/>
      </c>
      <c r="H3776" s="338" t="str">
        <f>IF(ISNUMBER(E3776), IF(G3776&gt;'Bulk DivVar Analysis'!$J$116,"Pass","Fail"),"")</f>
        <v/>
      </c>
      <c r="I3776" s="338" t="str">
        <f t="shared" si="60"/>
        <v/>
      </c>
      <c r="J3776" s="339"/>
      <c r="K3776" s="339"/>
      <c r="L3776" s="339"/>
      <c r="M3776" s="339"/>
      <c r="N3776" s="339"/>
      <c r="O3776" s="339"/>
      <c r="P3776" s="339"/>
      <c r="Q3776" s="339"/>
    </row>
    <row r="3777" spans="1:17" ht="13.5" customHeight="1">
      <c r="A3777" s="481"/>
      <c r="B3777" s="481"/>
      <c r="C3777" s="481"/>
      <c r="D3777" s="481"/>
      <c r="E3777" s="481"/>
      <c r="F3777" s="339"/>
      <c r="G3777" s="340" t="str">
        <f>IF(ISNUMBER(E3777),E3777/'Bulk DivVar Analysis'!$I$114,"")</f>
        <v/>
      </c>
      <c r="H3777" s="338" t="str">
        <f>IF(ISNUMBER(E3777), IF(G3777&gt;'Bulk DivVar Analysis'!$J$116,"Pass","Fail"),"")</f>
        <v/>
      </c>
      <c r="I3777" s="338" t="str">
        <f t="shared" si="60"/>
        <v/>
      </c>
      <c r="J3777" s="339"/>
      <c r="K3777" s="339"/>
      <c r="L3777" s="339"/>
      <c r="M3777" s="339"/>
      <c r="N3777" s="339"/>
      <c r="O3777" s="339"/>
      <c r="P3777" s="339"/>
      <c r="Q3777" s="339"/>
    </row>
    <row r="3778" spans="1:17" ht="13.5" customHeight="1">
      <c r="A3778" s="481"/>
      <c r="B3778" s="481"/>
      <c r="C3778" s="481"/>
      <c r="D3778" s="481"/>
      <c r="E3778" s="481"/>
      <c r="F3778" s="339"/>
      <c r="G3778" s="340" t="str">
        <f>IF(ISNUMBER(E3778),E3778/'Bulk DivVar Analysis'!$I$114,"")</f>
        <v/>
      </c>
      <c r="H3778" s="338" t="str">
        <f>IF(ISNUMBER(E3778), IF(G3778&gt;'Bulk DivVar Analysis'!$J$116,"Pass","Fail"),"")</f>
        <v/>
      </c>
      <c r="I3778" s="338" t="str">
        <f t="shared" si="60"/>
        <v/>
      </c>
      <c r="J3778" s="339"/>
      <c r="K3778" s="339"/>
      <c r="L3778" s="339"/>
      <c r="M3778" s="339"/>
      <c r="N3778" s="339"/>
      <c r="O3778" s="339"/>
      <c r="P3778" s="339"/>
      <c r="Q3778" s="339"/>
    </row>
    <row r="3779" spans="1:17" ht="13.5" customHeight="1">
      <c r="A3779" s="481"/>
      <c r="B3779" s="481"/>
      <c r="C3779" s="481"/>
      <c r="D3779" s="481"/>
      <c r="E3779" s="481"/>
      <c r="F3779" s="339"/>
      <c r="G3779" s="340" t="str">
        <f>IF(ISNUMBER(E3779),E3779/'Bulk DivVar Analysis'!$I$114,"")</f>
        <v/>
      </c>
      <c r="H3779" s="338" t="str">
        <f>IF(ISNUMBER(E3779), IF(G3779&gt;'Bulk DivVar Analysis'!$J$116,"Pass","Fail"),"")</f>
        <v/>
      </c>
      <c r="I3779" s="338" t="str">
        <f t="shared" ref="I3779:I3841" si="61">_xlfn.TEXTJOIN("_",TRUE,B3779,C3779)</f>
        <v/>
      </c>
      <c r="J3779" s="339"/>
      <c r="K3779" s="339"/>
      <c r="L3779" s="339"/>
      <c r="M3779" s="339"/>
      <c r="N3779" s="339"/>
      <c r="O3779" s="339"/>
      <c r="P3779" s="339"/>
      <c r="Q3779" s="339"/>
    </row>
    <row r="3780" spans="1:17" ht="13.5" customHeight="1">
      <c r="A3780" s="481"/>
      <c r="B3780" s="481"/>
      <c r="C3780" s="481"/>
      <c r="D3780" s="481"/>
      <c r="E3780" s="481"/>
      <c r="F3780" s="339"/>
      <c r="G3780" s="340" t="str">
        <f>IF(ISNUMBER(E3780),E3780/'Bulk DivVar Analysis'!$I$114,"")</f>
        <v/>
      </c>
      <c r="H3780" s="338" t="str">
        <f>IF(ISNUMBER(E3780), IF(G3780&gt;'Bulk DivVar Analysis'!$J$116,"Pass","Fail"),"")</f>
        <v/>
      </c>
      <c r="I3780" s="338" t="str">
        <f t="shared" si="61"/>
        <v/>
      </c>
      <c r="J3780" s="339"/>
      <c r="K3780" s="339"/>
      <c r="L3780" s="339"/>
      <c r="M3780" s="339"/>
      <c r="N3780" s="339"/>
      <c r="O3780" s="339"/>
      <c r="P3780" s="339"/>
      <c r="Q3780" s="339"/>
    </row>
    <row r="3781" spans="1:17" ht="13.5" customHeight="1">
      <c r="A3781" s="481"/>
      <c r="B3781" s="481"/>
      <c r="C3781" s="481"/>
      <c r="D3781" s="481"/>
      <c r="E3781" s="481"/>
      <c r="F3781" s="339"/>
      <c r="G3781" s="340" t="str">
        <f>IF(ISNUMBER(E3781),E3781/'Bulk DivVar Analysis'!$I$114,"")</f>
        <v/>
      </c>
      <c r="H3781" s="338" t="str">
        <f>IF(ISNUMBER(E3781), IF(G3781&gt;'Bulk DivVar Analysis'!$J$116,"Pass","Fail"),"")</f>
        <v/>
      </c>
      <c r="I3781" s="338" t="str">
        <f t="shared" si="61"/>
        <v/>
      </c>
      <c r="J3781" s="339"/>
      <c r="K3781" s="339"/>
      <c r="L3781" s="339"/>
      <c r="M3781" s="339"/>
      <c r="N3781" s="339"/>
      <c r="O3781" s="339"/>
      <c r="P3781" s="339"/>
      <c r="Q3781" s="339"/>
    </row>
    <row r="3782" spans="1:17" ht="13.5" customHeight="1">
      <c r="A3782" s="481"/>
      <c r="B3782" s="481"/>
      <c r="C3782" s="481"/>
      <c r="D3782" s="481"/>
      <c r="E3782" s="481"/>
      <c r="F3782" s="339"/>
      <c r="G3782" s="340" t="str">
        <f>IF(ISNUMBER(E3782),E3782/'Bulk DivVar Analysis'!$I$114,"")</f>
        <v/>
      </c>
      <c r="H3782" s="338" t="str">
        <f>IF(ISNUMBER(E3782), IF(G3782&gt;'Bulk DivVar Analysis'!$J$116,"Pass","Fail"),"")</f>
        <v/>
      </c>
      <c r="I3782" s="338" t="str">
        <f t="shared" si="61"/>
        <v/>
      </c>
      <c r="J3782" s="339"/>
      <c r="K3782" s="339"/>
      <c r="L3782" s="339"/>
      <c r="M3782" s="339"/>
      <c r="N3782" s="339"/>
      <c r="O3782" s="339"/>
      <c r="P3782" s="339"/>
      <c r="Q3782" s="339"/>
    </row>
    <row r="3783" spans="1:17" ht="13.5" customHeight="1">
      <c r="A3783" s="481"/>
      <c r="B3783" s="481"/>
      <c r="C3783" s="481"/>
      <c r="D3783" s="481"/>
      <c r="E3783" s="481"/>
      <c r="F3783" s="339"/>
      <c r="G3783" s="340" t="str">
        <f>IF(ISNUMBER(E3783),E3783/'Bulk DivVar Analysis'!$I$114,"")</f>
        <v/>
      </c>
      <c r="H3783" s="338" t="str">
        <f>IF(ISNUMBER(E3783), IF(G3783&gt;'Bulk DivVar Analysis'!$J$116,"Pass","Fail"),"")</f>
        <v/>
      </c>
      <c r="I3783" s="338" t="str">
        <f t="shared" si="61"/>
        <v/>
      </c>
      <c r="J3783" s="339"/>
      <c r="K3783" s="339"/>
      <c r="L3783" s="339"/>
      <c r="M3783" s="339"/>
      <c r="N3783" s="339"/>
      <c r="O3783" s="339"/>
      <c r="P3783" s="339"/>
      <c r="Q3783" s="339"/>
    </row>
    <row r="3784" spans="1:17" ht="13.5" customHeight="1">
      <c r="A3784" s="481"/>
      <c r="B3784" s="481"/>
      <c r="C3784" s="481"/>
      <c r="D3784" s="481"/>
      <c r="E3784" s="481"/>
      <c r="F3784" s="339"/>
      <c r="G3784" s="340" t="str">
        <f>IF(ISNUMBER(E3784),E3784/'Bulk DivVar Analysis'!$I$114,"")</f>
        <v/>
      </c>
      <c r="H3784" s="338" t="str">
        <f>IF(ISNUMBER(E3784), IF(G3784&gt;'Bulk DivVar Analysis'!$J$116,"Pass","Fail"),"")</f>
        <v/>
      </c>
      <c r="I3784" s="338" t="str">
        <f t="shared" si="61"/>
        <v/>
      </c>
      <c r="J3784" s="339"/>
      <c r="K3784" s="339"/>
      <c r="L3784" s="339"/>
      <c r="M3784" s="339"/>
      <c r="N3784" s="339"/>
      <c r="O3784" s="339"/>
      <c r="P3784" s="339"/>
      <c r="Q3784" s="339"/>
    </row>
    <row r="3785" spans="1:17" ht="13.5" customHeight="1">
      <c r="A3785" s="481"/>
      <c r="B3785" s="481"/>
      <c r="C3785" s="481"/>
      <c r="D3785" s="481"/>
      <c r="E3785" s="481"/>
      <c r="F3785" s="339"/>
      <c r="G3785" s="340" t="str">
        <f>IF(ISNUMBER(E3785),E3785/'Bulk DivVar Analysis'!$I$114,"")</f>
        <v/>
      </c>
      <c r="H3785" s="338" t="str">
        <f>IF(ISNUMBER(E3785), IF(G3785&gt;'Bulk DivVar Analysis'!$J$116,"Pass","Fail"),"")</f>
        <v/>
      </c>
      <c r="I3785" s="338" t="str">
        <f t="shared" si="61"/>
        <v/>
      </c>
      <c r="J3785" s="339"/>
      <c r="K3785" s="339"/>
      <c r="L3785" s="339"/>
      <c r="M3785" s="339"/>
      <c r="N3785" s="339"/>
      <c r="O3785" s="339"/>
      <c r="P3785" s="339"/>
      <c r="Q3785" s="339"/>
    </row>
    <row r="3786" spans="1:17" ht="13.5" customHeight="1">
      <c r="A3786" s="481"/>
      <c r="B3786" s="481"/>
      <c r="C3786" s="481"/>
      <c r="D3786" s="481"/>
      <c r="E3786" s="481"/>
      <c r="F3786" s="339"/>
      <c r="G3786" s="340" t="str">
        <f>IF(ISNUMBER(E3786),E3786/'Bulk DivVar Analysis'!$I$114,"")</f>
        <v/>
      </c>
      <c r="H3786" s="338" t="str">
        <f>IF(ISNUMBER(E3786), IF(G3786&gt;'Bulk DivVar Analysis'!$J$116,"Pass","Fail"),"")</f>
        <v/>
      </c>
      <c r="I3786" s="338" t="str">
        <f t="shared" si="61"/>
        <v/>
      </c>
      <c r="J3786" s="339"/>
      <c r="K3786" s="339"/>
      <c r="L3786" s="339"/>
      <c r="M3786" s="339"/>
      <c r="N3786" s="339"/>
      <c r="O3786" s="339"/>
      <c r="P3786" s="339"/>
      <c r="Q3786" s="339"/>
    </row>
    <row r="3787" spans="1:17" ht="13.5" customHeight="1">
      <c r="A3787" s="481"/>
      <c r="B3787" s="481"/>
      <c r="C3787" s="481"/>
      <c r="D3787" s="481"/>
      <c r="E3787" s="481"/>
      <c r="F3787" s="339"/>
      <c r="G3787" s="340" t="str">
        <f>IF(ISNUMBER(E3787),E3787/'Bulk DivVar Analysis'!$I$114,"")</f>
        <v/>
      </c>
      <c r="H3787" s="338" t="str">
        <f>IF(ISNUMBER(E3787), IF(G3787&gt;'Bulk DivVar Analysis'!$J$116,"Pass","Fail"),"")</f>
        <v/>
      </c>
      <c r="I3787" s="338" t="str">
        <f t="shared" si="61"/>
        <v/>
      </c>
      <c r="J3787" s="339"/>
      <c r="K3787" s="339"/>
      <c r="L3787" s="339"/>
      <c r="M3787" s="339"/>
      <c r="N3787" s="339"/>
      <c r="O3787" s="339"/>
      <c r="P3787" s="339"/>
      <c r="Q3787" s="339"/>
    </row>
    <row r="3788" spans="1:17" ht="13.5" customHeight="1">
      <c r="A3788" s="481"/>
      <c r="B3788" s="481"/>
      <c r="C3788" s="481"/>
      <c r="D3788" s="481"/>
      <c r="E3788" s="481"/>
      <c r="F3788" s="339"/>
      <c r="G3788" s="340" t="str">
        <f>IF(ISNUMBER(E3788),E3788/'Bulk DivVar Analysis'!$I$114,"")</f>
        <v/>
      </c>
      <c r="H3788" s="338" t="str">
        <f>IF(ISNUMBER(E3788), IF(G3788&gt;'Bulk DivVar Analysis'!$J$116,"Pass","Fail"),"")</f>
        <v/>
      </c>
      <c r="I3788" s="338" t="str">
        <f t="shared" si="61"/>
        <v/>
      </c>
      <c r="J3788" s="339"/>
      <c r="K3788" s="339"/>
      <c r="L3788" s="339"/>
      <c r="M3788" s="339"/>
      <c r="N3788" s="339"/>
      <c r="O3788" s="339"/>
      <c r="P3788" s="339"/>
      <c r="Q3788" s="339"/>
    </row>
    <row r="3789" spans="1:17" ht="13.5" customHeight="1">
      <c r="A3789" s="481"/>
      <c r="B3789" s="481"/>
      <c r="C3789" s="481"/>
      <c r="D3789" s="481"/>
      <c r="E3789" s="481"/>
      <c r="F3789" s="339"/>
      <c r="G3789" s="340" t="str">
        <f>IF(ISNUMBER(E3789),E3789/'Bulk DivVar Analysis'!$I$114,"")</f>
        <v/>
      </c>
      <c r="H3789" s="338" t="str">
        <f>IF(ISNUMBER(E3789), IF(G3789&gt;'Bulk DivVar Analysis'!$J$116,"Pass","Fail"),"")</f>
        <v/>
      </c>
      <c r="I3789" s="338" t="str">
        <f t="shared" si="61"/>
        <v/>
      </c>
      <c r="J3789" s="339"/>
      <c r="K3789" s="339"/>
      <c r="L3789" s="339"/>
      <c r="M3789" s="339"/>
      <c r="N3789" s="339"/>
      <c r="O3789" s="339"/>
      <c r="P3789" s="339"/>
      <c r="Q3789" s="339"/>
    </row>
    <row r="3790" spans="1:17" ht="13.5" customHeight="1">
      <c r="A3790" s="481"/>
      <c r="B3790" s="481"/>
      <c r="C3790" s="481"/>
      <c r="D3790" s="481"/>
      <c r="E3790" s="481"/>
      <c r="F3790" s="339"/>
      <c r="G3790" s="340" t="str">
        <f>IF(ISNUMBER(E3790),E3790/'Bulk DivVar Analysis'!$I$114,"")</f>
        <v/>
      </c>
      <c r="H3790" s="338" t="str">
        <f>IF(ISNUMBER(E3790), IF(G3790&gt;'Bulk DivVar Analysis'!$J$116,"Pass","Fail"),"")</f>
        <v/>
      </c>
      <c r="I3790" s="338" t="str">
        <f t="shared" si="61"/>
        <v/>
      </c>
      <c r="J3790" s="339"/>
      <c r="K3790" s="339"/>
      <c r="L3790" s="339"/>
      <c r="M3790" s="339"/>
      <c r="N3790" s="339"/>
      <c r="O3790" s="339"/>
      <c r="P3790" s="339"/>
      <c r="Q3790" s="339"/>
    </row>
    <row r="3791" spans="1:17" ht="13.5" customHeight="1">
      <c r="A3791" s="481"/>
      <c r="B3791" s="481"/>
      <c r="C3791" s="481"/>
      <c r="D3791" s="481"/>
      <c r="E3791" s="481"/>
      <c r="F3791" s="339"/>
      <c r="G3791" s="340" t="str">
        <f>IF(ISNUMBER(E3791),E3791/'Bulk DivVar Analysis'!$I$114,"")</f>
        <v/>
      </c>
      <c r="H3791" s="338" t="str">
        <f>IF(ISNUMBER(E3791), IF(G3791&gt;'Bulk DivVar Analysis'!$J$116,"Pass","Fail"),"")</f>
        <v/>
      </c>
      <c r="I3791" s="338" t="str">
        <f t="shared" si="61"/>
        <v/>
      </c>
      <c r="J3791" s="339"/>
      <c r="K3791" s="339"/>
      <c r="L3791" s="339"/>
      <c r="M3791" s="339"/>
      <c r="N3791" s="339"/>
      <c r="O3791" s="339"/>
      <c r="P3791" s="339"/>
      <c r="Q3791" s="339"/>
    </row>
    <row r="3792" spans="1:17" ht="13.5" customHeight="1">
      <c r="A3792" s="481"/>
      <c r="B3792" s="481"/>
      <c r="C3792" s="481"/>
      <c r="D3792" s="481"/>
      <c r="E3792" s="481"/>
      <c r="F3792" s="339"/>
      <c r="G3792" s="340" t="str">
        <f>IF(ISNUMBER(E3792),E3792/'Bulk DivVar Analysis'!$I$114,"")</f>
        <v/>
      </c>
      <c r="H3792" s="338" t="str">
        <f>IF(ISNUMBER(E3792), IF(G3792&gt;'Bulk DivVar Analysis'!$J$116,"Pass","Fail"),"")</f>
        <v/>
      </c>
      <c r="I3792" s="338" t="str">
        <f t="shared" si="61"/>
        <v/>
      </c>
      <c r="J3792" s="339"/>
      <c r="K3792" s="339"/>
      <c r="L3792" s="339"/>
      <c r="M3792" s="339"/>
      <c r="N3792" s="339"/>
      <c r="O3792" s="339"/>
      <c r="P3792" s="339"/>
      <c r="Q3792" s="339"/>
    </row>
    <row r="3793" spans="1:17" ht="13.5" customHeight="1">
      <c r="A3793" s="481"/>
      <c r="B3793" s="481"/>
      <c r="C3793" s="481"/>
      <c r="D3793" s="481"/>
      <c r="E3793" s="481"/>
      <c r="F3793" s="339"/>
      <c r="G3793" s="340" t="str">
        <f>IF(ISNUMBER(E3793),E3793/'Bulk DivVar Analysis'!$I$114,"")</f>
        <v/>
      </c>
      <c r="H3793" s="338" t="str">
        <f>IF(ISNUMBER(E3793), IF(G3793&gt;'Bulk DivVar Analysis'!$J$116,"Pass","Fail"),"")</f>
        <v/>
      </c>
      <c r="I3793" s="338" t="str">
        <f t="shared" si="61"/>
        <v/>
      </c>
      <c r="J3793" s="339"/>
      <c r="K3793" s="339"/>
      <c r="L3793" s="339"/>
      <c r="M3793" s="339"/>
      <c r="N3793" s="339"/>
      <c r="O3793" s="339"/>
      <c r="P3793" s="339"/>
      <c r="Q3793" s="339"/>
    </row>
    <row r="3794" spans="1:17" ht="13.5" customHeight="1">
      <c r="A3794" s="481"/>
      <c r="B3794" s="481"/>
      <c r="C3794" s="481"/>
      <c r="D3794" s="481"/>
      <c r="E3794" s="481"/>
      <c r="F3794" s="339"/>
      <c r="G3794" s="340" t="str">
        <f>IF(ISNUMBER(E3794),E3794/'Bulk DivVar Analysis'!$I$114,"")</f>
        <v/>
      </c>
      <c r="H3794" s="338" t="str">
        <f>IF(ISNUMBER(E3794), IF(G3794&gt;'Bulk DivVar Analysis'!$J$116,"Pass","Fail"),"")</f>
        <v/>
      </c>
      <c r="I3794" s="338" t="str">
        <f t="shared" si="61"/>
        <v/>
      </c>
      <c r="J3794" s="339"/>
      <c r="K3794" s="339"/>
      <c r="L3794" s="339"/>
      <c r="M3794" s="339"/>
      <c r="N3794" s="339"/>
      <c r="O3794" s="339"/>
      <c r="P3794" s="339"/>
      <c r="Q3794" s="339"/>
    </row>
    <row r="3795" spans="1:17" ht="13.5" customHeight="1">
      <c r="A3795" s="481"/>
      <c r="B3795" s="481"/>
      <c r="C3795" s="481"/>
      <c r="D3795" s="481"/>
      <c r="E3795" s="481"/>
      <c r="F3795" s="339"/>
      <c r="G3795" s="340" t="str">
        <f>IF(ISNUMBER(E3795),E3795/'Bulk DivVar Analysis'!$I$114,"")</f>
        <v/>
      </c>
      <c r="H3795" s="338" t="str">
        <f>IF(ISNUMBER(E3795), IF(G3795&gt;'Bulk DivVar Analysis'!$J$116,"Pass","Fail"),"")</f>
        <v/>
      </c>
      <c r="I3795" s="338" t="str">
        <f t="shared" si="61"/>
        <v/>
      </c>
      <c r="J3795" s="339"/>
      <c r="K3795" s="339"/>
      <c r="L3795" s="339"/>
      <c r="M3795" s="339"/>
      <c r="N3795" s="339"/>
      <c r="O3795" s="339"/>
      <c r="P3795" s="339"/>
      <c r="Q3795" s="339"/>
    </row>
    <row r="3796" spans="1:17" ht="13.5" customHeight="1">
      <c r="A3796" s="481"/>
      <c r="B3796" s="481"/>
      <c r="C3796" s="481"/>
      <c r="D3796" s="481"/>
      <c r="E3796" s="481"/>
      <c r="F3796" s="339"/>
      <c r="G3796" s="340" t="str">
        <f>IF(ISNUMBER(E3796),E3796/'Bulk DivVar Analysis'!$I$114,"")</f>
        <v/>
      </c>
      <c r="H3796" s="338" t="str">
        <f>IF(ISNUMBER(E3796), IF(G3796&gt;'Bulk DivVar Analysis'!$J$116,"Pass","Fail"),"")</f>
        <v/>
      </c>
      <c r="I3796" s="338" t="str">
        <f t="shared" si="61"/>
        <v/>
      </c>
      <c r="J3796" s="339"/>
      <c r="K3796" s="339"/>
      <c r="L3796" s="339"/>
      <c r="M3796" s="339"/>
      <c r="N3796" s="339"/>
      <c r="O3796" s="339"/>
      <c r="P3796" s="339"/>
      <c r="Q3796" s="339"/>
    </row>
    <row r="3797" spans="1:17" ht="13.5" customHeight="1">
      <c r="A3797" s="481"/>
      <c r="B3797" s="481"/>
      <c r="C3797" s="481"/>
      <c r="D3797" s="481"/>
      <c r="E3797" s="481"/>
      <c r="F3797" s="339"/>
      <c r="G3797" s="340" t="str">
        <f>IF(ISNUMBER(E3797),E3797/'Bulk DivVar Analysis'!$I$114,"")</f>
        <v/>
      </c>
      <c r="H3797" s="338" t="str">
        <f>IF(ISNUMBER(E3797), IF(G3797&gt;'Bulk DivVar Analysis'!$J$116,"Pass","Fail"),"")</f>
        <v/>
      </c>
      <c r="I3797" s="338" t="str">
        <f t="shared" si="61"/>
        <v/>
      </c>
      <c r="J3797" s="339"/>
      <c r="K3797" s="339"/>
      <c r="L3797" s="339"/>
      <c r="M3797" s="339"/>
      <c r="N3797" s="339"/>
      <c r="O3797" s="339"/>
      <c r="P3797" s="339"/>
      <c r="Q3797" s="339"/>
    </row>
    <row r="3798" spans="1:17" ht="13.5" customHeight="1">
      <c r="A3798" s="481"/>
      <c r="B3798" s="481"/>
      <c r="C3798" s="481"/>
      <c r="D3798" s="481"/>
      <c r="E3798" s="481"/>
      <c r="F3798" s="339"/>
      <c r="G3798" s="340" t="str">
        <f>IF(ISNUMBER(E3798),E3798/'Bulk DivVar Analysis'!$I$114,"")</f>
        <v/>
      </c>
      <c r="H3798" s="338" t="str">
        <f>IF(ISNUMBER(E3798), IF(G3798&gt;'Bulk DivVar Analysis'!$J$116,"Pass","Fail"),"")</f>
        <v/>
      </c>
      <c r="I3798" s="338" t="str">
        <f t="shared" si="61"/>
        <v/>
      </c>
      <c r="J3798" s="339"/>
      <c r="K3798" s="339"/>
      <c r="L3798" s="339"/>
      <c r="M3798" s="339"/>
      <c r="N3798" s="339"/>
      <c r="O3798" s="339"/>
      <c r="P3798" s="339"/>
      <c r="Q3798" s="339"/>
    </row>
    <row r="3799" spans="1:17" ht="13.5" customHeight="1">
      <c r="A3799" s="481"/>
      <c r="B3799" s="481"/>
      <c r="C3799" s="481"/>
      <c r="D3799" s="481"/>
      <c r="E3799" s="481"/>
      <c r="F3799" s="339"/>
      <c r="G3799" s="340" t="str">
        <f>IF(ISNUMBER(E3799),E3799/'Bulk DivVar Analysis'!$I$114,"")</f>
        <v/>
      </c>
      <c r="H3799" s="338" t="str">
        <f>IF(ISNUMBER(E3799), IF(G3799&gt;'Bulk DivVar Analysis'!$J$116,"Pass","Fail"),"")</f>
        <v/>
      </c>
      <c r="I3799" s="338" t="str">
        <f t="shared" si="61"/>
        <v/>
      </c>
      <c r="J3799" s="339"/>
      <c r="K3799" s="339"/>
      <c r="L3799" s="339"/>
      <c r="M3799" s="339"/>
      <c r="N3799" s="339"/>
      <c r="O3799" s="339"/>
      <c r="P3799" s="339"/>
      <c r="Q3799" s="339"/>
    </row>
    <row r="3800" spans="1:17" ht="13.5" customHeight="1">
      <c r="A3800" s="481"/>
      <c r="B3800" s="481"/>
      <c r="C3800" s="481"/>
      <c r="D3800" s="481"/>
      <c r="E3800" s="481"/>
      <c r="F3800" s="339"/>
      <c r="G3800" s="340" t="str">
        <f>IF(ISNUMBER(E3800),E3800/'Bulk DivVar Analysis'!$I$114,"")</f>
        <v/>
      </c>
      <c r="H3800" s="338" t="str">
        <f>IF(ISNUMBER(E3800), IF(G3800&gt;'Bulk DivVar Analysis'!$J$116,"Pass","Fail"),"")</f>
        <v/>
      </c>
      <c r="I3800" s="338" t="str">
        <f t="shared" si="61"/>
        <v/>
      </c>
      <c r="J3800" s="339"/>
      <c r="K3800" s="339"/>
      <c r="L3800" s="339"/>
      <c r="M3800" s="339"/>
      <c r="N3800" s="339"/>
      <c r="O3800" s="339"/>
      <c r="P3800" s="339"/>
      <c r="Q3800" s="339"/>
    </row>
    <row r="3801" spans="1:17" ht="13.5" customHeight="1">
      <c r="A3801" s="481"/>
      <c r="B3801" s="481"/>
      <c r="C3801" s="481"/>
      <c r="D3801" s="481"/>
      <c r="E3801" s="481"/>
      <c r="F3801" s="339"/>
      <c r="G3801" s="340" t="str">
        <f>IF(ISNUMBER(E3801),E3801/'Bulk DivVar Analysis'!$I$114,"")</f>
        <v/>
      </c>
      <c r="H3801" s="338" t="str">
        <f>IF(ISNUMBER(E3801), IF(G3801&gt;'Bulk DivVar Analysis'!$J$116,"Pass","Fail"),"")</f>
        <v/>
      </c>
      <c r="I3801" s="338" t="str">
        <f t="shared" si="61"/>
        <v/>
      </c>
      <c r="J3801" s="339"/>
      <c r="K3801" s="339"/>
      <c r="L3801" s="339"/>
      <c r="M3801" s="339"/>
      <c r="N3801" s="339"/>
      <c r="O3801" s="339"/>
      <c r="P3801" s="339"/>
      <c r="Q3801" s="339"/>
    </row>
    <row r="3802" spans="1:17" ht="13.5" customHeight="1">
      <c r="A3802" s="481"/>
      <c r="B3802" s="481"/>
      <c r="C3802" s="481"/>
      <c r="D3802" s="481"/>
      <c r="E3802" s="481"/>
      <c r="F3802" s="339"/>
      <c r="G3802" s="340" t="str">
        <f>IF(ISNUMBER(E3802),E3802/'Bulk DivVar Analysis'!$I$114,"")</f>
        <v/>
      </c>
      <c r="H3802" s="338" t="str">
        <f>IF(ISNUMBER(E3802), IF(G3802&gt;'Bulk DivVar Analysis'!$J$116,"Pass","Fail"),"")</f>
        <v/>
      </c>
      <c r="I3802" s="338" t="str">
        <f t="shared" si="61"/>
        <v/>
      </c>
      <c r="J3802" s="339"/>
      <c r="K3802" s="339"/>
      <c r="L3802" s="339"/>
      <c r="M3802" s="339"/>
      <c r="N3802" s="339"/>
      <c r="O3802" s="339"/>
      <c r="P3802" s="339"/>
      <c r="Q3802" s="339"/>
    </row>
    <row r="3803" spans="1:17" ht="13.5" customHeight="1">
      <c r="A3803" s="481"/>
      <c r="B3803" s="481"/>
      <c r="C3803" s="481"/>
      <c r="D3803" s="481"/>
      <c r="E3803" s="481"/>
      <c r="F3803" s="339"/>
      <c r="G3803" s="340" t="str">
        <f>IF(ISNUMBER(E3803),E3803/'Bulk DivVar Analysis'!$I$114,"")</f>
        <v/>
      </c>
      <c r="H3803" s="338" t="str">
        <f>IF(ISNUMBER(E3803), IF(G3803&gt;'Bulk DivVar Analysis'!$J$116,"Pass","Fail"),"")</f>
        <v/>
      </c>
      <c r="I3803" s="338" t="str">
        <f t="shared" si="61"/>
        <v/>
      </c>
      <c r="J3803" s="339"/>
      <c r="K3803" s="339"/>
      <c r="L3803" s="339"/>
      <c r="M3803" s="339"/>
      <c r="N3803" s="339"/>
      <c r="O3803" s="339"/>
      <c r="P3803" s="339"/>
      <c r="Q3803" s="339"/>
    </row>
    <row r="3804" spans="1:17" ht="13.5" customHeight="1">
      <c r="A3804" s="481"/>
      <c r="B3804" s="481"/>
      <c r="C3804" s="481"/>
      <c r="D3804" s="481"/>
      <c r="E3804" s="481"/>
      <c r="F3804" s="339"/>
      <c r="G3804" s="340" t="str">
        <f>IF(ISNUMBER(E3804),E3804/'Bulk DivVar Analysis'!$I$114,"")</f>
        <v/>
      </c>
      <c r="H3804" s="338" t="str">
        <f>IF(ISNUMBER(E3804), IF(G3804&gt;'Bulk DivVar Analysis'!$J$116,"Pass","Fail"),"")</f>
        <v/>
      </c>
      <c r="I3804" s="338" t="str">
        <f t="shared" si="61"/>
        <v/>
      </c>
      <c r="J3804" s="339"/>
      <c r="K3804" s="339"/>
      <c r="L3804" s="339"/>
      <c r="M3804" s="339"/>
      <c r="N3804" s="339"/>
      <c r="O3804" s="339"/>
      <c r="P3804" s="339"/>
      <c r="Q3804" s="339"/>
    </row>
    <row r="3805" spans="1:17" ht="13.5" customHeight="1">
      <c r="A3805" s="481"/>
      <c r="B3805" s="481"/>
      <c r="C3805" s="481"/>
      <c r="D3805" s="481"/>
      <c r="E3805" s="481"/>
      <c r="F3805" s="339"/>
      <c r="G3805" s="340" t="str">
        <f>IF(ISNUMBER(E3805),E3805/'Bulk DivVar Analysis'!$I$114,"")</f>
        <v/>
      </c>
      <c r="H3805" s="338" t="str">
        <f>IF(ISNUMBER(E3805), IF(G3805&gt;'Bulk DivVar Analysis'!$J$116,"Pass","Fail"),"")</f>
        <v/>
      </c>
      <c r="I3805" s="338" t="str">
        <f t="shared" si="61"/>
        <v/>
      </c>
      <c r="J3805" s="339"/>
      <c r="K3805" s="339"/>
      <c r="L3805" s="339"/>
      <c r="M3805" s="339"/>
      <c r="N3805" s="339"/>
      <c r="O3805" s="339"/>
      <c r="P3805" s="339"/>
      <c r="Q3805" s="339"/>
    </row>
    <row r="3806" spans="1:17" ht="13.5" customHeight="1">
      <c r="A3806" s="481"/>
      <c r="B3806" s="481"/>
      <c r="C3806" s="481"/>
      <c r="D3806" s="481"/>
      <c r="E3806" s="481"/>
      <c r="F3806" s="339"/>
      <c r="G3806" s="340" t="str">
        <f>IF(ISNUMBER(E3806),E3806/'Bulk DivVar Analysis'!$I$114,"")</f>
        <v/>
      </c>
      <c r="H3806" s="338" t="str">
        <f>IF(ISNUMBER(E3806), IF(G3806&gt;'Bulk DivVar Analysis'!$J$116,"Pass","Fail"),"")</f>
        <v/>
      </c>
      <c r="I3806" s="338" t="str">
        <f t="shared" si="61"/>
        <v/>
      </c>
      <c r="J3806" s="339"/>
      <c r="K3806" s="339"/>
      <c r="L3806" s="339"/>
      <c r="M3806" s="339"/>
      <c r="N3806" s="339"/>
      <c r="O3806" s="339"/>
      <c r="P3806" s="339"/>
      <c r="Q3806" s="339"/>
    </row>
    <row r="3807" spans="1:17" ht="13.5" customHeight="1">
      <c r="A3807" s="481"/>
      <c r="B3807" s="481"/>
      <c r="C3807" s="481"/>
      <c r="D3807" s="481"/>
      <c r="E3807" s="481"/>
      <c r="F3807" s="339"/>
      <c r="G3807" s="340" t="str">
        <f>IF(ISNUMBER(E3807),E3807/'Bulk DivVar Analysis'!$I$114,"")</f>
        <v/>
      </c>
      <c r="H3807" s="338" t="str">
        <f>IF(ISNUMBER(E3807), IF(G3807&gt;'Bulk DivVar Analysis'!$J$116,"Pass","Fail"),"")</f>
        <v/>
      </c>
      <c r="I3807" s="338" t="str">
        <f t="shared" si="61"/>
        <v/>
      </c>
      <c r="J3807" s="339"/>
      <c r="K3807" s="339"/>
      <c r="L3807" s="339"/>
      <c r="M3807" s="339"/>
      <c r="N3807" s="339"/>
      <c r="O3807" s="339"/>
      <c r="P3807" s="339"/>
      <c r="Q3807" s="339"/>
    </row>
    <row r="3808" spans="1:17" ht="13.5" customHeight="1">
      <c r="A3808" s="481"/>
      <c r="B3808" s="481"/>
      <c r="C3808" s="481"/>
      <c r="D3808" s="481"/>
      <c r="E3808" s="481"/>
      <c r="F3808" s="339"/>
      <c r="G3808" s="340" t="str">
        <f>IF(ISNUMBER(E3808),E3808/'Bulk DivVar Analysis'!$I$114,"")</f>
        <v/>
      </c>
      <c r="H3808" s="338" t="str">
        <f>IF(ISNUMBER(E3808), IF(G3808&gt;'Bulk DivVar Analysis'!$J$116,"Pass","Fail"),"")</f>
        <v/>
      </c>
      <c r="I3808" s="338" t="str">
        <f t="shared" si="61"/>
        <v/>
      </c>
      <c r="J3808" s="339"/>
      <c r="K3808" s="339"/>
      <c r="L3808" s="339"/>
      <c r="M3808" s="339"/>
      <c r="N3808" s="339"/>
      <c r="O3808" s="339"/>
      <c r="P3808" s="339"/>
      <c r="Q3808" s="339"/>
    </row>
    <row r="3809" spans="1:17" ht="13.5" customHeight="1">
      <c r="A3809" s="481"/>
      <c r="B3809" s="481"/>
      <c r="C3809" s="481"/>
      <c r="D3809" s="481"/>
      <c r="E3809" s="481"/>
      <c r="F3809" s="339"/>
      <c r="G3809" s="340" t="str">
        <f>IF(ISNUMBER(E3809),E3809/'Bulk DivVar Analysis'!$I$114,"")</f>
        <v/>
      </c>
      <c r="H3809" s="338" t="str">
        <f>IF(ISNUMBER(E3809), IF(G3809&gt;'Bulk DivVar Analysis'!$J$116,"Pass","Fail"),"")</f>
        <v/>
      </c>
      <c r="I3809" s="338" t="str">
        <f t="shared" si="61"/>
        <v/>
      </c>
      <c r="J3809" s="339"/>
      <c r="K3809" s="339"/>
      <c r="L3809" s="339"/>
      <c r="M3809" s="339"/>
      <c r="N3809" s="339"/>
      <c r="O3809" s="339"/>
      <c r="P3809" s="339"/>
      <c r="Q3809" s="339"/>
    </row>
    <row r="3810" spans="1:17" ht="13.5" customHeight="1">
      <c r="A3810" s="481"/>
      <c r="B3810" s="481"/>
      <c r="C3810" s="481"/>
      <c r="D3810" s="481"/>
      <c r="E3810" s="481"/>
      <c r="F3810" s="339"/>
      <c r="G3810" s="340" t="str">
        <f>IF(ISNUMBER(E3810),E3810/'Bulk DivVar Analysis'!$I$114,"")</f>
        <v/>
      </c>
      <c r="H3810" s="338" t="str">
        <f>IF(ISNUMBER(E3810), IF(G3810&gt;'Bulk DivVar Analysis'!$J$116,"Pass","Fail"),"")</f>
        <v/>
      </c>
      <c r="I3810" s="338" t="str">
        <f t="shared" si="61"/>
        <v/>
      </c>
      <c r="J3810" s="339"/>
      <c r="K3810" s="339"/>
      <c r="L3810" s="339"/>
      <c r="M3810" s="339"/>
      <c r="N3810" s="339"/>
      <c r="O3810" s="339"/>
      <c r="P3810" s="339"/>
      <c r="Q3810" s="339"/>
    </row>
    <row r="3811" spans="1:17" ht="13.5" customHeight="1">
      <c r="A3811" s="481"/>
      <c r="B3811" s="481"/>
      <c r="C3811" s="481"/>
      <c r="D3811" s="481"/>
      <c r="E3811" s="481"/>
      <c r="F3811" s="339"/>
      <c r="G3811" s="340" t="str">
        <f>IF(ISNUMBER(E3811),E3811/'Bulk DivVar Analysis'!$I$114,"")</f>
        <v/>
      </c>
      <c r="H3811" s="338" t="str">
        <f>IF(ISNUMBER(E3811), IF(G3811&gt;'Bulk DivVar Analysis'!$J$116,"Pass","Fail"),"")</f>
        <v/>
      </c>
      <c r="I3811" s="338" t="str">
        <f t="shared" si="61"/>
        <v/>
      </c>
      <c r="J3811" s="339"/>
      <c r="K3811" s="339"/>
      <c r="L3811" s="339"/>
      <c r="M3811" s="339"/>
      <c r="N3811" s="339"/>
      <c r="O3811" s="339"/>
      <c r="P3811" s="339"/>
      <c r="Q3811" s="339"/>
    </row>
    <row r="3812" spans="1:17" ht="13.5" customHeight="1">
      <c r="A3812" s="481"/>
      <c r="B3812" s="481"/>
      <c r="C3812" s="481"/>
      <c r="D3812" s="481"/>
      <c r="E3812" s="481"/>
      <c r="F3812" s="339"/>
      <c r="G3812" s="340" t="str">
        <f>IF(ISNUMBER(E3812),E3812/'Bulk DivVar Analysis'!$I$114,"")</f>
        <v/>
      </c>
      <c r="H3812" s="338" t="str">
        <f>IF(ISNUMBER(E3812), IF(G3812&gt;'Bulk DivVar Analysis'!$J$116,"Pass","Fail"),"")</f>
        <v/>
      </c>
      <c r="I3812" s="338" t="str">
        <f t="shared" si="61"/>
        <v/>
      </c>
      <c r="J3812" s="339"/>
      <c r="K3812" s="339"/>
      <c r="L3812" s="339"/>
      <c r="M3812" s="339"/>
      <c r="N3812" s="339"/>
      <c r="O3812" s="339"/>
      <c r="P3812" s="339"/>
      <c r="Q3812" s="339"/>
    </row>
    <row r="3813" spans="1:17" ht="13.5" customHeight="1">
      <c r="A3813" s="481"/>
      <c r="B3813" s="481"/>
      <c r="C3813" s="481"/>
      <c r="D3813" s="481"/>
      <c r="E3813" s="481"/>
      <c r="F3813" s="339"/>
      <c r="G3813" s="340" t="str">
        <f>IF(ISNUMBER(E3813),E3813/'Bulk DivVar Analysis'!$I$114,"")</f>
        <v/>
      </c>
      <c r="H3813" s="338" t="str">
        <f>IF(ISNUMBER(E3813), IF(G3813&gt;'Bulk DivVar Analysis'!$J$116,"Pass","Fail"),"")</f>
        <v/>
      </c>
      <c r="I3813" s="338" t="str">
        <f t="shared" si="61"/>
        <v/>
      </c>
      <c r="J3813" s="339"/>
      <c r="K3813" s="339"/>
      <c r="L3813" s="339"/>
      <c r="M3813" s="339"/>
      <c r="N3813" s="339"/>
      <c r="O3813" s="339"/>
      <c r="P3813" s="339"/>
      <c r="Q3813" s="339"/>
    </row>
    <row r="3814" spans="1:17" ht="13.5" customHeight="1">
      <c r="A3814" s="481"/>
      <c r="B3814" s="481"/>
      <c r="C3814" s="481"/>
      <c r="D3814" s="481"/>
      <c r="E3814" s="481"/>
      <c r="F3814" s="339"/>
      <c r="G3814" s="340" t="str">
        <f>IF(ISNUMBER(E3814),E3814/'Bulk DivVar Analysis'!$I$114,"")</f>
        <v/>
      </c>
      <c r="H3814" s="338" t="str">
        <f>IF(ISNUMBER(E3814), IF(G3814&gt;'Bulk DivVar Analysis'!$J$116,"Pass","Fail"),"")</f>
        <v/>
      </c>
      <c r="I3814" s="338" t="str">
        <f t="shared" si="61"/>
        <v/>
      </c>
      <c r="J3814" s="339"/>
      <c r="K3814" s="339"/>
      <c r="L3814" s="339"/>
      <c r="M3814" s="339"/>
      <c r="N3814" s="339"/>
      <c r="O3814" s="339"/>
      <c r="P3814" s="339"/>
      <c r="Q3814" s="339"/>
    </row>
    <row r="3815" spans="1:17" ht="13.5" customHeight="1">
      <c r="A3815" s="481"/>
      <c r="B3815" s="481"/>
      <c r="C3815" s="481"/>
      <c r="D3815" s="481"/>
      <c r="E3815" s="481"/>
      <c r="F3815" s="339"/>
      <c r="G3815" s="340" t="str">
        <f>IF(ISNUMBER(E3815),E3815/'Bulk DivVar Analysis'!$I$114,"")</f>
        <v/>
      </c>
      <c r="H3815" s="338" t="str">
        <f>IF(ISNUMBER(E3815), IF(G3815&gt;'Bulk DivVar Analysis'!$J$116,"Pass","Fail"),"")</f>
        <v/>
      </c>
      <c r="I3815" s="338" t="str">
        <f t="shared" si="61"/>
        <v/>
      </c>
      <c r="J3815" s="339"/>
      <c r="K3815" s="339"/>
      <c r="L3815" s="339"/>
      <c r="M3815" s="339"/>
      <c r="N3815" s="339"/>
      <c r="O3815" s="339"/>
      <c r="P3815" s="339"/>
      <c r="Q3815" s="339"/>
    </row>
    <row r="3816" spans="1:17" ht="13.5" customHeight="1">
      <c r="A3816" s="481"/>
      <c r="B3816" s="481"/>
      <c r="C3816" s="481"/>
      <c r="D3816" s="481"/>
      <c r="E3816" s="481"/>
      <c r="F3816" s="339"/>
      <c r="G3816" s="340" t="str">
        <f>IF(ISNUMBER(E3816),E3816/'Bulk DivVar Analysis'!$I$114,"")</f>
        <v/>
      </c>
      <c r="H3816" s="338" t="str">
        <f>IF(ISNUMBER(E3816), IF(G3816&gt;'Bulk DivVar Analysis'!$J$116,"Pass","Fail"),"")</f>
        <v/>
      </c>
      <c r="I3816" s="338" t="str">
        <f t="shared" si="61"/>
        <v/>
      </c>
      <c r="J3816" s="339"/>
      <c r="K3816" s="339"/>
      <c r="L3816" s="339"/>
      <c r="M3816" s="339"/>
      <c r="N3816" s="339"/>
      <c r="O3816" s="339"/>
      <c r="P3816" s="339"/>
      <c r="Q3816" s="339"/>
    </row>
    <row r="3817" spans="1:17" ht="13.5" customHeight="1">
      <c r="A3817" s="481"/>
      <c r="B3817" s="481"/>
      <c r="C3817" s="481"/>
      <c r="D3817" s="481"/>
      <c r="E3817" s="481"/>
      <c r="F3817" s="339"/>
      <c r="G3817" s="340" t="str">
        <f>IF(ISNUMBER(E3817),E3817/'Bulk DivVar Analysis'!$I$114,"")</f>
        <v/>
      </c>
      <c r="H3817" s="338" t="str">
        <f>IF(ISNUMBER(E3817), IF(G3817&gt;'Bulk DivVar Analysis'!$J$116,"Pass","Fail"),"")</f>
        <v/>
      </c>
      <c r="I3817" s="338" t="str">
        <f t="shared" si="61"/>
        <v/>
      </c>
      <c r="J3817" s="339"/>
      <c r="K3817" s="339"/>
      <c r="L3817" s="339"/>
      <c r="M3817" s="339"/>
      <c r="N3817" s="339"/>
      <c r="O3817" s="339"/>
      <c r="P3817" s="339"/>
      <c r="Q3817" s="339"/>
    </row>
    <row r="3818" spans="1:17" ht="13.5" customHeight="1">
      <c r="A3818" s="481"/>
      <c r="B3818" s="481"/>
      <c r="C3818" s="481"/>
      <c r="D3818" s="481"/>
      <c r="E3818" s="481"/>
      <c r="F3818" s="339"/>
      <c r="G3818" s="340" t="str">
        <f>IF(ISNUMBER(E3818),E3818/'Bulk DivVar Analysis'!$I$114,"")</f>
        <v/>
      </c>
      <c r="H3818" s="338" t="str">
        <f>IF(ISNUMBER(E3818), IF(G3818&gt;'Bulk DivVar Analysis'!$J$116,"Pass","Fail"),"")</f>
        <v/>
      </c>
      <c r="I3818" s="338" t="str">
        <f t="shared" si="61"/>
        <v/>
      </c>
      <c r="J3818" s="339"/>
      <c r="K3818" s="339"/>
      <c r="L3818" s="339"/>
      <c r="M3818" s="339"/>
      <c r="N3818" s="339"/>
      <c r="O3818" s="339"/>
      <c r="P3818" s="339"/>
      <c r="Q3818" s="339"/>
    </row>
    <row r="3819" spans="1:17" ht="13.5" customHeight="1">
      <c r="A3819" s="481"/>
      <c r="B3819" s="481"/>
      <c r="C3819" s="481"/>
      <c r="D3819" s="481"/>
      <c r="E3819" s="481"/>
      <c r="F3819" s="339"/>
      <c r="G3819" s="340" t="str">
        <f>IF(ISNUMBER(E3819),E3819/'Bulk DivVar Analysis'!$I$114,"")</f>
        <v/>
      </c>
      <c r="H3819" s="338" t="str">
        <f>IF(ISNUMBER(E3819), IF(G3819&gt;'Bulk DivVar Analysis'!$J$116,"Pass","Fail"),"")</f>
        <v/>
      </c>
      <c r="I3819" s="338" t="str">
        <f t="shared" si="61"/>
        <v/>
      </c>
      <c r="J3819" s="339"/>
      <c r="K3819" s="339"/>
      <c r="L3819" s="339"/>
      <c r="M3819" s="339"/>
      <c r="N3819" s="339"/>
      <c r="O3819" s="339"/>
      <c r="P3819" s="339"/>
      <c r="Q3819" s="339"/>
    </row>
    <row r="3820" spans="1:17" ht="13.5" customHeight="1">
      <c r="A3820" s="481"/>
      <c r="B3820" s="481"/>
      <c r="C3820" s="481"/>
      <c r="D3820" s="481"/>
      <c r="E3820" s="481"/>
      <c r="F3820" s="339"/>
      <c r="G3820" s="340" t="str">
        <f>IF(ISNUMBER(E3820),E3820/'Bulk DivVar Analysis'!$I$114,"")</f>
        <v/>
      </c>
      <c r="H3820" s="338" t="str">
        <f>IF(ISNUMBER(E3820), IF(G3820&gt;'Bulk DivVar Analysis'!$J$116,"Pass","Fail"),"")</f>
        <v/>
      </c>
      <c r="I3820" s="338" t="str">
        <f t="shared" si="61"/>
        <v/>
      </c>
      <c r="J3820" s="339"/>
      <c r="K3820" s="339"/>
      <c r="L3820" s="339"/>
      <c r="M3820" s="339"/>
      <c r="N3820" s="339"/>
      <c r="O3820" s="339"/>
      <c r="P3820" s="339"/>
      <c r="Q3820" s="339"/>
    </row>
    <row r="3821" spans="1:17" ht="13.5" customHeight="1">
      <c r="A3821" s="481"/>
      <c r="B3821" s="481"/>
      <c r="C3821" s="481"/>
      <c r="D3821" s="481"/>
      <c r="E3821" s="481"/>
      <c r="F3821" s="339"/>
      <c r="G3821" s="340" t="str">
        <f>IF(ISNUMBER(E3821),E3821/'Bulk DivVar Analysis'!$I$114,"")</f>
        <v/>
      </c>
      <c r="H3821" s="338" t="str">
        <f>IF(ISNUMBER(E3821), IF(G3821&gt;'Bulk DivVar Analysis'!$J$116,"Pass","Fail"),"")</f>
        <v/>
      </c>
      <c r="I3821" s="338" t="str">
        <f t="shared" si="61"/>
        <v/>
      </c>
      <c r="J3821" s="339"/>
      <c r="K3821" s="339"/>
      <c r="L3821" s="339"/>
      <c r="M3821" s="339"/>
      <c r="N3821" s="339"/>
      <c r="O3821" s="339"/>
      <c r="P3821" s="339"/>
      <c r="Q3821" s="339"/>
    </row>
    <row r="3822" spans="1:17" ht="13.5" customHeight="1">
      <c r="A3822" s="481"/>
      <c r="B3822" s="481"/>
      <c r="C3822" s="481"/>
      <c r="D3822" s="481"/>
      <c r="E3822" s="481"/>
      <c r="F3822" s="339"/>
      <c r="G3822" s="340" t="str">
        <f>IF(ISNUMBER(E3822),E3822/'Bulk DivVar Analysis'!$I$114,"")</f>
        <v/>
      </c>
      <c r="H3822" s="338" t="str">
        <f>IF(ISNUMBER(E3822), IF(G3822&gt;'Bulk DivVar Analysis'!$J$116,"Pass","Fail"),"")</f>
        <v/>
      </c>
      <c r="I3822" s="338" t="str">
        <f t="shared" si="61"/>
        <v/>
      </c>
      <c r="J3822" s="339"/>
      <c r="K3822" s="339"/>
      <c r="L3822" s="339"/>
      <c r="M3822" s="339"/>
      <c r="N3822" s="339"/>
      <c r="O3822" s="339"/>
      <c r="P3822" s="339"/>
      <c r="Q3822" s="339"/>
    </row>
    <row r="3823" spans="1:17" ht="13.5" customHeight="1">
      <c r="A3823" s="481"/>
      <c r="B3823" s="481"/>
      <c r="C3823" s="481"/>
      <c r="D3823" s="481"/>
      <c r="E3823" s="481"/>
      <c r="F3823" s="339"/>
      <c r="G3823" s="340" t="str">
        <f>IF(ISNUMBER(E3823),E3823/'Bulk DivVar Analysis'!$I$114,"")</f>
        <v/>
      </c>
      <c r="H3823" s="338" t="str">
        <f>IF(ISNUMBER(E3823), IF(G3823&gt;'Bulk DivVar Analysis'!$J$116,"Pass","Fail"),"")</f>
        <v/>
      </c>
      <c r="I3823" s="338" t="str">
        <f t="shared" si="61"/>
        <v/>
      </c>
      <c r="J3823" s="339"/>
      <c r="K3823" s="339"/>
      <c r="L3823" s="339"/>
      <c r="M3823" s="339"/>
      <c r="N3823" s="339"/>
      <c r="O3823" s="339"/>
      <c r="P3823" s="339"/>
      <c r="Q3823" s="339"/>
    </row>
    <row r="3824" spans="1:17" ht="13.5" customHeight="1">
      <c r="A3824" s="481"/>
      <c r="B3824" s="481"/>
      <c r="C3824" s="481"/>
      <c r="D3824" s="481"/>
      <c r="E3824" s="481"/>
      <c r="F3824" s="339"/>
      <c r="G3824" s="340" t="str">
        <f>IF(ISNUMBER(E3824),E3824/'Bulk DivVar Analysis'!$I$114,"")</f>
        <v/>
      </c>
      <c r="H3824" s="338" t="str">
        <f>IF(ISNUMBER(E3824), IF(G3824&gt;'Bulk DivVar Analysis'!$J$116,"Pass","Fail"),"")</f>
        <v/>
      </c>
      <c r="I3824" s="338" t="str">
        <f t="shared" si="61"/>
        <v/>
      </c>
      <c r="J3824" s="339"/>
      <c r="K3824" s="339"/>
      <c r="L3824" s="339"/>
      <c r="M3824" s="339"/>
      <c r="N3824" s="339"/>
      <c r="O3824" s="339"/>
      <c r="P3824" s="339"/>
      <c r="Q3824" s="339"/>
    </row>
    <row r="3825" spans="1:17" ht="13.5" customHeight="1">
      <c r="A3825" s="481"/>
      <c r="B3825" s="481"/>
      <c r="C3825" s="481"/>
      <c r="D3825" s="481"/>
      <c r="E3825" s="481"/>
      <c r="F3825" s="339"/>
      <c r="G3825" s="340" t="str">
        <f>IF(ISNUMBER(E3825),E3825/'Bulk DivVar Analysis'!$I$114,"")</f>
        <v/>
      </c>
      <c r="H3825" s="338" t="str">
        <f>IF(ISNUMBER(E3825), IF(G3825&gt;'Bulk DivVar Analysis'!$J$116,"Pass","Fail"),"")</f>
        <v/>
      </c>
      <c r="I3825" s="338" t="str">
        <f t="shared" si="61"/>
        <v/>
      </c>
      <c r="J3825" s="339"/>
      <c r="K3825" s="339"/>
      <c r="L3825" s="339"/>
      <c r="M3825" s="339"/>
      <c r="N3825" s="339"/>
      <c r="O3825" s="339"/>
      <c r="P3825" s="339"/>
      <c r="Q3825" s="339"/>
    </row>
    <row r="3826" spans="1:17" ht="13.5" customHeight="1">
      <c r="A3826" s="481"/>
      <c r="B3826" s="481"/>
      <c r="C3826" s="481"/>
      <c r="D3826" s="481"/>
      <c r="E3826" s="481"/>
      <c r="F3826" s="339"/>
      <c r="G3826" s="340" t="str">
        <f>IF(ISNUMBER(E3826),E3826/'Bulk DivVar Analysis'!$I$114,"")</f>
        <v/>
      </c>
      <c r="H3826" s="338" t="str">
        <f>IF(ISNUMBER(E3826), IF(G3826&gt;'Bulk DivVar Analysis'!$J$116,"Pass","Fail"),"")</f>
        <v/>
      </c>
      <c r="I3826" s="338" t="str">
        <f t="shared" si="61"/>
        <v/>
      </c>
      <c r="J3826" s="339"/>
      <c r="K3826" s="339"/>
      <c r="L3826" s="339"/>
      <c r="M3826" s="339"/>
      <c r="N3826" s="339"/>
      <c r="O3826" s="339"/>
      <c r="P3826" s="339"/>
      <c r="Q3826" s="339"/>
    </row>
    <row r="3827" spans="1:17" ht="13.5" customHeight="1">
      <c r="A3827" s="481"/>
      <c r="B3827" s="481"/>
      <c r="C3827" s="481"/>
      <c r="D3827" s="481"/>
      <c r="E3827" s="481"/>
      <c r="F3827" s="339"/>
      <c r="G3827" s="340" t="str">
        <f>IF(ISNUMBER(E3827),E3827/'Bulk DivVar Analysis'!$I$114,"")</f>
        <v/>
      </c>
      <c r="H3827" s="338" t="str">
        <f>IF(ISNUMBER(E3827), IF(G3827&gt;'Bulk DivVar Analysis'!$J$116,"Pass","Fail"),"")</f>
        <v/>
      </c>
      <c r="I3827" s="338" t="str">
        <f t="shared" si="61"/>
        <v/>
      </c>
      <c r="J3827" s="339"/>
      <c r="K3827" s="339"/>
      <c r="L3827" s="339"/>
      <c r="M3827" s="339"/>
      <c r="N3827" s="339"/>
      <c r="O3827" s="339"/>
      <c r="P3827" s="339"/>
      <c r="Q3827" s="339"/>
    </row>
    <row r="3828" spans="1:17" ht="13.5" customHeight="1">
      <c r="A3828" s="481"/>
      <c r="B3828" s="481"/>
      <c r="C3828" s="481"/>
      <c r="D3828" s="481"/>
      <c r="E3828" s="481"/>
      <c r="F3828" s="339"/>
      <c r="G3828" s="340" t="str">
        <f>IF(ISNUMBER(E3828),E3828/'Bulk DivVar Analysis'!$I$114,"")</f>
        <v/>
      </c>
      <c r="H3828" s="338" t="str">
        <f>IF(ISNUMBER(E3828), IF(G3828&gt;'Bulk DivVar Analysis'!$J$116,"Pass","Fail"),"")</f>
        <v/>
      </c>
      <c r="I3828" s="338" t="str">
        <f t="shared" si="61"/>
        <v/>
      </c>
      <c r="J3828" s="339"/>
      <c r="K3828" s="339"/>
      <c r="L3828" s="339"/>
      <c r="M3828" s="339"/>
      <c r="N3828" s="339"/>
      <c r="O3828" s="339"/>
      <c r="P3828" s="339"/>
      <c r="Q3828" s="339"/>
    </row>
    <row r="3829" spans="1:17" ht="13.5" customHeight="1">
      <c r="A3829" s="481"/>
      <c r="B3829" s="481"/>
      <c r="C3829" s="481"/>
      <c r="D3829" s="481"/>
      <c r="E3829" s="481"/>
      <c r="F3829" s="339"/>
      <c r="G3829" s="340" t="str">
        <f>IF(ISNUMBER(E3829),E3829/'Bulk DivVar Analysis'!$I$114,"")</f>
        <v/>
      </c>
      <c r="H3829" s="338" t="str">
        <f>IF(ISNUMBER(E3829), IF(G3829&gt;'Bulk DivVar Analysis'!$J$116,"Pass","Fail"),"")</f>
        <v/>
      </c>
      <c r="I3829" s="338" t="str">
        <f t="shared" si="61"/>
        <v/>
      </c>
      <c r="J3829" s="339"/>
      <c r="K3829" s="339"/>
      <c r="L3829" s="339"/>
      <c r="M3829" s="339"/>
      <c r="N3829" s="339"/>
      <c r="O3829" s="339"/>
      <c r="P3829" s="339"/>
      <c r="Q3829" s="339"/>
    </row>
    <row r="3830" spans="1:17" ht="13.5" customHeight="1">
      <c r="A3830" s="481"/>
      <c r="B3830" s="481"/>
      <c r="C3830" s="481"/>
      <c r="D3830" s="481"/>
      <c r="E3830" s="481"/>
      <c r="F3830" s="339"/>
      <c r="G3830" s="340" t="str">
        <f>IF(ISNUMBER(E3830),E3830/'Bulk DivVar Analysis'!$I$114,"")</f>
        <v/>
      </c>
      <c r="H3830" s="338" t="str">
        <f>IF(ISNUMBER(E3830), IF(G3830&gt;'Bulk DivVar Analysis'!$J$116,"Pass","Fail"),"")</f>
        <v/>
      </c>
      <c r="I3830" s="338" t="str">
        <f t="shared" si="61"/>
        <v/>
      </c>
      <c r="J3830" s="339"/>
      <c r="K3830" s="339"/>
      <c r="L3830" s="339"/>
      <c r="M3830" s="339"/>
      <c r="N3830" s="339"/>
      <c r="O3830" s="339"/>
      <c r="P3830" s="339"/>
      <c r="Q3830" s="339"/>
    </row>
    <row r="3831" spans="1:17" ht="13.5" customHeight="1">
      <c r="A3831" s="481"/>
      <c r="B3831" s="481"/>
      <c r="C3831" s="481"/>
      <c r="D3831" s="481"/>
      <c r="E3831" s="481"/>
      <c r="F3831" s="339"/>
      <c r="G3831" s="340" t="str">
        <f>IF(ISNUMBER(E3831),E3831/'Bulk DivVar Analysis'!$I$114,"")</f>
        <v/>
      </c>
      <c r="H3831" s="338" t="str">
        <f>IF(ISNUMBER(E3831), IF(G3831&gt;'Bulk DivVar Analysis'!$J$116,"Pass","Fail"),"")</f>
        <v/>
      </c>
      <c r="I3831" s="338" t="str">
        <f t="shared" si="61"/>
        <v/>
      </c>
      <c r="J3831" s="339"/>
      <c r="K3831" s="339"/>
      <c r="L3831" s="339"/>
      <c r="M3831" s="339"/>
      <c r="N3831" s="339"/>
      <c r="O3831" s="339"/>
      <c r="P3831" s="339"/>
      <c r="Q3831" s="339"/>
    </row>
    <row r="3832" spans="1:17" ht="13.5" customHeight="1">
      <c r="A3832" s="481"/>
      <c r="B3832" s="481"/>
      <c r="C3832" s="481"/>
      <c r="D3832" s="481"/>
      <c r="E3832" s="481"/>
      <c r="F3832" s="339"/>
      <c r="G3832" s="340" t="str">
        <f>IF(ISNUMBER(E3832),E3832/'Bulk DivVar Analysis'!$I$114,"")</f>
        <v/>
      </c>
      <c r="H3832" s="338" t="str">
        <f>IF(ISNUMBER(E3832), IF(G3832&gt;'Bulk DivVar Analysis'!$J$116,"Pass","Fail"),"")</f>
        <v/>
      </c>
      <c r="I3832" s="338" t="str">
        <f t="shared" si="61"/>
        <v/>
      </c>
      <c r="J3832" s="339"/>
      <c r="K3832" s="339"/>
      <c r="L3832" s="339"/>
      <c r="M3832" s="339"/>
      <c r="N3832" s="339"/>
      <c r="O3832" s="339"/>
      <c r="P3832" s="339"/>
      <c r="Q3832" s="339"/>
    </row>
    <row r="3833" spans="1:17" ht="13.5" customHeight="1">
      <c r="A3833" s="481"/>
      <c r="B3833" s="481"/>
      <c r="C3833" s="481"/>
      <c r="D3833" s="481"/>
      <c r="E3833" s="481"/>
      <c r="F3833" s="339"/>
      <c r="G3833" s="340" t="str">
        <f>IF(ISNUMBER(E3833),E3833/'Bulk DivVar Analysis'!$I$114,"")</f>
        <v/>
      </c>
      <c r="H3833" s="338" t="str">
        <f>IF(ISNUMBER(E3833), IF(G3833&gt;'Bulk DivVar Analysis'!$J$116,"Pass","Fail"),"")</f>
        <v/>
      </c>
      <c r="I3833" s="338" t="str">
        <f t="shared" si="61"/>
        <v/>
      </c>
      <c r="J3833" s="339"/>
      <c r="K3833" s="339"/>
      <c r="L3833" s="339"/>
      <c r="M3833" s="339"/>
      <c r="N3833" s="339"/>
      <c r="O3833" s="339"/>
      <c r="P3833" s="339"/>
      <c r="Q3833" s="339"/>
    </row>
    <row r="3834" spans="1:17" ht="13.5" customHeight="1">
      <c r="A3834" s="481"/>
      <c r="B3834" s="481"/>
      <c r="C3834" s="481"/>
      <c r="D3834" s="481"/>
      <c r="E3834" s="481"/>
      <c r="F3834" s="339"/>
      <c r="G3834" s="340" t="str">
        <f>IF(ISNUMBER(E3834),E3834/'Bulk DivVar Analysis'!$I$114,"")</f>
        <v/>
      </c>
      <c r="H3834" s="338" t="str">
        <f>IF(ISNUMBER(E3834), IF(G3834&gt;'Bulk DivVar Analysis'!$J$116,"Pass","Fail"),"")</f>
        <v/>
      </c>
      <c r="I3834" s="338" t="str">
        <f t="shared" si="61"/>
        <v/>
      </c>
      <c r="J3834" s="339"/>
      <c r="K3834" s="339"/>
      <c r="L3834" s="339"/>
      <c r="M3834" s="339"/>
      <c r="N3834" s="339"/>
      <c r="O3834" s="339"/>
      <c r="P3834" s="339"/>
      <c r="Q3834" s="339"/>
    </row>
    <row r="3835" spans="1:17" ht="13.5" customHeight="1">
      <c r="A3835" s="481"/>
      <c r="B3835" s="481"/>
      <c r="C3835" s="481"/>
      <c r="D3835" s="481"/>
      <c r="E3835" s="481"/>
      <c r="F3835" s="339"/>
      <c r="G3835" s="340" t="str">
        <f>IF(ISNUMBER(E3835),E3835/'Bulk DivVar Analysis'!$I$114,"")</f>
        <v/>
      </c>
      <c r="H3835" s="338" t="str">
        <f>IF(ISNUMBER(E3835), IF(G3835&gt;'Bulk DivVar Analysis'!$J$116,"Pass","Fail"),"")</f>
        <v/>
      </c>
      <c r="I3835" s="338" t="str">
        <f t="shared" si="61"/>
        <v/>
      </c>
      <c r="J3835" s="339"/>
      <c r="K3835" s="339"/>
      <c r="L3835" s="339"/>
      <c r="M3835" s="339"/>
      <c r="N3835" s="339"/>
      <c r="O3835" s="339"/>
      <c r="P3835" s="339"/>
      <c r="Q3835" s="339"/>
    </row>
    <row r="3836" spans="1:17" ht="13.5" customHeight="1">
      <c r="A3836" s="481"/>
      <c r="B3836" s="481"/>
      <c r="C3836" s="481"/>
      <c r="D3836" s="481"/>
      <c r="E3836" s="481"/>
      <c r="F3836" s="339"/>
      <c r="G3836" s="340" t="str">
        <f>IF(ISNUMBER(E3836),E3836/'Bulk DivVar Analysis'!$I$114,"")</f>
        <v/>
      </c>
      <c r="H3836" s="338" t="str">
        <f>IF(ISNUMBER(E3836), IF(G3836&gt;'Bulk DivVar Analysis'!$J$116,"Pass","Fail"),"")</f>
        <v/>
      </c>
      <c r="I3836" s="338" t="str">
        <f t="shared" si="61"/>
        <v/>
      </c>
      <c r="J3836" s="339"/>
      <c r="K3836" s="339"/>
      <c r="L3836" s="339"/>
      <c r="M3836" s="339"/>
      <c r="N3836" s="339"/>
      <c r="O3836" s="339"/>
      <c r="P3836" s="339"/>
      <c r="Q3836" s="339"/>
    </row>
    <row r="3837" spans="1:17" ht="13.5" customHeight="1">
      <c r="A3837" s="481"/>
      <c r="B3837" s="481"/>
      <c r="C3837" s="481"/>
      <c r="D3837" s="481"/>
      <c r="E3837" s="481"/>
      <c r="F3837" s="339"/>
      <c r="G3837" s="340" t="str">
        <f>IF(ISNUMBER(E3837),E3837/'Bulk DivVar Analysis'!$I$114,"")</f>
        <v/>
      </c>
      <c r="H3837" s="338" t="str">
        <f>IF(ISNUMBER(E3837), IF(G3837&gt;'Bulk DivVar Analysis'!$J$116,"Pass","Fail"),"")</f>
        <v/>
      </c>
      <c r="I3837" s="338" t="str">
        <f t="shared" si="61"/>
        <v/>
      </c>
      <c r="J3837" s="339"/>
      <c r="K3837" s="339"/>
      <c r="L3837" s="339"/>
      <c r="M3837" s="339"/>
      <c r="N3837" s="339"/>
      <c r="O3837" s="339"/>
      <c r="P3837" s="339"/>
      <c r="Q3837" s="339"/>
    </row>
    <row r="3838" spans="1:17" ht="13.5" customHeight="1">
      <c r="A3838" s="481"/>
      <c r="B3838" s="481"/>
      <c r="C3838" s="481"/>
      <c r="D3838" s="481"/>
      <c r="E3838" s="481"/>
      <c r="F3838" s="339"/>
      <c r="G3838" s="340" t="str">
        <f>IF(ISNUMBER(E3838),E3838/'Bulk DivVar Analysis'!$I$114,"")</f>
        <v/>
      </c>
      <c r="H3838" s="338" t="str">
        <f>IF(ISNUMBER(E3838), IF(G3838&gt;'Bulk DivVar Analysis'!$J$116,"Pass","Fail"),"")</f>
        <v/>
      </c>
      <c r="I3838" s="338" t="str">
        <f t="shared" si="61"/>
        <v/>
      </c>
      <c r="J3838" s="339"/>
      <c r="K3838" s="339"/>
      <c r="L3838" s="339"/>
      <c r="M3838" s="339"/>
      <c r="N3838" s="339"/>
      <c r="O3838" s="339"/>
      <c r="P3838" s="339"/>
      <c r="Q3838" s="339"/>
    </row>
    <row r="3839" spans="1:17" ht="13.5" customHeight="1">
      <c r="A3839" s="481"/>
      <c r="B3839" s="481"/>
      <c r="C3839" s="481"/>
      <c r="D3839" s="481"/>
      <c r="E3839" s="481"/>
      <c r="F3839" s="339"/>
      <c r="G3839" s="340" t="str">
        <f>IF(ISNUMBER(E3839),E3839/'Bulk DivVar Analysis'!$I$114,"")</f>
        <v/>
      </c>
      <c r="H3839" s="338" t="str">
        <f>IF(ISNUMBER(E3839), IF(G3839&gt;'Bulk DivVar Analysis'!$J$116,"Pass","Fail"),"")</f>
        <v/>
      </c>
      <c r="I3839" s="338" t="str">
        <f t="shared" si="61"/>
        <v/>
      </c>
      <c r="J3839" s="339"/>
      <c r="K3839" s="339"/>
      <c r="L3839" s="339"/>
      <c r="M3839" s="339"/>
      <c r="N3839" s="339"/>
      <c r="O3839" s="339"/>
      <c r="P3839" s="339"/>
      <c r="Q3839" s="339"/>
    </row>
    <row r="3840" spans="1:17" ht="13.5" customHeight="1">
      <c r="A3840" s="481"/>
      <c r="B3840" s="481"/>
      <c r="C3840" s="481"/>
      <c r="D3840" s="481"/>
      <c r="E3840" s="481"/>
      <c r="F3840" s="339"/>
      <c r="G3840" s="340" t="str">
        <f>IF(ISNUMBER(E3840),E3840/'Bulk DivVar Analysis'!$I$114,"")</f>
        <v/>
      </c>
      <c r="H3840" s="338" t="str">
        <f>IF(ISNUMBER(E3840), IF(G3840&gt;'Bulk DivVar Analysis'!$J$116,"Pass","Fail"),"")</f>
        <v/>
      </c>
      <c r="I3840" s="338" t="str">
        <f t="shared" si="61"/>
        <v/>
      </c>
      <c r="J3840" s="339"/>
      <c r="K3840" s="339"/>
      <c r="L3840" s="339"/>
      <c r="M3840" s="339"/>
      <c r="N3840" s="339"/>
      <c r="O3840" s="339"/>
      <c r="P3840" s="339"/>
      <c r="Q3840" s="339"/>
    </row>
    <row r="3841" spans="1:17" ht="13.5" customHeight="1">
      <c r="A3841" s="481"/>
      <c r="B3841" s="481"/>
      <c r="C3841" s="481"/>
      <c r="D3841" s="481"/>
      <c r="E3841" s="481"/>
      <c r="F3841" s="339"/>
      <c r="G3841" s="340" t="str">
        <f>IF(ISNUMBER(E3841),E3841/'Bulk DivVar Analysis'!$I$114,"")</f>
        <v/>
      </c>
      <c r="H3841" s="338" t="str">
        <f>IF(ISNUMBER(E3841), IF(G3841&gt;'Bulk DivVar Analysis'!$J$116,"Pass","Fail"),"")</f>
        <v/>
      </c>
      <c r="I3841" s="338" t="str">
        <f t="shared" si="61"/>
        <v/>
      </c>
      <c r="J3841" s="339"/>
      <c r="K3841" s="339"/>
      <c r="L3841" s="339"/>
      <c r="M3841" s="339"/>
      <c r="N3841" s="339"/>
      <c r="O3841" s="339"/>
      <c r="P3841" s="339"/>
      <c r="Q3841" s="339"/>
    </row>
  </sheetData>
  <sheetProtection algorithmName="SHA-512" hashValue="sMaXffWxtq2jrYW+uUmhu5q2W7OecR2u2WvjBXr+bWcFk3K12+KzgzwJ+gZ1XFQO0gVC4eVQTq5kjZvA7Iks3A==" saltValue="P+w+jKsiqMs2pXhHKJdnsA==" spinCount="100000" sheet="1" objects="1" scenarios="1"/>
  <conditionalFormatting sqref="H3:H3841">
    <cfRule type="containsText" dxfId="49" priority="1" operator="containsText" text="Pass">
      <formula>NOT(ISERROR(SEARCH(("Pass"),(H3))))</formula>
    </cfRule>
  </conditionalFormatting>
  <conditionalFormatting sqref="H3:H3841">
    <cfRule type="containsText" dxfId="48" priority="2" operator="containsText" text="Fail">
      <formula>NOT(ISERROR(SEARCH(("Fail"),(H3))))</formula>
    </cfRule>
  </conditionalFormatting>
  <conditionalFormatting sqref="H2">
    <cfRule type="containsText" dxfId="47" priority="3" operator="containsText" text="Pass">
      <formula>NOT(ISERROR(SEARCH(("Pass"),(H2))))</formula>
    </cfRule>
  </conditionalFormatting>
  <conditionalFormatting sqref="H2">
    <cfRule type="containsText" dxfId="46" priority="4" operator="containsText" text="Fail">
      <formula>NOT(ISERROR(SEARCH(("Fail"),(H2))))</formula>
    </cfRule>
  </conditionalFormatting>
  <conditionalFormatting sqref="M2:M41">
    <cfRule type="containsText" dxfId="45" priority="5" operator="containsText" text="No">
      <formula>NOT(ISERROR(SEARCH(("No"),(M2))))</formula>
    </cfRule>
  </conditionalFormatting>
  <conditionalFormatting sqref="M2:M41">
    <cfRule type="containsText" dxfId="44" priority="6" operator="containsText" text="Yes">
      <formula>NOT(ISERROR(SEARCH(("Yes"),(M2))))</formula>
    </cfRule>
  </conditionalFormatting>
  <conditionalFormatting sqref="L2:L41">
    <cfRule type="colorScale" priority="7">
      <colorScale>
        <cfvo type="min"/>
        <cfvo type="percentile" val="50"/>
        <cfvo type="max"/>
        <color rgb="FF63BE7B"/>
        <color rgb="FFFCFCFF"/>
        <color rgb="FFF8696B"/>
      </colorScale>
    </cfRule>
  </conditionalFormatting>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Z1000"/>
  <sheetViews>
    <sheetView zoomScale="50" zoomScaleNormal="50" workbookViewId="0">
      <selection activeCell="C2" sqref="C2"/>
    </sheetView>
  </sheetViews>
  <sheetFormatPr defaultColWidth="12.69921875" defaultRowHeight="15" customHeight="1"/>
  <cols>
    <col min="1" max="1" width="10.69921875" customWidth="1"/>
    <col min="2" max="2" width="30.69921875" customWidth="1"/>
    <col min="3" max="3" width="14.19921875" customWidth="1"/>
    <col min="5" max="5" width="17.69921875" customWidth="1"/>
    <col min="6" max="6" width="11" customWidth="1"/>
    <col min="7" max="7" width="10.69921875" customWidth="1"/>
    <col min="8" max="8" width="29.5" customWidth="1"/>
    <col min="9" max="9" width="15" customWidth="1"/>
    <col min="11" max="11" width="17.69921875" customWidth="1"/>
    <col min="12" max="12" width="11.19921875" customWidth="1"/>
    <col min="13" max="14" width="10.69921875" customWidth="1"/>
    <col min="15" max="15" width="35.19921875" customWidth="1"/>
    <col min="16" max="16" width="14.69921875" customWidth="1"/>
    <col min="17" max="18" width="13.5" customWidth="1"/>
    <col min="19" max="19" width="13.69921875" customWidth="1"/>
    <col min="20" max="26" width="10.69921875" customWidth="1"/>
  </cols>
  <sheetData>
    <row r="1" spans="1:26" ht="13.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3.5" customHeight="1">
      <c r="A2" s="18"/>
      <c r="B2" s="341" t="s">
        <v>777</v>
      </c>
      <c r="C2" s="342" t="str">
        <f>IF('SC5'' Procedure'!C17:E17&lt;&gt;"Enter Here",'SC5'' Procedure'!C17:E17,IF('SC3''v3 or LT Procedure'!C15:E15&lt;&gt;"Enter Here",'SC3''v3 or LT Procedure'!C15:E15,""))</f>
        <v xml:space="preserve"> Single Cell 5'</v>
      </c>
      <c r="D2" s="18"/>
      <c r="E2" s="18"/>
      <c r="F2" s="18"/>
      <c r="G2" s="18"/>
      <c r="H2" s="18"/>
      <c r="I2" s="18"/>
      <c r="J2" s="18"/>
      <c r="K2" s="18"/>
      <c r="L2" s="18"/>
      <c r="M2" s="18"/>
      <c r="N2" s="18"/>
      <c r="O2" s="18"/>
      <c r="P2" s="18"/>
      <c r="Q2" s="18"/>
      <c r="R2" s="18"/>
      <c r="S2" s="18"/>
      <c r="T2" s="18"/>
      <c r="U2" s="18"/>
      <c r="V2" s="18"/>
      <c r="W2" s="18"/>
      <c r="X2" s="18"/>
      <c r="Y2" s="18"/>
      <c r="Z2" s="18"/>
    </row>
    <row r="3" spans="1:26" ht="13.5" customHeight="1">
      <c r="E3" s="18"/>
    </row>
    <row r="4" spans="1:26" ht="13.5" customHeight="1">
      <c r="A4" s="18"/>
      <c r="B4" s="18"/>
      <c r="C4" s="18"/>
      <c r="D4" s="18"/>
      <c r="E4" s="18"/>
      <c r="F4" s="18"/>
      <c r="G4" s="18"/>
      <c r="H4" s="18"/>
      <c r="I4" s="18"/>
      <c r="J4" s="18"/>
      <c r="K4" s="18"/>
      <c r="L4" s="18"/>
      <c r="M4" s="18"/>
      <c r="N4" s="18"/>
      <c r="O4" s="18"/>
      <c r="P4" s="18"/>
      <c r="Q4" s="18"/>
      <c r="R4" s="18"/>
      <c r="S4" s="18"/>
      <c r="T4" s="18"/>
      <c r="U4" s="18"/>
      <c r="V4" s="18"/>
      <c r="W4" s="18"/>
      <c r="X4" s="18"/>
      <c r="Y4" s="18"/>
      <c r="Z4" s="18"/>
    </row>
    <row r="5" spans="1:26" ht="31.5" customHeight="1">
      <c r="B5" s="343" t="s">
        <v>778</v>
      </c>
      <c r="C5" s="344" t="s">
        <v>779</v>
      </c>
      <c r="D5" s="344" t="s">
        <v>780</v>
      </c>
      <c r="E5" s="344" t="s">
        <v>781</v>
      </c>
      <c r="F5" s="345" t="s">
        <v>147</v>
      </c>
      <c r="H5" s="346" t="s">
        <v>782</v>
      </c>
      <c r="I5" s="344" t="s">
        <v>779</v>
      </c>
      <c r="J5" s="344" t="s">
        <v>780</v>
      </c>
      <c r="K5" s="344" t="s">
        <v>781</v>
      </c>
      <c r="L5" s="345" t="s">
        <v>147</v>
      </c>
    </row>
    <row r="6" spans="1:26" ht="13.5" customHeight="1">
      <c r="B6" s="347" t="s">
        <v>783</v>
      </c>
      <c r="C6" s="348">
        <f>IF(ISNUMBER(PartA_Data_Tru!$E$2),COUNTA(PartA_Data_Tru!$D:$D)-1,"")</f>
        <v>1920</v>
      </c>
      <c r="D6" s="348">
        <f>IF(ISNUMBER(PartA_Data_Tru!$E$2),VLOOKUP($C$2,$P$7:$S$11,2,FALSE),"")</f>
        <v>1920</v>
      </c>
      <c r="E6" s="348" t="s">
        <v>784</v>
      </c>
      <c r="F6" s="349" t="str">
        <f>IF(ISNUMBER(C6),IF(D6=C6, "Pass", "Fail"),"")</f>
        <v>Pass</v>
      </c>
      <c r="H6" s="347" t="s">
        <v>783</v>
      </c>
      <c r="I6" s="348">
        <f>IF(ISNUMBER(PartB_Data_Tru!$E$2),COUNTA(PartB_Data_Tru!$D:$D)-1,"")</f>
        <v>1536</v>
      </c>
      <c r="J6" s="348">
        <f>IF(ISNUMBER(PartB_Data_Tru!$E$2),VLOOKUP($C$2,$P$7:$S$11,3,FALSE),"")</f>
        <v>1536</v>
      </c>
      <c r="K6" s="348" t="s">
        <v>784</v>
      </c>
      <c r="L6" s="349" t="str">
        <f>IF(ISNUMBER(I6),IF(J6=I6, "Pass", "Fail"),"")</f>
        <v>Pass</v>
      </c>
    </row>
    <row r="7" spans="1:26" ht="13.5" customHeight="1">
      <c r="B7" s="347" t="s">
        <v>785</v>
      </c>
      <c r="C7" s="350">
        <f>IF(ISNUMBER(C6), MEDIAN(PartA_Data_Tru!$E:$E),"")</f>
        <v>14859</v>
      </c>
      <c r="D7" s="348">
        <f>$P$13</f>
        <v>5000</v>
      </c>
      <c r="E7" s="348" t="str">
        <f>$Q$13</f>
        <v>Minimum</v>
      </c>
      <c r="F7" s="349" t="str">
        <f>IF(ISNUMBER(C7),IF(C7&gt;D7,"Pass","Fail"),"")</f>
        <v>Pass</v>
      </c>
      <c r="H7" s="347" t="s">
        <v>785</v>
      </c>
      <c r="I7" s="350">
        <f>IF(ISNUMBER(I6),MEDIAN(PartB_Data_Tru!$E:$E),"")</f>
        <v>17239.5</v>
      </c>
      <c r="J7" s="348">
        <f>$P$13</f>
        <v>5000</v>
      </c>
      <c r="K7" s="348" t="str">
        <f>$Q$13</f>
        <v>Minimum</v>
      </c>
      <c r="L7" s="349" t="str">
        <f>IF(ISNUMBER(I7),IF(I7&gt;J7,"Pass","Fail"),"")</f>
        <v>Pass</v>
      </c>
      <c r="O7" s="21" t="s">
        <v>11</v>
      </c>
      <c r="P7" s="21" t="s">
        <v>12</v>
      </c>
      <c r="Q7" s="21" t="s">
        <v>13</v>
      </c>
      <c r="R7" s="21" t="s">
        <v>14</v>
      </c>
      <c r="S7" s="21" t="s">
        <v>15</v>
      </c>
    </row>
    <row r="8" spans="1:26" ht="13.5" customHeight="1">
      <c r="A8" s="18"/>
      <c r="B8" s="347" t="s">
        <v>786</v>
      </c>
      <c r="C8" s="351">
        <f>IF(ISNUMBER(C6),STDEV(PartA_Data_Tru!$E:$E)/C7,"")</f>
        <v>0.27127952041071535</v>
      </c>
      <c r="D8" s="352">
        <f>$P$14</f>
        <v>0.5</v>
      </c>
      <c r="E8" s="348" t="str">
        <f>$Q$14</f>
        <v>Maximum</v>
      </c>
      <c r="F8" s="349" t="str">
        <f>IF(ISNUMBER(C8),IF(C8&lt;D8,"Pass","Fail"),"")</f>
        <v>Pass</v>
      </c>
      <c r="G8" s="18"/>
      <c r="H8" s="347" t="s">
        <v>786</v>
      </c>
      <c r="I8" s="351">
        <f>IF(ISNUMBER(I6),STDEV(PartB_Data_Tru!$E:$E)/I7,"")</f>
        <v>0.49621937011423589</v>
      </c>
      <c r="J8" s="352">
        <f>$P$14</f>
        <v>0.5</v>
      </c>
      <c r="K8" s="348" t="str">
        <f>$Q$14</f>
        <v>Maximum</v>
      </c>
      <c r="L8" s="349" t="str">
        <f>IF(ISNUMBER(I8),IF(I8&lt;J8,"Pass","Fail"),"")</f>
        <v>Pass</v>
      </c>
      <c r="M8" s="18"/>
      <c r="N8" s="18"/>
      <c r="O8" s="21" t="s">
        <v>18</v>
      </c>
      <c r="P8" s="21" t="s">
        <v>18</v>
      </c>
      <c r="Q8" s="21" t="s">
        <v>18</v>
      </c>
      <c r="R8" s="21" t="s">
        <v>18</v>
      </c>
      <c r="S8" s="21" t="s">
        <v>18</v>
      </c>
      <c r="T8" s="18"/>
      <c r="U8" s="18"/>
      <c r="V8" s="18"/>
      <c r="W8" s="18"/>
      <c r="X8" s="18"/>
      <c r="Y8" s="18"/>
      <c r="Z8" s="18"/>
    </row>
    <row r="9" spans="1:26" ht="13.5" customHeight="1">
      <c r="B9" s="347" t="s">
        <v>787</v>
      </c>
      <c r="C9" s="348">
        <f>IF(ISNUMBER(C6),COUNTIF(PartA_Data_Tru!$H:$H,"Fail"),"")</f>
        <v>4</v>
      </c>
      <c r="D9" s="352">
        <f>$P$15</f>
        <v>0.1</v>
      </c>
      <c r="E9" s="348" t="str">
        <f>$Q$15</f>
        <v>Below, per well</v>
      </c>
      <c r="F9" s="349" t="s">
        <v>162</v>
      </c>
      <c r="H9" s="347" t="s">
        <v>787</v>
      </c>
      <c r="I9" s="348">
        <f>IF(ISNUMBER(I6),COUNTIF(PartB_Data_Tru!$H:$H,"Fail"),"")</f>
        <v>3</v>
      </c>
      <c r="J9" s="352">
        <f>$P$15</f>
        <v>0.1</v>
      </c>
      <c r="K9" s="348" t="str">
        <f>$Q$15</f>
        <v>Below, per well</v>
      </c>
      <c r="L9" s="349" t="s">
        <v>162</v>
      </c>
      <c r="O9" s="21" t="s">
        <v>17</v>
      </c>
      <c r="P9" s="21" t="s">
        <v>19</v>
      </c>
      <c r="Q9" s="21">
        <f>96*5*4</f>
        <v>1920</v>
      </c>
      <c r="R9" s="21">
        <f>96*4*4</f>
        <v>1536</v>
      </c>
      <c r="S9" s="21">
        <f>(96*5)*(96*4)*4</f>
        <v>737280</v>
      </c>
    </row>
    <row r="10" spans="1:26" ht="13.5" customHeight="1">
      <c r="A10" s="18"/>
      <c r="B10" s="347" t="s">
        <v>788</v>
      </c>
      <c r="C10" s="348">
        <f>IF(ISNUMBER(C6),COUNTIF(PartA_Data_Tru!M:M,"Yes"),"")</f>
        <v>0</v>
      </c>
      <c r="D10" s="348">
        <f>$P$17</f>
        <v>1</v>
      </c>
      <c r="E10" s="348" t="str">
        <f>$Q$17</f>
        <v>Plate</v>
      </c>
      <c r="F10" s="349" t="str">
        <f>IF(ISNUMBER(C10),IF(C10&lt;D10,"Pass","Fail"),"")</f>
        <v>Pass</v>
      </c>
      <c r="G10" s="18"/>
      <c r="H10" s="347" t="s">
        <v>788</v>
      </c>
      <c r="I10" s="348">
        <f>IF(ISNUMBER(I6),COUNTIF(PartB_Data_Tru!M:M,"Yes"),"")</f>
        <v>0</v>
      </c>
      <c r="J10" s="348">
        <f>$P$17</f>
        <v>1</v>
      </c>
      <c r="K10" s="348" t="str">
        <f>$Q$17</f>
        <v>Plate</v>
      </c>
      <c r="L10" s="349" t="str">
        <f>IF(ISNUMBER(I10),IF(I10&lt;J10,"Pass","Fail"),"")</f>
        <v>Pass</v>
      </c>
      <c r="M10" s="18"/>
      <c r="N10" s="18"/>
      <c r="O10" s="21" t="s">
        <v>378</v>
      </c>
      <c r="P10" s="21" t="s">
        <v>379</v>
      </c>
      <c r="Q10" s="21">
        <f t="shared" ref="Q10:R10" si="0">96*10*4</f>
        <v>3840</v>
      </c>
      <c r="R10" s="21">
        <f t="shared" si="0"/>
        <v>3840</v>
      </c>
      <c r="S10" s="21">
        <f>(96*10)*(96*10)*4</f>
        <v>3686400</v>
      </c>
      <c r="T10" s="18"/>
      <c r="U10" s="18"/>
      <c r="V10" s="18"/>
      <c r="W10" s="18"/>
      <c r="X10" s="18"/>
      <c r="Y10" s="18"/>
      <c r="Z10" s="18"/>
    </row>
    <row r="11" spans="1:26" ht="13.5" customHeight="1">
      <c r="B11" s="666" t="s">
        <v>789</v>
      </c>
      <c r="C11" s="657" t="str">
        <f t="array" ref="C11">IF(ISNUMBER(C6),_xlfn.TEXTJOIN(",  ",TRUE,IF(PartA_Data_Tru!$H$2:$H$3841="Fail",PartA_Data_Tru!$I$2:$I$3841,"")),"")</f>
        <v>Alpha_6_E12,  Beta_6_E12,  Gamma_6_E12,  Delta_6_E12</v>
      </c>
      <c r="D11" s="658"/>
      <c r="E11" s="658"/>
      <c r="F11" s="659"/>
      <c r="H11" s="666" t="s">
        <v>789</v>
      </c>
      <c r="I11" s="657" t="str">
        <f t="array" ref="I11">IF(ISNUMBER(I6),_xlfn.TEXTJOIN(",  ",TRUE,IF(PartB_Data_Tru!$H$2:$H$3841="Fail",PartB_Data_Tru!$I$2:$I$3841,"")),"")</f>
        <v>Delta_6_A2,  Delta_7_G12,  Delta_7_H11</v>
      </c>
      <c r="J11" s="658"/>
      <c r="K11" s="658"/>
      <c r="L11" s="659"/>
      <c r="O11" s="21" t="s">
        <v>380</v>
      </c>
      <c r="P11" s="21" t="s">
        <v>381</v>
      </c>
      <c r="Q11" s="21">
        <f t="shared" ref="Q11:R11" si="1">48*4</f>
        <v>192</v>
      </c>
      <c r="R11" s="21">
        <f t="shared" si="1"/>
        <v>192</v>
      </c>
      <c r="S11" s="21">
        <f>(48*1)*(48*1)*4</f>
        <v>9216</v>
      </c>
    </row>
    <row r="12" spans="1:26" ht="13.5" customHeight="1">
      <c r="B12" s="667"/>
      <c r="C12" s="660"/>
      <c r="D12" s="661"/>
      <c r="E12" s="661"/>
      <c r="F12" s="662"/>
      <c r="H12" s="667"/>
      <c r="I12" s="660"/>
      <c r="J12" s="661"/>
      <c r="K12" s="661"/>
      <c r="L12" s="662"/>
    </row>
    <row r="13" spans="1:26" ht="13.5" customHeight="1">
      <c r="B13" s="667"/>
      <c r="C13" s="660"/>
      <c r="D13" s="661"/>
      <c r="E13" s="661"/>
      <c r="F13" s="662"/>
      <c r="H13" s="667"/>
      <c r="I13" s="660"/>
      <c r="J13" s="661"/>
      <c r="K13" s="661"/>
      <c r="L13" s="662"/>
      <c r="O13" s="353" t="s">
        <v>785</v>
      </c>
      <c r="P13" s="348">
        <v>5000</v>
      </c>
      <c r="Q13" s="348" t="s">
        <v>790</v>
      </c>
    </row>
    <row r="14" spans="1:26" ht="13.5" customHeight="1">
      <c r="B14" s="667"/>
      <c r="C14" s="660"/>
      <c r="D14" s="661"/>
      <c r="E14" s="661"/>
      <c r="F14" s="662"/>
      <c r="H14" s="667"/>
      <c r="I14" s="660"/>
      <c r="J14" s="661"/>
      <c r="K14" s="661"/>
      <c r="L14" s="662"/>
      <c r="O14" s="353" t="s">
        <v>786</v>
      </c>
      <c r="P14" s="352">
        <v>0.5</v>
      </c>
      <c r="Q14" s="348" t="s">
        <v>791</v>
      </c>
    </row>
    <row r="15" spans="1:26" ht="13.5" customHeight="1">
      <c r="B15" s="667"/>
      <c r="C15" s="660"/>
      <c r="D15" s="661"/>
      <c r="E15" s="661"/>
      <c r="F15" s="662"/>
      <c r="H15" s="667"/>
      <c r="I15" s="660"/>
      <c r="J15" s="661"/>
      <c r="K15" s="661"/>
      <c r="L15" s="662"/>
      <c r="O15" s="353" t="s">
        <v>787</v>
      </c>
      <c r="P15" s="352">
        <v>0.1</v>
      </c>
      <c r="Q15" s="348" t="s">
        <v>792</v>
      </c>
    </row>
    <row r="16" spans="1:26" ht="13.5" customHeight="1">
      <c r="B16" s="667"/>
      <c r="C16" s="660"/>
      <c r="D16" s="661"/>
      <c r="E16" s="661"/>
      <c r="F16" s="662"/>
      <c r="H16" s="667"/>
      <c r="I16" s="660"/>
      <c r="J16" s="661"/>
      <c r="K16" s="661"/>
      <c r="L16" s="662"/>
      <c r="O16" s="353" t="s">
        <v>793</v>
      </c>
      <c r="P16" s="348">
        <v>5</v>
      </c>
      <c r="Q16" s="348" t="s">
        <v>794</v>
      </c>
    </row>
    <row r="17" spans="2:17" ht="13.5" customHeight="1">
      <c r="B17" s="667"/>
      <c r="C17" s="660"/>
      <c r="D17" s="661"/>
      <c r="E17" s="661"/>
      <c r="F17" s="662"/>
      <c r="H17" s="667"/>
      <c r="I17" s="660"/>
      <c r="J17" s="661"/>
      <c r="K17" s="661"/>
      <c r="L17" s="662"/>
      <c r="O17" s="353" t="s">
        <v>795</v>
      </c>
      <c r="P17" s="348">
        <v>1</v>
      </c>
      <c r="Q17" s="348" t="s">
        <v>796</v>
      </c>
    </row>
    <row r="18" spans="2:17" ht="13.5" customHeight="1">
      <c r="B18" s="667"/>
      <c r="C18" s="660"/>
      <c r="D18" s="661"/>
      <c r="E18" s="661"/>
      <c r="F18" s="662"/>
      <c r="H18" s="667"/>
      <c r="I18" s="660"/>
      <c r="J18" s="661"/>
      <c r="K18" s="661"/>
      <c r="L18" s="662"/>
    </row>
    <row r="19" spans="2:17" ht="13.5" customHeight="1">
      <c r="B19" s="667"/>
      <c r="C19" s="660"/>
      <c r="D19" s="661"/>
      <c r="E19" s="661"/>
      <c r="F19" s="662"/>
      <c r="H19" s="667"/>
      <c r="I19" s="660"/>
      <c r="J19" s="661"/>
      <c r="K19" s="661"/>
      <c r="L19" s="662"/>
    </row>
    <row r="20" spans="2:17" ht="13.5" customHeight="1">
      <c r="B20" s="667"/>
      <c r="C20" s="660"/>
      <c r="D20" s="661"/>
      <c r="E20" s="661"/>
      <c r="F20" s="662"/>
      <c r="H20" s="667"/>
      <c r="I20" s="660"/>
      <c r="J20" s="661"/>
      <c r="K20" s="661"/>
      <c r="L20" s="662"/>
    </row>
    <row r="21" spans="2:17" ht="13.5" customHeight="1">
      <c r="B21" s="667"/>
      <c r="C21" s="660"/>
      <c r="D21" s="661"/>
      <c r="E21" s="661"/>
      <c r="F21" s="662"/>
      <c r="H21" s="667"/>
      <c r="I21" s="660"/>
      <c r="J21" s="661"/>
      <c r="K21" s="661"/>
      <c r="L21" s="662"/>
    </row>
    <row r="22" spans="2:17" ht="13.5" customHeight="1">
      <c r="B22" s="667"/>
      <c r="C22" s="660"/>
      <c r="D22" s="661"/>
      <c r="E22" s="661"/>
      <c r="F22" s="662"/>
      <c r="H22" s="667"/>
      <c r="I22" s="660"/>
      <c r="J22" s="661"/>
      <c r="K22" s="661"/>
      <c r="L22" s="662"/>
    </row>
    <row r="23" spans="2:17" ht="13.5" customHeight="1">
      <c r="B23" s="667"/>
      <c r="C23" s="660"/>
      <c r="D23" s="661"/>
      <c r="E23" s="661"/>
      <c r="F23" s="662"/>
      <c r="H23" s="667"/>
      <c r="I23" s="660"/>
      <c r="J23" s="661"/>
      <c r="K23" s="661"/>
      <c r="L23" s="662"/>
    </row>
    <row r="24" spans="2:17" ht="13.5" customHeight="1">
      <c r="B24" s="667"/>
      <c r="C24" s="660"/>
      <c r="D24" s="661"/>
      <c r="E24" s="661"/>
      <c r="F24" s="662"/>
      <c r="H24" s="667"/>
      <c r="I24" s="660"/>
      <c r="J24" s="661"/>
      <c r="K24" s="661"/>
      <c r="L24" s="662"/>
    </row>
    <row r="25" spans="2:17" ht="13.5" customHeight="1">
      <c r="B25" s="667"/>
      <c r="C25" s="660"/>
      <c r="D25" s="661"/>
      <c r="E25" s="661"/>
      <c r="F25" s="662"/>
      <c r="H25" s="667"/>
      <c r="I25" s="660"/>
      <c r="J25" s="661"/>
      <c r="K25" s="661"/>
      <c r="L25" s="662"/>
    </row>
    <row r="26" spans="2:17" ht="13.5" customHeight="1">
      <c r="B26" s="667"/>
      <c r="C26" s="660"/>
      <c r="D26" s="661"/>
      <c r="E26" s="661"/>
      <c r="F26" s="662"/>
      <c r="H26" s="667"/>
      <c r="I26" s="660"/>
      <c r="J26" s="661"/>
      <c r="K26" s="661"/>
      <c r="L26" s="662"/>
    </row>
    <row r="27" spans="2:17" ht="13.5" customHeight="1">
      <c r="B27" s="667"/>
      <c r="C27" s="660"/>
      <c r="D27" s="661"/>
      <c r="E27" s="661"/>
      <c r="F27" s="662"/>
      <c r="H27" s="667"/>
      <c r="I27" s="660"/>
      <c r="J27" s="661"/>
      <c r="K27" s="661"/>
      <c r="L27" s="662"/>
    </row>
    <row r="28" spans="2:17" ht="13.5" customHeight="1">
      <c r="B28" s="667"/>
      <c r="C28" s="660"/>
      <c r="D28" s="661"/>
      <c r="E28" s="661"/>
      <c r="F28" s="662"/>
      <c r="H28" s="667"/>
      <c r="I28" s="660"/>
      <c r="J28" s="661"/>
      <c r="K28" s="661"/>
      <c r="L28" s="662"/>
    </row>
    <row r="29" spans="2:17" ht="13.5" customHeight="1">
      <c r="B29" s="667"/>
      <c r="C29" s="660"/>
      <c r="D29" s="661"/>
      <c r="E29" s="661"/>
      <c r="F29" s="662"/>
      <c r="H29" s="667"/>
      <c r="I29" s="660"/>
      <c r="J29" s="661"/>
      <c r="K29" s="661"/>
      <c r="L29" s="662"/>
    </row>
    <row r="30" spans="2:17" ht="13.5" customHeight="1">
      <c r="B30" s="667"/>
      <c r="C30" s="660"/>
      <c r="D30" s="661"/>
      <c r="E30" s="661"/>
      <c r="F30" s="662"/>
      <c r="H30" s="667"/>
      <c r="I30" s="660"/>
      <c r="J30" s="661"/>
      <c r="K30" s="661"/>
      <c r="L30" s="662"/>
    </row>
    <row r="31" spans="2:17" ht="13.5" customHeight="1">
      <c r="B31" s="667"/>
      <c r="C31" s="660"/>
      <c r="D31" s="661"/>
      <c r="E31" s="661"/>
      <c r="F31" s="662"/>
      <c r="H31" s="667"/>
      <c r="I31" s="660"/>
      <c r="J31" s="661"/>
      <c r="K31" s="661"/>
      <c r="L31" s="662"/>
    </row>
    <row r="32" spans="2:17" ht="13.5" customHeight="1">
      <c r="B32" s="667"/>
      <c r="C32" s="660"/>
      <c r="D32" s="661"/>
      <c r="E32" s="661"/>
      <c r="F32" s="662"/>
      <c r="H32" s="667"/>
      <c r="I32" s="660"/>
      <c r="J32" s="661"/>
      <c r="K32" s="661"/>
      <c r="L32" s="662"/>
    </row>
    <row r="33" spans="1:26" ht="13.5" customHeight="1">
      <c r="B33" s="667"/>
      <c r="C33" s="660"/>
      <c r="D33" s="661"/>
      <c r="E33" s="661"/>
      <c r="F33" s="662"/>
      <c r="H33" s="667"/>
      <c r="I33" s="660"/>
      <c r="J33" s="661"/>
      <c r="K33" s="661"/>
      <c r="L33" s="662"/>
    </row>
    <row r="34" spans="1:26" ht="13.5" customHeight="1">
      <c r="B34" s="667"/>
      <c r="C34" s="660"/>
      <c r="D34" s="661"/>
      <c r="E34" s="661"/>
      <c r="F34" s="662"/>
      <c r="H34" s="667"/>
      <c r="I34" s="660"/>
      <c r="J34" s="661"/>
      <c r="K34" s="661"/>
      <c r="L34" s="662"/>
    </row>
    <row r="35" spans="1:26" ht="13.5" customHeight="1">
      <c r="B35" s="667"/>
      <c r="C35" s="660"/>
      <c r="D35" s="661"/>
      <c r="E35" s="661"/>
      <c r="F35" s="662"/>
      <c r="H35" s="667"/>
      <c r="I35" s="660"/>
      <c r="J35" s="661"/>
      <c r="K35" s="661"/>
      <c r="L35" s="662"/>
    </row>
    <row r="36" spans="1:26" ht="13.5" customHeight="1">
      <c r="B36" s="667"/>
      <c r="C36" s="660"/>
      <c r="D36" s="661"/>
      <c r="E36" s="661"/>
      <c r="F36" s="662"/>
      <c r="H36" s="667"/>
      <c r="I36" s="660"/>
      <c r="J36" s="661"/>
      <c r="K36" s="661"/>
      <c r="L36" s="662"/>
    </row>
    <row r="37" spans="1:26" ht="13.5" customHeight="1">
      <c r="B37" s="667"/>
      <c r="C37" s="660"/>
      <c r="D37" s="661"/>
      <c r="E37" s="661"/>
      <c r="F37" s="662"/>
      <c r="H37" s="667"/>
      <c r="I37" s="660"/>
      <c r="J37" s="661"/>
      <c r="K37" s="661"/>
      <c r="L37" s="662"/>
    </row>
    <row r="38" spans="1:26" ht="13.5" customHeight="1">
      <c r="B38" s="667"/>
      <c r="C38" s="660"/>
      <c r="D38" s="661"/>
      <c r="E38" s="661"/>
      <c r="F38" s="662"/>
      <c r="H38" s="667"/>
      <c r="I38" s="660"/>
      <c r="J38" s="661"/>
      <c r="K38" s="661"/>
      <c r="L38" s="662"/>
    </row>
    <row r="39" spans="1:26" ht="13.5" customHeight="1">
      <c r="B39" s="667"/>
      <c r="C39" s="660"/>
      <c r="D39" s="661"/>
      <c r="E39" s="661"/>
      <c r="F39" s="662"/>
      <c r="H39" s="667"/>
      <c r="I39" s="660"/>
      <c r="J39" s="661"/>
      <c r="K39" s="661"/>
      <c r="L39" s="662"/>
    </row>
    <row r="40" spans="1:26" ht="13.5" customHeight="1">
      <c r="B40" s="667"/>
      <c r="C40" s="660"/>
      <c r="D40" s="661"/>
      <c r="E40" s="661"/>
      <c r="F40" s="662"/>
      <c r="H40" s="667"/>
      <c r="I40" s="660"/>
      <c r="J40" s="661"/>
      <c r="K40" s="661"/>
      <c r="L40" s="662"/>
    </row>
    <row r="41" spans="1:26" ht="13.5" customHeight="1">
      <c r="B41" s="668"/>
      <c r="C41" s="663"/>
      <c r="D41" s="664"/>
      <c r="E41" s="664"/>
      <c r="F41" s="665"/>
      <c r="H41" s="668"/>
      <c r="I41" s="663"/>
      <c r="J41" s="664"/>
      <c r="K41" s="664"/>
      <c r="L41" s="665"/>
      <c r="O41" s="18"/>
      <c r="P41" s="18"/>
      <c r="Q41" s="18"/>
      <c r="R41" s="18"/>
      <c r="S41" s="18"/>
    </row>
    <row r="42" spans="1:26" ht="13.5" customHeight="1">
      <c r="A42" s="18"/>
      <c r="B42" s="666" t="s">
        <v>797</v>
      </c>
      <c r="C42" s="669" t="str" cm="1">
        <f t="array" ref="C42">IF(ISNUMBER(C6), _xlfn.TEXTJOIN(",  ",TRUE,IF(PartA_Data_Tru!$M$2:$M$41="Yes",PartA_Data_Tru!$Q$2:$Q$41,"")),"")</f>
        <v/>
      </c>
      <c r="D42" s="670"/>
      <c r="E42" s="670"/>
      <c r="F42" s="671"/>
      <c r="G42" s="18"/>
      <c r="H42" s="666" t="s">
        <v>797</v>
      </c>
      <c r="I42" s="669" t="str" cm="1">
        <f t="array" ref="I42">IF(ISNUMBER(I6), _xlfn.TEXTJOIN(",  ",TRUE,IF(PartB_Data_Tru!$M$2:$M$41="Yes",PartB_Data_Tru!$Q$2:$Q$41,"")),"")</f>
        <v/>
      </c>
      <c r="J42" s="670"/>
      <c r="K42" s="670"/>
      <c r="L42" s="671"/>
      <c r="M42" s="18"/>
      <c r="N42" s="18"/>
      <c r="O42" s="18"/>
      <c r="P42" s="18"/>
      <c r="Q42" s="18"/>
      <c r="R42" s="18"/>
      <c r="S42" s="18"/>
      <c r="T42" s="18"/>
      <c r="U42" s="18"/>
      <c r="V42" s="18"/>
      <c r="W42" s="18"/>
      <c r="X42" s="18"/>
      <c r="Y42" s="18"/>
      <c r="Z42" s="18"/>
    </row>
    <row r="43" spans="1:26" ht="13.5" customHeight="1">
      <c r="A43" s="18"/>
      <c r="B43" s="667"/>
      <c r="C43" s="672"/>
      <c r="D43" s="673"/>
      <c r="E43" s="673"/>
      <c r="F43" s="674"/>
      <c r="G43" s="18"/>
      <c r="H43" s="667"/>
      <c r="I43" s="672"/>
      <c r="J43" s="673"/>
      <c r="K43" s="673"/>
      <c r="L43" s="674"/>
      <c r="M43" s="18"/>
      <c r="N43" s="18"/>
      <c r="O43" s="18"/>
      <c r="P43" s="18"/>
      <c r="Q43" s="18"/>
      <c r="R43" s="18"/>
      <c r="S43" s="18"/>
      <c r="T43" s="18"/>
      <c r="U43" s="18"/>
      <c r="V43" s="18"/>
      <c r="W43" s="18"/>
      <c r="X43" s="18"/>
      <c r="Y43" s="18"/>
      <c r="Z43" s="18"/>
    </row>
    <row r="44" spans="1:26" ht="13.5" customHeight="1">
      <c r="A44" s="18"/>
      <c r="B44" s="667"/>
      <c r="C44" s="672"/>
      <c r="D44" s="673"/>
      <c r="E44" s="673"/>
      <c r="F44" s="674"/>
      <c r="G44" s="18"/>
      <c r="H44" s="667"/>
      <c r="I44" s="672"/>
      <c r="J44" s="673"/>
      <c r="K44" s="673"/>
      <c r="L44" s="674"/>
      <c r="M44" s="18"/>
      <c r="N44" s="18"/>
      <c r="O44" s="18"/>
      <c r="P44" s="18"/>
      <c r="Q44" s="18"/>
      <c r="R44" s="18"/>
      <c r="S44" s="18"/>
      <c r="T44" s="18"/>
      <c r="U44" s="18"/>
      <c r="V44" s="18"/>
      <c r="W44" s="18"/>
      <c r="X44" s="18"/>
      <c r="Y44" s="18"/>
      <c r="Z44" s="18"/>
    </row>
    <row r="45" spans="1:26" ht="13.5" customHeight="1">
      <c r="A45" s="18"/>
      <c r="B45" s="667"/>
      <c r="C45" s="672"/>
      <c r="D45" s="673"/>
      <c r="E45" s="673"/>
      <c r="F45" s="674"/>
      <c r="G45" s="18"/>
      <c r="H45" s="667"/>
      <c r="I45" s="672"/>
      <c r="J45" s="673"/>
      <c r="K45" s="673"/>
      <c r="L45" s="674"/>
      <c r="M45" s="18"/>
      <c r="N45" s="18"/>
      <c r="O45" s="18"/>
      <c r="P45" s="18"/>
      <c r="Q45" s="18"/>
      <c r="R45" s="18"/>
      <c r="S45" s="18"/>
      <c r="T45" s="18"/>
      <c r="U45" s="18"/>
      <c r="V45" s="18"/>
      <c r="W45" s="18"/>
      <c r="X45" s="18"/>
      <c r="Y45" s="18"/>
      <c r="Z45" s="18"/>
    </row>
    <row r="46" spans="1:26" ht="13.5" customHeight="1">
      <c r="A46" s="18"/>
      <c r="B46" s="667"/>
      <c r="C46" s="672"/>
      <c r="D46" s="673"/>
      <c r="E46" s="673"/>
      <c r="F46" s="674"/>
      <c r="G46" s="18"/>
      <c r="H46" s="667"/>
      <c r="I46" s="672"/>
      <c r="J46" s="673"/>
      <c r="K46" s="673"/>
      <c r="L46" s="674"/>
      <c r="M46" s="18"/>
      <c r="N46" s="18"/>
      <c r="O46" s="18"/>
      <c r="P46" s="18"/>
      <c r="Q46" s="18"/>
      <c r="R46" s="18"/>
      <c r="S46" s="18"/>
      <c r="T46" s="18"/>
      <c r="U46" s="18"/>
      <c r="V46" s="18"/>
      <c r="W46" s="18"/>
      <c r="X46" s="18"/>
      <c r="Y46" s="18"/>
      <c r="Z46" s="18"/>
    </row>
    <row r="47" spans="1:26" ht="13.5" customHeight="1">
      <c r="A47" s="18"/>
      <c r="B47" s="667"/>
      <c r="C47" s="672"/>
      <c r="D47" s="673"/>
      <c r="E47" s="673"/>
      <c r="F47" s="674"/>
      <c r="G47" s="18"/>
      <c r="H47" s="667"/>
      <c r="I47" s="672"/>
      <c r="J47" s="673"/>
      <c r="K47" s="673"/>
      <c r="L47" s="674"/>
      <c r="M47" s="18"/>
      <c r="N47" s="18"/>
      <c r="O47" s="18"/>
      <c r="P47" s="18"/>
      <c r="Q47" s="18"/>
      <c r="R47" s="18"/>
      <c r="S47" s="18"/>
      <c r="T47" s="18"/>
      <c r="U47" s="18"/>
      <c r="V47" s="18"/>
      <c r="W47" s="18"/>
      <c r="X47" s="18"/>
      <c r="Y47" s="18"/>
      <c r="Z47" s="18"/>
    </row>
    <row r="48" spans="1:26" ht="13.5" customHeight="1">
      <c r="A48" s="18"/>
      <c r="B48" s="667"/>
      <c r="C48" s="672"/>
      <c r="D48" s="673"/>
      <c r="E48" s="673"/>
      <c r="F48" s="674"/>
      <c r="G48" s="18"/>
      <c r="H48" s="667"/>
      <c r="I48" s="672"/>
      <c r="J48" s="673"/>
      <c r="K48" s="673"/>
      <c r="L48" s="674"/>
      <c r="M48" s="18"/>
      <c r="N48" s="18"/>
      <c r="O48" s="18"/>
      <c r="P48" s="18"/>
      <c r="Q48" s="18"/>
      <c r="R48" s="18"/>
      <c r="S48" s="18"/>
      <c r="T48" s="18"/>
      <c r="U48" s="18"/>
      <c r="V48" s="18"/>
      <c r="W48" s="18"/>
      <c r="X48" s="18"/>
      <c r="Y48" s="18"/>
      <c r="Z48" s="18"/>
    </row>
    <row r="49" spans="1:26" ht="13.5" customHeight="1">
      <c r="A49" s="18"/>
      <c r="B49" s="667"/>
      <c r="C49" s="672"/>
      <c r="D49" s="673"/>
      <c r="E49" s="673"/>
      <c r="F49" s="674"/>
      <c r="G49" s="18"/>
      <c r="H49" s="667"/>
      <c r="I49" s="672"/>
      <c r="J49" s="673"/>
      <c r="K49" s="673"/>
      <c r="L49" s="674"/>
      <c r="M49" s="18"/>
      <c r="N49" s="18"/>
      <c r="O49" s="18"/>
      <c r="P49" s="18"/>
      <c r="Q49" s="18"/>
      <c r="R49" s="18"/>
      <c r="S49" s="18"/>
      <c r="T49" s="18"/>
      <c r="U49" s="18"/>
      <c r="V49" s="18"/>
      <c r="W49" s="18"/>
      <c r="X49" s="18"/>
      <c r="Y49" s="18"/>
      <c r="Z49" s="18"/>
    </row>
    <row r="50" spans="1:26" ht="13.5" customHeight="1">
      <c r="A50" s="18"/>
      <c r="B50" s="667"/>
      <c r="C50" s="672"/>
      <c r="D50" s="673"/>
      <c r="E50" s="673"/>
      <c r="F50" s="674"/>
      <c r="G50" s="18"/>
      <c r="H50" s="667"/>
      <c r="I50" s="672"/>
      <c r="J50" s="673"/>
      <c r="K50" s="673"/>
      <c r="L50" s="674"/>
      <c r="M50" s="18"/>
      <c r="N50" s="18"/>
      <c r="O50" s="18"/>
      <c r="P50" s="18"/>
      <c r="Q50" s="18"/>
      <c r="R50" s="18"/>
      <c r="S50" s="18"/>
      <c r="T50" s="18"/>
      <c r="U50" s="18"/>
      <c r="V50" s="18"/>
      <c r="W50" s="18"/>
      <c r="X50" s="18"/>
      <c r="Y50" s="18"/>
      <c r="Z50" s="18"/>
    </row>
    <row r="51" spans="1:26" ht="13.5" customHeight="1">
      <c r="A51" s="18"/>
      <c r="B51" s="667"/>
      <c r="C51" s="672"/>
      <c r="D51" s="673"/>
      <c r="E51" s="673"/>
      <c r="F51" s="674"/>
      <c r="G51" s="18"/>
      <c r="H51" s="667"/>
      <c r="I51" s="672"/>
      <c r="J51" s="673"/>
      <c r="K51" s="673"/>
      <c r="L51" s="674"/>
      <c r="M51" s="18"/>
      <c r="N51" s="18"/>
      <c r="O51" s="18"/>
      <c r="P51" s="18"/>
      <c r="Q51" s="18"/>
      <c r="R51" s="18"/>
      <c r="S51" s="18"/>
      <c r="T51" s="18"/>
      <c r="U51" s="18"/>
      <c r="V51" s="18"/>
      <c r="W51" s="18"/>
      <c r="X51" s="18"/>
      <c r="Y51" s="18"/>
      <c r="Z51" s="18"/>
    </row>
    <row r="52" spans="1:26" ht="13.5" customHeight="1">
      <c r="A52" s="18"/>
      <c r="B52" s="667"/>
      <c r="C52" s="672"/>
      <c r="D52" s="673"/>
      <c r="E52" s="673"/>
      <c r="F52" s="674"/>
      <c r="G52" s="18"/>
      <c r="H52" s="667"/>
      <c r="I52" s="672"/>
      <c r="J52" s="673"/>
      <c r="K52" s="673"/>
      <c r="L52" s="674"/>
      <c r="M52" s="18"/>
      <c r="N52" s="18"/>
      <c r="O52" s="18"/>
      <c r="P52" s="18"/>
      <c r="Q52" s="18"/>
      <c r="R52" s="18"/>
      <c r="S52" s="18"/>
      <c r="T52" s="18"/>
      <c r="U52" s="18"/>
      <c r="V52" s="18"/>
      <c r="W52" s="18"/>
      <c r="X52" s="18"/>
      <c r="Y52" s="18"/>
      <c r="Z52" s="18"/>
    </row>
    <row r="53" spans="1:26" ht="13.5" customHeight="1">
      <c r="A53" s="18"/>
      <c r="B53" s="667"/>
      <c r="C53" s="672"/>
      <c r="D53" s="673"/>
      <c r="E53" s="673"/>
      <c r="F53" s="674"/>
      <c r="G53" s="18"/>
      <c r="H53" s="667"/>
      <c r="I53" s="672"/>
      <c r="J53" s="673"/>
      <c r="K53" s="673"/>
      <c r="L53" s="674"/>
      <c r="M53" s="18"/>
      <c r="N53" s="18"/>
      <c r="O53" s="18"/>
      <c r="P53" s="18"/>
      <c r="Q53" s="18"/>
      <c r="R53" s="18"/>
      <c r="S53" s="18"/>
      <c r="T53" s="18"/>
      <c r="U53" s="18"/>
      <c r="V53" s="18"/>
      <c r="W53" s="18"/>
      <c r="X53" s="18"/>
      <c r="Y53" s="18"/>
      <c r="Z53" s="18"/>
    </row>
    <row r="54" spans="1:26" ht="13.5" customHeight="1">
      <c r="A54" s="18"/>
      <c r="B54" s="667"/>
      <c r="C54" s="672"/>
      <c r="D54" s="673"/>
      <c r="E54" s="673"/>
      <c r="F54" s="674"/>
      <c r="G54" s="18"/>
      <c r="H54" s="667"/>
      <c r="I54" s="672"/>
      <c r="J54" s="673"/>
      <c r="K54" s="673"/>
      <c r="L54" s="674"/>
      <c r="M54" s="18"/>
      <c r="N54" s="18"/>
      <c r="O54" s="18"/>
      <c r="P54" s="18"/>
      <c r="Q54" s="18"/>
      <c r="R54" s="18"/>
      <c r="S54" s="18"/>
      <c r="T54" s="18"/>
      <c r="U54" s="18"/>
      <c r="V54" s="18"/>
      <c r="W54" s="18"/>
      <c r="X54" s="18"/>
      <c r="Y54" s="18"/>
      <c r="Z54" s="18"/>
    </row>
    <row r="55" spans="1:26" ht="13.5" customHeight="1">
      <c r="A55" s="18"/>
      <c r="B55" s="667"/>
      <c r="C55" s="672"/>
      <c r="D55" s="673"/>
      <c r="E55" s="673"/>
      <c r="F55" s="674"/>
      <c r="G55" s="18"/>
      <c r="H55" s="667"/>
      <c r="I55" s="672"/>
      <c r="J55" s="673"/>
      <c r="K55" s="673"/>
      <c r="L55" s="674"/>
      <c r="M55" s="18"/>
      <c r="N55" s="18"/>
      <c r="O55" s="18"/>
      <c r="P55" s="18"/>
      <c r="Q55" s="18"/>
      <c r="R55" s="18"/>
      <c r="S55" s="18"/>
      <c r="T55" s="18"/>
      <c r="U55" s="18"/>
      <c r="V55" s="18"/>
      <c r="W55" s="18"/>
      <c r="X55" s="18"/>
      <c r="Y55" s="18"/>
      <c r="Z55" s="18"/>
    </row>
    <row r="56" spans="1:26" ht="13.5" customHeight="1" thickBot="1">
      <c r="A56" s="18"/>
      <c r="B56" s="678"/>
      <c r="C56" s="675"/>
      <c r="D56" s="676"/>
      <c r="E56" s="676"/>
      <c r="F56" s="677"/>
      <c r="G56" s="18"/>
      <c r="H56" s="678"/>
      <c r="I56" s="675"/>
      <c r="J56" s="676"/>
      <c r="K56" s="676"/>
      <c r="L56" s="677"/>
      <c r="M56" s="18"/>
      <c r="N56" s="18"/>
      <c r="O56" s="18"/>
      <c r="P56" s="18"/>
      <c r="Q56" s="18"/>
      <c r="R56" s="18"/>
      <c r="S56" s="18"/>
      <c r="T56" s="18"/>
      <c r="U56" s="18"/>
      <c r="V56" s="18"/>
      <c r="W56" s="18"/>
      <c r="X56" s="18"/>
      <c r="Y56" s="18"/>
      <c r="Z56" s="18"/>
    </row>
    <row r="57" spans="1:26" ht="13.5" customHeight="1" thickBo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31.5" customHeight="1">
      <c r="A58" s="18"/>
      <c r="B58" s="354" t="s">
        <v>798</v>
      </c>
      <c r="C58" s="344" t="s">
        <v>779</v>
      </c>
      <c r="D58" s="344" t="s">
        <v>780</v>
      </c>
      <c r="E58" s="344" t="s">
        <v>781</v>
      </c>
      <c r="F58" s="345" t="s">
        <v>147</v>
      </c>
      <c r="G58" s="18"/>
      <c r="H58" s="355" t="s">
        <v>799</v>
      </c>
      <c r="I58" s="344" t="s">
        <v>779</v>
      </c>
      <c r="J58" s="344" t="s">
        <v>780</v>
      </c>
      <c r="K58" s="344" t="s">
        <v>781</v>
      </c>
      <c r="L58" s="345" t="s">
        <v>147</v>
      </c>
      <c r="M58" s="18"/>
      <c r="N58" s="18"/>
      <c r="O58" s="18"/>
      <c r="P58" s="18"/>
      <c r="Q58" s="18"/>
      <c r="R58" s="18"/>
      <c r="S58" s="18"/>
      <c r="T58" s="18"/>
      <c r="U58" s="18"/>
      <c r="V58" s="18"/>
      <c r="W58" s="18"/>
      <c r="X58" s="18"/>
      <c r="Y58" s="18"/>
      <c r="Z58" s="18"/>
    </row>
    <row r="59" spans="1:26" ht="13.5" customHeight="1">
      <c r="A59" s="18"/>
      <c r="B59" s="347" t="s">
        <v>783</v>
      </c>
      <c r="C59" s="348" t="str">
        <f>IF(ISNUMBER(PartA_Data_Nxt_v6!$E$2),COUNTA(PartA_Data_Nxt_v6!$D:$D)-1,"")</f>
        <v/>
      </c>
      <c r="D59" s="348" t="str">
        <f>IF(ISNUMBER(PartA_Data_Nxt_v6!$E$2),VLOOKUP($C$2,$P$7:$S$11,2,FALSE),"")</f>
        <v/>
      </c>
      <c r="E59" s="348" t="s">
        <v>784</v>
      </c>
      <c r="F59" s="349" t="str">
        <f>IF(ISNUMBER(C59),IF(D59=C59, "Pass", "Fail"),"")</f>
        <v/>
      </c>
      <c r="G59" s="18"/>
      <c r="H59" s="347" t="s">
        <v>783</v>
      </c>
      <c r="I59" s="348" t="str">
        <f>IF(ISNUMBER(PartB_Data_Nxt_v6!$E$2),COUNTA(PartB_Data_Nxt_v6!$D:$D)-1,"")</f>
        <v/>
      </c>
      <c r="J59" s="348" t="str">
        <f>IF(ISNUMBER(PartB_Data_Nxt_v6!$E$2),VLOOKUP($C$2,$P$7:$S$11,3,FALSE),"")</f>
        <v/>
      </c>
      <c r="K59" s="348" t="s">
        <v>784</v>
      </c>
      <c r="L59" s="349" t="str">
        <f>IF(ISNUMBER(I59),IF(J59=I59, "Pass", "Fail"),"")</f>
        <v/>
      </c>
      <c r="M59" s="18"/>
      <c r="N59" s="18"/>
      <c r="O59" s="18"/>
      <c r="P59" s="18"/>
      <c r="Q59" s="18"/>
      <c r="R59" s="18"/>
      <c r="S59" s="18"/>
      <c r="T59" s="18"/>
      <c r="U59" s="18"/>
      <c r="V59" s="18"/>
      <c r="W59" s="18"/>
      <c r="X59" s="18"/>
      <c r="Y59" s="18"/>
      <c r="Z59" s="18"/>
    </row>
    <row r="60" spans="1:26" ht="13.5" customHeight="1">
      <c r="A60" s="18"/>
      <c r="B60" s="347" t="s">
        <v>785</v>
      </c>
      <c r="C60" s="350" t="str">
        <f>IF(ISNUMBER(C59),MEDIAN(PartA_Data_Nxt_v6!$E:$E),"")</f>
        <v/>
      </c>
      <c r="D60" s="348">
        <f>$P$13</f>
        <v>5000</v>
      </c>
      <c r="E60" s="348" t="str">
        <f>$Q$13</f>
        <v>Minimum</v>
      </c>
      <c r="F60" s="349" t="str">
        <f>IF(ISNUMBER(C60),IF(C60&gt;D60,"Pass","Fail"),"")</f>
        <v/>
      </c>
      <c r="G60" s="18"/>
      <c r="H60" s="347" t="s">
        <v>785</v>
      </c>
      <c r="I60" s="350" t="str">
        <f>IF(ISNUMBER(I59),MEDIAN(PartB_Data_Nxt_v6!$E:$E),"")</f>
        <v/>
      </c>
      <c r="J60" s="348">
        <f>$P$13</f>
        <v>5000</v>
      </c>
      <c r="K60" s="348" t="str">
        <f>$Q$13</f>
        <v>Minimum</v>
      </c>
      <c r="L60" s="349" t="str">
        <f>IF(ISNUMBER(I60),IF(I60&gt;J60,"Pass","Fail"),"")</f>
        <v/>
      </c>
      <c r="M60" s="18"/>
      <c r="N60" s="18"/>
      <c r="O60" s="18"/>
      <c r="P60" s="18"/>
      <c r="Q60" s="18"/>
      <c r="R60" s="18"/>
      <c r="S60" s="18"/>
      <c r="T60" s="18"/>
      <c r="U60" s="18"/>
      <c r="V60" s="18"/>
      <c r="W60" s="18"/>
      <c r="X60" s="18"/>
      <c r="Y60" s="18"/>
      <c r="Z60" s="18"/>
    </row>
    <row r="61" spans="1:26" ht="13.5" customHeight="1">
      <c r="A61" s="18"/>
      <c r="B61" s="347" t="s">
        <v>786</v>
      </c>
      <c r="C61" s="351" t="str">
        <f>IF(ISNUMBER(C59),STDEV(PartA_Data_Nxt_v6!$E:$E)/C60,"")</f>
        <v/>
      </c>
      <c r="D61" s="352">
        <f>$P$14</f>
        <v>0.5</v>
      </c>
      <c r="E61" s="348" t="str">
        <f>$Q$14</f>
        <v>Maximum</v>
      </c>
      <c r="F61" s="349" t="str">
        <f>IF(ISNUMBER(C61),IF(C61&lt;D61,"Pass","Fail"),"")</f>
        <v/>
      </c>
      <c r="G61" s="18"/>
      <c r="H61" s="347" t="s">
        <v>786</v>
      </c>
      <c r="I61" s="351" t="str">
        <f>IF(ISNUMBER(I59),STDEV(PartB_Data_Nxt_v6!$E:$E)/I60,"")</f>
        <v/>
      </c>
      <c r="J61" s="352">
        <f>$P$14</f>
        <v>0.5</v>
      </c>
      <c r="K61" s="348" t="str">
        <f>$Q$14</f>
        <v>Maximum</v>
      </c>
      <c r="L61" s="349" t="str">
        <f>IF(ISNUMBER(I61),IF(I61&lt;J61,"Pass","Fail"),"")</f>
        <v/>
      </c>
      <c r="M61" s="18"/>
      <c r="N61" s="18"/>
      <c r="O61" s="18"/>
      <c r="P61" s="18"/>
      <c r="Q61" s="18"/>
      <c r="R61" s="18"/>
      <c r="S61" s="18"/>
      <c r="T61" s="18"/>
      <c r="U61" s="18"/>
      <c r="V61" s="18"/>
      <c r="W61" s="18"/>
      <c r="X61" s="18"/>
      <c r="Y61" s="18"/>
      <c r="Z61" s="18"/>
    </row>
    <row r="62" spans="1:26" ht="13.5" customHeight="1">
      <c r="A62" s="18"/>
      <c r="B62" s="347" t="s">
        <v>787</v>
      </c>
      <c r="C62" s="348" t="str">
        <f>IF(ISNUMBER(C59),COUNTIF(PartA_Data_Nxt_v6!$H:$H,"Fail"),"")</f>
        <v/>
      </c>
      <c r="D62" s="352">
        <f>$P$15</f>
        <v>0.1</v>
      </c>
      <c r="E62" s="348" t="str">
        <f>$Q$15</f>
        <v>Below, per well</v>
      </c>
      <c r="F62" s="349" t="s">
        <v>162</v>
      </c>
      <c r="G62" s="18"/>
      <c r="H62" s="347" t="s">
        <v>787</v>
      </c>
      <c r="I62" s="348" t="str">
        <f>IF(ISNUMBER(I59),COUNTIF(PartB_Data_Nxt_v6!$H:$H,"Fail"),"")</f>
        <v/>
      </c>
      <c r="J62" s="352">
        <f>$P$15</f>
        <v>0.1</v>
      </c>
      <c r="K62" s="348" t="str">
        <f>$Q$15</f>
        <v>Below, per well</v>
      </c>
      <c r="L62" s="349" t="s">
        <v>162</v>
      </c>
      <c r="M62" s="18"/>
      <c r="N62" s="18"/>
      <c r="O62" s="18"/>
      <c r="P62" s="18"/>
      <c r="Q62" s="18"/>
      <c r="R62" s="18"/>
      <c r="S62" s="18"/>
      <c r="T62" s="18"/>
      <c r="U62" s="18"/>
      <c r="V62" s="18"/>
      <c r="W62" s="18"/>
      <c r="X62" s="18"/>
      <c r="Y62" s="18"/>
      <c r="Z62" s="18"/>
    </row>
    <row r="63" spans="1:26" ht="13.5" customHeight="1">
      <c r="A63" s="18"/>
      <c r="B63" s="347" t="s">
        <v>788</v>
      </c>
      <c r="C63" s="348" t="str">
        <f>IF(ISNUMBER(C59),COUNTIF(PartA_Data_Nxt_v6!M:M,"Yes"),"")</f>
        <v/>
      </c>
      <c r="D63" s="348">
        <f>$P$17</f>
        <v>1</v>
      </c>
      <c r="E63" s="348" t="str">
        <f>$Q$17</f>
        <v>Plate</v>
      </c>
      <c r="F63" s="349" t="str">
        <f>IF(ISNUMBER(C63),IF(C63&lt;D63,"Pass","Fail"),"")</f>
        <v/>
      </c>
      <c r="G63" s="18"/>
      <c r="H63" s="347" t="s">
        <v>788</v>
      </c>
      <c r="I63" s="348" t="str">
        <f>IF(ISNUMBER(I59),COUNTIF(PartB_Data_Nxt_v6!M:M,"Yes"),"")</f>
        <v/>
      </c>
      <c r="J63" s="348">
        <f>$P$17</f>
        <v>1</v>
      </c>
      <c r="K63" s="348" t="str">
        <f>$Q$17</f>
        <v>Plate</v>
      </c>
      <c r="L63" s="349" t="str">
        <f>IF(ISNUMBER(I63),IF(I63&lt;J63,"Pass","Fail"),"")</f>
        <v/>
      </c>
      <c r="M63" s="18"/>
      <c r="N63" s="18"/>
      <c r="O63" s="18"/>
      <c r="P63" s="18"/>
      <c r="Q63" s="18"/>
      <c r="R63" s="18"/>
      <c r="S63" s="18"/>
      <c r="T63" s="18"/>
      <c r="U63" s="18"/>
      <c r="V63" s="18"/>
      <c r="W63" s="18"/>
      <c r="X63" s="18"/>
      <c r="Y63" s="18"/>
      <c r="Z63" s="18"/>
    </row>
    <row r="64" spans="1:26" ht="13.5" customHeight="1">
      <c r="A64" s="18"/>
      <c r="B64" s="666" t="s">
        <v>789</v>
      </c>
      <c r="C64" s="657" t="str" cm="1">
        <f t="array" ref="C64">IF(ISNUMBER(C59),_xlfn.TEXTJOIN(",  ",TRUE,IF(PartA_Data_Nxt_v6!$H$2:$H$3841="Fail",PartA_Data_Nxt_v6!$I$2:$I$3841,"")),"")</f>
        <v/>
      </c>
      <c r="D64" s="658"/>
      <c r="E64" s="658"/>
      <c r="F64" s="659"/>
      <c r="G64" s="18"/>
      <c r="H64" s="666" t="s">
        <v>789</v>
      </c>
      <c r="I64" s="657" t="str" cm="1">
        <f t="array" ref="I64">IF(ISNUMBER(I59),_xlfn.TEXTJOIN(",  ",TRUE,IF(PartB_Data_Nxt_v6!$H$2:$H$3841="Fail",PartB_Data_Nxt_v6!$I$2:$I$3841,"")),"")</f>
        <v/>
      </c>
      <c r="J64" s="658"/>
      <c r="K64" s="658"/>
      <c r="L64" s="659"/>
      <c r="M64" s="18"/>
      <c r="N64" s="18"/>
      <c r="O64" s="18"/>
      <c r="P64" s="18"/>
      <c r="Q64" s="18"/>
      <c r="R64" s="18"/>
      <c r="S64" s="18"/>
      <c r="T64" s="18"/>
      <c r="U64" s="18"/>
      <c r="V64" s="18"/>
      <c r="W64" s="18"/>
      <c r="X64" s="18"/>
      <c r="Y64" s="18"/>
      <c r="Z64" s="18"/>
    </row>
    <row r="65" spans="1:26" ht="13.5" customHeight="1">
      <c r="A65" s="18"/>
      <c r="B65" s="667"/>
      <c r="C65" s="660"/>
      <c r="D65" s="661"/>
      <c r="E65" s="661"/>
      <c r="F65" s="662"/>
      <c r="G65" s="18"/>
      <c r="H65" s="667"/>
      <c r="I65" s="660"/>
      <c r="J65" s="661"/>
      <c r="K65" s="661"/>
      <c r="L65" s="662"/>
      <c r="M65" s="18"/>
      <c r="N65" s="18"/>
      <c r="O65" s="18"/>
      <c r="P65" s="18"/>
      <c r="Q65" s="18"/>
      <c r="R65" s="18"/>
      <c r="S65" s="18"/>
      <c r="T65" s="18"/>
      <c r="U65" s="18"/>
      <c r="V65" s="18"/>
      <c r="W65" s="18"/>
      <c r="X65" s="18"/>
      <c r="Y65" s="18"/>
      <c r="Z65" s="18"/>
    </row>
    <row r="66" spans="1:26" ht="13.5" customHeight="1">
      <c r="A66" s="18"/>
      <c r="B66" s="667"/>
      <c r="C66" s="660"/>
      <c r="D66" s="661"/>
      <c r="E66" s="661"/>
      <c r="F66" s="662"/>
      <c r="G66" s="18"/>
      <c r="H66" s="667"/>
      <c r="I66" s="660"/>
      <c r="J66" s="661"/>
      <c r="K66" s="661"/>
      <c r="L66" s="662"/>
      <c r="M66" s="18"/>
      <c r="N66" s="18"/>
      <c r="O66" s="18"/>
      <c r="P66" s="18"/>
      <c r="Q66" s="18"/>
      <c r="R66" s="18"/>
      <c r="S66" s="18"/>
      <c r="T66" s="18"/>
      <c r="U66" s="18"/>
      <c r="V66" s="18"/>
      <c r="W66" s="18"/>
      <c r="X66" s="18"/>
      <c r="Y66" s="18"/>
      <c r="Z66" s="18"/>
    </row>
    <row r="67" spans="1:26" ht="13.5" customHeight="1">
      <c r="A67" s="18"/>
      <c r="B67" s="667"/>
      <c r="C67" s="660"/>
      <c r="D67" s="661"/>
      <c r="E67" s="661"/>
      <c r="F67" s="662"/>
      <c r="G67" s="18"/>
      <c r="H67" s="667"/>
      <c r="I67" s="660"/>
      <c r="J67" s="661"/>
      <c r="K67" s="661"/>
      <c r="L67" s="662"/>
      <c r="M67" s="18"/>
      <c r="N67" s="18"/>
      <c r="O67" s="18"/>
      <c r="P67" s="18"/>
      <c r="Q67" s="18"/>
      <c r="R67" s="18"/>
      <c r="S67" s="18"/>
      <c r="T67" s="18"/>
      <c r="U67" s="18"/>
      <c r="V67" s="18"/>
      <c r="W67" s="18"/>
      <c r="X67" s="18"/>
      <c r="Y67" s="18"/>
      <c r="Z67" s="18"/>
    </row>
    <row r="68" spans="1:26" ht="13.5" customHeight="1">
      <c r="A68" s="18"/>
      <c r="B68" s="667"/>
      <c r="C68" s="660"/>
      <c r="D68" s="661"/>
      <c r="E68" s="661"/>
      <c r="F68" s="662"/>
      <c r="G68" s="18"/>
      <c r="H68" s="667"/>
      <c r="I68" s="660"/>
      <c r="J68" s="661"/>
      <c r="K68" s="661"/>
      <c r="L68" s="662"/>
      <c r="M68" s="18"/>
      <c r="N68" s="18"/>
      <c r="O68" s="18"/>
      <c r="P68" s="18"/>
      <c r="Q68" s="18"/>
      <c r="R68" s="18"/>
      <c r="S68" s="18"/>
      <c r="T68" s="18"/>
      <c r="U68" s="18"/>
      <c r="V68" s="18"/>
      <c r="W68" s="18"/>
      <c r="X68" s="18"/>
      <c r="Y68" s="18"/>
      <c r="Z68" s="18"/>
    </row>
    <row r="69" spans="1:26" ht="13.5" customHeight="1">
      <c r="A69" s="18"/>
      <c r="B69" s="667"/>
      <c r="C69" s="660"/>
      <c r="D69" s="661"/>
      <c r="E69" s="661"/>
      <c r="F69" s="662"/>
      <c r="G69" s="18"/>
      <c r="H69" s="667"/>
      <c r="I69" s="660"/>
      <c r="J69" s="661"/>
      <c r="K69" s="661"/>
      <c r="L69" s="662"/>
      <c r="M69" s="18"/>
      <c r="N69" s="18"/>
      <c r="O69" s="18"/>
      <c r="P69" s="18"/>
      <c r="Q69" s="18"/>
      <c r="R69" s="18"/>
      <c r="S69" s="18"/>
      <c r="T69" s="18"/>
      <c r="U69" s="18"/>
      <c r="V69" s="18"/>
      <c r="W69" s="18"/>
      <c r="X69" s="18"/>
      <c r="Y69" s="18"/>
      <c r="Z69" s="18"/>
    </row>
    <row r="70" spans="1:26" ht="13.5" customHeight="1">
      <c r="A70" s="18"/>
      <c r="B70" s="667"/>
      <c r="C70" s="660"/>
      <c r="D70" s="661"/>
      <c r="E70" s="661"/>
      <c r="F70" s="662"/>
      <c r="G70" s="18"/>
      <c r="H70" s="667"/>
      <c r="I70" s="660"/>
      <c r="J70" s="661"/>
      <c r="K70" s="661"/>
      <c r="L70" s="662"/>
      <c r="M70" s="18"/>
      <c r="N70" s="18"/>
      <c r="O70" s="18"/>
      <c r="P70" s="18"/>
      <c r="Q70" s="18"/>
      <c r="R70" s="18"/>
      <c r="S70" s="18"/>
      <c r="T70" s="18"/>
      <c r="U70" s="18"/>
      <c r="V70" s="18"/>
      <c r="W70" s="18"/>
      <c r="X70" s="18"/>
      <c r="Y70" s="18"/>
      <c r="Z70" s="18"/>
    </row>
    <row r="71" spans="1:26" ht="13.5" customHeight="1">
      <c r="A71" s="18"/>
      <c r="B71" s="667"/>
      <c r="C71" s="660"/>
      <c r="D71" s="661"/>
      <c r="E71" s="661"/>
      <c r="F71" s="662"/>
      <c r="G71" s="18"/>
      <c r="H71" s="667"/>
      <c r="I71" s="660"/>
      <c r="J71" s="661"/>
      <c r="K71" s="661"/>
      <c r="L71" s="662"/>
      <c r="M71" s="18"/>
      <c r="N71" s="18"/>
      <c r="O71" s="18"/>
      <c r="P71" s="18"/>
      <c r="Q71" s="18"/>
      <c r="R71" s="18"/>
      <c r="S71" s="18"/>
      <c r="T71" s="18"/>
      <c r="U71" s="18"/>
      <c r="V71" s="18"/>
      <c r="W71" s="18"/>
      <c r="X71" s="18"/>
      <c r="Y71" s="18"/>
      <c r="Z71" s="18"/>
    </row>
    <row r="72" spans="1:26" ht="13.5" customHeight="1">
      <c r="A72" s="18"/>
      <c r="B72" s="667"/>
      <c r="C72" s="660"/>
      <c r="D72" s="661"/>
      <c r="E72" s="661"/>
      <c r="F72" s="662"/>
      <c r="G72" s="18"/>
      <c r="H72" s="667"/>
      <c r="I72" s="660"/>
      <c r="J72" s="661"/>
      <c r="K72" s="661"/>
      <c r="L72" s="662"/>
      <c r="M72" s="18"/>
      <c r="N72" s="18"/>
      <c r="O72" s="18"/>
      <c r="P72" s="18"/>
      <c r="Q72" s="18"/>
      <c r="R72" s="18"/>
      <c r="S72" s="18"/>
      <c r="T72" s="18"/>
      <c r="U72" s="18"/>
      <c r="V72" s="18"/>
      <c r="W72" s="18"/>
      <c r="X72" s="18"/>
      <c r="Y72" s="18"/>
      <c r="Z72" s="18"/>
    </row>
    <row r="73" spans="1:26" ht="13.5" customHeight="1">
      <c r="A73" s="18"/>
      <c r="B73" s="667"/>
      <c r="C73" s="660"/>
      <c r="D73" s="661"/>
      <c r="E73" s="661"/>
      <c r="F73" s="662"/>
      <c r="G73" s="18"/>
      <c r="H73" s="667"/>
      <c r="I73" s="660"/>
      <c r="J73" s="661"/>
      <c r="K73" s="661"/>
      <c r="L73" s="662"/>
      <c r="M73" s="18"/>
      <c r="N73" s="18"/>
      <c r="O73" s="18"/>
      <c r="P73" s="18"/>
      <c r="Q73" s="18"/>
      <c r="R73" s="18"/>
      <c r="S73" s="18"/>
      <c r="T73" s="18"/>
      <c r="U73" s="18"/>
      <c r="V73" s="18"/>
      <c r="W73" s="18"/>
      <c r="X73" s="18"/>
      <c r="Y73" s="18"/>
      <c r="Z73" s="18"/>
    </row>
    <row r="74" spans="1:26" ht="13.5" customHeight="1">
      <c r="A74" s="18"/>
      <c r="B74" s="667"/>
      <c r="C74" s="660"/>
      <c r="D74" s="661"/>
      <c r="E74" s="661"/>
      <c r="F74" s="662"/>
      <c r="G74" s="18"/>
      <c r="H74" s="667"/>
      <c r="I74" s="660"/>
      <c r="J74" s="661"/>
      <c r="K74" s="661"/>
      <c r="L74" s="662"/>
      <c r="M74" s="18"/>
      <c r="N74" s="18"/>
      <c r="O74" s="18"/>
      <c r="P74" s="18"/>
      <c r="Q74" s="18"/>
      <c r="R74" s="18"/>
      <c r="S74" s="18"/>
      <c r="T74" s="18"/>
      <c r="U74" s="18"/>
      <c r="V74" s="18"/>
      <c r="W74" s="18"/>
      <c r="X74" s="18"/>
      <c r="Y74" s="18"/>
      <c r="Z74" s="18"/>
    </row>
    <row r="75" spans="1:26" ht="13.5" customHeight="1">
      <c r="A75" s="18"/>
      <c r="B75" s="667"/>
      <c r="C75" s="660"/>
      <c r="D75" s="661"/>
      <c r="E75" s="661"/>
      <c r="F75" s="662"/>
      <c r="G75" s="18"/>
      <c r="H75" s="667"/>
      <c r="I75" s="660"/>
      <c r="J75" s="661"/>
      <c r="K75" s="661"/>
      <c r="L75" s="662"/>
      <c r="M75" s="18"/>
      <c r="N75" s="18"/>
      <c r="O75" s="18"/>
      <c r="P75" s="18"/>
      <c r="Q75" s="18"/>
      <c r="R75" s="18"/>
      <c r="S75" s="18"/>
      <c r="T75" s="18"/>
      <c r="U75" s="18"/>
      <c r="V75" s="18"/>
      <c r="W75" s="18"/>
      <c r="X75" s="18"/>
      <c r="Y75" s="18"/>
      <c r="Z75" s="18"/>
    </row>
    <row r="76" spans="1:26" ht="13.5" customHeight="1">
      <c r="A76" s="18"/>
      <c r="B76" s="667"/>
      <c r="C76" s="660"/>
      <c r="D76" s="661"/>
      <c r="E76" s="661"/>
      <c r="F76" s="662"/>
      <c r="G76" s="18"/>
      <c r="H76" s="667"/>
      <c r="I76" s="660"/>
      <c r="J76" s="661"/>
      <c r="K76" s="661"/>
      <c r="L76" s="662"/>
      <c r="M76" s="18"/>
      <c r="N76" s="18"/>
      <c r="O76" s="18"/>
      <c r="P76" s="18"/>
      <c r="Q76" s="18"/>
      <c r="R76" s="18"/>
      <c r="S76" s="18"/>
      <c r="T76" s="18"/>
      <c r="U76" s="18"/>
      <c r="V76" s="18"/>
      <c r="W76" s="18"/>
      <c r="X76" s="18"/>
      <c r="Y76" s="18"/>
      <c r="Z76" s="18"/>
    </row>
    <row r="77" spans="1:26" ht="13.5" customHeight="1">
      <c r="A77" s="18"/>
      <c r="B77" s="667"/>
      <c r="C77" s="660"/>
      <c r="D77" s="661"/>
      <c r="E77" s="661"/>
      <c r="F77" s="662"/>
      <c r="G77" s="18"/>
      <c r="H77" s="667"/>
      <c r="I77" s="660"/>
      <c r="J77" s="661"/>
      <c r="K77" s="661"/>
      <c r="L77" s="662"/>
      <c r="M77" s="18"/>
      <c r="N77" s="18"/>
      <c r="O77" s="18"/>
      <c r="P77" s="18"/>
      <c r="Q77" s="18"/>
      <c r="R77" s="18"/>
      <c r="S77" s="18"/>
      <c r="T77" s="18"/>
      <c r="U77" s="18"/>
      <c r="V77" s="18"/>
      <c r="W77" s="18"/>
      <c r="X77" s="18"/>
      <c r="Y77" s="18"/>
      <c r="Z77" s="18"/>
    </row>
    <row r="78" spans="1:26" ht="13.5" customHeight="1">
      <c r="A78" s="18"/>
      <c r="B78" s="667"/>
      <c r="C78" s="660"/>
      <c r="D78" s="661"/>
      <c r="E78" s="661"/>
      <c r="F78" s="662"/>
      <c r="G78" s="18"/>
      <c r="H78" s="667"/>
      <c r="I78" s="660"/>
      <c r="J78" s="661"/>
      <c r="K78" s="661"/>
      <c r="L78" s="662"/>
      <c r="M78" s="18"/>
      <c r="N78" s="18"/>
      <c r="O78" s="18"/>
      <c r="P78" s="18"/>
      <c r="Q78" s="18"/>
      <c r="R78" s="18"/>
      <c r="S78" s="18"/>
      <c r="T78" s="18"/>
      <c r="U78" s="18"/>
      <c r="V78" s="18"/>
      <c r="W78" s="18"/>
      <c r="X78" s="18"/>
      <c r="Y78" s="18"/>
      <c r="Z78" s="18"/>
    </row>
    <row r="79" spans="1:26" ht="13.5" customHeight="1">
      <c r="A79" s="18"/>
      <c r="B79" s="667"/>
      <c r="C79" s="660"/>
      <c r="D79" s="661"/>
      <c r="E79" s="661"/>
      <c r="F79" s="662"/>
      <c r="G79" s="18"/>
      <c r="H79" s="667"/>
      <c r="I79" s="660"/>
      <c r="J79" s="661"/>
      <c r="K79" s="661"/>
      <c r="L79" s="662"/>
      <c r="M79" s="18"/>
      <c r="N79" s="18"/>
      <c r="O79" s="18"/>
      <c r="P79" s="18"/>
      <c r="Q79" s="18"/>
      <c r="R79" s="18"/>
      <c r="S79" s="18"/>
      <c r="T79" s="18"/>
      <c r="U79" s="18"/>
      <c r="V79" s="18"/>
      <c r="W79" s="18"/>
      <c r="X79" s="18"/>
      <c r="Y79" s="18"/>
      <c r="Z79" s="18"/>
    </row>
    <row r="80" spans="1:26" ht="13.5" customHeight="1">
      <c r="A80" s="18"/>
      <c r="B80" s="667"/>
      <c r="C80" s="660"/>
      <c r="D80" s="661"/>
      <c r="E80" s="661"/>
      <c r="F80" s="662"/>
      <c r="G80" s="18"/>
      <c r="H80" s="667"/>
      <c r="I80" s="660"/>
      <c r="J80" s="661"/>
      <c r="K80" s="661"/>
      <c r="L80" s="662"/>
      <c r="M80" s="18"/>
      <c r="N80" s="18"/>
      <c r="O80" s="18"/>
      <c r="P80" s="18"/>
      <c r="Q80" s="18"/>
      <c r="R80" s="18"/>
      <c r="S80" s="18"/>
      <c r="T80" s="18"/>
      <c r="U80" s="18"/>
      <c r="V80" s="18"/>
      <c r="W80" s="18"/>
      <c r="X80" s="18"/>
      <c r="Y80" s="18"/>
      <c r="Z80" s="18"/>
    </row>
    <row r="81" spans="1:26" ht="13.5" customHeight="1">
      <c r="A81" s="18"/>
      <c r="B81" s="667"/>
      <c r="C81" s="660"/>
      <c r="D81" s="661"/>
      <c r="E81" s="661"/>
      <c r="F81" s="662"/>
      <c r="G81" s="18"/>
      <c r="H81" s="667"/>
      <c r="I81" s="660"/>
      <c r="J81" s="661"/>
      <c r="K81" s="661"/>
      <c r="L81" s="662"/>
      <c r="M81" s="18"/>
      <c r="N81" s="18"/>
      <c r="O81" s="18"/>
      <c r="P81" s="18"/>
      <c r="Q81" s="18"/>
      <c r="R81" s="18"/>
      <c r="S81" s="18"/>
      <c r="T81" s="18"/>
      <c r="U81" s="18"/>
      <c r="V81" s="18"/>
      <c r="W81" s="18"/>
      <c r="X81" s="18"/>
      <c r="Y81" s="18"/>
      <c r="Z81" s="18"/>
    </row>
    <row r="82" spans="1:26" ht="13.5" customHeight="1">
      <c r="A82" s="18"/>
      <c r="B82" s="667"/>
      <c r="C82" s="660"/>
      <c r="D82" s="661"/>
      <c r="E82" s="661"/>
      <c r="F82" s="662"/>
      <c r="G82" s="18"/>
      <c r="H82" s="667"/>
      <c r="I82" s="660"/>
      <c r="J82" s="661"/>
      <c r="K82" s="661"/>
      <c r="L82" s="662"/>
      <c r="M82" s="18"/>
      <c r="N82" s="18"/>
      <c r="O82" s="18"/>
      <c r="P82" s="18"/>
      <c r="Q82" s="18"/>
      <c r="R82" s="18"/>
      <c r="S82" s="18"/>
      <c r="T82" s="18"/>
      <c r="U82" s="18"/>
      <c r="V82" s="18"/>
      <c r="W82" s="18"/>
      <c r="X82" s="18"/>
      <c r="Y82" s="18"/>
      <c r="Z82" s="18"/>
    </row>
    <row r="83" spans="1:26" ht="13.5" customHeight="1">
      <c r="A83" s="18"/>
      <c r="B83" s="667"/>
      <c r="C83" s="660"/>
      <c r="D83" s="661"/>
      <c r="E83" s="661"/>
      <c r="F83" s="662"/>
      <c r="G83" s="18"/>
      <c r="H83" s="667"/>
      <c r="I83" s="660"/>
      <c r="J83" s="661"/>
      <c r="K83" s="661"/>
      <c r="L83" s="662"/>
      <c r="M83" s="18"/>
      <c r="N83" s="18"/>
      <c r="O83" s="18"/>
      <c r="P83" s="18"/>
      <c r="Q83" s="18"/>
      <c r="R83" s="18"/>
      <c r="S83" s="18"/>
      <c r="T83" s="18"/>
      <c r="U83" s="18"/>
      <c r="V83" s="18"/>
      <c r="W83" s="18"/>
      <c r="X83" s="18"/>
      <c r="Y83" s="18"/>
      <c r="Z83" s="18"/>
    </row>
    <row r="84" spans="1:26" ht="13.5" customHeight="1">
      <c r="A84" s="18"/>
      <c r="B84" s="667"/>
      <c r="C84" s="660"/>
      <c r="D84" s="661"/>
      <c r="E84" s="661"/>
      <c r="F84" s="662"/>
      <c r="G84" s="18"/>
      <c r="H84" s="667"/>
      <c r="I84" s="660"/>
      <c r="J84" s="661"/>
      <c r="K84" s="661"/>
      <c r="L84" s="662"/>
      <c r="M84" s="18"/>
      <c r="N84" s="18"/>
      <c r="O84" s="18"/>
      <c r="P84" s="18"/>
      <c r="Q84" s="18"/>
      <c r="R84" s="18"/>
      <c r="S84" s="18"/>
      <c r="T84" s="18"/>
      <c r="U84" s="18"/>
      <c r="V84" s="18"/>
      <c r="W84" s="18"/>
      <c r="X84" s="18"/>
      <c r="Y84" s="18"/>
      <c r="Z84" s="18"/>
    </row>
    <row r="85" spans="1:26" ht="13.5" customHeight="1">
      <c r="A85" s="18"/>
      <c r="B85" s="667"/>
      <c r="C85" s="660"/>
      <c r="D85" s="661"/>
      <c r="E85" s="661"/>
      <c r="F85" s="662"/>
      <c r="G85" s="18"/>
      <c r="H85" s="667"/>
      <c r="I85" s="660"/>
      <c r="J85" s="661"/>
      <c r="K85" s="661"/>
      <c r="L85" s="662"/>
      <c r="M85" s="18"/>
      <c r="N85" s="18"/>
      <c r="O85" s="18"/>
      <c r="P85" s="18"/>
      <c r="Q85" s="18"/>
      <c r="R85" s="18"/>
      <c r="S85" s="18"/>
      <c r="T85" s="18"/>
      <c r="U85" s="18"/>
      <c r="V85" s="18"/>
      <c r="W85" s="18"/>
      <c r="X85" s="18"/>
      <c r="Y85" s="18"/>
      <c r="Z85" s="18"/>
    </row>
    <row r="86" spans="1:26" ht="13.5" customHeight="1">
      <c r="A86" s="18"/>
      <c r="B86" s="667"/>
      <c r="C86" s="660"/>
      <c r="D86" s="661"/>
      <c r="E86" s="661"/>
      <c r="F86" s="662"/>
      <c r="G86" s="18"/>
      <c r="H86" s="667"/>
      <c r="I86" s="660"/>
      <c r="J86" s="661"/>
      <c r="K86" s="661"/>
      <c r="L86" s="662"/>
      <c r="M86" s="18"/>
      <c r="N86" s="18"/>
      <c r="O86" s="18"/>
      <c r="P86" s="18"/>
      <c r="Q86" s="18"/>
      <c r="R86" s="18"/>
      <c r="S86" s="18"/>
      <c r="T86" s="18"/>
      <c r="U86" s="18"/>
      <c r="V86" s="18"/>
      <c r="W86" s="18"/>
      <c r="X86" s="18"/>
      <c r="Y86" s="18"/>
      <c r="Z86" s="18"/>
    </row>
    <row r="87" spans="1:26" ht="13.5" customHeight="1">
      <c r="A87" s="18"/>
      <c r="B87" s="667"/>
      <c r="C87" s="660"/>
      <c r="D87" s="661"/>
      <c r="E87" s="661"/>
      <c r="F87" s="662"/>
      <c r="G87" s="18"/>
      <c r="H87" s="667"/>
      <c r="I87" s="660"/>
      <c r="J87" s="661"/>
      <c r="K87" s="661"/>
      <c r="L87" s="662"/>
      <c r="M87" s="18"/>
      <c r="N87" s="18"/>
      <c r="O87" s="18"/>
      <c r="P87" s="18"/>
      <c r="Q87" s="18"/>
      <c r="R87" s="18"/>
      <c r="S87" s="18"/>
      <c r="T87" s="18"/>
      <c r="U87" s="18"/>
      <c r="V87" s="18"/>
      <c r="W87" s="18"/>
      <c r="X87" s="18"/>
      <c r="Y87" s="18"/>
      <c r="Z87" s="18"/>
    </row>
    <row r="88" spans="1:26" ht="13.5" customHeight="1">
      <c r="A88" s="18"/>
      <c r="B88" s="667"/>
      <c r="C88" s="660"/>
      <c r="D88" s="661"/>
      <c r="E88" s="661"/>
      <c r="F88" s="662"/>
      <c r="G88" s="18"/>
      <c r="H88" s="667"/>
      <c r="I88" s="660"/>
      <c r="J88" s="661"/>
      <c r="K88" s="661"/>
      <c r="L88" s="662"/>
      <c r="M88" s="18"/>
      <c r="N88" s="18"/>
      <c r="O88" s="18"/>
      <c r="P88" s="18"/>
      <c r="Q88" s="18"/>
      <c r="R88" s="18"/>
      <c r="S88" s="18"/>
      <c r="T88" s="18"/>
      <c r="U88" s="18"/>
      <c r="V88" s="18"/>
      <c r="W88" s="18"/>
      <c r="X88" s="18"/>
      <c r="Y88" s="18"/>
      <c r="Z88" s="18"/>
    </row>
    <row r="89" spans="1:26" ht="13.5" customHeight="1">
      <c r="A89" s="18"/>
      <c r="B89" s="667"/>
      <c r="C89" s="660"/>
      <c r="D89" s="661"/>
      <c r="E89" s="661"/>
      <c r="F89" s="662"/>
      <c r="G89" s="18"/>
      <c r="H89" s="667"/>
      <c r="I89" s="660"/>
      <c r="J89" s="661"/>
      <c r="K89" s="661"/>
      <c r="L89" s="662"/>
      <c r="M89" s="18"/>
      <c r="N89" s="18"/>
      <c r="O89" s="18"/>
      <c r="P89" s="18"/>
      <c r="Q89" s="18"/>
      <c r="R89" s="18"/>
      <c r="S89" s="18"/>
      <c r="T89" s="18"/>
      <c r="U89" s="18"/>
      <c r="V89" s="18"/>
      <c r="W89" s="18"/>
      <c r="X89" s="18"/>
      <c r="Y89" s="18"/>
      <c r="Z89" s="18"/>
    </row>
    <row r="90" spans="1:26" ht="13.5" customHeight="1">
      <c r="A90" s="18"/>
      <c r="B90" s="667"/>
      <c r="C90" s="660"/>
      <c r="D90" s="661"/>
      <c r="E90" s="661"/>
      <c r="F90" s="662"/>
      <c r="G90" s="18"/>
      <c r="H90" s="667"/>
      <c r="I90" s="660"/>
      <c r="J90" s="661"/>
      <c r="K90" s="661"/>
      <c r="L90" s="662"/>
      <c r="M90" s="18"/>
      <c r="N90" s="18"/>
      <c r="O90" s="18"/>
      <c r="P90" s="18"/>
      <c r="Q90" s="18"/>
      <c r="R90" s="18"/>
      <c r="S90" s="18"/>
      <c r="T90" s="18"/>
      <c r="U90" s="18"/>
      <c r="V90" s="18"/>
      <c r="W90" s="18"/>
      <c r="X90" s="18"/>
      <c r="Y90" s="18"/>
      <c r="Z90" s="18"/>
    </row>
    <row r="91" spans="1:26" ht="13.5" customHeight="1">
      <c r="A91" s="18"/>
      <c r="B91" s="667"/>
      <c r="C91" s="660"/>
      <c r="D91" s="661"/>
      <c r="E91" s="661"/>
      <c r="F91" s="662"/>
      <c r="G91" s="18"/>
      <c r="H91" s="667"/>
      <c r="I91" s="660"/>
      <c r="J91" s="661"/>
      <c r="K91" s="661"/>
      <c r="L91" s="662"/>
      <c r="M91" s="18"/>
      <c r="N91" s="18"/>
      <c r="O91" s="18"/>
      <c r="P91" s="18"/>
      <c r="Q91" s="18"/>
      <c r="R91" s="18"/>
      <c r="S91" s="18"/>
      <c r="T91" s="18"/>
      <c r="U91" s="18"/>
      <c r="V91" s="18"/>
      <c r="W91" s="18"/>
      <c r="X91" s="18"/>
      <c r="Y91" s="18"/>
      <c r="Z91" s="18"/>
    </row>
    <row r="92" spans="1:26" ht="13.5" customHeight="1">
      <c r="A92" s="18"/>
      <c r="B92" s="667"/>
      <c r="C92" s="660"/>
      <c r="D92" s="661"/>
      <c r="E92" s="661"/>
      <c r="F92" s="662"/>
      <c r="G92" s="18"/>
      <c r="H92" s="667"/>
      <c r="I92" s="660"/>
      <c r="J92" s="661"/>
      <c r="K92" s="661"/>
      <c r="L92" s="662"/>
      <c r="M92" s="18"/>
      <c r="N92" s="18"/>
      <c r="O92" s="18"/>
      <c r="P92" s="18"/>
      <c r="Q92" s="18"/>
      <c r="R92" s="18"/>
      <c r="S92" s="18"/>
      <c r="T92" s="18"/>
      <c r="U92" s="18"/>
      <c r="V92" s="18"/>
      <c r="W92" s="18"/>
      <c r="X92" s="18"/>
      <c r="Y92" s="18"/>
      <c r="Z92" s="18"/>
    </row>
    <row r="93" spans="1:26" ht="13.5" customHeight="1">
      <c r="A93" s="18"/>
      <c r="B93" s="667"/>
      <c r="C93" s="660"/>
      <c r="D93" s="661"/>
      <c r="E93" s="661"/>
      <c r="F93" s="662"/>
      <c r="G93" s="18"/>
      <c r="H93" s="667"/>
      <c r="I93" s="660"/>
      <c r="J93" s="661"/>
      <c r="K93" s="661"/>
      <c r="L93" s="662"/>
      <c r="M93" s="18"/>
      <c r="N93" s="18"/>
      <c r="O93" s="18"/>
      <c r="P93" s="18"/>
      <c r="Q93" s="18"/>
      <c r="R93" s="18"/>
      <c r="S93" s="18"/>
      <c r="T93" s="18"/>
      <c r="U93" s="18"/>
      <c r="V93" s="18"/>
      <c r="W93" s="18"/>
      <c r="X93" s="18"/>
      <c r="Y93" s="18"/>
      <c r="Z93" s="18"/>
    </row>
    <row r="94" spans="1:26" ht="13.5" customHeight="1">
      <c r="A94" s="18"/>
      <c r="B94" s="668"/>
      <c r="C94" s="663"/>
      <c r="D94" s="664"/>
      <c r="E94" s="664"/>
      <c r="F94" s="665"/>
      <c r="G94" s="18"/>
      <c r="H94" s="668"/>
      <c r="I94" s="663"/>
      <c r="J94" s="664"/>
      <c r="K94" s="664"/>
      <c r="L94" s="665"/>
      <c r="M94" s="18"/>
      <c r="N94" s="18"/>
      <c r="O94" s="18"/>
      <c r="P94" s="18"/>
      <c r="Q94" s="18"/>
      <c r="R94" s="18"/>
      <c r="S94" s="18"/>
      <c r="T94" s="18"/>
      <c r="U94" s="18"/>
      <c r="V94" s="18"/>
      <c r="W94" s="18"/>
      <c r="X94" s="18"/>
      <c r="Y94" s="18"/>
      <c r="Z94" s="18"/>
    </row>
    <row r="95" spans="1:26" ht="13.5" customHeight="1">
      <c r="A95" s="18"/>
      <c r="B95" s="666" t="s">
        <v>797</v>
      </c>
      <c r="C95" s="669" t="str" cm="1">
        <f t="array" ref="C95">IF(ISNUMBER(C59), _xlfn.TEXTJOIN(",  ",TRUE,IF(PartA_Data_Nxt_v6!$M$2:$M$41="Yes",PartA_Data_Nxt_v6!$Q$2:$Q$41,"")),"")</f>
        <v/>
      </c>
      <c r="D95" s="670"/>
      <c r="E95" s="670"/>
      <c r="F95" s="671"/>
      <c r="G95" s="18"/>
      <c r="H95" s="666" t="s">
        <v>797</v>
      </c>
      <c r="I95" s="669" t="str" cm="1">
        <f t="array" ref="I95">IF(ISNUMBER(I59), _xlfn.TEXTJOIN(",  ",TRUE,IF(PartB_Data_Nxt_v6!$M$2:$M$41="Yes",PartB_Data_Nxt_v6!$Q$2:$Q$41,"")),"")</f>
        <v/>
      </c>
      <c r="J95" s="670"/>
      <c r="K95" s="670"/>
      <c r="L95" s="671"/>
      <c r="M95" s="18"/>
      <c r="N95" s="18"/>
      <c r="O95" s="18"/>
      <c r="P95" s="18"/>
      <c r="Q95" s="18"/>
      <c r="R95" s="18"/>
      <c r="S95" s="18"/>
      <c r="T95" s="18"/>
      <c r="U95" s="18"/>
      <c r="V95" s="18"/>
      <c r="W95" s="18"/>
      <c r="X95" s="18"/>
      <c r="Y95" s="18"/>
      <c r="Z95" s="18"/>
    </row>
    <row r="96" spans="1:26" ht="13.5" customHeight="1">
      <c r="A96" s="18"/>
      <c r="B96" s="667"/>
      <c r="C96" s="672"/>
      <c r="D96" s="673"/>
      <c r="E96" s="673"/>
      <c r="F96" s="674"/>
      <c r="G96" s="18"/>
      <c r="H96" s="667"/>
      <c r="I96" s="672"/>
      <c r="J96" s="673"/>
      <c r="K96" s="673"/>
      <c r="L96" s="674"/>
      <c r="M96" s="18"/>
      <c r="N96" s="18"/>
      <c r="O96" s="18"/>
      <c r="P96" s="18"/>
      <c r="Q96" s="18"/>
      <c r="R96" s="18"/>
      <c r="S96" s="18"/>
      <c r="T96" s="18"/>
      <c r="U96" s="18"/>
      <c r="V96" s="18"/>
      <c r="W96" s="18"/>
      <c r="X96" s="18"/>
      <c r="Y96" s="18"/>
      <c r="Z96" s="18"/>
    </row>
    <row r="97" spans="1:26" ht="13.5" customHeight="1">
      <c r="A97" s="18"/>
      <c r="B97" s="667"/>
      <c r="C97" s="672"/>
      <c r="D97" s="673"/>
      <c r="E97" s="673"/>
      <c r="F97" s="674"/>
      <c r="G97" s="18"/>
      <c r="H97" s="667"/>
      <c r="I97" s="672"/>
      <c r="J97" s="673"/>
      <c r="K97" s="673"/>
      <c r="L97" s="674"/>
      <c r="M97" s="18"/>
      <c r="N97" s="18"/>
      <c r="O97" s="18"/>
      <c r="P97" s="18"/>
      <c r="Q97" s="18"/>
      <c r="R97" s="18"/>
      <c r="S97" s="18"/>
      <c r="T97" s="18"/>
      <c r="U97" s="18"/>
      <c r="V97" s="18"/>
      <c r="W97" s="18"/>
      <c r="X97" s="18"/>
      <c r="Y97" s="18"/>
      <c r="Z97" s="18"/>
    </row>
    <row r="98" spans="1:26" ht="13.5" customHeight="1">
      <c r="A98" s="18"/>
      <c r="B98" s="667"/>
      <c r="C98" s="672"/>
      <c r="D98" s="673"/>
      <c r="E98" s="673"/>
      <c r="F98" s="674"/>
      <c r="G98" s="18"/>
      <c r="H98" s="667"/>
      <c r="I98" s="672"/>
      <c r="J98" s="673"/>
      <c r="K98" s="673"/>
      <c r="L98" s="674"/>
      <c r="M98" s="18"/>
      <c r="N98" s="18"/>
      <c r="O98" s="18"/>
      <c r="P98" s="18"/>
      <c r="Q98" s="18"/>
      <c r="R98" s="18"/>
      <c r="S98" s="18"/>
      <c r="T98" s="18"/>
      <c r="U98" s="18"/>
      <c r="V98" s="18"/>
      <c r="W98" s="18"/>
      <c r="X98" s="18"/>
      <c r="Y98" s="18"/>
      <c r="Z98" s="18"/>
    </row>
    <row r="99" spans="1:26" ht="13.5" customHeight="1">
      <c r="A99" s="18"/>
      <c r="B99" s="667"/>
      <c r="C99" s="672"/>
      <c r="D99" s="673"/>
      <c r="E99" s="673"/>
      <c r="F99" s="674"/>
      <c r="G99" s="18"/>
      <c r="H99" s="667"/>
      <c r="I99" s="672"/>
      <c r="J99" s="673"/>
      <c r="K99" s="673"/>
      <c r="L99" s="674"/>
      <c r="M99" s="18"/>
      <c r="N99" s="18"/>
      <c r="O99" s="18"/>
      <c r="P99" s="18"/>
      <c r="Q99" s="18"/>
      <c r="R99" s="18"/>
      <c r="S99" s="18"/>
      <c r="T99" s="18"/>
      <c r="U99" s="18"/>
      <c r="V99" s="18"/>
      <c r="W99" s="18"/>
      <c r="X99" s="18"/>
      <c r="Y99" s="18"/>
      <c r="Z99" s="18"/>
    </row>
    <row r="100" spans="1:26" ht="13.5" customHeight="1">
      <c r="A100" s="18"/>
      <c r="B100" s="667"/>
      <c r="C100" s="672"/>
      <c r="D100" s="673"/>
      <c r="E100" s="673"/>
      <c r="F100" s="674"/>
      <c r="G100" s="18"/>
      <c r="H100" s="667"/>
      <c r="I100" s="672"/>
      <c r="J100" s="673"/>
      <c r="K100" s="673"/>
      <c r="L100" s="674"/>
      <c r="M100" s="18"/>
      <c r="N100" s="18"/>
      <c r="O100" s="18"/>
      <c r="P100" s="18"/>
      <c r="Q100" s="18"/>
      <c r="R100" s="18"/>
      <c r="S100" s="18"/>
      <c r="T100" s="18"/>
      <c r="U100" s="18"/>
      <c r="V100" s="18"/>
      <c r="W100" s="18"/>
      <c r="X100" s="18"/>
      <c r="Y100" s="18"/>
      <c r="Z100" s="18"/>
    </row>
    <row r="101" spans="1:26" ht="13.5" customHeight="1">
      <c r="A101" s="18"/>
      <c r="B101" s="667"/>
      <c r="C101" s="672"/>
      <c r="D101" s="673"/>
      <c r="E101" s="673"/>
      <c r="F101" s="674"/>
      <c r="G101" s="18"/>
      <c r="H101" s="667"/>
      <c r="I101" s="672"/>
      <c r="J101" s="673"/>
      <c r="K101" s="673"/>
      <c r="L101" s="674"/>
      <c r="M101" s="18"/>
      <c r="N101" s="18"/>
      <c r="O101" s="18"/>
      <c r="P101" s="18"/>
      <c r="Q101" s="18"/>
      <c r="R101" s="18"/>
      <c r="S101" s="18"/>
      <c r="T101" s="18"/>
      <c r="U101" s="18"/>
      <c r="V101" s="18"/>
      <c r="W101" s="18"/>
      <c r="X101" s="18"/>
      <c r="Y101" s="18"/>
      <c r="Z101" s="18"/>
    </row>
    <row r="102" spans="1:26" ht="13.5" customHeight="1">
      <c r="A102" s="18"/>
      <c r="B102" s="667"/>
      <c r="C102" s="672"/>
      <c r="D102" s="673"/>
      <c r="E102" s="673"/>
      <c r="F102" s="674"/>
      <c r="G102" s="18"/>
      <c r="H102" s="667"/>
      <c r="I102" s="672"/>
      <c r="J102" s="673"/>
      <c r="K102" s="673"/>
      <c r="L102" s="674"/>
      <c r="M102" s="18"/>
      <c r="N102" s="18"/>
      <c r="O102" s="18"/>
      <c r="P102" s="18"/>
      <c r="Q102" s="18"/>
      <c r="R102" s="18"/>
      <c r="S102" s="18"/>
      <c r="T102" s="18"/>
      <c r="U102" s="18"/>
      <c r="V102" s="18"/>
      <c r="W102" s="18"/>
      <c r="X102" s="18"/>
      <c r="Y102" s="18"/>
      <c r="Z102" s="18"/>
    </row>
    <row r="103" spans="1:26" ht="13.5" customHeight="1">
      <c r="A103" s="18"/>
      <c r="B103" s="667"/>
      <c r="C103" s="672"/>
      <c r="D103" s="673"/>
      <c r="E103" s="673"/>
      <c r="F103" s="674"/>
      <c r="G103" s="18"/>
      <c r="H103" s="667"/>
      <c r="I103" s="672"/>
      <c r="J103" s="673"/>
      <c r="K103" s="673"/>
      <c r="L103" s="674"/>
      <c r="M103" s="18"/>
      <c r="N103" s="18"/>
      <c r="O103" s="18"/>
      <c r="P103" s="18"/>
      <c r="Q103" s="18"/>
      <c r="R103" s="18"/>
      <c r="S103" s="18"/>
      <c r="T103" s="18"/>
      <c r="U103" s="18"/>
      <c r="V103" s="18"/>
      <c r="W103" s="18"/>
      <c r="X103" s="18"/>
      <c r="Y103" s="18"/>
      <c r="Z103" s="18"/>
    </row>
    <row r="104" spans="1:26" ht="13.5" customHeight="1">
      <c r="A104" s="18"/>
      <c r="B104" s="667"/>
      <c r="C104" s="672"/>
      <c r="D104" s="673"/>
      <c r="E104" s="673"/>
      <c r="F104" s="674"/>
      <c r="G104" s="18"/>
      <c r="H104" s="667"/>
      <c r="I104" s="672"/>
      <c r="J104" s="673"/>
      <c r="K104" s="673"/>
      <c r="L104" s="674"/>
      <c r="M104" s="18"/>
      <c r="N104" s="18"/>
      <c r="O104" s="18"/>
      <c r="P104" s="18"/>
      <c r="Q104" s="18"/>
      <c r="R104" s="18"/>
      <c r="S104" s="18"/>
      <c r="T104" s="18"/>
      <c r="U104" s="18"/>
      <c r="V104" s="18"/>
      <c r="W104" s="18"/>
      <c r="X104" s="18"/>
      <c r="Y104" s="18"/>
      <c r="Z104" s="18"/>
    </row>
    <row r="105" spans="1:26" ht="13.5" customHeight="1">
      <c r="A105" s="18"/>
      <c r="B105" s="667"/>
      <c r="C105" s="672"/>
      <c r="D105" s="673"/>
      <c r="E105" s="673"/>
      <c r="F105" s="674"/>
      <c r="G105" s="18"/>
      <c r="H105" s="667"/>
      <c r="I105" s="672"/>
      <c r="J105" s="673"/>
      <c r="K105" s="673"/>
      <c r="L105" s="674"/>
      <c r="M105" s="18"/>
      <c r="N105" s="18"/>
      <c r="O105" s="18"/>
      <c r="P105" s="18"/>
      <c r="Q105" s="18"/>
      <c r="R105" s="18"/>
      <c r="S105" s="18"/>
      <c r="T105" s="18"/>
      <c r="U105" s="18"/>
      <c r="V105" s="18"/>
      <c r="W105" s="18"/>
      <c r="X105" s="18"/>
      <c r="Y105" s="18"/>
      <c r="Z105" s="18"/>
    </row>
    <row r="106" spans="1:26" ht="13.5" customHeight="1">
      <c r="A106" s="18"/>
      <c r="B106" s="667"/>
      <c r="C106" s="672"/>
      <c r="D106" s="673"/>
      <c r="E106" s="673"/>
      <c r="F106" s="674"/>
      <c r="G106" s="18"/>
      <c r="H106" s="667"/>
      <c r="I106" s="672"/>
      <c r="J106" s="673"/>
      <c r="K106" s="673"/>
      <c r="L106" s="674"/>
      <c r="M106" s="18"/>
      <c r="N106" s="18"/>
      <c r="O106" s="18"/>
      <c r="P106" s="18"/>
      <c r="Q106" s="18"/>
      <c r="R106" s="18"/>
      <c r="S106" s="18"/>
      <c r="T106" s="18"/>
      <c r="U106" s="18"/>
      <c r="V106" s="18"/>
      <c r="W106" s="18"/>
      <c r="X106" s="18"/>
      <c r="Y106" s="18"/>
      <c r="Z106" s="18"/>
    </row>
    <row r="107" spans="1:26" ht="13.5" customHeight="1">
      <c r="A107" s="18"/>
      <c r="B107" s="667"/>
      <c r="C107" s="672"/>
      <c r="D107" s="673"/>
      <c r="E107" s="673"/>
      <c r="F107" s="674"/>
      <c r="G107" s="18"/>
      <c r="H107" s="667"/>
      <c r="I107" s="672"/>
      <c r="J107" s="673"/>
      <c r="K107" s="673"/>
      <c r="L107" s="674"/>
      <c r="M107" s="18"/>
      <c r="N107" s="18"/>
      <c r="O107" s="18"/>
      <c r="P107" s="18"/>
      <c r="Q107" s="18"/>
      <c r="R107" s="18"/>
      <c r="S107" s="18"/>
      <c r="T107" s="18"/>
      <c r="U107" s="18"/>
      <c r="V107" s="18"/>
      <c r="W107" s="18"/>
      <c r="X107" s="18"/>
      <c r="Y107" s="18"/>
      <c r="Z107" s="18"/>
    </row>
    <row r="108" spans="1:26" ht="13.5" customHeight="1">
      <c r="A108" s="18"/>
      <c r="B108" s="667"/>
      <c r="C108" s="672"/>
      <c r="D108" s="673"/>
      <c r="E108" s="673"/>
      <c r="F108" s="674"/>
      <c r="G108" s="18"/>
      <c r="H108" s="667"/>
      <c r="I108" s="672"/>
      <c r="J108" s="673"/>
      <c r="K108" s="673"/>
      <c r="L108" s="674"/>
      <c r="M108" s="18"/>
      <c r="N108" s="18"/>
      <c r="O108" s="18"/>
      <c r="P108" s="18"/>
      <c r="Q108" s="18"/>
      <c r="R108" s="18"/>
      <c r="S108" s="18"/>
      <c r="T108" s="18"/>
      <c r="U108" s="18"/>
      <c r="V108" s="18"/>
      <c r="W108" s="18"/>
      <c r="X108" s="18"/>
      <c r="Y108" s="18"/>
      <c r="Z108" s="18"/>
    </row>
    <row r="109" spans="1:26" ht="13.5" customHeight="1" thickBot="1">
      <c r="A109" s="18"/>
      <c r="B109" s="678"/>
      <c r="C109" s="675"/>
      <c r="D109" s="676"/>
      <c r="E109" s="676"/>
      <c r="F109" s="677"/>
      <c r="G109" s="18"/>
      <c r="H109" s="678"/>
      <c r="I109" s="675"/>
      <c r="J109" s="676"/>
      <c r="K109" s="676"/>
      <c r="L109" s="677"/>
      <c r="M109" s="18"/>
      <c r="N109" s="18"/>
      <c r="O109" s="18"/>
      <c r="P109" s="18"/>
      <c r="Q109" s="18"/>
      <c r="R109" s="18"/>
      <c r="S109" s="18"/>
      <c r="T109" s="18"/>
      <c r="U109" s="18"/>
      <c r="V109" s="18"/>
      <c r="W109" s="18"/>
      <c r="X109" s="18"/>
      <c r="Y109" s="18"/>
      <c r="Z109" s="18"/>
    </row>
    <row r="110" spans="1:26" ht="13.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3.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31.5" customHeight="1">
      <c r="A112" s="18"/>
      <c r="B112" s="356" t="s">
        <v>800</v>
      </c>
      <c r="C112" s="344" t="s">
        <v>779</v>
      </c>
      <c r="D112" s="344" t="s">
        <v>780</v>
      </c>
      <c r="E112" s="344" t="s">
        <v>781</v>
      </c>
      <c r="F112" s="345" t="s">
        <v>147</v>
      </c>
      <c r="G112" s="18"/>
      <c r="H112" s="357" t="s">
        <v>801</v>
      </c>
      <c r="I112" s="344" t="s">
        <v>779</v>
      </c>
      <c r="J112" s="344" t="s">
        <v>780</v>
      </c>
      <c r="K112" s="344" t="s">
        <v>781</v>
      </c>
      <c r="L112" s="345" t="s">
        <v>147</v>
      </c>
      <c r="M112" s="18"/>
      <c r="N112" s="18"/>
      <c r="O112" s="18"/>
      <c r="P112" s="18"/>
      <c r="Q112" s="18"/>
      <c r="R112" s="18"/>
      <c r="S112" s="18"/>
      <c r="T112" s="18"/>
      <c r="U112" s="18"/>
      <c r="V112" s="18"/>
      <c r="W112" s="18"/>
      <c r="X112" s="18"/>
      <c r="Y112" s="18"/>
      <c r="Z112" s="18"/>
    </row>
    <row r="113" spans="1:26" ht="13.5" customHeight="1">
      <c r="A113" s="18"/>
      <c r="B113" s="347" t="s">
        <v>783</v>
      </c>
      <c r="C113" s="348" t="str">
        <f>IF(ISNUMBER(PartA_Data_Nxt_v8!$E$2),COUNTA(PartA_Data_Nxt_v8!$D:$D)-1,"")</f>
        <v/>
      </c>
      <c r="D113" s="348" t="str">
        <f>IF(ISNUMBER(PartA_Data_Nxt_v8!$E$2),VLOOKUP($C$2,$P$7:$S$11,2,FALSE),"")</f>
        <v/>
      </c>
      <c r="E113" s="348" t="s">
        <v>784</v>
      </c>
      <c r="F113" s="349" t="str">
        <f>IF(ISNUMBER(C113),IF(D113=C113, "Pass", "Fail"),"")</f>
        <v/>
      </c>
      <c r="G113" s="18"/>
      <c r="H113" s="347" t="s">
        <v>783</v>
      </c>
      <c r="I113" s="348" t="str">
        <f>IF(ISNUMBER(PartB_Data_Nxt_v8!$E$2),COUNTA(PartB_Data_Nxt_v8!$D:$D)-1,"")</f>
        <v/>
      </c>
      <c r="J113" s="348" t="str">
        <f>IF(ISNUMBER(PartB_Data_Nxt_v8!$E$2),VLOOKUP($C$2,$P$7:$S$11,3,FALSE),"")</f>
        <v/>
      </c>
      <c r="K113" s="348" t="s">
        <v>784</v>
      </c>
      <c r="L113" s="349" t="str">
        <f>IF(ISNUMBER(I113),IF(J113=I113, "Pass", "Fail"),"")</f>
        <v/>
      </c>
      <c r="M113" s="18"/>
      <c r="N113" s="18"/>
      <c r="O113" s="18"/>
      <c r="P113" s="18"/>
      <c r="Q113" s="18"/>
      <c r="R113" s="18"/>
      <c r="S113" s="18"/>
      <c r="T113" s="18"/>
      <c r="U113" s="18"/>
      <c r="V113" s="18"/>
      <c r="W113" s="18"/>
      <c r="X113" s="18"/>
      <c r="Y113" s="18"/>
      <c r="Z113" s="18"/>
    </row>
    <row r="114" spans="1:26" ht="13.5" customHeight="1">
      <c r="A114" s="18"/>
      <c r="B114" s="347" t="s">
        <v>785</v>
      </c>
      <c r="C114" s="350" t="str">
        <f>IF(ISNUMBER(C113),MEDIAN(PartA_Data_Nxt_v8!$E:$E),"")</f>
        <v/>
      </c>
      <c r="D114" s="348">
        <f>$P$13</f>
        <v>5000</v>
      </c>
      <c r="E114" s="348" t="str">
        <f>$Q$13</f>
        <v>Minimum</v>
      </c>
      <c r="F114" s="349" t="str">
        <f>IF(ISNUMBER(C114),IF(C114&gt;D114,"Pass","Fail"),"")</f>
        <v/>
      </c>
      <c r="G114" s="18"/>
      <c r="H114" s="347" t="s">
        <v>785</v>
      </c>
      <c r="I114" s="350" t="str">
        <f>IF(ISNUMBER(I113),MEDIAN(PartB_Data_Nxt_v8!$E:$E),"")</f>
        <v/>
      </c>
      <c r="J114" s="348">
        <f>$P$13</f>
        <v>5000</v>
      </c>
      <c r="K114" s="348" t="str">
        <f>$Q$13</f>
        <v>Minimum</v>
      </c>
      <c r="L114" s="349" t="str">
        <f>IF(ISNUMBER(I114),IF(I114&gt;J114,"Pass","Fail"),"")</f>
        <v/>
      </c>
      <c r="M114" s="18"/>
      <c r="N114" s="18"/>
      <c r="O114" s="18"/>
      <c r="P114" s="18"/>
      <c r="Q114" s="18"/>
      <c r="R114" s="18"/>
      <c r="S114" s="18"/>
      <c r="T114" s="18"/>
      <c r="U114" s="18"/>
      <c r="V114" s="18"/>
      <c r="W114" s="18"/>
      <c r="X114" s="18"/>
      <c r="Y114" s="18"/>
      <c r="Z114" s="18"/>
    </row>
    <row r="115" spans="1:26" ht="13.5" customHeight="1">
      <c r="A115" s="18"/>
      <c r="B115" s="347" t="s">
        <v>786</v>
      </c>
      <c r="C115" s="351" t="str">
        <f>IF(ISNUMBER(C113),STDEV(PartA_Data_Nxt_v8!$E:$E)/C114,"")</f>
        <v/>
      </c>
      <c r="D115" s="352">
        <f>$P$14</f>
        <v>0.5</v>
      </c>
      <c r="E115" s="348" t="str">
        <f>$Q$14</f>
        <v>Maximum</v>
      </c>
      <c r="F115" s="349" t="str">
        <f>IF(ISNUMBER(C115),IF(C115&lt;D115,"Pass","Fail"),"")</f>
        <v/>
      </c>
      <c r="G115" s="18"/>
      <c r="H115" s="347" t="s">
        <v>786</v>
      </c>
      <c r="I115" s="351" t="str">
        <f>IF(ISNUMBER(I113),STDEV(PartB_Data_Nxt_v8!$E:$E)/I114,"")</f>
        <v/>
      </c>
      <c r="J115" s="352">
        <f>$P$14</f>
        <v>0.5</v>
      </c>
      <c r="K115" s="348" t="str">
        <f>$Q$14</f>
        <v>Maximum</v>
      </c>
      <c r="L115" s="349" t="str">
        <f>IF(ISNUMBER(I115),IF(I115&lt;J115,"Pass","Fail"),"")</f>
        <v/>
      </c>
      <c r="M115" s="18"/>
      <c r="N115" s="18"/>
      <c r="O115" s="18"/>
      <c r="P115" s="18"/>
      <c r="Q115" s="18"/>
      <c r="R115" s="18"/>
      <c r="S115" s="18"/>
      <c r="T115" s="18"/>
      <c r="U115" s="18"/>
      <c r="V115" s="18"/>
      <c r="W115" s="18"/>
      <c r="X115" s="18"/>
      <c r="Y115" s="18"/>
      <c r="Z115" s="18"/>
    </row>
    <row r="116" spans="1:26" ht="13.5" customHeight="1">
      <c r="A116" s="18"/>
      <c r="B116" s="347" t="s">
        <v>787</v>
      </c>
      <c r="C116" s="348" t="str">
        <f>IF(ISNUMBER(C113),COUNTIF(PartA_Data_Nxt_v8!$H:$H,"Fail"),"")</f>
        <v/>
      </c>
      <c r="D116" s="352">
        <f>$P$15</f>
        <v>0.1</v>
      </c>
      <c r="E116" s="348" t="str">
        <f>$Q$15</f>
        <v>Below, per well</v>
      </c>
      <c r="F116" s="349" t="s">
        <v>162</v>
      </c>
      <c r="G116" s="18"/>
      <c r="H116" s="347" t="s">
        <v>787</v>
      </c>
      <c r="I116" s="348" t="str">
        <f>IF(ISNUMBER(I113),COUNTIF(PartB_Data_Nxt_v8!$H:$H,"Fail"),"")</f>
        <v/>
      </c>
      <c r="J116" s="352">
        <f>$P$15</f>
        <v>0.1</v>
      </c>
      <c r="K116" s="348" t="str">
        <f>$Q$15</f>
        <v>Below, per well</v>
      </c>
      <c r="L116" s="349" t="s">
        <v>162</v>
      </c>
      <c r="M116" s="18"/>
      <c r="N116" s="18"/>
      <c r="O116" s="18"/>
      <c r="P116" s="18"/>
      <c r="Q116" s="18"/>
      <c r="R116" s="18"/>
      <c r="S116" s="18"/>
      <c r="T116" s="18"/>
      <c r="U116" s="18"/>
      <c r="V116" s="18"/>
      <c r="W116" s="18"/>
      <c r="X116" s="18"/>
      <c r="Y116" s="18"/>
      <c r="Z116" s="18"/>
    </row>
    <row r="117" spans="1:26" ht="13.5" customHeight="1">
      <c r="A117" s="18"/>
      <c r="B117" s="347" t="s">
        <v>788</v>
      </c>
      <c r="C117" s="348" t="str">
        <f>IF(ISNUMBER(C113),COUNTIF(PartA_Data_Nxt_v8!M:M,"Yes"),"")</f>
        <v/>
      </c>
      <c r="D117" s="348">
        <f>$P$17</f>
        <v>1</v>
      </c>
      <c r="E117" s="348" t="str">
        <f>$Q$17</f>
        <v>Plate</v>
      </c>
      <c r="F117" s="349" t="str">
        <f>IF(ISNUMBER(C117),IF(C117&lt;D117,"Pass","Fail"),"")</f>
        <v/>
      </c>
      <c r="G117" s="18"/>
      <c r="H117" s="347" t="s">
        <v>788</v>
      </c>
      <c r="I117" s="348" t="str">
        <f>IF(ISNUMBER(I113),COUNTIF(PartB_Data_Nxt_v8!M:M,"Yes"),"")</f>
        <v/>
      </c>
      <c r="J117" s="348">
        <f>$P$17</f>
        <v>1</v>
      </c>
      <c r="K117" s="348" t="str">
        <f>$Q$17</f>
        <v>Plate</v>
      </c>
      <c r="L117" s="349" t="str">
        <f>IF(ISNUMBER(I117),IF(I117&lt;J117,"Pass","Fail"),"")</f>
        <v/>
      </c>
      <c r="M117" s="18"/>
      <c r="N117" s="18"/>
      <c r="O117" s="18"/>
      <c r="P117" s="18"/>
      <c r="Q117" s="18"/>
      <c r="R117" s="18"/>
      <c r="S117" s="18"/>
      <c r="T117" s="18"/>
      <c r="U117" s="18"/>
      <c r="V117" s="18"/>
      <c r="W117" s="18"/>
      <c r="X117" s="18"/>
      <c r="Y117" s="18"/>
      <c r="Z117" s="18"/>
    </row>
    <row r="118" spans="1:26" ht="13.5" customHeight="1">
      <c r="A118" s="18"/>
      <c r="B118" s="666" t="s">
        <v>789</v>
      </c>
      <c r="C118" s="657" t="str" cm="1">
        <f t="array" ref="C118">IF(ISNUMBER(C113),_xlfn.TEXTJOIN(",  ",TRUE,IF(PartA_Data_Nxt_v8!$H$2:$H$3841="Fail",PartA_Data_Nxt_v8!$I$2:$I$3841,"")),"")</f>
        <v/>
      </c>
      <c r="D118" s="658"/>
      <c r="E118" s="658"/>
      <c r="F118" s="659"/>
      <c r="G118" s="18"/>
      <c r="H118" s="666" t="s">
        <v>789</v>
      </c>
      <c r="I118" s="657" t="str" cm="1">
        <f t="array" ref="I118">IF(ISNUMBER(I113),_xlfn.TEXTJOIN(",  ",TRUE,IF(PartB_Data_Nxt_v8!$H$2:$H$3841="Fail",PartB_Data_Nxt_v8!$I$2:$I$3841,"")),"")</f>
        <v/>
      </c>
      <c r="J118" s="658"/>
      <c r="K118" s="658"/>
      <c r="L118" s="659"/>
      <c r="M118" s="18"/>
      <c r="N118" s="18"/>
      <c r="O118" s="18"/>
      <c r="P118" s="18"/>
      <c r="Q118" s="18"/>
      <c r="R118" s="18"/>
      <c r="S118" s="18"/>
      <c r="T118" s="18"/>
      <c r="U118" s="18"/>
      <c r="V118" s="18"/>
      <c r="W118" s="18"/>
      <c r="X118" s="18"/>
      <c r="Y118" s="18"/>
      <c r="Z118" s="18"/>
    </row>
    <row r="119" spans="1:26" ht="13.5" customHeight="1">
      <c r="A119" s="18"/>
      <c r="B119" s="667"/>
      <c r="C119" s="660"/>
      <c r="D119" s="661"/>
      <c r="E119" s="661"/>
      <c r="F119" s="662"/>
      <c r="G119" s="18"/>
      <c r="H119" s="667"/>
      <c r="I119" s="660"/>
      <c r="J119" s="661"/>
      <c r="K119" s="661"/>
      <c r="L119" s="662"/>
      <c r="M119" s="18"/>
      <c r="N119" s="18"/>
      <c r="O119" s="18"/>
      <c r="P119" s="18"/>
      <c r="Q119" s="18"/>
      <c r="R119" s="18"/>
      <c r="S119" s="18"/>
      <c r="T119" s="18"/>
      <c r="U119" s="18"/>
      <c r="V119" s="18"/>
      <c r="W119" s="18"/>
      <c r="X119" s="18"/>
      <c r="Y119" s="18"/>
      <c r="Z119" s="18"/>
    </row>
    <row r="120" spans="1:26" ht="13.5" customHeight="1">
      <c r="A120" s="18"/>
      <c r="B120" s="667"/>
      <c r="C120" s="660"/>
      <c r="D120" s="661"/>
      <c r="E120" s="661"/>
      <c r="F120" s="662"/>
      <c r="G120" s="18"/>
      <c r="H120" s="667"/>
      <c r="I120" s="660"/>
      <c r="J120" s="661"/>
      <c r="K120" s="661"/>
      <c r="L120" s="662"/>
      <c r="M120" s="18"/>
      <c r="N120" s="18"/>
      <c r="O120" s="18"/>
      <c r="P120" s="18"/>
      <c r="Q120" s="18"/>
      <c r="R120" s="18"/>
      <c r="S120" s="18"/>
      <c r="T120" s="18"/>
      <c r="U120" s="18"/>
      <c r="V120" s="18"/>
      <c r="W120" s="18"/>
      <c r="X120" s="18"/>
      <c r="Y120" s="18"/>
      <c r="Z120" s="18"/>
    </row>
    <row r="121" spans="1:26" ht="13.5" customHeight="1">
      <c r="A121" s="18"/>
      <c r="B121" s="667"/>
      <c r="C121" s="660"/>
      <c r="D121" s="661"/>
      <c r="E121" s="661"/>
      <c r="F121" s="662"/>
      <c r="G121" s="18"/>
      <c r="H121" s="667"/>
      <c r="I121" s="660"/>
      <c r="J121" s="661"/>
      <c r="K121" s="661"/>
      <c r="L121" s="662"/>
      <c r="M121" s="18"/>
      <c r="N121" s="18"/>
      <c r="O121" s="18"/>
      <c r="P121" s="18"/>
      <c r="Q121" s="18"/>
      <c r="R121" s="18"/>
      <c r="S121" s="18"/>
      <c r="T121" s="18"/>
      <c r="U121" s="18"/>
      <c r="V121" s="18"/>
      <c r="W121" s="18"/>
      <c r="X121" s="18"/>
      <c r="Y121" s="18"/>
      <c r="Z121" s="18"/>
    </row>
    <row r="122" spans="1:26" ht="13.5" customHeight="1">
      <c r="A122" s="18"/>
      <c r="B122" s="667"/>
      <c r="C122" s="660"/>
      <c r="D122" s="661"/>
      <c r="E122" s="661"/>
      <c r="F122" s="662"/>
      <c r="G122" s="18"/>
      <c r="H122" s="667"/>
      <c r="I122" s="660"/>
      <c r="J122" s="661"/>
      <c r="K122" s="661"/>
      <c r="L122" s="662"/>
      <c r="M122" s="18"/>
      <c r="N122" s="18"/>
      <c r="O122" s="18"/>
      <c r="P122" s="18"/>
      <c r="Q122" s="18"/>
      <c r="R122" s="18"/>
      <c r="S122" s="18"/>
      <c r="T122" s="18"/>
      <c r="U122" s="18"/>
      <c r="V122" s="18"/>
      <c r="W122" s="18"/>
      <c r="X122" s="18"/>
      <c r="Y122" s="18"/>
      <c r="Z122" s="18"/>
    </row>
    <row r="123" spans="1:26" ht="13.5" customHeight="1">
      <c r="A123" s="18"/>
      <c r="B123" s="667"/>
      <c r="C123" s="660"/>
      <c r="D123" s="661"/>
      <c r="E123" s="661"/>
      <c r="F123" s="662"/>
      <c r="G123" s="18"/>
      <c r="H123" s="667"/>
      <c r="I123" s="660"/>
      <c r="J123" s="661"/>
      <c r="K123" s="661"/>
      <c r="L123" s="662"/>
      <c r="M123" s="18"/>
      <c r="N123" s="18"/>
      <c r="O123" s="18"/>
      <c r="P123" s="18"/>
      <c r="Q123" s="18"/>
      <c r="R123" s="18"/>
      <c r="S123" s="18"/>
      <c r="T123" s="18"/>
      <c r="U123" s="18"/>
      <c r="V123" s="18"/>
      <c r="W123" s="18"/>
      <c r="X123" s="18"/>
      <c r="Y123" s="18"/>
      <c r="Z123" s="18"/>
    </row>
    <row r="124" spans="1:26" ht="13.5" customHeight="1">
      <c r="A124" s="18"/>
      <c r="B124" s="667"/>
      <c r="C124" s="660"/>
      <c r="D124" s="661"/>
      <c r="E124" s="661"/>
      <c r="F124" s="662"/>
      <c r="G124" s="18"/>
      <c r="H124" s="667"/>
      <c r="I124" s="660"/>
      <c r="J124" s="661"/>
      <c r="K124" s="661"/>
      <c r="L124" s="662"/>
      <c r="M124" s="18"/>
      <c r="N124" s="18"/>
      <c r="O124" s="18"/>
      <c r="P124" s="18"/>
      <c r="Q124" s="18"/>
      <c r="R124" s="18"/>
      <c r="S124" s="18"/>
      <c r="T124" s="18"/>
      <c r="U124" s="18"/>
      <c r="V124" s="18"/>
      <c r="W124" s="18"/>
      <c r="X124" s="18"/>
      <c r="Y124" s="18"/>
      <c r="Z124" s="18"/>
    </row>
    <row r="125" spans="1:26" ht="13.5" customHeight="1">
      <c r="A125" s="18"/>
      <c r="B125" s="667"/>
      <c r="C125" s="660"/>
      <c r="D125" s="661"/>
      <c r="E125" s="661"/>
      <c r="F125" s="662"/>
      <c r="G125" s="18"/>
      <c r="H125" s="667"/>
      <c r="I125" s="660"/>
      <c r="J125" s="661"/>
      <c r="K125" s="661"/>
      <c r="L125" s="662"/>
      <c r="M125" s="18"/>
      <c r="N125" s="18"/>
      <c r="O125" s="18"/>
      <c r="P125" s="18"/>
      <c r="Q125" s="18"/>
      <c r="R125" s="18"/>
      <c r="S125" s="18"/>
      <c r="T125" s="18"/>
      <c r="U125" s="18"/>
      <c r="V125" s="18"/>
      <c r="W125" s="18"/>
      <c r="X125" s="18"/>
      <c r="Y125" s="18"/>
      <c r="Z125" s="18"/>
    </row>
    <row r="126" spans="1:26" ht="13.5" customHeight="1">
      <c r="A126" s="18"/>
      <c r="B126" s="667"/>
      <c r="C126" s="660"/>
      <c r="D126" s="661"/>
      <c r="E126" s="661"/>
      <c r="F126" s="662"/>
      <c r="G126" s="18"/>
      <c r="H126" s="667"/>
      <c r="I126" s="660"/>
      <c r="J126" s="661"/>
      <c r="K126" s="661"/>
      <c r="L126" s="662"/>
      <c r="M126" s="18"/>
      <c r="N126" s="18"/>
      <c r="O126" s="18"/>
      <c r="P126" s="18"/>
      <c r="Q126" s="18"/>
      <c r="R126" s="18"/>
      <c r="S126" s="18"/>
      <c r="T126" s="18"/>
      <c r="U126" s="18"/>
      <c r="V126" s="18"/>
      <c r="W126" s="18"/>
      <c r="X126" s="18"/>
      <c r="Y126" s="18"/>
      <c r="Z126" s="18"/>
    </row>
    <row r="127" spans="1:26" ht="13.5" customHeight="1">
      <c r="A127" s="18"/>
      <c r="B127" s="667"/>
      <c r="C127" s="660"/>
      <c r="D127" s="661"/>
      <c r="E127" s="661"/>
      <c r="F127" s="662"/>
      <c r="G127" s="18"/>
      <c r="H127" s="667"/>
      <c r="I127" s="660"/>
      <c r="J127" s="661"/>
      <c r="K127" s="661"/>
      <c r="L127" s="662"/>
      <c r="M127" s="18"/>
      <c r="N127" s="18"/>
      <c r="O127" s="18"/>
      <c r="P127" s="18"/>
      <c r="Q127" s="18"/>
      <c r="R127" s="18"/>
      <c r="S127" s="18"/>
      <c r="T127" s="18"/>
      <c r="U127" s="18"/>
      <c r="V127" s="18"/>
      <c r="W127" s="18"/>
      <c r="X127" s="18"/>
      <c r="Y127" s="18"/>
      <c r="Z127" s="18"/>
    </row>
    <row r="128" spans="1:26" ht="13.5" customHeight="1">
      <c r="A128" s="18"/>
      <c r="B128" s="667"/>
      <c r="C128" s="660"/>
      <c r="D128" s="661"/>
      <c r="E128" s="661"/>
      <c r="F128" s="662"/>
      <c r="G128" s="18"/>
      <c r="H128" s="667"/>
      <c r="I128" s="660"/>
      <c r="J128" s="661"/>
      <c r="K128" s="661"/>
      <c r="L128" s="662"/>
      <c r="M128" s="18"/>
      <c r="N128" s="18"/>
      <c r="O128" s="18"/>
      <c r="P128" s="18"/>
      <c r="Q128" s="18"/>
      <c r="R128" s="18"/>
      <c r="S128" s="18"/>
      <c r="T128" s="18"/>
      <c r="U128" s="18"/>
      <c r="V128" s="18"/>
      <c r="W128" s="18"/>
      <c r="X128" s="18"/>
      <c r="Y128" s="18"/>
      <c r="Z128" s="18"/>
    </row>
    <row r="129" spans="1:26" ht="13.5" customHeight="1">
      <c r="A129" s="18"/>
      <c r="B129" s="667"/>
      <c r="C129" s="660"/>
      <c r="D129" s="661"/>
      <c r="E129" s="661"/>
      <c r="F129" s="662"/>
      <c r="G129" s="18"/>
      <c r="H129" s="667"/>
      <c r="I129" s="660"/>
      <c r="J129" s="661"/>
      <c r="K129" s="661"/>
      <c r="L129" s="662"/>
      <c r="M129" s="18"/>
      <c r="N129" s="18"/>
      <c r="O129" s="18"/>
      <c r="P129" s="18"/>
      <c r="Q129" s="18"/>
      <c r="R129" s="18"/>
      <c r="S129" s="18"/>
      <c r="T129" s="18"/>
      <c r="U129" s="18"/>
      <c r="V129" s="18"/>
      <c r="W129" s="18"/>
      <c r="X129" s="18"/>
      <c r="Y129" s="18"/>
      <c r="Z129" s="18"/>
    </row>
    <row r="130" spans="1:26" ht="13.5" customHeight="1">
      <c r="A130" s="18"/>
      <c r="B130" s="667"/>
      <c r="C130" s="660"/>
      <c r="D130" s="661"/>
      <c r="E130" s="661"/>
      <c r="F130" s="662"/>
      <c r="G130" s="18"/>
      <c r="H130" s="667"/>
      <c r="I130" s="660"/>
      <c r="J130" s="661"/>
      <c r="K130" s="661"/>
      <c r="L130" s="662"/>
      <c r="M130" s="18"/>
      <c r="N130" s="18"/>
      <c r="O130" s="18"/>
      <c r="P130" s="18"/>
      <c r="Q130" s="18"/>
      <c r="R130" s="18"/>
      <c r="S130" s="18"/>
      <c r="T130" s="18"/>
      <c r="U130" s="18"/>
      <c r="V130" s="18"/>
      <c r="W130" s="18"/>
      <c r="X130" s="18"/>
      <c r="Y130" s="18"/>
      <c r="Z130" s="18"/>
    </row>
    <row r="131" spans="1:26" ht="13.5" customHeight="1">
      <c r="A131" s="18"/>
      <c r="B131" s="667"/>
      <c r="C131" s="660"/>
      <c r="D131" s="661"/>
      <c r="E131" s="661"/>
      <c r="F131" s="662"/>
      <c r="G131" s="18"/>
      <c r="H131" s="667"/>
      <c r="I131" s="660"/>
      <c r="J131" s="661"/>
      <c r="K131" s="661"/>
      <c r="L131" s="662"/>
      <c r="M131" s="18"/>
      <c r="N131" s="18"/>
      <c r="O131" s="18"/>
      <c r="P131" s="18"/>
      <c r="Q131" s="18"/>
      <c r="R131" s="18"/>
      <c r="S131" s="18"/>
      <c r="T131" s="18"/>
      <c r="U131" s="18"/>
      <c r="V131" s="18"/>
      <c r="W131" s="18"/>
      <c r="X131" s="18"/>
      <c r="Y131" s="18"/>
      <c r="Z131" s="18"/>
    </row>
    <row r="132" spans="1:26" ht="13.5" customHeight="1">
      <c r="A132" s="18"/>
      <c r="B132" s="667"/>
      <c r="C132" s="660"/>
      <c r="D132" s="661"/>
      <c r="E132" s="661"/>
      <c r="F132" s="662"/>
      <c r="G132" s="18"/>
      <c r="H132" s="667"/>
      <c r="I132" s="660"/>
      <c r="J132" s="661"/>
      <c r="K132" s="661"/>
      <c r="L132" s="662"/>
      <c r="M132" s="18"/>
      <c r="N132" s="18"/>
      <c r="O132" s="18"/>
      <c r="P132" s="18"/>
      <c r="Q132" s="18"/>
      <c r="R132" s="18"/>
      <c r="S132" s="18"/>
      <c r="T132" s="18"/>
      <c r="U132" s="18"/>
      <c r="V132" s="18"/>
      <c r="W132" s="18"/>
      <c r="X132" s="18"/>
      <c r="Y132" s="18"/>
      <c r="Z132" s="18"/>
    </row>
    <row r="133" spans="1:26" ht="13.5" customHeight="1">
      <c r="A133" s="18"/>
      <c r="B133" s="667"/>
      <c r="C133" s="660"/>
      <c r="D133" s="661"/>
      <c r="E133" s="661"/>
      <c r="F133" s="662"/>
      <c r="G133" s="18"/>
      <c r="H133" s="667"/>
      <c r="I133" s="660"/>
      <c r="J133" s="661"/>
      <c r="K133" s="661"/>
      <c r="L133" s="662"/>
      <c r="M133" s="18"/>
      <c r="N133" s="18"/>
      <c r="O133" s="18"/>
      <c r="P133" s="18"/>
      <c r="Q133" s="18"/>
      <c r="R133" s="18"/>
      <c r="S133" s="18"/>
      <c r="T133" s="18"/>
      <c r="U133" s="18"/>
      <c r="V133" s="18"/>
      <c r="W133" s="18"/>
      <c r="X133" s="18"/>
      <c r="Y133" s="18"/>
      <c r="Z133" s="18"/>
    </row>
    <row r="134" spans="1:26" ht="13.5" customHeight="1">
      <c r="A134" s="18"/>
      <c r="B134" s="667"/>
      <c r="C134" s="660"/>
      <c r="D134" s="661"/>
      <c r="E134" s="661"/>
      <c r="F134" s="662"/>
      <c r="G134" s="18"/>
      <c r="H134" s="667"/>
      <c r="I134" s="660"/>
      <c r="J134" s="661"/>
      <c r="K134" s="661"/>
      <c r="L134" s="662"/>
      <c r="M134" s="18"/>
      <c r="N134" s="18"/>
      <c r="O134" s="18"/>
      <c r="P134" s="18"/>
      <c r="Q134" s="18"/>
      <c r="R134" s="18"/>
      <c r="S134" s="18"/>
      <c r="T134" s="18"/>
      <c r="U134" s="18"/>
      <c r="V134" s="18"/>
      <c r="W134" s="18"/>
      <c r="X134" s="18"/>
      <c r="Y134" s="18"/>
      <c r="Z134" s="18"/>
    </row>
    <row r="135" spans="1:26" ht="13.5" customHeight="1">
      <c r="A135" s="18"/>
      <c r="B135" s="667"/>
      <c r="C135" s="660"/>
      <c r="D135" s="661"/>
      <c r="E135" s="661"/>
      <c r="F135" s="662"/>
      <c r="G135" s="18"/>
      <c r="H135" s="667"/>
      <c r="I135" s="660"/>
      <c r="J135" s="661"/>
      <c r="K135" s="661"/>
      <c r="L135" s="662"/>
      <c r="M135" s="18"/>
      <c r="N135" s="18"/>
      <c r="O135" s="18"/>
      <c r="P135" s="18"/>
      <c r="Q135" s="18"/>
      <c r="R135" s="18"/>
      <c r="S135" s="18"/>
      <c r="T135" s="18"/>
      <c r="U135" s="18"/>
      <c r="V135" s="18"/>
      <c r="W135" s="18"/>
      <c r="X135" s="18"/>
      <c r="Y135" s="18"/>
      <c r="Z135" s="18"/>
    </row>
    <row r="136" spans="1:26" ht="13.5" customHeight="1">
      <c r="A136" s="18"/>
      <c r="B136" s="667"/>
      <c r="C136" s="660"/>
      <c r="D136" s="661"/>
      <c r="E136" s="661"/>
      <c r="F136" s="662"/>
      <c r="G136" s="18"/>
      <c r="H136" s="667"/>
      <c r="I136" s="660"/>
      <c r="J136" s="661"/>
      <c r="K136" s="661"/>
      <c r="L136" s="662"/>
      <c r="M136" s="18"/>
      <c r="N136" s="18"/>
      <c r="O136" s="18"/>
      <c r="P136" s="18"/>
      <c r="Q136" s="18"/>
      <c r="R136" s="18"/>
      <c r="S136" s="18"/>
      <c r="T136" s="18"/>
      <c r="U136" s="18"/>
      <c r="V136" s="18"/>
      <c r="W136" s="18"/>
      <c r="X136" s="18"/>
      <c r="Y136" s="18"/>
      <c r="Z136" s="18"/>
    </row>
    <row r="137" spans="1:26" ht="13.5" customHeight="1">
      <c r="A137" s="18"/>
      <c r="B137" s="667"/>
      <c r="C137" s="660"/>
      <c r="D137" s="661"/>
      <c r="E137" s="661"/>
      <c r="F137" s="662"/>
      <c r="G137" s="18"/>
      <c r="H137" s="667"/>
      <c r="I137" s="660"/>
      <c r="J137" s="661"/>
      <c r="K137" s="661"/>
      <c r="L137" s="662"/>
      <c r="M137" s="18"/>
      <c r="N137" s="18"/>
      <c r="O137" s="18"/>
      <c r="P137" s="18"/>
      <c r="Q137" s="18"/>
      <c r="R137" s="18"/>
      <c r="S137" s="18"/>
      <c r="T137" s="18"/>
      <c r="U137" s="18"/>
      <c r="V137" s="18"/>
      <c r="W137" s="18"/>
      <c r="X137" s="18"/>
      <c r="Y137" s="18"/>
      <c r="Z137" s="18"/>
    </row>
    <row r="138" spans="1:26" ht="13.5" customHeight="1">
      <c r="A138" s="18"/>
      <c r="B138" s="667"/>
      <c r="C138" s="660"/>
      <c r="D138" s="661"/>
      <c r="E138" s="661"/>
      <c r="F138" s="662"/>
      <c r="G138" s="18"/>
      <c r="H138" s="667"/>
      <c r="I138" s="660"/>
      <c r="J138" s="661"/>
      <c r="K138" s="661"/>
      <c r="L138" s="662"/>
      <c r="M138" s="18"/>
      <c r="N138" s="18"/>
      <c r="O138" s="18"/>
      <c r="P138" s="18"/>
      <c r="Q138" s="18"/>
      <c r="R138" s="18"/>
      <c r="S138" s="18"/>
      <c r="T138" s="18"/>
      <c r="U138" s="18"/>
      <c r="V138" s="18"/>
      <c r="W138" s="18"/>
      <c r="X138" s="18"/>
      <c r="Y138" s="18"/>
      <c r="Z138" s="18"/>
    </row>
    <row r="139" spans="1:26" ht="13.5" customHeight="1">
      <c r="A139" s="18"/>
      <c r="B139" s="667"/>
      <c r="C139" s="660"/>
      <c r="D139" s="661"/>
      <c r="E139" s="661"/>
      <c r="F139" s="662"/>
      <c r="G139" s="18"/>
      <c r="H139" s="667"/>
      <c r="I139" s="660"/>
      <c r="J139" s="661"/>
      <c r="K139" s="661"/>
      <c r="L139" s="662"/>
      <c r="M139" s="18"/>
      <c r="N139" s="18"/>
      <c r="O139" s="18"/>
      <c r="P139" s="18"/>
      <c r="Q139" s="18"/>
      <c r="R139" s="18"/>
      <c r="S139" s="18"/>
      <c r="T139" s="18"/>
      <c r="U139" s="18"/>
      <c r="V139" s="18"/>
      <c r="W139" s="18"/>
      <c r="X139" s="18"/>
      <c r="Y139" s="18"/>
      <c r="Z139" s="18"/>
    </row>
    <row r="140" spans="1:26" ht="13.5" customHeight="1">
      <c r="A140" s="18"/>
      <c r="B140" s="667"/>
      <c r="C140" s="660"/>
      <c r="D140" s="661"/>
      <c r="E140" s="661"/>
      <c r="F140" s="662"/>
      <c r="G140" s="18"/>
      <c r="H140" s="667"/>
      <c r="I140" s="660"/>
      <c r="J140" s="661"/>
      <c r="K140" s="661"/>
      <c r="L140" s="662"/>
      <c r="M140" s="18"/>
      <c r="N140" s="18"/>
      <c r="O140" s="18"/>
      <c r="P140" s="18"/>
      <c r="Q140" s="18"/>
      <c r="R140" s="18"/>
      <c r="S140" s="18"/>
      <c r="T140" s="18"/>
      <c r="U140" s="18"/>
      <c r="V140" s="18"/>
      <c r="W140" s="18"/>
      <c r="X140" s="18"/>
      <c r="Y140" s="18"/>
      <c r="Z140" s="18"/>
    </row>
    <row r="141" spans="1:26" ht="13.5" customHeight="1">
      <c r="A141" s="18"/>
      <c r="B141" s="667"/>
      <c r="C141" s="660"/>
      <c r="D141" s="661"/>
      <c r="E141" s="661"/>
      <c r="F141" s="662"/>
      <c r="G141" s="18"/>
      <c r="H141" s="667"/>
      <c r="I141" s="660"/>
      <c r="J141" s="661"/>
      <c r="K141" s="661"/>
      <c r="L141" s="662"/>
      <c r="M141" s="18"/>
      <c r="N141" s="18"/>
      <c r="O141" s="18"/>
      <c r="P141" s="18"/>
      <c r="Q141" s="18"/>
      <c r="R141" s="18"/>
      <c r="S141" s="18"/>
      <c r="T141" s="18"/>
      <c r="U141" s="18"/>
      <c r="V141" s="18"/>
      <c r="W141" s="18"/>
      <c r="X141" s="18"/>
      <c r="Y141" s="18"/>
      <c r="Z141" s="18"/>
    </row>
    <row r="142" spans="1:26" ht="13.5" customHeight="1">
      <c r="A142" s="18"/>
      <c r="B142" s="667"/>
      <c r="C142" s="660"/>
      <c r="D142" s="661"/>
      <c r="E142" s="661"/>
      <c r="F142" s="662"/>
      <c r="G142" s="18"/>
      <c r="H142" s="667"/>
      <c r="I142" s="660"/>
      <c r="J142" s="661"/>
      <c r="K142" s="661"/>
      <c r="L142" s="662"/>
      <c r="M142" s="18"/>
      <c r="N142" s="18"/>
      <c r="O142" s="18"/>
      <c r="P142" s="18"/>
      <c r="Q142" s="18"/>
      <c r="R142" s="18"/>
      <c r="S142" s="18"/>
      <c r="T142" s="18"/>
      <c r="U142" s="18"/>
      <c r="V142" s="18"/>
      <c r="W142" s="18"/>
      <c r="X142" s="18"/>
      <c r="Y142" s="18"/>
      <c r="Z142" s="18"/>
    </row>
    <row r="143" spans="1:26" ht="13.5" customHeight="1">
      <c r="A143" s="18"/>
      <c r="B143" s="667"/>
      <c r="C143" s="660"/>
      <c r="D143" s="661"/>
      <c r="E143" s="661"/>
      <c r="F143" s="662"/>
      <c r="G143" s="18"/>
      <c r="H143" s="667"/>
      <c r="I143" s="660"/>
      <c r="J143" s="661"/>
      <c r="K143" s="661"/>
      <c r="L143" s="662"/>
      <c r="M143" s="18"/>
      <c r="N143" s="18"/>
      <c r="O143" s="18"/>
      <c r="P143" s="18"/>
      <c r="Q143" s="18"/>
      <c r="R143" s="18"/>
      <c r="S143" s="18"/>
      <c r="T143" s="18"/>
      <c r="U143" s="18"/>
      <c r="V143" s="18"/>
      <c r="W143" s="18"/>
      <c r="X143" s="18"/>
      <c r="Y143" s="18"/>
      <c r="Z143" s="18"/>
    </row>
    <row r="144" spans="1:26" ht="13.5" customHeight="1">
      <c r="A144" s="18"/>
      <c r="B144" s="667"/>
      <c r="C144" s="660"/>
      <c r="D144" s="661"/>
      <c r="E144" s="661"/>
      <c r="F144" s="662"/>
      <c r="G144" s="18"/>
      <c r="H144" s="667"/>
      <c r="I144" s="660"/>
      <c r="J144" s="661"/>
      <c r="K144" s="661"/>
      <c r="L144" s="662"/>
      <c r="M144" s="18"/>
      <c r="N144" s="18"/>
      <c r="O144" s="18"/>
      <c r="P144" s="18"/>
      <c r="Q144" s="18"/>
      <c r="R144" s="18"/>
      <c r="S144" s="18"/>
      <c r="T144" s="18"/>
      <c r="U144" s="18"/>
      <c r="V144" s="18"/>
      <c r="W144" s="18"/>
      <c r="X144" s="18"/>
      <c r="Y144" s="18"/>
      <c r="Z144" s="18"/>
    </row>
    <row r="145" spans="1:26" ht="13.5" customHeight="1">
      <c r="A145" s="18"/>
      <c r="B145" s="667"/>
      <c r="C145" s="660"/>
      <c r="D145" s="661"/>
      <c r="E145" s="661"/>
      <c r="F145" s="662"/>
      <c r="G145" s="18"/>
      <c r="H145" s="667"/>
      <c r="I145" s="660"/>
      <c r="J145" s="661"/>
      <c r="K145" s="661"/>
      <c r="L145" s="662"/>
      <c r="M145" s="18"/>
      <c r="N145" s="18"/>
      <c r="O145" s="18"/>
      <c r="P145" s="18"/>
      <c r="Q145" s="18"/>
      <c r="R145" s="18"/>
      <c r="S145" s="18"/>
      <c r="T145" s="18"/>
      <c r="U145" s="18"/>
      <c r="V145" s="18"/>
      <c r="W145" s="18"/>
      <c r="X145" s="18"/>
      <c r="Y145" s="18"/>
      <c r="Z145" s="18"/>
    </row>
    <row r="146" spans="1:26" ht="13.5" customHeight="1">
      <c r="A146" s="18"/>
      <c r="B146" s="667"/>
      <c r="C146" s="660"/>
      <c r="D146" s="661"/>
      <c r="E146" s="661"/>
      <c r="F146" s="662"/>
      <c r="G146" s="18"/>
      <c r="H146" s="667"/>
      <c r="I146" s="660"/>
      <c r="J146" s="661"/>
      <c r="K146" s="661"/>
      <c r="L146" s="662"/>
      <c r="M146" s="18"/>
      <c r="N146" s="18"/>
      <c r="O146" s="18"/>
      <c r="P146" s="18"/>
      <c r="Q146" s="18"/>
      <c r="R146" s="18"/>
      <c r="S146" s="18"/>
      <c r="T146" s="18"/>
      <c r="U146" s="18"/>
      <c r="V146" s="18"/>
      <c r="W146" s="18"/>
      <c r="X146" s="18"/>
      <c r="Y146" s="18"/>
      <c r="Z146" s="18"/>
    </row>
    <row r="147" spans="1:26" ht="13.5" customHeight="1">
      <c r="A147" s="18"/>
      <c r="B147" s="667"/>
      <c r="C147" s="660"/>
      <c r="D147" s="661"/>
      <c r="E147" s="661"/>
      <c r="F147" s="662"/>
      <c r="G147" s="18"/>
      <c r="H147" s="667"/>
      <c r="I147" s="660"/>
      <c r="J147" s="661"/>
      <c r="K147" s="661"/>
      <c r="L147" s="662"/>
      <c r="M147" s="18"/>
      <c r="N147" s="18"/>
      <c r="O147" s="18"/>
      <c r="P147" s="18"/>
      <c r="Q147" s="18"/>
      <c r="R147" s="18"/>
      <c r="S147" s="18"/>
      <c r="T147" s="18"/>
      <c r="U147" s="18"/>
      <c r="V147" s="18"/>
      <c r="W147" s="18"/>
      <c r="X147" s="18"/>
      <c r="Y147" s="18"/>
      <c r="Z147" s="18"/>
    </row>
    <row r="148" spans="1:26" ht="13.5" customHeight="1">
      <c r="A148" s="18"/>
      <c r="B148" s="668"/>
      <c r="C148" s="663"/>
      <c r="D148" s="664"/>
      <c r="E148" s="664"/>
      <c r="F148" s="665"/>
      <c r="G148" s="18"/>
      <c r="H148" s="668"/>
      <c r="I148" s="663"/>
      <c r="J148" s="664"/>
      <c r="K148" s="664"/>
      <c r="L148" s="665"/>
      <c r="M148" s="18"/>
      <c r="N148" s="18"/>
      <c r="O148" s="18"/>
      <c r="P148" s="18"/>
      <c r="Q148" s="18"/>
      <c r="R148" s="18"/>
      <c r="S148" s="18"/>
      <c r="T148" s="18"/>
      <c r="U148" s="18"/>
      <c r="V148" s="18"/>
      <c r="W148" s="18"/>
      <c r="X148" s="18"/>
      <c r="Y148" s="18"/>
      <c r="Z148" s="18"/>
    </row>
    <row r="149" spans="1:26" ht="13.5" customHeight="1">
      <c r="A149" s="18"/>
      <c r="B149" s="666" t="s">
        <v>797</v>
      </c>
      <c r="C149" s="669" t="str" cm="1">
        <f t="array" ref="C149">IF(ISNUMBER(C113), _xlfn.TEXTJOIN(",  ",TRUE,IF(PartA_Data_Nxt_v8!$M$2:$M$41="Yes",PartA_Data_Nxt_v8!$Q$2:$Q$41,"")),"")</f>
        <v/>
      </c>
      <c r="D149" s="670"/>
      <c r="E149" s="670"/>
      <c r="F149" s="671"/>
      <c r="G149" s="18"/>
      <c r="H149" s="666" t="s">
        <v>797</v>
      </c>
      <c r="I149" s="669" t="str" cm="1">
        <f t="array" ref="I149">IF(ISNUMBER(I113), _xlfn.TEXTJOIN(",  ",TRUE,IF(PartB_Data_Nxt_v8!$M$2:$M$41="Yes",PartB_Data_Nxt_v8!$Q$2:$Q$41,"")),"")</f>
        <v/>
      </c>
      <c r="J149" s="670"/>
      <c r="K149" s="670"/>
      <c r="L149" s="671"/>
      <c r="M149" s="18"/>
      <c r="N149" s="18"/>
      <c r="O149" s="18"/>
      <c r="P149" s="18"/>
      <c r="Q149" s="18"/>
      <c r="R149" s="18"/>
      <c r="S149" s="18"/>
      <c r="T149" s="18"/>
      <c r="U149" s="18"/>
      <c r="V149" s="18"/>
      <c r="W149" s="18"/>
      <c r="X149" s="18"/>
      <c r="Y149" s="18"/>
      <c r="Z149" s="18"/>
    </row>
    <row r="150" spans="1:26" ht="13.5" customHeight="1">
      <c r="A150" s="18"/>
      <c r="B150" s="667"/>
      <c r="C150" s="672"/>
      <c r="D150" s="673"/>
      <c r="E150" s="673"/>
      <c r="F150" s="674"/>
      <c r="G150" s="18"/>
      <c r="H150" s="667"/>
      <c r="I150" s="672"/>
      <c r="J150" s="673"/>
      <c r="K150" s="673"/>
      <c r="L150" s="674"/>
      <c r="M150" s="18"/>
      <c r="N150" s="18"/>
      <c r="O150" s="18"/>
      <c r="P150" s="18"/>
      <c r="Q150" s="18"/>
      <c r="R150" s="18"/>
      <c r="S150" s="18"/>
      <c r="T150" s="18"/>
      <c r="U150" s="18"/>
      <c r="V150" s="18"/>
      <c r="W150" s="18"/>
      <c r="X150" s="18"/>
      <c r="Y150" s="18"/>
      <c r="Z150" s="18"/>
    </row>
    <row r="151" spans="1:26" ht="13.5" customHeight="1">
      <c r="A151" s="18"/>
      <c r="B151" s="667"/>
      <c r="C151" s="672"/>
      <c r="D151" s="673"/>
      <c r="E151" s="673"/>
      <c r="F151" s="674"/>
      <c r="G151" s="18"/>
      <c r="H151" s="667"/>
      <c r="I151" s="672"/>
      <c r="J151" s="673"/>
      <c r="K151" s="673"/>
      <c r="L151" s="674"/>
      <c r="M151" s="18"/>
      <c r="N151" s="18"/>
      <c r="O151" s="18"/>
      <c r="P151" s="18"/>
      <c r="Q151" s="18"/>
      <c r="R151" s="18"/>
      <c r="S151" s="18"/>
      <c r="T151" s="18"/>
      <c r="U151" s="18"/>
      <c r="V151" s="18"/>
      <c r="W151" s="18"/>
      <c r="X151" s="18"/>
      <c r="Y151" s="18"/>
      <c r="Z151" s="18"/>
    </row>
    <row r="152" spans="1:26" ht="13.5" customHeight="1">
      <c r="A152" s="18"/>
      <c r="B152" s="667"/>
      <c r="C152" s="672"/>
      <c r="D152" s="673"/>
      <c r="E152" s="673"/>
      <c r="F152" s="674"/>
      <c r="G152" s="18"/>
      <c r="H152" s="667"/>
      <c r="I152" s="672"/>
      <c r="J152" s="673"/>
      <c r="K152" s="673"/>
      <c r="L152" s="674"/>
      <c r="M152" s="18"/>
      <c r="N152" s="18"/>
      <c r="O152" s="18"/>
      <c r="P152" s="18"/>
      <c r="Q152" s="18"/>
      <c r="R152" s="18"/>
      <c r="S152" s="18"/>
      <c r="T152" s="18"/>
      <c r="U152" s="18"/>
      <c r="V152" s="18"/>
      <c r="W152" s="18"/>
      <c r="X152" s="18"/>
      <c r="Y152" s="18"/>
      <c r="Z152" s="18"/>
    </row>
    <row r="153" spans="1:26" ht="13.5" customHeight="1">
      <c r="A153" s="18"/>
      <c r="B153" s="667"/>
      <c r="C153" s="672"/>
      <c r="D153" s="673"/>
      <c r="E153" s="673"/>
      <c r="F153" s="674"/>
      <c r="G153" s="18"/>
      <c r="H153" s="667"/>
      <c r="I153" s="672"/>
      <c r="J153" s="673"/>
      <c r="K153" s="673"/>
      <c r="L153" s="674"/>
      <c r="M153" s="18"/>
      <c r="N153" s="18"/>
      <c r="O153" s="18"/>
      <c r="P153" s="18"/>
      <c r="Q153" s="18"/>
      <c r="R153" s="18"/>
      <c r="S153" s="18"/>
      <c r="T153" s="18"/>
      <c r="U153" s="18"/>
      <c r="V153" s="18"/>
      <c r="W153" s="18"/>
      <c r="X153" s="18"/>
      <c r="Y153" s="18"/>
      <c r="Z153" s="18"/>
    </row>
    <row r="154" spans="1:26" ht="13.5" customHeight="1">
      <c r="A154" s="18"/>
      <c r="B154" s="667"/>
      <c r="C154" s="672"/>
      <c r="D154" s="673"/>
      <c r="E154" s="673"/>
      <c r="F154" s="674"/>
      <c r="G154" s="18"/>
      <c r="H154" s="667"/>
      <c r="I154" s="672"/>
      <c r="J154" s="673"/>
      <c r="K154" s="673"/>
      <c r="L154" s="674"/>
      <c r="M154" s="18"/>
      <c r="N154" s="18"/>
      <c r="O154" s="18"/>
      <c r="P154" s="18"/>
      <c r="Q154" s="18"/>
      <c r="R154" s="18"/>
      <c r="S154" s="18"/>
      <c r="T154" s="18"/>
      <c r="U154" s="18"/>
      <c r="V154" s="18"/>
      <c r="W154" s="18"/>
      <c r="X154" s="18"/>
      <c r="Y154" s="18"/>
      <c r="Z154" s="18"/>
    </row>
    <row r="155" spans="1:26" ht="13.5" customHeight="1">
      <c r="A155" s="18"/>
      <c r="B155" s="667"/>
      <c r="C155" s="672"/>
      <c r="D155" s="673"/>
      <c r="E155" s="673"/>
      <c r="F155" s="674"/>
      <c r="G155" s="18"/>
      <c r="H155" s="667"/>
      <c r="I155" s="672"/>
      <c r="J155" s="673"/>
      <c r="K155" s="673"/>
      <c r="L155" s="674"/>
      <c r="M155" s="18"/>
      <c r="N155" s="18"/>
      <c r="O155" s="18"/>
      <c r="P155" s="18"/>
      <c r="Q155" s="18"/>
      <c r="R155" s="18"/>
      <c r="S155" s="18"/>
      <c r="T155" s="18"/>
      <c r="U155" s="18"/>
      <c r="V155" s="18"/>
      <c r="W155" s="18"/>
      <c r="X155" s="18"/>
      <c r="Y155" s="18"/>
      <c r="Z155" s="18"/>
    </row>
    <row r="156" spans="1:26" ht="13.5" customHeight="1">
      <c r="A156" s="18"/>
      <c r="B156" s="667"/>
      <c r="C156" s="672"/>
      <c r="D156" s="673"/>
      <c r="E156" s="673"/>
      <c r="F156" s="674"/>
      <c r="G156" s="18"/>
      <c r="H156" s="667"/>
      <c r="I156" s="672"/>
      <c r="J156" s="673"/>
      <c r="K156" s="673"/>
      <c r="L156" s="674"/>
      <c r="M156" s="18"/>
      <c r="N156" s="18"/>
      <c r="O156" s="18"/>
      <c r="P156" s="18"/>
      <c r="Q156" s="18"/>
      <c r="R156" s="18"/>
      <c r="S156" s="18"/>
      <c r="T156" s="18"/>
      <c r="U156" s="18"/>
      <c r="V156" s="18"/>
      <c r="W156" s="18"/>
      <c r="X156" s="18"/>
      <c r="Y156" s="18"/>
      <c r="Z156" s="18"/>
    </row>
    <row r="157" spans="1:26" ht="13.5" customHeight="1">
      <c r="A157" s="18"/>
      <c r="B157" s="667"/>
      <c r="C157" s="672"/>
      <c r="D157" s="673"/>
      <c r="E157" s="673"/>
      <c r="F157" s="674"/>
      <c r="G157" s="18"/>
      <c r="H157" s="667"/>
      <c r="I157" s="672"/>
      <c r="J157" s="673"/>
      <c r="K157" s="673"/>
      <c r="L157" s="674"/>
      <c r="M157" s="18"/>
      <c r="N157" s="18"/>
      <c r="O157" s="18"/>
      <c r="P157" s="18"/>
      <c r="Q157" s="18"/>
      <c r="R157" s="18"/>
      <c r="S157" s="18"/>
      <c r="T157" s="18"/>
      <c r="U157" s="18"/>
      <c r="V157" s="18"/>
      <c r="W157" s="18"/>
      <c r="X157" s="18"/>
      <c r="Y157" s="18"/>
      <c r="Z157" s="18"/>
    </row>
    <row r="158" spans="1:26" ht="13.5" customHeight="1">
      <c r="A158" s="18"/>
      <c r="B158" s="667"/>
      <c r="C158" s="672"/>
      <c r="D158" s="673"/>
      <c r="E158" s="673"/>
      <c r="F158" s="674"/>
      <c r="G158" s="18"/>
      <c r="H158" s="667"/>
      <c r="I158" s="672"/>
      <c r="J158" s="673"/>
      <c r="K158" s="673"/>
      <c r="L158" s="674"/>
      <c r="M158" s="18"/>
      <c r="N158" s="18"/>
      <c r="O158" s="18"/>
      <c r="P158" s="18"/>
      <c r="Q158" s="18"/>
      <c r="R158" s="18"/>
      <c r="S158" s="18"/>
      <c r="T158" s="18"/>
      <c r="U158" s="18"/>
      <c r="V158" s="18"/>
      <c r="W158" s="18"/>
      <c r="X158" s="18"/>
      <c r="Y158" s="18"/>
      <c r="Z158" s="18"/>
    </row>
    <row r="159" spans="1:26" ht="13.5" customHeight="1">
      <c r="A159" s="18"/>
      <c r="B159" s="667"/>
      <c r="C159" s="672"/>
      <c r="D159" s="673"/>
      <c r="E159" s="673"/>
      <c r="F159" s="674"/>
      <c r="G159" s="18"/>
      <c r="H159" s="667"/>
      <c r="I159" s="672"/>
      <c r="J159" s="673"/>
      <c r="K159" s="673"/>
      <c r="L159" s="674"/>
      <c r="M159" s="18"/>
      <c r="N159" s="18"/>
      <c r="O159" s="18"/>
      <c r="P159" s="18"/>
      <c r="Q159" s="18"/>
      <c r="R159" s="18"/>
      <c r="S159" s="18"/>
      <c r="T159" s="18"/>
      <c r="U159" s="18"/>
      <c r="V159" s="18"/>
      <c r="W159" s="18"/>
      <c r="X159" s="18"/>
      <c r="Y159" s="18"/>
      <c r="Z159" s="18"/>
    </row>
    <row r="160" spans="1:26" ht="13.5" customHeight="1">
      <c r="A160" s="18"/>
      <c r="B160" s="667"/>
      <c r="C160" s="672"/>
      <c r="D160" s="673"/>
      <c r="E160" s="673"/>
      <c r="F160" s="674"/>
      <c r="G160" s="18"/>
      <c r="H160" s="667"/>
      <c r="I160" s="672"/>
      <c r="J160" s="673"/>
      <c r="K160" s="673"/>
      <c r="L160" s="674"/>
      <c r="M160" s="18"/>
      <c r="N160" s="18"/>
      <c r="O160" s="18"/>
      <c r="P160" s="18"/>
      <c r="Q160" s="18"/>
      <c r="R160" s="18"/>
      <c r="S160" s="18"/>
      <c r="T160" s="18"/>
      <c r="U160" s="18"/>
      <c r="V160" s="18"/>
      <c r="W160" s="18"/>
      <c r="X160" s="18"/>
      <c r="Y160" s="18"/>
      <c r="Z160" s="18"/>
    </row>
    <row r="161" spans="1:26" ht="13.5" customHeight="1">
      <c r="A161" s="18"/>
      <c r="B161" s="667"/>
      <c r="C161" s="672"/>
      <c r="D161" s="673"/>
      <c r="E161" s="673"/>
      <c r="F161" s="674"/>
      <c r="G161" s="18"/>
      <c r="H161" s="667"/>
      <c r="I161" s="672"/>
      <c r="J161" s="673"/>
      <c r="K161" s="673"/>
      <c r="L161" s="674"/>
      <c r="M161" s="18"/>
      <c r="N161" s="18"/>
      <c r="O161" s="18"/>
      <c r="P161" s="18"/>
      <c r="Q161" s="18"/>
      <c r="R161" s="18"/>
      <c r="S161" s="18"/>
      <c r="T161" s="18"/>
      <c r="U161" s="18"/>
      <c r="V161" s="18"/>
      <c r="W161" s="18"/>
      <c r="X161" s="18"/>
      <c r="Y161" s="18"/>
      <c r="Z161" s="18"/>
    </row>
    <row r="162" spans="1:26" ht="13.5" customHeight="1">
      <c r="A162" s="18"/>
      <c r="B162" s="667"/>
      <c r="C162" s="672"/>
      <c r="D162" s="673"/>
      <c r="E162" s="673"/>
      <c r="F162" s="674"/>
      <c r="G162" s="18"/>
      <c r="H162" s="667"/>
      <c r="I162" s="672"/>
      <c r="J162" s="673"/>
      <c r="K162" s="673"/>
      <c r="L162" s="674"/>
      <c r="M162" s="18"/>
      <c r="N162" s="18"/>
      <c r="O162" s="18"/>
      <c r="P162" s="18"/>
      <c r="Q162" s="18"/>
      <c r="R162" s="18"/>
      <c r="S162" s="18"/>
      <c r="T162" s="18"/>
      <c r="U162" s="18"/>
      <c r="V162" s="18"/>
      <c r="W162" s="18"/>
      <c r="X162" s="18"/>
      <c r="Y162" s="18"/>
      <c r="Z162" s="18"/>
    </row>
    <row r="163" spans="1:26" ht="13.5" customHeight="1" thickBot="1">
      <c r="A163" s="18"/>
      <c r="B163" s="678"/>
      <c r="C163" s="675"/>
      <c r="D163" s="676"/>
      <c r="E163" s="676"/>
      <c r="F163" s="677"/>
      <c r="G163" s="18"/>
      <c r="H163" s="678"/>
      <c r="I163" s="675"/>
      <c r="J163" s="676"/>
      <c r="K163" s="676"/>
      <c r="L163" s="677"/>
      <c r="M163" s="18"/>
      <c r="N163" s="18"/>
      <c r="T163" s="18"/>
      <c r="U163" s="18"/>
      <c r="V163" s="18"/>
      <c r="W163" s="18"/>
      <c r="X163" s="18"/>
      <c r="Y163" s="18"/>
      <c r="Z163" s="18"/>
    </row>
    <row r="164" spans="1:26" ht="13.5" customHeight="1">
      <c r="E164" s="18"/>
    </row>
    <row r="165" spans="1:26" ht="13.5" customHeight="1">
      <c r="E165" s="18"/>
    </row>
    <row r="166" spans="1:26" ht="13.5" customHeight="1">
      <c r="E166" s="18"/>
    </row>
    <row r="167" spans="1:26" ht="13.5" customHeight="1">
      <c r="E167" s="18"/>
    </row>
    <row r="168" spans="1:26" ht="13.5" customHeight="1">
      <c r="E168" s="18"/>
    </row>
    <row r="169" spans="1:26" ht="13.5" customHeight="1">
      <c r="E169" s="18"/>
    </row>
    <row r="170" spans="1:26" ht="13.5" customHeight="1">
      <c r="E170" s="18"/>
    </row>
    <row r="171" spans="1:26" ht="13.5" customHeight="1">
      <c r="E171" s="18"/>
    </row>
    <row r="172" spans="1:26" ht="13.5" customHeight="1">
      <c r="E172" s="18"/>
    </row>
    <row r="173" spans="1:26" ht="13.5" customHeight="1">
      <c r="E173" s="18"/>
    </row>
    <row r="174" spans="1:26" ht="13.5" customHeight="1">
      <c r="E174" s="18"/>
    </row>
    <row r="175" spans="1:26" ht="13.5" customHeight="1">
      <c r="E175" s="18"/>
    </row>
    <row r="176" spans="1:26" ht="13.5" customHeight="1">
      <c r="E176" s="18"/>
    </row>
    <row r="177" spans="5:5" ht="13.5" customHeight="1">
      <c r="E177" s="18"/>
    </row>
    <row r="178" spans="5:5" ht="13.5" customHeight="1">
      <c r="E178" s="18"/>
    </row>
    <row r="179" spans="5:5" ht="13.5" customHeight="1">
      <c r="E179" s="18"/>
    </row>
    <row r="180" spans="5:5" ht="13.5" customHeight="1">
      <c r="E180" s="18"/>
    </row>
    <row r="181" spans="5:5" ht="13.5" customHeight="1">
      <c r="E181" s="18"/>
    </row>
    <row r="182" spans="5:5" ht="13.5" customHeight="1">
      <c r="E182" s="18"/>
    </row>
    <row r="183" spans="5:5" ht="13.5" customHeight="1">
      <c r="E183" s="18"/>
    </row>
    <row r="184" spans="5:5" ht="13.5" customHeight="1">
      <c r="E184" s="18"/>
    </row>
    <row r="185" spans="5:5" ht="13.5" customHeight="1">
      <c r="E185" s="18"/>
    </row>
    <row r="186" spans="5:5" ht="13.5" customHeight="1">
      <c r="E186" s="18"/>
    </row>
    <row r="187" spans="5:5" ht="13.5" customHeight="1">
      <c r="E187" s="18"/>
    </row>
    <row r="188" spans="5:5" ht="13.5" customHeight="1">
      <c r="E188" s="18"/>
    </row>
    <row r="189" spans="5:5" ht="13.5" customHeight="1">
      <c r="E189" s="18"/>
    </row>
    <row r="190" spans="5:5" ht="13.5" customHeight="1">
      <c r="E190" s="18"/>
    </row>
    <row r="191" spans="5:5" ht="13.5" customHeight="1">
      <c r="E191" s="18"/>
    </row>
    <row r="192" spans="5:5" ht="13.5" customHeight="1">
      <c r="E192" s="18"/>
    </row>
    <row r="193" spans="5:5" ht="13.5" customHeight="1">
      <c r="E193" s="18"/>
    </row>
    <row r="194" spans="5:5" ht="13.5" customHeight="1">
      <c r="E194" s="18"/>
    </row>
    <row r="195" spans="5:5" ht="13.5" customHeight="1">
      <c r="E195" s="18"/>
    </row>
    <row r="196" spans="5:5" ht="13.5" customHeight="1">
      <c r="E196" s="18"/>
    </row>
    <row r="197" spans="5:5" ht="13.5" customHeight="1">
      <c r="E197" s="18"/>
    </row>
    <row r="198" spans="5:5" ht="13.5" customHeight="1">
      <c r="E198" s="18"/>
    </row>
    <row r="199" spans="5:5" ht="13.5" customHeight="1">
      <c r="E199" s="18"/>
    </row>
    <row r="200" spans="5:5" ht="13.5" customHeight="1">
      <c r="E200" s="18"/>
    </row>
    <row r="201" spans="5:5" ht="13.5" customHeight="1">
      <c r="E201" s="18"/>
    </row>
    <row r="202" spans="5:5" ht="13.5" customHeight="1">
      <c r="E202" s="18"/>
    </row>
    <row r="203" spans="5:5" ht="13.5" customHeight="1">
      <c r="E203" s="18"/>
    </row>
    <row r="204" spans="5:5" ht="13.5" customHeight="1">
      <c r="E204" s="18"/>
    </row>
    <row r="205" spans="5:5" ht="13.5" customHeight="1">
      <c r="E205" s="18"/>
    </row>
    <row r="206" spans="5:5" ht="13.5" customHeight="1">
      <c r="E206" s="18"/>
    </row>
    <row r="207" spans="5:5" ht="13.5" customHeight="1">
      <c r="E207" s="18"/>
    </row>
    <row r="208" spans="5:5" ht="13.5" customHeight="1">
      <c r="E208" s="18"/>
    </row>
    <row r="209" spans="5:5" ht="13.5" customHeight="1">
      <c r="E209" s="18"/>
    </row>
    <row r="210" spans="5:5" ht="13.5" customHeight="1">
      <c r="E210" s="18"/>
    </row>
    <row r="211" spans="5:5" ht="13.5" customHeight="1">
      <c r="E211" s="18"/>
    </row>
    <row r="212" spans="5:5" ht="13.5" customHeight="1">
      <c r="E212" s="18"/>
    </row>
    <row r="213" spans="5:5" ht="13.5" customHeight="1">
      <c r="E213" s="18"/>
    </row>
    <row r="214" spans="5:5" ht="13.5" customHeight="1">
      <c r="E214" s="18"/>
    </row>
    <row r="215" spans="5:5" ht="13.5" customHeight="1">
      <c r="E215" s="18"/>
    </row>
    <row r="216" spans="5:5" ht="13.5" customHeight="1">
      <c r="E216" s="18"/>
    </row>
    <row r="217" spans="5:5" ht="13.5" customHeight="1">
      <c r="E217" s="18"/>
    </row>
    <row r="218" spans="5:5" ht="13.5" customHeight="1">
      <c r="E218" s="18"/>
    </row>
    <row r="219" spans="5:5" ht="13.5" customHeight="1">
      <c r="E219" s="18"/>
    </row>
    <row r="220" spans="5:5" ht="13.5" customHeight="1">
      <c r="E220" s="18"/>
    </row>
    <row r="221" spans="5:5" ht="13.5" customHeight="1">
      <c r="E221" s="18"/>
    </row>
    <row r="222" spans="5:5" ht="13.5" customHeight="1">
      <c r="E222" s="18"/>
    </row>
    <row r="223" spans="5:5" ht="13.5" customHeight="1">
      <c r="E223" s="18"/>
    </row>
    <row r="224" spans="5:5" ht="13.5" customHeight="1">
      <c r="E224" s="18"/>
    </row>
    <row r="225" spans="5:5" ht="13.5" customHeight="1">
      <c r="E225" s="18"/>
    </row>
    <row r="226" spans="5:5" ht="13.5" customHeight="1">
      <c r="E226" s="18"/>
    </row>
    <row r="227" spans="5:5" ht="13.5" customHeight="1">
      <c r="E227" s="18"/>
    </row>
    <row r="228" spans="5:5" ht="13.5" customHeight="1">
      <c r="E228" s="18"/>
    </row>
    <row r="229" spans="5:5" ht="13.5" customHeight="1">
      <c r="E229" s="18"/>
    </row>
    <row r="230" spans="5:5" ht="13.5" customHeight="1">
      <c r="E230" s="18"/>
    </row>
    <row r="231" spans="5:5" ht="13.5" customHeight="1">
      <c r="E231" s="18"/>
    </row>
    <row r="232" spans="5:5" ht="13.5" customHeight="1">
      <c r="E232" s="18"/>
    </row>
    <row r="233" spans="5:5" ht="13.5" customHeight="1">
      <c r="E233" s="18"/>
    </row>
    <row r="234" spans="5:5" ht="13.5" customHeight="1">
      <c r="E234" s="18"/>
    </row>
    <row r="235" spans="5:5" ht="13.5" customHeight="1">
      <c r="E235" s="18"/>
    </row>
    <row r="236" spans="5:5" ht="13.5" customHeight="1">
      <c r="E236" s="18"/>
    </row>
    <row r="237" spans="5:5" ht="13.5" customHeight="1">
      <c r="E237" s="18"/>
    </row>
    <row r="238" spans="5:5" ht="13.5" customHeight="1">
      <c r="E238" s="18"/>
    </row>
    <row r="239" spans="5:5" ht="13.5" customHeight="1">
      <c r="E239" s="18"/>
    </row>
    <row r="240" spans="5:5" ht="13.5" customHeight="1">
      <c r="E240" s="18"/>
    </row>
    <row r="241" spans="5:5" ht="13.5" customHeight="1">
      <c r="E241" s="18"/>
    </row>
    <row r="242" spans="5:5" ht="13.5" customHeight="1">
      <c r="E242" s="18"/>
    </row>
    <row r="243" spans="5:5" ht="13.5" customHeight="1">
      <c r="E243" s="18"/>
    </row>
    <row r="244" spans="5:5" ht="13.5" customHeight="1">
      <c r="E244" s="18"/>
    </row>
    <row r="245" spans="5:5" ht="13.5" customHeight="1">
      <c r="E245" s="18"/>
    </row>
    <row r="246" spans="5:5" ht="13.5" customHeight="1">
      <c r="E246" s="18"/>
    </row>
    <row r="247" spans="5:5" ht="13.5" customHeight="1">
      <c r="E247" s="18"/>
    </row>
    <row r="248" spans="5:5" ht="13.5" customHeight="1">
      <c r="E248" s="18"/>
    </row>
    <row r="249" spans="5:5" ht="13.5" customHeight="1">
      <c r="E249" s="18"/>
    </row>
    <row r="250" spans="5:5" ht="13.5" customHeight="1">
      <c r="E250" s="18"/>
    </row>
    <row r="251" spans="5:5" ht="13.5" customHeight="1">
      <c r="E251" s="18"/>
    </row>
    <row r="252" spans="5:5" ht="13.5" customHeight="1">
      <c r="E252" s="18"/>
    </row>
    <row r="253" spans="5:5" ht="13.5" customHeight="1">
      <c r="E253" s="18"/>
    </row>
    <row r="254" spans="5:5" ht="13.5" customHeight="1">
      <c r="E254" s="18"/>
    </row>
    <row r="255" spans="5:5" ht="13.5" customHeight="1">
      <c r="E255" s="18"/>
    </row>
    <row r="256" spans="5:5" ht="13.5" customHeight="1">
      <c r="E256" s="18"/>
    </row>
    <row r="257" spans="5:5" ht="13.5" customHeight="1">
      <c r="E257" s="18"/>
    </row>
    <row r="258" spans="5:5" ht="13.5" customHeight="1">
      <c r="E258" s="18"/>
    </row>
    <row r="259" spans="5:5" ht="13.5" customHeight="1">
      <c r="E259" s="18"/>
    </row>
    <row r="260" spans="5:5" ht="13.5" customHeight="1">
      <c r="E260" s="18"/>
    </row>
    <row r="261" spans="5:5" ht="13.5" customHeight="1">
      <c r="E261" s="18"/>
    </row>
    <row r="262" spans="5:5" ht="13.5" customHeight="1">
      <c r="E262" s="18"/>
    </row>
    <row r="263" spans="5:5" ht="13.5" customHeight="1">
      <c r="E263" s="18"/>
    </row>
    <row r="264" spans="5:5" ht="13.5" customHeight="1">
      <c r="E264" s="18"/>
    </row>
    <row r="265" spans="5:5" ht="13.5" customHeight="1">
      <c r="E265" s="18"/>
    </row>
    <row r="266" spans="5:5" ht="13.5" customHeight="1">
      <c r="E266" s="18"/>
    </row>
    <row r="267" spans="5:5" ht="13.5" customHeight="1">
      <c r="E267" s="18"/>
    </row>
    <row r="268" spans="5:5" ht="13.5" customHeight="1">
      <c r="E268" s="18"/>
    </row>
    <row r="269" spans="5:5" ht="13.5" customHeight="1">
      <c r="E269" s="18"/>
    </row>
    <row r="270" spans="5:5" ht="13.5" customHeight="1">
      <c r="E270" s="18"/>
    </row>
    <row r="271" spans="5:5" ht="13.5" customHeight="1">
      <c r="E271" s="18"/>
    </row>
    <row r="272" spans="5:5" ht="13.5" customHeight="1">
      <c r="E272" s="18"/>
    </row>
    <row r="273" spans="5:5" ht="13.5" customHeight="1">
      <c r="E273" s="18"/>
    </row>
    <row r="274" spans="5:5" ht="13.5" customHeight="1">
      <c r="E274" s="18"/>
    </row>
    <row r="275" spans="5:5" ht="13.5" customHeight="1">
      <c r="E275" s="18"/>
    </row>
    <row r="276" spans="5:5" ht="13.5" customHeight="1">
      <c r="E276" s="18"/>
    </row>
    <row r="277" spans="5:5" ht="13.5" customHeight="1">
      <c r="E277" s="18"/>
    </row>
    <row r="278" spans="5:5" ht="13.5" customHeight="1">
      <c r="E278" s="18"/>
    </row>
    <row r="279" spans="5:5" ht="13.5" customHeight="1">
      <c r="E279" s="18"/>
    </row>
    <row r="280" spans="5:5" ht="13.5" customHeight="1">
      <c r="E280" s="18"/>
    </row>
    <row r="281" spans="5:5" ht="13.5" customHeight="1">
      <c r="E281" s="18"/>
    </row>
    <row r="282" spans="5:5" ht="13.5" customHeight="1">
      <c r="E282" s="18"/>
    </row>
    <row r="283" spans="5:5" ht="13.5" customHeight="1">
      <c r="E283" s="18"/>
    </row>
    <row r="284" spans="5:5" ht="13.5" customHeight="1">
      <c r="E284" s="18"/>
    </row>
    <row r="285" spans="5:5" ht="13.5" customHeight="1">
      <c r="E285" s="18"/>
    </row>
    <row r="286" spans="5:5" ht="13.5" customHeight="1">
      <c r="E286" s="18"/>
    </row>
    <row r="287" spans="5:5" ht="13.5" customHeight="1">
      <c r="E287" s="18"/>
    </row>
    <row r="288" spans="5:5" ht="13.5" customHeight="1">
      <c r="E288" s="18"/>
    </row>
    <row r="289" spans="5:5" ht="13.5" customHeight="1">
      <c r="E289" s="18"/>
    </row>
    <row r="290" spans="5:5" ht="13.5" customHeight="1">
      <c r="E290" s="18"/>
    </row>
    <row r="291" spans="5:5" ht="13.5" customHeight="1">
      <c r="E291" s="18"/>
    </row>
    <row r="292" spans="5:5" ht="13.5" customHeight="1">
      <c r="E292" s="18"/>
    </row>
    <row r="293" spans="5:5" ht="13.5" customHeight="1">
      <c r="E293" s="18"/>
    </row>
    <row r="294" spans="5:5" ht="13.5" customHeight="1">
      <c r="E294" s="18"/>
    </row>
    <row r="295" spans="5:5" ht="13.5" customHeight="1">
      <c r="E295" s="18"/>
    </row>
    <row r="296" spans="5:5" ht="13.5" customHeight="1">
      <c r="E296" s="18"/>
    </row>
    <row r="297" spans="5:5" ht="13.5" customHeight="1">
      <c r="E297" s="18"/>
    </row>
    <row r="298" spans="5:5" ht="13.5" customHeight="1">
      <c r="E298" s="18"/>
    </row>
    <row r="299" spans="5:5" ht="13.5" customHeight="1">
      <c r="E299" s="18"/>
    </row>
    <row r="300" spans="5:5" ht="13.5" customHeight="1">
      <c r="E300" s="18"/>
    </row>
    <row r="301" spans="5:5" ht="13.5" customHeight="1">
      <c r="E301" s="18"/>
    </row>
    <row r="302" spans="5:5" ht="13.5" customHeight="1">
      <c r="E302" s="18"/>
    </row>
    <row r="303" spans="5:5" ht="13.5" customHeight="1">
      <c r="E303" s="18"/>
    </row>
    <row r="304" spans="5:5" ht="13.5" customHeight="1">
      <c r="E304" s="18"/>
    </row>
    <row r="305" spans="5:5" ht="13.5" customHeight="1">
      <c r="E305" s="18"/>
    </row>
    <row r="306" spans="5:5" ht="13.5" customHeight="1">
      <c r="E306" s="18"/>
    </row>
    <row r="307" spans="5:5" ht="13.5" customHeight="1">
      <c r="E307" s="18"/>
    </row>
    <row r="308" spans="5:5" ht="13.5" customHeight="1">
      <c r="E308" s="18"/>
    </row>
    <row r="309" spans="5:5" ht="13.5" customHeight="1">
      <c r="E309" s="18"/>
    </row>
    <row r="310" spans="5:5" ht="13.5" customHeight="1">
      <c r="E310" s="18"/>
    </row>
    <row r="311" spans="5:5" ht="13.5" customHeight="1">
      <c r="E311" s="18"/>
    </row>
    <row r="312" spans="5:5" ht="13.5" customHeight="1">
      <c r="E312" s="18"/>
    </row>
    <row r="313" spans="5:5" ht="13.5" customHeight="1">
      <c r="E313" s="18"/>
    </row>
    <row r="314" spans="5:5" ht="13.5" customHeight="1">
      <c r="E314" s="18"/>
    </row>
    <row r="315" spans="5:5" ht="13.5" customHeight="1">
      <c r="E315" s="18"/>
    </row>
    <row r="316" spans="5:5" ht="13.5" customHeight="1">
      <c r="E316" s="18"/>
    </row>
    <row r="317" spans="5:5" ht="13.5" customHeight="1">
      <c r="E317" s="18"/>
    </row>
    <row r="318" spans="5:5" ht="13.5" customHeight="1">
      <c r="E318" s="18"/>
    </row>
    <row r="319" spans="5:5" ht="13.5" customHeight="1">
      <c r="E319" s="18"/>
    </row>
    <row r="320" spans="5:5" ht="13.5" customHeight="1">
      <c r="E320" s="18"/>
    </row>
    <row r="321" spans="5:5" ht="13.5" customHeight="1">
      <c r="E321" s="18"/>
    </row>
    <row r="322" spans="5:5" ht="13.5" customHeight="1">
      <c r="E322" s="18"/>
    </row>
    <row r="323" spans="5:5" ht="13.5" customHeight="1">
      <c r="E323" s="18"/>
    </row>
    <row r="324" spans="5:5" ht="13.5" customHeight="1">
      <c r="E324" s="18"/>
    </row>
    <row r="325" spans="5:5" ht="13.5" customHeight="1">
      <c r="E325" s="18"/>
    </row>
    <row r="326" spans="5:5" ht="13.5" customHeight="1">
      <c r="E326" s="18"/>
    </row>
    <row r="327" spans="5:5" ht="13.5" customHeight="1">
      <c r="E327" s="18"/>
    </row>
    <row r="328" spans="5:5" ht="13.5" customHeight="1">
      <c r="E328" s="18"/>
    </row>
    <row r="329" spans="5:5" ht="13.5" customHeight="1">
      <c r="E329" s="18"/>
    </row>
    <row r="330" spans="5:5" ht="13.5" customHeight="1">
      <c r="E330" s="18"/>
    </row>
    <row r="331" spans="5:5" ht="13.5" customHeight="1">
      <c r="E331" s="18"/>
    </row>
    <row r="332" spans="5:5" ht="13.5" customHeight="1">
      <c r="E332" s="18"/>
    </row>
    <row r="333" spans="5:5" ht="13.5" customHeight="1">
      <c r="E333" s="18"/>
    </row>
    <row r="334" spans="5:5" ht="13.5" customHeight="1">
      <c r="E334" s="18"/>
    </row>
    <row r="335" spans="5:5" ht="13.5" customHeight="1">
      <c r="E335" s="18"/>
    </row>
    <row r="336" spans="5:5" ht="13.5" customHeight="1">
      <c r="E336" s="18"/>
    </row>
    <row r="337" spans="5:5" ht="13.5" customHeight="1">
      <c r="E337" s="18"/>
    </row>
    <row r="338" spans="5:5" ht="13.5" customHeight="1">
      <c r="E338" s="18"/>
    </row>
    <row r="339" spans="5:5" ht="13.5" customHeight="1">
      <c r="E339" s="18"/>
    </row>
    <row r="340" spans="5:5" ht="13.5" customHeight="1">
      <c r="E340" s="18"/>
    </row>
    <row r="341" spans="5:5" ht="13.5" customHeight="1">
      <c r="E341" s="18"/>
    </row>
    <row r="342" spans="5:5" ht="13.5" customHeight="1">
      <c r="E342" s="18"/>
    </row>
    <row r="343" spans="5:5" ht="13.5" customHeight="1">
      <c r="E343" s="18"/>
    </row>
    <row r="344" spans="5:5" ht="13.5" customHeight="1">
      <c r="E344" s="18"/>
    </row>
    <row r="345" spans="5:5" ht="13.5" customHeight="1">
      <c r="E345" s="18"/>
    </row>
    <row r="346" spans="5:5" ht="13.5" customHeight="1">
      <c r="E346" s="18"/>
    </row>
    <row r="347" spans="5:5" ht="13.5" customHeight="1">
      <c r="E347" s="18"/>
    </row>
    <row r="348" spans="5:5" ht="13.5" customHeight="1">
      <c r="E348" s="18"/>
    </row>
    <row r="349" spans="5:5" ht="13.5" customHeight="1">
      <c r="E349" s="18"/>
    </row>
    <row r="350" spans="5:5" ht="13.5" customHeight="1">
      <c r="E350" s="18"/>
    </row>
    <row r="351" spans="5:5" ht="13.5" customHeight="1">
      <c r="E351" s="18"/>
    </row>
    <row r="352" spans="5:5" ht="13.5" customHeight="1">
      <c r="E352" s="18"/>
    </row>
    <row r="353" spans="5:5" ht="13.5" customHeight="1">
      <c r="E353" s="18"/>
    </row>
    <row r="354" spans="5:5" ht="13.5" customHeight="1">
      <c r="E354" s="18"/>
    </row>
    <row r="355" spans="5:5" ht="13.5" customHeight="1">
      <c r="E355" s="18"/>
    </row>
    <row r="356" spans="5:5" ht="13.5" customHeight="1">
      <c r="E356" s="18"/>
    </row>
    <row r="357" spans="5:5" ht="13.5" customHeight="1">
      <c r="E357" s="18"/>
    </row>
    <row r="358" spans="5:5" ht="13.5" customHeight="1">
      <c r="E358" s="18"/>
    </row>
    <row r="359" spans="5:5" ht="13.5" customHeight="1">
      <c r="E359" s="18"/>
    </row>
    <row r="360" spans="5:5" ht="13.5" customHeight="1">
      <c r="E360" s="18"/>
    </row>
    <row r="361" spans="5:5" ht="13.5" customHeight="1">
      <c r="E361" s="18"/>
    </row>
    <row r="362" spans="5:5" ht="13.5" customHeight="1">
      <c r="E362" s="18"/>
    </row>
    <row r="363" spans="5:5" ht="13.5" customHeight="1">
      <c r="E363" s="18"/>
    </row>
    <row r="364" spans="5:5" ht="13.5" customHeight="1">
      <c r="E364" s="18"/>
    </row>
    <row r="365" spans="5:5" ht="13.5" customHeight="1">
      <c r="E365" s="18"/>
    </row>
    <row r="366" spans="5:5" ht="13.5" customHeight="1">
      <c r="E366" s="18"/>
    </row>
    <row r="367" spans="5:5" ht="13.5" customHeight="1">
      <c r="E367" s="18"/>
    </row>
    <row r="368" spans="5:5" ht="13.5" customHeight="1">
      <c r="E368" s="18"/>
    </row>
    <row r="369" spans="5:5" ht="13.5" customHeight="1">
      <c r="E369" s="18"/>
    </row>
    <row r="370" spans="5:5" ht="13.5" customHeight="1">
      <c r="E370" s="18"/>
    </row>
    <row r="371" spans="5:5" ht="13.5" customHeight="1">
      <c r="E371" s="18"/>
    </row>
    <row r="372" spans="5:5" ht="13.5" customHeight="1">
      <c r="E372" s="18"/>
    </row>
    <row r="373" spans="5:5" ht="13.5" customHeight="1">
      <c r="E373" s="18"/>
    </row>
    <row r="374" spans="5:5" ht="13.5" customHeight="1">
      <c r="E374" s="18"/>
    </row>
    <row r="375" spans="5:5" ht="13.5" customHeight="1">
      <c r="E375" s="18"/>
    </row>
    <row r="376" spans="5:5" ht="13.5" customHeight="1">
      <c r="E376" s="18"/>
    </row>
    <row r="377" spans="5:5" ht="13.5" customHeight="1">
      <c r="E377" s="18"/>
    </row>
    <row r="378" spans="5:5" ht="13.5" customHeight="1">
      <c r="E378" s="18"/>
    </row>
    <row r="379" spans="5:5" ht="13.5" customHeight="1">
      <c r="E379" s="18"/>
    </row>
    <row r="380" spans="5:5" ht="13.5" customHeight="1">
      <c r="E380" s="18"/>
    </row>
    <row r="381" spans="5:5" ht="13.5" customHeight="1">
      <c r="E381" s="18"/>
    </row>
    <row r="382" spans="5:5" ht="13.5" customHeight="1">
      <c r="E382" s="18"/>
    </row>
    <row r="383" spans="5:5" ht="13.5" customHeight="1">
      <c r="E383" s="18"/>
    </row>
    <row r="384" spans="5:5" ht="13.5" customHeight="1">
      <c r="E384" s="18"/>
    </row>
    <row r="385" spans="5:5" ht="13.5" customHeight="1">
      <c r="E385" s="18"/>
    </row>
    <row r="386" spans="5:5" ht="13.5" customHeight="1">
      <c r="E386" s="18"/>
    </row>
    <row r="387" spans="5:5" ht="13.5" customHeight="1">
      <c r="E387" s="18"/>
    </row>
    <row r="388" spans="5:5" ht="13.5" customHeight="1">
      <c r="E388" s="18"/>
    </row>
    <row r="389" spans="5:5" ht="13.5" customHeight="1">
      <c r="E389" s="18"/>
    </row>
    <row r="390" spans="5:5" ht="13.5" customHeight="1">
      <c r="E390" s="18"/>
    </row>
    <row r="391" spans="5:5" ht="13.5" customHeight="1">
      <c r="E391" s="18"/>
    </row>
    <row r="392" spans="5:5" ht="13.5" customHeight="1">
      <c r="E392" s="18"/>
    </row>
    <row r="393" spans="5:5" ht="13.5" customHeight="1">
      <c r="E393" s="18"/>
    </row>
    <row r="394" spans="5:5" ht="13.5" customHeight="1">
      <c r="E394" s="18"/>
    </row>
    <row r="395" spans="5:5" ht="13.5" customHeight="1">
      <c r="E395" s="18"/>
    </row>
    <row r="396" spans="5:5" ht="13.5" customHeight="1">
      <c r="E396" s="18"/>
    </row>
    <row r="397" spans="5:5" ht="13.5" customHeight="1">
      <c r="E397" s="18"/>
    </row>
    <row r="398" spans="5:5" ht="13.5" customHeight="1">
      <c r="E398" s="18"/>
    </row>
    <row r="399" spans="5:5" ht="13.5" customHeight="1">
      <c r="E399" s="18"/>
    </row>
    <row r="400" spans="5:5" ht="13.5" customHeight="1">
      <c r="E400" s="18"/>
    </row>
    <row r="401" spans="5:5" ht="13.5" customHeight="1">
      <c r="E401" s="18"/>
    </row>
    <row r="402" spans="5:5" ht="13.5" customHeight="1">
      <c r="E402" s="18"/>
    </row>
    <row r="403" spans="5:5" ht="13.5" customHeight="1">
      <c r="E403" s="18"/>
    </row>
    <row r="404" spans="5:5" ht="13.5" customHeight="1">
      <c r="E404" s="18"/>
    </row>
    <row r="405" spans="5:5" ht="13.5" customHeight="1">
      <c r="E405" s="18"/>
    </row>
    <row r="406" spans="5:5" ht="13.5" customHeight="1">
      <c r="E406" s="18"/>
    </row>
    <row r="407" spans="5:5" ht="13.5" customHeight="1">
      <c r="E407" s="18"/>
    </row>
    <row r="408" spans="5:5" ht="13.5" customHeight="1">
      <c r="E408" s="18"/>
    </row>
    <row r="409" spans="5:5" ht="13.5" customHeight="1">
      <c r="E409" s="18"/>
    </row>
    <row r="410" spans="5:5" ht="13.5" customHeight="1">
      <c r="E410" s="18"/>
    </row>
    <row r="411" spans="5:5" ht="13.5" customHeight="1">
      <c r="E411" s="18"/>
    </row>
    <row r="412" spans="5:5" ht="13.5" customHeight="1">
      <c r="E412" s="18"/>
    </row>
    <row r="413" spans="5:5" ht="13.5" customHeight="1">
      <c r="E413" s="18"/>
    </row>
    <row r="414" spans="5:5" ht="13.5" customHeight="1">
      <c r="E414" s="18"/>
    </row>
    <row r="415" spans="5:5" ht="13.5" customHeight="1">
      <c r="E415" s="18"/>
    </row>
    <row r="416" spans="5:5" ht="13.5" customHeight="1">
      <c r="E416" s="18"/>
    </row>
    <row r="417" spans="5:5" ht="13.5" customHeight="1">
      <c r="E417" s="18"/>
    </row>
    <row r="418" spans="5:5" ht="13.5" customHeight="1">
      <c r="E418" s="18"/>
    </row>
    <row r="419" spans="5:5" ht="13.5" customHeight="1">
      <c r="E419" s="18"/>
    </row>
    <row r="420" spans="5:5" ht="13.5" customHeight="1">
      <c r="E420" s="18"/>
    </row>
    <row r="421" spans="5:5" ht="13.5" customHeight="1">
      <c r="E421" s="18"/>
    </row>
    <row r="422" spans="5:5" ht="13.5" customHeight="1">
      <c r="E422" s="18"/>
    </row>
    <row r="423" spans="5:5" ht="13.5" customHeight="1">
      <c r="E423" s="18"/>
    </row>
    <row r="424" spans="5:5" ht="13.5" customHeight="1">
      <c r="E424" s="18"/>
    </row>
    <row r="425" spans="5:5" ht="13.5" customHeight="1">
      <c r="E425" s="18"/>
    </row>
    <row r="426" spans="5:5" ht="13.5" customHeight="1">
      <c r="E426" s="18"/>
    </row>
    <row r="427" spans="5:5" ht="13.5" customHeight="1">
      <c r="E427" s="18"/>
    </row>
    <row r="428" spans="5:5" ht="13.5" customHeight="1">
      <c r="E428" s="18"/>
    </row>
    <row r="429" spans="5:5" ht="13.5" customHeight="1">
      <c r="E429" s="18"/>
    </row>
    <row r="430" spans="5:5" ht="13.5" customHeight="1">
      <c r="E430" s="18"/>
    </row>
    <row r="431" spans="5:5" ht="13.5" customHeight="1">
      <c r="E431" s="18"/>
    </row>
    <row r="432" spans="5:5" ht="13.5" customHeight="1">
      <c r="E432" s="18"/>
    </row>
    <row r="433" spans="5:5" ht="13.5" customHeight="1">
      <c r="E433" s="18"/>
    </row>
    <row r="434" spans="5:5" ht="13.5" customHeight="1">
      <c r="E434" s="18"/>
    </row>
    <row r="435" spans="5:5" ht="13.5" customHeight="1">
      <c r="E435" s="18"/>
    </row>
    <row r="436" spans="5:5" ht="13.5" customHeight="1">
      <c r="E436" s="18"/>
    </row>
    <row r="437" spans="5:5" ht="13.5" customHeight="1">
      <c r="E437" s="18"/>
    </row>
    <row r="438" spans="5:5" ht="13.5" customHeight="1">
      <c r="E438" s="18"/>
    </row>
    <row r="439" spans="5:5" ht="13.5" customHeight="1">
      <c r="E439" s="18"/>
    </row>
    <row r="440" spans="5:5" ht="13.5" customHeight="1">
      <c r="E440" s="18"/>
    </row>
    <row r="441" spans="5:5" ht="13.5" customHeight="1">
      <c r="E441" s="18"/>
    </row>
    <row r="442" spans="5:5" ht="13.5" customHeight="1">
      <c r="E442" s="18"/>
    </row>
    <row r="443" spans="5:5" ht="13.5" customHeight="1">
      <c r="E443" s="18"/>
    </row>
    <row r="444" spans="5:5" ht="13.5" customHeight="1">
      <c r="E444" s="18"/>
    </row>
    <row r="445" spans="5:5" ht="13.5" customHeight="1">
      <c r="E445" s="18"/>
    </row>
    <row r="446" spans="5:5" ht="13.5" customHeight="1">
      <c r="E446" s="18"/>
    </row>
    <row r="447" spans="5:5" ht="13.5" customHeight="1">
      <c r="E447" s="18"/>
    </row>
    <row r="448" spans="5:5" ht="13.5" customHeight="1">
      <c r="E448" s="18"/>
    </row>
    <row r="449" spans="5:5" ht="13.5" customHeight="1">
      <c r="E449" s="18"/>
    </row>
    <row r="450" spans="5:5" ht="13.5" customHeight="1">
      <c r="E450" s="18"/>
    </row>
    <row r="451" spans="5:5" ht="13.5" customHeight="1">
      <c r="E451" s="18"/>
    </row>
    <row r="452" spans="5:5" ht="13.5" customHeight="1">
      <c r="E452" s="18"/>
    </row>
    <row r="453" spans="5:5" ht="13.5" customHeight="1">
      <c r="E453" s="18"/>
    </row>
    <row r="454" spans="5:5" ht="13.5" customHeight="1">
      <c r="E454" s="18"/>
    </row>
    <row r="455" spans="5:5" ht="13.5" customHeight="1">
      <c r="E455" s="18"/>
    </row>
    <row r="456" spans="5:5" ht="13.5" customHeight="1">
      <c r="E456" s="18"/>
    </row>
    <row r="457" spans="5:5" ht="13.5" customHeight="1">
      <c r="E457" s="18"/>
    </row>
    <row r="458" spans="5:5" ht="13.5" customHeight="1">
      <c r="E458" s="18"/>
    </row>
    <row r="459" spans="5:5" ht="13.5" customHeight="1">
      <c r="E459" s="18"/>
    </row>
    <row r="460" spans="5:5" ht="13.5" customHeight="1">
      <c r="E460" s="18"/>
    </row>
    <row r="461" spans="5:5" ht="13.5" customHeight="1">
      <c r="E461" s="18"/>
    </row>
    <row r="462" spans="5:5" ht="13.5" customHeight="1">
      <c r="E462" s="18"/>
    </row>
    <row r="463" spans="5:5" ht="13.5" customHeight="1">
      <c r="E463" s="18"/>
    </row>
    <row r="464" spans="5:5" ht="13.5" customHeight="1">
      <c r="E464" s="18"/>
    </row>
    <row r="465" spans="5:5" ht="13.5" customHeight="1">
      <c r="E465" s="18"/>
    </row>
    <row r="466" spans="5:5" ht="13.5" customHeight="1">
      <c r="E466" s="18"/>
    </row>
    <row r="467" spans="5:5" ht="13.5" customHeight="1">
      <c r="E467" s="18"/>
    </row>
    <row r="468" spans="5:5" ht="13.5" customHeight="1">
      <c r="E468" s="18"/>
    </row>
    <row r="469" spans="5:5" ht="13.5" customHeight="1">
      <c r="E469" s="18"/>
    </row>
    <row r="470" spans="5:5" ht="13.5" customHeight="1">
      <c r="E470" s="18"/>
    </row>
    <row r="471" spans="5:5" ht="13.5" customHeight="1">
      <c r="E471" s="18"/>
    </row>
    <row r="472" spans="5:5" ht="13.5" customHeight="1">
      <c r="E472" s="18"/>
    </row>
    <row r="473" spans="5:5" ht="13.5" customHeight="1">
      <c r="E473" s="18"/>
    </row>
    <row r="474" spans="5:5" ht="13.5" customHeight="1">
      <c r="E474" s="18"/>
    </row>
    <row r="475" spans="5:5" ht="13.5" customHeight="1">
      <c r="E475" s="18"/>
    </row>
    <row r="476" spans="5:5" ht="13.5" customHeight="1">
      <c r="E476" s="18"/>
    </row>
    <row r="477" spans="5:5" ht="13.5" customHeight="1">
      <c r="E477" s="18"/>
    </row>
    <row r="478" spans="5:5" ht="13.5" customHeight="1">
      <c r="E478" s="18"/>
    </row>
    <row r="479" spans="5:5" ht="13.5" customHeight="1">
      <c r="E479" s="18"/>
    </row>
    <row r="480" spans="5:5" ht="13.5" customHeight="1">
      <c r="E480" s="18"/>
    </row>
    <row r="481" spans="5:5" ht="13.5" customHeight="1">
      <c r="E481" s="18"/>
    </row>
    <row r="482" spans="5:5" ht="13.5" customHeight="1">
      <c r="E482" s="18"/>
    </row>
    <row r="483" spans="5:5" ht="13.5" customHeight="1">
      <c r="E483" s="18"/>
    </row>
    <row r="484" spans="5:5" ht="13.5" customHeight="1">
      <c r="E484" s="18"/>
    </row>
    <row r="485" spans="5:5" ht="13.5" customHeight="1">
      <c r="E485" s="18"/>
    </row>
    <row r="486" spans="5:5" ht="13.5" customHeight="1">
      <c r="E486" s="18"/>
    </row>
    <row r="487" spans="5:5" ht="13.5" customHeight="1">
      <c r="E487" s="18"/>
    </row>
    <row r="488" spans="5:5" ht="13.5" customHeight="1">
      <c r="E488" s="18"/>
    </row>
    <row r="489" spans="5:5" ht="13.5" customHeight="1">
      <c r="E489" s="18"/>
    </row>
    <row r="490" spans="5:5" ht="13.5" customHeight="1">
      <c r="E490" s="18"/>
    </row>
    <row r="491" spans="5:5" ht="13.5" customHeight="1">
      <c r="E491" s="18"/>
    </row>
    <row r="492" spans="5:5" ht="13.5" customHeight="1">
      <c r="E492" s="18"/>
    </row>
    <row r="493" spans="5:5" ht="13.5" customHeight="1">
      <c r="E493" s="18"/>
    </row>
    <row r="494" spans="5:5" ht="13.5" customHeight="1">
      <c r="E494" s="18"/>
    </row>
    <row r="495" spans="5:5" ht="13.5" customHeight="1">
      <c r="E495" s="18"/>
    </row>
    <row r="496" spans="5:5" ht="13.5" customHeight="1">
      <c r="E496" s="18"/>
    </row>
    <row r="497" spans="5:5" ht="13.5" customHeight="1">
      <c r="E497" s="18"/>
    </row>
    <row r="498" spans="5:5" ht="13.5" customHeight="1">
      <c r="E498" s="18"/>
    </row>
    <row r="499" spans="5:5" ht="13.5" customHeight="1">
      <c r="E499" s="18"/>
    </row>
    <row r="500" spans="5:5" ht="13.5" customHeight="1">
      <c r="E500" s="18"/>
    </row>
    <row r="501" spans="5:5" ht="13.5" customHeight="1">
      <c r="E501" s="18"/>
    </row>
    <row r="502" spans="5:5" ht="13.5" customHeight="1">
      <c r="E502" s="18"/>
    </row>
    <row r="503" spans="5:5" ht="13.5" customHeight="1">
      <c r="E503" s="18"/>
    </row>
    <row r="504" spans="5:5" ht="13.5" customHeight="1">
      <c r="E504" s="18"/>
    </row>
    <row r="505" spans="5:5" ht="13.5" customHeight="1">
      <c r="E505" s="18"/>
    </row>
    <row r="506" spans="5:5" ht="13.5" customHeight="1">
      <c r="E506" s="18"/>
    </row>
    <row r="507" spans="5:5" ht="13.5" customHeight="1">
      <c r="E507" s="18"/>
    </row>
    <row r="508" spans="5:5" ht="13.5" customHeight="1">
      <c r="E508" s="18"/>
    </row>
    <row r="509" spans="5:5" ht="13.5" customHeight="1">
      <c r="E509" s="18"/>
    </row>
    <row r="510" spans="5:5" ht="13.5" customHeight="1">
      <c r="E510" s="18"/>
    </row>
    <row r="511" spans="5:5" ht="13.5" customHeight="1">
      <c r="E511" s="18"/>
    </row>
    <row r="512" spans="5:5" ht="13.5" customHeight="1">
      <c r="E512" s="18"/>
    </row>
    <row r="513" spans="5:5" ht="13.5" customHeight="1">
      <c r="E513" s="18"/>
    </row>
    <row r="514" spans="5:5" ht="13.5" customHeight="1">
      <c r="E514" s="18"/>
    </row>
    <row r="515" spans="5:5" ht="13.5" customHeight="1">
      <c r="E515" s="18"/>
    </row>
    <row r="516" spans="5:5" ht="13.5" customHeight="1">
      <c r="E516" s="18"/>
    </row>
    <row r="517" spans="5:5" ht="13.5" customHeight="1">
      <c r="E517" s="18"/>
    </row>
    <row r="518" spans="5:5" ht="13.5" customHeight="1">
      <c r="E518" s="18"/>
    </row>
    <row r="519" spans="5:5" ht="13.5" customHeight="1">
      <c r="E519" s="18"/>
    </row>
    <row r="520" spans="5:5" ht="13.5" customHeight="1">
      <c r="E520" s="18"/>
    </row>
    <row r="521" spans="5:5" ht="13.5" customHeight="1">
      <c r="E521" s="18"/>
    </row>
    <row r="522" spans="5:5" ht="13.5" customHeight="1">
      <c r="E522" s="18"/>
    </row>
    <row r="523" spans="5:5" ht="13.5" customHeight="1">
      <c r="E523" s="18"/>
    </row>
    <row r="524" spans="5:5" ht="13.5" customHeight="1">
      <c r="E524" s="18"/>
    </row>
    <row r="525" spans="5:5" ht="13.5" customHeight="1">
      <c r="E525" s="18"/>
    </row>
    <row r="526" spans="5:5" ht="13.5" customHeight="1">
      <c r="E526" s="18"/>
    </row>
    <row r="527" spans="5:5" ht="13.5" customHeight="1">
      <c r="E527" s="18"/>
    </row>
    <row r="528" spans="5:5" ht="13.5" customHeight="1">
      <c r="E528" s="18"/>
    </row>
    <row r="529" spans="5:5" ht="13.5" customHeight="1">
      <c r="E529" s="18"/>
    </row>
    <row r="530" spans="5:5" ht="13.5" customHeight="1">
      <c r="E530" s="18"/>
    </row>
    <row r="531" spans="5:5" ht="13.5" customHeight="1">
      <c r="E531" s="18"/>
    </row>
    <row r="532" spans="5:5" ht="13.5" customHeight="1">
      <c r="E532" s="18"/>
    </row>
    <row r="533" spans="5:5" ht="13.5" customHeight="1">
      <c r="E533" s="18"/>
    </row>
    <row r="534" spans="5:5" ht="13.5" customHeight="1">
      <c r="E534" s="18"/>
    </row>
    <row r="535" spans="5:5" ht="13.5" customHeight="1">
      <c r="E535" s="18"/>
    </row>
    <row r="536" spans="5:5" ht="13.5" customHeight="1">
      <c r="E536" s="18"/>
    </row>
    <row r="537" spans="5:5" ht="13.5" customHeight="1">
      <c r="E537" s="18"/>
    </row>
    <row r="538" spans="5:5" ht="13.5" customHeight="1">
      <c r="E538" s="18"/>
    </row>
    <row r="539" spans="5:5" ht="13.5" customHeight="1">
      <c r="E539" s="18"/>
    </row>
    <row r="540" spans="5:5" ht="13.5" customHeight="1">
      <c r="E540" s="18"/>
    </row>
    <row r="541" spans="5:5" ht="13.5" customHeight="1">
      <c r="E541" s="18"/>
    </row>
    <row r="542" spans="5:5" ht="13.5" customHeight="1">
      <c r="E542" s="18"/>
    </row>
    <row r="543" spans="5:5" ht="13.5" customHeight="1">
      <c r="E543" s="18"/>
    </row>
    <row r="544" spans="5:5" ht="13.5" customHeight="1">
      <c r="E544" s="18"/>
    </row>
    <row r="545" spans="5:5" ht="13.5" customHeight="1">
      <c r="E545" s="18"/>
    </row>
    <row r="546" spans="5:5" ht="13.5" customHeight="1">
      <c r="E546" s="18"/>
    </row>
    <row r="547" spans="5:5" ht="13.5" customHeight="1">
      <c r="E547" s="18"/>
    </row>
    <row r="548" spans="5:5" ht="13.5" customHeight="1">
      <c r="E548" s="18"/>
    </row>
    <row r="549" spans="5:5" ht="13.5" customHeight="1">
      <c r="E549" s="18"/>
    </row>
    <row r="550" spans="5:5" ht="13.5" customHeight="1">
      <c r="E550" s="18"/>
    </row>
    <row r="551" spans="5:5" ht="13.5" customHeight="1">
      <c r="E551" s="18"/>
    </row>
    <row r="552" spans="5:5" ht="13.5" customHeight="1">
      <c r="E552" s="18"/>
    </row>
    <row r="553" spans="5:5" ht="13.5" customHeight="1">
      <c r="E553" s="18"/>
    </row>
    <row r="554" spans="5:5" ht="13.5" customHeight="1">
      <c r="E554" s="18"/>
    </row>
    <row r="555" spans="5:5" ht="13.5" customHeight="1">
      <c r="E555" s="18"/>
    </row>
    <row r="556" spans="5:5" ht="13.5" customHeight="1">
      <c r="E556" s="18"/>
    </row>
    <row r="557" spans="5:5" ht="13.5" customHeight="1">
      <c r="E557" s="18"/>
    </row>
    <row r="558" spans="5:5" ht="13.5" customHeight="1">
      <c r="E558" s="18"/>
    </row>
    <row r="559" spans="5:5" ht="13.5" customHeight="1">
      <c r="E559" s="18"/>
    </row>
    <row r="560" spans="5:5" ht="13.5" customHeight="1">
      <c r="E560" s="18"/>
    </row>
    <row r="561" spans="5:5" ht="13.5" customHeight="1">
      <c r="E561" s="18"/>
    </row>
    <row r="562" spans="5:5" ht="13.5" customHeight="1">
      <c r="E562" s="18"/>
    </row>
    <row r="563" spans="5:5" ht="13.5" customHeight="1">
      <c r="E563" s="18"/>
    </row>
    <row r="564" spans="5:5" ht="13.5" customHeight="1">
      <c r="E564" s="18"/>
    </row>
    <row r="565" spans="5:5" ht="13.5" customHeight="1">
      <c r="E565" s="18"/>
    </row>
    <row r="566" spans="5:5" ht="13.5" customHeight="1">
      <c r="E566" s="18"/>
    </row>
    <row r="567" spans="5:5" ht="13.5" customHeight="1">
      <c r="E567" s="18"/>
    </row>
    <row r="568" spans="5:5" ht="13.5" customHeight="1">
      <c r="E568" s="18"/>
    </row>
    <row r="569" spans="5:5" ht="13.5" customHeight="1">
      <c r="E569" s="18"/>
    </row>
    <row r="570" spans="5:5" ht="13.5" customHeight="1">
      <c r="E570" s="18"/>
    </row>
    <row r="571" spans="5:5" ht="13.5" customHeight="1">
      <c r="E571" s="18"/>
    </row>
    <row r="572" spans="5:5" ht="13.5" customHeight="1">
      <c r="E572" s="18"/>
    </row>
    <row r="573" spans="5:5" ht="13.5" customHeight="1">
      <c r="E573" s="18"/>
    </row>
    <row r="574" spans="5:5" ht="13.5" customHeight="1">
      <c r="E574" s="18"/>
    </row>
    <row r="575" spans="5:5" ht="13.5" customHeight="1">
      <c r="E575" s="18"/>
    </row>
    <row r="576" spans="5:5" ht="13.5" customHeight="1">
      <c r="E576" s="18"/>
    </row>
    <row r="577" spans="5:5" ht="13.5" customHeight="1">
      <c r="E577" s="18"/>
    </row>
    <row r="578" spans="5:5" ht="13.5" customHeight="1">
      <c r="E578" s="18"/>
    </row>
    <row r="579" spans="5:5" ht="13.5" customHeight="1">
      <c r="E579" s="18"/>
    </row>
    <row r="580" spans="5:5" ht="13.5" customHeight="1">
      <c r="E580" s="18"/>
    </row>
    <row r="581" spans="5:5" ht="13.5" customHeight="1">
      <c r="E581" s="18"/>
    </row>
    <row r="582" spans="5:5" ht="13.5" customHeight="1">
      <c r="E582" s="18"/>
    </row>
    <row r="583" spans="5:5" ht="13.5" customHeight="1">
      <c r="E583" s="18"/>
    </row>
    <row r="584" spans="5:5" ht="13.5" customHeight="1">
      <c r="E584" s="18"/>
    </row>
    <row r="585" spans="5:5" ht="13.5" customHeight="1">
      <c r="E585" s="18"/>
    </row>
    <row r="586" spans="5:5" ht="13.5" customHeight="1">
      <c r="E586" s="18"/>
    </row>
    <row r="587" spans="5:5" ht="13.5" customHeight="1">
      <c r="E587" s="18"/>
    </row>
    <row r="588" spans="5:5" ht="13.5" customHeight="1">
      <c r="E588" s="18"/>
    </row>
    <row r="589" spans="5:5" ht="13.5" customHeight="1">
      <c r="E589" s="18"/>
    </row>
    <row r="590" spans="5:5" ht="13.5" customHeight="1">
      <c r="E590" s="18"/>
    </row>
    <row r="591" spans="5:5" ht="13.5" customHeight="1">
      <c r="E591" s="18"/>
    </row>
    <row r="592" spans="5:5" ht="13.5" customHeight="1">
      <c r="E592" s="18"/>
    </row>
    <row r="593" spans="5:5" ht="13.5" customHeight="1">
      <c r="E593" s="18"/>
    </row>
    <row r="594" spans="5:5" ht="13.5" customHeight="1">
      <c r="E594" s="18"/>
    </row>
    <row r="595" spans="5:5" ht="13.5" customHeight="1">
      <c r="E595" s="18"/>
    </row>
    <row r="596" spans="5:5" ht="13.5" customHeight="1">
      <c r="E596" s="18"/>
    </row>
    <row r="597" spans="5:5" ht="13.5" customHeight="1">
      <c r="E597" s="18"/>
    </row>
    <row r="598" spans="5:5" ht="13.5" customHeight="1">
      <c r="E598" s="18"/>
    </row>
    <row r="599" spans="5:5" ht="13.5" customHeight="1">
      <c r="E599" s="18"/>
    </row>
    <row r="600" spans="5:5" ht="13.5" customHeight="1">
      <c r="E600" s="18"/>
    </row>
    <row r="601" spans="5:5" ht="13.5" customHeight="1">
      <c r="E601" s="18"/>
    </row>
    <row r="602" spans="5:5" ht="13.5" customHeight="1">
      <c r="E602" s="18"/>
    </row>
    <row r="603" spans="5:5" ht="13.5" customHeight="1">
      <c r="E603" s="18"/>
    </row>
    <row r="604" spans="5:5" ht="13.5" customHeight="1">
      <c r="E604" s="18"/>
    </row>
    <row r="605" spans="5:5" ht="13.5" customHeight="1">
      <c r="E605" s="18"/>
    </row>
    <row r="606" spans="5:5" ht="13.5" customHeight="1">
      <c r="E606" s="18"/>
    </row>
    <row r="607" spans="5:5" ht="13.5" customHeight="1">
      <c r="E607" s="18"/>
    </row>
    <row r="608" spans="5:5" ht="13.5" customHeight="1">
      <c r="E608" s="18"/>
    </row>
    <row r="609" spans="5:5" ht="13.5" customHeight="1">
      <c r="E609" s="18"/>
    </row>
    <row r="610" spans="5:5" ht="13.5" customHeight="1">
      <c r="E610" s="18"/>
    </row>
    <row r="611" spans="5:5" ht="13.5" customHeight="1">
      <c r="E611" s="18"/>
    </row>
    <row r="612" spans="5:5" ht="13.5" customHeight="1">
      <c r="E612" s="18"/>
    </row>
    <row r="613" spans="5:5" ht="13.5" customHeight="1">
      <c r="E613" s="18"/>
    </row>
    <row r="614" spans="5:5" ht="13.5" customHeight="1">
      <c r="E614" s="18"/>
    </row>
    <row r="615" spans="5:5" ht="13.5" customHeight="1">
      <c r="E615" s="18"/>
    </row>
    <row r="616" spans="5:5" ht="13.5" customHeight="1">
      <c r="E616" s="18"/>
    </row>
    <row r="617" spans="5:5" ht="13.5" customHeight="1">
      <c r="E617" s="18"/>
    </row>
    <row r="618" spans="5:5" ht="13.5" customHeight="1">
      <c r="E618" s="18"/>
    </row>
    <row r="619" spans="5:5" ht="13.5" customHeight="1">
      <c r="E619" s="18"/>
    </row>
    <row r="620" spans="5:5" ht="13.5" customHeight="1">
      <c r="E620" s="18"/>
    </row>
    <row r="621" spans="5:5" ht="13.5" customHeight="1">
      <c r="E621" s="18"/>
    </row>
    <row r="622" spans="5:5" ht="13.5" customHeight="1">
      <c r="E622" s="18"/>
    </row>
    <row r="623" spans="5:5" ht="13.5" customHeight="1">
      <c r="E623" s="18"/>
    </row>
    <row r="624" spans="5:5" ht="13.5" customHeight="1">
      <c r="E624" s="18"/>
    </row>
    <row r="625" spans="5:5" ht="13.5" customHeight="1">
      <c r="E625" s="18"/>
    </row>
    <row r="626" spans="5:5" ht="13.5" customHeight="1">
      <c r="E626" s="18"/>
    </row>
    <row r="627" spans="5:5" ht="13.5" customHeight="1">
      <c r="E627" s="18"/>
    </row>
    <row r="628" spans="5:5" ht="13.5" customHeight="1">
      <c r="E628" s="18"/>
    </row>
    <row r="629" spans="5:5" ht="13.5" customHeight="1">
      <c r="E629" s="18"/>
    </row>
    <row r="630" spans="5:5" ht="13.5" customHeight="1">
      <c r="E630" s="18"/>
    </row>
    <row r="631" spans="5:5" ht="13.5" customHeight="1">
      <c r="E631" s="18"/>
    </row>
    <row r="632" spans="5:5" ht="13.5" customHeight="1">
      <c r="E632" s="18"/>
    </row>
    <row r="633" spans="5:5" ht="13.5" customHeight="1">
      <c r="E633" s="18"/>
    </row>
    <row r="634" spans="5:5" ht="13.5" customHeight="1">
      <c r="E634" s="18"/>
    </row>
    <row r="635" spans="5:5" ht="13.5" customHeight="1">
      <c r="E635" s="18"/>
    </row>
    <row r="636" spans="5:5" ht="13.5" customHeight="1">
      <c r="E636" s="18"/>
    </row>
    <row r="637" spans="5:5" ht="13.5" customHeight="1">
      <c r="E637" s="18"/>
    </row>
    <row r="638" spans="5:5" ht="13.5" customHeight="1">
      <c r="E638" s="18"/>
    </row>
    <row r="639" spans="5:5" ht="13.5" customHeight="1">
      <c r="E639" s="18"/>
    </row>
    <row r="640" spans="5:5" ht="13.5" customHeight="1">
      <c r="E640" s="18"/>
    </row>
    <row r="641" spans="5:5" ht="13.5" customHeight="1">
      <c r="E641" s="18"/>
    </row>
    <row r="642" spans="5:5" ht="13.5" customHeight="1">
      <c r="E642" s="18"/>
    </row>
    <row r="643" spans="5:5" ht="13.5" customHeight="1">
      <c r="E643" s="18"/>
    </row>
    <row r="644" spans="5:5" ht="13.5" customHeight="1">
      <c r="E644" s="18"/>
    </row>
    <row r="645" spans="5:5" ht="13.5" customHeight="1">
      <c r="E645" s="18"/>
    </row>
    <row r="646" spans="5:5" ht="13.5" customHeight="1">
      <c r="E646" s="18"/>
    </row>
    <row r="647" spans="5:5" ht="13.5" customHeight="1">
      <c r="E647" s="18"/>
    </row>
    <row r="648" spans="5:5" ht="13.5" customHeight="1">
      <c r="E648" s="18"/>
    </row>
    <row r="649" spans="5:5" ht="13.5" customHeight="1">
      <c r="E649" s="18"/>
    </row>
    <row r="650" spans="5:5" ht="13.5" customHeight="1">
      <c r="E650" s="18"/>
    </row>
    <row r="651" spans="5:5" ht="13.5" customHeight="1">
      <c r="E651" s="18"/>
    </row>
    <row r="652" spans="5:5" ht="13.5" customHeight="1">
      <c r="E652" s="18"/>
    </row>
    <row r="653" spans="5:5" ht="13.5" customHeight="1">
      <c r="E653" s="18"/>
    </row>
    <row r="654" spans="5:5" ht="13.5" customHeight="1">
      <c r="E654" s="18"/>
    </row>
    <row r="655" spans="5:5" ht="13.5" customHeight="1">
      <c r="E655" s="18"/>
    </row>
    <row r="656" spans="5:5" ht="13.5" customHeight="1">
      <c r="E656" s="18"/>
    </row>
    <row r="657" spans="5:5" ht="13.5" customHeight="1">
      <c r="E657" s="18"/>
    </row>
    <row r="658" spans="5:5" ht="13.5" customHeight="1">
      <c r="E658" s="18"/>
    </row>
    <row r="659" spans="5:5" ht="13.5" customHeight="1">
      <c r="E659" s="18"/>
    </row>
    <row r="660" spans="5:5" ht="13.5" customHeight="1">
      <c r="E660" s="18"/>
    </row>
    <row r="661" spans="5:5" ht="13.5" customHeight="1">
      <c r="E661" s="18"/>
    </row>
    <row r="662" spans="5:5" ht="13.5" customHeight="1">
      <c r="E662" s="18"/>
    </row>
    <row r="663" spans="5:5" ht="13.5" customHeight="1">
      <c r="E663" s="18"/>
    </row>
    <row r="664" spans="5:5" ht="13.5" customHeight="1">
      <c r="E664" s="18"/>
    </row>
    <row r="665" spans="5:5" ht="13.5" customHeight="1">
      <c r="E665" s="18"/>
    </row>
    <row r="666" spans="5:5" ht="13.5" customHeight="1">
      <c r="E666" s="18"/>
    </row>
    <row r="667" spans="5:5" ht="13.5" customHeight="1">
      <c r="E667" s="18"/>
    </row>
    <row r="668" spans="5:5" ht="13.5" customHeight="1">
      <c r="E668" s="18"/>
    </row>
    <row r="669" spans="5:5" ht="13.5" customHeight="1">
      <c r="E669" s="18"/>
    </row>
    <row r="670" spans="5:5" ht="13.5" customHeight="1">
      <c r="E670" s="18"/>
    </row>
    <row r="671" spans="5:5" ht="13.5" customHeight="1">
      <c r="E671" s="18"/>
    </row>
    <row r="672" spans="5:5" ht="13.5" customHeight="1">
      <c r="E672" s="18"/>
    </row>
    <row r="673" spans="5:5" ht="13.5" customHeight="1">
      <c r="E673" s="18"/>
    </row>
    <row r="674" spans="5:5" ht="13.5" customHeight="1">
      <c r="E674" s="18"/>
    </row>
    <row r="675" spans="5:5" ht="13.5" customHeight="1">
      <c r="E675" s="18"/>
    </row>
    <row r="676" spans="5:5" ht="13.5" customHeight="1">
      <c r="E676" s="18"/>
    </row>
    <row r="677" spans="5:5" ht="13.5" customHeight="1">
      <c r="E677" s="18"/>
    </row>
    <row r="678" spans="5:5" ht="13.5" customHeight="1">
      <c r="E678" s="18"/>
    </row>
    <row r="679" spans="5:5" ht="13.5" customHeight="1">
      <c r="E679" s="18"/>
    </row>
    <row r="680" spans="5:5" ht="13.5" customHeight="1">
      <c r="E680" s="18"/>
    </row>
    <row r="681" spans="5:5" ht="13.5" customHeight="1">
      <c r="E681" s="18"/>
    </row>
    <row r="682" spans="5:5" ht="13.5" customHeight="1">
      <c r="E682" s="18"/>
    </row>
    <row r="683" spans="5:5" ht="13.5" customHeight="1">
      <c r="E683" s="18"/>
    </row>
    <row r="684" spans="5:5" ht="13.5" customHeight="1">
      <c r="E684" s="18"/>
    </row>
    <row r="685" spans="5:5" ht="13.5" customHeight="1">
      <c r="E685" s="18"/>
    </row>
    <row r="686" spans="5:5" ht="13.5" customHeight="1">
      <c r="E686" s="18"/>
    </row>
    <row r="687" spans="5:5" ht="13.5" customHeight="1">
      <c r="E687" s="18"/>
    </row>
    <row r="688" spans="5:5" ht="13.5" customHeight="1">
      <c r="E688" s="18"/>
    </row>
    <row r="689" spans="5:5" ht="13.5" customHeight="1">
      <c r="E689" s="18"/>
    </row>
    <row r="690" spans="5:5" ht="13.5" customHeight="1">
      <c r="E690" s="18"/>
    </row>
    <row r="691" spans="5:5" ht="13.5" customHeight="1">
      <c r="E691" s="18"/>
    </row>
    <row r="692" spans="5:5" ht="13.5" customHeight="1">
      <c r="E692" s="18"/>
    </row>
    <row r="693" spans="5:5" ht="13.5" customHeight="1">
      <c r="E693" s="18"/>
    </row>
    <row r="694" spans="5:5" ht="13.5" customHeight="1">
      <c r="E694" s="18"/>
    </row>
    <row r="695" spans="5:5" ht="13.5" customHeight="1">
      <c r="E695" s="18"/>
    </row>
    <row r="696" spans="5:5" ht="13.5" customHeight="1">
      <c r="E696" s="18"/>
    </row>
    <row r="697" spans="5:5" ht="13.5" customHeight="1">
      <c r="E697" s="18"/>
    </row>
    <row r="698" spans="5:5" ht="13.5" customHeight="1">
      <c r="E698" s="18"/>
    </row>
    <row r="699" spans="5:5" ht="13.5" customHeight="1">
      <c r="E699" s="18"/>
    </row>
    <row r="700" spans="5:5" ht="13.5" customHeight="1">
      <c r="E700" s="18"/>
    </row>
    <row r="701" spans="5:5" ht="13.5" customHeight="1">
      <c r="E701" s="18"/>
    </row>
    <row r="702" spans="5:5" ht="13.5" customHeight="1">
      <c r="E702" s="18"/>
    </row>
    <row r="703" spans="5:5" ht="13.5" customHeight="1">
      <c r="E703" s="18"/>
    </row>
    <row r="704" spans="5:5" ht="13.5" customHeight="1">
      <c r="E704" s="18"/>
    </row>
    <row r="705" spans="5:5" ht="13.5" customHeight="1">
      <c r="E705" s="18"/>
    </row>
    <row r="706" spans="5:5" ht="13.5" customHeight="1">
      <c r="E706" s="18"/>
    </row>
    <row r="707" spans="5:5" ht="13.5" customHeight="1">
      <c r="E707" s="18"/>
    </row>
    <row r="708" spans="5:5" ht="13.5" customHeight="1">
      <c r="E708" s="18"/>
    </row>
    <row r="709" spans="5:5" ht="13.5" customHeight="1">
      <c r="E709" s="18"/>
    </row>
    <row r="710" spans="5:5" ht="13.5" customHeight="1">
      <c r="E710" s="18"/>
    </row>
    <row r="711" spans="5:5" ht="13.5" customHeight="1">
      <c r="E711" s="18"/>
    </row>
    <row r="712" spans="5:5" ht="13.5" customHeight="1">
      <c r="E712" s="18"/>
    </row>
    <row r="713" spans="5:5" ht="13.5" customHeight="1">
      <c r="E713" s="18"/>
    </row>
    <row r="714" spans="5:5" ht="13.5" customHeight="1">
      <c r="E714" s="18"/>
    </row>
    <row r="715" spans="5:5" ht="13.5" customHeight="1">
      <c r="E715" s="18"/>
    </row>
    <row r="716" spans="5:5" ht="13.5" customHeight="1">
      <c r="E716" s="18"/>
    </row>
    <row r="717" spans="5:5" ht="13.5" customHeight="1">
      <c r="E717" s="18"/>
    </row>
    <row r="718" spans="5:5" ht="13.5" customHeight="1">
      <c r="E718" s="18"/>
    </row>
    <row r="719" spans="5:5" ht="13.5" customHeight="1">
      <c r="E719" s="18"/>
    </row>
    <row r="720" spans="5:5" ht="13.5" customHeight="1">
      <c r="E720" s="18"/>
    </row>
    <row r="721" spans="5:5" ht="13.5" customHeight="1">
      <c r="E721" s="18"/>
    </row>
    <row r="722" spans="5:5" ht="13.5" customHeight="1">
      <c r="E722" s="18"/>
    </row>
    <row r="723" spans="5:5" ht="13.5" customHeight="1">
      <c r="E723" s="18"/>
    </row>
    <row r="724" spans="5:5" ht="13.5" customHeight="1">
      <c r="E724" s="18"/>
    </row>
    <row r="725" spans="5:5" ht="13.5" customHeight="1">
      <c r="E725" s="18"/>
    </row>
    <row r="726" spans="5:5" ht="13.5" customHeight="1">
      <c r="E726" s="18"/>
    </row>
    <row r="727" spans="5:5" ht="13.5" customHeight="1">
      <c r="E727" s="18"/>
    </row>
    <row r="728" spans="5:5" ht="13.5" customHeight="1">
      <c r="E728" s="18"/>
    </row>
    <row r="729" spans="5:5" ht="13.5" customHeight="1">
      <c r="E729" s="18"/>
    </row>
    <row r="730" spans="5:5" ht="13.5" customHeight="1">
      <c r="E730" s="18"/>
    </row>
    <row r="731" spans="5:5" ht="13.5" customHeight="1">
      <c r="E731" s="18"/>
    </row>
    <row r="732" spans="5:5" ht="13.5" customHeight="1">
      <c r="E732" s="18"/>
    </row>
    <row r="733" spans="5:5" ht="13.5" customHeight="1">
      <c r="E733" s="18"/>
    </row>
    <row r="734" spans="5:5" ht="13.5" customHeight="1">
      <c r="E734" s="18"/>
    </row>
    <row r="735" spans="5:5" ht="13.5" customHeight="1">
      <c r="E735" s="18"/>
    </row>
    <row r="736" spans="5:5" ht="13.5" customHeight="1">
      <c r="E736" s="18"/>
    </row>
    <row r="737" spans="5:5" ht="13.5" customHeight="1">
      <c r="E737" s="18"/>
    </row>
    <row r="738" spans="5:5" ht="13.5" customHeight="1">
      <c r="E738" s="18"/>
    </row>
    <row r="739" spans="5:5" ht="13.5" customHeight="1">
      <c r="E739" s="18"/>
    </row>
    <row r="740" spans="5:5" ht="13.5" customHeight="1">
      <c r="E740" s="18"/>
    </row>
    <row r="741" spans="5:5" ht="13.5" customHeight="1">
      <c r="E741" s="18"/>
    </row>
    <row r="742" spans="5:5" ht="13.5" customHeight="1">
      <c r="E742" s="18"/>
    </row>
    <row r="743" spans="5:5" ht="13.5" customHeight="1">
      <c r="E743" s="18"/>
    </row>
    <row r="744" spans="5:5" ht="13.5" customHeight="1">
      <c r="E744" s="18"/>
    </row>
    <row r="745" spans="5:5" ht="13.5" customHeight="1">
      <c r="E745" s="18"/>
    </row>
    <row r="746" spans="5:5" ht="13.5" customHeight="1">
      <c r="E746" s="18"/>
    </row>
    <row r="747" spans="5:5" ht="13.5" customHeight="1">
      <c r="E747" s="18"/>
    </row>
    <row r="748" spans="5:5" ht="13.5" customHeight="1">
      <c r="E748" s="18"/>
    </row>
    <row r="749" spans="5:5" ht="13.5" customHeight="1">
      <c r="E749" s="18"/>
    </row>
    <row r="750" spans="5:5" ht="13.5" customHeight="1">
      <c r="E750" s="18"/>
    </row>
    <row r="751" spans="5:5" ht="13.5" customHeight="1">
      <c r="E751" s="18"/>
    </row>
    <row r="752" spans="5:5" ht="13.5" customHeight="1">
      <c r="E752" s="18"/>
    </row>
    <row r="753" spans="5:5" ht="13.5" customHeight="1">
      <c r="E753" s="18"/>
    </row>
    <row r="754" spans="5:5" ht="13.5" customHeight="1">
      <c r="E754" s="18"/>
    </row>
    <row r="755" spans="5:5" ht="13.5" customHeight="1">
      <c r="E755" s="18"/>
    </row>
    <row r="756" spans="5:5" ht="13.5" customHeight="1">
      <c r="E756" s="18"/>
    </row>
    <row r="757" spans="5:5" ht="13.5" customHeight="1">
      <c r="E757" s="18"/>
    </row>
    <row r="758" spans="5:5" ht="13.5" customHeight="1">
      <c r="E758" s="18"/>
    </row>
    <row r="759" spans="5:5" ht="13.5" customHeight="1">
      <c r="E759" s="18"/>
    </row>
    <row r="760" spans="5:5" ht="13.5" customHeight="1">
      <c r="E760" s="18"/>
    </row>
    <row r="761" spans="5:5" ht="13.5" customHeight="1">
      <c r="E761" s="18"/>
    </row>
    <row r="762" spans="5:5" ht="13.5" customHeight="1">
      <c r="E762" s="18"/>
    </row>
    <row r="763" spans="5:5" ht="13.5" customHeight="1">
      <c r="E763" s="18"/>
    </row>
    <row r="764" spans="5:5" ht="13.5" customHeight="1">
      <c r="E764" s="18"/>
    </row>
    <row r="765" spans="5:5" ht="13.5" customHeight="1">
      <c r="E765" s="18"/>
    </row>
    <row r="766" spans="5:5" ht="13.5" customHeight="1">
      <c r="E766" s="18"/>
    </row>
    <row r="767" spans="5:5" ht="13.5" customHeight="1">
      <c r="E767" s="18"/>
    </row>
    <row r="768" spans="5:5" ht="13.5" customHeight="1">
      <c r="E768" s="18"/>
    </row>
    <row r="769" spans="5:5" ht="13.5" customHeight="1">
      <c r="E769" s="18"/>
    </row>
    <row r="770" spans="5:5" ht="13.5" customHeight="1">
      <c r="E770" s="18"/>
    </row>
    <row r="771" spans="5:5" ht="13.5" customHeight="1">
      <c r="E771" s="18"/>
    </row>
    <row r="772" spans="5:5" ht="13.5" customHeight="1">
      <c r="E772" s="18"/>
    </row>
    <row r="773" spans="5:5" ht="13.5" customHeight="1">
      <c r="E773" s="18"/>
    </row>
    <row r="774" spans="5:5" ht="13.5" customHeight="1">
      <c r="E774" s="18"/>
    </row>
    <row r="775" spans="5:5" ht="13.5" customHeight="1">
      <c r="E775" s="18"/>
    </row>
    <row r="776" spans="5:5" ht="13.5" customHeight="1">
      <c r="E776" s="18"/>
    </row>
    <row r="777" spans="5:5" ht="13.5" customHeight="1">
      <c r="E777" s="18"/>
    </row>
    <row r="778" spans="5:5" ht="13.5" customHeight="1">
      <c r="E778" s="18"/>
    </row>
    <row r="779" spans="5:5" ht="13.5" customHeight="1">
      <c r="E779" s="18"/>
    </row>
    <row r="780" spans="5:5" ht="13.5" customHeight="1">
      <c r="E780" s="18"/>
    </row>
    <row r="781" spans="5:5" ht="13.5" customHeight="1">
      <c r="E781" s="18"/>
    </row>
    <row r="782" spans="5:5" ht="13.5" customHeight="1">
      <c r="E782" s="18"/>
    </row>
    <row r="783" spans="5:5" ht="13.5" customHeight="1">
      <c r="E783" s="18"/>
    </row>
    <row r="784" spans="5:5" ht="13.5" customHeight="1">
      <c r="E784" s="18"/>
    </row>
    <row r="785" spans="5:5" ht="13.5" customHeight="1">
      <c r="E785" s="18"/>
    </row>
    <row r="786" spans="5:5" ht="13.5" customHeight="1">
      <c r="E786" s="18"/>
    </row>
    <row r="787" spans="5:5" ht="13.5" customHeight="1">
      <c r="E787" s="18"/>
    </row>
    <row r="788" spans="5:5" ht="13.5" customHeight="1">
      <c r="E788" s="18"/>
    </row>
    <row r="789" spans="5:5" ht="13.5" customHeight="1">
      <c r="E789" s="18"/>
    </row>
    <row r="790" spans="5:5" ht="13.5" customHeight="1">
      <c r="E790" s="18"/>
    </row>
    <row r="791" spans="5:5" ht="13.5" customHeight="1">
      <c r="E791" s="18"/>
    </row>
    <row r="792" spans="5:5" ht="13.5" customHeight="1">
      <c r="E792" s="18"/>
    </row>
    <row r="793" spans="5:5" ht="13.5" customHeight="1">
      <c r="E793" s="18"/>
    </row>
    <row r="794" spans="5:5" ht="13.5" customHeight="1">
      <c r="E794" s="18"/>
    </row>
    <row r="795" spans="5:5" ht="13.5" customHeight="1">
      <c r="E795" s="18"/>
    </row>
    <row r="796" spans="5:5" ht="13.5" customHeight="1">
      <c r="E796" s="18"/>
    </row>
    <row r="797" spans="5:5" ht="13.5" customHeight="1">
      <c r="E797" s="18"/>
    </row>
    <row r="798" spans="5:5" ht="13.5" customHeight="1">
      <c r="E798" s="18"/>
    </row>
    <row r="799" spans="5:5" ht="13.5" customHeight="1">
      <c r="E799" s="18"/>
    </row>
    <row r="800" spans="5:5" ht="13.5" customHeight="1">
      <c r="E800" s="18"/>
    </row>
    <row r="801" spans="5:5" ht="13.5" customHeight="1">
      <c r="E801" s="18"/>
    </row>
    <row r="802" spans="5:5" ht="13.5" customHeight="1">
      <c r="E802" s="18"/>
    </row>
    <row r="803" spans="5:5" ht="13.5" customHeight="1">
      <c r="E803" s="18"/>
    </row>
    <row r="804" spans="5:5" ht="13.5" customHeight="1">
      <c r="E804" s="18"/>
    </row>
    <row r="805" spans="5:5" ht="13.5" customHeight="1">
      <c r="E805" s="18"/>
    </row>
    <row r="806" spans="5:5" ht="13.5" customHeight="1">
      <c r="E806" s="18"/>
    </row>
    <row r="807" spans="5:5" ht="13.5" customHeight="1">
      <c r="E807" s="18"/>
    </row>
    <row r="808" spans="5:5" ht="13.5" customHeight="1">
      <c r="E808" s="18"/>
    </row>
    <row r="809" spans="5:5" ht="13.5" customHeight="1">
      <c r="E809" s="18"/>
    </row>
    <row r="810" spans="5:5" ht="13.5" customHeight="1">
      <c r="E810" s="18"/>
    </row>
    <row r="811" spans="5:5" ht="13.5" customHeight="1">
      <c r="E811" s="18"/>
    </row>
    <row r="812" spans="5:5" ht="13.5" customHeight="1">
      <c r="E812" s="18"/>
    </row>
    <row r="813" spans="5:5" ht="13.5" customHeight="1">
      <c r="E813" s="18"/>
    </row>
    <row r="814" spans="5:5" ht="13.5" customHeight="1">
      <c r="E814" s="18"/>
    </row>
    <row r="815" spans="5:5" ht="13.5" customHeight="1">
      <c r="E815" s="18"/>
    </row>
    <row r="816" spans="5:5" ht="13.5" customHeight="1">
      <c r="E816" s="18"/>
    </row>
    <row r="817" spans="5:5" ht="13.5" customHeight="1">
      <c r="E817" s="18"/>
    </row>
    <row r="818" spans="5:5" ht="13.5" customHeight="1">
      <c r="E818" s="18"/>
    </row>
    <row r="819" spans="5:5" ht="13.5" customHeight="1">
      <c r="E819" s="18"/>
    </row>
    <row r="820" spans="5:5" ht="13.5" customHeight="1">
      <c r="E820" s="18"/>
    </row>
    <row r="821" spans="5:5" ht="13.5" customHeight="1">
      <c r="E821" s="18"/>
    </row>
    <row r="822" spans="5:5" ht="13.5" customHeight="1">
      <c r="E822" s="18"/>
    </row>
    <row r="823" spans="5:5" ht="13.5" customHeight="1">
      <c r="E823" s="18"/>
    </row>
    <row r="824" spans="5:5" ht="13.5" customHeight="1">
      <c r="E824" s="18"/>
    </row>
    <row r="825" spans="5:5" ht="13.5" customHeight="1">
      <c r="E825" s="18"/>
    </row>
    <row r="826" spans="5:5" ht="13.5" customHeight="1">
      <c r="E826" s="18"/>
    </row>
    <row r="827" spans="5:5" ht="13.5" customHeight="1">
      <c r="E827" s="18"/>
    </row>
    <row r="828" spans="5:5" ht="13.5" customHeight="1">
      <c r="E828" s="18"/>
    </row>
    <row r="829" spans="5:5" ht="13.5" customHeight="1">
      <c r="E829" s="18"/>
    </row>
    <row r="830" spans="5:5" ht="13.5" customHeight="1">
      <c r="E830" s="18"/>
    </row>
    <row r="831" spans="5:5" ht="13.5" customHeight="1">
      <c r="E831" s="18"/>
    </row>
    <row r="832" spans="5:5" ht="13.5" customHeight="1">
      <c r="E832" s="18"/>
    </row>
    <row r="833" spans="5:5" ht="13.5" customHeight="1">
      <c r="E833" s="18"/>
    </row>
    <row r="834" spans="5:5" ht="13.5" customHeight="1">
      <c r="E834" s="18"/>
    </row>
    <row r="835" spans="5:5" ht="13.5" customHeight="1">
      <c r="E835" s="18"/>
    </row>
    <row r="836" spans="5:5" ht="13.5" customHeight="1">
      <c r="E836" s="18"/>
    </row>
    <row r="837" spans="5:5" ht="13.5" customHeight="1">
      <c r="E837" s="18"/>
    </row>
    <row r="838" spans="5:5" ht="13.5" customHeight="1">
      <c r="E838" s="18"/>
    </row>
    <row r="839" spans="5:5" ht="13.5" customHeight="1">
      <c r="E839" s="18"/>
    </row>
    <row r="840" spans="5:5" ht="13.5" customHeight="1">
      <c r="E840" s="18"/>
    </row>
    <row r="841" spans="5:5" ht="13.5" customHeight="1">
      <c r="E841" s="18"/>
    </row>
    <row r="842" spans="5:5" ht="13.5" customHeight="1">
      <c r="E842" s="18"/>
    </row>
    <row r="843" spans="5:5" ht="13.5" customHeight="1">
      <c r="E843" s="18"/>
    </row>
    <row r="844" spans="5:5" ht="13.5" customHeight="1">
      <c r="E844" s="18"/>
    </row>
    <row r="845" spans="5:5" ht="13.5" customHeight="1">
      <c r="E845" s="18"/>
    </row>
    <row r="846" spans="5:5" ht="13.5" customHeight="1">
      <c r="E846" s="18"/>
    </row>
    <row r="847" spans="5:5" ht="13.5" customHeight="1">
      <c r="E847" s="18"/>
    </row>
    <row r="848" spans="5:5" ht="13.5" customHeight="1">
      <c r="E848" s="18"/>
    </row>
    <row r="849" spans="5:5" ht="13.5" customHeight="1">
      <c r="E849" s="18"/>
    </row>
    <row r="850" spans="5:5" ht="13.5" customHeight="1">
      <c r="E850" s="18"/>
    </row>
    <row r="851" spans="5:5" ht="13.5" customHeight="1">
      <c r="E851" s="18"/>
    </row>
    <row r="852" spans="5:5" ht="13.5" customHeight="1">
      <c r="E852" s="18"/>
    </row>
    <row r="853" spans="5:5" ht="13.5" customHeight="1">
      <c r="E853" s="18"/>
    </row>
    <row r="854" spans="5:5" ht="13.5" customHeight="1">
      <c r="E854" s="18"/>
    </row>
    <row r="855" spans="5:5" ht="13.5" customHeight="1">
      <c r="E855" s="18"/>
    </row>
    <row r="856" spans="5:5" ht="13.5" customHeight="1">
      <c r="E856" s="18"/>
    </row>
    <row r="857" spans="5:5" ht="13.5" customHeight="1">
      <c r="E857" s="18"/>
    </row>
    <row r="858" spans="5:5" ht="13.5" customHeight="1">
      <c r="E858" s="18"/>
    </row>
    <row r="859" spans="5:5" ht="13.5" customHeight="1">
      <c r="E859" s="18"/>
    </row>
    <row r="860" spans="5:5" ht="13.5" customHeight="1">
      <c r="E860" s="18"/>
    </row>
    <row r="861" spans="5:5" ht="13.5" customHeight="1">
      <c r="E861" s="18"/>
    </row>
    <row r="862" spans="5:5" ht="13.5" customHeight="1">
      <c r="E862" s="18"/>
    </row>
    <row r="863" spans="5:5" ht="13.5" customHeight="1">
      <c r="E863" s="18"/>
    </row>
    <row r="864" spans="5:5" ht="13.5" customHeight="1">
      <c r="E864" s="18"/>
    </row>
    <row r="865" spans="5:5" ht="13.5" customHeight="1">
      <c r="E865" s="18"/>
    </row>
    <row r="866" spans="5:5" ht="13.5" customHeight="1">
      <c r="E866" s="18"/>
    </row>
    <row r="867" spans="5:5" ht="13.5" customHeight="1">
      <c r="E867" s="18"/>
    </row>
    <row r="868" spans="5:5" ht="13.5" customHeight="1">
      <c r="E868" s="18"/>
    </row>
    <row r="869" spans="5:5" ht="13.5" customHeight="1">
      <c r="E869" s="18"/>
    </row>
    <row r="870" spans="5:5" ht="13.5" customHeight="1">
      <c r="E870" s="18"/>
    </row>
    <row r="871" spans="5:5" ht="13.5" customHeight="1">
      <c r="E871" s="18"/>
    </row>
    <row r="872" spans="5:5" ht="13.5" customHeight="1">
      <c r="E872" s="18"/>
    </row>
    <row r="873" spans="5:5" ht="13.5" customHeight="1">
      <c r="E873" s="18"/>
    </row>
    <row r="874" spans="5:5" ht="13.5" customHeight="1">
      <c r="E874" s="18"/>
    </row>
    <row r="875" spans="5:5" ht="13.5" customHeight="1">
      <c r="E875" s="18"/>
    </row>
    <row r="876" spans="5:5" ht="13.5" customHeight="1">
      <c r="E876" s="18"/>
    </row>
    <row r="877" spans="5:5" ht="13.5" customHeight="1">
      <c r="E877" s="18"/>
    </row>
    <row r="878" spans="5:5" ht="13.5" customHeight="1">
      <c r="E878" s="18"/>
    </row>
    <row r="879" spans="5:5" ht="13.5" customHeight="1">
      <c r="E879" s="18"/>
    </row>
    <row r="880" spans="5:5" ht="13.5" customHeight="1">
      <c r="E880" s="18"/>
    </row>
    <row r="881" spans="5:5" ht="13.5" customHeight="1">
      <c r="E881" s="18"/>
    </row>
    <row r="882" spans="5:5" ht="13.5" customHeight="1">
      <c r="E882" s="18"/>
    </row>
    <row r="883" spans="5:5" ht="13.5" customHeight="1">
      <c r="E883" s="18"/>
    </row>
    <row r="884" spans="5:5" ht="13.5" customHeight="1">
      <c r="E884" s="18"/>
    </row>
    <row r="885" spans="5:5" ht="13.5" customHeight="1">
      <c r="E885" s="18"/>
    </row>
    <row r="886" spans="5:5" ht="13.5" customHeight="1">
      <c r="E886" s="18"/>
    </row>
    <row r="887" spans="5:5" ht="13.5" customHeight="1">
      <c r="E887" s="18"/>
    </row>
    <row r="888" spans="5:5" ht="13.5" customHeight="1">
      <c r="E888" s="18"/>
    </row>
    <row r="889" spans="5:5" ht="13.5" customHeight="1">
      <c r="E889" s="18"/>
    </row>
    <row r="890" spans="5:5" ht="13.5" customHeight="1">
      <c r="E890" s="18"/>
    </row>
    <row r="891" spans="5:5" ht="13.5" customHeight="1">
      <c r="E891" s="18"/>
    </row>
    <row r="892" spans="5:5" ht="13.5" customHeight="1">
      <c r="E892" s="18"/>
    </row>
    <row r="893" spans="5:5" ht="13.5" customHeight="1">
      <c r="E893" s="18"/>
    </row>
    <row r="894" spans="5:5" ht="13.5" customHeight="1">
      <c r="E894" s="18"/>
    </row>
    <row r="895" spans="5:5" ht="13.5" customHeight="1">
      <c r="E895" s="18"/>
    </row>
    <row r="896" spans="5:5" ht="13.5" customHeight="1">
      <c r="E896" s="18"/>
    </row>
    <row r="897" spans="5:5" ht="13.5" customHeight="1">
      <c r="E897" s="18"/>
    </row>
    <row r="898" spans="5:5" ht="13.5" customHeight="1">
      <c r="E898" s="18"/>
    </row>
    <row r="899" spans="5:5" ht="13.5" customHeight="1">
      <c r="E899" s="18"/>
    </row>
    <row r="900" spans="5:5" ht="13.5" customHeight="1">
      <c r="E900" s="18"/>
    </row>
    <row r="901" spans="5:5" ht="13.5" customHeight="1">
      <c r="E901" s="18"/>
    </row>
    <row r="902" spans="5:5" ht="13.5" customHeight="1">
      <c r="E902" s="18"/>
    </row>
    <row r="903" spans="5:5" ht="13.5" customHeight="1">
      <c r="E903" s="18"/>
    </row>
    <row r="904" spans="5:5" ht="13.5" customHeight="1">
      <c r="E904" s="18"/>
    </row>
    <row r="905" spans="5:5" ht="13.5" customHeight="1">
      <c r="E905" s="18"/>
    </row>
    <row r="906" spans="5:5" ht="13.5" customHeight="1">
      <c r="E906" s="18"/>
    </row>
    <row r="907" spans="5:5" ht="13.5" customHeight="1">
      <c r="E907" s="18"/>
    </row>
    <row r="908" spans="5:5" ht="13.5" customHeight="1">
      <c r="E908" s="18"/>
    </row>
    <row r="909" spans="5:5" ht="13.5" customHeight="1">
      <c r="E909" s="18"/>
    </row>
    <row r="910" spans="5:5" ht="13.5" customHeight="1">
      <c r="E910" s="18"/>
    </row>
    <row r="911" spans="5:5" ht="13.5" customHeight="1">
      <c r="E911" s="18"/>
    </row>
    <row r="912" spans="5:5" ht="13.5" customHeight="1">
      <c r="E912" s="18"/>
    </row>
    <row r="913" spans="5:5" ht="13.5" customHeight="1">
      <c r="E913" s="18"/>
    </row>
    <row r="914" spans="5:5" ht="13.5" customHeight="1">
      <c r="E914" s="18"/>
    </row>
    <row r="915" spans="5:5" ht="13.5" customHeight="1">
      <c r="E915" s="18"/>
    </row>
    <row r="916" spans="5:5" ht="13.5" customHeight="1">
      <c r="E916" s="18"/>
    </row>
    <row r="917" spans="5:5" ht="13.5" customHeight="1">
      <c r="E917" s="18"/>
    </row>
    <row r="918" spans="5:5" ht="13.5" customHeight="1">
      <c r="E918" s="18"/>
    </row>
    <row r="919" spans="5:5" ht="13.5" customHeight="1">
      <c r="E919" s="18"/>
    </row>
    <row r="920" spans="5:5" ht="13.5" customHeight="1">
      <c r="E920" s="18"/>
    </row>
    <row r="921" spans="5:5" ht="13.5" customHeight="1">
      <c r="E921" s="18"/>
    </row>
    <row r="922" spans="5:5" ht="13.5" customHeight="1">
      <c r="E922" s="18"/>
    </row>
    <row r="923" spans="5:5" ht="13.5" customHeight="1">
      <c r="E923" s="18"/>
    </row>
    <row r="924" spans="5:5" ht="13.5" customHeight="1">
      <c r="E924" s="18"/>
    </row>
    <row r="925" spans="5:5" ht="13.5" customHeight="1">
      <c r="E925" s="18"/>
    </row>
    <row r="926" spans="5:5" ht="13.5" customHeight="1">
      <c r="E926" s="18"/>
    </row>
    <row r="927" spans="5:5" ht="13.5" customHeight="1">
      <c r="E927" s="18"/>
    </row>
    <row r="928" spans="5:5" ht="13.5" customHeight="1">
      <c r="E928" s="18"/>
    </row>
    <row r="929" spans="5:5" ht="13.5" customHeight="1">
      <c r="E929" s="18"/>
    </row>
    <row r="930" spans="5:5" ht="13.5" customHeight="1">
      <c r="E930" s="18"/>
    </row>
    <row r="931" spans="5:5" ht="13.5" customHeight="1">
      <c r="E931" s="18"/>
    </row>
    <row r="932" spans="5:5" ht="13.5" customHeight="1">
      <c r="E932" s="18"/>
    </row>
    <row r="933" spans="5:5" ht="13.5" customHeight="1">
      <c r="E933" s="18"/>
    </row>
    <row r="934" spans="5:5" ht="13.5" customHeight="1">
      <c r="E934" s="18"/>
    </row>
    <row r="935" spans="5:5" ht="13.5" customHeight="1">
      <c r="E935" s="18"/>
    </row>
    <row r="936" spans="5:5" ht="13.5" customHeight="1">
      <c r="E936" s="18"/>
    </row>
    <row r="937" spans="5:5" ht="13.5" customHeight="1">
      <c r="E937" s="18"/>
    </row>
    <row r="938" spans="5:5" ht="13.5" customHeight="1">
      <c r="E938" s="18"/>
    </row>
    <row r="939" spans="5:5" ht="13.5" customHeight="1">
      <c r="E939" s="18"/>
    </row>
    <row r="940" spans="5:5" ht="13.5" customHeight="1">
      <c r="E940" s="18"/>
    </row>
    <row r="941" spans="5:5" ht="13.5" customHeight="1">
      <c r="E941" s="18"/>
    </row>
    <row r="942" spans="5:5" ht="13.5" customHeight="1">
      <c r="E942" s="18"/>
    </row>
    <row r="943" spans="5:5" ht="13.5" customHeight="1">
      <c r="E943" s="18"/>
    </row>
    <row r="944" spans="5:5" ht="13.5" customHeight="1">
      <c r="E944" s="18"/>
    </row>
    <row r="945" spans="5:5" ht="13.5" customHeight="1">
      <c r="E945" s="18"/>
    </row>
    <row r="946" spans="5:5" ht="13.5" customHeight="1">
      <c r="E946" s="18"/>
    </row>
    <row r="947" spans="5:5" ht="13.5" customHeight="1">
      <c r="E947" s="18"/>
    </row>
    <row r="948" spans="5:5" ht="13.5" customHeight="1">
      <c r="E948" s="18"/>
    </row>
    <row r="949" spans="5:5" ht="13.5" customHeight="1">
      <c r="E949" s="18"/>
    </row>
    <row r="950" spans="5:5" ht="13.5" customHeight="1">
      <c r="E950" s="18"/>
    </row>
    <row r="951" spans="5:5" ht="13.5" customHeight="1">
      <c r="E951" s="18"/>
    </row>
    <row r="952" spans="5:5" ht="13.5" customHeight="1">
      <c r="E952" s="18"/>
    </row>
    <row r="953" spans="5:5" ht="13.5" customHeight="1">
      <c r="E953" s="18"/>
    </row>
    <row r="954" spans="5:5" ht="13.5" customHeight="1">
      <c r="E954" s="18"/>
    </row>
    <row r="955" spans="5:5" ht="13.5" customHeight="1">
      <c r="E955" s="18"/>
    </row>
    <row r="956" spans="5:5" ht="13.5" customHeight="1">
      <c r="E956" s="18"/>
    </row>
    <row r="957" spans="5:5" ht="13.5" customHeight="1">
      <c r="E957" s="18"/>
    </row>
    <row r="958" spans="5:5" ht="13.5" customHeight="1">
      <c r="E958" s="18"/>
    </row>
    <row r="959" spans="5:5" ht="13.5" customHeight="1">
      <c r="E959" s="18"/>
    </row>
    <row r="960" spans="5:5" ht="13.5" customHeight="1">
      <c r="E960" s="18"/>
    </row>
    <row r="961" spans="5:5" ht="13.5" customHeight="1">
      <c r="E961" s="18"/>
    </row>
    <row r="962" spans="5:5" ht="13.5" customHeight="1">
      <c r="E962" s="18"/>
    </row>
    <row r="963" spans="5:5" ht="13.5" customHeight="1">
      <c r="E963" s="18"/>
    </row>
    <row r="964" spans="5:5" ht="13.5" customHeight="1">
      <c r="E964" s="18"/>
    </row>
    <row r="965" spans="5:5" ht="13.5" customHeight="1">
      <c r="E965" s="18"/>
    </row>
    <row r="966" spans="5:5" ht="13.5" customHeight="1">
      <c r="E966" s="18"/>
    </row>
    <row r="967" spans="5:5" ht="13.5" customHeight="1">
      <c r="E967" s="18"/>
    </row>
    <row r="968" spans="5:5" ht="13.5" customHeight="1">
      <c r="E968" s="18"/>
    </row>
    <row r="969" spans="5:5" ht="13.5" customHeight="1">
      <c r="E969" s="18"/>
    </row>
    <row r="970" spans="5:5" ht="13.5" customHeight="1">
      <c r="E970" s="18"/>
    </row>
    <row r="971" spans="5:5" ht="13.5" customHeight="1">
      <c r="E971" s="18"/>
    </row>
    <row r="972" spans="5:5" ht="13.5" customHeight="1">
      <c r="E972" s="18"/>
    </row>
    <row r="973" spans="5:5" ht="13.5" customHeight="1">
      <c r="E973" s="18"/>
    </row>
    <row r="974" spans="5:5" ht="13.5" customHeight="1">
      <c r="E974" s="18"/>
    </row>
    <row r="975" spans="5:5" ht="13.5" customHeight="1">
      <c r="E975" s="18"/>
    </row>
    <row r="976" spans="5:5" ht="13.5" customHeight="1">
      <c r="E976" s="18"/>
    </row>
    <row r="977" spans="5:5" ht="13.5" customHeight="1">
      <c r="E977" s="18"/>
    </row>
    <row r="978" spans="5:5" ht="13.5" customHeight="1">
      <c r="E978" s="18"/>
    </row>
    <row r="979" spans="5:5" ht="13.5" customHeight="1">
      <c r="E979" s="18"/>
    </row>
    <row r="980" spans="5:5" ht="13.5" customHeight="1">
      <c r="E980" s="18"/>
    </row>
    <row r="981" spans="5:5" ht="13.5" customHeight="1">
      <c r="E981" s="18"/>
    </row>
    <row r="982" spans="5:5" ht="13.5" customHeight="1">
      <c r="E982" s="18"/>
    </row>
    <row r="983" spans="5:5" ht="13.5" customHeight="1">
      <c r="E983" s="18"/>
    </row>
    <row r="984" spans="5:5" ht="13.5" customHeight="1">
      <c r="E984" s="18"/>
    </row>
    <row r="985" spans="5:5" ht="13.5" customHeight="1">
      <c r="E985" s="18"/>
    </row>
    <row r="986" spans="5:5" ht="13.5" customHeight="1">
      <c r="E986" s="18"/>
    </row>
    <row r="987" spans="5:5" ht="13.5" customHeight="1">
      <c r="E987" s="18"/>
    </row>
    <row r="988" spans="5:5" ht="13.5" customHeight="1">
      <c r="E988" s="18"/>
    </row>
    <row r="989" spans="5:5" ht="13.5" customHeight="1">
      <c r="E989" s="18"/>
    </row>
    <row r="990" spans="5:5" ht="13.5" customHeight="1">
      <c r="E990" s="18"/>
    </row>
    <row r="991" spans="5:5" ht="13.5" customHeight="1">
      <c r="E991" s="18"/>
    </row>
    <row r="992" spans="5:5" ht="13.5" customHeight="1">
      <c r="E992" s="18"/>
    </row>
    <row r="993" spans="5:5" ht="13.5" customHeight="1">
      <c r="E993" s="18"/>
    </row>
    <row r="994" spans="5:5" ht="13.5" customHeight="1">
      <c r="E994" s="18"/>
    </row>
    <row r="995" spans="5:5" ht="13.5" customHeight="1">
      <c r="E995" s="18"/>
    </row>
    <row r="996" spans="5:5" ht="13.5" customHeight="1">
      <c r="E996" s="18"/>
    </row>
    <row r="997" spans="5:5" ht="13.5" customHeight="1">
      <c r="E997" s="18"/>
    </row>
    <row r="998" spans="5:5" ht="13.5" customHeight="1">
      <c r="E998" s="18"/>
    </row>
    <row r="999" spans="5:5" ht="13.5" customHeight="1">
      <c r="E999" s="18"/>
    </row>
    <row r="1000" spans="5:5" ht="13.5" customHeight="1">
      <c r="E1000" s="18"/>
    </row>
  </sheetData>
  <sheetProtection algorithmName="SHA-512" hashValue="ML4VUspu7k0stQOJQfkJbvT6jMnrawaccTlIo+0g7FS9ODc7lMgYZnU/YYlSShPXih8DtvXcGltFmu+TS7DbBw==" saltValue="0ELihcZEG/X1Spz0nx9iIg==" spinCount="100000" sheet="1" scenarios="1"/>
  <mergeCells count="24">
    <mergeCell ref="B149:B163"/>
    <mergeCell ref="C149:F163"/>
    <mergeCell ref="H149:H163"/>
    <mergeCell ref="I149:L163"/>
    <mergeCell ref="B42:B56"/>
    <mergeCell ref="B64:B94"/>
    <mergeCell ref="C64:F94"/>
    <mergeCell ref="H64:H94"/>
    <mergeCell ref="I64:L94"/>
    <mergeCell ref="B95:B109"/>
    <mergeCell ref="C95:F109"/>
    <mergeCell ref="H95:H109"/>
    <mergeCell ref="I95:L109"/>
    <mergeCell ref="B118:B148"/>
    <mergeCell ref="C118:F148"/>
    <mergeCell ref="H118:H148"/>
    <mergeCell ref="I118:L148"/>
    <mergeCell ref="B11:B41"/>
    <mergeCell ref="C11:F41"/>
    <mergeCell ref="H11:H41"/>
    <mergeCell ref="I11:L41"/>
    <mergeCell ref="C42:F56"/>
    <mergeCell ref="H42:H56"/>
    <mergeCell ref="I42:L56"/>
  </mergeCells>
  <conditionalFormatting sqref="F6:F9">
    <cfRule type="containsText" dxfId="43" priority="1" operator="containsText" text="Fail">
      <formula>NOT(ISERROR(SEARCH(("Fail"),(F6))))</formula>
    </cfRule>
  </conditionalFormatting>
  <conditionalFormatting sqref="F6:F9">
    <cfRule type="containsText" dxfId="42" priority="2" operator="containsText" text="Pass">
      <formula>NOT(ISERROR(SEARCH(("Pass"),(F6))))</formula>
    </cfRule>
  </conditionalFormatting>
  <conditionalFormatting sqref="F10">
    <cfRule type="containsText" dxfId="41" priority="3" operator="containsText" text="Fail">
      <formula>NOT(ISERROR(SEARCH(("Fail"),(F10))))</formula>
    </cfRule>
  </conditionalFormatting>
  <conditionalFormatting sqref="F10">
    <cfRule type="containsText" dxfId="40" priority="4" operator="containsText" text="Pass">
      <formula>NOT(ISERROR(SEARCH(("Pass"),(F10))))</formula>
    </cfRule>
  </conditionalFormatting>
  <conditionalFormatting sqref="L6:L9">
    <cfRule type="containsText" dxfId="39" priority="5" operator="containsText" text="Fail">
      <formula>NOT(ISERROR(SEARCH(("Fail"),(L6))))</formula>
    </cfRule>
  </conditionalFormatting>
  <conditionalFormatting sqref="L6:L9">
    <cfRule type="containsText" dxfId="38" priority="6" operator="containsText" text="Pass">
      <formula>NOT(ISERROR(SEARCH(("Pass"),(L6))))</formula>
    </cfRule>
  </conditionalFormatting>
  <conditionalFormatting sqref="L10">
    <cfRule type="containsText" dxfId="37" priority="7" operator="containsText" text="Fail">
      <formula>NOT(ISERROR(SEARCH(("Fail"),(L10))))</formula>
    </cfRule>
  </conditionalFormatting>
  <conditionalFormatting sqref="L10">
    <cfRule type="containsText" dxfId="36" priority="8" operator="containsText" text="Pass">
      <formula>NOT(ISERROR(SEARCH(("Pass"),(L10))))</formula>
    </cfRule>
  </conditionalFormatting>
  <conditionalFormatting sqref="F59:F62">
    <cfRule type="containsText" dxfId="35" priority="9" operator="containsText" text="Fail">
      <formula>NOT(ISERROR(SEARCH(("Fail"),(F59))))</formula>
    </cfRule>
  </conditionalFormatting>
  <conditionalFormatting sqref="F59:F62">
    <cfRule type="containsText" dxfId="34" priority="10" operator="containsText" text="Pass">
      <formula>NOT(ISERROR(SEARCH(("Pass"),(F59))))</formula>
    </cfRule>
  </conditionalFormatting>
  <conditionalFormatting sqref="F63">
    <cfRule type="containsText" dxfId="33" priority="11" operator="containsText" text="Fail">
      <formula>NOT(ISERROR(SEARCH(("Fail"),(F63))))</formula>
    </cfRule>
  </conditionalFormatting>
  <conditionalFormatting sqref="F63">
    <cfRule type="containsText" dxfId="32" priority="12" operator="containsText" text="Pass">
      <formula>NOT(ISERROR(SEARCH(("Pass"),(F63))))</formula>
    </cfRule>
  </conditionalFormatting>
  <conditionalFormatting sqref="L59:L62">
    <cfRule type="containsText" dxfId="31" priority="13" operator="containsText" text="Fail">
      <formula>NOT(ISERROR(SEARCH(("Fail"),(L59))))</formula>
    </cfRule>
  </conditionalFormatting>
  <conditionalFormatting sqref="L59:L62">
    <cfRule type="containsText" dxfId="30" priority="14" operator="containsText" text="Pass">
      <formula>NOT(ISERROR(SEARCH(("Pass"),(L59))))</formula>
    </cfRule>
  </conditionalFormatting>
  <conditionalFormatting sqref="L63">
    <cfRule type="containsText" dxfId="29" priority="15" operator="containsText" text="Fail">
      <formula>NOT(ISERROR(SEARCH(("Fail"),(L63))))</formula>
    </cfRule>
  </conditionalFormatting>
  <conditionalFormatting sqref="L63">
    <cfRule type="containsText" dxfId="28" priority="16" operator="containsText" text="Pass">
      <formula>NOT(ISERROR(SEARCH(("Pass"),(L63))))</formula>
    </cfRule>
  </conditionalFormatting>
  <conditionalFormatting sqref="F113:F116">
    <cfRule type="containsText" dxfId="27" priority="17" operator="containsText" text="Fail">
      <formula>NOT(ISERROR(SEARCH(("Fail"),(F113))))</formula>
    </cfRule>
  </conditionalFormatting>
  <conditionalFormatting sqref="F113:F116">
    <cfRule type="containsText" dxfId="26" priority="18" operator="containsText" text="Pass">
      <formula>NOT(ISERROR(SEARCH(("Pass"),(F113))))</formula>
    </cfRule>
  </conditionalFormatting>
  <conditionalFormatting sqref="F117">
    <cfRule type="containsText" dxfId="25" priority="19" operator="containsText" text="Fail">
      <formula>NOT(ISERROR(SEARCH(("Fail"),(F117))))</formula>
    </cfRule>
  </conditionalFormatting>
  <conditionalFormatting sqref="F117">
    <cfRule type="containsText" dxfId="24" priority="20" operator="containsText" text="Pass">
      <formula>NOT(ISERROR(SEARCH(("Pass"),(F117))))</formula>
    </cfRule>
  </conditionalFormatting>
  <conditionalFormatting sqref="L113:L116">
    <cfRule type="containsText" dxfId="23" priority="21" operator="containsText" text="Fail">
      <formula>NOT(ISERROR(SEARCH(("Fail"),(L113))))</formula>
    </cfRule>
  </conditionalFormatting>
  <conditionalFormatting sqref="L113:L116">
    <cfRule type="containsText" dxfId="22" priority="22" operator="containsText" text="Pass">
      <formula>NOT(ISERROR(SEARCH(("Pass"),(L113))))</formula>
    </cfRule>
  </conditionalFormatting>
  <conditionalFormatting sqref="L117">
    <cfRule type="containsText" dxfId="21" priority="23" operator="containsText" text="Fail">
      <formula>NOT(ISERROR(SEARCH(("Fail"),(L117))))</formula>
    </cfRule>
  </conditionalFormatting>
  <conditionalFormatting sqref="L117">
    <cfRule type="containsText" dxfId="20" priority="24" operator="containsText" text="Pass">
      <formula>NOT(ISERROR(SEARCH(("Pass"),(L117))))</formula>
    </cfRule>
  </conditionalFormatting>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Z1000"/>
  <sheetViews>
    <sheetView showGridLines="0" tabSelected="1" view="pageBreakPreview" topLeftCell="A55" zoomScale="70" zoomScaleNormal="100" zoomScaleSheetLayoutView="70" workbookViewId="0">
      <selection activeCell="F85" sqref="F85"/>
    </sheetView>
  </sheetViews>
  <sheetFormatPr defaultColWidth="12.69921875" defaultRowHeight="15" customHeight="1"/>
  <cols>
    <col min="1" max="1" width="9.19921875" customWidth="1"/>
    <col min="2" max="2" width="36.5" customWidth="1"/>
    <col min="3" max="3" width="14.19921875" customWidth="1"/>
    <col min="5" max="5" width="17.69921875" customWidth="1"/>
    <col min="6" max="6" width="11" customWidth="1"/>
    <col min="7" max="7" width="9.19921875" customWidth="1"/>
    <col min="8" max="8" width="37.19921875" customWidth="1"/>
    <col min="11" max="11" width="17.69921875" customWidth="1"/>
    <col min="12" max="12" width="13.19921875" customWidth="1"/>
    <col min="13" max="13" width="5.69921875" customWidth="1"/>
    <col min="14" max="14" width="60.69921875" customWidth="1"/>
    <col min="15" max="26" width="8" customWidth="1"/>
  </cols>
  <sheetData>
    <row r="1" spans="1:26" ht="14.25" customHeight="1">
      <c r="A1" s="112"/>
      <c r="B1" s="602" t="str">
        <f>'SC5'' Procedure'!C1</f>
        <v>Quality Control Method: SC5'/SC5'v2, Gel Bead Oligo Bulk QC Assay</v>
      </c>
      <c r="C1" s="534"/>
      <c r="D1" s="534"/>
      <c r="E1" s="528"/>
      <c r="F1" s="358" t="s">
        <v>1</v>
      </c>
      <c r="G1" s="359" t="str">
        <f>'SC5'' Procedure'!I1</f>
        <v>000157</v>
      </c>
      <c r="H1" s="165"/>
      <c r="I1" s="166"/>
      <c r="J1" s="6"/>
      <c r="K1" s="6"/>
      <c r="L1" s="6"/>
      <c r="M1" s="6"/>
      <c r="N1" s="6"/>
      <c r="O1" s="6"/>
      <c r="P1" s="6"/>
      <c r="Q1" s="6"/>
      <c r="R1" s="6"/>
      <c r="S1" s="6"/>
      <c r="T1" s="6"/>
      <c r="U1" s="6"/>
      <c r="V1" s="6"/>
      <c r="W1" s="6"/>
      <c r="X1" s="6"/>
      <c r="Y1" s="6"/>
      <c r="Z1" s="6"/>
    </row>
    <row r="2" spans="1:26" ht="14.25" customHeight="1">
      <c r="A2" s="116"/>
      <c r="B2" s="529"/>
      <c r="C2" s="507"/>
      <c r="D2" s="507"/>
      <c r="E2" s="530"/>
      <c r="F2" s="360" t="s">
        <v>483</v>
      </c>
      <c r="G2" s="361" t="str">
        <f>'SC5'' Procedure'!I2</f>
        <v>B</v>
      </c>
      <c r="H2" s="170"/>
      <c r="I2" s="166"/>
      <c r="J2" s="6"/>
      <c r="K2" s="135"/>
      <c r="L2" s="6"/>
      <c r="M2" s="6"/>
      <c r="N2" s="6"/>
      <c r="O2" s="6"/>
      <c r="P2" s="6"/>
      <c r="Q2" s="6"/>
      <c r="R2" s="6"/>
      <c r="S2" s="6"/>
      <c r="T2" s="6"/>
      <c r="U2" s="6"/>
      <c r="V2" s="6"/>
      <c r="W2" s="6"/>
      <c r="X2" s="6"/>
      <c r="Y2" s="6"/>
      <c r="Z2" s="6"/>
    </row>
    <row r="3" spans="1:26" ht="30" customHeight="1">
      <c r="A3" s="120"/>
      <c r="B3" s="531"/>
      <c r="C3" s="535"/>
      <c r="D3" s="535"/>
      <c r="E3" s="532"/>
      <c r="F3" s="362" t="s">
        <v>802</v>
      </c>
      <c r="G3" s="363">
        <f>'SC5'' Procedure'!I3</f>
        <v>3367</v>
      </c>
      <c r="H3" s="364" t="s">
        <v>5</v>
      </c>
      <c r="I3" s="365">
        <f>'SC5'' Procedure'!K3</f>
        <v>44378</v>
      </c>
      <c r="J3" s="6"/>
      <c r="K3" s="6"/>
      <c r="L3" s="6"/>
      <c r="M3" s="6"/>
      <c r="N3" s="6"/>
      <c r="O3" s="6"/>
      <c r="P3" s="6"/>
      <c r="Q3" s="6"/>
      <c r="R3" s="6"/>
      <c r="S3" s="6"/>
      <c r="T3" s="6"/>
      <c r="U3" s="6"/>
      <c r="V3" s="6"/>
      <c r="W3" s="6"/>
      <c r="X3" s="6"/>
      <c r="Y3" s="6"/>
      <c r="Z3" s="6"/>
    </row>
    <row r="4" spans="1:26" ht="6.75" customHeight="1">
      <c r="A4" s="16"/>
      <c r="B4" s="16"/>
      <c r="C4" s="16"/>
      <c r="D4" s="16"/>
      <c r="E4" s="16"/>
      <c r="F4" s="16"/>
      <c r="G4" s="16"/>
      <c r="H4" s="16"/>
      <c r="I4" s="16"/>
      <c r="J4" s="6"/>
      <c r="K4" s="6"/>
      <c r="L4" s="6"/>
      <c r="M4" s="6"/>
      <c r="N4" s="6"/>
      <c r="O4" s="6"/>
      <c r="P4" s="6"/>
      <c r="Q4" s="6"/>
      <c r="R4" s="6"/>
      <c r="S4" s="6"/>
      <c r="T4" s="6"/>
      <c r="U4" s="6"/>
      <c r="V4" s="6"/>
      <c r="W4" s="6"/>
      <c r="X4" s="6"/>
      <c r="Y4" s="6"/>
      <c r="Z4" s="6"/>
    </row>
    <row r="5" spans="1:26" ht="15" customHeight="1">
      <c r="A5" s="16"/>
      <c r="B5" s="681" t="s">
        <v>803</v>
      </c>
      <c r="C5" s="503"/>
      <c r="D5" s="503"/>
      <c r="E5" s="503"/>
      <c r="F5" s="503"/>
      <c r="G5" s="503"/>
      <c r="H5" s="503"/>
      <c r="I5" s="504"/>
      <c r="J5" s="6"/>
      <c r="K5" s="6"/>
      <c r="L5" s="6"/>
      <c r="M5" s="6"/>
      <c r="N5" s="6"/>
      <c r="O5" s="6"/>
      <c r="P5" s="6"/>
      <c r="Q5" s="6"/>
      <c r="R5" s="6"/>
      <c r="S5" s="6"/>
      <c r="T5" s="6"/>
      <c r="U5" s="6"/>
      <c r="V5" s="6"/>
      <c r="W5" s="6"/>
      <c r="X5" s="6"/>
      <c r="Y5" s="6"/>
      <c r="Z5" s="6"/>
    </row>
    <row r="6" spans="1:26" ht="14.25" customHeight="1">
      <c r="A6" s="366" t="s">
        <v>804</v>
      </c>
      <c r="B6" s="17" t="s">
        <v>805</v>
      </c>
      <c r="C6" s="16"/>
      <c r="D6" s="16"/>
      <c r="E6" s="16"/>
      <c r="F6" s="16"/>
      <c r="G6" s="16"/>
      <c r="H6" s="16"/>
      <c r="I6" s="16"/>
      <c r="J6" s="6"/>
      <c r="K6" s="6"/>
      <c r="L6" s="6"/>
      <c r="M6" s="6"/>
      <c r="N6" s="6"/>
      <c r="O6" s="6"/>
      <c r="P6" s="6"/>
      <c r="Q6" s="6"/>
      <c r="R6" s="6"/>
      <c r="S6" s="6"/>
      <c r="T6" s="6"/>
      <c r="U6" s="6"/>
      <c r="V6" s="6"/>
      <c r="W6" s="6"/>
      <c r="X6" s="6"/>
      <c r="Y6" s="6"/>
      <c r="Z6" s="6"/>
    </row>
    <row r="7" spans="1:26" ht="14.25" customHeight="1">
      <c r="A7" s="16"/>
      <c r="B7" s="22" t="s">
        <v>16</v>
      </c>
      <c r="C7" s="23"/>
      <c r="D7" s="495" t="s">
        <v>2065</v>
      </c>
      <c r="E7" s="496"/>
      <c r="F7" s="497"/>
      <c r="G7" s="82"/>
      <c r="H7" s="16"/>
      <c r="I7" s="16"/>
      <c r="J7" s="20"/>
      <c r="K7" s="19"/>
      <c r="L7" s="6"/>
      <c r="M7" s="6"/>
      <c r="N7" s="6"/>
      <c r="O7" s="6"/>
      <c r="P7" s="6"/>
      <c r="Q7" s="6"/>
      <c r="R7" s="6"/>
      <c r="S7" s="6"/>
      <c r="T7" s="6"/>
      <c r="U7" s="6"/>
      <c r="V7" s="6"/>
      <c r="W7" s="6"/>
      <c r="X7" s="6"/>
      <c r="Y7" s="6"/>
      <c r="Z7" s="6"/>
    </row>
    <row r="8" spans="1:26" ht="14.25" customHeight="1">
      <c r="A8" s="16"/>
      <c r="B8" s="22" t="s">
        <v>20</v>
      </c>
      <c r="C8" s="23"/>
      <c r="D8" s="495" t="s">
        <v>2066</v>
      </c>
      <c r="E8" s="496"/>
      <c r="F8" s="497"/>
      <c r="G8" s="82"/>
      <c r="H8" s="16"/>
      <c r="I8" s="16"/>
      <c r="J8" s="20"/>
      <c r="K8" s="19"/>
      <c r="L8" s="6"/>
      <c r="M8" s="6"/>
      <c r="N8" s="6"/>
      <c r="O8" s="6"/>
      <c r="P8" s="6"/>
      <c r="Q8" s="6"/>
      <c r="R8" s="6"/>
      <c r="S8" s="6"/>
      <c r="T8" s="6"/>
      <c r="U8" s="6"/>
      <c r="V8" s="6"/>
      <c r="W8" s="6"/>
      <c r="X8" s="6"/>
      <c r="Y8" s="6"/>
      <c r="Z8" s="6"/>
    </row>
    <row r="9" spans="1:26" ht="14.25" customHeight="1">
      <c r="A9" s="16"/>
      <c r="B9" s="22" t="s">
        <v>21</v>
      </c>
      <c r="C9" s="23"/>
      <c r="D9" s="495" t="s">
        <v>2066</v>
      </c>
      <c r="E9" s="496"/>
      <c r="F9" s="497"/>
      <c r="G9" s="82"/>
      <c r="H9" s="16"/>
      <c r="I9" s="16"/>
      <c r="J9" s="78"/>
      <c r="K9" s="19"/>
      <c r="L9" s="6"/>
      <c r="M9" s="6"/>
      <c r="N9" s="6"/>
      <c r="O9" s="6"/>
      <c r="P9" s="6"/>
      <c r="Q9" s="6"/>
      <c r="R9" s="6"/>
      <c r="S9" s="6"/>
      <c r="T9" s="6"/>
      <c r="U9" s="6"/>
      <c r="V9" s="6"/>
      <c r="W9" s="6"/>
      <c r="X9" s="6"/>
      <c r="Y9" s="6"/>
      <c r="Z9" s="6"/>
    </row>
    <row r="10" spans="1:26" ht="14.25" customHeight="1">
      <c r="A10" s="16"/>
      <c r="B10" s="22" t="s">
        <v>22</v>
      </c>
      <c r="C10" s="23"/>
      <c r="D10" s="543">
        <v>44704</v>
      </c>
      <c r="E10" s="496"/>
      <c r="F10" s="497"/>
      <c r="G10" s="82"/>
      <c r="H10" s="16"/>
      <c r="I10" s="16"/>
      <c r="J10" s="78"/>
      <c r="K10" s="19"/>
      <c r="L10" s="6"/>
      <c r="M10" s="6"/>
      <c r="N10" s="6"/>
      <c r="O10" s="6"/>
      <c r="P10" s="6"/>
      <c r="Q10" s="6"/>
      <c r="R10" s="6"/>
      <c r="S10" s="6"/>
      <c r="T10" s="6"/>
      <c r="U10" s="6"/>
      <c r="V10" s="6"/>
      <c r="W10" s="6"/>
      <c r="X10" s="6"/>
      <c r="Y10" s="6"/>
      <c r="Z10" s="6"/>
    </row>
    <row r="11" spans="1:26" ht="14.25" customHeight="1">
      <c r="A11" s="16"/>
      <c r="B11" s="6"/>
      <c r="C11" s="6"/>
      <c r="D11" s="6"/>
      <c r="E11" s="78"/>
      <c r="F11" s="78"/>
      <c r="G11" s="78"/>
      <c r="H11" s="16"/>
      <c r="I11" s="16"/>
      <c r="J11" s="6"/>
      <c r="K11" s="6"/>
      <c r="L11" s="6"/>
      <c r="M11" s="6"/>
      <c r="N11" s="6"/>
      <c r="O11" s="6"/>
      <c r="P11" s="6"/>
      <c r="Q11" s="6"/>
      <c r="R11" s="6"/>
      <c r="S11" s="6"/>
      <c r="T11" s="6"/>
      <c r="U11" s="6"/>
      <c r="V11" s="6"/>
      <c r="W11" s="6"/>
      <c r="X11" s="6"/>
      <c r="Y11" s="6"/>
      <c r="Z11" s="6"/>
    </row>
    <row r="12" spans="1:26" ht="14.25" customHeight="1">
      <c r="A12" s="366" t="s">
        <v>806</v>
      </c>
      <c r="B12" s="100" t="s">
        <v>807</v>
      </c>
      <c r="C12" s="102"/>
      <c r="D12" s="102"/>
      <c r="E12" s="78"/>
      <c r="F12" s="78"/>
      <c r="G12" s="78"/>
      <c r="H12" s="16"/>
      <c r="I12" s="16"/>
      <c r="J12" s="6"/>
      <c r="K12" s="6"/>
      <c r="L12" s="6"/>
      <c r="M12" s="6"/>
      <c r="N12" s="6"/>
      <c r="O12" s="6"/>
      <c r="P12" s="6"/>
      <c r="Q12" s="6"/>
      <c r="R12" s="6"/>
      <c r="S12" s="6"/>
      <c r="T12" s="6"/>
      <c r="U12" s="6"/>
      <c r="V12" s="6"/>
      <c r="W12" s="6"/>
      <c r="X12" s="6"/>
      <c r="Y12" s="6"/>
      <c r="Z12" s="6"/>
    </row>
    <row r="13" spans="1:26" ht="14.25" customHeight="1">
      <c r="A13" s="366"/>
      <c r="B13" s="498" t="s">
        <v>24</v>
      </c>
      <c r="C13" s="493"/>
      <c r="D13" s="581"/>
      <c r="E13" s="115" t="s">
        <v>470</v>
      </c>
      <c r="F13" s="498" t="s">
        <v>471</v>
      </c>
      <c r="G13" s="494"/>
      <c r="H13" s="6"/>
      <c r="I13" s="6"/>
      <c r="J13" s="6"/>
      <c r="K13" s="6"/>
      <c r="L13" s="6"/>
      <c r="M13" s="6"/>
      <c r="N13" s="6"/>
      <c r="O13" s="6"/>
      <c r="P13" s="6"/>
      <c r="Q13" s="6"/>
      <c r="R13" s="6"/>
      <c r="S13" s="6"/>
      <c r="T13" s="6"/>
      <c r="U13" s="6"/>
      <c r="V13" s="6"/>
      <c r="W13" s="6"/>
      <c r="X13" s="6"/>
      <c r="Y13" s="6"/>
      <c r="Z13" s="6"/>
    </row>
    <row r="14" spans="1:26" ht="14.25" customHeight="1">
      <c r="A14" s="366"/>
      <c r="B14" s="597" t="s">
        <v>472</v>
      </c>
      <c r="C14" s="493"/>
      <c r="D14" s="494"/>
      <c r="E14" s="367">
        <f>'Lot Number tracking'!D3</f>
        <v>164191</v>
      </c>
      <c r="F14" s="682">
        <f>'Lot Number tracking'!E3</f>
        <v>45006</v>
      </c>
      <c r="G14" s="494"/>
      <c r="H14" s="6"/>
      <c r="I14" s="6"/>
      <c r="J14" s="6"/>
      <c r="K14" s="6"/>
      <c r="L14" s="6"/>
      <c r="M14" s="6"/>
      <c r="N14" s="6"/>
      <c r="O14" s="6"/>
      <c r="P14" s="6"/>
      <c r="Q14" s="6"/>
      <c r="R14" s="6"/>
      <c r="S14" s="6"/>
      <c r="T14" s="6"/>
      <c r="U14" s="6"/>
      <c r="V14" s="6"/>
      <c r="W14" s="6"/>
      <c r="X14" s="6"/>
      <c r="Y14" s="6"/>
      <c r="Z14" s="6"/>
    </row>
    <row r="15" spans="1:26" ht="14.25" customHeight="1">
      <c r="A15" s="366"/>
      <c r="B15" s="160" t="s">
        <v>473</v>
      </c>
      <c r="C15" s="161"/>
      <c r="D15" s="161"/>
      <c r="E15" s="367" t="str">
        <f>'Lot Number tracking'!D11</f>
        <v>AG02262021</v>
      </c>
      <c r="F15" s="682" t="str">
        <f>'Lot Number tracking'!E11</f>
        <v>NA</v>
      </c>
      <c r="G15" s="494"/>
      <c r="H15" s="6"/>
      <c r="I15" s="6"/>
      <c r="J15" s="6"/>
      <c r="K15" s="6"/>
      <c r="L15" s="6"/>
      <c r="M15" s="6"/>
      <c r="N15" s="6"/>
      <c r="O15" s="6"/>
      <c r="P15" s="6"/>
      <c r="Q15" s="6"/>
      <c r="R15" s="6"/>
      <c r="S15" s="6"/>
      <c r="T15" s="6"/>
      <c r="U15" s="6"/>
      <c r="V15" s="6"/>
      <c r="W15" s="6"/>
      <c r="X15" s="6"/>
      <c r="Y15" s="6"/>
      <c r="Z15" s="6"/>
    </row>
    <row r="16" spans="1:26" ht="14.25" customHeight="1">
      <c r="A16" s="366"/>
      <c r="B16" s="162" t="s">
        <v>474</v>
      </c>
      <c r="C16" s="161"/>
      <c r="D16" s="161"/>
      <c r="E16" s="367">
        <f>'Lot Number tracking'!D12</f>
        <v>164095</v>
      </c>
      <c r="F16" s="682">
        <f>'Lot Number tracking'!E12</f>
        <v>45043</v>
      </c>
      <c r="G16" s="494"/>
      <c r="H16" s="6"/>
      <c r="I16" s="6"/>
      <c r="J16" s="6"/>
      <c r="K16" s="6"/>
      <c r="L16" s="6"/>
      <c r="M16" s="6"/>
      <c r="N16" s="6"/>
      <c r="O16" s="6"/>
      <c r="P16" s="6"/>
      <c r="Q16" s="6"/>
      <c r="R16" s="6"/>
      <c r="S16" s="6"/>
      <c r="T16" s="6"/>
      <c r="U16" s="6"/>
      <c r="V16" s="6"/>
      <c r="W16" s="6"/>
      <c r="X16" s="6"/>
      <c r="Y16" s="6"/>
      <c r="Z16" s="6"/>
    </row>
    <row r="17" spans="1:26" ht="14.25" customHeight="1">
      <c r="A17" s="366"/>
      <c r="B17" s="27" t="s">
        <v>49</v>
      </c>
      <c r="C17" s="161"/>
      <c r="D17" s="161"/>
      <c r="E17" s="367">
        <f>'Lot Number tracking'!D13</f>
        <v>169036136</v>
      </c>
      <c r="F17" s="682" t="str">
        <f>'Lot Number tracking'!E13</f>
        <v>NA</v>
      </c>
      <c r="G17" s="494"/>
      <c r="H17" s="6"/>
      <c r="I17" s="6"/>
      <c r="J17" s="6"/>
      <c r="K17" s="6"/>
      <c r="L17" s="6"/>
      <c r="M17" s="6"/>
      <c r="N17" s="6"/>
      <c r="O17" s="6"/>
      <c r="P17" s="6"/>
      <c r="Q17" s="6"/>
      <c r="R17" s="6"/>
      <c r="S17" s="6"/>
      <c r="T17" s="6"/>
      <c r="U17" s="6"/>
      <c r="V17" s="6"/>
      <c r="W17" s="6"/>
      <c r="X17" s="6"/>
      <c r="Y17" s="6"/>
      <c r="Z17" s="6"/>
    </row>
    <row r="18" spans="1:26" ht="14.25" customHeight="1">
      <c r="A18" s="366"/>
      <c r="B18" s="27" t="s">
        <v>475</v>
      </c>
      <c r="C18" s="161"/>
      <c r="D18" s="161"/>
      <c r="E18" s="367">
        <f>'Lot Number tracking'!D14</f>
        <v>163860</v>
      </c>
      <c r="F18" s="682">
        <f>'Lot Number tracking'!E14</f>
        <v>45138</v>
      </c>
      <c r="G18" s="494"/>
      <c r="H18" s="6"/>
      <c r="I18" s="6"/>
      <c r="J18" s="6"/>
      <c r="K18" s="6"/>
      <c r="L18" s="6"/>
      <c r="M18" s="6"/>
      <c r="N18" s="6"/>
      <c r="O18" s="6"/>
      <c r="P18" s="6"/>
      <c r="Q18" s="6"/>
      <c r="R18" s="6"/>
      <c r="S18" s="6"/>
      <c r="T18" s="6"/>
      <c r="U18" s="6"/>
      <c r="V18" s="6"/>
      <c r="W18" s="6"/>
      <c r="X18" s="6"/>
      <c r="Y18" s="6"/>
      <c r="Z18" s="6"/>
    </row>
    <row r="19" spans="1:26" ht="14.25" customHeight="1">
      <c r="A19" s="366"/>
      <c r="B19" s="27" t="s">
        <v>53</v>
      </c>
      <c r="C19" s="161"/>
      <c r="D19" s="161"/>
      <c r="E19" s="367">
        <f>'Lot Number tracking'!D15</f>
        <v>2106155</v>
      </c>
      <c r="F19" s="682" t="str">
        <f>'Lot Number tracking'!E15</f>
        <v>NA</v>
      </c>
      <c r="G19" s="494"/>
      <c r="H19" s="6"/>
      <c r="I19" s="6"/>
      <c r="J19" s="6"/>
      <c r="K19" s="6"/>
      <c r="L19" s="6"/>
      <c r="M19" s="6"/>
      <c r="N19" s="6"/>
      <c r="O19" s="6"/>
      <c r="P19" s="6"/>
      <c r="Q19" s="6"/>
      <c r="R19" s="6"/>
      <c r="S19" s="6"/>
      <c r="T19" s="6"/>
      <c r="U19" s="6"/>
      <c r="V19" s="6"/>
      <c r="W19" s="6"/>
      <c r="X19" s="6"/>
      <c r="Y19" s="6"/>
      <c r="Z19" s="6"/>
    </row>
    <row r="20" spans="1:26" ht="14.25" customHeight="1">
      <c r="A20" s="366"/>
      <c r="B20" s="27" t="s">
        <v>56</v>
      </c>
      <c r="C20" s="161"/>
      <c r="D20" s="161"/>
      <c r="E20" s="367" t="str">
        <f>'Lot Number tracking'!D16</f>
        <v>NA</v>
      </c>
      <c r="F20" s="682" t="str">
        <f>'Lot Number tracking'!E16</f>
        <v>NA</v>
      </c>
      <c r="G20" s="494"/>
      <c r="H20" s="6"/>
      <c r="I20" s="6"/>
      <c r="J20" s="6"/>
      <c r="K20" s="6"/>
      <c r="L20" s="6"/>
      <c r="M20" s="6"/>
      <c r="N20" s="6"/>
      <c r="O20" s="6"/>
      <c r="P20" s="6"/>
      <c r="Q20" s="6"/>
      <c r="R20" s="6"/>
      <c r="S20" s="6"/>
      <c r="T20" s="6"/>
      <c r="U20" s="6"/>
      <c r="V20" s="6"/>
      <c r="W20" s="6"/>
      <c r="X20" s="6"/>
      <c r="Y20" s="6"/>
      <c r="Z20" s="6"/>
    </row>
    <row r="21" spans="1:26" ht="14.25" customHeight="1">
      <c r="A21" s="366"/>
      <c r="B21" s="545" t="s">
        <v>82</v>
      </c>
      <c r="C21" s="493"/>
      <c r="D21" s="494"/>
      <c r="E21" s="367">
        <f>'Lot Number tracking'!D17</f>
        <v>164232</v>
      </c>
      <c r="F21" s="682">
        <f>'Lot Number tracking'!E17</f>
        <v>45338</v>
      </c>
      <c r="G21" s="494"/>
      <c r="H21" s="6"/>
      <c r="I21" s="6"/>
      <c r="J21" s="6"/>
      <c r="K21" s="6"/>
      <c r="L21" s="6"/>
      <c r="M21" s="6"/>
      <c r="N21" s="6"/>
      <c r="O21" s="6"/>
      <c r="P21" s="6"/>
      <c r="Q21" s="6"/>
      <c r="R21" s="6"/>
      <c r="S21" s="6"/>
      <c r="T21" s="6"/>
      <c r="U21" s="6"/>
      <c r="V21" s="6"/>
      <c r="W21" s="6"/>
      <c r="X21" s="6"/>
      <c r="Y21" s="6"/>
      <c r="Z21" s="6"/>
    </row>
    <row r="22" spans="1:26" ht="14.25" customHeight="1">
      <c r="A22" s="366"/>
      <c r="B22" s="27" t="s">
        <v>476</v>
      </c>
      <c r="C22" s="161"/>
      <c r="D22" s="161"/>
      <c r="E22" s="367">
        <f>'Lot Number tracking'!D18</f>
        <v>162230</v>
      </c>
      <c r="F22" s="682" t="str">
        <f>'Lot Number tracking'!E18</f>
        <v>NA</v>
      </c>
      <c r="G22" s="494"/>
      <c r="H22" s="6"/>
      <c r="I22" s="6"/>
      <c r="J22" s="6"/>
      <c r="K22" s="6"/>
      <c r="L22" s="6"/>
      <c r="M22" s="6"/>
      <c r="N22" s="6"/>
      <c r="O22" s="6"/>
      <c r="P22" s="6"/>
      <c r="Q22" s="6"/>
      <c r="R22" s="6"/>
      <c r="S22" s="6"/>
      <c r="T22" s="6"/>
      <c r="U22" s="6"/>
      <c r="V22" s="6"/>
      <c r="W22" s="6"/>
      <c r="X22" s="6"/>
      <c r="Y22" s="6"/>
      <c r="Z22" s="6"/>
    </row>
    <row r="23" spans="1:26" ht="14.25" customHeight="1">
      <c r="A23" s="366"/>
      <c r="B23" s="546" t="s">
        <v>233</v>
      </c>
      <c r="C23" s="493"/>
      <c r="D23" s="494"/>
      <c r="E23" s="367">
        <f>'Lot Number tracking'!D19</f>
        <v>161718</v>
      </c>
      <c r="F23" s="682">
        <f>'Lot Number tracking'!E19</f>
        <v>45508</v>
      </c>
      <c r="G23" s="494"/>
      <c r="H23" s="6"/>
      <c r="I23" s="6"/>
      <c r="J23" s="6"/>
      <c r="K23" s="6"/>
      <c r="L23" s="6"/>
      <c r="M23" s="6"/>
      <c r="N23" s="6"/>
      <c r="O23" s="6"/>
      <c r="P23" s="6"/>
      <c r="Q23" s="6"/>
      <c r="R23" s="6"/>
      <c r="S23" s="6"/>
      <c r="T23" s="6"/>
      <c r="U23" s="6"/>
      <c r="V23" s="6"/>
      <c r="W23" s="6"/>
      <c r="X23" s="6"/>
      <c r="Y23" s="6"/>
      <c r="Z23" s="6"/>
    </row>
    <row r="24" spans="1:26" ht="25.5" customHeight="1">
      <c r="A24" s="366"/>
      <c r="B24" s="683" t="s">
        <v>85</v>
      </c>
      <c r="C24" s="493"/>
      <c r="D24" s="494"/>
      <c r="E24" s="367" t="str">
        <f>'Lot Number tracking'!D20</f>
        <v>NA</v>
      </c>
      <c r="F24" s="682" t="str">
        <f>'Lot Number tracking'!E20</f>
        <v>NA</v>
      </c>
      <c r="G24" s="494"/>
      <c r="H24" s="6"/>
      <c r="I24" s="6"/>
      <c r="J24" s="6"/>
      <c r="K24" s="6"/>
      <c r="L24" s="6"/>
      <c r="M24" s="6"/>
      <c r="N24" s="6"/>
      <c r="O24" s="6"/>
      <c r="P24" s="6"/>
      <c r="Q24" s="6"/>
      <c r="R24" s="6"/>
      <c r="S24" s="6"/>
      <c r="T24" s="6"/>
      <c r="U24" s="6"/>
      <c r="V24" s="6"/>
      <c r="W24" s="6"/>
      <c r="X24" s="6"/>
      <c r="Y24" s="6"/>
      <c r="Z24" s="6"/>
    </row>
    <row r="25" spans="1:26" ht="14.25" customHeight="1">
      <c r="A25" s="16"/>
      <c r="B25" s="73"/>
      <c r="C25" s="73"/>
      <c r="D25" s="73"/>
      <c r="E25" s="6"/>
      <c r="F25" s="24"/>
      <c r="G25" s="24"/>
      <c r="H25" s="6"/>
      <c r="I25" s="6"/>
      <c r="J25" s="6"/>
      <c r="K25" s="6"/>
      <c r="L25" s="6"/>
      <c r="M25" s="6"/>
      <c r="N25" s="6"/>
      <c r="O25" s="6"/>
      <c r="P25" s="6"/>
      <c r="Q25" s="6"/>
      <c r="R25" s="6"/>
      <c r="S25" s="6"/>
      <c r="T25" s="6"/>
      <c r="U25" s="6"/>
      <c r="V25" s="6"/>
      <c r="W25" s="6"/>
      <c r="X25" s="6"/>
      <c r="Y25" s="6"/>
      <c r="Z25" s="6"/>
    </row>
    <row r="26" spans="1:26" ht="14.25" customHeight="1">
      <c r="A26" s="366" t="s">
        <v>808</v>
      </c>
      <c r="B26" s="368" t="s">
        <v>809</v>
      </c>
      <c r="C26" s="73"/>
      <c r="D26" s="73"/>
      <c r="E26" s="6"/>
      <c r="F26" s="24"/>
      <c r="G26" s="24"/>
      <c r="H26" s="6"/>
      <c r="I26" s="6"/>
      <c r="J26" s="6"/>
      <c r="K26" s="6"/>
      <c r="L26" s="6"/>
      <c r="M26" s="6"/>
      <c r="N26" s="6"/>
      <c r="O26" s="6"/>
      <c r="P26" s="6"/>
      <c r="Q26" s="6"/>
      <c r="R26" s="6"/>
      <c r="S26" s="6"/>
      <c r="T26" s="6"/>
      <c r="U26" s="6"/>
      <c r="V26" s="6"/>
      <c r="W26" s="6"/>
      <c r="X26" s="6"/>
      <c r="Y26" s="6"/>
      <c r="Z26" s="6"/>
    </row>
    <row r="27" spans="1:26" ht="14.25" customHeight="1">
      <c r="A27" s="16"/>
      <c r="B27" s="73"/>
      <c r="C27" s="73"/>
      <c r="D27" s="73"/>
      <c r="E27" s="6"/>
      <c r="F27" s="24"/>
      <c r="G27" s="24"/>
      <c r="H27" s="6"/>
      <c r="I27" s="6"/>
      <c r="J27" s="6"/>
      <c r="K27" s="6"/>
      <c r="L27" s="6"/>
      <c r="M27" s="6"/>
      <c r="N27" s="6"/>
      <c r="O27" s="6"/>
      <c r="P27" s="6"/>
      <c r="Q27" s="6"/>
      <c r="R27" s="6"/>
      <c r="S27" s="6"/>
      <c r="T27" s="6"/>
      <c r="U27" s="6"/>
      <c r="V27" s="6"/>
      <c r="W27" s="6"/>
      <c r="X27" s="6"/>
      <c r="Y27" s="6"/>
      <c r="Z27" s="6"/>
    </row>
    <row r="28" spans="1:26" ht="42.75" customHeight="1">
      <c r="A28" s="369" t="s">
        <v>810</v>
      </c>
      <c r="B28" s="369" t="s">
        <v>270</v>
      </c>
      <c r="C28" s="369" t="s">
        <v>305</v>
      </c>
      <c r="D28" s="369" t="s">
        <v>811</v>
      </c>
      <c r="E28" s="369" t="s">
        <v>270</v>
      </c>
      <c r="F28" s="369" t="s">
        <v>305</v>
      </c>
      <c r="G28" s="369" t="s">
        <v>812</v>
      </c>
      <c r="H28" s="369" t="s">
        <v>270</v>
      </c>
      <c r="I28" s="369" t="s">
        <v>305</v>
      </c>
      <c r="J28" s="6"/>
      <c r="K28" s="6"/>
      <c r="L28" s="6"/>
      <c r="M28" s="15"/>
      <c r="N28" s="6"/>
      <c r="O28" s="6"/>
      <c r="P28" s="6"/>
      <c r="Q28" s="6"/>
      <c r="R28" s="6"/>
      <c r="S28" s="6"/>
      <c r="T28" s="6"/>
      <c r="U28" s="6"/>
      <c r="V28" s="6"/>
      <c r="W28" s="6"/>
      <c r="X28" s="6"/>
      <c r="Y28" s="6"/>
      <c r="Z28" s="6"/>
    </row>
    <row r="29" spans="1:26" ht="14.25" customHeight="1">
      <c r="A29" s="370" t="s">
        <v>15</v>
      </c>
      <c r="B29" s="371" t="s">
        <v>1124</v>
      </c>
      <c r="C29" s="371" t="s">
        <v>1124</v>
      </c>
      <c r="D29" s="370" t="s">
        <v>15</v>
      </c>
      <c r="E29" s="371" t="s">
        <v>1124</v>
      </c>
      <c r="F29" s="371" t="s">
        <v>1124</v>
      </c>
      <c r="G29" s="370" t="s">
        <v>15</v>
      </c>
      <c r="H29" s="371" t="s">
        <v>1124</v>
      </c>
      <c r="I29" s="371" t="s">
        <v>1124</v>
      </c>
      <c r="J29" s="6"/>
      <c r="K29" s="6"/>
      <c r="L29" s="6"/>
      <c r="M29" s="6"/>
      <c r="N29" s="6"/>
      <c r="O29" s="6"/>
      <c r="P29" s="6"/>
      <c r="Q29" s="6"/>
      <c r="R29" s="6"/>
      <c r="S29" s="6"/>
      <c r="T29" s="6"/>
      <c r="U29" s="6"/>
      <c r="V29" s="6"/>
      <c r="W29" s="6"/>
      <c r="X29" s="6"/>
      <c r="Y29" s="6"/>
      <c r="Z29" s="6"/>
    </row>
    <row r="30" spans="1:26" ht="14.25" customHeight="1">
      <c r="A30" s="178"/>
      <c r="B30" s="178"/>
      <c r="C30" s="178"/>
      <c r="D30" s="178"/>
      <c r="E30" s="178"/>
      <c r="F30" s="178"/>
      <c r="G30" s="178"/>
      <c r="H30" s="178"/>
      <c r="I30" s="178"/>
      <c r="J30" s="6"/>
      <c r="K30" s="6"/>
      <c r="L30" s="6"/>
      <c r="M30" s="6"/>
      <c r="N30" s="6"/>
      <c r="O30" s="6"/>
      <c r="P30" s="6"/>
      <c r="Q30" s="6"/>
      <c r="R30" s="6"/>
      <c r="S30" s="6"/>
      <c r="T30" s="6"/>
      <c r="U30" s="6"/>
      <c r="V30" s="6"/>
      <c r="W30" s="6"/>
      <c r="X30" s="6"/>
      <c r="Y30" s="6"/>
      <c r="Z30" s="6"/>
    </row>
    <row r="31" spans="1:26" ht="33.75" customHeight="1">
      <c r="A31" s="369" t="s">
        <v>813</v>
      </c>
      <c r="B31" s="369" t="s">
        <v>270</v>
      </c>
      <c r="C31" s="369" t="s">
        <v>305</v>
      </c>
      <c r="D31" s="369" t="s">
        <v>814</v>
      </c>
      <c r="E31" s="369" t="s">
        <v>270</v>
      </c>
      <c r="F31" s="369" t="s">
        <v>305</v>
      </c>
      <c r="G31" s="369" t="s">
        <v>815</v>
      </c>
      <c r="H31" s="369" t="s">
        <v>270</v>
      </c>
      <c r="I31" s="369" t="s">
        <v>305</v>
      </c>
      <c r="J31" s="16"/>
      <c r="K31" s="16"/>
      <c r="L31" s="6"/>
      <c r="M31" s="6"/>
      <c r="N31" s="6"/>
      <c r="O31" s="6"/>
      <c r="P31" s="6"/>
      <c r="Q31" s="6"/>
      <c r="R31" s="6"/>
      <c r="S31" s="6"/>
      <c r="T31" s="6"/>
      <c r="U31" s="6"/>
      <c r="V31" s="6"/>
      <c r="W31" s="6"/>
      <c r="X31" s="6"/>
      <c r="Y31" s="6"/>
      <c r="Z31" s="6"/>
    </row>
    <row r="32" spans="1:26" ht="14.25" customHeight="1">
      <c r="A32" s="370" t="s">
        <v>15</v>
      </c>
      <c r="B32" s="371" t="s">
        <v>1124</v>
      </c>
      <c r="C32" s="371" t="s">
        <v>1124</v>
      </c>
      <c r="D32" s="370" t="s">
        <v>15</v>
      </c>
      <c r="E32" s="371" t="s">
        <v>1124</v>
      </c>
      <c r="F32" s="371" t="s">
        <v>1124</v>
      </c>
      <c r="G32" s="370" t="s">
        <v>15</v>
      </c>
      <c r="H32" s="371" t="s">
        <v>1124</v>
      </c>
      <c r="I32" s="371" t="s">
        <v>1124</v>
      </c>
      <c r="J32" s="16"/>
      <c r="K32" s="16"/>
      <c r="L32" s="6"/>
      <c r="M32" s="6"/>
      <c r="N32" s="6"/>
      <c r="O32" s="6"/>
      <c r="P32" s="6"/>
      <c r="Q32" s="6"/>
      <c r="R32" s="6"/>
      <c r="S32" s="6"/>
      <c r="T32" s="6"/>
      <c r="U32" s="6"/>
      <c r="V32" s="6"/>
      <c r="W32" s="6"/>
      <c r="X32" s="6"/>
      <c r="Y32" s="6"/>
      <c r="Z32" s="6"/>
    </row>
    <row r="33" spans="1:26" ht="14.25" customHeight="1">
      <c r="A33" s="24"/>
      <c r="B33" s="24"/>
      <c r="C33" s="24"/>
      <c r="D33" s="24"/>
      <c r="E33" s="24"/>
      <c r="F33" s="24"/>
      <c r="G33" s="24"/>
      <c r="H33" s="24"/>
      <c r="I33" s="24"/>
      <c r="J33" s="6"/>
      <c r="K33" s="6"/>
      <c r="L33" s="6"/>
      <c r="M33" s="6"/>
      <c r="N33" s="6"/>
      <c r="O33" s="6"/>
      <c r="P33" s="6"/>
      <c r="Q33" s="6"/>
      <c r="R33" s="6"/>
      <c r="S33" s="6"/>
      <c r="T33" s="6"/>
      <c r="U33" s="6"/>
      <c r="V33" s="6"/>
      <c r="W33" s="6"/>
      <c r="X33" s="6"/>
      <c r="Y33" s="6"/>
      <c r="Z33" s="6"/>
    </row>
    <row r="34" spans="1:26" ht="14.25" customHeight="1">
      <c r="A34" s="366" t="s">
        <v>816</v>
      </c>
      <c r="B34" s="104" t="s">
        <v>817</v>
      </c>
      <c r="C34" s="16"/>
      <c r="D34" s="16"/>
      <c r="E34" s="16"/>
      <c r="F34" s="16"/>
      <c r="G34" s="16"/>
      <c r="H34" s="16"/>
      <c r="I34" s="16"/>
      <c r="J34" s="6"/>
      <c r="K34" s="6"/>
      <c r="L34" s="6"/>
      <c r="M34" s="6"/>
      <c r="N34" s="6"/>
      <c r="O34" s="6"/>
      <c r="P34" s="6"/>
      <c r="Q34" s="6"/>
      <c r="R34" s="6"/>
      <c r="S34" s="6"/>
      <c r="T34" s="6"/>
      <c r="U34" s="6"/>
      <c r="V34" s="6"/>
      <c r="W34" s="6"/>
      <c r="X34" s="6"/>
      <c r="Y34" s="6"/>
      <c r="Z34" s="6"/>
    </row>
    <row r="35" spans="1:26" ht="14.25" customHeight="1">
      <c r="A35" s="6"/>
      <c r="B35" s="16" t="s">
        <v>818</v>
      </c>
      <c r="C35" s="16"/>
      <c r="D35" s="16"/>
      <c r="E35" s="16"/>
      <c r="F35" s="16"/>
      <c r="G35" s="16"/>
      <c r="H35" s="16"/>
      <c r="I35" s="16"/>
      <c r="J35" s="6"/>
      <c r="K35" s="6"/>
      <c r="L35" s="6"/>
      <c r="M35" s="6"/>
      <c r="N35" s="6"/>
      <c r="O35" s="6"/>
      <c r="P35" s="6"/>
      <c r="Q35" s="6"/>
      <c r="R35" s="6"/>
      <c r="S35" s="6"/>
      <c r="T35" s="6"/>
      <c r="U35" s="6"/>
      <c r="V35" s="6"/>
      <c r="W35" s="6"/>
      <c r="X35" s="6"/>
      <c r="Y35" s="6"/>
      <c r="Z35" s="6"/>
    </row>
    <row r="36" spans="1:26" ht="14.25" customHeight="1">
      <c r="A36" s="6"/>
      <c r="B36" s="372" t="s">
        <v>107</v>
      </c>
      <c r="C36" s="76"/>
      <c r="D36" s="76"/>
      <c r="E36" s="76"/>
      <c r="F36" s="498" t="s">
        <v>819</v>
      </c>
      <c r="G36" s="494"/>
      <c r="H36" s="6"/>
      <c r="I36" s="6"/>
      <c r="J36" s="6"/>
      <c r="K36" s="6"/>
      <c r="L36" s="6"/>
      <c r="M36" s="6"/>
      <c r="N36" s="6"/>
      <c r="O36" s="6"/>
      <c r="P36" s="6"/>
      <c r="Q36" s="6"/>
      <c r="R36" s="6"/>
      <c r="S36" s="6"/>
      <c r="T36" s="6"/>
      <c r="U36" s="6"/>
      <c r="V36" s="6"/>
      <c r="W36" s="6"/>
      <c r="X36" s="6"/>
      <c r="Y36" s="6"/>
      <c r="Z36" s="6"/>
    </row>
    <row r="37" spans="1:26" ht="14.25" customHeight="1">
      <c r="A37" s="6"/>
      <c r="B37" s="79" t="s">
        <v>109</v>
      </c>
      <c r="C37" s="80"/>
      <c r="D37" s="80"/>
      <c r="E37" s="80"/>
      <c r="F37" s="495" t="s">
        <v>1124</v>
      </c>
      <c r="G37" s="497"/>
      <c r="H37" s="6"/>
      <c r="I37" s="6"/>
      <c r="J37" s="6"/>
      <c r="K37" s="6"/>
      <c r="L37" s="6"/>
      <c r="M37" s="6"/>
      <c r="N37" s="6"/>
      <c r="O37" s="15"/>
      <c r="P37" s="6"/>
      <c r="Q37" s="6"/>
      <c r="R37" s="6"/>
      <c r="S37" s="6"/>
      <c r="T37" s="6"/>
      <c r="U37" s="6"/>
      <c r="V37" s="6"/>
      <c r="W37" s="6"/>
      <c r="X37" s="6"/>
      <c r="Y37" s="6"/>
      <c r="Z37" s="6"/>
    </row>
    <row r="38" spans="1:26" ht="14.25" customHeight="1">
      <c r="A38" s="16"/>
      <c r="B38" s="73"/>
      <c r="C38" s="73"/>
      <c r="D38" s="73"/>
      <c r="E38" s="6"/>
      <c r="F38" s="24"/>
      <c r="G38" s="24"/>
      <c r="H38" s="6"/>
      <c r="I38" s="6"/>
      <c r="J38" s="20"/>
      <c r="K38" s="6"/>
      <c r="L38" s="6"/>
      <c r="M38" s="78"/>
      <c r="N38" s="6"/>
      <c r="O38" s="6"/>
      <c r="P38" s="6"/>
      <c r="Q38" s="6"/>
      <c r="R38" s="6"/>
      <c r="S38" s="6"/>
      <c r="T38" s="6"/>
      <c r="U38" s="6"/>
      <c r="V38" s="6"/>
      <c r="W38" s="6"/>
      <c r="X38" s="6"/>
      <c r="Y38" s="6"/>
      <c r="Z38" s="6"/>
    </row>
    <row r="39" spans="1:26" ht="14.25" customHeight="1">
      <c r="A39" s="366" t="s">
        <v>820</v>
      </c>
      <c r="B39" s="100" t="s">
        <v>821</v>
      </c>
      <c r="C39" s="102"/>
      <c r="D39" s="73"/>
      <c r="E39" s="6"/>
      <c r="F39" s="24"/>
      <c r="G39" s="24"/>
      <c r="H39" s="6"/>
      <c r="I39" s="6"/>
      <c r="J39" s="20"/>
      <c r="K39" s="6"/>
      <c r="L39" s="6"/>
      <c r="M39" s="78"/>
      <c r="N39" s="6"/>
      <c r="O39" s="6"/>
      <c r="P39" s="6"/>
      <c r="Q39" s="6"/>
      <c r="R39" s="6"/>
      <c r="S39" s="6"/>
      <c r="T39" s="6"/>
      <c r="U39" s="6"/>
      <c r="V39" s="6"/>
      <c r="W39" s="6"/>
      <c r="X39" s="6"/>
      <c r="Y39" s="6"/>
      <c r="Z39" s="6"/>
    </row>
    <row r="40" spans="1:26" ht="14.25" customHeight="1">
      <c r="A40" s="6"/>
      <c r="B40" s="373"/>
      <c r="C40" s="374"/>
      <c r="D40" s="374"/>
      <c r="E40" s="374"/>
      <c r="F40" s="374"/>
      <c r="G40" s="375"/>
      <c r="H40" s="373"/>
      <c r="I40" s="374"/>
      <c r="J40" s="374"/>
      <c r="K40" s="374"/>
      <c r="L40" s="374"/>
      <c r="M40" s="6"/>
      <c r="N40" s="6"/>
      <c r="O40" s="6"/>
      <c r="P40" s="6"/>
      <c r="Q40" s="6"/>
      <c r="R40" s="6"/>
      <c r="S40" s="6"/>
      <c r="T40" s="6"/>
      <c r="U40" s="6"/>
      <c r="V40" s="6"/>
      <c r="W40" s="6"/>
      <c r="X40" s="6"/>
      <c r="Y40" s="6"/>
      <c r="Z40" s="6"/>
    </row>
    <row r="41" spans="1:26" ht="30.75" customHeight="1">
      <c r="A41" s="376"/>
      <c r="B41" s="343" t="s">
        <v>778</v>
      </c>
      <c r="C41" s="344" t="s">
        <v>779</v>
      </c>
      <c r="D41" s="344" t="s">
        <v>780</v>
      </c>
      <c r="E41" s="344" t="s">
        <v>781</v>
      </c>
      <c r="F41" s="345" t="s">
        <v>147</v>
      </c>
      <c r="G41" s="24"/>
      <c r="H41" s="346" t="s">
        <v>782</v>
      </c>
      <c r="I41" s="344" t="s">
        <v>779</v>
      </c>
      <c r="J41" s="344" t="s">
        <v>780</v>
      </c>
      <c r="K41" s="344" t="s">
        <v>781</v>
      </c>
      <c r="L41" s="345" t="s">
        <v>147</v>
      </c>
      <c r="M41" s="6"/>
      <c r="N41" s="6"/>
      <c r="O41" s="6"/>
      <c r="P41" s="6"/>
      <c r="Q41" s="6"/>
      <c r="R41" s="6"/>
      <c r="S41" s="6"/>
      <c r="T41" s="6"/>
      <c r="U41" s="6"/>
      <c r="V41" s="6"/>
      <c r="W41" s="6"/>
      <c r="X41" s="6"/>
      <c r="Y41" s="6"/>
      <c r="Z41" s="6"/>
    </row>
    <row r="42" spans="1:26" ht="14.25" customHeight="1">
      <c r="A42" s="376"/>
      <c r="B42" s="347" t="s">
        <v>783</v>
      </c>
      <c r="C42" s="348">
        <f>'Bulk DivVar Analysis'!C6</f>
        <v>1920</v>
      </c>
      <c r="D42" s="348">
        <f>'Bulk DivVar Analysis'!D6</f>
        <v>1920</v>
      </c>
      <c r="E42" s="348" t="str">
        <f>'Bulk DivVar Analysis'!E6</f>
        <v>Match Exactly</v>
      </c>
      <c r="F42" s="349" t="str">
        <f>'Bulk DivVar Analysis'!F6</f>
        <v>Pass</v>
      </c>
      <c r="G42" s="24"/>
      <c r="H42" s="347" t="s">
        <v>783</v>
      </c>
      <c r="I42" s="348">
        <f>'Bulk DivVar Analysis'!I6</f>
        <v>1536</v>
      </c>
      <c r="J42" s="348">
        <f>'Bulk DivVar Analysis'!J6</f>
        <v>1536</v>
      </c>
      <c r="K42" s="348" t="str">
        <f>'Bulk DivVar Analysis'!K6</f>
        <v>Match Exactly</v>
      </c>
      <c r="L42" s="349" t="str">
        <f>'Bulk DivVar Analysis'!L6</f>
        <v>Pass</v>
      </c>
      <c r="M42" s="6"/>
      <c r="N42" s="6"/>
      <c r="O42" s="6"/>
      <c r="P42" s="6"/>
      <c r="Q42" s="6"/>
      <c r="R42" s="6"/>
      <c r="S42" s="6"/>
      <c r="T42" s="6"/>
      <c r="U42" s="6"/>
      <c r="V42" s="6"/>
      <c r="W42" s="6"/>
      <c r="X42" s="6"/>
      <c r="Y42" s="6"/>
      <c r="Z42" s="6"/>
    </row>
    <row r="43" spans="1:26" ht="14.25" customHeight="1">
      <c r="A43" s="376"/>
      <c r="B43" s="347" t="s">
        <v>785</v>
      </c>
      <c r="C43" s="350">
        <f>'Bulk DivVar Analysis'!C7</f>
        <v>14859</v>
      </c>
      <c r="D43" s="348">
        <f>'Bulk DivVar Analysis'!D7</f>
        <v>5000</v>
      </c>
      <c r="E43" s="348" t="str">
        <f>'Bulk DivVar Analysis'!E7</f>
        <v>Minimum</v>
      </c>
      <c r="F43" s="349" t="str">
        <f>'Bulk DivVar Analysis'!F7</f>
        <v>Pass</v>
      </c>
      <c r="G43" s="24"/>
      <c r="H43" s="347" t="s">
        <v>785</v>
      </c>
      <c r="I43" s="350">
        <f>'Bulk DivVar Analysis'!I7</f>
        <v>17239.5</v>
      </c>
      <c r="J43" s="348">
        <f>'Bulk DivVar Analysis'!J7</f>
        <v>5000</v>
      </c>
      <c r="K43" s="348" t="str">
        <f>'Bulk DivVar Analysis'!K7</f>
        <v>Minimum</v>
      </c>
      <c r="L43" s="349" t="str">
        <f>'Bulk DivVar Analysis'!L7</f>
        <v>Pass</v>
      </c>
      <c r="M43" s="6"/>
      <c r="N43" s="6"/>
      <c r="O43" s="6"/>
      <c r="P43" s="6"/>
      <c r="Q43" s="6"/>
      <c r="R43" s="6"/>
      <c r="S43" s="6"/>
      <c r="T43" s="6"/>
      <c r="U43" s="6"/>
      <c r="V43" s="6"/>
      <c r="W43" s="6"/>
      <c r="X43" s="6"/>
      <c r="Y43" s="6"/>
      <c r="Z43" s="6"/>
    </row>
    <row r="44" spans="1:26" ht="14.25" customHeight="1">
      <c r="A44" s="376"/>
      <c r="B44" s="347" t="s">
        <v>786</v>
      </c>
      <c r="C44" s="351">
        <f>'Bulk DivVar Analysis'!C8</f>
        <v>0.27127952041071535</v>
      </c>
      <c r="D44" s="352">
        <f>'Bulk DivVar Analysis'!D8</f>
        <v>0.5</v>
      </c>
      <c r="E44" s="348" t="str">
        <f>'Bulk DivVar Analysis'!E8</f>
        <v>Maximum</v>
      </c>
      <c r="F44" s="349" t="str">
        <f>'Bulk DivVar Analysis'!F8</f>
        <v>Pass</v>
      </c>
      <c r="G44" s="24"/>
      <c r="H44" s="347" t="s">
        <v>786</v>
      </c>
      <c r="I44" s="351">
        <f>'Bulk DivVar Analysis'!I8</f>
        <v>0.49621937011423589</v>
      </c>
      <c r="J44" s="352">
        <f>'Bulk DivVar Analysis'!J8</f>
        <v>0.5</v>
      </c>
      <c r="K44" s="348" t="str">
        <f>'Bulk DivVar Analysis'!K8</f>
        <v>Maximum</v>
      </c>
      <c r="L44" s="349" t="s">
        <v>1121</v>
      </c>
      <c r="M44" s="6"/>
      <c r="N44" s="6"/>
      <c r="O44" s="6"/>
      <c r="P44" s="6"/>
      <c r="Q44" s="6"/>
      <c r="R44" s="6"/>
      <c r="S44" s="6"/>
      <c r="T44" s="6"/>
      <c r="U44" s="6"/>
      <c r="V44" s="6"/>
      <c r="W44" s="6"/>
      <c r="X44" s="6"/>
      <c r="Y44" s="6"/>
      <c r="Z44" s="6"/>
    </row>
    <row r="45" spans="1:26" ht="14.25" customHeight="1">
      <c r="A45" s="6"/>
      <c r="B45" s="347" t="s">
        <v>787</v>
      </c>
      <c r="C45" s="348">
        <f>'Bulk DivVar Analysis'!C9</f>
        <v>4</v>
      </c>
      <c r="D45" s="352">
        <f>'Bulk DivVar Analysis'!D9</f>
        <v>0.1</v>
      </c>
      <c r="E45" s="348" t="str">
        <f>'Bulk DivVar Analysis'!E9</f>
        <v>Below, per well</v>
      </c>
      <c r="F45" s="349" t="str">
        <f>'Bulk DivVar Analysis'!F9</f>
        <v>-</v>
      </c>
      <c r="G45" s="24"/>
      <c r="H45" s="347" t="s">
        <v>787</v>
      </c>
      <c r="I45" s="348">
        <f>'Bulk DivVar Analysis'!I9</f>
        <v>3</v>
      </c>
      <c r="J45" s="352">
        <f>'Bulk DivVar Analysis'!J9</f>
        <v>0.1</v>
      </c>
      <c r="K45" s="348" t="str">
        <f>'Bulk DivVar Analysis'!K9</f>
        <v>Below, per well</v>
      </c>
      <c r="L45" s="349" t="str">
        <f>'Bulk DivVar Analysis'!L9</f>
        <v>-</v>
      </c>
      <c r="M45" s="6"/>
      <c r="N45" s="6"/>
      <c r="O45" s="6"/>
      <c r="P45" s="6"/>
      <c r="Q45" s="6"/>
      <c r="R45" s="6"/>
      <c r="S45" s="6"/>
      <c r="T45" s="6"/>
      <c r="U45" s="6"/>
      <c r="V45" s="6"/>
      <c r="W45" s="6"/>
      <c r="X45" s="6"/>
      <c r="Y45" s="6"/>
      <c r="Z45" s="6"/>
    </row>
    <row r="46" spans="1:26" ht="14.25" customHeight="1">
      <c r="A46" s="6"/>
      <c r="B46" s="377" t="s">
        <v>788</v>
      </c>
      <c r="C46" s="378">
        <f>'Bulk DivVar Analysis'!C10</f>
        <v>0</v>
      </c>
      <c r="D46" s="378">
        <f>'Bulk DivVar Analysis'!D10</f>
        <v>1</v>
      </c>
      <c r="E46" s="378" t="str">
        <f>'Bulk DivVar Analysis'!E10</f>
        <v>Plate</v>
      </c>
      <c r="F46" s="379" t="str">
        <f>'Bulk DivVar Analysis'!F10</f>
        <v>Pass</v>
      </c>
      <c r="G46" s="6"/>
      <c r="H46" s="377" t="s">
        <v>788</v>
      </c>
      <c r="I46" s="378">
        <f>'Bulk DivVar Analysis'!I10</f>
        <v>0</v>
      </c>
      <c r="J46" s="378">
        <f>'Bulk DivVar Analysis'!J10</f>
        <v>1</v>
      </c>
      <c r="K46" s="378" t="str">
        <f>'Bulk DivVar Analysis'!K10</f>
        <v>Plate</v>
      </c>
      <c r="L46" s="379" t="str">
        <f>'Bulk DivVar Analysis'!L10</f>
        <v>Pass</v>
      </c>
      <c r="M46" s="6"/>
      <c r="N46" s="6"/>
      <c r="O46" s="6"/>
      <c r="P46" s="6"/>
      <c r="Q46" s="6"/>
      <c r="R46" s="6"/>
      <c r="S46" s="6"/>
      <c r="T46" s="6"/>
      <c r="U46" s="6"/>
      <c r="V46" s="6"/>
      <c r="W46" s="6"/>
      <c r="X46" s="6"/>
      <c r="Y46" s="6"/>
      <c r="Z46" s="6"/>
    </row>
    <row r="47" spans="1:26" ht="30" customHeight="1">
      <c r="A47" s="6"/>
      <c r="B47" s="380"/>
      <c r="C47" s="339"/>
      <c r="D47" s="339"/>
      <c r="E47" s="339"/>
      <c r="F47" s="339"/>
      <c r="G47" s="375"/>
      <c r="H47" s="380"/>
      <c r="I47" s="339"/>
      <c r="J47" s="339"/>
      <c r="K47" s="339"/>
      <c r="L47" s="339"/>
      <c r="M47" s="6"/>
      <c r="N47" s="6"/>
      <c r="O47" s="6"/>
      <c r="P47" s="6"/>
      <c r="Q47" s="6"/>
      <c r="R47" s="6"/>
      <c r="S47" s="6"/>
      <c r="T47" s="6"/>
      <c r="U47" s="6"/>
      <c r="V47" s="6"/>
      <c r="W47" s="6"/>
      <c r="X47" s="6"/>
      <c r="Y47" s="6"/>
      <c r="Z47" s="6"/>
    </row>
    <row r="48" spans="1:26" ht="30.75" customHeight="1">
      <c r="A48" s="6"/>
      <c r="B48" s="354" t="s">
        <v>798</v>
      </c>
      <c r="C48" s="344" t="s">
        <v>779</v>
      </c>
      <c r="D48" s="344" t="s">
        <v>780</v>
      </c>
      <c r="E48" s="344" t="s">
        <v>781</v>
      </c>
      <c r="F48" s="345" t="s">
        <v>147</v>
      </c>
      <c r="G48" s="24"/>
      <c r="H48" s="355" t="s">
        <v>799</v>
      </c>
      <c r="I48" s="344" t="s">
        <v>779</v>
      </c>
      <c r="J48" s="344" t="s">
        <v>780</v>
      </c>
      <c r="K48" s="344" t="s">
        <v>781</v>
      </c>
      <c r="L48" s="345" t="s">
        <v>147</v>
      </c>
      <c r="M48" s="6"/>
      <c r="N48" s="6"/>
      <c r="O48" s="6"/>
      <c r="P48" s="6"/>
      <c r="Q48" s="6"/>
      <c r="R48" s="6"/>
      <c r="S48" s="6"/>
      <c r="T48" s="6"/>
      <c r="U48" s="6"/>
      <c r="V48" s="6"/>
      <c r="W48" s="6"/>
      <c r="X48" s="6"/>
      <c r="Y48" s="6"/>
      <c r="Z48" s="6"/>
    </row>
    <row r="49" spans="1:26" ht="14.25" customHeight="1">
      <c r="A49" s="6"/>
      <c r="B49" s="347" t="s">
        <v>783</v>
      </c>
      <c r="C49" s="348" t="str">
        <f>'Bulk DivVar Analysis'!C59</f>
        <v/>
      </c>
      <c r="D49" s="348" t="str">
        <f>'Bulk DivVar Analysis'!D59</f>
        <v/>
      </c>
      <c r="E49" s="348" t="str">
        <f>'Bulk DivVar Analysis'!E59</f>
        <v>Match Exactly</v>
      </c>
      <c r="F49" s="349" t="str">
        <f>'Bulk DivVar Analysis'!F59</f>
        <v/>
      </c>
      <c r="G49" s="24"/>
      <c r="H49" s="347" t="s">
        <v>783</v>
      </c>
      <c r="I49" s="348" t="str">
        <f>'Bulk DivVar Analysis'!I59</f>
        <v/>
      </c>
      <c r="J49" s="348" t="str">
        <f>'Bulk DivVar Analysis'!J59</f>
        <v/>
      </c>
      <c r="K49" s="348" t="str">
        <f>'Bulk DivVar Analysis'!K59</f>
        <v>Match Exactly</v>
      </c>
      <c r="L49" s="349" t="str">
        <f>'Bulk DivVar Analysis'!L59</f>
        <v/>
      </c>
      <c r="M49" s="6"/>
      <c r="N49" s="6"/>
      <c r="O49" s="6"/>
      <c r="P49" s="6"/>
      <c r="Q49" s="6"/>
      <c r="R49" s="6"/>
      <c r="S49" s="6"/>
      <c r="T49" s="6"/>
      <c r="U49" s="6"/>
      <c r="V49" s="6"/>
      <c r="W49" s="6"/>
      <c r="X49" s="6"/>
      <c r="Y49" s="6"/>
      <c r="Z49" s="6"/>
    </row>
    <row r="50" spans="1:26" ht="14.25" customHeight="1">
      <c r="A50" s="6"/>
      <c r="B50" s="347" t="s">
        <v>785</v>
      </c>
      <c r="C50" s="350" t="str">
        <f>'Bulk DivVar Analysis'!C60</f>
        <v/>
      </c>
      <c r="D50" s="348">
        <f>'Bulk DivVar Analysis'!D60</f>
        <v>5000</v>
      </c>
      <c r="E50" s="348" t="str">
        <f>'Bulk DivVar Analysis'!E60</f>
        <v>Minimum</v>
      </c>
      <c r="F50" s="349" t="str">
        <f>'Bulk DivVar Analysis'!F60</f>
        <v/>
      </c>
      <c r="G50" s="24"/>
      <c r="H50" s="347" t="s">
        <v>785</v>
      </c>
      <c r="I50" s="350" t="str">
        <f>'Bulk DivVar Analysis'!I60</f>
        <v/>
      </c>
      <c r="J50" s="348">
        <f>'Bulk DivVar Analysis'!J60</f>
        <v>5000</v>
      </c>
      <c r="K50" s="348" t="str">
        <f>'Bulk DivVar Analysis'!K60</f>
        <v>Minimum</v>
      </c>
      <c r="L50" s="349" t="str">
        <f>'Bulk DivVar Analysis'!L60</f>
        <v/>
      </c>
      <c r="M50" s="6"/>
      <c r="N50" s="6"/>
      <c r="O50" s="15"/>
      <c r="P50" s="6"/>
      <c r="Q50" s="6"/>
      <c r="R50" s="6"/>
      <c r="S50" s="6"/>
      <c r="T50" s="6"/>
      <c r="U50" s="6"/>
      <c r="V50" s="6"/>
      <c r="W50" s="6"/>
      <c r="X50" s="6"/>
      <c r="Y50" s="6"/>
      <c r="Z50" s="6"/>
    </row>
    <row r="51" spans="1:26" ht="14.25" customHeight="1">
      <c r="A51" s="6"/>
      <c r="B51" s="347" t="s">
        <v>786</v>
      </c>
      <c r="C51" s="351" t="str">
        <f>'Bulk DivVar Analysis'!C61</f>
        <v/>
      </c>
      <c r="D51" s="352">
        <f>'Bulk DivVar Analysis'!D61</f>
        <v>0.5</v>
      </c>
      <c r="E51" s="348" t="str">
        <f>'Bulk DivVar Analysis'!E61</f>
        <v>Maximum</v>
      </c>
      <c r="F51" s="349" t="str">
        <f>'Bulk DivVar Analysis'!F61</f>
        <v/>
      </c>
      <c r="G51" s="24"/>
      <c r="H51" s="347" t="s">
        <v>786</v>
      </c>
      <c r="I51" s="351" t="str">
        <f>'Bulk DivVar Analysis'!I61</f>
        <v/>
      </c>
      <c r="J51" s="352">
        <f>'Bulk DivVar Analysis'!J61</f>
        <v>0.5</v>
      </c>
      <c r="K51" s="348" t="str">
        <f>'Bulk DivVar Analysis'!K61</f>
        <v>Maximum</v>
      </c>
      <c r="L51" s="349" t="str">
        <f>'Bulk DivVar Analysis'!L61</f>
        <v/>
      </c>
      <c r="M51" s="6"/>
      <c r="N51" s="6"/>
      <c r="O51" s="6"/>
      <c r="P51" s="6"/>
      <c r="Q51" s="6"/>
      <c r="R51" s="6"/>
      <c r="S51" s="6"/>
      <c r="T51" s="6"/>
      <c r="U51" s="6"/>
      <c r="V51" s="6"/>
      <c r="W51" s="6"/>
      <c r="X51" s="6"/>
      <c r="Y51" s="6"/>
      <c r="Z51" s="6"/>
    </row>
    <row r="52" spans="1:26" ht="14.25" customHeight="1">
      <c r="A52" s="6"/>
      <c r="B52" s="347" t="s">
        <v>787</v>
      </c>
      <c r="C52" s="348" t="str">
        <f>'Bulk DivVar Analysis'!C62</f>
        <v/>
      </c>
      <c r="D52" s="352">
        <f>'Bulk DivVar Analysis'!D62</f>
        <v>0.1</v>
      </c>
      <c r="E52" s="348" t="str">
        <f>'Bulk DivVar Analysis'!E62</f>
        <v>Below, per well</v>
      </c>
      <c r="F52" s="349" t="str">
        <f>'Bulk DivVar Analysis'!F62</f>
        <v>-</v>
      </c>
      <c r="G52" s="24"/>
      <c r="H52" s="347" t="s">
        <v>787</v>
      </c>
      <c r="I52" s="348" t="str">
        <f>'Bulk DivVar Analysis'!I62</f>
        <v/>
      </c>
      <c r="J52" s="352">
        <f>'Bulk DivVar Analysis'!J62</f>
        <v>0.1</v>
      </c>
      <c r="K52" s="348" t="str">
        <f>'Bulk DivVar Analysis'!K62</f>
        <v>Below, per well</v>
      </c>
      <c r="L52" s="349" t="str">
        <f>'Bulk DivVar Analysis'!L62</f>
        <v>-</v>
      </c>
      <c r="M52" s="6"/>
      <c r="N52" s="6"/>
      <c r="O52" s="6"/>
      <c r="P52" s="6"/>
      <c r="Q52" s="6"/>
      <c r="R52" s="6"/>
      <c r="S52" s="6"/>
      <c r="T52" s="6"/>
      <c r="U52" s="6"/>
      <c r="V52" s="6"/>
      <c r="W52" s="6"/>
      <c r="X52" s="6"/>
      <c r="Y52" s="6"/>
      <c r="Z52" s="6"/>
    </row>
    <row r="53" spans="1:26" ht="14.25" customHeight="1">
      <c r="A53" s="6"/>
      <c r="B53" s="377" t="s">
        <v>788</v>
      </c>
      <c r="C53" s="378" t="str">
        <f>'Bulk DivVar Analysis'!C63</f>
        <v/>
      </c>
      <c r="D53" s="378">
        <f>'Bulk DivVar Analysis'!D63</f>
        <v>1</v>
      </c>
      <c r="E53" s="378" t="str">
        <f>'Bulk DivVar Analysis'!E63</f>
        <v>Plate</v>
      </c>
      <c r="F53" s="379" t="str">
        <f>'Bulk DivVar Analysis'!F63</f>
        <v/>
      </c>
      <c r="G53" s="6"/>
      <c r="H53" s="377" t="s">
        <v>788</v>
      </c>
      <c r="I53" s="378" t="str">
        <f>'Bulk DivVar Analysis'!I63</f>
        <v/>
      </c>
      <c r="J53" s="378">
        <f>'Bulk DivVar Analysis'!J63</f>
        <v>1</v>
      </c>
      <c r="K53" s="378" t="str">
        <f>'Bulk DivVar Analysis'!K63</f>
        <v>Plate</v>
      </c>
      <c r="L53" s="379" t="str">
        <f>'Bulk DivVar Analysis'!L63</f>
        <v/>
      </c>
      <c r="M53" s="6"/>
      <c r="N53" s="6"/>
      <c r="O53" s="6"/>
      <c r="P53" s="6"/>
      <c r="Q53" s="6"/>
      <c r="R53" s="6"/>
      <c r="S53" s="6"/>
      <c r="T53" s="6"/>
      <c r="U53" s="6"/>
      <c r="V53" s="6"/>
      <c r="W53" s="6"/>
      <c r="X53" s="6"/>
      <c r="Y53" s="6"/>
      <c r="Z53" s="6"/>
    </row>
    <row r="54" spans="1:26" ht="14.25" customHeight="1">
      <c r="A54" s="376"/>
      <c r="B54" s="380"/>
      <c r="C54" s="381"/>
      <c r="D54" s="339"/>
      <c r="E54" s="339"/>
      <c r="F54" s="339"/>
      <c r="G54" s="375"/>
      <c r="H54" s="380"/>
      <c r="I54" s="381"/>
      <c r="J54" s="339"/>
      <c r="K54" s="339"/>
      <c r="L54" s="339"/>
      <c r="M54" s="6"/>
      <c r="N54" s="6"/>
      <c r="O54" s="6"/>
      <c r="P54" s="6"/>
      <c r="Q54" s="6"/>
      <c r="R54" s="6"/>
      <c r="S54" s="6"/>
      <c r="T54" s="6"/>
      <c r="U54" s="6"/>
      <c r="V54" s="6"/>
      <c r="W54" s="6"/>
      <c r="X54" s="6"/>
      <c r="Y54" s="6"/>
      <c r="Z54" s="6"/>
    </row>
    <row r="55" spans="1:26" ht="30" customHeight="1">
      <c r="A55" s="376"/>
      <c r="B55" s="356" t="s">
        <v>800</v>
      </c>
      <c r="C55" s="344" t="s">
        <v>779</v>
      </c>
      <c r="D55" s="344" t="s">
        <v>780</v>
      </c>
      <c r="E55" s="344" t="s">
        <v>781</v>
      </c>
      <c r="F55" s="345" t="s">
        <v>147</v>
      </c>
      <c r="G55" s="24"/>
      <c r="H55" s="357" t="s">
        <v>801</v>
      </c>
      <c r="I55" s="344" t="s">
        <v>779</v>
      </c>
      <c r="J55" s="344" t="s">
        <v>780</v>
      </c>
      <c r="K55" s="344" t="s">
        <v>781</v>
      </c>
      <c r="L55" s="345" t="s">
        <v>147</v>
      </c>
      <c r="M55" s="6"/>
      <c r="N55" s="6"/>
      <c r="O55" s="6"/>
      <c r="P55" s="6"/>
      <c r="Q55" s="6"/>
      <c r="R55" s="6"/>
      <c r="S55" s="6"/>
      <c r="T55" s="6"/>
      <c r="U55" s="6"/>
      <c r="V55" s="6"/>
      <c r="W55" s="6"/>
      <c r="X55" s="6"/>
      <c r="Y55" s="6"/>
      <c r="Z55" s="6"/>
    </row>
    <row r="56" spans="1:26" ht="14.25" customHeight="1">
      <c r="A56" s="376"/>
      <c r="B56" s="347" t="s">
        <v>783</v>
      </c>
      <c r="C56" s="348" t="str">
        <f>'Bulk DivVar Analysis'!C113</f>
        <v/>
      </c>
      <c r="D56" s="348" t="str">
        <f>'Bulk DivVar Analysis'!D113</f>
        <v/>
      </c>
      <c r="E56" s="348" t="str">
        <f>'Bulk DivVar Analysis'!E113</f>
        <v>Match Exactly</v>
      </c>
      <c r="F56" s="349" t="str">
        <f>'Bulk DivVar Analysis'!F113</f>
        <v/>
      </c>
      <c r="G56" s="24"/>
      <c r="H56" s="347" t="s">
        <v>783</v>
      </c>
      <c r="I56" s="348" t="str">
        <f>'Bulk DivVar Analysis'!I113</f>
        <v/>
      </c>
      <c r="J56" s="348" t="str">
        <f>'Bulk DivVar Analysis'!J113</f>
        <v/>
      </c>
      <c r="K56" s="348" t="str">
        <f>'Bulk DivVar Analysis'!K113</f>
        <v>Match Exactly</v>
      </c>
      <c r="L56" s="349" t="str">
        <f>'Bulk DivVar Analysis'!L113</f>
        <v/>
      </c>
      <c r="M56" s="6"/>
      <c r="N56" s="6"/>
      <c r="O56" s="6"/>
      <c r="P56" s="6"/>
      <c r="Q56" s="6"/>
      <c r="R56" s="6"/>
      <c r="S56" s="6"/>
      <c r="T56" s="6"/>
      <c r="U56" s="6"/>
      <c r="V56" s="6"/>
      <c r="W56" s="6"/>
      <c r="X56" s="6"/>
      <c r="Y56" s="6"/>
      <c r="Z56" s="6"/>
    </row>
    <row r="57" spans="1:26" ht="14.25" customHeight="1">
      <c r="A57" s="376"/>
      <c r="B57" s="347" t="s">
        <v>785</v>
      </c>
      <c r="C57" s="350" t="str">
        <f>'Bulk DivVar Analysis'!C114</f>
        <v/>
      </c>
      <c r="D57" s="348">
        <f>'Bulk DivVar Analysis'!D114</f>
        <v>5000</v>
      </c>
      <c r="E57" s="348" t="str">
        <f>'Bulk DivVar Analysis'!E114</f>
        <v>Minimum</v>
      </c>
      <c r="F57" s="349" t="str">
        <f>'Bulk DivVar Analysis'!F114</f>
        <v/>
      </c>
      <c r="G57" s="24"/>
      <c r="H57" s="347" t="s">
        <v>785</v>
      </c>
      <c r="I57" s="350" t="str">
        <f>'Bulk DivVar Analysis'!I114</f>
        <v/>
      </c>
      <c r="J57" s="348">
        <f>'Bulk DivVar Analysis'!J114</f>
        <v>5000</v>
      </c>
      <c r="K57" s="348" t="str">
        <f>'Bulk DivVar Analysis'!K114</f>
        <v>Minimum</v>
      </c>
      <c r="L57" s="349" t="str">
        <f>'Bulk DivVar Analysis'!L114</f>
        <v/>
      </c>
      <c r="M57" s="6"/>
      <c r="N57" s="6"/>
      <c r="O57" s="6"/>
      <c r="P57" s="6"/>
      <c r="Q57" s="6"/>
      <c r="R57" s="6"/>
      <c r="S57" s="6"/>
      <c r="T57" s="6"/>
      <c r="U57" s="6"/>
      <c r="V57" s="6"/>
      <c r="W57" s="6"/>
      <c r="X57" s="6"/>
      <c r="Y57" s="6"/>
      <c r="Z57" s="6"/>
    </row>
    <row r="58" spans="1:26" ht="14.25" customHeight="1">
      <c r="A58" s="376"/>
      <c r="B58" s="347" t="s">
        <v>786</v>
      </c>
      <c r="C58" s="351" t="str">
        <f>'Bulk DivVar Analysis'!C115</f>
        <v/>
      </c>
      <c r="D58" s="352">
        <f>'Bulk DivVar Analysis'!D115</f>
        <v>0.5</v>
      </c>
      <c r="E58" s="348" t="str">
        <f>'Bulk DivVar Analysis'!E115</f>
        <v>Maximum</v>
      </c>
      <c r="F58" s="349" t="str">
        <f>'Bulk DivVar Analysis'!F115</f>
        <v/>
      </c>
      <c r="G58" s="24"/>
      <c r="H58" s="347" t="s">
        <v>786</v>
      </c>
      <c r="I58" s="351" t="str">
        <f>'Bulk DivVar Analysis'!I115</f>
        <v/>
      </c>
      <c r="J58" s="352">
        <f>'Bulk DivVar Analysis'!J115</f>
        <v>0.5</v>
      </c>
      <c r="K58" s="348" t="str">
        <f>'Bulk DivVar Analysis'!K115</f>
        <v>Maximum</v>
      </c>
      <c r="L58" s="349" t="str">
        <f>'Bulk DivVar Analysis'!L115</f>
        <v/>
      </c>
      <c r="M58" s="6"/>
      <c r="N58" s="6"/>
      <c r="O58" s="6"/>
      <c r="P58" s="6"/>
      <c r="Q58" s="6"/>
      <c r="R58" s="6"/>
      <c r="S58" s="6"/>
      <c r="T58" s="6"/>
      <c r="U58" s="6"/>
      <c r="V58" s="6"/>
      <c r="W58" s="6"/>
      <c r="X58" s="6"/>
      <c r="Y58" s="6"/>
      <c r="Z58" s="6"/>
    </row>
    <row r="59" spans="1:26" ht="14.25" customHeight="1">
      <c r="A59" s="376"/>
      <c r="B59" s="347" t="s">
        <v>787</v>
      </c>
      <c r="C59" s="348" t="str">
        <f>'Bulk DivVar Analysis'!C116</f>
        <v/>
      </c>
      <c r="D59" s="352">
        <f>'Bulk DivVar Analysis'!D116</f>
        <v>0.1</v>
      </c>
      <c r="E59" s="348" t="str">
        <f>'Bulk DivVar Analysis'!E116</f>
        <v>Below, per well</v>
      </c>
      <c r="F59" s="349" t="str">
        <f>'Bulk DivVar Analysis'!F116</f>
        <v>-</v>
      </c>
      <c r="G59" s="24"/>
      <c r="H59" s="347" t="s">
        <v>787</v>
      </c>
      <c r="I59" s="348" t="str">
        <f>'Bulk DivVar Analysis'!I116</f>
        <v/>
      </c>
      <c r="J59" s="352">
        <f>'Bulk DivVar Analysis'!J116</f>
        <v>0.1</v>
      </c>
      <c r="K59" s="348" t="str">
        <f>'Bulk DivVar Analysis'!K116</f>
        <v>Below, per well</v>
      </c>
      <c r="L59" s="349" t="str">
        <f>'Bulk DivVar Analysis'!L116</f>
        <v>-</v>
      </c>
      <c r="M59" s="6"/>
      <c r="N59" s="6"/>
      <c r="O59" s="6"/>
      <c r="P59" s="6"/>
      <c r="Q59" s="6"/>
      <c r="R59" s="6"/>
      <c r="S59" s="6"/>
      <c r="T59" s="6"/>
      <c r="U59" s="6"/>
      <c r="V59" s="6"/>
      <c r="W59" s="6"/>
      <c r="X59" s="6"/>
      <c r="Y59" s="6"/>
      <c r="Z59" s="6"/>
    </row>
    <row r="60" spans="1:26" ht="14.25" customHeight="1">
      <c r="A60" s="376"/>
      <c r="B60" s="377" t="s">
        <v>788</v>
      </c>
      <c r="C60" s="378" t="str">
        <f>'Bulk DivVar Analysis'!C117</f>
        <v/>
      </c>
      <c r="D60" s="378">
        <f>'Bulk DivVar Analysis'!D117</f>
        <v>1</v>
      </c>
      <c r="E60" s="378" t="str">
        <f>'Bulk DivVar Analysis'!E117</f>
        <v>Plate</v>
      </c>
      <c r="F60" s="379" t="str">
        <f>'Bulk DivVar Analysis'!F117</f>
        <v/>
      </c>
      <c r="G60" s="24"/>
      <c r="H60" s="377" t="s">
        <v>788</v>
      </c>
      <c r="I60" s="378" t="str">
        <f>'Bulk DivVar Analysis'!I117</f>
        <v/>
      </c>
      <c r="J60" s="378">
        <f>'Bulk DivVar Analysis'!J117</f>
        <v>1</v>
      </c>
      <c r="K60" s="378" t="str">
        <f>'Bulk DivVar Analysis'!K117</f>
        <v>Plate</v>
      </c>
      <c r="L60" s="379" t="str">
        <f>'Bulk DivVar Analysis'!L117</f>
        <v/>
      </c>
      <c r="M60" s="6"/>
      <c r="N60" s="6"/>
      <c r="O60" s="6"/>
      <c r="P60" s="6"/>
      <c r="Q60" s="6"/>
      <c r="R60" s="6"/>
      <c r="S60" s="6"/>
      <c r="T60" s="6"/>
      <c r="U60" s="6"/>
      <c r="V60" s="6"/>
      <c r="W60" s="6"/>
      <c r="X60" s="6"/>
      <c r="Y60" s="6"/>
      <c r="Z60" s="6"/>
    </row>
    <row r="61" spans="1:26" ht="14.25" customHeight="1" thickBot="1">
      <c r="A61" s="376"/>
      <c r="B61" s="380"/>
      <c r="C61" s="339"/>
      <c r="D61" s="382"/>
      <c r="E61" s="339"/>
      <c r="F61" s="339"/>
      <c r="G61" s="24"/>
      <c r="H61" s="380"/>
      <c r="I61" s="339"/>
      <c r="J61" s="382"/>
      <c r="K61" s="339"/>
      <c r="L61" s="339"/>
      <c r="M61" s="6"/>
      <c r="N61" s="6"/>
      <c r="O61" s="6"/>
      <c r="P61" s="6"/>
      <c r="Q61" s="6"/>
      <c r="R61" s="6"/>
      <c r="S61" s="6"/>
      <c r="T61" s="6"/>
      <c r="U61" s="6"/>
      <c r="V61" s="6"/>
      <c r="W61" s="6"/>
      <c r="X61" s="6"/>
      <c r="Y61" s="6"/>
      <c r="Z61" s="6"/>
    </row>
    <row r="62" spans="1:26" ht="14.25" customHeight="1">
      <c r="A62" s="6"/>
      <c r="B62" s="696" t="s">
        <v>797</v>
      </c>
      <c r="C62" s="684" t="s">
        <v>822</v>
      </c>
      <c r="D62" s="687" t="str">
        <f>_xlfn.TEXTJOIN(" , ",TRUE,'Bulk DivVar Analysis'!C42:F56,'Bulk DivVar Analysis'!C95:F109,'Bulk DivVar Analysis'!C149:F163)</f>
        <v/>
      </c>
      <c r="E62" s="688"/>
      <c r="F62" s="688"/>
      <c r="G62" s="688"/>
      <c r="H62" s="688"/>
      <c r="I62" s="688"/>
      <c r="J62" s="688"/>
      <c r="K62" s="688"/>
      <c r="L62" s="689"/>
      <c r="M62" s="6"/>
      <c r="N62" s="383"/>
      <c r="O62" s="6"/>
      <c r="P62" s="6"/>
      <c r="Q62" s="6"/>
      <c r="R62" s="6"/>
      <c r="S62" s="6"/>
      <c r="T62" s="6"/>
      <c r="U62" s="6"/>
      <c r="V62" s="6"/>
      <c r="W62" s="6"/>
      <c r="X62" s="6"/>
      <c r="Y62" s="6"/>
      <c r="Z62" s="6"/>
    </row>
    <row r="63" spans="1:26" ht="15" customHeight="1">
      <c r="B63" s="685"/>
      <c r="C63" s="685"/>
      <c r="D63" s="690"/>
      <c r="E63" s="691"/>
      <c r="F63" s="691"/>
      <c r="G63" s="691"/>
      <c r="H63" s="691"/>
      <c r="I63" s="691"/>
      <c r="J63" s="691"/>
      <c r="K63" s="691"/>
      <c r="L63" s="692"/>
    </row>
    <row r="64" spans="1:26" ht="15" customHeight="1">
      <c r="B64" s="685"/>
      <c r="C64" s="685"/>
      <c r="D64" s="690"/>
      <c r="E64" s="691"/>
      <c r="F64" s="691"/>
      <c r="G64" s="691"/>
      <c r="H64" s="691"/>
      <c r="I64" s="691"/>
      <c r="J64" s="691"/>
      <c r="K64" s="691"/>
      <c r="L64" s="692"/>
      <c r="N64" s="6"/>
    </row>
    <row r="65" spans="1:26" ht="15" customHeight="1">
      <c r="B65" s="685"/>
      <c r="C65" s="685"/>
      <c r="D65" s="690"/>
      <c r="E65" s="691"/>
      <c r="F65" s="691"/>
      <c r="G65" s="691"/>
      <c r="H65" s="691"/>
      <c r="I65" s="691"/>
      <c r="J65" s="691"/>
      <c r="K65" s="691"/>
      <c r="L65" s="692"/>
    </row>
    <row r="66" spans="1:26" ht="15" customHeight="1">
      <c r="B66" s="685"/>
      <c r="C66" s="685"/>
      <c r="D66" s="690"/>
      <c r="E66" s="691"/>
      <c r="F66" s="691"/>
      <c r="G66" s="691"/>
      <c r="H66" s="691"/>
      <c r="I66" s="691"/>
      <c r="J66" s="691"/>
      <c r="K66" s="691"/>
      <c r="L66" s="692"/>
    </row>
    <row r="67" spans="1:26" ht="15" customHeight="1">
      <c r="B67" s="685"/>
      <c r="C67" s="685"/>
      <c r="D67" s="690"/>
      <c r="E67" s="691"/>
      <c r="F67" s="691"/>
      <c r="G67" s="691"/>
      <c r="H67" s="691"/>
      <c r="I67" s="691"/>
      <c r="J67" s="691"/>
      <c r="K67" s="691"/>
      <c r="L67" s="692"/>
    </row>
    <row r="68" spans="1:26" ht="15" customHeight="1">
      <c r="B68" s="685"/>
      <c r="C68" s="685"/>
      <c r="D68" s="690"/>
      <c r="E68" s="691"/>
      <c r="F68" s="691"/>
      <c r="G68" s="691"/>
      <c r="H68" s="691"/>
      <c r="I68" s="691"/>
      <c r="J68" s="691"/>
      <c r="K68" s="691"/>
      <c r="L68" s="692"/>
    </row>
    <row r="69" spans="1:26" ht="15" customHeight="1" thickBot="1">
      <c r="B69" s="685"/>
      <c r="C69" s="686"/>
      <c r="D69" s="693"/>
      <c r="E69" s="694"/>
      <c r="F69" s="694"/>
      <c r="G69" s="694"/>
      <c r="H69" s="694"/>
      <c r="I69" s="694"/>
      <c r="J69" s="694"/>
      <c r="K69" s="694"/>
      <c r="L69" s="695"/>
    </row>
    <row r="70" spans="1:26" ht="15" customHeight="1">
      <c r="B70" s="685"/>
      <c r="C70" s="684" t="s">
        <v>823</v>
      </c>
      <c r="D70" s="687" t="str">
        <f>_xlfn.TEXTJOIN(" , ",TRUE,'Bulk DivVar Analysis'!I42:L56,'Bulk DivVar Analysis'!I95:L109,'Bulk DivVar Analysis'!I149:L163)</f>
        <v/>
      </c>
      <c r="E70" s="688"/>
      <c r="F70" s="688"/>
      <c r="G70" s="688"/>
      <c r="H70" s="688"/>
      <c r="I70" s="688"/>
      <c r="J70" s="688"/>
      <c r="K70" s="688"/>
      <c r="L70" s="689"/>
    </row>
    <row r="71" spans="1:26" ht="15" customHeight="1">
      <c r="B71" s="685"/>
      <c r="C71" s="685"/>
      <c r="D71" s="690"/>
      <c r="E71" s="691"/>
      <c r="F71" s="691"/>
      <c r="G71" s="691"/>
      <c r="H71" s="691"/>
      <c r="I71" s="691"/>
      <c r="J71" s="691"/>
      <c r="K71" s="691"/>
      <c r="L71" s="692"/>
    </row>
    <row r="72" spans="1:26" ht="15" customHeight="1">
      <c r="B72" s="685"/>
      <c r="C72" s="685"/>
      <c r="D72" s="690"/>
      <c r="E72" s="691"/>
      <c r="F72" s="691"/>
      <c r="G72" s="691"/>
      <c r="H72" s="691"/>
      <c r="I72" s="691"/>
      <c r="J72" s="691"/>
      <c r="K72" s="691"/>
      <c r="L72" s="692"/>
    </row>
    <row r="73" spans="1:26" ht="15" customHeight="1">
      <c r="B73" s="685"/>
      <c r="C73" s="685"/>
      <c r="D73" s="690"/>
      <c r="E73" s="691"/>
      <c r="F73" s="691"/>
      <c r="G73" s="691"/>
      <c r="H73" s="691"/>
      <c r="I73" s="691"/>
      <c r="J73" s="691"/>
      <c r="K73" s="691"/>
      <c r="L73" s="692"/>
    </row>
    <row r="74" spans="1:26" ht="14.25" customHeight="1">
      <c r="A74" s="6"/>
      <c r="B74" s="685"/>
      <c r="C74" s="685"/>
      <c r="D74" s="690"/>
      <c r="E74" s="691"/>
      <c r="F74" s="691"/>
      <c r="G74" s="691"/>
      <c r="H74" s="691"/>
      <c r="I74" s="691"/>
      <c r="J74" s="691"/>
      <c r="K74" s="691"/>
      <c r="L74" s="692"/>
      <c r="M74" s="6"/>
      <c r="N74" s="6"/>
      <c r="O74" s="6"/>
      <c r="P74" s="6"/>
      <c r="Q74" s="6"/>
      <c r="R74" s="6"/>
      <c r="S74" s="6"/>
      <c r="T74" s="6"/>
      <c r="U74" s="6"/>
      <c r="V74" s="6"/>
      <c r="W74" s="6"/>
      <c r="X74" s="6"/>
      <c r="Y74" s="6"/>
      <c r="Z74" s="6"/>
    </row>
    <row r="75" spans="1:26" ht="14.25" customHeight="1">
      <c r="A75" s="6"/>
      <c r="B75" s="685"/>
      <c r="C75" s="685"/>
      <c r="D75" s="690"/>
      <c r="E75" s="691"/>
      <c r="F75" s="691"/>
      <c r="G75" s="691"/>
      <c r="H75" s="691"/>
      <c r="I75" s="691"/>
      <c r="J75" s="691"/>
      <c r="K75" s="691"/>
      <c r="L75" s="692"/>
      <c r="M75" s="6"/>
      <c r="N75" s="6"/>
      <c r="O75" s="6"/>
      <c r="P75" s="6"/>
      <c r="Q75" s="6"/>
      <c r="R75" s="6"/>
      <c r="S75" s="6"/>
      <c r="T75" s="6"/>
      <c r="U75" s="6"/>
      <c r="V75" s="6"/>
      <c r="W75" s="6"/>
      <c r="X75" s="6"/>
      <c r="Y75" s="6"/>
      <c r="Z75" s="6"/>
    </row>
    <row r="76" spans="1:26" ht="15" customHeight="1">
      <c r="B76" s="685"/>
      <c r="C76" s="685"/>
      <c r="D76" s="690"/>
      <c r="E76" s="691"/>
      <c r="F76" s="691"/>
      <c r="G76" s="691"/>
      <c r="H76" s="691"/>
      <c r="I76" s="691"/>
      <c r="J76" s="691"/>
      <c r="K76" s="691"/>
      <c r="L76" s="692"/>
    </row>
    <row r="77" spans="1:26" ht="15" customHeight="1" thickBot="1">
      <c r="A77" s="18"/>
      <c r="B77" s="686"/>
      <c r="C77" s="686"/>
      <c r="D77" s="693"/>
      <c r="E77" s="694"/>
      <c r="F77" s="694"/>
      <c r="G77" s="694"/>
      <c r="H77" s="694"/>
      <c r="I77" s="694"/>
      <c r="J77" s="694"/>
      <c r="K77" s="694"/>
      <c r="L77" s="695"/>
      <c r="M77" s="18"/>
      <c r="N77" s="18"/>
      <c r="O77" s="18"/>
      <c r="P77" s="18"/>
      <c r="Q77" s="18"/>
      <c r="R77" s="18"/>
      <c r="S77" s="18"/>
      <c r="T77" s="18"/>
      <c r="U77" s="18"/>
      <c r="V77" s="18"/>
      <c r="W77" s="18"/>
      <c r="X77" s="18"/>
      <c r="Y77" s="18"/>
      <c r="Z77" s="18"/>
    </row>
    <row r="78" spans="1:26" ht="15" customHeight="1">
      <c r="D78" s="679" t="s">
        <v>824</v>
      </c>
      <c r="E78" s="679"/>
      <c r="F78" s="679"/>
      <c r="G78" s="679"/>
      <c r="H78" s="679"/>
      <c r="I78" s="679"/>
      <c r="J78" s="679"/>
      <c r="K78" s="679"/>
      <c r="L78" s="679"/>
    </row>
    <row r="79" spans="1:26" ht="14.25" customHeight="1">
      <c r="A79" s="366" t="s">
        <v>825</v>
      </c>
      <c r="B79" s="368" t="s">
        <v>826</v>
      </c>
      <c r="C79" s="6"/>
      <c r="D79" s="680"/>
      <c r="E79" s="680"/>
      <c r="F79" s="680"/>
      <c r="G79" s="680"/>
      <c r="H79" s="680"/>
      <c r="I79" s="680"/>
      <c r="J79" s="680"/>
      <c r="K79" s="680"/>
      <c r="L79" s="680"/>
      <c r="M79" s="6"/>
      <c r="N79" s="6"/>
      <c r="O79" s="6"/>
      <c r="P79" s="6"/>
      <c r="Q79" s="6"/>
      <c r="R79" s="6"/>
      <c r="S79" s="6"/>
      <c r="T79" s="6"/>
      <c r="U79" s="6"/>
      <c r="V79" s="6"/>
      <c r="W79" s="6"/>
      <c r="X79" s="6"/>
      <c r="Y79" s="6"/>
      <c r="Z79" s="6"/>
    </row>
    <row r="80" spans="1:26" ht="14.25" customHeight="1">
      <c r="A80" s="366"/>
      <c r="B80" s="368"/>
      <c r="C80" s="6"/>
      <c r="D80" s="6"/>
      <c r="E80" s="6"/>
      <c r="F80" s="6"/>
      <c r="G80" s="6"/>
      <c r="H80" s="6"/>
      <c r="I80" s="6"/>
      <c r="J80" s="6"/>
      <c r="K80" s="6"/>
      <c r="L80" s="6"/>
      <c r="M80" s="6"/>
      <c r="N80" s="6"/>
      <c r="O80" s="6"/>
      <c r="P80" s="6"/>
      <c r="Q80" s="6"/>
      <c r="R80" s="6"/>
      <c r="S80" s="6"/>
      <c r="T80" s="6"/>
      <c r="U80" s="6"/>
      <c r="V80" s="6"/>
      <c r="W80" s="6"/>
      <c r="X80" s="6"/>
      <c r="Y80" s="6"/>
      <c r="Z80" s="6"/>
    </row>
    <row r="81" spans="1:26" ht="14.25" customHeight="1">
      <c r="A81" s="16"/>
      <c r="B81" s="384" t="s">
        <v>827</v>
      </c>
      <c r="C81" s="385"/>
      <c r="D81" s="385"/>
      <c r="E81" s="386"/>
      <c r="F81" s="387" t="s">
        <v>828</v>
      </c>
      <c r="G81" s="80" t="s">
        <v>829</v>
      </c>
      <c r="H81" s="388"/>
      <c r="I81" s="6"/>
      <c r="J81" s="6"/>
      <c r="K81" s="6"/>
      <c r="L81" s="6"/>
      <c r="M81" s="6"/>
      <c r="N81" s="6"/>
      <c r="O81" s="6"/>
      <c r="P81" s="6"/>
      <c r="Q81" s="6"/>
      <c r="R81" s="6"/>
      <c r="S81" s="6"/>
      <c r="T81" s="6"/>
      <c r="U81" s="6"/>
      <c r="V81" s="6"/>
      <c r="W81" s="6"/>
      <c r="X81" s="6"/>
      <c r="Y81" s="6"/>
      <c r="Z81" s="6"/>
    </row>
    <row r="82" spans="1:26" ht="14.25" customHeight="1">
      <c r="A82" s="16"/>
      <c r="B82" s="384" t="s">
        <v>830</v>
      </c>
      <c r="C82" s="385"/>
      <c r="D82" s="385"/>
      <c r="E82" s="386"/>
      <c r="F82" s="389" t="s">
        <v>1124</v>
      </c>
      <c r="G82" s="390"/>
      <c r="H82" s="391"/>
      <c r="I82" s="6"/>
      <c r="J82" s="6"/>
      <c r="K82" s="6"/>
      <c r="L82" s="6"/>
      <c r="M82" s="6"/>
      <c r="N82" s="6"/>
      <c r="O82" s="6"/>
      <c r="P82" s="6"/>
      <c r="Q82" s="6"/>
      <c r="R82" s="6"/>
      <c r="S82" s="6"/>
      <c r="T82" s="6"/>
      <c r="U82" s="6"/>
      <c r="V82" s="6"/>
      <c r="W82" s="6"/>
      <c r="X82" s="6"/>
      <c r="Y82" s="6"/>
      <c r="Z82" s="6"/>
    </row>
    <row r="83" spans="1:26" ht="14.25" customHeight="1">
      <c r="A83" s="16"/>
      <c r="B83" s="384" t="s">
        <v>831</v>
      </c>
      <c r="C83" s="385"/>
      <c r="D83" s="385"/>
      <c r="E83" s="386"/>
      <c r="F83" s="389" t="s">
        <v>1124</v>
      </c>
      <c r="G83" s="390"/>
      <c r="H83" s="391"/>
      <c r="I83" s="6"/>
      <c r="J83" s="6"/>
      <c r="K83" s="6"/>
      <c r="L83" s="6"/>
      <c r="M83" s="6"/>
      <c r="N83" s="6"/>
      <c r="O83" s="6"/>
      <c r="P83" s="6"/>
      <c r="Q83" s="6"/>
      <c r="R83" s="6"/>
      <c r="S83" s="6"/>
      <c r="T83" s="6"/>
      <c r="U83" s="6"/>
      <c r="V83" s="6"/>
      <c r="W83" s="6"/>
      <c r="X83" s="6"/>
      <c r="Y83" s="6"/>
      <c r="Z83" s="6"/>
    </row>
    <row r="84" spans="1:26" ht="14.25" customHeight="1">
      <c r="A84" s="16"/>
      <c r="B84" s="384" t="s">
        <v>832</v>
      </c>
      <c r="C84" s="385"/>
      <c r="D84" s="385"/>
      <c r="E84" s="386"/>
      <c r="F84" s="392" t="s">
        <v>2067</v>
      </c>
      <c r="G84" s="392"/>
      <c r="H84" s="392"/>
      <c r="I84" s="6"/>
      <c r="J84" s="6"/>
      <c r="K84" s="6"/>
      <c r="L84" s="6"/>
      <c r="M84" s="6"/>
      <c r="N84" s="6"/>
      <c r="O84" s="6"/>
      <c r="P84" s="6"/>
      <c r="Q84" s="6"/>
      <c r="R84" s="6"/>
      <c r="S84" s="6"/>
      <c r="T84" s="6"/>
      <c r="U84" s="6"/>
      <c r="V84" s="6"/>
      <c r="W84" s="6"/>
      <c r="X84" s="6"/>
      <c r="Y84" s="6"/>
      <c r="Z84" s="6"/>
    </row>
    <row r="85" spans="1:26" ht="14.25" customHeight="1">
      <c r="A85" s="16"/>
      <c r="B85" s="384" t="s">
        <v>833</v>
      </c>
      <c r="C85" s="385"/>
      <c r="D85" s="385"/>
      <c r="E85" s="386"/>
      <c r="F85" s="389" t="s">
        <v>1124</v>
      </c>
      <c r="G85" s="390"/>
      <c r="H85" s="391"/>
      <c r="I85" s="6"/>
      <c r="J85" s="6"/>
      <c r="K85" s="6"/>
      <c r="L85" s="6"/>
      <c r="M85" s="6"/>
      <c r="N85" s="6"/>
      <c r="O85" s="6"/>
      <c r="P85" s="6"/>
      <c r="Q85" s="6"/>
      <c r="R85" s="6"/>
      <c r="S85" s="6"/>
      <c r="T85" s="6"/>
      <c r="U85" s="6"/>
      <c r="V85" s="6"/>
      <c r="W85" s="6"/>
      <c r="X85" s="6"/>
      <c r="Y85" s="6"/>
      <c r="Z85" s="6"/>
    </row>
    <row r="86" spans="1:26" ht="14.25" customHeight="1">
      <c r="A86" s="16"/>
      <c r="B86" s="384" t="s">
        <v>834</v>
      </c>
      <c r="C86" s="385"/>
      <c r="D86" s="385"/>
      <c r="E86" s="386"/>
      <c r="F86" s="387" t="s">
        <v>835</v>
      </c>
      <c r="G86" s="80"/>
      <c r="H86" s="393"/>
      <c r="I86" s="6"/>
      <c r="J86" s="6"/>
      <c r="K86" s="6"/>
      <c r="L86" s="6"/>
      <c r="M86" s="6"/>
      <c r="N86" s="6"/>
      <c r="O86" s="6"/>
      <c r="P86" s="6"/>
      <c r="Q86" s="6"/>
      <c r="R86" s="6"/>
      <c r="S86" s="6"/>
      <c r="T86" s="6"/>
      <c r="U86" s="6"/>
      <c r="V86" s="6"/>
      <c r="W86" s="6"/>
      <c r="X86" s="6"/>
      <c r="Y86" s="6"/>
      <c r="Z86" s="6"/>
    </row>
    <row r="87" spans="1:26" ht="14.25" customHeight="1">
      <c r="A87" s="16"/>
      <c r="B87" s="73"/>
      <c r="C87" s="6"/>
      <c r="D87" s="6"/>
      <c r="E87" s="6"/>
      <c r="F87" s="6"/>
      <c r="G87" s="6"/>
      <c r="H87" s="6"/>
      <c r="I87" s="6"/>
      <c r="J87" s="6"/>
      <c r="K87" s="6"/>
      <c r="L87" s="6"/>
      <c r="M87" s="6"/>
      <c r="N87" s="6"/>
      <c r="O87" s="6"/>
      <c r="P87" s="6"/>
      <c r="Q87" s="6"/>
      <c r="R87" s="6"/>
      <c r="S87" s="6"/>
      <c r="T87" s="6"/>
      <c r="U87" s="6"/>
      <c r="V87" s="6"/>
      <c r="W87" s="6"/>
      <c r="X87" s="6"/>
      <c r="Y87" s="6"/>
      <c r="Z87" s="6"/>
    </row>
    <row r="88" spans="1:26" ht="14.25" customHeight="1">
      <c r="A88" s="366" t="s">
        <v>836</v>
      </c>
      <c r="B88" s="368" t="s">
        <v>837</v>
      </c>
      <c r="C88" s="6"/>
      <c r="D88" s="6"/>
      <c r="E88" s="6"/>
      <c r="F88" s="6"/>
      <c r="G88" s="6"/>
      <c r="H88" s="6"/>
      <c r="I88" s="6"/>
      <c r="J88" s="6"/>
      <c r="K88" s="6"/>
      <c r="L88" s="6"/>
      <c r="M88" s="6"/>
      <c r="N88" s="6"/>
      <c r="O88" s="6"/>
      <c r="P88" s="6"/>
      <c r="Q88" s="6"/>
      <c r="R88" s="6"/>
      <c r="S88" s="6"/>
      <c r="T88" s="6"/>
      <c r="U88" s="6"/>
      <c r="V88" s="6"/>
      <c r="W88" s="6"/>
      <c r="X88" s="6"/>
      <c r="Y88" s="6"/>
      <c r="Z88" s="6"/>
    </row>
    <row r="89" spans="1:26" ht="14.25" customHeight="1">
      <c r="A89" s="394" t="s">
        <v>838</v>
      </c>
      <c r="B89" s="16"/>
      <c r="C89" s="16"/>
      <c r="D89" s="16"/>
      <c r="E89" s="16"/>
      <c r="F89" s="16"/>
      <c r="G89" s="16" t="s">
        <v>839</v>
      </c>
      <c r="H89" s="16"/>
      <c r="I89" s="16"/>
      <c r="J89" s="6"/>
      <c r="K89" s="6"/>
      <c r="L89" s="6"/>
      <c r="M89" s="6"/>
      <c r="N89" s="6"/>
      <c r="O89" s="6"/>
      <c r="P89" s="6"/>
      <c r="Q89" s="6"/>
      <c r="R89" s="6"/>
      <c r="S89" s="6"/>
      <c r="T89" s="6"/>
      <c r="U89" s="6"/>
      <c r="V89" s="6"/>
      <c r="W89" s="6"/>
      <c r="X89" s="6"/>
      <c r="Y89" s="6"/>
      <c r="Z89" s="6"/>
    </row>
    <row r="90" spans="1:26"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row r="291" spans="1:26" ht="15.75" customHeight="1"/>
    <row r="292" spans="1:26" ht="15.75" customHeight="1"/>
    <row r="293" spans="1:26" ht="15.75" customHeight="1"/>
    <row r="294" spans="1:26" ht="15.75" customHeight="1"/>
    <row r="295" spans="1:26" ht="15.75" customHeight="1"/>
    <row r="296" spans="1:26" ht="15.75" customHeight="1"/>
    <row r="297" spans="1:26" ht="15.75" customHeight="1"/>
    <row r="298" spans="1:26" ht="15.75" customHeight="1"/>
    <row r="299" spans="1:26" ht="15.75" customHeight="1"/>
    <row r="300" spans="1:26" ht="15.75" customHeight="1"/>
    <row r="301" spans="1:26" ht="15.75" customHeight="1"/>
    <row r="302" spans="1:26" ht="15.75" customHeight="1"/>
    <row r="303" spans="1:26" ht="15.75" customHeight="1"/>
    <row r="304" spans="1:26"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B24:D24"/>
    <mergeCell ref="C70:C77"/>
    <mergeCell ref="D70:L77"/>
    <mergeCell ref="F23:G23"/>
    <mergeCell ref="F24:G24"/>
    <mergeCell ref="F36:G36"/>
    <mergeCell ref="F37:G37"/>
    <mergeCell ref="B62:B77"/>
    <mergeCell ref="C62:C69"/>
    <mergeCell ref="D62:L69"/>
    <mergeCell ref="F20:G20"/>
    <mergeCell ref="B21:D21"/>
    <mergeCell ref="F21:G21"/>
    <mergeCell ref="F22:G22"/>
    <mergeCell ref="B23:D23"/>
    <mergeCell ref="D78:L79"/>
    <mergeCell ref="B1:E3"/>
    <mergeCell ref="B5:I5"/>
    <mergeCell ref="D7:F7"/>
    <mergeCell ref="D8:F8"/>
    <mergeCell ref="D9:F9"/>
    <mergeCell ref="D10:F10"/>
    <mergeCell ref="F13:G13"/>
    <mergeCell ref="B13:D13"/>
    <mergeCell ref="B14:D14"/>
    <mergeCell ref="F14:G14"/>
    <mergeCell ref="F15:G15"/>
    <mergeCell ref="F16:G16"/>
    <mergeCell ref="F17:G17"/>
    <mergeCell ref="F18:G18"/>
    <mergeCell ref="F19:G19"/>
  </mergeCells>
  <conditionalFormatting sqref="G52">
    <cfRule type="containsText" dxfId="19" priority="1" operator="containsText" text="FAIL">
      <formula>NOT(ISERROR(SEARCH(("FAIL"),(G52))))</formula>
    </cfRule>
  </conditionalFormatting>
  <conditionalFormatting sqref="G52">
    <cfRule type="containsText" dxfId="18" priority="2" operator="containsText" text="PASS">
      <formula>NOT(ISERROR(SEARCH(("PASS"),(G52))))</formula>
    </cfRule>
  </conditionalFormatting>
  <conditionalFormatting sqref="G41:G44">
    <cfRule type="containsText" dxfId="17" priority="3" operator="containsText" text="FAIL">
      <formula>NOT(ISERROR(SEARCH(("FAIL"),(G41))))</formula>
    </cfRule>
  </conditionalFormatting>
  <conditionalFormatting sqref="G41:G44">
    <cfRule type="containsText" dxfId="16" priority="4" operator="containsText" text="PASS">
      <formula>NOT(ISERROR(SEARCH(("PASS"),(G41))))</formula>
    </cfRule>
  </conditionalFormatting>
  <conditionalFormatting sqref="G48:G51">
    <cfRule type="containsText" dxfId="15" priority="5" operator="containsText" text="FAIL">
      <formula>NOT(ISERROR(SEARCH(("FAIL"),(G48))))</formula>
    </cfRule>
  </conditionalFormatting>
  <conditionalFormatting sqref="G48:G51">
    <cfRule type="containsText" dxfId="14" priority="6" operator="containsText" text="PASS">
      <formula>NOT(ISERROR(SEARCH(("PASS"),(G48))))</formula>
    </cfRule>
  </conditionalFormatting>
  <conditionalFormatting sqref="G55:G61">
    <cfRule type="containsText" dxfId="13" priority="7" operator="containsText" text="FAIL">
      <formula>NOT(ISERROR(SEARCH(("FAIL"),(G55))))</formula>
    </cfRule>
  </conditionalFormatting>
  <conditionalFormatting sqref="G55:G61">
    <cfRule type="containsText" dxfId="12" priority="8" operator="containsText" text="PASS">
      <formula>NOT(ISERROR(SEARCH(("PASS"),(G55))))</formula>
    </cfRule>
  </conditionalFormatting>
  <conditionalFormatting sqref="G45">
    <cfRule type="containsText" dxfId="11" priority="9" operator="containsText" text="FAIL">
      <formula>NOT(ISERROR(SEARCH(("FAIL"),(G45))))</formula>
    </cfRule>
  </conditionalFormatting>
  <conditionalFormatting sqref="G45">
    <cfRule type="containsText" dxfId="10" priority="10" operator="containsText" text="PASS">
      <formula>NOT(ISERROR(SEARCH(("PASS"),(G45))))</formula>
    </cfRule>
  </conditionalFormatting>
  <conditionalFormatting sqref="F47">
    <cfRule type="containsText" dxfId="9" priority="11" operator="containsText" text="Fail">
      <formula>NOT(ISERROR(SEARCH(("Fail"),(F47))))</formula>
    </cfRule>
  </conditionalFormatting>
  <conditionalFormatting sqref="F47">
    <cfRule type="containsText" dxfId="8" priority="12" operator="containsText" text="Pass">
      <formula>NOT(ISERROR(SEARCH(("Pass"),(F47))))</formula>
    </cfRule>
  </conditionalFormatting>
  <conditionalFormatting sqref="L47">
    <cfRule type="containsText" dxfId="7" priority="13" operator="containsText" text="Fail">
      <formula>NOT(ISERROR(SEARCH(("Fail"),(L47))))</formula>
    </cfRule>
  </conditionalFormatting>
  <conditionalFormatting sqref="L47">
    <cfRule type="containsText" dxfId="6" priority="14" operator="containsText" text="Pass">
      <formula>NOT(ISERROR(SEARCH(("Pass"),(L47))))</formula>
    </cfRule>
  </conditionalFormatting>
  <conditionalFormatting sqref="F54 F61">
    <cfRule type="containsText" dxfId="5" priority="15" operator="containsText" text="Fail">
      <formula>NOT(ISERROR(SEARCH(("Fail"),(F54))))</formula>
    </cfRule>
  </conditionalFormatting>
  <conditionalFormatting sqref="F54 F61">
    <cfRule type="containsText" dxfId="4" priority="16" operator="containsText" text="Pass">
      <formula>NOT(ISERROR(SEARCH(("Pass"),(F54))))</formula>
    </cfRule>
  </conditionalFormatting>
  <conditionalFormatting sqref="L54 L61">
    <cfRule type="containsText" dxfId="3" priority="17" operator="containsText" text="Fail">
      <formula>NOT(ISERROR(SEARCH(("Fail"),(L54))))</formula>
    </cfRule>
  </conditionalFormatting>
  <conditionalFormatting sqref="L54 L61">
    <cfRule type="containsText" dxfId="2" priority="18" operator="containsText" text="Pass">
      <formula>NOT(ISERROR(SEARCH(("Pass"),(L54))))</formula>
    </cfRule>
  </conditionalFormatting>
  <conditionalFormatting sqref="F42:F46 F49:F53 F56:F60 L42:L46 L49:L53 L56:L60">
    <cfRule type="containsText" dxfId="1" priority="19" operator="containsText" text="Pass">
      <formula>NOT(ISERROR(SEARCH(("Pass"),(F42))))</formula>
    </cfRule>
  </conditionalFormatting>
  <conditionalFormatting sqref="F42:F46 F49:F53 F56:F60 L42:L46 L49:L53 L56:L60">
    <cfRule type="containsText" dxfId="0" priority="20" operator="containsText" text="Fail">
      <formula>NOT(ISERROR(SEARCH(("Fail"),(F42))))</formula>
    </cfRule>
  </conditionalFormatting>
  <printOptions horizontalCentered="1"/>
  <pageMargins left="0.7" right="0.7" top="0.75" bottom="0.75" header="0" footer="0"/>
  <pageSetup scale="40" orientation="portrait" horizontalDpi="4294967295" verticalDpi="4294967295"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Z1000"/>
  <sheetViews>
    <sheetView view="pageBreakPreview" topLeftCell="A19" zoomScaleNormal="100" zoomScaleSheetLayoutView="100" workbookViewId="0">
      <selection activeCell="R26" sqref="R26"/>
    </sheetView>
  </sheetViews>
  <sheetFormatPr defaultColWidth="12.69921875" defaultRowHeight="15" customHeight="1"/>
  <cols>
    <col min="1" max="1" width="10" customWidth="1"/>
    <col min="2" max="2" width="11.69921875" customWidth="1"/>
    <col min="4" max="26" width="10" customWidth="1"/>
  </cols>
  <sheetData>
    <row r="1" spans="1:25" ht="14.25" customHeight="1">
      <c r="A1" s="17" t="s">
        <v>840</v>
      </c>
      <c r="B1" s="16"/>
      <c r="C1" s="16"/>
      <c r="D1" s="16"/>
      <c r="E1" s="16"/>
      <c r="F1" s="16"/>
      <c r="G1" s="16"/>
      <c r="H1" s="16"/>
      <c r="I1" s="16"/>
      <c r="J1" s="16"/>
      <c r="K1" s="16"/>
      <c r="L1" s="6"/>
      <c r="M1" s="6"/>
      <c r="N1" s="6"/>
      <c r="O1" s="6"/>
      <c r="P1" s="6"/>
      <c r="Q1" s="6"/>
      <c r="R1" s="6"/>
      <c r="S1" s="6"/>
      <c r="T1" s="6"/>
      <c r="U1" s="6"/>
      <c r="V1" s="6"/>
      <c r="W1" s="6"/>
      <c r="X1" s="6"/>
      <c r="Y1" s="6"/>
    </row>
    <row r="2" spans="1:25" ht="14.25" customHeight="1">
      <c r="A2" s="16" t="s">
        <v>841</v>
      </c>
      <c r="B2" s="16"/>
      <c r="C2" s="16"/>
      <c r="D2" s="16"/>
      <c r="E2" s="16"/>
      <c r="F2" s="16"/>
      <c r="G2" s="16"/>
      <c r="H2" s="16"/>
      <c r="I2" s="16"/>
      <c r="J2" s="16"/>
      <c r="K2" s="16"/>
      <c r="L2" s="15"/>
      <c r="M2" s="6"/>
      <c r="N2" s="6"/>
      <c r="O2" s="6"/>
      <c r="P2" s="6"/>
      <c r="Q2" s="6"/>
      <c r="R2" s="6"/>
      <c r="S2" s="6"/>
      <c r="T2" s="6"/>
      <c r="U2" s="6"/>
      <c r="V2" s="6"/>
      <c r="W2" s="6"/>
      <c r="X2" s="6"/>
      <c r="Y2" s="6"/>
    </row>
    <row r="3" spans="1:25" ht="14.25" customHeight="1">
      <c r="A3" s="102" t="s">
        <v>842</v>
      </c>
      <c r="B3" s="16"/>
      <c r="C3" s="16"/>
      <c r="D3" s="16"/>
      <c r="E3" s="16"/>
      <c r="F3" s="16"/>
      <c r="G3" s="16"/>
      <c r="H3" s="16"/>
      <c r="I3" s="16"/>
      <c r="J3" s="16"/>
      <c r="K3" s="16"/>
      <c r="L3" s="6"/>
      <c r="M3" s="6"/>
      <c r="N3" s="6"/>
      <c r="O3" s="6"/>
      <c r="P3" s="6"/>
      <c r="Q3" s="6"/>
      <c r="R3" s="6"/>
      <c r="S3" s="6"/>
      <c r="T3" s="6"/>
      <c r="U3" s="6"/>
      <c r="V3" s="6"/>
      <c r="W3" s="6"/>
      <c r="X3" s="6"/>
      <c r="Y3" s="6"/>
    </row>
    <row r="4" spans="1:25" ht="14.25" customHeight="1">
      <c r="A4" s="16" t="s">
        <v>843</v>
      </c>
      <c r="B4" s="16"/>
      <c r="C4" s="16"/>
      <c r="D4" s="16"/>
      <c r="E4" s="16"/>
      <c r="F4" s="16"/>
      <c r="G4" s="16"/>
      <c r="H4" s="16"/>
      <c r="I4" s="16"/>
      <c r="J4" s="16"/>
      <c r="K4" s="16"/>
      <c r="L4" s="6"/>
      <c r="M4" s="6"/>
      <c r="N4" s="6"/>
      <c r="O4" s="6"/>
      <c r="P4" s="6"/>
      <c r="Q4" s="6"/>
      <c r="R4" s="6"/>
      <c r="S4" s="6"/>
      <c r="T4" s="6"/>
      <c r="U4" s="6"/>
      <c r="V4" s="6"/>
      <c r="W4" s="6"/>
      <c r="X4" s="6"/>
      <c r="Y4" s="6"/>
    </row>
    <row r="5" spans="1:25" ht="15" customHeight="1">
      <c r="A5" s="16"/>
      <c r="B5" s="102" t="s">
        <v>844</v>
      </c>
      <c r="C5" s="16"/>
      <c r="D5" s="16"/>
      <c r="E5" s="16"/>
      <c r="F5" s="16"/>
      <c r="G5" s="16"/>
      <c r="H5" s="16"/>
      <c r="I5" s="16"/>
      <c r="J5" s="16"/>
      <c r="K5" s="16"/>
      <c r="L5" s="6"/>
      <c r="M5" s="6"/>
      <c r="N5" s="6"/>
      <c r="O5" s="6"/>
      <c r="P5" s="6"/>
      <c r="Q5" s="6"/>
      <c r="R5" s="6"/>
      <c r="S5" s="6"/>
      <c r="T5" s="6"/>
      <c r="U5" s="6"/>
      <c r="V5" s="6"/>
      <c r="W5" s="6"/>
      <c r="X5" s="6"/>
      <c r="Y5" s="6"/>
    </row>
    <row r="6" spans="1:25" ht="14.25" customHeight="1">
      <c r="A6" s="16" t="s">
        <v>845</v>
      </c>
      <c r="B6" s="16"/>
      <c r="C6" s="16"/>
      <c r="D6" s="16"/>
      <c r="E6" s="16"/>
      <c r="F6" s="16"/>
      <c r="G6" s="16"/>
      <c r="H6" s="16"/>
      <c r="I6" s="16"/>
      <c r="J6" s="16"/>
      <c r="K6" s="16"/>
      <c r="L6" s="6"/>
      <c r="M6" s="6"/>
      <c r="N6" s="6"/>
      <c r="O6" s="6"/>
      <c r="P6" s="6"/>
      <c r="Q6" s="6"/>
      <c r="R6" s="6"/>
      <c r="S6" s="6"/>
      <c r="T6" s="6"/>
      <c r="U6" s="6"/>
      <c r="V6" s="6"/>
      <c r="W6" s="6"/>
      <c r="X6" s="6"/>
      <c r="Y6" s="6"/>
    </row>
    <row r="7" spans="1:25" ht="14.25" customHeight="1">
      <c r="A7" s="16" t="s">
        <v>846</v>
      </c>
      <c r="B7" s="16"/>
      <c r="C7" s="16"/>
      <c r="D7" s="16"/>
      <c r="E7" s="16"/>
      <c r="F7" s="16"/>
      <c r="G7" s="16"/>
      <c r="H7" s="16"/>
      <c r="I7" s="16"/>
      <c r="J7" s="16"/>
      <c r="K7" s="16"/>
      <c r="L7" s="6"/>
      <c r="M7" s="6"/>
      <c r="N7" s="6"/>
      <c r="O7" s="6"/>
      <c r="P7" s="6"/>
      <c r="Q7" s="6"/>
      <c r="R7" s="6"/>
      <c r="S7" s="6"/>
      <c r="T7" s="6"/>
      <c r="U7" s="6"/>
      <c r="V7" s="6"/>
      <c r="W7" s="6"/>
      <c r="X7" s="6"/>
      <c r="Y7" s="6"/>
    </row>
    <row r="8" spans="1:25" ht="14.25" customHeight="1">
      <c r="A8" s="16"/>
      <c r="B8" s="16" t="s">
        <v>847</v>
      </c>
      <c r="C8" s="16"/>
      <c r="D8" s="16"/>
      <c r="E8" s="16"/>
      <c r="F8" s="16"/>
      <c r="G8" s="16"/>
      <c r="H8" s="16"/>
      <c r="I8" s="16"/>
      <c r="J8" s="16"/>
      <c r="K8" s="16"/>
      <c r="L8" s="6"/>
      <c r="M8" s="6"/>
      <c r="N8" s="6"/>
      <c r="O8" s="6"/>
      <c r="P8" s="6"/>
      <c r="Q8" s="6"/>
      <c r="R8" s="6"/>
      <c r="S8" s="6"/>
      <c r="T8" s="6"/>
      <c r="U8" s="6"/>
      <c r="V8" s="6"/>
      <c r="W8" s="6"/>
      <c r="X8" s="6"/>
      <c r="Y8" s="6"/>
    </row>
    <row r="9" spans="1:25" ht="14.25" customHeight="1">
      <c r="A9" s="16" t="s">
        <v>848</v>
      </c>
      <c r="B9" s="16"/>
      <c r="C9" s="16"/>
      <c r="D9" s="16"/>
      <c r="E9" s="16"/>
      <c r="F9" s="16"/>
      <c r="G9" s="16"/>
      <c r="H9" s="16"/>
      <c r="I9" s="16"/>
      <c r="J9" s="16"/>
      <c r="K9" s="16"/>
      <c r="L9" s="6"/>
      <c r="M9" s="6"/>
      <c r="N9" s="6"/>
      <c r="O9" s="6"/>
      <c r="P9" s="6"/>
      <c r="Q9" s="6"/>
      <c r="R9" s="6"/>
      <c r="S9" s="6"/>
      <c r="T9" s="6"/>
      <c r="U9" s="6"/>
      <c r="V9" s="6"/>
      <c r="W9" s="6"/>
      <c r="X9" s="6"/>
      <c r="Y9" s="6"/>
    </row>
    <row r="10" spans="1:25" ht="14.25" customHeight="1">
      <c r="A10" s="16"/>
      <c r="B10" s="16"/>
      <c r="C10" s="16"/>
      <c r="D10" s="16"/>
      <c r="E10" s="16"/>
      <c r="F10" s="16"/>
      <c r="G10" s="16"/>
      <c r="H10" s="16"/>
      <c r="I10" s="16"/>
      <c r="J10" s="16"/>
      <c r="K10" s="16"/>
      <c r="L10" s="6"/>
      <c r="M10" s="6"/>
      <c r="N10" s="6"/>
      <c r="O10" s="6"/>
      <c r="P10" s="6"/>
      <c r="Q10" s="6"/>
      <c r="R10" s="6"/>
      <c r="S10" s="6"/>
      <c r="T10" s="6"/>
      <c r="U10" s="6"/>
      <c r="V10" s="6"/>
      <c r="W10" s="6"/>
      <c r="X10" s="6"/>
      <c r="Y10" s="6"/>
    </row>
    <row r="11" spans="1:25" ht="14.25" customHeight="1">
      <c r="A11" s="17" t="s">
        <v>849</v>
      </c>
      <c r="B11" s="16"/>
      <c r="C11" s="16"/>
      <c r="D11" s="16"/>
      <c r="E11" s="16"/>
      <c r="F11" s="16"/>
      <c r="G11" s="16"/>
      <c r="H11" s="16"/>
      <c r="I11" s="16"/>
      <c r="J11" s="16"/>
      <c r="K11" s="16"/>
      <c r="L11" s="6"/>
      <c r="M11" s="6"/>
      <c r="N11" s="6"/>
      <c r="O11" s="6"/>
      <c r="P11" s="6"/>
      <c r="Q11" s="6"/>
      <c r="R11" s="6"/>
      <c r="S11" s="6"/>
      <c r="T11" s="6"/>
      <c r="U11" s="6"/>
      <c r="V11" s="6"/>
      <c r="W11" s="6"/>
      <c r="X11" s="6"/>
      <c r="Y11" s="6"/>
    </row>
    <row r="12" spans="1:25" ht="14.25" customHeight="1">
      <c r="A12" s="102" t="s">
        <v>850</v>
      </c>
      <c r="B12" s="16"/>
      <c r="C12" s="16"/>
      <c r="D12" s="16"/>
      <c r="E12" s="16"/>
      <c r="F12" s="16"/>
      <c r="G12" s="16"/>
      <c r="H12" s="16"/>
      <c r="I12" s="16"/>
      <c r="J12" s="16"/>
      <c r="K12" s="16"/>
      <c r="L12" s="6"/>
      <c r="M12" s="6"/>
      <c r="N12" s="6"/>
      <c r="O12" s="6"/>
      <c r="P12" s="6"/>
      <c r="Q12" s="6"/>
      <c r="R12" s="6"/>
      <c r="S12" s="6"/>
      <c r="T12" s="6"/>
      <c r="U12" s="6"/>
      <c r="V12" s="6"/>
      <c r="W12" s="6"/>
      <c r="X12" s="6"/>
      <c r="Y12" s="6"/>
    </row>
    <row r="13" spans="1:25" ht="14.25" customHeight="1">
      <c r="A13" s="16" t="s">
        <v>851</v>
      </c>
      <c r="B13" s="16"/>
      <c r="C13" s="16"/>
      <c r="D13" s="16"/>
      <c r="E13" s="16"/>
      <c r="F13" s="16"/>
      <c r="G13" s="16"/>
      <c r="H13" s="16"/>
      <c r="I13" s="16"/>
      <c r="J13" s="16"/>
      <c r="K13" s="16"/>
      <c r="L13" s="6"/>
      <c r="M13" s="6"/>
      <c r="N13" s="6"/>
      <c r="O13" s="6"/>
      <c r="P13" s="6"/>
      <c r="Q13" s="6"/>
      <c r="R13" s="6"/>
      <c r="S13" s="6"/>
      <c r="T13" s="6"/>
      <c r="U13" s="6"/>
      <c r="V13" s="6"/>
      <c r="W13" s="6"/>
      <c r="X13" s="6"/>
      <c r="Y13" s="6"/>
    </row>
    <row r="14" spans="1:25" ht="14.25" customHeight="1">
      <c r="A14" s="16" t="s">
        <v>852</v>
      </c>
      <c r="B14" s="16"/>
      <c r="C14" s="16"/>
      <c r="D14" s="16"/>
      <c r="E14" s="16"/>
      <c r="F14" s="16"/>
      <c r="G14" s="16"/>
      <c r="H14" s="16"/>
      <c r="I14" s="16"/>
      <c r="J14" s="16"/>
      <c r="K14" s="16"/>
      <c r="L14" s="6"/>
      <c r="M14" s="6"/>
      <c r="N14" s="6"/>
      <c r="O14" s="6"/>
      <c r="P14" s="6"/>
      <c r="Q14" s="6"/>
      <c r="R14" s="6"/>
      <c r="S14" s="6"/>
      <c r="T14" s="6"/>
      <c r="U14" s="6"/>
      <c r="V14" s="6"/>
      <c r="W14" s="6"/>
      <c r="X14" s="6"/>
      <c r="Y14" s="6"/>
    </row>
    <row r="15" spans="1:25" ht="14.25" customHeight="1">
      <c r="A15" s="16" t="s">
        <v>853</v>
      </c>
      <c r="B15" s="16"/>
      <c r="C15" s="16"/>
      <c r="D15" s="16"/>
      <c r="E15" s="16"/>
      <c r="F15" s="16"/>
      <c r="G15" s="16"/>
      <c r="H15" s="16"/>
      <c r="I15" s="16"/>
      <c r="J15" s="16"/>
      <c r="K15" s="16"/>
      <c r="L15" s="6"/>
      <c r="M15" s="6"/>
      <c r="N15" s="6"/>
      <c r="O15" s="6"/>
      <c r="P15" s="6"/>
      <c r="Q15" s="6"/>
      <c r="R15" s="6"/>
      <c r="S15" s="6"/>
      <c r="T15" s="6"/>
      <c r="U15" s="6"/>
      <c r="V15" s="6"/>
      <c r="W15" s="6"/>
      <c r="X15" s="6"/>
      <c r="Y15" s="6"/>
    </row>
    <row r="16" spans="1:25" ht="14.25" customHeight="1">
      <c r="A16" s="16" t="s">
        <v>854</v>
      </c>
      <c r="B16" s="16"/>
      <c r="C16" s="16"/>
      <c r="D16" s="16"/>
      <c r="E16" s="16"/>
      <c r="F16" s="16"/>
      <c r="G16" s="16"/>
      <c r="H16" s="16"/>
      <c r="I16" s="16"/>
      <c r="J16" s="16"/>
      <c r="K16" s="16"/>
      <c r="L16" s="6"/>
      <c r="M16" s="6"/>
      <c r="N16" s="6"/>
      <c r="O16" s="6"/>
      <c r="P16" s="6"/>
      <c r="Q16" s="6"/>
      <c r="R16" s="6"/>
      <c r="S16" s="6"/>
      <c r="T16" s="6"/>
      <c r="U16" s="6"/>
      <c r="V16" s="6"/>
      <c r="W16" s="6"/>
      <c r="X16" s="6"/>
      <c r="Y16" s="6"/>
    </row>
    <row r="17" spans="1:25" ht="14.25" customHeight="1">
      <c r="A17" s="16" t="s">
        <v>855</v>
      </c>
      <c r="B17" s="16"/>
      <c r="C17" s="16"/>
      <c r="D17" s="16"/>
      <c r="E17" s="16"/>
      <c r="F17" s="16"/>
      <c r="G17" s="16"/>
      <c r="H17" s="16"/>
      <c r="I17" s="16"/>
      <c r="J17" s="16"/>
      <c r="K17" s="16"/>
      <c r="L17" s="6"/>
      <c r="M17" s="6"/>
      <c r="N17" s="6"/>
      <c r="O17" s="6"/>
      <c r="P17" s="6"/>
      <c r="Q17" s="6"/>
      <c r="R17" s="6"/>
      <c r="S17" s="6"/>
      <c r="T17" s="6"/>
      <c r="U17" s="6"/>
      <c r="V17" s="6"/>
      <c r="W17" s="6"/>
      <c r="X17" s="6"/>
      <c r="Y17" s="6"/>
    </row>
    <row r="18" spans="1:25" ht="14.25" customHeight="1">
      <c r="A18" s="16"/>
      <c r="B18" s="16"/>
      <c r="C18" s="16"/>
      <c r="D18" s="16"/>
      <c r="E18" s="16"/>
      <c r="F18" s="16"/>
      <c r="G18" s="16"/>
      <c r="H18" s="16"/>
      <c r="I18" s="16"/>
      <c r="J18" s="16"/>
      <c r="K18" s="16"/>
      <c r="L18" s="6"/>
      <c r="M18" s="6"/>
      <c r="N18" s="6"/>
      <c r="O18" s="6"/>
      <c r="P18" s="6"/>
      <c r="Q18" s="6"/>
      <c r="R18" s="6"/>
      <c r="S18" s="6"/>
      <c r="T18" s="6"/>
      <c r="U18" s="6"/>
      <c r="V18" s="6"/>
      <c r="W18" s="6"/>
      <c r="X18" s="6"/>
      <c r="Y18" s="6"/>
    </row>
    <row r="19" spans="1:25" ht="14.25" customHeight="1">
      <c r="A19" s="17" t="s">
        <v>856</v>
      </c>
      <c r="B19" s="16"/>
      <c r="C19" s="16"/>
      <c r="D19" s="16"/>
      <c r="E19" s="16"/>
      <c r="F19" s="16"/>
      <c r="G19" s="16"/>
      <c r="H19" s="16"/>
      <c r="I19" s="16"/>
      <c r="J19" s="16"/>
      <c r="K19" s="16"/>
      <c r="L19" s="6"/>
      <c r="M19" s="6"/>
      <c r="N19" s="6"/>
      <c r="O19" s="6"/>
      <c r="P19" s="6"/>
      <c r="Q19" s="6"/>
      <c r="R19" s="6"/>
      <c r="S19" s="6"/>
      <c r="T19" s="6"/>
      <c r="U19" s="6"/>
      <c r="V19" s="6"/>
      <c r="W19" s="6"/>
      <c r="X19" s="6"/>
      <c r="Y19" s="6"/>
    </row>
    <row r="20" spans="1:25" ht="14.25" customHeight="1">
      <c r="A20" s="16" t="s">
        <v>857</v>
      </c>
      <c r="B20" s="16"/>
      <c r="C20" s="16"/>
      <c r="D20" s="16"/>
      <c r="E20" s="16"/>
      <c r="F20" s="16"/>
      <c r="G20" s="16"/>
      <c r="H20" s="16"/>
      <c r="I20" s="16"/>
      <c r="J20" s="16"/>
      <c r="K20" s="16"/>
      <c r="L20" s="6"/>
      <c r="M20" s="6"/>
      <c r="N20" s="6"/>
      <c r="O20" s="6"/>
      <c r="P20" s="6"/>
      <c r="Q20" s="6"/>
      <c r="R20" s="6"/>
      <c r="S20" s="6"/>
      <c r="T20" s="6"/>
      <c r="U20" s="6"/>
      <c r="V20" s="6"/>
      <c r="W20" s="6"/>
      <c r="X20" s="6"/>
      <c r="Y20" s="6"/>
    </row>
    <row r="21" spans="1:25" ht="14.25" customHeight="1">
      <c r="A21" s="16" t="s">
        <v>858</v>
      </c>
      <c r="B21" s="16"/>
      <c r="C21" s="16"/>
      <c r="D21" s="16"/>
      <c r="E21" s="16"/>
      <c r="F21" s="16"/>
      <c r="G21" s="16"/>
      <c r="H21" s="16"/>
      <c r="I21" s="16"/>
      <c r="J21" s="16"/>
      <c r="K21" s="16"/>
      <c r="L21" s="6"/>
      <c r="M21" s="6"/>
      <c r="N21" s="6"/>
      <c r="O21" s="6"/>
      <c r="P21" s="6"/>
      <c r="Q21" s="6"/>
      <c r="R21" s="6"/>
      <c r="S21" s="6"/>
      <c r="T21" s="6"/>
      <c r="U21" s="6"/>
      <c r="V21" s="6"/>
      <c r="W21" s="6"/>
      <c r="X21" s="6"/>
      <c r="Y21" s="6"/>
    </row>
    <row r="22" spans="1:25" ht="14.25" customHeight="1">
      <c r="A22" s="16"/>
      <c r="B22" s="16"/>
      <c r="C22" s="16"/>
      <c r="D22" s="16"/>
      <c r="E22" s="16"/>
      <c r="F22" s="16"/>
      <c r="G22" s="16"/>
      <c r="H22" s="16"/>
      <c r="I22" s="16"/>
      <c r="J22" s="16"/>
      <c r="K22" s="16"/>
      <c r="L22" s="6"/>
      <c r="M22" s="6"/>
      <c r="N22" s="6"/>
      <c r="O22" s="6"/>
      <c r="P22" s="6"/>
      <c r="Q22" s="6"/>
      <c r="R22" s="6"/>
      <c r="S22" s="6"/>
      <c r="T22" s="6"/>
      <c r="U22" s="6"/>
      <c r="V22" s="6"/>
      <c r="W22" s="6"/>
      <c r="X22" s="6"/>
      <c r="Y22" s="6"/>
    </row>
    <row r="23" spans="1:25" ht="14.25" customHeight="1">
      <c r="A23" s="16"/>
      <c r="B23" s="395" t="s">
        <v>269</v>
      </c>
      <c r="C23" s="105" t="s">
        <v>859</v>
      </c>
      <c r="D23" s="105" t="s">
        <v>860</v>
      </c>
      <c r="E23" s="105" t="s">
        <v>861</v>
      </c>
      <c r="F23" s="16"/>
      <c r="G23" s="16"/>
      <c r="H23" s="16"/>
      <c r="I23" s="16"/>
      <c r="J23" s="16"/>
      <c r="K23" s="16"/>
      <c r="L23" s="6"/>
      <c r="M23" s="6"/>
      <c r="N23" s="6"/>
      <c r="O23" s="6"/>
      <c r="P23" s="6"/>
      <c r="Q23" s="6"/>
      <c r="R23" s="6"/>
      <c r="S23" s="6"/>
      <c r="T23" s="6"/>
      <c r="U23" s="6"/>
      <c r="V23" s="6"/>
      <c r="W23" s="6"/>
      <c r="X23" s="6"/>
      <c r="Y23" s="6"/>
    </row>
    <row r="24" spans="1:25" ht="14.25" customHeight="1">
      <c r="A24" s="16"/>
      <c r="B24" s="396" t="s">
        <v>862</v>
      </c>
      <c r="C24" s="482" t="s">
        <v>18</v>
      </c>
      <c r="D24" s="397" t="str">
        <f t="shared" ref="D24:D27" si="0">IF(ISNUMBER(C24), (10/C24)*10, "")</f>
        <v/>
      </c>
      <c r="E24" s="397" t="str">
        <f t="shared" ref="E24:E27" si="1">IF(ISNUMBER(C24), 1000-D24, "")</f>
        <v/>
      </c>
      <c r="F24" s="16"/>
      <c r="G24" s="16"/>
      <c r="H24" s="16"/>
      <c r="I24" s="16"/>
      <c r="J24" s="16"/>
      <c r="K24" s="16"/>
      <c r="L24" s="6"/>
      <c r="M24" s="6"/>
      <c r="N24" s="6"/>
      <c r="O24" s="6"/>
      <c r="P24" s="6"/>
      <c r="Q24" s="6"/>
      <c r="R24" s="6"/>
      <c r="S24" s="6"/>
      <c r="T24" s="6"/>
      <c r="U24" s="6"/>
      <c r="V24" s="6"/>
      <c r="W24" s="6"/>
      <c r="X24" s="6"/>
      <c r="Y24" s="6"/>
    </row>
    <row r="25" spans="1:25" ht="14.25" customHeight="1">
      <c r="A25" s="16"/>
      <c r="B25" s="396" t="s">
        <v>863</v>
      </c>
      <c r="C25" s="482" t="s">
        <v>18</v>
      </c>
      <c r="D25" s="397" t="str">
        <f t="shared" si="0"/>
        <v/>
      </c>
      <c r="E25" s="397" t="str">
        <f t="shared" si="1"/>
        <v/>
      </c>
      <c r="F25" s="16"/>
      <c r="G25" s="16"/>
      <c r="H25" s="16"/>
      <c r="I25" s="16"/>
      <c r="J25" s="16"/>
      <c r="K25" s="16"/>
      <c r="L25" s="6"/>
      <c r="M25" s="6"/>
      <c r="N25" s="6"/>
      <c r="O25" s="6"/>
      <c r="P25" s="6"/>
      <c r="Q25" s="6"/>
      <c r="R25" s="6"/>
      <c r="S25" s="6"/>
      <c r="T25" s="6"/>
      <c r="U25" s="6"/>
      <c r="V25" s="6"/>
      <c r="W25" s="6"/>
      <c r="X25" s="6"/>
      <c r="Y25" s="6"/>
    </row>
    <row r="26" spans="1:25" ht="14.25" customHeight="1">
      <c r="A26" s="16"/>
      <c r="B26" s="396" t="s">
        <v>864</v>
      </c>
      <c r="C26" s="482" t="s">
        <v>18</v>
      </c>
      <c r="D26" s="397" t="str">
        <f t="shared" si="0"/>
        <v/>
      </c>
      <c r="E26" s="397" t="str">
        <f t="shared" si="1"/>
        <v/>
      </c>
      <c r="F26" s="16"/>
      <c r="G26" s="16"/>
      <c r="H26" s="16"/>
      <c r="I26" s="16"/>
      <c r="J26" s="16"/>
      <c r="K26" s="16"/>
      <c r="L26" s="6"/>
      <c r="M26" s="6"/>
      <c r="N26" s="6"/>
      <c r="O26" s="6"/>
      <c r="P26" s="6"/>
      <c r="Q26" s="6"/>
      <c r="R26" s="6"/>
      <c r="S26" s="6"/>
      <c r="T26" s="6"/>
      <c r="U26" s="6"/>
      <c r="V26" s="6"/>
      <c r="W26" s="6"/>
      <c r="X26" s="6"/>
      <c r="Y26" s="6"/>
    </row>
    <row r="27" spans="1:25" ht="14.25" customHeight="1">
      <c r="A27" s="16"/>
      <c r="B27" s="396" t="s">
        <v>865</v>
      </c>
      <c r="C27" s="482" t="s">
        <v>18</v>
      </c>
      <c r="D27" s="397" t="str">
        <f t="shared" si="0"/>
        <v/>
      </c>
      <c r="E27" s="397" t="str">
        <f t="shared" si="1"/>
        <v/>
      </c>
      <c r="F27" s="16"/>
      <c r="G27" s="16"/>
      <c r="H27" s="16"/>
      <c r="I27" s="16"/>
      <c r="J27" s="16"/>
      <c r="K27" s="16"/>
      <c r="L27" s="6"/>
      <c r="M27" s="6"/>
      <c r="N27" s="6"/>
      <c r="O27" s="6"/>
      <c r="P27" s="6"/>
      <c r="Q27" s="6"/>
      <c r="R27" s="6"/>
      <c r="S27" s="6"/>
      <c r="T27" s="6"/>
      <c r="U27" s="6"/>
      <c r="V27" s="6"/>
      <c r="W27" s="6"/>
      <c r="X27" s="6"/>
      <c r="Y27" s="6"/>
    </row>
    <row r="28" spans="1:25" ht="14.25" customHeight="1">
      <c r="A28" s="16"/>
      <c r="B28" s="16"/>
      <c r="C28" s="16"/>
      <c r="D28" s="16"/>
      <c r="E28" s="16"/>
      <c r="F28" s="16"/>
      <c r="G28" s="16"/>
      <c r="H28" s="16"/>
      <c r="I28" s="16"/>
      <c r="J28" s="16"/>
      <c r="K28" s="16"/>
      <c r="L28" s="6"/>
      <c r="M28" s="6"/>
      <c r="N28" s="6"/>
      <c r="O28" s="6"/>
      <c r="P28" s="6"/>
      <c r="Q28" s="6"/>
      <c r="R28" s="6"/>
      <c r="S28" s="6"/>
      <c r="T28" s="6"/>
      <c r="U28" s="6"/>
      <c r="V28" s="6"/>
      <c r="W28" s="6"/>
      <c r="X28" s="6"/>
      <c r="Y28" s="6"/>
    </row>
    <row r="29" spans="1:25" ht="14.25" customHeight="1">
      <c r="A29" s="16" t="s">
        <v>866</v>
      </c>
      <c r="B29" s="16"/>
      <c r="C29" s="16"/>
      <c r="D29" s="16"/>
      <c r="E29" s="16"/>
      <c r="F29" s="16"/>
      <c r="G29" s="16"/>
      <c r="H29" s="16"/>
      <c r="I29" s="16"/>
      <c r="J29" s="16"/>
      <c r="K29" s="16"/>
      <c r="L29" s="6"/>
      <c r="M29" s="6"/>
      <c r="N29" s="6"/>
      <c r="O29" s="6"/>
      <c r="P29" s="6"/>
      <c r="Q29" s="6"/>
      <c r="R29" s="6"/>
      <c r="S29" s="6"/>
      <c r="T29" s="6"/>
      <c r="U29" s="6"/>
      <c r="V29" s="6"/>
      <c r="W29" s="6"/>
      <c r="X29" s="6"/>
      <c r="Y29" s="6"/>
    </row>
    <row r="30" spans="1:25" ht="14.25" customHeight="1">
      <c r="A30" s="16" t="s">
        <v>867</v>
      </c>
      <c r="B30" s="16"/>
      <c r="C30" s="16"/>
      <c r="D30" s="16"/>
      <c r="E30" s="16"/>
      <c r="F30" s="16"/>
      <c r="G30" s="16"/>
      <c r="H30" s="16"/>
      <c r="I30" s="16"/>
      <c r="J30" s="16"/>
      <c r="K30" s="16"/>
      <c r="L30" s="6"/>
      <c r="M30" s="6"/>
      <c r="N30" s="6"/>
      <c r="O30" s="6"/>
      <c r="P30" s="6"/>
      <c r="Q30" s="6"/>
      <c r="R30" s="6"/>
      <c r="S30" s="6"/>
      <c r="T30" s="6"/>
      <c r="U30" s="6"/>
      <c r="V30" s="6"/>
      <c r="W30" s="6"/>
      <c r="X30" s="6"/>
      <c r="Y30" s="6"/>
    </row>
    <row r="31" spans="1:25" ht="14.25" customHeight="1">
      <c r="A31" s="16" t="s">
        <v>868</v>
      </c>
      <c r="B31" s="16"/>
      <c r="C31" s="16"/>
      <c r="D31" s="16"/>
      <c r="E31" s="16"/>
      <c r="F31" s="16"/>
      <c r="G31" s="16"/>
      <c r="H31" s="16"/>
      <c r="I31" s="16"/>
      <c r="J31" s="16"/>
      <c r="K31" s="16"/>
      <c r="L31" s="6"/>
      <c r="M31" s="6"/>
      <c r="N31" s="6"/>
      <c r="O31" s="6"/>
      <c r="P31" s="6"/>
      <c r="Q31" s="6"/>
      <c r="R31" s="6"/>
      <c r="S31" s="6"/>
      <c r="T31" s="6"/>
      <c r="U31" s="6"/>
      <c r="V31" s="6"/>
      <c r="W31" s="6"/>
      <c r="X31" s="6"/>
      <c r="Y31" s="6"/>
    </row>
    <row r="32" spans="1:25" ht="14.25" customHeight="1">
      <c r="A32" s="16"/>
      <c r="B32" s="16"/>
      <c r="C32" s="16"/>
      <c r="D32" s="16"/>
      <c r="E32" s="16"/>
      <c r="F32" s="16"/>
      <c r="G32" s="16"/>
      <c r="H32" s="16"/>
      <c r="I32" s="16"/>
      <c r="J32" s="16"/>
      <c r="K32" s="16"/>
      <c r="L32" s="6"/>
      <c r="M32" s="6"/>
      <c r="N32" s="6"/>
      <c r="O32" s="6"/>
      <c r="P32" s="6"/>
      <c r="Q32" s="6"/>
      <c r="R32" s="6"/>
      <c r="S32" s="6"/>
      <c r="T32" s="6"/>
      <c r="U32" s="6"/>
      <c r="V32" s="6"/>
      <c r="W32" s="6"/>
      <c r="X32" s="6"/>
      <c r="Y32" s="6"/>
    </row>
    <row r="33" spans="1:25" ht="14.25" customHeight="1">
      <c r="A33" s="17" t="s">
        <v>869</v>
      </c>
      <c r="B33" s="16"/>
      <c r="C33" s="16"/>
      <c r="D33" s="16"/>
      <c r="E33" s="16"/>
      <c r="F33" s="16"/>
      <c r="G33" s="16"/>
      <c r="H33" s="16"/>
      <c r="I33" s="16"/>
      <c r="J33" s="16"/>
      <c r="K33" s="16"/>
      <c r="L33" s="6"/>
      <c r="M33" s="6"/>
      <c r="N33" s="6"/>
      <c r="O33" s="6"/>
      <c r="P33" s="6"/>
      <c r="Q33" s="6"/>
      <c r="R33" s="6"/>
      <c r="S33" s="6"/>
      <c r="T33" s="6"/>
      <c r="U33" s="6"/>
      <c r="V33" s="6"/>
      <c r="W33" s="6"/>
      <c r="X33" s="6"/>
      <c r="Y33" s="6"/>
    </row>
    <row r="34" spans="1:25" ht="14.25" customHeight="1">
      <c r="A34" s="16" t="s">
        <v>870</v>
      </c>
      <c r="B34" s="16"/>
      <c r="C34" s="16"/>
      <c r="D34" s="16"/>
      <c r="E34" s="16"/>
      <c r="F34" s="16"/>
      <c r="G34" s="16"/>
      <c r="H34" s="16"/>
      <c r="I34" s="16"/>
      <c r="J34" s="16"/>
      <c r="K34" s="16"/>
      <c r="L34" s="6"/>
      <c r="M34" s="6"/>
      <c r="N34" s="6"/>
      <c r="O34" s="6"/>
      <c r="P34" s="6"/>
      <c r="Q34" s="6"/>
      <c r="R34" s="6"/>
      <c r="S34" s="6"/>
      <c r="T34" s="6"/>
      <c r="U34" s="6"/>
      <c r="V34" s="6"/>
      <c r="W34" s="6"/>
      <c r="X34" s="6"/>
      <c r="Y34" s="6"/>
    </row>
    <row r="35" spans="1:25" ht="14.25" customHeight="1">
      <c r="A35" s="16" t="s">
        <v>871</v>
      </c>
      <c r="B35" s="16"/>
      <c r="C35" s="16"/>
      <c r="D35" s="16"/>
      <c r="E35" s="16"/>
      <c r="F35" s="16"/>
      <c r="G35" s="16"/>
      <c r="H35" s="16"/>
      <c r="I35" s="16"/>
      <c r="J35" s="16"/>
      <c r="K35" s="16"/>
      <c r="L35" s="6"/>
      <c r="M35" s="6"/>
      <c r="N35" s="6"/>
      <c r="O35" s="6"/>
      <c r="P35" s="6"/>
      <c r="Q35" s="6"/>
      <c r="R35" s="6"/>
      <c r="S35" s="6"/>
      <c r="T35" s="6"/>
      <c r="U35" s="6"/>
      <c r="V35" s="6"/>
      <c r="W35" s="6"/>
      <c r="X35" s="6"/>
      <c r="Y35" s="6"/>
    </row>
    <row r="36" spans="1:25" ht="14.25" customHeight="1">
      <c r="A36" s="16"/>
      <c r="B36" s="16"/>
      <c r="C36" s="16"/>
      <c r="D36" s="16"/>
      <c r="E36" s="16"/>
      <c r="F36" s="16"/>
      <c r="G36" s="16"/>
      <c r="H36" s="16"/>
      <c r="I36" s="16"/>
      <c r="J36" s="16"/>
      <c r="K36" s="16"/>
      <c r="L36" s="6"/>
      <c r="M36" s="6"/>
      <c r="N36" s="6"/>
      <c r="O36" s="6"/>
      <c r="P36" s="6"/>
      <c r="Q36" s="6"/>
      <c r="R36" s="6"/>
      <c r="S36" s="6"/>
      <c r="T36" s="6"/>
      <c r="U36" s="6"/>
      <c r="V36" s="6"/>
      <c r="W36" s="6"/>
      <c r="X36" s="6"/>
      <c r="Y36" s="6"/>
    </row>
    <row r="37" spans="1:25" ht="14.25" customHeight="1">
      <c r="A37" s="16"/>
      <c r="B37" s="498" t="s">
        <v>230</v>
      </c>
      <c r="C37" s="494"/>
      <c r="D37" s="395" t="s">
        <v>872</v>
      </c>
      <c r="E37" s="16"/>
      <c r="F37" s="16"/>
      <c r="G37" s="16"/>
      <c r="H37" s="16"/>
      <c r="I37" s="16"/>
      <c r="J37" s="16"/>
      <c r="K37" s="16"/>
      <c r="L37" s="6"/>
      <c r="M37" s="6"/>
      <c r="N37" s="6"/>
      <c r="O37" s="6"/>
      <c r="P37" s="6"/>
      <c r="Q37" s="6"/>
      <c r="R37" s="6"/>
      <c r="S37" s="6"/>
      <c r="T37" s="6"/>
      <c r="U37" s="6"/>
      <c r="V37" s="6"/>
      <c r="W37" s="6"/>
      <c r="X37" s="6"/>
      <c r="Y37" s="6"/>
    </row>
    <row r="38" spans="1:25" ht="14.25" customHeight="1">
      <c r="A38" s="16"/>
      <c r="B38" s="697" t="s">
        <v>873</v>
      </c>
      <c r="C38" s="494"/>
      <c r="D38" s="397">
        <v>440</v>
      </c>
      <c r="E38" s="16"/>
      <c r="F38" s="16"/>
      <c r="G38" s="16"/>
      <c r="H38" s="16"/>
      <c r="I38" s="16"/>
      <c r="J38" s="16"/>
      <c r="K38" s="16"/>
      <c r="L38" s="6"/>
      <c r="M38" s="6"/>
      <c r="N38" s="6"/>
      <c r="O38" s="6"/>
      <c r="P38" s="6"/>
      <c r="Q38" s="6"/>
      <c r="R38" s="6"/>
      <c r="S38" s="6"/>
      <c r="T38" s="6"/>
      <c r="U38" s="6"/>
      <c r="V38" s="6"/>
      <c r="W38" s="6"/>
      <c r="X38" s="6"/>
      <c r="Y38" s="6"/>
    </row>
    <row r="39" spans="1:25" ht="14.25" customHeight="1">
      <c r="A39" s="16"/>
      <c r="B39" s="697" t="s">
        <v>874</v>
      </c>
      <c r="C39" s="494"/>
      <c r="D39" s="397">
        <v>35</v>
      </c>
      <c r="E39" s="16"/>
      <c r="F39" s="16"/>
      <c r="G39" s="16"/>
      <c r="H39" s="16"/>
      <c r="I39" s="16"/>
      <c r="J39" s="16"/>
      <c r="K39" s="16"/>
      <c r="L39" s="6"/>
      <c r="M39" s="6"/>
      <c r="N39" s="6"/>
      <c r="O39" s="6"/>
      <c r="P39" s="6"/>
      <c r="Q39" s="6"/>
      <c r="R39" s="6"/>
      <c r="S39" s="6"/>
      <c r="T39" s="6"/>
      <c r="U39" s="6"/>
      <c r="V39" s="6"/>
      <c r="W39" s="6"/>
      <c r="X39" s="6"/>
      <c r="Y39" s="6"/>
    </row>
    <row r="40" spans="1:25" ht="14.25" customHeight="1">
      <c r="A40" s="16"/>
      <c r="B40" s="697" t="s">
        <v>875</v>
      </c>
      <c r="C40" s="494"/>
      <c r="D40" s="397">
        <v>35</v>
      </c>
      <c r="E40" s="16"/>
      <c r="F40" s="16"/>
      <c r="G40" s="16"/>
      <c r="H40" s="16"/>
      <c r="I40" s="16"/>
      <c r="J40" s="16"/>
      <c r="K40" s="16"/>
      <c r="L40" s="6"/>
      <c r="M40" s="6"/>
      <c r="N40" s="6"/>
      <c r="O40" s="6"/>
      <c r="P40" s="6"/>
      <c r="Q40" s="6"/>
      <c r="R40" s="6"/>
      <c r="S40" s="6"/>
      <c r="T40" s="6"/>
      <c r="U40" s="6"/>
      <c r="V40" s="6"/>
      <c r="W40" s="6"/>
      <c r="X40" s="6"/>
      <c r="Y40" s="6"/>
    </row>
    <row r="41" spans="1:25" ht="14.25" customHeight="1">
      <c r="A41" s="16"/>
      <c r="B41" s="697" t="s">
        <v>876</v>
      </c>
      <c r="C41" s="494"/>
      <c r="D41" s="397">
        <v>282</v>
      </c>
      <c r="E41" s="16"/>
      <c r="F41" s="16"/>
      <c r="G41" s="16"/>
      <c r="H41" s="16"/>
      <c r="I41" s="16"/>
      <c r="J41" s="16"/>
      <c r="K41" s="16"/>
      <c r="L41" s="6"/>
      <c r="M41" s="6"/>
      <c r="N41" s="6"/>
      <c r="O41" s="6"/>
      <c r="P41" s="6"/>
      <c r="Q41" s="6"/>
      <c r="R41" s="6"/>
      <c r="S41" s="6"/>
      <c r="T41" s="6"/>
      <c r="U41" s="6"/>
      <c r="V41" s="6"/>
      <c r="W41" s="6"/>
      <c r="X41" s="6"/>
      <c r="Y41" s="6"/>
    </row>
    <row r="42" spans="1:25" ht="14.25" customHeight="1">
      <c r="A42" s="16"/>
      <c r="B42" s="16"/>
      <c r="C42" s="16"/>
      <c r="D42" s="16"/>
      <c r="E42" s="16"/>
      <c r="F42" s="16"/>
      <c r="G42" s="16"/>
      <c r="H42" s="16"/>
      <c r="I42" s="16"/>
      <c r="J42" s="16"/>
      <c r="K42" s="16"/>
      <c r="L42" s="6"/>
      <c r="M42" s="6"/>
      <c r="N42" s="6"/>
      <c r="O42" s="6"/>
      <c r="P42" s="6"/>
      <c r="Q42" s="6"/>
      <c r="R42" s="6"/>
      <c r="S42" s="6"/>
      <c r="T42" s="6"/>
      <c r="U42" s="6"/>
      <c r="V42" s="6"/>
      <c r="W42" s="6"/>
      <c r="X42" s="6"/>
      <c r="Y42" s="6"/>
    </row>
    <row r="43" spans="1:25" ht="14.25" customHeight="1">
      <c r="A43" s="16" t="s">
        <v>877</v>
      </c>
      <c r="B43" s="16"/>
      <c r="C43" s="16"/>
      <c r="D43" s="16"/>
      <c r="E43" s="16"/>
      <c r="F43" s="16"/>
      <c r="G43" s="16"/>
      <c r="H43" s="16"/>
      <c r="I43" s="16"/>
      <c r="J43" s="16"/>
      <c r="K43" s="16"/>
      <c r="L43" s="6"/>
      <c r="M43" s="6"/>
      <c r="N43" s="6"/>
      <c r="O43" s="6"/>
      <c r="P43" s="6"/>
      <c r="Q43" s="6"/>
      <c r="R43" s="6"/>
      <c r="S43" s="6"/>
      <c r="T43" s="6"/>
      <c r="U43" s="6"/>
      <c r="V43" s="6"/>
      <c r="W43" s="6"/>
      <c r="X43" s="6"/>
      <c r="Y43" s="6"/>
    </row>
    <row r="44" spans="1:25" ht="14.25" customHeight="1">
      <c r="A44" s="16" t="s">
        <v>878</v>
      </c>
      <c r="B44" s="16"/>
      <c r="C44" s="16"/>
      <c r="D44" s="16"/>
      <c r="E44" s="16"/>
      <c r="F44" s="16"/>
      <c r="G44" s="16"/>
      <c r="H44" s="16"/>
      <c r="I44" s="16"/>
      <c r="J44" s="16"/>
      <c r="K44" s="16"/>
      <c r="L44" s="6"/>
      <c r="M44" s="6"/>
      <c r="N44" s="6"/>
      <c r="O44" s="6"/>
      <c r="P44" s="6"/>
      <c r="Q44" s="6"/>
      <c r="R44" s="6"/>
      <c r="S44" s="6"/>
      <c r="T44" s="6"/>
      <c r="U44" s="6"/>
      <c r="V44" s="6"/>
      <c r="W44" s="6"/>
      <c r="X44" s="6"/>
      <c r="Y44" s="6"/>
    </row>
    <row r="45" spans="1:25" ht="14.25" customHeight="1">
      <c r="A45" s="16" t="s">
        <v>879</v>
      </c>
      <c r="B45" s="16"/>
      <c r="C45" s="16"/>
      <c r="D45" s="16"/>
      <c r="E45" s="16"/>
      <c r="F45" s="16"/>
      <c r="G45" s="16"/>
      <c r="H45" s="16"/>
      <c r="I45" s="16"/>
      <c r="J45" s="16"/>
      <c r="K45" s="16"/>
      <c r="L45" s="6"/>
      <c r="M45" s="6"/>
      <c r="N45" s="6"/>
      <c r="O45" s="6"/>
      <c r="P45" s="6"/>
      <c r="Q45" s="6"/>
      <c r="R45" s="6"/>
      <c r="S45" s="6"/>
      <c r="T45" s="6"/>
      <c r="U45" s="6"/>
      <c r="V45" s="6"/>
      <c r="W45" s="6"/>
      <c r="X45" s="6"/>
      <c r="Y45" s="6"/>
    </row>
    <row r="46" spans="1:25" ht="14.25" customHeight="1">
      <c r="A46" s="16"/>
      <c r="B46" s="16" t="s">
        <v>880</v>
      </c>
      <c r="C46" s="16"/>
      <c r="D46" s="16"/>
      <c r="E46" s="16"/>
      <c r="F46" s="16"/>
      <c r="G46" s="16"/>
      <c r="H46" s="16"/>
      <c r="I46" s="16"/>
      <c r="J46" s="16"/>
      <c r="K46" s="16"/>
      <c r="L46" s="6"/>
      <c r="M46" s="6"/>
      <c r="N46" s="6"/>
      <c r="O46" s="6"/>
      <c r="P46" s="6"/>
      <c r="Q46" s="6"/>
      <c r="R46" s="6"/>
      <c r="S46" s="6"/>
      <c r="T46" s="6"/>
      <c r="U46" s="6"/>
      <c r="V46" s="6"/>
      <c r="W46" s="6"/>
      <c r="X46" s="6"/>
      <c r="Y46" s="6"/>
    </row>
    <row r="47" spans="1:25" ht="14.25" customHeight="1">
      <c r="A47" s="16" t="s">
        <v>881</v>
      </c>
      <c r="B47" s="16"/>
      <c r="C47" s="16"/>
      <c r="D47" s="16"/>
      <c r="E47" s="16"/>
      <c r="F47" s="16"/>
      <c r="G47" s="16"/>
      <c r="H47" s="16"/>
      <c r="I47" s="16"/>
      <c r="J47" s="16"/>
      <c r="K47" s="16"/>
      <c r="L47" s="6"/>
      <c r="M47" s="6"/>
      <c r="N47" s="6"/>
      <c r="O47" s="6"/>
      <c r="P47" s="6"/>
      <c r="Q47" s="6"/>
      <c r="R47" s="6"/>
      <c r="S47" s="6"/>
      <c r="T47" s="6"/>
      <c r="U47" s="6"/>
      <c r="V47" s="6"/>
      <c r="W47" s="6"/>
      <c r="X47" s="6"/>
      <c r="Y47" s="6"/>
    </row>
    <row r="48" spans="1:25" ht="14.25" customHeight="1">
      <c r="A48" s="16" t="s">
        <v>882</v>
      </c>
      <c r="B48" s="16"/>
      <c r="C48" s="16"/>
      <c r="D48" s="16"/>
      <c r="E48" s="16"/>
      <c r="F48" s="16"/>
      <c r="G48" s="16"/>
      <c r="H48" s="16"/>
      <c r="I48" s="16"/>
      <c r="J48" s="16"/>
      <c r="K48" s="16"/>
      <c r="L48" s="6"/>
      <c r="M48" s="6"/>
      <c r="N48" s="6"/>
      <c r="O48" s="6"/>
      <c r="P48" s="6"/>
      <c r="Q48" s="6"/>
      <c r="R48" s="6"/>
      <c r="S48" s="6"/>
      <c r="T48" s="6"/>
      <c r="U48" s="6"/>
      <c r="V48" s="6"/>
      <c r="W48" s="6"/>
      <c r="X48" s="6"/>
      <c r="Y48" s="6"/>
    </row>
    <row r="49" spans="1:25" ht="14.25" customHeight="1">
      <c r="A49" s="16"/>
      <c r="B49" s="16"/>
      <c r="C49" s="16"/>
      <c r="D49" s="16"/>
      <c r="E49" s="16"/>
      <c r="F49" s="16"/>
      <c r="G49" s="16"/>
      <c r="H49" s="16"/>
      <c r="I49" s="16"/>
      <c r="J49" s="16"/>
      <c r="K49" s="16"/>
      <c r="L49" s="6"/>
      <c r="M49" s="6"/>
      <c r="N49" s="6"/>
      <c r="O49" s="6"/>
      <c r="P49" s="6"/>
      <c r="Q49" s="6"/>
      <c r="R49" s="6"/>
      <c r="S49" s="6"/>
      <c r="T49" s="6"/>
      <c r="U49" s="6"/>
      <c r="V49" s="6"/>
      <c r="W49" s="6"/>
      <c r="X49" s="6"/>
      <c r="Y49" s="6"/>
    </row>
    <row r="50" spans="1:25" ht="14.25" customHeight="1">
      <c r="A50" s="16"/>
      <c r="B50" s="395" t="s">
        <v>441</v>
      </c>
      <c r="C50" s="395" t="s">
        <v>883</v>
      </c>
      <c r="D50" s="395" t="s">
        <v>884</v>
      </c>
      <c r="E50" s="16"/>
      <c r="F50" s="16"/>
      <c r="G50" s="16"/>
      <c r="H50" s="16"/>
      <c r="I50" s="16"/>
      <c r="J50" s="16"/>
      <c r="K50" s="16"/>
      <c r="L50" s="6"/>
      <c r="M50" s="6"/>
      <c r="N50" s="6"/>
      <c r="O50" s="6"/>
      <c r="P50" s="6"/>
      <c r="Q50" s="6"/>
      <c r="R50" s="6"/>
      <c r="S50" s="6"/>
      <c r="T50" s="6"/>
      <c r="U50" s="6"/>
      <c r="V50" s="6"/>
      <c r="W50" s="6"/>
      <c r="X50" s="6"/>
      <c r="Y50" s="6"/>
    </row>
    <row r="51" spans="1:25" ht="14.25" customHeight="1">
      <c r="A51" s="16"/>
      <c r="B51" s="397">
        <v>1</v>
      </c>
      <c r="C51" s="397">
        <v>98</v>
      </c>
      <c r="D51" s="398">
        <v>0.125</v>
      </c>
      <c r="E51" s="16"/>
      <c r="F51" s="16"/>
      <c r="G51" s="16"/>
      <c r="H51" s="16"/>
      <c r="I51" s="16"/>
      <c r="J51" s="16"/>
      <c r="K51" s="16"/>
      <c r="L51" s="6"/>
      <c r="M51" s="6"/>
      <c r="N51" s="6"/>
      <c r="O51" s="6"/>
      <c r="P51" s="6"/>
      <c r="Q51" s="6"/>
      <c r="R51" s="6"/>
      <c r="S51" s="6"/>
      <c r="T51" s="6"/>
      <c r="U51" s="6"/>
      <c r="V51" s="6"/>
      <c r="W51" s="6"/>
      <c r="X51" s="6"/>
      <c r="Y51" s="6"/>
    </row>
    <row r="52" spans="1:25" ht="14.25" customHeight="1">
      <c r="A52" s="16"/>
      <c r="B52" s="397">
        <v>2</v>
      </c>
      <c r="C52" s="397">
        <v>98</v>
      </c>
      <c r="D52" s="398">
        <v>1.0416666666666666E-2</v>
      </c>
      <c r="E52" s="16"/>
      <c r="F52" s="16"/>
      <c r="G52" s="16"/>
      <c r="H52" s="16"/>
      <c r="I52" s="16"/>
      <c r="J52" s="16"/>
      <c r="K52" s="16"/>
      <c r="L52" s="6"/>
      <c r="M52" s="6"/>
      <c r="N52" s="6"/>
      <c r="O52" s="6"/>
      <c r="P52" s="6"/>
      <c r="Q52" s="6"/>
      <c r="R52" s="6"/>
      <c r="S52" s="6"/>
      <c r="T52" s="6"/>
      <c r="U52" s="6"/>
      <c r="V52" s="6"/>
      <c r="W52" s="6"/>
      <c r="X52" s="6"/>
      <c r="Y52" s="6"/>
    </row>
    <row r="53" spans="1:25" ht="14.25" customHeight="1">
      <c r="A53" s="16"/>
      <c r="B53" s="397">
        <v>3</v>
      </c>
      <c r="C53" s="397">
        <v>58</v>
      </c>
      <c r="D53" s="398">
        <v>1.3888888888888888E-2</v>
      </c>
      <c r="E53" s="16"/>
      <c r="F53" s="16"/>
      <c r="G53" s="16"/>
      <c r="H53" s="16"/>
      <c r="I53" s="16"/>
      <c r="J53" s="16"/>
      <c r="K53" s="16"/>
      <c r="L53" s="6"/>
      <c r="M53" s="6"/>
      <c r="N53" s="6"/>
      <c r="O53" s="6"/>
      <c r="P53" s="6"/>
      <c r="Q53" s="6"/>
      <c r="R53" s="6"/>
      <c r="S53" s="6"/>
      <c r="T53" s="6"/>
      <c r="U53" s="6"/>
      <c r="V53" s="6"/>
      <c r="W53" s="6"/>
      <c r="X53" s="6"/>
      <c r="Y53" s="6"/>
    </row>
    <row r="54" spans="1:25" ht="14.25" customHeight="1">
      <c r="A54" s="16"/>
      <c r="B54" s="397">
        <v>4</v>
      </c>
      <c r="C54" s="397">
        <v>72</v>
      </c>
      <c r="D54" s="398">
        <v>2.0833333333333332E-2</v>
      </c>
      <c r="E54" s="16"/>
      <c r="F54" s="16"/>
      <c r="G54" s="16"/>
      <c r="H54" s="16"/>
      <c r="I54" s="16"/>
      <c r="J54" s="16"/>
      <c r="K54" s="16"/>
      <c r="L54" s="6"/>
      <c r="M54" s="6"/>
      <c r="N54" s="6"/>
      <c r="O54" s="6"/>
      <c r="P54" s="6"/>
      <c r="Q54" s="6"/>
      <c r="R54" s="6"/>
      <c r="S54" s="6"/>
      <c r="T54" s="6"/>
      <c r="U54" s="6"/>
      <c r="V54" s="6"/>
      <c r="W54" s="6"/>
      <c r="X54" s="6"/>
      <c r="Y54" s="6"/>
    </row>
    <row r="55" spans="1:25" ht="14.25" customHeight="1">
      <c r="A55" s="16"/>
      <c r="B55" s="397">
        <v>5</v>
      </c>
      <c r="C55" s="397" t="s">
        <v>885</v>
      </c>
      <c r="D55" s="399" t="s">
        <v>886</v>
      </c>
      <c r="E55" s="16" t="s">
        <v>887</v>
      </c>
      <c r="F55" s="16"/>
      <c r="G55" s="16"/>
      <c r="H55" s="16"/>
      <c r="I55" s="16"/>
      <c r="J55" s="16"/>
      <c r="K55" s="16"/>
      <c r="L55" s="6"/>
      <c r="M55" s="6"/>
      <c r="N55" s="6"/>
      <c r="O55" s="6"/>
      <c r="P55" s="6"/>
      <c r="Q55" s="6"/>
      <c r="R55" s="6"/>
      <c r="S55" s="6"/>
      <c r="T55" s="6"/>
      <c r="U55" s="6"/>
      <c r="V55" s="6"/>
      <c r="W55" s="6"/>
      <c r="X55" s="6"/>
      <c r="Y55" s="6"/>
    </row>
    <row r="56" spans="1:25" ht="14.25" customHeight="1">
      <c r="A56" s="16"/>
      <c r="B56" s="397">
        <v>6</v>
      </c>
      <c r="C56" s="397">
        <v>72</v>
      </c>
      <c r="D56" s="398">
        <v>0.20833333333333334</v>
      </c>
      <c r="E56" s="16"/>
      <c r="F56" s="16"/>
      <c r="G56" s="16"/>
      <c r="H56" s="16"/>
      <c r="I56" s="16"/>
      <c r="J56" s="16"/>
      <c r="K56" s="16"/>
      <c r="L56" s="6"/>
      <c r="M56" s="6"/>
      <c r="N56" s="6"/>
      <c r="O56" s="6"/>
      <c r="P56" s="6"/>
      <c r="Q56" s="6"/>
      <c r="R56" s="6"/>
      <c r="S56" s="6"/>
      <c r="T56" s="6"/>
      <c r="U56" s="6"/>
      <c r="V56" s="6"/>
      <c r="W56" s="6"/>
      <c r="X56" s="6"/>
      <c r="Y56" s="6"/>
    </row>
    <row r="57" spans="1:25" ht="14.25" customHeight="1">
      <c r="A57" s="16"/>
      <c r="B57" s="397">
        <v>7</v>
      </c>
      <c r="C57" s="397">
        <v>4</v>
      </c>
      <c r="D57" s="399" t="s">
        <v>266</v>
      </c>
      <c r="E57" s="16"/>
      <c r="F57" s="16"/>
      <c r="G57" s="16"/>
      <c r="H57" s="16"/>
      <c r="I57" s="16"/>
      <c r="J57" s="16"/>
      <c r="K57" s="16"/>
      <c r="L57" s="6"/>
      <c r="M57" s="6"/>
      <c r="N57" s="6"/>
      <c r="O57" s="6"/>
      <c r="P57" s="6"/>
      <c r="Q57" s="6"/>
      <c r="R57" s="6"/>
      <c r="S57" s="6"/>
      <c r="T57" s="6"/>
      <c r="U57" s="6"/>
      <c r="V57" s="6"/>
      <c r="W57" s="6"/>
      <c r="X57" s="6"/>
      <c r="Y57" s="6"/>
    </row>
    <row r="58" spans="1:25" ht="14.25" customHeight="1">
      <c r="A58" s="16"/>
      <c r="B58" s="16"/>
      <c r="C58" s="16"/>
      <c r="D58" s="16"/>
      <c r="E58" s="16"/>
      <c r="F58" s="16"/>
      <c r="G58" s="16"/>
      <c r="H58" s="16"/>
      <c r="I58" s="16"/>
      <c r="J58" s="16"/>
      <c r="K58" s="16"/>
      <c r="L58" s="6"/>
      <c r="M58" s="6"/>
      <c r="N58" s="6"/>
      <c r="O58" s="6"/>
      <c r="P58" s="6"/>
      <c r="Q58" s="6"/>
      <c r="R58" s="6"/>
      <c r="S58" s="6"/>
      <c r="T58" s="6"/>
      <c r="U58" s="6"/>
      <c r="V58" s="6"/>
      <c r="W58" s="6"/>
      <c r="X58" s="6"/>
      <c r="Y58" s="6"/>
    </row>
    <row r="59" spans="1:25" ht="14.25" customHeight="1">
      <c r="A59" s="17" t="s">
        <v>888</v>
      </c>
      <c r="B59" s="16"/>
      <c r="C59" s="16"/>
      <c r="D59" s="16"/>
      <c r="E59" s="16"/>
      <c r="F59" s="16"/>
      <c r="G59" s="16"/>
      <c r="H59" s="16"/>
      <c r="I59" s="16"/>
      <c r="J59" s="16"/>
      <c r="K59" s="16"/>
      <c r="L59" s="6"/>
      <c r="M59" s="6"/>
      <c r="N59" s="6"/>
      <c r="O59" s="6"/>
      <c r="P59" s="6"/>
      <c r="Q59" s="6"/>
      <c r="R59" s="6"/>
      <c r="S59" s="6"/>
      <c r="T59" s="6"/>
      <c r="U59" s="6"/>
      <c r="V59" s="6"/>
      <c r="W59" s="6"/>
      <c r="X59" s="6"/>
      <c r="Y59" s="6"/>
    </row>
    <row r="60" spans="1:25" ht="14.25" customHeight="1">
      <c r="A60" s="16" t="s">
        <v>889</v>
      </c>
      <c r="B60" s="16"/>
      <c r="C60" s="16"/>
      <c r="D60" s="16"/>
      <c r="E60" s="16"/>
      <c r="F60" s="16"/>
      <c r="G60" s="16"/>
      <c r="H60" s="16"/>
      <c r="I60" s="16"/>
      <c r="J60" s="16"/>
      <c r="K60" s="16"/>
      <c r="L60" s="6"/>
      <c r="M60" s="6"/>
      <c r="N60" s="6"/>
      <c r="O60" s="6"/>
      <c r="P60" s="6"/>
      <c r="Q60" s="6"/>
      <c r="R60" s="6"/>
      <c r="S60" s="6"/>
      <c r="T60" s="6"/>
      <c r="U60" s="6"/>
      <c r="V60" s="6"/>
      <c r="W60" s="6"/>
      <c r="X60" s="6"/>
      <c r="Y60" s="6"/>
    </row>
    <row r="61" spans="1:25" ht="14.25" customHeight="1">
      <c r="A61" s="16" t="s">
        <v>890</v>
      </c>
      <c r="B61" s="16"/>
      <c r="C61" s="16"/>
      <c r="D61" s="16"/>
      <c r="E61" s="16"/>
      <c r="F61" s="16"/>
      <c r="G61" s="16"/>
      <c r="H61" s="16"/>
      <c r="I61" s="16"/>
      <c r="J61" s="16"/>
      <c r="K61" s="16"/>
      <c r="L61" s="6"/>
      <c r="M61" s="6"/>
      <c r="N61" s="6"/>
      <c r="O61" s="6"/>
      <c r="P61" s="6"/>
      <c r="Q61" s="6"/>
      <c r="R61" s="6"/>
      <c r="S61" s="6"/>
      <c r="T61" s="6"/>
      <c r="U61" s="6"/>
      <c r="V61" s="6"/>
      <c r="W61" s="6"/>
      <c r="X61" s="6"/>
      <c r="Y61" s="6"/>
    </row>
    <row r="62" spans="1:25" ht="14.25" customHeight="1">
      <c r="A62" s="16" t="s">
        <v>891</v>
      </c>
      <c r="B62" s="16"/>
      <c r="C62" s="16"/>
      <c r="D62" s="16"/>
      <c r="E62" s="16"/>
      <c r="F62" s="16"/>
      <c r="G62" s="16"/>
      <c r="H62" s="16"/>
      <c r="I62" s="16"/>
      <c r="J62" s="16"/>
      <c r="K62" s="16"/>
      <c r="L62" s="6"/>
      <c r="M62" s="6"/>
      <c r="N62" s="6"/>
      <c r="O62" s="6"/>
      <c r="P62" s="6"/>
      <c r="Q62" s="6"/>
      <c r="R62" s="6"/>
      <c r="S62" s="6"/>
      <c r="T62" s="6"/>
      <c r="U62" s="6"/>
      <c r="V62" s="6"/>
      <c r="W62" s="6"/>
      <c r="X62" s="6"/>
      <c r="Y62" s="6"/>
    </row>
    <row r="63" spans="1:25" ht="14.25" customHeight="1">
      <c r="A63" s="16" t="s">
        <v>892</v>
      </c>
      <c r="B63" s="16"/>
      <c r="C63" s="16"/>
      <c r="D63" s="16"/>
      <c r="E63" s="16"/>
      <c r="F63" s="16"/>
      <c r="G63" s="16"/>
      <c r="H63" s="16"/>
      <c r="I63" s="16"/>
      <c r="J63" s="16"/>
      <c r="K63" s="16"/>
      <c r="L63" s="6"/>
      <c r="M63" s="6"/>
      <c r="N63" s="6"/>
      <c r="O63" s="6"/>
      <c r="P63" s="6"/>
      <c r="Q63" s="6"/>
      <c r="R63" s="6"/>
      <c r="S63" s="6"/>
      <c r="T63" s="6"/>
      <c r="U63" s="6"/>
      <c r="V63" s="6"/>
      <c r="W63" s="6"/>
      <c r="X63" s="6"/>
      <c r="Y63" s="6"/>
    </row>
    <row r="64" spans="1:25" ht="14.25" customHeight="1">
      <c r="A64" s="16" t="s">
        <v>893</v>
      </c>
      <c r="B64" s="16"/>
      <c r="C64" s="16"/>
      <c r="D64" s="16"/>
      <c r="E64" s="16"/>
      <c r="F64" s="16"/>
      <c r="G64" s="16"/>
      <c r="H64" s="16"/>
      <c r="I64" s="16"/>
      <c r="J64" s="16"/>
      <c r="K64" s="16"/>
      <c r="L64" s="6"/>
      <c r="M64" s="6"/>
      <c r="N64" s="6"/>
      <c r="O64" s="6"/>
      <c r="P64" s="6"/>
      <c r="Q64" s="6"/>
      <c r="R64" s="6"/>
      <c r="S64" s="6"/>
      <c r="T64" s="6"/>
      <c r="U64" s="6"/>
      <c r="V64" s="6"/>
      <c r="W64" s="6"/>
      <c r="X64" s="6"/>
      <c r="Y64" s="6"/>
    </row>
    <row r="65" spans="1:26" ht="14.25" customHeight="1">
      <c r="A65" s="16" t="s">
        <v>894</v>
      </c>
      <c r="B65" s="16"/>
      <c r="C65" s="16"/>
      <c r="D65" s="16"/>
      <c r="E65" s="16"/>
      <c r="F65" s="16"/>
      <c r="G65" s="16"/>
      <c r="H65" s="16"/>
      <c r="I65" s="16"/>
      <c r="J65" s="16"/>
      <c r="K65" s="16"/>
      <c r="L65" s="6"/>
      <c r="M65" s="6"/>
      <c r="N65" s="6"/>
      <c r="O65" s="6"/>
      <c r="P65" s="6"/>
      <c r="Q65" s="6"/>
      <c r="R65" s="6"/>
      <c r="S65" s="6"/>
      <c r="T65" s="6"/>
      <c r="U65" s="6"/>
      <c r="V65" s="6"/>
      <c r="W65" s="6"/>
      <c r="X65" s="6"/>
      <c r="Y65" s="6"/>
    </row>
    <row r="66" spans="1:26" ht="14.25" customHeight="1">
      <c r="A66" s="16" t="s">
        <v>895</v>
      </c>
      <c r="B66" s="16"/>
      <c r="C66" s="16"/>
      <c r="D66" s="16"/>
      <c r="E66" s="16"/>
      <c r="F66" s="16"/>
      <c r="G66" s="16"/>
      <c r="H66" s="16"/>
      <c r="I66" s="16"/>
      <c r="J66" s="16"/>
      <c r="K66" s="16"/>
      <c r="L66" s="6"/>
      <c r="M66" s="6"/>
      <c r="N66" s="6"/>
      <c r="O66" s="6"/>
      <c r="P66" s="6"/>
      <c r="Q66" s="6"/>
      <c r="R66" s="6"/>
      <c r="S66" s="6"/>
      <c r="T66" s="6"/>
      <c r="U66" s="6"/>
      <c r="V66" s="6"/>
      <c r="W66" s="6"/>
      <c r="X66" s="6"/>
      <c r="Y66" s="6"/>
    </row>
    <row r="67" spans="1:26" ht="14.25" customHeight="1">
      <c r="A67" s="16" t="s">
        <v>896</v>
      </c>
      <c r="B67" s="16"/>
      <c r="C67" s="16"/>
      <c r="D67" s="16"/>
      <c r="E67" s="16"/>
      <c r="F67" s="16"/>
      <c r="G67" s="16"/>
      <c r="H67" s="16"/>
      <c r="I67" s="16"/>
      <c r="J67" s="16"/>
      <c r="K67" s="16"/>
      <c r="L67" s="6"/>
      <c r="M67" s="6"/>
      <c r="N67" s="6"/>
      <c r="O67" s="6"/>
      <c r="P67" s="6"/>
      <c r="Q67" s="6"/>
      <c r="R67" s="6"/>
      <c r="S67" s="6"/>
      <c r="T67" s="6"/>
      <c r="U67" s="6"/>
      <c r="V67" s="6"/>
      <c r="W67" s="6"/>
      <c r="X67" s="6"/>
      <c r="Y67" s="6"/>
    </row>
    <row r="68" spans="1:26" ht="14.25" customHeight="1">
      <c r="A68" s="16" t="s">
        <v>897</v>
      </c>
      <c r="B68" s="16"/>
      <c r="C68" s="16"/>
      <c r="D68" s="16"/>
      <c r="E68" s="16"/>
      <c r="F68" s="16"/>
      <c r="G68" s="16"/>
      <c r="H68" s="16"/>
      <c r="I68" s="16"/>
      <c r="J68" s="16"/>
      <c r="K68" s="16"/>
      <c r="L68" s="6"/>
      <c r="M68" s="6"/>
      <c r="N68" s="6"/>
      <c r="O68" s="6"/>
      <c r="P68" s="6"/>
      <c r="Q68" s="6"/>
      <c r="R68" s="6"/>
      <c r="S68" s="6"/>
      <c r="T68" s="6"/>
      <c r="U68" s="6"/>
      <c r="V68" s="6"/>
      <c r="W68" s="6"/>
      <c r="X68" s="6"/>
      <c r="Y68" s="6"/>
    </row>
    <row r="69" spans="1:26" ht="14.25" customHeight="1">
      <c r="A69" s="16" t="s">
        <v>898</v>
      </c>
      <c r="B69" s="16"/>
      <c r="C69" s="16"/>
      <c r="D69" s="16"/>
      <c r="E69" s="16"/>
      <c r="F69" s="16"/>
      <c r="G69" s="16"/>
      <c r="H69" s="16"/>
      <c r="I69" s="16"/>
      <c r="J69" s="16"/>
      <c r="K69" s="16"/>
      <c r="L69" s="6"/>
      <c r="M69" s="6"/>
      <c r="N69" s="6"/>
      <c r="O69" s="6"/>
      <c r="P69" s="6"/>
      <c r="Q69" s="6"/>
      <c r="R69" s="6"/>
      <c r="S69" s="6"/>
      <c r="T69" s="6"/>
      <c r="U69" s="6"/>
      <c r="V69" s="6"/>
      <c r="W69" s="6"/>
      <c r="X69" s="6"/>
      <c r="Y69" s="6"/>
    </row>
    <row r="70" spans="1:26" ht="14.25" customHeight="1">
      <c r="A70" s="16" t="s">
        <v>899</v>
      </c>
      <c r="B70" s="16"/>
      <c r="C70" s="16"/>
      <c r="D70" s="16"/>
      <c r="E70" s="16"/>
      <c r="F70" s="16"/>
      <c r="G70" s="16"/>
      <c r="H70" s="16"/>
      <c r="I70" s="16"/>
      <c r="J70" s="16"/>
      <c r="K70" s="16"/>
      <c r="L70" s="6"/>
      <c r="M70" s="6"/>
      <c r="N70" s="6"/>
      <c r="O70" s="6"/>
      <c r="P70" s="6"/>
      <c r="Q70" s="6"/>
      <c r="R70" s="6"/>
      <c r="S70" s="6"/>
      <c r="T70" s="6"/>
      <c r="U70" s="6"/>
      <c r="V70" s="6"/>
      <c r="W70" s="6"/>
      <c r="X70" s="6"/>
      <c r="Y70" s="6"/>
    </row>
    <row r="71" spans="1:26" ht="14.25" customHeight="1">
      <c r="A71" s="16" t="s">
        <v>900</v>
      </c>
      <c r="B71" s="16"/>
      <c r="C71" s="16"/>
      <c r="D71" s="16"/>
      <c r="E71" s="16"/>
      <c r="F71" s="16"/>
      <c r="G71" s="16"/>
      <c r="H71" s="16"/>
      <c r="I71" s="16"/>
      <c r="J71" s="16"/>
      <c r="K71" s="16"/>
      <c r="L71" s="6"/>
      <c r="M71" s="6"/>
      <c r="N71" s="6"/>
      <c r="O71" s="6"/>
      <c r="P71" s="6"/>
      <c r="Q71" s="6"/>
      <c r="R71" s="6"/>
      <c r="S71" s="6"/>
      <c r="T71" s="6"/>
      <c r="U71" s="6"/>
      <c r="V71" s="6"/>
      <c r="W71" s="6"/>
      <c r="X71" s="6"/>
      <c r="Y71" s="6"/>
    </row>
    <row r="72" spans="1:26" ht="14.25" customHeight="1">
      <c r="A72" s="16" t="s">
        <v>901</v>
      </c>
      <c r="B72" s="16"/>
      <c r="C72" s="16"/>
      <c r="D72" s="16"/>
      <c r="E72" s="16"/>
      <c r="F72" s="16"/>
      <c r="G72" s="16"/>
      <c r="H72" s="16"/>
      <c r="I72" s="16"/>
      <c r="J72" s="16"/>
      <c r="K72" s="16"/>
      <c r="L72" s="6"/>
      <c r="M72" s="6"/>
      <c r="N72" s="6"/>
      <c r="O72" s="6"/>
      <c r="P72" s="6"/>
      <c r="Q72" s="6"/>
      <c r="R72" s="6"/>
      <c r="S72" s="6"/>
      <c r="T72" s="6"/>
      <c r="U72" s="6"/>
      <c r="V72" s="6"/>
      <c r="W72" s="6"/>
      <c r="X72" s="6"/>
      <c r="Y72" s="6"/>
    </row>
    <row r="73" spans="1:26" ht="14.25" customHeight="1">
      <c r="A73" s="16" t="s">
        <v>902</v>
      </c>
      <c r="B73" s="16"/>
      <c r="C73" s="16"/>
      <c r="D73" s="16"/>
      <c r="E73" s="16"/>
      <c r="F73" s="16"/>
      <c r="G73" s="16"/>
      <c r="H73" s="16"/>
      <c r="I73" s="16"/>
      <c r="J73" s="16"/>
      <c r="K73" s="16"/>
      <c r="L73" s="6"/>
      <c r="M73" s="6"/>
      <c r="N73" s="6"/>
      <c r="O73" s="6"/>
      <c r="P73" s="6"/>
      <c r="Q73" s="6"/>
      <c r="R73" s="6"/>
      <c r="S73" s="6"/>
      <c r="T73" s="6"/>
      <c r="U73" s="6"/>
      <c r="V73" s="6"/>
      <c r="W73" s="6"/>
      <c r="X73" s="6"/>
      <c r="Y73" s="6"/>
    </row>
    <row r="74" spans="1:26" ht="14.25" customHeight="1">
      <c r="A74" s="16" t="s">
        <v>903</v>
      </c>
      <c r="B74" s="16"/>
      <c r="C74" s="16"/>
      <c r="D74" s="16"/>
      <c r="E74" s="16"/>
      <c r="F74" s="16"/>
      <c r="G74" s="16"/>
      <c r="H74" s="16"/>
      <c r="I74" s="16"/>
      <c r="J74" s="16"/>
      <c r="K74" s="16"/>
      <c r="L74" s="6"/>
      <c r="M74" s="6"/>
      <c r="N74" s="6"/>
      <c r="O74" s="6"/>
      <c r="P74" s="6"/>
      <c r="Q74" s="6"/>
      <c r="R74" s="6"/>
      <c r="S74" s="6"/>
      <c r="T74" s="6"/>
      <c r="U74" s="6"/>
      <c r="V74" s="6"/>
      <c r="W74" s="6"/>
      <c r="X74" s="6"/>
      <c r="Y74" s="6"/>
    </row>
    <row r="75" spans="1:26" ht="14.25" customHeight="1">
      <c r="A75" s="16" t="s">
        <v>904</v>
      </c>
      <c r="B75" s="16"/>
      <c r="C75" s="16"/>
      <c r="D75" s="16"/>
      <c r="E75" s="16"/>
      <c r="F75" s="16"/>
      <c r="G75" s="16"/>
      <c r="H75" s="16"/>
      <c r="I75" s="16"/>
      <c r="J75" s="16"/>
      <c r="K75" s="16"/>
      <c r="L75" s="6"/>
      <c r="M75" s="6"/>
      <c r="N75" s="6"/>
      <c r="O75" s="6"/>
      <c r="P75" s="6"/>
      <c r="Q75" s="6"/>
      <c r="R75" s="6"/>
      <c r="S75" s="6"/>
      <c r="T75" s="6"/>
      <c r="U75" s="6"/>
      <c r="V75" s="6"/>
      <c r="W75" s="6"/>
      <c r="X75" s="6"/>
      <c r="Y75" s="6"/>
    </row>
    <row r="76" spans="1:26" ht="14.25" customHeight="1">
      <c r="A76" s="16" t="s">
        <v>905</v>
      </c>
      <c r="B76" s="16"/>
      <c r="C76" s="16"/>
      <c r="D76" s="16"/>
      <c r="E76" s="16"/>
      <c r="F76" s="16"/>
      <c r="G76" s="16"/>
      <c r="H76" s="16"/>
      <c r="I76" s="16"/>
      <c r="J76" s="16"/>
      <c r="K76" s="16"/>
      <c r="L76" s="6"/>
      <c r="M76" s="6"/>
      <c r="N76" s="6"/>
      <c r="O76" s="6"/>
      <c r="P76" s="6"/>
      <c r="Q76" s="6"/>
      <c r="R76" s="6"/>
      <c r="S76" s="6"/>
      <c r="T76" s="6"/>
      <c r="U76" s="6"/>
      <c r="V76" s="6"/>
      <c r="W76" s="6"/>
      <c r="X76" s="6"/>
      <c r="Y76" s="6"/>
    </row>
    <row r="77" spans="1:26" ht="14.25" customHeight="1">
      <c r="A77" s="16" t="s">
        <v>906</v>
      </c>
      <c r="B77" s="16"/>
      <c r="C77" s="16"/>
      <c r="D77" s="16"/>
      <c r="E77" s="16"/>
      <c r="F77" s="16"/>
      <c r="G77" s="16"/>
      <c r="H77" s="16"/>
      <c r="I77" s="16"/>
      <c r="J77" s="16"/>
      <c r="K77" s="16"/>
      <c r="L77" s="6"/>
      <c r="M77" s="6"/>
      <c r="N77" s="6"/>
      <c r="O77" s="6"/>
      <c r="P77" s="6"/>
      <c r="Q77" s="6"/>
      <c r="R77" s="6"/>
      <c r="S77" s="6"/>
      <c r="T77" s="6"/>
      <c r="U77" s="6"/>
      <c r="V77" s="6"/>
      <c r="W77" s="6"/>
      <c r="X77" s="6"/>
      <c r="Y77" s="6"/>
    </row>
    <row r="78" spans="1:26" ht="14.25" customHeight="1">
      <c r="A78" s="16" t="s">
        <v>907</v>
      </c>
      <c r="B78" s="16"/>
      <c r="C78" s="16"/>
      <c r="D78" s="16"/>
      <c r="E78" s="16"/>
      <c r="F78" s="16"/>
      <c r="G78" s="16"/>
      <c r="H78" s="16"/>
      <c r="I78" s="16"/>
      <c r="J78" s="16"/>
      <c r="K78" s="16"/>
      <c r="L78" s="6"/>
      <c r="M78" s="6"/>
      <c r="N78" s="6"/>
      <c r="O78" s="6"/>
      <c r="P78" s="6"/>
      <c r="Q78" s="6"/>
      <c r="R78" s="6"/>
      <c r="S78" s="6"/>
      <c r="T78" s="6"/>
      <c r="U78" s="6"/>
      <c r="V78" s="6"/>
      <c r="W78" s="6"/>
      <c r="X78" s="6"/>
      <c r="Y78" s="6"/>
    </row>
    <row r="79" spans="1:26" ht="14.25" customHeight="1">
      <c r="A79" s="16" t="s">
        <v>908</v>
      </c>
      <c r="B79" s="16"/>
      <c r="C79" s="16"/>
      <c r="D79" s="16"/>
      <c r="E79" s="16"/>
      <c r="F79" s="16"/>
      <c r="G79" s="16"/>
      <c r="H79" s="16"/>
      <c r="I79" s="16"/>
      <c r="J79" s="16"/>
      <c r="K79" s="16"/>
      <c r="L79" s="6"/>
      <c r="M79" s="6"/>
      <c r="N79" s="6"/>
      <c r="O79" s="6"/>
      <c r="P79" s="6"/>
      <c r="Q79" s="6"/>
      <c r="R79" s="6"/>
      <c r="S79" s="6"/>
      <c r="T79" s="6"/>
      <c r="U79" s="6"/>
      <c r="V79" s="6"/>
      <c r="W79" s="6"/>
      <c r="X79" s="6"/>
      <c r="Y79" s="6"/>
      <c r="Z79" s="6"/>
    </row>
    <row r="80" spans="1:26" ht="14.25" customHeight="1">
      <c r="A80" s="16" t="s">
        <v>909</v>
      </c>
      <c r="B80" s="16"/>
      <c r="C80" s="16"/>
      <c r="D80" s="16"/>
      <c r="E80" s="16"/>
      <c r="F80" s="16"/>
      <c r="G80" s="16"/>
      <c r="H80" s="16"/>
      <c r="I80" s="16"/>
      <c r="J80" s="16"/>
      <c r="K80" s="16"/>
      <c r="L80" s="6"/>
      <c r="M80" s="6"/>
      <c r="N80" s="6"/>
      <c r="O80" s="6"/>
      <c r="P80" s="6"/>
      <c r="Q80" s="6"/>
      <c r="R80" s="6"/>
      <c r="S80" s="6"/>
      <c r="T80" s="6"/>
      <c r="U80" s="6"/>
      <c r="V80" s="6"/>
      <c r="W80" s="6"/>
      <c r="X80" s="6"/>
      <c r="Y80" s="6"/>
      <c r="Z80" s="6"/>
    </row>
    <row r="81" spans="1:26" ht="14.25" customHeight="1">
      <c r="A81" s="16"/>
      <c r="B81" s="16"/>
      <c r="C81" s="16"/>
      <c r="D81" s="16"/>
      <c r="E81" s="16"/>
      <c r="F81" s="16"/>
      <c r="G81" s="16"/>
      <c r="H81" s="16"/>
      <c r="I81" s="16"/>
      <c r="J81" s="16"/>
      <c r="K81" s="16"/>
      <c r="L81" s="6"/>
      <c r="M81" s="6"/>
      <c r="N81" s="6"/>
      <c r="O81" s="6"/>
      <c r="P81" s="6"/>
      <c r="Q81" s="6"/>
      <c r="R81" s="6"/>
      <c r="S81" s="6"/>
      <c r="T81" s="6"/>
      <c r="U81" s="6"/>
      <c r="V81" s="6"/>
      <c r="W81" s="6"/>
      <c r="X81" s="6"/>
      <c r="Y81" s="6"/>
      <c r="Z81" s="6"/>
    </row>
    <row r="82" spans="1:26" ht="14.25" customHeight="1">
      <c r="A82" s="17" t="s">
        <v>910</v>
      </c>
      <c r="B82" s="16"/>
      <c r="C82" s="16"/>
      <c r="D82" s="16"/>
      <c r="E82" s="16"/>
      <c r="F82" s="16"/>
      <c r="G82" s="16"/>
      <c r="H82" s="16"/>
      <c r="I82" s="16"/>
      <c r="J82" s="16"/>
      <c r="K82" s="16"/>
      <c r="L82" s="6"/>
      <c r="M82" s="6"/>
      <c r="N82" s="6"/>
      <c r="O82" s="6"/>
      <c r="P82" s="6"/>
      <c r="Q82" s="6"/>
      <c r="R82" s="6"/>
      <c r="S82" s="6"/>
      <c r="T82" s="6"/>
      <c r="U82" s="6"/>
      <c r="V82" s="6"/>
      <c r="W82" s="6"/>
      <c r="X82" s="6"/>
      <c r="Y82" s="6"/>
      <c r="Z82" s="6"/>
    </row>
    <row r="83" spans="1:26" ht="14.25" customHeight="1">
      <c r="A83" s="16" t="s">
        <v>911</v>
      </c>
      <c r="B83" s="16"/>
      <c r="C83" s="16"/>
      <c r="D83" s="16"/>
      <c r="E83" s="16"/>
      <c r="F83" s="16"/>
      <c r="G83" s="16"/>
      <c r="H83" s="16"/>
      <c r="I83" s="16"/>
      <c r="J83" s="16"/>
      <c r="K83" s="16"/>
      <c r="L83" s="6"/>
      <c r="M83" s="6"/>
      <c r="N83" s="6"/>
      <c r="O83" s="6"/>
      <c r="P83" s="6"/>
      <c r="Q83" s="6"/>
      <c r="R83" s="6"/>
      <c r="S83" s="6"/>
      <c r="T83" s="6"/>
      <c r="U83" s="6"/>
      <c r="V83" s="6"/>
      <c r="W83" s="6"/>
      <c r="X83" s="6"/>
      <c r="Y83" s="6"/>
      <c r="Z83" s="6"/>
    </row>
    <row r="84" spans="1:26" ht="14.25" customHeight="1">
      <c r="A84" s="16"/>
      <c r="B84" s="16" t="s">
        <v>912</v>
      </c>
      <c r="C84" s="16"/>
      <c r="D84" s="16"/>
      <c r="E84" s="16"/>
      <c r="F84" s="16"/>
      <c r="G84" s="16"/>
      <c r="H84" s="16"/>
      <c r="I84" s="16"/>
      <c r="J84" s="16"/>
      <c r="K84" s="16"/>
      <c r="L84" s="6"/>
      <c r="M84" s="6"/>
      <c r="N84" s="6"/>
      <c r="O84" s="6"/>
      <c r="P84" s="6"/>
      <c r="Q84" s="6"/>
      <c r="R84" s="6"/>
      <c r="S84" s="6"/>
      <c r="T84" s="6"/>
      <c r="U84" s="6"/>
      <c r="V84" s="6"/>
      <c r="W84" s="6"/>
      <c r="X84" s="6"/>
      <c r="Y84" s="6"/>
      <c r="Z84" s="6"/>
    </row>
    <row r="85" spans="1:26" ht="14.25" customHeight="1">
      <c r="A85" s="16" t="s">
        <v>913</v>
      </c>
      <c r="B85" s="16"/>
      <c r="C85" s="16"/>
      <c r="D85" s="16"/>
      <c r="E85" s="16"/>
      <c r="F85" s="16"/>
      <c r="G85" s="16"/>
      <c r="H85" s="16"/>
      <c r="I85" s="16"/>
      <c r="J85" s="16"/>
      <c r="K85" s="16"/>
      <c r="L85" s="6"/>
      <c r="M85" s="6"/>
      <c r="N85" s="6"/>
      <c r="O85" s="6"/>
      <c r="P85" s="6"/>
      <c r="Q85" s="6"/>
      <c r="R85" s="6"/>
      <c r="S85" s="6"/>
      <c r="T85" s="6"/>
      <c r="U85" s="6"/>
      <c r="V85" s="6"/>
      <c r="W85" s="6"/>
      <c r="X85" s="6"/>
      <c r="Y85" s="6"/>
      <c r="Z85" s="6"/>
    </row>
    <row r="86" spans="1:26" ht="14.25" customHeight="1">
      <c r="A86" s="16" t="s">
        <v>914</v>
      </c>
      <c r="B86" s="16"/>
      <c r="C86" s="16"/>
      <c r="D86" s="16"/>
      <c r="E86" s="16"/>
      <c r="F86" s="16"/>
      <c r="G86" s="16"/>
      <c r="H86" s="16"/>
      <c r="I86" s="16"/>
      <c r="J86" s="16"/>
      <c r="K86" s="16"/>
      <c r="L86" s="6"/>
      <c r="M86" s="6"/>
      <c r="N86" s="6"/>
      <c r="O86" s="6"/>
      <c r="P86" s="6"/>
      <c r="Q86" s="6"/>
      <c r="R86" s="6"/>
      <c r="S86" s="6"/>
      <c r="T86" s="6"/>
      <c r="U86" s="6"/>
      <c r="V86" s="6"/>
      <c r="W86" s="6"/>
      <c r="X86" s="6"/>
      <c r="Y86" s="6"/>
      <c r="Z86" s="6"/>
    </row>
    <row r="87" spans="1:26" ht="14.25" customHeight="1">
      <c r="A87" s="16"/>
      <c r="B87" s="16"/>
      <c r="C87" s="16"/>
      <c r="D87" s="16"/>
      <c r="E87" s="16"/>
      <c r="F87" s="16"/>
      <c r="G87" s="16"/>
      <c r="H87" s="16"/>
      <c r="I87" s="16"/>
      <c r="J87" s="16"/>
      <c r="K87" s="16"/>
      <c r="L87" s="6"/>
      <c r="M87" s="6"/>
      <c r="N87" s="6"/>
      <c r="O87" s="6"/>
      <c r="P87" s="6"/>
      <c r="Q87" s="6"/>
      <c r="R87" s="6"/>
      <c r="S87" s="6"/>
      <c r="T87" s="6"/>
      <c r="U87" s="6"/>
      <c r="V87" s="6"/>
      <c r="W87" s="6"/>
      <c r="X87" s="6"/>
      <c r="Y87" s="6"/>
      <c r="Z87" s="6"/>
    </row>
    <row r="88" spans="1:26" ht="14.25" customHeight="1">
      <c r="A88" s="16"/>
      <c r="B88" s="395" t="s">
        <v>269</v>
      </c>
      <c r="C88" s="105" t="s">
        <v>859</v>
      </c>
      <c r="D88" s="105" t="s">
        <v>915</v>
      </c>
      <c r="E88" s="16"/>
      <c r="F88" s="16"/>
      <c r="G88" s="16"/>
      <c r="H88" s="16"/>
      <c r="I88" s="16"/>
      <c r="J88" s="16"/>
      <c r="K88" s="16"/>
      <c r="L88" s="6"/>
      <c r="M88" s="6"/>
      <c r="N88" s="6"/>
      <c r="O88" s="6"/>
      <c r="P88" s="6"/>
      <c r="Q88" s="6"/>
      <c r="R88" s="6"/>
      <c r="S88" s="6"/>
      <c r="T88" s="6"/>
      <c r="U88" s="6"/>
      <c r="V88" s="6"/>
      <c r="W88" s="6"/>
      <c r="X88" s="6"/>
      <c r="Y88" s="6"/>
      <c r="Z88" s="6"/>
    </row>
    <row r="89" spans="1:26" ht="14.25" customHeight="1">
      <c r="A89" s="16"/>
      <c r="B89" s="396" t="s">
        <v>862</v>
      </c>
      <c r="C89" s="482" t="s">
        <v>18</v>
      </c>
      <c r="D89" s="400" t="str">
        <f t="shared" ref="D89:D92" si="2">IF(ISNUMBER(C89), $L$89/C89, "")</f>
        <v/>
      </c>
      <c r="E89" s="16"/>
      <c r="F89" s="16"/>
      <c r="G89" s="16"/>
      <c r="H89" s="16"/>
      <c r="I89" s="16"/>
      <c r="J89" s="16"/>
      <c r="K89" s="16"/>
      <c r="L89" s="401">
        <f>(MIN(C89:C92)*60)</f>
        <v>0</v>
      </c>
      <c r="M89" s="15"/>
      <c r="N89" s="6"/>
      <c r="O89" s="6"/>
      <c r="P89" s="6"/>
      <c r="Q89" s="6"/>
      <c r="R89" s="6"/>
      <c r="S89" s="6"/>
      <c r="T89" s="6"/>
      <c r="U89" s="6"/>
      <c r="V89" s="6"/>
      <c r="W89" s="6"/>
      <c r="X89" s="6"/>
      <c r="Y89" s="6"/>
      <c r="Z89" s="6"/>
    </row>
    <row r="90" spans="1:26" ht="14.25" customHeight="1">
      <c r="A90" s="16"/>
      <c r="B90" s="396" t="s">
        <v>863</v>
      </c>
      <c r="C90" s="482" t="s">
        <v>18</v>
      </c>
      <c r="D90" s="400" t="str">
        <f t="shared" si="2"/>
        <v/>
      </c>
      <c r="E90" s="16"/>
      <c r="F90" s="16"/>
      <c r="G90" s="16"/>
      <c r="H90" s="16"/>
      <c r="I90" s="16"/>
      <c r="J90" s="16"/>
      <c r="K90" s="16"/>
      <c r="L90" s="6"/>
      <c r="M90" s="6"/>
      <c r="N90" s="6"/>
      <c r="O90" s="6"/>
      <c r="P90" s="6"/>
      <c r="Q90" s="6"/>
      <c r="R90" s="6"/>
      <c r="S90" s="6"/>
      <c r="T90" s="6"/>
      <c r="U90" s="6"/>
      <c r="V90" s="6"/>
      <c r="W90" s="6"/>
      <c r="X90" s="6"/>
      <c r="Y90" s="6"/>
      <c r="Z90" s="6"/>
    </row>
    <row r="91" spans="1:26" ht="14.25" customHeight="1">
      <c r="A91" s="16"/>
      <c r="B91" s="396" t="s">
        <v>864</v>
      </c>
      <c r="C91" s="482" t="s">
        <v>18</v>
      </c>
      <c r="D91" s="400" t="str">
        <f t="shared" si="2"/>
        <v/>
      </c>
      <c r="E91" s="16"/>
      <c r="F91" s="16"/>
      <c r="G91" s="16"/>
      <c r="H91" s="16"/>
      <c r="I91" s="16"/>
      <c r="J91" s="16"/>
      <c r="K91" s="16"/>
      <c r="L91" s="6"/>
      <c r="M91" s="6"/>
      <c r="N91" s="6"/>
      <c r="O91" s="6"/>
      <c r="P91" s="6"/>
      <c r="Q91" s="6"/>
      <c r="R91" s="6"/>
      <c r="S91" s="6"/>
      <c r="T91" s="6"/>
      <c r="U91" s="6"/>
      <c r="V91" s="6"/>
      <c r="W91" s="6"/>
      <c r="X91" s="6"/>
      <c r="Y91" s="6"/>
      <c r="Z91" s="6"/>
    </row>
    <row r="92" spans="1:26" ht="14.25" customHeight="1">
      <c r="A92" s="16"/>
      <c r="B92" s="396" t="s">
        <v>865</v>
      </c>
      <c r="C92" s="482" t="s">
        <v>18</v>
      </c>
      <c r="D92" s="400" t="str">
        <f t="shared" si="2"/>
        <v/>
      </c>
      <c r="E92" s="16"/>
      <c r="F92" s="16"/>
      <c r="G92" s="16"/>
      <c r="H92" s="16"/>
      <c r="I92" s="16"/>
      <c r="J92" s="16"/>
      <c r="K92" s="16"/>
      <c r="L92" s="6"/>
      <c r="M92" s="6"/>
      <c r="N92" s="6"/>
      <c r="O92" s="6"/>
      <c r="P92" s="6"/>
      <c r="Q92" s="6"/>
      <c r="R92" s="6"/>
      <c r="S92" s="6"/>
      <c r="T92" s="6"/>
      <c r="U92" s="6"/>
      <c r="V92" s="6"/>
      <c r="W92" s="6"/>
      <c r="X92" s="6"/>
      <c r="Y92" s="6"/>
      <c r="Z92" s="6"/>
    </row>
    <row r="93" spans="1:26" ht="14.25" customHeight="1">
      <c r="A93" s="16"/>
      <c r="B93" s="16"/>
      <c r="C93" s="16"/>
      <c r="D93" s="16"/>
      <c r="E93" s="16"/>
      <c r="F93" s="16"/>
      <c r="G93" s="16"/>
      <c r="H93" s="16"/>
      <c r="I93" s="16"/>
      <c r="J93" s="16"/>
      <c r="K93" s="16"/>
      <c r="L93" s="6"/>
      <c r="M93" s="6"/>
      <c r="N93" s="6"/>
      <c r="O93" s="6"/>
      <c r="P93" s="6"/>
      <c r="Q93" s="6"/>
      <c r="R93" s="6"/>
      <c r="S93" s="6"/>
      <c r="T93" s="6"/>
      <c r="U93" s="6"/>
      <c r="V93" s="6"/>
      <c r="W93" s="6"/>
      <c r="X93" s="6"/>
      <c r="Y93" s="6"/>
      <c r="Z93" s="6"/>
    </row>
    <row r="94" spans="1:26" ht="14.25" customHeight="1">
      <c r="A94" s="16" t="s">
        <v>916</v>
      </c>
      <c r="B94" s="16"/>
      <c r="C94" s="16"/>
      <c r="D94" s="400" t="str">
        <f>IF(ISNUMBER(C92), (L89*4)/SUM(D89:D92), "")</f>
        <v/>
      </c>
      <c r="E94" s="16"/>
      <c r="F94" s="16"/>
      <c r="G94" s="16"/>
      <c r="H94" s="16"/>
      <c r="I94" s="16"/>
      <c r="J94" s="16"/>
      <c r="K94" s="16"/>
      <c r="L94" s="6"/>
      <c r="M94" s="6"/>
      <c r="N94" s="6"/>
      <c r="O94" s="6"/>
      <c r="P94" s="6"/>
      <c r="Q94" s="6"/>
      <c r="R94" s="6"/>
      <c r="S94" s="6"/>
      <c r="T94" s="6"/>
      <c r="U94" s="6"/>
      <c r="V94" s="6"/>
      <c r="W94" s="6"/>
      <c r="X94" s="6"/>
      <c r="Y94" s="6"/>
      <c r="Z94" s="6"/>
    </row>
    <row r="95" spans="1:26" ht="14.25" customHeight="1">
      <c r="A95" s="16" t="s">
        <v>917</v>
      </c>
      <c r="B95" s="16"/>
      <c r="C95" s="16"/>
      <c r="D95" s="400" t="str">
        <f>IF(ISNUMBER(C92), (D94/294747)*1000000, "")</f>
        <v/>
      </c>
      <c r="E95" s="16"/>
      <c r="F95" s="16"/>
      <c r="G95" s="16"/>
      <c r="H95" s="16"/>
      <c r="I95" s="16"/>
      <c r="J95" s="16"/>
      <c r="K95" s="16"/>
      <c r="L95" s="6"/>
      <c r="M95" s="6"/>
      <c r="N95" s="6"/>
      <c r="O95" s="6"/>
      <c r="P95" s="6"/>
      <c r="Q95" s="6"/>
      <c r="R95" s="6"/>
      <c r="S95" s="6"/>
      <c r="T95" s="6"/>
      <c r="U95" s="6"/>
      <c r="V95" s="6"/>
      <c r="W95" s="6"/>
      <c r="X95" s="6"/>
      <c r="Y95" s="6"/>
      <c r="Z95" s="6"/>
    </row>
    <row r="96" spans="1:26" ht="14.25" customHeight="1">
      <c r="A96" s="16" t="s">
        <v>918</v>
      </c>
      <c r="B96" s="16"/>
      <c r="C96" s="16"/>
      <c r="D96" s="16"/>
      <c r="E96" s="16"/>
      <c r="F96" s="16"/>
      <c r="G96" s="16"/>
      <c r="H96" s="16"/>
      <c r="I96" s="16"/>
      <c r="J96" s="16"/>
      <c r="K96" s="16"/>
      <c r="L96" s="6"/>
      <c r="M96" s="6"/>
      <c r="N96" s="6"/>
      <c r="O96" s="6"/>
      <c r="P96" s="6"/>
      <c r="Q96" s="6"/>
      <c r="R96" s="6"/>
      <c r="S96" s="6"/>
      <c r="T96" s="6"/>
      <c r="U96" s="6"/>
      <c r="V96" s="6"/>
      <c r="W96" s="6"/>
      <c r="X96" s="6"/>
      <c r="Y96" s="6"/>
      <c r="Z96" s="6"/>
    </row>
    <row r="97" spans="1:26" ht="14.25" customHeight="1">
      <c r="A97" s="16"/>
      <c r="B97" s="16"/>
      <c r="C97" s="16"/>
      <c r="D97" s="16"/>
      <c r="E97" s="16"/>
      <c r="F97" s="16"/>
      <c r="G97" s="16"/>
      <c r="H97" s="16"/>
      <c r="I97" s="16"/>
      <c r="J97" s="16"/>
      <c r="K97" s="16"/>
      <c r="L97" s="6"/>
      <c r="M97" s="6"/>
      <c r="N97" s="6"/>
      <c r="O97" s="6"/>
      <c r="P97" s="6"/>
      <c r="Q97" s="6"/>
      <c r="R97" s="6"/>
      <c r="S97" s="6"/>
      <c r="T97" s="6"/>
      <c r="U97" s="6"/>
      <c r="V97" s="6"/>
      <c r="W97" s="6"/>
      <c r="X97" s="6"/>
      <c r="Y97" s="6"/>
      <c r="Z97" s="6"/>
    </row>
    <row r="98" spans="1:26" ht="14.25" customHeight="1">
      <c r="A98" s="16"/>
      <c r="B98" s="105" t="s">
        <v>919</v>
      </c>
      <c r="C98" s="105" t="s">
        <v>920</v>
      </c>
      <c r="D98" s="16"/>
      <c r="E98" s="16"/>
      <c r="F98" s="16"/>
      <c r="G98" s="16"/>
      <c r="H98" s="16"/>
      <c r="I98" s="16"/>
      <c r="J98" s="16"/>
      <c r="K98" s="16"/>
      <c r="L98" s="6"/>
      <c r="M98" s="6"/>
      <c r="N98" s="6"/>
      <c r="O98" s="6"/>
      <c r="P98" s="6"/>
      <c r="Q98" s="6"/>
      <c r="R98" s="6"/>
      <c r="S98" s="6"/>
      <c r="T98" s="6"/>
      <c r="U98" s="6"/>
      <c r="V98" s="6"/>
      <c r="W98" s="6"/>
      <c r="X98" s="6"/>
      <c r="Y98" s="6"/>
      <c r="Z98" s="6"/>
    </row>
    <row r="99" spans="1:26" ht="14.25" customHeight="1">
      <c r="A99" s="16"/>
      <c r="B99" s="400" t="str">
        <f>IF(ISNUMBER(C92), 1000/D95, "")</f>
        <v/>
      </c>
      <c r="C99" s="400" t="str">
        <f>IF(ISNUMBER(C92), 1000-B99, "")</f>
        <v/>
      </c>
      <c r="D99" s="16"/>
      <c r="E99" s="16"/>
      <c r="F99" s="16"/>
      <c r="G99" s="16"/>
      <c r="H99" s="16"/>
      <c r="I99" s="16"/>
      <c r="J99" s="16"/>
      <c r="K99" s="16"/>
      <c r="L99" s="6"/>
      <c r="M99" s="6"/>
      <c r="N99" s="6"/>
      <c r="O99" s="6"/>
      <c r="P99" s="6"/>
      <c r="Q99" s="6"/>
      <c r="R99" s="6"/>
      <c r="S99" s="6"/>
      <c r="T99" s="6"/>
      <c r="U99" s="6"/>
      <c r="V99" s="6"/>
      <c r="W99" s="6"/>
      <c r="X99" s="6"/>
      <c r="Y99" s="6"/>
      <c r="Z99" s="6"/>
    </row>
    <row r="100" spans="1:26" ht="14.25" customHeight="1">
      <c r="A100" s="16"/>
      <c r="B100" s="16"/>
      <c r="C100" s="16"/>
      <c r="D100" s="16"/>
      <c r="E100" s="16"/>
      <c r="F100" s="16"/>
      <c r="G100" s="16"/>
      <c r="H100" s="16"/>
      <c r="I100" s="16"/>
      <c r="J100" s="16"/>
      <c r="K100" s="16"/>
      <c r="L100" s="6"/>
      <c r="M100" s="6"/>
      <c r="N100" s="6"/>
      <c r="O100" s="6"/>
      <c r="P100" s="6"/>
      <c r="Q100" s="6"/>
      <c r="R100" s="6"/>
      <c r="S100" s="6"/>
      <c r="T100" s="6"/>
      <c r="U100" s="6"/>
      <c r="V100" s="6"/>
      <c r="W100" s="6"/>
      <c r="X100" s="6"/>
      <c r="Y100" s="6"/>
      <c r="Z100" s="6"/>
    </row>
    <row r="101" spans="1:26" ht="14.25" customHeight="1">
      <c r="A101" s="16" t="s">
        <v>921</v>
      </c>
      <c r="B101" s="16"/>
      <c r="C101" s="16"/>
      <c r="D101" s="16"/>
      <c r="E101" s="16"/>
      <c r="F101" s="16"/>
      <c r="G101" s="16"/>
      <c r="H101" s="16"/>
      <c r="I101" s="16"/>
      <c r="J101" s="16"/>
      <c r="K101" s="16"/>
      <c r="L101" s="6"/>
      <c r="M101" s="6"/>
      <c r="N101" s="6"/>
      <c r="O101" s="6"/>
      <c r="P101" s="6"/>
      <c r="Q101" s="6"/>
      <c r="R101" s="6"/>
      <c r="S101" s="6"/>
      <c r="T101" s="6"/>
      <c r="U101" s="6"/>
      <c r="V101" s="6"/>
      <c r="W101" s="6"/>
      <c r="X101" s="6"/>
      <c r="Y101" s="6"/>
      <c r="Z101" s="6"/>
    </row>
    <row r="102" spans="1:26" ht="14.25" customHeight="1">
      <c r="A102" s="16"/>
      <c r="B102" s="16" t="s">
        <v>922</v>
      </c>
      <c r="C102" s="16"/>
      <c r="D102" s="16"/>
      <c r="E102" s="16"/>
      <c r="F102" s="16"/>
      <c r="G102" s="16"/>
      <c r="H102" s="16"/>
      <c r="I102" s="16"/>
      <c r="J102" s="16"/>
      <c r="K102" s="16"/>
      <c r="L102" s="6"/>
      <c r="M102" s="6"/>
      <c r="N102" s="6"/>
      <c r="O102" s="6"/>
      <c r="P102" s="6"/>
      <c r="Q102" s="6"/>
      <c r="R102" s="6"/>
      <c r="S102" s="6"/>
      <c r="T102" s="6"/>
      <c r="U102" s="6"/>
      <c r="V102" s="6"/>
      <c r="W102" s="6"/>
      <c r="X102" s="6"/>
      <c r="Y102" s="6"/>
      <c r="Z102" s="6"/>
    </row>
    <row r="103" spans="1:26" ht="14.25" customHeight="1">
      <c r="A103" s="16" t="s">
        <v>923</v>
      </c>
      <c r="B103" s="16"/>
      <c r="C103" s="16"/>
      <c r="D103" s="16"/>
      <c r="E103" s="16"/>
      <c r="F103" s="16"/>
      <c r="G103" s="16"/>
      <c r="H103" s="16"/>
      <c r="I103" s="16"/>
      <c r="J103" s="16"/>
      <c r="K103" s="16"/>
      <c r="L103" s="6"/>
      <c r="M103" s="6"/>
      <c r="N103" s="6"/>
      <c r="O103" s="6"/>
      <c r="P103" s="6"/>
      <c r="Q103" s="6"/>
      <c r="R103" s="6"/>
      <c r="S103" s="6"/>
      <c r="T103" s="6"/>
      <c r="U103" s="6"/>
      <c r="V103" s="6"/>
      <c r="W103" s="6"/>
      <c r="X103" s="6"/>
      <c r="Y103" s="6"/>
      <c r="Z103" s="6"/>
    </row>
    <row r="104" spans="1:26" ht="14.25" customHeight="1">
      <c r="A104" s="16" t="s">
        <v>924</v>
      </c>
      <c r="B104" s="16"/>
      <c r="C104" s="16"/>
      <c r="D104" s="16"/>
      <c r="E104" s="16"/>
      <c r="F104" s="16"/>
      <c r="G104" s="16"/>
      <c r="H104" s="16"/>
      <c r="I104" s="16"/>
      <c r="J104" s="16"/>
      <c r="K104" s="16"/>
      <c r="L104" s="6"/>
      <c r="M104" s="6"/>
      <c r="N104" s="6"/>
      <c r="O104" s="6"/>
      <c r="P104" s="6"/>
      <c r="Q104" s="6"/>
      <c r="R104" s="6"/>
      <c r="S104" s="6"/>
      <c r="T104" s="6"/>
      <c r="U104" s="6"/>
      <c r="V104" s="6"/>
      <c r="W104" s="6"/>
      <c r="X104" s="6"/>
      <c r="Y104" s="6"/>
      <c r="Z104" s="6"/>
    </row>
    <row r="105" spans="1:26" ht="14.25" customHeight="1">
      <c r="A105" s="16"/>
      <c r="B105" s="16"/>
      <c r="C105" s="16"/>
      <c r="D105" s="16"/>
      <c r="E105" s="16"/>
      <c r="F105" s="16"/>
      <c r="G105" s="16"/>
      <c r="H105" s="16"/>
      <c r="I105" s="16"/>
      <c r="J105" s="16"/>
      <c r="K105" s="16"/>
      <c r="L105" s="6"/>
      <c r="M105" s="6"/>
      <c r="N105" s="6"/>
      <c r="O105" s="6"/>
      <c r="P105" s="6"/>
      <c r="Q105" s="6"/>
      <c r="R105" s="6"/>
      <c r="S105" s="6"/>
      <c r="T105" s="6"/>
      <c r="U105" s="6"/>
      <c r="V105" s="6"/>
      <c r="W105" s="6"/>
      <c r="X105" s="6"/>
      <c r="Y105" s="6"/>
      <c r="Z105" s="6"/>
    </row>
    <row r="106" spans="1:26" ht="14.25" customHeight="1">
      <c r="A106" s="16"/>
      <c r="B106" s="16"/>
      <c r="C106" s="16"/>
      <c r="D106" s="16"/>
      <c r="E106" s="16"/>
      <c r="F106" s="16"/>
      <c r="G106" s="16"/>
      <c r="H106" s="16"/>
      <c r="I106" s="16"/>
      <c r="J106" s="16"/>
      <c r="K106" s="16"/>
      <c r="L106" s="6"/>
      <c r="M106" s="6"/>
      <c r="N106" s="6"/>
      <c r="O106" s="6"/>
      <c r="P106" s="6"/>
      <c r="Q106" s="6"/>
      <c r="R106" s="6"/>
      <c r="S106" s="6"/>
      <c r="T106" s="6"/>
      <c r="U106" s="6"/>
      <c r="V106" s="6"/>
      <c r="W106" s="6"/>
      <c r="X106" s="6"/>
      <c r="Y106" s="6"/>
      <c r="Z106" s="6"/>
    </row>
    <row r="107" spans="1:26" ht="14.25" customHeight="1">
      <c r="A107" s="16"/>
      <c r="B107" s="16"/>
      <c r="C107" s="16"/>
      <c r="D107" s="16"/>
      <c r="E107" s="16"/>
      <c r="F107" s="16"/>
      <c r="G107" s="16"/>
      <c r="H107" s="16"/>
      <c r="I107" s="16"/>
      <c r="J107" s="16"/>
      <c r="K107" s="16"/>
      <c r="L107" s="6"/>
      <c r="M107" s="6"/>
      <c r="N107" s="6"/>
      <c r="O107" s="6"/>
      <c r="P107" s="6"/>
      <c r="Q107" s="6"/>
      <c r="R107" s="6"/>
      <c r="S107" s="6"/>
      <c r="T107" s="6"/>
      <c r="U107" s="6"/>
      <c r="V107" s="6"/>
      <c r="W107" s="6"/>
      <c r="X107" s="6"/>
      <c r="Y107" s="6"/>
      <c r="Z107" s="6"/>
    </row>
    <row r="108" spans="1:26" ht="14.25" customHeight="1">
      <c r="A108" s="16"/>
      <c r="B108" s="16"/>
      <c r="C108" s="16"/>
      <c r="D108" s="16"/>
      <c r="E108" s="16"/>
      <c r="F108" s="16"/>
      <c r="G108" s="16"/>
      <c r="H108" s="16"/>
      <c r="I108" s="16"/>
      <c r="J108" s="16"/>
      <c r="K108" s="16"/>
      <c r="L108" s="6"/>
      <c r="M108" s="6"/>
      <c r="N108" s="6"/>
      <c r="O108" s="6"/>
      <c r="P108" s="6"/>
      <c r="Q108" s="6"/>
      <c r="R108" s="6"/>
      <c r="S108" s="6"/>
      <c r="T108" s="6"/>
      <c r="U108" s="6"/>
      <c r="V108" s="6"/>
      <c r="W108" s="6"/>
      <c r="X108" s="6"/>
      <c r="Y108" s="6"/>
      <c r="Z108" s="6"/>
    </row>
    <row r="109" spans="1:26" ht="14.25" customHeight="1">
      <c r="A109" s="16"/>
      <c r="B109" s="16"/>
      <c r="C109" s="16"/>
      <c r="D109" s="16"/>
      <c r="E109" s="16"/>
      <c r="F109" s="16"/>
      <c r="G109" s="16"/>
      <c r="H109" s="16"/>
      <c r="I109" s="16"/>
      <c r="J109" s="16"/>
      <c r="K109" s="16"/>
      <c r="L109" s="6"/>
      <c r="M109" s="6"/>
      <c r="N109" s="6"/>
      <c r="O109" s="6"/>
      <c r="P109" s="6"/>
      <c r="Q109" s="6"/>
      <c r="R109" s="6"/>
      <c r="S109" s="6"/>
      <c r="T109" s="6"/>
      <c r="U109" s="6"/>
      <c r="V109" s="6"/>
      <c r="W109" s="6"/>
      <c r="X109" s="6"/>
      <c r="Y109" s="6"/>
      <c r="Z109" s="6"/>
    </row>
    <row r="110" spans="1:26" ht="14.25" customHeight="1">
      <c r="A110" s="16"/>
      <c r="B110" s="16"/>
      <c r="C110" s="16"/>
      <c r="D110" s="16"/>
      <c r="E110" s="16"/>
      <c r="F110" s="16"/>
      <c r="G110" s="16"/>
      <c r="H110" s="16"/>
      <c r="I110" s="16"/>
      <c r="J110" s="16"/>
      <c r="K110" s="16"/>
      <c r="L110" s="6"/>
      <c r="M110" s="6"/>
      <c r="N110" s="6"/>
      <c r="O110" s="6"/>
      <c r="P110" s="6"/>
      <c r="Q110" s="6"/>
      <c r="R110" s="6"/>
      <c r="S110" s="6"/>
      <c r="T110" s="6"/>
      <c r="U110" s="6"/>
      <c r="V110" s="6"/>
      <c r="W110" s="6"/>
      <c r="X110" s="6"/>
      <c r="Y110" s="6"/>
      <c r="Z110" s="6"/>
    </row>
    <row r="111" spans="1:26" ht="14.25" customHeight="1">
      <c r="A111" s="16"/>
      <c r="B111" s="16"/>
      <c r="C111" s="16"/>
      <c r="D111" s="16"/>
      <c r="E111" s="16"/>
      <c r="F111" s="16"/>
      <c r="G111" s="16"/>
      <c r="H111" s="16"/>
      <c r="I111" s="16"/>
      <c r="J111" s="16"/>
      <c r="K111" s="16"/>
      <c r="L111" s="6"/>
      <c r="M111" s="6"/>
      <c r="N111" s="6"/>
      <c r="O111" s="6"/>
      <c r="P111" s="6"/>
      <c r="Q111" s="6"/>
      <c r="R111" s="6"/>
      <c r="S111" s="6"/>
      <c r="T111" s="6"/>
      <c r="U111" s="6"/>
      <c r="V111" s="6"/>
      <c r="W111" s="6"/>
      <c r="X111" s="6"/>
      <c r="Y111" s="6"/>
      <c r="Z111" s="6"/>
    </row>
    <row r="112" spans="1:26" ht="14.25" customHeight="1">
      <c r="A112" s="16"/>
      <c r="B112" s="16"/>
      <c r="C112" s="16"/>
      <c r="D112" s="16"/>
      <c r="E112" s="16"/>
      <c r="F112" s="16"/>
      <c r="G112" s="16"/>
      <c r="H112" s="16"/>
      <c r="I112" s="16"/>
      <c r="J112" s="16"/>
      <c r="K112" s="16"/>
      <c r="L112" s="6"/>
      <c r="M112" s="6"/>
      <c r="N112" s="6"/>
      <c r="O112" s="6"/>
      <c r="P112" s="6"/>
      <c r="Q112" s="6"/>
      <c r="R112" s="6"/>
      <c r="S112" s="6"/>
      <c r="T112" s="6"/>
      <c r="U112" s="6"/>
      <c r="V112" s="6"/>
      <c r="W112" s="6"/>
      <c r="X112" s="6"/>
      <c r="Y112" s="6"/>
      <c r="Z112" s="6"/>
    </row>
    <row r="113" spans="1:26" ht="14.25" customHeight="1">
      <c r="A113" s="16"/>
      <c r="B113" s="16"/>
      <c r="C113" s="16"/>
      <c r="D113" s="16"/>
      <c r="E113" s="16"/>
      <c r="F113" s="16"/>
      <c r="G113" s="16"/>
      <c r="H113" s="16"/>
      <c r="I113" s="16"/>
      <c r="J113" s="16"/>
      <c r="K113" s="16"/>
      <c r="L113" s="6"/>
      <c r="M113" s="6"/>
      <c r="N113" s="6"/>
      <c r="O113" s="6"/>
      <c r="P113" s="6"/>
      <c r="Q113" s="6"/>
      <c r="R113" s="6"/>
      <c r="S113" s="6"/>
      <c r="T113" s="6"/>
      <c r="U113" s="6"/>
      <c r="V113" s="6"/>
      <c r="W113" s="6"/>
      <c r="X113" s="6"/>
      <c r="Y113" s="6"/>
      <c r="Z113" s="6"/>
    </row>
    <row r="114" spans="1:26" ht="14.25" customHeight="1">
      <c r="A114" s="16"/>
      <c r="B114" s="16"/>
      <c r="C114" s="16"/>
      <c r="D114" s="16"/>
      <c r="E114" s="16"/>
      <c r="F114" s="16"/>
      <c r="G114" s="16"/>
      <c r="H114" s="16"/>
      <c r="I114" s="16"/>
      <c r="J114" s="16"/>
      <c r="K114" s="16"/>
      <c r="L114" s="6"/>
      <c r="M114" s="6"/>
      <c r="N114" s="6"/>
      <c r="O114" s="6"/>
      <c r="P114" s="6"/>
      <c r="Q114" s="6"/>
      <c r="R114" s="6"/>
      <c r="S114" s="6"/>
      <c r="T114" s="6"/>
      <c r="U114" s="6"/>
      <c r="V114" s="6"/>
      <c r="W114" s="6"/>
      <c r="X114" s="6"/>
      <c r="Y114" s="6"/>
      <c r="Z114" s="6"/>
    </row>
    <row r="115" spans="1:26" ht="14.25" customHeight="1">
      <c r="A115" s="16"/>
      <c r="B115" s="16"/>
      <c r="C115" s="16"/>
      <c r="D115" s="16"/>
      <c r="E115" s="16"/>
      <c r="F115" s="16"/>
      <c r="G115" s="16"/>
      <c r="H115" s="16"/>
      <c r="I115" s="16"/>
      <c r="J115" s="16"/>
      <c r="K115" s="16"/>
      <c r="L115" s="6"/>
      <c r="M115" s="6"/>
      <c r="N115" s="6"/>
      <c r="O115" s="6"/>
      <c r="P115" s="6"/>
      <c r="Q115" s="6"/>
      <c r="R115" s="6"/>
      <c r="S115" s="6"/>
      <c r="T115" s="6"/>
      <c r="U115" s="6"/>
      <c r="V115" s="6"/>
      <c r="W115" s="6"/>
      <c r="X115" s="6"/>
      <c r="Y115" s="6"/>
      <c r="Z115" s="6"/>
    </row>
    <row r="116" spans="1:26" ht="14.25" customHeight="1">
      <c r="A116" s="16"/>
      <c r="B116" s="16"/>
      <c r="C116" s="16"/>
      <c r="D116" s="16"/>
      <c r="E116" s="16"/>
      <c r="F116" s="16"/>
      <c r="G116" s="16"/>
      <c r="H116" s="16"/>
      <c r="I116" s="16"/>
      <c r="J116" s="16"/>
      <c r="K116" s="16"/>
      <c r="L116" s="6"/>
      <c r="M116" s="6"/>
      <c r="N116" s="6"/>
      <c r="O116" s="6"/>
      <c r="P116" s="6"/>
      <c r="Q116" s="6"/>
      <c r="R116" s="6"/>
      <c r="S116" s="6"/>
      <c r="T116" s="6"/>
      <c r="U116" s="6"/>
      <c r="V116" s="6"/>
      <c r="W116" s="6"/>
      <c r="X116" s="6"/>
      <c r="Y116" s="6"/>
      <c r="Z116" s="6"/>
    </row>
    <row r="117" spans="1:26" ht="14.25" customHeight="1">
      <c r="A117" s="16"/>
      <c r="B117" s="16"/>
      <c r="C117" s="16"/>
      <c r="D117" s="16"/>
      <c r="E117" s="16"/>
      <c r="F117" s="16"/>
      <c r="G117" s="16"/>
      <c r="H117" s="16"/>
      <c r="I117" s="16"/>
      <c r="J117" s="16"/>
      <c r="K117" s="16"/>
      <c r="L117" s="6"/>
      <c r="M117" s="6"/>
      <c r="N117" s="6"/>
      <c r="O117" s="6"/>
      <c r="P117" s="6"/>
      <c r="Q117" s="6"/>
      <c r="R117" s="6"/>
      <c r="S117" s="6"/>
      <c r="T117" s="6"/>
      <c r="U117" s="6"/>
      <c r="V117" s="6"/>
      <c r="W117" s="6"/>
      <c r="X117" s="6"/>
      <c r="Y117" s="6"/>
      <c r="Z117" s="6"/>
    </row>
    <row r="118" spans="1:26" ht="14.25" customHeight="1">
      <c r="A118" s="16"/>
      <c r="B118" s="16"/>
      <c r="C118" s="16"/>
      <c r="D118" s="16"/>
      <c r="E118" s="16"/>
      <c r="F118" s="16"/>
      <c r="G118" s="16"/>
      <c r="H118" s="16"/>
      <c r="I118" s="16"/>
      <c r="J118" s="16"/>
      <c r="K118" s="16"/>
      <c r="L118" s="6"/>
      <c r="M118" s="6"/>
      <c r="N118" s="6"/>
      <c r="O118" s="6"/>
      <c r="P118" s="6"/>
      <c r="Q118" s="6"/>
      <c r="R118" s="6"/>
      <c r="S118" s="6"/>
      <c r="T118" s="6"/>
      <c r="U118" s="6"/>
      <c r="V118" s="6"/>
      <c r="W118" s="6"/>
      <c r="X118" s="6"/>
      <c r="Y118" s="6"/>
      <c r="Z118" s="6"/>
    </row>
    <row r="119" spans="1:26" ht="14.25" customHeight="1">
      <c r="A119" s="16"/>
      <c r="B119" s="16"/>
      <c r="C119" s="16"/>
      <c r="D119" s="16"/>
      <c r="E119" s="16"/>
      <c r="F119" s="16"/>
      <c r="G119" s="16"/>
      <c r="H119" s="16"/>
      <c r="I119" s="16"/>
      <c r="J119" s="16"/>
      <c r="K119" s="16"/>
      <c r="L119" s="6"/>
      <c r="M119" s="6"/>
      <c r="N119" s="6"/>
      <c r="O119" s="6"/>
      <c r="P119" s="6"/>
      <c r="Q119" s="6"/>
      <c r="R119" s="6"/>
      <c r="S119" s="6"/>
      <c r="T119" s="6"/>
      <c r="U119" s="6"/>
      <c r="V119" s="6"/>
      <c r="W119" s="6"/>
      <c r="X119" s="6"/>
      <c r="Y119" s="6"/>
      <c r="Z119" s="6"/>
    </row>
    <row r="120" spans="1:26" ht="14.25" customHeight="1">
      <c r="A120" s="16"/>
      <c r="B120" s="16"/>
      <c r="C120" s="16"/>
      <c r="D120" s="16"/>
      <c r="E120" s="16"/>
      <c r="F120" s="16"/>
      <c r="G120" s="16"/>
      <c r="H120" s="16"/>
      <c r="I120" s="16"/>
      <c r="J120" s="16"/>
      <c r="K120" s="16"/>
      <c r="L120" s="6"/>
      <c r="M120" s="6"/>
      <c r="N120" s="6"/>
      <c r="O120" s="6"/>
      <c r="P120" s="6"/>
      <c r="Q120" s="6"/>
      <c r="R120" s="6"/>
      <c r="S120" s="6"/>
      <c r="T120" s="6"/>
      <c r="U120" s="6"/>
      <c r="V120" s="6"/>
      <c r="W120" s="6"/>
      <c r="X120" s="6"/>
      <c r="Y120" s="6"/>
      <c r="Z120" s="6"/>
    </row>
    <row r="121" spans="1:26" ht="14.25" customHeight="1">
      <c r="A121" s="16"/>
      <c r="B121" s="16"/>
      <c r="C121" s="16"/>
      <c r="D121" s="16"/>
      <c r="E121" s="16"/>
      <c r="F121" s="16"/>
      <c r="G121" s="16"/>
      <c r="H121" s="16"/>
      <c r="I121" s="16"/>
      <c r="J121" s="16"/>
      <c r="K121" s="16"/>
      <c r="L121" s="6"/>
      <c r="M121" s="6"/>
      <c r="N121" s="6"/>
      <c r="O121" s="6"/>
      <c r="P121" s="6"/>
      <c r="Q121" s="6"/>
      <c r="R121" s="6"/>
      <c r="S121" s="6"/>
      <c r="T121" s="6"/>
      <c r="U121" s="6"/>
      <c r="V121" s="6"/>
      <c r="W121" s="6"/>
      <c r="X121" s="6"/>
      <c r="Y121" s="6"/>
      <c r="Z121" s="6"/>
    </row>
    <row r="122" spans="1:26" ht="14.25" customHeight="1">
      <c r="A122" s="16"/>
      <c r="B122" s="16"/>
      <c r="C122" s="16"/>
      <c r="D122" s="16"/>
      <c r="E122" s="16"/>
      <c r="F122" s="16"/>
      <c r="G122" s="16"/>
      <c r="H122" s="16"/>
      <c r="I122" s="16"/>
      <c r="J122" s="16"/>
      <c r="K122" s="16"/>
      <c r="L122" s="6"/>
      <c r="M122" s="6"/>
      <c r="N122" s="6"/>
      <c r="O122" s="6"/>
      <c r="P122" s="6"/>
      <c r="Q122" s="6"/>
      <c r="R122" s="6"/>
      <c r="S122" s="6"/>
      <c r="T122" s="6"/>
      <c r="U122" s="6"/>
      <c r="V122" s="6"/>
      <c r="W122" s="6"/>
      <c r="X122" s="6"/>
      <c r="Y122" s="6"/>
      <c r="Z122" s="6"/>
    </row>
    <row r="123" spans="1:26" ht="14.25" customHeight="1">
      <c r="A123" s="16"/>
      <c r="B123" s="16"/>
      <c r="C123" s="16"/>
      <c r="D123" s="16"/>
      <c r="E123" s="16"/>
      <c r="F123" s="16"/>
      <c r="G123" s="16"/>
      <c r="H123" s="16"/>
      <c r="I123" s="16"/>
      <c r="J123" s="16"/>
      <c r="K123" s="16"/>
      <c r="L123" s="6"/>
      <c r="M123" s="6"/>
      <c r="N123" s="6"/>
      <c r="O123" s="6"/>
      <c r="P123" s="6"/>
      <c r="Q123" s="6"/>
      <c r="R123" s="6"/>
      <c r="S123" s="6"/>
      <c r="T123" s="6"/>
      <c r="U123" s="6"/>
      <c r="V123" s="6"/>
      <c r="W123" s="6"/>
      <c r="X123" s="6"/>
      <c r="Y123" s="6"/>
      <c r="Z123" s="6"/>
    </row>
    <row r="124" spans="1:26" ht="14.25" customHeight="1">
      <c r="A124" s="16"/>
      <c r="B124" s="16"/>
      <c r="C124" s="16"/>
      <c r="D124" s="16"/>
      <c r="E124" s="16"/>
      <c r="F124" s="16"/>
      <c r="G124" s="16"/>
      <c r="H124" s="16"/>
      <c r="I124" s="16"/>
      <c r="J124" s="16"/>
      <c r="K124" s="16"/>
      <c r="L124" s="6"/>
      <c r="M124" s="6"/>
      <c r="N124" s="6"/>
      <c r="O124" s="6"/>
      <c r="P124" s="6"/>
      <c r="Q124" s="6"/>
      <c r="R124" s="6"/>
      <c r="S124" s="6"/>
      <c r="T124" s="6"/>
      <c r="U124" s="6"/>
      <c r="V124" s="6"/>
      <c r="W124" s="6"/>
      <c r="X124" s="6"/>
      <c r="Y124" s="6"/>
      <c r="Z124" s="6"/>
    </row>
    <row r="125" spans="1:26" ht="14.25" customHeight="1">
      <c r="A125" s="16"/>
      <c r="B125" s="16"/>
      <c r="C125" s="16"/>
      <c r="D125" s="16"/>
      <c r="E125" s="16"/>
      <c r="F125" s="16"/>
      <c r="G125" s="16"/>
      <c r="H125" s="16"/>
      <c r="I125" s="16"/>
      <c r="J125" s="16"/>
      <c r="K125" s="16"/>
      <c r="L125" s="6"/>
      <c r="M125" s="6"/>
      <c r="N125" s="6"/>
      <c r="O125" s="6"/>
      <c r="P125" s="6"/>
      <c r="Q125" s="6"/>
      <c r="R125" s="6"/>
      <c r="S125" s="6"/>
      <c r="T125" s="6"/>
      <c r="U125" s="6"/>
      <c r="V125" s="6"/>
      <c r="W125" s="6"/>
      <c r="X125" s="6"/>
      <c r="Y125" s="6"/>
      <c r="Z125" s="6"/>
    </row>
    <row r="126" spans="1:26" ht="14.25" customHeight="1">
      <c r="A126" s="16"/>
      <c r="B126" s="16"/>
      <c r="C126" s="16"/>
      <c r="D126" s="16"/>
      <c r="E126" s="16"/>
      <c r="F126" s="16"/>
      <c r="G126" s="16"/>
      <c r="H126" s="16"/>
      <c r="I126" s="16"/>
      <c r="J126" s="16"/>
      <c r="K126" s="16"/>
      <c r="L126" s="6"/>
      <c r="M126" s="6"/>
      <c r="N126" s="6"/>
      <c r="O126" s="6"/>
      <c r="P126" s="6"/>
      <c r="Q126" s="6"/>
      <c r="R126" s="6"/>
      <c r="S126" s="6"/>
      <c r="T126" s="6"/>
      <c r="U126" s="6"/>
      <c r="V126" s="6"/>
      <c r="W126" s="6"/>
      <c r="X126" s="6"/>
      <c r="Y126" s="6"/>
      <c r="Z126" s="6"/>
    </row>
    <row r="127" spans="1:26" ht="14.25" customHeight="1">
      <c r="A127" s="16"/>
      <c r="B127" s="16"/>
      <c r="C127" s="16"/>
      <c r="D127" s="16"/>
      <c r="E127" s="16"/>
      <c r="F127" s="16"/>
      <c r="G127" s="16"/>
      <c r="H127" s="16"/>
      <c r="I127" s="16"/>
      <c r="J127" s="16"/>
      <c r="K127" s="16"/>
      <c r="L127" s="6"/>
      <c r="M127" s="6"/>
      <c r="N127" s="6"/>
      <c r="O127" s="6"/>
      <c r="P127" s="6"/>
      <c r="Q127" s="6"/>
      <c r="R127" s="6"/>
      <c r="S127" s="6"/>
      <c r="T127" s="6"/>
      <c r="U127" s="6"/>
      <c r="V127" s="6"/>
      <c r="W127" s="6"/>
      <c r="X127" s="6"/>
      <c r="Y127" s="6"/>
      <c r="Z127" s="6"/>
    </row>
    <row r="128" spans="1:26" ht="14.25" customHeight="1">
      <c r="A128" s="16"/>
      <c r="B128" s="16"/>
      <c r="C128" s="16"/>
      <c r="D128" s="16"/>
      <c r="E128" s="16"/>
      <c r="F128" s="16"/>
      <c r="G128" s="16"/>
      <c r="H128" s="16"/>
      <c r="I128" s="16"/>
      <c r="J128" s="16"/>
      <c r="K128" s="16"/>
      <c r="L128" s="6"/>
      <c r="M128" s="6"/>
      <c r="N128" s="6"/>
      <c r="O128" s="6"/>
      <c r="P128" s="6"/>
      <c r="Q128" s="6"/>
      <c r="R128" s="6"/>
      <c r="S128" s="6"/>
      <c r="T128" s="6"/>
      <c r="U128" s="6"/>
      <c r="V128" s="6"/>
      <c r="W128" s="6"/>
      <c r="X128" s="6"/>
      <c r="Y128" s="6"/>
      <c r="Z128" s="6"/>
    </row>
    <row r="129" spans="1:26" ht="14.25" customHeight="1">
      <c r="A129" s="16"/>
      <c r="B129" s="16"/>
      <c r="C129" s="16"/>
      <c r="D129" s="16"/>
      <c r="E129" s="16"/>
      <c r="F129" s="16"/>
      <c r="G129" s="16"/>
      <c r="H129" s="16"/>
      <c r="I129" s="16"/>
      <c r="J129" s="16"/>
      <c r="K129" s="16"/>
      <c r="L129" s="6"/>
      <c r="M129" s="6"/>
      <c r="N129" s="6"/>
      <c r="O129" s="6"/>
      <c r="P129" s="6"/>
      <c r="Q129" s="6"/>
      <c r="R129" s="6"/>
      <c r="S129" s="6"/>
      <c r="T129" s="6"/>
      <c r="U129" s="6"/>
      <c r="V129" s="6"/>
      <c r="W129" s="6"/>
      <c r="X129" s="6"/>
      <c r="Y129" s="6"/>
      <c r="Z129" s="6"/>
    </row>
    <row r="130" spans="1:26" ht="14.25" customHeight="1">
      <c r="A130" s="16"/>
      <c r="B130" s="16"/>
      <c r="C130" s="16"/>
      <c r="D130" s="16"/>
      <c r="E130" s="16"/>
      <c r="F130" s="16"/>
      <c r="G130" s="16"/>
      <c r="H130" s="16"/>
      <c r="I130" s="16"/>
      <c r="J130" s="16"/>
      <c r="K130" s="16"/>
      <c r="L130" s="6"/>
      <c r="M130" s="6"/>
      <c r="N130" s="6"/>
      <c r="O130" s="6"/>
      <c r="P130" s="6"/>
      <c r="Q130" s="6"/>
      <c r="R130" s="6"/>
      <c r="S130" s="6"/>
      <c r="T130" s="6"/>
      <c r="U130" s="6"/>
      <c r="V130" s="6"/>
      <c r="W130" s="6"/>
      <c r="X130" s="6"/>
      <c r="Y130" s="6"/>
      <c r="Z130" s="6"/>
    </row>
    <row r="131" spans="1:26" ht="14.25" customHeight="1">
      <c r="A131" s="16"/>
      <c r="B131" s="16"/>
      <c r="C131" s="16"/>
      <c r="D131" s="16"/>
      <c r="E131" s="16"/>
      <c r="F131" s="16"/>
      <c r="G131" s="16"/>
      <c r="H131" s="16"/>
      <c r="I131" s="16"/>
      <c r="J131" s="16"/>
      <c r="K131" s="16"/>
      <c r="L131" s="6"/>
      <c r="M131" s="6"/>
      <c r="N131" s="6"/>
      <c r="O131" s="6"/>
      <c r="P131" s="6"/>
      <c r="Q131" s="6"/>
      <c r="R131" s="6"/>
      <c r="S131" s="6"/>
      <c r="T131" s="6"/>
      <c r="U131" s="6"/>
      <c r="V131" s="6"/>
      <c r="W131" s="6"/>
      <c r="X131" s="6"/>
      <c r="Y131" s="6"/>
      <c r="Z131" s="6"/>
    </row>
    <row r="132" spans="1:26" ht="14.25" customHeight="1">
      <c r="A132" s="16"/>
      <c r="B132" s="16"/>
      <c r="C132" s="16"/>
      <c r="D132" s="16"/>
      <c r="E132" s="16"/>
      <c r="F132" s="16"/>
      <c r="G132" s="16"/>
      <c r="H132" s="16"/>
      <c r="I132" s="16"/>
      <c r="J132" s="16"/>
      <c r="K132" s="16"/>
      <c r="L132" s="6"/>
      <c r="M132" s="6"/>
      <c r="N132" s="6"/>
      <c r="O132" s="6"/>
      <c r="P132" s="6"/>
      <c r="Q132" s="6"/>
      <c r="R132" s="6"/>
      <c r="S132" s="6"/>
      <c r="T132" s="6"/>
      <c r="U132" s="6"/>
      <c r="V132" s="6"/>
      <c r="W132" s="6"/>
      <c r="X132" s="6"/>
      <c r="Y132" s="6"/>
      <c r="Z132" s="6"/>
    </row>
    <row r="133" spans="1:26" ht="14.25" customHeight="1">
      <c r="A133" s="16"/>
      <c r="B133" s="16"/>
      <c r="C133" s="16"/>
      <c r="D133" s="16"/>
      <c r="E133" s="16"/>
      <c r="F133" s="16"/>
      <c r="G133" s="16"/>
      <c r="H133" s="16"/>
      <c r="I133" s="16"/>
      <c r="J133" s="16"/>
      <c r="K133" s="16"/>
      <c r="L133" s="6"/>
      <c r="M133" s="6"/>
      <c r="N133" s="6"/>
      <c r="O133" s="6"/>
      <c r="P133" s="6"/>
      <c r="Q133" s="6"/>
      <c r="R133" s="6"/>
      <c r="S133" s="6"/>
      <c r="T133" s="6"/>
      <c r="U133" s="6"/>
      <c r="V133" s="6"/>
      <c r="W133" s="6"/>
      <c r="X133" s="6"/>
      <c r="Y133" s="6"/>
      <c r="Z133" s="6"/>
    </row>
    <row r="134" spans="1:26" ht="14.25" customHeight="1">
      <c r="A134" s="16"/>
      <c r="B134" s="16"/>
      <c r="C134" s="16"/>
      <c r="D134" s="16"/>
      <c r="E134" s="16"/>
      <c r="F134" s="16"/>
      <c r="G134" s="16"/>
      <c r="H134" s="16"/>
      <c r="I134" s="16"/>
      <c r="J134" s="16"/>
      <c r="K134" s="16"/>
      <c r="L134" s="6"/>
      <c r="M134" s="6"/>
      <c r="N134" s="6"/>
      <c r="O134" s="6"/>
      <c r="P134" s="6"/>
      <c r="Q134" s="6"/>
      <c r="R134" s="6"/>
      <c r="S134" s="6"/>
      <c r="T134" s="6"/>
      <c r="U134" s="6"/>
      <c r="V134" s="6"/>
      <c r="W134" s="6"/>
      <c r="X134" s="6"/>
      <c r="Y134" s="6"/>
      <c r="Z134" s="6"/>
    </row>
    <row r="135" spans="1:26" ht="14.25" customHeight="1">
      <c r="A135" s="16"/>
      <c r="B135" s="16"/>
      <c r="C135" s="16"/>
      <c r="D135" s="16"/>
      <c r="E135" s="16"/>
      <c r="F135" s="16"/>
      <c r="G135" s="16"/>
      <c r="H135" s="16"/>
      <c r="I135" s="16"/>
      <c r="J135" s="16"/>
      <c r="K135" s="16"/>
      <c r="L135" s="6"/>
      <c r="M135" s="6"/>
      <c r="N135" s="6"/>
      <c r="O135" s="6"/>
      <c r="P135" s="6"/>
      <c r="Q135" s="6"/>
      <c r="R135" s="6"/>
      <c r="S135" s="6"/>
      <c r="T135" s="6"/>
      <c r="U135" s="6"/>
      <c r="V135" s="6"/>
      <c r="W135" s="6"/>
      <c r="X135" s="6"/>
      <c r="Y135" s="6"/>
      <c r="Z135" s="6"/>
    </row>
    <row r="136" spans="1:26" ht="14.25" customHeight="1">
      <c r="A136" s="16"/>
      <c r="B136" s="16"/>
      <c r="C136" s="16"/>
      <c r="D136" s="16"/>
      <c r="E136" s="16"/>
      <c r="F136" s="16"/>
      <c r="G136" s="16"/>
      <c r="H136" s="16"/>
      <c r="I136" s="16"/>
      <c r="J136" s="16"/>
      <c r="K136" s="16"/>
      <c r="L136" s="6"/>
      <c r="M136" s="6"/>
      <c r="N136" s="6"/>
      <c r="O136" s="6"/>
      <c r="P136" s="6"/>
      <c r="Q136" s="6"/>
      <c r="R136" s="6"/>
      <c r="S136" s="6"/>
      <c r="T136" s="6"/>
      <c r="U136" s="6"/>
      <c r="V136" s="6"/>
      <c r="W136" s="6"/>
      <c r="X136" s="6"/>
      <c r="Y136" s="6"/>
      <c r="Z136" s="6"/>
    </row>
    <row r="137" spans="1:26" ht="14.25" customHeight="1">
      <c r="A137" s="16"/>
      <c r="B137" s="16"/>
      <c r="C137" s="16"/>
      <c r="D137" s="16"/>
      <c r="E137" s="16"/>
      <c r="F137" s="16"/>
      <c r="G137" s="16"/>
      <c r="H137" s="16"/>
      <c r="I137" s="16"/>
      <c r="J137" s="16"/>
      <c r="K137" s="16"/>
      <c r="L137" s="6"/>
      <c r="M137" s="6"/>
      <c r="N137" s="6"/>
      <c r="O137" s="6"/>
      <c r="P137" s="6"/>
      <c r="Q137" s="6"/>
      <c r="R137" s="6"/>
      <c r="S137" s="6"/>
      <c r="T137" s="6"/>
      <c r="U137" s="6"/>
      <c r="V137" s="6"/>
      <c r="W137" s="6"/>
      <c r="X137" s="6"/>
      <c r="Y137" s="6"/>
      <c r="Z137" s="6"/>
    </row>
    <row r="138" spans="1:26" ht="14.25" customHeight="1">
      <c r="A138" s="16"/>
      <c r="B138" s="16"/>
      <c r="C138" s="16"/>
      <c r="D138" s="16"/>
      <c r="E138" s="16"/>
      <c r="F138" s="16"/>
      <c r="G138" s="16"/>
      <c r="H138" s="16"/>
      <c r="I138" s="16"/>
      <c r="J138" s="16"/>
      <c r="K138" s="16"/>
      <c r="L138" s="6"/>
      <c r="M138" s="6"/>
      <c r="N138" s="6"/>
      <c r="O138" s="6"/>
      <c r="P138" s="6"/>
      <c r="Q138" s="6"/>
      <c r="R138" s="6"/>
      <c r="S138" s="6"/>
      <c r="T138" s="6"/>
      <c r="U138" s="6"/>
      <c r="V138" s="6"/>
      <c r="W138" s="6"/>
      <c r="X138" s="6"/>
      <c r="Y138" s="6"/>
      <c r="Z138" s="6"/>
    </row>
    <row r="139" spans="1:26" ht="14.25" customHeight="1">
      <c r="A139" s="16"/>
      <c r="B139" s="16"/>
      <c r="C139" s="16"/>
      <c r="D139" s="16"/>
      <c r="E139" s="16"/>
      <c r="F139" s="16"/>
      <c r="G139" s="16"/>
      <c r="H139" s="16"/>
      <c r="I139" s="16"/>
      <c r="J139" s="16"/>
      <c r="K139" s="16"/>
      <c r="L139" s="6"/>
      <c r="M139" s="6"/>
      <c r="N139" s="6"/>
      <c r="O139" s="6"/>
      <c r="P139" s="6"/>
      <c r="Q139" s="6"/>
      <c r="R139" s="6"/>
      <c r="S139" s="6"/>
      <c r="T139" s="6"/>
      <c r="U139" s="6"/>
      <c r="V139" s="6"/>
      <c r="W139" s="6"/>
      <c r="X139" s="6"/>
      <c r="Y139" s="6"/>
      <c r="Z139" s="6"/>
    </row>
    <row r="140" spans="1:26" ht="14.25" customHeight="1">
      <c r="A140" s="16"/>
      <c r="B140" s="16"/>
      <c r="C140" s="16"/>
      <c r="D140" s="16"/>
      <c r="E140" s="16"/>
      <c r="F140" s="16"/>
      <c r="G140" s="16"/>
      <c r="H140" s="16"/>
      <c r="I140" s="16"/>
      <c r="J140" s="16"/>
      <c r="K140" s="16"/>
      <c r="L140" s="6"/>
      <c r="M140" s="6"/>
      <c r="N140" s="6"/>
      <c r="O140" s="6"/>
      <c r="P140" s="6"/>
      <c r="Q140" s="6"/>
      <c r="R140" s="6"/>
      <c r="S140" s="6"/>
      <c r="T140" s="6"/>
      <c r="U140" s="6"/>
      <c r="V140" s="6"/>
      <c r="W140" s="6"/>
      <c r="X140" s="6"/>
      <c r="Y140" s="6"/>
      <c r="Z140" s="6"/>
    </row>
    <row r="141" spans="1:26" ht="14.25" customHeight="1">
      <c r="A141" s="16"/>
      <c r="B141" s="16"/>
      <c r="C141" s="16"/>
      <c r="D141" s="16"/>
      <c r="E141" s="16"/>
      <c r="F141" s="16"/>
      <c r="G141" s="16"/>
      <c r="H141" s="16"/>
      <c r="I141" s="16"/>
      <c r="J141" s="16"/>
      <c r="K141" s="16"/>
      <c r="L141" s="6"/>
      <c r="M141" s="6"/>
      <c r="N141" s="6"/>
      <c r="O141" s="6"/>
      <c r="P141" s="6"/>
      <c r="Q141" s="6"/>
      <c r="R141" s="6"/>
      <c r="S141" s="6"/>
      <c r="T141" s="6"/>
      <c r="U141" s="6"/>
      <c r="V141" s="6"/>
      <c r="W141" s="6"/>
      <c r="X141" s="6"/>
      <c r="Y141" s="6"/>
      <c r="Z141" s="6"/>
    </row>
    <row r="142" spans="1:26" ht="14.25" customHeight="1">
      <c r="A142" s="16"/>
      <c r="B142" s="16"/>
      <c r="C142" s="16"/>
      <c r="D142" s="16"/>
      <c r="E142" s="16"/>
      <c r="F142" s="16"/>
      <c r="G142" s="16"/>
      <c r="H142" s="16"/>
      <c r="I142" s="16"/>
      <c r="J142" s="16"/>
      <c r="K142" s="16"/>
      <c r="L142" s="6"/>
      <c r="M142" s="6"/>
      <c r="N142" s="6"/>
      <c r="O142" s="6"/>
      <c r="P142" s="6"/>
      <c r="Q142" s="6"/>
      <c r="R142" s="6"/>
      <c r="S142" s="6"/>
      <c r="T142" s="6"/>
      <c r="U142" s="6"/>
      <c r="V142" s="6"/>
      <c r="W142" s="6"/>
      <c r="X142" s="6"/>
      <c r="Y142" s="6"/>
      <c r="Z142" s="6"/>
    </row>
    <row r="143" spans="1:26" ht="14.25" customHeight="1">
      <c r="A143" s="16"/>
      <c r="B143" s="16"/>
      <c r="C143" s="16"/>
      <c r="D143" s="16"/>
      <c r="E143" s="16"/>
      <c r="F143" s="16"/>
      <c r="G143" s="16"/>
      <c r="H143" s="16"/>
      <c r="I143" s="16"/>
      <c r="J143" s="16"/>
      <c r="K143" s="16"/>
      <c r="L143" s="6"/>
      <c r="M143" s="6"/>
      <c r="N143" s="6"/>
      <c r="O143" s="6"/>
      <c r="P143" s="6"/>
      <c r="Q143" s="6"/>
      <c r="R143" s="6"/>
      <c r="S143" s="6"/>
      <c r="T143" s="6"/>
      <c r="U143" s="6"/>
      <c r="V143" s="6"/>
      <c r="W143" s="6"/>
      <c r="X143" s="6"/>
      <c r="Y143" s="6"/>
      <c r="Z143" s="6"/>
    </row>
    <row r="144" spans="1:26" ht="14.25" customHeight="1">
      <c r="A144" s="16"/>
      <c r="B144" s="16"/>
      <c r="C144" s="16"/>
      <c r="D144" s="16"/>
      <c r="E144" s="16"/>
      <c r="F144" s="16"/>
      <c r="G144" s="16"/>
      <c r="H144" s="16"/>
      <c r="I144" s="16"/>
      <c r="J144" s="16"/>
      <c r="K144" s="16"/>
      <c r="L144" s="6"/>
      <c r="M144" s="6"/>
      <c r="N144" s="6"/>
      <c r="O144" s="6"/>
      <c r="P144" s="6"/>
      <c r="Q144" s="6"/>
      <c r="R144" s="6"/>
      <c r="S144" s="6"/>
      <c r="T144" s="6"/>
      <c r="U144" s="6"/>
      <c r="V144" s="6"/>
      <c r="W144" s="6"/>
      <c r="X144" s="6"/>
      <c r="Y144" s="6"/>
      <c r="Z144" s="6"/>
    </row>
    <row r="145" spans="1:26" ht="14.25" customHeight="1">
      <c r="A145" s="16"/>
      <c r="B145" s="16"/>
      <c r="C145" s="16"/>
      <c r="D145" s="16"/>
      <c r="E145" s="16"/>
      <c r="F145" s="16"/>
      <c r="G145" s="16"/>
      <c r="H145" s="16"/>
      <c r="I145" s="16"/>
      <c r="J145" s="16"/>
      <c r="K145" s="16"/>
      <c r="L145" s="6"/>
      <c r="M145" s="6"/>
      <c r="N145" s="6"/>
      <c r="O145" s="6"/>
      <c r="P145" s="6"/>
      <c r="Q145" s="6"/>
      <c r="R145" s="6"/>
      <c r="S145" s="6"/>
      <c r="T145" s="6"/>
      <c r="U145" s="6"/>
      <c r="V145" s="6"/>
      <c r="W145" s="6"/>
      <c r="X145" s="6"/>
      <c r="Y145" s="6"/>
      <c r="Z145" s="6"/>
    </row>
    <row r="146" spans="1:26" ht="14.25" customHeight="1">
      <c r="A146" s="16"/>
      <c r="B146" s="16"/>
      <c r="C146" s="16"/>
      <c r="D146" s="16"/>
      <c r="E146" s="16"/>
      <c r="F146" s="16"/>
      <c r="G146" s="16"/>
      <c r="H146" s="16"/>
      <c r="I146" s="16"/>
      <c r="J146" s="16"/>
      <c r="K146" s="16"/>
      <c r="L146" s="6"/>
      <c r="M146" s="6"/>
      <c r="N146" s="6"/>
      <c r="O146" s="6"/>
      <c r="P146" s="6"/>
      <c r="Q146" s="6"/>
      <c r="R146" s="6"/>
      <c r="S146" s="6"/>
      <c r="T146" s="6"/>
      <c r="U146" s="6"/>
      <c r="V146" s="6"/>
      <c r="W146" s="6"/>
      <c r="X146" s="6"/>
      <c r="Y146" s="6"/>
      <c r="Z146" s="6"/>
    </row>
    <row r="147" spans="1:26" ht="14.25" customHeight="1">
      <c r="A147" s="16"/>
      <c r="B147" s="16"/>
      <c r="C147" s="16"/>
      <c r="D147" s="16"/>
      <c r="E147" s="16"/>
      <c r="F147" s="16"/>
      <c r="G147" s="16"/>
      <c r="H147" s="16"/>
      <c r="I147" s="16"/>
      <c r="J147" s="16"/>
      <c r="K147" s="16"/>
      <c r="L147" s="6"/>
      <c r="M147" s="6"/>
      <c r="N147" s="6"/>
      <c r="O147" s="6"/>
      <c r="P147" s="6"/>
      <c r="Q147" s="6"/>
      <c r="R147" s="6"/>
      <c r="S147" s="6"/>
      <c r="T147" s="6"/>
      <c r="U147" s="6"/>
      <c r="V147" s="6"/>
      <c r="W147" s="6"/>
      <c r="X147" s="6"/>
      <c r="Y147" s="6"/>
      <c r="Z147" s="6"/>
    </row>
    <row r="148" spans="1:26" ht="14.25" customHeight="1">
      <c r="A148" s="16"/>
      <c r="B148" s="16"/>
      <c r="C148" s="16"/>
      <c r="D148" s="16"/>
      <c r="E148" s="16"/>
      <c r="F148" s="16"/>
      <c r="G148" s="16"/>
      <c r="H148" s="16"/>
      <c r="I148" s="16"/>
      <c r="J148" s="16"/>
      <c r="K148" s="16"/>
      <c r="L148" s="6"/>
      <c r="M148" s="6"/>
      <c r="N148" s="6"/>
      <c r="O148" s="6"/>
      <c r="P148" s="6"/>
      <c r="Q148" s="6"/>
      <c r="R148" s="6"/>
      <c r="S148" s="6"/>
      <c r="T148" s="6"/>
      <c r="U148" s="6"/>
      <c r="V148" s="6"/>
      <c r="W148" s="6"/>
      <c r="X148" s="6"/>
      <c r="Y148" s="6"/>
      <c r="Z148" s="6"/>
    </row>
    <row r="149" spans="1:26" ht="14.25" customHeight="1">
      <c r="A149" s="16"/>
      <c r="B149" s="16"/>
      <c r="C149" s="16"/>
      <c r="D149" s="16"/>
      <c r="E149" s="16"/>
      <c r="F149" s="16"/>
      <c r="G149" s="16"/>
      <c r="H149" s="16"/>
      <c r="I149" s="16"/>
      <c r="J149" s="16"/>
      <c r="K149" s="16"/>
      <c r="L149" s="6"/>
      <c r="M149" s="6"/>
      <c r="N149" s="6"/>
      <c r="O149" s="6"/>
      <c r="P149" s="6"/>
      <c r="Q149" s="6"/>
      <c r="R149" s="6"/>
      <c r="S149" s="6"/>
      <c r="T149" s="6"/>
      <c r="U149" s="6"/>
      <c r="V149" s="6"/>
      <c r="W149" s="6"/>
      <c r="X149" s="6"/>
      <c r="Y149" s="6"/>
      <c r="Z149" s="6"/>
    </row>
    <row r="150" spans="1:26" ht="14.25" customHeight="1">
      <c r="A150" s="16"/>
      <c r="B150" s="16"/>
      <c r="C150" s="16"/>
      <c r="D150" s="16"/>
      <c r="E150" s="16"/>
      <c r="F150" s="16"/>
      <c r="G150" s="16"/>
      <c r="H150" s="16"/>
      <c r="I150" s="16"/>
      <c r="J150" s="16"/>
      <c r="K150" s="16"/>
      <c r="L150" s="6"/>
      <c r="M150" s="6"/>
      <c r="N150" s="6"/>
      <c r="O150" s="6"/>
      <c r="P150" s="6"/>
      <c r="Q150" s="6"/>
      <c r="R150" s="6"/>
      <c r="S150" s="6"/>
      <c r="T150" s="6"/>
      <c r="U150" s="6"/>
      <c r="V150" s="6"/>
      <c r="W150" s="6"/>
      <c r="X150" s="6"/>
      <c r="Y150" s="6"/>
      <c r="Z150" s="6"/>
    </row>
    <row r="151" spans="1:26" ht="14.25" customHeight="1">
      <c r="A151" s="16"/>
      <c r="B151" s="16"/>
      <c r="C151" s="16"/>
      <c r="D151" s="16"/>
      <c r="E151" s="16"/>
      <c r="F151" s="16"/>
      <c r="G151" s="16"/>
      <c r="H151" s="16"/>
      <c r="I151" s="16"/>
      <c r="J151" s="16"/>
      <c r="K151" s="16"/>
      <c r="L151" s="6"/>
      <c r="M151" s="6"/>
      <c r="N151" s="6"/>
      <c r="O151" s="6"/>
      <c r="P151" s="6"/>
      <c r="Q151" s="6"/>
      <c r="R151" s="6"/>
      <c r="S151" s="6"/>
      <c r="T151" s="6"/>
      <c r="U151" s="6"/>
      <c r="V151" s="6"/>
      <c r="W151" s="6"/>
      <c r="X151" s="6"/>
      <c r="Y151" s="6"/>
      <c r="Z151" s="6"/>
    </row>
    <row r="152" spans="1:26" ht="14.25" customHeight="1">
      <c r="A152" s="16"/>
      <c r="B152" s="16"/>
      <c r="C152" s="16"/>
      <c r="D152" s="16"/>
      <c r="E152" s="16"/>
      <c r="F152" s="16"/>
      <c r="G152" s="16"/>
      <c r="H152" s="16"/>
      <c r="I152" s="16"/>
      <c r="J152" s="16"/>
      <c r="K152" s="16"/>
      <c r="L152" s="6"/>
      <c r="M152" s="6"/>
      <c r="N152" s="6"/>
      <c r="O152" s="6"/>
      <c r="P152" s="6"/>
      <c r="Q152" s="6"/>
      <c r="R152" s="6"/>
      <c r="S152" s="6"/>
      <c r="T152" s="6"/>
      <c r="U152" s="6"/>
      <c r="V152" s="6"/>
      <c r="W152" s="6"/>
      <c r="X152" s="6"/>
      <c r="Y152" s="6"/>
      <c r="Z152" s="6"/>
    </row>
    <row r="153" spans="1:26" ht="14.25" customHeight="1">
      <c r="A153" s="16"/>
      <c r="B153" s="16"/>
      <c r="C153" s="16"/>
      <c r="D153" s="16"/>
      <c r="E153" s="16"/>
      <c r="F153" s="16"/>
      <c r="G153" s="16"/>
      <c r="H153" s="16"/>
      <c r="I153" s="16"/>
      <c r="J153" s="16"/>
      <c r="K153" s="16"/>
      <c r="L153" s="6"/>
      <c r="M153" s="6"/>
      <c r="N153" s="6"/>
      <c r="O153" s="6"/>
      <c r="P153" s="6"/>
      <c r="Q153" s="6"/>
      <c r="R153" s="6"/>
      <c r="S153" s="6"/>
      <c r="T153" s="6"/>
      <c r="U153" s="6"/>
      <c r="V153" s="6"/>
      <c r="W153" s="6"/>
      <c r="X153" s="6"/>
      <c r="Y153" s="6"/>
      <c r="Z153" s="6"/>
    </row>
    <row r="154" spans="1:26" ht="14.25" customHeight="1">
      <c r="A154" s="16"/>
      <c r="B154" s="16"/>
      <c r="C154" s="16"/>
      <c r="D154" s="16"/>
      <c r="E154" s="16"/>
      <c r="F154" s="16"/>
      <c r="G154" s="16"/>
      <c r="H154" s="16"/>
      <c r="I154" s="16"/>
      <c r="J154" s="16"/>
      <c r="K154" s="16"/>
      <c r="L154" s="6"/>
      <c r="M154" s="6"/>
      <c r="N154" s="6"/>
      <c r="O154" s="6"/>
      <c r="P154" s="6"/>
      <c r="Q154" s="6"/>
      <c r="R154" s="6"/>
      <c r="S154" s="6"/>
      <c r="T154" s="6"/>
      <c r="U154" s="6"/>
      <c r="V154" s="6"/>
      <c r="W154" s="6"/>
      <c r="X154" s="6"/>
      <c r="Y154" s="6"/>
      <c r="Z154" s="6"/>
    </row>
    <row r="155" spans="1:26" ht="14.25" customHeight="1">
      <c r="A155" s="16"/>
      <c r="B155" s="16"/>
      <c r="C155" s="16"/>
      <c r="D155" s="16"/>
      <c r="E155" s="16"/>
      <c r="F155" s="16"/>
      <c r="G155" s="16"/>
      <c r="H155" s="16"/>
      <c r="I155" s="16"/>
      <c r="J155" s="16"/>
      <c r="K155" s="16"/>
      <c r="L155" s="6"/>
      <c r="M155" s="6"/>
      <c r="N155" s="6"/>
      <c r="O155" s="6"/>
      <c r="P155" s="6"/>
      <c r="Q155" s="6"/>
      <c r="R155" s="6"/>
      <c r="S155" s="6"/>
      <c r="T155" s="6"/>
      <c r="U155" s="6"/>
      <c r="V155" s="6"/>
      <c r="W155" s="6"/>
      <c r="X155" s="6"/>
      <c r="Y155" s="6"/>
      <c r="Z155" s="6"/>
    </row>
    <row r="156" spans="1:26" ht="14.25" customHeight="1">
      <c r="A156" s="16"/>
      <c r="B156" s="16"/>
      <c r="C156" s="16"/>
      <c r="D156" s="16"/>
      <c r="E156" s="16"/>
      <c r="F156" s="16"/>
      <c r="G156" s="16"/>
      <c r="H156" s="16"/>
      <c r="I156" s="16"/>
      <c r="J156" s="16"/>
      <c r="K156" s="16"/>
      <c r="L156" s="6"/>
      <c r="M156" s="6"/>
      <c r="N156" s="6"/>
      <c r="O156" s="6"/>
      <c r="P156" s="6"/>
      <c r="Q156" s="6"/>
      <c r="R156" s="6"/>
      <c r="S156" s="6"/>
      <c r="T156" s="6"/>
      <c r="U156" s="6"/>
      <c r="V156" s="6"/>
      <c r="W156" s="6"/>
      <c r="X156" s="6"/>
      <c r="Y156" s="6"/>
      <c r="Z156" s="6"/>
    </row>
    <row r="157" spans="1:26" ht="14.25" customHeight="1">
      <c r="A157" s="16"/>
      <c r="B157" s="16"/>
      <c r="C157" s="16"/>
      <c r="D157" s="16"/>
      <c r="E157" s="16"/>
      <c r="F157" s="16"/>
      <c r="G157" s="16"/>
      <c r="H157" s="16"/>
      <c r="I157" s="16"/>
      <c r="J157" s="16"/>
      <c r="K157" s="16"/>
      <c r="L157" s="6"/>
      <c r="M157" s="6"/>
      <c r="N157" s="6"/>
      <c r="O157" s="6"/>
      <c r="P157" s="6"/>
      <c r="Q157" s="6"/>
      <c r="R157" s="6"/>
      <c r="S157" s="6"/>
      <c r="T157" s="6"/>
      <c r="U157" s="6"/>
      <c r="V157" s="6"/>
      <c r="W157" s="6"/>
      <c r="X157" s="6"/>
      <c r="Y157" s="6"/>
      <c r="Z157" s="6"/>
    </row>
    <row r="158" spans="1:26" ht="14.25" customHeight="1">
      <c r="A158" s="16"/>
      <c r="B158" s="16"/>
      <c r="C158" s="16"/>
      <c r="D158" s="16"/>
      <c r="E158" s="16"/>
      <c r="F158" s="16"/>
      <c r="G158" s="16"/>
      <c r="H158" s="16"/>
      <c r="I158" s="16"/>
      <c r="J158" s="16"/>
      <c r="K158" s="16"/>
      <c r="L158" s="6"/>
      <c r="M158" s="6"/>
      <c r="N158" s="6"/>
      <c r="O158" s="6"/>
      <c r="P158" s="6"/>
      <c r="Q158" s="6"/>
      <c r="R158" s="6"/>
      <c r="S158" s="6"/>
      <c r="T158" s="6"/>
      <c r="U158" s="6"/>
      <c r="V158" s="6"/>
      <c r="W158" s="6"/>
      <c r="X158" s="6"/>
      <c r="Y158" s="6"/>
      <c r="Z158" s="6"/>
    </row>
    <row r="159" spans="1:26" ht="14.25" customHeight="1">
      <c r="A159" s="16"/>
      <c r="B159" s="16"/>
      <c r="C159" s="16"/>
      <c r="D159" s="16"/>
      <c r="E159" s="16"/>
      <c r="F159" s="16"/>
      <c r="G159" s="16"/>
      <c r="H159" s="16"/>
      <c r="I159" s="16"/>
      <c r="J159" s="16"/>
      <c r="K159" s="16"/>
      <c r="L159" s="6"/>
      <c r="M159" s="6"/>
      <c r="N159" s="6"/>
      <c r="O159" s="6"/>
      <c r="P159" s="6"/>
      <c r="Q159" s="6"/>
      <c r="R159" s="6"/>
      <c r="S159" s="6"/>
      <c r="T159" s="6"/>
      <c r="U159" s="6"/>
      <c r="V159" s="6"/>
      <c r="W159" s="6"/>
      <c r="X159" s="6"/>
      <c r="Y159" s="6"/>
      <c r="Z159" s="6"/>
    </row>
    <row r="160" spans="1:26" ht="14.25" customHeight="1">
      <c r="A160" s="16"/>
      <c r="B160" s="16"/>
      <c r="C160" s="16"/>
      <c r="D160" s="16"/>
      <c r="E160" s="16"/>
      <c r="F160" s="16"/>
      <c r="G160" s="16"/>
      <c r="H160" s="16"/>
      <c r="I160" s="16"/>
      <c r="J160" s="16"/>
      <c r="K160" s="16"/>
      <c r="L160" s="6"/>
      <c r="M160" s="6"/>
      <c r="N160" s="6"/>
      <c r="O160" s="6"/>
      <c r="P160" s="6"/>
      <c r="Q160" s="6"/>
      <c r="R160" s="6"/>
      <c r="S160" s="6"/>
      <c r="T160" s="6"/>
      <c r="U160" s="6"/>
      <c r="V160" s="6"/>
      <c r="W160" s="6"/>
      <c r="X160" s="6"/>
      <c r="Y160" s="6"/>
      <c r="Z160" s="6"/>
    </row>
    <row r="161" spans="1:26" ht="14.25" customHeight="1">
      <c r="A161" s="16"/>
      <c r="B161" s="16"/>
      <c r="C161" s="16"/>
      <c r="D161" s="16"/>
      <c r="E161" s="16"/>
      <c r="F161" s="16"/>
      <c r="G161" s="16"/>
      <c r="H161" s="16"/>
      <c r="I161" s="16"/>
      <c r="J161" s="16"/>
      <c r="K161" s="16"/>
      <c r="L161" s="6"/>
      <c r="M161" s="6"/>
      <c r="N161" s="6"/>
      <c r="O161" s="6"/>
      <c r="P161" s="6"/>
      <c r="Q161" s="6"/>
      <c r="R161" s="6"/>
      <c r="S161" s="6"/>
      <c r="T161" s="6"/>
      <c r="U161" s="6"/>
      <c r="V161" s="6"/>
      <c r="W161" s="6"/>
      <c r="X161" s="6"/>
      <c r="Y161" s="6"/>
      <c r="Z161" s="6"/>
    </row>
    <row r="162" spans="1:26" ht="14.25" customHeight="1">
      <c r="A162" s="16"/>
      <c r="B162" s="16"/>
      <c r="C162" s="16"/>
      <c r="D162" s="16"/>
      <c r="E162" s="16"/>
      <c r="F162" s="16"/>
      <c r="G162" s="16"/>
      <c r="H162" s="16"/>
      <c r="I162" s="16"/>
      <c r="J162" s="16"/>
      <c r="K162" s="16"/>
      <c r="L162" s="6"/>
      <c r="M162" s="6"/>
      <c r="N162" s="6"/>
      <c r="O162" s="6"/>
      <c r="P162" s="6"/>
      <c r="Q162" s="6"/>
      <c r="R162" s="6"/>
      <c r="S162" s="6"/>
      <c r="T162" s="6"/>
      <c r="U162" s="6"/>
      <c r="V162" s="6"/>
      <c r="W162" s="6"/>
      <c r="X162" s="6"/>
      <c r="Y162" s="6"/>
      <c r="Z162" s="6"/>
    </row>
    <row r="163" spans="1:26" ht="14.25" customHeight="1">
      <c r="A163" s="16"/>
      <c r="B163" s="16"/>
      <c r="C163" s="16"/>
      <c r="D163" s="16"/>
      <c r="E163" s="16"/>
      <c r="F163" s="16"/>
      <c r="G163" s="16"/>
      <c r="H163" s="16"/>
      <c r="I163" s="16"/>
      <c r="J163" s="16"/>
      <c r="K163" s="16"/>
      <c r="L163" s="6"/>
      <c r="M163" s="6"/>
      <c r="N163" s="6"/>
      <c r="O163" s="6"/>
      <c r="P163" s="6"/>
      <c r="Q163" s="6"/>
      <c r="R163" s="6"/>
      <c r="S163" s="6"/>
      <c r="T163" s="6"/>
      <c r="U163" s="6"/>
      <c r="V163" s="6"/>
      <c r="W163" s="6"/>
      <c r="X163" s="6"/>
      <c r="Y163" s="6"/>
      <c r="Z163" s="6"/>
    </row>
    <row r="164" spans="1:26" ht="14.25" customHeight="1">
      <c r="A164" s="16"/>
      <c r="B164" s="16"/>
      <c r="C164" s="16"/>
      <c r="D164" s="16"/>
      <c r="E164" s="16"/>
      <c r="F164" s="16"/>
      <c r="G164" s="16"/>
      <c r="H164" s="16"/>
      <c r="I164" s="16"/>
      <c r="J164" s="16"/>
      <c r="K164" s="16"/>
      <c r="L164" s="6"/>
      <c r="M164" s="6"/>
      <c r="N164" s="6"/>
      <c r="O164" s="6"/>
      <c r="P164" s="6"/>
      <c r="Q164" s="6"/>
      <c r="R164" s="6"/>
      <c r="S164" s="6"/>
      <c r="T164" s="6"/>
      <c r="U164" s="6"/>
      <c r="V164" s="6"/>
      <c r="W164" s="6"/>
      <c r="X164" s="6"/>
      <c r="Y164" s="6"/>
      <c r="Z164" s="6"/>
    </row>
    <row r="165" spans="1:26" ht="14.25" customHeight="1">
      <c r="A165" s="16"/>
      <c r="B165" s="16"/>
      <c r="C165" s="16"/>
      <c r="D165" s="16"/>
      <c r="E165" s="16"/>
      <c r="F165" s="16"/>
      <c r="G165" s="16"/>
      <c r="H165" s="16"/>
      <c r="I165" s="16"/>
      <c r="J165" s="16"/>
      <c r="K165" s="16"/>
      <c r="L165" s="6"/>
      <c r="M165" s="6"/>
      <c r="N165" s="6"/>
      <c r="O165" s="6"/>
      <c r="P165" s="6"/>
      <c r="Q165" s="6"/>
      <c r="R165" s="6"/>
      <c r="S165" s="6"/>
      <c r="T165" s="6"/>
      <c r="U165" s="6"/>
      <c r="V165" s="6"/>
      <c r="W165" s="6"/>
      <c r="X165" s="6"/>
      <c r="Y165" s="6"/>
      <c r="Z165" s="6"/>
    </row>
    <row r="166" spans="1:26" ht="14.25" customHeight="1">
      <c r="A166" s="16"/>
      <c r="B166" s="16"/>
      <c r="C166" s="16"/>
      <c r="D166" s="16"/>
      <c r="E166" s="16"/>
      <c r="F166" s="16"/>
      <c r="G166" s="16"/>
      <c r="H166" s="16"/>
      <c r="I166" s="16"/>
      <c r="J166" s="16"/>
      <c r="K166" s="16"/>
      <c r="L166" s="6"/>
      <c r="M166" s="6"/>
      <c r="N166" s="6"/>
      <c r="O166" s="6"/>
      <c r="P166" s="6"/>
      <c r="Q166" s="6"/>
      <c r="R166" s="6"/>
      <c r="S166" s="6"/>
      <c r="T166" s="6"/>
      <c r="U166" s="6"/>
      <c r="V166" s="6"/>
      <c r="W166" s="6"/>
      <c r="X166" s="6"/>
      <c r="Y166" s="6"/>
      <c r="Z166" s="6"/>
    </row>
    <row r="167" spans="1:26" ht="14.25" customHeight="1">
      <c r="A167" s="16"/>
      <c r="B167" s="16"/>
      <c r="C167" s="16"/>
      <c r="D167" s="16"/>
      <c r="E167" s="16"/>
      <c r="F167" s="16"/>
      <c r="G167" s="16"/>
      <c r="H167" s="16"/>
      <c r="I167" s="16"/>
      <c r="J167" s="16"/>
      <c r="K167" s="16"/>
      <c r="L167" s="6"/>
      <c r="M167" s="6"/>
      <c r="N167" s="6"/>
      <c r="O167" s="6"/>
      <c r="P167" s="6"/>
      <c r="Q167" s="6"/>
      <c r="R167" s="6"/>
      <c r="S167" s="6"/>
      <c r="T167" s="6"/>
      <c r="U167" s="6"/>
      <c r="V167" s="6"/>
      <c r="W167" s="6"/>
      <c r="X167" s="6"/>
      <c r="Y167" s="6"/>
      <c r="Z167" s="6"/>
    </row>
    <row r="168" spans="1:26" ht="14.25" customHeight="1">
      <c r="A168" s="16"/>
      <c r="B168" s="16"/>
      <c r="C168" s="16"/>
      <c r="D168" s="16"/>
      <c r="E168" s="16"/>
      <c r="F168" s="16"/>
      <c r="G168" s="16"/>
      <c r="H168" s="16"/>
      <c r="I168" s="16"/>
      <c r="J168" s="16"/>
      <c r="K168" s="16"/>
      <c r="L168" s="6"/>
      <c r="M168" s="6"/>
      <c r="N168" s="6"/>
      <c r="O168" s="6"/>
      <c r="P168" s="6"/>
      <c r="Q168" s="6"/>
      <c r="R168" s="6"/>
      <c r="S168" s="6"/>
      <c r="T168" s="6"/>
      <c r="U168" s="6"/>
      <c r="V168" s="6"/>
      <c r="W168" s="6"/>
      <c r="X168" s="6"/>
      <c r="Y168" s="6"/>
      <c r="Z168" s="6"/>
    </row>
    <row r="169" spans="1:26" ht="14.25" customHeight="1">
      <c r="A169" s="16"/>
      <c r="B169" s="16"/>
      <c r="C169" s="16"/>
      <c r="D169" s="16"/>
      <c r="E169" s="16"/>
      <c r="F169" s="16"/>
      <c r="G169" s="16"/>
      <c r="H169" s="16"/>
      <c r="I169" s="16"/>
      <c r="J169" s="16"/>
      <c r="K169" s="16"/>
      <c r="L169" s="6"/>
      <c r="M169" s="6"/>
      <c r="N169" s="6"/>
      <c r="O169" s="6"/>
      <c r="P169" s="6"/>
      <c r="Q169" s="6"/>
      <c r="R169" s="6"/>
      <c r="S169" s="6"/>
      <c r="T169" s="6"/>
      <c r="U169" s="6"/>
      <c r="V169" s="6"/>
      <c r="W169" s="6"/>
      <c r="X169" s="6"/>
      <c r="Y169" s="6"/>
      <c r="Z169" s="6"/>
    </row>
    <row r="170" spans="1:26" ht="14.25" customHeight="1">
      <c r="A170" s="16"/>
      <c r="B170" s="16"/>
      <c r="C170" s="16"/>
      <c r="D170" s="16"/>
      <c r="E170" s="16"/>
      <c r="F170" s="16"/>
      <c r="G170" s="16"/>
      <c r="H170" s="16"/>
      <c r="I170" s="16"/>
      <c r="J170" s="16"/>
      <c r="K170" s="16"/>
      <c r="L170" s="6"/>
      <c r="M170" s="6"/>
      <c r="N170" s="6"/>
      <c r="O170" s="6"/>
      <c r="P170" s="6"/>
      <c r="Q170" s="6"/>
      <c r="R170" s="6"/>
      <c r="S170" s="6"/>
      <c r="T170" s="6"/>
      <c r="U170" s="6"/>
      <c r="V170" s="6"/>
      <c r="W170" s="6"/>
      <c r="X170" s="6"/>
      <c r="Y170" s="6"/>
      <c r="Z170" s="6"/>
    </row>
    <row r="171" spans="1:26" ht="14.25" customHeight="1">
      <c r="A171" s="16"/>
      <c r="B171" s="16"/>
      <c r="C171" s="16"/>
      <c r="D171" s="16"/>
      <c r="E171" s="16"/>
      <c r="F171" s="16"/>
      <c r="G171" s="16"/>
      <c r="H171" s="16"/>
      <c r="I171" s="16"/>
      <c r="J171" s="16"/>
      <c r="K171" s="16"/>
      <c r="L171" s="6"/>
      <c r="M171" s="6"/>
      <c r="N171" s="6"/>
      <c r="O171" s="6"/>
      <c r="P171" s="6"/>
      <c r="Q171" s="6"/>
      <c r="R171" s="6"/>
      <c r="S171" s="6"/>
      <c r="T171" s="6"/>
      <c r="U171" s="6"/>
      <c r="V171" s="6"/>
      <c r="W171" s="6"/>
      <c r="X171" s="6"/>
      <c r="Y171" s="6"/>
      <c r="Z171" s="6"/>
    </row>
    <row r="172" spans="1:26" ht="14.25" customHeight="1">
      <c r="A172" s="16"/>
      <c r="B172" s="16"/>
      <c r="C172" s="16"/>
      <c r="D172" s="16"/>
      <c r="E172" s="16"/>
      <c r="F172" s="16"/>
      <c r="G172" s="16"/>
      <c r="H172" s="16"/>
      <c r="I172" s="16"/>
      <c r="J172" s="16"/>
      <c r="K172" s="16"/>
      <c r="L172" s="6"/>
      <c r="M172" s="6"/>
      <c r="N172" s="6"/>
      <c r="O172" s="6"/>
      <c r="P172" s="6"/>
      <c r="Q172" s="6"/>
      <c r="R172" s="6"/>
      <c r="S172" s="6"/>
      <c r="T172" s="6"/>
      <c r="U172" s="6"/>
      <c r="V172" s="6"/>
      <c r="W172" s="6"/>
      <c r="X172" s="6"/>
      <c r="Y172" s="6"/>
      <c r="Z172" s="6"/>
    </row>
    <row r="173" spans="1:26" ht="14.25" customHeight="1">
      <c r="A173" s="16"/>
      <c r="B173" s="16"/>
      <c r="C173" s="16"/>
      <c r="D173" s="16"/>
      <c r="E173" s="16"/>
      <c r="F173" s="16"/>
      <c r="G173" s="16"/>
      <c r="H173" s="16"/>
      <c r="I173" s="16"/>
      <c r="J173" s="16"/>
      <c r="K173" s="16"/>
      <c r="L173" s="6"/>
      <c r="M173" s="6"/>
      <c r="N173" s="6"/>
      <c r="O173" s="6"/>
      <c r="P173" s="6"/>
      <c r="Q173" s="6"/>
      <c r="R173" s="6"/>
      <c r="S173" s="6"/>
      <c r="T173" s="6"/>
      <c r="U173" s="6"/>
      <c r="V173" s="6"/>
      <c r="W173" s="6"/>
      <c r="X173" s="6"/>
      <c r="Y173" s="6"/>
      <c r="Z173" s="6"/>
    </row>
    <row r="174" spans="1:26" ht="14.25" customHeight="1">
      <c r="A174" s="16"/>
      <c r="B174" s="16"/>
      <c r="C174" s="16"/>
      <c r="D174" s="16"/>
      <c r="E174" s="16"/>
      <c r="F174" s="16"/>
      <c r="G174" s="16"/>
      <c r="H174" s="16"/>
      <c r="I174" s="16"/>
      <c r="J174" s="16"/>
      <c r="K174" s="16"/>
      <c r="L174" s="6"/>
      <c r="M174" s="6"/>
      <c r="N174" s="6"/>
      <c r="O174" s="6"/>
      <c r="P174" s="6"/>
      <c r="Q174" s="6"/>
      <c r="R174" s="6"/>
      <c r="S174" s="6"/>
      <c r="T174" s="6"/>
      <c r="U174" s="6"/>
      <c r="V174" s="6"/>
      <c r="W174" s="6"/>
      <c r="X174" s="6"/>
      <c r="Y174" s="6"/>
      <c r="Z174" s="6"/>
    </row>
    <row r="175" spans="1:26" ht="14.25" customHeight="1">
      <c r="A175" s="16"/>
      <c r="B175" s="16"/>
      <c r="C175" s="16"/>
      <c r="D175" s="16"/>
      <c r="E175" s="16"/>
      <c r="F175" s="16"/>
      <c r="G175" s="16"/>
      <c r="H175" s="16"/>
      <c r="I175" s="16"/>
      <c r="J175" s="16"/>
      <c r="K175" s="16"/>
      <c r="L175" s="6"/>
      <c r="M175" s="6"/>
      <c r="N175" s="6"/>
      <c r="O175" s="6"/>
      <c r="P175" s="6"/>
      <c r="Q175" s="6"/>
      <c r="R175" s="6"/>
      <c r="S175" s="6"/>
      <c r="T175" s="6"/>
      <c r="U175" s="6"/>
      <c r="V175" s="6"/>
      <c r="W175" s="6"/>
      <c r="X175" s="6"/>
      <c r="Y175" s="6"/>
      <c r="Z175" s="6"/>
    </row>
    <row r="176" spans="1:26" ht="14.25" customHeight="1">
      <c r="A176" s="16"/>
      <c r="B176" s="16"/>
      <c r="C176" s="16"/>
      <c r="D176" s="16"/>
      <c r="E176" s="16"/>
      <c r="F176" s="16"/>
      <c r="G176" s="16"/>
      <c r="H176" s="16"/>
      <c r="I176" s="16"/>
      <c r="J176" s="16"/>
      <c r="K176" s="16"/>
      <c r="L176" s="6"/>
      <c r="M176" s="6"/>
      <c r="N176" s="6"/>
      <c r="O176" s="6"/>
      <c r="P176" s="6"/>
      <c r="Q176" s="6"/>
      <c r="R176" s="6"/>
      <c r="S176" s="6"/>
      <c r="T176" s="6"/>
      <c r="U176" s="6"/>
      <c r="V176" s="6"/>
      <c r="W176" s="6"/>
      <c r="X176" s="6"/>
      <c r="Y176" s="6"/>
      <c r="Z176" s="6"/>
    </row>
    <row r="177" spans="1:26" ht="14.25" customHeight="1">
      <c r="A177" s="16"/>
      <c r="B177" s="16"/>
      <c r="C177" s="16"/>
      <c r="D177" s="16"/>
      <c r="E177" s="16"/>
      <c r="F177" s="16"/>
      <c r="G177" s="16"/>
      <c r="H177" s="16"/>
      <c r="I177" s="16"/>
      <c r="J177" s="16"/>
      <c r="K177" s="16"/>
      <c r="L177" s="6"/>
      <c r="M177" s="6"/>
      <c r="N177" s="6"/>
      <c r="O177" s="6"/>
      <c r="P177" s="6"/>
      <c r="Q177" s="6"/>
      <c r="R177" s="6"/>
      <c r="S177" s="6"/>
      <c r="T177" s="6"/>
      <c r="U177" s="6"/>
      <c r="V177" s="6"/>
      <c r="W177" s="6"/>
      <c r="X177" s="6"/>
      <c r="Y177" s="6"/>
      <c r="Z177" s="6"/>
    </row>
    <row r="178" spans="1:26" ht="14.25" customHeight="1">
      <c r="A178" s="16"/>
      <c r="B178" s="16"/>
      <c r="C178" s="16"/>
      <c r="D178" s="16"/>
      <c r="E178" s="16"/>
      <c r="F178" s="16"/>
      <c r="G178" s="16"/>
      <c r="H178" s="16"/>
      <c r="I178" s="16"/>
      <c r="J178" s="16"/>
      <c r="K178" s="16"/>
      <c r="L178" s="6"/>
      <c r="M178" s="6"/>
      <c r="N178" s="6"/>
      <c r="O178" s="6"/>
      <c r="P178" s="6"/>
      <c r="Q178" s="6"/>
      <c r="R178" s="6"/>
      <c r="S178" s="6"/>
      <c r="T178" s="6"/>
      <c r="U178" s="6"/>
      <c r="V178" s="6"/>
      <c r="W178" s="6"/>
      <c r="X178" s="6"/>
      <c r="Y178" s="6"/>
      <c r="Z178" s="6"/>
    </row>
    <row r="179" spans="1:26" ht="14.25" customHeight="1">
      <c r="A179" s="16"/>
      <c r="B179" s="16"/>
      <c r="C179" s="16"/>
      <c r="D179" s="16"/>
      <c r="E179" s="16"/>
      <c r="F179" s="16"/>
      <c r="G179" s="16"/>
      <c r="H179" s="16"/>
      <c r="I179" s="16"/>
      <c r="J179" s="16"/>
      <c r="K179" s="16"/>
      <c r="L179" s="6"/>
      <c r="M179" s="6"/>
      <c r="N179" s="6"/>
      <c r="O179" s="6"/>
      <c r="P179" s="6"/>
      <c r="Q179" s="6"/>
      <c r="R179" s="6"/>
      <c r="S179" s="6"/>
      <c r="T179" s="6"/>
      <c r="U179" s="6"/>
      <c r="V179" s="6"/>
      <c r="W179" s="6"/>
      <c r="X179" s="6"/>
      <c r="Y179" s="6"/>
      <c r="Z179" s="6"/>
    </row>
    <row r="180" spans="1:26" ht="14.25" customHeight="1">
      <c r="A180" s="16"/>
      <c r="B180" s="16"/>
      <c r="C180" s="16"/>
      <c r="D180" s="16"/>
      <c r="E180" s="16"/>
      <c r="F180" s="16"/>
      <c r="G180" s="16"/>
      <c r="H180" s="16"/>
      <c r="I180" s="16"/>
      <c r="J180" s="16"/>
      <c r="K180" s="16"/>
      <c r="L180" s="6"/>
      <c r="M180" s="6"/>
      <c r="N180" s="6"/>
      <c r="O180" s="6"/>
      <c r="P180" s="6"/>
      <c r="Q180" s="6"/>
      <c r="R180" s="6"/>
      <c r="S180" s="6"/>
      <c r="T180" s="6"/>
      <c r="U180" s="6"/>
      <c r="V180" s="6"/>
      <c r="W180" s="6"/>
      <c r="X180" s="6"/>
      <c r="Y180" s="6"/>
      <c r="Z180" s="6"/>
    </row>
    <row r="181" spans="1:26" ht="14.25" customHeight="1">
      <c r="A181" s="16"/>
      <c r="B181" s="16"/>
      <c r="C181" s="16"/>
      <c r="D181" s="16"/>
      <c r="E181" s="16"/>
      <c r="F181" s="16"/>
      <c r="G181" s="16"/>
      <c r="H181" s="16"/>
      <c r="I181" s="16"/>
      <c r="J181" s="16"/>
      <c r="K181" s="16"/>
      <c r="L181" s="6"/>
      <c r="M181" s="6"/>
      <c r="N181" s="6"/>
      <c r="O181" s="6"/>
      <c r="P181" s="6"/>
      <c r="Q181" s="6"/>
      <c r="R181" s="6"/>
      <c r="S181" s="6"/>
      <c r="T181" s="6"/>
      <c r="U181" s="6"/>
      <c r="V181" s="6"/>
      <c r="W181" s="6"/>
      <c r="X181" s="6"/>
      <c r="Y181" s="6"/>
      <c r="Z181" s="6"/>
    </row>
    <row r="182" spans="1:26" ht="14.25" customHeight="1">
      <c r="A182" s="16"/>
      <c r="B182" s="16"/>
      <c r="C182" s="16"/>
      <c r="D182" s="16"/>
      <c r="E182" s="16"/>
      <c r="F182" s="16"/>
      <c r="G182" s="16"/>
      <c r="H182" s="16"/>
      <c r="I182" s="16"/>
      <c r="J182" s="16"/>
      <c r="K182" s="16"/>
      <c r="L182" s="6"/>
      <c r="M182" s="6"/>
      <c r="N182" s="6"/>
      <c r="O182" s="6"/>
      <c r="P182" s="6"/>
      <c r="Q182" s="6"/>
      <c r="R182" s="6"/>
      <c r="S182" s="6"/>
      <c r="T182" s="6"/>
      <c r="U182" s="6"/>
      <c r="V182" s="6"/>
      <c r="W182" s="6"/>
      <c r="X182" s="6"/>
      <c r="Y182" s="6"/>
      <c r="Z182" s="6"/>
    </row>
    <row r="183" spans="1:26" ht="14.25" customHeight="1">
      <c r="A183" s="16"/>
      <c r="B183" s="16"/>
      <c r="C183" s="16"/>
      <c r="D183" s="16"/>
      <c r="E183" s="16"/>
      <c r="F183" s="16"/>
      <c r="G183" s="16"/>
      <c r="H183" s="16"/>
      <c r="I183" s="16"/>
      <c r="J183" s="16"/>
      <c r="K183" s="16"/>
      <c r="L183" s="6"/>
      <c r="M183" s="6"/>
      <c r="N183" s="6"/>
      <c r="O183" s="6"/>
      <c r="P183" s="6"/>
      <c r="Q183" s="6"/>
      <c r="R183" s="6"/>
      <c r="S183" s="6"/>
      <c r="T183" s="6"/>
      <c r="U183" s="6"/>
      <c r="V183" s="6"/>
      <c r="W183" s="6"/>
      <c r="X183" s="6"/>
      <c r="Y183" s="6"/>
      <c r="Z183" s="6"/>
    </row>
    <row r="184" spans="1:26" ht="14.25" customHeight="1">
      <c r="A184" s="16"/>
      <c r="B184" s="16"/>
      <c r="C184" s="16"/>
      <c r="D184" s="16"/>
      <c r="E184" s="16"/>
      <c r="F184" s="16"/>
      <c r="G184" s="16"/>
      <c r="H184" s="16"/>
      <c r="I184" s="16"/>
      <c r="J184" s="16"/>
      <c r="K184" s="16"/>
      <c r="L184" s="6"/>
      <c r="M184" s="6"/>
      <c r="N184" s="6"/>
      <c r="O184" s="6"/>
      <c r="P184" s="6"/>
      <c r="Q184" s="6"/>
      <c r="R184" s="6"/>
      <c r="S184" s="6"/>
      <c r="T184" s="6"/>
      <c r="U184" s="6"/>
      <c r="V184" s="6"/>
      <c r="W184" s="6"/>
      <c r="X184" s="6"/>
      <c r="Y184" s="6"/>
      <c r="Z184" s="6"/>
    </row>
    <row r="185" spans="1:26" ht="14.25" customHeight="1">
      <c r="A185" s="16"/>
      <c r="B185" s="16"/>
      <c r="C185" s="16"/>
      <c r="D185" s="16"/>
      <c r="E185" s="16"/>
      <c r="F185" s="16"/>
      <c r="G185" s="16"/>
      <c r="H185" s="16"/>
      <c r="I185" s="16"/>
      <c r="J185" s="16"/>
      <c r="K185" s="16"/>
      <c r="L185" s="6"/>
      <c r="M185" s="6"/>
      <c r="N185" s="6"/>
      <c r="O185" s="6"/>
      <c r="P185" s="6"/>
      <c r="Q185" s="6"/>
      <c r="R185" s="6"/>
      <c r="S185" s="6"/>
      <c r="T185" s="6"/>
      <c r="U185" s="6"/>
      <c r="V185" s="6"/>
      <c r="W185" s="6"/>
      <c r="X185" s="6"/>
      <c r="Y185" s="6"/>
      <c r="Z185" s="6"/>
    </row>
    <row r="186" spans="1:26" ht="14.25" customHeight="1">
      <c r="A186" s="16"/>
      <c r="B186" s="16"/>
      <c r="C186" s="16"/>
      <c r="D186" s="16"/>
      <c r="E186" s="16"/>
      <c r="F186" s="16"/>
      <c r="G186" s="16"/>
      <c r="H186" s="16"/>
      <c r="I186" s="16"/>
      <c r="J186" s="16"/>
      <c r="K186" s="16"/>
      <c r="L186" s="6"/>
      <c r="M186" s="6"/>
      <c r="N186" s="6"/>
      <c r="O186" s="6"/>
      <c r="P186" s="6"/>
      <c r="Q186" s="6"/>
      <c r="R186" s="6"/>
      <c r="S186" s="6"/>
      <c r="T186" s="6"/>
      <c r="U186" s="6"/>
      <c r="V186" s="6"/>
      <c r="W186" s="6"/>
      <c r="X186" s="6"/>
      <c r="Y186" s="6"/>
      <c r="Z186" s="6"/>
    </row>
    <row r="187" spans="1:26" ht="14.25" customHeight="1">
      <c r="A187" s="16"/>
      <c r="B187" s="16"/>
      <c r="C187" s="16"/>
      <c r="D187" s="16"/>
      <c r="E187" s="16"/>
      <c r="F187" s="16"/>
      <c r="G187" s="16"/>
      <c r="H187" s="16"/>
      <c r="I187" s="16"/>
      <c r="J187" s="16"/>
      <c r="K187" s="16"/>
      <c r="L187" s="6"/>
      <c r="M187" s="6"/>
      <c r="N187" s="6"/>
      <c r="O187" s="6"/>
      <c r="P187" s="6"/>
      <c r="Q187" s="6"/>
      <c r="R187" s="6"/>
      <c r="S187" s="6"/>
      <c r="T187" s="6"/>
      <c r="U187" s="6"/>
      <c r="V187" s="6"/>
      <c r="W187" s="6"/>
      <c r="X187" s="6"/>
      <c r="Y187" s="6"/>
      <c r="Z187" s="6"/>
    </row>
    <row r="188" spans="1:26" ht="14.25" customHeight="1">
      <c r="A188" s="16"/>
      <c r="B188" s="16"/>
      <c r="C188" s="16"/>
      <c r="D188" s="16"/>
      <c r="E188" s="16"/>
      <c r="F188" s="16"/>
      <c r="G188" s="16"/>
      <c r="H188" s="16"/>
      <c r="I188" s="16"/>
      <c r="J188" s="16"/>
      <c r="K188" s="16"/>
      <c r="L188" s="6"/>
      <c r="M188" s="6"/>
      <c r="N188" s="6"/>
      <c r="O188" s="6"/>
      <c r="P188" s="6"/>
      <c r="Q188" s="6"/>
      <c r="R188" s="6"/>
      <c r="S188" s="6"/>
      <c r="T188" s="6"/>
      <c r="U188" s="6"/>
      <c r="V188" s="6"/>
      <c r="W188" s="6"/>
      <c r="X188" s="6"/>
      <c r="Y188" s="6"/>
      <c r="Z188" s="6"/>
    </row>
    <row r="189" spans="1:26" ht="14.25" customHeight="1">
      <c r="A189" s="16"/>
      <c r="B189" s="16"/>
      <c r="C189" s="16"/>
      <c r="D189" s="16"/>
      <c r="E189" s="16"/>
      <c r="F189" s="16"/>
      <c r="G189" s="16"/>
      <c r="H189" s="16"/>
      <c r="I189" s="16"/>
      <c r="J189" s="16"/>
      <c r="K189" s="16"/>
      <c r="L189" s="6"/>
      <c r="M189" s="6"/>
      <c r="N189" s="6"/>
      <c r="O189" s="6"/>
      <c r="P189" s="6"/>
      <c r="Q189" s="6"/>
      <c r="R189" s="6"/>
      <c r="S189" s="6"/>
      <c r="T189" s="6"/>
      <c r="U189" s="6"/>
      <c r="V189" s="6"/>
      <c r="W189" s="6"/>
      <c r="X189" s="6"/>
      <c r="Y189" s="6"/>
      <c r="Z189" s="6"/>
    </row>
    <row r="190" spans="1:26" ht="14.25" customHeight="1">
      <c r="A190" s="16"/>
      <c r="B190" s="16"/>
      <c r="C190" s="16"/>
      <c r="D190" s="16"/>
      <c r="E190" s="16"/>
      <c r="F190" s="16"/>
      <c r="G190" s="16"/>
      <c r="H190" s="16"/>
      <c r="I190" s="16"/>
      <c r="J190" s="16"/>
      <c r="K190" s="16"/>
      <c r="L190" s="6"/>
      <c r="M190" s="6"/>
      <c r="N190" s="6"/>
      <c r="O190" s="6"/>
      <c r="P190" s="6"/>
      <c r="Q190" s="6"/>
      <c r="R190" s="6"/>
      <c r="S190" s="6"/>
      <c r="T190" s="6"/>
      <c r="U190" s="6"/>
      <c r="V190" s="6"/>
      <c r="W190" s="6"/>
      <c r="X190" s="6"/>
      <c r="Y190" s="6"/>
      <c r="Z190" s="6"/>
    </row>
    <row r="191" spans="1:26" ht="14.25" customHeight="1">
      <c r="A191" s="16"/>
      <c r="B191" s="16"/>
      <c r="C191" s="16"/>
      <c r="D191" s="16"/>
      <c r="E191" s="16"/>
      <c r="F191" s="16"/>
      <c r="G191" s="16"/>
      <c r="H191" s="16"/>
      <c r="I191" s="16"/>
      <c r="J191" s="16"/>
      <c r="K191" s="16"/>
      <c r="L191" s="6"/>
      <c r="M191" s="6"/>
      <c r="N191" s="6"/>
      <c r="O191" s="6"/>
      <c r="P191" s="6"/>
      <c r="Q191" s="6"/>
      <c r="R191" s="6"/>
      <c r="S191" s="6"/>
      <c r="T191" s="6"/>
      <c r="U191" s="6"/>
      <c r="V191" s="6"/>
      <c r="W191" s="6"/>
      <c r="X191" s="6"/>
      <c r="Y191" s="6"/>
      <c r="Z191" s="6"/>
    </row>
    <row r="192" spans="1:26" ht="14.25" customHeight="1">
      <c r="A192" s="16"/>
      <c r="B192" s="16"/>
      <c r="C192" s="16"/>
      <c r="D192" s="16"/>
      <c r="E192" s="16"/>
      <c r="F192" s="16"/>
      <c r="G192" s="16"/>
      <c r="H192" s="16"/>
      <c r="I192" s="16"/>
      <c r="J192" s="16"/>
      <c r="K192" s="16"/>
      <c r="L192" s="6"/>
      <c r="M192" s="6"/>
      <c r="N192" s="6"/>
      <c r="O192" s="6"/>
      <c r="P192" s="6"/>
      <c r="Q192" s="6"/>
      <c r="R192" s="6"/>
      <c r="S192" s="6"/>
      <c r="T192" s="6"/>
      <c r="U192" s="6"/>
      <c r="V192" s="6"/>
      <c r="W192" s="6"/>
      <c r="X192" s="6"/>
      <c r="Y192" s="6"/>
      <c r="Z192" s="6"/>
    </row>
    <row r="193" spans="1:26" ht="14.25" customHeight="1">
      <c r="A193" s="16"/>
      <c r="B193" s="16"/>
      <c r="C193" s="16"/>
      <c r="D193" s="16"/>
      <c r="E193" s="16"/>
      <c r="F193" s="16"/>
      <c r="G193" s="16"/>
      <c r="H193" s="16"/>
      <c r="I193" s="16"/>
      <c r="J193" s="16"/>
      <c r="K193" s="16"/>
      <c r="L193" s="6"/>
      <c r="M193" s="6"/>
      <c r="N193" s="6"/>
      <c r="O193" s="6"/>
      <c r="P193" s="6"/>
      <c r="Q193" s="6"/>
      <c r="R193" s="6"/>
      <c r="S193" s="6"/>
      <c r="T193" s="6"/>
      <c r="U193" s="6"/>
      <c r="V193" s="6"/>
      <c r="W193" s="6"/>
      <c r="X193" s="6"/>
      <c r="Y193" s="6"/>
      <c r="Z193" s="6"/>
    </row>
    <row r="194" spans="1:26" ht="14.25" customHeight="1">
      <c r="A194" s="16"/>
      <c r="B194" s="16"/>
      <c r="C194" s="16"/>
      <c r="D194" s="16"/>
      <c r="E194" s="16"/>
      <c r="F194" s="16"/>
      <c r="G194" s="16"/>
      <c r="H194" s="16"/>
      <c r="I194" s="16"/>
      <c r="J194" s="16"/>
      <c r="K194" s="16"/>
      <c r="L194" s="6"/>
      <c r="M194" s="6"/>
      <c r="N194" s="6"/>
      <c r="O194" s="6"/>
      <c r="P194" s="6"/>
      <c r="Q194" s="6"/>
      <c r="R194" s="6"/>
      <c r="S194" s="6"/>
      <c r="T194" s="6"/>
      <c r="U194" s="6"/>
      <c r="V194" s="6"/>
      <c r="W194" s="6"/>
      <c r="X194" s="6"/>
      <c r="Y194" s="6"/>
      <c r="Z194" s="6"/>
    </row>
    <row r="195" spans="1:26" ht="14.25" customHeight="1">
      <c r="A195" s="16"/>
      <c r="B195" s="16"/>
      <c r="C195" s="16"/>
      <c r="D195" s="16"/>
      <c r="E195" s="16"/>
      <c r="F195" s="16"/>
      <c r="G195" s="16"/>
      <c r="H195" s="16"/>
      <c r="I195" s="16"/>
      <c r="J195" s="16"/>
      <c r="K195" s="16"/>
      <c r="L195" s="6"/>
      <c r="M195" s="6"/>
      <c r="N195" s="6"/>
      <c r="O195" s="6"/>
      <c r="P195" s="6"/>
      <c r="Q195" s="6"/>
      <c r="R195" s="6"/>
      <c r="S195" s="6"/>
      <c r="T195" s="6"/>
      <c r="U195" s="6"/>
      <c r="V195" s="6"/>
      <c r="W195" s="6"/>
      <c r="X195" s="6"/>
      <c r="Y195" s="6"/>
      <c r="Z195" s="6"/>
    </row>
    <row r="196" spans="1:26" ht="14.25" customHeight="1">
      <c r="A196" s="16"/>
      <c r="B196" s="16"/>
      <c r="C196" s="16"/>
      <c r="D196" s="16"/>
      <c r="E196" s="16"/>
      <c r="F196" s="16"/>
      <c r="G196" s="16"/>
      <c r="H196" s="16"/>
      <c r="I196" s="16"/>
      <c r="J196" s="16"/>
      <c r="K196" s="16"/>
      <c r="L196" s="6"/>
      <c r="M196" s="6"/>
      <c r="N196" s="6"/>
      <c r="O196" s="6"/>
      <c r="P196" s="6"/>
      <c r="Q196" s="6"/>
      <c r="R196" s="6"/>
      <c r="S196" s="6"/>
      <c r="T196" s="6"/>
      <c r="U196" s="6"/>
      <c r="V196" s="6"/>
      <c r="W196" s="6"/>
      <c r="X196" s="6"/>
      <c r="Y196" s="6"/>
      <c r="Z196" s="6"/>
    </row>
    <row r="197" spans="1:26" ht="14.25" customHeight="1">
      <c r="A197" s="16"/>
      <c r="B197" s="16"/>
      <c r="C197" s="16"/>
      <c r="D197" s="16"/>
      <c r="E197" s="16"/>
      <c r="F197" s="16"/>
      <c r="G197" s="16"/>
      <c r="H197" s="16"/>
      <c r="I197" s="16"/>
      <c r="J197" s="16"/>
      <c r="K197" s="16"/>
      <c r="L197" s="6"/>
      <c r="M197" s="6"/>
      <c r="N197" s="6"/>
      <c r="O197" s="6"/>
      <c r="P197" s="6"/>
      <c r="Q197" s="6"/>
      <c r="R197" s="6"/>
      <c r="S197" s="6"/>
      <c r="T197" s="6"/>
      <c r="U197" s="6"/>
      <c r="V197" s="6"/>
      <c r="W197" s="6"/>
      <c r="X197" s="6"/>
      <c r="Y197" s="6"/>
      <c r="Z197" s="6"/>
    </row>
    <row r="198" spans="1:26" ht="14.25" customHeight="1">
      <c r="A198" s="16"/>
      <c r="B198" s="16"/>
      <c r="C198" s="16"/>
      <c r="D198" s="16"/>
      <c r="E198" s="16"/>
      <c r="F198" s="16"/>
      <c r="G198" s="16"/>
      <c r="H198" s="16"/>
      <c r="I198" s="16"/>
      <c r="J198" s="16"/>
      <c r="K198" s="16"/>
      <c r="L198" s="6"/>
      <c r="M198" s="6"/>
      <c r="N198" s="6"/>
      <c r="O198" s="6"/>
      <c r="P198" s="6"/>
      <c r="Q198" s="6"/>
      <c r="R198" s="6"/>
      <c r="S198" s="6"/>
      <c r="T198" s="6"/>
      <c r="U198" s="6"/>
      <c r="V198" s="6"/>
      <c r="W198" s="6"/>
      <c r="X198" s="6"/>
      <c r="Y198" s="6"/>
      <c r="Z198" s="6"/>
    </row>
    <row r="199" spans="1:26" ht="14.25" customHeight="1">
      <c r="A199" s="16"/>
      <c r="B199" s="16"/>
      <c r="C199" s="16"/>
      <c r="D199" s="16"/>
      <c r="E199" s="16"/>
      <c r="F199" s="16"/>
      <c r="G199" s="16"/>
      <c r="H199" s="16"/>
      <c r="I199" s="16"/>
      <c r="J199" s="16"/>
      <c r="K199" s="16"/>
      <c r="L199" s="6"/>
      <c r="M199" s="6"/>
      <c r="N199" s="6"/>
      <c r="O199" s="6"/>
      <c r="P199" s="6"/>
      <c r="Q199" s="6"/>
      <c r="R199" s="6"/>
      <c r="S199" s="6"/>
      <c r="T199" s="6"/>
      <c r="U199" s="6"/>
      <c r="V199" s="6"/>
      <c r="W199" s="6"/>
      <c r="X199" s="6"/>
      <c r="Y199" s="6"/>
      <c r="Z199" s="6"/>
    </row>
    <row r="200" spans="1:26" ht="14.25" customHeight="1">
      <c r="A200" s="16"/>
      <c r="B200" s="16"/>
      <c r="C200" s="16"/>
      <c r="D200" s="16"/>
      <c r="E200" s="16"/>
      <c r="F200" s="16"/>
      <c r="G200" s="16"/>
      <c r="H200" s="16"/>
      <c r="I200" s="16"/>
      <c r="J200" s="16"/>
      <c r="K200" s="16"/>
      <c r="L200" s="6"/>
      <c r="M200" s="6"/>
      <c r="N200" s="6"/>
      <c r="O200" s="6"/>
      <c r="P200" s="6"/>
      <c r="Q200" s="6"/>
      <c r="R200" s="6"/>
      <c r="S200" s="6"/>
      <c r="T200" s="6"/>
      <c r="U200" s="6"/>
      <c r="V200" s="6"/>
      <c r="W200" s="6"/>
      <c r="X200" s="6"/>
      <c r="Y200" s="6"/>
      <c r="Z200" s="6"/>
    </row>
    <row r="201" spans="1:26" ht="14.25" customHeight="1">
      <c r="A201" s="16"/>
      <c r="B201" s="16"/>
      <c r="C201" s="16"/>
      <c r="D201" s="16"/>
      <c r="E201" s="16"/>
      <c r="F201" s="16"/>
      <c r="G201" s="16"/>
      <c r="H201" s="16"/>
      <c r="I201" s="16"/>
      <c r="J201" s="16"/>
      <c r="K201" s="16"/>
      <c r="L201" s="6"/>
      <c r="M201" s="6"/>
      <c r="N201" s="6"/>
      <c r="O201" s="6"/>
      <c r="P201" s="6"/>
      <c r="Q201" s="6"/>
      <c r="R201" s="6"/>
      <c r="S201" s="6"/>
      <c r="T201" s="6"/>
      <c r="U201" s="6"/>
      <c r="V201" s="6"/>
      <c r="W201" s="6"/>
      <c r="X201" s="6"/>
      <c r="Y201" s="6"/>
      <c r="Z201" s="6"/>
    </row>
    <row r="202" spans="1:26" ht="14.25" customHeight="1">
      <c r="A202" s="16"/>
      <c r="B202" s="16"/>
      <c r="C202" s="16"/>
      <c r="D202" s="16"/>
      <c r="E202" s="16"/>
      <c r="F202" s="16"/>
      <c r="G202" s="16"/>
      <c r="H202" s="16"/>
      <c r="I202" s="16"/>
      <c r="J202" s="16"/>
      <c r="K202" s="16"/>
      <c r="L202" s="6"/>
      <c r="M202" s="6"/>
      <c r="N202" s="6"/>
      <c r="O202" s="6"/>
      <c r="P202" s="6"/>
      <c r="Q202" s="6"/>
      <c r="R202" s="6"/>
      <c r="S202" s="6"/>
      <c r="T202" s="6"/>
      <c r="U202" s="6"/>
      <c r="V202" s="6"/>
      <c r="W202" s="6"/>
      <c r="X202" s="6"/>
      <c r="Y202" s="6"/>
      <c r="Z202" s="6"/>
    </row>
    <row r="203" spans="1:26" ht="14.25" customHeight="1">
      <c r="A203" s="16"/>
      <c r="B203" s="16"/>
      <c r="C203" s="16"/>
      <c r="D203" s="16"/>
      <c r="E203" s="16"/>
      <c r="F203" s="16"/>
      <c r="G203" s="16"/>
      <c r="H203" s="16"/>
      <c r="I203" s="16"/>
      <c r="J203" s="16"/>
      <c r="K203" s="16"/>
      <c r="L203" s="6"/>
      <c r="M203" s="6"/>
      <c r="N203" s="6"/>
      <c r="O203" s="6"/>
      <c r="P203" s="6"/>
      <c r="Q203" s="6"/>
      <c r="R203" s="6"/>
      <c r="S203" s="6"/>
      <c r="T203" s="6"/>
      <c r="U203" s="6"/>
      <c r="V203" s="6"/>
      <c r="W203" s="6"/>
      <c r="X203" s="6"/>
      <c r="Y203" s="6"/>
      <c r="Z203" s="6"/>
    </row>
    <row r="204" spans="1:26" ht="14.25" customHeight="1">
      <c r="A204" s="16"/>
      <c r="B204" s="16"/>
      <c r="C204" s="16"/>
      <c r="D204" s="16"/>
      <c r="E204" s="16"/>
      <c r="F204" s="16"/>
      <c r="G204" s="16"/>
      <c r="H204" s="16"/>
      <c r="I204" s="16"/>
      <c r="J204" s="16"/>
      <c r="K204" s="16"/>
      <c r="L204" s="6"/>
      <c r="M204" s="6"/>
      <c r="N204" s="6"/>
      <c r="O204" s="6"/>
      <c r="P204" s="6"/>
      <c r="Q204" s="6"/>
      <c r="R204" s="6"/>
      <c r="S204" s="6"/>
      <c r="T204" s="6"/>
      <c r="U204" s="6"/>
      <c r="V204" s="6"/>
      <c r="W204" s="6"/>
      <c r="X204" s="6"/>
      <c r="Y204" s="6"/>
      <c r="Z204" s="6"/>
    </row>
    <row r="205" spans="1:26" ht="14.25" customHeight="1">
      <c r="A205" s="16"/>
      <c r="B205" s="16"/>
      <c r="C205" s="16"/>
      <c r="D205" s="16"/>
      <c r="E205" s="16"/>
      <c r="F205" s="16"/>
      <c r="G205" s="16"/>
      <c r="H205" s="16"/>
      <c r="I205" s="16"/>
      <c r="J205" s="16"/>
      <c r="K205" s="16"/>
      <c r="L205" s="6"/>
      <c r="M205" s="6"/>
      <c r="N205" s="6"/>
      <c r="O205" s="6"/>
      <c r="P205" s="6"/>
      <c r="Q205" s="6"/>
      <c r="R205" s="6"/>
      <c r="S205" s="6"/>
      <c r="T205" s="6"/>
      <c r="U205" s="6"/>
      <c r="V205" s="6"/>
      <c r="W205" s="6"/>
      <c r="X205" s="6"/>
      <c r="Y205" s="6"/>
      <c r="Z205" s="6"/>
    </row>
    <row r="206" spans="1:26" ht="14.25" customHeight="1">
      <c r="A206" s="16"/>
      <c r="B206" s="16"/>
      <c r="C206" s="16"/>
      <c r="D206" s="16"/>
      <c r="E206" s="16"/>
      <c r="F206" s="16"/>
      <c r="G206" s="16"/>
      <c r="H206" s="16"/>
      <c r="I206" s="16"/>
      <c r="J206" s="16"/>
      <c r="K206" s="16"/>
      <c r="L206" s="6"/>
      <c r="M206" s="6"/>
      <c r="N206" s="6"/>
      <c r="O206" s="6"/>
      <c r="P206" s="6"/>
      <c r="Q206" s="6"/>
      <c r="R206" s="6"/>
      <c r="S206" s="6"/>
      <c r="T206" s="6"/>
      <c r="U206" s="6"/>
      <c r="V206" s="6"/>
      <c r="W206" s="6"/>
      <c r="X206" s="6"/>
      <c r="Y206" s="6"/>
      <c r="Z206" s="6"/>
    </row>
    <row r="207" spans="1:26" ht="14.25" customHeight="1">
      <c r="A207" s="16"/>
      <c r="B207" s="16"/>
      <c r="C207" s="16"/>
      <c r="D207" s="16"/>
      <c r="E207" s="16"/>
      <c r="F207" s="16"/>
      <c r="G207" s="16"/>
      <c r="H207" s="16"/>
      <c r="I207" s="16"/>
      <c r="J207" s="16"/>
      <c r="K207" s="16"/>
      <c r="L207" s="6"/>
      <c r="M207" s="6"/>
      <c r="N207" s="6"/>
      <c r="O207" s="6"/>
      <c r="P207" s="6"/>
      <c r="Q207" s="6"/>
      <c r="R207" s="6"/>
      <c r="S207" s="6"/>
      <c r="T207" s="6"/>
      <c r="U207" s="6"/>
      <c r="V207" s="6"/>
      <c r="W207" s="6"/>
      <c r="X207" s="6"/>
      <c r="Y207" s="6"/>
      <c r="Z207" s="6"/>
    </row>
    <row r="208" spans="1:26" ht="14.25" customHeight="1">
      <c r="A208" s="16"/>
      <c r="B208" s="16"/>
      <c r="C208" s="16"/>
      <c r="D208" s="16"/>
      <c r="E208" s="16"/>
      <c r="F208" s="16"/>
      <c r="G208" s="16"/>
      <c r="H208" s="16"/>
      <c r="I208" s="16"/>
      <c r="J208" s="16"/>
      <c r="K208" s="16"/>
      <c r="L208" s="6"/>
      <c r="M208" s="6"/>
      <c r="N208" s="6"/>
      <c r="O208" s="6"/>
      <c r="P208" s="6"/>
      <c r="Q208" s="6"/>
      <c r="R208" s="6"/>
      <c r="S208" s="6"/>
      <c r="T208" s="6"/>
      <c r="U208" s="6"/>
      <c r="V208" s="6"/>
      <c r="W208" s="6"/>
      <c r="X208" s="6"/>
      <c r="Y208" s="6"/>
      <c r="Z208" s="6"/>
    </row>
    <row r="209" spans="1:26" ht="14.25" customHeight="1">
      <c r="A209" s="16"/>
      <c r="B209" s="16"/>
      <c r="C209" s="16"/>
      <c r="D209" s="16"/>
      <c r="E209" s="16"/>
      <c r="F209" s="16"/>
      <c r="G209" s="16"/>
      <c r="H209" s="16"/>
      <c r="I209" s="16"/>
      <c r="J209" s="16"/>
      <c r="K209" s="16"/>
      <c r="L209" s="6"/>
      <c r="M209" s="6"/>
      <c r="N209" s="6"/>
      <c r="O209" s="6"/>
      <c r="P209" s="6"/>
      <c r="Q209" s="6"/>
      <c r="R209" s="6"/>
      <c r="S209" s="6"/>
      <c r="T209" s="6"/>
      <c r="U209" s="6"/>
      <c r="V209" s="6"/>
      <c r="W209" s="6"/>
      <c r="X209" s="6"/>
      <c r="Y209" s="6"/>
      <c r="Z209" s="6"/>
    </row>
    <row r="210" spans="1:26" ht="14.25" customHeight="1">
      <c r="A210" s="16"/>
      <c r="B210" s="16"/>
      <c r="C210" s="16"/>
      <c r="D210" s="16"/>
      <c r="E210" s="16"/>
      <c r="F210" s="16"/>
      <c r="G210" s="16"/>
      <c r="H210" s="16"/>
      <c r="I210" s="16"/>
      <c r="J210" s="16"/>
      <c r="K210" s="16"/>
      <c r="L210" s="6"/>
      <c r="M210" s="6"/>
      <c r="N210" s="6"/>
      <c r="O210" s="6"/>
      <c r="P210" s="6"/>
      <c r="Q210" s="6"/>
      <c r="R210" s="6"/>
      <c r="S210" s="6"/>
      <c r="T210" s="6"/>
      <c r="U210" s="6"/>
      <c r="V210" s="6"/>
      <c r="W210" s="6"/>
      <c r="X210" s="6"/>
      <c r="Y210" s="6"/>
      <c r="Z210" s="6"/>
    </row>
    <row r="211" spans="1:26" ht="14.25" customHeight="1">
      <c r="A211" s="16"/>
      <c r="B211" s="16"/>
      <c r="C211" s="16"/>
      <c r="D211" s="16"/>
      <c r="E211" s="16"/>
      <c r="F211" s="16"/>
      <c r="G211" s="16"/>
      <c r="H211" s="16"/>
      <c r="I211" s="16"/>
      <c r="J211" s="16"/>
      <c r="K211" s="16"/>
      <c r="L211" s="6"/>
      <c r="M211" s="6"/>
      <c r="N211" s="6"/>
      <c r="O211" s="6"/>
      <c r="P211" s="6"/>
      <c r="Q211" s="6"/>
      <c r="R211" s="6"/>
      <c r="S211" s="6"/>
      <c r="T211" s="6"/>
      <c r="U211" s="6"/>
      <c r="V211" s="6"/>
      <c r="W211" s="6"/>
      <c r="X211" s="6"/>
      <c r="Y211" s="6"/>
      <c r="Z211" s="6"/>
    </row>
    <row r="212" spans="1:26" ht="14.25" customHeight="1">
      <c r="A212" s="16"/>
      <c r="B212" s="16"/>
      <c r="C212" s="16"/>
      <c r="D212" s="16"/>
      <c r="E212" s="16"/>
      <c r="F212" s="16"/>
      <c r="G212" s="16"/>
      <c r="H212" s="16"/>
      <c r="I212" s="16"/>
      <c r="J212" s="16"/>
      <c r="K212" s="16"/>
      <c r="L212" s="6"/>
      <c r="M212" s="6"/>
      <c r="N212" s="6"/>
      <c r="O212" s="6"/>
      <c r="P212" s="6"/>
      <c r="Q212" s="6"/>
      <c r="R212" s="6"/>
      <c r="S212" s="6"/>
      <c r="T212" s="6"/>
      <c r="U212" s="6"/>
      <c r="V212" s="6"/>
      <c r="W212" s="6"/>
      <c r="X212" s="6"/>
      <c r="Y212" s="6"/>
      <c r="Z212" s="6"/>
    </row>
    <row r="213" spans="1:26" ht="14.25" customHeight="1">
      <c r="A213" s="16"/>
      <c r="B213" s="16"/>
      <c r="C213" s="16"/>
      <c r="D213" s="16"/>
      <c r="E213" s="16"/>
      <c r="F213" s="16"/>
      <c r="G213" s="16"/>
      <c r="H213" s="16"/>
      <c r="I213" s="16"/>
      <c r="J213" s="16"/>
      <c r="K213" s="16"/>
      <c r="L213" s="6"/>
      <c r="M213" s="6"/>
      <c r="N213" s="6"/>
      <c r="O213" s="6"/>
      <c r="P213" s="6"/>
      <c r="Q213" s="6"/>
      <c r="R213" s="6"/>
      <c r="S213" s="6"/>
      <c r="T213" s="6"/>
      <c r="U213" s="6"/>
      <c r="V213" s="6"/>
      <c r="W213" s="6"/>
      <c r="X213" s="6"/>
      <c r="Y213" s="6"/>
      <c r="Z213" s="6"/>
    </row>
    <row r="214" spans="1:26" ht="14.25" customHeight="1">
      <c r="A214" s="16"/>
      <c r="B214" s="16"/>
      <c r="C214" s="16"/>
      <c r="D214" s="16"/>
      <c r="E214" s="16"/>
      <c r="F214" s="16"/>
      <c r="G214" s="16"/>
      <c r="H214" s="16"/>
      <c r="I214" s="16"/>
      <c r="J214" s="16"/>
      <c r="K214" s="16"/>
      <c r="L214" s="6"/>
      <c r="M214" s="6"/>
      <c r="N214" s="6"/>
      <c r="O214" s="6"/>
      <c r="P214" s="6"/>
      <c r="Q214" s="6"/>
      <c r="R214" s="6"/>
      <c r="S214" s="6"/>
      <c r="T214" s="6"/>
      <c r="U214" s="6"/>
      <c r="V214" s="6"/>
      <c r="W214" s="6"/>
      <c r="X214" s="6"/>
      <c r="Y214" s="6"/>
      <c r="Z214" s="6"/>
    </row>
    <row r="215" spans="1:26" ht="14.25" customHeight="1">
      <c r="A215" s="16"/>
      <c r="B215" s="16"/>
      <c r="C215" s="16"/>
      <c r="D215" s="16"/>
      <c r="E215" s="16"/>
      <c r="F215" s="16"/>
      <c r="G215" s="16"/>
      <c r="H215" s="16"/>
      <c r="I215" s="16"/>
      <c r="J215" s="16"/>
      <c r="K215" s="16"/>
      <c r="L215" s="6"/>
      <c r="M215" s="6"/>
      <c r="N215" s="6"/>
      <c r="O215" s="6"/>
      <c r="P215" s="6"/>
      <c r="Q215" s="6"/>
      <c r="R215" s="6"/>
      <c r="S215" s="6"/>
      <c r="T215" s="6"/>
      <c r="U215" s="6"/>
      <c r="V215" s="6"/>
      <c r="W215" s="6"/>
      <c r="X215" s="6"/>
      <c r="Y215" s="6"/>
      <c r="Z215" s="6"/>
    </row>
    <row r="216" spans="1:26" ht="14.25" customHeight="1">
      <c r="A216" s="16"/>
      <c r="B216" s="16"/>
      <c r="C216" s="16"/>
      <c r="D216" s="16"/>
      <c r="E216" s="16"/>
      <c r="F216" s="16"/>
      <c r="G216" s="16"/>
      <c r="H216" s="16"/>
      <c r="I216" s="16"/>
      <c r="J216" s="16"/>
      <c r="K216" s="16"/>
      <c r="L216" s="6"/>
      <c r="M216" s="6"/>
      <c r="N216" s="6"/>
      <c r="O216" s="6"/>
      <c r="P216" s="6"/>
      <c r="Q216" s="6"/>
      <c r="R216" s="6"/>
      <c r="S216" s="6"/>
      <c r="T216" s="6"/>
      <c r="U216" s="6"/>
      <c r="V216" s="6"/>
      <c r="W216" s="6"/>
      <c r="X216" s="6"/>
      <c r="Y216" s="6"/>
      <c r="Z216" s="6"/>
    </row>
    <row r="217" spans="1:26" ht="14.25" customHeight="1">
      <c r="A217" s="16"/>
      <c r="B217" s="16"/>
      <c r="C217" s="16"/>
      <c r="D217" s="16"/>
      <c r="E217" s="16"/>
      <c r="F217" s="16"/>
      <c r="G217" s="16"/>
      <c r="H217" s="16"/>
      <c r="I217" s="16"/>
      <c r="J217" s="16"/>
      <c r="K217" s="16"/>
      <c r="L217" s="6"/>
      <c r="M217" s="6"/>
      <c r="N217" s="6"/>
      <c r="O217" s="6"/>
      <c r="P217" s="6"/>
      <c r="Q217" s="6"/>
      <c r="R217" s="6"/>
      <c r="S217" s="6"/>
      <c r="T217" s="6"/>
      <c r="U217" s="6"/>
      <c r="V217" s="6"/>
      <c r="W217" s="6"/>
      <c r="X217" s="6"/>
      <c r="Y217" s="6"/>
      <c r="Z217" s="6"/>
    </row>
    <row r="218" spans="1:26" ht="14.25" customHeight="1">
      <c r="A218" s="16"/>
      <c r="B218" s="16"/>
      <c r="C218" s="16"/>
      <c r="D218" s="16"/>
      <c r="E218" s="16"/>
      <c r="F218" s="16"/>
      <c r="G218" s="16"/>
      <c r="H218" s="16"/>
      <c r="I218" s="16"/>
      <c r="J218" s="16"/>
      <c r="K218" s="16"/>
      <c r="L218" s="6"/>
      <c r="M218" s="6"/>
      <c r="N218" s="6"/>
      <c r="O218" s="6"/>
      <c r="P218" s="6"/>
      <c r="Q218" s="6"/>
      <c r="R218" s="6"/>
      <c r="S218" s="6"/>
      <c r="T218" s="6"/>
      <c r="U218" s="6"/>
      <c r="V218" s="6"/>
      <c r="W218" s="6"/>
      <c r="X218" s="6"/>
      <c r="Y218" s="6"/>
      <c r="Z218" s="6"/>
    </row>
    <row r="219" spans="1:26" ht="14.25" customHeight="1">
      <c r="A219" s="16"/>
      <c r="B219" s="16"/>
      <c r="C219" s="16"/>
      <c r="D219" s="16"/>
      <c r="E219" s="16"/>
      <c r="F219" s="16"/>
      <c r="G219" s="16"/>
      <c r="H219" s="16"/>
      <c r="I219" s="16"/>
      <c r="J219" s="16"/>
      <c r="K219" s="16"/>
      <c r="L219" s="6"/>
      <c r="M219" s="6"/>
      <c r="N219" s="6"/>
      <c r="O219" s="6"/>
      <c r="P219" s="6"/>
      <c r="Q219" s="6"/>
      <c r="R219" s="6"/>
      <c r="S219" s="6"/>
      <c r="T219" s="6"/>
      <c r="U219" s="6"/>
      <c r="V219" s="6"/>
      <c r="W219" s="6"/>
      <c r="X219" s="6"/>
      <c r="Y219" s="6"/>
      <c r="Z219" s="6"/>
    </row>
    <row r="220" spans="1:26" ht="14.25" customHeight="1">
      <c r="A220" s="16"/>
      <c r="B220" s="16"/>
      <c r="C220" s="16"/>
      <c r="D220" s="16"/>
      <c r="E220" s="16"/>
      <c r="F220" s="16"/>
      <c r="G220" s="16"/>
      <c r="H220" s="16"/>
      <c r="I220" s="16"/>
      <c r="J220" s="16"/>
      <c r="K220" s="16"/>
      <c r="L220" s="6"/>
      <c r="M220" s="6"/>
      <c r="N220" s="6"/>
      <c r="O220" s="6"/>
      <c r="P220" s="6"/>
      <c r="Q220" s="6"/>
      <c r="R220" s="6"/>
      <c r="S220" s="6"/>
      <c r="T220" s="6"/>
      <c r="U220" s="6"/>
      <c r="V220" s="6"/>
      <c r="W220" s="6"/>
      <c r="X220" s="6"/>
      <c r="Y220" s="6"/>
      <c r="Z220" s="6"/>
    </row>
    <row r="221" spans="1:26" ht="14.25" customHeight="1">
      <c r="A221" s="16"/>
      <c r="B221" s="16"/>
      <c r="C221" s="16"/>
      <c r="D221" s="16"/>
      <c r="E221" s="16"/>
      <c r="F221" s="16"/>
      <c r="G221" s="16"/>
      <c r="H221" s="16"/>
      <c r="I221" s="16"/>
      <c r="J221" s="16"/>
      <c r="K221" s="16"/>
      <c r="L221" s="6"/>
      <c r="M221" s="6"/>
      <c r="N221" s="6"/>
      <c r="O221" s="6"/>
      <c r="P221" s="6"/>
      <c r="Q221" s="6"/>
      <c r="R221" s="6"/>
      <c r="S221" s="6"/>
      <c r="T221" s="6"/>
      <c r="U221" s="6"/>
      <c r="V221" s="6"/>
      <c r="W221" s="6"/>
      <c r="X221" s="6"/>
      <c r="Y221" s="6"/>
      <c r="Z221" s="6"/>
    </row>
    <row r="222" spans="1:26" ht="14.25" customHeight="1">
      <c r="A222" s="16"/>
      <c r="B222" s="16"/>
      <c r="C222" s="16"/>
      <c r="D222" s="16"/>
      <c r="E222" s="16"/>
      <c r="F222" s="16"/>
      <c r="G222" s="16"/>
      <c r="H222" s="16"/>
      <c r="I222" s="16"/>
      <c r="J222" s="16"/>
      <c r="K222" s="16"/>
      <c r="L222" s="6"/>
      <c r="M222" s="6"/>
      <c r="N222" s="6"/>
      <c r="O222" s="6"/>
      <c r="P222" s="6"/>
      <c r="Q222" s="6"/>
      <c r="R222" s="6"/>
      <c r="S222" s="6"/>
      <c r="T222" s="6"/>
      <c r="U222" s="6"/>
      <c r="V222" s="6"/>
      <c r="W222" s="6"/>
      <c r="X222" s="6"/>
      <c r="Y222" s="6"/>
      <c r="Z222" s="6"/>
    </row>
    <row r="223" spans="1:26" ht="14.25" customHeight="1">
      <c r="A223" s="16"/>
      <c r="B223" s="16"/>
      <c r="C223" s="16"/>
      <c r="D223" s="16"/>
      <c r="E223" s="16"/>
      <c r="F223" s="16"/>
      <c r="G223" s="16"/>
      <c r="H223" s="16"/>
      <c r="I223" s="16"/>
      <c r="J223" s="16"/>
      <c r="K223" s="16"/>
      <c r="L223" s="6"/>
      <c r="M223" s="6"/>
      <c r="N223" s="6"/>
      <c r="O223" s="6"/>
      <c r="P223" s="6"/>
      <c r="Q223" s="6"/>
      <c r="R223" s="6"/>
      <c r="S223" s="6"/>
      <c r="T223" s="6"/>
      <c r="U223" s="6"/>
      <c r="V223" s="6"/>
      <c r="W223" s="6"/>
      <c r="X223" s="6"/>
      <c r="Y223" s="6"/>
      <c r="Z223" s="6"/>
    </row>
    <row r="224" spans="1:26" ht="14.25" customHeight="1">
      <c r="A224" s="16"/>
      <c r="B224" s="16"/>
      <c r="C224" s="16"/>
      <c r="D224" s="16"/>
      <c r="E224" s="16"/>
      <c r="F224" s="16"/>
      <c r="G224" s="16"/>
      <c r="H224" s="16"/>
      <c r="I224" s="16"/>
      <c r="J224" s="16"/>
      <c r="K224" s="16"/>
      <c r="L224" s="6"/>
      <c r="M224" s="6"/>
      <c r="N224" s="6"/>
      <c r="O224" s="6"/>
      <c r="P224" s="6"/>
      <c r="Q224" s="6"/>
      <c r="R224" s="6"/>
      <c r="S224" s="6"/>
      <c r="T224" s="6"/>
      <c r="U224" s="6"/>
      <c r="V224" s="6"/>
      <c r="W224" s="6"/>
      <c r="X224" s="6"/>
      <c r="Y224" s="6"/>
      <c r="Z224" s="6"/>
    </row>
    <row r="225" spans="1:26" ht="14.25" customHeight="1">
      <c r="A225" s="16"/>
      <c r="B225" s="16"/>
      <c r="C225" s="16"/>
      <c r="D225" s="16"/>
      <c r="E225" s="16"/>
      <c r="F225" s="16"/>
      <c r="G225" s="16"/>
      <c r="H225" s="16"/>
      <c r="I225" s="16"/>
      <c r="J225" s="16"/>
      <c r="K225" s="16"/>
      <c r="L225" s="6"/>
      <c r="M225" s="6"/>
      <c r="N225" s="6"/>
      <c r="O225" s="6"/>
      <c r="P225" s="6"/>
      <c r="Q225" s="6"/>
      <c r="R225" s="6"/>
      <c r="S225" s="6"/>
      <c r="T225" s="6"/>
      <c r="U225" s="6"/>
      <c r="V225" s="6"/>
      <c r="W225" s="6"/>
      <c r="X225" s="6"/>
      <c r="Y225" s="6"/>
      <c r="Z225" s="6"/>
    </row>
    <row r="226" spans="1:26" ht="14.25" customHeight="1">
      <c r="A226" s="16"/>
      <c r="B226" s="16"/>
      <c r="C226" s="16"/>
      <c r="D226" s="16"/>
      <c r="E226" s="16"/>
      <c r="F226" s="16"/>
      <c r="G226" s="16"/>
      <c r="H226" s="16"/>
      <c r="I226" s="16"/>
      <c r="J226" s="16"/>
      <c r="K226" s="16"/>
      <c r="L226" s="6"/>
      <c r="M226" s="6"/>
      <c r="N226" s="6"/>
      <c r="O226" s="6"/>
      <c r="P226" s="6"/>
      <c r="Q226" s="6"/>
      <c r="R226" s="6"/>
      <c r="S226" s="6"/>
      <c r="T226" s="6"/>
      <c r="U226" s="6"/>
      <c r="V226" s="6"/>
      <c r="W226" s="6"/>
      <c r="X226" s="6"/>
      <c r="Y226" s="6"/>
      <c r="Z226" s="6"/>
    </row>
    <row r="227" spans="1:26" ht="14.25" customHeight="1">
      <c r="A227" s="16"/>
      <c r="B227" s="16"/>
      <c r="C227" s="16"/>
      <c r="D227" s="16"/>
      <c r="E227" s="16"/>
      <c r="F227" s="16"/>
      <c r="G227" s="16"/>
      <c r="H227" s="16"/>
      <c r="I227" s="16"/>
      <c r="J227" s="16"/>
      <c r="K227" s="16"/>
      <c r="L227" s="6"/>
      <c r="M227" s="6"/>
      <c r="N227" s="6"/>
      <c r="O227" s="6"/>
      <c r="P227" s="6"/>
      <c r="Q227" s="6"/>
      <c r="R227" s="6"/>
      <c r="S227" s="6"/>
      <c r="T227" s="6"/>
      <c r="U227" s="6"/>
      <c r="V227" s="6"/>
      <c r="W227" s="6"/>
      <c r="X227" s="6"/>
      <c r="Y227" s="6"/>
      <c r="Z227" s="6"/>
    </row>
    <row r="228" spans="1:26" ht="14.25" customHeight="1">
      <c r="A228" s="16"/>
      <c r="B228" s="16"/>
      <c r="C228" s="16"/>
      <c r="D228" s="16"/>
      <c r="E228" s="16"/>
      <c r="F228" s="16"/>
      <c r="G228" s="16"/>
      <c r="H228" s="16"/>
      <c r="I228" s="16"/>
      <c r="J228" s="16"/>
      <c r="K228" s="16"/>
      <c r="L228" s="6"/>
      <c r="M228" s="6"/>
      <c r="N228" s="6"/>
      <c r="O228" s="6"/>
      <c r="P228" s="6"/>
      <c r="Q228" s="6"/>
      <c r="R228" s="6"/>
      <c r="S228" s="6"/>
      <c r="T228" s="6"/>
      <c r="U228" s="6"/>
      <c r="V228" s="6"/>
      <c r="W228" s="6"/>
      <c r="X228" s="6"/>
      <c r="Y228" s="6"/>
      <c r="Z228" s="6"/>
    </row>
    <row r="229" spans="1:26" ht="14.25" customHeight="1">
      <c r="A229" s="16"/>
      <c r="B229" s="16"/>
      <c r="C229" s="16"/>
      <c r="D229" s="16"/>
      <c r="E229" s="16"/>
      <c r="F229" s="16"/>
      <c r="G229" s="16"/>
      <c r="H229" s="16"/>
      <c r="I229" s="16"/>
      <c r="J229" s="16"/>
      <c r="K229" s="16"/>
      <c r="L229" s="6"/>
      <c r="M229" s="6"/>
      <c r="N229" s="6"/>
      <c r="O229" s="6"/>
      <c r="P229" s="6"/>
      <c r="Q229" s="6"/>
      <c r="R229" s="6"/>
      <c r="S229" s="6"/>
      <c r="T229" s="6"/>
      <c r="U229" s="6"/>
      <c r="V229" s="6"/>
      <c r="W229" s="6"/>
      <c r="X229" s="6"/>
      <c r="Y229" s="6"/>
      <c r="Z229" s="6"/>
    </row>
    <row r="230" spans="1:26" ht="14.25" customHeight="1">
      <c r="A230" s="16"/>
      <c r="B230" s="16"/>
      <c r="C230" s="16"/>
      <c r="D230" s="16"/>
      <c r="E230" s="16"/>
      <c r="F230" s="16"/>
      <c r="G230" s="16"/>
      <c r="H230" s="16"/>
      <c r="I230" s="16"/>
      <c r="J230" s="16"/>
      <c r="K230" s="16"/>
      <c r="L230" s="6"/>
      <c r="M230" s="6"/>
      <c r="N230" s="6"/>
      <c r="O230" s="6"/>
      <c r="P230" s="6"/>
      <c r="Q230" s="6"/>
      <c r="R230" s="6"/>
      <c r="S230" s="6"/>
      <c r="T230" s="6"/>
      <c r="U230" s="6"/>
      <c r="V230" s="6"/>
      <c r="W230" s="6"/>
      <c r="X230" s="6"/>
      <c r="Y230" s="6"/>
      <c r="Z230" s="6"/>
    </row>
    <row r="231" spans="1:26" ht="14.25" customHeight="1">
      <c r="A231" s="16"/>
      <c r="B231" s="16"/>
      <c r="C231" s="16"/>
      <c r="D231" s="16"/>
      <c r="E231" s="16"/>
      <c r="F231" s="16"/>
      <c r="G231" s="16"/>
      <c r="H231" s="16"/>
      <c r="I231" s="16"/>
      <c r="J231" s="16"/>
      <c r="K231" s="16"/>
      <c r="L231" s="6"/>
      <c r="M231" s="6"/>
      <c r="N231" s="6"/>
      <c r="O231" s="6"/>
      <c r="P231" s="6"/>
      <c r="Q231" s="6"/>
      <c r="R231" s="6"/>
      <c r="S231" s="6"/>
      <c r="T231" s="6"/>
      <c r="U231" s="6"/>
      <c r="V231" s="6"/>
      <c r="W231" s="6"/>
      <c r="X231" s="6"/>
      <c r="Y231" s="6"/>
      <c r="Z231" s="6"/>
    </row>
    <row r="232" spans="1:26" ht="14.25" customHeight="1">
      <c r="A232" s="16"/>
      <c r="B232" s="16"/>
      <c r="C232" s="16"/>
      <c r="D232" s="16"/>
      <c r="E232" s="16"/>
      <c r="F232" s="16"/>
      <c r="G232" s="16"/>
      <c r="H232" s="16"/>
      <c r="I232" s="16"/>
      <c r="J232" s="16"/>
      <c r="K232" s="16"/>
      <c r="L232" s="6"/>
      <c r="M232" s="6"/>
      <c r="N232" s="6"/>
      <c r="O232" s="6"/>
      <c r="P232" s="6"/>
      <c r="Q232" s="6"/>
      <c r="R232" s="6"/>
      <c r="S232" s="6"/>
      <c r="T232" s="6"/>
      <c r="U232" s="6"/>
      <c r="V232" s="6"/>
      <c r="W232" s="6"/>
      <c r="X232" s="6"/>
      <c r="Y232" s="6"/>
      <c r="Z232" s="6"/>
    </row>
    <row r="233" spans="1:26" ht="14.25" customHeight="1">
      <c r="A233" s="16"/>
      <c r="B233" s="16"/>
      <c r="C233" s="16"/>
      <c r="D233" s="16"/>
      <c r="E233" s="16"/>
      <c r="F233" s="16"/>
      <c r="G233" s="16"/>
      <c r="H233" s="16"/>
      <c r="I233" s="16"/>
      <c r="J233" s="16"/>
      <c r="K233" s="16"/>
      <c r="L233" s="6"/>
      <c r="M233" s="6"/>
      <c r="N233" s="6"/>
      <c r="O233" s="6"/>
      <c r="P233" s="6"/>
      <c r="Q233" s="6"/>
      <c r="R233" s="6"/>
      <c r="S233" s="6"/>
      <c r="T233" s="6"/>
      <c r="U233" s="6"/>
      <c r="V233" s="6"/>
      <c r="W233" s="6"/>
      <c r="X233" s="6"/>
      <c r="Y233" s="6"/>
      <c r="Z233" s="6"/>
    </row>
    <row r="234" spans="1:26" ht="14.25" customHeight="1">
      <c r="A234" s="16"/>
      <c r="B234" s="16"/>
      <c r="C234" s="16"/>
      <c r="D234" s="16"/>
      <c r="E234" s="16"/>
      <c r="F234" s="16"/>
      <c r="G234" s="16"/>
      <c r="H234" s="16"/>
      <c r="I234" s="16"/>
      <c r="J234" s="16"/>
      <c r="K234" s="16"/>
      <c r="L234" s="6"/>
      <c r="M234" s="6"/>
      <c r="N234" s="6"/>
      <c r="O234" s="6"/>
      <c r="P234" s="6"/>
      <c r="Q234" s="6"/>
      <c r="R234" s="6"/>
      <c r="S234" s="6"/>
      <c r="T234" s="6"/>
      <c r="U234" s="6"/>
      <c r="V234" s="6"/>
      <c r="W234" s="6"/>
      <c r="X234" s="6"/>
      <c r="Y234" s="6"/>
      <c r="Z234" s="6"/>
    </row>
    <row r="235" spans="1:26" ht="14.25" customHeight="1">
      <c r="A235" s="16"/>
      <c r="B235" s="16"/>
      <c r="C235" s="16"/>
      <c r="D235" s="16"/>
      <c r="E235" s="16"/>
      <c r="F235" s="16"/>
      <c r="G235" s="16"/>
      <c r="H235" s="16"/>
      <c r="I235" s="16"/>
      <c r="J235" s="16"/>
      <c r="K235" s="16"/>
      <c r="L235" s="6"/>
      <c r="M235" s="6"/>
      <c r="N235" s="6"/>
      <c r="O235" s="6"/>
      <c r="P235" s="6"/>
      <c r="Q235" s="6"/>
      <c r="R235" s="6"/>
      <c r="S235" s="6"/>
      <c r="T235" s="6"/>
      <c r="U235" s="6"/>
      <c r="V235" s="6"/>
      <c r="W235" s="6"/>
      <c r="X235" s="6"/>
      <c r="Y235" s="6"/>
      <c r="Z235" s="6"/>
    </row>
    <row r="236" spans="1:26" ht="14.25" customHeight="1">
      <c r="A236" s="16"/>
      <c r="B236" s="16"/>
      <c r="C236" s="16"/>
      <c r="D236" s="16"/>
      <c r="E236" s="16"/>
      <c r="F236" s="16"/>
      <c r="G236" s="16"/>
      <c r="H236" s="16"/>
      <c r="I236" s="16"/>
      <c r="J236" s="16"/>
      <c r="K236" s="16"/>
      <c r="L236" s="6"/>
      <c r="M236" s="6"/>
      <c r="N236" s="6"/>
      <c r="O236" s="6"/>
      <c r="P236" s="6"/>
      <c r="Q236" s="6"/>
      <c r="R236" s="6"/>
      <c r="S236" s="6"/>
      <c r="T236" s="6"/>
      <c r="U236" s="6"/>
      <c r="V236" s="6"/>
      <c r="W236" s="6"/>
      <c r="X236" s="6"/>
      <c r="Y236" s="6"/>
      <c r="Z236" s="6"/>
    </row>
    <row r="237" spans="1:26" ht="14.25" customHeight="1">
      <c r="A237" s="16"/>
      <c r="B237" s="16"/>
      <c r="C237" s="16"/>
      <c r="D237" s="16"/>
      <c r="E237" s="16"/>
      <c r="F237" s="16"/>
      <c r="G237" s="16"/>
      <c r="H237" s="16"/>
      <c r="I237" s="16"/>
      <c r="J237" s="16"/>
      <c r="K237" s="16"/>
      <c r="L237" s="6"/>
      <c r="M237" s="6"/>
      <c r="N237" s="6"/>
      <c r="O237" s="6"/>
      <c r="P237" s="6"/>
      <c r="Q237" s="6"/>
      <c r="R237" s="6"/>
      <c r="S237" s="6"/>
      <c r="T237" s="6"/>
      <c r="U237" s="6"/>
      <c r="V237" s="6"/>
      <c r="W237" s="6"/>
      <c r="X237" s="6"/>
      <c r="Y237" s="6"/>
      <c r="Z237" s="6"/>
    </row>
    <row r="238" spans="1:26" ht="14.25" customHeight="1">
      <c r="A238" s="16"/>
      <c r="B238" s="16"/>
      <c r="C238" s="16"/>
      <c r="D238" s="16"/>
      <c r="E238" s="16"/>
      <c r="F238" s="16"/>
      <c r="G238" s="16"/>
      <c r="H238" s="16"/>
      <c r="I238" s="16"/>
      <c r="J238" s="16"/>
      <c r="K238" s="16"/>
      <c r="L238" s="6"/>
      <c r="M238" s="6"/>
      <c r="N238" s="6"/>
      <c r="O238" s="6"/>
      <c r="P238" s="6"/>
      <c r="Q238" s="6"/>
      <c r="R238" s="6"/>
      <c r="S238" s="6"/>
      <c r="T238" s="6"/>
      <c r="U238" s="6"/>
      <c r="V238" s="6"/>
      <c r="W238" s="6"/>
      <c r="X238" s="6"/>
      <c r="Y238" s="6"/>
      <c r="Z238" s="6"/>
    </row>
    <row r="239" spans="1:26" ht="14.25" customHeight="1">
      <c r="A239" s="16"/>
      <c r="B239" s="16"/>
      <c r="C239" s="16"/>
      <c r="D239" s="16"/>
      <c r="E239" s="16"/>
      <c r="F239" s="16"/>
      <c r="G239" s="16"/>
      <c r="H239" s="16"/>
      <c r="I239" s="16"/>
      <c r="J239" s="16"/>
      <c r="K239" s="16"/>
      <c r="L239" s="6"/>
      <c r="M239" s="6"/>
      <c r="N239" s="6"/>
      <c r="O239" s="6"/>
      <c r="P239" s="6"/>
      <c r="Q239" s="6"/>
      <c r="R239" s="6"/>
      <c r="S239" s="6"/>
      <c r="T239" s="6"/>
      <c r="U239" s="6"/>
      <c r="V239" s="6"/>
      <c r="W239" s="6"/>
      <c r="X239" s="6"/>
      <c r="Y239" s="6"/>
      <c r="Z239" s="6"/>
    </row>
    <row r="240" spans="1:26" ht="14.25" customHeight="1">
      <c r="A240" s="16"/>
      <c r="B240" s="16"/>
      <c r="C240" s="16"/>
      <c r="D240" s="16"/>
      <c r="E240" s="16"/>
      <c r="F240" s="16"/>
      <c r="G240" s="16"/>
      <c r="H240" s="16"/>
      <c r="I240" s="16"/>
      <c r="J240" s="16"/>
      <c r="K240" s="16"/>
      <c r="L240" s="6"/>
      <c r="M240" s="6"/>
      <c r="N240" s="6"/>
      <c r="O240" s="6"/>
      <c r="P240" s="6"/>
      <c r="Q240" s="6"/>
      <c r="R240" s="6"/>
      <c r="S240" s="6"/>
      <c r="T240" s="6"/>
      <c r="U240" s="6"/>
      <c r="V240" s="6"/>
      <c r="W240" s="6"/>
      <c r="X240" s="6"/>
      <c r="Y240" s="6"/>
      <c r="Z240" s="6"/>
    </row>
    <row r="241" spans="1:26" ht="14.25" customHeight="1">
      <c r="A241" s="16"/>
      <c r="B241" s="16"/>
      <c r="C241" s="16"/>
      <c r="D241" s="16"/>
      <c r="E241" s="16"/>
      <c r="F241" s="16"/>
      <c r="G241" s="16"/>
      <c r="H241" s="16"/>
      <c r="I241" s="16"/>
      <c r="J241" s="16"/>
      <c r="K241" s="16"/>
      <c r="L241" s="6"/>
      <c r="M241" s="6"/>
      <c r="N241" s="6"/>
      <c r="O241" s="6"/>
      <c r="P241" s="6"/>
      <c r="Q241" s="6"/>
      <c r="R241" s="6"/>
      <c r="S241" s="6"/>
      <c r="T241" s="6"/>
      <c r="U241" s="6"/>
      <c r="V241" s="6"/>
      <c r="W241" s="6"/>
      <c r="X241" s="6"/>
      <c r="Y241" s="6"/>
      <c r="Z241" s="6"/>
    </row>
    <row r="242" spans="1:26" ht="14.25" customHeight="1">
      <c r="A242" s="16"/>
      <c r="B242" s="16"/>
      <c r="C242" s="16"/>
      <c r="D242" s="16"/>
      <c r="E242" s="16"/>
      <c r="F242" s="16"/>
      <c r="G242" s="16"/>
      <c r="H242" s="16"/>
      <c r="I242" s="16"/>
      <c r="J242" s="16"/>
      <c r="K242" s="16"/>
      <c r="L242" s="6"/>
      <c r="M242" s="6"/>
      <c r="N242" s="6"/>
      <c r="O242" s="6"/>
      <c r="P242" s="6"/>
      <c r="Q242" s="6"/>
      <c r="R242" s="6"/>
      <c r="S242" s="6"/>
      <c r="T242" s="6"/>
      <c r="U242" s="6"/>
      <c r="V242" s="6"/>
      <c r="W242" s="6"/>
      <c r="X242" s="6"/>
      <c r="Y242" s="6"/>
      <c r="Z242" s="6"/>
    </row>
    <row r="243" spans="1:26" ht="14.25" customHeight="1">
      <c r="A243" s="16"/>
      <c r="B243" s="16"/>
      <c r="C243" s="16"/>
      <c r="D243" s="16"/>
      <c r="E243" s="16"/>
      <c r="F243" s="16"/>
      <c r="G243" s="16"/>
      <c r="H243" s="16"/>
      <c r="I243" s="16"/>
      <c r="J243" s="16"/>
      <c r="K243" s="16"/>
      <c r="L243" s="6"/>
      <c r="M243" s="6"/>
      <c r="N243" s="6"/>
      <c r="O243" s="6"/>
      <c r="P243" s="6"/>
      <c r="Q243" s="6"/>
      <c r="R243" s="6"/>
      <c r="S243" s="6"/>
      <c r="T243" s="6"/>
      <c r="U243" s="6"/>
      <c r="V243" s="6"/>
      <c r="W243" s="6"/>
      <c r="X243" s="6"/>
      <c r="Y243" s="6"/>
      <c r="Z243" s="6"/>
    </row>
    <row r="244" spans="1:26" ht="14.25" customHeight="1">
      <c r="A244" s="16"/>
      <c r="B244" s="16"/>
      <c r="C244" s="16"/>
      <c r="D244" s="16"/>
      <c r="E244" s="16"/>
      <c r="F244" s="16"/>
      <c r="G244" s="16"/>
      <c r="H244" s="16"/>
      <c r="I244" s="16"/>
      <c r="J244" s="16"/>
      <c r="K244" s="16"/>
      <c r="L244" s="6"/>
      <c r="M244" s="6"/>
      <c r="N244" s="6"/>
      <c r="O244" s="6"/>
      <c r="P244" s="6"/>
      <c r="Q244" s="6"/>
      <c r="R244" s="6"/>
      <c r="S244" s="6"/>
      <c r="T244" s="6"/>
      <c r="U244" s="6"/>
      <c r="V244" s="6"/>
      <c r="W244" s="6"/>
      <c r="X244" s="6"/>
      <c r="Y244" s="6"/>
      <c r="Z244" s="6"/>
    </row>
    <row r="245" spans="1:26" ht="14.25" customHeight="1">
      <c r="A245" s="16"/>
      <c r="B245" s="16"/>
      <c r="C245" s="16"/>
      <c r="D245" s="16"/>
      <c r="E245" s="16"/>
      <c r="F245" s="16"/>
      <c r="G245" s="16"/>
      <c r="H245" s="16"/>
      <c r="I245" s="16"/>
      <c r="J245" s="16"/>
      <c r="K245" s="16"/>
      <c r="L245" s="6"/>
      <c r="M245" s="6"/>
      <c r="N245" s="6"/>
      <c r="O245" s="6"/>
      <c r="P245" s="6"/>
      <c r="Q245" s="6"/>
      <c r="R245" s="6"/>
      <c r="S245" s="6"/>
      <c r="T245" s="6"/>
      <c r="U245" s="6"/>
      <c r="V245" s="6"/>
      <c r="W245" s="6"/>
      <c r="X245" s="6"/>
      <c r="Y245" s="6"/>
      <c r="Z245" s="6"/>
    </row>
    <row r="246" spans="1:26" ht="14.25" customHeight="1">
      <c r="A246" s="16"/>
      <c r="B246" s="16"/>
      <c r="C246" s="16"/>
      <c r="D246" s="16"/>
      <c r="E246" s="16"/>
      <c r="F246" s="16"/>
      <c r="G246" s="16"/>
      <c r="H246" s="16"/>
      <c r="I246" s="16"/>
      <c r="J246" s="16"/>
      <c r="K246" s="16"/>
      <c r="L246" s="6"/>
      <c r="M246" s="6"/>
      <c r="N246" s="6"/>
      <c r="O246" s="6"/>
      <c r="P246" s="6"/>
      <c r="Q246" s="6"/>
      <c r="R246" s="6"/>
      <c r="S246" s="6"/>
      <c r="T246" s="6"/>
      <c r="U246" s="6"/>
      <c r="V246" s="6"/>
      <c r="W246" s="6"/>
      <c r="X246" s="6"/>
      <c r="Y246" s="6"/>
      <c r="Z246" s="6"/>
    </row>
    <row r="247" spans="1:26" ht="14.25" customHeight="1">
      <c r="A247" s="16"/>
      <c r="B247" s="16"/>
      <c r="C247" s="16"/>
      <c r="D247" s="16"/>
      <c r="E247" s="16"/>
      <c r="F247" s="16"/>
      <c r="G247" s="16"/>
      <c r="H247" s="16"/>
      <c r="I247" s="16"/>
      <c r="J247" s="16"/>
      <c r="K247" s="16"/>
      <c r="L247" s="6"/>
      <c r="M247" s="6"/>
      <c r="N247" s="6"/>
      <c r="O247" s="6"/>
      <c r="P247" s="6"/>
      <c r="Q247" s="6"/>
      <c r="R247" s="6"/>
      <c r="S247" s="6"/>
      <c r="T247" s="6"/>
      <c r="U247" s="6"/>
      <c r="V247" s="6"/>
      <c r="W247" s="6"/>
      <c r="X247" s="6"/>
      <c r="Y247" s="6"/>
      <c r="Z247" s="6"/>
    </row>
    <row r="248" spans="1:26" ht="14.25" customHeight="1">
      <c r="A248" s="16"/>
      <c r="B248" s="16"/>
      <c r="C248" s="16"/>
      <c r="D248" s="16"/>
      <c r="E248" s="16"/>
      <c r="F248" s="16"/>
      <c r="G248" s="16"/>
      <c r="H248" s="16"/>
      <c r="I248" s="16"/>
      <c r="J248" s="16"/>
      <c r="K248" s="16"/>
      <c r="L248" s="6"/>
      <c r="M248" s="6"/>
      <c r="N248" s="6"/>
      <c r="O248" s="6"/>
      <c r="P248" s="6"/>
      <c r="Q248" s="6"/>
      <c r="R248" s="6"/>
      <c r="S248" s="6"/>
      <c r="T248" s="6"/>
      <c r="U248" s="6"/>
      <c r="V248" s="6"/>
      <c r="W248" s="6"/>
      <c r="X248" s="6"/>
      <c r="Y248" s="6"/>
      <c r="Z248" s="6"/>
    </row>
    <row r="249" spans="1:26" ht="14.25" customHeight="1">
      <c r="A249" s="16"/>
      <c r="B249" s="16"/>
      <c r="C249" s="16"/>
      <c r="D249" s="16"/>
      <c r="E249" s="16"/>
      <c r="F249" s="16"/>
      <c r="G249" s="16"/>
      <c r="H249" s="16"/>
      <c r="I249" s="16"/>
      <c r="J249" s="16"/>
      <c r="K249" s="16"/>
      <c r="L249" s="6"/>
      <c r="M249" s="6"/>
      <c r="N249" s="6"/>
      <c r="O249" s="6"/>
      <c r="P249" s="6"/>
      <c r="Q249" s="6"/>
      <c r="R249" s="6"/>
      <c r="S249" s="6"/>
      <c r="T249" s="6"/>
      <c r="U249" s="6"/>
      <c r="V249" s="6"/>
      <c r="W249" s="6"/>
      <c r="X249" s="6"/>
      <c r="Y249" s="6"/>
      <c r="Z249" s="6"/>
    </row>
    <row r="250" spans="1:26" ht="14.25" customHeight="1">
      <c r="A250" s="16"/>
      <c r="B250" s="16"/>
      <c r="C250" s="16"/>
      <c r="D250" s="16"/>
      <c r="E250" s="16"/>
      <c r="F250" s="16"/>
      <c r="G250" s="16"/>
      <c r="H250" s="16"/>
      <c r="I250" s="16"/>
      <c r="J250" s="16"/>
      <c r="K250" s="16"/>
      <c r="L250" s="6"/>
      <c r="M250" s="6"/>
      <c r="N250" s="6"/>
      <c r="O250" s="6"/>
      <c r="P250" s="6"/>
      <c r="Q250" s="6"/>
      <c r="R250" s="6"/>
      <c r="S250" s="6"/>
      <c r="T250" s="6"/>
      <c r="U250" s="6"/>
      <c r="V250" s="6"/>
      <c r="W250" s="6"/>
      <c r="X250" s="6"/>
      <c r="Y250" s="6"/>
      <c r="Z250" s="6"/>
    </row>
    <row r="251" spans="1:26" ht="14.25" customHeight="1">
      <c r="A251" s="16"/>
      <c r="B251" s="16"/>
      <c r="C251" s="16"/>
      <c r="D251" s="16"/>
      <c r="E251" s="16"/>
      <c r="F251" s="16"/>
      <c r="G251" s="16"/>
      <c r="H251" s="16"/>
      <c r="I251" s="16"/>
      <c r="J251" s="16"/>
      <c r="K251" s="16"/>
      <c r="L251" s="6"/>
      <c r="M251" s="6"/>
      <c r="N251" s="6"/>
      <c r="O251" s="6"/>
      <c r="P251" s="6"/>
      <c r="Q251" s="6"/>
      <c r="R251" s="6"/>
      <c r="S251" s="6"/>
      <c r="T251" s="6"/>
      <c r="U251" s="6"/>
      <c r="V251" s="6"/>
      <c r="W251" s="6"/>
      <c r="X251" s="6"/>
      <c r="Y251" s="6"/>
      <c r="Z251" s="6"/>
    </row>
    <row r="252" spans="1:26" ht="14.25" customHeight="1">
      <c r="A252" s="16"/>
      <c r="B252" s="16"/>
      <c r="C252" s="16"/>
      <c r="D252" s="16"/>
      <c r="E252" s="16"/>
      <c r="F252" s="16"/>
      <c r="G252" s="16"/>
      <c r="H252" s="16"/>
      <c r="I252" s="16"/>
      <c r="J252" s="16"/>
      <c r="K252" s="16"/>
      <c r="L252" s="6"/>
      <c r="M252" s="6"/>
      <c r="N252" s="6"/>
      <c r="O252" s="6"/>
      <c r="P252" s="6"/>
      <c r="Q252" s="6"/>
      <c r="R252" s="6"/>
      <c r="S252" s="6"/>
      <c r="T252" s="6"/>
      <c r="U252" s="6"/>
      <c r="V252" s="6"/>
      <c r="W252" s="6"/>
      <c r="X252" s="6"/>
      <c r="Y252" s="6"/>
      <c r="Z252" s="6"/>
    </row>
    <row r="253" spans="1:26" ht="14.25" customHeight="1">
      <c r="A253" s="16"/>
      <c r="B253" s="16"/>
      <c r="C253" s="16"/>
      <c r="D253" s="16"/>
      <c r="E253" s="16"/>
      <c r="F253" s="16"/>
      <c r="G253" s="16"/>
      <c r="H253" s="16"/>
      <c r="I253" s="16"/>
      <c r="J253" s="16"/>
      <c r="K253" s="16"/>
      <c r="L253" s="6"/>
      <c r="M253" s="6"/>
      <c r="N253" s="6"/>
      <c r="O253" s="6"/>
      <c r="P253" s="6"/>
      <c r="Q253" s="6"/>
      <c r="R253" s="6"/>
      <c r="S253" s="6"/>
      <c r="T253" s="6"/>
      <c r="U253" s="6"/>
      <c r="V253" s="6"/>
      <c r="W253" s="6"/>
      <c r="X253" s="6"/>
      <c r="Y253" s="6"/>
      <c r="Z253" s="6"/>
    </row>
    <row r="254" spans="1:26" ht="14.25" customHeight="1">
      <c r="A254" s="16"/>
      <c r="B254" s="16"/>
      <c r="C254" s="16"/>
      <c r="D254" s="16"/>
      <c r="E254" s="16"/>
      <c r="F254" s="16"/>
      <c r="G254" s="16"/>
      <c r="H254" s="16"/>
      <c r="I254" s="16"/>
      <c r="J254" s="16"/>
      <c r="K254" s="16"/>
      <c r="L254" s="6"/>
      <c r="M254" s="6"/>
      <c r="N254" s="6"/>
      <c r="O254" s="6"/>
      <c r="P254" s="6"/>
      <c r="Q254" s="6"/>
      <c r="R254" s="6"/>
      <c r="S254" s="6"/>
      <c r="T254" s="6"/>
      <c r="U254" s="6"/>
      <c r="V254" s="6"/>
      <c r="W254" s="6"/>
      <c r="X254" s="6"/>
      <c r="Y254" s="6"/>
      <c r="Z254" s="6"/>
    </row>
    <row r="255" spans="1:26" ht="14.25" customHeight="1">
      <c r="A255" s="16"/>
      <c r="B255" s="16"/>
      <c r="C255" s="16"/>
      <c r="D255" s="16"/>
      <c r="E255" s="16"/>
      <c r="F255" s="16"/>
      <c r="G255" s="16"/>
      <c r="H255" s="16"/>
      <c r="I255" s="16"/>
      <c r="J255" s="16"/>
      <c r="K255" s="16"/>
      <c r="L255" s="6"/>
      <c r="M255" s="6"/>
      <c r="N255" s="6"/>
      <c r="O255" s="6"/>
      <c r="P255" s="6"/>
      <c r="Q255" s="6"/>
      <c r="R255" s="6"/>
      <c r="S255" s="6"/>
      <c r="T255" s="6"/>
      <c r="U255" s="6"/>
      <c r="V255" s="6"/>
      <c r="W255" s="6"/>
      <c r="X255" s="6"/>
      <c r="Y255" s="6"/>
      <c r="Z255" s="6"/>
    </row>
    <row r="256" spans="1:26" ht="14.25" customHeight="1">
      <c r="A256" s="16"/>
      <c r="B256" s="16"/>
      <c r="C256" s="16"/>
      <c r="D256" s="16"/>
      <c r="E256" s="16"/>
      <c r="F256" s="16"/>
      <c r="G256" s="16"/>
      <c r="H256" s="16"/>
      <c r="I256" s="16"/>
      <c r="J256" s="16"/>
      <c r="K256" s="16"/>
      <c r="L256" s="6"/>
      <c r="M256" s="6"/>
      <c r="N256" s="6"/>
      <c r="O256" s="6"/>
      <c r="P256" s="6"/>
      <c r="Q256" s="6"/>
      <c r="R256" s="6"/>
      <c r="S256" s="6"/>
      <c r="T256" s="6"/>
      <c r="U256" s="6"/>
      <c r="V256" s="6"/>
      <c r="W256" s="6"/>
      <c r="X256" s="6"/>
      <c r="Y256" s="6"/>
      <c r="Z256" s="6"/>
    </row>
    <row r="257" spans="1:26" ht="14.25" customHeight="1">
      <c r="A257" s="16"/>
      <c r="B257" s="16"/>
      <c r="C257" s="16"/>
      <c r="D257" s="16"/>
      <c r="E257" s="16"/>
      <c r="F257" s="16"/>
      <c r="G257" s="16"/>
      <c r="H257" s="16"/>
      <c r="I257" s="16"/>
      <c r="J257" s="16"/>
      <c r="K257" s="16"/>
      <c r="L257" s="6"/>
      <c r="M257" s="6"/>
      <c r="N257" s="6"/>
      <c r="O257" s="6"/>
      <c r="P257" s="6"/>
      <c r="Q257" s="6"/>
      <c r="R257" s="6"/>
      <c r="S257" s="6"/>
      <c r="T257" s="6"/>
      <c r="U257" s="6"/>
      <c r="V257" s="6"/>
      <c r="W257" s="6"/>
      <c r="X257" s="6"/>
      <c r="Y257" s="6"/>
      <c r="Z257" s="6"/>
    </row>
    <row r="258" spans="1:26" ht="14.25" customHeight="1">
      <c r="A258" s="16"/>
      <c r="B258" s="16"/>
      <c r="C258" s="16"/>
      <c r="D258" s="16"/>
      <c r="E258" s="16"/>
      <c r="F258" s="16"/>
      <c r="G258" s="16"/>
      <c r="H258" s="16"/>
      <c r="I258" s="16"/>
      <c r="J258" s="16"/>
      <c r="K258" s="16"/>
      <c r="L258" s="6"/>
      <c r="M258" s="6"/>
      <c r="N258" s="6"/>
      <c r="O258" s="6"/>
      <c r="P258" s="6"/>
      <c r="Q258" s="6"/>
      <c r="R258" s="6"/>
      <c r="S258" s="6"/>
      <c r="T258" s="6"/>
      <c r="U258" s="6"/>
      <c r="V258" s="6"/>
      <c r="W258" s="6"/>
      <c r="X258" s="6"/>
      <c r="Y258" s="6"/>
      <c r="Z258" s="6"/>
    </row>
    <row r="259" spans="1:26" ht="14.25" customHeight="1">
      <c r="A259" s="16"/>
      <c r="B259" s="16"/>
      <c r="C259" s="16"/>
      <c r="D259" s="16"/>
      <c r="E259" s="16"/>
      <c r="F259" s="16"/>
      <c r="G259" s="16"/>
      <c r="H259" s="16"/>
      <c r="I259" s="16"/>
      <c r="J259" s="16"/>
      <c r="K259" s="16"/>
      <c r="L259" s="6"/>
      <c r="M259" s="6"/>
      <c r="N259" s="6"/>
      <c r="O259" s="6"/>
      <c r="P259" s="6"/>
      <c r="Q259" s="6"/>
      <c r="R259" s="6"/>
      <c r="S259" s="6"/>
      <c r="T259" s="6"/>
      <c r="U259" s="6"/>
      <c r="V259" s="6"/>
      <c r="W259" s="6"/>
      <c r="X259" s="6"/>
      <c r="Y259" s="6"/>
      <c r="Z259" s="6"/>
    </row>
    <row r="260" spans="1:26" ht="14.25" customHeight="1">
      <c r="A260" s="16"/>
      <c r="B260" s="16"/>
      <c r="C260" s="16"/>
      <c r="D260" s="16"/>
      <c r="E260" s="16"/>
      <c r="F260" s="16"/>
      <c r="G260" s="16"/>
      <c r="H260" s="16"/>
      <c r="I260" s="16"/>
      <c r="J260" s="16"/>
      <c r="K260" s="16"/>
      <c r="L260" s="6"/>
      <c r="M260" s="6"/>
      <c r="N260" s="6"/>
      <c r="O260" s="6"/>
      <c r="P260" s="6"/>
      <c r="Q260" s="6"/>
      <c r="R260" s="6"/>
      <c r="S260" s="6"/>
      <c r="T260" s="6"/>
      <c r="U260" s="6"/>
      <c r="V260" s="6"/>
      <c r="W260" s="6"/>
      <c r="X260" s="6"/>
      <c r="Y260" s="6"/>
      <c r="Z260" s="6"/>
    </row>
    <row r="261" spans="1:26" ht="14.25" customHeight="1">
      <c r="A261" s="16"/>
      <c r="B261" s="16"/>
      <c r="C261" s="16"/>
      <c r="D261" s="16"/>
      <c r="E261" s="16"/>
      <c r="F261" s="16"/>
      <c r="G261" s="16"/>
      <c r="H261" s="16"/>
      <c r="I261" s="16"/>
      <c r="J261" s="16"/>
      <c r="K261" s="16"/>
      <c r="L261" s="6"/>
      <c r="M261" s="6"/>
      <c r="N261" s="6"/>
      <c r="O261" s="6"/>
      <c r="P261" s="6"/>
      <c r="Q261" s="6"/>
      <c r="R261" s="6"/>
      <c r="S261" s="6"/>
      <c r="T261" s="6"/>
      <c r="U261" s="6"/>
      <c r="V261" s="6"/>
      <c r="W261" s="6"/>
      <c r="X261" s="6"/>
      <c r="Y261" s="6"/>
      <c r="Z261" s="6"/>
    </row>
    <row r="262" spans="1:26" ht="14.25" customHeight="1">
      <c r="A262" s="16"/>
      <c r="B262" s="16"/>
      <c r="C262" s="16"/>
      <c r="D262" s="16"/>
      <c r="E262" s="16"/>
      <c r="F262" s="16"/>
      <c r="G262" s="16"/>
      <c r="H262" s="16"/>
      <c r="I262" s="16"/>
      <c r="J262" s="16"/>
      <c r="K262" s="16"/>
      <c r="L262" s="6"/>
      <c r="M262" s="6"/>
      <c r="N262" s="6"/>
      <c r="O262" s="6"/>
      <c r="P262" s="6"/>
      <c r="Q262" s="6"/>
      <c r="R262" s="6"/>
      <c r="S262" s="6"/>
      <c r="T262" s="6"/>
      <c r="U262" s="6"/>
      <c r="V262" s="6"/>
      <c r="W262" s="6"/>
      <c r="X262" s="6"/>
      <c r="Y262" s="6"/>
      <c r="Z262" s="6"/>
    </row>
    <row r="263" spans="1:26" ht="14.25" customHeight="1">
      <c r="A263" s="16"/>
      <c r="B263" s="16"/>
      <c r="C263" s="16"/>
      <c r="D263" s="16"/>
      <c r="E263" s="16"/>
      <c r="F263" s="16"/>
      <c r="G263" s="16"/>
      <c r="H263" s="16"/>
      <c r="I263" s="16"/>
      <c r="J263" s="16"/>
      <c r="K263" s="16"/>
      <c r="L263" s="6"/>
      <c r="M263" s="6"/>
      <c r="N263" s="6"/>
      <c r="O263" s="6"/>
      <c r="P263" s="6"/>
      <c r="Q263" s="6"/>
      <c r="R263" s="6"/>
      <c r="S263" s="6"/>
      <c r="T263" s="6"/>
      <c r="U263" s="6"/>
      <c r="V263" s="6"/>
      <c r="W263" s="6"/>
      <c r="X263" s="6"/>
      <c r="Y263" s="6"/>
      <c r="Z263" s="6"/>
    </row>
    <row r="264" spans="1:26" ht="14.25" customHeight="1">
      <c r="A264" s="16"/>
      <c r="B264" s="16"/>
      <c r="C264" s="16"/>
      <c r="D264" s="16"/>
      <c r="E264" s="16"/>
      <c r="F264" s="16"/>
      <c r="G264" s="16"/>
      <c r="H264" s="16"/>
      <c r="I264" s="16"/>
      <c r="J264" s="16"/>
      <c r="K264" s="16"/>
      <c r="L264" s="6"/>
      <c r="M264" s="6"/>
      <c r="N264" s="6"/>
      <c r="O264" s="6"/>
      <c r="P264" s="6"/>
      <c r="Q264" s="6"/>
      <c r="R264" s="6"/>
      <c r="S264" s="6"/>
      <c r="T264" s="6"/>
      <c r="U264" s="6"/>
      <c r="V264" s="6"/>
      <c r="W264" s="6"/>
      <c r="X264" s="6"/>
      <c r="Y264" s="6"/>
      <c r="Z264" s="6"/>
    </row>
    <row r="265" spans="1:26" ht="14.25" customHeight="1">
      <c r="A265" s="16"/>
      <c r="B265" s="16"/>
      <c r="C265" s="16"/>
      <c r="D265" s="16"/>
      <c r="E265" s="16"/>
      <c r="F265" s="16"/>
      <c r="G265" s="16"/>
      <c r="H265" s="16"/>
      <c r="I265" s="16"/>
      <c r="J265" s="16"/>
      <c r="K265" s="16"/>
      <c r="L265" s="6"/>
      <c r="M265" s="6"/>
      <c r="N265" s="6"/>
      <c r="O265" s="6"/>
      <c r="P265" s="6"/>
      <c r="Q265" s="6"/>
      <c r="R265" s="6"/>
      <c r="S265" s="6"/>
      <c r="T265" s="6"/>
      <c r="U265" s="6"/>
      <c r="V265" s="6"/>
      <c r="W265" s="6"/>
      <c r="X265" s="6"/>
      <c r="Y265" s="6"/>
      <c r="Z265" s="6"/>
    </row>
    <row r="266" spans="1:26" ht="14.25" customHeight="1">
      <c r="A266" s="16"/>
      <c r="B266" s="16"/>
      <c r="C266" s="16"/>
      <c r="D266" s="16"/>
      <c r="E266" s="16"/>
      <c r="F266" s="16"/>
      <c r="G266" s="16"/>
      <c r="H266" s="16"/>
      <c r="I266" s="16"/>
      <c r="J266" s="16"/>
      <c r="K266" s="16"/>
      <c r="L266" s="6"/>
      <c r="M266" s="6"/>
      <c r="N266" s="6"/>
      <c r="O266" s="6"/>
      <c r="P266" s="6"/>
      <c r="Q266" s="6"/>
      <c r="R266" s="6"/>
      <c r="S266" s="6"/>
      <c r="T266" s="6"/>
      <c r="U266" s="6"/>
      <c r="V266" s="6"/>
      <c r="W266" s="6"/>
      <c r="X266" s="6"/>
      <c r="Y266" s="6"/>
      <c r="Z266" s="6"/>
    </row>
    <row r="267" spans="1:26" ht="14.25" customHeight="1">
      <c r="A267" s="16"/>
      <c r="B267" s="16"/>
      <c r="C267" s="16"/>
      <c r="D267" s="16"/>
      <c r="E267" s="16"/>
      <c r="F267" s="16"/>
      <c r="G267" s="16"/>
      <c r="H267" s="16"/>
      <c r="I267" s="16"/>
      <c r="J267" s="16"/>
      <c r="K267" s="16"/>
      <c r="L267" s="6"/>
      <c r="M267" s="6"/>
      <c r="N267" s="6"/>
      <c r="O267" s="6"/>
      <c r="P267" s="6"/>
      <c r="Q267" s="6"/>
      <c r="R267" s="6"/>
      <c r="S267" s="6"/>
      <c r="T267" s="6"/>
      <c r="U267" s="6"/>
      <c r="V267" s="6"/>
      <c r="W267" s="6"/>
      <c r="X267" s="6"/>
      <c r="Y267" s="6"/>
      <c r="Z267" s="6"/>
    </row>
    <row r="268" spans="1:26" ht="14.25" customHeight="1">
      <c r="A268" s="16"/>
      <c r="B268" s="16"/>
      <c r="C268" s="16"/>
      <c r="D268" s="16"/>
      <c r="E268" s="16"/>
      <c r="F268" s="16"/>
      <c r="G268" s="16"/>
      <c r="H268" s="16"/>
      <c r="I268" s="16"/>
      <c r="J268" s="16"/>
      <c r="K268" s="16"/>
      <c r="L268" s="6"/>
      <c r="M268" s="6"/>
      <c r="N268" s="6"/>
      <c r="O268" s="6"/>
      <c r="P268" s="6"/>
      <c r="Q268" s="6"/>
      <c r="R268" s="6"/>
      <c r="S268" s="6"/>
      <c r="T268" s="6"/>
      <c r="U268" s="6"/>
      <c r="V268" s="6"/>
      <c r="W268" s="6"/>
      <c r="X268" s="6"/>
      <c r="Y268" s="6"/>
      <c r="Z268" s="6"/>
    </row>
    <row r="269" spans="1:26" ht="14.25" customHeight="1">
      <c r="A269" s="16"/>
      <c r="B269" s="16"/>
      <c r="C269" s="16"/>
      <c r="D269" s="16"/>
      <c r="E269" s="16"/>
      <c r="F269" s="16"/>
      <c r="G269" s="16"/>
      <c r="H269" s="16"/>
      <c r="I269" s="16"/>
      <c r="J269" s="16"/>
      <c r="K269" s="16"/>
      <c r="L269" s="6"/>
      <c r="M269" s="6"/>
      <c r="N269" s="6"/>
      <c r="O269" s="6"/>
      <c r="P269" s="6"/>
      <c r="Q269" s="6"/>
      <c r="R269" s="6"/>
      <c r="S269" s="6"/>
      <c r="T269" s="6"/>
      <c r="U269" s="6"/>
      <c r="V269" s="6"/>
      <c r="W269" s="6"/>
      <c r="X269" s="6"/>
      <c r="Y269" s="6"/>
      <c r="Z269" s="6"/>
    </row>
    <row r="270" spans="1:26" ht="14.25" customHeight="1">
      <c r="A270" s="16"/>
      <c r="B270" s="16"/>
      <c r="C270" s="16"/>
      <c r="D270" s="16"/>
      <c r="E270" s="16"/>
      <c r="F270" s="16"/>
      <c r="G270" s="16"/>
      <c r="H270" s="16"/>
      <c r="I270" s="16"/>
      <c r="J270" s="16"/>
      <c r="K270" s="16"/>
      <c r="L270" s="6"/>
      <c r="M270" s="6"/>
      <c r="N270" s="6"/>
      <c r="O270" s="6"/>
      <c r="P270" s="6"/>
      <c r="Q270" s="6"/>
      <c r="R270" s="6"/>
      <c r="S270" s="6"/>
      <c r="T270" s="6"/>
      <c r="U270" s="6"/>
      <c r="V270" s="6"/>
      <c r="W270" s="6"/>
      <c r="X270" s="6"/>
      <c r="Y270" s="6"/>
      <c r="Z270" s="6"/>
    </row>
    <row r="271" spans="1:26" ht="14.25" customHeight="1">
      <c r="A271" s="16"/>
      <c r="B271" s="16"/>
      <c r="C271" s="16"/>
      <c r="D271" s="16"/>
      <c r="E271" s="16"/>
      <c r="F271" s="16"/>
      <c r="G271" s="16"/>
      <c r="H271" s="16"/>
      <c r="I271" s="16"/>
      <c r="J271" s="16"/>
      <c r="K271" s="16"/>
      <c r="L271" s="6"/>
      <c r="M271" s="6"/>
      <c r="N271" s="6"/>
      <c r="O271" s="6"/>
      <c r="P271" s="6"/>
      <c r="Q271" s="6"/>
      <c r="R271" s="6"/>
      <c r="S271" s="6"/>
      <c r="T271" s="6"/>
      <c r="U271" s="6"/>
      <c r="V271" s="6"/>
      <c r="W271" s="6"/>
      <c r="X271" s="6"/>
      <c r="Y271" s="6"/>
      <c r="Z271" s="6"/>
    </row>
    <row r="272" spans="1:26" ht="14.25" customHeight="1">
      <c r="A272" s="16"/>
      <c r="B272" s="16"/>
      <c r="C272" s="16"/>
      <c r="D272" s="16"/>
      <c r="E272" s="16"/>
      <c r="F272" s="16"/>
      <c r="G272" s="16"/>
      <c r="H272" s="16"/>
      <c r="I272" s="16"/>
      <c r="J272" s="16"/>
      <c r="K272" s="16"/>
      <c r="L272" s="6"/>
      <c r="M272" s="6"/>
      <c r="N272" s="6"/>
      <c r="O272" s="6"/>
      <c r="P272" s="6"/>
      <c r="Q272" s="6"/>
      <c r="R272" s="6"/>
      <c r="S272" s="6"/>
      <c r="T272" s="6"/>
      <c r="U272" s="6"/>
      <c r="V272" s="6"/>
      <c r="W272" s="6"/>
      <c r="X272" s="6"/>
      <c r="Y272" s="6"/>
      <c r="Z272" s="6"/>
    </row>
    <row r="273" spans="1:26" ht="14.25" customHeight="1">
      <c r="A273" s="16"/>
      <c r="B273" s="16"/>
      <c r="C273" s="16"/>
      <c r="D273" s="16"/>
      <c r="E273" s="16"/>
      <c r="F273" s="16"/>
      <c r="G273" s="16"/>
      <c r="H273" s="16"/>
      <c r="I273" s="16"/>
      <c r="J273" s="16"/>
      <c r="K273" s="16"/>
      <c r="L273" s="6"/>
      <c r="M273" s="6"/>
      <c r="N273" s="6"/>
      <c r="O273" s="6"/>
      <c r="P273" s="6"/>
      <c r="Q273" s="6"/>
      <c r="R273" s="6"/>
      <c r="S273" s="6"/>
      <c r="T273" s="6"/>
      <c r="U273" s="6"/>
      <c r="V273" s="6"/>
      <c r="W273" s="6"/>
      <c r="X273" s="6"/>
      <c r="Y273" s="6"/>
      <c r="Z273" s="6"/>
    </row>
    <row r="274" spans="1:26" ht="14.25" customHeight="1">
      <c r="A274" s="16"/>
      <c r="B274" s="16"/>
      <c r="C274" s="16"/>
      <c r="D274" s="16"/>
      <c r="E274" s="16"/>
      <c r="F274" s="16"/>
      <c r="G274" s="16"/>
      <c r="H274" s="16"/>
      <c r="I274" s="16"/>
      <c r="J274" s="16"/>
      <c r="K274" s="16"/>
      <c r="L274" s="6"/>
      <c r="M274" s="6"/>
      <c r="N274" s="6"/>
      <c r="O274" s="6"/>
      <c r="P274" s="6"/>
      <c r="Q274" s="6"/>
      <c r="R274" s="6"/>
      <c r="S274" s="6"/>
      <c r="T274" s="6"/>
      <c r="U274" s="6"/>
      <c r="V274" s="6"/>
      <c r="W274" s="6"/>
      <c r="X274" s="6"/>
      <c r="Y274" s="6"/>
      <c r="Z274" s="6"/>
    </row>
    <row r="275" spans="1:26" ht="14.25" customHeight="1">
      <c r="A275" s="16"/>
      <c r="B275" s="16"/>
      <c r="C275" s="16"/>
      <c r="D275" s="16"/>
      <c r="E275" s="16"/>
      <c r="F275" s="16"/>
      <c r="G275" s="16"/>
      <c r="H275" s="16"/>
      <c r="I275" s="16"/>
      <c r="J275" s="16"/>
      <c r="K275" s="16"/>
      <c r="L275" s="6"/>
      <c r="M275" s="6"/>
      <c r="N275" s="6"/>
      <c r="O275" s="6"/>
      <c r="P275" s="6"/>
      <c r="Q275" s="6"/>
      <c r="R275" s="6"/>
      <c r="S275" s="6"/>
      <c r="T275" s="6"/>
      <c r="U275" s="6"/>
      <c r="V275" s="6"/>
      <c r="W275" s="6"/>
      <c r="X275" s="6"/>
      <c r="Y275" s="6"/>
      <c r="Z275" s="6"/>
    </row>
    <row r="276" spans="1:26" ht="14.25" customHeight="1">
      <c r="A276" s="16"/>
      <c r="B276" s="16"/>
      <c r="C276" s="16"/>
      <c r="D276" s="16"/>
      <c r="E276" s="16"/>
      <c r="F276" s="16"/>
      <c r="G276" s="16"/>
      <c r="H276" s="16"/>
      <c r="I276" s="16"/>
      <c r="J276" s="16"/>
      <c r="K276" s="16"/>
      <c r="L276" s="6"/>
      <c r="M276" s="6"/>
      <c r="N276" s="6"/>
      <c r="O276" s="6"/>
      <c r="P276" s="6"/>
      <c r="Q276" s="6"/>
      <c r="R276" s="6"/>
      <c r="S276" s="6"/>
      <c r="T276" s="6"/>
      <c r="U276" s="6"/>
      <c r="V276" s="6"/>
      <c r="W276" s="6"/>
      <c r="X276" s="6"/>
      <c r="Y276" s="6"/>
      <c r="Z276" s="6"/>
    </row>
    <row r="277" spans="1:26" ht="14.25" customHeight="1">
      <c r="A277" s="16"/>
      <c r="B277" s="16"/>
      <c r="C277" s="16"/>
      <c r="D277" s="16"/>
      <c r="E277" s="16"/>
      <c r="F277" s="16"/>
      <c r="G277" s="16"/>
      <c r="H277" s="16"/>
      <c r="I277" s="16"/>
      <c r="J277" s="16"/>
      <c r="K277" s="16"/>
      <c r="L277" s="6"/>
      <c r="M277" s="6"/>
      <c r="N277" s="6"/>
      <c r="O277" s="6"/>
      <c r="P277" s="6"/>
      <c r="Q277" s="6"/>
      <c r="R277" s="6"/>
      <c r="S277" s="6"/>
      <c r="T277" s="6"/>
      <c r="U277" s="6"/>
      <c r="V277" s="6"/>
      <c r="W277" s="6"/>
      <c r="X277" s="6"/>
      <c r="Y277" s="6"/>
      <c r="Z277" s="6"/>
    </row>
    <row r="278" spans="1:26" ht="14.25" customHeight="1">
      <c r="A278" s="16"/>
      <c r="B278" s="16"/>
      <c r="C278" s="16"/>
      <c r="D278" s="16"/>
      <c r="E278" s="16"/>
      <c r="F278" s="16"/>
      <c r="G278" s="16"/>
      <c r="H278" s="16"/>
      <c r="I278" s="16"/>
      <c r="J278" s="16"/>
      <c r="K278" s="16"/>
      <c r="L278" s="6"/>
      <c r="M278" s="6"/>
      <c r="N278" s="6"/>
      <c r="O278" s="6"/>
      <c r="P278" s="6"/>
      <c r="Q278" s="6"/>
      <c r="R278" s="6"/>
      <c r="S278" s="6"/>
      <c r="T278" s="6"/>
      <c r="U278" s="6"/>
      <c r="V278" s="6"/>
      <c r="W278" s="6"/>
      <c r="X278" s="6"/>
      <c r="Y278" s="6"/>
      <c r="Z278" s="6"/>
    </row>
    <row r="279" spans="1:26" ht="14.25" customHeight="1">
      <c r="A279" s="16"/>
      <c r="B279" s="16"/>
      <c r="C279" s="16"/>
      <c r="D279" s="16"/>
      <c r="E279" s="16"/>
      <c r="F279" s="16"/>
      <c r="G279" s="16"/>
      <c r="H279" s="16"/>
      <c r="I279" s="16"/>
      <c r="J279" s="16"/>
      <c r="K279" s="16"/>
      <c r="L279" s="6"/>
      <c r="M279" s="6"/>
      <c r="N279" s="6"/>
      <c r="O279" s="6"/>
      <c r="P279" s="6"/>
      <c r="Q279" s="6"/>
      <c r="R279" s="6"/>
      <c r="S279" s="6"/>
      <c r="T279" s="6"/>
      <c r="U279" s="6"/>
      <c r="V279" s="6"/>
      <c r="W279" s="6"/>
      <c r="X279" s="6"/>
      <c r="Y279" s="6"/>
      <c r="Z279" s="6"/>
    </row>
    <row r="280" spans="1:26" ht="14.25" customHeight="1">
      <c r="A280" s="16"/>
      <c r="B280" s="16"/>
      <c r="C280" s="16"/>
      <c r="D280" s="16"/>
      <c r="E280" s="16"/>
      <c r="F280" s="16"/>
      <c r="G280" s="16"/>
      <c r="H280" s="16"/>
      <c r="I280" s="16"/>
      <c r="J280" s="16"/>
      <c r="K280" s="16"/>
      <c r="L280" s="6"/>
      <c r="M280" s="6"/>
      <c r="N280" s="6"/>
      <c r="O280" s="6"/>
      <c r="P280" s="6"/>
      <c r="Q280" s="6"/>
      <c r="R280" s="6"/>
      <c r="S280" s="6"/>
      <c r="T280" s="6"/>
      <c r="U280" s="6"/>
      <c r="V280" s="6"/>
      <c r="W280" s="6"/>
      <c r="X280" s="6"/>
      <c r="Y280" s="6"/>
      <c r="Z280" s="6"/>
    </row>
    <row r="281" spans="1:26" ht="14.25" customHeight="1">
      <c r="A281" s="16"/>
      <c r="B281" s="16"/>
      <c r="C281" s="16"/>
      <c r="D281" s="16"/>
      <c r="E281" s="16"/>
      <c r="F281" s="16"/>
      <c r="G281" s="16"/>
      <c r="H281" s="16"/>
      <c r="I281" s="16"/>
      <c r="J281" s="16"/>
      <c r="K281" s="16"/>
      <c r="L281" s="6"/>
      <c r="M281" s="6"/>
      <c r="N281" s="6"/>
      <c r="O281" s="6"/>
      <c r="P281" s="6"/>
      <c r="Q281" s="6"/>
      <c r="R281" s="6"/>
      <c r="S281" s="6"/>
      <c r="T281" s="6"/>
      <c r="U281" s="6"/>
      <c r="V281" s="6"/>
      <c r="W281" s="6"/>
      <c r="X281" s="6"/>
      <c r="Y281" s="6"/>
      <c r="Z281" s="6"/>
    </row>
    <row r="282" spans="1:26" ht="14.25" customHeight="1">
      <c r="A282" s="16"/>
      <c r="B282" s="16"/>
      <c r="C282" s="16"/>
      <c r="D282" s="16"/>
      <c r="E282" s="16"/>
      <c r="F282" s="16"/>
      <c r="G282" s="16"/>
      <c r="H282" s="16"/>
      <c r="I282" s="16"/>
      <c r="J282" s="16"/>
      <c r="K282" s="16"/>
      <c r="L282" s="6"/>
      <c r="M282" s="6"/>
      <c r="N282" s="6"/>
      <c r="O282" s="6"/>
      <c r="P282" s="6"/>
      <c r="Q282" s="6"/>
      <c r="R282" s="6"/>
      <c r="S282" s="6"/>
      <c r="T282" s="6"/>
      <c r="U282" s="6"/>
      <c r="V282" s="6"/>
      <c r="W282" s="6"/>
      <c r="X282" s="6"/>
      <c r="Y282" s="6"/>
      <c r="Z282" s="6"/>
    </row>
    <row r="283" spans="1:26" ht="14.25" customHeight="1">
      <c r="A283" s="16"/>
      <c r="B283" s="16"/>
      <c r="C283" s="16"/>
      <c r="D283" s="16"/>
      <c r="E283" s="16"/>
      <c r="F283" s="16"/>
      <c r="G283" s="16"/>
      <c r="H283" s="16"/>
      <c r="I283" s="16"/>
      <c r="J283" s="16"/>
      <c r="K283" s="16"/>
      <c r="L283" s="6"/>
      <c r="M283" s="6"/>
      <c r="N283" s="6"/>
      <c r="O283" s="6"/>
      <c r="P283" s="6"/>
      <c r="Q283" s="6"/>
      <c r="R283" s="6"/>
      <c r="S283" s="6"/>
      <c r="T283" s="6"/>
      <c r="U283" s="6"/>
      <c r="V283" s="6"/>
      <c r="W283" s="6"/>
      <c r="X283" s="6"/>
      <c r="Y283" s="6"/>
      <c r="Z283" s="6"/>
    </row>
    <row r="284" spans="1:26" ht="14.25" customHeight="1">
      <c r="A284" s="16"/>
      <c r="B284" s="16"/>
      <c r="C284" s="16"/>
      <c r="D284" s="16"/>
      <c r="E284" s="16"/>
      <c r="F284" s="16"/>
      <c r="G284" s="16"/>
      <c r="H284" s="16"/>
      <c r="I284" s="16"/>
      <c r="J284" s="16"/>
      <c r="K284" s="16"/>
      <c r="L284" s="6"/>
      <c r="M284" s="6"/>
      <c r="N284" s="6"/>
      <c r="O284" s="6"/>
      <c r="P284" s="6"/>
      <c r="Q284" s="6"/>
      <c r="R284" s="6"/>
      <c r="S284" s="6"/>
      <c r="T284" s="6"/>
      <c r="U284" s="6"/>
      <c r="V284" s="6"/>
      <c r="W284" s="6"/>
      <c r="X284" s="6"/>
      <c r="Y284" s="6"/>
      <c r="Z284" s="6"/>
    </row>
    <row r="285" spans="1:26" ht="14.25" customHeight="1">
      <c r="A285" s="16"/>
      <c r="B285" s="16"/>
      <c r="C285" s="16"/>
      <c r="D285" s="16"/>
      <c r="E285" s="16"/>
      <c r="F285" s="16"/>
      <c r="G285" s="16"/>
      <c r="H285" s="16"/>
      <c r="I285" s="16"/>
      <c r="J285" s="16"/>
      <c r="K285" s="16"/>
      <c r="L285" s="6"/>
      <c r="M285" s="6"/>
      <c r="N285" s="6"/>
      <c r="O285" s="6"/>
      <c r="P285" s="6"/>
      <c r="Q285" s="6"/>
      <c r="R285" s="6"/>
      <c r="S285" s="6"/>
      <c r="T285" s="6"/>
      <c r="U285" s="6"/>
      <c r="V285" s="6"/>
      <c r="W285" s="6"/>
      <c r="X285" s="6"/>
      <c r="Y285" s="6"/>
      <c r="Z285" s="6"/>
    </row>
    <row r="286" spans="1:26" ht="14.25" customHeight="1">
      <c r="A286" s="16"/>
      <c r="B286" s="16"/>
      <c r="C286" s="16"/>
      <c r="D286" s="16"/>
      <c r="E286" s="16"/>
      <c r="F286" s="16"/>
      <c r="G286" s="16"/>
      <c r="H286" s="16"/>
      <c r="I286" s="16"/>
      <c r="J286" s="16"/>
      <c r="K286" s="16"/>
      <c r="L286" s="6"/>
      <c r="M286" s="6"/>
      <c r="N286" s="6"/>
      <c r="O286" s="6"/>
      <c r="P286" s="6"/>
      <c r="Q286" s="6"/>
      <c r="R286" s="6"/>
      <c r="S286" s="6"/>
      <c r="T286" s="6"/>
      <c r="U286" s="6"/>
      <c r="V286" s="6"/>
      <c r="W286" s="6"/>
      <c r="X286" s="6"/>
      <c r="Y286" s="6"/>
      <c r="Z286" s="6"/>
    </row>
    <row r="287" spans="1:26" ht="14.25" customHeight="1">
      <c r="A287" s="16"/>
      <c r="B287" s="16"/>
      <c r="C287" s="16"/>
      <c r="D287" s="16"/>
      <c r="E287" s="16"/>
      <c r="F287" s="16"/>
      <c r="G287" s="16"/>
      <c r="H287" s="16"/>
      <c r="I287" s="16"/>
      <c r="J287" s="16"/>
      <c r="K287" s="16"/>
      <c r="L287" s="6"/>
      <c r="M287" s="6"/>
      <c r="N287" s="6"/>
      <c r="O287" s="6"/>
      <c r="P287" s="6"/>
      <c r="Q287" s="6"/>
      <c r="R287" s="6"/>
      <c r="S287" s="6"/>
      <c r="T287" s="6"/>
      <c r="U287" s="6"/>
      <c r="V287" s="6"/>
      <c r="W287" s="6"/>
      <c r="X287" s="6"/>
      <c r="Y287" s="6"/>
      <c r="Z287" s="6"/>
    </row>
    <row r="288" spans="1:26" ht="14.25" customHeight="1">
      <c r="A288" s="16"/>
      <c r="B288" s="16"/>
      <c r="C288" s="16"/>
      <c r="D288" s="16"/>
      <c r="E288" s="16"/>
      <c r="F288" s="16"/>
      <c r="G288" s="16"/>
      <c r="H288" s="16"/>
      <c r="I288" s="16"/>
      <c r="J288" s="16"/>
      <c r="K288" s="16"/>
      <c r="L288" s="6"/>
      <c r="M288" s="6"/>
      <c r="N288" s="6"/>
      <c r="O288" s="6"/>
      <c r="P288" s="6"/>
      <c r="Q288" s="6"/>
      <c r="R288" s="6"/>
      <c r="S288" s="6"/>
      <c r="T288" s="6"/>
      <c r="U288" s="6"/>
      <c r="V288" s="6"/>
      <c r="W288" s="6"/>
      <c r="X288" s="6"/>
      <c r="Y288" s="6"/>
      <c r="Z288" s="6"/>
    </row>
    <row r="289" spans="1:26" ht="14.25" customHeight="1">
      <c r="A289" s="16"/>
      <c r="B289" s="16"/>
      <c r="C289" s="16"/>
      <c r="D289" s="16"/>
      <c r="E289" s="16"/>
      <c r="F289" s="16"/>
      <c r="G289" s="16"/>
      <c r="H289" s="16"/>
      <c r="I289" s="16"/>
      <c r="J289" s="16"/>
      <c r="K289" s="16"/>
      <c r="L289" s="6"/>
      <c r="M289" s="6"/>
      <c r="N289" s="6"/>
      <c r="O289" s="6"/>
      <c r="P289" s="6"/>
      <c r="Q289" s="6"/>
      <c r="R289" s="6"/>
      <c r="S289" s="6"/>
      <c r="T289" s="6"/>
      <c r="U289" s="6"/>
      <c r="V289" s="6"/>
      <c r="W289" s="6"/>
      <c r="X289" s="6"/>
      <c r="Y289" s="6"/>
      <c r="Z289" s="6"/>
    </row>
    <row r="290" spans="1:26" ht="14.25" customHeight="1">
      <c r="A290" s="16"/>
      <c r="B290" s="16"/>
      <c r="C290" s="16"/>
      <c r="D290" s="16"/>
      <c r="E290" s="16"/>
      <c r="F290" s="16"/>
      <c r="G290" s="16"/>
      <c r="H290" s="16"/>
      <c r="I290" s="16"/>
      <c r="J290" s="16"/>
      <c r="K290" s="16"/>
      <c r="L290" s="6"/>
      <c r="M290" s="6"/>
      <c r="N290" s="6"/>
      <c r="O290" s="6"/>
      <c r="P290" s="6"/>
      <c r="Q290" s="6"/>
      <c r="R290" s="6"/>
      <c r="S290" s="6"/>
      <c r="T290" s="6"/>
      <c r="U290" s="6"/>
      <c r="V290" s="6"/>
      <c r="W290" s="6"/>
      <c r="X290" s="6"/>
      <c r="Y290" s="6"/>
      <c r="Z290" s="6"/>
    </row>
    <row r="291" spans="1:26" ht="14.25" customHeight="1">
      <c r="A291" s="16"/>
      <c r="B291" s="16"/>
      <c r="C291" s="16"/>
      <c r="D291" s="16"/>
      <c r="E291" s="16"/>
      <c r="F291" s="16"/>
      <c r="G291" s="16"/>
      <c r="H291" s="16"/>
      <c r="I291" s="16"/>
      <c r="J291" s="16"/>
      <c r="K291" s="16"/>
      <c r="L291" s="6"/>
      <c r="M291" s="6"/>
      <c r="N291" s="6"/>
      <c r="O291" s="6"/>
      <c r="P291" s="6"/>
      <c r="Q291" s="6"/>
      <c r="R291" s="6"/>
      <c r="S291" s="6"/>
      <c r="T291" s="6"/>
      <c r="U291" s="6"/>
      <c r="V291" s="6"/>
      <c r="W291" s="6"/>
      <c r="X291" s="6"/>
      <c r="Y291" s="6"/>
      <c r="Z291" s="6"/>
    </row>
    <row r="292" spans="1:26" ht="14.25" customHeight="1">
      <c r="A292" s="16"/>
      <c r="B292" s="16"/>
      <c r="C292" s="16"/>
      <c r="D292" s="16"/>
      <c r="E292" s="16"/>
      <c r="F292" s="16"/>
      <c r="G292" s="16"/>
      <c r="H292" s="16"/>
      <c r="I292" s="16"/>
      <c r="J292" s="16"/>
      <c r="K292" s="16"/>
      <c r="L292" s="6"/>
      <c r="M292" s="6"/>
      <c r="N292" s="6"/>
      <c r="O292" s="6"/>
      <c r="P292" s="6"/>
      <c r="Q292" s="6"/>
      <c r="R292" s="6"/>
      <c r="S292" s="6"/>
      <c r="T292" s="6"/>
      <c r="U292" s="6"/>
      <c r="V292" s="6"/>
      <c r="W292" s="6"/>
      <c r="X292" s="6"/>
      <c r="Y292" s="6"/>
      <c r="Z292" s="6"/>
    </row>
    <row r="293" spans="1:26" ht="14.25" customHeight="1">
      <c r="A293" s="16"/>
      <c r="B293" s="16"/>
      <c r="C293" s="16"/>
      <c r="D293" s="16"/>
      <c r="E293" s="16"/>
      <c r="F293" s="16"/>
      <c r="G293" s="16"/>
      <c r="H293" s="16"/>
      <c r="I293" s="16"/>
      <c r="J293" s="16"/>
      <c r="K293" s="16"/>
      <c r="L293" s="6"/>
      <c r="M293" s="6"/>
      <c r="N293" s="6"/>
      <c r="O293" s="6"/>
      <c r="P293" s="6"/>
      <c r="Q293" s="6"/>
      <c r="R293" s="6"/>
      <c r="S293" s="6"/>
      <c r="T293" s="6"/>
      <c r="U293" s="6"/>
      <c r="V293" s="6"/>
      <c r="W293" s="6"/>
      <c r="X293" s="6"/>
      <c r="Y293" s="6"/>
      <c r="Z293" s="6"/>
    </row>
    <row r="294" spans="1:26" ht="14.25" customHeight="1">
      <c r="A294" s="16"/>
      <c r="B294" s="16"/>
      <c r="C294" s="16"/>
      <c r="D294" s="16"/>
      <c r="E294" s="16"/>
      <c r="F294" s="16"/>
      <c r="G294" s="16"/>
      <c r="H294" s="16"/>
      <c r="I294" s="16"/>
      <c r="J294" s="16"/>
      <c r="K294" s="16"/>
      <c r="L294" s="6"/>
      <c r="M294" s="6"/>
      <c r="N294" s="6"/>
      <c r="O294" s="6"/>
      <c r="P294" s="6"/>
      <c r="Q294" s="6"/>
      <c r="R294" s="6"/>
      <c r="S294" s="6"/>
      <c r="T294" s="6"/>
      <c r="U294" s="6"/>
      <c r="V294" s="6"/>
      <c r="W294" s="6"/>
      <c r="X294" s="6"/>
      <c r="Y294" s="6"/>
      <c r="Z294" s="6"/>
    </row>
    <row r="295" spans="1:26" ht="14.25" customHeight="1">
      <c r="A295" s="16"/>
      <c r="B295" s="16"/>
      <c r="C295" s="16"/>
      <c r="D295" s="16"/>
      <c r="E295" s="16"/>
      <c r="F295" s="16"/>
      <c r="G295" s="16"/>
      <c r="H295" s="16"/>
      <c r="I295" s="16"/>
      <c r="J295" s="16"/>
      <c r="K295" s="16"/>
      <c r="L295" s="6"/>
      <c r="M295" s="6"/>
      <c r="N295" s="6"/>
      <c r="O295" s="6"/>
      <c r="P295" s="6"/>
      <c r="Q295" s="6"/>
      <c r="R295" s="6"/>
      <c r="S295" s="6"/>
      <c r="T295" s="6"/>
      <c r="U295" s="6"/>
      <c r="V295" s="6"/>
      <c r="W295" s="6"/>
      <c r="X295" s="6"/>
      <c r="Y295" s="6"/>
      <c r="Z295" s="6"/>
    </row>
    <row r="296" spans="1:26" ht="14.25" customHeight="1">
      <c r="A296" s="16"/>
      <c r="B296" s="16"/>
      <c r="C296" s="16"/>
      <c r="D296" s="16"/>
      <c r="E296" s="16"/>
      <c r="F296" s="16"/>
      <c r="G296" s="16"/>
      <c r="H296" s="16"/>
      <c r="I296" s="16"/>
      <c r="J296" s="16"/>
      <c r="K296" s="16"/>
      <c r="L296" s="6"/>
      <c r="M296" s="6"/>
      <c r="N296" s="6"/>
      <c r="O296" s="6"/>
      <c r="P296" s="6"/>
      <c r="Q296" s="6"/>
      <c r="R296" s="6"/>
      <c r="S296" s="6"/>
      <c r="T296" s="6"/>
      <c r="U296" s="6"/>
      <c r="V296" s="6"/>
      <c r="W296" s="6"/>
      <c r="X296" s="6"/>
      <c r="Y296" s="6"/>
      <c r="Z296" s="6"/>
    </row>
    <row r="297" spans="1:26" ht="14.25" customHeight="1">
      <c r="A297" s="16"/>
      <c r="B297" s="16"/>
      <c r="C297" s="16"/>
      <c r="D297" s="16"/>
      <c r="E297" s="16"/>
      <c r="F297" s="16"/>
      <c r="G297" s="16"/>
      <c r="H297" s="16"/>
      <c r="I297" s="16"/>
      <c r="J297" s="16"/>
      <c r="K297" s="16"/>
      <c r="L297" s="6"/>
      <c r="M297" s="6"/>
      <c r="N297" s="6"/>
      <c r="O297" s="6"/>
      <c r="P297" s="6"/>
      <c r="Q297" s="6"/>
      <c r="R297" s="6"/>
      <c r="S297" s="6"/>
      <c r="T297" s="6"/>
      <c r="U297" s="6"/>
      <c r="V297" s="6"/>
      <c r="W297" s="6"/>
      <c r="X297" s="6"/>
      <c r="Y297" s="6"/>
      <c r="Z297" s="6"/>
    </row>
    <row r="298" spans="1:26" ht="14.25" customHeight="1">
      <c r="A298" s="16"/>
      <c r="B298" s="16"/>
      <c r="C298" s="16"/>
      <c r="D298" s="16"/>
      <c r="E298" s="16"/>
      <c r="F298" s="16"/>
      <c r="G298" s="16"/>
      <c r="H298" s="16"/>
      <c r="I298" s="16"/>
      <c r="J298" s="16"/>
      <c r="K298" s="16"/>
      <c r="L298" s="6"/>
      <c r="M298" s="6"/>
      <c r="N298" s="6"/>
      <c r="O298" s="6"/>
      <c r="P298" s="6"/>
      <c r="Q298" s="6"/>
      <c r="R298" s="6"/>
      <c r="S298" s="6"/>
      <c r="T298" s="6"/>
      <c r="U298" s="6"/>
      <c r="V298" s="6"/>
      <c r="W298" s="6"/>
      <c r="X298" s="6"/>
      <c r="Y298" s="6"/>
      <c r="Z298" s="6"/>
    </row>
    <row r="299" spans="1:26" ht="14.25" customHeight="1">
      <c r="A299" s="16"/>
      <c r="B299" s="16"/>
      <c r="C299" s="16"/>
      <c r="D299" s="16"/>
      <c r="E299" s="16"/>
      <c r="F299" s="16"/>
      <c r="G299" s="16"/>
      <c r="H299" s="16"/>
      <c r="I299" s="16"/>
      <c r="J299" s="16"/>
      <c r="K299" s="16"/>
      <c r="L299" s="6"/>
      <c r="M299" s="6"/>
      <c r="N299" s="6"/>
      <c r="O299" s="6"/>
      <c r="P299" s="6"/>
      <c r="Q299" s="6"/>
      <c r="R299" s="6"/>
      <c r="S299" s="6"/>
      <c r="T299" s="6"/>
      <c r="U299" s="6"/>
      <c r="V299" s="6"/>
      <c r="W299" s="6"/>
      <c r="X299" s="6"/>
      <c r="Y299" s="6"/>
      <c r="Z299" s="6"/>
    </row>
    <row r="300" spans="1:26" ht="14.25" customHeight="1">
      <c r="A300" s="16"/>
      <c r="B300" s="16"/>
      <c r="C300" s="16"/>
      <c r="D300" s="16"/>
      <c r="E300" s="16"/>
      <c r="F300" s="16"/>
      <c r="G300" s="16"/>
      <c r="H300" s="16"/>
      <c r="I300" s="16"/>
      <c r="J300" s="16"/>
      <c r="K300" s="16"/>
      <c r="L300" s="6"/>
      <c r="M300" s="6"/>
      <c r="N300" s="6"/>
      <c r="O300" s="6"/>
      <c r="P300" s="6"/>
      <c r="Q300" s="6"/>
      <c r="R300" s="6"/>
      <c r="S300" s="6"/>
      <c r="T300" s="6"/>
      <c r="U300" s="6"/>
      <c r="V300" s="6"/>
      <c r="W300" s="6"/>
      <c r="X300" s="6"/>
      <c r="Y300" s="6"/>
      <c r="Z300" s="6"/>
    </row>
    <row r="301" spans="1:26" ht="14.25" customHeight="1">
      <c r="A301" s="16"/>
      <c r="B301" s="16"/>
      <c r="C301" s="16"/>
      <c r="D301" s="16"/>
      <c r="E301" s="16"/>
      <c r="F301" s="16"/>
      <c r="G301" s="16"/>
      <c r="H301" s="16"/>
      <c r="I301" s="16"/>
      <c r="J301" s="16"/>
      <c r="K301" s="16"/>
      <c r="L301" s="6"/>
      <c r="M301" s="6"/>
      <c r="N301" s="6"/>
      <c r="O301" s="6"/>
      <c r="P301" s="6"/>
      <c r="Q301" s="6"/>
      <c r="R301" s="6"/>
      <c r="S301" s="6"/>
      <c r="T301" s="6"/>
      <c r="U301" s="6"/>
      <c r="V301" s="6"/>
      <c r="W301" s="6"/>
      <c r="X301" s="6"/>
      <c r="Y301" s="6"/>
      <c r="Z301" s="6"/>
    </row>
    <row r="302" spans="1:26" ht="14.25" customHeight="1">
      <c r="A302" s="16"/>
      <c r="B302" s="16"/>
      <c r="C302" s="16"/>
      <c r="D302" s="16"/>
      <c r="E302" s="16"/>
      <c r="F302" s="16"/>
      <c r="G302" s="16"/>
      <c r="H302" s="16"/>
      <c r="I302" s="16"/>
      <c r="J302" s="16"/>
      <c r="K302" s="16"/>
      <c r="L302" s="6"/>
      <c r="M302" s="6"/>
      <c r="N302" s="6"/>
      <c r="O302" s="6"/>
      <c r="P302" s="6"/>
      <c r="Q302" s="6"/>
      <c r="R302" s="6"/>
      <c r="S302" s="6"/>
      <c r="T302" s="6"/>
      <c r="U302" s="6"/>
      <c r="V302" s="6"/>
      <c r="W302" s="6"/>
      <c r="X302" s="6"/>
      <c r="Y302" s="6"/>
      <c r="Z302" s="6"/>
    </row>
    <row r="303" spans="1:26" ht="14.25" customHeight="1">
      <c r="A303" s="16"/>
      <c r="B303" s="16"/>
      <c r="C303" s="16"/>
      <c r="D303" s="16"/>
      <c r="E303" s="16"/>
      <c r="F303" s="16"/>
      <c r="G303" s="16"/>
      <c r="H303" s="16"/>
      <c r="I303" s="16"/>
      <c r="J303" s="16"/>
      <c r="K303" s="16"/>
      <c r="L303" s="6"/>
      <c r="M303" s="6"/>
      <c r="N303" s="6"/>
      <c r="O303" s="6"/>
      <c r="P303" s="6"/>
      <c r="Q303" s="6"/>
      <c r="R303" s="6"/>
      <c r="S303" s="6"/>
      <c r="T303" s="6"/>
      <c r="U303" s="6"/>
      <c r="V303" s="6"/>
      <c r="W303" s="6"/>
      <c r="X303" s="6"/>
      <c r="Y303" s="6"/>
      <c r="Z303" s="6"/>
    </row>
    <row r="304" spans="1:26" ht="14.25" customHeight="1">
      <c r="A304" s="16"/>
      <c r="B304" s="16"/>
      <c r="C304" s="16"/>
      <c r="D304" s="16"/>
      <c r="E304" s="16"/>
      <c r="F304" s="16"/>
      <c r="G304" s="16"/>
      <c r="H304" s="16"/>
      <c r="I304" s="16"/>
      <c r="J304" s="16"/>
      <c r="K304" s="16"/>
      <c r="L304" s="6"/>
      <c r="M304" s="6"/>
      <c r="N304" s="6"/>
      <c r="O304" s="6"/>
      <c r="P304" s="6"/>
      <c r="Q304" s="6"/>
      <c r="R304" s="6"/>
      <c r="S304" s="6"/>
      <c r="T304" s="6"/>
      <c r="U304" s="6"/>
      <c r="V304" s="6"/>
      <c r="W304" s="6"/>
      <c r="X304" s="6"/>
      <c r="Y304" s="6"/>
      <c r="Z304" s="6"/>
    </row>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gUFv4bVg3BSgBzDM+tsBcsPUbODuYbdzV23Hsd0ONZ4zhpAppJ6MyBIdSdGNx+fSkm9w5eYJCxkLQ/kqobSdUw==" saltValue="cmekjOng02Yc/OGyCx9fKA==" spinCount="100000" sheet="1" objects="1" scenarios="1"/>
  <mergeCells count="5">
    <mergeCell ref="B37:C37"/>
    <mergeCell ref="B38:C38"/>
    <mergeCell ref="B39:C39"/>
    <mergeCell ref="B40:C40"/>
    <mergeCell ref="B41:C41"/>
  </mergeCells>
  <pageMargins left="0.7" right="0.7" top="0.75" bottom="0.75" header="0" footer="0"/>
  <pageSetup scale="72" orientation="portrait" r:id="rId1"/>
  <rowBreaks count="1" manualBreakCount="1">
    <brk id="58" max="10" man="1"/>
  </rowBreaks>
  <colBreaks count="1" manualBreakCount="1">
    <brk id="11"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Z1000"/>
  <sheetViews>
    <sheetView view="pageBreakPreview" zoomScaleNormal="100" zoomScaleSheetLayoutView="100" workbookViewId="0">
      <selection activeCell="H101" sqref="H101"/>
    </sheetView>
  </sheetViews>
  <sheetFormatPr defaultColWidth="12.69921875" defaultRowHeight="15" customHeight="1"/>
  <cols>
    <col min="1" max="1" width="10" customWidth="1"/>
    <col min="2" max="2" width="11.69921875" customWidth="1"/>
    <col min="4" max="26" width="10" customWidth="1"/>
  </cols>
  <sheetData>
    <row r="1" spans="1:25" ht="14.25" customHeight="1">
      <c r="A1" s="17" t="s">
        <v>925</v>
      </c>
      <c r="B1" s="16"/>
      <c r="C1" s="16"/>
      <c r="D1" s="16"/>
      <c r="E1" s="16"/>
      <c r="F1" s="16"/>
      <c r="G1" s="16"/>
      <c r="H1" s="16"/>
      <c r="I1" s="16"/>
      <c r="J1" s="16"/>
      <c r="K1" s="16"/>
      <c r="L1" s="6"/>
      <c r="M1" s="6"/>
      <c r="N1" s="6"/>
      <c r="O1" s="6"/>
      <c r="P1" s="6"/>
      <c r="Q1" s="6"/>
      <c r="R1" s="6"/>
      <c r="S1" s="6"/>
      <c r="T1" s="6"/>
      <c r="U1" s="6"/>
      <c r="V1" s="6"/>
      <c r="W1" s="6"/>
      <c r="X1" s="6"/>
      <c r="Y1" s="6"/>
    </row>
    <row r="2" spans="1:25" ht="14.25" customHeight="1">
      <c r="A2" s="16" t="s">
        <v>926</v>
      </c>
      <c r="B2" s="16"/>
      <c r="C2" s="16"/>
      <c r="D2" s="16"/>
      <c r="E2" s="16"/>
      <c r="F2" s="16"/>
      <c r="G2" s="16"/>
      <c r="H2" s="16"/>
      <c r="I2" s="16"/>
      <c r="J2" s="16"/>
      <c r="K2" s="16"/>
      <c r="L2" s="15"/>
      <c r="M2" s="6"/>
      <c r="N2" s="6"/>
      <c r="O2" s="6"/>
      <c r="P2" s="6"/>
      <c r="Q2" s="6"/>
      <c r="R2" s="6"/>
      <c r="S2" s="6"/>
      <c r="T2" s="6"/>
      <c r="U2" s="6"/>
      <c r="V2" s="6"/>
      <c r="W2" s="6"/>
      <c r="X2" s="6"/>
      <c r="Y2" s="6"/>
    </row>
    <row r="3" spans="1:25" ht="14.25" customHeight="1">
      <c r="A3" s="102" t="s">
        <v>842</v>
      </c>
      <c r="B3" s="16"/>
      <c r="C3" s="16"/>
      <c r="D3" s="16"/>
      <c r="E3" s="16"/>
      <c r="F3" s="16"/>
      <c r="G3" s="16"/>
      <c r="H3" s="16"/>
      <c r="I3" s="16"/>
      <c r="J3" s="16"/>
      <c r="K3" s="16"/>
      <c r="L3" s="6"/>
      <c r="M3" s="6"/>
      <c r="N3" s="6"/>
      <c r="O3" s="6"/>
      <c r="P3" s="6"/>
      <c r="Q3" s="6"/>
      <c r="R3" s="6"/>
      <c r="S3" s="6"/>
      <c r="T3" s="6"/>
      <c r="U3" s="6"/>
      <c r="V3" s="6"/>
      <c r="W3" s="6"/>
      <c r="X3" s="6"/>
      <c r="Y3" s="6"/>
    </row>
    <row r="4" spans="1:25" ht="14.25" customHeight="1">
      <c r="A4" s="16" t="s">
        <v>843</v>
      </c>
      <c r="B4" s="16"/>
      <c r="C4" s="16"/>
      <c r="D4" s="16"/>
      <c r="E4" s="16"/>
      <c r="F4" s="16"/>
      <c r="G4" s="16"/>
      <c r="H4" s="16"/>
      <c r="I4" s="16"/>
      <c r="J4" s="16"/>
      <c r="K4" s="16"/>
      <c r="L4" s="6"/>
      <c r="M4" s="6"/>
      <c r="N4" s="6"/>
      <c r="O4" s="6"/>
      <c r="P4" s="6"/>
      <c r="Q4" s="6"/>
      <c r="R4" s="6"/>
      <c r="S4" s="6"/>
      <c r="T4" s="6"/>
      <c r="U4" s="6"/>
      <c r="V4" s="6"/>
      <c r="W4" s="6"/>
      <c r="X4" s="6"/>
      <c r="Y4" s="6"/>
    </row>
    <row r="5" spans="1:25" ht="15" customHeight="1">
      <c r="A5" s="16"/>
      <c r="B5" s="102" t="s">
        <v>844</v>
      </c>
      <c r="C5" s="16"/>
      <c r="D5" s="16"/>
      <c r="E5" s="16"/>
      <c r="F5" s="16"/>
      <c r="G5" s="16"/>
      <c r="H5" s="16"/>
      <c r="I5" s="16"/>
      <c r="J5" s="16"/>
      <c r="K5" s="16"/>
      <c r="L5" s="6"/>
      <c r="M5" s="6"/>
      <c r="N5" s="6"/>
      <c r="O5" s="6"/>
      <c r="P5" s="6"/>
      <c r="Q5" s="6"/>
      <c r="R5" s="6"/>
      <c r="S5" s="6"/>
      <c r="T5" s="6"/>
      <c r="U5" s="6"/>
      <c r="V5" s="6"/>
      <c r="W5" s="6"/>
      <c r="X5" s="6"/>
      <c r="Y5" s="6"/>
    </row>
    <row r="6" spans="1:25" ht="14.25" customHeight="1">
      <c r="A6" s="16" t="s">
        <v>845</v>
      </c>
      <c r="B6" s="16"/>
      <c r="C6" s="16"/>
      <c r="D6" s="16"/>
      <c r="E6" s="16"/>
      <c r="F6" s="16"/>
      <c r="G6" s="16"/>
      <c r="H6" s="16"/>
      <c r="I6" s="16"/>
      <c r="J6" s="16"/>
      <c r="K6" s="16"/>
      <c r="L6" s="6"/>
      <c r="M6" s="6"/>
      <c r="N6" s="6"/>
      <c r="O6" s="6"/>
      <c r="P6" s="6"/>
      <c r="Q6" s="6"/>
      <c r="R6" s="6"/>
      <c r="S6" s="6"/>
      <c r="T6" s="6"/>
      <c r="U6" s="6"/>
      <c r="V6" s="6"/>
      <c r="W6" s="6"/>
      <c r="X6" s="6"/>
      <c r="Y6" s="6"/>
    </row>
    <row r="7" spans="1:25" ht="14.25" customHeight="1">
      <c r="A7" s="16" t="s">
        <v>846</v>
      </c>
      <c r="B7" s="16"/>
      <c r="C7" s="16"/>
      <c r="D7" s="16"/>
      <c r="E7" s="16"/>
      <c r="F7" s="16"/>
      <c r="G7" s="16"/>
      <c r="H7" s="16"/>
      <c r="I7" s="16"/>
      <c r="J7" s="16"/>
      <c r="K7" s="16"/>
      <c r="L7" s="6"/>
      <c r="M7" s="6"/>
      <c r="N7" s="6"/>
      <c r="O7" s="6"/>
      <c r="P7" s="6"/>
      <c r="Q7" s="6"/>
      <c r="R7" s="6"/>
      <c r="S7" s="6"/>
      <c r="T7" s="6"/>
      <c r="U7" s="6"/>
      <c r="V7" s="6"/>
      <c r="W7" s="6"/>
      <c r="X7" s="6"/>
      <c r="Y7" s="6"/>
    </row>
    <row r="8" spans="1:25" ht="14.25" customHeight="1">
      <c r="A8" s="16"/>
      <c r="B8" s="16" t="s">
        <v>847</v>
      </c>
      <c r="C8" s="16"/>
      <c r="D8" s="16"/>
      <c r="E8" s="16"/>
      <c r="F8" s="16"/>
      <c r="G8" s="16"/>
      <c r="H8" s="16"/>
      <c r="I8" s="16"/>
      <c r="J8" s="16"/>
      <c r="K8" s="16"/>
      <c r="L8" s="6"/>
      <c r="M8" s="6"/>
      <c r="N8" s="6"/>
      <c r="O8" s="6"/>
      <c r="P8" s="6"/>
      <c r="Q8" s="6"/>
      <c r="R8" s="6"/>
      <c r="S8" s="6"/>
      <c r="T8" s="6"/>
      <c r="U8" s="6"/>
      <c r="V8" s="6"/>
      <c r="W8" s="6"/>
      <c r="X8" s="6"/>
      <c r="Y8" s="6"/>
    </row>
    <row r="9" spans="1:25" ht="14.25" customHeight="1">
      <c r="A9" s="16" t="s">
        <v>848</v>
      </c>
      <c r="B9" s="16"/>
      <c r="C9" s="16"/>
      <c r="D9" s="16"/>
      <c r="E9" s="16"/>
      <c r="F9" s="16"/>
      <c r="G9" s="16"/>
      <c r="H9" s="16"/>
      <c r="I9" s="16"/>
      <c r="J9" s="16"/>
      <c r="K9" s="16"/>
      <c r="L9" s="6"/>
      <c r="M9" s="6"/>
      <c r="N9" s="6"/>
      <c r="O9" s="6"/>
      <c r="P9" s="6"/>
      <c r="Q9" s="6"/>
      <c r="R9" s="6"/>
      <c r="S9" s="6"/>
      <c r="T9" s="6"/>
      <c r="U9" s="6"/>
      <c r="V9" s="6"/>
      <c r="W9" s="6"/>
      <c r="X9" s="6"/>
      <c r="Y9" s="6"/>
    </row>
    <row r="10" spans="1:25" ht="14.25" customHeight="1">
      <c r="A10" s="16"/>
      <c r="B10" s="16"/>
      <c r="C10" s="16"/>
      <c r="D10" s="16"/>
      <c r="E10" s="16"/>
      <c r="F10" s="16"/>
      <c r="G10" s="16"/>
      <c r="H10" s="16"/>
      <c r="I10" s="16"/>
      <c r="J10" s="16"/>
      <c r="K10" s="16"/>
      <c r="L10" s="6"/>
      <c r="M10" s="6"/>
      <c r="N10" s="6"/>
      <c r="O10" s="6"/>
      <c r="P10" s="6"/>
      <c r="Q10" s="6"/>
      <c r="R10" s="6"/>
      <c r="S10" s="6"/>
      <c r="T10" s="6"/>
      <c r="U10" s="6"/>
      <c r="V10" s="6"/>
      <c r="W10" s="6"/>
      <c r="X10" s="6"/>
      <c r="Y10" s="6"/>
    </row>
    <row r="11" spans="1:25" ht="14.25" customHeight="1">
      <c r="A11" s="17" t="s">
        <v>849</v>
      </c>
      <c r="B11" s="16"/>
      <c r="C11" s="16"/>
      <c r="D11" s="16"/>
      <c r="E11" s="16"/>
      <c r="F11" s="16"/>
      <c r="G11" s="16"/>
      <c r="H11" s="16"/>
      <c r="I11" s="16"/>
      <c r="J11" s="16"/>
      <c r="K11" s="16"/>
      <c r="L11" s="6"/>
      <c r="M11" s="6"/>
      <c r="N11" s="6"/>
      <c r="O11" s="6"/>
      <c r="P11" s="6"/>
      <c r="Q11" s="6"/>
      <c r="R11" s="6"/>
      <c r="S11" s="6"/>
      <c r="T11" s="6"/>
      <c r="U11" s="6"/>
      <c r="V11" s="6"/>
      <c r="W11" s="6"/>
      <c r="X11" s="6"/>
      <c r="Y11" s="6"/>
    </row>
    <row r="12" spans="1:25" ht="14.25" customHeight="1">
      <c r="A12" s="102" t="s">
        <v>850</v>
      </c>
      <c r="B12" s="16"/>
      <c r="C12" s="16"/>
      <c r="D12" s="16"/>
      <c r="E12" s="16"/>
      <c r="F12" s="16"/>
      <c r="G12" s="16"/>
      <c r="H12" s="16"/>
      <c r="I12" s="16"/>
      <c r="J12" s="16"/>
      <c r="K12" s="16"/>
      <c r="L12" s="6"/>
      <c r="M12" s="6"/>
      <c r="N12" s="6"/>
      <c r="O12" s="6"/>
      <c r="P12" s="6"/>
      <c r="Q12" s="6"/>
      <c r="R12" s="6"/>
      <c r="S12" s="6"/>
      <c r="T12" s="6"/>
      <c r="U12" s="6"/>
      <c r="V12" s="6"/>
      <c r="W12" s="6"/>
      <c r="X12" s="6"/>
      <c r="Y12" s="6"/>
    </row>
    <row r="13" spans="1:25" ht="14.25" customHeight="1">
      <c r="A13" s="16" t="s">
        <v>851</v>
      </c>
      <c r="B13" s="16"/>
      <c r="C13" s="16"/>
      <c r="D13" s="16"/>
      <c r="E13" s="16"/>
      <c r="F13" s="16"/>
      <c r="G13" s="16"/>
      <c r="H13" s="16"/>
      <c r="I13" s="16"/>
      <c r="J13" s="16"/>
      <c r="K13" s="16"/>
      <c r="L13" s="6"/>
      <c r="M13" s="6"/>
      <c r="N13" s="6"/>
      <c r="O13" s="6"/>
      <c r="P13" s="6"/>
      <c r="Q13" s="6"/>
      <c r="R13" s="6"/>
      <c r="S13" s="6"/>
      <c r="T13" s="6"/>
      <c r="U13" s="6"/>
      <c r="V13" s="6"/>
      <c r="W13" s="6"/>
      <c r="X13" s="6"/>
      <c r="Y13" s="6"/>
    </row>
    <row r="14" spans="1:25" ht="14.25" customHeight="1">
      <c r="A14" s="16" t="s">
        <v>852</v>
      </c>
      <c r="B14" s="16"/>
      <c r="C14" s="16"/>
      <c r="D14" s="16"/>
      <c r="E14" s="16"/>
      <c r="F14" s="16"/>
      <c r="G14" s="16"/>
      <c r="H14" s="16"/>
      <c r="I14" s="16"/>
      <c r="J14" s="16"/>
      <c r="K14" s="16"/>
      <c r="L14" s="6"/>
      <c r="M14" s="6"/>
      <c r="N14" s="6"/>
      <c r="O14" s="6"/>
      <c r="P14" s="6"/>
      <c r="Q14" s="6"/>
      <c r="R14" s="6"/>
      <c r="S14" s="6"/>
      <c r="T14" s="6"/>
      <c r="U14" s="6"/>
      <c r="V14" s="6"/>
      <c r="W14" s="6"/>
      <c r="X14" s="6"/>
      <c r="Y14" s="6"/>
    </row>
    <row r="15" spans="1:25" ht="14.25" customHeight="1">
      <c r="A15" s="16" t="s">
        <v>853</v>
      </c>
      <c r="B15" s="16"/>
      <c r="C15" s="16"/>
      <c r="D15" s="16"/>
      <c r="E15" s="16"/>
      <c r="F15" s="16"/>
      <c r="G15" s="16"/>
      <c r="H15" s="16"/>
      <c r="I15" s="16"/>
      <c r="J15" s="16"/>
      <c r="K15" s="16"/>
      <c r="L15" s="6"/>
      <c r="M15" s="6"/>
      <c r="N15" s="6"/>
      <c r="O15" s="6"/>
      <c r="P15" s="6"/>
      <c r="Q15" s="6"/>
      <c r="R15" s="6"/>
      <c r="S15" s="6"/>
      <c r="T15" s="6"/>
      <c r="U15" s="6"/>
      <c r="V15" s="6"/>
      <c r="W15" s="6"/>
      <c r="X15" s="6"/>
      <c r="Y15" s="6"/>
    </row>
    <row r="16" spans="1:25" ht="14.25" customHeight="1">
      <c r="A16" s="16" t="s">
        <v>854</v>
      </c>
      <c r="B16" s="16"/>
      <c r="C16" s="16"/>
      <c r="D16" s="16"/>
      <c r="E16" s="16"/>
      <c r="F16" s="16"/>
      <c r="G16" s="16"/>
      <c r="H16" s="16"/>
      <c r="I16" s="16"/>
      <c r="J16" s="16"/>
      <c r="K16" s="16"/>
      <c r="L16" s="6"/>
      <c r="M16" s="6"/>
      <c r="N16" s="6"/>
      <c r="O16" s="6"/>
      <c r="P16" s="6"/>
      <c r="Q16" s="6"/>
      <c r="R16" s="6"/>
      <c r="S16" s="6"/>
      <c r="T16" s="6"/>
      <c r="U16" s="6"/>
      <c r="V16" s="6"/>
      <c r="W16" s="6"/>
      <c r="X16" s="6"/>
      <c r="Y16" s="6"/>
    </row>
    <row r="17" spans="1:25" ht="14.25" customHeight="1">
      <c r="A17" s="16" t="s">
        <v>855</v>
      </c>
      <c r="B17" s="16"/>
      <c r="C17" s="16"/>
      <c r="D17" s="16"/>
      <c r="E17" s="16"/>
      <c r="F17" s="16"/>
      <c r="G17" s="16"/>
      <c r="H17" s="16"/>
      <c r="I17" s="16"/>
      <c r="J17" s="16"/>
      <c r="K17" s="16"/>
      <c r="L17" s="6"/>
      <c r="M17" s="6"/>
      <c r="N17" s="6"/>
      <c r="O17" s="6"/>
      <c r="P17" s="6"/>
      <c r="Q17" s="6"/>
      <c r="R17" s="6"/>
      <c r="S17" s="6"/>
      <c r="T17" s="6"/>
      <c r="U17" s="6"/>
      <c r="V17" s="6"/>
      <c r="W17" s="6"/>
      <c r="X17" s="6"/>
      <c r="Y17" s="6"/>
    </row>
    <row r="18" spans="1:25" ht="14.25" customHeight="1">
      <c r="A18" s="16"/>
      <c r="B18" s="16"/>
      <c r="C18" s="16"/>
      <c r="D18" s="16"/>
      <c r="E18" s="16"/>
      <c r="F18" s="16"/>
      <c r="G18" s="16"/>
      <c r="H18" s="16"/>
      <c r="I18" s="16"/>
      <c r="J18" s="16"/>
      <c r="K18" s="16"/>
      <c r="L18" s="6"/>
      <c r="M18" s="6"/>
      <c r="N18" s="6"/>
      <c r="O18" s="6"/>
      <c r="P18" s="6"/>
      <c r="Q18" s="6"/>
      <c r="R18" s="6"/>
      <c r="S18" s="6"/>
      <c r="T18" s="6"/>
      <c r="U18" s="6"/>
      <c r="V18" s="6"/>
      <c r="W18" s="6"/>
      <c r="X18" s="6"/>
      <c r="Y18" s="6"/>
    </row>
    <row r="19" spans="1:25" ht="14.25" customHeight="1">
      <c r="A19" s="17" t="s">
        <v>856</v>
      </c>
      <c r="B19" s="16"/>
      <c r="C19" s="16"/>
      <c r="D19" s="16"/>
      <c r="E19" s="16"/>
      <c r="F19" s="16"/>
      <c r="G19" s="16"/>
      <c r="H19" s="16"/>
      <c r="I19" s="16"/>
      <c r="J19" s="16"/>
      <c r="K19" s="16"/>
      <c r="L19" s="6"/>
      <c r="M19" s="6"/>
      <c r="N19" s="6"/>
      <c r="O19" s="6"/>
      <c r="P19" s="6"/>
      <c r="Q19" s="6"/>
      <c r="R19" s="6"/>
      <c r="S19" s="6"/>
      <c r="T19" s="6"/>
      <c r="U19" s="6"/>
      <c r="V19" s="6"/>
      <c r="W19" s="6"/>
      <c r="X19" s="6"/>
      <c r="Y19" s="6"/>
    </row>
    <row r="20" spans="1:25" ht="14.25" customHeight="1">
      <c r="A20" s="16" t="s">
        <v>857</v>
      </c>
      <c r="B20" s="16"/>
      <c r="C20" s="16"/>
      <c r="D20" s="16"/>
      <c r="E20" s="16"/>
      <c r="F20" s="16"/>
      <c r="G20" s="16"/>
      <c r="H20" s="16"/>
      <c r="I20" s="16"/>
      <c r="J20" s="16"/>
      <c r="K20" s="16"/>
      <c r="L20" s="6"/>
      <c r="M20" s="6"/>
      <c r="N20" s="6"/>
      <c r="O20" s="6"/>
      <c r="P20" s="6"/>
      <c r="Q20" s="6"/>
      <c r="R20" s="6"/>
      <c r="S20" s="6"/>
      <c r="T20" s="6"/>
      <c r="U20" s="6"/>
      <c r="V20" s="6"/>
      <c r="W20" s="6"/>
      <c r="X20" s="6"/>
      <c r="Y20" s="6"/>
    </row>
    <row r="21" spans="1:25" ht="14.25" customHeight="1">
      <c r="A21" s="16" t="s">
        <v>858</v>
      </c>
      <c r="B21" s="16"/>
      <c r="C21" s="16"/>
      <c r="D21" s="16"/>
      <c r="E21" s="16"/>
      <c r="F21" s="16"/>
      <c r="G21" s="16"/>
      <c r="H21" s="16"/>
      <c r="I21" s="16"/>
      <c r="J21" s="16"/>
      <c r="K21" s="16"/>
      <c r="L21" s="6"/>
      <c r="M21" s="6"/>
      <c r="N21" s="6"/>
      <c r="O21" s="6"/>
      <c r="P21" s="6"/>
      <c r="Q21" s="6"/>
      <c r="R21" s="6"/>
      <c r="S21" s="6"/>
      <c r="T21" s="6"/>
      <c r="U21" s="6"/>
      <c r="V21" s="6"/>
      <c r="W21" s="6"/>
      <c r="X21" s="6"/>
      <c r="Y21" s="6"/>
    </row>
    <row r="22" spans="1:25" ht="14.25" customHeight="1">
      <c r="A22" s="16"/>
      <c r="B22" s="16"/>
      <c r="C22" s="16"/>
      <c r="D22" s="16"/>
      <c r="E22" s="16"/>
      <c r="F22" s="16"/>
      <c r="G22" s="16"/>
      <c r="H22" s="16"/>
      <c r="I22" s="16"/>
      <c r="J22" s="16"/>
      <c r="K22" s="16"/>
      <c r="L22" s="6"/>
      <c r="M22" s="6"/>
      <c r="N22" s="6"/>
      <c r="O22" s="6"/>
      <c r="P22" s="6"/>
      <c r="Q22" s="6"/>
      <c r="R22" s="6"/>
      <c r="S22" s="6"/>
      <c r="T22" s="6"/>
      <c r="U22" s="6"/>
      <c r="V22" s="6"/>
      <c r="W22" s="6"/>
      <c r="X22" s="6"/>
      <c r="Y22" s="6"/>
    </row>
    <row r="23" spans="1:25" ht="14.25" customHeight="1">
      <c r="A23" s="16"/>
      <c r="B23" s="395" t="s">
        <v>269</v>
      </c>
      <c r="C23" s="105" t="s">
        <v>859</v>
      </c>
      <c r="D23" s="105" t="s">
        <v>860</v>
      </c>
      <c r="E23" s="105" t="s">
        <v>861</v>
      </c>
      <c r="F23" s="16"/>
      <c r="G23" s="16"/>
      <c r="H23" s="16"/>
      <c r="I23" s="16"/>
      <c r="J23" s="16"/>
      <c r="K23" s="16"/>
      <c r="L23" s="6"/>
      <c r="M23" s="6"/>
      <c r="N23" s="6"/>
      <c r="O23" s="6"/>
      <c r="P23" s="6"/>
      <c r="Q23" s="6"/>
      <c r="R23" s="6"/>
      <c r="S23" s="6"/>
      <c r="T23" s="6"/>
      <c r="U23" s="6"/>
      <c r="V23" s="6"/>
      <c r="W23" s="6"/>
      <c r="X23" s="6"/>
      <c r="Y23" s="6"/>
    </row>
    <row r="24" spans="1:25" ht="14.25" customHeight="1">
      <c r="A24" s="16"/>
      <c r="B24" s="396" t="s">
        <v>927</v>
      </c>
      <c r="C24" s="483" t="s">
        <v>18</v>
      </c>
      <c r="D24" s="397" t="str">
        <f t="shared" ref="D24:D27" si="0">IF(ISNUMBER(C24), (10/C24)*10, "")</f>
        <v/>
      </c>
      <c r="E24" s="397" t="str">
        <f t="shared" ref="E24:E27" si="1">IF(ISNUMBER(C24), 1000-D24, "")</f>
        <v/>
      </c>
      <c r="F24" s="16"/>
      <c r="G24" s="16"/>
      <c r="H24" s="16"/>
      <c r="I24" s="16"/>
      <c r="J24" s="16"/>
      <c r="K24" s="16"/>
      <c r="L24" s="6"/>
      <c r="M24" s="6"/>
      <c r="N24" s="6"/>
      <c r="O24" s="6"/>
      <c r="P24" s="6"/>
      <c r="Q24" s="6"/>
      <c r="R24" s="6"/>
      <c r="S24" s="6"/>
      <c r="T24" s="6"/>
      <c r="U24" s="6"/>
      <c r="V24" s="6"/>
      <c r="W24" s="6"/>
      <c r="X24" s="6"/>
      <c r="Y24" s="6"/>
    </row>
    <row r="25" spans="1:25" ht="14.25" customHeight="1">
      <c r="A25" s="16"/>
      <c r="B25" s="396" t="s">
        <v>928</v>
      </c>
      <c r="C25" s="483" t="s">
        <v>18</v>
      </c>
      <c r="D25" s="397" t="str">
        <f t="shared" si="0"/>
        <v/>
      </c>
      <c r="E25" s="397" t="str">
        <f t="shared" si="1"/>
        <v/>
      </c>
      <c r="F25" s="16"/>
      <c r="G25" s="16"/>
      <c r="H25" s="16"/>
      <c r="I25" s="16"/>
      <c r="J25" s="16"/>
      <c r="K25" s="16"/>
      <c r="L25" s="6"/>
      <c r="M25" s="6"/>
      <c r="N25" s="6"/>
      <c r="O25" s="6"/>
      <c r="P25" s="6"/>
      <c r="Q25" s="6"/>
      <c r="R25" s="6"/>
      <c r="S25" s="6"/>
      <c r="T25" s="6"/>
      <c r="U25" s="6"/>
      <c r="V25" s="6"/>
      <c r="W25" s="6"/>
      <c r="X25" s="6"/>
      <c r="Y25" s="6"/>
    </row>
    <row r="26" spans="1:25" ht="14.25" customHeight="1">
      <c r="A26" s="16"/>
      <c r="B26" s="396" t="s">
        <v>929</v>
      </c>
      <c r="C26" s="483" t="s">
        <v>18</v>
      </c>
      <c r="D26" s="397" t="str">
        <f t="shared" si="0"/>
        <v/>
      </c>
      <c r="E26" s="397" t="str">
        <f t="shared" si="1"/>
        <v/>
      </c>
      <c r="F26" s="16"/>
      <c r="G26" s="16"/>
      <c r="H26" s="16"/>
      <c r="I26" s="16"/>
      <c r="J26" s="16"/>
      <c r="K26" s="16"/>
      <c r="L26" s="6"/>
      <c r="M26" s="6"/>
      <c r="N26" s="6"/>
      <c r="O26" s="6"/>
      <c r="P26" s="6"/>
      <c r="Q26" s="6"/>
      <c r="R26" s="6"/>
      <c r="S26" s="6"/>
      <c r="T26" s="6"/>
      <c r="U26" s="6"/>
      <c r="V26" s="6"/>
      <c r="W26" s="6"/>
      <c r="X26" s="6"/>
      <c r="Y26" s="6"/>
    </row>
    <row r="27" spans="1:25" ht="14.25" customHeight="1">
      <c r="A27" s="16"/>
      <c r="B27" s="396" t="s">
        <v>930</v>
      </c>
      <c r="C27" s="483" t="s">
        <v>18</v>
      </c>
      <c r="D27" s="397" t="str">
        <f t="shared" si="0"/>
        <v/>
      </c>
      <c r="E27" s="397" t="str">
        <f t="shared" si="1"/>
        <v/>
      </c>
      <c r="F27" s="16"/>
      <c r="G27" s="16"/>
      <c r="H27" s="16"/>
      <c r="I27" s="16"/>
      <c r="J27" s="16"/>
      <c r="K27" s="16"/>
      <c r="L27" s="6"/>
      <c r="M27" s="6"/>
      <c r="N27" s="6"/>
      <c r="O27" s="6"/>
      <c r="P27" s="6"/>
      <c r="Q27" s="6"/>
      <c r="R27" s="6"/>
      <c r="S27" s="6"/>
      <c r="T27" s="6"/>
      <c r="U27" s="6"/>
      <c r="V27" s="6"/>
      <c r="W27" s="6"/>
      <c r="X27" s="6"/>
      <c r="Y27" s="6"/>
    </row>
    <row r="28" spans="1:25" ht="14.25" customHeight="1">
      <c r="A28" s="16"/>
      <c r="B28" s="16"/>
      <c r="C28" s="16"/>
      <c r="D28" s="16"/>
      <c r="E28" s="16"/>
      <c r="F28" s="16"/>
      <c r="G28" s="16"/>
      <c r="H28" s="16"/>
      <c r="I28" s="16"/>
      <c r="J28" s="16"/>
      <c r="K28" s="16"/>
      <c r="L28" s="6"/>
      <c r="M28" s="6"/>
      <c r="N28" s="6"/>
      <c r="O28" s="6"/>
      <c r="P28" s="6"/>
      <c r="Q28" s="6"/>
      <c r="R28" s="6"/>
      <c r="S28" s="6"/>
      <c r="T28" s="6"/>
      <c r="U28" s="6"/>
      <c r="V28" s="6"/>
      <c r="W28" s="6"/>
      <c r="X28" s="6"/>
      <c r="Y28" s="6"/>
    </row>
    <row r="29" spans="1:25" ht="14.25" customHeight="1">
      <c r="A29" s="16" t="s">
        <v>866</v>
      </c>
      <c r="B29" s="16"/>
      <c r="C29" s="16"/>
      <c r="D29" s="16"/>
      <c r="E29" s="16"/>
      <c r="F29" s="16"/>
      <c r="G29" s="16"/>
      <c r="H29" s="16"/>
      <c r="I29" s="16"/>
      <c r="J29" s="16"/>
      <c r="K29" s="16"/>
      <c r="L29" s="6"/>
      <c r="M29" s="6"/>
      <c r="N29" s="6"/>
      <c r="O29" s="6"/>
      <c r="P29" s="6"/>
      <c r="Q29" s="6"/>
      <c r="R29" s="6"/>
      <c r="S29" s="6"/>
      <c r="T29" s="6"/>
      <c r="U29" s="6"/>
      <c r="V29" s="6"/>
      <c r="W29" s="6"/>
      <c r="X29" s="6"/>
      <c r="Y29" s="6"/>
    </row>
    <row r="30" spans="1:25" ht="14.25" customHeight="1">
      <c r="A30" s="16" t="s">
        <v>867</v>
      </c>
      <c r="B30" s="16"/>
      <c r="C30" s="16"/>
      <c r="D30" s="16"/>
      <c r="E30" s="16"/>
      <c r="F30" s="16"/>
      <c r="G30" s="16"/>
      <c r="H30" s="16"/>
      <c r="I30" s="16"/>
      <c r="J30" s="16"/>
      <c r="K30" s="16"/>
      <c r="L30" s="6"/>
      <c r="M30" s="6"/>
      <c r="N30" s="6"/>
      <c r="O30" s="6"/>
      <c r="P30" s="6"/>
      <c r="Q30" s="6"/>
      <c r="R30" s="6"/>
      <c r="S30" s="6"/>
      <c r="T30" s="6"/>
      <c r="U30" s="6"/>
      <c r="V30" s="6"/>
      <c r="W30" s="6"/>
      <c r="X30" s="6"/>
      <c r="Y30" s="6"/>
    </row>
    <row r="31" spans="1:25" ht="14.25" customHeight="1">
      <c r="A31" s="16" t="s">
        <v>868</v>
      </c>
      <c r="B31" s="16"/>
      <c r="C31" s="16"/>
      <c r="D31" s="16"/>
      <c r="E31" s="16"/>
      <c r="F31" s="16"/>
      <c r="G31" s="16"/>
      <c r="H31" s="16"/>
      <c r="I31" s="16"/>
      <c r="J31" s="16"/>
      <c r="K31" s="16"/>
      <c r="L31" s="6"/>
      <c r="M31" s="6"/>
      <c r="N31" s="6"/>
      <c r="O31" s="6"/>
      <c r="P31" s="6"/>
      <c r="Q31" s="6"/>
      <c r="R31" s="6"/>
      <c r="S31" s="6"/>
      <c r="T31" s="6"/>
      <c r="U31" s="6"/>
      <c r="V31" s="6"/>
      <c r="W31" s="6"/>
      <c r="X31" s="6"/>
      <c r="Y31" s="6"/>
    </row>
    <row r="32" spans="1:25" ht="14.25" customHeight="1">
      <c r="A32" s="16"/>
      <c r="B32" s="16"/>
      <c r="C32" s="16"/>
      <c r="D32" s="16"/>
      <c r="E32" s="16"/>
      <c r="F32" s="16"/>
      <c r="G32" s="16"/>
      <c r="H32" s="16"/>
      <c r="I32" s="16"/>
      <c r="J32" s="16"/>
      <c r="K32" s="16"/>
      <c r="L32" s="6"/>
      <c r="M32" s="6"/>
      <c r="N32" s="6"/>
      <c r="O32" s="6"/>
      <c r="P32" s="6"/>
      <c r="Q32" s="6"/>
      <c r="R32" s="6"/>
      <c r="S32" s="6"/>
      <c r="T32" s="6"/>
      <c r="U32" s="6"/>
      <c r="V32" s="6"/>
      <c r="W32" s="6"/>
      <c r="X32" s="6"/>
      <c r="Y32" s="6"/>
    </row>
    <row r="33" spans="1:25" ht="14.25" customHeight="1">
      <c r="A33" s="17" t="s">
        <v>869</v>
      </c>
      <c r="B33" s="16"/>
      <c r="C33" s="16"/>
      <c r="D33" s="16"/>
      <c r="E33" s="16"/>
      <c r="F33" s="16"/>
      <c r="G33" s="16"/>
      <c r="H33" s="16"/>
      <c r="I33" s="16"/>
      <c r="J33" s="16"/>
      <c r="K33" s="16"/>
      <c r="L33" s="6"/>
      <c r="M33" s="6"/>
      <c r="N33" s="6"/>
      <c r="O33" s="6"/>
      <c r="P33" s="6"/>
      <c r="Q33" s="6"/>
      <c r="R33" s="6"/>
      <c r="S33" s="6"/>
      <c r="T33" s="6"/>
      <c r="U33" s="6"/>
      <c r="V33" s="6"/>
      <c r="W33" s="6"/>
      <c r="X33" s="6"/>
      <c r="Y33" s="6"/>
    </row>
    <row r="34" spans="1:25" ht="14.25" customHeight="1">
      <c r="A34" s="16" t="s">
        <v>931</v>
      </c>
      <c r="B34" s="16"/>
      <c r="C34" s="16"/>
      <c r="D34" s="16"/>
      <c r="E34" s="16"/>
      <c r="F34" s="16"/>
      <c r="G34" s="16"/>
      <c r="H34" s="16"/>
      <c r="I34" s="16"/>
      <c r="J34" s="16"/>
      <c r="K34" s="16"/>
      <c r="L34" s="6"/>
      <c r="M34" s="6"/>
      <c r="N34" s="6"/>
      <c r="O34" s="6"/>
      <c r="P34" s="6"/>
      <c r="Q34" s="6"/>
      <c r="R34" s="6"/>
      <c r="S34" s="6"/>
      <c r="T34" s="6"/>
      <c r="U34" s="6"/>
      <c r="V34" s="6"/>
      <c r="W34" s="6"/>
      <c r="X34" s="6"/>
      <c r="Y34" s="6"/>
    </row>
    <row r="35" spans="1:25" ht="14.25" customHeight="1">
      <c r="A35" s="16" t="s">
        <v>871</v>
      </c>
      <c r="B35" s="16"/>
      <c r="C35" s="16"/>
      <c r="D35" s="16"/>
      <c r="E35" s="16"/>
      <c r="F35" s="16"/>
      <c r="G35" s="16"/>
      <c r="H35" s="16"/>
      <c r="I35" s="16"/>
      <c r="J35" s="16"/>
      <c r="K35" s="16"/>
      <c r="L35" s="6"/>
      <c r="M35" s="6"/>
      <c r="N35" s="6"/>
      <c r="O35" s="6"/>
      <c r="P35" s="6"/>
      <c r="Q35" s="6"/>
      <c r="R35" s="6"/>
      <c r="S35" s="6"/>
      <c r="T35" s="6"/>
      <c r="U35" s="6"/>
      <c r="V35" s="6"/>
      <c r="W35" s="6"/>
      <c r="X35" s="6"/>
      <c r="Y35" s="6"/>
    </row>
    <row r="36" spans="1:25" ht="14.25" customHeight="1">
      <c r="A36" s="16"/>
      <c r="B36" s="16"/>
      <c r="C36" s="16"/>
      <c r="D36" s="16"/>
      <c r="E36" s="16"/>
      <c r="F36" s="16"/>
      <c r="G36" s="16"/>
      <c r="H36" s="16"/>
      <c r="I36" s="16"/>
      <c r="J36" s="16"/>
      <c r="K36" s="16"/>
      <c r="L36" s="6"/>
      <c r="M36" s="6"/>
      <c r="N36" s="6"/>
      <c r="O36" s="6"/>
      <c r="P36" s="6"/>
      <c r="Q36" s="6"/>
      <c r="R36" s="6"/>
      <c r="S36" s="6"/>
      <c r="T36" s="6"/>
      <c r="U36" s="6"/>
      <c r="V36" s="6"/>
      <c r="W36" s="6"/>
      <c r="X36" s="6"/>
      <c r="Y36" s="6"/>
    </row>
    <row r="37" spans="1:25" ht="14.25" customHeight="1">
      <c r="A37" s="16"/>
      <c r="B37" s="498" t="s">
        <v>230</v>
      </c>
      <c r="C37" s="494"/>
      <c r="D37" s="395" t="s">
        <v>872</v>
      </c>
      <c r="E37" s="16"/>
      <c r="F37" s="16"/>
      <c r="G37" s="16"/>
      <c r="H37" s="16"/>
      <c r="I37" s="16"/>
      <c r="J37" s="16"/>
      <c r="K37" s="16"/>
      <c r="L37" s="6"/>
      <c r="M37" s="6"/>
      <c r="N37" s="6"/>
      <c r="O37" s="6"/>
      <c r="P37" s="6"/>
      <c r="Q37" s="6"/>
      <c r="R37" s="6"/>
      <c r="S37" s="6"/>
      <c r="T37" s="6"/>
      <c r="U37" s="6"/>
      <c r="V37" s="6"/>
      <c r="W37" s="6"/>
      <c r="X37" s="6"/>
      <c r="Y37" s="6"/>
    </row>
    <row r="38" spans="1:25" ht="14.25" customHeight="1">
      <c r="A38" s="16"/>
      <c r="B38" s="697" t="s">
        <v>873</v>
      </c>
      <c r="C38" s="494"/>
      <c r="D38" s="397">
        <v>440</v>
      </c>
      <c r="E38" s="16"/>
      <c r="F38" s="16"/>
      <c r="G38" s="16"/>
      <c r="H38" s="16"/>
      <c r="I38" s="16"/>
      <c r="J38" s="16"/>
      <c r="K38" s="16"/>
      <c r="L38" s="6"/>
      <c r="M38" s="6"/>
      <c r="N38" s="6"/>
      <c r="O38" s="6"/>
      <c r="P38" s="6"/>
      <c r="Q38" s="6"/>
      <c r="R38" s="6"/>
      <c r="S38" s="6"/>
      <c r="T38" s="6"/>
      <c r="U38" s="6"/>
      <c r="V38" s="6"/>
      <c r="W38" s="6"/>
      <c r="X38" s="6"/>
      <c r="Y38" s="6"/>
    </row>
    <row r="39" spans="1:25" ht="14.25" customHeight="1">
      <c r="A39" s="16"/>
      <c r="B39" s="697" t="s">
        <v>932</v>
      </c>
      <c r="C39" s="494"/>
      <c r="D39" s="397">
        <v>35</v>
      </c>
      <c r="E39" s="16"/>
      <c r="F39" s="16"/>
      <c r="G39" s="16"/>
      <c r="H39" s="16"/>
      <c r="I39" s="16"/>
      <c r="J39" s="16"/>
      <c r="K39" s="16"/>
      <c r="L39" s="6"/>
      <c r="M39" s="6"/>
      <c r="N39" s="6"/>
      <c r="O39" s="6"/>
      <c r="P39" s="6"/>
      <c r="Q39" s="6"/>
      <c r="R39" s="6"/>
      <c r="S39" s="6"/>
      <c r="T39" s="6"/>
      <c r="U39" s="6"/>
      <c r="V39" s="6"/>
      <c r="W39" s="6"/>
      <c r="X39" s="6"/>
      <c r="Y39" s="6"/>
    </row>
    <row r="40" spans="1:25" ht="14.25" customHeight="1">
      <c r="A40" s="16"/>
      <c r="B40" s="697" t="s">
        <v>933</v>
      </c>
      <c r="C40" s="494"/>
      <c r="D40" s="397">
        <v>35</v>
      </c>
      <c r="E40" s="16"/>
      <c r="F40" s="16"/>
      <c r="G40" s="16"/>
      <c r="H40" s="16"/>
      <c r="I40" s="16"/>
      <c r="J40" s="16"/>
      <c r="K40" s="16"/>
      <c r="L40" s="6"/>
      <c r="M40" s="6"/>
      <c r="N40" s="6"/>
      <c r="O40" s="6"/>
      <c r="P40" s="6"/>
      <c r="Q40" s="6"/>
      <c r="R40" s="6"/>
      <c r="S40" s="6"/>
      <c r="T40" s="6"/>
      <c r="U40" s="6"/>
      <c r="V40" s="6"/>
      <c r="W40" s="6"/>
      <c r="X40" s="6"/>
      <c r="Y40" s="6"/>
    </row>
    <row r="41" spans="1:25" ht="14.25" customHeight="1">
      <c r="A41" s="16"/>
      <c r="B41" s="697" t="s">
        <v>876</v>
      </c>
      <c r="C41" s="494"/>
      <c r="D41" s="397">
        <v>282</v>
      </c>
      <c r="E41" s="16"/>
      <c r="F41" s="16"/>
      <c r="G41" s="16"/>
      <c r="H41" s="16"/>
      <c r="I41" s="16"/>
      <c r="J41" s="16"/>
      <c r="K41" s="16"/>
      <c r="L41" s="6"/>
      <c r="M41" s="6"/>
      <c r="N41" s="6"/>
      <c r="O41" s="6"/>
      <c r="P41" s="6"/>
      <c r="Q41" s="6"/>
      <c r="R41" s="6"/>
      <c r="S41" s="6"/>
      <c r="T41" s="6"/>
      <c r="U41" s="6"/>
      <c r="V41" s="6"/>
      <c r="W41" s="6"/>
      <c r="X41" s="6"/>
      <c r="Y41" s="6"/>
    </row>
    <row r="42" spans="1:25" ht="14.25" customHeight="1">
      <c r="A42" s="16"/>
      <c r="B42" s="16"/>
      <c r="C42" s="16"/>
      <c r="D42" s="16"/>
      <c r="E42" s="16"/>
      <c r="F42" s="16"/>
      <c r="G42" s="16"/>
      <c r="H42" s="16"/>
      <c r="I42" s="16"/>
      <c r="J42" s="16"/>
      <c r="K42" s="16"/>
      <c r="L42" s="6"/>
      <c r="M42" s="6"/>
      <c r="N42" s="6"/>
      <c r="O42" s="6"/>
      <c r="P42" s="6"/>
      <c r="Q42" s="6"/>
      <c r="R42" s="6"/>
      <c r="S42" s="6"/>
      <c r="T42" s="6"/>
      <c r="U42" s="6"/>
      <c r="V42" s="6"/>
      <c r="W42" s="6"/>
      <c r="X42" s="6"/>
      <c r="Y42" s="6"/>
    </row>
    <row r="43" spans="1:25" ht="14.25" customHeight="1">
      <c r="A43" s="16" t="s">
        <v>877</v>
      </c>
      <c r="B43" s="16"/>
      <c r="C43" s="16"/>
      <c r="D43" s="16"/>
      <c r="E43" s="16"/>
      <c r="F43" s="16"/>
      <c r="G43" s="16"/>
      <c r="H43" s="16"/>
      <c r="I43" s="16"/>
      <c r="J43" s="16"/>
      <c r="K43" s="16"/>
      <c r="L43" s="6"/>
      <c r="M43" s="6"/>
      <c r="N43" s="6"/>
      <c r="O43" s="6"/>
      <c r="P43" s="6"/>
      <c r="Q43" s="6"/>
      <c r="R43" s="6"/>
      <c r="S43" s="6"/>
      <c r="T43" s="6"/>
      <c r="U43" s="6"/>
      <c r="V43" s="6"/>
      <c r="W43" s="6"/>
      <c r="X43" s="6"/>
      <c r="Y43" s="6"/>
    </row>
    <row r="44" spans="1:25" ht="14.25" customHeight="1">
      <c r="A44" s="16" t="s">
        <v>878</v>
      </c>
      <c r="B44" s="16"/>
      <c r="C44" s="16"/>
      <c r="D44" s="16"/>
      <c r="E44" s="16"/>
      <c r="F44" s="16"/>
      <c r="G44" s="16"/>
      <c r="H44" s="16"/>
      <c r="I44" s="16"/>
      <c r="J44" s="16"/>
      <c r="K44" s="16"/>
      <c r="L44" s="6"/>
      <c r="M44" s="6"/>
      <c r="N44" s="6"/>
      <c r="O44" s="6"/>
      <c r="P44" s="6"/>
      <c r="Q44" s="6"/>
      <c r="R44" s="6"/>
      <c r="S44" s="6"/>
      <c r="T44" s="6"/>
      <c r="U44" s="6"/>
      <c r="V44" s="6"/>
      <c r="W44" s="6"/>
      <c r="X44" s="6"/>
      <c r="Y44" s="6"/>
    </row>
    <row r="45" spans="1:25" ht="14.25" customHeight="1">
      <c r="A45" s="16" t="s">
        <v>879</v>
      </c>
      <c r="B45" s="16"/>
      <c r="C45" s="16"/>
      <c r="D45" s="16"/>
      <c r="E45" s="16"/>
      <c r="F45" s="16"/>
      <c r="G45" s="16"/>
      <c r="H45" s="16"/>
      <c r="I45" s="16"/>
      <c r="J45" s="16"/>
      <c r="K45" s="16"/>
      <c r="L45" s="6"/>
      <c r="M45" s="6"/>
      <c r="N45" s="6"/>
      <c r="O45" s="6"/>
      <c r="P45" s="6"/>
      <c r="Q45" s="6"/>
      <c r="R45" s="6"/>
      <c r="S45" s="6"/>
      <c r="T45" s="6"/>
      <c r="U45" s="6"/>
      <c r="V45" s="6"/>
      <c r="W45" s="6"/>
      <c r="X45" s="6"/>
      <c r="Y45" s="6"/>
    </row>
    <row r="46" spans="1:25" ht="14.25" customHeight="1">
      <c r="A46" s="16"/>
      <c r="B46" s="16" t="s">
        <v>880</v>
      </c>
      <c r="C46" s="16"/>
      <c r="D46" s="16"/>
      <c r="E46" s="16"/>
      <c r="F46" s="16"/>
      <c r="G46" s="16"/>
      <c r="H46" s="16"/>
      <c r="I46" s="16"/>
      <c r="J46" s="16"/>
      <c r="K46" s="16"/>
      <c r="L46" s="6"/>
      <c r="M46" s="6"/>
      <c r="N46" s="6"/>
      <c r="O46" s="6"/>
      <c r="P46" s="6"/>
      <c r="Q46" s="6"/>
      <c r="R46" s="6"/>
      <c r="S46" s="6"/>
      <c r="T46" s="6"/>
      <c r="U46" s="6"/>
      <c r="V46" s="6"/>
      <c r="W46" s="6"/>
      <c r="X46" s="6"/>
      <c r="Y46" s="6"/>
    </row>
    <row r="47" spans="1:25" ht="14.25" customHeight="1">
      <c r="A47" s="16" t="s">
        <v>881</v>
      </c>
      <c r="B47" s="16"/>
      <c r="C47" s="16"/>
      <c r="D47" s="16"/>
      <c r="E47" s="16"/>
      <c r="F47" s="16"/>
      <c r="G47" s="16"/>
      <c r="H47" s="16"/>
      <c r="I47" s="16"/>
      <c r="J47" s="16"/>
      <c r="K47" s="16"/>
      <c r="L47" s="6"/>
      <c r="M47" s="6"/>
      <c r="N47" s="6"/>
      <c r="O47" s="6"/>
      <c r="P47" s="6"/>
      <c r="Q47" s="6"/>
      <c r="R47" s="6"/>
      <c r="S47" s="6"/>
      <c r="T47" s="6"/>
      <c r="U47" s="6"/>
      <c r="V47" s="6"/>
      <c r="W47" s="6"/>
      <c r="X47" s="6"/>
      <c r="Y47" s="6"/>
    </row>
    <row r="48" spans="1:25" ht="14.25" customHeight="1">
      <c r="A48" s="16" t="s">
        <v>882</v>
      </c>
      <c r="B48" s="16"/>
      <c r="C48" s="16"/>
      <c r="D48" s="16"/>
      <c r="E48" s="16"/>
      <c r="F48" s="16"/>
      <c r="G48" s="16"/>
      <c r="H48" s="16"/>
      <c r="I48" s="16"/>
      <c r="J48" s="16"/>
      <c r="K48" s="16"/>
      <c r="L48" s="567"/>
      <c r="M48" s="507"/>
      <c r="N48" s="507"/>
      <c r="O48" s="6"/>
      <c r="P48" s="402"/>
      <c r="Q48" s="6"/>
      <c r="R48" s="6"/>
      <c r="S48" s="6"/>
      <c r="T48" s="6"/>
      <c r="U48" s="6"/>
      <c r="V48" s="6"/>
      <c r="W48" s="6"/>
      <c r="X48" s="6"/>
      <c r="Y48" s="6"/>
    </row>
    <row r="49" spans="1:25" ht="14.25" customHeight="1">
      <c r="A49" s="16"/>
      <c r="B49" s="16"/>
      <c r="C49" s="16"/>
      <c r="D49" s="16"/>
      <c r="E49" s="16"/>
      <c r="F49" s="16"/>
      <c r="G49" s="16"/>
      <c r="H49" s="16"/>
      <c r="I49" s="16"/>
      <c r="J49" s="16"/>
      <c r="K49" s="16"/>
      <c r="L49" s="402"/>
      <c r="M49" s="402"/>
      <c r="N49" s="402"/>
      <c r="O49" s="6"/>
      <c r="P49" s="402"/>
      <c r="Q49" s="402"/>
      <c r="R49" s="6"/>
      <c r="S49" s="6"/>
      <c r="T49" s="6"/>
      <c r="U49" s="6"/>
      <c r="V49" s="6"/>
      <c r="W49" s="6"/>
      <c r="X49" s="6"/>
      <c r="Y49" s="6"/>
    </row>
    <row r="50" spans="1:25" ht="14.25" customHeight="1">
      <c r="A50" s="16"/>
      <c r="B50" s="395" t="s">
        <v>441</v>
      </c>
      <c r="C50" s="395" t="s">
        <v>883</v>
      </c>
      <c r="D50" s="395" t="s">
        <v>884</v>
      </c>
      <c r="E50" s="16"/>
      <c r="F50" s="16"/>
      <c r="G50" s="16"/>
      <c r="H50" s="16"/>
      <c r="I50" s="16"/>
      <c r="J50" s="16"/>
      <c r="K50" s="16"/>
      <c r="L50" s="6"/>
      <c r="M50" s="6"/>
      <c r="N50" s="6"/>
      <c r="O50" s="6"/>
      <c r="P50" s="6"/>
      <c r="Q50" s="6"/>
      <c r="R50" s="6"/>
      <c r="S50" s="6"/>
      <c r="T50" s="6"/>
      <c r="U50" s="6"/>
      <c r="V50" s="6"/>
      <c r="W50" s="6"/>
      <c r="X50" s="6"/>
      <c r="Y50" s="6"/>
    </row>
    <row r="51" spans="1:25" ht="14.25" customHeight="1">
      <c r="A51" s="16"/>
      <c r="B51" s="397">
        <v>1</v>
      </c>
      <c r="C51" s="397">
        <v>98</v>
      </c>
      <c r="D51" s="398">
        <v>0.125</v>
      </c>
      <c r="E51" s="16"/>
      <c r="F51" s="16"/>
      <c r="G51" s="16"/>
      <c r="H51" s="16"/>
      <c r="I51" s="16"/>
      <c r="J51" s="16"/>
      <c r="K51" s="16"/>
      <c r="L51" s="6"/>
      <c r="M51" s="6"/>
      <c r="N51" s="6"/>
      <c r="O51" s="6"/>
      <c r="P51" s="6"/>
      <c r="Q51" s="6"/>
      <c r="R51" s="6"/>
      <c r="S51" s="6"/>
      <c r="T51" s="6"/>
      <c r="U51" s="6"/>
      <c r="V51" s="6"/>
      <c r="W51" s="6"/>
      <c r="X51" s="6"/>
      <c r="Y51" s="6"/>
    </row>
    <row r="52" spans="1:25" ht="14.25" customHeight="1">
      <c r="A52" s="16"/>
      <c r="B52" s="397">
        <v>2</v>
      </c>
      <c r="C52" s="397">
        <v>98</v>
      </c>
      <c r="D52" s="398">
        <v>1.0416666666666666E-2</v>
      </c>
      <c r="E52" s="16"/>
      <c r="F52" s="16"/>
      <c r="G52" s="16"/>
      <c r="H52" s="16"/>
      <c r="I52" s="16"/>
      <c r="J52" s="16"/>
      <c r="K52" s="16"/>
      <c r="L52" s="6"/>
      <c r="M52" s="6"/>
      <c r="N52" s="6"/>
      <c r="O52" s="6"/>
      <c r="P52" s="6"/>
      <c r="Q52" s="6"/>
      <c r="R52" s="6"/>
      <c r="S52" s="6"/>
      <c r="T52" s="6"/>
      <c r="U52" s="6"/>
      <c r="V52" s="6"/>
      <c r="W52" s="6"/>
      <c r="X52" s="6"/>
      <c r="Y52" s="6"/>
    </row>
    <row r="53" spans="1:25" ht="14.25" customHeight="1">
      <c r="A53" s="16"/>
      <c r="B53" s="397">
        <v>3</v>
      </c>
      <c r="C53" s="397">
        <v>32</v>
      </c>
      <c r="D53" s="398">
        <v>1.3888888888888888E-2</v>
      </c>
      <c r="E53" s="16" t="s">
        <v>934</v>
      </c>
      <c r="F53" s="16"/>
      <c r="G53" s="16"/>
      <c r="H53" s="16"/>
      <c r="I53" s="16"/>
      <c r="J53" s="16"/>
      <c r="K53" s="16"/>
      <c r="L53" s="6"/>
      <c r="M53" s="6"/>
      <c r="N53" s="6"/>
      <c r="O53" s="6"/>
      <c r="P53" s="6"/>
      <c r="Q53" s="6"/>
      <c r="R53" s="6"/>
      <c r="S53" s="6"/>
      <c r="T53" s="6"/>
      <c r="U53" s="6"/>
      <c r="V53" s="6"/>
      <c r="W53" s="6"/>
      <c r="X53" s="6"/>
      <c r="Y53" s="6"/>
    </row>
    <row r="54" spans="1:25" ht="14.25" customHeight="1">
      <c r="A54" s="16"/>
      <c r="B54" s="397">
        <v>4</v>
      </c>
      <c r="C54" s="397">
        <v>72</v>
      </c>
      <c r="D54" s="398">
        <v>2.0833333333333332E-2</v>
      </c>
      <c r="E54" s="16"/>
      <c r="F54" s="16"/>
      <c r="G54" s="16"/>
      <c r="H54" s="16"/>
      <c r="I54" s="16"/>
      <c r="J54" s="16"/>
      <c r="K54" s="16"/>
      <c r="L54" s="6"/>
      <c r="M54" s="6"/>
      <c r="N54" s="6"/>
      <c r="O54" s="6"/>
      <c r="P54" s="6"/>
      <c r="Q54" s="6"/>
      <c r="R54" s="6"/>
      <c r="S54" s="6"/>
      <c r="T54" s="6"/>
      <c r="U54" s="6"/>
      <c r="V54" s="6"/>
      <c r="W54" s="6"/>
      <c r="X54" s="6"/>
      <c r="Y54" s="6"/>
    </row>
    <row r="55" spans="1:25" ht="14.25" customHeight="1">
      <c r="A55" s="16"/>
      <c r="B55" s="397">
        <v>5</v>
      </c>
      <c r="C55" s="397" t="s">
        <v>885</v>
      </c>
      <c r="D55" s="399" t="s">
        <v>886</v>
      </c>
      <c r="E55" s="16" t="s">
        <v>887</v>
      </c>
      <c r="F55" s="16"/>
      <c r="G55" s="16"/>
      <c r="H55" s="16"/>
      <c r="I55" s="16"/>
      <c r="J55" s="16"/>
      <c r="K55" s="16"/>
      <c r="L55" s="6"/>
      <c r="M55" s="6"/>
      <c r="N55" s="6"/>
      <c r="O55" s="6"/>
      <c r="P55" s="6"/>
      <c r="Q55" s="6"/>
      <c r="R55" s="6"/>
      <c r="S55" s="6"/>
      <c r="T55" s="6"/>
      <c r="U55" s="6"/>
      <c r="V55" s="6"/>
      <c r="W55" s="6"/>
      <c r="X55" s="6"/>
      <c r="Y55" s="6"/>
    </row>
    <row r="56" spans="1:25" ht="14.25" customHeight="1">
      <c r="A56" s="16"/>
      <c r="B56" s="397">
        <v>6</v>
      </c>
      <c r="C56" s="397">
        <v>72</v>
      </c>
      <c r="D56" s="398">
        <v>0.20833333333333334</v>
      </c>
      <c r="E56" s="16"/>
      <c r="F56" s="16"/>
      <c r="G56" s="16"/>
      <c r="H56" s="16"/>
      <c r="I56" s="16"/>
      <c r="J56" s="16"/>
      <c r="K56" s="16"/>
      <c r="L56" s="6"/>
      <c r="M56" s="6"/>
      <c r="N56" s="6"/>
      <c r="O56" s="6"/>
      <c r="P56" s="6"/>
      <c r="Q56" s="6"/>
      <c r="R56" s="6"/>
      <c r="S56" s="6"/>
      <c r="T56" s="6"/>
      <c r="U56" s="6"/>
      <c r="V56" s="6"/>
      <c r="W56" s="6"/>
      <c r="X56" s="6"/>
      <c r="Y56" s="6"/>
    </row>
    <row r="57" spans="1:25" ht="14.25" customHeight="1">
      <c r="A57" s="16"/>
      <c r="B57" s="397">
        <v>7</v>
      </c>
      <c r="C57" s="397">
        <v>4</v>
      </c>
      <c r="D57" s="399" t="s">
        <v>266</v>
      </c>
      <c r="E57" s="16"/>
      <c r="F57" s="16"/>
      <c r="G57" s="16"/>
      <c r="H57" s="16"/>
      <c r="I57" s="16"/>
      <c r="J57" s="16"/>
      <c r="K57" s="16"/>
      <c r="L57" s="6"/>
      <c r="M57" s="6"/>
      <c r="N57" s="6"/>
      <c r="O57" s="6"/>
      <c r="P57" s="6"/>
      <c r="Q57" s="6"/>
      <c r="R57" s="6"/>
      <c r="S57" s="6"/>
      <c r="T57" s="6"/>
      <c r="U57" s="6"/>
      <c r="V57" s="6"/>
      <c r="W57" s="6"/>
      <c r="X57" s="6"/>
      <c r="Y57" s="6"/>
    </row>
    <row r="58" spans="1:25" ht="14.25" customHeight="1">
      <c r="A58" s="16"/>
      <c r="B58" s="16"/>
      <c r="C58" s="16"/>
      <c r="D58" s="16"/>
      <c r="E58" s="16"/>
      <c r="F58" s="16"/>
      <c r="G58" s="16"/>
      <c r="H58" s="16"/>
      <c r="I58" s="16"/>
      <c r="J58" s="16"/>
      <c r="K58" s="16"/>
      <c r="L58" s="6"/>
      <c r="M58" s="6"/>
      <c r="N58" s="6"/>
      <c r="O58" s="6"/>
      <c r="P58" s="6"/>
      <c r="Q58" s="6"/>
      <c r="R58" s="6"/>
      <c r="S58" s="6"/>
      <c r="T58" s="6"/>
      <c r="U58" s="6"/>
      <c r="V58" s="6"/>
      <c r="W58" s="6"/>
      <c r="X58" s="6"/>
      <c r="Y58" s="6"/>
    </row>
    <row r="59" spans="1:25" ht="14.25" customHeight="1">
      <c r="A59" s="17" t="s">
        <v>888</v>
      </c>
      <c r="B59" s="16"/>
      <c r="C59" s="16"/>
      <c r="D59" s="16"/>
      <c r="E59" s="16"/>
      <c r="F59" s="16"/>
      <c r="G59" s="16"/>
      <c r="H59" s="16"/>
      <c r="I59" s="16"/>
      <c r="J59" s="16"/>
      <c r="K59" s="16"/>
      <c r="L59" s="6"/>
      <c r="M59" s="6"/>
      <c r="N59" s="6"/>
      <c r="O59" s="6"/>
      <c r="P59" s="6"/>
      <c r="Q59" s="6"/>
      <c r="R59" s="6"/>
      <c r="S59" s="6"/>
      <c r="T59" s="6"/>
      <c r="U59" s="6"/>
      <c r="V59" s="6"/>
      <c r="W59" s="6"/>
      <c r="X59" s="6"/>
      <c r="Y59" s="6"/>
    </row>
    <row r="60" spans="1:25" ht="14.25" customHeight="1">
      <c r="A60" s="16" t="s">
        <v>935</v>
      </c>
      <c r="B60" s="16"/>
      <c r="C60" s="16"/>
      <c r="D60" s="16"/>
      <c r="E60" s="16"/>
      <c r="F60" s="16"/>
      <c r="G60" s="16"/>
      <c r="H60" s="16"/>
      <c r="I60" s="16"/>
      <c r="J60" s="16"/>
      <c r="K60" s="16"/>
      <c r="L60" s="6"/>
      <c r="M60" s="6"/>
      <c r="N60" s="6"/>
      <c r="O60" s="6"/>
      <c r="P60" s="6"/>
      <c r="Q60" s="6"/>
      <c r="R60" s="6"/>
      <c r="S60" s="6"/>
      <c r="T60" s="6"/>
      <c r="U60" s="6"/>
      <c r="V60" s="6"/>
      <c r="W60" s="6"/>
      <c r="X60" s="6"/>
      <c r="Y60" s="6"/>
    </row>
    <row r="61" spans="1:25" ht="14.25" customHeight="1">
      <c r="A61" s="16"/>
      <c r="B61" s="16" t="s">
        <v>936</v>
      </c>
      <c r="C61" s="16"/>
      <c r="D61" s="16"/>
      <c r="E61" s="16"/>
      <c r="F61" s="16"/>
      <c r="G61" s="16"/>
      <c r="H61" s="16"/>
      <c r="I61" s="16"/>
      <c r="J61" s="16"/>
      <c r="K61" s="16"/>
      <c r="L61" s="6"/>
      <c r="M61" s="6"/>
      <c r="N61" s="6"/>
      <c r="O61" s="6"/>
      <c r="P61" s="6"/>
      <c r="Q61" s="6"/>
      <c r="R61" s="6"/>
      <c r="S61" s="6"/>
      <c r="T61" s="6"/>
      <c r="U61" s="6"/>
      <c r="V61" s="6"/>
      <c r="W61" s="6"/>
      <c r="X61" s="6"/>
      <c r="Y61" s="6"/>
    </row>
    <row r="62" spans="1:25" ht="14.25" customHeight="1">
      <c r="A62" s="16" t="s">
        <v>890</v>
      </c>
      <c r="B62" s="16"/>
      <c r="C62" s="16"/>
      <c r="D62" s="16"/>
      <c r="E62" s="16"/>
      <c r="F62" s="16"/>
      <c r="G62" s="16"/>
      <c r="H62" s="16"/>
      <c r="I62" s="16"/>
      <c r="J62" s="16"/>
      <c r="K62" s="16"/>
      <c r="L62" s="6"/>
      <c r="M62" s="6"/>
      <c r="N62" s="6"/>
      <c r="O62" s="6"/>
      <c r="P62" s="6"/>
      <c r="Q62" s="6"/>
      <c r="R62" s="6"/>
      <c r="S62" s="6"/>
      <c r="T62" s="6"/>
      <c r="U62" s="6"/>
      <c r="V62" s="6"/>
      <c r="W62" s="6"/>
      <c r="X62" s="6"/>
      <c r="Y62" s="6"/>
    </row>
    <row r="63" spans="1:25" ht="14.25" customHeight="1">
      <c r="A63" s="16" t="s">
        <v>891</v>
      </c>
      <c r="B63" s="16"/>
      <c r="C63" s="16"/>
      <c r="D63" s="16"/>
      <c r="E63" s="16"/>
      <c r="F63" s="16"/>
      <c r="G63" s="16"/>
      <c r="H63" s="16"/>
      <c r="I63" s="16"/>
      <c r="J63" s="16"/>
      <c r="K63" s="16"/>
      <c r="L63" s="6"/>
      <c r="M63" s="6"/>
      <c r="N63" s="6"/>
      <c r="O63" s="6"/>
      <c r="P63" s="6"/>
      <c r="Q63" s="6"/>
      <c r="R63" s="6"/>
      <c r="S63" s="6"/>
      <c r="T63" s="6"/>
      <c r="U63" s="6"/>
      <c r="V63" s="6"/>
      <c r="W63" s="6"/>
      <c r="X63" s="6"/>
      <c r="Y63" s="6"/>
    </row>
    <row r="64" spans="1:25" ht="14.25" customHeight="1">
      <c r="A64" s="16" t="s">
        <v>892</v>
      </c>
      <c r="B64" s="16"/>
      <c r="C64" s="16"/>
      <c r="D64" s="16"/>
      <c r="E64" s="16"/>
      <c r="F64" s="16"/>
      <c r="G64" s="16"/>
      <c r="H64" s="16"/>
      <c r="I64" s="16"/>
      <c r="J64" s="16"/>
      <c r="K64" s="16"/>
      <c r="L64" s="6"/>
      <c r="M64" s="6"/>
      <c r="N64" s="6"/>
      <c r="O64" s="6"/>
      <c r="P64" s="6"/>
      <c r="Q64" s="6"/>
      <c r="R64" s="6"/>
      <c r="S64" s="6"/>
      <c r="T64" s="6"/>
      <c r="U64" s="6"/>
      <c r="V64" s="6"/>
      <c r="W64" s="6"/>
      <c r="X64" s="6"/>
      <c r="Y64" s="6"/>
    </row>
    <row r="65" spans="1:26" ht="14.25" customHeight="1">
      <c r="A65" s="16" t="s">
        <v>893</v>
      </c>
      <c r="B65" s="16"/>
      <c r="C65" s="16"/>
      <c r="D65" s="16"/>
      <c r="E65" s="16"/>
      <c r="F65" s="16"/>
      <c r="G65" s="16"/>
      <c r="H65" s="16"/>
      <c r="I65" s="16"/>
      <c r="J65" s="16"/>
      <c r="K65" s="16"/>
      <c r="L65" s="6"/>
      <c r="M65" s="6"/>
      <c r="N65" s="6"/>
      <c r="O65" s="6"/>
      <c r="P65" s="6"/>
      <c r="Q65" s="6"/>
      <c r="R65" s="6"/>
      <c r="S65" s="6"/>
      <c r="T65" s="6"/>
      <c r="U65" s="6"/>
      <c r="V65" s="6"/>
      <c r="W65" s="6"/>
      <c r="X65" s="6"/>
      <c r="Y65" s="6"/>
    </row>
    <row r="66" spans="1:26" ht="14.25" customHeight="1">
      <c r="A66" s="16" t="s">
        <v>894</v>
      </c>
      <c r="B66" s="16"/>
      <c r="C66" s="16"/>
      <c r="D66" s="16"/>
      <c r="E66" s="16"/>
      <c r="F66" s="16"/>
      <c r="G66" s="16"/>
      <c r="H66" s="16"/>
      <c r="I66" s="16"/>
      <c r="J66" s="16"/>
      <c r="K66" s="16"/>
      <c r="L66" s="6"/>
      <c r="M66" s="6"/>
      <c r="N66" s="6"/>
      <c r="O66" s="6"/>
      <c r="P66" s="6"/>
      <c r="Q66" s="6"/>
      <c r="R66" s="6"/>
      <c r="S66" s="6"/>
      <c r="T66" s="6"/>
      <c r="U66" s="6"/>
      <c r="V66" s="6"/>
      <c r="W66" s="6"/>
      <c r="X66" s="6"/>
      <c r="Y66" s="6"/>
    </row>
    <row r="67" spans="1:26" ht="14.25" customHeight="1">
      <c r="A67" s="16" t="s">
        <v>895</v>
      </c>
      <c r="B67" s="16"/>
      <c r="C67" s="16"/>
      <c r="D67" s="16"/>
      <c r="E67" s="16"/>
      <c r="F67" s="16"/>
      <c r="G67" s="16"/>
      <c r="H67" s="16"/>
      <c r="I67" s="16"/>
      <c r="J67" s="16"/>
      <c r="K67" s="16"/>
      <c r="L67" s="6"/>
      <c r="M67" s="6"/>
      <c r="N67" s="6"/>
      <c r="O67" s="6"/>
      <c r="P67" s="6"/>
      <c r="Q67" s="6"/>
      <c r="R67" s="6"/>
      <c r="S67" s="6"/>
      <c r="T67" s="6"/>
      <c r="U67" s="6"/>
      <c r="V67" s="6"/>
      <c r="W67" s="6"/>
      <c r="X67" s="6"/>
      <c r="Y67" s="6"/>
    </row>
    <row r="68" spans="1:26" ht="14.25" customHeight="1">
      <c r="A68" s="16" t="s">
        <v>896</v>
      </c>
      <c r="B68" s="16"/>
      <c r="C68" s="16"/>
      <c r="D68" s="16"/>
      <c r="E68" s="16"/>
      <c r="F68" s="16"/>
      <c r="G68" s="16"/>
      <c r="H68" s="16"/>
      <c r="I68" s="16"/>
      <c r="J68" s="16"/>
      <c r="K68" s="16"/>
      <c r="L68" s="6"/>
      <c r="M68" s="6"/>
      <c r="N68" s="6"/>
      <c r="O68" s="6"/>
      <c r="P68" s="6"/>
      <c r="Q68" s="6"/>
      <c r="R68" s="6"/>
      <c r="S68" s="6"/>
      <c r="T68" s="6"/>
      <c r="U68" s="6"/>
      <c r="V68" s="6"/>
      <c r="W68" s="6"/>
      <c r="X68" s="6"/>
      <c r="Y68" s="6"/>
    </row>
    <row r="69" spans="1:26" ht="14.25" customHeight="1">
      <c r="A69" s="16" t="s">
        <v>897</v>
      </c>
      <c r="B69" s="16"/>
      <c r="C69" s="16"/>
      <c r="D69" s="16"/>
      <c r="E69" s="16"/>
      <c r="F69" s="16"/>
      <c r="G69" s="16"/>
      <c r="H69" s="16"/>
      <c r="I69" s="16"/>
      <c r="J69" s="16"/>
      <c r="K69" s="16"/>
      <c r="L69" s="6"/>
      <c r="M69" s="6"/>
      <c r="N69" s="6"/>
      <c r="O69" s="6"/>
      <c r="P69" s="6"/>
      <c r="Q69" s="6"/>
      <c r="R69" s="6"/>
      <c r="S69" s="6"/>
      <c r="T69" s="6"/>
      <c r="U69" s="6"/>
      <c r="V69" s="6"/>
      <c r="W69" s="6"/>
      <c r="X69" s="6"/>
      <c r="Y69" s="6"/>
    </row>
    <row r="70" spans="1:26" ht="14.25" customHeight="1">
      <c r="A70" s="16" t="s">
        <v>898</v>
      </c>
      <c r="B70" s="16"/>
      <c r="C70" s="16"/>
      <c r="D70" s="16"/>
      <c r="E70" s="16"/>
      <c r="F70" s="16"/>
      <c r="G70" s="16"/>
      <c r="H70" s="16"/>
      <c r="I70" s="16"/>
      <c r="J70" s="16"/>
      <c r="K70" s="16"/>
      <c r="L70" s="6"/>
      <c r="M70" s="6"/>
      <c r="N70" s="6"/>
      <c r="O70" s="6"/>
      <c r="P70" s="6"/>
      <c r="Q70" s="6"/>
      <c r="R70" s="6"/>
      <c r="S70" s="6"/>
      <c r="T70" s="6"/>
      <c r="U70" s="6"/>
      <c r="V70" s="6"/>
      <c r="W70" s="6"/>
      <c r="X70" s="6"/>
      <c r="Y70" s="6"/>
    </row>
    <row r="71" spans="1:26" ht="14.25" customHeight="1">
      <c r="A71" s="16" t="s">
        <v>899</v>
      </c>
      <c r="B71" s="16"/>
      <c r="C71" s="16"/>
      <c r="D71" s="16"/>
      <c r="E71" s="16"/>
      <c r="F71" s="16"/>
      <c r="G71" s="16"/>
      <c r="H71" s="16"/>
      <c r="I71" s="16"/>
      <c r="J71" s="16"/>
      <c r="K71" s="16"/>
      <c r="L71" s="6"/>
      <c r="M71" s="6"/>
      <c r="N71" s="6"/>
      <c r="O71" s="6"/>
      <c r="P71" s="6"/>
      <c r="Q71" s="6"/>
      <c r="R71" s="6"/>
      <c r="S71" s="6"/>
      <c r="T71" s="6"/>
      <c r="U71" s="6"/>
      <c r="V71" s="6"/>
      <c r="W71" s="6"/>
      <c r="X71" s="6"/>
      <c r="Y71" s="6"/>
    </row>
    <row r="72" spans="1:26" ht="14.25" customHeight="1">
      <c r="A72" s="16" t="s">
        <v>900</v>
      </c>
      <c r="B72" s="16"/>
      <c r="C72" s="16"/>
      <c r="D72" s="16"/>
      <c r="E72" s="16"/>
      <c r="F72" s="16"/>
      <c r="G72" s="16"/>
      <c r="H72" s="16"/>
      <c r="I72" s="16"/>
      <c r="J72" s="16"/>
      <c r="K72" s="16"/>
      <c r="L72" s="6"/>
      <c r="M72" s="6"/>
      <c r="N72" s="6"/>
      <c r="O72" s="6"/>
      <c r="P72" s="6"/>
      <c r="Q72" s="6"/>
      <c r="R72" s="6"/>
      <c r="S72" s="6"/>
      <c r="T72" s="6"/>
      <c r="U72" s="6"/>
      <c r="V72" s="6"/>
      <c r="W72" s="6"/>
      <c r="X72" s="6"/>
      <c r="Y72" s="6"/>
    </row>
    <row r="73" spans="1:26" ht="14.25" customHeight="1">
      <c r="A73" s="16" t="s">
        <v>901</v>
      </c>
      <c r="B73" s="16"/>
      <c r="C73" s="16"/>
      <c r="D73" s="16"/>
      <c r="E73" s="16"/>
      <c r="F73" s="16"/>
      <c r="G73" s="16"/>
      <c r="H73" s="16"/>
      <c r="I73" s="16"/>
      <c r="J73" s="16"/>
      <c r="K73" s="16"/>
      <c r="L73" s="6"/>
      <c r="M73" s="6"/>
      <c r="N73" s="6"/>
      <c r="O73" s="6"/>
      <c r="P73" s="6"/>
      <c r="Q73" s="6"/>
      <c r="R73" s="6"/>
      <c r="S73" s="6"/>
      <c r="T73" s="6"/>
      <c r="U73" s="6"/>
      <c r="V73" s="6"/>
      <c r="W73" s="6"/>
      <c r="X73" s="6"/>
      <c r="Y73" s="6"/>
    </row>
    <row r="74" spans="1:26" ht="14.25" customHeight="1">
      <c r="A74" s="16" t="s">
        <v>902</v>
      </c>
      <c r="B74" s="16"/>
      <c r="C74" s="16"/>
      <c r="D74" s="16"/>
      <c r="E74" s="16"/>
      <c r="F74" s="16"/>
      <c r="G74" s="16"/>
      <c r="H74" s="16"/>
      <c r="I74" s="16"/>
      <c r="J74" s="16"/>
      <c r="K74" s="16"/>
      <c r="L74" s="6"/>
      <c r="M74" s="6"/>
      <c r="N74" s="6"/>
      <c r="O74" s="6"/>
      <c r="P74" s="6"/>
      <c r="Q74" s="6"/>
      <c r="R74" s="6"/>
      <c r="S74" s="6"/>
      <c r="T74" s="6"/>
      <c r="U74" s="6"/>
      <c r="V74" s="6"/>
      <c r="W74" s="6"/>
      <c r="X74" s="6"/>
      <c r="Y74" s="6"/>
    </row>
    <row r="75" spans="1:26" ht="14.25" customHeight="1">
      <c r="A75" s="16" t="s">
        <v>903</v>
      </c>
      <c r="B75" s="16"/>
      <c r="C75" s="16"/>
      <c r="D75" s="16"/>
      <c r="E75" s="16"/>
      <c r="F75" s="16"/>
      <c r="G75" s="16"/>
      <c r="H75" s="16"/>
      <c r="I75" s="16"/>
      <c r="J75" s="16"/>
      <c r="K75" s="16"/>
      <c r="L75" s="6"/>
      <c r="M75" s="6"/>
      <c r="N75" s="6"/>
      <c r="O75" s="6"/>
      <c r="P75" s="6"/>
      <c r="Q75" s="6"/>
      <c r="R75" s="6"/>
      <c r="S75" s="6"/>
      <c r="T75" s="6"/>
      <c r="U75" s="6"/>
      <c r="V75" s="6"/>
      <c r="W75" s="6"/>
      <c r="X75" s="6"/>
      <c r="Y75" s="6"/>
    </row>
    <row r="76" spans="1:26" ht="14.25" customHeight="1">
      <c r="A76" s="16" t="s">
        <v>904</v>
      </c>
      <c r="B76" s="16"/>
      <c r="C76" s="16"/>
      <c r="D76" s="16"/>
      <c r="E76" s="16"/>
      <c r="F76" s="16"/>
      <c r="G76" s="16"/>
      <c r="H76" s="16"/>
      <c r="I76" s="16"/>
      <c r="J76" s="16"/>
      <c r="K76" s="16"/>
      <c r="L76" s="6"/>
      <c r="M76" s="6"/>
      <c r="N76" s="6"/>
      <c r="O76" s="6"/>
      <c r="P76" s="6"/>
      <c r="Q76" s="6"/>
      <c r="R76" s="6"/>
      <c r="S76" s="6"/>
      <c r="T76" s="6"/>
      <c r="U76" s="6"/>
      <c r="V76" s="6"/>
      <c r="W76" s="6"/>
      <c r="X76" s="6"/>
      <c r="Y76" s="6"/>
    </row>
    <row r="77" spans="1:26" ht="14.25" customHeight="1">
      <c r="A77" s="16" t="s">
        <v>905</v>
      </c>
      <c r="B77" s="16"/>
      <c r="C77" s="16"/>
      <c r="D77" s="16"/>
      <c r="E77" s="16"/>
      <c r="F77" s="16"/>
      <c r="G77" s="16"/>
      <c r="H77" s="16"/>
      <c r="I77" s="16"/>
      <c r="J77" s="16"/>
      <c r="K77" s="16"/>
      <c r="L77" s="6"/>
      <c r="M77" s="6"/>
      <c r="N77" s="6"/>
      <c r="O77" s="6"/>
      <c r="P77" s="6"/>
      <c r="Q77" s="6"/>
      <c r="R77" s="6"/>
      <c r="S77" s="6"/>
      <c r="T77" s="6"/>
      <c r="U77" s="6"/>
      <c r="V77" s="6"/>
      <c r="W77" s="6"/>
      <c r="X77" s="6"/>
      <c r="Y77" s="6"/>
    </row>
    <row r="78" spans="1:26" ht="14.25" customHeight="1">
      <c r="A78" s="16" t="s">
        <v>906</v>
      </c>
      <c r="B78" s="16"/>
      <c r="C78" s="16"/>
      <c r="D78" s="16"/>
      <c r="E78" s="16"/>
      <c r="F78" s="16"/>
      <c r="G78" s="16"/>
      <c r="H78" s="16"/>
      <c r="I78" s="16"/>
      <c r="J78" s="16"/>
      <c r="K78" s="16"/>
      <c r="L78" s="6"/>
      <c r="M78" s="6"/>
      <c r="N78" s="6"/>
      <c r="O78" s="6"/>
      <c r="P78" s="6"/>
      <c r="Q78" s="6"/>
      <c r="R78" s="6"/>
      <c r="S78" s="6"/>
      <c r="T78" s="6"/>
      <c r="U78" s="6"/>
      <c r="V78" s="6"/>
      <c r="W78" s="6"/>
      <c r="X78" s="6"/>
      <c r="Y78" s="6"/>
    </row>
    <row r="79" spans="1:26" ht="14.25" customHeight="1">
      <c r="A79" s="16" t="s">
        <v>907</v>
      </c>
      <c r="B79" s="16"/>
      <c r="C79" s="16"/>
      <c r="D79" s="16"/>
      <c r="E79" s="16"/>
      <c r="F79" s="16"/>
      <c r="G79" s="16"/>
      <c r="H79" s="16"/>
      <c r="I79" s="16"/>
      <c r="J79" s="16"/>
      <c r="K79" s="16"/>
      <c r="L79" s="6"/>
      <c r="M79" s="6"/>
      <c r="N79" s="6"/>
      <c r="O79" s="6"/>
      <c r="P79" s="6"/>
      <c r="Q79" s="6"/>
      <c r="R79" s="6"/>
      <c r="S79" s="6"/>
      <c r="T79" s="6"/>
      <c r="U79" s="6"/>
      <c r="V79" s="6"/>
      <c r="W79" s="6"/>
      <c r="X79" s="6"/>
      <c r="Y79" s="6"/>
      <c r="Z79" s="6"/>
    </row>
    <row r="80" spans="1:26" ht="14.25" customHeight="1">
      <c r="A80" s="16" t="s">
        <v>908</v>
      </c>
      <c r="B80" s="16"/>
      <c r="C80" s="16"/>
      <c r="D80" s="16"/>
      <c r="E80" s="16"/>
      <c r="F80" s="16"/>
      <c r="G80" s="16"/>
      <c r="H80" s="16"/>
      <c r="I80" s="16"/>
      <c r="J80" s="16"/>
      <c r="K80" s="16"/>
      <c r="L80" s="6"/>
      <c r="M80" s="6"/>
      <c r="N80" s="6"/>
      <c r="O80" s="6"/>
      <c r="P80" s="6"/>
      <c r="Q80" s="6"/>
      <c r="R80" s="6"/>
      <c r="S80" s="6"/>
      <c r="T80" s="6"/>
      <c r="U80" s="6"/>
      <c r="V80" s="6"/>
      <c r="W80" s="6"/>
      <c r="X80" s="6"/>
      <c r="Y80" s="6"/>
      <c r="Z80" s="6"/>
    </row>
    <row r="81" spans="1:26" ht="14.25" customHeight="1">
      <c r="A81" s="16" t="s">
        <v>909</v>
      </c>
      <c r="B81" s="16"/>
      <c r="C81" s="16"/>
      <c r="D81" s="16"/>
      <c r="E81" s="16"/>
      <c r="F81" s="16"/>
      <c r="G81" s="16"/>
      <c r="H81" s="16"/>
      <c r="I81" s="16"/>
      <c r="J81" s="16"/>
      <c r="K81" s="16"/>
      <c r="L81" s="6"/>
      <c r="M81" s="6"/>
      <c r="N81" s="6"/>
      <c r="O81" s="6"/>
      <c r="P81" s="6"/>
      <c r="Q81" s="6"/>
      <c r="R81" s="6"/>
      <c r="S81" s="6"/>
      <c r="T81" s="6"/>
      <c r="U81" s="6"/>
      <c r="V81" s="6"/>
      <c r="W81" s="6"/>
      <c r="X81" s="6"/>
      <c r="Y81" s="6"/>
      <c r="Z81" s="6"/>
    </row>
    <row r="82" spans="1:26" ht="14.25" customHeight="1">
      <c r="A82" s="16"/>
      <c r="B82" s="16"/>
      <c r="C82" s="16"/>
      <c r="D82" s="16"/>
      <c r="E82" s="16"/>
      <c r="F82" s="16"/>
      <c r="G82" s="16"/>
      <c r="H82" s="16"/>
      <c r="I82" s="16"/>
      <c r="J82" s="16"/>
      <c r="K82" s="16"/>
      <c r="L82" s="6"/>
      <c r="M82" s="6"/>
      <c r="N82" s="6"/>
      <c r="O82" s="6"/>
      <c r="P82" s="6"/>
      <c r="Q82" s="6"/>
      <c r="R82" s="6"/>
      <c r="S82" s="6"/>
      <c r="T82" s="6"/>
      <c r="U82" s="6"/>
      <c r="V82" s="6"/>
      <c r="W82" s="6"/>
      <c r="X82" s="6"/>
      <c r="Y82" s="6"/>
      <c r="Z82" s="6"/>
    </row>
    <row r="83" spans="1:26" ht="14.25" customHeight="1">
      <c r="A83" s="17" t="s">
        <v>910</v>
      </c>
      <c r="B83" s="16"/>
      <c r="C83" s="16"/>
      <c r="D83" s="16"/>
      <c r="E83" s="16"/>
      <c r="F83" s="16"/>
      <c r="G83" s="16"/>
      <c r="H83" s="16"/>
      <c r="I83" s="16"/>
      <c r="J83" s="16"/>
      <c r="K83" s="16"/>
      <c r="L83" s="6"/>
      <c r="M83" s="6"/>
      <c r="N83" s="6"/>
      <c r="O83" s="6"/>
      <c r="P83" s="6"/>
      <c r="Q83" s="6"/>
      <c r="R83" s="6"/>
      <c r="S83" s="6"/>
      <c r="T83" s="6"/>
      <c r="U83" s="6"/>
      <c r="V83" s="6"/>
      <c r="W83" s="6"/>
      <c r="X83" s="6"/>
      <c r="Y83" s="6"/>
      <c r="Z83" s="6"/>
    </row>
    <row r="84" spans="1:26" ht="14.25" customHeight="1">
      <c r="A84" s="16" t="s">
        <v>911</v>
      </c>
      <c r="B84" s="16"/>
      <c r="C84" s="16"/>
      <c r="D84" s="16"/>
      <c r="E84" s="16"/>
      <c r="F84" s="16"/>
      <c r="G84" s="16"/>
      <c r="H84" s="16"/>
      <c r="I84" s="16"/>
      <c r="J84" s="16"/>
      <c r="K84" s="16"/>
      <c r="L84" s="6"/>
      <c r="M84" s="6"/>
      <c r="N84" s="6"/>
      <c r="O84" s="6"/>
      <c r="P84" s="6"/>
      <c r="Q84" s="6"/>
      <c r="R84" s="6"/>
      <c r="S84" s="6"/>
      <c r="T84" s="6"/>
      <c r="U84" s="6"/>
      <c r="V84" s="6"/>
      <c r="W84" s="6"/>
      <c r="X84" s="6"/>
      <c r="Y84" s="6"/>
      <c r="Z84" s="6"/>
    </row>
    <row r="85" spans="1:26" ht="14.25" customHeight="1">
      <c r="A85" s="16"/>
      <c r="B85" s="16" t="s">
        <v>912</v>
      </c>
      <c r="C85" s="16"/>
      <c r="D85" s="16"/>
      <c r="E85" s="16"/>
      <c r="F85" s="16"/>
      <c r="G85" s="16"/>
      <c r="H85" s="16"/>
      <c r="I85" s="16"/>
      <c r="J85" s="16"/>
      <c r="K85" s="16"/>
      <c r="L85" s="6"/>
      <c r="M85" s="6"/>
      <c r="N85" s="6"/>
      <c r="O85" s="6"/>
      <c r="P85" s="6"/>
      <c r="Q85" s="6"/>
      <c r="R85" s="6"/>
      <c r="S85" s="6"/>
      <c r="T85" s="6"/>
      <c r="U85" s="6"/>
      <c r="V85" s="6"/>
      <c r="W85" s="6"/>
      <c r="X85" s="6"/>
      <c r="Y85" s="6"/>
      <c r="Z85" s="6"/>
    </row>
    <row r="86" spans="1:26" ht="14.25" customHeight="1">
      <c r="A86" s="16" t="s">
        <v>937</v>
      </c>
      <c r="B86" s="16"/>
      <c r="C86" s="16"/>
      <c r="D86" s="16"/>
      <c r="E86" s="16"/>
      <c r="F86" s="16"/>
      <c r="G86" s="16"/>
      <c r="H86" s="16"/>
      <c r="I86" s="16"/>
      <c r="J86" s="16"/>
      <c r="K86" s="16"/>
      <c r="L86" s="6"/>
      <c r="M86" s="6"/>
      <c r="N86" s="6"/>
      <c r="O86" s="6"/>
      <c r="P86" s="6"/>
      <c r="Q86" s="6"/>
      <c r="R86" s="6"/>
      <c r="S86" s="6"/>
      <c r="T86" s="6"/>
      <c r="U86" s="6"/>
      <c r="V86" s="6"/>
      <c r="W86" s="6"/>
      <c r="X86" s="6"/>
      <c r="Y86" s="6"/>
      <c r="Z86" s="6"/>
    </row>
    <row r="87" spans="1:26" ht="14.25" customHeight="1">
      <c r="A87" s="16" t="s">
        <v>914</v>
      </c>
      <c r="B87" s="16"/>
      <c r="C87" s="16"/>
      <c r="D87" s="16"/>
      <c r="E87" s="16"/>
      <c r="F87" s="16"/>
      <c r="G87" s="16"/>
      <c r="H87" s="16"/>
      <c r="I87" s="16"/>
      <c r="J87" s="16"/>
      <c r="K87" s="16"/>
      <c r="L87" s="6"/>
      <c r="M87" s="6"/>
      <c r="N87" s="6"/>
      <c r="O87" s="6"/>
      <c r="P87" s="6"/>
      <c r="Q87" s="6"/>
      <c r="R87" s="6"/>
      <c r="S87" s="6"/>
      <c r="T87" s="6"/>
      <c r="U87" s="6"/>
      <c r="V87" s="6"/>
      <c r="W87" s="6"/>
      <c r="X87" s="6"/>
      <c r="Y87" s="6"/>
      <c r="Z87" s="6"/>
    </row>
    <row r="88" spans="1:26" ht="14.25" customHeight="1">
      <c r="A88" s="16"/>
      <c r="B88" s="16"/>
      <c r="C88" s="16"/>
      <c r="D88" s="16"/>
      <c r="E88" s="16"/>
      <c r="F88" s="16"/>
      <c r="G88" s="16"/>
      <c r="H88" s="16"/>
      <c r="I88" s="16"/>
      <c r="J88" s="16"/>
      <c r="K88" s="16"/>
      <c r="L88" s="6"/>
      <c r="M88" s="6"/>
      <c r="N88" s="6"/>
      <c r="O88" s="6"/>
      <c r="P88" s="6"/>
      <c r="Q88" s="6"/>
      <c r="R88" s="6"/>
      <c r="S88" s="6"/>
      <c r="T88" s="6"/>
      <c r="U88" s="6"/>
      <c r="V88" s="6"/>
      <c r="W88" s="6"/>
      <c r="X88" s="6"/>
      <c r="Y88" s="6"/>
      <c r="Z88" s="6"/>
    </row>
    <row r="89" spans="1:26" ht="14.25" customHeight="1">
      <c r="A89" s="16"/>
      <c r="B89" s="395" t="s">
        <v>269</v>
      </c>
      <c r="C89" s="105" t="s">
        <v>859</v>
      </c>
      <c r="D89" s="105" t="s">
        <v>915</v>
      </c>
      <c r="E89" s="84"/>
      <c r="F89" s="84"/>
      <c r="G89" s="16"/>
      <c r="H89" s="16"/>
      <c r="I89" s="16"/>
      <c r="J89" s="16"/>
      <c r="K89" s="16"/>
      <c r="L89" s="6"/>
      <c r="M89" s="6"/>
      <c r="N89" s="6"/>
      <c r="O89" s="6"/>
      <c r="P89" s="6"/>
      <c r="Q89" s="6"/>
      <c r="R89" s="6"/>
      <c r="S89" s="6"/>
      <c r="T89" s="6"/>
      <c r="U89" s="6"/>
      <c r="V89" s="6"/>
      <c r="W89" s="6"/>
      <c r="X89" s="6"/>
      <c r="Y89" s="6"/>
      <c r="Z89" s="6"/>
    </row>
    <row r="90" spans="1:26" ht="14.25" customHeight="1">
      <c r="A90" s="16"/>
      <c r="B90" s="396" t="s">
        <v>927</v>
      </c>
      <c r="C90" s="483" t="s">
        <v>18</v>
      </c>
      <c r="D90" s="400" t="str">
        <f t="shared" ref="D90:D93" si="2">IF(ISNUMBER(C90), $L$90/C90, "")</f>
        <v/>
      </c>
      <c r="E90" s="16"/>
      <c r="F90" s="16"/>
      <c r="G90" s="16"/>
      <c r="H90" s="16"/>
      <c r="I90" s="16"/>
      <c r="J90" s="16"/>
      <c r="K90" s="16"/>
      <c r="L90" s="401">
        <f>(MIN(C90:C93)*60)</f>
        <v>0</v>
      </c>
      <c r="M90" s="15"/>
      <c r="N90" s="6"/>
      <c r="O90" s="6"/>
      <c r="P90" s="6"/>
      <c r="Q90" s="6"/>
      <c r="R90" s="6"/>
      <c r="S90" s="6"/>
      <c r="T90" s="6"/>
      <c r="U90" s="6"/>
      <c r="V90" s="6"/>
      <c r="W90" s="6"/>
      <c r="X90" s="6"/>
      <c r="Y90" s="6"/>
      <c r="Z90" s="6"/>
    </row>
    <row r="91" spans="1:26" ht="14.25" customHeight="1">
      <c r="A91" s="16"/>
      <c r="B91" s="396" t="s">
        <v>928</v>
      </c>
      <c r="C91" s="483" t="s">
        <v>18</v>
      </c>
      <c r="D91" s="400" t="str">
        <f t="shared" si="2"/>
        <v/>
      </c>
      <c r="E91" s="16"/>
      <c r="F91" s="16"/>
      <c r="G91" s="16"/>
      <c r="H91" s="16"/>
      <c r="I91" s="16"/>
      <c r="J91" s="16"/>
      <c r="K91" s="16"/>
      <c r="L91" s="6"/>
      <c r="M91" s="6"/>
      <c r="N91" s="6"/>
      <c r="O91" s="6"/>
      <c r="P91" s="6"/>
      <c r="Q91" s="6"/>
      <c r="R91" s="6"/>
      <c r="S91" s="6"/>
      <c r="T91" s="6"/>
      <c r="U91" s="6"/>
      <c r="V91" s="6"/>
      <c r="W91" s="6"/>
      <c r="X91" s="6"/>
      <c r="Y91" s="6"/>
      <c r="Z91" s="6"/>
    </row>
    <row r="92" spans="1:26" ht="14.25" customHeight="1">
      <c r="A92" s="16"/>
      <c r="B92" s="396" t="s">
        <v>929</v>
      </c>
      <c r="C92" s="483" t="s">
        <v>18</v>
      </c>
      <c r="D92" s="400" t="str">
        <f t="shared" si="2"/>
        <v/>
      </c>
      <c r="E92" s="16"/>
      <c r="F92" s="16"/>
      <c r="G92" s="16"/>
      <c r="H92" s="16"/>
      <c r="I92" s="16"/>
      <c r="J92" s="16"/>
      <c r="K92" s="16"/>
      <c r="L92" s="6"/>
      <c r="M92" s="6"/>
      <c r="N92" s="6"/>
      <c r="O92" s="6"/>
      <c r="P92" s="6"/>
      <c r="Q92" s="6"/>
      <c r="R92" s="6"/>
      <c r="S92" s="6"/>
      <c r="T92" s="6"/>
      <c r="U92" s="6"/>
      <c r="V92" s="6"/>
      <c r="W92" s="6"/>
      <c r="X92" s="6"/>
      <c r="Y92" s="6"/>
      <c r="Z92" s="6"/>
    </row>
    <row r="93" spans="1:26" ht="14.25" customHeight="1">
      <c r="A93" s="16"/>
      <c r="B93" s="396" t="s">
        <v>930</v>
      </c>
      <c r="C93" s="483" t="s">
        <v>18</v>
      </c>
      <c r="D93" s="400" t="str">
        <f t="shared" si="2"/>
        <v/>
      </c>
      <c r="E93" s="16"/>
      <c r="F93" s="16"/>
      <c r="G93" s="16"/>
      <c r="H93" s="16"/>
      <c r="I93" s="16"/>
      <c r="J93" s="16"/>
      <c r="K93" s="16"/>
      <c r="L93" s="6"/>
      <c r="M93" s="6"/>
      <c r="N93" s="6"/>
      <c r="O93" s="6"/>
      <c r="P93" s="6"/>
      <c r="Q93" s="6"/>
      <c r="R93" s="6"/>
      <c r="S93" s="6"/>
      <c r="T93" s="6"/>
      <c r="U93" s="6"/>
      <c r="V93" s="6"/>
      <c r="W93" s="6"/>
      <c r="X93" s="6"/>
      <c r="Y93" s="6"/>
      <c r="Z93" s="6"/>
    </row>
    <row r="94" spans="1:26" ht="14.25" customHeight="1">
      <c r="A94" s="16"/>
      <c r="B94" s="16"/>
      <c r="C94" s="16"/>
      <c r="D94" s="16"/>
      <c r="E94" s="16"/>
      <c r="F94" s="16"/>
      <c r="G94" s="16"/>
      <c r="H94" s="16"/>
      <c r="I94" s="16"/>
      <c r="J94" s="16"/>
      <c r="K94" s="16"/>
      <c r="L94" s="6"/>
      <c r="M94" s="6"/>
      <c r="N94" s="6"/>
      <c r="O94" s="6"/>
      <c r="P94" s="6"/>
      <c r="Q94" s="6"/>
      <c r="R94" s="6"/>
      <c r="S94" s="6"/>
      <c r="T94" s="6"/>
      <c r="U94" s="6"/>
      <c r="V94" s="6"/>
      <c r="W94" s="6"/>
      <c r="X94" s="6"/>
      <c r="Y94" s="6"/>
      <c r="Z94" s="6"/>
    </row>
    <row r="95" spans="1:26" ht="14.25" customHeight="1">
      <c r="A95" s="16" t="s">
        <v>916</v>
      </c>
      <c r="B95" s="16"/>
      <c r="C95" s="16"/>
      <c r="D95" s="400" t="str">
        <f>IF(ISNUMBER(C93), (L90*4)/SUM(D90:D93), "")</f>
        <v/>
      </c>
      <c r="E95" s="16"/>
      <c r="F95" s="16"/>
      <c r="G95" s="16"/>
      <c r="H95" s="16"/>
      <c r="I95" s="16"/>
      <c r="J95" s="16"/>
      <c r="K95" s="16"/>
      <c r="L95" s="6"/>
      <c r="M95" s="6"/>
      <c r="N95" s="6"/>
      <c r="O95" s="6"/>
      <c r="P95" s="6"/>
      <c r="Q95" s="6"/>
      <c r="R95" s="6"/>
      <c r="S95" s="6"/>
      <c r="T95" s="6"/>
      <c r="U95" s="6"/>
      <c r="V95" s="6"/>
      <c r="W95" s="6"/>
      <c r="X95" s="6"/>
      <c r="Y95" s="6"/>
      <c r="Z95" s="6"/>
    </row>
    <row r="96" spans="1:26" ht="14.25" customHeight="1">
      <c r="A96" s="16" t="s">
        <v>917</v>
      </c>
      <c r="B96" s="16"/>
      <c r="C96" s="16"/>
      <c r="D96" s="400" t="str">
        <f>IF(ISNUMBER(C93), (D95/214440.5)*1000000, "")</f>
        <v/>
      </c>
      <c r="E96" s="16"/>
      <c r="F96" s="16"/>
      <c r="G96" s="16"/>
      <c r="H96" s="16"/>
      <c r="I96" s="16"/>
      <c r="J96" s="16"/>
      <c r="K96" s="16"/>
      <c r="L96" s="6"/>
      <c r="M96" s="6"/>
      <c r="N96" s="6"/>
      <c r="O96" s="6"/>
      <c r="P96" s="6"/>
      <c r="Q96" s="6"/>
      <c r="R96" s="6"/>
      <c r="S96" s="6"/>
      <c r="T96" s="6"/>
      <c r="U96" s="6"/>
      <c r="V96" s="6"/>
      <c r="W96" s="6"/>
      <c r="X96" s="6"/>
      <c r="Y96" s="6"/>
      <c r="Z96" s="6"/>
    </row>
    <row r="97" spans="1:26" ht="14.25" customHeight="1">
      <c r="A97" s="16" t="s">
        <v>918</v>
      </c>
      <c r="B97" s="16"/>
      <c r="C97" s="16"/>
      <c r="D97" s="16"/>
      <c r="E97" s="16"/>
      <c r="F97" s="16"/>
      <c r="G97" s="16"/>
      <c r="H97" s="16"/>
      <c r="I97" s="16"/>
      <c r="J97" s="16"/>
      <c r="K97" s="16"/>
      <c r="L97" s="6"/>
      <c r="M97" s="6"/>
      <c r="N97" s="6"/>
      <c r="O97" s="6"/>
      <c r="P97" s="6"/>
      <c r="Q97" s="6"/>
      <c r="R97" s="6"/>
      <c r="S97" s="6"/>
      <c r="T97" s="6"/>
      <c r="U97" s="6"/>
      <c r="V97" s="6"/>
      <c r="W97" s="6"/>
      <c r="X97" s="6"/>
      <c r="Y97" s="6"/>
      <c r="Z97" s="6"/>
    </row>
    <row r="98" spans="1:26" ht="14.25" customHeight="1">
      <c r="A98" s="16"/>
      <c r="B98" s="16"/>
      <c r="C98" s="16"/>
      <c r="D98" s="16"/>
      <c r="E98" s="16"/>
      <c r="F98" s="16"/>
      <c r="G98" s="16"/>
      <c r="H98" s="16"/>
      <c r="I98" s="16"/>
      <c r="J98" s="16"/>
      <c r="K98" s="16"/>
      <c r="L98" s="6"/>
      <c r="M98" s="6"/>
      <c r="N98" s="6"/>
      <c r="O98" s="6"/>
      <c r="P98" s="6"/>
      <c r="Q98" s="6"/>
      <c r="R98" s="6"/>
      <c r="S98" s="6"/>
      <c r="T98" s="6"/>
      <c r="U98" s="6"/>
      <c r="V98" s="6"/>
      <c r="W98" s="6"/>
      <c r="X98" s="6"/>
      <c r="Y98" s="6"/>
      <c r="Z98" s="6"/>
    </row>
    <row r="99" spans="1:26" ht="14.25" customHeight="1">
      <c r="A99" s="16"/>
      <c r="B99" s="105" t="s">
        <v>919</v>
      </c>
      <c r="C99" s="105" t="s">
        <v>920</v>
      </c>
      <c r="D99" s="84"/>
      <c r="E99" s="84"/>
      <c r="F99" s="16"/>
      <c r="G99" s="16"/>
      <c r="H99" s="16"/>
      <c r="I99" s="16"/>
      <c r="J99" s="16"/>
      <c r="K99" s="16"/>
      <c r="L99" s="6"/>
      <c r="M99" s="6"/>
      <c r="N99" s="6"/>
      <c r="O99" s="6"/>
      <c r="P99" s="6"/>
      <c r="Q99" s="6"/>
      <c r="R99" s="6"/>
      <c r="S99" s="6"/>
      <c r="T99" s="6"/>
      <c r="U99" s="6"/>
      <c r="V99" s="6"/>
      <c r="W99" s="6"/>
      <c r="X99" s="6"/>
      <c r="Y99" s="6"/>
      <c r="Z99" s="6"/>
    </row>
    <row r="100" spans="1:26" ht="14.25" customHeight="1">
      <c r="A100" s="16"/>
      <c r="B100" s="400" t="str">
        <f>IF(ISNUMBER(C93), 1000/D96, "")</f>
        <v/>
      </c>
      <c r="C100" s="400" t="str">
        <f>IF(ISNUMBER(C93), 1000-B100, "")</f>
        <v/>
      </c>
      <c r="D100" s="16"/>
      <c r="E100" s="16"/>
      <c r="F100" s="403"/>
      <c r="G100" s="404"/>
      <c r="H100" s="16"/>
      <c r="I100" s="16"/>
      <c r="J100" s="16"/>
      <c r="K100" s="16"/>
      <c r="L100" s="6"/>
      <c r="M100" s="6"/>
      <c r="N100" s="6"/>
      <c r="O100" s="6"/>
      <c r="P100" s="6"/>
      <c r="Q100" s="6"/>
      <c r="R100" s="6"/>
      <c r="S100" s="6"/>
      <c r="T100" s="6"/>
      <c r="U100" s="6"/>
      <c r="V100" s="6"/>
      <c r="W100" s="6"/>
      <c r="X100" s="6"/>
      <c r="Y100" s="6"/>
      <c r="Z100" s="6"/>
    </row>
    <row r="101" spans="1:26" ht="14.25" customHeight="1">
      <c r="A101" s="16"/>
      <c r="B101" s="16"/>
      <c r="C101" s="16"/>
      <c r="D101" s="16"/>
      <c r="E101" s="16"/>
      <c r="F101" s="16"/>
      <c r="G101" s="16"/>
      <c r="H101" s="16"/>
      <c r="I101" s="16"/>
      <c r="J101" s="16"/>
      <c r="K101" s="16"/>
      <c r="L101" s="6"/>
      <c r="M101" s="6"/>
      <c r="N101" s="6"/>
      <c r="O101" s="6"/>
      <c r="P101" s="6"/>
      <c r="Q101" s="6"/>
      <c r="R101" s="6"/>
      <c r="S101" s="6"/>
      <c r="T101" s="6"/>
      <c r="U101" s="6"/>
      <c r="V101" s="6"/>
      <c r="W101" s="6"/>
      <c r="X101" s="6"/>
      <c r="Y101" s="6"/>
      <c r="Z101" s="6"/>
    </row>
    <row r="102" spans="1:26" ht="14.25" customHeight="1">
      <c r="A102" s="16" t="s">
        <v>921</v>
      </c>
      <c r="B102" s="16"/>
      <c r="C102" s="16"/>
      <c r="D102" s="16"/>
      <c r="E102" s="16"/>
      <c r="F102" s="16"/>
      <c r="G102" s="16"/>
      <c r="H102" s="16"/>
      <c r="I102" s="16"/>
      <c r="J102" s="16"/>
      <c r="K102" s="16"/>
      <c r="L102" s="6"/>
      <c r="M102" s="6"/>
      <c r="N102" s="6"/>
      <c r="O102" s="6"/>
      <c r="P102" s="6"/>
      <c r="Q102" s="6"/>
      <c r="R102" s="6"/>
      <c r="S102" s="6"/>
      <c r="T102" s="6"/>
      <c r="U102" s="6"/>
      <c r="V102" s="6"/>
      <c r="W102" s="6"/>
      <c r="X102" s="6"/>
      <c r="Y102" s="6"/>
      <c r="Z102" s="6"/>
    </row>
    <row r="103" spans="1:26" ht="14.25" customHeight="1">
      <c r="A103" s="16"/>
      <c r="B103" s="16" t="s">
        <v>922</v>
      </c>
      <c r="C103" s="16"/>
      <c r="D103" s="16"/>
      <c r="E103" s="16"/>
      <c r="F103" s="16"/>
      <c r="G103" s="16"/>
      <c r="H103" s="16"/>
      <c r="I103" s="16"/>
      <c r="J103" s="16"/>
      <c r="K103" s="16"/>
      <c r="L103" s="6"/>
      <c r="M103" s="6"/>
      <c r="N103" s="6"/>
      <c r="O103" s="6"/>
      <c r="P103" s="6"/>
      <c r="Q103" s="6"/>
      <c r="R103" s="6"/>
      <c r="S103" s="6"/>
      <c r="T103" s="6"/>
      <c r="U103" s="6"/>
      <c r="V103" s="6"/>
      <c r="W103" s="6"/>
      <c r="X103" s="6"/>
      <c r="Y103" s="6"/>
      <c r="Z103" s="6"/>
    </row>
    <row r="104" spans="1:26" ht="14.25" customHeight="1">
      <c r="A104" s="16" t="s">
        <v>923</v>
      </c>
      <c r="B104" s="16"/>
      <c r="C104" s="16"/>
      <c r="D104" s="16"/>
      <c r="E104" s="16"/>
      <c r="F104" s="16"/>
      <c r="G104" s="16"/>
      <c r="H104" s="16"/>
      <c r="I104" s="16"/>
      <c r="J104" s="16"/>
      <c r="K104" s="16"/>
      <c r="L104" s="6"/>
      <c r="M104" s="6"/>
      <c r="N104" s="6"/>
      <c r="O104" s="6"/>
      <c r="P104" s="6"/>
      <c r="Q104" s="6"/>
      <c r="R104" s="6"/>
      <c r="S104" s="6"/>
      <c r="T104" s="6"/>
      <c r="U104" s="6"/>
      <c r="V104" s="6"/>
      <c r="W104" s="6"/>
      <c r="X104" s="6"/>
      <c r="Y104" s="6"/>
      <c r="Z104" s="6"/>
    </row>
    <row r="105" spans="1:26" ht="14.25" customHeight="1">
      <c r="A105" s="16" t="s">
        <v>924</v>
      </c>
      <c r="B105" s="16"/>
      <c r="C105" s="16"/>
      <c r="D105" s="16"/>
      <c r="E105" s="16"/>
      <c r="F105" s="16"/>
      <c r="G105" s="16"/>
      <c r="H105" s="16"/>
      <c r="I105" s="16"/>
      <c r="J105" s="16"/>
      <c r="K105" s="16"/>
      <c r="L105" s="6"/>
      <c r="M105" s="6"/>
      <c r="N105" s="6"/>
      <c r="O105" s="6"/>
      <c r="P105" s="6"/>
      <c r="Q105" s="6"/>
      <c r="R105" s="6"/>
      <c r="S105" s="6"/>
      <c r="T105" s="6"/>
      <c r="U105" s="6"/>
      <c r="V105" s="6"/>
      <c r="W105" s="6"/>
      <c r="X105" s="6"/>
      <c r="Y105" s="6"/>
      <c r="Z105" s="6"/>
    </row>
    <row r="106" spans="1:26" ht="14.25" customHeight="1">
      <c r="A106" s="16"/>
      <c r="B106" s="16"/>
      <c r="C106" s="16"/>
      <c r="D106" s="16"/>
      <c r="E106" s="16"/>
      <c r="F106" s="16"/>
      <c r="G106" s="16"/>
      <c r="H106" s="16"/>
      <c r="I106" s="16"/>
      <c r="J106" s="16"/>
      <c r="K106" s="16"/>
      <c r="L106" s="6"/>
      <c r="M106" s="6"/>
      <c r="N106" s="6"/>
      <c r="O106" s="6"/>
      <c r="P106" s="6"/>
      <c r="Q106" s="6"/>
      <c r="R106" s="6"/>
      <c r="S106" s="6"/>
      <c r="T106" s="6"/>
      <c r="U106" s="6"/>
      <c r="V106" s="6"/>
      <c r="W106" s="6"/>
      <c r="X106" s="6"/>
      <c r="Y106" s="6"/>
      <c r="Z106" s="6"/>
    </row>
    <row r="107" spans="1:26" ht="14.25" customHeight="1">
      <c r="A107" s="16"/>
      <c r="B107" s="16"/>
      <c r="C107" s="16"/>
      <c r="D107" s="16"/>
      <c r="E107" s="16"/>
      <c r="F107" s="16"/>
      <c r="G107" s="16"/>
      <c r="H107" s="16"/>
      <c r="I107" s="16"/>
      <c r="J107" s="16"/>
      <c r="K107" s="16"/>
      <c r="L107" s="6"/>
      <c r="M107" s="6"/>
      <c r="N107" s="6"/>
      <c r="O107" s="6"/>
      <c r="P107" s="6"/>
      <c r="Q107" s="6"/>
      <c r="R107" s="6"/>
      <c r="S107" s="6"/>
      <c r="T107" s="6"/>
      <c r="U107" s="6"/>
      <c r="V107" s="6"/>
      <c r="W107" s="6"/>
      <c r="X107" s="6"/>
      <c r="Y107" s="6"/>
      <c r="Z107" s="6"/>
    </row>
    <row r="108" spans="1:26" ht="14.25" customHeight="1">
      <c r="A108" s="16"/>
      <c r="B108" s="16"/>
      <c r="C108" s="16"/>
      <c r="D108" s="16"/>
      <c r="E108" s="16"/>
      <c r="F108" s="16"/>
      <c r="G108" s="16"/>
      <c r="H108" s="16"/>
      <c r="I108" s="16"/>
      <c r="J108" s="16"/>
      <c r="K108" s="16"/>
      <c r="L108" s="6"/>
      <c r="M108" s="6"/>
      <c r="N108" s="6"/>
      <c r="O108" s="6"/>
      <c r="P108" s="6"/>
      <c r="Q108" s="6"/>
      <c r="R108" s="6"/>
      <c r="S108" s="6"/>
      <c r="T108" s="6"/>
      <c r="U108" s="6"/>
      <c r="V108" s="6"/>
      <c r="W108" s="6"/>
      <c r="X108" s="6"/>
      <c r="Y108" s="6"/>
      <c r="Z108" s="6"/>
    </row>
    <row r="109" spans="1:26" ht="14.25" customHeight="1">
      <c r="A109" s="16"/>
      <c r="B109" s="16"/>
      <c r="C109" s="16"/>
      <c r="D109" s="16"/>
      <c r="E109" s="16"/>
      <c r="F109" s="16"/>
      <c r="G109" s="16"/>
      <c r="H109" s="16"/>
      <c r="I109" s="16"/>
      <c r="J109" s="16"/>
      <c r="K109" s="16"/>
      <c r="L109" s="6"/>
      <c r="M109" s="6"/>
      <c r="N109" s="6"/>
      <c r="O109" s="6"/>
      <c r="P109" s="6"/>
      <c r="Q109" s="6"/>
      <c r="R109" s="6"/>
      <c r="S109" s="6"/>
      <c r="T109" s="6"/>
      <c r="U109" s="6"/>
      <c r="V109" s="6"/>
      <c r="W109" s="6"/>
      <c r="X109" s="6"/>
      <c r="Y109" s="6"/>
      <c r="Z109" s="6"/>
    </row>
    <row r="110" spans="1:26" ht="14.25" customHeight="1">
      <c r="A110" s="16"/>
      <c r="B110" s="16"/>
      <c r="C110" s="16"/>
      <c r="D110" s="16"/>
      <c r="E110" s="16"/>
      <c r="F110" s="16"/>
      <c r="G110" s="16"/>
      <c r="H110" s="16"/>
      <c r="I110" s="16"/>
      <c r="J110" s="16"/>
      <c r="K110" s="16"/>
      <c r="L110" s="6"/>
      <c r="M110" s="6"/>
      <c r="N110" s="6"/>
      <c r="O110" s="6"/>
      <c r="P110" s="6"/>
      <c r="Q110" s="6"/>
      <c r="R110" s="6"/>
      <c r="S110" s="6"/>
      <c r="T110" s="6"/>
      <c r="U110" s="6"/>
      <c r="V110" s="6"/>
      <c r="W110" s="6"/>
      <c r="X110" s="6"/>
      <c r="Y110" s="6"/>
      <c r="Z110" s="6"/>
    </row>
    <row r="111" spans="1:26" ht="14.25" customHeight="1">
      <c r="A111" s="16"/>
      <c r="B111" s="16"/>
      <c r="C111" s="16"/>
      <c r="D111" s="16"/>
      <c r="E111" s="16"/>
      <c r="F111" s="16"/>
      <c r="G111" s="16"/>
      <c r="H111" s="16"/>
      <c r="I111" s="16"/>
      <c r="J111" s="16"/>
      <c r="K111" s="16"/>
      <c r="L111" s="6"/>
      <c r="M111" s="6"/>
      <c r="N111" s="6"/>
      <c r="O111" s="6"/>
      <c r="P111" s="6"/>
      <c r="Q111" s="6"/>
      <c r="R111" s="6"/>
      <c r="S111" s="6"/>
      <c r="T111" s="6"/>
      <c r="U111" s="6"/>
      <c r="V111" s="6"/>
      <c r="W111" s="6"/>
      <c r="X111" s="6"/>
      <c r="Y111" s="6"/>
      <c r="Z111" s="6"/>
    </row>
    <row r="112" spans="1:26" ht="14.25" customHeight="1">
      <c r="A112" s="16"/>
      <c r="B112" s="16"/>
      <c r="C112" s="16"/>
      <c r="D112" s="16"/>
      <c r="E112" s="16"/>
      <c r="F112" s="16"/>
      <c r="G112" s="16"/>
      <c r="H112" s="16"/>
      <c r="I112" s="16"/>
      <c r="J112" s="16"/>
      <c r="K112" s="16"/>
      <c r="L112" s="6"/>
      <c r="M112" s="6"/>
      <c r="N112" s="6"/>
      <c r="O112" s="6"/>
      <c r="P112" s="6"/>
      <c r="Q112" s="6"/>
      <c r="R112" s="6"/>
      <c r="S112" s="6"/>
      <c r="T112" s="6"/>
      <c r="U112" s="6"/>
      <c r="V112" s="6"/>
      <c r="W112" s="6"/>
      <c r="X112" s="6"/>
      <c r="Y112" s="6"/>
      <c r="Z112" s="6"/>
    </row>
    <row r="113" spans="1:26" ht="14.25" customHeight="1">
      <c r="A113" s="16"/>
      <c r="B113" s="16"/>
      <c r="C113" s="16"/>
      <c r="D113" s="16"/>
      <c r="E113" s="16"/>
      <c r="F113" s="16"/>
      <c r="G113" s="16"/>
      <c r="H113" s="16"/>
      <c r="I113" s="16"/>
      <c r="J113" s="16"/>
      <c r="K113" s="16"/>
      <c r="L113" s="6"/>
      <c r="M113" s="6"/>
      <c r="N113" s="6"/>
      <c r="O113" s="6"/>
      <c r="P113" s="6"/>
      <c r="Q113" s="6"/>
      <c r="R113" s="6"/>
      <c r="S113" s="6"/>
      <c r="T113" s="6"/>
      <c r="U113" s="6"/>
      <c r="V113" s="6"/>
      <c r="W113" s="6"/>
      <c r="X113" s="6"/>
      <c r="Y113" s="6"/>
      <c r="Z113" s="6"/>
    </row>
    <row r="114" spans="1:26" ht="14.25" customHeight="1">
      <c r="A114" s="16"/>
      <c r="B114" s="16"/>
      <c r="C114" s="16"/>
      <c r="D114" s="16"/>
      <c r="E114" s="16"/>
      <c r="F114" s="16"/>
      <c r="G114" s="16"/>
      <c r="H114" s="16"/>
      <c r="I114" s="16"/>
      <c r="J114" s="16"/>
      <c r="K114" s="16"/>
      <c r="L114" s="6"/>
      <c r="M114" s="6"/>
      <c r="N114" s="6"/>
      <c r="O114" s="6"/>
      <c r="P114" s="6"/>
      <c r="Q114" s="6"/>
      <c r="R114" s="6"/>
      <c r="S114" s="6"/>
      <c r="T114" s="6"/>
      <c r="U114" s="6"/>
      <c r="V114" s="6"/>
      <c r="W114" s="6"/>
      <c r="X114" s="6"/>
      <c r="Y114" s="6"/>
      <c r="Z114" s="6"/>
    </row>
    <row r="115" spans="1:26" ht="14.25" customHeight="1">
      <c r="A115" s="16"/>
      <c r="B115" s="16"/>
      <c r="C115" s="16"/>
      <c r="D115" s="16"/>
      <c r="E115" s="16"/>
      <c r="F115" s="16"/>
      <c r="G115" s="16"/>
      <c r="H115" s="16"/>
      <c r="I115" s="16"/>
      <c r="J115" s="16"/>
      <c r="K115" s="16"/>
      <c r="L115" s="6"/>
      <c r="M115" s="6"/>
      <c r="N115" s="6"/>
      <c r="O115" s="6"/>
      <c r="P115" s="6"/>
      <c r="Q115" s="6"/>
      <c r="R115" s="6"/>
      <c r="S115" s="6"/>
      <c r="T115" s="6"/>
      <c r="U115" s="6"/>
      <c r="V115" s="6"/>
      <c r="W115" s="6"/>
      <c r="X115" s="6"/>
      <c r="Y115" s="6"/>
      <c r="Z115" s="6"/>
    </row>
    <row r="116" spans="1:26" ht="14.25" customHeight="1">
      <c r="A116" s="16"/>
      <c r="B116" s="16"/>
      <c r="C116" s="16"/>
      <c r="D116" s="16"/>
      <c r="E116" s="16"/>
      <c r="F116" s="16"/>
      <c r="G116" s="16"/>
      <c r="H116" s="16"/>
      <c r="I116" s="16"/>
      <c r="J116" s="16"/>
      <c r="K116" s="16"/>
      <c r="L116" s="6"/>
      <c r="M116" s="6"/>
      <c r="N116" s="6"/>
      <c r="O116" s="6"/>
      <c r="P116" s="6"/>
      <c r="Q116" s="6"/>
      <c r="R116" s="6"/>
      <c r="S116" s="6"/>
      <c r="T116" s="6"/>
      <c r="U116" s="6"/>
      <c r="V116" s="6"/>
      <c r="W116" s="6"/>
      <c r="X116" s="6"/>
      <c r="Y116" s="6"/>
      <c r="Z116" s="6"/>
    </row>
    <row r="117" spans="1:26" ht="14.25" customHeight="1">
      <c r="A117" s="16"/>
      <c r="B117" s="16"/>
      <c r="C117" s="16"/>
      <c r="D117" s="16"/>
      <c r="E117" s="16"/>
      <c r="F117" s="16"/>
      <c r="G117" s="16"/>
      <c r="H117" s="16"/>
      <c r="I117" s="16"/>
      <c r="J117" s="16"/>
      <c r="K117" s="16"/>
      <c r="L117" s="6"/>
      <c r="M117" s="6"/>
      <c r="N117" s="6"/>
      <c r="O117" s="6"/>
      <c r="P117" s="6"/>
      <c r="Q117" s="6"/>
      <c r="R117" s="6"/>
      <c r="S117" s="6"/>
      <c r="T117" s="6"/>
      <c r="U117" s="6"/>
      <c r="V117" s="6"/>
      <c r="W117" s="6"/>
      <c r="X117" s="6"/>
      <c r="Y117" s="6"/>
      <c r="Z117" s="6"/>
    </row>
    <row r="118" spans="1:26" ht="14.25" customHeight="1">
      <c r="A118" s="16"/>
      <c r="B118" s="16"/>
      <c r="C118" s="16"/>
      <c r="D118" s="16"/>
      <c r="E118" s="16"/>
      <c r="F118" s="16"/>
      <c r="G118" s="16"/>
      <c r="H118" s="16"/>
      <c r="I118" s="16"/>
      <c r="J118" s="16"/>
      <c r="K118" s="16"/>
      <c r="L118" s="6"/>
      <c r="M118" s="6"/>
      <c r="N118" s="6"/>
      <c r="O118" s="6"/>
      <c r="P118" s="6"/>
      <c r="Q118" s="6"/>
      <c r="R118" s="6"/>
      <c r="S118" s="6"/>
      <c r="T118" s="6"/>
      <c r="U118" s="6"/>
      <c r="V118" s="6"/>
      <c r="W118" s="6"/>
      <c r="X118" s="6"/>
      <c r="Y118" s="6"/>
      <c r="Z118" s="6"/>
    </row>
    <row r="119" spans="1:26" ht="14.25" customHeight="1">
      <c r="A119" s="16"/>
      <c r="B119" s="16"/>
      <c r="C119" s="16"/>
      <c r="D119" s="16"/>
      <c r="E119" s="16"/>
      <c r="F119" s="16"/>
      <c r="G119" s="16"/>
      <c r="H119" s="16"/>
      <c r="I119" s="16"/>
      <c r="J119" s="16"/>
      <c r="K119" s="16"/>
      <c r="L119" s="6"/>
      <c r="M119" s="6"/>
      <c r="N119" s="6"/>
      <c r="O119" s="6"/>
      <c r="P119" s="6"/>
      <c r="Q119" s="6"/>
      <c r="R119" s="6"/>
      <c r="S119" s="6"/>
      <c r="T119" s="6"/>
      <c r="U119" s="6"/>
      <c r="V119" s="6"/>
      <c r="W119" s="6"/>
      <c r="X119" s="6"/>
      <c r="Y119" s="6"/>
      <c r="Z119" s="6"/>
    </row>
    <row r="120" spans="1:26" ht="14.25" customHeight="1">
      <c r="A120" s="16"/>
      <c r="B120" s="16"/>
      <c r="C120" s="16"/>
      <c r="D120" s="16"/>
      <c r="E120" s="16"/>
      <c r="F120" s="16"/>
      <c r="G120" s="16"/>
      <c r="H120" s="16"/>
      <c r="I120" s="16"/>
      <c r="J120" s="16"/>
      <c r="K120" s="16"/>
      <c r="L120" s="6"/>
      <c r="M120" s="6"/>
      <c r="N120" s="6"/>
      <c r="O120" s="6"/>
      <c r="P120" s="6"/>
      <c r="Q120" s="6"/>
      <c r="R120" s="6"/>
      <c r="S120" s="6"/>
      <c r="T120" s="6"/>
      <c r="U120" s="6"/>
      <c r="V120" s="6"/>
      <c r="W120" s="6"/>
      <c r="X120" s="6"/>
      <c r="Y120" s="6"/>
      <c r="Z120" s="6"/>
    </row>
    <row r="121" spans="1:26" ht="14.25" customHeight="1">
      <c r="A121" s="16"/>
      <c r="B121" s="16"/>
      <c r="C121" s="16"/>
      <c r="D121" s="16"/>
      <c r="E121" s="16"/>
      <c r="F121" s="16"/>
      <c r="G121" s="16"/>
      <c r="H121" s="16"/>
      <c r="I121" s="16"/>
      <c r="J121" s="16"/>
      <c r="K121" s="16"/>
      <c r="L121" s="6"/>
      <c r="M121" s="6"/>
      <c r="N121" s="6"/>
      <c r="O121" s="6"/>
      <c r="P121" s="6"/>
      <c r="Q121" s="6"/>
      <c r="R121" s="6"/>
      <c r="S121" s="6"/>
      <c r="T121" s="6"/>
      <c r="U121" s="6"/>
      <c r="V121" s="6"/>
      <c r="W121" s="6"/>
      <c r="X121" s="6"/>
      <c r="Y121" s="6"/>
      <c r="Z121" s="6"/>
    </row>
    <row r="122" spans="1:26" ht="14.25" customHeight="1">
      <c r="A122" s="16"/>
      <c r="B122" s="16"/>
      <c r="C122" s="16"/>
      <c r="D122" s="16"/>
      <c r="E122" s="16"/>
      <c r="F122" s="16"/>
      <c r="G122" s="16"/>
      <c r="H122" s="16"/>
      <c r="I122" s="16"/>
      <c r="J122" s="16"/>
      <c r="K122" s="16"/>
      <c r="L122" s="6"/>
      <c r="M122" s="6"/>
      <c r="N122" s="6"/>
      <c r="O122" s="6"/>
      <c r="P122" s="6"/>
      <c r="Q122" s="6"/>
      <c r="R122" s="6"/>
      <c r="S122" s="6"/>
      <c r="T122" s="6"/>
      <c r="U122" s="6"/>
      <c r="V122" s="6"/>
      <c r="W122" s="6"/>
      <c r="X122" s="6"/>
      <c r="Y122" s="6"/>
      <c r="Z122" s="6"/>
    </row>
    <row r="123" spans="1:26" ht="14.25" customHeight="1">
      <c r="A123" s="16"/>
      <c r="B123" s="16"/>
      <c r="C123" s="16"/>
      <c r="D123" s="16"/>
      <c r="E123" s="16"/>
      <c r="F123" s="16"/>
      <c r="G123" s="16"/>
      <c r="H123" s="16"/>
      <c r="I123" s="16"/>
      <c r="J123" s="16"/>
      <c r="K123" s="16"/>
      <c r="L123" s="6"/>
      <c r="M123" s="6"/>
      <c r="N123" s="6"/>
      <c r="O123" s="6"/>
      <c r="P123" s="6"/>
      <c r="Q123" s="6"/>
      <c r="R123" s="6"/>
      <c r="S123" s="6"/>
      <c r="T123" s="6"/>
      <c r="U123" s="6"/>
      <c r="V123" s="6"/>
      <c r="W123" s="6"/>
      <c r="X123" s="6"/>
      <c r="Y123" s="6"/>
      <c r="Z123" s="6"/>
    </row>
    <row r="124" spans="1:26" ht="14.25" customHeight="1">
      <c r="A124" s="16"/>
      <c r="B124" s="16"/>
      <c r="C124" s="16"/>
      <c r="D124" s="16"/>
      <c r="E124" s="16"/>
      <c r="F124" s="16"/>
      <c r="G124" s="16"/>
      <c r="H124" s="16"/>
      <c r="I124" s="16"/>
      <c r="J124" s="16"/>
      <c r="K124" s="16"/>
      <c r="L124" s="6"/>
      <c r="M124" s="6"/>
      <c r="N124" s="6"/>
      <c r="O124" s="6"/>
      <c r="P124" s="6"/>
      <c r="Q124" s="6"/>
      <c r="R124" s="6"/>
      <c r="S124" s="6"/>
      <c r="T124" s="6"/>
      <c r="U124" s="6"/>
      <c r="V124" s="6"/>
      <c r="W124" s="6"/>
      <c r="X124" s="6"/>
      <c r="Y124" s="6"/>
      <c r="Z124" s="6"/>
    </row>
    <row r="125" spans="1:26" ht="14.25" customHeight="1">
      <c r="A125" s="16"/>
      <c r="B125" s="16"/>
      <c r="C125" s="16"/>
      <c r="D125" s="16"/>
      <c r="E125" s="16"/>
      <c r="F125" s="16"/>
      <c r="G125" s="16"/>
      <c r="H125" s="16"/>
      <c r="I125" s="16"/>
      <c r="J125" s="16"/>
      <c r="K125" s="16"/>
      <c r="L125" s="6"/>
      <c r="M125" s="6"/>
      <c r="N125" s="6"/>
      <c r="O125" s="6"/>
      <c r="P125" s="6"/>
      <c r="Q125" s="6"/>
      <c r="R125" s="6"/>
      <c r="S125" s="6"/>
      <c r="T125" s="6"/>
      <c r="U125" s="6"/>
      <c r="V125" s="6"/>
      <c r="W125" s="6"/>
      <c r="X125" s="6"/>
      <c r="Y125" s="6"/>
      <c r="Z125" s="6"/>
    </row>
    <row r="126" spans="1:26" ht="14.25" customHeight="1">
      <c r="A126" s="16"/>
      <c r="B126" s="16"/>
      <c r="C126" s="16"/>
      <c r="D126" s="16"/>
      <c r="E126" s="16"/>
      <c r="F126" s="16"/>
      <c r="G126" s="16"/>
      <c r="H126" s="16"/>
      <c r="I126" s="16"/>
      <c r="J126" s="16"/>
      <c r="K126" s="16"/>
      <c r="L126" s="6"/>
      <c r="M126" s="6"/>
      <c r="N126" s="6"/>
      <c r="O126" s="6"/>
      <c r="P126" s="6"/>
      <c r="Q126" s="6"/>
      <c r="R126" s="6"/>
      <c r="S126" s="6"/>
      <c r="T126" s="6"/>
      <c r="U126" s="6"/>
      <c r="V126" s="6"/>
      <c r="W126" s="6"/>
      <c r="X126" s="6"/>
      <c r="Y126" s="6"/>
      <c r="Z126" s="6"/>
    </row>
    <row r="127" spans="1:26" ht="14.25" customHeight="1">
      <c r="A127" s="16"/>
      <c r="B127" s="16"/>
      <c r="C127" s="16"/>
      <c r="D127" s="16"/>
      <c r="E127" s="16"/>
      <c r="F127" s="16"/>
      <c r="G127" s="16"/>
      <c r="H127" s="16"/>
      <c r="I127" s="16"/>
      <c r="J127" s="16"/>
      <c r="K127" s="16"/>
      <c r="L127" s="6"/>
      <c r="M127" s="6"/>
      <c r="N127" s="6"/>
      <c r="O127" s="6"/>
      <c r="P127" s="6"/>
      <c r="Q127" s="6"/>
      <c r="R127" s="6"/>
      <c r="S127" s="6"/>
      <c r="T127" s="6"/>
      <c r="U127" s="6"/>
      <c r="V127" s="6"/>
      <c r="W127" s="6"/>
      <c r="X127" s="6"/>
      <c r="Y127" s="6"/>
      <c r="Z127" s="6"/>
    </row>
    <row r="128" spans="1:26" ht="14.25" customHeight="1">
      <c r="A128" s="16"/>
      <c r="B128" s="16"/>
      <c r="C128" s="16"/>
      <c r="D128" s="16"/>
      <c r="E128" s="16"/>
      <c r="F128" s="16"/>
      <c r="G128" s="16"/>
      <c r="H128" s="16"/>
      <c r="I128" s="16"/>
      <c r="J128" s="16"/>
      <c r="K128" s="16"/>
      <c r="L128" s="6"/>
      <c r="M128" s="6"/>
      <c r="N128" s="6"/>
      <c r="O128" s="6"/>
      <c r="P128" s="6"/>
      <c r="Q128" s="6"/>
      <c r="R128" s="6"/>
      <c r="S128" s="6"/>
      <c r="T128" s="6"/>
      <c r="U128" s="6"/>
      <c r="V128" s="6"/>
      <c r="W128" s="6"/>
      <c r="X128" s="6"/>
      <c r="Y128" s="6"/>
      <c r="Z128" s="6"/>
    </row>
    <row r="129" spans="1:26" ht="14.25" customHeight="1">
      <c r="A129" s="16"/>
      <c r="B129" s="16"/>
      <c r="C129" s="16"/>
      <c r="D129" s="16"/>
      <c r="E129" s="16"/>
      <c r="F129" s="16"/>
      <c r="G129" s="16"/>
      <c r="H129" s="16"/>
      <c r="I129" s="16"/>
      <c r="J129" s="16"/>
      <c r="K129" s="16"/>
      <c r="L129" s="6"/>
      <c r="M129" s="6"/>
      <c r="N129" s="6"/>
      <c r="O129" s="6"/>
      <c r="P129" s="6"/>
      <c r="Q129" s="6"/>
      <c r="R129" s="6"/>
      <c r="S129" s="6"/>
      <c r="T129" s="6"/>
      <c r="U129" s="6"/>
      <c r="V129" s="6"/>
      <c r="W129" s="6"/>
      <c r="X129" s="6"/>
      <c r="Y129" s="6"/>
      <c r="Z129" s="6"/>
    </row>
    <row r="130" spans="1:26" ht="14.25" customHeight="1">
      <c r="A130" s="16"/>
      <c r="B130" s="16"/>
      <c r="C130" s="16"/>
      <c r="D130" s="16"/>
      <c r="E130" s="16"/>
      <c r="F130" s="16"/>
      <c r="G130" s="16"/>
      <c r="H130" s="16"/>
      <c r="I130" s="16"/>
      <c r="J130" s="16"/>
      <c r="K130" s="16"/>
      <c r="L130" s="6"/>
      <c r="M130" s="6"/>
      <c r="N130" s="6"/>
      <c r="O130" s="6"/>
      <c r="P130" s="6"/>
      <c r="Q130" s="6"/>
      <c r="R130" s="6"/>
      <c r="S130" s="6"/>
      <c r="T130" s="6"/>
      <c r="U130" s="6"/>
      <c r="V130" s="6"/>
      <c r="W130" s="6"/>
      <c r="X130" s="6"/>
      <c r="Y130" s="6"/>
      <c r="Z130" s="6"/>
    </row>
    <row r="131" spans="1:26" ht="14.25" customHeight="1">
      <c r="A131" s="16"/>
      <c r="B131" s="16"/>
      <c r="C131" s="16"/>
      <c r="D131" s="16"/>
      <c r="E131" s="16"/>
      <c r="F131" s="16"/>
      <c r="G131" s="16"/>
      <c r="H131" s="16"/>
      <c r="I131" s="16"/>
      <c r="J131" s="16"/>
      <c r="K131" s="16"/>
      <c r="L131" s="6"/>
      <c r="M131" s="6"/>
      <c r="N131" s="6"/>
      <c r="O131" s="6"/>
      <c r="P131" s="6"/>
      <c r="Q131" s="6"/>
      <c r="R131" s="6"/>
      <c r="S131" s="6"/>
      <c r="T131" s="6"/>
      <c r="U131" s="6"/>
      <c r="V131" s="6"/>
      <c r="W131" s="6"/>
      <c r="X131" s="6"/>
      <c r="Y131" s="6"/>
      <c r="Z131" s="6"/>
    </row>
    <row r="132" spans="1:26" ht="14.25" customHeight="1">
      <c r="A132" s="16"/>
      <c r="B132" s="16"/>
      <c r="C132" s="16"/>
      <c r="D132" s="16"/>
      <c r="E132" s="16"/>
      <c r="F132" s="16"/>
      <c r="G132" s="16"/>
      <c r="H132" s="16"/>
      <c r="I132" s="16"/>
      <c r="J132" s="16"/>
      <c r="K132" s="16"/>
      <c r="L132" s="6"/>
      <c r="M132" s="6"/>
      <c r="N132" s="6"/>
      <c r="O132" s="6"/>
      <c r="P132" s="6"/>
      <c r="Q132" s="6"/>
      <c r="R132" s="6"/>
      <c r="S132" s="6"/>
      <c r="T132" s="6"/>
      <c r="U132" s="6"/>
      <c r="V132" s="6"/>
      <c r="W132" s="6"/>
      <c r="X132" s="6"/>
      <c r="Y132" s="6"/>
      <c r="Z132" s="6"/>
    </row>
    <row r="133" spans="1:26" ht="14.25" customHeight="1">
      <c r="A133" s="16"/>
      <c r="B133" s="16"/>
      <c r="C133" s="16"/>
      <c r="D133" s="16"/>
      <c r="E133" s="16"/>
      <c r="F133" s="16"/>
      <c r="G133" s="16"/>
      <c r="H133" s="16"/>
      <c r="I133" s="16"/>
      <c r="J133" s="16"/>
      <c r="K133" s="16"/>
      <c r="L133" s="6"/>
      <c r="M133" s="6"/>
      <c r="N133" s="6"/>
      <c r="O133" s="6"/>
      <c r="P133" s="6"/>
      <c r="Q133" s="6"/>
      <c r="R133" s="6"/>
      <c r="S133" s="6"/>
      <c r="T133" s="6"/>
      <c r="U133" s="6"/>
      <c r="V133" s="6"/>
      <c r="W133" s="6"/>
      <c r="X133" s="6"/>
      <c r="Y133" s="6"/>
      <c r="Z133" s="6"/>
    </row>
    <row r="134" spans="1:26" ht="14.25" customHeight="1">
      <c r="A134" s="16"/>
      <c r="B134" s="16"/>
      <c r="C134" s="16"/>
      <c r="D134" s="16"/>
      <c r="E134" s="16"/>
      <c r="F134" s="16"/>
      <c r="G134" s="16"/>
      <c r="H134" s="16"/>
      <c r="I134" s="16"/>
      <c r="J134" s="16"/>
      <c r="K134" s="16"/>
      <c r="L134" s="6"/>
      <c r="M134" s="6"/>
      <c r="N134" s="6"/>
      <c r="O134" s="6"/>
      <c r="P134" s="6"/>
      <c r="Q134" s="6"/>
      <c r="R134" s="6"/>
      <c r="S134" s="6"/>
      <c r="T134" s="6"/>
      <c r="U134" s="6"/>
      <c r="V134" s="6"/>
      <c r="W134" s="6"/>
      <c r="X134" s="6"/>
      <c r="Y134" s="6"/>
      <c r="Z134" s="6"/>
    </row>
    <row r="135" spans="1:26" ht="14.25" customHeight="1">
      <c r="A135" s="16"/>
      <c r="B135" s="16"/>
      <c r="C135" s="16"/>
      <c r="D135" s="16"/>
      <c r="E135" s="16"/>
      <c r="F135" s="16"/>
      <c r="G135" s="16"/>
      <c r="H135" s="16"/>
      <c r="I135" s="16"/>
      <c r="J135" s="16"/>
      <c r="K135" s="16"/>
      <c r="L135" s="6"/>
      <c r="M135" s="6"/>
      <c r="N135" s="6"/>
      <c r="O135" s="6"/>
      <c r="P135" s="6"/>
      <c r="Q135" s="6"/>
      <c r="R135" s="6"/>
      <c r="S135" s="6"/>
      <c r="T135" s="6"/>
      <c r="U135" s="6"/>
      <c r="V135" s="6"/>
      <c r="W135" s="6"/>
      <c r="X135" s="6"/>
      <c r="Y135" s="6"/>
      <c r="Z135" s="6"/>
    </row>
    <row r="136" spans="1:26" ht="14.25" customHeight="1">
      <c r="A136" s="16"/>
      <c r="B136" s="16"/>
      <c r="C136" s="16"/>
      <c r="D136" s="16"/>
      <c r="E136" s="16"/>
      <c r="F136" s="16"/>
      <c r="G136" s="16"/>
      <c r="H136" s="16"/>
      <c r="I136" s="16"/>
      <c r="J136" s="16"/>
      <c r="K136" s="16"/>
      <c r="L136" s="6"/>
      <c r="M136" s="6"/>
      <c r="N136" s="6"/>
      <c r="O136" s="6"/>
      <c r="P136" s="6"/>
      <c r="Q136" s="6"/>
      <c r="R136" s="6"/>
      <c r="S136" s="6"/>
      <c r="T136" s="6"/>
      <c r="U136" s="6"/>
      <c r="V136" s="6"/>
      <c r="W136" s="6"/>
      <c r="X136" s="6"/>
      <c r="Y136" s="6"/>
      <c r="Z136" s="6"/>
    </row>
    <row r="137" spans="1:26" ht="14.25" customHeight="1">
      <c r="A137" s="16"/>
      <c r="B137" s="16"/>
      <c r="C137" s="16"/>
      <c r="D137" s="16"/>
      <c r="E137" s="16"/>
      <c r="F137" s="16"/>
      <c r="G137" s="16"/>
      <c r="H137" s="16"/>
      <c r="I137" s="16"/>
      <c r="J137" s="16"/>
      <c r="K137" s="16"/>
      <c r="L137" s="6"/>
      <c r="M137" s="6"/>
      <c r="N137" s="6"/>
      <c r="O137" s="6"/>
      <c r="P137" s="6"/>
      <c r="Q137" s="6"/>
      <c r="R137" s="6"/>
      <c r="S137" s="6"/>
      <c r="T137" s="6"/>
      <c r="U137" s="6"/>
      <c r="V137" s="6"/>
      <c r="W137" s="6"/>
      <c r="X137" s="6"/>
      <c r="Y137" s="6"/>
      <c r="Z137" s="6"/>
    </row>
    <row r="138" spans="1:26" ht="14.25" customHeight="1">
      <c r="A138" s="16"/>
      <c r="B138" s="16"/>
      <c r="C138" s="16"/>
      <c r="D138" s="16"/>
      <c r="E138" s="16"/>
      <c r="F138" s="16"/>
      <c r="G138" s="16"/>
      <c r="H138" s="16"/>
      <c r="I138" s="16"/>
      <c r="J138" s="16"/>
      <c r="K138" s="16"/>
      <c r="L138" s="6"/>
      <c r="M138" s="6"/>
      <c r="N138" s="6"/>
      <c r="O138" s="6"/>
      <c r="P138" s="6"/>
      <c r="Q138" s="6"/>
      <c r="R138" s="6"/>
      <c r="S138" s="6"/>
      <c r="T138" s="6"/>
      <c r="U138" s="6"/>
      <c r="V138" s="6"/>
      <c r="W138" s="6"/>
      <c r="X138" s="6"/>
      <c r="Y138" s="6"/>
      <c r="Z138" s="6"/>
    </row>
    <row r="139" spans="1:26" ht="14.25" customHeight="1">
      <c r="A139" s="16"/>
      <c r="B139" s="16"/>
      <c r="C139" s="16"/>
      <c r="D139" s="16"/>
      <c r="E139" s="16"/>
      <c r="F139" s="16"/>
      <c r="G139" s="16"/>
      <c r="H139" s="16"/>
      <c r="I139" s="16"/>
      <c r="J139" s="16"/>
      <c r="K139" s="16"/>
      <c r="L139" s="6"/>
      <c r="M139" s="6"/>
      <c r="N139" s="6"/>
      <c r="O139" s="6"/>
      <c r="P139" s="6"/>
      <c r="Q139" s="6"/>
      <c r="R139" s="6"/>
      <c r="S139" s="6"/>
      <c r="T139" s="6"/>
      <c r="U139" s="6"/>
      <c r="V139" s="6"/>
      <c r="W139" s="6"/>
      <c r="X139" s="6"/>
      <c r="Y139" s="6"/>
      <c r="Z139" s="6"/>
    </row>
    <row r="140" spans="1:26" ht="14.25" customHeight="1">
      <c r="A140" s="16"/>
      <c r="B140" s="16"/>
      <c r="C140" s="16"/>
      <c r="D140" s="16"/>
      <c r="E140" s="16"/>
      <c r="F140" s="16"/>
      <c r="G140" s="16"/>
      <c r="H140" s="16"/>
      <c r="I140" s="16"/>
      <c r="J140" s="16"/>
      <c r="K140" s="16"/>
      <c r="L140" s="6"/>
      <c r="M140" s="6"/>
      <c r="N140" s="6"/>
      <c r="O140" s="6"/>
      <c r="P140" s="6"/>
      <c r="Q140" s="6"/>
      <c r="R140" s="6"/>
      <c r="S140" s="6"/>
      <c r="T140" s="6"/>
      <c r="U140" s="6"/>
      <c r="V140" s="6"/>
      <c r="W140" s="6"/>
      <c r="X140" s="6"/>
      <c r="Y140" s="6"/>
      <c r="Z140" s="6"/>
    </row>
    <row r="141" spans="1:26" ht="14.25" customHeight="1">
      <c r="A141" s="16"/>
      <c r="B141" s="16"/>
      <c r="C141" s="16"/>
      <c r="D141" s="16"/>
      <c r="E141" s="16"/>
      <c r="F141" s="16"/>
      <c r="G141" s="16"/>
      <c r="H141" s="16"/>
      <c r="I141" s="16"/>
      <c r="J141" s="16"/>
      <c r="K141" s="16"/>
      <c r="L141" s="6"/>
      <c r="M141" s="6"/>
      <c r="N141" s="6"/>
      <c r="O141" s="6"/>
      <c r="P141" s="6"/>
      <c r="Q141" s="6"/>
      <c r="R141" s="6"/>
      <c r="S141" s="6"/>
      <c r="T141" s="6"/>
      <c r="U141" s="6"/>
      <c r="V141" s="6"/>
      <c r="W141" s="6"/>
      <c r="X141" s="6"/>
      <c r="Y141" s="6"/>
      <c r="Z141" s="6"/>
    </row>
    <row r="142" spans="1:26" ht="14.25" customHeight="1">
      <c r="A142" s="16"/>
      <c r="B142" s="16"/>
      <c r="C142" s="16"/>
      <c r="D142" s="16"/>
      <c r="E142" s="16"/>
      <c r="F142" s="16"/>
      <c r="G142" s="16"/>
      <c r="H142" s="16"/>
      <c r="I142" s="16"/>
      <c r="J142" s="16"/>
      <c r="K142" s="16"/>
      <c r="L142" s="6"/>
      <c r="M142" s="6"/>
      <c r="N142" s="6"/>
      <c r="O142" s="6"/>
      <c r="P142" s="6"/>
      <c r="Q142" s="6"/>
      <c r="R142" s="6"/>
      <c r="S142" s="6"/>
      <c r="T142" s="6"/>
      <c r="U142" s="6"/>
      <c r="V142" s="6"/>
      <c r="W142" s="6"/>
      <c r="X142" s="6"/>
      <c r="Y142" s="6"/>
      <c r="Z142" s="6"/>
    </row>
    <row r="143" spans="1:26" ht="14.25" customHeight="1">
      <c r="A143" s="16"/>
      <c r="B143" s="16"/>
      <c r="C143" s="16"/>
      <c r="D143" s="16"/>
      <c r="E143" s="16"/>
      <c r="F143" s="16"/>
      <c r="G143" s="16"/>
      <c r="H143" s="16"/>
      <c r="I143" s="16"/>
      <c r="J143" s="16"/>
      <c r="K143" s="16"/>
      <c r="L143" s="6"/>
      <c r="M143" s="6"/>
      <c r="N143" s="6"/>
      <c r="O143" s="6"/>
      <c r="P143" s="6"/>
      <c r="Q143" s="6"/>
      <c r="R143" s="6"/>
      <c r="S143" s="6"/>
      <c r="T143" s="6"/>
      <c r="U143" s="6"/>
      <c r="V143" s="6"/>
      <c r="W143" s="6"/>
      <c r="X143" s="6"/>
      <c r="Y143" s="6"/>
      <c r="Z143" s="6"/>
    </row>
    <row r="144" spans="1:26" ht="14.25" customHeight="1">
      <c r="A144" s="16"/>
      <c r="B144" s="16"/>
      <c r="C144" s="16"/>
      <c r="D144" s="16"/>
      <c r="E144" s="16"/>
      <c r="F144" s="16"/>
      <c r="G144" s="16"/>
      <c r="H144" s="16"/>
      <c r="I144" s="16"/>
      <c r="J144" s="16"/>
      <c r="K144" s="16"/>
      <c r="L144" s="6"/>
      <c r="M144" s="6"/>
      <c r="N144" s="6"/>
      <c r="O144" s="6"/>
      <c r="P144" s="6"/>
      <c r="Q144" s="6"/>
      <c r="R144" s="6"/>
      <c r="S144" s="6"/>
      <c r="T144" s="6"/>
      <c r="U144" s="6"/>
      <c r="V144" s="6"/>
      <c r="W144" s="6"/>
      <c r="X144" s="6"/>
      <c r="Y144" s="6"/>
      <c r="Z144" s="6"/>
    </row>
    <row r="145" spans="1:26" ht="14.25" customHeight="1">
      <c r="A145" s="16"/>
      <c r="B145" s="16"/>
      <c r="C145" s="16"/>
      <c r="D145" s="16"/>
      <c r="E145" s="16"/>
      <c r="F145" s="16"/>
      <c r="G145" s="16"/>
      <c r="H145" s="16"/>
      <c r="I145" s="16"/>
      <c r="J145" s="16"/>
      <c r="K145" s="16"/>
      <c r="L145" s="6"/>
      <c r="M145" s="6"/>
      <c r="N145" s="6"/>
      <c r="O145" s="6"/>
      <c r="P145" s="6"/>
      <c r="Q145" s="6"/>
      <c r="R145" s="6"/>
      <c r="S145" s="6"/>
      <c r="T145" s="6"/>
      <c r="U145" s="6"/>
      <c r="V145" s="6"/>
      <c r="W145" s="6"/>
      <c r="X145" s="6"/>
      <c r="Y145" s="6"/>
      <c r="Z145" s="6"/>
    </row>
    <row r="146" spans="1:26" ht="14.25" customHeight="1">
      <c r="A146" s="16"/>
      <c r="B146" s="16"/>
      <c r="C146" s="16"/>
      <c r="D146" s="16"/>
      <c r="E146" s="16"/>
      <c r="F146" s="16"/>
      <c r="G146" s="16"/>
      <c r="H146" s="16"/>
      <c r="I146" s="16"/>
      <c r="J146" s="16"/>
      <c r="K146" s="16"/>
      <c r="L146" s="6"/>
      <c r="M146" s="6"/>
      <c r="N146" s="6"/>
      <c r="O146" s="6"/>
      <c r="P146" s="6"/>
      <c r="Q146" s="6"/>
      <c r="R146" s="6"/>
      <c r="S146" s="6"/>
      <c r="T146" s="6"/>
      <c r="U146" s="6"/>
      <c r="V146" s="6"/>
      <c r="W146" s="6"/>
      <c r="X146" s="6"/>
      <c r="Y146" s="6"/>
      <c r="Z146" s="6"/>
    </row>
    <row r="147" spans="1:26" ht="14.25" customHeight="1">
      <c r="A147" s="16"/>
      <c r="B147" s="16"/>
      <c r="C147" s="16"/>
      <c r="D147" s="16"/>
      <c r="E147" s="16"/>
      <c r="F147" s="16"/>
      <c r="G147" s="16"/>
      <c r="H147" s="16"/>
      <c r="I147" s="16"/>
      <c r="J147" s="16"/>
      <c r="K147" s="16"/>
      <c r="L147" s="6"/>
      <c r="M147" s="6"/>
      <c r="N147" s="6"/>
      <c r="O147" s="6"/>
      <c r="P147" s="6"/>
      <c r="Q147" s="6"/>
      <c r="R147" s="6"/>
      <c r="S147" s="6"/>
      <c r="T147" s="6"/>
      <c r="U147" s="6"/>
      <c r="V147" s="6"/>
      <c r="W147" s="6"/>
      <c r="X147" s="6"/>
      <c r="Y147" s="6"/>
      <c r="Z147" s="6"/>
    </row>
    <row r="148" spans="1:26" ht="14.25" customHeight="1">
      <c r="A148" s="16"/>
      <c r="B148" s="16"/>
      <c r="C148" s="16"/>
      <c r="D148" s="16"/>
      <c r="E148" s="16"/>
      <c r="F148" s="16"/>
      <c r="G148" s="16"/>
      <c r="H148" s="16"/>
      <c r="I148" s="16"/>
      <c r="J148" s="16"/>
      <c r="K148" s="16"/>
      <c r="L148" s="6"/>
      <c r="M148" s="6"/>
      <c r="N148" s="6"/>
      <c r="O148" s="6"/>
      <c r="P148" s="6"/>
      <c r="Q148" s="6"/>
      <c r="R148" s="6"/>
      <c r="S148" s="6"/>
      <c r="T148" s="6"/>
      <c r="U148" s="6"/>
      <c r="V148" s="6"/>
      <c r="W148" s="6"/>
      <c r="X148" s="6"/>
      <c r="Y148" s="6"/>
      <c r="Z148" s="6"/>
    </row>
    <row r="149" spans="1:26" ht="14.25" customHeight="1">
      <c r="A149" s="16"/>
      <c r="B149" s="16"/>
      <c r="C149" s="16"/>
      <c r="D149" s="16"/>
      <c r="E149" s="16"/>
      <c r="F149" s="16"/>
      <c r="G149" s="16"/>
      <c r="H149" s="16"/>
      <c r="I149" s="16"/>
      <c r="J149" s="16"/>
      <c r="K149" s="16"/>
      <c r="L149" s="6"/>
      <c r="M149" s="6"/>
      <c r="N149" s="6"/>
      <c r="O149" s="6"/>
      <c r="P149" s="6"/>
      <c r="Q149" s="6"/>
      <c r="R149" s="6"/>
      <c r="S149" s="6"/>
      <c r="T149" s="6"/>
      <c r="U149" s="6"/>
      <c r="V149" s="6"/>
      <c r="W149" s="6"/>
      <c r="X149" s="6"/>
      <c r="Y149" s="6"/>
      <c r="Z149" s="6"/>
    </row>
    <row r="150" spans="1:26" ht="14.25" customHeight="1">
      <c r="A150" s="16"/>
      <c r="B150" s="16"/>
      <c r="C150" s="16"/>
      <c r="D150" s="16"/>
      <c r="E150" s="16"/>
      <c r="F150" s="16"/>
      <c r="G150" s="16"/>
      <c r="H150" s="16"/>
      <c r="I150" s="16"/>
      <c r="J150" s="16"/>
      <c r="K150" s="16"/>
      <c r="L150" s="6"/>
      <c r="M150" s="6"/>
      <c r="N150" s="6"/>
      <c r="O150" s="6"/>
      <c r="P150" s="6"/>
      <c r="Q150" s="6"/>
      <c r="R150" s="6"/>
      <c r="S150" s="6"/>
      <c r="T150" s="6"/>
      <c r="U150" s="6"/>
      <c r="V150" s="6"/>
      <c r="W150" s="6"/>
      <c r="X150" s="6"/>
      <c r="Y150" s="6"/>
      <c r="Z150" s="6"/>
    </row>
    <row r="151" spans="1:26" ht="14.25" customHeight="1">
      <c r="A151" s="16"/>
      <c r="B151" s="16"/>
      <c r="C151" s="16"/>
      <c r="D151" s="16"/>
      <c r="E151" s="16"/>
      <c r="F151" s="16"/>
      <c r="G151" s="16"/>
      <c r="H151" s="16"/>
      <c r="I151" s="16"/>
      <c r="J151" s="16"/>
      <c r="K151" s="16"/>
      <c r="L151" s="6"/>
      <c r="M151" s="6"/>
      <c r="N151" s="6"/>
      <c r="O151" s="6"/>
      <c r="P151" s="6"/>
      <c r="Q151" s="6"/>
      <c r="R151" s="6"/>
      <c r="S151" s="6"/>
      <c r="T151" s="6"/>
      <c r="U151" s="6"/>
      <c r="V151" s="6"/>
      <c r="W151" s="6"/>
      <c r="X151" s="6"/>
      <c r="Y151" s="6"/>
      <c r="Z151" s="6"/>
    </row>
    <row r="152" spans="1:26" ht="14.25" customHeight="1">
      <c r="A152" s="16"/>
      <c r="B152" s="16"/>
      <c r="C152" s="16"/>
      <c r="D152" s="16"/>
      <c r="E152" s="16"/>
      <c r="F152" s="16"/>
      <c r="G152" s="16"/>
      <c r="H152" s="16"/>
      <c r="I152" s="16"/>
      <c r="J152" s="16"/>
      <c r="K152" s="16"/>
      <c r="L152" s="6"/>
      <c r="M152" s="6"/>
      <c r="N152" s="6"/>
      <c r="O152" s="6"/>
      <c r="P152" s="6"/>
      <c r="Q152" s="6"/>
      <c r="R152" s="6"/>
      <c r="S152" s="6"/>
      <c r="T152" s="6"/>
      <c r="U152" s="6"/>
      <c r="V152" s="6"/>
      <c r="W152" s="6"/>
      <c r="X152" s="6"/>
      <c r="Y152" s="6"/>
      <c r="Z152" s="6"/>
    </row>
    <row r="153" spans="1:26" ht="14.25" customHeight="1">
      <c r="A153" s="16"/>
      <c r="B153" s="16"/>
      <c r="C153" s="16"/>
      <c r="D153" s="16"/>
      <c r="E153" s="16"/>
      <c r="F153" s="16"/>
      <c r="G153" s="16"/>
      <c r="H153" s="16"/>
      <c r="I153" s="16"/>
      <c r="J153" s="16"/>
      <c r="K153" s="16"/>
      <c r="L153" s="6"/>
      <c r="M153" s="6"/>
      <c r="N153" s="6"/>
      <c r="O153" s="6"/>
      <c r="P153" s="6"/>
      <c r="Q153" s="6"/>
      <c r="R153" s="6"/>
      <c r="S153" s="6"/>
      <c r="T153" s="6"/>
      <c r="U153" s="6"/>
      <c r="V153" s="6"/>
      <c r="W153" s="6"/>
      <c r="X153" s="6"/>
      <c r="Y153" s="6"/>
      <c r="Z153" s="6"/>
    </row>
    <row r="154" spans="1:26" ht="14.25" customHeight="1">
      <c r="A154" s="16"/>
      <c r="B154" s="16"/>
      <c r="C154" s="16"/>
      <c r="D154" s="16"/>
      <c r="E154" s="16"/>
      <c r="F154" s="16"/>
      <c r="G154" s="16"/>
      <c r="H154" s="16"/>
      <c r="I154" s="16"/>
      <c r="J154" s="16"/>
      <c r="K154" s="16"/>
      <c r="L154" s="6"/>
      <c r="M154" s="6"/>
      <c r="N154" s="6"/>
      <c r="O154" s="6"/>
      <c r="P154" s="6"/>
      <c r="Q154" s="6"/>
      <c r="R154" s="6"/>
      <c r="S154" s="6"/>
      <c r="T154" s="6"/>
      <c r="U154" s="6"/>
      <c r="V154" s="6"/>
      <c r="W154" s="6"/>
      <c r="X154" s="6"/>
      <c r="Y154" s="6"/>
      <c r="Z154" s="6"/>
    </row>
    <row r="155" spans="1:26" ht="14.25" customHeight="1">
      <c r="A155" s="16"/>
      <c r="B155" s="16"/>
      <c r="C155" s="16"/>
      <c r="D155" s="16"/>
      <c r="E155" s="16"/>
      <c r="F155" s="16"/>
      <c r="G155" s="16"/>
      <c r="H155" s="16"/>
      <c r="I155" s="16"/>
      <c r="J155" s="16"/>
      <c r="K155" s="16"/>
      <c r="L155" s="6"/>
      <c r="M155" s="6"/>
      <c r="N155" s="6"/>
      <c r="O155" s="6"/>
      <c r="P155" s="6"/>
      <c r="Q155" s="6"/>
      <c r="R155" s="6"/>
      <c r="S155" s="6"/>
      <c r="T155" s="6"/>
      <c r="U155" s="6"/>
      <c r="V155" s="6"/>
      <c r="W155" s="6"/>
      <c r="X155" s="6"/>
      <c r="Y155" s="6"/>
      <c r="Z155" s="6"/>
    </row>
    <row r="156" spans="1:26" ht="14.25" customHeight="1">
      <c r="A156" s="16"/>
      <c r="B156" s="16"/>
      <c r="C156" s="16"/>
      <c r="D156" s="16"/>
      <c r="E156" s="16"/>
      <c r="F156" s="16"/>
      <c r="G156" s="16"/>
      <c r="H156" s="16"/>
      <c r="I156" s="16"/>
      <c r="J156" s="16"/>
      <c r="K156" s="16"/>
      <c r="L156" s="6"/>
      <c r="M156" s="6"/>
      <c r="N156" s="6"/>
      <c r="O156" s="6"/>
      <c r="P156" s="6"/>
      <c r="Q156" s="6"/>
      <c r="R156" s="6"/>
      <c r="S156" s="6"/>
      <c r="T156" s="6"/>
      <c r="U156" s="6"/>
      <c r="V156" s="6"/>
      <c r="W156" s="6"/>
      <c r="X156" s="6"/>
      <c r="Y156" s="6"/>
      <c r="Z156" s="6"/>
    </row>
    <row r="157" spans="1:26" ht="14.25" customHeight="1">
      <c r="A157" s="16"/>
      <c r="B157" s="16"/>
      <c r="C157" s="16"/>
      <c r="D157" s="16"/>
      <c r="E157" s="16"/>
      <c r="F157" s="16"/>
      <c r="G157" s="16"/>
      <c r="H157" s="16"/>
      <c r="I157" s="16"/>
      <c r="J157" s="16"/>
      <c r="K157" s="16"/>
      <c r="L157" s="6"/>
      <c r="M157" s="6"/>
      <c r="N157" s="6"/>
      <c r="O157" s="6"/>
      <c r="P157" s="6"/>
      <c r="Q157" s="6"/>
      <c r="R157" s="6"/>
      <c r="S157" s="6"/>
      <c r="T157" s="6"/>
      <c r="U157" s="6"/>
      <c r="V157" s="6"/>
      <c r="W157" s="6"/>
      <c r="X157" s="6"/>
      <c r="Y157" s="6"/>
      <c r="Z157" s="6"/>
    </row>
    <row r="158" spans="1:26" ht="14.25" customHeight="1">
      <c r="A158" s="16"/>
      <c r="B158" s="16"/>
      <c r="C158" s="16"/>
      <c r="D158" s="16"/>
      <c r="E158" s="16"/>
      <c r="F158" s="16"/>
      <c r="G158" s="16"/>
      <c r="H158" s="16"/>
      <c r="I158" s="16"/>
      <c r="J158" s="16"/>
      <c r="K158" s="16"/>
      <c r="L158" s="6"/>
      <c r="M158" s="6"/>
      <c r="N158" s="6"/>
      <c r="O158" s="6"/>
      <c r="P158" s="6"/>
      <c r="Q158" s="6"/>
      <c r="R158" s="6"/>
      <c r="S158" s="6"/>
      <c r="T158" s="6"/>
      <c r="U158" s="6"/>
      <c r="V158" s="6"/>
      <c r="W158" s="6"/>
      <c r="X158" s="6"/>
      <c r="Y158" s="6"/>
      <c r="Z158" s="6"/>
    </row>
    <row r="159" spans="1:26" ht="14.25" customHeight="1">
      <c r="A159" s="16"/>
      <c r="B159" s="16"/>
      <c r="C159" s="16"/>
      <c r="D159" s="16"/>
      <c r="E159" s="16"/>
      <c r="F159" s="16"/>
      <c r="G159" s="16"/>
      <c r="H159" s="16"/>
      <c r="I159" s="16"/>
      <c r="J159" s="16"/>
      <c r="K159" s="16"/>
      <c r="L159" s="6"/>
      <c r="M159" s="6"/>
      <c r="N159" s="6"/>
      <c r="O159" s="6"/>
      <c r="P159" s="6"/>
      <c r="Q159" s="6"/>
      <c r="R159" s="6"/>
      <c r="S159" s="6"/>
      <c r="T159" s="6"/>
      <c r="U159" s="6"/>
      <c r="V159" s="6"/>
      <c r="W159" s="6"/>
      <c r="X159" s="6"/>
      <c r="Y159" s="6"/>
      <c r="Z159" s="6"/>
    </row>
    <row r="160" spans="1:26" ht="14.25" customHeight="1">
      <c r="A160" s="16"/>
      <c r="B160" s="16"/>
      <c r="C160" s="16"/>
      <c r="D160" s="16"/>
      <c r="E160" s="16"/>
      <c r="F160" s="16"/>
      <c r="G160" s="16"/>
      <c r="H160" s="16"/>
      <c r="I160" s="16"/>
      <c r="J160" s="16"/>
      <c r="K160" s="16"/>
      <c r="L160" s="6"/>
      <c r="M160" s="6"/>
      <c r="N160" s="6"/>
      <c r="O160" s="6"/>
      <c r="P160" s="6"/>
      <c r="Q160" s="6"/>
      <c r="R160" s="6"/>
      <c r="S160" s="6"/>
      <c r="T160" s="6"/>
      <c r="U160" s="6"/>
      <c r="V160" s="6"/>
      <c r="W160" s="6"/>
      <c r="X160" s="6"/>
      <c r="Y160" s="6"/>
      <c r="Z160" s="6"/>
    </row>
    <row r="161" spans="1:26" ht="14.25" customHeight="1">
      <c r="A161" s="16"/>
      <c r="B161" s="16"/>
      <c r="C161" s="16"/>
      <c r="D161" s="16"/>
      <c r="E161" s="16"/>
      <c r="F161" s="16"/>
      <c r="G161" s="16"/>
      <c r="H161" s="16"/>
      <c r="I161" s="16"/>
      <c r="J161" s="16"/>
      <c r="K161" s="16"/>
      <c r="L161" s="6"/>
      <c r="M161" s="6"/>
      <c r="N161" s="6"/>
      <c r="O161" s="6"/>
      <c r="P161" s="6"/>
      <c r="Q161" s="6"/>
      <c r="R161" s="6"/>
      <c r="S161" s="6"/>
      <c r="T161" s="6"/>
      <c r="U161" s="6"/>
      <c r="V161" s="6"/>
      <c r="W161" s="6"/>
      <c r="X161" s="6"/>
      <c r="Y161" s="6"/>
      <c r="Z161" s="6"/>
    </row>
    <row r="162" spans="1:26" ht="14.25" customHeight="1">
      <c r="A162" s="16"/>
      <c r="B162" s="16"/>
      <c r="C162" s="16"/>
      <c r="D162" s="16"/>
      <c r="E162" s="16"/>
      <c r="F162" s="16"/>
      <c r="G162" s="16"/>
      <c r="H162" s="16"/>
      <c r="I162" s="16"/>
      <c r="J162" s="16"/>
      <c r="K162" s="16"/>
      <c r="L162" s="6"/>
      <c r="M162" s="6"/>
      <c r="N162" s="6"/>
      <c r="O162" s="6"/>
      <c r="P162" s="6"/>
      <c r="Q162" s="6"/>
      <c r="R162" s="6"/>
      <c r="S162" s="6"/>
      <c r="T162" s="6"/>
      <c r="U162" s="6"/>
      <c r="V162" s="6"/>
      <c r="W162" s="6"/>
      <c r="X162" s="6"/>
      <c r="Y162" s="6"/>
      <c r="Z162" s="6"/>
    </row>
    <row r="163" spans="1:26" ht="14.25" customHeight="1">
      <c r="A163" s="16"/>
      <c r="B163" s="16"/>
      <c r="C163" s="16"/>
      <c r="D163" s="16"/>
      <c r="E163" s="16"/>
      <c r="F163" s="16"/>
      <c r="G163" s="16"/>
      <c r="H163" s="16"/>
      <c r="I163" s="16"/>
      <c r="J163" s="16"/>
      <c r="K163" s="16"/>
      <c r="L163" s="6"/>
      <c r="M163" s="6"/>
      <c r="N163" s="6"/>
      <c r="O163" s="6"/>
      <c r="P163" s="6"/>
      <c r="Q163" s="6"/>
      <c r="R163" s="6"/>
      <c r="S163" s="6"/>
      <c r="T163" s="6"/>
      <c r="U163" s="6"/>
      <c r="V163" s="6"/>
      <c r="W163" s="6"/>
      <c r="X163" s="6"/>
      <c r="Y163" s="6"/>
      <c r="Z163" s="6"/>
    </row>
    <row r="164" spans="1:26" ht="14.25" customHeight="1">
      <c r="A164" s="16"/>
      <c r="B164" s="16"/>
      <c r="C164" s="16"/>
      <c r="D164" s="16"/>
      <c r="E164" s="16"/>
      <c r="F164" s="16"/>
      <c r="G164" s="16"/>
      <c r="H164" s="16"/>
      <c r="I164" s="16"/>
      <c r="J164" s="16"/>
      <c r="K164" s="16"/>
      <c r="L164" s="6"/>
      <c r="M164" s="6"/>
      <c r="N164" s="6"/>
      <c r="O164" s="6"/>
      <c r="P164" s="6"/>
      <c r="Q164" s="6"/>
      <c r="R164" s="6"/>
      <c r="S164" s="6"/>
      <c r="T164" s="6"/>
      <c r="U164" s="6"/>
      <c r="V164" s="6"/>
      <c r="W164" s="6"/>
      <c r="X164" s="6"/>
      <c r="Y164" s="6"/>
      <c r="Z164" s="6"/>
    </row>
    <row r="165" spans="1:26" ht="14.25" customHeight="1">
      <c r="A165" s="16"/>
      <c r="B165" s="16"/>
      <c r="C165" s="16"/>
      <c r="D165" s="16"/>
      <c r="E165" s="16"/>
      <c r="F165" s="16"/>
      <c r="G165" s="16"/>
      <c r="H165" s="16"/>
      <c r="I165" s="16"/>
      <c r="J165" s="16"/>
      <c r="K165" s="16"/>
      <c r="L165" s="6"/>
      <c r="M165" s="6"/>
      <c r="N165" s="6"/>
      <c r="O165" s="6"/>
      <c r="P165" s="6"/>
      <c r="Q165" s="6"/>
      <c r="R165" s="6"/>
      <c r="S165" s="6"/>
      <c r="T165" s="6"/>
      <c r="U165" s="6"/>
      <c r="V165" s="6"/>
      <c r="W165" s="6"/>
      <c r="X165" s="6"/>
      <c r="Y165" s="6"/>
      <c r="Z165" s="6"/>
    </row>
    <row r="166" spans="1:26" ht="14.25" customHeight="1">
      <c r="A166" s="16"/>
      <c r="B166" s="16"/>
      <c r="C166" s="16"/>
      <c r="D166" s="16"/>
      <c r="E166" s="16"/>
      <c r="F166" s="16"/>
      <c r="G166" s="16"/>
      <c r="H166" s="16"/>
      <c r="I166" s="16"/>
      <c r="J166" s="16"/>
      <c r="K166" s="16"/>
      <c r="L166" s="6"/>
      <c r="M166" s="6"/>
      <c r="N166" s="6"/>
      <c r="O166" s="6"/>
      <c r="P166" s="6"/>
      <c r="Q166" s="6"/>
      <c r="R166" s="6"/>
      <c r="S166" s="6"/>
      <c r="T166" s="6"/>
      <c r="U166" s="6"/>
      <c r="V166" s="6"/>
      <c r="W166" s="6"/>
      <c r="X166" s="6"/>
      <c r="Y166" s="6"/>
      <c r="Z166" s="6"/>
    </row>
    <row r="167" spans="1:26" ht="14.25" customHeight="1">
      <c r="A167" s="16"/>
      <c r="B167" s="16"/>
      <c r="C167" s="16"/>
      <c r="D167" s="16"/>
      <c r="E167" s="16"/>
      <c r="F167" s="16"/>
      <c r="G167" s="16"/>
      <c r="H167" s="16"/>
      <c r="I167" s="16"/>
      <c r="J167" s="16"/>
      <c r="K167" s="16"/>
      <c r="L167" s="6"/>
      <c r="M167" s="6"/>
      <c r="N167" s="6"/>
      <c r="O167" s="6"/>
      <c r="P167" s="6"/>
      <c r="Q167" s="6"/>
      <c r="R167" s="6"/>
      <c r="S167" s="6"/>
      <c r="T167" s="6"/>
      <c r="U167" s="6"/>
      <c r="V167" s="6"/>
      <c r="W167" s="6"/>
      <c r="X167" s="6"/>
      <c r="Y167" s="6"/>
      <c r="Z167" s="6"/>
    </row>
    <row r="168" spans="1:26" ht="14.25" customHeight="1">
      <c r="A168" s="16"/>
      <c r="B168" s="16"/>
      <c r="C168" s="16"/>
      <c r="D168" s="16"/>
      <c r="E168" s="16"/>
      <c r="F168" s="16"/>
      <c r="G168" s="16"/>
      <c r="H168" s="16"/>
      <c r="I168" s="16"/>
      <c r="J168" s="16"/>
      <c r="K168" s="16"/>
      <c r="L168" s="6"/>
      <c r="M168" s="6"/>
      <c r="N168" s="6"/>
      <c r="O168" s="6"/>
      <c r="P168" s="6"/>
      <c r="Q168" s="6"/>
      <c r="R168" s="6"/>
      <c r="S168" s="6"/>
      <c r="T168" s="6"/>
      <c r="U168" s="6"/>
      <c r="V168" s="6"/>
      <c r="W168" s="6"/>
      <c r="X168" s="6"/>
      <c r="Y168" s="6"/>
      <c r="Z168" s="6"/>
    </row>
    <row r="169" spans="1:26" ht="14.25" customHeight="1">
      <c r="A169" s="16"/>
      <c r="B169" s="16"/>
      <c r="C169" s="16"/>
      <c r="D169" s="16"/>
      <c r="E169" s="16"/>
      <c r="F169" s="16"/>
      <c r="G169" s="16"/>
      <c r="H169" s="16"/>
      <c r="I169" s="16"/>
      <c r="J169" s="16"/>
      <c r="K169" s="16"/>
      <c r="L169" s="6"/>
      <c r="M169" s="6"/>
      <c r="N169" s="6"/>
      <c r="O169" s="6"/>
      <c r="P169" s="6"/>
      <c r="Q169" s="6"/>
      <c r="R169" s="6"/>
      <c r="S169" s="6"/>
      <c r="T169" s="6"/>
      <c r="U169" s="6"/>
      <c r="V169" s="6"/>
      <c r="W169" s="6"/>
      <c r="X169" s="6"/>
      <c r="Y169" s="6"/>
      <c r="Z169" s="6"/>
    </row>
    <row r="170" spans="1:26" ht="14.25" customHeight="1">
      <c r="A170" s="16"/>
      <c r="B170" s="16"/>
      <c r="C170" s="16"/>
      <c r="D170" s="16"/>
      <c r="E170" s="16"/>
      <c r="F170" s="16"/>
      <c r="G170" s="16"/>
      <c r="H170" s="16"/>
      <c r="I170" s="16"/>
      <c r="J170" s="16"/>
      <c r="K170" s="16"/>
      <c r="L170" s="6"/>
      <c r="M170" s="6"/>
      <c r="N170" s="6"/>
      <c r="O170" s="6"/>
      <c r="P170" s="6"/>
      <c r="Q170" s="6"/>
      <c r="R170" s="6"/>
      <c r="S170" s="6"/>
      <c r="T170" s="6"/>
      <c r="U170" s="6"/>
      <c r="V170" s="6"/>
      <c r="W170" s="6"/>
      <c r="X170" s="6"/>
      <c r="Y170" s="6"/>
      <c r="Z170" s="6"/>
    </row>
    <row r="171" spans="1:26" ht="14.25" customHeight="1">
      <c r="A171" s="16"/>
      <c r="B171" s="16"/>
      <c r="C171" s="16"/>
      <c r="D171" s="16"/>
      <c r="E171" s="16"/>
      <c r="F171" s="16"/>
      <c r="G171" s="16"/>
      <c r="H171" s="16"/>
      <c r="I171" s="16"/>
      <c r="J171" s="16"/>
      <c r="K171" s="16"/>
      <c r="L171" s="6"/>
      <c r="M171" s="6"/>
      <c r="N171" s="6"/>
      <c r="O171" s="6"/>
      <c r="P171" s="6"/>
      <c r="Q171" s="6"/>
      <c r="R171" s="6"/>
      <c r="S171" s="6"/>
      <c r="T171" s="6"/>
      <c r="U171" s="6"/>
      <c r="V171" s="6"/>
      <c r="W171" s="6"/>
      <c r="X171" s="6"/>
      <c r="Y171" s="6"/>
      <c r="Z171" s="6"/>
    </row>
    <row r="172" spans="1:26" ht="14.25" customHeight="1">
      <c r="A172" s="16"/>
      <c r="B172" s="16"/>
      <c r="C172" s="16"/>
      <c r="D172" s="16"/>
      <c r="E172" s="16"/>
      <c r="F172" s="16"/>
      <c r="G172" s="16"/>
      <c r="H172" s="16"/>
      <c r="I172" s="16"/>
      <c r="J172" s="16"/>
      <c r="K172" s="16"/>
      <c r="L172" s="6"/>
      <c r="M172" s="6"/>
      <c r="N172" s="6"/>
      <c r="O172" s="6"/>
      <c r="P172" s="6"/>
      <c r="Q172" s="6"/>
      <c r="R172" s="6"/>
      <c r="S172" s="6"/>
      <c r="T172" s="6"/>
      <c r="U172" s="6"/>
      <c r="V172" s="6"/>
      <c r="W172" s="6"/>
      <c r="X172" s="6"/>
      <c r="Y172" s="6"/>
      <c r="Z172" s="6"/>
    </row>
    <row r="173" spans="1:26" ht="14.25" customHeight="1">
      <c r="A173" s="16"/>
      <c r="B173" s="16"/>
      <c r="C173" s="16"/>
      <c r="D173" s="16"/>
      <c r="E173" s="16"/>
      <c r="F173" s="16"/>
      <c r="G173" s="16"/>
      <c r="H173" s="16"/>
      <c r="I173" s="16"/>
      <c r="J173" s="16"/>
      <c r="K173" s="16"/>
      <c r="L173" s="6"/>
      <c r="M173" s="6"/>
      <c r="N173" s="6"/>
      <c r="O173" s="6"/>
      <c r="P173" s="6"/>
      <c r="Q173" s="6"/>
      <c r="R173" s="6"/>
      <c r="S173" s="6"/>
      <c r="T173" s="6"/>
      <c r="U173" s="6"/>
      <c r="V173" s="6"/>
      <c r="W173" s="6"/>
      <c r="X173" s="6"/>
      <c r="Y173" s="6"/>
      <c r="Z173" s="6"/>
    </row>
    <row r="174" spans="1:26" ht="14.25" customHeight="1">
      <c r="A174" s="16"/>
      <c r="B174" s="16"/>
      <c r="C174" s="16"/>
      <c r="D174" s="16"/>
      <c r="E174" s="16"/>
      <c r="F174" s="16"/>
      <c r="G174" s="16"/>
      <c r="H174" s="16"/>
      <c r="I174" s="16"/>
      <c r="J174" s="16"/>
      <c r="K174" s="16"/>
      <c r="L174" s="6"/>
      <c r="M174" s="6"/>
      <c r="N174" s="6"/>
      <c r="O174" s="6"/>
      <c r="P174" s="6"/>
      <c r="Q174" s="6"/>
      <c r="R174" s="6"/>
      <c r="S174" s="6"/>
      <c r="T174" s="6"/>
      <c r="U174" s="6"/>
      <c r="V174" s="6"/>
      <c r="W174" s="6"/>
      <c r="X174" s="6"/>
      <c r="Y174" s="6"/>
      <c r="Z174" s="6"/>
    </row>
    <row r="175" spans="1:26" ht="14.25" customHeight="1">
      <c r="A175" s="16"/>
      <c r="B175" s="16"/>
      <c r="C175" s="16"/>
      <c r="D175" s="16"/>
      <c r="E175" s="16"/>
      <c r="F175" s="16"/>
      <c r="G175" s="16"/>
      <c r="H175" s="16"/>
      <c r="I175" s="16"/>
      <c r="J175" s="16"/>
      <c r="K175" s="16"/>
      <c r="L175" s="6"/>
      <c r="M175" s="6"/>
      <c r="N175" s="6"/>
      <c r="O175" s="6"/>
      <c r="P175" s="6"/>
      <c r="Q175" s="6"/>
      <c r="R175" s="6"/>
      <c r="S175" s="6"/>
      <c r="T175" s="6"/>
      <c r="U175" s="6"/>
      <c r="V175" s="6"/>
      <c r="W175" s="6"/>
      <c r="X175" s="6"/>
      <c r="Y175" s="6"/>
      <c r="Z175" s="6"/>
    </row>
    <row r="176" spans="1:26" ht="14.25" customHeight="1">
      <c r="A176" s="16"/>
      <c r="B176" s="16"/>
      <c r="C176" s="16"/>
      <c r="D176" s="16"/>
      <c r="E176" s="16"/>
      <c r="F176" s="16"/>
      <c r="G176" s="16"/>
      <c r="H176" s="16"/>
      <c r="I176" s="16"/>
      <c r="J176" s="16"/>
      <c r="K176" s="16"/>
      <c r="L176" s="6"/>
      <c r="M176" s="6"/>
      <c r="N176" s="6"/>
      <c r="O176" s="6"/>
      <c r="P176" s="6"/>
      <c r="Q176" s="6"/>
      <c r="R176" s="6"/>
      <c r="S176" s="6"/>
      <c r="T176" s="6"/>
      <c r="U176" s="6"/>
      <c r="V176" s="6"/>
      <c r="W176" s="6"/>
      <c r="X176" s="6"/>
      <c r="Y176" s="6"/>
      <c r="Z176" s="6"/>
    </row>
    <row r="177" spans="1:26" ht="14.25" customHeight="1">
      <c r="A177" s="16"/>
      <c r="B177" s="16"/>
      <c r="C177" s="16"/>
      <c r="D177" s="16"/>
      <c r="E177" s="16"/>
      <c r="F177" s="16"/>
      <c r="G177" s="16"/>
      <c r="H177" s="16"/>
      <c r="I177" s="16"/>
      <c r="J177" s="16"/>
      <c r="K177" s="16"/>
      <c r="L177" s="6"/>
      <c r="M177" s="6"/>
      <c r="N177" s="6"/>
      <c r="O177" s="6"/>
      <c r="P177" s="6"/>
      <c r="Q177" s="6"/>
      <c r="R177" s="6"/>
      <c r="S177" s="6"/>
      <c r="T177" s="6"/>
      <c r="U177" s="6"/>
      <c r="V177" s="6"/>
      <c r="W177" s="6"/>
      <c r="X177" s="6"/>
      <c r="Y177" s="6"/>
      <c r="Z177" s="6"/>
    </row>
    <row r="178" spans="1:26" ht="14.25" customHeight="1">
      <c r="A178" s="16"/>
      <c r="B178" s="16"/>
      <c r="C178" s="16"/>
      <c r="D178" s="16"/>
      <c r="E178" s="16"/>
      <c r="F178" s="16"/>
      <c r="G178" s="16"/>
      <c r="H178" s="16"/>
      <c r="I178" s="16"/>
      <c r="J178" s="16"/>
      <c r="K178" s="16"/>
      <c r="L178" s="6"/>
      <c r="M178" s="6"/>
      <c r="N178" s="6"/>
      <c r="O178" s="6"/>
      <c r="P178" s="6"/>
      <c r="Q178" s="6"/>
      <c r="R178" s="6"/>
      <c r="S178" s="6"/>
      <c r="T178" s="6"/>
      <c r="U178" s="6"/>
      <c r="V178" s="6"/>
      <c r="W178" s="6"/>
      <c r="X178" s="6"/>
      <c r="Y178" s="6"/>
      <c r="Z178" s="6"/>
    </row>
    <row r="179" spans="1:26" ht="14.25" customHeight="1">
      <c r="A179" s="16"/>
      <c r="B179" s="16"/>
      <c r="C179" s="16"/>
      <c r="D179" s="16"/>
      <c r="E179" s="16"/>
      <c r="F179" s="16"/>
      <c r="G179" s="16"/>
      <c r="H179" s="16"/>
      <c r="I179" s="16"/>
      <c r="J179" s="16"/>
      <c r="K179" s="16"/>
      <c r="L179" s="6"/>
      <c r="M179" s="6"/>
      <c r="N179" s="6"/>
      <c r="O179" s="6"/>
      <c r="P179" s="6"/>
      <c r="Q179" s="6"/>
      <c r="R179" s="6"/>
      <c r="S179" s="6"/>
      <c r="T179" s="6"/>
      <c r="U179" s="6"/>
      <c r="V179" s="6"/>
      <c r="W179" s="6"/>
      <c r="X179" s="6"/>
      <c r="Y179" s="6"/>
      <c r="Z179" s="6"/>
    </row>
    <row r="180" spans="1:26" ht="14.25" customHeight="1">
      <c r="A180" s="16"/>
      <c r="B180" s="16"/>
      <c r="C180" s="16"/>
      <c r="D180" s="16"/>
      <c r="E180" s="16"/>
      <c r="F180" s="16"/>
      <c r="G180" s="16"/>
      <c r="H180" s="16"/>
      <c r="I180" s="16"/>
      <c r="J180" s="16"/>
      <c r="K180" s="16"/>
      <c r="L180" s="6"/>
      <c r="M180" s="6"/>
      <c r="N180" s="6"/>
      <c r="O180" s="6"/>
      <c r="P180" s="6"/>
      <c r="Q180" s="6"/>
      <c r="R180" s="6"/>
      <c r="S180" s="6"/>
      <c r="T180" s="6"/>
      <c r="U180" s="6"/>
      <c r="V180" s="6"/>
      <c r="W180" s="6"/>
      <c r="X180" s="6"/>
      <c r="Y180" s="6"/>
      <c r="Z180" s="6"/>
    </row>
    <row r="181" spans="1:26" ht="14.25" customHeight="1">
      <c r="A181" s="16"/>
      <c r="B181" s="16"/>
      <c r="C181" s="16"/>
      <c r="D181" s="16"/>
      <c r="E181" s="16"/>
      <c r="F181" s="16"/>
      <c r="G181" s="16"/>
      <c r="H181" s="16"/>
      <c r="I181" s="16"/>
      <c r="J181" s="16"/>
      <c r="K181" s="16"/>
      <c r="L181" s="6"/>
      <c r="M181" s="6"/>
      <c r="N181" s="6"/>
      <c r="O181" s="6"/>
      <c r="P181" s="6"/>
      <c r="Q181" s="6"/>
      <c r="R181" s="6"/>
      <c r="S181" s="6"/>
      <c r="T181" s="6"/>
      <c r="U181" s="6"/>
      <c r="V181" s="6"/>
      <c r="W181" s="6"/>
      <c r="X181" s="6"/>
      <c r="Y181" s="6"/>
      <c r="Z181" s="6"/>
    </row>
    <row r="182" spans="1:26" ht="14.25" customHeight="1">
      <c r="A182" s="16"/>
      <c r="B182" s="16"/>
      <c r="C182" s="16"/>
      <c r="D182" s="16"/>
      <c r="E182" s="16"/>
      <c r="F182" s="16"/>
      <c r="G182" s="16"/>
      <c r="H182" s="16"/>
      <c r="I182" s="16"/>
      <c r="J182" s="16"/>
      <c r="K182" s="16"/>
      <c r="L182" s="6"/>
      <c r="M182" s="6"/>
      <c r="N182" s="6"/>
      <c r="O182" s="6"/>
      <c r="P182" s="6"/>
      <c r="Q182" s="6"/>
      <c r="R182" s="6"/>
      <c r="S182" s="6"/>
      <c r="T182" s="6"/>
      <c r="U182" s="6"/>
      <c r="V182" s="6"/>
      <c r="W182" s="6"/>
      <c r="X182" s="6"/>
      <c r="Y182" s="6"/>
      <c r="Z182" s="6"/>
    </row>
    <row r="183" spans="1:26" ht="14.25" customHeight="1">
      <c r="A183" s="16"/>
      <c r="B183" s="16"/>
      <c r="C183" s="16"/>
      <c r="D183" s="16"/>
      <c r="E183" s="16"/>
      <c r="F183" s="16"/>
      <c r="G183" s="16"/>
      <c r="H183" s="16"/>
      <c r="I183" s="16"/>
      <c r="J183" s="16"/>
      <c r="K183" s="16"/>
      <c r="L183" s="6"/>
      <c r="M183" s="6"/>
      <c r="N183" s="6"/>
      <c r="O183" s="6"/>
      <c r="P183" s="6"/>
      <c r="Q183" s="6"/>
      <c r="R183" s="6"/>
      <c r="S183" s="6"/>
      <c r="T183" s="6"/>
      <c r="U183" s="6"/>
      <c r="V183" s="6"/>
      <c r="W183" s="6"/>
      <c r="X183" s="6"/>
      <c r="Y183" s="6"/>
      <c r="Z183" s="6"/>
    </row>
    <row r="184" spans="1:26" ht="14.25" customHeight="1">
      <c r="A184" s="16"/>
      <c r="B184" s="16"/>
      <c r="C184" s="16"/>
      <c r="D184" s="16"/>
      <c r="E184" s="16"/>
      <c r="F184" s="16"/>
      <c r="G184" s="16"/>
      <c r="H184" s="16"/>
      <c r="I184" s="16"/>
      <c r="J184" s="16"/>
      <c r="K184" s="16"/>
      <c r="L184" s="6"/>
      <c r="M184" s="6"/>
      <c r="N184" s="6"/>
      <c r="O184" s="6"/>
      <c r="P184" s="6"/>
      <c r="Q184" s="6"/>
      <c r="R184" s="6"/>
      <c r="S184" s="6"/>
      <c r="T184" s="6"/>
      <c r="U184" s="6"/>
      <c r="V184" s="6"/>
      <c r="W184" s="6"/>
      <c r="X184" s="6"/>
      <c r="Y184" s="6"/>
      <c r="Z184" s="6"/>
    </row>
    <row r="185" spans="1:26" ht="14.25" customHeight="1">
      <c r="A185" s="16"/>
      <c r="B185" s="16"/>
      <c r="C185" s="16"/>
      <c r="D185" s="16"/>
      <c r="E185" s="16"/>
      <c r="F185" s="16"/>
      <c r="G185" s="16"/>
      <c r="H185" s="16"/>
      <c r="I185" s="16"/>
      <c r="J185" s="16"/>
      <c r="K185" s="16"/>
      <c r="L185" s="6"/>
      <c r="M185" s="6"/>
      <c r="N185" s="6"/>
      <c r="O185" s="6"/>
      <c r="P185" s="6"/>
      <c r="Q185" s="6"/>
      <c r="R185" s="6"/>
      <c r="S185" s="6"/>
      <c r="T185" s="6"/>
      <c r="U185" s="6"/>
      <c r="V185" s="6"/>
      <c r="W185" s="6"/>
      <c r="X185" s="6"/>
      <c r="Y185" s="6"/>
      <c r="Z185" s="6"/>
    </row>
    <row r="186" spans="1:26" ht="14.25" customHeight="1">
      <c r="A186" s="16"/>
      <c r="B186" s="16"/>
      <c r="C186" s="16"/>
      <c r="D186" s="16"/>
      <c r="E186" s="16"/>
      <c r="F186" s="16"/>
      <c r="G186" s="16"/>
      <c r="H186" s="16"/>
      <c r="I186" s="16"/>
      <c r="J186" s="16"/>
      <c r="K186" s="16"/>
      <c r="L186" s="6"/>
      <c r="M186" s="6"/>
      <c r="N186" s="6"/>
      <c r="O186" s="6"/>
      <c r="P186" s="6"/>
      <c r="Q186" s="6"/>
      <c r="R186" s="6"/>
      <c r="S186" s="6"/>
      <c r="T186" s="6"/>
      <c r="U186" s="6"/>
      <c r="V186" s="6"/>
      <c r="W186" s="6"/>
      <c r="X186" s="6"/>
      <c r="Y186" s="6"/>
      <c r="Z186" s="6"/>
    </row>
    <row r="187" spans="1:26" ht="14.25" customHeight="1">
      <c r="A187" s="16"/>
      <c r="B187" s="16"/>
      <c r="C187" s="16"/>
      <c r="D187" s="16"/>
      <c r="E187" s="16"/>
      <c r="F187" s="16"/>
      <c r="G187" s="16"/>
      <c r="H187" s="16"/>
      <c r="I187" s="16"/>
      <c r="J187" s="16"/>
      <c r="K187" s="16"/>
      <c r="L187" s="6"/>
      <c r="M187" s="6"/>
      <c r="N187" s="6"/>
      <c r="O187" s="6"/>
      <c r="P187" s="6"/>
      <c r="Q187" s="6"/>
      <c r="R187" s="6"/>
      <c r="S187" s="6"/>
      <c r="T187" s="6"/>
      <c r="U187" s="6"/>
      <c r="V187" s="6"/>
      <c r="W187" s="6"/>
      <c r="X187" s="6"/>
      <c r="Y187" s="6"/>
      <c r="Z187" s="6"/>
    </row>
    <row r="188" spans="1:26" ht="14.25" customHeight="1">
      <c r="A188" s="16"/>
      <c r="B188" s="16"/>
      <c r="C188" s="16"/>
      <c r="D188" s="16"/>
      <c r="E188" s="16"/>
      <c r="F188" s="16"/>
      <c r="G188" s="16"/>
      <c r="H188" s="16"/>
      <c r="I188" s="16"/>
      <c r="J188" s="16"/>
      <c r="K188" s="16"/>
      <c r="L188" s="6"/>
      <c r="M188" s="6"/>
      <c r="N188" s="6"/>
      <c r="O188" s="6"/>
      <c r="P188" s="6"/>
      <c r="Q188" s="6"/>
      <c r="R188" s="6"/>
      <c r="S188" s="6"/>
      <c r="T188" s="6"/>
      <c r="U188" s="6"/>
      <c r="V188" s="6"/>
      <c r="W188" s="6"/>
      <c r="X188" s="6"/>
      <c r="Y188" s="6"/>
      <c r="Z188" s="6"/>
    </row>
    <row r="189" spans="1:26" ht="14.25" customHeight="1">
      <c r="A189" s="16"/>
      <c r="B189" s="16"/>
      <c r="C189" s="16"/>
      <c r="D189" s="16"/>
      <c r="E189" s="16"/>
      <c r="F189" s="16"/>
      <c r="G189" s="16"/>
      <c r="H189" s="16"/>
      <c r="I189" s="16"/>
      <c r="J189" s="16"/>
      <c r="K189" s="16"/>
      <c r="L189" s="6"/>
      <c r="M189" s="6"/>
      <c r="N189" s="6"/>
      <c r="O189" s="6"/>
      <c r="P189" s="6"/>
      <c r="Q189" s="6"/>
      <c r="R189" s="6"/>
      <c r="S189" s="6"/>
      <c r="T189" s="6"/>
      <c r="U189" s="6"/>
      <c r="V189" s="6"/>
      <c r="W189" s="6"/>
      <c r="X189" s="6"/>
      <c r="Y189" s="6"/>
      <c r="Z189" s="6"/>
    </row>
    <row r="190" spans="1:26" ht="14.25" customHeight="1">
      <c r="A190" s="16"/>
      <c r="B190" s="16"/>
      <c r="C190" s="16"/>
      <c r="D190" s="16"/>
      <c r="E190" s="16"/>
      <c r="F190" s="16"/>
      <c r="G190" s="16"/>
      <c r="H190" s="16"/>
      <c r="I190" s="16"/>
      <c r="J190" s="16"/>
      <c r="K190" s="16"/>
      <c r="L190" s="6"/>
      <c r="M190" s="6"/>
      <c r="N190" s="6"/>
      <c r="O190" s="6"/>
      <c r="P190" s="6"/>
      <c r="Q190" s="6"/>
      <c r="R190" s="6"/>
      <c r="S190" s="6"/>
      <c r="T190" s="6"/>
      <c r="U190" s="6"/>
      <c r="V190" s="6"/>
      <c r="W190" s="6"/>
      <c r="X190" s="6"/>
      <c r="Y190" s="6"/>
      <c r="Z190" s="6"/>
    </row>
    <row r="191" spans="1:26" ht="14.25" customHeight="1">
      <c r="A191" s="16"/>
      <c r="B191" s="16"/>
      <c r="C191" s="16"/>
      <c r="D191" s="16"/>
      <c r="E191" s="16"/>
      <c r="F191" s="16"/>
      <c r="G191" s="16"/>
      <c r="H191" s="16"/>
      <c r="I191" s="16"/>
      <c r="J191" s="16"/>
      <c r="K191" s="16"/>
      <c r="L191" s="6"/>
      <c r="M191" s="6"/>
      <c r="N191" s="6"/>
      <c r="O191" s="6"/>
      <c r="P191" s="6"/>
      <c r="Q191" s="6"/>
      <c r="R191" s="6"/>
      <c r="S191" s="6"/>
      <c r="T191" s="6"/>
      <c r="U191" s="6"/>
      <c r="V191" s="6"/>
      <c r="W191" s="6"/>
      <c r="X191" s="6"/>
      <c r="Y191" s="6"/>
      <c r="Z191" s="6"/>
    </row>
    <row r="192" spans="1:26" ht="14.25" customHeight="1">
      <c r="A192" s="16"/>
      <c r="B192" s="16"/>
      <c r="C192" s="16"/>
      <c r="D192" s="16"/>
      <c r="E192" s="16"/>
      <c r="F192" s="16"/>
      <c r="G192" s="16"/>
      <c r="H192" s="16"/>
      <c r="I192" s="16"/>
      <c r="J192" s="16"/>
      <c r="K192" s="16"/>
      <c r="L192" s="6"/>
      <c r="M192" s="6"/>
      <c r="N192" s="6"/>
      <c r="O192" s="6"/>
      <c r="P192" s="6"/>
      <c r="Q192" s="6"/>
      <c r="R192" s="6"/>
      <c r="S192" s="6"/>
      <c r="T192" s="6"/>
      <c r="U192" s="6"/>
      <c r="V192" s="6"/>
      <c r="W192" s="6"/>
      <c r="X192" s="6"/>
      <c r="Y192" s="6"/>
      <c r="Z192" s="6"/>
    </row>
    <row r="193" spans="1:26" ht="14.25" customHeight="1">
      <c r="A193" s="16"/>
      <c r="B193" s="16"/>
      <c r="C193" s="16"/>
      <c r="D193" s="16"/>
      <c r="E193" s="16"/>
      <c r="F193" s="16"/>
      <c r="G193" s="16"/>
      <c r="H193" s="16"/>
      <c r="I193" s="16"/>
      <c r="J193" s="16"/>
      <c r="K193" s="16"/>
      <c r="L193" s="6"/>
      <c r="M193" s="6"/>
      <c r="N193" s="6"/>
      <c r="O193" s="6"/>
      <c r="P193" s="6"/>
      <c r="Q193" s="6"/>
      <c r="R193" s="6"/>
      <c r="S193" s="6"/>
      <c r="T193" s="6"/>
      <c r="U193" s="6"/>
      <c r="V193" s="6"/>
      <c r="W193" s="6"/>
      <c r="X193" s="6"/>
      <c r="Y193" s="6"/>
      <c r="Z193" s="6"/>
    </row>
    <row r="194" spans="1:26" ht="14.25" customHeight="1">
      <c r="A194" s="16"/>
      <c r="B194" s="16"/>
      <c r="C194" s="16"/>
      <c r="D194" s="16"/>
      <c r="E194" s="16"/>
      <c r="F194" s="16"/>
      <c r="G194" s="16"/>
      <c r="H194" s="16"/>
      <c r="I194" s="16"/>
      <c r="J194" s="16"/>
      <c r="K194" s="16"/>
      <c r="L194" s="6"/>
      <c r="M194" s="6"/>
      <c r="N194" s="6"/>
      <c r="O194" s="6"/>
      <c r="P194" s="6"/>
      <c r="Q194" s="6"/>
      <c r="R194" s="6"/>
      <c r="S194" s="6"/>
      <c r="T194" s="6"/>
      <c r="U194" s="6"/>
      <c r="V194" s="6"/>
      <c r="W194" s="6"/>
      <c r="X194" s="6"/>
      <c r="Y194" s="6"/>
      <c r="Z194" s="6"/>
    </row>
    <row r="195" spans="1:26" ht="14.25" customHeight="1">
      <c r="A195" s="16"/>
      <c r="B195" s="16"/>
      <c r="C195" s="16"/>
      <c r="D195" s="16"/>
      <c r="E195" s="16"/>
      <c r="F195" s="16"/>
      <c r="G195" s="16"/>
      <c r="H195" s="16"/>
      <c r="I195" s="16"/>
      <c r="J195" s="16"/>
      <c r="K195" s="16"/>
      <c r="L195" s="6"/>
      <c r="M195" s="6"/>
      <c r="N195" s="6"/>
      <c r="O195" s="6"/>
      <c r="P195" s="6"/>
      <c r="Q195" s="6"/>
      <c r="R195" s="6"/>
      <c r="S195" s="6"/>
      <c r="T195" s="6"/>
      <c r="U195" s="6"/>
      <c r="V195" s="6"/>
      <c r="W195" s="6"/>
      <c r="X195" s="6"/>
      <c r="Y195" s="6"/>
      <c r="Z195" s="6"/>
    </row>
    <row r="196" spans="1:26" ht="14.25" customHeight="1">
      <c r="A196" s="16"/>
      <c r="B196" s="16"/>
      <c r="C196" s="16"/>
      <c r="D196" s="16"/>
      <c r="E196" s="16"/>
      <c r="F196" s="16"/>
      <c r="G196" s="16"/>
      <c r="H196" s="16"/>
      <c r="I196" s="16"/>
      <c r="J196" s="16"/>
      <c r="K196" s="16"/>
      <c r="L196" s="6"/>
      <c r="M196" s="6"/>
      <c r="N196" s="6"/>
      <c r="O196" s="6"/>
      <c r="P196" s="6"/>
      <c r="Q196" s="6"/>
      <c r="R196" s="6"/>
      <c r="S196" s="6"/>
      <c r="T196" s="6"/>
      <c r="U196" s="6"/>
      <c r="V196" s="6"/>
      <c r="W196" s="6"/>
      <c r="X196" s="6"/>
      <c r="Y196" s="6"/>
      <c r="Z196" s="6"/>
    </row>
    <row r="197" spans="1:26" ht="14.25" customHeight="1">
      <c r="A197" s="16"/>
      <c r="B197" s="16"/>
      <c r="C197" s="16"/>
      <c r="D197" s="16"/>
      <c r="E197" s="16"/>
      <c r="F197" s="16"/>
      <c r="G197" s="16"/>
      <c r="H197" s="16"/>
      <c r="I197" s="16"/>
      <c r="J197" s="16"/>
      <c r="K197" s="16"/>
      <c r="L197" s="6"/>
      <c r="M197" s="6"/>
      <c r="N197" s="6"/>
      <c r="O197" s="6"/>
      <c r="P197" s="6"/>
      <c r="Q197" s="6"/>
      <c r="R197" s="6"/>
      <c r="S197" s="6"/>
      <c r="T197" s="6"/>
      <c r="U197" s="6"/>
      <c r="V197" s="6"/>
      <c r="W197" s="6"/>
      <c r="X197" s="6"/>
      <c r="Y197" s="6"/>
      <c r="Z197" s="6"/>
    </row>
    <row r="198" spans="1:26" ht="14.25" customHeight="1">
      <c r="A198" s="16"/>
      <c r="B198" s="16"/>
      <c r="C198" s="16"/>
      <c r="D198" s="16"/>
      <c r="E198" s="16"/>
      <c r="F198" s="16"/>
      <c r="G198" s="16"/>
      <c r="H198" s="16"/>
      <c r="I198" s="16"/>
      <c r="J198" s="16"/>
      <c r="K198" s="16"/>
      <c r="L198" s="6"/>
      <c r="M198" s="6"/>
      <c r="N198" s="6"/>
      <c r="O198" s="6"/>
      <c r="P198" s="6"/>
      <c r="Q198" s="6"/>
      <c r="R198" s="6"/>
      <c r="S198" s="6"/>
      <c r="T198" s="6"/>
      <c r="U198" s="6"/>
      <c r="V198" s="6"/>
      <c r="W198" s="6"/>
      <c r="X198" s="6"/>
      <c r="Y198" s="6"/>
      <c r="Z198" s="6"/>
    </row>
    <row r="199" spans="1:26" ht="14.25" customHeight="1">
      <c r="A199" s="16"/>
      <c r="B199" s="16"/>
      <c r="C199" s="16"/>
      <c r="D199" s="16"/>
      <c r="E199" s="16"/>
      <c r="F199" s="16"/>
      <c r="G199" s="16"/>
      <c r="H199" s="16"/>
      <c r="I199" s="16"/>
      <c r="J199" s="16"/>
      <c r="K199" s="16"/>
      <c r="L199" s="6"/>
      <c r="M199" s="6"/>
      <c r="N199" s="6"/>
      <c r="O199" s="6"/>
      <c r="P199" s="6"/>
      <c r="Q199" s="6"/>
      <c r="R199" s="6"/>
      <c r="S199" s="6"/>
      <c r="T199" s="6"/>
      <c r="U199" s="6"/>
      <c r="V199" s="6"/>
      <c r="W199" s="6"/>
      <c r="X199" s="6"/>
      <c r="Y199" s="6"/>
      <c r="Z199" s="6"/>
    </row>
    <row r="200" spans="1:26" ht="14.25" customHeight="1">
      <c r="A200" s="16"/>
      <c r="B200" s="16"/>
      <c r="C200" s="16"/>
      <c r="D200" s="16"/>
      <c r="E200" s="16"/>
      <c r="F200" s="16"/>
      <c r="G200" s="16"/>
      <c r="H200" s="16"/>
      <c r="I200" s="16"/>
      <c r="J200" s="16"/>
      <c r="K200" s="16"/>
      <c r="L200" s="6"/>
      <c r="M200" s="6"/>
      <c r="N200" s="6"/>
      <c r="O200" s="6"/>
      <c r="P200" s="6"/>
      <c r="Q200" s="6"/>
      <c r="R200" s="6"/>
      <c r="S200" s="6"/>
      <c r="T200" s="6"/>
      <c r="U200" s="6"/>
      <c r="V200" s="6"/>
      <c r="W200" s="6"/>
      <c r="X200" s="6"/>
      <c r="Y200" s="6"/>
      <c r="Z200" s="6"/>
    </row>
    <row r="201" spans="1:26" ht="14.25" customHeight="1">
      <c r="A201" s="16"/>
      <c r="B201" s="16"/>
      <c r="C201" s="16"/>
      <c r="D201" s="16"/>
      <c r="E201" s="16"/>
      <c r="F201" s="16"/>
      <c r="G201" s="16"/>
      <c r="H201" s="16"/>
      <c r="I201" s="16"/>
      <c r="J201" s="16"/>
      <c r="K201" s="16"/>
      <c r="L201" s="6"/>
      <c r="M201" s="6"/>
      <c r="N201" s="6"/>
      <c r="O201" s="6"/>
      <c r="P201" s="6"/>
      <c r="Q201" s="6"/>
      <c r="R201" s="6"/>
      <c r="S201" s="6"/>
      <c r="T201" s="6"/>
      <c r="U201" s="6"/>
      <c r="V201" s="6"/>
      <c r="W201" s="6"/>
      <c r="X201" s="6"/>
      <c r="Y201" s="6"/>
      <c r="Z201" s="6"/>
    </row>
    <row r="202" spans="1:26" ht="14.25" customHeight="1">
      <c r="A202" s="16"/>
      <c r="B202" s="16"/>
      <c r="C202" s="16"/>
      <c r="D202" s="16"/>
      <c r="E202" s="16"/>
      <c r="F202" s="16"/>
      <c r="G202" s="16"/>
      <c r="H202" s="16"/>
      <c r="I202" s="16"/>
      <c r="J202" s="16"/>
      <c r="K202" s="16"/>
      <c r="L202" s="6"/>
      <c r="M202" s="6"/>
      <c r="N202" s="6"/>
      <c r="O202" s="6"/>
      <c r="P202" s="6"/>
      <c r="Q202" s="6"/>
      <c r="R202" s="6"/>
      <c r="S202" s="6"/>
      <c r="T202" s="6"/>
      <c r="U202" s="6"/>
      <c r="V202" s="6"/>
      <c r="W202" s="6"/>
      <c r="X202" s="6"/>
      <c r="Y202" s="6"/>
      <c r="Z202" s="6"/>
    </row>
    <row r="203" spans="1:26" ht="14.25" customHeight="1">
      <c r="A203" s="16"/>
      <c r="B203" s="16"/>
      <c r="C203" s="16"/>
      <c r="D203" s="16"/>
      <c r="E203" s="16"/>
      <c r="F203" s="16"/>
      <c r="G203" s="16"/>
      <c r="H203" s="16"/>
      <c r="I203" s="16"/>
      <c r="J203" s="16"/>
      <c r="K203" s="16"/>
      <c r="L203" s="6"/>
      <c r="M203" s="6"/>
      <c r="N203" s="6"/>
      <c r="O203" s="6"/>
      <c r="P203" s="6"/>
      <c r="Q203" s="6"/>
      <c r="R203" s="6"/>
      <c r="S203" s="6"/>
      <c r="T203" s="6"/>
      <c r="U203" s="6"/>
      <c r="V203" s="6"/>
      <c r="W203" s="6"/>
      <c r="X203" s="6"/>
      <c r="Y203" s="6"/>
      <c r="Z203" s="6"/>
    </row>
    <row r="204" spans="1:26" ht="14.25" customHeight="1">
      <c r="A204" s="16"/>
      <c r="B204" s="16"/>
      <c r="C204" s="16"/>
      <c r="D204" s="16"/>
      <c r="E204" s="16"/>
      <c r="F204" s="16"/>
      <c r="G204" s="16"/>
      <c r="H204" s="16"/>
      <c r="I204" s="16"/>
      <c r="J204" s="16"/>
      <c r="K204" s="16"/>
      <c r="L204" s="6"/>
      <c r="M204" s="6"/>
      <c r="N204" s="6"/>
      <c r="O204" s="6"/>
      <c r="P204" s="6"/>
      <c r="Q204" s="6"/>
      <c r="R204" s="6"/>
      <c r="S204" s="6"/>
      <c r="T204" s="6"/>
      <c r="U204" s="6"/>
      <c r="V204" s="6"/>
      <c r="W204" s="6"/>
      <c r="X204" s="6"/>
      <c r="Y204" s="6"/>
      <c r="Z204" s="6"/>
    </row>
    <row r="205" spans="1:26" ht="14.25" customHeight="1">
      <c r="A205" s="16"/>
      <c r="B205" s="16"/>
      <c r="C205" s="16"/>
      <c r="D205" s="16"/>
      <c r="E205" s="16"/>
      <c r="F205" s="16"/>
      <c r="G205" s="16"/>
      <c r="H205" s="16"/>
      <c r="I205" s="16"/>
      <c r="J205" s="16"/>
      <c r="K205" s="16"/>
      <c r="L205" s="6"/>
      <c r="M205" s="6"/>
      <c r="N205" s="6"/>
      <c r="O205" s="6"/>
      <c r="P205" s="6"/>
      <c r="Q205" s="6"/>
      <c r="R205" s="6"/>
      <c r="S205" s="6"/>
      <c r="T205" s="6"/>
      <c r="U205" s="6"/>
      <c r="V205" s="6"/>
      <c r="W205" s="6"/>
      <c r="X205" s="6"/>
      <c r="Y205" s="6"/>
      <c r="Z205" s="6"/>
    </row>
    <row r="206" spans="1:26" ht="14.25" customHeight="1">
      <c r="A206" s="16"/>
      <c r="B206" s="16"/>
      <c r="C206" s="16"/>
      <c r="D206" s="16"/>
      <c r="E206" s="16"/>
      <c r="F206" s="16"/>
      <c r="G206" s="16"/>
      <c r="H206" s="16"/>
      <c r="I206" s="16"/>
      <c r="J206" s="16"/>
      <c r="K206" s="16"/>
      <c r="L206" s="6"/>
      <c r="M206" s="6"/>
      <c r="N206" s="6"/>
      <c r="O206" s="6"/>
      <c r="P206" s="6"/>
      <c r="Q206" s="6"/>
      <c r="R206" s="6"/>
      <c r="S206" s="6"/>
      <c r="T206" s="6"/>
      <c r="U206" s="6"/>
      <c r="V206" s="6"/>
      <c r="W206" s="6"/>
      <c r="X206" s="6"/>
      <c r="Y206" s="6"/>
      <c r="Z206" s="6"/>
    </row>
    <row r="207" spans="1:26" ht="14.25" customHeight="1">
      <c r="A207" s="16"/>
      <c r="B207" s="16"/>
      <c r="C207" s="16"/>
      <c r="D207" s="16"/>
      <c r="E207" s="16"/>
      <c r="F207" s="16"/>
      <c r="G207" s="16"/>
      <c r="H207" s="16"/>
      <c r="I207" s="16"/>
      <c r="J207" s="16"/>
      <c r="K207" s="16"/>
      <c r="L207" s="6"/>
      <c r="M207" s="6"/>
      <c r="N207" s="6"/>
      <c r="O207" s="6"/>
      <c r="P207" s="6"/>
      <c r="Q207" s="6"/>
      <c r="R207" s="6"/>
      <c r="S207" s="6"/>
      <c r="T207" s="6"/>
      <c r="U207" s="6"/>
      <c r="V207" s="6"/>
      <c r="W207" s="6"/>
      <c r="X207" s="6"/>
      <c r="Y207" s="6"/>
      <c r="Z207" s="6"/>
    </row>
    <row r="208" spans="1:26" ht="14.25" customHeight="1">
      <c r="A208" s="16"/>
      <c r="B208" s="16"/>
      <c r="C208" s="16"/>
      <c r="D208" s="16"/>
      <c r="E208" s="16"/>
      <c r="F208" s="16"/>
      <c r="G208" s="16"/>
      <c r="H208" s="16"/>
      <c r="I208" s="16"/>
      <c r="J208" s="16"/>
      <c r="K208" s="16"/>
      <c r="L208" s="6"/>
      <c r="M208" s="6"/>
      <c r="N208" s="6"/>
      <c r="O208" s="6"/>
      <c r="P208" s="6"/>
      <c r="Q208" s="6"/>
      <c r="R208" s="6"/>
      <c r="S208" s="6"/>
      <c r="T208" s="6"/>
      <c r="U208" s="6"/>
      <c r="V208" s="6"/>
      <c r="W208" s="6"/>
      <c r="X208" s="6"/>
      <c r="Y208" s="6"/>
      <c r="Z208" s="6"/>
    </row>
    <row r="209" spans="1:26" ht="14.25" customHeight="1">
      <c r="A209" s="16"/>
      <c r="B209" s="16"/>
      <c r="C209" s="16"/>
      <c r="D209" s="16"/>
      <c r="E209" s="16"/>
      <c r="F209" s="16"/>
      <c r="G209" s="16"/>
      <c r="H209" s="16"/>
      <c r="I209" s="16"/>
      <c r="J209" s="16"/>
      <c r="K209" s="16"/>
      <c r="L209" s="6"/>
      <c r="M209" s="6"/>
      <c r="N209" s="6"/>
      <c r="O209" s="6"/>
      <c r="P209" s="6"/>
      <c r="Q209" s="6"/>
      <c r="R209" s="6"/>
      <c r="S209" s="6"/>
      <c r="T209" s="6"/>
      <c r="U209" s="6"/>
      <c r="V209" s="6"/>
      <c r="W209" s="6"/>
      <c r="X209" s="6"/>
      <c r="Y209" s="6"/>
      <c r="Z209" s="6"/>
    </row>
    <row r="210" spans="1:26" ht="14.25" customHeight="1">
      <c r="A210" s="16"/>
      <c r="B210" s="16"/>
      <c r="C210" s="16"/>
      <c r="D210" s="16"/>
      <c r="E210" s="16"/>
      <c r="F210" s="16"/>
      <c r="G210" s="16"/>
      <c r="H210" s="16"/>
      <c r="I210" s="16"/>
      <c r="J210" s="16"/>
      <c r="K210" s="16"/>
      <c r="L210" s="6"/>
      <c r="M210" s="6"/>
      <c r="N210" s="6"/>
      <c r="O210" s="6"/>
      <c r="P210" s="6"/>
      <c r="Q210" s="6"/>
      <c r="R210" s="6"/>
      <c r="S210" s="6"/>
      <c r="T210" s="6"/>
      <c r="U210" s="6"/>
      <c r="V210" s="6"/>
      <c r="W210" s="6"/>
      <c r="X210" s="6"/>
      <c r="Y210" s="6"/>
      <c r="Z210" s="6"/>
    </row>
    <row r="211" spans="1:26" ht="14.25" customHeight="1">
      <c r="A211" s="16"/>
      <c r="B211" s="16"/>
      <c r="C211" s="16"/>
      <c r="D211" s="16"/>
      <c r="E211" s="16"/>
      <c r="F211" s="16"/>
      <c r="G211" s="16"/>
      <c r="H211" s="16"/>
      <c r="I211" s="16"/>
      <c r="J211" s="16"/>
      <c r="K211" s="16"/>
      <c r="L211" s="6"/>
      <c r="M211" s="6"/>
      <c r="N211" s="6"/>
      <c r="O211" s="6"/>
      <c r="P211" s="6"/>
      <c r="Q211" s="6"/>
      <c r="R211" s="6"/>
      <c r="S211" s="6"/>
      <c r="T211" s="6"/>
      <c r="U211" s="6"/>
      <c r="V211" s="6"/>
      <c r="W211" s="6"/>
      <c r="X211" s="6"/>
      <c r="Y211" s="6"/>
      <c r="Z211" s="6"/>
    </row>
    <row r="212" spans="1:26" ht="14.25" customHeight="1">
      <c r="A212" s="16"/>
      <c r="B212" s="16"/>
      <c r="C212" s="16"/>
      <c r="D212" s="16"/>
      <c r="E212" s="16"/>
      <c r="F212" s="16"/>
      <c r="G212" s="16"/>
      <c r="H212" s="16"/>
      <c r="I212" s="16"/>
      <c r="J212" s="16"/>
      <c r="K212" s="16"/>
      <c r="L212" s="6"/>
      <c r="M212" s="6"/>
      <c r="N212" s="6"/>
      <c r="O212" s="6"/>
      <c r="P212" s="6"/>
      <c r="Q212" s="6"/>
      <c r="R212" s="6"/>
      <c r="S212" s="6"/>
      <c r="T212" s="6"/>
      <c r="U212" s="6"/>
      <c r="V212" s="6"/>
      <c r="W212" s="6"/>
      <c r="X212" s="6"/>
      <c r="Y212" s="6"/>
      <c r="Z212" s="6"/>
    </row>
    <row r="213" spans="1:26" ht="14.25" customHeight="1">
      <c r="A213" s="16"/>
      <c r="B213" s="16"/>
      <c r="C213" s="16"/>
      <c r="D213" s="16"/>
      <c r="E213" s="16"/>
      <c r="F213" s="16"/>
      <c r="G213" s="16"/>
      <c r="H213" s="16"/>
      <c r="I213" s="16"/>
      <c r="J213" s="16"/>
      <c r="K213" s="16"/>
      <c r="L213" s="6"/>
      <c r="M213" s="6"/>
      <c r="N213" s="6"/>
      <c r="O213" s="6"/>
      <c r="P213" s="6"/>
      <c r="Q213" s="6"/>
      <c r="R213" s="6"/>
      <c r="S213" s="6"/>
      <c r="T213" s="6"/>
      <c r="U213" s="6"/>
      <c r="V213" s="6"/>
      <c r="W213" s="6"/>
      <c r="X213" s="6"/>
      <c r="Y213" s="6"/>
      <c r="Z213" s="6"/>
    </row>
    <row r="214" spans="1:26" ht="14.25" customHeight="1">
      <c r="A214" s="16"/>
      <c r="B214" s="16"/>
      <c r="C214" s="16"/>
      <c r="D214" s="16"/>
      <c r="E214" s="16"/>
      <c r="F214" s="16"/>
      <c r="G214" s="16"/>
      <c r="H214" s="16"/>
      <c r="I214" s="16"/>
      <c r="J214" s="16"/>
      <c r="K214" s="16"/>
      <c r="L214" s="6"/>
      <c r="M214" s="6"/>
      <c r="N214" s="6"/>
      <c r="O214" s="6"/>
      <c r="P214" s="6"/>
      <c r="Q214" s="6"/>
      <c r="R214" s="6"/>
      <c r="S214" s="6"/>
      <c r="T214" s="6"/>
      <c r="U214" s="6"/>
      <c r="V214" s="6"/>
      <c r="W214" s="6"/>
      <c r="X214" s="6"/>
      <c r="Y214" s="6"/>
      <c r="Z214" s="6"/>
    </row>
    <row r="215" spans="1:26" ht="14.25" customHeight="1">
      <c r="A215" s="16"/>
      <c r="B215" s="16"/>
      <c r="C215" s="16"/>
      <c r="D215" s="16"/>
      <c r="E215" s="16"/>
      <c r="F215" s="16"/>
      <c r="G215" s="16"/>
      <c r="H215" s="16"/>
      <c r="I215" s="16"/>
      <c r="J215" s="16"/>
      <c r="K215" s="16"/>
      <c r="L215" s="6"/>
      <c r="M215" s="6"/>
      <c r="N215" s="6"/>
      <c r="O215" s="6"/>
      <c r="P215" s="6"/>
      <c r="Q215" s="6"/>
      <c r="R215" s="6"/>
      <c r="S215" s="6"/>
      <c r="T215" s="6"/>
      <c r="U215" s="6"/>
      <c r="V215" s="6"/>
      <c r="W215" s="6"/>
      <c r="X215" s="6"/>
      <c r="Y215" s="6"/>
      <c r="Z215" s="6"/>
    </row>
    <row r="216" spans="1:26" ht="14.25" customHeight="1">
      <c r="A216" s="16"/>
      <c r="B216" s="16"/>
      <c r="C216" s="16"/>
      <c r="D216" s="16"/>
      <c r="E216" s="16"/>
      <c r="F216" s="16"/>
      <c r="G216" s="16"/>
      <c r="H216" s="16"/>
      <c r="I216" s="16"/>
      <c r="J216" s="16"/>
      <c r="K216" s="16"/>
      <c r="L216" s="6"/>
      <c r="M216" s="6"/>
      <c r="N216" s="6"/>
      <c r="O216" s="6"/>
      <c r="P216" s="6"/>
      <c r="Q216" s="6"/>
      <c r="R216" s="6"/>
      <c r="S216" s="6"/>
      <c r="T216" s="6"/>
      <c r="U216" s="6"/>
      <c r="V216" s="6"/>
      <c r="W216" s="6"/>
      <c r="X216" s="6"/>
      <c r="Y216" s="6"/>
      <c r="Z216" s="6"/>
    </row>
    <row r="217" spans="1:26" ht="14.25" customHeight="1">
      <c r="A217" s="16"/>
      <c r="B217" s="16"/>
      <c r="C217" s="16"/>
      <c r="D217" s="16"/>
      <c r="E217" s="16"/>
      <c r="F217" s="16"/>
      <c r="G217" s="16"/>
      <c r="H217" s="16"/>
      <c r="I217" s="16"/>
      <c r="J217" s="16"/>
      <c r="K217" s="16"/>
      <c r="L217" s="6"/>
      <c r="M217" s="6"/>
      <c r="N217" s="6"/>
      <c r="O217" s="6"/>
      <c r="P217" s="6"/>
      <c r="Q217" s="6"/>
      <c r="R217" s="6"/>
      <c r="S217" s="6"/>
      <c r="T217" s="6"/>
      <c r="U217" s="6"/>
      <c r="V217" s="6"/>
      <c r="W217" s="6"/>
      <c r="X217" s="6"/>
      <c r="Y217" s="6"/>
      <c r="Z217" s="6"/>
    </row>
    <row r="218" spans="1:26" ht="14.25" customHeight="1">
      <c r="A218" s="16"/>
      <c r="B218" s="16"/>
      <c r="C218" s="16"/>
      <c r="D218" s="16"/>
      <c r="E218" s="16"/>
      <c r="F218" s="16"/>
      <c r="G218" s="16"/>
      <c r="H218" s="16"/>
      <c r="I218" s="16"/>
      <c r="J218" s="16"/>
      <c r="K218" s="16"/>
      <c r="L218" s="6"/>
      <c r="M218" s="6"/>
      <c r="N218" s="6"/>
      <c r="O218" s="6"/>
      <c r="P218" s="6"/>
      <c r="Q218" s="6"/>
      <c r="R218" s="6"/>
      <c r="S218" s="6"/>
      <c r="T218" s="6"/>
      <c r="U218" s="6"/>
      <c r="V218" s="6"/>
      <c r="W218" s="6"/>
      <c r="X218" s="6"/>
      <c r="Y218" s="6"/>
      <c r="Z218" s="6"/>
    </row>
    <row r="219" spans="1:26" ht="14.25" customHeight="1">
      <c r="A219" s="16"/>
      <c r="B219" s="16"/>
      <c r="C219" s="16"/>
      <c r="D219" s="16"/>
      <c r="E219" s="16"/>
      <c r="F219" s="16"/>
      <c r="G219" s="16"/>
      <c r="H219" s="16"/>
      <c r="I219" s="16"/>
      <c r="J219" s="16"/>
      <c r="K219" s="16"/>
      <c r="L219" s="6"/>
      <c r="M219" s="6"/>
      <c r="N219" s="6"/>
      <c r="O219" s="6"/>
      <c r="P219" s="6"/>
      <c r="Q219" s="6"/>
      <c r="R219" s="6"/>
      <c r="S219" s="6"/>
      <c r="T219" s="6"/>
      <c r="U219" s="6"/>
      <c r="V219" s="6"/>
      <c r="W219" s="6"/>
      <c r="X219" s="6"/>
      <c r="Y219" s="6"/>
      <c r="Z219" s="6"/>
    </row>
    <row r="220" spans="1:26" ht="14.25" customHeight="1">
      <c r="A220" s="16"/>
      <c r="B220" s="16"/>
      <c r="C220" s="16"/>
      <c r="D220" s="16"/>
      <c r="E220" s="16"/>
      <c r="F220" s="16"/>
      <c r="G220" s="16"/>
      <c r="H220" s="16"/>
      <c r="I220" s="16"/>
      <c r="J220" s="16"/>
      <c r="K220" s="16"/>
      <c r="L220" s="6"/>
      <c r="M220" s="6"/>
      <c r="N220" s="6"/>
      <c r="O220" s="6"/>
      <c r="P220" s="6"/>
      <c r="Q220" s="6"/>
      <c r="R220" s="6"/>
      <c r="S220" s="6"/>
      <c r="T220" s="6"/>
      <c r="U220" s="6"/>
      <c r="V220" s="6"/>
      <c r="W220" s="6"/>
      <c r="X220" s="6"/>
      <c r="Y220" s="6"/>
      <c r="Z220" s="6"/>
    </row>
    <row r="221" spans="1:26" ht="14.25" customHeight="1">
      <c r="A221" s="16"/>
      <c r="B221" s="16"/>
      <c r="C221" s="16"/>
      <c r="D221" s="16"/>
      <c r="E221" s="16"/>
      <c r="F221" s="16"/>
      <c r="G221" s="16"/>
      <c r="H221" s="16"/>
      <c r="I221" s="16"/>
      <c r="J221" s="16"/>
      <c r="K221" s="16"/>
      <c r="L221" s="6"/>
      <c r="M221" s="6"/>
      <c r="N221" s="6"/>
      <c r="O221" s="6"/>
      <c r="P221" s="6"/>
      <c r="Q221" s="6"/>
      <c r="R221" s="6"/>
      <c r="S221" s="6"/>
      <c r="T221" s="6"/>
      <c r="U221" s="6"/>
      <c r="V221" s="6"/>
      <c r="W221" s="6"/>
      <c r="X221" s="6"/>
      <c r="Y221" s="6"/>
      <c r="Z221" s="6"/>
    </row>
    <row r="222" spans="1:26" ht="14.25" customHeight="1">
      <c r="A222" s="16"/>
      <c r="B222" s="16"/>
      <c r="C222" s="16"/>
      <c r="D222" s="16"/>
      <c r="E222" s="16"/>
      <c r="F222" s="16"/>
      <c r="G222" s="16"/>
      <c r="H222" s="16"/>
      <c r="I222" s="16"/>
      <c r="J222" s="16"/>
      <c r="K222" s="16"/>
      <c r="L222" s="6"/>
      <c r="M222" s="6"/>
      <c r="N222" s="6"/>
      <c r="O222" s="6"/>
      <c r="P222" s="6"/>
      <c r="Q222" s="6"/>
      <c r="R222" s="6"/>
      <c r="S222" s="6"/>
      <c r="T222" s="6"/>
      <c r="U222" s="6"/>
      <c r="V222" s="6"/>
      <c r="W222" s="6"/>
      <c r="X222" s="6"/>
      <c r="Y222" s="6"/>
      <c r="Z222" s="6"/>
    </row>
    <row r="223" spans="1:26" ht="14.25" customHeight="1">
      <c r="A223" s="16"/>
      <c r="B223" s="16"/>
      <c r="C223" s="16"/>
      <c r="D223" s="16"/>
      <c r="E223" s="16"/>
      <c r="F223" s="16"/>
      <c r="G223" s="16"/>
      <c r="H223" s="16"/>
      <c r="I223" s="16"/>
      <c r="J223" s="16"/>
      <c r="K223" s="16"/>
      <c r="L223" s="6"/>
      <c r="M223" s="6"/>
      <c r="N223" s="6"/>
      <c r="O223" s="6"/>
      <c r="P223" s="6"/>
      <c r="Q223" s="6"/>
      <c r="R223" s="6"/>
      <c r="S223" s="6"/>
      <c r="T223" s="6"/>
      <c r="U223" s="6"/>
      <c r="V223" s="6"/>
      <c r="W223" s="6"/>
      <c r="X223" s="6"/>
      <c r="Y223" s="6"/>
      <c r="Z223" s="6"/>
    </row>
    <row r="224" spans="1:26" ht="14.25" customHeight="1">
      <c r="A224" s="16"/>
      <c r="B224" s="16"/>
      <c r="C224" s="16"/>
      <c r="D224" s="16"/>
      <c r="E224" s="16"/>
      <c r="F224" s="16"/>
      <c r="G224" s="16"/>
      <c r="H224" s="16"/>
      <c r="I224" s="16"/>
      <c r="J224" s="16"/>
      <c r="K224" s="16"/>
      <c r="L224" s="6"/>
      <c r="M224" s="6"/>
      <c r="N224" s="6"/>
      <c r="O224" s="6"/>
      <c r="P224" s="6"/>
      <c r="Q224" s="6"/>
      <c r="R224" s="6"/>
      <c r="S224" s="6"/>
      <c r="T224" s="6"/>
      <c r="U224" s="6"/>
      <c r="V224" s="6"/>
      <c r="W224" s="6"/>
      <c r="X224" s="6"/>
      <c r="Y224" s="6"/>
      <c r="Z224" s="6"/>
    </row>
    <row r="225" spans="1:26" ht="14.25" customHeight="1">
      <c r="A225" s="16"/>
      <c r="B225" s="16"/>
      <c r="C225" s="16"/>
      <c r="D225" s="16"/>
      <c r="E225" s="16"/>
      <c r="F225" s="16"/>
      <c r="G225" s="16"/>
      <c r="H225" s="16"/>
      <c r="I225" s="16"/>
      <c r="J225" s="16"/>
      <c r="K225" s="16"/>
      <c r="L225" s="6"/>
      <c r="M225" s="6"/>
      <c r="N225" s="6"/>
      <c r="O225" s="6"/>
      <c r="P225" s="6"/>
      <c r="Q225" s="6"/>
      <c r="R225" s="6"/>
      <c r="S225" s="6"/>
      <c r="T225" s="6"/>
      <c r="U225" s="6"/>
      <c r="V225" s="6"/>
      <c r="W225" s="6"/>
      <c r="X225" s="6"/>
      <c r="Y225" s="6"/>
      <c r="Z225" s="6"/>
    </row>
    <row r="226" spans="1:26" ht="14.25" customHeight="1">
      <c r="A226" s="16"/>
      <c r="B226" s="16"/>
      <c r="C226" s="16"/>
      <c r="D226" s="16"/>
      <c r="E226" s="16"/>
      <c r="F226" s="16"/>
      <c r="G226" s="16"/>
      <c r="H226" s="16"/>
      <c r="I226" s="16"/>
      <c r="J226" s="16"/>
      <c r="K226" s="16"/>
      <c r="L226" s="6"/>
      <c r="M226" s="6"/>
      <c r="N226" s="6"/>
      <c r="O226" s="6"/>
      <c r="P226" s="6"/>
      <c r="Q226" s="6"/>
      <c r="R226" s="6"/>
      <c r="S226" s="6"/>
      <c r="T226" s="6"/>
      <c r="U226" s="6"/>
      <c r="V226" s="6"/>
      <c r="W226" s="6"/>
      <c r="X226" s="6"/>
      <c r="Y226" s="6"/>
      <c r="Z226" s="6"/>
    </row>
    <row r="227" spans="1:26" ht="14.25" customHeight="1">
      <c r="A227" s="16"/>
      <c r="B227" s="16"/>
      <c r="C227" s="16"/>
      <c r="D227" s="16"/>
      <c r="E227" s="16"/>
      <c r="F227" s="16"/>
      <c r="G227" s="16"/>
      <c r="H227" s="16"/>
      <c r="I227" s="16"/>
      <c r="J227" s="16"/>
      <c r="K227" s="16"/>
      <c r="L227" s="6"/>
      <c r="M227" s="6"/>
      <c r="N227" s="6"/>
      <c r="O227" s="6"/>
      <c r="P227" s="6"/>
      <c r="Q227" s="6"/>
      <c r="R227" s="6"/>
      <c r="S227" s="6"/>
      <c r="T227" s="6"/>
      <c r="U227" s="6"/>
      <c r="V227" s="6"/>
      <c r="W227" s="6"/>
      <c r="X227" s="6"/>
      <c r="Y227" s="6"/>
      <c r="Z227" s="6"/>
    </row>
    <row r="228" spans="1:26" ht="14.25" customHeight="1">
      <c r="A228" s="16"/>
      <c r="B228" s="16"/>
      <c r="C228" s="16"/>
      <c r="D228" s="16"/>
      <c r="E228" s="16"/>
      <c r="F228" s="16"/>
      <c r="G228" s="16"/>
      <c r="H228" s="16"/>
      <c r="I228" s="16"/>
      <c r="J228" s="16"/>
      <c r="K228" s="16"/>
      <c r="L228" s="6"/>
      <c r="M228" s="6"/>
      <c r="N228" s="6"/>
      <c r="O228" s="6"/>
      <c r="P228" s="6"/>
      <c r="Q228" s="6"/>
      <c r="R228" s="6"/>
      <c r="S228" s="6"/>
      <c r="T228" s="6"/>
      <c r="U228" s="6"/>
      <c r="V228" s="6"/>
      <c r="W228" s="6"/>
      <c r="X228" s="6"/>
      <c r="Y228" s="6"/>
      <c r="Z228" s="6"/>
    </row>
    <row r="229" spans="1:26" ht="14.25" customHeight="1">
      <c r="A229" s="16"/>
      <c r="B229" s="16"/>
      <c r="C229" s="16"/>
      <c r="D229" s="16"/>
      <c r="E229" s="16"/>
      <c r="F229" s="16"/>
      <c r="G229" s="16"/>
      <c r="H229" s="16"/>
      <c r="I229" s="16"/>
      <c r="J229" s="16"/>
      <c r="K229" s="16"/>
      <c r="L229" s="6"/>
      <c r="M229" s="6"/>
      <c r="N229" s="6"/>
      <c r="O229" s="6"/>
      <c r="P229" s="6"/>
      <c r="Q229" s="6"/>
      <c r="R229" s="6"/>
      <c r="S229" s="6"/>
      <c r="T229" s="6"/>
      <c r="U229" s="6"/>
      <c r="V229" s="6"/>
      <c r="W229" s="6"/>
      <c r="X229" s="6"/>
      <c r="Y229" s="6"/>
      <c r="Z229" s="6"/>
    </row>
    <row r="230" spans="1:26" ht="14.25" customHeight="1">
      <c r="A230" s="16"/>
      <c r="B230" s="16"/>
      <c r="C230" s="16"/>
      <c r="D230" s="16"/>
      <c r="E230" s="16"/>
      <c r="F230" s="16"/>
      <c r="G230" s="16"/>
      <c r="H230" s="16"/>
      <c r="I230" s="16"/>
      <c r="J230" s="16"/>
      <c r="K230" s="16"/>
      <c r="L230" s="6"/>
      <c r="M230" s="6"/>
      <c r="N230" s="6"/>
      <c r="O230" s="6"/>
      <c r="P230" s="6"/>
      <c r="Q230" s="6"/>
      <c r="R230" s="6"/>
      <c r="S230" s="6"/>
      <c r="T230" s="6"/>
      <c r="U230" s="6"/>
      <c r="V230" s="6"/>
      <c r="W230" s="6"/>
      <c r="X230" s="6"/>
      <c r="Y230" s="6"/>
      <c r="Z230" s="6"/>
    </row>
    <row r="231" spans="1:26" ht="14.25" customHeight="1">
      <c r="A231" s="16"/>
      <c r="B231" s="16"/>
      <c r="C231" s="16"/>
      <c r="D231" s="16"/>
      <c r="E231" s="16"/>
      <c r="F231" s="16"/>
      <c r="G231" s="16"/>
      <c r="H231" s="16"/>
      <c r="I231" s="16"/>
      <c r="J231" s="16"/>
      <c r="K231" s="16"/>
      <c r="L231" s="6"/>
      <c r="M231" s="6"/>
      <c r="N231" s="6"/>
      <c r="O231" s="6"/>
      <c r="P231" s="6"/>
      <c r="Q231" s="6"/>
      <c r="R231" s="6"/>
      <c r="S231" s="6"/>
      <c r="T231" s="6"/>
      <c r="U231" s="6"/>
      <c r="V231" s="6"/>
      <c r="W231" s="6"/>
      <c r="X231" s="6"/>
      <c r="Y231" s="6"/>
      <c r="Z231" s="6"/>
    </row>
    <row r="232" spans="1:26" ht="14.25" customHeight="1">
      <c r="A232" s="16"/>
      <c r="B232" s="16"/>
      <c r="C232" s="16"/>
      <c r="D232" s="16"/>
      <c r="E232" s="16"/>
      <c r="F232" s="16"/>
      <c r="G232" s="16"/>
      <c r="H232" s="16"/>
      <c r="I232" s="16"/>
      <c r="J232" s="16"/>
      <c r="K232" s="16"/>
      <c r="L232" s="6"/>
      <c r="M232" s="6"/>
      <c r="N232" s="6"/>
      <c r="O232" s="6"/>
      <c r="P232" s="6"/>
      <c r="Q232" s="6"/>
      <c r="R232" s="6"/>
      <c r="S232" s="6"/>
      <c r="T232" s="6"/>
      <c r="U232" s="6"/>
      <c r="V232" s="6"/>
      <c r="W232" s="6"/>
      <c r="X232" s="6"/>
      <c r="Y232" s="6"/>
      <c r="Z232" s="6"/>
    </row>
    <row r="233" spans="1:26" ht="14.25" customHeight="1">
      <c r="A233" s="16"/>
      <c r="B233" s="16"/>
      <c r="C233" s="16"/>
      <c r="D233" s="16"/>
      <c r="E233" s="16"/>
      <c r="F233" s="16"/>
      <c r="G233" s="16"/>
      <c r="H233" s="16"/>
      <c r="I233" s="16"/>
      <c r="J233" s="16"/>
      <c r="K233" s="16"/>
      <c r="L233" s="6"/>
      <c r="M233" s="6"/>
      <c r="N233" s="6"/>
      <c r="O233" s="6"/>
      <c r="P233" s="6"/>
      <c r="Q233" s="6"/>
      <c r="R233" s="6"/>
      <c r="S233" s="6"/>
      <c r="T233" s="6"/>
      <c r="U233" s="6"/>
      <c r="V233" s="6"/>
      <c r="W233" s="6"/>
      <c r="X233" s="6"/>
      <c r="Y233" s="6"/>
      <c r="Z233" s="6"/>
    </row>
    <row r="234" spans="1:26" ht="14.25" customHeight="1">
      <c r="A234" s="16"/>
      <c r="B234" s="16"/>
      <c r="C234" s="16"/>
      <c r="D234" s="16"/>
      <c r="E234" s="16"/>
      <c r="F234" s="16"/>
      <c r="G234" s="16"/>
      <c r="H234" s="16"/>
      <c r="I234" s="16"/>
      <c r="J234" s="16"/>
      <c r="K234" s="16"/>
      <c r="L234" s="6"/>
      <c r="M234" s="6"/>
      <c r="N234" s="6"/>
      <c r="O234" s="6"/>
      <c r="P234" s="6"/>
      <c r="Q234" s="6"/>
      <c r="R234" s="6"/>
      <c r="S234" s="6"/>
      <c r="T234" s="6"/>
      <c r="U234" s="6"/>
      <c r="V234" s="6"/>
      <c r="W234" s="6"/>
      <c r="X234" s="6"/>
      <c r="Y234" s="6"/>
      <c r="Z234" s="6"/>
    </row>
    <row r="235" spans="1:26" ht="14.25" customHeight="1">
      <c r="A235" s="16"/>
      <c r="B235" s="16"/>
      <c r="C235" s="16"/>
      <c r="D235" s="16"/>
      <c r="E235" s="16"/>
      <c r="F235" s="16"/>
      <c r="G235" s="16"/>
      <c r="H235" s="16"/>
      <c r="I235" s="16"/>
      <c r="J235" s="16"/>
      <c r="K235" s="16"/>
      <c r="L235" s="6"/>
      <c r="M235" s="6"/>
      <c r="N235" s="6"/>
      <c r="O235" s="6"/>
      <c r="P235" s="6"/>
      <c r="Q235" s="6"/>
      <c r="R235" s="6"/>
      <c r="S235" s="6"/>
      <c r="T235" s="6"/>
      <c r="U235" s="6"/>
      <c r="V235" s="6"/>
      <c r="W235" s="6"/>
      <c r="X235" s="6"/>
      <c r="Y235" s="6"/>
      <c r="Z235" s="6"/>
    </row>
    <row r="236" spans="1:26" ht="14.25" customHeight="1">
      <c r="A236" s="16"/>
      <c r="B236" s="16"/>
      <c r="C236" s="16"/>
      <c r="D236" s="16"/>
      <c r="E236" s="16"/>
      <c r="F236" s="16"/>
      <c r="G236" s="16"/>
      <c r="H236" s="16"/>
      <c r="I236" s="16"/>
      <c r="J236" s="16"/>
      <c r="K236" s="16"/>
      <c r="L236" s="6"/>
      <c r="M236" s="6"/>
      <c r="N236" s="6"/>
      <c r="O236" s="6"/>
      <c r="P236" s="6"/>
      <c r="Q236" s="6"/>
      <c r="R236" s="6"/>
      <c r="S236" s="6"/>
      <c r="T236" s="6"/>
      <c r="U236" s="6"/>
      <c r="V236" s="6"/>
      <c r="W236" s="6"/>
      <c r="X236" s="6"/>
      <c r="Y236" s="6"/>
      <c r="Z236" s="6"/>
    </row>
    <row r="237" spans="1:26" ht="14.25" customHeight="1">
      <c r="A237" s="16"/>
      <c r="B237" s="16"/>
      <c r="C237" s="16"/>
      <c r="D237" s="16"/>
      <c r="E237" s="16"/>
      <c r="F237" s="16"/>
      <c r="G237" s="16"/>
      <c r="H237" s="16"/>
      <c r="I237" s="16"/>
      <c r="J237" s="16"/>
      <c r="K237" s="16"/>
      <c r="L237" s="6"/>
      <c r="M237" s="6"/>
      <c r="N237" s="6"/>
      <c r="O237" s="6"/>
      <c r="P237" s="6"/>
      <c r="Q237" s="6"/>
      <c r="R237" s="6"/>
      <c r="S237" s="6"/>
      <c r="T237" s="6"/>
      <c r="U237" s="6"/>
      <c r="V237" s="6"/>
      <c r="W237" s="6"/>
      <c r="X237" s="6"/>
      <c r="Y237" s="6"/>
      <c r="Z237" s="6"/>
    </row>
    <row r="238" spans="1:26" ht="14.25" customHeight="1">
      <c r="A238" s="16"/>
      <c r="B238" s="16"/>
      <c r="C238" s="16"/>
      <c r="D238" s="16"/>
      <c r="E238" s="16"/>
      <c r="F238" s="16"/>
      <c r="G238" s="16"/>
      <c r="H238" s="16"/>
      <c r="I238" s="16"/>
      <c r="J238" s="16"/>
      <c r="K238" s="16"/>
      <c r="L238" s="6"/>
      <c r="M238" s="6"/>
      <c r="N238" s="6"/>
      <c r="O238" s="6"/>
      <c r="P238" s="6"/>
      <c r="Q238" s="6"/>
      <c r="R238" s="6"/>
      <c r="S238" s="6"/>
      <c r="T238" s="6"/>
      <c r="U238" s="6"/>
      <c r="V238" s="6"/>
      <c r="W238" s="6"/>
      <c r="X238" s="6"/>
      <c r="Y238" s="6"/>
      <c r="Z238" s="6"/>
    </row>
    <row r="239" spans="1:26" ht="14.25" customHeight="1">
      <c r="A239" s="16"/>
      <c r="B239" s="16"/>
      <c r="C239" s="16"/>
      <c r="D239" s="16"/>
      <c r="E239" s="16"/>
      <c r="F239" s="16"/>
      <c r="G239" s="16"/>
      <c r="H239" s="16"/>
      <c r="I239" s="16"/>
      <c r="J239" s="16"/>
      <c r="K239" s="16"/>
      <c r="L239" s="6"/>
      <c r="M239" s="6"/>
      <c r="N239" s="6"/>
      <c r="O239" s="6"/>
      <c r="P239" s="6"/>
      <c r="Q239" s="6"/>
      <c r="R239" s="6"/>
      <c r="S239" s="6"/>
      <c r="T239" s="6"/>
      <c r="U239" s="6"/>
      <c r="V239" s="6"/>
      <c r="W239" s="6"/>
      <c r="X239" s="6"/>
      <c r="Y239" s="6"/>
      <c r="Z239" s="6"/>
    </row>
    <row r="240" spans="1:26" ht="14.25" customHeight="1">
      <c r="A240" s="16"/>
      <c r="B240" s="16"/>
      <c r="C240" s="16"/>
      <c r="D240" s="16"/>
      <c r="E240" s="16"/>
      <c r="F240" s="16"/>
      <c r="G240" s="16"/>
      <c r="H240" s="16"/>
      <c r="I240" s="16"/>
      <c r="J240" s="16"/>
      <c r="K240" s="16"/>
      <c r="L240" s="6"/>
      <c r="M240" s="6"/>
      <c r="N240" s="6"/>
      <c r="O240" s="6"/>
      <c r="P240" s="6"/>
      <c r="Q240" s="6"/>
      <c r="R240" s="6"/>
      <c r="S240" s="6"/>
      <c r="T240" s="6"/>
      <c r="U240" s="6"/>
      <c r="V240" s="6"/>
      <c r="W240" s="6"/>
      <c r="X240" s="6"/>
      <c r="Y240" s="6"/>
      <c r="Z240" s="6"/>
    </row>
    <row r="241" spans="1:26" ht="14.25" customHeight="1">
      <c r="A241" s="16"/>
      <c r="B241" s="16"/>
      <c r="C241" s="16"/>
      <c r="D241" s="16"/>
      <c r="E241" s="16"/>
      <c r="F241" s="16"/>
      <c r="G241" s="16"/>
      <c r="H241" s="16"/>
      <c r="I241" s="16"/>
      <c r="J241" s="16"/>
      <c r="K241" s="16"/>
      <c r="L241" s="6"/>
      <c r="M241" s="6"/>
      <c r="N241" s="6"/>
      <c r="O241" s="6"/>
      <c r="P241" s="6"/>
      <c r="Q241" s="6"/>
      <c r="R241" s="6"/>
      <c r="S241" s="6"/>
      <c r="T241" s="6"/>
      <c r="U241" s="6"/>
      <c r="V241" s="6"/>
      <c r="W241" s="6"/>
      <c r="X241" s="6"/>
      <c r="Y241" s="6"/>
      <c r="Z241" s="6"/>
    </row>
    <row r="242" spans="1:26" ht="14.25" customHeight="1">
      <c r="A242" s="16"/>
      <c r="B242" s="16"/>
      <c r="C242" s="16"/>
      <c r="D242" s="16"/>
      <c r="E242" s="16"/>
      <c r="F242" s="16"/>
      <c r="G242" s="16"/>
      <c r="H242" s="16"/>
      <c r="I242" s="16"/>
      <c r="J242" s="16"/>
      <c r="K242" s="16"/>
      <c r="L242" s="6"/>
      <c r="M242" s="6"/>
      <c r="N242" s="6"/>
      <c r="O242" s="6"/>
      <c r="P242" s="6"/>
      <c r="Q242" s="6"/>
      <c r="R242" s="6"/>
      <c r="S242" s="6"/>
      <c r="T242" s="6"/>
      <c r="U242" s="6"/>
      <c r="V242" s="6"/>
      <c r="W242" s="6"/>
      <c r="X242" s="6"/>
      <c r="Y242" s="6"/>
      <c r="Z242" s="6"/>
    </row>
    <row r="243" spans="1:26" ht="14.25" customHeight="1">
      <c r="A243" s="16"/>
      <c r="B243" s="16"/>
      <c r="C243" s="16"/>
      <c r="D243" s="16"/>
      <c r="E243" s="16"/>
      <c r="F243" s="16"/>
      <c r="G243" s="16"/>
      <c r="H243" s="16"/>
      <c r="I243" s="16"/>
      <c r="J243" s="16"/>
      <c r="K243" s="16"/>
      <c r="L243" s="6"/>
      <c r="M243" s="6"/>
      <c r="N243" s="6"/>
      <c r="O243" s="6"/>
      <c r="P243" s="6"/>
      <c r="Q243" s="6"/>
      <c r="R243" s="6"/>
      <c r="S243" s="6"/>
      <c r="T243" s="6"/>
      <c r="U243" s="6"/>
      <c r="V243" s="6"/>
      <c r="W243" s="6"/>
      <c r="X243" s="6"/>
      <c r="Y243" s="6"/>
      <c r="Z243" s="6"/>
    </row>
    <row r="244" spans="1:26" ht="14.25" customHeight="1">
      <c r="A244" s="16"/>
      <c r="B244" s="16"/>
      <c r="C244" s="16"/>
      <c r="D244" s="16"/>
      <c r="E244" s="16"/>
      <c r="F244" s="16"/>
      <c r="G244" s="16"/>
      <c r="H244" s="16"/>
      <c r="I244" s="16"/>
      <c r="J244" s="16"/>
      <c r="K244" s="16"/>
      <c r="L244" s="6"/>
      <c r="M244" s="6"/>
      <c r="N244" s="6"/>
      <c r="O244" s="6"/>
      <c r="P244" s="6"/>
      <c r="Q244" s="6"/>
      <c r="R244" s="6"/>
      <c r="S244" s="6"/>
      <c r="T244" s="6"/>
      <c r="U244" s="6"/>
      <c r="V244" s="6"/>
      <c r="W244" s="6"/>
      <c r="X244" s="6"/>
      <c r="Y244" s="6"/>
      <c r="Z244" s="6"/>
    </row>
    <row r="245" spans="1:26" ht="14.25" customHeight="1">
      <c r="A245" s="16"/>
      <c r="B245" s="16"/>
      <c r="C245" s="16"/>
      <c r="D245" s="16"/>
      <c r="E245" s="16"/>
      <c r="F245" s="16"/>
      <c r="G245" s="16"/>
      <c r="H245" s="16"/>
      <c r="I245" s="16"/>
      <c r="J245" s="16"/>
      <c r="K245" s="16"/>
      <c r="L245" s="6"/>
      <c r="M245" s="6"/>
      <c r="N245" s="6"/>
      <c r="O245" s="6"/>
      <c r="P245" s="6"/>
      <c r="Q245" s="6"/>
      <c r="R245" s="6"/>
      <c r="S245" s="6"/>
      <c r="T245" s="6"/>
      <c r="U245" s="6"/>
      <c r="V245" s="6"/>
      <c r="W245" s="6"/>
      <c r="X245" s="6"/>
      <c r="Y245" s="6"/>
      <c r="Z245" s="6"/>
    </row>
    <row r="246" spans="1:26" ht="14.25" customHeight="1">
      <c r="A246" s="16"/>
      <c r="B246" s="16"/>
      <c r="C246" s="16"/>
      <c r="D246" s="16"/>
      <c r="E246" s="16"/>
      <c r="F246" s="16"/>
      <c r="G246" s="16"/>
      <c r="H246" s="16"/>
      <c r="I246" s="16"/>
      <c r="J246" s="16"/>
      <c r="K246" s="16"/>
      <c r="L246" s="6"/>
      <c r="M246" s="6"/>
      <c r="N246" s="6"/>
      <c r="O246" s="6"/>
      <c r="P246" s="6"/>
      <c r="Q246" s="6"/>
      <c r="R246" s="6"/>
      <c r="S246" s="6"/>
      <c r="T246" s="6"/>
      <c r="U246" s="6"/>
      <c r="V246" s="6"/>
      <c r="W246" s="6"/>
      <c r="X246" s="6"/>
      <c r="Y246" s="6"/>
      <c r="Z246" s="6"/>
    </row>
    <row r="247" spans="1:26" ht="14.25" customHeight="1">
      <c r="A247" s="16"/>
      <c r="B247" s="16"/>
      <c r="C247" s="16"/>
      <c r="D247" s="16"/>
      <c r="E247" s="16"/>
      <c r="F247" s="16"/>
      <c r="G247" s="16"/>
      <c r="H247" s="16"/>
      <c r="I247" s="16"/>
      <c r="J247" s="16"/>
      <c r="K247" s="16"/>
      <c r="L247" s="6"/>
      <c r="M247" s="6"/>
      <c r="N247" s="6"/>
      <c r="O247" s="6"/>
      <c r="P247" s="6"/>
      <c r="Q247" s="6"/>
      <c r="R247" s="6"/>
      <c r="S247" s="6"/>
      <c r="T247" s="6"/>
      <c r="U247" s="6"/>
      <c r="V247" s="6"/>
      <c r="W247" s="6"/>
      <c r="X247" s="6"/>
      <c r="Y247" s="6"/>
      <c r="Z247" s="6"/>
    </row>
    <row r="248" spans="1:26" ht="14.25" customHeight="1">
      <c r="A248" s="16"/>
      <c r="B248" s="16"/>
      <c r="C248" s="16"/>
      <c r="D248" s="16"/>
      <c r="E248" s="16"/>
      <c r="F248" s="16"/>
      <c r="G248" s="16"/>
      <c r="H248" s="16"/>
      <c r="I248" s="16"/>
      <c r="J248" s="16"/>
      <c r="K248" s="16"/>
      <c r="L248" s="6"/>
      <c r="M248" s="6"/>
      <c r="N248" s="6"/>
      <c r="O248" s="6"/>
      <c r="P248" s="6"/>
      <c r="Q248" s="6"/>
      <c r="R248" s="6"/>
      <c r="S248" s="6"/>
      <c r="T248" s="6"/>
      <c r="U248" s="6"/>
      <c r="V248" s="6"/>
      <c r="W248" s="6"/>
      <c r="X248" s="6"/>
      <c r="Y248" s="6"/>
      <c r="Z248" s="6"/>
    </row>
    <row r="249" spans="1:26" ht="14.25" customHeight="1">
      <c r="A249" s="16"/>
      <c r="B249" s="16"/>
      <c r="C249" s="16"/>
      <c r="D249" s="16"/>
      <c r="E249" s="16"/>
      <c r="F249" s="16"/>
      <c r="G249" s="16"/>
      <c r="H249" s="16"/>
      <c r="I249" s="16"/>
      <c r="J249" s="16"/>
      <c r="K249" s="16"/>
      <c r="L249" s="6"/>
      <c r="M249" s="6"/>
      <c r="N249" s="6"/>
      <c r="O249" s="6"/>
      <c r="P249" s="6"/>
      <c r="Q249" s="6"/>
      <c r="R249" s="6"/>
      <c r="S249" s="6"/>
      <c r="T249" s="6"/>
      <c r="U249" s="6"/>
      <c r="V249" s="6"/>
      <c r="W249" s="6"/>
      <c r="X249" s="6"/>
      <c r="Y249" s="6"/>
      <c r="Z249" s="6"/>
    </row>
    <row r="250" spans="1:26" ht="14.25" customHeight="1">
      <c r="A250" s="16"/>
      <c r="B250" s="16"/>
      <c r="C250" s="16"/>
      <c r="D250" s="16"/>
      <c r="E250" s="16"/>
      <c r="F250" s="16"/>
      <c r="G250" s="16"/>
      <c r="H250" s="16"/>
      <c r="I250" s="16"/>
      <c r="J250" s="16"/>
      <c r="K250" s="16"/>
      <c r="L250" s="6"/>
      <c r="M250" s="6"/>
      <c r="N250" s="6"/>
      <c r="O250" s="6"/>
      <c r="P250" s="6"/>
      <c r="Q250" s="6"/>
      <c r="R250" s="6"/>
      <c r="S250" s="6"/>
      <c r="T250" s="6"/>
      <c r="U250" s="6"/>
      <c r="V250" s="6"/>
      <c r="W250" s="6"/>
      <c r="X250" s="6"/>
      <c r="Y250" s="6"/>
      <c r="Z250" s="6"/>
    </row>
    <row r="251" spans="1:26" ht="14.25" customHeight="1">
      <c r="A251" s="16"/>
      <c r="B251" s="16"/>
      <c r="C251" s="16"/>
      <c r="D251" s="16"/>
      <c r="E251" s="16"/>
      <c r="F251" s="16"/>
      <c r="G251" s="16"/>
      <c r="H251" s="16"/>
      <c r="I251" s="16"/>
      <c r="J251" s="16"/>
      <c r="K251" s="16"/>
      <c r="L251" s="6"/>
      <c r="M251" s="6"/>
      <c r="N251" s="6"/>
      <c r="O251" s="6"/>
      <c r="P251" s="6"/>
      <c r="Q251" s="6"/>
      <c r="R251" s="6"/>
      <c r="S251" s="6"/>
      <c r="T251" s="6"/>
      <c r="U251" s="6"/>
      <c r="V251" s="6"/>
      <c r="W251" s="6"/>
      <c r="X251" s="6"/>
      <c r="Y251" s="6"/>
      <c r="Z251" s="6"/>
    </row>
    <row r="252" spans="1:26" ht="14.25" customHeight="1">
      <c r="A252" s="16"/>
      <c r="B252" s="16"/>
      <c r="C252" s="16"/>
      <c r="D252" s="16"/>
      <c r="E252" s="16"/>
      <c r="F252" s="16"/>
      <c r="G252" s="16"/>
      <c r="H252" s="16"/>
      <c r="I252" s="16"/>
      <c r="J252" s="16"/>
      <c r="K252" s="16"/>
      <c r="L252" s="6"/>
      <c r="M252" s="6"/>
      <c r="N252" s="6"/>
      <c r="O252" s="6"/>
      <c r="P252" s="6"/>
      <c r="Q252" s="6"/>
      <c r="R252" s="6"/>
      <c r="S252" s="6"/>
      <c r="T252" s="6"/>
      <c r="U252" s="6"/>
      <c r="V252" s="6"/>
      <c r="W252" s="6"/>
      <c r="X252" s="6"/>
      <c r="Y252" s="6"/>
      <c r="Z252" s="6"/>
    </row>
    <row r="253" spans="1:26" ht="14.25" customHeight="1">
      <c r="A253" s="16"/>
      <c r="B253" s="16"/>
      <c r="C253" s="16"/>
      <c r="D253" s="16"/>
      <c r="E253" s="16"/>
      <c r="F253" s="16"/>
      <c r="G253" s="16"/>
      <c r="H253" s="16"/>
      <c r="I253" s="16"/>
      <c r="J253" s="16"/>
      <c r="K253" s="16"/>
      <c r="L253" s="6"/>
      <c r="M253" s="6"/>
      <c r="N253" s="6"/>
      <c r="O253" s="6"/>
      <c r="P253" s="6"/>
      <c r="Q253" s="6"/>
      <c r="R253" s="6"/>
      <c r="S253" s="6"/>
      <c r="T253" s="6"/>
      <c r="U253" s="6"/>
      <c r="V253" s="6"/>
      <c r="W253" s="6"/>
      <c r="X253" s="6"/>
      <c r="Y253" s="6"/>
      <c r="Z253" s="6"/>
    </row>
    <row r="254" spans="1:26" ht="14.25" customHeight="1">
      <c r="A254" s="16"/>
      <c r="B254" s="16"/>
      <c r="C254" s="16"/>
      <c r="D254" s="16"/>
      <c r="E254" s="16"/>
      <c r="F254" s="16"/>
      <c r="G254" s="16"/>
      <c r="H254" s="16"/>
      <c r="I254" s="16"/>
      <c r="J254" s="16"/>
      <c r="K254" s="16"/>
      <c r="L254" s="6"/>
      <c r="M254" s="6"/>
      <c r="N254" s="6"/>
      <c r="O254" s="6"/>
      <c r="P254" s="6"/>
      <c r="Q254" s="6"/>
      <c r="R254" s="6"/>
      <c r="S254" s="6"/>
      <c r="T254" s="6"/>
      <c r="U254" s="6"/>
      <c r="V254" s="6"/>
      <c r="W254" s="6"/>
      <c r="X254" s="6"/>
      <c r="Y254" s="6"/>
      <c r="Z254" s="6"/>
    </row>
    <row r="255" spans="1:26" ht="14.25" customHeight="1">
      <c r="A255" s="16"/>
      <c r="B255" s="16"/>
      <c r="C255" s="16"/>
      <c r="D255" s="16"/>
      <c r="E255" s="16"/>
      <c r="F255" s="16"/>
      <c r="G255" s="16"/>
      <c r="H255" s="16"/>
      <c r="I255" s="16"/>
      <c r="J255" s="16"/>
      <c r="K255" s="16"/>
      <c r="L255" s="6"/>
      <c r="M255" s="6"/>
      <c r="N255" s="6"/>
      <c r="O255" s="6"/>
      <c r="P255" s="6"/>
      <c r="Q255" s="6"/>
      <c r="R255" s="6"/>
      <c r="S255" s="6"/>
      <c r="T255" s="6"/>
      <c r="U255" s="6"/>
      <c r="V255" s="6"/>
      <c r="W255" s="6"/>
      <c r="X255" s="6"/>
      <c r="Y255" s="6"/>
      <c r="Z255" s="6"/>
    </row>
    <row r="256" spans="1:26" ht="14.25" customHeight="1">
      <c r="A256" s="16"/>
      <c r="B256" s="16"/>
      <c r="C256" s="16"/>
      <c r="D256" s="16"/>
      <c r="E256" s="16"/>
      <c r="F256" s="16"/>
      <c r="G256" s="16"/>
      <c r="H256" s="16"/>
      <c r="I256" s="16"/>
      <c r="J256" s="16"/>
      <c r="K256" s="16"/>
      <c r="L256" s="6"/>
      <c r="M256" s="6"/>
      <c r="N256" s="6"/>
      <c r="O256" s="6"/>
      <c r="P256" s="6"/>
      <c r="Q256" s="6"/>
      <c r="R256" s="6"/>
      <c r="S256" s="6"/>
      <c r="T256" s="6"/>
      <c r="U256" s="6"/>
      <c r="V256" s="6"/>
      <c r="W256" s="6"/>
      <c r="X256" s="6"/>
      <c r="Y256" s="6"/>
      <c r="Z256" s="6"/>
    </row>
    <row r="257" spans="1:26" ht="14.25" customHeight="1">
      <c r="A257" s="16"/>
      <c r="B257" s="16"/>
      <c r="C257" s="16"/>
      <c r="D257" s="16"/>
      <c r="E257" s="16"/>
      <c r="F257" s="16"/>
      <c r="G257" s="16"/>
      <c r="H257" s="16"/>
      <c r="I257" s="16"/>
      <c r="J257" s="16"/>
      <c r="K257" s="16"/>
      <c r="L257" s="6"/>
      <c r="M257" s="6"/>
      <c r="N257" s="6"/>
      <c r="O257" s="6"/>
      <c r="P257" s="6"/>
      <c r="Q257" s="6"/>
      <c r="R257" s="6"/>
      <c r="S257" s="6"/>
      <c r="T257" s="6"/>
      <c r="U257" s="6"/>
      <c r="V257" s="6"/>
      <c r="W257" s="6"/>
      <c r="X257" s="6"/>
      <c r="Y257" s="6"/>
      <c r="Z257" s="6"/>
    </row>
    <row r="258" spans="1:26" ht="14.25" customHeight="1">
      <c r="A258" s="16"/>
      <c r="B258" s="16"/>
      <c r="C258" s="16"/>
      <c r="D258" s="16"/>
      <c r="E258" s="16"/>
      <c r="F258" s="16"/>
      <c r="G258" s="16"/>
      <c r="H258" s="16"/>
      <c r="I258" s="16"/>
      <c r="J258" s="16"/>
      <c r="K258" s="16"/>
      <c r="L258" s="6"/>
      <c r="M258" s="6"/>
      <c r="N258" s="6"/>
      <c r="O258" s="6"/>
      <c r="P258" s="6"/>
      <c r="Q258" s="6"/>
      <c r="R258" s="6"/>
      <c r="S258" s="6"/>
      <c r="T258" s="6"/>
      <c r="U258" s="6"/>
      <c r="V258" s="6"/>
      <c r="W258" s="6"/>
      <c r="X258" s="6"/>
      <c r="Y258" s="6"/>
      <c r="Z258" s="6"/>
    </row>
    <row r="259" spans="1:26" ht="14.25" customHeight="1">
      <c r="A259" s="16"/>
      <c r="B259" s="16"/>
      <c r="C259" s="16"/>
      <c r="D259" s="16"/>
      <c r="E259" s="16"/>
      <c r="F259" s="16"/>
      <c r="G259" s="16"/>
      <c r="H259" s="16"/>
      <c r="I259" s="16"/>
      <c r="J259" s="16"/>
      <c r="K259" s="16"/>
      <c r="L259" s="6"/>
      <c r="M259" s="6"/>
      <c r="N259" s="6"/>
      <c r="O259" s="6"/>
      <c r="P259" s="6"/>
      <c r="Q259" s="6"/>
      <c r="R259" s="6"/>
      <c r="S259" s="6"/>
      <c r="T259" s="6"/>
      <c r="U259" s="6"/>
      <c r="V259" s="6"/>
      <c r="W259" s="6"/>
      <c r="X259" s="6"/>
      <c r="Y259" s="6"/>
      <c r="Z259" s="6"/>
    </row>
    <row r="260" spans="1:26" ht="14.25" customHeight="1">
      <c r="A260" s="16"/>
      <c r="B260" s="16"/>
      <c r="C260" s="16"/>
      <c r="D260" s="16"/>
      <c r="E260" s="16"/>
      <c r="F260" s="16"/>
      <c r="G260" s="16"/>
      <c r="H260" s="16"/>
      <c r="I260" s="16"/>
      <c r="J260" s="16"/>
      <c r="K260" s="16"/>
      <c r="L260" s="6"/>
      <c r="M260" s="6"/>
      <c r="N260" s="6"/>
      <c r="O260" s="6"/>
      <c r="P260" s="6"/>
      <c r="Q260" s="6"/>
      <c r="R260" s="6"/>
      <c r="S260" s="6"/>
      <c r="T260" s="6"/>
      <c r="U260" s="6"/>
      <c r="V260" s="6"/>
      <c r="W260" s="6"/>
      <c r="X260" s="6"/>
      <c r="Y260" s="6"/>
      <c r="Z260" s="6"/>
    </row>
    <row r="261" spans="1:26" ht="14.25" customHeight="1">
      <c r="A261" s="16"/>
      <c r="B261" s="16"/>
      <c r="C261" s="16"/>
      <c r="D261" s="16"/>
      <c r="E261" s="16"/>
      <c r="F261" s="16"/>
      <c r="G261" s="16"/>
      <c r="H261" s="16"/>
      <c r="I261" s="16"/>
      <c r="J261" s="16"/>
      <c r="K261" s="16"/>
      <c r="L261" s="6"/>
      <c r="M261" s="6"/>
      <c r="N261" s="6"/>
      <c r="O261" s="6"/>
      <c r="P261" s="6"/>
      <c r="Q261" s="6"/>
      <c r="R261" s="6"/>
      <c r="S261" s="6"/>
      <c r="T261" s="6"/>
      <c r="U261" s="6"/>
      <c r="V261" s="6"/>
      <c r="W261" s="6"/>
      <c r="X261" s="6"/>
      <c r="Y261" s="6"/>
      <c r="Z261" s="6"/>
    </row>
    <row r="262" spans="1:26" ht="14.25" customHeight="1">
      <c r="A262" s="16"/>
      <c r="B262" s="16"/>
      <c r="C262" s="16"/>
      <c r="D262" s="16"/>
      <c r="E262" s="16"/>
      <c r="F262" s="16"/>
      <c r="G262" s="16"/>
      <c r="H262" s="16"/>
      <c r="I262" s="16"/>
      <c r="J262" s="16"/>
      <c r="K262" s="16"/>
      <c r="L262" s="6"/>
      <c r="M262" s="6"/>
      <c r="N262" s="6"/>
      <c r="O262" s="6"/>
      <c r="P262" s="6"/>
      <c r="Q262" s="6"/>
      <c r="R262" s="6"/>
      <c r="S262" s="6"/>
      <c r="T262" s="6"/>
      <c r="U262" s="6"/>
      <c r="V262" s="6"/>
      <c r="W262" s="6"/>
      <c r="X262" s="6"/>
      <c r="Y262" s="6"/>
      <c r="Z262" s="6"/>
    </row>
    <row r="263" spans="1:26" ht="14.25" customHeight="1">
      <c r="A263" s="16"/>
      <c r="B263" s="16"/>
      <c r="C263" s="16"/>
      <c r="D263" s="16"/>
      <c r="E263" s="16"/>
      <c r="F263" s="16"/>
      <c r="G263" s="16"/>
      <c r="H263" s="16"/>
      <c r="I263" s="16"/>
      <c r="J263" s="16"/>
      <c r="K263" s="16"/>
      <c r="L263" s="6"/>
      <c r="M263" s="6"/>
      <c r="N263" s="6"/>
      <c r="O263" s="6"/>
      <c r="P263" s="6"/>
      <c r="Q263" s="6"/>
      <c r="R263" s="6"/>
      <c r="S263" s="6"/>
      <c r="T263" s="6"/>
      <c r="U263" s="6"/>
      <c r="V263" s="6"/>
      <c r="W263" s="6"/>
      <c r="X263" s="6"/>
      <c r="Y263" s="6"/>
      <c r="Z263" s="6"/>
    </row>
    <row r="264" spans="1:26" ht="14.25" customHeight="1">
      <c r="A264" s="16"/>
      <c r="B264" s="16"/>
      <c r="C264" s="16"/>
      <c r="D264" s="16"/>
      <c r="E264" s="16"/>
      <c r="F264" s="16"/>
      <c r="G264" s="16"/>
      <c r="H264" s="16"/>
      <c r="I264" s="16"/>
      <c r="J264" s="16"/>
      <c r="K264" s="16"/>
      <c r="L264" s="6"/>
      <c r="M264" s="6"/>
      <c r="N264" s="6"/>
      <c r="O264" s="6"/>
      <c r="P264" s="6"/>
      <c r="Q264" s="6"/>
      <c r="R264" s="6"/>
      <c r="S264" s="6"/>
      <c r="T264" s="6"/>
      <c r="U264" s="6"/>
      <c r="V264" s="6"/>
      <c r="W264" s="6"/>
      <c r="X264" s="6"/>
      <c r="Y264" s="6"/>
      <c r="Z264" s="6"/>
    </row>
    <row r="265" spans="1:26" ht="14.25" customHeight="1">
      <c r="A265" s="16"/>
      <c r="B265" s="16"/>
      <c r="C265" s="16"/>
      <c r="D265" s="16"/>
      <c r="E265" s="16"/>
      <c r="F265" s="16"/>
      <c r="G265" s="16"/>
      <c r="H265" s="16"/>
      <c r="I265" s="16"/>
      <c r="J265" s="16"/>
      <c r="K265" s="16"/>
      <c r="L265" s="6"/>
      <c r="M265" s="6"/>
      <c r="N265" s="6"/>
      <c r="O265" s="6"/>
      <c r="P265" s="6"/>
      <c r="Q265" s="6"/>
      <c r="R265" s="6"/>
      <c r="S265" s="6"/>
      <c r="T265" s="6"/>
      <c r="U265" s="6"/>
      <c r="V265" s="6"/>
      <c r="W265" s="6"/>
      <c r="X265" s="6"/>
      <c r="Y265" s="6"/>
      <c r="Z265" s="6"/>
    </row>
    <row r="266" spans="1:26" ht="14.25" customHeight="1">
      <c r="A266" s="16"/>
      <c r="B266" s="16"/>
      <c r="C266" s="16"/>
      <c r="D266" s="16"/>
      <c r="E266" s="16"/>
      <c r="F266" s="16"/>
      <c r="G266" s="16"/>
      <c r="H266" s="16"/>
      <c r="I266" s="16"/>
      <c r="J266" s="16"/>
      <c r="K266" s="16"/>
      <c r="L266" s="6"/>
      <c r="M266" s="6"/>
      <c r="N266" s="6"/>
      <c r="O266" s="6"/>
      <c r="P266" s="6"/>
      <c r="Q266" s="6"/>
      <c r="R266" s="6"/>
      <c r="S266" s="6"/>
      <c r="T266" s="6"/>
      <c r="U266" s="6"/>
      <c r="V266" s="6"/>
      <c r="W266" s="6"/>
      <c r="X266" s="6"/>
      <c r="Y266" s="6"/>
      <c r="Z266" s="6"/>
    </row>
    <row r="267" spans="1:26" ht="14.25" customHeight="1">
      <c r="A267" s="16"/>
      <c r="B267" s="16"/>
      <c r="C267" s="16"/>
      <c r="D267" s="16"/>
      <c r="E267" s="16"/>
      <c r="F267" s="16"/>
      <c r="G267" s="16"/>
      <c r="H267" s="16"/>
      <c r="I267" s="16"/>
      <c r="J267" s="16"/>
      <c r="K267" s="16"/>
      <c r="L267" s="6"/>
      <c r="M267" s="6"/>
      <c r="N267" s="6"/>
      <c r="O267" s="6"/>
      <c r="P267" s="6"/>
      <c r="Q267" s="6"/>
      <c r="R267" s="6"/>
      <c r="S267" s="6"/>
      <c r="T267" s="6"/>
      <c r="U267" s="6"/>
      <c r="V267" s="6"/>
      <c r="W267" s="6"/>
      <c r="X267" s="6"/>
      <c r="Y267" s="6"/>
      <c r="Z267" s="6"/>
    </row>
    <row r="268" spans="1:26" ht="14.25" customHeight="1">
      <c r="A268" s="16"/>
      <c r="B268" s="16"/>
      <c r="C268" s="16"/>
      <c r="D268" s="16"/>
      <c r="E268" s="16"/>
      <c r="F268" s="16"/>
      <c r="G268" s="16"/>
      <c r="H268" s="16"/>
      <c r="I268" s="16"/>
      <c r="J268" s="16"/>
      <c r="K268" s="16"/>
      <c r="L268" s="6"/>
      <c r="M268" s="6"/>
      <c r="N268" s="6"/>
      <c r="O268" s="6"/>
      <c r="P268" s="6"/>
      <c r="Q268" s="6"/>
      <c r="R268" s="6"/>
      <c r="S268" s="6"/>
      <c r="T268" s="6"/>
      <c r="U268" s="6"/>
      <c r="V268" s="6"/>
      <c r="W268" s="6"/>
      <c r="X268" s="6"/>
      <c r="Y268" s="6"/>
      <c r="Z268" s="6"/>
    </row>
    <row r="269" spans="1:26" ht="14.25" customHeight="1">
      <c r="A269" s="16"/>
      <c r="B269" s="16"/>
      <c r="C269" s="16"/>
      <c r="D269" s="16"/>
      <c r="E269" s="16"/>
      <c r="F269" s="16"/>
      <c r="G269" s="16"/>
      <c r="H269" s="16"/>
      <c r="I269" s="16"/>
      <c r="J269" s="16"/>
      <c r="K269" s="16"/>
      <c r="L269" s="6"/>
      <c r="M269" s="6"/>
      <c r="N269" s="6"/>
      <c r="O269" s="6"/>
      <c r="P269" s="6"/>
      <c r="Q269" s="6"/>
      <c r="R269" s="6"/>
      <c r="S269" s="6"/>
      <c r="T269" s="6"/>
      <c r="U269" s="6"/>
      <c r="V269" s="6"/>
      <c r="W269" s="6"/>
      <c r="X269" s="6"/>
      <c r="Y269" s="6"/>
      <c r="Z269" s="6"/>
    </row>
    <row r="270" spans="1:26" ht="14.25" customHeight="1">
      <c r="A270" s="16"/>
      <c r="B270" s="16"/>
      <c r="C270" s="16"/>
      <c r="D270" s="16"/>
      <c r="E270" s="16"/>
      <c r="F270" s="16"/>
      <c r="G270" s="16"/>
      <c r="H270" s="16"/>
      <c r="I270" s="16"/>
      <c r="J270" s="16"/>
      <c r="K270" s="16"/>
      <c r="L270" s="6"/>
      <c r="M270" s="6"/>
      <c r="N270" s="6"/>
      <c r="O270" s="6"/>
      <c r="P270" s="6"/>
      <c r="Q270" s="6"/>
      <c r="R270" s="6"/>
      <c r="S270" s="6"/>
      <c r="T270" s="6"/>
      <c r="U270" s="6"/>
      <c r="V270" s="6"/>
      <c r="W270" s="6"/>
      <c r="X270" s="6"/>
      <c r="Y270" s="6"/>
      <c r="Z270" s="6"/>
    </row>
    <row r="271" spans="1:26" ht="14.25" customHeight="1">
      <c r="A271" s="16"/>
      <c r="B271" s="16"/>
      <c r="C271" s="16"/>
      <c r="D271" s="16"/>
      <c r="E271" s="16"/>
      <c r="F271" s="16"/>
      <c r="G271" s="16"/>
      <c r="H271" s="16"/>
      <c r="I271" s="16"/>
      <c r="J271" s="16"/>
      <c r="K271" s="16"/>
      <c r="L271" s="6"/>
      <c r="M271" s="6"/>
      <c r="N271" s="6"/>
      <c r="O271" s="6"/>
      <c r="P271" s="6"/>
      <c r="Q271" s="6"/>
      <c r="R271" s="6"/>
      <c r="S271" s="6"/>
      <c r="T271" s="6"/>
      <c r="U271" s="6"/>
      <c r="V271" s="6"/>
      <c r="W271" s="6"/>
      <c r="X271" s="6"/>
      <c r="Y271" s="6"/>
      <c r="Z271" s="6"/>
    </row>
    <row r="272" spans="1:26" ht="14.25" customHeight="1">
      <c r="A272" s="16"/>
      <c r="B272" s="16"/>
      <c r="C272" s="16"/>
      <c r="D272" s="16"/>
      <c r="E272" s="16"/>
      <c r="F272" s="16"/>
      <c r="G272" s="16"/>
      <c r="H272" s="16"/>
      <c r="I272" s="16"/>
      <c r="J272" s="16"/>
      <c r="K272" s="16"/>
      <c r="L272" s="6"/>
      <c r="M272" s="6"/>
      <c r="N272" s="6"/>
      <c r="O272" s="6"/>
      <c r="P272" s="6"/>
      <c r="Q272" s="6"/>
      <c r="R272" s="6"/>
      <c r="S272" s="6"/>
      <c r="T272" s="6"/>
      <c r="U272" s="6"/>
      <c r="V272" s="6"/>
      <c r="W272" s="6"/>
      <c r="X272" s="6"/>
      <c r="Y272" s="6"/>
      <c r="Z272" s="6"/>
    </row>
    <row r="273" spans="1:26" ht="14.25" customHeight="1">
      <c r="A273" s="16"/>
      <c r="B273" s="16"/>
      <c r="C273" s="16"/>
      <c r="D273" s="16"/>
      <c r="E273" s="16"/>
      <c r="F273" s="16"/>
      <c r="G273" s="16"/>
      <c r="H273" s="16"/>
      <c r="I273" s="16"/>
      <c r="J273" s="16"/>
      <c r="K273" s="16"/>
      <c r="L273" s="6"/>
      <c r="M273" s="6"/>
      <c r="N273" s="6"/>
      <c r="O273" s="6"/>
      <c r="P273" s="6"/>
      <c r="Q273" s="6"/>
      <c r="R273" s="6"/>
      <c r="S273" s="6"/>
      <c r="T273" s="6"/>
      <c r="U273" s="6"/>
      <c r="V273" s="6"/>
      <c r="W273" s="6"/>
      <c r="X273" s="6"/>
      <c r="Y273" s="6"/>
      <c r="Z273" s="6"/>
    </row>
    <row r="274" spans="1:26" ht="14.25" customHeight="1">
      <c r="A274" s="16"/>
      <c r="B274" s="16"/>
      <c r="C274" s="16"/>
      <c r="D274" s="16"/>
      <c r="E274" s="16"/>
      <c r="F274" s="16"/>
      <c r="G274" s="16"/>
      <c r="H274" s="16"/>
      <c r="I274" s="16"/>
      <c r="J274" s="16"/>
      <c r="K274" s="16"/>
      <c r="L274" s="6"/>
      <c r="M274" s="6"/>
      <c r="N274" s="6"/>
      <c r="O274" s="6"/>
      <c r="P274" s="6"/>
      <c r="Q274" s="6"/>
      <c r="R274" s="6"/>
      <c r="S274" s="6"/>
      <c r="T274" s="6"/>
      <c r="U274" s="6"/>
      <c r="V274" s="6"/>
      <c r="W274" s="6"/>
      <c r="X274" s="6"/>
      <c r="Y274" s="6"/>
      <c r="Z274" s="6"/>
    </row>
    <row r="275" spans="1:26" ht="14.25" customHeight="1">
      <c r="A275" s="16"/>
      <c r="B275" s="16"/>
      <c r="C275" s="16"/>
      <c r="D275" s="16"/>
      <c r="E275" s="16"/>
      <c r="F275" s="16"/>
      <c r="G275" s="16"/>
      <c r="H275" s="16"/>
      <c r="I275" s="16"/>
      <c r="J275" s="16"/>
      <c r="K275" s="16"/>
      <c r="L275" s="6"/>
      <c r="M275" s="6"/>
      <c r="N275" s="6"/>
      <c r="O275" s="6"/>
      <c r="P275" s="6"/>
      <c r="Q275" s="6"/>
      <c r="R275" s="6"/>
      <c r="S275" s="6"/>
      <c r="T275" s="6"/>
      <c r="U275" s="6"/>
      <c r="V275" s="6"/>
      <c r="W275" s="6"/>
      <c r="X275" s="6"/>
      <c r="Y275" s="6"/>
      <c r="Z275" s="6"/>
    </row>
    <row r="276" spans="1:26" ht="14.25" customHeight="1">
      <c r="A276" s="16"/>
      <c r="B276" s="16"/>
      <c r="C276" s="16"/>
      <c r="D276" s="16"/>
      <c r="E276" s="16"/>
      <c r="F276" s="16"/>
      <c r="G276" s="16"/>
      <c r="H276" s="16"/>
      <c r="I276" s="16"/>
      <c r="J276" s="16"/>
      <c r="K276" s="16"/>
      <c r="L276" s="6"/>
      <c r="M276" s="6"/>
      <c r="N276" s="6"/>
      <c r="O276" s="6"/>
      <c r="P276" s="6"/>
      <c r="Q276" s="6"/>
      <c r="R276" s="6"/>
      <c r="S276" s="6"/>
      <c r="T276" s="6"/>
      <c r="U276" s="6"/>
      <c r="V276" s="6"/>
      <c r="W276" s="6"/>
      <c r="X276" s="6"/>
      <c r="Y276" s="6"/>
      <c r="Z276" s="6"/>
    </row>
    <row r="277" spans="1:26" ht="14.25" customHeight="1">
      <c r="A277" s="16"/>
      <c r="B277" s="16"/>
      <c r="C277" s="16"/>
      <c r="D277" s="16"/>
      <c r="E277" s="16"/>
      <c r="F277" s="16"/>
      <c r="G277" s="16"/>
      <c r="H277" s="16"/>
      <c r="I277" s="16"/>
      <c r="J277" s="16"/>
      <c r="K277" s="16"/>
      <c r="L277" s="6"/>
      <c r="M277" s="6"/>
      <c r="N277" s="6"/>
      <c r="O277" s="6"/>
      <c r="P277" s="6"/>
      <c r="Q277" s="6"/>
      <c r="R277" s="6"/>
      <c r="S277" s="6"/>
      <c r="T277" s="6"/>
      <c r="U277" s="6"/>
      <c r="V277" s="6"/>
      <c r="W277" s="6"/>
      <c r="X277" s="6"/>
      <c r="Y277" s="6"/>
      <c r="Z277" s="6"/>
    </row>
    <row r="278" spans="1:26" ht="14.25" customHeight="1">
      <c r="A278" s="16"/>
      <c r="B278" s="16"/>
      <c r="C278" s="16"/>
      <c r="D278" s="16"/>
      <c r="E278" s="16"/>
      <c r="F278" s="16"/>
      <c r="G278" s="16"/>
      <c r="H278" s="16"/>
      <c r="I278" s="16"/>
      <c r="J278" s="16"/>
      <c r="K278" s="16"/>
      <c r="L278" s="6"/>
      <c r="M278" s="6"/>
      <c r="N278" s="6"/>
      <c r="O278" s="6"/>
      <c r="P278" s="6"/>
      <c r="Q278" s="6"/>
      <c r="R278" s="6"/>
      <c r="S278" s="6"/>
      <c r="T278" s="6"/>
      <c r="U278" s="6"/>
      <c r="V278" s="6"/>
      <c r="W278" s="6"/>
      <c r="X278" s="6"/>
      <c r="Y278" s="6"/>
      <c r="Z278" s="6"/>
    </row>
    <row r="279" spans="1:26" ht="14.25" customHeight="1">
      <c r="A279" s="16"/>
      <c r="B279" s="16"/>
      <c r="C279" s="16"/>
      <c r="D279" s="16"/>
      <c r="E279" s="16"/>
      <c r="F279" s="16"/>
      <c r="G279" s="16"/>
      <c r="H279" s="16"/>
      <c r="I279" s="16"/>
      <c r="J279" s="16"/>
      <c r="K279" s="16"/>
      <c r="L279" s="6"/>
      <c r="M279" s="6"/>
      <c r="N279" s="6"/>
      <c r="O279" s="6"/>
      <c r="P279" s="6"/>
      <c r="Q279" s="6"/>
      <c r="R279" s="6"/>
      <c r="S279" s="6"/>
      <c r="T279" s="6"/>
      <c r="U279" s="6"/>
      <c r="V279" s="6"/>
      <c r="W279" s="6"/>
      <c r="X279" s="6"/>
      <c r="Y279" s="6"/>
      <c r="Z279" s="6"/>
    </row>
    <row r="280" spans="1:26" ht="14.25" customHeight="1">
      <c r="A280" s="16"/>
      <c r="B280" s="16"/>
      <c r="C280" s="16"/>
      <c r="D280" s="16"/>
      <c r="E280" s="16"/>
      <c r="F280" s="16"/>
      <c r="G280" s="16"/>
      <c r="H280" s="16"/>
      <c r="I280" s="16"/>
      <c r="J280" s="16"/>
      <c r="K280" s="16"/>
      <c r="L280" s="6"/>
      <c r="M280" s="6"/>
      <c r="N280" s="6"/>
      <c r="O280" s="6"/>
      <c r="P280" s="6"/>
      <c r="Q280" s="6"/>
      <c r="R280" s="6"/>
      <c r="S280" s="6"/>
      <c r="T280" s="6"/>
      <c r="U280" s="6"/>
      <c r="V280" s="6"/>
      <c r="W280" s="6"/>
      <c r="X280" s="6"/>
      <c r="Y280" s="6"/>
      <c r="Z280" s="6"/>
    </row>
    <row r="281" spans="1:26" ht="14.25" customHeight="1">
      <c r="A281" s="16"/>
      <c r="B281" s="16"/>
      <c r="C281" s="16"/>
      <c r="D281" s="16"/>
      <c r="E281" s="16"/>
      <c r="F281" s="16"/>
      <c r="G281" s="16"/>
      <c r="H281" s="16"/>
      <c r="I281" s="16"/>
      <c r="J281" s="16"/>
      <c r="K281" s="16"/>
      <c r="L281" s="6"/>
      <c r="M281" s="6"/>
      <c r="N281" s="6"/>
      <c r="O281" s="6"/>
      <c r="P281" s="6"/>
      <c r="Q281" s="6"/>
      <c r="R281" s="6"/>
      <c r="S281" s="6"/>
      <c r="T281" s="6"/>
      <c r="U281" s="6"/>
      <c r="V281" s="6"/>
      <c r="W281" s="6"/>
      <c r="X281" s="6"/>
      <c r="Y281" s="6"/>
      <c r="Z281" s="6"/>
    </row>
    <row r="282" spans="1:26" ht="14.25" customHeight="1">
      <c r="A282" s="16"/>
      <c r="B282" s="16"/>
      <c r="C282" s="16"/>
      <c r="D282" s="16"/>
      <c r="E282" s="16"/>
      <c r="F282" s="16"/>
      <c r="G282" s="16"/>
      <c r="H282" s="16"/>
      <c r="I282" s="16"/>
      <c r="J282" s="16"/>
      <c r="K282" s="16"/>
      <c r="L282" s="6"/>
      <c r="M282" s="6"/>
      <c r="N282" s="6"/>
      <c r="O282" s="6"/>
      <c r="P282" s="6"/>
      <c r="Q282" s="6"/>
      <c r="R282" s="6"/>
      <c r="S282" s="6"/>
      <c r="T282" s="6"/>
      <c r="U282" s="6"/>
      <c r="V282" s="6"/>
      <c r="W282" s="6"/>
      <c r="X282" s="6"/>
      <c r="Y282" s="6"/>
      <c r="Z282" s="6"/>
    </row>
    <row r="283" spans="1:26" ht="14.25" customHeight="1">
      <c r="A283" s="16"/>
      <c r="B283" s="16"/>
      <c r="C283" s="16"/>
      <c r="D283" s="16"/>
      <c r="E283" s="16"/>
      <c r="F283" s="16"/>
      <c r="G283" s="16"/>
      <c r="H283" s="16"/>
      <c r="I283" s="16"/>
      <c r="J283" s="16"/>
      <c r="K283" s="16"/>
      <c r="L283" s="6"/>
      <c r="M283" s="6"/>
      <c r="N283" s="6"/>
      <c r="O283" s="6"/>
      <c r="P283" s="6"/>
      <c r="Q283" s="6"/>
      <c r="R283" s="6"/>
      <c r="S283" s="6"/>
      <c r="T283" s="6"/>
      <c r="U283" s="6"/>
      <c r="V283" s="6"/>
      <c r="W283" s="6"/>
      <c r="X283" s="6"/>
      <c r="Y283" s="6"/>
      <c r="Z283" s="6"/>
    </row>
    <row r="284" spans="1:26" ht="14.25" customHeight="1">
      <c r="A284" s="16"/>
      <c r="B284" s="16"/>
      <c r="C284" s="16"/>
      <c r="D284" s="16"/>
      <c r="E284" s="16"/>
      <c r="F284" s="16"/>
      <c r="G284" s="16"/>
      <c r="H284" s="16"/>
      <c r="I284" s="16"/>
      <c r="J284" s="16"/>
      <c r="K284" s="16"/>
      <c r="L284" s="6"/>
      <c r="M284" s="6"/>
      <c r="N284" s="6"/>
      <c r="O284" s="6"/>
      <c r="P284" s="6"/>
      <c r="Q284" s="6"/>
      <c r="R284" s="6"/>
      <c r="S284" s="6"/>
      <c r="T284" s="6"/>
      <c r="U284" s="6"/>
      <c r="V284" s="6"/>
      <c r="W284" s="6"/>
      <c r="X284" s="6"/>
      <c r="Y284" s="6"/>
      <c r="Z284" s="6"/>
    </row>
    <row r="285" spans="1:26" ht="14.25" customHeight="1">
      <c r="A285" s="16"/>
      <c r="B285" s="16"/>
      <c r="C285" s="16"/>
      <c r="D285" s="16"/>
      <c r="E285" s="16"/>
      <c r="F285" s="16"/>
      <c r="G285" s="16"/>
      <c r="H285" s="16"/>
      <c r="I285" s="16"/>
      <c r="J285" s="16"/>
      <c r="K285" s="16"/>
      <c r="L285" s="6"/>
      <c r="M285" s="6"/>
      <c r="N285" s="6"/>
      <c r="O285" s="6"/>
      <c r="P285" s="6"/>
      <c r="Q285" s="6"/>
      <c r="R285" s="6"/>
      <c r="S285" s="6"/>
      <c r="T285" s="6"/>
      <c r="U285" s="6"/>
      <c r="V285" s="6"/>
      <c r="W285" s="6"/>
      <c r="X285" s="6"/>
      <c r="Y285" s="6"/>
      <c r="Z285" s="6"/>
    </row>
    <row r="286" spans="1:26" ht="14.25" customHeight="1">
      <c r="A286" s="16"/>
      <c r="B286" s="16"/>
      <c r="C286" s="16"/>
      <c r="D286" s="16"/>
      <c r="E286" s="16"/>
      <c r="F286" s="16"/>
      <c r="G286" s="16"/>
      <c r="H286" s="16"/>
      <c r="I286" s="16"/>
      <c r="J286" s="16"/>
      <c r="K286" s="16"/>
      <c r="L286" s="6"/>
      <c r="M286" s="6"/>
      <c r="N286" s="6"/>
      <c r="O286" s="6"/>
      <c r="P286" s="6"/>
      <c r="Q286" s="6"/>
      <c r="R286" s="6"/>
      <c r="S286" s="6"/>
      <c r="T286" s="6"/>
      <c r="U286" s="6"/>
      <c r="V286" s="6"/>
      <c r="W286" s="6"/>
      <c r="X286" s="6"/>
      <c r="Y286" s="6"/>
      <c r="Z286" s="6"/>
    </row>
    <row r="287" spans="1:26" ht="14.25" customHeight="1">
      <c r="A287" s="16"/>
      <c r="B287" s="16"/>
      <c r="C287" s="16"/>
      <c r="D287" s="16"/>
      <c r="E287" s="16"/>
      <c r="F287" s="16"/>
      <c r="G287" s="16"/>
      <c r="H287" s="16"/>
      <c r="I287" s="16"/>
      <c r="J287" s="16"/>
      <c r="K287" s="16"/>
      <c r="L287" s="6"/>
      <c r="M287" s="6"/>
      <c r="N287" s="6"/>
      <c r="O287" s="6"/>
      <c r="P287" s="6"/>
      <c r="Q287" s="6"/>
      <c r="R287" s="6"/>
      <c r="S287" s="6"/>
      <c r="T287" s="6"/>
      <c r="U287" s="6"/>
      <c r="V287" s="6"/>
      <c r="W287" s="6"/>
      <c r="X287" s="6"/>
      <c r="Y287" s="6"/>
      <c r="Z287" s="6"/>
    </row>
    <row r="288" spans="1:26" ht="14.25" customHeight="1">
      <c r="A288" s="16"/>
      <c r="B288" s="16"/>
      <c r="C288" s="16"/>
      <c r="D288" s="16"/>
      <c r="E288" s="16"/>
      <c r="F288" s="16"/>
      <c r="G288" s="16"/>
      <c r="H288" s="16"/>
      <c r="I288" s="16"/>
      <c r="J288" s="16"/>
      <c r="K288" s="16"/>
      <c r="L288" s="6"/>
      <c r="M288" s="6"/>
      <c r="N288" s="6"/>
      <c r="O288" s="6"/>
      <c r="P288" s="6"/>
      <c r="Q288" s="6"/>
      <c r="R288" s="6"/>
      <c r="S288" s="6"/>
      <c r="T288" s="6"/>
      <c r="U288" s="6"/>
      <c r="V288" s="6"/>
      <c r="W288" s="6"/>
      <c r="X288" s="6"/>
      <c r="Y288" s="6"/>
      <c r="Z288" s="6"/>
    </row>
    <row r="289" spans="1:26" ht="14.25" customHeight="1">
      <c r="A289" s="16"/>
      <c r="B289" s="16"/>
      <c r="C289" s="16"/>
      <c r="D289" s="16"/>
      <c r="E289" s="16"/>
      <c r="F289" s="16"/>
      <c r="G289" s="16"/>
      <c r="H289" s="16"/>
      <c r="I289" s="16"/>
      <c r="J289" s="16"/>
      <c r="K289" s="16"/>
      <c r="L289" s="6"/>
      <c r="M289" s="6"/>
      <c r="N289" s="6"/>
      <c r="O289" s="6"/>
      <c r="P289" s="6"/>
      <c r="Q289" s="6"/>
      <c r="R289" s="6"/>
      <c r="S289" s="6"/>
      <c r="T289" s="6"/>
      <c r="U289" s="6"/>
      <c r="V289" s="6"/>
      <c r="W289" s="6"/>
      <c r="X289" s="6"/>
      <c r="Y289" s="6"/>
      <c r="Z289" s="6"/>
    </row>
    <row r="290" spans="1:26" ht="14.25" customHeight="1">
      <c r="A290" s="16"/>
      <c r="B290" s="16"/>
      <c r="C290" s="16"/>
      <c r="D290" s="16"/>
      <c r="E290" s="16"/>
      <c r="F290" s="16"/>
      <c r="G290" s="16"/>
      <c r="H290" s="16"/>
      <c r="I290" s="16"/>
      <c r="J290" s="16"/>
      <c r="K290" s="16"/>
      <c r="L290" s="6"/>
      <c r="M290" s="6"/>
      <c r="N290" s="6"/>
      <c r="O290" s="6"/>
      <c r="P290" s="6"/>
      <c r="Q290" s="6"/>
      <c r="R290" s="6"/>
      <c r="S290" s="6"/>
      <c r="T290" s="6"/>
      <c r="U290" s="6"/>
      <c r="V290" s="6"/>
      <c r="W290" s="6"/>
      <c r="X290" s="6"/>
      <c r="Y290" s="6"/>
      <c r="Z290" s="6"/>
    </row>
    <row r="291" spans="1:26" ht="14.25" customHeight="1">
      <c r="A291" s="16"/>
      <c r="B291" s="16"/>
      <c r="C291" s="16"/>
      <c r="D291" s="16"/>
      <c r="E291" s="16"/>
      <c r="F291" s="16"/>
      <c r="G291" s="16"/>
      <c r="H291" s="16"/>
      <c r="I291" s="16"/>
      <c r="J291" s="16"/>
      <c r="K291" s="16"/>
      <c r="L291" s="6"/>
      <c r="M291" s="6"/>
      <c r="N291" s="6"/>
      <c r="O291" s="6"/>
      <c r="P291" s="6"/>
      <c r="Q291" s="6"/>
      <c r="R291" s="6"/>
      <c r="S291" s="6"/>
      <c r="T291" s="6"/>
      <c r="U291" s="6"/>
      <c r="V291" s="6"/>
      <c r="W291" s="6"/>
      <c r="X291" s="6"/>
      <c r="Y291" s="6"/>
      <c r="Z291" s="6"/>
    </row>
    <row r="292" spans="1:26" ht="14.25" customHeight="1">
      <c r="A292" s="16"/>
      <c r="B292" s="16"/>
      <c r="C292" s="16"/>
      <c r="D292" s="16"/>
      <c r="E292" s="16"/>
      <c r="F292" s="16"/>
      <c r="G292" s="16"/>
      <c r="H292" s="16"/>
      <c r="I292" s="16"/>
      <c r="J292" s="16"/>
      <c r="K292" s="16"/>
      <c r="L292" s="6"/>
      <c r="M292" s="6"/>
      <c r="N292" s="6"/>
      <c r="O292" s="6"/>
      <c r="P292" s="6"/>
      <c r="Q292" s="6"/>
      <c r="R292" s="6"/>
      <c r="S292" s="6"/>
      <c r="T292" s="6"/>
      <c r="U292" s="6"/>
      <c r="V292" s="6"/>
      <c r="W292" s="6"/>
      <c r="X292" s="6"/>
      <c r="Y292" s="6"/>
      <c r="Z292" s="6"/>
    </row>
    <row r="293" spans="1:26" ht="14.25" customHeight="1">
      <c r="A293" s="16"/>
      <c r="B293" s="16"/>
      <c r="C293" s="16"/>
      <c r="D293" s="16"/>
      <c r="E293" s="16"/>
      <c r="F293" s="16"/>
      <c r="G293" s="16"/>
      <c r="H293" s="16"/>
      <c r="I293" s="16"/>
      <c r="J293" s="16"/>
      <c r="K293" s="16"/>
      <c r="L293" s="6"/>
      <c r="M293" s="6"/>
      <c r="N293" s="6"/>
      <c r="O293" s="6"/>
      <c r="P293" s="6"/>
      <c r="Q293" s="6"/>
      <c r="R293" s="6"/>
      <c r="S293" s="6"/>
      <c r="T293" s="6"/>
      <c r="U293" s="6"/>
      <c r="V293" s="6"/>
      <c r="W293" s="6"/>
      <c r="X293" s="6"/>
      <c r="Y293" s="6"/>
      <c r="Z293" s="6"/>
    </row>
    <row r="294" spans="1:26" ht="14.25" customHeight="1">
      <c r="A294" s="16"/>
      <c r="B294" s="16"/>
      <c r="C294" s="16"/>
      <c r="D294" s="16"/>
      <c r="E294" s="16"/>
      <c r="F294" s="16"/>
      <c r="G294" s="16"/>
      <c r="H294" s="16"/>
      <c r="I294" s="16"/>
      <c r="J294" s="16"/>
      <c r="K294" s="16"/>
      <c r="L294" s="6"/>
      <c r="M294" s="6"/>
      <c r="N294" s="6"/>
      <c r="O294" s="6"/>
      <c r="P294" s="6"/>
      <c r="Q294" s="6"/>
      <c r="R294" s="6"/>
      <c r="S294" s="6"/>
      <c r="T294" s="6"/>
      <c r="U294" s="6"/>
      <c r="V294" s="6"/>
      <c r="W294" s="6"/>
      <c r="X294" s="6"/>
      <c r="Y294" s="6"/>
      <c r="Z294" s="6"/>
    </row>
    <row r="295" spans="1:26" ht="14.25" customHeight="1">
      <c r="A295" s="16"/>
      <c r="B295" s="16"/>
      <c r="C295" s="16"/>
      <c r="D295" s="16"/>
      <c r="E295" s="16"/>
      <c r="F295" s="16"/>
      <c r="G295" s="16"/>
      <c r="H295" s="16"/>
      <c r="I295" s="16"/>
      <c r="J295" s="16"/>
      <c r="K295" s="16"/>
      <c r="L295" s="6"/>
      <c r="M295" s="6"/>
      <c r="N295" s="6"/>
      <c r="O295" s="6"/>
      <c r="P295" s="6"/>
      <c r="Q295" s="6"/>
      <c r="R295" s="6"/>
      <c r="S295" s="6"/>
      <c r="T295" s="6"/>
      <c r="U295" s="6"/>
      <c r="V295" s="6"/>
      <c r="W295" s="6"/>
      <c r="X295" s="6"/>
      <c r="Y295" s="6"/>
      <c r="Z295" s="6"/>
    </row>
    <row r="296" spans="1:26" ht="14.25" customHeight="1">
      <c r="A296" s="16"/>
      <c r="B296" s="16"/>
      <c r="C296" s="16"/>
      <c r="D296" s="16"/>
      <c r="E296" s="16"/>
      <c r="F296" s="16"/>
      <c r="G296" s="16"/>
      <c r="H296" s="16"/>
      <c r="I296" s="16"/>
      <c r="J296" s="16"/>
      <c r="K296" s="16"/>
      <c r="L296" s="6"/>
      <c r="M296" s="6"/>
      <c r="N296" s="6"/>
      <c r="O296" s="6"/>
      <c r="P296" s="6"/>
      <c r="Q296" s="6"/>
      <c r="R296" s="6"/>
      <c r="S296" s="6"/>
      <c r="T296" s="6"/>
      <c r="U296" s="6"/>
      <c r="V296" s="6"/>
      <c r="W296" s="6"/>
      <c r="X296" s="6"/>
      <c r="Y296" s="6"/>
      <c r="Z296" s="6"/>
    </row>
    <row r="297" spans="1:26" ht="14.25" customHeight="1">
      <c r="A297" s="16"/>
      <c r="B297" s="16"/>
      <c r="C297" s="16"/>
      <c r="D297" s="16"/>
      <c r="E297" s="16"/>
      <c r="F297" s="16"/>
      <c r="G297" s="16"/>
      <c r="H297" s="16"/>
      <c r="I297" s="16"/>
      <c r="J297" s="16"/>
      <c r="K297" s="16"/>
      <c r="L297" s="6"/>
      <c r="M297" s="6"/>
      <c r="N297" s="6"/>
      <c r="O297" s="6"/>
      <c r="P297" s="6"/>
      <c r="Q297" s="6"/>
      <c r="R297" s="6"/>
      <c r="S297" s="6"/>
      <c r="T297" s="6"/>
      <c r="U297" s="6"/>
      <c r="V297" s="6"/>
      <c r="W297" s="6"/>
      <c r="X297" s="6"/>
      <c r="Y297" s="6"/>
      <c r="Z297" s="6"/>
    </row>
    <row r="298" spans="1:26" ht="14.25" customHeight="1">
      <c r="A298" s="16"/>
      <c r="B298" s="16"/>
      <c r="C298" s="16"/>
      <c r="D298" s="16"/>
      <c r="E298" s="16"/>
      <c r="F298" s="16"/>
      <c r="G298" s="16"/>
      <c r="H298" s="16"/>
      <c r="I298" s="16"/>
      <c r="J298" s="16"/>
      <c r="K298" s="16"/>
      <c r="L298" s="6"/>
      <c r="M298" s="6"/>
      <c r="N298" s="6"/>
      <c r="O298" s="6"/>
      <c r="P298" s="6"/>
      <c r="Q298" s="6"/>
      <c r="R298" s="6"/>
      <c r="S298" s="6"/>
      <c r="T298" s="6"/>
      <c r="U298" s="6"/>
      <c r="V298" s="6"/>
      <c r="W298" s="6"/>
      <c r="X298" s="6"/>
      <c r="Y298" s="6"/>
      <c r="Z298" s="6"/>
    </row>
    <row r="299" spans="1:26" ht="14.25" customHeight="1">
      <c r="A299" s="16"/>
      <c r="B299" s="16"/>
      <c r="C299" s="16"/>
      <c r="D299" s="16"/>
      <c r="E299" s="16"/>
      <c r="F299" s="16"/>
      <c r="G299" s="16"/>
      <c r="H299" s="16"/>
      <c r="I299" s="16"/>
      <c r="J299" s="16"/>
      <c r="K299" s="16"/>
      <c r="L299" s="6"/>
      <c r="M299" s="6"/>
      <c r="N299" s="6"/>
      <c r="O299" s="6"/>
      <c r="P299" s="6"/>
      <c r="Q299" s="6"/>
      <c r="R299" s="6"/>
      <c r="S299" s="6"/>
      <c r="T299" s="6"/>
      <c r="U299" s="6"/>
      <c r="V299" s="6"/>
      <c r="W299" s="6"/>
      <c r="X299" s="6"/>
      <c r="Y299" s="6"/>
      <c r="Z299" s="6"/>
    </row>
    <row r="300" spans="1:26" ht="14.25" customHeight="1">
      <c r="A300" s="16"/>
      <c r="B300" s="16"/>
      <c r="C300" s="16"/>
      <c r="D300" s="16"/>
      <c r="E300" s="16"/>
      <c r="F300" s="16"/>
      <c r="G300" s="16"/>
      <c r="H300" s="16"/>
      <c r="I300" s="16"/>
      <c r="J300" s="16"/>
      <c r="K300" s="16"/>
      <c r="L300" s="6"/>
      <c r="M300" s="6"/>
      <c r="N300" s="6"/>
      <c r="O300" s="6"/>
      <c r="P300" s="6"/>
      <c r="Q300" s="6"/>
      <c r="R300" s="6"/>
      <c r="S300" s="6"/>
      <c r="T300" s="6"/>
      <c r="U300" s="6"/>
      <c r="V300" s="6"/>
      <c r="W300" s="6"/>
      <c r="X300" s="6"/>
      <c r="Y300" s="6"/>
      <c r="Z300" s="6"/>
    </row>
    <row r="301" spans="1:26" ht="14.25" customHeight="1">
      <c r="A301" s="16"/>
      <c r="B301" s="16"/>
      <c r="C301" s="16"/>
      <c r="D301" s="16"/>
      <c r="E301" s="16"/>
      <c r="F301" s="16"/>
      <c r="G301" s="16"/>
      <c r="H301" s="16"/>
      <c r="I301" s="16"/>
      <c r="J301" s="16"/>
      <c r="K301" s="16"/>
      <c r="L301" s="6"/>
      <c r="M301" s="6"/>
      <c r="N301" s="6"/>
      <c r="O301" s="6"/>
      <c r="P301" s="6"/>
      <c r="Q301" s="6"/>
      <c r="R301" s="6"/>
      <c r="S301" s="6"/>
      <c r="T301" s="6"/>
      <c r="U301" s="6"/>
      <c r="V301" s="6"/>
      <c r="W301" s="6"/>
      <c r="X301" s="6"/>
      <c r="Y301" s="6"/>
      <c r="Z301" s="6"/>
    </row>
    <row r="302" spans="1:26" ht="14.25" customHeight="1">
      <c r="A302" s="16"/>
      <c r="B302" s="16"/>
      <c r="C302" s="16"/>
      <c r="D302" s="16"/>
      <c r="E302" s="16"/>
      <c r="F302" s="16"/>
      <c r="G302" s="16"/>
      <c r="H302" s="16"/>
      <c r="I302" s="16"/>
      <c r="J302" s="16"/>
      <c r="K302" s="16"/>
      <c r="L302" s="6"/>
      <c r="M302" s="6"/>
      <c r="N302" s="6"/>
      <c r="O302" s="6"/>
      <c r="P302" s="6"/>
      <c r="Q302" s="6"/>
      <c r="R302" s="6"/>
      <c r="S302" s="6"/>
      <c r="T302" s="6"/>
      <c r="U302" s="6"/>
      <c r="V302" s="6"/>
      <c r="W302" s="6"/>
      <c r="X302" s="6"/>
      <c r="Y302" s="6"/>
      <c r="Z302" s="6"/>
    </row>
    <row r="303" spans="1:26" ht="14.25" customHeight="1">
      <c r="A303" s="16"/>
      <c r="B303" s="16"/>
      <c r="C303" s="16"/>
      <c r="D303" s="16"/>
      <c r="E303" s="16"/>
      <c r="F303" s="16"/>
      <c r="G303" s="16"/>
      <c r="H303" s="16"/>
      <c r="I303" s="16"/>
      <c r="J303" s="16"/>
      <c r="K303" s="16"/>
      <c r="L303" s="6"/>
      <c r="M303" s="6"/>
      <c r="N303" s="6"/>
      <c r="O303" s="6"/>
      <c r="P303" s="6"/>
      <c r="Q303" s="6"/>
      <c r="R303" s="6"/>
      <c r="S303" s="6"/>
      <c r="T303" s="6"/>
      <c r="U303" s="6"/>
      <c r="V303" s="6"/>
      <c r="W303" s="6"/>
      <c r="X303" s="6"/>
      <c r="Y303" s="6"/>
      <c r="Z303" s="6"/>
    </row>
    <row r="304" spans="1:26" ht="14.25" customHeight="1">
      <c r="A304" s="16"/>
      <c r="B304" s="16"/>
      <c r="C304" s="16"/>
      <c r="D304" s="16"/>
      <c r="E304" s="16"/>
      <c r="F304" s="16"/>
      <c r="G304" s="16"/>
      <c r="H304" s="16"/>
      <c r="I304" s="16"/>
      <c r="J304" s="16"/>
      <c r="K304" s="16"/>
      <c r="L304" s="6"/>
      <c r="M304" s="6"/>
      <c r="N304" s="6"/>
      <c r="O304" s="6"/>
      <c r="P304" s="6"/>
      <c r="Q304" s="6"/>
      <c r="R304" s="6"/>
      <c r="S304" s="6"/>
      <c r="T304" s="6"/>
      <c r="U304" s="6"/>
      <c r="V304" s="6"/>
      <c r="W304" s="6"/>
      <c r="X304" s="6"/>
      <c r="Y304" s="6"/>
      <c r="Z304" s="6"/>
    </row>
    <row r="305" spans="1:26" ht="14.25" customHeight="1">
      <c r="A305" s="16"/>
      <c r="B305" s="16"/>
      <c r="C305" s="16"/>
      <c r="D305" s="16"/>
      <c r="E305" s="16"/>
      <c r="F305" s="16"/>
      <c r="G305" s="16"/>
      <c r="H305" s="16"/>
      <c r="I305" s="16"/>
      <c r="J305" s="16"/>
      <c r="K305" s="16"/>
      <c r="L305" s="6"/>
      <c r="M305" s="6"/>
      <c r="N305" s="6"/>
      <c r="O305" s="6"/>
      <c r="P305" s="6"/>
      <c r="Q305" s="6"/>
      <c r="R305" s="6"/>
      <c r="S305" s="6"/>
      <c r="T305" s="6"/>
      <c r="U305" s="6"/>
      <c r="V305" s="6"/>
      <c r="W305" s="6"/>
      <c r="X305" s="6"/>
      <c r="Y305" s="6"/>
      <c r="Z305" s="6"/>
    </row>
    <row r="306" spans="1:26" ht="15.75" customHeight="1"/>
    <row r="307" spans="1:26" ht="15.75" customHeight="1"/>
    <row r="308" spans="1:26" ht="15.75" customHeight="1"/>
    <row r="309" spans="1:26" ht="15.75" customHeight="1"/>
    <row r="310" spans="1:26" ht="15.75" customHeight="1"/>
    <row r="311" spans="1:26" ht="15.75" customHeight="1"/>
    <row r="312" spans="1:26" ht="15.75" customHeight="1"/>
    <row r="313" spans="1:26" ht="15.75" customHeight="1"/>
    <row r="314" spans="1:26" ht="15.75" customHeight="1"/>
    <row r="315" spans="1:26" ht="15.75" customHeight="1"/>
    <row r="316" spans="1:26" ht="15.75" customHeight="1"/>
    <row r="317" spans="1:26" ht="15.75" customHeight="1"/>
    <row r="318" spans="1:26" ht="15.75" customHeight="1"/>
    <row r="319" spans="1:26" ht="15.75" customHeight="1"/>
    <row r="320" spans="1:26"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EkVkF617S9aiAoVtXtjBiilg7R4PpU+5Iv26J5Mt0US8aDb3yOkcMxci2RUI7PE8R2xOp5NItmtMHLbM+BvafQ==" saltValue="sJbPlotJ5rcuutyoDphFkA==" spinCount="100000" sheet="1" objects="1" scenarios="1"/>
  <mergeCells count="6">
    <mergeCell ref="L48:N48"/>
    <mergeCell ref="B37:C37"/>
    <mergeCell ref="B38:C38"/>
    <mergeCell ref="B39:C39"/>
    <mergeCell ref="B40:C40"/>
    <mergeCell ref="B41:C41"/>
  </mergeCells>
  <pageMargins left="0.7" right="0.7" top="0.75" bottom="0.75" header="0" footer="0"/>
  <pageSetup scale="6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Z1000"/>
  <sheetViews>
    <sheetView view="pageBreakPreview" topLeftCell="A55" zoomScaleNormal="100" zoomScaleSheetLayoutView="100" workbookViewId="0">
      <selection activeCell="H143" sqref="H143"/>
    </sheetView>
  </sheetViews>
  <sheetFormatPr defaultColWidth="12.69921875" defaultRowHeight="15" customHeight="1"/>
  <cols>
    <col min="1" max="1" width="10" customWidth="1"/>
    <col min="2" max="2" width="15.19921875" customWidth="1"/>
    <col min="4" max="10" width="10" customWidth="1"/>
    <col min="11" max="11" width="11.5" customWidth="1"/>
    <col min="12" max="26" width="10" customWidth="1"/>
  </cols>
  <sheetData>
    <row r="1" spans="1:25" ht="14.25" customHeight="1">
      <c r="A1" s="17" t="s">
        <v>938</v>
      </c>
      <c r="B1" s="16"/>
      <c r="C1" s="16"/>
      <c r="D1" s="16"/>
      <c r="E1" s="16"/>
      <c r="F1" s="16"/>
      <c r="G1" s="16"/>
      <c r="H1" s="16"/>
      <c r="I1" s="16"/>
      <c r="J1" s="16"/>
      <c r="K1" s="16"/>
      <c r="L1" s="6"/>
      <c r="M1" s="6"/>
      <c r="N1" s="6"/>
      <c r="O1" s="6"/>
      <c r="P1" s="6"/>
      <c r="Q1" s="6"/>
      <c r="R1" s="6"/>
      <c r="S1" s="6"/>
      <c r="T1" s="6"/>
      <c r="U1" s="6"/>
      <c r="V1" s="6"/>
      <c r="W1" s="6"/>
      <c r="X1" s="6"/>
      <c r="Y1" s="6"/>
    </row>
    <row r="2" spans="1:25" ht="14.25" customHeight="1">
      <c r="A2" s="16"/>
      <c r="B2" s="16"/>
      <c r="C2" s="16"/>
      <c r="D2" s="16"/>
      <c r="E2" s="16"/>
      <c r="F2" s="16"/>
      <c r="G2" s="16"/>
      <c r="H2" s="16"/>
      <c r="I2" s="16"/>
      <c r="J2" s="16"/>
      <c r="K2" s="16"/>
      <c r="L2" s="6"/>
      <c r="M2" s="6"/>
      <c r="N2" s="6"/>
      <c r="O2" s="6"/>
      <c r="P2" s="6"/>
      <c r="Q2" s="6"/>
      <c r="R2" s="6"/>
      <c r="S2" s="6"/>
      <c r="T2" s="6"/>
      <c r="U2" s="6"/>
      <c r="V2" s="6"/>
      <c r="W2" s="6"/>
      <c r="X2" s="6"/>
      <c r="Y2" s="6"/>
    </row>
    <row r="3" spans="1:25" ht="14.25" customHeight="1">
      <c r="A3" s="17" t="s">
        <v>939</v>
      </c>
      <c r="B3" s="16"/>
      <c r="C3" s="16"/>
      <c r="D3" s="16"/>
      <c r="E3" s="16"/>
      <c r="F3" s="16"/>
      <c r="G3" s="16"/>
      <c r="H3" s="16"/>
      <c r="I3" s="16"/>
      <c r="J3" s="16"/>
      <c r="K3" s="16"/>
      <c r="L3" s="6"/>
      <c r="M3" s="6"/>
      <c r="N3" s="6"/>
      <c r="O3" s="6"/>
      <c r="P3" s="6"/>
      <c r="Q3" s="6"/>
      <c r="R3" s="6"/>
      <c r="S3" s="6"/>
      <c r="T3" s="6"/>
      <c r="U3" s="6"/>
      <c r="V3" s="6"/>
      <c r="W3" s="6"/>
      <c r="X3" s="6"/>
      <c r="Y3" s="6"/>
    </row>
    <row r="4" spans="1:25" ht="14.25" customHeight="1">
      <c r="A4" s="102" t="s">
        <v>940</v>
      </c>
      <c r="B4" s="16"/>
      <c r="C4" s="16"/>
      <c r="D4" s="16"/>
      <c r="E4" s="16"/>
      <c r="F4" s="16"/>
      <c r="G4" s="16"/>
      <c r="H4" s="16"/>
      <c r="I4" s="16"/>
      <c r="J4" s="16"/>
      <c r="K4" s="16"/>
      <c r="L4" s="6"/>
      <c r="M4" s="6"/>
      <c r="N4" s="6"/>
      <c r="O4" s="6"/>
      <c r="P4" s="6"/>
      <c r="Q4" s="6"/>
      <c r="R4" s="6"/>
      <c r="S4" s="6"/>
      <c r="T4" s="6"/>
      <c r="U4" s="6"/>
      <c r="V4" s="6"/>
      <c r="W4" s="6"/>
      <c r="X4" s="6"/>
      <c r="Y4" s="6"/>
    </row>
    <row r="5" spans="1:25" ht="14.25" customHeight="1">
      <c r="A5" s="16" t="s">
        <v>941</v>
      </c>
      <c r="B5" s="16"/>
      <c r="C5" s="16"/>
      <c r="D5" s="16"/>
      <c r="E5" s="16"/>
      <c r="F5" s="16"/>
      <c r="G5" s="16"/>
      <c r="H5" s="16"/>
      <c r="I5" s="16"/>
      <c r="J5" s="16"/>
      <c r="K5" s="16"/>
      <c r="L5" s="6"/>
      <c r="M5" s="6"/>
      <c r="N5" s="6"/>
      <c r="O5" s="6"/>
      <c r="P5" s="6"/>
      <c r="Q5" s="6"/>
      <c r="R5" s="6"/>
      <c r="S5" s="6"/>
      <c r="T5" s="6"/>
      <c r="U5" s="6"/>
      <c r="V5" s="6"/>
      <c r="W5" s="6"/>
      <c r="X5" s="6"/>
      <c r="Y5" s="6"/>
    </row>
    <row r="6" spans="1:25" ht="14.25" customHeight="1">
      <c r="A6" s="16"/>
      <c r="B6" s="16"/>
      <c r="C6" s="16"/>
      <c r="D6" s="16"/>
      <c r="E6" s="16"/>
      <c r="F6" s="16"/>
      <c r="G6" s="16"/>
      <c r="H6" s="16"/>
      <c r="I6" s="16"/>
      <c r="J6" s="16"/>
      <c r="K6" s="16"/>
      <c r="L6" s="6"/>
      <c r="M6" s="6"/>
      <c r="N6" s="6"/>
      <c r="O6" s="6"/>
      <c r="P6" s="6"/>
      <c r="Q6" s="6"/>
      <c r="R6" s="6"/>
      <c r="S6" s="6"/>
      <c r="T6" s="6"/>
      <c r="U6" s="6"/>
      <c r="V6" s="6"/>
      <c r="W6" s="6"/>
      <c r="X6" s="6"/>
      <c r="Y6" s="6"/>
    </row>
    <row r="7" spans="1:25" ht="14.25" customHeight="1">
      <c r="A7" s="17" t="s">
        <v>856</v>
      </c>
      <c r="B7" s="16"/>
      <c r="C7" s="16"/>
      <c r="D7" s="16"/>
      <c r="E7" s="16"/>
      <c r="F7" s="16"/>
      <c r="G7" s="16"/>
      <c r="H7" s="16"/>
      <c r="I7" s="16"/>
      <c r="J7" s="16"/>
      <c r="K7" s="16"/>
      <c r="L7" s="6"/>
      <c r="M7" s="6"/>
      <c r="N7" s="16"/>
      <c r="O7" s="16"/>
      <c r="P7" s="16"/>
      <c r="Q7" s="16"/>
      <c r="R7" s="16"/>
      <c r="S7" s="16"/>
      <c r="T7" s="16"/>
      <c r="U7" s="16"/>
      <c r="V7" s="16"/>
      <c r="W7" s="16"/>
      <c r="X7" s="16"/>
      <c r="Y7" s="16"/>
    </row>
    <row r="8" spans="1:25" ht="14.25" customHeight="1">
      <c r="A8" s="16" t="s">
        <v>942</v>
      </c>
      <c r="B8" s="16"/>
      <c r="C8" s="16"/>
      <c r="D8" s="16"/>
      <c r="E8" s="16"/>
      <c r="F8" s="16"/>
      <c r="G8" s="16"/>
      <c r="H8" s="16"/>
      <c r="I8" s="16"/>
      <c r="J8" s="16"/>
      <c r="K8" s="16"/>
      <c r="L8" s="6"/>
      <c r="M8" s="6"/>
      <c r="N8" s="16"/>
      <c r="O8" s="16"/>
      <c r="P8" s="16"/>
      <c r="Q8" s="16"/>
      <c r="R8" s="16"/>
      <c r="S8" s="16"/>
      <c r="T8" s="16"/>
      <c r="U8" s="16"/>
      <c r="V8" s="16"/>
      <c r="W8" s="16"/>
      <c r="X8" s="16"/>
      <c r="Y8" s="16"/>
    </row>
    <row r="9" spans="1:25" ht="14.25" customHeight="1">
      <c r="A9" s="16"/>
      <c r="B9" s="16"/>
      <c r="C9" s="16"/>
      <c r="D9" s="16"/>
      <c r="E9" s="16"/>
      <c r="F9" s="16"/>
      <c r="G9" s="16"/>
      <c r="H9" s="16"/>
      <c r="I9" s="16"/>
      <c r="J9" s="16"/>
      <c r="K9" s="16"/>
      <c r="L9" s="6"/>
      <c r="M9" s="6"/>
      <c r="N9" s="6"/>
      <c r="O9" s="6"/>
      <c r="P9" s="6"/>
      <c r="Q9" s="6"/>
      <c r="R9" s="6"/>
      <c r="S9" s="6"/>
      <c r="T9" s="6"/>
      <c r="U9" s="6"/>
      <c r="V9" s="6"/>
      <c r="W9" s="6"/>
      <c r="X9" s="6"/>
      <c r="Y9" s="6"/>
    </row>
    <row r="10" spans="1:25" ht="14.25" customHeight="1">
      <c r="A10" s="16"/>
      <c r="B10" s="395" t="s">
        <v>943</v>
      </c>
      <c r="C10" s="105" t="s">
        <v>859</v>
      </c>
      <c r="D10" s="105" t="s">
        <v>860</v>
      </c>
      <c r="E10" s="105" t="s">
        <v>861</v>
      </c>
      <c r="F10" s="16"/>
      <c r="G10" s="16"/>
      <c r="H10" s="16"/>
      <c r="I10" s="16"/>
      <c r="J10" s="16"/>
      <c r="K10" s="16"/>
      <c r="L10" s="6"/>
      <c r="M10" s="6"/>
      <c r="N10" s="16"/>
      <c r="O10" s="16"/>
      <c r="P10" s="16"/>
      <c r="Q10" s="16"/>
      <c r="R10" s="16"/>
      <c r="S10" s="16"/>
      <c r="T10" s="16"/>
      <c r="U10" s="16"/>
      <c r="V10" s="16"/>
      <c r="W10" s="16"/>
      <c r="X10" s="16"/>
      <c r="Y10" s="16"/>
    </row>
    <row r="11" spans="1:25" ht="14.25" customHeight="1">
      <c r="A11" s="16"/>
      <c r="B11" s="396" t="s">
        <v>944</v>
      </c>
      <c r="C11" s="482" t="s">
        <v>18</v>
      </c>
      <c r="D11" s="397" t="str">
        <f t="shared" ref="D11:D14" si="0">IF(ISNUMBER(C11), (10/C11)*10, "")</f>
        <v/>
      </c>
      <c r="E11" s="397" t="str">
        <f t="shared" ref="E11:E14" si="1">IF(ISNUMBER(C11), 1000-D11, "")</f>
        <v/>
      </c>
      <c r="F11" s="16"/>
      <c r="G11" s="16"/>
      <c r="H11" s="16"/>
      <c r="I11" s="16"/>
      <c r="J11" s="16"/>
      <c r="K11" s="16"/>
      <c r="L11" s="6"/>
      <c r="M11" s="6"/>
      <c r="N11" s="16"/>
      <c r="O11" s="16"/>
      <c r="P11" s="16"/>
      <c r="Q11" s="16"/>
      <c r="R11" s="16"/>
      <c r="S11" s="16"/>
      <c r="T11" s="16"/>
      <c r="U11" s="16"/>
      <c r="V11" s="16"/>
      <c r="W11" s="16"/>
      <c r="X11" s="16"/>
      <c r="Y11" s="16"/>
    </row>
    <row r="12" spans="1:25" ht="14.25" customHeight="1">
      <c r="A12" s="16"/>
      <c r="B12" s="396" t="s">
        <v>945</v>
      </c>
      <c r="C12" s="482" t="s">
        <v>18</v>
      </c>
      <c r="D12" s="397" t="str">
        <f t="shared" si="0"/>
        <v/>
      </c>
      <c r="E12" s="397" t="str">
        <f t="shared" si="1"/>
        <v/>
      </c>
      <c r="F12" s="16"/>
      <c r="G12" s="16"/>
      <c r="H12" s="16"/>
      <c r="I12" s="16"/>
      <c r="J12" s="16"/>
      <c r="K12" s="16"/>
      <c r="L12" s="6"/>
      <c r="M12" s="6"/>
      <c r="N12" s="16"/>
      <c r="O12" s="16"/>
      <c r="P12" s="16"/>
      <c r="Q12" s="16"/>
      <c r="R12" s="16"/>
      <c r="S12" s="16"/>
      <c r="T12" s="16"/>
      <c r="U12" s="16"/>
      <c r="V12" s="16"/>
      <c r="W12" s="16"/>
      <c r="X12" s="16"/>
      <c r="Y12" s="16"/>
    </row>
    <row r="13" spans="1:25" ht="14.25" customHeight="1">
      <c r="A13" s="16"/>
      <c r="B13" s="396" t="s">
        <v>946</v>
      </c>
      <c r="C13" s="482" t="s">
        <v>18</v>
      </c>
      <c r="D13" s="397" t="str">
        <f t="shared" si="0"/>
        <v/>
      </c>
      <c r="E13" s="397" t="str">
        <f t="shared" si="1"/>
        <v/>
      </c>
      <c r="F13" s="16"/>
      <c r="G13" s="16"/>
      <c r="H13" s="16"/>
      <c r="I13" s="16"/>
      <c r="J13" s="16"/>
      <c r="K13" s="16"/>
      <c r="L13" s="6"/>
      <c r="M13" s="6"/>
      <c r="N13" s="16"/>
      <c r="O13" s="16"/>
      <c r="P13" s="16"/>
      <c r="Q13" s="16"/>
      <c r="R13" s="16"/>
      <c r="S13" s="16"/>
      <c r="T13" s="16"/>
      <c r="U13" s="16"/>
      <c r="V13" s="16"/>
      <c r="W13" s="16"/>
      <c r="X13" s="16"/>
      <c r="Y13" s="16"/>
    </row>
    <row r="14" spans="1:25" ht="14.25" customHeight="1">
      <c r="A14" s="16"/>
      <c r="B14" s="396" t="s">
        <v>947</v>
      </c>
      <c r="C14" s="482" t="s">
        <v>18</v>
      </c>
      <c r="D14" s="397" t="str">
        <f t="shared" si="0"/>
        <v/>
      </c>
      <c r="E14" s="397" t="str">
        <f t="shared" si="1"/>
        <v/>
      </c>
      <c r="F14" s="16"/>
      <c r="G14" s="16"/>
      <c r="H14" s="16"/>
      <c r="I14" s="16"/>
      <c r="J14" s="16"/>
      <c r="K14" s="16"/>
      <c r="L14" s="6"/>
      <c r="M14" s="6"/>
      <c r="N14" s="16"/>
      <c r="O14" s="16"/>
      <c r="P14" s="16"/>
      <c r="Q14" s="16"/>
      <c r="R14" s="16"/>
      <c r="S14" s="16"/>
      <c r="T14" s="16"/>
      <c r="U14" s="16"/>
      <c r="V14" s="16"/>
      <c r="W14" s="16"/>
      <c r="X14" s="16"/>
      <c r="Y14" s="16"/>
    </row>
    <row r="15" spans="1:25" ht="14.25" customHeight="1">
      <c r="A15" s="16"/>
      <c r="B15" s="16"/>
      <c r="C15" s="16"/>
      <c r="D15" s="16"/>
      <c r="E15" s="16"/>
      <c r="F15" s="16"/>
      <c r="G15" s="16"/>
      <c r="H15" s="16"/>
      <c r="I15" s="16"/>
      <c r="J15" s="16"/>
      <c r="K15" s="16"/>
      <c r="L15" s="6"/>
      <c r="M15" s="6"/>
      <c r="N15" s="6"/>
      <c r="O15" s="6"/>
      <c r="P15" s="6"/>
      <c r="Q15" s="6"/>
      <c r="R15" s="6"/>
      <c r="S15" s="6"/>
      <c r="T15" s="6"/>
      <c r="U15" s="6"/>
      <c r="V15" s="6"/>
      <c r="W15" s="6"/>
      <c r="X15" s="6"/>
      <c r="Y15" s="6"/>
    </row>
    <row r="16" spans="1:25" ht="14.25" customHeight="1">
      <c r="A16" s="16"/>
      <c r="B16" s="395" t="s">
        <v>948</v>
      </c>
      <c r="C16" s="105" t="s">
        <v>859</v>
      </c>
      <c r="D16" s="105" t="s">
        <v>860</v>
      </c>
      <c r="E16" s="105" t="s">
        <v>861</v>
      </c>
      <c r="F16" s="16"/>
      <c r="G16" s="16"/>
      <c r="H16" s="16"/>
      <c r="I16" s="16"/>
      <c r="J16" s="16"/>
      <c r="K16" s="16"/>
      <c r="L16" s="6"/>
      <c r="M16" s="6"/>
      <c r="N16" s="16"/>
      <c r="O16" s="16"/>
      <c r="P16" s="16"/>
      <c r="Q16" s="16"/>
      <c r="R16" s="16"/>
      <c r="S16" s="16"/>
      <c r="T16" s="16"/>
      <c r="U16" s="16"/>
      <c r="V16" s="16"/>
      <c r="W16" s="16"/>
      <c r="X16" s="16"/>
      <c r="Y16" s="16"/>
    </row>
    <row r="17" spans="1:25" ht="14.25" customHeight="1">
      <c r="A17" s="16"/>
      <c r="B17" s="396" t="s">
        <v>949</v>
      </c>
      <c r="C17" s="482" t="s">
        <v>18</v>
      </c>
      <c r="D17" s="397" t="str">
        <f t="shared" ref="D17:D20" si="2">IF(ISNUMBER(C17), (10/C17)*10, "")</f>
        <v/>
      </c>
      <c r="E17" s="397" t="str">
        <f t="shared" ref="E17:E20" si="3">IF(ISNUMBER(C17), 1000-D17, "")</f>
        <v/>
      </c>
      <c r="F17" s="16"/>
      <c r="G17" s="16"/>
      <c r="H17" s="16"/>
      <c r="I17" s="16"/>
      <c r="J17" s="16"/>
      <c r="K17" s="16"/>
      <c r="L17" s="6"/>
      <c r="M17" s="6"/>
      <c r="N17" s="16"/>
      <c r="O17" s="16"/>
      <c r="P17" s="16"/>
      <c r="Q17" s="16"/>
      <c r="R17" s="16"/>
      <c r="S17" s="16"/>
      <c r="T17" s="16"/>
      <c r="U17" s="16"/>
      <c r="V17" s="16"/>
      <c r="W17" s="16"/>
      <c r="X17" s="16"/>
      <c r="Y17" s="16"/>
    </row>
    <row r="18" spans="1:25" ht="14.25" customHeight="1">
      <c r="A18" s="16"/>
      <c r="B18" s="396" t="s">
        <v>950</v>
      </c>
      <c r="C18" s="482" t="s">
        <v>18</v>
      </c>
      <c r="D18" s="397" t="str">
        <f t="shared" si="2"/>
        <v/>
      </c>
      <c r="E18" s="397" t="str">
        <f t="shared" si="3"/>
        <v/>
      </c>
      <c r="F18" s="16"/>
      <c r="G18" s="16"/>
      <c r="H18" s="16"/>
      <c r="I18" s="16"/>
      <c r="J18" s="16"/>
      <c r="K18" s="16"/>
      <c r="L18" s="6"/>
      <c r="M18" s="6"/>
      <c r="N18" s="16"/>
      <c r="O18" s="16"/>
      <c r="P18" s="16"/>
      <c r="Q18" s="16"/>
      <c r="R18" s="16"/>
      <c r="S18" s="16"/>
      <c r="T18" s="16"/>
      <c r="U18" s="16"/>
      <c r="V18" s="16"/>
      <c r="W18" s="16"/>
      <c r="X18" s="16"/>
      <c r="Y18" s="16"/>
    </row>
    <row r="19" spans="1:25" ht="14.25" customHeight="1">
      <c r="A19" s="16"/>
      <c r="B19" s="396" t="s">
        <v>951</v>
      </c>
      <c r="C19" s="482" t="s">
        <v>18</v>
      </c>
      <c r="D19" s="397" t="str">
        <f t="shared" si="2"/>
        <v/>
      </c>
      <c r="E19" s="397" t="str">
        <f t="shared" si="3"/>
        <v/>
      </c>
      <c r="F19" s="16"/>
      <c r="G19" s="16"/>
      <c r="H19" s="16"/>
      <c r="I19" s="16"/>
      <c r="J19" s="16"/>
      <c r="K19" s="16"/>
      <c r="L19" s="6"/>
      <c r="M19" s="6"/>
      <c r="N19" s="16"/>
      <c r="O19" s="16"/>
      <c r="P19" s="16"/>
      <c r="Q19" s="16"/>
      <c r="R19" s="16"/>
      <c r="S19" s="16"/>
      <c r="T19" s="16"/>
      <c r="U19" s="16"/>
      <c r="V19" s="16"/>
      <c r="W19" s="16"/>
      <c r="X19" s="16"/>
      <c r="Y19" s="16"/>
    </row>
    <row r="20" spans="1:25" ht="14.25" customHeight="1">
      <c r="A20" s="16"/>
      <c r="B20" s="396" t="s">
        <v>952</v>
      </c>
      <c r="C20" s="482" t="s">
        <v>18</v>
      </c>
      <c r="D20" s="397" t="str">
        <f t="shared" si="2"/>
        <v/>
      </c>
      <c r="E20" s="397" t="str">
        <f t="shared" si="3"/>
        <v/>
      </c>
      <c r="F20" s="16"/>
      <c r="G20" s="16"/>
      <c r="H20" s="16"/>
      <c r="I20" s="16"/>
      <c r="J20" s="16"/>
      <c r="K20" s="16"/>
      <c r="L20" s="6"/>
      <c r="M20" s="6"/>
      <c r="N20" s="16"/>
      <c r="O20" s="16"/>
      <c r="P20" s="16"/>
      <c r="Q20" s="16"/>
      <c r="R20" s="16"/>
      <c r="S20" s="16"/>
      <c r="T20" s="16"/>
      <c r="U20" s="16"/>
      <c r="V20" s="16"/>
      <c r="W20" s="16"/>
      <c r="X20" s="16"/>
      <c r="Y20" s="16"/>
    </row>
    <row r="21" spans="1:25" ht="14.25" customHeight="1">
      <c r="A21" s="6"/>
      <c r="B21" s="104"/>
      <c r="C21" s="6"/>
      <c r="D21" s="6"/>
      <c r="E21" s="6"/>
      <c r="F21" s="6"/>
      <c r="G21" s="6"/>
      <c r="H21" s="6"/>
      <c r="I21" s="6"/>
      <c r="J21" s="6"/>
      <c r="K21" s="6"/>
      <c r="L21" s="6"/>
      <c r="M21" s="6"/>
      <c r="N21" s="6"/>
      <c r="O21" s="6"/>
      <c r="P21" s="6"/>
      <c r="Q21" s="6"/>
      <c r="R21" s="6"/>
      <c r="S21" s="6"/>
      <c r="T21" s="6"/>
      <c r="U21" s="6"/>
      <c r="V21" s="6"/>
      <c r="W21" s="6"/>
      <c r="X21" s="6"/>
      <c r="Y21" s="6"/>
    </row>
    <row r="22" spans="1:25" ht="14.25" customHeight="1">
      <c r="A22" s="16"/>
      <c r="B22" s="395" t="s">
        <v>953</v>
      </c>
      <c r="C22" s="105" t="s">
        <v>859</v>
      </c>
      <c r="D22" s="105" t="s">
        <v>860</v>
      </c>
      <c r="E22" s="105" t="s">
        <v>861</v>
      </c>
      <c r="F22" s="16"/>
      <c r="G22" s="16"/>
      <c r="H22" s="16"/>
      <c r="I22" s="16"/>
      <c r="J22" s="16"/>
      <c r="K22" s="16"/>
      <c r="L22" s="6"/>
      <c r="M22" s="6"/>
      <c r="N22" s="16"/>
      <c r="O22" s="16"/>
      <c r="P22" s="16"/>
      <c r="Q22" s="16"/>
      <c r="R22" s="16"/>
      <c r="S22" s="16"/>
      <c r="T22" s="16"/>
      <c r="U22" s="16"/>
      <c r="V22" s="16"/>
      <c r="W22" s="16"/>
      <c r="X22" s="16"/>
      <c r="Y22" s="16"/>
    </row>
    <row r="23" spans="1:25" ht="14.25" customHeight="1">
      <c r="A23" s="16"/>
      <c r="B23" s="396" t="s">
        <v>954</v>
      </c>
      <c r="C23" s="482" t="s">
        <v>18</v>
      </c>
      <c r="D23" s="397" t="str">
        <f t="shared" ref="D23:D26" si="4">IF(ISNUMBER(C23), (10/C23)*10, "")</f>
        <v/>
      </c>
      <c r="E23" s="397" t="str">
        <f t="shared" ref="E23:E26" si="5">IF(ISNUMBER(C23), 1000-D23, "")</f>
        <v/>
      </c>
      <c r="F23" s="16"/>
      <c r="G23" s="16"/>
      <c r="H23" s="16"/>
      <c r="I23" s="16"/>
      <c r="J23" s="16"/>
      <c r="K23" s="16"/>
      <c r="L23" s="6"/>
      <c r="M23" s="6"/>
      <c r="N23" s="16"/>
      <c r="O23" s="16"/>
      <c r="P23" s="16"/>
      <c r="Q23" s="16"/>
      <c r="R23" s="16"/>
      <c r="S23" s="16"/>
      <c r="T23" s="16"/>
      <c r="U23" s="16"/>
      <c r="V23" s="16"/>
      <c r="W23" s="16"/>
      <c r="X23" s="16"/>
      <c r="Y23" s="16"/>
    </row>
    <row r="24" spans="1:25" ht="14.25" customHeight="1">
      <c r="A24" s="16"/>
      <c r="B24" s="396" t="s">
        <v>955</v>
      </c>
      <c r="C24" s="482" t="s">
        <v>18</v>
      </c>
      <c r="D24" s="397" t="str">
        <f t="shared" si="4"/>
        <v/>
      </c>
      <c r="E24" s="397" t="str">
        <f t="shared" si="5"/>
        <v/>
      </c>
      <c r="F24" s="16"/>
      <c r="G24" s="16"/>
      <c r="H24" s="16"/>
      <c r="I24" s="16"/>
      <c r="J24" s="16"/>
      <c r="K24" s="16"/>
      <c r="L24" s="6"/>
      <c r="M24" s="6"/>
      <c r="N24" s="16"/>
      <c r="O24" s="16"/>
      <c r="P24" s="16"/>
      <c r="Q24" s="16"/>
      <c r="R24" s="16"/>
      <c r="S24" s="16"/>
      <c r="T24" s="16"/>
      <c r="U24" s="16"/>
      <c r="V24" s="16"/>
      <c r="W24" s="16"/>
      <c r="X24" s="16"/>
      <c r="Y24" s="16"/>
    </row>
    <row r="25" spans="1:25" ht="14.25" customHeight="1">
      <c r="A25" s="16"/>
      <c r="B25" s="396" t="s">
        <v>956</v>
      </c>
      <c r="C25" s="482" t="s">
        <v>18</v>
      </c>
      <c r="D25" s="397" t="str">
        <f t="shared" si="4"/>
        <v/>
      </c>
      <c r="E25" s="397" t="str">
        <f t="shared" si="5"/>
        <v/>
      </c>
      <c r="F25" s="16"/>
      <c r="G25" s="16"/>
      <c r="H25" s="16"/>
      <c r="I25" s="16"/>
      <c r="J25" s="16"/>
      <c r="K25" s="16"/>
      <c r="L25" s="6"/>
      <c r="M25" s="6"/>
      <c r="N25" s="16"/>
      <c r="O25" s="16"/>
      <c r="P25" s="16"/>
      <c r="Q25" s="16"/>
      <c r="R25" s="16"/>
      <c r="S25" s="16"/>
      <c r="T25" s="16"/>
      <c r="U25" s="16"/>
      <c r="V25" s="16"/>
      <c r="W25" s="16"/>
      <c r="X25" s="16"/>
      <c r="Y25" s="16"/>
    </row>
    <row r="26" spans="1:25" ht="14.25" customHeight="1">
      <c r="A26" s="16"/>
      <c r="B26" s="396" t="s">
        <v>957</v>
      </c>
      <c r="C26" s="482" t="s">
        <v>18</v>
      </c>
      <c r="D26" s="397" t="str">
        <f t="shared" si="4"/>
        <v/>
      </c>
      <c r="E26" s="397" t="str">
        <f t="shared" si="5"/>
        <v/>
      </c>
      <c r="F26" s="16"/>
      <c r="G26" s="16"/>
      <c r="H26" s="16"/>
      <c r="I26" s="16"/>
      <c r="J26" s="16"/>
      <c r="K26" s="16"/>
      <c r="L26" s="6"/>
      <c r="M26" s="6"/>
      <c r="N26" s="16"/>
      <c r="O26" s="16"/>
      <c r="P26" s="16"/>
      <c r="Q26" s="16"/>
      <c r="R26" s="16"/>
      <c r="S26" s="16"/>
      <c r="T26" s="16"/>
      <c r="U26" s="16"/>
      <c r="V26" s="16"/>
      <c r="W26" s="16"/>
      <c r="X26" s="16"/>
      <c r="Y26" s="16"/>
    </row>
    <row r="27" spans="1:25" ht="14.25" customHeight="1">
      <c r="A27" s="6"/>
      <c r="B27" s="104"/>
      <c r="C27" s="6"/>
      <c r="D27" s="6"/>
      <c r="E27" s="6"/>
      <c r="F27" s="6"/>
      <c r="G27" s="6"/>
      <c r="H27" s="6"/>
      <c r="I27" s="6"/>
      <c r="J27" s="6"/>
      <c r="K27" s="6"/>
      <c r="L27" s="6"/>
      <c r="M27" s="6"/>
      <c r="N27" s="6"/>
      <c r="O27" s="6"/>
      <c r="P27" s="6"/>
      <c r="Q27" s="6"/>
      <c r="R27" s="6"/>
      <c r="S27" s="6"/>
      <c r="T27" s="6"/>
      <c r="U27" s="6"/>
      <c r="V27" s="6"/>
      <c r="W27" s="6"/>
      <c r="X27" s="6"/>
      <c r="Y27" s="6"/>
    </row>
    <row r="28" spans="1:25" ht="14.25" customHeight="1">
      <c r="A28" s="16" t="s">
        <v>958</v>
      </c>
      <c r="B28" s="16"/>
      <c r="C28" s="16"/>
      <c r="D28" s="16"/>
      <c r="E28" s="16"/>
      <c r="F28" s="16"/>
      <c r="G28" s="16"/>
      <c r="H28" s="16"/>
      <c r="I28" s="16"/>
      <c r="J28" s="16"/>
      <c r="K28" s="16"/>
      <c r="L28" s="6"/>
      <c r="M28" s="6"/>
      <c r="N28" s="16"/>
      <c r="O28" s="16"/>
      <c r="P28" s="16"/>
      <c r="Q28" s="16"/>
      <c r="R28" s="16"/>
      <c r="S28" s="16"/>
      <c r="T28" s="16"/>
      <c r="U28" s="16"/>
      <c r="V28" s="16"/>
      <c r="W28" s="16"/>
      <c r="X28" s="16"/>
      <c r="Y28" s="16"/>
    </row>
    <row r="29" spans="1:25" ht="14.25" customHeight="1">
      <c r="A29" s="16" t="s">
        <v>867</v>
      </c>
      <c r="B29" s="16"/>
      <c r="C29" s="16"/>
      <c r="D29" s="16"/>
      <c r="E29" s="16"/>
      <c r="F29" s="16"/>
      <c r="G29" s="16"/>
      <c r="H29" s="16"/>
      <c r="I29" s="16"/>
      <c r="J29" s="16"/>
      <c r="K29" s="16"/>
      <c r="L29" s="6"/>
      <c r="M29" s="6"/>
      <c r="N29" s="16"/>
      <c r="O29" s="16"/>
      <c r="P29" s="16"/>
      <c r="Q29" s="16"/>
      <c r="R29" s="16"/>
      <c r="S29" s="16"/>
      <c r="T29" s="16"/>
      <c r="U29" s="16"/>
      <c r="V29" s="16"/>
      <c r="W29" s="16"/>
      <c r="X29" s="16"/>
      <c r="Y29" s="16"/>
    </row>
    <row r="30" spans="1:25" ht="14.25" customHeight="1">
      <c r="A30" s="16" t="s">
        <v>959</v>
      </c>
      <c r="B30" s="16"/>
      <c r="C30" s="16"/>
      <c r="D30" s="16"/>
      <c r="E30" s="16"/>
      <c r="F30" s="16"/>
      <c r="G30" s="16"/>
      <c r="H30" s="16"/>
      <c r="I30" s="16"/>
      <c r="J30" s="16"/>
      <c r="K30" s="16"/>
      <c r="L30" s="6"/>
      <c r="M30" s="6"/>
      <c r="N30" s="16"/>
      <c r="O30" s="16"/>
      <c r="P30" s="16"/>
      <c r="Q30" s="16"/>
      <c r="R30" s="16"/>
      <c r="S30" s="16"/>
      <c r="T30" s="16"/>
      <c r="U30" s="16"/>
      <c r="V30" s="16"/>
      <c r="W30" s="16"/>
      <c r="X30" s="16"/>
      <c r="Y30" s="16"/>
    </row>
    <row r="31" spans="1:25" ht="14.25" customHeight="1">
      <c r="A31" s="16"/>
      <c r="B31" s="16"/>
      <c r="C31" s="16"/>
      <c r="D31" s="16"/>
      <c r="E31" s="16"/>
      <c r="F31" s="16"/>
      <c r="G31" s="16"/>
      <c r="H31" s="16"/>
      <c r="I31" s="16"/>
      <c r="J31" s="16"/>
      <c r="K31" s="16"/>
      <c r="L31" s="6"/>
      <c r="M31" s="6"/>
      <c r="N31" s="6"/>
      <c r="O31" s="6"/>
      <c r="P31" s="6"/>
      <c r="Q31" s="6"/>
      <c r="R31" s="6"/>
      <c r="S31" s="6"/>
      <c r="T31" s="6"/>
      <c r="U31" s="6"/>
      <c r="V31" s="6"/>
      <c r="W31" s="6"/>
      <c r="X31" s="6"/>
      <c r="Y31" s="6"/>
    </row>
    <row r="32" spans="1:25" ht="14.25" customHeight="1">
      <c r="A32" s="17" t="s">
        <v>869</v>
      </c>
      <c r="B32" s="16"/>
      <c r="C32" s="16"/>
      <c r="D32" s="16"/>
      <c r="E32" s="16"/>
      <c r="F32" s="16"/>
      <c r="G32" s="16"/>
      <c r="H32" s="16"/>
      <c r="I32" s="16"/>
      <c r="J32" s="16"/>
      <c r="K32" s="16"/>
      <c r="L32" s="6"/>
      <c r="M32" s="6"/>
      <c r="N32" s="16"/>
      <c r="O32" s="16"/>
      <c r="P32" s="16"/>
      <c r="Q32" s="16"/>
      <c r="R32" s="16"/>
      <c r="S32" s="16"/>
      <c r="T32" s="16"/>
      <c r="U32" s="16"/>
      <c r="V32" s="16"/>
      <c r="W32" s="16"/>
      <c r="X32" s="16"/>
      <c r="Y32" s="16"/>
    </row>
    <row r="33" spans="1:25" ht="28.5" customHeight="1">
      <c r="A33" s="502" t="s">
        <v>960</v>
      </c>
      <c r="B33" s="503"/>
      <c r="C33" s="503"/>
      <c r="D33" s="503"/>
      <c r="E33" s="503"/>
      <c r="F33" s="503"/>
      <c r="G33" s="503"/>
      <c r="H33" s="503"/>
      <c r="I33" s="503"/>
      <c r="J33" s="504"/>
      <c r="K33" s="16"/>
      <c r="L33" s="6"/>
      <c r="M33" s="6"/>
      <c r="N33" s="16"/>
      <c r="O33" s="16"/>
      <c r="P33" s="16"/>
      <c r="Q33" s="16"/>
      <c r="R33" s="16"/>
      <c r="S33" s="16"/>
      <c r="T33" s="16"/>
      <c r="U33" s="16"/>
      <c r="V33" s="16"/>
      <c r="W33" s="16"/>
      <c r="X33" s="16"/>
      <c r="Y33" s="16"/>
    </row>
    <row r="34" spans="1:25" ht="14.25" customHeight="1">
      <c r="A34" s="16" t="s">
        <v>961</v>
      </c>
      <c r="B34" s="16"/>
      <c r="C34" s="16"/>
      <c r="D34" s="16"/>
      <c r="E34" s="16"/>
      <c r="F34" s="16"/>
      <c r="G34" s="16"/>
      <c r="H34" s="16"/>
      <c r="I34" s="16"/>
      <c r="J34" s="16"/>
      <c r="K34" s="16"/>
      <c r="L34" s="6"/>
      <c r="M34" s="6"/>
      <c r="N34" s="16"/>
      <c r="O34" s="16"/>
      <c r="P34" s="16"/>
      <c r="Q34" s="16"/>
      <c r="R34" s="16"/>
      <c r="S34" s="16"/>
      <c r="T34" s="16"/>
      <c r="U34" s="16"/>
      <c r="V34" s="16"/>
      <c r="W34" s="16"/>
      <c r="X34" s="16"/>
      <c r="Y34" s="16"/>
    </row>
    <row r="35" spans="1:25" ht="14.25" customHeight="1">
      <c r="A35" s="16"/>
      <c r="B35" s="16"/>
      <c r="C35" s="16"/>
      <c r="D35" s="16"/>
      <c r="E35" s="16"/>
      <c r="F35" s="16"/>
      <c r="G35" s="16"/>
      <c r="H35" s="16"/>
      <c r="I35" s="16"/>
      <c r="J35" s="16"/>
      <c r="K35" s="16"/>
      <c r="L35" s="6"/>
      <c r="M35" s="6"/>
      <c r="N35" s="6"/>
      <c r="O35" s="6"/>
      <c r="P35" s="6"/>
      <c r="Q35" s="6"/>
      <c r="R35" s="6"/>
      <c r="S35" s="6"/>
      <c r="T35" s="6"/>
      <c r="U35" s="6"/>
      <c r="V35" s="6"/>
      <c r="W35" s="6"/>
      <c r="X35" s="6"/>
      <c r="Y35" s="6"/>
    </row>
    <row r="36" spans="1:25" ht="14.25" customHeight="1">
      <c r="A36" s="16"/>
      <c r="B36" s="498" t="str">
        <f>B10</f>
        <v>Poly(dT) Plasmids</v>
      </c>
      <c r="C36" s="494"/>
      <c r="D36" s="395" t="s">
        <v>872</v>
      </c>
      <c r="E36" s="16"/>
      <c r="F36" s="16"/>
      <c r="G36" s="16"/>
      <c r="H36" s="16"/>
      <c r="I36" s="16"/>
      <c r="J36" s="16"/>
      <c r="K36" s="16"/>
      <c r="L36" s="6"/>
      <c r="M36" s="6"/>
      <c r="N36" s="16"/>
      <c r="O36" s="16"/>
      <c r="P36" s="16"/>
      <c r="Q36" s="16"/>
      <c r="R36" s="16"/>
      <c r="S36" s="16"/>
      <c r="T36" s="16"/>
      <c r="U36" s="16"/>
      <c r="V36" s="16"/>
      <c r="W36" s="16"/>
      <c r="X36" s="16"/>
      <c r="Y36" s="16"/>
    </row>
    <row r="37" spans="1:25" ht="14.25" customHeight="1">
      <c r="A37" s="16"/>
      <c r="B37" s="697" t="s">
        <v>873</v>
      </c>
      <c r="C37" s="494"/>
      <c r="D37" s="397">
        <v>440</v>
      </c>
      <c r="E37" s="16"/>
      <c r="F37" s="16"/>
      <c r="G37" s="16"/>
      <c r="H37" s="16"/>
      <c r="I37" s="16"/>
      <c r="J37" s="16"/>
      <c r="K37" s="16"/>
      <c r="L37" s="6"/>
      <c r="M37" s="6"/>
      <c r="N37" s="16"/>
      <c r="O37" s="16"/>
      <c r="P37" s="16"/>
      <c r="Q37" s="16"/>
      <c r="R37" s="16"/>
      <c r="S37" s="16"/>
      <c r="T37" s="16"/>
      <c r="U37" s="16"/>
      <c r="V37" s="16"/>
      <c r="W37" s="16"/>
      <c r="X37" s="16"/>
      <c r="Y37" s="16"/>
    </row>
    <row r="38" spans="1:25" ht="14.25" customHeight="1">
      <c r="A38" s="16"/>
      <c r="B38" s="697" t="s">
        <v>874</v>
      </c>
      <c r="C38" s="494"/>
      <c r="D38" s="397">
        <v>35</v>
      </c>
      <c r="E38" s="16"/>
      <c r="F38" s="16"/>
      <c r="G38" s="16"/>
      <c r="H38" s="16"/>
      <c r="I38" s="16"/>
      <c r="J38" s="16"/>
      <c r="K38" s="16"/>
      <c r="L38" s="6"/>
      <c r="M38" s="6"/>
      <c r="N38" s="16"/>
      <c r="O38" s="16"/>
      <c r="P38" s="16"/>
      <c r="Q38" s="16"/>
      <c r="R38" s="16"/>
      <c r="S38" s="16"/>
      <c r="T38" s="16"/>
      <c r="U38" s="16"/>
      <c r="V38" s="16"/>
      <c r="W38" s="16"/>
      <c r="X38" s="16"/>
      <c r="Y38" s="16"/>
    </row>
    <row r="39" spans="1:25" ht="14.25" customHeight="1">
      <c r="A39" s="16"/>
      <c r="B39" s="697" t="s">
        <v>962</v>
      </c>
      <c r="C39" s="494"/>
      <c r="D39" s="397">
        <v>35</v>
      </c>
      <c r="E39" s="16"/>
      <c r="F39" s="16"/>
      <c r="G39" s="16"/>
      <c r="H39" s="16"/>
      <c r="I39" s="16"/>
      <c r="J39" s="16"/>
      <c r="K39" s="16"/>
      <c r="L39" s="6"/>
      <c r="M39" s="6"/>
      <c r="N39" s="16"/>
      <c r="O39" s="16"/>
      <c r="P39" s="16"/>
      <c r="Q39" s="16"/>
      <c r="R39" s="16"/>
      <c r="S39" s="16"/>
      <c r="T39" s="16"/>
      <c r="U39" s="16"/>
      <c r="V39" s="16"/>
      <c r="W39" s="16"/>
      <c r="X39" s="16"/>
      <c r="Y39" s="16"/>
    </row>
    <row r="40" spans="1:25" ht="14.25" customHeight="1">
      <c r="A40" s="16"/>
      <c r="B40" s="697" t="s">
        <v>876</v>
      </c>
      <c r="C40" s="494"/>
      <c r="D40" s="397">
        <v>282</v>
      </c>
      <c r="E40" s="16"/>
      <c r="F40" s="16"/>
      <c r="G40" s="16"/>
      <c r="H40" s="16"/>
      <c r="I40" s="16"/>
      <c r="J40" s="16"/>
      <c r="K40" s="16"/>
      <c r="L40" s="6"/>
      <c r="M40" s="6"/>
      <c r="N40" s="16"/>
      <c r="O40" s="16"/>
      <c r="P40" s="16"/>
      <c r="Q40" s="16"/>
      <c r="R40" s="16"/>
      <c r="S40" s="16"/>
      <c r="T40" s="16"/>
      <c r="U40" s="16"/>
      <c r="V40" s="16"/>
      <c r="W40" s="16"/>
      <c r="X40" s="16"/>
      <c r="Y40" s="16"/>
    </row>
    <row r="41" spans="1:25" ht="14.25" customHeight="1">
      <c r="A41" s="16"/>
      <c r="B41" s="16"/>
      <c r="C41" s="16"/>
      <c r="D41" s="16"/>
      <c r="E41" s="16"/>
      <c r="F41" s="16"/>
      <c r="G41" s="16"/>
      <c r="H41" s="16"/>
      <c r="I41" s="16"/>
      <c r="J41" s="16"/>
      <c r="K41" s="16"/>
      <c r="L41" s="6"/>
      <c r="M41" s="6"/>
      <c r="N41" s="6"/>
      <c r="O41" s="6"/>
      <c r="P41" s="6"/>
      <c r="Q41" s="6"/>
      <c r="R41" s="6"/>
      <c r="S41" s="6"/>
      <c r="T41" s="6"/>
      <c r="U41" s="6"/>
      <c r="V41" s="6"/>
      <c r="W41" s="6"/>
      <c r="X41" s="6"/>
      <c r="Y41" s="6"/>
    </row>
    <row r="42" spans="1:25" ht="14.25" customHeight="1">
      <c r="A42" s="16"/>
      <c r="B42" s="498" t="str">
        <f>B16</f>
        <v>x22_v2_6 Plasmids</v>
      </c>
      <c r="C42" s="494"/>
      <c r="D42" s="395" t="s">
        <v>872</v>
      </c>
      <c r="E42" s="16"/>
      <c r="F42" s="16"/>
      <c r="G42" s="16"/>
      <c r="H42" s="16"/>
      <c r="I42" s="16"/>
      <c r="J42" s="16"/>
      <c r="K42" s="16"/>
      <c r="L42" s="6"/>
      <c r="M42" s="6"/>
      <c r="N42" s="16"/>
      <c r="O42" s="16"/>
      <c r="P42" s="16"/>
      <c r="Q42" s="16"/>
      <c r="R42" s="16"/>
      <c r="S42" s="16"/>
      <c r="T42" s="16"/>
      <c r="U42" s="16"/>
      <c r="V42" s="16"/>
      <c r="W42" s="16"/>
      <c r="X42" s="16"/>
      <c r="Y42" s="16"/>
    </row>
    <row r="43" spans="1:25" ht="14.25" customHeight="1">
      <c r="A43" s="16"/>
      <c r="B43" s="697" t="s">
        <v>873</v>
      </c>
      <c r="C43" s="494"/>
      <c r="D43" s="397">
        <v>440</v>
      </c>
      <c r="E43" s="16"/>
      <c r="F43" s="16"/>
      <c r="G43" s="16"/>
      <c r="H43" s="16"/>
      <c r="I43" s="16"/>
      <c r="J43" s="16"/>
      <c r="K43" s="16"/>
      <c r="L43" s="6"/>
      <c r="M43" s="6"/>
      <c r="N43" s="16"/>
      <c r="O43" s="16"/>
      <c r="P43" s="16"/>
      <c r="Q43" s="16"/>
      <c r="R43" s="16"/>
      <c r="S43" s="16"/>
      <c r="T43" s="16"/>
      <c r="U43" s="16"/>
      <c r="V43" s="16"/>
      <c r="W43" s="16"/>
      <c r="X43" s="16"/>
      <c r="Y43" s="16"/>
    </row>
    <row r="44" spans="1:25" ht="14.25" customHeight="1">
      <c r="A44" s="16"/>
      <c r="B44" s="697" t="s">
        <v>874</v>
      </c>
      <c r="C44" s="494"/>
      <c r="D44" s="397">
        <v>35</v>
      </c>
      <c r="E44" s="16"/>
      <c r="F44" s="16"/>
      <c r="G44" s="16"/>
      <c r="H44" s="16"/>
      <c r="I44" s="16"/>
      <c r="J44" s="16"/>
      <c r="K44" s="16"/>
      <c r="L44" s="6"/>
      <c r="M44" s="6"/>
      <c r="N44" s="16"/>
      <c r="O44" s="16"/>
      <c r="P44" s="16"/>
      <c r="Q44" s="16"/>
      <c r="R44" s="16"/>
      <c r="S44" s="16"/>
      <c r="T44" s="16"/>
      <c r="U44" s="16"/>
      <c r="V44" s="16"/>
      <c r="W44" s="16"/>
      <c r="X44" s="16"/>
      <c r="Y44" s="16"/>
    </row>
    <row r="45" spans="1:25" ht="14.25" customHeight="1">
      <c r="A45" s="16"/>
      <c r="B45" s="697" t="s">
        <v>963</v>
      </c>
      <c r="C45" s="494"/>
      <c r="D45" s="397">
        <v>35</v>
      </c>
      <c r="E45" s="16"/>
      <c r="F45" s="16"/>
      <c r="G45" s="16"/>
      <c r="H45" s="16"/>
      <c r="I45" s="16"/>
      <c r="J45" s="16"/>
      <c r="K45" s="16"/>
      <c r="L45" s="6"/>
      <c r="M45" s="6"/>
      <c r="N45" s="16"/>
      <c r="O45" s="16"/>
      <c r="P45" s="16"/>
      <c r="Q45" s="16"/>
      <c r="R45" s="16"/>
      <c r="S45" s="16"/>
      <c r="T45" s="16"/>
      <c r="U45" s="16"/>
      <c r="V45" s="16"/>
      <c r="W45" s="16"/>
      <c r="X45" s="16"/>
      <c r="Y45" s="16"/>
    </row>
    <row r="46" spans="1:25" ht="14.25" customHeight="1">
      <c r="A46" s="16"/>
      <c r="B46" s="697" t="s">
        <v>876</v>
      </c>
      <c r="C46" s="494"/>
      <c r="D46" s="397">
        <v>282</v>
      </c>
      <c r="E46" s="16"/>
      <c r="F46" s="16"/>
      <c r="G46" s="16"/>
      <c r="H46" s="16"/>
      <c r="I46" s="16"/>
      <c r="J46" s="16"/>
      <c r="K46" s="16"/>
      <c r="L46" s="6"/>
      <c r="M46" s="6"/>
      <c r="N46" s="16"/>
      <c r="O46" s="16"/>
      <c r="P46" s="16"/>
      <c r="Q46" s="16"/>
      <c r="R46" s="16"/>
      <c r="S46" s="16"/>
      <c r="T46" s="16"/>
      <c r="U46" s="16"/>
      <c r="V46" s="16"/>
      <c r="W46" s="16"/>
      <c r="X46" s="16"/>
      <c r="Y46" s="16"/>
    </row>
    <row r="47" spans="1:25" ht="14.25" customHeight="1">
      <c r="A47" s="16"/>
      <c r="B47" s="16"/>
      <c r="C47" s="16"/>
      <c r="D47" s="16"/>
      <c r="E47" s="16"/>
      <c r="F47" s="16"/>
      <c r="G47" s="16"/>
      <c r="H47" s="16"/>
      <c r="I47" s="16"/>
      <c r="J47" s="16"/>
      <c r="K47" s="16"/>
      <c r="L47" s="6"/>
      <c r="M47" s="6"/>
      <c r="N47" s="6"/>
      <c r="O47" s="6"/>
      <c r="P47" s="6"/>
      <c r="Q47" s="6"/>
      <c r="R47" s="6"/>
      <c r="S47" s="6"/>
      <c r="T47" s="6"/>
      <c r="U47" s="6"/>
      <c r="V47" s="6"/>
      <c r="W47" s="6"/>
      <c r="X47" s="6"/>
      <c r="Y47" s="6"/>
    </row>
    <row r="48" spans="1:25" ht="14.25" customHeight="1">
      <c r="A48" s="16"/>
      <c r="B48" s="498" t="str">
        <f>B22</f>
        <v>x22_v2_8 Plasmids</v>
      </c>
      <c r="C48" s="494"/>
      <c r="D48" s="395" t="s">
        <v>872</v>
      </c>
      <c r="E48" s="16"/>
      <c r="F48" s="16"/>
      <c r="G48" s="16"/>
      <c r="H48" s="16"/>
      <c r="I48" s="16"/>
      <c r="J48" s="16"/>
      <c r="K48" s="16"/>
      <c r="L48" s="6"/>
      <c r="M48" s="6"/>
      <c r="N48" s="16"/>
      <c r="O48" s="16"/>
      <c r="P48" s="16"/>
      <c r="Q48" s="16"/>
      <c r="R48" s="16"/>
      <c r="S48" s="16"/>
      <c r="T48" s="16"/>
      <c r="U48" s="16"/>
      <c r="V48" s="16"/>
      <c r="W48" s="16"/>
      <c r="X48" s="16"/>
      <c r="Y48" s="16"/>
    </row>
    <row r="49" spans="1:25" ht="14.25" customHeight="1">
      <c r="A49" s="16"/>
      <c r="B49" s="697" t="s">
        <v>873</v>
      </c>
      <c r="C49" s="494"/>
      <c r="D49" s="397">
        <v>440</v>
      </c>
      <c r="E49" s="16"/>
      <c r="F49" s="16"/>
      <c r="G49" s="16"/>
      <c r="H49" s="16"/>
      <c r="I49" s="16"/>
      <c r="J49" s="16"/>
      <c r="K49" s="16"/>
      <c r="L49" s="6"/>
      <c r="M49" s="6"/>
      <c r="N49" s="16"/>
      <c r="O49" s="16"/>
      <c r="P49" s="16"/>
      <c r="Q49" s="16"/>
      <c r="R49" s="16"/>
      <c r="S49" s="16"/>
      <c r="T49" s="16"/>
      <c r="U49" s="16"/>
      <c r="V49" s="16"/>
      <c r="W49" s="16"/>
      <c r="X49" s="16"/>
      <c r="Y49" s="16"/>
    </row>
    <row r="50" spans="1:25" ht="14.25" customHeight="1">
      <c r="A50" s="16"/>
      <c r="B50" s="697" t="s">
        <v>874</v>
      </c>
      <c r="C50" s="494"/>
      <c r="D50" s="397">
        <v>35</v>
      </c>
      <c r="E50" s="16"/>
      <c r="F50" s="16"/>
      <c r="G50" s="16"/>
      <c r="H50" s="16"/>
      <c r="I50" s="16"/>
      <c r="J50" s="16"/>
      <c r="K50" s="16"/>
      <c r="L50" s="6"/>
      <c r="M50" s="6"/>
      <c r="N50" s="16"/>
      <c r="O50" s="16"/>
      <c r="P50" s="16"/>
      <c r="Q50" s="16"/>
      <c r="R50" s="16"/>
      <c r="S50" s="16"/>
      <c r="T50" s="16"/>
      <c r="U50" s="16"/>
      <c r="V50" s="16"/>
      <c r="W50" s="16"/>
      <c r="X50" s="16"/>
      <c r="Y50" s="16"/>
    </row>
    <row r="51" spans="1:25" ht="14.25" customHeight="1">
      <c r="A51" s="16"/>
      <c r="B51" s="697" t="s">
        <v>964</v>
      </c>
      <c r="C51" s="494"/>
      <c r="D51" s="397">
        <v>35</v>
      </c>
      <c r="E51" s="16"/>
      <c r="F51" s="16"/>
      <c r="G51" s="16"/>
      <c r="H51" s="16"/>
      <c r="I51" s="16"/>
      <c r="J51" s="16"/>
      <c r="K51" s="16"/>
      <c r="L51" s="6"/>
      <c r="M51" s="6"/>
      <c r="N51" s="16"/>
      <c r="O51" s="16"/>
      <c r="P51" s="16"/>
      <c r="Q51" s="16"/>
      <c r="R51" s="16"/>
      <c r="S51" s="16"/>
      <c r="T51" s="16"/>
      <c r="U51" s="16"/>
      <c r="V51" s="16"/>
      <c r="W51" s="16"/>
      <c r="X51" s="16"/>
      <c r="Y51" s="16"/>
    </row>
    <row r="52" spans="1:25" ht="14.25" customHeight="1">
      <c r="A52" s="16"/>
      <c r="B52" s="697" t="s">
        <v>876</v>
      </c>
      <c r="C52" s="494"/>
      <c r="D52" s="397">
        <v>282</v>
      </c>
      <c r="E52" s="16"/>
      <c r="F52" s="16"/>
      <c r="G52" s="16"/>
      <c r="H52" s="16"/>
      <c r="I52" s="16"/>
      <c r="J52" s="16"/>
      <c r="K52" s="16"/>
      <c r="L52" s="6"/>
      <c r="M52" s="6"/>
      <c r="N52" s="16"/>
      <c r="O52" s="16"/>
      <c r="P52" s="16"/>
      <c r="Q52" s="16"/>
      <c r="R52" s="16"/>
      <c r="S52" s="16"/>
      <c r="T52" s="16"/>
      <c r="U52" s="16"/>
      <c r="V52" s="16"/>
      <c r="W52" s="16"/>
      <c r="X52" s="16"/>
      <c r="Y52" s="16"/>
    </row>
    <row r="53" spans="1:25" ht="14.25" customHeight="1">
      <c r="A53" s="16"/>
      <c r="B53" s="16"/>
      <c r="C53" s="16"/>
      <c r="D53" s="16"/>
      <c r="E53" s="16"/>
      <c r="F53" s="16"/>
      <c r="G53" s="16"/>
      <c r="H53" s="16"/>
      <c r="I53" s="16"/>
      <c r="J53" s="16"/>
      <c r="K53" s="16"/>
      <c r="L53" s="6"/>
      <c r="M53" s="6"/>
      <c r="N53" s="6"/>
      <c r="O53" s="6"/>
      <c r="P53" s="6"/>
      <c r="Q53" s="6"/>
      <c r="R53" s="6"/>
      <c r="S53" s="6"/>
      <c r="T53" s="6"/>
      <c r="U53" s="6"/>
      <c r="V53" s="6"/>
      <c r="W53" s="6"/>
      <c r="X53" s="6"/>
      <c r="Y53" s="6"/>
    </row>
    <row r="54" spans="1:25" ht="14.25" customHeight="1">
      <c r="A54" s="16" t="s">
        <v>877</v>
      </c>
      <c r="B54" s="16"/>
      <c r="C54" s="16"/>
      <c r="D54" s="16"/>
      <c r="E54" s="16"/>
      <c r="F54" s="16"/>
      <c r="G54" s="16"/>
      <c r="H54" s="16"/>
      <c r="I54" s="16"/>
      <c r="J54" s="16"/>
      <c r="K54" s="16"/>
      <c r="L54" s="6"/>
      <c r="M54" s="6"/>
      <c r="N54" s="16"/>
      <c r="O54" s="16"/>
      <c r="P54" s="16"/>
      <c r="Q54" s="16"/>
      <c r="R54" s="16"/>
      <c r="S54" s="16"/>
      <c r="T54" s="16"/>
      <c r="U54" s="16"/>
      <c r="V54" s="16"/>
      <c r="W54" s="16"/>
      <c r="X54" s="16"/>
      <c r="Y54" s="16"/>
    </row>
    <row r="55" spans="1:25" ht="14.25" customHeight="1">
      <c r="A55" s="16" t="s">
        <v>965</v>
      </c>
      <c r="B55" s="16"/>
      <c r="C55" s="16"/>
      <c r="D55" s="16"/>
      <c r="E55" s="16"/>
      <c r="F55" s="16"/>
      <c r="G55" s="16"/>
      <c r="H55" s="16"/>
      <c r="I55" s="16"/>
      <c r="J55" s="16"/>
      <c r="K55" s="16"/>
      <c r="L55" s="6"/>
      <c r="M55" s="6"/>
      <c r="N55" s="16"/>
      <c r="O55" s="16"/>
      <c r="P55" s="16"/>
      <c r="Q55" s="16"/>
      <c r="R55" s="16"/>
      <c r="S55" s="16"/>
      <c r="T55" s="16"/>
      <c r="U55" s="16"/>
      <c r="V55" s="16"/>
      <c r="W55" s="16"/>
      <c r="X55" s="16"/>
      <c r="Y55" s="16"/>
    </row>
    <row r="56" spans="1:25" ht="14.25" customHeight="1">
      <c r="A56" s="16"/>
      <c r="B56" s="16" t="s">
        <v>966</v>
      </c>
      <c r="C56" s="16"/>
      <c r="D56" s="16"/>
      <c r="E56" s="16"/>
      <c r="F56" s="16"/>
      <c r="G56" s="16"/>
      <c r="H56" s="16"/>
      <c r="I56" s="16"/>
      <c r="J56" s="16"/>
      <c r="K56" s="16"/>
      <c r="L56" s="6"/>
      <c r="M56" s="6"/>
      <c r="N56" s="16"/>
      <c r="O56" s="16"/>
      <c r="P56" s="16"/>
      <c r="Q56" s="16"/>
      <c r="R56" s="16"/>
      <c r="S56" s="16"/>
      <c r="T56" s="16"/>
      <c r="U56" s="16"/>
      <c r="V56" s="16"/>
      <c r="W56" s="16"/>
      <c r="X56" s="16"/>
      <c r="Y56" s="16"/>
    </row>
    <row r="57" spans="1:25" ht="14.25" customHeight="1">
      <c r="A57" s="16" t="s">
        <v>967</v>
      </c>
      <c r="B57" s="16"/>
      <c r="C57" s="16"/>
      <c r="D57" s="16"/>
      <c r="E57" s="16"/>
      <c r="F57" s="16"/>
      <c r="G57" s="16"/>
      <c r="H57" s="16"/>
      <c r="I57" s="16"/>
      <c r="J57" s="16"/>
      <c r="K57" s="16"/>
      <c r="L57" s="6"/>
      <c r="M57" s="6"/>
      <c r="N57" s="16"/>
      <c r="O57" s="16"/>
      <c r="P57" s="16"/>
      <c r="Q57" s="16"/>
      <c r="R57" s="16"/>
      <c r="S57" s="16"/>
      <c r="T57" s="16"/>
      <c r="U57" s="16"/>
      <c r="V57" s="16"/>
      <c r="W57" s="16"/>
      <c r="X57" s="16"/>
      <c r="Y57" s="16"/>
    </row>
    <row r="58" spans="1:25" ht="14.25" customHeight="1">
      <c r="A58" s="16"/>
      <c r="B58" s="16" t="s">
        <v>968</v>
      </c>
      <c r="C58" s="16"/>
      <c r="D58" s="16"/>
      <c r="E58" s="16"/>
      <c r="F58" s="16"/>
      <c r="G58" s="16"/>
      <c r="H58" s="16"/>
      <c r="I58" s="16"/>
      <c r="J58" s="16"/>
      <c r="K58" s="16"/>
      <c r="L58" s="6"/>
      <c r="M58" s="6"/>
      <c r="N58" s="16"/>
      <c r="O58" s="16"/>
      <c r="P58" s="16"/>
      <c r="Q58" s="16"/>
      <c r="R58" s="16"/>
      <c r="S58" s="16"/>
      <c r="T58" s="16"/>
      <c r="U58" s="16"/>
      <c r="V58" s="16"/>
      <c r="W58" s="16"/>
      <c r="X58" s="16"/>
      <c r="Y58" s="16"/>
    </row>
    <row r="59" spans="1:25" ht="14.25" customHeight="1">
      <c r="A59" s="16" t="s">
        <v>881</v>
      </c>
      <c r="B59" s="16"/>
      <c r="C59" s="16"/>
      <c r="D59" s="16"/>
      <c r="E59" s="16"/>
      <c r="F59" s="16"/>
      <c r="G59" s="16"/>
      <c r="H59" s="16"/>
      <c r="I59" s="16"/>
      <c r="J59" s="16"/>
      <c r="K59" s="16"/>
      <c r="L59" s="6"/>
      <c r="M59" s="6"/>
      <c r="N59" s="16"/>
      <c r="O59" s="16"/>
      <c r="P59" s="16"/>
      <c r="Q59" s="16"/>
      <c r="R59" s="16"/>
      <c r="S59" s="16"/>
      <c r="T59" s="16"/>
      <c r="U59" s="16"/>
      <c r="V59" s="16"/>
      <c r="W59" s="16"/>
      <c r="X59" s="16"/>
      <c r="Y59" s="16"/>
    </row>
    <row r="60" spans="1:25" ht="14.25" customHeight="1">
      <c r="A60" s="16" t="s">
        <v>969</v>
      </c>
      <c r="B60" s="16"/>
      <c r="C60" s="16"/>
      <c r="D60" s="16"/>
      <c r="E60" s="16"/>
      <c r="F60" s="16"/>
      <c r="G60" s="16"/>
      <c r="H60" s="16"/>
      <c r="I60" s="16"/>
      <c r="J60" s="16"/>
      <c r="K60" s="16"/>
      <c r="L60" s="6"/>
      <c r="M60" s="6"/>
      <c r="N60" s="16"/>
      <c r="O60" s="16"/>
      <c r="P60" s="16"/>
      <c r="Q60" s="16"/>
      <c r="R60" s="16"/>
      <c r="S60" s="16"/>
      <c r="T60" s="16"/>
      <c r="U60" s="16"/>
      <c r="V60" s="16"/>
      <c r="W60" s="16"/>
      <c r="X60" s="16"/>
      <c r="Y60" s="16"/>
    </row>
    <row r="61" spans="1:25" ht="14.25" customHeight="1">
      <c r="A61" s="16"/>
      <c r="B61" s="16"/>
      <c r="C61" s="16"/>
      <c r="D61" s="16"/>
      <c r="E61" s="16"/>
      <c r="F61" s="16"/>
      <c r="G61" s="16"/>
      <c r="H61" s="16"/>
      <c r="I61" s="16"/>
      <c r="J61" s="16"/>
      <c r="K61" s="16"/>
      <c r="L61" s="6"/>
      <c r="M61" s="6"/>
      <c r="N61" s="6"/>
      <c r="O61" s="6"/>
      <c r="P61" s="6"/>
      <c r="Q61" s="6"/>
      <c r="R61" s="6"/>
      <c r="S61" s="6"/>
      <c r="T61" s="6"/>
      <c r="U61" s="6"/>
      <c r="V61" s="6"/>
      <c r="W61" s="6"/>
      <c r="X61" s="6"/>
      <c r="Y61" s="6"/>
    </row>
    <row r="62" spans="1:25" ht="14.25" customHeight="1">
      <c r="A62" s="699" t="str">
        <f>B36</f>
        <v>Poly(dT) Plasmids</v>
      </c>
      <c r="B62" s="405" t="s">
        <v>441</v>
      </c>
      <c r="C62" s="406" t="s">
        <v>883</v>
      </c>
      <c r="D62" s="407" t="s">
        <v>884</v>
      </c>
      <c r="E62" s="16"/>
      <c r="F62" s="16"/>
      <c r="G62" s="16"/>
      <c r="H62" s="16"/>
      <c r="I62" s="16"/>
      <c r="J62" s="16"/>
      <c r="K62" s="16"/>
      <c r="L62" s="6"/>
      <c r="M62" s="6"/>
      <c r="N62" s="16"/>
      <c r="O62" s="16"/>
      <c r="P62" s="16"/>
      <c r="Q62" s="16"/>
      <c r="R62" s="16"/>
      <c r="S62" s="16"/>
      <c r="T62" s="16"/>
      <c r="U62" s="16"/>
      <c r="V62" s="16"/>
      <c r="W62" s="16"/>
      <c r="X62" s="16"/>
      <c r="Y62" s="16"/>
    </row>
    <row r="63" spans="1:25" ht="14.25" customHeight="1">
      <c r="A63" s="685"/>
      <c r="B63" s="408">
        <v>1</v>
      </c>
      <c r="C63" s="409">
        <v>98</v>
      </c>
      <c r="D63" s="410">
        <v>0.125</v>
      </c>
      <c r="E63" s="16"/>
      <c r="F63" s="16"/>
      <c r="G63" s="16"/>
      <c r="H63" s="16"/>
      <c r="I63" s="16"/>
      <c r="J63" s="16"/>
      <c r="K63" s="16"/>
      <c r="L63" s="6"/>
      <c r="M63" s="6"/>
      <c r="N63" s="16"/>
      <c r="O63" s="16"/>
      <c r="P63" s="16"/>
      <c r="Q63" s="16"/>
      <c r="R63" s="16"/>
      <c r="S63" s="16"/>
      <c r="T63" s="16"/>
      <c r="U63" s="16"/>
      <c r="V63" s="16"/>
      <c r="W63" s="16"/>
      <c r="X63" s="16"/>
      <c r="Y63" s="16"/>
    </row>
    <row r="64" spans="1:25" ht="14.25" customHeight="1">
      <c r="A64" s="685"/>
      <c r="B64" s="411">
        <v>2</v>
      </c>
      <c r="C64" s="397">
        <v>98</v>
      </c>
      <c r="D64" s="398">
        <v>1.0416666666666666E-2</v>
      </c>
      <c r="E64" s="16"/>
      <c r="F64" s="16"/>
      <c r="G64" s="16"/>
      <c r="H64" s="16"/>
      <c r="I64" s="16"/>
      <c r="J64" s="16"/>
      <c r="K64" s="16"/>
      <c r="L64" s="6"/>
      <c r="M64" s="6"/>
      <c r="N64" s="16"/>
      <c r="O64" s="16"/>
      <c r="P64" s="16"/>
      <c r="Q64" s="16"/>
      <c r="R64" s="16"/>
      <c r="S64" s="16"/>
      <c r="T64" s="16"/>
      <c r="U64" s="16"/>
      <c r="V64" s="16"/>
      <c r="W64" s="16"/>
      <c r="X64" s="16"/>
      <c r="Y64" s="16"/>
    </row>
    <row r="65" spans="1:25" ht="14.25" customHeight="1">
      <c r="A65" s="685"/>
      <c r="B65" s="411">
        <v>3</v>
      </c>
      <c r="C65" s="412">
        <v>58</v>
      </c>
      <c r="D65" s="398">
        <v>1.3888888888888888E-2</v>
      </c>
      <c r="E65" s="16"/>
      <c r="F65" s="16"/>
      <c r="G65" s="16"/>
      <c r="H65" s="16"/>
      <c r="I65" s="16"/>
      <c r="J65" s="16"/>
      <c r="K65" s="16"/>
      <c r="L65" s="6"/>
      <c r="M65" s="6"/>
      <c r="N65" s="16"/>
      <c r="O65" s="16"/>
      <c r="P65" s="16"/>
      <c r="Q65" s="16"/>
      <c r="R65" s="16"/>
      <c r="S65" s="16"/>
      <c r="T65" s="16"/>
      <c r="U65" s="16"/>
      <c r="V65" s="16"/>
      <c r="W65" s="16"/>
      <c r="X65" s="16"/>
      <c r="Y65" s="16"/>
    </row>
    <row r="66" spans="1:25" ht="14.25" customHeight="1">
      <c r="A66" s="685"/>
      <c r="B66" s="411">
        <v>4</v>
      </c>
      <c r="C66" s="397">
        <v>72</v>
      </c>
      <c r="D66" s="398">
        <v>2.0833333333333332E-2</v>
      </c>
      <c r="E66" s="16"/>
      <c r="F66" s="16"/>
      <c r="G66" s="16"/>
      <c r="H66" s="16"/>
      <c r="I66" s="16"/>
      <c r="J66" s="16"/>
      <c r="K66" s="16"/>
      <c r="L66" s="6"/>
      <c r="M66" s="6"/>
      <c r="N66" s="16"/>
      <c r="O66" s="16"/>
      <c r="P66" s="16"/>
      <c r="Q66" s="16"/>
      <c r="R66" s="16"/>
      <c r="S66" s="16"/>
      <c r="T66" s="16"/>
      <c r="U66" s="16"/>
      <c r="V66" s="16"/>
      <c r="W66" s="16"/>
      <c r="X66" s="16"/>
      <c r="Y66" s="16"/>
    </row>
    <row r="67" spans="1:25" ht="14.25" customHeight="1">
      <c r="A67" s="685"/>
      <c r="B67" s="411">
        <v>5</v>
      </c>
      <c r="C67" s="397" t="s">
        <v>885</v>
      </c>
      <c r="D67" s="399" t="s">
        <v>886</v>
      </c>
      <c r="E67" s="16" t="s">
        <v>887</v>
      </c>
      <c r="F67" s="16"/>
      <c r="G67" s="16"/>
      <c r="H67" s="16"/>
      <c r="I67" s="16"/>
      <c r="J67" s="16"/>
      <c r="K67" s="16"/>
      <c r="L67" s="6"/>
      <c r="M67" s="6"/>
      <c r="N67" s="16"/>
      <c r="O67" s="16"/>
      <c r="P67" s="16"/>
      <c r="Q67" s="16"/>
      <c r="R67" s="16"/>
      <c r="S67" s="16"/>
      <c r="T67" s="16"/>
      <c r="U67" s="16"/>
      <c r="V67" s="16"/>
      <c r="W67" s="16"/>
      <c r="X67" s="16"/>
      <c r="Y67" s="16"/>
    </row>
    <row r="68" spans="1:25" ht="14.25" customHeight="1">
      <c r="A68" s="685"/>
      <c r="B68" s="411">
        <v>6</v>
      </c>
      <c r="C68" s="397">
        <v>72</v>
      </c>
      <c r="D68" s="398">
        <v>0.20833333333333334</v>
      </c>
      <c r="E68" s="16"/>
      <c r="F68" s="16"/>
      <c r="G68" s="16"/>
      <c r="H68" s="16"/>
      <c r="I68" s="16"/>
      <c r="J68" s="16"/>
      <c r="K68" s="16"/>
      <c r="L68" s="6"/>
      <c r="M68" s="6"/>
      <c r="N68" s="16"/>
      <c r="O68" s="16"/>
      <c r="P68" s="16"/>
      <c r="Q68" s="16"/>
      <c r="R68" s="16"/>
      <c r="S68" s="16"/>
      <c r="T68" s="16"/>
      <c r="U68" s="16"/>
      <c r="V68" s="16"/>
      <c r="W68" s="16"/>
      <c r="X68" s="16"/>
      <c r="Y68" s="16"/>
    </row>
    <row r="69" spans="1:25" ht="14.25" customHeight="1">
      <c r="A69" s="686"/>
      <c r="B69" s="411">
        <v>7</v>
      </c>
      <c r="C69" s="397">
        <v>4</v>
      </c>
      <c r="D69" s="399" t="s">
        <v>266</v>
      </c>
      <c r="E69" s="16"/>
      <c r="F69" s="16"/>
      <c r="G69" s="16"/>
      <c r="H69" s="16"/>
      <c r="I69" s="16"/>
      <c r="J69" s="16"/>
      <c r="K69" s="16"/>
      <c r="L69" s="6"/>
      <c r="M69" s="6"/>
      <c r="N69" s="16"/>
      <c r="O69" s="16"/>
      <c r="P69" s="16"/>
      <c r="Q69" s="16"/>
      <c r="R69" s="16"/>
      <c r="S69" s="16"/>
      <c r="T69" s="16"/>
      <c r="U69" s="16"/>
      <c r="V69" s="16"/>
      <c r="W69" s="16"/>
      <c r="X69" s="16"/>
      <c r="Y69" s="16"/>
    </row>
    <row r="70" spans="1:25" ht="14.25" customHeight="1">
      <c r="A70" s="16"/>
      <c r="B70" s="16"/>
      <c r="C70" s="16"/>
      <c r="D70" s="16"/>
      <c r="E70" s="16"/>
      <c r="F70" s="16"/>
      <c r="G70" s="16"/>
      <c r="H70" s="16"/>
      <c r="I70" s="16"/>
      <c r="J70" s="16"/>
      <c r="K70" s="16"/>
      <c r="L70" s="6"/>
      <c r="M70" s="6"/>
      <c r="N70" s="6"/>
      <c r="O70" s="6"/>
      <c r="P70" s="6"/>
      <c r="Q70" s="6"/>
      <c r="R70" s="6"/>
      <c r="S70" s="6"/>
      <c r="T70" s="6"/>
      <c r="U70" s="6"/>
      <c r="V70" s="6"/>
      <c r="W70" s="6"/>
      <c r="X70" s="6"/>
      <c r="Y70" s="6"/>
    </row>
    <row r="71" spans="1:25" ht="14.25" customHeight="1">
      <c r="A71" s="699" t="str">
        <f>B42</f>
        <v>x22_v2_6 Plasmids</v>
      </c>
      <c r="B71" s="405" t="s">
        <v>441</v>
      </c>
      <c r="C71" s="406" t="s">
        <v>883</v>
      </c>
      <c r="D71" s="407" t="s">
        <v>884</v>
      </c>
      <c r="E71" s="16"/>
      <c r="F71" s="16"/>
      <c r="G71" s="16"/>
      <c r="H71" s="16"/>
      <c r="I71" s="16"/>
      <c r="J71" s="16"/>
      <c r="K71" s="16"/>
      <c r="L71" s="6"/>
      <c r="M71" s="6"/>
      <c r="N71" s="16"/>
      <c r="O71" s="16"/>
      <c r="P71" s="16"/>
      <c r="Q71" s="16"/>
      <c r="R71" s="16"/>
      <c r="S71" s="16"/>
      <c r="T71" s="16"/>
      <c r="U71" s="16"/>
      <c r="V71" s="16"/>
      <c r="W71" s="16"/>
      <c r="X71" s="16"/>
      <c r="Y71" s="16"/>
    </row>
    <row r="72" spans="1:25" ht="14.25" customHeight="1">
      <c r="A72" s="685"/>
      <c r="B72" s="408">
        <v>1</v>
      </c>
      <c r="C72" s="409">
        <v>98</v>
      </c>
      <c r="D72" s="410">
        <v>0.125</v>
      </c>
      <c r="E72" s="16"/>
      <c r="F72" s="16"/>
      <c r="G72" s="16"/>
      <c r="H72" s="16"/>
      <c r="I72" s="16"/>
      <c r="J72" s="16"/>
      <c r="K72" s="16"/>
      <c r="L72" s="6"/>
      <c r="M72" s="6"/>
      <c r="N72" s="16"/>
      <c r="O72" s="16"/>
      <c r="P72" s="16"/>
      <c r="Q72" s="16"/>
      <c r="R72" s="16"/>
      <c r="S72" s="16"/>
      <c r="T72" s="16"/>
      <c r="U72" s="16"/>
      <c r="V72" s="16"/>
      <c r="W72" s="16"/>
      <c r="X72" s="16"/>
      <c r="Y72" s="16"/>
    </row>
    <row r="73" spans="1:25" ht="14.25" customHeight="1">
      <c r="A73" s="685"/>
      <c r="B73" s="411">
        <v>2</v>
      </c>
      <c r="C73" s="397">
        <v>98</v>
      </c>
      <c r="D73" s="398">
        <v>1.0416666666666666E-2</v>
      </c>
      <c r="E73" s="16"/>
      <c r="F73" s="16"/>
      <c r="G73" s="16"/>
      <c r="H73" s="16"/>
      <c r="I73" s="16"/>
      <c r="J73" s="16"/>
      <c r="K73" s="16"/>
      <c r="L73" s="6"/>
      <c r="M73" s="6"/>
      <c r="N73" s="16"/>
      <c r="O73" s="16"/>
      <c r="P73" s="16"/>
      <c r="Q73" s="16"/>
      <c r="R73" s="16"/>
      <c r="S73" s="16"/>
      <c r="T73" s="16"/>
      <c r="U73" s="16"/>
      <c r="V73" s="16"/>
      <c r="W73" s="16"/>
      <c r="X73" s="16"/>
      <c r="Y73" s="16"/>
    </row>
    <row r="74" spans="1:25" ht="14.25" customHeight="1">
      <c r="A74" s="685"/>
      <c r="B74" s="411">
        <v>3</v>
      </c>
      <c r="C74" s="412">
        <v>61</v>
      </c>
      <c r="D74" s="398">
        <v>1.3888888888888888E-2</v>
      </c>
      <c r="E74" s="16"/>
      <c r="F74" s="16"/>
      <c r="G74" s="16"/>
      <c r="H74" s="16"/>
      <c r="I74" s="16"/>
      <c r="J74" s="16"/>
      <c r="K74" s="16"/>
      <c r="L74" s="6"/>
      <c r="M74" s="6"/>
      <c r="N74" s="16"/>
      <c r="O74" s="16"/>
      <c r="P74" s="16"/>
      <c r="Q74" s="16"/>
      <c r="R74" s="16"/>
      <c r="S74" s="16"/>
      <c r="T74" s="16"/>
      <c r="U74" s="16"/>
      <c r="V74" s="16"/>
      <c r="W74" s="16"/>
      <c r="X74" s="16"/>
      <c r="Y74" s="16"/>
    </row>
    <row r="75" spans="1:25" ht="14.25" customHeight="1">
      <c r="A75" s="685"/>
      <c r="B75" s="411">
        <v>4</v>
      </c>
      <c r="C75" s="397">
        <v>72</v>
      </c>
      <c r="D75" s="398">
        <v>2.0833333333333332E-2</v>
      </c>
      <c r="E75" s="16"/>
      <c r="F75" s="16"/>
      <c r="G75" s="16"/>
      <c r="H75" s="16"/>
      <c r="I75" s="16"/>
      <c r="J75" s="16"/>
      <c r="K75" s="16"/>
      <c r="L75" s="6"/>
      <c r="M75" s="6"/>
      <c r="N75" s="16"/>
      <c r="O75" s="16"/>
      <c r="P75" s="16"/>
      <c r="Q75" s="16"/>
      <c r="R75" s="16"/>
      <c r="S75" s="16"/>
      <c r="T75" s="16"/>
      <c r="U75" s="16"/>
      <c r="V75" s="16"/>
      <c r="W75" s="16"/>
      <c r="X75" s="16"/>
      <c r="Y75" s="16"/>
    </row>
    <row r="76" spans="1:25" ht="14.25" customHeight="1">
      <c r="A76" s="685"/>
      <c r="B76" s="411">
        <v>5</v>
      </c>
      <c r="C76" s="397" t="s">
        <v>885</v>
      </c>
      <c r="D76" s="399" t="s">
        <v>886</v>
      </c>
      <c r="E76" s="16" t="s">
        <v>887</v>
      </c>
      <c r="F76" s="16"/>
      <c r="G76" s="16"/>
      <c r="H76" s="16"/>
      <c r="I76" s="16"/>
      <c r="J76" s="16"/>
      <c r="K76" s="16"/>
      <c r="L76" s="6"/>
      <c r="M76" s="6"/>
      <c r="N76" s="16"/>
      <c r="O76" s="16"/>
      <c r="P76" s="16"/>
      <c r="Q76" s="16"/>
      <c r="R76" s="16"/>
      <c r="S76" s="16"/>
      <c r="T76" s="16"/>
      <c r="U76" s="16"/>
      <c r="V76" s="16"/>
      <c r="W76" s="16"/>
      <c r="X76" s="16"/>
      <c r="Y76" s="16"/>
    </row>
    <row r="77" spans="1:25" ht="14.25" customHeight="1">
      <c r="A77" s="685"/>
      <c r="B77" s="411">
        <v>6</v>
      </c>
      <c r="C77" s="397">
        <v>72</v>
      </c>
      <c r="D77" s="398">
        <v>0.20833333333333334</v>
      </c>
      <c r="E77" s="16"/>
      <c r="F77" s="16"/>
      <c r="G77" s="16"/>
      <c r="H77" s="16"/>
      <c r="I77" s="16"/>
      <c r="J77" s="16"/>
      <c r="K77" s="16"/>
      <c r="L77" s="6"/>
      <c r="M77" s="6"/>
      <c r="N77" s="16"/>
      <c r="O77" s="16"/>
      <c r="P77" s="16"/>
      <c r="Q77" s="16"/>
      <c r="R77" s="16"/>
      <c r="S77" s="16"/>
      <c r="T77" s="16"/>
      <c r="U77" s="16"/>
      <c r="V77" s="16"/>
      <c r="W77" s="16"/>
      <c r="X77" s="16"/>
      <c r="Y77" s="16"/>
    </row>
    <row r="78" spans="1:25" ht="14.25" customHeight="1">
      <c r="A78" s="686"/>
      <c r="B78" s="411">
        <v>7</v>
      </c>
      <c r="C78" s="397">
        <v>4</v>
      </c>
      <c r="D78" s="399" t="s">
        <v>266</v>
      </c>
      <c r="E78" s="16"/>
      <c r="F78" s="16"/>
      <c r="G78" s="16"/>
      <c r="H78" s="16"/>
      <c r="I78" s="16"/>
      <c r="J78" s="16"/>
      <c r="K78" s="16"/>
      <c r="L78" s="6"/>
      <c r="M78" s="6"/>
      <c r="N78" s="16"/>
      <c r="O78" s="16"/>
      <c r="P78" s="16"/>
      <c r="Q78" s="16"/>
      <c r="R78" s="16"/>
      <c r="S78" s="16"/>
      <c r="T78" s="16"/>
      <c r="U78" s="16"/>
      <c r="V78" s="16"/>
      <c r="W78" s="16"/>
      <c r="X78" s="16"/>
      <c r="Y78" s="16"/>
    </row>
    <row r="79" spans="1:25" ht="14.25" customHeight="1">
      <c r="A79" s="16"/>
      <c r="B79" s="16"/>
      <c r="C79" s="16"/>
      <c r="D79" s="16"/>
      <c r="E79" s="16"/>
      <c r="F79" s="16"/>
      <c r="G79" s="16"/>
      <c r="H79" s="16"/>
      <c r="I79" s="16"/>
      <c r="J79" s="16"/>
      <c r="K79" s="16"/>
      <c r="L79" s="6"/>
      <c r="M79" s="6"/>
      <c r="N79" s="6"/>
      <c r="O79" s="6"/>
      <c r="P79" s="6"/>
      <c r="Q79" s="6"/>
      <c r="R79" s="6"/>
      <c r="S79" s="6"/>
      <c r="T79" s="6"/>
      <c r="U79" s="6"/>
      <c r="V79" s="6"/>
      <c r="W79" s="6"/>
      <c r="X79" s="6"/>
      <c r="Y79" s="6"/>
    </row>
    <row r="80" spans="1:25" ht="14.25" customHeight="1">
      <c r="A80" s="699" t="str">
        <f>B48</f>
        <v>x22_v2_8 Plasmids</v>
      </c>
      <c r="B80" s="405" t="s">
        <v>441</v>
      </c>
      <c r="C80" s="406" t="s">
        <v>883</v>
      </c>
      <c r="D80" s="407" t="s">
        <v>884</v>
      </c>
      <c r="E80" s="16"/>
      <c r="F80" s="16"/>
      <c r="G80" s="16"/>
      <c r="H80" s="16"/>
      <c r="I80" s="16"/>
      <c r="J80" s="16"/>
      <c r="K80" s="16"/>
      <c r="L80" s="6"/>
      <c r="M80" s="6"/>
      <c r="N80" s="16"/>
      <c r="O80" s="16"/>
      <c r="P80" s="16"/>
      <c r="Q80" s="16"/>
      <c r="R80" s="16"/>
      <c r="S80" s="16"/>
      <c r="T80" s="16"/>
      <c r="U80" s="16"/>
      <c r="V80" s="16"/>
      <c r="W80" s="16"/>
      <c r="X80" s="16"/>
      <c r="Y80" s="16"/>
    </row>
    <row r="81" spans="1:25" ht="14.25" customHeight="1">
      <c r="A81" s="685"/>
      <c r="B81" s="408">
        <v>1</v>
      </c>
      <c r="C81" s="409">
        <v>98</v>
      </c>
      <c r="D81" s="410">
        <v>0.125</v>
      </c>
      <c r="E81" s="16"/>
      <c r="F81" s="16"/>
      <c r="G81" s="16"/>
      <c r="H81" s="16"/>
      <c r="I81" s="16"/>
      <c r="J81" s="16"/>
      <c r="K81" s="16"/>
      <c r="L81" s="6"/>
      <c r="M81" s="6"/>
      <c r="N81" s="16"/>
      <c r="O81" s="16"/>
      <c r="P81" s="16"/>
      <c r="Q81" s="16"/>
      <c r="R81" s="16"/>
      <c r="S81" s="16"/>
      <c r="T81" s="16"/>
      <c r="U81" s="16"/>
      <c r="V81" s="16"/>
      <c r="W81" s="16"/>
      <c r="X81" s="16"/>
      <c r="Y81" s="16"/>
    </row>
    <row r="82" spans="1:25" ht="14.25" customHeight="1">
      <c r="A82" s="685"/>
      <c r="B82" s="411">
        <v>2</v>
      </c>
      <c r="C82" s="397">
        <v>98</v>
      </c>
      <c r="D82" s="398">
        <v>1.0416666666666666E-2</v>
      </c>
      <c r="E82" s="16"/>
      <c r="F82" s="16"/>
      <c r="G82" s="16"/>
      <c r="H82" s="16"/>
      <c r="I82" s="16"/>
      <c r="J82" s="16"/>
      <c r="K82" s="16"/>
      <c r="L82" s="6"/>
      <c r="M82" s="6"/>
      <c r="N82" s="16"/>
      <c r="O82" s="16"/>
      <c r="P82" s="16"/>
      <c r="Q82" s="16"/>
      <c r="R82" s="16"/>
      <c r="S82" s="16"/>
      <c r="T82" s="16"/>
      <c r="U82" s="16"/>
      <c r="V82" s="16"/>
      <c r="W82" s="16"/>
      <c r="X82" s="16"/>
      <c r="Y82" s="16"/>
    </row>
    <row r="83" spans="1:25" ht="14.25" customHeight="1">
      <c r="A83" s="685"/>
      <c r="B83" s="411">
        <v>3</v>
      </c>
      <c r="C83" s="412">
        <v>50.5</v>
      </c>
      <c r="D83" s="398">
        <v>1.3888888888888888E-2</v>
      </c>
      <c r="E83" s="16"/>
      <c r="F83" s="16"/>
      <c r="G83" s="16"/>
      <c r="H83" s="16"/>
      <c r="I83" s="16"/>
      <c r="J83" s="16"/>
      <c r="K83" s="16"/>
      <c r="L83" s="6"/>
      <c r="M83" s="6"/>
      <c r="N83" s="16"/>
      <c r="O83" s="16"/>
      <c r="P83" s="16"/>
      <c r="Q83" s="16"/>
      <c r="R83" s="16"/>
      <c r="S83" s="16"/>
      <c r="T83" s="16"/>
      <c r="U83" s="16"/>
      <c r="V83" s="16"/>
      <c r="W83" s="16"/>
      <c r="X83" s="16"/>
      <c r="Y83" s="16"/>
    </row>
    <row r="84" spans="1:25" ht="14.25" customHeight="1">
      <c r="A84" s="685"/>
      <c r="B84" s="411">
        <v>4</v>
      </c>
      <c r="C84" s="397">
        <v>72</v>
      </c>
      <c r="D84" s="398">
        <v>2.0833333333333332E-2</v>
      </c>
      <c r="E84" s="16"/>
      <c r="F84" s="16"/>
      <c r="G84" s="16"/>
      <c r="H84" s="16"/>
      <c r="I84" s="16"/>
      <c r="J84" s="16"/>
      <c r="K84" s="16"/>
      <c r="L84" s="6"/>
      <c r="M84" s="6"/>
      <c r="N84" s="16"/>
      <c r="O84" s="16"/>
      <c r="P84" s="16"/>
      <c r="Q84" s="16"/>
      <c r="R84" s="16"/>
      <c r="S84" s="16"/>
      <c r="T84" s="16"/>
      <c r="U84" s="16"/>
      <c r="V84" s="16"/>
      <c r="W84" s="16"/>
      <c r="X84" s="16"/>
      <c r="Y84" s="16"/>
    </row>
    <row r="85" spans="1:25" ht="14.25" customHeight="1">
      <c r="A85" s="685"/>
      <c r="B85" s="411">
        <v>5</v>
      </c>
      <c r="C85" s="397" t="s">
        <v>885</v>
      </c>
      <c r="D85" s="399" t="s">
        <v>886</v>
      </c>
      <c r="E85" s="16" t="s">
        <v>887</v>
      </c>
      <c r="F85" s="16"/>
      <c r="G85" s="16"/>
      <c r="H85" s="16"/>
      <c r="I85" s="16"/>
      <c r="J85" s="16"/>
      <c r="K85" s="16"/>
      <c r="L85" s="6"/>
      <c r="M85" s="6"/>
      <c r="N85" s="16"/>
      <c r="O85" s="16"/>
      <c r="P85" s="16"/>
      <c r="Q85" s="16"/>
      <c r="R85" s="16"/>
      <c r="S85" s="16"/>
      <c r="T85" s="16"/>
      <c r="U85" s="16"/>
      <c r="V85" s="16"/>
      <c r="W85" s="16"/>
      <c r="X85" s="16"/>
      <c r="Y85" s="16"/>
    </row>
    <row r="86" spans="1:25" ht="14.25" customHeight="1">
      <c r="A86" s="685"/>
      <c r="B86" s="411">
        <v>6</v>
      </c>
      <c r="C86" s="397">
        <v>72</v>
      </c>
      <c r="D86" s="398">
        <v>0.20833333333333334</v>
      </c>
      <c r="E86" s="16"/>
      <c r="F86" s="16"/>
      <c r="G86" s="16"/>
      <c r="H86" s="16"/>
      <c r="I86" s="16"/>
      <c r="J86" s="16"/>
      <c r="K86" s="16"/>
      <c r="L86" s="6"/>
      <c r="M86" s="6"/>
      <c r="N86" s="16"/>
      <c r="O86" s="16"/>
      <c r="P86" s="16"/>
      <c r="Q86" s="16"/>
      <c r="R86" s="16"/>
      <c r="S86" s="16"/>
      <c r="T86" s="16"/>
      <c r="U86" s="16"/>
      <c r="V86" s="16"/>
      <c r="W86" s="16"/>
      <c r="X86" s="16"/>
      <c r="Y86" s="16"/>
    </row>
    <row r="87" spans="1:25" ht="14.25" customHeight="1">
      <c r="A87" s="686"/>
      <c r="B87" s="411">
        <v>7</v>
      </c>
      <c r="C87" s="397">
        <v>4</v>
      </c>
      <c r="D87" s="399" t="s">
        <v>266</v>
      </c>
      <c r="E87" s="16"/>
      <c r="F87" s="16"/>
      <c r="G87" s="16"/>
      <c r="H87" s="16"/>
      <c r="I87" s="16"/>
      <c r="J87" s="16"/>
      <c r="K87" s="16"/>
      <c r="L87" s="6"/>
      <c r="M87" s="6"/>
      <c r="N87" s="16"/>
      <c r="O87" s="16"/>
      <c r="P87" s="16"/>
      <c r="Q87" s="16"/>
      <c r="R87" s="16"/>
      <c r="S87" s="16"/>
      <c r="T87" s="16"/>
      <c r="U87" s="16"/>
      <c r="V87" s="16"/>
      <c r="W87" s="16"/>
      <c r="X87" s="16"/>
      <c r="Y87" s="16"/>
    </row>
    <row r="88" spans="1:25" ht="14.25" customHeight="1">
      <c r="A88" s="413"/>
      <c r="B88" s="6"/>
      <c r="C88" s="6"/>
      <c r="D88" s="414"/>
      <c r="E88" s="6"/>
      <c r="F88" s="6"/>
      <c r="G88" s="6"/>
      <c r="H88" s="6"/>
      <c r="I88" s="6"/>
      <c r="J88" s="6"/>
      <c r="K88" s="6"/>
      <c r="L88" s="6"/>
      <c r="M88" s="6"/>
      <c r="N88" s="6"/>
      <c r="O88" s="6"/>
      <c r="P88" s="6"/>
      <c r="Q88" s="6"/>
      <c r="R88" s="6"/>
      <c r="S88" s="6"/>
      <c r="T88" s="6"/>
      <c r="U88" s="6"/>
      <c r="V88" s="6"/>
      <c r="W88" s="6"/>
      <c r="X88" s="6"/>
      <c r="Y88" s="6"/>
    </row>
    <row r="89" spans="1:25" ht="14.25" customHeight="1">
      <c r="A89" s="17" t="s">
        <v>888</v>
      </c>
      <c r="B89" s="16"/>
      <c r="C89" s="16"/>
      <c r="D89" s="16"/>
      <c r="E89" s="16"/>
      <c r="F89" s="16"/>
      <c r="G89" s="16"/>
      <c r="H89" s="16"/>
      <c r="I89" s="16"/>
      <c r="J89" s="16"/>
      <c r="K89" s="16"/>
      <c r="L89" s="6"/>
      <c r="M89" s="6"/>
      <c r="N89" s="16"/>
      <c r="O89" s="16"/>
      <c r="P89" s="16"/>
      <c r="Q89" s="16"/>
      <c r="R89" s="16"/>
      <c r="S89" s="16"/>
      <c r="T89" s="16"/>
      <c r="U89" s="16"/>
      <c r="V89" s="16"/>
      <c r="W89" s="16"/>
      <c r="X89" s="16"/>
      <c r="Y89" s="16"/>
    </row>
    <row r="90" spans="1:25" ht="14.25" customHeight="1">
      <c r="A90" s="16" t="s">
        <v>970</v>
      </c>
      <c r="B90" s="16"/>
      <c r="C90" s="16"/>
      <c r="D90" s="16"/>
      <c r="E90" s="16"/>
      <c r="F90" s="16"/>
      <c r="G90" s="16"/>
      <c r="H90" s="16"/>
      <c r="I90" s="16"/>
      <c r="J90" s="16"/>
      <c r="K90" s="16"/>
      <c r="L90" s="6"/>
      <c r="M90" s="6"/>
      <c r="N90" s="16"/>
      <c r="O90" s="16"/>
      <c r="P90" s="16"/>
      <c r="Q90" s="16"/>
      <c r="R90" s="16"/>
      <c r="S90" s="16"/>
      <c r="T90" s="16"/>
      <c r="U90" s="16"/>
      <c r="V90" s="16"/>
      <c r="W90" s="16"/>
      <c r="X90" s="16"/>
      <c r="Y90" s="16"/>
    </row>
    <row r="91" spans="1:25" ht="14.25" customHeight="1">
      <c r="A91" s="16" t="s">
        <v>890</v>
      </c>
      <c r="B91" s="16"/>
      <c r="C91" s="16"/>
      <c r="D91" s="16"/>
      <c r="E91" s="16"/>
      <c r="F91" s="16"/>
      <c r="G91" s="16"/>
      <c r="H91" s="16"/>
      <c r="I91" s="16"/>
      <c r="J91" s="16"/>
      <c r="K91" s="16"/>
      <c r="L91" s="6"/>
      <c r="M91" s="6"/>
      <c r="N91" s="16"/>
      <c r="O91" s="16"/>
      <c r="P91" s="16"/>
      <c r="Q91" s="16"/>
      <c r="R91" s="16"/>
      <c r="S91" s="16"/>
      <c r="T91" s="16"/>
      <c r="U91" s="16"/>
      <c r="V91" s="16"/>
      <c r="W91" s="16"/>
      <c r="X91" s="16"/>
      <c r="Y91" s="16"/>
    </row>
    <row r="92" spans="1:25" ht="14.25" customHeight="1">
      <c r="A92" s="16" t="s">
        <v>891</v>
      </c>
      <c r="B92" s="16"/>
      <c r="C92" s="16"/>
      <c r="D92" s="16"/>
      <c r="E92" s="16"/>
      <c r="F92" s="16"/>
      <c r="G92" s="16"/>
      <c r="H92" s="16"/>
      <c r="I92" s="16"/>
      <c r="J92" s="16"/>
      <c r="K92" s="16"/>
      <c r="L92" s="6"/>
      <c r="M92" s="6"/>
      <c r="N92" s="16"/>
      <c r="O92" s="16"/>
      <c r="P92" s="16"/>
      <c r="Q92" s="16"/>
      <c r="R92" s="16"/>
      <c r="S92" s="16"/>
      <c r="T92" s="16"/>
      <c r="U92" s="16"/>
      <c r="V92" s="16"/>
      <c r="W92" s="16"/>
      <c r="X92" s="16"/>
      <c r="Y92" s="16"/>
    </row>
    <row r="93" spans="1:25" ht="14.25" customHeight="1">
      <c r="A93" s="16" t="s">
        <v>971</v>
      </c>
      <c r="B93" s="16"/>
      <c r="C93" s="16"/>
      <c r="D93" s="16"/>
      <c r="E93" s="16"/>
      <c r="F93" s="16"/>
      <c r="G93" s="16"/>
      <c r="H93" s="16"/>
      <c r="I93" s="16"/>
      <c r="J93" s="16"/>
      <c r="K93" s="16"/>
      <c r="L93" s="6"/>
      <c r="M93" s="6"/>
      <c r="N93" s="16"/>
      <c r="O93" s="16"/>
      <c r="P93" s="16"/>
      <c r="Q93" s="16"/>
      <c r="R93" s="16"/>
      <c r="S93" s="16"/>
      <c r="T93" s="16"/>
      <c r="U93" s="16"/>
      <c r="V93" s="16"/>
      <c r="W93" s="16"/>
      <c r="X93" s="16"/>
      <c r="Y93" s="16"/>
    </row>
    <row r="94" spans="1:25" ht="14.25" customHeight="1">
      <c r="A94" s="16" t="s">
        <v>893</v>
      </c>
      <c r="B94" s="16"/>
      <c r="C94" s="16"/>
      <c r="D94" s="16"/>
      <c r="E94" s="16"/>
      <c r="F94" s="16"/>
      <c r="G94" s="16"/>
      <c r="H94" s="16"/>
      <c r="I94" s="16"/>
      <c r="J94" s="16"/>
      <c r="K94" s="16"/>
      <c r="L94" s="6"/>
      <c r="M94" s="6"/>
      <c r="N94" s="16"/>
      <c r="O94" s="16"/>
      <c r="P94" s="16"/>
      <c r="Q94" s="16"/>
      <c r="R94" s="16"/>
      <c r="S94" s="16"/>
      <c r="T94" s="16"/>
      <c r="U94" s="16"/>
      <c r="V94" s="16"/>
      <c r="W94" s="16"/>
      <c r="X94" s="16"/>
      <c r="Y94" s="16"/>
    </row>
    <row r="95" spans="1:25" ht="14.25" customHeight="1">
      <c r="A95" s="16" t="s">
        <v>894</v>
      </c>
      <c r="B95" s="16"/>
      <c r="C95" s="16"/>
      <c r="D95" s="16"/>
      <c r="E95" s="16"/>
      <c r="F95" s="16"/>
      <c r="G95" s="16"/>
      <c r="H95" s="16"/>
      <c r="I95" s="16"/>
      <c r="J95" s="16"/>
      <c r="K95" s="16"/>
      <c r="L95" s="6"/>
      <c r="M95" s="6"/>
      <c r="N95" s="16"/>
      <c r="O95" s="16"/>
      <c r="P95" s="16"/>
      <c r="Q95" s="16"/>
      <c r="R95" s="16"/>
      <c r="S95" s="16"/>
      <c r="T95" s="16"/>
      <c r="U95" s="16"/>
      <c r="V95" s="16"/>
      <c r="W95" s="16"/>
      <c r="X95" s="16"/>
      <c r="Y95" s="16"/>
    </row>
    <row r="96" spans="1:25" ht="14.25" customHeight="1">
      <c r="A96" s="16" t="s">
        <v>972</v>
      </c>
      <c r="B96" s="16"/>
      <c r="C96" s="16"/>
      <c r="D96" s="16"/>
      <c r="E96" s="16"/>
      <c r="F96" s="16"/>
      <c r="G96" s="16"/>
      <c r="H96" s="16"/>
      <c r="I96" s="16"/>
      <c r="J96" s="16"/>
      <c r="K96" s="16"/>
      <c r="L96" s="6"/>
      <c r="M96" s="6"/>
      <c r="N96" s="16"/>
      <c r="O96" s="16"/>
      <c r="P96" s="16"/>
      <c r="Q96" s="16"/>
      <c r="R96" s="16"/>
      <c r="S96" s="16"/>
      <c r="T96" s="16"/>
      <c r="U96" s="16"/>
      <c r="V96" s="16"/>
      <c r="W96" s="16"/>
      <c r="X96" s="16"/>
      <c r="Y96" s="16"/>
    </row>
    <row r="97" spans="1:25" ht="14.25" customHeight="1">
      <c r="A97" s="16" t="s">
        <v>896</v>
      </c>
      <c r="B97" s="16"/>
      <c r="C97" s="16"/>
      <c r="D97" s="16"/>
      <c r="E97" s="16"/>
      <c r="F97" s="16"/>
      <c r="G97" s="16"/>
      <c r="H97" s="16"/>
      <c r="I97" s="16"/>
      <c r="J97" s="16"/>
      <c r="K97" s="16"/>
      <c r="L97" s="6"/>
      <c r="M97" s="6"/>
      <c r="N97" s="16"/>
      <c r="O97" s="16"/>
      <c r="P97" s="16"/>
      <c r="Q97" s="16"/>
      <c r="R97" s="16"/>
      <c r="S97" s="16"/>
      <c r="T97" s="16"/>
      <c r="U97" s="16"/>
      <c r="V97" s="16"/>
      <c r="W97" s="16"/>
      <c r="X97" s="16"/>
      <c r="Y97" s="16"/>
    </row>
    <row r="98" spans="1:25" ht="14.25" customHeight="1">
      <c r="A98" s="16" t="s">
        <v>897</v>
      </c>
      <c r="B98" s="16"/>
      <c r="C98" s="16"/>
      <c r="D98" s="16"/>
      <c r="E98" s="16"/>
      <c r="F98" s="16"/>
      <c r="G98" s="16"/>
      <c r="H98" s="16"/>
      <c r="I98" s="16"/>
      <c r="J98" s="16"/>
      <c r="K98" s="16"/>
      <c r="L98" s="6"/>
      <c r="M98" s="6"/>
      <c r="N98" s="16"/>
      <c r="O98" s="16"/>
      <c r="P98" s="16"/>
      <c r="Q98" s="16"/>
      <c r="R98" s="16"/>
      <c r="S98" s="16"/>
      <c r="T98" s="16"/>
      <c r="U98" s="16"/>
      <c r="V98" s="16"/>
      <c r="W98" s="16"/>
      <c r="X98" s="16"/>
      <c r="Y98" s="16"/>
    </row>
    <row r="99" spans="1:25" ht="14.25" customHeight="1">
      <c r="A99" s="16" t="s">
        <v>898</v>
      </c>
      <c r="B99" s="16"/>
      <c r="C99" s="16"/>
      <c r="D99" s="16"/>
      <c r="E99" s="16"/>
      <c r="F99" s="16"/>
      <c r="G99" s="16"/>
      <c r="H99" s="16"/>
      <c r="I99" s="16"/>
      <c r="J99" s="16"/>
      <c r="K99" s="16"/>
      <c r="L99" s="6"/>
      <c r="M99" s="6"/>
      <c r="N99" s="16"/>
      <c r="O99" s="16"/>
      <c r="P99" s="16"/>
      <c r="Q99" s="16"/>
      <c r="R99" s="16"/>
      <c r="S99" s="16"/>
      <c r="T99" s="16"/>
      <c r="U99" s="16"/>
      <c r="V99" s="16"/>
      <c r="W99" s="16"/>
      <c r="X99" s="16"/>
      <c r="Y99" s="16"/>
    </row>
    <row r="100" spans="1:25" ht="14.25" customHeight="1">
      <c r="A100" s="16" t="s">
        <v>899</v>
      </c>
      <c r="B100" s="16"/>
      <c r="C100" s="16"/>
      <c r="D100" s="16"/>
      <c r="E100" s="16"/>
      <c r="F100" s="16"/>
      <c r="G100" s="16"/>
      <c r="H100" s="16"/>
      <c r="I100" s="16"/>
      <c r="J100" s="16"/>
      <c r="K100" s="16"/>
      <c r="L100" s="6"/>
      <c r="M100" s="6"/>
      <c r="N100" s="16"/>
      <c r="O100" s="16"/>
      <c r="P100" s="16"/>
      <c r="Q100" s="16"/>
      <c r="R100" s="16"/>
      <c r="S100" s="16"/>
      <c r="T100" s="16"/>
      <c r="U100" s="16"/>
      <c r="V100" s="16"/>
      <c r="W100" s="16"/>
      <c r="X100" s="16"/>
      <c r="Y100" s="16"/>
    </row>
    <row r="101" spans="1:25" ht="14.25" customHeight="1">
      <c r="A101" s="16" t="s">
        <v>900</v>
      </c>
      <c r="B101" s="16"/>
      <c r="C101" s="16"/>
      <c r="D101" s="16"/>
      <c r="E101" s="16"/>
      <c r="F101" s="16"/>
      <c r="G101" s="16"/>
      <c r="H101" s="16"/>
      <c r="I101" s="16"/>
      <c r="J101" s="16"/>
      <c r="K101" s="16"/>
      <c r="L101" s="6"/>
      <c r="M101" s="6"/>
      <c r="N101" s="16"/>
      <c r="O101" s="16"/>
      <c r="P101" s="16"/>
      <c r="Q101" s="16"/>
      <c r="R101" s="16"/>
      <c r="S101" s="16"/>
      <c r="T101" s="16"/>
      <c r="U101" s="16"/>
      <c r="V101" s="16"/>
      <c r="W101" s="16"/>
      <c r="X101" s="16"/>
      <c r="Y101" s="16"/>
    </row>
    <row r="102" spans="1:25" ht="14.25" customHeight="1">
      <c r="A102" s="16" t="s">
        <v>901</v>
      </c>
      <c r="B102" s="16"/>
      <c r="C102" s="16"/>
      <c r="D102" s="16"/>
      <c r="E102" s="16"/>
      <c r="F102" s="16"/>
      <c r="G102" s="16"/>
      <c r="H102" s="16"/>
      <c r="I102" s="16"/>
      <c r="J102" s="16"/>
      <c r="K102" s="16"/>
      <c r="L102" s="6"/>
      <c r="M102" s="6"/>
      <c r="N102" s="16"/>
      <c r="O102" s="16"/>
      <c r="P102" s="16"/>
      <c r="Q102" s="16"/>
      <c r="R102" s="16"/>
      <c r="S102" s="16"/>
      <c r="T102" s="16"/>
      <c r="U102" s="16"/>
      <c r="V102" s="16"/>
      <c r="W102" s="16"/>
      <c r="X102" s="16"/>
      <c r="Y102" s="16"/>
    </row>
    <row r="103" spans="1:25" ht="14.25" customHeight="1">
      <c r="A103" s="16" t="s">
        <v>902</v>
      </c>
      <c r="B103" s="16"/>
      <c r="C103" s="16"/>
      <c r="D103" s="16"/>
      <c r="E103" s="16"/>
      <c r="F103" s="16"/>
      <c r="G103" s="16"/>
      <c r="H103" s="16"/>
      <c r="I103" s="16"/>
      <c r="J103" s="16"/>
      <c r="K103" s="16"/>
      <c r="L103" s="6"/>
      <c r="M103" s="6"/>
      <c r="N103" s="16"/>
      <c r="O103" s="16"/>
      <c r="P103" s="16"/>
      <c r="Q103" s="16"/>
      <c r="R103" s="16"/>
      <c r="S103" s="16"/>
      <c r="T103" s="16"/>
      <c r="U103" s="16"/>
      <c r="V103" s="16"/>
      <c r="W103" s="16"/>
      <c r="X103" s="16"/>
      <c r="Y103" s="16"/>
    </row>
    <row r="104" spans="1:25" ht="14.25" customHeight="1">
      <c r="A104" s="16" t="s">
        <v>903</v>
      </c>
      <c r="B104" s="16"/>
      <c r="C104" s="16"/>
      <c r="D104" s="16"/>
      <c r="E104" s="16"/>
      <c r="F104" s="16"/>
      <c r="G104" s="16"/>
      <c r="H104" s="16"/>
      <c r="I104" s="16"/>
      <c r="J104" s="16"/>
      <c r="K104" s="16"/>
      <c r="L104" s="6"/>
      <c r="M104" s="6"/>
      <c r="N104" s="16"/>
      <c r="O104" s="16"/>
      <c r="P104" s="16"/>
      <c r="Q104" s="16"/>
      <c r="R104" s="16"/>
      <c r="S104" s="16"/>
      <c r="T104" s="16"/>
      <c r="U104" s="16"/>
      <c r="V104" s="16"/>
      <c r="W104" s="16"/>
      <c r="X104" s="16"/>
      <c r="Y104" s="16"/>
    </row>
    <row r="105" spans="1:25" ht="14.25" customHeight="1">
      <c r="A105" s="16" t="s">
        <v>904</v>
      </c>
      <c r="B105" s="16"/>
      <c r="C105" s="16"/>
      <c r="D105" s="16"/>
      <c r="E105" s="16"/>
      <c r="F105" s="16"/>
      <c r="G105" s="16"/>
      <c r="H105" s="16"/>
      <c r="I105" s="16"/>
      <c r="J105" s="16"/>
      <c r="K105" s="16"/>
      <c r="L105" s="6"/>
      <c r="M105" s="6"/>
      <c r="N105" s="16"/>
      <c r="O105" s="16"/>
      <c r="P105" s="16"/>
      <c r="Q105" s="16"/>
      <c r="R105" s="16"/>
      <c r="S105" s="16"/>
      <c r="T105" s="16"/>
      <c r="U105" s="16"/>
      <c r="V105" s="16"/>
      <c r="W105" s="16"/>
      <c r="X105" s="16"/>
      <c r="Y105" s="16"/>
    </row>
    <row r="106" spans="1:25" ht="14.25" customHeight="1">
      <c r="A106" s="16" t="s">
        <v>973</v>
      </c>
      <c r="B106" s="16"/>
      <c r="C106" s="16"/>
      <c r="D106" s="16"/>
      <c r="E106" s="16"/>
      <c r="F106" s="16"/>
      <c r="G106" s="16"/>
      <c r="H106" s="16"/>
      <c r="I106" s="16"/>
      <c r="J106" s="16"/>
      <c r="K106" s="16"/>
      <c r="L106" s="6"/>
      <c r="M106" s="6"/>
      <c r="N106" s="16"/>
      <c r="O106" s="16"/>
      <c r="P106" s="16"/>
      <c r="Q106" s="16"/>
      <c r="R106" s="16"/>
      <c r="S106" s="16"/>
      <c r="T106" s="16"/>
      <c r="U106" s="16"/>
      <c r="V106" s="16"/>
      <c r="W106" s="16"/>
      <c r="X106" s="16"/>
      <c r="Y106" s="16"/>
    </row>
    <row r="107" spans="1:25" ht="14.25" customHeight="1">
      <c r="A107" s="16" t="s">
        <v>906</v>
      </c>
      <c r="B107" s="16"/>
      <c r="C107" s="16"/>
      <c r="D107" s="16"/>
      <c r="E107" s="16"/>
      <c r="F107" s="16"/>
      <c r="G107" s="16"/>
      <c r="H107" s="16"/>
      <c r="I107" s="16"/>
      <c r="J107" s="16"/>
      <c r="K107" s="16"/>
      <c r="L107" s="6"/>
      <c r="M107" s="6"/>
      <c r="N107" s="16"/>
      <c r="O107" s="16"/>
      <c r="P107" s="16"/>
      <c r="Q107" s="16"/>
      <c r="R107" s="16"/>
      <c r="S107" s="16"/>
      <c r="T107" s="16"/>
      <c r="U107" s="16"/>
      <c r="V107" s="16"/>
      <c r="W107" s="16"/>
      <c r="X107" s="16"/>
      <c r="Y107" s="16"/>
    </row>
    <row r="108" spans="1:25" ht="14.25" customHeight="1">
      <c r="A108" s="16" t="s">
        <v>907</v>
      </c>
      <c r="B108" s="16"/>
      <c r="C108" s="16"/>
      <c r="D108" s="16"/>
      <c r="E108" s="16"/>
      <c r="F108" s="16"/>
      <c r="G108" s="16"/>
      <c r="H108" s="16"/>
      <c r="I108" s="16"/>
      <c r="J108" s="16"/>
      <c r="K108" s="16"/>
      <c r="L108" s="6"/>
      <c r="M108" s="6"/>
      <c r="N108" s="16"/>
      <c r="O108" s="16"/>
      <c r="P108" s="16"/>
      <c r="Q108" s="16"/>
      <c r="R108" s="16"/>
      <c r="S108" s="16"/>
      <c r="T108" s="16"/>
      <c r="U108" s="16"/>
      <c r="V108" s="16"/>
      <c r="W108" s="16"/>
      <c r="X108" s="16"/>
      <c r="Y108" s="16"/>
    </row>
    <row r="109" spans="1:25" ht="14.25" customHeight="1">
      <c r="A109" s="16" t="s">
        <v>908</v>
      </c>
      <c r="B109" s="16"/>
      <c r="C109" s="16"/>
      <c r="D109" s="16"/>
      <c r="E109" s="16"/>
      <c r="F109" s="16"/>
      <c r="G109" s="16"/>
      <c r="H109" s="16"/>
      <c r="I109" s="16"/>
      <c r="J109" s="16"/>
      <c r="K109" s="16"/>
      <c r="L109" s="6"/>
      <c r="M109" s="6"/>
      <c r="N109" s="16"/>
      <c r="O109" s="16"/>
      <c r="P109" s="16"/>
      <c r="Q109" s="16"/>
      <c r="R109" s="16"/>
      <c r="S109" s="16"/>
      <c r="T109" s="16"/>
      <c r="U109" s="16"/>
      <c r="V109" s="16"/>
      <c r="W109" s="16"/>
      <c r="X109" s="16"/>
      <c r="Y109" s="16"/>
    </row>
    <row r="110" spans="1:25" ht="14.25" customHeight="1">
      <c r="A110" s="16" t="s">
        <v>974</v>
      </c>
      <c r="B110" s="16"/>
      <c r="C110" s="16"/>
      <c r="D110" s="16"/>
      <c r="E110" s="16"/>
      <c r="F110" s="16"/>
      <c r="G110" s="16"/>
      <c r="H110" s="16"/>
      <c r="I110" s="16"/>
      <c r="J110" s="16"/>
      <c r="K110" s="16"/>
      <c r="L110" s="6"/>
      <c r="M110" s="6"/>
      <c r="N110" s="16"/>
      <c r="O110" s="16"/>
      <c r="P110" s="16"/>
      <c r="Q110" s="16"/>
      <c r="R110" s="16"/>
      <c r="S110" s="16"/>
      <c r="T110" s="16"/>
      <c r="U110" s="16"/>
      <c r="V110" s="16"/>
      <c r="W110" s="16"/>
      <c r="X110" s="16"/>
      <c r="Y110" s="16"/>
    </row>
    <row r="111" spans="1:25" ht="14.25" customHeight="1">
      <c r="A111" s="16"/>
      <c r="B111" s="16"/>
      <c r="C111" s="16"/>
      <c r="D111" s="16"/>
      <c r="E111" s="16"/>
      <c r="F111" s="16"/>
      <c r="G111" s="16"/>
      <c r="H111" s="16"/>
      <c r="I111" s="16"/>
      <c r="J111" s="16"/>
      <c r="K111" s="16"/>
      <c r="L111" s="6"/>
      <c r="M111" s="6"/>
      <c r="N111" s="6"/>
      <c r="O111" s="6"/>
      <c r="P111" s="6"/>
      <c r="Q111" s="6"/>
      <c r="R111" s="6"/>
      <c r="S111" s="6"/>
      <c r="T111" s="6"/>
      <c r="U111" s="6"/>
      <c r="V111" s="6"/>
      <c r="W111" s="6"/>
      <c r="X111" s="6"/>
      <c r="Y111" s="6"/>
    </row>
    <row r="112" spans="1:25" ht="14.25" customHeight="1">
      <c r="A112" s="17" t="s">
        <v>910</v>
      </c>
      <c r="B112" s="16"/>
      <c r="C112" s="16"/>
      <c r="D112" s="16"/>
      <c r="E112" s="16"/>
      <c r="F112" s="16"/>
      <c r="G112" s="16"/>
      <c r="H112" s="16"/>
      <c r="I112" s="16"/>
      <c r="J112" s="16"/>
      <c r="K112" s="16"/>
      <c r="L112" s="6"/>
      <c r="M112" s="6"/>
      <c r="N112" s="6"/>
      <c r="O112" s="6"/>
      <c r="P112" s="6"/>
      <c r="Q112" s="6"/>
      <c r="R112" s="6"/>
      <c r="S112" s="6"/>
      <c r="T112" s="6"/>
      <c r="U112" s="6"/>
      <c r="V112" s="6"/>
      <c r="W112" s="6"/>
      <c r="X112" s="6"/>
      <c r="Y112" s="6"/>
    </row>
    <row r="113" spans="1:26" ht="14.25" customHeight="1">
      <c r="A113" s="16" t="s">
        <v>975</v>
      </c>
      <c r="B113" s="16"/>
      <c r="C113" s="16"/>
      <c r="D113" s="16"/>
      <c r="E113" s="16"/>
      <c r="F113" s="16"/>
      <c r="G113" s="16"/>
      <c r="H113" s="16"/>
      <c r="I113" s="16"/>
      <c r="J113" s="16"/>
      <c r="K113" s="16"/>
      <c r="L113" s="6"/>
      <c r="M113" s="6"/>
      <c r="N113" s="6"/>
      <c r="O113" s="6"/>
      <c r="P113" s="6"/>
      <c r="Q113" s="6"/>
      <c r="R113" s="6"/>
      <c r="S113" s="6"/>
      <c r="T113" s="6"/>
      <c r="U113" s="6"/>
      <c r="V113" s="6"/>
      <c r="W113" s="6"/>
      <c r="X113" s="6"/>
      <c r="Y113" s="6"/>
    </row>
    <row r="114" spans="1:26" ht="14.25" customHeight="1">
      <c r="A114" s="16"/>
      <c r="B114" s="16" t="s">
        <v>976</v>
      </c>
      <c r="C114" s="16"/>
      <c r="D114" s="16"/>
      <c r="E114" s="16"/>
      <c r="F114" s="16"/>
      <c r="G114" s="16"/>
      <c r="H114" s="16"/>
      <c r="I114" s="16"/>
      <c r="J114" s="16"/>
      <c r="K114" s="16"/>
      <c r="L114" s="6"/>
      <c r="M114" s="6"/>
      <c r="N114" s="6"/>
      <c r="O114" s="6"/>
      <c r="P114" s="6"/>
      <c r="Q114" s="6"/>
      <c r="R114" s="6"/>
      <c r="S114" s="6"/>
      <c r="T114" s="6"/>
      <c r="U114" s="6"/>
      <c r="V114" s="6"/>
      <c r="W114" s="6"/>
      <c r="X114" s="6"/>
      <c r="Y114" s="6"/>
    </row>
    <row r="115" spans="1:26" ht="14.25" customHeight="1">
      <c r="A115" s="16"/>
      <c r="B115" s="16" t="s">
        <v>977</v>
      </c>
      <c r="C115" s="16"/>
      <c r="D115" s="16"/>
      <c r="E115" s="16"/>
      <c r="F115" s="16"/>
      <c r="G115" s="16"/>
      <c r="H115" s="16"/>
      <c r="I115" s="16"/>
      <c r="J115" s="16"/>
      <c r="K115" s="16"/>
      <c r="L115" s="6"/>
      <c r="M115" s="6"/>
      <c r="N115" s="6"/>
      <c r="O115" s="6"/>
      <c r="P115" s="6"/>
      <c r="Q115" s="6"/>
      <c r="R115" s="6"/>
      <c r="S115" s="6"/>
      <c r="T115" s="6"/>
      <c r="U115" s="6"/>
      <c r="V115" s="6"/>
      <c r="W115" s="6"/>
      <c r="X115" s="6"/>
      <c r="Y115" s="6"/>
    </row>
    <row r="116" spans="1:26" ht="14.25" customHeight="1">
      <c r="A116" s="16" t="s">
        <v>913</v>
      </c>
      <c r="B116" s="16"/>
      <c r="C116" s="16"/>
      <c r="D116" s="16"/>
      <c r="E116" s="16"/>
      <c r="F116" s="16"/>
      <c r="G116" s="16"/>
      <c r="H116" s="16"/>
      <c r="I116" s="16"/>
      <c r="J116" s="16"/>
      <c r="K116" s="16"/>
      <c r="L116" s="6"/>
      <c r="M116" s="6"/>
      <c r="N116" s="6"/>
      <c r="O116" s="6"/>
      <c r="P116" s="6"/>
      <c r="Q116" s="6"/>
      <c r="R116" s="6"/>
      <c r="S116" s="6"/>
      <c r="T116" s="6"/>
      <c r="U116" s="6"/>
      <c r="V116" s="6"/>
      <c r="W116" s="6"/>
      <c r="X116" s="6"/>
      <c r="Y116" s="6"/>
    </row>
    <row r="117" spans="1:26" ht="14.25" customHeight="1">
      <c r="A117" s="16" t="s">
        <v>978</v>
      </c>
      <c r="B117" s="16"/>
      <c r="C117" s="16"/>
      <c r="D117" s="16"/>
      <c r="E117" s="16"/>
      <c r="F117" s="16"/>
      <c r="G117" s="16"/>
      <c r="H117" s="16"/>
      <c r="I117" s="16"/>
      <c r="J117" s="16"/>
      <c r="K117" s="16"/>
      <c r="L117" s="6"/>
      <c r="M117" s="6"/>
      <c r="N117" s="6"/>
      <c r="O117" s="6"/>
      <c r="P117" s="6"/>
      <c r="Q117" s="6"/>
      <c r="R117" s="6"/>
      <c r="S117" s="6"/>
      <c r="T117" s="6"/>
      <c r="U117" s="6"/>
      <c r="V117" s="6"/>
      <c r="W117" s="6"/>
      <c r="X117" s="6"/>
      <c r="Y117" s="6"/>
    </row>
    <row r="118" spans="1:26" ht="14.25" customHeight="1">
      <c r="A118" s="415">
        <f>MIN(C120:C123)*60</f>
        <v>0</v>
      </c>
      <c r="B118" s="698" t="s">
        <v>979</v>
      </c>
      <c r="C118" s="606"/>
      <c r="D118" s="607"/>
      <c r="E118" s="16"/>
      <c r="F118" s="16"/>
      <c r="G118" s="16"/>
      <c r="H118" s="16"/>
      <c r="I118" s="16"/>
      <c r="J118" s="16"/>
      <c r="K118" s="16"/>
      <c r="L118" s="6"/>
      <c r="M118" s="6"/>
      <c r="N118" s="6"/>
      <c r="O118" s="6"/>
      <c r="P118" s="6"/>
      <c r="Q118" s="6"/>
      <c r="R118" s="6"/>
      <c r="S118" s="6"/>
      <c r="T118" s="6"/>
      <c r="U118" s="6"/>
      <c r="V118" s="6"/>
      <c r="W118" s="6"/>
      <c r="X118" s="6"/>
      <c r="Y118" s="6"/>
      <c r="Z118" s="6"/>
    </row>
    <row r="119" spans="1:26" ht="14.25" customHeight="1">
      <c r="A119" s="415" t="s">
        <v>980</v>
      </c>
      <c r="B119" s="416" t="s">
        <v>269</v>
      </c>
      <c r="C119" s="417" t="s">
        <v>859</v>
      </c>
      <c r="D119" s="418" t="s">
        <v>915</v>
      </c>
      <c r="E119" s="16"/>
      <c r="F119" s="16"/>
      <c r="G119" s="16"/>
      <c r="H119" s="16"/>
      <c r="I119" s="16"/>
      <c r="J119" s="16"/>
      <c r="K119" s="16"/>
      <c r="L119" s="6"/>
      <c r="M119" s="6"/>
      <c r="N119" s="6"/>
      <c r="O119" s="6"/>
      <c r="P119" s="6"/>
      <c r="Q119" s="6"/>
      <c r="R119" s="6"/>
      <c r="S119" s="6"/>
      <c r="T119" s="6"/>
      <c r="U119" s="6"/>
      <c r="V119" s="6"/>
      <c r="W119" s="6"/>
      <c r="X119" s="6"/>
      <c r="Y119" s="6"/>
      <c r="Z119" s="6"/>
    </row>
    <row r="120" spans="1:26" ht="14.25" customHeight="1">
      <c r="A120" s="415">
        <v>224780</v>
      </c>
      <c r="B120" s="419" t="s">
        <v>981</v>
      </c>
      <c r="C120" s="482" t="s">
        <v>18</v>
      </c>
      <c r="D120" s="420" t="str">
        <f>IF(ISNUMBER(C120), A118/C120, "")</f>
        <v/>
      </c>
      <c r="E120" s="16"/>
      <c r="F120" s="16"/>
      <c r="G120" s="16"/>
      <c r="H120" s="16"/>
      <c r="I120" s="16"/>
      <c r="J120" s="16"/>
      <c r="K120" s="16"/>
      <c r="L120" s="401"/>
      <c r="M120" s="15"/>
      <c r="N120" s="6"/>
      <c r="O120" s="6"/>
      <c r="P120" s="6"/>
      <c r="Q120" s="6"/>
      <c r="R120" s="6"/>
      <c r="S120" s="6"/>
      <c r="T120" s="6"/>
      <c r="U120" s="6"/>
      <c r="V120" s="6"/>
      <c r="W120" s="6"/>
      <c r="X120" s="6"/>
      <c r="Y120" s="6"/>
      <c r="Z120" s="6"/>
    </row>
    <row r="121" spans="1:26" ht="14.25" customHeight="1">
      <c r="A121" s="415">
        <v>224776</v>
      </c>
      <c r="B121" s="419" t="s">
        <v>982</v>
      </c>
      <c r="C121" s="482" t="s">
        <v>18</v>
      </c>
      <c r="D121" s="420" t="str">
        <f>IF(ISNUMBER(C121), A118/C121, "")</f>
        <v/>
      </c>
      <c r="E121" s="16"/>
      <c r="F121" s="16"/>
      <c r="G121" s="16"/>
      <c r="H121" s="16"/>
      <c r="I121" s="16"/>
      <c r="J121" s="16"/>
      <c r="K121" s="16"/>
      <c r="L121" s="6"/>
      <c r="M121" s="6"/>
      <c r="N121" s="6"/>
      <c r="O121" s="6"/>
      <c r="P121" s="6"/>
      <c r="Q121" s="6"/>
      <c r="R121" s="6"/>
      <c r="S121" s="6"/>
      <c r="T121" s="6"/>
      <c r="U121" s="6"/>
      <c r="V121" s="6"/>
      <c r="W121" s="6"/>
      <c r="X121" s="6"/>
      <c r="Y121" s="6"/>
      <c r="Z121" s="6"/>
    </row>
    <row r="122" spans="1:26" ht="14.25" customHeight="1">
      <c r="A122" s="415">
        <v>225404</v>
      </c>
      <c r="B122" s="419" t="s">
        <v>983</v>
      </c>
      <c r="C122" s="482" t="s">
        <v>18</v>
      </c>
      <c r="D122" s="420" t="str">
        <f>IF(ISNUMBER(C122), A118/C122, "")</f>
        <v/>
      </c>
      <c r="E122" s="16"/>
      <c r="F122" s="16"/>
      <c r="G122" s="16"/>
      <c r="H122" s="16"/>
      <c r="I122" s="16"/>
      <c r="J122" s="16"/>
      <c r="K122" s="16"/>
      <c r="L122" s="6"/>
      <c r="M122" s="6"/>
      <c r="N122" s="6"/>
      <c r="O122" s="6"/>
      <c r="P122" s="6"/>
      <c r="Q122" s="6"/>
      <c r="R122" s="6"/>
      <c r="S122" s="6"/>
      <c r="T122" s="6"/>
      <c r="U122" s="6"/>
      <c r="V122" s="6"/>
      <c r="W122" s="6"/>
      <c r="X122" s="6"/>
      <c r="Y122" s="6"/>
      <c r="Z122" s="6"/>
    </row>
    <row r="123" spans="1:26" ht="14.25" customHeight="1">
      <c r="A123" s="415">
        <v>224770</v>
      </c>
      <c r="B123" s="421" t="s">
        <v>984</v>
      </c>
      <c r="C123" s="484" t="s">
        <v>18</v>
      </c>
      <c r="D123" s="422" t="str">
        <f>IF(ISNUMBER(C123), A118/C123, "")</f>
        <v/>
      </c>
      <c r="E123" s="16"/>
      <c r="F123" s="16"/>
      <c r="G123" s="16"/>
      <c r="H123" s="16"/>
      <c r="I123" s="16"/>
      <c r="J123" s="16"/>
      <c r="K123" s="16"/>
      <c r="L123" s="6"/>
      <c r="M123" s="6"/>
      <c r="N123" s="6"/>
      <c r="O123" s="6"/>
      <c r="P123" s="6"/>
      <c r="Q123" s="6"/>
      <c r="R123" s="6"/>
      <c r="S123" s="6"/>
      <c r="T123" s="6"/>
      <c r="U123" s="6"/>
      <c r="V123" s="6"/>
      <c r="W123" s="6"/>
      <c r="X123" s="6"/>
      <c r="Y123" s="6"/>
      <c r="Z123" s="6"/>
    </row>
    <row r="124" spans="1:26" ht="14.25" customHeight="1">
      <c r="A124" s="16"/>
      <c r="B124" s="16"/>
      <c r="C124" s="16"/>
      <c r="D124" s="423">
        <f>SUM(D120:D123)</f>
        <v>0</v>
      </c>
      <c r="E124" s="16"/>
      <c r="F124" s="16"/>
      <c r="G124" s="16"/>
      <c r="H124" s="16"/>
      <c r="I124" s="16"/>
      <c r="J124" s="16"/>
      <c r="K124" s="16"/>
      <c r="L124" s="6"/>
      <c r="M124" s="6"/>
      <c r="N124" s="6"/>
      <c r="O124" s="6"/>
      <c r="P124" s="6"/>
      <c r="Q124" s="6"/>
      <c r="R124" s="6"/>
      <c r="S124" s="6"/>
      <c r="T124" s="6"/>
      <c r="U124" s="6"/>
      <c r="V124" s="6"/>
      <c r="W124" s="6"/>
      <c r="X124" s="6"/>
      <c r="Y124" s="6"/>
      <c r="Z124" s="6"/>
    </row>
    <row r="125" spans="1:26" ht="14.25" customHeight="1">
      <c r="A125" s="16" t="s">
        <v>985</v>
      </c>
      <c r="B125" s="16"/>
      <c r="C125" s="16"/>
      <c r="D125" s="400" t="str">
        <f>IF(ISNUMBER(C123), (A118*4)/SUM(D120:D123), "")</f>
        <v/>
      </c>
      <c r="E125" s="16"/>
      <c r="F125" s="16"/>
      <c r="G125" s="16"/>
      <c r="H125" s="16"/>
      <c r="I125" s="16"/>
      <c r="J125" s="16"/>
      <c r="K125" s="16"/>
      <c r="L125" s="6"/>
      <c r="M125" s="6"/>
      <c r="N125" s="6"/>
      <c r="O125" s="6"/>
      <c r="P125" s="6"/>
      <c r="Q125" s="6"/>
      <c r="R125" s="6"/>
      <c r="S125" s="6"/>
      <c r="T125" s="6"/>
      <c r="U125" s="6"/>
      <c r="V125" s="6"/>
      <c r="W125" s="6"/>
      <c r="X125" s="6"/>
      <c r="Y125" s="6"/>
      <c r="Z125" s="6"/>
    </row>
    <row r="126" spans="1:26" ht="14.25" customHeight="1">
      <c r="A126" s="16" t="s">
        <v>986</v>
      </c>
      <c r="B126" s="16"/>
      <c r="C126" s="16"/>
      <c r="D126" s="400" t="str">
        <f>IF(ISNUMBER(C123), (D125/AVERAGE(A120:A123))*1000000, "")</f>
        <v/>
      </c>
      <c r="E126" s="16"/>
      <c r="F126" s="16"/>
      <c r="G126" s="16"/>
      <c r="H126" s="16"/>
      <c r="I126" s="16"/>
      <c r="J126" s="16"/>
      <c r="K126" s="16"/>
      <c r="L126" s="6"/>
      <c r="M126" s="6"/>
      <c r="N126" s="6"/>
      <c r="O126" s="6"/>
      <c r="P126" s="6"/>
      <c r="Q126" s="6"/>
      <c r="R126" s="6"/>
      <c r="S126" s="6"/>
      <c r="T126" s="6"/>
      <c r="U126" s="6"/>
      <c r="V126" s="6"/>
      <c r="W126" s="6"/>
      <c r="X126" s="6"/>
      <c r="Y126" s="6"/>
      <c r="Z126" s="6"/>
    </row>
    <row r="127" spans="1:26" ht="14.25" customHeight="1">
      <c r="A127" s="6"/>
      <c r="B127" s="6"/>
      <c r="C127" s="6"/>
      <c r="D127" s="424"/>
      <c r="E127" s="6"/>
      <c r="F127" s="6"/>
      <c r="G127" s="6"/>
      <c r="H127" s="6"/>
      <c r="I127" s="6"/>
      <c r="J127" s="6"/>
      <c r="K127" s="6"/>
      <c r="L127" s="6"/>
      <c r="M127" s="6"/>
      <c r="N127" s="6"/>
      <c r="O127" s="6"/>
      <c r="P127" s="6"/>
      <c r="Q127" s="6"/>
      <c r="R127" s="6"/>
      <c r="S127" s="6"/>
      <c r="T127" s="6"/>
      <c r="U127" s="6"/>
      <c r="V127" s="6"/>
      <c r="W127" s="6"/>
      <c r="X127" s="6"/>
      <c r="Y127" s="6"/>
      <c r="Z127" s="6"/>
    </row>
    <row r="128" spans="1:26" ht="14.25" customHeight="1">
      <c r="A128" s="415">
        <f>MIN(C130:C133)*60</f>
        <v>0</v>
      </c>
      <c r="B128" s="698" t="s">
        <v>987</v>
      </c>
      <c r="C128" s="606"/>
      <c r="D128" s="607"/>
      <c r="E128" s="16"/>
      <c r="F128" s="16"/>
      <c r="G128" s="16"/>
      <c r="H128" s="16"/>
      <c r="I128" s="16"/>
      <c r="J128" s="16"/>
      <c r="K128" s="16"/>
      <c r="L128" s="6"/>
      <c r="M128" s="6"/>
      <c r="N128" s="6"/>
      <c r="O128" s="6"/>
      <c r="P128" s="6"/>
      <c r="Q128" s="6"/>
      <c r="R128" s="6"/>
      <c r="S128" s="6"/>
      <c r="T128" s="6"/>
      <c r="U128" s="6"/>
      <c r="V128" s="6"/>
      <c r="W128" s="6"/>
      <c r="X128" s="6"/>
      <c r="Y128" s="6"/>
      <c r="Z128" s="6"/>
    </row>
    <row r="129" spans="1:26" ht="14.25" customHeight="1">
      <c r="A129" s="415"/>
      <c r="B129" s="416" t="s">
        <v>269</v>
      </c>
      <c r="C129" s="417" t="s">
        <v>859</v>
      </c>
      <c r="D129" s="418" t="s">
        <v>915</v>
      </c>
      <c r="E129" s="16"/>
      <c r="F129" s="16"/>
      <c r="G129" s="16"/>
      <c r="H129" s="16"/>
      <c r="I129" s="16"/>
      <c r="J129" s="16"/>
      <c r="K129" s="16"/>
      <c r="L129" s="6"/>
      <c r="M129" s="6"/>
      <c r="N129" s="6"/>
      <c r="O129" s="6"/>
      <c r="P129" s="6"/>
      <c r="Q129" s="6"/>
      <c r="R129" s="6"/>
      <c r="S129" s="6"/>
      <c r="T129" s="6"/>
      <c r="U129" s="6"/>
      <c r="V129" s="6"/>
      <c r="W129" s="6"/>
      <c r="X129" s="6"/>
      <c r="Y129" s="6"/>
      <c r="Z129" s="6"/>
    </row>
    <row r="130" spans="1:26" ht="14.25" customHeight="1">
      <c r="A130" s="415">
        <v>219852</v>
      </c>
      <c r="B130" s="419" t="s">
        <v>988</v>
      </c>
      <c r="C130" s="482" t="s">
        <v>18</v>
      </c>
      <c r="D130" s="420" t="str">
        <f>IF(ISNUMBER(C130), A128/C130, "")</f>
        <v/>
      </c>
      <c r="E130" s="16"/>
      <c r="F130" s="16"/>
      <c r="G130" s="16"/>
      <c r="H130" s="16"/>
      <c r="I130" s="16"/>
      <c r="J130" s="16"/>
      <c r="K130" s="16"/>
      <c r="L130" s="401"/>
      <c r="M130" s="15"/>
      <c r="N130" s="6"/>
      <c r="O130" s="6"/>
      <c r="P130" s="6"/>
      <c r="Q130" s="6"/>
      <c r="R130" s="6"/>
      <c r="S130" s="6"/>
      <c r="T130" s="6"/>
      <c r="U130" s="6"/>
      <c r="V130" s="6"/>
      <c r="W130" s="6"/>
      <c r="X130" s="6"/>
      <c r="Y130" s="6"/>
      <c r="Z130" s="6"/>
    </row>
    <row r="131" spans="1:26" ht="14.25" customHeight="1">
      <c r="A131" s="415">
        <v>219848</v>
      </c>
      <c r="B131" s="419" t="s">
        <v>989</v>
      </c>
      <c r="C131" s="482" t="s">
        <v>18</v>
      </c>
      <c r="D131" s="420" t="str">
        <f>IF(ISNUMBER(C131), A128/C131, "")</f>
        <v/>
      </c>
      <c r="E131" s="16"/>
      <c r="F131" s="16"/>
      <c r="G131" s="16"/>
      <c r="H131" s="16"/>
      <c r="I131" s="16"/>
      <c r="J131" s="16"/>
      <c r="K131" s="16"/>
      <c r="L131" s="6"/>
      <c r="M131" s="6"/>
      <c r="N131" s="6"/>
      <c r="O131" s="6"/>
      <c r="P131" s="6"/>
      <c r="Q131" s="6"/>
      <c r="R131" s="6"/>
      <c r="S131" s="6"/>
      <c r="T131" s="6"/>
      <c r="U131" s="6"/>
      <c r="V131" s="6"/>
      <c r="W131" s="6"/>
      <c r="X131" s="6"/>
      <c r="Y131" s="6"/>
      <c r="Z131" s="6"/>
    </row>
    <row r="132" spans="1:26" ht="14.25" customHeight="1">
      <c r="A132" s="415">
        <v>220476</v>
      </c>
      <c r="B132" s="419" t="s">
        <v>990</v>
      </c>
      <c r="C132" s="482" t="s">
        <v>18</v>
      </c>
      <c r="D132" s="420" t="str">
        <f>IF(ISNUMBER(C132), A128/C132, "")</f>
        <v/>
      </c>
      <c r="E132" s="16"/>
      <c r="F132" s="16"/>
      <c r="G132" s="16"/>
      <c r="H132" s="16"/>
      <c r="I132" s="16"/>
      <c r="J132" s="16"/>
      <c r="K132" s="16"/>
      <c r="L132" s="6"/>
      <c r="M132" s="6"/>
      <c r="N132" s="6"/>
      <c r="O132" s="6"/>
      <c r="P132" s="6"/>
      <c r="Q132" s="6"/>
      <c r="R132" s="6"/>
      <c r="S132" s="6"/>
      <c r="T132" s="6"/>
      <c r="U132" s="6"/>
      <c r="V132" s="6"/>
      <c r="W132" s="6"/>
      <c r="X132" s="6"/>
      <c r="Y132" s="6"/>
      <c r="Z132" s="6"/>
    </row>
    <row r="133" spans="1:26" ht="14.25" customHeight="1">
      <c r="A133" s="415">
        <v>219842</v>
      </c>
      <c r="B133" s="421" t="s">
        <v>991</v>
      </c>
      <c r="C133" s="484" t="s">
        <v>18</v>
      </c>
      <c r="D133" s="422" t="str">
        <f>IF(ISNUMBER(C133), A128/C133, "")</f>
        <v/>
      </c>
      <c r="E133" s="16"/>
      <c r="F133" s="16"/>
      <c r="G133" s="16"/>
      <c r="H133" s="16"/>
      <c r="I133" s="16"/>
      <c r="J133" s="16"/>
      <c r="K133" s="16"/>
      <c r="L133" s="6"/>
      <c r="M133" s="6"/>
      <c r="N133" s="6"/>
      <c r="O133" s="6"/>
      <c r="P133" s="6"/>
      <c r="Q133" s="6"/>
      <c r="R133" s="6"/>
      <c r="S133" s="6"/>
      <c r="T133" s="6"/>
      <c r="U133" s="6"/>
      <c r="V133" s="6"/>
      <c r="W133" s="6"/>
      <c r="X133" s="6"/>
      <c r="Y133" s="6"/>
      <c r="Z133" s="6"/>
    </row>
    <row r="134" spans="1:26" ht="14.25" customHeight="1">
      <c r="A134" s="16"/>
      <c r="B134" s="16"/>
      <c r="C134" s="16"/>
      <c r="D134" s="423">
        <f>SUM(D130:D133)</f>
        <v>0</v>
      </c>
      <c r="E134" s="16"/>
      <c r="F134" s="16"/>
      <c r="G134" s="16"/>
      <c r="H134" s="16"/>
      <c r="I134" s="16"/>
      <c r="J134" s="16"/>
      <c r="K134" s="16"/>
      <c r="L134" s="6"/>
      <c r="M134" s="6"/>
      <c r="N134" s="6"/>
      <c r="O134" s="6"/>
      <c r="P134" s="6"/>
      <c r="Q134" s="6"/>
      <c r="R134" s="6"/>
      <c r="S134" s="6"/>
      <c r="T134" s="6"/>
      <c r="U134" s="6"/>
      <c r="V134" s="6"/>
      <c r="W134" s="6"/>
      <c r="X134" s="6"/>
      <c r="Y134" s="6"/>
      <c r="Z134" s="6"/>
    </row>
    <row r="135" spans="1:26" ht="14.25" customHeight="1">
      <c r="A135" s="16" t="s">
        <v>985</v>
      </c>
      <c r="B135" s="16"/>
      <c r="C135" s="16"/>
      <c r="D135" s="400" t="str">
        <f>IF(ISNUMBER(C133), (A128*4)/SUM(D130:D133), "")</f>
        <v/>
      </c>
      <c r="E135" s="16"/>
      <c r="F135" s="16"/>
      <c r="G135" s="16"/>
      <c r="H135" s="16"/>
      <c r="I135" s="16"/>
      <c r="J135" s="16"/>
      <c r="K135" s="16"/>
      <c r="L135" s="6"/>
      <c r="M135" s="6"/>
      <c r="N135" s="6"/>
      <c r="O135" s="6"/>
      <c r="P135" s="6"/>
      <c r="Q135" s="6"/>
      <c r="R135" s="6"/>
      <c r="S135" s="6"/>
      <c r="T135" s="6"/>
      <c r="U135" s="6"/>
      <c r="V135" s="6"/>
      <c r="W135" s="6"/>
      <c r="X135" s="6"/>
      <c r="Y135" s="6"/>
      <c r="Z135" s="6"/>
    </row>
    <row r="136" spans="1:26" ht="14.25" customHeight="1">
      <c r="A136" s="16" t="s">
        <v>986</v>
      </c>
      <c r="B136" s="16"/>
      <c r="C136" s="16"/>
      <c r="D136" s="400" t="str">
        <f>IF(ISNUMBER(C133), (D135/AVERAGE(A130:A133))*1000000, "")</f>
        <v/>
      </c>
      <c r="E136" s="16"/>
      <c r="F136" s="16"/>
      <c r="G136" s="16"/>
      <c r="H136" s="16"/>
      <c r="I136" s="16"/>
      <c r="J136" s="16"/>
      <c r="K136" s="16"/>
      <c r="L136" s="6"/>
      <c r="M136" s="6"/>
      <c r="N136" s="6"/>
      <c r="O136" s="6"/>
      <c r="P136" s="6"/>
      <c r="Q136" s="6"/>
      <c r="R136" s="6"/>
      <c r="S136" s="6"/>
      <c r="T136" s="6"/>
      <c r="U136" s="6"/>
      <c r="V136" s="6"/>
      <c r="W136" s="6"/>
      <c r="X136" s="6"/>
      <c r="Y136" s="6"/>
      <c r="Z136" s="6"/>
    </row>
    <row r="137" spans="1:26" ht="14.25" customHeight="1">
      <c r="A137" s="6"/>
      <c r="B137" s="6"/>
      <c r="C137" s="6"/>
      <c r="D137" s="424"/>
      <c r="E137" s="6"/>
      <c r="F137" s="6"/>
      <c r="G137" s="6"/>
      <c r="H137" s="6"/>
      <c r="I137" s="6"/>
      <c r="J137" s="6"/>
      <c r="K137" s="6"/>
      <c r="L137" s="6"/>
      <c r="M137" s="6"/>
      <c r="N137" s="6"/>
      <c r="O137" s="6"/>
      <c r="P137" s="6"/>
      <c r="Q137" s="6"/>
      <c r="R137" s="6"/>
      <c r="S137" s="6"/>
      <c r="T137" s="6"/>
      <c r="U137" s="6"/>
      <c r="V137" s="6"/>
      <c r="W137" s="6"/>
      <c r="X137" s="6"/>
      <c r="Y137" s="6"/>
      <c r="Z137" s="6"/>
    </row>
    <row r="138" spans="1:26" ht="14.25" customHeight="1">
      <c r="A138" s="415">
        <f>MIN(C140:C143)*60</f>
        <v>0</v>
      </c>
      <c r="B138" s="698" t="s">
        <v>992</v>
      </c>
      <c r="C138" s="606"/>
      <c r="D138" s="607"/>
      <c r="E138" s="16"/>
      <c r="F138" s="16"/>
      <c r="G138" s="16"/>
      <c r="H138" s="16"/>
      <c r="I138" s="16"/>
      <c r="J138" s="16"/>
      <c r="K138" s="16"/>
      <c r="L138" s="6"/>
      <c r="M138" s="6"/>
      <c r="N138" s="6"/>
      <c r="O138" s="6"/>
      <c r="P138" s="6"/>
      <c r="Q138" s="6"/>
      <c r="R138" s="6"/>
      <c r="S138" s="6"/>
      <c r="T138" s="6"/>
      <c r="U138" s="6"/>
      <c r="V138" s="6"/>
      <c r="W138" s="6"/>
      <c r="X138" s="6"/>
      <c r="Y138" s="6"/>
      <c r="Z138" s="6"/>
    </row>
    <row r="139" spans="1:26" ht="14.25" customHeight="1">
      <c r="A139" s="415"/>
      <c r="B139" s="416" t="s">
        <v>269</v>
      </c>
      <c r="C139" s="417" t="s">
        <v>859</v>
      </c>
      <c r="D139" s="418" t="s">
        <v>915</v>
      </c>
      <c r="E139" s="16"/>
      <c r="F139" s="16"/>
      <c r="G139" s="16"/>
      <c r="H139" s="16"/>
      <c r="I139" s="16"/>
      <c r="J139" s="16"/>
      <c r="K139" s="16"/>
      <c r="L139" s="6"/>
      <c r="M139" s="6"/>
      <c r="N139" s="6"/>
      <c r="O139" s="6"/>
      <c r="P139" s="6"/>
      <c r="Q139" s="6"/>
      <c r="R139" s="6"/>
      <c r="S139" s="6"/>
      <c r="T139" s="6"/>
      <c r="U139" s="6"/>
      <c r="V139" s="6"/>
      <c r="W139" s="6"/>
      <c r="X139" s="6"/>
      <c r="Y139" s="6"/>
      <c r="Z139" s="6"/>
    </row>
    <row r="140" spans="1:26" ht="14.25" customHeight="1">
      <c r="A140" s="415">
        <v>219852</v>
      </c>
      <c r="B140" s="419" t="s">
        <v>993</v>
      </c>
      <c r="C140" s="482" t="s">
        <v>18</v>
      </c>
      <c r="D140" s="420" t="str">
        <f>IF(ISNUMBER(C140), A138/C140, "")</f>
        <v/>
      </c>
      <c r="E140" s="16"/>
      <c r="F140" s="16"/>
      <c r="G140" s="16"/>
      <c r="H140" s="16"/>
      <c r="I140" s="16"/>
      <c r="J140" s="16"/>
      <c r="K140" s="16"/>
      <c r="L140" s="401"/>
      <c r="M140" s="15"/>
      <c r="N140" s="6"/>
      <c r="O140" s="6"/>
      <c r="P140" s="6"/>
      <c r="Q140" s="6"/>
      <c r="R140" s="6"/>
      <c r="S140" s="6"/>
      <c r="T140" s="6"/>
      <c r="U140" s="6"/>
      <c r="V140" s="6"/>
      <c r="W140" s="6"/>
      <c r="X140" s="6"/>
      <c r="Y140" s="6"/>
      <c r="Z140" s="6"/>
    </row>
    <row r="141" spans="1:26" ht="14.25" customHeight="1">
      <c r="A141" s="415">
        <v>219848</v>
      </c>
      <c r="B141" s="419" t="s">
        <v>994</v>
      </c>
      <c r="C141" s="482" t="s">
        <v>18</v>
      </c>
      <c r="D141" s="420" t="str">
        <f>IF(ISNUMBER(C141), A138/C141, "")</f>
        <v/>
      </c>
      <c r="E141" s="16"/>
      <c r="F141" s="16"/>
      <c r="G141" s="16"/>
      <c r="H141" s="16"/>
      <c r="I141" s="16"/>
      <c r="J141" s="16"/>
      <c r="K141" s="16"/>
      <c r="L141" s="6"/>
      <c r="M141" s="6"/>
      <c r="N141" s="6"/>
      <c r="O141" s="6"/>
      <c r="P141" s="6"/>
      <c r="Q141" s="6"/>
      <c r="R141" s="6"/>
      <c r="S141" s="6"/>
      <c r="T141" s="6"/>
      <c r="U141" s="6"/>
      <c r="V141" s="6"/>
      <c r="W141" s="6"/>
      <c r="X141" s="6"/>
      <c r="Y141" s="6"/>
      <c r="Z141" s="6"/>
    </row>
    <row r="142" spans="1:26" ht="14.25" customHeight="1">
      <c r="A142" s="415">
        <v>220476</v>
      </c>
      <c r="B142" s="419" t="s">
        <v>995</v>
      </c>
      <c r="C142" s="482" t="s">
        <v>18</v>
      </c>
      <c r="D142" s="420" t="str">
        <f>IF(ISNUMBER(C142), A138/C142, "")</f>
        <v/>
      </c>
      <c r="E142" s="16"/>
      <c r="F142" s="16"/>
      <c r="G142" s="16"/>
      <c r="H142" s="16"/>
      <c r="I142" s="16"/>
      <c r="J142" s="16"/>
      <c r="K142" s="16"/>
      <c r="L142" s="6"/>
      <c r="M142" s="6"/>
      <c r="N142" s="6"/>
      <c r="O142" s="6"/>
      <c r="P142" s="6"/>
      <c r="Q142" s="6"/>
      <c r="R142" s="6"/>
      <c r="S142" s="6"/>
      <c r="T142" s="6"/>
      <c r="U142" s="6"/>
      <c r="V142" s="6"/>
      <c r="W142" s="6"/>
      <c r="X142" s="6"/>
      <c r="Y142" s="6"/>
      <c r="Z142" s="6"/>
    </row>
    <row r="143" spans="1:26" ht="14.25" customHeight="1">
      <c r="A143" s="415">
        <v>219842</v>
      </c>
      <c r="B143" s="421" t="s">
        <v>996</v>
      </c>
      <c r="C143" s="484" t="s">
        <v>18</v>
      </c>
      <c r="D143" s="422" t="str">
        <f>IF(ISNUMBER(C143), A138/C143, "")</f>
        <v/>
      </c>
      <c r="E143" s="16"/>
      <c r="F143" s="16"/>
      <c r="G143" s="16"/>
      <c r="H143" s="16"/>
      <c r="I143" s="16"/>
      <c r="J143" s="16"/>
      <c r="K143" s="16"/>
      <c r="L143" s="6"/>
      <c r="M143" s="6"/>
      <c r="N143" s="6"/>
      <c r="O143" s="6"/>
      <c r="P143" s="6"/>
      <c r="Q143" s="6"/>
      <c r="R143" s="6"/>
      <c r="S143" s="6"/>
      <c r="T143" s="6"/>
      <c r="U143" s="6"/>
      <c r="V143" s="6"/>
      <c r="W143" s="6"/>
      <c r="X143" s="6"/>
      <c r="Y143" s="6"/>
      <c r="Z143" s="6"/>
    </row>
    <row r="144" spans="1:26" ht="14.25" customHeight="1">
      <c r="A144" s="16"/>
      <c r="B144" s="16"/>
      <c r="C144" s="16"/>
      <c r="D144" s="423">
        <f>SUM(D140:D143)</f>
        <v>0</v>
      </c>
      <c r="E144" s="16"/>
      <c r="F144" s="16"/>
      <c r="G144" s="16"/>
      <c r="H144" s="16"/>
      <c r="I144" s="16"/>
      <c r="J144" s="16"/>
      <c r="K144" s="16"/>
      <c r="L144" s="6"/>
      <c r="M144" s="6"/>
      <c r="N144" s="6"/>
      <c r="O144" s="6"/>
      <c r="P144" s="6"/>
      <c r="Q144" s="6"/>
      <c r="R144" s="6"/>
      <c r="S144" s="6"/>
      <c r="T144" s="6"/>
      <c r="U144" s="6"/>
      <c r="V144" s="6"/>
      <c r="W144" s="6"/>
      <c r="X144" s="6"/>
      <c r="Y144" s="6"/>
      <c r="Z144" s="6"/>
    </row>
    <row r="145" spans="1:26" ht="14.25" customHeight="1">
      <c r="A145" s="16" t="s">
        <v>985</v>
      </c>
      <c r="B145" s="16"/>
      <c r="C145" s="16"/>
      <c r="D145" s="400" t="str">
        <f>IF(ISNUMBER(C143), (A138*4)/SUM(D140:D143), "")</f>
        <v/>
      </c>
      <c r="E145" s="16"/>
      <c r="F145" s="16"/>
      <c r="G145" s="16"/>
      <c r="H145" s="16"/>
      <c r="I145" s="16"/>
      <c r="J145" s="16"/>
      <c r="K145" s="16"/>
      <c r="L145" s="6"/>
      <c r="M145" s="6"/>
      <c r="N145" s="6"/>
      <c r="O145" s="6"/>
      <c r="P145" s="6"/>
      <c r="Q145" s="6"/>
      <c r="R145" s="6"/>
      <c r="S145" s="6"/>
      <c r="T145" s="6"/>
      <c r="U145" s="6"/>
      <c r="V145" s="6"/>
      <c r="W145" s="6"/>
      <c r="X145" s="6"/>
      <c r="Y145" s="6"/>
      <c r="Z145" s="6"/>
    </row>
    <row r="146" spans="1:26" ht="14.25" customHeight="1">
      <c r="A146" s="16" t="s">
        <v>986</v>
      </c>
      <c r="B146" s="16"/>
      <c r="C146" s="16"/>
      <c r="D146" s="400" t="str">
        <f>IF(ISNUMBER(C143), (D145/AVERAGE(A140:A143))*1000000, "")</f>
        <v/>
      </c>
      <c r="E146" s="16"/>
      <c r="F146" s="16"/>
      <c r="G146" s="16"/>
      <c r="H146" s="16"/>
      <c r="I146" s="16"/>
      <c r="J146" s="16"/>
      <c r="K146" s="16"/>
      <c r="L146" s="6"/>
      <c r="M146" s="6"/>
      <c r="N146" s="6"/>
      <c r="O146" s="6"/>
      <c r="P146" s="6"/>
      <c r="Q146" s="6"/>
      <c r="R146" s="6"/>
      <c r="S146" s="6"/>
      <c r="T146" s="6"/>
      <c r="U146" s="6"/>
      <c r="V146" s="6"/>
      <c r="W146" s="6"/>
      <c r="X146" s="6"/>
      <c r="Y146" s="6"/>
      <c r="Z146" s="6"/>
    </row>
    <row r="147" spans="1:26" ht="14.25" customHeight="1">
      <c r="A147" s="6"/>
      <c r="B147" s="6"/>
      <c r="C147" s="6"/>
      <c r="D147" s="424"/>
      <c r="E147" s="6"/>
      <c r="F147" s="6"/>
      <c r="G147" s="6"/>
      <c r="H147" s="6"/>
      <c r="I147" s="6"/>
      <c r="J147" s="6"/>
      <c r="K147" s="6"/>
      <c r="L147" s="6"/>
      <c r="M147" s="6"/>
      <c r="N147" s="6"/>
      <c r="O147" s="6"/>
      <c r="P147" s="6"/>
      <c r="Q147" s="6"/>
      <c r="R147" s="6"/>
      <c r="S147" s="6"/>
      <c r="T147" s="6"/>
      <c r="U147" s="6"/>
      <c r="V147" s="6"/>
      <c r="W147" s="6"/>
      <c r="X147" s="6"/>
      <c r="Y147" s="6"/>
      <c r="Z147" s="6"/>
    </row>
    <row r="148" spans="1:26" ht="14.25" customHeight="1">
      <c r="A148" s="16" t="s">
        <v>997</v>
      </c>
      <c r="B148" s="16"/>
      <c r="C148" s="16"/>
      <c r="D148" s="16"/>
      <c r="E148" s="16"/>
      <c r="F148" s="16"/>
      <c r="G148" s="16"/>
      <c r="H148" s="16"/>
      <c r="I148" s="16"/>
      <c r="J148" s="16"/>
      <c r="K148" s="16"/>
      <c r="L148" s="6"/>
      <c r="M148" s="6"/>
      <c r="N148" s="6"/>
      <c r="O148" s="6"/>
      <c r="P148" s="6"/>
      <c r="Q148" s="6"/>
      <c r="R148" s="6"/>
      <c r="S148" s="6"/>
      <c r="T148" s="6"/>
      <c r="U148" s="6"/>
      <c r="V148" s="6"/>
      <c r="W148" s="6"/>
      <c r="X148" s="6"/>
      <c r="Y148" s="6"/>
      <c r="Z148" s="6"/>
    </row>
    <row r="149" spans="1:26" ht="14.25" customHeight="1">
      <c r="A149" s="16"/>
      <c r="B149" s="16"/>
      <c r="C149" s="16"/>
      <c r="D149" s="16"/>
      <c r="E149" s="16"/>
      <c r="F149" s="16"/>
      <c r="G149" s="16"/>
      <c r="H149" s="16"/>
      <c r="I149" s="16"/>
      <c r="J149" s="16"/>
      <c r="K149" s="16"/>
      <c r="L149" s="6"/>
      <c r="M149" s="6"/>
      <c r="N149" s="6"/>
      <c r="O149" s="6"/>
      <c r="P149" s="6"/>
      <c r="Q149" s="6"/>
      <c r="R149" s="6"/>
      <c r="S149" s="6"/>
      <c r="T149" s="6"/>
      <c r="U149" s="6"/>
      <c r="V149" s="6"/>
      <c r="W149" s="6"/>
      <c r="X149" s="6"/>
      <c r="Y149" s="6"/>
      <c r="Z149" s="6"/>
    </row>
    <row r="150" spans="1:26" ht="14.25" customHeight="1">
      <c r="A150" s="16"/>
      <c r="B150" s="698" t="str">
        <f>B118</f>
        <v>Poly(dT) Template</v>
      </c>
      <c r="C150" s="607"/>
      <c r="D150" s="16"/>
      <c r="E150" s="698" t="str">
        <f>B128</f>
        <v>x22_v2_6 Template</v>
      </c>
      <c r="F150" s="607"/>
      <c r="G150" s="16"/>
      <c r="H150" s="698" t="str">
        <f>B138</f>
        <v>x22_v2_8 Template</v>
      </c>
      <c r="I150" s="607"/>
      <c r="J150" s="16"/>
      <c r="K150" s="16"/>
      <c r="L150" s="6"/>
      <c r="M150" s="6"/>
      <c r="N150" s="6"/>
      <c r="O150" s="6"/>
      <c r="P150" s="6"/>
      <c r="Q150" s="6"/>
      <c r="R150" s="6"/>
      <c r="S150" s="6"/>
      <c r="T150" s="6"/>
      <c r="U150" s="6"/>
      <c r="V150" s="6"/>
      <c r="W150" s="6"/>
      <c r="X150" s="6"/>
      <c r="Y150" s="6"/>
      <c r="Z150" s="6"/>
    </row>
    <row r="151" spans="1:26" ht="14.25" customHeight="1">
      <c r="A151" s="16"/>
      <c r="B151" s="425" t="s">
        <v>919</v>
      </c>
      <c r="C151" s="425" t="s">
        <v>998</v>
      </c>
      <c r="D151" s="16"/>
      <c r="E151" s="425" t="s">
        <v>919</v>
      </c>
      <c r="F151" s="425" t="s">
        <v>998</v>
      </c>
      <c r="G151" s="16"/>
      <c r="H151" s="425" t="s">
        <v>919</v>
      </c>
      <c r="I151" s="425" t="s">
        <v>998</v>
      </c>
      <c r="J151" s="16"/>
      <c r="K151" s="16"/>
      <c r="L151" s="6"/>
      <c r="M151" s="6"/>
      <c r="N151" s="16"/>
      <c r="O151" s="16"/>
      <c r="P151" s="16"/>
      <c r="Q151" s="16"/>
      <c r="R151" s="16"/>
      <c r="S151" s="16"/>
      <c r="T151" s="16"/>
      <c r="U151" s="16"/>
      <c r="V151" s="16"/>
      <c r="W151" s="16"/>
      <c r="X151" s="16"/>
      <c r="Y151" s="16"/>
      <c r="Z151" s="16"/>
    </row>
    <row r="152" spans="1:26" ht="14.25" customHeight="1">
      <c r="A152" s="16"/>
      <c r="B152" s="400" t="str">
        <f>IF(ISNUMBER(C123), 1000/D126, "")</f>
        <v/>
      </c>
      <c r="C152" s="400" t="str">
        <f>IF(ISNUMBER(C123), 1000-B152, "")</f>
        <v/>
      </c>
      <c r="D152" s="16"/>
      <c r="E152" s="400" t="str">
        <f>IF(ISNUMBER(C133), 1000/D136, "")</f>
        <v/>
      </c>
      <c r="F152" s="400" t="str">
        <f>IF(ISNUMBER(C133), 1000-E152, "")</f>
        <v/>
      </c>
      <c r="G152" s="16"/>
      <c r="H152" s="400" t="str">
        <f>IF(ISNUMBER(C143), 1000/D146, "")</f>
        <v/>
      </c>
      <c r="I152" s="400" t="str">
        <f>IF(ISNUMBER(C143), 1000-H152, "")</f>
        <v/>
      </c>
      <c r="J152" s="16"/>
      <c r="K152" s="16"/>
      <c r="L152" s="6"/>
      <c r="M152" s="6"/>
      <c r="N152" s="16"/>
      <c r="O152" s="16"/>
      <c r="P152" s="16"/>
      <c r="Q152" s="16"/>
      <c r="R152" s="16"/>
      <c r="S152" s="16"/>
      <c r="T152" s="16"/>
      <c r="U152" s="16"/>
      <c r="V152" s="16"/>
      <c r="W152" s="16"/>
      <c r="X152" s="16"/>
      <c r="Y152" s="16"/>
      <c r="Z152" s="16"/>
    </row>
    <row r="153" spans="1:26" ht="14.25" customHeight="1">
      <c r="A153" s="16"/>
      <c r="B153" s="16"/>
      <c r="C153" s="16"/>
      <c r="D153" s="16"/>
      <c r="E153" s="16"/>
      <c r="F153" s="16"/>
      <c r="G153" s="16"/>
      <c r="H153" s="16"/>
      <c r="I153" s="16"/>
      <c r="J153" s="16"/>
      <c r="K153" s="16"/>
      <c r="L153" s="6"/>
      <c r="M153" s="6"/>
      <c r="N153" s="6"/>
      <c r="O153" s="6"/>
      <c r="P153" s="6"/>
      <c r="Q153" s="6"/>
      <c r="R153" s="6"/>
      <c r="S153" s="6"/>
      <c r="T153" s="6"/>
      <c r="U153" s="6"/>
      <c r="V153" s="6"/>
      <c r="W153" s="6"/>
      <c r="X153" s="6"/>
      <c r="Y153" s="6"/>
      <c r="Z153" s="6"/>
    </row>
    <row r="154" spans="1:26" ht="14.25" customHeight="1">
      <c r="A154" s="16" t="s">
        <v>999</v>
      </c>
      <c r="B154" s="16"/>
      <c r="C154" s="16"/>
      <c r="D154" s="16"/>
      <c r="E154" s="16"/>
      <c r="F154" s="16"/>
      <c r="G154" s="16"/>
      <c r="H154" s="16"/>
      <c r="I154" s="16"/>
      <c r="J154" s="16"/>
      <c r="K154" s="16"/>
      <c r="L154" s="6"/>
      <c r="M154" s="6"/>
      <c r="N154" s="16"/>
      <c r="O154" s="16"/>
      <c r="P154" s="16"/>
      <c r="Q154" s="16"/>
      <c r="R154" s="16"/>
      <c r="S154" s="16"/>
      <c r="T154" s="16"/>
      <c r="U154" s="16"/>
      <c r="V154" s="16"/>
      <c r="W154" s="16"/>
      <c r="X154" s="16"/>
      <c r="Y154" s="16"/>
      <c r="Z154" s="16"/>
    </row>
    <row r="155" spans="1:26" ht="14.25" customHeight="1">
      <c r="A155" s="16"/>
      <c r="B155" s="16" t="s">
        <v>1000</v>
      </c>
      <c r="C155" s="16"/>
      <c r="D155" s="16"/>
      <c r="E155" s="16"/>
      <c r="F155" s="16"/>
      <c r="G155" s="16"/>
      <c r="H155" s="16"/>
      <c r="I155" s="16"/>
      <c r="J155" s="16"/>
      <c r="K155" s="16"/>
      <c r="L155" s="6"/>
      <c r="M155" s="6"/>
      <c r="N155" s="16"/>
      <c r="O155" s="16"/>
      <c r="P155" s="16"/>
      <c r="Q155" s="16"/>
      <c r="R155" s="16"/>
      <c r="S155" s="16"/>
      <c r="T155" s="16"/>
      <c r="U155" s="16"/>
      <c r="V155" s="16"/>
      <c r="W155" s="16"/>
      <c r="X155" s="16"/>
      <c r="Y155" s="16"/>
      <c r="Z155" s="16"/>
    </row>
    <row r="156" spans="1:26" ht="14.25" customHeight="1">
      <c r="A156" s="16" t="s">
        <v>1001</v>
      </c>
      <c r="B156" s="16"/>
      <c r="C156" s="16"/>
      <c r="D156" s="16"/>
      <c r="E156" s="16"/>
      <c r="F156" s="16"/>
      <c r="G156" s="16"/>
      <c r="H156" s="16"/>
      <c r="I156" s="16"/>
      <c r="J156" s="16"/>
      <c r="K156" s="16"/>
      <c r="L156" s="6"/>
      <c r="M156" s="6"/>
      <c r="N156" s="16"/>
      <c r="O156" s="16"/>
      <c r="P156" s="16"/>
      <c r="Q156" s="16"/>
      <c r="R156" s="16"/>
      <c r="S156" s="16"/>
      <c r="T156" s="16"/>
      <c r="U156" s="16"/>
      <c r="V156" s="16"/>
      <c r="W156" s="16"/>
      <c r="X156" s="16"/>
      <c r="Y156" s="16"/>
      <c r="Z156" s="16"/>
    </row>
    <row r="157" spans="1:26" ht="14.25" customHeight="1">
      <c r="A157" s="16" t="s">
        <v>1002</v>
      </c>
      <c r="B157" s="16"/>
      <c r="C157" s="16"/>
      <c r="D157" s="16"/>
      <c r="E157" s="16"/>
      <c r="F157" s="16"/>
      <c r="G157" s="16"/>
      <c r="H157" s="16"/>
      <c r="I157" s="16"/>
      <c r="J157" s="16"/>
      <c r="K157" s="16"/>
      <c r="L157" s="6"/>
      <c r="M157" s="6"/>
      <c r="N157" s="16"/>
      <c r="O157" s="16"/>
      <c r="P157" s="16"/>
      <c r="Q157" s="16"/>
      <c r="R157" s="16"/>
      <c r="S157" s="16"/>
      <c r="T157" s="16"/>
      <c r="U157" s="16"/>
      <c r="V157" s="16"/>
      <c r="W157" s="16"/>
      <c r="X157" s="16"/>
      <c r="Y157" s="16"/>
      <c r="Z157" s="16"/>
    </row>
    <row r="158" spans="1:26" ht="14.25" customHeight="1">
      <c r="A158" s="16"/>
      <c r="B158" s="16"/>
      <c r="C158" s="16"/>
      <c r="D158" s="16"/>
      <c r="E158" s="16"/>
      <c r="F158" s="16"/>
      <c r="G158" s="16"/>
      <c r="H158" s="16"/>
      <c r="I158" s="16"/>
      <c r="J158" s="16"/>
      <c r="K158" s="16"/>
      <c r="L158" s="6"/>
      <c r="M158" s="6"/>
      <c r="N158" s="6"/>
      <c r="O158" s="6"/>
      <c r="P158" s="6"/>
      <c r="Q158" s="6"/>
      <c r="R158" s="6"/>
      <c r="S158" s="6"/>
      <c r="T158" s="6"/>
      <c r="U158" s="6"/>
      <c r="V158" s="6"/>
      <c r="W158" s="6"/>
      <c r="X158" s="6"/>
      <c r="Y158" s="6"/>
      <c r="Z158" s="6"/>
    </row>
    <row r="159" spans="1:26" ht="14.25" customHeight="1">
      <c r="A159" s="16"/>
      <c r="B159" s="16"/>
      <c r="C159" s="16"/>
      <c r="D159" s="16"/>
      <c r="E159" s="16"/>
      <c r="F159" s="16"/>
      <c r="G159" s="16"/>
      <c r="H159" s="16"/>
      <c r="I159" s="16"/>
      <c r="J159" s="16"/>
      <c r="K159" s="16"/>
      <c r="L159" s="6"/>
      <c r="M159" s="6"/>
      <c r="N159" s="6"/>
      <c r="O159" s="6"/>
      <c r="P159" s="6"/>
      <c r="Q159" s="6"/>
      <c r="R159" s="6"/>
      <c r="S159" s="6"/>
      <c r="T159" s="6"/>
      <c r="U159" s="6"/>
      <c r="V159" s="6"/>
      <c r="W159" s="6"/>
      <c r="X159" s="6"/>
      <c r="Y159" s="6"/>
      <c r="Z159" s="6"/>
    </row>
    <row r="160" spans="1:26" ht="14.25" customHeight="1">
      <c r="A160" s="16"/>
      <c r="B160" s="16"/>
      <c r="C160" s="16"/>
      <c r="D160" s="16"/>
      <c r="E160" s="16"/>
      <c r="F160" s="16"/>
      <c r="G160" s="16"/>
      <c r="H160" s="16"/>
      <c r="I160" s="16"/>
      <c r="J160" s="16"/>
      <c r="K160" s="16"/>
      <c r="L160" s="6"/>
      <c r="M160" s="6"/>
      <c r="N160" s="6"/>
      <c r="O160" s="6"/>
      <c r="P160" s="6"/>
      <c r="Q160" s="6"/>
      <c r="R160" s="6"/>
      <c r="S160" s="6"/>
      <c r="T160" s="6"/>
      <c r="U160" s="6"/>
      <c r="V160" s="6"/>
      <c r="W160" s="6"/>
      <c r="X160" s="6"/>
      <c r="Y160" s="6"/>
      <c r="Z160" s="6"/>
    </row>
    <row r="161" spans="1:26" ht="14.25" customHeight="1">
      <c r="A161" s="16"/>
      <c r="B161" s="16"/>
      <c r="C161" s="16"/>
      <c r="D161" s="16"/>
      <c r="E161" s="16"/>
      <c r="F161" s="16"/>
      <c r="G161" s="16"/>
      <c r="H161" s="16"/>
      <c r="I161" s="16"/>
      <c r="J161" s="16"/>
      <c r="K161" s="16"/>
      <c r="L161" s="6"/>
      <c r="M161" s="6"/>
      <c r="N161" s="6"/>
      <c r="O161" s="6"/>
      <c r="P161" s="6"/>
      <c r="Q161" s="6"/>
      <c r="R161" s="6"/>
      <c r="S161" s="6"/>
      <c r="T161" s="6"/>
      <c r="U161" s="6"/>
      <c r="V161" s="6"/>
      <c r="W161" s="6"/>
      <c r="X161" s="6"/>
      <c r="Y161" s="6"/>
      <c r="Z161" s="6"/>
    </row>
    <row r="162" spans="1:26" ht="14.25" customHeight="1">
      <c r="A162" s="16"/>
      <c r="B162" s="16"/>
      <c r="C162" s="16"/>
      <c r="D162" s="16"/>
      <c r="E162" s="16"/>
      <c r="F162" s="16"/>
      <c r="G162" s="16"/>
      <c r="H162" s="16"/>
      <c r="I162" s="16"/>
      <c r="J162" s="16"/>
      <c r="K162" s="16"/>
      <c r="L162" s="6"/>
      <c r="M162" s="6"/>
      <c r="N162" s="6"/>
      <c r="O162" s="6"/>
      <c r="P162" s="6"/>
      <c r="Q162" s="6"/>
      <c r="R162" s="6"/>
      <c r="S162" s="6"/>
      <c r="T162" s="6"/>
      <c r="U162" s="6"/>
      <c r="V162" s="6"/>
      <c r="W162" s="6"/>
      <c r="X162" s="6"/>
      <c r="Y162" s="6"/>
      <c r="Z162" s="6"/>
    </row>
    <row r="163" spans="1:26" ht="14.25" customHeight="1">
      <c r="A163" s="16"/>
      <c r="B163" s="16"/>
      <c r="C163" s="16"/>
      <c r="D163" s="16"/>
      <c r="E163" s="16"/>
      <c r="F163" s="16"/>
      <c r="G163" s="16"/>
      <c r="H163" s="16"/>
      <c r="I163" s="16"/>
      <c r="J163" s="16"/>
      <c r="K163" s="16"/>
      <c r="L163" s="6"/>
      <c r="M163" s="6"/>
      <c r="N163" s="6"/>
      <c r="O163" s="6"/>
      <c r="P163" s="6"/>
      <c r="Q163" s="6"/>
      <c r="R163" s="6"/>
      <c r="S163" s="6"/>
      <c r="T163" s="6"/>
      <c r="U163" s="6"/>
      <c r="V163" s="6"/>
      <c r="W163" s="6"/>
      <c r="X163" s="6"/>
      <c r="Y163" s="6"/>
      <c r="Z163" s="6"/>
    </row>
    <row r="164" spans="1:26" ht="14.25" customHeight="1">
      <c r="A164" s="16"/>
      <c r="B164" s="16"/>
      <c r="C164" s="16"/>
      <c r="D164" s="16"/>
      <c r="E164" s="16"/>
      <c r="F164" s="16"/>
      <c r="G164" s="16"/>
      <c r="H164" s="16"/>
      <c r="I164" s="16"/>
      <c r="J164" s="16"/>
      <c r="K164" s="16"/>
      <c r="L164" s="6"/>
      <c r="M164" s="6"/>
      <c r="N164" s="6"/>
      <c r="O164" s="6"/>
      <c r="P164" s="6"/>
      <c r="Q164" s="6"/>
      <c r="R164" s="6"/>
      <c r="S164" s="6"/>
      <c r="T164" s="6"/>
      <c r="U164" s="6"/>
      <c r="V164" s="6"/>
      <c r="W164" s="6"/>
      <c r="X164" s="6"/>
      <c r="Y164" s="6"/>
      <c r="Z164" s="6"/>
    </row>
    <row r="165" spans="1:26" ht="14.25" customHeight="1">
      <c r="A165" s="16"/>
      <c r="B165" s="16"/>
      <c r="C165" s="16"/>
      <c r="D165" s="16"/>
      <c r="E165" s="16"/>
      <c r="F165" s="16"/>
      <c r="G165" s="16"/>
      <c r="H165" s="16"/>
      <c r="I165" s="16"/>
      <c r="J165" s="16"/>
      <c r="K165" s="16"/>
      <c r="L165" s="6"/>
      <c r="M165" s="6"/>
      <c r="N165" s="6"/>
      <c r="O165" s="6"/>
      <c r="P165" s="6"/>
      <c r="Q165" s="6"/>
      <c r="R165" s="6"/>
      <c r="S165" s="6"/>
      <c r="T165" s="6"/>
      <c r="U165" s="6"/>
      <c r="V165" s="6"/>
      <c r="W165" s="6"/>
      <c r="X165" s="6"/>
      <c r="Y165" s="6"/>
      <c r="Z165" s="6"/>
    </row>
    <row r="166" spans="1:26" ht="14.25" customHeight="1">
      <c r="A166" s="16"/>
      <c r="B166" s="16"/>
      <c r="C166" s="16"/>
      <c r="D166" s="16"/>
      <c r="E166" s="16"/>
      <c r="F166" s="16"/>
      <c r="G166" s="16"/>
      <c r="H166" s="16"/>
      <c r="I166" s="16"/>
      <c r="J166" s="16"/>
      <c r="K166" s="16"/>
      <c r="L166" s="6"/>
      <c r="M166" s="6"/>
      <c r="N166" s="6"/>
      <c r="O166" s="6"/>
      <c r="P166" s="6"/>
      <c r="Q166" s="6"/>
      <c r="R166" s="6"/>
      <c r="S166" s="6"/>
      <c r="T166" s="6"/>
      <c r="U166" s="6"/>
      <c r="V166" s="6"/>
      <c r="W166" s="6"/>
      <c r="X166" s="6"/>
      <c r="Y166" s="6"/>
      <c r="Z166" s="6"/>
    </row>
    <row r="167" spans="1:26" ht="14.25" customHeight="1">
      <c r="A167" s="16"/>
      <c r="B167" s="16"/>
      <c r="C167" s="16"/>
      <c r="D167" s="16"/>
      <c r="E167" s="16"/>
      <c r="F167" s="16"/>
      <c r="G167" s="16"/>
      <c r="H167" s="16"/>
      <c r="I167" s="16"/>
      <c r="J167" s="16"/>
      <c r="K167" s="16"/>
      <c r="L167" s="6"/>
      <c r="M167" s="6"/>
      <c r="N167" s="6"/>
      <c r="O167" s="6"/>
      <c r="P167" s="6"/>
      <c r="Q167" s="6"/>
      <c r="R167" s="6"/>
      <c r="S167" s="6"/>
      <c r="T167" s="6"/>
      <c r="U167" s="6"/>
      <c r="V167" s="6"/>
      <c r="W167" s="6"/>
      <c r="X167" s="6"/>
      <c r="Y167" s="6"/>
      <c r="Z167" s="6"/>
    </row>
    <row r="168" spans="1:26" ht="14.25" customHeight="1">
      <c r="A168" s="16"/>
      <c r="B168" s="16"/>
      <c r="C168" s="16"/>
      <c r="D168" s="16"/>
      <c r="E168" s="16"/>
      <c r="F168" s="16"/>
      <c r="G168" s="16"/>
      <c r="H168" s="16"/>
      <c r="I168" s="16"/>
      <c r="J168" s="16"/>
      <c r="K168" s="16"/>
      <c r="L168" s="6"/>
      <c r="M168" s="6"/>
      <c r="N168" s="6"/>
      <c r="O168" s="6"/>
      <c r="P168" s="6"/>
      <c r="Q168" s="6"/>
      <c r="R168" s="6"/>
      <c r="S168" s="6"/>
      <c r="T168" s="6"/>
      <c r="U168" s="6"/>
      <c r="V168" s="6"/>
      <c r="W168" s="6"/>
      <c r="X168" s="6"/>
      <c r="Y168" s="6"/>
      <c r="Z168" s="6"/>
    </row>
    <row r="169" spans="1:26" ht="14.25" customHeight="1">
      <c r="A169" s="16"/>
      <c r="B169" s="16"/>
      <c r="C169" s="16"/>
      <c r="D169" s="16"/>
      <c r="E169" s="16"/>
      <c r="F169" s="16"/>
      <c r="G169" s="16"/>
      <c r="H169" s="16"/>
      <c r="I169" s="16"/>
      <c r="J169" s="16"/>
      <c r="K169" s="16"/>
      <c r="L169" s="6"/>
      <c r="M169" s="6"/>
      <c r="N169" s="6"/>
      <c r="O169" s="6"/>
      <c r="P169" s="6"/>
      <c r="Q169" s="6"/>
      <c r="R169" s="6"/>
      <c r="S169" s="6"/>
      <c r="T169" s="6"/>
      <c r="U169" s="6"/>
      <c r="V169" s="6"/>
      <c r="W169" s="6"/>
      <c r="X169" s="6"/>
      <c r="Y169" s="6"/>
      <c r="Z169" s="6"/>
    </row>
    <row r="170" spans="1:26" ht="14.25" customHeight="1">
      <c r="A170" s="16"/>
      <c r="B170" s="16"/>
      <c r="C170" s="16"/>
      <c r="D170" s="16"/>
      <c r="E170" s="16"/>
      <c r="F170" s="16"/>
      <c r="G170" s="16"/>
      <c r="H170" s="16"/>
      <c r="I170" s="16"/>
      <c r="J170" s="16"/>
      <c r="K170" s="16"/>
      <c r="L170" s="6"/>
      <c r="M170" s="6"/>
      <c r="N170" s="6"/>
      <c r="O170" s="6"/>
      <c r="P170" s="6"/>
      <c r="Q170" s="6"/>
      <c r="R170" s="6"/>
      <c r="S170" s="6"/>
      <c r="T170" s="6"/>
      <c r="U170" s="6"/>
      <c r="V170" s="6"/>
      <c r="W170" s="6"/>
      <c r="X170" s="6"/>
      <c r="Y170" s="6"/>
      <c r="Z170" s="6"/>
    </row>
    <row r="171" spans="1:26" ht="14.25" customHeight="1">
      <c r="A171" s="16"/>
      <c r="B171" s="16"/>
      <c r="C171" s="16"/>
      <c r="D171" s="16"/>
      <c r="E171" s="16"/>
      <c r="F171" s="16"/>
      <c r="G171" s="16"/>
      <c r="H171" s="16"/>
      <c r="I171" s="16"/>
      <c r="J171" s="16"/>
      <c r="K171" s="16"/>
      <c r="L171" s="6"/>
      <c r="M171" s="6"/>
      <c r="N171" s="6"/>
      <c r="O171" s="6"/>
      <c r="P171" s="6"/>
      <c r="Q171" s="6"/>
      <c r="R171" s="6"/>
      <c r="S171" s="6"/>
      <c r="T171" s="6"/>
      <c r="U171" s="6"/>
      <c r="V171" s="6"/>
      <c r="W171" s="6"/>
      <c r="X171" s="6"/>
      <c r="Y171" s="6"/>
      <c r="Z171" s="6"/>
    </row>
    <row r="172" spans="1:26" ht="14.25" customHeight="1">
      <c r="A172" s="16"/>
      <c r="B172" s="16"/>
      <c r="C172" s="16"/>
      <c r="D172" s="16"/>
      <c r="E172" s="16"/>
      <c r="F172" s="16"/>
      <c r="G172" s="16"/>
      <c r="H172" s="16"/>
      <c r="I172" s="16"/>
      <c r="J172" s="16"/>
      <c r="K172" s="16"/>
      <c r="L172" s="6"/>
      <c r="M172" s="6"/>
      <c r="N172" s="6"/>
      <c r="O172" s="6"/>
      <c r="P172" s="6"/>
      <c r="Q172" s="6"/>
      <c r="R172" s="6"/>
      <c r="S172" s="6"/>
      <c r="T172" s="6"/>
      <c r="U172" s="6"/>
      <c r="V172" s="6"/>
      <c r="W172" s="6"/>
      <c r="X172" s="6"/>
      <c r="Y172" s="6"/>
      <c r="Z172" s="6"/>
    </row>
    <row r="173" spans="1:26" ht="14.25" customHeight="1">
      <c r="A173" s="16"/>
      <c r="B173" s="16"/>
      <c r="C173" s="16"/>
      <c r="D173" s="16"/>
      <c r="E173" s="16"/>
      <c r="F173" s="16"/>
      <c r="G173" s="16"/>
      <c r="H173" s="16"/>
      <c r="I173" s="16"/>
      <c r="J173" s="16"/>
      <c r="K173" s="16"/>
      <c r="L173" s="6"/>
      <c r="M173" s="6"/>
      <c r="N173" s="6"/>
      <c r="O173" s="6"/>
      <c r="P173" s="6"/>
      <c r="Q173" s="6"/>
      <c r="R173" s="6"/>
      <c r="S173" s="6"/>
      <c r="T173" s="6"/>
      <c r="U173" s="6"/>
      <c r="V173" s="6"/>
      <c r="W173" s="6"/>
      <c r="X173" s="6"/>
      <c r="Y173" s="6"/>
      <c r="Z173" s="6"/>
    </row>
    <row r="174" spans="1:26" ht="14.25" customHeight="1">
      <c r="A174" s="16"/>
      <c r="B174" s="16"/>
      <c r="C174" s="16"/>
      <c r="D174" s="16"/>
      <c r="E174" s="16"/>
      <c r="F174" s="16"/>
      <c r="G174" s="16"/>
      <c r="H174" s="16"/>
      <c r="I174" s="16"/>
      <c r="J174" s="16"/>
      <c r="K174" s="16"/>
      <c r="L174" s="6"/>
      <c r="M174" s="6"/>
      <c r="N174" s="6"/>
      <c r="O174" s="6"/>
      <c r="P174" s="6"/>
      <c r="Q174" s="6"/>
      <c r="R174" s="6"/>
      <c r="S174" s="6"/>
      <c r="T174" s="6"/>
      <c r="U174" s="6"/>
      <c r="V174" s="6"/>
      <c r="W174" s="6"/>
      <c r="X174" s="6"/>
      <c r="Y174" s="6"/>
      <c r="Z174" s="6"/>
    </row>
    <row r="175" spans="1:26" ht="14.25" customHeight="1">
      <c r="A175" s="16"/>
      <c r="B175" s="16"/>
      <c r="C175" s="16"/>
      <c r="D175" s="16"/>
      <c r="E175" s="16"/>
      <c r="F175" s="16"/>
      <c r="G175" s="16"/>
      <c r="H175" s="16"/>
      <c r="I175" s="16"/>
      <c r="J175" s="16"/>
      <c r="K175" s="16"/>
      <c r="L175" s="6"/>
      <c r="M175" s="6"/>
      <c r="N175" s="6"/>
      <c r="O175" s="6"/>
      <c r="P175" s="6"/>
      <c r="Q175" s="6"/>
      <c r="R175" s="6"/>
      <c r="S175" s="6"/>
      <c r="T175" s="6"/>
      <c r="U175" s="6"/>
      <c r="V175" s="6"/>
      <c r="W175" s="6"/>
      <c r="X175" s="6"/>
      <c r="Y175" s="6"/>
      <c r="Z175" s="6"/>
    </row>
    <row r="176" spans="1:26" ht="14.25" customHeight="1">
      <c r="A176" s="16"/>
      <c r="B176" s="16"/>
      <c r="C176" s="16"/>
      <c r="D176" s="16"/>
      <c r="E176" s="16"/>
      <c r="F176" s="16"/>
      <c r="G176" s="16"/>
      <c r="H176" s="16"/>
      <c r="I176" s="16"/>
      <c r="J176" s="16"/>
      <c r="K176" s="16"/>
      <c r="L176" s="6"/>
      <c r="M176" s="6"/>
      <c r="N176" s="6"/>
      <c r="O176" s="6"/>
      <c r="P176" s="6"/>
      <c r="Q176" s="6"/>
      <c r="R176" s="6"/>
      <c r="S176" s="6"/>
      <c r="T176" s="6"/>
      <c r="U176" s="6"/>
      <c r="V176" s="6"/>
      <c r="W176" s="6"/>
      <c r="X176" s="6"/>
      <c r="Y176" s="6"/>
      <c r="Z176" s="6"/>
    </row>
    <row r="177" spans="1:26" ht="14.25" customHeight="1">
      <c r="A177" s="16"/>
      <c r="B177" s="16"/>
      <c r="C177" s="16"/>
      <c r="D177" s="16"/>
      <c r="E177" s="16"/>
      <c r="F177" s="16"/>
      <c r="G177" s="16"/>
      <c r="H177" s="16"/>
      <c r="I177" s="16"/>
      <c r="J177" s="16"/>
      <c r="K177" s="16"/>
      <c r="L177" s="6"/>
      <c r="M177" s="6"/>
      <c r="N177" s="6"/>
      <c r="O177" s="6"/>
      <c r="P177" s="6"/>
      <c r="Q177" s="6"/>
      <c r="R177" s="6"/>
      <c r="S177" s="6"/>
      <c r="T177" s="6"/>
      <c r="U177" s="6"/>
      <c r="V177" s="6"/>
      <c r="W177" s="6"/>
      <c r="X177" s="6"/>
      <c r="Y177" s="6"/>
      <c r="Z177" s="6"/>
    </row>
    <row r="178" spans="1:26" ht="14.25" customHeight="1">
      <c r="A178" s="16"/>
      <c r="B178" s="16"/>
      <c r="C178" s="16"/>
      <c r="D178" s="16"/>
      <c r="E178" s="16"/>
      <c r="F178" s="16"/>
      <c r="G178" s="16"/>
      <c r="H178" s="16"/>
      <c r="I178" s="16"/>
      <c r="J178" s="16"/>
      <c r="K178" s="16"/>
      <c r="L178" s="6"/>
      <c r="M178" s="6"/>
      <c r="N178" s="6"/>
      <c r="O178" s="6"/>
      <c r="P178" s="6"/>
      <c r="Q178" s="6"/>
      <c r="R178" s="6"/>
      <c r="S178" s="6"/>
      <c r="T178" s="6"/>
      <c r="U178" s="6"/>
      <c r="V178" s="6"/>
      <c r="W178" s="6"/>
      <c r="X178" s="6"/>
      <c r="Y178" s="6"/>
      <c r="Z178" s="6"/>
    </row>
    <row r="179" spans="1:26" ht="14.25" customHeight="1">
      <c r="A179" s="16"/>
      <c r="B179" s="16"/>
      <c r="C179" s="16"/>
      <c r="D179" s="16"/>
      <c r="E179" s="16"/>
      <c r="F179" s="16"/>
      <c r="G179" s="16"/>
      <c r="H179" s="16"/>
      <c r="I179" s="16"/>
      <c r="J179" s="16"/>
      <c r="K179" s="16"/>
      <c r="L179" s="6"/>
      <c r="M179" s="6"/>
      <c r="N179" s="6"/>
      <c r="O179" s="6"/>
      <c r="P179" s="6"/>
      <c r="Q179" s="6"/>
      <c r="R179" s="6"/>
      <c r="S179" s="6"/>
      <c r="T179" s="6"/>
      <c r="U179" s="6"/>
      <c r="V179" s="6"/>
      <c r="W179" s="6"/>
      <c r="X179" s="6"/>
      <c r="Y179" s="6"/>
      <c r="Z179" s="6"/>
    </row>
    <row r="180" spans="1:26" ht="14.25" customHeight="1">
      <c r="A180" s="16"/>
      <c r="B180" s="16"/>
      <c r="C180" s="16"/>
      <c r="D180" s="16"/>
      <c r="E180" s="16"/>
      <c r="F180" s="16"/>
      <c r="G180" s="16"/>
      <c r="H180" s="16"/>
      <c r="I180" s="16"/>
      <c r="J180" s="16"/>
      <c r="K180" s="16"/>
      <c r="L180" s="6"/>
      <c r="M180" s="6"/>
      <c r="N180" s="6"/>
      <c r="O180" s="6"/>
      <c r="P180" s="6"/>
      <c r="Q180" s="6"/>
      <c r="R180" s="6"/>
      <c r="S180" s="6"/>
      <c r="T180" s="6"/>
      <c r="U180" s="6"/>
      <c r="V180" s="6"/>
      <c r="W180" s="6"/>
      <c r="X180" s="6"/>
      <c r="Y180" s="6"/>
      <c r="Z180" s="6"/>
    </row>
    <row r="181" spans="1:26" ht="14.25" customHeight="1">
      <c r="A181" s="16"/>
      <c r="B181" s="16"/>
      <c r="C181" s="16"/>
      <c r="D181" s="16"/>
      <c r="E181" s="16"/>
      <c r="F181" s="16"/>
      <c r="G181" s="16"/>
      <c r="H181" s="16"/>
      <c r="I181" s="16"/>
      <c r="J181" s="16"/>
      <c r="K181" s="16"/>
      <c r="L181" s="6"/>
      <c r="M181" s="6"/>
      <c r="N181" s="6"/>
      <c r="O181" s="6"/>
      <c r="P181" s="6"/>
      <c r="Q181" s="6"/>
      <c r="R181" s="6"/>
      <c r="S181" s="6"/>
      <c r="T181" s="6"/>
      <c r="U181" s="6"/>
      <c r="V181" s="6"/>
      <c r="W181" s="6"/>
      <c r="X181" s="6"/>
      <c r="Y181" s="6"/>
      <c r="Z181" s="6"/>
    </row>
    <row r="182" spans="1:26" ht="14.25" customHeight="1">
      <c r="A182" s="16"/>
      <c r="B182" s="16"/>
      <c r="C182" s="16"/>
      <c r="D182" s="16"/>
      <c r="E182" s="16"/>
      <c r="F182" s="16"/>
      <c r="G182" s="16"/>
      <c r="H182" s="16"/>
      <c r="I182" s="16"/>
      <c r="J182" s="16"/>
      <c r="K182" s="16"/>
      <c r="L182" s="6"/>
      <c r="M182" s="6"/>
      <c r="N182" s="6"/>
      <c r="O182" s="6"/>
      <c r="P182" s="6"/>
      <c r="Q182" s="6"/>
      <c r="R182" s="6"/>
      <c r="S182" s="6"/>
      <c r="T182" s="6"/>
      <c r="U182" s="6"/>
      <c r="V182" s="6"/>
      <c r="W182" s="6"/>
      <c r="X182" s="6"/>
      <c r="Y182" s="6"/>
      <c r="Z182" s="6"/>
    </row>
    <row r="183" spans="1:26" ht="14.25" customHeight="1">
      <c r="A183" s="16"/>
      <c r="B183" s="16"/>
      <c r="C183" s="16"/>
      <c r="D183" s="16"/>
      <c r="E183" s="16"/>
      <c r="F183" s="16"/>
      <c r="G183" s="16"/>
      <c r="H183" s="16"/>
      <c r="I183" s="16"/>
      <c r="J183" s="16"/>
      <c r="K183" s="16"/>
      <c r="L183" s="6"/>
      <c r="M183" s="6"/>
      <c r="N183" s="6"/>
      <c r="O183" s="6"/>
      <c r="P183" s="6"/>
      <c r="Q183" s="6"/>
      <c r="R183" s="6"/>
      <c r="S183" s="6"/>
      <c r="T183" s="6"/>
      <c r="U183" s="6"/>
      <c r="V183" s="6"/>
      <c r="W183" s="6"/>
      <c r="X183" s="6"/>
      <c r="Y183" s="6"/>
      <c r="Z183" s="6"/>
    </row>
    <row r="184" spans="1:26" ht="14.25" customHeight="1">
      <c r="A184" s="16"/>
      <c r="B184" s="16"/>
      <c r="C184" s="16"/>
      <c r="D184" s="16"/>
      <c r="E184" s="16"/>
      <c r="F184" s="16"/>
      <c r="G184" s="16"/>
      <c r="H184" s="16"/>
      <c r="I184" s="16"/>
      <c r="J184" s="16"/>
      <c r="K184" s="16"/>
      <c r="L184" s="6"/>
      <c r="M184" s="6"/>
      <c r="N184" s="6"/>
      <c r="O184" s="6"/>
      <c r="P184" s="6"/>
      <c r="Q184" s="6"/>
      <c r="R184" s="6"/>
      <c r="S184" s="6"/>
      <c r="T184" s="6"/>
      <c r="U184" s="6"/>
      <c r="V184" s="6"/>
      <c r="W184" s="6"/>
      <c r="X184" s="6"/>
      <c r="Y184" s="6"/>
      <c r="Z184" s="6"/>
    </row>
    <row r="185" spans="1:26" ht="14.25" customHeight="1">
      <c r="A185" s="16"/>
      <c r="B185" s="16"/>
      <c r="C185" s="16"/>
      <c r="D185" s="16"/>
      <c r="E185" s="16"/>
      <c r="F185" s="16"/>
      <c r="G185" s="16"/>
      <c r="H185" s="16"/>
      <c r="I185" s="16"/>
      <c r="J185" s="16"/>
      <c r="K185" s="16"/>
      <c r="L185" s="6"/>
      <c r="M185" s="6"/>
      <c r="N185" s="6"/>
      <c r="O185" s="6"/>
      <c r="P185" s="6"/>
      <c r="Q185" s="6"/>
      <c r="R185" s="6"/>
      <c r="S185" s="6"/>
      <c r="T185" s="6"/>
      <c r="U185" s="6"/>
      <c r="V185" s="6"/>
      <c r="W185" s="6"/>
      <c r="X185" s="6"/>
      <c r="Y185" s="6"/>
      <c r="Z185" s="6"/>
    </row>
    <row r="186" spans="1:26" ht="14.25" customHeight="1">
      <c r="A186" s="16"/>
      <c r="B186" s="16"/>
      <c r="C186" s="16"/>
      <c r="D186" s="16"/>
      <c r="E186" s="16"/>
      <c r="F186" s="16"/>
      <c r="G186" s="16"/>
      <c r="H186" s="16"/>
      <c r="I186" s="16"/>
      <c r="J186" s="16"/>
      <c r="K186" s="16"/>
      <c r="L186" s="6"/>
      <c r="M186" s="6"/>
      <c r="N186" s="6"/>
      <c r="O186" s="6"/>
      <c r="P186" s="6"/>
      <c r="Q186" s="6"/>
      <c r="R186" s="6"/>
      <c r="S186" s="6"/>
      <c r="T186" s="6"/>
      <c r="U186" s="6"/>
      <c r="V186" s="6"/>
      <c r="W186" s="6"/>
      <c r="X186" s="6"/>
      <c r="Y186" s="6"/>
      <c r="Z186" s="6"/>
    </row>
    <row r="187" spans="1:26" ht="14.25" customHeight="1">
      <c r="A187" s="16"/>
      <c r="B187" s="16"/>
      <c r="C187" s="16"/>
      <c r="D187" s="16"/>
      <c r="E187" s="16"/>
      <c r="F187" s="16"/>
      <c r="G187" s="16"/>
      <c r="H187" s="16"/>
      <c r="I187" s="16"/>
      <c r="J187" s="16"/>
      <c r="K187" s="16"/>
      <c r="L187" s="6"/>
      <c r="M187" s="6"/>
      <c r="N187" s="6"/>
      <c r="O187" s="6"/>
      <c r="P187" s="6"/>
      <c r="Q187" s="6"/>
      <c r="R187" s="6"/>
      <c r="S187" s="6"/>
      <c r="T187" s="6"/>
      <c r="U187" s="6"/>
      <c r="V187" s="6"/>
      <c r="W187" s="6"/>
      <c r="X187" s="6"/>
      <c r="Y187" s="6"/>
      <c r="Z187" s="6"/>
    </row>
    <row r="188" spans="1:26" ht="14.25" customHeight="1">
      <c r="A188" s="16"/>
      <c r="B188" s="16"/>
      <c r="C188" s="16"/>
      <c r="D188" s="16"/>
      <c r="E188" s="16"/>
      <c r="F188" s="16"/>
      <c r="G188" s="16"/>
      <c r="H188" s="16"/>
      <c r="I188" s="16"/>
      <c r="J188" s="16"/>
      <c r="K188" s="16"/>
      <c r="L188" s="6"/>
      <c r="M188" s="6"/>
      <c r="N188" s="6"/>
      <c r="O188" s="6"/>
      <c r="P188" s="6"/>
      <c r="Q188" s="6"/>
      <c r="R188" s="6"/>
      <c r="S188" s="6"/>
      <c r="T188" s="6"/>
      <c r="U188" s="6"/>
      <c r="V188" s="6"/>
      <c r="W188" s="6"/>
      <c r="X188" s="6"/>
      <c r="Y188" s="6"/>
      <c r="Z188" s="6"/>
    </row>
    <row r="189" spans="1:26" ht="14.25" customHeight="1">
      <c r="A189" s="16"/>
      <c r="B189" s="16"/>
      <c r="C189" s="16"/>
      <c r="D189" s="16"/>
      <c r="E189" s="16"/>
      <c r="F189" s="16"/>
      <c r="G189" s="16"/>
      <c r="H189" s="16"/>
      <c r="I189" s="16"/>
      <c r="J189" s="16"/>
      <c r="K189" s="16"/>
      <c r="L189" s="6"/>
      <c r="M189" s="6"/>
      <c r="N189" s="6"/>
      <c r="O189" s="6"/>
      <c r="P189" s="6"/>
      <c r="Q189" s="6"/>
      <c r="R189" s="6"/>
      <c r="S189" s="6"/>
      <c r="T189" s="6"/>
      <c r="U189" s="6"/>
      <c r="V189" s="6"/>
      <c r="W189" s="6"/>
      <c r="X189" s="6"/>
      <c r="Y189" s="6"/>
      <c r="Z189" s="6"/>
    </row>
    <row r="190" spans="1:26" ht="14.25" customHeight="1">
      <c r="A190" s="16"/>
      <c r="B190" s="16"/>
      <c r="C190" s="16"/>
      <c r="D190" s="16"/>
      <c r="E190" s="16"/>
      <c r="F190" s="16"/>
      <c r="G190" s="16"/>
      <c r="H190" s="16"/>
      <c r="I190" s="16"/>
      <c r="J190" s="16"/>
      <c r="K190" s="16"/>
      <c r="L190" s="6"/>
      <c r="M190" s="6"/>
      <c r="N190" s="6"/>
      <c r="O190" s="6"/>
      <c r="P190" s="6"/>
      <c r="Q190" s="6"/>
      <c r="R190" s="6"/>
      <c r="S190" s="6"/>
      <c r="T190" s="6"/>
      <c r="U190" s="6"/>
      <c r="V190" s="6"/>
      <c r="W190" s="6"/>
      <c r="X190" s="6"/>
      <c r="Y190" s="6"/>
      <c r="Z190" s="6"/>
    </row>
    <row r="191" spans="1:26" ht="14.25" customHeight="1">
      <c r="A191" s="16"/>
      <c r="B191" s="16"/>
      <c r="C191" s="16"/>
      <c r="D191" s="16"/>
      <c r="E191" s="16"/>
      <c r="F191" s="16"/>
      <c r="G191" s="16"/>
      <c r="H191" s="16"/>
      <c r="I191" s="16"/>
      <c r="J191" s="16"/>
      <c r="K191" s="16"/>
      <c r="L191" s="6"/>
      <c r="M191" s="6"/>
      <c r="N191" s="6"/>
      <c r="O191" s="6"/>
      <c r="P191" s="6"/>
      <c r="Q191" s="6"/>
      <c r="R191" s="6"/>
      <c r="S191" s="6"/>
      <c r="T191" s="6"/>
      <c r="U191" s="6"/>
      <c r="V191" s="6"/>
      <c r="W191" s="6"/>
      <c r="X191" s="6"/>
      <c r="Y191" s="6"/>
      <c r="Z191" s="6"/>
    </row>
    <row r="192" spans="1:26" ht="14.25" customHeight="1">
      <c r="A192" s="16"/>
      <c r="B192" s="16"/>
      <c r="C192" s="16"/>
      <c r="D192" s="16"/>
      <c r="E192" s="16"/>
      <c r="F192" s="16"/>
      <c r="G192" s="16"/>
      <c r="H192" s="16"/>
      <c r="I192" s="16"/>
      <c r="J192" s="16"/>
      <c r="K192" s="16"/>
      <c r="L192" s="6"/>
      <c r="M192" s="6"/>
      <c r="N192" s="6"/>
      <c r="O192" s="6"/>
      <c r="P192" s="6"/>
      <c r="Q192" s="6"/>
      <c r="R192" s="6"/>
      <c r="S192" s="6"/>
      <c r="T192" s="6"/>
      <c r="U192" s="6"/>
      <c r="V192" s="6"/>
      <c r="W192" s="6"/>
      <c r="X192" s="6"/>
      <c r="Y192" s="6"/>
      <c r="Z192" s="6"/>
    </row>
    <row r="193" spans="1:26" ht="14.25" customHeight="1">
      <c r="A193" s="16"/>
      <c r="B193" s="16"/>
      <c r="C193" s="16"/>
      <c r="D193" s="16"/>
      <c r="E193" s="16"/>
      <c r="F193" s="16"/>
      <c r="G193" s="16"/>
      <c r="H193" s="16"/>
      <c r="I193" s="16"/>
      <c r="J193" s="16"/>
      <c r="K193" s="16"/>
      <c r="L193" s="6"/>
      <c r="M193" s="6"/>
      <c r="N193" s="6"/>
      <c r="O193" s="6"/>
      <c r="P193" s="6"/>
      <c r="Q193" s="6"/>
      <c r="R193" s="6"/>
      <c r="S193" s="6"/>
      <c r="T193" s="6"/>
      <c r="U193" s="6"/>
      <c r="V193" s="6"/>
      <c r="W193" s="6"/>
      <c r="X193" s="6"/>
      <c r="Y193" s="6"/>
      <c r="Z193" s="6"/>
    </row>
    <row r="194" spans="1:26" ht="14.25" customHeight="1">
      <c r="A194" s="16"/>
      <c r="B194" s="16"/>
      <c r="C194" s="16"/>
      <c r="D194" s="16"/>
      <c r="E194" s="16"/>
      <c r="F194" s="16"/>
      <c r="G194" s="16"/>
      <c r="H194" s="16"/>
      <c r="I194" s="16"/>
      <c r="J194" s="16"/>
      <c r="K194" s="16"/>
      <c r="L194" s="6"/>
      <c r="M194" s="6"/>
      <c r="N194" s="6"/>
      <c r="O194" s="6"/>
      <c r="P194" s="6"/>
      <c r="Q194" s="6"/>
      <c r="R194" s="6"/>
      <c r="S194" s="6"/>
      <c r="T194" s="6"/>
      <c r="U194" s="6"/>
      <c r="V194" s="6"/>
      <c r="W194" s="6"/>
      <c r="X194" s="6"/>
      <c r="Y194" s="6"/>
      <c r="Z194" s="6"/>
    </row>
    <row r="195" spans="1:26" ht="14.25" customHeight="1">
      <c r="A195" s="16"/>
      <c r="B195" s="16"/>
      <c r="C195" s="16"/>
      <c r="D195" s="16"/>
      <c r="E195" s="16"/>
      <c r="F195" s="16"/>
      <c r="G195" s="16"/>
      <c r="H195" s="16"/>
      <c r="I195" s="16"/>
      <c r="J195" s="16"/>
      <c r="K195" s="16"/>
      <c r="L195" s="6"/>
      <c r="M195" s="6"/>
      <c r="N195" s="6"/>
      <c r="O195" s="6"/>
      <c r="P195" s="6"/>
      <c r="Q195" s="6"/>
      <c r="R195" s="6"/>
      <c r="S195" s="6"/>
      <c r="T195" s="6"/>
      <c r="U195" s="6"/>
      <c r="V195" s="6"/>
      <c r="W195" s="6"/>
      <c r="X195" s="6"/>
      <c r="Y195" s="6"/>
      <c r="Z195" s="6"/>
    </row>
    <row r="196" spans="1:26" ht="14.25" customHeight="1">
      <c r="A196" s="16"/>
      <c r="B196" s="16"/>
      <c r="C196" s="16"/>
      <c r="D196" s="16"/>
      <c r="E196" s="16"/>
      <c r="F196" s="16"/>
      <c r="G196" s="16"/>
      <c r="H196" s="16"/>
      <c r="I196" s="16"/>
      <c r="J196" s="16"/>
      <c r="K196" s="16"/>
      <c r="L196" s="6"/>
      <c r="M196" s="6"/>
      <c r="N196" s="6"/>
      <c r="O196" s="6"/>
      <c r="P196" s="6"/>
      <c r="Q196" s="6"/>
      <c r="R196" s="6"/>
      <c r="S196" s="6"/>
      <c r="T196" s="6"/>
      <c r="U196" s="6"/>
      <c r="V196" s="6"/>
      <c r="W196" s="6"/>
      <c r="X196" s="6"/>
      <c r="Y196" s="6"/>
      <c r="Z196" s="6"/>
    </row>
    <row r="197" spans="1:26" ht="14.25" customHeight="1">
      <c r="A197" s="16"/>
      <c r="B197" s="16"/>
      <c r="C197" s="16"/>
      <c r="D197" s="16"/>
      <c r="E197" s="16"/>
      <c r="F197" s="16"/>
      <c r="G197" s="16"/>
      <c r="H197" s="16"/>
      <c r="I197" s="16"/>
      <c r="J197" s="16"/>
      <c r="K197" s="16"/>
      <c r="L197" s="6"/>
      <c r="M197" s="6"/>
      <c r="N197" s="6"/>
      <c r="O197" s="6"/>
      <c r="P197" s="6"/>
      <c r="Q197" s="6"/>
      <c r="R197" s="6"/>
      <c r="S197" s="6"/>
      <c r="T197" s="6"/>
      <c r="U197" s="6"/>
      <c r="V197" s="6"/>
      <c r="W197" s="6"/>
      <c r="X197" s="6"/>
      <c r="Y197" s="6"/>
      <c r="Z197" s="6"/>
    </row>
    <row r="198" spans="1:26" ht="14.25" customHeight="1">
      <c r="A198" s="16"/>
      <c r="B198" s="16"/>
      <c r="C198" s="16"/>
      <c r="D198" s="16"/>
      <c r="E198" s="16"/>
      <c r="F198" s="16"/>
      <c r="G198" s="16"/>
      <c r="H198" s="16"/>
      <c r="I198" s="16"/>
      <c r="J198" s="16"/>
      <c r="K198" s="16"/>
      <c r="L198" s="6"/>
      <c r="M198" s="6"/>
      <c r="N198" s="6"/>
      <c r="O198" s="6"/>
      <c r="P198" s="6"/>
      <c r="Q198" s="6"/>
      <c r="R198" s="6"/>
      <c r="S198" s="6"/>
      <c r="T198" s="6"/>
      <c r="U198" s="6"/>
      <c r="V198" s="6"/>
      <c r="W198" s="6"/>
      <c r="X198" s="6"/>
      <c r="Y198" s="6"/>
      <c r="Z198" s="6"/>
    </row>
    <row r="199" spans="1:26" ht="14.25" customHeight="1">
      <c r="A199" s="16"/>
      <c r="B199" s="16"/>
      <c r="C199" s="16"/>
      <c r="D199" s="16"/>
      <c r="E199" s="16"/>
      <c r="F199" s="16"/>
      <c r="G199" s="16"/>
      <c r="H199" s="16"/>
      <c r="I199" s="16"/>
      <c r="J199" s="16"/>
      <c r="K199" s="16"/>
      <c r="L199" s="6"/>
      <c r="M199" s="6"/>
      <c r="N199" s="6"/>
      <c r="O199" s="6"/>
      <c r="P199" s="6"/>
      <c r="Q199" s="6"/>
      <c r="R199" s="6"/>
      <c r="S199" s="6"/>
      <c r="T199" s="6"/>
      <c r="U199" s="6"/>
      <c r="V199" s="6"/>
      <c r="W199" s="6"/>
      <c r="X199" s="6"/>
      <c r="Y199" s="6"/>
      <c r="Z199" s="6"/>
    </row>
    <row r="200" spans="1:26" ht="14.25" customHeight="1">
      <c r="A200" s="16"/>
      <c r="B200" s="16"/>
      <c r="C200" s="16"/>
      <c r="D200" s="16"/>
      <c r="E200" s="16"/>
      <c r="F200" s="16"/>
      <c r="G200" s="16"/>
      <c r="H200" s="16"/>
      <c r="I200" s="16"/>
      <c r="J200" s="16"/>
      <c r="K200" s="16"/>
      <c r="L200" s="6"/>
      <c r="M200" s="6"/>
      <c r="N200" s="6"/>
      <c r="O200" s="6"/>
      <c r="P200" s="6"/>
      <c r="Q200" s="6"/>
      <c r="R200" s="6"/>
      <c r="S200" s="6"/>
      <c r="T200" s="6"/>
      <c r="U200" s="6"/>
      <c r="V200" s="6"/>
      <c r="W200" s="6"/>
      <c r="X200" s="6"/>
      <c r="Y200" s="6"/>
      <c r="Z200" s="6"/>
    </row>
    <row r="201" spans="1:26" ht="14.25" customHeight="1">
      <c r="A201" s="16"/>
      <c r="B201" s="16"/>
      <c r="C201" s="16"/>
      <c r="D201" s="16"/>
      <c r="E201" s="16"/>
      <c r="F201" s="16"/>
      <c r="G201" s="16"/>
      <c r="H201" s="16"/>
      <c r="I201" s="16"/>
      <c r="J201" s="16"/>
      <c r="K201" s="16"/>
      <c r="L201" s="6"/>
      <c r="M201" s="6"/>
      <c r="N201" s="6"/>
      <c r="O201" s="6"/>
      <c r="P201" s="6"/>
      <c r="Q201" s="6"/>
      <c r="R201" s="6"/>
      <c r="S201" s="6"/>
      <c r="T201" s="6"/>
      <c r="U201" s="6"/>
      <c r="V201" s="6"/>
      <c r="W201" s="6"/>
      <c r="X201" s="6"/>
      <c r="Y201" s="6"/>
      <c r="Z201" s="6"/>
    </row>
    <row r="202" spans="1:26" ht="14.25" customHeight="1">
      <c r="A202" s="16"/>
      <c r="B202" s="16"/>
      <c r="C202" s="16"/>
      <c r="D202" s="16"/>
      <c r="E202" s="16"/>
      <c r="F202" s="16"/>
      <c r="G202" s="16"/>
      <c r="H202" s="16"/>
      <c r="I202" s="16"/>
      <c r="J202" s="16"/>
      <c r="K202" s="16"/>
      <c r="L202" s="6"/>
      <c r="M202" s="6"/>
      <c r="N202" s="6"/>
      <c r="O202" s="6"/>
      <c r="P202" s="6"/>
      <c r="Q202" s="6"/>
      <c r="R202" s="6"/>
      <c r="S202" s="6"/>
      <c r="T202" s="6"/>
      <c r="U202" s="6"/>
      <c r="V202" s="6"/>
      <c r="W202" s="6"/>
      <c r="X202" s="6"/>
      <c r="Y202" s="6"/>
      <c r="Z202" s="6"/>
    </row>
    <row r="203" spans="1:26" ht="14.25" customHeight="1">
      <c r="A203" s="16"/>
      <c r="B203" s="16"/>
      <c r="C203" s="16"/>
      <c r="D203" s="16"/>
      <c r="E203" s="16"/>
      <c r="F203" s="16"/>
      <c r="G203" s="16"/>
      <c r="H203" s="16"/>
      <c r="I203" s="16"/>
      <c r="J203" s="16"/>
      <c r="K203" s="16"/>
      <c r="L203" s="6"/>
      <c r="M203" s="6"/>
      <c r="N203" s="6"/>
      <c r="O203" s="6"/>
      <c r="P203" s="6"/>
      <c r="Q203" s="6"/>
      <c r="R203" s="6"/>
      <c r="S203" s="6"/>
      <c r="T203" s="6"/>
      <c r="U203" s="6"/>
      <c r="V203" s="6"/>
      <c r="W203" s="6"/>
      <c r="X203" s="6"/>
      <c r="Y203" s="6"/>
      <c r="Z203" s="6"/>
    </row>
    <row r="204" spans="1:26" ht="14.25" customHeight="1">
      <c r="A204" s="16"/>
      <c r="B204" s="16"/>
      <c r="C204" s="16"/>
      <c r="D204" s="16"/>
      <c r="E204" s="16"/>
      <c r="F204" s="16"/>
      <c r="G204" s="16"/>
      <c r="H204" s="16"/>
      <c r="I204" s="16"/>
      <c r="J204" s="16"/>
      <c r="K204" s="16"/>
      <c r="L204" s="6"/>
      <c r="M204" s="6"/>
      <c r="N204" s="6"/>
      <c r="O204" s="6"/>
      <c r="P204" s="6"/>
      <c r="Q204" s="6"/>
      <c r="R204" s="6"/>
      <c r="S204" s="6"/>
      <c r="T204" s="6"/>
      <c r="U204" s="6"/>
      <c r="V204" s="6"/>
      <c r="W204" s="6"/>
      <c r="X204" s="6"/>
      <c r="Y204" s="6"/>
      <c r="Z204" s="6"/>
    </row>
    <row r="205" spans="1:26" ht="14.25" customHeight="1">
      <c r="A205" s="16"/>
      <c r="B205" s="16"/>
      <c r="C205" s="16"/>
      <c r="D205" s="16"/>
      <c r="E205" s="16"/>
      <c r="F205" s="16"/>
      <c r="G205" s="16"/>
      <c r="H205" s="16"/>
      <c r="I205" s="16"/>
      <c r="J205" s="16"/>
      <c r="K205" s="16"/>
      <c r="L205" s="6"/>
      <c r="M205" s="6"/>
      <c r="N205" s="6"/>
      <c r="O205" s="6"/>
      <c r="P205" s="6"/>
      <c r="Q205" s="6"/>
      <c r="R205" s="6"/>
      <c r="S205" s="6"/>
      <c r="T205" s="6"/>
      <c r="U205" s="6"/>
      <c r="V205" s="6"/>
      <c r="W205" s="6"/>
      <c r="X205" s="6"/>
      <c r="Y205" s="6"/>
      <c r="Z205" s="6"/>
    </row>
    <row r="206" spans="1:26" ht="14.25" customHeight="1">
      <c r="A206" s="16"/>
      <c r="B206" s="16"/>
      <c r="C206" s="16"/>
      <c r="D206" s="16"/>
      <c r="E206" s="16"/>
      <c r="F206" s="16"/>
      <c r="G206" s="16"/>
      <c r="H206" s="16"/>
      <c r="I206" s="16"/>
      <c r="J206" s="16"/>
      <c r="K206" s="16"/>
      <c r="L206" s="6"/>
      <c r="M206" s="6"/>
      <c r="N206" s="6"/>
      <c r="O206" s="6"/>
      <c r="P206" s="6"/>
      <c r="Q206" s="6"/>
      <c r="R206" s="6"/>
      <c r="S206" s="6"/>
      <c r="T206" s="6"/>
      <c r="U206" s="6"/>
      <c r="V206" s="6"/>
      <c r="W206" s="6"/>
      <c r="X206" s="6"/>
      <c r="Y206" s="6"/>
      <c r="Z206" s="6"/>
    </row>
    <row r="207" spans="1:26" ht="14.25" customHeight="1">
      <c r="A207" s="16"/>
      <c r="B207" s="16"/>
      <c r="C207" s="16"/>
      <c r="D207" s="16"/>
      <c r="E207" s="16"/>
      <c r="F207" s="16"/>
      <c r="G207" s="16"/>
      <c r="H207" s="16"/>
      <c r="I207" s="16"/>
      <c r="J207" s="16"/>
      <c r="K207" s="16"/>
      <c r="L207" s="6"/>
      <c r="M207" s="6"/>
      <c r="N207" s="6"/>
      <c r="O207" s="6"/>
      <c r="P207" s="6"/>
      <c r="Q207" s="6"/>
      <c r="R207" s="6"/>
      <c r="S207" s="6"/>
      <c r="T207" s="6"/>
      <c r="U207" s="6"/>
      <c r="V207" s="6"/>
      <c r="W207" s="6"/>
      <c r="X207" s="6"/>
      <c r="Y207" s="6"/>
      <c r="Z207" s="6"/>
    </row>
    <row r="208" spans="1:26" ht="14.25" customHeight="1">
      <c r="A208" s="16"/>
      <c r="B208" s="16"/>
      <c r="C208" s="16"/>
      <c r="D208" s="16"/>
      <c r="E208" s="16"/>
      <c r="F208" s="16"/>
      <c r="G208" s="16"/>
      <c r="H208" s="16"/>
      <c r="I208" s="16"/>
      <c r="J208" s="16"/>
      <c r="K208" s="16"/>
      <c r="L208" s="6"/>
      <c r="M208" s="6"/>
      <c r="N208" s="6"/>
      <c r="O208" s="6"/>
      <c r="P208" s="6"/>
      <c r="Q208" s="6"/>
      <c r="R208" s="6"/>
      <c r="S208" s="6"/>
      <c r="T208" s="6"/>
      <c r="U208" s="6"/>
      <c r="V208" s="6"/>
      <c r="W208" s="6"/>
      <c r="X208" s="6"/>
      <c r="Y208" s="6"/>
      <c r="Z208" s="6"/>
    </row>
    <row r="209" spans="1:26" ht="14.25" customHeight="1">
      <c r="A209" s="16"/>
      <c r="B209" s="16"/>
      <c r="C209" s="16"/>
      <c r="D209" s="16"/>
      <c r="E209" s="16"/>
      <c r="F209" s="16"/>
      <c r="G209" s="16"/>
      <c r="H209" s="16"/>
      <c r="I209" s="16"/>
      <c r="J209" s="16"/>
      <c r="K209" s="16"/>
      <c r="L209" s="6"/>
      <c r="M209" s="6"/>
      <c r="N209" s="6"/>
      <c r="O209" s="6"/>
      <c r="P209" s="6"/>
      <c r="Q209" s="6"/>
      <c r="R209" s="6"/>
      <c r="S209" s="6"/>
      <c r="T209" s="6"/>
      <c r="U209" s="6"/>
      <c r="V209" s="6"/>
      <c r="W209" s="6"/>
      <c r="X209" s="6"/>
      <c r="Y209" s="6"/>
      <c r="Z209" s="6"/>
    </row>
    <row r="210" spans="1:26" ht="14.25" customHeight="1">
      <c r="A210" s="16"/>
      <c r="B210" s="16"/>
      <c r="C210" s="16"/>
      <c r="D210" s="16"/>
      <c r="E210" s="16"/>
      <c r="F210" s="16"/>
      <c r="G210" s="16"/>
      <c r="H210" s="16"/>
      <c r="I210" s="16"/>
      <c r="J210" s="16"/>
      <c r="K210" s="16"/>
      <c r="L210" s="6"/>
      <c r="M210" s="6"/>
      <c r="N210" s="6"/>
      <c r="O210" s="6"/>
      <c r="P210" s="6"/>
      <c r="Q210" s="6"/>
      <c r="R210" s="6"/>
      <c r="S210" s="6"/>
      <c r="T210" s="6"/>
      <c r="U210" s="6"/>
      <c r="V210" s="6"/>
      <c r="W210" s="6"/>
      <c r="X210" s="6"/>
      <c r="Y210" s="6"/>
      <c r="Z210" s="6"/>
    </row>
    <row r="211" spans="1:26" ht="14.25" customHeight="1">
      <c r="A211" s="16"/>
      <c r="B211" s="16"/>
      <c r="C211" s="16"/>
      <c r="D211" s="16"/>
      <c r="E211" s="16"/>
      <c r="F211" s="16"/>
      <c r="G211" s="16"/>
      <c r="H211" s="16"/>
      <c r="I211" s="16"/>
      <c r="J211" s="16"/>
      <c r="K211" s="16"/>
      <c r="L211" s="6"/>
      <c r="M211" s="6"/>
      <c r="N211" s="6"/>
      <c r="O211" s="6"/>
      <c r="P211" s="6"/>
      <c r="Q211" s="6"/>
      <c r="R211" s="6"/>
      <c r="S211" s="6"/>
      <c r="T211" s="6"/>
      <c r="U211" s="6"/>
      <c r="V211" s="6"/>
      <c r="W211" s="6"/>
      <c r="X211" s="6"/>
      <c r="Y211" s="6"/>
      <c r="Z211" s="6"/>
    </row>
    <row r="212" spans="1:26" ht="14.25" customHeight="1">
      <c r="A212" s="16"/>
      <c r="B212" s="16"/>
      <c r="C212" s="16"/>
      <c r="D212" s="16"/>
      <c r="E212" s="16"/>
      <c r="F212" s="16"/>
      <c r="G212" s="16"/>
      <c r="H212" s="16"/>
      <c r="I212" s="16"/>
      <c r="J212" s="16"/>
      <c r="K212" s="16"/>
      <c r="L212" s="6"/>
      <c r="M212" s="6"/>
      <c r="N212" s="6"/>
      <c r="O212" s="6"/>
      <c r="P212" s="6"/>
      <c r="Q212" s="6"/>
      <c r="R212" s="6"/>
      <c r="S212" s="6"/>
      <c r="T212" s="6"/>
      <c r="U212" s="6"/>
      <c r="V212" s="6"/>
      <c r="W212" s="6"/>
      <c r="X212" s="6"/>
      <c r="Y212" s="6"/>
      <c r="Z212" s="6"/>
    </row>
    <row r="213" spans="1:26" ht="14.25" customHeight="1">
      <c r="A213" s="16"/>
      <c r="B213" s="16"/>
      <c r="C213" s="16"/>
      <c r="D213" s="16"/>
      <c r="E213" s="16"/>
      <c r="F213" s="16"/>
      <c r="G213" s="16"/>
      <c r="H213" s="16"/>
      <c r="I213" s="16"/>
      <c r="J213" s="16"/>
      <c r="K213" s="16"/>
      <c r="L213" s="6"/>
      <c r="M213" s="6"/>
      <c r="N213" s="6"/>
      <c r="O213" s="6"/>
      <c r="P213" s="6"/>
      <c r="Q213" s="6"/>
      <c r="R213" s="6"/>
      <c r="S213" s="6"/>
      <c r="T213" s="6"/>
      <c r="U213" s="6"/>
      <c r="V213" s="6"/>
      <c r="W213" s="6"/>
      <c r="X213" s="6"/>
      <c r="Y213" s="6"/>
      <c r="Z213" s="6"/>
    </row>
    <row r="214" spans="1:26" ht="14.25" customHeight="1">
      <c r="A214" s="16"/>
      <c r="B214" s="16"/>
      <c r="C214" s="16"/>
      <c r="D214" s="16"/>
      <c r="E214" s="16"/>
      <c r="F214" s="16"/>
      <c r="G214" s="16"/>
      <c r="H214" s="16"/>
      <c r="I214" s="16"/>
      <c r="J214" s="16"/>
      <c r="K214" s="16"/>
      <c r="L214" s="6"/>
      <c r="M214" s="6"/>
      <c r="N214" s="6"/>
      <c r="O214" s="6"/>
      <c r="P214" s="6"/>
      <c r="Q214" s="6"/>
      <c r="R214" s="6"/>
      <c r="S214" s="6"/>
      <c r="T214" s="6"/>
      <c r="U214" s="6"/>
      <c r="V214" s="6"/>
      <c r="W214" s="6"/>
      <c r="X214" s="6"/>
      <c r="Y214" s="6"/>
      <c r="Z214" s="6"/>
    </row>
    <row r="215" spans="1:26" ht="14.25" customHeight="1">
      <c r="A215" s="16"/>
      <c r="B215" s="16"/>
      <c r="C215" s="16"/>
      <c r="D215" s="16"/>
      <c r="E215" s="16"/>
      <c r="F215" s="16"/>
      <c r="G215" s="16"/>
      <c r="H215" s="16"/>
      <c r="I215" s="16"/>
      <c r="J215" s="16"/>
      <c r="K215" s="16"/>
      <c r="L215" s="6"/>
      <c r="M215" s="6"/>
      <c r="N215" s="6"/>
      <c r="O215" s="6"/>
      <c r="P215" s="6"/>
      <c r="Q215" s="6"/>
      <c r="R215" s="6"/>
      <c r="S215" s="6"/>
      <c r="T215" s="6"/>
      <c r="U215" s="6"/>
      <c r="V215" s="6"/>
      <c r="W215" s="6"/>
      <c r="X215" s="6"/>
      <c r="Y215" s="6"/>
      <c r="Z215" s="6"/>
    </row>
    <row r="216" spans="1:26" ht="14.25" customHeight="1">
      <c r="A216" s="16"/>
      <c r="B216" s="16"/>
      <c r="C216" s="16"/>
      <c r="D216" s="16"/>
      <c r="E216" s="16"/>
      <c r="F216" s="16"/>
      <c r="G216" s="16"/>
      <c r="H216" s="16"/>
      <c r="I216" s="16"/>
      <c r="J216" s="16"/>
      <c r="K216" s="16"/>
      <c r="L216" s="6"/>
      <c r="M216" s="6"/>
      <c r="N216" s="6"/>
      <c r="O216" s="6"/>
      <c r="P216" s="6"/>
      <c r="Q216" s="6"/>
      <c r="R216" s="6"/>
      <c r="S216" s="6"/>
      <c r="T216" s="6"/>
      <c r="U216" s="6"/>
      <c r="V216" s="6"/>
      <c r="W216" s="6"/>
      <c r="X216" s="6"/>
      <c r="Y216" s="6"/>
      <c r="Z216" s="6"/>
    </row>
    <row r="217" spans="1:26" ht="14.25" customHeight="1">
      <c r="A217" s="16"/>
      <c r="B217" s="16"/>
      <c r="C217" s="16"/>
      <c r="D217" s="16"/>
      <c r="E217" s="16"/>
      <c r="F217" s="16"/>
      <c r="G217" s="16"/>
      <c r="H217" s="16"/>
      <c r="I217" s="16"/>
      <c r="J217" s="16"/>
      <c r="K217" s="16"/>
      <c r="L217" s="6"/>
      <c r="M217" s="6"/>
      <c r="N217" s="6"/>
      <c r="O217" s="6"/>
      <c r="P217" s="6"/>
      <c r="Q217" s="6"/>
      <c r="R217" s="6"/>
      <c r="S217" s="6"/>
      <c r="T217" s="6"/>
      <c r="U217" s="6"/>
      <c r="V217" s="6"/>
      <c r="W217" s="6"/>
      <c r="X217" s="6"/>
      <c r="Y217" s="6"/>
      <c r="Z217" s="6"/>
    </row>
    <row r="218" spans="1:26" ht="14.25" customHeight="1">
      <c r="A218" s="16"/>
      <c r="B218" s="16"/>
      <c r="C218" s="16"/>
      <c r="D218" s="16"/>
      <c r="E218" s="16"/>
      <c r="F218" s="16"/>
      <c r="G218" s="16"/>
      <c r="H218" s="16"/>
      <c r="I218" s="16"/>
      <c r="J218" s="16"/>
      <c r="K218" s="16"/>
      <c r="L218" s="6"/>
      <c r="M218" s="6"/>
      <c r="N218" s="6"/>
      <c r="O218" s="6"/>
      <c r="P218" s="6"/>
      <c r="Q218" s="6"/>
      <c r="R218" s="6"/>
      <c r="S218" s="6"/>
      <c r="T218" s="6"/>
      <c r="U218" s="6"/>
      <c r="V218" s="6"/>
      <c r="W218" s="6"/>
      <c r="X218" s="6"/>
      <c r="Y218" s="6"/>
      <c r="Z218" s="6"/>
    </row>
    <row r="219" spans="1:26" ht="14.25" customHeight="1">
      <c r="A219" s="16"/>
      <c r="B219" s="16"/>
      <c r="C219" s="16"/>
      <c r="D219" s="16"/>
      <c r="E219" s="16"/>
      <c r="F219" s="16"/>
      <c r="G219" s="16"/>
      <c r="H219" s="16"/>
      <c r="I219" s="16"/>
      <c r="J219" s="16"/>
      <c r="K219" s="16"/>
      <c r="L219" s="6"/>
      <c r="M219" s="6"/>
      <c r="N219" s="6"/>
      <c r="O219" s="6"/>
      <c r="P219" s="6"/>
      <c r="Q219" s="6"/>
      <c r="R219" s="6"/>
      <c r="S219" s="6"/>
      <c r="T219" s="6"/>
      <c r="U219" s="6"/>
      <c r="V219" s="6"/>
      <c r="W219" s="6"/>
      <c r="X219" s="6"/>
      <c r="Y219" s="6"/>
      <c r="Z219" s="6"/>
    </row>
    <row r="220" spans="1:26" ht="14.25" customHeight="1">
      <c r="A220" s="16"/>
      <c r="B220" s="16"/>
      <c r="C220" s="16"/>
      <c r="D220" s="16"/>
      <c r="E220" s="16"/>
      <c r="F220" s="16"/>
      <c r="G220" s="16"/>
      <c r="H220" s="16"/>
      <c r="I220" s="16"/>
      <c r="J220" s="16"/>
      <c r="K220" s="16"/>
      <c r="L220" s="6"/>
      <c r="M220" s="6"/>
      <c r="N220" s="6"/>
      <c r="O220" s="6"/>
      <c r="P220" s="6"/>
      <c r="Q220" s="6"/>
      <c r="R220" s="6"/>
      <c r="S220" s="6"/>
      <c r="T220" s="6"/>
      <c r="U220" s="6"/>
      <c r="V220" s="6"/>
      <c r="W220" s="6"/>
      <c r="X220" s="6"/>
      <c r="Y220" s="6"/>
      <c r="Z220" s="6"/>
    </row>
    <row r="221" spans="1:26" ht="14.25" customHeight="1">
      <c r="A221" s="16"/>
      <c r="B221" s="16"/>
      <c r="C221" s="16"/>
      <c r="D221" s="16"/>
      <c r="E221" s="16"/>
      <c r="F221" s="16"/>
      <c r="G221" s="16"/>
      <c r="H221" s="16"/>
      <c r="I221" s="16"/>
      <c r="J221" s="16"/>
      <c r="K221" s="16"/>
      <c r="L221" s="6"/>
      <c r="M221" s="6"/>
      <c r="N221" s="6"/>
      <c r="O221" s="6"/>
      <c r="P221" s="6"/>
      <c r="Q221" s="6"/>
      <c r="R221" s="6"/>
      <c r="S221" s="6"/>
      <c r="T221" s="6"/>
      <c r="U221" s="6"/>
      <c r="V221" s="6"/>
      <c r="W221" s="6"/>
      <c r="X221" s="6"/>
      <c r="Y221" s="6"/>
      <c r="Z221" s="6"/>
    </row>
    <row r="222" spans="1:26" ht="14.25" customHeight="1">
      <c r="A222" s="16"/>
      <c r="B222" s="16"/>
      <c r="C222" s="16"/>
      <c r="D222" s="16"/>
      <c r="E222" s="16"/>
      <c r="F222" s="16"/>
      <c r="G222" s="16"/>
      <c r="H222" s="16"/>
      <c r="I222" s="16"/>
      <c r="J222" s="16"/>
      <c r="K222" s="16"/>
      <c r="L222" s="6"/>
      <c r="M222" s="6"/>
      <c r="N222" s="6"/>
      <c r="O222" s="6"/>
      <c r="P222" s="6"/>
      <c r="Q222" s="6"/>
      <c r="R222" s="6"/>
      <c r="S222" s="6"/>
      <c r="T222" s="6"/>
      <c r="U222" s="6"/>
      <c r="V222" s="6"/>
      <c r="W222" s="6"/>
      <c r="X222" s="6"/>
      <c r="Y222" s="6"/>
      <c r="Z222" s="6"/>
    </row>
    <row r="223" spans="1:26" ht="14.25" customHeight="1">
      <c r="A223" s="16"/>
      <c r="B223" s="16"/>
      <c r="C223" s="16"/>
      <c r="D223" s="16"/>
      <c r="E223" s="16"/>
      <c r="F223" s="16"/>
      <c r="G223" s="16"/>
      <c r="H223" s="16"/>
      <c r="I223" s="16"/>
      <c r="J223" s="16"/>
      <c r="K223" s="16"/>
      <c r="L223" s="6"/>
      <c r="M223" s="6"/>
      <c r="N223" s="6"/>
      <c r="O223" s="6"/>
      <c r="P223" s="6"/>
      <c r="Q223" s="6"/>
      <c r="R223" s="6"/>
      <c r="S223" s="6"/>
      <c r="T223" s="6"/>
      <c r="U223" s="6"/>
      <c r="V223" s="6"/>
      <c r="W223" s="6"/>
      <c r="X223" s="6"/>
      <c r="Y223" s="6"/>
      <c r="Z223" s="6"/>
    </row>
    <row r="224" spans="1:26" ht="14.25" customHeight="1">
      <c r="A224" s="16"/>
      <c r="B224" s="16"/>
      <c r="C224" s="16"/>
      <c r="D224" s="16"/>
      <c r="E224" s="16"/>
      <c r="F224" s="16"/>
      <c r="G224" s="16"/>
      <c r="H224" s="16"/>
      <c r="I224" s="16"/>
      <c r="J224" s="16"/>
      <c r="K224" s="16"/>
      <c r="L224" s="6"/>
      <c r="M224" s="6"/>
      <c r="N224" s="6"/>
      <c r="O224" s="6"/>
      <c r="P224" s="6"/>
      <c r="Q224" s="6"/>
      <c r="R224" s="6"/>
      <c r="S224" s="6"/>
      <c r="T224" s="6"/>
      <c r="U224" s="6"/>
      <c r="V224" s="6"/>
      <c r="W224" s="6"/>
      <c r="X224" s="6"/>
      <c r="Y224" s="6"/>
      <c r="Z224" s="6"/>
    </row>
    <row r="225" spans="1:26" ht="14.25" customHeight="1">
      <c r="A225" s="16"/>
      <c r="B225" s="16"/>
      <c r="C225" s="16"/>
      <c r="D225" s="16"/>
      <c r="E225" s="16"/>
      <c r="F225" s="16"/>
      <c r="G225" s="16"/>
      <c r="H225" s="16"/>
      <c r="I225" s="16"/>
      <c r="J225" s="16"/>
      <c r="K225" s="16"/>
      <c r="L225" s="6"/>
      <c r="M225" s="6"/>
      <c r="N225" s="6"/>
      <c r="O225" s="6"/>
      <c r="P225" s="6"/>
      <c r="Q225" s="6"/>
      <c r="R225" s="6"/>
      <c r="S225" s="6"/>
      <c r="T225" s="6"/>
      <c r="U225" s="6"/>
      <c r="V225" s="6"/>
      <c r="W225" s="6"/>
      <c r="X225" s="6"/>
      <c r="Y225" s="6"/>
      <c r="Z225" s="6"/>
    </row>
    <row r="226" spans="1:26" ht="14.25" customHeight="1">
      <c r="A226" s="16"/>
      <c r="B226" s="16"/>
      <c r="C226" s="16"/>
      <c r="D226" s="16"/>
      <c r="E226" s="16"/>
      <c r="F226" s="16"/>
      <c r="G226" s="16"/>
      <c r="H226" s="16"/>
      <c r="I226" s="16"/>
      <c r="J226" s="16"/>
      <c r="K226" s="16"/>
      <c r="L226" s="6"/>
      <c r="M226" s="6"/>
      <c r="N226" s="6"/>
      <c r="O226" s="6"/>
      <c r="P226" s="6"/>
      <c r="Q226" s="6"/>
      <c r="R226" s="6"/>
      <c r="S226" s="6"/>
      <c r="T226" s="6"/>
      <c r="U226" s="6"/>
      <c r="V226" s="6"/>
      <c r="W226" s="6"/>
      <c r="X226" s="6"/>
      <c r="Y226" s="6"/>
      <c r="Z226" s="6"/>
    </row>
    <row r="227" spans="1:26" ht="14.25" customHeight="1">
      <c r="A227" s="16"/>
      <c r="B227" s="16"/>
      <c r="C227" s="16"/>
      <c r="D227" s="16"/>
      <c r="E227" s="16"/>
      <c r="F227" s="16"/>
      <c r="G227" s="16"/>
      <c r="H227" s="16"/>
      <c r="I227" s="16"/>
      <c r="J227" s="16"/>
      <c r="K227" s="16"/>
      <c r="L227" s="6"/>
      <c r="M227" s="6"/>
      <c r="N227" s="6"/>
      <c r="O227" s="6"/>
      <c r="P227" s="6"/>
      <c r="Q227" s="6"/>
      <c r="R227" s="6"/>
      <c r="S227" s="6"/>
      <c r="T227" s="6"/>
      <c r="U227" s="6"/>
      <c r="V227" s="6"/>
      <c r="W227" s="6"/>
      <c r="X227" s="6"/>
      <c r="Y227" s="6"/>
      <c r="Z227" s="6"/>
    </row>
    <row r="228" spans="1:26" ht="14.25" customHeight="1">
      <c r="A228" s="16"/>
      <c r="B228" s="16"/>
      <c r="C228" s="16"/>
      <c r="D228" s="16"/>
      <c r="E228" s="16"/>
      <c r="F228" s="16"/>
      <c r="G228" s="16"/>
      <c r="H228" s="16"/>
      <c r="I228" s="16"/>
      <c r="J228" s="16"/>
      <c r="K228" s="16"/>
      <c r="L228" s="6"/>
      <c r="M228" s="6"/>
      <c r="N228" s="6"/>
      <c r="O228" s="6"/>
      <c r="P228" s="6"/>
      <c r="Q228" s="6"/>
      <c r="R228" s="6"/>
      <c r="S228" s="6"/>
      <c r="T228" s="6"/>
      <c r="U228" s="6"/>
      <c r="V228" s="6"/>
      <c r="W228" s="6"/>
      <c r="X228" s="6"/>
      <c r="Y228" s="6"/>
      <c r="Z228" s="6"/>
    </row>
    <row r="229" spans="1:26" ht="14.25" customHeight="1">
      <c r="A229" s="16"/>
      <c r="B229" s="16"/>
      <c r="C229" s="16"/>
      <c r="D229" s="16"/>
      <c r="E229" s="16"/>
      <c r="F229" s="16"/>
      <c r="G229" s="16"/>
      <c r="H229" s="16"/>
      <c r="I229" s="16"/>
      <c r="J229" s="16"/>
      <c r="K229" s="16"/>
      <c r="L229" s="6"/>
      <c r="M229" s="6"/>
      <c r="N229" s="6"/>
      <c r="O229" s="6"/>
      <c r="P229" s="6"/>
      <c r="Q229" s="6"/>
      <c r="R229" s="6"/>
      <c r="S229" s="6"/>
      <c r="T229" s="6"/>
      <c r="U229" s="6"/>
      <c r="V229" s="6"/>
      <c r="W229" s="6"/>
      <c r="X229" s="6"/>
      <c r="Y229" s="6"/>
      <c r="Z229" s="6"/>
    </row>
    <row r="230" spans="1:26" ht="14.25" customHeight="1">
      <c r="A230" s="16"/>
      <c r="B230" s="16"/>
      <c r="C230" s="16"/>
      <c r="D230" s="16"/>
      <c r="E230" s="16"/>
      <c r="F230" s="16"/>
      <c r="G230" s="16"/>
      <c r="H230" s="16"/>
      <c r="I230" s="16"/>
      <c r="J230" s="16"/>
      <c r="K230" s="16"/>
      <c r="L230" s="6"/>
      <c r="M230" s="6"/>
      <c r="N230" s="6"/>
      <c r="O230" s="6"/>
      <c r="P230" s="6"/>
      <c r="Q230" s="6"/>
      <c r="R230" s="6"/>
      <c r="S230" s="6"/>
      <c r="T230" s="6"/>
      <c r="U230" s="6"/>
      <c r="V230" s="6"/>
      <c r="W230" s="6"/>
      <c r="X230" s="6"/>
      <c r="Y230" s="6"/>
      <c r="Z230" s="6"/>
    </row>
    <row r="231" spans="1:26" ht="14.25" customHeight="1">
      <c r="A231" s="16"/>
      <c r="B231" s="16"/>
      <c r="C231" s="16"/>
      <c r="D231" s="16"/>
      <c r="E231" s="16"/>
      <c r="F231" s="16"/>
      <c r="G231" s="16"/>
      <c r="H231" s="16"/>
      <c r="I231" s="16"/>
      <c r="J231" s="16"/>
      <c r="K231" s="16"/>
      <c r="L231" s="6"/>
      <c r="M231" s="6"/>
      <c r="N231" s="6"/>
      <c r="O231" s="6"/>
      <c r="P231" s="6"/>
      <c r="Q231" s="6"/>
      <c r="R231" s="6"/>
      <c r="S231" s="6"/>
      <c r="T231" s="6"/>
      <c r="U231" s="6"/>
      <c r="V231" s="6"/>
      <c r="W231" s="6"/>
      <c r="X231" s="6"/>
      <c r="Y231" s="6"/>
      <c r="Z231" s="6"/>
    </row>
    <row r="232" spans="1:26" ht="14.25" customHeight="1">
      <c r="A232" s="16"/>
      <c r="B232" s="16"/>
      <c r="C232" s="16"/>
      <c r="D232" s="16"/>
      <c r="E232" s="16"/>
      <c r="F232" s="16"/>
      <c r="G232" s="16"/>
      <c r="H232" s="16"/>
      <c r="I232" s="16"/>
      <c r="J232" s="16"/>
      <c r="K232" s="16"/>
      <c r="L232" s="6"/>
      <c r="M232" s="6"/>
      <c r="N232" s="6"/>
      <c r="O232" s="6"/>
      <c r="P232" s="6"/>
      <c r="Q232" s="6"/>
      <c r="R232" s="6"/>
      <c r="S232" s="6"/>
      <c r="T232" s="6"/>
      <c r="U232" s="6"/>
      <c r="V232" s="6"/>
      <c r="W232" s="6"/>
      <c r="X232" s="6"/>
      <c r="Y232" s="6"/>
      <c r="Z232" s="6"/>
    </row>
    <row r="233" spans="1:26" ht="14.25" customHeight="1">
      <c r="A233" s="16"/>
      <c r="B233" s="16"/>
      <c r="C233" s="16"/>
      <c r="D233" s="16"/>
      <c r="E233" s="16"/>
      <c r="F233" s="16"/>
      <c r="G233" s="16"/>
      <c r="H233" s="16"/>
      <c r="I233" s="16"/>
      <c r="J233" s="16"/>
      <c r="K233" s="16"/>
      <c r="L233" s="6"/>
      <c r="M233" s="6"/>
      <c r="N233" s="6"/>
      <c r="O233" s="6"/>
      <c r="P233" s="6"/>
      <c r="Q233" s="6"/>
      <c r="R233" s="6"/>
      <c r="S233" s="6"/>
      <c r="T233" s="6"/>
      <c r="U233" s="6"/>
      <c r="V233" s="6"/>
      <c r="W233" s="6"/>
      <c r="X233" s="6"/>
      <c r="Y233" s="6"/>
      <c r="Z233" s="6"/>
    </row>
    <row r="234" spans="1:26" ht="14.25" customHeight="1">
      <c r="A234" s="16"/>
      <c r="B234" s="16"/>
      <c r="C234" s="16"/>
      <c r="D234" s="16"/>
      <c r="E234" s="16"/>
      <c r="F234" s="16"/>
      <c r="G234" s="16"/>
      <c r="H234" s="16"/>
      <c r="I234" s="16"/>
      <c r="J234" s="16"/>
      <c r="K234" s="16"/>
      <c r="L234" s="6"/>
      <c r="M234" s="6"/>
      <c r="N234" s="6"/>
      <c r="O234" s="6"/>
      <c r="P234" s="6"/>
      <c r="Q234" s="6"/>
      <c r="R234" s="6"/>
      <c r="S234" s="6"/>
      <c r="T234" s="6"/>
      <c r="U234" s="6"/>
      <c r="V234" s="6"/>
      <c r="W234" s="6"/>
      <c r="X234" s="6"/>
      <c r="Y234" s="6"/>
      <c r="Z234" s="6"/>
    </row>
    <row r="235" spans="1:26" ht="14.25" customHeight="1">
      <c r="A235" s="16"/>
      <c r="B235" s="16"/>
      <c r="C235" s="16"/>
      <c r="D235" s="16"/>
      <c r="E235" s="16"/>
      <c r="F235" s="16"/>
      <c r="G235" s="16"/>
      <c r="H235" s="16"/>
      <c r="I235" s="16"/>
      <c r="J235" s="16"/>
      <c r="K235" s="16"/>
      <c r="L235" s="6"/>
      <c r="M235" s="6"/>
      <c r="N235" s="6"/>
      <c r="O235" s="6"/>
      <c r="P235" s="6"/>
      <c r="Q235" s="6"/>
      <c r="R235" s="6"/>
      <c r="S235" s="6"/>
      <c r="T235" s="6"/>
      <c r="U235" s="6"/>
      <c r="V235" s="6"/>
      <c r="W235" s="6"/>
      <c r="X235" s="6"/>
      <c r="Y235" s="6"/>
      <c r="Z235" s="6"/>
    </row>
    <row r="236" spans="1:26" ht="14.25" customHeight="1">
      <c r="A236" s="16"/>
      <c r="B236" s="16"/>
      <c r="C236" s="16"/>
      <c r="D236" s="16"/>
      <c r="E236" s="16"/>
      <c r="F236" s="16"/>
      <c r="G236" s="16"/>
      <c r="H236" s="16"/>
      <c r="I236" s="16"/>
      <c r="J236" s="16"/>
      <c r="K236" s="16"/>
      <c r="L236" s="6"/>
      <c r="M236" s="6"/>
      <c r="N236" s="6"/>
      <c r="O236" s="6"/>
      <c r="P236" s="6"/>
      <c r="Q236" s="6"/>
      <c r="R236" s="6"/>
      <c r="S236" s="6"/>
      <c r="T236" s="6"/>
      <c r="U236" s="6"/>
      <c r="V236" s="6"/>
      <c r="W236" s="6"/>
      <c r="X236" s="6"/>
      <c r="Y236" s="6"/>
      <c r="Z236" s="6"/>
    </row>
    <row r="237" spans="1:26" ht="14.25" customHeight="1">
      <c r="A237" s="16"/>
      <c r="B237" s="16"/>
      <c r="C237" s="16"/>
      <c r="D237" s="16"/>
      <c r="E237" s="16"/>
      <c r="F237" s="16"/>
      <c r="G237" s="16"/>
      <c r="H237" s="16"/>
      <c r="I237" s="16"/>
      <c r="J237" s="16"/>
      <c r="K237" s="16"/>
      <c r="L237" s="6"/>
      <c r="M237" s="6"/>
      <c r="N237" s="6"/>
      <c r="O237" s="6"/>
      <c r="P237" s="6"/>
      <c r="Q237" s="6"/>
      <c r="R237" s="6"/>
      <c r="S237" s="6"/>
      <c r="T237" s="6"/>
      <c r="U237" s="6"/>
      <c r="V237" s="6"/>
      <c r="W237" s="6"/>
      <c r="X237" s="6"/>
      <c r="Y237" s="6"/>
      <c r="Z237" s="6"/>
    </row>
    <row r="238" spans="1:26" ht="14.25" customHeight="1">
      <c r="A238" s="16"/>
      <c r="B238" s="16"/>
      <c r="C238" s="16"/>
      <c r="D238" s="16"/>
      <c r="E238" s="16"/>
      <c r="F238" s="16"/>
      <c r="G238" s="16"/>
      <c r="H238" s="16"/>
      <c r="I238" s="16"/>
      <c r="J238" s="16"/>
      <c r="K238" s="16"/>
      <c r="L238" s="6"/>
      <c r="M238" s="6"/>
      <c r="N238" s="6"/>
      <c r="O238" s="6"/>
      <c r="P238" s="6"/>
      <c r="Q238" s="6"/>
      <c r="R238" s="6"/>
      <c r="S238" s="6"/>
      <c r="T238" s="6"/>
      <c r="U238" s="6"/>
      <c r="V238" s="6"/>
      <c r="W238" s="6"/>
      <c r="X238" s="6"/>
      <c r="Y238" s="6"/>
      <c r="Z238" s="6"/>
    </row>
    <row r="239" spans="1:26" ht="14.25" customHeight="1">
      <c r="A239" s="16"/>
      <c r="B239" s="16"/>
      <c r="C239" s="16"/>
      <c r="D239" s="16"/>
      <c r="E239" s="16"/>
      <c r="F239" s="16"/>
      <c r="G239" s="16"/>
      <c r="H239" s="16"/>
      <c r="I239" s="16"/>
      <c r="J239" s="16"/>
      <c r="K239" s="16"/>
      <c r="L239" s="6"/>
      <c r="M239" s="6"/>
      <c r="N239" s="6"/>
      <c r="O239" s="6"/>
      <c r="P239" s="6"/>
      <c r="Q239" s="6"/>
      <c r="R239" s="6"/>
      <c r="S239" s="6"/>
      <c r="T239" s="6"/>
      <c r="U239" s="6"/>
      <c r="V239" s="6"/>
      <c r="W239" s="6"/>
      <c r="X239" s="6"/>
      <c r="Y239" s="6"/>
      <c r="Z239" s="6"/>
    </row>
    <row r="240" spans="1:26" ht="14.25" customHeight="1">
      <c r="A240" s="16"/>
      <c r="B240" s="16"/>
      <c r="C240" s="16"/>
      <c r="D240" s="16"/>
      <c r="E240" s="16"/>
      <c r="F240" s="16"/>
      <c r="G240" s="16"/>
      <c r="H240" s="16"/>
      <c r="I240" s="16"/>
      <c r="J240" s="16"/>
      <c r="K240" s="16"/>
      <c r="L240" s="6"/>
      <c r="M240" s="6"/>
      <c r="N240" s="6"/>
      <c r="O240" s="6"/>
      <c r="P240" s="6"/>
      <c r="Q240" s="6"/>
      <c r="R240" s="6"/>
      <c r="S240" s="6"/>
      <c r="T240" s="6"/>
      <c r="U240" s="6"/>
      <c r="V240" s="6"/>
      <c r="W240" s="6"/>
      <c r="X240" s="6"/>
      <c r="Y240" s="6"/>
      <c r="Z240" s="6"/>
    </row>
    <row r="241" spans="1:26" ht="14.25" customHeight="1">
      <c r="A241" s="16"/>
      <c r="B241" s="16"/>
      <c r="C241" s="16"/>
      <c r="D241" s="16"/>
      <c r="E241" s="16"/>
      <c r="F241" s="16"/>
      <c r="G241" s="16"/>
      <c r="H241" s="16"/>
      <c r="I241" s="16"/>
      <c r="J241" s="16"/>
      <c r="K241" s="16"/>
      <c r="L241" s="6"/>
      <c r="M241" s="6"/>
      <c r="N241" s="6"/>
      <c r="O241" s="6"/>
      <c r="P241" s="6"/>
      <c r="Q241" s="6"/>
      <c r="R241" s="6"/>
      <c r="S241" s="6"/>
      <c r="T241" s="6"/>
      <c r="U241" s="6"/>
      <c r="V241" s="6"/>
      <c r="W241" s="6"/>
      <c r="X241" s="6"/>
      <c r="Y241" s="6"/>
      <c r="Z241" s="6"/>
    </row>
    <row r="242" spans="1:26" ht="14.25" customHeight="1">
      <c r="A242" s="16"/>
      <c r="B242" s="16"/>
      <c r="C242" s="16"/>
      <c r="D242" s="16"/>
      <c r="E242" s="16"/>
      <c r="F242" s="16"/>
      <c r="G242" s="16"/>
      <c r="H242" s="16"/>
      <c r="I242" s="16"/>
      <c r="J242" s="16"/>
      <c r="K242" s="16"/>
      <c r="L242" s="6"/>
      <c r="M242" s="6"/>
      <c r="N242" s="6"/>
      <c r="O242" s="6"/>
      <c r="P242" s="6"/>
      <c r="Q242" s="6"/>
      <c r="R242" s="6"/>
      <c r="S242" s="6"/>
      <c r="T242" s="6"/>
      <c r="U242" s="6"/>
      <c r="V242" s="6"/>
      <c r="W242" s="6"/>
      <c r="X242" s="6"/>
      <c r="Y242" s="6"/>
      <c r="Z242" s="6"/>
    </row>
    <row r="243" spans="1:26" ht="14.25" customHeight="1">
      <c r="A243" s="16"/>
      <c r="B243" s="16"/>
      <c r="C243" s="16"/>
      <c r="D243" s="16"/>
      <c r="E243" s="16"/>
      <c r="F243" s="16"/>
      <c r="G243" s="16"/>
      <c r="H243" s="16"/>
      <c r="I243" s="16"/>
      <c r="J243" s="16"/>
      <c r="K243" s="16"/>
      <c r="L243" s="6"/>
      <c r="M243" s="6"/>
      <c r="N243" s="6"/>
      <c r="O243" s="6"/>
      <c r="P243" s="6"/>
      <c r="Q243" s="6"/>
      <c r="R243" s="6"/>
      <c r="S243" s="6"/>
      <c r="T243" s="6"/>
      <c r="U243" s="6"/>
      <c r="V243" s="6"/>
      <c r="W243" s="6"/>
      <c r="X243" s="6"/>
      <c r="Y243" s="6"/>
      <c r="Z243" s="6"/>
    </row>
    <row r="244" spans="1:26" ht="14.25" customHeight="1">
      <c r="A244" s="16"/>
      <c r="B244" s="16"/>
      <c r="C244" s="16"/>
      <c r="D244" s="16"/>
      <c r="E244" s="16"/>
      <c r="F244" s="16"/>
      <c r="G244" s="16"/>
      <c r="H244" s="16"/>
      <c r="I244" s="16"/>
      <c r="J244" s="16"/>
      <c r="K244" s="16"/>
      <c r="L244" s="6"/>
      <c r="M244" s="6"/>
      <c r="N244" s="6"/>
      <c r="O244" s="6"/>
      <c r="P244" s="6"/>
      <c r="Q244" s="6"/>
      <c r="R244" s="6"/>
      <c r="S244" s="6"/>
      <c r="T244" s="6"/>
      <c r="U244" s="6"/>
      <c r="V244" s="6"/>
      <c r="W244" s="6"/>
      <c r="X244" s="6"/>
      <c r="Y244" s="6"/>
      <c r="Z244" s="6"/>
    </row>
    <row r="245" spans="1:26" ht="14.25" customHeight="1">
      <c r="A245" s="16"/>
      <c r="B245" s="16"/>
      <c r="C245" s="16"/>
      <c r="D245" s="16"/>
      <c r="E245" s="16"/>
      <c r="F245" s="16"/>
      <c r="G245" s="16"/>
      <c r="H245" s="16"/>
      <c r="I245" s="16"/>
      <c r="J245" s="16"/>
      <c r="K245" s="16"/>
      <c r="L245" s="6"/>
      <c r="M245" s="6"/>
      <c r="N245" s="6"/>
      <c r="O245" s="6"/>
      <c r="P245" s="6"/>
      <c r="Q245" s="6"/>
      <c r="R245" s="6"/>
      <c r="S245" s="6"/>
      <c r="T245" s="6"/>
      <c r="U245" s="6"/>
      <c r="V245" s="6"/>
      <c r="W245" s="6"/>
      <c r="X245" s="6"/>
      <c r="Y245" s="6"/>
      <c r="Z245" s="6"/>
    </row>
    <row r="246" spans="1:26" ht="14.25" customHeight="1">
      <c r="A246" s="16"/>
      <c r="B246" s="16"/>
      <c r="C246" s="16"/>
      <c r="D246" s="16"/>
      <c r="E246" s="16"/>
      <c r="F246" s="16"/>
      <c r="G246" s="16"/>
      <c r="H246" s="16"/>
      <c r="I246" s="16"/>
      <c r="J246" s="16"/>
      <c r="K246" s="16"/>
      <c r="L246" s="6"/>
      <c r="M246" s="6"/>
      <c r="N246" s="6"/>
      <c r="O246" s="6"/>
      <c r="P246" s="6"/>
      <c r="Q246" s="6"/>
      <c r="R246" s="6"/>
      <c r="S246" s="6"/>
      <c r="T246" s="6"/>
      <c r="U246" s="6"/>
      <c r="V246" s="6"/>
      <c r="W246" s="6"/>
      <c r="X246" s="6"/>
      <c r="Y246" s="6"/>
      <c r="Z246" s="6"/>
    </row>
    <row r="247" spans="1:26" ht="14.25" customHeight="1">
      <c r="A247" s="16"/>
      <c r="B247" s="16"/>
      <c r="C247" s="16"/>
      <c r="D247" s="16"/>
      <c r="E247" s="16"/>
      <c r="F247" s="16"/>
      <c r="G247" s="16"/>
      <c r="H247" s="16"/>
      <c r="I247" s="16"/>
      <c r="J247" s="16"/>
      <c r="K247" s="16"/>
      <c r="L247" s="6"/>
      <c r="M247" s="6"/>
      <c r="N247" s="6"/>
      <c r="O247" s="6"/>
      <c r="P247" s="6"/>
      <c r="Q247" s="6"/>
      <c r="R247" s="6"/>
      <c r="S247" s="6"/>
      <c r="T247" s="6"/>
      <c r="U247" s="6"/>
      <c r="V247" s="6"/>
      <c r="W247" s="6"/>
      <c r="X247" s="6"/>
      <c r="Y247" s="6"/>
      <c r="Z247" s="6"/>
    </row>
    <row r="248" spans="1:26" ht="14.25" customHeight="1">
      <c r="A248" s="16"/>
      <c r="B248" s="16"/>
      <c r="C248" s="16"/>
      <c r="D248" s="16"/>
      <c r="E248" s="16"/>
      <c r="F248" s="16"/>
      <c r="G248" s="16"/>
      <c r="H248" s="16"/>
      <c r="I248" s="16"/>
      <c r="J248" s="16"/>
      <c r="K248" s="16"/>
      <c r="L248" s="6"/>
      <c r="M248" s="6"/>
      <c r="N248" s="6"/>
      <c r="O248" s="6"/>
      <c r="P248" s="6"/>
      <c r="Q248" s="6"/>
      <c r="R248" s="6"/>
      <c r="S248" s="6"/>
      <c r="T248" s="6"/>
      <c r="U248" s="6"/>
      <c r="V248" s="6"/>
      <c r="W248" s="6"/>
      <c r="X248" s="6"/>
      <c r="Y248" s="6"/>
      <c r="Z248" s="6"/>
    </row>
    <row r="249" spans="1:26" ht="14.25" customHeight="1">
      <c r="A249" s="16"/>
      <c r="B249" s="16"/>
      <c r="C249" s="16"/>
      <c r="D249" s="16"/>
      <c r="E249" s="16"/>
      <c r="F249" s="16"/>
      <c r="G249" s="16"/>
      <c r="H249" s="16"/>
      <c r="I249" s="16"/>
      <c r="J249" s="16"/>
      <c r="K249" s="16"/>
      <c r="L249" s="6"/>
      <c r="M249" s="6"/>
      <c r="N249" s="6"/>
      <c r="O249" s="6"/>
      <c r="P249" s="6"/>
      <c r="Q249" s="6"/>
      <c r="R249" s="6"/>
      <c r="S249" s="6"/>
      <c r="T249" s="6"/>
      <c r="U249" s="6"/>
      <c r="V249" s="6"/>
      <c r="W249" s="6"/>
      <c r="X249" s="6"/>
      <c r="Y249" s="6"/>
      <c r="Z249" s="6"/>
    </row>
    <row r="250" spans="1:26" ht="14.25" customHeight="1">
      <c r="A250" s="16"/>
      <c r="B250" s="16"/>
      <c r="C250" s="16"/>
      <c r="D250" s="16"/>
      <c r="E250" s="16"/>
      <c r="F250" s="16"/>
      <c r="G250" s="16"/>
      <c r="H250" s="16"/>
      <c r="I250" s="16"/>
      <c r="J250" s="16"/>
      <c r="K250" s="16"/>
      <c r="L250" s="6"/>
      <c r="M250" s="6"/>
      <c r="N250" s="6"/>
      <c r="O250" s="6"/>
      <c r="P250" s="6"/>
      <c r="Q250" s="6"/>
      <c r="R250" s="6"/>
      <c r="S250" s="6"/>
      <c r="T250" s="6"/>
      <c r="U250" s="6"/>
      <c r="V250" s="6"/>
      <c r="W250" s="6"/>
      <c r="X250" s="6"/>
      <c r="Y250" s="6"/>
      <c r="Z250" s="6"/>
    </row>
    <row r="251" spans="1:26" ht="14.25" customHeight="1">
      <c r="A251" s="16"/>
      <c r="B251" s="16"/>
      <c r="C251" s="16"/>
      <c r="D251" s="16"/>
      <c r="E251" s="16"/>
      <c r="F251" s="16"/>
      <c r="G251" s="16"/>
      <c r="H251" s="16"/>
      <c r="I251" s="16"/>
      <c r="J251" s="16"/>
      <c r="K251" s="16"/>
      <c r="L251" s="6"/>
      <c r="M251" s="6"/>
      <c r="N251" s="6"/>
      <c r="O251" s="6"/>
      <c r="P251" s="6"/>
      <c r="Q251" s="6"/>
      <c r="R251" s="6"/>
      <c r="S251" s="6"/>
      <c r="T251" s="6"/>
      <c r="U251" s="6"/>
      <c r="V251" s="6"/>
      <c r="W251" s="6"/>
      <c r="X251" s="6"/>
      <c r="Y251" s="6"/>
      <c r="Z251" s="6"/>
    </row>
    <row r="252" spans="1:26" ht="14.25" customHeight="1">
      <c r="A252" s="16"/>
      <c r="B252" s="16"/>
      <c r="C252" s="16"/>
      <c r="D252" s="16"/>
      <c r="E252" s="16"/>
      <c r="F252" s="16"/>
      <c r="G252" s="16"/>
      <c r="H252" s="16"/>
      <c r="I252" s="16"/>
      <c r="J252" s="16"/>
      <c r="K252" s="16"/>
      <c r="L252" s="6"/>
      <c r="M252" s="6"/>
      <c r="N252" s="6"/>
      <c r="O252" s="6"/>
      <c r="P252" s="6"/>
      <c r="Q252" s="6"/>
      <c r="R252" s="6"/>
      <c r="S252" s="6"/>
      <c r="T252" s="6"/>
      <c r="U252" s="6"/>
      <c r="V252" s="6"/>
      <c r="W252" s="6"/>
      <c r="X252" s="6"/>
      <c r="Y252" s="6"/>
      <c r="Z252" s="6"/>
    </row>
    <row r="253" spans="1:26" ht="14.25" customHeight="1">
      <c r="A253" s="16"/>
      <c r="B253" s="16"/>
      <c r="C253" s="16"/>
      <c r="D253" s="16"/>
      <c r="E253" s="16"/>
      <c r="F253" s="16"/>
      <c r="G253" s="16"/>
      <c r="H253" s="16"/>
      <c r="I253" s="16"/>
      <c r="J253" s="16"/>
      <c r="K253" s="16"/>
      <c r="L253" s="6"/>
      <c r="M253" s="6"/>
      <c r="N253" s="6"/>
      <c r="O253" s="6"/>
      <c r="P253" s="6"/>
      <c r="Q253" s="6"/>
      <c r="R253" s="6"/>
      <c r="S253" s="6"/>
      <c r="T253" s="6"/>
      <c r="U253" s="6"/>
      <c r="V253" s="6"/>
      <c r="W253" s="6"/>
      <c r="X253" s="6"/>
      <c r="Y253" s="6"/>
      <c r="Z253" s="6"/>
    </row>
    <row r="254" spans="1:26" ht="14.25" customHeight="1">
      <c r="A254" s="16"/>
      <c r="B254" s="16"/>
      <c r="C254" s="16"/>
      <c r="D254" s="16"/>
      <c r="E254" s="16"/>
      <c r="F254" s="16"/>
      <c r="G254" s="16"/>
      <c r="H254" s="16"/>
      <c r="I254" s="16"/>
      <c r="J254" s="16"/>
      <c r="K254" s="16"/>
      <c r="L254" s="6"/>
      <c r="M254" s="6"/>
      <c r="N254" s="6"/>
      <c r="O254" s="6"/>
      <c r="P254" s="6"/>
      <c r="Q254" s="6"/>
      <c r="R254" s="6"/>
      <c r="S254" s="6"/>
      <c r="T254" s="6"/>
      <c r="U254" s="6"/>
      <c r="V254" s="6"/>
      <c r="W254" s="6"/>
      <c r="X254" s="6"/>
      <c r="Y254" s="6"/>
      <c r="Z254" s="6"/>
    </row>
    <row r="255" spans="1:26" ht="14.25" customHeight="1">
      <c r="A255" s="16"/>
      <c r="B255" s="16"/>
      <c r="C255" s="16"/>
      <c r="D255" s="16"/>
      <c r="E255" s="16"/>
      <c r="F255" s="16"/>
      <c r="G255" s="16"/>
      <c r="H255" s="16"/>
      <c r="I255" s="16"/>
      <c r="J255" s="16"/>
      <c r="K255" s="16"/>
      <c r="L255" s="6"/>
      <c r="M255" s="6"/>
      <c r="N255" s="6"/>
      <c r="O255" s="6"/>
      <c r="P255" s="6"/>
      <c r="Q255" s="6"/>
      <c r="R255" s="6"/>
      <c r="S255" s="6"/>
      <c r="T255" s="6"/>
      <c r="U255" s="6"/>
      <c r="V255" s="6"/>
      <c r="W255" s="6"/>
      <c r="X255" s="6"/>
      <c r="Y255" s="6"/>
      <c r="Z255" s="6"/>
    </row>
    <row r="256" spans="1:26" ht="14.25" customHeight="1">
      <c r="A256" s="16"/>
      <c r="B256" s="16"/>
      <c r="C256" s="16"/>
      <c r="D256" s="16"/>
      <c r="E256" s="16"/>
      <c r="F256" s="16"/>
      <c r="G256" s="16"/>
      <c r="H256" s="16"/>
      <c r="I256" s="16"/>
      <c r="J256" s="16"/>
      <c r="K256" s="16"/>
      <c r="L256" s="6"/>
      <c r="M256" s="6"/>
      <c r="N256" s="6"/>
      <c r="O256" s="6"/>
      <c r="P256" s="6"/>
      <c r="Q256" s="6"/>
      <c r="R256" s="6"/>
      <c r="S256" s="6"/>
      <c r="T256" s="6"/>
      <c r="U256" s="6"/>
      <c r="V256" s="6"/>
      <c r="W256" s="6"/>
      <c r="X256" s="6"/>
      <c r="Y256" s="6"/>
      <c r="Z256" s="6"/>
    </row>
    <row r="257" spans="1:26" ht="14.25" customHeight="1">
      <c r="A257" s="16"/>
      <c r="B257" s="16"/>
      <c r="C257" s="16"/>
      <c r="D257" s="16"/>
      <c r="E257" s="16"/>
      <c r="F257" s="16"/>
      <c r="G257" s="16"/>
      <c r="H257" s="16"/>
      <c r="I257" s="16"/>
      <c r="J257" s="16"/>
      <c r="K257" s="16"/>
      <c r="L257" s="6"/>
      <c r="M257" s="6"/>
      <c r="N257" s="6"/>
      <c r="O257" s="6"/>
      <c r="P257" s="6"/>
      <c r="Q257" s="6"/>
      <c r="R257" s="6"/>
      <c r="S257" s="6"/>
      <c r="T257" s="6"/>
      <c r="U257" s="6"/>
      <c r="V257" s="6"/>
      <c r="W257" s="6"/>
      <c r="X257" s="6"/>
      <c r="Y257" s="6"/>
      <c r="Z257" s="6"/>
    </row>
    <row r="258" spans="1:26" ht="14.25" customHeight="1">
      <c r="A258" s="16"/>
      <c r="B258" s="16"/>
      <c r="C258" s="16"/>
      <c r="D258" s="16"/>
      <c r="E258" s="16"/>
      <c r="F258" s="16"/>
      <c r="G258" s="16"/>
      <c r="H258" s="16"/>
      <c r="I258" s="16"/>
      <c r="J258" s="16"/>
      <c r="K258" s="16"/>
      <c r="L258" s="6"/>
      <c r="M258" s="6"/>
      <c r="N258" s="6"/>
      <c r="O258" s="6"/>
      <c r="P258" s="6"/>
      <c r="Q258" s="6"/>
      <c r="R258" s="6"/>
      <c r="S258" s="6"/>
      <c r="T258" s="6"/>
      <c r="U258" s="6"/>
      <c r="V258" s="6"/>
      <c r="W258" s="6"/>
      <c r="X258" s="6"/>
      <c r="Y258" s="6"/>
      <c r="Z258" s="6"/>
    </row>
    <row r="259" spans="1:26" ht="14.25" customHeight="1">
      <c r="A259" s="16"/>
      <c r="B259" s="16"/>
      <c r="C259" s="16"/>
      <c r="D259" s="16"/>
      <c r="E259" s="16"/>
      <c r="F259" s="16"/>
      <c r="G259" s="16"/>
      <c r="H259" s="16"/>
      <c r="I259" s="16"/>
      <c r="J259" s="16"/>
      <c r="K259" s="16"/>
      <c r="L259" s="6"/>
      <c r="M259" s="6"/>
      <c r="N259" s="6"/>
      <c r="O259" s="6"/>
      <c r="P259" s="6"/>
      <c r="Q259" s="6"/>
      <c r="R259" s="6"/>
      <c r="S259" s="6"/>
      <c r="T259" s="6"/>
      <c r="U259" s="6"/>
      <c r="V259" s="6"/>
      <c r="W259" s="6"/>
      <c r="X259" s="6"/>
      <c r="Y259" s="6"/>
      <c r="Z259" s="6"/>
    </row>
    <row r="260" spans="1:26" ht="14.25" customHeight="1">
      <c r="A260" s="16"/>
      <c r="B260" s="16"/>
      <c r="C260" s="16"/>
      <c r="D260" s="16"/>
      <c r="E260" s="16"/>
      <c r="F260" s="16"/>
      <c r="G260" s="16"/>
      <c r="H260" s="16"/>
      <c r="I260" s="16"/>
      <c r="J260" s="16"/>
      <c r="K260" s="16"/>
      <c r="L260" s="6"/>
      <c r="M260" s="6"/>
      <c r="N260" s="6"/>
      <c r="O260" s="6"/>
      <c r="P260" s="6"/>
      <c r="Q260" s="6"/>
      <c r="R260" s="6"/>
      <c r="S260" s="6"/>
      <c r="T260" s="6"/>
      <c r="U260" s="6"/>
      <c r="V260" s="6"/>
      <c r="W260" s="6"/>
      <c r="X260" s="6"/>
      <c r="Y260" s="6"/>
      <c r="Z260" s="6"/>
    </row>
    <row r="261" spans="1:26" ht="14.25" customHeight="1">
      <c r="A261" s="16"/>
      <c r="B261" s="16"/>
      <c r="C261" s="16"/>
      <c r="D261" s="16"/>
      <c r="E261" s="16"/>
      <c r="F261" s="16"/>
      <c r="G261" s="16"/>
      <c r="H261" s="16"/>
      <c r="I261" s="16"/>
      <c r="J261" s="16"/>
      <c r="K261" s="16"/>
      <c r="L261" s="6"/>
      <c r="M261" s="6"/>
      <c r="N261" s="6"/>
      <c r="O261" s="6"/>
      <c r="P261" s="6"/>
      <c r="Q261" s="6"/>
      <c r="R261" s="6"/>
      <c r="S261" s="6"/>
      <c r="T261" s="6"/>
      <c r="U261" s="6"/>
      <c r="V261" s="6"/>
      <c r="W261" s="6"/>
      <c r="X261" s="6"/>
      <c r="Y261" s="6"/>
      <c r="Z261" s="6"/>
    </row>
    <row r="262" spans="1:26" ht="14.25" customHeight="1">
      <c r="A262" s="16"/>
      <c r="B262" s="16"/>
      <c r="C262" s="16"/>
      <c r="D262" s="16"/>
      <c r="E262" s="16"/>
      <c r="F262" s="16"/>
      <c r="G262" s="16"/>
      <c r="H262" s="16"/>
      <c r="I262" s="16"/>
      <c r="J262" s="16"/>
      <c r="K262" s="16"/>
      <c r="L262" s="6"/>
      <c r="M262" s="6"/>
      <c r="N262" s="6"/>
      <c r="O262" s="6"/>
      <c r="P262" s="6"/>
      <c r="Q262" s="6"/>
      <c r="R262" s="6"/>
      <c r="S262" s="6"/>
      <c r="T262" s="6"/>
      <c r="U262" s="6"/>
      <c r="V262" s="6"/>
      <c r="W262" s="6"/>
      <c r="X262" s="6"/>
      <c r="Y262" s="6"/>
      <c r="Z262" s="6"/>
    </row>
    <row r="263" spans="1:26" ht="14.25" customHeight="1">
      <c r="A263" s="16"/>
      <c r="B263" s="16"/>
      <c r="C263" s="16"/>
      <c r="D263" s="16"/>
      <c r="E263" s="16"/>
      <c r="F263" s="16"/>
      <c r="G263" s="16"/>
      <c r="H263" s="16"/>
      <c r="I263" s="16"/>
      <c r="J263" s="16"/>
      <c r="K263" s="16"/>
      <c r="L263" s="6"/>
      <c r="M263" s="6"/>
      <c r="N263" s="6"/>
      <c r="O263" s="6"/>
      <c r="P263" s="6"/>
      <c r="Q263" s="6"/>
      <c r="R263" s="6"/>
      <c r="S263" s="6"/>
      <c r="T263" s="6"/>
      <c r="U263" s="6"/>
      <c r="V263" s="6"/>
      <c r="W263" s="6"/>
      <c r="X263" s="6"/>
      <c r="Y263" s="6"/>
      <c r="Z263" s="6"/>
    </row>
    <row r="264" spans="1:26" ht="14.25" customHeight="1">
      <c r="A264" s="16"/>
      <c r="B264" s="16"/>
      <c r="C264" s="16"/>
      <c r="D264" s="16"/>
      <c r="E264" s="16"/>
      <c r="F264" s="16"/>
      <c r="G264" s="16"/>
      <c r="H264" s="16"/>
      <c r="I264" s="16"/>
      <c r="J264" s="16"/>
      <c r="K264" s="16"/>
      <c r="L264" s="6"/>
      <c r="M264" s="6"/>
      <c r="N264" s="6"/>
      <c r="O264" s="6"/>
      <c r="P264" s="6"/>
      <c r="Q264" s="6"/>
      <c r="R264" s="6"/>
      <c r="S264" s="6"/>
      <c r="T264" s="6"/>
      <c r="U264" s="6"/>
      <c r="V264" s="6"/>
      <c r="W264" s="6"/>
      <c r="X264" s="6"/>
      <c r="Y264" s="6"/>
      <c r="Z264" s="6"/>
    </row>
    <row r="265" spans="1:26" ht="14.25" customHeight="1">
      <c r="A265" s="16"/>
      <c r="B265" s="16"/>
      <c r="C265" s="16"/>
      <c r="D265" s="16"/>
      <c r="E265" s="16"/>
      <c r="F265" s="16"/>
      <c r="G265" s="16"/>
      <c r="H265" s="16"/>
      <c r="I265" s="16"/>
      <c r="J265" s="16"/>
      <c r="K265" s="16"/>
      <c r="L265" s="6"/>
      <c r="M265" s="6"/>
      <c r="N265" s="6"/>
      <c r="O265" s="6"/>
      <c r="P265" s="6"/>
      <c r="Q265" s="6"/>
      <c r="R265" s="6"/>
      <c r="S265" s="6"/>
      <c r="T265" s="6"/>
      <c r="U265" s="6"/>
      <c r="V265" s="6"/>
      <c r="W265" s="6"/>
      <c r="X265" s="6"/>
      <c r="Y265" s="6"/>
      <c r="Z265" s="6"/>
    </row>
    <row r="266" spans="1:26" ht="14.25" customHeight="1">
      <c r="A266" s="16"/>
      <c r="B266" s="16"/>
      <c r="C266" s="16"/>
      <c r="D266" s="16"/>
      <c r="E266" s="16"/>
      <c r="F266" s="16"/>
      <c r="G266" s="16"/>
      <c r="H266" s="16"/>
      <c r="I266" s="16"/>
      <c r="J266" s="16"/>
      <c r="K266" s="16"/>
      <c r="L266" s="6"/>
      <c r="M266" s="6"/>
      <c r="N266" s="6"/>
      <c r="O266" s="6"/>
      <c r="P266" s="6"/>
      <c r="Q266" s="6"/>
      <c r="R266" s="6"/>
      <c r="S266" s="6"/>
      <c r="T266" s="6"/>
      <c r="U266" s="6"/>
      <c r="V266" s="6"/>
      <c r="W266" s="6"/>
      <c r="X266" s="6"/>
      <c r="Y266" s="6"/>
      <c r="Z266" s="6"/>
    </row>
    <row r="267" spans="1:26" ht="14.25" customHeight="1">
      <c r="A267" s="16"/>
      <c r="B267" s="16"/>
      <c r="C267" s="16"/>
      <c r="D267" s="16"/>
      <c r="E267" s="16"/>
      <c r="F267" s="16"/>
      <c r="G267" s="16"/>
      <c r="H267" s="16"/>
      <c r="I267" s="16"/>
      <c r="J267" s="16"/>
      <c r="K267" s="16"/>
      <c r="L267" s="6"/>
      <c r="M267" s="6"/>
      <c r="N267" s="6"/>
      <c r="O267" s="6"/>
      <c r="P267" s="6"/>
      <c r="Q267" s="6"/>
      <c r="R267" s="6"/>
      <c r="S267" s="6"/>
      <c r="T267" s="6"/>
      <c r="U267" s="6"/>
      <c r="V267" s="6"/>
      <c r="W267" s="6"/>
      <c r="X267" s="6"/>
      <c r="Y267" s="6"/>
      <c r="Z267" s="6"/>
    </row>
    <row r="268" spans="1:26" ht="14.25" customHeight="1">
      <c r="A268" s="16"/>
      <c r="B268" s="16"/>
      <c r="C268" s="16"/>
      <c r="D268" s="16"/>
      <c r="E268" s="16"/>
      <c r="F268" s="16"/>
      <c r="G268" s="16"/>
      <c r="H268" s="16"/>
      <c r="I268" s="16"/>
      <c r="J268" s="16"/>
      <c r="K268" s="16"/>
      <c r="L268" s="6"/>
      <c r="M268" s="6"/>
      <c r="N268" s="6"/>
      <c r="O268" s="6"/>
      <c r="P268" s="6"/>
      <c r="Q268" s="6"/>
      <c r="R268" s="6"/>
      <c r="S268" s="6"/>
      <c r="T268" s="6"/>
      <c r="U268" s="6"/>
      <c r="V268" s="6"/>
      <c r="W268" s="6"/>
      <c r="X268" s="6"/>
      <c r="Y268" s="6"/>
      <c r="Z268" s="6"/>
    </row>
    <row r="269" spans="1:26" ht="14.25" customHeight="1">
      <c r="A269" s="16"/>
      <c r="B269" s="16"/>
      <c r="C269" s="16"/>
      <c r="D269" s="16"/>
      <c r="E269" s="16"/>
      <c r="F269" s="16"/>
      <c r="G269" s="16"/>
      <c r="H269" s="16"/>
      <c r="I269" s="16"/>
      <c r="J269" s="16"/>
      <c r="K269" s="16"/>
      <c r="L269" s="6"/>
      <c r="M269" s="6"/>
      <c r="N269" s="6"/>
      <c r="O269" s="6"/>
      <c r="P269" s="6"/>
      <c r="Q269" s="6"/>
      <c r="R269" s="6"/>
      <c r="S269" s="6"/>
      <c r="T269" s="6"/>
      <c r="U269" s="6"/>
      <c r="V269" s="6"/>
      <c r="W269" s="6"/>
      <c r="X269" s="6"/>
      <c r="Y269" s="6"/>
      <c r="Z269" s="6"/>
    </row>
    <row r="270" spans="1:26" ht="14.25" customHeight="1">
      <c r="A270" s="16"/>
      <c r="B270" s="16"/>
      <c r="C270" s="16"/>
      <c r="D270" s="16"/>
      <c r="E270" s="16"/>
      <c r="F270" s="16"/>
      <c r="G270" s="16"/>
      <c r="H270" s="16"/>
      <c r="I270" s="16"/>
      <c r="J270" s="16"/>
      <c r="K270" s="16"/>
      <c r="L270" s="6"/>
      <c r="M270" s="6"/>
      <c r="N270" s="6"/>
      <c r="O270" s="6"/>
      <c r="P270" s="6"/>
      <c r="Q270" s="6"/>
      <c r="R270" s="6"/>
      <c r="S270" s="6"/>
      <c r="T270" s="6"/>
      <c r="U270" s="6"/>
      <c r="V270" s="6"/>
      <c r="W270" s="6"/>
      <c r="X270" s="6"/>
      <c r="Y270" s="6"/>
      <c r="Z270" s="6"/>
    </row>
    <row r="271" spans="1:26" ht="14.25" customHeight="1">
      <c r="A271" s="16"/>
      <c r="B271" s="16"/>
      <c r="C271" s="16"/>
      <c r="D271" s="16"/>
      <c r="E271" s="16"/>
      <c r="F271" s="16"/>
      <c r="G271" s="16"/>
      <c r="H271" s="16"/>
      <c r="I271" s="16"/>
      <c r="J271" s="16"/>
      <c r="K271" s="16"/>
      <c r="L271" s="6"/>
      <c r="M271" s="6"/>
      <c r="N271" s="6"/>
      <c r="O271" s="6"/>
      <c r="P271" s="6"/>
      <c r="Q271" s="6"/>
      <c r="R271" s="6"/>
      <c r="S271" s="6"/>
      <c r="T271" s="6"/>
      <c r="U271" s="6"/>
      <c r="V271" s="6"/>
      <c r="W271" s="6"/>
      <c r="X271" s="6"/>
      <c r="Y271" s="6"/>
      <c r="Z271" s="6"/>
    </row>
    <row r="272" spans="1:26" ht="14.25" customHeight="1">
      <c r="A272" s="16"/>
      <c r="B272" s="16"/>
      <c r="C272" s="16"/>
      <c r="D272" s="16"/>
      <c r="E272" s="16"/>
      <c r="F272" s="16"/>
      <c r="G272" s="16"/>
      <c r="H272" s="16"/>
      <c r="I272" s="16"/>
      <c r="J272" s="16"/>
      <c r="K272" s="16"/>
      <c r="L272" s="6"/>
      <c r="M272" s="6"/>
      <c r="N272" s="6"/>
      <c r="O272" s="6"/>
      <c r="P272" s="6"/>
      <c r="Q272" s="6"/>
      <c r="R272" s="6"/>
      <c r="S272" s="6"/>
      <c r="T272" s="6"/>
      <c r="U272" s="6"/>
      <c r="V272" s="6"/>
      <c r="W272" s="6"/>
      <c r="X272" s="6"/>
      <c r="Y272" s="6"/>
      <c r="Z272" s="6"/>
    </row>
    <row r="273" spans="1:26" ht="14.25" customHeight="1">
      <c r="A273" s="16"/>
      <c r="B273" s="16"/>
      <c r="C273" s="16"/>
      <c r="D273" s="16"/>
      <c r="E273" s="16"/>
      <c r="F273" s="16"/>
      <c r="G273" s="16"/>
      <c r="H273" s="16"/>
      <c r="I273" s="16"/>
      <c r="J273" s="16"/>
      <c r="K273" s="16"/>
      <c r="L273" s="6"/>
      <c r="M273" s="6"/>
      <c r="N273" s="6"/>
      <c r="O273" s="6"/>
      <c r="P273" s="6"/>
      <c r="Q273" s="6"/>
      <c r="R273" s="6"/>
      <c r="S273" s="6"/>
      <c r="T273" s="6"/>
      <c r="U273" s="6"/>
      <c r="V273" s="6"/>
      <c r="W273" s="6"/>
      <c r="X273" s="6"/>
      <c r="Y273" s="6"/>
      <c r="Z273" s="6"/>
    </row>
    <row r="274" spans="1:26" ht="14.25" customHeight="1">
      <c r="A274" s="16"/>
      <c r="B274" s="16"/>
      <c r="C274" s="16"/>
      <c r="D274" s="16"/>
      <c r="E274" s="16"/>
      <c r="F274" s="16"/>
      <c r="G274" s="16"/>
      <c r="H274" s="16"/>
      <c r="I274" s="16"/>
      <c r="J274" s="16"/>
      <c r="K274" s="16"/>
      <c r="L274" s="6"/>
      <c r="M274" s="6"/>
      <c r="N274" s="6"/>
      <c r="O274" s="6"/>
      <c r="P274" s="6"/>
      <c r="Q274" s="6"/>
      <c r="R274" s="6"/>
      <c r="S274" s="6"/>
      <c r="T274" s="6"/>
      <c r="U274" s="6"/>
      <c r="V274" s="6"/>
      <c r="W274" s="6"/>
      <c r="X274" s="6"/>
      <c r="Y274" s="6"/>
      <c r="Z274" s="6"/>
    </row>
    <row r="275" spans="1:26" ht="14.25" customHeight="1">
      <c r="A275" s="16"/>
      <c r="B275" s="16"/>
      <c r="C275" s="16"/>
      <c r="D275" s="16"/>
      <c r="E275" s="16"/>
      <c r="F275" s="16"/>
      <c r="G275" s="16"/>
      <c r="H275" s="16"/>
      <c r="I275" s="16"/>
      <c r="J275" s="16"/>
      <c r="K275" s="16"/>
      <c r="L275" s="6"/>
      <c r="M275" s="6"/>
      <c r="N275" s="6"/>
      <c r="O275" s="6"/>
      <c r="P275" s="6"/>
      <c r="Q275" s="6"/>
      <c r="R275" s="6"/>
      <c r="S275" s="6"/>
      <c r="T275" s="6"/>
      <c r="U275" s="6"/>
      <c r="V275" s="6"/>
      <c r="W275" s="6"/>
      <c r="X275" s="6"/>
      <c r="Y275" s="6"/>
      <c r="Z275" s="6"/>
    </row>
    <row r="276" spans="1:26" ht="14.25" customHeight="1">
      <c r="A276" s="16"/>
      <c r="B276" s="16"/>
      <c r="C276" s="16"/>
      <c r="D276" s="16"/>
      <c r="E276" s="16"/>
      <c r="F276" s="16"/>
      <c r="G276" s="16"/>
      <c r="H276" s="16"/>
      <c r="I276" s="16"/>
      <c r="J276" s="16"/>
      <c r="K276" s="16"/>
      <c r="L276" s="6"/>
      <c r="M276" s="6"/>
      <c r="N276" s="6"/>
      <c r="O276" s="6"/>
      <c r="P276" s="6"/>
      <c r="Q276" s="6"/>
      <c r="R276" s="6"/>
      <c r="S276" s="6"/>
      <c r="T276" s="6"/>
      <c r="U276" s="6"/>
      <c r="V276" s="6"/>
      <c r="W276" s="6"/>
      <c r="X276" s="6"/>
      <c r="Y276" s="6"/>
      <c r="Z276" s="6"/>
    </row>
    <row r="277" spans="1:26" ht="14.25" customHeight="1">
      <c r="A277" s="16"/>
      <c r="B277" s="16"/>
      <c r="C277" s="16"/>
      <c r="D277" s="16"/>
      <c r="E277" s="16"/>
      <c r="F277" s="16"/>
      <c r="G277" s="16"/>
      <c r="H277" s="16"/>
      <c r="I277" s="16"/>
      <c r="J277" s="16"/>
      <c r="K277" s="16"/>
      <c r="L277" s="6"/>
      <c r="M277" s="6"/>
      <c r="N277" s="6"/>
      <c r="O277" s="6"/>
      <c r="P277" s="6"/>
      <c r="Q277" s="6"/>
      <c r="R277" s="6"/>
      <c r="S277" s="6"/>
      <c r="T277" s="6"/>
      <c r="U277" s="6"/>
      <c r="V277" s="6"/>
      <c r="W277" s="6"/>
      <c r="X277" s="6"/>
      <c r="Y277" s="6"/>
      <c r="Z277" s="6"/>
    </row>
    <row r="278" spans="1:26" ht="14.25" customHeight="1">
      <c r="A278" s="16"/>
      <c r="B278" s="16"/>
      <c r="C278" s="16"/>
      <c r="D278" s="16"/>
      <c r="E278" s="16"/>
      <c r="F278" s="16"/>
      <c r="G278" s="16"/>
      <c r="H278" s="16"/>
      <c r="I278" s="16"/>
      <c r="J278" s="16"/>
      <c r="K278" s="16"/>
      <c r="L278" s="6"/>
      <c r="M278" s="6"/>
      <c r="N278" s="6"/>
      <c r="O278" s="6"/>
      <c r="P278" s="6"/>
      <c r="Q278" s="6"/>
      <c r="R278" s="6"/>
      <c r="S278" s="6"/>
      <c r="T278" s="6"/>
      <c r="U278" s="6"/>
      <c r="V278" s="6"/>
      <c r="W278" s="6"/>
      <c r="X278" s="6"/>
      <c r="Y278" s="6"/>
      <c r="Z278" s="6"/>
    </row>
    <row r="279" spans="1:26" ht="14.25" customHeight="1">
      <c r="A279" s="16"/>
      <c r="B279" s="16"/>
      <c r="C279" s="16"/>
      <c r="D279" s="16"/>
      <c r="E279" s="16"/>
      <c r="F279" s="16"/>
      <c r="G279" s="16"/>
      <c r="H279" s="16"/>
      <c r="I279" s="16"/>
      <c r="J279" s="16"/>
      <c r="K279" s="16"/>
      <c r="L279" s="6"/>
      <c r="M279" s="6"/>
      <c r="N279" s="6"/>
      <c r="O279" s="6"/>
      <c r="P279" s="6"/>
      <c r="Q279" s="6"/>
      <c r="R279" s="6"/>
      <c r="S279" s="6"/>
      <c r="T279" s="6"/>
      <c r="U279" s="6"/>
      <c r="V279" s="6"/>
      <c r="W279" s="6"/>
      <c r="X279" s="6"/>
      <c r="Y279" s="6"/>
      <c r="Z279" s="6"/>
    </row>
    <row r="280" spans="1:26" ht="14.25" customHeight="1">
      <c r="A280" s="16"/>
      <c r="B280" s="16"/>
      <c r="C280" s="16"/>
      <c r="D280" s="16"/>
      <c r="E280" s="16"/>
      <c r="F280" s="16"/>
      <c r="G280" s="16"/>
      <c r="H280" s="16"/>
      <c r="I280" s="16"/>
      <c r="J280" s="16"/>
      <c r="K280" s="16"/>
      <c r="L280" s="6"/>
      <c r="M280" s="6"/>
      <c r="N280" s="6"/>
      <c r="O280" s="6"/>
      <c r="P280" s="6"/>
      <c r="Q280" s="6"/>
      <c r="R280" s="6"/>
      <c r="S280" s="6"/>
      <c r="T280" s="6"/>
      <c r="U280" s="6"/>
      <c r="V280" s="6"/>
      <c r="W280" s="6"/>
      <c r="X280" s="6"/>
      <c r="Y280" s="6"/>
      <c r="Z280" s="6"/>
    </row>
    <row r="281" spans="1:26" ht="14.25" customHeight="1">
      <c r="A281" s="16"/>
      <c r="B281" s="16"/>
      <c r="C281" s="16"/>
      <c r="D281" s="16"/>
      <c r="E281" s="16"/>
      <c r="F281" s="16"/>
      <c r="G281" s="16"/>
      <c r="H281" s="16"/>
      <c r="I281" s="16"/>
      <c r="J281" s="16"/>
      <c r="K281" s="16"/>
      <c r="L281" s="6"/>
      <c r="M281" s="6"/>
      <c r="N281" s="6"/>
      <c r="O281" s="6"/>
      <c r="P281" s="6"/>
      <c r="Q281" s="6"/>
      <c r="R281" s="6"/>
      <c r="S281" s="6"/>
      <c r="T281" s="6"/>
      <c r="U281" s="6"/>
      <c r="V281" s="6"/>
      <c r="W281" s="6"/>
      <c r="X281" s="6"/>
      <c r="Y281" s="6"/>
      <c r="Z281" s="6"/>
    </row>
    <row r="282" spans="1:26" ht="14.25" customHeight="1">
      <c r="A282" s="16"/>
      <c r="B282" s="16"/>
      <c r="C282" s="16"/>
      <c r="D282" s="16"/>
      <c r="E282" s="16"/>
      <c r="F282" s="16"/>
      <c r="G282" s="16"/>
      <c r="H282" s="16"/>
      <c r="I282" s="16"/>
      <c r="J282" s="16"/>
      <c r="K282" s="16"/>
      <c r="L282" s="6"/>
      <c r="M282" s="6"/>
      <c r="N282" s="6"/>
      <c r="O282" s="6"/>
      <c r="P282" s="6"/>
      <c r="Q282" s="6"/>
      <c r="R282" s="6"/>
      <c r="S282" s="6"/>
      <c r="T282" s="6"/>
      <c r="U282" s="6"/>
      <c r="V282" s="6"/>
      <c r="W282" s="6"/>
      <c r="X282" s="6"/>
      <c r="Y282" s="6"/>
      <c r="Z282" s="6"/>
    </row>
    <row r="283" spans="1:26" ht="14.25" customHeight="1">
      <c r="A283" s="16"/>
      <c r="B283" s="16"/>
      <c r="C283" s="16"/>
      <c r="D283" s="16"/>
      <c r="E283" s="16"/>
      <c r="F283" s="16"/>
      <c r="G283" s="16"/>
      <c r="H283" s="16"/>
      <c r="I283" s="16"/>
      <c r="J283" s="16"/>
      <c r="K283" s="16"/>
      <c r="L283" s="6"/>
      <c r="M283" s="6"/>
      <c r="N283" s="6"/>
      <c r="O283" s="6"/>
      <c r="P283" s="6"/>
      <c r="Q283" s="6"/>
      <c r="R283" s="6"/>
      <c r="S283" s="6"/>
      <c r="T283" s="6"/>
      <c r="U283" s="6"/>
      <c r="V283" s="6"/>
      <c r="W283" s="6"/>
      <c r="X283" s="6"/>
      <c r="Y283" s="6"/>
      <c r="Z283" s="6"/>
    </row>
    <row r="284" spans="1:26" ht="14.25" customHeight="1">
      <c r="A284" s="16"/>
      <c r="B284" s="16"/>
      <c r="C284" s="16"/>
      <c r="D284" s="16"/>
      <c r="E284" s="16"/>
      <c r="F284" s="16"/>
      <c r="G284" s="16"/>
      <c r="H284" s="16"/>
      <c r="I284" s="16"/>
      <c r="J284" s="16"/>
      <c r="K284" s="16"/>
      <c r="L284" s="6"/>
      <c r="M284" s="6"/>
      <c r="N284" s="6"/>
      <c r="O284" s="6"/>
      <c r="P284" s="6"/>
      <c r="Q284" s="6"/>
      <c r="R284" s="6"/>
      <c r="S284" s="6"/>
      <c r="T284" s="6"/>
      <c r="U284" s="6"/>
      <c r="V284" s="6"/>
      <c r="W284" s="6"/>
      <c r="X284" s="6"/>
      <c r="Y284" s="6"/>
      <c r="Z284" s="6"/>
    </row>
    <row r="285" spans="1:26" ht="14.25" customHeight="1">
      <c r="A285" s="16"/>
      <c r="B285" s="16"/>
      <c r="C285" s="16"/>
      <c r="D285" s="16"/>
      <c r="E285" s="16"/>
      <c r="F285" s="16"/>
      <c r="G285" s="16"/>
      <c r="H285" s="16"/>
      <c r="I285" s="16"/>
      <c r="J285" s="16"/>
      <c r="K285" s="16"/>
      <c r="L285" s="6"/>
      <c r="M285" s="6"/>
      <c r="N285" s="6"/>
      <c r="O285" s="6"/>
      <c r="P285" s="6"/>
      <c r="Q285" s="6"/>
      <c r="R285" s="6"/>
      <c r="S285" s="6"/>
      <c r="T285" s="6"/>
      <c r="U285" s="6"/>
      <c r="V285" s="6"/>
      <c r="W285" s="6"/>
      <c r="X285" s="6"/>
      <c r="Y285" s="6"/>
      <c r="Z285" s="6"/>
    </row>
    <row r="286" spans="1:26" ht="14.25" customHeight="1">
      <c r="A286" s="16"/>
      <c r="B286" s="16"/>
      <c r="C286" s="16"/>
      <c r="D286" s="16"/>
      <c r="E286" s="16"/>
      <c r="F286" s="16"/>
      <c r="G286" s="16"/>
      <c r="H286" s="16"/>
      <c r="I286" s="16"/>
      <c r="J286" s="16"/>
      <c r="K286" s="16"/>
      <c r="L286" s="6"/>
      <c r="M286" s="6"/>
      <c r="N286" s="6"/>
      <c r="O286" s="6"/>
      <c r="P286" s="6"/>
      <c r="Q286" s="6"/>
      <c r="R286" s="6"/>
      <c r="S286" s="6"/>
      <c r="T286" s="6"/>
      <c r="U286" s="6"/>
      <c r="V286" s="6"/>
      <c r="W286" s="6"/>
      <c r="X286" s="6"/>
      <c r="Y286" s="6"/>
      <c r="Z286" s="6"/>
    </row>
    <row r="287" spans="1:26" ht="14.25" customHeight="1">
      <c r="A287" s="16"/>
      <c r="B287" s="16"/>
      <c r="C287" s="16"/>
      <c r="D287" s="16"/>
      <c r="E287" s="16"/>
      <c r="F287" s="16"/>
      <c r="G287" s="16"/>
      <c r="H287" s="16"/>
      <c r="I287" s="16"/>
      <c r="J287" s="16"/>
      <c r="K287" s="16"/>
      <c r="L287" s="6"/>
      <c r="M287" s="6"/>
      <c r="N287" s="6"/>
      <c r="O287" s="6"/>
      <c r="P287" s="6"/>
      <c r="Q287" s="6"/>
      <c r="R287" s="6"/>
      <c r="S287" s="6"/>
      <c r="T287" s="6"/>
      <c r="U287" s="6"/>
      <c r="V287" s="6"/>
      <c r="W287" s="6"/>
      <c r="X287" s="6"/>
      <c r="Y287" s="6"/>
      <c r="Z287" s="6"/>
    </row>
    <row r="288" spans="1:26" ht="14.25" customHeight="1">
      <c r="A288" s="16"/>
      <c r="B288" s="16"/>
      <c r="C288" s="16"/>
      <c r="D288" s="16"/>
      <c r="E288" s="16"/>
      <c r="F288" s="16"/>
      <c r="G288" s="16"/>
      <c r="H288" s="16"/>
      <c r="I288" s="16"/>
      <c r="J288" s="16"/>
      <c r="K288" s="16"/>
      <c r="L288" s="6"/>
      <c r="M288" s="6"/>
      <c r="N288" s="6"/>
      <c r="O288" s="6"/>
      <c r="P288" s="6"/>
      <c r="Q288" s="6"/>
      <c r="R288" s="6"/>
      <c r="S288" s="6"/>
      <c r="T288" s="6"/>
      <c r="U288" s="6"/>
      <c r="V288" s="6"/>
      <c r="W288" s="6"/>
      <c r="X288" s="6"/>
      <c r="Y288" s="6"/>
      <c r="Z288" s="6"/>
    </row>
    <row r="289" spans="1:26" ht="14.25" customHeight="1">
      <c r="A289" s="16"/>
      <c r="B289" s="16"/>
      <c r="C289" s="16"/>
      <c r="D289" s="16"/>
      <c r="E289" s="16"/>
      <c r="F289" s="16"/>
      <c r="G289" s="16"/>
      <c r="H289" s="16"/>
      <c r="I289" s="16"/>
      <c r="J289" s="16"/>
      <c r="K289" s="16"/>
      <c r="L289" s="6"/>
      <c r="M289" s="6"/>
      <c r="N289" s="6"/>
      <c r="O289" s="6"/>
      <c r="P289" s="6"/>
      <c r="Q289" s="6"/>
      <c r="R289" s="6"/>
      <c r="S289" s="6"/>
      <c r="T289" s="6"/>
      <c r="U289" s="6"/>
      <c r="V289" s="6"/>
      <c r="W289" s="6"/>
      <c r="X289" s="6"/>
      <c r="Y289" s="6"/>
      <c r="Z289" s="6"/>
    </row>
    <row r="290" spans="1:26" ht="14.25" customHeight="1">
      <c r="A290" s="16"/>
      <c r="B290" s="16"/>
      <c r="C290" s="16"/>
      <c r="D290" s="16"/>
      <c r="E290" s="16"/>
      <c r="F290" s="16"/>
      <c r="G290" s="16"/>
      <c r="H290" s="16"/>
      <c r="I290" s="16"/>
      <c r="J290" s="16"/>
      <c r="K290" s="16"/>
      <c r="L290" s="6"/>
      <c r="M290" s="6"/>
      <c r="N290" s="6"/>
      <c r="O290" s="6"/>
      <c r="P290" s="6"/>
      <c r="Q290" s="6"/>
      <c r="R290" s="6"/>
      <c r="S290" s="6"/>
      <c r="T290" s="6"/>
      <c r="U290" s="6"/>
      <c r="V290" s="6"/>
      <c r="W290" s="6"/>
      <c r="X290" s="6"/>
      <c r="Y290" s="6"/>
      <c r="Z290" s="6"/>
    </row>
    <row r="291" spans="1:26" ht="14.25" customHeight="1">
      <c r="A291" s="16"/>
      <c r="B291" s="16"/>
      <c r="C291" s="16"/>
      <c r="D291" s="16"/>
      <c r="E291" s="16"/>
      <c r="F291" s="16"/>
      <c r="G291" s="16"/>
      <c r="H291" s="16"/>
      <c r="I291" s="16"/>
      <c r="J291" s="16"/>
      <c r="K291" s="16"/>
      <c r="L291" s="6"/>
      <c r="M291" s="6"/>
      <c r="N291" s="6"/>
      <c r="O291" s="6"/>
      <c r="P291" s="6"/>
      <c r="Q291" s="6"/>
      <c r="R291" s="6"/>
      <c r="S291" s="6"/>
      <c r="T291" s="6"/>
      <c r="U291" s="6"/>
      <c r="V291" s="6"/>
      <c r="W291" s="6"/>
      <c r="X291" s="6"/>
      <c r="Y291" s="6"/>
      <c r="Z291" s="6"/>
    </row>
    <row r="292" spans="1:26" ht="14.25" customHeight="1">
      <c r="A292" s="16"/>
      <c r="B292" s="16"/>
      <c r="C292" s="16"/>
      <c r="D292" s="16"/>
      <c r="E292" s="16"/>
      <c r="F292" s="16"/>
      <c r="G292" s="16"/>
      <c r="H292" s="16"/>
      <c r="I292" s="16"/>
      <c r="J292" s="16"/>
      <c r="K292" s="16"/>
      <c r="L292" s="6"/>
      <c r="M292" s="6"/>
      <c r="N292" s="6"/>
      <c r="O292" s="6"/>
      <c r="P292" s="6"/>
      <c r="Q292" s="6"/>
      <c r="R292" s="6"/>
      <c r="S292" s="6"/>
      <c r="T292" s="6"/>
      <c r="U292" s="6"/>
      <c r="V292" s="6"/>
      <c r="W292" s="6"/>
      <c r="X292" s="6"/>
      <c r="Y292" s="6"/>
      <c r="Z292" s="6"/>
    </row>
    <row r="293" spans="1:26" ht="14.25" customHeight="1">
      <c r="A293" s="16"/>
      <c r="B293" s="16"/>
      <c r="C293" s="16"/>
      <c r="D293" s="16"/>
      <c r="E293" s="16"/>
      <c r="F293" s="16"/>
      <c r="G293" s="16"/>
      <c r="H293" s="16"/>
      <c r="I293" s="16"/>
      <c r="J293" s="16"/>
      <c r="K293" s="16"/>
      <c r="L293" s="6"/>
      <c r="M293" s="6"/>
      <c r="N293" s="6"/>
      <c r="O293" s="6"/>
      <c r="P293" s="6"/>
      <c r="Q293" s="6"/>
      <c r="R293" s="6"/>
      <c r="S293" s="6"/>
      <c r="T293" s="6"/>
      <c r="U293" s="6"/>
      <c r="V293" s="6"/>
      <c r="W293" s="6"/>
      <c r="X293" s="6"/>
      <c r="Y293" s="6"/>
      <c r="Z293" s="6"/>
    </row>
    <row r="294" spans="1:26" ht="14.25" customHeight="1">
      <c r="A294" s="16"/>
      <c r="B294" s="16"/>
      <c r="C294" s="16"/>
      <c r="D294" s="16"/>
      <c r="E294" s="16"/>
      <c r="F294" s="16"/>
      <c r="G294" s="16"/>
      <c r="H294" s="16"/>
      <c r="I294" s="16"/>
      <c r="J294" s="16"/>
      <c r="K294" s="16"/>
      <c r="L294" s="6"/>
      <c r="M294" s="6"/>
      <c r="N294" s="6"/>
      <c r="O294" s="6"/>
      <c r="P294" s="6"/>
      <c r="Q294" s="6"/>
      <c r="R294" s="6"/>
      <c r="S294" s="6"/>
      <c r="T294" s="6"/>
      <c r="U294" s="6"/>
      <c r="V294" s="6"/>
      <c r="W294" s="6"/>
      <c r="X294" s="6"/>
      <c r="Y294" s="6"/>
      <c r="Z294" s="6"/>
    </row>
    <row r="295" spans="1:26" ht="14.25" customHeight="1">
      <c r="A295" s="16"/>
      <c r="B295" s="16"/>
      <c r="C295" s="16"/>
      <c r="D295" s="16"/>
      <c r="E295" s="16"/>
      <c r="F295" s="16"/>
      <c r="G295" s="16"/>
      <c r="H295" s="16"/>
      <c r="I295" s="16"/>
      <c r="J295" s="16"/>
      <c r="K295" s="16"/>
      <c r="L295" s="6"/>
      <c r="M295" s="6"/>
      <c r="N295" s="6"/>
      <c r="O295" s="6"/>
      <c r="P295" s="6"/>
      <c r="Q295" s="6"/>
      <c r="R295" s="6"/>
      <c r="S295" s="6"/>
      <c r="T295" s="6"/>
      <c r="U295" s="6"/>
      <c r="V295" s="6"/>
      <c r="W295" s="6"/>
      <c r="X295" s="6"/>
      <c r="Y295" s="6"/>
      <c r="Z295" s="6"/>
    </row>
    <row r="296" spans="1:26" ht="14.25" customHeight="1">
      <c r="A296" s="16"/>
      <c r="B296" s="16"/>
      <c r="C296" s="16"/>
      <c r="D296" s="16"/>
      <c r="E296" s="16"/>
      <c r="F296" s="16"/>
      <c r="G296" s="16"/>
      <c r="H296" s="16"/>
      <c r="I296" s="16"/>
      <c r="J296" s="16"/>
      <c r="K296" s="16"/>
      <c r="L296" s="6"/>
      <c r="M296" s="6"/>
      <c r="N296" s="6"/>
      <c r="O296" s="6"/>
      <c r="P296" s="6"/>
      <c r="Q296" s="6"/>
      <c r="R296" s="6"/>
      <c r="S296" s="6"/>
      <c r="T296" s="6"/>
      <c r="U296" s="6"/>
      <c r="V296" s="6"/>
      <c r="W296" s="6"/>
      <c r="X296" s="6"/>
      <c r="Y296" s="6"/>
      <c r="Z296" s="6"/>
    </row>
    <row r="297" spans="1:26" ht="14.25" customHeight="1">
      <c r="A297" s="16"/>
      <c r="B297" s="16"/>
      <c r="C297" s="16"/>
      <c r="D297" s="16"/>
      <c r="E297" s="16"/>
      <c r="F297" s="16"/>
      <c r="G297" s="16"/>
      <c r="H297" s="16"/>
      <c r="I297" s="16"/>
      <c r="J297" s="16"/>
      <c r="K297" s="16"/>
      <c r="L297" s="6"/>
      <c r="M297" s="6"/>
      <c r="N297" s="6"/>
      <c r="O297" s="6"/>
      <c r="P297" s="6"/>
      <c r="Q297" s="6"/>
      <c r="R297" s="6"/>
      <c r="S297" s="6"/>
      <c r="T297" s="6"/>
      <c r="U297" s="6"/>
      <c r="V297" s="6"/>
      <c r="W297" s="6"/>
      <c r="X297" s="6"/>
      <c r="Y297" s="6"/>
      <c r="Z297" s="6"/>
    </row>
    <row r="298" spans="1:26" ht="14.25" customHeight="1">
      <c r="A298" s="16"/>
      <c r="B298" s="16"/>
      <c r="C298" s="16"/>
      <c r="D298" s="16"/>
      <c r="E298" s="16"/>
      <c r="F298" s="16"/>
      <c r="G298" s="16"/>
      <c r="H298" s="16"/>
      <c r="I298" s="16"/>
      <c r="J298" s="16"/>
      <c r="K298" s="16"/>
      <c r="L298" s="6"/>
      <c r="M298" s="6"/>
      <c r="N298" s="6"/>
      <c r="O298" s="6"/>
      <c r="P298" s="6"/>
      <c r="Q298" s="6"/>
      <c r="R298" s="6"/>
      <c r="S298" s="6"/>
      <c r="T298" s="6"/>
      <c r="U298" s="6"/>
      <c r="V298" s="6"/>
      <c r="W298" s="6"/>
      <c r="X298" s="6"/>
      <c r="Y298" s="6"/>
      <c r="Z298" s="6"/>
    </row>
    <row r="299" spans="1:26" ht="14.25" customHeight="1">
      <c r="A299" s="16"/>
      <c r="B299" s="16"/>
      <c r="C299" s="16"/>
      <c r="D299" s="16"/>
      <c r="E299" s="16"/>
      <c r="F299" s="16"/>
      <c r="G299" s="16"/>
      <c r="H299" s="16"/>
      <c r="I299" s="16"/>
      <c r="J299" s="16"/>
      <c r="K299" s="16"/>
      <c r="L299" s="6"/>
      <c r="M299" s="6"/>
      <c r="N299" s="6"/>
      <c r="O299" s="6"/>
      <c r="P299" s="6"/>
      <c r="Q299" s="6"/>
      <c r="R299" s="6"/>
      <c r="S299" s="6"/>
      <c r="T299" s="6"/>
      <c r="U299" s="6"/>
      <c r="V299" s="6"/>
      <c r="W299" s="6"/>
      <c r="X299" s="6"/>
      <c r="Y299" s="6"/>
      <c r="Z299" s="6"/>
    </row>
    <row r="300" spans="1:26" ht="14.25" customHeight="1">
      <c r="A300" s="16"/>
      <c r="B300" s="16"/>
      <c r="C300" s="16"/>
      <c r="D300" s="16"/>
      <c r="E300" s="16"/>
      <c r="F300" s="16"/>
      <c r="G300" s="16"/>
      <c r="H300" s="16"/>
      <c r="I300" s="16"/>
      <c r="J300" s="16"/>
      <c r="K300" s="16"/>
      <c r="L300" s="6"/>
      <c r="M300" s="6"/>
      <c r="N300" s="6"/>
      <c r="O300" s="6"/>
      <c r="P300" s="6"/>
      <c r="Q300" s="6"/>
      <c r="R300" s="6"/>
      <c r="S300" s="6"/>
      <c r="T300" s="6"/>
      <c r="U300" s="6"/>
      <c r="V300" s="6"/>
      <c r="W300" s="6"/>
      <c r="X300" s="6"/>
      <c r="Y300" s="6"/>
      <c r="Z300" s="6"/>
    </row>
    <row r="301" spans="1:26" ht="14.25" customHeight="1">
      <c r="A301" s="16"/>
      <c r="B301" s="16"/>
      <c r="C301" s="16"/>
      <c r="D301" s="16"/>
      <c r="E301" s="16"/>
      <c r="F301" s="16"/>
      <c r="G301" s="16"/>
      <c r="H301" s="16"/>
      <c r="I301" s="16"/>
      <c r="J301" s="16"/>
      <c r="K301" s="16"/>
      <c r="L301" s="6"/>
      <c r="M301" s="6"/>
      <c r="N301" s="6"/>
      <c r="O301" s="6"/>
      <c r="P301" s="6"/>
      <c r="Q301" s="6"/>
      <c r="R301" s="6"/>
      <c r="S301" s="6"/>
      <c r="T301" s="6"/>
      <c r="U301" s="6"/>
      <c r="V301" s="6"/>
      <c r="W301" s="6"/>
      <c r="X301" s="6"/>
      <c r="Y301" s="6"/>
      <c r="Z301" s="6"/>
    </row>
    <row r="302" spans="1:26" ht="14.25" customHeight="1">
      <c r="A302" s="16"/>
      <c r="B302" s="16"/>
      <c r="C302" s="16"/>
      <c r="D302" s="16"/>
      <c r="E302" s="16"/>
      <c r="F302" s="16"/>
      <c r="G302" s="16"/>
      <c r="H302" s="16"/>
      <c r="I302" s="16"/>
      <c r="J302" s="16"/>
      <c r="K302" s="16"/>
      <c r="L302" s="6"/>
      <c r="M302" s="6"/>
      <c r="N302" s="6"/>
      <c r="O302" s="6"/>
      <c r="P302" s="6"/>
      <c r="Q302" s="6"/>
      <c r="R302" s="6"/>
      <c r="S302" s="6"/>
      <c r="T302" s="6"/>
      <c r="U302" s="6"/>
      <c r="V302" s="6"/>
      <c r="W302" s="6"/>
      <c r="X302" s="6"/>
      <c r="Y302" s="6"/>
      <c r="Z302" s="6"/>
    </row>
    <row r="303" spans="1:26" ht="14.25" customHeight="1">
      <c r="A303" s="16"/>
      <c r="B303" s="16"/>
      <c r="C303" s="16"/>
      <c r="D303" s="16"/>
      <c r="E303" s="16"/>
      <c r="F303" s="16"/>
      <c r="G303" s="16"/>
      <c r="H303" s="16"/>
      <c r="I303" s="16"/>
      <c r="J303" s="16"/>
      <c r="K303" s="16"/>
      <c r="L303" s="6"/>
      <c r="M303" s="6"/>
      <c r="N303" s="6"/>
      <c r="O303" s="6"/>
      <c r="P303" s="6"/>
      <c r="Q303" s="6"/>
      <c r="R303" s="6"/>
      <c r="S303" s="6"/>
      <c r="T303" s="6"/>
      <c r="U303" s="6"/>
      <c r="V303" s="6"/>
      <c r="W303" s="6"/>
      <c r="X303" s="6"/>
      <c r="Y303" s="6"/>
      <c r="Z303" s="6"/>
    </row>
    <row r="304" spans="1:26" ht="14.25" customHeight="1">
      <c r="A304" s="16"/>
      <c r="B304" s="16"/>
      <c r="C304" s="16"/>
      <c r="D304" s="16"/>
      <c r="E304" s="16"/>
      <c r="F304" s="16"/>
      <c r="G304" s="16"/>
      <c r="H304" s="16"/>
      <c r="I304" s="16"/>
      <c r="J304" s="16"/>
      <c r="K304" s="16"/>
      <c r="L304" s="6"/>
      <c r="M304" s="6"/>
      <c r="N304" s="6"/>
      <c r="O304" s="6"/>
      <c r="P304" s="6"/>
      <c r="Q304" s="6"/>
      <c r="R304" s="6"/>
      <c r="S304" s="6"/>
      <c r="T304" s="6"/>
      <c r="U304" s="6"/>
      <c r="V304" s="6"/>
      <c r="W304" s="6"/>
      <c r="X304" s="6"/>
      <c r="Y304" s="6"/>
      <c r="Z304" s="6"/>
    </row>
    <row r="305" spans="1:26" ht="14.25" customHeight="1">
      <c r="A305" s="16"/>
      <c r="B305" s="16"/>
      <c r="C305" s="16"/>
      <c r="D305" s="16"/>
      <c r="E305" s="16"/>
      <c r="F305" s="16"/>
      <c r="G305" s="16"/>
      <c r="H305" s="16"/>
      <c r="I305" s="16"/>
      <c r="J305" s="16"/>
      <c r="K305" s="16"/>
      <c r="L305" s="6"/>
      <c r="M305" s="6"/>
      <c r="N305" s="6"/>
      <c r="O305" s="6"/>
      <c r="P305" s="6"/>
      <c r="Q305" s="6"/>
      <c r="R305" s="6"/>
      <c r="S305" s="6"/>
      <c r="T305" s="6"/>
      <c r="U305" s="6"/>
      <c r="V305" s="6"/>
      <c r="W305" s="6"/>
      <c r="X305" s="6"/>
      <c r="Y305" s="6"/>
      <c r="Z305" s="6"/>
    </row>
    <row r="306" spans="1:26" ht="14.25" customHeight="1">
      <c r="A306" s="16"/>
      <c r="B306" s="16"/>
      <c r="C306" s="16"/>
      <c r="D306" s="16"/>
      <c r="E306" s="16"/>
      <c r="F306" s="16"/>
      <c r="G306" s="16"/>
      <c r="H306" s="16"/>
      <c r="I306" s="16"/>
      <c r="J306" s="16"/>
      <c r="K306" s="16"/>
      <c r="L306" s="6"/>
      <c r="M306" s="6"/>
      <c r="N306" s="6"/>
      <c r="O306" s="6"/>
      <c r="P306" s="6"/>
      <c r="Q306" s="6"/>
      <c r="R306" s="6"/>
      <c r="S306" s="6"/>
      <c r="T306" s="6"/>
      <c r="U306" s="6"/>
      <c r="V306" s="6"/>
      <c r="W306" s="6"/>
      <c r="X306" s="6"/>
      <c r="Y306" s="6"/>
      <c r="Z306" s="6"/>
    </row>
    <row r="307" spans="1:26" ht="14.25" customHeight="1">
      <c r="A307" s="16"/>
      <c r="B307" s="16"/>
      <c r="C307" s="16"/>
      <c r="D307" s="16"/>
      <c r="E307" s="16"/>
      <c r="F307" s="16"/>
      <c r="G307" s="16"/>
      <c r="H307" s="16"/>
      <c r="I307" s="16"/>
      <c r="J307" s="16"/>
      <c r="K307" s="16"/>
      <c r="L307" s="6"/>
      <c r="M307" s="6"/>
      <c r="N307" s="6"/>
      <c r="O307" s="6"/>
      <c r="P307" s="6"/>
      <c r="Q307" s="6"/>
      <c r="R307" s="6"/>
      <c r="S307" s="6"/>
      <c r="T307" s="6"/>
      <c r="U307" s="6"/>
      <c r="V307" s="6"/>
      <c r="W307" s="6"/>
      <c r="X307" s="6"/>
      <c r="Y307" s="6"/>
      <c r="Z307" s="6"/>
    </row>
    <row r="308" spans="1:26" ht="14.25" customHeight="1">
      <c r="A308" s="16"/>
      <c r="B308" s="16"/>
      <c r="C308" s="16"/>
      <c r="D308" s="16"/>
      <c r="E308" s="16"/>
      <c r="F308" s="16"/>
      <c r="G308" s="16"/>
      <c r="H308" s="16"/>
      <c r="I308" s="16"/>
      <c r="J308" s="16"/>
      <c r="K308" s="16"/>
      <c r="L308" s="6"/>
      <c r="M308" s="6"/>
      <c r="N308" s="6"/>
      <c r="O308" s="6"/>
      <c r="P308" s="6"/>
      <c r="Q308" s="6"/>
      <c r="R308" s="6"/>
      <c r="S308" s="6"/>
      <c r="T308" s="6"/>
      <c r="U308" s="6"/>
      <c r="V308" s="6"/>
      <c r="W308" s="6"/>
      <c r="X308" s="6"/>
      <c r="Y308" s="6"/>
      <c r="Z308" s="6"/>
    </row>
    <row r="309" spans="1:26" ht="14.25" customHeight="1">
      <c r="A309" s="16"/>
      <c r="B309" s="16"/>
      <c r="C309" s="16"/>
      <c r="D309" s="16"/>
      <c r="E309" s="16"/>
      <c r="F309" s="16"/>
      <c r="G309" s="16"/>
      <c r="H309" s="16"/>
      <c r="I309" s="16"/>
      <c r="J309" s="16"/>
      <c r="K309" s="16"/>
      <c r="L309" s="6"/>
      <c r="M309" s="6"/>
      <c r="N309" s="6"/>
      <c r="O309" s="6"/>
      <c r="P309" s="6"/>
      <c r="Q309" s="6"/>
      <c r="R309" s="6"/>
      <c r="S309" s="6"/>
      <c r="T309" s="6"/>
      <c r="U309" s="6"/>
      <c r="V309" s="6"/>
      <c r="W309" s="6"/>
      <c r="X309" s="6"/>
      <c r="Y309" s="6"/>
      <c r="Z309" s="6"/>
    </row>
    <row r="310" spans="1:26" ht="14.25" customHeight="1">
      <c r="A310" s="16"/>
      <c r="B310" s="16"/>
      <c r="C310" s="16"/>
      <c r="D310" s="16"/>
      <c r="E310" s="16"/>
      <c r="F310" s="16"/>
      <c r="G310" s="16"/>
      <c r="H310" s="16"/>
      <c r="I310" s="16"/>
      <c r="J310" s="16"/>
      <c r="K310" s="16"/>
      <c r="L310" s="6"/>
      <c r="M310" s="6"/>
      <c r="N310" s="6"/>
      <c r="O310" s="6"/>
      <c r="P310" s="6"/>
      <c r="Q310" s="6"/>
      <c r="R310" s="6"/>
      <c r="S310" s="6"/>
      <c r="T310" s="6"/>
      <c r="U310" s="6"/>
      <c r="V310" s="6"/>
      <c r="W310" s="6"/>
      <c r="X310" s="6"/>
      <c r="Y310" s="6"/>
      <c r="Z310" s="6"/>
    </row>
    <row r="311" spans="1:26" ht="14.25" customHeight="1">
      <c r="A311" s="16"/>
      <c r="B311" s="16"/>
      <c r="C311" s="16"/>
      <c r="D311" s="16"/>
      <c r="E311" s="16"/>
      <c r="F311" s="16"/>
      <c r="G311" s="16"/>
      <c r="H311" s="16"/>
      <c r="I311" s="16"/>
      <c r="J311" s="16"/>
      <c r="K311" s="16"/>
      <c r="L311" s="6"/>
      <c r="M311" s="6"/>
      <c r="N311" s="6"/>
      <c r="O311" s="6"/>
      <c r="P311" s="6"/>
      <c r="Q311" s="6"/>
      <c r="R311" s="6"/>
      <c r="S311" s="6"/>
      <c r="T311" s="6"/>
      <c r="U311" s="6"/>
      <c r="V311" s="6"/>
      <c r="W311" s="6"/>
      <c r="X311" s="6"/>
      <c r="Y311" s="6"/>
      <c r="Z311" s="6"/>
    </row>
    <row r="312" spans="1:26" ht="14.25" customHeight="1">
      <c r="A312" s="16"/>
      <c r="B312" s="16"/>
      <c r="C312" s="16"/>
      <c r="D312" s="16"/>
      <c r="E312" s="16"/>
      <c r="F312" s="16"/>
      <c r="G312" s="16"/>
      <c r="H312" s="16"/>
      <c r="I312" s="16"/>
      <c r="J312" s="16"/>
      <c r="K312" s="16"/>
      <c r="L312" s="6"/>
      <c r="M312" s="6"/>
      <c r="N312" s="6"/>
      <c r="O312" s="6"/>
      <c r="P312" s="6"/>
      <c r="Q312" s="6"/>
      <c r="R312" s="6"/>
      <c r="S312" s="6"/>
      <c r="T312" s="6"/>
      <c r="U312" s="6"/>
      <c r="V312" s="6"/>
      <c r="W312" s="6"/>
      <c r="X312" s="6"/>
      <c r="Y312" s="6"/>
      <c r="Z312" s="6"/>
    </row>
    <row r="313" spans="1:26" ht="14.25" customHeight="1">
      <c r="A313" s="16"/>
      <c r="B313" s="16"/>
      <c r="C313" s="16"/>
      <c r="D313" s="16"/>
      <c r="E313" s="16"/>
      <c r="F313" s="16"/>
      <c r="G313" s="16"/>
      <c r="H313" s="16"/>
      <c r="I313" s="16"/>
      <c r="J313" s="16"/>
      <c r="K313" s="16"/>
      <c r="L313" s="6"/>
      <c r="M313" s="6"/>
      <c r="N313" s="6"/>
      <c r="O313" s="6"/>
      <c r="P313" s="6"/>
      <c r="Q313" s="6"/>
      <c r="R313" s="6"/>
      <c r="S313" s="6"/>
      <c r="T313" s="6"/>
      <c r="U313" s="6"/>
      <c r="V313" s="6"/>
      <c r="W313" s="6"/>
      <c r="X313" s="6"/>
      <c r="Y313" s="6"/>
      <c r="Z313" s="6"/>
    </row>
    <row r="314" spans="1:26" ht="14.25" customHeight="1">
      <c r="A314" s="16"/>
      <c r="B314" s="16"/>
      <c r="C314" s="16"/>
      <c r="D314" s="16"/>
      <c r="E314" s="16"/>
      <c r="F314" s="16"/>
      <c r="G314" s="16"/>
      <c r="H314" s="16"/>
      <c r="I314" s="16"/>
      <c r="J314" s="16"/>
      <c r="K314" s="16"/>
      <c r="L314" s="6"/>
      <c r="M314" s="6"/>
      <c r="N314" s="6"/>
      <c r="O314" s="6"/>
      <c r="P314" s="6"/>
      <c r="Q314" s="6"/>
      <c r="R314" s="6"/>
      <c r="S314" s="6"/>
      <c r="T314" s="6"/>
      <c r="U314" s="6"/>
      <c r="V314" s="6"/>
      <c r="W314" s="6"/>
      <c r="X314" s="6"/>
      <c r="Y314" s="6"/>
      <c r="Z314" s="6"/>
    </row>
    <row r="315" spans="1:26" ht="14.25" customHeight="1">
      <c r="A315" s="16"/>
      <c r="B315" s="16"/>
      <c r="C315" s="16"/>
      <c r="D315" s="16"/>
      <c r="E315" s="16"/>
      <c r="F315" s="16"/>
      <c r="G315" s="16"/>
      <c r="H315" s="16"/>
      <c r="I315" s="16"/>
      <c r="J315" s="16"/>
      <c r="K315" s="16"/>
      <c r="L315" s="6"/>
      <c r="M315" s="6"/>
      <c r="N315" s="6"/>
      <c r="O315" s="6"/>
      <c r="P315" s="6"/>
      <c r="Q315" s="6"/>
      <c r="R315" s="6"/>
      <c r="S315" s="6"/>
      <c r="T315" s="6"/>
      <c r="U315" s="6"/>
      <c r="V315" s="6"/>
      <c r="W315" s="6"/>
      <c r="X315" s="6"/>
      <c r="Y315" s="6"/>
      <c r="Z315" s="6"/>
    </row>
    <row r="316" spans="1:26" ht="14.25" customHeight="1">
      <c r="A316" s="16"/>
      <c r="B316" s="16"/>
      <c r="C316" s="16"/>
      <c r="D316" s="16"/>
      <c r="E316" s="16"/>
      <c r="F316" s="16"/>
      <c r="G316" s="16"/>
      <c r="H316" s="16"/>
      <c r="I316" s="16"/>
      <c r="J316" s="16"/>
      <c r="K316" s="16"/>
      <c r="L316" s="6"/>
      <c r="M316" s="6"/>
      <c r="N316" s="6"/>
      <c r="O316" s="6"/>
      <c r="P316" s="6"/>
      <c r="Q316" s="6"/>
      <c r="R316" s="6"/>
      <c r="S316" s="6"/>
      <c r="T316" s="6"/>
      <c r="U316" s="6"/>
      <c r="V316" s="6"/>
      <c r="W316" s="6"/>
      <c r="X316" s="6"/>
      <c r="Y316" s="6"/>
      <c r="Z316" s="6"/>
    </row>
    <row r="317" spans="1:26" ht="14.25" customHeight="1">
      <c r="A317" s="16"/>
      <c r="B317" s="16"/>
      <c r="C317" s="16"/>
      <c r="D317" s="16"/>
      <c r="E317" s="16"/>
      <c r="F317" s="16"/>
      <c r="G317" s="16"/>
      <c r="H317" s="16"/>
      <c r="I317" s="16"/>
      <c r="J317" s="16"/>
      <c r="K317" s="16"/>
      <c r="L317" s="6"/>
      <c r="M317" s="6"/>
      <c r="N317" s="6"/>
      <c r="O317" s="6"/>
      <c r="P317" s="6"/>
      <c r="Q317" s="6"/>
      <c r="R317" s="6"/>
      <c r="S317" s="6"/>
      <c r="T317" s="6"/>
      <c r="U317" s="6"/>
      <c r="V317" s="6"/>
      <c r="W317" s="6"/>
      <c r="X317" s="6"/>
      <c r="Y317" s="6"/>
      <c r="Z317" s="6"/>
    </row>
    <row r="318" spans="1:26" ht="14.25" customHeight="1">
      <c r="A318" s="16"/>
      <c r="B318" s="16"/>
      <c r="C318" s="16"/>
      <c r="D318" s="16"/>
      <c r="E318" s="16"/>
      <c r="F318" s="16"/>
      <c r="G318" s="16"/>
      <c r="H318" s="16"/>
      <c r="I318" s="16"/>
      <c r="J318" s="16"/>
      <c r="K318" s="16"/>
      <c r="L318" s="6"/>
      <c r="M318" s="6"/>
      <c r="N318" s="6"/>
      <c r="O318" s="6"/>
      <c r="P318" s="6"/>
      <c r="Q318" s="6"/>
      <c r="R318" s="6"/>
      <c r="S318" s="6"/>
      <c r="T318" s="6"/>
      <c r="U318" s="6"/>
      <c r="V318" s="6"/>
      <c r="W318" s="6"/>
      <c r="X318" s="6"/>
      <c r="Y318" s="6"/>
      <c r="Z318" s="6"/>
    </row>
    <row r="319" spans="1:26" ht="14.25" customHeight="1">
      <c r="A319" s="16"/>
      <c r="B319" s="16"/>
      <c r="C319" s="16"/>
      <c r="D319" s="16"/>
      <c r="E319" s="16"/>
      <c r="F319" s="16"/>
      <c r="G319" s="16"/>
      <c r="H319" s="16"/>
      <c r="I319" s="16"/>
      <c r="J319" s="16"/>
      <c r="K319" s="16"/>
      <c r="L319" s="6"/>
      <c r="M319" s="6"/>
      <c r="N319" s="6"/>
      <c r="O319" s="6"/>
      <c r="P319" s="6"/>
      <c r="Q319" s="6"/>
      <c r="R319" s="6"/>
      <c r="S319" s="6"/>
      <c r="T319" s="6"/>
      <c r="U319" s="6"/>
      <c r="V319" s="6"/>
      <c r="W319" s="6"/>
      <c r="X319" s="6"/>
      <c r="Y319" s="6"/>
      <c r="Z319" s="6"/>
    </row>
    <row r="320" spans="1:26" ht="14.25" customHeight="1">
      <c r="A320" s="16"/>
      <c r="B320" s="16"/>
      <c r="C320" s="16"/>
      <c r="D320" s="16"/>
      <c r="E320" s="16"/>
      <c r="F320" s="16"/>
      <c r="G320" s="16"/>
      <c r="H320" s="16"/>
      <c r="I320" s="16"/>
      <c r="J320" s="16"/>
      <c r="K320" s="16"/>
      <c r="L320" s="6"/>
      <c r="M320" s="6"/>
      <c r="N320" s="6"/>
      <c r="O320" s="6"/>
      <c r="P320" s="6"/>
      <c r="Q320" s="6"/>
      <c r="R320" s="6"/>
      <c r="S320" s="6"/>
      <c r="T320" s="6"/>
      <c r="U320" s="6"/>
      <c r="V320" s="6"/>
      <c r="W320" s="6"/>
      <c r="X320" s="6"/>
      <c r="Y320" s="6"/>
      <c r="Z320" s="6"/>
    </row>
    <row r="321" spans="1:26" ht="14.25" customHeight="1">
      <c r="A321" s="16"/>
      <c r="B321" s="16"/>
      <c r="C321" s="16"/>
      <c r="D321" s="16"/>
      <c r="E321" s="16"/>
      <c r="F321" s="16"/>
      <c r="G321" s="16"/>
      <c r="H321" s="16"/>
      <c r="I321" s="16"/>
      <c r="J321" s="16"/>
      <c r="K321" s="16"/>
      <c r="L321" s="6"/>
      <c r="M321" s="6"/>
      <c r="N321" s="6"/>
      <c r="O321" s="6"/>
      <c r="P321" s="6"/>
      <c r="Q321" s="6"/>
      <c r="R321" s="6"/>
      <c r="S321" s="6"/>
      <c r="T321" s="6"/>
      <c r="U321" s="6"/>
      <c r="V321" s="6"/>
      <c r="W321" s="6"/>
      <c r="X321" s="6"/>
      <c r="Y321" s="6"/>
      <c r="Z321" s="6"/>
    </row>
    <row r="322" spans="1:26" ht="14.25" customHeight="1">
      <c r="A322" s="16"/>
      <c r="B322" s="16"/>
      <c r="C322" s="16"/>
      <c r="D322" s="16"/>
      <c r="E322" s="16"/>
      <c r="F322" s="16"/>
      <c r="G322" s="16"/>
      <c r="H322" s="16"/>
      <c r="I322" s="16"/>
      <c r="J322" s="16"/>
      <c r="K322" s="16"/>
      <c r="L322" s="6"/>
      <c r="M322" s="6"/>
      <c r="N322" s="6"/>
      <c r="O322" s="6"/>
      <c r="P322" s="6"/>
      <c r="Q322" s="6"/>
      <c r="R322" s="6"/>
      <c r="S322" s="6"/>
      <c r="T322" s="6"/>
      <c r="U322" s="6"/>
      <c r="V322" s="6"/>
      <c r="W322" s="6"/>
      <c r="X322" s="6"/>
      <c r="Y322" s="6"/>
      <c r="Z322" s="6"/>
    </row>
    <row r="323" spans="1:26" ht="14.25" customHeight="1">
      <c r="A323" s="16"/>
      <c r="B323" s="16"/>
      <c r="C323" s="16"/>
      <c r="D323" s="16"/>
      <c r="E323" s="16"/>
      <c r="F323" s="16"/>
      <c r="G323" s="16"/>
      <c r="H323" s="16"/>
      <c r="I323" s="16"/>
      <c r="J323" s="16"/>
      <c r="K323" s="16"/>
      <c r="L323" s="6"/>
      <c r="M323" s="6"/>
      <c r="N323" s="6"/>
      <c r="O323" s="6"/>
      <c r="P323" s="6"/>
      <c r="Q323" s="6"/>
      <c r="R323" s="6"/>
      <c r="S323" s="6"/>
      <c r="T323" s="6"/>
      <c r="U323" s="6"/>
      <c r="V323" s="6"/>
      <c r="W323" s="6"/>
      <c r="X323" s="6"/>
      <c r="Y323" s="6"/>
      <c r="Z323" s="6"/>
    </row>
    <row r="324" spans="1:26" ht="14.25" customHeight="1">
      <c r="A324" s="16"/>
      <c r="B324" s="16"/>
      <c r="C324" s="16"/>
      <c r="D324" s="16"/>
      <c r="E324" s="16"/>
      <c r="F324" s="16"/>
      <c r="G324" s="16"/>
      <c r="H324" s="16"/>
      <c r="I324" s="16"/>
      <c r="J324" s="16"/>
      <c r="K324" s="16"/>
      <c r="L324" s="6"/>
      <c r="M324" s="6"/>
      <c r="N324" s="6"/>
      <c r="O324" s="6"/>
      <c r="P324" s="6"/>
      <c r="Q324" s="6"/>
      <c r="R324" s="6"/>
      <c r="S324" s="6"/>
      <c r="T324" s="6"/>
      <c r="U324" s="6"/>
      <c r="V324" s="6"/>
      <c r="W324" s="6"/>
      <c r="X324" s="6"/>
      <c r="Y324" s="6"/>
      <c r="Z324" s="6"/>
    </row>
    <row r="325" spans="1:26" ht="14.25" customHeight="1">
      <c r="A325" s="16"/>
      <c r="B325" s="16"/>
      <c r="C325" s="16"/>
      <c r="D325" s="16"/>
      <c r="E325" s="16"/>
      <c r="F325" s="16"/>
      <c r="G325" s="16"/>
      <c r="H325" s="16"/>
      <c r="I325" s="16"/>
      <c r="J325" s="16"/>
      <c r="K325" s="16"/>
      <c r="L325" s="6"/>
      <c r="M325" s="6"/>
      <c r="N325" s="6"/>
      <c r="O325" s="6"/>
      <c r="P325" s="6"/>
      <c r="Q325" s="6"/>
      <c r="R325" s="6"/>
      <c r="S325" s="6"/>
      <c r="T325" s="6"/>
      <c r="U325" s="6"/>
      <c r="V325" s="6"/>
      <c r="W325" s="6"/>
      <c r="X325" s="6"/>
      <c r="Y325" s="6"/>
      <c r="Z325" s="6"/>
    </row>
    <row r="326" spans="1:26" ht="14.25" customHeight="1">
      <c r="A326" s="16"/>
      <c r="B326" s="16"/>
      <c r="C326" s="16"/>
      <c r="D326" s="16"/>
      <c r="E326" s="16"/>
      <c r="F326" s="16"/>
      <c r="G326" s="16"/>
      <c r="H326" s="16"/>
      <c r="I326" s="16"/>
      <c r="J326" s="16"/>
      <c r="K326" s="16"/>
      <c r="L326" s="6"/>
      <c r="M326" s="6"/>
      <c r="N326" s="6"/>
      <c r="O326" s="6"/>
      <c r="P326" s="6"/>
      <c r="Q326" s="6"/>
      <c r="R326" s="6"/>
      <c r="S326" s="6"/>
      <c r="T326" s="6"/>
      <c r="U326" s="6"/>
      <c r="V326" s="6"/>
      <c r="W326" s="6"/>
      <c r="X326" s="6"/>
      <c r="Y326" s="6"/>
      <c r="Z326" s="6"/>
    </row>
    <row r="327" spans="1:26" ht="14.25" customHeight="1">
      <c r="A327" s="16"/>
      <c r="B327" s="16"/>
      <c r="C327" s="16"/>
      <c r="D327" s="16"/>
      <c r="E327" s="16"/>
      <c r="F327" s="16"/>
      <c r="G327" s="16"/>
      <c r="H327" s="16"/>
      <c r="I327" s="16"/>
      <c r="J327" s="16"/>
      <c r="K327" s="16"/>
      <c r="L327" s="6"/>
      <c r="M327" s="6"/>
      <c r="N327" s="6"/>
      <c r="O327" s="6"/>
      <c r="P327" s="6"/>
      <c r="Q327" s="6"/>
      <c r="R327" s="6"/>
      <c r="S327" s="6"/>
      <c r="T327" s="6"/>
      <c r="U327" s="6"/>
      <c r="V327" s="6"/>
      <c r="W327" s="6"/>
      <c r="X327" s="6"/>
      <c r="Y327" s="6"/>
      <c r="Z327" s="6"/>
    </row>
    <row r="328" spans="1:26" ht="14.25" customHeight="1">
      <c r="A328" s="16"/>
      <c r="B328" s="16"/>
      <c r="C328" s="16"/>
      <c r="D328" s="16"/>
      <c r="E328" s="16"/>
      <c r="F328" s="16"/>
      <c r="G328" s="16"/>
      <c r="H328" s="16"/>
      <c r="I328" s="16"/>
      <c r="J328" s="16"/>
      <c r="K328" s="16"/>
      <c r="L328" s="6"/>
      <c r="M328" s="6"/>
      <c r="N328" s="6"/>
      <c r="O328" s="6"/>
      <c r="P328" s="6"/>
      <c r="Q328" s="6"/>
      <c r="R328" s="6"/>
      <c r="S328" s="6"/>
      <c r="T328" s="6"/>
      <c r="U328" s="6"/>
      <c r="V328" s="6"/>
      <c r="W328" s="6"/>
      <c r="X328" s="6"/>
      <c r="Y328" s="6"/>
      <c r="Z328" s="6"/>
    </row>
    <row r="329" spans="1:26" ht="14.25" customHeight="1">
      <c r="A329" s="16"/>
      <c r="B329" s="16"/>
      <c r="C329" s="16"/>
      <c r="D329" s="16"/>
      <c r="E329" s="16"/>
      <c r="F329" s="16"/>
      <c r="G329" s="16"/>
      <c r="H329" s="16"/>
      <c r="I329" s="16"/>
      <c r="J329" s="16"/>
      <c r="K329" s="16"/>
      <c r="L329" s="6"/>
      <c r="M329" s="6"/>
      <c r="N329" s="6"/>
      <c r="O329" s="6"/>
      <c r="P329" s="6"/>
      <c r="Q329" s="6"/>
      <c r="R329" s="6"/>
      <c r="S329" s="6"/>
      <c r="T329" s="6"/>
      <c r="U329" s="6"/>
      <c r="V329" s="6"/>
      <c r="W329" s="6"/>
      <c r="X329" s="6"/>
      <c r="Y329" s="6"/>
      <c r="Z329" s="6"/>
    </row>
    <row r="330" spans="1:26" ht="14.25" customHeight="1">
      <c r="A330" s="16"/>
      <c r="B330" s="16"/>
      <c r="C330" s="16"/>
      <c r="D330" s="16"/>
      <c r="E330" s="16"/>
      <c r="F330" s="16"/>
      <c r="G330" s="16"/>
      <c r="H330" s="16"/>
      <c r="I330" s="16"/>
      <c r="J330" s="16"/>
      <c r="K330" s="16"/>
      <c r="L330" s="6"/>
      <c r="M330" s="6"/>
      <c r="N330" s="6"/>
      <c r="O330" s="6"/>
      <c r="P330" s="6"/>
      <c r="Q330" s="6"/>
      <c r="R330" s="6"/>
      <c r="S330" s="6"/>
      <c r="T330" s="6"/>
      <c r="U330" s="6"/>
      <c r="V330" s="6"/>
      <c r="W330" s="6"/>
      <c r="X330" s="6"/>
      <c r="Y330" s="6"/>
      <c r="Z330" s="6"/>
    </row>
    <row r="331" spans="1:26" ht="14.25" customHeight="1">
      <c r="A331" s="16"/>
      <c r="B331" s="16"/>
      <c r="C331" s="16"/>
      <c r="D331" s="16"/>
      <c r="E331" s="16"/>
      <c r="F331" s="16"/>
      <c r="G331" s="16"/>
      <c r="H331" s="16"/>
      <c r="I331" s="16"/>
      <c r="J331" s="16"/>
      <c r="K331" s="16"/>
      <c r="L331" s="6"/>
      <c r="M331" s="6"/>
      <c r="N331" s="6"/>
      <c r="O331" s="6"/>
      <c r="P331" s="6"/>
      <c r="Q331" s="6"/>
      <c r="R331" s="6"/>
      <c r="S331" s="6"/>
      <c r="T331" s="6"/>
      <c r="U331" s="6"/>
      <c r="V331" s="6"/>
      <c r="W331" s="6"/>
      <c r="X331" s="6"/>
      <c r="Y331" s="6"/>
      <c r="Z331" s="6"/>
    </row>
    <row r="332" spans="1:26" ht="14.25" customHeight="1">
      <c r="A332" s="16"/>
      <c r="B332" s="16"/>
      <c r="C332" s="16"/>
      <c r="D332" s="16"/>
      <c r="E332" s="16"/>
      <c r="F332" s="16"/>
      <c r="G332" s="16"/>
      <c r="H332" s="16"/>
      <c r="I332" s="16"/>
      <c r="J332" s="16"/>
      <c r="K332" s="16"/>
      <c r="L332" s="6"/>
      <c r="M332" s="6"/>
      <c r="N332" s="6"/>
      <c r="O332" s="6"/>
      <c r="P332" s="6"/>
      <c r="Q332" s="6"/>
      <c r="R332" s="6"/>
      <c r="S332" s="6"/>
      <c r="T332" s="6"/>
      <c r="U332" s="6"/>
      <c r="V332" s="6"/>
      <c r="W332" s="6"/>
      <c r="X332" s="6"/>
      <c r="Y332" s="6"/>
      <c r="Z332" s="6"/>
    </row>
    <row r="333" spans="1:26" ht="14.25" customHeight="1">
      <c r="A333" s="16"/>
      <c r="B333" s="16"/>
      <c r="C333" s="16"/>
      <c r="D333" s="16"/>
      <c r="E333" s="16"/>
      <c r="F333" s="16"/>
      <c r="G333" s="16"/>
      <c r="H333" s="16"/>
      <c r="I333" s="16"/>
      <c r="J333" s="16"/>
      <c r="K333" s="16"/>
      <c r="L333" s="6"/>
      <c r="M333" s="6"/>
      <c r="N333" s="6"/>
      <c r="O333" s="6"/>
      <c r="P333" s="6"/>
      <c r="Q333" s="6"/>
      <c r="R333" s="6"/>
      <c r="S333" s="6"/>
      <c r="T333" s="6"/>
      <c r="U333" s="6"/>
      <c r="V333" s="6"/>
      <c r="W333" s="6"/>
      <c r="X333" s="6"/>
      <c r="Y333" s="6"/>
      <c r="Z333" s="6"/>
    </row>
    <row r="334" spans="1:26" ht="14.25" customHeight="1">
      <c r="A334" s="16"/>
      <c r="B334" s="16"/>
      <c r="C334" s="16"/>
      <c r="D334" s="16"/>
      <c r="E334" s="16"/>
      <c r="F334" s="16"/>
      <c r="G334" s="16"/>
      <c r="H334" s="16"/>
      <c r="I334" s="16"/>
      <c r="J334" s="16"/>
      <c r="K334" s="16"/>
      <c r="L334" s="6"/>
      <c r="M334" s="6"/>
      <c r="N334" s="6"/>
      <c r="O334" s="6"/>
      <c r="P334" s="6"/>
      <c r="Q334" s="6"/>
      <c r="R334" s="6"/>
      <c r="S334" s="6"/>
      <c r="T334" s="6"/>
      <c r="U334" s="6"/>
      <c r="V334" s="6"/>
      <c r="W334" s="6"/>
      <c r="X334" s="6"/>
      <c r="Y334" s="6"/>
      <c r="Z334" s="6"/>
    </row>
    <row r="335" spans="1:26" ht="14.25" customHeight="1">
      <c r="A335" s="16"/>
      <c r="B335" s="16"/>
      <c r="C335" s="16"/>
      <c r="D335" s="16"/>
      <c r="E335" s="16"/>
      <c r="F335" s="16"/>
      <c r="G335" s="16"/>
      <c r="H335" s="16"/>
      <c r="I335" s="16"/>
      <c r="J335" s="16"/>
      <c r="K335" s="16"/>
      <c r="L335" s="6"/>
      <c r="M335" s="6"/>
      <c r="N335" s="6"/>
      <c r="O335" s="6"/>
      <c r="P335" s="6"/>
      <c r="Q335" s="6"/>
      <c r="R335" s="6"/>
      <c r="S335" s="6"/>
      <c r="T335" s="6"/>
      <c r="U335" s="6"/>
      <c r="V335" s="6"/>
      <c r="W335" s="6"/>
      <c r="X335" s="6"/>
      <c r="Y335" s="6"/>
      <c r="Z335" s="6"/>
    </row>
    <row r="336" spans="1:26" ht="14.25" customHeight="1">
      <c r="A336" s="16"/>
      <c r="B336" s="16"/>
      <c r="C336" s="16"/>
      <c r="D336" s="16"/>
      <c r="E336" s="16"/>
      <c r="F336" s="16"/>
      <c r="G336" s="16"/>
      <c r="H336" s="16"/>
      <c r="I336" s="16"/>
      <c r="J336" s="16"/>
      <c r="K336" s="16"/>
      <c r="L336" s="6"/>
      <c r="M336" s="6"/>
      <c r="N336" s="6"/>
      <c r="O336" s="6"/>
      <c r="P336" s="6"/>
      <c r="Q336" s="6"/>
      <c r="R336" s="6"/>
      <c r="S336" s="6"/>
      <c r="T336" s="6"/>
      <c r="U336" s="6"/>
      <c r="V336" s="6"/>
      <c r="W336" s="6"/>
      <c r="X336" s="6"/>
      <c r="Y336" s="6"/>
      <c r="Z336" s="6"/>
    </row>
    <row r="337" spans="1:26" ht="14.25" customHeight="1">
      <c r="A337" s="16"/>
      <c r="B337" s="16"/>
      <c r="C337" s="16"/>
      <c r="D337" s="16"/>
      <c r="E337" s="16"/>
      <c r="F337" s="16"/>
      <c r="G337" s="16"/>
      <c r="H337" s="16"/>
      <c r="I337" s="16"/>
      <c r="J337" s="16"/>
      <c r="K337" s="16"/>
      <c r="L337" s="6"/>
      <c r="M337" s="6"/>
      <c r="N337" s="6"/>
      <c r="O337" s="6"/>
      <c r="P337" s="6"/>
      <c r="Q337" s="6"/>
      <c r="R337" s="6"/>
      <c r="S337" s="6"/>
      <c r="T337" s="6"/>
      <c r="U337" s="6"/>
      <c r="V337" s="6"/>
      <c r="W337" s="6"/>
      <c r="X337" s="6"/>
      <c r="Y337" s="6"/>
      <c r="Z337" s="6"/>
    </row>
    <row r="338" spans="1:26" ht="14.25" customHeight="1">
      <c r="A338" s="16"/>
      <c r="B338" s="16"/>
      <c r="C338" s="16"/>
      <c r="D338" s="16"/>
      <c r="E338" s="16"/>
      <c r="F338" s="16"/>
      <c r="G338" s="16"/>
      <c r="H338" s="16"/>
      <c r="I338" s="16"/>
      <c r="J338" s="16"/>
      <c r="K338" s="16"/>
      <c r="L338" s="6"/>
      <c r="M338" s="6"/>
      <c r="N338" s="6"/>
      <c r="O338" s="6"/>
      <c r="P338" s="6"/>
      <c r="Q338" s="6"/>
      <c r="R338" s="6"/>
      <c r="S338" s="6"/>
      <c r="T338" s="6"/>
      <c r="U338" s="6"/>
      <c r="V338" s="6"/>
      <c r="W338" s="6"/>
      <c r="X338" s="6"/>
      <c r="Y338" s="6"/>
      <c r="Z338" s="6"/>
    </row>
    <row r="339" spans="1:26" ht="14.25" customHeight="1">
      <c r="A339" s="16"/>
      <c r="B339" s="16"/>
      <c r="C339" s="16"/>
      <c r="D339" s="16"/>
      <c r="E339" s="16"/>
      <c r="F339" s="16"/>
      <c r="G339" s="16"/>
      <c r="H339" s="16"/>
      <c r="I339" s="16"/>
      <c r="J339" s="16"/>
      <c r="K339" s="16"/>
      <c r="L339" s="6"/>
      <c r="M339" s="6"/>
      <c r="N339" s="6"/>
      <c r="O339" s="6"/>
      <c r="P339" s="6"/>
      <c r="Q339" s="6"/>
      <c r="R339" s="6"/>
      <c r="S339" s="6"/>
      <c r="T339" s="6"/>
      <c r="U339" s="6"/>
      <c r="V339" s="6"/>
      <c r="W339" s="6"/>
      <c r="X339" s="6"/>
      <c r="Y339" s="6"/>
      <c r="Z339" s="6"/>
    </row>
    <row r="340" spans="1:26" ht="14.25" customHeight="1">
      <c r="A340" s="16"/>
      <c r="B340" s="16"/>
      <c r="C340" s="16"/>
      <c r="D340" s="16"/>
      <c r="E340" s="16"/>
      <c r="F340" s="16"/>
      <c r="G340" s="16"/>
      <c r="H340" s="16"/>
      <c r="I340" s="16"/>
      <c r="J340" s="16"/>
      <c r="K340" s="16"/>
      <c r="L340" s="6"/>
      <c r="M340" s="6"/>
      <c r="N340" s="6"/>
      <c r="O340" s="6"/>
      <c r="P340" s="6"/>
      <c r="Q340" s="6"/>
      <c r="R340" s="6"/>
      <c r="S340" s="6"/>
      <c r="T340" s="6"/>
      <c r="U340" s="6"/>
      <c r="V340" s="6"/>
      <c r="W340" s="6"/>
      <c r="X340" s="6"/>
      <c r="Y340" s="6"/>
      <c r="Z340" s="6"/>
    </row>
    <row r="341" spans="1:26" ht="14.25" customHeight="1">
      <c r="A341" s="16"/>
      <c r="B341" s="16"/>
      <c r="C341" s="16"/>
      <c r="D341" s="16"/>
      <c r="E341" s="16"/>
      <c r="F341" s="16"/>
      <c r="G341" s="16"/>
      <c r="H341" s="16"/>
      <c r="I341" s="16"/>
      <c r="J341" s="16"/>
      <c r="K341" s="16"/>
      <c r="L341" s="6"/>
      <c r="M341" s="6"/>
      <c r="N341" s="6"/>
      <c r="O341" s="6"/>
      <c r="P341" s="6"/>
      <c r="Q341" s="6"/>
      <c r="R341" s="6"/>
      <c r="S341" s="6"/>
      <c r="T341" s="6"/>
      <c r="U341" s="6"/>
      <c r="V341" s="6"/>
      <c r="W341" s="6"/>
      <c r="X341" s="6"/>
      <c r="Y341" s="6"/>
      <c r="Z341" s="6"/>
    </row>
    <row r="342" spans="1:26" ht="14.25" customHeight="1">
      <c r="A342" s="16"/>
      <c r="B342" s="16"/>
      <c r="C342" s="16"/>
      <c r="D342" s="16"/>
      <c r="E342" s="16"/>
      <c r="F342" s="16"/>
      <c r="G342" s="16"/>
      <c r="H342" s="16"/>
      <c r="I342" s="16"/>
      <c r="J342" s="16"/>
      <c r="K342" s="16"/>
      <c r="L342" s="6"/>
      <c r="M342" s="6"/>
      <c r="N342" s="6"/>
      <c r="O342" s="6"/>
      <c r="P342" s="6"/>
      <c r="Q342" s="6"/>
      <c r="R342" s="6"/>
      <c r="S342" s="6"/>
      <c r="T342" s="6"/>
      <c r="U342" s="6"/>
      <c r="V342" s="6"/>
      <c r="W342" s="6"/>
      <c r="X342" s="6"/>
      <c r="Y342" s="6"/>
      <c r="Z342" s="6"/>
    </row>
    <row r="343" spans="1:26" ht="14.25" customHeight="1">
      <c r="A343" s="16"/>
      <c r="B343" s="16"/>
      <c r="C343" s="16"/>
      <c r="D343" s="16"/>
      <c r="E343" s="16"/>
      <c r="F343" s="16"/>
      <c r="G343" s="16"/>
      <c r="H343" s="16"/>
      <c r="I343" s="16"/>
      <c r="J343" s="16"/>
      <c r="K343" s="16"/>
      <c r="L343" s="6"/>
      <c r="M343" s="6"/>
      <c r="N343" s="6"/>
      <c r="O343" s="6"/>
      <c r="P343" s="6"/>
      <c r="Q343" s="6"/>
      <c r="R343" s="6"/>
      <c r="S343" s="6"/>
      <c r="T343" s="6"/>
      <c r="U343" s="6"/>
      <c r="V343" s="6"/>
      <c r="W343" s="6"/>
      <c r="X343" s="6"/>
      <c r="Y343" s="6"/>
      <c r="Z343" s="6"/>
    </row>
    <row r="344" spans="1:26" ht="14.25" customHeight="1">
      <c r="A344" s="16"/>
      <c r="B344" s="16"/>
      <c r="C344" s="16"/>
      <c r="D344" s="16"/>
      <c r="E344" s="16"/>
      <c r="F344" s="16"/>
      <c r="G344" s="16"/>
      <c r="H344" s="16"/>
      <c r="I344" s="16"/>
      <c r="J344" s="16"/>
      <c r="K344" s="16"/>
      <c r="L344" s="6"/>
      <c r="M344" s="6"/>
      <c r="N344" s="6"/>
      <c r="O344" s="6"/>
      <c r="P344" s="6"/>
      <c r="Q344" s="6"/>
      <c r="R344" s="6"/>
      <c r="S344" s="6"/>
      <c r="T344" s="6"/>
      <c r="U344" s="6"/>
      <c r="V344" s="6"/>
      <c r="W344" s="6"/>
      <c r="X344" s="6"/>
      <c r="Y344" s="6"/>
      <c r="Z344" s="6"/>
    </row>
    <row r="345" spans="1:26" ht="14.25" customHeight="1">
      <c r="A345" s="16"/>
      <c r="B345" s="16"/>
      <c r="C345" s="16"/>
      <c r="D345" s="16"/>
      <c r="E345" s="16"/>
      <c r="F345" s="16"/>
      <c r="G345" s="16"/>
      <c r="H345" s="16"/>
      <c r="I345" s="16"/>
      <c r="J345" s="16"/>
      <c r="K345" s="16"/>
      <c r="L345" s="6"/>
      <c r="M345" s="6"/>
      <c r="N345" s="6"/>
      <c r="O345" s="6"/>
      <c r="P345" s="6"/>
      <c r="Q345" s="6"/>
      <c r="R345" s="6"/>
      <c r="S345" s="6"/>
      <c r="T345" s="6"/>
      <c r="U345" s="6"/>
      <c r="V345" s="6"/>
      <c r="W345" s="6"/>
      <c r="X345" s="6"/>
      <c r="Y345" s="6"/>
      <c r="Z345" s="6"/>
    </row>
    <row r="346" spans="1:26" ht="14.25" customHeight="1">
      <c r="A346" s="16"/>
      <c r="B346" s="16"/>
      <c r="C346" s="16"/>
      <c r="D346" s="16"/>
      <c r="E346" s="16"/>
      <c r="F346" s="16"/>
      <c r="G346" s="16"/>
      <c r="H346" s="16"/>
      <c r="I346" s="16"/>
      <c r="J346" s="16"/>
      <c r="K346" s="16"/>
      <c r="L346" s="6"/>
      <c r="M346" s="6"/>
      <c r="N346" s="6"/>
      <c r="O346" s="6"/>
      <c r="P346" s="6"/>
      <c r="Q346" s="6"/>
      <c r="R346" s="6"/>
      <c r="S346" s="6"/>
      <c r="T346" s="6"/>
      <c r="U346" s="6"/>
      <c r="V346" s="6"/>
      <c r="W346" s="6"/>
      <c r="X346" s="6"/>
      <c r="Y346" s="6"/>
      <c r="Z346" s="6"/>
    </row>
    <row r="347" spans="1:26" ht="14.25" customHeight="1">
      <c r="A347" s="16"/>
      <c r="B347" s="16"/>
      <c r="C347" s="16"/>
      <c r="D347" s="16"/>
      <c r="E347" s="16"/>
      <c r="F347" s="16"/>
      <c r="G347" s="16"/>
      <c r="H347" s="16"/>
      <c r="I347" s="16"/>
      <c r="J347" s="16"/>
      <c r="K347" s="16"/>
      <c r="L347" s="6"/>
      <c r="M347" s="6"/>
      <c r="N347" s="6"/>
      <c r="O347" s="6"/>
      <c r="P347" s="6"/>
      <c r="Q347" s="6"/>
      <c r="R347" s="6"/>
      <c r="S347" s="6"/>
      <c r="T347" s="6"/>
      <c r="U347" s="6"/>
      <c r="V347" s="6"/>
      <c r="W347" s="6"/>
      <c r="X347" s="6"/>
      <c r="Y347" s="6"/>
      <c r="Z347" s="6"/>
    </row>
    <row r="348" spans="1:26" ht="14.25" customHeight="1">
      <c r="A348" s="16"/>
      <c r="B348" s="16"/>
      <c r="C348" s="16"/>
      <c r="D348" s="16"/>
      <c r="E348" s="16"/>
      <c r="F348" s="16"/>
      <c r="G348" s="16"/>
      <c r="H348" s="16"/>
      <c r="I348" s="16"/>
      <c r="J348" s="16"/>
      <c r="K348" s="16"/>
      <c r="L348" s="6"/>
      <c r="M348" s="6"/>
      <c r="N348" s="6"/>
      <c r="O348" s="6"/>
      <c r="P348" s="6"/>
      <c r="Q348" s="6"/>
      <c r="R348" s="6"/>
      <c r="S348" s="6"/>
      <c r="T348" s="6"/>
      <c r="U348" s="6"/>
      <c r="V348" s="6"/>
      <c r="W348" s="6"/>
      <c r="X348" s="6"/>
      <c r="Y348" s="6"/>
      <c r="Z348" s="6"/>
    </row>
    <row r="349" spans="1:26" ht="14.25" customHeight="1">
      <c r="A349" s="16"/>
      <c r="B349" s="16"/>
      <c r="C349" s="16"/>
      <c r="D349" s="16"/>
      <c r="E349" s="16"/>
      <c r="F349" s="16"/>
      <c r="G349" s="16"/>
      <c r="H349" s="16"/>
      <c r="I349" s="16"/>
      <c r="J349" s="16"/>
      <c r="K349" s="16"/>
      <c r="L349" s="6"/>
      <c r="M349" s="6"/>
      <c r="N349" s="6"/>
      <c r="O349" s="6"/>
      <c r="P349" s="6"/>
      <c r="Q349" s="6"/>
      <c r="R349" s="6"/>
      <c r="S349" s="6"/>
      <c r="T349" s="6"/>
      <c r="U349" s="6"/>
      <c r="V349" s="6"/>
      <c r="W349" s="6"/>
      <c r="X349" s="6"/>
      <c r="Y349" s="6"/>
      <c r="Z349" s="6"/>
    </row>
    <row r="350" spans="1:26" ht="14.25" customHeight="1">
      <c r="A350" s="16"/>
      <c r="B350" s="16"/>
      <c r="C350" s="16"/>
      <c r="D350" s="16"/>
      <c r="E350" s="16"/>
      <c r="F350" s="16"/>
      <c r="G350" s="16"/>
      <c r="H350" s="16"/>
      <c r="I350" s="16"/>
      <c r="J350" s="16"/>
      <c r="K350" s="16"/>
      <c r="L350" s="6"/>
      <c r="M350" s="6"/>
      <c r="N350" s="6"/>
      <c r="O350" s="6"/>
      <c r="P350" s="6"/>
      <c r="Q350" s="6"/>
      <c r="R350" s="6"/>
      <c r="S350" s="6"/>
      <c r="T350" s="6"/>
      <c r="U350" s="6"/>
      <c r="V350" s="6"/>
      <c r="W350" s="6"/>
      <c r="X350" s="6"/>
      <c r="Y350" s="6"/>
      <c r="Z350" s="6"/>
    </row>
    <row r="351" spans="1:26" ht="14.25" customHeight="1">
      <c r="A351" s="16"/>
      <c r="B351" s="16"/>
      <c r="C351" s="16"/>
      <c r="D351" s="16"/>
      <c r="E351" s="16"/>
      <c r="F351" s="16"/>
      <c r="G351" s="16"/>
      <c r="H351" s="16"/>
      <c r="I351" s="16"/>
      <c r="J351" s="16"/>
      <c r="K351" s="16"/>
      <c r="L351" s="6"/>
      <c r="M351" s="6"/>
      <c r="N351" s="6"/>
      <c r="O351" s="6"/>
      <c r="P351" s="6"/>
      <c r="Q351" s="6"/>
      <c r="R351" s="6"/>
      <c r="S351" s="6"/>
      <c r="T351" s="6"/>
      <c r="U351" s="6"/>
      <c r="V351" s="6"/>
      <c r="W351" s="6"/>
      <c r="X351" s="6"/>
      <c r="Y351" s="6"/>
      <c r="Z351" s="6"/>
    </row>
    <row r="352" spans="1:26" ht="14.25" customHeight="1">
      <c r="A352" s="16"/>
      <c r="B352" s="16"/>
      <c r="C352" s="16"/>
      <c r="D352" s="16"/>
      <c r="E352" s="16"/>
      <c r="F352" s="16"/>
      <c r="G352" s="16"/>
      <c r="H352" s="16"/>
      <c r="I352" s="16"/>
      <c r="J352" s="16"/>
      <c r="K352" s="16"/>
      <c r="L352" s="6"/>
      <c r="M352" s="6"/>
      <c r="N352" s="6"/>
      <c r="O352" s="6"/>
      <c r="P352" s="6"/>
      <c r="Q352" s="6"/>
      <c r="R352" s="6"/>
      <c r="S352" s="6"/>
      <c r="T352" s="6"/>
      <c r="U352" s="6"/>
      <c r="V352" s="6"/>
      <c r="W352" s="6"/>
      <c r="X352" s="6"/>
      <c r="Y352" s="6"/>
      <c r="Z352" s="6"/>
    </row>
    <row r="353" spans="1:26" ht="14.25" customHeight="1">
      <c r="A353" s="16"/>
      <c r="B353" s="16"/>
      <c r="C353" s="16"/>
      <c r="D353" s="16"/>
      <c r="E353" s="16"/>
      <c r="F353" s="16"/>
      <c r="G353" s="16"/>
      <c r="H353" s="16"/>
      <c r="I353" s="16"/>
      <c r="J353" s="16"/>
      <c r="K353" s="16"/>
      <c r="L353" s="6"/>
      <c r="M353" s="6"/>
      <c r="N353" s="6"/>
      <c r="O353" s="6"/>
      <c r="P353" s="6"/>
      <c r="Q353" s="6"/>
      <c r="R353" s="6"/>
      <c r="S353" s="6"/>
      <c r="T353" s="6"/>
      <c r="U353" s="6"/>
      <c r="V353" s="6"/>
      <c r="W353" s="6"/>
      <c r="X353" s="6"/>
      <c r="Y353" s="6"/>
      <c r="Z353" s="6"/>
    </row>
    <row r="354" spans="1:26" ht="14.25" customHeight="1">
      <c r="A354" s="16"/>
      <c r="B354" s="16"/>
      <c r="C354" s="16"/>
      <c r="D354" s="16"/>
      <c r="E354" s="16"/>
      <c r="F354" s="16"/>
      <c r="G354" s="16"/>
      <c r="H354" s="16"/>
      <c r="I354" s="16"/>
      <c r="J354" s="16"/>
      <c r="K354" s="16"/>
      <c r="L354" s="6"/>
      <c r="M354" s="6"/>
      <c r="N354" s="6"/>
      <c r="O354" s="6"/>
      <c r="P354" s="6"/>
      <c r="Q354" s="6"/>
      <c r="R354" s="6"/>
      <c r="S354" s="6"/>
      <c r="T354" s="6"/>
      <c r="U354" s="6"/>
      <c r="V354" s="6"/>
      <c r="W354" s="6"/>
      <c r="X354" s="6"/>
      <c r="Y354" s="6"/>
      <c r="Z354" s="6"/>
    </row>
    <row r="355" spans="1:26" ht="14.25" customHeight="1">
      <c r="A355" s="16"/>
      <c r="B355" s="16"/>
      <c r="C355" s="16"/>
      <c r="D355" s="16"/>
      <c r="E355" s="16"/>
      <c r="F355" s="16"/>
      <c r="G355" s="16"/>
      <c r="H355" s="16"/>
      <c r="I355" s="16"/>
      <c r="J355" s="16"/>
      <c r="K355" s="16"/>
      <c r="L355" s="6"/>
      <c r="M355" s="6"/>
      <c r="N355" s="6"/>
      <c r="O355" s="6"/>
      <c r="P355" s="6"/>
      <c r="Q355" s="6"/>
      <c r="R355" s="6"/>
      <c r="S355" s="6"/>
      <c r="T355" s="6"/>
      <c r="U355" s="6"/>
      <c r="V355" s="6"/>
      <c r="W355" s="6"/>
      <c r="X355" s="6"/>
      <c r="Y355" s="6"/>
      <c r="Z355" s="6"/>
    </row>
    <row r="356" spans="1:26" ht="14.25" customHeight="1">
      <c r="A356" s="16"/>
      <c r="B356" s="16"/>
      <c r="C356" s="16"/>
      <c r="D356" s="16"/>
      <c r="E356" s="16"/>
      <c r="F356" s="16"/>
      <c r="G356" s="16"/>
      <c r="H356" s="16"/>
      <c r="I356" s="16"/>
      <c r="J356" s="16"/>
      <c r="K356" s="16"/>
      <c r="L356" s="6"/>
      <c r="M356" s="6"/>
      <c r="N356" s="6"/>
      <c r="O356" s="6"/>
      <c r="P356" s="6"/>
      <c r="Q356" s="6"/>
      <c r="R356" s="6"/>
      <c r="S356" s="6"/>
      <c r="T356" s="6"/>
      <c r="U356" s="6"/>
      <c r="V356" s="6"/>
      <c r="W356" s="6"/>
      <c r="X356" s="6"/>
      <c r="Y356" s="6"/>
      <c r="Z356" s="6"/>
    </row>
    <row r="357" spans="1:26" ht="14.25" customHeight="1">
      <c r="A357" s="16"/>
      <c r="B357" s="16"/>
      <c r="C357" s="16"/>
      <c r="D357" s="16"/>
      <c r="E357" s="16"/>
      <c r="F357" s="16"/>
      <c r="G357" s="16"/>
      <c r="H357" s="16"/>
      <c r="I357" s="16"/>
      <c r="J357" s="16"/>
      <c r="K357" s="16"/>
      <c r="L357" s="6"/>
      <c r="M357" s="6"/>
      <c r="N357" s="6"/>
      <c r="O357" s="6"/>
      <c r="P357" s="6"/>
      <c r="Q357" s="6"/>
      <c r="R357" s="6"/>
      <c r="S357" s="6"/>
      <c r="T357" s="6"/>
      <c r="U357" s="6"/>
      <c r="V357" s="6"/>
      <c r="W357" s="6"/>
      <c r="X357" s="6"/>
      <c r="Y357" s="6"/>
      <c r="Z357" s="6"/>
    </row>
    <row r="358" spans="1:26" ht="15.75" customHeight="1"/>
    <row r="359" spans="1:26" ht="15.75" customHeight="1"/>
    <row r="360" spans="1:26" ht="15.75" customHeight="1"/>
    <row r="361" spans="1:26" ht="15.75" customHeight="1"/>
    <row r="362" spans="1:26" ht="15.75" customHeight="1"/>
    <row r="363" spans="1:26" ht="15.75" customHeight="1"/>
    <row r="364" spans="1:26" ht="15.75" customHeight="1"/>
    <row r="365" spans="1:26" ht="15.75" customHeight="1"/>
    <row r="366" spans="1:26" ht="15.75" customHeight="1"/>
    <row r="367" spans="1:26" ht="15.75" customHeight="1"/>
    <row r="368" spans="1:2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DNvR0vt07YuSkH8TlyzBacogW7DOMyEgDcr0WO1e93OwWGnHlpW/WG0JEnLrBE5rUN+tUZ9wm8N+wGyQD7VwYg==" saltValue="TIIiMogvQ0Kl0IOIudkcIQ==" spinCount="100000" sheet="1" objects="1" scenarios="1"/>
  <mergeCells count="25">
    <mergeCell ref="A62:A69"/>
    <mergeCell ref="A71:A78"/>
    <mergeCell ref="A80:A87"/>
    <mergeCell ref="B118:D118"/>
    <mergeCell ref="B128:D128"/>
    <mergeCell ref="B150:C150"/>
    <mergeCell ref="E150:F150"/>
    <mergeCell ref="H150:I150"/>
    <mergeCell ref="B51:C51"/>
    <mergeCell ref="B52:C52"/>
    <mergeCell ref="B46:C46"/>
    <mergeCell ref="B48:C48"/>
    <mergeCell ref="B49:C49"/>
    <mergeCell ref="B50:C50"/>
    <mergeCell ref="B138:D138"/>
    <mergeCell ref="B40:C40"/>
    <mergeCell ref="B42:C42"/>
    <mergeCell ref="B43:C43"/>
    <mergeCell ref="B44:C44"/>
    <mergeCell ref="B45:C45"/>
    <mergeCell ref="A33:J33"/>
    <mergeCell ref="B36:C36"/>
    <mergeCell ref="B37:C37"/>
    <mergeCell ref="B38:C38"/>
    <mergeCell ref="B39:C39"/>
  </mergeCells>
  <pageMargins left="0.7" right="0.7" top="0.75" bottom="0.75" header="0" footer="0"/>
  <pageSetup scale="76" orientation="portrait" r:id="rId1"/>
  <rowBreaks count="2" manualBreakCount="2">
    <brk id="60" max="9" man="1"/>
    <brk id="88" max="9"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Z1000"/>
  <sheetViews>
    <sheetView workbookViewId="0">
      <selection activeCell="D14" sqref="D14"/>
    </sheetView>
  </sheetViews>
  <sheetFormatPr defaultColWidth="12.69921875" defaultRowHeight="15" customHeight="1"/>
  <cols>
    <col min="1" max="1" width="77.5" customWidth="1"/>
    <col min="2" max="4" width="10" customWidth="1"/>
    <col min="5" max="5" width="17.19921875" customWidth="1"/>
    <col min="6" max="26" width="10" customWidth="1"/>
  </cols>
  <sheetData>
    <row r="1" spans="1:26" ht="15" customHeight="1">
      <c r="A1" s="112"/>
      <c r="B1" s="602" t="str">
        <f>'SC5'' Procedure'!C1</f>
        <v>Quality Control Method: SC5'/SC5'v2, Gel Bead Oligo Bulk QC Assay</v>
      </c>
      <c r="C1" s="534"/>
      <c r="D1" s="534"/>
      <c r="E1" s="528"/>
      <c r="F1" s="358" t="s">
        <v>1</v>
      </c>
      <c r="G1" s="359" t="str">
        <f>'SC5'' Procedure'!I1</f>
        <v>000157</v>
      </c>
      <c r="H1" s="165"/>
      <c r="I1" s="166"/>
    </row>
    <row r="2" spans="1:26" ht="15" customHeight="1">
      <c r="A2" s="116"/>
      <c r="B2" s="529"/>
      <c r="C2" s="507"/>
      <c r="D2" s="507"/>
      <c r="E2" s="530"/>
      <c r="F2" s="360" t="s">
        <v>483</v>
      </c>
      <c r="G2" s="361" t="str">
        <f>'SC5'' Procedure'!I2</f>
        <v>B</v>
      </c>
      <c r="H2" s="170"/>
      <c r="I2" s="166"/>
    </row>
    <row r="3" spans="1:26" ht="15.75" customHeight="1">
      <c r="A3" s="120"/>
      <c r="B3" s="531"/>
      <c r="C3" s="535"/>
      <c r="D3" s="535"/>
      <c r="E3" s="532"/>
      <c r="F3" s="362" t="s">
        <v>802</v>
      </c>
      <c r="G3" s="363">
        <f>'SC5'' Procedure'!I3</f>
        <v>3367</v>
      </c>
      <c r="H3" s="364" t="s">
        <v>5</v>
      </c>
      <c r="I3" s="365">
        <f>'SC5'' Procedure'!K3</f>
        <v>44378</v>
      </c>
    </row>
    <row r="4" spans="1:26" ht="14.25" customHeight="1"/>
    <row r="5" spans="1:26" ht="14.25" customHeight="1">
      <c r="A5" s="426" t="s">
        <v>1003</v>
      </c>
    </row>
    <row r="6" spans="1:26" ht="14.25" customHeight="1"/>
    <row r="7" spans="1:26" ht="14.25" customHeight="1">
      <c r="A7" s="426" t="s">
        <v>1004</v>
      </c>
    </row>
    <row r="8" spans="1:26" ht="14.25" customHeight="1">
      <c r="A8" s="426" t="s">
        <v>1005</v>
      </c>
    </row>
    <row r="9" spans="1:26" ht="6" customHeight="1"/>
    <row r="10" spans="1:26" ht="14.25" customHeight="1">
      <c r="A10" s="427" t="s">
        <v>1006</v>
      </c>
    </row>
    <row r="11" spans="1:26" ht="14.25" customHeight="1"/>
    <row r="12" spans="1:26" ht="14.25" customHeight="1">
      <c r="A12" s="426" t="s">
        <v>1007</v>
      </c>
    </row>
    <row r="13" spans="1:26" ht="14.25" hidden="1" customHeight="1"/>
    <row r="14" spans="1:26" ht="378.75" customHeight="1">
      <c r="A14" s="700" t="s">
        <v>1008</v>
      </c>
    </row>
    <row r="15" spans="1:26" ht="196.5" customHeight="1">
      <c r="A15" s="507"/>
    </row>
    <row r="16" spans="1:26" ht="14.25" customHeight="1">
      <c r="A16" s="428" t="s">
        <v>1009</v>
      </c>
      <c r="B16" s="429"/>
      <c r="C16" s="429"/>
      <c r="D16" s="429"/>
      <c r="E16" s="429"/>
      <c r="F16" s="429"/>
      <c r="G16" s="429"/>
      <c r="H16" s="429"/>
      <c r="I16" s="429"/>
      <c r="J16" s="429"/>
      <c r="K16" s="429"/>
      <c r="L16" s="429"/>
      <c r="M16" s="429"/>
      <c r="N16" s="429"/>
      <c r="O16" s="429"/>
      <c r="P16" s="429"/>
      <c r="Q16" s="429"/>
      <c r="R16" s="429"/>
      <c r="S16" s="429"/>
      <c r="T16" s="429"/>
      <c r="U16" s="429"/>
      <c r="V16" s="429"/>
      <c r="W16" s="429"/>
      <c r="X16" s="429"/>
      <c r="Y16" s="429"/>
      <c r="Z16" s="429"/>
    </row>
    <row r="17" spans="1:26" ht="14.25" customHeight="1"/>
    <row r="18" spans="1:26" ht="14.25" customHeight="1"/>
    <row r="19" spans="1:26" ht="14.25" customHeight="1">
      <c r="A19" s="426" t="s">
        <v>1010</v>
      </c>
    </row>
    <row r="20" spans="1:26" ht="14.25" customHeight="1">
      <c r="A20" s="139"/>
    </row>
    <row r="21" spans="1:26" ht="14.25" customHeight="1">
      <c r="A21" s="430" t="s">
        <v>1011</v>
      </c>
    </row>
    <row r="22" spans="1:26" ht="14.25" customHeight="1">
      <c r="A22" s="430" t="s">
        <v>1012</v>
      </c>
    </row>
    <row r="23" spans="1:26" ht="14.25" customHeight="1">
      <c r="A23" s="139"/>
    </row>
    <row r="24" spans="1:26" ht="14.25" customHeight="1">
      <c r="A24" s="431" t="s">
        <v>1006</v>
      </c>
    </row>
    <row r="25" spans="1:26" ht="14.25" customHeight="1">
      <c r="A25" s="139"/>
    </row>
    <row r="26" spans="1:26" ht="14.25" customHeight="1">
      <c r="A26" s="430" t="s">
        <v>1007</v>
      </c>
    </row>
    <row r="27" spans="1:26" ht="14.25" customHeight="1">
      <c r="A27" s="139"/>
    </row>
    <row r="28" spans="1:26" ht="408.75" customHeight="1">
      <c r="A28" s="700" t="s">
        <v>1013</v>
      </c>
    </row>
    <row r="29" spans="1:26" ht="103.5" customHeight="1">
      <c r="A29" s="507"/>
    </row>
    <row r="30" spans="1:26" ht="14.25" customHeight="1">
      <c r="A30" s="432" t="s">
        <v>1009</v>
      </c>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row>
    <row r="31" spans="1:26" ht="14.25" customHeight="1"/>
    <row r="32" spans="1:26" ht="14.25" customHeight="1"/>
    <row r="33" spans="1:26" ht="14.25" customHeight="1"/>
    <row r="34" spans="1:26" ht="14.25" customHeight="1">
      <c r="A34" s="426" t="s">
        <v>1014</v>
      </c>
    </row>
    <row r="35" spans="1:26" ht="14.25" customHeight="1"/>
    <row r="36" spans="1:26" ht="14.25" customHeight="1">
      <c r="A36" s="426" t="s">
        <v>1015</v>
      </c>
    </row>
    <row r="37" spans="1:26" ht="14.25" customHeight="1">
      <c r="A37" s="426" t="s">
        <v>1016</v>
      </c>
    </row>
    <row r="38" spans="1:26" ht="14.25" customHeight="1"/>
    <row r="39" spans="1:26" ht="14.25" customHeight="1">
      <c r="A39" s="427" t="s">
        <v>1006</v>
      </c>
    </row>
    <row r="40" spans="1:26" ht="14.25" customHeight="1"/>
    <row r="41" spans="1:26" ht="14.25" customHeight="1">
      <c r="A41" s="426" t="s">
        <v>1007</v>
      </c>
    </row>
    <row r="42" spans="1:26" ht="14.25" customHeight="1"/>
    <row r="43" spans="1:26" ht="408.75" customHeight="1">
      <c r="A43" s="700" t="s">
        <v>1017</v>
      </c>
    </row>
    <row r="44" spans="1:26" ht="166.5" customHeight="1">
      <c r="A44" s="507"/>
    </row>
    <row r="45" spans="1:26" ht="14.25" customHeight="1">
      <c r="A45" s="428" t="s">
        <v>1009</v>
      </c>
      <c r="B45" s="429"/>
      <c r="C45" s="429"/>
      <c r="D45" s="429"/>
      <c r="E45" s="429"/>
      <c r="F45" s="429"/>
      <c r="G45" s="429"/>
      <c r="H45" s="429"/>
      <c r="I45" s="429"/>
      <c r="J45" s="429"/>
      <c r="K45" s="429"/>
      <c r="L45" s="429"/>
      <c r="M45" s="429"/>
      <c r="N45" s="429"/>
      <c r="O45" s="429"/>
      <c r="P45" s="429"/>
      <c r="Q45" s="429"/>
      <c r="R45" s="429"/>
      <c r="S45" s="429"/>
      <c r="T45" s="429"/>
      <c r="U45" s="429"/>
      <c r="V45" s="429"/>
      <c r="W45" s="429"/>
      <c r="X45" s="429"/>
      <c r="Y45" s="429"/>
      <c r="Z45" s="429"/>
    </row>
    <row r="46" spans="1:26" ht="14.25" customHeight="1"/>
    <row r="47" spans="1:26" ht="14.25" customHeight="1"/>
    <row r="48" spans="1:26" ht="14.25" customHeight="1"/>
    <row r="49" spans="1:1" ht="14.25" customHeight="1">
      <c r="A49" s="426" t="s">
        <v>1018</v>
      </c>
    </row>
    <row r="50" spans="1:1" ht="14.25" customHeight="1"/>
    <row r="51" spans="1:1" ht="14.25" customHeight="1">
      <c r="A51" s="426" t="s">
        <v>1019</v>
      </c>
    </row>
    <row r="52" spans="1:1" ht="14.25" customHeight="1">
      <c r="A52" s="426" t="s">
        <v>1020</v>
      </c>
    </row>
    <row r="53" spans="1:1" ht="14.25" customHeight="1"/>
    <row r="54" spans="1:1" ht="14.25" customHeight="1">
      <c r="A54" s="427" t="s">
        <v>1006</v>
      </c>
    </row>
    <row r="55" spans="1:1" ht="14.25" customHeight="1"/>
    <row r="56" spans="1:1" ht="14.25" customHeight="1">
      <c r="A56" s="426" t="s">
        <v>1007</v>
      </c>
    </row>
    <row r="57" spans="1:1" ht="14.25" customHeight="1"/>
    <row r="58" spans="1:1" ht="408.75" customHeight="1">
      <c r="A58" s="700" t="s">
        <v>1021</v>
      </c>
    </row>
    <row r="59" spans="1:1" ht="99" customHeight="1">
      <c r="A59" s="507"/>
    </row>
    <row r="60" spans="1:1" ht="14.25" customHeight="1">
      <c r="A60" s="426" t="s">
        <v>1009</v>
      </c>
    </row>
    <row r="61" spans="1:1" ht="14.25" customHeight="1"/>
    <row r="62" spans="1:1" ht="14.25" customHeight="1"/>
    <row r="63" spans="1:1" ht="14.25" customHeight="1"/>
    <row r="64" spans="1:1"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fZbTrPW6/WX/OAwAh7aS4XYjLq+d+/yfUQkWYgyYqdFEfIVkBYU+HhttlKIgCF9etO07xCKS1uU/NKp0q6KVyA==" saltValue="g7RZzbBdAv3GK1KPZtNA1Q==" spinCount="100000" sheet="1" objects="1" scenarios="1"/>
  <mergeCells count="5">
    <mergeCell ref="B1:E3"/>
    <mergeCell ref="A14:A15"/>
    <mergeCell ref="A28:A29"/>
    <mergeCell ref="A43:A44"/>
    <mergeCell ref="A58:A59"/>
  </mergeCells>
  <pageMargins left="0.7" right="0.7" top="0.75" bottom="0.75" header="0" footer="0"/>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Z1000"/>
  <sheetViews>
    <sheetView workbookViewId="0"/>
  </sheetViews>
  <sheetFormatPr defaultColWidth="12.69921875" defaultRowHeight="15" customHeight="1"/>
  <cols>
    <col min="1" max="1" width="77.5" customWidth="1"/>
    <col min="2" max="4" width="10" customWidth="1"/>
    <col min="5" max="5" width="17.19921875" customWidth="1"/>
    <col min="6" max="26" width="10" customWidth="1"/>
  </cols>
  <sheetData>
    <row r="1" spans="1:26" ht="15" customHeight="1">
      <c r="A1" s="112"/>
      <c r="B1" s="602" t="str">
        <f>'SC5'' Procedure'!C1</f>
        <v>Quality Control Method: SC5'/SC5'v2, Gel Bead Oligo Bulk QC Assay</v>
      </c>
      <c r="C1" s="534"/>
      <c r="D1" s="534"/>
      <c r="E1" s="528"/>
      <c r="F1" s="358" t="s">
        <v>1</v>
      </c>
      <c r="G1" s="359" t="str">
        <f>'SC5'' Procedure'!I1</f>
        <v>000157</v>
      </c>
      <c r="H1" s="165"/>
      <c r="I1" s="166"/>
    </row>
    <row r="2" spans="1:26" ht="15" customHeight="1">
      <c r="A2" s="116"/>
      <c r="B2" s="529"/>
      <c r="C2" s="507"/>
      <c r="D2" s="507"/>
      <c r="E2" s="530"/>
      <c r="F2" s="360" t="s">
        <v>483</v>
      </c>
      <c r="G2" s="361" t="str">
        <f>'SC5'' Procedure'!I2</f>
        <v>B</v>
      </c>
      <c r="H2" s="170"/>
      <c r="I2" s="166"/>
    </row>
    <row r="3" spans="1:26" ht="15.75" customHeight="1">
      <c r="A3" s="120"/>
      <c r="B3" s="531"/>
      <c r="C3" s="535"/>
      <c r="D3" s="535"/>
      <c r="E3" s="532"/>
      <c r="F3" s="362" t="s">
        <v>802</v>
      </c>
      <c r="G3" s="363">
        <f>'SC5'' Procedure'!I3</f>
        <v>3367</v>
      </c>
      <c r="H3" s="364" t="s">
        <v>5</v>
      </c>
      <c r="I3" s="365">
        <f>'SC5'' Procedure'!K3</f>
        <v>44378</v>
      </c>
    </row>
    <row r="4" spans="1:26" ht="14.25" customHeight="1"/>
    <row r="5" spans="1:26" ht="14.25" customHeight="1">
      <c r="A5" s="433" t="s">
        <v>1022</v>
      </c>
      <c r="B5" s="434"/>
      <c r="C5" s="434"/>
      <c r="D5" s="434"/>
      <c r="E5" s="434"/>
      <c r="F5" s="434"/>
      <c r="G5" s="434"/>
      <c r="H5" s="434"/>
      <c r="I5" s="434"/>
      <c r="J5" s="434"/>
      <c r="K5" s="434"/>
      <c r="L5" s="434"/>
      <c r="M5" s="434"/>
      <c r="N5" s="434"/>
      <c r="O5" s="434"/>
      <c r="P5" s="434"/>
      <c r="Q5" s="434"/>
      <c r="R5" s="434"/>
      <c r="S5" s="434"/>
      <c r="T5" s="434"/>
      <c r="U5" s="434"/>
      <c r="V5" s="434"/>
      <c r="W5" s="434"/>
      <c r="X5" s="434"/>
      <c r="Y5" s="434"/>
      <c r="Z5" s="434"/>
    </row>
    <row r="6" spans="1:26" ht="14.25" customHeight="1">
      <c r="A6" s="433" t="s">
        <v>1023</v>
      </c>
      <c r="B6" s="434"/>
      <c r="C6" s="434"/>
      <c r="D6" s="434"/>
      <c r="E6" s="434"/>
      <c r="F6" s="434"/>
      <c r="G6" s="434"/>
      <c r="H6" s="434"/>
      <c r="I6" s="434"/>
      <c r="J6" s="434"/>
      <c r="K6" s="434"/>
      <c r="L6" s="434"/>
      <c r="M6" s="434"/>
      <c r="N6" s="434"/>
      <c r="O6" s="434"/>
      <c r="P6" s="434"/>
      <c r="Q6" s="434"/>
      <c r="R6" s="434"/>
      <c r="S6" s="434"/>
      <c r="T6" s="434"/>
      <c r="U6" s="434"/>
      <c r="V6" s="434"/>
      <c r="W6" s="434"/>
      <c r="X6" s="434"/>
      <c r="Y6" s="434"/>
      <c r="Z6" s="434"/>
    </row>
    <row r="7" spans="1:26" ht="14.25" customHeight="1">
      <c r="A7" s="435" t="s">
        <v>1024</v>
      </c>
      <c r="B7" s="434"/>
      <c r="C7" s="434"/>
      <c r="D7" s="434"/>
      <c r="E7" s="434"/>
      <c r="F7" s="434"/>
      <c r="G7" s="434"/>
      <c r="H7" s="434"/>
      <c r="I7" s="434"/>
      <c r="J7" s="434"/>
      <c r="K7" s="434"/>
      <c r="L7" s="434"/>
      <c r="M7" s="434"/>
      <c r="N7" s="434"/>
      <c r="O7" s="434"/>
      <c r="P7" s="434"/>
      <c r="Q7" s="434"/>
      <c r="R7" s="434"/>
      <c r="S7" s="434"/>
      <c r="T7" s="434"/>
      <c r="U7" s="434"/>
      <c r="V7" s="434"/>
      <c r="W7" s="434"/>
      <c r="X7" s="434"/>
      <c r="Y7" s="434"/>
      <c r="Z7" s="434"/>
    </row>
    <row r="8" spans="1:26" ht="14.25" customHeight="1">
      <c r="A8" s="436"/>
      <c r="B8" s="434"/>
      <c r="C8" s="434"/>
      <c r="D8" s="434"/>
      <c r="E8" s="434"/>
      <c r="F8" s="434"/>
      <c r="G8" s="434"/>
      <c r="H8" s="434"/>
      <c r="I8" s="434"/>
      <c r="J8" s="434"/>
      <c r="K8" s="434"/>
      <c r="L8" s="434"/>
      <c r="M8" s="434"/>
      <c r="N8" s="434"/>
      <c r="O8" s="434"/>
      <c r="P8" s="434"/>
      <c r="Q8" s="434"/>
      <c r="R8" s="434"/>
      <c r="S8" s="434"/>
      <c r="T8" s="434"/>
      <c r="U8" s="434"/>
      <c r="V8" s="434"/>
      <c r="W8" s="434"/>
      <c r="X8" s="434"/>
      <c r="Y8" s="434"/>
      <c r="Z8" s="434"/>
    </row>
    <row r="9" spans="1:26" ht="14.25" customHeight="1">
      <c r="A9" s="433" t="s">
        <v>1025</v>
      </c>
      <c r="B9" s="434"/>
      <c r="C9" s="434"/>
      <c r="D9" s="434"/>
      <c r="E9" s="434"/>
      <c r="F9" s="434"/>
      <c r="G9" s="434"/>
      <c r="H9" s="434"/>
      <c r="I9" s="434"/>
      <c r="J9" s="434"/>
      <c r="K9" s="434"/>
      <c r="L9" s="434"/>
      <c r="M9" s="434"/>
      <c r="N9" s="434"/>
      <c r="O9" s="434"/>
      <c r="P9" s="434"/>
      <c r="Q9" s="434"/>
      <c r="R9" s="434"/>
      <c r="S9" s="434"/>
      <c r="T9" s="434"/>
      <c r="U9" s="434"/>
      <c r="V9" s="434"/>
      <c r="W9" s="434"/>
      <c r="X9" s="434"/>
      <c r="Y9" s="434"/>
      <c r="Z9" s="434"/>
    </row>
    <row r="10" spans="1:26" ht="14.25" customHeight="1">
      <c r="A10" s="433" t="s">
        <v>1023</v>
      </c>
      <c r="B10" s="434"/>
      <c r="C10" s="434"/>
      <c r="D10" s="434"/>
      <c r="E10" s="434"/>
      <c r="F10" s="434"/>
      <c r="G10" s="434"/>
      <c r="H10" s="434"/>
      <c r="I10" s="434"/>
      <c r="J10" s="434"/>
      <c r="K10" s="434"/>
      <c r="L10" s="434"/>
      <c r="M10" s="434"/>
      <c r="N10" s="434"/>
      <c r="O10" s="434"/>
      <c r="P10" s="434"/>
      <c r="Q10" s="434"/>
      <c r="R10" s="434"/>
      <c r="S10" s="434"/>
      <c r="T10" s="434"/>
      <c r="U10" s="434"/>
      <c r="V10" s="434"/>
      <c r="W10" s="434"/>
      <c r="X10" s="434"/>
      <c r="Y10" s="434"/>
      <c r="Z10" s="434"/>
    </row>
    <row r="11" spans="1:26" ht="14.25" customHeight="1">
      <c r="A11" s="435" t="s">
        <v>1026</v>
      </c>
      <c r="B11" s="434"/>
      <c r="C11" s="434"/>
      <c r="D11" s="434"/>
      <c r="E11" s="434"/>
      <c r="F11" s="434"/>
      <c r="G11" s="434"/>
      <c r="H11" s="434"/>
      <c r="I11" s="434"/>
      <c r="J11" s="434"/>
      <c r="K11" s="434"/>
      <c r="L11" s="434"/>
      <c r="M11" s="434"/>
      <c r="N11" s="434"/>
      <c r="O11" s="434"/>
      <c r="P11" s="434"/>
      <c r="Q11" s="434"/>
      <c r="R11" s="434"/>
      <c r="S11" s="434"/>
      <c r="T11" s="434"/>
      <c r="U11" s="434"/>
      <c r="V11" s="434"/>
      <c r="W11" s="434"/>
      <c r="X11" s="434"/>
      <c r="Y11" s="434"/>
      <c r="Z11" s="434"/>
    </row>
    <row r="12" spans="1:26" ht="14.25" customHeight="1">
      <c r="A12" s="436"/>
      <c r="B12" s="434"/>
      <c r="C12" s="434"/>
      <c r="D12" s="434"/>
      <c r="E12" s="434"/>
      <c r="F12" s="434"/>
      <c r="G12" s="434"/>
      <c r="H12" s="434"/>
      <c r="I12" s="434"/>
      <c r="J12" s="434"/>
      <c r="K12" s="434"/>
      <c r="L12" s="434"/>
      <c r="M12" s="434"/>
      <c r="N12" s="434"/>
      <c r="O12" s="434"/>
      <c r="P12" s="434"/>
      <c r="Q12" s="434"/>
      <c r="R12" s="434"/>
      <c r="S12" s="434"/>
      <c r="T12" s="434"/>
      <c r="U12" s="434"/>
      <c r="V12" s="434"/>
      <c r="W12" s="434"/>
      <c r="X12" s="434"/>
      <c r="Y12" s="434"/>
      <c r="Z12" s="434"/>
    </row>
    <row r="13" spans="1:26" ht="14.25" customHeight="1">
      <c r="A13" s="433" t="s">
        <v>1027</v>
      </c>
      <c r="B13" s="434"/>
      <c r="C13" s="434"/>
      <c r="D13" s="434"/>
      <c r="E13" s="434"/>
      <c r="F13" s="434"/>
      <c r="G13" s="434"/>
      <c r="H13" s="434"/>
      <c r="I13" s="434"/>
      <c r="J13" s="434"/>
      <c r="K13" s="434"/>
      <c r="L13" s="434"/>
      <c r="M13" s="434"/>
      <c r="N13" s="434"/>
      <c r="O13" s="434"/>
      <c r="P13" s="434"/>
      <c r="Q13" s="434"/>
      <c r="R13" s="434"/>
      <c r="S13" s="434"/>
      <c r="T13" s="434"/>
      <c r="U13" s="434"/>
      <c r="V13" s="434"/>
      <c r="W13" s="434"/>
      <c r="X13" s="434"/>
      <c r="Y13" s="434"/>
      <c r="Z13" s="434"/>
    </row>
    <row r="14" spans="1:26" ht="14.25" customHeight="1">
      <c r="A14" s="433" t="s">
        <v>1028</v>
      </c>
      <c r="B14" s="434"/>
      <c r="C14" s="434"/>
      <c r="D14" s="434"/>
      <c r="E14" s="434"/>
      <c r="F14" s="434"/>
      <c r="G14" s="434"/>
      <c r="H14" s="434"/>
      <c r="I14" s="434"/>
      <c r="J14" s="434"/>
      <c r="K14" s="434"/>
      <c r="L14" s="434"/>
      <c r="M14" s="434"/>
      <c r="N14" s="434"/>
      <c r="O14" s="434"/>
      <c r="P14" s="434"/>
      <c r="Q14" s="434"/>
      <c r="R14" s="434"/>
      <c r="S14" s="434"/>
      <c r="T14" s="434"/>
      <c r="U14" s="434"/>
      <c r="V14" s="434"/>
      <c r="W14" s="434"/>
      <c r="X14" s="434"/>
      <c r="Y14" s="434"/>
      <c r="Z14" s="434"/>
    </row>
    <row r="15" spans="1:26" ht="14.25" customHeight="1">
      <c r="A15" s="435" t="s">
        <v>1029</v>
      </c>
      <c r="B15" s="434"/>
      <c r="C15" s="434"/>
      <c r="D15" s="434"/>
      <c r="E15" s="434"/>
      <c r="F15" s="434"/>
      <c r="G15" s="434"/>
      <c r="H15" s="434"/>
      <c r="I15" s="434"/>
      <c r="J15" s="434"/>
      <c r="K15" s="434"/>
      <c r="L15" s="434"/>
      <c r="M15" s="434"/>
      <c r="N15" s="434"/>
      <c r="O15" s="434"/>
      <c r="P15" s="434"/>
      <c r="Q15" s="434"/>
      <c r="R15" s="434"/>
      <c r="S15" s="434"/>
      <c r="T15" s="434"/>
      <c r="U15" s="434"/>
      <c r="V15" s="434"/>
      <c r="W15" s="434"/>
      <c r="X15" s="434"/>
      <c r="Y15" s="434"/>
      <c r="Z15" s="434"/>
    </row>
    <row r="16" spans="1:26" ht="14.25" customHeight="1">
      <c r="A16" s="436"/>
      <c r="B16" s="434"/>
      <c r="C16" s="434"/>
      <c r="D16" s="434"/>
      <c r="E16" s="434"/>
      <c r="F16" s="434"/>
      <c r="G16" s="434"/>
      <c r="H16" s="434"/>
      <c r="I16" s="434"/>
      <c r="J16" s="434"/>
      <c r="K16" s="434"/>
      <c r="L16" s="434"/>
      <c r="M16" s="434"/>
      <c r="N16" s="434"/>
      <c r="O16" s="434"/>
      <c r="P16" s="434"/>
      <c r="Q16" s="434"/>
      <c r="R16" s="434"/>
      <c r="S16" s="434"/>
      <c r="T16" s="434"/>
      <c r="U16" s="434"/>
      <c r="V16" s="434"/>
      <c r="W16" s="434"/>
      <c r="X16" s="434"/>
      <c r="Y16" s="434"/>
      <c r="Z16" s="434"/>
    </row>
    <row r="17" spans="1:26" ht="14.25" customHeight="1">
      <c r="A17" s="433" t="s">
        <v>1030</v>
      </c>
      <c r="B17" s="434"/>
      <c r="C17" s="434"/>
      <c r="D17" s="434"/>
      <c r="E17" s="434"/>
      <c r="F17" s="434"/>
      <c r="G17" s="434"/>
      <c r="H17" s="434"/>
      <c r="I17" s="434"/>
      <c r="J17" s="434"/>
      <c r="K17" s="434"/>
      <c r="L17" s="434"/>
      <c r="M17" s="434"/>
      <c r="N17" s="434"/>
      <c r="O17" s="434"/>
      <c r="P17" s="434"/>
      <c r="Q17" s="434"/>
      <c r="R17" s="434"/>
      <c r="S17" s="434"/>
      <c r="T17" s="434"/>
      <c r="U17" s="434"/>
      <c r="V17" s="434"/>
      <c r="W17" s="434"/>
      <c r="X17" s="434"/>
      <c r="Y17" s="434"/>
      <c r="Z17" s="434"/>
    </row>
    <row r="18" spans="1:26" ht="14.25" customHeight="1">
      <c r="A18" s="433" t="s">
        <v>1023</v>
      </c>
      <c r="B18" s="434"/>
      <c r="C18" s="434"/>
      <c r="D18" s="434"/>
      <c r="E18" s="434"/>
      <c r="F18" s="434"/>
      <c r="G18" s="434"/>
      <c r="H18" s="434"/>
      <c r="I18" s="434"/>
      <c r="J18" s="434"/>
      <c r="K18" s="434"/>
      <c r="L18" s="434"/>
      <c r="M18" s="434"/>
      <c r="N18" s="434"/>
      <c r="O18" s="434"/>
      <c r="P18" s="434"/>
      <c r="Q18" s="434"/>
      <c r="R18" s="434"/>
      <c r="S18" s="434"/>
      <c r="T18" s="434"/>
      <c r="U18" s="434"/>
      <c r="V18" s="434"/>
      <c r="W18" s="434"/>
      <c r="X18" s="434"/>
      <c r="Y18" s="434"/>
      <c r="Z18" s="434"/>
    </row>
    <row r="19" spans="1:26" ht="14.25" customHeight="1">
      <c r="A19" s="437" t="s">
        <v>1031</v>
      </c>
      <c r="B19" s="434"/>
      <c r="C19" s="434"/>
      <c r="D19" s="434"/>
      <c r="E19" s="434"/>
      <c r="F19" s="434"/>
      <c r="G19" s="434"/>
      <c r="H19" s="434"/>
      <c r="I19" s="434"/>
      <c r="J19" s="434"/>
      <c r="K19" s="434"/>
      <c r="L19" s="434"/>
      <c r="M19" s="434"/>
      <c r="N19" s="434"/>
      <c r="O19" s="434"/>
      <c r="P19" s="434"/>
      <c r="Q19" s="434"/>
      <c r="R19" s="434"/>
      <c r="S19" s="434"/>
      <c r="T19" s="434"/>
      <c r="U19" s="434"/>
      <c r="V19" s="434"/>
      <c r="W19" s="434"/>
      <c r="X19" s="434"/>
      <c r="Y19" s="434"/>
      <c r="Z19" s="434"/>
    </row>
    <row r="20" spans="1:26" ht="14.25" customHeight="1">
      <c r="A20" s="434"/>
      <c r="B20" s="434"/>
      <c r="C20" s="434"/>
      <c r="D20" s="434"/>
      <c r="E20" s="434"/>
      <c r="F20" s="434"/>
      <c r="G20" s="434"/>
      <c r="H20" s="434"/>
      <c r="I20" s="434"/>
      <c r="J20" s="434"/>
      <c r="K20" s="434"/>
      <c r="L20" s="434"/>
      <c r="M20" s="434"/>
      <c r="N20" s="434"/>
      <c r="O20" s="434"/>
      <c r="P20" s="434"/>
      <c r="Q20" s="434"/>
      <c r="R20" s="434"/>
      <c r="S20" s="434"/>
      <c r="T20" s="434"/>
      <c r="U20" s="434"/>
      <c r="V20" s="434"/>
      <c r="W20" s="434"/>
      <c r="X20" s="434"/>
      <c r="Y20" s="434"/>
      <c r="Z20" s="434"/>
    </row>
    <row r="21" spans="1:26" ht="14.25" customHeight="1">
      <c r="A21" s="434"/>
      <c r="B21" s="434"/>
      <c r="C21" s="434"/>
      <c r="D21" s="434"/>
      <c r="E21" s="434"/>
      <c r="F21" s="434"/>
      <c r="G21" s="434"/>
      <c r="H21" s="434"/>
      <c r="I21" s="434"/>
      <c r="J21" s="434"/>
      <c r="K21" s="434"/>
      <c r="L21" s="434"/>
      <c r="M21" s="434"/>
      <c r="N21" s="434"/>
      <c r="O21" s="434"/>
      <c r="P21" s="434"/>
      <c r="Q21" s="434"/>
      <c r="R21" s="434"/>
      <c r="S21" s="434"/>
      <c r="T21" s="434"/>
      <c r="U21" s="434"/>
      <c r="V21" s="434"/>
      <c r="W21" s="434"/>
      <c r="X21" s="434"/>
      <c r="Y21" s="434"/>
      <c r="Z21" s="434"/>
    </row>
    <row r="22" spans="1:26" ht="14.25" customHeight="1">
      <c r="A22" s="433" t="s">
        <v>1032</v>
      </c>
      <c r="B22" s="434"/>
      <c r="C22" s="434"/>
      <c r="D22" s="434"/>
      <c r="E22" s="434"/>
      <c r="F22" s="434"/>
      <c r="G22" s="434"/>
      <c r="H22" s="434"/>
      <c r="I22" s="434"/>
      <c r="J22" s="434"/>
      <c r="K22" s="434"/>
      <c r="L22" s="434"/>
      <c r="M22" s="434"/>
      <c r="N22" s="434"/>
      <c r="O22" s="434"/>
      <c r="P22" s="434"/>
      <c r="Q22" s="434"/>
      <c r="R22" s="434"/>
      <c r="S22" s="434"/>
      <c r="T22" s="434"/>
      <c r="U22" s="434"/>
      <c r="V22" s="434"/>
      <c r="W22" s="434"/>
      <c r="X22" s="434"/>
      <c r="Y22" s="434"/>
      <c r="Z22" s="434"/>
    </row>
    <row r="23" spans="1:26" ht="14.25" customHeight="1">
      <c r="A23" s="433" t="s">
        <v>1033</v>
      </c>
      <c r="B23" s="434"/>
      <c r="C23" s="434"/>
      <c r="D23" s="434"/>
      <c r="E23" s="434"/>
      <c r="F23" s="434"/>
      <c r="G23" s="434"/>
      <c r="H23" s="434"/>
      <c r="I23" s="434"/>
      <c r="J23" s="434"/>
      <c r="K23" s="434"/>
      <c r="L23" s="434"/>
      <c r="M23" s="434"/>
      <c r="N23" s="434"/>
      <c r="O23" s="434"/>
      <c r="P23" s="434"/>
      <c r="Q23" s="434"/>
      <c r="R23" s="434"/>
      <c r="S23" s="434"/>
      <c r="T23" s="434"/>
      <c r="U23" s="434"/>
      <c r="V23" s="434"/>
      <c r="W23" s="434"/>
      <c r="X23" s="434"/>
      <c r="Y23" s="434"/>
      <c r="Z23" s="434"/>
    </row>
    <row r="24" spans="1:26" ht="14.25" customHeight="1">
      <c r="A24" s="435" t="s">
        <v>1034</v>
      </c>
      <c r="B24" s="434"/>
      <c r="C24" s="434"/>
      <c r="D24" s="434"/>
      <c r="E24" s="434"/>
      <c r="F24" s="434"/>
      <c r="G24" s="434"/>
      <c r="H24" s="434"/>
      <c r="I24" s="434"/>
      <c r="J24" s="434"/>
      <c r="K24" s="434"/>
      <c r="L24" s="434"/>
      <c r="M24" s="434"/>
      <c r="N24" s="434"/>
      <c r="O24" s="434"/>
      <c r="P24" s="434"/>
      <c r="Q24" s="434"/>
      <c r="R24" s="434"/>
      <c r="S24" s="434"/>
      <c r="T24" s="434"/>
      <c r="U24" s="434"/>
      <c r="V24" s="434"/>
      <c r="W24" s="434"/>
      <c r="X24" s="434"/>
      <c r="Y24" s="434"/>
      <c r="Z24" s="434"/>
    </row>
    <row r="25" spans="1:26" ht="14.25" customHeight="1">
      <c r="A25" s="436"/>
      <c r="B25" s="434"/>
      <c r="C25" s="434"/>
      <c r="D25" s="434"/>
      <c r="E25" s="434"/>
      <c r="F25" s="434"/>
      <c r="G25" s="434"/>
      <c r="H25" s="434"/>
      <c r="I25" s="434"/>
      <c r="J25" s="434"/>
      <c r="K25" s="434"/>
      <c r="L25" s="434"/>
      <c r="M25" s="434"/>
      <c r="N25" s="434"/>
      <c r="O25" s="434"/>
      <c r="P25" s="434"/>
      <c r="Q25" s="434"/>
      <c r="R25" s="434"/>
      <c r="S25" s="434"/>
      <c r="T25" s="434"/>
      <c r="U25" s="434"/>
      <c r="V25" s="434"/>
      <c r="W25" s="434"/>
      <c r="X25" s="434"/>
      <c r="Y25" s="434"/>
      <c r="Z25" s="434"/>
    </row>
    <row r="26" spans="1:26" ht="14.25" customHeight="1">
      <c r="A26" s="433" t="s">
        <v>1035</v>
      </c>
      <c r="B26" s="434"/>
      <c r="C26" s="434"/>
      <c r="D26" s="434"/>
      <c r="E26" s="434"/>
      <c r="F26" s="434"/>
      <c r="G26" s="434"/>
      <c r="H26" s="434"/>
      <c r="I26" s="434"/>
      <c r="J26" s="434"/>
      <c r="K26" s="434"/>
      <c r="L26" s="434"/>
      <c r="M26" s="434"/>
      <c r="N26" s="434"/>
      <c r="O26" s="434"/>
      <c r="P26" s="434"/>
      <c r="Q26" s="434"/>
      <c r="R26" s="434"/>
      <c r="S26" s="434"/>
      <c r="T26" s="434"/>
      <c r="U26" s="434"/>
      <c r="V26" s="434"/>
      <c r="W26" s="434"/>
      <c r="X26" s="434"/>
      <c r="Y26" s="434"/>
      <c r="Z26" s="434"/>
    </row>
    <row r="27" spans="1:26" ht="14.25" customHeight="1">
      <c r="A27" s="433" t="s">
        <v>1033</v>
      </c>
      <c r="B27" s="434"/>
      <c r="C27" s="434"/>
      <c r="D27" s="434"/>
      <c r="E27" s="434"/>
      <c r="F27" s="434"/>
      <c r="G27" s="434"/>
      <c r="H27" s="434"/>
      <c r="I27" s="434"/>
      <c r="J27" s="434"/>
      <c r="K27" s="434"/>
      <c r="L27" s="434"/>
      <c r="M27" s="434"/>
      <c r="N27" s="434"/>
      <c r="O27" s="434"/>
      <c r="P27" s="434"/>
      <c r="Q27" s="434"/>
      <c r="R27" s="434"/>
      <c r="S27" s="434"/>
      <c r="T27" s="434"/>
      <c r="U27" s="434"/>
      <c r="V27" s="434"/>
      <c r="W27" s="434"/>
      <c r="X27" s="434"/>
      <c r="Y27" s="434"/>
      <c r="Z27" s="434"/>
    </row>
    <row r="28" spans="1:26" ht="14.25" customHeight="1">
      <c r="A28" s="435" t="s">
        <v>1036</v>
      </c>
      <c r="B28" s="434"/>
      <c r="C28" s="434"/>
      <c r="D28" s="434"/>
      <c r="E28" s="434"/>
      <c r="F28" s="434"/>
      <c r="G28" s="434"/>
      <c r="H28" s="434"/>
      <c r="I28" s="434"/>
      <c r="J28" s="434"/>
      <c r="K28" s="434"/>
      <c r="L28" s="434"/>
      <c r="M28" s="434"/>
      <c r="N28" s="434"/>
      <c r="O28" s="434"/>
      <c r="P28" s="434"/>
      <c r="Q28" s="434"/>
      <c r="R28" s="434"/>
      <c r="S28" s="434"/>
      <c r="T28" s="434"/>
      <c r="U28" s="434"/>
      <c r="V28" s="434"/>
      <c r="W28" s="434"/>
      <c r="X28" s="434"/>
      <c r="Y28" s="434"/>
      <c r="Z28" s="434"/>
    </row>
    <row r="29" spans="1:26" ht="14.25" customHeight="1">
      <c r="A29" s="436"/>
      <c r="B29" s="434"/>
      <c r="C29" s="434"/>
      <c r="D29" s="434"/>
      <c r="E29" s="434"/>
      <c r="F29" s="434"/>
      <c r="G29" s="434"/>
      <c r="H29" s="434"/>
      <c r="I29" s="434"/>
      <c r="J29" s="434"/>
      <c r="K29" s="434"/>
      <c r="L29" s="434"/>
      <c r="M29" s="434"/>
      <c r="N29" s="434"/>
      <c r="O29" s="434"/>
      <c r="P29" s="434"/>
      <c r="Q29" s="434"/>
      <c r="R29" s="434"/>
      <c r="S29" s="434"/>
      <c r="T29" s="434"/>
      <c r="U29" s="434"/>
      <c r="V29" s="434"/>
      <c r="W29" s="434"/>
      <c r="X29" s="434"/>
      <c r="Y29" s="434"/>
      <c r="Z29" s="434"/>
    </row>
    <row r="30" spans="1:26" ht="14.25" customHeight="1">
      <c r="A30" s="433" t="s">
        <v>1037</v>
      </c>
      <c r="B30" s="434"/>
      <c r="C30" s="434"/>
      <c r="D30" s="434"/>
      <c r="E30" s="434"/>
      <c r="F30" s="434"/>
      <c r="G30" s="434"/>
      <c r="H30" s="434"/>
      <c r="I30" s="434"/>
      <c r="J30" s="434"/>
      <c r="K30" s="434"/>
      <c r="L30" s="434"/>
      <c r="M30" s="434"/>
      <c r="N30" s="434"/>
      <c r="O30" s="434"/>
      <c r="P30" s="434"/>
      <c r="Q30" s="434"/>
      <c r="R30" s="434"/>
      <c r="S30" s="434"/>
      <c r="T30" s="434"/>
      <c r="U30" s="434"/>
      <c r="V30" s="434"/>
      <c r="W30" s="434"/>
      <c r="X30" s="434"/>
      <c r="Y30" s="434"/>
      <c r="Z30" s="434"/>
    </row>
    <row r="31" spans="1:26" ht="14.25" customHeight="1">
      <c r="A31" s="433" t="s">
        <v>1038</v>
      </c>
      <c r="B31" s="434"/>
      <c r="C31" s="434"/>
      <c r="D31" s="434"/>
      <c r="E31" s="434"/>
      <c r="F31" s="434"/>
      <c r="G31" s="434"/>
      <c r="H31" s="434"/>
      <c r="I31" s="434"/>
      <c r="J31" s="434"/>
      <c r="K31" s="434"/>
      <c r="L31" s="434"/>
      <c r="M31" s="434"/>
      <c r="N31" s="434"/>
      <c r="O31" s="434"/>
      <c r="P31" s="434"/>
      <c r="Q31" s="434"/>
      <c r="R31" s="434"/>
      <c r="S31" s="434"/>
      <c r="T31" s="434"/>
      <c r="U31" s="434"/>
      <c r="V31" s="434"/>
      <c r="W31" s="434"/>
      <c r="X31" s="434"/>
      <c r="Y31" s="434"/>
      <c r="Z31" s="434"/>
    </row>
    <row r="32" spans="1:26" ht="14.25" customHeight="1">
      <c r="A32" s="435" t="s">
        <v>1039</v>
      </c>
      <c r="B32" s="434"/>
      <c r="C32" s="434"/>
      <c r="D32" s="434"/>
      <c r="E32" s="434"/>
      <c r="F32" s="434"/>
      <c r="G32" s="434"/>
      <c r="H32" s="434"/>
      <c r="I32" s="434"/>
      <c r="J32" s="434"/>
      <c r="K32" s="434"/>
      <c r="L32" s="434"/>
      <c r="M32" s="434"/>
      <c r="N32" s="434"/>
      <c r="O32" s="434"/>
      <c r="P32" s="434"/>
      <c r="Q32" s="434"/>
      <c r="R32" s="434"/>
      <c r="S32" s="434"/>
      <c r="T32" s="434"/>
      <c r="U32" s="434"/>
      <c r="V32" s="434"/>
      <c r="W32" s="434"/>
      <c r="X32" s="434"/>
      <c r="Y32" s="434"/>
      <c r="Z32" s="434"/>
    </row>
    <row r="33" spans="1:26" ht="14.25" customHeight="1">
      <c r="A33" s="436"/>
      <c r="B33" s="434"/>
      <c r="C33" s="434"/>
      <c r="D33" s="434"/>
      <c r="E33" s="434"/>
      <c r="F33" s="434"/>
      <c r="G33" s="434"/>
      <c r="H33" s="434"/>
      <c r="I33" s="434"/>
      <c r="J33" s="434"/>
      <c r="K33" s="434"/>
      <c r="L33" s="434"/>
      <c r="M33" s="434"/>
      <c r="N33" s="434"/>
      <c r="O33" s="434"/>
      <c r="P33" s="434"/>
      <c r="Q33" s="434"/>
      <c r="R33" s="434"/>
      <c r="S33" s="434"/>
      <c r="T33" s="434"/>
      <c r="U33" s="434"/>
      <c r="V33" s="434"/>
      <c r="W33" s="434"/>
      <c r="X33" s="434"/>
      <c r="Y33" s="434"/>
      <c r="Z33" s="434"/>
    </row>
    <row r="34" spans="1:26" ht="14.25" customHeight="1">
      <c r="A34" s="433" t="s">
        <v>1040</v>
      </c>
      <c r="B34" s="434"/>
      <c r="C34" s="434"/>
      <c r="D34" s="434"/>
      <c r="E34" s="434"/>
      <c r="F34" s="434"/>
      <c r="G34" s="434"/>
      <c r="H34" s="434"/>
      <c r="I34" s="434"/>
      <c r="J34" s="434"/>
      <c r="K34" s="434"/>
      <c r="L34" s="434"/>
      <c r="M34" s="434"/>
      <c r="N34" s="434"/>
      <c r="O34" s="434"/>
      <c r="P34" s="434"/>
      <c r="Q34" s="434"/>
      <c r="R34" s="434"/>
      <c r="S34" s="434"/>
      <c r="T34" s="434"/>
      <c r="U34" s="434"/>
      <c r="V34" s="434"/>
      <c r="W34" s="434"/>
      <c r="X34" s="434"/>
      <c r="Y34" s="434"/>
      <c r="Z34" s="434"/>
    </row>
    <row r="35" spans="1:26" ht="14.25" customHeight="1">
      <c r="A35" s="433" t="s">
        <v>1033</v>
      </c>
      <c r="B35" s="434"/>
      <c r="C35" s="434"/>
      <c r="D35" s="434"/>
      <c r="E35" s="434"/>
      <c r="F35" s="434"/>
      <c r="G35" s="434"/>
      <c r="H35" s="434"/>
      <c r="I35" s="434"/>
      <c r="J35" s="434"/>
      <c r="K35" s="434"/>
      <c r="L35" s="434"/>
      <c r="M35" s="434"/>
      <c r="N35" s="434"/>
      <c r="O35" s="434"/>
      <c r="P35" s="434"/>
      <c r="Q35" s="434"/>
      <c r="R35" s="434"/>
      <c r="S35" s="434"/>
      <c r="T35" s="434"/>
      <c r="U35" s="434"/>
      <c r="V35" s="434"/>
      <c r="W35" s="434"/>
      <c r="X35" s="434"/>
      <c r="Y35" s="434"/>
      <c r="Z35" s="434"/>
    </row>
    <row r="36" spans="1:26" ht="14.25" customHeight="1">
      <c r="A36" s="435" t="s">
        <v>1041</v>
      </c>
      <c r="B36" s="434"/>
      <c r="C36" s="434"/>
      <c r="D36" s="434"/>
      <c r="E36" s="434"/>
      <c r="F36" s="434"/>
      <c r="G36" s="434"/>
      <c r="H36" s="434"/>
      <c r="I36" s="434"/>
      <c r="J36" s="434"/>
      <c r="K36" s="434"/>
      <c r="L36" s="434"/>
      <c r="M36" s="434"/>
      <c r="N36" s="434"/>
      <c r="O36" s="434"/>
      <c r="P36" s="434"/>
      <c r="Q36" s="434"/>
      <c r="R36" s="434"/>
      <c r="S36" s="434"/>
      <c r="T36" s="434"/>
      <c r="U36" s="434"/>
      <c r="V36" s="434"/>
      <c r="W36" s="434"/>
      <c r="X36" s="434"/>
      <c r="Y36" s="434"/>
      <c r="Z36" s="434"/>
    </row>
    <row r="37" spans="1:26" ht="14.25" customHeight="1">
      <c r="A37" s="434"/>
      <c r="B37" s="434"/>
      <c r="C37" s="434"/>
      <c r="D37" s="434"/>
      <c r="E37" s="434"/>
      <c r="F37" s="434"/>
      <c r="G37" s="434"/>
      <c r="H37" s="434"/>
      <c r="I37" s="434"/>
      <c r="J37" s="434"/>
      <c r="K37" s="434"/>
      <c r="L37" s="434"/>
      <c r="M37" s="434"/>
      <c r="N37" s="434"/>
      <c r="O37" s="434"/>
      <c r="P37" s="434"/>
      <c r="Q37" s="434"/>
      <c r="R37" s="434"/>
      <c r="S37" s="434"/>
      <c r="T37" s="434"/>
      <c r="U37" s="434"/>
      <c r="V37" s="434"/>
      <c r="W37" s="434"/>
      <c r="X37" s="434"/>
      <c r="Y37" s="434"/>
      <c r="Z37" s="434"/>
    </row>
    <row r="38" spans="1:26" ht="14.25" customHeight="1">
      <c r="A38" s="434"/>
      <c r="B38" s="434"/>
      <c r="C38" s="434"/>
      <c r="D38" s="434"/>
      <c r="E38" s="434"/>
      <c r="F38" s="434"/>
      <c r="G38" s="434"/>
      <c r="H38" s="434"/>
      <c r="I38" s="434"/>
      <c r="J38" s="434"/>
      <c r="K38" s="434"/>
      <c r="L38" s="434"/>
      <c r="M38" s="434"/>
      <c r="N38" s="434"/>
      <c r="O38" s="434"/>
      <c r="P38" s="434"/>
      <c r="Q38" s="434"/>
      <c r="R38" s="434"/>
      <c r="S38" s="434"/>
      <c r="T38" s="434"/>
      <c r="U38" s="434"/>
      <c r="V38" s="434"/>
      <c r="W38" s="434"/>
      <c r="X38" s="434"/>
      <c r="Y38" s="434"/>
      <c r="Z38" s="434"/>
    </row>
    <row r="39" spans="1:26" ht="14.25" customHeight="1">
      <c r="A39" s="433" t="s">
        <v>1042</v>
      </c>
      <c r="B39" s="434"/>
      <c r="C39" s="434"/>
      <c r="D39" s="434"/>
      <c r="E39" s="434"/>
      <c r="F39" s="434"/>
      <c r="G39" s="434"/>
      <c r="H39" s="434"/>
      <c r="I39" s="434"/>
      <c r="J39" s="434"/>
      <c r="K39" s="434"/>
      <c r="L39" s="434"/>
      <c r="M39" s="434"/>
      <c r="N39" s="434"/>
      <c r="O39" s="434"/>
      <c r="P39" s="434"/>
      <c r="Q39" s="434"/>
      <c r="R39" s="434"/>
      <c r="S39" s="434"/>
      <c r="T39" s="434"/>
      <c r="U39" s="434"/>
      <c r="V39" s="434"/>
      <c r="W39" s="434"/>
      <c r="X39" s="434"/>
      <c r="Y39" s="434"/>
      <c r="Z39" s="434"/>
    </row>
    <row r="40" spans="1:26" ht="14.25" customHeight="1">
      <c r="A40" s="433" t="s">
        <v>1033</v>
      </c>
      <c r="B40" s="434"/>
      <c r="C40" s="434"/>
      <c r="D40" s="434"/>
      <c r="E40" s="434"/>
      <c r="F40" s="434"/>
      <c r="G40" s="434"/>
      <c r="H40" s="434"/>
      <c r="I40" s="434"/>
      <c r="J40" s="434"/>
      <c r="K40" s="434"/>
      <c r="L40" s="434"/>
      <c r="M40" s="434"/>
      <c r="N40" s="434"/>
      <c r="O40" s="434"/>
      <c r="P40" s="434"/>
      <c r="Q40" s="434"/>
      <c r="R40" s="434"/>
      <c r="S40" s="434"/>
      <c r="T40" s="434"/>
      <c r="U40" s="434"/>
      <c r="V40" s="434"/>
      <c r="W40" s="434"/>
      <c r="X40" s="434"/>
      <c r="Y40" s="434"/>
      <c r="Z40" s="434"/>
    </row>
    <row r="41" spans="1:26" ht="14.25" customHeight="1">
      <c r="A41" s="435" t="s">
        <v>1043</v>
      </c>
      <c r="B41" s="434"/>
      <c r="C41" s="434"/>
      <c r="D41" s="434"/>
      <c r="E41" s="434"/>
      <c r="F41" s="434"/>
      <c r="G41" s="434"/>
      <c r="H41" s="434"/>
      <c r="I41" s="434"/>
      <c r="J41" s="434"/>
      <c r="K41" s="434"/>
      <c r="L41" s="434"/>
      <c r="M41" s="434"/>
      <c r="N41" s="434"/>
      <c r="O41" s="434"/>
      <c r="P41" s="434"/>
      <c r="Q41" s="434"/>
      <c r="R41" s="434"/>
      <c r="S41" s="434"/>
      <c r="T41" s="434"/>
      <c r="U41" s="434"/>
      <c r="V41" s="434"/>
      <c r="W41" s="434"/>
      <c r="X41" s="434"/>
      <c r="Y41" s="434"/>
      <c r="Z41" s="434"/>
    </row>
    <row r="42" spans="1:26" ht="14.25" customHeight="1">
      <c r="A42" s="436"/>
      <c r="B42" s="434"/>
      <c r="C42" s="434"/>
      <c r="D42" s="434"/>
      <c r="E42" s="434"/>
      <c r="F42" s="434"/>
      <c r="G42" s="434"/>
      <c r="H42" s="434"/>
      <c r="I42" s="434"/>
      <c r="J42" s="434"/>
      <c r="K42" s="434"/>
      <c r="L42" s="434"/>
      <c r="M42" s="434"/>
      <c r="N42" s="434"/>
      <c r="O42" s="434"/>
      <c r="P42" s="434"/>
      <c r="Q42" s="434"/>
      <c r="R42" s="434"/>
      <c r="S42" s="434"/>
      <c r="T42" s="434"/>
      <c r="U42" s="434"/>
      <c r="V42" s="434"/>
      <c r="W42" s="434"/>
      <c r="X42" s="434"/>
      <c r="Y42" s="434"/>
      <c r="Z42" s="434"/>
    </row>
    <row r="43" spans="1:26" ht="14.25" customHeight="1">
      <c r="A43" s="433" t="s">
        <v>1044</v>
      </c>
      <c r="B43" s="434"/>
      <c r="C43" s="434"/>
      <c r="D43" s="434"/>
      <c r="E43" s="434"/>
      <c r="F43" s="434"/>
      <c r="G43" s="434"/>
      <c r="H43" s="434"/>
      <c r="I43" s="434"/>
      <c r="J43" s="434"/>
      <c r="K43" s="434"/>
      <c r="L43" s="434"/>
      <c r="M43" s="434"/>
      <c r="N43" s="434"/>
      <c r="O43" s="434"/>
      <c r="P43" s="434"/>
      <c r="Q43" s="434"/>
      <c r="R43" s="434"/>
      <c r="S43" s="434"/>
      <c r="T43" s="434"/>
      <c r="U43" s="434"/>
      <c r="V43" s="434"/>
      <c r="W43" s="434"/>
      <c r="X43" s="434"/>
      <c r="Y43" s="434"/>
      <c r="Z43" s="434"/>
    </row>
    <row r="44" spans="1:26" ht="14.25" customHeight="1">
      <c r="A44" s="433" t="s">
        <v>1033</v>
      </c>
      <c r="B44" s="434"/>
      <c r="C44" s="434"/>
      <c r="D44" s="434"/>
      <c r="E44" s="434"/>
      <c r="F44" s="434"/>
      <c r="G44" s="434"/>
      <c r="H44" s="434"/>
      <c r="I44" s="434"/>
      <c r="J44" s="434"/>
      <c r="K44" s="434"/>
      <c r="L44" s="434"/>
      <c r="M44" s="434"/>
      <c r="N44" s="434"/>
      <c r="O44" s="434"/>
      <c r="P44" s="434"/>
      <c r="Q44" s="434"/>
      <c r="R44" s="434"/>
      <c r="S44" s="434"/>
      <c r="T44" s="434"/>
      <c r="U44" s="434"/>
      <c r="V44" s="434"/>
      <c r="W44" s="434"/>
      <c r="X44" s="434"/>
      <c r="Y44" s="434"/>
      <c r="Z44" s="434"/>
    </row>
    <row r="45" spans="1:26" ht="14.25" customHeight="1">
      <c r="A45" s="435" t="s">
        <v>1045</v>
      </c>
      <c r="B45" s="434"/>
      <c r="C45" s="434"/>
      <c r="D45" s="434"/>
      <c r="E45" s="434"/>
      <c r="F45" s="434"/>
      <c r="G45" s="434"/>
      <c r="H45" s="434"/>
      <c r="I45" s="434"/>
      <c r="J45" s="434"/>
      <c r="K45" s="434"/>
      <c r="L45" s="434"/>
      <c r="M45" s="434"/>
      <c r="N45" s="434"/>
      <c r="O45" s="434"/>
      <c r="P45" s="434"/>
      <c r="Q45" s="434"/>
      <c r="R45" s="434"/>
      <c r="S45" s="434"/>
      <c r="T45" s="434"/>
      <c r="U45" s="434"/>
      <c r="V45" s="434"/>
      <c r="W45" s="434"/>
      <c r="X45" s="434"/>
      <c r="Y45" s="434"/>
      <c r="Z45" s="434"/>
    </row>
    <row r="46" spans="1:26" ht="14.25" customHeight="1">
      <c r="A46" s="436"/>
      <c r="B46" s="434"/>
      <c r="C46" s="434"/>
      <c r="D46" s="434"/>
      <c r="E46" s="434"/>
      <c r="F46" s="434"/>
      <c r="G46" s="434"/>
      <c r="H46" s="434"/>
      <c r="I46" s="434"/>
      <c r="J46" s="434"/>
      <c r="K46" s="434"/>
      <c r="L46" s="434"/>
      <c r="M46" s="434"/>
      <c r="N46" s="434"/>
      <c r="O46" s="434"/>
      <c r="P46" s="434"/>
      <c r="Q46" s="434"/>
      <c r="R46" s="434"/>
      <c r="S46" s="434"/>
      <c r="T46" s="434"/>
      <c r="U46" s="434"/>
      <c r="V46" s="434"/>
      <c r="W46" s="434"/>
      <c r="X46" s="434"/>
      <c r="Y46" s="434"/>
      <c r="Z46" s="434"/>
    </row>
    <row r="47" spans="1:26" ht="14.25" customHeight="1">
      <c r="A47" s="433" t="s">
        <v>1046</v>
      </c>
      <c r="B47" s="434"/>
      <c r="C47" s="434"/>
      <c r="D47" s="434"/>
      <c r="E47" s="434"/>
      <c r="F47" s="434"/>
      <c r="G47" s="434"/>
      <c r="H47" s="434"/>
      <c r="I47" s="434"/>
      <c r="J47" s="434"/>
      <c r="K47" s="434"/>
      <c r="L47" s="434"/>
      <c r="M47" s="434"/>
      <c r="N47" s="434"/>
      <c r="O47" s="434"/>
      <c r="P47" s="434"/>
      <c r="Q47" s="434"/>
      <c r="R47" s="434"/>
      <c r="S47" s="434"/>
      <c r="T47" s="434"/>
      <c r="U47" s="434"/>
      <c r="V47" s="434"/>
      <c r="W47" s="434"/>
      <c r="X47" s="434"/>
      <c r="Y47" s="434"/>
      <c r="Z47" s="434"/>
    </row>
    <row r="48" spans="1:26" ht="14.25" customHeight="1">
      <c r="A48" s="433" t="s">
        <v>1038</v>
      </c>
      <c r="B48" s="434"/>
      <c r="C48" s="434"/>
      <c r="D48" s="434"/>
      <c r="E48" s="434"/>
      <c r="F48" s="434"/>
      <c r="G48" s="434"/>
      <c r="H48" s="434"/>
      <c r="I48" s="434"/>
      <c r="J48" s="434"/>
      <c r="K48" s="434"/>
      <c r="L48" s="434"/>
      <c r="M48" s="434"/>
      <c r="N48" s="434"/>
      <c r="O48" s="434"/>
      <c r="P48" s="434"/>
      <c r="Q48" s="434"/>
      <c r="R48" s="434"/>
      <c r="S48" s="434"/>
      <c r="T48" s="434"/>
      <c r="U48" s="434"/>
      <c r="V48" s="434"/>
      <c r="W48" s="434"/>
      <c r="X48" s="434"/>
      <c r="Y48" s="434"/>
      <c r="Z48" s="434"/>
    </row>
    <row r="49" spans="1:26" ht="14.25" customHeight="1">
      <c r="A49" s="435" t="s">
        <v>1047</v>
      </c>
      <c r="B49" s="434"/>
      <c r="C49" s="434"/>
      <c r="D49" s="434"/>
      <c r="E49" s="434"/>
      <c r="F49" s="434"/>
      <c r="G49" s="434"/>
      <c r="H49" s="434"/>
      <c r="I49" s="434"/>
      <c r="J49" s="434"/>
      <c r="K49" s="434"/>
      <c r="L49" s="434"/>
      <c r="M49" s="434"/>
      <c r="N49" s="434"/>
      <c r="O49" s="434"/>
      <c r="P49" s="434"/>
      <c r="Q49" s="434"/>
      <c r="R49" s="434"/>
      <c r="S49" s="434"/>
      <c r="T49" s="434"/>
      <c r="U49" s="434"/>
      <c r="V49" s="434"/>
      <c r="W49" s="434"/>
      <c r="X49" s="434"/>
      <c r="Y49" s="434"/>
      <c r="Z49" s="434"/>
    </row>
    <row r="50" spans="1:26" ht="14.25" customHeight="1">
      <c r="A50" s="436"/>
      <c r="B50" s="434"/>
      <c r="C50" s="434"/>
      <c r="D50" s="434"/>
      <c r="E50" s="434"/>
      <c r="F50" s="434"/>
      <c r="G50" s="434"/>
      <c r="H50" s="434"/>
      <c r="I50" s="434"/>
      <c r="J50" s="434"/>
      <c r="K50" s="434"/>
      <c r="L50" s="434"/>
      <c r="M50" s="434"/>
      <c r="N50" s="434"/>
      <c r="O50" s="434"/>
      <c r="P50" s="434"/>
      <c r="Q50" s="434"/>
      <c r="R50" s="434"/>
      <c r="S50" s="434"/>
      <c r="T50" s="434"/>
      <c r="U50" s="434"/>
      <c r="V50" s="434"/>
      <c r="W50" s="434"/>
      <c r="X50" s="434"/>
      <c r="Y50" s="434"/>
      <c r="Z50" s="434"/>
    </row>
    <row r="51" spans="1:26" ht="14.25" customHeight="1">
      <c r="A51" s="433" t="s">
        <v>1048</v>
      </c>
      <c r="B51" s="434"/>
      <c r="C51" s="434"/>
      <c r="D51" s="434"/>
      <c r="E51" s="434"/>
      <c r="F51" s="434"/>
      <c r="G51" s="434"/>
      <c r="H51" s="434"/>
      <c r="I51" s="434"/>
      <c r="J51" s="434"/>
      <c r="K51" s="434"/>
      <c r="L51" s="434"/>
      <c r="M51" s="434"/>
      <c r="N51" s="434"/>
      <c r="O51" s="434"/>
      <c r="P51" s="434"/>
      <c r="Q51" s="434"/>
      <c r="R51" s="434"/>
      <c r="S51" s="434"/>
      <c r="T51" s="434"/>
      <c r="U51" s="434"/>
      <c r="V51" s="434"/>
      <c r="W51" s="434"/>
      <c r="X51" s="434"/>
      <c r="Y51" s="434"/>
      <c r="Z51" s="434"/>
    </row>
    <row r="52" spans="1:26" ht="14.25" customHeight="1">
      <c r="A52" s="433" t="s">
        <v>1033</v>
      </c>
      <c r="B52" s="434"/>
      <c r="C52" s="434"/>
      <c r="D52" s="434"/>
      <c r="E52" s="434"/>
      <c r="F52" s="434"/>
      <c r="G52" s="434"/>
      <c r="H52" s="434"/>
      <c r="I52" s="434"/>
      <c r="J52" s="434"/>
      <c r="K52" s="434"/>
      <c r="L52" s="434"/>
      <c r="M52" s="434"/>
      <c r="N52" s="434"/>
      <c r="O52" s="434"/>
      <c r="P52" s="434"/>
      <c r="Q52" s="434"/>
      <c r="R52" s="434"/>
      <c r="S52" s="434"/>
      <c r="T52" s="434"/>
      <c r="U52" s="434"/>
      <c r="V52" s="434"/>
      <c r="W52" s="434"/>
      <c r="X52" s="434"/>
      <c r="Y52" s="434"/>
      <c r="Z52" s="434"/>
    </row>
    <row r="53" spans="1:26" ht="14.25" customHeight="1">
      <c r="A53" s="437" t="s">
        <v>1049</v>
      </c>
      <c r="B53" s="434"/>
      <c r="C53" s="434"/>
      <c r="D53" s="434"/>
      <c r="E53" s="434"/>
      <c r="F53" s="434"/>
      <c r="G53" s="434"/>
      <c r="H53" s="434"/>
      <c r="I53" s="434"/>
      <c r="J53" s="434"/>
      <c r="K53" s="434"/>
      <c r="L53" s="434"/>
      <c r="M53" s="434"/>
      <c r="N53" s="434"/>
      <c r="O53" s="434"/>
      <c r="P53" s="434"/>
      <c r="Q53" s="434"/>
      <c r="R53" s="434"/>
      <c r="S53" s="434"/>
      <c r="T53" s="434"/>
      <c r="U53" s="434"/>
      <c r="V53" s="434"/>
      <c r="W53" s="434"/>
      <c r="X53" s="434"/>
      <c r="Y53" s="434"/>
      <c r="Z53" s="434"/>
    </row>
    <row r="54" spans="1:26" ht="14.25" customHeight="1"/>
    <row r="55" spans="1:26" ht="14.25" customHeight="1"/>
    <row r="56" spans="1:26" ht="14.25" customHeight="1"/>
    <row r="57" spans="1:26" ht="14.25" customHeight="1"/>
    <row r="58" spans="1:26" ht="14.25" customHeight="1"/>
    <row r="59" spans="1:26" ht="14.25" customHeight="1"/>
    <row r="60" spans="1:26" ht="14.25" customHeight="1"/>
    <row r="61" spans="1:26" ht="14.25" customHeight="1"/>
    <row r="62" spans="1:26" ht="14.25" customHeight="1"/>
    <row r="63" spans="1:26" ht="14.25" customHeight="1"/>
    <row r="64" spans="1: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FrKp2hsCPmhQvK1+QUtn+OYVUCL3mKMQ76LmFLn2/eKx7aG9B8rN/HE9WyPjZQFb9EEKE0CE/Rzoo15INeUpGQ==" saltValue="wsWY+WeP8amseiy1tF6teQ==" spinCount="100000" sheet="1" objects="1" scenarios="1"/>
  <mergeCells count="1">
    <mergeCell ref="B1:E3"/>
  </mergeCells>
  <pageMargins left="0.7" right="0.7" top="0.75" bottom="0.75" header="0" footer="0"/>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Z1000"/>
  <sheetViews>
    <sheetView workbookViewId="0"/>
  </sheetViews>
  <sheetFormatPr defaultColWidth="12.69921875" defaultRowHeight="15" customHeight="1"/>
  <cols>
    <col min="1" max="1" width="77.5" customWidth="1"/>
    <col min="2" max="4" width="10" customWidth="1"/>
    <col min="5" max="5" width="17.19921875" customWidth="1"/>
    <col min="6" max="26" width="10" customWidth="1"/>
  </cols>
  <sheetData>
    <row r="1" spans="1:26" ht="14.25" customHeight="1">
      <c r="A1" s="112"/>
      <c r="B1" s="602" t="str">
        <f>'SC5'' Procedure'!C1</f>
        <v>Quality Control Method: SC5'/SC5'v2, Gel Bead Oligo Bulk QC Assay</v>
      </c>
      <c r="C1" s="534"/>
      <c r="D1" s="534"/>
      <c r="E1" s="528"/>
      <c r="F1" s="358" t="s">
        <v>1</v>
      </c>
      <c r="G1" s="359" t="str">
        <f>'SC5'' Procedure'!I1</f>
        <v>000157</v>
      </c>
      <c r="H1" s="165"/>
      <c r="I1" s="166"/>
    </row>
    <row r="2" spans="1:26" ht="14.25" customHeight="1">
      <c r="A2" s="116"/>
      <c r="B2" s="529"/>
      <c r="C2" s="507"/>
      <c r="D2" s="507"/>
      <c r="E2" s="530"/>
      <c r="F2" s="360" t="s">
        <v>483</v>
      </c>
      <c r="G2" s="361" t="str">
        <f>'SC5'' Procedure'!I2</f>
        <v>B</v>
      </c>
      <c r="H2" s="170"/>
      <c r="I2" s="166"/>
    </row>
    <row r="3" spans="1:26" ht="14.25" customHeight="1">
      <c r="A3" s="120"/>
      <c r="B3" s="531"/>
      <c r="C3" s="535"/>
      <c r="D3" s="535"/>
      <c r="E3" s="532"/>
      <c r="F3" s="362" t="s">
        <v>802</v>
      </c>
      <c r="G3" s="363">
        <f>'SC5'' Procedure'!I3</f>
        <v>3367</v>
      </c>
      <c r="H3" s="364" t="s">
        <v>5</v>
      </c>
      <c r="I3" s="365">
        <f>'SC5'' Procedure'!K3</f>
        <v>44378</v>
      </c>
    </row>
    <row r="4" spans="1:26" ht="14.25" customHeight="1"/>
    <row r="5" spans="1:26" ht="14.25" customHeight="1">
      <c r="A5" s="426" t="s">
        <v>1050</v>
      </c>
    </row>
    <row r="6" spans="1:26" ht="14.25" customHeight="1"/>
    <row r="7" spans="1:26" ht="14.25" customHeight="1">
      <c r="A7" s="426" t="s">
        <v>1051</v>
      </c>
    </row>
    <row r="8" spans="1:26" ht="14.25" customHeight="1">
      <c r="A8" s="426" t="s">
        <v>1052</v>
      </c>
    </row>
    <row r="9" spans="1:26" ht="6" customHeight="1"/>
    <row r="10" spans="1:26" ht="14.25" customHeight="1">
      <c r="A10" s="427" t="s">
        <v>1006</v>
      </c>
    </row>
    <row r="11" spans="1:26" ht="14.25" customHeight="1"/>
    <row r="12" spans="1:26" ht="14.25" customHeight="1">
      <c r="A12" s="426" t="s">
        <v>1053</v>
      </c>
    </row>
    <row r="13" spans="1:26" ht="14.25" customHeight="1"/>
    <row r="14" spans="1:26" ht="408.75" customHeight="1">
      <c r="A14" s="438" t="s">
        <v>1054</v>
      </c>
    </row>
    <row r="15" spans="1:26" ht="14.25" customHeight="1"/>
    <row r="16" spans="1:26" ht="14.25" customHeight="1">
      <c r="A16" s="428" t="s">
        <v>1009</v>
      </c>
      <c r="B16" s="429"/>
      <c r="C16" s="429"/>
      <c r="D16" s="429"/>
      <c r="E16" s="429"/>
      <c r="F16" s="429"/>
      <c r="G16" s="429"/>
      <c r="H16" s="429"/>
      <c r="I16" s="429"/>
      <c r="J16" s="429"/>
      <c r="K16" s="429"/>
      <c r="L16" s="429"/>
      <c r="M16" s="429"/>
      <c r="N16" s="429"/>
      <c r="O16" s="429"/>
      <c r="P16" s="429"/>
      <c r="Q16" s="429"/>
      <c r="R16" s="429"/>
      <c r="S16" s="429"/>
      <c r="T16" s="429"/>
      <c r="U16" s="429"/>
      <c r="V16" s="429"/>
      <c r="W16" s="429"/>
      <c r="X16" s="429"/>
      <c r="Y16" s="429"/>
      <c r="Z16" s="429"/>
    </row>
    <row r="17" spans="1:26" ht="14.25" customHeight="1"/>
    <row r="18" spans="1:26" ht="14.25" customHeight="1"/>
    <row r="19" spans="1:26" ht="14.25" customHeight="1">
      <c r="A19" s="430" t="s">
        <v>1055</v>
      </c>
    </row>
    <row r="20" spans="1:26" ht="14.25" customHeight="1">
      <c r="A20" s="139"/>
    </row>
    <row r="21" spans="1:26" ht="14.25" customHeight="1">
      <c r="A21" s="430" t="s">
        <v>1056</v>
      </c>
    </row>
    <row r="22" spans="1:26" ht="14.25" customHeight="1">
      <c r="A22" s="430" t="s">
        <v>1057</v>
      </c>
    </row>
    <row r="23" spans="1:26" ht="14.25" customHeight="1">
      <c r="A23" s="139"/>
    </row>
    <row r="24" spans="1:26" ht="14.25" customHeight="1">
      <c r="A24" s="431" t="s">
        <v>1006</v>
      </c>
    </row>
    <row r="25" spans="1:26" ht="14.25" customHeight="1">
      <c r="A25" s="139"/>
    </row>
    <row r="26" spans="1:26" ht="14.25" customHeight="1">
      <c r="A26" s="430" t="s">
        <v>1053</v>
      </c>
    </row>
    <row r="27" spans="1:26" ht="14.25" customHeight="1">
      <c r="A27" s="139"/>
    </row>
    <row r="28" spans="1:26" ht="14.25" customHeight="1">
      <c r="A28" s="438" t="s">
        <v>1058</v>
      </c>
    </row>
    <row r="29" spans="1:26" ht="14.25" customHeight="1">
      <c r="A29" s="139"/>
    </row>
    <row r="30" spans="1:26" ht="14.25" customHeight="1">
      <c r="A30" s="432" t="s">
        <v>1009</v>
      </c>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row>
    <row r="31" spans="1:26" ht="14.25" customHeight="1"/>
    <row r="32" spans="1:26" ht="14.25" customHeight="1"/>
    <row r="33" spans="1:26" ht="14.25" customHeight="1"/>
    <row r="34" spans="1:26" ht="14.25" customHeight="1">
      <c r="A34" s="426" t="s">
        <v>1059</v>
      </c>
    </row>
    <row r="35" spans="1:26" ht="14.25" customHeight="1"/>
    <row r="36" spans="1:26" ht="14.25" customHeight="1">
      <c r="A36" s="426" t="s">
        <v>1060</v>
      </c>
    </row>
    <row r="37" spans="1:26" ht="14.25" customHeight="1">
      <c r="A37" s="426" t="s">
        <v>1061</v>
      </c>
    </row>
    <row r="38" spans="1:26" ht="14.25" customHeight="1"/>
    <row r="39" spans="1:26" ht="14.25" customHeight="1">
      <c r="A39" s="427" t="s">
        <v>1006</v>
      </c>
    </row>
    <row r="40" spans="1:26" ht="14.25" customHeight="1"/>
    <row r="41" spans="1:26" ht="14.25" customHeight="1">
      <c r="A41" s="426" t="s">
        <v>1053</v>
      </c>
    </row>
    <row r="42" spans="1:26" ht="14.25" customHeight="1"/>
    <row r="43" spans="1:26" ht="14.25" customHeight="1">
      <c r="A43" s="438" t="s">
        <v>1062</v>
      </c>
    </row>
    <row r="44" spans="1:26" ht="14.25" customHeight="1"/>
    <row r="45" spans="1:26" ht="14.25" customHeight="1">
      <c r="A45" s="428" t="s">
        <v>1009</v>
      </c>
      <c r="B45" s="429"/>
      <c r="C45" s="429"/>
      <c r="D45" s="429"/>
      <c r="E45" s="429"/>
      <c r="F45" s="429"/>
      <c r="G45" s="429"/>
      <c r="H45" s="429"/>
      <c r="I45" s="429"/>
      <c r="J45" s="429"/>
      <c r="K45" s="429"/>
      <c r="L45" s="429"/>
      <c r="M45" s="429"/>
      <c r="N45" s="429"/>
      <c r="O45" s="429"/>
      <c r="P45" s="429"/>
      <c r="Q45" s="429"/>
      <c r="R45" s="429"/>
      <c r="S45" s="429"/>
      <c r="T45" s="429"/>
      <c r="U45" s="429"/>
      <c r="V45" s="429"/>
      <c r="W45" s="429"/>
      <c r="X45" s="429"/>
      <c r="Y45" s="429"/>
      <c r="Z45" s="429"/>
    </row>
    <row r="46" spans="1:26" ht="14.25" customHeight="1"/>
    <row r="47" spans="1:26" ht="14.25" customHeight="1"/>
    <row r="48" spans="1:26" ht="14.25" customHeight="1"/>
    <row r="49" spans="1:1" ht="14.25" customHeight="1">
      <c r="A49" s="426" t="s">
        <v>1063</v>
      </c>
    </row>
    <row r="50" spans="1:1" ht="14.25" customHeight="1"/>
    <row r="51" spans="1:1" ht="14.25" customHeight="1">
      <c r="A51" s="426" t="s">
        <v>1064</v>
      </c>
    </row>
    <row r="52" spans="1:1" ht="14.25" customHeight="1">
      <c r="A52" s="426" t="s">
        <v>1065</v>
      </c>
    </row>
    <row r="53" spans="1:1" ht="14.25" customHeight="1"/>
    <row r="54" spans="1:1" ht="14.25" customHeight="1">
      <c r="A54" s="427" t="s">
        <v>1006</v>
      </c>
    </row>
    <row r="55" spans="1:1" ht="14.25" customHeight="1"/>
    <row r="56" spans="1:1" ht="14.25" customHeight="1">
      <c r="A56" s="426" t="s">
        <v>1053</v>
      </c>
    </row>
    <row r="57" spans="1:1" ht="14.25" customHeight="1"/>
    <row r="58" spans="1:1" ht="14.25" customHeight="1">
      <c r="A58" s="438" t="s">
        <v>1066</v>
      </c>
    </row>
    <row r="59" spans="1:1" ht="14.25" customHeight="1"/>
    <row r="60" spans="1:1" ht="14.25" customHeight="1">
      <c r="A60" s="426" t="s">
        <v>1009</v>
      </c>
    </row>
    <row r="61" spans="1:1" ht="14.25" customHeight="1"/>
    <row r="62" spans="1:1" ht="14.25" customHeight="1"/>
    <row r="63" spans="1:1" ht="14.25" customHeight="1"/>
    <row r="64" spans="1:1"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OL+E3IiMLUJfBIjC28HbmqCY10vN+PChx+jsAFP4Wzok/dkotXQz/MKxfQtnT7U2i3hldUiUq3IkR2XXEztdVg==" saltValue="gyfVnCNPtmjXEdwRt8h63Q==" spinCount="100000" sheet="1" objects="1" scenarios="1"/>
  <mergeCells count="1">
    <mergeCell ref="B1:E3"/>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SC5' Procedure</vt:lpstr>
      <vt:lpstr>SC3'v3 or LT Procedure</vt:lpstr>
      <vt:lpstr>Lot Number tracking</vt:lpstr>
      <vt:lpstr>BioAnalyzer</vt:lpstr>
      <vt:lpstr>Cq Input</vt:lpstr>
      <vt:lpstr>KAPA Standards Output</vt:lpstr>
      <vt:lpstr>Detailed Sample Analysis</vt:lpstr>
      <vt:lpstr>Sample Output</vt:lpstr>
      <vt:lpstr>PartA_Data_Tru</vt:lpstr>
      <vt:lpstr>PartA_Data_Nxt_v6</vt:lpstr>
      <vt:lpstr>PartA_Data_Nxt_v8</vt:lpstr>
      <vt:lpstr>PartB_Data_Tru</vt:lpstr>
      <vt:lpstr>PartB_Data_Nxt_v6</vt:lpstr>
      <vt:lpstr>PartB_Data_Nxt_v8</vt:lpstr>
      <vt:lpstr>Bulk DivVar Analysis</vt:lpstr>
      <vt:lpstr>Summary-QC records</vt:lpstr>
      <vt:lpstr>Preparing Template</vt:lpstr>
      <vt:lpstr>SC5' Preparing Template</vt:lpstr>
      <vt:lpstr>SC3'v3 or LT Preparing Template</vt:lpstr>
      <vt:lpstr>SC5' Sequences</vt:lpstr>
      <vt:lpstr>SC3'v3 Sequences</vt:lpstr>
      <vt:lpstr>Sequences</vt:lpstr>
      <vt:lpstr>'Preparing Template'!Print_Area</vt:lpstr>
      <vt:lpstr>'SC3''v3 or LT Preparing Template'!Print_Area</vt:lpstr>
      <vt:lpstr>'SC5'' Preparing Template'!Print_Area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Bermejo</dc:creator>
  <cp:lastModifiedBy>Ailen Quero</cp:lastModifiedBy>
  <cp:lastPrinted>2022-06-02T17:07:23Z</cp:lastPrinted>
  <dcterms:created xsi:type="dcterms:W3CDTF">2015-05-26T16:02:17Z</dcterms:created>
  <dcterms:modified xsi:type="dcterms:W3CDTF">2022-06-02T17:30:39Z</dcterms:modified>
</cp:coreProperties>
</file>